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O:\몰사업팀\문서 인수인계\2021-07-01 09-21\케어사업부\몰사업팀\이트너스몰\▶ 이트너스몰\3.정산\2023년\정산 프로세스 예시\거래명세서\"/>
    </mc:Choice>
  </mc:AlternateContent>
  <bookViews>
    <workbookView xWindow="0" yWindow="0" windowWidth="20490" windowHeight="7710" tabRatio="820"/>
  </bookViews>
  <sheets>
    <sheet name="업무연락전" sheetId="93" r:id="rId1"/>
    <sheet name="거래명세표" sheetId="10" r:id="rId2"/>
    <sheet name="구매내역" sheetId="3" r:id="rId3"/>
    <sheet name="운송비" sheetId="1" r:id="rId4"/>
    <sheet name="구매현황" sheetId="74" r:id="rId5"/>
    <sheet name="운송비현황" sheetId="65" r:id="rId6"/>
    <sheet name="구매" sheetId="51" r:id="rId7"/>
    <sheet name="운송" sheetId="52" r:id="rId8"/>
    <sheet name="포장" sheetId="54" r:id="rId9"/>
    <sheet name="수수료" sheetId="97" r:id="rId10"/>
    <sheet name="단가(매출)" sheetId="119" r:id="rId11"/>
    <sheet name="매입(두라)" sheetId="123" r:id="rId12"/>
    <sheet name="매입(코바)" sheetId="124" r:id="rId13"/>
    <sheet name="매입(HJ)" sheetId="125" r:id="rId14"/>
  </sheets>
  <definedNames>
    <definedName name="_xlnm._FilterDatabase" localSheetId="1" hidden="1">거래명세표!$A$1:$A$435</definedName>
    <definedName name="_xlnm._FilterDatabase" localSheetId="2" hidden="1">구매내역!$A$1:$L$10245</definedName>
    <definedName name="_xlnm._FilterDatabase" localSheetId="10" hidden="1">'단가(매출)'!$A$1:$K$10662</definedName>
    <definedName name="_xlnm._FilterDatabase" localSheetId="13" hidden="1">'매입(HJ)'!$A$1:$E$1724</definedName>
    <definedName name="_xlnm._FilterDatabase" localSheetId="11" hidden="1">'매입(두라)'!$A$1:$E$3755</definedName>
    <definedName name="_xlnm._FilterDatabase" localSheetId="12" hidden="1">'매입(코바)'!$A$1:$E$4685</definedName>
    <definedName name="_xlnm._FilterDatabase" localSheetId="9" hidden="1">수수료!$L$28:$O$34</definedName>
    <definedName name="_xlnm._FilterDatabase" localSheetId="0" hidden="1">업무연락전!$A$1:$A$382</definedName>
    <definedName name="_xlnm._FilterDatabase" localSheetId="3" hidden="1">운송비!$A$1:$T$478</definedName>
    <definedName name="_xlnm.Print_Area" localSheetId="1">거래명세표!$D$1:$N$433</definedName>
    <definedName name="_xlnm.Print_Area" localSheetId="2">구매내역!$C$1:$L$1</definedName>
    <definedName name="_xlnm.Print_Area" localSheetId="0">업무연락전!$B$1:$G$135</definedName>
    <definedName name="_xlnm.Print_Area" localSheetId="3">운송비!$C$1:$S$1</definedName>
    <definedName name="_xlnm.Print_Titles" localSheetId="1">거래명세표!$1:$27</definedName>
    <definedName name="_xlnm.Print_Titles" localSheetId="2">구매내역!$1:$1</definedName>
    <definedName name="_xlnm.Print_Titles" localSheetId="3">운송비!$1:$1</definedName>
    <definedName name="vlookup" localSheetId="10">#REF!</definedName>
    <definedName name="vlookup" localSheetId="13">#REF!</definedName>
    <definedName name="vlookup" localSheetId="11">#REF!</definedName>
    <definedName name="vlookup" localSheetId="12">#REF!</definedName>
    <definedName name="vlookup" localSheetId="9">#REF!</definedName>
    <definedName name="vlookup" localSheetId="0">#REF!</definedName>
    <definedName name="vlookup">#REF!</definedName>
  </definedNames>
  <calcPr calcId="162913"/>
  <pivotCaches>
    <pivotCache cacheId="6" r:id="rId15"/>
    <pivotCache cacheId="7" r:id="rId16"/>
    <pivotCache cacheId="8" r:id="rId17"/>
  </pivotCaches>
</workbook>
</file>

<file path=xl/calcChain.xml><?xml version="1.0" encoding="utf-8"?>
<calcChain xmlns="http://schemas.openxmlformats.org/spreadsheetml/2006/main">
  <c r="K431" i="10" l="1"/>
  <c r="J431" i="10"/>
  <c r="I431" i="10"/>
  <c r="H431" i="10"/>
  <c r="G431" i="10"/>
  <c r="F431" i="10"/>
  <c r="E431" i="10"/>
  <c r="D431" i="10"/>
  <c r="C431" i="10"/>
  <c r="O431" i="10" s="1"/>
  <c r="K432" i="10"/>
  <c r="J432" i="10"/>
  <c r="I432" i="10"/>
  <c r="H432" i="10"/>
  <c r="G432" i="10"/>
  <c r="F432" i="10"/>
  <c r="E432" i="10"/>
  <c r="D432" i="10"/>
  <c r="C432" i="10"/>
  <c r="O432" i="10" s="1"/>
  <c r="K430" i="10"/>
  <c r="J430" i="10"/>
  <c r="I430" i="10"/>
  <c r="H430" i="10"/>
  <c r="G430" i="10"/>
  <c r="F430" i="10"/>
  <c r="E430" i="10"/>
  <c r="D430" i="10"/>
  <c r="C430" i="10"/>
  <c r="O430" i="10" s="1"/>
  <c r="A477" i="1"/>
  <c r="A476" i="1"/>
  <c r="A478" i="1"/>
  <c r="A475" i="1"/>
  <c r="A10245" i="3"/>
  <c r="A10244" i="3"/>
  <c r="A10243" i="3"/>
  <c r="A10242" i="3"/>
  <c r="A10241" i="3"/>
  <c r="A10240" i="3"/>
  <c r="A10239" i="3"/>
  <c r="A10238" i="3"/>
  <c r="A10237" i="3"/>
  <c r="A10236" i="3"/>
  <c r="A10235" i="3"/>
  <c r="A10234" i="3"/>
  <c r="A10233" i="3"/>
  <c r="A10232" i="3"/>
  <c r="A10231" i="3"/>
  <c r="A10230" i="3"/>
  <c r="A10229" i="3"/>
  <c r="A10228" i="3"/>
  <c r="A10227" i="3"/>
  <c r="A10226" i="3"/>
  <c r="A10225" i="3"/>
  <c r="A10224" i="3"/>
  <c r="A10223" i="3"/>
  <c r="A10222" i="3"/>
  <c r="A10221" i="3"/>
  <c r="A10220" i="3"/>
  <c r="A10219" i="3"/>
  <c r="A10218" i="3"/>
  <c r="A10217" i="3"/>
  <c r="A10216" i="3"/>
  <c r="A10215" i="3"/>
  <c r="A10214" i="3"/>
  <c r="A10213" i="3"/>
  <c r="A10212" i="3"/>
  <c r="A10211" i="3"/>
  <c r="A10210" i="3"/>
  <c r="A10209" i="3"/>
  <c r="A10208" i="3"/>
  <c r="A10207" i="3"/>
  <c r="A10206" i="3"/>
  <c r="A10205" i="3"/>
  <c r="A10204" i="3"/>
  <c r="A10203" i="3"/>
  <c r="A10202" i="3"/>
  <c r="A10201" i="3"/>
  <c r="A10200" i="3"/>
  <c r="A10199" i="3"/>
  <c r="A10198" i="3"/>
  <c r="A10197" i="3"/>
  <c r="A10196" i="3"/>
  <c r="A10195" i="3"/>
  <c r="A10194" i="3"/>
  <c r="A10193" i="3"/>
  <c r="A10192" i="3"/>
  <c r="A10191" i="3"/>
  <c r="A10190" i="3"/>
  <c r="A10189" i="3"/>
  <c r="A10188" i="3"/>
  <c r="A10187" i="3"/>
  <c r="A10186" i="3"/>
  <c r="A10185" i="3"/>
  <c r="A10184" i="3"/>
  <c r="A10183" i="3"/>
  <c r="A10182" i="3"/>
  <c r="A10181" i="3"/>
  <c r="A10180" i="3"/>
  <c r="A10179" i="3"/>
  <c r="A10178" i="3"/>
  <c r="A10177" i="3"/>
  <c r="A10176" i="3"/>
  <c r="A10175" i="3"/>
  <c r="A10174" i="3"/>
  <c r="A10173" i="3"/>
  <c r="A10172" i="3"/>
  <c r="A10171" i="3"/>
  <c r="A10170" i="3"/>
  <c r="A10169" i="3"/>
  <c r="A10168" i="3"/>
  <c r="A10167" i="3"/>
  <c r="A10166" i="3"/>
  <c r="A10165" i="3"/>
  <c r="A10164" i="3"/>
  <c r="A10163" i="3"/>
  <c r="A10162" i="3"/>
  <c r="A10161" i="3"/>
  <c r="A431" i="10" l="1"/>
  <c r="M431" i="10"/>
  <c r="N431" i="10" s="1"/>
  <c r="A432" i="10"/>
  <c r="M432" i="10"/>
  <c r="N432" i="10" s="1"/>
  <c r="A430" i="10"/>
  <c r="M430" i="10"/>
  <c r="N430" i="10" s="1"/>
  <c r="A5450" i="3"/>
  <c r="N479" i="1" l="1"/>
  <c r="J479" i="1"/>
  <c r="I479" i="1"/>
  <c r="F113" i="93" l="1"/>
  <c r="F119" i="93"/>
  <c r="F118" i="93"/>
  <c r="F117" i="93"/>
  <c r="F116" i="93"/>
  <c r="F115" i="93"/>
  <c r="F114" i="93"/>
  <c r="F112" i="93"/>
  <c r="F111" i="93"/>
  <c r="F110" i="93"/>
  <c r="F109" i="93"/>
  <c r="F108" i="93"/>
  <c r="F107" i="93"/>
  <c r="F106" i="93"/>
  <c r="F105" i="93"/>
  <c r="F104" i="93"/>
  <c r="F103" i="93"/>
  <c r="F102" i="93"/>
  <c r="F101" i="93"/>
  <c r="F100" i="93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F120" i="93" l="1"/>
  <c r="E98" i="93" l="1"/>
  <c r="D98" i="93"/>
  <c r="E97" i="93"/>
  <c r="D97" i="93"/>
  <c r="E96" i="93"/>
  <c r="D96" i="93"/>
  <c r="E95" i="93"/>
  <c r="D95" i="93"/>
  <c r="E94" i="93"/>
  <c r="D94" i="93"/>
  <c r="E93" i="93"/>
  <c r="D93" i="93"/>
  <c r="E92" i="93"/>
  <c r="D92" i="93"/>
  <c r="E91" i="93"/>
  <c r="D91" i="93"/>
  <c r="E90" i="93"/>
  <c r="D90" i="93"/>
  <c r="E89" i="93"/>
  <c r="D89" i="93"/>
  <c r="E88" i="93"/>
  <c r="D88" i="93"/>
  <c r="E87" i="93"/>
  <c r="D87" i="93"/>
  <c r="E86" i="93"/>
  <c r="D86" i="93"/>
  <c r="E85" i="93"/>
  <c r="D85" i="93"/>
  <c r="E84" i="93"/>
  <c r="D84" i="93"/>
  <c r="E83" i="93"/>
  <c r="D83" i="93"/>
  <c r="E82" i="93"/>
  <c r="D82" i="93"/>
  <c r="E81" i="93"/>
  <c r="D81" i="93"/>
  <c r="E80" i="93"/>
  <c r="D80" i="93"/>
  <c r="E79" i="93"/>
  <c r="D79" i="93"/>
  <c r="E78" i="93"/>
  <c r="D78" i="93"/>
  <c r="E77" i="93"/>
  <c r="D77" i="93"/>
  <c r="E76" i="93"/>
  <c r="D76" i="93"/>
  <c r="E75" i="93"/>
  <c r="D75" i="93"/>
  <c r="E74" i="93"/>
  <c r="D74" i="93"/>
  <c r="E73" i="93"/>
  <c r="D73" i="93"/>
  <c r="E72" i="93"/>
  <c r="D72" i="93"/>
  <c r="E71" i="93"/>
  <c r="D71" i="93"/>
  <c r="E70" i="93"/>
  <c r="D70" i="93"/>
  <c r="E69" i="93"/>
  <c r="D69" i="93"/>
  <c r="E68" i="93"/>
  <c r="D68" i="93"/>
  <c r="E67" i="93"/>
  <c r="D67" i="93"/>
  <c r="E66" i="93"/>
  <c r="D66" i="93"/>
  <c r="E65" i="93"/>
  <c r="D65" i="93"/>
  <c r="E64" i="93"/>
  <c r="D64" i="93"/>
  <c r="E63" i="93"/>
  <c r="D63" i="93"/>
  <c r="E62" i="93"/>
  <c r="D62" i="93"/>
  <c r="E61" i="93"/>
  <c r="D61" i="93"/>
  <c r="E60" i="93"/>
  <c r="D60" i="93"/>
  <c r="E59" i="93"/>
  <c r="D59" i="93"/>
  <c r="E58" i="93"/>
  <c r="D58" i="93"/>
  <c r="E57" i="93"/>
  <c r="D57" i="93"/>
  <c r="E56" i="93"/>
  <c r="D56" i="93"/>
  <c r="E55" i="93"/>
  <c r="D55" i="93"/>
  <c r="E54" i="93"/>
  <c r="D54" i="93"/>
  <c r="E53" i="93"/>
  <c r="D53" i="93"/>
  <c r="E52" i="93"/>
  <c r="D52" i="93"/>
  <c r="E51" i="93"/>
  <c r="D51" i="93"/>
  <c r="E50" i="93"/>
  <c r="D50" i="93"/>
  <c r="E49" i="93"/>
  <c r="D49" i="93"/>
  <c r="E48" i="93"/>
  <c r="D48" i="93"/>
  <c r="E47" i="93"/>
  <c r="D47" i="93"/>
  <c r="E46" i="93"/>
  <c r="D46" i="93"/>
  <c r="E45" i="93"/>
  <c r="D45" i="93"/>
  <c r="E44" i="93"/>
  <c r="D44" i="93"/>
  <c r="E43" i="93"/>
  <c r="D43" i="93"/>
  <c r="E42" i="93"/>
  <c r="D42" i="93"/>
  <c r="E41" i="93"/>
  <c r="D41" i="93"/>
  <c r="E40" i="93"/>
  <c r="E39" i="93"/>
  <c r="D40" i="93"/>
  <c r="D39" i="93"/>
  <c r="K433" i="10"/>
  <c r="J433" i="10"/>
  <c r="I433" i="10"/>
  <c r="H433" i="10"/>
  <c r="G433" i="10"/>
  <c r="K429" i="10"/>
  <c r="J429" i="10"/>
  <c r="I429" i="10"/>
  <c r="H429" i="10"/>
  <c r="G429" i="10"/>
  <c r="K428" i="10"/>
  <c r="J428" i="10"/>
  <c r="I428" i="10"/>
  <c r="H428" i="10"/>
  <c r="G428" i="10"/>
  <c r="K427" i="10"/>
  <c r="J427" i="10"/>
  <c r="I427" i="10"/>
  <c r="H427" i="10"/>
  <c r="G427" i="10"/>
  <c r="K426" i="10"/>
  <c r="J426" i="10"/>
  <c r="I426" i="10"/>
  <c r="H426" i="10"/>
  <c r="G426" i="10"/>
  <c r="K425" i="10"/>
  <c r="J425" i="10"/>
  <c r="I425" i="10"/>
  <c r="H425" i="10"/>
  <c r="G425" i="10"/>
  <c r="K424" i="10"/>
  <c r="J424" i="10"/>
  <c r="I424" i="10"/>
  <c r="H424" i="10"/>
  <c r="G424" i="10"/>
  <c r="K423" i="10"/>
  <c r="J423" i="10"/>
  <c r="I423" i="10"/>
  <c r="H423" i="10"/>
  <c r="G423" i="10"/>
  <c r="K422" i="10"/>
  <c r="J422" i="10"/>
  <c r="I422" i="10"/>
  <c r="H422" i="10"/>
  <c r="G422" i="10"/>
  <c r="K421" i="10"/>
  <c r="J421" i="10"/>
  <c r="I421" i="10"/>
  <c r="H421" i="10"/>
  <c r="G421" i="10"/>
  <c r="K420" i="10"/>
  <c r="J420" i="10"/>
  <c r="I420" i="10"/>
  <c r="H420" i="10"/>
  <c r="G420" i="10"/>
  <c r="K419" i="10"/>
  <c r="J419" i="10"/>
  <c r="I419" i="10"/>
  <c r="H419" i="10"/>
  <c r="G419" i="10"/>
  <c r="K418" i="10"/>
  <c r="J418" i="10"/>
  <c r="I418" i="10"/>
  <c r="H418" i="10"/>
  <c r="G418" i="10"/>
  <c r="K417" i="10"/>
  <c r="J417" i="10"/>
  <c r="I417" i="10"/>
  <c r="H417" i="10"/>
  <c r="G417" i="10"/>
  <c r="K416" i="10"/>
  <c r="J416" i="10"/>
  <c r="I416" i="10"/>
  <c r="H416" i="10"/>
  <c r="G416" i="10"/>
  <c r="K415" i="10"/>
  <c r="J415" i="10"/>
  <c r="I415" i="10"/>
  <c r="H415" i="10"/>
  <c r="G415" i="10"/>
  <c r="K414" i="10"/>
  <c r="J414" i="10"/>
  <c r="I414" i="10"/>
  <c r="H414" i="10"/>
  <c r="G414" i="10"/>
  <c r="K413" i="10"/>
  <c r="J413" i="10"/>
  <c r="I413" i="10"/>
  <c r="H413" i="10"/>
  <c r="G413" i="10"/>
  <c r="K412" i="10"/>
  <c r="J412" i="10"/>
  <c r="I412" i="10"/>
  <c r="H412" i="10"/>
  <c r="G412" i="10"/>
  <c r="K411" i="10"/>
  <c r="J411" i="10"/>
  <c r="I411" i="10"/>
  <c r="H411" i="10"/>
  <c r="G411" i="10"/>
  <c r="K410" i="10"/>
  <c r="J410" i="10"/>
  <c r="I410" i="10"/>
  <c r="H410" i="10"/>
  <c r="G410" i="10"/>
  <c r="K409" i="10"/>
  <c r="J409" i="10"/>
  <c r="I409" i="10"/>
  <c r="H409" i="10"/>
  <c r="G409" i="10"/>
  <c r="K408" i="10"/>
  <c r="J408" i="10"/>
  <c r="I408" i="10"/>
  <c r="H408" i="10"/>
  <c r="G408" i="10"/>
  <c r="K407" i="10"/>
  <c r="J407" i="10"/>
  <c r="I407" i="10"/>
  <c r="H407" i="10"/>
  <c r="G407" i="10"/>
  <c r="K406" i="10"/>
  <c r="J406" i="10"/>
  <c r="I406" i="10"/>
  <c r="H406" i="10"/>
  <c r="G406" i="10"/>
  <c r="K405" i="10"/>
  <c r="J405" i="10"/>
  <c r="I405" i="10"/>
  <c r="H405" i="10"/>
  <c r="G405" i="10"/>
  <c r="K404" i="10"/>
  <c r="J404" i="10"/>
  <c r="I404" i="10"/>
  <c r="H404" i="10"/>
  <c r="G404" i="10"/>
  <c r="K403" i="10"/>
  <c r="J403" i="10"/>
  <c r="I403" i="10"/>
  <c r="H403" i="10"/>
  <c r="G403" i="10"/>
  <c r="K402" i="10"/>
  <c r="J402" i="10"/>
  <c r="I402" i="10"/>
  <c r="H402" i="10"/>
  <c r="G402" i="10"/>
  <c r="K401" i="10"/>
  <c r="J401" i="10"/>
  <c r="I401" i="10"/>
  <c r="H401" i="10"/>
  <c r="G401" i="10"/>
  <c r="K400" i="10"/>
  <c r="J400" i="10"/>
  <c r="I400" i="10"/>
  <c r="H400" i="10"/>
  <c r="G400" i="10"/>
  <c r="K399" i="10"/>
  <c r="J399" i="10"/>
  <c r="I399" i="10"/>
  <c r="H399" i="10"/>
  <c r="G399" i="10"/>
  <c r="K398" i="10"/>
  <c r="J398" i="10"/>
  <c r="I398" i="10"/>
  <c r="H398" i="10"/>
  <c r="G398" i="10"/>
  <c r="K397" i="10"/>
  <c r="J397" i="10"/>
  <c r="I397" i="10"/>
  <c r="H397" i="10"/>
  <c r="G397" i="10"/>
  <c r="K396" i="10"/>
  <c r="J396" i="10"/>
  <c r="I396" i="10"/>
  <c r="H396" i="10"/>
  <c r="G396" i="10"/>
  <c r="K395" i="10"/>
  <c r="J395" i="10"/>
  <c r="I395" i="10"/>
  <c r="H395" i="10"/>
  <c r="G395" i="10"/>
  <c r="K394" i="10"/>
  <c r="J394" i="10"/>
  <c r="I394" i="10"/>
  <c r="H394" i="10"/>
  <c r="G394" i="10"/>
  <c r="K393" i="10"/>
  <c r="J393" i="10"/>
  <c r="I393" i="10"/>
  <c r="H393" i="10"/>
  <c r="G393" i="10"/>
  <c r="K392" i="10"/>
  <c r="J392" i="10"/>
  <c r="I392" i="10"/>
  <c r="H392" i="10"/>
  <c r="G392" i="10"/>
  <c r="K391" i="10"/>
  <c r="J391" i="10"/>
  <c r="I391" i="10"/>
  <c r="H391" i="10"/>
  <c r="G391" i="10"/>
  <c r="K390" i="10"/>
  <c r="J390" i="10"/>
  <c r="I390" i="10"/>
  <c r="H390" i="10"/>
  <c r="G390" i="10"/>
  <c r="K389" i="10"/>
  <c r="J389" i="10"/>
  <c r="I389" i="10"/>
  <c r="H389" i="10"/>
  <c r="G389" i="10"/>
  <c r="K388" i="10"/>
  <c r="J388" i="10"/>
  <c r="I388" i="10"/>
  <c r="H388" i="10"/>
  <c r="G388" i="10"/>
  <c r="K387" i="10"/>
  <c r="J387" i="10"/>
  <c r="I387" i="10"/>
  <c r="H387" i="10"/>
  <c r="G387" i="10"/>
  <c r="K386" i="10"/>
  <c r="J386" i="10"/>
  <c r="I386" i="10"/>
  <c r="H386" i="10"/>
  <c r="G386" i="10"/>
  <c r="K385" i="10"/>
  <c r="J385" i="10"/>
  <c r="I385" i="10"/>
  <c r="H385" i="10"/>
  <c r="G385" i="10"/>
  <c r="K384" i="10"/>
  <c r="J384" i="10"/>
  <c r="I384" i="10"/>
  <c r="H384" i="10"/>
  <c r="G384" i="10"/>
  <c r="K383" i="10"/>
  <c r="J383" i="10"/>
  <c r="I383" i="10"/>
  <c r="H383" i="10"/>
  <c r="G383" i="10"/>
  <c r="K382" i="10"/>
  <c r="J382" i="10"/>
  <c r="I382" i="10"/>
  <c r="H382" i="10"/>
  <c r="G382" i="10"/>
  <c r="K381" i="10"/>
  <c r="J381" i="10"/>
  <c r="I381" i="10"/>
  <c r="H381" i="10"/>
  <c r="G381" i="10"/>
  <c r="K380" i="10"/>
  <c r="J380" i="10"/>
  <c r="I380" i="10"/>
  <c r="H380" i="10"/>
  <c r="G380" i="10"/>
  <c r="K379" i="10"/>
  <c r="J379" i="10"/>
  <c r="I379" i="10"/>
  <c r="H379" i="10"/>
  <c r="G379" i="10"/>
  <c r="K378" i="10"/>
  <c r="J378" i="10"/>
  <c r="I378" i="10"/>
  <c r="H378" i="10"/>
  <c r="G378" i="10"/>
  <c r="K377" i="10"/>
  <c r="J377" i="10"/>
  <c r="I377" i="10"/>
  <c r="H377" i="10"/>
  <c r="G377" i="10"/>
  <c r="K376" i="10"/>
  <c r="J376" i="10"/>
  <c r="I376" i="10"/>
  <c r="H376" i="10"/>
  <c r="G376" i="10"/>
  <c r="K375" i="10"/>
  <c r="J375" i="10"/>
  <c r="I375" i="10"/>
  <c r="H375" i="10"/>
  <c r="G375" i="10"/>
  <c r="K374" i="10"/>
  <c r="J374" i="10"/>
  <c r="I374" i="10"/>
  <c r="H374" i="10"/>
  <c r="G374" i="10"/>
  <c r="K373" i="10"/>
  <c r="J373" i="10"/>
  <c r="I373" i="10"/>
  <c r="H373" i="10"/>
  <c r="G373" i="10"/>
  <c r="K372" i="10"/>
  <c r="J372" i="10"/>
  <c r="I372" i="10"/>
  <c r="H372" i="10"/>
  <c r="G372" i="10"/>
  <c r="K371" i="10"/>
  <c r="J371" i="10"/>
  <c r="I371" i="10"/>
  <c r="H371" i="10"/>
  <c r="G371" i="10"/>
  <c r="K370" i="10"/>
  <c r="J370" i="10"/>
  <c r="I370" i="10"/>
  <c r="H370" i="10"/>
  <c r="G370" i="10"/>
  <c r="K369" i="10"/>
  <c r="J369" i="10"/>
  <c r="I369" i="10"/>
  <c r="H369" i="10"/>
  <c r="G369" i="10"/>
  <c r="K368" i="10"/>
  <c r="J368" i="10"/>
  <c r="I368" i="10"/>
  <c r="H368" i="10"/>
  <c r="G368" i="10"/>
  <c r="K367" i="10"/>
  <c r="J367" i="10"/>
  <c r="I367" i="10"/>
  <c r="H367" i="10"/>
  <c r="G367" i="10"/>
  <c r="K366" i="10"/>
  <c r="J366" i="10"/>
  <c r="I366" i="10"/>
  <c r="H366" i="10"/>
  <c r="G366" i="10"/>
  <c r="K365" i="10"/>
  <c r="J365" i="10"/>
  <c r="I365" i="10"/>
  <c r="H365" i="10"/>
  <c r="G365" i="10"/>
  <c r="K364" i="10"/>
  <c r="J364" i="10"/>
  <c r="I364" i="10"/>
  <c r="H364" i="10"/>
  <c r="G364" i="10"/>
  <c r="K363" i="10"/>
  <c r="J363" i="10"/>
  <c r="I363" i="10"/>
  <c r="H363" i="10"/>
  <c r="G363" i="10"/>
  <c r="K362" i="10"/>
  <c r="J362" i="10"/>
  <c r="I362" i="10"/>
  <c r="H362" i="10"/>
  <c r="G362" i="10"/>
  <c r="K361" i="10"/>
  <c r="J361" i="10"/>
  <c r="I361" i="10"/>
  <c r="H361" i="10"/>
  <c r="G361" i="10"/>
  <c r="K360" i="10"/>
  <c r="J360" i="10"/>
  <c r="I360" i="10"/>
  <c r="H360" i="10"/>
  <c r="G360" i="10"/>
  <c r="K359" i="10"/>
  <c r="J359" i="10"/>
  <c r="I359" i="10"/>
  <c r="H359" i="10"/>
  <c r="G359" i="10"/>
  <c r="K358" i="10"/>
  <c r="J358" i="10"/>
  <c r="I358" i="10"/>
  <c r="H358" i="10"/>
  <c r="G358" i="10"/>
  <c r="K357" i="10"/>
  <c r="J357" i="10"/>
  <c r="I357" i="10"/>
  <c r="H357" i="10"/>
  <c r="G357" i="10"/>
  <c r="K356" i="10"/>
  <c r="J356" i="10"/>
  <c r="I356" i="10"/>
  <c r="H356" i="10"/>
  <c r="G356" i="10"/>
  <c r="K355" i="10"/>
  <c r="J355" i="10"/>
  <c r="I355" i="10"/>
  <c r="H355" i="10"/>
  <c r="G355" i="10"/>
  <c r="K354" i="10"/>
  <c r="J354" i="10"/>
  <c r="I354" i="10"/>
  <c r="H354" i="10"/>
  <c r="G354" i="10"/>
  <c r="K353" i="10"/>
  <c r="J353" i="10"/>
  <c r="I353" i="10"/>
  <c r="H353" i="10"/>
  <c r="G353" i="10"/>
  <c r="K352" i="10"/>
  <c r="J352" i="10"/>
  <c r="I352" i="10"/>
  <c r="H352" i="10"/>
  <c r="G352" i="10"/>
  <c r="K351" i="10"/>
  <c r="J351" i="10"/>
  <c r="I351" i="10"/>
  <c r="H351" i="10"/>
  <c r="G351" i="10"/>
  <c r="K350" i="10"/>
  <c r="J350" i="10"/>
  <c r="I350" i="10"/>
  <c r="H350" i="10"/>
  <c r="G350" i="10"/>
  <c r="K349" i="10"/>
  <c r="J349" i="10"/>
  <c r="I349" i="10"/>
  <c r="H349" i="10"/>
  <c r="G349" i="10"/>
  <c r="K348" i="10"/>
  <c r="J348" i="10"/>
  <c r="I348" i="10"/>
  <c r="H348" i="10"/>
  <c r="G348" i="10"/>
  <c r="K347" i="10"/>
  <c r="J347" i="10"/>
  <c r="I347" i="10"/>
  <c r="H347" i="10"/>
  <c r="G347" i="10"/>
  <c r="K346" i="10"/>
  <c r="J346" i="10"/>
  <c r="I346" i="10"/>
  <c r="H346" i="10"/>
  <c r="G346" i="10"/>
  <c r="K345" i="10"/>
  <c r="J345" i="10"/>
  <c r="I345" i="10"/>
  <c r="H345" i="10"/>
  <c r="G345" i="10"/>
  <c r="K344" i="10"/>
  <c r="J344" i="10"/>
  <c r="I344" i="10"/>
  <c r="H344" i="10"/>
  <c r="G344" i="10"/>
  <c r="K343" i="10"/>
  <c r="J343" i="10"/>
  <c r="I343" i="10"/>
  <c r="H343" i="10"/>
  <c r="G343" i="10"/>
  <c r="K342" i="10"/>
  <c r="J342" i="10"/>
  <c r="I342" i="10"/>
  <c r="H342" i="10"/>
  <c r="G342" i="10"/>
  <c r="K341" i="10"/>
  <c r="J341" i="10"/>
  <c r="I341" i="10"/>
  <c r="H341" i="10"/>
  <c r="G341" i="10"/>
  <c r="K340" i="10"/>
  <c r="J340" i="10"/>
  <c r="I340" i="10"/>
  <c r="H340" i="10"/>
  <c r="G340" i="10"/>
  <c r="K339" i="10"/>
  <c r="J339" i="10"/>
  <c r="I339" i="10"/>
  <c r="H339" i="10"/>
  <c r="G339" i="10"/>
  <c r="K338" i="10"/>
  <c r="J338" i="10"/>
  <c r="I338" i="10"/>
  <c r="H338" i="10"/>
  <c r="G338" i="10"/>
  <c r="K337" i="10"/>
  <c r="J337" i="10"/>
  <c r="I337" i="10"/>
  <c r="H337" i="10"/>
  <c r="G337" i="10"/>
  <c r="K336" i="10"/>
  <c r="J336" i="10"/>
  <c r="I336" i="10"/>
  <c r="H336" i="10"/>
  <c r="G336" i="10"/>
  <c r="K335" i="10"/>
  <c r="J335" i="10"/>
  <c r="I335" i="10"/>
  <c r="H335" i="10"/>
  <c r="G335" i="10"/>
  <c r="K334" i="10"/>
  <c r="J334" i="10"/>
  <c r="I334" i="10"/>
  <c r="H334" i="10"/>
  <c r="G334" i="10"/>
  <c r="K333" i="10"/>
  <c r="J333" i="10"/>
  <c r="I333" i="10"/>
  <c r="H333" i="10"/>
  <c r="G333" i="10"/>
  <c r="K332" i="10"/>
  <c r="J332" i="10"/>
  <c r="I332" i="10"/>
  <c r="H332" i="10"/>
  <c r="G332" i="10"/>
  <c r="K331" i="10"/>
  <c r="J331" i="10"/>
  <c r="I331" i="10"/>
  <c r="H331" i="10"/>
  <c r="G331" i="10"/>
  <c r="K330" i="10"/>
  <c r="J330" i="10"/>
  <c r="I330" i="10"/>
  <c r="H330" i="10"/>
  <c r="G330" i="10"/>
  <c r="K329" i="10"/>
  <c r="J329" i="10"/>
  <c r="I329" i="10"/>
  <c r="H329" i="10"/>
  <c r="G329" i="10"/>
  <c r="K328" i="10"/>
  <c r="J328" i="10"/>
  <c r="I328" i="10"/>
  <c r="H328" i="10"/>
  <c r="G328" i="10"/>
  <c r="K327" i="10"/>
  <c r="J327" i="10"/>
  <c r="I327" i="10"/>
  <c r="H327" i="10"/>
  <c r="G327" i="10"/>
  <c r="K326" i="10"/>
  <c r="J326" i="10"/>
  <c r="I326" i="10"/>
  <c r="H326" i="10"/>
  <c r="G326" i="10"/>
  <c r="K325" i="10"/>
  <c r="J325" i="10"/>
  <c r="I325" i="10"/>
  <c r="H325" i="10"/>
  <c r="G325" i="10"/>
  <c r="K324" i="10"/>
  <c r="J324" i="10"/>
  <c r="I324" i="10"/>
  <c r="H324" i="10"/>
  <c r="G324" i="10"/>
  <c r="K323" i="10"/>
  <c r="J323" i="10"/>
  <c r="I323" i="10"/>
  <c r="H323" i="10"/>
  <c r="G323" i="10"/>
  <c r="K322" i="10"/>
  <c r="J322" i="10"/>
  <c r="I322" i="10"/>
  <c r="H322" i="10"/>
  <c r="G322" i="10"/>
  <c r="K321" i="10"/>
  <c r="J321" i="10"/>
  <c r="I321" i="10"/>
  <c r="H321" i="10"/>
  <c r="G321" i="10"/>
  <c r="K320" i="10"/>
  <c r="J320" i="10"/>
  <c r="I320" i="10"/>
  <c r="H320" i="10"/>
  <c r="G320" i="10"/>
  <c r="K319" i="10"/>
  <c r="J319" i="10"/>
  <c r="I319" i="10"/>
  <c r="H319" i="10"/>
  <c r="G319" i="10"/>
  <c r="K318" i="10"/>
  <c r="J318" i="10"/>
  <c r="I318" i="10"/>
  <c r="H318" i="10"/>
  <c r="G318" i="10"/>
  <c r="K317" i="10"/>
  <c r="J317" i="10"/>
  <c r="I317" i="10"/>
  <c r="H317" i="10"/>
  <c r="G317" i="10"/>
  <c r="K316" i="10"/>
  <c r="J316" i="10"/>
  <c r="I316" i="10"/>
  <c r="H316" i="10"/>
  <c r="G316" i="10"/>
  <c r="K315" i="10"/>
  <c r="J315" i="10"/>
  <c r="I315" i="10"/>
  <c r="H315" i="10"/>
  <c r="G315" i="10"/>
  <c r="K314" i="10"/>
  <c r="J314" i="10"/>
  <c r="I314" i="10"/>
  <c r="H314" i="10"/>
  <c r="G314" i="10"/>
  <c r="K313" i="10"/>
  <c r="J313" i="10"/>
  <c r="I313" i="10"/>
  <c r="H313" i="10"/>
  <c r="G313" i="10"/>
  <c r="K312" i="10"/>
  <c r="J312" i="10"/>
  <c r="I312" i="10"/>
  <c r="H312" i="10"/>
  <c r="G312" i="10"/>
  <c r="K311" i="10"/>
  <c r="J311" i="10"/>
  <c r="I311" i="10"/>
  <c r="H311" i="10"/>
  <c r="G311" i="10"/>
  <c r="K310" i="10"/>
  <c r="J310" i="10"/>
  <c r="I310" i="10"/>
  <c r="H310" i="10"/>
  <c r="G310" i="10"/>
  <c r="K309" i="10"/>
  <c r="J309" i="10"/>
  <c r="I309" i="10"/>
  <c r="H309" i="10"/>
  <c r="G309" i="10"/>
  <c r="K308" i="10"/>
  <c r="J308" i="10"/>
  <c r="I308" i="10"/>
  <c r="H308" i="10"/>
  <c r="G308" i="10"/>
  <c r="K307" i="10"/>
  <c r="J307" i="10"/>
  <c r="I307" i="10"/>
  <c r="H307" i="10"/>
  <c r="G307" i="10"/>
  <c r="K306" i="10"/>
  <c r="J306" i="10"/>
  <c r="I306" i="10"/>
  <c r="H306" i="10"/>
  <c r="G306" i="10"/>
  <c r="K305" i="10"/>
  <c r="J305" i="10"/>
  <c r="I305" i="10"/>
  <c r="H305" i="10"/>
  <c r="G305" i="10"/>
  <c r="K304" i="10"/>
  <c r="J304" i="10"/>
  <c r="I304" i="10"/>
  <c r="H304" i="10"/>
  <c r="G304" i="10"/>
  <c r="K303" i="10"/>
  <c r="J303" i="10"/>
  <c r="I303" i="10"/>
  <c r="H303" i="10"/>
  <c r="G303" i="10"/>
  <c r="K302" i="10"/>
  <c r="J302" i="10"/>
  <c r="I302" i="10"/>
  <c r="H302" i="10"/>
  <c r="G302" i="10"/>
  <c r="K301" i="10"/>
  <c r="J301" i="10"/>
  <c r="I301" i="10"/>
  <c r="H301" i="10"/>
  <c r="G301" i="10"/>
  <c r="K300" i="10"/>
  <c r="J300" i="10"/>
  <c r="I300" i="10"/>
  <c r="H300" i="10"/>
  <c r="G300" i="10"/>
  <c r="K299" i="10"/>
  <c r="J299" i="10"/>
  <c r="I299" i="10"/>
  <c r="H299" i="10"/>
  <c r="G299" i="10"/>
  <c r="K298" i="10"/>
  <c r="J298" i="10"/>
  <c r="I298" i="10"/>
  <c r="H298" i="10"/>
  <c r="G298" i="10"/>
  <c r="K297" i="10"/>
  <c r="J297" i="10"/>
  <c r="I297" i="10"/>
  <c r="H297" i="10"/>
  <c r="G297" i="10"/>
  <c r="K296" i="10"/>
  <c r="J296" i="10"/>
  <c r="I296" i="10"/>
  <c r="H296" i="10"/>
  <c r="G296" i="10"/>
  <c r="K295" i="10"/>
  <c r="J295" i="10"/>
  <c r="I295" i="10"/>
  <c r="H295" i="10"/>
  <c r="G295" i="10"/>
  <c r="K294" i="10"/>
  <c r="J294" i="10"/>
  <c r="I294" i="10"/>
  <c r="H294" i="10"/>
  <c r="G294" i="10"/>
  <c r="K293" i="10"/>
  <c r="J293" i="10"/>
  <c r="I293" i="10"/>
  <c r="H293" i="10"/>
  <c r="G293" i="10"/>
  <c r="K292" i="10"/>
  <c r="J292" i="10"/>
  <c r="I292" i="10"/>
  <c r="H292" i="10"/>
  <c r="G292" i="10"/>
  <c r="K291" i="10"/>
  <c r="J291" i="10"/>
  <c r="I291" i="10"/>
  <c r="H291" i="10"/>
  <c r="G291" i="10"/>
  <c r="K290" i="10"/>
  <c r="J290" i="10"/>
  <c r="I290" i="10"/>
  <c r="H290" i="10"/>
  <c r="G290" i="10"/>
  <c r="K289" i="10"/>
  <c r="J289" i="10"/>
  <c r="I289" i="10"/>
  <c r="H289" i="10"/>
  <c r="G289" i="10"/>
  <c r="K288" i="10"/>
  <c r="J288" i="10"/>
  <c r="I288" i="10"/>
  <c r="H288" i="10"/>
  <c r="G288" i="10"/>
  <c r="K287" i="10"/>
  <c r="J287" i="10"/>
  <c r="I287" i="10"/>
  <c r="H287" i="10"/>
  <c r="G287" i="10"/>
  <c r="K286" i="10"/>
  <c r="J286" i="10"/>
  <c r="I286" i="10"/>
  <c r="H286" i="10"/>
  <c r="G286" i="10"/>
  <c r="K285" i="10"/>
  <c r="J285" i="10"/>
  <c r="I285" i="10"/>
  <c r="H285" i="10"/>
  <c r="G285" i="10"/>
  <c r="K284" i="10"/>
  <c r="J284" i="10"/>
  <c r="I284" i="10"/>
  <c r="H284" i="10"/>
  <c r="G284" i="10"/>
  <c r="K283" i="10"/>
  <c r="J283" i="10"/>
  <c r="I283" i="10"/>
  <c r="H283" i="10"/>
  <c r="G283" i="10"/>
  <c r="K282" i="10"/>
  <c r="J282" i="10"/>
  <c r="I282" i="10"/>
  <c r="H282" i="10"/>
  <c r="G282" i="10"/>
  <c r="K281" i="10"/>
  <c r="J281" i="10"/>
  <c r="I281" i="10"/>
  <c r="H281" i="10"/>
  <c r="G281" i="10"/>
  <c r="K280" i="10"/>
  <c r="J280" i="10"/>
  <c r="I280" i="10"/>
  <c r="H280" i="10"/>
  <c r="G280" i="10"/>
  <c r="K279" i="10"/>
  <c r="J279" i="10"/>
  <c r="I279" i="10"/>
  <c r="H279" i="10"/>
  <c r="G279" i="10"/>
  <c r="K278" i="10"/>
  <c r="J278" i="10"/>
  <c r="I278" i="10"/>
  <c r="H278" i="10"/>
  <c r="G278" i="10"/>
  <c r="K277" i="10"/>
  <c r="J277" i="10"/>
  <c r="I277" i="10"/>
  <c r="H277" i="10"/>
  <c r="G277" i="10"/>
  <c r="K276" i="10"/>
  <c r="J276" i="10"/>
  <c r="I276" i="10"/>
  <c r="H276" i="10"/>
  <c r="G276" i="10"/>
  <c r="K275" i="10"/>
  <c r="J275" i="10"/>
  <c r="I275" i="10"/>
  <c r="H275" i="10"/>
  <c r="G275" i="10"/>
  <c r="K274" i="10"/>
  <c r="J274" i="10"/>
  <c r="I274" i="10"/>
  <c r="H274" i="10"/>
  <c r="G274" i="10"/>
  <c r="K273" i="10"/>
  <c r="J273" i="10"/>
  <c r="I273" i="10"/>
  <c r="H273" i="10"/>
  <c r="G273" i="10"/>
  <c r="K272" i="10"/>
  <c r="J272" i="10"/>
  <c r="I272" i="10"/>
  <c r="H272" i="10"/>
  <c r="G272" i="10"/>
  <c r="K271" i="10"/>
  <c r="J271" i="10"/>
  <c r="I271" i="10"/>
  <c r="H271" i="10"/>
  <c r="G271" i="10"/>
  <c r="K270" i="10"/>
  <c r="J270" i="10"/>
  <c r="I270" i="10"/>
  <c r="H270" i="10"/>
  <c r="G270" i="10"/>
  <c r="K269" i="10"/>
  <c r="J269" i="10"/>
  <c r="I269" i="10"/>
  <c r="H269" i="10"/>
  <c r="G269" i="10"/>
  <c r="K268" i="10"/>
  <c r="J268" i="10"/>
  <c r="I268" i="10"/>
  <c r="H268" i="10"/>
  <c r="G268" i="10"/>
  <c r="K267" i="10"/>
  <c r="J267" i="10"/>
  <c r="I267" i="10"/>
  <c r="H267" i="10"/>
  <c r="G267" i="10"/>
  <c r="K266" i="10"/>
  <c r="J266" i="10"/>
  <c r="I266" i="10"/>
  <c r="H266" i="10"/>
  <c r="G266" i="10"/>
  <c r="K265" i="10"/>
  <c r="J265" i="10"/>
  <c r="I265" i="10"/>
  <c r="H265" i="10"/>
  <c r="G265" i="10"/>
  <c r="K264" i="10"/>
  <c r="J264" i="10"/>
  <c r="I264" i="10"/>
  <c r="H264" i="10"/>
  <c r="G264" i="10"/>
  <c r="K263" i="10"/>
  <c r="J263" i="10"/>
  <c r="I263" i="10"/>
  <c r="H263" i="10"/>
  <c r="G263" i="10"/>
  <c r="K262" i="10"/>
  <c r="J262" i="10"/>
  <c r="I262" i="10"/>
  <c r="H262" i="10"/>
  <c r="G262" i="10"/>
  <c r="K261" i="10"/>
  <c r="J261" i="10"/>
  <c r="I261" i="10"/>
  <c r="H261" i="10"/>
  <c r="G261" i="10"/>
  <c r="K260" i="10"/>
  <c r="J260" i="10"/>
  <c r="I260" i="10"/>
  <c r="H260" i="10"/>
  <c r="G260" i="10"/>
  <c r="K259" i="10"/>
  <c r="J259" i="10"/>
  <c r="I259" i="10"/>
  <c r="H259" i="10"/>
  <c r="G259" i="10"/>
  <c r="K258" i="10"/>
  <c r="J258" i="10"/>
  <c r="I258" i="10"/>
  <c r="H258" i="10"/>
  <c r="G258" i="10"/>
  <c r="K257" i="10"/>
  <c r="J257" i="10"/>
  <c r="I257" i="10"/>
  <c r="H257" i="10"/>
  <c r="G257" i="10"/>
  <c r="K256" i="10"/>
  <c r="J256" i="10"/>
  <c r="I256" i="10"/>
  <c r="H256" i="10"/>
  <c r="G256" i="10"/>
  <c r="K255" i="10"/>
  <c r="J255" i="10"/>
  <c r="I255" i="10"/>
  <c r="H255" i="10"/>
  <c r="G255" i="10"/>
  <c r="K254" i="10"/>
  <c r="J254" i="10"/>
  <c r="I254" i="10"/>
  <c r="H254" i="10"/>
  <c r="G254" i="10"/>
  <c r="K253" i="10"/>
  <c r="J253" i="10"/>
  <c r="I253" i="10"/>
  <c r="H253" i="10"/>
  <c r="G253" i="10"/>
  <c r="K252" i="10"/>
  <c r="J252" i="10"/>
  <c r="I252" i="10"/>
  <c r="H252" i="10"/>
  <c r="G252" i="10"/>
  <c r="K251" i="10"/>
  <c r="J251" i="10"/>
  <c r="I251" i="10"/>
  <c r="H251" i="10"/>
  <c r="G251" i="10"/>
  <c r="K250" i="10"/>
  <c r="J250" i="10"/>
  <c r="I250" i="10"/>
  <c r="H250" i="10"/>
  <c r="G250" i="10"/>
  <c r="K249" i="10"/>
  <c r="J249" i="10"/>
  <c r="I249" i="10"/>
  <c r="H249" i="10"/>
  <c r="G249" i="10"/>
  <c r="K248" i="10"/>
  <c r="J248" i="10"/>
  <c r="I248" i="10"/>
  <c r="H248" i="10"/>
  <c r="G248" i="10"/>
  <c r="K247" i="10"/>
  <c r="J247" i="10"/>
  <c r="I247" i="10"/>
  <c r="H247" i="10"/>
  <c r="G247" i="10"/>
  <c r="K246" i="10"/>
  <c r="J246" i="10"/>
  <c r="I246" i="10"/>
  <c r="H246" i="10"/>
  <c r="G246" i="10"/>
  <c r="K245" i="10"/>
  <c r="J245" i="10"/>
  <c r="I245" i="10"/>
  <c r="H245" i="10"/>
  <c r="G245" i="10"/>
  <c r="K244" i="10"/>
  <c r="J244" i="10"/>
  <c r="I244" i="10"/>
  <c r="H244" i="10"/>
  <c r="G244" i="10"/>
  <c r="K243" i="10"/>
  <c r="J243" i="10"/>
  <c r="I243" i="10"/>
  <c r="H243" i="10"/>
  <c r="G243" i="10"/>
  <c r="K242" i="10"/>
  <c r="J242" i="10"/>
  <c r="I242" i="10"/>
  <c r="H242" i="10"/>
  <c r="G242" i="10"/>
  <c r="K241" i="10"/>
  <c r="J241" i="10"/>
  <c r="I241" i="10"/>
  <c r="H241" i="10"/>
  <c r="G241" i="10"/>
  <c r="K240" i="10"/>
  <c r="J240" i="10"/>
  <c r="I240" i="10"/>
  <c r="H240" i="10"/>
  <c r="G240" i="10"/>
  <c r="K239" i="10"/>
  <c r="J239" i="10"/>
  <c r="I239" i="10"/>
  <c r="H239" i="10"/>
  <c r="G239" i="10"/>
  <c r="K238" i="10"/>
  <c r="J238" i="10"/>
  <c r="I238" i="10"/>
  <c r="H238" i="10"/>
  <c r="G238" i="10"/>
  <c r="K237" i="10"/>
  <c r="J237" i="10"/>
  <c r="I237" i="10"/>
  <c r="H237" i="10"/>
  <c r="G237" i="10"/>
  <c r="K236" i="10"/>
  <c r="J236" i="10"/>
  <c r="I236" i="10"/>
  <c r="H236" i="10"/>
  <c r="G236" i="10"/>
  <c r="K235" i="10"/>
  <c r="J235" i="10"/>
  <c r="I235" i="10"/>
  <c r="H235" i="10"/>
  <c r="G235" i="10"/>
  <c r="K234" i="10"/>
  <c r="J234" i="10"/>
  <c r="I234" i="10"/>
  <c r="H234" i="10"/>
  <c r="G234" i="10"/>
  <c r="K233" i="10"/>
  <c r="J233" i="10"/>
  <c r="I233" i="10"/>
  <c r="H233" i="10"/>
  <c r="G233" i="10"/>
  <c r="K232" i="10"/>
  <c r="J232" i="10"/>
  <c r="I232" i="10"/>
  <c r="H232" i="10"/>
  <c r="G232" i="10"/>
  <c r="K231" i="10"/>
  <c r="J231" i="10"/>
  <c r="I231" i="10"/>
  <c r="H231" i="10"/>
  <c r="G231" i="10"/>
  <c r="K230" i="10"/>
  <c r="J230" i="10"/>
  <c r="I230" i="10"/>
  <c r="H230" i="10"/>
  <c r="G230" i="10"/>
  <c r="K229" i="10"/>
  <c r="J229" i="10"/>
  <c r="I229" i="10"/>
  <c r="H229" i="10"/>
  <c r="G229" i="10"/>
  <c r="K228" i="10"/>
  <c r="J228" i="10"/>
  <c r="I228" i="10"/>
  <c r="H228" i="10"/>
  <c r="G228" i="10"/>
  <c r="K227" i="10"/>
  <c r="J227" i="10"/>
  <c r="I227" i="10"/>
  <c r="H227" i="10"/>
  <c r="G227" i="10"/>
  <c r="K226" i="10"/>
  <c r="J226" i="10"/>
  <c r="I226" i="10"/>
  <c r="H226" i="10"/>
  <c r="G226" i="10"/>
  <c r="K225" i="10"/>
  <c r="J225" i="10"/>
  <c r="I225" i="10"/>
  <c r="H225" i="10"/>
  <c r="G225" i="10"/>
  <c r="K224" i="10"/>
  <c r="J224" i="10"/>
  <c r="I224" i="10"/>
  <c r="H224" i="10"/>
  <c r="G224" i="10"/>
  <c r="K223" i="10"/>
  <c r="J223" i="10"/>
  <c r="I223" i="10"/>
  <c r="H223" i="10"/>
  <c r="G223" i="10"/>
  <c r="K222" i="10"/>
  <c r="J222" i="10"/>
  <c r="I222" i="10"/>
  <c r="H222" i="10"/>
  <c r="G222" i="10"/>
  <c r="K221" i="10"/>
  <c r="J221" i="10"/>
  <c r="I221" i="10"/>
  <c r="H221" i="10"/>
  <c r="G221" i="10"/>
  <c r="K220" i="10"/>
  <c r="J220" i="10"/>
  <c r="I220" i="10"/>
  <c r="H220" i="10"/>
  <c r="G220" i="10"/>
  <c r="K219" i="10"/>
  <c r="J219" i="10"/>
  <c r="I219" i="10"/>
  <c r="H219" i="10"/>
  <c r="G219" i="10"/>
  <c r="K218" i="10"/>
  <c r="J218" i="10"/>
  <c r="I218" i="10"/>
  <c r="H218" i="10"/>
  <c r="G218" i="10"/>
  <c r="K217" i="10"/>
  <c r="J217" i="10"/>
  <c r="I217" i="10"/>
  <c r="H217" i="10"/>
  <c r="G217" i="10"/>
  <c r="K216" i="10"/>
  <c r="J216" i="10"/>
  <c r="I216" i="10"/>
  <c r="H216" i="10"/>
  <c r="G216" i="10"/>
  <c r="K215" i="10"/>
  <c r="J215" i="10"/>
  <c r="I215" i="10"/>
  <c r="H215" i="10"/>
  <c r="G215" i="10"/>
  <c r="K214" i="10"/>
  <c r="J214" i="10"/>
  <c r="I214" i="10"/>
  <c r="H214" i="10"/>
  <c r="G214" i="10"/>
  <c r="K213" i="10"/>
  <c r="J213" i="10"/>
  <c r="I213" i="10"/>
  <c r="H213" i="10"/>
  <c r="G213" i="10"/>
  <c r="K212" i="10"/>
  <c r="J212" i="10"/>
  <c r="I212" i="10"/>
  <c r="H212" i="10"/>
  <c r="G212" i="10"/>
  <c r="K211" i="10"/>
  <c r="J211" i="10"/>
  <c r="I211" i="10"/>
  <c r="H211" i="10"/>
  <c r="G211" i="10"/>
  <c r="K210" i="10"/>
  <c r="J210" i="10"/>
  <c r="I210" i="10"/>
  <c r="H210" i="10"/>
  <c r="G210" i="10"/>
  <c r="K209" i="10"/>
  <c r="J209" i="10"/>
  <c r="I209" i="10"/>
  <c r="H209" i="10"/>
  <c r="G209" i="10"/>
  <c r="K208" i="10"/>
  <c r="J208" i="10"/>
  <c r="I208" i="10"/>
  <c r="H208" i="10"/>
  <c r="G208" i="10"/>
  <c r="K207" i="10"/>
  <c r="J207" i="10"/>
  <c r="I207" i="10"/>
  <c r="H207" i="10"/>
  <c r="G207" i="10"/>
  <c r="K206" i="10"/>
  <c r="J206" i="10"/>
  <c r="I206" i="10"/>
  <c r="H206" i="10"/>
  <c r="G206" i="10"/>
  <c r="K205" i="10"/>
  <c r="J205" i="10"/>
  <c r="I205" i="10"/>
  <c r="H205" i="10"/>
  <c r="G205" i="10"/>
  <c r="K204" i="10"/>
  <c r="J204" i="10"/>
  <c r="I204" i="10"/>
  <c r="H204" i="10"/>
  <c r="G204" i="10"/>
  <c r="K203" i="10"/>
  <c r="J203" i="10"/>
  <c r="I203" i="10"/>
  <c r="H203" i="10"/>
  <c r="G203" i="10"/>
  <c r="K202" i="10"/>
  <c r="J202" i="10"/>
  <c r="I202" i="10"/>
  <c r="H202" i="10"/>
  <c r="G202" i="10"/>
  <c r="K201" i="10"/>
  <c r="J201" i="10"/>
  <c r="I201" i="10"/>
  <c r="H201" i="10"/>
  <c r="G201" i="10"/>
  <c r="K200" i="10"/>
  <c r="J200" i="10"/>
  <c r="I200" i="10"/>
  <c r="H200" i="10"/>
  <c r="G200" i="10"/>
  <c r="K199" i="10"/>
  <c r="J199" i="10"/>
  <c r="I199" i="10"/>
  <c r="H199" i="10"/>
  <c r="G199" i="10"/>
  <c r="K198" i="10"/>
  <c r="J198" i="10"/>
  <c r="I198" i="10"/>
  <c r="H198" i="10"/>
  <c r="G198" i="10"/>
  <c r="K197" i="10"/>
  <c r="J197" i="10"/>
  <c r="I197" i="10"/>
  <c r="H197" i="10"/>
  <c r="G197" i="10"/>
  <c r="K196" i="10"/>
  <c r="J196" i="10"/>
  <c r="I196" i="10"/>
  <c r="H196" i="10"/>
  <c r="G196" i="10"/>
  <c r="K195" i="10"/>
  <c r="J195" i="10"/>
  <c r="I195" i="10"/>
  <c r="H195" i="10"/>
  <c r="G195" i="10"/>
  <c r="K194" i="10"/>
  <c r="J194" i="10"/>
  <c r="I194" i="10"/>
  <c r="H194" i="10"/>
  <c r="G194" i="10"/>
  <c r="K193" i="10"/>
  <c r="J193" i="10"/>
  <c r="I193" i="10"/>
  <c r="H193" i="10"/>
  <c r="G193" i="10"/>
  <c r="K192" i="10"/>
  <c r="J192" i="10"/>
  <c r="I192" i="10"/>
  <c r="H192" i="10"/>
  <c r="G192" i="10"/>
  <c r="K191" i="10"/>
  <c r="J191" i="10"/>
  <c r="I191" i="10"/>
  <c r="H191" i="10"/>
  <c r="G191" i="10"/>
  <c r="K190" i="10"/>
  <c r="J190" i="10"/>
  <c r="I190" i="10"/>
  <c r="H190" i="10"/>
  <c r="G190" i="10"/>
  <c r="K189" i="10"/>
  <c r="J189" i="10"/>
  <c r="I189" i="10"/>
  <c r="H189" i="10"/>
  <c r="G189" i="10"/>
  <c r="K188" i="10"/>
  <c r="J188" i="10"/>
  <c r="I188" i="10"/>
  <c r="H188" i="10"/>
  <c r="G188" i="10"/>
  <c r="K187" i="10"/>
  <c r="J187" i="10"/>
  <c r="I187" i="10"/>
  <c r="H187" i="10"/>
  <c r="G187" i="10"/>
  <c r="K186" i="10"/>
  <c r="J186" i="10"/>
  <c r="I186" i="10"/>
  <c r="H186" i="10"/>
  <c r="G186" i="10"/>
  <c r="K185" i="10"/>
  <c r="J185" i="10"/>
  <c r="I185" i="10"/>
  <c r="H185" i="10"/>
  <c r="G185" i="10"/>
  <c r="K184" i="10"/>
  <c r="J184" i="10"/>
  <c r="I184" i="10"/>
  <c r="H184" i="10"/>
  <c r="G184" i="10"/>
  <c r="K183" i="10"/>
  <c r="J183" i="10"/>
  <c r="I183" i="10"/>
  <c r="H183" i="10"/>
  <c r="G183" i="10"/>
  <c r="K182" i="10"/>
  <c r="J182" i="10"/>
  <c r="I182" i="10"/>
  <c r="H182" i="10"/>
  <c r="G182" i="10"/>
  <c r="K181" i="10"/>
  <c r="J181" i="10"/>
  <c r="I181" i="10"/>
  <c r="H181" i="10"/>
  <c r="G181" i="10"/>
  <c r="K180" i="10"/>
  <c r="J180" i="10"/>
  <c r="I180" i="10"/>
  <c r="H180" i="10"/>
  <c r="G180" i="10"/>
  <c r="K179" i="10"/>
  <c r="J179" i="10"/>
  <c r="I179" i="10"/>
  <c r="H179" i="10"/>
  <c r="G179" i="10"/>
  <c r="K178" i="10"/>
  <c r="J178" i="10"/>
  <c r="I178" i="10"/>
  <c r="H178" i="10"/>
  <c r="G178" i="10"/>
  <c r="K177" i="10"/>
  <c r="J177" i="10"/>
  <c r="I177" i="10"/>
  <c r="H177" i="10"/>
  <c r="G177" i="10"/>
  <c r="K176" i="10"/>
  <c r="J176" i="10"/>
  <c r="I176" i="10"/>
  <c r="H176" i="10"/>
  <c r="G176" i="10"/>
  <c r="K175" i="10"/>
  <c r="J175" i="10"/>
  <c r="I175" i="10"/>
  <c r="H175" i="10"/>
  <c r="G175" i="10"/>
  <c r="K174" i="10"/>
  <c r="J174" i="10"/>
  <c r="I174" i="10"/>
  <c r="H174" i="10"/>
  <c r="G174" i="10"/>
  <c r="K173" i="10"/>
  <c r="J173" i="10"/>
  <c r="I173" i="10"/>
  <c r="H173" i="10"/>
  <c r="G173" i="10"/>
  <c r="K172" i="10"/>
  <c r="J172" i="10"/>
  <c r="I172" i="10"/>
  <c r="H172" i="10"/>
  <c r="G172" i="10"/>
  <c r="K171" i="10"/>
  <c r="J171" i="10"/>
  <c r="I171" i="10"/>
  <c r="H171" i="10"/>
  <c r="G171" i="10"/>
  <c r="K170" i="10"/>
  <c r="J170" i="10"/>
  <c r="I170" i="10"/>
  <c r="H170" i="10"/>
  <c r="G170" i="10"/>
  <c r="K169" i="10"/>
  <c r="J169" i="10"/>
  <c r="I169" i="10"/>
  <c r="H169" i="10"/>
  <c r="G169" i="10"/>
  <c r="K168" i="10"/>
  <c r="J168" i="10"/>
  <c r="I168" i="10"/>
  <c r="H168" i="10"/>
  <c r="G168" i="10"/>
  <c r="K167" i="10"/>
  <c r="J167" i="10"/>
  <c r="I167" i="10"/>
  <c r="H167" i="10"/>
  <c r="G167" i="10"/>
  <c r="K166" i="10"/>
  <c r="J166" i="10"/>
  <c r="I166" i="10"/>
  <c r="H166" i="10"/>
  <c r="G166" i="10"/>
  <c r="K165" i="10"/>
  <c r="J165" i="10"/>
  <c r="I165" i="10"/>
  <c r="H165" i="10"/>
  <c r="G165" i="10"/>
  <c r="K164" i="10"/>
  <c r="J164" i="10"/>
  <c r="I164" i="10"/>
  <c r="H164" i="10"/>
  <c r="G164" i="10"/>
  <c r="K163" i="10"/>
  <c r="J163" i="10"/>
  <c r="I163" i="10"/>
  <c r="H163" i="10"/>
  <c r="G163" i="10"/>
  <c r="K162" i="10"/>
  <c r="J162" i="10"/>
  <c r="I162" i="10"/>
  <c r="H162" i="10"/>
  <c r="G162" i="10"/>
  <c r="K161" i="10"/>
  <c r="J161" i="10"/>
  <c r="I161" i="10"/>
  <c r="H161" i="10"/>
  <c r="G161" i="10"/>
  <c r="K160" i="10"/>
  <c r="J160" i="10"/>
  <c r="I160" i="10"/>
  <c r="H160" i="10"/>
  <c r="G160" i="10"/>
  <c r="K159" i="10"/>
  <c r="J159" i="10"/>
  <c r="I159" i="10"/>
  <c r="H159" i="10"/>
  <c r="G159" i="10"/>
  <c r="K158" i="10"/>
  <c r="J158" i="10"/>
  <c r="I158" i="10"/>
  <c r="H158" i="10"/>
  <c r="G158" i="10"/>
  <c r="K157" i="10"/>
  <c r="J157" i="10"/>
  <c r="I157" i="10"/>
  <c r="H157" i="10"/>
  <c r="G157" i="10"/>
  <c r="K156" i="10"/>
  <c r="J156" i="10"/>
  <c r="I156" i="10"/>
  <c r="H156" i="10"/>
  <c r="G156" i="10"/>
  <c r="K155" i="10"/>
  <c r="J155" i="10"/>
  <c r="I155" i="10"/>
  <c r="H155" i="10"/>
  <c r="G155" i="10"/>
  <c r="K154" i="10"/>
  <c r="J154" i="10"/>
  <c r="I154" i="10"/>
  <c r="H154" i="10"/>
  <c r="G154" i="10"/>
  <c r="K153" i="10"/>
  <c r="J153" i="10"/>
  <c r="I153" i="10"/>
  <c r="H153" i="10"/>
  <c r="G153" i="10"/>
  <c r="K152" i="10"/>
  <c r="J152" i="10"/>
  <c r="I152" i="10"/>
  <c r="H152" i="10"/>
  <c r="G152" i="10"/>
  <c r="K151" i="10"/>
  <c r="J151" i="10"/>
  <c r="I151" i="10"/>
  <c r="H151" i="10"/>
  <c r="G151" i="10"/>
  <c r="K150" i="10"/>
  <c r="J150" i="10"/>
  <c r="I150" i="10"/>
  <c r="H150" i="10"/>
  <c r="G150" i="10"/>
  <c r="K149" i="10"/>
  <c r="J149" i="10"/>
  <c r="I149" i="10"/>
  <c r="H149" i="10"/>
  <c r="G149" i="10"/>
  <c r="K148" i="10"/>
  <c r="J148" i="10"/>
  <c r="I148" i="10"/>
  <c r="H148" i="10"/>
  <c r="G148" i="10"/>
  <c r="K147" i="10"/>
  <c r="J147" i="10"/>
  <c r="I147" i="10"/>
  <c r="H147" i="10"/>
  <c r="G147" i="10"/>
  <c r="K146" i="10"/>
  <c r="J146" i="10"/>
  <c r="I146" i="10"/>
  <c r="H146" i="10"/>
  <c r="G146" i="10"/>
  <c r="K145" i="10"/>
  <c r="J145" i="10"/>
  <c r="I145" i="10"/>
  <c r="H145" i="10"/>
  <c r="G145" i="10"/>
  <c r="K144" i="10"/>
  <c r="J144" i="10"/>
  <c r="I144" i="10"/>
  <c r="H144" i="10"/>
  <c r="G144" i="10"/>
  <c r="K143" i="10"/>
  <c r="J143" i="10"/>
  <c r="I143" i="10"/>
  <c r="H143" i="10"/>
  <c r="G143" i="10"/>
  <c r="K142" i="10"/>
  <c r="J142" i="10"/>
  <c r="I142" i="10"/>
  <c r="H142" i="10"/>
  <c r="G142" i="10"/>
  <c r="K141" i="10"/>
  <c r="J141" i="10"/>
  <c r="I141" i="10"/>
  <c r="H141" i="10"/>
  <c r="G141" i="10"/>
  <c r="K140" i="10"/>
  <c r="J140" i="10"/>
  <c r="I140" i="10"/>
  <c r="H140" i="10"/>
  <c r="G140" i="10"/>
  <c r="K139" i="10"/>
  <c r="J139" i="10"/>
  <c r="I139" i="10"/>
  <c r="H139" i="10"/>
  <c r="G139" i="10"/>
  <c r="K138" i="10"/>
  <c r="J138" i="10"/>
  <c r="I138" i="10"/>
  <c r="H138" i="10"/>
  <c r="G138" i="10"/>
  <c r="K137" i="10"/>
  <c r="J137" i="10"/>
  <c r="I137" i="10"/>
  <c r="H137" i="10"/>
  <c r="G137" i="10"/>
  <c r="K136" i="10"/>
  <c r="J136" i="10"/>
  <c r="I136" i="10"/>
  <c r="H136" i="10"/>
  <c r="G136" i="10"/>
  <c r="K135" i="10"/>
  <c r="J135" i="10"/>
  <c r="I135" i="10"/>
  <c r="H135" i="10"/>
  <c r="G135" i="10"/>
  <c r="K134" i="10"/>
  <c r="J134" i="10"/>
  <c r="I134" i="10"/>
  <c r="H134" i="10"/>
  <c r="G134" i="10"/>
  <c r="K133" i="10"/>
  <c r="J133" i="10"/>
  <c r="I133" i="10"/>
  <c r="H133" i="10"/>
  <c r="G133" i="10"/>
  <c r="K132" i="10"/>
  <c r="J132" i="10"/>
  <c r="I132" i="10"/>
  <c r="H132" i="10"/>
  <c r="G132" i="10"/>
  <c r="K131" i="10"/>
  <c r="J131" i="10"/>
  <c r="I131" i="10"/>
  <c r="H131" i="10"/>
  <c r="G131" i="10"/>
  <c r="K130" i="10"/>
  <c r="J130" i="10"/>
  <c r="I130" i="10"/>
  <c r="H130" i="10"/>
  <c r="G130" i="10"/>
  <c r="K129" i="10"/>
  <c r="J129" i="10"/>
  <c r="I129" i="10"/>
  <c r="H129" i="10"/>
  <c r="G129" i="10"/>
  <c r="K128" i="10"/>
  <c r="J128" i="10"/>
  <c r="I128" i="10"/>
  <c r="H128" i="10"/>
  <c r="G128" i="10"/>
  <c r="K127" i="10"/>
  <c r="J127" i="10"/>
  <c r="I127" i="10"/>
  <c r="H127" i="10"/>
  <c r="G127" i="10"/>
  <c r="K126" i="10"/>
  <c r="J126" i="10"/>
  <c r="I126" i="10"/>
  <c r="H126" i="10"/>
  <c r="G126" i="10"/>
  <c r="K125" i="10"/>
  <c r="J125" i="10"/>
  <c r="I125" i="10"/>
  <c r="H125" i="10"/>
  <c r="G125" i="10"/>
  <c r="K124" i="10"/>
  <c r="J124" i="10"/>
  <c r="I124" i="10"/>
  <c r="H124" i="10"/>
  <c r="G124" i="10"/>
  <c r="K123" i="10"/>
  <c r="J123" i="10"/>
  <c r="I123" i="10"/>
  <c r="H123" i="10"/>
  <c r="G123" i="10"/>
  <c r="K122" i="10"/>
  <c r="J122" i="10"/>
  <c r="I122" i="10"/>
  <c r="H122" i="10"/>
  <c r="G122" i="10"/>
  <c r="K121" i="10"/>
  <c r="J121" i="10"/>
  <c r="I121" i="10"/>
  <c r="H121" i="10"/>
  <c r="G121" i="10"/>
  <c r="K120" i="10"/>
  <c r="J120" i="10"/>
  <c r="I120" i="10"/>
  <c r="H120" i="10"/>
  <c r="G120" i="10"/>
  <c r="K119" i="10"/>
  <c r="J119" i="10"/>
  <c r="I119" i="10"/>
  <c r="H119" i="10"/>
  <c r="G119" i="10"/>
  <c r="K118" i="10"/>
  <c r="J118" i="10"/>
  <c r="I118" i="10"/>
  <c r="H118" i="10"/>
  <c r="G118" i="10"/>
  <c r="K117" i="10"/>
  <c r="J117" i="10"/>
  <c r="I117" i="10"/>
  <c r="H117" i="10"/>
  <c r="G117" i="10"/>
  <c r="K116" i="10"/>
  <c r="J116" i="10"/>
  <c r="I116" i="10"/>
  <c r="H116" i="10"/>
  <c r="G116" i="10"/>
  <c r="K115" i="10"/>
  <c r="J115" i="10"/>
  <c r="I115" i="10"/>
  <c r="H115" i="10"/>
  <c r="G115" i="10"/>
  <c r="K114" i="10"/>
  <c r="J114" i="10"/>
  <c r="I114" i="10"/>
  <c r="H114" i="10"/>
  <c r="G114" i="10"/>
  <c r="K113" i="10"/>
  <c r="J113" i="10"/>
  <c r="I113" i="10"/>
  <c r="H113" i="10"/>
  <c r="G113" i="10"/>
  <c r="K112" i="10"/>
  <c r="J112" i="10"/>
  <c r="I112" i="10"/>
  <c r="H112" i="10"/>
  <c r="G112" i="10"/>
  <c r="K111" i="10"/>
  <c r="J111" i="10"/>
  <c r="I111" i="10"/>
  <c r="H111" i="10"/>
  <c r="G111" i="10"/>
  <c r="K110" i="10"/>
  <c r="J110" i="10"/>
  <c r="I110" i="10"/>
  <c r="H110" i="10"/>
  <c r="G110" i="10"/>
  <c r="K109" i="10"/>
  <c r="J109" i="10"/>
  <c r="I109" i="10"/>
  <c r="H109" i="10"/>
  <c r="G109" i="10"/>
  <c r="K108" i="10"/>
  <c r="J108" i="10"/>
  <c r="I108" i="10"/>
  <c r="H108" i="10"/>
  <c r="G108" i="10"/>
  <c r="K107" i="10"/>
  <c r="J107" i="10"/>
  <c r="I107" i="10"/>
  <c r="H107" i="10"/>
  <c r="G107" i="10"/>
  <c r="K106" i="10"/>
  <c r="J106" i="10"/>
  <c r="I106" i="10"/>
  <c r="H106" i="10"/>
  <c r="G106" i="10"/>
  <c r="K105" i="10"/>
  <c r="J105" i="10"/>
  <c r="I105" i="10"/>
  <c r="H105" i="10"/>
  <c r="G105" i="10"/>
  <c r="K104" i="10"/>
  <c r="J104" i="10"/>
  <c r="I104" i="10"/>
  <c r="H104" i="10"/>
  <c r="G104" i="10"/>
  <c r="K103" i="10"/>
  <c r="J103" i="10"/>
  <c r="I103" i="10"/>
  <c r="H103" i="10"/>
  <c r="G103" i="10"/>
  <c r="K102" i="10"/>
  <c r="J102" i="10"/>
  <c r="I102" i="10"/>
  <c r="H102" i="10"/>
  <c r="G102" i="10"/>
  <c r="K101" i="10"/>
  <c r="J101" i="10"/>
  <c r="I101" i="10"/>
  <c r="H101" i="10"/>
  <c r="G101" i="10"/>
  <c r="K100" i="10"/>
  <c r="J100" i="10"/>
  <c r="I100" i="10"/>
  <c r="H100" i="10"/>
  <c r="G100" i="10"/>
  <c r="K99" i="10"/>
  <c r="J99" i="10"/>
  <c r="I99" i="10"/>
  <c r="H99" i="10"/>
  <c r="G99" i="10"/>
  <c r="K98" i="10"/>
  <c r="J98" i="10"/>
  <c r="I98" i="10"/>
  <c r="H98" i="10"/>
  <c r="G98" i="10"/>
  <c r="K97" i="10"/>
  <c r="J97" i="10"/>
  <c r="I97" i="10"/>
  <c r="H97" i="10"/>
  <c r="G97" i="10"/>
  <c r="K96" i="10"/>
  <c r="J96" i="10"/>
  <c r="I96" i="10"/>
  <c r="H96" i="10"/>
  <c r="G96" i="10"/>
  <c r="K95" i="10"/>
  <c r="J95" i="10"/>
  <c r="I95" i="10"/>
  <c r="H95" i="10"/>
  <c r="G95" i="10"/>
  <c r="K94" i="10"/>
  <c r="J94" i="10"/>
  <c r="I94" i="10"/>
  <c r="H94" i="10"/>
  <c r="G94" i="10"/>
  <c r="K93" i="10"/>
  <c r="J93" i="10"/>
  <c r="I93" i="10"/>
  <c r="H93" i="10"/>
  <c r="G93" i="10"/>
  <c r="K92" i="10"/>
  <c r="J92" i="10"/>
  <c r="I92" i="10"/>
  <c r="H92" i="10"/>
  <c r="G92" i="10"/>
  <c r="K91" i="10"/>
  <c r="J91" i="10"/>
  <c r="I91" i="10"/>
  <c r="H91" i="10"/>
  <c r="G91" i="10"/>
  <c r="K90" i="10"/>
  <c r="J90" i="10"/>
  <c r="I90" i="10"/>
  <c r="H90" i="10"/>
  <c r="G90" i="10"/>
  <c r="K89" i="10"/>
  <c r="J89" i="10"/>
  <c r="I89" i="10"/>
  <c r="H89" i="10"/>
  <c r="G89" i="10"/>
  <c r="K88" i="10"/>
  <c r="J88" i="10"/>
  <c r="I88" i="10"/>
  <c r="H88" i="10"/>
  <c r="G88" i="10"/>
  <c r="K87" i="10"/>
  <c r="J87" i="10"/>
  <c r="I87" i="10"/>
  <c r="H87" i="10"/>
  <c r="G87" i="10"/>
  <c r="K86" i="10"/>
  <c r="J86" i="10"/>
  <c r="I86" i="10"/>
  <c r="H86" i="10"/>
  <c r="G86" i="10"/>
  <c r="K85" i="10"/>
  <c r="J85" i="10"/>
  <c r="I85" i="10"/>
  <c r="H85" i="10"/>
  <c r="G85" i="10"/>
  <c r="K84" i="10"/>
  <c r="J84" i="10"/>
  <c r="I84" i="10"/>
  <c r="H84" i="10"/>
  <c r="G84" i="10"/>
  <c r="K83" i="10"/>
  <c r="J83" i="10"/>
  <c r="I83" i="10"/>
  <c r="H83" i="10"/>
  <c r="G83" i="10"/>
  <c r="K82" i="10"/>
  <c r="J82" i="10"/>
  <c r="I82" i="10"/>
  <c r="H82" i="10"/>
  <c r="G82" i="10"/>
  <c r="K81" i="10"/>
  <c r="J81" i="10"/>
  <c r="I81" i="10"/>
  <c r="H81" i="10"/>
  <c r="G81" i="10"/>
  <c r="K80" i="10"/>
  <c r="J80" i="10"/>
  <c r="I80" i="10"/>
  <c r="H80" i="10"/>
  <c r="G80" i="10"/>
  <c r="K79" i="10"/>
  <c r="J79" i="10"/>
  <c r="I79" i="10"/>
  <c r="H79" i="10"/>
  <c r="G79" i="10"/>
  <c r="K78" i="10"/>
  <c r="J78" i="10"/>
  <c r="I78" i="10"/>
  <c r="H78" i="10"/>
  <c r="G78" i="10"/>
  <c r="K77" i="10"/>
  <c r="J77" i="10"/>
  <c r="I77" i="10"/>
  <c r="H77" i="10"/>
  <c r="G77" i="10"/>
  <c r="K76" i="10"/>
  <c r="J76" i="10"/>
  <c r="I76" i="10"/>
  <c r="H76" i="10"/>
  <c r="G76" i="10"/>
  <c r="K75" i="10"/>
  <c r="J75" i="10"/>
  <c r="I75" i="10"/>
  <c r="H75" i="10"/>
  <c r="G75" i="10"/>
  <c r="K74" i="10"/>
  <c r="J74" i="10"/>
  <c r="I74" i="10"/>
  <c r="H74" i="10"/>
  <c r="G74" i="10"/>
  <c r="K73" i="10"/>
  <c r="J73" i="10"/>
  <c r="I73" i="10"/>
  <c r="H73" i="10"/>
  <c r="G73" i="10"/>
  <c r="K72" i="10"/>
  <c r="J72" i="10"/>
  <c r="I72" i="10"/>
  <c r="H72" i="10"/>
  <c r="G72" i="10"/>
  <c r="K71" i="10"/>
  <c r="J71" i="10"/>
  <c r="I71" i="10"/>
  <c r="H71" i="10"/>
  <c r="G71" i="10"/>
  <c r="K70" i="10"/>
  <c r="J70" i="10"/>
  <c r="I70" i="10"/>
  <c r="H70" i="10"/>
  <c r="G70" i="10"/>
  <c r="K69" i="10"/>
  <c r="J69" i="10"/>
  <c r="I69" i="10"/>
  <c r="H69" i="10"/>
  <c r="G69" i="10"/>
  <c r="K68" i="10"/>
  <c r="J68" i="10"/>
  <c r="I68" i="10"/>
  <c r="H68" i="10"/>
  <c r="G68" i="10"/>
  <c r="K67" i="10"/>
  <c r="J67" i="10"/>
  <c r="I67" i="10"/>
  <c r="H67" i="10"/>
  <c r="G67" i="10"/>
  <c r="K66" i="10"/>
  <c r="J66" i="10"/>
  <c r="I66" i="10"/>
  <c r="H66" i="10"/>
  <c r="G66" i="10"/>
  <c r="K65" i="10"/>
  <c r="J65" i="10"/>
  <c r="I65" i="10"/>
  <c r="H65" i="10"/>
  <c r="G65" i="10"/>
  <c r="K64" i="10"/>
  <c r="J64" i="10"/>
  <c r="I64" i="10"/>
  <c r="H64" i="10"/>
  <c r="G64" i="10"/>
  <c r="K63" i="10"/>
  <c r="J63" i="10"/>
  <c r="I63" i="10"/>
  <c r="H63" i="10"/>
  <c r="G63" i="10"/>
  <c r="K62" i="10"/>
  <c r="J62" i="10"/>
  <c r="I62" i="10"/>
  <c r="H62" i="10"/>
  <c r="G62" i="10"/>
  <c r="K61" i="10"/>
  <c r="J61" i="10"/>
  <c r="I61" i="10"/>
  <c r="H61" i="10"/>
  <c r="G61" i="10"/>
  <c r="K60" i="10"/>
  <c r="J60" i="10"/>
  <c r="I60" i="10"/>
  <c r="H60" i="10"/>
  <c r="G60" i="10"/>
  <c r="K59" i="10"/>
  <c r="J59" i="10"/>
  <c r="I59" i="10"/>
  <c r="H59" i="10"/>
  <c r="G59" i="10"/>
  <c r="K58" i="10"/>
  <c r="J58" i="10"/>
  <c r="I58" i="10"/>
  <c r="H58" i="10"/>
  <c r="G58" i="10"/>
  <c r="K57" i="10"/>
  <c r="J57" i="10"/>
  <c r="I57" i="10"/>
  <c r="H57" i="10"/>
  <c r="G57" i="10"/>
  <c r="K56" i="10"/>
  <c r="J56" i="10"/>
  <c r="I56" i="10"/>
  <c r="H56" i="10"/>
  <c r="G56" i="10"/>
  <c r="K55" i="10"/>
  <c r="J55" i="10"/>
  <c r="I55" i="10"/>
  <c r="H55" i="10"/>
  <c r="G55" i="10"/>
  <c r="K54" i="10"/>
  <c r="J54" i="10"/>
  <c r="I54" i="10"/>
  <c r="H54" i="10"/>
  <c r="G54" i="10"/>
  <c r="K53" i="10"/>
  <c r="J53" i="10"/>
  <c r="I53" i="10"/>
  <c r="H53" i="10"/>
  <c r="G53" i="10"/>
  <c r="K52" i="10"/>
  <c r="J52" i="10"/>
  <c r="I52" i="10"/>
  <c r="H52" i="10"/>
  <c r="G52" i="10"/>
  <c r="K51" i="10"/>
  <c r="J51" i="10"/>
  <c r="I51" i="10"/>
  <c r="H51" i="10"/>
  <c r="G51" i="10"/>
  <c r="K50" i="10"/>
  <c r="J50" i="10"/>
  <c r="I50" i="10"/>
  <c r="H50" i="10"/>
  <c r="G50" i="10"/>
  <c r="K49" i="10"/>
  <c r="J49" i="10"/>
  <c r="I49" i="10"/>
  <c r="H49" i="10"/>
  <c r="G49" i="10"/>
  <c r="K48" i="10"/>
  <c r="J48" i="10"/>
  <c r="I48" i="10"/>
  <c r="H48" i="10"/>
  <c r="G48" i="10"/>
  <c r="K47" i="10"/>
  <c r="J47" i="10"/>
  <c r="I47" i="10"/>
  <c r="H47" i="10"/>
  <c r="G47" i="10"/>
  <c r="K46" i="10"/>
  <c r="J46" i="10"/>
  <c r="I46" i="10"/>
  <c r="H46" i="10"/>
  <c r="G46" i="10"/>
  <c r="K45" i="10"/>
  <c r="J45" i="10"/>
  <c r="I45" i="10"/>
  <c r="H45" i="10"/>
  <c r="G45" i="10"/>
  <c r="K44" i="10"/>
  <c r="J44" i="10"/>
  <c r="I44" i="10"/>
  <c r="H44" i="10"/>
  <c r="G44" i="10"/>
  <c r="K43" i="10"/>
  <c r="J43" i="10"/>
  <c r="I43" i="10"/>
  <c r="H43" i="10"/>
  <c r="G43" i="10"/>
  <c r="K42" i="10"/>
  <c r="J42" i="10"/>
  <c r="I42" i="10"/>
  <c r="H42" i="10"/>
  <c r="G42" i="10"/>
  <c r="K41" i="10"/>
  <c r="J41" i="10"/>
  <c r="I41" i="10"/>
  <c r="H41" i="10"/>
  <c r="G41" i="10"/>
  <c r="K40" i="10"/>
  <c r="J40" i="10"/>
  <c r="I40" i="10"/>
  <c r="H40" i="10"/>
  <c r="G40" i="10"/>
  <c r="K39" i="10"/>
  <c r="J39" i="10"/>
  <c r="I39" i="10"/>
  <c r="H39" i="10"/>
  <c r="G39" i="10"/>
  <c r="K38" i="10"/>
  <c r="J38" i="10"/>
  <c r="I38" i="10"/>
  <c r="H38" i="10"/>
  <c r="G38" i="10"/>
  <c r="K37" i="10"/>
  <c r="J37" i="10"/>
  <c r="I37" i="10"/>
  <c r="H37" i="10"/>
  <c r="G37" i="10"/>
  <c r="F37" i="10"/>
  <c r="E37" i="10"/>
  <c r="D37" i="10"/>
  <c r="C37" i="10"/>
  <c r="O37" i="10" s="1"/>
  <c r="K36" i="10"/>
  <c r="J36" i="10"/>
  <c r="I36" i="10"/>
  <c r="H36" i="10"/>
  <c r="G36" i="10"/>
  <c r="F36" i="10"/>
  <c r="E36" i="10"/>
  <c r="D36" i="10"/>
  <c r="C36" i="10"/>
  <c r="O36" i="10" s="1"/>
  <c r="K35" i="10"/>
  <c r="J35" i="10"/>
  <c r="I35" i="10"/>
  <c r="H35" i="10"/>
  <c r="G35" i="10"/>
  <c r="F35" i="10"/>
  <c r="E35" i="10"/>
  <c r="D35" i="10"/>
  <c r="C35" i="10"/>
  <c r="O35" i="10" s="1"/>
  <c r="K34" i="10"/>
  <c r="J34" i="10"/>
  <c r="I34" i="10"/>
  <c r="H34" i="10"/>
  <c r="G34" i="10"/>
  <c r="F34" i="10"/>
  <c r="E34" i="10"/>
  <c r="D34" i="10"/>
  <c r="C34" i="10"/>
  <c r="O34" i="10" s="1"/>
  <c r="K33" i="10"/>
  <c r="J33" i="10"/>
  <c r="I33" i="10"/>
  <c r="H33" i="10"/>
  <c r="G33" i="10"/>
  <c r="F33" i="10"/>
  <c r="E33" i="10"/>
  <c r="D33" i="10"/>
  <c r="C33" i="10"/>
  <c r="O33" i="10" s="1"/>
  <c r="K32" i="10"/>
  <c r="J32" i="10"/>
  <c r="I32" i="10"/>
  <c r="H32" i="10"/>
  <c r="G32" i="10"/>
  <c r="F32" i="10"/>
  <c r="E32" i="10"/>
  <c r="D32" i="10"/>
  <c r="C32" i="10"/>
  <c r="O32" i="10" s="1"/>
  <c r="K31" i="10"/>
  <c r="J31" i="10"/>
  <c r="I31" i="10"/>
  <c r="H31" i="10"/>
  <c r="G31" i="10"/>
  <c r="F31" i="10"/>
  <c r="E31" i="10"/>
  <c r="D31" i="10"/>
  <c r="C31" i="10"/>
  <c r="O31" i="10" s="1"/>
  <c r="K30" i="10"/>
  <c r="J30" i="10"/>
  <c r="I30" i="10"/>
  <c r="H30" i="10"/>
  <c r="G30" i="10"/>
  <c r="F30" i="10"/>
  <c r="E30" i="10"/>
  <c r="D30" i="10"/>
  <c r="C30" i="10"/>
  <c r="O30" i="10" s="1"/>
  <c r="K29" i="10"/>
  <c r="J29" i="10"/>
  <c r="I29" i="10"/>
  <c r="H29" i="10"/>
  <c r="G29" i="10"/>
  <c r="F29" i="10"/>
  <c r="E29" i="10"/>
  <c r="D29" i="10"/>
  <c r="C29" i="10"/>
  <c r="O29" i="10" s="1"/>
  <c r="F53" i="93" l="1"/>
  <c r="F65" i="93"/>
  <c r="F90" i="93"/>
  <c r="F74" i="93"/>
  <c r="F70" i="93"/>
  <c r="F49" i="93"/>
  <c r="F61" i="93"/>
  <c r="F81" i="93"/>
  <c r="F93" i="93"/>
  <c r="F78" i="93"/>
  <c r="F43" i="93"/>
  <c r="F47" i="93"/>
  <c r="F55" i="93"/>
  <c r="F59" i="93"/>
  <c r="F79" i="93"/>
  <c r="F87" i="93"/>
  <c r="F91" i="93"/>
  <c r="F95" i="93"/>
  <c r="F64" i="93"/>
  <c r="F84" i="93"/>
  <c r="F96" i="93"/>
  <c r="F85" i="93"/>
  <c r="F89" i="93"/>
  <c r="F97" i="93"/>
  <c r="F50" i="93"/>
  <c r="F98" i="93"/>
  <c r="F71" i="93"/>
  <c r="F44" i="93"/>
  <c r="F68" i="93"/>
  <c r="F76" i="93"/>
  <c r="F88" i="93"/>
  <c r="F92" i="93"/>
  <c r="F77" i="93"/>
  <c r="F82" i="93"/>
  <c r="F86" i="93"/>
  <c r="F94" i="93"/>
  <c r="F52" i="93"/>
  <c r="F56" i="93"/>
  <c r="F67" i="93"/>
  <c r="F83" i="93"/>
  <c r="F46" i="93"/>
  <c r="F58" i="93"/>
  <c r="F62" i="93"/>
  <c r="F73" i="93"/>
  <c r="F80" i="93"/>
  <c r="F51" i="93"/>
  <c r="F66" i="93"/>
  <c r="F48" i="93"/>
  <c r="F60" i="93"/>
  <c r="F75" i="93"/>
  <c r="F57" i="93"/>
  <c r="F63" i="93"/>
  <c r="F45" i="93"/>
  <c r="F72" i="93"/>
  <c r="F42" i="93"/>
  <c r="F54" i="93"/>
  <c r="F69" i="93"/>
  <c r="M36" i="10"/>
  <c r="N36" i="10" s="1"/>
  <c r="M32" i="10"/>
  <c r="N32" i="10" s="1"/>
  <c r="M34" i="10"/>
  <c r="N34" i="10" s="1"/>
  <c r="M30" i="10"/>
  <c r="N30" i="10" s="1"/>
  <c r="M29" i="10"/>
  <c r="N29" i="10" s="1"/>
  <c r="M31" i="10"/>
  <c r="N31" i="10" s="1"/>
  <c r="M33" i="10"/>
  <c r="N33" i="10" s="1"/>
  <c r="M35" i="10"/>
  <c r="N35" i="10" s="1"/>
  <c r="M37" i="10"/>
  <c r="N37" i="10" s="1"/>
  <c r="F14" i="10"/>
  <c r="O251" i="1" l="1"/>
  <c r="O250" i="1"/>
  <c r="O249" i="1"/>
  <c r="O248" i="1"/>
  <c r="O247" i="1"/>
  <c r="O246" i="1"/>
  <c r="O182" i="1" l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479" i="1" s="1"/>
  <c r="A8350" i="3" l="1"/>
  <c r="A8349" i="3"/>
  <c r="A8348" i="3"/>
  <c r="A8347" i="3"/>
  <c r="A8346" i="3"/>
  <c r="A8345" i="3"/>
  <c r="A8344" i="3"/>
  <c r="A8343" i="3"/>
  <c r="A8342" i="3"/>
  <c r="A8341" i="3"/>
  <c r="A8340" i="3"/>
  <c r="A8339" i="3"/>
  <c r="A8338" i="3"/>
  <c r="A8337" i="3"/>
  <c r="A8336" i="3"/>
  <c r="A8335" i="3"/>
  <c r="A8334" i="3"/>
  <c r="A8333" i="3"/>
  <c r="A8332" i="3"/>
  <c r="A8331" i="3"/>
  <c r="A8330" i="3"/>
  <c r="A8329" i="3"/>
  <c r="A8328" i="3"/>
  <c r="A8327" i="3"/>
  <c r="A8326" i="3"/>
  <c r="A8325" i="3"/>
  <c r="A8324" i="3"/>
  <c r="A8323" i="3"/>
  <c r="A8322" i="3"/>
  <c r="A8321" i="3"/>
  <c r="A8320" i="3"/>
  <c r="A8319" i="3"/>
  <c r="A8318" i="3"/>
  <c r="A8317" i="3"/>
  <c r="A8316" i="3"/>
  <c r="A8315" i="3"/>
  <c r="A8314" i="3"/>
  <c r="A8313" i="3"/>
  <c r="A8312" i="3"/>
  <c r="A8311" i="3"/>
  <c r="A8310" i="3"/>
  <c r="A8309" i="3"/>
  <c r="A8308" i="3"/>
  <c r="A8307" i="3"/>
  <c r="A8306" i="3"/>
  <c r="A8305" i="3"/>
  <c r="A8304" i="3"/>
  <c r="A8303" i="3"/>
  <c r="A8302" i="3"/>
  <c r="A8301" i="3"/>
  <c r="A8300" i="3"/>
  <c r="A8299" i="3"/>
  <c r="A8298" i="3"/>
  <c r="A8297" i="3"/>
  <c r="A8296" i="3"/>
  <c r="A8295" i="3"/>
  <c r="A8294" i="3"/>
  <c r="A8293" i="3"/>
  <c r="A8292" i="3"/>
  <c r="A8291" i="3"/>
  <c r="A8290" i="3"/>
  <c r="A8289" i="3"/>
  <c r="A8288" i="3"/>
  <c r="A8287" i="3"/>
  <c r="A8286" i="3"/>
  <c r="A8285" i="3"/>
  <c r="A8284" i="3"/>
  <c r="A8283" i="3"/>
  <c r="A8282" i="3"/>
  <c r="A8281" i="3"/>
  <c r="A8280" i="3"/>
  <c r="A8279" i="3"/>
  <c r="A8278" i="3"/>
  <c r="A8277" i="3"/>
  <c r="A8276" i="3"/>
  <c r="A8275" i="3"/>
  <c r="A8274" i="3"/>
  <c r="A8273" i="3"/>
  <c r="A8272" i="3"/>
  <c r="A8271" i="3"/>
  <c r="A8270" i="3"/>
  <c r="A8269" i="3"/>
  <c r="A8268" i="3"/>
  <c r="A8267" i="3"/>
  <c r="A8266" i="3"/>
  <c r="A8265" i="3"/>
  <c r="A8264" i="3"/>
  <c r="A8263" i="3"/>
  <c r="A8262" i="3"/>
  <c r="A8261" i="3"/>
  <c r="A8260" i="3"/>
  <c r="A8259" i="3"/>
  <c r="A8258" i="3"/>
  <c r="A8257" i="3"/>
  <c r="A8256" i="3"/>
  <c r="A8255" i="3"/>
  <c r="A8254" i="3"/>
  <c r="A8253" i="3"/>
  <c r="A8252" i="3"/>
  <c r="A8251" i="3"/>
  <c r="A8250" i="3"/>
  <c r="A8249" i="3"/>
  <c r="A8248" i="3"/>
  <c r="A8247" i="3"/>
  <c r="A8246" i="3"/>
  <c r="A8245" i="3"/>
  <c r="A8244" i="3"/>
  <c r="A8243" i="3"/>
  <c r="A8242" i="3"/>
  <c r="A8241" i="3"/>
  <c r="A8240" i="3"/>
  <c r="A8239" i="3"/>
  <c r="A8238" i="3"/>
  <c r="A8237" i="3"/>
  <c r="A8236" i="3"/>
  <c r="A8235" i="3"/>
  <c r="A8234" i="3"/>
  <c r="A8233" i="3"/>
  <c r="A8232" i="3"/>
  <c r="A8231" i="3"/>
  <c r="A8230" i="3"/>
  <c r="A8229" i="3"/>
  <c r="A8228" i="3"/>
  <c r="A8227" i="3"/>
  <c r="A8226" i="3"/>
  <c r="A8225" i="3"/>
  <c r="A8224" i="3"/>
  <c r="A8223" i="3"/>
  <c r="A8222" i="3"/>
  <c r="A8221" i="3"/>
  <c r="A8220" i="3"/>
  <c r="A8219" i="3"/>
  <c r="A8218" i="3"/>
  <c r="A8217" i="3"/>
  <c r="A8216" i="3"/>
  <c r="A8215" i="3"/>
  <c r="A8214" i="3"/>
  <c r="A8213" i="3"/>
  <c r="A8212" i="3"/>
  <c r="A8211" i="3"/>
  <c r="A8210" i="3"/>
  <c r="A8209" i="3"/>
  <c r="A8208" i="3"/>
  <c r="A8207" i="3"/>
  <c r="A8206" i="3"/>
  <c r="A8205" i="3"/>
  <c r="A8204" i="3"/>
  <c r="A8203" i="3"/>
  <c r="A8202" i="3"/>
  <c r="A8201" i="3"/>
  <c r="A8200" i="3"/>
  <c r="A8199" i="3"/>
  <c r="A8198" i="3"/>
  <c r="A8197" i="3"/>
  <c r="A8196" i="3"/>
  <c r="A8195" i="3"/>
  <c r="A8194" i="3"/>
  <c r="A8193" i="3"/>
  <c r="A8192" i="3"/>
  <c r="A8191" i="3"/>
  <c r="A8190" i="3"/>
  <c r="A8189" i="3"/>
  <c r="A8188" i="3"/>
  <c r="A8187" i="3"/>
  <c r="A8186" i="3"/>
  <c r="A8185" i="3"/>
  <c r="A8184" i="3"/>
  <c r="A8183" i="3"/>
  <c r="A8182" i="3"/>
  <c r="A8181" i="3"/>
  <c r="A8180" i="3"/>
  <c r="A8179" i="3"/>
  <c r="A8178" i="3"/>
  <c r="A8177" i="3"/>
  <c r="A8176" i="3"/>
  <c r="A8175" i="3"/>
  <c r="A8174" i="3"/>
  <c r="A8173" i="3"/>
  <c r="A8172" i="3"/>
  <c r="A8171" i="3"/>
  <c r="A8170" i="3"/>
  <c r="A8169" i="3"/>
  <c r="A8168" i="3"/>
  <c r="A8167" i="3"/>
  <c r="A8166" i="3"/>
  <c r="A8165" i="3"/>
  <c r="A8164" i="3"/>
  <c r="A8163" i="3"/>
  <c r="A8162" i="3"/>
  <c r="A8161" i="3"/>
  <c r="A8160" i="3"/>
  <c r="A8159" i="3"/>
  <c r="A8158" i="3"/>
  <c r="A8157" i="3"/>
  <c r="A8156" i="3"/>
  <c r="A8155" i="3"/>
  <c r="A8154" i="3"/>
  <c r="A8153" i="3"/>
  <c r="A8152" i="3"/>
  <c r="A8151" i="3"/>
  <c r="A8150" i="3"/>
  <c r="A8149" i="3"/>
  <c r="A8148" i="3"/>
  <c r="A8147" i="3"/>
  <c r="A8146" i="3"/>
  <c r="A8145" i="3"/>
  <c r="A8144" i="3"/>
  <c r="A8143" i="3"/>
  <c r="A8142" i="3"/>
  <c r="A8141" i="3"/>
  <c r="A8140" i="3"/>
  <c r="A8139" i="3"/>
  <c r="A8138" i="3"/>
  <c r="A8137" i="3"/>
  <c r="A8136" i="3"/>
  <c r="A8135" i="3"/>
  <c r="A8134" i="3"/>
  <c r="A8133" i="3"/>
  <c r="A8132" i="3"/>
  <c r="A8131" i="3"/>
  <c r="A8130" i="3"/>
  <c r="A8129" i="3"/>
  <c r="A8128" i="3"/>
  <c r="A8127" i="3"/>
  <c r="A8126" i="3"/>
  <c r="A8125" i="3"/>
  <c r="A8124" i="3"/>
  <c r="A8123" i="3"/>
  <c r="A8122" i="3"/>
  <c r="A8121" i="3"/>
  <c r="A8120" i="3"/>
  <c r="A8119" i="3"/>
  <c r="A8118" i="3"/>
  <c r="A8117" i="3"/>
  <c r="A8116" i="3"/>
  <c r="A8115" i="3"/>
  <c r="A8114" i="3"/>
  <c r="A8113" i="3"/>
  <c r="A8112" i="3"/>
  <c r="A8111" i="3"/>
  <c r="A8110" i="3"/>
  <c r="A8109" i="3"/>
  <c r="A8108" i="3"/>
  <c r="A8107" i="3"/>
  <c r="A8106" i="3"/>
  <c r="A8105" i="3"/>
  <c r="A8104" i="3"/>
  <c r="A8103" i="3"/>
  <c r="A8102" i="3"/>
  <c r="A8101" i="3"/>
  <c r="A8100" i="3"/>
  <c r="A8099" i="3"/>
  <c r="A8098" i="3"/>
  <c r="A8097" i="3"/>
  <c r="A8096" i="3"/>
  <c r="A8095" i="3"/>
  <c r="A8094" i="3"/>
  <c r="A8093" i="3"/>
  <c r="A8092" i="3"/>
  <c r="A8091" i="3"/>
  <c r="A8090" i="3"/>
  <c r="A8089" i="3"/>
  <c r="A8088" i="3"/>
  <c r="A8087" i="3"/>
  <c r="A8086" i="3"/>
  <c r="A8085" i="3"/>
  <c r="A8084" i="3"/>
  <c r="A8083" i="3"/>
  <c r="A8082" i="3"/>
  <c r="A8081" i="3"/>
  <c r="A8080" i="3"/>
  <c r="A8079" i="3"/>
  <c r="A8078" i="3"/>
  <c r="A8077" i="3"/>
  <c r="A8076" i="3"/>
  <c r="A8075" i="3"/>
  <c r="A8074" i="3"/>
  <c r="A8073" i="3"/>
  <c r="A8072" i="3"/>
  <c r="A8071" i="3"/>
  <c r="A8070" i="3"/>
  <c r="A8069" i="3"/>
  <c r="A8068" i="3"/>
  <c r="A8067" i="3"/>
  <c r="A8066" i="3"/>
  <c r="A8065" i="3"/>
  <c r="A8064" i="3"/>
  <c r="A8063" i="3"/>
  <c r="A8062" i="3"/>
  <c r="A8061" i="3"/>
  <c r="A8060" i="3"/>
  <c r="A8059" i="3"/>
  <c r="A8058" i="3"/>
  <c r="A8057" i="3"/>
  <c r="A8056" i="3"/>
  <c r="A8055" i="3"/>
  <c r="A8054" i="3"/>
  <c r="A8053" i="3"/>
  <c r="A8052" i="3"/>
  <c r="A8051" i="3"/>
  <c r="A8050" i="3"/>
  <c r="A8049" i="3"/>
  <c r="A8048" i="3"/>
  <c r="A8047" i="3"/>
  <c r="A8046" i="3"/>
  <c r="A8045" i="3"/>
  <c r="A8044" i="3"/>
  <c r="A8043" i="3"/>
  <c r="A8042" i="3"/>
  <c r="A8041" i="3"/>
  <c r="A8040" i="3"/>
  <c r="A8039" i="3"/>
  <c r="A8038" i="3"/>
  <c r="A8037" i="3"/>
  <c r="A8036" i="3"/>
  <c r="A8035" i="3"/>
  <c r="A8034" i="3"/>
  <c r="A8033" i="3"/>
  <c r="A8032" i="3"/>
  <c r="A8031" i="3"/>
  <c r="A8030" i="3"/>
  <c r="A8029" i="3"/>
  <c r="A8028" i="3"/>
  <c r="A8027" i="3"/>
  <c r="A8026" i="3"/>
  <c r="A8025" i="3"/>
  <c r="A8024" i="3"/>
  <c r="A8023" i="3"/>
  <c r="A8022" i="3"/>
  <c r="A8021" i="3"/>
  <c r="A8020" i="3"/>
  <c r="A8019" i="3"/>
  <c r="A8018" i="3"/>
  <c r="A8017" i="3"/>
  <c r="A8016" i="3"/>
  <c r="A8015" i="3"/>
  <c r="A8014" i="3"/>
  <c r="A8013" i="3"/>
  <c r="A8012" i="3"/>
  <c r="A8011" i="3"/>
  <c r="A8010" i="3"/>
  <c r="A8009" i="3"/>
  <c r="A8008" i="3"/>
  <c r="A8007" i="3"/>
  <c r="A8006" i="3"/>
  <c r="A8005" i="3"/>
  <c r="A8004" i="3"/>
  <c r="A8003" i="3"/>
  <c r="A8002" i="3"/>
  <c r="A8001" i="3"/>
  <c r="A8000" i="3"/>
  <c r="A7999" i="3"/>
  <c r="A7998" i="3"/>
  <c r="A7997" i="3"/>
  <c r="A7996" i="3"/>
  <c r="A7995" i="3"/>
  <c r="A7994" i="3"/>
  <c r="A7993" i="3"/>
  <c r="A7992" i="3"/>
  <c r="A7991" i="3"/>
  <c r="A7990" i="3"/>
  <c r="A7989" i="3"/>
  <c r="A7988" i="3"/>
  <c r="A7987" i="3"/>
  <c r="A7986" i="3"/>
  <c r="A7985" i="3"/>
  <c r="A7984" i="3"/>
  <c r="A7983" i="3"/>
  <c r="A7982" i="3"/>
  <c r="A7981" i="3"/>
  <c r="A7980" i="3"/>
  <c r="A7979" i="3"/>
  <c r="A7978" i="3"/>
  <c r="A7977" i="3"/>
  <c r="A7976" i="3"/>
  <c r="A7975" i="3"/>
  <c r="A7974" i="3"/>
  <c r="A7973" i="3"/>
  <c r="A7972" i="3"/>
  <c r="A7971" i="3"/>
  <c r="A7970" i="3"/>
  <c r="A7969" i="3"/>
  <c r="A7968" i="3"/>
  <c r="A7967" i="3"/>
  <c r="A7966" i="3"/>
  <c r="A7965" i="3"/>
  <c r="A7964" i="3"/>
  <c r="A7963" i="3"/>
  <c r="A7962" i="3"/>
  <c r="A7961" i="3"/>
  <c r="A7960" i="3"/>
  <c r="A7959" i="3"/>
  <c r="A7958" i="3"/>
  <c r="A7957" i="3"/>
  <c r="A7956" i="3"/>
  <c r="A7955" i="3"/>
  <c r="A7954" i="3"/>
  <c r="A7953" i="3"/>
  <c r="A7952" i="3"/>
  <c r="A7951" i="3"/>
  <c r="A7950" i="3"/>
  <c r="A7949" i="3"/>
  <c r="A7948" i="3"/>
  <c r="A7947" i="3"/>
  <c r="A7946" i="3"/>
  <c r="A7945" i="3"/>
  <c r="A7944" i="3"/>
  <c r="A7943" i="3"/>
  <c r="A7942" i="3"/>
  <c r="A7941" i="3"/>
  <c r="A7940" i="3"/>
  <c r="A7939" i="3"/>
  <c r="A7938" i="3"/>
  <c r="A7937" i="3"/>
  <c r="A7936" i="3"/>
  <c r="A7935" i="3"/>
  <c r="A7934" i="3"/>
  <c r="A7933" i="3"/>
  <c r="A7932" i="3"/>
  <c r="A7931" i="3"/>
  <c r="A7930" i="3"/>
  <c r="A7929" i="3"/>
  <c r="A7928" i="3"/>
  <c r="A7927" i="3"/>
  <c r="A7926" i="3"/>
  <c r="A7925" i="3"/>
  <c r="A7924" i="3"/>
  <c r="A7923" i="3"/>
  <c r="A7922" i="3"/>
  <c r="A7921" i="3"/>
  <c r="A7920" i="3"/>
  <c r="A7919" i="3"/>
  <c r="A7918" i="3"/>
  <c r="A7917" i="3"/>
  <c r="A7916" i="3"/>
  <c r="A7915" i="3"/>
  <c r="A7914" i="3"/>
  <c r="A7913" i="3"/>
  <c r="A7912" i="3"/>
  <c r="A7911" i="3"/>
  <c r="A7910" i="3"/>
  <c r="A7909" i="3"/>
  <c r="A7908" i="3"/>
  <c r="A7907" i="3"/>
  <c r="A7906" i="3"/>
  <c r="A7905" i="3"/>
  <c r="A7904" i="3"/>
  <c r="A7903" i="3"/>
  <c r="A7902" i="3"/>
  <c r="A7901" i="3"/>
  <c r="A7900" i="3"/>
  <c r="A7899" i="3"/>
  <c r="A7898" i="3"/>
  <c r="A7897" i="3"/>
  <c r="A7896" i="3"/>
  <c r="A7895" i="3"/>
  <c r="A7894" i="3"/>
  <c r="A7893" i="3"/>
  <c r="A7892" i="3"/>
  <c r="A7891" i="3"/>
  <c r="A7890" i="3"/>
  <c r="A7889" i="3"/>
  <c r="A7888" i="3"/>
  <c r="A7887" i="3"/>
  <c r="A7886" i="3"/>
  <c r="A7885" i="3"/>
  <c r="A7884" i="3"/>
  <c r="A7883" i="3"/>
  <c r="A7882" i="3"/>
  <c r="A7881" i="3"/>
  <c r="A7880" i="3"/>
  <c r="A7879" i="3"/>
  <c r="A7878" i="3"/>
  <c r="A7877" i="3"/>
  <c r="A7876" i="3"/>
  <c r="A7875" i="3"/>
  <c r="A7874" i="3"/>
  <c r="A7873" i="3"/>
  <c r="A7872" i="3"/>
  <c r="A7871" i="3"/>
  <c r="A7870" i="3"/>
  <c r="A7869" i="3"/>
  <c r="A7868" i="3"/>
  <c r="A7867" i="3"/>
  <c r="A7866" i="3"/>
  <c r="A7865" i="3"/>
  <c r="A7864" i="3"/>
  <c r="A7863" i="3"/>
  <c r="A7862" i="3"/>
  <c r="A7861" i="3"/>
  <c r="A7860" i="3"/>
  <c r="A7859" i="3"/>
  <c r="A7858" i="3"/>
  <c r="A7857" i="3"/>
  <c r="A7856" i="3"/>
  <c r="A7855" i="3"/>
  <c r="A7854" i="3"/>
  <c r="A7853" i="3"/>
  <c r="A7852" i="3"/>
  <c r="A7851" i="3"/>
  <c r="A7850" i="3"/>
  <c r="A7849" i="3"/>
  <c r="A7848" i="3"/>
  <c r="A7847" i="3"/>
  <c r="A7846" i="3"/>
  <c r="A7845" i="3"/>
  <c r="A7844" i="3"/>
  <c r="A7843" i="3"/>
  <c r="A7842" i="3"/>
  <c r="A7841" i="3"/>
  <c r="A7840" i="3"/>
  <c r="A7839" i="3"/>
  <c r="A7838" i="3"/>
  <c r="A7837" i="3"/>
  <c r="A7836" i="3"/>
  <c r="A7835" i="3"/>
  <c r="A7834" i="3"/>
  <c r="A7833" i="3"/>
  <c r="A7832" i="3"/>
  <c r="A7831" i="3"/>
  <c r="A7830" i="3"/>
  <c r="A7829" i="3"/>
  <c r="A7828" i="3"/>
  <c r="A7827" i="3"/>
  <c r="A7826" i="3"/>
  <c r="A7825" i="3"/>
  <c r="A7824" i="3"/>
  <c r="A7823" i="3"/>
  <c r="A7822" i="3"/>
  <c r="A7821" i="3"/>
  <c r="A7820" i="3"/>
  <c r="A7819" i="3"/>
  <c r="A7818" i="3"/>
  <c r="A7817" i="3"/>
  <c r="A7816" i="3"/>
  <c r="A7815" i="3"/>
  <c r="A7814" i="3"/>
  <c r="A7813" i="3"/>
  <c r="A7812" i="3"/>
  <c r="A7811" i="3"/>
  <c r="A7810" i="3"/>
  <c r="A7809" i="3"/>
  <c r="A7808" i="3"/>
  <c r="A7807" i="3"/>
  <c r="A7806" i="3"/>
  <c r="A7805" i="3"/>
  <c r="A7804" i="3"/>
  <c r="A7803" i="3"/>
  <c r="A7802" i="3"/>
  <c r="A7801" i="3"/>
  <c r="A7800" i="3"/>
  <c r="A7799" i="3"/>
  <c r="A7798" i="3"/>
  <c r="A7797" i="3"/>
  <c r="A7796" i="3"/>
  <c r="A7795" i="3"/>
  <c r="A7794" i="3"/>
  <c r="A7793" i="3"/>
  <c r="A7792" i="3"/>
  <c r="A7791" i="3"/>
  <c r="A7790" i="3"/>
  <c r="A7789" i="3"/>
  <c r="A7788" i="3"/>
  <c r="A7787" i="3"/>
  <c r="A7786" i="3"/>
  <c r="A7785" i="3"/>
  <c r="A7784" i="3"/>
  <c r="A7783" i="3"/>
  <c r="A7782" i="3"/>
  <c r="A7781" i="3"/>
  <c r="A7780" i="3"/>
  <c r="A7779" i="3"/>
  <c r="A7778" i="3"/>
  <c r="A7777" i="3"/>
  <c r="A7776" i="3"/>
  <c r="A7775" i="3"/>
  <c r="A7774" i="3"/>
  <c r="A7773" i="3"/>
  <c r="A7772" i="3"/>
  <c r="A7771" i="3"/>
  <c r="A7770" i="3"/>
  <c r="A7769" i="3"/>
  <c r="A7768" i="3"/>
  <c r="A7767" i="3"/>
  <c r="A7766" i="3"/>
  <c r="A7765" i="3"/>
  <c r="A7764" i="3"/>
  <c r="A7763" i="3"/>
  <c r="A7762" i="3"/>
  <c r="A7761" i="3"/>
  <c r="A7760" i="3"/>
  <c r="A7759" i="3"/>
  <c r="A7758" i="3"/>
  <c r="A7757" i="3"/>
  <c r="A7756" i="3"/>
  <c r="A7755" i="3"/>
  <c r="A7754" i="3"/>
  <c r="A7753" i="3"/>
  <c r="A7752" i="3"/>
  <c r="A7751" i="3"/>
  <c r="A7750" i="3"/>
  <c r="A7749" i="3"/>
  <c r="A7748" i="3"/>
  <c r="A7747" i="3"/>
  <c r="A7746" i="3"/>
  <c r="A7745" i="3"/>
  <c r="A7744" i="3"/>
  <c r="A7743" i="3"/>
  <c r="A7742" i="3"/>
  <c r="A7741" i="3"/>
  <c r="A7740" i="3"/>
  <c r="A7739" i="3"/>
  <c r="A7738" i="3"/>
  <c r="A7737" i="3"/>
  <c r="A7736" i="3"/>
  <c r="A7735" i="3"/>
  <c r="A7734" i="3"/>
  <c r="A7733" i="3"/>
  <c r="A7732" i="3"/>
  <c r="A7731" i="3"/>
  <c r="A7730" i="3"/>
  <c r="A7729" i="3"/>
  <c r="A7728" i="3"/>
  <c r="A7727" i="3"/>
  <c r="A7726" i="3"/>
  <c r="A7725" i="3"/>
  <c r="A7724" i="3"/>
  <c r="A7723" i="3"/>
  <c r="A7722" i="3"/>
  <c r="A7721" i="3"/>
  <c r="A7720" i="3"/>
  <c r="A7719" i="3"/>
  <c r="A7718" i="3"/>
  <c r="A7717" i="3"/>
  <c r="A7716" i="3"/>
  <c r="A7715" i="3"/>
  <c r="A7714" i="3"/>
  <c r="A7713" i="3"/>
  <c r="A7712" i="3"/>
  <c r="A7711" i="3"/>
  <c r="A7710" i="3"/>
  <c r="A7709" i="3"/>
  <c r="A7708" i="3"/>
  <c r="A7707" i="3"/>
  <c r="A7706" i="3"/>
  <c r="A7705" i="3"/>
  <c r="A7704" i="3"/>
  <c r="A7703" i="3"/>
  <c r="A7702" i="3"/>
  <c r="A7701" i="3"/>
  <c r="A7700" i="3"/>
  <c r="A7699" i="3"/>
  <c r="A7698" i="3"/>
  <c r="A7697" i="3"/>
  <c r="A7696" i="3"/>
  <c r="A7695" i="3"/>
  <c r="A7694" i="3"/>
  <c r="A7693" i="3"/>
  <c r="A7692" i="3"/>
  <c r="A7691" i="3"/>
  <c r="A7690" i="3"/>
  <c r="A7689" i="3"/>
  <c r="A7688" i="3"/>
  <c r="A7687" i="3"/>
  <c r="A7686" i="3"/>
  <c r="A7685" i="3"/>
  <c r="A7684" i="3"/>
  <c r="A7683" i="3"/>
  <c r="A7682" i="3"/>
  <c r="A7681" i="3"/>
  <c r="A7680" i="3"/>
  <c r="A7679" i="3"/>
  <c r="A7678" i="3"/>
  <c r="A7677" i="3"/>
  <c r="A7676" i="3"/>
  <c r="A7675" i="3"/>
  <c r="A7674" i="3"/>
  <c r="A7673" i="3"/>
  <c r="A7672" i="3"/>
  <c r="A7671" i="3"/>
  <c r="A7670" i="3"/>
  <c r="A7669" i="3"/>
  <c r="A7668" i="3"/>
  <c r="A7667" i="3"/>
  <c r="A7666" i="3"/>
  <c r="A7665" i="3"/>
  <c r="A7664" i="3"/>
  <c r="A7663" i="3"/>
  <c r="A7662" i="3"/>
  <c r="A7661" i="3"/>
  <c r="A7660" i="3"/>
  <c r="A7659" i="3"/>
  <c r="A7658" i="3"/>
  <c r="A7657" i="3"/>
  <c r="A7656" i="3"/>
  <c r="A7655" i="3"/>
  <c r="A7654" i="3"/>
  <c r="A7653" i="3"/>
  <c r="A7652" i="3"/>
  <c r="A7651" i="3"/>
  <c r="A7650" i="3"/>
  <c r="A7649" i="3"/>
  <c r="A7648" i="3"/>
  <c r="A7647" i="3"/>
  <c r="A7646" i="3"/>
  <c r="A7645" i="3"/>
  <c r="A7644" i="3"/>
  <c r="A7643" i="3"/>
  <c r="A7642" i="3"/>
  <c r="A7641" i="3"/>
  <c r="A7640" i="3"/>
  <c r="A7639" i="3"/>
  <c r="A7638" i="3"/>
  <c r="A7637" i="3"/>
  <c r="A7636" i="3"/>
  <c r="A7635" i="3"/>
  <c r="A7634" i="3"/>
  <c r="A7633" i="3"/>
  <c r="A7632" i="3"/>
  <c r="A7631" i="3"/>
  <c r="A7630" i="3"/>
  <c r="A7629" i="3"/>
  <c r="A7628" i="3"/>
  <c r="A7627" i="3"/>
  <c r="A7626" i="3"/>
  <c r="A7625" i="3"/>
  <c r="A7624" i="3"/>
  <c r="A7623" i="3"/>
  <c r="A7622" i="3"/>
  <c r="A7621" i="3"/>
  <c r="A7620" i="3"/>
  <c r="A7619" i="3"/>
  <c r="A7618" i="3"/>
  <c r="A7617" i="3"/>
  <c r="A7616" i="3"/>
  <c r="A7615" i="3"/>
  <c r="A7614" i="3"/>
  <c r="A7613" i="3"/>
  <c r="A7612" i="3"/>
  <c r="A7611" i="3"/>
  <c r="A7610" i="3"/>
  <c r="A7609" i="3"/>
  <c r="A7608" i="3"/>
  <c r="A7607" i="3"/>
  <c r="A7606" i="3"/>
  <c r="A7605" i="3"/>
  <c r="A7604" i="3"/>
  <c r="A7603" i="3"/>
  <c r="A7602" i="3"/>
  <c r="A7601" i="3"/>
  <c r="A7600" i="3"/>
  <c r="A7599" i="3"/>
  <c r="A7598" i="3"/>
  <c r="A7597" i="3"/>
  <c r="A7596" i="3"/>
  <c r="A7595" i="3"/>
  <c r="A7594" i="3"/>
  <c r="A7593" i="3"/>
  <c r="A7592" i="3"/>
  <c r="A7591" i="3"/>
  <c r="A7590" i="3"/>
  <c r="A7589" i="3"/>
  <c r="A7588" i="3"/>
  <c r="A7587" i="3"/>
  <c r="A7586" i="3"/>
  <c r="A7585" i="3"/>
  <c r="A7584" i="3"/>
  <c r="A7583" i="3"/>
  <c r="A7582" i="3"/>
  <c r="A7581" i="3"/>
  <c r="A7580" i="3"/>
  <c r="A7579" i="3"/>
  <c r="A7578" i="3"/>
  <c r="A7577" i="3"/>
  <c r="A7576" i="3"/>
  <c r="A7575" i="3"/>
  <c r="A7574" i="3"/>
  <c r="A7573" i="3"/>
  <c r="A7572" i="3"/>
  <c r="A7571" i="3"/>
  <c r="A7570" i="3"/>
  <c r="A7569" i="3"/>
  <c r="A7568" i="3"/>
  <c r="A7567" i="3"/>
  <c r="A7566" i="3"/>
  <c r="A7565" i="3"/>
  <c r="A7564" i="3"/>
  <c r="A7563" i="3"/>
  <c r="A7562" i="3"/>
  <c r="A7561" i="3"/>
  <c r="A7560" i="3"/>
  <c r="A7559" i="3"/>
  <c r="A7558" i="3"/>
  <c r="A7557" i="3"/>
  <c r="A7556" i="3"/>
  <c r="A7555" i="3"/>
  <c r="A7554" i="3"/>
  <c r="A7553" i="3"/>
  <c r="A7552" i="3"/>
  <c r="A7551" i="3"/>
  <c r="A7550" i="3"/>
  <c r="A7549" i="3"/>
  <c r="A7548" i="3"/>
  <c r="A7547" i="3"/>
  <c r="A7546" i="3"/>
  <c r="A7545" i="3"/>
  <c r="A7544" i="3"/>
  <c r="A7543" i="3"/>
  <c r="A7542" i="3"/>
  <c r="A7541" i="3"/>
  <c r="A7540" i="3"/>
  <c r="A7539" i="3"/>
  <c r="A7538" i="3"/>
  <c r="A7537" i="3"/>
  <c r="A7536" i="3"/>
  <c r="A7535" i="3"/>
  <c r="A7534" i="3"/>
  <c r="A7533" i="3"/>
  <c r="A7532" i="3"/>
  <c r="A7531" i="3"/>
  <c r="A7530" i="3"/>
  <c r="A7529" i="3"/>
  <c r="A7528" i="3"/>
  <c r="A7527" i="3"/>
  <c r="A7526" i="3"/>
  <c r="A7525" i="3"/>
  <c r="A7524" i="3"/>
  <c r="A7523" i="3"/>
  <c r="A7522" i="3"/>
  <c r="A7521" i="3"/>
  <c r="A7520" i="3"/>
  <c r="A7519" i="3"/>
  <c r="A7518" i="3"/>
  <c r="A7517" i="3"/>
  <c r="A7516" i="3"/>
  <c r="A7515" i="3"/>
  <c r="A7514" i="3"/>
  <c r="A7513" i="3"/>
  <c r="A7512" i="3"/>
  <c r="A7511" i="3"/>
  <c r="A7510" i="3"/>
  <c r="A7509" i="3"/>
  <c r="A7508" i="3"/>
  <c r="A7507" i="3"/>
  <c r="A7506" i="3"/>
  <c r="A7505" i="3"/>
  <c r="A7504" i="3"/>
  <c r="A7503" i="3"/>
  <c r="A7502" i="3"/>
  <c r="A7501" i="3"/>
  <c r="A7500" i="3"/>
  <c r="A7499" i="3"/>
  <c r="A7498" i="3"/>
  <c r="A7497" i="3"/>
  <c r="A7496" i="3"/>
  <c r="A7495" i="3"/>
  <c r="A7494" i="3"/>
  <c r="A7493" i="3"/>
  <c r="A7492" i="3"/>
  <c r="A7491" i="3"/>
  <c r="A7490" i="3"/>
  <c r="A7489" i="3"/>
  <c r="A7488" i="3"/>
  <c r="A7487" i="3"/>
  <c r="A7486" i="3"/>
  <c r="A7485" i="3"/>
  <c r="A7484" i="3"/>
  <c r="A7483" i="3"/>
  <c r="A7482" i="3"/>
  <c r="A7481" i="3"/>
  <c r="A7480" i="3"/>
  <c r="A7479" i="3"/>
  <c r="A7478" i="3"/>
  <c r="A7477" i="3"/>
  <c r="A7476" i="3"/>
  <c r="A7475" i="3"/>
  <c r="A7474" i="3"/>
  <c r="A7473" i="3"/>
  <c r="A7472" i="3"/>
  <c r="A7471" i="3"/>
  <c r="A7470" i="3"/>
  <c r="A7469" i="3"/>
  <c r="A7468" i="3"/>
  <c r="A7467" i="3"/>
  <c r="A7466" i="3"/>
  <c r="A7465" i="3"/>
  <c r="A7464" i="3"/>
  <c r="A7463" i="3"/>
  <c r="A7462" i="3"/>
  <c r="A7461" i="3"/>
  <c r="A7460" i="3"/>
  <c r="A7459" i="3"/>
  <c r="A7458" i="3"/>
  <c r="A7457" i="3"/>
  <c r="A7456" i="3"/>
  <c r="A7455" i="3"/>
  <c r="A7454" i="3"/>
  <c r="A7453" i="3"/>
  <c r="A7452" i="3"/>
  <c r="A7451" i="3"/>
  <c r="A7450" i="3"/>
  <c r="A7449" i="3"/>
  <c r="A7448" i="3"/>
  <c r="A7447" i="3"/>
  <c r="A7446" i="3"/>
  <c r="A7445" i="3"/>
  <c r="A7444" i="3"/>
  <c r="A7443" i="3"/>
  <c r="A7442" i="3"/>
  <c r="A7441" i="3"/>
  <c r="A7440" i="3"/>
  <c r="A7439" i="3"/>
  <c r="A7438" i="3"/>
  <c r="A7437" i="3"/>
  <c r="A7436" i="3"/>
  <c r="A7435" i="3"/>
  <c r="A7434" i="3"/>
  <c r="A7433" i="3"/>
  <c r="A7432" i="3"/>
  <c r="A7431" i="3"/>
  <c r="A7430" i="3"/>
  <c r="A7429" i="3"/>
  <c r="A7428" i="3"/>
  <c r="A7427" i="3"/>
  <c r="A7426" i="3"/>
  <c r="A7425" i="3"/>
  <c r="A7424" i="3"/>
  <c r="A7423" i="3"/>
  <c r="A7422" i="3"/>
  <c r="A7421" i="3"/>
  <c r="A7420" i="3"/>
  <c r="A7419" i="3"/>
  <c r="A7418" i="3"/>
  <c r="A7417" i="3"/>
  <c r="A7416" i="3"/>
  <c r="A7415" i="3"/>
  <c r="A7414" i="3"/>
  <c r="A7413" i="3"/>
  <c r="A7412" i="3"/>
  <c r="A7411" i="3"/>
  <c r="A7410" i="3"/>
  <c r="A7409" i="3"/>
  <c r="A7408" i="3"/>
  <c r="A7407" i="3"/>
  <c r="A7406" i="3"/>
  <c r="A7405" i="3"/>
  <c r="A7404" i="3"/>
  <c r="A7403" i="3"/>
  <c r="A7402" i="3"/>
  <c r="A7401" i="3"/>
  <c r="A7400" i="3"/>
  <c r="A7399" i="3"/>
  <c r="A7398" i="3"/>
  <c r="A7397" i="3"/>
  <c r="A7396" i="3"/>
  <c r="A7395" i="3"/>
  <c r="A7394" i="3"/>
  <c r="A7393" i="3"/>
  <c r="A7392" i="3"/>
  <c r="A7391" i="3"/>
  <c r="A7390" i="3"/>
  <c r="A7389" i="3"/>
  <c r="A7388" i="3"/>
  <c r="A7387" i="3"/>
  <c r="A7386" i="3"/>
  <c r="A7385" i="3"/>
  <c r="A7384" i="3"/>
  <c r="A7383" i="3"/>
  <c r="A7382" i="3"/>
  <c r="A7381" i="3"/>
  <c r="A7380" i="3"/>
  <c r="A7379" i="3"/>
  <c r="A7378" i="3"/>
  <c r="A7377" i="3"/>
  <c r="A7376" i="3"/>
  <c r="A7375" i="3"/>
  <c r="A7374" i="3"/>
  <c r="A7373" i="3"/>
  <c r="A7372" i="3"/>
  <c r="A7371" i="3"/>
  <c r="A7370" i="3"/>
  <c r="A7369" i="3"/>
  <c r="A7368" i="3"/>
  <c r="A7367" i="3"/>
  <c r="A7366" i="3"/>
  <c r="A7365" i="3"/>
  <c r="A7364" i="3"/>
  <c r="A7363" i="3"/>
  <c r="A7362" i="3"/>
  <c r="A7361" i="3"/>
  <c r="A7360" i="3"/>
  <c r="A7359" i="3"/>
  <c r="A7358" i="3"/>
  <c r="A7357" i="3"/>
  <c r="A7356" i="3"/>
  <c r="A7355" i="3"/>
  <c r="A7354" i="3"/>
  <c r="A7353" i="3"/>
  <c r="A7352" i="3"/>
  <c r="A7351" i="3"/>
  <c r="A7350" i="3"/>
  <c r="A7349" i="3"/>
  <c r="A7348" i="3"/>
  <c r="A7347" i="3"/>
  <c r="A7346" i="3"/>
  <c r="A7345" i="3"/>
  <c r="A7344" i="3"/>
  <c r="A7343" i="3"/>
  <c r="A7342" i="3"/>
  <c r="A7341" i="3"/>
  <c r="A7340" i="3"/>
  <c r="A7339" i="3"/>
  <c r="A7338" i="3"/>
  <c r="A7337" i="3"/>
  <c r="A7336" i="3"/>
  <c r="A7335" i="3"/>
  <c r="A7334" i="3"/>
  <c r="A7333" i="3"/>
  <c r="A7332" i="3"/>
  <c r="A7331" i="3"/>
  <c r="A7330" i="3"/>
  <c r="A7329" i="3"/>
  <c r="A7328" i="3"/>
  <c r="A7327" i="3"/>
  <c r="A7326" i="3"/>
  <c r="A7325" i="3"/>
  <c r="A7324" i="3"/>
  <c r="A7323" i="3"/>
  <c r="A7322" i="3"/>
  <c r="A7321" i="3"/>
  <c r="A7320" i="3"/>
  <c r="A7319" i="3"/>
  <c r="A7318" i="3"/>
  <c r="A7317" i="3"/>
  <c r="A7316" i="3"/>
  <c r="A7315" i="3"/>
  <c r="A7314" i="3"/>
  <c r="A7313" i="3"/>
  <c r="A7312" i="3"/>
  <c r="A7311" i="3"/>
  <c r="A7310" i="3"/>
  <c r="A7309" i="3"/>
  <c r="A7308" i="3"/>
  <c r="A7307" i="3"/>
  <c r="A7306" i="3"/>
  <c r="A7305" i="3"/>
  <c r="A7304" i="3"/>
  <c r="A7303" i="3"/>
  <c r="A7302" i="3"/>
  <c r="A7301" i="3"/>
  <c r="A7300" i="3"/>
  <c r="A7299" i="3"/>
  <c r="A7298" i="3"/>
  <c r="A7297" i="3"/>
  <c r="A7296" i="3"/>
  <c r="A7295" i="3"/>
  <c r="A7294" i="3"/>
  <c r="A7293" i="3"/>
  <c r="A7292" i="3"/>
  <c r="A7291" i="3"/>
  <c r="A7290" i="3"/>
  <c r="A7289" i="3"/>
  <c r="A7288" i="3"/>
  <c r="A7287" i="3"/>
  <c r="A7286" i="3"/>
  <c r="A7285" i="3"/>
  <c r="A7284" i="3"/>
  <c r="A7283" i="3"/>
  <c r="A7282" i="3"/>
  <c r="A7281" i="3"/>
  <c r="A7280" i="3"/>
  <c r="A7279" i="3"/>
  <c r="A7278" i="3"/>
  <c r="A7277" i="3"/>
  <c r="A7276" i="3"/>
  <c r="A7275" i="3"/>
  <c r="A7274" i="3"/>
  <c r="A7273" i="3"/>
  <c r="A7272" i="3"/>
  <c r="A7271" i="3"/>
  <c r="A7270" i="3"/>
  <c r="A7269" i="3"/>
  <c r="A7268" i="3"/>
  <c r="A7267" i="3"/>
  <c r="A7266" i="3"/>
  <c r="A7265" i="3"/>
  <c r="A7264" i="3"/>
  <c r="A7263" i="3"/>
  <c r="A7262" i="3"/>
  <c r="A7261" i="3"/>
  <c r="A7260" i="3"/>
  <c r="A7259" i="3"/>
  <c r="A7258" i="3"/>
  <c r="A7257" i="3"/>
  <c r="A7256" i="3"/>
  <c r="A7255" i="3"/>
  <c r="A7254" i="3"/>
  <c r="A7253" i="3"/>
  <c r="A7252" i="3"/>
  <c r="A7251" i="3"/>
  <c r="A7250" i="3"/>
  <c r="A7249" i="3"/>
  <c r="A7248" i="3"/>
  <c r="A7247" i="3"/>
  <c r="A7246" i="3"/>
  <c r="A7245" i="3"/>
  <c r="A7244" i="3"/>
  <c r="A7243" i="3"/>
  <c r="A7242" i="3"/>
  <c r="A7241" i="3"/>
  <c r="A7240" i="3"/>
  <c r="A7239" i="3"/>
  <c r="A7238" i="3"/>
  <c r="A7237" i="3"/>
  <c r="A7236" i="3"/>
  <c r="A7235" i="3"/>
  <c r="A7234" i="3"/>
  <c r="A7233" i="3"/>
  <c r="A7232" i="3"/>
  <c r="A7231" i="3"/>
  <c r="A7230" i="3"/>
  <c r="A7229" i="3"/>
  <c r="A7228" i="3"/>
  <c r="A7227" i="3"/>
  <c r="A7226" i="3"/>
  <c r="A7225" i="3"/>
  <c r="A7224" i="3"/>
  <c r="A7223" i="3"/>
  <c r="A7222" i="3"/>
  <c r="A7221" i="3"/>
  <c r="A7220" i="3"/>
  <c r="A7219" i="3"/>
  <c r="A7218" i="3"/>
  <c r="A7217" i="3"/>
  <c r="A7216" i="3"/>
  <c r="A7215" i="3"/>
  <c r="A7214" i="3"/>
  <c r="A7213" i="3"/>
  <c r="A7212" i="3"/>
  <c r="A7211" i="3"/>
  <c r="A7210" i="3"/>
  <c r="A7209" i="3"/>
  <c r="A7208" i="3"/>
  <c r="A7207" i="3"/>
  <c r="A7206" i="3"/>
  <c r="A7205" i="3"/>
  <c r="A7204" i="3"/>
  <c r="A7203" i="3"/>
  <c r="A7202" i="3"/>
  <c r="A7201" i="3"/>
  <c r="A7200" i="3"/>
  <c r="A7199" i="3"/>
  <c r="A7198" i="3"/>
  <c r="A7197" i="3"/>
  <c r="A7196" i="3"/>
  <c r="A7195" i="3"/>
  <c r="A7194" i="3"/>
  <c r="A7193" i="3"/>
  <c r="A7192" i="3"/>
  <c r="A7191" i="3"/>
  <c r="A7190" i="3"/>
  <c r="A7189" i="3"/>
  <c r="A7188" i="3"/>
  <c r="A7187" i="3"/>
  <c r="A7186" i="3"/>
  <c r="A7185" i="3"/>
  <c r="A7184" i="3"/>
  <c r="A7183" i="3"/>
  <c r="A7182" i="3"/>
  <c r="A7181" i="3"/>
  <c r="A7180" i="3"/>
  <c r="A7179" i="3"/>
  <c r="A7178" i="3"/>
  <c r="A7177" i="3"/>
  <c r="A7176" i="3"/>
  <c r="A7175" i="3"/>
  <c r="A7174" i="3"/>
  <c r="A7173" i="3"/>
  <c r="A7172" i="3"/>
  <c r="A7171" i="3"/>
  <c r="A7170" i="3"/>
  <c r="A7169" i="3"/>
  <c r="A7168" i="3"/>
  <c r="A7167" i="3"/>
  <c r="A7166" i="3"/>
  <c r="A7165" i="3"/>
  <c r="A7164" i="3"/>
  <c r="A7163" i="3"/>
  <c r="A7162" i="3"/>
  <c r="A7161" i="3"/>
  <c r="A7160" i="3"/>
  <c r="A7159" i="3"/>
  <c r="A7158" i="3"/>
  <c r="A7157" i="3"/>
  <c r="A7156" i="3"/>
  <c r="A7155" i="3"/>
  <c r="A7154" i="3"/>
  <c r="A7153" i="3"/>
  <c r="A7152" i="3"/>
  <c r="A7151" i="3"/>
  <c r="A7150" i="3"/>
  <c r="A7149" i="3"/>
  <c r="A7148" i="3"/>
  <c r="A7147" i="3"/>
  <c r="A7146" i="3"/>
  <c r="A7145" i="3"/>
  <c r="A7144" i="3"/>
  <c r="A7143" i="3"/>
  <c r="A7142" i="3"/>
  <c r="A7141" i="3"/>
  <c r="A7140" i="3"/>
  <c r="A7139" i="3"/>
  <c r="A7138" i="3"/>
  <c r="A7137" i="3"/>
  <c r="A7136" i="3"/>
  <c r="A7135" i="3"/>
  <c r="A7134" i="3"/>
  <c r="A7133" i="3"/>
  <c r="A7132" i="3"/>
  <c r="A7131" i="3"/>
  <c r="A7130" i="3"/>
  <c r="A7129" i="3"/>
  <c r="A7128" i="3"/>
  <c r="A7127" i="3"/>
  <c r="A7126" i="3"/>
  <c r="A7125" i="3"/>
  <c r="A7124" i="3"/>
  <c r="A7123" i="3"/>
  <c r="A7122" i="3"/>
  <c r="A7121" i="3"/>
  <c r="A7120" i="3"/>
  <c r="A7119" i="3"/>
  <c r="A7118" i="3"/>
  <c r="A7117" i="3"/>
  <c r="A7116" i="3"/>
  <c r="A7115" i="3"/>
  <c r="A7114" i="3"/>
  <c r="A7113" i="3"/>
  <c r="A7112" i="3"/>
  <c r="A7111" i="3"/>
  <c r="A7110" i="3"/>
  <c r="A7109" i="3"/>
  <c r="A7108" i="3"/>
  <c r="A7107" i="3"/>
  <c r="A7106" i="3"/>
  <c r="A7105" i="3"/>
  <c r="A7104" i="3"/>
  <c r="A7103" i="3"/>
  <c r="A7102" i="3"/>
  <c r="A7101" i="3"/>
  <c r="A7100" i="3"/>
  <c r="A7099" i="3"/>
  <c r="A7098" i="3"/>
  <c r="A7097" i="3"/>
  <c r="A7096" i="3"/>
  <c r="A7095" i="3"/>
  <c r="A7094" i="3"/>
  <c r="A7093" i="3"/>
  <c r="A7092" i="3"/>
  <c r="A7091" i="3"/>
  <c r="A7090" i="3"/>
  <c r="A7089" i="3"/>
  <c r="A7088" i="3"/>
  <c r="A7087" i="3"/>
  <c r="A7086" i="3"/>
  <c r="A7085" i="3"/>
  <c r="A7084" i="3"/>
  <c r="A7083" i="3"/>
  <c r="A7082" i="3"/>
  <c r="A7081" i="3"/>
  <c r="A7080" i="3"/>
  <c r="A7079" i="3"/>
  <c r="A7078" i="3"/>
  <c r="A7077" i="3"/>
  <c r="A7076" i="3"/>
  <c r="A7075" i="3"/>
  <c r="A7074" i="3"/>
  <c r="A7073" i="3"/>
  <c r="A7072" i="3"/>
  <c r="A7071" i="3"/>
  <c r="A7070" i="3"/>
  <c r="A7069" i="3"/>
  <c r="A7068" i="3"/>
  <c r="A7067" i="3"/>
  <c r="A7066" i="3"/>
  <c r="A7065" i="3"/>
  <c r="A7064" i="3"/>
  <c r="A7063" i="3"/>
  <c r="A7062" i="3"/>
  <c r="A7061" i="3"/>
  <c r="A7060" i="3"/>
  <c r="A7059" i="3"/>
  <c r="A7058" i="3"/>
  <c r="A7057" i="3"/>
  <c r="A7056" i="3"/>
  <c r="A7055" i="3"/>
  <c r="A7054" i="3"/>
  <c r="A7053" i="3"/>
  <c r="A7052" i="3"/>
  <c r="A7051" i="3"/>
  <c r="A7050" i="3"/>
  <c r="A7049" i="3"/>
  <c r="A7048" i="3"/>
  <c r="A7047" i="3"/>
  <c r="A7046" i="3"/>
  <c r="A7045" i="3"/>
  <c r="A7044" i="3"/>
  <c r="A7043" i="3"/>
  <c r="A7042" i="3"/>
  <c r="A7041" i="3"/>
  <c r="A7040" i="3"/>
  <c r="A7039" i="3"/>
  <c r="A7038" i="3"/>
  <c r="A7037" i="3"/>
  <c r="A7036" i="3"/>
  <c r="A7035" i="3"/>
  <c r="A7034" i="3"/>
  <c r="A7033" i="3"/>
  <c r="A7032" i="3"/>
  <c r="A7031" i="3"/>
  <c r="A7030" i="3"/>
  <c r="A7029" i="3"/>
  <c r="A7028" i="3"/>
  <c r="A7027" i="3"/>
  <c r="A7026" i="3"/>
  <c r="A7025" i="3"/>
  <c r="A7024" i="3"/>
  <c r="A7023" i="3"/>
  <c r="A7022" i="3"/>
  <c r="A7021" i="3"/>
  <c r="A7020" i="3"/>
  <c r="A7019" i="3"/>
  <c r="A7018" i="3"/>
  <c r="A7017" i="3"/>
  <c r="A7016" i="3"/>
  <c r="A7015" i="3"/>
  <c r="A7014" i="3"/>
  <c r="A7013" i="3"/>
  <c r="A7012" i="3"/>
  <c r="A7011" i="3"/>
  <c r="A7010" i="3"/>
  <c r="A7009" i="3"/>
  <c r="A7008" i="3"/>
  <c r="A7007" i="3"/>
  <c r="A7006" i="3"/>
  <c r="A7005" i="3"/>
  <c r="A7004" i="3"/>
  <c r="A7003" i="3"/>
  <c r="A7002" i="3"/>
  <c r="A7001" i="3"/>
  <c r="A7000" i="3"/>
  <c r="A6999" i="3"/>
  <c r="A6998" i="3"/>
  <c r="A6997" i="3"/>
  <c r="A6996" i="3"/>
  <c r="A6995" i="3"/>
  <c r="A6994" i="3"/>
  <c r="A6993" i="3"/>
  <c r="A6992" i="3"/>
  <c r="A6991" i="3"/>
  <c r="A6990" i="3"/>
  <c r="A6989" i="3"/>
  <c r="A6988" i="3"/>
  <c r="A6987" i="3"/>
  <c r="A6986" i="3"/>
  <c r="A6985" i="3"/>
  <c r="A6984" i="3"/>
  <c r="A6983" i="3"/>
  <c r="A6982" i="3"/>
  <c r="A6981" i="3"/>
  <c r="A6980" i="3"/>
  <c r="A6979" i="3"/>
  <c r="A6978" i="3"/>
  <c r="A6977" i="3"/>
  <c r="A6976" i="3"/>
  <c r="A6975" i="3"/>
  <c r="A6974" i="3"/>
  <c r="A6973" i="3"/>
  <c r="A6972" i="3"/>
  <c r="A6971" i="3"/>
  <c r="A6970" i="3"/>
  <c r="A6969" i="3"/>
  <c r="A6968" i="3"/>
  <c r="A6967" i="3"/>
  <c r="A6966" i="3"/>
  <c r="A6965" i="3"/>
  <c r="A6964" i="3"/>
  <c r="A6963" i="3"/>
  <c r="A6962" i="3"/>
  <c r="A6961" i="3"/>
  <c r="A6960" i="3"/>
  <c r="A6959" i="3"/>
  <c r="A6958" i="3"/>
  <c r="A6957" i="3"/>
  <c r="A6956" i="3"/>
  <c r="A6955" i="3"/>
  <c r="A6954" i="3"/>
  <c r="A6953" i="3"/>
  <c r="A6952" i="3"/>
  <c r="A6951" i="3"/>
  <c r="A6950" i="3"/>
  <c r="A6949" i="3"/>
  <c r="A6948" i="3"/>
  <c r="A6947" i="3"/>
  <c r="A6946" i="3"/>
  <c r="A6945" i="3"/>
  <c r="A6944" i="3"/>
  <c r="A6943" i="3"/>
  <c r="A6942" i="3"/>
  <c r="A6941" i="3"/>
  <c r="A6940" i="3"/>
  <c r="A6939" i="3"/>
  <c r="A6938" i="3"/>
  <c r="A6937" i="3"/>
  <c r="A6936" i="3"/>
  <c r="A6935" i="3"/>
  <c r="A6934" i="3"/>
  <c r="A6933" i="3"/>
  <c r="A6932" i="3"/>
  <c r="A6931" i="3"/>
  <c r="A6930" i="3"/>
  <c r="A6929" i="3"/>
  <c r="A6928" i="3"/>
  <c r="A6927" i="3"/>
  <c r="A6926" i="3"/>
  <c r="A6925" i="3"/>
  <c r="A6924" i="3"/>
  <c r="A6923" i="3"/>
  <c r="A6922" i="3"/>
  <c r="A6921" i="3"/>
  <c r="A6920" i="3"/>
  <c r="A6919" i="3"/>
  <c r="A6918" i="3"/>
  <c r="A6917" i="3"/>
  <c r="A6916" i="3"/>
  <c r="A6915" i="3"/>
  <c r="A6914" i="3"/>
  <c r="A6913" i="3"/>
  <c r="A6912" i="3"/>
  <c r="A6911" i="3"/>
  <c r="A6910" i="3"/>
  <c r="A6909" i="3"/>
  <c r="A6908" i="3"/>
  <c r="A6907" i="3"/>
  <c r="A6906" i="3"/>
  <c r="A6905" i="3"/>
  <c r="A6904" i="3"/>
  <c r="A6903" i="3"/>
  <c r="A6902" i="3"/>
  <c r="A6901" i="3"/>
  <c r="A6900" i="3"/>
  <c r="A6899" i="3"/>
  <c r="A6898" i="3"/>
  <c r="A6897" i="3"/>
  <c r="A6896" i="3"/>
  <c r="A6895" i="3"/>
  <c r="A6894" i="3"/>
  <c r="A6893" i="3"/>
  <c r="A6892" i="3"/>
  <c r="A6891" i="3"/>
  <c r="A6890" i="3"/>
  <c r="A6889" i="3"/>
  <c r="A6888" i="3"/>
  <c r="A6887" i="3"/>
  <c r="A6886" i="3"/>
  <c r="A6885" i="3"/>
  <c r="A6884" i="3"/>
  <c r="A6883" i="3"/>
  <c r="A6882" i="3"/>
  <c r="A6881" i="3"/>
  <c r="A6880" i="3"/>
  <c r="A6879" i="3"/>
  <c r="A6878" i="3"/>
  <c r="A6877" i="3"/>
  <c r="A6876" i="3"/>
  <c r="A6875" i="3"/>
  <c r="A6874" i="3"/>
  <c r="A6873" i="3"/>
  <c r="A6872" i="3"/>
  <c r="A6871" i="3"/>
  <c r="A6870" i="3"/>
  <c r="A6869" i="3"/>
  <c r="A6868" i="3"/>
  <c r="A6867" i="3"/>
  <c r="A6866" i="3"/>
  <c r="A6865" i="3"/>
  <c r="A6864" i="3"/>
  <c r="A6863" i="3"/>
  <c r="A6862" i="3"/>
  <c r="A6861" i="3"/>
  <c r="A6860" i="3"/>
  <c r="A6859" i="3"/>
  <c r="A6858" i="3"/>
  <c r="A6857" i="3"/>
  <c r="A6856" i="3"/>
  <c r="A6855" i="3"/>
  <c r="A6854" i="3"/>
  <c r="A6853" i="3"/>
  <c r="A6852" i="3"/>
  <c r="A6851" i="3"/>
  <c r="A6850" i="3"/>
  <c r="A6849" i="3"/>
  <c r="A6848" i="3"/>
  <c r="A6847" i="3"/>
  <c r="A6846" i="3"/>
  <c r="A6845" i="3"/>
  <c r="A6844" i="3"/>
  <c r="A6843" i="3"/>
  <c r="A6842" i="3"/>
  <c r="A6841" i="3"/>
  <c r="A6840" i="3"/>
  <c r="A6839" i="3"/>
  <c r="A6838" i="3"/>
  <c r="A6837" i="3"/>
  <c r="A6836" i="3"/>
  <c r="A6835" i="3"/>
  <c r="A6834" i="3"/>
  <c r="A6833" i="3"/>
  <c r="A6832" i="3"/>
  <c r="A6831" i="3"/>
  <c r="A6830" i="3"/>
  <c r="A6829" i="3"/>
  <c r="A6828" i="3"/>
  <c r="A6827" i="3"/>
  <c r="A6826" i="3"/>
  <c r="A6825" i="3"/>
  <c r="A6824" i="3"/>
  <c r="A6823" i="3"/>
  <c r="A6822" i="3"/>
  <c r="A6821" i="3"/>
  <c r="A6820" i="3"/>
  <c r="A6819" i="3"/>
  <c r="A6818" i="3"/>
  <c r="A6817" i="3"/>
  <c r="A6816" i="3"/>
  <c r="A6815" i="3"/>
  <c r="A6814" i="3"/>
  <c r="A6813" i="3"/>
  <c r="A6812" i="3"/>
  <c r="A6811" i="3"/>
  <c r="A6810" i="3"/>
  <c r="A6809" i="3"/>
  <c r="A6808" i="3"/>
  <c r="A6807" i="3"/>
  <c r="A6806" i="3"/>
  <c r="A6805" i="3"/>
  <c r="A6804" i="3"/>
  <c r="A6803" i="3"/>
  <c r="A6802" i="3"/>
  <c r="A6801" i="3"/>
  <c r="A6800" i="3"/>
  <c r="A6799" i="3"/>
  <c r="A6798" i="3"/>
  <c r="A6797" i="3"/>
  <c r="A6796" i="3"/>
  <c r="A6795" i="3"/>
  <c r="A6794" i="3"/>
  <c r="A6793" i="3"/>
  <c r="A6792" i="3"/>
  <c r="A6791" i="3"/>
  <c r="A6790" i="3"/>
  <c r="A6789" i="3"/>
  <c r="A6788" i="3"/>
  <c r="A6787" i="3"/>
  <c r="A6786" i="3"/>
  <c r="A6785" i="3"/>
  <c r="A6784" i="3"/>
  <c r="A6783" i="3"/>
  <c r="A6782" i="3"/>
  <c r="A6781" i="3"/>
  <c r="A6780" i="3"/>
  <c r="A6779" i="3"/>
  <c r="A6778" i="3"/>
  <c r="A6777" i="3"/>
  <c r="A6776" i="3"/>
  <c r="A6775" i="3"/>
  <c r="A6774" i="3"/>
  <c r="A6773" i="3"/>
  <c r="A6772" i="3"/>
  <c r="A6771" i="3"/>
  <c r="A6770" i="3"/>
  <c r="A6769" i="3"/>
  <c r="A6768" i="3"/>
  <c r="A6767" i="3"/>
  <c r="A6766" i="3"/>
  <c r="A6765" i="3"/>
  <c r="A6764" i="3"/>
  <c r="A6763" i="3"/>
  <c r="A6762" i="3"/>
  <c r="A6761" i="3"/>
  <c r="A6760" i="3"/>
  <c r="A6759" i="3"/>
  <c r="A6758" i="3"/>
  <c r="A6757" i="3"/>
  <c r="A6756" i="3"/>
  <c r="A6755" i="3"/>
  <c r="A6754" i="3"/>
  <c r="A6753" i="3"/>
  <c r="A6752" i="3"/>
  <c r="A6751" i="3"/>
  <c r="A6750" i="3"/>
  <c r="A6749" i="3"/>
  <c r="A6748" i="3"/>
  <c r="A6747" i="3"/>
  <c r="A6746" i="3"/>
  <c r="A6745" i="3"/>
  <c r="A6744" i="3"/>
  <c r="A6743" i="3"/>
  <c r="A6742" i="3"/>
  <c r="A6741" i="3"/>
  <c r="A6740" i="3"/>
  <c r="A6739" i="3"/>
  <c r="A6738" i="3"/>
  <c r="A6737" i="3"/>
  <c r="A6736" i="3"/>
  <c r="A6735" i="3"/>
  <c r="A6734" i="3"/>
  <c r="A6733" i="3"/>
  <c r="A6732" i="3"/>
  <c r="A6731" i="3"/>
  <c r="A6730" i="3"/>
  <c r="A6729" i="3"/>
  <c r="A6728" i="3"/>
  <c r="A6727" i="3"/>
  <c r="A6726" i="3"/>
  <c r="A6725" i="3"/>
  <c r="A6724" i="3"/>
  <c r="A6723" i="3"/>
  <c r="A6722" i="3"/>
  <c r="A6721" i="3"/>
  <c r="A6720" i="3"/>
  <c r="A6719" i="3"/>
  <c r="A6718" i="3"/>
  <c r="A6717" i="3"/>
  <c r="A6716" i="3"/>
  <c r="A6715" i="3"/>
  <c r="A6714" i="3"/>
  <c r="A6713" i="3"/>
  <c r="A6712" i="3"/>
  <c r="A6711" i="3"/>
  <c r="A6710" i="3"/>
  <c r="A6709" i="3"/>
  <c r="A6708" i="3"/>
  <c r="A6707" i="3"/>
  <c r="A6706" i="3"/>
  <c r="A6705" i="3"/>
  <c r="A6704" i="3"/>
  <c r="A6703" i="3"/>
  <c r="A6702" i="3"/>
  <c r="A6701" i="3"/>
  <c r="A6700" i="3"/>
  <c r="A6699" i="3"/>
  <c r="A6698" i="3"/>
  <c r="A6697" i="3"/>
  <c r="A6696" i="3"/>
  <c r="A6695" i="3"/>
  <c r="A6694" i="3"/>
  <c r="A6693" i="3"/>
  <c r="A6692" i="3"/>
  <c r="A6691" i="3"/>
  <c r="A6690" i="3"/>
  <c r="A6689" i="3"/>
  <c r="A6688" i="3"/>
  <c r="A6687" i="3"/>
  <c r="A6686" i="3"/>
  <c r="A6685" i="3"/>
  <c r="A6684" i="3"/>
  <c r="A6683" i="3"/>
  <c r="A6682" i="3"/>
  <c r="A6681" i="3"/>
  <c r="A6680" i="3"/>
  <c r="A6679" i="3"/>
  <c r="A6678" i="3"/>
  <c r="A6677" i="3"/>
  <c r="A6676" i="3"/>
  <c r="A6675" i="3"/>
  <c r="A6674" i="3"/>
  <c r="A6673" i="3"/>
  <c r="A6672" i="3"/>
  <c r="A6671" i="3"/>
  <c r="A6670" i="3"/>
  <c r="A6669" i="3"/>
  <c r="A6668" i="3"/>
  <c r="A6667" i="3"/>
  <c r="A6666" i="3"/>
  <c r="A6665" i="3"/>
  <c r="A6664" i="3"/>
  <c r="A6663" i="3"/>
  <c r="A6662" i="3"/>
  <c r="A6661" i="3"/>
  <c r="A6660" i="3"/>
  <c r="A6659" i="3"/>
  <c r="A6658" i="3"/>
  <c r="A6657" i="3"/>
  <c r="A6656" i="3"/>
  <c r="A6655" i="3"/>
  <c r="A6654" i="3"/>
  <c r="A6653" i="3"/>
  <c r="A6652" i="3"/>
  <c r="A6651" i="3"/>
  <c r="A6650" i="3"/>
  <c r="A6649" i="3"/>
  <c r="A6648" i="3"/>
  <c r="A6647" i="3"/>
  <c r="A6646" i="3"/>
  <c r="A6645" i="3"/>
  <c r="A6644" i="3"/>
  <c r="A6643" i="3"/>
  <c r="A6642" i="3"/>
  <c r="A6641" i="3"/>
  <c r="A6640" i="3"/>
  <c r="A6639" i="3"/>
  <c r="A6638" i="3"/>
  <c r="A6637" i="3"/>
  <c r="A6636" i="3"/>
  <c r="A6635" i="3"/>
  <c r="A6634" i="3"/>
  <c r="A6633" i="3"/>
  <c r="A6632" i="3"/>
  <c r="A6631" i="3"/>
  <c r="A6630" i="3"/>
  <c r="A6629" i="3"/>
  <c r="A6628" i="3"/>
  <c r="A6627" i="3"/>
  <c r="A6626" i="3"/>
  <c r="A6625" i="3"/>
  <c r="A6624" i="3"/>
  <c r="A6623" i="3"/>
  <c r="A6622" i="3"/>
  <c r="A6621" i="3"/>
  <c r="A6620" i="3"/>
  <c r="A6619" i="3"/>
  <c r="A6618" i="3"/>
  <c r="A6617" i="3"/>
  <c r="A6616" i="3"/>
  <c r="A6615" i="3"/>
  <c r="A6614" i="3"/>
  <c r="A6613" i="3"/>
  <c r="A6612" i="3"/>
  <c r="A6611" i="3"/>
  <c r="A6610" i="3"/>
  <c r="A6609" i="3"/>
  <c r="A6608" i="3"/>
  <c r="A6607" i="3"/>
  <c r="A6606" i="3"/>
  <c r="A6605" i="3"/>
  <c r="A6604" i="3"/>
  <c r="A6603" i="3"/>
  <c r="A6602" i="3"/>
  <c r="A6601" i="3"/>
  <c r="A6600" i="3"/>
  <c r="A6599" i="3"/>
  <c r="A6598" i="3"/>
  <c r="A6597" i="3"/>
  <c r="A6596" i="3"/>
  <c r="A6595" i="3"/>
  <c r="A6594" i="3"/>
  <c r="A6593" i="3"/>
  <c r="A6592" i="3"/>
  <c r="A6591" i="3"/>
  <c r="A6590" i="3"/>
  <c r="A6589" i="3"/>
  <c r="A6588" i="3"/>
  <c r="A6587" i="3"/>
  <c r="A6586" i="3"/>
  <c r="A6585" i="3"/>
  <c r="A6584" i="3"/>
  <c r="A6583" i="3"/>
  <c r="A6582" i="3"/>
  <c r="A6581" i="3"/>
  <c r="A6580" i="3"/>
  <c r="A6579" i="3"/>
  <c r="A6578" i="3"/>
  <c r="A6577" i="3"/>
  <c r="A6576" i="3"/>
  <c r="A6575" i="3"/>
  <c r="A6574" i="3"/>
  <c r="A6573" i="3"/>
  <c r="A6572" i="3"/>
  <c r="A6571" i="3"/>
  <c r="A6570" i="3"/>
  <c r="A6569" i="3"/>
  <c r="A6568" i="3"/>
  <c r="A6567" i="3"/>
  <c r="A6566" i="3"/>
  <c r="A6565" i="3"/>
  <c r="A6564" i="3"/>
  <c r="A6563" i="3"/>
  <c r="A6562" i="3"/>
  <c r="A6561" i="3"/>
  <c r="A6560" i="3"/>
  <c r="A6559" i="3"/>
  <c r="A6558" i="3"/>
  <c r="A6557" i="3"/>
  <c r="A6556" i="3"/>
  <c r="A6555" i="3"/>
  <c r="A6554" i="3"/>
  <c r="A6553" i="3"/>
  <c r="A6552" i="3"/>
  <c r="A6551" i="3"/>
  <c r="A6550" i="3"/>
  <c r="A6549" i="3"/>
  <c r="A6548" i="3"/>
  <c r="A6547" i="3"/>
  <c r="A6546" i="3"/>
  <c r="A6545" i="3"/>
  <c r="A6544" i="3"/>
  <c r="A6543" i="3"/>
  <c r="A6542" i="3"/>
  <c r="A6541" i="3"/>
  <c r="A6540" i="3"/>
  <c r="A6539" i="3"/>
  <c r="A6538" i="3"/>
  <c r="A6537" i="3"/>
  <c r="A6536" i="3"/>
  <c r="A6535" i="3"/>
  <c r="A6534" i="3"/>
  <c r="A6533" i="3"/>
  <c r="A6532" i="3"/>
  <c r="A6531" i="3"/>
  <c r="A6530" i="3"/>
  <c r="A6529" i="3"/>
  <c r="A6528" i="3"/>
  <c r="A6527" i="3"/>
  <c r="A6526" i="3"/>
  <c r="A6525" i="3"/>
  <c r="A6524" i="3"/>
  <c r="A6523" i="3"/>
  <c r="A6522" i="3"/>
  <c r="A6521" i="3"/>
  <c r="A6520" i="3"/>
  <c r="A6519" i="3"/>
  <c r="A6518" i="3"/>
  <c r="A6517" i="3"/>
  <c r="A6516" i="3"/>
  <c r="A6515" i="3"/>
  <c r="A6514" i="3"/>
  <c r="A6513" i="3"/>
  <c r="A6512" i="3"/>
  <c r="A6511" i="3"/>
  <c r="A6510" i="3"/>
  <c r="A6509" i="3"/>
  <c r="A6508" i="3"/>
  <c r="A6507" i="3"/>
  <c r="A6506" i="3"/>
  <c r="A6505" i="3"/>
  <c r="A6504" i="3"/>
  <c r="A6503" i="3"/>
  <c r="A6502" i="3"/>
  <c r="A6501" i="3"/>
  <c r="A6500" i="3"/>
  <c r="A6499" i="3"/>
  <c r="A6498" i="3"/>
  <c r="A6497" i="3"/>
  <c r="A6496" i="3"/>
  <c r="A6495" i="3"/>
  <c r="A6494" i="3"/>
  <c r="A6493" i="3"/>
  <c r="A6492" i="3"/>
  <c r="A6491" i="3"/>
  <c r="A6490" i="3"/>
  <c r="A6489" i="3"/>
  <c r="A6488" i="3"/>
  <c r="A6487" i="3"/>
  <c r="A6486" i="3"/>
  <c r="A6485" i="3"/>
  <c r="A6484" i="3"/>
  <c r="A6483" i="3"/>
  <c r="A6482" i="3"/>
  <c r="A6481" i="3"/>
  <c r="A6480" i="3"/>
  <c r="A6479" i="3"/>
  <c r="A6478" i="3"/>
  <c r="A6477" i="3"/>
  <c r="A6476" i="3"/>
  <c r="A6475" i="3"/>
  <c r="A6474" i="3"/>
  <c r="A6473" i="3"/>
  <c r="A6472" i="3"/>
  <c r="A6471" i="3"/>
  <c r="A6470" i="3"/>
  <c r="A6469" i="3"/>
  <c r="A6468" i="3"/>
  <c r="A6467" i="3"/>
  <c r="A6466" i="3"/>
  <c r="A6465" i="3"/>
  <c r="A6464" i="3"/>
  <c r="A6463" i="3"/>
  <c r="A6462" i="3"/>
  <c r="A6461" i="3"/>
  <c r="A6460" i="3"/>
  <c r="A6459" i="3"/>
  <c r="A6458" i="3"/>
  <c r="A6457" i="3"/>
  <c r="A6456" i="3"/>
  <c r="A6455" i="3"/>
  <c r="A6454" i="3"/>
  <c r="A6453" i="3"/>
  <c r="A6452" i="3"/>
  <c r="A6451" i="3"/>
  <c r="A6450" i="3"/>
  <c r="A6449" i="3"/>
  <c r="A6448" i="3"/>
  <c r="A6447" i="3"/>
  <c r="A6446" i="3"/>
  <c r="A6445" i="3"/>
  <c r="A6444" i="3"/>
  <c r="A6443" i="3"/>
  <c r="A6442" i="3"/>
  <c r="A6441" i="3"/>
  <c r="A6440" i="3"/>
  <c r="A6439" i="3"/>
  <c r="A6438" i="3"/>
  <c r="A6437" i="3"/>
  <c r="A6436" i="3"/>
  <c r="A6435" i="3"/>
  <c r="A6434" i="3"/>
  <c r="A6433" i="3"/>
  <c r="A6432" i="3"/>
  <c r="A6431" i="3"/>
  <c r="A6430" i="3"/>
  <c r="A6429" i="3"/>
  <c r="A6428" i="3"/>
  <c r="A6427" i="3"/>
  <c r="A6426" i="3"/>
  <c r="A6425" i="3"/>
  <c r="A6424" i="3"/>
  <c r="A6423" i="3"/>
  <c r="A6422" i="3"/>
  <c r="A6421" i="3"/>
  <c r="A6420" i="3"/>
  <c r="A6419" i="3"/>
  <c r="A6418" i="3"/>
  <c r="A6417" i="3"/>
  <c r="A6416" i="3"/>
  <c r="A6415" i="3"/>
  <c r="A6414" i="3"/>
  <c r="A6413" i="3"/>
  <c r="A6412" i="3"/>
  <c r="A6411" i="3"/>
  <c r="A6410" i="3"/>
  <c r="A6409" i="3"/>
  <c r="A6408" i="3"/>
  <c r="A6407" i="3"/>
  <c r="A6406" i="3"/>
  <c r="A6405" i="3"/>
  <c r="A6404" i="3"/>
  <c r="A6403" i="3"/>
  <c r="A6402" i="3"/>
  <c r="A6401" i="3"/>
  <c r="A6400" i="3"/>
  <c r="A6399" i="3"/>
  <c r="A6398" i="3"/>
  <c r="A6397" i="3"/>
  <c r="A6396" i="3"/>
  <c r="A6395" i="3"/>
  <c r="A6394" i="3"/>
  <c r="A6393" i="3"/>
  <c r="A6392" i="3"/>
  <c r="A6391" i="3"/>
  <c r="A6390" i="3"/>
  <c r="A6389" i="3"/>
  <c r="A6388" i="3"/>
  <c r="A6387" i="3"/>
  <c r="A6386" i="3"/>
  <c r="A6385" i="3"/>
  <c r="A6384" i="3"/>
  <c r="A6383" i="3"/>
  <c r="A6382" i="3"/>
  <c r="A6381" i="3"/>
  <c r="A6380" i="3"/>
  <c r="A6379" i="3"/>
  <c r="A6378" i="3"/>
  <c r="A6377" i="3"/>
  <c r="A6376" i="3"/>
  <c r="A6375" i="3"/>
  <c r="A6374" i="3"/>
  <c r="A6373" i="3"/>
  <c r="A6372" i="3"/>
  <c r="A6371" i="3"/>
  <c r="A6370" i="3"/>
  <c r="A6369" i="3"/>
  <c r="A6368" i="3"/>
  <c r="A6367" i="3"/>
  <c r="A6366" i="3"/>
  <c r="A6365" i="3"/>
  <c r="A6364" i="3"/>
  <c r="A6363" i="3"/>
  <c r="A6362" i="3"/>
  <c r="A6361" i="3"/>
  <c r="A6360" i="3"/>
  <c r="A6359" i="3"/>
  <c r="A6358" i="3"/>
  <c r="A6357" i="3"/>
  <c r="A6356" i="3"/>
  <c r="A6355" i="3"/>
  <c r="A6354" i="3"/>
  <c r="A6353" i="3"/>
  <c r="A6352" i="3"/>
  <c r="A6351" i="3"/>
  <c r="A6350" i="3"/>
  <c r="A6349" i="3"/>
  <c r="A6348" i="3"/>
  <c r="A6347" i="3"/>
  <c r="A6346" i="3"/>
  <c r="A6345" i="3"/>
  <c r="A6344" i="3"/>
  <c r="A6343" i="3"/>
  <c r="A6342" i="3"/>
  <c r="A6341" i="3"/>
  <c r="A6340" i="3"/>
  <c r="A6339" i="3"/>
  <c r="A6338" i="3"/>
  <c r="A6337" i="3"/>
  <c r="A6336" i="3"/>
  <c r="A6335" i="3"/>
  <c r="A6334" i="3"/>
  <c r="A6333" i="3"/>
  <c r="A6332" i="3"/>
  <c r="A6331" i="3"/>
  <c r="A6330" i="3"/>
  <c r="A6329" i="3"/>
  <c r="A6328" i="3"/>
  <c r="A6327" i="3"/>
  <c r="A6326" i="3"/>
  <c r="A6325" i="3"/>
  <c r="A6324" i="3"/>
  <c r="A6323" i="3"/>
  <c r="A6322" i="3"/>
  <c r="A6321" i="3"/>
  <c r="A6320" i="3"/>
  <c r="A6319" i="3"/>
  <c r="A6318" i="3"/>
  <c r="A6317" i="3"/>
  <c r="A6316" i="3"/>
  <c r="A6315" i="3"/>
  <c r="A6314" i="3"/>
  <c r="A6313" i="3"/>
  <c r="A6312" i="3"/>
  <c r="A6311" i="3"/>
  <c r="A6310" i="3"/>
  <c r="A6309" i="3"/>
  <c r="A6308" i="3"/>
  <c r="A6307" i="3"/>
  <c r="A6306" i="3"/>
  <c r="A6305" i="3"/>
  <c r="A6304" i="3"/>
  <c r="A6303" i="3"/>
  <c r="A6302" i="3"/>
  <c r="A6301" i="3"/>
  <c r="A6300" i="3"/>
  <c r="A6299" i="3"/>
  <c r="A6298" i="3"/>
  <c r="A6297" i="3"/>
  <c r="A6296" i="3"/>
  <c r="A6295" i="3"/>
  <c r="A6294" i="3"/>
  <c r="A6293" i="3"/>
  <c r="A6292" i="3"/>
  <c r="A6291" i="3"/>
  <c r="A6290" i="3"/>
  <c r="A6289" i="3"/>
  <c r="A6288" i="3"/>
  <c r="A6287" i="3"/>
  <c r="A6286" i="3"/>
  <c r="A6285" i="3"/>
  <c r="A6284" i="3"/>
  <c r="A6283" i="3"/>
  <c r="A6282" i="3"/>
  <c r="A6281" i="3"/>
  <c r="A6280" i="3"/>
  <c r="A6279" i="3"/>
  <c r="A6278" i="3"/>
  <c r="A6277" i="3"/>
  <c r="A6276" i="3"/>
  <c r="A6275" i="3"/>
  <c r="A6274" i="3"/>
  <c r="A6273" i="3"/>
  <c r="A6272" i="3"/>
  <c r="A6271" i="3"/>
  <c r="A6270" i="3"/>
  <c r="A6269" i="3"/>
  <c r="A6268" i="3"/>
  <c r="A6267" i="3"/>
  <c r="A6266" i="3"/>
  <c r="A6265" i="3"/>
  <c r="A6264" i="3"/>
  <c r="A6263" i="3"/>
  <c r="A6262" i="3"/>
  <c r="A6261" i="3"/>
  <c r="A6260" i="3"/>
  <c r="A6259" i="3"/>
  <c r="A6258" i="3"/>
  <c r="A6257" i="3"/>
  <c r="A6256" i="3"/>
  <c r="A6255" i="3"/>
  <c r="A6254" i="3"/>
  <c r="A6253" i="3"/>
  <c r="A6252" i="3"/>
  <c r="A6251" i="3"/>
  <c r="A6250" i="3"/>
  <c r="A6249" i="3"/>
  <c r="A6248" i="3"/>
  <c r="A6247" i="3"/>
  <c r="A6246" i="3"/>
  <c r="A6245" i="3"/>
  <c r="A6244" i="3"/>
  <c r="A6243" i="3"/>
  <c r="A6242" i="3"/>
  <c r="A6241" i="3"/>
  <c r="A6240" i="3"/>
  <c r="A6239" i="3"/>
  <c r="A6238" i="3"/>
  <c r="A6237" i="3"/>
  <c r="A6236" i="3"/>
  <c r="A6235" i="3"/>
  <c r="A6234" i="3"/>
  <c r="A6233" i="3"/>
  <c r="A6232" i="3"/>
  <c r="A6231" i="3"/>
  <c r="A6230" i="3"/>
  <c r="A6229" i="3"/>
  <c r="A6228" i="3"/>
  <c r="A6227" i="3"/>
  <c r="A6226" i="3"/>
  <c r="A6225" i="3"/>
  <c r="A6224" i="3"/>
  <c r="A6223" i="3"/>
  <c r="A6222" i="3"/>
  <c r="A6221" i="3"/>
  <c r="A6220" i="3"/>
  <c r="A6219" i="3"/>
  <c r="A6218" i="3"/>
  <c r="A6217" i="3"/>
  <c r="A6216" i="3"/>
  <c r="A6215" i="3"/>
  <c r="A6214" i="3"/>
  <c r="A6213" i="3"/>
  <c r="A6212" i="3"/>
  <c r="A6211" i="3"/>
  <c r="A6210" i="3"/>
  <c r="A6209" i="3"/>
  <c r="A6208" i="3"/>
  <c r="A6207" i="3"/>
  <c r="A6206" i="3"/>
  <c r="A6205" i="3"/>
  <c r="A6204" i="3"/>
  <c r="A6203" i="3"/>
  <c r="A6202" i="3"/>
  <c r="A6201" i="3"/>
  <c r="A6200" i="3"/>
  <c r="A6199" i="3"/>
  <c r="A6198" i="3"/>
  <c r="A6197" i="3"/>
  <c r="A6196" i="3"/>
  <c r="A6195" i="3"/>
  <c r="A6194" i="3"/>
  <c r="A6193" i="3"/>
  <c r="A6192" i="3"/>
  <c r="A6191" i="3"/>
  <c r="A6190" i="3"/>
  <c r="A6189" i="3"/>
  <c r="A6188" i="3"/>
  <c r="A6187" i="3"/>
  <c r="A6186" i="3"/>
  <c r="A6185" i="3"/>
  <c r="A6184" i="3"/>
  <c r="A6183" i="3"/>
  <c r="A6182" i="3"/>
  <c r="A6181" i="3"/>
  <c r="A6180" i="3"/>
  <c r="A6179" i="3"/>
  <c r="A6178" i="3"/>
  <c r="A6177" i="3"/>
  <c r="A6176" i="3"/>
  <c r="A6175" i="3"/>
  <c r="A6174" i="3"/>
  <c r="A6173" i="3"/>
  <c r="A6172" i="3"/>
  <c r="A6171" i="3"/>
  <c r="A6170" i="3"/>
  <c r="A6169" i="3"/>
  <c r="A6168" i="3"/>
  <c r="A6167" i="3"/>
  <c r="A6166" i="3"/>
  <c r="A6165" i="3"/>
  <c r="A6164" i="3"/>
  <c r="A6163" i="3"/>
  <c r="A6162" i="3"/>
  <c r="A6161" i="3"/>
  <c r="A6160" i="3"/>
  <c r="A6159" i="3"/>
  <c r="A6158" i="3"/>
  <c r="A6157" i="3"/>
  <c r="A6156" i="3"/>
  <c r="A6155" i="3"/>
  <c r="A6154" i="3"/>
  <c r="A6153" i="3"/>
  <c r="A6152" i="3"/>
  <c r="A6151" i="3"/>
  <c r="A6150" i="3"/>
  <c r="A6149" i="3"/>
  <c r="A6148" i="3"/>
  <c r="A6147" i="3"/>
  <c r="A6146" i="3"/>
  <c r="A6145" i="3"/>
  <c r="A6144" i="3"/>
  <c r="A6143" i="3"/>
  <c r="A6142" i="3"/>
  <c r="A6141" i="3"/>
  <c r="A6140" i="3"/>
  <c r="A6139" i="3"/>
  <c r="A6138" i="3"/>
  <c r="A6137" i="3"/>
  <c r="A6136" i="3"/>
  <c r="A6135" i="3"/>
  <c r="A6134" i="3"/>
  <c r="A6133" i="3"/>
  <c r="A6132" i="3"/>
  <c r="A6131" i="3"/>
  <c r="A6130" i="3"/>
  <c r="A6129" i="3"/>
  <c r="A6128" i="3"/>
  <c r="A6127" i="3"/>
  <c r="A6126" i="3"/>
  <c r="A6125" i="3"/>
  <c r="A6124" i="3"/>
  <c r="A6123" i="3"/>
  <c r="A6122" i="3"/>
  <c r="A6121" i="3"/>
  <c r="A6120" i="3"/>
  <c r="A6119" i="3"/>
  <c r="A6118" i="3"/>
  <c r="A6117" i="3"/>
  <c r="A6116" i="3"/>
  <c r="A6115" i="3"/>
  <c r="A6114" i="3"/>
  <c r="A6113" i="3"/>
  <c r="A6112" i="3"/>
  <c r="A6111" i="3"/>
  <c r="A6110" i="3"/>
  <c r="A6109" i="3"/>
  <c r="A6108" i="3"/>
  <c r="A6107" i="3"/>
  <c r="A6106" i="3"/>
  <c r="A6105" i="3"/>
  <c r="A6104" i="3"/>
  <c r="A6103" i="3"/>
  <c r="A6102" i="3"/>
  <c r="A6101" i="3"/>
  <c r="A6100" i="3"/>
  <c r="A6099" i="3"/>
  <c r="A6098" i="3"/>
  <c r="A6097" i="3"/>
  <c r="A6096" i="3"/>
  <c r="A6095" i="3"/>
  <c r="A6094" i="3"/>
  <c r="A6093" i="3"/>
  <c r="A6092" i="3"/>
  <c r="A6091" i="3"/>
  <c r="A6090" i="3"/>
  <c r="A6089" i="3"/>
  <c r="A6088" i="3"/>
  <c r="A6087" i="3"/>
  <c r="A6086" i="3"/>
  <c r="A6085" i="3"/>
  <c r="A6084" i="3"/>
  <c r="A6083" i="3"/>
  <c r="A6082" i="3"/>
  <c r="A6081" i="3"/>
  <c r="A6080" i="3"/>
  <c r="A6079" i="3"/>
  <c r="A6078" i="3"/>
  <c r="A6077" i="3"/>
  <c r="A6076" i="3"/>
  <c r="A6075" i="3"/>
  <c r="A6074" i="3"/>
  <c r="A6073" i="3"/>
  <c r="A6072" i="3"/>
  <c r="A6071" i="3"/>
  <c r="A6070" i="3"/>
  <c r="A6069" i="3"/>
  <c r="A6068" i="3"/>
  <c r="A6067" i="3"/>
  <c r="A6066" i="3"/>
  <c r="A6065" i="3"/>
  <c r="A6064" i="3"/>
  <c r="A6063" i="3"/>
  <c r="A6062" i="3"/>
  <c r="A6061" i="3"/>
  <c r="A6060" i="3"/>
  <c r="A6059" i="3"/>
  <c r="A6058" i="3"/>
  <c r="A6057" i="3"/>
  <c r="A6056" i="3"/>
  <c r="A6055" i="3"/>
  <c r="A6054" i="3"/>
  <c r="A6053" i="3"/>
  <c r="A6052" i="3"/>
  <c r="A6051" i="3"/>
  <c r="A6050" i="3"/>
  <c r="A6049" i="3"/>
  <c r="A6048" i="3"/>
  <c r="A6047" i="3"/>
  <c r="A6046" i="3"/>
  <c r="A6045" i="3"/>
  <c r="A6044" i="3"/>
  <c r="A6043" i="3"/>
  <c r="A6042" i="3"/>
  <c r="A6041" i="3"/>
  <c r="A6040" i="3"/>
  <c r="A6039" i="3"/>
  <c r="A6038" i="3"/>
  <c r="A6037" i="3"/>
  <c r="A6036" i="3"/>
  <c r="A6035" i="3"/>
  <c r="A6034" i="3"/>
  <c r="A6033" i="3"/>
  <c r="A6032" i="3"/>
  <c r="A6031" i="3"/>
  <c r="A6030" i="3"/>
  <c r="A6029" i="3"/>
  <c r="A6028" i="3"/>
  <c r="A6027" i="3"/>
  <c r="A6026" i="3"/>
  <c r="A6025" i="3"/>
  <c r="A6024" i="3"/>
  <c r="A6023" i="3"/>
  <c r="A6022" i="3"/>
  <c r="A6021" i="3"/>
  <c r="A6020" i="3"/>
  <c r="A6019" i="3"/>
  <c r="A6018" i="3"/>
  <c r="A6017" i="3"/>
  <c r="A6016" i="3"/>
  <c r="A6015" i="3"/>
  <c r="A6014" i="3"/>
  <c r="A6013" i="3"/>
  <c r="A6012" i="3"/>
  <c r="A6011" i="3"/>
  <c r="A6010" i="3"/>
  <c r="A6009" i="3"/>
  <c r="A6008" i="3"/>
  <c r="A6007" i="3"/>
  <c r="A6006" i="3"/>
  <c r="A6005" i="3"/>
  <c r="A6004" i="3"/>
  <c r="A6003" i="3"/>
  <c r="A6002" i="3"/>
  <c r="A6001" i="3"/>
  <c r="A6000" i="3"/>
  <c r="A5999" i="3"/>
  <c r="A5998" i="3"/>
  <c r="A5997" i="3"/>
  <c r="A5996" i="3"/>
  <c r="A5995" i="3"/>
  <c r="A5994" i="3"/>
  <c r="A5993" i="3"/>
  <c r="A5992" i="3"/>
  <c r="A5991" i="3"/>
  <c r="A5990" i="3"/>
  <c r="A5989" i="3"/>
  <c r="A5988" i="3"/>
  <c r="A5987" i="3"/>
  <c r="A5986" i="3"/>
  <c r="A5985" i="3"/>
  <c r="A5984" i="3"/>
  <c r="A5983" i="3"/>
  <c r="A5982" i="3"/>
  <c r="A5981" i="3"/>
  <c r="A5980" i="3"/>
  <c r="A5979" i="3"/>
  <c r="A5978" i="3"/>
  <c r="A5977" i="3"/>
  <c r="A5976" i="3"/>
  <c r="A5975" i="3"/>
  <c r="A5974" i="3"/>
  <c r="A5973" i="3"/>
  <c r="A5972" i="3"/>
  <c r="A5971" i="3"/>
  <c r="A5970" i="3"/>
  <c r="A5969" i="3"/>
  <c r="A5968" i="3"/>
  <c r="A5967" i="3"/>
  <c r="A5966" i="3"/>
  <c r="A5965" i="3"/>
  <c r="A5964" i="3"/>
  <c r="A5963" i="3"/>
  <c r="A5962" i="3"/>
  <c r="A5961" i="3"/>
  <c r="A5960" i="3"/>
  <c r="A5959" i="3"/>
  <c r="A5958" i="3"/>
  <c r="A5957" i="3"/>
  <c r="A5956" i="3"/>
  <c r="A5955" i="3"/>
  <c r="A5954" i="3"/>
  <c r="A5953" i="3"/>
  <c r="A5952" i="3"/>
  <c r="A5951" i="3"/>
  <c r="A5950" i="3"/>
  <c r="A5949" i="3"/>
  <c r="A5948" i="3"/>
  <c r="A5947" i="3"/>
  <c r="A5946" i="3"/>
  <c r="A5945" i="3"/>
  <c r="A5944" i="3"/>
  <c r="A5943" i="3"/>
  <c r="A5942" i="3"/>
  <c r="A5941" i="3"/>
  <c r="A5940" i="3"/>
  <c r="A5939" i="3"/>
  <c r="A5938" i="3"/>
  <c r="A5937" i="3"/>
  <c r="A5936" i="3"/>
  <c r="A5935" i="3"/>
  <c r="A5934" i="3"/>
  <c r="A5933" i="3"/>
  <c r="A5932" i="3"/>
  <c r="A5931" i="3"/>
  <c r="A5930" i="3"/>
  <c r="A5929" i="3"/>
  <c r="A5928" i="3"/>
  <c r="A5927" i="3"/>
  <c r="A5926" i="3"/>
  <c r="A5925" i="3"/>
  <c r="A5924" i="3"/>
  <c r="A5923" i="3"/>
  <c r="A5922" i="3"/>
  <c r="A5921" i="3"/>
  <c r="A5920" i="3"/>
  <c r="A5919" i="3"/>
  <c r="A5918" i="3"/>
  <c r="A5917" i="3"/>
  <c r="A5916" i="3"/>
  <c r="A5915" i="3"/>
  <c r="A5914" i="3"/>
  <c r="A5913" i="3"/>
  <c r="A5912" i="3"/>
  <c r="A5911" i="3"/>
  <c r="A5910" i="3"/>
  <c r="A5909" i="3"/>
  <c r="A5908" i="3"/>
  <c r="A5907" i="3"/>
  <c r="A5906" i="3"/>
  <c r="A5905" i="3"/>
  <c r="A5904" i="3"/>
  <c r="A5903" i="3"/>
  <c r="A5902" i="3"/>
  <c r="A5901" i="3"/>
  <c r="A5900" i="3"/>
  <c r="A5899" i="3"/>
  <c r="A5898" i="3"/>
  <c r="A5897" i="3"/>
  <c r="A5896" i="3"/>
  <c r="A5895" i="3"/>
  <c r="A5894" i="3"/>
  <c r="A5893" i="3"/>
  <c r="A5892" i="3"/>
  <c r="A5891" i="3"/>
  <c r="A5890" i="3"/>
  <c r="A5889" i="3"/>
  <c r="A5888" i="3"/>
  <c r="A5887" i="3"/>
  <c r="A5886" i="3"/>
  <c r="A5885" i="3"/>
  <c r="A5884" i="3"/>
  <c r="A5883" i="3"/>
  <c r="A5882" i="3"/>
  <c r="A5881" i="3"/>
  <c r="A5880" i="3"/>
  <c r="A5879" i="3"/>
  <c r="A5878" i="3"/>
  <c r="A5877" i="3"/>
  <c r="A5876" i="3"/>
  <c r="A5875" i="3"/>
  <c r="A5874" i="3"/>
  <c r="A5873" i="3"/>
  <c r="A5872" i="3"/>
  <c r="A5871" i="3"/>
  <c r="A5870" i="3"/>
  <c r="A5869" i="3"/>
  <c r="A5868" i="3"/>
  <c r="A5867" i="3"/>
  <c r="A5866" i="3"/>
  <c r="A5865" i="3"/>
  <c r="A5864" i="3"/>
  <c r="A5863" i="3"/>
  <c r="A5862" i="3"/>
  <c r="A5861" i="3"/>
  <c r="A5860" i="3"/>
  <c r="A5859" i="3"/>
  <c r="A5858" i="3"/>
  <c r="A5857" i="3"/>
  <c r="A5856" i="3"/>
  <c r="A5855" i="3"/>
  <c r="A5854" i="3"/>
  <c r="A5853" i="3"/>
  <c r="A5852" i="3"/>
  <c r="A5851" i="3"/>
  <c r="A5850" i="3"/>
  <c r="A5849" i="3"/>
  <c r="A5848" i="3"/>
  <c r="A5847" i="3"/>
  <c r="A5846" i="3"/>
  <c r="A5845" i="3"/>
  <c r="A5844" i="3"/>
  <c r="A5843" i="3"/>
  <c r="A5842" i="3"/>
  <c r="A5841" i="3"/>
  <c r="A5840" i="3"/>
  <c r="A5839" i="3"/>
  <c r="A5838" i="3"/>
  <c r="A5837" i="3"/>
  <c r="A5836" i="3"/>
  <c r="A5835" i="3"/>
  <c r="A5834" i="3"/>
  <c r="A5833" i="3"/>
  <c r="A5832" i="3"/>
  <c r="A5831" i="3"/>
  <c r="A5830" i="3"/>
  <c r="A5829" i="3"/>
  <c r="A5828" i="3"/>
  <c r="A5827" i="3"/>
  <c r="A5826" i="3"/>
  <c r="A5825" i="3"/>
  <c r="A5824" i="3"/>
  <c r="A5823" i="3"/>
  <c r="A5822" i="3"/>
  <c r="A5821" i="3"/>
  <c r="A5820" i="3"/>
  <c r="A5819" i="3"/>
  <c r="A5818" i="3"/>
  <c r="A5817" i="3"/>
  <c r="A5816" i="3"/>
  <c r="A5815" i="3"/>
  <c r="A5814" i="3"/>
  <c r="A5813" i="3"/>
  <c r="A5812" i="3"/>
  <c r="A5811" i="3"/>
  <c r="A5810" i="3"/>
  <c r="A5809" i="3"/>
  <c r="A5808" i="3"/>
  <c r="A5807" i="3"/>
  <c r="A5806" i="3"/>
  <c r="A5805" i="3"/>
  <c r="A5804" i="3"/>
  <c r="A5803" i="3"/>
  <c r="A5802" i="3"/>
  <c r="A5801" i="3"/>
  <c r="A5800" i="3"/>
  <c r="A5799" i="3"/>
  <c r="A5798" i="3"/>
  <c r="A5797" i="3"/>
  <c r="A5796" i="3"/>
  <c r="A5795" i="3"/>
  <c r="A5794" i="3"/>
  <c r="A5793" i="3"/>
  <c r="A5792" i="3"/>
  <c r="A5791" i="3"/>
  <c r="A5790" i="3"/>
  <c r="A5789" i="3"/>
  <c r="A5788" i="3"/>
  <c r="A5787" i="3"/>
  <c r="A5786" i="3"/>
  <c r="A5785" i="3"/>
  <c r="A5784" i="3"/>
  <c r="A5783" i="3"/>
  <c r="A5782" i="3"/>
  <c r="A5781" i="3"/>
  <c r="A5780" i="3"/>
  <c r="A5779" i="3"/>
  <c r="A5778" i="3"/>
  <c r="A5777" i="3"/>
  <c r="A5776" i="3"/>
  <c r="A5775" i="3"/>
  <c r="A5774" i="3"/>
  <c r="A5773" i="3"/>
  <c r="A5772" i="3"/>
  <c r="A5771" i="3"/>
  <c r="A5770" i="3"/>
  <c r="A5769" i="3"/>
  <c r="A5768" i="3"/>
  <c r="A5767" i="3"/>
  <c r="A5766" i="3"/>
  <c r="A5765" i="3"/>
  <c r="A5764" i="3"/>
  <c r="A5763" i="3"/>
  <c r="A5762" i="3"/>
  <c r="A5761" i="3"/>
  <c r="A5760" i="3"/>
  <c r="A5759" i="3"/>
  <c r="A5758" i="3"/>
  <c r="A5757" i="3"/>
  <c r="A5756" i="3"/>
  <c r="A5755" i="3"/>
  <c r="A5754" i="3"/>
  <c r="A5753" i="3"/>
  <c r="A5752" i="3"/>
  <c r="A5751" i="3"/>
  <c r="A5750" i="3"/>
  <c r="A5749" i="3"/>
  <c r="A5748" i="3"/>
  <c r="A5747" i="3"/>
  <c r="A5746" i="3"/>
  <c r="A5745" i="3"/>
  <c r="A5744" i="3"/>
  <c r="A5743" i="3"/>
  <c r="A5742" i="3"/>
  <c r="A5741" i="3"/>
  <c r="A5740" i="3"/>
  <c r="A5739" i="3"/>
  <c r="A5738" i="3"/>
  <c r="A5737" i="3"/>
  <c r="A5736" i="3"/>
  <c r="A5735" i="3"/>
  <c r="A5734" i="3"/>
  <c r="A5733" i="3"/>
  <c r="A5732" i="3"/>
  <c r="A5731" i="3"/>
  <c r="A5730" i="3"/>
  <c r="A5729" i="3"/>
  <c r="A5728" i="3"/>
  <c r="A5727" i="3"/>
  <c r="A5726" i="3"/>
  <c r="A5725" i="3"/>
  <c r="A5724" i="3"/>
  <c r="A5723" i="3"/>
  <c r="A5722" i="3"/>
  <c r="A5721" i="3"/>
  <c r="A5720" i="3"/>
  <c r="A5719" i="3"/>
  <c r="A5718" i="3"/>
  <c r="A5717" i="3"/>
  <c r="A5716" i="3"/>
  <c r="A5715" i="3"/>
  <c r="A5714" i="3"/>
  <c r="A5713" i="3"/>
  <c r="A5712" i="3"/>
  <c r="A5711" i="3"/>
  <c r="A5710" i="3"/>
  <c r="A5709" i="3"/>
  <c r="A5708" i="3"/>
  <c r="A5707" i="3"/>
  <c r="A5706" i="3"/>
  <c r="A5705" i="3"/>
  <c r="A5704" i="3"/>
  <c r="A5703" i="3"/>
  <c r="A5702" i="3"/>
  <c r="A5701" i="3"/>
  <c r="A5700" i="3"/>
  <c r="A5699" i="3"/>
  <c r="A5698" i="3"/>
  <c r="A5697" i="3"/>
  <c r="A5696" i="3"/>
  <c r="A5695" i="3"/>
  <c r="A5694" i="3"/>
  <c r="A5693" i="3"/>
  <c r="A5692" i="3"/>
  <c r="A5691" i="3"/>
  <c r="A5690" i="3"/>
  <c r="A5689" i="3"/>
  <c r="A5688" i="3"/>
  <c r="A5687" i="3"/>
  <c r="A5686" i="3"/>
  <c r="A5685" i="3"/>
  <c r="A5684" i="3"/>
  <c r="A5683" i="3"/>
  <c r="A5682" i="3"/>
  <c r="A5681" i="3"/>
  <c r="A5680" i="3"/>
  <c r="A5679" i="3"/>
  <c r="A5678" i="3"/>
  <c r="A5677" i="3"/>
  <c r="A5676" i="3"/>
  <c r="A5675" i="3"/>
  <c r="A5674" i="3"/>
  <c r="A5673" i="3"/>
  <c r="A5672" i="3"/>
  <c r="A5671" i="3"/>
  <c r="A5670" i="3"/>
  <c r="A5669" i="3"/>
  <c r="A5668" i="3"/>
  <c r="A5667" i="3"/>
  <c r="A5666" i="3"/>
  <c r="A5665" i="3"/>
  <c r="A5664" i="3"/>
  <c r="A5663" i="3"/>
  <c r="A5662" i="3"/>
  <c r="A5661" i="3"/>
  <c r="A5660" i="3"/>
  <c r="A5659" i="3"/>
  <c r="A5658" i="3"/>
  <c r="A5657" i="3"/>
  <c r="A5656" i="3"/>
  <c r="A5655" i="3"/>
  <c r="A5654" i="3"/>
  <c r="A5653" i="3"/>
  <c r="A5652" i="3"/>
  <c r="A5651" i="3"/>
  <c r="A5650" i="3"/>
  <c r="A5649" i="3"/>
  <c r="A5648" i="3"/>
  <c r="A5647" i="3"/>
  <c r="A5646" i="3"/>
  <c r="A5645" i="3"/>
  <c r="A5644" i="3"/>
  <c r="A5643" i="3"/>
  <c r="A5642" i="3"/>
  <c r="A5641" i="3"/>
  <c r="A5640" i="3"/>
  <c r="A5639" i="3"/>
  <c r="A5638" i="3"/>
  <c r="A5637" i="3"/>
  <c r="A5636" i="3"/>
  <c r="A5635" i="3"/>
  <c r="A5634" i="3"/>
  <c r="A5633" i="3"/>
  <c r="A5632" i="3"/>
  <c r="A5631" i="3"/>
  <c r="A5630" i="3"/>
  <c r="A5629" i="3"/>
  <c r="A5628" i="3"/>
  <c r="A5627" i="3"/>
  <c r="A5626" i="3"/>
  <c r="A5625" i="3"/>
  <c r="A5624" i="3"/>
  <c r="A5623" i="3"/>
  <c r="A5622" i="3"/>
  <c r="A5621" i="3"/>
  <c r="A5620" i="3"/>
  <c r="A5619" i="3"/>
  <c r="A5618" i="3"/>
  <c r="A5617" i="3"/>
  <c r="A5616" i="3"/>
  <c r="A5615" i="3"/>
  <c r="A5614" i="3"/>
  <c r="A5613" i="3"/>
  <c r="A5612" i="3"/>
  <c r="A5611" i="3"/>
  <c r="A5610" i="3"/>
  <c r="A5609" i="3"/>
  <c r="A5608" i="3"/>
  <c r="A5607" i="3"/>
  <c r="A5606" i="3"/>
  <c r="A5605" i="3"/>
  <c r="A5604" i="3"/>
  <c r="A5603" i="3"/>
  <c r="A5602" i="3"/>
  <c r="A5601" i="3"/>
  <c r="A5600" i="3"/>
  <c r="A5599" i="3"/>
  <c r="A5598" i="3"/>
  <c r="A5597" i="3"/>
  <c r="A5596" i="3"/>
  <c r="A5595" i="3"/>
  <c r="A5594" i="3"/>
  <c r="A5593" i="3"/>
  <c r="A5592" i="3"/>
  <c r="A5591" i="3"/>
  <c r="A5590" i="3"/>
  <c r="A5589" i="3"/>
  <c r="A5588" i="3"/>
  <c r="A5587" i="3"/>
  <c r="A5586" i="3"/>
  <c r="A5585" i="3"/>
  <c r="A5584" i="3"/>
  <c r="A5583" i="3"/>
  <c r="A5582" i="3"/>
  <c r="A5581" i="3"/>
  <c r="A5580" i="3"/>
  <c r="A5579" i="3"/>
  <c r="A5578" i="3"/>
  <c r="A5577" i="3"/>
  <c r="A5576" i="3"/>
  <c r="A5575" i="3"/>
  <c r="A5574" i="3"/>
  <c r="A5573" i="3"/>
  <c r="A5572" i="3"/>
  <c r="A5571" i="3"/>
  <c r="A5570" i="3"/>
  <c r="A5569" i="3"/>
  <c r="A5568" i="3"/>
  <c r="A5567" i="3"/>
  <c r="A5566" i="3"/>
  <c r="A5565" i="3"/>
  <c r="A5564" i="3"/>
  <c r="A5563" i="3"/>
  <c r="A5562" i="3"/>
  <c r="A5561" i="3"/>
  <c r="A5560" i="3"/>
  <c r="A5559" i="3"/>
  <c r="A5558" i="3"/>
  <c r="A5557" i="3"/>
  <c r="A5556" i="3"/>
  <c r="A5555" i="3"/>
  <c r="A5554" i="3"/>
  <c r="A5553" i="3"/>
  <c r="A5552" i="3"/>
  <c r="A5551" i="3"/>
  <c r="A5550" i="3"/>
  <c r="A5549" i="3"/>
  <c r="A5548" i="3"/>
  <c r="A5547" i="3"/>
  <c r="A5546" i="3"/>
  <c r="A5545" i="3"/>
  <c r="A5544" i="3"/>
  <c r="A5543" i="3"/>
  <c r="A5542" i="3"/>
  <c r="A5541" i="3"/>
  <c r="A5540" i="3"/>
  <c r="A5539" i="3"/>
  <c r="A5538" i="3"/>
  <c r="A5537" i="3"/>
  <c r="A5536" i="3"/>
  <c r="A5535" i="3"/>
  <c r="A5534" i="3"/>
  <c r="A5533" i="3"/>
  <c r="A5532" i="3"/>
  <c r="A5531" i="3"/>
  <c r="A5530" i="3"/>
  <c r="A5529" i="3"/>
  <c r="A5528" i="3"/>
  <c r="A5527" i="3"/>
  <c r="A5526" i="3"/>
  <c r="A5525" i="3"/>
  <c r="A5524" i="3"/>
  <c r="A5523" i="3"/>
  <c r="A5522" i="3"/>
  <c r="A5521" i="3"/>
  <c r="A5520" i="3"/>
  <c r="A5519" i="3"/>
  <c r="A5518" i="3"/>
  <c r="A5517" i="3"/>
  <c r="A5516" i="3"/>
  <c r="A5515" i="3"/>
  <c r="A5514" i="3"/>
  <c r="A5513" i="3"/>
  <c r="A5512" i="3"/>
  <c r="A5511" i="3"/>
  <c r="A5510" i="3"/>
  <c r="A5509" i="3"/>
  <c r="A5508" i="3"/>
  <c r="A5507" i="3"/>
  <c r="A5506" i="3"/>
  <c r="A5505" i="3"/>
  <c r="A5504" i="3"/>
  <c r="A5503" i="3"/>
  <c r="A5502" i="3"/>
  <c r="A5501" i="3"/>
  <c r="A5500" i="3"/>
  <c r="A5499" i="3"/>
  <c r="A5498" i="3"/>
  <c r="A5497" i="3"/>
  <c r="A5496" i="3"/>
  <c r="A5495" i="3"/>
  <c r="A5494" i="3"/>
  <c r="A5493" i="3"/>
  <c r="A5492" i="3"/>
  <c r="A5491" i="3"/>
  <c r="A5490" i="3"/>
  <c r="A5489" i="3"/>
  <c r="A5488" i="3"/>
  <c r="A5487" i="3"/>
  <c r="A5486" i="3"/>
  <c r="A5485" i="3"/>
  <c r="A5484" i="3"/>
  <c r="A5483" i="3"/>
  <c r="A5482" i="3"/>
  <c r="A5481" i="3"/>
  <c r="A5480" i="3"/>
  <c r="A5479" i="3"/>
  <c r="A5478" i="3"/>
  <c r="A5477" i="3"/>
  <c r="A5476" i="3"/>
  <c r="A5475" i="3"/>
  <c r="A5474" i="3"/>
  <c r="A5473" i="3"/>
  <c r="A5472" i="3"/>
  <c r="A5471" i="3"/>
  <c r="A5470" i="3"/>
  <c r="A5469" i="3"/>
  <c r="A5468" i="3"/>
  <c r="A5467" i="3"/>
  <c r="A5466" i="3"/>
  <c r="A5465" i="3"/>
  <c r="C10665" i="119" l="1"/>
  <c r="C10666" i="119" s="1"/>
  <c r="C10667" i="119" s="1"/>
  <c r="C10668" i="119" s="1"/>
  <c r="C10669" i="119" s="1"/>
  <c r="C10670" i="119" s="1"/>
  <c r="C10671" i="119" s="1"/>
  <c r="C10672" i="119" s="1"/>
  <c r="C10673" i="119" s="1"/>
  <c r="C10674" i="119" s="1"/>
  <c r="C10675" i="119" s="1"/>
  <c r="C10676" i="119" s="1"/>
  <c r="C10677" i="119" s="1"/>
  <c r="C10678" i="119" s="1"/>
  <c r="C10679" i="119" s="1"/>
  <c r="C10680" i="119" s="1"/>
  <c r="C10681" i="119" s="1"/>
  <c r="C10682" i="119" s="1"/>
  <c r="C10683" i="119" s="1"/>
  <c r="C10684" i="119" s="1"/>
  <c r="C10685" i="119" s="1"/>
  <c r="C10686" i="119" s="1"/>
  <c r="C10687" i="119" s="1"/>
  <c r="C10688" i="119" s="1"/>
  <c r="C10689" i="119" s="1"/>
  <c r="C10690" i="119" s="1"/>
  <c r="C10691" i="119" s="1"/>
  <c r="C10692" i="119" s="1"/>
  <c r="C10693" i="119" s="1"/>
  <c r="C10694" i="119" s="1"/>
  <c r="C10695" i="119" s="1"/>
  <c r="C10696" i="119" s="1"/>
  <c r="C10697" i="119" s="1"/>
  <c r="C10698" i="119" s="1"/>
  <c r="C10699" i="119" s="1"/>
  <c r="C10700" i="119" s="1"/>
  <c r="C10701" i="119" s="1"/>
  <c r="C10702" i="119" s="1"/>
  <c r="C10703" i="119" s="1"/>
  <c r="C10704" i="119" s="1"/>
  <c r="C10705" i="119" s="1"/>
  <c r="C10706" i="119" s="1"/>
  <c r="C10707" i="119" s="1"/>
  <c r="C10708" i="119" s="1"/>
  <c r="C10709" i="119" s="1"/>
  <c r="C10710" i="119" s="1"/>
  <c r="C10711" i="119" s="1"/>
  <c r="C10712" i="119" s="1"/>
  <c r="C10713" i="119" s="1"/>
  <c r="C10714" i="119" s="1"/>
  <c r="C10715" i="119" s="1"/>
  <c r="C10716" i="119" s="1"/>
  <c r="C10717" i="119" s="1"/>
  <c r="C10718" i="119" s="1"/>
  <c r="C10719" i="119" s="1"/>
  <c r="C10720" i="119" s="1"/>
  <c r="C10721" i="119" s="1"/>
  <c r="C10722" i="119" s="1"/>
  <c r="C10723" i="119" s="1"/>
  <c r="C10724" i="119" s="1"/>
  <c r="C10725" i="119" s="1"/>
  <c r="C10726" i="119" s="1"/>
  <c r="C10727" i="119" s="1"/>
  <c r="C10728" i="119" s="1"/>
  <c r="C10729" i="119" s="1"/>
  <c r="C10730" i="119" s="1"/>
  <c r="C10731" i="119" s="1"/>
  <c r="C10732" i="119" s="1"/>
  <c r="C10733" i="119" s="1"/>
  <c r="C10734" i="119" s="1"/>
  <c r="C10735" i="119" s="1"/>
  <c r="C10736" i="119" s="1"/>
  <c r="C10737" i="119" s="1"/>
  <c r="C10738" i="119" s="1"/>
  <c r="C10739" i="119" s="1"/>
  <c r="C10740" i="119" s="1"/>
  <c r="C10741" i="119" s="1"/>
  <c r="C10742" i="119" s="1"/>
  <c r="C10743" i="119" s="1"/>
  <c r="C10744" i="119" s="1"/>
  <c r="C10745" i="119" s="1"/>
  <c r="C10746" i="119" s="1"/>
  <c r="C10747" i="119" s="1"/>
  <c r="C10748" i="119" s="1"/>
  <c r="C10749" i="119" s="1"/>
  <c r="C10750" i="119" s="1"/>
  <c r="C10751" i="119" s="1"/>
  <c r="C10752" i="119" s="1"/>
  <c r="C10753" i="119" s="1"/>
  <c r="C10754" i="119" s="1"/>
  <c r="C10755" i="119" s="1"/>
  <c r="C10756" i="119" s="1"/>
  <c r="C10757" i="119" s="1"/>
  <c r="C10758" i="119" s="1"/>
  <c r="C10759" i="119" s="1"/>
  <c r="C10760" i="119" s="1"/>
  <c r="C10761" i="119" s="1"/>
  <c r="C10762" i="119" s="1"/>
  <c r="C10763" i="119" s="1"/>
  <c r="C10764" i="119" s="1"/>
  <c r="C10765" i="119" s="1"/>
  <c r="C10766" i="119" s="1"/>
  <c r="C10767" i="119" s="1"/>
  <c r="C10768" i="119" s="1"/>
  <c r="C10769" i="119" s="1"/>
  <c r="C10770" i="119" s="1"/>
  <c r="C10771" i="119" s="1"/>
  <c r="C10772" i="119" s="1"/>
  <c r="C10773" i="119" s="1"/>
  <c r="C10774" i="119" s="1"/>
  <c r="C10775" i="119" s="1"/>
  <c r="C10776" i="119" s="1"/>
  <c r="C10777" i="119" s="1"/>
  <c r="C10778" i="119" s="1"/>
  <c r="C10779" i="119" s="1"/>
  <c r="C10780" i="119" s="1"/>
  <c r="C10781" i="119" s="1"/>
  <c r="C10782" i="119" s="1"/>
  <c r="C10783" i="119" s="1"/>
  <c r="C10784" i="119" s="1"/>
  <c r="C10785" i="119" s="1"/>
  <c r="C10786" i="119" s="1"/>
  <c r="C10787" i="119" s="1"/>
  <c r="C10788" i="119" s="1"/>
  <c r="C10789" i="119" s="1"/>
  <c r="C10790" i="119" s="1"/>
  <c r="C10791" i="119" s="1"/>
  <c r="C10792" i="119" s="1"/>
  <c r="C10793" i="119" s="1"/>
  <c r="C10794" i="119" s="1"/>
  <c r="C10795" i="119" s="1"/>
  <c r="C10796" i="119" s="1"/>
  <c r="C10797" i="119" s="1"/>
  <c r="C10798" i="119" s="1"/>
  <c r="C10799" i="119" s="1"/>
  <c r="C10800" i="119" s="1"/>
  <c r="C10801" i="119" s="1"/>
  <c r="C10802" i="119" s="1"/>
  <c r="C10803" i="119" s="1"/>
  <c r="C10804" i="119" s="1"/>
  <c r="C10805" i="119" s="1"/>
  <c r="C10806" i="119" s="1"/>
  <c r="C10807" i="119" s="1"/>
  <c r="C10808" i="119" s="1"/>
  <c r="C10809" i="119" s="1"/>
  <c r="C10810" i="119" s="1"/>
  <c r="C10811" i="119" s="1"/>
  <c r="C10812" i="119" s="1"/>
  <c r="C10813" i="119" s="1"/>
  <c r="C10814" i="119" s="1"/>
  <c r="C10815" i="119" s="1"/>
  <c r="C10816" i="119" s="1"/>
  <c r="C10817" i="119" s="1"/>
  <c r="C10818" i="119" s="1"/>
  <c r="C10819" i="119" s="1"/>
  <c r="C10820" i="119" s="1"/>
  <c r="C10821" i="119" s="1"/>
  <c r="C10822" i="119" s="1"/>
  <c r="C10823" i="119" s="1"/>
  <c r="C10824" i="119" s="1"/>
  <c r="C10825" i="119" s="1"/>
  <c r="C10826" i="119" s="1"/>
  <c r="C10827" i="119" s="1"/>
  <c r="C10828" i="119" s="1"/>
  <c r="C10829" i="119" s="1"/>
  <c r="C10830" i="119" s="1"/>
  <c r="C10831" i="119" s="1"/>
  <c r="C10832" i="119" s="1"/>
  <c r="C10833" i="119" s="1"/>
  <c r="C10834" i="119" s="1"/>
  <c r="C10835" i="119" s="1"/>
  <c r="C10836" i="119" s="1"/>
  <c r="C10837" i="119" s="1"/>
  <c r="C10838" i="119" s="1"/>
  <c r="C10839" i="119" s="1"/>
  <c r="C10840" i="119" s="1"/>
  <c r="C10841" i="119" s="1"/>
  <c r="C10842" i="119" s="1"/>
  <c r="C10843" i="119" s="1"/>
  <c r="C10844" i="119" s="1"/>
  <c r="C10845" i="119" s="1"/>
  <c r="C10846" i="119" s="1"/>
  <c r="C10847" i="119" s="1"/>
  <c r="C10848" i="119" s="1"/>
  <c r="C10849" i="119" s="1"/>
  <c r="C10850" i="119" s="1"/>
  <c r="C10851" i="119" s="1"/>
  <c r="C10852" i="119" s="1"/>
  <c r="C10853" i="119" s="1"/>
  <c r="C10854" i="119" s="1"/>
  <c r="C10855" i="119" s="1"/>
  <c r="C10856" i="119" s="1"/>
  <c r="C10857" i="119" s="1"/>
  <c r="C10858" i="119" s="1"/>
  <c r="C10859" i="119" s="1"/>
  <c r="C10860" i="119" s="1"/>
  <c r="C10861" i="119" s="1"/>
  <c r="C10862" i="119" s="1"/>
  <c r="C10863" i="119" s="1"/>
  <c r="C10864" i="119" s="1"/>
  <c r="C10865" i="119" s="1"/>
  <c r="C10866" i="119" s="1"/>
  <c r="C10867" i="119" s="1"/>
  <c r="C10868" i="119" s="1"/>
  <c r="C10869" i="119" s="1"/>
  <c r="C10870" i="119" s="1"/>
  <c r="C10871" i="119" s="1"/>
  <c r="C10872" i="119" s="1"/>
  <c r="C10873" i="119" s="1"/>
  <c r="C10874" i="119" s="1"/>
  <c r="C10875" i="119" s="1"/>
  <c r="C10876" i="119" s="1"/>
  <c r="C10877" i="119" s="1"/>
  <c r="C10878" i="119" s="1"/>
  <c r="C10879" i="119" s="1"/>
  <c r="C10880" i="119" s="1"/>
  <c r="C10881" i="119" s="1"/>
  <c r="C10882" i="119" s="1"/>
  <c r="C10883" i="119" s="1"/>
  <c r="C10884" i="119" s="1"/>
  <c r="C10885" i="119" s="1"/>
  <c r="C10886" i="119" s="1"/>
  <c r="C10887" i="119" s="1"/>
  <c r="C10888" i="119" s="1"/>
  <c r="C10889" i="119" s="1"/>
  <c r="C10890" i="119" s="1"/>
  <c r="C10891" i="119" s="1"/>
  <c r="C10892" i="119" s="1"/>
  <c r="C10893" i="119" s="1"/>
  <c r="C10894" i="119" s="1"/>
  <c r="C10895" i="119" s="1"/>
  <c r="C10896" i="119" s="1"/>
  <c r="C10897" i="119" s="1"/>
  <c r="C10898" i="119" s="1"/>
  <c r="C10899" i="119" s="1"/>
  <c r="C10900" i="119" s="1"/>
  <c r="C10901" i="119" s="1"/>
  <c r="C10902" i="119" s="1"/>
  <c r="C10903" i="119" s="1"/>
  <c r="C10904" i="119" s="1"/>
  <c r="C10905" i="119" s="1"/>
  <c r="C10906" i="119" s="1"/>
  <c r="C10907" i="119" s="1"/>
  <c r="C10908" i="119" s="1"/>
  <c r="C10909" i="119" s="1"/>
  <c r="C10910" i="119" s="1"/>
  <c r="C10911" i="119" s="1"/>
  <c r="C10912" i="119" s="1"/>
  <c r="C10913" i="119" s="1"/>
  <c r="C10914" i="119" s="1"/>
  <c r="C10915" i="119" s="1"/>
  <c r="C10916" i="119" s="1"/>
  <c r="C10917" i="119" s="1"/>
  <c r="C10918" i="119" s="1"/>
  <c r="C10919" i="119" s="1"/>
  <c r="C10920" i="119" s="1"/>
  <c r="C10921" i="119" s="1"/>
  <c r="C10922" i="119" s="1"/>
  <c r="C10923" i="119" s="1"/>
  <c r="C10924" i="119" s="1"/>
  <c r="C10925" i="119" s="1"/>
  <c r="C10926" i="119" s="1"/>
  <c r="C10927" i="119" s="1"/>
  <c r="C10928" i="119" s="1"/>
  <c r="C10929" i="119" s="1"/>
  <c r="C10930" i="119" s="1"/>
  <c r="C10931" i="119" s="1"/>
  <c r="C10932" i="119" s="1"/>
  <c r="C10933" i="119" s="1"/>
  <c r="C10934" i="119" s="1"/>
  <c r="C10935" i="119" s="1"/>
  <c r="C10936" i="119" s="1"/>
  <c r="C10937" i="119" s="1"/>
  <c r="C10938" i="119" s="1"/>
  <c r="C10939" i="119" s="1"/>
  <c r="C10940" i="119" s="1"/>
  <c r="C10941" i="119" s="1"/>
  <c r="C10942" i="119" s="1"/>
  <c r="C10943" i="119" s="1"/>
  <c r="C10944" i="119" s="1"/>
  <c r="C10945" i="119" s="1"/>
  <c r="C10946" i="119" s="1"/>
  <c r="C10947" i="119" s="1"/>
  <c r="C10948" i="119" s="1"/>
  <c r="C10949" i="119" s="1"/>
  <c r="C10950" i="119" s="1"/>
  <c r="C10951" i="119" s="1"/>
  <c r="C10952" i="119" s="1"/>
  <c r="C10953" i="119" s="1"/>
  <c r="C10954" i="119" s="1"/>
  <c r="C10955" i="119" s="1"/>
  <c r="C10956" i="119" s="1"/>
  <c r="C10957" i="119" s="1"/>
  <c r="C10958" i="119" s="1"/>
  <c r="C10959" i="119" s="1"/>
  <c r="C10960" i="119" s="1"/>
  <c r="C10961" i="119" s="1"/>
  <c r="C10962" i="119" s="1"/>
  <c r="C10963" i="119" s="1"/>
  <c r="C10964" i="119" s="1"/>
  <c r="C10965" i="119" s="1"/>
  <c r="C10966" i="119" s="1"/>
  <c r="C10967" i="119" s="1"/>
  <c r="C10968" i="119" s="1"/>
  <c r="C10969" i="119" s="1"/>
  <c r="C10970" i="119" s="1"/>
  <c r="C10971" i="119" s="1"/>
  <c r="C10972" i="119" s="1"/>
  <c r="C10973" i="119" s="1"/>
  <c r="C10974" i="119" s="1"/>
  <c r="C10975" i="119" s="1"/>
  <c r="C10976" i="119" s="1"/>
  <c r="C10977" i="119" s="1"/>
  <c r="C10978" i="119" s="1"/>
  <c r="C10979" i="119" s="1"/>
  <c r="C10980" i="119" s="1"/>
  <c r="C10981" i="119" s="1"/>
  <c r="C10982" i="119" s="1"/>
  <c r="C10983" i="119" s="1"/>
  <c r="C10984" i="119" s="1"/>
  <c r="C10985" i="119" s="1"/>
  <c r="C10986" i="119" s="1"/>
  <c r="C10987" i="119" s="1"/>
  <c r="C10988" i="119" s="1"/>
  <c r="C10989" i="119" s="1"/>
  <c r="C10990" i="119" s="1"/>
  <c r="C10991" i="119" s="1"/>
  <c r="C10992" i="119" s="1"/>
  <c r="C10993" i="119" s="1"/>
  <c r="C10994" i="119" s="1"/>
  <c r="C10995" i="119" s="1"/>
  <c r="C10996" i="119" s="1"/>
  <c r="C10997" i="119" s="1"/>
  <c r="C10998" i="119" s="1"/>
  <c r="C10999" i="119" s="1"/>
  <c r="C11000" i="119" s="1"/>
  <c r="C11001" i="119" s="1"/>
  <c r="C11002" i="119" s="1"/>
  <c r="C11003" i="119" s="1"/>
  <c r="C11004" i="119" s="1"/>
  <c r="C11005" i="119" s="1"/>
  <c r="C11006" i="119" s="1"/>
  <c r="C11007" i="119" s="1"/>
  <c r="C11008" i="119" s="1"/>
  <c r="C11009" i="119" s="1"/>
  <c r="C11010" i="119" s="1"/>
  <c r="C11011" i="119" s="1"/>
  <c r="C11012" i="119" s="1"/>
  <c r="C11013" i="119" s="1"/>
  <c r="C11014" i="119" s="1"/>
  <c r="C11015" i="119" s="1"/>
  <c r="C11016" i="119" s="1"/>
  <c r="C11017" i="119" s="1"/>
  <c r="C11018" i="119" s="1"/>
  <c r="C11019" i="119" s="1"/>
  <c r="C11020" i="119" s="1"/>
  <c r="C11021" i="119" s="1"/>
  <c r="C11022" i="119" s="1"/>
  <c r="C11023" i="119" s="1"/>
  <c r="C11024" i="119" s="1"/>
  <c r="C11025" i="119" s="1"/>
  <c r="C11026" i="119" s="1"/>
  <c r="C11027" i="119" s="1"/>
  <c r="C11028" i="119" s="1"/>
  <c r="C11029" i="119" s="1"/>
  <c r="C11030" i="119" s="1"/>
  <c r="C11031" i="119" s="1"/>
  <c r="C11032" i="119" s="1"/>
  <c r="C11033" i="119" s="1"/>
  <c r="C11034" i="119" s="1"/>
  <c r="C11035" i="119" s="1"/>
  <c r="C11036" i="119" s="1"/>
  <c r="C11037" i="119" s="1"/>
  <c r="C11038" i="119" s="1"/>
  <c r="C11039" i="119" s="1"/>
  <c r="C11040" i="119" s="1"/>
  <c r="C11041" i="119" s="1"/>
  <c r="C11042" i="119" s="1"/>
  <c r="C11043" i="119" s="1"/>
  <c r="C11044" i="119" s="1"/>
  <c r="C11045" i="119" s="1"/>
  <c r="C11046" i="119" s="1"/>
  <c r="C11047" i="119" s="1"/>
  <c r="C11048" i="119" s="1"/>
  <c r="C11049" i="119" s="1"/>
  <c r="C11050" i="119" s="1"/>
  <c r="C11051" i="119" s="1"/>
  <c r="C11052" i="119" s="1"/>
  <c r="C11053" i="119" s="1"/>
  <c r="C11054" i="119" s="1"/>
  <c r="C11055" i="119" s="1"/>
  <c r="C11056" i="119" s="1"/>
  <c r="C11057" i="119" s="1"/>
  <c r="C11058" i="119" s="1"/>
  <c r="C11059" i="119" s="1"/>
  <c r="C11060" i="119" s="1"/>
  <c r="C11061" i="119" s="1"/>
  <c r="C11062" i="119" s="1"/>
  <c r="C11063" i="119" s="1"/>
  <c r="C11064" i="119" s="1"/>
  <c r="C11065" i="119" s="1"/>
  <c r="C11066" i="119" s="1"/>
  <c r="C11067" i="119" s="1"/>
  <c r="C11068" i="119" s="1"/>
  <c r="C11069" i="119" s="1"/>
  <c r="C11070" i="119" s="1"/>
  <c r="C11071" i="119" s="1"/>
  <c r="C11072" i="119" s="1"/>
  <c r="C11073" i="119" s="1"/>
  <c r="C11074" i="119" s="1"/>
  <c r="C11075" i="119" s="1"/>
  <c r="C11076" i="119" s="1"/>
  <c r="C11077" i="119" s="1"/>
  <c r="C11078" i="119" s="1"/>
  <c r="C11079" i="119" s="1"/>
  <c r="C11080" i="119" s="1"/>
  <c r="C11081" i="119" s="1"/>
  <c r="C11082" i="119" s="1"/>
  <c r="C11083" i="119" s="1"/>
  <c r="C11084" i="119" s="1"/>
  <c r="C11085" i="119" s="1"/>
  <c r="C11086" i="119" s="1"/>
  <c r="C11087" i="119" s="1"/>
  <c r="C11088" i="119" s="1"/>
  <c r="C11089" i="119" s="1"/>
  <c r="C11090" i="119" s="1"/>
  <c r="C11091" i="119" s="1"/>
  <c r="C11092" i="119" s="1"/>
  <c r="C11093" i="119" s="1"/>
  <c r="C11094" i="119" s="1"/>
  <c r="C11095" i="119" s="1"/>
  <c r="C11096" i="119" s="1"/>
  <c r="C11097" i="119" s="1"/>
  <c r="C11098" i="119" s="1"/>
  <c r="C11099" i="119" s="1"/>
  <c r="C11100" i="119" s="1"/>
  <c r="C11101" i="119" s="1"/>
  <c r="C11102" i="119" s="1"/>
  <c r="C11103" i="119" s="1"/>
  <c r="C11104" i="119" s="1"/>
  <c r="C11105" i="119" s="1"/>
  <c r="C11106" i="119" s="1"/>
  <c r="C11107" i="119" s="1"/>
  <c r="C11108" i="119" s="1"/>
  <c r="C11109" i="119" s="1"/>
  <c r="C11110" i="119" s="1"/>
  <c r="C10664" i="119"/>
  <c r="B10664" i="119"/>
  <c r="B10665" i="119" s="1"/>
  <c r="A10664" i="119"/>
  <c r="D10663" i="119"/>
  <c r="A10663" i="119"/>
  <c r="B4258" i="123"/>
  <c r="A4258" i="123" s="1"/>
  <c r="C4257" i="123"/>
  <c r="C4258" i="123" s="1"/>
  <c r="C4259" i="123" s="1"/>
  <c r="C4260" i="123" s="1"/>
  <c r="C4261" i="123" s="1"/>
  <c r="C4262" i="123" s="1"/>
  <c r="C4263" i="123" s="1"/>
  <c r="C4264" i="123" s="1"/>
  <c r="C4265" i="123" s="1"/>
  <c r="C4266" i="123" s="1"/>
  <c r="C4267" i="123" s="1"/>
  <c r="C4268" i="123" s="1"/>
  <c r="C4269" i="123" s="1"/>
  <c r="C4270" i="123" s="1"/>
  <c r="C4271" i="123" s="1"/>
  <c r="C4272" i="123" s="1"/>
  <c r="C4273" i="123" s="1"/>
  <c r="C4274" i="123" s="1"/>
  <c r="C4275" i="123" s="1"/>
  <c r="C4276" i="123" s="1"/>
  <c r="C4277" i="123" s="1"/>
  <c r="C4278" i="123" s="1"/>
  <c r="C4279" i="123" s="1"/>
  <c r="C4280" i="123" s="1"/>
  <c r="C4281" i="123" s="1"/>
  <c r="C4282" i="123" s="1"/>
  <c r="C4283" i="123" s="1"/>
  <c r="C4284" i="123" s="1"/>
  <c r="C4285" i="123" s="1"/>
  <c r="C4286" i="123" s="1"/>
  <c r="C4287" i="123" s="1"/>
  <c r="C4288" i="123" s="1"/>
  <c r="C4289" i="123" s="1"/>
  <c r="C4290" i="123" s="1"/>
  <c r="C4291" i="123" s="1"/>
  <c r="C4292" i="123" s="1"/>
  <c r="C4293" i="123" s="1"/>
  <c r="C4294" i="123" s="1"/>
  <c r="C4295" i="123" s="1"/>
  <c r="C4296" i="123" s="1"/>
  <c r="C4297" i="123" s="1"/>
  <c r="C4298" i="123" s="1"/>
  <c r="C4299" i="123" s="1"/>
  <c r="C4300" i="123" s="1"/>
  <c r="C4301" i="123" s="1"/>
  <c r="C4302" i="123" s="1"/>
  <c r="C4303" i="123" s="1"/>
  <c r="C4304" i="123" s="1"/>
  <c r="C4305" i="123" s="1"/>
  <c r="C4306" i="123" s="1"/>
  <c r="C4307" i="123" s="1"/>
  <c r="C4308" i="123" s="1"/>
  <c r="C4309" i="123" s="1"/>
  <c r="C4310" i="123" s="1"/>
  <c r="C4311" i="123" s="1"/>
  <c r="C4312" i="123" s="1"/>
  <c r="C4313" i="123" s="1"/>
  <c r="C4314" i="123" s="1"/>
  <c r="C4315" i="123" s="1"/>
  <c r="C4316" i="123" s="1"/>
  <c r="C4317" i="123" s="1"/>
  <c r="C4318" i="123" s="1"/>
  <c r="C4319" i="123" s="1"/>
  <c r="C4320" i="123" s="1"/>
  <c r="C4321" i="123" s="1"/>
  <c r="C4322" i="123" s="1"/>
  <c r="C4323" i="123" s="1"/>
  <c r="C4324" i="123" s="1"/>
  <c r="C4325" i="123" s="1"/>
  <c r="C4326" i="123" s="1"/>
  <c r="C4327" i="123" s="1"/>
  <c r="C4328" i="123" s="1"/>
  <c r="C4329" i="123" s="1"/>
  <c r="C4330" i="123" s="1"/>
  <c r="C4331" i="123" s="1"/>
  <c r="C4332" i="123" s="1"/>
  <c r="C4333" i="123" s="1"/>
  <c r="C4334" i="123" s="1"/>
  <c r="C4335" i="123" s="1"/>
  <c r="C4336" i="123" s="1"/>
  <c r="C4337" i="123" s="1"/>
  <c r="C4338" i="123" s="1"/>
  <c r="C4339" i="123" s="1"/>
  <c r="C4340" i="123" s="1"/>
  <c r="C4341" i="123" s="1"/>
  <c r="C4342" i="123" s="1"/>
  <c r="C4343" i="123" s="1"/>
  <c r="C4344" i="123" s="1"/>
  <c r="C4345" i="123" s="1"/>
  <c r="C4346" i="123" s="1"/>
  <c r="C4347" i="123" s="1"/>
  <c r="C4348" i="123" s="1"/>
  <c r="C4349" i="123" s="1"/>
  <c r="C4350" i="123" s="1"/>
  <c r="C4351" i="123" s="1"/>
  <c r="C4352" i="123" s="1"/>
  <c r="C4353" i="123" s="1"/>
  <c r="C4354" i="123" s="1"/>
  <c r="C4355" i="123" s="1"/>
  <c r="C4356" i="123" s="1"/>
  <c r="C4357" i="123" s="1"/>
  <c r="C4358" i="123" s="1"/>
  <c r="C4359" i="123" s="1"/>
  <c r="C4360" i="123" s="1"/>
  <c r="C4361" i="123" s="1"/>
  <c r="C4362" i="123" s="1"/>
  <c r="C4363" i="123" s="1"/>
  <c r="C4364" i="123" s="1"/>
  <c r="C4365" i="123" s="1"/>
  <c r="C4366" i="123" s="1"/>
  <c r="C4367" i="123" s="1"/>
  <c r="C4368" i="123" s="1"/>
  <c r="C4369" i="123" s="1"/>
  <c r="C4370" i="123" s="1"/>
  <c r="C4371" i="123" s="1"/>
  <c r="C4372" i="123" s="1"/>
  <c r="C4373" i="123" s="1"/>
  <c r="C4374" i="123" s="1"/>
  <c r="C4375" i="123" s="1"/>
  <c r="C4376" i="123" s="1"/>
  <c r="C4377" i="123" s="1"/>
  <c r="C4378" i="123" s="1"/>
  <c r="C4379" i="123" s="1"/>
  <c r="C4380" i="123" s="1"/>
  <c r="C4381" i="123" s="1"/>
  <c r="C4382" i="123" s="1"/>
  <c r="C4383" i="123" s="1"/>
  <c r="C4384" i="123" s="1"/>
  <c r="C4385" i="123" s="1"/>
  <c r="C4386" i="123" s="1"/>
  <c r="C4387" i="123" s="1"/>
  <c r="C4388" i="123" s="1"/>
  <c r="C4389" i="123" s="1"/>
  <c r="C4390" i="123" s="1"/>
  <c r="C4391" i="123" s="1"/>
  <c r="C4392" i="123" s="1"/>
  <c r="C4393" i="123" s="1"/>
  <c r="C4394" i="123" s="1"/>
  <c r="C4395" i="123" s="1"/>
  <c r="C4396" i="123" s="1"/>
  <c r="C4397" i="123" s="1"/>
  <c r="C4398" i="123" s="1"/>
  <c r="C4399" i="123" s="1"/>
  <c r="C4400" i="123" s="1"/>
  <c r="C4401" i="123" s="1"/>
  <c r="C4402" i="123" s="1"/>
  <c r="C4403" i="123" s="1"/>
  <c r="C4404" i="123" s="1"/>
  <c r="C4405" i="123" s="1"/>
  <c r="C4406" i="123" s="1"/>
  <c r="C4407" i="123" s="1"/>
  <c r="C4408" i="123" s="1"/>
  <c r="C4409" i="123" s="1"/>
  <c r="C4410" i="123" s="1"/>
  <c r="C4411" i="123" s="1"/>
  <c r="C4412" i="123" s="1"/>
  <c r="C4413" i="123" s="1"/>
  <c r="C4414" i="123" s="1"/>
  <c r="C4415" i="123" s="1"/>
  <c r="C4416" i="123" s="1"/>
  <c r="C4417" i="123" s="1"/>
  <c r="C4418" i="123" s="1"/>
  <c r="C4419" i="123" s="1"/>
  <c r="C4420" i="123" s="1"/>
  <c r="C4421" i="123" s="1"/>
  <c r="C4422" i="123" s="1"/>
  <c r="C4423" i="123" s="1"/>
  <c r="C4424" i="123" s="1"/>
  <c r="C4425" i="123" s="1"/>
  <c r="C4426" i="123" s="1"/>
  <c r="C4427" i="123" s="1"/>
  <c r="C4428" i="123" s="1"/>
  <c r="C4429" i="123" s="1"/>
  <c r="C4430" i="123" s="1"/>
  <c r="C4431" i="123" s="1"/>
  <c r="C4432" i="123" s="1"/>
  <c r="C4433" i="123" s="1"/>
  <c r="C4434" i="123" s="1"/>
  <c r="C4435" i="123" s="1"/>
  <c r="C4436" i="123" s="1"/>
  <c r="C4437" i="123" s="1"/>
  <c r="C4438" i="123" s="1"/>
  <c r="C4439" i="123" s="1"/>
  <c r="C4440" i="123" s="1"/>
  <c r="C4441" i="123" s="1"/>
  <c r="C4442" i="123" s="1"/>
  <c r="C4443" i="123" s="1"/>
  <c r="C4444" i="123" s="1"/>
  <c r="C4445" i="123" s="1"/>
  <c r="C4446" i="123" s="1"/>
  <c r="C4447" i="123" s="1"/>
  <c r="C4448" i="123" s="1"/>
  <c r="C4449" i="123" s="1"/>
  <c r="C4450" i="123" s="1"/>
  <c r="C4451" i="123" s="1"/>
  <c r="C4452" i="123" s="1"/>
  <c r="C4453" i="123" s="1"/>
  <c r="C4454" i="123" s="1"/>
  <c r="C4455" i="123" s="1"/>
  <c r="C4456" i="123" s="1"/>
  <c r="C4457" i="123" s="1"/>
  <c r="C4458" i="123" s="1"/>
  <c r="C4459" i="123" s="1"/>
  <c r="C4460" i="123" s="1"/>
  <c r="C4461" i="123" s="1"/>
  <c r="C4462" i="123" s="1"/>
  <c r="C4463" i="123" s="1"/>
  <c r="C4464" i="123" s="1"/>
  <c r="C4465" i="123" s="1"/>
  <c r="C4466" i="123" s="1"/>
  <c r="C4467" i="123" s="1"/>
  <c r="C4468" i="123" s="1"/>
  <c r="C4469" i="123" s="1"/>
  <c r="C4470" i="123" s="1"/>
  <c r="C4471" i="123" s="1"/>
  <c r="C4472" i="123" s="1"/>
  <c r="C4473" i="123" s="1"/>
  <c r="C4474" i="123" s="1"/>
  <c r="C4475" i="123" s="1"/>
  <c r="C4476" i="123" s="1"/>
  <c r="C4477" i="123" s="1"/>
  <c r="C4478" i="123" s="1"/>
  <c r="C4479" i="123" s="1"/>
  <c r="C4480" i="123" s="1"/>
  <c r="C4481" i="123" s="1"/>
  <c r="C4482" i="123" s="1"/>
  <c r="C4483" i="123" s="1"/>
  <c r="C4484" i="123" s="1"/>
  <c r="C4485" i="123" s="1"/>
  <c r="C4486" i="123" s="1"/>
  <c r="C4487" i="123" s="1"/>
  <c r="C4488" i="123" s="1"/>
  <c r="C4489" i="123" s="1"/>
  <c r="C4490" i="123" s="1"/>
  <c r="C4491" i="123" s="1"/>
  <c r="C4492" i="123" s="1"/>
  <c r="C4493" i="123" s="1"/>
  <c r="C4494" i="123" s="1"/>
  <c r="C4495" i="123" s="1"/>
  <c r="C4496" i="123" s="1"/>
  <c r="C4497" i="123" s="1"/>
  <c r="C4498" i="123" s="1"/>
  <c r="C4499" i="123" s="1"/>
  <c r="C4500" i="123" s="1"/>
  <c r="C4501" i="123" s="1"/>
  <c r="C4502" i="123" s="1"/>
  <c r="C4503" i="123" s="1"/>
  <c r="C4504" i="123" s="1"/>
  <c r="C4505" i="123" s="1"/>
  <c r="C4506" i="123" s="1"/>
  <c r="C4507" i="123" s="1"/>
  <c r="C4508" i="123" s="1"/>
  <c r="C4509" i="123" s="1"/>
  <c r="C4510" i="123" s="1"/>
  <c r="C4511" i="123" s="1"/>
  <c r="C4512" i="123" s="1"/>
  <c r="C4513" i="123" s="1"/>
  <c r="C4514" i="123" s="1"/>
  <c r="C4515" i="123" s="1"/>
  <c r="C4516" i="123" s="1"/>
  <c r="C4517" i="123" s="1"/>
  <c r="C4518" i="123" s="1"/>
  <c r="C4519" i="123" s="1"/>
  <c r="C4520" i="123" s="1"/>
  <c r="C4521" i="123" s="1"/>
  <c r="C4522" i="123" s="1"/>
  <c r="C4523" i="123" s="1"/>
  <c r="C4524" i="123" s="1"/>
  <c r="C4525" i="123" s="1"/>
  <c r="C4526" i="123" s="1"/>
  <c r="C4527" i="123" s="1"/>
  <c r="C4528" i="123" s="1"/>
  <c r="C4529" i="123" s="1"/>
  <c r="C4530" i="123" s="1"/>
  <c r="C4531" i="123" s="1"/>
  <c r="C4532" i="123" s="1"/>
  <c r="C4533" i="123" s="1"/>
  <c r="C4534" i="123" s="1"/>
  <c r="C4535" i="123" s="1"/>
  <c r="C4536" i="123" s="1"/>
  <c r="C4537" i="123" s="1"/>
  <c r="C4538" i="123" s="1"/>
  <c r="C4539" i="123" s="1"/>
  <c r="C4540" i="123" s="1"/>
  <c r="C4541" i="123" s="1"/>
  <c r="C4542" i="123" s="1"/>
  <c r="C4543" i="123" s="1"/>
  <c r="C4544" i="123" s="1"/>
  <c r="C4545" i="123" s="1"/>
  <c r="C4546" i="123" s="1"/>
  <c r="C4547" i="123" s="1"/>
  <c r="C4548" i="123" s="1"/>
  <c r="C4549" i="123" s="1"/>
  <c r="C4550" i="123" s="1"/>
  <c r="C4551" i="123" s="1"/>
  <c r="C4552" i="123" s="1"/>
  <c r="C4553" i="123" s="1"/>
  <c r="C4554" i="123" s="1"/>
  <c r="C4555" i="123" s="1"/>
  <c r="C4556" i="123" s="1"/>
  <c r="C4557" i="123" s="1"/>
  <c r="C4558" i="123" s="1"/>
  <c r="C4559" i="123" s="1"/>
  <c r="C4560" i="123" s="1"/>
  <c r="C4561" i="123" s="1"/>
  <c r="C4562" i="123" s="1"/>
  <c r="C4563" i="123" s="1"/>
  <c r="C4564" i="123" s="1"/>
  <c r="C4565" i="123" s="1"/>
  <c r="C4566" i="123" s="1"/>
  <c r="C4567" i="123" s="1"/>
  <c r="C4568" i="123" s="1"/>
  <c r="C4569" i="123" s="1"/>
  <c r="C4570" i="123" s="1"/>
  <c r="C4571" i="123" s="1"/>
  <c r="C4572" i="123" s="1"/>
  <c r="C4573" i="123" s="1"/>
  <c r="C4574" i="123" s="1"/>
  <c r="C4575" i="123" s="1"/>
  <c r="C4576" i="123" s="1"/>
  <c r="C4577" i="123" s="1"/>
  <c r="C4578" i="123" s="1"/>
  <c r="C4579" i="123" s="1"/>
  <c r="C4580" i="123" s="1"/>
  <c r="C4581" i="123" s="1"/>
  <c r="C4582" i="123" s="1"/>
  <c r="C4583" i="123" s="1"/>
  <c r="C4584" i="123" s="1"/>
  <c r="C4585" i="123" s="1"/>
  <c r="C4586" i="123" s="1"/>
  <c r="C4587" i="123" s="1"/>
  <c r="C4588" i="123" s="1"/>
  <c r="C4589" i="123" s="1"/>
  <c r="C4590" i="123" s="1"/>
  <c r="C4591" i="123" s="1"/>
  <c r="C4592" i="123" s="1"/>
  <c r="C4593" i="123" s="1"/>
  <c r="C4594" i="123" s="1"/>
  <c r="C4595" i="123" s="1"/>
  <c r="C4596" i="123" s="1"/>
  <c r="C4597" i="123" s="1"/>
  <c r="C4598" i="123" s="1"/>
  <c r="C4599" i="123" s="1"/>
  <c r="C4600" i="123" s="1"/>
  <c r="C4601" i="123" s="1"/>
  <c r="C4602" i="123" s="1"/>
  <c r="C4603" i="123" s="1"/>
  <c r="C4604" i="123" s="1"/>
  <c r="C4605" i="123" s="1"/>
  <c r="C4606" i="123" s="1"/>
  <c r="C4607" i="123" s="1"/>
  <c r="C4608" i="123" s="1"/>
  <c r="C4609" i="123" s="1"/>
  <c r="C4610" i="123" s="1"/>
  <c r="C4611" i="123" s="1"/>
  <c r="C4612" i="123" s="1"/>
  <c r="C4613" i="123" s="1"/>
  <c r="C4614" i="123" s="1"/>
  <c r="C4615" i="123" s="1"/>
  <c r="C4616" i="123" s="1"/>
  <c r="C4617" i="123" s="1"/>
  <c r="C4618" i="123" s="1"/>
  <c r="C4619" i="123" s="1"/>
  <c r="C4620" i="123" s="1"/>
  <c r="C4621" i="123" s="1"/>
  <c r="C4622" i="123" s="1"/>
  <c r="C4623" i="123" s="1"/>
  <c r="C4624" i="123" s="1"/>
  <c r="C4625" i="123" s="1"/>
  <c r="C4626" i="123" s="1"/>
  <c r="C4627" i="123" s="1"/>
  <c r="C4628" i="123" s="1"/>
  <c r="C4629" i="123" s="1"/>
  <c r="C4630" i="123" s="1"/>
  <c r="C4631" i="123" s="1"/>
  <c r="C4632" i="123" s="1"/>
  <c r="C4633" i="123" s="1"/>
  <c r="C4634" i="123" s="1"/>
  <c r="C4635" i="123" s="1"/>
  <c r="C4636" i="123" s="1"/>
  <c r="C4637" i="123" s="1"/>
  <c r="C4638" i="123" s="1"/>
  <c r="C4639" i="123" s="1"/>
  <c r="C4640" i="123" s="1"/>
  <c r="C4641" i="123" s="1"/>
  <c r="C4642" i="123" s="1"/>
  <c r="C4643" i="123" s="1"/>
  <c r="C4644" i="123" s="1"/>
  <c r="C4645" i="123" s="1"/>
  <c r="C4646" i="123" s="1"/>
  <c r="C4647" i="123" s="1"/>
  <c r="C4648" i="123" s="1"/>
  <c r="C4649" i="123" s="1"/>
  <c r="C4650" i="123" s="1"/>
  <c r="C4651" i="123" s="1"/>
  <c r="C4652" i="123" s="1"/>
  <c r="C4653" i="123" s="1"/>
  <c r="C4654" i="123" s="1"/>
  <c r="C4655" i="123" s="1"/>
  <c r="C4656" i="123" s="1"/>
  <c r="C4657" i="123" s="1"/>
  <c r="C4658" i="123" s="1"/>
  <c r="C4659" i="123" s="1"/>
  <c r="C4660" i="123" s="1"/>
  <c r="C4661" i="123" s="1"/>
  <c r="C4662" i="123" s="1"/>
  <c r="C4663" i="123" s="1"/>
  <c r="C4664" i="123" s="1"/>
  <c r="C4665" i="123" s="1"/>
  <c r="C4666" i="123" s="1"/>
  <c r="C4667" i="123" s="1"/>
  <c r="C4668" i="123" s="1"/>
  <c r="C4669" i="123" s="1"/>
  <c r="C4670" i="123" s="1"/>
  <c r="C4671" i="123" s="1"/>
  <c r="C4672" i="123" s="1"/>
  <c r="C4673" i="123" s="1"/>
  <c r="C4674" i="123" s="1"/>
  <c r="C4675" i="123" s="1"/>
  <c r="C4676" i="123" s="1"/>
  <c r="C4677" i="123" s="1"/>
  <c r="C4678" i="123" s="1"/>
  <c r="C4679" i="123" s="1"/>
  <c r="C4680" i="123" s="1"/>
  <c r="C4681" i="123" s="1"/>
  <c r="C4682" i="123" s="1"/>
  <c r="C4683" i="123" s="1"/>
  <c r="C4684" i="123" s="1"/>
  <c r="C4685" i="123" s="1"/>
  <c r="C4686" i="123" s="1"/>
  <c r="C4687" i="123" s="1"/>
  <c r="C4688" i="123" s="1"/>
  <c r="C4689" i="123" s="1"/>
  <c r="C4690" i="123" s="1"/>
  <c r="C4691" i="123" s="1"/>
  <c r="C4692" i="123" s="1"/>
  <c r="C4693" i="123" s="1"/>
  <c r="C4694" i="123" s="1"/>
  <c r="C4695" i="123" s="1"/>
  <c r="C4696" i="123" s="1"/>
  <c r="C4697" i="123" s="1"/>
  <c r="C4698" i="123" s="1"/>
  <c r="C4699" i="123" s="1"/>
  <c r="C4700" i="123" s="1"/>
  <c r="C4701" i="123" s="1"/>
  <c r="C4702" i="123" s="1"/>
  <c r="C4703" i="123" s="1"/>
  <c r="C4704" i="123" s="1"/>
  <c r="B4257" i="123"/>
  <c r="A4257" i="123" s="1"/>
  <c r="D4256" i="123"/>
  <c r="A4256" i="123"/>
  <c r="D10665" i="119" l="1"/>
  <c r="A10665" i="119"/>
  <c r="B10666" i="119"/>
  <c r="D10664" i="119"/>
  <c r="D4258" i="123"/>
  <c r="D4257" i="123"/>
  <c r="B4259" i="123"/>
  <c r="B10667" i="119" l="1"/>
  <c r="D10666" i="119"/>
  <c r="A10666" i="119"/>
  <c r="A4259" i="123"/>
  <c r="B4260" i="123"/>
  <c r="D4259" i="123"/>
  <c r="D10667" i="119" l="1"/>
  <c r="A10667" i="119"/>
  <c r="B10668" i="119"/>
  <c r="B4261" i="123"/>
  <c r="D4260" i="123"/>
  <c r="A4260" i="123"/>
  <c r="B10669" i="119" l="1"/>
  <c r="D10668" i="119"/>
  <c r="A10668" i="119"/>
  <c r="A4261" i="123"/>
  <c r="B4262" i="123"/>
  <c r="D4261" i="123"/>
  <c r="D10669" i="119" l="1"/>
  <c r="A10669" i="119"/>
  <c r="B10670" i="119"/>
  <c r="D4262" i="123"/>
  <c r="A4262" i="123"/>
  <c r="B4263" i="123"/>
  <c r="B10671" i="119" l="1"/>
  <c r="D10670" i="119"/>
  <c r="A10670" i="119"/>
  <c r="A4263" i="123"/>
  <c r="B4264" i="123"/>
  <c r="D4263" i="123"/>
  <c r="D10671" i="119" l="1"/>
  <c r="A10671" i="119"/>
  <c r="B10672" i="119"/>
  <c r="A4264" i="123"/>
  <c r="D4264" i="123"/>
  <c r="B4265" i="123"/>
  <c r="B10673" i="119" l="1"/>
  <c r="D10672" i="119"/>
  <c r="A10672" i="119"/>
  <c r="A4265" i="123"/>
  <c r="B4266" i="123"/>
  <c r="D4265" i="123"/>
  <c r="D10673" i="119" l="1"/>
  <c r="A10673" i="119"/>
  <c r="B10674" i="119"/>
  <c r="D4266" i="123"/>
  <c r="A4266" i="123"/>
  <c r="B4267" i="123"/>
  <c r="B10675" i="119" l="1"/>
  <c r="D10674" i="119"/>
  <c r="A10674" i="119"/>
  <c r="A4267" i="123"/>
  <c r="B4268" i="123"/>
  <c r="D4267" i="123"/>
  <c r="D10675" i="119" l="1"/>
  <c r="A10675" i="119"/>
  <c r="B10676" i="119"/>
  <c r="D4268" i="123"/>
  <c r="A4268" i="123"/>
  <c r="B4269" i="123"/>
  <c r="B10677" i="119" l="1"/>
  <c r="D10676" i="119"/>
  <c r="A10676" i="119"/>
  <c r="A4269" i="123"/>
  <c r="B4270" i="123"/>
  <c r="D4269" i="123"/>
  <c r="D10677" i="119" l="1"/>
  <c r="A10677" i="119"/>
  <c r="B10678" i="119"/>
  <c r="D4270" i="123"/>
  <c r="A4270" i="123"/>
  <c r="B4271" i="123"/>
  <c r="B10679" i="119" l="1"/>
  <c r="D10678" i="119"/>
  <c r="A10678" i="119"/>
  <c r="A4271" i="123"/>
  <c r="B4272" i="123"/>
  <c r="D4271" i="123"/>
  <c r="D10679" i="119" l="1"/>
  <c r="A10679" i="119"/>
  <c r="B10680" i="119"/>
  <c r="D4272" i="123"/>
  <c r="A4272" i="123"/>
  <c r="B4273" i="123"/>
  <c r="B10681" i="119" l="1"/>
  <c r="D10680" i="119"/>
  <c r="A10680" i="119"/>
  <c r="A4273" i="123"/>
  <c r="B4274" i="123"/>
  <c r="D4273" i="123"/>
  <c r="D10681" i="119" l="1"/>
  <c r="A10681" i="119"/>
  <c r="B10682" i="119"/>
  <c r="D4274" i="123"/>
  <c r="A4274" i="123"/>
  <c r="B4275" i="123"/>
  <c r="B10683" i="119" l="1"/>
  <c r="D10682" i="119"/>
  <c r="A10682" i="119"/>
  <c r="A4275" i="123"/>
  <c r="B4276" i="123"/>
  <c r="D4275" i="123"/>
  <c r="D10683" i="119" l="1"/>
  <c r="A10683" i="119"/>
  <c r="B10684" i="119"/>
  <c r="D4276" i="123"/>
  <c r="A4276" i="123"/>
  <c r="B4277" i="123"/>
  <c r="B10685" i="119" l="1"/>
  <c r="D10684" i="119"/>
  <c r="A10684" i="119"/>
  <c r="A4277" i="123"/>
  <c r="B4278" i="123"/>
  <c r="D4277" i="123"/>
  <c r="D10685" i="119" l="1"/>
  <c r="A10685" i="119"/>
  <c r="B10686" i="119"/>
  <c r="D4278" i="123"/>
  <c r="A4278" i="123"/>
  <c r="B4279" i="123"/>
  <c r="B10687" i="119" l="1"/>
  <c r="D10686" i="119"/>
  <c r="A10686" i="119"/>
  <c r="A4279" i="123"/>
  <c r="B4280" i="123"/>
  <c r="D4279" i="123"/>
  <c r="D10687" i="119" l="1"/>
  <c r="A10687" i="119"/>
  <c r="B10688" i="119"/>
  <c r="D4280" i="123"/>
  <c r="A4280" i="123"/>
  <c r="B4281" i="123"/>
  <c r="B10689" i="119" l="1"/>
  <c r="D10688" i="119"/>
  <c r="A10688" i="119"/>
  <c r="A4281" i="123"/>
  <c r="B4282" i="123"/>
  <c r="D4281" i="123"/>
  <c r="D10689" i="119" l="1"/>
  <c r="A10689" i="119"/>
  <c r="B10690" i="119"/>
  <c r="D4282" i="123"/>
  <c r="A4282" i="123"/>
  <c r="B4283" i="123"/>
  <c r="B10691" i="119" l="1"/>
  <c r="D10690" i="119"/>
  <c r="A10690" i="119"/>
  <c r="A4283" i="123"/>
  <c r="B4284" i="123"/>
  <c r="D4283" i="123"/>
  <c r="D10691" i="119" l="1"/>
  <c r="A10691" i="119"/>
  <c r="B10692" i="119"/>
  <c r="D4284" i="123"/>
  <c r="A4284" i="123"/>
  <c r="B4285" i="123"/>
  <c r="B10693" i="119" l="1"/>
  <c r="D10692" i="119"/>
  <c r="A10692" i="119"/>
  <c r="A4285" i="123"/>
  <c r="B4286" i="123"/>
  <c r="D4285" i="123"/>
  <c r="D10693" i="119" l="1"/>
  <c r="A10693" i="119"/>
  <c r="B10694" i="119"/>
  <c r="D4286" i="123"/>
  <c r="A4286" i="123"/>
  <c r="B4287" i="123"/>
  <c r="B10695" i="119" l="1"/>
  <c r="D10694" i="119"/>
  <c r="A10694" i="119"/>
  <c r="A4287" i="123"/>
  <c r="B4288" i="123"/>
  <c r="D4287" i="123"/>
  <c r="D10695" i="119" l="1"/>
  <c r="A10695" i="119"/>
  <c r="B10696" i="119"/>
  <c r="D4288" i="123"/>
  <c r="A4288" i="123"/>
  <c r="B4289" i="123"/>
  <c r="B10697" i="119" l="1"/>
  <c r="D10696" i="119"/>
  <c r="A10696" i="119"/>
  <c r="A4289" i="123"/>
  <c r="B4290" i="123"/>
  <c r="D4289" i="123"/>
  <c r="D10697" i="119" l="1"/>
  <c r="A10697" i="119"/>
  <c r="B10698" i="119"/>
  <c r="D4290" i="123"/>
  <c r="A4290" i="123"/>
  <c r="B4291" i="123"/>
  <c r="B10699" i="119" l="1"/>
  <c r="D10698" i="119"/>
  <c r="A10698" i="119"/>
  <c r="A4291" i="123"/>
  <c r="B4292" i="123"/>
  <c r="D4291" i="123"/>
  <c r="D10699" i="119" l="1"/>
  <c r="A10699" i="119"/>
  <c r="B10700" i="119"/>
  <c r="D4292" i="123"/>
  <c r="A4292" i="123"/>
  <c r="B4293" i="123"/>
  <c r="B10701" i="119" l="1"/>
  <c r="D10700" i="119"/>
  <c r="A10700" i="119"/>
  <c r="A4293" i="123"/>
  <c r="B4294" i="123"/>
  <c r="D4293" i="123"/>
  <c r="D10701" i="119" l="1"/>
  <c r="A10701" i="119"/>
  <c r="B10702" i="119"/>
  <c r="D4294" i="123"/>
  <c r="A4294" i="123"/>
  <c r="B4295" i="123"/>
  <c r="B10703" i="119" l="1"/>
  <c r="D10702" i="119"/>
  <c r="A10702" i="119"/>
  <c r="A4295" i="123"/>
  <c r="B4296" i="123"/>
  <c r="D4295" i="123"/>
  <c r="D10703" i="119" l="1"/>
  <c r="A10703" i="119"/>
  <c r="B10704" i="119"/>
  <c r="D4296" i="123"/>
  <c r="A4296" i="123"/>
  <c r="B4297" i="123"/>
  <c r="B10705" i="119" l="1"/>
  <c r="D10704" i="119"/>
  <c r="A10704" i="119"/>
  <c r="A4297" i="123"/>
  <c r="B4298" i="123"/>
  <c r="D4297" i="123"/>
  <c r="D10705" i="119" l="1"/>
  <c r="A10705" i="119"/>
  <c r="B10706" i="119"/>
  <c r="D4298" i="123"/>
  <c r="A4298" i="123"/>
  <c r="B4299" i="123"/>
  <c r="B10707" i="119" l="1"/>
  <c r="D10706" i="119"/>
  <c r="A10706" i="119"/>
  <c r="A4299" i="123"/>
  <c r="B4300" i="123"/>
  <c r="D4299" i="123"/>
  <c r="D10707" i="119" l="1"/>
  <c r="A10707" i="119"/>
  <c r="B10708" i="119"/>
  <c r="D4300" i="123"/>
  <c r="A4300" i="123"/>
  <c r="B4301" i="123"/>
  <c r="B10709" i="119" l="1"/>
  <c r="D10708" i="119"/>
  <c r="A10708" i="119"/>
  <c r="A4301" i="123"/>
  <c r="B4302" i="123"/>
  <c r="D4301" i="123"/>
  <c r="D10709" i="119" l="1"/>
  <c r="A10709" i="119"/>
  <c r="B10710" i="119"/>
  <c r="D4302" i="123"/>
  <c r="A4302" i="123"/>
  <c r="B4303" i="123"/>
  <c r="B10711" i="119" l="1"/>
  <c r="D10710" i="119"/>
  <c r="A10710" i="119"/>
  <c r="A4303" i="123"/>
  <c r="B4304" i="123"/>
  <c r="D4303" i="123"/>
  <c r="D10711" i="119" l="1"/>
  <c r="A10711" i="119"/>
  <c r="B10712" i="119"/>
  <c r="D4304" i="123"/>
  <c r="A4304" i="123"/>
  <c r="B4305" i="123"/>
  <c r="B10713" i="119" l="1"/>
  <c r="D10712" i="119"/>
  <c r="A10712" i="119"/>
  <c r="A4305" i="123"/>
  <c r="B4306" i="123"/>
  <c r="D4305" i="123"/>
  <c r="D10713" i="119" l="1"/>
  <c r="A10713" i="119"/>
  <c r="B10714" i="119"/>
  <c r="D4306" i="123"/>
  <c r="A4306" i="123"/>
  <c r="B4307" i="123"/>
  <c r="B10715" i="119" l="1"/>
  <c r="D10714" i="119"/>
  <c r="A10714" i="119"/>
  <c r="A4307" i="123"/>
  <c r="B4308" i="123"/>
  <c r="D4307" i="123"/>
  <c r="D10715" i="119" l="1"/>
  <c r="A10715" i="119"/>
  <c r="B10716" i="119"/>
  <c r="D4308" i="123"/>
  <c r="A4308" i="123"/>
  <c r="B4309" i="123"/>
  <c r="B10717" i="119" l="1"/>
  <c r="D10716" i="119"/>
  <c r="A10716" i="119"/>
  <c r="A4309" i="123"/>
  <c r="B4310" i="123"/>
  <c r="D4309" i="123"/>
  <c r="D10717" i="119" l="1"/>
  <c r="A10717" i="119"/>
  <c r="B10718" i="119"/>
  <c r="D4310" i="123"/>
  <c r="A4310" i="123"/>
  <c r="B4311" i="123"/>
  <c r="B10719" i="119" l="1"/>
  <c r="D10718" i="119"/>
  <c r="A10718" i="119"/>
  <c r="A4311" i="123"/>
  <c r="B4312" i="123"/>
  <c r="D4311" i="123"/>
  <c r="D10719" i="119" l="1"/>
  <c r="A10719" i="119"/>
  <c r="B10720" i="119"/>
  <c r="D4312" i="123"/>
  <c r="A4312" i="123"/>
  <c r="B4313" i="123"/>
  <c r="B10721" i="119" l="1"/>
  <c r="D10720" i="119"/>
  <c r="A10720" i="119"/>
  <c r="A4313" i="123"/>
  <c r="B4314" i="123"/>
  <c r="D4313" i="123"/>
  <c r="D10721" i="119" l="1"/>
  <c r="A10721" i="119"/>
  <c r="B10722" i="119"/>
  <c r="D4314" i="123"/>
  <c r="A4314" i="123"/>
  <c r="B4315" i="123"/>
  <c r="B10723" i="119" l="1"/>
  <c r="D10722" i="119"/>
  <c r="A10722" i="119"/>
  <c r="A4315" i="123"/>
  <c r="B4316" i="123"/>
  <c r="D4315" i="123"/>
  <c r="D10723" i="119" l="1"/>
  <c r="A10723" i="119"/>
  <c r="B10724" i="119"/>
  <c r="D4316" i="123"/>
  <c r="A4316" i="123"/>
  <c r="B4317" i="123"/>
  <c r="B10725" i="119" l="1"/>
  <c r="D10724" i="119"/>
  <c r="A10724" i="119"/>
  <c r="A4317" i="123"/>
  <c r="B4318" i="123"/>
  <c r="D4317" i="123"/>
  <c r="D10725" i="119" l="1"/>
  <c r="A10725" i="119"/>
  <c r="B10726" i="119"/>
  <c r="D4318" i="123"/>
  <c r="A4318" i="123"/>
  <c r="B4319" i="123"/>
  <c r="B10727" i="119" l="1"/>
  <c r="D10726" i="119"/>
  <c r="A10726" i="119"/>
  <c r="A4319" i="123"/>
  <c r="B4320" i="123"/>
  <c r="D4319" i="123"/>
  <c r="D10727" i="119" l="1"/>
  <c r="A10727" i="119"/>
  <c r="B10728" i="119"/>
  <c r="D4320" i="123"/>
  <c r="A4320" i="123"/>
  <c r="B4321" i="123"/>
  <c r="B10729" i="119" l="1"/>
  <c r="D10728" i="119"/>
  <c r="A10728" i="119"/>
  <c r="A4321" i="123"/>
  <c r="B4322" i="123"/>
  <c r="D4321" i="123"/>
  <c r="D10729" i="119" l="1"/>
  <c r="A10729" i="119"/>
  <c r="B10730" i="119"/>
  <c r="D4322" i="123"/>
  <c r="A4322" i="123"/>
  <c r="B4323" i="123"/>
  <c r="B10731" i="119" l="1"/>
  <c r="D10730" i="119"/>
  <c r="A10730" i="119"/>
  <c r="A4323" i="123"/>
  <c r="B4324" i="123"/>
  <c r="D4323" i="123"/>
  <c r="D10731" i="119" l="1"/>
  <c r="A10731" i="119"/>
  <c r="B10732" i="119"/>
  <c r="D4324" i="123"/>
  <c r="A4324" i="123"/>
  <c r="B4325" i="123"/>
  <c r="B10733" i="119" l="1"/>
  <c r="D10732" i="119"/>
  <c r="A10732" i="119"/>
  <c r="A4325" i="123"/>
  <c r="B4326" i="123"/>
  <c r="D4325" i="123"/>
  <c r="D10733" i="119" l="1"/>
  <c r="A10733" i="119"/>
  <c r="B10734" i="119"/>
  <c r="D4326" i="123"/>
  <c r="A4326" i="123"/>
  <c r="B4327" i="123"/>
  <c r="B10735" i="119" l="1"/>
  <c r="D10734" i="119"/>
  <c r="A10734" i="119"/>
  <c r="A4327" i="123"/>
  <c r="B4328" i="123"/>
  <c r="D4327" i="123"/>
  <c r="D10735" i="119" l="1"/>
  <c r="A10735" i="119"/>
  <c r="B10736" i="119"/>
  <c r="D4328" i="123"/>
  <c r="A4328" i="123"/>
  <c r="B4329" i="123"/>
  <c r="B10737" i="119" l="1"/>
  <c r="D10736" i="119"/>
  <c r="A10736" i="119"/>
  <c r="A4329" i="123"/>
  <c r="B4330" i="123"/>
  <c r="D4329" i="123"/>
  <c r="D10737" i="119" l="1"/>
  <c r="A10737" i="119"/>
  <c r="B10738" i="119"/>
  <c r="D4330" i="123"/>
  <c r="A4330" i="123"/>
  <c r="B4331" i="123"/>
  <c r="B10739" i="119" l="1"/>
  <c r="D10738" i="119"/>
  <c r="A10738" i="119"/>
  <c r="A4331" i="123"/>
  <c r="B4332" i="123"/>
  <c r="D4331" i="123"/>
  <c r="D10739" i="119" l="1"/>
  <c r="A10739" i="119"/>
  <c r="B10740" i="119"/>
  <c r="D4332" i="123"/>
  <c r="A4332" i="123"/>
  <c r="B4333" i="123"/>
  <c r="B10741" i="119" l="1"/>
  <c r="D10740" i="119"/>
  <c r="A10740" i="119"/>
  <c r="A4333" i="123"/>
  <c r="B4334" i="123"/>
  <c r="D4333" i="123"/>
  <c r="D10741" i="119" l="1"/>
  <c r="A10741" i="119"/>
  <c r="B10742" i="119"/>
  <c r="D4334" i="123"/>
  <c r="A4334" i="123"/>
  <c r="B4335" i="123"/>
  <c r="B10743" i="119" l="1"/>
  <c r="D10742" i="119"/>
  <c r="A10742" i="119"/>
  <c r="A4335" i="123"/>
  <c r="B4336" i="123"/>
  <c r="D4335" i="123"/>
  <c r="D10743" i="119" l="1"/>
  <c r="A10743" i="119"/>
  <c r="B10744" i="119"/>
  <c r="D4336" i="123"/>
  <c r="A4336" i="123"/>
  <c r="B4337" i="123"/>
  <c r="B10745" i="119" l="1"/>
  <c r="D10744" i="119"/>
  <c r="A10744" i="119"/>
  <c r="A4337" i="123"/>
  <c r="B4338" i="123"/>
  <c r="D4337" i="123"/>
  <c r="D10745" i="119" l="1"/>
  <c r="A10745" i="119"/>
  <c r="B10746" i="119"/>
  <c r="D4338" i="123"/>
  <c r="A4338" i="123"/>
  <c r="B4339" i="123"/>
  <c r="B10747" i="119" l="1"/>
  <c r="D10746" i="119"/>
  <c r="A10746" i="119"/>
  <c r="A4339" i="123"/>
  <c r="B4340" i="123"/>
  <c r="D4339" i="123"/>
  <c r="D10747" i="119" l="1"/>
  <c r="A10747" i="119"/>
  <c r="B10748" i="119"/>
  <c r="D4340" i="123"/>
  <c r="A4340" i="123"/>
  <c r="B4341" i="123"/>
  <c r="B10749" i="119" l="1"/>
  <c r="D10748" i="119"/>
  <c r="A10748" i="119"/>
  <c r="A4341" i="123"/>
  <c r="B4342" i="123"/>
  <c r="D4341" i="123"/>
  <c r="D10749" i="119" l="1"/>
  <c r="A10749" i="119"/>
  <c r="B10750" i="119"/>
  <c r="D4342" i="123"/>
  <c r="A4342" i="123"/>
  <c r="B4343" i="123"/>
  <c r="B10751" i="119" l="1"/>
  <c r="D10750" i="119"/>
  <c r="A10750" i="119"/>
  <c r="A4343" i="123"/>
  <c r="B4344" i="123"/>
  <c r="D4343" i="123"/>
  <c r="D10751" i="119" l="1"/>
  <c r="A10751" i="119"/>
  <c r="B10752" i="119"/>
  <c r="D4344" i="123"/>
  <c r="A4344" i="123"/>
  <c r="B4345" i="123"/>
  <c r="B10753" i="119" l="1"/>
  <c r="D10752" i="119"/>
  <c r="A10752" i="119"/>
  <c r="A4345" i="123"/>
  <c r="B4346" i="123"/>
  <c r="D4345" i="123"/>
  <c r="D10753" i="119" l="1"/>
  <c r="A10753" i="119"/>
  <c r="B10754" i="119"/>
  <c r="D4346" i="123"/>
  <c r="A4346" i="123"/>
  <c r="B4347" i="123"/>
  <c r="B10755" i="119" l="1"/>
  <c r="D10754" i="119"/>
  <c r="A10754" i="119"/>
  <c r="A4347" i="123"/>
  <c r="B4348" i="123"/>
  <c r="D4347" i="123"/>
  <c r="D10755" i="119" l="1"/>
  <c r="A10755" i="119"/>
  <c r="B10756" i="119"/>
  <c r="D4348" i="123"/>
  <c r="A4348" i="123"/>
  <c r="B4349" i="123"/>
  <c r="B10757" i="119" l="1"/>
  <c r="D10756" i="119"/>
  <c r="A10756" i="119"/>
  <c r="A4349" i="123"/>
  <c r="B4350" i="123"/>
  <c r="D4349" i="123"/>
  <c r="D10757" i="119" l="1"/>
  <c r="A10757" i="119"/>
  <c r="B10758" i="119"/>
  <c r="D4350" i="123"/>
  <c r="A4350" i="123"/>
  <c r="B4351" i="123"/>
  <c r="B10759" i="119" l="1"/>
  <c r="D10758" i="119"/>
  <c r="A10758" i="119"/>
  <c r="A4351" i="123"/>
  <c r="B4352" i="123"/>
  <c r="D4351" i="123"/>
  <c r="D10759" i="119" l="1"/>
  <c r="A10759" i="119"/>
  <c r="B10760" i="119"/>
  <c r="D4352" i="123"/>
  <c r="A4352" i="123"/>
  <c r="B4353" i="123"/>
  <c r="B10761" i="119" l="1"/>
  <c r="D10760" i="119"/>
  <c r="A10760" i="119"/>
  <c r="A4353" i="123"/>
  <c r="B4354" i="123"/>
  <c r="D4353" i="123"/>
  <c r="D10761" i="119" l="1"/>
  <c r="A10761" i="119"/>
  <c r="B10762" i="119"/>
  <c r="D4354" i="123"/>
  <c r="A4354" i="123"/>
  <c r="B4355" i="123"/>
  <c r="B10763" i="119" l="1"/>
  <c r="D10762" i="119"/>
  <c r="A10762" i="119"/>
  <c r="A4355" i="123"/>
  <c r="B4356" i="123"/>
  <c r="D4355" i="123"/>
  <c r="D10763" i="119" l="1"/>
  <c r="A10763" i="119"/>
  <c r="B10764" i="119"/>
  <c r="D4356" i="123"/>
  <c r="A4356" i="123"/>
  <c r="B4357" i="123"/>
  <c r="B10765" i="119" l="1"/>
  <c r="D10764" i="119"/>
  <c r="A10764" i="119"/>
  <c r="A4357" i="123"/>
  <c r="B4358" i="123"/>
  <c r="D4357" i="123"/>
  <c r="D10765" i="119" l="1"/>
  <c r="A10765" i="119"/>
  <c r="B10766" i="119"/>
  <c r="D4358" i="123"/>
  <c r="A4358" i="123"/>
  <c r="B4359" i="123"/>
  <c r="B10767" i="119" l="1"/>
  <c r="D10766" i="119"/>
  <c r="A10766" i="119"/>
  <c r="A4359" i="123"/>
  <c r="B4360" i="123"/>
  <c r="D4359" i="123"/>
  <c r="D10767" i="119" l="1"/>
  <c r="A10767" i="119"/>
  <c r="B10768" i="119"/>
  <c r="D4360" i="123"/>
  <c r="A4360" i="123"/>
  <c r="B4361" i="123"/>
  <c r="B10769" i="119" l="1"/>
  <c r="D10768" i="119"/>
  <c r="A10768" i="119"/>
  <c r="A4361" i="123"/>
  <c r="B4362" i="123"/>
  <c r="D4361" i="123"/>
  <c r="D10769" i="119" l="1"/>
  <c r="A10769" i="119"/>
  <c r="B10770" i="119"/>
  <c r="D4362" i="123"/>
  <c r="A4362" i="123"/>
  <c r="B4363" i="123"/>
  <c r="B10771" i="119" l="1"/>
  <c r="D10770" i="119"/>
  <c r="A10770" i="119"/>
  <c r="A4363" i="123"/>
  <c r="B4364" i="123"/>
  <c r="D4363" i="123"/>
  <c r="D10771" i="119" l="1"/>
  <c r="A10771" i="119"/>
  <c r="B10772" i="119"/>
  <c r="D4364" i="123"/>
  <c r="A4364" i="123"/>
  <c r="B4365" i="123"/>
  <c r="B10773" i="119" l="1"/>
  <c r="D10772" i="119"/>
  <c r="A10772" i="119"/>
  <c r="A4365" i="123"/>
  <c r="B4366" i="123"/>
  <c r="D4365" i="123"/>
  <c r="D10773" i="119" l="1"/>
  <c r="A10773" i="119"/>
  <c r="B10774" i="119"/>
  <c r="D4366" i="123"/>
  <c r="A4366" i="123"/>
  <c r="B4367" i="123"/>
  <c r="B10775" i="119" l="1"/>
  <c r="D10774" i="119"/>
  <c r="A10774" i="119"/>
  <c r="A4367" i="123"/>
  <c r="B4368" i="123"/>
  <c r="D4367" i="123"/>
  <c r="D10775" i="119" l="1"/>
  <c r="A10775" i="119"/>
  <c r="B10776" i="119"/>
  <c r="D4368" i="123"/>
  <c r="A4368" i="123"/>
  <c r="B4369" i="123"/>
  <c r="B10777" i="119" l="1"/>
  <c r="D10776" i="119"/>
  <c r="A10776" i="119"/>
  <c r="A4369" i="123"/>
  <c r="B4370" i="123"/>
  <c r="D4369" i="123"/>
  <c r="D10777" i="119" l="1"/>
  <c r="A10777" i="119"/>
  <c r="B10778" i="119"/>
  <c r="D4370" i="123"/>
  <c r="A4370" i="123"/>
  <c r="B4371" i="123"/>
  <c r="B10779" i="119" l="1"/>
  <c r="D10778" i="119"/>
  <c r="A10778" i="119"/>
  <c r="A4371" i="123"/>
  <c r="B4372" i="123"/>
  <c r="D4371" i="123"/>
  <c r="D10779" i="119" l="1"/>
  <c r="A10779" i="119"/>
  <c r="B10780" i="119"/>
  <c r="D4372" i="123"/>
  <c r="A4372" i="123"/>
  <c r="B4373" i="123"/>
  <c r="B10781" i="119" l="1"/>
  <c r="D10780" i="119"/>
  <c r="A10780" i="119"/>
  <c r="A4373" i="123"/>
  <c r="B4374" i="123"/>
  <c r="D4373" i="123"/>
  <c r="D10781" i="119" l="1"/>
  <c r="A10781" i="119"/>
  <c r="B10782" i="119"/>
  <c r="D4374" i="123"/>
  <c r="A4374" i="123"/>
  <c r="B4375" i="123"/>
  <c r="B10783" i="119" l="1"/>
  <c r="D10782" i="119"/>
  <c r="A10782" i="119"/>
  <c r="A4375" i="123"/>
  <c r="B4376" i="123"/>
  <c r="D4375" i="123"/>
  <c r="D10783" i="119" l="1"/>
  <c r="A10783" i="119"/>
  <c r="B10784" i="119"/>
  <c r="D4376" i="123"/>
  <c r="A4376" i="123"/>
  <c r="B4377" i="123"/>
  <c r="B10785" i="119" l="1"/>
  <c r="D10784" i="119"/>
  <c r="A10784" i="119"/>
  <c r="A4377" i="123"/>
  <c r="B4378" i="123"/>
  <c r="D4377" i="123"/>
  <c r="D10785" i="119" l="1"/>
  <c r="A10785" i="119"/>
  <c r="B10786" i="119"/>
  <c r="D4378" i="123"/>
  <c r="A4378" i="123"/>
  <c r="B4379" i="123"/>
  <c r="B10787" i="119" l="1"/>
  <c r="D10786" i="119"/>
  <c r="A10786" i="119"/>
  <c r="A4379" i="123"/>
  <c r="B4380" i="123"/>
  <c r="D4379" i="123"/>
  <c r="D10787" i="119" l="1"/>
  <c r="A10787" i="119"/>
  <c r="B10788" i="119"/>
  <c r="D4380" i="123"/>
  <c r="A4380" i="123"/>
  <c r="B4381" i="123"/>
  <c r="B10789" i="119" l="1"/>
  <c r="D10788" i="119"/>
  <c r="A10788" i="119"/>
  <c r="A4381" i="123"/>
  <c r="B4382" i="123"/>
  <c r="D4381" i="123"/>
  <c r="B10790" i="119" l="1"/>
  <c r="D10789" i="119"/>
  <c r="A10789" i="119"/>
  <c r="D4382" i="123"/>
  <c r="A4382" i="123"/>
  <c r="B4383" i="123"/>
  <c r="D10790" i="119" l="1"/>
  <c r="A10790" i="119"/>
  <c r="B10791" i="119"/>
  <c r="A4383" i="123"/>
  <c r="B4384" i="123"/>
  <c r="D4383" i="123"/>
  <c r="B10792" i="119" l="1"/>
  <c r="D10791" i="119"/>
  <c r="A10791" i="119"/>
  <c r="D4384" i="123"/>
  <c r="A4384" i="123"/>
  <c r="B4385" i="123"/>
  <c r="D10792" i="119" l="1"/>
  <c r="A10792" i="119"/>
  <c r="B10793" i="119"/>
  <c r="A4385" i="123"/>
  <c r="B4386" i="123"/>
  <c r="D4385" i="123"/>
  <c r="B10794" i="119" l="1"/>
  <c r="D10793" i="119"/>
  <c r="A10793" i="119"/>
  <c r="D4386" i="123"/>
  <c r="A4386" i="123"/>
  <c r="B4387" i="123"/>
  <c r="D10794" i="119" l="1"/>
  <c r="A10794" i="119"/>
  <c r="B10795" i="119"/>
  <c r="A4387" i="123"/>
  <c r="B4388" i="123"/>
  <c r="D4387" i="123"/>
  <c r="B10796" i="119" l="1"/>
  <c r="D10795" i="119"/>
  <c r="A10795" i="119"/>
  <c r="D4388" i="123"/>
  <c r="A4388" i="123"/>
  <c r="B4389" i="123"/>
  <c r="D10796" i="119" l="1"/>
  <c r="A10796" i="119"/>
  <c r="B10797" i="119"/>
  <c r="A4389" i="123"/>
  <c r="B4390" i="123"/>
  <c r="D4389" i="123"/>
  <c r="B10798" i="119" l="1"/>
  <c r="D10797" i="119"/>
  <c r="A10797" i="119"/>
  <c r="A4390" i="123"/>
  <c r="B4391" i="123"/>
  <c r="D4390" i="123"/>
  <c r="D10798" i="119" l="1"/>
  <c r="A10798" i="119"/>
  <c r="B10799" i="119"/>
  <c r="A4391" i="123"/>
  <c r="B4392" i="123"/>
  <c r="D4391" i="123"/>
  <c r="B10800" i="119" l="1"/>
  <c r="D10799" i="119"/>
  <c r="A10799" i="119"/>
  <c r="A4392" i="123"/>
  <c r="B4393" i="123"/>
  <c r="D4392" i="123"/>
  <c r="D10800" i="119" l="1"/>
  <c r="A10800" i="119"/>
  <c r="B10801" i="119"/>
  <c r="B4394" i="123"/>
  <c r="D4393" i="123"/>
  <c r="A4393" i="123"/>
  <c r="B10802" i="119" l="1"/>
  <c r="D10801" i="119"/>
  <c r="A10801" i="119"/>
  <c r="A4394" i="123"/>
  <c r="B4395" i="123"/>
  <c r="D4394" i="123"/>
  <c r="D10802" i="119" l="1"/>
  <c r="A10802" i="119"/>
  <c r="B10803" i="119"/>
  <c r="B4396" i="123"/>
  <c r="D4395" i="123"/>
  <c r="A4395" i="123"/>
  <c r="B10804" i="119" l="1"/>
  <c r="D10803" i="119"/>
  <c r="A10803" i="119"/>
  <c r="A4396" i="123"/>
  <c r="B4397" i="123"/>
  <c r="D4396" i="123"/>
  <c r="D10804" i="119" l="1"/>
  <c r="A10804" i="119"/>
  <c r="B10805" i="119"/>
  <c r="A4397" i="123"/>
  <c r="B4398" i="123"/>
  <c r="D4397" i="123"/>
  <c r="B10806" i="119" l="1"/>
  <c r="D10805" i="119"/>
  <c r="A10805" i="119"/>
  <c r="A4398" i="123"/>
  <c r="B4399" i="123"/>
  <c r="D4398" i="123"/>
  <c r="D10806" i="119" l="1"/>
  <c r="A10806" i="119"/>
  <c r="B10807" i="119"/>
  <c r="B4400" i="123"/>
  <c r="D4399" i="123"/>
  <c r="A4399" i="123"/>
  <c r="B10808" i="119" l="1"/>
  <c r="D10807" i="119"/>
  <c r="A10807" i="119"/>
  <c r="A4400" i="123"/>
  <c r="B4401" i="123"/>
  <c r="D4400" i="123"/>
  <c r="D10808" i="119" l="1"/>
  <c r="A10808" i="119"/>
  <c r="B10809" i="119"/>
  <c r="B4402" i="123"/>
  <c r="D4401" i="123"/>
  <c r="A4401" i="123"/>
  <c r="B10810" i="119" l="1"/>
  <c r="A10809" i="119"/>
  <c r="D10809" i="119"/>
  <c r="A4402" i="123"/>
  <c r="B4403" i="123"/>
  <c r="D4402" i="123"/>
  <c r="D10810" i="119" l="1"/>
  <c r="A10810" i="119"/>
  <c r="B10811" i="119"/>
  <c r="D4403" i="123"/>
  <c r="B4404" i="123"/>
  <c r="A4403" i="123"/>
  <c r="B10812" i="119" l="1"/>
  <c r="D10811" i="119"/>
  <c r="A10811" i="119"/>
  <c r="A4404" i="123"/>
  <c r="B4405" i="123"/>
  <c r="D4404" i="123"/>
  <c r="D10812" i="119" l="1"/>
  <c r="A10812" i="119"/>
  <c r="B10813" i="119"/>
  <c r="D4405" i="123"/>
  <c r="B4406" i="123"/>
  <c r="A4405" i="123"/>
  <c r="B10814" i="119" l="1"/>
  <c r="D10813" i="119"/>
  <c r="A10813" i="119"/>
  <c r="A4406" i="123"/>
  <c r="B4407" i="123"/>
  <c r="D4406" i="123"/>
  <c r="D10814" i="119" l="1"/>
  <c r="A10814" i="119"/>
  <c r="B10815" i="119"/>
  <c r="D4407" i="123"/>
  <c r="B4408" i="123"/>
  <c r="A4407" i="123"/>
  <c r="B10816" i="119" l="1"/>
  <c r="D10815" i="119"/>
  <c r="A10815" i="119"/>
  <c r="A4408" i="123"/>
  <c r="B4409" i="123"/>
  <c r="D4408" i="123"/>
  <c r="D10816" i="119" l="1"/>
  <c r="A10816" i="119"/>
  <c r="B10817" i="119"/>
  <c r="D4409" i="123"/>
  <c r="B4410" i="123"/>
  <c r="A4409" i="123"/>
  <c r="B10818" i="119" l="1"/>
  <c r="A10817" i="119"/>
  <c r="D10817" i="119"/>
  <c r="A4410" i="123"/>
  <c r="B4411" i="123"/>
  <c r="D4410" i="123"/>
  <c r="D10818" i="119" l="1"/>
  <c r="A10818" i="119"/>
  <c r="B10819" i="119"/>
  <c r="D4411" i="123"/>
  <c r="B4412" i="123"/>
  <c r="A4411" i="123"/>
  <c r="B10820" i="119" l="1"/>
  <c r="D10819" i="119"/>
  <c r="A10819" i="119"/>
  <c r="A4412" i="123"/>
  <c r="B4413" i="123"/>
  <c r="D4412" i="123"/>
  <c r="D10820" i="119" l="1"/>
  <c r="A10820" i="119"/>
  <c r="B10821" i="119"/>
  <c r="D4413" i="123"/>
  <c r="A4413" i="123"/>
  <c r="B4414" i="123"/>
  <c r="B10822" i="119" l="1"/>
  <c r="D10821" i="119"/>
  <c r="A10821" i="119"/>
  <c r="A4414" i="123"/>
  <c r="B4415" i="123"/>
  <c r="D4414" i="123"/>
  <c r="D10822" i="119" l="1"/>
  <c r="A10822" i="119"/>
  <c r="B10823" i="119"/>
  <c r="D4415" i="123"/>
  <c r="A4415" i="123"/>
  <c r="B4416" i="123"/>
  <c r="B10824" i="119" l="1"/>
  <c r="D10823" i="119"/>
  <c r="A10823" i="119"/>
  <c r="A4416" i="123"/>
  <c r="B4417" i="123"/>
  <c r="D4416" i="123"/>
  <c r="D10824" i="119" l="1"/>
  <c r="A10824" i="119"/>
  <c r="B10825" i="119"/>
  <c r="D4417" i="123"/>
  <c r="A4417" i="123"/>
  <c r="B4418" i="123"/>
  <c r="B10826" i="119" l="1"/>
  <c r="A10825" i="119"/>
  <c r="D10825" i="119"/>
  <c r="A4418" i="123"/>
  <c r="B4419" i="123"/>
  <c r="D4418" i="123"/>
  <c r="D10826" i="119" l="1"/>
  <c r="A10826" i="119"/>
  <c r="B10827" i="119"/>
  <c r="D4419" i="123"/>
  <c r="A4419" i="123"/>
  <c r="B4420" i="123"/>
  <c r="B10828" i="119" l="1"/>
  <c r="D10827" i="119"/>
  <c r="A10827" i="119"/>
  <c r="A4420" i="123"/>
  <c r="B4421" i="123"/>
  <c r="D4420" i="123"/>
  <c r="D10828" i="119" l="1"/>
  <c r="A10828" i="119"/>
  <c r="B10829" i="119"/>
  <c r="D4421" i="123"/>
  <c r="A4421" i="123"/>
  <c r="B4422" i="123"/>
  <c r="B10830" i="119" l="1"/>
  <c r="D10829" i="119"/>
  <c r="A10829" i="119"/>
  <c r="A4422" i="123"/>
  <c r="B4423" i="123"/>
  <c r="D4422" i="123"/>
  <c r="D10830" i="119" l="1"/>
  <c r="A10830" i="119"/>
  <c r="B10831" i="119"/>
  <c r="D4423" i="123"/>
  <c r="A4423" i="123"/>
  <c r="B4424" i="123"/>
  <c r="B10832" i="119" l="1"/>
  <c r="D10831" i="119"/>
  <c r="A10831" i="119"/>
  <c r="A4424" i="123"/>
  <c r="B4425" i="123"/>
  <c r="D4424" i="123"/>
  <c r="D10832" i="119" l="1"/>
  <c r="A10832" i="119"/>
  <c r="B10833" i="119"/>
  <c r="D4425" i="123"/>
  <c r="A4425" i="123"/>
  <c r="B4426" i="123"/>
  <c r="B10834" i="119" l="1"/>
  <c r="D10833" i="119"/>
  <c r="A10833" i="119"/>
  <c r="A4426" i="123"/>
  <c r="B4427" i="123"/>
  <c r="D4426" i="123"/>
  <c r="D10834" i="119" l="1"/>
  <c r="A10834" i="119"/>
  <c r="B10835" i="119"/>
  <c r="D4427" i="123"/>
  <c r="A4427" i="123"/>
  <c r="B4428" i="123"/>
  <c r="B10836" i="119" l="1"/>
  <c r="D10835" i="119"/>
  <c r="A10835" i="119"/>
  <c r="A4428" i="123"/>
  <c r="B4429" i="123"/>
  <c r="D4428" i="123"/>
  <c r="D10836" i="119" l="1"/>
  <c r="A10836" i="119"/>
  <c r="B10837" i="119"/>
  <c r="D4429" i="123"/>
  <c r="A4429" i="123"/>
  <c r="B4430" i="123"/>
  <c r="B10838" i="119" l="1"/>
  <c r="D10837" i="119"/>
  <c r="A10837" i="119"/>
  <c r="A4430" i="123"/>
  <c r="B4431" i="123"/>
  <c r="D4430" i="123"/>
  <c r="D10838" i="119" l="1"/>
  <c r="A10838" i="119"/>
  <c r="B10839" i="119"/>
  <c r="D4431" i="123"/>
  <c r="A4431" i="123"/>
  <c r="B4432" i="123"/>
  <c r="B10840" i="119" l="1"/>
  <c r="D10839" i="119"/>
  <c r="A10839" i="119"/>
  <c r="A4432" i="123"/>
  <c r="B4433" i="123"/>
  <c r="D4432" i="123"/>
  <c r="D10840" i="119" l="1"/>
  <c r="A10840" i="119"/>
  <c r="B10841" i="119"/>
  <c r="D4433" i="123"/>
  <c r="A4433" i="123"/>
  <c r="B4434" i="123"/>
  <c r="B10842" i="119" l="1"/>
  <c r="D10841" i="119"/>
  <c r="A10841" i="119"/>
  <c r="A4434" i="123"/>
  <c r="B4435" i="123"/>
  <c r="D4434" i="123"/>
  <c r="D10842" i="119" l="1"/>
  <c r="A10842" i="119"/>
  <c r="B10843" i="119"/>
  <c r="D4435" i="123"/>
  <c r="A4435" i="123"/>
  <c r="B4436" i="123"/>
  <c r="B10844" i="119" l="1"/>
  <c r="D10843" i="119"/>
  <c r="A10843" i="119"/>
  <c r="A4436" i="123"/>
  <c r="B4437" i="123"/>
  <c r="D4436" i="123"/>
  <c r="D10844" i="119" l="1"/>
  <c r="A10844" i="119"/>
  <c r="B10845" i="119"/>
  <c r="D4437" i="123"/>
  <c r="A4437" i="123"/>
  <c r="B4438" i="123"/>
  <c r="B10846" i="119" l="1"/>
  <c r="D10845" i="119"/>
  <c r="A10845" i="119"/>
  <c r="A4438" i="123"/>
  <c r="B4439" i="123"/>
  <c r="D4438" i="123"/>
  <c r="D10846" i="119" l="1"/>
  <c r="A10846" i="119"/>
  <c r="B10847" i="119"/>
  <c r="D4439" i="123"/>
  <c r="A4439" i="123"/>
  <c r="B4440" i="123"/>
  <c r="B10848" i="119" l="1"/>
  <c r="D10847" i="119"/>
  <c r="A10847" i="119"/>
  <c r="A4440" i="123"/>
  <c r="B4441" i="123"/>
  <c r="D4440" i="123"/>
  <c r="D10848" i="119" l="1"/>
  <c r="A10848" i="119"/>
  <c r="B10849" i="119"/>
  <c r="D4441" i="123"/>
  <c r="A4441" i="123"/>
  <c r="B4442" i="123"/>
  <c r="B10850" i="119" l="1"/>
  <c r="D10849" i="119"/>
  <c r="A10849" i="119"/>
  <c r="A4442" i="123"/>
  <c r="B4443" i="123"/>
  <c r="D4442" i="123"/>
  <c r="D10850" i="119" l="1"/>
  <c r="A10850" i="119"/>
  <c r="B10851" i="119"/>
  <c r="D4443" i="123"/>
  <c r="A4443" i="123"/>
  <c r="B4444" i="123"/>
  <c r="B10852" i="119" l="1"/>
  <c r="D10851" i="119"/>
  <c r="A10851" i="119"/>
  <c r="A4444" i="123"/>
  <c r="B4445" i="123"/>
  <c r="D4444" i="123"/>
  <c r="D10852" i="119" l="1"/>
  <c r="A10852" i="119"/>
  <c r="B10853" i="119"/>
  <c r="D4445" i="123"/>
  <c r="A4445" i="123"/>
  <c r="B4446" i="123"/>
  <c r="B10854" i="119" l="1"/>
  <c r="D10853" i="119"/>
  <c r="A10853" i="119"/>
  <c r="A4446" i="123"/>
  <c r="B4447" i="123"/>
  <c r="D4446" i="123"/>
  <c r="D10854" i="119" l="1"/>
  <c r="A10854" i="119"/>
  <c r="B10855" i="119"/>
  <c r="D4447" i="123"/>
  <c r="A4447" i="123"/>
  <c r="B4448" i="123"/>
  <c r="B10856" i="119" l="1"/>
  <c r="D10855" i="119"/>
  <c r="A10855" i="119"/>
  <c r="A4448" i="123"/>
  <c r="B4449" i="123"/>
  <c r="D4448" i="123"/>
  <c r="D10856" i="119" l="1"/>
  <c r="A10856" i="119"/>
  <c r="B10857" i="119"/>
  <c r="D4449" i="123"/>
  <c r="A4449" i="123"/>
  <c r="B4450" i="123"/>
  <c r="B10858" i="119" l="1"/>
  <c r="D10857" i="119"/>
  <c r="A10857" i="119"/>
  <c r="A4450" i="123"/>
  <c r="B4451" i="123"/>
  <c r="D4450" i="123"/>
  <c r="D10858" i="119" l="1"/>
  <c r="A10858" i="119"/>
  <c r="B10859" i="119"/>
  <c r="D4451" i="123"/>
  <c r="A4451" i="123"/>
  <c r="B4452" i="123"/>
  <c r="B10860" i="119" l="1"/>
  <c r="D10859" i="119"/>
  <c r="A10859" i="119"/>
  <c r="A4452" i="123"/>
  <c r="B4453" i="123"/>
  <c r="D4452" i="123"/>
  <c r="D10860" i="119" l="1"/>
  <c r="A10860" i="119"/>
  <c r="B10861" i="119"/>
  <c r="D4453" i="123"/>
  <c r="A4453" i="123"/>
  <c r="B4454" i="123"/>
  <c r="B10862" i="119" l="1"/>
  <c r="D10861" i="119"/>
  <c r="A10861" i="119"/>
  <c r="A4454" i="123"/>
  <c r="B4455" i="123"/>
  <c r="D4454" i="123"/>
  <c r="D10862" i="119" l="1"/>
  <c r="A10862" i="119"/>
  <c r="B10863" i="119"/>
  <c r="D4455" i="123"/>
  <c r="A4455" i="123"/>
  <c r="B4456" i="123"/>
  <c r="B10864" i="119" l="1"/>
  <c r="D10863" i="119"/>
  <c r="A10863" i="119"/>
  <c r="A4456" i="123"/>
  <c r="B4457" i="123"/>
  <c r="D4456" i="123"/>
  <c r="D10864" i="119" l="1"/>
  <c r="A10864" i="119"/>
  <c r="B10865" i="119"/>
  <c r="D4457" i="123"/>
  <c r="A4457" i="123"/>
  <c r="B4458" i="123"/>
  <c r="B10866" i="119" l="1"/>
  <c r="D10865" i="119"/>
  <c r="A10865" i="119"/>
  <c r="A4458" i="123"/>
  <c r="B4459" i="123"/>
  <c r="D4458" i="123"/>
  <c r="D10866" i="119" l="1"/>
  <c r="A10866" i="119"/>
  <c r="B10867" i="119"/>
  <c r="D4459" i="123"/>
  <c r="A4459" i="123"/>
  <c r="B4460" i="123"/>
  <c r="B10868" i="119" l="1"/>
  <c r="D10867" i="119"/>
  <c r="A10867" i="119"/>
  <c r="A4460" i="123"/>
  <c r="B4461" i="123"/>
  <c r="D4460" i="123"/>
  <c r="D10868" i="119" l="1"/>
  <c r="A10868" i="119"/>
  <c r="B10869" i="119"/>
  <c r="D4461" i="123"/>
  <c r="A4461" i="123"/>
  <c r="B4462" i="123"/>
  <c r="B10870" i="119" l="1"/>
  <c r="D10869" i="119"/>
  <c r="A10869" i="119"/>
  <c r="A4462" i="123"/>
  <c r="B4463" i="123"/>
  <c r="D4462" i="123"/>
  <c r="D10870" i="119" l="1"/>
  <c r="A10870" i="119"/>
  <c r="B10871" i="119"/>
  <c r="D4463" i="123"/>
  <c r="A4463" i="123"/>
  <c r="B4464" i="123"/>
  <c r="B10872" i="119" l="1"/>
  <c r="D10871" i="119"/>
  <c r="A10871" i="119"/>
  <c r="A4464" i="123"/>
  <c r="B4465" i="123"/>
  <c r="D4464" i="123"/>
  <c r="D10872" i="119" l="1"/>
  <c r="A10872" i="119"/>
  <c r="B10873" i="119"/>
  <c r="D4465" i="123"/>
  <c r="A4465" i="123"/>
  <c r="B4466" i="123"/>
  <c r="B10874" i="119" l="1"/>
  <c r="D10873" i="119"/>
  <c r="A10873" i="119"/>
  <c r="A4466" i="123"/>
  <c r="B4467" i="123"/>
  <c r="D4466" i="123"/>
  <c r="D10874" i="119" l="1"/>
  <c r="A10874" i="119"/>
  <c r="B10875" i="119"/>
  <c r="D4467" i="123"/>
  <c r="A4467" i="123"/>
  <c r="B4468" i="123"/>
  <c r="B10876" i="119" l="1"/>
  <c r="D10875" i="119"/>
  <c r="A10875" i="119"/>
  <c r="A4468" i="123"/>
  <c r="B4469" i="123"/>
  <c r="D4468" i="123"/>
  <c r="D10876" i="119" l="1"/>
  <c r="A10876" i="119"/>
  <c r="B10877" i="119"/>
  <c r="D4469" i="123"/>
  <c r="A4469" i="123"/>
  <c r="B4470" i="123"/>
  <c r="B10878" i="119" l="1"/>
  <c r="D10877" i="119"/>
  <c r="A10877" i="119"/>
  <c r="A4470" i="123"/>
  <c r="B4471" i="123"/>
  <c r="D4470" i="123"/>
  <c r="D10878" i="119" l="1"/>
  <c r="A10878" i="119"/>
  <c r="B10879" i="119"/>
  <c r="D4471" i="123"/>
  <c r="A4471" i="123"/>
  <c r="B4472" i="123"/>
  <c r="B10880" i="119" l="1"/>
  <c r="D10879" i="119"/>
  <c r="A10879" i="119"/>
  <c r="A4472" i="123"/>
  <c r="B4473" i="123"/>
  <c r="D4472" i="123"/>
  <c r="D10880" i="119" l="1"/>
  <c r="A10880" i="119"/>
  <c r="B10881" i="119"/>
  <c r="D4473" i="123"/>
  <c r="A4473" i="123"/>
  <c r="B4474" i="123"/>
  <c r="B10882" i="119" l="1"/>
  <c r="D10881" i="119"/>
  <c r="A10881" i="119"/>
  <c r="A4474" i="123"/>
  <c r="B4475" i="123"/>
  <c r="D4474" i="123"/>
  <c r="D10882" i="119" l="1"/>
  <c r="A10882" i="119"/>
  <c r="B10883" i="119"/>
  <c r="D4475" i="123"/>
  <c r="A4475" i="123"/>
  <c r="B4476" i="123"/>
  <c r="B10884" i="119" l="1"/>
  <c r="D10883" i="119"/>
  <c r="A10883" i="119"/>
  <c r="A4476" i="123"/>
  <c r="B4477" i="123"/>
  <c r="D4476" i="123"/>
  <c r="D10884" i="119" l="1"/>
  <c r="A10884" i="119"/>
  <c r="B10885" i="119"/>
  <c r="D4477" i="123"/>
  <c r="A4477" i="123"/>
  <c r="B4478" i="123"/>
  <c r="B10886" i="119" l="1"/>
  <c r="D10885" i="119"/>
  <c r="A10885" i="119"/>
  <c r="A4478" i="123"/>
  <c r="B4479" i="123"/>
  <c r="D4478" i="123"/>
  <c r="D10886" i="119" l="1"/>
  <c r="A10886" i="119"/>
  <c r="B10887" i="119"/>
  <c r="D4479" i="123"/>
  <c r="A4479" i="123"/>
  <c r="B4480" i="123"/>
  <c r="B10888" i="119" l="1"/>
  <c r="D10887" i="119"/>
  <c r="A10887" i="119"/>
  <c r="A4480" i="123"/>
  <c r="B4481" i="123"/>
  <c r="D4480" i="123"/>
  <c r="D10888" i="119" l="1"/>
  <c r="A10888" i="119"/>
  <c r="B10889" i="119"/>
  <c r="D4481" i="123"/>
  <c r="A4481" i="123"/>
  <c r="B4482" i="123"/>
  <c r="B10890" i="119" l="1"/>
  <c r="D10889" i="119"/>
  <c r="A10889" i="119"/>
  <c r="A4482" i="123"/>
  <c r="B4483" i="123"/>
  <c r="D4482" i="123"/>
  <c r="D10890" i="119" l="1"/>
  <c r="A10890" i="119"/>
  <c r="B10891" i="119"/>
  <c r="D4483" i="123"/>
  <c r="A4483" i="123"/>
  <c r="B4484" i="123"/>
  <c r="B10892" i="119" l="1"/>
  <c r="D10891" i="119"/>
  <c r="A10891" i="119"/>
  <c r="A4484" i="123"/>
  <c r="B4485" i="123"/>
  <c r="D4484" i="123"/>
  <c r="D10892" i="119" l="1"/>
  <c r="A10892" i="119"/>
  <c r="B10893" i="119"/>
  <c r="D4485" i="123"/>
  <c r="A4485" i="123"/>
  <c r="B4486" i="123"/>
  <c r="B10894" i="119" l="1"/>
  <c r="D10893" i="119"/>
  <c r="A10893" i="119"/>
  <c r="A4486" i="123"/>
  <c r="B4487" i="123"/>
  <c r="D4486" i="123"/>
  <c r="D10894" i="119" l="1"/>
  <c r="A10894" i="119"/>
  <c r="B10895" i="119"/>
  <c r="D4487" i="123"/>
  <c r="A4487" i="123"/>
  <c r="B4488" i="123"/>
  <c r="B10896" i="119" l="1"/>
  <c r="D10895" i="119"/>
  <c r="A10895" i="119"/>
  <c r="A4488" i="123"/>
  <c r="B4489" i="123"/>
  <c r="D4488" i="123"/>
  <c r="D10896" i="119" l="1"/>
  <c r="A10896" i="119"/>
  <c r="B10897" i="119"/>
  <c r="D4489" i="123"/>
  <c r="A4489" i="123"/>
  <c r="B4490" i="123"/>
  <c r="B10898" i="119" l="1"/>
  <c r="D10897" i="119"/>
  <c r="A10897" i="119"/>
  <c r="A4490" i="123"/>
  <c r="B4491" i="123"/>
  <c r="D4490" i="123"/>
  <c r="D10898" i="119" l="1"/>
  <c r="A10898" i="119"/>
  <c r="B10899" i="119"/>
  <c r="D4491" i="123"/>
  <c r="A4491" i="123"/>
  <c r="B4492" i="123"/>
  <c r="B10900" i="119" l="1"/>
  <c r="D10899" i="119"/>
  <c r="A10899" i="119"/>
  <c r="A4492" i="123"/>
  <c r="B4493" i="123"/>
  <c r="D4492" i="123"/>
  <c r="D10900" i="119" l="1"/>
  <c r="A10900" i="119"/>
  <c r="B10901" i="119"/>
  <c r="D4493" i="123"/>
  <c r="A4493" i="123"/>
  <c r="B4494" i="123"/>
  <c r="B10902" i="119" l="1"/>
  <c r="D10901" i="119"/>
  <c r="A10901" i="119"/>
  <c r="A4494" i="123"/>
  <c r="B4495" i="123"/>
  <c r="D4494" i="123"/>
  <c r="D10902" i="119" l="1"/>
  <c r="A10902" i="119"/>
  <c r="B10903" i="119"/>
  <c r="D4495" i="123"/>
  <c r="A4495" i="123"/>
  <c r="B4496" i="123"/>
  <c r="B10904" i="119" l="1"/>
  <c r="D10903" i="119"/>
  <c r="A10903" i="119"/>
  <c r="A4496" i="123"/>
  <c r="B4497" i="123"/>
  <c r="D4496" i="123"/>
  <c r="D10904" i="119" l="1"/>
  <c r="A10904" i="119"/>
  <c r="B10905" i="119"/>
  <c r="D4497" i="123"/>
  <c r="A4497" i="123"/>
  <c r="B4498" i="123"/>
  <c r="B10906" i="119" l="1"/>
  <c r="D10905" i="119"/>
  <c r="A10905" i="119"/>
  <c r="A4498" i="123"/>
  <c r="B4499" i="123"/>
  <c r="D4498" i="123"/>
  <c r="D10906" i="119" l="1"/>
  <c r="A10906" i="119"/>
  <c r="B10907" i="119"/>
  <c r="D4499" i="123"/>
  <c r="A4499" i="123"/>
  <c r="B4500" i="123"/>
  <c r="B10908" i="119" l="1"/>
  <c r="D10907" i="119"/>
  <c r="A10907" i="119"/>
  <c r="A4500" i="123"/>
  <c r="B4501" i="123"/>
  <c r="D4500" i="123"/>
  <c r="D10908" i="119" l="1"/>
  <c r="A10908" i="119"/>
  <c r="B10909" i="119"/>
  <c r="D4501" i="123"/>
  <c r="A4501" i="123"/>
  <c r="B4502" i="123"/>
  <c r="B10910" i="119" l="1"/>
  <c r="D10909" i="119"/>
  <c r="A10909" i="119"/>
  <c r="A4502" i="123"/>
  <c r="B4503" i="123"/>
  <c r="D4502" i="123"/>
  <c r="D10910" i="119" l="1"/>
  <c r="A10910" i="119"/>
  <c r="B10911" i="119"/>
  <c r="D4503" i="123"/>
  <c r="A4503" i="123"/>
  <c r="B4504" i="123"/>
  <c r="B10912" i="119" l="1"/>
  <c r="D10911" i="119"/>
  <c r="A10911" i="119"/>
  <c r="A4504" i="123"/>
  <c r="B4505" i="123"/>
  <c r="D4504" i="123"/>
  <c r="D10912" i="119" l="1"/>
  <c r="A10912" i="119"/>
  <c r="B10913" i="119"/>
  <c r="D4505" i="123"/>
  <c r="A4505" i="123"/>
  <c r="B4506" i="123"/>
  <c r="B10914" i="119" l="1"/>
  <c r="D10913" i="119"/>
  <c r="A10913" i="119"/>
  <c r="A4506" i="123"/>
  <c r="B4507" i="123"/>
  <c r="D4506" i="123"/>
  <c r="D10914" i="119" l="1"/>
  <c r="A10914" i="119"/>
  <c r="B10915" i="119"/>
  <c r="D4507" i="123"/>
  <c r="A4507" i="123"/>
  <c r="B4508" i="123"/>
  <c r="B10916" i="119" l="1"/>
  <c r="D10915" i="119"/>
  <c r="A10915" i="119"/>
  <c r="A4508" i="123"/>
  <c r="B4509" i="123"/>
  <c r="D4508" i="123"/>
  <c r="D10916" i="119" l="1"/>
  <c r="A10916" i="119"/>
  <c r="B10917" i="119"/>
  <c r="D4509" i="123"/>
  <c r="A4509" i="123"/>
  <c r="B4510" i="123"/>
  <c r="B10918" i="119" l="1"/>
  <c r="D10917" i="119"/>
  <c r="A10917" i="119"/>
  <c r="A4510" i="123"/>
  <c r="B4511" i="123"/>
  <c r="D4510" i="123"/>
  <c r="D10918" i="119" l="1"/>
  <c r="A10918" i="119"/>
  <c r="B10919" i="119"/>
  <c r="D4511" i="123"/>
  <c r="A4511" i="123"/>
  <c r="B4512" i="123"/>
  <c r="B10920" i="119" l="1"/>
  <c r="D10919" i="119"/>
  <c r="A10919" i="119"/>
  <c r="A4512" i="123"/>
  <c r="B4513" i="123"/>
  <c r="D4512" i="123"/>
  <c r="D10920" i="119" l="1"/>
  <c r="A10920" i="119"/>
  <c r="B10921" i="119"/>
  <c r="D4513" i="123"/>
  <c r="A4513" i="123"/>
  <c r="B4514" i="123"/>
  <c r="B10922" i="119" l="1"/>
  <c r="D10921" i="119"/>
  <c r="A10921" i="119"/>
  <c r="A4514" i="123"/>
  <c r="B4515" i="123"/>
  <c r="D4514" i="123"/>
  <c r="D10922" i="119" l="1"/>
  <c r="A10922" i="119"/>
  <c r="B10923" i="119"/>
  <c r="D4515" i="123"/>
  <c r="A4515" i="123"/>
  <c r="B4516" i="123"/>
  <c r="B10924" i="119" l="1"/>
  <c r="D10923" i="119"/>
  <c r="A10923" i="119"/>
  <c r="A4516" i="123"/>
  <c r="B4517" i="123"/>
  <c r="D4516" i="123"/>
  <c r="D10924" i="119" l="1"/>
  <c r="A10924" i="119"/>
  <c r="B10925" i="119"/>
  <c r="D4517" i="123"/>
  <c r="A4517" i="123"/>
  <c r="B4518" i="123"/>
  <c r="B10926" i="119" l="1"/>
  <c r="D10925" i="119"/>
  <c r="A10925" i="119"/>
  <c r="A4518" i="123"/>
  <c r="B4519" i="123"/>
  <c r="D4518" i="123"/>
  <c r="D10926" i="119" l="1"/>
  <c r="A10926" i="119"/>
  <c r="B10927" i="119"/>
  <c r="D4519" i="123"/>
  <c r="A4519" i="123"/>
  <c r="B4520" i="123"/>
  <c r="B10928" i="119" l="1"/>
  <c r="D10927" i="119"/>
  <c r="A10927" i="119"/>
  <c r="A4520" i="123"/>
  <c r="B4521" i="123"/>
  <c r="D4520" i="123"/>
  <c r="D10928" i="119" l="1"/>
  <c r="A10928" i="119"/>
  <c r="B10929" i="119"/>
  <c r="D4521" i="123"/>
  <c r="A4521" i="123"/>
  <c r="B4522" i="123"/>
  <c r="B10930" i="119" l="1"/>
  <c r="D10929" i="119"/>
  <c r="A10929" i="119"/>
  <c r="A4522" i="123"/>
  <c r="B4523" i="123"/>
  <c r="D4522" i="123"/>
  <c r="D10930" i="119" l="1"/>
  <c r="A10930" i="119"/>
  <c r="B10931" i="119"/>
  <c r="D4523" i="123"/>
  <c r="A4523" i="123"/>
  <c r="B4524" i="123"/>
  <c r="B10932" i="119" l="1"/>
  <c r="D10931" i="119"/>
  <c r="A10931" i="119"/>
  <c r="A4524" i="123"/>
  <c r="B4525" i="123"/>
  <c r="D4524" i="123"/>
  <c r="D10932" i="119" l="1"/>
  <c r="A10932" i="119"/>
  <c r="B10933" i="119"/>
  <c r="D4525" i="123"/>
  <c r="A4525" i="123"/>
  <c r="B4526" i="123"/>
  <c r="B10934" i="119" l="1"/>
  <c r="D10933" i="119"/>
  <c r="A10933" i="119"/>
  <c r="A4526" i="123"/>
  <c r="B4527" i="123"/>
  <c r="D4526" i="123"/>
  <c r="D10934" i="119" l="1"/>
  <c r="A10934" i="119"/>
  <c r="B10935" i="119"/>
  <c r="D4527" i="123"/>
  <c r="A4527" i="123"/>
  <c r="B4528" i="123"/>
  <c r="B10936" i="119" l="1"/>
  <c r="D10935" i="119"/>
  <c r="A10935" i="119"/>
  <c r="A4528" i="123"/>
  <c r="B4529" i="123"/>
  <c r="D4528" i="123"/>
  <c r="D10936" i="119" l="1"/>
  <c r="A10936" i="119"/>
  <c r="B10937" i="119"/>
  <c r="D4529" i="123"/>
  <c r="A4529" i="123"/>
  <c r="B4530" i="123"/>
  <c r="B10938" i="119" l="1"/>
  <c r="D10937" i="119"/>
  <c r="A10937" i="119"/>
  <c r="A4530" i="123"/>
  <c r="B4531" i="123"/>
  <c r="D4530" i="123"/>
  <c r="D10938" i="119" l="1"/>
  <c r="A10938" i="119"/>
  <c r="B10939" i="119"/>
  <c r="D4531" i="123"/>
  <c r="A4531" i="123"/>
  <c r="B4532" i="123"/>
  <c r="B10940" i="119" l="1"/>
  <c r="D10939" i="119"/>
  <c r="A10939" i="119"/>
  <c r="A4532" i="123"/>
  <c r="B4533" i="123"/>
  <c r="D4532" i="123"/>
  <c r="B10941" i="119" l="1"/>
  <c r="D10940" i="119"/>
  <c r="A10940" i="119"/>
  <c r="D4533" i="123"/>
  <c r="A4533" i="123"/>
  <c r="B4534" i="123"/>
  <c r="B10942" i="119" l="1"/>
  <c r="D10941" i="119"/>
  <c r="A10941" i="119"/>
  <c r="A4534" i="123"/>
  <c r="B4535" i="123"/>
  <c r="D4534" i="123"/>
  <c r="D10942" i="119" l="1"/>
  <c r="A10942" i="119"/>
  <c r="B10943" i="119"/>
  <c r="B4536" i="123"/>
  <c r="D4535" i="123"/>
  <c r="A4535" i="123"/>
  <c r="B10944" i="119" l="1"/>
  <c r="D10943" i="119"/>
  <c r="A10943" i="119"/>
  <c r="D4536" i="123"/>
  <c r="A4536" i="123"/>
  <c r="B4537" i="123"/>
  <c r="D10944" i="119" l="1"/>
  <c r="A10944" i="119"/>
  <c r="B10945" i="119"/>
  <c r="B4538" i="123"/>
  <c r="D4537" i="123"/>
  <c r="A4537" i="123"/>
  <c r="B10946" i="119" l="1"/>
  <c r="D10945" i="119"/>
  <c r="A10945" i="119"/>
  <c r="D4538" i="123"/>
  <c r="A4538" i="123"/>
  <c r="B4539" i="123"/>
  <c r="D10946" i="119" l="1"/>
  <c r="A10946" i="119"/>
  <c r="B10947" i="119"/>
  <c r="B4540" i="123"/>
  <c r="D4539" i="123"/>
  <c r="A4539" i="123"/>
  <c r="B10948" i="119" l="1"/>
  <c r="D10947" i="119"/>
  <c r="A10947" i="119"/>
  <c r="D4540" i="123"/>
  <c r="A4540" i="123"/>
  <c r="B4541" i="123"/>
  <c r="D10948" i="119" l="1"/>
  <c r="A10948" i="119"/>
  <c r="B10949" i="119"/>
  <c r="B4542" i="123"/>
  <c r="D4541" i="123"/>
  <c r="A4541" i="123"/>
  <c r="B10950" i="119" l="1"/>
  <c r="D10949" i="119"/>
  <c r="A10949" i="119"/>
  <c r="D4542" i="123"/>
  <c r="A4542" i="123"/>
  <c r="B4543" i="123"/>
  <c r="D10950" i="119" l="1"/>
  <c r="A10950" i="119"/>
  <c r="B10951" i="119"/>
  <c r="B4544" i="123"/>
  <c r="D4543" i="123"/>
  <c r="A4543" i="123"/>
  <c r="B10952" i="119" l="1"/>
  <c r="D10951" i="119"/>
  <c r="A10951" i="119"/>
  <c r="D4544" i="123"/>
  <c r="A4544" i="123"/>
  <c r="B4545" i="123"/>
  <c r="D10952" i="119" l="1"/>
  <c r="A10952" i="119"/>
  <c r="B10953" i="119"/>
  <c r="B4546" i="123"/>
  <c r="A4545" i="123"/>
  <c r="D4545" i="123"/>
  <c r="B10954" i="119" l="1"/>
  <c r="D10953" i="119"/>
  <c r="A10953" i="119"/>
  <c r="D4546" i="123"/>
  <c r="A4546" i="123"/>
  <c r="B4547" i="123"/>
  <c r="D10954" i="119" l="1"/>
  <c r="A10954" i="119"/>
  <c r="B10955" i="119"/>
  <c r="B4548" i="123"/>
  <c r="D4547" i="123"/>
  <c r="A4547" i="123"/>
  <c r="B10956" i="119" l="1"/>
  <c r="D10955" i="119"/>
  <c r="A10955" i="119"/>
  <c r="D4548" i="123"/>
  <c r="A4548" i="123"/>
  <c r="B4549" i="123"/>
  <c r="D10956" i="119" l="1"/>
  <c r="A10956" i="119"/>
  <c r="B10957" i="119"/>
  <c r="B4550" i="123"/>
  <c r="D4549" i="123"/>
  <c r="A4549" i="123"/>
  <c r="B10958" i="119" l="1"/>
  <c r="D10957" i="119"/>
  <c r="A10957" i="119"/>
  <c r="D4550" i="123"/>
  <c r="A4550" i="123"/>
  <c r="B4551" i="123"/>
  <c r="D10958" i="119" l="1"/>
  <c r="A10958" i="119"/>
  <c r="B10959" i="119"/>
  <c r="B4552" i="123"/>
  <c r="D4551" i="123"/>
  <c r="A4551" i="123"/>
  <c r="B10960" i="119" l="1"/>
  <c r="D10959" i="119"/>
  <c r="A10959" i="119"/>
  <c r="D4552" i="123"/>
  <c r="A4552" i="123"/>
  <c r="B4553" i="123"/>
  <c r="D10960" i="119" l="1"/>
  <c r="A10960" i="119"/>
  <c r="B10961" i="119"/>
  <c r="B4554" i="123"/>
  <c r="D4553" i="123"/>
  <c r="A4553" i="123"/>
  <c r="B10962" i="119" l="1"/>
  <c r="D10961" i="119"/>
  <c r="A10961" i="119"/>
  <c r="D4554" i="123"/>
  <c r="A4554" i="123"/>
  <c r="B4555" i="123"/>
  <c r="D10962" i="119" l="1"/>
  <c r="A10962" i="119"/>
  <c r="B10963" i="119"/>
  <c r="B4556" i="123"/>
  <c r="D4555" i="123"/>
  <c r="A4555" i="123"/>
  <c r="B10964" i="119" l="1"/>
  <c r="D10963" i="119"/>
  <c r="A10963" i="119"/>
  <c r="D4556" i="123"/>
  <c r="A4556" i="123"/>
  <c r="B4557" i="123"/>
  <c r="D10964" i="119" l="1"/>
  <c r="A10964" i="119"/>
  <c r="B10965" i="119"/>
  <c r="B4558" i="123"/>
  <c r="D4557" i="123"/>
  <c r="A4557" i="123"/>
  <c r="B10966" i="119" l="1"/>
  <c r="D10965" i="119"/>
  <c r="A10965" i="119"/>
  <c r="D4558" i="123"/>
  <c r="A4558" i="123"/>
  <c r="B4559" i="123"/>
  <c r="D10966" i="119" l="1"/>
  <c r="A10966" i="119"/>
  <c r="B10967" i="119"/>
  <c r="B4560" i="123"/>
  <c r="D4559" i="123"/>
  <c r="A4559" i="123"/>
  <c r="B10968" i="119" l="1"/>
  <c r="D10967" i="119"/>
  <c r="A10967" i="119"/>
  <c r="D4560" i="123"/>
  <c r="A4560" i="123"/>
  <c r="B4561" i="123"/>
  <c r="D10968" i="119" l="1"/>
  <c r="A10968" i="119"/>
  <c r="B10969" i="119"/>
  <c r="B4562" i="123"/>
  <c r="D4561" i="123"/>
  <c r="A4561" i="123"/>
  <c r="B10970" i="119" l="1"/>
  <c r="D10969" i="119"/>
  <c r="A10969" i="119"/>
  <c r="D4562" i="123"/>
  <c r="A4562" i="123"/>
  <c r="B4563" i="123"/>
  <c r="D10970" i="119" l="1"/>
  <c r="A10970" i="119"/>
  <c r="B10971" i="119"/>
  <c r="B4564" i="123"/>
  <c r="D4563" i="123"/>
  <c r="A4563" i="123"/>
  <c r="B10972" i="119" l="1"/>
  <c r="D10971" i="119"/>
  <c r="A10971" i="119"/>
  <c r="D4564" i="123"/>
  <c r="A4564" i="123"/>
  <c r="B4565" i="123"/>
  <c r="D10972" i="119" l="1"/>
  <c r="A10972" i="119"/>
  <c r="B10973" i="119"/>
  <c r="B4566" i="123"/>
  <c r="D4565" i="123"/>
  <c r="A4565" i="123"/>
  <c r="B10974" i="119" l="1"/>
  <c r="D10973" i="119"/>
  <c r="A10973" i="119"/>
  <c r="D4566" i="123"/>
  <c r="A4566" i="123"/>
  <c r="B4567" i="123"/>
  <c r="D10974" i="119" l="1"/>
  <c r="A10974" i="119"/>
  <c r="B10975" i="119"/>
  <c r="B4568" i="123"/>
  <c r="D4567" i="123"/>
  <c r="A4567" i="123"/>
  <c r="B10976" i="119" l="1"/>
  <c r="D10975" i="119"/>
  <c r="A10975" i="119"/>
  <c r="D4568" i="123"/>
  <c r="A4568" i="123"/>
  <c r="B4569" i="123"/>
  <c r="D10976" i="119" l="1"/>
  <c r="A10976" i="119"/>
  <c r="B10977" i="119"/>
  <c r="B4570" i="123"/>
  <c r="D4569" i="123"/>
  <c r="A4569" i="123"/>
  <c r="B10978" i="119" l="1"/>
  <c r="D10977" i="119"/>
  <c r="A10977" i="119"/>
  <c r="D4570" i="123"/>
  <c r="A4570" i="123"/>
  <c r="B4571" i="123"/>
  <c r="D10978" i="119" l="1"/>
  <c r="A10978" i="119"/>
  <c r="B10979" i="119"/>
  <c r="B4572" i="123"/>
  <c r="D4571" i="123"/>
  <c r="A4571" i="123"/>
  <c r="B10980" i="119" l="1"/>
  <c r="D10979" i="119"/>
  <c r="A10979" i="119"/>
  <c r="D4572" i="123"/>
  <c r="A4572" i="123"/>
  <c r="B4573" i="123"/>
  <c r="D10980" i="119" l="1"/>
  <c r="A10980" i="119"/>
  <c r="B10981" i="119"/>
  <c r="B4574" i="123"/>
  <c r="D4573" i="123"/>
  <c r="A4573" i="123"/>
  <c r="B10982" i="119" l="1"/>
  <c r="D10981" i="119"/>
  <c r="A10981" i="119"/>
  <c r="D4574" i="123"/>
  <c r="A4574" i="123"/>
  <c r="B4575" i="123"/>
  <c r="D10982" i="119" l="1"/>
  <c r="A10982" i="119"/>
  <c r="B10983" i="119"/>
  <c r="B4576" i="123"/>
  <c r="D4575" i="123"/>
  <c r="A4575" i="123"/>
  <c r="B10984" i="119" l="1"/>
  <c r="D10983" i="119"/>
  <c r="A10983" i="119"/>
  <c r="D4576" i="123"/>
  <c r="A4576" i="123"/>
  <c r="B4577" i="123"/>
  <c r="D10984" i="119" l="1"/>
  <c r="A10984" i="119"/>
  <c r="B10985" i="119"/>
  <c r="B4578" i="123"/>
  <c r="D4577" i="123"/>
  <c r="A4577" i="123"/>
  <c r="B10986" i="119" l="1"/>
  <c r="D10985" i="119"/>
  <c r="A10985" i="119"/>
  <c r="D4578" i="123"/>
  <c r="A4578" i="123"/>
  <c r="B4579" i="123"/>
  <c r="D10986" i="119" l="1"/>
  <c r="A10986" i="119"/>
  <c r="B10987" i="119"/>
  <c r="B4580" i="123"/>
  <c r="D4579" i="123"/>
  <c r="A4579" i="123"/>
  <c r="B10988" i="119" l="1"/>
  <c r="D10987" i="119"/>
  <c r="A10987" i="119"/>
  <c r="D4580" i="123"/>
  <c r="A4580" i="123"/>
  <c r="B4581" i="123"/>
  <c r="D10988" i="119" l="1"/>
  <c r="A10988" i="119"/>
  <c r="B10989" i="119"/>
  <c r="B4582" i="123"/>
  <c r="D4581" i="123"/>
  <c r="A4581" i="123"/>
  <c r="B10990" i="119" l="1"/>
  <c r="D10989" i="119"/>
  <c r="A10989" i="119"/>
  <c r="D4582" i="123"/>
  <c r="A4582" i="123"/>
  <c r="B4583" i="123"/>
  <c r="D10990" i="119" l="1"/>
  <c r="A10990" i="119"/>
  <c r="B10991" i="119"/>
  <c r="B4584" i="123"/>
  <c r="D4583" i="123"/>
  <c r="A4583" i="123"/>
  <c r="B10992" i="119" l="1"/>
  <c r="D10991" i="119"/>
  <c r="A10991" i="119"/>
  <c r="D4584" i="123"/>
  <c r="A4584" i="123"/>
  <c r="B4585" i="123"/>
  <c r="D10992" i="119" l="1"/>
  <c r="A10992" i="119"/>
  <c r="B10993" i="119"/>
  <c r="B4586" i="123"/>
  <c r="D4585" i="123"/>
  <c r="A4585" i="123"/>
  <c r="B10994" i="119" l="1"/>
  <c r="D10993" i="119"/>
  <c r="A10993" i="119"/>
  <c r="D4586" i="123"/>
  <c r="A4586" i="123"/>
  <c r="B4587" i="123"/>
  <c r="D10994" i="119" l="1"/>
  <c r="A10994" i="119"/>
  <c r="B10995" i="119"/>
  <c r="B4588" i="123"/>
  <c r="D4587" i="123"/>
  <c r="A4587" i="123"/>
  <c r="B10996" i="119" l="1"/>
  <c r="D10995" i="119"/>
  <c r="A10995" i="119"/>
  <c r="D4588" i="123"/>
  <c r="A4588" i="123"/>
  <c r="B4589" i="123"/>
  <c r="D10996" i="119" l="1"/>
  <c r="A10996" i="119"/>
  <c r="B10997" i="119"/>
  <c r="B4590" i="123"/>
  <c r="D4589" i="123"/>
  <c r="A4589" i="123"/>
  <c r="B10998" i="119" l="1"/>
  <c r="D10997" i="119"/>
  <c r="A10997" i="119"/>
  <c r="D4590" i="123"/>
  <c r="A4590" i="123"/>
  <c r="B4591" i="123"/>
  <c r="D10998" i="119" l="1"/>
  <c r="A10998" i="119"/>
  <c r="B10999" i="119"/>
  <c r="B4592" i="123"/>
  <c r="D4591" i="123"/>
  <c r="A4591" i="123"/>
  <c r="B11000" i="119" l="1"/>
  <c r="D10999" i="119"/>
  <c r="A10999" i="119"/>
  <c r="D4592" i="123"/>
  <c r="A4592" i="123"/>
  <c r="B4593" i="123"/>
  <c r="D11000" i="119" l="1"/>
  <c r="A11000" i="119"/>
  <c r="B11001" i="119"/>
  <c r="B4594" i="123"/>
  <c r="D4593" i="123"/>
  <c r="A4593" i="123"/>
  <c r="B11002" i="119" l="1"/>
  <c r="D11001" i="119"/>
  <c r="A11001" i="119"/>
  <c r="D4594" i="123"/>
  <c r="A4594" i="123"/>
  <c r="B4595" i="123"/>
  <c r="D11002" i="119" l="1"/>
  <c r="A11002" i="119"/>
  <c r="B11003" i="119"/>
  <c r="B4596" i="123"/>
  <c r="D4595" i="123"/>
  <c r="A4595" i="123"/>
  <c r="B11004" i="119" l="1"/>
  <c r="D11003" i="119"/>
  <c r="A11003" i="119"/>
  <c r="D4596" i="123"/>
  <c r="A4596" i="123"/>
  <c r="B4597" i="123"/>
  <c r="D11004" i="119" l="1"/>
  <c r="A11004" i="119"/>
  <c r="B11005" i="119"/>
  <c r="B4598" i="123"/>
  <c r="D4597" i="123"/>
  <c r="A4597" i="123"/>
  <c r="B11006" i="119" l="1"/>
  <c r="D11005" i="119"/>
  <c r="A11005" i="119"/>
  <c r="D4598" i="123"/>
  <c r="A4598" i="123"/>
  <c r="B4599" i="123"/>
  <c r="D11006" i="119" l="1"/>
  <c r="A11006" i="119"/>
  <c r="B11007" i="119"/>
  <c r="B4600" i="123"/>
  <c r="D4599" i="123"/>
  <c r="A4599" i="123"/>
  <c r="B11008" i="119" l="1"/>
  <c r="D11007" i="119"/>
  <c r="A11007" i="119"/>
  <c r="D4600" i="123"/>
  <c r="A4600" i="123"/>
  <c r="B4601" i="123"/>
  <c r="D11008" i="119" l="1"/>
  <c r="A11008" i="119"/>
  <c r="B11009" i="119"/>
  <c r="B4602" i="123"/>
  <c r="D4601" i="123"/>
  <c r="A4601" i="123"/>
  <c r="B11010" i="119" l="1"/>
  <c r="D11009" i="119"/>
  <c r="A11009" i="119"/>
  <c r="D4602" i="123"/>
  <c r="A4602" i="123"/>
  <c r="B4603" i="123"/>
  <c r="D11010" i="119" l="1"/>
  <c r="A11010" i="119"/>
  <c r="B11011" i="119"/>
  <c r="B4604" i="123"/>
  <c r="D4603" i="123"/>
  <c r="A4603" i="123"/>
  <c r="B11012" i="119" l="1"/>
  <c r="D11011" i="119"/>
  <c r="A11011" i="119"/>
  <c r="D4604" i="123"/>
  <c r="A4604" i="123"/>
  <c r="B4605" i="123"/>
  <c r="D11012" i="119" l="1"/>
  <c r="A11012" i="119"/>
  <c r="B11013" i="119"/>
  <c r="B4606" i="123"/>
  <c r="D4605" i="123"/>
  <c r="A4605" i="123"/>
  <c r="B11014" i="119" l="1"/>
  <c r="D11013" i="119"/>
  <c r="A11013" i="119"/>
  <c r="D4606" i="123"/>
  <c r="A4606" i="123"/>
  <c r="B4607" i="123"/>
  <c r="D11014" i="119" l="1"/>
  <c r="A11014" i="119"/>
  <c r="B11015" i="119"/>
  <c r="B4608" i="123"/>
  <c r="D4607" i="123"/>
  <c r="A4607" i="123"/>
  <c r="B11016" i="119" l="1"/>
  <c r="D11015" i="119"/>
  <c r="A11015" i="119"/>
  <c r="D4608" i="123"/>
  <c r="A4608" i="123"/>
  <c r="B4609" i="123"/>
  <c r="D11016" i="119" l="1"/>
  <c r="A11016" i="119"/>
  <c r="B11017" i="119"/>
  <c r="B4610" i="123"/>
  <c r="D4609" i="123"/>
  <c r="A4609" i="123"/>
  <c r="B11018" i="119" l="1"/>
  <c r="D11017" i="119"/>
  <c r="A11017" i="119"/>
  <c r="D4610" i="123"/>
  <c r="A4610" i="123"/>
  <c r="B4611" i="123"/>
  <c r="D11018" i="119" l="1"/>
  <c r="A11018" i="119"/>
  <c r="B11019" i="119"/>
  <c r="B4612" i="123"/>
  <c r="D4611" i="123"/>
  <c r="A4611" i="123"/>
  <c r="B11020" i="119" l="1"/>
  <c r="D11019" i="119"/>
  <c r="A11019" i="119"/>
  <c r="D4612" i="123"/>
  <c r="A4612" i="123"/>
  <c r="B4613" i="123"/>
  <c r="D11020" i="119" l="1"/>
  <c r="A11020" i="119"/>
  <c r="B11021" i="119"/>
  <c r="B4614" i="123"/>
  <c r="D4613" i="123"/>
  <c r="A4613" i="123"/>
  <c r="B11022" i="119" l="1"/>
  <c r="D11021" i="119"/>
  <c r="A11021" i="119"/>
  <c r="D4614" i="123"/>
  <c r="A4614" i="123"/>
  <c r="B4615" i="123"/>
  <c r="D11022" i="119" l="1"/>
  <c r="A11022" i="119"/>
  <c r="B11023" i="119"/>
  <c r="B4616" i="123"/>
  <c r="D4615" i="123"/>
  <c r="A4615" i="123"/>
  <c r="B11024" i="119" l="1"/>
  <c r="D11023" i="119"/>
  <c r="A11023" i="119"/>
  <c r="D4616" i="123"/>
  <c r="A4616" i="123"/>
  <c r="B4617" i="123"/>
  <c r="D11024" i="119" l="1"/>
  <c r="A11024" i="119"/>
  <c r="B11025" i="119"/>
  <c r="B4618" i="123"/>
  <c r="D4617" i="123"/>
  <c r="A4617" i="123"/>
  <c r="B11026" i="119" l="1"/>
  <c r="D11025" i="119"/>
  <c r="A11025" i="119"/>
  <c r="D4618" i="123"/>
  <c r="A4618" i="123"/>
  <c r="B4619" i="123"/>
  <c r="D11026" i="119" l="1"/>
  <c r="A11026" i="119"/>
  <c r="B11027" i="119"/>
  <c r="B4620" i="123"/>
  <c r="D4619" i="123"/>
  <c r="A4619" i="123"/>
  <c r="B11028" i="119" l="1"/>
  <c r="D11027" i="119"/>
  <c r="A11027" i="119"/>
  <c r="D4620" i="123"/>
  <c r="A4620" i="123"/>
  <c r="B4621" i="123"/>
  <c r="D11028" i="119" l="1"/>
  <c r="A11028" i="119"/>
  <c r="B11029" i="119"/>
  <c r="B4622" i="123"/>
  <c r="D4621" i="123"/>
  <c r="A4621" i="123"/>
  <c r="B11030" i="119" l="1"/>
  <c r="D11029" i="119"/>
  <c r="A11029" i="119"/>
  <c r="D4622" i="123"/>
  <c r="A4622" i="123"/>
  <c r="B4623" i="123"/>
  <c r="D11030" i="119" l="1"/>
  <c r="A11030" i="119"/>
  <c r="B11031" i="119"/>
  <c r="B4624" i="123"/>
  <c r="D4623" i="123"/>
  <c r="A4623" i="123"/>
  <c r="B11032" i="119" l="1"/>
  <c r="D11031" i="119"/>
  <c r="A11031" i="119"/>
  <c r="D4624" i="123"/>
  <c r="A4624" i="123"/>
  <c r="B4625" i="123"/>
  <c r="D11032" i="119" l="1"/>
  <c r="A11032" i="119"/>
  <c r="B11033" i="119"/>
  <c r="B4626" i="123"/>
  <c r="D4625" i="123"/>
  <c r="A4625" i="123"/>
  <c r="B11034" i="119" l="1"/>
  <c r="D11033" i="119"/>
  <c r="A11033" i="119"/>
  <c r="D4626" i="123"/>
  <c r="A4626" i="123"/>
  <c r="B4627" i="123"/>
  <c r="D11034" i="119" l="1"/>
  <c r="A11034" i="119"/>
  <c r="B11035" i="119"/>
  <c r="B4628" i="123"/>
  <c r="D4627" i="123"/>
  <c r="A4627" i="123"/>
  <c r="B11036" i="119" l="1"/>
  <c r="D11035" i="119"/>
  <c r="A11035" i="119"/>
  <c r="D4628" i="123"/>
  <c r="A4628" i="123"/>
  <c r="B4629" i="123"/>
  <c r="D11036" i="119" l="1"/>
  <c r="A11036" i="119"/>
  <c r="B11037" i="119"/>
  <c r="B4630" i="123"/>
  <c r="D4629" i="123"/>
  <c r="A4629" i="123"/>
  <c r="B11038" i="119" l="1"/>
  <c r="D11037" i="119"/>
  <c r="A11037" i="119"/>
  <c r="D4630" i="123"/>
  <c r="A4630" i="123"/>
  <c r="B4631" i="123"/>
  <c r="D11038" i="119" l="1"/>
  <c r="A11038" i="119"/>
  <c r="B11039" i="119"/>
  <c r="B4632" i="123"/>
  <c r="D4631" i="123"/>
  <c r="A4631" i="123"/>
  <c r="B11040" i="119" l="1"/>
  <c r="D11039" i="119"/>
  <c r="A11039" i="119"/>
  <c r="D4632" i="123"/>
  <c r="A4632" i="123"/>
  <c r="B4633" i="123"/>
  <c r="D11040" i="119" l="1"/>
  <c r="A11040" i="119"/>
  <c r="B11041" i="119"/>
  <c r="B4634" i="123"/>
  <c r="D4633" i="123"/>
  <c r="A4633" i="123"/>
  <c r="B11042" i="119" l="1"/>
  <c r="D11041" i="119"/>
  <c r="A11041" i="119"/>
  <c r="D4634" i="123"/>
  <c r="A4634" i="123"/>
  <c r="B4635" i="123"/>
  <c r="D11042" i="119" l="1"/>
  <c r="A11042" i="119"/>
  <c r="B11043" i="119"/>
  <c r="B4636" i="123"/>
  <c r="D4635" i="123"/>
  <c r="A4635" i="123"/>
  <c r="B11044" i="119" l="1"/>
  <c r="D11043" i="119"/>
  <c r="A11043" i="119"/>
  <c r="D4636" i="123"/>
  <c r="A4636" i="123"/>
  <c r="B4637" i="123"/>
  <c r="D11044" i="119" l="1"/>
  <c r="A11044" i="119"/>
  <c r="B11045" i="119"/>
  <c r="B4638" i="123"/>
  <c r="D4637" i="123"/>
  <c r="A4637" i="123"/>
  <c r="B11046" i="119" l="1"/>
  <c r="D11045" i="119"/>
  <c r="A11045" i="119"/>
  <c r="D4638" i="123"/>
  <c r="A4638" i="123"/>
  <c r="B4639" i="123"/>
  <c r="D11046" i="119" l="1"/>
  <c r="A11046" i="119"/>
  <c r="B11047" i="119"/>
  <c r="B4640" i="123"/>
  <c r="D4639" i="123"/>
  <c r="A4639" i="123"/>
  <c r="B11048" i="119" l="1"/>
  <c r="D11047" i="119"/>
  <c r="A11047" i="119"/>
  <c r="D4640" i="123"/>
  <c r="A4640" i="123"/>
  <c r="B4641" i="123"/>
  <c r="D11048" i="119" l="1"/>
  <c r="A11048" i="119"/>
  <c r="B11049" i="119"/>
  <c r="B4642" i="123"/>
  <c r="D4641" i="123"/>
  <c r="A4641" i="123"/>
  <c r="B11050" i="119" l="1"/>
  <c r="D11049" i="119"/>
  <c r="A11049" i="119"/>
  <c r="D4642" i="123"/>
  <c r="A4642" i="123"/>
  <c r="B4643" i="123"/>
  <c r="D11050" i="119" l="1"/>
  <c r="A11050" i="119"/>
  <c r="B11051" i="119"/>
  <c r="B4644" i="123"/>
  <c r="D4643" i="123"/>
  <c r="A4643" i="123"/>
  <c r="B11052" i="119" l="1"/>
  <c r="D11051" i="119"/>
  <c r="A11051" i="119"/>
  <c r="D4644" i="123"/>
  <c r="A4644" i="123"/>
  <c r="B4645" i="123"/>
  <c r="D11052" i="119" l="1"/>
  <c r="A11052" i="119"/>
  <c r="B11053" i="119"/>
  <c r="B4646" i="123"/>
  <c r="D4645" i="123"/>
  <c r="A4645" i="123"/>
  <c r="B11054" i="119" l="1"/>
  <c r="D11053" i="119"/>
  <c r="A11053" i="119"/>
  <c r="D4646" i="123"/>
  <c r="A4646" i="123"/>
  <c r="B4647" i="123"/>
  <c r="D11054" i="119" l="1"/>
  <c r="A11054" i="119"/>
  <c r="B11055" i="119"/>
  <c r="B4648" i="123"/>
  <c r="D4647" i="123"/>
  <c r="A4647" i="123"/>
  <c r="B11056" i="119" l="1"/>
  <c r="D11055" i="119"/>
  <c r="A11055" i="119"/>
  <c r="D4648" i="123"/>
  <c r="A4648" i="123"/>
  <c r="B4649" i="123"/>
  <c r="D11056" i="119" l="1"/>
  <c r="A11056" i="119"/>
  <c r="B11057" i="119"/>
  <c r="B4650" i="123"/>
  <c r="D4649" i="123"/>
  <c r="A4649" i="123"/>
  <c r="B11058" i="119" l="1"/>
  <c r="D11057" i="119"/>
  <c r="A11057" i="119"/>
  <c r="D4650" i="123"/>
  <c r="A4650" i="123"/>
  <c r="B4651" i="123"/>
  <c r="D11058" i="119" l="1"/>
  <c r="A11058" i="119"/>
  <c r="B11059" i="119"/>
  <c r="B4652" i="123"/>
  <c r="D4651" i="123"/>
  <c r="A4651" i="123"/>
  <c r="B11060" i="119" l="1"/>
  <c r="D11059" i="119"/>
  <c r="A11059" i="119"/>
  <c r="D4652" i="123"/>
  <c r="A4652" i="123"/>
  <c r="B4653" i="123"/>
  <c r="D11060" i="119" l="1"/>
  <c r="A11060" i="119"/>
  <c r="B11061" i="119"/>
  <c r="B4654" i="123"/>
  <c r="D4653" i="123"/>
  <c r="A4653" i="123"/>
  <c r="B11062" i="119" l="1"/>
  <c r="D11061" i="119"/>
  <c r="A11061" i="119"/>
  <c r="D4654" i="123"/>
  <c r="A4654" i="123"/>
  <c r="B4655" i="123"/>
  <c r="D11062" i="119" l="1"/>
  <c r="A11062" i="119"/>
  <c r="B11063" i="119"/>
  <c r="B4656" i="123"/>
  <c r="D4655" i="123"/>
  <c r="A4655" i="123"/>
  <c r="B11064" i="119" l="1"/>
  <c r="D11063" i="119"/>
  <c r="A11063" i="119"/>
  <c r="D4656" i="123"/>
  <c r="A4656" i="123"/>
  <c r="B4657" i="123"/>
  <c r="D11064" i="119" l="1"/>
  <c r="A11064" i="119"/>
  <c r="B11065" i="119"/>
  <c r="B4658" i="123"/>
  <c r="D4657" i="123"/>
  <c r="A4657" i="123"/>
  <c r="B11066" i="119" l="1"/>
  <c r="D11065" i="119"/>
  <c r="A11065" i="119"/>
  <c r="D4658" i="123"/>
  <c r="A4658" i="123"/>
  <c r="B4659" i="123"/>
  <c r="D11066" i="119" l="1"/>
  <c r="A11066" i="119"/>
  <c r="B11067" i="119"/>
  <c r="B4660" i="123"/>
  <c r="D4659" i="123"/>
  <c r="A4659" i="123"/>
  <c r="B11068" i="119" l="1"/>
  <c r="D11067" i="119"/>
  <c r="A11067" i="119"/>
  <c r="D4660" i="123"/>
  <c r="A4660" i="123"/>
  <c r="B4661" i="123"/>
  <c r="D11068" i="119" l="1"/>
  <c r="A11068" i="119"/>
  <c r="B11069" i="119"/>
  <c r="B4662" i="123"/>
  <c r="D4661" i="123"/>
  <c r="A4661" i="123"/>
  <c r="B11070" i="119" l="1"/>
  <c r="D11069" i="119"/>
  <c r="A11069" i="119"/>
  <c r="D4662" i="123"/>
  <c r="A4662" i="123"/>
  <c r="B4663" i="123"/>
  <c r="D11070" i="119" l="1"/>
  <c r="A11070" i="119"/>
  <c r="B11071" i="119"/>
  <c r="B4664" i="123"/>
  <c r="D4663" i="123"/>
  <c r="A4663" i="123"/>
  <c r="B11072" i="119" l="1"/>
  <c r="D11071" i="119"/>
  <c r="A11071" i="119"/>
  <c r="D4664" i="123"/>
  <c r="A4664" i="123"/>
  <c r="B4665" i="123"/>
  <c r="D11072" i="119" l="1"/>
  <c r="A11072" i="119"/>
  <c r="B11073" i="119"/>
  <c r="B4666" i="123"/>
  <c r="D4665" i="123"/>
  <c r="A4665" i="123"/>
  <c r="B11074" i="119" l="1"/>
  <c r="D11073" i="119"/>
  <c r="A11073" i="119"/>
  <c r="D4666" i="123"/>
  <c r="A4666" i="123"/>
  <c r="B4667" i="123"/>
  <c r="D11074" i="119" l="1"/>
  <c r="A11074" i="119"/>
  <c r="B11075" i="119"/>
  <c r="B4668" i="123"/>
  <c r="D4667" i="123"/>
  <c r="A4667" i="123"/>
  <c r="B11076" i="119" l="1"/>
  <c r="D11075" i="119"/>
  <c r="A11075" i="119"/>
  <c r="D4668" i="123"/>
  <c r="A4668" i="123"/>
  <c r="B4669" i="123"/>
  <c r="D11076" i="119" l="1"/>
  <c r="A11076" i="119"/>
  <c r="B11077" i="119"/>
  <c r="B4670" i="123"/>
  <c r="D4669" i="123"/>
  <c r="A4669" i="123"/>
  <c r="B11078" i="119" l="1"/>
  <c r="D11077" i="119"/>
  <c r="A11077" i="119"/>
  <c r="D4670" i="123"/>
  <c r="A4670" i="123"/>
  <c r="B4671" i="123"/>
  <c r="D11078" i="119" l="1"/>
  <c r="A11078" i="119"/>
  <c r="B11079" i="119"/>
  <c r="B4672" i="123"/>
  <c r="D4671" i="123"/>
  <c r="A4671" i="123"/>
  <c r="B11080" i="119" l="1"/>
  <c r="D11079" i="119"/>
  <c r="A11079" i="119"/>
  <c r="D4672" i="123"/>
  <c r="A4672" i="123"/>
  <c r="B4673" i="123"/>
  <c r="D11080" i="119" l="1"/>
  <c r="A11080" i="119"/>
  <c r="B11081" i="119"/>
  <c r="B4674" i="123"/>
  <c r="D4673" i="123"/>
  <c r="A4673" i="123"/>
  <c r="B11082" i="119" l="1"/>
  <c r="D11081" i="119"/>
  <c r="A11081" i="119"/>
  <c r="D4674" i="123"/>
  <c r="A4674" i="123"/>
  <c r="B4675" i="123"/>
  <c r="D11082" i="119" l="1"/>
  <c r="A11082" i="119"/>
  <c r="B11083" i="119"/>
  <c r="B4676" i="123"/>
  <c r="D4675" i="123"/>
  <c r="A4675" i="123"/>
  <c r="B11084" i="119" l="1"/>
  <c r="D11083" i="119"/>
  <c r="A11083" i="119"/>
  <c r="D4676" i="123"/>
  <c r="A4676" i="123"/>
  <c r="B4677" i="123"/>
  <c r="D11084" i="119" l="1"/>
  <c r="A11084" i="119"/>
  <c r="B11085" i="119"/>
  <c r="B4678" i="123"/>
  <c r="D4677" i="123"/>
  <c r="A4677" i="123"/>
  <c r="B11086" i="119" l="1"/>
  <c r="D11085" i="119"/>
  <c r="A11085" i="119"/>
  <c r="D4678" i="123"/>
  <c r="A4678" i="123"/>
  <c r="B4679" i="123"/>
  <c r="D11086" i="119" l="1"/>
  <c r="A11086" i="119"/>
  <c r="B11087" i="119"/>
  <c r="B4680" i="123"/>
  <c r="D4679" i="123"/>
  <c r="A4679" i="123"/>
  <c r="B11088" i="119" l="1"/>
  <c r="D11087" i="119"/>
  <c r="A11087" i="119"/>
  <c r="D4680" i="123"/>
  <c r="A4680" i="123"/>
  <c r="B4681" i="123"/>
  <c r="D11088" i="119" l="1"/>
  <c r="A11088" i="119"/>
  <c r="B11089" i="119"/>
  <c r="B4682" i="123"/>
  <c r="D4681" i="123"/>
  <c r="A4681" i="123"/>
  <c r="B11090" i="119" l="1"/>
  <c r="D11089" i="119"/>
  <c r="A11089" i="119"/>
  <c r="D4682" i="123"/>
  <c r="A4682" i="123"/>
  <c r="B4683" i="123"/>
  <c r="D11090" i="119" l="1"/>
  <c r="A11090" i="119"/>
  <c r="B11091" i="119"/>
  <c r="B4684" i="123"/>
  <c r="D4683" i="123"/>
  <c r="A4683" i="123"/>
  <c r="B11092" i="119" l="1"/>
  <c r="D11091" i="119"/>
  <c r="A11091" i="119"/>
  <c r="D4684" i="123"/>
  <c r="A4684" i="123"/>
  <c r="B4685" i="123"/>
  <c r="D11092" i="119" l="1"/>
  <c r="A11092" i="119"/>
  <c r="B11093" i="119"/>
  <c r="B4686" i="123"/>
  <c r="D4685" i="123"/>
  <c r="A4685" i="123"/>
  <c r="B11094" i="119" l="1"/>
  <c r="D11093" i="119"/>
  <c r="A11093" i="119"/>
  <c r="D4686" i="123"/>
  <c r="A4686" i="123"/>
  <c r="B4687" i="123"/>
  <c r="D11094" i="119" l="1"/>
  <c r="A11094" i="119"/>
  <c r="B11095" i="119"/>
  <c r="B4688" i="123"/>
  <c r="D4687" i="123"/>
  <c r="A4687" i="123"/>
  <c r="B11096" i="119" l="1"/>
  <c r="D11095" i="119"/>
  <c r="A11095" i="119"/>
  <c r="D4688" i="123"/>
  <c r="A4688" i="123"/>
  <c r="B4689" i="123"/>
  <c r="D11096" i="119" l="1"/>
  <c r="A11096" i="119"/>
  <c r="B11097" i="119"/>
  <c r="B4690" i="123"/>
  <c r="D4689" i="123"/>
  <c r="A4689" i="123"/>
  <c r="B11098" i="119" l="1"/>
  <c r="D11097" i="119"/>
  <c r="A11097" i="119"/>
  <c r="D4690" i="123"/>
  <c r="A4690" i="123"/>
  <c r="B4691" i="123"/>
  <c r="D11098" i="119" l="1"/>
  <c r="A11098" i="119"/>
  <c r="B11099" i="119"/>
  <c r="B4692" i="123"/>
  <c r="D4691" i="123"/>
  <c r="A4691" i="123"/>
  <c r="B11100" i="119" l="1"/>
  <c r="D11099" i="119"/>
  <c r="A11099" i="119"/>
  <c r="D4692" i="123"/>
  <c r="A4692" i="123"/>
  <c r="B4693" i="123"/>
  <c r="D11100" i="119" l="1"/>
  <c r="A11100" i="119"/>
  <c r="B11101" i="119"/>
  <c r="B4694" i="123"/>
  <c r="D4693" i="123"/>
  <c r="A4693" i="123"/>
  <c r="B11102" i="119" l="1"/>
  <c r="D11101" i="119"/>
  <c r="A11101" i="119"/>
  <c r="D4694" i="123"/>
  <c r="A4694" i="123"/>
  <c r="B4695" i="123"/>
  <c r="D11102" i="119" l="1"/>
  <c r="A11102" i="119"/>
  <c r="B11103" i="119"/>
  <c r="B4696" i="123"/>
  <c r="D4695" i="123"/>
  <c r="A4695" i="123"/>
  <c r="B11104" i="119" l="1"/>
  <c r="D11103" i="119"/>
  <c r="A11103" i="119"/>
  <c r="D4696" i="123"/>
  <c r="A4696" i="123"/>
  <c r="B4697" i="123"/>
  <c r="D11104" i="119" l="1"/>
  <c r="A11104" i="119"/>
  <c r="B11105" i="119"/>
  <c r="B4698" i="123"/>
  <c r="D4697" i="123"/>
  <c r="A4697" i="123"/>
  <c r="B11106" i="119" l="1"/>
  <c r="D11105" i="119"/>
  <c r="A11105" i="119"/>
  <c r="D4698" i="123"/>
  <c r="A4698" i="123"/>
  <c r="B4699" i="123"/>
  <c r="D11106" i="119" l="1"/>
  <c r="A11106" i="119"/>
  <c r="B11107" i="119"/>
  <c r="B4700" i="123"/>
  <c r="D4699" i="123"/>
  <c r="A4699" i="123"/>
  <c r="B11108" i="119" l="1"/>
  <c r="D11107" i="119"/>
  <c r="A11107" i="119"/>
  <c r="D4700" i="123"/>
  <c r="A4700" i="123"/>
  <c r="B4701" i="123"/>
  <c r="D11108" i="119" l="1"/>
  <c r="A11108" i="119"/>
  <c r="B11109" i="119"/>
  <c r="B4702" i="123"/>
  <c r="D4701" i="123"/>
  <c r="A4701" i="123"/>
  <c r="B11110" i="119" l="1"/>
  <c r="D11109" i="119"/>
  <c r="A11109" i="119"/>
  <c r="D4702" i="123"/>
  <c r="A4702" i="123"/>
  <c r="B4703" i="123"/>
  <c r="D11110" i="119" l="1"/>
  <c r="A11110" i="119"/>
  <c r="B4704" i="123"/>
  <c r="D4703" i="123"/>
  <c r="A4703" i="123"/>
  <c r="D4704" i="123" l="1"/>
  <c r="A4704" i="123"/>
  <c r="A366" i="1" l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4357" i="3"/>
  <c r="A4356" i="3"/>
  <c r="A4355" i="3"/>
  <c r="A4354" i="3"/>
  <c r="A4353" i="3"/>
  <c r="A4352" i="3"/>
  <c r="A4351" i="3"/>
  <c r="A4350" i="3"/>
  <c r="A4349" i="3"/>
  <c r="A4348" i="3"/>
  <c r="A4347" i="3"/>
  <c r="A4346" i="3"/>
  <c r="A4345" i="3"/>
  <c r="A4344" i="3"/>
  <c r="A4343" i="3"/>
  <c r="A4342" i="3"/>
  <c r="A4341" i="3"/>
  <c r="A4340" i="3"/>
  <c r="A4339" i="3"/>
  <c r="A4338" i="3"/>
  <c r="A4337" i="3"/>
  <c r="A4336" i="3"/>
  <c r="A4335" i="3"/>
  <c r="A4334" i="3"/>
  <c r="A4333" i="3"/>
  <c r="A4332" i="3"/>
  <c r="A4331" i="3"/>
  <c r="A4330" i="3"/>
  <c r="A4329" i="3"/>
  <c r="A4328" i="3"/>
  <c r="A4327" i="3"/>
  <c r="A4326" i="3"/>
  <c r="A4325" i="3"/>
  <c r="A4324" i="3"/>
  <c r="A4323" i="3"/>
  <c r="A4322" i="3"/>
  <c r="A4321" i="3"/>
  <c r="A4320" i="3"/>
  <c r="A4319" i="3"/>
  <c r="A4318" i="3"/>
  <c r="A4317" i="3"/>
  <c r="A4316" i="3"/>
  <c r="A4315" i="3"/>
  <c r="A4314" i="3"/>
  <c r="A4313" i="3"/>
  <c r="A4312" i="3"/>
  <c r="A4311" i="3"/>
  <c r="A4310" i="3"/>
  <c r="A4309" i="3"/>
  <c r="A4308" i="3"/>
  <c r="A4307" i="3"/>
  <c r="A4306" i="3"/>
  <c r="A4305" i="3"/>
  <c r="A4304" i="3"/>
  <c r="A4303" i="3"/>
  <c r="A4302" i="3"/>
  <c r="A4301" i="3"/>
  <c r="A4300" i="3"/>
  <c r="A4299" i="3"/>
  <c r="A4298" i="3"/>
  <c r="A4297" i="3"/>
  <c r="A4296" i="3"/>
  <c r="A4295" i="3"/>
  <c r="A4294" i="3"/>
  <c r="A4293" i="3"/>
  <c r="A4292" i="3"/>
  <c r="A4291" i="3"/>
  <c r="A4290" i="3"/>
  <c r="A4289" i="3"/>
  <c r="A4288" i="3"/>
  <c r="A4287" i="3"/>
  <c r="A4286" i="3"/>
  <c r="A4285" i="3"/>
  <c r="A4284" i="3"/>
  <c r="A4283" i="3"/>
  <c r="A4282" i="3"/>
  <c r="A4281" i="3"/>
  <c r="A4280" i="3"/>
  <c r="A4279" i="3"/>
  <c r="A4278" i="3"/>
  <c r="A4277" i="3"/>
  <c r="A4276" i="3"/>
  <c r="A4275" i="3"/>
  <c r="A4274" i="3"/>
  <c r="A4273" i="3"/>
  <c r="A4272" i="3"/>
  <c r="A4271" i="3"/>
  <c r="A4270" i="3"/>
  <c r="A4269" i="3"/>
  <c r="A4268" i="3"/>
  <c r="A4267" i="3"/>
  <c r="A4266" i="3"/>
  <c r="A4265" i="3"/>
  <c r="A4264" i="3"/>
  <c r="A4263" i="3"/>
  <c r="A4262" i="3"/>
  <c r="A4261" i="3"/>
  <c r="A4260" i="3"/>
  <c r="A4259" i="3"/>
  <c r="A4258" i="3"/>
  <c r="A4257" i="3"/>
  <c r="A4256" i="3"/>
  <c r="A4255" i="3"/>
  <c r="A4254" i="3"/>
  <c r="A4253" i="3"/>
  <c r="A4252" i="3"/>
  <c r="A4251" i="3"/>
  <c r="A4250" i="3"/>
  <c r="A4249" i="3"/>
  <c r="A4248" i="3"/>
  <c r="A4247" i="3"/>
  <c r="A4246" i="3"/>
  <c r="A4245" i="3"/>
  <c r="A4244" i="3"/>
  <c r="A4243" i="3"/>
  <c r="A4242" i="3"/>
  <c r="A4241" i="3"/>
  <c r="A4240" i="3"/>
  <c r="A4239" i="3"/>
  <c r="A4238" i="3"/>
  <c r="A4237" i="3"/>
  <c r="A4236" i="3"/>
  <c r="A4235" i="3"/>
  <c r="A4234" i="3"/>
  <c r="A4233" i="3"/>
  <c r="A4232" i="3"/>
  <c r="A4231" i="3"/>
  <c r="A4230" i="3"/>
  <c r="A4229" i="3"/>
  <c r="A4228" i="3"/>
  <c r="A4227" i="3"/>
  <c r="A4226" i="3"/>
  <c r="A4225" i="3"/>
  <c r="A4224" i="3"/>
  <c r="A4223" i="3"/>
  <c r="A4222" i="3"/>
  <c r="A4221" i="3"/>
  <c r="A4220" i="3"/>
  <c r="A4219" i="3"/>
  <c r="A4218" i="3"/>
  <c r="A4217" i="3"/>
  <c r="A4216" i="3"/>
  <c r="A4215" i="3"/>
  <c r="A4214" i="3"/>
  <c r="A4213" i="3"/>
  <c r="A4212" i="3"/>
  <c r="A4211" i="3"/>
  <c r="A4210" i="3"/>
  <c r="A4209" i="3"/>
  <c r="A4208" i="3"/>
  <c r="A4207" i="3"/>
  <c r="A4206" i="3"/>
  <c r="A4205" i="3"/>
  <c r="A4204" i="3"/>
  <c r="A4203" i="3"/>
  <c r="A4202" i="3"/>
  <c r="A4201" i="3"/>
  <c r="A4200" i="3"/>
  <c r="A4199" i="3"/>
  <c r="A4198" i="3"/>
  <c r="A4197" i="3"/>
  <c r="A4196" i="3"/>
  <c r="A4195" i="3"/>
  <c r="A4194" i="3"/>
  <c r="A4193" i="3"/>
  <c r="A4192" i="3"/>
  <c r="A4191" i="3"/>
  <c r="A4190" i="3"/>
  <c r="A4189" i="3"/>
  <c r="A4188" i="3"/>
  <c r="A4187" i="3"/>
  <c r="A4186" i="3"/>
  <c r="A4185" i="3"/>
  <c r="A4184" i="3"/>
  <c r="A4183" i="3"/>
  <c r="A4182" i="3"/>
  <c r="A4181" i="3"/>
  <c r="A4180" i="3"/>
  <c r="A4179" i="3"/>
  <c r="A4178" i="3"/>
  <c r="A4177" i="3"/>
  <c r="A4176" i="3"/>
  <c r="A4175" i="3"/>
  <c r="A4174" i="3"/>
  <c r="A4173" i="3"/>
  <c r="A4172" i="3"/>
  <c r="A4171" i="3"/>
  <c r="A4170" i="3"/>
  <c r="A4169" i="3"/>
  <c r="A4168" i="3"/>
  <c r="A4167" i="3"/>
  <c r="A4166" i="3"/>
  <c r="A4165" i="3"/>
  <c r="A4164" i="3"/>
  <c r="A4163" i="3"/>
  <c r="A4162" i="3"/>
  <c r="A4161" i="3"/>
  <c r="A4160" i="3"/>
  <c r="A4159" i="3"/>
  <c r="A4158" i="3"/>
  <c r="A4157" i="3"/>
  <c r="A4156" i="3"/>
  <c r="A4155" i="3"/>
  <c r="A4154" i="3"/>
  <c r="A4153" i="3"/>
  <c r="A4152" i="3"/>
  <c r="A4151" i="3"/>
  <c r="A4150" i="3"/>
  <c r="A4149" i="3"/>
  <c r="A4148" i="3"/>
  <c r="A4147" i="3"/>
  <c r="A4146" i="3"/>
  <c r="A4145" i="3"/>
  <c r="A4144" i="3"/>
  <c r="A4143" i="3"/>
  <c r="A4142" i="3"/>
  <c r="A4141" i="3"/>
  <c r="A4140" i="3"/>
  <c r="A4139" i="3"/>
  <c r="A4138" i="3"/>
  <c r="A4137" i="3"/>
  <c r="A4136" i="3"/>
  <c r="A4135" i="3"/>
  <c r="A4134" i="3"/>
  <c r="A4133" i="3"/>
  <c r="A4132" i="3"/>
  <c r="A4131" i="3"/>
  <c r="A4130" i="3"/>
  <c r="A4129" i="3"/>
  <c r="A4128" i="3"/>
  <c r="A4127" i="3"/>
  <c r="A4126" i="3"/>
  <c r="A4125" i="3"/>
  <c r="A4124" i="3"/>
  <c r="A4123" i="3"/>
  <c r="A4122" i="3"/>
  <c r="A4121" i="3"/>
  <c r="A4120" i="3"/>
  <c r="A4119" i="3"/>
  <c r="A4118" i="3"/>
  <c r="A4117" i="3"/>
  <c r="A4116" i="3"/>
  <c r="A4115" i="3"/>
  <c r="A4114" i="3"/>
  <c r="A4113" i="3"/>
  <c r="A4112" i="3"/>
  <c r="A4111" i="3"/>
  <c r="A4110" i="3"/>
  <c r="A4109" i="3"/>
  <c r="A4108" i="3"/>
  <c r="A4107" i="3"/>
  <c r="A4106" i="3"/>
  <c r="A4105" i="3"/>
  <c r="A4104" i="3"/>
  <c r="A4103" i="3"/>
  <c r="A4102" i="3"/>
  <c r="A4101" i="3"/>
  <c r="A4100" i="3"/>
  <c r="A4099" i="3"/>
  <c r="A4098" i="3"/>
  <c r="A4097" i="3"/>
  <c r="A4096" i="3"/>
  <c r="A4095" i="3"/>
  <c r="A4094" i="3"/>
  <c r="A4093" i="3"/>
  <c r="A4092" i="3"/>
  <c r="A4091" i="3"/>
  <c r="A4090" i="3"/>
  <c r="A4089" i="3"/>
  <c r="A4088" i="3"/>
  <c r="A4087" i="3"/>
  <c r="A4086" i="3"/>
  <c r="A4085" i="3"/>
  <c r="A4084" i="3"/>
  <c r="A4083" i="3"/>
  <c r="A4082" i="3"/>
  <c r="A4081" i="3"/>
  <c r="A4080" i="3"/>
  <c r="A4079" i="3"/>
  <c r="A4078" i="3"/>
  <c r="A4077" i="3"/>
  <c r="A4076" i="3"/>
  <c r="A4075" i="3"/>
  <c r="A4074" i="3"/>
  <c r="A4073" i="3"/>
  <c r="A4072" i="3"/>
  <c r="A4071" i="3"/>
  <c r="A4070" i="3"/>
  <c r="A4069" i="3"/>
  <c r="A4068" i="3"/>
  <c r="A4067" i="3"/>
  <c r="A4066" i="3"/>
  <c r="A4065" i="3"/>
  <c r="A4064" i="3"/>
  <c r="A4063" i="3"/>
  <c r="A4062" i="3"/>
  <c r="A4061" i="3"/>
  <c r="A4060" i="3"/>
  <c r="A4059" i="3"/>
  <c r="A4058" i="3"/>
  <c r="A4057" i="3"/>
  <c r="A4056" i="3"/>
  <c r="A4055" i="3"/>
  <c r="A4054" i="3"/>
  <c r="A4053" i="3"/>
  <c r="A4052" i="3"/>
  <c r="A4051" i="3"/>
  <c r="A4050" i="3"/>
  <c r="A4049" i="3"/>
  <c r="A4048" i="3"/>
  <c r="A4047" i="3"/>
  <c r="A4046" i="3"/>
  <c r="A4045" i="3"/>
  <c r="A4044" i="3"/>
  <c r="A4043" i="3"/>
  <c r="A4042" i="3"/>
  <c r="A4041" i="3"/>
  <c r="A4040" i="3"/>
  <c r="A4039" i="3"/>
  <c r="A4038" i="3"/>
  <c r="A4037" i="3"/>
  <c r="A4036" i="3"/>
  <c r="A4035" i="3"/>
  <c r="A4034" i="3"/>
  <c r="A4033" i="3"/>
  <c r="A4032" i="3"/>
  <c r="A4031" i="3"/>
  <c r="A4030" i="3"/>
  <c r="A4029" i="3"/>
  <c r="A4028" i="3"/>
  <c r="A4027" i="3"/>
  <c r="A4026" i="3"/>
  <c r="A4025" i="3"/>
  <c r="A4024" i="3"/>
  <c r="A4023" i="3"/>
  <c r="A4022" i="3"/>
  <c r="A4021" i="3"/>
  <c r="A4020" i="3"/>
  <c r="A4019" i="3"/>
  <c r="A4018" i="3"/>
  <c r="A4017" i="3"/>
  <c r="A4016" i="3"/>
  <c r="A4015" i="3"/>
  <c r="A4014" i="3"/>
  <c r="A4013" i="3"/>
  <c r="A4012" i="3"/>
  <c r="A4011" i="3"/>
  <c r="A4010" i="3"/>
  <c r="A4009" i="3"/>
  <c r="A4008" i="3"/>
  <c r="A4007" i="3"/>
  <c r="A4006" i="3"/>
  <c r="A4005" i="3"/>
  <c r="A4004" i="3"/>
  <c r="A4003" i="3"/>
  <c r="A4002" i="3"/>
  <c r="A4001" i="3"/>
  <c r="A4000" i="3"/>
  <c r="A3999" i="3"/>
  <c r="A3998" i="3"/>
  <c r="A3997" i="3"/>
  <c r="A3996" i="3"/>
  <c r="A3995" i="3"/>
  <c r="A3994" i="3"/>
  <c r="A3993" i="3"/>
  <c r="A3992" i="3"/>
  <c r="A3991" i="3"/>
  <c r="A3990" i="3"/>
  <c r="A3989" i="3"/>
  <c r="A3988" i="3"/>
  <c r="A3987" i="3"/>
  <c r="A3986" i="3"/>
  <c r="A3985" i="3"/>
  <c r="A3984" i="3"/>
  <c r="A3983" i="3"/>
  <c r="A3982" i="3"/>
  <c r="A3981" i="3"/>
  <c r="A3980" i="3"/>
  <c r="A3979" i="3"/>
  <c r="A3978" i="3"/>
  <c r="A3977" i="3"/>
  <c r="A3976" i="3"/>
  <c r="A3975" i="3"/>
  <c r="A3974" i="3"/>
  <c r="A3973" i="3"/>
  <c r="A3972" i="3"/>
  <c r="A3971" i="3"/>
  <c r="A3970" i="3"/>
  <c r="A3969" i="3"/>
  <c r="A3968" i="3"/>
  <c r="A3967" i="3"/>
  <c r="A3966" i="3"/>
  <c r="A3965" i="3"/>
  <c r="A3964" i="3"/>
  <c r="A3963" i="3"/>
  <c r="A3962" i="3"/>
  <c r="A3961" i="3"/>
  <c r="A3960" i="3"/>
  <c r="A3959" i="3"/>
  <c r="A3958" i="3"/>
  <c r="A3957" i="3"/>
  <c r="A3956" i="3"/>
  <c r="A3955" i="3"/>
  <c r="A3954" i="3"/>
  <c r="A3953" i="3"/>
  <c r="A3952" i="3"/>
  <c r="A3951" i="3"/>
  <c r="A3950" i="3"/>
  <c r="A3949" i="3"/>
  <c r="A3948" i="3"/>
  <c r="A3947" i="3"/>
  <c r="A3946" i="3"/>
  <c r="A3945" i="3"/>
  <c r="A3944" i="3"/>
  <c r="A3943" i="3"/>
  <c r="A3942" i="3"/>
  <c r="A3941" i="3"/>
  <c r="A3940" i="3"/>
  <c r="A3939" i="3"/>
  <c r="A3938" i="3"/>
  <c r="A3937" i="3"/>
  <c r="A3936" i="3"/>
  <c r="A3935" i="3"/>
  <c r="A3934" i="3"/>
  <c r="A3933" i="3"/>
  <c r="A3932" i="3"/>
  <c r="A3931" i="3"/>
  <c r="A3930" i="3"/>
  <c r="A3929" i="3"/>
  <c r="A3928" i="3"/>
  <c r="A3927" i="3"/>
  <c r="A3926" i="3"/>
  <c r="A3925" i="3"/>
  <c r="A3924" i="3"/>
  <c r="A3923" i="3"/>
  <c r="A3922" i="3"/>
  <c r="A3921" i="3"/>
  <c r="A3920" i="3"/>
  <c r="A3919" i="3"/>
  <c r="A3918" i="3"/>
  <c r="A3917" i="3"/>
  <c r="A3916" i="3"/>
  <c r="A3915" i="3"/>
  <c r="A3914" i="3"/>
  <c r="A3913" i="3"/>
  <c r="A3912" i="3"/>
  <c r="A3911" i="3"/>
  <c r="A3910" i="3"/>
  <c r="A3909" i="3"/>
  <c r="A3908" i="3"/>
  <c r="A3907" i="3"/>
  <c r="A3906" i="3"/>
  <c r="A3905" i="3"/>
  <c r="A3904" i="3"/>
  <c r="A3903" i="3"/>
  <c r="A3902" i="3"/>
  <c r="A3901" i="3"/>
  <c r="A3900" i="3"/>
  <c r="A3899" i="3"/>
  <c r="A3898" i="3"/>
  <c r="A3897" i="3"/>
  <c r="A3896" i="3"/>
  <c r="A3895" i="3"/>
  <c r="A3894" i="3"/>
  <c r="A3893" i="3"/>
  <c r="A3892" i="3"/>
  <c r="A3891" i="3"/>
  <c r="A3890" i="3"/>
  <c r="A3889" i="3"/>
  <c r="A3888" i="3"/>
  <c r="A3887" i="3"/>
  <c r="A3886" i="3"/>
  <c r="A3885" i="3"/>
  <c r="A3884" i="3"/>
  <c r="A3883" i="3"/>
  <c r="A3882" i="3"/>
  <c r="A3881" i="3"/>
  <c r="A3880" i="3"/>
  <c r="A3879" i="3"/>
  <c r="A3878" i="3"/>
  <c r="A3877" i="3"/>
  <c r="A3876" i="3"/>
  <c r="A3875" i="3"/>
  <c r="A3874" i="3"/>
  <c r="A3873" i="3"/>
  <c r="A3872" i="3"/>
  <c r="A3871" i="3"/>
  <c r="A3870" i="3"/>
  <c r="A3869" i="3"/>
  <c r="A3868" i="3"/>
  <c r="A3867" i="3"/>
  <c r="A3866" i="3"/>
  <c r="A3865" i="3"/>
  <c r="A3864" i="3"/>
  <c r="A3863" i="3"/>
  <c r="A3862" i="3"/>
  <c r="A3861" i="3"/>
  <c r="A3860" i="3"/>
  <c r="A3859" i="3"/>
  <c r="A3858" i="3"/>
  <c r="A3857" i="3"/>
  <c r="A3856" i="3"/>
  <c r="A3855" i="3"/>
  <c r="A3854" i="3"/>
  <c r="A3853" i="3"/>
  <c r="A3852" i="3"/>
  <c r="A3851" i="3"/>
  <c r="A3850" i="3"/>
  <c r="A3849" i="3"/>
  <c r="A3848" i="3"/>
  <c r="A3847" i="3"/>
  <c r="A3846" i="3"/>
  <c r="A3845" i="3"/>
  <c r="A3844" i="3"/>
  <c r="A3843" i="3"/>
  <c r="A3842" i="3"/>
  <c r="A3841" i="3"/>
  <c r="A3840" i="3"/>
  <c r="A3839" i="3"/>
  <c r="A3838" i="3"/>
  <c r="A3837" i="3"/>
  <c r="A3836" i="3"/>
  <c r="A3835" i="3"/>
  <c r="A3834" i="3"/>
  <c r="A3833" i="3"/>
  <c r="A3832" i="3"/>
  <c r="A3831" i="3"/>
  <c r="A3830" i="3"/>
  <c r="A3829" i="3"/>
  <c r="A3828" i="3"/>
  <c r="A3827" i="3"/>
  <c r="A3826" i="3"/>
  <c r="A3825" i="3"/>
  <c r="A3824" i="3"/>
  <c r="A3823" i="3"/>
  <c r="A3822" i="3"/>
  <c r="A3821" i="3"/>
  <c r="A3820" i="3"/>
  <c r="A3819" i="3"/>
  <c r="A3818" i="3"/>
  <c r="A3817" i="3"/>
  <c r="A3816" i="3"/>
  <c r="A3815" i="3"/>
  <c r="A3814" i="3"/>
  <c r="A3813" i="3"/>
  <c r="A3812" i="3"/>
  <c r="A3811" i="3"/>
  <c r="A3810" i="3"/>
  <c r="A3809" i="3"/>
  <c r="A3808" i="3"/>
  <c r="A3807" i="3"/>
  <c r="A3806" i="3"/>
  <c r="A3805" i="3"/>
  <c r="A3804" i="3"/>
  <c r="A3803" i="3"/>
  <c r="A3802" i="3"/>
  <c r="A3801" i="3"/>
  <c r="A3800" i="3"/>
  <c r="A3799" i="3"/>
  <c r="A3798" i="3"/>
  <c r="A3797" i="3"/>
  <c r="A3796" i="3"/>
  <c r="A3795" i="3"/>
  <c r="A3794" i="3"/>
  <c r="A3793" i="3"/>
  <c r="A3792" i="3"/>
  <c r="A3791" i="3"/>
  <c r="A3790" i="3"/>
  <c r="A3789" i="3"/>
  <c r="A3788" i="3"/>
  <c r="A3787" i="3"/>
  <c r="A3786" i="3"/>
  <c r="A3785" i="3"/>
  <c r="A3784" i="3"/>
  <c r="A3783" i="3"/>
  <c r="A3782" i="3"/>
  <c r="A3781" i="3"/>
  <c r="A3780" i="3"/>
  <c r="A3779" i="3"/>
  <c r="A3778" i="3"/>
  <c r="A3777" i="3"/>
  <c r="A3776" i="3"/>
  <c r="A3775" i="3"/>
  <c r="A3774" i="3"/>
  <c r="A3773" i="3"/>
  <c r="A3772" i="3"/>
  <c r="A3771" i="3"/>
  <c r="A3770" i="3"/>
  <c r="A3769" i="3"/>
  <c r="A3768" i="3"/>
  <c r="A3767" i="3"/>
  <c r="A3766" i="3"/>
  <c r="A3765" i="3"/>
  <c r="A3764" i="3"/>
  <c r="A3763" i="3"/>
  <c r="A3762" i="3"/>
  <c r="A3761" i="3"/>
  <c r="A3760" i="3"/>
  <c r="A3759" i="3"/>
  <c r="A3758" i="3"/>
  <c r="A3757" i="3"/>
  <c r="A3756" i="3"/>
  <c r="A3755" i="3"/>
  <c r="A3754" i="3"/>
  <c r="A3753" i="3"/>
  <c r="A3752" i="3"/>
  <c r="A3751" i="3"/>
  <c r="A3750" i="3"/>
  <c r="A3749" i="3"/>
  <c r="A3748" i="3"/>
  <c r="A3747" i="3"/>
  <c r="A3746" i="3"/>
  <c r="A3745" i="3"/>
  <c r="A3744" i="3"/>
  <c r="A3743" i="3"/>
  <c r="A3742" i="3"/>
  <c r="A3741" i="3"/>
  <c r="A3740" i="3"/>
  <c r="A3739" i="3"/>
  <c r="A3738" i="3"/>
  <c r="A3737" i="3"/>
  <c r="A3736" i="3"/>
  <c r="A3735" i="3"/>
  <c r="A3734" i="3"/>
  <c r="A3733" i="3"/>
  <c r="A3732" i="3"/>
  <c r="A3731" i="3"/>
  <c r="A3730" i="3"/>
  <c r="A3729" i="3"/>
  <c r="A3728" i="3"/>
  <c r="A3727" i="3"/>
  <c r="A3726" i="3"/>
  <c r="A3725" i="3"/>
  <c r="A3724" i="3"/>
  <c r="A3723" i="3"/>
  <c r="A3722" i="3"/>
  <c r="A3721" i="3"/>
  <c r="A3720" i="3"/>
  <c r="A3719" i="3"/>
  <c r="A3718" i="3"/>
  <c r="A3717" i="3"/>
  <c r="A3716" i="3"/>
  <c r="A3715" i="3"/>
  <c r="A3714" i="3"/>
  <c r="A3713" i="3"/>
  <c r="A3712" i="3"/>
  <c r="A3711" i="3"/>
  <c r="A3710" i="3"/>
  <c r="A3709" i="3"/>
  <c r="A3708" i="3"/>
  <c r="A3707" i="3"/>
  <c r="A3706" i="3"/>
  <c r="A3705" i="3"/>
  <c r="A3704" i="3"/>
  <c r="A3703" i="3"/>
  <c r="A3702" i="3"/>
  <c r="A3701" i="3"/>
  <c r="A3700" i="3"/>
  <c r="A3699" i="3"/>
  <c r="A3698" i="3"/>
  <c r="A3697" i="3"/>
  <c r="A3696" i="3"/>
  <c r="A3695" i="3"/>
  <c r="A3694" i="3"/>
  <c r="A3693" i="3"/>
  <c r="A3692" i="3"/>
  <c r="A3691" i="3"/>
  <c r="A3690" i="3"/>
  <c r="A3689" i="3"/>
  <c r="A3688" i="3"/>
  <c r="A3687" i="3"/>
  <c r="A3686" i="3"/>
  <c r="A3685" i="3"/>
  <c r="A3684" i="3"/>
  <c r="A3683" i="3"/>
  <c r="A3682" i="3"/>
  <c r="A3681" i="3"/>
  <c r="A3680" i="3"/>
  <c r="A3679" i="3"/>
  <c r="A3678" i="3"/>
  <c r="A3677" i="3"/>
  <c r="A3676" i="3"/>
  <c r="A3675" i="3"/>
  <c r="A3674" i="3"/>
  <c r="A3673" i="3"/>
  <c r="A3672" i="3"/>
  <c r="A3671" i="3"/>
  <c r="A3670" i="3"/>
  <c r="A3669" i="3"/>
  <c r="A3668" i="3"/>
  <c r="A3667" i="3"/>
  <c r="A3666" i="3"/>
  <c r="A3665" i="3"/>
  <c r="A3664" i="3"/>
  <c r="A3663" i="3"/>
  <c r="A3662" i="3"/>
  <c r="A3661" i="3"/>
  <c r="A3660" i="3"/>
  <c r="A3659" i="3"/>
  <c r="A3658" i="3"/>
  <c r="A3657" i="3"/>
  <c r="A3656" i="3"/>
  <c r="A3655" i="3"/>
  <c r="A3654" i="3"/>
  <c r="A3653" i="3"/>
  <c r="A3652" i="3"/>
  <c r="A3651" i="3"/>
  <c r="A3650" i="3"/>
  <c r="A3649" i="3"/>
  <c r="A3648" i="3"/>
  <c r="A3647" i="3"/>
  <c r="A3646" i="3"/>
  <c r="A3645" i="3"/>
  <c r="A3644" i="3"/>
  <c r="A3643" i="3"/>
  <c r="A3642" i="3"/>
  <c r="A3641" i="3"/>
  <c r="A3640" i="3"/>
  <c r="A3639" i="3"/>
  <c r="A3638" i="3"/>
  <c r="A3637" i="3"/>
  <c r="A3636" i="3"/>
  <c r="A3635" i="3"/>
  <c r="A3634" i="3"/>
  <c r="A3633" i="3"/>
  <c r="A3632" i="3"/>
  <c r="A3631" i="3"/>
  <c r="A3630" i="3"/>
  <c r="A3629" i="3"/>
  <c r="A3628" i="3"/>
  <c r="A3627" i="3"/>
  <c r="A3626" i="3"/>
  <c r="A3625" i="3"/>
  <c r="A3624" i="3"/>
  <c r="A3623" i="3"/>
  <c r="A3622" i="3"/>
  <c r="A3621" i="3"/>
  <c r="A3620" i="3"/>
  <c r="A3619" i="3"/>
  <c r="A3618" i="3"/>
  <c r="A3617" i="3"/>
  <c r="A3616" i="3"/>
  <c r="A3615" i="3"/>
  <c r="A3614" i="3"/>
  <c r="A3613" i="3"/>
  <c r="A3612" i="3"/>
  <c r="A3611" i="3"/>
  <c r="A3610" i="3"/>
  <c r="A3609" i="3"/>
  <c r="A3608" i="3"/>
  <c r="A3607" i="3"/>
  <c r="A3606" i="3"/>
  <c r="A3605" i="3"/>
  <c r="A3604" i="3"/>
  <c r="A3603" i="3"/>
  <c r="A3602" i="3"/>
  <c r="A3601" i="3"/>
  <c r="A3600" i="3"/>
  <c r="A3599" i="3"/>
  <c r="A3598" i="3"/>
  <c r="A3597" i="3"/>
  <c r="A3596" i="3"/>
  <c r="A3595" i="3"/>
  <c r="A3594" i="3"/>
  <c r="A3593" i="3"/>
  <c r="A3592" i="3"/>
  <c r="A3591" i="3"/>
  <c r="A3590" i="3"/>
  <c r="A3589" i="3"/>
  <c r="A3588" i="3"/>
  <c r="A3587" i="3"/>
  <c r="A3586" i="3"/>
  <c r="A3585" i="3"/>
  <c r="A3584" i="3"/>
  <c r="A3583" i="3"/>
  <c r="A3582" i="3"/>
  <c r="A3581" i="3"/>
  <c r="A3580" i="3"/>
  <c r="A3579" i="3"/>
  <c r="A3578" i="3"/>
  <c r="A3577" i="3"/>
  <c r="A3576" i="3"/>
  <c r="A3575" i="3"/>
  <c r="A3574" i="3"/>
  <c r="A3573" i="3"/>
  <c r="A3572" i="3"/>
  <c r="A3571" i="3"/>
  <c r="A3570" i="3"/>
  <c r="A3569" i="3"/>
  <c r="A3568" i="3"/>
  <c r="A3567" i="3"/>
  <c r="A3566" i="3"/>
  <c r="A3565" i="3"/>
  <c r="A3564" i="3"/>
  <c r="A3563" i="3"/>
  <c r="A3562" i="3"/>
  <c r="A3561" i="3"/>
  <c r="A3560" i="3"/>
  <c r="A3559" i="3"/>
  <c r="A3558" i="3"/>
  <c r="A3557" i="3"/>
  <c r="A3556" i="3"/>
  <c r="A3555" i="3"/>
  <c r="A3554" i="3"/>
  <c r="A3553" i="3"/>
  <c r="A3552" i="3"/>
  <c r="A3551" i="3"/>
  <c r="A3550" i="3"/>
  <c r="A3549" i="3"/>
  <c r="A3548" i="3"/>
  <c r="A3547" i="3"/>
  <c r="A3546" i="3"/>
  <c r="A3545" i="3"/>
  <c r="A3544" i="3"/>
  <c r="A3543" i="3"/>
  <c r="A3542" i="3"/>
  <c r="A3541" i="3"/>
  <c r="A3540" i="3"/>
  <c r="A3539" i="3"/>
  <c r="A3538" i="3"/>
  <c r="A3537" i="3"/>
  <c r="A3536" i="3"/>
  <c r="A3535" i="3"/>
  <c r="A3534" i="3"/>
  <c r="A3533" i="3"/>
  <c r="A3532" i="3"/>
  <c r="A3531" i="3"/>
  <c r="A3530" i="3"/>
  <c r="A3529" i="3"/>
  <c r="A3528" i="3"/>
  <c r="A3527" i="3"/>
  <c r="A3526" i="3"/>
  <c r="A3525" i="3"/>
  <c r="A3524" i="3"/>
  <c r="A3523" i="3"/>
  <c r="A3522" i="3"/>
  <c r="A3521" i="3"/>
  <c r="A3520" i="3"/>
  <c r="A3519" i="3"/>
  <c r="A3518" i="3"/>
  <c r="A3517" i="3"/>
  <c r="A3516" i="3"/>
  <c r="A3515" i="3"/>
  <c r="A3514" i="3"/>
  <c r="A3513" i="3"/>
  <c r="A3512" i="3"/>
  <c r="A3511" i="3"/>
  <c r="A3510" i="3"/>
  <c r="A3509" i="3"/>
  <c r="A3508" i="3"/>
  <c r="A3507" i="3"/>
  <c r="A3506" i="3"/>
  <c r="A3505" i="3"/>
  <c r="A3504" i="3"/>
  <c r="A3503" i="3"/>
  <c r="A3502" i="3"/>
  <c r="A3501" i="3"/>
  <c r="A3500" i="3"/>
  <c r="A3499" i="3"/>
  <c r="A3498" i="3"/>
  <c r="A3497" i="3"/>
  <c r="A3496" i="3"/>
  <c r="A3495" i="3"/>
  <c r="A3494" i="3"/>
  <c r="A3493" i="3"/>
  <c r="A3492" i="3"/>
  <c r="A3491" i="3"/>
  <c r="A3490" i="3"/>
  <c r="A3489" i="3"/>
  <c r="A3488" i="3"/>
  <c r="A3487" i="3"/>
  <c r="A3486" i="3"/>
  <c r="A3485" i="3"/>
  <c r="A3484" i="3"/>
  <c r="A3483" i="3"/>
  <c r="A3482" i="3"/>
  <c r="A3481" i="3"/>
  <c r="A3480" i="3"/>
  <c r="A3479" i="3"/>
  <c r="A3478" i="3"/>
  <c r="A3477" i="3"/>
  <c r="A3476" i="3"/>
  <c r="A3475" i="3"/>
  <c r="A3474" i="3"/>
  <c r="A3473" i="3"/>
  <c r="A3472" i="3"/>
  <c r="A3471" i="3"/>
  <c r="A3470" i="3"/>
  <c r="A3469" i="3"/>
  <c r="A3468" i="3"/>
  <c r="A3467" i="3"/>
  <c r="A3466" i="3"/>
  <c r="A3465" i="3"/>
  <c r="A3464" i="3"/>
  <c r="A3463" i="3"/>
  <c r="A3462" i="3"/>
  <c r="A3461" i="3"/>
  <c r="A3460" i="3"/>
  <c r="A3459" i="3"/>
  <c r="A3458" i="3"/>
  <c r="A3457" i="3"/>
  <c r="A3456" i="3"/>
  <c r="A3455" i="3"/>
  <c r="A3454" i="3"/>
  <c r="A3453" i="3"/>
  <c r="A3452" i="3"/>
  <c r="A3451" i="3"/>
  <c r="A3450" i="3"/>
  <c r="A3449" i="3"/>
  <c r="A3448" i="3"/>
  <c r="A3447" i="3"/>
  <c r="A3446" i="3"/>
  <c r="A3445" i="3"/>
  <c r="A3444" i="3"/>
  <c r="A3443" i="3"/>
  <c r="A3442" i="3"/>
  <c r="A3441" i="3"/>
  <c r="A3440" i="3"/>
  <c r="A3439" i="3"/>
  <c r="A3438" i="3"/>
  <c r="A3437" i="3"/>
  <c r="A3436" i="3"/>
  <c r="A3435" i="3"/>
  <c r="A3434" i="3"/>
  <c r="A3433" i="3"/>
  <c r="A3432" i="3"/>
  <c r="A3431" i="3"/>
  <c r="A3430" i="3"/>
  <c r="A3429" i="3"/>
  <c r="A3428" i="3"/>
  <c r="A3427" i="3"/>
  <c r="A3426" i="3"/>
  <c r="A3425" i="3"/>
  <c r="A3424" i="3"/>
  <c r="A3423" i="3"/>
  <c r="A3422" i="3"/>
  <c r="A3421" i="3"/>
  <c r="A3420" i="3"/>
  <c r="A3419" i="3"/>
  <c r="A3418" i="3"/>
  <c r="A3417" i="3"/>
  <c r="A3416" i="3"/>
  <c r="A3415" i="3"/>
  <c r="A3414" i="3"/>
  <c r="A3413" i="3"/>
  <c r="A3412" i="3"/>
  <c r="A3411" i="3"/>
  <c r="A3410" i="3"/>
  <c r="A3409" i="3"/>
  <c r="A3408" i="3"/>
  <c r="A3407" i="3"/>
  <c r="A3406" i="3"/>
  <c r="A3405" i="3"/>
  <c r="A3404" i="3"/>
  <c r="A3403" i="3"/>
  <c r="A3402" i="3"/>
  <c r="A3401" i="3"/>
  <c r="A3400" i="3"/>
  <c r="A3399" i="3"/>
  <c r="A3398" i="3"/>
  <c r="A3397" i="3"/>
  <c r="A3396" i="3"/>
  <c r="A3395" i="3"/>
  <c r="A3394" i="3"/>
  <c r="A3393" i="3"/>
  <c r="A3392" i="3"/>
  <c r="A3391" i="3"/>
  <c r="A3390" i="3"/>
  <c r="A3389" i="3"/>
  <c r="A3388" i="3"/>
  <c r="A3387" i="3"/>
  <c r="A3386" i="3"/>
  <c r="A3385" i="3"/>
  <c r="A3384" i="3"/>
  <c r="A3383" i="3"/>
  <c r="A3382" i="3"/>
  <c r="A3381" i="3"/>
  <c r="A3380" i="3"/>
  <c r="A3379" i="3"/>
  <c r="A3378" i="3"/>
  <c r="A3377" i="3"/>
  <c r="A3376" i="3"/>
  <c r="A3375" i="3"/>
  <c r="A3374" i="3"/>
  <c r="A3373" i="3"/>
  <c r="A3372" i="3"/>
  <c r="A3371" i="3"/>
  <c r="A3370" i="3"/>
  <c r="A3369" i="3"/>
  <c r="A3368" i="3"/>
  <c r="A3367" i="3"/>
  <c r="A3366" i="3"/>
  <c r="A3365" i="3"/>
  <c r="A3364" i="3"/>
  <c r="A3363" i="3"/>
  <c r="A3362" i="3"/>
  <c r="A3361" i="3"/>
  <c r="A3360" i="3"/>
  <c r="A3359" i="3"/>
  <c r="A3358" i="3"/>
  <c r="A3357" i="3"/>
  <c r="A3356" i="3"/>
  <c r="A3355" i="3"/>
  <c r="A3354" i="3"/>
  <c r="A3353" i="3"/>
  <c r="A3352" i="3"/>
  <c r="A3351" i="3"/>
  <c r="A3350" i="3"/>
  <c r="A3349" i="3"/>
  <c r="A3348" i="3"/>
  <c r="A3347" i="3"/>
  <c r="A3346" i="3"/>
  <c r="A3345" i="3"/>
  <c r="A3344" i="3"/>
  <c r="A3343" i="3"/>
  <c r="A3342" i="3"/>
  <c r="A3341" i="3"/>
  <c r="A3340" i="3"/>
  <c r="A3339" i="3"/>
  <c r="A3338" i="3"/>
  <c r="A3337" i="3"/>
  <c r="A3336" i="3"/>
  <c r="A3335" i="3"/>
  <c r="A3334" i="3"/>
  <c r="A3333" i="3"/>
  <c r="A3332" i="3"/>
  <c r="A3331" i="3"/>
  <c r="A3330" i="3"/>
  <c r="A3329" i="3"/>
  <c r="A3328" i="3"/>
  <c r="A3327" i="3"/>
  <c r="A3326" i="3"/>
  <c r="A3325" i="3"/>
  <c r="A3324" i="3"/>
  <c r="A3323" i="3"/>
  <c r="A3322" i="3"/>
  <c r="A3321" i="3"/>
  <c r="A3320" i="3"/>
  <c r="A3319" i="3"/>
  <c r="A3318" i="3"/>
  <c r="A3317" i="3"/>
  <c r="A3316" i="3"/>
  <c r="A3315" i="3"/>
  <c r="A3314" i="3"/>
  <c r="A3313" i="3"/>
  <c r="A3312" i="3"/>
  <c r="A3311" i="3"/>
  <c r="A3310" i="3"/>
  <c r="A3309" i="3"/>
  <c r="A3308" i="3"/>
  <c r="A3307" i="3"/>
  <c r="A3306" i="3"/>
  <c r="A3305" i="3"/>
  <c r="A3304" i="3"/>
  <c r="A3303" i="3"/>
  <c r="A3302" i="3"/>
  <c r="A3301" i="3"/>
  <c r="A3300" i="3"/>
  <c r="A3299" i="3"/>
  <c r="A3298" i="3"/>
  <c r="A3297" i="3"/>
  <c r="A3296" i="3"/>
  <c r="A3295" i="3"/>
  <c r="A3294" i="3"/>
  <c r="A3293" i="3"/>
  <c r="A3292" i="3"/>
  <c r="A3291" i="3"/>
  <c r="A3290" i="3"/>
  <c r="A3289" i="3"/>
  <c r="A3288" i="3"/>
  <c r="A3287" i="3"/>
  <c r="A3286" i="3"/>
  <c r="A3285" i="3"/>
  <c r="A3284" i="3"/>
  <c r="A3283" i="3"/>
  <c r="A3282" i="3"/>
  <c r="A3281" i="3"/>
  <c r="A3280" i="3"/>
  <c r="A3279" i="3"/>
  <c r="A3278" i="3"/>
  <c r="A3277" i="3"/>
  <c r="A3276" i="3"/>
  <c r="A3275" i="3"/>
  <c r="A3274" i="3"/>
  <c r="A3273" i="3"/>
  <c r="A3272" i="3"/>
  <c r="A3271" i="3"/>
  <c r="A3270" i="3"/>
  <c r="A3269" i="3"/>
  <c r="A3268" i="3"/>
  <c r="A3267" i="3"/>
  <c r="A3266" i="3"/>
  <c r="A3265" i="3"/>
  <c r="A3264" i="3"/>
  <c r="A3263" i="3"/>
  <c r="A3262" i="3"/>
  <c r="A3261" i="3"/>
  <c r="A3260" i="3"/>
  <c r="A3259" i="3"/>
  <c r="A3258" i="3"/>
  <c r="A3257" i="3"/>
  <c r="A3256" i="3"/>
  <c r="A3255" i="3"/>
  <c r="A3254" i="3"/>
  <c r="A3253" i="3"/>
  <c r="A3252" i="3"/>
  <c r="A3251" i="3"/>
  <c r="A3250" i="3"/>
  <c r="A3249" i="3"/>
  <c r="A3248" i="3"/>
  <c r="A3247" i="3"/>
  <c r="A3246" i="3"/>
  <c r="A3245" i="3"/>
  <c r="A3244" i="3"/>
  <c r="A3243" i="3"/>
  <c r="A3242" i="3"/>
  <c r="A3241" i="3"/>
  <c r="A3240" i="3"/>
  <c r="A3239" i="3"/>
  <c r="A3238" i="3"/>
  <c r="A3237" i="3"/>
  <c r="A3236" i="3"/>
  <c r="A3235" i="3"/>
  <c r="A3234" i="3"/>
  <c r="A3233" i="3"/>
  <c r="A3232" i="3"/>
  <c r="A3231" i="3"/>
  <c r="A3230" i="3"/>
  <c r="A3229" i="3"/>
  <c r="A3228" i="3"/>
  <c r="A3227" i="3"/>
  <c r="A3226" i="3"/>
  <c r="A3225" i="3"/>
  <c r="A3224" i="3"/>
  <c r="A3223" i="3"/>
  <c r="A3222" i="3"/>
  <c r="A3221" i="3"/>
  <c r="A3220" i="3"/>
  <c r="A3219" i="3"/>
  <c r="A3218" i="3"/>
  <c r="A3217" i="3"/>
  <c r="A3216" i="3"/>
  <c r="A3215" i="3"/>
  <c r="A3214" i="3"/>
  <c r="A3213" i="3"/>
  <c r="A3212" i="3"/>
  <c r="A3211" i="3"/>
  <c r="A3210" i="3"/>
  <c r="A3209" i="3"/>
  <c r="A3208" i="3"/>
  <c r="A3207" i="3"/>
  <c r="A3206" i="3"/>
  <c r="A3205" i="3"/>
  <c r="A3204" i="3"/>
  <c r="A3203" i="3"/>
  <c r="A3202" i="3"/>
  <c r="A3201" i="3"/>
  <c r="A3200" i="3"/>
  <c r="A3199" i="3"/>
  <c r="A3198" i="3"/>
  <c r="A3197" i="3"/>
  <c r="A3196" i="3"/>
  <c r="A3195" i="3"/>
  <c r="A3194" i="3"/>
  <c r="A3193" i="3"/>
  <c r="A3192" i="3"/>
  <c r="A3191" i="3"/>
  <c r="A3190" i="3"/>
  <c r="A3189" i="3"/>
  <c r="A3188" i="3"/>
  <c r="A3187" i="3"/>
  <c r="A3186" i="3"/>
  <c r="A3185" i="3"/>
  <c r="A3184" i="3"/>
  <c r="A3183" i="3"/>
  <c r="A3182" i="3"/>
  <c r="A3181" i="3"/>
  <c r="A3180" i="3"/>
  <c r="A3179" i="3"/>
  <c r="A3178" i="3"/>
  <c r="A3177" i="3"/>
  <c r="A3176" i="3"/>
  <c r="A3175" i="3"/>
  <c r="A3174" i="3"/>
  <c r="A3173" i="3"/>
  <c r="A3172" i="3"/>
  <c r="A3171" i="3"/>
  <c r="A3170" i="3"/>
  <c r="A3169" i="3"/>
  <c r="A3168" i="3"/>
  <c r="A3167" i="3"/>
  <c r="A3166" i="3"/>
  <c r="A3165" i="3"/>
  <c r="A3164" i="3"/>
  <c r="A3163" i="3"/>
  <c r="A3162" i="3"/>
  <c r="A3161" i="3"/>
  <c r="A3160" i="3"/>
  <c r="A3159" i="3"/>
  <c r="A3158" i="3"/>
  <c r="A3157" i="3"/>
  <c r="A3156" i="3"/>
  <c r="A3155" i="3"/>
  <c r="A3154" i="3"/>
  <c r="A3153" i="3"/>
  <c r="A3152" i="3"/>
  <c r="A3151" i="3"/>
  <c r="A3150" i="3"/>
  <c r="A3149" i="3"/>
  <c r="A3148" i="3"/>
  <c r="A3147" i="3"/>
  <c r="A3146" i="3"/>
  <c r="A3145" i="3"/>
  <c r="A3144" i="3"/>
  <c r="A3143" i="3"/>
  <c r="A3142" i="3"/>
  <c r="A3141" i="3"/>
  <c r="A3140" i="3"/>
  <c r="A3139" i="3"/>
  <c r="A3138" i="3"/>
  <c r="A3137" i="3"/>
  <c r="A3136" i="3"/>
  <c r="A3135" i="3"/>
  <c r="A3134" i="3"/>
  <c r="A3133" i="3"/>
  <c r="A3132" i="3"/>
  <c r="A3131" i="3"/>
  <c r="A3130" i="3"/>
  <c r="A3129" i="3"/>
  <c r="A3128" i="3"/>
  <c r="A3127" i="3"/>
  <c r="A3126" i="3"/>
  <c r="A3125" i="3"/>
  <c r="A3124" i="3"/>
  <c r="A3123" i="3"/>
  <c r="A3122" i="3"/>
  <c r="A3121" i="3"/>
  <c r="A3120" i="3"/>
  <c r="A3119" i="3"/>
  <c r="A3118" i="3"/>
  <c r="A3117" i="3"/>
  <c r="A3116" i="3"/>
  <c r="A3115" i="3"/>
  <c r="A3114" i="3"/>
  <c r="A3113" i="3"/>
  <c r="A3112" i="3"/>
  <c r="A3111" i="3"/>
  <c r="A3110" i="3"/>
  <c r="A3109" i="3"/>
  <c r="A3108" i="3"/>
  <c r="A3107" i="3"/>
  <c r="A3106" i="3"/>
  <c r="A3105" i="3"/>
  <c r="A3104" i="3"/>
  <c r="A3103" i="3"/>
  <c r="A3102" i="3"/>
  <c r="A3101" i="3"/>
  <c r="A3100" i="3"/>
  <c r="A3099" i="3"/>
  <c r="A3098" i="3"/>
  <c r="A3097" i="3"/>
  <c r="A3096" i="3"/>
  <c r="A3095" i="3"/>
  <c r="A3094" i="3"/>
  <c r="A3093" i="3"/>
  <c r="A3092" i="3"/>
  <c r="A3091" i="3"/>
  <c r="A3090" i="3"/>
  <c r="A3089" i="3"/>
  <c r="A3088" i="3"/>
  <c r="A3087" i="3"/>
  <c r="A3086" i="3"/>
  <c r="A3085" i="3"/>
  <c r="A3084" i="3"/>
  <c r="A3083" i="3"/>
  <c r="A3082" i="3"/>
  <c r="A3081" i="3"/>
  <c r="A3080" i="3"/>
  <c r="A3079" i="3"/>
  <c r="A3078" i="3"/>
  <c r="A3077" i="3"/>
  <c r="A3076" i="3"/>
  <c r="A3075" i="3"/>
  <c r="A3074" i="3"/>
  <c r="A3073" i="3"/>
  <c r="A3072" i="3"/>
  <c r="A3071" i="3"/>
  <c r="A3070" i="3"/>
  <c r="A3069" i="3"/>
  <c r="A3068" i="3"/>
  <c r="A3067" i="3"/>
  <c r="A3066" i="3"/>
  <c r="A3065" i="3"/>
  <c r="A3064" i="3"/>
  <c r="A3063" i="3"/>
  <c r="A3062" i="3"/>
  <c r="A3061" i="3"/>
  <c r="A3060" i="3"/>
  <c r="A3059" i="3"/>
  <c r="A3058" i="3"/>
  <c r="A3057" i="3"/>
  <c r="A3056" i="3"/>
  <c r="A3055" i="3"/>
  <c r="A3054" i="3"/>
  <c r="A3053" i="3"/>
  <c r="A3052" i="3"/>
  <c r="A3051" i="3"/>
  <c r="A3050" i="3"/>
  <c r="A3049" i="3"/>
  <c r="A3048" i="3"/>
  <c r="A3047" i="3"/>
  <c r="A3046" i="3"/>
  <c r="A3045" i="3"/>
  <c r="A3044" i="3"/>
  <c r="A3043" i="3"/>
  <c r="A3042" i="3"/>
  <c r="A3041" i="3"/>
  <c r="A3040" i="3"/>
  <c r="A3039" i="3"/>
  <c r="A3038" i="3"/>
  <c r="A3037" i="3"/>
  <c r="A3036" i="3"/>
  <c r="A3035" i="3"/>
  <c r="A3034" i="3"/>
  <c r="A3033" i="3"/>
  <c r="A3032" i="3"/>
  <c r="A3031" i="3"/>
  <c r="A3030" i="3"/>
  <c r="A3029" i="3"/>
  <c r="A3028" i="3"/>
  <c r="A3027" i="3"/>
  <c r="A3026" i="3"/>
  <c r="A3025" i="3"/>
  <c r="A3024" i="3"/>
  <c r="A3023" i="3"/>
  <c r="A3022" i="3"/>
  <c r="A3021" i="3"/>
  <c r="A3020" i="3"/>
  <c r="A3019" i="3"/>
  <c r="A3018" i="3"/>
  <c r="A3017" i="3"/>
  <c r="A3016" i="3"/>
  <c r="A3015" i="3"/>
  <c r="A3014" i="3"/>
  <c r="A3013" i="3"/>
  <c r="A3012" i="3"/>
  <c r="A3011" i="3"/>
  <c r="A3010" i="3"/>
  <c r="A3009" i="3"/>
  <c r="A3008" i="3"/>
  <c r="A3007" i="3"/>
  <c r="A3006" i="3"/>
  <c r="A3005" i="3"/>
  <c r="A3004" i="3"/>
  <c r="A3003" i="3"/>
  <c r="A3002" i="3"/>
  <c r="A3001" i="3"/>
  <c r="A3000" i="3"/>
  <c r="A2999" i="3"/>
  <c r="A2998" i="3"/>
  <c r="A2997" i="3"/>
  <c r="A2996" i="3"/>
  <c r="A2995" i="3"/>
  <c r="A2994" i="3"/>
  <c r="A2993" i="3"/>
  <c r="A2992" i="3"/>
  <c r="A2991" i="3"/>
  <c r="A2990" i="3"/>
  <c r="A2989" i="3"/>
  <c r="A2988" i="3"/>
  <c r="A2987" i="3"/>
  <c r="A2986" i="3"/>
  <c r="A2985" i="3"/>
  <c r="A2984" i="3"/>
  <c r="A2983" i="3"/>
  <c r="A2982" i="3"/>
  <c r="A2981" i="3"/>
  <c r="A2980" i="3"/>
  <c r="A2979" i="3"/>
  <c r="A2978" i="3"/>
  <c r="A2977" i="3"/>
  <c r="A2976" i="3"/>
  <c r="A2975" i="3"/>
  <c r="A2974" i="3"/>
  <c r="A2973" i="3"/>
  <c r="A2972" i="3"/>
  <c r="A2971" i="3"/>
  <c r="A2970" i="3"/>
  <c r="A2969" i="3"/>
  <c r="A2968" i="3"/>
  <c r="A2967" i="3"/>
  <c r="A2966" i="3"/>
  <c r="A2965" i="3"/>
  <c r="A2964" i="3"/>
  <c r="A2963" i="3"/>
  <c r="A2962" i="3"/>
  <c r="A2961" i="3"/>
  <c r="A2960" i="3"/>
  <c r="A2959" i="3"/>
  <c r="A2958" i="3"/>
  <c r="A2957" i="3"/>
  <c r="A2956" i="3"/>
  <c r="A2955" i="3"/>
  <c r="A2954" i="3"/>
  <c r="A2953" i="3"/>
  <c r="A2952" i="3"/>
  <c r="A2951" i="3"/>
  <c r="A2950" i="3"/>
  <c r="A2949" i="3"/>
  <c r="A2948" i="3"/>
  <c r="A2947" i="3"/>
  <c r="A2946" i="3"/>
  <c r="A2945" i="3"/>
  <c r="A2944" i="3"/>
  <c r="A2943" i="3"/>
  <c r="A2942" i="3"/>
  <c r="A2941" i="3"/>
  <c r="A2940" i="3"/>
  <c r="A2939" i="3"/>
  <c r="A2938" i="3"/>
  <c r="A2937" i="3"/>
  <c r="A2936" i="3"/>
  <c r="A2935" i="3"/>
  <c r="A2934" i="3"/>
  <c r="A2933" i="3"/>
  <c r="A2932" i="3"/>
  <c r="A2931" i="3"/>
  <c r="A2930" i="3"/>
  <c r="A2929" i="3"/>
  <c r="A2928" i="3"/>
  <c r="A2927" i="3"/>
  <c r="A2926" i="3"/>
  <c r="A2925" i="3"/>
  <c r="A2924" i="3"/>
  <c r="A2923" i="3"/>
  <c r="A2922" i="3"/>
  <c r="A2921" i="3"/>
  <c r="A2920" i="3"/>
  <c r="A2919" i="3"/>
  <c r="A2918" i="3"/>
  <c r="A2917" i="3"/>
  <c r="A2916" i="3"/>
  <c r="A2915" i="3"/>
  <c r="A2914" i="3"/>
  <c r="A2913" i="3"/>
  <c r="A2912" i="3"/>
  <c r="A2911" i="3"/>
  <c r="A2910" i="3"/>
  <c r="A2909" i="3"/>
  <c r="A2908" i="3"/>
  <c r="A2907" i="3"/>
  <c r="A2906" i="3"/>
  <c r="A2905" i="3"/>
  <c r="A2904" i="3"/>
  <c r="A2903" i="3"/>
  <c r="A2902" i="3"/>
  <c r="A2901" i="3"/>
  <c r="A2900" i="3"/>
  <c r="A2899" i="3"/>
  <c r="A2898" i="3"/>
  <c r="A2897" i="3"/>
  <c r="A2896" i="3"/>
  <c r="A2895" i="3"/>
  <c r="A2894" i="3"/>
  <c r="A2893" i="3"/>
  <c r="A2892" i="3"/>
  <c r="A2891" i="3"/>
  <c r="A2890" i="3"/>
  <c r="A2889" i="3"/>
  <c r="A2888" i="3"/>
  <c r="A2887" i="3"/>
  <c r="A2886" i="3"/>
  <c r="A2885" i="3"/>
  <c r="A2884" i="3"/>
  <c r="A2883" i="3"/>
  <c r="A2882" i="3"/>
  <c r="A2881" i="3"/>
  <c r="A2880" i="3"/>
  <c r="A2879" i="3"/>
  <c r="A2878" i="3"/>
  <c r="A2877" i="3"/>
  <c r="A2876" i="3"/>
  <c r="A2875" i="3"/>
  <c r="A2874" i="3"/>
  <c r="A2873" i="3"/>
  <c r="A2872" i="3"/>
  <c r="A2871" i="3"/>
  <c r="A2870" i="3"/>
  <c r="A2869" i="3"/>
  <c r="A2868" i="3"/>
  <c r="A2867" i="3"/>
  <c r="A2866" i="3"/>
  <c r="A2865" i="3"/>
  <c r="A2864" i="3"/>
  <c r="A2863" i="3"/>
  <c r="A2862" i="3"/>
  <c r="A2861" i="3"/>
  <c r="A2860" i="3"/>
  <c r="A2859" i="3"/>
  <c r="A2858" i="3"/>
  <c r="A2857" i="3"/>
  <c r="A2856" i="3"/>
  <c r="A2855" i="3"/>
  <c r="A2854" i="3"/>
  <c r="A2853" i="3"/>
  <c r="A2852" i="3"/>
  <c r="A2851" i="3"/>
  <c r="A2850" i="3"/>
  <c r="A2849" i="3"/>
  <c r="A2848" i="3"/>
  <c r="A2847" i="3"/>
  <c r="A2846" i="3"/>
  <c r="A2845" i="3"/>
  <c r="A2844" i="3"/>
  <c r="A2843" i="3"/>
  <c r="A2842" i="3"/>
  <c r="A2841" i="3"/>
  <c r="A2840" i="3"/>
  <c r="A2839" i="3"/>
  <c r="A2838" i="3"/>
  <c r="A2837" i="3"/>
  <c r="A2836" i="3"/>
  <c r="A2835" i="3"/>
  <c r="A2834" i="3"/>
  <c r="A2833" i="3"/>
  <c r="A2832" i="3"/>
  <c r="A2831" i="3"/>
  <c r="A2830" i="3"/>
  <c r="A2829" i="3"/>
  <c r="A2828" i="3"/>
  <c r="A2827" i="3"/>
  <c r="A2826" i="3"/>
  <c r="A2825" i="3"/>
  <c r="A2824" i="3"/>
  <c r="A2823" i="3"/>
  <c r="A2822" i="3"/>
  <c r="A2821" i="3"/>
  <c r="A2820" i="3"/>
  <c r="A2819" i="3"/>
  <c r="A2818" i="3"/>
  <c r="A2817" i="3"/>
  <c r="A2816" i="3"/>
  <c r="A2815" i="3"/>
  <c r="A2814" i="3"/>
  <c r="A2813" i="3"/>
  <c r="A2812" i="3"/>
  <c r="A2811" i="3"/>
  <c r="A2810" i="3"/>
  <c r="A2809" i="3"/>
  <c r="A2808" i="3"/>
  <c r="A2807" i="3"/>
  <c r="A2806" i="3"/>
  <c r="A2805" i="3"/>
  <c r="A2804" i="3"/>
  <c r="A2803" i="3"/>
  <c r="A2802" i="3"/>
  <c r="A2801" i="3"/>
  <c r="A2800" i="3"/>
  <c r="A2799" i="3"/>
  <c r="A2798" i="3"/>
  <c r="A2797" i="3"/>
  <c r="A2796" i="3"/>
  <c r="A2795" i="3"/>
  <c r="A2794" i="3"/>
  <c r="A2793" i="3"/>
  <c r="A2792" i="3"/>
  <c r="A2791" i="3"/>
  <c r="A2790" i="3"/>
  <c r="A2789" i="3"/>
  <c r="A2788" i="3"/>
  <c r="A2787" i="3"/>
  <c r="A2786" i="3"/>
  <c r="A2785" i="3"/>
  <c r="A2784" i="3"/>
  <c r="A2783" i="3"/>
  <c r="A2782" i="3"/>
  <c r="A2781" i="3"/>
  <c r="A2780" i="3"/>
  <c r="A2779" i="3"/>
  <c r="A2778" i="3"/>
  <c r="A2777" i="3"/>
  <c r="A2776" i="3"/>
  <c r="A2775" i="3"/>
  <c r="A2774" i="3"/>
  <c r="A2773" i="3"/>
  <c r="A2772" i="3"/>
  <c r="A2771" i="3"/>
  <c r="A2770" i="3"/>
  <c r="A2769" i="3"/>
  <c r="A2768" i="3"/>
  <c r="A2767" i="3"/>
  <c r="A2766" i="3"/>
  <c r="A2765" i="3"/>
  <c r="A2764" i="3"/>
  <c r="A2763" i="3"/>
  <c r="A2762" i="3"/>
  <c r="A2761" i="3"/>
  <c r="A2760" i="3"/>
  <c r="A2759" i="3"/>
  <c r="A2758" i="3"/>
  <c r="A2757" i="3"/>
  <c r="A2756" i="3"/>
  <c r="A2755" i="3"/>
  <c r="A2754" i="3"/>
  <c r="A2753" i="3"/>
  <c r="A2752" i="3"/>
  <c r="A2751" i="3"/>
  <c r="A2750" i="3"/>
  <c r="A2749" i="3"/>
  <c r="A2748" i="3"/>
  <c r="A2747" i="3"/>
  <c r="A2746" i="3"/>
  <c r="A2745" i="3"/>
  <c r="A2744" i="3"/>
  <c r="A2743" i="3"/>
  <c r="A2742" i="3"/>
  <c r="A2741" i="3"/>
  <c r="A2740" i="3"/>
  <c r="A2739" i="3"/>
  <c r="A2738" i="3"/>
  <c r="A2737" i="3"/>
  <c r="A2736" i="3"/>
  <c r="A2735" i="3"/>
  <c r="A2734" i="3"/>
  <c r="A2733" i="3"/>
  <c r="A2732" i="3"/>
  <c r="A2731" i="3"/>
  <c r="A2730" i="3"/>
  <c r="A2729" i="3"/>
  <c r="A2728" i="3"/>
  <c r="A2727" i="3"/>
  <c r="A2726" i="3"/>
  <c r="A2725" i="3"/>
  <c r="A2724" i="3"/>
  <c r="A2723" i="3"/>
  <c r="A2722" i="3"/>
  <c r="A2721" i="3"/>
  <c r="A2720" i="3"/>
  <c r="A2719" i="3"/>
  <c r="A2718" i="3"/>
  <c r="A2717" i="3"/>
  <c r="A2716" i="3"/>
  <c r="A2715" i="3"/>
  <c r="A2714" i="3"/>
  <c r="A2713" i="3"/>
  <c r="A2712" i="3"/>
  <c r="A2711" i="3"/>
  <c r="A2710" i="3"/>
  <c r="A2709" i="3"/>
  <c r="A2708" i="3"/>
  <c r="A2707" i="3"/>
  <c r="A2706" i="3"/>
  <c r="A2705" i="3"/>
  <c r="A2704" i="3"/>
  <c r="A2703" i="3"/>
  <c r="A2702" i="3"/>
  <c r="A2701" i="3"/>
  <c r="A2700" i="3"/>
  <c r="A2699" i="3"/>
  <c r="A2698" i="3"/>
  <c r="A2697" i="3"/>
  <c r="A2696" i="3"/>
  <c r="A2695" i="3"/>
  <c r="A2694" i="3"/>
  <c r="A2693" i="3"/>
  <c r="A2692" i="3"/>
  <c r="A2691" i="3"/>
  <c r="A2690" i="3"/>
  <c r="A2689" i="3"/>
  <c r="A2688" i="3"/>
  <c r="A2687" i="3"/>
  <c r="A2686" i="3"/>
  <c r="A2685" i="3"/>
  <c r="A2684" i="3"/>
  <c r="A2683" i="3"/>
  <c r="A2682" i="3"/>
  <c r="A2681" i="3"/>
  <c r="A2680" i="3"/>
  <c r="A2679" i="3"/>
  <c r="A2678" i="3"/>
  <c r="A2677" i="3"/>
  <c r="A2676" i="3"/>
  <c r="A2675" i="3"/>
  <c r="A2674" i="3"/>
  <c r="A2673" i="3"/>
  <c r="A2672" i="3"/>
  <c r="A2671" i="3"/>
  <c r="A2670" i="3"/>
  <c r="A2669" i="3"/>
  <c r="A2668" i="3"/>
  <c r="A2667" i="3"/>
  <c r="A2666" i="3"/>
  <c r="A2665" i="3"/>
  <c r="A2664" i="3"/>
  <c r="A2663" i="3"/>
  <c r="A2662" i="3"/>
  <c r="A2661" i="3"/>
  <c r="A2660" i="3"/>
  <c r="A2659" i="3"/>
  <c r="A2658" i="3"/>
  <c r="A2657" i="3"/>
  <c r="A2656" i="3"/>
  <c r="A2655" i="3"/>
  <c r="A2654" i="3"/>
  <c r="A2653" i="3"/>
  <c r="A2652" i="3"/>
  <c r="A2651" i="3"/>
  <c r="A2650" i="3"/>
  <c r="A2649" i="3"/>
  <c r="A2648" i="3"/>
  <c r="A2647" i="3"/>
  <c r="A2646" i="3"/>
  <c r="A2645" i="3"/>
  <c r="A2644" i="3"/>
  <c r="A2643" i="3"/>
  <c r="A2642" i="3"/>
  <c r="A2641" i="3"/>
  <c r="A2640" i="3"/>
  <c r="A2639" i="3"/>
  <c r="A2638" i="3"/>
  <c r="A2637" i="3"/>
  <c r="A2636" i="3"/>
  <c r="A2635" i="3"/>
  <c r="A2634" i="3"/>
  <c r="A2633" i="3"/>
  <c r="A2632" i="3"/>
  <c r="A2631" i="3"/>
  <c r="A2630" i="3"/>
  <c r="A2629" i="3"/>
  <c r="A2628" i="3"/>
  <c r="A2627" i="3"/>
  <c r="A2626" i="3"/>
  <c r="A2625" i="3"/>
  <c r="A2624" i="3"/>
  <c r="A2623" i="3"/>
  <c r="A2622" i="3"/>
  <c r="A2621" i="3"/>
  <c r="A2620" i="3"/>
  <c r="A2619" i="3"/>
  <c r="A2618" i="3"/>
  <c r="A2617" i="3"/>
  <c r="A2616" i="3"/>
  <c r="A2615" i="3"/>
  <c r="A2614" i="3"/>
  <c r="A2613" i="3"/>
  <c r="A2612" i="3"/>
  <c r="A2611" i="3"/>
  <c r="A2610" i="3"/>
  <c r="A2609" i="3"/>
  <c r="A2608" i="3"/>
  <c r="A2607" i="3"/>
  <c r="A2606" i="3"/>
  <c r="A2605" i="3"/>
  <c r="A2604" i="3"/>
  <c r="A2603" i="3"/>
  <c r="A2602" i="3"/>
  <c r="A2601" i="3"/>
  <c r="A2600" i="3"/>
  <c r="A2599" i="3"/>
  <c r="A2598" i="3"/>
  <c r="A2597" i="3"/>
  <c r="A2596" i="3"/>
  <c r="A2595" i="3"/>
  <c r="A2594" i="3"/>
  <c r="A2593" i="3"/>
  <c r="A2592" i="3"/>
  <c r="A2591" i="3"/>
  <c r="A2590" i="3"/>
  <c r="A2589" i="3"/>
  <c r="A2588" i="3"/>
  <c r="A2587" i="3"/>
  <c r="A2586" i="3"/>
  <c r="A2585" i="3"/>
  <c r="A2584" i="3"/>
  <c r="A2583" i="3"/>
  <c r="A2582" i="3"/>
  <c r="A2581" i="3"/>
  <c r="A2580" i="3"/>
  <c r="A2579" i="3"/>
  <c r="A2578" i="3"/>
  <c r="A2577" i="3"/>
  <c r="A2576" i="3"/>
  <c r="A2575" i="3"/>
  <c r="A2574" i="3"/>
  <c r="A2573" i="3"/>
  <c r="A2572" i="3"/>
  <c r="A2571" i="3"/>
  <c r="A2570" i="3"/>
  <c r="A2569" i="3"/>
  <c r="A2568" i="3"/>
  <c r="A2567" i="3"/>
  <c r="A2566" i="3"/>
  <c r="A2565" i="3"/>
  <c r="A2564" i="3"/>
  <c r="A2563" i="3"/>
  <c r="A2562" i="3"/>
  <c r="A2561" i="3"/>
  <c r="A2560" i="3"/>
  <c r="A2559" i="3"/>
  <c r="A2558" i="3"/>
  <c r="A2557" i="3"/>
  <c r="A2556" i="3"/>
  <c r="A2555" i="3"/>
  <c r="A2554" i="3"/>
  <c r="A2553" i="3"/>
  <c r="A2552" i="3"/>
  <c r="A2551" i="3"/>
  <c r="A2550" i="3"/>
  <c r="A2549" i="3"/>
  <c r="A2548" i="3"/>
  <c r="A2547" i="3"/>
  <c r="A2546" i="3"/>
  <c r="A2545" i="3"/>
  <c r="A2544" i="3"/>
  <c r="A2543" i="3"/>
  <c r="A2542" i="3"/>
  <c r="A2541" i="3"/>
  <c r="A2540" i="3"/>
  <c r="A2539" i="3"/>
  <c r="A2538" i="3"/>
  <c r="A2537" i="3"/>
  <c r="A2536" i="3"/>
  <c r="A2535" i="3"/>
  <c r="A2534" i="3"/>
  <c r="A2533" i="3"/>
  <c r="A2532" i="3"/>
  <c r="A2531" i="3"/>
  <c r="A2530" i="3"/>
  <c r="A2529" i="3"/>
  <c r="A2528" i="3"/>
  <c r="A2527" i="3"/>
  <c r="A2526" i="3"/>
  <c r="A2525" i="3"/>
  <c r="A2524" i="3"/>
  <c r="A2523" i="3"/>
  <c r="A2522" i="3"/>
  <c r="A2521" i="3"/>
  <c r="A2520" i="3"/>
  <c r="A2519" i="3"/>
  <c r="A2518" i="3"/>
  <c r="A2517" i="3"/>
  <c r="A2516" i="3"/>
  <c r="A2515" i="3"/>
  <c r="A2514" i="3"/>
  <c r="A2513" i="3"/>
  <c r="A2512" i="3"/>
  <c r="A2511" i="3"/>
  <c r="A2510" i="3"/>
  <c r="A2509" i="3"/>
  <c r="A2508" i="3"/>
  <c r="A2507" i="3"/>
  <c r="A2506" i="3"/>
  <c r="A2505" i="3"/>
  <c r="A2504" i="3"/>
  <c r="A2503" i="3"/>
  <c r="A2502" i="3"/>
  <c r="A2501" i="3"/>
  <c r="A2500" i="3"/>
  <c r="A2499" i="3"/>
  <c r="A2498" i="3"/>
  <c r="A2497" i="3"/>
  <c r="A2496" i="3"/>
  <c r="A2495" i="3"/>
  <c r="A2494" i="3"/>
  <c r="A2493" i="3"/>
  <c r="A2492" i="3"/>
  <c r="A2491" i="3"/>
  <c r="A2490" i="3"/>
  <c r="A2489" i="3"/>
  <c r="A2488" i="3"/>
  <c r="A2487" i="3"/>
  <c r="A2486" i="3"/>
  <c r="A2485" i="3"/>
  <c r="A2484" i="3"/>
  <c r="A2483" i="3"/>
  <c r="A2482" i="3"/>
  <c r="A2481" i="3"/>
  <c r="A2480" i="3"/>
  <c r="A2479" i="3"/>
  <c r="A2478" i="3"/>
  <c r="A2477" i="3"/>
  <c r="A2476" i="3"/>
  <c r="A2475" i="3"/>
  <c r="A2474" i="3"/>
  <c r="A2473" i="3"/>
  <c r="A2472" i="3"/>
  <c r="A2471" i="3"/>
  <c r="A2470" i="3"/>
  <c r="A2469" i="3"/>
  <c r="A2468" i="3"/>
  <c r="A2467" i="3"/>
  <c r="A2466" i="3"/>
  <c r="A2465" i="3"/>
  <c r="A2464" i="3"/>
  <c r="A2463" i="3"/>
  <c r="A2462" i="3"/>
  <c r="A2461" i="3"/>
  <c r="A2460" i="3"/>
  <c r="A2459" i="3"/>
  <c r="A2458" i="3"/>
  <c r="A2457" i="3"/>
  <c r="A2456" i="3"/>
  <c r="A2455" i="3"/>
  <c r="A2454" i="3"/>
  <c r="A2453" i="3"/>
  <c r="A2452" i="3"/>
  <c r="A2451" i="3"/>
  <c r="A2450" i="3"/>
  <c r="A2449" i="3"/>
  <c r="A2448" i="3"/>
  <c r="A2447" i="3"/>
  <c r="A2446" i="3"/>
  <c r="A2445" i="3"/>
  <c r="A2444" i="3"/>
  <c r="A2443" i="3"/>
  <c r="A2442" i="3"/>
  <c r="A2441" i="3"/>
  <c r="A2440" i="3"/>
  <c r="A2439" i="3"/>
  <c r="A2438" i="3"/>
  <c r="A2437" i="3"/>
  <c r="A2436" i="3"/>
  <c r="A2435" i="3"/>
  <c r="A2434" i="3"/>
  <c r="A2433" i="3"/>
  <c r="A2432" i="3"/>
  <c r="A2431" i="3"/>
  <c r="A2430" i="3"/>
  <c r="A2429" i="3"/>
  <c r="A2428" i="3"/>
  <c r="A2427" i="3"/>
  <c r="A2426" i="3"/>
  <c r="A2425" i="3"/>
  <c r="A2424" i="3"/>
  <c r="A2423" i="3"/>
  <c r="A2422" i="3"/>
  <c r="A2421" i="3"/>
  <c r="A2420" i="3"/>
  <c r="A2419" i="3"/>
  <c r="A2418" i="3"/>
  <c r="A2417" i="3"/>
  <c r="A2416" i="3"/>
  <c r="A2415" i="3"/>
  <c r="A2414" i="3"/>
  <c r="A2413" i="3"/>
  <c r="A2412" i="3"/>
  <c r="A2411" i="3"/>
  <c r="A2410" i="3"/>
  <c r="A2409" i="3"/>
  <c r="A2408" i="3"/>
  <c r="A2407" i="3"/>
  <c r="A2406" i="3"/>
  <c r="A2405" i="3"/>
  <c r="A2404" i="3"/>
  <c r="A2403" i="3"/>
  <c r="A2402" i="3"/>
  <c r="A2401" i="3"/>
  <c r="A2400" i="3"/>
  <c r="A2399" i="3"/>
  <c r="A2398" i="3"/>
  <c r="A2397" i="3"/>
  <c r="A2396" i="3"/>
  <c r="A2395" i="3"/>
  <c r="A2394" i="3"/>
  <c r="A2393" i="3"/>
  <c r="A2392" i="3"/>
  <c r="A2391" i="3"/>
  <c r="A2390" i="3"/>
  <c r="A2389" i="3"/>
  <c r="A2388" i="3"/>
  <c r="A2387" i="3"/>
  <c r="A2386" i="3"/>
  <c r="A2385" i="3"/>
  <c r="A2384" i="3"/>
  <c r="A2383" i="3"/>
  <c r="A2382" i="3"/>
  <c r="A2381" i="3"/>
  <c r="A2380" i="3"/>
  <c r="A2379" i="3"/>
  <c r="A2378" i="3"/>
  <c r="A2377" i="3"/>
  <c r="A2376" i="3"/>
  <c r="A2375" i="3"/>
  <c r="A2374" i="3"/>
  <c r="A2373" i="3"/>
  <c r="A2372" i="3"/>
  <c r="A2371" i="3"/>
  <c r="A2370" i="3"/>
  <c r="A2369" i="3"/>
  <c r="A2368" i="3"/>
  <c r="A2367" i="3"/>
  <c r="A2366" i="3"/>
  <c r="A2365" i="3"/>
  <c r="A2364" i="3"/>
  <c r="A2363" i="3"/>
  <c r="A2362" i="3"/>
  <c r="A2361" i="3"/>
  <c r="A2360" i="3"/>
  <c r="A2359" i="3"/>
  <c r="A2358" i="3"/>
  <c r="A2357" i="3"/>
  <c r="A2356" i="3"/>
  <c r="A2355" i="3"/>
  <c r="A2354" i="3"/>
  <c r="A2353" i="3"/>
  <c r="A2352" i="3"/>
  <c r="A2351" i="3"/>
  <c r="A2350" i="3"/>
  <c r="A2349" i="3"/>
  <c r="A2348" i="3"/>
  <c r="A2347" i="3"/>
  <c r="A2346" i="3"/>
  <c r="A2345" i="3"/>
  <c r="A2344" i="3"/>
  <c r="A2343" i="3"/>
  <c r="A2342" i="3"/>
  <c r="A2341" i="3"/>
  <c r="A2340" i="3"/>
  <c r="A2339" i="3"/>
  <c r="A2338" i="3"/>
  <c r="A2337" i="3"/>
  <c r="A2336" i="3"/>
  <c r="A2335" i="3"/>
  <c r="A2334" i="3"/>
  <c r="A2333" i="3"/>
  <c r="A2332" i="3"/>
  <c r="A2331" i="3"/>
  <c r="A2330" i="3"/>
  <c r="A2329" i="3"/>
  <c r="A2328" i="3"/>
  <c r="A2327" i="3"/>
  <c r="A2326" i="3"/>
  <c r="A2325" i="3"/>
  <c r="A2324" i="3"/>
  <c r="A2323" i="3"/>
  <c r="A2322" i="3"/>
  <c r="A2321" i="3"/>
  <c r="A2320" i="3"/>
  <c r="A2319" i="3"/>
  <c r="A2318" i="3"/>
  <c r="A2317" i="3"/>
  <c r="A2316" i="3"/>
  <c r="A2315" i="3"/>
  <c r="A2314" i="3"/>
  <c r="A2313" i="3"/>
  <c r="A2312" i="3"/>
  <c r="A2311" i="3"/>
  <c r="A2310" i="3"/>
  <c r="A2309" i="3"/>
  <c r="A2308" i="3"/>
  <c r="A2307" i="3"/>
  <c r="A2306" i="3"/>
  <c r="A2305" i="3"/>
  <c r="A2304" i="3"/>
  <c r="A2303" i="3"/>
  <c r="A2302" i="3"/>
  <c r="A2301" i="3"/>
  <c r="A2300" i="3"/>
  <c r="A2299" i="3"/>
  <c r="A2298" i="3"/>
  <c r="A2297" i="3"/>
  <c r="A2296" i="3"/>
  <c r="A2295" i="3"/>
  <c r="A2294" i="3"/>
  <c r="A2293" i="3"/>
  <c r="A2292" i="3"/>
  <c r="A2291" i="3"/>
  <c r="A2290" i="3"/>
  <c r="A2289" i="3"/>
  <c r="A2288" i="3"/>
  <c r="A2287" i="3"/>
  <c r="A2286" i="3"/>
  <c r="A2285" i="3"/>
  <c r="A2284" i="3"/>
  <c r="A2283" i="3"/>
  <c r="A2282" i="3"/>
  <c r="A2281" i="3"/>
  <c r="A2280" i="3"/>
  <c r="A2279" i="3"/>
  <c r="A2278" i="3"/>
  <c r="A2277" i="3"/>
  <c r="A2276" i="3"/>
  <c r="A2275" i="3"/>
  <c r="A2274" i="3"/>
  <c r="A2273" i="3"/>
  <c r="A2272" i="3"/>
  <c r="A2271" i="3"/>
  <c r="A2270" i="3"/>
  <c r="A2269" i="3"/>
  <c r="A2268" i="3"/>
  <c r="A2267" i="3"/>
  <c r="A2266" i="3"/>
  <c r="A2265" i="3"/>
  <c r="A2264" i="3"/>
  <c r="A2263" i="3"/>
  <c r="A2262" i="3"/>
  <c r="A2261" i="3"/>
  <c r="A2260" i="3"/>
  <c r="A2259" i="3"/>
  <c r="A2258" i="3"/>
  <c r="A2257" i="3"/>
  <c r="A2256" i="3"/>
  <c r="A2255" i="3"/>
  <c r="A2254" i="3"/>
  <c r="A2253" i="3"/>
  <c r="A2252" i="3"/>
  <c r="A2251" i="3"/>
  <c r="A2250" i="3"/>
  <c r="A2249" i="3"/>
  <c r="A2248" i="3"/>
  <c r="A2247" i="3"/>
  <c r="A2246" i="3"/>
  <c r="A2245" i="3"/>
  <c r="A2244" i="3"/>
  <c r="A2243" i="3"/>
  <c r="A2242" i="3"/>
  <c r="A2241" i="3"/>
  <c r="A2240" i="3"/>
  <c r="A2239" i="3"/>
  <c r="A2238" i="3"/>
  <c r="A2237" i="3"/>
  <c r="A2236" i="3"/>
  <c r="A2235" i="3"/>
  <c r="A2234" i="3"/>
  <c r="A2233" i="3"/>
  <c r="A2232" i="3"/>
  <c r="A2231" i="3"/>
  <c r="A2230" i="3"/>
  <c r="A2229" i="3"/>
  <c r="A2228" i="3"/>
  <c r="A2227" i="3"/>
  <c r="A2226" i="3"/>
  <c r="A2225" i="3"/>
  <c r="A2224" i="3"/>
  <c r="A2223" i="3"/>
  <c r="A2222" i="3"/>
  <c r="A2221" i="3"/>
  <c r="A2220" i="3"/>
  <c r="A2219" i="3"/>
  <c r="A2218" i="3"/>
  <c r="A2217" i="3"/>
  <c r="A2216" i="3"/>
  <c r="A2215" i="3"/>
  <c r="A2214" i="3"/>
  <c r="A2213" i="3"/>
  <c r="A2212" i="3"/>
  <c r="A2211" i="3"/>
  <c r="A2210" i="3"/>
  <c r="A2209" i="3"/>
  <c r="A2208" i="3"/>
  <c r="A2207" i="3"/>
  <c r="A2206" i="3"/>
  <c r="A2205" i="3"/>
  <c r="A2204" i="3"/>
  <c r="A2203" i="3"/>
  <c r="A2202" i="3"/>
  <c r="A2201" i="3"/>
  <c r="A2200" i="3"/>
  <c r="A2199" i="3"/>
  <c r="A2198" i="3"/>
  <c r="A2197" i="3"/>
  <c r="A2196" i="3"/>
  <c r="A2195" i="3"/>
  <c r="A2194" i="3"/>
  <c r="A2193" i="3"/>
  <c r="A2192" i="3"/>
  <c r="A2191" i="3"/>
  <c r="A2190" i="3"/>
  <c r="A2189" i="3"/>
  <c r="A2188" i="3"/>
  <c r="A2187" i="3"/>
  <c r="A2186" i="3"/>
  <c r="A2185" i="3"/>
  <c r="A2184" i="3"/>
  <c r="A2183" i="3"/>
  <c r="A2182" i="3"/>
  <c r="A2181" i="3"/>
  <c r="A2180" i="3"/>
  <c r="A2179" i="3"/>
  <c r="A2178" i="3"/>
  <c r="A2177" i="3"/>
  <c r="A2176" i="3"/>
  <c r="A2175" i="3"/>
  <c r="A2174" i="3"/>
  <c r="A2173" i="3"/>
  <c r="A2172" i="3"/>
  <c r="A2171" i="3"/>
  <c r="A2170" i="3"/>
  <c r="A2169" i="3"/>
  <c r="A2168" i="3"/>
  <c r="A2167" i="3"/>
  <c r="A2166" i="3"/>
  <c r="A2165" i="3"/>
  <c r="A2164" i="3"/>
  <c r="A2163" i="3"/>
  <c r="A2162" i="3"/>
  <c r="A2161" i="3"/>
  <c r="A2160" i="3"/>
  <c r="A2159" i="3"/>
  <c r="A2158" i="3"/>
  <c r="A2157" i="3"/>
  <c r="A2156" i="3"/>
  <c r="A2155" i="3"/>
  <c r="A2154" i="3"/>
  <c r="A2153" i="3"/>
  <c r="A2152" i="3"/>
  <c r="A2151" i="3"/>
  <c r="A2150" i="3"/>
  <c r="A2149" i="3"/>
  <c r="A2148" i="3"/>
  <c r="A2147" i="3"/>
  <c r="A2146" i="3"/>
  <c r="A2145" i="3"/>
  <c r="A2144" i="3"/>
  <c r="A2143" i="3"/>
  <c r="A2142" i="3"/>
  <c r="A2141" i="3"/>
  <c r="A2140" i="3"/>
  <c r="A2139" i="3"/>
  <c r="A2138" i="3"/>
  <c r="A2137" i="3"/>
  <c r="A2136" i="3"/>
  <c r="A2135" i="3"/>
  <c r="A2134" i="3"/>
  <c r="A2133" i="3"/>
  <c r="A2132" i="3"/>
  <c r="A2131" i="3"/>
  <c r="A2130" i="3"/>
  <c r="A2129" i="3"/>
  <c r="A2128" i="3"/>
  <c r="A2127" i="3"/>
  <c r="A2126" i="3"/>
  <c r="A2125" i="3"/>
  <c r="A2124" i="3"/>
  <c r="A2123" i="3"/>
  <c r="A2122" i="3"/>
  <c r="A2121" i="3"/>
  <c r="A2120" i="3"/>
  <c r="A2119" i="3"/>
  <c r="A2118" i="3"/>
  <c r="A2117" i="3"/>
  <c r="A2116" i="3"/>
  <c r="A2115" i="3"/>
  <c r="A2114" i="3"/>
  <c r="A2113" i="3"/>
  <c r="A2112" i="3"/>
  <c r="A2111" i="3"/>
  <c r="A2110" i="3"/>
  <c r="A2109" i="3"/>
  <c r="A2108" i="3"/>
  <c r="A2107" i="3"/>
  <c r="A2106" i="3"/>
  <c r="A2105" i="3"/>
  <c r="A2104" i="3"/>
  <c r="A2103" i="3"/>
  <c r="A2102" i="3"/>
  <c r="A2101" i="3"/>
  <c r="A2100" i="3"/>
  <c r="A2099" i="3"/>
  <c r="A2098" i="3"/>
  <c r="A2097" i="3"/>
  <c r="A2096" i="3"/>
  <c r="A2095" i="3"/>
  <c r="A2094" i="3"/>
  <c r="A2093" i="3"/>
  <c r="A2092" i="3"/>
  <c r="A2091" i="3"/>
  <c r="A2090" i="3"/>
  <c r="A2089" i="3"/>
  <c r="A2088" i="3"/>
  <c r="A2087" i="3"/>
  <c r="A2086" i="3"/>
  <c r="A2085" i="3"/>
  <c r="A2084" i="3"/>
  <c r="A2083" i="3"/>
  <c r="A2082" i="3"/>
  <c r="A2081" i="3"/>
  <c r="A2080" i="3"/>
  <c r="A2079" i="3"/>
  <c r="A2078" i="3"/>
  <c r="A2077" i="3"/>
  <c r="A2076" i="3"/>
  <c r="A2075" i="3"/>
  <c r="A2074" i="3"/>
  <c r="A2073" i="3"/>
  <c r="A2072" i="3"/>
  <c r="A2071" i="3"/>
  <c r="A2070" i="3"/>
  <c r="A2069" i="3"/>
  <c r="A2068" i="3"/>
  <c r="A2067" i="3"/>
  <c r="A2066" i="3"/>
  <c r="A2065" i="3"/>
  <c r="A2064" i="3"/>
  <c r="A2063" i="3"/>
  <c r="A2062" i="3"/>
  <c r="A2061" i="3"/>
  <c r="A2060" i="3"/>
  <c r="A2059" i="3"/>
  <c r="A2058" i="3"/>
  <c r="A2057" i="3"/>
  <c r="A2056" i="3"/>
  <c r="A2055" i="3"/>
  <c r="A2054" i="3"/>
  <c r="A2053" i="3"/>
  <c r="A2052" i="3"/>
  <c r="A2051" i="3"/>
  <c r="A2050" i="3"/>
  <c r="A2049" i="3"/>
  <c r="A2048" i="3"/>
  <c r="A2047" i="3"/>
  <c r="A2046" i="3"/>
  <c r="A2045" i="3"/>
  <c r="A2044" i="3"/>
  <c r="A2043" i="3"/>
  <c r="A2042" i="3"/>
  <c r="A2041" i="3"/>
  <c r="A2040" i="3"/>
  <c r="A2039" i="3"/>
  <c r="A2038" i="3"/>
  <c r="A2037" i="3"/>
  <c r="A2036" i="3"/>
  <c r="A2035" i="3"/>
  <c r="A2034" i="3"/>
  <c r="A2033" i="3"/>
  <c r="A2032" i="3"/>
  <c r="A2031" i="3"/>
  <c r="A2030" i="3"/>
  <c r="A2029" i="3"/>
  <c r="A2028" i="3"/>
  <c r="A2027" i="3"/>
  <c r="A2026" i="3"/>
  <c r="A2025" i="3"/>
  <c r="A2024" i="3"/>
  <c r="A2023" i="3"/>
  <c r="A2022" i="3"/>
  <c r="A2021" i="3"/>
  <c r="A2020" i="3"/>
  <c r="A2019" i="3"/>
  <c r="A2018" i="3"/>
  <c r="A2017" i="3"/>
  <c r="A2016" i="3"/>
  <c r="A2015" i="3"/>
  <c r="A2014" i="3"/>
  <c r="A2013" i="3"/>
  <c r="A2012" i="3"/>
  <c r="A2011" i="3"/>
  <c r="A2010" i="3"/>
  <c r="A2009" i="3"/>
  <c r="A2008" i="3"/>
  <c r="A2007" i="3"/>
  <c r="A2006" i="3"/>
  <c r="A2005" i="3"/>
  <c r="A2004" i="3"/>
  <c r="A2003" i="3"/>
  <c r="A2002" i="3"/>
  <c r="A2001" i="3"/>
  <c r="A2000" i="3"/>
  <c r="A1999" i="3"/>
  <c r="A1998" i="3"/>
  <c r="A1997" i="3"/>
  <c r="A1996" i="3"/>
  <c r="A1995" i="3"/>
  <c r="A1994" i="3"/>
  <c r="A1993" i="3"/>
  <c r="A1992" i="3"/>
  <c r="A1991" i="3"/>
  <c r="A1990" i="3"/>
  <c r="A1989" i="3"/>
  <c r="A1988" i="3"/>
  <c r="A1987" i="3"/>
  <c r="A1986" i="3"/>
  <c r="A1985" i="3"/>
  <c r="A1984" i="3"/>
  <c r="A1983" i="3"/>
  <c r="A1982" i="3"/>
  <c r="A1981" i="3"/>
  <c r="A1980" i="3"/>
  <c r="A1979" i="3"/>
  <c r="A1978" i="3"/>
  <c r="A1977" i="3"/>
  <c r="A1976" i="3"/>
  <c r="A1975" i="3"/>
  <c r="A1974" i="3"/>
  <c r="A1973" i="3"/>
  <c r="A1972" i="3"/>
  <c r="A1971" i="3"/>
  <c r="A1970" i="3"/>
  <c r="A1969" i="3"/>
  <c r="A1968" i="3"/>
  <c r="A1967" i="3"/>
  <c r="A1966" i="3"/>
  <c r="A1965" i="3"/>
  <c r="A1964" i="3"/>
  <c r="A1963" i="3"/>
  <c r="A1962" i="3"/>
  <c r="A1961" i="3"/>
  <c r="A1960" i="3"/>
  <c r="A1959" i="3"/>
  <c r="A1958" i="3"/>
  <c r="A1957" i="3"/>
  <c r="A1956" i="3"/>
  <c r="A1955" i="3"/>
  <c r="A1954" i="3"/>
  <c r="A1953" i="3"/>
  <c r="A1952" i="3"/>
  <c r="A1951" i="3"/>
  <c r="A1950" i="3"/>
  <c r="A1949" i="3"/>
  <c r="A1948" i="3"/>
  <c r="A1947" i="3"/>
  <c r="A1946" i="3"/>
  <c r="A1945" i="3"/>
  <c r="A1944" i="3"/>
  <c r="A1943" i="3"/>
  <c r="A1942" i="3"/>
  <c r="A1941" i="3"/>
  <c r="A1940" i="3"/>
  <c r="A1939" i="3"/>
  <c r="A1938" i="3"/>
  <c r="A1937" i="3"/>
  <c r="A1936" i="3"/>
  <c r="A1935" i="3"/>
  <c r="A1934" i="3"/>
  <c r="A1933" i="3"/>
  <c r="A1932" i="3"/>
  <c r="A1931" i="3"/>
  <c r="A1930" i="3"/>
  <c r="A1929" i="3"/>
  <c r="A1928" i="3"/>
  <c r="A1927" i="3"/>
  <c r="A1926" i="3"/>
  <c r="A1925" i="3"/>
  <c r="A1924" i="3"/>
  <c r="A1923" i="3"/>
  <c r="A1922" i="3"/>
  <c r="A1921" i="3"/>
  <c r="A1920" i="3"/>
  <c r="A1919" i="3"/>
  <c r="A1918" i="3"/>
  <c r="A1917" i="3"/>
  <c r="A1916" i="3"/>
  <c r="A1915" i="3"/>
  <c r="A1914" i="3"/>
  <c r="A1913" i="3"/>
  <c r="A1912" i="3"/>
  <c r="A1911" i="3"/>
  <c r="A1910" i="3"/>
  <c r="A1909" i="3"/>
  <c r="A1908" i="3"/>
  <c r="A1907" i="3"/>
  <c r="A1906" i="3"/>
  <c r="A1905" i="3"/>
  <c r="A1904" i="3"/>
  <c r="A1903" i="3"/>
  <c r="A1902" i="3"/>
  <c r="A1901" i="3"/>
  <c r="A1900" i="3"/>
  <c r="A1899" i="3"/>
  <c r="A1898" i="3"/>
  <c r="A1897" i="3"/>
  <c r="A1896" i="3"/>
  <c r="A1895" i="3"/>
  <c r="A1894" i="3"/>
  <c r="A1893" i="3"/>
  <c r="A1892" i="3"/>
  <c r="A1891" i="3"/>
  <c r="A1890" i="3"/>
  <c r="A1889" i="3"/>
  <c r="A1888" i="3"/>
  <c r="A1887" i="3"/>
  <c r="A1886" i="3"/>
  <c r="A1885" i="3"/>
  <c r="A1884" i="3"/>
  <c r="A1883" i="3"/>
  <c r="A1882" i="3"/>
  <c r="A1881" i="3"/>
  <c r="A1880" i="3"/>
  <c r="A1879" i="3"/>
  <c r="A1878" i="3"/>
  <c r="A1877" i="3"/>
  <c r="A1876" i="3"/>
  <c r="A1875" i="3"/>
  <c r="A1874" i="3"/>
  <c r="A1873" i="3"/>
  <c r="A1872" i="3"/>
  <c r="A1871" i="3"/>
  <c r="A1870" i="3"/>
  <c r="A1869" i="3"/>
  <c r="A1868" i="3"/>
  <c r="A1867" i="3"/>
  <c r="A1866" i="3"/>
  <c r="A1865" i="3"/>
  <c r="A1864" i="3"/>
  <c r="A1863" i="3"/>
  <c r="A1862" i="3"/>
  <c r="A1861" i="3"/>
  <c r="A1860" i="3"/>
  <c r="A1859" i="3"/>
  <c r="A1858" i="3"/>
  <c r="A1857" i="3"/>
  <c r="A1856" i="3"/>
  <c r="A1855" i="3"/>
  <c r="A1854" i="3"/>
  <c r="A1853" i="3"/>
  <c r="A1852" i="3"/>
  <c r="A1851" i="3"/>
  <c r="A1850" i="3"/>
  <c r="A1849" i="3"/>
  <c r="A1848" i="3"/>
  <c r="A1847" i="3"/>
  <c r="A1846" i="3"/>
  <c r="A1845" i="3"/>
  <c r="A1844" i="3"/>
  <c r="A1843" i="3"/>
  <c r="A1842" i="3"/>
  <c r="A1841" i="3"/>
  <c r="A1840" i="3"/>
  <c r="A1839" i="3"/>
  <c r="A1838" i="3"/>
  <c r="A1837" i="3"/>
  <c r="A1836" i="3"/>
  <c r="A1835" i="3"/>
  <c r="A1834" i="3"/>
  <c r="A1833" i="3"/>
  <c r="A1832" i="3"/>
  <c r="A1831" i="3"/>
  <c r="A1830" i="3"/>
  <c r="A1829" i="3"/>
  <c r="A1828" i="3"/>
  <c r="A1827" i="3"/>
  <c r="A1826" i="3"/>
  <c r="A1825" i="3"/>
  <c r="A1824" i="3"/>
  <c r="A1823" i="3"/>
  <c r="A1822" i="3"/>
  <c r="A1821" i="3"/>
  <c r="A1820" i="3"/>
  <c r="A1819" i="3"/>
  <c r="A1818" i="3"/>
  <c r="A1817" i="3"/>
  <c r="A1816" i="3"/>
  <c r="A1815" i="3"/>
  <c r="A1814" i="3"/>
  <c r="A1813" i="3"/>
  <c r="A1812" i="3"/>
  <c r="A1811" i="3"/>
  <c r="A1810" i="3"/>
  <c r="A1809" i="3"/>
  <c r="A1808" i="3"/>
  <c r="A1807" i="3"/>
  <c r="A1806" i="3"/>
  <c r="A1805" i="3"/>
  <c r="A1804" i="3"/>
  <c r="A1803" i="3"/>
  <c r="A1802" i="3"/>
  <c r="A1801" i="3"/>
  <c r="A1800" i="3"/>
  <c r="A1799" i="3"/>
  <c r="A1798" i="3"/>
  <c r="A1797" i="3"/>
  <c r="A1796" i="3"/>
  <c r="A1795" i="3"/>
  <c r="A1794" i="3"/>
  <c r="A1793" i="3"/>
  <c r="A1792" i="3"/>
  <c r="A1791" i="3"/>
  <c r="A1790" i="3"/>
  <c r="A1789" i="3"/>
  <c r="A1788" i="3"/>
  <c r="A1787" i="3"/>
  <c r="A1786" i="3"/>
  <c r="A1785" i="3"/>
  <c r="A1784" i="3"/>
  <c r="A1783" i="3"/>
  <c r="A1782" i="3"/>
  <c r="A1781" i="3"/>
  <c r="A1780" i="3"/>
  <c r="A1779" i="3"/>
  <c r="A1778" i="3"/>
  <c r="A1777" i="3"/>
  <c r="A1776" i="3"/>
  <c r="A1775" i="3"/>
  <c r="A1774" i="3"/>
  <c r="A1773" i="3"/>
  <c r="A1772" i="3"/>
  <c r="A1771" i="3"/>
  <c r="A1770" i="3"/>
  <c r="A1769" i="3"/>
  <c r="A1768" i="3"/>
  <c r="A1767" i="3"/>
  <c r="A1766" i="3"/>
  <c r="A1765" i="3"/>
  <c r="A1764" i="3"/>
  <c r="A1763" i="3"/>
  <c r="A1762" i="3"/>
  <c r="A1761" i="3"/>
  <c r="A1760" i="3"/>
  <c r="A1759" i="3"/>
  <c r="A1758" i="3"/>
  <c r="A1757" i="3"/>
  <c r="A1756" i="3"/>
  <c r="A1755" i="3"/>
  <c r="A1754" i="3"/>
  <c r="A1753" i="3"/>
  <c r="A1752" i="3"/>
  <c r="A1751" i="3"/>
  <c r="A1750" i="3"/>
  <c r="A1749" i="3"/>
  <c r="A1748" i="3"/>
  <c r="A1747" i="3"/>
  <c r="A1746" i="3"/>
  <c r="A1745" i="3"/>
  <c r="A1744" i="3"/>
  <c r="A1743" i="3"/>
  <c r="A1742" i="3"/>
  <c r="A1741" i="3"/>
  <c r="A1740" i="3"/>
  <c r="A1739" i="3"/>
  <c r="A1738" i="3"/>
  <c r="A1737" i="3"/>
  <c r="A1736" i="3"/>
  <c r="A1735" i="3"/>
  <c r="A1734" i="3"/>
  <c r="A1733" i="3"/>
  <c r="A1732" i="3"/>
  <c r="A1731" i="3"/>
  <c r="A1730" i="3"/>
  <c r="A1729" i="3"/>
  <c r="A1728" i="3"/>
  <c r="A1727" i="3"/>
  <c r="A1726" i="3"/>
  <c r="A1725" i="3"/>
  <c r="A1724" i="3"/>
  <c r="A1723" i="3"/>
  <c r="A1722" i="3"/>
  <c r="A1721" i="3"/>
  <c r="A1720" i="3"/>
  <c r="A1719" i="3"/>
  <c r="A1718" i="3"/>
  <c r="A1717" i="3"/>
  <c r="A1716" i="3"/>
  <c r="A1715" i="3"/>
  <c r="A1714" i="3"/>
  <c r="A1713" i="3"/>
  <c r="A1712" i="3"/>
  <c r="A1711" i="3"/>
  <c r="A1710" i="3"/>
  <c r="A1709" i="3"/>
  <c r="A1708" i="3"/>
  <c r="A1707" i="3"/>
  <c r="A1706" i="3"/>
  <c r="A1705" i="3"/>
  <c r="A1704" i="3"/>
  <c r="A1703" i="3"/>
  <c r="A1702" i="3"/>
  <c r="A1701" i="3"/>
  <c r="A1700" i="3"/>
  <c r="A1699" i="3"/>
  <c r="A1698" i="3"/>
  <c r="A1697" i="3"/>
  <c r="A1696" i="3"/>
  <c r="A1695" i="3"/>
  <c r="A1694" i="3"/>
  <c r="A1693" i="3"/>
  <c r="A1692" i="3"/>
  <c r="A1691" i="3"/>
  <c r="A1690" i="3"/>
  <c r="A1689" i="3"/>
  <c r="A1688" i="3"/>
  <c r="A1687" i="3"/>
  <c r="A1686" i="3"/>
  <c r="A1685" i="3"/>
  <c r="A1684" i="3"/>
  <c r="A1683" i="3"/>
  <c r="A1682" i="3"/>
  <c r="A1681" i="3"/>
  <c r="A1680" i="3"/>
  <c r="A1679" i="3"/>
  <c r="A1678" i="3"/>
  <c r="A1677" i="3"/>
  <c r="A1676" i="3"/>
  <c r="A1675" i="3"/>
  <c r="A1674" i="3"/>
  <c r="A1673" i="3"/>
  <c r="A1672" i="3"/>
  <c r="A1671" i="3"/>
  <c r="A1670" i="3"/>
  <c r="A1669" i="3"/>
  <c r="A1668" i="3"/>
  <c r="A1667" i="3"/>
  <c r="A1666" i="3"/>
  <c r="A1665" i="3"/>
  <c r="A1664" i="3"/>
  <c r="A1663" i="3"/>
  <c r="A1662" i="3"/>
  <c r="A1661" i="3"/>
  <c r="A1660" i="3"/>
  <c r="A1659" i="3"/>
  <c r="A1658" i="3"/>
  <c r="A1657" i="3"/>
  <c r="A1656" i="3"/>
  <c r="A1655" i="3"/>
  <c r="A1654" i="3"/>
  <c r="A1653" i="3"/>
  <c r="A1652" i="3"/>
  <c r="A1651" i="3"/>
  <c r="A1650" i="3"/>
  <c r="A1649" i="3"/>
  <c r="A1648" i="3"/>
  <c r="A1647" i="3"/>
  <c r="A1646" i="3"/>
  <c r="A1645" i="3"/>
  <c r="A1644" i="3"/>
  <c r="A1643" i="3"/>
  <c r="A1642" i="3"/>
  <c r="A1641" i="3"/>
  <c r="A1640" i="3"/>
  <c r="A1639" i="3"/>
  <c r="A1638" i="3"/>
  <c r="A1637" i="3"/>
  <c r="A1636" i="3"/>
  <c r="A1635" i="3"/>
  <c r="A1634" i="3"/>
  <c r="A1633" i="3"/>
  <c r="A1632" i="3"/>
  <c r="A1631" i="3"/>
  <c r="A1630" i="3"/>
  <c r="A1629" i="3"/>
  <c r="A1628" i="3"/>
  <c r="A1627" i="3"/>
  <c r="A1626" i="3"/>
  <c r="A1625" i="3"/>
  <c r="A1624" i="3"/>
  <c r="A1623" i="3"/>
  <c r="A1622" i="3"/>
  <c r="A1621" i="3"/>
  <c r="A1620" i="3"/>
  <c r="A1619" i="3"/>
  <c r="A1618" i="3"/>
  <c r="A1617" i="3"/>
  <c r="A1616" i="3"/>
  <c r="A1615" i="3"/>
  <c r="A1614" i="3"/>
  <c r="A1613" i="3"/>
  <c r="A1612" i="3"/>
  <c r="A1611" i="3"/>
  <c r="A1610" i="3"/>
  <c r="A1609" i="3"/>
  <c r="A1608" i="3"/>
  <c r="A1607" i="3"/>
  <c r="A1606" i="3"/>
  <c r="A1605" i="3"/>
  <c r="A1604" i="3"/>
  <c r="A1603" i="3"/>
  <c r="A1602" i="3"/>
  <c r="A1601" i="3"/>
  <c r="A1600" i="3"/>
  <c r="A1599" i="3"/>
  <c r="A1598" i="3"/>
  <c r="A1597" i="3"/>
  <c r="A1596" i="3"/>
  <c r="A1595" i="3"/>
  <c r="A1594" i="3"/>
  <c r="A1593" i="3"/>
  <c r="A1592" i="3"/>
  <c r="A1591" i="3"/>
  <c r="A1590" i="3"/>
  <c r="A1589" i="3"/>
  <c r="A1588" i="3"/>
  <c r="A1587" i="3"/>
  <c r="A1586" i="3"/>
  <c r="A1585" i="3"/>
  <c r="A1584" i="3"/>
  <c r="A1583" i="3"/>
  <c r="A1582" i="3"/>
  <c r="A1581" i="3"/>
  <c r="A1580" i="3"/>
  <c r="A1579" i="3"/>
  <c r="A1578" i="3"/>
  <c r="A1577" i="3"/>
  <c r="A1576" i="3"/>
  <c r="A1575" i="3"/>
  <c r="A1574" i="3"/>
  <c r="A1573" i="3"/>
  <c r="A1572" i="3"/>
  <c r="A1571" i="3"/>
  <c r="A1570" i="3"/>
  <c r="A1569" i="3"/>
  <c r="A1568" i="3"/>
  <c r="A1567" i="3"/>
  <c r="A1566" i="3"/>
  <c r="A1565" i="3"/>
  <c r="A1564" i="3"/>
  <c r="A1563" i="3"/>
  <c r="A1562" i="3"/>
  <c r="A1561" i="3"/>
  <c r="A1560" i="3"/>
  <c r="A1559" i="3"/>
  <c r="A1558" i="3"/>
  <c r="A1557" i="3"/>
  <c r="A1556" i="3"/>
  <c r="A1555" i="3"/>
  <c r="A1554" i="3"/>
  <c r="A1553" i="3"/>
  <c r="A1552" i="3"/>
  <c r="A1551" i="3"/>
  <c r="A1550" i="3"/>
  <c r="A1549" i="3"/>
  <c r="A1548" i="3"/>
  <c r="A1547" i="3"/>
  <c r="A1546" i="3"/>
  <c r="A1545" i="3"/>
  <c r="A1544" i="3"/>
  <c r="A1543" i="3"/>
  <c r="A1542" i="3"/>
  <c r="A1541" i="3"/>
  <c r="A1540" i="3"/>
  <c r="A1539" i="3"/>
  <c r="A1538" i="3"/>
  <c r="A1537" i="3"/>
  <c r="A1536" i="3"/>
  <c r="A1535" i="3"/>
  <c r="A1534" i="3"/>
  <c r="A1533" i="3"/>
  <c r="A1532" i="3"/>
  <c r="A1531" i="3"/>
  <c r="A1530" i="3"/>
  <c r="A1529" i="3"/>
  <c r="A1528" i="3"/>
  <c r="A1527" i="3"/>
  <c r="A1526" i="3"/>
  <c r="A1525" i="3"/>
  <c r="A1524" i="3"/>
  <c r="A1523" i="3"/>
  <c r="A1522" i="3"/>
  <c r="A1521" i="3"/>
  <c r="A1520" i="3"/>
  <c r="A1519" i="3"/>
  <c r="A1518" i="3"/>
  <c r="A1517" i="3"/>
  <c r="A1516" i="3"/>
  <c r="A1515" i="3"/>
  <c r="A1514" i="3"/>
  <c r="A1513" i="3"/>
  <c r="A1512" i="3"/>
  <c r="A1511" i="3"/>
  <c r="A1510" i="3"/>
  <c r="A1509" i="3"/>
  <c r="A1508" i="3"/>
  <c r="A1507" i="3"/>
  <c r="A1506" i="3"/>
  <c r="A1505" i="3"/>
  <c r="A1504" i="3"/>
  <c r="A1503" i="3"/>
  <c r="A1502" i="3"/>
  <c r="A1501" i="3"/>
  <c r="A1500" i="3"/>
  <c r="A1499" i="3"/>
  <c r="A1498" i="3"/>
  <c r="A1497" i="3"/>
  <c r="A1496" i="3"/>
  <c r="A1495" i="3"/>
  <c r="A1494" i="3"/>
  <c r="A1493" i="3"/>
  <c r="A1492" i="3"/>
  <c r="A1491" i="3"/>
  <c r="A1490" i="3"/>
  <c r="A1489" i="3"/>
  <c r="A1488" i="3"/>
  <c r="A1487" i="3"/>
  <c r="A1486" i="3"/>
  <c r="A1485" i="3"/>
  <c r="A1484" i="3"/>
  <c r="A1483" i="3"/>
  <c r="A1482" i="3"/>
  <c r="A1481" i="3"/>
  <c r="A1480" i="3"/>
  <c r="A1479" i="3"/>
  <c r="A1478" i="3"/>
  <c r="A1477" i="3"/>
  <c r="A1476" i="3"/>
  <c r="A1475" i="3"/>
  <c r="A1474" i="3"/>
  <c r="A1473" i="3"/>
  <c r="A1472" i="3"/>
  <c r="A1471" i="3"/>
  <c r="A1470" i="3"/>
  <c r="A1469" i="3"/>
  <c r="A1468" i="3"/>
  <c r="A1467" i="3"/>
  <c r="A1466" i="3"/>
  <c r="A1465" i="3"/>
  <c r="A1464" i="3"/>
  <c r="A1463" i="3"/>
  <c r="A1462" i="3"/>
  <c r="A1461" i="3"/>
  <c r="A1460" i="3"/>
  <c r="A1459" i="3"/>
  <c r="A1458" i="3"/>
  <c r="A1457" i="3"/>
  <c r="A1456" i="3"/>
  <c r="A1455" i="3"/>
  <c r="A1454" i="3"/>
  <c r="A1453" i="3"/>
  <c r="A1452" i="3"/>
  <c r="A1451" i="3"/>
  <c r="A1450" i="3"/>
  <c r="A1449" i="3"/>
  <c r="A1448" i="3"/>
  <c r="A1447" i="3"/>
  <c r="A1446" i="3"/>
  <c r="A1445" i="3"/>
  <c r="A1444" i="3"/>
  <c r="A1443" i="3"/>
  <c r="A1442" i="3"/>
  <c r="A1441" i="3"/>
  <c r="A1440" i="3"/>
  <c r="A1439" i="3"/>
  <c r="A1438" i="3"/>
  <c r="A1437" i="3"/>
  <c r="A1436" i="3"/>
  <c r="A1435" i="3"/>
  <c r="A1434" i="3"/>
  <c r="A1433" i="3"/>
  <c r="A1432" i="3"/>
  <c r="A1431" i="3"/>
  <c r="A1430" i="3"/>
  <c r="A1429" i="3"/>
  <c r="A1428" i="3"/>
  <c r="A1427" i="3"/>
  <c r="A1426" i="3"/>
  <c r="A1425" i="3"/>
  <c r="A1424" i="3"/>
  <c r="A1423" i="3"/>
  <c r="A1422" i="3"/>
  <c r="A1421" i="3"/>
  <c r="A1420" i="3"/>
  <c r="A1419" i="3"/>
  <c r="A1418" i="3"/>
  <c r="A1417" i="3"/>
  <c r="A1416" i="3"/>
  <c r="A1415" i="3"/>
  <c r="A1414" i="3"/>
  <c r="A1413" i="3"/>
  <c r="A1412" i="3"/>
  <c r="A1411" i="3"/>
  <c r="A1410" i="3"/>
  <c r="A1409" i="3"/>
  <c r="A1408" i="3"/>
  <c r="A1407" i="3"/>
  <c r="A1406" i="3"/>
  <c r="A1405" i="3"/>
  <c r="A1404" i="3"/>
  <c r="A1403" i="3"/>
  <c r="A1402" i="3"/>
  <c r="A1401" i="3"/>
  <c r="A1400" i="3"/>
  <c r="A1399" i="3"/>
  <c r="A1398" i="3"/>
  <c r="A1397" i="3"/>
  <c r="A1396" i="3"/>
  <c r="A1395" i="3"/>
  <c r="A1394" i="3"/>
  <c r="A1393" i="3"/>
  <c r="A1392" i="3"/>
  <c r="A1391" i="3"/>
  <c r="A1390" i="3"/>
  <c r="A1389" i="3"/>
  <c r="A1388" i="3"/>
  <c r="A1387" i="3"/>
  <c r="A1386" i="3"/>
  <c r="A1385" i="3"/>
  <c r="A1384" i="3"/>
  <c r="A1383" i="3"/>
  <c r="A1382" i="3"/>
  <c r="A1381" i="3"/>
  <c r="A1380" i="3"/>
  <c r="A1379" i="3"/>
  <c r="A1378" i="3"/>
  <c r="A1377" i="3"/>
  <c r="A1376" i="3"/>
  <c r="A1375" i="3"/>
  <c r="A1374" i="3"/>
  <c r="A1373" i="3"/>
  <c r="A1372" i="3"/>
  <c r="A1371" i="3"/>
  <c r="A1370" i="3"/>
  <c r="A1369" i="3"/>
  <c r="A1368" i="3"/>
  <c r="A1367" i="3"/>
  <c r="A1366" i="3"/>
  <c r="A1365" i="3"/>
  <c r="A1364" i="3"/>
  <c r="A1363" i="3"/>
  <c r="A1362" i="3"/>
  <c r="A1361" i="3"/>
  <c r="A1360" i="3"/>
  <c r="A1359" i="3"/>
  <c r="A1358" i="3"/>
  <c r="A1357" i="3"/>
  <c r="A1356" i="3"/>
  <c r="A1355" i="3"/>
  <c r="A1354" i="3"/>
  <c r="A1353" i="3"/>
  <c r="A1352" i="3"/>
  <c r="A1351" i="3"/>
  <c r="A1350" i="3"/>
  <c r="A1349" i="3"/>
  <c r="A1348" i="3"/>
  <c r="A1347" i="3"/>
  <c r="A1346" i="3"/>
  <c r="A1345" i="3"/>
  <c r="A1344" i="3"/>
  <c r="A1343" i="3"/>
  <c r="A1342" i="3"/>
  <c r="A1341" i="3"/>
  <c r="A1340" i="3"/>
  <c r="A1339" i="3"/>
  <c r="A1338" i="3"/>
  <c r="A1337" i="3"/>
  <c r="A1336" i="3"/>
  <c r="A1335" i="3"/>
  <c r="A1334" i="3"/>
  <c r="A1333" i="3"/>
  <c r="A1332" i="3"/>
  <c r="A1331" i="3"/>
  <c r="A1330" i="3"/>
  <c r="A1329" i="3"/>
  <c r="A1328" i="3"/>
  <c r="A1327" i="3"/>
  <c r="A1326" i="3"/>
  <c r="A1325" i="3"/>
  <c r="A1324" i="3"/>
  <c r="A1323" i="3"/>
  <c r="A1322" i="3"/>
  <c r="A1321" i="3"/>
  <c r="A1320" i="3"/>
  <c r="A1319" i="3"/>
  <c r="A1318" i="3"/>
  <c r="A1317" i="3"/>
  <c r="A1316" i="3"/>
  <c r="A1315" i="3"/>
  <c r="A1314" i="3"/>
  <c r="A1313" i="3"/>
  <c r="A1312" i="3"/>
  <c r="A1311" i="3"/>
  <c r="A1310" i="3"/>
  <c r="A1309" i="3"/>
  <c r="A1308" i="3"/>
  <c r="A1307" i="3"/>
  <c r="A1306" i="3"/>
  <c r="A1305" i="3"/>
  <c r="A1304" i="3"/>
  <c r="A1303" i="3"/>
  <c r="A1302" i="3"/>
  <c r="A1301" i="3"/>
  <c r="A1300" i="3"/>
  <c r="A1299" i="3"/>
  <c r="A1298" i="3"/>
  <c r="A1297" i="3"/>
  <c r="A1296" i="3"/>
  <c r="A1295" i="3"/>
  <c r="A1294" i="3"/>
  <c r="A1293" i="3"/>
  <c r="A1292" i="3"/>
  <c r="A1291" i="3"/>
  <c r="A1290" i="3"/>
  <c r="A1289" i="3"/>
  <c r="A1288" i="3"/>
  <c r="A1287" i="3"/>
  <c r="A1286" i="3"/>
  <c r="A1285" i="3"/>
  <c r="A1284" i="3"/>
  <c r="A1283" i="3"/>
  <c r="A1282" i="3"/>
  <c r="A1281" i="3"/>
  <c r="A1280" i="3"/>
  <c r="A1279" i="3"/>
  <c r="A1278" i="3"/>
  <c r="A1277" i="3"/>
  <c r="A1276" i="3"/>
  <c r="A1275" i="3"/>
  <c r="A1274" i="3"/>
  <c r="A1273" i="3"/>
  <c r="A1272" i="3"/>
  <c r="A1271" i="3"/>
  <c r="A1270" i="3"/>
  <c r="A1269" i="3"/>
  <c r="A1268" i="3"/>
  <c r="A1267" i="3"/>
  <c r="A1266" i="3"/>
  <c r="A1265" i="3"/>
  <c r="A1264" i="3"/>
  <c r="A1263" i="3"/>
  <c r="A1262" i="3"/>
  <c r="A1261" i="3"/>
  <c r="A1260" i="3"/>
  <c r="A1259" i="3"/>
  <c r="A1258" i="3"/>
  <c r="A1257" i="3"/>
  <c r="A1256" i="3"/>
  <c r="A1255" i="3"/>
  <c r="A1254" i="3"/>
  <c r="A1253" i="3"/>
  <c r="A1252" i="3"/>
  <c r="A1251" i="3"/>
  <c r="A1250" i="3"/>
  <c r="A1249" i="3"/>
  <c r="A1248" i="3"/>
  <c r="A1247" i="3"/>
  <c r="A1246" i="3"/>
  <c r="A1245" i="3"/>
  <c r="A1244" i="3"/>
  <c r="A1243" i="3"/>
  <c r="A1242" i="3"/>
  <c r="A1241" i="3"/>
  <c r="A1240" i="3"/>
  <c r="A1239" i="3"/>
  <c r="A1238" i="3"/>
  <c r="A1237" i="3"/>
  <c r="A1236" i="3"/>
  <c r="A1235" i="3"/>
  <c r="A1234" i="3"/>
  <c r="A1233" i="3"/>
  <c r="A1232" i="3"/>
  <c r="A1231" i="3"/>
  <c r="A1230" i="3"/>
  <c r="A1229" i="3"/>
  <c r="A1228" i="3"/>
  <c r="A1227" i="3"/>
  <c r="A1226" i="3"/>
  <c r="A1225" i="3"/>
  <c r="A1224" i="3"/>
  <c r="A1223" i="3"/>
  <c r="A1222" i="3"/>
  <c r="A1221" i="3"/>
  <c r="A1220" i="3"/>
  <c r="A1219" i="3"/>
  <c r="A1218" i="3"/>
  <c r="A1217" i="3"/>
  <c r="A1216" i="3"/>
  <c r="A1215" i="3"/>
  <c r="A1214" i="3"/>
  <c r="A1213" i="3"/>
  <c r="A1212" i="3"/>
  <c r="A1211" i="3"/>
  <c r="A1210" i="3"/>
  <c r="A1209" i="3"/>
  <c r="A1208" i="3"/>
  <c r="A1207" i="3"/>
  <c r="A1206" i="3"/>
  <c r="A1205" i="3"/>
  <c r="A1204" i="3"/>
  <c r="A1203" i="3"/>
  <c r="A1202" i="3"/>
  <c r="A1201" i="3"/>
  <c r="A1200" i="3"/>
  <c r="A1199" i="3"/>
  <c r="A1198" i="3"/>
  <c r="A1197" i="3"/>
  <c r="A1196" i="3"/>
  <c r="A1195" i="3"/>
  <c r="A1194" i="3"/>
  <c r="A1193" i="3"/>
  <c r="A1192" i="3"/>
  <c r="A1191" i="3"/>
  <c r="A1190" i="3"/>
  <c r="A1189" i="3"/>
  <c r="A1188" i="3"/>
  <c r="A1187" i="3"/>
  <c r="A1186" i="3"/>
  <c r="A1185" i="3"/>
  <c r="A1184" i="3"/>
  <c r="A1183" i="3"/>
  <c r="A1182" i="3"/>
  <c r="A1181" i="3"/>
  <c r="A1180" i="3"/>
  <c r="A1179" i="3"/>
  <c r="A1178" i="3"/>
  <c r="A1177" i="3"/>
  <c r="A1176" i="3"/>
  <c r="A1175" i="3"/>
  <c r="A1174" i="3"/>
  <c r="A1173" i="3"/>
  <c r="A1172" i="3"/>
  <c r="A1171" i="3"/>
  <c r="A1170" i="3"/>
  <c r="A1169" i="3"/>
  <c r="A1168" i="3"/>
  <c r="A1167" i="3"/>
  <c r="A1166" i="3"/>
  <c r="A1165" i="3"/>
  <c r="A1164" i="3"/>
  <c r="A1163" i="3"/>
  <c r="A1162" i="3"/>
  <c r="A1161" i="3"/>
  <c r="A1160" i="3"/>
  <c r="A1159" i="3"/>
  <c r="A1158" i="3"/>
  <c r="A1157" i="3"/>
  <c r="A1156" i="3"/>
  <c r="A1155" i="3"/>
  <c r="A1154" i="3"/>
  <c r="A1153" i="3"/>
  <c r="A1152" i="3"/>
  <c r="A1151" i="3"/>
  <c r="A1150" i="3"/>
  <c r="A1149" i="3"/>
  <c r="A1148" i="3"/>
  <c r="A1147" i="3"/>
  <c r="A1146" i="3"/>
  <c r="A1145" i="3"/>
  <c r="A1144" i="3"/>
  <c r="A1143" i="3"/>
  <c r="A1142" i="3"/>
  <c r="A1141" i="3"/>
  <c r="A1140" i="3"/>
  <c r="A1139" i="3"/>
  <c r="A1138" i="3"/>
  <c r="A1137" i="3"/>
  <c r="A1136" i="3"/>
  <c r="A1135" i="3"/>
  <c r="A1134" i="3"/>
  <c r="A1133" i="3"/>
  <c r="A1132" i="3"/>
  <c r="A1131" i="3"/>
  <c r="A1130" i="3"/>
  <c r="A1129" i="3"/>
  <c r="A1128" i="3"/>
  <c r="A1127" i="3"/>
  <c r="A1126" i="3"/>
  <c r="A1125" i="3"/>
  <c r="A1124" i="3"/>
  <c r="A1123" i="3"/>
  <c r="A1122" i="3"/>
  <c r="A1121" i="3"/>
  <c r="A1120" i="3"/>
  <c r="A1119" i="3"/>
  <c r="A1118" i="3"/>
  <c r="A1117" i="3"/>
  <c r="A1116" i="3"/>
  <c r="A1115" i="3"/>
  <c r="A1114" i="3"/>
  <c r="A1113" i="3"/>
  <c r="A1112" i="3"/>
  <c r="A1111" i="3"/>
  <c r="A1110" i="3"/>
  <c r="A1109" i="3"/>
  <c r="A1108" i="3"/>
  <c r="A1107" i="3"/>
  <c r="A1106" i="3"/>
  <c r="A1105" i="3"/>
  <c r="A1104" i="3"/>
  <c r="A1103" i="3"/>
  <c r="A1102" i="3"/>
  <c r="A1101" i="3"/>
  <c r="A1100" i="3"/>
  <c r="A1099" i="3"/>
  <c r="A1098" i="3"/>
  <c r="A1097" i="3"/>
  <c r="A1096" i="3"/>
  <c r="A1095" i="3"/>
  <c r="A1094" i="3"/>
  <c r="A1093" i="3"/>
  <c r="A1092" i="3"/>
  <c r="A1091" i="3"/>
  <c r="A1090" i="3"/>
  <c r="A1089" i="3"/>
  <c r="A1088" i="3"/>
  <c r="A1087" i="3"/>
  <c r="A1086" i="3"/>
  <c r="A1085" i="3"/>
  <c r="A1084" i="3"/>
  <c r="A1083" i="3"/>
  <c r="A1082" i="3"/>
  <c r="A1081" i="3"/>
  <c r="A1080" i="3"/>
  <c r="A1079" i="3"/>
  <c r="A1078" i="3"/>
  <c r="A1077" i="3"/>
  <c r="A1076" i="3"/>
  <c r="A1075" i="3"/>
  <c r="A1074" i="3"/>
  <c r="A1073" i="3"/>
  <c r="A1072" i="3"/>
  <c r="A1071" i="3"/>
  <c r="A1070" i="3"/>
  <c r="A1069" i="3"/>
  <c r="A1068" i="3"/>
  <c r="A1067" i="3"/>
  <c r="A1066" i="3"/>
  <c r="A1065" i="3"/>
  <c r="A1064" i="3"/>
  <c r="A1063" i="3"/>
  <c r="A1062" i="3"/>
  <c r="A1061" i="3"/>
  <c r="A1060" i="3"/>
  <c r="A1059" i="3"/>
  <c r="A1058" i="3"/>
  <c r="A1057" i="3"/>
  <c r="A1056" i="3"/>
  <c r="A1055" i="3"/>
  <c r="A1054" i="3"/>
  <c r="A1053" i="3"/>
  <c r="A1052" i="3"/>
  <c r="A1051" i="3"/>
  <c r="A1050" i="3"/>
  <c r="A1049" i="3"/>
  <c r="A1048" i="3"/>
  <c r="A1047" i="3"/>
  <c r="A1046" i="3"/>
  <c r="A1045" i="3"/>
  <c r="A1044" i="3"/>
  <c r="A1043" i="3"/>
  <c r="A1042" i="3"/>
  <c r="A1041" i="3"/>
  <c r="A1040" i="3"/>
  <c r="A1039" i="3"/>
  <c r="A1038" i="3"/>
  <c r="A1037" i="3"/>
  <c r="A1036" i="3"/>
  <c r="A1035" i="3"/>
  <c r="A1034" i="3"/>
  <c r="A1033" i="3"/>
  <c r="A1032" i="3"/>
  <c r="A1031" i="3"/>
  <c r="A1030" i="3"/>
  <c r="A1029" i="3"/>
  <c r="A1028" i="3"/>
  <c r="A1027" i="3"/>
  <c r="A1026" i="3"/>
  <c r="A1025" i="3"/>
  <c r="A1024" i="3"/>
  <c r="A1023" i="3"/>
  <c r="A1022" i="3"/>
  <c r="A1021" i="3"/>
  <c r="A1020" i="3"/>
  <c r="A1019" i="3"/>
  <c r="A1018" i="3"/>
  <c r="A1017" i="3"/>
  <c r="A1016" i="3"/>
  <c r="A1015" i="3"/>
  <c r="A1014" i="3"/>
  <c r="A1013" i="3"/>
  <c r="A1012" i="3"/>
  <c r="A1011" i="3"/>
  <c r="A1010" i="3"/>
  <c r="A1009" i="3"/>
  <c r="A1008" i="3"/>
  <c r="A1007" i="3"/>
  <c r="A1006" i="3"/>
  <c r="A1005" i="3"/>
  <c r="A1004" i="3"/>
  <c r="A1003" i="3"/>
  <c r="A1002" i="3"/>
  <c r="A1001" i="3"/>
  <c r="A1000" i="3"/>
  <c r="A999" i="3"/>
  <c r="A998" i="3"/>
  <c r="A997" i="3"/>
  <c r="A996" i="3"/>
  <c r="A995" i="3"/>
  <c r="A994" i="3"/>
  <c r="A993" i="3"/>
  <c r="A992" i="3"/>
  <c r="A991" i="3"/>
  <c r="A990" i="3"/>
  <c r="A989" i="3"/>
  <c r="A988" i="3"/>
  <c r="A987" i="3"/>
  <c r="A986" i="3"/>
  <c r="A985" i="3"/>
  <c r="A984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5" i="3"/>
  <c r="A964" i="3"/>
  <c r="A963" i="3"/>
  <c r="A962" i="3"/>
  <c r="A961" i="3"/>
  <c r="A960" i="3"/>
  <c r="A959" i="3"/>
  <c r="A958" i="3"/>
  <c r="A957" i="3"/>
  <c r="A956" i="3"/>
  <c r="A955" i="3"/>
  <c r="A954" i="3"/>
  <c r="A953" i="3"/>
  <c r="A952" i="3"/>
  <c r="A951" i="3"/>
  <c r="A950" i="3"/>
  <c r="A949" i="3"/>
  <c r="A948" i="3"/>
  <c r="A947" i="3"/>
  <c r="A946" i="3"/>
  <c r="A945" i="3"/>
  <c r="A944" i="3"/>
  <c r="A943" i="3"/>
  <c r="A942" i="3"/>
  <c r="A941" i="3"/>
  <c r="A940" i="3"/>
  <c r="A939" i="3"/>
  <c r="A938" i="3"/>
  <c r="A937" i="3"/>
  <c r="A936" i="3"/>
  <c r="A935" i="3"/>
  <c r="A934" i="3"/>
  <c r="A933" i="3"/>
  <c r="A932" i="3"/>
  <c r="A931" i="3"/>
  <c r="A930" i="3"/>
  <c r="A929" i="3"/>
  <c r="A928" i="3"/>
  <c r="A927" i="3"/>
  <c r="A926" i="3"/>
  <c r="A925" i="3"/>
  <c r="A924" i="3"/>
  <c r="A923" i="3"/>
  <c r="A922" i="3"/>
  <c r="A921" i="3"/>
  <c r="A920" i="3"/>
  <c r="A919" i="3"/>
  <c r="A918" i="3"/>
  <c r="A917" i="3"/>
  <c r="A916" i="3"/>
  <c r="A915" i="3"/>
  <c r="A914" i="3"/>
  <c r="A913" i="3"/>
  <c r="A912" i="3"/>
  <c r="A911" i="3"/>
  <c r="A910" i="3"/>
  <c r="A909" i="3"/>
  <c r="A908" i="3"/>
  <c r="A907" i="3"/>
  <c r="A906" i="3"/>
  <c r="A905" i="3"/>
  <c r="A904" i="3"/>
  <c r="A903" i="3"/>
  <c r="A902" i="3"/>
  <c r="A901" i="3"/>
  <c r="A900" i="3"/>
  <c r="A899" i="3"/>
  <c r="A898" i="3"/>
  <c r="A897" i="3"/>
  <c r="A896" i="3"/>
  <c r="A895" i="3"/>
  <c r="A894" i="3"/>
  <c r="A893" i="3"/>
  <c r="A892" i="3"/>
  <c r="A891" i="3"/>
  <c r="A890" i="3"/>
  <c r="A889" i="3"/>
  <c r="A888" i="3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3" i="3"/>
  <c r="A842" i="3"/>
  <c r="A841" i="3"/>
  <c r="A840" i="3"/>
  <c r="A839" i="3"/>
  <c r="A838" i="3"/>
  <c r="A837" i="3"/>
  <c r="A836" i="3"/>
  <c r="A835" i="3"/>
  <c r="A834" i="3"/>
  <c r="A833" i="3"/>
  <c r="A832" i="3"/>
  <c r="A831" i="3"/>
  <c r="A830" i="3"/>
  <c r="A829" i="3"/>
  <c r="A828" i="3"/>
  <c r="A827" i="3"/>
  <c r="A826" i="3"/>
  <c r="A825" i="3"/>
  <c r="A824" i="3"/>
  <c r="A823" i="3"/>
  <c r="A822" i="3"/>
  <c r="A821" i="3"/>
  <c r="A820" i="3"/>
  <c r="A819" i="3"/>
  <c r="A818" i="3"/>
  <c r="A817" i="3"/>
  <c r="A816" i="3"/>
  <c r="A815" i="3"/>
  <c r="A814" i="3"/>
  <c r="A813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98" i="3"/>
  <c r="A797" i="3"/>
  <c r="A796" i="3"/>
  <c r="A795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1" i="3"/>
  <c r="A780" i="3"/>
  <c r="A779" i="3"/>
  <c r="A778" i="3"/>
  <c r="A777" i="3"/>
  <c r="A776" i="3"/>
  <c r="A775" i="3"/>
  <c r="A774" i="3"/>
  <c r="A773" i="3"/>
  <c r="A772" i="3"/>
  <c r="A771" i="3"/>
  <c r="A770" i="3"/>
  <c r="A769" i="3"/>
  <c r="A768" i="3"/>
  <c r="A767" i="3"/>
  <c r="A766" i="3"/>
  <c r="A765" i="3"/>
  <c r="A764" i="3"/>
  <c r="A763" i="3"/>
  <c r="A762" i="3"/>
  <c r="A761" i="3"/>
  <c r="A760" i="3"/>
  <c r="A759" i="3"/>
  <c r="A758" i="3"/>
  <c r="A757" i="3"/>
  <c r="A756" i="3"/>
  <c r="A755" i="3"/>
  <c r="A754" i="3"/>
  <c r="A753" i="3"/>
  <c r="A752" i="3"/>
  <c r="A751" i="3"/>
  <c r="A750" i="3"/>
  <c r="A749" i="3"/>
  <c r="A748" i="3"/>
  <c r="A747" i="3"/>
  <c r="A746" i="3"/>
  <c r="A745" i="3"/>
  <c r="A744" i="3"/>
  <c r="A743" i="3"/>
  <c r="A742" i="3"/>
  <c r="A741" i="3"/>
  <c r="A740" i="3"/>
  <c r="A739" i="3"/>
  <c r="A738" i="3"/>
  <c r="A737" i="3"/>
  <c r="A736" i="3"/>
  <c r="A735" i="3"/>
  <c r="A734" i="3"/>
  <c r="A733" i="3"/>
  <c r="A732" i="3"/>
  <c r="A731" i="3"/>
  <c r="A730" i="3"/>
  <c r="A729" i="3"/>
  <c r="A728" i="3"/>
  <c r="A727" i="3"/>
  <c r="A726" i="3"/>
  <c r="A725" i="3"/>
  <c r="A724" i="3"/>
  <c r="A723" i="3"/>
  <c r="A722" i="3"/>
  <c r="A721" i="3"/>
  <c r="A720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5" i="3"/>
  <c r="A704" i="3"/>
  <c r="A703" i="3"/>
  <c r="A702" i="3"/>
  <c r="A701" i="3"/>
  <c r="A700" i="3"/>
  <c r="A699" i="3"/>
  <c r="A698" i="3"/>
  <c r="A697" i="3"/>
  <c r="A696" i="3"/>
  <c r="A695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80" i="3"/>
  <c r="A679" i="3"/>
  <c r="A678" i="3"/>
  <c r="A677" i="3"/>
  <c r="A676" i="3"/>
  <c r="A675" i="3"/>
  <c r="A674" i="3"/>
  <c r="A673" i="3"/>
  <c r="A672" i="3"/>
  <c r="A671" i="3"/>
  <c r="A670" i="3"/>
  <c r="A669" i="3"/>
  <c r="A668" i="3"/>
  <c r="A667" i="3"/>
  <c r="A666" i="3"/>
  <c r="A665" i="3"/>
  <c r="A664" i="3"/>
  <c r="A663" i="3"/>
  <c r="A662" i="3"/>
  <c r="A661" i="3"/>
  <c r="A660" i="3"/>
  <c r="A659" i="3"/>
  <c r="A658" i="3"/>
  <c r="A657" i="3"/>
  <c r="A656" i="3"/>
  <c r="A655" i="3"/>
  <c r="A654" i="3"/>
  <c r="A653" i="3"/>
  <c r="A652" i="3"/>
  <c r="A651" i="3"/>
  <c r="A650" i="3"/>
  <c r="A649" i="3"/>
  <c r="A648" i="3"/>
  <c r="A647" i="3"/>
  <c r="A646" i="3"/>
  <c r="A645" i="3"/>
  <c r="A644" i="3"/>
  <c r="A643" i="3"/>
  <c r="A642" i="3"/>
  <c r="A641" i="3"/>
  <c r="A640" i="3"/>
  <c r="A639" i="3"/>
  <c r="A638" i="3"/>
  <c r="A637" i="3"/>
  <c r="A636" i="3"/>
  <c r="A635" i="3"/>
  <c r="A634" i="3"/>
  <c r="A633" i="3"/>
  <c r="A632" i="3"/>
  <c r="A631" i="3"/>
  <c r="A630" i="3"/>
  <c r="A629" i="3"/>
  <c r="A628" i="3"/>
  <c r="A627" i="3"/>
  <c r="A626" i="3"/>
  <c r="A625" i="3"/>
  <c r="A624" i="3"/>
  <c r="A623" i="3"/>
  <c r="A622" i="3"/>
  <c r="A621" i="3"/>
  <c r="A620" i="3"/>
  <c r="A619" i="3"/>
  <c r="A618" i="3"/>
  <c r="A617" i="3"/>
  <c r="A616" i="3"/>
  <c r="A615" i="3"/>
  <c r="A614" i="3"/>
  <c r="A613" i="3"/>
  <c r="A612" i="3"/>
  <c r="A611" i="3"/>
  <c r="A610" i="3"/>
  <c r="A609" i="3"/>
  <c r="A608" i="3"/>
  <c r="A607" i="3"/>
  <c r="A606" i="3"/>
  <c r="A605" i="3"/>
  <c r="A604" i="3"/>
  <c r="A603" i="3"/>
  <c r="A602" i="3"/>
  <c r="A601" i="3"/>
  <c r="A600" i="3"/>
  <c r="A599" i="3"/>
  <c r="A598" i="3"/>
  <c r="A597" i="3"/>
  <c r="A596" i="3"/>
  <c r="A595" i="3"/>
  <c r="A594" i="3"/>
  <c r="A593" i="3"/>
  <c r="A592" i="3"/>
  <c r="A591" i="3"/>
  <c r="A590" i="3"/>
  <c r="A589" i="3"/>
  <c r="A588" i="3"/>
  <c r="A587" i="3"/>
  <c r="A586" i="3"/>
  <c r="A585" i="3"/>
  <c r="A584" i="3"/>
  <c r="A583" i="3"/>
  <c r="A582" i="3"/>
  <c r="A581" i="3"/>
  <c r="A580" i="3"/>
  <c r="A579" i="3"/>
  <c r="A578" i="3"/>
  <c r="A577" i="3"/>
  <c r="A576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1" i="3"/>
  <c r="A560" i="3"/>
  <c r="A559" i="3"/>
  <c r="A558" i="3"/>
  <c r="A557" i="3"/>
  <c r="A556" i="3"/>
  <c r="A555" i="3"/>
  <c r="A554" i="3"/>
  <c r="A553" i="3"/>
  <c r="A552" i="3"/>
  <c r="A551" i="3"/>
  <c r="A550" i="3"/>
  <c r="A549" i="3"/>
  <c r="A548" i="3"/>
  <c r="A547" i="3"/>
  <c r="A546" i="3"/>
  <c r="A545" i="3"/>
  <c r="A544" i="3"/>
  <c r="A543" i="3"/>
  <c r="A542" i="3"/>
  <c r="A541" i="3"/>
  <c r="A540" i="3"/>
  <c r="A539" i="3"/>
  <c r="A538" i="3"/>
  <c r="A537" i="3"/>
  <c r="A536" i="3"/>
  <c r="A535" i="3"/>
  <c r="A534" i="3"/>
  <c r="A533" i="3"/>
  <c r="A532" i="3"/>
  <c r="A531" i="3"/>
  <c r="A530" i="3"/>
  <c r="A529" i="3"/>
  <c r="A528" i="3"/>
  <c r="A527" i="3"/>
  <c r="A526" i="3"/>
  <c r="A525" i="3"/>
  <c r="A524" i="3"/>
  <c r="A523" i="3"/>
  <c r="A522" i="3"/>
  <c r="A521" i="3"/>
  <c r="A520" i="3"/>
  <c r="A519" i="3"/>
  <c r="A518" i="3"/>
  <c r="A517" i="3"/>
  <c r="A516" i="3"/>
  <c r="A515" i="3"/>
  <c r="A514" i="3"/>
  <c r="A513" i="3"/>
  <c r="A512" i="3"/>
  <c r="A511" i="3"/>
  <c r="A510" i="3"/>
  <c r="A509" i="3"/>
  <c r="A508" i="3"/>
  <c r="A507" i="3"/>
  <c r="A506" i="3"/>
  <c r="A505" i="3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9" i="3"/>
  <c r="A468" i="3"/>
  <c r="A467" i="3"/>
  <c r="A466" i="3"/>
  <c r="A465" i="3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38" i="3"/>
  <c r="A437" i="3"/>
  <c r="A436" i="3"/>
  <c r="A435" i="3"/>
  <c r="A434" i="3"/>
  <c r="A433" i="3"/>
  <c r="A432" i="3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A300" i="3"/>
  <c r="A299" i="3"/>
  <c r="A298" i="3"/>
  <c r="A297" i="3"/>
  <c r="A296" i="3"/>
  <c r="A295" i="3"/>
  <c r="A294" i="3"/>
  <c r="A293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9179" i="3"/>
  <c r="A9178" i="3"/>
  <c r="A9177" i="3"/>
  <c r="A9176" i="3"/>
  <c r="A9175" i="3"/>
  <c r="A9174" i="3"/>
  <c r="A9173" i="3"/>
  <c r="A9172" i="3"/>
  <c r="A9171" i="3"/>
  <c r="A9170" i="3"/>
  <c r="A9169" i="3"/>
  <c r="A9168" i="3"/>
  <c r="A9167" i="3"/>
  <c r="A9166" i="3"/>
  <c r="A9165" i="3"/>
  <c r="A9164" i="3"/>
  <c r="A9163" i="3"/>
  <c r="A9162" i="3"/>
  <c r="A9161" i="3"/>
  <c r="A9160" i="3"/>
  <c r="A9159" i="3"/>
  <c r="A9158" i="3"/>
  <c r="A9157" i="3"/>
  <c r="A9156" i="3"/>
  <c r="A9155" i="3"/>
  <c r="A9154" i="3"/>
  <c r="A9153" i="3"/>
  <c r="A9152" i="3"/>
  <c r="A9151" i="3"/>
  <c r="A9150" i="3"/>
  <c r="A9149" i="3"/>
  <c r="A9148" i="3"/>
  <c r="A9147" i="3"/>
  <c r="A9146" i="3"/>
  <c r="A9145" i="3"/>
  <c r="A9144" i="3"/>
  <c r="A9143" i="3"/>
  <c r="A9142" i="3"/>
  <c r="A9141" i="3"/>
  <c r="A9140" i="3"/>
  <c r="A9139" i="3"/>
  <c r="A9138" i="3"/>
  <c r="A9137" i="3"/>
  <c r="A9136" i="3"/>
  <c r="A9135" i="3"/>
  <c r="A9134" i="3"/>
  <c r="A9133" i="3"/>
  <c r="A9132" i="3"/>
  <c r="A9131" i="3"/>
  <c r="A9130" i="3"/>
  <c r="A9129" i="3"/>
  <c r="A9128" i="3"/>
  <c r="A9127" i="3"/>
  <c r="A9126" i="3"/>
  <c r="A9125" i="3"/>
  <c r="A9124" i="3"/>
  <c r="A9123" i="3"/>
  <c r="A9122" i="3"/>
  <c r="A9121" i="3"/>
  <c r="A9120" i="3"/>
  <c r="A9119" i="3"/>
  <c r="A9118" i="3"/>
  <c r="A9117" i="3"/>
  <c r="A9116" i="3"/>
  <c r="A9115" i="3"/>
  <c r="A9114" i="3"/>
  <c r="A9113" i="3"/>
  <c r="A9112" i="3"/>
  <c r="A9111" i="3"/>
  <c r="A9110" i="3"/>
  <c r="A9109" i="3"/>
  <c r="A9108" i="3"/>
  <c r="A9107" i="3"/>
  <c r="A9106" i="3"/>
  <c r="A9105" i="3"/>
  <c r="A9104" i="3"/>
  <c r="A9103" i="3"/>
  <c r="A9102" i="3"/>
  <c r="A9101" i="3"/>
  <c r="A9100" i="3"/>
  <c r="A9099" i="3"/>
  <c r="A9098" i="3"/>
  <c r="A9097" i="3"/>
  <c r="A9096" i="3"/>
  <c r="A9095" i="3"/>
  <c r="A9094" i="3"/>
  <c r="A9093" i="3"/>
  <c r="A9092" i="3"/>
  <c r="A9091" i="3"/>
  <c r="A9090" i="3"/>
  <c r="A9089" i="3"/>
  <c r="A9088" i="3"/>
  <c r="A9087" i="3"/>
  <c r="A9086" i="3"/>
  <c r="A9085" i="3"/>
  <c r="A9084" i="3"/>
  <c r="A9083" i="3"/>
  <c r="A9082" i="3"/>
  <c r="A9081" i="3"/>
  <c r="A9080" i="3"/>
  <c r="A9079" i="3"/>
  <c r="A9078" i="3"/>
  <c r="A9077" i="3"/>
  <c r="A9076" i="3"/>
  <c r="A9075" i="3"/>
  <c r="A9074" i="3"/>
  <c r="A9073" i="3"/>
  <c r="A9072" i="3"/>
  <c r="A9071" i="3"/>
  <c r="A9070" i="3"/>
  <c r="A9069" i="3"/>
  <c r="A9068" i="3"/>
  <c r="A9067" i="3"/>
  <c r="A9066" i="3"/>
  <c r="A9065" i="3"/>
  <c r="A9064" i="3"/>
  <c r="A9063" i="3"/>
  <c r="A9062" i="3"/>
  <c r="A9061" i="3"/>
  <c r="A9060" i="3"/>
  <c r="A9059" i="3"/>
  <c r="A9058" i="3"/>
  <c r="A9057" i="3"/>
  <c r="A9056" i="3"/>
  <c r="A9055" i="3"/>
  <c r="A9054" i="3"/>
  <c r="A9053" i="3"/>
  <c r="A9052" i="3"/>
  <c r="A9051" i="3"/>
  <c r="A9050" i="3"/>
  <c r="A9049" i="3"/>
  <c r="A9048" i="3"/>
  <c r="A9047" i="3"/>
  <c r="A9046" i="3"/>
  <c r="A9045" i="3"/>
  <c r="A9044" i="3"/>
  <c r="A9043" i="3"/>
  <c r="A9042" i="3"/>
  <c r="A9041" i="3"/>
  <c r="A9040" i="3"/>
  <c r="A9039" i="3"/>
  <c r="A9038" i="3"/>
  <c r="A9037" i="3"/>
  <c r="A9036" i="3"/>
  <c r="A9035" i="3"/>
  <c r="A9034" i="3"/>
  <c r="A9033" i="3"/>
  <c r="A9032" i="3"/>
  <c r="A9031" i="3"/>
  <c r="A9030" i="3"/>
  <c r="A9029" i="3"/>
  <c r="A9028" i="3"/>
  <c r="A9027" i="3"/>
  <c r="A9026" i="3"/>
  <c r="A9025" i="3"/>
  <c r="A9024" i="3"/>
  <c r="A9023" i="3"/>
  <c r="A9022" i="3"/>
  <c r="A9021" i="3"/>
  <c r="A9020" i="3"/>
  <c r="A9019" i="3"/>
  <c r="A9018" i="3"/>
  <c r="A9017" i="3"/>
  <c r="A9016" i="3"/>
  <c r="A9015" i="3"/>
  <c r="A9014" i="3"/>
  <c r="A9013" i="3"/>
  <c r="A9012" i="3"/>
  <c r="A9011" i="3"/>
  <c r="A9010" i="3"/>
  <c r="A9009" i="3"/>
  <c r="A9008" i="3"/>
  <c r="A9007" i="3"/>
  <c r="A9006" i="3"/>
  <c r="A9005" i="3"/>
  <c r="A9004" i="3"/>
  <c r="A9003" i="3"/>
  <c r="A9002" i="3"/>
  <c r="A9001" i="3"/>
  <c r="A9000" i="3"/>
  <c r="A8999" i="3"/>
  <c r="A8998" i="3"/>
  <c r="A8997" i="3"/>
  <c r="A8996" i="3"/>
  <c r="A8995" i="3"/>
  <c r="A8994" i="3"/>
  <c r="A8993" i="3"/>
  <c r="A8992" i="3"/>
  <c r="A8991" i="3"/>
  <c r="A8990" i="3"/>
  <c r="A8989" i="3"/>
  <c r="A8988" i="3"/>
  <c r="A8987" i="3"/>
  <c r="A8986" i="3"/>
  <c r="A8985" i="3"/>
  <c r="A8984" i="3"/>
  <c r="A8983" i="3"/>
  <c r="A8982" i="3"/>
  <c r="A8981" i="3"/>
  <c r="A8980" i="3"/>
  <c r="A8979" i="3"/>
  <c r="A8978" i="3"/>
  <c r="A8977" i="3"/>
  <c r="A8976" i="3"/>
  <c r="A8975" i="3"/>
  <c r="A8974" i="3"/>
  <c r="A8973" i="3"/>
  <c r="A8972" i="3"/>
  <c r="A8971" i="3"/>
  <c r="A8970" i="3"/>
  <c r="A8969" i="3"/>
  <c r="A8968" i="3"/>
  <c r="A8967" i="3"/>
  <c r="A8966" i="3"/>
  <c r="A8965" i="3"/>
  <c r="A8964" i="3"/>
  <c r="A8963" i="3"/>
  <c r="A8962" i="3"/>
  <c r="A8961" i="3"/>
  <c r="A8960" i="3"/>
  <c r="A8959" i="3"/>
  <c r="A8958" i="3"/>
  <c r="A8957" i="3"/>
  <c r="A8956" i="3"/>
  <c r="A8955" i="3"/>
  <c r="A8954" i="3"/>
  <c r="A8953" i="3"/>
  <c r="A8952" i="3"/>
  <c r="A8951" i="3"/>
  <c r="A8950" i="3"/>
  <c r="A8949" i="3"/>
  <c r="A8948" i="3"/>
  <c r="A8947" i="3"/>
  <c r="A8946" i="3"/>
  <c r="A8945" i="3"/>
  <c r="A8944" i="3"/>
  <c r="A8943" i="3"/>
  <c r="A8942" i="3"/>
  <c r="A8941" i="3"/>
  <c r="A8940" i="3"/>
  <c r="A8939" i="3"/>
  <c r="A8938" i="3"/>
  <c r="A8937" i="3"/>
  <c r="A8936" i="3"/>
  <c r="A8935" i="3"/>
  <c r="A8934" i="3"/>
  <c r="A8933" i="3"/>
  <c r="A8932" i="3"/>
  <c r="A8931" i="3"/>
  <c r="A8930" i="3"/>
  <c r="A8929" i="3"/>
  <c r="A8928" i="3"/>
  <c r="A8927" i="3"/>
  <c r="A8926" i="3"/>
  <c r="A8925" i="3"/>
  <c r="A8924" i="3"/>
  <c r="A8923" i="3"/>
  <c r="A8922" i="3"/>
  <c r="A8921" i="3"/>
  <c r="A8920" i="3"/>
  <c r="A8919" i="3"/>
  <c r="A8918" i="3"/>
  <c r="A8917" i="3"/>
  <c r="A8916" i="3"/>
  <c r="A8915" i="3"/>
  <c r="A8914" i="3"/>
  <c r="A8913" i="3"/>
  <c r="A8912" i="3"/>
  <c r="A8911" i="3"/>
  <c r="A8910" i="3"/>
  <c r="A8909" i="3"/>
  <c r="A8908" i="3"/>
  <c r="A8907" i="3"/>
  <c r="A8906" i="3"/>
  <c r="A8905" i="3"/>
  <c r="A8904" i="3"/>
  <c r="A8903" i="3"/>
  <c r="A8902" i="3"/>
  <c r="A8901" i="3"/>
  <c r="A8900" i="3"/>
  <c r="A8899" i="3"/>
  <c r="A8898" i="3"/>
  <c r="A8897" i="3"/>
  <c r="A8896" i="3"/>
  <c r="A8895" i="3"/>
  <c r="A8894" i="3"/>
  <c r="A8893" i="3"/>
  <c r="A8892" i="3"/>
  <c r="A8891" i="3"/>
  <c r="A8890" i="3"/>
  <c r="A8889" i="3"/>
  <c r="A8888" i="3"/>
  <c r="A8887" i="3"/>
  <c r="A8886" i="3"/>
  <c r="A8885" i="3"/>
  <c r="A8884" i="3"/>
  <c r="A8883" i="3"/>
  <c r="A8882" i="3"/>
  <c r="A8881" i="3"/>
  <c r="A8880" i="3"/>
  <c r="A8879" i="3"/>
  <c r="A8878" i="3"/>
  <c r="A8877" i="3"/>
  <c r="A8876" i="3"/>
  <c r="A8875" i="3"/>
  <c r="A8874" i="3"/>
  <c r="A8873" i="3"/>
  <c r="A8872" i="3"/>
  <c r="A8871" i="3"/>
  <c r="A8870" i="3"/>
  <c r="A8869" i="3"/>
  <c r="A8868" i="3"/>
  <c r="A8867" i="3"/>
  <c r="A8866" i="3"/>
  <c r="A8865" i="3"/>
  <c r="A8864" i="3"/>
  <c r="A8863" i="3"/>
  <c r="A8862" i="3"/>
  <c r="A8861" i="3"/>
  <c r="A8860" i="3"/>
  <c r="A8859" i="3"/>
  <c r="A8858" i="3"/>
  <c r="A8857" i="3"/>
  <c r="A8856" i="3"/>
  <c r="A8855" i="3"/>
  <c r="A8854" i="3"/>
  <c r="A8853" i="3"/>
  <c r="A8852" i="3"/>
  <c r="A8851" i="3"/>
  <c r="A8850" i="3"/>
  <c r="A8849" i="3"/>
  <c r="A8848" i="3"/>
  <c r="A8847" i="3"/>
  <c r="A8846" i="3"/>
  <c r="A8845" i="3"/>
  <c r="A8844" i="3"/>
  <c r="A8843" i="3"/>
  <c r="A8842" i="3"/>
  <c r="A8841" i="3"/>
  <c r="A8840" i="3"/>
  <c r="A8839" i="3"/>
  <c r="A8838" i="3"/>
  <c r="A8837" i="3"/>
  <c r="A8836" i="3"/>
  <c r="A8835" i="3"/>
  <c r="A8834" i="3"/>
  <c r="A8833" i="3"/>
  <c r="A8832" i="3"/>
  <c r="A8831" i="3"/>
  <c r="A8830" i="3"/>
  <c r="A8829" i="3"/>
  <c r="A8828" i="3"/>
  <c r="A8827" i="3"/>
  <c r="A8826" i="3"/>
  <c r="A8825" i="3"/>
  <c r="A8824" i="3"/>
  <c r="A8823" i="3"/>
  <c r="A8822" i="3"/>
  <c r="A8821" i="3"/>
  <c r="A8820" i="3"/>
  <c r="A8819" i="3"/>
  <c r="A8818" i="3"/>
  <c r="A8817" i="3"/>
  <c r="A8816" i="3"/>
  <c r="A8815" i="3"/>
  <c r="A8814" i="3"/>
  <c r="A8813" i="3"/>
  <c r="A8812" i="3"/>
  <c r="A8811" i="3"/>
  <c r="A8810" i="3"/>
  <c r="A8809" i="3"/>
  <c r="A8808" i="3"/>
  <c r="A8807" i="3"/>
  <c r="A8806" i="3"/>
  <c r="A8805" i="3"/>
  <c r="A8804" i="3"/>
  <c r="A8803" i="3"/>
  <c r="A8802" i="3"/>
  <c r="A8801" i="3"/>
  <c r="A8800" i="3"/>
  <c r="A8799" i="3"/>
  <c r="A8798" i="3"/>
  <c r="A8797" i="3"/>
  <c r="A8796" i="3"/>
  <c r="A8795" i="3"/>
  <c r="A8794" i="3"/>
  <c r="A8793" i="3"/>
  <c r="A8792" i="3"/>
  <c r="A8791" i="3"/>
  <c r="A8790" i="3"/>
  <c r="A8789" i="3"/>
  <c r="A8788" i="3"/>
  <c r="A8787" i="3"/>
  <c r="A8786" i="3"/>
  <c r="A8785" i="3"/>
  <c r="A8784" i="3"/>
  <c r="A8783" i="3"/>
  <c r="A8782" i="3"/>
  <c r="A8781" i="3"/>
  <c r="A8780" i="3"/>
  <c r="A8779" i="3"/>
  <c r="A8778" i="3"/>
  <c r="A8777" i="3"/>
  <c r="A8776" i="3"/>
  <c r="A8775" i="3"/>
  <c r="A8774" i="3"/>
  <c r="A8773" i="3"/>
  <c r="A8772" i="3"/>
  <c r="A8771" i="3"/>
  <c r="A8770" i="3"/>
  <c r="A8769" i="3"/>
  <c r="A8768" i="3"/>
  <c r="A8767" i="3"/>
  <c r="A8766" i="3"/>
  <c r="A8765" i="3"/>
  <c r="A8764" i="3"/>
  <c r="A8763" i="3"/>
  <c r="A8762" i="3"/>
  <c r="A8761" i="3"/>
  <c r="A8760" i="3"/>
  <c r="A8759" i="3"/>
  <c r="A8758" i="3"/>
  <c r="A8757" i="3"/>
  <c r="A8756" i="3"/>
  <c r="A8755" i="3"/>
  <c r="A8754" i="3"/>
  <c r="A8753" i="3"/>
  <c r="A8752" i="3"/>
  <c r="A8751" i="3"/>
  <c r="A8750" i="3"/>
  <c r="A8749" i="3"/>
  <c r="A8748" i="3"/>
  <c r="A8747" i="3"/>
  <c r="A8746" i="3"/>
  <c r="A8745" i="3"/>
  <c r="A8744" i="3"/>
  <c r="A8743" i="3"/>
  <c r="A8742" i="3"/>
  <c r="A8741" i="3"/>
  <c r="A8740" i="3"/>
  <c r="A8739" i="3"/>
  <c r="A8738" i="3"/>
  <c r="A8737" i="3"/>
  <c r="A8736" i="3"/>
  <c r="A8735" i="3"/>
  <c r="A8734" i="3"/>
  <c r="A8733" i="3"/>
  <c r="A8732" i="3"/>
  <c r="A8731" i="3"/>
  <c r="A8730" i="3"/>
  <c r="A8729" i="3"/>
  <c r="A8728" i="3"/>
  <c r="A8727" i="3"/>
  <c r="A8726" i="3"/>
  <c r="A8725" i="3"/>
  <c r="A8724" i="3"/>
  <c r="A8723" i="3"/>
  <c r="A8722" i="3"/>
  <c r="A8721" i="3"/>
  <c r="A8720" i="3"/>
  <c r="A8719" i="3"/>
  <c r="A8718" i="3"/>
  <c r="A8717" i="3"/>
  <c r="A8716" i="3"/>
  <c r="A8715" i="3"/>
  <c r="A8714" i="3"/>
  <c r="A8713" i="3"/>
  <c r="A8712" i="3"/>
  <c r="A8711" i="3"/>
  <c r="A8710" i="3"/>
  <c r="A8709" i="3"/>
  <c r="A8708" i="3"/>
  <c r="A8707" i="3"/>
  <c r="A8706" i="3"/>
  <c r="A8705" i="3"/>
  <c r="A8704" i="3"/>
  <c r="A8703" i="3"/>
  <c r="A8702" i="3"/>
  <c r="A8701" i="3"/>
  <c r="A8700" i="3"/>
  <c r="A8699" i="3"/>
  <c r="A8698" i="3"/>
  <c r="A8697" i="3"/>
  <c r="A8696" i="3"/>
  <c r="A8695" i="3"/>
  <c r="A8694" i="3"/>
  <c r="A8693" i="3"/>
  <c r="A8692" i="3"/>
  <c r="A8691" i="3"/>
  <c r="A8690" i="3"/>
  <c r="A8689" i="3"/>
  <c r="A8688" i="3"/>
  <c r="A8687" i="3"/>
  <c r="A8686" i="3"/>
  <c r="A8685" i="3"/>
  <c r="A8684" i="3"/>
  <c r="A8683" i="3"/>
  <c r="A8682" i="3"/>
  <c r="A8681" i="3"/>
  <c r="A8680" i="3"/>
  <c r="A8679" i="3"/>
  <c r="A8678" i="3"/>
  <c r="A8677" i="3"/>
  <c r="A8676" i="3"/>
  <c r="A8675" i="3"/>
  <c r="A8674" i="3"/>
  <c r="A8673" i="3"/>
  <c r="A8672" i="3"/>
  <c r="A8671" i="3"/>
  <c r="A8670" i="3"/>
  <c r="A8669" i="3"/>
  <c r="A8668" i="3"/>
  <c r="A8667" i="3"/>
  <c r="A8666" i="3"/>
  <c r="A8665" i="3"/>
  <c r="A8664" i="3"/>
  <c r="A8663" i="3"/>
  <c r="A8662" i="3"/>
  <c r="A8661" i="3"/>
  <c r="A8660" i="3"/>
  <c r="A8659" i="3"/>
  <c r="A8658" i="3"/>
  <c r="A8657" i="3"/>
  <c r="A8656" i="3"/>
  <c r="A8655" i="3"/>
  <c r="A8654" i="3"/>
  <c r="A8653" i="3"/>
  <c r="A8652" i="3"/>
  <c r="A8651" i="3"/>
  <c r="A8650" i="3"/>
  <c r="A8649" i="3"/>
  <c r="A8648" i="3"/>
  <c r="A8647" i="3"/>
  <c r="A8646" i="3"/>
  <c r="A8645" i="3"/>
  <c r="A8644" i="3"/>
  <c r="A8643" i="3"/>
  <c r="A8642" i="3"/>
  <c r="A8641" i="3"/>
  <c r="A8640" i="3"/>
  <c r="A8639" i="3"/>
  <c r="A8638" i="3"/>
  <c r="A8637" i="3"/>
  <c r="A8636" i="3"/>
  <c r="A8635" i="3"/>
  <c r="A8634" i="3"/>
  <c r="A8633" i="3"/>
  <c r="A8632" i="3"/>
  <c r="A8631" i="3"/>
  <c r="A8630" i="3"/>
  <c r="A8629" i="3"/>
  <c r="A8628" i="3"/>
  <c r="A8627" i="3"/>
  <c r="A8626" i="3"/>
  <c r="A8625" i="3"/>
  <c r="A8624" i="3"/>
  <c r="A8623" i="3"/>
  <c r="A8622" i="3"/>
  <c r="A8621" i="3"/>
  <c r="A8620" i="3"/>
  <c r="A8619" i="3"/>
  <c r="A8618" i="3"/>
  <c r="A8617" i="3"/>
  <c r="A8616" i="3"/>
  <c r="A8615" i="3"/>
  <c r="A8614" i="3"/>
  <c r="A8613" i="3"/>
  <c r="A8612" i="3"/>
  <c r="A8611" i="3"/>
  <c r="A8610" i="3"/>
  <c r="A8609" i="3"/>
  <c r="A8608" i="3"/>
  <c r="A8607" i="3"/>
  <c r="A8606" i="3"/>
  <c r="A8605" i="3"/>
  <c r="A8604" i="3"/>
  <c r="A8603" i="3"/>
  <c r="A8602" i="3"/>
  <c r="A8601" i="3"/>
  <c r="A8600" i="3"/>
  <c r="A8599" i="3"/>
  <c r="A8598" i="3"/>
  <c r="A8597" i="3"/>
  <c r="A8596" i="3"/>
  <c r="A8595" i="3"/>
  <c r="A8594" i="3"/>
  <c r="A8593" i="3"/>
  <c r="A8592" i="3"/>
  <c r="A8591" i="3"/>
  <c r="A8590" i="3"/>
  <c r="A8589" i="3"/>
  <c r="A8588" i="3"/>
  <c r="A8587" i="3"/>
  <c r="A8586" i="3"/>
  <c r="A8585" i="3"/>
  <c r="A8584" i="3"/>
  <c r="A8583" i="3"/>
  <c r="A8582" i="3"/>
  <c r="A8581" i="3"/>
  <c r="A8580" i="3"/>
  <c r="A8579" i="3"/>
  <c r="A8578" i="3"/>
  <c r="A8577" i="3"/>
  <c r="A8576" i="3"/>
  <c r="A8575" i="3"/>
  <c r="A8574" i="3"/>
  <c r="A8573" i="3"/>
  <c r="A8572" i="3"/>
  <c r="A8571" i="3"/>
  <c r="A8570" i="3"/>
  <c r="A8569" i="3"/>
  <c r="A8568" i="3"/>
  <c r="A8567" i="3"/>
  <c r="A8566" i="3"/>
  <c r="A8565" i="3"/>
  <c r="A8564" i="3"/>
  <c r="A8563" i="3"/>
  <c r="A8562" i="3"/>
  <c r="A8561" i="3"/>
  <c r="A8560" i="3"/>
  <c r="A8559" i="3"/>
  <c r="A8558" i="3"/>
  <c r="A8557" i="3"/>
  <c r="A8556" i="3"/>
  <c r="A8555" i="3"/>
  <c r="A8554" i="3"/>
  <c r="A8553" i="3"/>
  <c r="A8552" i="3"/>
  <c r="A8551" i="3"/>
  <c r="A8550" i="3"/>
  <c r="A8549" i="3"/>
  <c r="A8548" i="3"/>
  <c r="A8547" i="3"/>
  <c r="A8546" i="3"/>
  <c r="A8545" i="3"/>
  <c r="A8544" i="3"/>
  <c r="A8543" i="3"/>
  <c r="A8542" i="3"/>
  <c r="A8541" i="3"/>
  <c r="A8540" i="3"/>
  <c r="A8539" i="3"/>
  <c r="A8538" i="3"/>
  <c r="A8537" i="3"/>
  <c r="A8536" i="3"/>
  <c r="A8535" i="3"/>
  <c r="A8534" i="3"/>
  <c r="A8533" i="3"/>
  <c r="A8532" i="3"/>
  <c r="A8531" i="3"/>
  <c r="A8530" i="3"/>
  <c r="A8529" i="3"/>
  <c r="A8528" i="3"/>
  <c r="A8527" i="3"/>
  <c r="A8526" i="3"/>
  <c r="A8525" i="3"/>
  <c r="A8524" i="3"/>
  <c r="A8523" i="3"/>
  <c r="A8522" i="3"/>
  <c r="A8521" i="3"/>
  <c r="A8520" i="3"/>
  <c r="A8519" i="3"/>
  <c r="A8518" i="3"/>
  <c r="A8517" i="3"/>
  <c r="A8516" i="3"/>
  <c r="A8515" i="3"/>
  <c r="A8514" i="3"/>
  <c r="A8513" i="3"/>
  <c r="A8512" i="3"/>
  <c r="A8511" i="3"/>
  <c r="A8510" i="3"/>
  <c r="A8509" i="3"/>
  <c r="A8508" i="3"/>
  <c r="A8507" i="3"/>
  <c r="A8506" i="3"/>
  <c r="A8505" i="3"/>
  <c r="A8504" i="3"/>
  <c r="A8503" i="3"/>
  <c r="A8502" i="3"/>
  <c r="A8501" i="3"/>
  <c r="A8500" i="3"/>
  <c r="A8499" i="3"/>
  <c r="A8498" i="3"/>
  <c r="A8497" i="3"/>
  <c r="A8496" i="3"/>
  <c r="A8495" i="3"/>
  <c r="A8494" i="3"/>
  <c r="A8493" i="3"/>
  <c r="A8492" i="3"/>
  <c r="A8491" i="3"/>
  <c r="A8490" i="3"/>
  <c r="A8489" i="3"/>
  <c r="A8488" i="3"/>
  <c r="A8487" i="3"/>
  <c r="A8486" i="3"/>
  <c r="A8485" i="3"/>
  <c r="A8484" i="3"/>
  <c r="A8483" i="3"/>
  <c r="A8482" i="3"/>
  <c r="A8481" i="3"/>
  <c r="A8480" i="3"/>
  <c r="A8479" i="3"/>
  <c r="A8478" i="3"/>
  <c r="A8477" i="3"/>
  <c r="A8476" i="3"/>
  <c r="A8475" i="3"/>
  <c r="A8474" i="3"/>
  <c r="A8473" i="3"/>
  <c r="A8472" i="3"/>
  <c r="A8471" i="3"/>
  <c r="A8470" i="3"/>
  <c r="A8469" i="3"/>
  <c r="A8468" i="3"/>
  <c r="A8467" i="3"/>
  <c r="A8466" i="3"/>
  <c r="A8465" i="3"/>
  <c r="A8464" i="3"/>
  <c r="A8463" i="3"/>
  <c r="A8462" i="3"/>
  <c r="A8461" i="3"/>
  <c r="A8460" i="3"/>
  <c r="A8459" i="3"/>
  <c r="A8458" i="3"/>
  <c r="A8457" i="3"/>
  <c r="A8456" i="3"/>
  <c r="A8455" i="3"/>
  <c r="A8454" i="3"/>
  <c r="A8453" i="3"/>
  <c r="A8452" i="3"/>
  <c r="A8451" i="3"/>
  <c r="A8450" i="3"/>
  <c r="A8449" i="3"/>
  <c r="A8448" i="3"/>
  <c r="A8447" i="3"/>
  <c r="A8446" i="3"/>
  <c r="A8445" i="3"/>
  <c r="A8444" i="3"/>
  <c r="A8443" i="3"/>
  <c r="A8442" i="3"/>
  <c r="A8441" i="3"/>
  <c r="A8440" i="3"/>
  <c r="A8439" i="3"/>
  <c r="A8438" i="3"/>
  <c r="A8437" i="3"/>
  <c r="A8436" i="3"/>
  <c r="A8435" i="3"/>
  <c r="A8434" i="3"/>
  <c r="A8433" i="3"/>
  <c r="A8432" i="3"/>
  <c r="A8431" i="3"/>
  <c r="A8430" i="3"/>
  <c r="A8429" i="3"/>
  <c r="A8428" i="3"/>
  <c r="A8427" i="3"/>
  <c r="A8426" i="3"/>
  <c r="A8425" i="3"/>
  <c r="A8424" i="3"/>
  <c r="A8423" i="3"/>
  <c r="A8422" i="3"/>
  <c r="A8421" i="3"/>
  <c r="A8420" i="3"/>
  <c r="A8419" i="3"/>
  <c r="A8418" i="3"/>
  <c r="A8417" i="3"/>
  <c r="A8416" i="3"/>
  <c r="A8415" i="3"/>
  <c r="A8414" i="3"/>
  <c r="A8413" i="3"/>
  <c r="A8412" i="3"/>
  <c r="A8411" i="3"/>
  <c r="A8410" i="3"/>
  <c r="A8409" i="3"/>
  <c r="A8408" i="3"/>
  <c r="A8407" i="3"/>
  <c r="A8406" i="3"/>
  <c r="A8405" i="3"/>
  <c r="A8404" i="3"/>
  <c r="A8403" i="3"/>
  <c r="A8402" i="3"/>
  <c r="A8401" i="3"/>
  <c r="A8400" i="3"/>
  <c r="A8399" i="3"/>
  <c r="A8398" i="3"/>
  <c r="A8397" i="3"/>
  <c r="A8396" i="3"/>
  <c r="A8395" i="3"/>
  <c r="A8394" i="3"/>
  <c r="A8393" i="3"/>
  <c r="A8392" i="3"/>
  <c r="A8391" i="3"/>
  <c r="A8390" i="3"/>
  <c r="A8389" i="3"/>
  <c r="A8388" i="3"/>
  <c r="A8387" i="3"/>
  <c r="A8386" i="3"/>
  <c r="A8385" i="3"/>
  <c r="A8384" i="3"/>
  <c r="A8383" i="3"/>
  <c r="A8382" i="3"/>
  <c r="A8381" i="3"/>
  <c r="A8380" i="3"/>
  <c r="A8379" i="3"/>
  <c r="A8378" i="3"/>
  <c r="A8377" i="3"/>
  <c r="A8376" i="3"/>
  <c r="A8375" i="3"/>
  <c r="A8374" i="3"/>
  <c r="A8373" i="3"/>
  <c r="A8372" i="3"/>
  <c r="A8371" i="3"/>
  <c r="A8370" i="3"/>
  <c r="A8369" i="3"/>
  <c r="A8368" i="3"/>
  <c r="A8367" i="3"/>
  <c r="A8366" i="3"/>
  <c r="A8365" i="3"/>
  <c r="A8364" i="3"/>
  <c r="A8363" i="3"/>
  <c r="A8362" i="3"/>
  <c r="A8361" i="3"/>
  <c r="A8360" i="3"/>
  <c r="A8359" i="3"/>
  <c r="A8358" i="3"/>
  <c r="A8357" i="3"/>
  <c r="A8356" i="3"/>
  <c r="A8355" i="3"/>
  <c r="A8354" i="3"/>
  <c r="A8353" i="3"/>
  <c r="A8352" i="3"/>
  <c r="A8351" i="3"/>
  <c r="A5464" i="3"/>
  <c r="A5463" i="3"/>
  <c r="A5462" i="3"/>
  <c r="A5461" i="3"/>
  <c r="A5460" i="3"/>
  <c r="A5459" i="3"/>
  <c r="A5458" i="3"/>
  <c r="A5457" i="3"/>
  <c r="A5456" i="3"/>
  <c r="A5455" i="3"/>
  <c r="A5454" i="3"/>
  <c r="A5453" i="3"/>
  <c r="A5452" i="3"/>
  <c r="A5451" i="3"/>
  <c r="A5449" i="3"/>
  <c r="A5448" i="3"/>
  <c r="A5447" i="3"/>
  <c r="A5446" i="3"/>
  <c r="A5445" i="3"/>
  <c r="A5444" i="3"/>
  <c r="A5443" i="3"/>
  <c r="A5442" i="3"/>
  <c r="A5441" i="3"/>
  <c r="A5440" i="3"/>
  <c r="A5439" i="3"/>
  <c r="A5438" i="3"/>
  <c r="A5437" i="3"/>
  <c r="A5436" i="3"/>
  <c r="A5435" i="3"/>
  <c r="A5434" i="3"/>
  <c r="A5433" i="3"/>
  <c r="A5432" i="3"/>
  <c r="A5431" i="3"/>
  <c r="A5430" i="3"/>
  <c r="A5429" i="3"/>
  <c r="A5428" i="3"/>
  <c r="A5427" i="3"/>
  <c r="A5426" i="3"/>
  <c r="A5425" i="3"/>
  <c r="A5424" i="3"/>
  <c r="A5423" i="3"/>
  <c r="A5422" i="3"/>
  <c r="A5421" i="3"/>
  <c r="A5420" i="3"/>
  <c r="A5419" i="3"/>
  <c r="A5418" i="3"/>
  <c r="A5417" i="3"/>
  <c r="A5416" i="3"/>
  <c r="A5415" i="3"/>
  <c r="A5414" i="3"/>
  <c r="A5413" i="3"/>
  <c r="A5412" i="3"/>
  <c r="A5411" i="3"/>
  <c r="A5410" i="3"/>
  <c r="A5409" i="3"/>
  <c r="A5408" i="3"/>
  <c r="A5407" i="3"/>
  <c r="A5406" i="3"/>
  <c r="A5405" i="3"/>
  <c r="A5404" i="3"/>
  <c r="A5403" i="3"/>
  <c r="A5402" i="3"/>
  <c r="A5401" i="3"/>
  <c r="A5400" i="3"/>
  <c r="A5399" i="3"/>
  <c r="A5398" i="3"/>
  <c r="A5397" i="3"/>
  <c r="A5396" i="3"/>
  <c r="A5395" i="3"/>
  <c r="A5394" i="3"/>
  <c r="A5393" i="3"/>
  <c r="A5392" i="3"/>
  <c r="A5391" i="3"/>
  <c r="A5390" i="3"/>
  <c r="A5389" i="3"/>
  <c r="A5388" i="3"/>
  <c r="A5387" i="3"/>
  <c r="A5386" i="3"/>
  <c r="A5385" i="3"/>
  <c r="A5384" i="3"/>
  <c r="A5383" i="3"/>
  <c r="A5382" i="3"/>
  <c r="A5381" i="3"/>
  <c r="A5380" i="3"/>
  <c r="A5379" i="3"/>
  <c r="A5378" i="3"/>
  <c r="A5377" i="3"/>
  <c r="A5376" i="3"/>
  <c r="A5375" i="3"/>
  <c r="A5374" i="3"/>
  <c r="A5373" i="3"/>
  <c r="A5372" i="3"/>
  <c r="A5371" i="3"/>
  <c r="A5370" i="3"/>
  <c r="A5369" i="3"/>
  <c r="A5368" i="3"/>
  <c r="A5367" i="3"/>
  <c r="A5366" i="3"/>
  <c r="A5365" i="3"/>
  <c r="A5364" i="3"/>
  <c r="A5363" i="3"/>
  <c r="A5362" i="3"/>
  <c r="A5361" i="3"/>
  <c r="A5360" i="3"/>
  <c r="A5359" i="3"/>
  <c r="A5358" i="3"/>
  <c r="A5357" i="3"/>
  <c r="A5356" i="3"/>
  <c r="A5355" i="3"/>
  <c r="A5354" i="3"/>
  <c r="A5353" i="3"/>
  <c r="A5352" i="3"/>
  <c r="A5351" i="3"/>
  <c r="A5350" i="3"/>
  <c r="A5349" i="3"/>
  <c r="A5348" i="3"/>
  <c r="A5347" i="3"/>
  <c r="A5346" i="3"/>
  <c r="A5345" i="3"/>
  <c r="A5344" i="3"/>
  <c r="A5343" i="3"/>
  <c r="A5342" i="3"/>
  <c r="A5341" i="3"/>
  <c r="A5340" i="3"/>
  <c r="A5339" i="3"/>
  <c r="A5338" i="3"/>
  <c r="A5337" i="3"/>
  <c r="A5336" i="3"/>
  <c r="A5335" i="3"/>
  <c r="A5334" i="3"/>
  <c r="A5333" i="3"/>
  <c r="A5332" i="3"/>
  <c r="A5331" i="3"/>
  <c r="A5330" i="3"/>
  <c r="A5329" i="3"/>
  <c r="A5328" i="3"/>
  <c r="A5327" i="3"/>
  <c r="A5326" i="3"/>
  <c r="A5325" i="3"/>
  <c r="A5324" i="3"/>
  <c r="A5323" i="3"/>
  <c r="A5322" i="3"/>
  <c r="A5321" i="3"/>
  <c r="A5320" i="3"/>
  <c r="A5319" i="3"/>
  <c r="A5318" i="3"/>
  <c r="A5317" i="3"/>
  <c r="A5316" i="3"/>
  <c r="A5315" i="3"/>
  <c r="A5314" i="3"/>
  <c r="A5313" i="3"/>
  <c r="A5312" i="3"/>
  <c r="A5311" i="3"/>
  <c r="A5310" i="3"/>
  <c r="A5309" i="3"/>
  <c r="A5308" i="3"/>
  <c r="A5307" i="3"/>
  <c r="A5306" i="3"/>
  <c r="A5305" i="3"/>
  <c r="A5304" i="3"/>
  <c r="A5303" i="3"/>
  <c r="A5302" i="3"/>
  <c r="A5301" i="3"/>
  <c r="A5300" i="3"/>
  <c r="A5299" i="3"/>
  <c r="A5298" i="3"/>
  <c r="A5297" i="3"/>
  <c r="A5296" i="3"/>
  <c r="A5295" i="3"/>
  <c r="A5294" i="3"/>
  <c r="A5293" i="3"/>
  <c r="A5292" i="3"/>
  <c r="A5291" i="3"/>
  <c r="A5290" i="3"/>
  <c r="A5289" i="3"/>
  <c r="A5288" i="3"/>
  <c r="A5287" i="3"/>
  <c r="A5286" i="3"/>
  <c r="A5285" i="3"/>
  <c r="A5284" i="3"/>
  <c r="A5283" i="3"/>
  <c r="A5282" i="3"/>
  <c r="A5281" i="3"/>
  <c r="A5280" i="3"/>
  <c r="A5279" i="3"/>
  <c r="A5278" i="3"/>
  <c r="A5277" i="3"/>
  <c r="A5276" i="3"/>
  <c r="A5275" i="3"/>
  <c r="A5274" i="3"/>
  <c r="A5273" i="3"/>
  <c r="A5272" i="3"/>
  <c r="A5271" i="3"/>
  <c r="A5270" i="3"/>
  <c r="A5269" i="3"/>
  <c r="A5268" i="3"/>
  <c r="A5267" i="3"/>
  <c r="A5266" i="3"/>
  <c r="A5265" i="3"/>
  <c r="A5264" i="3"/>
  <c r="A5263" i="3"/>
  <c r="A5262" i="3"/>
  <c r="A5261" i="3"/>
  <c r="A5260" i="3"/>
  <c r="A5259" i="3"/>
  <c r="A5258" i="3"/>
  <c r="A5257" i="3"/>
  <c r="A5256" i="3"/>
  <c r="A5255" i="3"/>
  <c r="A5254" i="3"/>
  <c r="A5253" i="3"/>
  <c r="A5252" i="3"/>
  <c r="A5251" i="3"/>
  <c r="A5250" i="3"/>
  <c r="A5249" i="3"/>
  <c r="A5248" i="3"/>
  <c r="A5247" i="3"/>
  <c r="A5246" i="3"/>
  <c r="A5245" i="3"/>
  <c r="A5244" i="3"/>
  <c r="A5243" i="3"/>
  <c r="A5242" i="3"/>
  <c r="A5241" i="3"/>
  <c r="A5240" i="3"/>
  <c r="A5239" i="3"/>
  <c r="A5238" i="3"/>
  <c r="A5237" i="3"/>
  <c r="A5236" i="3"/>
  <c r="A5235" i="3"/>
  <c r="A5234" i="3"/>
  <c r="A5233" i="3"/>
  <c r="A5232" i="3"/>
  <c r="A5231" i="3"/>
  <c r="A5230" i="3"/>
  <c r="A5229" i="3"/>
  <c r="A5228" i="3"/>
  <c r="A5227" i="3"/>
  <c r="A5226" i="3"/>
  <c r="A5225" i="3"/>
  <c r="A5224" i="3"/>
  <c r="A5223" i="3"/>
  <c r="A5222" i="3"/>
  <c r="A5221" i="3"/>
  <c r="A5220" i="3"/>
  <c r="A5219" i="3"/>
  <c r="A5218" i="3"/>
  <c r="A5217" i="3"/>
  <c r="A5216" i="3"/>
  <c r="A5215" i="3"/>
  <c r="A5214" i="3"/>
  <c r="A5213" i="3"/>
  <c r="A5212" i="3"/>
  <c r="A5211" i="3"/>
  <c r="A5210" i="3"/>
  <c r="A5209" i="3"/>
  <c r="A5208" i="3"/>
  <c r="A5207" i="3"/>
  <c r="A5206" i="3"/>
  <c r="A5205" i="3"/>
  <c r="A5204" i="3"/>
  <c r="A5203" i="3"/>
  <c r="A5202" i="3"/>
  <c r="A5201" i="3"/>
  <c r="A5200" i="3"/>
  <c r="A5199" i="3"/>
  <c r="A5198" i="3"/>
  <c r="A5197" i="3"/>
  <c r="A5196" i="3"/>
  <c r="A5195" i="3"/>
  <c r="A5194" i="3"/>
  <c r="A5193" i="3"/>
  <c r="A5192" i="3"/>
  <c r="A5191" i="3"/>
  <c r="A5190" i="3"/>
  <c r="A5189" i="3"/>
  <c r="A5188" i="3"/>
  <c r="A5187" i="3"/>
  <c r="A5186" i="3"/>
  <c r="A5185" i="3"/>
  <c r="A5184" i="3"/>
  <c r="A5183" i="3"/>
  <c r="A5182" i="3"/>
  <c r="A5181" i="3"/>
  <c r="A5180" i="3"/>
  <c r="A5179" i="3"/>
  <c r="A5178" i="3"/>
  <c r="A5177" i="3"/>
  <c r="A5176" i="3"/>
  <c r="A5175" i="3"/>
  <c r="A5174" i="3"/>
  <c r="A5173" i="3"/>
  <c r="A5172" i="3"/>
  <c r="A5171" i="3"/>
  <c r="A5170" i="3"/>
  <c r="A5169" i="3"/>
  <c r="A5168" i="3"/>
  <c r="A5167" i="3"/>
  <c r="A5166" i="3"/>
  <c r="A5165" i="3"/>
  <c r="A5164" i="3"/>
  <c r="A5163" i="3"/>
  <c r="A5162" i="3"/>
  <c r="A5161" i="3"/>
  <c r="A5160" i="3"/>
  <c r="A5159" i="3"/>
  <c r="A5158" i="3"/>
  <c r="A5157" i="3"/>
  <c r="A5156" i="3"/>
  <c r="A5155" i="3"/>
  <c r="A5154" i="3"/>
  <c r="A5153" i="3"/>
  <c r="A5152" i="3"/>
  <c r="A5151" i="3"/>
  <c r="A5150" i="3"/>
  <c r="A5149" i="3"/>
  <c r="A5148" i="3"/>
  <c r="A5147" i="3"/>
  <c r="A5146" i="3"/>
  <c r="A5145" i="3"/>
  <c r="A5144" i="3"/>
  <c r="A5143" i="3"/>
  <c r="A5142" i="3"/>
  <c r="A5141" i="3"/>
  <c r="A5140" i="3"/>
  <c r="A5139" i="3"/>
  <c r="A5138" i="3"/>
  <c r="A5137" i="3"/>
  <c r="A5136" i="3"/>
  <c r="A5135" i="3"/>
  <c r="A5134" i="3"/>
  <c r="A5133" i="3"/>
  <c r="A5132" i="3"/>
  <c r="A5131" i="3"/>
  <c r="A5130" i="3"/>
  <c r="A5129" i="3"/>
  <c r="A5128" i="3"/>
  <c r="A5127" i="3"/>
  <c r="A5126" i="3"/>
  <c r="A5125" i="3"/>
  <c r="A5124" i="3"/>
  <c r="A5123" i="3"/>
  <c r="A5122" i="3"/>
  <c r="A5121" i="3"/>
  <c r="A5120" i="3"/>
  <c r="A5119" i="3"/>
  <c r="A5118" i="3"/>
  <c r="A5117" i="3"/>
  <c r="A5116" i="3"/>
  <c r="A5115" i="3"/>
  <c r="A5114" i="3"/>
  <c r="A5113" i="3"/>
  <c r="A5112" i="3"/>
  <c r="A5111" i="3"/>
  <c r="A5110" i="3"/>
  <c r="A5109" i="3"/>
  <c r="A5108" i="3"/>
  <c r="A5107" i="3"/>
  <c r="A5106" i="3"/>
  <c r="A5105" i="3"/>
  <c r="A5104" i="3"/>
  <c r="A5103" i="3"/>
  <c r="A5102" i="3"/>
  <c r="A5101" i="3"/>
  <c r="A5100" i="3"/>
  <c r="A5099" i="3"/>
  <c r="A5098" i="3"/>
  <c r="A5097" i="3"/>
  <c r="A5096" i="3"/>
  <c r="A5095" i="3"/>
  <c r="A5094" i="3"/>
  <c r="A5093" i="3"/>
  <c r="A5092" i="3"/>
  <c r="A5091" i="3"/>
  <c r="A5090" i="3"/>
  <c r="A5089" i="3"/>
  <c r="A5088" i="3"/>
  <c r="A5087" i="3"/>
  <c r="A5086" i="3"/>
  <c r="A5085" i="3"/>
  <c r="A5084" i="3"/>
  <c r="A5083" i="3"/>
  <c r="A5082" i="3"/>
  <c r="A5081" i="3"/>
  <c r="A5080" i="3"/>
  <c r="A5079" i="3"/>
  <c r="A5078" i="3"/>
  <c r="A5077" i="3"/>
  <c r="A5076" i="3"/>
  <c r="A5075" i="3"/>
  <c r="A5074" i="3"/>
  <c r="A5073" i="3"/>
  <c r="A5072" i="3"/>
  <c r="A5071" i="3"/>
  <c r="A5070" i="3"/>
  <c r="A5069" i="3"/>
  <c r="A5068" i="3"/>
  <c r="A5067" i="3"/>
  <c r="A5066" i="3"/>
  <c r="A5065" i="3"/>
  <c r="A5064" i="3"/>
  <c r="A5063" i="3"/>
  <c r="A5062" i="3"/>
  <c r="A5061" i="3"/>
  <c r="A5060" i="3"/>
  <c r="A5059" i="3"/>
  <c r="A5058" i="3"/>
  <c r="A5057" i="3"/>
  <c r="A5056" i="3"/>
  <c r="A5055" i="3"/>
  <c r="A5054" i="3"/>
  <c r="A5053" i="3"/>
  <c r="A5052" i="3"/>
  <c r="A5051" i="3"/>
  <c r="A5050" i="3"/>
  <c r="A5049" i="3"/>
  <c r="A5048" i="3"/>
  <c r="A5047" i="3"/>
  <c r="A5046" i="3"/>
  <c r="A5045" i="3"/>
  <c r="A5044" i="3"/>
  <c r="A5043" i="3"/>
  <c r="A5042" i="3"/>
  <c r="A5041" i="3"/>
  <c r="A5040" i="3"/>
  <c r="A5039" i="3"/>
  <c r="A5038" i="3"/>
  <c r="A5037" i="3"/>
  <c r="A5036" i="3"/>
  <c r="A5035" i="3"/>
  <c r="A5034" i="3"/>
  <c r="A5033" i="3"/>
  <c r="A5032" i="3"/>
  <c r="A5031" i="3"/>
  <c r="A5030" i="3"/>
  <c r="A5029" i="3"/>
  <c r="A5028" i="3"/>
  <c r="A5027" i="3"/>
  <c r="A5026" i="3"/>
  <c r="A5025" i="3"/>
  <c r="A5024" i="3"/>
  <c r="A5023" i="3"/>
  <c r="A5022" i="3"/>
  <c r="A5021" i="3"/>
  <c r="A5020" i="3"/>
  <c r="A5019" i="3"/>
  <c r="A5018" i="3"/>
  <c r="A5017" i="3"/>
  <c r="A5016" i="3"/>
  <c r="A5015" i="3"/>
  <c r="A5014" i="3"/>
  <c r="A5013" i="3"/>
  <c r="A5012" i="3"/>
  <c r="A5011" i="3"/>
  <c r="A5010" i="3"/>
  <c r="A5009" i="3"/>
  <c r="A5008" i="3"/>
  <c r="A5007" i="3"/>
  <c r="A5006" i="3"/>
  <c r="A5005" i="3"/>
  <c r="A5004" i="3"/>
  <c r="A5003" i="3"/>
  <c r="A5002" i="3"/>
  <c r="A5001" i="3"/>
  <c r="A5000" i="3"/>
  <c r="A4999" i="3"/>
  <c r="A4998" i="3"/>
  <c r="A4997" i="3"/>
  <c r="A4996" i="3"/>
  <c r="A4995" i="3"/>
  <c r="A4994" i="3"/>
  <c r="A4993" i="3"/>
  <c r="A4992" i="3"/>
  <c r="A4991" i="3"/>
  <c r="A4990" i="3"/>
  <c r="A4989" i="3"/>
  <c r="A4988" i="3"/>
  <c r="A4987" i="3"/>
  <c r="A4986" i="3"/>
  <c r="A4985" i="3"/>
  <c r="A4984" i="3"/>
  <c r="A4983" i="3"/>
  <c r="A4982" i="3"/>
  <c r="A4981" i="3"/>
  <c r="A4980" i="3"/>
  <c r="A4979" i="3"/>
  <c r="A4978" i="3"/>
  <c r="A4977" i="3"/>
  <c r="A4976" i="3"/>
  <c r="A4975" i="3"/>
  <c r="A4974" i="3"/>
  <c r="A4973" i="3"/>
  <c r="A4972" i="3"/>
  <c r="A4971" i="3"/>
  <c r="A4970" i="3"/>
  <c r="A4969" i="3"/>
  <c r="A4968" i="3"/>
  <c r="A4967" i="3"/>
  <c r="A4966" i="3"/>
  <c r="A4965" i="3"/>
  <c r="A4964" i="3"/>
  <c r="A4963" i="3"/>
  <c r="A4962" i="3"/>
  <c r="A4961" i="3"/>
  <c r="A4960" i="3"/>
  <c r="A4959" i="3"/>
  <c r="A4958" i="3"/>
  <c r="A4957" i="3"/>
  <c r="A4956" i="3"/>
  <c r="A4955" i="3"/>
  <c r="A4954" i="3"/>
  <c r="A4953" i="3"/>
  <c r="A4952" i="3"/>
  <c r="A4951" i="3"/>
  <c r="A4950" i="3"/>
  <c r="A4949" i="3"/>
  <c r="A4948" i="3"/>
  <c r="A4947" i="3"/>
  <c r="A4946" i="3"/>
  <c r="A4945" i="3"/>
  <c r="A4944" i="3"/>
  <c r="A4943" i="3"/>
  <c r="A4942" i="3"/>
  <c r="A4941" i="3"/>
  <c r="A4940" i="3"/>
  <c r="A4939" i="3"/>
  <c r="A4938" i="3"/>
  <c r="A4937" i="3"/>
  <c r="A4936" i="3"/>
  <c r="A4935" i="3"/>
  <c r="A4934" i="3"/>
  <c r="A4933" i="3"/>
  <c r="A4932" i="3"/>
  <c r="A4931" i="3"/>
  <c r="A4930" i="3"/>
  <c r="A4929" i="3"/>
  <c r="A4928" i="3"/>
  <c r="A4927" i="3"/>
  <c r="A4926" i="3"/>
  <c r="A4925" i="3"/>
  <c r="A4924" i="3"/>
  <c r="A4923" i="3"/>
  <c r="A4922" i="3"/>
  <c r="A4921" i="3"/>
  <c r="A4920" i="3"/>
  <c r="A4919" i="3"/>
  <c r="A4918" i="3"/>
  <c r="A4917" i="3"/>
  <c r="A4916" i="3"/>
  <c r="A4915" i="3"/>
  <c r="A4914" i="3"/>
  <c r="A4913" i="3"/>
  <c r="A4912" i="3"/>
  <c r="A4911" i="3"/>
  <c r="A4910" i="3"/>
  <c r="A4909" i="3"/>
  <c r="A4908" i="3"/>
  <c r="A4907" i="3"/>
  <c r="A4906" i="3"/>
  <c r="A4905" i="3"/>
  <c r="A4904" i="3"/>
  <c r="A4903" i="3"/>
  <c r="A4902" i="3"/>
  <c r="A4901" i="3"/>
  <c r="A4900" i="3"/>
  <c r="A4899" i="3"/>
  <c r="A4898" i="3"/>
  <c r="A4897" i="3"/>
  <c r="A4896" i="3"/>
  <c r="A4895" i="3"/>
  <c r="A4894" i="3"/>
  <c r="A4893" i="3"/>
  <c r="A4892" i="3"/>
  <c r="A4891" i="3"/>
  <c r="A4890" i="3"/>
  <c r="A4889" i="3"/>
  <c r="A4888" i="3"/>
  <c r="A4887" i="3"/>
  <c r="A4886" i="3"/>
  <c r="A4885" i="3"/>
  <c r="A4884" i="3"/>
  <c r="A4883" i="3"/>
  <c r="A4882" i="3"/>
  <c r="A4881" i="3"/>
  <c r="A4880" i="3"/>
  <c r="A4879" i="3"/>
  <c r="A4878" i="3"/>
  <c r="A4877" i="3"/>
  <c r="A4876" i="3"/>
  <c r="A4875" i="3"/>
  <c r="A4874" i="3"/>
  <c r="A4873" i="3"/>
  <c r="A4872" i="3"/>
  <c r="A4871" i="3"/>
  <c r="A4870" i="3"/>
  <c r="A4869" i="3"/>
  <c r="A4868" i="3"/>
  <c r="A4867" i="3"/>
  <c r="A4866" i="3"/>
  <c r="A4865" i="3"/>
  <c r="A4864" i="3"/>
  <c r="A4863" i="3"/>
  <c r="A4862" i="3"/>
  <c r="A4861" i="3"/>
  <c r="A4860" i="3"/>
  <c r="A4859" i="3"/>
  <c r="A4858" i="3"/>
  <c r="A4857" i="3"/>
  <c r="A4856" i="3"/>
  <c r="A4855" i="3"/>
  <c r="A4854" i="3"/>
  <c r="A4853" i="3"/>
  <c r="A4852" i="3"/>
  <c r="A4851" i="3"/>
  <c r="A4850" i="3"/>
  <c r="A4849" i="3"/>
  <c r="A4848" i="3"/>
  <c r="A4847" i="3"/>
  <c r="A4846" i="3"/>
  <c r="A4845" i="3"/>
  <c r="A4844" i="3"/>
  <c r="A4843" i="3"/>
  <c r="A4842" i="3"/>
  <c r="A4841" i="3"/>
  <c r="A4840" i="3"/>
  <c r="A4839" i="3"/>
  <c r="A4838" i="3"/>
  <c r="A4837" i="3"/>
  <c r="A4836" i="3"/>
  <c r="A4835" i="3"/>
  <c r="A4834" i="3"/>
  <c r="A4833" i="3"/>
  <c r="A4832" i="3"/>
  <c r="A4831" i="3"/>
  <c r="A4830" i="3"/>
  <c r="A4829" i="3"/>
  <c r="A4828" i="3"/>
  <c r="A4827" i="3"/>
  <c r="A4826" i="3"/>
  <c r="A4825" i="3"/>
  <c r="A4824" i="3"/>
  <c r="A4823" i="3"/>
  <c r="A4822" i="3"/>
  <c r="A4821" i="3"/>
  <c r="A4820" i="3"/>
  <c r="A4819" i="3"/>
  <c r="A4818" i="3"/>
  <c r="A4817" i="3"/>
  <c r="A4816" i="3"/>
  <c r="A4815" i="3"/>
  <c r="A4814" i="3"/>
  <c r="A4813" i="3"/>
  <c r="A4812" i="3"/>
  <c r="A4811" i="3"/>
  <c r="A4810" i="3"/>
  <c r="A4809" i="3"/>
  <c r="A4808" i="3"/>
  <c r="A4807" i="3"/>
  <c r="A4806" i="3"/>
  <c r="A4805" i="3"/>
  <c r="A4804" i="3"/>
  <c r="A4803" i="3"/>
  <c r="A4802" i="3"/>
  <c r="A4801" i="3"/>
  <c r="A4800" i="3"/>
  <c r="A4799" i="3"/>
  <c r="A4798" i="3"/>
  <c r="A4797" i="3"/>
  <c r="A4796" i="3"/>
  <c r="A4795" i="3"/>
  <c r="A4794" i="3"/>
  <c r="A4793" i="3"/>
  <c r="A4792" i="3"/>
  <c r="A4791" i="3"/>
  <c r="A4790" i="3"/>
  <c r="A4789" i="3"/>
  <c r="A4788" i="3"/>
  <c r="A4787" i="3"/>
  <c r="A4786" i="3"/>
  <c r="A4785" i="3"/>
  <c r="A4784" i="3"/>
  <c r="A4783" i="3"/>
  <c r="A4782" i="3"/>
  <c r="A4781" i="3"/>
  <c r="A4780" i="3"/>
  <c r="A4779" i="3"/>
  <c r="A4778" i="3"/>
  <c r="A4777" i="3"/>
  <c r="A4776" i="3"/>
  <c r="A4775" i="3"/>
  <c r="A4774" i="3"/>
  <c r="A4773" i="3"/>
  <c r="A4772" i="3"/>
  <c r="A4771" i="3"/>
  <c r="A4770" i="3"/>
  <c r="A4769" i="3"/>
  <c r="A4768" i="3"/>
  <c r="A4767" i="3"/>
  <c r="A4766" i="3"/>
  <c r="A4765" i="3"/>
  <c r="A4764" i="3"/>
  <c r="A4763" i="3"/>
  <c r="A4762" i="3"/>
  <c r="A4761" i="3"/>
  <c r="A4760" i="3"/>
  <c r="A4759" i="3"/>
  <c r="A4758" i="3"/>
  <c r="A4757" i="3"/>
  <c r="A4756" i="3"/>
  <c r="A4755" i="3"/>
  <c r="A4754" i="3"/>
  <c r="A4753" i="3"/>
  <c r="A4752" i="3"/>
  <c r="A4751" i="3"/>
  <c r="A4750" i="3"/>
  <c r="A4749" i="3"/>
  <c r="A4748" i="3"/>
  <c r="A4747" i="3"/>
  <c r="A4746" i="3"/>
  <c r="A4745" i="3"/>
  <c r="A4744" i="3"/>
  <c r="A4743" i="3"/>
  <c r="A4742" i="3"/>
  <c r="A4741" i="3"/>
  <c r="A4740" i="3"/>
  <c r="A4739" i="3"/>
  <c r="A4738" i="3"/>
  <c r="A4737" i="3"/>
  <c r="A4736" i="3"/>
  <c r="A4735" i="3"/>
  <c r="A4734" i="3"/>
  <c r="A4733" i="3"/>
  <c r="A4732" i="3"/>
  <c r="A4731" i="3"/>
  <c r="A4730" i="3"/>
  <c r="A4729" i="3"/>
  <c r="A4728" i="3"/>
  <c r="A4727" i="3"/>
  <c r="A4726" i="3"/>
  <c r="A4725" i="3"/>
  <c r="A4724" i="3"/>
  <c r="A4723" i="3"/>
  <c r="A4722" i="3"/>
  <c r="A4721" i="3"/>
  <c r="A4720" i="3"/>
  <c r="A4719" i="3"/>
  <c r="A4718" i="3"/>
  <c r="A4717" i="3"/>
  <c r="A4716" i="3"/>
  <c r="A4715" i="3"/>
  <c r="A4714" i="3"/>
  <c r="A4713" i="3"/>
  <c r="A4712" i="3"/>
  <c r="A4711" i="3"/>
  <c r="A4710" i="3"/>
  <c r="A4709" i="3"/>
  <c r="A4708" i="3"/>
  <c r="A4707" i="3"/>
  <c r="A4706" i="3"/>
  <c r="A4705" i="3"/>
  <c r="A4704" i="3"/>
  <c r="A4703" i="3"/>
  <c r="A4702" i="3"/>
  <c r="A4701" i="3"/>
  <c r="A4700" i="3"/>
  <c r="A4699" i="3"/>
  <c r="A4698" i="3"/>
  <c r="A4697" i="3"/>
  <c r="A4696" i="3"/>
  <c r="A4695" i="3"/>
  <c r="A4694" i="3"/>
  <c r="A4693" i="3"/>
  <c r="A4692" i="3"/>
  <c r="A4691" i="3"/>
  <c r="A4690" i="3"/>
  <c r="A4689" i="3"/>
  <c r="A4688" i="3"/>
  <c r="A4687" i="3"/>
  <c r="A4686" i="3"/>
  <c r="A4685" i="3"/>
  <c r="A4684" i="3"/>
  <c r="A4683" i="3"/>
  <c r="A4682" i="3"/>
  <c r="A4681" i="3"/>
  <c r="A4680" i="3"/>
  <c r="A4679" i="3"/>
  <c r="A4678" i="3"/>
  <c r="A4677" i="3"/>
  <c r="A4676" i="3"/>
  <c r="A4675" i="3"/>
  <c r="A4674" i="3"/>
  <c r="A4673" i="3"/>
  <c r="A4672" i="3"/>
  <c r="A4671" i="3"/>
  <c r="A4670" i="3"/>
  <c r="A4669" i="3"/>
  <c r="A4668" i="3"/>
  <c r="A4667" i="3"/>
  <c r="A4666" i="3"/>
  <c r="A4665" i="3"/>
  <c r="A4664" i="3"/>
  <c r="A4663" i="3"/>
  <c r="A4662" i="3"/>
  <c r="A4661" i="3"/>
  <c r="A4660" i="3"/>
  <c r="A4659" i="3"/>
  <c r="A4658" i="3"/>
  <c r="A4657" i="3"/>
  <c r="A4656" i="3"/>
  <c r="A4655" i="3"/>
  <c r="A4654" i="3"/>
  <c r="A4653" i="3"/>
  <c r="A4652" i="3"/>
  <c r="A4651" i="3"/>
  <c r="A4650" i="3"/>
  <c r="A4649" i="3"/>
  <c r="A4648" i="3"/>
  <c r="A4647" i="3"/>
  <c r="A4646" i="3"/>
  <c r="A4645" i="3"/>
  <c r="A4644" i="3"/>
  <c r="A4643" i="3"/>
  <c r="A4642" i="3"/>
  <c r="A4641" i="3"/>
  <c r="A4640" i="3"/>
  <c r="A4639" i="3"/>
  <c r="A4638" i="3"/>
  <c r="A4637" i="3"/>
  <c r="A4636" i="3"/>
  <c r="A4635" i="3"/>
  <c r="A4634" i="3"/>
  <c r="A4633" i="3"/>
  <c r="A4632" i="3"/>
  <c r="A4631" i="3"/>
  <c r="A4630" i="3"/>
  <c r="A4629" i="3"/>
  <c r="A4628" i="3"/>
  <c r="A4627" i="3"/>
  <c r="A4626" i="3"/>
  <c r="A4625" i="3"/>
  <c r="A4624" i="3"/>
  <c r="A4623" i="3"/>
  <c r="A4622" i="3"/>
  <c r="A4621" i="3"/>
  <c r="A4620" i="3"/>
  <c r="A4619" i="3"/>
  <c r="A4618" i="3"/>
  <c r="A4617" i="3"/>
  <c r="A4616" i="3"/>
  <c r="A4615" i="3"/>
  <c r="A4614" i="3"/>
  <c r="A4613" i="3"/>
  <c r="A4612" i="3"/>
  <c r="A4611" i="3"/>
  <c r="A4610" i="3"/>
  <c r="A4609" i="3"/>
  <c r="A4608" i="3"/>
  <c r="A4607" i="3"/>
  <c r="A4606" i="3"/>
  <c r="A4605" i="3"/>
  <c r="A4604" i="3"/>
  <c r="A4603" i="3"/>
  <c r="A4602" i="3"/>
  <c r="A4601" i="3"/>
  <c r="A4600" i="3"/>
  <c r="A4599" i="3"/>
  <c r="A4598" i="3"/>
  <c r="A4597" i="3"/>
  <c r="A4596" i="3"/>
  <c r="A4595" i="3"/>
  <c r="A4594" i="3"/>
  <c r="A4593" i="3"/>
  <c r="A4592" i="3"/>
  <c r="A4591" i="3"/>
  <c r="A4590" i="3"/>
  <c r="A4589" i="3"/>
  <c r="A4588" i="3"/>
  <c r="A4587" i="3"/>
  <c r="A4586" i="3"/>
  <c r="A4585" i="3"/>
  <c r="A4584" i="3"/>
  <c r="A4583" i="3"/>
  <c r="A4582" i="3"/>
  <c r="A4581" i="3"/>
  <c r="A4580" i="3"/>
  <c r="A4579" i="3"/>
  <c r="A4578" i="3"/>
  <c r="A4577" i="3"/>
  <c r="A4576" i="3"/>
  <c r="A4575" i="3"/>
  <c r="A4574" i="3"/>
  <c r="A4573" i="3"/>
  <c r="A4572" i="3"/>
  <c r="A4571" i="3"/>
  <c r="A4570" i="3"/>
  <c r="A4569" i="3"/>
  <c r="A4568" i="3"/>
  <c r="A4567" i="3"/>
  <c r="A4566" i="3"/>
  <c r="A4565" i="3"/>
  <c r="A4564" i="3"/>
  <c r="A4563" i="3"/>
  <c r="A4562" i="3"/>
  <c r="A4561" i="3"/>
  <c r="A4560" i="3"/>
  <c r="A4559" i="3"/>
  <c r="A4558" i="3"/>
  <c r="A4557" i="3"/>
  <c r="A4556" i="3"/>
  <c r="A4555" i="3"/>
  <c r="A4554" i="3"/>
  <c r="A4553" i="3"/>
  <c r="A4552" i="3"/>
  <c r="A4551" i="3"/>
  <c r="A4550" i="3"/>
  <c r="A4549" i="3"/>
  <c r="A4548" i="3"/>
  <c r="A4547" i="3"/>
  <c r="A4546" i="3"/>
  <c r="A4545" i="3"/>
  <c r="A4544" i="3"/>
  <c r="A4543" i="3"/>
  <c r="A4542" i="3"/>
  <c r="A4541" i="3"/>
  <c r="A4540" i="3"/>
  <c r="A4539" i="3"/>
  <c r="A4538" i="3"/>
  <c r="A4537" i="3"/>
  <c r="A4536" i="3"/>
  <c r="A4535" i="3"/>
  <c r="A4534" i="3"/>
  <c r="A4533" i="3"/>
  <c r="A4532" i="3"/>
  <c r="A4531" i="3"/>
  <c r="A4530" i="3"/>
  <c r="A4529" i="3"/>
  <c r="A4528" i="3"/>
  <c r="A4527" i="3"/>
  <c r="A4526" i="3"/>
  <c r="A4525" i="3"/>
  <c r="A4524" i="3"/>
  <c r="A4523" i="3"/>
  <c r="A4522" i="3"/>
  <c r="A4521" i="3"/>
  <c r="A4520" i="3"/>
  <c r="A4519" i="3"/>
  <c r="A4518" i="3"/>
  <c r="A4517" i="3"/>
  <c r="A4516" i="3"/>
  <c r="A4515" i="3"/>
  <c r="A4514" i="3"/>
  <c r="A4513" i="3"/>
  <c r="A4512" i="3"/>
  <c r="A4511" i="3"/>
  <c r="A4510" i="3"/>
  <c r="A4509" i="3"/>
  <c r="A4508" i="3"/>
  <c r="A4507" i="3"/>
  <c r="A4506" i="3"/>
  <c r="A4505" i="3"/>
  <c r="A4504" i="3"/>
  <c r="A4503" i="3"/>
  <c r="A4502" i="3"/>
  <c r="A4501" i="3"/>
  <c r="A4500" i="3"/>
  <c r="A4499" i="3"/>
  <c r="A4498" i="3"/>
  <c r="A4497" i="3"/>
  <c r="A4496" i="3"/>
  <c r="A4495" i="3"/>
  <c r="A4494" i="3"/>
  <c r="A4493" i="3"/>
  <c r="A4492" i="3"/>
  <c r="A4491" i="3"/>
  <c r="A4490" i="3"/>
  <c r="A4489" i="3"/>
  <c r="A4488" i="3"/>
  <c r="A4487" i="3"/>
  <c r="A4486" i="3"/>
  <c r="A4485" i="3"/>
  <c r="A4484" i="3"/>
  <c r="A4483" i="3"/>
  <c r="A4482" i="3"/>
  <c r="A4481" i="3"/>
  <c r="A4480" i="3"/>
  <c r="A4479" i="3"/>
  <c r="A4478" i="3"/>
  <c r="A4477" i="3"/>
  <c r="A4476" i="3"/>
  <c r="A4475" i="3"/>
  <c r="A4474" i="3"/>
  <c r="A4473" i="3"/>
  <c r="A4472" i="3"/>
  <c r="A4471" i="3"/>
  <c r="A4470" i="3"/>
  <c r="A4469" i="3"/>
  <c r="A4468" i="3"/>
  <c r="A4467" i="3"/>
  <c r="A4466" i="3"/>
  <c r="A4465" i="3"/>
  <c r="A4464" i="3"/>
  <c r="A4463" i="3"/>
  <c r="A4462" i="3"/>
  <c r="A4461" i="3"/>
  <c r="A4460" i="3"/>
  <c r="A4459" i="3"/>
  <c r="A4458" i="3"/>
  <c r="A4457" i="3"/>
  <c r="A4456" i="3"/>
  <c r="A4455" i="3"/>
  <c r="A4454" i="3"/>
  <c r="A4453" i="3"/>
  <c r="A4452" i="3"/>
  <c r="A4451" i="3"/>
  <c r="A4450" i="3"/>
  <c r="A4449" i="3"/>
  <c r="A4448" i="3"/>
  <c r="A4447" i="3"/>
  <c r="A4446" i="3"/>
  <c r="A4445" i="3"/>
  <c r="A4444" i="3"/>
  <c r="A4443" i="3"/>
  <c r="A4442" i="3"/>
  <c r="A4441" i="3"/>
  <c r="A4440" i="3"/>
  <c r="A4439" i="3"/>
  <c r="A4438" i="3"/>
  <c r="A4437" i="3"/>
  <c r="A4436" i="3"/>
  <c r="A4435" i="3"/>
  <c r="A4434" i="3"/>
  <c r="A4433" i="3"/>
  <c r="A4432" i="3"/>
  <c r="A4431" i="3"/>
  <c r="A4430" i="3"/>
  <c r="A4429" i="3"/>
  <c r="A4428" i="3"/>
  <c r="A4427" i="3"/>
  <c r="A4426" i="3"/>
  <c r="A4425" i="3"/>
  <c r="A4424" i="3"/>
  <c r="A4423" i="3"/>
  <c r="A4422" i="3"/>
  <c r="A4421" i="3"/>
  <c r="A4420" i="3"/>
  <c r="A4419" i="3"/>
  <c r="A4418" i="3"/>
  <c r="A4417" i="3"/>
  <c r="A4416" i="3"/>
  <c r="A4415" i="3"/>
  <c r="A4414" i="3"/>
  <c r="A4413" i="3"/>
  <c r="A4412" i="3"/>
  <c r="A4411" i="3"/>
  <c r="A4410" i="3"/>
  <c r="A4409" i="3"/>
  <c r="A4408" i="3"/>
  <c r="A4407" i="3"/>
  <c r="A4406" i="3"/>
  <c r="A4405" i="3"/>
  <c r="A4404" i="3"/>
  <c r="A4403" i="3"/>
  <c r="A4402" i="3"/>
  <c r="A4401" i="3"/>
  <c r="A4400" i="3"/>
  <c r="A4399" i="3"/>
  <c r="A4398" i="3"/>
  <c r="A4397" i="3"/>
  <c r="A4396" i="3"/>
  <c r="A4395" i="3"/>
  <c r="A4394" i="3"/>
  <c r="A4393" i="3"/>
  <c r="A4392" i="3"/>
  <c r="A4391" i="3"/>
  <c r="A4390" i="3"/>
  <c r="A4389" i="3"/>
  <c r="A4388" i="3"/>
  <c r="A4387" i="3"/>
  <c r="A4386" i="3"/>
  <c r="A4385" i="3"/>
  <c r="A4384" i="3"/>
  <c r="A4383" i="3"/>
  <c r="A4382" i="3"/>
  <c r="A4381" i="3"/>
  <c r="A4380" i="3"/>
  <c r="A4379" i="3"/>
  <c r="A4378" i="3"/>
  <c r="A4377" i="3"/>
  <c r="A4376" i="3"/>
  <c r="A4375" i="3"/>
  <c r="A4374" i="3"/>
  <c r="A4373" i="3"/>
  <c r="A4372" i="3"/>
  <c r="A4371" i="3"/>
  <c r="A4370" i="3"/>
  <c r="A4369" i="3"/>
  <c r="A4368" i="3"/>
  <c r="A4367" i="3"/>
  <c r="A4366" i="3"/>
  <c r="A4365" i="3"/>
  <c r="A4364" i="3"/>
  <c r="A4363" i="3"/>
  <c r="A4362" i="3"/>
  <c r="A4361" i="3"/>
  <c r="A4360" i="3"/>
  <c r="A4359" i="3"/>
  <c r="A4358" i="3"/>
  <c r="A10158" i="3"/>
  <c r="A10157" i="3"/>
  <c r="A10156" i="3"/>
  <c r="A10155" i="3"/>
  <c r="A10154" i="3"/>
  <c r="A10153" i="3"/>
  <c r="A10152" i="3"/>
  <c r="A10151" i="3"/>
  <c r="A10150" i="3"/>
  <c r="A10149" i="3"/>
  <c r="A10148" i="3"/>
  <c r="A10147" i="3"/>
  <c r="A10146" i="3"/>
  <c r="A10145" i="3"/>
  <c r="A10144" i="3"/>
  <c r="A10143" i="3"/>
  <c r="A10142" i="3"/>
  <c r="A10141" i="3"/>
  <c r="A10140" i="3"/>
  <c r="A10139" i="3"/>
  <c r="A10138" i="3"/>
  <c r="A10137" i="3"/>
  <c r="A10136" i="3"/>
  <c r="A10135" i="3"/>
  <c r="A10134" i="3"/>
  <c r="A10133" i="3"/>
  <c r="A10132" i="3"/>
  <c r="A10131" i="3"/>
  <c r="A10130" i="3"/>
  <c r="A10129" i="3"/>
  <c r="A10128" i="3"/>
  <c r="A10127" i="3"/>
  <c r="A10126" i="3"/>
  <c r="A10125" i="3"/>
  <c r="A10124" i="3"/>
  <c r="A10123" i="3"/>
  <c r="A10122" i="3"/>
  <c r="A10121" i="3"/>
  <c r="A10120" i="3"/>
  <c r="A10119" i="3"/>
  <c r="A10118" i="3"/>
  <c r="A10117" i="3"/>
  <c r="A10116" i="3"/>
  <c r="A10115" i="3"/>
  <c r="A10114" i="3"/>
  <c r="A10113" i="3"/>
  <c r="A10112" i="3"/>
  <c r="A10111" i="3"/>
  <c r="A10110" i="3"/>
  <c r="A10109" i="3"/>
  <c r="A10108" i="3"/>
  <c r="A10107" i="3"/>
  <c r="A10106" i="3"/>
  <c r="A10105" i="3"/>
  <c r="A10104" i="3"/>
  <c r="A10103" i="3"/>
  <c r="A10102" i="3"/>
  <c r="A10101" i="3"/>
  <c r="A10100" i="3"/>
  <c r="A10099" i="3"/>
  <c r="A10098" i="3"/>
  <c r="A10097" i="3"/>
  <c r="A10096" i="3"/>
  <c r="A10095" i="3"/>
  <c r="A10094" i="3"/>
  <c r="A10093" i="3"/>
  <c r="A10092" i="3"/>
  <c r="A10091" i="3"/>
  <c r="A10090" i="3"/>
  <c r="A10089" i="3"/>
  <c r="A10088" i="3"/>
  <c r="A10087" i="3"/>
  <c r="A10086" i="3"/>
  <c r="A10085" i="3"/>
  <c r="A10084" i="3"/>
  <c r="A10083" i="3"/>
  <c r="A10082" i="3"/>
  <c r="A10081" i="3"/>
  <c r="A10080" i="3"/>
  <c r="A10079" i="3"/>
  <c r="A10078" i="3"/>
  <c r="A10077" i="3"/>
  <c r="A10076" i="3"/>
  <c r="A10075" i="3"/>
  <c r="A10074" i="3"/>
  <c r="A10073" i="3"/>
  <c r="A10072" i="3"/>
  <c r="A10071" i="3"/>
  <c r="A10070" i="3"/>
  <c r="A10069" i="3"/>
  <c r="A10068" i="3"/>
  <c r="A10067" i="3"/>
  <c r="A10066" i="3"/>
  <c r="A10065" i="3"/>
  <c r="A10064" i="3"/>
  <c r="A10063" i="3"/>
  <c r="A10062" i="3"/>
  <c r="A10061" i="3"/>
  <c r="A10060" i="3"/>
  <c r="A10059" i="3"/>
  <c r="A10058" i="3"/>
  <c r="A10057" i="3"/>
  <c r="A10056" i="3"/>
  <c r="A10055" i="3"/>
  <c r="A10054" i="3"/>
  <c r="A10053" i="3"/>
  <c r="A10052" i="3"/>
  <c r="A10051" i="3"/>
  <c r="A10050" i="3"/>
  <c r="A10049" i="3"/>
  <c r="A10048" i="3"/>
  <c r="A10047" i="3"/>
  <c r="A10046" i="3"/>
  <c r="A10045" i="3"/>
  <c r="A10044" i="3"/>
  <c r="A10043" i="3"/>
  <c r="A10042" i="3"/>
  <c r="A10041" i="3"/>
  <c r="A10040" i="3"/>
  <c r="A10039" i="3"/>
  <c r="A10038" i="3"/>
  <c r="A10037" i="3"/>
  <c r="A10036" i="3"/>
  <c r="A10035" i="3"/>
  <c r="A10034" i="3"/>
  <c r="A10033" i="3"/>
  <c r="A10032" i="3"/>
  <c r="A10031" i="3"/>
  <c r="A10030" i="3"/>
  <c r="A10029" i="3"/>
  <c r="A10028" i="3"/>
  <c r="A10027" i="3"/>
  <c r="A10026" i="3"/>
  <c r="A10025" i="3"/>
  <c r="A10024" i="3"/>
  <c r="A10023" i="3"/>
  <c r="A10022" i="3"/>
  <c r="A10021" i="3"/>
  <c r="A10020" i="3"/>
  <c r="A10019" i="3"/>
  <c r="A10018" i="3"/>
  <c r="A10017" i="3"/>
  <c r="A10016" i="3"/>
  <c r="A10015" i="3"/>
  <c r="A10014" i="3"/>
  <c r="A10013" i="3"/>
  <c r="A10012" i="3"/>
  <c r="A10011" i="3"/>
  <c r="A10010" i="3"/>
  <c r="A10009" i="3"/>
  <c r="A10008" i="3"/>
  <c r="A10007" i="3"/>
  <c r="A10006" i="3"/>
  <c r="A10005" i="3"/>
  <c r="A10004" i="3"/>
  <c r="A10003" i="3"/>
  <c r="A10002" i="3"/>
  <c r="A10001" i="3"/>
  <c r="A10000" i="3"/>
  <c r="A9999" i="3"/>
  <c r="A9998" i="3"/>
  <c r="A9997" i="3"/>
  <c r="A9996" i="3"/>
  <c r="A9995" i="3"/>
  <c r="A9994" i="3"/>
  <c r="A9993" i="3"/>
  <c r="A9992" i="3"/>
  <c r="A9991" i="3"/>
  <c r="A9990" i="3"/>
  <c r="A9989" i="3"/>
  <c r="A9988" i="3"/>
  <c r="A9987" i="3"/>
  <c r="A9986" i="3"/>
  <c r="A9985" i="3"/>
  <c r="A9984" i="3"/>
  <c r="A9983" i="3"/>
  <c r="A9982" i="3"/>
  <c r="A9981" i="3"/>
  <c r="A9980" i="3"/>
  <c r="A9979" i="3"/>
  <c r="A9978" i="3"/>
  <c r="A9977" i="3"/>
  <c r="A9976" i="3"/>
  <c r="A9975" i="3"/>
  <c r="A9974" i="3"/>
  <c r="A9973" i="3"/>
  <c r="A9972" i="3"/>
  <c r="A9971" i="3"/>
  <c r="A9970" i="3"/>
  <c r="A9969" i="3"/>
  <c r="A9968" i="3"/>
  <c r="A9967" i="3"/>
  <c r="A9966" i="3"/>
  <c r="A9965" i="3"/>
  <c r="A9964" i="3"/>
  <c r="A9963" i="3"/>
  <c r="A9962" i="3"/>
  <c r="A9961" i="3"/>
  <c r="A9960" i="3"/>
  <c r="A9959" i="3"/>
  <c r="A9958" i="3"/>
  <c r="A9957" i="3"/>
  <c r="A9956" i="3"/>
  <c r="A9955" i="3"/>
  <c r="A9954" i="3"/>
  <c r="A9953" i="3"/>
  <c r="A9952" i="3"/>
  <c r="A9951" i="3"/>
  <c r="A9950" i="3"/>
  <c r="A9949" i="3"/>
  <c r="A9948" i="3"/>
  <c r="A9947" i="3"/>
  <c r="A9946" i="3"/>
  <c r="A9945" i="3"/>
  <c r="A9944" i="3"/>
  <c r="A9943" i="3"/>
  <c r="A9942" i="3"/>
  <c r="A9941" i="3"/>
  <c r="A9940" i="3"/>
  <c r="A9939" i="3"/>
  <c r="A9938" i="3"/>
  <c r="A9937" i="3"/>
  <c r="A9936" i="3"/>
  <c r="A9935" i="3"/>
  <c r="A9934" i="3"/>
  <c r="A9933" i="3"/>
  <c r="A9932" i="3"/>
  <c r="A9931" i="3"/>
  <c r="A9930" i="3"/>
  <c r="A9929" i="3"/>
  <c r="A9928" i="3"/>
  <c r="A9927" i="3"/>
  <c r="A9926" i="3"/>
  <c r="A9925" i="3"/>
  <c r="A9924" i="3"/>
  <c r="A9923" i="3"/>
  <c r="A9922" i="3"/>
  <c r="A9921" i="3"/>
  <c r="A9920" i="3"/>
  <c r="A9919" i="3"/>
  <c r="A9918" i="3"/>
  <c r="A9917" i="3"/>
  <c r="A9916" i="3"/>
  <c r="A9915" i="3"/>
  <c r="A9914" i="3"/>
  <c r="A9913" i="3"/>
  <c r="A9912" i="3"/>
  <c r="A9911" i="3"/>
  <c r="A9910" i="3"/>
  <c r="A9909" i="3"/>
  <c r="A9908" i="3"/>
  <c r="A9907" i="3"/>
  <c r="A9906" i="3"/>
  <c r="A9905" i="3"/>
  <c r="A9904" i="3"/>
  <c r="A9903" i="3"/>
  <c r="A9902" i="3"/>
  <c r="A9901" i="3"/>
  <c r="A9900" i="3"/>
  <c r="A9899" i="3"/>
  <c r="A9898" i="3"/>
  <c r="A9897" i="3"/>
  <c r="A9896" i="3"/>
  <c r="A9895" i="3"/>
  <c r="A9894" i="3"/>
  <c r="A9893" i="3"/>
  <c r="A9892" i="3"/>
  <c r="A9891" i="3"/>
  <c r="A9890" i="3"/>
  <c r="A9889" i="3"/>
  <c r="A9888" i="3"/>
  <c r="A9887" i="3"/>
  <c r="A9886" i="3"/>
  <c r="A9885" i="3"/>
  <c r="A9884" i="3"/>
  <c r="A9883" i="3"/>
  <c r="A9882" i="3"/>
  <c r="A9881" i="3"/>
  <c r="A9880" i="3"/>
  <c r="A9879" i="3"/>
  <c r="A9878" i="3"/>
  <c r="A9877" i="3"/>
  <c r="A9876" i="3"/>
  <c r="A9875" i="3"/>
  <c r="A9874" i="3"/>
  <c r="A9873" i="3"/>
  <c r="A9872" i="3"/>
  <c r="A9871" i="3"/>
  <c r="A9870" i="3"/>
  <c r="A9869" i="3"/>
  <c r="A9868" i="3"/>
  <c r="A9867" i="3"/>
  <c r="A9866" i="3"/>
  <c r="A9865" i="3"/>
  <c r="A9864" i="3"/>
  <c r="A9863" i="3"/>
  <c r="A9862" i="3"/>
  <c r="A9861" i="3"/>
  <c r="A9860" i="3"/>
  <c r="A9859" i="3"/>
  <c r="A9858" i="3"/>
  <c r="A9857" i="3"/>
  <c r="A9856" i="3"/>
  <c r="A9855" i="3"/>
  <c r="A9854" i="3"/>
  <c r="A9853" i="3"/>
  <c r="A9852" i="3"/>
  <c r="A9851" i="3"/>
  <c r="A9850" i="3"/>
  <c r="A9849" i="3"/>
  <c r="A9848" i="3"/>
  <c r="A9847" i="3"/>
  <c r="A9846" i="3"/>
  <c r="A9845" i="3"/>
  <c r="A9844" i="3"/>
  <c r="A9843" i="3"/>
  <c r="A9842" i="3"/>
  <c r="A9841" i="3"/>
  <c r="A9840" i="3"/>
  <c r="A9839" i="3"/>
  <c r="A9838" i="3"/>
  <c r="A9837" i="3"/>
  <c r="A9836" i="3"/>
  <c r="A9835" i="3"/>
  <c r="A9834" i="3"/>
  <c r="A9833" i="3"/>
  <c r="A9832" i="3"/>
  <c r="A9831" i="3"/>
  <c r="A9830" i="3"/>
  <c r="A9829" i="3"/>
  <c r="A9828" i="3"/>
  <c r="A9827" i="3"/>
  <c r="A9826" i="3"/>
  <c r="A9825" i="3"/>
  <c r="A9824" i="3"/>
  <c r="A9823" i="3"/>
  <c r="A9822" i="3"/>
  <c r="A9821" i="3"/>
  <c r="A9820" i="3"/>
  <c r="A9819" i="3"/>
  <c r="A9818" i="3"/>
  <c r="A9817" i="3"/>
  <c r="A9816" i="3"/>
  <c r="A9815" i="3"/>
  <c r="A9814" i="3"/>
  <c r="A9813" i="3"/>
  <c r="A9812" i="3"/>
  <c r="A9811" i="3"/>
  <c r="A9810" i="3"/>
  <c r="A9809" i="3"/>
  <c r="A9808" i="3"/>
  <c r="A9807" i="3"/>
  <c r="A9806" i="3"/>
  <c r="A9805" i="3"/>
  <c r="A9804" i="3"/>
  <c r="A9803" i="3"/>
  <c r="A9802" i="3"/>
  <c r="A9801" i="3"/>
  <c r="A9800" i="3"/>
  <c r="A9799" i="3"/>
  <c r="A9798" i="3"/>
  <c r="A9797" i="3"/>
  <c r="A9796" i="3"/>
  <c r="A9795" i="3"/>
  <c r="A9794" i="3"/>
  <c r="A9793" i="3"/>
  <c r="A9792" i="3"/>
  <c r="A9791" i="3"/>
  <c r="A9790" i="3"/>
  <c r="A9789" i="3"/>
  <c r="A9788" i="3"/>
  <c r="A9787" i="3"/>
  <c r="A9786" i="3"/>
  <c r="A9785" i="3"/>
  <c r="A9784" i="3"/>
  <c r="A9783" i="3"/>
  <c r="A9782" i="3"/>
  <c r="A9781" i="3"/>
  <c r="A9780" i="3"/>
  <c r="A9779" i="3"/>
  <c r="A9778" i="3"/>
  <c r="A9777" i="3"/>
  <c r="A9776" i="3"/>
  <c r="A9775" i="3"/>
  <c r="A9774" i="3"/>
  <c r="A9773" i="3"/>
  <c r="A9772" i="3"/>
  <c r="A9771" i="3"/>
  <c r="A9770" i="3"/>
  <c r="A9769" i="3"/>
  <c r="A9768" i="3"/>
  <c r="A9767" i="3"/>
  <c r="A9766" i="3"/>
  <c r="A9765" i="3"/>
  <c r="A9764" i="3"/>
  <c r="A9763" i="3"/>
  <c r="A9762" i="3"/>
  <c r="A9761" i="3"/>
  <c r="A9760" i="3"/>
  <c r="A9759" i="3"/>
  <c r="A9758" i="3"/>
  <c r="A9757" i="3"/>
  <c r="A9756" i="3"/>
  <c r="A9755" i="3"/>
  <c r="A9754" i="3"/>
  <c r="A9753" i="3"/>
  <c r="A9752" i="3"/>
  <c r="A9751" i="3"/>
  <c r="A9750" i="3"/>
  <c r="A9749" i="3"/>
  <c r="A9748" i="3"/>
  <c r="A9747" i="3"/>
  <c r="A9746" i="3"/>
  <c r="A9745" i="3"/>
  <c r="A9744" i="3"/>
  <c r="A9743" i="3"/>
  <c r="A9742" i="3"/>
  <c r="A9741" i="3"/>
  <c r="A9740" i="3"/>
  <c r="A9739" i="3"/>
  <c r="A9738" i="3"/>
  <c r="A9737" i="3"/>
  <c r="A9736" i="3"/>
  <c r="A9735" i="3"/>
  <c r="A9734" i="3"/>
  <c r="A9733" i="3"/>
  <c r="A9732" i="3"/>
  <c r="A9731" i="3"/>
  <c r="A9730" i="3"/>
  <c r="A9729" i="3"/>
  <c r="A9728" i="3"/>
  <c r="A9727" i="3"/>
  <c r="A9726" i="3"/>
  <c r="A9725" i="3"/>
  <c r="A9724" i="3"/>
  <c r="A9723" i="3"/>
  <c r="A9722" i="3"/>
  <c r="A9721" i="3"/>
  <c r="A9720" i="3"/>
  <c r="A9719" i="3"/>
  <c r="A9718" i="3"/>
  <c r="A9717" i="3"/>
  <c r="A9716" i="3"/>
  <c r="A9715" i="3"/>
  <c r="A9714" i="3"/>
  <c r="A9713" i="3"/>
  <c r="A9712" i="3"/>
  <c r="A9711" i="3"/>
  <c r="A9710" i="3"/>
  <c r="A9709" i="3"/>
  <c r="A9708" i="3"/>
  <c r="A9707" i="3"/>
  <c r="A9706" i="3"/>
  <c r="A9705" i="3"/>
  <c r="A9704" i="3"/>
  <c r="A9703" i="3"/>
  <c r="A9702" i="3"/>
  <c r="A9701" i="3"/>
  <c r="A9700" i="3"/>
  <c r="A9699" i="3"/>
  <c r="A9698" i="3"/>
  <c r="A9697" i="3"/>
  <c r="A9696" i="3"/>
  <c r="A9695" i="3"/>
  <c r="A9694" i="3"/>
  <c r="A9693" i="3"/>
  <c r="A9692" i="3"/>
  <c r="A9691" i="3"/>
  <c r="A9690" i="3"/>
  <c r="A9689" i="3"/>
  <c r="A9688" i="3"/>
  <c r="A9687" i="3"/>
  <c r="A9686" i="3"/>
  <c r="A9685" i="3"/>
  <c r="A9684" i="3"/>
  <c r="A9683" i="3"/>
  <c r="A9682" i="3"/>
  <c r="A9681" i="3"/>
  <c r="A9680" i="3"/>
  <c r="A9679" i="3"/>
  <c r="A9678" i="3"/>
  <c r="A9677" i="3"/>
  <c r="A9676" i="3"/>
  <c r="A9675" i="3"/>
  <c r="A9674" i="3"/>
  <c r="A9673" i="3"/>
  <c r="A9672" i="3"/>
  <c r="A9671" i="3"/>
  <c r="A9670" i="3"/>
  <c r="A9669" i="3"/>
  <c r="A9668" i="3"/>
  <c r="A9667" i="3"/>
  <c r="A9666" i="3"/>
  <c r="A9665" i="3"/>
  <c r="A9664" i="3"/>
  <c r="A9663" i="3"/>
  <c r="A9662" i="3"/>
  <c r="A9661" i="3"/>
  <c r="A9660" i="3"/>
  <c r="A9659" i="3"/>
  <c r="A9658" i="3"/>
  <c r="A9657" i="3"/>
  <c r="A9656" i="3"/>
  <c r="A9655" i="3"/>
  <c r="A9654" i="3"/>
  <c r="A9653" i="3"/>
  <c r="A9652" i="3"/>
  <c r="A9651" i="3"/>
  <c r="A9650" i="3"/>
  <c r="A9649" i="3"/>
  <c r="A9648" i="3"/>
  <c r="A9647" i="3"/>
  <c r="A9646" i="3"/>
  <c r="A9645" i="3"/>
  <c r="A9644" i="3"/>
  <c r="A9643" i="3"/>
  <c r="A9642" i="3"/>
  <c r="A9641" i="3"/>
  <c r="A9640" i="3"/>
  <c r="A9639" i="3"/>
  <c r="A9638" i="3"/>
  <c r="A9637" i="3"/>
  <c r="A9636" i="3"/>
  <c r="A9635" i="3"/>
  <c r="A9634" i="3"/>
  <c r="A9633" i="3"/>
  <c r="A9632" i="3"/>
  <c r="A9631" i="3"/>
  <c r="A9630" i="3"/>
  <c r="A9629" i="3"/>
  <c r="A9628" i="3"/>
  <c r="A9627" i="3"/>
  <c r="A9626" i="3"/>
  <c r="A9625" i="3"/>
  <c r="A9624" i="3"/>
  <c r="A9623" i="3"/>
  <c r="A9622" i="3"/>
  <c r="A9621" i="3"/>
  <c r="A9620" i="3"/>
  <c r="A9619" i="3"/>
  <c r="A9618" i="3"/>
  <c r="A9617" i="3"/>
  <c r="A9616" i="3"/>
  <c r="A9615" i="3"/>
  <c r="A9614" i="3"/>
  <c r="A9613" i="3"/>
  <c r="A9612" i="3"/>
  <c r="A9611" i="3"/>
  <c r="A9610" i="3"/>
  <c r="A9609" i="3"/>
  <c r="A9608" i="3"/>
  <c r="A9607" i="3"/>
  <c r="A9606" i="3"/>
  <c r="A9605" i="3"/>
  <c r="A9604" i="3"/>
  <c r="A9603" i="3"/>
  <c r="A9602" i="3"/>
  <c r="A9601" i="3"/>
  <c r="A9600" i="3"/>
  <c r="A9599" i="3"/>
  <c r="A9598" i="3"/>
  <c r="A9597" i="3"/>
  <c r="A9596" i="3"/>
  <c r="A9595" i="3"/>
  <c r="A9594" i="3"/>
  <c r="A9593" i="3"/>
  <c r="A9592" i="3"/>
  <c r="A9591" i="3"/>
  <c r="A9590" i="3"/>
  <c r="A9589" i="3"/>
  <c r="A9588" i="3"/>
  <c r="A9587" i="3"/>
  <c r="A9586" i="3"/>
  <c r="A9585" i="3"/>
  <c r="A9584" i="3"/>
  <c r="A9583" i="3"/>
  <c r="A9582" i="3"/>
  <c r="A9581" i="3"/>
  <c r="A9580" i="3"/>
  <c r="A9579" i="3"/>
  <c r="A9578" i="3"/>
  <c r="A9577" i="3"/>
  <c r="A9576" i="3"/>
  <c r="A9575" i="3"/>
  <c r="A9574" i="3"/>
  <c r="A9573" i="3"/>
  <c r="A9572" i="3"/>
  <c r="A9571" i="3"/>
  <c r="A9570" i="3"/>
  <c r="A9569" i="3"/>
  <c r="A9568" i="3"/>
  <c r="A9567" i="3"/>
  <c r="A9566" i="3"/>
  <c r="A9565" i="3"/>
  <c r="A9564" i="3"/>
  <c r="A9563" i="3"/>
  <c r="A9562" i="3"/>
  <c r="A9561" i="3"/>
  <c r="A9560" i="3"/>
  <c r="A9559" i="3"/>
  <c r="A9558" i="3"/>
  <c r="A9557" i="3"/>
  <c r="A9556" i="3"/>
  <c r="A9555" i="3"/>
  <c r="A9554" i="3"/>
  <c r="A9553" i="3"/>
  <c r="A9552" i="3"/>
  <c r="A9551" i="3"/>
  <c r="A9550" i="3"/>
  <c r="A9549" i="3"/>
  <c r="A9548" i="3"/>
  <c r="A9547" i="3"/>
  <c r="A9546" i="3"/>
  <c r="A9545" i="3"/>
  <c r="A9544" i="3"/>
  <c r="A9543" i="3"/>
  <c r="A9542" i="3"/>
  <c r="A9541" i="3"/>
  <c r="A9540" i="3"/>
  <c r="A9539" i="3"/>
  <c r="A9538" i="3"/>
  <c r="A9537" i="3"/>
  <c r="A9536" i="3"/>
  <c r="A9535" i="3"/>
  <c r="A9534" i="3"/>
  <c r="A9533" i="3"/>
  <c r="A9532" i="3"/>
  <c r="A9531" i="3"/>
  <c r="A9530" i="3"/>
  <c r="A9529" i="3"/>
  <c r="A9528" i="3"/>
  <c r="A9527" i="3"/>
  <c r="A9526" i="3"/>
  <c r="A9525" i="3"/>
  <c r="A9524" i="3"/>
  <c r="A9523" i="3"/>
  <c r="A9522" i="3"/>
  <c r="A9521" i="3"/>
  <c r="A9520" i="3"/>
  <c r="A9519" i="3"/>
  <c r="A9518" i="3"/>
  <c r="A9517" i="3"/>
  <c r="A9516" i="3"/>
  <c r="A9515" i="3"/>
  <c r="A9514" i="3"/>
  <c r="A9513" i="3"/>
  <c r="A9512" i="3"/>
  <c r="A9511" i="3"/>
  <c r="A9510" i="3"/>
  <c r="A9509" i="3"/>
  <c r="A9508" i="3"/>
  <c r="A9507" i="3"/>
  <c r="A9506" i="3"/>
  <c r="A9505" i="3"/>
  <c r="A9504" i="3"/>
  <c r="A9503" i="3"/>
  <c r="A9502" i="3"/>
  <c r="A9501" i="3"/>
  <c r="A9500" i="3"/>
  <c r="A9499" i="3"/>
  <c r="A9498" i="3"/>
  <c r="A9497" i="3"/>
  <c r="A9496" i="3"/>
  <c r="A9495" i="3"/>
  <c r="A9494" i="3"/>
  <c r="A9493" i="3"/>
  <c r="A9492" i="3"/>
  <c r="A9491" i="3"/>
  <c r="A9490" i="3"/>
  <c r="A9489" i="3"/>
  <c r="A9488" i="3"/>
  <c r="A9487" i="3"/>
  <c r="A9486" i="3"/>
  <c r="A9485" i="3"/>
  <c r="A9484" i="3"/>
  <c r="A9483" i="3"/>
  <c r="A9482" i="3"/>
  <c r="A9481" i="3"/>
  <c r="A9480" i="3"/>
  <c r="A9479" i="3"/>
  <c r="A9478" i="3"/>
  <c r="A9477" i="3"/>
  <c r="A9476" i="3"/>
  <c r="A9475" i="3"/>
  <c r="A9474" i="3"/>
  <c r="A9473" i="3"/>
  <c r="A9472" i="3"/>
  <c r="A9471" i="3"/>
  <c r="A9470" i="3"/>
  <c r="A9469" i="3"/>
  <c r="A9468" i="3"/>
  <c r="A9467" i="3"/>
  <c r="A9466" i="3"/>
  <c r="A9465" i="3"/>
  <c r="A9464" i="3"/>
  <c r="A9463" i="3"/>
  <c r="A9462" i="3"/>
  <c r="A9461" i="3"/>
  <c r="A9460" i="3"/>
  <c r="A9459" i="3"/>
  <c r="A9458" i="3"/>
  <c r="A9457" i="3"/>
  <c r="A9456" i="3"/>
  <c r="A9455" i="3"/>
  <c r="A9454" i="3"/>
  <c r="A9453" i="3"/>
  <c r="A9452" i="3"/>
  <c r="A9451" i="3"/>
  <c r="A9450" i="3"/>
  <c r="A9449" i="3"/>
  <c r="A9448" i="3"/>
  <c r="A9447" i="3"/>
  <c r="A9446" i="3"/>
  <c r="A9445" i="3"/>
  <c r="A9444" i="3"/>
  <c r="A9443" i="3"/>
  <c r="A9442" i="3"/>
  <c r="A9441" i="3"/>
  <c r="A9440" i="3"/>
  <c r="A9439" i="3"/>
  <c r="A9438" i="3"/>
  <c r="A9437" i="3"/>
  <c r="A9436" i="3"/>
  <c r="A9435" i="3"/>
  <c r="A9434" i="3"/>
  <c r="A9433" i="3"/>
  <c r="A9432" i="3"/>
  <c r="A9431" i="3"/>
  <c r="A9430" i="3"/>
  <c r="A9429" i="3"/>
  <c r="A9428" i="3"/>
  <c r="A9427" i="3"/>
  <c r="A9426" i="3"/>
  <c r="A9425" i="3"/>
  <c r="A9424" i="3"/>
  <c r="A9423" i="3"/>
  <c r="A9422" i="3"/>
  <c r="A9421" i="3"/>
  <c r="A9420" i="3"/>
  <c r="A9419" i="3"/>
  <c r="A9418" i="3"/>
  <c r="A9417" i="3"/>
  <c r="A9416" i="3"/>
  <c r="A9415" i="3"/>
  <c r="A9414" i="3"/>
  <c r="A9413" i="3"/>
  <c r="A9412" i="3"/>
  <c r="A9411" i="3"/>
  <c r="A9410" i="3"/>
  <c r="A9409" i="3"/>
  <c r="A9408" i="3"/>
  <c r="A9407" i="3"/>
  <c r="A9406" i="3"/>
  <c r="A9405" i="3"/>
  <c r="A9404" i="3"/>
  <c r="A9403" i="3"/>
  <c r="A9402" i="3"/>
  <c r="A9401" i="3"/>
  <c r="A9400" i="3"/>
  <c r="A9399" i="3"/>
  <c r="A9398" i="3"/>
  <c r="A9397" i="3"/>
  <c r="A9396" i="3"/>
  <c r="A9395" i="3"/>
  <c r="A9394" i="3"/>
  <c r="A9393" i="3"/>
  <c r="A9392" i="3"/>
  <c r="A9391" i="3"/>
  <c r="A9390" i="3"/>
  <c r="A9389" i="3"/>
  <c r="A9388" i="3"/>
  <c r="A9387" i="3"/>
  <c r="A9386" i="3"/>
  <c r="A9385" i="3"/>
  <c r="A9384" i="3"/>
  <c r="A9383" i="3"/>
  <c r="A9382" i="3"/>
  <c r="A9381" i="3"/>
  <c r="A9380" i="3"/>
  <c r="A9379" i="3"/>
  <c r="A9378" i="3"/>
  <c r="A9377" i="3"/>
  <c r="A9376" i="3"/>
  <c r="A9375" i="3"/>
  <c r="A9374" i="3"/>
  <c r="A9373" i="3"/>
  <c r="A9372" i="3"/>
  <c r="A9371" i="3"/>
  <c r="A9370" i="3"/>
  <c r="A9369" i="3"/>
  <c r="A9368" i="3"/>
  <c r="A9367" i="3"/>
  <c r="A9366" i="3"/>
  <c r="A9365" i="3"/>
  <c r="A9364" i="3"/>
  <c r="A9363" i="3"/>
  <c r="A9362" i="3"/>
  <c r="A9361" i="3"/>
  <c r="A9360" i="3"/>
  <c r="A9359" i="3"/>
  <c r="A9358" i="3"/>
  <c r="A9357" i="3"/>
  <c r="A9356" i="3"/>
  <c r="A9355" i="3"/>
  <c r="A9354" i="3"/>
  <c r="A9353" i="3"/>
  <c r="A9352" i="3"/>
  <c r="A9351" i="3"/>
  <c r="A9350" i="3"/>
  <c r="A9349" i="3"/>
  <c r="A9348" i="3"/>
  <c r="A9347" i="3"/>
  <c r="A9346" i="3"/>
  <c r="A9345" i="3"/>
  <c r="A9344" i="3"/>
  <c r="A9343" i="3"/>
  <c r="A9342" i="3"/>
  <c r="A9341" i="3"/>
  <c r="A9340" i="3"/>
  <c r="A9339" i="3"/>
  <c r="A9338" i="3"/>
  <c r="A9337" i="3"/>
  <c r="A9336" i="3"/>
  <c r="A9335" i="3"/>
  <c r="A9334" i="3"/>
  <c r="A9333" i="3"/>
  <c r="A9332" i="3"/>
  <c r="A9331" i="3"/>
  <c r="A9330" i="3"/>
  <c r="A9329" i="3"/>
  <c r="A9328" i="3"/>
  <c r="A9327" i="3"/>
  <c r="A9326" i="3"/>
  <c r="A9325" i="3"/>
  <c r="A9324" i="3"/>
  <c r="A9323" i="3"/>
  <c r="A9322" i="3"/>
  <c r="A9321" i="3"/>
  <c r="A9320" i="3"/>
  <c r="A9319" i="3"/>
  <c r="A9318" i="3"/>
  <c r="A9317" i="3"/>
  <c r="A9316" i="3"/>
  <c r="A9315" i="3"/>
  <c r="A9314" i="3"/>
  <c r="A9313" i="3"/>
  <c r="A9312" i="3"/>
  <c r="A9311" i="3"/>
  <c r="A9310" i="3"/>
  <c r="A9309" i="3"/>
  <c r="A9308" i="3"/>
  <c r="A9307" i="3"/>
  <c r="A9306" i="3"/>
  <c r="A9305" i="3"/>
  <c r="A9304" i="3"/>
  <c r="A9303" i="3"/>
  <c r="A9302" i="3"/>
  <c r="A9301" i="3"/>
  <c r="A9300" i="3"/>
  <c r="A9299" i="3"/>
  <c r="A9298" i="3"/>
  <c r="A9297" i="3"/>
  <c r="A9296" i="3"/>
  <c r="A9295" i="3"/>
  <c r="A9294" i="3"/>
  <c r="A9293" i="3"/>
  <c r="A9292" i="3"/>
  <c r="A9291" i="3"/>
  <c r="A9290" i="3"/>
  <c r="A9289" i="3"/>
  <c r="A9288" i="3"/>
  <c r="A9287" i="3"/>
  <c r="A9286" i="3"/>
  <c r="A9285" i="3"/>
  <c r="A9284" i="3"/>
  <c r="A9283" i="3"/>
  <c r="A9282" i="3"/>
  <c r="A9281" i="3"/>
  <c r="A9280" i="3"/>
  <c r="A9279" i="3"/>
  <c r="A9278" i="3"/>
  <c r="A9277" i="3"/>
  <c r="A9276" i="3"/>
  <c r="A9275" i="3"/>
  <c r="A9274" i="3"/>
  <c r="A9273" i="3"/>
  <c r="A9272" i="3"/>
  <c r="A9271" i="3"/>
  <c r="A9270" i="3"/>
  <c r="A9269" i="3"/>
  <c r="A9268" i="3"/>
  <c r="A9267" i="3"/>
  <c r="A9266" i="3"/>
  <c r="A9265" i="3"/>
  <c r="A9264" i="3"/>
  <c r="A9263" i="3"/>
  <c r="A9262" i="3"/>
  <c r="A9261" i="3"/>
  <c r="A9260" i="3"/>
  <c r="A9259" i="3"/>
  <c r="A9258" i="3"/>
  <c r="A9257" i="3"/>
  <c r="A9256" i="3"/>
  <c r="A9255" i="3"/>
  <c r="A9254" i="3"/>
  <c r="A9253" i="3"/>
  <c r="A9252" i="3"/>
  <c r="A9251" i="3"/>
  <c r="A9250" i="3"/>
  <c r="A9249" i="3"/>
  <c r="A9248" i="3"/>
  <c r="A9247" i="3"/>
  <c r="A9246" i="3"/>
  <c r="A9245" i="3"/>
  <c r="A9244" i="3"/>
  <c r="A9243" i="3"/>
  <c r="A9242" i="3"/>
  <c r="A9241" i="3"/>
  <c r="A9240" i="3"/>
  <c r="A9239" i="3"/>
  <c r="A9238" i="3"/>
  <c r="A9237" i="3"/>
  <c r="A9236" i="3"/>
  <c r="A9235" i="3"/>
  <c r="A9234" i="3"/>
  <c r="A9233" i="3"/>
  <c r="A9232" i="3"/>
  <c r="A9231" i="3"/>
  <c r="A9230" i="3"/>
  <c r="A9229" i="3"/>
  <c r="A9228" i="3"/>
  <c r="A9227" i="3"/>
  <c r="A9226" i="3"/>
  <c r="A9225" i="3"/>
  <c r="A9224" i="3"/>
  <c r="A9223" i="3"/>
  <c r="A9222" i="3"/>
  <c r="A9221" i="3"/>
  <c r="A9220" i="3"/>
  <c r="A9219" i="3"/>
  <c r="A9218" i="3"/>
  <c r="A9217" i="3"/>
  <c r="A9216" i="3"/>
  <c r="A9215" i="3"/>
  <c r="A9214" i="3"/>
  <c r="A9213" i="3"/>
  <c r="A9212" i="3"/>
  <c r="A9211" i="3"/>
  <c r="A9210" i="3"/>
  <c r="A9209" i="3"/>
  <c r="A9208" i="3"/>
  <c r="A9207" i="3"/>
  <c r="A9206" i="3"/>
  <c r="A9205" i="3"/>
  <c r="A9204" i="3"/>
  <c r="A9203" i="3"/>
  <c r="A9202" i="3"/>
  <c r="A9201" i="3"/>
  <c r="A9200" i="3"/>
  <c r="A9199" i="3"/>
  <c r="A9198" i="3"/>
  <c r="A9197" i="3"/>
  <c r="A9196" i="3"/>
  <c r="A9195" i="3"/>
  <c r="A9194" i="3"/>
  <c r="A9193" i="3"/>
  <c r="A9192" i="3"/>
  <c r="A9191" i="3"/>
  <c r="A9190" i="3"/>
  <c r="A9189" i="3"/>
  <c r="A9188" i="3"/>
  <c r="A9187" i="3"/>
  <c r="A9186" i="3"/>
  <c r="A9185" i="3"/>
  <c r="A9184" i="3"/>
  <c r="A9183" i="3"/>
  <c r="A9182" i="3"/>
  <c r="A9181" i="3"/>
  <c r="A9180" i="3"/>
  <c r="A10160" i="3"/>
  <c r="A10159" i="3"/>
  <c r="A261" i="3"/>
  <c r="G112" i="93"/>
  <c r="G19" i="93"/>
  <c r="C19" i="93"/>
  <c r="C429" i="10" l="1"/>
  <c r="O429" i="10" s="1"/>
  <c r="M429" i="10" s="1"/>
  <c r="N429" i="10" s="1"/>
  <c r="D428" i="10"/>
  <c r="E427" i="10"/>
  <c r="F426" i="10"/>
  <c r="C422" i="10"/>
  <c r="O422" i="10" s="1"/>
  <c r="M422" i="10" s="1"/>
  <c r="N422" i="10" s="1"/>
  <c r="E421" i="10"/>
  <c r="F420" i="10"/>
  <c r="C416" i="10"/>
  <c r="O416" i="10" s="1"/>
  <c r="M416" i="10" s="1"/>
  <c r="N416" i="10" s="1"/>
  <c r="D415" i="10"/>
  <c r="E414" i="10"/>
  <c r="F413" i="10"/>
  <c r="C408" i="10"/>
  <c r="O408" i="10" s="1"/>
  <c r="M408" i="10" s="1"/>
  <c r="N408" i="10" s="1"/>
  <c r="E407" i="10"/>
  <c r="F406" i="10"/>
  <c r="C401" i="10"/>
  <c r="O401" i="10" s="1"/>
  <c r="M401" i="10" s="1"/>
  <c r="N401" i="10" s="1"/>
  <c r="D400" i="10"/>
  <c r="E399" i="10"/>
  <c r="F398" i="10"/>
  <c r="D393" i="10"/>
  <c r="E392" i="10"/>
  <c r="F391" i="10"/>
  <c r="C387" i="10"/>
  <c r="O387" i="10" s="1"/>
  <c r="M387" i="10" s="1"/>
  <c r="N387" i="10" s="1"/>
  <c r="D386" i="10"/>
  <c r="E385" i="10"/>
  <c r="F384" i="10"/>
  <c r="C379" i="10"/>
  <c r="O379" i="10" s="1"/>
  <c r="M379" i="10" s="1"/>
  <c r="N379" i="10" s="1"/>
  <c r="D378" i="10"/>
  <c r="E377" i="10"/>
  <c r="F376" i="10"/>
  <c r="C371" i="10"/>
  <c r="O371" i="10" s="1"/>
  <c r="M371" i="10" s="1"/>
  <c r="N371" i="10" s="1"/>
  <c r="D370" i="10"/>
  <c r="E369" i="10"/>
  <c r="F368" i="10"/>
  <c r="C364" i="10"/>
  <c r="O364" i="10" s="1"/>
  <c r="M364" i="10" s="1"/>
  <c r="N364" i="10" s="1"/>
  <c r="D363" i="10"/>
  <c r="E362" i="10"/>
  <c r="F361" i="10"/>
  <c r="C356" i="10"/>
  <c r="O356" i="10" s="1"/>
  <c r="M356" i="10" s="1"/>
  <c r="N356" i="10" s="1"/>
  <c r="D355" i="10"/>
  <c r="E354" i="10"/>
  <c r="F353" i="10"/>
  <c r="C348" i="10"/>
  <c r="O348" i="10" s="1"/>
  <c r="M348" i="10" s="1"/>
  <c r="N348" i="10" s="1"/>
  <c r="D347" i="10"/>
  <c r="E346" i="10"/>
  <c r="C341" i="10"/>
  <c r="O341" i="10" s="1"/>
  <c r="M341" i="10" s="1"/>
  <c r="N341" i="10" s="1"/>
  <c r="D340" i="10"/>
  <c r="E339" i="10"/>
  <c r="F338" i="10"/>
  <c r="D333" i="10"/>
  <c r="E332" i="10"/>
  <c r="F331" i="10"/>
  <c r="C327" i="10"/>
  <c r="O327" i="10" s="1"/>
  <c r="M327" i="10" s="1"/>
  <c r="N327" i="10" s="1"/>
  <c r="D326" i="10"/>
  <c r="F325" i="10"/>
  <c r="C321" i="10"/>
  <c r="O321" i="10" s="1"/>
  <c r="M321" i="10" s="1"/>
  <c r="N321" i="10" s="1"/>
  <c r="E320" i="10"/>
  <c r="F319" i="10"/>
  <c r="D315" i="10"/>
  <c r="E314" i="10"/>
  <c r="C311" i="10"/>
  <c r="O311" i="10" s="1"/>
  <c r="M311" i="10" s="1"/>
  <c r="N311" i="10" s="1"/>
  <c r="D310" i="10"/>
  <c r="E309" i="10"/>
  <c r="F308" i="10"/>
  <c r="D304" i="10"/>
  <c r="E303" i="10"/>
  <c r="D299" i="10"/>
  <c r="E298" i="10"/>
  <c r="C295" i="10"/>
  <c r="O295" i="10" s="1"/>
  <c r="M295" i="10" s="1"/>
  <c r="N295" i="10" s="1"/>
  <c r="D294" i="10"/>
  <c r="E293" i="10"/>
  <c r="C289" i="10"/>
  <c r="O289" i="10" s="1"/>
  <c r="M289" i="10" s="1"/>
  <c r="N289" i="10" s="1"/>
  <c r="E288" i="10"/>
  <c r="F287" i="10"/>
  <c r="C284" i="10"/>
  <c r="O284" i="10" s="1"/>
  <c r="M284" i="10" s="1"/>
  <c r="N284" i="10" s="1"/>
  <c r="C428" i="10"/>
  <c r="O428" i="10" s="1"/>
  <c r="M428" i="10" s="1"/>
  <c r="N428" i="10" s="1"/>
  <c r="D427" i="10"/>
  <c r="E426" i="10"/>
  <c r="D421" i="10"/>
  <c r="E420" i="10"/>
  <c r="C415" i="10"/>
  <c r="O415" i="10" s="1"/>
  <c r="M415" i="10" s="1"/>
  <c r="N415" i="10" s="1"/>
  <c r="D414" i="10"/>
  <c r="E413" i="10"/>
  <c r="F412" i="10"/>
  <c r="D407" i="10"/>
  <c r="E406" i="10"/>
  <c r="F405" i="10"/>
  <c r="C400" i="10"/>
  <c r="O400" i="10" s="1"/>
  <c r="M400" i="10" s="1"/>
  <c r="N400" i="10" s="1"/>
  <c r="D399" i="10"/>
  <c r="E398" i="10"/>
  <c r="F397" i="10"/>
  <c r="C393" i="10"/>
  <c r="O393" i="10" s="1"/>
  <c r="M393" i="10" s="1"/>
  <c r="N393" i="10" s="1"/>
  <c r="D392" i="10"/>
  <c r="E391" i="10"/>
  <c r="F390" i="10"/>
  <c r="C386" i="10"/>
  <c r="O386" i="10" s="1"/>
  <c r="M386" i="10" s="1"/>
  <c r="N386" i="10" s="1"/>
  <c r="D385" i="10"/>
  <c r="E384" i="10"/>
  <c r="F383" i="10"/>
  <c r="C378" i="10"/>
  <c r="O378" i="10" s="1"/>
  <c r="M378" i="10" s="1"/>
  <c r="N378" i="10" s="1"/>
  <c r="D377" i="10"/>
  <c r="E376" i="10"/>
  <c r="F375" i="10"/>
  <c r="C370" i="10"/>
  <c r="O370" i="10" s="1"/>
  <c r="M370" i="10" s="1"/>
  <c r="N370" i="10" s="1"/>
  <c r="D369" i="10"/>
  <c r="E368" i="10"/>
  <c r="F367" i="10"/>
  <c r="C363" i="10"/>
  <c r="O363" i="10" s="1"/>
  <c r="M363" i="10" s="1"/>
  <c r="N363" i="10" s="1"/>
  <c r="D362" i="10"/>
  <c r="E361" i="10"/>
  <c r="F360" i="10"/>
  <c r="C355" i="10"/>
  <c r="O355" i="10" s="1"/>
  <c r="M355" i="10" s="1"/>
  <c r="N355" i="10" s="1"/>
  <c r="D354" i="10"/>
  <c r="E353" i="10"/>
  <c r="F352" i="10"/>
  <c r="C347" i="10"/>
  <c r="O347" i="10" s="1"/>
  <c r="M347" i="10" s="1"/>
  <c r="N347" i="10" s="1"/>
  <c r="D346" i="10"/>
  <c r="F345" i="10"/>
  <c r="C340" i="10"/>
  <c r="O340" i="10" s="1"/>
  <c r="M340" i="10" s="1"/>
  <c r="N340" i="10" s="1"/>
  <c r="D339" i="10"/>
  <c r="E338" i="10"/>
  <c r="F337" i="10"/>
  <c r="C333" i="10"/>
  <c r="O333" i="10" s="1"/>
  <c r="M333" i="10" s="1"/>
  <c r="N333" i="10" s="1"/>
  <c r="D332" i="10"/>
  <c r="E331" i="10"/>
  <c r="F330" i="10"/>
  <c r="C326" i="10"/>
  <c r="O326" i="10" s="1"/>
  <c r="M326" i="10" s="1"/>
  <c r="N326" i="10" s="1"/>
  <c r="E325" i="10"/>
  <c r="F324" i="10"/>
  <c r="D320" i="10"/>
  <c r="E319" i="10"/>
  <c r="C315" i="10"/>
  <c r="O315" i="10" s="1"/>
  <c r="M315" i="10" s="1"/>
  <c r="N315" i="10" s="1"/>
  <c r="D314" i="10"/>
  <c r="F313" i="10"/>
  <c r="C310" i="10"/>
  <c r="O310" i="10" s="1"/>
  <c r="M310" i="10" s="1"/>
  <c r="N310" i="10" s="1"/>
  <c r="D309" i="10"/>
  <c r="E308" i="10"/>
  <c r="F307" i="10"/>
  <c r="C304" i="10"/>
  <c r="O304" i="10" s="1"/>
  <c r="M304" i="10" s="1"/>
  <c r="N304" i="10" s="1"/>
  <c r="D303" i="10"/>
  <c r="F302" i="10"/>
  <c r="C299" i="10"/>
  <c r="O299" i="10" s="1"/>
  <c r="M299" i="10" s="1"/>
  <c r="N299" i="10" s="1"/>
  <c r="D298" i="10"/>
  <c r="F297" i="10"/>
  <c r="C294" i="10"/>
  <c r="O294" i="10" s="1"/>
  <c r="M294" i="10" s="1"/>
  <c r="N294" i="10" s="1"/>
  <c r="D293" i="10"/>
  <c r="F292" i="10"/>
  <c r="D288" i="10"/>
  <c r="E287" i="10"/>
  <c r="C427" i="10"/>
  <c r="O427" i="10" s="1"/>
  <c r="M427" i="10" s="1"/>
  <c r="N427" i="10" s="1"/>
  <c r="D426" i="10"/>
  <c r="F425" i="10"/>
  <c r="C421" i="10"/>
  <c r="O421" i="10" s="1"/>
  <c r="M421" i="10" s="1"/>
  <c r="N421" i="10" s="1"/>
  <c r="D420" i="10"/>
  <c r="F419" i="10"/>
  <c r="C414" i="10"/>
  <c r="O414" i="10" s="1"/>
  <c r="M414" i="10" s="1"/>
  <c r="N414" i="10" s="1"/>
  <c r="D413" i="10"/>
  <c r="E412" i="10"/>
  <c r="F411" i="10"/>
  <c r="C407" i="10"/>
  <c r="O407" i="10" s="1"/>
  <c r="M407" i="10" s="1"/>
  <c r="N407" i="10" s="1"/>
  <c r="D406" i="10"/>
  <c r="E405" i="10"/>
  <c r="F404" i="10"/>
  <c r="C399" i="10"/>
  <c r="O399" i="10" s="1"/>
  <c r="M399" i="10" s="1"/>
  <c r="N399" i="10" s="1"/>
  <c r="D398" i="10"/>
  <c r="E397" i="10"/>
  <c r="F396" i="10"/>
  <c r="C392" i="10"/>
  <c r="O392" i="10" s="1"/>
  <c r="M392" i="10" s="1"/>
  <c r="N392" i="10" s="1"/>
  <c r="D391" i="10"/>
  <c r="E390" i="10"/>
  <c r="F389" i="10"/>
  <c r="C385" i="10"/>
  <c r="O385" i="10" s="1"/>
  <c r="M385" i="10" s="1"/>
  <c r="N385" i="10" s="1"/>
  <c r="D384" i="10"/>
  <c r="E383" i="10"/>
  <c r="F382" i="10"/>
  <c r="C377" i="10"/>
  <c r="O377" i="10" s="1"/>
  <c r="M377" i="10" s="1"/>
  <c r="N377" i="10" s="1"/>
  <c r="D376" i="10"/>
  <c r="E375" i="10"/>
  <c r="F374" i="10"/>
  <c r="C369" i="10"/>
  <c r="O369" i="10" s="1"/>
  <c r="M369" i="10" s="1"/>
  <c r="N369" i="10" s="1"/>
  <c r="D368" i="10"/>
  <c r="E367" i="10"/>
  <c r="F366" i="10"/>
  <c r="C362" i="10"/>
  <c r="O362" i="10" s="1"/>
  <c r="M362" i="10" s="1"/>
  <c r="N362" i="10" s="1"/>
  <c r="D361" i="10"/>
  <c r="E360" i="10"/>
  <c r="F359" i="10"/>
  <c r="C354" i="10"/>
  <c r="O354" i="10" s="1"/>
  <c r="M354" i="10" s="1"/>
  <c r="N354" i="10" s="1"/>
  <c r="D353" i="10"/>
  <c r="E352" i="10"/>
  <c r="F351" i="10"/>
  <c r="C346" i="10"/>
  <c r="O346" i="10" s="1"/>
  <c r="M346" i="10" s="1"/>
  <c r="N346" i="10" s="1"/>
  <c r="E345" i="10"/>
  <c r="F344" i="10"/>
  <c r="C339" i="10"/>
  <c r="O339" i="10" s="1"/>
  <c r="M339" i="10" s="1"/>
  <c r="N339" i="10" s="1"/>
  <c r="D338" i="10"/>
  <c r="E337" i="10"/>
  <c r="F336" i="10"/>
  <c r="C332" i="10"/>
  <c r="O332" i="10" s="1"/>
  <c r="M332" i="10" s="1"/>
  <c r="N332" i="10" s="1"/>
  <c r="D331" i="10"/>
  <c r="E330" i="10"/>
  <c r="F329" i="10"/>
  <c r="D325" i="10"/>
  <c r="E324" i="10"/>
  <c r="F323" i="10"/>
  <c r="C320" i="10"/>
  <c r="O320" i="10" s="1"/>
  <c r="M320" i="10" s="1"/>
  <c r="N320" i="10" s="1"/>
  <c r="D319" i="10"/>
  <c r="F318" i="10"/>
  <c r="C314" i="10"/>
  <c r="O314" i="10" s="1"/>
  <c r="M314" i="10" s="1"/>
  <c r="N314" i="10" s="1"/>
  <c r="E313" i="10"/>
  <c r="C309" i="10"/>
  <c r="O309" i="10" s="1"/>
  <c r="M309" i="10" s="1"/>
  <c r="N309" i="10" s="1"/>
  <c r="D308" i="10"/>
  <c r="E307" i="10"/>
  <c r="C303" i="10"/>
  <c r="O303" i="10" s="1"/>
  <c r="M303" i="10" s="1"/>
  <c r="N303" i="10" s="1"/>
  <c r="E302" i="10"/>
  <c r="C298" i="10"/>
  <c r="O298" i="10" s="1"/>
  <c r="M298" i="10" s="1"/>
  <c r="N298" i="10" s="1"/>
  <c r="E297" i="10"/>
  <c r="C293" i="10"/>
  <c r="O293" i="10" s="1"/>
  <c r="M293" i="10" s="1"/>
  <c r="N293" i="10" s="1"/>
  <c r="E292" i="10"/>
  <c r="F291" i="10"/>
  <c r="C288" i="10"/>
  <c r="O288" i="10" s="1"/>
  <c r="M288" i="10" s="1"/>
  <c r="N288" i="10" s="1"/>
  <c r="D287" i="10"/>
  <c r="F286" i="10"/>
  <c r="C283" i="10"/>
  <c r="O283" i="10" s="1"/>
  <c r="M283" i="10" s="1"/>
  <c r="N283" i="10" s="1"/>
  <c r="C426" i="10"/>
  <c r="O426" i="10" s="1"/>
  <c r="M426" i="10" s="1"/>
  <c r="N426" i="10" s="1"/>
  <c r="E425" i="10"/>
  <c r="F424" i="10"/>
  <c r="C420" i="10"/>
  <c r="O420" i="10" s="1"/>
  <c r="M420" i="10" s="1"/>
  <c r="N420" i="10" s="1"/>
  <c r="E419" i="10"/>
  <c r="F418" i="10"/>
  <c r="C413" i="10"/>
  <c r="O413" i="10" s="1"/>
  <c r="M413" i="10" s="1"/>
  <c r="N413" i="10" s="1"/>
  <c r="D412" i="10"/>
  <c r="E411" i="10"/>
  <c r="F410" i="10"/>
  <c r="C406" i="10"/>
  <c r="O406" i="10" s="1"/>
  <c r="M406" i="10" s="1"/>
  <c r="N406" i="10" s="1"/>
  <c r="D405" i="10"/>
  <c r="E404" i="10"/>
  <c r="F403" i="10"/>
  <c r="C398" i="10"/>
  <c r="O398" i="10" s="1"/>
  <c r="M398" i="10" s="1"/>
  <c r="N398" i="10" s="1"/>
  <c r="D397" i="10"/>
  <c r="E396" i="10"/>
  <c r="F395" i="10"/>
  <c r="C391" i="10"/>
  <c r="O391" i="10" s="1"/>
  <c r="M391" i="10" s="1"/>
  <c r="N391" i="10" s="1"/>
  <c r="D390" i="10"/>
  <c r="E389" i="10"/>
  <c r="F388" i="10"/>
  <c r="C384" i="10"/>
  <c r="O384" i="10" s="1"/>
  <c r="M384" i="10" s="1"/>
  <c r="N384" i="10" s="1"/>
  <c r="D383" i="10"/>
  <c r="E382" i="10"/>
  <c r="F381" i="10"/>
  <c r="C376" i="10"/>
  <c r="O376" i="10" s="1"/>
  <c r="M376" i="10" s="1"/>
  <c r="N376" i="10" s="1"/>
  <c r="D375" i="10"/>
  <c r="E374" i="10"/>
  <c r="F373" i="10"/>
  <c r="C368" i="10"/>
  <c r="O368" i="10" s="1"/>
  <c r="M368" i="10" s="1"/>
  <c r="N368" i="10" s="1"/>
  <c r="D367" i="10"/>
  <c r="E366" i="10"/>
  <c r="C361" i="10"/>
  <c r="O361" i="10" s="1"/>
  <c r="M361" i="10" s="1"/>
  <c r="N361" i="10" s="1"/>
  <c r="D360" i="10"/>
  <c r="E359" i="10"/>
  <c r="F358" i="10"/>
  <c r="C353" i="10"/>
  <c r="O353" i="10" s="1"/>
  <c r="M353" i="10" s="1"/>
  <c r="N353" i="10" s="1"/>
  <c r="D352" i="10"/>
  <c r="E351" i="10"/>
  <c r="F350" i="10"/>
  <c r="D345" i="10"/>
  <c r="E344" i="10"/>
  <c r="F343" i="10"/>
  <c r="C338" i="10"/>
  <c r="O338" i="10" s="1"/>
  <c r="M338" i="10" s="1"/>
  <c r="N338" i="10" s="1"/>
  <c r="D337" i="10"/>
  <c r="E336" i="10"/>
  <c r="F335" i="10"/>
  <c r="C331" i="10"/>
  <c r="O331" i="10" s="1"/>
  <c r="M331" i="10" s="1"/>
  <c r="N331" i="10" s="1"/>
  <c r="D330" i="10"/>
  <c r="E329" i="10"/>
  <c r="C325" i="10"/>
  <c r="O325" i="10" s="1"/>
  <c r="M325" i="10" s="1"/>
  <c r="N325" i="10" s="1"/>
  <c r="D324" i="10"/>
  <c r="E323" i="10"/>
  <c r="C319" i="10"/>
  <c r="O319" i="10" s="1"/>
  <c r="M319" i="10" s="1"/>
  <c r="N319" i="10" s="1"/>
  <c r="E318" i="10"/>
  <c r="F317" i="10"/>
  <c r="D313" i="10"/>
  <c r="F312" i="10"/>
  <c r="C308" i="10"/>
  <c r="O308" i="10" s="1"/>
  <c r="M308" i="10" s="1"/>
  <c r="N308" i="10" s="1"/>
  <c r="D307" i="10"/>
  <c r="F306" i="10"/>
  <c r="D302" i="10"/>
  <c r="F301" i="10"/>
  <c r="D297" i="10"/>
  <c r="F296" i="10"/>
  <c r="D292" i="10"/>
  <c r="E291" i="10"/>
  <c r="C287" i="10"/>
  <c r="O287" i="10" s="1"/>
  <c r="M287" i="10" s="1"/>
  <c r="N287" i="10" s="1"/>
  <c r="E286" i="10"/>
  <c r="C282" i="10"/>
  <c r="O282" i="10" s="1"/>
  <c r="M282" i="10" s="1"/>
  <c r="N282" i="10" s="1"/>
  <c r="E281" i="10"/>
  <c r="F433" i="10"/>
  <c r="D425" i="10"/>
  <c r="E424" i="10"/>
  <c r="F423" i="10"/>
  <c r="D419" i="10"/>
  <c r="E418" i="10"/>
  <c r="F417" i="10"/>
  <c r="C412" i="10"/>
  <c r="O412" i="10" s="1"/>
  <c r="M412" i="10" s="1"/>
  <c r="N412" i="10" s="1"/>
  <c r="D411" i="10"/>
  <c r="E410" i="10"/>
  <c r="F409" i="10"/>
  <c r="C405" i="10"/>
  <c r="O405" i="10" s="1"/>
  <c r="M405" i="10" s="1"/>
  <c r="N405" i="10" s="1"/>
  <c r="D404" i="10"/>
  <c r="E403" i="10"/>
  <c r="F402" i="10"/>
  <c r="C397" i="10"/>
  <c r="O397" i="10" s="1"/>
  <c r="M397" i="10" s="1"/>
  <c r="N397" i="10" s="1"/>
  <c r="D396" i="10"/>
  <c r="E395" i="10"/>
  <c r="F394" i="10"/>
  <c r="C390" i="10"/>
  <c r="O390" i="10" s="1"/>
  <c r="M390" i="10" s="1"/>
  <c r="N390" i="10" s="1"/>
  <c r="D389" i="10"/>
  <c r="E388" i="10"/>
  <c r="C383" i="10"/>
  <c r="O383" i="10" s="1"/>
  <c r="M383" i="10" s="1"/>
  <c r="N383" i="10" s="1"/>
  <c r="D382" i="10"/>
  <c r="E381" i="10"/>
  <c r="F380" i="10"/>
  <c r="C375" i="10"/>
  <c r="O375" i="10" s="1"/>
  <c r="M375" i="10" s="1"/>
  <c r="N375" i="10" s="1"/>
  <c r="D374" i="10"/>
  <c r="E373" i="10"/>
  <c r="F372" i="10"/>
  <c r="C367" i="10"/>
  <c r="O367" i="10" s="1"/>
  <c r="M367" i="10" s="1"/>
  <c r="N367" i="10" s="1"/>
  <c r="D366" i="10"/>
  <c r="F365" i="10"/>
  <c r="C360" i="10"/>
  <c r="O360" i="10" s="1"/>
  <c r="M360" i="10" s="1"/>
  <c r="N360" i="10" s="1"/>
  <c r="D359" i="10"/>
  <c r="E358" i="10"/>
  <c r="F357" i="10"/>
  <c r="C352" i="10"/>
  <c r="O352" i="10" s="1"/>
  <c r="M352" i="10" s="1"/>
  <c r="N352" i="10" s="1"/>
  <c r="D351" i="10"/>
  <c r="E350" i="10"/>
  <c r="F349" i="10"/>
  <c r="C345" i="10"/>
  <c r="O345" i="10" s="1"/>
  <c r="M345" i="10" s="1"/>
  <c r="N345" i="10" s="1"/>
  <c r="D344" i="10"/>
  <c r="E343" i="10"/>
  <c r="F342" i="10"/>
  <c r="C337" i="10"/>
  <c r="O337" i="10" s="1"/>
  <c r="M337" i="10" s="1"/>
  <c r="N337" i="10" s="1"/>
  <c r="D336" i="10"/>
  <c r="E335" i="10"/>
  <c r="F334" i="10"/>
  <c r="C330" i="10"/>
  <c r="O330" i="10" s="1"/>
  <c r="M330" i="10" s="1"/>
  <c r="N330" i="10" s="1"/>
  <c r="D329" i="10"/>
  <c r="F328" i="10"/>
  <c r="C324" i="10"/>
  <c r="O324" i="10" s="1"/>
  <c r="M324" i="10" s="1"/>
  <c r="N324" i="10" s="1"/>
  <c r="D323" i="10"/>
  <c r="F322" i="10"/>
  <c r="D318" i="10"/>
  <c r="E317" i="10"/>
  <c r="F316" i="10"/>
  <c r="C313" i="10"/>
  <c r="O313" i="10" s="1"/>
  <c r="M313" i="10" s="1"/>
  <c r="N313" i="10" s="1"/>
  <c r="E312" i="10"/>
  <c r="C307" i="10"/>
  <c r="O307" i="10" s="1"/>
  <c r="M307" i="10" s="1"/>
  <c r="N307" i="10" s="1"/>
  <c r="E306" i="10"/>
  <c r="F305" i="10"/>
  <c r="C302" i="10"/>
  <c r="O302" i="10" s="1"/>
  <c r="M302" i="10" s="1"/>
  <c r="N302" i="10" s="1"/>
  <c r="E301" i="10"/>
  <c r="F300" i="10"/>
  <c r="C297" i="10"/>
  <c r="O297" i="10" s="1"/>
  <c r="M297" i="10" s="1"/>
  <c r="N297" i="10" s="1"/>
  <c r="E296" i="10"/>
  <c r="C292" i="10"/>
  <c r="O292" i="10" s="1"/>
  <c r="M292" i="10" s="1"/>
  <c r="N292" i="10" s="1"/>
  <c r="D291" i="10"/>
  <c r="F290" i="10"/>
  <c r="D286" i="10"/>
  <c r="F285" i="10"/>
  <c r="D281" i="10"/>
  <c r="E433" i="10"/>
  <c r="F429" i="10"/>
  <c r="C425" i="10"/>
  <c r="O425" i="10" s="1"/>
  <c r="M425" i="10" s="1"/>
  <c r="N425" i="10" s="1"/>
  <c r="D424" i="10"/>
  <c r="E423" i="10"/>
  <c r="F422" i="10"/>
  <c r="C419" i="10"/>
  <c r="O419" i="10" s="1"/>
  <c r="M419" i="10" s="1"/>
  <c r="N419" i="10" s="1"/>
  <c r="D418" i="10"/>
  <c r="E417" i="10"/>
  <c r="F416" i="10"/>
  <c r="C411" i="10"/>
  <c r="O411" i="10" s="1"/>
  <c r="M411" i="10" s="1"/>
  <c r="N411" i="10" s="1"/>
  <c r="D410" i="10"/>
  <c r="E409" i="10"/>
  <c r="F408" i="10"/>
  <c r="C404" i="10"/>
  <c r="O404" i="10" s="1"/>
  <c r="M404" i="10" s="1"/>
  <c r="N404" i="10" s="1"/>
  <c r="D403" i="10"/>
  <c r="E402" i="10"/>
  <c r="F401" i="10"/>
  <c r="C396" i="10"/>
  <c r="O396" i="10" s="1"/>
  <c r="M396" i="10" s="1"/>
  <c r="N396" i="10" s="1"/>
  <c r="D395" i="10"/>
  <c r="E394" i="10"/>
  <c r="C389" i="10"/>
  <c r="O389" i="10" s="1"/>
  <c r="M389" i="10" s="1"/>
  <c r="N389" i="10" s="1"/>
  <c r="D388" i="10"/>
  <c r="F387" i="10"/>
  <c r="C382" i="10"/>
  <c r="O382" i="10" s="1"/>
  <c r="M382" i="10" s="1"/>
  <c r="N382" i="10" s="1"/>
  <c r="D381" i="10"/>
  <c r="E380" i="10"/>
  <c r="F379" i="10"/>
  <c r="C374" i="10"/>
  <c r="O374" i="10" s="1"/>
  <c r="M374" i="10" s="1"/>
  <c r="N374" i="10" s="1"/>
  <c r="D373" i="10"/>
  <c r="E372" i="10"/>
  <c r="F371" i="10"/>
  <c r="C366" i="10"/>
  <c r="O366" i="10" s="1"/>
  <c r="M366" i="10" s="1"/>
  <c r="N366" i="10" s="1"/>
  <c r="E365" i="10"/>
  <c r="F364" i="10"/>
  <c r="C359" i="10"/>
  <c r="O359" i="10" s="1"/>
  <c r="M359" i="10" s="1"/>
  <c r="N359" i="10" s="1"/>
  <c r="D358" i="10"/>
  <c r="E357" i="10"/>
  <c r="F356" i="10"/>
  <c r="C351" i="10"/>
  <c r="O351" i="10" s="1"/>
  <c r="M351" i="10" s="1"/>
  <c r="N351" i="10" s="1"/>
  <c r="D350" i="10"/>
  <c r="E349" i="10"/>
  <c r="F348" i="10"/>
  <c r="C344" i="10"/>
  <c r="O344" i="10" s="1"/>
  <c r="M344" i="10" s="1"/>
  <c r="N344" i="10" s="1"/>
  <c r="D343" i="10"/>
  <c r="E342" i="10"/>
  <c r="F341" i="10"/>
  <c r="C336" i="10"/>
  <c r="O336" i="10" s="1"/>
  <c r="M336" i="10" s="1"/>
  <c r="N336" i="10" s="1"/>
  <c r="D335" i="10"/>
  <c r="E334" i="10"/>
  <c r="C329" i="10"/>
  <c r="O329" i="10" s="1"/>
  <c r="M329" i="10" s="1"/>
  <c r="N329" i="10" s="1"/>
  <c r="E328" i="10"/>
  <c r="F327" i="10"/>
  <c r="C323" i="10"/>
  <c r="O323" i="10" s="1"/>
  <c r="M323" i="10" s="1"/>
  <c r="N323" i="10" s="1"/>
  <c r="E322" i="10"/>
  <c r="F321" i="10"/>
  <c r="C318" i="10"/>
  <c r="O318" i="10" s="1"/>
  <c r="M318" i="10" s="1"/>
  <c r="N318" i="10" s="1"/>
  <c r="D317" i="10"/>
  <c r="E316" i="10"/>
  <c r="D312" i="10"/>
  <c r="F311" i="10"/>
  <c r="D306" i="10"/>
  <c r="E305" i="10"/>
  <c r="D301" i="10"/>
  <c r="E300" i="10"/>
  <c r="D296" i="10"/>
  <c r="F295" i="10"/>
  <c r="C291" i="10"/>
  <c r="O291" i="10" s="1"/>
  <c r="M291" i="10" s="1"/>
  <c r="N291" i="10" s="1"/>
  <c r="E290" i="10"/>
  <c r="F289" i="10"/>
  <c r="C286" i="10"/>
  <c r="O286" i="10" s="1"/>
  <c r="M286" i="10" s="1"/>
  <c r="N286" i="10" s="1"/>
  <c r="E285" i="10"/>
  <c r="F284" i="10"/>
  <c r="D433" i="10"/>
  <c r="E429" i="10"/>
  <c r="F428" i="10"/>
  <c r="C424" i="10"/>
  <c r="O424" i="10" s="1"/>
  <c r="M424" i="10" s="1"/>
  <c r="N424" i="10" s="1"/>
  <c r="D423" i="10"/>
  <c r="E422" i="10"/>
  <c r="C418" i="10"/>
  <c r="O418" i="10" s="1"/>
  <c r="M418" i="10" s="1"/>
  <c r="N418" i="10" s="1"/>
  <c r="D417" i="10"/>
  <c r="E416" i="10"/>
  <c r="F415" i="10"/>
  <c r="C410" i="10"/>
  <c r="O410" i="10" s="1"/>
  <c r="M410" i="10" s="1"/>
  <c r="N410" i="10" s="1"/>
  <c r="D409" i="10"/>
  <c r="E408" i="10"/>
  <c r="C403" i="10"/>
  <c r="O403" i="10" s="1"/>
  <c r="M403" i="10" s="1"/>
  <c r="N403" i="10" s="1"/>
  <c r="D402" i="10"/>
  <c r="E401" i="10"/>
  <c r="F400" i="10"/>
  <c r="C395" i="10"/>
  <c r="O395" i="10" s="1"/>
  <c r="M395" i="10" s="1"/>
  <c r="N395" i="10" s="1"/>
  <c r="D394" i="10"/>
  <c r="F393" i="10"/>
  <c r="C388" i="10"/>
  <c r="O388" i="10" s="1"/>
  <c r="M388" i="10" s="1"/>
  <c r="N388" i="10" s="1"/>
  <c r="E387" i="10"/>
  <c r="F386" i="10"/>
  <c r="C381" i="10"/>
  <c r="O381" i="10" s="1"/>
  <c r="M381" i="10" s="1"/>
  <c r="N381" i="10" s="1"/>
  <c r="D380" i="10"/>
  <c r="E379" i="10"/>
  <c r="F378" i="10"/>
  <c r="C373" i="10"/>
  <c r="O373" i="10" s="1"/>
  <c r="M373" i="10" s="1"/>
  <c r="N373" i="10" s="1"/>
  <c r="D372" i="10"/>
  <c r="E371" i="10"/>
  <c r="F370" i="10"/>
  <c r="D365" i="10"/>
  <c r="E364" i="10"/>
  <c r="F363" i="10"/>
  <c r="C358" i="10"/>
  <c r="O358" i="10" s="1"/>
  <c r="M358" i="10" s="1"/>
  <c r="N358" i="10" s="1"/>
  <c r="D357" i="10"/>
  <c r="E356" i="10"/>
  <c r="F355" i="10"/>
  <c r="C350" i="10"/>
  <c r="O350" i="10" s="1"/>
  <c r="M350" i="10" s="1"/>
  <c r="N350" i="10" s="1"/>
  <c r="D349" i="10"/>
  <c r="E348" i="10"/>
  <c r="F347" i="10"/>
  <c r="C343" i="10"/>
  <c r="O343" i="10" s="1"/>
  <c r="M343" i="10" s="1"/>
  <c r="N343" i="10" s="1"/>
  <c r="D342" i="10"/>
  <c r="E341" i="10"/>
  <c r="F340" i="10"/>
  <c r="C335" i="10"/>
  <c r="O335" i="10" s="1"/>
  <c r="M335" i="10" s="1"/>
  <c r="N335" i="10" s="1"/>
  <c r="D334" i="10"/>
  <c r="F333" i="10"/>
  <c r="D328" i="10"/>
  <c r="E327" i="10"/>
  <c r="F326" i="10"/>
  <c r="D322" i="10"/>
  <c r="E321" i="10"/>
  <c r="C317" i="10"/>
  <c r="O317" i="10" s="1"/>
  <c r="M317" i="10" s="1"/>
  <c r="N317" i="10" s="1"/>
  <c r="D316" i="10"/>
  <c r="F315" i="10"/>
  <c r="C312" i="10"/>
  <c r="O312" i="10" s="1"/>
  <c r="M312" i="10" s="1"/>
  <c r="N312" i="10" s="1"/>
  <c r="E311" i="10"/>
  <c r="F310" i="10"/>
  <c r="C306" i="10"/>
  <c r="O306" i="10" s="1"/>
  <c r="M306" i="10" s="1"/>
  <c r="N306" i="10" s="1"/>
  <c r="D305" i="10"/>
  <c r="F304" i="10"/>
  <c r="C301" i="10"/>
  <c r="O301" i="10" s="1"/>
  <c r="M301" i="10" s="1"/>
  <c r="N301" i="10" s="1"/>
  <c r="D300" i="10"/>
  <c r="F299" i="10"/>
  <c r="C296" i="10"/>
  <c r="O296" i="10" s="1"/>
  <c r="M296" i="10" s="1"/>
  <c r="N296" i="10" s="1"/>
  <c r="E295" i="10"/>
  <c r="F294" i="10"/>
  <c r="D290" i="10"/>
  <c r="E289" i="10"/>
  <c r="D285" i="10"/>
  <c r="E284" i="10"/>
  <c r="D280" i="10"/>
  <c r="E428" i="10"/>
  <c r="E415" i="10"/>
  <c r="C409" i="10"/>
  <c r="O409" i="10" s="1"/>
  <c r="M409" i="10" s="1"/>
  <c r="N409" i="10" s="1"/>
  <c r="F399" i="10"/>
  <c r="E393" i="10"/>
  <c r="D364" i="10"/>
  <c r="F354" i="10"/>
  <c r="D348" i="10"/>
  <c r="C316" i="10"/>
  <c r="O316" i="10" s="1"/>
  <c r="M316" i="10" s="1"/>
  <c r="N316" i="10" s="1"/>
  <c r="E299" i="10"/>
  <c r="C278" i="10"/>
  <c r="O278" i="10" s="1"/>
  <c r="M278" i="10" s="1"/>
  <c r="N278" i="10" s="1"/>
  <c r="D277" i="10"/>
  <c r="F276" i="10"/>
  <c r="D272" i="10"/>
  <c r="F271" i="10"/>
  <c r="D267" i="10"/>
  <c r="E266" i="10"/>
  <c r="C263" i="10"/>
  <c r="O263" i="10" s="1"/>
  <c r="M263" i="10" s="1"/>
  <c r="N263" i="10" s="1"/>
  <c r="D262" i="10"/>
  <c r="E261" i="10"/>
  <c r="C256" i="10"/>
  <c r="O256" i="10" s="1"/>
  <c r="M256" i="10" s="1"/>
  <c r="N256" i="10" s="1"/>
  <c r="D255" i="10"/>
  <c r="E254" i="10"/>
  <c r="F253" i="10"/>
  <c r="C248" i="10"/>
  <c r="O248" i="10" s="1"/>
  <c r="M248" i="10" s="1"/>
  <c r="N248" i="10" s="1"/>
  <c r="D247" i="10"/>
  <c r="E246" i="10"/>
  <c r="F245" i="10"/>
  <c r="C240" i="10"/>
  <c r="O240" i="10" s="1"/>
  <c r="M240" i="10" s="1"/>
  <c r="N240" i="10" s="1"/>
  <c r="D239" i="10"/>
  <c r="E238" i="10"/>
  <c r="F237" i="10"/>
  <c r="C232" i="10"/>
  <c r="O232" i="10" s="1"/>
  <c r="M232" i="10" s="1"/>
  <c r="N232" i="10" s="1"/>
  <c r="D231" i="10"/>
  <c r="E230" i="10"/>
  <c r="F229" i="10"/>
  <c r="C224" i="10"/>
  <c r="O224" i="10" s="1"/>
  <c r="M224" i="10" s="1"/>
  <c r="N224" i="10" s="1"/>
  <c r="D223" i="10"/>
  <c r="E222" i="10"/>
  <c r="F221" i="10"/>
  <c r="C216" i="10"/>
  <c r="O216" i="10" s="1"/>
  <c r="M216" i="10" s="1"/>
  <c r="N216" i="10" s="1"/>
  <c r="D215" i="10"/>
  <c r="E214" i="10"/>
  <c r="F213" i="10"/>
  <c r="C208" i="10"/>
  <c r="O208" i="10" s="1"/>
  <c r="M208" i="10" s="1"/>
  <c r="N208" i="10" s="1"/>
  <c r="D207" i="10"/>
  <c r="E206" i="10"/>
  <c r="F205" i="10"/>
  <c r="C200" i="10"/>
  <c r="O200" i="10" s="1"/>
  <c r="M200" i="10" s="1"/>
  <c r="N200" i="10" s="1"/>
  <c r="D199" i="10"/>
  <c r="E198" i="10"/>
  <c r="F197" i="10"/>
  <c r="C192" i="10"/>
  <c r="O192" i="10" s="1"/>
  <c r="M192" i="10" s="1"/>
  <c r="N192" i="10" s="1"/>
  <c r="D191" i="10"/>
  <c r="E190" i="10"/>
  <c r="F189" i="10"/>
  <c r="C184" i="10"/>
  <c r="O184" i="10" s="1"/>
  <c r="M184" i="10" s="1"/>
  <c r="N184" i="10" s="1"/>
  <c r="D183" i="10"/>
  <c r="E182" i="10"/>
  <c r="F181" i="10"/>
  <c r="D176" i="10"/>
  <c r="E175" i="10"/>
  <c r="C171" i="10"/>
  <c r="O171" i="10" s="1"/>
  <c r="M171" i="10" s="1"/>
  <c r="N171" i="10" s="1"/>
  <c r="E170" i="10"/>
  <c r="F169" i="10"/>
  <c r="C164" i="10"/>
  <c r="O164" i="10" s="1"/>
  <c r="M164" i="10" s="1"/>
  <c r="N164" i="10" s="1"/>
  <c r="D163" i="10"/>
  <c r="E162" i="10"/>
  <c r="F161" i="10"/>
  <c r="C156" i="10"/>
  <c r="O156" i="10" s="1"/>
  <c r="M156" i="10" s="1"/>
  <c r="N156" i="10" s="1"/>
  <c r="D155" i="10"/>
  <c r="E154" i="10"/>
  <c r="F153" i="10"/>
  <c r="C148" i="10"/>
  <c r="O148" i="10" s="1"/>
  <c r="M148" i="10" s="1"/>
  <c r="N148" i="10" s="1"/>
  <c r="D147" i="10"/>
  <c r="E146" i="10"/>
  <c r="F145" i="10"/>
  <c r="D422" i="10"/>
  <c r="D387" i="10"/>
  <c r="F377" i="10"/>
  <c r="D371" i="10"/>
  <c r="C342" i="10"/>
  <c r="O342" i="10" s="1"/>
  <c r="M342" i="10" s="1"/>
  <c r="N342" i="10" s="1"/>
  <c r="F332" i="10"/>
  <c r="F309" i="10"/>
  <c r="D289" i="10"/>
  <c r="C277" i="10"/>
  <c r="O277" i="10" s="1"/>
  <c r="M277" i="10" s="1"/>
  <c r="N277" i="10" s="1"/>
  <c r="E276" i="10"/>
  <c r="F275" i="10"/>
  <c r="C272" i="10"/>
  <c r="O272" i="10" s="1"/>
  <c r="M272" i="10" s="1"/>
  <c r="N272" i="10" s="1"/>
  <c r="E271" i="10"/>
  <c r="C267" i="10"/>
  <c r="O267" i="10" s="1"/>
  <c r="M267" i="10" s="1"/>
  <c r="N267" i="10" s="1"/>
  <c r="D266" i="10"/>
  <c r="F265" i="10"/>
  <c r="C262" i="10"/>
  <c r="O262" i="10" s="1"/>
  <c r="M262" i="10" s="1"/>
  <c r="N262" i="10" s="1"/>
  <c r="D261" i="10"/>
  <c r="F260" i="10"/>
  <c r="C255" i="10"/>
  <c r="O255" i="10" s="1"/>
  <c r="M255" i="10" s="1"/>
  <c r="N255" i="10" s="1"/>
  <c r="D254" i="10"/>
  <c r="E253" i="10"/>
  <c r="F252" i="10"/>
  <c r="C247" i="10"/>
  <c r="O247" i="10" s="1"/>
  <c r="M247" i="10" s="1"/>
  <c r="N247" i="10" s="1"/>
  <c r="D246" i="10"/>
  <c r="E245" i="10"/>
  <c r="F244" i="10"/>
  <c r="C239" i="10"/>
  <c r="O239" i="10" s="1"/>
  <c r="M239" i="10" s="1"/>
  <c r="N239" i="10" s="1"/>
  <c r="D238" i="10"/>
  <c r="E237" i="10"/>
  <c r="F236" i="10"/>
  <c r="C231" i="10"/>
  <c r="O231" i="10" s="1"/>
  <c r="M231" i="10" s="1"/>
  <c r="N231" i="10" s="1"/>
  <c r="D230" i="10"/>
  <c r="E229" i="10"/>
  <c r="F228" i="10"/>
  <c r="C223" i="10"/>
  <c r="O223" i="10" s="1"/>
  <c r="M223" i="10" s="1"/>
  <c r="N223" i="10" s="1"/>
  <c r="D222" i="10"/>
  <c r="E221" i="10"/>
  <c r="F220" i="10"/>
  <c r="C215" i="10"/>
  <c r="O215" i="10" s="1"/>
  <c r="M215" i="10" s="1"/>
  <c r="N215" i="10" s="1"/>
  <c r="D214" i="10"/>
  <c r="E213" i="10"/>
  <c r="F212" i="10"/>
  <c r="C207" i="10"/>
  <c r="O207" i="10" s="1"/>
  <c r="M207" i="10" s="1"/>
  <c r="N207" i="10" s="1"/>
  <c r="D206" i="10"/>
  <c r="E205" i="10"/>
  <c r="F204" i="10"/>
  <c r="C199" i="10"/>
  <c r="O199" i="10" s="1"/>
  <c r="M199" i="10" s="1"/>
  <c r="N199" i="10" s="1"/>
  <c r="D198" i="10"/>
  <c r="E197" i="10"/>
  <c r="F196" i="10"/>
  <c r="C191" i="10"/>
  <c r="O191" i="10" s="1"/>
  <c r="M191" i="10" s="1"/>
  <c r="N191" i="10" s="1"/>
  <c r="D190" i="10"/>
  <c r="E189" i="10"/>
  <c r="F188" i="10"/>
  <c r="C183" i="10"/>
  <c r="O183" i="10" s="1"/>
  <c r="M183" i="10" s="1"/>
  <c r="N183" i="10" s="1"/>
  <c r="D182" i="10"/>
  <c r="E181" i="10"/>
  <c r="F180" i="10"/>
  <c r="C176" i="10"/>
  <c r="O176" i="10" s="1"/>
  <c r="M176" i="10" s="1"/>
  <c r="N176" i="10" s="1"/>
  <c r="D175" i="10"/>
  <c r="D170" i="10"/>
  <c r="E169" i="10"/>
  <c r="F168" i="10"/>
  <c r="C163" i="10"/>
  <c r="O163" i="10" s="1"/>
  <c r="M163" i="10" s="1"/>
  <c r="N163" i="10" s="1"/>
  <c r="D162" i="10"/>
  <c r="E161" i="10"/>
  <c r="F160" i="10"/>
  <c r="C155" i="10"/>
  <c r="O155" i="10" s="1"/>
  <c r="M155" i="10" s="1"/>
  <c r="N155" i="10" s="1"/>
  <c r="D154" i="10"/>
  <c r="E153" i="10"/>
  <c r="F152" i="10"/>
  <c r="C147" i="10"/>
  <c r="O147" i="10" s="1"/>
  <c r="M147" i="10" s="1"/>
  <c r="N147" i="10" s="1"/>
  <c r="D146" i="10"/>
  <c r="E145" i="10"/>
  <c r="F144" i="10"/>
  <c r="C139" i="10"/>
  <c r="O139" i="10" s="1"/>
  <c r="M139" i="10" s="1"/>
  <c r="N139" i="10" s="1"/>
  <c r="D138" i="10"/>
  <c r="E137" i="10"/>
  <c r="C132" i="10"/>
  <c r="O132" i="10" s="1"/>
  <c r="M132" i="10" s="1"/>
  <c r="N132" i="10" s="1"/>
  <c r="D429" i="10"/>
  <c r="D416" i="10"/>
  <c r="E400" i="10"/>
  <c r="C394" i="10"/>
  <c r="O394" i="10" s="1"/>
  <c r="M394" i="10" s="1"/>
  <c r="N394" i="10" s="1"/>
  <c r="C365" i="10"/>
  <c r="O365" i="10" s="1"/>
  <c r="M365" i="10" s="1"/>
  <c r="N365" i="10" s="1"/>
  <c r="E355" i="10"/>
  <c r="C349" i="10"/>
  <c r="O349" i="10" s="1"/>
  <c r="M349" i="10" s="1"/>
  <c r="N349" i="10" s="1"/>
  <c r="E326" i="10"/>
  <c r="F303" i="10"/>
  <c r="C300" i="10"/>
  <c r="O300" i="10" s="1"/>
  <c r="M300" i="10" s="1"/>
  <c r="N300" i="10" s="1"/>
  <c r="D276" i="10"/>
  <c r="E275" i="10"/>
  <c r="D271" i="10"/>
  <c r="F270" i="10"/>
  <c r="C266" i="10"/>
  <c r="O266" i="10" s="1"/>
  <c r="M266" i="10" s="1"/>
  <c r="N266" i="10" s="1"/>
  <c r="E265" i="10"/>
  <c r="C261" i="10"/>
  <c r="O261" i="10" s="1"/>
  <c r="M261" i="10" s="1"/>
  <c r="N261" i="10" s="1"/>
  <c r="E260" i="10"/>
  <c r="F259" i="10"/>
  <c r="C254" i="10"/>
  <c r="O254" i="10" s="1"/>
  <c r="M254" i="10" s="1"/>
  <c r="N254" i="10" s="1"/>
  <c r="D253" i="10"/>
  <c r="E252" i="10"/>
  <c r="F251" i="10"/>
  <c r="C246" i="10"/>
  <c r="O246" i="10" s="1"/>
  <c r="M246" i="10" s="1"/>
  <c r="N246" i="10" s="1"/>
  <c r="D245" i="10"/>
  <c r="E244" i="10"/>
  <c r="F243" i="10"/>
  <c r="C238" i="10"/>
  <c r="O238" i="10" s="1"/>
  <c r="M238" i="10" s="1"/>
  <c r="N238" i="10" s="1"/>
  <c r="D237" i="10"/>
  <c r="E236" i="10"/>
  <c r="F235" i="10"/>
  <c r="C230" i="10"/>
  <c r="O230" i="10" s="1"/>
  <c r="M230" i="10" s="1"/>
  <c r="N230" i="10" s="1"/>
  <c r="D229" i="10"/>
  <c r="E228" i="10"/>
  <c r="F227" i="10"/>
  <c r="C222" i="10"/>
  <c r="O222" i="10" s="1"/>
  <c r="M222" i="10" s="1"/>
  <c r="N222" i="10" s="1"/>
  <c r="D221" i="10"/>
  <c r="E220" i="10"/>
  <c r="F219" i="10"/>
  <c r="C214" i="10"/>
  <c r="O214" i="10" s="1"/>
  <c r="M214" i="10" s="1"/>
  <c r="N214" i="10" s="1"/>
  <c r="D213" i="10"/>
  <c r="E212" i="10"/>
  <c r="F211" i="10"/>
  <c r="C206" i="10"/>
  <c r="O206" i="10" s="1"/>
  <c r="M206" i="10" s="1"/>
  <c r="N206" i="10" s="1"/>
  <c r="D205" i="10"/>
  <c r="E204" i="10"/>
  <c r="F203" i="10"/>
  <c r="C198" i="10"/>
  <c r="O198" i="10" s="1"/>
  <c r="M198" i="10" s="1"/>
  <c r="N198" i="10" s="1"/>
  <c r="D197" i="10"/>
  <c r="E196" i="10"/>
  <c r="F195" i="10"/>
  <c r="C190" i="10"/>
  <c r="O190" i="10" s="1"/>
  <c r="M190" i="10" s="1"/>
  <c r="N190" i="10" s="1"/>
  <c r="D189" i="10"/>
  <c r="E188" i="10"/>
  <c r="F187" i="10"/>
  <c r="C182" i="10"/>
  <c r="O182" i="10" s="1"/>
  <c r="M182" i="10" s="1"/>
  <c r="N182" i="10" s="1"/>
  <c r="D181" i="10"/>
  <c r="E180" i="10"/>
  <c r="F179" i="10"/>
  <c r="C175" i="10"/>
  <c r="O175" i="10" s="1"/>
  <c r="M175" i="10" s="1"/>
  <c r="N175" i="10" s="1"/>
  <c r="F174" i="10"/>
  <c r="C170" i="10"/>
  <c r="O170" i="10" s="1"/>
  <c r="M170" i="10" s="1"/>
  <c r="N170" i="10" s="1"/>
  <c r="D169" i="10"/>
  <c r="E168" i="10"/>
  <c r="F167" i="10"/>
  <c r="C162" i="10"/>
  <c r="O162" i="10" s="1"/>
  <c r="M162" i="10" s="1"/>
  <c r="N162" i="10" s="1"/>
  <c r="D161" i="10"/>
  <c r="E160" i="10"/>
  <c r="F159" i="10"/>
  <c r="C154" i="10"/>
  <c r="O154" i="10" s="1"/>
  <c r="M154" i="10" s="1"/>
  <c r="N154" i="10" s="1"/>
  <c r="D153" i="10"/>
  <c r="E152" i="10"/>
  <c r="F151" i="10"/>
  <c r="C146" i="10"/>
  <c r="O146" i="10" s="1"/>
  <c r="M146" i="10" s="1"/>
  <c r="N146" i="10" s="1"/>
  <c r="D145" i="10"/>
  <c r="C423" i="10"/>
  <c r="O423" i="10" s="1"/>
  <c r="M423" i="10" s="1"/>
  <c r="N423" i="10" s="1"/>
  <c r="E378" i="10"/>
  <c r="C372" i="10"/>
  <c r="O372" i="10" s="1"/>
  <c r="M372" i="10" s="1"/>
  <c r="N372" i="10" s="1"/>
  <c r="F339" i="10"/>
  <c r="E333" i="10"/>
  <c r="F320" i="10"/>
  <c r="E310" i="10"/>
  <c r="F293" i="10"/>
  <c r="C290" i="10"/>
  <c r="O290" i="10" s="1"/>
  <c r="M290" i="10" s="1"/>
  <c r="N290" i="10" s="1"/>
  <c r="F280" i="10"/>
  <c r="C276" i="10"/>
  <c r="O276" i="10" s="1"/>
  <c r="M276" i="10" s="1"/>
  <c r="N276" i="10" s="1"/>
  <c r="D275" i="10"/>
  <c r="F274" i="10"/>
  <c r="C271" i="10"/>
  <c r="O271" i="10" s="1"/>
  <c r="M271" i="10" s="1"/>
  <c r="N271" i="10" s="1"/>
  <c r="E270" i="10"/>
  <c r="F269" i="10"/>
  <c r="D265" i="10"/>
  <c r="F264" i="10"/>
  <c r="D260" i="10"/>
  <c r="E259" i="10"/>
  <c r="F258" i="10"/>
  <c r="C253" i="10"/>
  <c r="O253" i="10" s="1"/>
  <c r="M253" i="10" s="1"/>
  <c r="N253" i="10" s="1"/>
  <c r="D252" i="10"/>
  <c r="E251" i="10"/>
  <c r="F250" i="10"/>
  <c r="C245" i="10"/>
  <c r="O245" i="10" s="1"/>
  <c r="M245" i="10" s="1"/>
  <c r="N245" i="10" s="1"/>
  <c r="D244" i="10"/>
  <c r="E243" i="10"/>
  <c r="F242" i="10"/>
  <c r="C237" i="10"/>
  <c r="O237" i="10" s="1"/>
  <c r="M237" i="10" s="1"/>
  <c r="N237" i="10" s="1"/>
  <c r="D236" i="10"/>
  <c r="E235" i="10"/>
  <c r="F234" i="10"/>
  <c r="C229" i="10"/>
  <c r="O229" i="10" s="1"/>
  <c r="M229" i="10" s="1"/>
  <c r="N229" i="10" s="1"/>
  <c r="D228" i="10"/>
  <c r="E227" i="10"/>
  <c r="F226" i="10"/>
  <c r="C221" i="10"/>
  <c r="O221" i="10" s="1"/>
  <c r="M221" i="10" s="1"/>
  <c r="N221" i="10" s="1"/>
  <c r="D220" i="10"/>
  <c r="E219" i="10"/>
  <c r="F218" i="10"/>
  <c r="C213" i="10"/>
  <c r="O213" i="10" s="1"/>
  <c r="M213" i="10" s="1"/>
  <c r="N213" i="10" s="1"/>
  <c r="D212" i="10"/>
  <c r="E211" i="10"/>
  <c r="F210" i="10"/>
  <c r="C205" i="10"/>
  <c r="O205" i="10" s="1"/>
  <c r="M205" i="10" s="1"/>
  <c r="N205" i="10" s="1"/>
  <c r="D204" i="10"/>
  <c r="E203" i="10"/>
  <c r="F202" i="10"/>
  <c r="C197" i="10"/>
  <c r="O197" i="10" s="1"/>
  <c r="M197" i="10" s="1"/>
  <c r="N197" i="10" s="1"/>
  <c r="D196" i="10"/>
  <c r="E195" i="10"/>
  <c r="F194" i="10"/>
  <c r="C189" i="10"/>
  <c r="O189" i="10" s="1"/>
  <c r="M189" i="10" s="1"/>
  <c r="N189" i="10" s="1"/>
  <c r="D188" i="10"/>
  <c r="E187" i="10"/>
  <c r="F186" i="10"/>
  <c r="C181" i="10"/>
  <c r="O181" i="10" s="1"/>
  <c r="M181" i="10" s="1"/>
  <c r="N181" i="10" s="1"/>
  <c r="D180" i="10"/>
  <c r="E179" i="10"/>
  <c r="F178" i="10"/>
  <c r="E174" i="10"/>
  <c r="F173" i="10"/>
  <c r="C169" i="10"/>
  <c r="O169" i="10" s="1"/>
  <c r="M169" i="10" s="1"/>
  <c r="N169" i="10" s="1"/>
  <c r="D168" i="10"/>
  <c r="E167" i="10"/>
  <c r="F166" i="10"/>
  <c r="C161" i="10"/>
  <c r="O161" i="10" s="1"/>
  <c r="M161" i="10" s="1"/>
  <c r="N161" i="10" s="1"/>
  <c r="D160" i="10"/>
  <c r="E159" i="10"/>
  <c r="F158" i="10"/>
  <c r="C153" i="10"/>
  <c r="O153" i="10" s="1"/>
  <c r="M153" i="10" s="1"/>
  <c r="N153" i="10" s="1"/>
  <c r="D152" i="10"/>
  <c r="E151" i="10"/>
  <c r="F150" i="10"/>
  <c r="C145" i="10"/>
  <c r="O145" i="10" s="1"/>
  <c r="M145" i="10" s="1"/>
  <c r="N145" i="10" s="1"/>
  <c r="D144" i="10"/>
  <c r="C433" i="10"/>
  <c r="O433" i="10" s="1"/>
  <c r="M433" i="10" s="1"/>
  <c r="N433" i="10" s="1"/>
  <c r="C417" i="10"/>
  <c r="O417" i="10" s="1"/>
  <c r="M417" i="10" s="1"/>
  <c r="N417" i="10" s="1"/>
  <c r="F407" i="10"/>
  <c r="D401" i="10"/>
  <c r="F362" i="10"/>
  <c r="D356" i="10"/>
  <c r="F346" i="10"/>
  <c r="D327" i="10"/>
  <c r="F314" i="10"/>
  <c r="E304" i="10"/>
  <c r="F283" i="10"/>
  <c r="F282" i="10"/>
  <c r="F281" i="10"/>
  <c r="E280" i="10"/>
  <c r="F279" i="10"/>
  <c r="C275" i="10"/>
  <c r="O275" i="10" s="1"/>
  <c r="M275" i="10" s="1"/>
  <c r="N275" i="10" s="1"/>
  <c r="E274" i="10"/>
  <c r="F273" i="10"/>
  <c r="D270" i="10"/>
  <c r="E269" i="10"/>
  <c r="F268" i="10"/>
  <c r="C265" i="10"/>
  <c r="O265" i="10" s="1"/>
  <c r="M265" i="10" s="1"/>
  <c r="N265" i="10" s="1"/>
  <c r="E264" i="10"/>
  <c r="C260" i="10"/>
  <c r="O260" i="10" s="1"/>
  <c r="M260" i="10" s="1"/>
  <c r="N260" i="10" s="1"/>
  <c r="D259" i="10"/>
  <c r="E258" i="10"/>
  <c r="F257" i="10"/>
  <c r="C252" i="10"/>
  <c r="O252" i="10" s="1"/>
  <c r="M252" i="10" s="1"/>
  <c r="N252" i="10" s="1"/>
  <c r="D251" i="10"/>
  <c r="E250" i="10"/>
  <c r="F249" i="10"/>
  <c r="C244" i="10"/>
  <c r="O244" i="10" s="1"/>
  <c r="M244" i="10" s="1"/>
  <c r="N244" i="10" s="1"/>
  <c r="D243" i="10"/>
  <c r="E242" i="10"/>
  <c r="F241" i="10"/>
  <c r="C236" i="10"/>
  <c r="O236" i="10" s="1"/>
  <c r="M236" i="10" s="1"/>
  <c r="N236" i="10" s="1"/>
  <c r="D235" i="10"/>
  <c r="E234" i="10"/>
  <c r="F233" i="10"/>
  <c r="C228" i="10"/>
  <c r="O228" i="10" s="1"/>
  <c r="M228" i="10" s="1"/>
  <c r="N228" i="10" s="1"/>
  <c r="D227" i="10"/>
  <c r="E226" i="10"/>
  <c r="F225" i="10"/>
  <c r="C220" i="10"/>
  <c r="O220" i="10" s="1"/>
  <c r="M220" i="10" s="1"/>
  <c r="N220" i="10" s="1"/>
  <c r="D219" i="10"/>
  <c r="E218" i="10"/>
  <c r="F217" i="10"/>
  <c r="C212" i="10"/>
  <c r="O212" i="10" s="1"/>
  <c r="M212" i="10" s="1"/>
  <c r="N212" i="10" s="1"/>
  <c r="D211" i="10"/>
  <c r="E210" i="10"/>
  <c r="F209" i="10"/>
  <c r="C204" i="10"/>
  <c r="O204" i="10" s="1"/>
  <c r="M204" i="10" s="1"/>
  <c r="N204" i="10" s="1"/>
  <c r="D203" i="10"/>
  <c r="E202" i="10"/>
  <c r="F201" i="10"/>
  <c r="C196" i="10"/>
  <c r="O196" i="10" s="1"/>
  <c r="M196" i="10" s="1"/>
  <c r="N196" i="10" s="1"/>
  <c r="D195" i="10"/>
  <c r="E194" i="10"/>
  <c r="F193" i="10"/>
  <c r="C188" i="10"/>
  <c r="O188" i="10" s="1"/>
  <c r="M188" i="10" s="1"/>
  <c r="N188" i="10" s="1"/>
  <c r="D187" i="10"/>
  <c r="E186" i="10"/>
  <c r="F185" i="10"/>
  <c r="C180" i="10"/>
  <c r="O180" i="10" s="1"/>
  <c r="M180" i="10" s="1"/>
  <c r="N180" i="10" s="1"/>
  <c r="D179" i="10"/>
  <c r="E178" i="10"/>
  <c r="F177" i="10"/>
  <c r="D174" i="10"/>
  <c r="E173" i="10"/>
  <c r="F172" i="10"/>
  <c r="C168" i="10"/>
  <c r="O168" i="10" s="1"/>
  <c r="M168" i="10" s="1"/>
  <c r="N168" i="10" s="1"/>
  <c r="F427" i="10"/>
  <c r="F414" i="10"/>
  <c r="D408" i="10"/>
  <c r="C402" i="10"/>
  <c r="O402" i="10" s="1"/>
  <c r="M402" i="10" s="1"/>
  <c r="N402" i="10" s="1"/>
  <c r="F392" i="10"/>
  <c r="E363" i="10"/>
  <c r="C357" i="10"/>
  <c r="O357" i="10" s="1"/>
  <c r="M357" i="10" s="1"/>
  <c r="N357" i="10" s="1"/>
  <c r="E347" i="10"/>
  <c r="C328" i="10"/>
  <c r="O328" i="10" s="1"/>
  <c r="M328" i="10" s="1"/>
  <c r="N328" i="10" s="1"/>
  <c r="E315" i="10"/>
  <c r="C305" i="10"/>
  <c r="O305" i="10" s="1"/>
  <c r="M305" i="10" s="1"/>
  <c r="N305" i="10" s="1"/>
  <c r="F298" i="10"/>
  <c r="D283" i="10"/>
  <c r="D282" i="10"/>
  <c r="D279" i="10"/>
  <c r="E278" i="10"/>
  <c r="F277" i="10"/>
  <c r="C274" i="10"/>
  <c r="O274" i="10" s="1"/>
  <c r="M274" i="10" s="1"/>
  <c r="N274" i="10" s="1"/>
  <c r="D273" i="10"/>
  <c r="F272" i="10"/>
  <c r="C269" i="10"/>
  <c r="O269" i="10" s="1"/>
  <c r="M269" i="10" s="1"/>
  <c r="N269" i="10" s="1"/>
  <c r="D268" i="10"/>
  <c r="F267" i="10"/>
  <c r="C264" i="10"/>
  <c r="O264" i="10" s="1"/>
  <c r="M264" i="10" s="1"/>
  <c r="N264" i="10" s="1"/>
  <c r="E263" i="10"/>
  <c r="F262" i="10"/>
  <c r="C258" i="10"/>
  <c r="O258" i="10" s="1"/>
  <c r="M258" i="10" s="1"/>
  <c r="N258" i="10" s="1"/>
  <c r="D257" i="10"/>
  <c r="E256" i="10"/>
  <c r="F255" i="10"/>
  <c r="C250" i="10"/>
  <c r="O250" i="10" s="1"/>
  <c r="M250" i="10" s="1"/>
  <c r="N250" i="10" s="1"/>
  <c r="D249" i="10"/>
  <c r="E248" i="10"/>
  <c r="F247" i="10"/>
  <c r="C242" i="10"/>
  <c r="O242" i="10" s="1"/>
  <c r="M242" i="10" s="1"/>
  <c r="N242" i="10" s="1"/>
  <c r="D241" i="10"/>
  <c r="E240" i="10"/>
  <c r="F239" i="10"/>
  <c r="C234" i="10"/>
  <c r="O234" i="10" s="1"/>
  <c r="M234" i="10" s="1"/>
  <c r="N234" i="10" s="1"/>
  <c r="D233" i="10"/>
  <c r="E232" i="10"/>
  <c r="F231" i="10"/>
  <c r="C226" i="10"/>
  <c r="O226" i="10" s="1"/>
  <c r="M226" i="10" s="1"/>
  <c r="N226" i="10" s="1"/>
  <c r="D225" i="10"/>
  <c r="E224" i="10"/>
  <c r="F223" i="10"/>
  <c r="C218" i="10"/>
  <c r="O218" i="10" s="1"/>
  <c r="M218" i="10" s="1"/>
  <c r="N218" i="10" s="1"/>
  <c r="D217" i="10"/>
  <c r="E216" i="10"/>
  <c r="F215" i="10"/>
  <c r="C210" i="10"/>
  <c r="O210" i="10" s="1"/>
  <c r="M210" i="10" s="1"/>
  <c r="N210" i="10" s="1"/>
  <c r="D209" i="10"/>
  <c r="E208" i="10"/>
  <c r="F207" i="10"/>
  <c r="C202" i="10"/>
  <c r="O202" i="10" s="1"/>
  <c r="M202" i="10" s="1"/>
  <c r="N202" i="10" s="1"/>
  <c r="D201" i="10"/>
  <c r="E200" i="10"/>
  <c r="F199" i="10"/>
  <c r="C194" i="10"/>
  <c r="O194" i="10" s="1"/>
  <c r="M194" i="10" s="1"/>
  <c r="N194" i="10" s="1"/>
  <c r="D193" i="10"/>
  <c r="E192" i="10"/>
  <c r="F191" i="10"/>
  <c r="C186" i="10"/>
  <c r="O186" i="10" s="1"/>
  <c r="M186" i="10" s="1"/>
  <c r="N186" i="10" s="1"/>
  <c r="D185" i="10"/>
  <c r="E184" i="10"/>
  <c r="F183" i="10"/>
  <c r="C178" i="10"/>
  <c r="O178" i="10" s="1"/>
  <c r="M178" i="10" s="1"/>
  <c r="N178" i="10" s="1"/>
  <c r="D177" i="10"/>
  <c r="F176" i="10"/>
  <c r="C173" i="10"/>
  <c r="O173" i="10" s="1"/>
  <c r="M173" i="10" s="1"/>
  <c r="N173" i="10" s="1"/>
  <c r="D172" i="10"/>
  <c r="E171" i="10"/>
  <c r="C166" i="10"/>
  <c r="O166" i="10" s="1"/>
  <c r="M166" i="10" s="1"/>
  <c r="N166" i="10" s="1"/>
  <c r="D165" i="10"/>
  <c r="E164" i="10"/>
  <c r="F163" i="10"/>
  <c r="C158" i="10"/>
  <c r="O158" i="10" s="1"/>
  <c r="M158" i="10" s="1"/>
  <c r="N158" i="10" s="1"/>
  <c r="D157" i="10"/>
  <c r="D341" i="10"/>
  <c r="D321" i="10"/>
  <c r="D284" i="10"/>
  <c r="C280" i="10"/>
  <c r="O280" i="10" s="1"/>
  <c r="M280" i="10" s="1"/>
  <c r="N280" i="10" s="1"/>
  <c r="E267" i="10"/>
  <c r="E262" i="10"/>
  <c r="C174" i="10"/>
  <c r="O174" i="10" s="1"/>
  <c r="M174" i="10" s="1"/>
  <c r="N174" i="10" s="1"/>
  <c r="F165" i="10"/>
  <c r="F164" i="10"/>
  <c r="C160" i="10"/>
  <c r="O160" i="10" s="1"/>
  <c r="M160" i="10" s="1"/>
  <c r="N160" i="10" s="1"/>
  <c r="C143" i="10"/>
  <c r="O143" i="10" s="1"/>
  <c r="M143" i="10" s="1"/>
  <c r="N143" i="10" s="1"/>
  <c r="D142" i="10"/>
  <c r="E141" i="10"/>
  <c r="F140" i="10"/>
  <c r="C133" i="10"/>
  <c r="O133" i="10" s="1"/>
  <c r="M133" i="10" s="1"/>
  <c r="N133" i="10" s="1"/>
  <c r="D132" i="10"/>
  <c r="D131" i="10"/>
  <c r="E130" i="10"/>
  <c r="F129" i="10"/>
  <c r="C124" i="10"/>
  <c r="O124" i="10" s="1"/>
  <c r="M124" i="10" s="1"/>
  <c r="N124" i="10" s="1"/>
  <c r="D123" i="10"/>
  <c r="F122" i="10"/>
  <c r="C117" i="10"/>
  <c r="O117" i="10" s="1"/>
  <c r="M117" i="10" s="1"/>
  <c r="N117" i="10" s="1"/>
  <c r="D116" i="10"/>
  <c r="E115" i="10"/>
  <c r="F114" i="10"/>
  <c r="C110" i="10"/>
  <c r="O110" i="10" s="1"/>
  <c r="M110" i="10" s="1"/>
  <c r="N110" i="10" s="1"/>
  <c r="D109" i="10"/>
  <c r="E108" i="10"/>
  <c r="F107" i="10"/>
  <c r="C103" i="10"/>
  <c r="O103" i="10" s="1"/>
  <c r="M103" i="10" s="1"/>
  <c r="N103" i="10" s="1"/>
  <c r="D102" i="10"/>
  <c r="E101" i="10"/>
  <c r="F100" i="10"/>
  <c r="C95" i="10"/>
  <c r="O95" i="10" s="1"/>
  <c r="M95" i="10" s="1"/>
  <c r="N95" i="10" s="1"/>
  <c r="D94" i="10"/>
  <c r="E93" i="10"/>
  <c r="C88" i="10"/>
  <c r="O88" i="10" s="1"/>
  <c r="M88" i="10" s="1"/>
  <c r="N88" i="10" s="1"/>
  <c r="D87" i="10"/>
  <c r="E86" i="10"/>
  <c r="F85" i="10"/>
  <c r="C81" i="10"/>
  <c r="O81" i="10" s="1"/>
  <c r="M81" i="10" s="1"/>
  <c r="N81" i="10" s="1"/>
  <c r="D80" i="10"/>
  <c r="E79" i="10"/>
  <c r="F78" i="10"/>
  <c r="C73" i="10"/>
  <c r="O73" i="10" s="1"/>
  <c r="M73" i="10" s="1"/>
  <c r="N73" i="10" s="1"/>
  <c r="D72" i="10"/>
  <c r="E71" i="10"/>
  <c r="F70" i="10"/>
  <c r="C65" i="10"/>
  <c r="O65" i="10" s="1"/>
  <c r="M65" i="10" s="1"/>
  <c r="N65" i="10" s="1"/>
  <c r="D64" i="10"/>
  <c r="E63" i="10"/>
  <c r="F62" i="10"/>
  <c r="C57" i="10"/>
  <c r="O57" i="10" s="1"/>
  <c r="M57" i="10" s="1"/>
  <c r="N57" i="10" s="1"/>
  <c r="E56" i="10"/>
  <c r="F55" i="10"/>
  <c r="C51" i="10"/>
  <c r="O51" i="10" s="1"/>
  <c r="M51" i="10" s="1"/>
  <c r="N51" i="10" s="1"/>
  <c r="D50" i="10"/>
  <c r="E49" i="10"/>
  <c r="F48" i="10"/>
  <c r="D43" i="10"/>
  <c r="F42" i="10"/>
  <c r="C39" i="10"/>
  <c r="O39" i="10" s="1"/>
  <c r="M39" i="10" s="1"/>
  <c r="N39" i="10" s="1"/>
  <c r="D38" i="10"/>
  <c r="F61" i="10"/>
  <c r="F421" i="10"/>
  <c r="E386" i="10"/>
  <c r="C380" i="10"/>
  <c r="O380" i="10" s="1"/>
  <c r="M380" i="10" s="1"/>
  <c r="N380" i="10" s="1"/>
  <c r="E268" i="10"/>
  <c r="F263" i="10"/>
  <c r="C259" i="10"/>
  <c r="O259" i="10" s="1"/>
  <c r="M259" i="10" s="1"/>
  <c r="N259" i="10" s="1"/>
  <c r="F254" i="10"/>
  <c r="C251" i="10"/>
  <c r="O251" i="10" s="1"/>
  <c r="M251" i="10" s="1"/>
  <c r="N251" i="10" s="1"/>
  <c r="F246" i="10"/>
  <c r="C243" i="10"/>
  <c r="O243" i="10" s="1"/>
  <c r="M243" i="10" s="1"/>
  <c r="N243" i="10" s="1"/>
  <c r="F238" i="10"/>
  <c r="C235" i="10"/>
  <c r="O235" i="10" s="1"/>
  <c r="M235" i="10" s="1"/>
  <c r="N235" i="10" s="1"/>
  <c r="F230" i="10"/>
  <c r="C227" i="10"/>
  <c r="O227" i="10" s="1"/>
  <c r="M227" i="10" s="1"/>
  <c r="N227" i="10" s="1"/>
  <c r="F222" i="10"/>
  <c r="C219" i="10"/>
  <c r="O219" i="10" s="1"/>
  <c r="M219" i="10" s="1"/>
  <c r="N219" i="10" s="1"/>
  <c r="F214" i="10"/>
  <c r="C211" i="10"/>
  <c r="O211" i="10" s="1"/>
  <c r="M211" i="10" s="1"/>
  <c r="N211" i="10" s="1"/>
  <c r="F206" i="10"/>
  <c r="C203" i="10"/>
  <c r="O203" i="10" s="1"/>
  <c r="M203" i="10" s="1"/>
  <c r="N203" i="10" s="1"/>
  <c r="F198" i="10"/>
  <c r="C195" i="10"/>
  <c r="O195" i="10" s="1"/>
  <c r="M195" i="10" s="1"/>
  <c r="N195" i="10" s="1"/>
  <c r="F190" i="10"/>
  <c r="C187" i="10"/>
  <c r="O187" i="10" s="1"/>
  <c r="M187" i="10" s="1"/>
  <c r="N187" i="10" s="1"/>
  <c r="F182" i="10"/>
  <c r="C179" i="10"/>
  <c r="O179" i="10" s="1"/>
  <c r="M179" i="10" s="1"/>
  <c r="N179" i="10" s="1"/>
  <c r="E166" i="10"/>
  <c r="E165" i="10"/>
  <c r="D164" i="10"/>
  <c r="C142" i="10"/>
  <c r="O142" i="10" s="1"/>
  <c r="M142" i="10" s="1"/>
  <c r="N142" i="10" s="1"/>
  <c r="D141" i="10"/>
  <c r="E140" i="10"/>
  <c r="F139" i="10"/>
  <c r="F138" i="10"/>
  <c r="F137" i="10"/>
  <c r="C131" i="10"/>
  <c r="O131" i="10" s="1"/>
  <c r="M131" i="10" s="1"/>
  <c r="N131" i="10" s="1"/>
  <c r="D130" i="10"/>
  <c r="E129" i="10"/>
  <c r="F128" i="10"/>
  <c r="C123" i="10"/>
  <c r="O123" i="10" s="1"/>
  <c r="M123" i="10" s="1"/>
  <c r="N123" i="10" s="1"/>
  <c r="E122" i="10"/>
  <c r="F121" i="10"/>
  <c r="C116" i="10"/>
  <c r="O116" i="10" s="1"/>
  <c r="M116" i="10" s="1"/>
  <c r="N116" i="10" s="1"/>
  <c r="D115" i="10"/>
  <c r="E114" i="10"/>
  <c r="F113" i="10"/>
  <c r="C109" i="10"/>
  <c r="O109" i="10" s="1"/>
  <c r="M109" i="10" s="1"/>
  <c r="N109" i="10" s="1"/>
  <c r="D108" i="10"/>
  <c r="E107" i="10"/>
  <c r="F106" i="10"/>
  <c r="C102" i="10"/>
  <c r="O102" i="10" s="1"/>
  <c r="M102" i="10" s="1"/>
  <c r="N102" i="10" s="1"/>
  <c r="D101" i="10"/>
  <c r="E100" i="10"/>
  <c r="F99" i="10"/>
  <c r="C94" i="10"/>
  <c r="O94" i="10" s="1"/>
  <c r="M94" i="10" s="1"/>
  <c r="N94" i="10" s="1"/>
  <c r="D93" i="10"/>
  <c r="F92" i="10"/>
  <c r="C87" i="10"/>
  <c r="O87" i="10" s="1"/>
  <c r="M87" i="10" s="1"/>
  <c r="N87" i="10" s="1"/>
  <c r="D86" i="10"/>
  <c r="E85" i="10"/>
  <c r="C80" i="10"/>
  <c r="O80" i="10" s="1"/>
  <c r="M80" i="10" s="1"/>
  <c r="N80" i="10" s="1"/>
  <c r="D79" i="10"/>
  <c r="E78" i="10"/>
  <c r="F77" i="10"/>
  <c r="C72" i="10"/>
  <c r="O72" i="10" s="1"/>
  <c r="M72" i="10" s="1"/>
  <c r="N72" i="10" s="1"/>
  <c r="D71" i="10"/>
  <c r="E70" i="10"/>
  <c r="F69" i="10"/>
  <c r="C64" i="10"/>
  <c r="O64" i="10" s="1"/>
  <c r="M64" i="10" s="1"/>
  <c r="N64" i="10" s="1"/>
  <c r="D63" i="10"/>
  <c r="E62" i="10"/>
  <c r="C322" i="10"/>
  <c r="O322" i="10" s="1"/>
  <c r="M322" i="10" s="1"/>
  <c r="N322" i="10" s="1"/>
  <c r="F288" i="10"/>
  <c r="C285" i="10"/>
  <c r="O285" i="10" s="1"/>
  <c r="M285" i="10" s="1"/>
  <c r="N285" i="10" s="1"/>
  <c r="C281" i="10"/>
  <c r="O281" i="10" s="1"/>
  <c r="M281" i="10" s="1"/>
  <c r="N281" i="10" s="1"/>
  <c r="E272" i="10"/>
  <c r="C268" i="10"/>
  <c r="O268" i="10" s="1"/>
  <c r="M268" i="10" s="1"/>
  <c r="N268" i="10" s="1"/>
  <c r="D264" i="10"/>
  <c r="D263" i="10"/>
  <c r="F175" i="10"/>
  <c r="F170" i="10"/>
  <c r="D167" i="10"/>
  <c r="D166" i="10"/>
  <c r="C165" i="10"/>
  <c r="O165" i="10" s="1"/>
  <c r="M165" i="10" s="1"/>
  <c r="N165" i="10" s="1"/>
  <c r="C141" i="10"/>
  <c r="O141" i="10" s="1"/>
  <c r="M141" i="10" s="1"/>
  <c r="N141" i="10" s="1"/>
  <c r="D140" i="10"/>
  <c r="E139" i="10"/>
  <c r="E138" i="10"/>
  <c r="D137" i="10"/>
  <c r="F136" i="10"/>
  <c r="C130" i="10"/>
  <c r="O130" i="10" s="1"/>
  <c r="M130" i="10" s="1"/>
  <c r="N130" i="10" s="1"/>
  <c r="D129" i="10"/>
  <c r="E128" i="10"/>
  <c r="F127" i="10"/>
  <c r="D122" i="10"/>
  <c r="E121" i="10"/>
  <c r="F120" i="10"/>
  <c r="C115" i="10"/>
  <c r="O115" i="10" s="1"/>
  <c r="M115" i="10" s="1"/>
  <c r="N115" i="10" s="1"/>
  <c r="D114" i="10"/>
  <c r="E113" i="10"/>
  <c r="F112" i="10"/>
  <c r="C108" i="10"/>
  <c r="O108" i="10" s="1"/>
  <c r="M108" i="10" s="1"/>
  <c r="N108" i="10" s="1"/>
  <c r="D107" i="10"/>
  <c r="E106" i="10"/>
  <c r="F105" i="10"/>
  <c r="C101" i="10"/>
  <c r="O101" i="10" s="1"/>
  <c r="M101" i="10" s="1"/>
  <c r="N101" i="10" s="1"/>
  <c r="D100" i="10"/>
  <c r="E99" i="10"/>
  <c r="F98" i="10"/>
  <c r="C93" i="10"/>
  <c r="O93" i="10" s="1"/>
  <c r="M93" i="10" s="1"/>
  <c r="N93" i="10" s="1"/>
  <c r="E92" i="10"/>
  <c r="F91" i="10"/>
  <c r="C86" i="10"/>
  <c r="O86" i="10" s="1"/>
  <c r="M86" i="10" s="1"/>
  <c r="N86" i="10" s="1"/>
  <c r="D85" i="10"/>
  <c r="F84" i="10"/>
  <c r="C79" i="10"/>
  <c r="O79" i="10" s="1"/>
  <c r="M79" i="10" s="1"/>
  <c r="N79" i="10" s="1"/>
  <c r="D78" i="10"/>
  <c r="E77" i="10"/>
  <c r="F76" i="10"/>
  <c r="C71" i="10"/>
  <c r="O71" i="10" s="1"/>
  <c r="M71" i="10" s="1"/>
  <c r="N71" i="10" s="1"/>
  <c r="D70" i="10"/>
  <c r="E69" i="10"/>
  <c r="F68" i="10"/>
  <c r="C63" i="10"/>
  <c r="O63" i="10" s="1"/>
  <c r="M63" i="10" s="1"/>
  <c r="N63" i="10" s="1"/>
  <c r="D62" i="10"/>
  <c r="E61" i="10"/>
  <c r="F60" i="10"/>
  <c r="C56" i="10"/>
  <c r="O56" i="10" s="1"/>
  <c r="M56" i="10" s="1"/>
  <c r="N56" i="10" s="1"/>
  <c r="D55" i="10"/>
  <c r="E54" i="10"/>
  <c r="F53" i="10"/>
  <c r="C49" i="10"/>
  <c r="O49" i="10" s="1"/>
  <c r="M49" i="10" s="1"/>
  <c r="N49" i="10" s="1"/>
  <c r="D48" i="10"/>
  <c r="E47" i="10"/>
  <c r="F46" i="10"/>
  <c r="D42" i="10"/>
  <c r="F41" i="10"/>
  <c r="F369" i="10"/>
  <c r="E294" i="10"/>
  <c r="E273" i="10"/>
  <c r="D269" i="10"/>
  <c r="E255" i="10"/>
  <c r="E247" i="10"/>
  <c r="E239" i="10"/>
  <c r="E231" i="10"/>
  <c r="E223" i="10"/>
  <c r="E215" i="10"/>
  <c r="E207" i="10"/>
  <c r="E199" i="10"/>
  <c r="E191" i="10"/>
  <c r="E183" i="10"/>
  <c r="F171" i="10"/>
  <c r="C167" i="10"/>
  <c r="O167" i="10" s="1"/>
  <c r="M167" i="10" s="1"/>
  <c r="N167" i="10" s="1"/>
  <c r="F154" i="10"/>
  <c r="E150" i="10"/>
  <c r="F149" i="10"/>
  <c r="F146" i="10"/>
  <c r="C140" i="10"/>
  <c r="O140" i="10" s="1"/>
  <c r="M140" i="10" s="1"/>
  <c r="N140" i="10" s="1"/>
  <c r="D139" i="10"/>
  <c r="C138" i="10"/>
  <c r="O138" i="10" s="1"/>
  <c r="M138" i="10" s="1"/>
  <c r="N138" i="10" s="1"/>
  <c r="C137" i="10"/>
  <c r="O137" i="10" s="1"/>
  <c r="M137" i="10" s="1"/>
  <c r="N137" i="10" s="1"/>
  <c r="E136" i="10"/>
  <c r="F135" i="10"/>
  <c r="C129" i="10"/>
  <c r="O129" i="10" s="1"/>
  <c r="M129" i="10" s="1"/>
  <c r="N129" i="10" s="1"/>
  <c r="D128" i="10"/>
  <c r="E127" i="10"/>
  <c r="F126" i="10"/>
  <c r="C122" i="10"/>
  <c r="O122" i="10" s="1"/>
  <c r="M122" i="10" s="1"/>
  <c r="N122" i="10" s="1"/>
  <c r="D121" i="10"/>
  <c r="E120" i="10"/>
  <c r="F119" i="10"/>
  <c r="C114" i="10"/>
  <c r="O114" i="10" s="1"/>
  <c r="M114" i="10" s="1"/>
  <c r="N114" i="10" s="1"/>
  <c r="D113" i="10"/>
  <c r="E112" i="10"/>
  <c r="F111" i="10"/>
  <c r="C107" i="10"/>
  <c r="O107" i="10" s="1"/>
  <c r="M107" i="10" s="1"/>
  <c r="N107" i="10" s="1"/>
  <c r="D106" i="10"/>
  <c r="E105" i="10"/>
  <c r="C100" i="10"/>
  <c r="O100" i="10" s="1"/>
  <c r="M100" i="10" s="1"/>
  <c r="N100" i="10" s="1"/>
  <c r="D99" i="10"/>
  <c r="E98" i="10"/>
  <c r="F97" i="10"/>
  <c r="D92" i="10"/>
  <c r="E91" i="10"/>
  <c r="F90" i="10"/>
  <c r="C85" i="10"/>
  <c r="O85" i="10" s="1"/>
  <c r="M85" i="10" s="1"/>
  <c r="N85" i="10" s="1"/>
  <c r="E84" i="10"/>
  <c r="F83" i="10"/>
  <c r="C78" i="10"/>
  <c r="O78" i="10" s="1"/>
  <c r="M78" i="10" s="1"/>
  <c r="N78" i="10" s="1"/>
  <c r="D77" i="10"/>
  <c r="E76" i="10"/>
  <c r="F75" i="10"/>
  <c r="C70" i="10"/>
  <c r="O70" i="10" s="1"/>
  <c r="M70" i="10" s="1"/>
  <c r="N70" i="10" s="1"/>
  <c r="D69" i="10"/>
  <c r="E68" i="10"/>
  <c r="F67" i="10"/>
  <c r="C62" i="10"/>
  <c r="O62" i="10" s="1"/>
  <c r="M62" i="10" s="1"/>
  <c r="N62" i="10" s="1"/>
  <c r="D61" i="10"/>
  <c r="E60" i="10"/>
  <c r="F59" i="10"/>
  <c r="C55" i="10"/>
  <c r="O55" i="10" s="1"/>
  <c r="M55" i="10" s="1"/>
  <c r="N55" i="10" s="1"/>
  <c r="D54" i="10"/>
  <c r="E53" i="10"/>
  <c r="F52" i="10"/>
  <c r="C48" i="10"/>
  <c r="O48" i="10" s="1"/>
  <c r="M48" i="10" s="1"/>
  <c r="N48" i="10" s="1"/>
  <c r="D47" i="10"/>
  <c r="D311" i="10"/>
  <c r="E282" i="10"/>
  <c r="E277" i="10"/>
  <c r="C273" i="10"/>
  <c r="O273" i="10" s="1"/>
  <c r="M273" i="10" s="1"/>
  <c r="N273" i="10" s="1"/>
  <c r="F256" i="10"/>
  <c r="F248" i="10"/>
  <c r="F240" i="10"/>
  <c r="F232" i="10"/>
  <c r="F224" i="10"/>
  <c r="F216" i="10"/>
  <c r="F208" i="10"/>
  <c r="F200" i="10"/>
  <c r="F192" i="10"/>
  <c r="F184" i="10"/>
  <c r="E176" i="10"/>
  <c r="E172" i="10"/>
  <c r="D171" i="10"/>
  <c r="F157" i="10"/>
  <c r="F156" i="10"/>
  <c r="F155" i="10"/>
  <c r="D151" i="10"/>
  <c r="D150" i="10"/>
  <c r="E149" i="10"/>
  <c r="F148" i="10"/>
  <c r="F147" i="10"/>
  <c r="D136" i="10"/>
  <c r="E135" i="10"/>
  <c r="F134" i="10"/>
  <c r="C128" i="10"/>
  <c r="O128" i="10" s="1"/>
  <c r="M128" i="10" s="1"/>
  <c r="N128" i="10" s="1"/>
  <c r="D127" i="10"/>
  <c r="E126" i="10"/>
  <c r="F125" i="10"/>
  <c r="C121" i="10"/>
  <c r="O121" i="10" s="1"/>
  <c r="M121" i="10" s="1"/>
  <c r="N121" i="10" s="1"/>
  <c r="D120" i="10"/>
  <c r="E119" i="10"/>
  <c r="F118" i="10"/>
  <c r="C113" i="10"/>
  <c r="O113" i="10" s="1"/>
  <c r="M113" i="10" s="1"/>
  <c r="N113" i="10" s="1"/>
  <c r="D112" i="10"/>
  <c r="E111" i="10"/>
  <c r="C106" i="10"/>
  <c r="O106" i="10" s="1"/>
  <c r="M106" i="10" s="1"/>
  <c r="N106" i="10" s="1"/>
  <c r="D105" i="10"/>
  <c r="F104" i="10"/>
  <c r="C99" i="10"/>
  <c r="O99" i="10" s="1"/>
  <c r="M99" i="10" s="1"/>
  <c r="N99" i="10" s="1"/>
  <c r="D98" i="10"/>
  <c r="E97" i="10"/>
  <c r="F96" i="10"/>
  <c r="C92" i="10"/>
  <c r="O92" i="10" s="1"/>
  <c r="M92" i="10" s="1"/>
  <c r="N92" i="10" s="1"/>
  <c r="D91" i="10"/>
  <c r="E90" i="10"/>
  <c r="F89" i="10"/>
  <c r="D84" i="10"/>
  <c r="E83" i="10"/>
  <c r="F82" i="10"/>
  <c r="C77" i="10"/>
  <c r="O77" i="10" s="1"/>
  <c r="M77" i="10" s="1"/>
  <c r="N77" i="10" s="1"/>
  <c r="D76" i="10"/>
  <c r="E75" i="10"/>
  <c r="F74" i="10"/>
  <c r="C69" i="10"/>
  <c r="O69" i="10" s="1"/>
  <c r="M69" i="10" s="1"/>
  <c r="N69" i="10" s="1"/>
  <c r="D68" i="10"/>
  <c r="E67" i="10"/>
  <c r="F66" i="10"/>
  <c r="C61" i="10"/>
  <c r="O61" i="10" s="1"/>
  <c r="M61" i="10" s="1"/>
  <c r="N61" i="10" s="1"/>
  <c r="D60" i="10"/>
  <c r="E59" i="10"/>
  <c r="F58" i="10"/>
  <c r="C54" i="10"/>
  <c r="O54" i="10" s="1"/>
  <c r="M54" i="10" s="1"/>
  <c r="N54" i="10" s="1"/>
  <c r="D53" i="10"/>
  <c r="E52" i="10"/>
  <c r="C47" i="10"/>
  <c r="O47" i="10" s="1"/>
  <c r="M47" i="10" s="1"/>
  <c r="N47" i="10" s="1"/>
  <c r="D46" i="10"/>
  <c r="E340" i="10"/>
  <c r="E283" i="10"/>
  <c r="E279" i="10"/>
  <c r="D278" i="10"/>
  <c r="F266" i="10"/>
  <c r="F261" i="10"/>
  <c r="C257" i="10"/>
  <c r="O257" i="10" s="1"/>
  <c r="M257" i="10" s="1"/>
  <c r="N257" i="10" s="1"/>
  <c r="C249" i="10"/>
  <c r="O249" i="10" s="1"/>
  <c r="M249" i="10" s="1"/>
  <c r="N249" i="10" s="1"/>
  <c r="C241" i="10"/>
  <c r="O241" i="10" s="1"/>
  <c r="M241" i="10" s="1"/>
  <c r="N241" i="10" s="1"/>
  <c r="C233" i="10"/>
  <c r="O233" i="10" s="1"/>
  <c r="M233" i="10" s="1"/>
  <c r="N233" i="10" s="1"/>
  <c r="C225" i="10"/>
  <c r="O225" i="10" s="1"/>
  <c r="M225" i="10" s="1"/>
  <c r="N225" i="10" s="1"/>
  <c r="C217" i="10"/>
  <c r="O217" i="10" s="1"/>
  <c r="M217" i="10" s="1"/>
  <c r="N217" i="10" s="1"/>
  <c r="C209" i="10"/>
  <c r="O209" i="10" s="1"/>
  <c r="M209" i="10" s="1"/>
  <c r="N209" i="10" s="1"/>
  <c r="C201" i="10"/>
  <c r="O201" i="10" s="1"/>
  <c r="M201" i="10" s="1"/>
  <c r="N201" i="10" s="1"/>
  <c r="C193" i="10"/>
  <c r="O193" i="10" s="1"/>
  <c r="M193" i="10" s="1"/>
  <c r="N193" i="10" s="1"/>
  <c r="C185" i="10"/>
  <c r="O185" i="10" s="1"/>
  <c r="M185" i="10" s="1"/>
  <c r="N185" i="10" s="1"/>
  <c r="C177" i="10"/>
  <c r="O177" i="10" s="1"/>
  <c r="M177" i="10" s="1"/>
  <c r="N177" i="10" s="1"/>
  <c r="D173" i="10"/>
  <c r="D159" i="10"/>
  <c r="D158" i="10"/>
  <c r="C157" i="10"/>
  <c r="O157" i="10" s="1"/>
  <c r="M157" i="10" s="1"/>
  <c r="N157" i="10" s="1"/>
  <c r="D156" i="10"/>
  <c r="C152" i="10"/>
  <c r="O152" i="10" s="1"/>
  <c r="M152" i="10" s="1"/>
  <c r="N152" i="10" s="1"/>
  <c r="C149" i="10"/>
  <c r="O149" i="10" s="1"/>
  <c r="M149" i="10" s="1"/>
  <c r="N149" i="10" s="1"/>
  <c r="D148" i="10"/>
  <c r="E144" i="10"/>
  <c r="E143" i="10"/>
  <c r="F142" i="10"/>
  <c r="C135" i="10"/>
  <c r="O135" i="10" s="1"/>
  <c r="M135" i="10" s="1"/>
  <c r="N135" i="10" s="1"/>
  <c r="D134" i="10"/>
  <c r="E133" i="10"/>
  <c r="F132" i="10"/>
  <c r="F131" i="10"/>
  <c r="C126" i="10"/>
  <c r="O126" i="10" s="1"/>
  <c r="M126" i="10" s="1"/>
  <c r="N126" i="10" s="1"/>
  <c r="D125" i="10"/>
  <c r="E124" i="10"/>
  <c r="F123" i="10"/>
  <c r="C119" i="10"/>
  <c r="O119" i="10" s="1"/>
  <c r="M119" i="10" s="1"/>
  <c r="N119" i="10" s="1"/>
  <c r="D118" i="10"/>
  <c r="E117" i="10"/>
  <c r="F116" i="10"/>
  <c r="C111" i="10"/>
  <c r="O111" i="10" s="1"/>
  <c r="M111" i="10" s="1"/>
  <c r="N111" i="10" s="1"/>
  <c r="E110" i="10"/>
  <c r="F109" i="10"/>
  <c r="D104" i="10"/>
  <c r="E103" i="10"/>
  <c r="F102" i="10"/>
  <c r="C97" i="10"/>
  <c r="O97" i="10" s="1"/>
  <c r="M97" i="10" s="1"/>
  <c r="N97" i="10" s="1"/>
  <c r="D96" i="10"/>
  <c r="E95" i="10"/>
  <c r="F94" i="10"/>
  <c r="C90" i="10"/>
  <c r="O90" i="10" s="1"/>
  <c r="M90" i="10" s="1"/>
  <c r="N90" i="10" s="1"/>
  <c r="D89" i="10"/>
  <c r="E88" i="10"/>
  <c r="F87" i="10"/>
  <c r="C83" i="10"/>
  <c r="O83" i="10" s="1"/>
  <c r="M83" i="10" s="1"/>
  <c r="N83" i="10" s="1"/>
  <c r="D82" i="10"/>
  <c r="E81" i="10"/>
  <c r="F80" i="10"/>
  <c r="C75" i="10"/>
  <c r="O75" i="10" s="1"/>
  <c r="M75" i="10" s="1"/>
  <c r="N75" i="10" s="1"/>
  <c r="D74" i="10"/>
  <c r="E73" i="10"/>
  <c r="F72" i="10"/>
  <c r="C67" i="10"/>
  <c r="O67" i="10" s="1"/>
  <c r="M67" i="10" s="1"/>
  <c r="N67" i="10" s="1"/>
  <c r="D66" i="10"/>
  <c r="E65" i="10"/>
  <c r="F64" i="10"/>
  <c r="C59" i="10"/>
  <c r="O59" i="10" s="1"/>
  <c r="M59" i="10" s="1"/>
  <c r="N59" i="10" s="1"/>
  <c r="D58" i="10"/>
  <c r="E57" i="10"/>
  <c r="C52" i="10"/>
  <c r="O52" i="10" s="1"/>
  <c r="M52" i="10" s="1"/>
  <c r="N52" i="10" s="1"/>
  <c r="E51" i="10"/>
  <c r="D274" i="10"/>
  <c r="E257" i="10"/>
  <c r="D242" i="10"/>
  <c r="D208" i="10"/>
  <c r="E193" i="10"/>
  <c r="D178" i="10"/>
  <c r="C172" i="10"/>
  <c r="O172" i="10" s="1"/>
  <c r="M172" i="10" s="1"/>
  <c r="N172" i="10" s="1"/>
  <c r="E157" i="10"/>
  <c r="D143" i="10"/>
  <c r="E132" i="10"/>
  <c r="E125" i="10"/>
  <c r="D124" i="10"/>
  <c r="E116" i="10"/>
  <c r="F108" i="10"/>
  <c r="C105" i="10"/>
  <c r="O105" i="10" s="1"/>
  <c r="M105" i="10" s="1"/>
  <c r="N105" i="10" s="1"/>
  <c r="D97" i="10"/>
  <c r="F88" i="10"/>
  <c r="C84" i="10"/>
  <c r="O84" i="10" s="1"/>
  <c r="M84" i="10" s="1"/>
  <c r="N84" i="10" s="1"/>
  <c r="F79" i="10"/>
  <c r="C76" i="10"/>
  <c r="O76" i="10" s="1"/>
  <c r="M76" i="10" s="1"/>
  <c r="N76" i="10" s="1"/>
  <c r="F71" i="10"/>
  <c r="C68" i="10"/>
  <c r="O68" i="10" s="1"/>
  <c r="M68" i="10" s="1"/>
  <c r="N68" i="10" s="1"/>
  <c r="F63" i="10"/>
  <c r="C60" i="10"/>
  <c r="O60" i="10" s="1"/>
  <c r="M60" i="10" s="1"/>
  <c r="N60" i="10" s="1"/>
  <c r="F54" i="10"/>
  <c r="C44" i="10"/>
  <c r="O44" i="10" s="1"/>
  <c r="M44" i="10" s="1"/>
  <c r="N44" i="10" s="1"/>
  <c r="C43" i="10"/>
  <c r="O43" i="10" s="1"/>
  <c r="M43" i="10" s="1"/>
  <c r="N43" i="10" s="1"/>
  <c r="C41" i="10"/>
  <c r="O41" i="10" s="1"/>
  <c r="M41" i="10" s="1"/>
  <c r="N41" i="10" s="1"/>
  <c r="D40" i="10"/>
  <c r="F39" i="10"/>
  <c r="F38" i="10"/>
  <c r="D216" i="10"/>
  <c r="F95" i="10"/>
  <c r="C82" i="10"/>
  <c r="O82" i="10" s="1"/>
  <c r="M82" i="10" s="1"/>
  <c r="N82" i="10" s="1"/>
  <c r="E45" i="10"/>
  <c r="C104" i="10"/>
  <c r="O104" i="10" s="1"/>
  <c r="M104" i="10" s="1"/>
  <c r="N104" i="10" s="1"/>
  <c r="E43" i="10"/>
  <c r="D248" i="10"/>
  <c r="E233" i="10"/>
  <c r="D218" i="10"/>
  <c r="D184" i="10"/>
  <c r="C151" i="10"/>
  <c r="O151" i="10" s="1"/>
  <c r="M151" i="10" s="1"/>
  <c r="N151" i="10" s="1"/>
  <c r="E147" i="10"/>
  <c r="C144" i="10"/>
  <c r="O144" i="10" s="1"/>
  <c r="M144" i="10" s="1"/>
  <c r="N144" i="10" s="1"/>
  <c r="F133" i="10"/>
  <c r="C125" i="10"/>
  <c r="O125" i="10" s="1"/>
  <c r="M125" i="10" s="1"/>
  <c r="N125" i="10" s="1"/>
  <c r="F117" i="10"/>
  <c r="E89" i="10"/>
  <c r="D88" i="10"/>
  <c r="E48" i="10"/>
  <c r="C40" i="10"/>
  <c r="O40" i="10" s="1"/>
  <c r="M40" i="10" s="1"/>
  <c r="N40" i="10" s="1"/>
  <c r="E39" i="10"/>
  <c r="E38" i="10"/>
  <c r="C50" i="10"/>
  <c r="O50" i="10" s="1"/>
  <c r="M50" i="10" s="1"/>
  <c r="N50" i="10" s="1"/>
  <c r="C91" i="10"/>
  <c r="O91" i="10" s="1"/>
  <c r="M91" i="10" s="1"/>
  <c r="N91" i="10" s="1"/>
  <c r="C58" i="10"/>
  <c r="O58" i="10" s="1"/>
  <c r="M58" i="10" s="1"/>
  <c r="N58" i="10" s="1"/>
  <c r="F44" i="10"/>
  <c r="F47" i="10"/>
  <c r="E370" i="10"/>
  <c r="F278" i="10"/>
  <c r="D258" i="10"/>
  <c r="D224" i="10"/>
  <c r="E209" i="10"/>
  <c r="D194" i="10"/>
  <c r="E158" i="10"/>
  <c r="E134" i="10"/>
  <c r="D133" i="10"/>
  <c r="D126" i="10"/>
  <c r="E118" i="10"/>
  <c r="D117" i="10"/>
  <c r="E109" i="10"/>
  <c r="F101" i="10"/>
  <c r="C98" i="10"/>
  <c r="O98" i="10" s="1"/>
  <c r="M98" i="10" s="1"/>
  <c r="N98" i="10" s="1"/>
  <c r="F93" i="10"/>
  <c r="C89" i="10"/>
  <c r="O89" i="10" s="1"/>
  <c r="M89" i="10" s="1"/>
  <c r="N89" i="10" s="1"/>
  <c r="E80" i="10"/>
  <c r="E72" i="10"/>
  <c r="E64" i="10"/>
  <c r="E55" i="10"/>
  <c r="F50" i="10"/>
  <c r="F49" i="10"/>
  <c r="D39" i="10"/>
  <c r="C38" i="10"/>
  <c r="O38" i="10" s="1"/>
  <c r="M38" i="10" s="1"/>
  <c r="N38" i="10" s="1"/>
  <c r="F385" i="10"/>
  <c r="E201" i="10"/>
  <c r="F103" i="10"/>
  <c r="C66" i="10"/>
  <c r="O66" i="10" s="1"/>
  <c r="M66" i="10" s="1"/>
  <c r="N66" i="10" s="1"/>
  <c r="F124" i="10"/>
  <c r="D44" i="10"/>
  <c r="D295" i="10"/>
  <c r="E249" i="10"/>
  <c r="D234" i="10"/>
  <c r="D200" i="10"/>
  <c r="E185" i="10"/>
  <c r="E148" i="10"/>
  <c r="C134" i="10"/>
  <c r="O134" i="10" s="1"/>
  <c r="M134" i="10" s="1"/>
  <c r="N134" i="10" s="1"/>
  <c r="C118" i="10"/>
  <c r="O118" i="10" s="1"/>
  <c r="M118" i="10" s="1"/>
  <c r="N118" i="10" s="1"/>
  <c r="F110" i="10"/>
  <c r="D90" i="10"/>
  <c r="F81" i="10"/>
  <c r="F73" i="10"/>
  <c r="F65" i="10"/>
  <c r="F57" i="10"/>
  <c r="F56" i="10"/>
  <c r="F51" i="10"/>
  <c r="E50" i="10"/>
  <c r="D49" i="10"/>
  <c r="D51" i="10"/>
  <c r="D250" i="10"/>
  <c r="D186" i="10"/>
  <c r="F86" i="10"/>
  <c r="F143" i="10"/>
  <c r="C45" i="10"/>
  <c r="O45" i="10" s="1"/>
  <c r="M45" i="10" s="1"/>
  <c r="N45" i="10" s="1"/>
  <c r="E40" i="10"/>
  <c r="D379" i="10"/>
  <c r="C279" i="10"/>
  <c r="O279" i="10" s="1"/>
  <c r="M279" i="10" s="1"/>
  <c r="N279" i="10" s="1"/>
  <c r="D240" i="10"/>
  <c r="E225" i="10"/>
  <c r="D210" i="10"/>
  <c r="F162" i="10"/>
  <c r="C159" i="10"/>
  <c r="O159" i="10" s="1"/>
  <c r="M159" i="10" s="1"/>
  <c r="N159" i="10" s="1"/>
  <c r="E155" i="10"/>
  <c r="F141" i="10"/>
  <c r="D135" i="10"/>
  <c r="F130" i="10"/>
  <c r="C127" i="10"/>
  <c r="O127" i="10" s="1"/>
  <c r="M127" i="10" s="1"/>
  <c r="N127" i="10" s="1"/>
  <c r="D119" i="10"/>
  <c r="D111" i="10"/>
  <c r="D110" i="10"/>
  <c r="E102" i="10"/>
  <c r="E94" i="10"/>
  <c r="E82" i="10"/>
  <c r="D81" i="10"/>
  <c r="E74" i="10"/>
  <c r="D73" i="10"/>
  <c r="E66" i="10"/>
  <c r="D65" i="10"/>
  <c r="E58" i="10"/>
  <c r="D57" i="10"/>
  <c r="D56" i="10"/>
  <c r="D52" i="10"/>
  <c r="F45" i="10"/>
  <c r="C270" i="10"/>
  <c r="O270" i="10" s="1"/>
  <c r="M270" i="10" s="1"/>
  <c r="N270" i="10" s="1"/>
  <c r="D149" i="10"/>
  <c r="C74" i="10"/>
  <c r="O74" i="10" s="1"/>
  <c r="M74" i="10" s="1"/>
  <c r="N74" i="10" s="1"/>
  <c r="E46" i="10"/>
  <c r="E87" i="10"/>
  <c r="D41" i="10"/>
  <c r="D256" i="10"/>
  <c r="E241" i="10"/>
  <c r="D226" i="10"/>
  <c r="D192" i="10"/>
  <c r="E177" i="10"/>
  <c r="E163" i="10"/>
  <c r="E156" i="10"/>
  <c r="E142" i="10"/>
  <c r="C136" i="10"/>
  <c r="O136" i="10" s="1"/>
  <c r="M136" i="10" s="1"/>
  <c r="N136" i="10" s="1"/>
  <c r="E131" i="10"/>
  <c r="E123" i="10"/>
  <c r="C120" i="10"/>
  <c r="O120" i="10" s="1"/>
  <c r="M120" i="10" s="1"/>
  <c r="N120" i="10" s="1"/>
  <c r="F115" i="10"/>
  <c r="C112" i="10"/>
  <c r="O112" i="10" s="1"/>
  <c r="M112" i="10" s="1"/>
  <c r="N112" i="10" s="1"/>
  <c r="E104" i="10"/>
  <c r="D103" i="10"/>
  <c r="E96" i="10"/>
  <c r="D95" i="10"/>
  <c r="D83" i="10"/>
  <c r="D75" i="10"/>
  <c r="D67" i="10"/>
  <c r="D59" i="10"/>
  <c r="C53" i="10"/>
  <c r="O53" i="10" s="1"/>
  <c r="M53" i="10" s="1"/>
  <c r="N53" i="10" s="1"/>
  <c r="C46" i="10"/>
  <c r="O46" i="10" s="1"/>
  <c r="M46" i="10" s="1"/>
  <c r="N46" i="10" s="1"/>
  <c r="D45" i="10"/>
  <c r="E44" i="10"/>
  <c r="F43" i="10"/>
  <c r="E42" i="10"/>
  <c r="E41" i="10"/>
  <c r="F40" i="10"/>
  <c r="C334" i="10"/>
  <c r="O334" i="10" s="1"/>
  <c r="M334" i="10" s="1"/>
  <c r="N334" i="10" s="1"/>
  <c r="D232" i="10"/>
  <c r="E217" i="10"/>
  <c r="D202" i="10"/>
  <c r="C150" i="10"/>
  <c r="O150" i="10" s="1"/>
  <c r="M150" i="10" s="1"/>
  <c r="N150" i="10" s="1"/>
  <c r="C96" i="10"/>
  <c r="O96" i="10" s="1"/>
  <c r="M96" i="10" s="1"/>
  <c r="N96" i="10" s="1"/>
  <c r="C42" i="10"/>
  <c r="O42" i="10" s="1"/>
  <c r="M42" i="10" s="1"/>
  <c r="N42" i="10" s="1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4" i="3"/>
  <c r="A3" i="3"/>
  <c r="A2" i="3"/>
  <c r="A297" i="10" l="1"/>
  <c r="A389" i="10" l="1"/>
  <c r="A387" i="10"/>
  <c r="A384" i="10"/>
  <c r="A381" i="10"/>
  <c r="A379" i="10"/>
  <c r="A376" i="10"/>
  <c r="A374" i="10"/>
  <c r="A373" i="10"/>
  <c r="A371" i="10"/>
  <c r="A368" i="10"/>
  <c r="A366" i="10"/>
  <c r="A365" i="10"/>
  <c r="A363" i="10"/>
  <c r="A358" i="10"/>
  <c r="A357" i="10"/>
  <c r="A355" i="10"/>
  <c r="A350" i="10"/>
  <c r="A349" i="10"/>
  <c r="A347" i="10"/>
  <c r="A341" i="10"/>
  <c r="A339" i="10"/>
  <c r="A334" i="10"/>
  <c r="A333" i="10"/>
  <c r="A331" i="10"/>
  <c r="A326" i="10"/>
  <c r="A325" i="10"/>
  <c r="A323" i="10"/>
  <c r="A317" i="10"/>
  <c r="A315" i="10"/>
  <c r="A310" i="10"/>
  <c r="A309" i="10"/>
  <c r="A307" i="10"/>
  <c r="A304" i="10"/>
  <c r="A302" i="10"/>
  <c r="A301" i="10"/>
  <c r="A299" i="10"/>
  <c r="A293" i="10"/>
  <c r="A290" i="10"/>
  <c r="A285" i="10"/>
  <c r="A282" i="10"/>
  <c r="A277" i="10"/>
  <c r="A276" i="10"/>
  <c r="A271" i="10"/>
  <c r="A270" i="10"/>
  <c r="A268" i="10"/>
  <c r="A267" i="10"/>
  <c r="A265" i="10"/>
  <c r="A260" i="10"/>
  <c r="A258" i="10"/>
  <c r="A255" i="10"/>
  <c r="A254" i="10"/>
  <c r="A252" i="10"/>
  <c r="A251" i="10"/>
  <c r="A249" i="10"/>
  <c r="A244" i="10"/>
  <c r="A242" i="10"/>
  <c r="A238" i="10"/>
  <c r="A236" i="10"/>
  <c r="A235" i="10"/>
  <c r="A231" i="10"/>
  <c r="A228" i="10"/>
  <c r="A226" i="10"/>
  <c r="A222" i="10"/>
  <c r="A219" i="10"/>
  <c r="A217" i="10"/>
  <c r="A216" i="10"/>
  <c r="A214" i="10"/>
  <c r="A209" i="10"/>
  <c r="A208" i="10"/>
  <c r="A206" i="10"/>
  <c r="A203" i="10"/>
  <c r="A201" i="10"/>
  <c r="A200" i="10"/>
  <c r="A193" i="10"/>
  <c r="A192" i="10"/>
  <c r="A190" i="10"/>
  <c r="A187" i="10"/>
  <c r="A186" i="10"/>
  <c r="A185" i="10"/>
  <c r="A176" i="10"/>
  <c r="A174" i="10"/>
  <c r="A169" i="10"/>
  <c r="A168" i="10"/>
  <c r="A167" i="10"/>
  <c r="A166" i="10"/>
  <c r="A161" i="10"/>
  <c r="A160" i="10"/>
  <c r="A158" i="10"/>
  <c r="A157" i="10"/>
  <c r="A154" i="10"/>
  <c r="A152" i="10"/>
  <c r="A151" i="10"/>
  <c r="A149" i="10"/>
  <c r="A144" i="10"/>
  <c r="A142" i="10"/>
  <c r="A139" i="10"/>
  <c r="A136" i="10"/>
  <c r="A135" i="10"/>
  <c r="A133" i="10"/>
  <c r="A128" i="10"/>
  <c r="A126" i="10"/>
  <c r="A125" i="10"/>
  <c r="A123" i="10"/>
  <c r="A120" i="10"/>
  <c r="A117" i="10"/>
  <c r="A115" i="10"/>
  <c r="A113" i="10"/>
  <c r="A112" i="10"/>
  <c r="A109" i="10"/>
  <c r="A107" i="10"/>
  <c r="A105" i="10"/>
  <c r="A104" i="10"/>
  <c r="A96" i="10"/>
  <c r="A94" i="10"/>
  <c r="A91" i="10"/>
  <c r="A88" i="10"/>
  <c r="A86" i="10"/>
  <c r="A83" i="10"/>
  <c r="A81" i="10"/>
  <c r="A80" i="10"/>
  <c r="A75" i="10"/>
  <c r="A73" i="10"/>
  <c r="A72" i="10"/>
  <c r="A67" i="10"/>
  <c r="A62" i="10"/>
  <c r="A61" i="10"/>
  <c r="A59" i="10"/>
  <c r="A57" i="10"/>
  <c r="A54" i="10"/>
  <c r="A53" i="10"/>
  <c r="A52" i="10"/>
  <c r="A51" i="10"/>
  <c r="A49" i="10"/>
  <c r="A43" i="10"/>
  <c r="A41" i="10"/>
  <c r="A40" i="10"/>
  <c r="A35" i="10"/>
  <c r="D99" i="93" l="1"/>
  <c r="E99" i="93"/>
  <c r="A369" i="10"/>
  <c r="A55" i="10"/>
  <c r="A78" i="10"/>
  <c r="A85" i="10"/>
  <c r="A69" i="10"/>
  <c r="A37" i="10"/>
  <c r="A118" i="10"/>
  <c r="A45" i="10"/>
  <c r="A33" i="10"/>
  <c r="A145" i="10"/>
  <c r="A225" i="10"/>
  <c r="A239" i="10"/>
  <c r="A110" i="10"/>
  <c r="A36" i="10"/>
  <c r="A281" i="10"/>
  <c r="A321" i="10"/>
  <c r="A56" i="10"/>
  <c r="A70" i="10"/>
  <c r="A119" i="10"/>
  <c r="A275" i="10"/>
  <c r="A375" i="10"/>
  <c r="A77" i="10"/>
  <c r="A95" i="10"/>
  <c r="A129" i="10"/>
  <c r="A162" i="10"/>
  <c r="A198" i="10"/>
  <c r="A336" i="10"/>
  <c r="A31" i="10"/>
  <c r="A146" i="10"/>
  <c r="A165" i="10"/>
  <c r="A179" i="10"/>
  <c r="A353" i="10"/>
  <c r="A50" i="10"/>
  <c r="A207" i="10"/>
  <c r="A182" i="10"/>
  <c r="A34" i="10"/>
  <c r="A38" i="10"/>
  <c r="A79" i="10"/>
  <c r="A137" i="10"/>
  <c r="A288" i="10"/>
  <c r="A305" i="10"/>
  <c r="A329" i="10"/>
  <c r="A361" i="10"/>
  <c r="A71" i="10"/>
  <c r="A97" i="10"/>
  <c r="A147" i="10"/>
  <c r="A256" i="10"/>
  <c r="A295" i="10"/>
  <c r="A312" i="10"/>
  <c r="A337" i="10"/>
  <c r="A46" i="10"/>
  <c r="A87" i="10"/>
  <c r="A155" i="10"/>
  <c r="A296" i="10"/>
  <c r="A313" i="10"/>
  <c r="A320" i="10"/>
  <c r="A345" i="10"/>
  <c r="A215" i="10"/>
  <c r="A247" i="10"/>
  <c r="A286" i="10"/>
  <c r="A377" i="10"/>
  <c r="A383" i="10"/>
  <c r="A102" i="10"/>
  <c r="A287" i="10"/>
  <c r="A32" i="10"/>
  <c r="A39" i="10"/>
  <c r="A211" i="10"/>
  <c r="A335" i="10"/>
  <c r="A170" i="10"/>
  <c r="A178" i="10"/>
  <c r="A42" i="10"/>
  <c r="A101" i="10"/>
  <c r="A29" i="10"/>
  <c r="A30" i="10"/>
  <c r="A63" i="10"/>
  <c r="A131" i="10"/>
  <c r="A318" i="10"/>
  <c r="A241" i="10"/>
  <c r="A89" i="10"/>
  <c r="A202" i="10"/>
  <c r="A344" i="10"/>
  <c r="A99" i="10"/>
  <c r="A121" i="10"/>
  <c r="A173" i="10"/>
  <c r="A279" i="10"/>
  <c r="A65" i="10"/>
  <c r="A233" i="10"/>
  <c r="A274" i="10"/>
  <c r="A327" i="10"/>
  <c r="A93" i="10"/>
  <c r="A103" i="10"/>
  <c r="A132" i="10"/>
  <c r="A153" i="10"/>
  <c r="A195" i="10"/>
  <c r="A257" i="10"/>
  <c r="A319" i="10"/>
  <c r="A328" i="10"/>
  <c r="A111" i="10"/>
  <c r="A130" i="10"/>
  <c r="A138" i="10"/>
  <c r="A141" i="10"/>
  <c r="A148" i="10"/>
  <c r="A156" i="10"/>
  <c r="A163" i="10"/>
  <c r="A171" i="10"/>
  <c r="A183" i="10"/>
  <c r="A199" i="10"/>
  <c r="A223" i="10"/>
  <c r="A240" i="10"/>
  <c r="A248" i="10"/>
  <c r="A263" i="10"/>
  <c r="A266" i="10"/>
  <c r="A272" i="10"/>
  <c r="A280" i="10"/>
  <c r="A311" i="10"/>
  <c r="A303" i="10"/>
  <c r="A352" i="10"/>
  <c r="A127" i="10"/>
  <c r="A177" i="10"/>
  <c r="A191" i="10"/>
  <c r="A210" i="10"/>
  <c r="A232" i="10"/>
  <c r="A273" i="10"/>
  <c r="A294" i="10"/>
  <c r="A342" i="10"/>
  <c r="A172" i="10"/>
  <c r="A224" i="10"/>
  <c r="A259" i="10"/>
  <c r="A264" i="10"/>
  <c r="A278" i="10"/>
  <c r="A289" i="10"/>
  <c r="A343" i="10"/>
  <c r="A360" i="10"/>
  <c r="A351" i="10"/>
  <c r="A359" i="10"/>
  <c r="A367" i="10"/>
  <c r="A82" i="10"/>
  <c r="A114" i="10"/>
  <c r="A44" i="10"/>
  <c r="A48" i="10"/>
  <c r="A66" i="10"/>
  <c r="A90" i="10"/>
  <c r="A122" i="10"/>
  <c r="A58" i="10"/>
  <c r="A60" i="10"/>
  <c r="A64" i="10"/>
  <c r="A98" i="10"/>
  <c r="A74" i="10"/>
  <c r="A106" i="10"/>
  <c r="A47" i="10"/>
  <c r="A164" i="10"/>
  <c r="A181" i="10"/>
  <c r="A213" i="10"/>
  <c r="A68" i="10"/>
  <c r="A76" i="10"/>
  <c r="A84" i="10"/>
  <c r="A92" i="10"/>
  <c r="A100" i="10"/>
  <c r="A108" i="10"/>
  <c r="A116" i="10"/>
  <c r="A124" i="10"/>
  <c r="A134" i="10"/>
  <c r="A143" i="10"/>
  <c r="A150" i="10"/>
  <c r="A159" i="10"/>
  <c r="A175" i="10"/>
  <c r="A189" i="10"/>
  <c r="A218" i="10"/>
  <c r="A140" i="10"/>
  <c r="A184" i="10"/>
  <c r="A197" i="10"/>
  <c r="A306" i="10"/>
  <c r="A194" i="10"/>
  <c r="A180" i="10"/>
  <c r="A205" i="10"/>
  <c r="A221" i="10"/>
  <c r="A230" i="10"/>
  <c r="A237" i="10"/>
  <c r="A246" i="10"/>
  <c r="A253" i="10"/>
  <c r="A262" i="10"/>
  <c r="A269" i="10"/>
  <c r="A354" i="10"/>
  <c r="A284" i="10"/>
  <c r="A298" i="10"/>
  <c r="A362" i="10"/>
  <c r="A386" i="10"/>
  <c r="A188" i="10"/>
  <c r="A196" i="10"/>
  <c r="A204" i="10"/>
  <c r="A212" i="10"/>
  <c r="A220" i="10"/>
  <c r="A227" i="10"/>
  <c r="A234" i="10"/>
  <c r="A243" i="10"/>
  <c r="A250" i="10"/>
  <c r="A314" i="10"/>
  <c r="A229" i="10"/>
  <c r="A245" i="10"/>
  <c r="A261" i="10"/>
  <c r="A292" i="10"/>
  <c r="A322" i="10"/>
  <c r="A330" i="10"/>
  <c r="A378" i="10"/>
  <c r="A338" i="10"/>
  <c r="A346" i="10"/>
  <c r="A370" i="10"/>
  <c r="A283" i="10"/>
  <c r="A291" i="10"/>
  <c r="A300" i="10"/>
  <c r="A308" i="10"/>
  <c r="A316" i="10"/>
  <c r="A324" i="10"/>
  <c r="A332" i="10"/>
  <c r="A340" i="10"/>
  <c r="A348" i="10"/>
  <c r="A356" i="10"/>
  <c r="A364" i="10"/>
  <c r="A372" i="10"/>
  <c r="A380" i="10"/>
  <c r="A388" i="10"/>
  <c r="A385" i="10"/>
  <c r="A382" i="10"/>
  <c r="A390" i="10"/>
  <c r="D10362" i="119" l="1"/>
  <c r="D10361" i="119"/>
  <c r="D10360" i="119"/>
  <c r="D10359" i="119"/>
  <c r="D10358" i="119"/>
  <c r="D10357" i="119"/>
  <c r="D10356" i="119"/>
  <c r="D10355" i="119"/>
  <c r="D10354" i="119"/>
  <c r="D10353" i="119"/>
  <c r="D10352" i="119"/>
  <c r="D10351" i="119"/>
  <c r="D10350" i="119"/>
  <c r="D10349" i="119"/>
  <c r="D10348" i="119"/>
  <c r="D10347" i="119"/>
  <c r="D10346" i="119"/>
  <c r="D10345" i="119"/>
  <c r="D10344" i="119"/>
  <c r="D10343" i="119"/>
  <c r="D10342" i="119"/>
  <c r="D10341" i="119"/>
  <c r="D10340" i="119"/>
  <c r="D10339" i="119"/>
  <c r="D10338" i="119"/>
  <c r="D10337" i="119"/>
  <c r="D10336" i="119"/>
  <c r="D10335" i="119"/>
  <c r="D10334" i="119"/>
  <c r="D10333" i="119"/>
  <c r="D10332" i="119"/>
  <c r="D10331" i="119"/>
  <c r="D10330" i="119"/>
  <c r="D10329" i="119"/>
  <c r="D10328" i="119"/>
  <c r="D10327" i="119"/>
  <c r="D10326" i="119"/>
  <c r="D10325" i="119"/>
  <c r="D10324" i="119"/>
  <c r="D10323" i="119"/>
  <c r="D10322" i="119"/>
  <c r="D10321" i="119"/>
  <c r="D10320" i="119"/>
  <c r="D10319" i="119"/>
  <c r="D10318" i="119"/>
  <c r="D10317" i="119"/>
  <c r="D10316" i="119"/>
  <c r="D10315" i="119"/>
  <c r="D10314" i="119"/>
  <c r="D10313" i="119"/>
  <c r="D10312" i="119"/>
  <c r="D10311" i="119"/>
  <c r="D10310" i="119"/>
  <c r="D10309" i="119"/>
  <c r="D10308" i="119"/>
  <c r="D10307" i="119"/>
  <c r="D10306" i="119"/>
  <c r="D10305" i="119"/>
  <c r="D10304" i="119"/>
  <c r="D10303" i="119"/>
  <c r="D10302" i="119"/>
  <c r="D10301" i="119"/>
  <c r="D10300" i="119"/>
  <c r="D10299" i="119"/>
  <c r="D10298" i="119"/>
  <c r="D10297" i="119"/>
  <c r="D10296" i="119"/>
  <c r="D10295" i="119"/>
  <c r="D10294" i="119"/>
  <c r="D10293" i="119"/>
  <c r="D10292" i="119"/>
  <c r="D10291" i="119"/>
  <c r="D10290" i="119"/>
  <c r="D10289" i="119"/>
  <c r="D10288" i="119"/>
  <c r="D10287" i="119"/>
  <c r="D10286" i="119"/>
  <c r="D10285" i="119"/>
  <c r="D10284" i="119"/>
  <c r="D10283" i="119"/>
  <c r="D10282" i="119"/>
  <c r="D10281" i="119"/>
  <c r="D10280" i="119"/>
  <c r="D10279" i="119"/>
  <c r="D10278" i="119"/>
  <c r="D10277" i="119"/>
  <c r="D10276" i="119"/>
  <c r="D10275" i="119"/>
  <c r="D10274" i="119"/>
  <c r="D10273" i="119"/>
  <c r="D10272" i="119"/>
  <c r="D10271" i="119"/>
  <c r="D10270" i="119"/>
  <c r="D10269" i="119"/>
  <c r="D10268" i="119"/>
  <c r="D10267" i="119"/>
  <c r="D10266" i="119"/>
  <c r="D10265" i="119"/>
  <c r="D10264" i="119"/>
  <c r="D10263" i="119"/>
  <c r="D10262" i="119"/>
  <c r="D10261" i="119"/>
  <c r="D10260" i="119"/>
  <c r="D10259" i="119"/>
  <c r="D10258" i="119"/>
  <c r="D10257" i="119"/>
  <c r="D10256" i="119"/>
  <c r="D10255" i="119"/>
  <c r="D10254" i="119"/>
  <c r="D10253" i="119"/>
  <c r="D10252" i="119"/>
  <c r="D10251" i="119"/>
  <c r="D10250" i="119"/>
  <c r="D10249" i="119"/>
  <c r="D10248" i="119"/>
  <c r="D10247" i="119"/>
  <c r="D10246" i="119"/>
  <c r="D10245" i="119"/>
  <c r="D10244" i="119"/>
  <c r="D10243" i="119"/>
  <c r="D10242" i="119"/>
  <c r="D10241" i="119"/>
  <c r="D10240" i="119"/>
  <c r="D10239" i="119"/>
  <c r="D10238" i="119"/>
  <c r="D10237" i="119"/>
  <c r="D10236" i="119"/>
  <c r="D10235" i="119"/>
  <c r="D10234" i="119"/>
  <c r="D10233" i="119"/>
  <c r="D10232" i="119"/>
  <c r="D10231" i="119"/>
  <c r="D10230" i="119"/>
  <c r="D10229" i="119"/>
  <c r="D10228" i="119"/>
  <c r="D10227" i="119"/>
  <c r="D10226" i="119"/>
  <c r="D10225" i="119"/>
  <c r="D10224" i="119"/>
  <c r="D10223" i="119"/>
  <c r="D10222" i="119"/>
  <c r="D10221" i="119"/>
  <c r="D10220" i="119"/>
  <c r="D10219" i="119"/>
  <c r="D10218" i="119"/>
  <c r="D10217" i="119"/>
  <c r="D10216" i="119"/>
  <c r="D10215" i="119"/>
  <c r="D10214" i="119"/>
  <c r="D10213" i="119"/>
  <c r="D10212" i="119"/>
  <c r="D10211" i="119"/>
  <c r="D10210" i="119"/>
  <c r="D10209" i="119"/>
  <c r="D10208" i="119"/>
  <c r="D10207" i="119"/>
  <c r="D10206" i="119"/>
  <c r="D10205" i="119"/>
  <c r="D10204" i="119"/>
  <c r="D10203" i="119"/>
  <c r="D10202" i="119"/>
  <c r="D10201" i="119"/>
  <c r="D10200" i="119"/>
  <c r="D10199" i="119"/>
  <c r="D10198" i="119"/>
  <c r="D10197" i="119"/>
  <c r="D10196" i="119"/>
  <c r="D10195" i="119"/>
  <c r="D10194" i="119"/>
  <c r="D10193" i="119"/>
  <c r="D10192" i="119"/>
  <c r="D10191" i="119"/>
  <c r="D10190" i="119"/>
  <c r="D10189" i="119"/>
  <c r="D10188" i="119"/>
  <c r="D10187" i="119"/>
  <c r="D10186" i="119"/>
  <c r="D10185" i="119"/>
  <c r="D10184" i="119"/>
  <c r="D10183" i="119"/>
  <c r="D10182" i="119"/>
  <c r="D10181" i="119"/>
  <c r="D10180" i="119"/>
  <c r="D10179" i="119"/>
  <c r="D10178" i="119"/>
  <c r="D10177" i="119"/>
  <c r="D10176" i="119"/>
  <c r="D10175" i="119"/>
  <c r="D10174" i="119"/>
  <c r="D10173" i="119"/>
  <c r="D10172" i="119"/>
  <c r="D10171" i="119"/>
  <c r="D10170" i="119"/>
  <c r="D10169" i="119"/>
  <c r="D10168" i="119"/>
  <c r="D10167" i="119"/>
  <c r="D10166" i="119"/>
  <c r="D10165" i="119"/>
  <c r="D10164" i="119"/>
  <c r="D10163" i="119"/>
  <c r="F10" i="10" l="1"/>
  <c r="G105" i="93"/>
  <c r="G13" i="93"/>
  <c r="C13" i="93"/>
  <c r="F6" i="10" l="1"/>
  <c r="G101" i="93"/>
  <c r="G24" i="93"/>
  <c r="C24" i="93"/>
  <c r="D10462" i="119" l="1"/>
  <c r="D10461" i="119"/>
  <c r="D10460" i="119"/>
  <c r="D10459" i="119"/>
  <c r="D10458" i="119"/>
  <c r="D10457" i="119"/>
  <c r="D10456" i="119"/>
  <c r="D10455" i="119"/>
  <c r="D10454" i="119"/>
  <c r="D10453" i="119"/>
  <c r="D10452" i="119"/>
  <c r="D10451" i="119"/>
  <c r="D10450" i="119"/>
  <c r="D10449" i="119"/>
  <c r="D10448" i="119"/>
  <c r="D10447" i="119"/>
  <c r="D10446" i="119"/>
  <c r="D10445" i="119"/>
  <c r="D10444" i="119"/>
  <c r="D10443" i="119"/>
  <c r="D10442" i="119"/>
  <c r="D10441" i="119"/>
  <c r="D10440" i="119"/>
  <c r="D10439" i="119"/>
  <c r="D10438" i="119"/>
  <c r="D10437" i="119"/>
  <c r="D10436" i="119"/>
  <c r="D10435" i="119"/>
  <c r="D10434" i="119"/>
  <c r="D10433" i="119"/>
  <c r="D10432" i="119"/>
  <c r="D10431" i="119"/>
  <c r="D10430" i="119"/>
  <c r="D10429" i="119"/>
  <c r="D10428" i="119"/>
  <c r="D10427" i="119"/>
  <c r="D10426" i="119"/>
  <c r="D10425" i="119"/>
  <c r="D10424" i="119"/>
  <c r="D10423" i="119"/>
  <c r="D10422" i="119"/>
  <c r="D10421" i="119"/>
  <c r="D10420" i="119"/>
  <c r="D10419" i="119"/>
  <c r="D10418" i="119"/>
  <c r="D10417" i="119"/>
  <c r="D10416" i="119"/>
  <c r="D10415" i="119"/>
  <c r="D10414" i="119"/>
  <c r="D10413" i="119"/>
  <c r="D10412" i="119"/>
  <c r="D10411" i="119"/>
  <c r="D10410" i="119"/>
  <c r="D10409" i="119"/>
  <c r="D10408" i="119"/>
  <c r="D10407" i="119"/>
  <c r="D10406" i="119"/>
  <c r="D10405" i="119"/>
  <c r="D10404" i="119"/>
  <c r="D10403" i="119"/>
  <c r="D10402" i="119"/>
  <c r="D10401" i="119"/>
  <c r="D10400" i="119"/>
  <c r="D10399" i="119"/>
  <c r="D10398" i="119"/>
  <c r="D10397" i="119"/>
  <c r="D10396" i="119"/>
  <c r="D10395" i="119"/>
  <c r="D10394" i="119"/>
  <c r="D10393" i="119"/>
  <c r="D10392" i="119"/>
  <c r="D10391" i="119"/>
  <c r="D10390" i="119"/>
  <c r="D10389" i="119"/>
  <c r="D10388" i="119"/>
  <c r="D10387" i="119"/>
  <c r="D10386" i="119"/>
  <c r="D10385" i="119"/>
  <c r="D10384" i="119"/>
  <c r="D10383" i="119"/>
  <c r="D10382" i="119"/>
  <c r="D10381" i="119"/>
  <c r="D10380" i="119"/>
  <c r="D10379" i="119"/>
  <c r="D10378" i="119"/>
  <c r="D10377" i="119"/>
  <c r="D10376" i="119"/>
  <c r="D10375" i="119"/>
  <c r="D10374" i="119"/>
  <c r="D10373" i="119"/>
  <c r="D10372" i="119"/>
  <c r="D10371" i="119"/>
  <c r="D10370" i="119"/>
  <c r="D10369" i="119"/>
  <c r="D10368" i="119"/>
  <c r="D10367" i="119"/>
  <c r="D10366" i="119"/>
  <c r="D10365" i="119"/>
  <c r="D10364" i="119"/>
  <c r="D10363" i="119"/>
  <c r="D10662" i="119"/>
  <c r="D10661" i="119"/>
  <c r="D10660" i="119"/>
  <c r="D10659" i="119"/>
  <c r="D10658" i="119"/>
  <c r="D10657" i="119"/>
  <c r="D10656" i="119"/>
  <c r="D10655" i="119"/>
  <c r="D10654" i="119"/>
  <c r="D10653" i="119"/>
  <c r="D10652" i="119"/>
  <c r="D10651" i="119"/>
  <c r="D10650" i="119"/>
  <c r="D10649" i="119"/>
  <c r="D10648" i="119"/>
  <c r="D10647" i="119"/>
  <c r="D10646" i="119"/>
  <c r="D10645" i="119"/>
  <c r="D10644" i="119"/>
  <c r="D10643" i="119"/>
  <c r="D10642" i="119"/>
  <c r="D10641" i="119"/>
  <c r="D10640" i="119"/>
  <c r="D10639" i="119"/>
  <c r="D10638" i="119"/>
  <c r="D10637" i="119"/>
  <c r="D10636" i="119"/>
  <c r="D10635" i="119"/>
  <c r="D10634" i="119"/>
  <c r="D10633" i="119"/>
  <c r="D10632" i="119"/>
  <c r="D10631" i="119"/>
  <c r="D10630" i="119"/>
  <c r="D10629" i="119"/>
  <c r="D10628" i="119"/>
  <c r="D10627" i="119"/>
  <c r="D10626" i="119"/>
  <c r="D10625" i="119"/>
  <c r="D10624" i="119"/>
  <c r="D10623" i="119"/>
  <c r="D10622" i="119"/>
  <c r="D10621" i="119"/>
  <c r="D10620" i="119"/>
  <c r="D10619" i="119"/>
  <c r="D10618" i="119"/>
  <c r="D10617" i="119"/>
  <c r="D10616" i="119"/>
  <c r="D10615" i="119"/>
  <c r="D10614" i="119"/>
  <c r="D10613" i="119"/>
  <c r="D10612" i="119"/>
  <c r="D10611" i="119"/>
  <c r="D10610" i="119"/>
  <c r="D10609" i="119"/>
  <c r="D10608" i="119"/>
  <c r="D10607" i="119"/>
  <c r="D10606" i="119"/>
  <c r="D10605" i="119"/>
  <c r="D10604" i="119"/>
  <c r="D10603" i="119"/>
  <c r="D10602" i="119"/>
  <c r="D10601" i="119"/>
  <c r="D10600" i="119"/>
  <c r="D10599" i="119"/>
  <c r="D10598" i="119"/>
  <c r="D10597" i="119"/>
  <c r="D10596" i="119"/>
  <c r="D10595" i="119"/>
  <c r="D10594" i="119"/>
  <c r="D10593" i="119"/>
  <c r="D10592" i="119"/>
  <c r="D10591" i="119"/>
  <c r="D10590" i="119"/>
  <c r="D10589" i="119"/>
  <c r="D10588" i="119"/>
  <c r="D10587" i="119"/>
  <c r="D10586" i="119"/>
  <c r="D10585" i="119"/>
  <c r="D10584" i="119"/>
  <c r="D10583" i="119"/>
  <c r="D10582" i="119"/>
  <c r="D10581" i="119"/>
  <c r="D10580" i="119"/>
  <c r="D10579" i="119"/>
  <c r="D10578" i="119"/>
  <c r="D10577" i="119"/>
  <c r="D10576" i="119"/>
  <c r="D10575" i="119"/>
  <c r="D10574" i="119"/>
  <c r="D10573" i="119"/>
  <c r="D10572" i="119"/>
  <c r="D10571" i="119"/>
  <c r="D10570" i="119"/>
  <c r="D10569" i="119"/>
  <c r="D10568" i="119"/>
  <c r="D10567" i="119"/>
  <c r="D10566" i="119"/>
  <c r="D10565" i="119"/>
  <c r="D10564" i="119"/>
  <c r="D10563" i="119"/>
  <c r="D10562" i="119"/>
  <c r="D10561" i="119"/>
  <c r="D10560" i="119"/>
  <c r="D10559" i="119"/>
  <c r="D10558" i="119"/>
  <c r="D10557" i="119"/>
  <c r="D10556" i="119"/>
  <c r="D10555" i="119"/>
  <c r="D10554" i="119"/>
  <c r="D10553" i="119"/>
  <c r="D10552" i="119"/>
  <c r="D10551" i="119"/>
  <c r="D10550" i="119"/>
  <c r="D10549" i="119"/>
  <c r="D10548" i="119"/>
  <c r="D10547" i="119"/>
  <c r="D10546" i="119"/>
  <c r="D10545" i="119"/>
  <c r="D10544" i="119"/>
  <c r="D10543" i="119"/>
  <c r="D10542" i="119"/>
  <c r="D10541" i="119"/>
  <c r="D10540" i="119"/>
  <c r="D10539" i="119"/>
  <c r="D10538" i="119"/>
  <c r="D10537" i="119"/>
  <c r="D10536" i="119"/>
  <c r="D10535" i="119"/>
  <c r="D10534" i="119"/>
  <c r="D10533" i="119"/>
  <c r="D10532" i="119"/>
  <c r="D10531" i="119"/>
  <c r="D10530" i="119"/>
  <c r="D10529" i="119"/>
  <c r="D10528" i="119"/>
  <c r="D10527" i="119"/>
  <c r="D10526" i="119"/>
  <c r="D10525" i="119"/>
  <c r="D10524" i="119"/>
  <c r="D10523" i="119"/>
  <c r="D10522" i="119"/>
  <c r="D10521" i="119"/>
  <c r="D10520" i="119"/>
  <c r="D10519" i="119"/>
  <c r="D10518" i="119"/>
  <c r="D10517" i="119"/>
  <c r="D10516" i="119"/>
  <c r="D10515" i="119"/>
  <c r="D10514" i="119"/>
  <c r="D10513" i="119"/>
  <c r="D10512" i="119"/>
  <c r="D10511" i="119"/>
  <c r="D10510" i="119"/>
  <c r="D10509" i="119"/>
  <c r="D10508" i="119"/>
  <c r="D10507" i="119"/>
  <c r="D10506" i="119"/>
  <c r="D10505" i="119"/>
  <c r="D10504" i="119"/>
  <c r="D10503" i="119"/>
  <c r="D10502" i="119"/>
  <c r="D10501" i="119"/>
  <c r="D10500" i="119"/>
  <c r="D10499" i="119"/>
  <c r="D10498" i="119"/>
  <c r="D10497" i="119"/>
  <c r="D10496" i="119"/>
  <c r="D10495" i="119"/>
  <c r="D10494" i="119"/>
  <c r="D10493" i="119"/>
  <c r="D10492" i="119"/>
  <c r="D10491" i="119"/>
  <c r="D10490" i="119"/>
  <c r="D10489" i="119"/>
  <c r="D10488" i="119"/>
  <c r="D10487" i="119"/>
  <c r="D10486" i="119"/>
  <c r="D10485" i="119"/>
  <c r="D10484" i="119"/>
  <c r="D10483" i="119"/>
  <c r="D10482" i="119"/>
  <c r="D10481" i="119"/>
  <c r="D10480" i="119"/>
  <c r="D10479" i="119"/>
  <c r="D10478" i="119"/>
  <c r="D10477" i="119"/>
  <c r="D10476" i="119"/>
  <c r="D10475" i="119"/>
  <c r="D10474" i="119"/>
  <c r="D10473" i="119"/>
  <c r="D10472" i="119"/>
  <c r="D10471" i="119"/>
  <c r="D10470" i="119"/>
  <c r="D10469" i="119"/>
  <c r="D10468" i="119"/>
  <c r="D10467" i="119"/>
  <c r="D10466" i="119"/>
  <c r="D10465" i="119"/>
  <c r="D10464" i="119"/>
  <c r="D10463" i="119"/>
  <c r="L10246" i="3" l="1"/>
  <c r="K10246" i="3"/>
  <c r="C10364" i="119" l="1"/>
  <c r="C10365" i="119" s="1"/>
  <c r="C10366" i="119" s="1"/>
  <c r="C10367" i="119" s="1"/>
  <c r="C10368" i="119" s="1"/>
  <c r="C10369" i="119" s="1"/>
  <c r="C10370" i="119" s="1"/>
  <c r="C10371" i="119" s="1"/>
  <c r="C10372" i="119" s="1"/>
  <c r="C10373" i="119" s="1"/>
  <c r="C10374" i="119" s="1"/>
  <c r="C10375" i="119" s="1"/>
  <c r="C10376" i="119" s="1"/>
  <c r="C10377" i="119" s="1"/>
  <c r="C10378" i="119" s="1"/>
  <c r="C10379" i="119" s="1"/>
  <c r="C10380" i="119" s="1"/>
  <c r="C10381" i="119" s="1"/>
  <c r="C10382" i="119" s="1"/>
  <c r="C10383" i="119" s="1"/>
  <c r="C10384" i="119" s="1"/>
  <c r="C10385" i="119" s="1"/>
  <c r="C10386" i="119" s="1"/>
  <c r="C10387" i="119" s="1"/>
  <c r="C10388" i="119" s="1"/>
  <c r="C10389" i="119" s="1"/>
  <c r="C10390" i="119" s="1"/>
  <c r="C10391" i="119" s="1"/>
  <c r="C10392" i="119" s="1"/>
  <c r="C10393" i="119" s="1"/>
  <c r="C10394" i="119" s="1"/>
  <c r="C10395" i="119" s="1"/>
  <c r="C10396" i="119" s="1"/>
  <c r="C10397" i="119" s="1"/>
  <c r="C10398" i="119" s="1"/>
  <c r="C10399" i="119" s="1"/>
  <c r="C10400" i="119" s="1"/>
  <c r="C10401" i="119" s="1"/>
  <c r="C10402" i="119" s="1"/>
  <c r="C10403" i="119" s="1"/>
  <c r="C10404" i="119" s="1"/>
  <c r="C10405" i="119" s="1"/>
  <c r="C10406" i="119" s="1"/>
  <c r="C10407" i="119" s="1"/>
  <c r="C10408" i="119" s="1"/>
  <c r="C10409" i="119" s="1"/>
  <c r="C10410" i="119" s="1"/>
  <c r="C10411" i="119" s="1"/>
  <c r="C10412" i="119" s="1"/>
  <c r="C10413" i="119" s="1"/>
  <c r="C10414" i="119" s="1"/>
  <c r="C10415" i="119" s="1"/>
  <c r="C10416" i="119" s="1"/>
  <c r="C10417" i="119" s="1"/>
  <c r="C10418" i="119" s="1"/>
  <c r="C10419" i="119" s="1"/>
  <c r="C10420" i="119" s="1"/>
  <c r="C10421" i="119" s="1"/>
  <c r="C10422" i="119" s="1"/>
  <c r="C10423" i="119" s="1"/>
  <c r="C10424" i="119" s="1"/>
  <c r="C10425" i="119" s="1"/>
  <c r="C10426" i="119" s="1"/>
  <c r="C10427" i="119" s="1"/>
  <c r="C10428" i="119" s="1"/>
  <c r="C10429" i="119" s="1"/>
  <c r="C10430" i="119" s="1"/>
  <c r="C10431" i="119" s="1"/>
  <c r="C10432" i="119" s="1"/>
  <c r="C10433" i="119" s="1"/>
  <c r="C10434" i="119" s="1"/>
  <c r="C10435" i="119" s="1"/>
  <c r="C10436" i="119" s="1"/>
  <c r="C10437" i="119" s="1"/>
  <c r="C10438" i="119" s="1"/>
  <c r="C10439" i="119" s="1"/>
  <c r="C10440" i="119" s="1"/>
  <c r="C10441" i="119" s="1"/>
  <c r="C10442" i="119" s="1"/>
  <c r="C10443" i="119" s="1"/>
  <c r="C10444" i="119" s="1"/>
  <c r="C10445" i="119" s="1"/>
  <c r="C10446" i="119" s="1"/>
  <c r="C10447" i="119" s="1"/>
  <c r="C10448" i="119" s="1"/>
  <c r="C10449" i="119" s="1"/>
  <c r="C10450" i="119" s="1"/>
  <c r="C10451" i="119" s="1"/>
  <c r="C10452" i="119" s="1"/>
  <c r="C10453" i="119" s="1"/>
  <c r="C10454" i="119" s="1"/>
  <c r="C10455" i="119" s="1"/>
  <c r="C10456" i="119" s="1"/>
  <c r="C10457" i="119" s="1"/>
  <c r="C10458" i="119" s="1"/>
  <c r="C10459" i="119" s="1"/>
  <c r="C10460" i="119" s="1"/>
  <c r="C10461" i="119" s="1"/>
  <c r="C10462" i="119" s="1"/>
  <c r="G14" i="93" l="1"/>
  <c r="C14" i="93"/>
  <c r="G12" i="93"/>
  <c r="C12" i="93"/>
  <c r="G11" i="93"/>
  <c r="C11" i="93"/>
  <c r="G10" i="93"/>
  <c r="C10" i="93"/>
  <c r="G9" i="93"/>
  <c r="C9" i="93"/>
  <c r="G8" i="93"/>
  <c r="C8" i="93"/>
  <c r="G21" i="93"/>
  <c r="C21" i="93"/>
  <c r="G20" i="93"/>
  <c r="C20" i="93"/>
  <c r="G18" i="93"/>
  <c r="C18" i="93"/>
  <c r="G17" i="93"/>
  <c r="C17" i="93"/>
  <c r="G16" i="93"/>
  <c r="C16" i="93"/>
  <c r="G15" i="93"/>
  <c r="C15" i="93"/>
  <c r="G25" i="93"/>
  <c r="C25" i="93"/>
  <c r="G23" i="93"/>
  <c r="C23" i="93"/>
  <c r="G22" i="93"/>
  <c r="C22" i="93"/>
  <c r="G26" i="93"/>
  <c r="C26" i="93"/>
  <c r="G7" i="93"/>
  <c r="C7" i="93"/>
  <c r="G118" i="93" l="1"/>
  <c r="G110" i="93"/>
  <c r="G109" i="93"/>
  <c r="G108" i="93"/>
  <c r="G107" i="93"/>
  <c r="G106" i="93"/>
  <c r="G104" i="93"/>
  <c r="G103" i="93"/>
  <c r="G102" i="93"/>
  <c r="G115" i="93"/>
  <c r="G114" i="93"/>
  <c r="G113" i="93"/>
  <c r="G111" i="93"/>
  <c r="G117" i="93"/>
  <c r="G116" i="93"/>
  <c r="G119" i="93"/>
  <c r="F18" i="10"/>
  <c r="F17" i="10"/>
  <c r="F16" i="10"/>
  <c r="F15" i="10"/>
  <c r="F13" i="10"/>
  <c r="F12" i="10"/>
  <c r="F11" i="10"/>
  <c r="F9" i="10"/>
  <c r="F8" i="10"/>
  <c r="F7" i="10"/>
  <c r="F23" i="10"/>
  <c r="F22" i="10"/>
  <c r="F21" i="10"/>
  <c r="F20" i="10"/>
  <c r="F19" i="10"/>
  <c r="F24" i="10"/>
  <c r="F5" i="10"/>
  <c r="D4255" i="123" l="1"/>
  <c r="D4254" i="123"/>
  <c r="D4253" i="123"/>
  <c r="D4252" i="123"/>
  <c r="D4251" i="123"/>
  <c r="D4250" i="123"/>
  <c r="D4249" i="123"/>
  <c r="D4248" i="123"/>
  <c r="D4247" i="123"/>
  <c r="D4246" i="123"/>
  <c r="D4245" i="123"/>
  <c r="D4244" i="123"/>
  <c r="D4243" i="123"/>
  <c r="D4242" i="123"/>
  <c r="D4241" i="123"/>
  <c r="D4240" i="123"/>
  <c r="D4239" i="123"/>
  <c r="D4238" i="123"/>
  <c r="D4237" i="123"/>
  <c r="D4236" i="123"/>
  <c r="D4235" i="123"/>
  <c r="D4234" i="123"/>
  <c r="D4233" i="123"/>
  <c r="D4232" i="123"/>
  <c r="D4231" i="123"/>
  <c r="D4230" i="123"/>
  <c r="D4229" i="123"/>
  <c r="D4228" i="123"/>
  <c r="D4227" i="123"/>
  <c r="D4226" i="123"/>
  <c r="D4225" i="123"/>
  <c r="D4224" i="123"/>
  <c r="D4223" i="123"/>
  <c r="D4222" i="123"/>
  <c r="D4221" i="123"/>
  <c r="D4220" i="123"/>
  <c r="D4219" i="123"/>
  <c r="D4218" i="123"/>
  <c r="D4217" i="123"/>
  <c r="D4216" i="123"/>
  <c r="D4215" i="123"/>
  <c r="D4214" i="123"/>
  <c r="D4213" i="123"/>
  <c r="D4212" i="123"/>
  <c r="D4211" i="123"/>
  <c r="D4210" i="123"/>
  <c r="D4209" i="123"/>
  <c r="D4208" i="123"/>
  <c r="D4207" i="123"/>
  <c r="D4206" i="123"/>
  <c r="D4205" i="123"/>
  <c r="D4204" i="123"/>
  <c r="D4203" i="123"/>
  <c r="D4202" i="123"/>
  <c r="D4201" i="123"/>
  <c r="D4200" i="123"/>
  <c r="D4199" i="123"/>
  <c r="D4198" i="123"/>
  <c r="D4197" i="123"/>
  <c r="D4196" i="123"/>
  <c r="D4195" i="123"/>
  <c r="D4194" i="123"/>
  <c r="D4193" i="123"/>
  <c r="D4192" i="123"/>
  <c r="D4191" i="123"/>
  <c r="D4190" i="123"/>
  <c r="D4189" i="123"/>
  <c r="D4188" i="123"/>
  <c r="D4187" i="123"/>
  <c r="D4186" i="123"/>
  <c r="D4185" i="123"/>
  <c r="D4184" i="123"/>
  <c r="D4183" i="123"/>
  <c r="D4182" i="123"/>
  <c r="D4181" i="123"/>
  <c r="D4180" i="123"/>
  <c r="D4179" i="123"/>
  <c r="D4178" i="123"/>
  <c r="D4177" i="123"/>
  <c r="D4176" i="123"/>
  <c r="D4175" i="123"/>
  <c r="D4174" i="123"/>
  <c r="D4173" i="123"/>
  <c r="D4172" i="123"/>
  <c r="D4171" i="123"/>
  <c r="D4170" i="123"/>
  <c r="D4169" i="123"/>
  <c r="D4168" i="123"/>
  <c r="D4167" i="123"/>
  <c r="D4166" i="123"/>
  <c r="D4165" i="123"/>
  <c r="D4164" i="123"/>
  <c r="D4163" i="123"/>
  <c r="D4162" i="123"/>
  <c r="D4161" i="123"/>
  <c r="D4160" i="123"/>
  <c r="D4159" i="123"/>
  <c r="D4158" i="123"/>
  <c r="C4158" i="123"/>
  <c r="C4159" i="123" s="1"/>
  <c r="C4160" i="123" s="1"/>
  <c r="C4161" i="123" s="1"/>
  <c r="C4162" i="123" s="1"/>
  <c r="C4163" i="123" s="1"/>
  <c r="C4164" i="123" s="1"/>
  <c r="C4165" i="123" s="1"/>
  <c r="C4166" i="123" s="1"/>
  <c r="C4167" i="123" s="1"/>
  <c r="C4168" i="123" s="1"/>
  <c r="C4169" i="123" s="1"/>
  <c r="C4170" i="123" s="1"/>
  <c r="C4171" i="123" s="1"/>
  <c r="C4172" i="123" s="1"/>
  <c r="C4173" i="123" s="1"/>
  <c r="C4174" i="123" s="1"/>
  <c r="C4175" i="123" s="1"/>
  <c r="C4176" i="123" s="1"/>
  <c r="C4177" i="123" s="1"/>
  <c r="C4178" i="123" s="1"/>
  <c r="C4179" i="123" s="1"/>
  <c r="C4180" i="123" s="1"/>
  <c r="C4181" i="123" s="1"/>
  <c r="C4182" i="123" s="1"/>
  <c r="C4183" i="123" s="1"/>
  <c r="C4184" i="123" s="1"/>
  <c r="C4185" i="123" s="1"/>
  <c r="C4186" i="123" s="1"/>
  <c r="C4187" i="123" s="1"/>
  <c r="C4188" i="123" s="1"/>
  <c r="C4189" i="123" s="1"/>
  <c r="C4190" i="123" s="1"/>
  <c r="C4191" i="123" s="1"/>
  <c r="C4192" i="123" s="1"/>
  <c r="C4193" i="123" s="1"/>
  <c r="C4194" i="123" s="1"/>
  <c r="C4195" i="123" s="1"/>
  <c r="C4196" i="123" s="1"/>
  <c r="C4197" i="123" s="1"/>
  <c r="C4198" i="123" s="1"/>
  <c r="C4199" i="123" s="1"/>
  <c r="C4200" i="123" s="1"/>
  <c r="C4201" i="123" s="1"/>
  <c r="C4202" i="123" s="1"/>
  <c r="C4203" i="123" s="1"/>
  <c r="C4204" i="123" s="1"/>
  <c r="C4205" i="123" s="1"/>
  <c r="C4206" i="123" s="1"/>
  <c r="C4207" i="123" s="1"/>
  <c r="C4208" i="123" s="1"/>
  <c r="C4209" i="123" s="1"/>
  <c r="C4210" i="123" s="1"/>
  <c r="C4211" i="123" s="1"/>
  <c r="C4212" i="123" s="1"/>
  <c r="C4213" i="123" s="1"/>
  <c r="C4214" i="123" s="1"/>
  <c r="C4215" i="123" s="1"/>
  <c r="C4216" i="123" s="1"/>
  <c r="C4217" i="123" s="1"/>
  <c r="C4218" i="123" s="1"/>
  <c r="C4219" i="123" s="1"/>
  <c r="C4220" i="123" s="1"/>
  <c r="C4221" i="123" s="1"/>
  <c r="C4222" i="123" s="1"/>
  <c r="C4223" i="123" s="1"/>
  <c r="C4224" i="123" s="1"/>
  <c r="C4225" i="123" s="1"/>
  <c r="C4226" i="123" s="1"/>
  <c r="C4227" i="123" s="1"/>
  <c r="C4228" i="123" s="1"/>
  <c r="C4229" i="123" s="1"/>
  <c r="C4230" i="123" s="1"/>
  <c r="C4231" i="123" s="1"/>
  <c r="C4232" i="123" s="1"/>
  <c r="C4233" i="123" s="1"/>
  <c r="C4234" i="123" s="1"/>
  <c r="C4235" i="123" s="1"/>
  <c r="C4236" i="123" s="1"/>
  <c r="C4237" i="123" s="1"/>
  <c r="C4238" i="123" s="1"/>
  <c r="C4239" i="123" s="1"/>
  <c r="C4240" i="123" s="1"/>
  <c r="C4241" i="123" s="1"/>
  <c r="C4242" i="123" s="1"/>
  <c r="C4243" i="123" s="1"/>
  <c r="C4244" i="123" s="1"/>
  <c r="C4245" i="123" s="1"/>
  <c r="C4246" i="123" s="1"/>
  <c r="C4247" i="123" s="1"/>
  <c r="C4248" i="123" s="1"/>
  <c r="C4249" i="123" s="1"/>
  <c r="C4250" i="123" s="1"/>
  <c r="C4251" i="123" s="1"/>
  <c r="C4252" i="123" s="1"/>
  <c r="C4253" i="123" s="1"/>
  <c r="C4254" i="123" s="1"/>
  <c r="C4255" i="123" s="1"/>
  <c r="D4157" i="123"/>
  <c r="C4157" i="123"/>
  <c r="D4156" i="123"/>
  <c r="D4155" i="123"/>
  <c r="D4154" i="123"/>
  <c r="D4153" i="123"/>
  <c r="D4152" i="123"/>
  <c r="D4151" i="123"/>
  <c r="D4150" i="123"/>
  <c r="D4149" i="123"/>
  <c r="D4148" i="123"/>
  <c r="D4147" i="123"/>
  <c r="D4146" i="123"/>
  <c r="D4145" i="123"/>
  <c r="D4144" i="123"/>
  <c r="D4143" i="123"/>
  <c r="D4142" i="123"/>
  <c r="D4141" i="123"/>
  <c r="D4140" i="123"/>
  <c r="D4139" i="123"/>
  <c r="D4138" i="123"/>
  <c r="D4137" i="123"/>
  <c r="D4136" i="123"/>
  <c r="D4135" i="123"/>
  <c r="D4134" i="123"/>
  <c r="D4133" i="123"/>
  <c r="D4132" i="123"/>
  <c r="D4131" i="123"/>
  <c r="D4130" i="123"/>
  <c r="D4129" i="123"/>
  <c r="D4128" i="123"/>
  <c r="D4127" i="123"/>
  <c r="D4126" i="123"/>
  <c r="D4125" i="123"/>
  <c r="D4124" i="123"/>
  <c r="D4123" i="123"/>
  <c r="D4122" i="123"/>
  <c r="D4121" i="123"/>
  <c r="D4120" i="123"/>
  <c r="D4119" i="123"/>
  <c r="D4118" i="123"/>
  <c r="D4117" i="123"/>
  <c r="D4116" i="123"/>
  <c r="D4115" i="123"/>
  <c r="D4114" i="123"/>
  <c r="D4113" i="123"/>
  <c r="D4112" i="123"/>
  <c r="D4111" i="123"/>
  <c r="D4110" i="123"/>
  <c r="D4109" i="123"/>
  <c r="D4108" i="123"/>
  <c r="D4107" i="123"/>
  <c r="D4106" i="123"/>
  <c r="D4105" i="123"/>
  <c r="D4104" i="123"/>
  <c r="D4103" i="123"/>
  <c r="D4102" i="123"/>
  <c r="D4101" i="123"/>
  <c r="D4100" i="123"/>
  <c r="D4099" i="123"/>
  <c r="D4098" i="123"/>
  <c r="D4097" i="123"/>
  <c r="D4096" i="123"/>
  <c r="D4095" i="123"/>
  <c r="D4094" i="123"/>
  <c r="D4093" i="123"/>
  <c r="D4092" i="123"/>
  <c r="D4091" i="123"/>
  <c r="D4090" i="123"/>
  <c r="D4089" i="123"/>
  <c r="D4088" i="123"/>
  <c r="D4087" i="123"/>
  <c r="D4086" i="123"/>
  <c r="D4085" i="123"/>
  <c r="D4084" i="123"/>
  <c r="D4083" i="123"/>
  <c r="D4082" i="123"/>
  <c r="D4081" i="123"/>
  <c r="D4080" i="123"/>
  <c r="D4079" i="123"/>
  <c r="D4078" i="123"/>
  <c r="D4077" i="123"/>
  <c r="D4076" i="123"/>
  <c r="D4075" i="123"/>
  <c r="D4074" i="123"/>
  <c r="D4073" i="123"/>
  <c r="D4072" i="123"/>
  <c r="D4071" i="123"/>
  <c r="D4070" i="123"/>
  <c r="D4069" i="123"/>
  <c r="D4068" i="123"/>
  <c r="D4067" i="123"/>
  <c r="D4066" i="123"/>
  <c r="D4065" i="123"/>
  <c r="D4064" i="123"/>
  <c r="D4063" i="123"/>
  <c r="D4062" i="123"/>
  <c r="D4061" i="123"/>
  <c r="D4060" i="123"/>
  <c r="D4059" i="123"/>
  <c r="D4058" i="123"/>
  <c r="C4058" i="123"/>
  <c r="C4059" i="123" s="1"/>
  <c r="C4060" i="123" s="1"/>
  <c r="C4061" i="123" s="1"/>
  <c r="C4062" i="123" s="1"/>
  <c r="C4063" i="123" s="1"/>
  <c r="C4064" i="123" s="1"/>
  <c r="C4065" i="123" s="1"/>
  <c r="C4066" i="123" s="1"/>
  <c r="C4067" i="123" s="1"/>
  <c r="C4068" i="123" s="1"/>
  <c r="C4069" i="123" s="1"/>
  <c r="C4070" i="123" s="1"/>
  <c r="C4071" i="123" s="1"/>
  <c r="C4072" i="123" s="1"/>
  <c r="C4073" i="123" s="1"/>
  <c r="C4074" i="123" s="1"/>
  <c r="C4075" i="123" s="1"/>
  <c r="C4076" i="123" s="1"/>
  <c r="C4077" i="123" s="1"/>
  <c r="C4078" i="123" s="1"/>
  <c r="C4079" i="123" s="1"/>
  <c r="C4080" i="123" s="1"/>
  <c r="C4081" i="123" s="1"/>
  <c r="C4082" i="123" s="1"/>
  <c r="C4083" i="123" s="1"/>
  <c r="C4084" i="123" s="1"/>
  <c r="C4085" i="123" s="1"/>
  <c r="C4086" i="123" s="1"/>
  <c r="C4087" i="123" s="1"/>
  <c r="C4088" i="123" s="1"/>
  <c r="C4089" i="123" s="1"/>
  <c r="C4090" i="123" s="1"/>
  <c r="C4091" i="123" s="1"/>
  <c r="C4092" i="123" s="1"/>
  <c r="C4093" i="123" s="1"/>
  <c r="C4094" i="123" s="1"/>
  <c r="C4095" i="123" s="1"/>
  <c r="C4096" i="123" s="1"/>
  <c r="C4097" i="123" s="1"/>
  <c r="C4098" i="123" s="1"/>
  <c r="C4099" i="123" s="1"/>
  <c r="C4100" i="123" s="1"/>
  <c r="C4101" i="123" s="1"/>
  <c r="C4102" i="123" s="1"/>
  <c r="C4103" i="123" s="1"/>
  <c r="C4104" i="123" s="1"/>
  <c r="C4105" i="123" s="1"/>
  <c r="C4106" i="123" s="1"/>
  <c r="C4107" i="123" s="1"/>
  <c r="C4108" i="123" s="1"/>
  <c r="C4109" i="123" s="1"/>
  <c r="C4110" i="123" s="1"/>
  <c r="C4111" i="123" s="1"/>
  <c r="C4112" i="123" s="1"/>
  <c r="C4113" i="123" s="1"/>
  <c r="C4114" i="123" s="1"/>
  <c r="C4115" i="123" s="1"/>
  <c r="C4116" i="123" s="1"/>
  <c r="C4117" i="123" s="1"/>
  <c r="C4118" i="123" s="1"/>
  <c r="C4119" i="123" s="1"/>
  <c r="C4120" i="123" s="1"/>
  <c r="C4121" i="123" s="1"/>
  <c r="C4122" i="123" s="1"/>
  <c r="C4123" i="123" s="1"/>
  <c r="C4124" i="123" s="1"/>
  <c r="C4125" i="123" s="1"/>
  <c r="C4126" i="123" s="1"/>
  <c r="C4127" i="123" s="1"/>
  <c r="C4128" i="123" s="1"/>
  <c r="C4129" i="123" s="1"/>
  <c r="C4130" i="123" s="1"/>
  <c r="C4131" i="123" s="1"/>
  <c r="C4132" i="123" s="1"/>
  <c r="C4133" i="123" s="1"/>
  <c r="C4134" i="123" s="1"/>
  <c r="C4135" i="123" s="1"/>
  <c r="C4136" i="123" s="1"/>
  <c r="C4137" i="123" s="1"/>
  <c r="C4138" i="123" s="1"/>
  <c r="C4139" i="123" s="1"/>
  <c r="C4140" i="123" s="1"/>
  <c r="C4141" i="123" s="1"/>
  <c r="C4142" i="123" s="1"/>
  <c r="C4143" i="123" s="1"/>
  <c r="C4144" i="123" s="1"/>
  <c r="C4145" i="123" s="1"/>
  <c r="C4146" i="123" s="1"/>
  <c r="C4147" i="123" s="1"/>
  <c r="C4148" i="123" s="1"/>
  <c r="C4149" i="123" s="1"/>
  <c r="C4150" i="123" s="1"/>
  <c r="C4151" i="123" s="1"/>
  <c r="C4152" i="123" s="1"/>
  <c r="C4153" i="123" s="1"/>
  <c r="C4154" i="123" s="1"/>
  <c r="C4155" i="123" s="1"/>
  <c r="D4057" i="123"/>
  <c r="C4057" i="123"/>
  <c r="D4056" i="123"/>
  <c r="D4055" i="123"/>
  <c r="D4054" i="123"/>
  <c r="D4053" i="123"/>
  <c r="D4052" i="123"/>
  <c r="D4051" i="123"/>
  <c r="D4050" i="123"/>
  <c r="D4049" i="123"/>
  <c r="D4048" i="123"/>
  <c r="D4047" i="123"/>
  <c r="D4046" i="123"/>
  <c r="D4045" i="123"/>
  <c r="D4044" i="123"/>
  <c r="D4043" i="123"/>
  <c r="D4042" i="123"/>
  <c r="D4041" i="123"/>
  <c r="D4040" i="123"/>
  <c r="D4039" i="123"/>
  <c r="D4038" i="123"/>
  <c r="D4037" i="123"/>
  <c r="D4036" i="123"/>
  <c r="D4035" i="123"/>
  <c r="D4034" i="123"/>
  <c r="D4033" i="123"/>
  <c r="D4032" i="123"/>
  <c r="D4031" i="123"/>
  <c r="D4030" i="123"/>
  <c r="D4029" i="123"/>
  <c r="D4028" i="123"/>
  <c r="D4027" i="123"/>
  <c r="D4026" i="123"/>
  <c r="D4025" i="123"/>
  <c r="D4024" i="123"/>
  <c r="D4023" i="123"/>
  <c r="D4022" i="123"/>
  <c r="D4021" i="123"/>
  <c r="D4020" i="123"/>
  <c r="D4019" i="123"/>
  <c r="D4018" i="123"/>
  <c r="D4017" i="123"/>
  <c r="D4016" i="123"/>
  <c r="D4015" i="123"/>
  <c r="D4014" i="123"/>
  <c r="D4013" i="123"/>
  <c r="D4012" i="123"/>
  <c r="D4011" i="123"/>
  <c r="D4010" i="123"/>
  <c r="D4009" i="123"/>
  <c r="D4008" i="123"/>
  <c r="D4007" i="123"/>
  <c r="D4006" i="123"/>
  <c r="D4005" i="123"/>
  <c r="D4004" i="123"/>
  <c r="D4003" i="123"/>
  <c r="D4002" i="123"/>
  <c r="D4001" i="123"/>
  <c r="D4000" i="123"/>
  <c r="D3999" i="123"/>
  <c r="D3998" i="123"/>
  <c r="D3997" i="123"/>
  <c r="D3996" i="123"/>
  <c r="D3995" i="123"/>
  <c r="D3994" i="123"/>
  <c r="D3993" i="123"/>
  <c r="D3992" i="123"/>
  <c r="D3991" i="123"/>
  <c r="D3990" i="123"/>
  <c r="D3989" i="123"/>
  <c r="D3988" i="123"/>
  <c r="D3987" i="123"/>
  <c r="D3986" i="123"/>
  <c r="D3985" i="123"/>
  <c r="D3984" i="123"/>
  <c r="D3983" i="123"/>
  <c r="D3982" i="123"/>
  <c r="D3981" i="123"/>
  <c r="D3980" i="123"/>
  <c r="D3979" i="123"/>
  <c r="D3978" i="123"/>
  <c r="D3977" i="123"/>
  <c r="D3976" i="123"/>
  <c r="D3975" i="123"/>
  <c r="D3974" i="123"/>
  <c r="D3973" i="123"/>
  <c r="D3972" i="123"/>
  <c r="D3971" i="123"/>
  <c r="D3970" i="123"/>
  <c r="D3969" i="123"/>
  <c r="D3968" i="123"/>
  <c r="D3967" i="123"/>
  <c r="D3966" i="123"/>
  <c r="D3965" i="123"/>
  <c r="D3964" i="123"/>
  <c r="D3963" i="123"/>
  <c r="D3962" i="123"/>
  <c r="D3961" i="123"/>
  <c r="D3960" i="123"/>
  <c r="D3959" i="123"/>
  <c r="D3958" i="123"/>
  <c r="C3958" i="123"/>
  <c r="C3959" i="123" s="1"/>
  <c r="C3960" i="123" s="1"/>
  <c r="C3961" i="123" s="1"/>
  <c r="C3962" i="123" s="1"/>
  <c r="C3963" i="123" s="1"/>
  <c r="C3964" i="123" s="1"/>
  <c r="C3965" i="123" s="1"/>
  <c r="C3966" i="123" s="1"/>
  <c r="C3967" i="123" s="1"/>
  <c r="C3968" i="123" s="1"/>
  <c r="C3969" i="123" s="1"/>
  <c r="C3970" i="123" s="1"/>
  <c r="C3971" i="123" s="1"/>
  <c r="C3972" i="123" s="1"/>
  <c r="C3973" i="123" s="1"/>
  <c r="C3974" i="123" s="1"/>
  <c r="C3975" i="123" s="1"/>
  <c r="C3976" i="123" s="1"/>
  <c r="C3977" i="123" s="1"/>
  <c r="C3978" i="123" s="1"/>
  <c r="C3979" i="123" s="1"/>
  <c r="C3980" i="123" s="1"/>
  <c r="C3981" i="123" s="1"/>
  <c r="C3982" i="123" s="1"/>
  <c r="C3983" i="123" s="1"/>
  <c r="C3984" i="123" s="1"/>
  <c r="C3985" i="123" s="1"/>
  <c r="C3986" i="123" s="1"/>
  <c r="C3987" i="123" s="1"/>
  <c r="C3988" i="123" s="1"/>
  <c r="C3989" i="123" s="1"/>
  <c r="C3990" i="123" s="1"/>
  <c r="C3991" i="123" s="1"/>
  <c r="C3992" i="123" s="1"/>
  <c r="C3993" i="123" s="1"/>
  <c r="C3994" i="123" s="1"/>
  <c r="C3995" i="123" s="1"/>
  <c r="C3996" i="123" s="1"/>
  <c r="C3997" i="123" s="1"/>
  <c r="C3998" i="123" s="1"/>
  <c r="C3999" i="123" s="1"/>
  <c r="C4000" i="123" s="1"/>
  <c r="C4001" i="123" s="1"/>
  <c r="C4002" i="123" s="1"/>
  <c r="C4003" i="123" s="1"/>
  <c r="C4004" i="123" s="1"/>
  <c r="C4005" i="123" s="1"/>
  <c r="C4006" i="123" s="1"/>
  <c r="C4007" i="123" s="1"/>
  <c r="C4008" i="123" s="1"/>
  <c r="C4009" i="123" s="1"/>
  <c r="C4010" i="123" s="1"/>
  <c r="C4011" i="123" s="1"/>
  <c r="C4012" i="123" s="1"/>
  <c r="C4013" i="123" s="1"/>
  <c r="C4014" i="123" s="1"/>
  <c r="C4015" i="123" s="1"/>
  <c r="C4016" i="123" s="1"/>
  <c r="C4017" i="123" s="1"/>
  <c r="C4018" i="123" s="1"/>
  <c r="C4019" i="123" s="1"/>
  <c r="C4020" i="123" s="1"/>
  <c r="C4021" i="123" s="1"/>
  <c r="C4022" i="123" s="1"/>
  <c r="C4023" i="123" s="1"/>
  <c r="C4024" i="123" s="1"/>
  <c r="C4025" i="123" s="1"/>
  <c r="C4026" i="123" s="1"/>
  <c r="C4027" i="123" s="1"/>
  <c r="C4028" i="123" s="1"/>
  <c r="C4029" i="123" s="1"/>
  <c r="C4030" i="123" s="1"/>
  <c r="C4031" i="123" s="1"/>
  <c r="C4032" i="123" s="1"/>
  <c r="C4033" i="123" s="1"/>
  <c r="C4034" i="123" s="1"/>
  <c r="C4035" i="123" s="1"/>
  <c r="C4036" i="123" s="1"/>
  <c r="C4037" i="123" s="1"/>
  <c r="C4038" i="123" s="1"/>
  <c r="C4039" i="123" s="1"/>
  <c r="C4040" i="123" s="1"/>
  <c r="C4041" i="123" s="1"/>
  <c r="C4042" i="123" s="1"/>
  <c r="C4043" i="123" s="1"/>
  <c r="C4044" i="123" s="1"/>
  <c r="C4045" i="123" s="1"/>
  <c r="C4046" i="123" s="1"/>
  <c r="C4047" i="123" s="1"/>
  <c r="C4048" i="123" s="1"/>
  <c r="C4049" i="123" s="1"/>
  <c r="C4050" i="123" s="1"/>
  <c r="C4051" i="123" s="1"/>
  <c r="C4052" i="123" s="1"/>
  <c r="C4053" i="123" s="1"/>
  <c r="C4054" i="123" s="1"/>
  <c r="C4055" i="123" s="1"/>
  <c r="D3957" i="123"/>
  <c r="C3957" i="123"/>
  <c r="D3956" i="123"/>
  <c r="D3955" i="123"/>
  <c r="D3954" i="123"/>
  <c r="D3953" i="123"/>
  <c r="D3952" i="123"/>
  <c r="D3951" i="123"/>
  <c r="D3950" i="123"/>
  <c r="D3949" i="123"/>
  <c r="D3948" i="123"/>
  <c r="D3947" i="123"/>
  <c r="D3946" i="123"/>
  <c r="D3945" i="123"/>
  <c r="D3944" i="123"/>
  <c r="D3943" i="123"/>
  <c r="D3942" i="123"/>
  <c r="D3941" i="123"/>
  <c r="D3940" i="123"/>
  <c r="D3939" i="123"/>
  <c r="D3938" i="123"/>
  <c r="D3937" i="123"/>
  <c r="D3936" i="123"/>
  <c r="D3935" i="123"/>
  <c r="D3934" i="123"/>
  <c r="D3933" i="123"/>
  <c r="D3932" i="123"/>
  <c r="D3931" i="123"/>
  <c r="D3930" i="123"/>
  <c r="D3929" i="123"/>
  <c r="D3928" i="123"/>
  <c r="D3927" i="123"/>
  <c r="D3926" i="123"/>
  <c r="D3925" i="123"/>
  <c r="D3924" i="123"/>
  <c r="D3923" i="123"/>
  <c r="D3922" i="123"/>
  <c r="D3921" i="123"/>
  <c r="D3920" i="123"/>
  <c r="D3919" i="123"/>
  <c r="D3918" i="123"/>
  <c r="D3917" i="123"/>
  <c r="D3916" i="123"/>
  <c r="D3915" i="123"/>
  <c r="D3914" i="123"/>
  <c r="D3913" i="123"/>
  <c r="D3912" i="123"/>
  <c r="D3911" i="123"/>
  <c r="D3910" i="123"/>
  <c r="D3909" i="123"/>
  <c r="D3908" i="123"/>
  <c r="D3907" i="123"/>
  <c r="D3906" i="123"/>
  <c r="D3905" i="123"/>
  <c r="D3904" i="123"/>
  <c r="D3903" i="123"/>
  <c r="D3902" i="123"/>
  <c r="D3901" i="123"/>
  <c r="D3900" i="123"/>
  <c r="D3899" i="123"/>
  <c r="D3898" i="123"/>
  <c r="D3897" i="123"/>
  <c r="D3896" i="123"/>
  <c r="D3895" i="123"/>
  <c r="D3894" i="123"/>
  <c r="D3893" i="123"/>
  <c r="D3892" i="123"/>
  <c r="D3891" i="123"/>
  <c r="D3890" i="123"/>
  <c r="D3889" i="123"/>
  <c r="D3888" i="123"/>
  <c r="D3887" i="123"/>
  <c r="D3886" i="123"/>
  <c r="D3885" i="123"/>
  <c r="D3884" i="123"/>
  <c r="D3883" i="123"/>
  <c r="D3882" i="123"/>
  <c r="D3881" i="123"/>
  <c r="D3880" i="123"/>
  <c r="D3879" i="123"/>
  <c r="D3878" i="123"/>
  <c r="D3877" i="123"/>
  <c r="D3876" i="123"/>
  <c r="D3875" i="123"/>
  <c r="D3874" i="123"/>
  <c r="D3873" i="123"/>
  <c r="D3872" i="123"/>
  <c r="D3871" i="123"/>
  <c r="D3870" i="123"/>
  <c r="D3869" i="123"/>
  <c r="D3868" i="123"/>
  <c r="D3867" i="123"/>
  <c r="D3866" i="123"/>
  <c r="D3865" i="123"/>
  <c r="D3864" i="123"/>
  <c r="D3863" i="123"/>
  <c r="D3862" i="123"/>
  <c r="D3861" i="123"/>
  <c r="D3860" i="123"/>
  <c r="D3859" i="123"/>
  <c r="D3858" i="123"/>
  <c r="D3857" i="123"/>
  <c r="C3857" i="123"/>
  <c r="C3858" i="123" s="1"/>
  <c r="C3859" i="123" s="1"/>
  <c r="C3860" i="123" s="1"/>
  <c r="C3861" i="123" s="1"/>
  <c r="C3862" i="123" s="1"/>
  <c r="C3863" i="123" s="1"/>
  <c r="C3864" i="123" s="1"/>
  <c r="C3865" i="123" s="1"/>
  <c r="C3866" i="123" s="1"/>
  <c r="C3867" i="123" s="1"/>
  <c r="C3868" i="123" s="1"/>
  <c r="C3869" i="123" s="1"/>
  <c r="C3870" i="123" s="1"/>
  <c r="C3871" i="123" s="1"/>
  <c r="C3872" i="123" s="1"/>
  <c r="C3873" i="123" s="1"/>
  <c r="C3874" i="123" s="1"/>
  <c r="C3875" i="123" s="1"/>
  <c r="C3876" i="123" s="1"/>
  <c r="C3877" i="123" s="1"/>
  <c r="C3878" i="123" s="1"/>
  <c r="C3879" i="123" s="1"/>
  <c r="C3880" i="123" s="1"/>
  <c r="C3881" i="123" s="1"/>
  <c r="C3882" i="123" s="1"/>
  <c r="C3883" i="123" s="1"/>
  <c r="C3884" i="123" s="1"/>
  <c r="C3885" i="123" s="1"/>
  <c r="C3886" i="123" s="1"/>
  <c r="C3887" i="123" s="1"/>
  <c r="C3888" i="123" s="1"/>
  <c r="C3889" i="123" s="1"/>
  <c r="C3890" i="123" s="1"/>
  <c r="C3891" i="123" s="1"/>
  <c r="C3892" i="123" s="1"/>
  <c r="C3893" i="123" s="1"/>
  <c r="C3894" i="123" s="1"/>
  <c r="C3895" i="123" s="1"/>
  <c r="C3896" i="123" s="1"/>
  <c r="C3897" i="123" s="1"/>
  <c r="C3898" i="123" s="1"/>
  <c r="C3899" i="123" s="1"/>
  <c r="C3900" i="123" s="1"/>
  <c r="C3901" i="123" s="1"/>
  <c r="C3902" i="123" s="1"/>
  <c r="C3903" i="123" s="1"/>
  <c r="C3904" i="123" s="1"/>
  <c r="C3905" i="123" s="1"/>
  <c r="C3906" i="123" s="1"/>
  <c r="C3907" i="123" s="1"/>
  <c r="C3908" i="123" s="1"/>
  <c r="C3909" i="123" s="1"/>
  <c r="C3910" i="123" s="1"/>
  <c r="C3911" i="123" s="1"/>
  <c r="C3912" i="123" s="1"/>
  <c r="C3913" i="123" s="1"/>
  <c r="C3914" i="123" s="1"/>
  <c r="C3915" i="123" s="1"/>
  <c r="C3916" i="123" s="1"/>
  <c r="C3917" i="123" s="1"/>
  <c r="C3918" i="123" s="1"/>
  <c r="C3919" i="123" s="1"/>
  <c r="C3920" i="123" s="1"/>
  <c r="C3921" i="123" s="1"/>
  <c r="C3922" i="123" s="1"/>
  <c r="C3923" i="123" s="1"/>
  <c r="C3924" i="123" s="1"/>
  <c r="C3925" i="123" s="1"/>
  <c r="C3926" i="123" s="1"/>
  <c r="C3927" i="123" s="1"/>
  <c r="C3928" i="123" s="1"/>
  <c r="C3929" i="123" s="1"/>
  <c r="C3930" i="123" s="1"/>
  <c r="C3931" i="123" s="1"/>
  <c r="C3932" i="123" s="1"/>
  <c r="C3933" i="123" s="1"/>
  <c r="C3934" i="123" s="1"/>
  <c r="C3935" i="123" s="1"/>
  <c r="C3936" i="123" s="1"/>
  <c r="C3937" i="123" s="1"/>
  <c r="C3938" i="123" s="1"/>
  <c r="C3939" i="123" s="1"/>
  <c r="C3940" i="123" s="1"/>
  <c r="C3941" i="123" s="1"/>
  <c r="C3942" i="123" s="1"/>
  <c r="C3943" i="123" s="1"/>
  <c r="C3944" i="123" s="1"/>
  <c r="C3945" i="123" s="1"/>
  <c r="C3946" i="123" s="1"/>
  <c r="C3947" i="123" s="1"/>
  <c r="C3948" i="123" s="1"/>
  <c r="C3949" i="123" s="1"/>
  <c r="C3950" i="123" s="1"/>
  <c r="C3951" i="123" s="1"/>
  <c r="C3952" i="123" s="1"/>
  <c r="C3953" i="123" s="1"/>
  <c r="C3954" i="123" s="1"/>
  <c r="C3955" i="123" s="1"/>
  <c r="D3856" i="123"/>
  <c r="D3855" i="123"/>
  <c r="D3854" i="123"/>
  <c r="D3853" i="123"/>
  <c r="D3852" i="123"/>
  <c r="D3851" i="123"/>
  <c r="D3850" i="123"/>
  <c r="D3849" i="123"/>
  <c r="D3848" i="123"/>
  <c r="D3847" i="123"/>
  <c r="D3846" i="123"/>
  <c r="D3845" i="123"/>
  <c r="D3844" i="123"/>
  <c r="D3843" i="123"/>
  <c r="D3842" i="123"/>
  <c r="D3841" i="123"/>
  <c r="D3840" i="123"/>
  <c r="D3839" i="123"/>
  <c r="D3838" i="123"/>
  <c r="D3837" i="123"/>
  <c r="D3836" i="123"/>
  <c r="D3835" i="123"/>
  <c r="D3834" i="123"/>
  <c r="D3833" i="123"/>
  <c r="D3832" i="123"/>
  <c r="D3831" i="123"/>
  <c r="D3830" i="123"/>
  <c r="D3829" i="123"/>
  <c r="D3828" i="123"/>
  <c r="D3827" i="123"/>
  <c r="D3826" i="123"/>
  <c r="D3825" i="123"/>
  <c r="D3824" i="123"/>
  <c r="D3823" i="123"/>
  <c r="D3822" i="123"/>
  <c r="D3821" i="123"/>
  <c r="D3820" i="123"/>
  <c r="D3819" i="123"/>
  <c r="D3818" i="123"/>
  <c r="D3817" i="123"/>
  <c r="D3816" i="123"/>
  <c r="D3815" i="123"/>
  <c r="D3814" i="123"/>
  <c r="D3813" i="123"/>
  <c r="D3812" i="123"/>
  <c r="D3811" i="123"/>
  <c r="D3810" i="123"/>
  <c r="D3809" i="123"/>
  <c r="D3808" i="123"/>
  <c r="D3807" i="123"/>
  <c r="D3806" i="123"/>
  <c r="D3805" i="123"/>
  <c r="D3804" i="123"/>
  <c r="D3803" i="123"/>
  <c r="D3802" i="123"/>
  <c r="D3801" i="123"/>
  <c r="D3800" i="123"/>
  <c r="D3799" i="123"/>
  <c r="D3798" i="123"/>
  <c r="D3797" i="123"/>
  <c r="D3796" i="123"/>
  <c r="D3795" i="123"/>
  <c r="D3794" i="123"/>
  <c r="D3793" i="123"/>
  <c r="D3792" i="123"/>
  <c r="D3791" i="123"/>
  <c r="D3790" i="123"/>
  <c r="D3789" i="123"/>
  <c r="D3788" i="123"/>
  <c r="D3787" i="123"/>
  <c r="D3786" i="123"/>
  <c r="D3785" i="123"/>
  <c r="D3784" i="123"/>
  <c r="D3783" i="123"/>
  <c r="D3782" i="123"/>
  <c r="D3781" i="123"/>
  <c r="D3780" i="123"/>
  <c r="D3779" i="123"/>
  <c r="D3778" i="123"/>
  <c r="D3777" i="123"/>
  <c r="D3776" i="123"/>
  <c r="D3775" i="123"/>
  <c r="D3774" i="123"/>
  <c r="D3773" i="123"/>
  <c r="D3772" i="123"/>
  <c r="D3771" i="123"/>
  <c r="D3770" i="123"/>
  <c r="D3769" i="123"/>
  <c r="D3768" i="123"/>
  <c r="D3767" i="123"/>
  <c r="D3766" i="123"/>
  <c r="D3765" i="123"/>
  <c r="D3764" i="123"/>
  <c r="D3763" i="123"/>
  <c r="D3762" i="123"/>
  <c r="D3761" i="123"/>
  <c r="D3760" i="123"/>
  <c r="D3759" i="123"/>
  <c r="D3758" i="123"/>
  <c r="C3758" i="123"/>
  <c r="C3759" i="123" s="1"/>
  <c r="C3760" i="123" s="1"/>
  <c r="C3761" i="123" s="1"/>
  <c r="C3762" i="123" s="1"/>
  <c r="C3763" i="123" s="1"/>
  <c r="C3764" i="123" s="1"/>
  <c r="C3765" i="123" s="1"/>
  <c r="C3766" i="123" s="1"/>
  <c r="C3767" i="123" s="1"/>
  <c r="C3768" i="123" s="1"/>
  <c r="C3769" i="123" s="1"/>
  <c r="C3770" i="123" s="1"/>
  <c r="C3771" i="123" s="1"/>
  <c r="C3772" i="123" s="1"/>
  <c r="C3773" i="123" s="1"/>
  <c r="C3774" i="123" s="1"/>
  <c r="C3775" i="123" s="1"/>
  <c r="C3776" i="123" s="1"/>
  <c r="C3777" i="123" s="1"/>
  <c r="C3778" i="123" s="1"/>
  <c r="C3779" i="123" s="1"/>
  <c r="C3780" i="123" s="1"/>
  <c r="C3781" i="123" s="1"/>
  <c r="C3782" i="123" s="1"/>
  <c r="C3783" i="123" s="1"/>
  <c r="C3784" i="123" s="1"/>
  <c r="C3785" i="123" s="1"/>
  <c r="C3786" i="123" s="1"/>
  <c r="C3787" i="123" s="1"/>
  <c r="C3788" i="123" s="1"/>
  <c r="C3789" i="123" s="1"/>
  <c r="C3790" i="123" s="1"/>
  <c r="C3791" i="123" s="1"/>
  <c r="C3792" i="123" s="1"/>
  <c r="C3793" i="123" s="1"/>
  <c r="C3794" i="123" s="1"/>
  <c r="C3795" i="123" s="1"/>
  <c r="C3796" i="123" s="1"/>
  <c r="C3797" i="123" s="1"/>
  <c r="C3798" i="123" s="1"/>
  <c r="C3799" i="123" s="1"/>
  <c r="C3800" i="123" s="1"/>
  <c r="C3801" i="123" s="1"/>
  <c r="C3802" i="123" s="1"/>
  <c r="C3803" i="123" s="1"/>
  <c r="C3804" i="123" s="1"/>
  <c r="C3805" i="123" s="1"/>
  <c r="C3806" i="123" s="1"/>
  <c r="C3807" i="123" s="1"/>
  <c r="C3808" i="123" s="1"/>
  <c r="C3809" i="123" s="1"/>
  <c r="C3810" i="123" s="1"/>
  <c r="C3811" i="123" s="1"/>
  <c r="C3812" i="123" s="1"/>
  <c r="C3813" i="123" s="1"/>
  <c r="C3814" i="123" s="1"/>
  <c r="C3815" i="123" s="1"/>
  <c r="C3816" i="123" s="1"/>
  <c r="C3817" i="123" s="1"/>
  <c r="C3818" i="123" s="1"/>
  <c r="C3819" i="123" s="1"/>
  <c r="C3820" i="123" s="1"/>
  <c r="C3821" i="123" s="1"/>
  <c r="C3822" i="123" s="1"/>
  <c r="C3823" i="123" s="1"/>
  <c r="C3824" i="123" s="1"/>
  <c r="C3825" i="123" s="1"/>
  <c r="C3826" i="123" s="1"/>
  <c r="C3827" i="123" s="1"/>
  <c r="C3828" i="123" s="1"/>
  <c r="C3829" i="123" s="1"/>
  <c r="C3830" i="123" s="1"/>
  <c r="C3831" i="123" s="1"/>
  <c r="C3832" i="123" s="1"/>
  <c r="C3833" i="123" s="1"/>
  <c r="C3834" i="123" s="1"/>
  <c r="C3835" i="123" s="1"/>
  <c r="C3836" i="123" s="1"/>
  <c r="C3837" i="123" s="1"/>
  <c r="C3838" i="123" s="1"/>
  <c r="C3839" i="123" s="1"/>
  <c r="C3840" i="123" s="1"/>
  <c r="C3841" i="123" s="1"/>
  <c r="C3842" i="123" s="1"/>
  <c r="C3843" i="123" s="1"/>
  <c r="C3844" i="123" s="1"/>
  <c r="C3845" i="123" s="1"/>
  <c r="C3846" i="123" s="1"/>
  <c r="C3847" i="123" s="1"/>
  <c r="C3848" i="123" s="1"/>
  <c r="C3849" i="123" s="1"/>
  <c r="C3850" i="123" s="1"/>
  <c r="C3851" i="123" s="1"/>
  <c r="C3852" i="123" s="1"/>
  <c r="C3853" i="123" s="1"/>
  <c r="C3854" i="123" s="1"/>
  <c r="C3855" i="123" s="1"/>
  <c r="C3757" i="123"/>
  <c r="D3757" i="123"/>
  <c r="D3756" i="123"/>
  <c r="L434" i="10" l="1"/>
  <c r="C519" i="124" l="1"/>
  <c r="C520" i="124" s="1"/>
  <c r="C521" i="124" s="1"/>
  <c r="C522" i="124" s="1"/>
  <c r="C523" i="124" s="1"/>
  <c r="C524" i="124" s="1"/>
  <c r="C525" i="124" s="1"/>
  <c r="C526" i="124" s="1"/>
  <c r="C527" i="124" s="1"/>
  <c r="C528" i="124" s="1"/>
  <c r="C529" i="124" s="1"/>
  <c r="C530" i="124" s="1"/>
  <c r="C531" i="124" s="1"/>
  <c r="C532" i="124" s="1"/>
  <c r="C533" i="124" s="1"/>
  <c r="C534" i="124" s="1"/>
  <c r="C535" i="124" s="1"/>
  <c r="C536" i="124" s="1"/>
  <c r="C537" i="124" s="1"/>
  <c r="C538" i="124" s="1"/>
  <c r="C539" i="124" s="1"/>
  <c r="C540" i="124" s="1"/>
  <c r="C541" i="124" s="1"/>
  <c r="C542" i="124" s="1"/>
  <c r="C543" i="124" s="1"/>
  <c r="C544" i="124" s="1"/>
  <c r="C545" i="124" s="1"/>
  <c r="C546" i="124" s="1"/>
  <c r="C547" i="124" s="1"/>
  <c r="C548" i="124" s="1"/>
  <c r="C549" i="124" s="1"/>
  <c r="C550" i="124" s="1"/>
  <c r="C551" i="124" s="1"/>
  <c r="C552" i="124" s="1"/>
  <c r="C553" i="124" s="1"/>
  <c r="C554" i="124" s="1"/>
  <c r="C555" i="124" s="1"/>
  <c r="C556" i="124" s="1"/>
  <c r="C557" i="124" s="1"/>
  <c r="C558" i="124" s="1"/>
  <c r="C559" i="124" s="1"/>
  <c r="C560" i="124" s="1"/>
  <c r="C561" i="124" s="1"/>
  <c r="C562" i="124" s="1"/>
  <c r="C563" i="124" s="1"/>
  <c r="C564" i="124" s="1"/>
  <c r="C565" i="124" s="1"/>
  <c r="C566" i="124" s="1"/>
  <c r="C567" i="124" s="1"/>
  <c r="C568" i="124" s="1"/>
  <c r="C569" i="124" s="1"/>
  <c r="C570" i="124" s="1"/>
  <c r="C571" i="124" s="1"/>
  <c r="C572" i="124" s="1"/>
  <c r="C573" i="124" s="1"/>
  <c r="C574" i="124" s="1"/>
  <c r="C575" i="124" s="1"/>
  <c r="C576" i="124" s="1"/>
  <c r="C577" i="124" s="1"/>
  <c r="C578" i="124" s="1"/>
  <c r="C579" i="124" s="1"/>
  <c r="C580" i="124" s="1"/>
  <c r="C581" i="124" s="1"/>
  <c r="C582" i="124" s="1"/>
  <c r="C583" i="124" s="1"/>
  <c r="C584" i="124" s="1"/>
  <c r="C585" i="124" s="1"/>
  <c r="C586" i="124" s="1"/>
  <c r="C587" i="124" s="1"/>
  <c r="C588" i="124" s="1"/>
  <c r="C589" i="124" s="1"/>
  <c r="C590" i="124" s="1"/>
  <c r="C591" i="124" s="1"/>
  <c r="C592" i="124" s="1"/>
  <c r="C593" i="124" s="1"/>
  <c r="C594" i="124" s="1"/>
  <c r="C595" i="124" s="1"/>
  <c r="C596" i="124" s="1"/>
  <c r="C597" i="124" s="1"/>
  <c r="C598" i="124" s="1"/>
  <c r="C599" i="124" s="1"/>
  <c r="C600" i="124" s="1"/>
  <c r="C601" i="124" s="1"/>
  <c r="C602" i="124" s="1"/>
  <c r="C603" i="124" s="1"/>
  <c r="C604" i="124" s="1"/>
  <c r="C605" i="124" s="1"/>
  <c r="C606" i="124" s="1"/>
  <c r="C607" i="124" s="1"/>
  <c r="C608" i="124" s="1"/>
  <c r="C609" i="124" s="1"/>
  <c r="C610" i="124" s="1"/>
  <c r="C611" i="124" s="1"/>
  <c r="C612" i="124" s="1"/>
  <c r="C613" i="124" s="1"/>
  <c r="C614" i="124" s="1"/>
  <c r="C615" i="124" s="1"/>
  <c r="C616" i="124" s="1"/>
  <c r="C617" i="124" s="1"/>
  <c r="C618" i="124" s="1"/>
  <c r="C619" i="124" s="1"/>
  <c r="C620" i="124" s="1"/>
  <c r="C621" i="124" s="1"/>
  <c r="C622" i="124" s="1"/>
  <c r="C623" i="124" s="1"/>
  <c r="C624" i="124" s="1"/>
  <c r="C625" i="124" s="1"/>
  <c r="C626" i="124" s="1"/>
  <c r="C627" i="124" s="1"/>
  <c r="C628" i="124" s="1"/>
  <c r="C629" i="124" s="1"/>
  <c r="C630" i="124" s="1"/>
  <c r="C631" i="124" s="1"/>
  <c r="C632" i="124" s="1"/>
  <c r="C633" i="124" s="1"/>
  <c r="C634" i="124" s="1"/>
  <c r="C635" i="124" s="1"/>
  <c r="C636" i="124" s="1"/>
  <c r="C637" i="124" s="1"/>
  <c r="C638" i="124" s="1"/>
  <c r="C639" i="124" s="1"/>
  <c r="C640" i="124" s="1"/>
  <c r="C641" i="124" s="1"/>
  <c r="C642" i="124" s="1"/>
  <c r="C643" i="124" s="1"/>
  <c r="C644" i="124" s="1"/>
  <c r="C645" i="124" s="1"/>
  <c r="C646" i="124" s="1"/>
  <c r="C647" i="124" s="1"/>
  <c r="C648" i="124" s="1"/>
  <c r="C649" i="124" s="1"/>
  <c r="C650" i="124" s="1"/>
  <c r="C651" i="124" s="1"/>
  <c r="C652" i="124" s="1"/>
  <c r="C653" i="124" s="1"/>
  <c r="C654" i="124" s="1"/>
  <c r="C655" i="124" s="1"/>
  <c r="C656" i="124" s="1"/>
  <c r="C657" i="124" s="1"/>
  <c r="C658" i="124" s="1"/>
  <c r="C659" i="124" s="1"/>
  <c r="C660" i="124" s="1"/>
  <c r="C661" i="124" s="1"/>
  <c r="C662" i="124" s="1"/>
  <c r="C663" i="124" s="1"/>
  <c r="C664" i="124" s="1"/>
  <c r="C665" i="124" s="1"/>
  <c r="C666" i="124" s="1"/>
  <c r="C667" i="124" s="1"/>
  <c r="C668" i="124" s="1"/>
  <c r="C669" i="124" s="1"/>
  <c r="C670" i="124" s="1"/>
  <c r="C671" i="124" s="1"/>
  <c r="C672" i="124" s="1"/>
  <c r="C673" i="124" s="1"/>
  <c r="C674" i="124" s="1"/>
  <c r="C675" i="124" s="1"/>
  <c r="C676" i="124" s="1"/>
  <c r="C677" i="124" s="1"/>
  <c r="C678" i="124" s="1"/>
  <c r="C679" i="124" s="1"/>
  <c r="C680" i="124" s="1"/>
  <c r="C681" i="124" s="1"/>
  <c r="C682" i="124" s="1"/>
  <c r="C683" i="124" s="1"/>
  <c r="C684" i="124" s="1"/>
  <c r="C685" i="124" s="1"/>
  <c r="C686" i="124" s="1"/>
  <c r="C687" i="124" s="1"/>
  <c r="C688" i="124" s="1"/>
  <c r="C689" i="124" s="1"/>
  <c r="C690" i="124" s="1"/>
  <c r="C691" i="124" s="1"/>
  <c r="C692" i="124" s="1"/>
  <c r="C693" i="124" s="1"/>
  <c r="C694" i="124" s="1"/>
  <c r="C695" i="124" s="1"/>
  <c r="C696" i="124" s="1"/>
  <c r="C697" i="124" s="1"/>
  <c r="C698" i="124" s="1"/>
  <c r="C699" i="124" s="1"/>
  <c r="C700" i="124" s="1"/>
  <c r="C701" i="124" s="1"/>
  <c r="C702" i="124" s="1"/>
  <c r="C703" i="124" s="1"/>
  <c r="C704" i="124" s="1"/>
  <c r="C705" i="124" s="1"/>
  <c r="C706" i="124" s="1"/>
  <c r="C707" i="124" s="1"/>
  <c r="C708" i="124" s="1"/>
  <c r="C709" i="124" s="1"/>
  <c r="C710" i="124" s="1"/>
  <c r="C711" i="124" s="1"/>
  <c r="C712" i="124" s="1"/>
  <c r="C713" i="124" s="1"/>
  <c r="C714" i="124" s="1"/>
  <c r="C715" i="124" s="1"/>
  <c r="C716" i="124" s="1"/>
  <c r="C717" i="124" s="1"/>
  <c r="C718" i="124" s="1"/>
  <c r="C719" i="124" s="1"/>
  <c r="C720" i="124" s="1"/>
  <c r="C721" i="124" s="1"/>
  <c r="C722" i="124" s="1"/>
  <c r="C723" i="124" s="1"/>
  <c r="C724" i="124" s="1"/>
  <c r="C725" i="124" s="1"/>
  <c r="C726" i="124" s="1"/>
  <c r="C727" i="124" s="1"/>
  <c r="C728" i="124" s="1"/>
  <c r="C729" i="124" s="1"/>
  <c r="C730" i="124" s="1"/>
  <c r="C731" i="124" s="1"/>
  <c r="C732" i="124" s="1"/>
  <c r="C733" i="124" s="1"/>
  <c r="C734" i="124" s="1"/>
  <c r="C735" i="124" s="1"/>
  <c r="C736" i="124" s="1"/>
  <c r="C737" i="124" s="1"/>
  <c r="C738" i="124" s="1"/>
  <c r="C739" i="124" s="1"/>
  <c r="C740" i="124" s="1"/>
  <c r="C741" i="124" s="1"/>
  <c r="C742" i="124" s="1"/>
  <c r="C743" i="124" s="1"/>
  <c r="C744" i="124" s="1"/>
  <c r="C745" i="124" s="1"/>
  <c r="C746" i="124" s="1"/>
  <c r="C747" i="124" s="1"/>
  <c r="C748" i="124" s="1"/>
  <c r="C749" i="124" s="1"/>
  <c r="C750" i="124" s="1"/>
  <c r="C751" i="124" s="1"/>
  <c r="C752" i="124" s="1"/>
  <c r="C753" i="124" s="1"/>
  <c r="C754" i="124" s="1"/>
  <c r="C755" i="124" s="1"/>
  <c r="C756" i="124" s="1"/>
  <c r="C757" i="124" s="1"/>
  <c r="C2443" i="124"/>
  <c r="C2444" i="124" s="1"/>
  <c r="C2445" i="124" s="1"/>
  <c r="C2446" i="124" s="1"/>
  <c r="C2447" i="124" s="1"/>
  <c r="C2448" i="124" s="1"/>
  <c r="C2449" i="124" s="1"/>
  <c r="C2450" i="124" s="1"/>
  <c r="C2451" i="124" s="1"/>
  <c r="C2452" i="124" s="1"/>
  <c r="C2453" i="124" s="1"/>
  <c r="C2454" i="124" s="1"/>
  <c r="C2455" i="124" s="1"/>
  <c r="C2456" i="124" s="1"/>
  <c r="C2457" i="124" s="1"/>
  <c r="C2458" i="124" s="1"/>
  <c r="C2459" i="124" s="1"/>
  <c r="C2460" i="124" s="1"/>
  <c r="C2461" i="124" s="1"/>
  <c r="C2462" i="124" s="1"/>
  <c r="C2463" i="124" s="1"/>
  <c r="C2464" i="124" s="1"/>
  <c r="C2465" i="124" s="1"/>
  <c r="C2466" i="124" s="1"/>
  <c r="C2467" i="124" s="1"/>
  <c r="C2468" i="124" s="1"/>
  <c r="C2469" i="124" s="1"/>
  <c r="C2470" i="124" s="1"/>
  <c r="C2471" i="124" s="1"/>
  <c r="C2472" i="124" s="1"/>
  <c r="C2473" i="124" s="1"/>
  <c r="C2474" i="124" s="1"/>
  <c r="C2475" i="124" s="1"/>
  <c r="C2476" i="124" s="1"/>
  <c r="C2477" i="124" s="1"/>
  <c r="C2478" i="124" s="1"/>
  <c r="C2479" i="124" s="1"/>
  <c r="C2480" i="124" s="1"/>
  <c r="C2481" i="124" s="1"/>
  <c r="C2482" i="124" s="1"/>
  <c r="C2483" i="124" s="1"/>
  <c r="C2484" i="124" s="1"/>
  <c r="C2485" i="124" s="1"/>
  <c r="C2486" i="124" s="1"/>
  <c r="C2487" i="124" s="1"/>
  <c r="C2488" i="124" s="1"/>
  <c r="C2489" i="124" s="1"/>
  <c r="C2490" i="124" s="1"/>
  <c r="C2491" i="124" s="1"/>
  <c r="C2492" i="124" s="1"/>
  <c r="C2493" i="124" s="1"/>
  <c r="C2494" i="124" s="1"/>
  <c r="C2495" i="124" s="1"/>
  <c r="C2496" i="124" s="1"/>
  <c r="C2497" i="124" s="1"/>
  <c r="C2498" i="124" s="1"/>
  <c r="C2499" i="124" s="1"/>
  <c r="C2500" i="124" s="1"/>
  <c r="C2501" i="124" s="1"/>
  <c r="C2502" i="124" s="1"/>
  <c r="C2503" i="124" s="1"/>
  <c r="C2504" i="124" s="1"/>
  <c r="C2505" i="124" s="1"/>
  <c r="C2506" i="124" s="1"/>
  <c r="C2507" i="124" s="1"/>
  <c r="C2508" i="124" s="1"/>
  <c r="C2509" i="124" s="1"/>
  <c r="C2510" i="124" s="1"/>
  <c r="C2511" i="124" s="1"/>
  <c r="C2512" i="124" s="1"/>
  <c r="C2513" i="124" s="1"/>
  <c r="C2514" i="124" s="1"/>
  <c r="C2515" i="124" s="1"/>
  <c r="C2516" i="124" s="1"/>
  <c r="C2517" i="124" s="1"/>
  <c r="C2518" i="124" s="1"/>
  <c r="C2519" i="124" s="1"/>
  <c r="C2520" i="124" s="1"/>
  <c r="C2521" i="124" s="1"/>
  <c r="C2522" i="124" s="1"/>
  <c r="C2523" i="124" s="1"/>
  <c r="C2524" i="124" s="1"/>
  <c r="C2525" i="124" s="1"/>
  <c r="C2526" i="124" s="1"/>
  <c r="C2527" i="124" s="1"/>
  <c r="C2528" i="124" s="1"/>
  <c r="C2529" i="124" s="1"/>
  <c r="C2530" i="124" s="1"/>
  <c r="C2531" i="124" s="1"/>
  <c r="C2532" i="124" s="1"/>
  <c r="C2533" i="124" s="1"/>
  <c r="C2534" i="124" s="1"/>
  <c r="C2535" i="124" s="1"/>
  <c r="C2536" i="124" s="1"/>
  <c r="C2537" i="124" s="1"/>
  <c r="C2538" i="124" s="1"/>
  <c r="C2539" i="124" s="1"/>
  <c r="C2540" i="124" s="1"/>
  <c r="C2541" i="124" s="1"/>
  <c r="C2542" i="124" s="1"/>
  <c r="C2543" i="124" s="1"/>
  <c r="C2544" i="124" s="1"/>
  <c r="C2545" i="124" s="1"/>
  <c r="C2546" i="124" s="1"/>
  <c r="C2547" i="124" s="1"/>
  <c r="C2548" i="124" s="1"/>
  <c r="C2549" i="124" s="1"/>
  <c r="C2550" i="124" s="1"/>
  <c r="C1313" i="124"/>
  <c r="C1314" i="124" s="1"/>
  <c r="C1315" i="124" s="1"/>
  <c r="C1316" i="124" s="1"/>
  <c r="C1317" i="124" s="1"/>
  <c r="C1318" i="124" s="1"/>
  <c r="C1319" i="124" s="1"/>
  <c r="C1312" i="124"/>
  <c r="C2091" i="124"/>
  <c r="C3836" i="124"/>
  <c r="C3837" i="124" s="1"/>
  <c r="C3838" i="124" s="1"/>
  <c r="C3839" i="124" s="1"/>
  <c r="C3840" i="124" s="1"/>
  <c r="C3841" i="124" s="1"/>
  <c r="C3842" i="124" s="1"/>
  <c r="C3843" i="124" s="1"/>
  <c r="C3844" i="124" s="1"/>
  <c r="C3845" i="124" s="1"/>
  <c r="C3846" i="124" s="1"/>
  <c r="C3847" i="124" s="1"/>
  <c r="C3848" i="124" s="1"/>
  <c r="C3849" i="124" s="1"/>
  <c r="C3850" i="124" s="1"/>
  <c r="C3851" i="124" s="1"/>
  <c r="C3852" i="124" s="1"/>
  <c r="C3853" i="124" s="1"/>
  <c r="C3854" i="124" s="1"/>
  <c r="C3855" i="124" s="1"/>
  <c r="C3856" i="124" s="1"/>
  <c r="C3857" i="124" s="1"/>
  <c r="C3858" i="124" s="1"/>
  <c r="C3859" i="124" s="1"/>
  <c r="C3860" i="124" s="1"/>
  <c r="C3861" i="124" s="1"/>
  <c r="C3862" i="124" s="1"/>
  <c r="C3863" i="124" s="1"/>
  <c r="C3864" i="124" s="1"/>
  <c r="C3865" i="124" s="1"/>
  <c r="C3866" i="124" s="1"/>
  <c r="C3867" i="124" s="1"/>
  <c r="C3868" i="124" s="1"/>
  <c r="C3869" i="124" s="1"/>
  <c r="C3870" i="124" s="1"/>
  <c r="C3871" i="124" s="1"/>
  <c r="C3872" i="124" s="1"/>
  <c r="C3873" i="124" s="1"/>
  <c r="C3874" i="124" s="1"/>
  <c r="C3875" i="124" s="1"/>
  <c r="C3876" i="124" s="1"/>
  <c r="C3877" i="124" s="1"/>
  <c r="C3878" i="124" s="1"/>
  <c r="C3879" i="124" s="1"/>
  <c r="C3880" i="124" s="1"/>
  <c r="C3881" i="124" s="1"/>
  <c r="C3882" i="124" s="1"/>
  <c r="C3883" i="124" s="1"/>
  <c r="C3884" i="124" s="1"/>
  <c r="C3885" i="124" s="1"/>
  <c r="C3886" i="124" s="1"/>
  <c r="C3887" i="124" s="1"/>
  <c r="C3888" i="124" s="1"/>
  <c r="C3889" i="124" s="1"/>
  <c r="C3890" i="124" s="1"/>
  <c r="C3891" i="124" s="1"/>
  <c r="C3892" i="124" s="1"/>
  <c r="C3893" i="124" s="1"/>
  <c r="C3894" i="124" s="1"/>
  <c r="C3895" i="124" s="1"/>
  <c r="C3896" i="124" s="1"/>
  <c r="C3897" i="124" s="1"/>
  <c r="C3898" i="124" s="1"/>
  <c r="C3899" i="124" s="1"/>
  <c r="C3900" i="124" s="1"/>
  <c r="C3901" i="124" s="1"/>
  <c r="C3902" i="124" s="1"/>
  <c r="C3903" i="124" s="1"/>
  <c r="C3904" i="124" s="1"/>
  <c r="C3905" i="124" s="1"/>
  <c r="C3906" i="124" s="1"/>
  <c r="C3907" i="124" s="1"/>
  <c r="C3908" i="124" s="1"/>
  <c r="C3909" i="124" s="1"/>
  <c r="C3910" i="124" s="1"/>
  <c r="C3911" i="124" s="1"/>
  <c r="C3912" i="124" s="1"/>
  <c r="C3913" i="124" s="1"/>
  <c r="C3914" i="124" s="1"/>
  <c r="C3915" i="124" s="1"/>
  <c r="C3916" i="124" s="1"/>
  <c r="C3917" i="124" s="1"/>
  <c r="C3918" i="124" s="1"/>
  <c r="C3919" i="124" s="1"/>
  <c r="C3920" i="124" s="1"/>
  <c r="C3921" i="124" s="1"/>
  <c r="C3922" i="124" s="1"/>
  <c r="C3923" i="124" s="1"/>
  <c r="C3924" i="124" s="1"/>
  <c r="C3925" i="124" s="1"/>
  <c r="C3926" i="124" s="1"/>
  <c r="C3927" i="124" s="1"/>
  <c r="C3928" i="124" s="1"/>
  <c r="C3929" i="124" s="1"/>
  <c r="C3930" i="124" s="1"/>
  <c r="C3931" i="124" s="1"/>
  <c r="C3932" i="124" s="1"/>
  <c r="C3933" i="124" s="1"/>
  <c r="C3934" i="124" s="1"/>
  <c r="C3935" i="124" s="1"/>
  <c r="C3936" i="124" s="1"/>
  <c r="C3937" i="124" s="1"/>
  <c r="C3938" i="124" s="1"/>
  <c r="C3939" i="124" s="1"/>
  <c r="C3940" i="124" s="1"/>
  <c r="C3941" i="124" s="1"/>
  <c r="C3942" i="124" s="1"/>
  <c r="C3943" i="124" s="1"/>
  <c r="C3944" i="124" s="1"/>
  <c r="C3945" i="124" s="1"/>
  <c r="C3946" i="124" s="1"/>
  <c r="C3947" i="124" s="1"/>
  <c r="C3948" i="124" s="1"/>
  <c r="C3949" i="124" s="1"/>
  <c r="C3950" i="124" s="1"/>
  <c r="C3951" i="124" s="1"/>
  <c r="C3952" i="124" s="1"/>
  <c r="C3953" i="124" s="1"/>
  <c r="C3954" i="124" s="1"/>
  <c r="C3955" i="124" s="1"/>
  <c r="C3956" i="124" s="1"/>
  <c r="C3957" i="124" s="1"/>
  <c r="C3958" i="124" s="1"/>
  <c r="C3959" i="124" s="1"/>
  <c r="C3960" i="124" s="1"/>
  <c r="C3961" i="124" s="1"/>
  <c r="C3962" i="124" s="1"/>
  <c r="C3963" i="124" s="1"/>
  <c r="C3964" i="124" s="1"/>
  <c r="C3965" i="124" s="1"/>
  <c r="C3966" i="124" s="1"/>
  <c r="C3967" i="124" s="1"/>
  <c r="C3968" i="124" s="1"/>
  <c r="C3969" i="124" s="1"/>
  <c r="C3970" i="124" s="1"/>
  <c r="C3971" i="124" s="1"/>
  <c r="C3972" i="124" s="1"/>
  <c r="C3973" i="124" s="1"/>
  <c r="C3974" i="124" s="1"/>
  <c r="C3975" i="124" s="1"/>
  <c r="C3976" i="124" s="1"/>
  <c r="C3977" i="124" s="1"/>
  <c r="C3978" i="124" s="1"/>
  <c r="C3979" i="124" s="1"/>
  <c r="C3980" i="124" s="1"/>
  <c r="C3981" i="124" s="1"/>
  <c r="C3982" i="124" s="1"/>
  <c r="C3983" i="124" s="1"/>
  <c r="C3984" i="124" s="1"/>
  <c r="C3985" i="124" s="1"/>
  <c r="C3986" i="124" s="1"/>
  <c r="C3987" i="124" s="1"/>
  <c r="C3988" i="124" s="1"/>
  <c r="C3989" i="124" s="1"/>
  <c r="C3990" i="124" s="1"/>
  <c r="C3991" i="124" s="1"/>
  <c r="C3992" i="124" s="1"/>
  <c r="C3993" i="124" s="1"/>
  <c r="C3994" i="124" s="1"/>
  <c r="C3995" i="124" s="1"/>
  <c r="C3996" i="124" s="1"/>
  <c r="C3997" i="124" s="1"/>
  <c r="C3998" i="124" s="1"/>
  <c r="C3999" i="124" s="1"/>
  <c r="C4000" i="124" s="1"/>
  <c r="C4001" i="124" s="1"/>
  <c r="C4002" i="124" s="1"/>
  <c r="C4003" i="124" s="1"/>
  <c r="C4004" i="124" s="1"/>
  <c r="C4005" i="124" s="1"/>
  <c r="C4006" i="124" s="1"/>
  <c r="C4007" i="124" s="1"/>
  <c r="C4008" i="124" s="1"/>
  <c r="C4009" i="124" s="1"/>
  <c r="C4010" i="124" s="1"/>
  <c r="C4011" i="124" s="1"/>
  <c r="C4012" i="124" s="1"/>
  <c r="C4013" i="124" s="1"/>
  <c r="C4014" i="124" s="1"/>
  <c r="C4015" i="124" s="1"/>
  <c r="C4016" i="124" s="1"/>
  <c r="C4017" i="124" s="1"/>
  <c r="C4018" i="124" s="1"/>
  <c r="C4019" i="124" s="1"/>
  <c r="C4020" i="124" s="1"/>
  <c r="C4021" i="124" s="1"/>
  <c r="C4022" i="124" s="1"/>
  <c r="C4023" i="124" s="1"/>
  <c r="C4024" i="124" s="1"/>
  <c r="C4025" i="124" s="1"/>
  <c r="C4026" i="124" s="1"/>
  <c r="C4027" i="124" s="1"/>
  <c r="C4028" i="124" s="1"/>
  <c r="C4029" i="124" s="1"/>
  <c r="C4030" i="124" s="1"/>
  <c r="C4031" i="124" s="1"/>
  <c r="C4032" i="124" s="1"/>
  <c r="C4033" i="124" s="1"/>
  <c r="C4034" i="124" s="1"/>
  <c r="C4035" i="124" s="1"/>
  <c r="C4036" i="124" s="1"/>
  <c r="C4037" i="124" s="1"/>
  <c r="C4038" i="124" s="1"/>
  <c r="C4039" i="124" s="1"/>
  <c r="C4040" i="124" s="1"/>
  <c r="C4041" i="124" s="1"/>
  <c r="C4042" i="124" s="1"/>
  <c r="C4043" i="124" s="1"/>
  <c r="C4044" i="124" s="1"/>
  <c r="C4045" i="124" s="1"/>
  <c r="C4046" i="124" s="1"/>
  <c r="C4047" i="124" s="1"/>
  <c r="C4048" i="124" s="1"/>
  <c r="C4049" i="124" s="1"/>
  <c r="C4050" i="124" s="1"/>
  <c r="C4051" i="124" s="1"/>
  <c r="C4052" i="124" s="1"/>
  <c r="C4053" i="124" s="1"/>
  <c r="C4054" i="124" s="1"/>
  <c r="C4055" i="124" s="1"/>
  <c r="C4056" i="124" s="1"/>
  <c r="C4057" i="124" s="1"/>
  <c r="C4058" i="124" s="1"/>
  <c r="C4059" i="124" s="1"/>
  <c r="C4060" i="124" s="1"/>
  <c r="C4061" i="124" s="1"/>
  <c r="C4062" i="124" s="1"/>
  <c r="C4063" i="124" s="1"/>
  <c r="C4064" i="124" s="1"/>
  <c r="C4065" i="124" s="1"/>
  <c r="C4066" i="124" s="1"/>
  <c r="C4067" i="124" s="1"/>
  <c r="C4068" i="124" s="1"/>
  <c r="C4069" i="124" s="1"/>
  <c r="C4070" i="124" s="1"/>
  <c r="C4071" i="124" s="1"/>
  <c r="C4072" i="124" s="1"/>
  <c r="C4073" i="124" s="1"/>
  <c r="C4074" i="124" s="1"/>
  <c r="C4075" i="124" s="1"/>
  <c r="C4076" i="124" s="1"/>
  <c r="C4077" i="124" s="1"/>
  <c r="C4078" i="124" s="1"/>
  <c r="C4079" i="124" s="1"/>
  <c r="C4080" i="124" s="1"/>
  <c r="C4081" i="124" s="1"/>
  <c r="C4082" i="124" s="1"/>
  <c r="C4083" i="124" s="1"/>
  <c r="C4084" i="124" s="1"/>
  <c r="C4085" i="124" s="1"/>
  <c r="C4086" i="124" s="1"/>
  <c r="C4087" i="124" s="1"/>
  <c r="C4088" i="124" s="1"/>
  <c r="C4089" i="124" s="1"/>
  <c r="C4090" i="124" s="1"/>
  <c r="C4091" i="124" s="1"/>
  <c r="C4092" i="124" s="1"/>
  <c r="C4093" i="124" s="1"/>
  <c r="C4094" i="124" s="1"/>
  <c r="C4095" i="124" s="1"/>
  <c r="C4096" i="124" s="1"/>
  <c r="C4097" i="124" s="1"/>
  <c r="C4098" i="124" s="1"/>
  <c r="C4099" i="124" s="1"/>
  <c r="C4100" i="124" s="1"/>
  <c r="C4101" i="124" s="1"/>
  <c r="C4102" i="124" s="1"/>
  <c r="C4103" i="124" s="1"/>
  <c r="C4104" i="124" s="1"/>
  <c r="C4105" i="124" s="1"/>
  <c r="C4106" i="124" s="1"/>
  <c r="C4107" i="124" s="1"/>
  <c r="C4108" i="124" s="1"/>
  <c r="C4109" i="124" s="1"/>
  <c r="C4110" i="124" s="1"/>
  <c r="C4111" i="124" s="1"/>
  <c r="C4112" i="124" s="1"/>
  <c r="C4113" i="124" s="1"/>
  <c r="C4114" i="124" s="1"/>
  <c r="C4115" i="124" s="1"/>
  <c r="C4116" i="124" s="1"/>
  <c r="C4117" i="124" s="1"/>
  <c r="C4118" i="124" s="1"/>
  <c r="C4119" i="124" s="1"/>
  <c r="C4120" i="124" s="1"/>
  <c r="C4121" i="124" s="1"/>
  <c r="C4122" i="124" s="1"/>
  <c r="C4123" i="124" s="1"/>
  <c r="C4124" i="124" s="1"/>
  <c r="C4125" i="124" s="1"/>
  <c r="C4126" i="124" s="1"/>
  <c r="C4127" i="124" s="1"/>
  <c r="C4128" i="124" s="1"/>
  <c r="C4129" i="124" s="1"/>
  <c r="C4130" i="124" s="1"/>
  <c r="C4131" i="124" s="1"/>
  <c r="C4132" i="124" s="1"/>
  <c r="C4133" i="124" s="1"/>
  <c r="C4134" i="124" s="1"/>
  <c r="C4135" i="124" s="1"/>
  <c r="C4136" i="124" s="1"/>
  <c r="C4137" i="124" s="1"/>
  <c r="C4138" i="124" s="1"/>
  <c r="C4139" i="124" s="1"/>
  <c r="C4140" i="124" s="1"/>
  <c r="C4141" i="124" s="1"/>
  <c r="C4142" i="124" s="1"/>
  <c r="C4143" i="124" s="1"/>
  <c r="C4144" i="124" s="1"/>
  <c r="C4145" i="124" s="1"/>
  <c r="C4146" i="124" s="1"/>
  <c r="C4147" i="124" s="1"/>
  <c r="C4148" i="124" s="1"/>
  <c r="C4149" i="124" s="1"/>
  <c r="C4150" i="124" s="1"/>
  <c r="C4151" i="124" s="1"/>
  <c r="C4152" i="124" s="1"/>
  <c r="C4153" i="124" s="1"/>
  <c r="C4154" i="124" s="1"/>
  <c r="C4155" i="124" s="1"/>
  <c r="C4156" i="124" s="1"/>
  <c r="C4157" i="124" s="1"/>
  <c r="C4158" i="124" s="1"/>
  <c r="C4159" i="124" s="1"/>
  <c r="C4160" i="124" s="1"/>
  <c r="C4161" i="124" s="1"/>
  <c r="C4162" i="124" s="1"/>
  <c r="C4163" i="124" s="1"/>
  <c r="C4164" i="124" s="1"/>
  <c r="C4165" i="124" s="1"/>
  <c r="C4166" i="124" s="1"/>
  <c r="C4167" i="124" s="1"/>
  <c r="C4168" i="124" s="1"/>
  <c r="C4169" i="124" s="1"/>
  <c r="C4170" i="124" s="1"/>
  <c r="C4171" i="124" s="1"/>
  <c r="C4172" i="124" s="1"/>
  <c r="C4173" i="124" s="1"/>
  <c r="C4174" i="124" s="1"/>
  <c r="C4175" i="124" s="1"/>
  <c r="C4176" i="124" s="1"/>
  <c r="C4177" i="124" s="1"/>
  <c r="C4178" i="124" s="1"/>
  <c r="C4179" i="124" s="1"/>
  <c r="C4180" i="124" s="1"/>
  <c r="C4181" i="124" s="1"/>
  <c r="C4182" i="124" s="1"/>
  <c r="C4183" i="124" s="1"/>
  <c r="C4184" i="124" s="1"/>
  <c r="C4185" i="124" s="1"/>
  <c r="C4186" i="124" s="1"/>
  <c r="C4187" i="124" s="1"/>
  <c r="C4188" i="124" s="1"/>
  <c r="C4189" i="124" s="1"/>
  <c r="C4190" i="124" s="1"/>
  <c r="C4191" i="124" s="1"/>
  <c r="C4192" i="124" s="1"/>
  <c r="C4193" i="124" s="1"/>
  <c r="C4194" i="124" s="1"/>
  <c r="C4195" i="124" s="1"/>
  <c r="C4196" i="124" s="1"/>
  <c r="C4197" i="124" s="1"/>
  <c r="C4198" i="124" s="1"/>
  <c r="C4199" i="124" s="1"/>
  <c r="C4200" i="124" s="1"/>
  <c r="C4201" i="124" s="1"/>
  <c r="C1082" i="124"/>
  <c r="C3469" i="124"/>
  <c r="C3470" i="124" s="1"/>
  <c r="C3471" i="124" s="1"/>
  <c r="C3472" i="124" s="1"/>
  <c r="C3473" i="124" s="1"/>
  <c r="C3474" i="124" s="1"/>
  <c r="C3475" i="124" s="1"/>
  <c r="C3476" i="124" s="1"/>
  <c r="C3477" i="124" s="1"/>
  <c r="C3478" i="124" s="1"/>
  <c r="C3479" i="124" s="1"/>
  <c r="C3480" i="124" s="1"/>
  <c r="C3481" i="124" s="1"/>
  <c r="C3482" i="124" s="1"/>
  <c r="C3483" i="124" s="1"/>
  <c r="C3484" i="124" s="1"/>
  <c r="C3485" i="124" s="1"/>
  <c r="C3486" i="124" s="1"/>
  <c r="C3487" i="124" s="1"/>
  <c r="C3488" i="124" s="1"/>
  <c r="C3489" i="124" s="1"/>
  <c r="C3490" i="124" s="1"/>
  <c r="C3491" i="124" s="1"/>
  <c r="C3492" i="124" s="1"/>
  <c r="C3493" i="124" s="1"/>
  <c r="C3494" i="124" s="1"/>
  <c r="C3495" i="124" s="1"/>
  <c r="C3496" i="124" s="1"/>
  <c r="C3497" i="124" s="1"/>
  <c r="C3498" i="124" s="1"/>
  <c r="C3499" i="124" s="1"/>
  <c r="C3500" i="124" s="1"/>
  <c r="C3501" i="124" s="1"/>
  <c r="C3502" i="124" s="1"/>
  <c r="C3503" i="124" s="1"/>
  <c r="C3504" i="124" s="1"/>
  <c r="C3505" i="124" s="1"/>
  <c r="C3506" i="124" s="1"/>
  <c r="C3507" i="124" s="1"/>
  <c r="C3508" i="124" s="1"/>
  <c r="C3509" i="124" s="1"/>
  <c r="C3510" i="124" s="1"/>
  <c r="C3511" i="124" s="1"/>
  <c r="C3512" i="124" s="1"/>
  <c r="C3513" i="124" s="1"/>
  <c r="C3514" i="124" s="1"/>
  <c r="C3515" i="124" s="1"/>
  <c r="C3516" i="124" s="1"/>
  <c r="C3517" i="124" s="1"/>
  <c r="C3518" i="124" s="1"/>
  <c r="C3519" i="124" s="1"/>
  <c r="C3520" i="124" s="1"/>
  <c r="C3521" i="124" s="1"/>
  <c r="C3522" i="124" s="1"/>
  <c r="C3523" i="124" s="1"/>
  <c r="C3524" i="124" s="1"/>
  <c r="C3525" i="124" s="1"/>
  <c r="C3526" i="124" s="1"/>
  <c r="C3527" i="124" s="1"/>
  <c r="C3528" i="124" s="1"/>
  <c r="C3529" i="124" s="1"/>
  <c r="C3530" i="124" s="1"/>
  <c r="C3531" i="124" s="1"/>
  <c r="C3532" i="124" s="1"/>
  <c r="C3533" i="124" s="1"/>
  <c r="C3534" i="124" s="1"/>
  <c r="C3535" i="124" s="1"/>
  <c r="C3536" i="124" s="1"/>
  <c r="C3537" i="124" s="1"/>
  <c r="C3538" i="124" s="1"/>
  <c r="C3539" i="124" s="1"/>
  <c r="C3540" i="124" s="1"/>
  <c r="C3541" i="124" s="1"/>
  <c r="C3542" i="124" s="1"/>
  <c r="C3543" i="124" s="1"/>
  <c r="C3544" i="124" s="1"/>
  <c r="C3545" i="124" s="1"/>
  <c r="C3546" i="124" s="1"/>
  <c r="C3547" i="124" s="1"/>
  <c r="C3548" i="124" s="1"/>
  <c r="C3549" i="124" s="1"/>
  <c r="C3550" i="124" s="1"/>
  <c r="C3551" i="124" s="1"/>
  <c r="C3552" i="124" s="1"/>
  <c r="C3553" i="124" s="1"/>
  <c r="C3554" i="124" s="1"/>
  <c r="C3555" i="124" s="1"/>
  <c r="C3556" i="124" s="1"/>
  <c r="C3557" i="124" s="1"/>
  <c r="C3558" i="124" s="1"/>
  <c r="C3559" i="124" s="1"/>
  <c r="C3560" i="124" s="1"/>
  <c r="C3561" i="124" s="1"/>
  <c r="C3562" i="124" s="1"/>
  <c r="C3563" i="124" s="1"/>
  <c r="C3564" i="124" s="1"/>
  <c r="C3565" i="124" s="1"/>
  <c r="C3566" i="124" s="1"/>
  <c r="C3567" i="124" s="1"/>
  <c r="C3568" i="124" s="1"/>
  <c r="C3569" i="124" s="1"/>
  <c r="C3570" i="124" s="1"/>
  <c r="C3571" i="124" s="1"/>
  <c r="C3572" i="124" s="1"/>
  <c r="C3573" i="124" s="1"/>
  <c r="C3574" i="124" s="1"/>
  <c r="C3575" i="124" s="1"/>
  <c r="C3576" i="124" s="1"/>
  <c r="C3577" i="124" s="1"/>
  <c r="C3578" i="124" s="1"/>
  <c r="C3579" i="124" s="1"/>
  <c r="C3580" i="124" s="1"/>
  <c r="C3581" i="124" s="1"/>
  <c r="C3582" i="124" s="1"/>
  <c r="C3583" i="124" s="1"/>
  <c r="C3584" i="124" s="1"/>
  <c r="C3585" i="124" s="1"/>
  <c r="C3586" i="124" s="1"/>
  <c r="C3587" i="124" s="1"/>
  <c r="C3588" i="124" s="1"/>
  <c r="C3589" i="124" s="1"/>
  <c r="C3590" i="124" s="1"/>
  <c r="C3591" i="124" s="1"/>
  <c r="C3592" i="124" s="1"/>
  <c r="C3593" i="124" s="1"/>
  <c r="C3594" i="124" s="1"/>
  <c r="C3595" i="124" s="1"/>
  <c r="C3596" i="124" s="1"/>
  <c r="C3597" i="124" s="1"/>
  <c r="C3598" i="124" s="1"/>
  <c r="C3599" i="124" s="1"/>
  <c r="C3600" i="124" s="1"/>
  <c r="C3601" i="124" s="1"/>
  <c r="C3602" i="124" s="1"/>
  <c r="C3603" i="124" s="1"/>
  <c r="C3604" i="124" s="1"/>
  <c r="C3605" i="124" s="1"/>
  <c r="C3606" i="124" s="1"/>
  <c r="C3607" i="124" s="1"/>
  <c r="C3608" i="124" s="1"/>
  <c r="C3609" i="124" s="1"/>
  <c r="C3610" i="124" s="1"/>
  <c r="C3611" i="124" s="1"/>
  <c r="C3612" i="124" s="1"/>
  <c r="C3613" i="124" s="1"/>
  <c r="C3614" i="124" s="1"/>
  <c r="C3615" i="124" s="1"/>
  <c r="C3616" i="124" s="1"/>
  <c r="C3617" i="124" s="1"/>
  <c r="C3618" i="124" s="1"/>
  <c r="C3619" i="124" s="1"/>
  <c r="C3620" i="124" s="1"/>
  <c r="C3621" i="124" s="1"/>
  <c r="C3622" i="124" s="1"/>
  <c r="C3623" i="124" s="1"/>
  <c r="C3624" i="124" s="1"/>
  <c r="C3625" i="124" s="1"/>
  <c r="C3626" i="124" s="1"/>
  <c r="C3627" i="124" s="1"/>
  <c r="C3628" i="124" s="1"/>
  <c r="C3629" i="124" s="1"/>
  <c r="C3630" i="124" s="1"/>
  <c r="C3631" i="124" s="1"/>
  <c r="C3632" i="124" s="1"/>
  <c r="C3633" i="124" s="1"/>
  <c r="C3634" i="124" s="1"/>
  <c r="C3635" i="124" s="1"/>
  <c r="C3636" i="124" s="1"/>
  <c r="C3637" i="124" s="1"/>
  <c r="C3638" i="124" s="1"/>
  <c r="C3639" i="124" s="1"/>
  <c r="C3640" i="124" s="1"/>
  <c r="C3641" i="124" s="1"/>
  <c r="C3642" i="124" s="1"/>
  <c r="C3643" i="124" s="1"/>
  <c r="C3644" i="124" s="1"/>
  <c r="C3645" i="124" s="1"/>
  <c r="C3646" i="124" s="1"/>
  <c r="C3647" i="124" s="1"/>
  <c r="C3648" i="124" s="1"/>
  <c r="C3649" i="124" s="1"/>
  <c r="C3650" i="124" s="1"/>
  <c r="C3651" i="124" s="1"/>
  <c r="C3652" i="124" s="1"/>
  <c r="C3653" i="124" s="1"/>
  <c r="C3654" i="124" s="1"/>
  <c r="C3655" i="124" s="1"/>
  <c r="C3656" i="124" s="1"/>
  <c r="C3657" i="124" s="1"/>
  <c r="C3658" i="124" s="1"/>
  <c r="C3659" i="124" s="1"/>
  <c r="C3660" i="124" s="1"/>
  <c r="C3661" i="124" s="1"/>
  <c r="C3662" i="124" s="1"/>
  <c r="C3663" i="124" s="1"/>
  <c r="C3664" i="124" s="1"/>
  <c r="C3665" i="124" s="1"/>
  <c r="C3666" i="124" s="1"/>
  <c r="C3667" i="124" s="1"/>
  <c r="C3668" i="124" s="1"/>
  <c r="C3669" i="124" s="1"/>
  <c r="C3670" i="124" s="1"/>
  <c r="C3671" i="124" s="1"/>
  <c r="C3672" i="124" s="1"/>
  <c r="C3673" i="124" s="1"/>
  <c r="C3674" i="124" s="1"/>
  <c r="C3675" i="124" s="1"/>
  <c r="C3676" i="124" s="1"/>
  <c r="C3677" i="124" s="1"/>
  <c r="C3678" i="124" s="1"/>
  <c r="C3679" i="124" s="1"/>
  <c r="C3680" i="124" s="1"/>
  <c r="C3681" i="124" s="1"/>
  <c r="C3682" i="124" s="1"/>
  <c r="C3683" i="124" s="1"/>
  <c r="C3684" i="124" s="1"/>
  <c r="C3685" i="124" s="1"/>
  <c r="C3686" i="124" s="1"/>
  <c r="C3687" i="124" s="1"/>
  <c r="C3688" i="124" s="1"/>
  <c r="C3689" i="124" s="1"/>
  <c r="C3690" i="124" s="1"/>
  <c r="C3691" i="124" s="1"/>
  <c r="C3692" i="124" s="1"/>
  <c r="C3693" i="124" s="1"/>
  <c r="C3694" i="124" s="1"/>
  <c r="C3695" i="124" s="1"/>
  <c r="C3696" i="124" s="1"/>
  <c r="C3697" i="124" s="1"/>
  <c r="C3698" i="124" s="1"/>
  <c r="C3699" i="124" s="1"/>
  <c r="C3700" i="124" s="1"/>
  <c r="C3701" i="124" s="1"/>
  <c r="C3702" i="124" s="1"/>
  <c r="C3703" i="124" s="1"/>
  <c r="C3704" i="124" s="1"/>
  <c r="C3705" i="124" s="1"/>
  <c r="C3706" i="124" s="1"/>
  <c r="C3707" i="124" s="1"/>
  <c r="C3708" i="124" s="1"/>
  <c r="C3709" i="124" s="1"/>
  <c r="C3710" i="124" s="1"/>
  <c r="C3711" i="124" s="1"/>
  <c r="C3712" i="124" s="1"/>
  <c r="C3713" i="124" s="1"/>
  <c r="C3714" i="124" s="1"/>
  <c r="C3715" i="124" s="1"/>
  <c r="C3716" i="124" s="1"/>
  <c r="C3717" i="124" s="1"/>
  <c r="C3718" i="124" s="1"/>
  <c r="C3719" i="124" s="1"/>
  <c r="C3720" i="124" s="1"/>
  <c r="C3721" i="124" s="1"/>
  <c r="C3722" i="124" s="1"/>
  <c r="C3723" i="124" s="1"/>
  <c r="C3724" i="124" s="1"/>
  <c r="C3725" i="124" s="1"/>
  <c r="C3726" i="124" s="1"/>
  <c r="C3727" i="124" s="1"/>
  <c r="C3728" i="124" s="1"/>
  <c r="C3729" i="124" s="1"/>
  <c r="C3730" i="124" s="1"/>
  <c r="C3731" i="124" s="1"/>
  <c r="C3732" i="124" s="1"/>
  <c r="C3733" i="124" s="1"/>
  <c r="C3734" i="124" s="1"/>
  <c r="C3735" i="124" s="1"/>
  <c r="C3736" i="124" s="1"/>
  <c r="C3737" i="124" s="1"/>
  <c r="C3738" i="124" s="1"/>
  <c r="C3739" i="124" s="1"/>
  <c r="C3740" i="124" s="1"/>
  <c r="C3741" i="124" s="1"/>
  <c r="C3742" i="124" s="1"/>
  <c r="C3743" i="124" s="1"/>
  <c r="C3744" i="124" s="1"/>
  <c r="C3745" i="124" s="1"/>
  <c r="C3746" i="124" s="1"/>
  <c r="C3747" i="124" s="1"/>
  <c r="C3748" i="124" s="1"/>
  <c r="C3749" i="124" s="1"/>
  <c r="C3750" i="124" s="1"/>
  <c r="C3751" i="124" s="1"/>
  <c r="C3752" i="124" s="1"/>
  <c r="C3753" i="124" s="1"/>
  <c r="C3754" i="124" s="1"/>
  <c r="C3755" i="124" s="1"/>
  <c r="C3756" i="124" s="1"/>
  <c r="C3757" i="124" s="1"/>
  <c r="C3758" i="124" s="1"/>
  <c r="C3759" i="124" s="1"/>
  <c r="C3760" i="124" s="1"/>
  <c r="C3761" i="124" s="1"/>
  <c r="C3762" i="124" s="1"/>
  <c r="C3763" i="124" s="1"/>
  <c r="C3764" i="124" s="1"/>
  <c r="C3765" i="124" s="1"/>
  <c r="C3766" i="124" s="1"/>
  <c r="C3767" i="124" s="1"/>
  <c r="C3768" i="124" s="1"/>
  <c r="C3769" i="124" s="1"/>
  <c r="C3770" i="124" s="1"/>
  <c r="C3771" i="124" s="1"/>
  <c r="C3772" i="124" s="1"/>
  <c r="C3773" i="124" s="1"/>
  <c r="C3774" i="124" s="1"/>
  <c r="C3775" i="124" s="1"/>
  <c r="C3776" i="124" s="1"/>
  <c r="C3777" i="124" s="1"/>
  <c r="C3778" i="124" s="1"/>
  <c r="C3779" i="124" s="1"/>
  <c r="C3780" i="124" s="1"/>
  <c r="C3781" i="124" s="1"/>
  <c r="C3782" i="124" s="1"/>
  <c r="C3783" i="124" s="1"/>
  <c r="C3784" i="124" s="1"/>
  <c r="C3785" i="124" s="1"/>
  <c r="C3786" i="124" s="1"/>
  <c r="C3787" i="124" s="1"/>
  <c r="C3788" i="124" s="1"/>
  <c r="C3789" i="124" s="1"/>
  <c r="C3790" i="124" s="1"/>
  <c r="C3791" i="124" s="1"/>
  <c r="C3792" i="124" s="1"/>
  <c r="C3793" i="124" s="1"/>
  <c r="C3794" i="124" s="1"/>
  <c r="C3795" i="124" s="1"/>
  <c r="C3796" i="124" s="1"/>
  <c r="C3797" i="124" s="1"/>
  <c r="C3798" i="124" s="1"/>
  <c r="C3799" i="124" s="1"/>
  <c r="C3800" i="124" s="1"/>
  <c r="C3801" i="124" s="1"/>
  <c r="C3802" i="124" s="1"/>
  <c r="C3803" i="124" s="1"/>
  <c r="C3804" i="124" s="1"/>
  <c r="C3805" i="124" s="1"/>
  <c r="C3806" i="124" s="1"/>
  <c r="C3807" i="124" s="1"/>
  <c r="C3808" i="124" s="1"/>
  <c r="C3809" i="124" s="1"/>
  <c r="C3810" i="124" s="1"/>
  <c r="C3811" i="124" s="1"/>
  <c r="C3812" i="124" s="1"/>
  <c r="C3813" i="124" s="1"/>
  <c r="C3814" i="124" s="1"/>
  <c r="C3815" i="124" s="1"/>
  <c r="C3816" i="124" s="1"/>
  <c r="C3817" i="124" s="1"/>
  <c r="C3818" i="124" s="1"/>
  <c r="C3819" i="124" s="1"/>
  <c r="C3820" i="124" s="1"/>
  <c r="C3821" i="124" s="1"/>
  <c r="C3822" i="124" s="1"/>
  <c r="C3823" i="124" s="1"/>
  <c r="C3824" i="124" s="1"/>
  <c r="C3825" i="124" s="1"/>
  <c r="C3826" i="124" s="1"/>
  <c r="C3827" i="124" s="1"/>
  <c r="C3828" i="124" s="1"/>
  <c r="C3829" i="124" s="1"/>
  <c r="C3830" i="124" s="1"/>
  <c r="C3831" i="124" s="1"/>
  <c r="C3832" i="124" s="1"/>
  <c r="C3833" i="124" s="1"/>
  <c r="C3834" i="124" s="1"/>
  <c r="C3" i="124"/>
  <c r="C4" i="124" s="1"/>
  <c r="C5" i="124" s="1"/>
  <c r="C6" i="124" s="1"/>
  <c r="C7" i="124" s="1"/>
  <c r="C8" i="124" s="1"/>
  <c r="C9" i="124" s="1"/>
  <c r="C10" i="124" s="1"/>
  <c r="C11" i="124" s="1"/>
  <c r="C12" i="124" s="1"/>
  <c r="C13" i="124" s="1"/>
  <c r="C14" i="124" s="1"/>
  <c r="C15" i="124" s="1"/>
  <c r="C16" i="124" s="1"/>
  <c r="C17" i="124" s="1"/>
  <c r="C18" i="124" s="1"/>
  <c r="C19" i="124" s="1"/>
  <c r="C20" i="124" s="1"/>
  <c r="C21" i="124" s="1"/>
  <c r="C22" i="124" s="1"/>
  <c r="C23" i="124" s="1"/>
  <c r="C24" i="124" s="1"/>
  <c r="C25" i="124" s="1"/>
  <c r="C26" i="124" s="1"/>
  <c r="C27" i="124" s="1"/>
  <c r="C28" i="124" s="1"/>
  <c r="C29" i="124" s="1"/>
  <c r="C30" i="124" s="1"/>
  <c r="C31" i="124" s="1"/>
  <c r="C32" i="124" s="1"/>
  <c r="C33" i="124" s="1"/>
  <c r="C34" i="124" s="1"/>
  <c r="C35" i="124" s="1"/>
  <c r="C36" i="124" s="1"/>
  <c r="C37" i="124" s="1"/>
  <c r="C38" i="124" s="1"/>
  <c r="C39" i="124" s="1"/>
  <c r="C40" i="124" s="1"/>
  <c r="C41" i="124" s="1"/>
  <c r="C42" i="124" s="1"/>
  <c r="C43" i="124" s="1"/>
  <c r="C44" i="124" s="1"/>
  <c r="C45" i="124" s="1"/>
  <c r="C46" i="124" s="1"/>
  <c r="C47" i="124" s="1"/>
  <c r="C48" i="124" s="1"/>
  <c r="C49" i="124" s="1"/>
  <c r="C50" i="124" s="1"/>
  <c r="C51" i="124" s="1"/>
  <c r="C52" i="124" s="1"/>
  <c r="C53" i="124" s="1"/>
  <c r="C54" i="124" s="1"/>
  <c r="C55" i="124" s="1"/>
  <c r="C56" i="124" s="1"/>
  <c r="C57" i="124" s="1"/>
  <c r="C58" i="124" s="1"/>
  <c r="C59" i="124" s="1"/>
  <c r="C60" i="124" s="1"/>
  <c r="C61" i="124" s="1"/>
  <c r="C62" i="124" s="1"/>
  <c r="C63" i="124" s="1"/>
  <c r="C64" i="124" s="1"/>
  <c r="C65" i="124" s="1"/>
  <c r="C66" i="124" s="1"/>
  <c r="C67" i="124" s="1"/>
  <c r="C68" i="124" s="1"/>
  <c r="C69" i="124" s="1"/>
  <c r="C70" i="124" s="1"/>
  <c r="C71" i="124" s="1"/>
  <c r="C72" i="124" s="1"/>
  <c r="C73" i="124" s="1"/>
  <c r="C74" i="124" s="1"/>
  <c r="C75" i="124" s="1"/>
  <c r="C76" i="124" s="1"/>
  <c r="C77" i="124" s="1"/>
  <c r="C78" i="124" s="1"/>
  <c r="C79" i="124" s="1"/>
  <c r="C80" i="124" s="1"/>
  <c r="C81" i="124" s="1"/>
  <c r="C82" i="124" s="1"/>
  <c r="C83" i="124" s="1"/>
  <c r="C84" i="124" s="1"/>
  <c r="C85" i="124" s="1"/>
  <c r="C86" i="124" s="1"/>
  <c r="C87" i="124" s="1"/>
  <c r="C88" i="124" s="1"/>
  <c r="C89" i="124" s="1"/>
  <c r="C90" i="124" s="1"/>
  <c r="C91" i="124" s="1"/>
  <c r="C92" i="124" s="1"/>
  <c r="C93" i="124" s="1"/>
  <c r="C94" i="124" s="1"/>
  <c r="C95" i="124" s="1"/>
  <c r="C96" i="124" s="1"/>
  <c r="C97" i="124" s="1"/>
  <c r="C98" i="124" s="1"/>
  <c r="C99" i="124" s="1"/>
  <c r="C100" i="124" s="1"/>
  <c r="C101" i="124" s="1"/>
  <c r="C102" i="124" s="1"/>
  <c r="C103" i="124" s="1"/>
  <c r="C104" i="124" s="1"/>
  <c r="C105" i="124" s="1"/>
  <c r="C106" i="124" s="1"/>
  <c r="C107" i="124" s="1"/>
  <c r="C108" i="124" s="1"/>
  <c r="C109" i="124" s="1"/>
  <c r="C110" i="124" s="1"/>
  <c r="C111" i="124" s="1"/>
  <c r="C112" i="124" s="1"/>
  <c r="C113" i="124" s="1"/>
  <c r="C114" i="124" s="1"/>
  <c r="C115" i="124" s="1"/>
  <c r="C116" i="124" s="1"/>
  <c r="C117" i="124" s="1"/>
  <c r="C118" i="124" s="1"/>
  <c r="C119" i="124" s="1"/>
  <c r="C120" i="124" s="1"/>
  <c r="C121" i="124" s="1"/>
  <c r="C122" i="124" s="1"/>
  <c r="C123" i="124" s="1"/>
  <c r="C124" i="124" s="1"/>
  <c r="C125" i="124" s="1"/>
  <c r="C126" i="124" s="1"/>
  <c r="C127" i="124" s="1"/>
  <c r="C128" i="124" s="1"/>
  <c r="C129" i="124" s="1"/>
  <c r="C130" i="124" s="1"/>
  <c r="C759" i="124"/>
  <c r="C760" i="124" s="1"/>
  <c r="C761" i="124" s="1"/>
  <c r="C3102" i="124"/>
  <c r="C3103" i="124" s="1"/>
  <c r="C3104" i="124" s="1"/>
  <c r="C3105" i="124" s="1"/>
  <c r="C3106" i="124" s="1"/>
  <c r="C3107" i="124" s="1"/>
  <c r="C3108" i="124" s="1"/>
  <c r="C3109" i="124" s="1"/>
  <c r="C3110" i="124" s="1"/>
  <c r="C3111" i="124" s="1"/>
  <c r="C3112" i="124" s="1"/>
  <c r="C3113" i="124" s="1"/>
  <c r="C3114" i="124" s="1"/>
  <c r="C3115" i="124" s="1"/>
  <c r="C3116" i="124" s="1"/>
  <c r="C3117" i="124" s="1"/>
  <c r="C3118" i="124" s="1"/>
  <c r="C3119" i="124" s="1"/>
  <c r="C3120" i="124" s="1"/>
  <c r="C3121" i="124" s="1"/>
  <c r="C3122" i="124" s="1"/>
  <c r="C3123" i="124" s="1"/>
  <c r="C3124" i="124" s="1"/>
  <c r="C3125" i="124" s="1"/>
  <c r="C3126" i="124" s="1"/>
  <c r="C3127" i="124" s="1"/>
  <c r="C3128" i="124" s="1"/>
  <c r="C3129" i="124" s="1"/>
  <c r="C3130" i="124" s="1"/>
  <c r="C3131" i="124" s="1"/>
  <c r="C3132" i="124" s="1"/>
  <c r="C3133" i="124" s="1"/>
  <c r="C3134" i="124" s="1"/>
  <c r="C3135" i="124" s="1"/>
  <c r="C3136" i="124" s="1"/>
  <c r="C3137" i="124" s="1"/>
  <c r="C3138" i="124" s="1"/>
  <c r="C3139" i="124" s="1"/>
  <c r="C3140" i="124" s="1"/>
  <c r="C3141" i="124" s="1"/>
  <c r="C3142" i="124" s="1"/>
  <c r="C3143" i="124" s="1"/>
  <c r="C3144" i="124" s="1"/>
  <c r="C3145" i="124" s="1"/>
  <c r="C3146" i="124" s="1"/>
  <c r="C3147" i="124" s="1"/>
  <c r="C3148" i="124" s="1"/>
  <c r="C3149" i="124" s="1"/>
  <c r="C3150" i="124" s="1"/>
  <c r="C3151" i="124" s="1"/>
  <c r="C3152" i="124" s="1"/>
  <c r="C3153" i="124" s="1"/>
  <c r="C3154" i="124" s="1"/>
  <c r="C3155" i="124" s="1"/>
  <c r="C3156" i="124" s="1"/>
  <c r="C3157" i="124" s="1"/>
  <c r="C3158" i="124" s="1"/>
  <c r="C3159" i="124" s="1"/>
  <c r="C3160" i="124" s="1"/>
  <c r="C3161" i="124" s="1"/>
  <c r="C3162" i="124" s="1"/>
  <c r="C3163" i="124" s="1"/>
  <c r="C3164" i="124" s="1"/>
  <c r="C3165" i="124" s="1"/>
  <c r="C3166" i="124" s="1"/>
  <c r="C3167" i="124" s="1"/>
  <c r="C3168" i="124" s="1"/>
  <c r="C3169" i="124" s="1"/>
  <c r="C3170" i="124" s="1"/>
  <c r="C3171" i="124" s="1"/>
  <c r="C3172" i="124" s="1"/>
  <c r="C3173" i="124" s="1"/>
  <c r="C3174" i="124" s="1"/>
  <c r="C3175" i="124" s="1"/>
  <c r="C3176" i="124" s="1"/>
  <c r="C3177" i="124" s="1"/>
  <c r="C3178" i="124" s="1"/>
  <c r="C3179" i="124" s="1"/>
  <c r="C3180" i="124" s="1"/>
  <c r="C3181" i="124" s="1"/>
  <c r="C3182" i="124" s="1"/>
  <c r="C3183" i="124" s="1"/>
  <c r="C3184" i="124" s="1"/>
  <c r="C3185" i="124" s="1"/>
  <c r="C3186" i="124" s="1"/>
  <c r="C3187" i="124" s="1"/>
  <c r="C3188" i="124" s="1"/>
  <c r="C3189" i="124" s="1"/>
  <c r="C3190" i="124" s="1"/>
  <c r="C3191" i="124" s="1"/>
  <c r="C3192" i="124" s="1"/>
  <c r="C3193" i="124" s="1"/>
  <c r="C3194" i="124" s="1"/>
  <c r="C3195" i="124" s="1"/>
  <c r="C3196" i="124" s="1"/>
  <c r="C3197" i="124" s="1"/>
  <c r="C3198" i="124" s="1"/>
  <c r="C3199" i="124" s="1"/>
  <c r="C3200" i="124" s="1"/>
  <c r="C3201" i="124" s="1"/>
  <c r="C3202" i="124" s="1"/>
  <c r="C3203" i="124" s="1"/>
  <c r="C3204" i="124" s="1"/>
  <c r="C3205" i="124" s="1"/>
  <c r="C3206" i="124" s="1"/>
  <c r="C3207" i="124" s="1"/>
  <c r="C3208" i="124" s="1"/>
  <c r="C3209" i="124" s="1"/>
  <c r="C3210" i="124" s="1"/>
  <c r="C3211" i="124" s="1"/>
  <c r="C3212" i="124" s="1"/>
  <c r="C3213" i="124" s="1"/>
  <c r="C3214" i="124" s="1"/>
  <c r="C3215" i="124" s="1"/>
  <c r="C3216" i="124" s="1"/>
  <c r="C3217" i="124" s="1"/>
  <c r="C3218" i="124" s="1"/>
  <c r="C3219" i="124" s="1"/>
  <c r="C3220" i="124" s="1"/>
  <c r="C3221" i="124" s="1"/>
  <c r="C3222" i="124" s="1"/>
  <c r="C3223" i="124" s="1"/>
  <c r="C3224" i="124" s="1"/>
  <c r="C3225" i="124" s="1"/>
  <c r="C3226" i="124" s="1"/>
  <c r="C3227" i="124" s="1"/>
  <c r="C3228" i="124" s="1"/>
  <c r="C3229" i="124" s="1"/>
  <c r="C3230" i="124" s="1"/>
  <c r="C3231" i="124" s="1"/>
  <c r="C3232" i="124" s="1"/>
  <c r="C3233" i="124" s="1"/>
  <c r="C3234" i="124" s="1"/>
  <c r="C3235" i="124" s="1"/>
  <c r="C3236" i="124" s="1"/>
  <c r="C3237" i="124" s="1"/>
  <c r="C3238" i="124" s="1"/>
  <c r="C3239" i="124" s="1"/>
  <c r="C3240" i="124" s="1"/>
  <c r="C3241" i="124" s="1"/>
  <c r="C3242" i="124" s="1"/>
  <c r="C3243" i="124" s="1"/>
  <c r="C3244" i="124" s="1"/>
  <c r="C3245" i="124" s="1"/>
  <c r="C3246" i="124" s="1"/>
  <c r="C3247" i="124" s="1"/>
  <c r="C3248" i="124" s="1"/>
  <c r="C3249" i="124" s="1"/>
  <c r="C3250" i="124" s="1"/>
  <c r="C3251" i="124" s="1"/>
  <c r="C3252" i="124" s="1"/>
  <c r="C3253" i="124" s="1"/>
  <c r="C3254" i="124" s="1"/>
  <c r="C3255" i="124" s="1"/>
  <c r="C3256" i="124" s="1"/>
  <c r="C3257" i="124" s="1"/>
  <c r="C3258" i="124" s="1"/>
  <c r="C3259" i="124" s="1"/>
  <c r="C3260" i="124" s="1"/>
  <c r="C3261" i="124" s="1"/>
  <c r="C3262" i="124" s="1"/>
  <c r="C3263" i="124" s="1"/>
  <c r="C3264" i="124" s="1"/>
  <c r="C3265" i="124" s="1"/>
  <c r="C3266" i="124" s="1"/>
  <c r="C3267" i="124" s="1"/>
  <c r="C3268" i="124" s="1"/>
  <c r="C3269" i="124" s="1"/>
  <c r="C3270" i="124" s="1"/>
  <c r="C3271" i="124" s="1"/>
  <c r="C3272" i="124" s="1"/>
  <c r="C3273" i="124" s="1"/>
  <c r="C3274" i="124" s="1"/>
  <c r="C3275" i="124" s="1"/>
  <c r="C3276" i="124" s="1"/>
  <c r="C3277" i="124" s="1"/>
  <c r="C3278" i="124" s="1"/>
  <c r="C3279" i="124" s="1"/>
  <c r="C3280" i="124" s="1"/>
  <c r="C3281" i="124" s="1"/>
  <c r="C3282" i="124" s="1"/>
  <c r="C3283" i="124" s="1"/>
  <c r="C3284" i="124" s="1"/>
  <c r="C3285" i="124" s="1"/>
  <c r="C3286" i="124" s="1"/>
  <c r="C3287" i="124" s="1"/>
  <c r="C3288" i="124" s="1"/>
  <c r="C3289" i="124" s="1"/>
  <c r="C3290" i="124" s="1"/>
  <c r="C3291" i="124" s="1"/>
  <c r="C3292" i="124" s="1"/>
  <c r="C3293" i="124" s="1"/>
  <c r="C3294" i="124" s="1"/>
  <c r="C3295" i="124" s="1"/>
  <c r="C3296" i="124" s="1"/>
  <c r="C3297" i="124" s="1"/>
  <c r="C3298" i="124" s="1"/>
  <c r="C3299" i="124" s="1"/>
  <c r="C3300" i="124" s="1"/>
  <c r="C3301" i="124" s="1"/>
  <c r="C3302" i="124" s="1"/>
  <c r="C3303" i="124" s="1"/>
  <c r="C3304" i="124" s="1"/>
  <c r="C3305" i="124" s="1"/>
  <c r="C3306" i="124" s="1"/>
  <c r="C3307" i="124" s="1"/>
  <c r="C3308" i="124" s="1"/>
  <c r="C3309" i="124" s="1"/>
  <c r="C3310" i="124" s="1"/>
  <c r="C3311" i="124" s="1"/>
  <c r="C3312" i="124" s="1"/>
  <c r="C3313" i="124" s="1"/>
  <c r="C3314" i="124" s="1"/>
  <c r="C3315" i="124" s="1"/>
  <c r="C3316" i="124" s="1"/>
  <c r="C3317" i="124" s="1"/>
  <c r="C3318" i="124" s="1"/>
  <c r="C3319" i="124" s="1"/>
  <c r="C3320" i="124" s="1"/>
  <c r="C3321" i="124" s="1"/>
  <c r="C3322" i="124" s="1"/>
  <c r="C3323" i="124" s="1"/>
  <c r="C3324" i="124" s="1"/>
  <c r="C3325" i="124" s="1"/>
  <c r="C3326" i="124" s="1"/>
  <c r="C3327" i="124" s="1"/>
  <c r="C3328" i="124" s="1"/>
  <c r="C3329" i="124" s="1"/>
  <c r="C3330" i="124" s="1"/>
  <c r="C3331" i="124" s="1"/>
  <c r="C3332" i="124" s="1"/>
  <c r="C3333" i="124" s="1"/>
  <c r="C3334" i="124" s="1"/>
  <c r="C3335" i="124" s="1"/>
  <c r="C3336" i="124" s="1"/>
  <c r="C3337" i="124" s="1"/>
  <c r="C3338" i="124" s="1"/>
  <c r="C3339" i="124" s="1"/>
  <c r="C3340" i="124" s="1"/>
  <c r="C3341" i="124" s="1"/>
  <c r="C3342" i="124" s="1"/>
  <c r="C3343" i="124" s="1"/>
  <c r="C3344" i="124" s="1"/>
  <c r="C3345" i="124" s="1"/>
  <c r="C3346" i="124" s="1"/>
  <c r="C3347" i="124" s="1"/>
  <c r="C3348" i="124" s="1"/>
  <c r="C3349" i="124" s="1"/>
  <c r="C3350" i="124" s="1"/>
  <c r="C3351" i="124" s="1"/>
  <c r="C3352" i="124" s="1"/>
  <c r="C3353" i="124" s="1"/>
  <c r="C3354" i="124" s="1"/>
  <c r="C3355" i="124" s="1"/>
  <c r="C3356" i="124" s="1"/>
  <c r="C3357" i="124" s="1"/>
  <c r="C3358" i="124" s="1"/>
  <c r="C3359" i="124" s="1"/>
  <c r="C3360" i="124" s="1"/>
  <c r="C3361" i="124" s="1"/>
  <c r="C3362" i="124" s="1"/>
  <c r="C3363" i="124" s="1"/>
  <c r="C3364" i="124" s="1"/>
  <c r="C3365" i="124" s="1"/>
  <c r="C3366" i="124" s="1"/>
  <c r="C3367" i="124" s="1"/>
  <c r="C3368" i="124" s="1"/>
  <c r="C3369" i="124" s="1"/>
  <c r="C3370" i="124" s="1"/>
  <c r="C3371" i="124" s="1"/>
  <c r="C3372" i="124" s="1"/>
  <c r="C3373" i="124" s="1"/>
  <c r="C3374" i="124" s="1"/>
  <c r="C3375" i="124" s="1"/>
  <c r="C3376" i="124" s="1"/>
  <c r="C3377" i="124" s="1"/>
  <c r="C3378" i="124" s="1"/>
  <c r="C3379" i="124" s="1"/>
  <c r="C3380" i="124" s="1"/>
  <c r="C3381" i="124" s="1"/>
  <c r="C3382" i="124" s="1"/>
  <c r="C3383" i="124" s="1"/>
  <c r="C3384" i="124" s="1"/>
  <c r="C3385" i="124" s="1"/>
  <c r="C3386" i="124" s="1"/>
  <c r="C3387" i="124" s="1"/>
  <c r="C3388" i="124" s="1"/>
  <c r="C3389" i="124" s="1"/>
  <c r="C3390" i="124" s="1"/>
  <c r="C3391" i="124" s="1"/>
  <c r="C3392" i="124" s="1"/>
  <c r="C3393" i="124" s="1"/>
  <c r="C3394" i="124" s="1"/>
  <c r="C3395" i="124" s="1"/>
  <c r="C3396" i="124" s="1"/>
  <c r="C3397" i="124" s="1"/>
  <c r="C3398" i="124" s="1"/>
  <c r="C3399" i="124" s="1"/>
  <c r="C3400" i="124" s="1"/>
  <c r="C3401" i="124" s="1"/>
  <c r="C3402" i="124" s="1"/>
  <c r="C3403" i="124" s="1"/>
  <c r="C3404" i="124" s="1"/>
  <c r="C3405" i="124" s="1"/>
  <c r="C3406" i="124" s="1"/>
  <c r="C3407" i="124" s="1"/>
  <c r="C3408" i="124" s="1"/>
  <c r="C3409" i="124" s="1"/>
  <c r="C3410" i="124" s="1"/>
  <c r="C3411" i="124" s="1"/>
  <c r="C3412" i="124" s="1"/>
  <c r="C3413" i="124" s="1"/>
  <c r="C3414" i="124" s="1"/>
  <c r="C3415" i="124" s="1"/>
  <c r="C3416" i="124" s="1"/>
  <c r="C3417" i="124" s="1"/>
  <c r="C3418" i="124" s="1"/>
  <c r="C3419" i="124" s="1"/>
  <c r="C3420" i="124" s="1"/>
  <c r="C3421" i="124" s="1"/>
  <c r="C3422" i="124" s="1"/>
  <c r="C3423" i="124" s="1"/>
  <c r="C3424" i="124" s="1"/>
  <c r="C3425" i="124" s="1"/>
  <c r="C3426" i="124" s="1"/>
  <c r="C3427" i="124" s="1"/>
  <c r="C3428" i="124" s="1"/>
  <c r="C3429" i="124" s="1"/>
  <c r="C3430" i="124" s="1"/>
  <c r="C3431" i="124" s="1"/>
  <c r="C3432" i="124" s="1"/>
  <c r="C3433" i="124" s="1"/>
  <c r="C3434" i="124" s="1"/>
  <c r="C3435" i="124" s="1"/>
  <c r="C3436" i="124" s="1"/>
  <c r="C3437" i="124" s="1"/>
  <c r="C3438" i="124" s="1"/>
  <c r="C3439" i="124" s="1"/>
  <c r="C3440" i="124" s="1"/>
  <c r="C3441" i="124" s="1"/>
  <c r="C3442" i="124" s="1"/>
  <c r="C3443" i="124" s="1"/>
  <c r="C3444" i="124" s="1"/>
  <c r="C3445" i="124" s="1"/>
  <c r="C3446" i="124" s="1"/>
  <c r="C3447" i="124" s="1"/>
  <c r="C3448" i="124" s="1"/>
  <c r="C3449" i="124" s="1"/>
  <c r="C3450" i="124" s="1"/>
  <c r="C3451" i="124" s="1"/>
  <c r="C3452" i="124" s="1"/>
  <c r="C3453" i="124" s="1"/>
  <c r="C3454" i="124" s="1"/>
  <c r="C3455" i="124" s="1"/>
  <c r="C3456" i="124" s="1"/>
  <c r="C3457" i="124" s="1"/>
  <c r="C3458" i="124" s="1"/>
  <c r="C3459" i="124" s="1"/>
  <c r="C3460" i="124" s="1"/>
  <c r="C3461" i="124" s="1"/>
  <c r="C3462" i="124" s="1"/>
  <c r="C3463" i="124" s="1"/>
  <c r="C3464" i="124" s="1"/>
  <c r="C3465" i="124" s="1"/>
  <c r="C3466" i="124" s="1"/>
  <c r="C3467" i="124" s="1"/>
  <c r="C2552" i="124"/>
  <c r="C2553" i="124" s="1"/>
  <c r="C2554" i="124" s="1"/>
  <c r="C2555" i="124" s="1"/>
  <c r="C2556" i="124" s="1"/>
  <c r="C2557" i="124" s="1"/>
  <c r="C2558" i="124" s="1"/>
  <c r="C2559" i="124" s="1"/>
  <c r="C2560" i="124" s="1"/>
  <c r="C2561" i="124" s="1"/>
  <c r="C2562" i="124" s="1"/>
  <c r="C2563" i="124" s="1"/>
  <c r="C2564" i="124" s="1"/>
  <c r="C2565" i="124" s="1"/>
  <c r="C2566" i="124" s="1"/>
  <c r="C2567" i="124" s="1"/>
  <c r="C2568" i="124" s="1"/>
  <c r="C2569" i="124" s="1"/>
  <c r="C2570" i="124" s="1"/>
  <c r="C2571" i="124" s="1"/>
  <c r="C2572" i="124" s="1"/>
  <c r="C2573" i="124" s="1"/>
  <c r="C2574" i="124" s="1"/>
  <c r="C2575" i="124" s="1"/>
  <c r="C2576" i="124" s="1"/>
  <c r="C2577" i="124" s="1"/>
  <c r="C2578" i="124" s="1"/>
  <c r="C2579" i="124" s="1"/>
  <c r="C2580" i="124" s="1"/>
  <c r="C2581" i="124" s="1"/>
  <c r="C2582" i="124" s="1"/>
  <c r="C2583" i="124" s="1"/>
  <c r="C2584" i="124" s="1"/>
  <c r="C2585" i="124" s="1"/>
  <c r="C2586" i="124" s="1"/>
  <c r="C2587" i="124" s="1"/>
  <c r="C2588" i="124" s="1"/>
  <c r="C2589" i="124" s="1"/>
  <c r="C2590" i="124" s="1"/>
  <c r="C2591" i="124" s="1"/>
  <c r="C2592" i="124" s="1"/>
  <c r="C2593" i="124" s="1"/>
  <c r="C2594" i="124" s="1"/>
  <c r="C2595" i="124" s="1"/>
  <c r="C2596" i="124" s="1"/>
  <c r="C2597" i="124" s="1"/>
  <c r="C2598" i="124" s="1"/>
  <c r="C2599" i="124" s="1"/>
  <c r="C2600" i="124" s="1"/>
  <c r="C2601" i="124" s="1"/>
  <c r="C2602" i="124" s="1"/>
  <c r="C2603" i="124" s="1"/>
  <c r="C2604" i="124" s="1"/>
  <c r="C2605" i="124" s="1"/>
  <c r="C2606" i="124" s="1"/>
  <c r="C2607" i="124" s="1"/>
  <c r="C2608" i="124" s="1"/>
  <c r="C2609" i="124" s="1"/>
  <c r="C2610" i="124" s="1"/>
  <c r="C2611" i="124" s="1"/>
  <c r="C2612" i="124" s="1"/>
  <c r="C2613" i="124" s="1"/>
  <c r="C2614" i="124" s="1"/>
  <c r="C2615" i="124" s="1"/>
  <c r="C2616" i="124" s="1"/>
  <c r="C2617" i="124" s="1"/>
  <c r="C2618" i="124" s="1"/>
  <c r="C2619" i="124" s="1"/>
  <c r="C2620" i="124" s="1"/>
  <c r="C2621" i="124" s="1"/>
  <c r="C2622" i="124" s="1"/>
  <c r="C2623" i="124" s="1"/>
  <c r="C2624" i="124" s="1"/>
  <c r="C2625" i="124" s="1"/>
  <c r="C2626" i="124" s="1"/>
  <c r="C2627" i="124" s="1"/>
  <c r="C2628" i="124" s="1"/>
  <c r="C2629" i="124" s="1"/>
  <c r="C2630" i="124" s="1"/>
  <c r="C2631" i="124" s="1"/>
  <c r="C2632" i="124" s="1"/>
  <c r="C2633" i="124" s="1"/>
  <c r="C2634" i="124" s="1"/>
  <c r="C2635" i="124" s="1"/>
  <c r="C2636" i="124" s="1"/>
  <c r="C2637" i="124" s="1"/>
  <c r="C2638" i="124" s="1"/>
  <c r="C2639" i="124" s="1"/>
  <c r="C2640" i="124" s="1"/>
  <c r="C2641" i="124" s="1"/>
  <c r="C2642" i="124" s="1"/>
  <c r="C2643" i="124" s="1"/>
  <c r="C2644" i="124" s="1"/>
  <c r="C2645" i="124" s="1"/>
  <c r="C2646" i="124" s="1"/>
  <c r="C2647" i="124" s="1"/>
  <c r="C2648" i="124" s="1"/>
  <c r="C2649" i="124" s="1"/>
  <c r="C2650" i="124" s="1"/>
  <c r="C2651" i="124" s="1"/>
  <c r="C2652" i="124" s="1"/>
  <c r="C2653" i="124" s="1"/>
  <c r="C2654" i="124" s="1"/>
  <c r="C2655" i="124" s="1"/>
  <c r="C2656" i="124" s="1"/>
  <c r="C2657" i="124" s="1"/>
  <c r="C2658" i="124" s="1"/>
  <c r="C2659" i="124" s="1"/>
  <c r="C2660" i="124" s="1"/>
  <c r="C2661" i="124" s="1"/>
  <c r="C2662" i="124" s="1"/>
  <c r="C2663" i="124" s="1"/>
  <c r="C2664" i="124" s="1"/>
  <c r="C2665" i="124" s="1"/>
  <c r="C2666" i="124" s="1"/>
  <c r="C2667" i="124" s="1"/>
  <c r="C2668" i="124" s="1"/>
  <c r="C2669" i="124" s="1"/>
  <c r="C2670" i="124" s="1"/>
  <c r="C2671" i="124" s="1"/>
  <c r="C2672" i="124" s="1"/>
  <c r="C2673" i="124" s="1"/>
  <c r="C2674" i="124" s="1"/>
  <c r="C2675" i="124" s="1"/>
  <c r="C2676" i="124" s="1"/>
  <c r="C2677" i="124" s="1"/>
  <c r="C2678" i="124" s="1"/>
  <c r="C2679" i="124" s="1"/>
  <c r="C2680" i="124" s="1"/>
  <c r="C2681" i="124" s="1"/>
  <c r="C2682" i="124" s="1"/>
  <c r="C2683" i="124" s="1"/>
  <c r="C2684" i="124" s="1"/>
  <c r="C2685" i="124" s="1"/>
  <c r="C2686" i="124" s="1"/>
  <c r="C2687" i="124" s="1"/>
  <c r="C2688" i="124" s="1"/>
  <c r="C2689" i="124" s="1"/>
  <c r="C2690" i="124" s="1"/>
  <c r="C2691" i="124" s="1"/>
  <c r="C2692" i="124" s="1"/>
  <c r="C2693" i="124" s="1"/>
  <c r="C2694" i="124" s="1"/>
  <c r="C2695" i="124" s="1"/>
  <c r="C2696" i="124" s="1"/>
  <c r="C2697" i="124" s="1"/>
  <c r="C2698" i="124" s="1"/>
  <c r="C2699" i="124" s="1"/>
  <c r="C2700" i="124" s="1"/>
  <c r="C2701" i="124" s="1"/>
  <c r="C2702" i="124" s="1"/>
  <c r="C2703" i="124" s="1"/>
  <c r="C2704" i="124" s="1"/>
  <c r="C2705" i="124" s="1"/>
  <c r="C2706" i="124" s="1"/>
  <c r="C2707" i="124" s="1"/>
  <c r="C2708" i="124" s="1"/>
  <c r="C2709" i="124" s="1"/>
  <c r="C2710" i="124" s="1"/>
  <c r="C2711" i="124" s="1"/>
  <c r="C2712" i="124" s="1"/>
  <c r="C2713" i="124" s="1"/>
  <c r="C2714" i="124" s="1"/>
  <c r="C2715" i="124" s="1"/>
  <c r="C2716" i="124" s="1"/>
  <c r="C2717" i="124" s="1"/>
  <c r="C2718" i="124" s="1"/>
  <c r="C2719" i="124" s="1"/>
  <c r="C2720" i="124" s="1"/>
  <c r="C2721" i="124" s="1"/>
  <c r="C2722" i="124" s="1"/>
  <c r="C2723" i="124" s="1"/>
  <c r="C2724" i="124" s="1"/>
  <c r="C2725" i="124" s="1"/>
  <c r="C2726" i="124" s="1"/>
  <c r="C2727" i="124" s="1"/>
  <c r="C2728" i="124" s="1"/>
  <c r="C2729" i="124" s="1"/>
  <c r="C2730" i="124" s="1"/>
  <c r="C2731" i="124" s="1"/>
  <c r="C2732" i="124" s="1"/>
  <c r="C2733" i="124" s="1"/>
  <c r="C2734" i="124" s="1"/>
  <c r="C2735" i="124" s="1"/>
  <c r="C2736" i="124" s="1"/>
  <c r="C2737" i="124" s="1"/>
  <c r="C2738" i="124" s="1"/>
  <c r="C2739" i="124" s="1"/>
  <c r="C2740" i="124" s="1"/>
  <c r="C2741" i="124" s="1"/>
  <c r="C2742" i="124" s="1"/>
  <c r="C2743" i="124" s="1"/>
  <c r="C2744" i="124" s="1"/>
  <c r="C2745" i="124" s="1"/>
  <c r="C2746" i="124" s="1"/>
  <c r="C2747" i="124" s="1"/>
  <c r="C2748" i="124" s="1"/>
  <c r="C2749" i="124" s="1"/>
  <c r="C2750" i="124" s="1"/>
  <c r="C2751" i="124" s="1"/>
  <c r="C2752" i="124" s="1"/>
  <c r="C2753" i="124" s="1"/>
  <c r="C2754" i="124" s="1"/>
  <c r="C2755" i="124" s="1"/>
  <c r="C2756" i="124" s="1"/>
  <c r="C2757" i="124" s="1"/>
  <c r="C2758" i="124" s="1"/>
  <c r="C2759" i="124" s="1"/>
  <c r="C2760" i="124" s="1"/>
  <c r="C2761" i="124" s="1"/>
  <c r="C2762" i="124" s="1"/>
  <c r="C2763" i="124" s="1"/>
  <c r="C2764" i="124" s="1"/>
  <c r="C2765" i="124" s="1"/>
  <c r="C2766" i="124" s="1"/>
  <c r="C2767" i="124" s="1"/>
  <c r="C2768" i="124" s="1"/>
  <c r="C2769" i="124" s="1"/>
  <c r="C2770" i="124" s="1"/>
  <c r="C2771" i="124" s="1"/>
  <c r="C2772" i="124" s="1"/>
  <c r="C2773" i="124" s="1"/>
  <c r="C2774" i="124" s="1"/>
  <c r="C2775" i="124" s="1"/>
  <c r="C2776" i="124" s="1"/>
  <c r="C2777" i="124" s="1"/>
  <c r="C2778" i="124" s="1"/>
  <c r="C2779" i="124" s="1"/>
  <c r="C2780" i="124" s="1"/>
  <c r="C2781" i="124" s="1"/>
  <c r="C2782" i="124" s="1"/>
  <c r="C2783" i="124" s="1"/>
  <c r="C2784" i="124" s="1"/>
  <c r="C2785" i="124" s="1"/>
  <c r="C2786" i="124" s="1"/>
  <c r="C2787" i="124" s="1"/>
  <c r="C2788" i="124" s="1"/>
  <c r="C2789" i="124" s="1"/>
  <c r="C2790" i="124" s="1"/>
  <c r="C2791" i="124" s="1"/>
  <c r="C2792" i="124" s="1"/>
  <c r="C2793" i="124" s="1"/>
  <c r="C2794" i="124" s="1"/>
  <c r="C2795" i="124" s="1"/>
  <c r="C2796" i="124" s="1"/>
  <c r="C2797" i="124" s="1"/>
  <c r="C2798" i="124" s="1"/>
  <c r="C2799" i="124" s="1"/>
  <c r="C2800" i="124" s="1"/>
  <c r="C2801" i="124" s="1"/>
  <c r="C2802" i="124" s="1"/>
  <c r="C2803" i="124" s="1"/>
  <c r="C2804" i="124" s="1"/>
  <c r="C2805" i="124" s="1"/>
  <c r="C2806" i="124" s="1"/>
  <c r="C2807" i="124" s="1"/>
  <c r="C2808" i="124" s="1"/>
  <c r="C2809" i="124" s="1"/>
  <c r="C2810" i="124" s="1"/>
  <c r="C2811" i="124" s="1"/>
  <c r="C2812" i="124" s="1"/>
  <c r="C2813" i="124" s="1"/>
  <c r="C2814" i="124" s="1"/>
  <c r="C2815" i="124" s="1"/>
  <c r="C2816" i="124" s="1"/>
  <c r="C2817" i="124" s="1"/>
  <c r="C2818" i="124" s="1"/>
  <c r="C2819" i="124" s="1"/>
  <c r="C2820" i="124" s="1"/>
  <c r="C2821" i="124" s="1"/>
  <c r="C2822" i="124" s="1"/>
  <c r="C2823" i="124" s="1"/>
  <c r="C2824" i="124" s="1"/>
  <c r="C2825" i="124" s="1"/>
  <c r="C2826" i="124" s="1"/>
  <c r="C2827" i="124" s="1"/>
  <c r="C2828" i="124" s="1"/>
  <c r="C2829" i="124" s="1"/>
  <c r="C2830" i="124" s="1"/>
  <c r="C2831" i="124" s="1"/>
  <c r="C2832" i="124" s="1"/>
  <c r="C2833" i="124" s="1"/>
  <c r="C2834" i="124" s="1"/>
  <c r="C2835" i="124" s="1"/>
  <c r="C2836" i="124" s="1"/>
  <c r="C2837" i="124" s="1"/>
  <c r="C2838" i="124" s="1"/>
  <c r="C2839" i="124" s="1"/>
  <c r="C2840" i="124" s="1"/>
  <c r="C2841" i="124" s="1"/>
  <c r="C2842" i="124" s="1"/>
  <c r="C2843" i="124" s="1"/>
  <c r="C2844" i="124" s="1"/>
  <c r="C2845" i="124" s="1"/>
  <c r="C2846" i="124" s="1"/>
  <c r="C2847" i="124" s="1"/>
  <c r="C2848" i="124" s="1"/>
  <c r="C2849" i="124" s="1"/>
  <c r="C2850" i="124" s="1"/>
  <c r="C2851" i="124" s="1"/>
  <c r="C2852" i="124" s="1"/>
  <c r="C2853" i="124" s="1"/>
  <c r="C2854" i="124" s="1"/>
  <c r="C2855" i="124" s="1"/>
  <c r="C2856" i="124" s="1"/>
  <c r="C2857" i="124" s="1"/>
  <c r="C2858" i="124" s="1"/>
  <c r="C2859" i="124" s="1"/>
  <c r="C2860" i="124" s="1"/>
  <c r="C2861" i="124" s="1"/>
  <c r="C2862" i="124" s="1"/>
  <c r="C2863" i="124" s="1"/>
  <c r="C2864" i="124" s="1"/>
  <c r="C2865" i="124" s="1"/>
  <c r="C2866" i="124" s="1"/>
  <c r="C2867" i="124" s="1"/>
  <c r="C2868" i="124" s="1"/>
  <c r="C2869" i="124" s="1"/>
  <c r="C2870" i="124" s="1"/>
  <c r="C2871" i="124" s="1"/>
  <c r="C2872" i="124" s="1"/>
  <c r="C2873" i="124" s="1"/>
  <c r="C2874" i="124" s="1"/>
  <c r="C2875" i="124" s="1"/>
  <c r="C2876" i="124" s="1"/>
  <c r="C2877" i="124" s="1"/>
  <c r="C2878" i="124" s="1"/>
  <c r="C2879" i="124" s="1"/>
  <c r="C2880" i="124" s="1"/>
  <c r="C2881" i="124" s="1"/>
  <c r="C2882" i="124" s="1"/>
  <c r="C2883" i="124" s="1"/>
  <c r="C2884" i="124" s="1"/>
  <c r="C2885" i="124" s="1"/>
  <c r="C2886" i="124" s="1"/>
  <c r="C2887" i="124" s="1"/>
  <c r="C2888" i="124" s="1"/>
  <c r="C2889" i="124" s="1"/>
  <c r="C2890" i="124" s="1"/>
  <c r="C2891" i="124" s="1"/>
  <c r="C2892" i="124" s="1"/>
  <c r="C2893" i="124" s="1"/>
  <c r="C2894" i="124" s="1"/>
  <c r="C2895" i="124" s="1"/>
  <c r="C2896" i="124" s="1"/>
  <c r="C2897" i="124" s="1"/>
  <c r="C2898" i="124" s="1"/>
  <c r="C2899" i="124" s="1"/>
  <c r="C2900" i="124" s="1"/>
  <c r="C1827" i="124"/>
  <c r="C1828" i="124" s="1"/>
  <c r="C1829" i="124" s="1"/>
  <c r="C1830" i="124" s="1"/>
  <c r="C1831" i="124" s="1"/>
  <c r="C1832" i="124" s="1"/>
  <c r="C1833" i="124" s="1"/>
  <c r="C1834" i="124" s="1"/>
  <c r="C1835" i="124" s="1"/>
  <c r="C1836" i="124" s="1"/>
  <c r="C1837" i="124" s="1"/>
  <c r="C1838" i="124" s="1"/>
  <c r="C1839" i="124" s="1"/>
  <c r="C1840" i="124" s="1"/>
  <c r="C1841" i="124" s="1"/>
  <c r="C1842" i="124" s="1"/>
  <c r="C1843" i="124" s="1"/>
  <c r="C1844" i="124" s="1"/>
  <c r="C1845" i="124" s="1"/>
  <c r="C1846" i="124" s="1"/>
  <c r="C1847" i="124" s="1"/>
  <c r="C1848" i="124" s="1"/>
  <c r="C1849" i="124" s="1"/>
  <c r="C1850" i="124" s="1"/>
  <c r="C1851" i="124" s="1"/>
  <c r="C1852" i="124" s="1"/>
  <c r="C1853" i="124" s="1"/>
  <c r="C1854" i="124" s="1"/>
  <c r="C1855" i="124" s="1"/>
  <c r="C1856" i="124" s="1"/>
  <c r="C1857" i="124" s="1"/>
  <c r="C1858" i="124" s="1"/>
  <c r="C1859" i="124" s="1"/>
  <c r="C1860" i="124" s="1"/>
  <c r="C1861" i="124" s="1"/>
  <c r="C1862" i="124" s="1"/>
  <c r="C1863" i="124" s="1"/>
  <c r="C1864" i="124" s="1"/>
  <c r="C1865" i="124" s="1"/>
  <c r="C1866" i="124" s="1"/>
  <c r="C1867" i="124" s="1"/>
  <c r="C1868" i="124" s="1"/>
  <c r="C1869" i="124" s="1"/>
  <c r="C1870" i="124" s="1"/>
  <c r="C1871" i="124" s="1"/>
  <c r="C1872" i="124" s="1"/>
  <c r="C1873" i="124" s="1"/>
  <c r="C1874" i="124" s="1"/>
  <c r="C1875" i="124" s="1"/>
  <c r="C1876" i="124" s="1"/>
  <c r="C1877" i="124" s="1"/>
  <c r="C1878" i="124" s="1"/>
  <c r="C1879" i="124" s="1"/>
  <c r="C1880" i="124" s="1"/>
  <c r="C1881" i="124" s="1"/>
  <c r="C1882" i="124" s="1"/>
  <c r="C1883" i="124" s="1"/>
  <c r="C1884" i="124" s="1"/>
  <c r="C1885" i="124" s="1"/>
  <c r="C1886" i="124" s="1"/>
  <c r="C1887" i="124" s="1"/>
  <c r="C1888" i="124" s="1"/>
  <c r="C1889" i="124" s="1"/>
  <c r="C1890" i="124" s="1"/>
  <c r="C1891" i="124" s="1"/>
  <c r="C1892" i="124" s="1"/>
  <c r="C1893" i="124" s="1"/>
  <c r="C1894" i="124" s="1"/>
  <c r="C1895" i="124" s="1"/>
  <c r="C1896" i="124" s="1"/>
  <c r="C1897" i="124" s="1"/>
  <c r="C1898" i="124" s="1"/>
  <c r="C1899" i="124" s="1"/>
  <c r="C1900" i="124" s="1"/>
  <c r="C1901" i="124" s="1"/>
  <c r="C1902" i="124" s="1"/>
  <c r="C1903" i="124" s="1"/>
  <c r="C1904" i="124" s="1"/>
  <c r="C1905" i="124" s="1"/>
  <c r="C1906" i="124" s="1"/>
  <c r="C1907" i="124" s="1"/>
  <c r="C1908" i="124" s="1"/>
  <c r="C1909" i="124" s="1"/>
  <c r="C1910" i="124" s="1"/>
  <c r="C1911" i="124" s="1"/>
  <c r="C1912" i="124" s="1"/>
  <c r="C1913" i="124" s="1"/>
  <c r="C1914" i="124" s="1"/>
  <c r="C1915" i="124" s="1"/>
  <c r="C1916" i="124" s="1"/>
  <c r="C1917" i="124" s="1"/>
  <c r="C1918" i="124" s="1"/>
  <c r="C1919" i="124" s="1"/>
  <c r="C1920" i="124" s="1"/>
  <c r="C1921" i="124" s="1"/>
  <c r="C1922" i="124" s="1"/>
  <c r="C1923" i="124" s="1"/>
  <c r="C1924" i="124" s="1"/>
  <c r="C1925" i="124" s="1"/>
  <c r="C1926" i="124" s="1"/>
  <c r="C1927" i="124" s="1"/>
  <c r="C1928" i="124" s="1"/>
  <c r="C1929" i="124" s="1"/>
  <c r="C1930" i="124" s="1"/>
  <c r="C1931" i="124" s="1"/>
  <c r="C1932" i="124" s="1"/>
  <c r="C1933" i="124" s="1"/>
  <c r="C1934" i="124" s="1"/>
  <c r="C1935" i="124" s="1"/>
  <c r="C1936" i="124" s="1"/>
  <c r="C1937" i="124" s="1"/>
  <c r="C1938" i="124" s="1"/>
  <c r="C1939" i="124" s="1"/>
  <c r="C1940" i="124" s="1"/>
  <c r="C1941" i="124" s="1"/>
  <c r="C1942" i="124" s="1"/>
  <c r="C1943" i="124" s="1"/>
  <c r="C1944" i="124" s="1"/>
  <c r="C1945" i="124" s="1"/>
  <c r="C1946" i="124" s="1"/>
  <c r="C1947" i="124" s="1"/>
  <c r="C1948" i="124" s="1"/>
  <c r="C1949" i="124" s="1"/>
  <c r="C1950" i="124" s="1"/>
  <c r="C1951" i="124" s="1"/>
  <c r="C1952" i="124" s="1"/>
  <c r="C1953" i="124" s="1"/>
  <c r="C1954" i="124" s="1"/>
  <c r="C1955" i="124" s="1"/>
  <c r="C1956" i="124" s="1"/>
  <c r="C1957" i="124" s="1"/>
  <c r="C1958" i="124" s="1"/>
  <c r="C1959" i="124" s="1"/>
  <c r="C1960" i="124" s="1"/>
  <c r="C1961" i="124" s="1"/>
  <c r="C1962" i="124" s="1"/>
  <c r="C1963" i="124" s="1"/>
  <c r="C1964" i="124" s="1"/>
  <c r="C1965" i="124" s="1"/>
  <c r="C1966" i="124" s="1"/>
  <c r="C1967" i="124" s="1"/>
  <c r="C1968" i="124" s="1"/>
  <c r="C1969" i="124" s="1"/>
  <c r="C1970" i="124" s="1"/>
  <c r="C1971" i="124" s="1"/>
  <c r="C1972" i="124" s="1"/>
  <c r="C1973" i="124" s="1"/>
  <c r="C1974" i="124" s="1"/>
  <c r="C1975" i="124" s="1"/>
  <c r="C1976" i="124" s="1"/>
  <c r="C1977" i="124" s="1"/>
  <c r="C1978" i="124" s="1"/>
  <c r="C1979" i="124" s="1"/>
  <c r="C1980" i="124" s="1"/>
  <c r="C1981" i="124" s="1"/>
  <c r="C1982" i="124" s="1"/>
  <c r="C1983" i="124" s="1"/>
  <c r="C1984" i="124" s="1"/>
  <c r="C1985" i="124" s="1"/>
  <c r="C1986" i="124" s="1"/>
  <c r="C1987" i="124" s="1"/>
  <c r="C1988" i="124" s="1"/>
  <c r="C1989" i="124" s="1"/>
  <c r="C1990" i="124" s="1"/>
  <c r="C1991" i="124" s="1"/>
  <c r="C1992" i="124" s="1"/>
  <c r="C1993" i="124" s="1"/>
  <c r="C1994" i="124" s="1"/>
  <c r="C1995" i="124" s="1"/>
  <c r="C932" i="124"/>
  <c r="C933" i="124" s="1"/>
  <c r="C934" i="124" s="1"/>
  <c r="C935" i="124" s="1"/>
  <c r="C936" i="124" s="1"/>
  <c r="C937" i="124" s="1"/>
  <c r="C938" i="124" s="1"/>
  <c r="C939" i="124" s="1"/>
  <c r="C940" i="124" s="1"/>
  <c r="C941" i="124" s="1"/>
  <c r="C942" i="124" s="1"/>
  <c r="C943" i="124" s="1"/>
  <c r="C944" i="124" s="1"/>
  <c r="C945" i="124" s="1"/>
  <c r="C946" i="124" s="1"/>
  <c r="C947" i="124" s="1"/>
  <c r="C948" i="124" s="1"/>
  <c r="C949" i="124" s="1"/>
  <c r="C950" i="124" s="1"/>
  <c r="C951" i="124" s="1"/>
  <c r="C952" i="124" s="1"/>
  <c r="C953" i="124" s="1"/>
  <c r="C954" i="124" s="1"/>
  <c r="C955" i="124" s="1"/>
  <c r="C956" i="124" s="1"/>
  <c r="C957" i="124" s="1"/>
  <c r="C958" i="124" s="1"/>
  <c r="C959" i="124" s="1"/>
  <c r="C960" i="124" s="1"/>
  <c r="C961" i="124" s="1"/>
  <c r="C962" i="124" s="1"/>
  <c r="C963" i="124" s="1"/>
  <c r="C964" i="124" s="1"/>
  <c r="C965" i="124" s="1"/>
  <c r="C966" i="124" s="1"/>
  <c r="C967" i="124" s="1"/>
  <c r="C968" i="124" s="1"/>
  <c r="C969" i="124" s="1"/>
  <c r="C970" i="124" s="1"/>
  <c r="C4445" i="124"/>
  <c r="C4446" i="124" s="1"/>
  <c r="C4447" i="124" s="1"/>
  <c r="C4448" i="124" s="1"/>
  <c r="C4449" i="124" s="1"/>
  <c r="C4450" i="124" s="1"/>
  <c r="C4451" i="124" s="1"/>
  <c r="C4452" i="124" s="1"/>
  <c r="C4453" i="124" s="1"/>
  <c r="C4454" i="124" s="1"/>
  <c r="C4455" i="124" s="1"/>
  <c r="C4456" i="124" s="1"/>
  <c r="C4457" i="124" s="1"/>
  <c r="C4458" i="124" s="1"/>
  <c r="C4459" i="124" s="1"/>
  <c r="C4460" i="124" s="1"/>
  <c r="C4461" i="124" s="1"/>
  <c r="C4462" i="124" s="1"/>
  <c r="C4463" i="124" s="1"/>
  <c r="C4464" i="124" s="1"/>
  <c r="C4465" i="124" s="1"/>
  <c r="C4466" i="124" s="1"/>
  <c r="C4467" i="124" s="1"/>
  <c r="C4468" i="124" s="1"/>
  <c r="C4469" i="124" s="1"/>
  <c r="C4470" i="124" s="1"/>
  <c r="C4471" i="124" s="1"/>
  <c r="C4472" i="124" s="1"/>
  <c r="C4473" i="124" s="1"/>
  <c r="C4474" i="124" s="1"/>
  <c r="C4475" i="124" s="1"/>
  <c r="C4476" i="124" s="1"/>
  <c r="C4477" i="124" s="1"/>
  <c r="C4478" i="124" s="1"/>
  <c r="C4479" i="124" s="1"/>
  <c r="C4480" i="124" s="1"/>
  <c r="C4481" i="124" s="1"/>
  <c r="C4482" i="124" s="1"/>
  <c r="C4483" i="124" s="1"/>
  <c r="C4484" i="124" s="1"/>
  <c r="C4485" i="124" s="1"/>
  <c r="C4486" i="124" s="1"/>
  <c r="C4487" i="124" s="1"/>
  <c r="C4488" i="124" s="1"/>
  <c r="C4489" i="124" s="1"/>
  <c r="C4490" i="124" s="1"/>
  <c r="C4491" i="124" s="1"/>
  <c r="C4492" i="124" s="1"/>
  <c r="C4493" i="124" s="1"/>
  <c r="C4494" i="124" s="1"/>
  <c r="C4495" i="124" s="1"/>
  <c r="C4496" i="124" s="1"/>
  <c r="C4497" i="124" s="1"/>
  <c r="C4498" i="124" s="1"/>
  <c r="C4499" i="124" s="1"/>
  <c r="C4500" i="124" s="1"/>
  <c r="C4501" i="124" s="1"/>
  <c r="C4502" i="124" s="1"/>
  <c r="C4503" i="124" s="1"/>
  <c r="C4504" i="124" s="1"/>
  <c r="C4505" i="124" s="1"/>
  <c r="C4506" i="124" s="1"/>
  <c r="C4507" i="124" s="1"/>
  <c r="C4508" i="124" s="1"/>
  <c r="C4509" i="124" s="1"/>
  <c r="C4510" i="124" s="1"/>
  <c r="C4511" i="124" s="1"/>
  <c r="C4512" i="124" s="1"/>
  <c r="C4513" i="124" s="1"/>
  <c r="C4514" i="124" s="1"/>
  <c r="C4515" i="124" s="1"/>
  <c r="C4516" i="124" s="1"/>
  <c r="C4517" i="124" s="1"/>
  <c r="C4518" i="124" s="1"/>
  <c r="C4519" i="124" s="1"/>
  <c r="C4520" i="124" s="1"/>
  <c r="C4521" i="124" s="1"/>
  <c r="C4522" i="124" s="1"/>
  <c r="C4523" i="124" s="1"/>
  <c r="C4524" i="124" s="1"/>
  <c r="C4525" i="124" s="1"/>
  <c r="C4526" i="124" s="1"/>
  <c r="C4527" i="124" s="1"/>
  <c r="C4528" i="124" s="1"/>
  <c r="C4529" i="124" s="1"/>
  <c r="C4530" i="124" s="1"/>
  <c r="C4531" i="124" s="1"/>
  <c r="C4532" i="124" s="1"/>
  <c r="C4533" i="124" s="1"/>
  <c r="C4534" i="124" s="1"/>
  <c r="C4535" i="124" s="1"/>
  <c r="C4536" i="124" s="1"/>
  <c r="C4537" i="124" s="1"/>
  <c r="C4538" i="124" s="1"/>
  <c r="C4539" i="124" s="1"/>
  <c r="C4540" i="124" s="1"/>
  <c r="C4541" i="124" s="1"/>
  <c r="C4542" i="124" s="1"/>
  <c r="C4543" i="124" s="1"/>
  <c r="C4544" i="124" s="1"/>
  <c r="C4545" i="124" s="1"/>
  <c r="C4546" i="124" s="1"/>
  <c r="C4547" i="124" s="1"/>
  <c r="C4548" i="124" s="1"/>
  <c r="C4549" i="124" s="1"/>
  <c r="C4550" i="124" s="1"/>
  <c r="C4551" i="124" s="1"/>
  <c r="C4552" i="124" s="1"/>
  <c r="C4553" i="124" s="1"/>
  <c r="C4554" i="124" s="1"/>
  <c r="C4555" i="124" s="1"/>
  <c r="C4556" i="124" s="1"/>
  <c r="C4557" i="124" s="1"/>
  <c r="C4558" i="124" s="1"/>
  <c r="C4559" i="124" s="1"/>
  <c r="C4560" i="124" s="1"/>
  <c r="C4561" i="124" s="1"/>
  <c r="C4562" i="124" s="1"/>
  <c r="C4563" i="124" s="1"/>
  <c r="C4564" i="124" s="1"/>
  <c r="C4565" i="124" s="1"/>
  <c r="C4566" i="124" s="1"/>
  <c r="C4567" i="124" s="1"/>
  <c r="C4568" i="124" s="1"/>
  <c r="C4569" i="124" s="1"/>
  <c r="C4570" i="124" s="1"/>
  <c r="C4571" i="124" s="1"/>
  <c r="C4572" i="124" s="1"/>
  <c r="C4573" i="124" s="1"/>
  <c r="C4574" i="124" s="1"/>
  <c r="C4575" i="124" s="1"/>
  <c r="C4576" i="124" s="1"/>
  <c r="C4577" i="124" s="1"/>
  <c r="C4578" i="124" s="1"/>
  <c r="C4579" i="124" s="1"/>
  <c r="C4580" i="124" s="1"/>
  <c r="C4581" i="124" s="1"/>
  <c r="C4582" i="124" s="1"/>
  <c r="C4583" i="124" s="1"/>
  <c r="C4584" i="124" s="1"/>
  <c r="C4585" i="124" s="1"/>
  <c r="C4586" i="124" s="1"/>
  <c r="C4587" i="124" s="1"/>
  <c r="C4588" i="124" s="1"/>
  <c r="C4589" i="124" s="1"/>
  <c r="C4590" i="124" s="1"/>
  <c r="C4591" i="124" s="1"/>
  <c r="C4592" i="124" s="1"/>
  <c r="C4593" i="124" s="1"/>
  <c r="C4594" i="124" s="1"/>
  <c r="C4595" i="124" s="1"/>
  <c r="C4596" i="124" s="1"/>
  <c r="C4597" i="124" s="1"/>
  <c r="C4598" i="124" s="1"/>
  <c r="C4599" i="124" s="1"/>
  <c r="C4600" i="124" s="1"/>
  <c r="C4601" i="124" s="1"/>
  <c r="C4602" i="124" s="1"/>
  <c r="C4603" i="124" s="1"/>
  <c r="C4604" i="124" s="1"/>
  <c r="C4605" i="124" s="1"/>
  <c r="C4606" i="124" s="1"/>
  <c r="C4607" i="124" s="1"/>
  <c r="C4608" i="124" s="1"/>
  <c r="C4609" i="124" s="1"/>
  <c r="C4610" i="124" s="1"/>
  <c r="C4611" i="124" s="1"/>
  <c r="C4612" i="124" s="1"/>
  <c r="C4613" i="124" s="1"/>
  <c r="C4614" i="124" s="1"/>
  <c r="C4615" i="124" s="1"/>
  <c r="C4616" i="124" s="1"/>
  <c r="C4617" i="124" s="1"/>
  <c r="C4618" i="124" s="1"/>
  <c r="C4619" i="124" s="1"/>
  <c r="C4620" i="124" s="1"/>
  <c r="C4621" i="124" s="1"/>
  <c r="C4622" i="124" s="1"/>
  <c r="C4623" i="124" s="1"/>
  <c r="C4624" i="124" s="1"/>
  <c r="C4625" i="124" s="1"/>
  <c r="C4626" i="124" s="1"/>
  <c r="C4627" i="124" s="1"/>
  <c r="C4628" i="124" s="1"/>
  <c r="C4629" i="124" s="1"/>
  <c r="C4630" i="124" s="1"/>
  <c r="C4631" i="124" s="1"/>
  <c r="C4632" i="124" s="1"/>
  <c r="C4633" i="124" s="1"/>
  <c r="C4634" i="124" s="1"/>
  <c r="C4635" i="124" s="1"/>
  <c r="C4636" i="124" s="1"/>
  <c r="C4637" i="124" s="1"/>
  <c r="C4638" i="124" s="1"/>
  <c r="C4639" i="124" s="1"/>
  <c r="C4640" i="124" s="1"/>
  <c r="C4641" i="124" s="1"/>
  <c r="C4642" i="124" s="1"/>
  <c r="C4643" i="124" s="1"/>
  <c r="C4644" i="124" s="1"/>
  <c r="C4645" i="124" s="1"/>
  <c r="C4646" i="124" s="1"/>
  <c r="C4647" i="124" s="1"/>
  <c r="C4648" i="124" s="1"/>
  <c r="C4649" i="124" s="1"/>
  <c r="C4650" i="124" s="1"/>
  <c r="C4651" i="124" s="1"/>
  <c r="C4652" i="124" s="1"/>
  <c r="C4653" i="124" s="1"/>
  <c r="C4654" i="124" s="1"/>
  <c r="C4655" i="124" s="1"/>
  <c r="C4656" i="124" s="1"/>
  <c r="C4657" i="124" s="1"/>
  <c r="C4658" i="124" s="1"/>
  <c r="C4659" i="124" s="1"/>
  <c r="C4660" i="124" s="1"/>
  <c r="C4661" i="124" s="1"/>
  <c r="C4662" i="124" s="1"/>
  <c r="C4663" i="124" s="1"/>
  <c r="C4664" i="124" s="1"/>
  <c r="C4665" i="124" s="1"/>
  <c r="C4666" i="124" s="1"/>
  <c r="C4667" i="124" s="1"/>
  <c r="C4668" i="124" s="1"/>
  <c r="C4669" i="124" s="1"/>
  <c r="C4670" i="124" s="1"/>
  <c r="C4671" i="124" s="1"/>
  <c r="C4672" i="124" s="1"/>
  <c r="C4673" i="124" s="1"/>
  <c r="C4674" i="124" s="1"/>
  <c r="C4675" i="124" s="1"/>
  <c r="C4676" i="124" s="1"/>
  <c r="C4677" i="124" s="1"/>
  <c r="C4678" i="124" s="1"/>
  <c r="C4679" i="124" s="1"/>
  <c r="C4680" i="124" s="1"/>
  <c r="C4681" i="124" s="1"/>
  <c r="C4682" i="124" s="1"/>
  <c r="C4683" i="124" s="1"/>
  <c r="C4684" i="124" s="1"/>
  <c r="C4685" i="124" s="1"/>
  <c r="C4203" i="124"/>
  <c r="C4204" i="124" s="1"/>
  <c r="C4205" i="124" s="1"/>
  <c r="C4206" i="124" s="1"/>
  <c r="C4207" i="124" s="1"/>
  <c r="C4208" i="124" s="1"/>
  <c r="C4209" i="124" s="1"/>
  <c r="C4210" i="124" s="1"/>
  <c r="C4211" i="124" s="1"/>
  <c r="C4212" i="124" s="1"/>
  <c r="C4213" i="124" s="1"/>
  <c r="C4214" i="124" s="1"/>
  <c r="C4215" i="124" s="1"/>
  <c r="C4216" i="124" s="1"/>
  <c r="C4217" i="124" s="1"/>
  <c r="C4218" i="124" s="1"/>
  <c r="C4219" i="124" s="1"/>
  <c r="C4220" i="124" s="1"/>
  <c r="C4221" i="124" s="1"/>
  <c r="C4222" i="124" s="1"/>
  <c r="C4223" i="124" s="1"/>
  <c r="C4224" i="124" s="1"/>
  <c r="C4225" i="124" s="1"/>
  <c r="C4226" i="124" s="1"/>
  <c r="C4227" i="124" s="1"/>
  <c r="C4228" i="124" s="1"/>
  <c r="C4229" i="124" s="1"/>
  <c r="C4230" i="124" s="1"/>
  <c r="C4231" i="124" s="1"/>
  <c r="C4232" i="124" s="1"/>
  <c r="C4233" i="124" s="1"/>
  <c r="C4234" i="124" s="1"/>
  <c r="C4235" i="124" s="1"/>
  <c r="C4236" i="124" s="1"/>
  <c r="C4237" i="124" s="1"/>
  <c r="C4238" i="124" s="1"/>
  <c r="C4239" i="124" s="1"/>
  <c r="C4240" i="124" s="1"/>
  <c r="C4241" i="124" s="1"/>
  <c r="C4242" i="124" s="1"/>
  <c r="C4243" i="124" s="1"/>
  <c r="C4244" i="124" s="1"/>
  <c r="C4245" i="124" s="1"/>
  <c r="C4246" i="124" s="1"/>
  <c r="C4247" i="124" s="1"/>
  <c r="C4248" i="124" s="1"/>
  <c r="C4249" i="124" s="1"/>
  <c r="C4250" i="124" s="1"/>
  <c r="C4251" i="124" s="1"/>
  <c r="C4252" i="124" s="1"/>
  <c r="C4253" i="124" s="1"/>
  <c r="C4254" i="124" s="1"/>
  <c r="C4255" i="124" s="1"/>
  <c r="C4256" i="124" s="1"/>
  <c r="C4257" i="124" s="1"/>
  <c r="C4258" i="124" s="1"/>
  <c r="C4259" i="124" s="1"/>
  <c r="C4260" i="124" s="1"/>
  <c r="C4261" i="124" s="1"/>
  <c r="C4262" i="124" s="1"/>
  <c r="C4263" i="124" s="1"/>
  <c r="C4264" i="124" s="1"/>
  <c r="C4265" i="124" s="1"/>
  <c r="C4266" i="124" s="1"/>
  <c r="C4267" i="124" s="1"/>
  <c r="C4268" i="124" s="1"/>
  <c r="C4269" i="124" s="1"/>
  <c r="C4270" i="124" s="1"/>
  <c r="C4271" i="124" s="1"/>
  <c r="C4272" i="124" s="1"/>
  <c r="C4273" i="124" s="1"/>
  <c r="C4274" i="124" s="1"/>
  <c r="C4275" i="124" s="1"/>
  <c r="C4276" i="124" s="1"/>
  <c r="C4277" i="124" s="1"/>
  <c r="C4278" i="124" s="1"/>
  <c r="C4279" i="124" s="1"/>
  <c r="C4280" i="124" s="1"/>
  <c r="C4281" i="124" s="1"/>
  <c r="C4282" i="124" s="1"/>
  <c r="C4283" i="124" s="1"/>
  <c r="C4284" i="124" s="1"/>
  <c r="C4285" i="124" s="1"/>
  <c r="C4286" i="124" s="1"/>
  <c r="C4287" i="124" s="1"/>
  <c r="C4288" i="124" s="1"/>
  <c r="C4289" i="124" s="1"/>
  <c r="C4290" i="124" s="1"/>
  <c r="C4291" i="124" s="1"/>
  <c r="C4292" i="124" s="1"/>
  <c r="C4293" i="124" s="1"/>
  <c r="C4294" i="124" s="1"/>
  <c r="C4295" i="124" s="1"/>
  <c r="C4296" i="124" s="1"/>
  <c r="C4297" i="124" s="1"/>
  <c r="C4298" i="124" s="1"/>
  <c r="C4299" i="124" s="1"/>
  <c r="C4300" i="124" s="1"/>
  <c r="C4301" i="124" s="1"/>
  <c r="C4302" i="124" s="1"/>
  <c r="C4303" i="124" s="1"/>
  <c r="C4304" i="124" s="1"/>
  <c r="C4305" i="124" s="1"/>
  <c r="C4306" i="124" s="1"/>
  <c r="C4307" i="124" s="1"/>
  <c r="C4308" i="124" s="1"/>
  <c r="C4309" i="124" s="1"/>
  <c r="C4310" i="124" s="1"/>
  <c r="C4311" i="124" s="1"/>
  <c r="C4312" i="124" s="1"/>
  <c r="C4313" i="124" s="1"/>
  <c r="C4314" i="124" s="1"/>
  <c r="C4315" i="124" s="1"/>
  <c r="C4316" i="124" s="1"/>
  <c r="C4317" i="124" s="1"/>
  <c r="C4318" i="124" s="1"/>
  <c r="C4319" i="124" s="1"/>
  <c r="C4320" i="124" s="1"/>
  <c r="C4321" i="124" s="1"/>
  <c r="C4322" i="124" s="1"/>
  <c r="C4323" i="124" s="1"/>
  <c r="C4324" i="124" s="1"/>
  <c r="C4325" i="124" s="1"/>
  <c r="C4326" i="124" s="1"/>
  <c r="C4327" i="124" s="1"/>
  <c r="C4328" i="124" s="1"/>
  <c r="C4329" i="124" s="1"/>
  <c r="C4330" i="124" s="1"/>
  <c r="C4331" i="124" s="1"/>
  <c r="C4332" i="124" s="1"/>
  <c r="C4333" i="124" s="1"/>
  <c r="C4334" i="124" s="1"/>
  <c r="C4335" i="124" s="1"/>
  <c r="C4336" i="124" s="1"/>
  <c r="C4337" i="124" s="1"/>
  <c r="C4338" i="124" s="1"/>
  <c r="C4339" i="124" s="1"/>
  <c r="C4340" i="124" s="1"/>
  <c r="C4341" i="124" s="1"/>
  <c r="C4342" i="124" s="1"/>
  <c r="C4343" i="124" s="1"/>
  <c r="C4344" i="124" s="1"/>
  <c r="C4345" i="124" s="1"/>
  <c r="C4346" i="124" s="1"/>
  <c r="C4347" i="124" s="1"/>
  <c r="C4348" i="124" s="1"/>
  <c r="C4349" i="124" s="1"/>
  <c r="C4350" i="124" s="1"/>
  <c r="C4351" i="124" s="1"/>
  <c r="C4352" i="124" s="1"/>
  <c r="C4353" i="124" s="1"/>
  <c r="C4354" i="124" s="1"/>
  <c r="C4355" i="124" s="1"/>
  <c r="C4356" i="124" s="1"/>
  <c r="C4357" i="124" s="1"/>
  <c r="C4358" i="124" s="1"/>
  <c r="C4359" i="124" s="1"/>
  <c r="C4360" i="124" s="1"/>
  <c r="C4361" i="124" s="1"/>
  <c r="C4362" i="124" s="1"/>
  <c r="C4363" i="124" s="1"/>
  <c r="C4364" i="124" s="1"/>
  <c r="C4365" i="124" s="1"/>
  <c r="C4366" i="124" s="1"/>
  <c r="C4367" i="124" s="1"/>
  <c r="C4368" i="124" s="1"/>
  <c r="C4369" i="124" s="1"/>
  <c r="C4370" i="124" s="1"/>
  <c r="C4371" i="124" s="1"/>
  <c r="C4372" i="124" s="1"/>
  <c r="C4373" i="124" s="1"/>
  <c r="C4374" i="124" s="1"/>
  <c r="C4375" i="124" s="1"/>
  <c r="C4376" i="124" s="1"/>
  <c r="C4377" i="124" s="1"/>
  <c r="C4378" i="124" s="1"/>
  <c r="C4379" i="124" s="1"/>
  <c r="C4380" i="124" s="1"/>
  <c r="C4381" i="124" s="1"/>
  <c r="C4382" i="124" s="1"/>
  <c r="C4383" i="124" s="1"/>
  <c r="C4384" i="124" s="1"/>
  <c r="C4385" i="124" s="1"/>
  <c r="C4386" i="124" s="1"/>
  <c r="C4387" i="124" s="1"/>
  <c r="C4388" i="124" s="1"/>
  <c r="C4389" i="124" s="1"/>
  <c r="C4390" i="124" s="1"/>
  <c r="C4391" i="124" s="1"/>
  <c r="C4392" i="124" s="1"/>
  <c r="C4393" i="124" s="1"/>
  <c r="C4394" i="124" s="1"/>
  <c r="C4395" i="124" s="1"/>
  <c r="C4396" i="124" s="1"/>
  <c r="C4397" i="124" s="1"/>
  <c r="C4398" i="124" s="1"/>
  <c r="C4399" i="124" s="1"/>
  <c r="C4400" i="124" s="1"/>
  <c r="C4401" i="124" s="1"/>
  <c r="C4402" i="124" s="1"/>
  <c r="C4403" i="124" s="1"/>
  <c r="C4404" i="124" s="1"/>
  <c r="C4405" i="124" s="1"/>
  <c r="C4406" i="124" s="1"/>
  <c r="C4407" i="124" s="1"/>
  <c r="C4408" i="124" s="1"/>
  <c r="C4409" i="124" s="1"/>
  <c r="C4410" i="124" s="1"/>
  <c r="C4411" i="124" s="1"/>
  <c r="C4412" i="124" s="1"/>
  <c r="C4413" i="124" s="1"/>
  <c r="C4414" i="124" s="1"/>
  <c r="C4415" i="124" s="1"/>
  <c r="C4416" i="124" s="1"/>
  <c r="C4417" i="124" s="1"/>
  <c r="C4418" i="124" s="1"/>
  <c r="C4419" i="124" s="1"/>
  <c r="C4420" i="124" s="1"/>
  <c r="C4421" i="124" s="1"/>
  <c r="C4422" i="124" s="1"/>
  <c r="C4423" i="124" s="1"/>
  <c r="C4424" i="124" s="1"/>
  <c r="C4425" i="124" s="1"/>
  <c r="C4426" i="124" s="1"/>
  <c r="C4427" i="124" s="1"/>
  <c r="C4428" i="124" s="1"/>
  <c r="C4429" i="124" s="1"/>
  <c r="C4430" i="124" s="1"/>
  <c r="C4431" i="124" s="1"/>
  <c r="C4432" i="124" s="1"/>
  <c r="C4433" i="124" s="1"/>
  <c r="C4434" i="124" s="1"/>
  <c r="C4435" i="124" s="1"/>
  <c r="C4436" i="124" s="1"/>
  <c r="C4437" i="124" s="1"/>
  <c r="C4438" i="124" s="1"/>
  <c r="C4439" i="124" s="1"/>
  <c r="C4440" i="124" s="1"/>
  <c r="C4441" i="124" s="1"/>
  <c r="C4442" i="124" s="1"/>
  <c r="C4443" i="124" s="1"/>
  <c r="C245" i="124"/>
  <c r="A404" i="10" l="1"/>
  <c r="A429" i="10"/>
  <c r="A410" i="10"/>
  <c r="A423" i="10"/>
  <c r="A412" i="10"/>
  <c r="A428" i="10"/>
  <c r="A405" i="10"/>
  <c r="A421" i="10"/>
  <c r="A433" i="10"/>
  <c r="A426" i="10"/>
  <c r="A417" i="10"/>
  <c r="A408" i="10"/>
  <c r="A424" i="10"/>
  <c r="A414" i="10"/>
  <c r="A418" i="10"/>
  <c r="A403" i="10"/>
  <c r="A419" i="10"/>
  <c r="A406" i="10"/>
  <c r="A420" i="10"/>
  <c r="A422" i="10"/>
  <c r="A409" i="10"/>
  <c r="A425" i="10"/>
  <c r="A413" i="10"/>
  <c r="A415" i="10"/>
  <c r="A407" i="10"/>
  <c r="A416" i="10"/>
  <c r="A411" i="10"/>
  <c r="A427" i="10"/>
  <c r="C1996" i="124"/>
  <c r="C1997" i="124" s="1"/>
  <c r="C1998" i="124" s="1"/>
  <c r="C1999" i="124" s="1"/>
  <c r="C2000" i="124" s="1"/>
  <c r="C2001" i="124" s="1"/>
  <c r="C2002" i="124" s="1"/>
  <c r="C2003" i="124" s="1"/>
  <c r="C2004" i="124" s="1"/>
  <c r="C2005" i="124" s="1"/>
  <c r="C2006" i="124" s="1"/>
  <c r="C2007" i="124" s="1"/>
  <c r="C2008" i="124" s="1"/>
  <c r="C2009" i="124" s="1"/>
  <c r="C2010" i="124" s="1"/>
  <c r="C2011" i="124" s="1"/>
  <c r="C2012" i="124" s="1"/>
  <c r="C2013" i="124" s="1"/>
  <c r="C2014" i="124" s="1"/>
  <c r="C2015" i="124" s="1"/>
  <c r="C2016" i="124" s="1"/>
  <c r="C2017" i="124" s="1"/>
  <c r="C2018" i="124" s="1"/>
  <c r="C2019" i="124" s="1"/>
  <c r="C2020" i="124" s="1"/>
  <c r="C2021" i="124" s="1"/>
  <c r="C2022" i="124" s="1"/>
  <c r="C2023" i="124" s="1"/>
  <c r="C2024" i="124" s="1"/>
  <c r="C2025" i="124" s="1"/>
  <c r="C2026" i="124" s="1"/>
  <c r="C2027" i="124" s="1"/>
  <c r="C2028" i="124" s="1"/>
  <c r="C2029" i="124" s="1"/>
  <c r="C2030" i="124" s="1"/>
  <c r="C2031" i="124" s="1"/>
  <c r="C2032" i="124" s="1"/>
  <c r="C2033" i="124" s="1"/>
  <c r="C2034" i="124" s="1"/>
  <c r="C2035" i="124" s="1"/>
  <c r="C2036" i="124" s="1"/>
  <c r="C2037" i="124" s="1"/>
  <c r="C2038" i="124" s="1"/>
  <c r="C2039" i="124" s="1"/>
  <c r="C2040" i="124" s="1"/>
  <c r="C2041" i="124" s="1"/>
  <c r="C2042" i="124" s="1"/>
  <c r="C2043" i="124" s="1"/>
  <c r="C2044" i="124" s="1"/>
  <c r="C2045" i="124" s="1"/>
  <c r="C2046" i="124" s="1"/>
  <c r="C2047" i="124" s="1"/>
  <c r="C2048" i="124" s="1"/>
  <c r="C2049" i="124" s="1"/>
  <c r="C2050" i="124" s="1"/>
  <c r="C2051" i="124" s="1"/>
  <c r="C2052" i="124" s="1"/>
  <c r="C2053" i="124" s="1"/>
  <c r="C2054" i="124" s="1"/>
  <c r="C2055" i="124" s="1"/>
  <c r="C2056" i="124" s="1"/>
  <c r="C2057" i="124" s="1"/>
  <c r="C2058" i="124" s="1"/>
  <c r="C2059" i="124" s="1"/>
  <c r="C2060" i="124" s="1"/>
  <c r="C2061" i="124" s="1"/>
  <c r="C2062" i="124" s="1"/>
  <c r="C2063" i="124" s="1"/>
  <c r="C2064" i="124" s="1"/>
  <c r="C2065" i="124" s="1"/>
  <c r="C2066" i="124" s="1"/>
  <c r="C2067" i="124" s="1"/>
  <c r="C2068" i="124" s="1"/>
  <c r="C2069" i="124" s="1"/>
  <c r="C2070" i="124" s="1"/>
  <c r="C2071" i="124" s="1"/>
  <c r="C2072" i="124" s="1"/>
  <c r="C2073" i="124" s="1"/>
  <c r="C2074" i="124" s="1"/>
  <c r="C2075" i="124" s="1"/>
  <c r="C2076" i="124" s="1"/>
  <c r="C2077" i="124" s="1"/>
  <c r="C2078" i="124" s="1"/>
  <c r="C2079" i="124" s="1"/>
  <c r="C2080" i="124" s="1"/>
  <c r="C2081" i="124" s="1"/>
  <c r="C2082" i="124" s="1"/>
  <c r="C2083" i="124" s="1"/>
  <c r="C2084" i="124" s="1"/>
  <c r="C2085" i="124" s="1"/>
  <c r="C2086" i="124" s="1"/>
  <c r="C2087" i="124" s="1"/>
  <c r="C2088" i="124" s="1"/>
  <c r="C2089" i="124" s="1"/>
  <c r="C131" i="124"/>
  <c r="C132" i="124" s="1"/>
  <c r="C133" i="124" s="1"/>
  <c r="C134" i="124" s="1"/>
  <c r="C135" i="124" s="1"/>
  <c r="C136" i="124" s="1"/>
  <c r="C137" i="124" s="1"/>
  <c r="C138" i="124" s="1"/>
  <c r="C139" i="124" s="1"/>
  <c r="C140" i="124" s="1"/>
  <c r="C141" i="124" s="1"/>
  <c r="C142" i="124" s="1"/>
  <c r="C143" i="124" s="1"/>
  <c r="C144" i="124" s="1"/>
  <c r="C145" i="124" s="1"/>
  <c r="C146" i="124" s="1"/>
  <c r="C147" i="124" s="1"/>
  <c r="C148" i="124" s="1"/>
  <c r="C149" i="124" s="1"/>
  <c r="C150" i="124" s="1"/>
  <c r="C151" i="124" s="1"/>
  <c r="C152" i="124" s="1"/>
  <c r="C153" i="124" s="1"/>
  <c r="C154" i="124" s="1"/>
  <c r="C155" i="124" s="1"/>
  <c r="C156" i="124" s="1"/>
  <c r="C157" i="124" s="1"/>
  <c r="C158" i="124" s="1"/>
  <c r="C159" i="124" s="1"/>
  <c r="C160" i="124" s="1"/>
  <c r="C161" i="124" s="1"/>
  <c r="C162" i="124" s="1"/>
  <c r="C163" i="124" s="1"/>
  <c r="C164" i="124" s="1"/>
  <c r="C165" i="124" s="1"/>
  <c r="C166" i="124" s="1"/>
  <c r="C167" i="124" s="1"/>
  <c r="C168" i="124" s="1"/>
  <c r="C169" i="124" s="1"/>
  <c r="C170" i="124" s="1"/>
  <c r="C171" i="124" s="1"/>
  <c r="C172" i="124" s="1"/>
  <c r="C173" i="124" s="1"/>
  <c r="C174" i="124" s="1"/>
  <c r="C175" i="124" s="1"/>
  <c r="C176" i="124" s="1"/>
  <c r="C177" i="124" s="1"/>
  <c r="C178" i="124" s="1"/>
  <c r="C179" i="124" s="1"/>
  <c r="C180" i="124" s="1"/>
  <c r="C181" i="124" s="1"/>
  <c r="C182" i="124" s="1"/>
  <c r="C183" i="124" s="1"/>
  <c r="C184" i="124" s="1"/>
  <c r="C185" i="124" s="1"/>
  <c r="C186" i="124" s="1"/>
  <c r="C187" i="124" s="1"/>
  <c r="C188" i="124" s="1"/>
  <c r="C189" i="124" s="1"/>
  <c r="C190" i="124" s="1"/>
  <c r="C191" i="124" s="1"/>
  <c r="C192" i="124" s="1"/>
  <c r="C193" i="124" s="1"/>
  <c r="C194" i="124" s="1"/>
  <c r="C195" i="124" s="1"/>
  <c r="C196" i="124" s="1"/>
  <c r="C197" i="124" s="1"/>
  <c r="C198" i="124" s="1"/>
  <c r="C199" i="124" s="1"/>
  <c r="C200" i="124" s="1"/>
  <c r="C201" i="124" s="1"/>
  <c r="C202" i="124" s="1"/>
  <c r="C203" i="124" s="1"/>
  <c r="C204" i="124" s="1"/>
  <c r="C205" i="124" s="1"/>
  <c r="C206" i="124" s="1"/>
  <c r="C207" i="124" s="1"/>
  <c r="C208" i="124" s="1"/>
  <c r="C209" i="124" s="1"/>
  <c r="C210" i="124" s="1"/>
  <c r="C211" i="124" s="1"/>
  <c r="C971" i="124"/>
  <c r="C972" i="124" s="1"/>
  <c r="C973" i="124" s="1"/>
  <c r="C974" i="124" s="1"/>
  <c r="C975" i="124" s="1"/>
  <c r="C976" i="124" s="1"/>
  <c r="C977" i="124" s="1"/>
  <c r="C978" i="124" s="1"/>
  <c r="C762" i="124"/>
  <c r="C763" i="124" s="1"/>
  <c r="C764" i="124" s="1"/>
  <c r="C246" i="124"/>
  <c r="C247" i="124" s="1"/>
  <c r="C248" i="124" s="1"/>
  <c r="C249" i="124" s="1"/>
  <c r="C250" i="124" s="1"/>
  <c r="C251" i="124" s="1"/>
  <c r="C252" i="124" s="1"/>
  <c r="C253" i="124" s="1"/>
  <c r="C2092" i="124"/>
  <c r="C2093" i="124" s="1"/>
  <c r="C1320" i="124"/>
  <c r="C1321" i="124" s="1"/>
  <c r="C1322" i="124" s="1"/>
  <c r="C1323" i="124" s="1"/>
  <c r="C1083" i="124"/>
  <c r="C1727" i="125"/>
  <c r="C1728" i="125" s="1"/>
  <c r="C1729" i="125" s="1"/>
  <c r="C1730" i="125" s="1"/>
  <c r="C1731" i="125" s="1"/>
  <c r="C1732" i="125" s="1"/>
  <c r="C1733" i="125" s="1"/>
  <c r="C1734" i="125" s="1"/>
  <c r="C1735" i="125" s="1"/>
  <c r="C1736" i="125" s="1"/>
  <c r="C1737" i="125" s="1"/>
  <c r="C1738" i="125" s="1"/>
  <c r="C1739" i="125" s="1"/>
  <c r="C1740" i="125" s="1"/>
  <c r="C1741" i="125" s="1"/>
  <c r="C1742" i="125" s="1"/>
  <c r="C1743" i="125" s="1"/>
  <c r="C1744" i="125" s="1"/>
  <c r="C1745" i="125" s="1"/>
  <c r="C1746" i="125" s="1"/>
  <c r="C1747" i="125" s="1"/>
  <c r="C1748" i="125" s="1"/>
  <c r="C1749" i="125" s="1"/>
  <c r="C1750" i="125" s="1"/>
  <c r="C1751" i="125" s="1"/>
  <c r="C1752" i="125" s="1"/>
  <c r="C1753" i="125" s="1"/>
  <c r="C1754" i="125" s="1"/>
  <c r="C1755" i="125" s="1"/>
  <c r="C1756" i="125" s="1"/>
  <c r="C1757" i="125" s="1"/>
  <c r="C1758" i="125" s="1"/>
  <c r="C1759" i="125" s="1"/>
  <c r="C1760" i="125" s="1"/>
  <c r="C1761" i="125" s="1"/>
  <c r="C1762" i="125" s="1"/>
  <c r="C1763" i="125" s="1"/>
  <c r="C1764" i="125" s="1"/>
  <c r="C1765" i="125" s="1"/>
  <c r="C1766" i="125" s="1"/>
  <c r="C1767" i="125" s="1"/>
  <c r="C1768" i="125" s="1"/>
  <c r="C1769" i="125" s="1"/>
  <c r="C1770" i="125" s="1"/>
  <c r="C1771" i="125" s="1"/>
  <c r="C1772" i="125" s="1"/>
  <c r="C1773" i="125" s="1"/>
  <c r="C1774" i="125" s="1"/>
  <c r="C1775" i="125" s="1"/>
  <c r="C1776" i="125" s="1"/>
  <c r="C1777" i="125" s="1"/>
  <c r="C1778" i="125" s="1"/>
  <c r="C1779" i="125" s="1"/>
  <c r="C1780" i="125" s="1"/>
  <c r="C1781" i="125" s="1"/>
  <c r="C1782" i="125" s="1"/>
  <c r="C1783" i="125" s="1"/>
  <c r="C1784" i="125" s="1"/>
  <c r="C1785" i="125" s="1"/>
  <c r="C1786" i="125" s="1"/>
  <c r="C1787" i="125" s="1"/>
  <c r="C1788" i="125" s="1"/>
  <c r="C1789" i="125" s="1"/>
  <c r="C1790" i="125" s="1"/>
  <c r="C1791" i="125" s="1"/>
  <c r="C1792" i="125" s="1"/>
  <c r="C1793" i="125" s="1"/>
  <c r="C1794" i="125" s="1"/>
  <c r="C1795" i="125" s="1"/>
  <c r="C1796" i="125" s="1"/>
  <c r="C1797" i="125" s="1"/>
  <c r="C1798" i="125" s="1"/>
  <c r="C1799" i="125" s="1"/>
  <c r="C1800" i="125" s="1"/>
  <c r="C1801" i="125" s="1"/>
  <c r="C1802" i="125" s="1"/>
  <c r="C1803" i="125" s="1"/>
  <c r="C1804" i="125" s="1"/>
  <c r="C1805" i="125" s="1"/>
  <c r="C1806" i="125" s="1"/>
  <c r="C1807" i="125" s="1"/>
  <c r="C1808" i="125" s="1"/>
  <c r="C1809" i="125" s="1"/>
  <c r="C1810" i="125" s="1"/>
  <c r="C1811" i="125" s="1"/>
  <c r="C1812" i="125" s="1"/>
  <c r="C1813" i="125" s="1"/>
  <c r="C1814" i="125" s="1"/>
  <c r="C1815" i="125" s="1"/>
  <c r="C1816" i="125" s="1"/>
  <c r="C1817" i="125" s="1"/>
  <c r="C1818" i="125" s="1"/>
  <c r="C1819" i="125" s="1"/>
  <c r="C1820" i="125" s="1"/>
  <c r="C1821" i="125" s="1"/>
  <c r="C1822" i="125" s="1"/>
  <c r="C1823" i="125" s="1"/>
  <c r="C1824" i="125" s="1"/>
  <c r="C1825" i="125" s="1"/>
  <c r="C1826" i="125" s="1"/>
  <c r="C1827" i="125" s="1"/>
  <c r="C1828" i="125" s="1"/>
  <c r="C1829" i="125" s="1"/>
  <c r="C1830" i="125" s="1"/>
  <c r="C1831" i="125" s="1"/>
  <c r="C1832" i="125" s="1"/>
  <c r="C1833" i="125" s="1"/>
  <c r="C1834" i="125" s="1"/>
  <c r="C1835" i="125" s="1"/>
  <c r="C1836" i="125" s="1"/>
  <c r="C1837" i="125" s="1"/>
  <c r="C1838" i="125" s="1"/>
  <c r="C1839" i="125" s="1"/>
  <c r="C1840" i="125" s="1"/>
  <c r="C1841" i="125" s="1"/>
  <c r="C1842" i="125" s="1"/>
  <c r="C1843" i="125" s="1"/>
  <c r="C1844" i="125" s="1"/>
  <c r="C1845" i="125" s="1"/>
  <c r="C1846" i="125" s="1"/>
  <c r="C1847" i="125" s="1"/>
  <c r="C1848" i="125" s="1"/>
  <c r="C1849" i="125" s="1"/>
  <c r="C1850" i="125" s="1"/>
  <c r="C1851" i="125" s="1"/>
  <c r="C1852" i="125" s="1"/>
  <c r="C1853" i="125" s="1"/>
  <c r="C1854" i="125" s="1"/>
  <c r="C1855" i="125" s="1"/>
  <c r="C1856" i="125" s="1"/>
  <c r="C1857" i="125" s="1"/>
  <c r="C1858" i="125" s="1"/>
  <c r="C1859" i="125" s="1"/>
  <c r="C1860" i="125" s="1"/>
  <c r="C1861" i="125" s="1"/>
  <c r="C1862" i="125" s="1"/>
  <c r="C1863" i="125" s="1"/>
  <c r="C1864" i="125" s="1"/>
  <c r="C1865" i="125" s="1"/>
  <c r="C1866" i="125" s="1"/>
  <c r="C1867" i="125" s="1"/>
  <c r="C1868" i="125" s="1"/>
  <c r="C1869" i="125" s="1"/>
  <c r="C1870" i="125" s="1"/>
  <c r="C1871" i="125" s="1"/>
  <c r="C1872" i="125" s="1"/>
  <c r="C1873" i="125" s="1"/>
  <c r="C1874" i="125" s="1"/>
  <c r="C1875" i="125" s="1"/>
  <c r="C1876" i="125" s="1"/>
  <c r="C1877" i="125" s="1"/>
  <c r="C1878" i="125" s="1"/>
  <c r="C1879" i="125" s="1"/>
  <c r="C1880" i="125" s="1"/>
  <c r="C1881" i="125" s="1"/>
  <c r="C1882" i="125" s="1"/>
  <c r="C1883" i="125" s="1"/>
  <c r="C1884" i="125" s="1"/>
  <c r="C1885" i="125" s="1"/>
  <c r="C1886" i="125" s="1"/>
  <c r="C1887" i="125" s="1"/>
  <c r="C1888" i="125" s="1"/>
  <c r="C1889" i="125" s="1"/>
  <c r="C1890" i="125" s="1"/>
  <c r="C1891" i="125" s="1"/>
  <c r="C1892" i="125" s="1"/>
  <c r="C1893" i="125" s="1"/>
  <c r="C1894" i="125" s="1"/>
  <c r="C1895" i="125" s="1"/>
  <c r="C1896" i="125" s="1"/>
  <c r="C1897" i="125" s="1"/>
  <c r="C1898" i="125" s="1"/>
  <c r="C1899" i="125" s="1"/>
  <c r="C1900" i="125" s="1"/>
  <c r="C1901" i="125" s="1"/>
  <c r="C1902" i="125" s="1"/>
  <c r="C1903" i="125" s="1"/>
  <c r="C1904" i="125" s="1"/>
  <c r="C1905" i="125" s="1"/>
  <c r="C1906" i="125" s="1"/>
  <c r="C1907" i="125" s="1"/>
  <c r="C1908" i="125" s="1"/>
  <c r="C1909" i="125" s="1"/>
  <c r="C1910" i="125" s="1"/>
  <c r="C1911" i="125" s="1"/>
  <c r="C1912" i="125" s="1"/>
  <c r="C1913" i="125" s="1"/>
  <c r="C1914" i="125" s="1"/>
  <c r="C1915" i="125" s="1"/>
  <c r="C1916" i="125" s="1"/>
  <c r="C1917" i="125" s="1"/>
  <c r="C1918" i="125" s="1"/>
  <c r="C1919" i="125" s="1"/>
  <c r="C1920" i="125" s="1"/>
  <c r="C1921" i="125" s="1"/>
  <c r="C1922" i="125" s="1"/>
  <c r="C1923" i="125" s="1"/>
  <c r="C1924" i="125" s="1"/>
  <c r="C1925" i="125" s="1"/>
  <c r="C1926" i="125" s="1"/>
  <c r="C1927" i="125" s="1"/>
  <c r="C1928" i="125" s="1"/>
  <c r="C1929" i="125" s="1"/>
  <c r="C1930" i="125" s="1"/>
  <c r="C1931" i="125" s="1"/>
  <c r="C1932" i="125" s="1"/>
  <c r="C1933" i="125" s="1"/>
  <c r="C1934" i="125" s="1"/>
  <c r="C1935" i="125" s="1"/>
  <c r="C1936" i="125" s="1"/>
  <c r="C1937" i="125" s="1"/>
  <c r="C1938" i="125" s="1"/>
  <c r="C1939" i="125" s="1"/>
  <c r="C1940" i="125" s="1"/>
  <c r="C1941" i="125" s="1"/>
  <c r="C1942" i="125" s="1"/>
  <c r="C1943" i="125" s="1"/>
  <c r="C1944" i="125" s="1"/>
  <c r="C1945" i="125" s="1"/>
  <c r="C1946" i="125" s="1"/>
  <c r="C1947" i="125" s="1"/>
  <c r="C1948" i="125" s="1"/>
  <c r="C1949" i="125" s="1"/>
  <c r="C1950" i="125" s="1"/>
  <c r="C1951" i="125" s="1"/>
  <c r="C1952" i="125" s="1"/>
  <c r="C1953" i="125" s="1"/>
  <c r="C1954" i="125" s="1"/>
  <c r="C1955" i="125" s="1"/>
  <c r="C1956" i="125" s="1"/>
  <c r="C1957" i="125" s="1"/>
  <c r="C1958" i="125" s="1"/>
  <c r="C1959" i="125" s="1"/>
  <c r="C1960" i="125" s="1"/>
  <c r="C1961" i="125" s="1"/>
  <c r="C1962" i="125" s="1"/>
  <c r="C1963" i="125" s="1"/>
  <c r="C1964" i="125" s="1"/>
  <c r="C1965" i="125" s="1"/>
  <c r="C1966" i="125" s="1"/>
  <c r="C1967" i="125" s="1"/>
  <c r="C1968" i="125" s="1"/>
  <c r="C1969" i="125" s="1"/>
  <c r="C1970" i="125" s="1"/>
  <c r="C1971" i="125" s="1"/>
  <c r="C1972" i="125" s="1"/>
  <c r="C1973" i="125" s="1"/>
  <c r="C1974" i="125" s="1"/>
  <c r="C1975" i="125" s="1"/>
  <c r="C1976" i="125" s="1"/>
  <c r="C1977" i="125" s="1"/>
  <c r="C1978" i="125" s="1"/>
  <c r="C1979" i="125" s="1"/>
  <c r="C1980" i="125" s="1"/>
  <c r="C1981" i="125" s="1"/>
  <c r="C1982" i="125" s="1"/>
  <c r="C1983" i="125" s="1"/>
  <c r="C1984" i="125" s="1"/>
  <c r="C1985" i="125" s="1"/>
  <c r="C1986" i="125" s="1"/>
  <c r="C1987" i="125" s="1"/>
  <c r="C1988" i="125" s="1"/>
  <c r="C1989" i="125" s="1"/>
  <c r="C1990" i="125" s="1"/>
  <c r="C1991" i="125" s="1"/>
  <c r="C1992" i="125" s="1"/>
  <c r="C1993" i="125" s="1"/>
  <c r="C1994" i="125" s="1"/>
  <c r="C1995" i="125" s="1"/>
  <c r="C1996" i="125" s="1"/>
  <c r="C1997" i="125" s="1"/>
  <c r="C1998" i="125" s="1"/>
  <c r="C1999" i="125" s="1"/>
  <c r="C2000" i="125" s="1"/>
  <c r="C2001" i="125" s="1"/>
  <c r="C2002" i="125" s="1"/>
  <c r="C2003" i="125" s="1"/>
  <c r="C2004" i="125" s="1"/>
  <c r="C2005" i="125" s="1"/>
  <c r="C2006" i="125" s="1"/>
  <c r="C2007" i="125" s="1"/>
  <c r="C2008" i="125" s="1"/>
  <c r="C2009" i="125" s="1"/>
  <c r="C2010" i="125" s="1"/>
  <c r="C2011" i="125" s="1"/>
  <c r="C2012" i="125" s="1"/>
  <c r="C2013" i="125" s="1"/>
  <c r="C2014" i="125" s="1"/>
  <c r="C2015" i="125" s="1"/>
  <c r="C2016" i="125" s="1"/>
  <c r="C2017" i="125" s="1"/>
  <c r="C2018" i="125" s="1"/>
  <c r="C2019" i="125" s="1"/>
  <c r="C2020" i="125" s="1"/>
  <c r="C2021" i="125" s="1"/>
  <c r="C2022" i="125" s="1"/>
  <c r="C2023" i="125" s="1"/>
  <c r="C2024" i="125" s="1"/>
  <c r="C2025" i="125" s="1"/>
  <c r="C2026" i="125" s="1"/>
  <c r="C2027" i="125" s="1"/>
  <c r="C2028" i="125" s="1"/>
  <c r="C2029" i="125" s="1"/>
  <c r="C2030" i="125" s="1"/>
  <c r="C2031" i="125" s="1"/>
  <c r="C2032" i="125" s="1"/>
  <c r="C2033" i="125" s="1"/>
  <c r="C2034" i="125" s="1"/>
  <c r="C2035" i="125" s="1"/>
  <c r="C2036" i="125" s="1"/>
  <c r="C2037" i="125" s="1"/>
  <c r="C2038" i="125" s="1"/>
  <c r="C2039" i="125" s="1"/>
  <c r="C2040" i="125" s="1"/>
  <c r="C2041" i="125" s="1"/>
  <c r="C2042" i="125" s="1"/>
  <c r="C2043" i="125" s="1"/>
  <c r="C2044" i="125" s="1"/>
  <c r="C2045" i="125" s="1"/>
  <c r="C2046" i="125" s="1"/>
  <c r="C2047" i="125" s="1"/>
  <c r="C2048" i="125" s="1"/>
  <c r="C2049" i="125" s="1"/>
  <c r="C2050" i="125" s="1"/>
  <c r="C2051" i="125" s="1"/>
  <c r="C2052" i="125" s="1"/>
  <c r="C2053" i="125" s="1"/>
  <c r="C2054" i="125" s="1"/>
  <c r="C2055" i="125" s="1"/>
  <c r="C2056" i="125" s="1"/>
  <c r="C2057" i="125" s="1"/>
  <c r="C2058" i="125" s="1"/>
  <c r="C2059" i="125" s="1"/>
  <c r="C2060" i="125" s="1"/>
  <c r="C2061" i="125" s="1"/>
  <c r="C2062" i="125" s="1"/>
  <c r="C2063" i="125" s="1"/>
  <c r="C2064" i="125" s="1"/>
  <c r="C2065" i="125" s="1"/>
  <c r="C2066" i="125" s="1"/>
  <c r="C2067" i="125" s="1"/>
  <c r="C2068" i="125" s="1"/>
  <c r="C2069" i="125" s="1"/>
  <c r="C2070" i="125" s="1"/>
  <c r="C2071" i="125" s="1"/>
  <c r="C2072" i="125" s="1"/>
  <c r="C2073" i="125" s="1"/>
  <c r="C2074" i="125" s="1"/>
  <c r="C2075" i="125" s="1"/>
  <c r="C2076" i="125" s="1"/>
  <c r="C2077" i="125" s="1"/>
  <c r="C2078" i="125" s="1"/>
  <c r="C2079" i="125" s="1"/>
  <c r="C2080" i="125" s="1"/>
  <c r="C2081" i="125" s="1"/>
  <c r="C2082" i="125" s="1"/>
  <c r="C2083" i="125" s="1"/>
  <c r="C2084" i="125" s="1"/>
  <c r="C2085" i="125" s="1"/>
  <c r="C1726" i="125"/>
  <c r="A2085" i="125"/>
  <c r="A2084" i="125"/>
  <c r="A2083" i="125"/>
  <c r="A2082" i="125"/>
  <c r="A2081" i="125"/>
  <c r="A2080" i="125"/>
  <c r="A2079" i="125"/>
  <c r="A2078" i="125"/>
  <c r="A2077" i="125"/>
  <c r="A2076" i="125"/>
  <c r="A2075" i="125"/>
  <c r="A2074" i="125"/>
  <c r="A2073" i="125"/>
  <c r="A2072" i="125"/>
  <c r="A2071" i="125"/>
  <c r="A2070" i="125"/>
  <c r="A2069" i="125"/>
  <c r="A2068" i="125"/>
  <c r="A2067" i="125"/>
  <c r="A2066" i="125"/>
  <c r="A2065" i="125"/>
  <c r="A2064" i="125"/>
  <c r="A2063" i="125"/>
  <c r="A2062" i="125"/>
  <c r="A2061" i="125"/>
  <c r="A2060" i="125"/>
  <c r="A2059" i="125"/>
  <c r="A2058" i="125"/>
  <c r="A2057" i="125"/>
  <c r="A2056" i="125"/>
  <c r="A2055" i="125"/>
  <c r="A2054" i="125"/>
  <c r="A2053" i="125"/>
  <c r="A2052" i="125"/>
  <c r="A2051" i="125"/>
  <c r="A2050" i="125"/>
  <c r="A2049" i="125"/>
  <c r="A2048" i="125"/>
  <c r="A2047" i="125"/>
  <c r="A2046" i="125"/>
  <c r="A2045" i="125"/>
  <c r="A2044" i="125"/>
  <c r="A2043" i="125"/>
  <c r="A2042" i="125"/>
  <c r="A2041" i="125"/>
  <c r="A2040" i="125"/>
  <c r="A2039" i="125"/>
  <c r="A2038" i="125"/>
  <c r="A2037" i="125"/>
  <c r="A2036" i="125"/>
  <c r="A2035" i="125"/>
  <c r="A2034" i="125"/>
  <c r="A2033" i="125"/>
  <c r="A2032" i="125"/>
  <c r="A2031" i="125"/>
  <c r="A2030" i="125"/>
  <c r="A2029" i="125"/>
  <c r="A2028" i="125"/>
  <c r="A2027" i="125"/>
  <c r="A2026" i="125"/>
  <c r="A2025" i="125"/>
  <c r="A2024" i="125"/>
  <c r="A2023" i="125"/>
  <c r="A2022" i="125"/>
  <c r="A2021" i="125"/>
  <c r="A2020" i="125"/>
  <c r="A2019" i="125"/>
  <c r="A2018" i="125"/>
  <c r="A2017" i="125"/>
  <c r="A2016" i="125"/>
  <c r="A2015" i="125"/>
  <c r="A2014" i="125"/>
  <c r="A2013" i="125"/>
  <c r="A2012" i="125"/>
  <c r="A2011" i="125"/>
  <c r="A2010" i="125"/>
  <c r="A2009" i="125"/>
  <c r="A2008" i="125"/>
  <c r="A2007" i="125"/>
  <c r="A2006" i="125"/>
  <c r="A2005" i="125"/>
  <c r="A2004" i="125"/>
  <c r="A2003" i="125"/>
  <c r="A2002" i="125"/>
  <c r="A2001" i="125"/>
  <c r="A2000" i="125"/>
  <c r="A1999" i="125"/>
  <c r="A1998" i="125"/>
  <c r="A1997" i="125"/>
  <c r="A1996" i="125"/>
  <c r="A1995" i="125"/>
  <c r="A1994" i="125"/>
  <c r="A1993" i="125"/>
  <c r="A1992" i="125"/>
  <c r="A1991" i="125"/>
  <c r="A1990" i="125"/>
  <c r="A1989" i="125"/>
  <c r="A1988" i="125"/>
  <c r="A1987" i="125"/>
  <c r="A1986" i="125"/>
  <c r="A1985" i="125"/>
  <c r="A1984" i="125"/>
  <c r="A1983" i="125"/>
  <c r="A1982" i="125"/>
  <c r="A1981" i="125"/>
  <c r="A1980" i="125"/>
  <c r="A1979" i="125"/>
  <c r="A1978" i="125"/>
  <c r="A1977" i="125"/>
  <c r="A1976" i="125"/>
  <c r="A1975" i="125"/>
  <c r="A1974" i="125"/>
  <c r="A1973" i="125"/>
  <c r="A1972" i="125"/>
  <c r="A1971" i="125"/>
  <c r="A1970" i="125"/>
  <c r="A1969" i="125"/>
  <c r="A1968" i="125"/>
  <c r="A1967" i="125"/>
  <c r="A1966" i="125"/>
  <c r="A1965" i="125"/>
  <c r="A1964" i="125"/>
  <c r="A1963" i="125"/>
  <c r="A1962" i="125"/>
  <c r="A1961" i="125"/>
  <c r="A1960" i="125"/>
  <c r="A1959" i="125"/>
  <c r="A1958" i="125"/>
  <c r="A1957" i="125"/>
  <c r="A1956" i="125"/>
  <c r="A1955" i="125"/>
  <c r="A1954" i="125"/>
  <c r="A1953" i="125"/>
  <c r="A1952" i="125"/>
  <c r="A1951" i="125"/>
  <c r="A1950" i="125"/>
  <c r="A1949" i="125"/>
  <c r="A1948" i="125"/>
  <c r="A1947" i="125"/>
  <c r="A1946" i="125"/>
  <c r="A1945" i="125"/>
  <c r="A1944" i="125"/>
  <c r="A1943" i="125"/>
  <c r="A1942" i="125"/>
  <c r="A1941" i="125"/>
  <c r="A1940" i="125"/>
  <c r="A1939" i="125"/>
  <c r="A1938" i="125"/>
  <c r="A1937" i="125"/>
  <c r="A1936" i="125"/>
  <c r="A1935" i="125"/>
  <c r="A1934" i="125"/>
  <c r="A1933" i="125"/>
  <c r="A1932" i="125"/>
  <c r="A1931" i="125"/>
  <c r="A1930" i="125"/>
  <c r="A1929" i="125"/>
  <c r="A1928" i="125"/>
  <c r="A1927" i="125"/>
  <c r="A1926" i="125"/>
  <c r="A1925" i="125"/>
  <c r="A1924" i="125"/>
  <c r="A1923" i="125"/>
  <c r="A1922" i="125"/>
  <c r="A1921" i="125"/>
  <c r="A1920" i="125"/>
  <c r="A1919" i="125"/>
  <c r="A1918" i="125"/>
  <c r="A1917" i="125"/>
  <c r="A1916" i="125"/>
  <c r="A1915" i="125"/>
  <c r="A1914" i="125"/>
  <c r="A1913" i="125"/>
  <c r="A1912" i="125"/>
  <c r="A1911" i="125"/>
  <c r="A1910" i="125"/>
  <c r="A1909" i="125"/>
  <c r="A1908" i="125"/>
  <c r="A1907" i="125"/>
  <c r="A1906" i="125"/>
  <c r="A1905" i="125"/>
  <c r="A1904" i="125"/>
  <c r="A1903" i="125"/>
  <c r="A1902" i="125"/>
  <c r="A1901" i="125"/>
  <c r="A1900" i="125"/>
  <c r="A1899" i="125"/>
  <c r="A1898" i="125"/>
  <c r="A1897" i="125"/>
  <c r="A1896" i="125"/>
  <c r="A1895" i="125"/>
  <c r="A1894" i="125"/>
  <c r="A1893" i="125"/>
  <c r="A1892" i="125"/>
  <c r="A1891" i="125"/>
  <c r="A1890" i="125"/>
  <c r="A1889" i="125"/>
  <c r="A1888" i="125"/>
  <c r="A1887" i="125"/>
  <c r="A1886" i="125"/>
  <c r="A1885" i="125"/>
  <c r="A1884" i="125"/>
  <c r="A1883" i="125"/>
  <c r="A1882" i="125"/>
  <c r="A1881" i="125"/>
  <c r="A1880" i="125"/>
  <c r="A1879" i="125"/>
  <c r="A1878" i="125"/>
  <c r="A1877" i="125"/>
  <c r="A1876" i="125"/>
  <c r="A1875" i="125"/>
  <c r="A1874" i="125"/>
  <c r="A1873" i="125"/>
  <c r="A1872" i="125"/>
  <c r="A1871" i="125"/>
  <c r="A1870" i="125"/>
  <c r="A1869" i="125"/>
  <c r="A1868" i="125"/>
  <c r="A1867" i="125"/>
  <c r="A1866" i="125"/>
  <c r="A1865" i="125"/>
  <c r="A1864" i="125"/>
  <c r="A1863" i="125"/>
  <c r="A1862" i="125"/>
  <c r="A1861" i="125"/>
  <c r="A1860" i="125"/>
  <c r="A1859" i="125"/>
  <c r="A1858" i="125"/>
  <c r="A1857" i="125"/>
  <c r="A1856" i="125"/>
  <c r="A1855" i="125"/>
  <c r="A1854" i="125"/>
  <c r="A1853" i="125"/>
  <c r="A1852" i="125"/>
  <c r="A1851" i="125"/>
  <c r="A1850" i="125"/>
  <c r="A1849" i="125"/>
  <c r="A1848" i="125"/>
  <c r="A1847" i="125"/>
  <c r="A1846" i="125"/>
  <c r="A1845" i="125"/>
  <c r="A1844" i="125"/>
  <c r="A1843" i="125"/>
  <c r="A1842" i="125"/>
  <c r="A1841" i="125"/>
  <c r="A1840" i="125"/>
  <c r="A1839" i="125"/>
  <c r="A1838" i="125"/>
  <c r="A1837" i="125"/>
  <c r="A1836" i="125"/>
  <c r="A1835" i="125"/>
  <c r="A1834" i="125"/>
  <c r="A1833" i="125"/>
  <c r="A1832" i="125"/>
  <c r="A1831" i="125"/>
  <c r="A1830" i="125"/>
  <c r="A1829" i="125"/>
  <c r="A1828" i="125"/>
  <c r="A1827" i="125"/>
  <c r="A1826" i="125"/>
  <c r="A1825" i="125"/>
  <c r="A1824" i="125"/>
  <c r="A1823" i="125"/>
  <c r="A1822" i="125"/>
  <c r="A1821" i="125"/>
  <c r="A1820" i="125"/>
  <c r="A1819" i="125"/>
  <c r="A1818" i="125"/>
  <c r="A1817" i="125"/>
  <c r="A1816" i="125"/>
  <c r="A1815" i="125"/>
  <c r="A1814" i="125"/>
  <c r="A1813" i="125"/>
  <c r="A1812" i="125"/>
  <c r="A1811" i="125"/>
  <c r="A1810" i="125"/>
  <c r="A1809" i="125"/>
  <c r="A1808" i="125"/>
  <c r="A1807" i="125"/>
  <c r="A1806" i="125"/>
  <c r="A1805" i="125"/>
  <c r="A1804" i="125"/>
  <c r="A1803" i="125"/>
  <c r="A1802" i="125"/>
  <c r="A1801" i="125"/>
  <c r="A1800" i="125"/>
  <c r="A1799" i="125"/>
  <c r="A1798" i="125"/>
  <c r="A1797" i="125"/>
  <c r="A1796" i="125"/>
  <c r="A1795" i="125"/>
  <c r="A1794" i="125"/>
  <c r="A1793" i="125"/>
  <c r="A1792" i="125"/>
  <c r="A1791" i="125"/>
  <c r="A1790" i="125"/>
  <c r="A1789" i="125"/>
  <c r="A1788" i="125"/>
  <c r="A1787" i="125"/>
  <c r="A1786" i="125"/>
  <c r="A1785" i="125"/>
  <c r="A1784" i="125"/>
  <c r="A1783" i="125"/>
  <c r="A1782" i="125"/>
  <c r="A1781" i="125"/>
  <c r="A1780" i="125"/>
  <c r="A1779" i="125"/>
  <c r="A1778" i="125"/>
  <c r="A1777" i="125"/>
  <c r="A1776" i="125"/>
  <c r="A1775" i="125"/>
  <c r="A1774" i="125"/>
  <c r="A1773" i="125"/>
  <c r="A1772" i="125"/>
  <c r="A1771" i="125"/>
  <c r="A1770" i="125"/>
  <c r="A1769" i="125"/>
  <c r="A1768" i="125"/>
  <c r="A1767" i="125"/>
  <c r="A1766" i="125"/>
  <c r="A1765" i="125"/>
  <c r="A1764" i="125"/>
  <c r="A1763" i="125"/>
  <c r="A1762" i="125"/>
  <c r="A1761" i="125"/>
  <c r="A1760" i="125"/>
  <c r="A1759" i="125"/>
  <c r="A1758" i="125"/>
  <c r="A1757" i="125"/>
  <c r="A1756" i="125"/>
  <c r="A1755" i="125"/>
  <c r="A1754" i="125"/>
  <c r="A1753" i="125"/>
  <c r="A1752" i="125"/>
  <c r="A1751" i="125"/>
  <c r="A1750" i="125"/>
  <c r="A1749" i="125"/>
  <c r="A1748" i="125"/>
  <c r="A1747" i="125"/>
  <c r="A1746" i="125"/>
  <c r="A1745" i="125"/>
  <c r="A1744" i="125"/>
  <c r="A1743" i="125"/>
  <c r="A1742" i="125"/>
  <c r="A1741" i="125"/>
  <c r="A1740" i="125"/>
  <c r="A1739" i="125"/>
  <c r="A1738" i="125"/>
  <c r="A1737" i="125"/>
  <c r="A1736" i="125"/>
  <c r="A1735" i="125"/>
  <c r="A1734" i="125"/>
  <c r="A1733" i="125"/>
  <c r="A1732" i="125"/>
  <c r="A1731" i="125"/>
  <c r="A1730" i="125"/>
  <c r="A1729" i="125"/>
  <c r="A1728" i="125"/>
  <c r="A1727" i="125"/>
  <c r="A1726" i="125"/>
  <c r="A1725" i="125"/>
  <c r="B1726" i="125"/>
  <c r="B1727" i="125" s="1"/>
  <c r="D1725" i="125"/>
  <c r="C3" i="125"/>
  <c r="C4" i="125" s="1"/>
  <c r="C5" i="125" s="1"/>
  <c r="C6" i="125" s="1"/>
  <c r="C7" i="125" s="1"/>
  <c r="C8" i="125" s="1"/>
  <c r="C9" i="125" s="1"/>
  <c r="C10" i="125" s="1"/>
  <c r="C11" i="125" s="1"/>
  <c r="C12" i="125" s="1"/>
  <c r="C13" i="125" s="1"/>
  <c r="C14" i="125" s="1"/>
  <c r="C15" i="125" s="1"/>
  <c r="C16" i="125" s="1"/>
  <c r="C17" i="125" s="1"/>
  <c r="C18" i="125" s="1"/>
  <c r="C19" i="125" s="1"/>
  <c r="C20" i="125" s="1"/>
  <c r="C21" i="125" s="1"/>
  <c r="C22" i="125" s="1"/>
  <c r="C23" i="125" s="1"/>
  <c r="C24" i="125" s="1"/>
  <c r="C25" i="125" s="1"/>
  <c r="C26" i="125" s="1"/>
  <c r="C27" i="125" s="1"/>
  <c r="C28" i="125" s="1"/>
  <c r="C29" i="125" s="1"/>
  <c r="C30" i="125" s="1"/>
  <c r="C31" i="125" s="1"/>
  <c r="C32" i="125" s="1"/>
  <c r="C33" i="125" s="1"/>
  <c r="C34" i="125" s="1"/>
  <c r="C35" i="125" s="1"/>
  <c r="C36" i="125" s="1"/>
  <c r="C37" i="125" s="1"/>
  <c r="C38" i="125" s="1"/>
  <c r="C39" i="125" s="1"/>
  <c r="C40" i="125" s="1"/>
  <c r="C41" i="125" s="1"/>
  <c r="C42" i="125" s="1"/>
  <c r="C43" i="125" s="1"/>
  <c r="C44" i="125" s="1"/>
  <c r="C45" i="125" s="1"/>
  <c r="C46" i="125" s="1"/>
  <c r="C47" i="125" s="1"/>
  <c r="C48" i="125" s="1"/>
  <c r="C49" i="125" s="1"/>
  <c r="C50" i="125" s="1"/>
  <c r="C51" i="125" s="1"/>
  <c r="C52" i="125" s="1"/>
  <c r="C53" i="125" s="1"/>
  <c r="C54" i="125" s="1"/>
  <c r="C55" i="125" s="1"/>
  <c r="C56" i="125" s="1"/>
  <c r="C57" i="125" s="1"/>
  <c r="C58" i="125" s="1"/>
  <c r="C59" i="125" s="1"/>
  <c r="C60" i="125" s="1"/>
  <c r="C61" i="125" s="1"/>
  <c r="C62" i="125" s="1"/>
  <c r="C63" i="125" s="1"/>
  <c r="C64" i="125" s="1"/>
  <c r="C65" i="125" s="1"/>
  <c r="C66" i="125" s="1"/>
  <c r="C67" i="125" s="1"/>
  <c r="C68" i="125" s="1"/>
  <c r="C69" i="125" s="1"/>
  <c r="C70" i="125" s="1"/>
  <c r="C71" i="125" s="1"/>
  <c r="C72" i="125" s="1"/>
  <c r="C73" i="125" s="1"/>
  <c r="C74" i="125" s="1"/>
  <c r="C75" i="125" s="1"/>
  <c r="C76" i="125" s="1"/>
  <c r="C77" i="125" s="1"/>
  <c r="C78" i="125" s="1"/>
  <c r="C79" i="125" s="1"/>
  <c r="C80" i="125" s="1"/>
  <c r="C81" i="125" s="1"/>
  <c r="C82" i="125" s="1"/>
  <c r="C83" i="125" s="1"/>
  <c r="C84" i="125" s="1"/>
  <c r="C85" i="125" s="1"/>
  <c r="C86" i="125" s="1"/>
  <c r="C87" i="125" s="1"/>
  <c r="C88" i="125" s="1"/>
  <c r="C89" i="125" s="1"/>
  <c r="C90" i="125" s="1"/>
  <c r="C91" i="125" s="1"/>
  <c r="C92" i="125" s="1"/>
  <c r="C93" i="125" s="1"/>
  <c r="C94" i="125" s="1"/>
  <c r="C95" i="125" s="1"/>
  <c r="C96" i="125" s="1"/>
  <c r="C97" i="125" s="1"/>
  <c r="C98" i="125" s="1"/>
  <c r="C99" i="125" s="1"/>
  <c r="C100" i="125" s="1"/>
  <c r="C101" i="125" s="1"/>
  <c r="C102" i="125" s="1"/>
  <c r="C103" i="125" s="1"/>
  <c r="C104" i="125" s="1"/>
  <c r="C105" i="125" s="1"/>
  <c r="C106" i="125" s="1"/>
  <c r="C107" i="125" s="1"/>
  <c r="C108" i="125" s="1"/>
  <c r="C109" i="125" s="1"/>
  <c r="C110" i="125" s="1"/>
  <c r="C111" i="125" s="1"/>
  <c r="C112" i="125" s="1"/>
  <c r="C113" i="125" s="1"/>
  <c r="C114" i="125" s="1"/>
  <c r="C115" i="125" s="1"/>
  <c r="C116" i="125" s="1"/>
  <c r="C117" i="125" s="1"/>
  <c r="C118" i="125" s="1"/>
  <c r="C119" i="125" s="1"/>
  <c r="C120" i="125" s="1"/>
  <c r="C121" i="125" s="1"/>
  <c r="C122" i="125" s="1"/>
  <c r="C123" i="125" s="1"/>
  <c r="C124" i="125" s="1"/>
  <c r="C125" i="125" s="1"/>
  <c r="C126" i="125" s="1"/>
  <c r="C127" i="125" s="1"/>
  <c r="C128" i="125" s="1"/>
  <c r="C129" i="125" s="1"/>
  <c r="C130" i="125" s="1"/>
  <c r="C131" i="125" s="1"/>
  <c r="C132" i="125" s="1"/>
  <c r="C133" i="125" s="1"/>
  <c r="C134" i="125" s="1"/>
  <c r="C135" i="125" s="1"/>
  <c r="C136" i="125" s="1"/>
  <c r="C137" i="125" s="1"/>
  <c r="C138" i="125" s="1"/>
  <c r="C139" i="125" s="1"/>
  <c r="C140" i="125" s="1"/>
  <c r="C141" i="125" s="1"/>
  <c r="C142" i="125" s="1"/>
  <c r="C143" i="125" s="1"/>
  <c r="C144" i="125" s="1"/>
  <c r="C145" i="125" s="1"/>
  <c r="C146" i="125" s="1"/>
  <c r="C147" i="125" s="1"/>
  <c r="C148" i="125" s="1"/>
  <c r="C149" i="125" s="1"/>
  <c r="C150" i="125" s="1"/>
  <c r="C151" i="125" s="1"/>
  <c r="C152" i="125" s="1"/>
  <c r="C153" i="125" s="1"/>
  <c r="C154" i="125" s="1"/>
  <c r="C155" i="125" s="1"/>
  <c r="C156" i="125" s="1"/>
  <c r="C157" i="125" s="1"/>
  <c r="C158" i="125" s="1"/>
  <c r="C159" i="125" s="1"/>
  <c r="C160" i="125" s="1"/>
  <c r="C161" i="125" s="1"/>
  <c r="C162" i="125" s="1"/>
  <c r="C163" i="125" s="1"/>
  <c r="C164" i="125" s="1"/>
  <c r="C165" i="125" s="1"/>
  <c r="C166" i="125" s="1"/>
  <c r="C167" i="125" s="1"/>
  <c r="C168" i="125" s="1"/>
  <c r="C169" i="125" s="1"/>
  <c r="C170" i="125" s="1"/>
  <c r="C171" i="125" s="1"/>
  <c r="C172" i="125" s="1"/>
  <c r="C173" i="125" s="1"/>
  <c r="C174" i="125" s="1"/>
  <c r="C175" i="125" s="1"/>
  <c r="C176" i="125" s="1"/>
  <c r="C177" i="125" s="1"/>
  <c r="C178" i="125" s="1"/>
  <c r="C179" i="125" s="1"/>
  <c r="C180" i="125" s="1"/>
  <c r="C181" i="125" s="1"/>
  <c r="C182" i="125" s="1"/>
  <c r="C183" i="125" s="1"/>
  <c r="C184" i="125" s="1"/>
  <c r="C185" i="125" s="1"/>
  <c r="C186" i="125" s="1"/>
  <c r="C187" i="125" s="1"/>
  <c r="C188" i="125" s="1"/>
  <c r="C189" i="125" s="1"/>
  <c r="C190" i="125" s="1"/>
  <c r="C191" i="125" s="1"/>
  <c r="C192" i="125" s="1"/>
  <c r="C193" i="125" s="1"/>
  <c r="C194" i="125" s="1"/>
  <c r="C195" i="125" s="1"/>
  <c r="C196" i="125" s="1"/>
  <c r="C197" i="125" s="1"/>
  <c r="C198" i="125" s="1"/>
  <c r="C199" i="125" s="1"/>
  <c r="C200" i="125" s="1"/>
  <c r="C201" i="125" s="1"/>
  <c r="C202" i="125" s="1"/>
  <c r="C203" i="125" s="1"/>
  <c r="C204" i="125" s="1"/>
  <c r="C205" i="125" s="1"/>
  <c r="C206" i="125" s="1"/>
  <c r="C207" i="125" s="1"/>
  <c r="C208" i="125" s="1"/>
  <c r="C209" i="125" s="1"/>
  <c r="C210" i="125" s="1"/>
  <c r="C211" i="125" s="1"/>
  <c r="C212" i="125" s="1"/>
  <c r="C213" i="125" s="1"/>
  <c r="C214" i="125" s="1"/>
  <c r="C215" i="125" s="1"/>
  <c r="C216" i="125" s="1"/>
  <c r="C217" i="125" s="1"/>
  <c r="C218" i="125" s="1"/>
  <c r="C219" i="125" s="1"/>
  <c r="C220" i="125" s="1"/>
  <c r="C221" i="125" s="1"/>
  <c r="C222" i="125" s="1"/>
  <c r="C223" i="125" s="1"/>
  <c r="C224" i="125" s="1"/>
  <c r="C225" i="125" s="1"/>
  <c r="C226" i="125" s="1"/>
  <c r="C227" i="125" s="1"/>
  <c r="C228" i="125" s="1"/>
  <c r="C229" i="125" s="1"/>
  <c r="C230" i="125" s="1"/>
  <c r="C231" i="125" s="1"/>
  <c r="C232" i="125" s="1"/>
  <c r="C233" i="125" s="1"/>
  <c r="C234" i="125" s="1"/>
  <c r="C235" i="125" s="1"/>
  <c r="C236" i="125" s="1"/>
  <c r="C237" i="125" s="1"/>
  <c r="C238" i="125" s="1"/>
  <c r="C239" i="125" s="1"/>
  <c r="C240" i="125" s="1"/>
  <c r="C241" i="125" s="1"/>
  <c r="C242" i="125" s="1"/>
  <c r="C243" i="125" s="1"/>
  <c r="C244" i="125" s="1"/>
  <c r="C245" i="125" s="1"/>
  <c r="C246" i="125" s="1"/>
  <c r="C247" i="125" s="1"/>
  <c r="C248" i="125" s="1"/>
  <c r="C249" i="125" s="1"/>
  <c r="C250" i="125" s="1"/>
  <c r="C251" i="125" s="1"/>
  <c r="C252" i="125" s="1"/>
  <c r="C253" i="125" s="1"/>
  <c r="C254" i="125" s="1"/>
  <c r="C255" i="125" s="1"/>
  <c r="C256" i="125" s="1"/>
  <c r="C257" i="125" s="1"/>
  <c r="C258" i="125" s="1"/>
  <c r="C259" i="125" s="1"/>
  <c r="C260" i="125" s="1"/>
  <c r="C261" i="125" s="1"/>
  <c r="C262" i="125" s="1"/>
  <c r="C263" i="125" s="1"/>
  <c r="C264" i="125" s="1"/>
  <c r="C265" i="125" s="1"/>
  <c r="C266" i="125" s="1"/>
  <c r="C267" i="125" s="1"/>
  <c r="C268" i="125" s="1"/>
  <c r="C269" i="125" s="1"/>
  <c r="C270" i="125" s="1"/>
  <c r="C271" i="125" s="1"/>
  <c r="C272" i="125" s="1"/>
  <c r="C273" i="125" s="1"/>
  <c r="C274" i="125" s="1"/>
  <c r="C275" i="125" s="1"/>
  <c r="C276" i="125" s="1"/>
  <c r="C277" i="125" s="1"/>
  <c r="C278" i="125" s="1"/>
  <c r="C279" i="125" s="1"/>
  <c r="C280" i="125" s="1"/>
  <c r="C281" i="125" s="1"/>
  <c r="C282" i="125" s="1"/>
  <c r="C283" i="125" s="1"/>
  <c r="C284" i="125" s="1"/>
  <c r="C285" i="125" s="1"/>
  <c r="C286" i="125" s="1"/>
  <c r="C287" i="125" s="1"/>
  <c r="C288" i="125" s="1"/>
  <c r="C289" i="125" s="1"/>
  <c r="C290" i="125" s="1"/>
  <c r="C291" i="125" s="1"/>
  <c r="C292" i="125" s="1"/>
  <c r="C293" i="125" s="1"/>
  <c r="C294" i="125" s="1"/>
  <c r="C295" i="125" s="1"/>
  <c r="C296" i="125" s="1"/>
  <c r="C297" i="125" s="1"/>
  <c r="C298" i="125" s="1"/>
  <c r="C299" i="125" s="1"/>
  <c r="C300" i="125" s="1"/>
  <c r="C301" i="125" s="1"/>
  <c r="C302" i="125" s="1"/>
  <c r="C303" i="125" s="1"/>
  <c r="C304" i="125" s="1"/>
  <c r="C305" i="125" s="1"/>
  <c r="C306" i="125" s="1"/>
  <c r="C307" i="125" s="1"/>
  <c r="C308" i="125" s="1"/>
  <c r="C309" i="125" s="1"/>
  <c r="C310" i="125" s="1"/>
  <c r="C311" i="125" s="1"/>
  <c r="C312" i="125" s="1"/>
  <c r="C313" i="125" s="1"/>
  <c r="C314" i="125" s="1"/>
  <c r="C315" i="125" s="1"/>
  <c r="C316" i="125" s="1"/>
  <c r="C317" i="125" s="1"/>
  <c r="C318" i="125" s="1"/>
  <c r="C319" i="125" s="1"/>
  <c r="C320" i="125" s="1"/>
  <c r="C321" i="125" s="1"/>
  <c r="C322" i="125" s="1"/>
  <c r="C323" i="125" s="1"/>
  <c r="C324" i="125" s="1"/>
  <c r="C325" i="125" s="1"/>
  <c r="C326" i="125" s="1"/>
  <c r="C327" i="125" s="1"/>
  <c r="C328" i="125" s="1"/>
  <c r="C329" i="125" s="1"/>
  <c r="C330" i="125" s="1"/>
  <c r="C331" i="125" s="1"/>
  <c r="C332" i="125" s="1"/>
  <c r="C333" i="125" s="1"/>
  <c r="C334" i="125" s="1"/>
  <c r="C335" i="125" s="1"/>
  <c r="C336" i="125" s="1"/>
  <c r="C337" i="125" s="1"/>
  <c r="C338" i="125" s="1"/>
  <c r="C339" i="125" s="1"/>
  <c r="C340" i="125" s="1"/>
  <c r="C341" i="125" s="1"/>
  <c r="C342" i="125" s="1"/>
  <c r="C343" i="125" s="1"/>
  <c r="C344" i="125" s="1"/>
  <c r="C345" i="125" s="1"/>
  <c r="C346" i="125" s="1"/>
  <c r="C347" i="125" s="1"/>
  <c r="C348" i="125" s="1"/>
  <c r="C349" i="125" s="1"/>
  <c r="C350" i="125" s="1"/>
  <c r="C351" i="125" s="1"/>
  <c r="C352" i="125" s="1"/>
  <c r="C353" i="125" s="1"/>
  <c r="C354" i="125" s="1"/>
  <c r="C355" i="125" s="1"/>
  <c r="C356" i="125" s="1"/>
  <c r="C357" i="125" s="1"/>
  <c r="C358" i="125" s="1"/>
  <c r="C359" i="125" s="1"/>
  <c r="C360" i="125" s="1"/>
  <c r="C361" i="125" s="1"/>
  <c r="C362" i="125" s="1"/>
  <c r="C363" i="125" s="1"/>
  <c r="C364" i="125" s="1"/>
  <c r="C365" i="125" s="1"/>
  <c r="C366" i="125" s="1"/>
  <c r="C367" i="125" s="1"/>
  <c r="C368" i="125" s="1"/>
  <c r="C369" i="125" s="1"/>
  <c r="C370" i="125" s="1"/>
  <c r="C371" i="125" s="1"/>
  <c r="C372" i="125" s="1"/>
  <c r="C373" i="125" s="1"/>
  <c r="C374" i="125" s="1"/>
  <c r="C375" i="125" s="1"/>
  <c r="C376" i="125" s="1"/>
  <c r="C377" i="125" s="1"/>
  <c r="C378" i="125" s="1"/>
  <c r="C379" i="125" s="1"/>
  <c r="C380" i="125" s="1"/>
  <c r="C381" i="125" s="1"/>
  <c r="C382" i="125" s="1"/>
  <c r="C383" i="125" s="1"/>
  <c r="C384" i="125" s="1"/>
  <c r="C385" i="125" s="1"/>
  <c r="C386" i="125" s="1"/>
  <c r="C387" i="125" s="1"/>
  <c r="C388" i="125" s="1"/>
  <c r="C389" i="125" s="1"/>
  <c r="C390" i="125" s="1"/>
  <c r="C391" i="125" s="1"/>
  <c r="C392" i="125" s="1"/>
  <c r="C393" i="125" s="1"/>
  <c r="C394" i="125" s="1"/>
  <c r="C395" i="125" s="1"/>
  <c r="C396" i="125" s="1"/>
  <c r="C397" i="125" s="1"/>
  <c r="C398" i="125" s="1"/>
  <c r="C399" i="125" s="1"/>
  <c r="C400" i="125" s="1"/>
  <c r="C401" i="125" s="1"/>
  <c r="C402" i="125" s="1"/>
  <c r="C403" i="125" s="1"/>
  <c r="C404" i="125" s="1"/>
  <c r="C405" i="125" s="1"/>
  <c r="C406" i="125" s="1"/>
  <c r="C407" i="125" s="1"/>
  <c r="C408" i="125" s="1"/>
  <c r="C409" i="125" s="1"/>
  <c r="C410" i="125" s="1"/>
  <c r="C411" i="125" s="1"/>
  <c r="C412" i="125" s="1"/>
  <c r="C413" i="125" s="1"/>
  <c r="C414" i="125" s="1"/>
  <c r="C415" i="125" s="1"/>
  <c r="C416" i="125" s="1"/>
  <c r="C417" i="125" s="1"/>
  <c r="C418" i="125" s="1"/>
  <c r="C419" i="125" s="1"/>
  <c r="C420" i="125" s="1"/>
  <c r="C421" i="125" s="1"/>
  <c r="C422" i="125" s="1"/>
  <c r="C423" i="125" s="1"/>
  <c r="C424" i="125" s="1"/>
  <c r="C425" i="125" s="1"/>
  <c r="C426" i="125" s="1"/>
  <c r="C427" i="125" s="1"/>
  <c r="C428" i="125" s="1"/>
  <c r="C429" i="125" s="1"/>
  <c r="C430" i="125" s="1"/>
  <c r="C431" i="125" s="1"/>
  <c r="C432" i="125" s="1"/>
  <c r="C433" i="125" s="1"/>
  <c r="C434" i="125" s="1"/>
  <c r="C435" i="125" s="1"/>
  <c r="C436" i="125" s="1"/>
  <c r="C437" i="125" s="1"/>
  <c r="C438" i="125" s="1"/>
  <c r="C439" i="125" s="1"/>
  <c r="C440" i="125" s="1"/>
  <c r="C441" i="125" s="1"/>
  <c r="C442" i="125" s="1"/>
  <c r="C443" i="125" s="1"/>
  <c r="C444" i="125" s="1"/>
  <c r="C445" i="125" s="1"/>
  <c r="C446" i="125" s="1"/>
  <c r="C447" i="125" s="1"/>
  <c r="C448" i="125" s="1"/>
  <c r="C449" i="125" s="1"/>
  <c r="C450" i="125" s="1"/>
  <c r="C451" i="125" s="1"/>
  <c r="C1084" i="124" l="1"/>
  <c r="C1324" i="124"/>
  <c r="C1325" i="124" s="1"/>
  <c r="C1326" i="124" s="1"/>
  <c r="C1327" i="124" s="1"/>
  <c r="C1328" i="124" s="1"/>
  <c r="C1329" i="124" s="1"/>
  <c r="C1330" i="124" s="1"/>
  <c r="C1331" i="124" s="1"/>
  <c r="C1332" i="124" s="1"/>
  <c r="C1333" i="124" s="1"/>
  <c r="C1334" i="124" s="1"/>
  <c r="C1335" i="124" s="1"/>
  <c r="C1336" i="124" s="1"/>
  <c r="C1337" i="124" s="1"/>
  <c r="C1338" i="124" s="1"/>
  <c r="C1339" i="124" s="1"/>
  <c r="C1340" i="124" s="1"/>
  <c r="C1341" i="124" s="1"/>
  <c r="C1342" i="124" s="1"/>
  <c r="C1343" i="124" s="1"/>
  <c r="C1344" i="124" s="1"/>
  <c r="C1345" i="124" s="1"/>
  <c r="C1346" i="124" s="1"/>
  <c r="C1347" i="124" s="1"/>
  <c r="C1348" i="124" s="1"/>
  <c r="C1349" i="124" s="1"/>
  <c r="C1350" i="124" s="1"/>
  <c r="C1351" i="124" s="1"/>
  <c r="C1352" i="124" s="1"/>
  <c r="C1353" i="124" s="1"/>
  <c r="C1354" i="124" s="1"/>
  <c r="C1355" i="124" s="1"/>
  <c r="C1356" i="124" s="1"/>
  <c r="C1357" i="124" s="1"/>
  <c r="C1358" i="124" s="1"/>
  <c r="C1359" i="124" s="1"/>
  <c r="C1360" i="124" s="1"/>
  <c r="C1361" i="124" s="1"/>
  <c r="C1362" i="124" s="1"/>
  <c r="C1363" i="124" s="1"/>
  <c r="C1364" i="124" s="1"/>
  <c r="C1365" i="124" s="1"/>
  <c r="C1366" i="124" s="1"/>
  <c r="C1367" i="124" s="1"/>
  <c r="C1368" i="124" s="1"/>
  <c r="C1369" i="124" s="1"/>
  <c r="C1370" i="124" s="1"/>
  <c r="C1371" i="124" s="1"/>
  <c r="C1372" i="124" s="1"/>
  <c r="C1373" i="124" s="1"/>
  <c r="C1374" i="124" s="1"/>
  <c r="C1375" i="124" s="1"/>
  <c r="C1376" i="124" s="1"/>
  <c r="C1377" i="124" s="1"/>
  <c r="C1378" i="124" s="1"/>
  <c r="C1379" i="124" s="1"/>
  <c r="C1380" i="124" s="1"/>
  <c r="C1381" i="124" s="1"/>
  <c r="C1382" i="124" s="1"/>
  <c r="C1383" i="124" s="1"/>
  <c r="C1384" i="124" s="1"/>
  <c r="C1385" i="124" s="1"/>
  <c r="C1386" i="124" s="1"/>
  <c r="C1387" i="124" s="1"/>
  <c r="C1388" i="124" s="1"/>
  <c r="C1389" i="124" s="1"/>
  <c r="C1390" i="124" s="1"/>
  <c r="C1391" i="124" s="1"/>
  <c r="C1392" i="124" s="1"/>
  <c r="C1393" i="124" s="1"/>
  <c r="C1394" i="124" s="1"/>
  <c r="C1395" i="124" s="1"/>
  <c r="C1396" i="124" s="1"/>
  <c r="C1397" i="124" s="1"/>
  <c r="C1398" i="124" s="1"/>
  <c r="C1399" i="124" s="1"/>
  <c r="C1400" i="124" s="1"/>
  <c r="C1401" i="124" s="1"/>
  <c r="C1402" i="124" s="1"/>
  <c r="C1403" i="124" s="1"/>
  <c r="C1404" i="124" s="1"/>
  <c r="C1405" i="124" s="1"/>
  <c r="C1406" i="124" s="1"/>
  <c r="C1407" i="124" s="1"/>
  <c r="C1408" i="124" s="1"/>
  <c r="C1409" i="124" s="1"/>
  <c r="C1410" i="124" s="1"/>
  <c r="C1411" i="124" s="1"/>
  <c r="C1412" i="124" s="1"/>
  <c r="C1413" i="124" s="1"/>
  <c r="C1414" i="124" s="1"/>
  <c r="C1415" i="124" s="1"/>
  <c r="C1416" i="124" s="1"/>
  <c r="C1417" i="124" s="1"/>
  <c r="C1418" i="124" s="1"/>
  <c r="C1419" i="124" s="1"/>
  <c r="C765" i="124"/>
  <c r="C766" i="124" s="1"/>
  <c r="C767" i="124" s="1"/>
  <c r="C768" i="124" s="1"/>
  <c r="C769" i="124" s="1"/>
  <c r="C770" i="124" s="1"/>
  <c r="C771" i="124" s="1"/>
  <c r="C772" i="124" s="1"/>
  <c r="C773" i="124" s="1"/>
  <c r="C774" i="124" s="1"/>
  <c r="C775" i="124" s="1"/>
  <c r="C776" i="124" s="1"/>
  <c r="C777" i="124" s="1"/>
  <c r="C778" i="124" s="1"/>
  <c r="C779" i="124" s="1"/>
  <c r="C780" i="124" s="1"/>
  <c r="C781" i="124" s="1"/>
  <c r="C782" i="124" s="1"/>
  <c r="C783" i="124" s="1"/>
  <c r="C784" i="124" s="1"/>
  <c r="C785" i="124" s="1"/>
  <c r="C786" i="124" s="1"/>
  <c r="C787" i="124" s="1"/>
  <c r="C788" i="124" s="1"/>
  <c r="C789" i="124" s="1"/>
  <c r="C979" i="124"/>
  <c r="C980" i="124" s="1"/>
  <c r="C981" i="124" s="1"/>
  <c r="C982" i="124" s="1"/>
  <c r="C983" i="124" s="1"/>
  <c r="C984" i="124" s="1"/>
  <c r="C985" i="124" s="1"/>
  <c r="C986" i="124" s="1"/>
  <c r="C987" i="124" s="1"/>
  <c r="C988" i="124" s="1"/>
  <c r="C989" i="124" s="1"/>
  <c r="C990" i="124" s="1"/>
  <c r="C991" i="124" s="1"/>
  <c r="C992" i="124" s="1"/>
  <c r="C993" i="124" s="1"/>
  <c r="C994" i="124" s="1"/>
  <c r="C995" i="124" s="1"/>
  <c r="C996" i="124" s="1"/>
  <c r="C997" i="124" s="1"/>
  <c r="C998" i="124" s="1"/>
  <c r="C999" i="124" s="1"/>
  <c r="C1000" i="124" s="1"/>
  <c r="C1001" i="124" s="1"/>
  <c r="C1002" i="124" s="1"/>
  <c r="C1003" i="124" s="1"/>
  <c r="C1004" i="124" s="1"/>
  <c r="C1005" i="124" s="1"/>
  <c r="C1006" i="124" s="1"/>
  <c r="C1007" i="124" s="1"/>
  <c r="C1008" i="124" s="1"/>
  <c r="C1009" i="124" s="1"/>
  <c r="C1010" i="124" s="1"/>
  <c r="C1011" i="124" s="1"/>
  <c r="C1012" i="124" s="1"/>
  <c r="C1013" i="124" s="1"/>
  <c r="C1014" i="124" s="1"/>
  <c r="C1015" i="124" s="1"/>
  <c r="C1016" i="124" s="1"/>
  <c r="C1017" i="124" s="1"/>
  <c r="C1018" i="124" s="1"/>
  <c r="C1019" i="124" s="1"/>
  <c r="C1020" i="124" s="1"/>
  <c r="C1021" i="124" s="1"/>
  <c r="C1022" i="124" s="1"/>
  <c r="C1023" i="124" s="1"/>
  <c r="C1024" i="124" s="1"/>
  <c r="C1025" i="124" s="1"/>
  <c r="C1026" i="124" s="1"/>
  <c r="C1027" i="124" s="1"/>
  <c r="C1028" i="124" s="1"/>
  <c r="C1029" i="124" s="1"/>
  <c r="C1030" i="124" s="1"/>
  <c r="C1031" i="124" s="1"/>
  <c r="C1032" i="124" s="1"/>
  <c r="C1033" i="124" s="1"/>
  <c r="C1034" i="124" s="1"/>
  <c r="C1035" i="124" s="1"/>
  <c r="C1036" i="124" s="1"/>
  <c r="C1037" i="124" s="1"/>
  <c r="C1038" i="124" s="1"/>
  <c r="C1039" i="124" s="1"/>
  <c r="C1040" i="124" s="1"/>
  <c r="C1041" i="124" s="1"/>
  <c r="C1042" i="124" s="1"/>
  <c r="C1043" i="124" s="1"/>
  <c r="C1044" i="124" s="1"/>
  <c r="C1045" i="124" s="1"/>
  <c r="C1046" i="124" s="1"/>
  <c r="C1047" i="124" s="1"/>
  <c r="C1048" i="124" s="1"/>
  <c r="C1049" i="124" s="1"/>
  <c r="C1050" i="124" s="1"/>
  <c r="C1051" i="124" s="1"/>
  <c r="C1052" i="124" s="1"/>
  <c r="C1053" i="124" s="1"/>
  <c r="C1054" i="124" s="1"/>
  <c r="C1055" i="124" s="1"/>
  <c r="C1056" i="124" s="1"/>
  <c r="C1057" i="124" s="1"/>
  <c r="C1058" i="124" s="1"/>
  <c r="C1059" i="124" s="1"/>
  <c r="C1060" i="124" s="1"/>
  <c r="C1061" i="124" s="1"/>
  <c r="C1062" i="124" s="1"/>
  <c r="C1063" i="124" s="1"/>
  <c r="C1064" i="124" s="1"/>
  <c r="C1065" i="124" s="1"/>
  <c r="C1066" i="124" s="1"/>
  <c r="C1067" i="124" s="1"/>
  <c r="C1068" i="124" s="1"/>
  <c r="C1069" i="124" s="1"/>
  <c r="C1070" i="124" s="1"/>
  <c r="C1071" i="124" s="1"/>
  <c r="C1072" i="124" s="1"/>
  <c r="C1073" i="124" s="1"/>
  <c r="C1074" i="124" s="1"/>
  <c r="C1075" i="124" s="1"/>
  <c r="C1076" i="124" s="1"/>
  <c r="C1077" i="124" s="1"/>
  <c r="C1078" i="124" s="1"/>
  <c r="C1079" i="124" s="1"/>
  <c r="C1080" i="124" s="1"/>
  <c r="C2094" i="124"/>
  <c r="C254" i="124"/>
  <c r="C255" i="124" s="1"/>
  <c r="C256" i="124" s="1"/>
  <c r="C257" i="124" s="1"/>
  <c r="C258" i="124" s="1"/>
  <c r="C259" i="124" s="1"/>
  <c r="C260" i="124" s="1"/>
  <c r="C261" i="124" s="1"/>
  <c r="C262" i="124" s="1"/>
  <c r="C263" i="124" s="1"/>
  <c r="C264" i="124" s="1"/>
  <c r="C265" i="124" s="1"/>
  <c r="C266" i="124" s="1"/>
  <c r="C267" i="124" s="1"/>
  <c r="C268" i="124" s="1"/>
  <c r="C269" i="124" s="1"/>
  <c r="C270" i="124" s="1"/>
  <c r="C271" i="124" s="1"/>
  <c r="C272" i="124" s="1"/>
  <c r="C273" i="124" s="1"/>
  <c r="C274" i="124" s="1"/>
  <c r="C275" i="124" s="1"/>
  <c r="C276" i="124" s="1"/>
  <c r="C277" i="124" s="1"/>
  <c r="C278" i="124" s="1"/>
  <c r="C279" i="124" s="1"/>
  <c r="C280" i="124" s="1"/>
  <c r="C281" i="124" s="1"/>
  <c r="C282" i="124" s="1"/>
  <c r="C283" i="124" s="1"/>
  <c r="C212" i="124"/>
  <c r="C213" i="124" s="1"/>
  <c r="C214" i="124" s="1"/>
  <c r="C215" i="124" s="1"/>
  <c r="C216" i="124" s="1"/>
  <c r="C217" i="124" s="1"/>
  <c r="C218" i="124" s="1"/>
  <c r="C219" i="124" s="1"/>
  <c r="C220" i="124" s="1"/>
  <c r="C221" i="124" s="1"/>
  <c r="C222" i="124" s="1"/>
  <c r="C223" i="124" s="1"/>
  <c r="C224" i="124" s="1"/>
  <c r="C225" i="124" s="1"/>
  <c r="C226" i="124" s="1"/>
  <c r="C227" i="124" s="1"/>
  <c r="C228" i="124" s="1"/>
  <c r="C229" i="124" s="1"/>
  <c r="C230" i="124" s="1"/>
  <c r="C231" i="124" s="1"/>
  <c r="C232" i="124" s="1"/>
  <c r="C233" i="124" s="1"/>
  <c r="C234" i="124" s="1"/>
  <c r="C235" i="124" s="1"/>
  <c r="C236" i="124" s="1"/>
  <c r="C237" i="124" s="1"/>
  <c r="C238" i="124" s="1"/>
  <c r="C239" i="124" s="1"/>
  <c r="C240" i="124" s="1"/>
  <c r="C241" i="124" s="1"/>
  <c r="C242" i="124" s="1"/>
  <c r="C243" i="124" s="1"/>
  <c r="B1728" i="125"/>
  <c r="D1727" i="125"/>
  <c r="D1726" i="125"/>
  <c r="C284" i="124" l="1"/>
  <c r="C285" i="124" s="1"/>
  <c r="C286" i="124" s="1"/>
  <c r="C287" i="124" s="1"/>
  <c r="C288" i="124" s="1"/>
  <c r="C289" i="124" s="1"/>
  <c r="C290" i="124" s="1"/>
  <c r="C291" i="124" s="1"/>
  <c r="C292" i="124" s="1"/>
  <c r="C293" i="124" s="1"/>
  <c r="C294" i="124" s="1"/>
  <c r="C790" i="124"/>
  <c r="C791" i="124" s="1"/>
  <c r="C792" i="124" s="1"/>
  <c r="C793" i="124" s="1"/>
  <c r="C794" i="124" s="1"/>
  <c r="C795" i="124" s="1"/>
  <c r="C796" i="124" s="1"/>
  <c r="C797" i="124" s="1"/>
  <c r="C798" i="124" s="1"/>
  <c r="C799" i="124" s="1"/>
  <c r="C800" i="124" s="1"/>
  <c r="C801" i="124" s="1"/>
  <c r="C802" i="124" s="1"/>
  <c r="C803" i="124" s="1"/>
  <c r="C804" i="124" s="1"/>
  <c r="C805" i="124" s="1"/>
  <c r="C806" i="124" s="1"/>
  <c r="C807" i="124" s="1"/>
  <c r="C808" i="124" s="1"/>
  <c r="C809" i="124" s="1"/>
  <c r="C810" i="124" s="1"/>
  <c r="C811" i="124" s="1"/>
  <c r="C812" i="124" s="1"/>
  <c r="C813" i="124" s="1"/>
  <c r="C814" i="124" s="1"/>
  <c r="C815" i="124" s="1"/>
  <c r="C816" i="124" s="1"/>
  <c r="C817" i="124" s="1"/>
  <c r="C818" i="124" s="1"/>
  <c r="C819" i="124" s="1"/>
  <c r="C820" i="124" s="1"/>
  <c r="C821" i="124" s="1"/>
  <c r="C822" i="124" s="1"/>
  <c r="C823" i="124" s="1"/>
  <c r="C824" i="124" s="1"/>
  <c r="C825" i="124" s="1"/>
  <c r="C826" i="124" s="1"/>
  <c r="C827" i="124" s="1"/>
  <c r="C828" i="124" s="1"/>
  <c r="C829" i="124" s="1"/>
  <c r="C830" i="124" s="1"/>
  <c r="C831" i="124" s="1"/>
  <c r="C832" i="124" s="1"/>
  <c r="C833" i="124" s="1"/>
  <c r="C834" i="124" s="1"/>
  <c r="C835" i="124" s="1"/>
  <c r="C836" i="124" s="1"/>
  <c r="C837" i="124" s="1"/>
  <c r="C838" i="124" s="1"/>
  <c r="C839" i="124" s="1"/>
  <c r="C840" i="124" s="1"/>
  <c r="C841" i="124" s="1"/>
  <c r="C842" i="124" s="1"/>
  <c r="C843" i="124" s="1"/>
  <c r="C844" i="124" s="1"/>
  <c r="C845" i="124" s="1"/>
  <c r="C846" i="124" s="1"/>
  <c r="C847" i="124" s="1"/>
  <c r="C848" i="124" s="1"/>
  <c r="C1420" i="124"/>
  <c r="C1421" i="124" s="1"/>
  <c r="C1422" i="124" s="1"/>
  <c r="C1423" i="124" s="1"/>
  <c r="C1424" i="124" s="1"/>
  <c r="C1425" i="124" s="1"/>
  <c r="C1426" i="124" s="1"/>
  <c r="C1427" i="124" s="1"/>
  <c r="C1428" i="124" s="1"/>
  <c r="C1429" i="124" s="1"/>
  <c r="C1430" i="124" s="1"/>
  <c r="C2095" i="124"/>
  <c r="C2096" i="124" s="1"/>
  <c r="C1085" i="124"/>
  <c r="C1086" i="124" s="1"/>
  <c r="C1087" i="124" s="1"/>
  <c r="C1088" i="124" s="1"/>
  <c r="C1089" i="124" s="1"/>
  <c r="C1090" i="124" s="1"/>
  <c r="C1091" i="124" s="1"/>
  <c r="C1092" i="124" s="1"/>
  <c r="C1093" i="124" s="1"/>
  <c r="C1094" i="124" s="1"/>
  <c r="C1095" i="124" s="1"/>
  <c r="C1096" i="124" s="1"/>
  <c r="C1097" i="124" s="1"/>
  <c r="C1098" i="124" s="1"/>
  <c r="C1099" i="124" s="1"/>
  <c r="C1100" i="124" s="1"/>
  <c r="C1101" i="124" s="1"/>
  <c r="C1102" i="124" s="1"/>
  <c r="C1103" i="124" s="1"/>
  <c r="C1104" i="124" s="1"/>
  <c r="B1729" i="125"/>
  <c r="D1728" i="125"/>
  <c r="C2097" i="124" l="1"/>
  <c r="C2098" i="124" s="1"/>
  <c r="C2099" i="124" s="1"/>
  <c r="C2100" i="124" s="1"/>
  <c r="C2101" i="124" s="1"/>
  <c r="C1431" i="124"/>
  <c r="C1432" i="124" s="1"/>
  <c r="C1433" i="124" s="1"/>
  <c r="C1434" i="124" s="1"/>
  <c r="C1435" i="124" s="1"/>
  <c r="C1436" i="124" s="1"/>
  <c r="C1437" i="124" s="1"/>
  <c r="C1438" i="124" s="1"/>
  <c r="C1439" i="124" s="1"/>
  <c r="C1440" i="124" s="1"/>
  <c r="C1441" i="124" s="1"/>
  <c r="C1442" i="124" s="1"/>
  <c r="C849" i="124"/>
  <c r="C850" i="124" s="1"/>
  <c r="C851" i="124" s="1"/>
  <c r="C1105" i="124"/>
  <c r="C1106" i="124" s="1"/>
  <c r="C1107" i="124" s="1"/>
  <c r="C1108" i="124" s="1"/>
  <c r="C1109" i="124" s="1"/>
  <c r="C1110" i="124" s="1"/>
  <c r="C1111" i="124" s="1"/>
  <c r="C295" i="124"/>
  <c r="C296" i="124" s="1"/>
  <c r="C297" i="124" s="1"/>
  <c r="C298" i="124" s="1"/>
  <c r="B1730" i="125"/>
  <c r="D1729" i="125"/>
  <c r="C1112" i="124" l="1"/>
  <c r="C1113" i="124" s="1"/>
  <c r="C1114" i="124" s="1"/>
  <c r="C1115" i="124" s="1"/>
  <c r="C852" i="124"/>
  <c r="C853" i="124" s="1"/>
  <c r="C854" i="124" s="1"/>
  <c r="C855" i="124" s="1"/>
  <c r="C856" i="124" s="1"/>
  <c r="C857" i="124" s="1"/>
  <c r="C858" i="124" s="1"/>
  <c r="C859" i="124" s="1"/>
  <c r="C860" i="124" s="1"/>
  <c r="C861" i="124" s="1"/>
  <c r="C862" i="124" s="1"/>
  <c r="C863" i="124" s="1"/>
  <c r="C864" i="124" s="1"/>
  <c r="C865" i="124" s="1"/>
  <c r="C866" i="124" s="1"/>
  <c r="C867" i="124" s="1"/>
  <c r="C868" i="124" s="1"/>
  <c r="C869" i="124" s="1"/>
  <c r="C870" i="124" s="1"/>
  <c r="C871" i="124" s="1"/>
  <c r="C872" i="124" s="1"/>
  <c r="C873" i="124" s="1"/>
  <c r="C874" i="124" s="1"/>
  <c r="C875" i="124" s="1"/>
  <c r="C876" i="124" s="1"/>
  <c r="C877" i="124" s="1"/>
  <c r="C878" i="124" s="1"/>
  <c r="C879" i="124" s="1"/>
  <c r="C880" i="124" s="1"/>
  <c r="C881" i="124" s="1"/>
  <c r="C1443" i="124"/>
  <c r="C1444" i="124" s="1"/>
  <c r="C1445" i="124" s="1"/>
  <c r="C1446" i="124" s="1"/>
  <c r="C1447" i="124" s="1"/>
  <c r="C1448" i="124" s="1"/>
  <c r="C1449" i="124" s="1"/>
  <c r="C1450" i="124" s="1"/>
  <c r="C1451" i="124" s="1"/>
  <c r="C1452" i="124" s="1"/>
  <c r="C1453" i="124" s="1"/>
  <c r="C1454" i="124" s="1"/>
  <c r="C299" i="124"/>
  <c r="C300" i="124" s="1"/>
  <c r="C301" i="124" s="1"/>
  <c r="C302" i="124" s="1"/>
  <c r="C303" i="124" s="1"/>
  <c r="C304" i="124" s="1"/>
  <c r="C305" i="124" s="1"/>
  <c r="C306" i="124" s="1"/>
  <c r="C307" i="124" s="1"/>
  <c r="C308" i="124" s="1"/>
  <c r="C309" i="124" s="1"/>
  <c r="C310" i="124" s="1"/>
  <c r="C311" i="124" s="1"/>
  <c r="C312" i="124" s="1"/>
  <c r="C313" i="124" s="1"/>
  <c r="C314" i="124" s="1"/>
  <c r="C315" i="124" s="1"/>
  <c r="C316" i="124" s="1"/>
  <c r="C317" i="124" s="1"/>
  <c r="C318" i="124" s="1"/>
  <c r="C319" i="124" s="1"/>
  <c r="C320" i="124" s="1"/>
  <c r="C321" i="124" s="1"/>
  <c r="C322" i="124" s="1"/>
  <c r="C323" i="124" s="1"/>
  <c r="C324" i="124" s="1"/>
  <c r="C325" i="124" s="1"/>
  <c r="C326" i="124" s="1"/>
  <c r="C327" i="124" s="1"/>
  <c r="C328" i="124" s="1"/>
  <c r="C329" i="124" s="1"/>
  <c r="C330" i="124" s="1"/>
  <c r="C331" i="124" s="1"/>
  <c r="C332" i="124" s="1"/>
  <c r="C333" i="124" s="1"/>
  <c r="C334" i="124" s="1"/>
  <c r="C335" i="124" s="1"/>
  <c r="C336" i="124" s="1"/>
  <c r="C337" i="124" s="1"/>
  <c r="C338" i="124" s="1"/>
  <c r="C339" i="124" s="1"/>
  <c r="C340" i="124" s="1"/>
  <c r="C341" i="124" s="1"/>
  <c r="C342" i="124" s="1"/>
  <c r="C343" i="124" s="1"/>
  <c r="C344" i="124" s="1"/>
  <c r="C345" i="124" s="1"/>
  <c r="C346" i="124" s="1"/>
  <c r="C347" i="124" s="1"/>
  <c r="C348" i="124" s="1"/>
  <c r="C349" i="124" s="1"/>
  <c r="C350" i="124" s="1"/>
  <c r="C351" i="124" s="1"/>
  <c r="C352" i="124" s="1"/>
  <c r="C353" i="124" s="1"/>
  <c r="C354" i="124" s="1"/>
  <c r="C355" i="124" s="1"/>
  <c r="C356" i="124" s="1"/>
  <c r="C357" i="124" s="1"/>
  <c r="C358" i="124" s="1"/>
  <c r="C359" i="124" s="1"/>
  <c r="C360" i="124" s="1"/>
  <c r="C361" i="124" s="1"/>
  <c r="C362" i="124" s="1"/>
  <c r="C363" i="124" s="1"/>
  <c r="C364" i="124" s="1"/>
  <c r="C365" i="124" s="1"/>
  <c r="C366" i="124" s="1"/>
  <c r="C367" i="124" s="1"/>
  <c r="C368" i="124" s="1"/>
  <c r="C369" i="124" s="1"/>
  <c r="C370" i="124" s="1"/>
  <c r="C371" i="124" s="1"/>
  <c r="C372" i="124" s="1"/>
  <c r="C373" i="124" s="1"/>
  <c r="C374" i="124" s="1"/>
  <c r="C375" i="124" s="1"/>
  <c r="C376" i="124" s="1"/>
  <c r="C377" i="124" s="1"/>
  <c r="C378" i="124" s="1"/>
  <c r="C379" i="124" s="1"/>
  <c r="C380" i="124" s="1"/>
  <c r="C381" i="124" s="1"/>
  <c r="C382" i="124" s="1"/>
  <c r="C383" i="124" s="1"/>
  <c r="C384" i="124" s="1"/>
  <c r="C385" i="124" s="1"/>
  <c r="C2102" i="124"/>
  <c r="C2103" i="124" s="1"/>
  <c r="B1731" i="125"/>
  <c r="D1730" i="125"/>
  <c r="C386" i="124" l="1"/>
  <c r="C387" i="124" s="1"/>
  <c r="C388" i="124" s="1"/>
  <c r="C389" i="124" s="1"/>
  <c r="C390" i="124" s="1"/>
  <c r="C391" i="124" s="1"/>
  <c r="C392" i="124" s="1"/>
  <c r="C393" i="124" s="1"/>
  <c r="C394" i="124" s="1"/>
  <c r="C1455" i="124"/>
  <c r="C1456" i="124" s="1"/>
  <c r="C1457" i="124" s="1"/>
  <c r="C1458" i="124" s="1"/>
  <c r="C1459" i="124" s="1"/>
  <c r="C1460" i="124" s="1"/>
  <c r="C1461" i="124" s="1"/>
  <c r="C1462" i="124" s="1"/>
  <c r="C1463" i="124" s="1"/>
  <c r="C1464" i="124" s="1"/>
  <c r="C1465" i="124" s="1"/>
  <c r="C1466" i="124" s="1"/>
  <c r="C1467" i="124" s="1"/>
  <c r="C1468" i="124" s="1"/>
  <c r="C1469" i="124" s="1"/>
  <c r="C1470" i="124" s="1"/>
  <c r="C1471" i="124" s="1"/>
  <c r="C1472" i="124" s="1"/>
  <c r="C1473" i="124" s="1"/>
  <c r="C1474" i="124" s="1"/>
  <c r="C1475" i="124" s="1"/>
  <c r="C1476" i="124" s="1"/>
  <c r="C1477" i="124" s="1"/>
  <c r="C1478" i="124" s="1"/>
  <c r="C1479" i="124" s="1"/>
  <c r="C1480" i="124" s="1"/>
  <c r="C1481" i="124" s="1"/>
  <c r="C1482" i="124" s="1"/>
  <c r="C1483" i="124" s="1"/>
  <c r="C1484" i="124" s="1"/>
  <c r="C1485" i="124" s="1"/>
  <c r="C1486" i="124" s="1"/>
  <c r="C1487" i="124" s="1"/>
  <c r="C882" i="124"/>
  <c r="C883" i="124" s="1"/>
  <c r="C884" i="124" s="1"/>
  <c r="C885" i="124" s="1"/>
  <c r="C886" i="124" s="1"/>
  <c r="C887" i="124" s="1"/>
  <c r="C888" i="124" s="1"/>
  <c r="C2104" i="124"/>
  <c r="C2105" i="124" s="1"/>
  <c r="C2106" i="124" s="1"/>
  <c r="C2107" i="124" s="1"/>
  <c r="C2108" i="124" s="1"/>
  <c r="C2109" i="124" s="1"/>
  <c r="C2110" i="124" s="1"/>
  <c r="C2111" i="124" s="1"/>
  <c r="C2112" i="124" s="1"/>
  <c r="C2113" i="124" s="1"/>
  <c r="C2114" i="124" s="1"/>
  <c r="C2115" i="124" s="1"/>
  <c r="C2116" i="124" s="1"/>
  <c r="C2117" i="124" s="1"/>
  <c r="C2118" i="124" s="1"/>
  <c r="C2119" i="124" s="1"/>
  <c r="C2120" i="124" s="1"/>
  <c r="C2121" i="124" s="1"/>
  <c r="C2122" i="124" s="1"/>
  <c r="C2123" i="124" s="1"/>
  <c r="C2124" i="124" s="1"/>
  <c r="C2125" i="124" s="1"/>
  <c r="C2126" i="124" s="1"/>
  <c r="C2127" i="124" s="1"/>
  <c r="C2128" i="124" s="1"/>
  <c r="C2129" i="124" s="1"/>
  <c r="C2130" i="124" s="1"/>
  <c r="C2131" i="124" s="1"/>
  <c r="C2132" i="124" s="1"/>
  <c r="C2133" i="124" s="1"/>
  <c r="C2134" i="124" s="1"/>
  <c r="C2135" i="124" s="1"/>
  <c r="C2136" i="124" s="1"/>
  <c r="C2137" i="124" s="1"/>
  <c r="C2138" i="124" s="1"/>
  <c r="C2139" i="124" s="1"/>
  <c r="C2140" i="124" s="1"/>
  <c r="C2141" i="124" s="1"/>
  <c r="C2142" i="124" s="1"/>
  <c r="C2143" i="124" s="1"/>
  <c r="C2144" i="124" s="1"/>
  <c r="C2145" i="124" s="1"/>
  <c r="C2146" i="124" s="1"/>
  <c r="C2147" i="124" s="1"/>
  <c r="C2148" i="124" s="1"/>
  <c r="C2149" i="124" s="1"/>
  <c r="C2150" i="124" s="1"/>
  <c r="C2151" i="124" s="1"/>
  <c r="C2152" i="124" s="1"/>
  <c r="C2153" i="124" s="1"/>
  <c r="C2154" i="124" s="1"/>
  <c r="C2155" i="124" s="1"/>
  <c r="C2156" i="124" s="1"/>
  <c r="C2157" i="124" s="1"/>
  <c r="C2158" i="124" s="1"/>
  <c r="C1116" i="124"/>
  <c r="C1117" i="124" s="1"/>
  <c r="C1118" i="124" s="1"/>
  <c r="C1119" i="124" s="1"/>
  <c r="C1120" i="124" s="1"/>
  <c r="C1121" i="124" s="1"/>
  <c r="C1122" i="124" s="1"/>
  <c r="C1123" i="124" s="1"/>
  <c r="C1124" i="124" s="1"/>
  <c r="C1125" i="124" s="1"/>
  <c r="C1126" i="124" s="1"/>
  <c r="C1127" i="124" s="1"/>
  <c r="C1128" i="124" s="1"/>
  <c r="C1129" i="124" s="1"/>
  <c r="C1130" i="124" s="1"/>
  <c r="B1732" i="125"/>
  <c r="D1731" i="125"/>
  <c r="C2159" i="124" l="1"/>
  <c r="C2160" i="124" s="1"/>
  <c r="C2161" i="124" s="1"/>
  <c r="C2162" i="124" s="1"/>
  <c r="C2163" i="124" s="1"/>
  <c r="C2164" i="124" s="1"/>
  <c r="C2165" i="124" s="1"/>
  <c r="C2166" i="124" s="1"/>
  <c r="C2167" i="124" s="1"/>
  <c r="C2168" i="124" s="1"/>
  <c r="C2169" i="124" s="1"/>
  <c r="C2170" i="124" s="1"/>
  <c r="C2171" i="124" s="1"/>
  <c r="C2172" i="124" s="1"/>
  <c r="C2173" i="124" s="1"/>
  <c r="C2174" i="124" s="1"/>
  <c r="C2175" i="124" s="1"/>
  <c r="C2176" i="124" s="1"/>
  <c r="C2177" i="124" s="1"/>
  <c r="C2178" i="124" s="1"/>
  <c r="C2179" i="124" s="1"/>
  <c r="C2180" i="124" s="1"/>
  <c r="C2181" i="124" s="1"/>
  <c r="C2182" i="124" s="1"/>
  <c r="C2183" i="124" s="1"/>
  <c r="C2184" i="124" s="1"/>
  <c r="C2185" i="124" s="1"/>
  <c r="C2186" i="124" s="1"/>
  <c r="C2187" i="124" s="1"/>
  <c r="C889" i="124"/>
  <c r="C890" i="124" s="1"/>
  <c r="C891" i="124" s="1"/>
  <c r="C892" i="124" s="1"/>
  <c r="C893" i="124" s="1"/>
  <c r="C894" i="124" s="1"/>
  <c r="C895" i="124" s="1"/>
  <c r="C896" i="124" s="1"/>
  <c r="C1488" i="124"/>
  <c r="C1489" i="124" s="1"/>
  <c r="C1490" i="124" s="1"/>
  <c r="C1491" i="124" s="1"/>
  <c r="C1131" i="124"/>
  <c r="C1132" i="124" s="1"/>
  <c r="C1133" i="124" s="1"/>
  <c r="C1134" i="124" s="1"/>
  <c r="C1135" i="124" s="1"/>
  <c r="C1136" i="124" s="1"/>
  <c r="C1137" i="124" s="1"/>
  <c r="C1138" i="124" s="1"/>
  <c r="C1139" i="124" s="1"/>
  <c r="C1140" i="124" s="1"/>
  <c r="C1141" i="124" s="1"/>
  <c r="C1142" i="124" s="1"/>
  <c r="C1143" i="124" s="1"/>
  <c r="C1144" i="124" s="1"/>
  <c r="C1145" i="124" s="1"/>
  <c r="C1146" i="124" s="1"/>
  <c r="C1147" i="124" s="1"/>
  <c r="C1148" i="124" s="1"/>
  <c r="C1149" i="124" s="1"/>
  <c r="C1150" i="124" s="1"/>
  <c r="C1151" i="124" s="1"/>
  <c r="C1152" i="124" s="1"/>
  <c r="C1153" i="124" s="1"/>
  <c r="C1154" i="124" s="1"/>
  <c r="C1155" i="124" s="1"/>
  <c r="C1156" i="124" s="1"/>
  <c r="C1157" i="124" s="1"/>
  <c r="C1158" i="124" s="1"/>
  <c r="C395" i="124"/>
  <c r="C396" i="124" s="1"/>
  <c r="C397" i="124" s="1"/>
  <c r="C398" i="124" s="1"/>
  <c r="C399" i="124" s="1"/>
  <c r="C400" i="124" s="1"/>
  <c r="C401" i="124" s="1"/>
  <c r="C402" i="124" s="1"/>
  <c r="C403" i="124" s="1"/>
  <c r="C404" i="124" s="1"/>
  <c r="C405" i="124" s="1"/>
  <c r="C406" i="124" s="1"/>
  <c r="C407" i="124" s="1"/>
  <c r="C408" i="124" s="1"/>
  <c r="C409" i="124" s="1"/>
  <c r="C410" i="124" s="1"/>
  <c r="C411" i="124" s="1"/>
  <c r="C412" i="124" s="1"/>
  <c r="C413" i="124" s="1"/>
  <c r="C414" i="124" s="1"/>
  <c r="C415" i="124" s="1"/>
  <c r="C416" i="124" s="1"/>
  <c r="C417" i="124" s="1"/>
  <c r="C418" i="124" s="1"/>
  <c r="C419" i="124" s="1"/>
  <c r="C420" i="124" s="1"/>
  <c r="C421" i="124" s="1"/>
  <c r="C422" i="124" s="1"/>
  <c r="C423" i="124" s="1"/>
  <c r="C424" i="124" s="1"/>
  <c r="C425" i="124" s="1"/>
  <c r="C426" i="124" s="1"/>
  <c r="C427" i="124" s="1"/>
  <c r="C428" i="124" s="1"/>
  <c r="C429" i="124" s="1"/>
  <c r="C430" i="124" s="1"/>
  <c r="C431" i="124" s="1"/>
  <c r="C432" i="124" s="1"/>
  <c r="C433" i="124" s="1"/>
  <c r="C434" i="124" s="1"/>
  <c r="C435" i="124" s="1"/>
  <c r="C436" i="124" s="1"/>
  <c r="C437" i="124" s="1"/>
  <c r="C438" i="124" s="1"/>
  <c r="C439" i="124" s="1"/>
  <c r="C440" i="124" s="1"/>
  <c r="C441" i="124" s="1"/>
  <c r="C442" i="124" s="1"/>
  <c r="C443" i="124" s="1"/>
  <c r="C444" i="124" s="1"/>
  <c r="C445" i="124" s="1"/>
  <c r="C446" i="124" s="1"/>
  <c r="C447" i="124" s="1"/>
  <c r="C448" i="124" s="1"/>
  <c r="C449" i="124" s="1"/>
  <c r="C450" i="124" s="1"/>
  <c r="C451" i="124" s="1"/>
  <c r="C452" i="124" s="1"/>
  <c r="C453" i="124" s="1"/>
  <c r="C454" i="124" s="1"/>
  <c r="C455" i="124" s="1"/>
  <c r="C456" i="124" s="1"/>
  <c r="C457" i="124" s="1"/>
  <c r="C458" i="124" s="1"/>
  <c r="C459" i="124" s="1"/>
  <c r="C460" i="124" s="1"/>
  <c r="C461" i="124" s="1"/>
  <c r="C462" i="124" s="1"/>
  <c r="C463" i="124" s="1"/>
  <c r="C464" i="124" s="1"/>
  <c r="C465" i="124" s="1"/>
  <c r="C466" i="124" s="1"/>
  <c r="C467" i="124" s="1"/>
  <c r="C468" i="124" s="1"/>
  <c r="C469" i="124" s="1"/>
  <c r="C470" i="124" s="1"/>
  <c r="C471" i="124" s="1"/>
  <c r="C472" i="124" s="1"/>
  <c r="C473" i="124" s="1"/>
  <c r="C474" i="124" s="1"/>
  <c r="C475" i="124" s="1"/>
  <c r="C476" i="124" s="1"/>
  <c r="C477" i="124" s="1"/>
  <c r="C478" i="124" s="1"/>
  <c r="C479" i="124" s="1"/>
  <c r="C480" i="124" s="1"/>
  <c r="C481" i="124" s="1"/>
  <c r="C482" i="124" s="1"/>
  <c r="C483" i="124" s="1"/>
  <c r="C484" i="124" s="1"/>
  <c r="C485" i="124" s="1"/>
  <c r="C486" i="124" s="1"/>
  <c r="C487" i="124" s="1"/>
  <c r="C488" i="124" s="1"/>
  <c r="C489" i="124" s="1"/>
  <c r="C490" i="124" s="1"/>
  <c r="C491" i="124" s="1"/>
  <c r="C492" i="124" s="1"/>
  <c r="C493" i="124" s="1"/>
  <c r="C494" i="124" s="1"/>
  <c r="C495" i="124" s="1"/>
  <c r="C496" i="124" s="1"/>
  <c r="C497" i="124" s="1"/>
  <c r="C498" i="124" s="1"/>
  <c r="C499" i="124" s="1"/>
  <c r="C500" i="124" s="1"/>
  <c r="C501" i="124" s="1"/>
  <c r="C502" i="124" s="1"/>
  <c r="C503" i="124" s="1"/>
  <c r="C504" i="124" s="1"/>
  <c r="C505" i="124" s="1"/>
  <c r="C506" i="124" s="1"/>
  <c r="C507" i="124" s="1"/>
  <c r="C508" i="124" s="1"/>
  <c r="C509" i="124" s="1"/>
  <c r="C510" i="124" s="1"/>
  <c r="C511" i="124" s="1"/>
  <c r="C512" i="124" s="1"/>
  <c r="C513" i="124" s="1"/>
  <c r="C514" i="124" s="1"/>
  <c r="C515" i="124" s="1"/>
  <c r="C516" i="124" s="1"/>
  <c r="C517" i="124" s="1"/>
  <c r="B1733" i="125"/>
  <c r="D1732" i="125"/>
  <c r="C1159" i="124" l="1"/>
  <c r="C1160" i="124" s="1"/>
  <c r="C1492" i="124"/>
  <c r="C1493" i="124" s="1"/>
  <c r="C1494" i="124" s="1"/>
  <c r="C1495" i="124" s="1"/>
  <c r="C1496" i="124" s="1"/>
  <c r="C1497" i="124" s="1"/>
  <c r="C1498" i="124" s="1"/>
  <c r="C1499" i="124" s="1"/>
  <c r="C1500" i="124" s="1"/>
  <c r="C1501" i="124" s="1"/>
  <c r="C1502" i="124" s="1"/>
  <c r="C1503" i="124" s="1"/>
  <c r="C1504" i="124" s="1"/>
  <c r="C1505" i="124" s="1"/>
  <c r="C1506" i="124" s="1"/>
  <c r="C1507" i="124" s="1"/>
  <c r="C1508" i="124" s="1"/>
  <c r="C1509" i="124" s="1"/>
  <c r="C1510" i="124" s="1"/>
  <c r="C1511" i="124" s="1"/>
  <c r="C1512" i="124" s="1"/>
  <c r="C1513" i="124" s="1"/>
  <c r="C1514" i="124" s="1"/>
  <c r="C1515" i="124" s="1"/>
  <c r="C1516" i="124" s="1"/>
  <c r="C1517" i="124" s="1"/>
  <c r="C1518" i="124" s="1"/>
  <c r="C1519" i="124" s="1"/>
  <c r="C1520" i="124" s="1"/>
  <c r="C1521" i="124" s="1"/>
  <c r="C1522" i="124" s="1"/>
  <c r="C1523" i="124" s="1"/>
  <c r="C1524" i="124" s="1"/>
  <c r="C1525" i="124" s="1"/>
  <c r="C1526" i="124" s="1"/>
  <c r="C1527" i="124" s="1"/>
  <c r="C1528" i="124" s="1"/>
  <c r="C1529" i="124" s="1"/>
  <c r="C1530" i="124" s="1"/>
  <c r="C1531" i="124" s="1"/>
  <c r="C1532" i="124" s="1"/>
  <c r="C1533" i="124" s="1"/>
  <c r="C1534" i="124" s="1"/>
  <c r="C1535" i="124" s="1"/>
  <c r="C1536" i="124" s="1"/>
  <c r="C1537" i="124" s="1"/>
  <c r="C1538" i="124" s="1"/>
  <c r="C1539" i="124" s="1"/>
  <c r="C1540" i="124" s="1"/>
  <c r="C1541" i="124" s="1"/>
  <c r="C1542" i="124" s="1"/>
  <c r="C1543" i="124" s="1"/>
  <c r="C1544" i="124" s="1"/>
  <c r="C1545" i="124" s="1"/>
  <c r="C1546" i="124" s="1"/>
  <c r="C1547" i="124" s="1"/>
  <c r="C1548" i="124" s="1"/>
  <c r="C1549" i="124" s="1"/>
  <c r="C1550" i="124" s="1"/>
  <c r="C1551" i="124" s="1"/>
  <c r="C1552" i="124" s="1"/>
  <c r="C1553" i="124" s="1"/>
  <c r="C1554" i="124" s="1"/>
  <c r="C1555" i="124" s="1"/>
  <c r="C1556" i="124" s="1"/>
  <c r="C1557" i="124" s="1"/>
  <c r="C1558" i="124" s="1"/>
  <c r="C1559" i="124" s="1"/>
  <c r="C1560" i="124" s="1"/>
  <c r="C1561" i="124" s="1"/>
  <c r="C1562" i="124" s="1"/>
  <c r="C1563" i="124" s="1"/>
  <c r="C1564" i="124" s="1"/>
  <c r="C1565" i="124" s="1"/>
  <c r="C1566" i="124" s="1"/>
  <c r="C1567" i="124" s="1"/>
  <c r="C1568" i="124" s="1"/>
  <c r="C1569" i="124" s="1"/>
  <c r="C1570" i="124" s="1"/>
  <c r="C1571" i="124" s="1"/>
  <c r="C1572" i="124" s="1"/>
  <c r="C1573" i="124" s="1"/>
  <c r="C1574" i="124" s="1"/>
  <c r="C1575" i="124" s="1"/>
  <c r="C1576" i="124" s="1"/>
  <c r="C1577" i="124" s="1"/>
  <c r="C1578" i="124" s="1"/>
  <c r="C1579" i="124" s="1"/>
  <c r="C1580" i="124" s="1"/>
  <c r="C1581" i="124" s="1"/>
  <c r="C1582" i="124" s="1"/>
  <c r="C1583" i="124" s="1"/>
  <c r="C1584" i="124" s="1"/>
  <c r="C1585" i="124" s="1"/>
  <c r="C1586" i="124" s="1"/>
  <c r="C1587" i="124" s="1"/>
  <c r="C1588" i="124" s="1"/>
  <c r="C1589" i="124" s="1"/>
  <c r="C1590" i="124" s="1"/>
  <c r="C1591" i="124" s="1"/>
  <c r="C1592" i="124" s="1"/>
  <c r="C1593" i="124" s="1"/>
  <c r="C1594" i="124" s="1"/>
  <c r="C1595" i="124" s="1"/>
  <c r="C1596" i="124" s="1"/>
  <c r="C1597" i="124" s="1"/>
  <c r="C1598" i="124" s="1"/>
  <c r="C1599" i="124" s="1"/>
  <c r="C1600" i="124" s="1"/>
  <c r="C1601" i="124" s="1"/>
  <c r="C1602" i="124" s="1"/>
  <c r="C1603" i="124" s="1"/>
  <c r="C1604" i="124" s="1"/>
  <c r="C1605" i="124" s="1"/>
  <c r="C1606" i="124" s="1"/>
  <c r="C1607" i="124" s="1"/>
  <c r="C1608" i="124" s="1"/>
  <c r="C1609" i="124" s="1"/>
  <c r="C1610" i="124" s="1"/>
  <c r="C1611" i="124" s="1"/>
  <c r="C1612" i="124" s="1"/>
  <c r="C1613" i="124" s="1"/>
  <c r="C1614" i="124" s="1"/>
  <c r="C1615" i="124" s="1"/>
  <c r="C1616" i="124" s="1"/>
  <c r="C1617" i="124" s="1"/>
  <c r="C1618" i="124" s="1"/>
  <c r="C1619" i="124" s="1"/>
  <c r="C1620" i="124" s="1"/>
  <c r="C1621" i="124" s="1"/>
  <c r="C1622" i="124" s="1"/>
  <c r="C1623" i="124" s="1"/>
  <c r="C1624" i="124" s="1"/>
  <c r="C1625" i="124" s="1"/>
  <c r="C1626" i="124" s="1"/>
  <c r="C1627" i="124" s="1"/>
  <c r="C1628" i="124" s="1"/>
  <c r="C1629" i="124" s="1"/>
  <c r="C1630" i="124" s="1"/>
  <c r="C1631" i="124" s="1"/>
  <c r="C1632" i="124" s="1"/>
  <c r="C1633" i="124" s="1"/>
  <c r="C1634" i="124" s="1"/>
  <c r="C1635" i="124" s="1"/>
  <c r="C1636" i="124" s="1"/>
  <c r="C1637" i="124" s="1"/>
  <c r="C1638" i="124" s="1"/>
  <c r="C1639" i="124" s="1"/>
  <c r="C1640" i="124" s="1"/>
  <c r="C1641" i="124" s="1"/>
  <c r="C1642" i="124" s="1"/>
  <c r="C1643" i="124" s="1"/>
  <c r="C1644" i="124" s="1"/>
  <c r="C1645" i="124" s="1"/>
  <c r="C1646" i="124" s="1"/>
  <c r="C1647" i="124" s="1"/>
  <c r="C1648" i="124" s="1"/>
  <c r="C1649" i="124" s="1"/>
  <c r="C1650" i="124" s="1"/>
  <c r="C1651" i="124" s="1"/>
  <c r="C1652" i="124" s="1"/>
  <c r="C1653" i="124" s="1"/>
  <c r="C1654" i="124" s="1"/>
  <c r="C1655" i="124" s="1"/>
  <c r="C1656" i="124" s="1"/>
  <c r="C1657" i="124" s="1"/>
  <c r="C1658" i="124" s="1"/>
  <c r="C1659" i="124" s="1"/>
  <c r="C1660" i="124" s="1"/>
  <c r="C1661" i="124" s="1"/>
  <c r="C1662" i="124" s="1"/>
  <c r="C1663" i="124" s="1"/>
  <c r="C1664" i="124" s="1"/>
  <c r="C1665" i="124" s="1"/>
  <c r="C1666" i="124" s="1"/>
  <c r="C1667" i="124" s="1"/>
  <c r="C1668" i="124" s="1"/>
  <c r="C1669" i="124" s="1"/>
  <c r="C1670" i="124" s="1"/>
  <c r="C1671" i="124" s="1"/>
  <c r="C1672" i="124" s="1"/>
  <c r="C1673" i="124" s="1"/>
  <c r="C1674" i="124" s="1"/>
  <c r="C1675" i="124" s="1"/>
  <c r="C1676" i="124" s="1"/>
  <c r="C1677" i="124" s="1"/>
  <c r="C1678" i="124" s="1"/>
  <c r="C1679" i="124" s="1"/>
  <c r="C1680" i="124" s="1"/>
  <c r="C1681" i="124" s="1"/>
  <c r="C1682" i="124" s="1"/>
  <c r="C1683" i="124" s="1"/>
  <c r="C1684" i="124" s="1"/>
  <c r="C1685" i="124" s="1"/>
  <c r="C1686" i="124" s="1"/>
  <c r="C1687" i="124" s="1"/>
  <c r="C1688" i="124" s="1"/>
  <c r="C1689" i="124" s="1"/>
  <c r="C1690" i="124" s="1"/>
  <c r="C1691" i="124" s="1"/>
  <c r="C1692" i="124" s="1"/>
  <c r="C1693" i="124" s="1"/>
  <c r="C1694" i="124" s="1"/>
  <c r="C1695" i="124" s="1"/>
  <c r="C1696" i="124" s="1"/>
  <c r="C1697" i="124" s="1"/>
  <c r="C1698" i="124" s="1"/>
  <c r="C1699" i="124" s="1"/>
  <c r="C1700" i="124" s="1"/>
  <c r="C1701" i="124" s="1"/>
  <c r="C1702" i="124" s="1"/>
  <c r="C1703" i="124" s="1"/>
  <c r="C1704" i="124" s="1"/>
  <c r="C1705" i="124" s="1"/>
  <c r="C1706" i="124" s="1"/>
  <c r="C1707" i="124" s="1"/>
  <c r="C1708" i="124" s="1"/>
  <c r="C1709" i="124" s="1"/>
  <c r="C1710" i="124" s="1"/>
  <c r="C1711" i="124" s="1"/>
  <c r="C1712" i="124" s="1"/>
  <c r="C1713" i="124" s="1"/>
  <c r="C1714" i="124" s="1"/>
  <c r="C1715" i="124" s="1"/>
  <c r="C1716" i="124" s="1"/>
  <c r="C1717" i="124" s="1"/>
  <c r="C1718" i="124" s="1"/>
  <c r="C1719" i="124" s="1"/>
  <c r="C1720" i="124" s="1"/>
  <c r="C1721" i="124" s="1"/>
  <c r="C1722" i="124" s="1"/>
  <c r="C1723" i="124" s="1"/>
  <c r="C1724" i="124" s="1"/>
  <c r="C1725" i="124" s="1"/>
  <c r="C1726" i="124" s="1"/>
  <c r="C1727" i="124" s="1"/>
  <c r="C1728" i="124" s="1"/>
  <c r="C1729" i="124" s="1"/>
  <c r="C1730" i="124" s="1"/>
  <c r="C1731" i="124" s="1"/>
  <c r="C1732" i="124" s="1"/>
  <c r="C1733" i="124" s="1"/>
  <c r="C1734" i="124" s="1"/>
  <c r="C1735" i="124" s="1"/>
  <c r="C1736" i="124" s="1"/>
  <c r="C1737" i="124" s="1"/>
  <c r="C1738" i="124" s="1"/>
  <c r="C1739" i="124" s="1"/>
  <c r="C1740" i="124" s="1"/>
  <c r="C1741" i="124" s="1"/>
  <c r="C1742" i="124" s="1"/>
  <c r="C1743" i="124" s="1"/>
  <c r="C1744" i="124" s="1"/>
  <c r="C1745" i="124" s="1"/>
  <c r="C1746" i="124" s="1"/>
  <c r="C1747" i="124" s="1"/>
  <c r="C1748" i="124" s="1"/>
  <c r="C1749" i="124" s="1"/>
  <c r="C1750" i="124" s="1"/>
  <c r="C1751" i="124" s="1"/>
  <c r="C1752" i="124" s="1"/>
  <c r="C1753" i="124" s="1"/>
  <c r="C1754" i="124" s="1"/>
  <c r="C1755" i="124" s="1"/>
  <c r="C1756" i="124" s="1"/>
  <c r="C1757" i="124" s="1"/>
  <c r="C1758" i="124" s="1"/>
  <c r="C1759" i="124" s="1"/>
  <c r="C1760" i="124" s="1"/>
  <c r="C1761" i="124" s="1"/>
  <c r="C1762" i="124" s="1"/>
  <c r="C1763" i="124" s="1"/>
  <c r="C1764" i="124" s="1"/>
  <c r="C1765" i="124" s="1"/>
  <c r="C1766" i="124" s="1"/>
  <c r="C1767" i="124" s="1"/>
  <c r="C1768" i="124" s="1"/>
  <c r="C1769" i="124" s="1"/>
  <c r="C1770" i="124" s="1"/>
  <c r="C1771" i="124" s="1"/>
  <c r="C1772" i="124" s="1"/>
  <c r="C1773" i="124" s="1"/>
  <c r="C1774" i="124" s="1"/>
  <c r="C1775" i="124" s="1"/>
  <c r="C1776" i="124" s="1"/>
  <c r="C1777" i="124" s="1"/>
  <c r="C1778" i="124" s="1"/>
  <c r="C1779" i="124" s="1"/>
  <c r="C1780" i="124" s="1"/>
  <c r="C1781" i="124" s="1"/>
  <c r="C1782" i="124" s="1"/>
  <c r="C1783" i="124" s="1"/>
  <c r="C1784" i="124" s="1"/>
  <c r="C1785" i="124" s="1"/>
  <c r="C1786" i="124" s="1"/>
  <c r="C1787" i="124" s="1"/>
  <c r="C1788" i="124" s="1"/>
  <c r="C1789" i="124" s="1"/>
  <c r="C1790" i="124" s="1"/>
  <c r="C1791" i="124" s="1"/>
  <c r="C1792" i="124" s="1"/>
  <c r="C1793" i="124" s="1"/>
  <c r="C1794" i="124" s="1"/>
  <c r="C1795" i="124" s="1"/>
  <c r="C1796" i="124" s="1"/>
  <c r="C1797" i="124" s="1"/>
  <c r="C1798" i="124" s="1"/>
  <c r="C1799" i="124" s="1"/>
  <c r="C1800" i="124" s="1"/>
  <c r="C1801" i="124" s="1"/>
  <c r="C1802" i="124" s="1"/>
  <c r="C1803" i="124" s="1"/>
  <c r="C1804" i="124" s="1"/>
  <c r="C1805" i="124" s="1"/>
  <c r="C1806" i="124" s="1"/>
  <c r="C1807" i="124" s="1"/>
  <c r="C1808" i="124" s="1"/>
  <c r="C1809" i="124" s="1"/>
  <c r="C1810" i="124" s="1"/>
  <c r="C1811" i="124" s="1"/>
  <c r="C1812" i="124" s="1"/>
  <c r="C1813" i="124" s="1"/>
  <c r="C1814" i="124" s="1"/>
  <c r="C1815" i="124" s="1"/>
  <c r="C1816" i="124" s="1"/>
  <c r="C1817" i="124" s="1"/>
  <c r="C1818" i="124" s="1"/>
  <c r="C1819" i="124" s="1"/>
  <c r="C1820" i="124" s="1"/>
  <c r="C1821" i="124" s="1"/>
  <c r="C1822" i="124" s="1"/>
  <c r="C1823" i="124" s="1"/>
  <c r="C1824" i="124" s="1"/>
  <c r="C1825" i="124" s="1"/>
  <c r="C897" i="124"/>
  <c r="C898" i="124" s="1"/>
  <c r="C899" i="124" s="1"/>
  <c r="C900" i="124" s="1"/>
  <c r="C901" i="124" s="1"/>
  <c r="C902" i="124" s="1"/>
  <c r="C903" i="124" s="1"/>
  <c r="C904" i="124" s="1"/>
  <c r="C905" i="124" s="1"/>
  <c r="C906" i="124" s="1"/>
  <c r="C907" i="124" s="1"/>
  <c r="C908" i="124" s="1"/>
  <c r="C909" i="124" s="1"/>
  <c r="C910" i="124" s="1"/>
  <c r="C911" i="124" s="1"/>
  <c r="C912" i="124" s="1"/>
  <c r="C913" i="124" s="1"/>
  <c r="C914" i="124" s="1"/>
  <c r="C915" i="124" s="1"/>
  <c r="C916" i="124" s="1"/>
  <c r="C917" i="124" s="1"/>
  <c r="C918" i="124" s="1"/>
  <c r="C919" i="124" s="1"/>
  <c r="C920" i="124" s="1"/>
  <c r="C921" i="124" s="1"/>
  <c r="C922" i="124" s="1"/>
  <c r="C923" i="124" s="1"/>
  <c r="C924" i="124" s="1"/>
  <c r="C925" i="124" s="1"/>
  <c r="C926" i="124" s="1"/>
  <c r="C927" i="124" s="1"/>
  <c r="C928" i="124" s="1"/>
  <c r="C929" i="124" s="1"/>
  <c r="C930" i="124" s="1"/>
  <c r="C2188" i="124"/>
  <c r="C2189" i="124" s="1"/>
  <c r="C2190" i="124" s="1"/>
  <c r="C2191" i="124" s="1"/>
  <c r="C2192" i="124" s="1"/>
  <c r="C2193" i="124" s="1"/>
  <c r="B1734" i="125"/>
  <c r="D1733" i="125"/>
  <c r="C2194" i="124" l="1"/>
  <c r="C2195" i="124" s="1"/>
  <c r="C1161" i="124"/>
  <c r="C1162" i="124" s="1"/>
  <c r="C1163" i="124" s="1"/>
  <c r="C1164" i="124" s="1"/>
  <c r="C1165" i="124" s="1"/>
  <c r="C1166" i="124" s="1"/>
  <c r="C1167" i="124" s="1"/>
  <c r="C1168" i="124" s="1"/>
  <c r="C1169" i="124" s="1"/>
  <c r="C1170" i="124" s="1"/>
  <c r="C1171" i="124" s="1"/>
  <c r="C1172" i="124" s="1"/>
  <c r="C1173" i="124" s="1"/>
  <c r="C1174" i="124" s="1"/>
  <c r="C1175" i="124" s="1"/>
  <c r="C1176" i="124" s="1"/>
  <c r="C1177" i="124" s="1"/>
  <c r="C1178" i="124" s="1"/>
  <c r="C1179" i="124" s="1"/>
  <c r="C1180" i="124" s="1"/>
  <c r="C1181" i="124" s="1"/>
  <c r="C1182" i="124" s="1"/>
  <c r="C1183" i="124" s="1"/>
  <c r="C1184" i="124" s="1"/>
  <c r="C1185" i="124" s="1"/>
  <c r="C1186" i="124" s="1"/>
  <c r="C1187" i="124" s="1"/>
  <c r="C1188" i="124" s="1"/>
  <c r="C1189" i="124" s="1"/>
  <c r="C1190" i="124" s="1"/>
  <c r="C1191" i="124" s="1"/>
  <c r="C1192" i="124" s="1"/>
  <c r="C1193" i="124" s="1"/>
  <c r="C1194" i="124" s="1"/>
  <c r="C1195" i="124" s="1"/>
  <c r="C1196" i="124" s="1"/>
  <c r="C1197" i="124" s="1"/>
  <c r="C1198" i="124" s="1"/>
  <c r="C1199" i="124" s="1"/>
  <c r="C1200" i="124" s="1"/>
  <c r="C1201" i="124" s="1"/>
  <c r="C1202" i="124" s="1"/>
  <c r="C1203" i="124" s="1"/>
  <c r="C1204" i="124" s="1"/>
  <c r="C1205" i="124" s="1"/>
  <c r="C1206" i="124" s="1"/>
  <c r="C1207" i="124" s="1"/>
  <c r="C1208" i="124" s="1"/>
  <c r="C1209" i="124" s="1"/>
  <c r="C1210" i="124" s="1"/>
  <c r="C1211" i="124" s="1"/>
  <c r="C1212" i="124" s="1"/>
  <c r="C1213" i="124" s="1"/>
  <c r="C1214" i="124" s="1"/>
  <c r="C1215" i="124" s="1"/>
  <c r="C1216" i="124" s="1"/>
  <c r="C1217" i="124" s="1"/>
  <c r="C1218" i="124" s="1"/>
  <c r="C1219" i="124" s="1"/>
  <c r="C1220" i="124" s="1"/>
  <c r="C1221" i="124" s="1"/>
  <c r="C1222" i="124" s="1"/>
  <c r="C1223" i="124" s="1"/>
  <c r="C1224" i="124" s="1"/>
  <c r="C1225" i="124" s="1"/>
  <c r="C1226" i="124" s="1"/>
  <c r="C1227" i="124" s="1"/>
  <c r="C1228" i="124" s="1"/>
  <c r="C1229" i="124" s="1"/>
  <c r="C1230" i="124" s="1"/>
  <c r="C1231" i="124" s="1"/>
  <c r="C1232" i="124" s="1"/>
  <c r="C1233" i="124" s="1"/>
  <c r="C1234" i="124" s="1"/>
  <c r="C1235" i="124" s="1"/>
  <c r="C1236" i="124" s="1"/>
  <c r="C1237" i="124" s="1"/>
  <c r="C1238" i="124" s="1"/>
  <c r="C1239" i="124" s="1"/>
  <c r="C1240" i="124" s="1"/>
  <c r="C1241" i="124" s="1"/>
  <c r="C1242" i="124" s="1"/>
  <c r="C1243" i="124" s="1"/>
  <c r="C1244" i="124" s="1"/>
  <c r="C1245" i="124" s="1"/>
  <c r="C1246" i="124" s="1"/>
  <c r="C1247" i="124" s="1"/>
  <c r="C1248" i="124" s="1"/>
  <c r="C1249" i="124" s="1"/>
  <c r="C1250" i="124" s="1"/>
  <c r="C1251" i="124" s="1"/>
  <c r="C1252" i="124" s="1"/>
  <c r="C1253" i="124" s="1"/>
  <c r="C1254" i="124" s="1"/>
  <c r="C1255" i="124" s="1"/>
  <c r="C1256" i="124" s="1"/>
  <c r="C1257" i="124" s="1"/>
  <c r="C1258" i="124" s="1"/>
  <c r="C1259" i="124" s="1"/>
  <c r="C1260" i="124" s="1"/>
  <c r="C1261" i="124" s="1"/>
  <c r="C1262" i="124" s="1"/>
  <c r="C1263" i="124" s="1"/>
  <c r="C1264" i="124" s="1"/>
  <c r="C1265" i="124" s="1"/>
  <c r="C1266" i="124" s="1"/>
  <c r="C1267" i="124" s="1"/>
  <c r="C1268" i="124" s="1"/>
  <c r="C1269" i="124" s="1"/>
  <c r="C1270" i="124" s="1"/>
  <c r="C1271" i="124" s="1"/>
  <c r="C1272" i="124" s="1"/>
  <c r="C1273" i="124" s="1"/>
  <c r="C1274" i="124" s="1"/>
  <c r="C1275" i="124" s="1"/>
  <c r="C1276" i="124" s="1"/>
  <c r="C1277" i="124" s="1"/>
  <c r="C1278" i="124" s="1"/>
  <c r="C1279" i="124" s="1"/>
  <c r="C1280" i="124" s="1"/>
  <c r="C1281" i="124" s="1"/>
  <c r="C1282" i="124" s="1"/>
  <c r="C1283" i="124" s="1"/>
  <c r="C1284" i="124" s="1"/>
  <c r="C1285" i="124" s="1"/>
  <c r="C1286" i="124" s="1"/>
  <c r="C1287" i="124" s="1"/>
  <c r="C1288" i="124" s="1"/>
  <c r="C1289" i="124" s="1"/>
  <c r="C1290" i="124" s="1"/>
  <c r="C1291" i="124" s="1"/>
  <c r="C1292" i="124" s="1"/>
  <c r="C1293" i="124" s="1"/>
  <c r="C1294" i="124" s="1"/>
  <c r="C1295" i="124" s="1"/>
  <c r="C1296" i="124" s="1"/>
  <c r="C1297" i="124" s="1"/>
  <c r="C1298" i="124" s="1"/>
  <c r="C1299" i="124" s="1"/>
  <c r="C1300" i="124" s="1"/>
  <c r="C1301" i="124" s="1"/>
  <c r="C1302" i="124" s="1"/>
  <c r="C1303" i="124" s="1"/>
  <c r="C1304" i="124" s="1"/>
  <c r="C1305" i="124" s="1"/>
  <c r="C1306" i="124" s="1"/>
  <c r="C1307" i="124" s="1"/>
  <c r="C1308" i="124" s="1"/>
  <c r="C1309" i="124" s="1"/>
  <c r="C1310" i="124" s="1"/>
  <c r="B1735" i="125"/>
  <c r="D1734" i="125"/>
  <c r="C2196" i="124" l="1"/>
  <c r="C2197" i="124" s="1"/>
  <c r="C2198" i="124" s="1"/>
  <c r="C2199" i="124" s="1"/>
  <c r="C2200" i="124" s="1"/>
  <c r="C2201" i="124" s="1"/>
  <c r="C2202" i="124" s="1"/>
  <c r="C2203" i="124" s="1"/>
  <c r="C2204" i="124" s="1"/>
  <c r="C2205" i="124" s="1"/>
  <c r="C2206" i="124" s="1"/>
  <c r="C2207" i="124" s="1"/>
  <c r="C2208" i="124" s="1"/>
  <c r="C2209" i="124" s="1"/>
  <c r="B1736" i="125"/>
  <c r="D1735" i="125"/>
  <c r="C2210" i="124" l="1"/>
  <c r="C2211" i="124" s="1"/>
  <c r="C2212" i="124" s="1"/>
  <c r="B1737" i="125"/>
  <c r="D1736" i="125"/>
  <c r="C2213" i="124" l="1"/>
  <c r="B1738" i="125"/>
  <c r="D1737" i="125"/>
  <c r="C2214" i="124" l="1"/>
  <c r="C2215" i="124" s="1"/>
  <c r="C2216" i="124" s="1"/>
  <c r="C2217" i="124" s="1"/>
  <c r="C2218" i="124" s="1"/>
  <c r="C2219" i="124" s="1"/>
  <c r="C2220" i="124" s="1"/>
  <c r="C2221" i="124" s="1"/>
  <c r="C2222" i="124" s="1"/>
  <c r="B1739" i="125"/>
  <c r="D1738" i="125"/>
  <c r="C2223" i="124" l="1"/>
  <c r="C2224" i="124" s="1"/>
  <c r="C2225" i="124" s="1"/>
  <c r="B1740" i="125"/>
  <c r="D1739" i="125"/>
  <c r="C2226" i="124" l="1"/>
  <c r="C2227" i="124" s="1"/>
  <c r="B1741" i="125"/>
  <c r="D1740" i="125"/>
  <c r="C2228" i="124" l="1"/>
  <c r="C2229" i="124" s="1"/>
  <c r="C2230" i="124" s="1"/>
  <c r="C2231" i="124" s="1"/>
  <c r="C2232" i="124" s="1"/>
  <c r="B1742" i="125"/>
  <c r="D1741" i="125"/>
  <c r="C2233" i="124" l="1"/>
  <c r="B1743" i="125"/>
  <c r="D1742" i="125"/>
  <c r="C2234" i="124" l="1"/>
  <c r="C2235" i="124" s="1"/>
  <c r="C2236" i="124" s="1"/>
  <c r="C2237" i="124" s="1"/>
  <c r="C2238" i="124" s="1"/>
  <c r="C2239" i="124" s="1"/>
  <c r="C2240" i="124" s="1"/>
  <c r="C2241" i="124" s="1"/>
  <c r="C2242" i="124" s="1"/>
  <c r="C2243" i="124" s="1"/>
  <c r="C2244" i="124" s="1"/>
  <c r="C2245" i="124" s="1"/>
  <c r="C2246" i="124" s="1"/>
  <c r="C2247" i="124" s="1"/>
  <c r="C2248" i="124" s="1"/>
  <c r="C2249" i="124" s="1"/>
  <c r="C2250" i="124" s="1"/>
  <c r="C2251" i="124" s="1"/>
  <c r="C2252" i="124" s="1"/>
  <c r="C2253" i="124" s="1"/>
  <c r="C2254" i="124" s="1"/>
  <c r="C2255" i="124" s="1"/>
  <c r="C2256" i="124" s="1"/>
  <c r="C2257" i="124" s="1"/>
  <c r="B1744" i="125"/>
  <c r="D1743" i="125"/>
  <c r="C2258" i="124" l="1"/>
  <c r="C2259" i="124" s="1"/>
  <c r="C2260" i="124" s="1"/>
  <c r="C2261" i="124" s="1"/>
  <c r="C2262" i="124" s="1"/>
  <c r="C2263" i="124" s="1"/>
  <c r="C2264" i="124" s="1"/>
  <c r="C2265" i="124" s="1"/>
  <c r="B1745" i="125"/>
  <c r="D1744" i="125"/>
  <c r="C603" i="125"/>
  <c r="C604" i="125" s="1"/>
  <c r="C605" i="125" s="1"/>
  <c r="C606" i="125" s="1"/>
  <c r="C607" i="125" s="1"/>
  <c r="C608" i="125" s="1"/>
  <c r="C609" i="125" s="1"/>
  <c r="C610" i="125" s="1"/>
  <c r="C611" i="125" s="1"/>
  <c r="C612" i="125" s="1"/>
  <c r="C613" i="125" s="1"/>
  <c r="C614" i="125" s="1"/>
  <c r="C615" i="125" s="1"/>
  <c r="C616" i="125" s="1"/>
  <c r="C617" i="125" s="1"/>
  <c r="C618" i="125" s="1"/>
  <c r="C619" i="125" s="1"/>
  <c r="C620" i="125" s="1"/>
  <c r="C621" i="125" s="1"/>
  <c r="C622" i="125" s="1"/>
  <c r="C623" i="125" s="1"/>
  <c r="C624" i="125" s="1"/>
  <c r="C625" i="125" s="1"/>
  <c r="C626" i="125" s="1"/>
  <c r="C627" i="125" s="1"/>
  <c r="C628" i="125" s="1"/>
  <c r="C629" i="125" s="1"/>
  <c r="C630" i="125" s="1"/>
  <c r="C631" i="125" s="1"/>
  <c r="C632" i="125" s="1"/>
  <c r="C633" i="125" s="1"/>
  <c r="C634" i="125" s="1"/>
  <c r="C635" i="125" s="1"/>
  <c r="C636" i="125" s="1"/>
  <c r="C637" i="125" s="1"/>
  <c r="C638" i="125" s="1"/>
  <c r="C639" i="125" s="1"/>
  <c r="C640" i="125" s="1"/>
  <c r="C641" i="125" s="1"/>
  <c r="C642" i="125" s="1"/>
  <c r="C643" i="125" s="1"/>
  <c r="C644" i="125" s="1"/>
  <c r="C645" i="125" s="1"/>
  <c r="C646" i="125" s="1"/>
  <c r="C647" i="125" s="1"/>
  <c r="C648" i="125" s="1"/>
  <c r="C649" i="125" s="1"/>
  <c r="C650" i="125" s="1"/>
  <c r="C651" i="125" s="1"/>
  <c r="C652" i="125" s="1"/>
  <c r="C653" i="125" s="1"/>
  <c r="C654" i="125" s="1"/>
  <c r="C655" i="125" s="1"/>
  <c r="C656" i="125" s="1"/>
  <c r="C657" i="125" s="1"/>
  <c r="C658" i="125" s="1"/>
  <c r="C659" i="125" s="1"/>
  <c r="C660" i="125" s="1"/>
  <c r="C661" i="125" s="1"/>
  <c r="C662" i="125" s="1"/>
  <c r="C663" i="125" s="1"/>
  <c r="C664" i="125" s="1"/>
  <c r="C665" i="125" s="1"/>
  <c r="C666" i="125" s="1"/>
  <c r="C667" i="125" s="1"/>
  <c r="C668" i="125" s="1"/>
  <c r="C669" i="125" s="1"/>
  <c r="C670" i="125" s="1"/>
  <c r="C671" i="125" s="1"/>
  <c r="C672" i="125" s="1"/>
  <c r="C673" i="125" s="1"/>
  <c r="C674" i="125" s="1"/>
  <c r="C675" i="125" s="1"/>
  <c r="C676" i="125" s="1"/>
  <c r="C677" i="125" s="1"/>
  <c r="C678" i="125" s="1"/>
  <c r="C679" i="125" s="1"/>
  <c r="C680" i="125" s="1"/>
  <c r="C681" i="125" s="1"/>
  <c r="C682" i="125" s="1"/>
  <c r="C683" i="125" s="1"/>
  <c r="C684" i="125" s="1"/>
  <c r="C685" i="125" s="1"/>
  <c r="C686" i="125" s="1"/>
  <c r="C687" i="125" s="1"/>
  <c r="C688" i="125" s="1"/>
  <c r="C689" i="125" s="1"/>
  <c r="C690" i="125" s="1"/>
  <c r="C691" i="125" s="1"/>
  <c r="C692" i="125" s="1"/>
  <c r="C693" i="125" s="1"/>
  <c r="C694" i="125" s="1"/>
  <c r="C695" i="125" s="1"/>
  <c r="C696" i="125" s="1"/>
  <c r="C697" i="125" s="1"/>
  <c r="C698" i="125" s="1"/>
  <c r="C699" i="125" s="1"/>
  <c r="C700" i="125" s="1"/>
  <c r="C701" i="125" s="1"/>
  <c r="C702" i="125" s="1"/>
  <c r="C703" i="125" s="1"/>
  <c r="C704" i="125" s="1"/>
  <c r="C705" i="125" s="1"/>
  <c r="C706" i="125" s="1"/>
  <c r="C707" i="125" s="1"/>
  <c r="C708" i="125" s="1"/>
  <c r="C709" i="125" s="1"/>
  <c r="C710" i="125" s="1"/>
  <c r="C711" i="125" s="1"/>
  <c r="C712" i="125" s="1"/>
  <c r="C713" i="125" s="1"/>
  <c r="C714" i="125" s="1"/>
  <c r="C715" i="125" s="1"/>
  <c r="C716" i="125" s="1"/>
  <c r="C717" i="125" s="1"/>
  <c r="C718" i="125" s="1"/>
  <c r="C719" i="125" s="1"/>
  <c r="C720" i="125" s="1"/>
  <c r="C721" i="125" s="1"/>
  <c r="C722" i="125" s="1"/>
  <c r="C723" i="125" s="1"/>
  <c r="C724" i="125" s="1"/>
  <c r="C725" i="125" s="1"/>
  <c r="C726" i="125" s="1"/>
  <c r="C727" i="125" s="1"/>
  <c r="C728" i="125" s="1"/>
  <c r="C729" i="125" s="1"/>
  <c r="C730" i="125" s="1"/>
  <c r="C731" i="125" s="1"/>
  <c r="C732" i="125" s="1"/>
  <c r="C733" i="125" s="1"/>
  <c r="C734" i="125" s="1"/>
  <c r="C735" i="125" s="1"/>
  <c r="C736" i="125" s="1"/>
  <c r="C737" i="125" s="1"/>
  <c r="C738" i="125" s="1"/>
  <c r="C739" i="125" s="1"/>
  <c r="C740" i="125" s="1"/>
  <c r="C741" i="125" s="1"/>
  <c r="C742" i="125" s="1"/>
  <c r="C743" i="125" s="1"/>
  <c r="C744" i="125" s="1"/>
  <c r="C745" i="125" s="1"/>
  <c r="C746" i="125" s="1"/>
  <c r="C747" i="125" s="1"/>
  <c r="C748" i="125" s="1"/>
  <c r="C749" i="125" s="1"/>
  <c r="C750" i="125" s="1"/>
  <c r="C751" i="125" s="1"/>
  <c r="C752" i="125" s="1"/>
  <c r="C753" i="125" s="1"/>
  <c r="C754" i="125" s="1"/>
  <c r="C755" i="125" s="1"/>
  <c r="C756" i="125" s="1"/>
  <c r="C757" i="125" s="1"/>
  <c r="C758" i="125" s="1"/>
  <c r="C759" i="125" s="1"/>
  <c r="C760" i="125" s="1"/>
  <c r="C761" i="125" s="1"/>
  <c r="C762" i="125" s="1"/>
  <c r="C763" i="125" s="1"/>
  <c r="C764" i="125" s="1"/>
  <c r="C765" i="125" s="1"/>
  <c r="C766" i="125" s="1"/>
  <c r="C767" i="125" s="1"/>
  <c r="C768" i="125" s="1"/>
  <c r="C769" i="125" s="1"/>
  <c r="C770" i="125" s="1"/>
  <c r="C771" i="125" s="1"/>
  <c r="C772" i="125" s="1"/>
  <c r="C773" i="125" s="1"/>
  <c r="C774" i="125" s="1"/>
  <c r="C775" i="125" s="1"/>
  <c r="C776" i="125" s="1"/>
  <c r="C777" i="125" s="1"/>
  <c r="C778" i="125" s="1"/>
  <c r="C779" i="125" s="1"/>
  <c r="C780" i="125" s="1"/>
  <c r="C781" i="125" s="1"/>
  <c r="C782" i="125" s="1"/>
  <c r="C783" i="125" s="1"/>
  <c r="C784" i="125" s="1"/>
  <c r="C785" i="125" s="1"/>
  <c r="C786" i="125" s="1"/>
  <c r="C787" i="125" s="1"/>
  <c r="C788" i="125" s="1"/>
  <c r="C789" i="125" s="1"/>
  <c r="C790" i="125" s="1"/>
  <c r="C791" i="125" s="1"/>
  <c r="C792" i="125" s="1"/>
  <c r="C793" i="125" s="1"/>
  <c r="C794" i="125" s="1"/>
  <c r="C795" i="125" s="1"/>
  <c r="C796" i="125" s="1"/>
  <c r="C797" i="125" s="1"/>
  <c r="C798" i="125" s="1"/>
  <c r="C799" i="125" s="1"/>
  <c r="C800" i="125" s="1"/>
  <c r="C801" i="125" s="1"/>
  <c r="C802" i="125" s="1"/>
  <c r="C803" i="125" s="1"/>
  <c r="C804" i="125" s="1"/>
  <c r="C805" i="125" s="1"/>
  <c r="C806" i="125" s="1"/>
  <c r="C807" i="125" s="1"/>
  <c r="C808" i="125" s="1"/>
  <c r="C809" i="125" s="1"/>
  <c r="C810" i="125" s="1"/>
  <c r="C811" i="125" s="1"/>
  <c r="C812" i="125" s="1"/>
  <c r="C813" i="125" s="1"/>
  <c r="C814" i="125" s="1"/>
  <c r="C815" i="125" s="1"/>
  <c r="C816" i="125" s="1"/>
  <c r="C817" i="125" s="1"/>
  <c r="C818" i="125" s="1"/>
  <c r="C819" i="125" s="1"/>
  <c r="C820" i="125" s="1"/>
  <c r="C821" i="125" s="1"/>
  <c r="C822" i="125" s="1"/>
  <c r="C823" i="125" s="1"/>
  <c r="C824" i="125" s="1"/>
  <c r="C825" i="125" s="1"/>
  <c r="C826" i="125" s="1"/>
  <c r="C827" i="125" s="1"/>
  <c r="C828" i="125" s="1"/>
  <c r="C829" i="125" s="1"/>
  <c r="C830" i="125" s="1"/>
  <c r="C831" i="125" s="1"/>
  <c r="C832" i="125" s="1"/>
  <c r="C833" i="125" s="1"/>
  <c r="C834" i="125" s="1"/>
  <c r="C835" i="125" s="1"/>
  <c r="C836" i="125" s="1"/>
  <c r="C453" i="125"/>
  <c r="C454" i="125" s="1"/>
  <c r="C455" i="125" s="1"/>
  <c r="C456" i="125" s="1"/>
  <c r="C457" i="125" s="1"/>
  <c r="C458" i="125" s="1"/>
  <c r="C459" i="125" s="1"/>
  <c r="C460" i="125" s="1"/>
  <c r="C461" i="125" s="1"/>
  <c r="C462" i="125" s="1"/>
  <c r="C463" i="125" s="1"/>
  <c r="C464" i="125" s="1"/>
  <c r="C465" i="125" s="1"/>
  <c r="C466" i="125" s="1"/>
  <c r="C467" i="125" s="1"/>
  <c r="C468" i="125" s="1"/>
  <c r="C469" i="125" s="1"/>
  <c r="C470" i="125" s="1"/>
  <c r="C471" i="125" s="1"/>
  <c r="C472" i="125" s="1"/>
  <c r="C473" i="125" s="1"/>
  <c r="C474" i="125" s="1"/>
  <c r="C475" i="125" s="1"/>
  <c r="C476" i="125" s="1"/>
  <c r="C477" i="125" s="1"/>
  <c r="C478" i="125" s="1"/>
  <c r="C479" i="125" s="1"/>
  <c r="C480" i="125" s="1"/>
  <c r="C481" i="125" s="1"/>
  <c r="C482" i="125" s="1"/>
  <c r="C483" i="125" s="1"/>
  <c r="C484" i="125" s="1"/>
  <c r="C485" i="125" s="1"/>
  <c r="C486" i="125" s="1"/>
  <c r="C487" i="125" s="1"/>
  <c r="C488" i="125" s="1"/>
  <c r="C489" i="125" s="1"/>
  <c r="C490" i="125" s="1"/>
  <c r="C491" i="125" s="1"/>
  <c r="C492" i="125" s="1"/>
  <c r="C493" i="125" s="1"/>
  <c r="C494" i="125" s="1"/>
  <c r="C495" i="125" s="1"/>
  <c r="C496" i="125" s="1"/>
  <c r="C497" i="125" s="1"/>
  <c r="C498" i="125" s="1"/>
  <c r="C499" i="125" s="1"/>
  <c r="C500" i="125" s="1"/>
  <c r="C501" i="125" s="1"/>
  <c r="C502" i="125" s="1"/>
  <c r="C503" i="125" s="1"/>
  <c r="C504" i="125" s="1"/>
  <c r="C505" i="125" s="1"/>
  <c r="C506" i="125" s="1"/>
  <c r="C507" i="125" s="1"/>
  <c r="C508" i="125" s="1"/>
  <c r="C509" i="125" s="1"/>
  <c r="C510" i="125" s="1"/>
  <c r="C511" i="125" s="1"/>
  <c r="C512" i="125" s="1"/>
  <c r="C513" i="125" s="1"/>
  <c r="C514" i="125" s="1"/>
  <c r="C515" i="125" s="1"/>
  <c r="C516" i="125" s="1"/>
  <c r="C517" i="125" s="1"/>
  <c r="C518" i="125" s="1"/>
  <c r="C519" i="125" s="1"/>
  <c r="C520" i="125" s="1"/>
  <c r="C521" i="125" s="1"/>
  <c r="C522" i="125" s="1"/>
  <c r="C523" i="125" s="1"/>
  <c r="C524" i="125" s="1"/>
  <c r="C525" i="125" s="1"/>
  <c r="C526" i="125" s="1"/>
  <c r="C527" i="125" s="1"/>
  <c r="C528" i="125" s="1"/>
  <c r="C529" i="125" s="1"/>
  <c r="C530" i="125" s="1"/>
  <c r="C531" i="125" s="1"/>
  <c r="C532" i="125" s="1"/>
  <c r="C533" i="125" s="1"/>
  <c r="C534" i="125" s="1"/>
  <c r="C535" i="125" s="1"/>
  <c r="C536" i="125" s="1"/>
  <c r="C537" i="125" s="1"/>
  <c r="C538" i="125" s="1"/>
  <c r="C539" i="125" s="1"/>
  <c r="C540" i="125" s="1"/>
  <c r="C541" i="125" s="1"/>
  <c r="C542" i="125" s="1"/>
  <c r="C543" i="125" s="1"/>
  <c r="C544" i="125" s="1"/>
  <c r="C545" i="125" s="1"/>
  <c r="C546" i="125" s="1"/>
  <c r="C547" i="125" s="1"/>
  <c r="C548" i="125" s="1"/>
  <c r="C549" i="125" s="1"/>
  <c r="C550" i="125" s="1"/>
  <c r="C551" i="125" s="1"/>
  <c r="C552" i="125" s="1"/>
  <c r="C553" i="125" s="1"/>
  <c r="C554" i="125" s="1"/>
  <c r="C555" i="125" s="1"/>
  <c r="C556" i="125" s="1"/>
  <c r="C557" i="125" s="1"/>
  <c r="C558" i="125" s="1"/>
  <c r="C559" i="125" s="1"/>
  <c r="C560" i="125" s="1"/>
  <c r="C561" i="125" s="1"/>
  <c r="C562" i="125" s="1"/>
  <c r="C563" i="125" s="1"/>
  <c r="C564" i="125" s="1"/>
  <c r="C565" i="125" s="1"/>
  <c r="C566" i="125" s="1"/>
  <c r="C567" i="125" s="1"/>
  <c r="C568" i="125" s="1"/>
  <c r="C569" i="125" s="1"/>
  <c r="C570" i="125" s="1"/>
  <c r="C571" i="125" s="1"/>
  <c r="C572" i="125" s="1"/>
  <c r="C573" i="125" s="1"/>
  <c r="C574" i="125" s="1"/>
  <c r="C575" i="125" s="1"/>
  <c r="C576" i="125" s="1"/>
  <c r="C577" i="125" s="1"/>
  <c r="C578" i="125" s="1"/>
  <c r="C579" i="125" s="1"/>
  <c r="C580" i="125" s="1"/>
  <c r="C581" i="125" s="1"/>
  <c r="C582" i="125" s="1"/>
  <c r="C583" i="125" s="1"/>
  <c r="C584" i="125" s="1"/>
  <c r="C585" i="125" s="1"/>
  <c r="C586" i="125" s="1"/>
  <c r="C587" i="125" s="1"/>
  <c r="C588" i="125" s="1"/>
  <c r="C589" i="125" s="1"/>
  <c r="C590" i="125" s="1"/>
  <c r="C591" i="125" s="1"/>
  <c r="C592" i="125" s="1"/>
  <c r="C593" i="125" s="1"/>
  <c r="C594" i="125" s="1"/>
  <c r="C595" i="125" s="1"/>
  <c r="C596" i="125" s="1"/>
  <c r="C597" i="125" s="1"/>
  <c r="C598" i="125" s="1"/>
  <c r="C599" i="125" s="1"/>
  <c r="C600" i="125" s="1"/>
  <c r="C601" i="125" s="1"/>
  <c r="C1365" i="125"/>
  <c r="C1366" i="125" s="1"/>
  <c r="C1367" i="125" s="1"/>
  <c r="C1368" i="125" s="1"/>
  <c r="C1369" i="125" s="1"/>
  <c r="C1370" i="125" s="1"/>
  <c r="C1371" i="125" s="1"/>
  <c r="C1372" i="125" s="1"/>
  <c r="C1373" i="125" s="1"/>
  <c r="C1374" i="125" s="1"/>
  <c r="C1375" i="125" s="1"/>
  <c r="C1376" i="125" s="1"/>
  <c r="C1377" i="125" s="1"/>
  <c r="C1378" i="125" s="1"/>
  <c r="C1379" i="125" s="1"/>
  <c r="C1380" i="125" s="1"/>
  <c r="C1381" i="125" s="1"/>
  <c r="C1382" i="125" s="1"/>
  <c r="C1383" i="125" s="1"/>
  <c r="C1384" i="125" s="1"/>
  <c r="C1385" i="125" s="1"/>
  <c r="C1386" i="125" s="1"/>
  <c r="C1387" i="125" s="1"/>
  <c r="C1388" i="125" s="1"/>
  <c r="C1389" i="125" s="1"/>
  <c r="C1390" i="125" s="1"/>
  <c r="C1391" i="125" s="1"/>
  <c r="C1392" i="125" s="1"/>
  <c r="C1393" i="125" s="1"/>
  <c r="C1394" i="125" s="1"/>
  <c r="C1395" i="125" s="1"/>
  <c r="C1396" i="125" s="1"/>
  <c r="C1397" i="125" s="1"/>
  <c r="C1398" i="125" s="1"/>
  <c r="C1399" i="125" s="1"/>
  <c r="C1400" i="125" s="1"/>
  <c r="C1401" i="125" s="1"/>
  <c r="C1402" i="125" s="1"/>
  <c r="C1403" i="125" s="1"/>
  <c r="C1404" i="125" s="1"/>
  <c r="C1405" i="125" s="1"/>
  <c r="C1406" i="125" s="1"/>
  <c r="C1407" i="125" s="1"/>
  <c r="C1408" i="125" s="1"/>
  <c r="C1409" i="125" s="1"/>
  <c r="C1410" i="125" s="1"/>
  <c r="C1411" i="125" s="1"/>
  <c r="C1412" i="125" s="1"/>
  <c r="C1413" i="125" s="1"/>
  <c r="C1414" i="125" s="1"/>
  <c r="C1415" i="125" s="1"/>
  <c r="C1416" i="125" s="1"/>
  <c r="C1417" i="125" s="1"/>
  <c r="C1418" i="125" s="1"/>
  <c r="C1419" i="125" s="1"/>
  <c r="C1420" i="125" s="1"/>
  <c r="C1421" i="125" s="1"/>
  <c r="C1422" i="125" s="1"/>
  <c r="C1423" i="125" s="1"/>
  <c r="C1424" i="125" s="1"/>
  <c r="C1425" i="125" s="1"/>
  <c r="C1426" i="125" s="1"/>
  <c r="C1427" i="125" s="1"/>
  <c r="C1428" i="125" s="1"/>
  <c r="C1429" i="125" s="1"/>
  <c r="C1430" i="125" s="1"/>
  <c r="C1431" i="125" s="1"/>
  <c r="C1432" i="125" s="1"/>
  <c r="C1433" i="125" s="1"/>
  <c r="C1434" i="125" s="1"/>
  <c r="C1435" i="125" s="1"/>
  <c r="C1436" i="125" s="1"/>
  <c r="C1437" i="125" s="1"/>
  <c r="C1438" i="125" s="1"/>
  <c r="C1439" i="125" s="1"/>
  <c r="C1440" i="125" s="1"/>
  <c r="C1441" i="125" s="1"/>
  <c r="C1442" i="125" s="1"/>
  <c r="C1443" i="125" s="1"/>
  <c r="C1444" i="125" s="1"/>
  <c r="C1445" i="125" s="1"/>
  <c r="C1446" i="125" s="1"/>
  <c r="C1447" i="125" s="1"/>
  <c r="C1448" i="125" s="1"/>
  <c r="C1449" i="125" s="1"/>
  <c r="C1450" i="125" s="1"/>
  <c r="C1451" i="125" s="1"/>
  <c r="C1452" i="125" s="1"/>
  <c r="C1453" i="125" s="1"/>
  <c r="C1454" i="125" s="1"/>
  <c r="C1455" i="125" s="1"/>
  <c r="C1456" i="125" s="1"/>
  <c r="C1457" i="125" s="1"/>
  <c r="C1458" i="125" s="1"/>
  <c r="C1459" i="125" s="1"/>
  <c r="C1460" i="125" s="1"/>
  <c r="C1461" i="125" s="1"/>
  <c r="C1462" i="125" s="1"/>
  <c r="C1463" i="125" s="1"/>
  <c r="C1464" i="125" s="1"/>
  <c r="C1465" i="125" s="1"/>
  <c r="C1466" i="125" s="1"/>
  <c r="C1467" i="125" s="1"/>
  <c r="C1468" i="125" s="1"/>
  <c r="C1469" i="125" s="1"/>
  <c r="C1470" i="125" s="1"/>
  <c r="C1471" i="125" s="1"/>
  <c r="C1472" i="125" s="1"/>
  <c r="C1473" i="125" s="1"/>
  <c r="C1474" i="125" s="1"/>
  <c r="C1475" i="125" s="1"/>
  <c r="C1476" i="125" s="1"/>
  <c r="C1477" i="125" s="1"/>
  <c r="C1478" i="125" s="1"/>
  <c r="C1479" i="125" s="1"/>
  <c r="C1480" i="125" s="1"/>
  <c r="C1481" i="125" s="1"/>
  <c r="C1482" i="125" s="1"/>
  <c r="C1483" i="125" s="1"/>
  <c r="C1484" i="125" s="1"/>
  <c r="C1485" i="125" s="1"/>
  <c r="C1486" i="125" s="1"/>
  <c r="C1487" i="125" s="1"/>
  <c r="C1488" i="125" s="1"/>
  <c r="C1489" i="125" s="1"/>
  <c r="C1490" i="125" s="1"/>
  <c r="C1491" i="125" s="1"/>
  <c r="C1492" i="125" s="1"/>
  <c r="C1493" i="125" s="1"/>
  <c r="C1494" i="125" s="1"/>
  <c r="C1495" i="125" s="1"/>
  <c r="C1496" i="125" s="1"/>
  <c r="C1497" i="125" s="1"/>
  <c r="C1498" i="125" s="1"/>
  <c r="C1499" i="125" s="1"/>
  <c r="C1500" i="125" s="1"/>
  <c r="C1501" i="125" s="1"/>
  <c r="C1502" i="125" s="1"/>
  <c r="C1503" i="125" s="1"/>
  <c r="C1504" i="125" s="1"/>
  <c r="C1505" i="125" s="1"/>
  <c r="C1506" i="125" s="1"/>
  <c r="C1507" i="125" s="1"/>
  <c r="C1508" i="125" s="1"/>
  <c r="C1509" i="125" s="1"/>
  <c r="C1510" i="125" s="1"/>
  <c r="C1511" i="125" s="1"/>
  <c r="C1512" i="125" s="1"/>
  <c r="C1513" i="125" s="1"/>
  <c r="C1514" i="125" s="1"/>
  <c r="C1515" i="125" s="1"/>
  <c r="C1516" i="125" s="1"/>
  <c r="C1517" i="125" s="1"/>
  <c r="C1518" i="125" s="1"/>
  <c r="C1519" i="125" s="1"/>
  <c r="C1520" i="125" s="1"/>
  <c r="C1521" i="125" s="1"/>
  <c r="C1522" i="125" s="1"/>
  <c r="C1523" i="125" s="1"/>
  <c r="C1524" i="125" s="1"/>
  <c r="C1525" i="125" s="1"/>
  <c r="C1526" i="125" s="1"/>
  <c r="C1527" i="125" s="1"/>
  <c r="C1528" i="125" s="1"/>
  <c r="C1529" i="125" s="1"/>
  <c r="C1530" i="125" s="1"/>
  <c r="C1531" i="125" s="1"/>
  <c r="C1532" i="125" s="1"/>
  <c r="C1533" i="125" s="1"/>
  <c r="C1534" i="125" s="1"/>
  <c r="C1535" i="125" s="1"/>
  <c r="C1536" i="125" s="1"/>
  <c r="C1537" i="125" s="1"/>
  <c r="C1538" i="125" s="1"/>
  <c r="C1539" i="125" s="1"/>
  <c r="C1540" i="125" s="1"/>
  <c r="C1541" i="125" s="1"/>
  <c r="C1542" i="125" s="1"/>
  <c r="C1543" i="125" s="1"/>
  <c r="C1544" i="125" s="1"/>
  <c r="C1545" i="125" s="1"/>
  <c r="C1546" i="125" s="1"/>
  <c r="C1547" i="125" s="1"/>
  <c r="C1548" i="125" s="1"/>
  <c r="C1549" i="125" s="1"/>
  <c r="C1550" i="125" s="1"/>
  <c r="C1551" i="125" s="1"/>
  <c r="C1552" i="125" s="1"/>
  <c r="C1553" i="125" s="1"/>
  <c r="C1554" i="125" s="1"/>
  <c r="C1555" i="125" s="1"/>
  <c r="C1556" i="125" s="1"/>
  <c r="C1557" i="125" s="1"/>
  <c r="C1558" i="125" s="1"/>
  <c r="C1559" i="125" s="1"/>
  <c r="C1560" i="125" s="1"/>
  <c r="C1561" i="125" s="1"/>
  <c r="C1562" i="125" s="1"/>
  <c r="C1563" i="125" s="1"/>
  <c r="C1564" i="125" s="1"/>
  <c r="C1565" i="125" s="1"/>
  <c r="C1566" i="125" s="1"/>
  <c r="C1567" i="125" s="1"/>
  <c r="C1568" i="125" s="1"/>
  <c r="C1569" i="125" s="1"/>
  <c r="C1570" i="125" s="1"/>
  <c r="C1571" i="125" s="1"/>
  <c r="C1572" i="125" s="1"/>
  <c r="C1573" i="125" s="1"/>
  <c r="C1574" i="125" s="1"/>
  <c r="C1575" i="125" s="1"/>
  <c r="C1576" i="125" s="1"/>
  <c r="C1577" i="125" s="1"/>
  <c r="C1578" i="125" s="1"/>
  <c r="C1579" i="125" s="1"/>
  <c r="C1580" i="125" s="1"/>
  <c r="C1581" i="125" s="1"/>
  <c r="C1582" i="125" s="1"/>
  <c r="C1583" i="125" s="1"/>
  <c r="C1584" i="125" s="1"/>
  <c r="C1585" i="125" s="1"/>
  <c r="C1586" i="125" s="1"/>
  <c r="C1587" i="125" s="1"/>
  <c r="C1588" i="125" s="1"/>
  <c r="C1589" i="125" s="1"/>
  <c r="C1590" i="125" s="1"/>
  <c r="C1591" i="125" s="1"/>
  <c r="C1592" i="125" s="1"/>
  <c r="C1593" i="125" s="1"/>
  <c r="C1594" i="125" s="1"/>
  <c r="C1595" i="125" s="1"/>
  <c r="C1596" i="125" s="1"/>
  <c r="C1597" i="125" s="1"/>
  <c r="C1598" i="125" s="1"/>
  <c r="C1599" i="125" s="1"/>
  <c r="C1600" i="125" s="1"/>
  <c r="C1601" i="125" s="1"/>
  <c r="C1602" i="125" s="1"/>
  <c r="C1603" i="125" s="1"/>
  <c r="C1604" i="125" s="1"/>
  <c r="C1605" i="125" s="1"/>
  <c r="C1606" i="125" s="1"/>
  <c r="C1607" i="125" s="1"/>
  <c r="C1608" i="125" s="1"/>
  <c r="C1609" i="125" s="1"/>
  <c r="C1610" i="125" s="1"/>
  <c r="C1611" i="125" s="1"/>
  <c r="C1612" i="125" s="1"/>
  <c r="C1613" i="125" s="1"/>
  <c r="C1614" i="125" s="1"/>
  <c r="C1615" i="125" s="1"/>
  <c r="C1616" i="125" s="1"/>
  <c r="C1617" i="125" s="1"/>
  <c r="C1618" i="125" s="1"/>
  <c r="C1619" i="125" s="1"/>
  <c r="C1620" i="125" s="1"/>
  <c r="C1621" i="125" s="1"/>
  <c r="C1622" i="125" s="1"/>
  <c r="C1623" i="125" s="1"/>
  <c r="C1624" i="125" s="1"/>
  <c r="C1625" i="125" s="1"/>
  <c r="C1626" i="125" s="1"/>
  <c r="C1627" i="125" s="1"/>
  <c r="C1628" i="125" s="1"/>
  <c r="C1629" i="125" s="1"/>
  <c r="C1630" i="125" s="1"/>
  <c r="C1631" i="125" s="1"/>
  <c r="C1632" i="125" s="1"/>
  <c r="C1633" i="125" s="1"/>
  <c r="C1634" i="125" s="1"/>
  <c r="C1635" i="125" s="1"/>
  <c r="C1636" i="125" s="1"/>
  <c r="C1637" i="125" s="1"/>
  <c r="C1638" i="125" s="1"/>
  <c r="C1639" i="125" s="1"/>
  <c r="C1640" i="125" s="1"/>
  <c r="C1641" i="125" s="1"/>
  <c r="C1642" i="125" s="1"/>
  <c r="C1643" i="125" s="1"/>
  <c r="C1644" i="125" s="1"/>
  <c r="C1645" i="125" s="1"/>
  <c r="C1646" i="125" s="1"/>
  <c r="C1647" i="125" s="1"/>
  <c r="C1648" i="125" s="1"/>
  <c r="C1649" i="125" s="1"/>
  <c r="C1650" i="125" s="1"/>
  <c r="C1651" i="125" s="1"/>
  <c r="C1652" i="125" s="1"/>
  <c r="C1653" i="125" s="1"/>
  <c r="C1654" i="125" s="1"/>
  <c r="C1655" i="125" s="1"/>
  <c r="C1656" i="125" s="1"/>
  <c r="C1657" i="125" s="1"/>
  <c r="C1658" i="125" s="1"/>
  <c r="C1659" i="125" s="1"/>
  <c r="C1660" i="125" s="1"/>
  <c r="C1661" i="125" s="1"/>
  <c r="C1662" i="125" s="1"/>
  <c r="C1663" i="125" s="1"/>
  <c r="C1664" i="125" s="1"/>
  <c r="C1665" i="125" s="1"/>
  <c r="C1666" i="125" s="1"/>
  <c r="C1667" i="125" s="1"/>
  <c r="C1668" i="125" s="1"/>
  <c r="C1669" i="125" s="1"/>
  <c r="C1670" i="125" s="1"/>
  <c r="C1671" i="125" s="1"/>
  <c r="C1672" i="125" s="1"/>
  <c r="C1673" i="125" s="1"/>
  <c r="C1674" i="125" s="1"/>
  <c r="C1675" i="125" s="1"/>
  <c r="C1676" i="125" s="1"/>
  <c r="C1677" i="125" s="1"/>
  <c r="C1678" i="125" s="1"/>
  <c r="C1679" i="125" s="1"/>
  <c r="C1680" i="125" s="1"/>
  <c r="C1681" i="125" s="1"/>
  <c r="C1682" i="125" s="1"/>
  <c r="C1683" i="125" s="1"/>
  <c r="C1684" i="125" s="1"/>
  <c r="C1685" i="125" s="1"/>
  <c r="C1686" i="125" s="1"/>
  <c r="C1687" i="125" s="1"/>
  <c r="C1688" i="125" s="1"/>
  <c r="C1689" i="125" s="1"/>
  <c r="C1690" i="125" s="1"/>
  <c r="C1691" i="125" s="1"/>
  <c r="C1692" i="125" s="1"/>
  <c r="C1693" i="125" s="1"/>
  <c r="C1694" i="125" s="1"/>
  <c r="C1695" i="125" s="1"/>
  <c r="C1696" i="125" s="1"/>
  <c r="C1697" i="125" s="1"/>
  <c r="C1698" i="125" s="1"/>
  <c r="C1699" i="125" s="1"/>
  <c r="C1700" i="125" s="1"/>
  <c r="C1701" i="125" s="1"/>
  <c r="C1702" i="125" s="1"/>
  <c r="C1703" i="125" s="1"/>
  <c r="C1704" i="125" s="1"/>
  <c r="C1705" i="125" s="1"/>
  <c r="C1706" i="125" s="1"/>
  <c r="C1707" i="125" s="1"/>
  <c r="C1708" i="125" s="1"/>
  <c r="C1709" i="125" s="1"/>
  <c r="C1710" i="125" s="1"/>
  <c r="C1711" i="125" s="1"/>
  <c r="C1712" i="125" s="1"/>
  <c r="C1713" i="125" s="1"/>
  <c r="C1714" i="125" s="1"/>
  <c r="C1715" i="125" s="1"/>
  <c r="C1716" i="125" s="1"/>
  <c r="C1717" i="125" s="1"/>
  <c r="C1718" i="125" s="1"/>
  <c r="C1719" i="125" s="1"/>
  <c r="C1720" i="125" s="1"/>
  <c r="C1721" i="125" s="1"/>
  <c r="C1722" i="125" s="1"/>
  <c r="C1723" i="125" s="1"/>
  <c r="C1724" i="125" s="1"/>
  <c r="C1095" i="125"/>
  <c r="C1096" i="125" s="1"/>
  <c r="C1097" i="125" s="1"/>
  <c r="C1098" i="125" s="1"/>
  <c r="C1099" i="125" s="1"/>
  <c r="C1100" i="125" s="1"/>
  <c r="C1101" i="125" s="1"/>
  <c r="C1102" i="125" s="1"/>
  <c r="C1103" i="125" s="1"/>
  <c r="C1104" i="125" s="1"/>
  <c r="C1105" i="125" s="1"/>
  <c r="C1106" i="125" s="1"/>
  <c r="C1107" i="125" s="1"/>
  <c r="C1108" i="125" s="1"/>
  <c r="C1109" i="125" s="1"/>
  <c r="C1110" i="125" s="1"/>
  <c r="C1111" i="125" s="1"/>
  <c r="C1112" i="125" s="1"/>
  <c r="C1113" i="125" s="1"/>
  <c r="C1114" i="125" s="1"/>
  <c r="C1115" i="125" s="1"/>
  <c r="C1116" i="125" s="1"/>
  <c r="C1117" i="125" s="1"/>
  <c r="C1118" i="125" s="1"/>
  <c r="C1119" i="125" s="1"/>
  <c r="C1120" i="125" s="1"/>
  <c r="C1121" i="125" s="1"/>
  <c r="C1122" i="125" s="1"/>
  <c r="C1123" i="125" s="1"/>
  <c r="C1124" i="125" s="1"/>
  <c r="C1125" i="125" s="1"/>
  <c r="C1126" i="125" s="1"/>
  <c r="C1127" i="125" s="1"/>
  <c r="C1128" i="125" s="1"/>
  <c r="C1129" i="125" s="1"/>
  <c r="C1130" i="125" s="1"/>
  <c r="C1131" i="125" s="1"/>
  <c r="C1132" i="125" s="1"/>
  <c r="C1133" i="125" s="1"/>
  <c r="C1134" i="125" s="1"/>
  <c r="C1135" i="125" s="1"/>
  <c r="C1136" i="125" s="1"/>
  <c r="C1137" i="125" s="1"/>
  <c r="C1138" i="125" s="1"/>
  <c r="C1139" i="125" s="1"/>
  <c r="C1140" i="125" s="1"/>
  <c r="C1141" i="125" s="1"/>
  <c r="C1142" i="125" s="1"/>
  <c r="C1143" i="125" s="1"/>
  <c r="C1144" i="125" s="1"/>
  <c r="C1145" i="125" s="1"/>
  <c r="C1146" i="125" s="1"/>
  <c r="C1147" i="125" s="1"/>
  <c r="C1148" i="125" s="1"/>
  <c r="C1149" i="125" s="1"/>
  <c r="C1150" i="125" s="1"/>
  <c r="C1151" i="125" s="1"/>
  <c r="C1152" i="125" s="1"/>
  <c r="C1153" i="125" s="1"/>
  <c r="C1154" i="125" s="1"/>
  <c r="C1155" i="125" s="1"/>
  <c r="C1156" i="125" s="1"/>
  <c r="C1157" i="125" s="1"/>
  <c r="C1158" i="125" s="1"/>
  <c r="C1159" i="125" s="1"/>
  <c r="C1160" i="125" s="1"/>
  <c r="C1161" i="125" s="1"/>
  <c r="C1162" i="125" s="1"/>
  <c r="C1163" i="125" s="1"/>
  <c r="C1164" i="125" s="1"/>
  <c r="C1165" i="125" s="1"/>
  <c r="C1166" i="125" s="1"/>
  <c r="C1167" i="125" s="1"/>
  <c r="C1168" i="125" s="1"/>
  <c r="C1169" i="125" s="1"/>
  <c r="C1170" i="125" s="1"/>
  <c r="C1171" i="125" s="1"/>
  <c r="C1172" i="125" s="1"/>
  <c r="C1173" i="125" s="1"/>
  <c r="C1174" i="125" s="1"/>
  <c r="C1175" i="125" s="1"/>
  <c r="C1176" i="125" s="1"/>
  <c r="C1177" i="125" s="1"/>
  <c r="C1178" i="125" s="1"/>
  <c r="C1179" i="125" s="1"/>
  <c r="C1180" i="125" s="1"/>
  <c r="C1181" i="125" s="1"/>
  <c r="C1182" i="125" s="1"/>
  <c r="C1183" i="125" s="1"/>
  <c r="C1184" i="125" s="1"/>
  <c r="C1185" i="125" s="1"/>
  <c r="C1186" i="125" s="1"/>
  <c r="C1187" i="125" s="1"/>
  <c r="C1188" i="125" s="1"/>
  <c r="C1189" i="125" s="1"/>
  <c r="C1190" i="125" s="1"/>
  <c r="C1191" i="125" s="1"/>
  <c r="C1192" i="125" s="1"/>
  <c r="C1193" i="125" s="1"/>
  <c r="C1194" i="125" s="1"/>
  <c r="C1195" i="125" s="1"/>
  <c r="C1196" i="125" s="1"/>
  <c r="C1197" i="125" s="1"/>
  <c r="C1198" i="125" s="1"/>
  <c r="C1199" i="125" s="1"/>
  <c r="C1200" i="125" s="1"/>
  <c r="C1201" i="125" s="1"/>
  <c r="C1202" i="125" s="1"/>
  <c r="C1203" i="125" s="1"/>
  <c r="C1204" i="125" s="1"/>
  <c r="C1205" i="125" s="1"/>
  <c r="C1206" i="125" s="1"/>
  <c r="C1207" i="125" s="1"/>
  <c r="C1208" i="125" s="1"/>
  <c r="C1209" i="125" s="1"/>
  <c r="C1210" i="125" s="1"/>
  <c r="C1211" i="125" s="1"/>
  <c r="C1212" i="125" s="1"/>
  <c r="C1213" i="125" s="1"/>
  <c r="C1214" i="125" s="1"/>
  <c r="C1215" i="125" s="1"/>
  <c r="C1216" i="125" s="1"/>
  <c r="C1217" i="125" s="1"/>
  <c r="C1218" i="125" s="1"/>
  <c r="C1219" i="125" s="1"/>
  <c r="C1220" i="125" s="1"/>
  <c r="C1221" i="125" s="1"/>
  <c r="C1222" i="125" s="1"/>
  <c r="C1223" i="125" s="1"/>
  <c r="C1224" i="125" s="1"/>
  <c r="C1225" i="125" s="1"/>
  <c r="C1226" i="125" s="1"/>
  <c r="C1227" i="125" s="1"/>
  <c r="C1228" i="125" s="1"/>
  <c r="C1229" i="125" s="1"/>
  <c r="C1230" i="125" s="1"/>
  <c r="C1231" i="125" s="1"/>
  <c r="C1232" i="125" s="1"/>
  <c r="C1233" i="125" s="1"/>
  <c r="C1234" i="125" s="1"/>
  <c r="C1235" i="125" s="1"/>
  <c r="C1236" i="125" s="1"/>
  <c r="C1237" i="125" s="1"/>
  <c r="C1238" i="125" s="1"/>
  <c r="C1239" i="125" s="1"/>
  <c r="C1240" i="125" s="1"/>
  <c r="C1241" i="125" s="1"/>
  <c r="C1242" i="125" s="1"/>
  <c r="C1243" i="125" s="1"/>
  <c r="C1244" i="125" s="1"/>
  <c r="C1245" i="125" s="1"/>
  <c r="C1246" i="125" s="1"/>
  <c r="C1247" i="125" s="1"/>
  <c r="C1248" i="125" s="1"/>
  <c r="C1249" i="125" s="1"/>
  <c r="C1250" i="125" s="1"/>
  <c r="C1251" i="125" s="1"/>
  <c r="C1252" i="125" s="1"/>
  <c r="C1253" i="125" s="1"/>
  <c r="C1254" i="125" s="1"/>
  <c r="C1255" i="125" s="1"/>
  <c r="C1256" i="125" s="1"/>
  <c r="C1257" i="125" s="1"/>
  <c r="C1258" i="125" s="1"/>
  <c r="C1259" i="125" s="1"/>
  <c r="C1260" i="125" s="1"/>
  <c r="C1261" i="125" s="1"/>
  <c r="C1262" i="125" s="1"/>
  <c r="C1263" i="125" s="1"/>
  <c r="C1264" i="125" s="1"/>
  <c r="C1265" i="125" s="1"/>
  <c r="C1266" i="125" s="1"/>
  <c r="C1267" i="125" s="1"/>
  <c r="C1268" i="125" s="1"/>
  <c r="C1269" i="125" s="1"/>
  <c r="C1270" i="125" s="1"/>
  <c r="C1271" i="125" s="1"/>
  <c r="C1272" i="125" s="1"/>
  <c r="C1273" i="125" s="1"/>
  <c r="C1274" i="125" s="1"/>
  <c r="C1275" i="125" s="1"/>
  <c r="C1276" i="125" s="1"/>
  <c r="C1277" i="125" s="1"/>
  <c r="C1278" i="125" s="1"/>
  <c r="C1279" i="125" s="1"/>
  <c r="C1280" i="125" s="1"/>
  <c r="C1281" i="125" s="1"/>
  <c r="C1282" i="125" s="1"/>
  <c r="C1283" i="125" s="1"/>
  <c r="C1284" i="125" s="1"/>
  <c r="C1285" i="125" s="1"/>
  <c r="C1286" i="125" s="1"/>
  <c r="C1287" i="125" s="1"/>
  <c r="C1288" i="125" s="1"/>
  <c r="C1289" i="125" s="1"/>
  <c r="C1290" i="125" s="1"/>
  <c r="C1291" i="125" s="1"/>
  <c r="C1292" i="125" s="1"/>
  <c r="C1293" i="125" s="1"/>
  <c r="C1294" i="125" s="1"/>
  <c r="C1295" i="125" s="1"/>
  <c r="C1296" i="125" s="1"/>
  <c r="C1297" i="125" s="1"/>
  <c r="C1298" i="125" s="1"/>
  <c r="C1299" i="125" s="1"/>
  <c r="C1300" i="125" s="1"/>
  <c r="C1301" i="125" s="1"/>
  <c r="C1302" i="125" s="1"/>
  <c r="C1303" i="125" s="1"/>
  <c r="C1304" i="125" s="1"/>
  <c r="C1305" i="125" s="1"/>
  <c r="C1306" i="125" s="1"/>
  <c r="C1307" i="125" s="1"/>
  <c r="C1308" i="125" s="1"/>
  <c r="C1309" i="125" s="1"/>
  <c r="C1310" i="125" s="1"/>
  <c r="C1311" i="125" s="1"/>
  <c r="C1312" i="125" s="1"/>
  <c r="C1313" i="125" s="1"/>
  <c r="C1314" i="125" s="1"/>
  <c r="C1315" i="125" s="1"/>
  <c r="C1316" i="125" s="1"/>
  <c r="C1317" i="125" s="1"/>
  <c r="C1318" i="125" s="1"/>
  <c r="C1319" i="125" s="1"/>
  <c r="C1320" i="125" s="1"/>
  <c r="C1321" i="125" s="1"/>
  <c r="C1322" i="125" s="1"/>
  <c r="C1323" i="125" s="1"/>
  <c r="C1324" i="125" s="1"/>
  <c r="C1325" i="125" s="1"/>
  <c r="C1326" i="125" s="1"/>
  <c r="C1327" i="125" s="1"/>
  <c r="C1328" i="125" s="1"/>
  <c r="C1329" i="125" s="1"/>
  <c r="C1330" i="125" s="1"/>
  <c r="C1331" i="125" s="1"/>
  <c r="C1332" i="125" s="1"/>
  <c r="C1333" i="125" s="1"/>
  <c r="C1334" i="125" s="1"/>
  <c r="C1335" i="125" s="1"/>
  <c r="C1336" i="125" s="1"/>
  <c r="C1337" i="125" s="1"/>
  <c r="C1338" i="125" s="1"/>
  <c r="C1339" i="125" s="1"/>
  <c r="C1340" i="125" s="1"/>
  <c r="C1341" i="125" s="1"/>
  <c r="C1342" i="125" s="1"/>
  <c r="C1343" i="125" s="1"/>
  <c r="C1344" i="125" s="1"/>
  <c r="C1345" i="125" s="1"/>
  <c r="C1346" i="125" s="1"/>
  <c r="C1347" i="125" s="1"/>
  <c r="C1348" i="125" s="1"/>
  <c r="C1349" i="125" s="1"/>
  <c r="C1350" i="125" s="1"/>
  <c r="C1351" i="125" s="1"/>
  <c r="C1352" i="125" s="1"/>
  <c r="C1353" i="125" s="1"/>
  <c r="C1354" i="125" s="1"/>
  <c r="C1355" i="125" s="1"/>
  <c r="C1356" i="125" s="1"/>
  <c r="C1357" i="125" s="1"/>
  <c r="C1358" i="125" s="1"/>
  <c r="C1359" i="125" s="1"/>
  <c r="C1360" i="125" s="1"/>
  <c r="C1361" i="125" s="1"/>
  <c r="C1362" i="125" s="1"/>
  <c r="C1363" i="125" s="1"/>
  <c r="C838" i="125"/>
  <c r="C839" i="125" s="1"/>
  <c r="C840" i="125" s="1"/>
  <c r="C841" i="125" s="1"/>
  <c r="C842" i="125" s="1"/>
  <c r="C843" i="125" s="1"/>
  <c r="C844" i="125" s="1"/>
  <c r="C845" i="125" s="1"/>
  <c r="C846" i="125" s="1"/>
  <c r="C847" i="125" s="1"/>
  <c r="C848" i="125" s="1"/>
  <c r="C849" i="125" s="1"/>
  <c r="C850" i="125" s="1"/>
  <c r="C851" i="125" s="1"/>
  <c r="C852" i="125" s="1"/>
  <c r="C853" i="125" s="1"/>
  <c r="C854" i="125" s="1"/>
  <c r="C855" i="125" s="1"/>
  <c r="C856" i="125" s="1"/>
  <c r="C857" i="125" s="1"/>
  <c r="C858" i="125" s="1"/>
  <c r="C859" i="125" s="1"/>
  <c r="C860" i="125" s="1"/>
  <c r="C861" i="125" s="1"/>
  <c r="C862" i="125" s="1"/>
  <c r="C863" i="125" s="1"/>
  <c r="C864" i="125" s="1"/>
  <c r="C865" i="125" s="1"/>
  <c r="C866" i="125" s="1"/>
  <c r="C867" i="125" s="1"/>
  <c r="C868" i="125" s="1"/>
  <c r="C869" i="125" s="1"/>
  <c r="C870" i="125" s="1"/>
  <c r="C871" i="125" s="1"/>
  <c r="C872" i="125" s="1"/>
  <c r="C873" i="125" s="1"/>
  <c r="C874" i="125" s="1"/>
  <c r="C875" i="125" s="1"/>
  <c r="C876" i="125" s="1"/>
  <c r="C877" i="125" s="1"/>
  <c r="C878" i="125" s="1"/>
  <c r="C879" i="125" s="1"/>
  <c r="C880" i="125" s="1"/>
  <c r="C881" i="125" s="1"/>
  <c r="C882" i="125" s="1"/>
  <c r="C883" i="125" s="1"/>
  <c r="C884" i="125" s="1"/>
  <c r="C885" i="125" s="1"/>
  <c r="C886" i="125" s="1"/>
  <c r="C887" i="125" s="1"/>
  <c r="C888" i="125" s="1"/>
  <c r="C889" i="125" s="1"/>
  <c r="C890" i="125" s="1"/>
  <c r="C891" i="125" s="1"/>
  <c r="C892" i="125" s="1"/>
  <c r="C893" i="125" s="1"/>
  <c r="C894" i="125" s="1"/>
  <c r="C895" i="125" s="1"/>
  <c r="C896" i="125" s="1"/>
  <c r="C897" i="125" s="1"/>
  <c r="C898" i="125" s="1"/>
  <c r="C899" i="125" s="1"/>
  <c r="C900" i="125" s="1"/>
  <c r="C901" i="125" s="1"/>
  <c r="C902" i="125" s="1"/>
  <c r="C903" i="125" s="1"/>
  <c r="C904" i="125" s="1"/>
  <c r="C905" i="125" s="1"/>
  <c r="C906" i="125" s="1"/>
  <c r="C907" i="125" s="1"/>
  <c r="C908" i="125" s="1"/>
  <c r="C909" i="125" s="1"/>
  <c r="C910" i="125" s="1"/>
  <c r="C911" i="125" s="1"/>
  <c r="C912" i="125" s="1"/>
  <c r="C913" i="125" s="1"/>
  <c r="C914" i="125" s="1"/>
  <c r="C915" i="125" s="1"/>
  <c r="C916" i="125" s="1"/>
  <c r="C917" i="125" s="1"/>
  <c r="C918" i="125" s="1"/>
  <c r="C919" i="125" s="1"/>
  <c r="C920" i="125" s="1"/>
  <c r="C921" i="125" s="1"/>
  <c r="C922" i="125" s="1"/>
  <c r="C923" i="125" s="1"/>
  <c r="C924" i="125" s="1"/>
  <c r="C925" i="125" s="1"/>
  <c r="C926" i="125" s="1"/>
  <c r="C927" i="125" s="1"/>
  <c r="C928" i="125" s="1"/>
  <c r="C929" i="125" s="1"/>
  <c r="C930" i="125" s="1"/>
  <c r="C931" i="125" s="1"/>
  <c r="C932" i="125" s="1"/>
  <c r="C933" i="125" s="1"/>
  <c r="C934" i="125" s="1"/>
  <c r="C935" i="125" s="1"/>
  <c r="C936" i="125" s="1"/>
  <c r="C937" i="125" s="1"/>
  <c r="C938" i="125" s="1"/>
  <c r="C939" i="125" s="1"/>
  <c r="C940" i="125" s="1"/>
  <c r="C941" i="125" s="1"/>
  <c r="C942" i="125" s="1"/>
  <c r="C943" i="125" s="1"/>
  <c r="C944" i="125" s="1"/>
  <c r="C945" i="125" s="1"/>
  <c r="C946" i="125" s="1"/>
  <c r="C947" i="125" s="1"/>
  <c r="C948" i="125" s="1"/>
  <c r="C949" i="125" s="1"/>
  <c r="C950" i="125" s="1"/>
  <c r="C951" i="125" s="1"/>
  <c r="C952" i="125" s="1"/>
  <c r="C953" i="125" s="1"/>
  <c r="C954" i="125" s="1"/>
  <c r="C955" i="125" s="1"/>
  <c r="C956" i="125" s="1"/>
  <c r="C957" i="125" s="1"/>
  <c r="C958" i="125" s="1"/>
  <c r="C959" i="125" s="1"/>
  <c r="C960" i="125" s="1"/>
  <c r="C961" i="125" s="1"/>
  <c r="C962" i="125" s="1"/>
  <c r="C963" i="125" s="1"/>
  <c r="C964" i="125" s="1"/>
  <c r="C965" i="125" s="1"/>
  <c r="C966" i="125" s="1"/>
  <c r="C967" i="125" s="1"/>
  <c r="C968" i="125" s="1"/>
  <c r="C969" i="125" s="1"/>
  <c r="C970" i="125" s="1"/>
  <c r="C971" i="125" s="1"/>
  <c r="C972" i="125" s="1"/>
  <c r="C973" i="125" s="1"/>
  <c r="C974" i="125" s="1"/>
  <c r="C975" i="125" s="1"/>
  <c r="C976" i="125" s="1"/>
  <c r="C977" i="125" s="1"/>
  <c r="C978" i="125" s="1"/>
  <c r="C979" i="125" s="1"/>
  <c r="C980" i="125" s="1"/>
  <c r="C981" i="125" s="1"/>
  <c r="C982" i="125" s="1"/>
  <c r="C983" i="125" s="1"/>
  <c r="C984" i="125" s="1"/>
  <c r="C985" i="125" s="1"/>
  <c r="C986" i="125" s="1"/>
  <c r="C987" i="125" s="1"/>
  <c r="C988" i="125" s="1"/>
  <c r="C989" i="125" s="1"/>
  <c r="C990" i="125" s="1"/>
  <c r="C991" i="125" s="1"/>
  <c r="C992" i="125" s="1"/>
  <c r="C993" i="125" s="1"/>
  <c r="C994" i="125" s="1"/>
  <c r="C995" i="125" s="1"/>
  <c r="C996" i="125" s="1"/>
  <c r="C997" i="125" s="1"/>
  <c r="C998" i="125" s="1"/>
  <c r="C999" i="125" s="1"/>
  <c r="C1000" i="125" s="1"/>
  <c r="C1001" i="125" s="1"/>
  <c r="C1002" i="125" s="1"/>
  <c r="C1003" i="125" s="1"/>
  <c r="C1004" i="125" s="1"/>
  <c r="C1005" i="125" s="1"/>
  <c r="C1006" i="125" s="1"/>
  <c r="C1007" i="125" s="1"/>
  <c r="C1008" i="125" s="1"/>
  <c r="C1009" i="125" s="1"/>
  <c r="C1010" i="125" s="1"/>
  <c r="C1011" i="125" s="1"/>
  <c r="C1012" i="125" s="1"/>
  <c r="C1013" i="125" s="1"/>
  <c r="C1014" i="125" s="1"/>
  <c r="C1015" i="125" s="1"/>
  <c r="C1016" i="125" s="1"/>
  <c r="C1017" i="125" s="1"/>
  <c r="C1018" i="125" s="1"/>
  <c r="C1019" i="125" s="1"/>
  <c r="C1020" i="125" s="1"/>
  <c r="C1021" i="125" s="1"/>
  <c r="C1022" i="125" s="1"/>
  <c r="C1023" i="125" s="1"/>
  <c r="C1024" i="125" s="1"/>
  <c r="C1025" i="125" s="1"/>
  <c r="C1026" i="125" s="1"/>
  <c r="C1027" i="125" s="1"/>
  <c r="C1028" i="125" s="1"/>
  <c r="C1029" i="125" s="1"/>
  <c r="C1030" i="125" s="1"/>
  <c r="C1031" i="125" s="1"/>
  <c r="C1032" i="125" s="1"/>
  <c r="C1033" i="125" s="1"/>
  <c r="C1034" i="125" s="1"/>
  <c r="C1035" i="125" s="1"/>
  <c r="C1036" i="125" s="1"/>
  <c r="C1037" i="125" s="1"/>
  <c r="C1038" i="125" s="1"/>
  <c r="C1039" i="125" s="1"/>
  <c r="C1040" i="125" s="1"/>
  <c r="C1041" i="125" s="1"/>
  <c r="C1042" i="125" s="1"/>
  <c r="C1043" i="125" s="1"/>
  <c r="C1044" i="125" s="1"/>
  <c r="C1045" i="125" s="1"/>
  <c r="C1046" i="125" s="1"/>
  <c r="C1047" i="125" s="1"/>
  <c r="C1048" i="125" s="1"/>
  <c r="C1049" i="125" s="1"/>
  <c r="C1050" i="125" s="1"/>
  <c r="C1051" i="125" s="1"/>
  <c r="C1052" i="125" s="1"/>
  <c r="C1053" i="125" s="1"/>
  <c r="C1054" i="125" s="1"/>
  <c r="C1055" i="125" s="1"/>
  <c r="C1056" i="125" s="1"/>
  <c r="C1057" i="125" s="1"/>
  <c r="C1058" i="125" s="1"/>
  <c r="C1059" i="125" s="1"/>
  <c r="C1060" i="125" s="1"/>
  <c r="C1061" i="125" s="1"/>
  <c r="C1062" i="125" s="1"/>
  <c r="C1063" i="125" s="1"/>
  <c r="C1064" i="125" s="1"/>
  <c r="C1065" i="125" s="1"/>
  <c r="C1066" i="125" s="1"/>
  <c r="C1067" i="125" s="1"/>
  <c r="C1068" i="125" s="1"/>
  <c r="C1069" i="125" s="1"/>
  <c r="C1070" i="125" s="1"/>
  <c r="C1071" i="125" s="1"/>
  <c r="C1072" i="125" s="1"/>
  <c r="C1073" i="125" s="1"/>
  <c r="C1074" i="125" s="1"/>
  <c r="C1075" i="125" s="1"/>
  <c r="C1076" i="125" s="1"/>
  <c r="C1077" i="125" s="1"/>
  <c r="C1078" i="125" s="1"/>
  <c r="C1079" i="125" s="1"/>
  <c r="C1080" i="125" s="1"/>
  <c r="C1081" i="125" s="1"/>
  <c r="C1082" i="125" s="1"/>
  <c r="C1083" i="125" s="1"/>
  <c r="C1084" i="125" s="1"/>
  <c r="C1085" i="125" s="1"/>
  <c r="C1086" i="125" s="1"/>
  <c r="C1087" i="125" s="1"/>
  <c r="C1088" i="125" s="1"/>
  <c r="C1089" i="125" s="1"/>
  <c r="C1090" i="125" s="1"/>
  <c r="C1091" i="125" s="1"/>
  <c r="C1092" i="125" s="1"/>
  <c r="C1093" i="125" s="1"/>
  <c r="D483" i="124"/>
  <c r="D484" i="124"/>
  <c r="D485" i="124"/>
  <c r="D486" i="124"/>
  <c r="D487" i="124"/>
  <c r="D488" i="124"/>
  <c r="D489" i="124"/>
  <c r="D490" i="124"/>
  <c r="D491" i="124"/>
  <c r="D492" i="124"/>
  <c r="D493" i="124"/>
  <c r="D494" i="124"/>
  <c r="D495" i="124"/>
  <c r="D496" i="124"/>
  <c r="D497" i="124"/>
  <c r="D498" i="124"/>
  <c r="D499" i="124"/>
  <c r="D500" i="124"/>
  <c r="D501" i="124"/>
  <c r="D502" i="124"/>
  <c r="D503" i="124"/>
  <c r="D504" i="124"/>
  <c r="D505" i="124"/>
  <c r="D506" i="124"/>
  <c r="D507" i="124"/>
  <c r="D508" i="124"/>
  <c r="D509" i="124"/>
  <c r="D510" i="124"/>
  <c r="D511" i="124"/>
  <c r="D512" i="124"/>
  <c r="D513" i="124"/>
  <c r="D514" i="124"/>
  <c r="D515" i="124"/>
  <c r="D516" i="124"/>
  <c r="D517" i="124"/>
  <c r="C1769" i="123"/>
  <c r="C1770" i="123" s="1"/>
  <c r="C1771" i="123" s="1"/>
  <c r="C1772" i="123" s="1"/>
  <c r="C1773" i="123" s="1"/>
  <c r="C1774" i="123" s="1"/>
  <c r="C1775" i="123" s="1"/>
  <c r="C1776" i="123" s="1"/>
  <c r="C1777" i="123" s="1"/>
  <c r="C1778" i="123" s="1"/>
  <c r="C1779" i="123" s="1"/>
  <c r="C1780" i="123" s="1"/>
  <c r="C1781" i="123" s="1"/>
  <c r="C1782" i="123" s="1"/>
  <c r="C1783" i="123" s="1"/>
  <c r="C1784" i="123" s="1"/>
  <c r="C1785" i="123" s="1"/>
  <c r="C1786" i="123" s="1"/>
  <c r="C1787" i="123" s="1"/>
  <c r="C1788" i="123" s="1"/>
  <c r="C1789" i="123" s="1"/>
  <c r="C1790" i="123" s="1"/>
  <c r="C1791" i="123" s="1"/>
  <c r="C1792" i="123" s="1"/>
  <c r="C1793" i="123" s="1"/>
  <c r="C1794" i="123" s="1"/>
  <c r="C1795" i="123" s="1"/>
  <c r="C1796" i="123" s="1"/>
  <c r="C1797" i="123" s="1"/>
  <c r="C1798" i="123" s="1"/>
  <c r="C1799" i="123" s="1"/>
  <c r="C1800" i="123" s="1"/>
  <c r="C1801" i="123" s="1"/>
  <c r="C1802" i="123" s="1"/>
  <c r="C1803" i="123" s="1"/>
  <c r="C1804" i="123" s="1"/>
  <c r="C1805" i="123" s="1"/>
  <c r="C1806" i="123" s="1"/>
  <c r="C1807" i="123" s="1"/>
  <c r="C1808" i="123" s="1"/>
  <c r="C1809" i="123" s="1"/>
  <c r="C1810" i="123" s="1"/>
  <c r="C1811" i="123" s="1"/>
  <c r="C1812" i="123" s="1"/>
  <c r="C1813" i="123" s="1"/>
  <c r="C1814" i="123" s="1"/>
  <c r="C1815" i="123" s="1"/>
  <c r="C1816" i="123" s="1"/>
  <c r="C1817" i="123" s="1"/>
  <c r="C1818" i="123" s="1"/>
  <c r="C1819" i="123" s="1"/>
  <c r="C1820" i="123" s="1"/>
  <c r="C1821" i="123" s="1"/>
  <c r="C1822" i="123" s="1"/>
  <c r="C1823" i="123" s="1"/>
  <c r="C1824" i="123" s="1"/>
  <c r="C1825" i="123" s="1"/>
  <c r="C1826" i="123" s="1"/>
  <c r="C1827" i="123" s="1"/>
  <c r="C1828" i="123" s="1"/>
  <c r="C1829" i="123" s="1"/>
  <c r="C1830" i="123" s="1"/>
  <c r="C1831" i="123" s="1"/>
  <c r="C1832" i="123" s="1"/>
  <c r="C1833" i="123" s="1"/>
  <c r="C1834" i="123" s="1"/>
  <c r="C1835" i="123" s="1"/>
  <c r="C1836" i="123" s="1"/>
  <c r="C1837" i="123" s="1"/>
  <c r="C1838" i="123" s="1"/>
  <c r="C1839" i="123" s="1"/>
  <c r="C1840" i="123" s="1"/>
  <c r="C1841" i="123" s="1"/>
  <c r="C1842" i="123" s="1"/>
  <c r="C1843" i="123" s="1"/>
  <c r="C1844" i="123" s="1"/>
  <c r="C1845" i="123" s="1"/>
  <c r="C1846" i="123" s="1"/>
  <c r="C1847" i="123" s="1"/>
  <c r="C1848" i="123" s="1"/>
  <c r="C1849" i="123" s="1"/>
  <c r="C1850" i="123" s="1"/>
  <c r="C1851" i="123" s="1"/>
  <c r="C1852" i="123" s="1"/>
  <c r="C1853" i="123" s="1"/>
  <c r="C1854" i="123" s="1"/>
  <c r="C1855" i="123" s="1"/>
  <c r="C1856" i="123" s="1"/>
  <c r="C1857" i="123" s="1"/>
  <c r="C1858" i="123" s="1"/>
  <c r="C1859" i="123" s="1"/>
  <c r="C1860" i="123" s="1"/>
  <c r="C1861" i="123" s="1"/>
  <c r="C1862" i="123" s="1"/>
  <c r="C1863" i="123" s="1"/>
  <c r="C1864" i="123" s="1"/>
  <c r="C1865" i="123" s="1"/>
  <c r="C1866" i="123" s="1"/>
  <c r="C1867" i="123" s="1"/>
  <c r="C1868" i="123" s="1"/>
  <c r="C1869" i="123" s="1"/>
  <c r="C1870" i="123" s="1"/>
  <c r="C1871" i="123" s="1"/>
  <c r="C1872" i="123" s="1"/>
  <c r="C1873" i="123" s="1"/>
  <c r="C1874" i="123" s="1"/>
  <c r="C1875" i="123" s="1"/>
  <c r="C1876" i="123" s="1"/>
  <c r="C1877" i="123" s="1"/>
  <c r="C1878" i="123" s="1"/>
  <c r="C1879" i="123" s="1"/>
  <c r="C1880" i="123" s="1"/>
  <c r="C1881" i="123" s="1"/>
  <c r="C1882" i="123" s="1"/>
  <c r="C1883" i="123" s="1"/>
  <c r="C1884" i="123" s="1"/>
  <c r="C1885" i="123" s="1"/>
  <c r="C1886" i="123" s="1"/>
  <c r="C1887" i="123" s="1"/>
  <c r="C1888" i="123" s="1"/>
  <c r="C1889" i="123" s="1"/>
  <c r="C1890" i="123" s="1"/>
  <c r="C1891" i="123" s="1"/>
  <c r="C1892" i="123" s="1"/>
  <c r="C1893" i="123" s="1"/>
  <c r="C1894" i="123" s="1"/>
  <c r="C1895" i="123" s="1"/>
  <c r="C1896" i="123" s="1"/>
  <c r="C1897" i="123" s="1"/>
  <c r="C1898" i="123" s="1"/>
  <c r="C1899" i="123" s="1"/>
  <c r="C1900" i="123" s="1"/>
  <c r="C1901" i="123" s="1"/>
  <c r="C1902" i="123" s="1"/>
  <c r="C1903" i="123" s="1"/>
  <c r="C1904" i="123" s="1"/>
  <c r="C1905" i="123" s="1"/>
  <c r="C1906" i="123" s="1"/>
  <c r="C1907" i="123" s="1"/>
  <c r="C1908" i="123" s="1"/>
  <c r="C1909" i="123" s="1"/>
  <c r="C1910" i="123" s="1"/>
  <c r="C1911" i="123" s="1"/>
  <c r="C1912" i="123" s="1"/>
  <c r="C1913" i="123" s="1"/>
  <c r="C1914" i="123" s="1"/>
  <c r="C1915" i="123" s="1"/>
  <c r="C1916" i="123" s="1"/>
  <c r="C1917" i="123" s="1"/>
  <c r="C1918" i="123" s="1"/>
  <c r="C1919" i="123" s="1"/>
  <c r="C1920" i="123" s="1"/>
  <c r="C1921" i="123" s="1"/>
  <c r="C1922" i="123" s="1"/>
  <c r="C1923" i="123" s="1"/>
  <c r="C1924" i="123" s="1"/>
  <c r="C1925" i="123" s="1"/>
  <c r="C1926" i="123" s="1"/>
  <c r="C1927" i="123" s="1"/>
  <c r="C1928" i="123" s="1"/>
  <c r="C1929" i="123" s="1"/>
  <c r="C1930" i="123" s="1"/>
  <c r="C1931" i="123" s="1"/>
  <c r="C1932" i="123" s="1"/>
  <c r="C1933" i="123" s="1"/>
  <c r="C1934" i="123" s="1"/>
  <c r="C1935" i="123" s="1"/>
  <c r="C1936" i="123" s="1"/>
  <c r="C1937" i="123" s="1"/>
  <c r="C1938" i="123" s="1"/>
  <c r="C1939" i="123" s="1"/>
  <c r="C1940" i="123" s="1"/>
  <c r="C1941" i="123" s="1"/>
  <c r="C1942" i="123" s="1"/>
  <c r="C1943" i="123" s="1"/>
  <c r="C1944" i="123" s="1"/>
  <c r="C1945" i="123" s="1"/>
  <c r="C1946" i="123" s="1"/>
  <c r="C1947" i="123" s="1"/>
  <c r="C1948" i="123" s="1"/>
  <c r="C1949" i="123" s="1"/>
  <c r="C1950" i="123" s="1"/>
  <c r="C1951" i="123" s="1"/>
  <c r="C1952" i="123" s="1"/>
  <c r="C1953" i="123" s="1"/>
  <c r="C1954" i="123" s="1"/>
  <c r="C1955" i="123" s="1"/>
  <c r="C1956" i="123" s="1"/>
  <c r="C1957" i="123" s="1"/>
  <c r="C1958" i="123" s="1"/>
  <c r="C1959" i="123" s="1"/>
  <c r="C1960" i="123" s="1"/>
  <c r="C1961" i="123" s="1"/>
  <c r="C1962" i="123" s="1"/>
  <c r="C1963" i="123" s="1"/>
  <c r="C1964" i="123" s="1"/>
  <c r="C1965" i="123" s="1"/>
  <c r="C1966" i="123" s="1"/>
  <c r="C1967" i="123" s="1"/>
  <c r="B1365" i="125"/>
  <c r="A1365" i="125" s="1"/>
  <c r="D1364" i="125"/>
  <c r="A1364" i="125"/>
  <c r="D1363" i="125"/>
  <c r="D1362" i="125"/>
  <c r="D1361" i="125"/>
  <c r="D1360" i="125"/>
  <c r="D1359" i="125"/>
  <c r="D1358" i="125"/>
  <c r="D1357" i="125"/>
  <c r="D1356" i="125"/>
  <c r="D1355" i="125"/>
  <c r="D1354" i="125"/>
  <c r="D1353" i="125"/>
  <c r="D1352" i="125"/>
  <c r="D1351" i="125"/>
  <c r="D1350" i="125"/>
  <c r="D1349" i="125"/>
  <c r="D1348" i="125"/>
  <c r="D1347" i="125"/>
  <c r="D1346" i="125"/>
  <c r="D1345" i="125"/>
  <c r="D1344" i="125"/>
  <c r="D1343" i="125"/>
  <c r="D1342" i="125"/>
  <c r="D1341" i="125"/>
  <c r="D1340" i="125"/>
  <c r="D1339" i="125"/>
  <c r="D1338" i="125"/>
  <c r="D1337" i="125"/>
  <c r="D1336" i="125"/>
  <c r="D1335" i="125"/>
  <c r="D1334" i="125"/>
  <c r="D1333" i="125"/>
  <c r="D1332" i="125"/>
  <c r="D1331" i="125"/>
  <c r="D1330" i="125"/>
  <c r="D1329" i="125"/>
  <c r="D1328" i="125"/>
  <c r="D1327" i="125"/>
  <c r="D1326" i="125"/>
  <c r="D1325" i="125"/>
  <c r="D1324" i="125"/>
  <c r="D1323" i="125"/>
  <c r="D1322" i="125"/>
  <c r="D1321" i="125"/>
  <c r="D1320" i="125"/>
  <c r="D1319" i="125"/>
  <c r="D1318" i="125"/>
  <c r="D1317" i="125"/>
  <c r="D1316" i="125"/>
  <c r="D1315" i="125"/>
  <c r="D1314" i="125"/>
  <c r="D1313" i="125"/>
  <c r="D1312" i="125"/>
  <c r="D1311" i="125"/>
  <c r="D1310" i="125"/>
  <c r="D1309" i="125"/>
  <c r="D1308" i="125"/>
  <c r="D1307" i="125"/>
  <c r="D1306" i="125"/>
  <c r="D1305" i="125"/>
  <c r="D1304" i="125"/>
  <c r="D1303" i="125"/>
  <c r="D1302" i="125"/>
  <c r="D1301" i="125"/>
  <c r="D1300" i="125"/>
  <c r="D1299" i="125"/>
  <c r="D1298" i="125"/>
  <c r="D1297" i="125"/>
  <c r="D1296" i="125"/>
  <c r="D1295" i="125"/>
  <c r="D1294" i="125"/>
  <c r="D1293" i="125"/>
  <c r="D1292" i="125"/>
  <c r="D1291" i="125"/>
  <c r="D1290" i="125"/>
  <c r="D1289" i="125"/>
  <c r="D1288" i="125"/>
  <c r="D1287" i="125"/>
  <c r="D1286" i="125"/>
  <c r="D1285" i="125"/>
  <c r="D1284" i="125"/>
  <c r="D1283" i="125"/>
  <c r="D1282" i="125"/>
  <c r="D1281" i="125"/>
  <c r="D1280" i="125"/>
  <c r="D1279" i="125"/>
  <c r="D1278" i="125"/>
  <c r="D1277" i="125"/>
  <c r="D1276" i="125"/>
  <c r="D1275" i="125"/>
  <c r="D1274" i="125"/>
  <c r="D1273" i="125"/>
  <c r="D1272" i="125"/>
  <c r="D1271" i="125"/>
  <c r="D1270" i="125"/>
  <c r="D1269" i="125"/>
  <c r="D1268" i="125"/>
  <c r="D1267" i="125"/>
  <c r="D1266" i="125"/>
  <c r="D1265" i="125"/>
  <c r="D1264" i="125"/>
  <c r="D1263" i="125"/>
  <c r="D1262" i="125"/>
  <c r="D1261" i="125"/>
  <c r="D1260" i="125"/>
  <c r="D1259" i="125"/>
  <c r="D1258" i="125"/>
  <c r="D1257" i="125"/>
  <c r="D1256" i="125"/>
  <c r="D1255" i="125"/>
  <c r="D1254" i="125"/>
  <c r="D1253" i="125"/>
  <c r="D1252" i="125"/>
  <c r="D1251" i="125"/>
  <c r="D1250" i="125"/>
  <c r="D1249" i="125"/>
  <c r="D1248" i="125"/>
  <c r="D1247" i="125"/>
  <c r="D1246" i="125"/>
  <c r="D1245" i="125"/>
  <c r="D1244" i="125"/>
  <c r="D1243" i="125"/>
  <c r="D1242" i="125"/>
  <c r="D1241" i="125"/>
  <c r="D1240" i="125"/>
  <c r="D1239" i="125"/>
  <c r="D1238" i="125"/>
  <c r="D1237" i="125"/>
  <c r="D1236" i="125"/>
  <c r="D1235" i="125"/>
  <c r="D1234" i="125"/>
  <c r="D1233" i="125"/>
  <c r="D1232" i="125"/>
  <c r="D1231" i="125"/>
  <c r="D1230" i="125"/>
  <c r="D1229" i="125"/>
  <c r="D1228" i="125"/>
  <c r="D1227" i="125"/>
  <c r="D1226" i="125"/>
  <c r="D1225" i="125"/>
  <c r="D1224" i="125"/>
  <c r="D1223" i="125"/>
  <c r="D1222" i="125"/>
  <c r="D1221" i="125"/>
  <c r="D1220" i="125"/>
  <c r="D1219" i="125"/>
  <c r="D1218" i="125"/>
  <c r="D1217" i="125"/>
  <c r="D1216" i="125"/>
  <c r="D1215" i="125"/>
  <c r="D1214" i="125"/>
  <c r="D1213" i="125"/>
  <c r="D1212" i="125"/>
  <c r="D1211" i="125"/>
  <c r="D1210" i="125"/>
  <c r="D1209" i="125"/>
  <c r="D1208" i="125"/>
  <c r="D1207" i="125"/>
  <c r="D1206" i="125"/>
  <c r="D1205" i="125"/>
  <c r="D1204" i="125"/>
  <c r="D1203" i="125"/>
  <c r="D1202" i="125"/>
  <c r="D1201" i="125"/>
  <c r="D1200" i="125"/>
  <c r="D1199" i="125"/>
  <c r="D1198" i="125"/>
  <c r="D1197" i="125"/>
  <c r="D1196" i="125"/>
  <c r="D1195" i="125"/>
  <c r="D1194" i="125"/>
  <c r="D1193" i="125"/>
  <c r="D1192" i="125"/>
  <c r="D1191" i="125"/>
  <c r="D1190" i="125"/>
  <c r="D1189" i="125"/>
  <c r="D1188" i="125"/>
  <c r="D1187" i="125"/>
  <c r="D1186" i="125"/>
  <c r="D1185" i="125"/>
  <c r="D1184" i="125"/>
  <c r="D1183" i="125"/>
  <c r="D1182" i="125"/>
  <c r="D1181" i="125"/>
  <c r="D1180" i="125"/>
  <c r="D1179" i="125"/>
  <c r="D1178" i="125"/>
  <c r="D1177" i="125"/>
  <c r="D1176" i="125"/>
  <c r="D1175" i="125"/>
  <c r="D1174" i="125"/>
  <c r="D1173" i="125"/>
  <c r="D1172" i="125"/>
  <c r="D1171" i="125"/>
  <c r="D1170" i="125"/>
  <c r="D1169" i="125"/>
  <c r="D1168" i="125"/>
  <c r="D1167" i="125"/>
  <c r="D1166" i="125"/>
  <c r="D1165" i="125"/>
  <c r="D1164" i="125"/>
  <c r="D1163" i="125"/>
  <c r="D1162" i="125"/>
  <c r="D1161" i="125"/>
  <c r="D1160" i="125"/>
  <c r="D1159" i="125"/>
  <c r="D1158" i="125"/>
  <c r="D1157" i="125"/>
  <c r="D1156" i="125"/>
  <c r="D1155" i="125"/>
  <c r="D1154" i="125"/>
  <c r="D1153" i="125"/>
  <c r="D1152" i="125"/>
  <c r="D1151" i="125"/>
  <c r="D1150" i="125"/>
  <c r="D1149" i="125"/>
  <c r="D1148" i="125"/>
  <c r="D1147" i="125"/>
  <c r="D1146" i="125"/>
  <c r="D1145" i="125"/>
  <c r="D1144" i="125"/>
  <c r="D1143" i="125"/>
  <c r="D1142" i="125"/>
  <c r="D1141" i="125"/>
  <c r="D1140" i="125"/>
  <c r="D1139" i="125"/>
  <c r="D1138" i="125"/>
  <c r="D1137" i="125"/>
  <c r="D1136" i="125"/>
  <c r="D1135" i="125"/>
  <c r="D1134" i="125"/>
  <c r="D1133" i="125"/>
  <c r="D1132" i="125"/>
  <c r="D1131" i="125"/>
  <c r="D1130" i="125"/>
  <c r="D1129" i="125"/>
  <c r="D1128" i="125"/>
  <c r="D1127" i="125"/>
  <c r="D1126" i="125"/>
  <c r="D1125" i="125"/>
  <c r="D1124" i="125"/>
  <c r="D1123" i="125"/>
  <c r="D1122" i="125"/>
  <c r="D1121" i="125"/>
  <c r="D1120" i="125"/>
  <c r="D1119" i="125"/>
  <c r="D1118" i="125"/>
  <c r="D1117" i="125"/>
  <c r="D1116" i="125"/>
  <c r="D1115" i="125"/>
  <c r="D1114" i="125"/>
  <c r="D1113" i="125"/>
  <c r="D1112" i="125"/>
  <c r="D1111" i="125"/>
  <c r="D1110" i="125"/>
  <c r="D1109" i="125"/>
  <c r="D1108" i="125"/>
  <c r="D1107" i="125"/>
  <c r="D1106" i="125"/>
  <c r="D1105" i="125"/>
  <c r="D1104" i="125"/>
  <c r="D1103" i="125"/>
  <c r="D1102" i="125"/>
  <c r="D1101" i="125"/>
  <c r="D1100" i="125"/>
  <c r="D1099" i="125"/>
  <c r="D1098" i="125"/>
  <c r="D1097" i="125"/>
  <c r="D1096" i="125"/>
  <c r="D1095" i="125"/>
  <c r="D1094" i="125"/>
  <c r="D1093" i="125"/>
  <c r="D1092" i="125"/>
  <c r="D1091" i="125"/>
  <c r="D1090" i="125"/>
  <c r="D1089" i="125"/>
  <c r="D1088" i="125"/>
  <c r="D1087" i="125"/>
  <c r="D1086" i="125"/>
  <c r="D1085" i="125"/>
  <c r="D1084" i="125"/>
  <c r="D1083" i="125"/>
  <c r="D1082" i="125"/>
  <c r="D1081" i="125"/>
  <c r="D1080" i="125"/>
  <c r="D1079" i="125"/>
  <c r="D1078" i="125"/>
  <c r="D1077" i="125"/>
  <c r="D1076" i="125"/>
  <c r="D1075" i="125"/>
  <c r="D1074" i="125"/>
  <c r="D1073" i="125"/>
  <c r="D1072" i="125"/>
  <c r="D1071" i="125"/>
  <c r="D1070" i="125"/>
  <c r="D1069" i="125"/>
  <c r="D1068" i="125"/>
  <c r="D1067" i="125"/>
  <c r="D1066" i="125"/>
  <c r="D1065" i="125"/>
  <c r="D1064" i="125"/>
  <c r="D1063" i="125"/>
  <c r="D1062" i="125"/>
  <c r="D1061" i="125"/>
  <c r="D1060" i="125"/>
  <c r="D1059" i="125"/>
  <c r="D1058" i="125"/>
  <c r="D1057" i="125"/>
  <c r="D1056" i="125"/>
  <c r="D1055" i="125"/>
  <c r="D1054" i="125"/>
  <c r="D1053" i="125"/>
  <c r="D1052" i="125"/>
  <c r="D1051" i="125"/>
  <c r="D1050" i="125"/>
  <c r="D1049" i="125"/>
  <c r="D1048" i="125"/>
  <c r="D1047" i="125"/>
  <c r="D1046" i="125"/>
  <c r="D1045" i="125"/>
  <c r="D1044" i="125"/>
  <c r="D1043" i="125"/>
  <c r="D1042" i="125"/>
  <c r="D1041" i="125"/>
  <c r="D1040" i="125"/>
  <c r="D1039" i="125"/>
  <c r="D1038" i="125"/>
  <c r="D1037" i="125"/>
  <c r="D1036" i="125"/>
  <c r="D1035" i="125"/>
  <c r="D1034" i="125"/>
  <c r="D1033" i="125"/>
  <c r="D1032" i="125"/>
  <c r="D1031" i="125"/>
  <c r="D1030" i="125"/>
  <c r="D1029" i="125"/>
  <c r="D1028" i="125"/>
  <c r="D1027" i="125"/>
  <c r="D1026" i="125"/>
  <c r="D1025" i="125"/>
  <c r="D1024" i="125"/>
  <c r="D1023" i="125"/>
  <c r="D1022" i="125"/>
  <c r="D1021" i="125"/>
  <c r="D1020" i="125"/>
  <c r="D1019" i="125"/>
  <c r="D1018" i="125"/>
  <c r="D1017" i="125"/>
  <c r="D1016" i="125"/>
  <c r="D1015" i="125"/>
  <c r="D1014" i="125"/>
  <c r="D1013" i="125"/>
  <c r="D1012" i="125"/>
  <c r="D1011" i="125"/>
  <c r="D1010" i="125"/>
  <c r="D1009" i="125"/>
  <c r="D1008" i="125"/>
  <c r="D1007" i="125"/>
  <c r="D1006" i="125"/>
  <c r="D1005" i="125"/>
  <c r="D1004" i="125"/>
  <c r="D1003" i="125"/>
  <c r="D1002" i="125"/>
  <c r="D1001" i="125"/>
  <c r="D1000" i="125"/>
  <c r="D999" i="125"/>
  <c r="D998" i="125"/>
  <c r="D997" i="125"/>
  <c r="D996" i="125"/>
  <c r="D995" i="125"/>
  <c r="D994" i="125"/>
  <c r="D993" i="125"/>
  <c r="D992" i="125"/>
  <c r="D991" i="125"/>
  <c r="D990" i="125"/>
  <c r="D989" i="125"/>
  <c r="D988" i="125"/>
  <c r="D987" i="125"/>
  <c r="D986" i="125"/>
  <c r="D985" i="125"/>
  <c r="D984" i="125"/>
  <c r="D983" i="125"/>
  <c r="D982" i="125"/>
  <c r="D981" i="125"/>
  <c r="D980" i="125"/>
  <c r="D979" i="125"/>
  <c r="D978" i="125"/>
  <c r="D977" i="125"/>
  <c r="D976" i="125"/>
  <c r="D975" i="125"/>
  <c r="D974" i="125"/>
  <c r="D973" i="125"/>
  <c r="D972" i="125"/>
  <c r="D971" i="125"/>
  <c r="D970" i="125"/>
  <c r="D969" i="125"/>
  <c r="D968" i="125"/>
  <c r="D967" i="125"/>
  <c r="D966" i="125"/>
  <c r="D965" i="125"/>
  <c r="D964" i="125"/>
  <c r="D963" i="125"/>
  <c r="D962" i="125"/>
  <c r="D961" i="125"/>
  <c r="D960" i="125"/>
  <c r="D959" i="125"/>
  <c r="D958" i="125"/>
  <c r="D957" i="125"/>
  <c r="D956" i="125"/>
  <c r="D955" i="125"/>
  <c r="D954" i="125"/>
  <c r="D953" i="125"/>
  <c r="D952" i="125"/>
  <c r="D951" i="125"/>
  <c r="D950" i="125"/>
  <c r="D949" i="125"/>
  <c r="D948" i="125"/>
  <c r="D947" i="125"/>
  <c r="D946" i="125"/>
  <c r="D945" i="125"/>
  <c r="D944" i="125"/>
  <c r="D943" i="125"/>
  <c r="D942" i="125"/>
  <c r="D941" i="125"/>
  <c r="D940" i="125"/>
  <c r="D939" i="125"/>
  <c r="D938" i="125"/>
  <c r="D937" i="125"/>
  <c r="D936" i="125"/>
  <c r="D935" i="125"/>
  <c r="D934" i="125"/>
  <c r="D933" i="125"/>
  <c r="D932" i="125"/>
  <c r="D931" i="125"/>
  <c r="D930" i="125"/>
  <c r="D929" i="125"/>
  <c r="D928" i="125"/>
  <c r="D927" i="125"/>
  <c r="D926" i="125"/>
  <c r="D925" i="125"/>
  <c r="D924" i="125"/>
  <c r="D923" i="125"/>
  <c r="D922" i="125"/>
  <c r="D921" i="125"/>
  <c r="D920" i="125"/>
  <c r="D919" i="125"/>
  <c r="D918" i="125"/>
  <c r="D917" i="125"/>
  <c r="D916" i="125"/>
  <c r="D915" i="125"/>
  <c r="D914" i="125"/>
  <c r="D913" i="125"/>
  <c r="D912" i="125"/>
  <c r="D911" i="125"/>
  <c r="D910" i="125"/>
  <c r="D909" i="125"/>
  <c r="D908" i="125"/>
  <c r="D907" i="125"/>
  <c r="D906" i="125"/>
  <c r="D905" i="125"/>
  <c r="D904" i="125"/>
  <c r="D903" i="125"/>
  <c r="D902" i="125"/>
  <c r="D901" i="125"/>
  <c r="D900" i="125"/>
  <c r="D899" i="125"/>
  <c r="D898" i="125"/>
  <c r="D897" i="125"/>
  <c r="D896" i="125"/>
  <c r="D895" i="125"/>
  <c r="D894" i="125"/>
  <c r="D893" i="125"/>
  <c r="D892" i="125"/>
  <c r="D891" i="125"/>
  <c r="D890" i="125"/>
  <c r="D889" i="125"/>
  <c r="D888" i="125"/>
  <c r="D887" i="125"/>
  <c r="D886" i="125"/>
  <c r="D885" i="125"/>
  <c r="D884" i="125"/>
  <c r="D883" i="125"/>
  <c r="D882" i="125"/>
  <c r="D881" i="125"/>
  <c r="D880" i="125"/>
  <c r="D879" i="125"/>
  <c r="D878" i="125"/>
  <c r="D877" i="125"/>
  <c r="D876" i="125"/>
  <c r="D875" i="125"/>
  <c r="D874" i="125"/>
  <c r="D873" i="125"/>
  <c r="D872" i="125"/>
  <c r="D871" i="125"/>
  <c r="D870" i="125"/>
  <c r="D869" i="125"/>
  <c r="D868" i="125"/>
  <c r="D867" i="125"/>
  <c r="D866" i="125"/>
  <c r="D865" i="125"/>
  <c r="D864" i="125"/>
  <c r="D863" i="125"/>
  <c r="D862" i="125"/>
  <c r="D861" i="125"/>
  <c r="D860" i="125"/>
  <c r="D859" i="125"/>
  <c r="D858" i="125"/>
  <c r="D857" i="125"/>
  <c r="D856" i="125"/>
  <c r="D855" i="125"/>
  <c r="D854" i="125"/>
  <c r="D853" i="125"/>
  <c r="D852" i="125"/>
  <c r="D851" i="125"/>
  <c r="D850" i="125"/>
  <c r="D849" i="125"/>
  <c r="D848" i="125"/>
  <c r="D847" i="125"/>
  <c r="D846" i="125"/>
  <c r="D845" i="125"/>
  <c r="D844" i="125"/>
  <c r="D843" i="125"/>
  <c r="D842" i="125"/>
  <c r="D841" i="125"/>
  <c r="D840" i="125"/>
  <c r="D839" i="125"/>
  <c r="D838" i="125"/>
  <c r="D837" i="125"/>
  <c r="B752" i="125"/>
  <c r="A752" i="125" s="1"/>
  <c r="D751" i="125"/>
  <c r="D750" i="125"/>
  <c r="D749" i="125"/>
  <c r="D748" i="125"/>
  <c r="D747" i="125"/>
  <c r="D746" i="125"/>
  <c r="D745" i="125"/>
  <c r="D744" i="125"/>
  <c r="D743" i="125"/>
  <c r="D742" i="125"/>
  <c r="D741" i="125"/>
  <c r="D740" i="125"/>
  <c r="D739" i="125"/>
  <c r="D738" i="125"/>
  <c r="D737" i="125"/>
  <c r="D736" i="125"/>
  <c r="D735" i="125"/>
  <c r="D734" i="125"/>
  <c r="D733" i="125"/>
  <c r="D732" i="125"/>
  <c r="D731" i="125"/>
  <c r="D730" i="125"/>
  <c r="D729" i="125"/>
  <c r="D728" i="125"/>
  <c r="D727" i="125"/>
  <c r="D726" i="125"/>
  <c r="D725" i="125"/>
  <c r="D724" i="125"/>
  <c r="D723" i="125"/>
  <c r="D722" i="125"/>
  <c r="D721" i="125"/>
  <c r="D720" i="125"/>
  <c r="D719" i="125"/>
  <c r="D718" i="125"/>
  <c r="D717" i="125"/>
  <c r="D716" i="125"/>
  <c r="D715" i="125"/>
  <c r="D714" i="125"/>
  <c r="D713" i="125"/>
  <c r="D712" i="125"/>
  <c r="D711" i="125"/>
  <c r="D710" i="125"/>
  <c r="D709" i="125"/>
  <c r="D708" i="125"/>
  <c r="D707" i="125"/>
  <c r="D706" i="125"/>
  <c r="D705" i="125"/>
  <c r="D704" i="125"/>
  <c r="D703" i="125"/>
  <c r="D702" i="125"/>
  <c r="D701" i="125"/>
  <c r="D700" i="125"/>
  <c r="D699" i="125"/>
  <c r="D698" i="125"/>
  <c r="D697" i="125"/>
  <c r="D696" i="125"/>
  <c r="D695" i="125"/>
  <c r="D694" i="125"/>
  <c r="D693" i="125"/>
  <c r="D692" i="125"/>
  <c r="D691" i="125"/>
  <c r="D690" i="125"/>
  <c r="D689" i="125"/>
  <c r="D688" i="125"/>
  <c r="D687" i="125"/>
  <c r="D686" i="125"/>
  <c r="D685" i="125"/>
  <c r="D684" i="125"/>
  <c r="D683" i="125"/>
  <c r="D682" i="125"/>
  <c r="D681" i="125"/>
  <c r="D680" i="125"/>
  <c r="D679" i="125"/>
  <c r="D678" i="125"/>
  <c r="D677" i="125"/>
  <c r="D676" i="125"/>
  <c r="D675" i="125"/>
  <c r="D674" i="125"/>
  <c r="D673" i="125"/>
  <c r="D672" i="125"/>
  <c r="D671" i="125"/>
  <c r="D670" i="125"/>
  <c r="D669" i="125"/>
  <c r="D668" i="125"/>
  <c r="D667" i="125"/>
  <c r="D666" i="125"/>
  <c r="D665" i="125"/>
  <c r="D664" i="125"/>
  <c r="D663" i="125"/>
  <c r="D662" i="125"/>
  <c r="D661" i="125"/>
  <c r="D660" i="125"/>
  <c r="D659" i="125"/>
  <c r="D658" i="125"/>
  <c r="D657" i="125"/>
  <c r="D656" i="125"/>
  <c r="D655" i="125"/>
  <c r="D654" i="125"/>
  <c r="D653" i="125"/>
  <c r="D652" i="125"/>
  <c r="D651" i="125"/>
  <c r="D650" i="125"/>
  <c r="D649" i="125"/>
  <c r="D648" i="125"/>
  <c r="D647" i="125"/>
  <c r="D646" i="125"/>
  <c r="D645" i="125"/>
  <c r="D644" i="125"/>
  <c r="D643" i="125"/>
  <c r="D642" i="125"/>
  <c r="D641" i="125"/>
  <c r="D640" i="125"/>
  <c r="D639" i="125"/>
  <c r="D638" i="125"/>
  <c r="D637" i="125"/>
  <c r="D636" i="125"/>
  <c r="D635" i="125"/>
  <c r="D634" i="125"/>
  <c r="D633" i="125"/>
  <c r="D632" i="125"/>
  <c r="D631" i="125"/>
  <c r="D630" i="125"/>
  <c r="D629" i="125"/>
  <c r="D628" i="125"/>
  <c r="D627" i="125"/>
  <c r="D626" i="125"/>
  <c r="D625" i="125"/>
  <c r="D624" i="125"/>
  <c r="D623" i="125"/>
  <c r="D622" i="125"/>
  <c r="D621" i="125"/>
  <c r="D620" i="125"/>
  <c r="D619" i="125"/>
  <c r="D618" i="125"/>
  <c r="D617" i="125"/>
  <c r="D616" i="125"/>
  <c r="D615" i="125"/>
  <c r="D614" i="125"/>
  <c r="D613" i="125"/>
  <c r="D612" i="125"/>
  <c r="D611" i="125"/>
  <c r="D610" i="125"/>
  <c r="D609" i="125"/>
  <c r="D608" i="125"/>
  <c r="D607" i="125"/>
  <c r="D606" i="125"/>
  <c r="D605" i="125"/>
  <c r="D604" i="125"/>
  <c r="D603" i="125"/>
  <c r="D602" i="125"/>
  <c r="D601" i="125"/>
  <c r="D600" i="125"/>
  <c r="D599" i="125"/>
  <c r="D598" i="125"/>
  <c r="D597" i="125"/>
  <c r="D596" i="125"/>
  <c r="D595" i="125"/>
  <c r="D594" i="125"/>
  <c r="D593" i="125"/>
  <c r="D592" i="125"/>
  <c r="D591" i="125"/>
  <c r="D590" i="125"/>
  <c r="D589" i="125"/>
  <c r="D588" i="125"/>
  <c r="D587" i="125"/>
  <c r="D586" i="125"/>
  <c r="D585" i="125"/>
  <c r="D584" i="125"/>
  <c r="D583" i="125"/>
  <c r="D582" i="125"/>
  <c r="D581" i="125"/>
  <c r="D580" i="125"/>
  <c r="D579" i="125"/>
  <c r="D578" i="125"/>
  <c r="D577" i="125"/>
  <c r="D576" i="125"/>
  <c r="D575" i="125"/>
  <c r="D574" i="125"/>
  <c r="D573" i="125"/>
  <c r="D572" i="125"/>
  <c r="D571" i="125"/>
  <c r="D570" i="125"/>
  <c r="D569" i="125"/>
  <c r="D568" i="125"/>
  <c r="D567" i="125"/>
  <c r="D566" i="125"/>
  <c r="D565" i="125"/>
  <c r="D564" i="125"/>
  <c r="D563" i="125"/>
  <c r="D562" i="125"/>
  <c r="D561" i="125"/>
  <c r="D560" i="125"/>
  <c r="D559" i="125"/>
  <c r="D558" i="125"/>
  <c r="D557" i="125"/>
  <c r="D556" i="125"/>
  <c r="D555" i="125"/>
  <c r="D554" i="125"/>
  <c r="D553" i="125"/>
  <c r="D552" i="125"/>
  <c r="D551" i="125"/>
  <c r="D550" i="125"/>
  <c r="D549" i="125"/>
  <c r="D548" i="125"/>
  <c r="D547" i="125"/>
  <c r="D546" i="125"/>
  <c r="D545" i="125"/>
  <c r="D544" i="125"/>
  <c r="D543" i="125"/>
  <c r="D542" i="125"/>
  <c r="D541" i="125"/>
  <c r="D540" i="125"/>
  <c r="D539" i="125"/>
  <c r="D538" i="125"/>
  <c r="D537" i="125"/>
  <c r="D536" i="125"/>
  <c r="D535" i="125"/>
  <c r="D534" i="125"/>
  <c r="D533" i="125"/>
  <c r="D532" i="125"/>
  <c r="D531" i="125"/>
  <c r="D530" i="125"/>
  <c r="D529" i="125"/>
  <c r="D528" i="125"/>
  <c r="D527" i="125"/>
  <c r="D526" i="125"/>
  <c r="D525" i="125"/>
  <c r="D524" i="125"/>
  <c r="D523" i="125"/>
  <c r="D522" i="125"/>
  <c r="D521" i="125"/>
  <c r="D520" i="125"/>
  <c r="D519" i="125"/>
  <c r="D518" i="125"/>
  <c r="D517" i="125"/>
  <c r="D516" i="125"/>
  <c r="D515" i="125"/>
  <c r="D514" i="125"/>
  <c r="D513" i="125"/>
  <c r="D512" i="125"/>
  <c r="D511" i="125"/>
  <c r="D510" i="125"/>
  <c r="D509" i="125"/>
  <c r="D508" i="125"/>
  <c r="D507" i="125"/>
  <c r="D506" i="125"/>
  <c r="D505" i="125"/>
  <c r="D504" i="125"/>
  <c r="D503" i="125"/>
  <c r="D502" i="125"/>
  <c r="D501" i="125"/>
  <c r="D500" i="125"/>
  <c r="D499" i="125"/>
  <c r="D498" i="125"/>
  <c r="D497" i="125"/>
  <c r="D496" i="125"/>
  <c r="D495" i="125"/>
  <c r="D494" i="125"/>
  <c r="D493" i="125"/>
  <c r="D492" i="125"/>
  <c r="D491" i="125"/>
  <c r="D490" i="125"/>
  <c r="D489" i="125"/>
  <c r="D488" i="125"/>
  <c r="D487" i="125"/>
  <c r="D486" i="125"/>
  <c r="D485" i="125"/>
  <c r="D484" i="125"/>
  <c r="D483" i="125"/>
  <c r="D482" i="125"/>
  <c r="D481" i="125"/>
  <c r="D480" i="125"/>
  <c r="D479" i="125"/>
  <c r="D478" i="125"/>
  <c r="D477" i="125"/>
  <c r="D476" i="125"/>
  <c r="D475" i="125"/>
  <c r="D474" i="125"/>
  <c r="D473" i="125"/>
  <c r="D472" i="125"/>
  <c r="D471" i="125"/>
  <c r="D470" i="125"/>
  <c r="D469" i="125"/>
  <c r="D468" i="125"/>
  <c r="D467" i="125"/>
  <c r="D466" i="125"/>
  <c r="D465" i="125"/>
  <c r="D464" i="125"/>
  <c r="D463" i="125"/>
  <c r="D462" i="125"/>
  <c r="D461" i="125"/>
  <c r="D460" i="125"/>
  <c r="D459" i="125"/>
  <c r="D458" i="125"/>
  <c r="D457" i="125"/>
  <c r="D456" i="125"/>
  <c r="D455" i="125"/>
  <c r="D454" i="125"/>
  <c r="D453" i="125"/>
  <c r="D452" i="125"/>
  <c r="B428" i="125"/>
  <c r="D428" i="125" s="1"/>
  <c r="D427" i="125"/>
  <c r="D426" i="125"/>
  <c r="D425" i="125"/>
  <c r="D424" i="125"/>
  <c r="D423" i="125"/>
  <c r="D422" i="125"/>
  <c r="D421" i="125"/>
  <c r="D420" i="125"/>
  <c r="D419" i="125"/>
  <c r="D418" i="125"/>
  <c r="D417" i="125"/>
  <c r="D416" i="125"/>
  <c r="D415" i="125"/>
  <c r="D414" i="125"/>
  <c r="D413" i="125"/>
  <c r="D412" i="125"/>
  <c r="D411" i="125"/>
  <c r="D410" i="125"/>
  <c r="D409" i="125"/>
  <c r="D408" i="125"/>
  <c r="D407" i="125"/>
  <c r="D406" i="125"/>
  <c r="D405" i="125"/>
  <c r="D404" i="125"/>
  <c r="D403" i="125"/>
  <c r="D402" i="125"/>
  <c r="D401" i="125"/>
  <c r="D400" i="125"/>
  <c r="D399" i="125"/>
  <c r="D398" i="125"/>
  <c r="D397" i="125"/>
  <c r="D396" i="125"/>
  <c r="D395" i="125"/>
  <c r="D394" i="125"/>
  <c r="D393" i="125"/>
  <c r="D392" i="125"/>
  <c r="D391" i="125"/>
  <c r="D390" i="125"/>
  <c r="D389" i="125"/>
  <c r="D388" i="125"/>
  <c r="D387" i="125"/>
  <c r="D386" i="125"/>
  <c r="D385" i="125"/>
  <c r="D384" i="125"/>
  <c r="D383" i="125"/>
  <c r="D382" i="125"/>
  <c r="D381" i="125"/>
  <c r="D380" i="125"/>
  <c r="D379" i="125"/>
  <c r="D378" i="125"/>
  <c r="D377" i="125"/>
  <c r="D376" i="125"/>
  <c r="D375" i="125"/>
  <c r="D374" i="125"/>
  <c r="D373" i="125"/>
  <c r="D372" i="125"/>
  <c r="D371" i="125"/>
  <c r="D370" i="125"/>
  <c r="D369" i="125"/>
  <c r="D368" i="125"/>
  <c r="D367" i="125"/>
  <c r="D366" i="125"/>
  <c r="D365" i="125"/>
  <c r="D364" i="125"/>
  <c r="D363" i="125"/>
  <c r="D362" i="125"/>
  <c r="D361" i="125"/>
  <c r="D360" i="125"/>
  <c r="D359" i="125"/>
  <c r="D358" i="125"/>
  <c r="D357" i="125"/>
  <c r="D356" i="125"/>
  <c r="D355" i="125"/>
  <c r="D354" i="125"/>
  <c r="D353" i="125"/>
  <c r="D352" i="125"/>
  <c r="D351" i="125"/>
  <c r="D350" i="125"/>
  <c r="D349" i="125"/>
  <c r="D348" i="125"/>
  <c r="D347" i="125"/>
  <c r="D346" i="125"/>
  <c r="D345" i="125"/>
  <c r="D344" i="125"/>
  <c r="D343" i="125"/>
  <c r="D342" i="125"/>
  <c r="D341" i="125"/>
  <c r="D340" i="125"/>
  <c r="D339" i="125"/>
  <c r="D338" i="125"/>
  <c r="D337" i="125"/>
  <c r="D336" i="125"/>
  <c r="D335" i="125"/>
  <c r="D334" i="125"/>
  <c r="D333" i="125"/>
  <c r="D332" i="125"/>
  <c r="D331" i="125"/>
  <c r="D330" i="125"/>
  <c r="D329" i="125"/>
  <c r="D328" i="125"/>
  <c r="D327" i="125"/>
  <c r="D326" i="125"/>
  <c r="D325" i="125"/>
  <c r="D324" i="125"/>
  <c r="D323" i="125"/>
  <c r="D322" i="125"/>
  <c r="D321" i="125"/>
  <c r="D320" i="125"/>
  <c r="D319" i="125"/>
  <c r="D318" i="125"/>
  <c r="D317" i="125"/>
  <c r="D316" i="125"/>
  <c r="D315" i="125"/>
  <c r="D314" i="125"/>
  <c r="D313" i="125"/>
  <c r="D312" i="125"/>
  <c r="D311" i="125"/>
  <c r="D310" i="125"/>
  <c r="D309" i="125"/>
  <c r="D308" i="125"/>
  <c r="D307" i="125"/>
  <c r="D306" i="125"/>
  <c r="D305" i="125"/>
  <c r="D304" i="125"/>
  <c r="D303" i="125"/>
  <c r="D302" i="125"/>
  <c r="D301" i="125"/>
  <c r="D300" i="125"/>
  <c r="D299" i="125"/>
  <c r="D298" i="125"/>
  <c r="D297" i="125"/>
  <c r="D296" i="125"/>
  <c r="D295" i="125"/>
  <c r="D294" i="125"/>
  <c r="D293" i="125"/>
  <c r="D292" i="125"/>
  <c r="D291" i="125"/>
  <c r="D290" i="125"/>
  <c r="D289" i="125"/>
  <c r="D288" i="125"/>
  <c r="D287" i="125"/>
  <c r="D286" i="125"/>
  <c r="D285" i="125"/>
  <c r="D284" i="125"/>
  <c r="D283" i="125"/>
  <c r="D282" i="125"/>
  <c r="D281" i="125"/>
  <c r="D280" i="125"/>
  <c r="D279" i="125"/>
  <c r="D278" i="125"/>
  <c r="D277" i="125"/>
  <c r="D276" i="125"/>
  <c r="D275" i="125"/>
  <c r="D274" i="125"/>
  <c r="D273" i="125"/>
  <c r="D272" i="125"/>
  <c r="D271" i="125"/>
  <c r="D270" i="125"/>
  <c r="D269" i="125"/>
  <c r="D268" i="125"/>
  <c r="D267" i="125"/>
  <c r="D266" i="125"/>
  <c r="D265" i="125"/>
  <c r="D264" i="125"/>
  <c r="D263" i="125"/>
  <c r="D262" i="125"/>
  <c r="D261" i="125"/>
  <c r="D260" i="125"/>
  <c r="D259" i="125"/>
  <c r="D258" i="125"/>
  <c r="D257" i="125"/>
  <c r="D256" i="125"/>
  <c r="D255" i="125"/>
  <c r="D254" i="125"/>
  <c r="D253" i="125"/>
  <c r="D252" i="125"/>
  <c r="D251" i="125"/>
  <c r="D250" i="125"/>
  <c r="D249" i="125"/>
  <c r="D248" i="125"/>
  <c r="D247" i="125"/>
  <c r="D246" i="125"/>
  <c r="D245" i="125"/>
  <c r="D244" i="125"/>
  <c r="D243" i="125"/>
  <c r="D242" i="125"/>
  <c r="D241" i="125"/>
  <c r="D240" i="125"/>
  <c r="D239" i="125"/>
  <c r="D238" i="125"/>
  <c r="D237" i="125"/>
  <c r="D236" i="125"/>
  <c r="D235" i="125"/>
  <c r="D234" i="125"/>
  <c r="D233" i="125"/>
  <c r="D232" i="125"/>
  <c r="D231" i="125"/>
  <c r="D230" i="125"/>
  <c r="D229" i="125"/>
  <c r="D228" i="125"/>
  <c r="D227" i="125"/>
  <c r="D226" i="125"/>
  <c r="D225" i="125"/>
  <c r="D224" i="125"/>
  <c r="D223" i="125"/>
  <c r="D222" i="125"/>
  <c r="D221" i="125"/>
  <c r="D220" i="125"/>
  <c r="D219" i="125"/>
  <c r="D218" i="125"/>
  <c r="D217" i="125"/>
  <c r="D216" i="125"/>
  <c r="D215" i="125"/>
  <c r="D214" i="125"/>
  <c r="D213" i="125"/>
  <c r="D212" i="125"/>
  <c r="D211" i="125"/>
  <c r="D210" i="125"/>
  <c r="D209" i="125"/>
  <c r="D208" i="125"/>
  <c r="D207" i="125"/>
  <c r="D206" i="125"/>
  <c r="D205" i="125"/>
  <c r="D204" i="125"/>
  <c r="D203" i="125"/>
  <c r="D202" i="125"/>
  <c r="D201" i="125"/>
  <c r="D200" i="125"/>
  <c r="D199" i="125"/>
  <c r="D198" i="125"/>
  <c r="D197" i="125"/>
  <c r="D196" i="125"/>
  <c r="D195" i="125"/>
  <c r="D194" i="125"/>
  <c r="D193" i="125"/>
  <c r="D192" i="125"/>
  <c r="D191" i="125"/>
  <c r="D190" i="125"/>
  <c r="D189" i="125"/>
  <c r="D188" i="125"/>
  <c r="D187" i="125"/>
  <c r="D186" i="125"/>
  <c r="D185" i="125"/>
  <c r="D184" i="125"/>
  <c r="D183" i="125"/>
  <c r="D182" i="125"/>
  <c r="D181" i="125"/>
  <c r="D180" i="125"/>
  <c r="D179" i="125"/>
  <c r="D178" i="125"/>
  <c r="D177" i="125"/>
  <c r="D176" i="125"/>
  <c r="D175" i="125"/>
  <c r="D174" i="125"/>
  <c r="D173" i="125"/>
  <c r="D172" i="125"/>
  <c r="D171" i="125"/>
  <c r="D170" i="125"/>
  <c r="D169" i="125"/>
  <c r="D168" i="125"/>
  <c r="D167" i="125"/>
  <c r="D166" i="125"/>
  <c r="D165" i="125"/>
  <c r="D164" i="125"/>
  <c r="D163" i="125"/>
  <c r="D162" i="125"/>
  <c r="D161" i="125"/>
  <c r="D160" i="125"/>
  <c r="D159" i="125"/>
  <c r="D158" i="125"/>
  <c r="D157" i="125"/>
  <c r="D156" i="125"/>
  <c r="D155" i="125"/>
  <c r="D154" i="125"/>
  <c r="D153" i="125"/>
  <c r="D152" i="125"/>
  <c r="D151" i="125"/>
  <c r="D150" i="125"/>
  <c r="D149" i="125"/>
  <c r="D148" i="125"/>
  <c r="D147" i="125"/>
  <c r="D146" i="125"/>
  <c r="D145" i="125"/>
  <c r="D144" i="125"/>
  <c r="D143" i="125"/>
  <c r="D142" i="125"/>
  <c r="D141" i="125"/>
  <c r="D140" i="125"/>
  <c r="D139" i="125"/>
  <c r="D138" i="125"/>
  <c r="D137" i="125"/>
  <c r="D136" i="125"/>
  <c r="D135" i="125"/>
  <c r="D134" i="125"/>
  <c r="D133" i="125"/>
  <c r="D132" i="125"/>
  <c r="D131" i="125"/>
  <c r="D130" i="125"/>
  <c r="D129" i="125"/>
  <c r="D128" i="125"/>
  <c r="D127" i="125"/>
  <c r="D126" i="125"/>
  <c r="D125" i="125"/>
  <c r="D124" i="125"/>
  <c r="D123" i="125"/>
  <c r="D122" i="125"/>
  <c r="D121" i="125"/>
  <c r="D120" i="125"/>
  <c r="D119" i="125"/>
  <c r="D118" i="125"/>
  <c r="D117" i="125"/>
  <c r="D116" i="125"/>
  <c r="D115" i="125"/>
  <c r="D114" i="125"/>
  <c r="D113" i="125"/>
  <c r="D112" i="125"/>
  <c r="D111" i="125"/>
  <c r="D110" i="125"/>
  <c r="D109" i="125"/>
  <c r="D108" i="125"/>
  <c r="D107" i="125"/>
  <c r="D106" i="125"/>
  <c r="D105" i="125"/>
  <c r="D104" i="125"/>
  <c r="D103" i="125"/>
  <c r="D102" i="125"/>
  <c r="D101" i="125"/>
  <c r="D100" i="125"/>
  <c r="D99" i="125"/>
  <c r="D98" i="125"/>
  <c r="D97" i="125"/>
  <c r="D96" i="125"/>
  <c r="D95" i="125"/>
  <c r="D94" i="125"/>
  <c r="D93" i="125"/>
  <c r="D92" i="125"/>
  <c r="D91" i="125"/>
  <c r="D90" i="125"/>
  <c r="D89" i="125"/>
  <c r="D88" i="125"/>
  <c r="D87" i="125"/>
  <c r="D86" i="125"/>
  <c r="D85" i="125"/>
  <c r="D84" i="125"/>
  <c r="D83" i="125"/>
  <c r="D82" i="125"/>
  <c r="D81" i="125"/>
  <c r="D80" i="125"/>
  <c r="D79" i="125"/>
  <c r="D78" i="125"/>
  <c r="D77" i="125"/>
  <c r="D76" i="125"/>
  <c r="D75" i="125"/>
  <c r="D74" i="125"/>
  <c r="D73" i="125"/>
  <c r="D72" i="125"/>
  <c r="D71" i="125"/>
  <c r="D70" i="125"/>
  <c r="D69" i="125"/>
  <c r="D68" i="125"/>
  <c r="D67" i="125"/>
  <c r="D66" i="125"/>
  <c r="D65" i="125"/>
  <c r="D64" i="125"/>
  <c r="D63" i="125"/>
  <c r="D62" i="125"/>
  <c r="D61" i="125"/>
  <c r="D60" i="125"/>
  <c r="D59" i="125"/>
  <c r="D58" i="125"/>
  <c r="D57" i="125"/>
  <c r="D56" i="125"/>
  <c r="D55" i="125"/>
  <c r="D54" i="125"/>
  <c r="D53" i="125"/>
  <c r="D52" i="125"/>
  <c r="D51" i="125"/>
  <c r="D50" i="125"/>
  <c r="D49" i="125"/>
  <c r="D48" i="125"/>
  <c r="D47" i="125"/>
  <c r="D46" i="125"/>
  <c r="D45" i="125"/>
  <c r="D44" i="125"/>
  <c r="D43" i="125"/>
  <c r="D42" i="125"/>
  <c r="D41" i="125"/>
  <c r="D40" i="125"/>
  <c r="D39" i="125"/>
  <c r="D38" i="125"/>
  <c r="D37" i="125"/>
  <c r="D36" i="125"/>
  <c r="D35" i="125"/>
  <c r="D34" i="125"/>
  <c r="D33" i="125"/>
  <c r="D32" i="125"/>
  <c r="D31" i="125"/>
  <c r="D30" i="125"/>
  <c r="D29" i="125"/>
  <c r="D28" i="125"/>
  <c r="D27" i="125"/>
  <c r="D26" i="125"/>
  <c r="D25" i="125"/>
  <c r="D24" i="125"/>
  <c r="D23" i="125"/>
  <c r="D22" i="125"/>
  <c r="D21" i="125"/>
  <c r="D20" i="125"/>
  <c r="D19" i="125"/>
  <c r="D18" i="125"/>
  <c r="D17" i="125"/>
  <c r="D16" i="125"/>
  <c r="D15" i="125"/>
  <c r="D14" i="125"/>
  <c r="D13" i="125"/>
  <c r="D12" i="125"/>
  <c r="D11" i="125"/>
  <c r="D10" i="125"/>
  <c r="D9" i="125"/>
  <c r="D8" i="125"/>
  <c r="D7" i="125"/>
  <c r="D6" i="125"/>
  <c r="D5" i="125"/>
  <c r="D4" i="125"/>
  <c r="D3" i="125"/>
  <c r="D2" i="125"/>
  <c r="D4685" i="124"/>
  <c r="D4684" i="124"/>
  <c r="D4683" i="124"/>
  <c r="D4682" i="124"/>
  <c r="D4681" i="124"/>
  <c r="D4680" i="124"/>
  <c r="D4679" i="124"/>
  <c r="D4678" i="124"/>
  <c r="D4677" i="124"/>
  <c r="D4676" i="124"/>
  <c r="D4675" i="124"/>
  <c r="D4674" i="124"/>
  <c r="D4673" i="124"/>
  <c r="D4672" i="124"/>
  <c r="D4671" i="124"/>
  <c r="D4670" i="124"/>
  <c r="D4669" i="124"/>
  <c r="D4668" i="124"/>
  <c r="D4667" i="124"/>
  <c r="D4666" i="124"/>
  <c r="D4665" i="124"/>
  <c r="D4664" i="124"/>
  <c r="D4663" i="124"/>
  <c r="D4662" i="124"/>
  <c r="D4661" i="124"/>
  <c r="D4660" i="124"/>
  <c r="D4659" i="124"/>
  <c r="D4658" i="124"/>
  <c r="D4657" i="124"/>
  <c r="D4656" i="124"/>
  <c r="D4655" i="124"/>
  <c r="D4654" i="124"/>
  <c r="D4653" i="124"/>
  <c r="D4652" i="124"/>
  <c r="D4651" i="124"/>
  <c r="D4650" i="124"/>
  <c r="D4649" i="124"/>
  <c r="D4648" i="124"/>
  <c r="D4647" i="124"/>
  <c r="D4646" i="124"/>
  <c r="D4645" i="124"/>
  <c r="D4644" i="124"/>
  <c r="D4643" i="124"/>
  <c r="D4642" i="124"/>
  <c r="D4641" i="124"/>
  <c r="D4640" i="124"/>
  <c r="D4639" i="124"/>
  <c r="D4638" i="124"/>
  <c r="D4637" i="124"/>
  <c r="D4636" i="124"/>
  <c r="D4635" i="124"/>
  <c r="D4634" i="124"/>
  <c r="D4633" i="124"/>
  <c r="D4632" i="124"/>
  <c r="D4631" i="124"/>
  <c r="D4630" i="124"/>
  <c r="D4629" i="124"/>
  <c r="D4628" i="124"/>
  <c r="D4627" i="124"/>
  <c r="D4626" i="124"/>
  <c r="D4625" i="124"/>
  <c r="D4624" i="124"/>
  <c r="D4623" i="124"/>
  <c r="D4622" i="124"/>
  <c r="D4621" i="124"/>
  <c r="D4620" i="124"/>
  <c r="D4619" i="124"/>
  <c r="D4618" i="124"/>
  <c r="D4617" i="124"/>
  <c r="D4616" i="124"/>
  <c r="D4615" i="124"/>
  <c r="D4614" i="124"/>
  <c r="D4613" i="124"/>
  <c r="D4612" i="124"/>
  <c r="D4611" i="124"/>
  <c r="D4610" i="124"/>
  <c r="D4609" i="124"/>
  <c r="D4608" i="124"/>
  <c r="D4607" i="124"/>
  <c r="D4606" i="124"/>
  <c r="D4605" i="124"/>
  <c r="D4604" i="124"/>
  <c r="D4603" i="124"/>
  <c r="D4602" i="124"/>
  <c r="D4601" i="124"/>
  <c r="D4600" i="124"/>
  <c r="D4599" i="124"/>
  <c r="D4598" i="124"/>
  <c r="D4597" i="124"/>
  <c r="D4596" i="124"/>
  <c r="D4595" i="124"/>
  <c r="D4594" i="124"/>
  <c r="D4593" i="124"/>
  <c r="D4592" i="124"/>
  <c r="D4591" i="124"/>
  <c r="D4590" i="124"/>
  <c r="D4589" i="124"/>
  <c r="D4588" i="124"/>
  <c r="D4587" i="124"/>
  <c r="D4586" i="124"/>
  <c r="D4585" i="124"/>
  <c r="D4584" i="124"/>
  <c r="D4583" i="124"/>
  <c r="D4582" i="124"/>
  <c r="D4581" i="124"/>
  <c r="D4580" i="124"/>
  <c r="D4579" i="124"/>
  <c r="D4578" i="124"/>
  <c r="D4577" i="124"/>
  <c r="D4576" i="124"/>
  <c r="D4575" i="124"/>
  <c r="D4574" i="124"/>
  <c r="D4573" i="124"/>
  <c r="D4572" i="124"/>
  <c r="D4571" i="124"/>
  <c r="D4570" i="124"/>
  <c r="D4569" i="124"/>
  <c r="D4568" i="124"/>
  <c r="D4567" i="124"/>
  <c r="D4566" i="124"/>
  <c r="D4565" i="124"/>
  <c r="D4564" i="124"/>
  <c r="D4563" i="124"/>
  <c r="D4562" i="124"/>
  <c r="D4561" i="124"/>
  <c r="D4560" i="124"/>
  <c r="D4559" i="124"/>
  <c r="D4558" i="124"/>
  <c r="D4557" i="124"/>
  <c r="D4556" i="124"/>
  <c r="D4555" i="124"/>
  <c r="D4554" i="124"/>
  <c r="D4553" i="124"/>
  <c r="D4552" i="124"/>
  <c r="D4551" i="124"/>
  <c r="D4550" i="124"/>
  <c r="D4549" i="124"/>
  <c r="D4548" i="124"/>
  <c r="D4547" i="124"/>
  <c r="D4546" i="124"/>
  <c r="D4545" i="124"/>
  <c r="D4544" i="124"/>
  <c r="D4543" i="124"/>
  <c r="D4542" i="124"/>
  <c r="D4541" i="124"/>
  <c r="D4540" i="124"/>
  <c r="D4539" i="124"/>
  <c r="D4538" i="124"/>
  <c r="D4537" i="124"/>
  <c r="D4536" i="124"/>
  <c r="D4535" i="124"/>
  <c r="D4534" i="124"/>
  <c r="D4533" i="124"/>
  <c r="D4532" i="124"/>
  <c r="D4531" i="124"/>
  <c r="D4530" i="124"/>
  <c r="D4529" i="124"/>
  <c r="D4528" i="124"/>
  <c r="D4527" i="124"/>
  <c r="D4526" i="124"/>
  <c r="D4525" i="124"/>
  <c r="D4524" i="124"/>
  <c r="D4523" i="124"/>
  <c r="D4522" i="124"/>
  <c r="D4521" i="124"/>
  <c r="D4520" i="124"/>
  <c r="D4519" i="124"/>
  <c r="D4518" i="124"/>
  <c r="D4517" i="124"/>
  <c r="D4516" i="124"/>
  <c r="D4515" i="124"/>
  <c r="D4514" i="124"/>
  <c r="D4513" i="124"/>
  <c r="D4512" i="124"/>
  <c r="D4511" i="124"/>
  <c r="D4510" i="124"/>
  <c r="D4509" i="124"/>
  <c r="D4508" i="124"/>
  <c r="D4507" i="124"/>
  <c r="D4506" i="124"/>
  <c r="D4505" i="124"/>
  <c r="D4504" i="124"/>
  <c r="D4503" i="124"/>
  <c r="D4502" i="124"/>
  <c r="D4501" i="124"/>
  <c r="D4500" i="124"/>
  <c r="D4499" i="124"/>
  <c r="D4498" i="124"/>
  <c r="D4497" i="124"/>
  <c r="D4496" i="124"/>
  <c r="D4495" i="124"/>
  <c r="D4494" i="124"/>
  <c r="D4493" i="124"/>
  <c r="D4492" i="124"/>
  <c r="D4491" i="124"/>
  <c r="D4490" i="124"/>
  <c r="D4489" i="124"/>
  <c r="D4488" i="124"/>
  <c r="D4487" i="124"/>
  <c r="D4486" i="124"/>
  <c r="D4485" i="124"/>
  <c r="D4484" i="124"/>
  <c r="D4483" i="124"/>
  <c r="D4482" i="124"/>
  <c r="D4481" i="124"/>
  <c r="D4480" i="124"/>
  <c r="D4479" i="124"/>
  <c r="D4478" i="124"/>
  <c r="D4477" i="124"/>
  <c r="D4476" i="124"/>
  <c r="D4475" i="124"/>
  <c r="D4474" i="124"/>
  <c r="D4473" i="124"/>
  <c r="D4472" i="124"/>
  <c r="D4471" i="124"/>
  <c r="D4470" i="124"/>
  <c r="D4469" i="124"/>
  <c r="D4468" i="124"/>
  <c r="D4467" i="124"/>
  <c r="D4466" i="124"/>
  <c r="D4465" i="124"/>
  <c r="D4464" i="124"/>
  <c r="D4463" i="124"/>
  <c r="D4462" i="124"/>
  <c r="D4461" i="124"/>
  <c r="D4460" i="124"/>
  <c r="D4459" i="124"/>
  <c r="D4458" i="124"/>
  <c r="D4457" i="124"/>
  <c r="D4456" i="124"/>
  <c r="D4455" i="124"/>
  <c r="D4454" i="124"/>
  <c r="D4453" i="124"/>
  <c r="D4452" i="124"/>
  <c r="D4451" i="124"/>
  <c r="D4450" i="124"/>
  <c r="D4449" i="124"/>
  <c r="D4448" i="124"/>
  <c r="D4447" i="124"/>
  <c r="D4446" i="124"/>
  <c r="D4445" i="124"/>
  <c r="D4444" i="124"/>
  <c r="D4443" i="124"/>
  <c r="D4442" i="124"/>
  <c r="D4441" i="124"/>
  <c r="D4440" i="124"/>
  <c r="D4439" i="124"/>
  <c r="D4438" i="124"/>
  <c r="D4437" i="124"/>
  <c r="D4436" i="124"/>
  <c r="D4435" i="124"/>
  <c r="D4434" i="124"/>
  <c r="D4433" i="124"/>
  <c r="D4432" i="124"/>
  <c r="D4431" i="124"/>
  <c r="D4430" i="124"/>
  <c r="D4429" i="124"/>
  <c r="D4428" i="124"/>
  <c r="D4427" i="124"/>
  <c r="D4426" i="124"/>
  <c r="D4425" i="124"/>
  <c r="D4424" i="124"/>
  <c r="D4423" i="124"/>
  <c r="D4422" i="124"/>
  <c r="D4421" i="124"/>
  <c r="D4420" i="124"/>
  <c r="D4419" i="124"/>
  <c r="D4418" i="124"/>
  <c r="D4417" i="124"/>
  <c r="D4416" i="124"/>
  <c r="D4415" i="124"/>
  <c r="D4414" i="124"/>
  <c r="D4413" i="124"/>
  <c r="D4412" i="124"/>
  <c r="D4411" i="124"/>
  <c r="D4410" i="124"/>
  <c r="D4409" i="124"/>
  <c r="D4408" i="124"/>
  <c r="D4407" i="124"/>
  <c r="D4406" i="124"/>
  <c r="D4405" i="124"/>
  <c r="D4404" i="124"/>
  <c r="D4403" i="124"/>
  <c r="D4402" i="124"/>
  <c r="D4401" i="124"/>
  <c r="D4400" i="124"/>
  <c r="D4399" i="124"/>
  <c r="D4398" i="124"/>
  <c r="D4397" i="124"/>
  <c r="D4396" i="124"/>
  <c r="D4395" i="124"/>
  <c r="D4394" i="124"/>
  <c r="D4393" i="124"/>
  <c r="D4392" i="124"/>
  <c r="D4391" i="124"/>
  <c r="D4390" i="124"/>
  <c r="D4389" i="124"/>
  <c r="D4388" i="124"/>
  <c r="D4387" i="124"/>
  <c r="D4386" i="124"/>
  <c r="D4385" i="124"/>
  <c r="D4384" i="124"/>
  <c r="D4383" i="124"/>
  <c r="D4382" i="124"/>
  <c r="D4381" i="124"/>
  <c r="D4380" i="124"/>
  <c r="D4379" i="124"/>
  <c r="D4378" i="124"/>
  <c r="D4377" i="124"/>
  <c r="D4376" i="124"/>
  <c r="D4375" i="124"/>
  <c r="D4374" i="124"/>
  <c r="D4373" i="124"/>
  <c r="D4372" i="124"/>
  <c r="D4371" i="124"/>
  <c r="D4370" i="124"/>
  <c r="D4369" i="124"/>
  <c r="D4368" i="124"/>
  <c r="D4367" i="124"/>
  <c r="D4366" i="124"/>
  <c r="D4365" i="124"/>
  <c r="D4364" i="124"/>
  <c r="D4363" i="124"/>
  <c r="D4362" i="124"/>
  <c r="D4361" i="124"/>
  <c r="D4360" i="124"/>
  <c r="D4359" i="124"/>
  <c r="D4358" i="124"/>
  <c r="D4357" i="124"/>
  <c r="D4356" i="124"/>
  <c r="D4355" i="124"/>
  <c r="D4354" i="124"/>
  <c r="D4353" i="124"/>
  <c r="D4352" i="124"/>
  <c r="D4351" i="124"/>
  <c r="D4350" i="124"/>
  <c r="D4349" i="124"/>
  <c r="D4348" i="124"/>
  <c r="D4347" i="124"/>
  <c r="D4346" i="124"/>
  <c r="D4345" i="124"/>
  <c r="D4344" i="124"/>
  <c r="D4343" i="124"/>
  <c r="D4342" i="124"/>
  <c r="D4341" i="124"/>
  <c r="D4340" i="124"/>
  <c r="D4339" i="124"/>
  <c r="D4338" i="124"/>
  <c r="D4337" i="124"/>
  <c r="D4336" i="124"/>
  <c r="D4335" i="124"/>
  <c r="D4334" i="124"/>
  <c r="D4333" i="124"/>
  <c r="D4332" i="124"/>
  <c r="D4331" i="124"/>
  <c r="D4330" i="124"/>
  <c r="D4329" i="124"/>
  <c r="D4328" i="124"/>
  <c r="D4327" i="124"/>
  <c r="D4326" i="124"/>
  <c r="D4325" i="124"/>
  <c r="D4324" i="124"/>
  <c r="D4323" i="124"/>
  <c r="D4322" i="124"/>
  <c r="D4321" i="124"/>
  <c r="D4320" i="124"/>
  <c r="D4319" i="124"/>
  <c r="D4318" i="124"/>
  <c r="D4317" i="124"/>
  <c r="D4316" i="124"/>
  <c r="D4315" i="124"/>
  <c r="D4314" i="124"/>
  <c r="D4313" i="124"/>
  <c r="D4312" i="124"/>
  <c r="D4311" i="124"/>
  <c r="D4310" i="124"/>
  <c r="D4309" i="124"/>
  <c r="D4308" i="124"/>
  <c r="D4307" i="124"/>
  <c r="D4306" i="124"/>
  <c r="D4305" i="124"/>
  <c r="D4304" i="124"/>
  <c r="D4303" i="124"/>
  <c r="D4302" i="124"/>
  <c r="D4301" i="124"/>
  <c r="D4300" i="124"/>
  <c r="D4299" i="124"/>
  <c r="D4298" i="124"/>
  <c r="D4297" i="124"/>
  <c r="D4296" i="124"/>
  <c r="D4295" i="124"/>
  <c r="D4294" i="124"/>
  <c r="D4293" i="124"/>
  <c r="D4292" i="124"/>
  <c r="D4291" i="124"/>
  <c r="D4290" i="124"/>
  <c r="D4289" i="124"/>
  <c r="D4288" i="124"/>
  <c r="D4287" i="124"/>
  <c r="D4286" i="124"/>
  <c r="D4285" i="124"/>
  <c r="D4284" i="124"/>
  <c r="D4283" i="124"/>
  <c r="D4282" i="124"/>
  <c r="D4281" i="124"/>
  <c r="D4280" i="124"/>
  <c r="D4279" i="124"/>
  <c r="D4278" i="124"/>
  <c r="D4277" i="124"/>
  <c r="D4276" i="124"/>
  <c r="D4275" i="124"/>
  <c r="D4274" i="124"/>
  <c r="D4273" i="124"/>
  <c r="D4272" i="124"/>
  <c r="D4271" i="124"/>
  <c r="D4270" i="124"/>
  <c r="D4269" i="124"/>
  <c r="D4268" i="124"/>
  <c r="D4267" i="124"/>
  <c r="D4266" i="124"/>
  <c r="D4265" i="124"/>
  <c r="D4264" i="124"/>
  <c r="D4263" i="124"/>
  <c r="D4262" i="124"/>
  <c r="D4261" i="124"/>
  <c r="D4260" i="124"/>
  <c r="D4259" i="124"/>
  <c r="D4258" i="124"/>
  <c r="D4257" i="124"/>
  <c r="D4256" i="124"/>
  <c r="D4255" i="124"/>
  <c r="D4254" i="124"/>
  <c r="D4253" i="124"/>
  <c r="D4252" i="124"/>
  <c r="D4251" i="124"/>
  <c r="D4250" i="124"/>
  <c r="D4249" i="124"/>
  <c r="D4248" i="124"/>
  <c r="D4247" i="124"/>
  <c r="D4246" i="124"/>
  <c r="D4245" i="124"/>
  <c r="D4244" i="124"/>
  <c r="D4243" i="124"/>
  <c r="D4242" i="124"/>
  <c r="D4241" i="124"/>
  <c r="D4240" i="124"/>
  <c r="D4239" i="124"/>
  <c r="D4238" i="124"/>
  <c r="D4237" i="124"/>
  <c r="D4236" i="124"/>
  <c r="D4235" i="124"/>
  <c r="D4234" i="124"/>
  <c r="D4233" i="124"/>
  <c r="D4232" i="124"/>
  <c r="D4231" i="124"/>
  <c r="D4230" i="124"/>
  <c r="D4229" i="124"/>
  <c r="D4228" i="124"/>
  <c r="D4227" i="124"/>
  <c r="D4226" i="124"/>
  <c r="D4225" i="124"/>
  <c r="D4224" i="124"/>
  <c r="D4223" i="124"/>
  <c r="D4222" i="124"/>
  <c r="D4221" i="124"/>
  <c r="D4220" i="124"/>
  <c r="D4219" i="124"/>
  <c r="D4218" i="124"/>
  <c r="D4217" i="124"/>
  <c r="D4216" i="124"/>
  <c r="D4215" i="124"/>
  <c r="D4214" i="124"/>
  <c r="D4213" i="124"/>
  <c r="D4212" i="124"/>
  <c r="D4211" i="124"/>
  <c r="D4210" i="124"/>
  <c r="D4209" i="124"/>
  <c r="D4208" i="124"/>
  <c r="D4207" i="124"/>
  <c r="D4206" i="124"/>
  <c r="D4205" i="124"/>
  <c r="D4204" i="124"/>
  <c r="D4203" i="124"/>
  <c r="D4202" i="124"/>
  <c r="B3836" i="124"/>
  <c r="D3835" i="124"/>
  <c r="A3835" i="124"/>
  <c r="B3469" i="124"/>
  <c r="D3468" i="124"/>
  <c r="A3468" i="124"/>
  <c r="B3102" i="124"/>
  <c r="A3102" i="124" s="1"/>
  <c r="D3101" i="124"/>
  <c r="A3101" i="124"/>
  <c r="D3100" i="124"/>
  <c r="D3099" i="124"/>
  <c r="D3098" i="124"/>
  <c r="D3097" i="124"/>
  <c r="D3096" i="124"/>
  <c r="D3095" i="124"/>
  <c r="D3094" i="124"/>
  <c r="D3093" i="124"/>
  <c r="D3092" i="124"/>
  <c r="D3091" i="124"/>
  <c r="D3090" i="124"/>
  <c r="D3089" i="124"/>
  <c r="D3088" i="124"/>
  <c r="D3087" i="124"/>
  <c r="D3086" i="124"/>
  <c r="D3085" i="124"/>
  <c r="D3084" i="124"/>
  <c r="D3083" i="124"/>
  <c r="D3082" i="124"/>
  <c r="D3081" i="124"/>
  <c r="D3080" i="124"/>
  <c r="D3079" i="124"/>
  <c r="D3078" i="124"/>
  <c r="D3077" i="124"/>
  <c r="D3076" i="124"/>
  <c r="D3075" i="124"/>
  <c r="D3074" i="124"/>
  <c r="D3073" i="124"/>
  <c r="D3072" i="124"/>
  <c r="D3071" i="124"/>
  <c r="D3070" i="124"/>
  <c r="D3069" i="124"/>
  <c r="D3068" i="124"/>
  <c r="D3067" i="124"/>
  <c r="D3066" i="124"/>
  <c r="D3065" i="124"/>
  <c r="D3064" i="124"/>
  <c r="D3063" i="124"/>
  <c r="D3062" i="124"/>
  <c r="D3061" i="124"/>
  <c r="D3060" i="124"/>
  <c r="D3059" i="124"/>
  <c r="D3058" i="124"/>
  <c r="D3057" i="124"/>
  <c r="D3056" i="124"/>
  <c r="D3055" i="124"/>
  <c r="D3054" i="124"/>
  <c r="D3053" i="124"/>
  <c r="D3052" i="124"/>
  <c r="D3051" i="124"/>
  <c r="D3050" i="124"/>
  <c r="D3049" i="124"/>
  <c r="D3048" i="124"/>
  <c r="D3047" i="124"/>
  <c r="D3046" i="124"/>
  <c r="D3045" i="124"/>
  <c r="D3044" i="124"/>
  <c r="D3043" i="124"/>
  <c r="D3042" i="124"/>
  <c r="D3041" i="124"/>
  <c r="D3040" i="124"/>
  <c r="D3039" i="124"/>
  <c r="D3038" i="124"/>
  <c r="D3037" i="124"/>
  <c r="D3036" i="124"/>
  <c r="D3035" i="124"/>
  <c r="D3034" i="124"/>
  <c r="D3033" i="124"/>
  <c r="D3032" i="124"/>
  <c r="D3031" i="124"/>
  <c r="D3030" i="124"/>
  <c r="D3029" i="124"/>
  <c r="D3028" i="124"/>
  <c r="D3027" i="124"/>
  <c r="D3026" i="124"/>
  <c r="D3025" i="124"/>
  <c r="D3024" i="124"/>
  <c r="D3023" i="124"/>
  <c r="D3022" i="124"/>
  <c r="D3021" i="124"/>
  <c r="D3020" i="124"/>
  <c r="D3019" i="124"/>
  <c r="D3018" i="124"/>
  <c r="D3017" i="124"/>
  <c r="D3016" i="124"/>
  <c r="D3015" i="124"/>
  <c r="D3014" i="124"/>
  <c r="D3013" i="124"/>
  <c r="D3012" i="124"/>
  <c r="D3011" i="124"/>
  <c r="D3010" i="124"/>
  <c r="D3009" i="124"/>
  <c r="D3008" i="124"/>
  <c r="D3007" i="124"/>
  <c r="D3006" i="124"/>
  <c r="D3005" i="124"/>
  <c r="D3004" i="124"/>
  <c r="D3003" i="124"/>
  <c r="D3002" i="124"/>
  <c r="D3001" i="124"/>
  <c r="D3000" i="124"/>
  <c r="D2999" i="124"/>
  <c r="D2998" i="124"/>
  <c r="D2997" i="124"/>
  <c r="D2996" i="124"/>
  <c r="D2995" i="124"/>
  <c r="D2994" i="124"/>
  <c r="D2993" i="124"/>
  <c r="D2992" i="124"/>
  <c r="D2991" i="124"/>
  <c r="D2990" i="124"/>
  <c r="D2989" i="124"/>
  <c r="D2988" i="124"/>
  <c r="D2987" i="124"/>
  <c r="D2986" i="124"/>
  <c r="D2985" i="124"/>
  <c r="D2984" i="124"/>
  <c r="D2983" i="124"/>
  <c r="D2982" i="124"/>
  <c r="D2981" i="124"/>
  <c r="D2980" i="124"/>
  <c r="D2979" i="124"/>
  <c r="D2978" i="124"/>
  <c r="D2977" i="124"/>
  <c r="D2976" i="124"/>
  <c r="D2975" i="124"/>
  <c r="D2974" i="124"/>
  <c r="D2973" i="124"/>
  <c r="D2972" i="124"/>
  <c r="D2971" i="124"/>
  <c r="D2970" i="124"/>
  <c r="D2969" i="124"/>
  <c r="D2968" i="124"/>
  <c r="D2967" i="124"/>
  <c r="D2966" i="124"/>
  <c r="D2965" i="124"/>
  <c r="D2964" i="124"/>
  <c r="D2963" i="124"/>
  <c r="D2962" i="124"/>
  <c r="D2961" i="124"/>
  <c r="D2960" i="124"/>
  <c r="D2959" i="124"/>
  <c r="D2958" i="124"/>
  <c r="D2957" i="124"/>
  <c r="D2956" i="124"/>
  <c r="D2955" i="124"/>
  <c r="D2954" i="124"/>
  <c r="D2953" i="124"/>
  <c r="D2952" i="124"/>
  <c r="D2951" i="124"/>
  <c r="D2950" i="124"/>
  <c r="D2949" i="124"/>
  <c r="D2948" i="124"/>
  <c r="D2947" i="124"/>
  <c r="D2946" i="124"/>
  <c r="D2945" i="124"/>
  <c r="D2944" i="124"/>
  <c r="D2943" i="124"/>
  <c r="D2942" i="124"/>
  <c r="D2941" i="124"/>
  <c r="D2940" i="124"/>
  <c r="D2939" i="124"/>
  <c r="D2938" i="124"/>
  <c r="D2937" i="124"/>
  <c r="D2936" i="124"/>
  <c r="D2935" i="124"/>
  <c r="D2934" i="124"/>
  <c r="D2933" i="124"/>
  <c r="D2932" i="124"/>
  <c r="D2931" i="124"/>
  <c r="D2930" i="124"/>
  <c r="D2929" i="124"/>
  <c r="D2928" i="124"/>
  <c r="D2927" i="124"/>
  <c r="D2926" i="124"/>
  <c r="D2925" i="124"/>
  <c r="D2924" i="124"/>
  <c r="D2923" i="124"/>
  <c r="D2922" i="124"/>
  <c r="D2921" i="124"/>
  <c r="D2920" i="124"/>
  <c r="D2919" i="124"/>
  <c r="D2918" i="124"/>
  <c r="D2917" i="124"/>
  <c r="D2916" i="124"/>
  <c r="D2915" i="124"/>
  <c r="D2914" i="124"/>
  <c r="D2913" i="124"/>
  <c r="D2912" i="124"/>
  <c r="D2911" i="124"/>
  <c r="D2910" i="124"/>
  <c r="D2909" i="124"/>
  <c r="D2908" i="124"/>
  <c r="D2907" i="124"/>
  <c r="D2906" i="124"/>
  <c r="D2905" i="124"/>
  <c r="D2904" i="124"/>
  <c r="D2903" i="124"/>
  <c r="D2902" i="124"/>
  <c r="C2902" i="124"/>
  <c r="C2903" i="124" s="1"/>
  <c r="C2904" i="124" s="1"/>
  <c r="C2905" i="124" s="1"/>
  <c r="C2906" i="124" s="1"/>
  <c r="C2907" i="124" s="1"/>
  <c r="C2908" i="124" s="1"/>
  <c r="C2909" i="124" s="1"/>
  <c r="C2910" i="124" s="1"/>
  <c r="C2911" i="124" s="1"/>
  <c r="C2912" i="124" s="1"/>
  <c r="C2913" i="124" s="1"/>
  <c r="C2914" i="124" s="1"/>
  <c r="C2915" i="124" s="1"/>
  <c r="C2916" i="124" s="1"/>
  <c r="C2917" i="124" s="1"/>
  <c r="C2918" i="124" s="1"/>
  <c r="C2919" i="124" s="1"/>
  <c r="C2920" i="124" s="1"/>
  <c r="C2921" i="124" s="1"/>
  <c r="C2922" i="124" s="1"/>
  <c r="C2923" i="124" s="1"/>
  <c r="C2924" i="124" s="1"/>
  <c r="C2925" i="124" s="1"/>
  <c r="C2926" i="124" s="1"/>
  <c r="C2927" i="124" s="1"/>
  <c r="C2928" i="124" s="1"/>
  <c r="C2929" i="124" s="1"/>
  <c r="C2930" i="124" s="1"/>
  <c r="C2931" i="124" s="1"/>
  <c r="C2932" i="124" s="1"/>
  <c r="C2933" i="124" s="1"/>
  <c r="C2934" i="124" s="1"/>
  <c r="C2935" i="124" s="1"/>
  <c r="C2936" i="124" s="1"/>
  <c r="C2937" i="124" s="1"/>
  <c r="C2938" i="124" s="1"/>
  <c r="C2939" i="124" s="1"/>
  <c r="C2940" i="124" s="1"/>
  <c r="C2941" i="124" s="1"/>
  <c r="C2942" i="124" s="1"/>
  <c r="C2943" i="124" s="1"/>
  <c r="C2944" i="124" s="1"/>
  <c r="C2945" i="124" s="1"/>
  <c r="C2946" i="124" s="1"/>
  <c r="C2947" i="124" s="1"/>
  <c r="C2948" i="124" s="1"/>
  <c r="C2949" i="124" s="1"/>
  <c r="C2950" i="124" s="1"/>
  <c r="C2951" i="124" s="1"/>
  <c r="C2952" i="124" s="1"/>
  <c r="C2953" i="124" s="1"/>
  <c r="C2954" i="124" s="1"/>
  <c r="C2955" i="124" s="1"/>
  <c r="C2956" i="124" s="1"/>
  <c r="C2957" i="124" s="1"/>
  <c r="C2958" i="124" s="1"/>
  <c r="C2959" i="124" s="1"/>
  <c r="C2960" i="124" s="1"/>
  <c r="C2961" i="124" s="1"/>
  <c r="C2962" i="124" s="1"/>
  <c r="C2963" i="124" s="1"/>
  <c r="C2964" i="124" s="1"/>
  <c r="C2965" i="124" s="1"/>
  <c r="C2966" i="124" s="1"/>
  <c r="C2967" i="124" s="1"/>
  <c r="C2968" i="124" s="1"/>
  <c r="C2969" i="124" s="1"/>
  <c r="C2970" i="124" s="1"/>
  <c r="C2971" i="124" s="1"/>
  <c r="C2972" i="124" s="1"/>
  <c r="C2973" i="124" s="1"/>
  <c r="C2974" i="124" s="1"/>
  <c r="C2975" i="124" s="1"/>
  <c r="C2976" i="124" s="1"/>
  <c r="C2977" i="124" s="1"/>
  <c r="C2978" i="124" s="1"/>
  <c r="C2979" i="124" s="1"/>
  <c r="C2980" i="124" s="1"/>
  <c r="C2981" i="124" s="1"/>
  <c r="C2982" i="124" s="1"/>
  <c r="C2983" i="124" s="1"/>
  <c r="C2984" i="124" s="1"/>
  <c r="C2985" i="124" s="1"/>
  <c r="C2986" i="124" s="1"/>
  <c r="C2987" i="124" s="1"/>
  <c r="C2988" i="124" s="1"/>
  <c r="C2989" i="124" s="1"/>
  <c r="C2990" i="124" s="1"/>
  <c r="C2991" i="124" s="1"/>
  <c r="C2992" i="124" s="1"/>
  <c r="C2993" i="124" s="1"/>
  <c r="C2994" i="124" s="1"/>
  <c r="C2995" i="124" s="1"/>
  <c r="C2996" i="124" s="1"/>
  <c r="C2997" i="124" s="1"/>
  <c r="C2998" i="124" s="1"/>
  <c r="C2999" i="124" s="1"/>
  <c r="C3000" i="124" s="1"/>
  <c r="C3001" i="124" s="1"/>
  <c r="C3002" i="124" s="1"/>
  <c r="C3003" i="124" s="1"/>
  <c r="C3004" i="124" s="1"/>
  <c r="C3005" i="124" s="1"/>
  <c r="C3006" i="124" s="1"/>
  <c r="C3007" i="124" s="1"/>
  <c r="C3008" i="124" s="1"/>
  <c r="C3009" i="124" s="1"/>
  <c r="C3010" i="124" s="1"/>
  <c r="C3011" i="124" s="1"/>
  <c r="C3012" i="124" s="1"/>
  <c r="C3013" i="124" s="1"/>
  <c r="C3014" i="124" s="1"/>
  <c r="C3015" i="124" s="1"/>
  <c r="C3016" i="124" s="1"/>
  <c r="C3017" i="124" s="1"/>
  <c r="C3018" i="124" s="1"/>
  <c r="C3019" i="124" s="1"/>
  <c r="C3020" i="124" s="1"/>
  <c r="C3021" i="124" s="1"/>
  <c r="C3022" i="124" s="1"/>
  <c r="C3023" i="124" s="1"/>
  <c r="C3024" i="124" s="1"/>
  <c r="C3025" i="124" s="1"/>
  <c r="C3026" i="124" s="1"/>
  <c r="C3027" i="124" s="1"/>
  <c r="C3028" i="124" s="1"/>
  <c r="C3029" i="124" s="1"/>
  <c r="C3030" i="124" s="1"/>
  <c r="C3031" i="124" s="1"/>
  <c r="C3032" i="124" s="1"/>
  <c r="C3033" i="124" s="1"/>
  <c r="C3034" i="124" s="1"/>
  <c r="C3035" i="124" s="1"/>
  <c r="C3036" i="124" s="1"/>
  <c r="C3037" i="124" s="1"/>
  <c r="C3038" i="124" s="1"/>
  <c r="C3039" i="124" s="1"/>
  <c r="C3040" i="124" s="1"/>
  <c r="C3041" i="124" s="1"/>
  <c r="C3042" i="124" s="1"/>
  <c r="C3043" i="124" s="1"/>
  <c r="C3044" i="124" s="1"/>
  <c r="C3045" i="124" s="1"/>
  <c r="C3046" i="124" s="1"/>
  <c r="C3047" i="124" s="1"/>
  <c r="C3048" i="124" s="1"/>
  <c r="C3049" i="124" s="1"/>
  <c r="C3050" i="124" s="1"/>
  <c r="C3051" i="124" s="1"/>
  <c r="C3052" i="124" s="1"/>
  <c r="C3053" i="124" s="1"/>
  <c r="C3054" i="124" s="1"/>
  <c r="C3055" i="124" s="1"/>
  <c r="C3056" i="124" s="1"/>
  <c r="C3057" i="124" s="1"/>
  <c r="C3058" i="124" s="1"/>
  <c r="C3059" i="124" s="1"/>
  <c r="C3060" i="124" s="1"/>
  <c r="C3061" i="124" s="1"/>
  <c r="C3062" i="124" s="1"/>
  <c r="C3063" i="124" s="1"/>
  <c r="C3064" i="124" s="1"/>
  <c r="C3065" i="124" s="1"/>
  <c r="C3066" i="124" s="1"/>
  <c r="C3067" i="124" s="1"/>
  <c r="C3068" i="124" s="1"/>
  <c r="C3069" i="124" s="1"/>
  <c r="C3070" i="124" s="1"/>
  <c r="C3071" i="124" s="1"/>
  <c r="C3072" i="124" s="1"/>
  <c r="C3073" i="124" s="1"/>
  <c r="C3074" i="124" s="1"/>
  <c r="C3075" i="124" s="1"/>
  <c r="C3076" i="124" s="1"/>
  <c r="C3077" i="124" s="1"/>
  <c r="C3078" i="124" s="1"/>
  <c r="C3079" i="124" s="1"/>
  <c r="C3080" i="124" s="1"/>
  <c r="C3081" i="124" s="1"/>
  <c r="C3082" i="124" s="1"/>
  <c r="C3083" i="124" s="1"/>
  <c r="C3084" i="124" s="1"/>
  <c r="C3085" i="124" s="1"/>
  <c r="C3086" i="124" s="1"/>
  <c r="C3087" i="124" s="1"/>
  <c r="C3088" i="124" s="1"/>
  <c r="C3089" i="124" s="1"/>
  <c r="C3090" i="124" s="1"/>
  <c r="C3091" i="124" s="1"/>
  <c r="C3092" i="124" s="1"/>
  <c r="C3093" i="124" s="1"/>
  <c r="C3094" i="124" s="1"/>
  <c r="C3095" i="124" s="1"/>
  <c r="C3096" i="124" s="1"/>
  <c r="C3097" i="124" s="1"/>
  <c r="C3098" i="124" s="1"/>
  <c r="C3099" i="124" s="1"/>
  <c r="C3100" i="124" s="1"/>
  <c r="D2901" i="124"/>
  <c r="D2900" i="124"/>
  <c r="D2899" i="124"/>
  <c r="D2898" i="124"/>
  <c r="D2897" i="124"/>
  <c r="D2896" i="124"/>
  <c r="D2895" i="124"/>
  <c r="D2894" i="124"/>
  <c r="D2893" i="124"/>
  <c r="D2892" i="124"/>
  <c r="D2891" i="124"/>
  <c r="D2890" i="124"/>
  <c r="D2889" i="124"/>
  <c r="D2888" i="124"/>
  <c r="D2887" i="124"/>
  <c r="D2886" i="124"/>
  <c r="D2885" i="124"/>
  <c r="D2884" i="124"/>
  <c r="D2883" i="124"/>
  <c r="D2882" i="124"/>
  <c r="D2881" i="124"/>
  <c r="D2880" i="124"/>
  <c r="D2879" i="124"/>
  <c r="D2878" i="124"/>
  <c r="D2877" i="124"/>
  <c r="D2876" i="124"/>
  <c r="D2875" i="124"/>
  <c r="D2874" i="124"/>
  <c r="D2873" i="124"/>
  <c r="D2872" i="124"/>
  <c r="D2871" i="124"/>
  <c r="D2870" i="124"/>
  <c r="D2869" i="124"/>
  <c r="D2868" i="124"/>
  <c r="D2867" i="124"/>
  <c r="D2866" i="124"/>
  <c r="D2865" i="124"/>
  <c r="D2864" i="124"/>
  <c r="D2863" i="124"/>
  <c r="D2862" i="124"/>
  <c r="D2861" i="124"/>
  <c r="D2860" i="124"/>
  <c r="D2859" i="124"/>
  <c r="D2858" i="124"/>
  <c r="D2857" i="124"/>
  <c r="D2856" i="124"/>
  <c r="D2855" i="124"/>
  <c r="D2854" i="124"/>
  <c r="D2853" i="124"/>
  <c r="D2852" i="124"/>
  <c r="D2851" i="124"/>
  <c r="D2850" i="124"/>
  <c r="D2849" i="124"/>
  <c r="D2848" i="124"/>
  <c r="D2847" i="124"/>
  <c r="D2846" i="124"/>
  <c r="D2845" i="124"/>
  <c r="D2844" i="124"/>
  <c r="D2843" i="124"/>
  <c r="D2842" i="124"/>
  <c r="D2841" i="124"/>
  <c r="D2840" i="124"/>
  <c r="D2839" i="124"/>
  <c r="D2838" i="124"/>
  <c r="D2837" i="124"/>
  <c r="D2836" i="124"/>
  <c r="D2835" i="124"/>
  <c r="D2834" i="124"/>
  <c r="D2833" i="124"/>
  <c r="D2832" i="124"/>
  <c r="D2831" i="124"/>
  <c r="D2830" i="124"/>
  <c r="D2829" i="124"/>
  <c r="D2828" i="124"/>
  <c r="D2827" i="124"/>
  <c r="D2826" i="124"/>
  <c r="D2825" i="124"/>
  <c r="D2824" i="124"/>
  <c r="D2823" i="124"/>
  <c r="D2822" i="124"/>
  <c r="D2821" i="124"/>
  <c r="D2820" i="124"/>
  <c r="D2819" i="124"/>
  <c r="D2818" i="124"/>
  <c r="D2817" i="124"/>
  <c r="D2816" i="124"/>
  <c r="D2815" i="124"/>
  <c r="D2814" i="124"/>
  <c r="D2813" i="124"/>
  <c r="D2812" i="124"/>
  <c r="D2811" i="124"/>
  <c r="D2810" i="124"/>
  <c r="D2809" i="124"/>
  <c r="D2808" i="124"/>
  <c r="D2807" i="124"/>
  <c r="D2806" i="124"/>
  <c r="D2805" i="124"/>
  <c r="D2804" i="124"/>
  <c r="D2803" i="124"/>
  <c r="D2802" i="124"/>
  <c r="D2801" i="124"/>
  <c r="D2800" i="124"/>
  <c r="D2799" i="124"/>
  <c r="D2798" i="124"/>
  <c r="D2797" i="124"/>
  <c r="D2796" i="124"/>
  <c r="D2795" i="124"/>
  <c r="D2794" i="124"/>
  <c r="D2793" i="124"/>
  <c r="D2792" i="124"/>
  <c r="D2791" i="124"/>
  <c r="D2790" i="124"/>
  <c r="D2789" i="124"/>
  <c r="D2788" i="124"/>
  <c r="D2787" i="124"/>
  <c r="D2786" i="124"/>
  <c r="D2785" i="124"/>
  <c r="D2784" i="124"/>
  <c r="D2783" i="124"/>
  <c r="D2782" i="124"/>
  <c r="D2781" i="124"/>
  <c r="D2780" i="124"/>
  <c r="D2779" i="124"/>
  <c r="D2778" i="124"/>
  <c r="D2777" i="124"/>
  <c r="D2776" i="124"/>
  <c r="D2775" i="124"/>
  <c r="D2774" i="124"/>
  <c r="D2773" i="124"/>
  <c r="D2772" i="124"/>
  <c r="D2771" i="124"/>
  <c r="D2770" i="124"/>
  <c r="D2769" i="124"/>
  <c r="D2768" i="124"/>
  <c r="D2767" i="124"/>
  <c r="D2766" i="124"/>
  <c r="D2765" i="124"/>
  <c r="D2764" i="124"/>
  <c r="D2763" i="124"/>
  <c r="D2762" i="124"/>
  <c r="D2761" i="124"/>
  <c r="D2760" i="124"/>
  <c r="D2759" i="124"/>
  <c r="D2758" i="124"/>
  <c r="D2757" i="124"/>
  <c r="D2756" i="124"/>
  <c r="D2755" i="124"/>
  <c r="D2754" i="124"/>
  <c r="D2753" i="124"/>
  <c r="D2752" i="124"/>
  <c r="D2751" i="124"/>
  <c r="D2750" i="124"/>
  <c r="D2749" i="124"/>
  <c r="D2748" i="124"/>
  <c r="D2747" i="124"/>
  <c r="D2746" i="124"/>
  <c r="D2745" i="124"/>
  <c r="D2744" i="124"/>
  <c r="D2743" i="124"/>
  <c r="D2742" i="124"/>
  <c r="D2741" i="124"/>
  <c r="D2740" i="124"/>
  <c r="D2739" i="124"/>
  <c r="D2738" i="124"/>
  <c r="D2737" i="124"/>
  <c r="D2736" i="124"/>
  <c r="D2735" i="124"/>
  <c r="D2734" i="124"/>
  <c r="D2733" i="124"/>
  <c r="D2732" i="124"/>
  <c r="D2731" i="124"/>
  <c r="D2730" i="124"/>
  <c r="D2729" i="124"/>
  <c r="D2728" i="124"/>
  <c r="D2727" i="124"/>
  <c r="D2726" i="124"/>
  <c r="D2725" i="124"/>
  <c r="D2724" i="124"/>
  <c r="D2723" i="124"/>
  <c r="D2722" i="124"/>
  <c r="D2721" i="124"/>
  <c r="D2720" i="124"/>
  <c r="D2719" i="124"/>
  <c r="D2718" i="124"/>
  <c r="D2717" i="124"/>
  <c r="D2716" i="124"/>
  <c r="D2715" i="124"/>
  <c r="D2714" i="124"/>
  <c r="D2713" i="124"/>
  <c r="D2712" i="124"/>
  <c r="D2711" i="124"/>
  <c r="D2710" i="124"/>
  <c r="D2709" i="124"/>
  <c r="D2708" i="124"/>
  <c r="D2707" i="124"/>
  <c r="D2706" i="124"/>
  <c r="D2705" i="124"/>
  <c r="D2704" i="124"/>
  <c r="D2703" i="124"/>
  <c r="D2702" i="124"/>
  <c r="D2701" i="124"/>
  <c r="D2700" i="124"/>
  <c r="D2699" i="124"/>
  <c r="D2698" i="124"/>
  <c r="D2697" i="124"/>
  <c r="D2696" i="124"/>
  <c r="D2695" i="124"/>
  <c r="D2694" i="124"/>
  <c r="D2693" i="124"/>
  <c r="D2692" i="124"/>
  <c r="D2691" i="124"/>
  <c r="D2690" i="124"/>
  <c r="D2689" i="124"/>
  <c r="D2688" i="124"/>
  <c r="D2687" i="124"/>
  <c r="D2686" i="124"/>
  <c r="D2685" i="124"/>
  <c r="D2684" i="124"/>
  <c r="D2683" i="124"/>
  <c r="D2682" i="124"/>
  <c r="D2681" i="124"/>
  <c r="D2680" i="124"/>
  <c r="D2679" i="124"/>
  <c r="D2678" i="124"/>
  <c r="D2677" i="124"/>
  <c r="D2676" i="124"/>
  <c r="D2675" i="124"/>
  <c r="D2674" i="124"/>
  <c r="D2673" i="124"/>
  <c r="D2672" i="124"/>
  <c r="D2671" i="124"/>
  <c r="D2670" i="124"/>
  <c r="D2669" i="124"/>
  <c r="D2668" i="124"/>
  <c r="D2667" i="124"/>
  <c r="D2666" i="124"/>
  <c r="D2665" i="124"/>
  <c r="D2664" i="124"/>
  <c r="D2663" i="124"/>
  <c r="D2662" i="124"/>
  <c r="D2661" i="124"/>
  <c r="D2660" i="124"/>
  <c r="D2659" i="124"/>
  <c r="D2658" i="124"/>
  <c r="D2657" i="124"/>
  <c r="D2656" i="124"/>
  <c r="D2655" i="124"/>
  <c r="D2654" i="124"/>
  <c r="D2653" i="124"/>
  <c r="D2652" i="124"/>
  <c r="D2651" i="124"/>
  <c r="D2650" i="124"/>
  <c r="D2649" i="124"/>
  <c r="D2648" i="124"/>
  <c r="D2647" i="124"/>
  <c r="D2646" i="124"/>
  <c r="D2645" i="124"/>
  <c r="D2644" i="124"/>
  <c r="D2643" i="124"/>
  <c r="D2642" i="124"/>
  <c r="D2641" i="124"/>
  <c r="D2640" i="124"/>
  <c r="D2639" i="124"/>
  <c r="D2638" i="124"/>
  <c r="D2637" i="124"/>
  <c r="D2636" i="124"/>
  <c r="D2635" i="124"/>
  <c r="D2634" i="124"/>
  <c r="D2633" i="124"/>
  <c r="D2632" i="124"/>
  <c r="D2631" i="124"/>
  <c r="D2630" i="124"/>
  <c r="D2629" i="124"/>
  <c r="D2628" i="124"/>
  <c r="D2627" i="124"/>
  <c r="D2626" i="124"/>
  <c r="D2625" i="124"/>
  <c r="D2624" i="124"/>
  <c r="D2623" i="124"/>
  <c r="D2622" i="124"/>
  <c r="D2621" i="124"/>
  <c r="D2620" i="124"/>
  <c r="D2619" i="124"/>
  <c r="D2618" i="124"/>
  <c r="D2617" i="124"/>
  <c r="D2616" i="124"/>
  <c r="D2615" i="124"/>
  <c r="D2614" i="124"/>
  <c r="D2613" i="124"/>
  <c r="D2612" i="124"/>
  <c r="D2611" i="124"/>
  <c r="D2610" i="124"/>
  <c r="D2609" i="124"/>
  <c r="D2608" i="124"/>
  <c r="D2607" i="124"/>
  <c r="D2606" i="124"/>
  <c r="D2605" i="124"/>
  <c r="D2604" i="124"/>
  <c r="D2603" i="124"/>
  <c r="D2602" i="124"/>
  <c r="D2601" i="124"/>
  <c r="D2600" i="124"/>
  <c r="D2599" i="124"/>
  <c r="D2598" i="124"/>
  <c r="D2597" i="124"/>
  <c r="D2596" i="124"/>
  <c r="D2595" i="124"/>
  <c r="D2594" i="124"/>
  <c r="D2593" i="124"/>
  <c r="D2592" i="124"/>
  <c r="D2591" i="124"/>
  <c r="D2590" i="124"/>
  <c r="D2589" i="124"/>
  <c r="D2588" i="124"/>
  <c r="D2587" i="124"/>
  <c r="D2586" i="124"/>
  <c r="D2585" i="124"/>
  <c r="D2584" i="124"/>
  <c r="D2583" i="124"/>
  <c r="D2582" i="124"/>
  <c r="D2581" i="124"/>
  <c r="D2580" i="124"/>
  <c r="D2579" i="124"/>
  <c r="D2578" i="124"/>
  <c r="D2577" i="124"/>
  <c r="D2576" i="124"/>
  <c r="D2575" i="124"/>
  <c r="D2574" i="124"/>
  <c r="D2573" i="124"/>
  <c r="D2572" i="124"/>
  <c r="D2571" i="124"/>
  <c r="D2570" i="124"/>
  <c r="D2569" i="124"/>
  <c r="D2568" i="124"/>
  <c r="D2567" i="124"/>
  <c r="D2566" i="124"/>
  <c r="D2565" i="124"/>
  <c r="D2564" i="124"/>
  <c r="D2563" i="124"/>
  <c r="D2562" i="124"/>
  <c r="D2561" i="124"/>
  <c r="D2560" i="124"/>
  <c r="D2559" i="124"/>
  <c r="D2558" i="124"/>
  <c r="D2557" i="124"/>
  <c r="D2556" i="124"/>
  <c r="D2555" i="124"/>
  <c r="D2554" i="124"/>
  <c r="D2553" i="124"/>
  <c r="D2552" i="124"/>
  <c r="D2551" i="124"/>
  <c r="B2538" i="124"/>
  <c r="A2538" i="124" s="1"/>
  <c r="D2537" i="124"/>
  <c r="D2536" i="124"/>
  <c r="D2535" i="124"/>
  <c r="D2534" i="124"/>
  <c r="D2533" i="124"/>
  <c r="D2532" i="124"/>
  <c r="D2531" i="124"/>
  <c r="D2530" i="124"/>
  <c r="D2529" i="124"/>
  <c r="D2528" i="124"/>
  <c r="D2527" i="124"/>
  <c r="D2526" i="124"/>
  <c r="D2525" i="124"/>
  <c r="D2524" i="124"/>
  <c r="D2523" i="124"/>
  <c r="D2522" i="124"/>
  <c r="D2521" i="124"/>
  <c r="D2520" i="124"/>
  <c r="D2519" i="124"/>
  <c r="D2518" i="124"/>
  <c r="D2517" i="124"/>
  <c r="D2516" i="124"/>
  <c r="D2515" i="124"/>
  <c r="D2514" i="124"/>
  <c r="D2513" i="124"/>
  <c r="D2512" i="124"/>
  <c r="D2511" i="124"/>
  <c r="D2510" i="124"/>
  <c r="D2509" i="124"/>
  <c r="D2508" i="124"/>
  <c r="D2507" i="124"/>
  <c r="D2506" i="124"/>
  <c r="D2505" i="124"/>
  <c r="D2504" i="124"/>
  <c r="D2503" i="124"/>
  <c r="D2502" i="124"/>
  <c r="D2501" i="124"/>
  <c r="D2500" i="124"/>
  <c r="D2499" i="124"/>
  <c r="D2498" i="124"/>
  <c r="D2497" i="124"/>
  <c r="D2496" i="124"/>
  <c r="D2495" i="124"/>
  <c r="D2494" i="124"/>
  <c r="D2493" i="124"/>
  <c r="D2492" i="124"/>
  <c r="D2491" i="124"/>
  <c r="D2490" i="124"/>
  <c r="D2489" i="124"/>
  <c r="D2488" i="124"/>
  <c r="D2487" i="124"/>
  <c r="D2486" i="124"/>
  <c r="D2485" i="124"/>
  <c r="D2484" i="124"/>
  <c r="D2483" i="124"/>
  <c r="D2482" i="124"/>
  <c r="D2481" i="124"/>
  <c r="D2480" i="124"/>
  <c r="D2479" i="124"/>
  <c r="D2478" i="124"/>
  <c r="D2477" i="124"/>
  <c r="D2476" i="124"/>
  <c r="D2475" i="124"/>
  <c r="D2474" i="124"/>
  <c r="D2473" i="124"/>
  <c r="D2472" i="124"/>
  <c r="D2471" i="124"/>
  <c r="D2470" i="124"/>
  <c r="D2469" i="124"/>
  <c r="D2468" i="124"/>
  <c r="D2467" i="124"/>
  <c r="D2466" i="124"/>
  <c r="D2465" i="124"/>
  <c r="D2464" i="124"/>
  <c r="D2463" i="124"/>
  <c r="D2462" i="124"/>
  <c r="D2461" i="124"/>
  <c r="D2460" i="124"/>
  <c r="D2459" i="124"/>
  <c r="D2458" i="124"/>
  <c r="D2457" i="124"/>
  <c r="D2456" i="124"/>
  <c r="D2455" i="124"/>
  <c r="D2454" i="124"/>
  <c r="D2453" i="124"/>
  <c r="D2452" i="124"/>
  <c r="D2451" i="124"/>
  <c r="D2450" i="124"/>
  <c r="D2449" i="124"/>
  <c r="D2448" i="124"/>
  <c r="D2447" i="124"/>
  <c r="D2446" i="124"/>
  <c r="D2445" i="124"/>
  <c r="D2444" i="124"/>
  <c r="D2443" i="124"/>
  <c r="D2442" i="124"/>
  <c r="B2290" i="124"/>
  <c r="A2290" i="124" s="1"/>
  <c r="D2289" i="124"/>
  <c r="D2288" i="124"/>
  <c r="D2287" i="124"/>
  <c r="D2286" i="124"/>
  <c r="D2285" i="124"/>
  <c r="D2284" i="124"/>
  <c r="D2283" i="124"/>
  <c r="D2282" i="124"/>
  <c r="D2281" i="124"/>
  <c r="D2280" i="124"/>
  <c r="D2279" i="124"/>
  <c r="D2278" i="124"/>
  <c r="D2277" i="124"/>
  <c r="D2276" i="124"/>
  <c r="D2275" i="124"/>
  <c r="D2274" i="124"/>
  <c r="D2273" i="124"/>
  <c r="D2272" i="124"/>
  <c r="D2271" i="124"/>
  <c r="D2270" i="124"/>
  <c r="D2269" i="124"/>
  <c r="D2268" i="124"/>
  <c r="D2267" i="124"/>
  <c r="D2266" i="124"/>
  <c r="D2265" i="124"/>
  <c r="D2264" i="124"/>
  <c r="D2263" i="124"/>
  <c r="D2262" i="124"/>
  <c r="D2261" i="124"/>
  <c r="D2260" i="124"/>
  <c r="D2259" i="124"/>
  <c r="D2258" i="124"/>
  <c r="D2257" i="124"/>
  <c r="D2256" i="124"/>
  <c r="D2255" i="124"/>
  <c r="D2254" i="124"/>
  <c r="D2253" i="124"/>
  <c r="D2252" i="124"/>
  <c r="D2251" i="124"/>
  <c r="D2250" i="124"/>
  <c r="D2249" i="124"/>
  <c r="D2248" i="124"/>
  <c r="D2247" i="124"/>
  <c r="D2246" i="124"/>
  <c r="D2245" i="124"/>
  <c r="D2244" i="124"/>
  <c r="D2243" i="124"/>
  <c r="D2242" i="124"/>
  <c r="D2241" i="124"/>
  <c r="D2240" i="124"/>
  <c r="D2239" i="124"/>
  <c r="D2238" i="124"/>
  <c r="D2237" i="124"/>
  <c r="D2236" i="124"/>
  <c r="D2235" i="124"/>
  <c r="D2234" i="124"/>
  <c r="D2233" i="124"/>
  <c r="D2232" i="124"/>
  <c r="D2231" i="124"/>
  <c r="D2230" i="124"/>
  <c r="D2229" i="124"/>
  <c r="D2228" i="124"/>
  <c r="D2227" i="124"/>
  <c r="D2226" i="124"/>
  <c r="D2225" i="124"/>
  <c r="D2224" i="124"/>
  <c r="D2223" i="124"/>
  <c r="D2222" i="124"/>
  <c r="D2221" i="124"/>
  <c r="D2220" i="124"/>
  <c r="D2219" i="124"/>
  <c r="D2218" i="124"/>
  <c r="D2217" i="124"/>
  <c r="D2216" i="124"/>
  <c r="D2215" i="124"/>
  <c r="D2214" i="124"/>
  <c r="D2213" i="124"/>
  <c r="D2212" i="124"/>
  <c r="D2211" i="124"/>
  <c r="D2210" i="124"/>
  <c r="D2209" i="124"/>
  <c r="D2208" i="124"/>
  <c r="D2207" i="124"/>
  <c r="D2206" i="124"/>
  <c r="D2205" i="124"/>
  <c r="D2204" i="124"/>
  <c r="D2203" i="124"/>
  <c r="D2202" i="124"/>
  <c r="D2201" i="124"/>
  <c r="D2200" i="124"/>
  <c r="D2199" i="124"/>
  <c r="D2198" i="124"/>
  <c r="D2197" i="124"/>
  <c r="D2196" i="124"/>
  <c r="D2195" i="124"/>
  <c r="D2194" i="124"/>
  <c r="D2193" i="124"/>
  <c r="D2192" i="124"/>
  <c r="D2191" i="124"/>
  <c r="D2190" i="124"/>
  <c r="D2189" i="124"/>
  <c r="D2188" i="124"/>
  <c r="D2187" i="124"/>
  <c r="D2186" i="124"/>
  <c r="D2185" i="124"/>
  <c r="D2184" i="124"/>
  <c r="D2183" i="124"/>
  <c r="D2182" i="124"/>
  <c r="D2181" i="124"/>
  <c r="D2180" i="124"/>
  <c r="D2179" i="124"/>
  <c r="D2178" i="124"/>
  <c r="D2177" i="124"/>
  <c r="D2176" i="124"/>
  <c r="D2175" i="124"/>
  <c r="D2174" i="124"/>
  <c r="D2173" i="124"/>
  <c r="D2172" i="124"/>
  <c r="D2171" i="124"/>
  <c r="D2170" i="124"/>
  <c r="D2169" i="124"/>
  <c r="D2168" i="124"/>
  <c r="D2167" i="124"/>
  <c r="D2166" i="124"/>
  <c r="D2165" i="124"/>
  <c r="D2164" i="124"/>
  <c r="D2163" i="124"/>
  <c r="D2162" i="124"/>
  <c r="D2161" i="124"/>
  <c r="D2160" i="124"/>
  <c r="D2159" i="124"/>
  <c r="D2158" i="124"/>
  <c r="D2157" i="124"/>
  <c r="D2156" i="124"/>
  <c r="D2155" i="124"/>
  <c r="D2154" i="124"/>
  <c r="D2153" i="124"/>
  <c r="D2152" i="124"/>
  <c r="D2151" i="124"/>
  <c r="D2150" i="124"/>
  <c r="D2149" i="124"/>
  <c r="D2148" i="124"/>
  <c r="D2147" i="124"/>
  <c r="D2146" i="124"/>
  <c r="D2145" i="124"/>
  <c r="D2144" i="124"/>
  <c r="D2143" i="124"/>
  <c r="D2142" i="124"/>
  <c r="D2141" i="124"/>
  <c r="D2140" i="124"/>
  <c r="D2139" i="124"/>
  <c r="D2138" i="124"/>
  <c r="D2137" i="124"/>
  <c r="D2136" i="124"/>
  <c r="D2135" i="124"/>
  <c r="D2134" i="124"/>
  <c r="D2133" i="124"/>
  <c r="D2132" i="124"/>
  <c r="D2131" i="124"/>
  <c r="D2130" i="124"/>
  <c r="D2129" i="124"/>
  <c r="D2128" i="124"/>
  <c r="D2127" i="124"/>
  <c r="D2126" i="124"/>
  <c r="D2125" i="124"/>
  <c r="D2124" i="124"/>
  <c r="D2123" i="124"/>
  <c r="D2122" i="124"/>
  <c r="D2121" i="124"/>
  <c r="D2120" i="124"/>
  <c r="D2119" i="124"/>
  <c r="D2118" i="124"/>
  <c r="D2117" i="124"/>
  <c r="D2116" i="124"/>
  <c r="D2115" i="124"/>
  <c r="D2114" i="124"/>
  <c r="D2113" i="124"/>
  <c r="D2112" i="124"/>
  <c r="D2111" i="124"/>
  <c r="D2110" i="124"/>
  <c r="D2109" i="124"/>
  <c r="D2108" i="124"/>
  <c r="D2107" i="124"/>
  <c r="D2106" i="124"/>
  <c r="D2105" i="124"/>
  <c r="D2104" i="124"/>
  <c r="D2103" i="124"/>
  <c r="D2102" i="124"/>
  <c r="D2101" i="124"/>
  <c r="D2100" i="124"/>
  <c r="D2099" i="124"/>
  <c r="D2098" i="124"/>
  <c r="D2097" i="124"/>
  <c r="D2096" i="124"/>
  <c r="D2095" i="124"/>
  <c r="D2094" i="124"/>
  <c r="D2093" i="124"/>
  <c r="D2092" i="124"/>
  <c r="D2091" i="124"/>
  <c r="D2090" i="124"/>
  <c r="D2089" i="124"/>
  <c r="D2088" i="124"/>
  <c r="D2087" i="124"/>
  <c r="D2086" i="124"/>
  <c r="D2085" i="124"/>
  <c r="D2084" i="124"/>
  <c r="D2083" i="124"/>
  <c r="D2082" i="124"/>
  <c r="D2081" i="124"/>
  <c r="D2080" i="124"/>
  <c r="D2079" i="124"/>
  <c r="D2078" i="124"/>
  <c r="D2077" i="124"/>
  <c r="D2076" i="124"/>
  <c r="D2075" i="124"/>
  <c r="D2074" i="124"/>
  <c r="D2073" i="124"/>
  <c r="D2072" i="124"/>
  <c r="D2071" i="124"/>
  <c r="D2070" i="124"/>
  <c r="D2069" i="124"/>
  <c r="D2068" i="124"/>
  <c r="D2067" i="124"/>
  <c r="D2066" i="124"/>
  <c r="D2065" i="124"/>
  <c r="D2064" i="124"/>
  <c r="D2063" i="124"/>
  <c r="D2062" i="124"/>
  <c r="D2061" i="124"/>
  <c r="D2060" i="124"/>
  <c r="D2059" i="124"/>
  <c r="D2058" i="124"/>
  <c r="D2057" i="124"/>
  <c r="D2056" i="124"/>
  <c r="D2055" i="124"/>
  <c r="D2054" i="124"/>
  <c r="D2053" i="124"/>
  <c r="D2052" i="124"/>
  <c r="D2051" i="124"/>
  <c r="D2050" i="124"/>
  <c r="D2049" i="124"/>
  <c r="D2048" i="124"/>
  <c r="D2047" i="124"/>
  <c r="D2046" i="124"/>
  <c r="D2045" i="124"/>
  <c r="D2044" i="124"/>
  <c r="D2043" i="124"/>
  <c r="D2042" i="124"/>
  <c r="D2041" i="124"/>
  <c r="D2040" i="124"/>
  <c r="D2039" i="124"/>
  <c r="D2038" i="124"/>
  <c r="D2037" i="124"/>
  <c r="D2036" i="124"/>
  <c r="D2035" i="124"/>
  <c r="D2034" i="124"/>
  <c r="D2033" i="124"/>
  <c r="D2032" i="124"/>
  <c r="D2031" i="124"/>
  <c r="D2030" i="124"/>
  <c r="D2029" i="124"/>
  <c r="D2028" i="124"/>
  <c r="D2027" i="124"/>
  <c r="D2026" i="124"/>
  <c r="D2025" i="124"/>
  <c r="D2024" i="124"/>
  <c r="D2023" i="124"/>
  <c r="D2022" i="124"/>
  <c r="D2021" i="124"/>
  <c r="D2020" i="124"/>
  <c r="D2019" i="124"/>
  <c r="D2018" i="124"/>
  <c r="D2017" i="124"/>
  <c r="D2016" i="124"/>
  <c r="D2015" i="124"/>
  <c r="D2014" i="124"/>
  <c r="D2013" i="124"/>
  <c r="D2012" i="124"/>
  <c r="D2011" i="124"/>
  <c r="D2010" i="124"/>
  <c r="D2009" i="124"/>
  <c r="D2008" i="124"/>
  <c r="D2007" i="124"/>
  <c r="D2006" i="124"/>
  <c r="D2005" i="124"/>
  <c r="D2004" i="124"/>
  <c r="D2003" i="124"/>
  <c r="D2002" i="124"/>
  <c r="D2001" i="124"/>
  <c r="D2000" i="124"/>
  <c r="D1999" i="124"/>
  <c r="D1998" i="124"/>
  <c r="D1997" i="124"/>
  <c r="D1996" i="124"/>
  <c r="D1995" i="124"/>
  <c r="D1994" i="124"/>
  <c r="D1993" i="124"/>
  <c r="D1992" i="124"/>
  <c r="D1991" i="124"/>
  <c r="D1990" i="124"/>
  <c r="D1989" i="124"/>
  <c r="D1988" i="124"/>
  <c r="D1987" i="124"/>
  <c r="D1986" i="124"/>
  <c r="D1985" i="124"/>
  <c r="D1984" i="124"/>
  <c r="D1983" i="124"/>
  <c r="D1982" i="124"/>
  <c r="D1981" i="124"/>
  <c r="D1980" i="124"/>
  <c r="D1979" i="124"/>
  <c r="D1978" i="124"/>
  <c r="D1977" i="124"/>
  <c r="D1976" i="124"/>
  <c r="D1975" i="124"/>
  <c r="D1974" i="124"/>
  <c r="D1973" i="124"/>
  <c r="D1972" i="124"/>
  <c r="D1971" i="124"/>
  <c r="D1970" i="124"/>
  <c r="D1969" i="124"/>
  <c r="D1968" i="124"/>
  <c r="D1967" i="124"/>
  <c r="D1966" i="124"/>
  <c r="D1965" i="124"/>
  <c r="D1964" i="124"/>
  <c r="D1963" i="124"/>
  <c r="D1962" i="124"/>
  <c r="D1961" i="124"/>
  <c r="D1960" i="124"/>
  <c r="D1959" i="124"/>
  <c r="D1958" i="124"/>
  <c r="D1957" i="124"/>
  <c r="D1956" i="124"/>
  <c r="D1955" i="124"/>
  <c r="D1954" i="124"/>
  <c r="D1953" i="124"/>
  <c r="D1952" i="124"/>
  <c r="D1951" i="124"/>
  <c r="D1950" i="124"/>
  <c r="D1949" i="124"/>
  <c r="D1948" i="124"/>
  <c r="D1947" i="124"/>
  <c r="D1946" i="124"/>
  <c r="D1945" i="124"/>
  <c r="D1944" i="124"/>
  <c r="D1943" i="124"/>
  <c r="D1942" i="124"/>
  <c r="D1941" i="124"/>
  <c r="D1940" i="124"/>
  <c r="D1939" i="124"/>
  <c r="D1938" i="124"/>
  <c r="D1937" i="124"/>
  <c r="D1936" i="124"/>
  <c r="D1935" i="124"/>
  <c r="D1934" i="124"/>
  <c r="D1933" i="124"/>
  <c r="D1932" i="124"/>
  <c r="D1931" i="124"/>
  <c r="D1930" i="124"/>
  <c r="D1929" i="124"/>
  <c r="D1928" i="124"/>
  <c r="D1927" i="124"/>
  <c r="D1926" i="124"/>
  <c r="D1925" i="124"/>
  <c r="D1924" i="124"/>
  <c r="D1923" i="124"/>
  <c r="D1922" i="124"/>
  <c r="D1921" i="124"/>
  <c r="D1920" i="124"/>
  <c r="D1919" i="124"/>
  <c r="D1918" i="124"/>
  <c r="D1917" i="124"/>
  <c r="D1916" i="124"/>
  <c r="D1915" i="124"/>
  <c r="D1914" i="124"/>
  <c r="D1913" i="124"/>
  <c r="D1912" i="124"/>
  <c r="D1911" i="124"/>
  <c r="D1910" i="124"/>
  <c r="D1909" i="124"/>
  <c r="D1908" i="124"/>
  <c r="D1907" i="124"/>
  <c r="D1906" i="124"/>
  <c r="D1905" i="124"/>
  <c r="D1904" i="124"/>
  <c r="D1903" i="124"/>
  <c r="D1902" i="124"/>
  <c r="D1901" i="124"/>
  <c r="D1900" i="124"/>
  <c r="D1899" i="124"/>
  <c r="D1898" i="124"/>
  <c r="D1897" i="124"/>
  <c r="D1896" i="124"/>
  <c r="D1895" i="124"/>
  <c r="D1894" i="124"/>
  <c r="D1893" i="124"/>
  <c r="D1892" i="124"/>
  <c r="D1891" i="124"/>
  <c r="D1890" i="124"/>
  <c r="D1889" i="124"/>
  <c r="D1888" i="124"/>
  <c r="D1887" i="124"/>
  <c r="D1886" i="124"/>
  <c r="D1885" i="124"/>
  <c r="D1884" i="124"/>
  <c r="D1883" i="124"/>
  <c r="D1882" i="124"/>
  <c r="D1881" i="124"/>
  <c r="D1880" i="124"/>
  <c r="D1879" i="124"/>
  <c r="D1878" i="124"/>
  <c r="D1877" i="124"/>
  <c r="D1876" i="124"/>
  <c r="D1875" i="124"/>
  <c r="D1874" i="124"/>
  <c r="D1873" i="124"/>
  <c r="D1872" i="124"/>
  <c r="D1871" i="124"/>
  <c r="D1870" i="124"/>
  <c r="D1869" i="124"/>
  <c r="D1868" i="124"/>
  <c r="D1867" i="124"/>
  <c r="D1866" i="124"/>
  <c r="D1865" i="124"/>
  <c r="D1864" i="124"/>
  <c r="D1863" i="124"/>
  <c r="D1862" i="124"/>
  <c r="D1861" i="124"/>
  <c r="D1860" i="124"/>
  <c r="D1859" i="124"/>
  <c r="D1858" i="124"/>
  <c r="D1857" i="124"/>
  <c r="D1856" i="124"/>
  <c r="D1855" i="124"/>
  <c r="D1854" i="124"/>
  <c r="D1853" i="124"/>
  <c r="D1852" i="124"/>
  <c r="D1851" i="124"/>
  <c r="D1850" i="124"/>
  <c r="D1849" i="124"/>
  <c r="D1848" i="124"/>
  <c r="D1847" i="124"/>
  <c r="D1846" i="124"/>
  <c r="D1845" i="124"/>
  <c r="D1844" i="124"/>
  <c r="D1843" i="124"/>
  <c r="D1842" i="124"/>
  <c r="D1841" i="124"/>
  <c r="D1840" i="124"/>
  <c r="D1839" i="124"/>
  <c r="D1838" i="124"/>
  <c r="D1837" i="124"/>
  <c r="D1836" i="124"/>
  <c r="D1835" i="124"/>
  <c r="D1834" i="124"/>
  <c r="D1833" i="124"/>
  <c r="D1832" i="124"/>
  <c r="D1831" i="124"/>
  <c r="D1830" i="124"/>
  <c r="D1829" i="124"/>
  <c r="D1828" i="124"/>
  <c r="D1827" i="124"/>
  <c r="D1826" i="124"/>
  <c r="D1825" i="124"/>
  <c r="D1824" i="124"/>
  <c r="D1823" i="124"/>
  <c r="D1822" i="124"/>
  <c r="D1821" i="124"/>
  <c r="D1820" i="124"/>
  <c r="D1819" i="124"/>
  <c r="D1818" i="124"/>
  <c r="D1817" i="124"/>
  <c r="D1816" i="124"/>
  <c r="D1815" i="124"/>
  <c r="D1814" i="124"/>
  <c r="D1813" i="124"/>
  <c r="D1812" i="124"/>
  <c r="D1811" i="124"/>
  <c r="D1810" i="124"/>
  <c r="D1809" i="124"/>
  <c r="D1808" i="124"/>
  <c r="D1807" i="124"/>
  <c r="D1806" i="124"/>
  <c r="D1805" i="124"/>
  <c r="D1804" i="124"/>
  <c r="D1803" i="124"/>
  <c r="D1802" i="124"/>
  <c r="D1801" i="124"/>
  <c r="D1800" i="124"/>
  <c r="D1799" i="124"/>
  <c r="D1798" i="124"/>
  <c r="D1797" i="124"/>
  <c r="D1796" i="124"/>
  <c r="D1795" i="124"/>
  <c r="D1794" i="124"/>
  <c r="D1793" i="124"/>
  <c r="D1792" i="124"/>
  <c r="D1791" i="124"/>
  <c r="D1790" i="124"/>
  <c r="D1789" i="124"/>
  <c r="D1788" i="124"/>
  <c r="D1787" i="124"/>
  <c r="D1786" i="124"/>
  <c r="D1785" i="124"/>
  <c r="D1784" i="124"/>
  <c r="D1783" i="124"/>
  <c r="D1782" i="124"/>
  <c r="D1781" i="124"/>
  <c r="D1780" i="124"/>
  <c r="D1779" i="124"/>
  <c r="D1778" i="124"/>
  <c r="D1777" i="124"/>
  <c r="D1776" i="124"/>
  <c r="D1775" i="124"/>
  <c r="D1774" i="124"/>
  <c r="D1773" i="124"/>
  <c r="D1772" i="124"/>
  <c r="D1771" i="124"/>
  <c r="D1770" i="124"/>
  <c r="D1769" i="124"/>
  <c r="D1768" i="124"/>
  <c r="D1767" i="124"/>
  <c r="D1766" i="124"/>
  <c r="D1765" i="124"/>
  <c r="D1764" i="124"/>
  <c r="D1763" i="124"/>
  <c r="D1762" i="124"/>
  <c r="D1761" i="124"/>
  <c r="D1760" i="124"/>
  <c r="D1759" i="124"/>
  <c r="D1758" i="124"/>
  <c r="D1757" i="124"/>
  <c r="D1756" i="124"/>
  <c r="D1755" i="124"/>
  <c r="D1754" i="124"/>
  <c r="D1753" i="124"/>
  <c r="D1752" i="124"/>
  <c r="D1751" i="124"/>
  <c r="D1750" i="124"/>
  <c r="D1749" i="124"/>
  <c r="D1748" i="124"/>
  <c r="D1747" i="124"/>
  <c r="D1746" i="124"/>
  <c r="D1745" i="124"/>
  <c r="D1744" i="124"/>
  <c r="D1743" i="124"/>
  <c r="D1742" i="124"/>
  <c r="D1741" i="124"/>
  <c r="D1740" i="124"/>
  <c r="D1739" i="124"/>
  <c r="D1738" i="124"/>
  <c r="D1737" i="124"/>
  <c r="D1736" i="124"/>
  <c r="D1735" i="124"/>
  <c r="D1734" i="124"/>
  <c r="D1733" i="124"/>
  <c r="D1732" i="124"/>
  <c r="D1731" i="124"/>
  <c r="D1730" i="124"/>
  <c r="D1729" i="124"/>
  <c r="D1728" i="124"/>
  <c r="D1727" i="124"/>
  <c r="D1726" i="124"/>
  <c r="D1725" i="124"/>
  <c r="D1724" i="124"/>
  <c r="D1723" i="124"/>
  <c r="D1722" i="124"/>
  <c r="D1721" i="124"/>
  <c r="D1720" i="124"/>
  <c r="D1719" i="124"/>
  <c r="D1718" i="124"/>
  <c r="D1717" i="124"/>
  <c r="D1716" i="124"/>
  <c r="D1715" i="124"/>
  <c r="D1714" i="124"/>
  <c r="D1713" i="124"/>
  <c r="D1712" i="124"/>
  <c r="D1711" i="124"/>
  <c r="D1710" i="124"/>
  <c r="D1709" i="124"/>
  <c r="D1708" i="124"/>
  <c r="D1707" i="124"/>
  <c r="D1706" i="124"/>
  <c r="D1705" i="124"/>
  <c r="D1704" i="124"/>
  <c r="D1703" i="124"/>
  <c r="D1702" i="124"/>
  <c r="D1701" i="124"/>
  <c r="D1700" i="124"/>
  <c r="D1699" i="124"/>
  <c r="D1698" i="124"/>
  <c r="D1697" i="124"/>
  <c r="D1696" i="124"/>
  <c r="D1695" i="124"/>
  <c r="D1694" i="124"/>
  <c r="D1693" i="124"/>
  <c r="D1692" i="124"/>
  <c r="D1691" i="124"/>
  <c r="D1690" i="124"/>
  <c r="D1689" i="124"/>
  <c r="D1688" i="124"/>
  <c r="D1687" i="124"/>
  <c r="D1686" i="124"/>
  <c r="D1685" i="124"/>
  <c r="D1684" i="124"/>
  <c r="D1683" i="124"/>
  <c r="D1682" i="124"/>
  <c r="D1681" i="124"/>
  <c r="D1680" i="124"/>
  <c r="D1679" i="124"/>
  <c r="D1678" i="124"/>
  <c r="D1677" i="124"/>
  <c r="D1676" i="124"/>
  <c r="D1675" i="124"/>
  <c r="D1674" i="124"/>
  <c r="D1673" i="124"/>
  <c r="D1672" i="124"/>
  <c r="D1671" i="124"/>
  <c r="D1670" i="124"/>
  <c r="D1669" i="124"/>
  <c r="D1668" i="124"/>
  <c r="D1667" i="124"/>
  <c r="D1666" i="124"/>
  <c r="D1665" i="124"/>
  <c r="D1664" i="124"/>
  <c r="D1663" i="124"/>
  <c r="D1662" i="124"/>
  <c r="D1661" i="124"/>
  <c r="D1660" i="124"/>
  <c r="D1659" i="124"/>
  <c r="D1658" i="124"/>
  <c r="D1657" i="124"/>
  <c r="D1656" i="124"/>
  <c r="D1655" i="124"/>
  <c r="D1654" i="124"/>
  <c r="D1653" i="124"/>
  <c r="D1652" i="124"/>
  <c r="D1651" i="124"/>
  <c r="D1650" i="124"/>
  <c r="D1649" i="124"/>
  <c r="D1648" i="124"/>
  <c r="D1647" i="124"/>
  <c r="D1646" i="124"/>
  <c r="D1645" i="124"/>
  <c r="D1644" i="124"/>
  <c r="D1643" i="124"/>
  <c r="D1642" i="124"/>
  <c r="D1641" i="124"/>
  <c r="D1640" i="124"/>
  <c r="D1639" i="124"/>
  <c r="D1638" i="124"/>
  <c r="D1637" i="124"/>
  <c r="D1636" i="124"/>
  <c r="D1635" i="124"/>
  <c r="D1634" i="124"/>
  <c r="D1633" i="124"/>
  <c r="D1632" i="124"/>
  <c r="D1631" i="124"/>
  <c r="D1630" i="124"/>
  <c r="D1629" i="124"/>
  <c r="D1628" i="124"/>
  <c r="D1627" i="124"/>
  <c r="D1626" i="124"/>
  <c r="D1625" i="124"/>
  <c r="D1624" i="124"/>
  <c r="D1623" i="124"/>
  <c r="D1622" i="124"/>
  <c r="D1621" i="124"/>
  <c r="D1620" i="124"/>
  <c r="D1619" i="124"/>
  <c r="D1618" i="124"/>
  <c r="D1617" i="124"/>
  <c r="D1616" i="124"/>
  <c r="D1615" i="124"/>
  <c r="D1614" i="124"/>
  <c r="D1613" i="124"/>
  <c r="D1612" i="124"/>
  <c r="D1611" i="124"/>
  <c r="D1610" i="124"/>
  <c r="D1609" i="124"/>
  <c r="D1608" i="124"/>
  <c r="D1607" i="124"/>
  <c r="D1606" i="124"/>
  <c r="D1605" i="124"/>
  <c r="D1604" i="124"/>
  <c r="D1603" i="124"/>
  <c r="D1602" i="124"/>
  <c r="D1601" i="124"/>
  <c r="D1600" i="124"/>
  <c r="D1599" i="124"/>
  <c r="D1598" i="124"/>
  <c r="D1597" i="124"/>
  <c r="D1596" i="124"/>
  <c r="D1595" i="124"/>
  <c r="D1594" i="124"/>
  <c r="D1593" i="124"/>
  <c r="D1592" i="124"/>
  <c r="D1591" i="124"/>
  <c r="D1590" i="124"/>
  <c r="D1589" i="124"/>
  <c r="D1588" i="124"/>
  <c r="D1587" i="124"/>
  <c r="D1586" i="124"/>
  <c r="D1585" i="124"/>
  <c r="D1584" i="124"/>
  <c r="D1583" i="124"/>
  <c r="D1582" i="124"/>
  <c r="D1581" i="124"/>
  <c r="D1580" i="124"/>
  <c r="D1579" i="124"/>
  <c r="D1578" i="124"/>
  <c r="D1577" i="124"/>
  <c r="D1576" i="124"/>
  <c r="D1575" i="124"/>
  <c r="D1574" i="124"/>
  <c r="D1573" i="124"/>
  <c r="D1572" i="124"/>
  <c r="D1571" i="124"/>
  <c r="D1570" i="124"/>
  <c r="D1569" i="124"/>
  <c r="D1568" i="124"/>
  <c r="D1567" i="124"/>
  <c r="D1566" i="124"/>
  <c r="D1565" i="124"/>
  <c r="D1564" i="124"/>
  <c r="D1563" i="124"/>
  <c r="D1562" i="124"/>
  <c r="D1561" i="124"/>
  <c r="D1560" i="124"/>
  <c r="D1559" i="124"/>
  <c r="D1558" i="124"/>
  <c r="D1557" i="124"/>
  <c r="D1556" i="124"/>
  <c r="D1555" i="124"/>
  <c r="D1554" i="124"/>
  <c r="D1553" i="124"/>
  <c r="D1552" i="124"/>
  <c r="D1551" i="124"/>
  <c r="D1550" i="124"/>
  <c r="D1549" i="124"/>
  <c r="D1548" i="124"/>
  <c r="D1547" i="124"/>
  <c r="D1546" i="124"/>
  <c r="D1545" i="124"/>
  <c r="D1544" i="124"/>
  <c r="D1543" i="124"/>
  <c r="D1542" i="124"/>
  <c r="D1541" i="124"/>
  <c r="D1540" i="124"/>
  <c r="D1539" i="124"/>
  <c r="D1538" i="124"/>
  <c r="D1537" i="124"/>
  <c r="D1536" i="124"/>
  <c r="D1535" i="124"/>
  <c r="D1534" i="124"/>
  <c r="D1533" i="124"/>
  <c r="D1532" i="124"/>
  <c r="D1531" i="124"/>
  <c r="D1530" i="124"/>
  <c r="D1529" i="124"/>
  <c r="D1528" i="124"/>
  <c r="D1527" i="124"/>
  <c r="D1526" i="124"/>
  <c r="D1525" i="124"/>
  <c r="D1524" i="124"/>
  <c r="D1523" i="124"/>
  <c r="D1522" i="124"/>
  <c r="D1521" i="124"/>
  <c r="D1520" i="124"/>
  <c r="D1519" i="124"/>
  <c r="D1518" i="124"/>
  <c r="D1517" i="124"/>
  <c r="D1516" i="124"/>
  <c r="D1515" i="124"/>
  <c r="D1514" i="124"/>
  <c r="D1513" i="124"/>
  <c r="D1512" i="124"/>
  <c r="D1511" i="124"/>
  <c r="D1510" i="124"/>
  <c r="D1509" i="124"/>
  <c r="D1508" i="124"/>
  <c r="D1507" i="124"/>
  <c r="D1506" i="124"/>
  <c r="D1505" i="124"/>
  <c r="D1504" i="124"/>
  <c r="D1503" i="124"/>
  <c r="D1502" i="124"/>
  <c r="D1501" i="124"/>
  <c r="D1500" i="124"/>
  <c r="D1499" i="124"/>
  <c r="D1498" i="124"/>
  <c r="D1497" i="124"/>
  <c r="D1496" i="124"/>
  <c r="D1495" i="124"/>
  <c r="D1494" i="124"/>
  <c r="D1493" i="124"/>
  <c r="D1492" i="124"/>
  <c r="D1491" i="124"/>
  <c r="D1490" i="124"/>
  <c r="D1489" i="124"/>
  <c r="D1488" i="124"/>
  <c r="D1487" i="124"/>
  <c r="D1486" i="124"/>
  <c r="D1485" i="124"/>
  <c r="D1484" i="124"/>
  <c r="D1483" i="124"/>
  <c r="D1482" i="124"/>
  <c r="D1481" i="124"/>
  <c r="D1480" i="124"/>
  <c r="D1479" i="124"/>
  <c r="D1478" i="124"/>
  <c r="D1477" i="124"/>
  <c r="D1476" i="124"/>
  <c r="D1475" i="124"/>
  <c r="D1474" i="124"/>
  <c r="D1473" i="124"/>
  <c r="D1472" i="124"/>
  <c r="D1471" i="124"/>
  <c r="D1470" i="124"/>
  <c r="D1469" i="124"/>
  <c r="D1468" i="124"/>
  <c r="D1467" i="124"/>
  <c r="D1466" i="124"/>
  <c r="D1465" i="124"/>
  <c r="D1464" i="124"/>
  <c r="D1463" i="124"/>
  <c r="D1462" i="124"/>
  <c r="D1461" i="124"/>
  <c r="D1460" i="124"/>
  <c r="D1459" i="124"/>
  <c r="D1458" i="124"/>
  <c r="D1457" i="124"/>
  <c r="D1456" i="124"/>
  <c r="D1455" i="124"/>
  <c r="D1454" i="124"/>
  <c r="D1453" i="124"/>
  <c r="D1452" i="124"/>
  <c r="D1451" i="124"/>
  <c r="D1450" i="124"/>
  <c r="D1449" i="124"/>
  <c r="D1448" i="124"/>
  <c r="D1447" i="124"/>
  <c r="D1446" i="124"/>
  <c r="D1445" i="124"/>
  <c r="D1444" i="124"/>
  <c r="D1443" i="124"/>
  <c r="D1442" i="124"/>
  <c r="D1441" i="124"/>
  <c r="D1440" i="124"/>
  <c r="D1439" i="124"/>
  <c r="D1438" i="124"/>
  <c r="D1437" i="124"/>
  <c r="D1436" i="124"/>
  <c r="D1435" i="124"/>
  <c r="D1434" i="124"/>
  <c r="D1433" i="124"/>
  <c r="D1432" i="124"/>
  <c r="D1431" i="124"/>
  <c r="D1430" i="124"/>
  <c r="D1429" i="124"/>
  <c r="D1428" i="124"/>
  <c r="D1427" i="124"/>
  <c r="D1426" i="124"/>
  <c r="D1425" i="124"/>
  <c r="D1424" i="124"/>
  <c r="D1423" i="124"/>
  <c r="D1422" i="124"/>
  <c r="D1421" i="124"/>
  <c r="D1420" i="124"/>
  <c r="D1419" i="124"/>
  <c r="D1418" i="124"/>
  <c r="D1417" i="124"/>
  <c r="D1416" i="124"/>
  <c r="D1415" i="124"/>
  <c r="D1414" i="124"/>
  <c r="D1413" i="124"/>
  <c r="D1412" i="124"/>
  <c r="D1411" i="124"/>
  <c r="D1410" i="124"/>
  <c r="D1409" i="124"/>
  <c r="D1408" i="124"/>
  <c r="D1407" i="124"/>
  <c r="D1406" i="124"/>
  <c r="D1405" i="124"/>
  <c r="D1404" i="124"/>
  <c r="D1403" i="124"/>
  <c r="D1402" i="124"/>
  <c r="D1401" i="124"/>
  <c r="D1400" i="124"/>
  <c r="D1399" i="124"/>
  <c r="D1398" i="124"/>
  <c r="D1397" i="124"/>
  <c r="D1396" i="124"/>
  <c r="D1395" i="124"/>
  <c r="D1394" i="124"/>
  <c r="D1393" i="124"/>
  <c r="D1392" i="124"/>
  <c r="D1391" i="124"/>
  <c r="D1390" i="124"/>
  <c r="D1389" i="124"/>
  <c r="D1388" i="124"/>
  <c r="D1387" i="124"/>
  <c r="D1386" i="124"/>
  <c r="D1385" i="124"/>
  <c r="D1384" i="124"/>
  <c r="D1383" i="124"/>
  <c r="D1382" i="124"/>
  <c r="D1381" i="124"/>
  <c r="D1380" i="124"/>
  <c r="D1379" i="124"/>
  <c r="D1378" i="124"/>
  <c r="D1377" i="124"/>
  <c r="D1376" i="124"/>
  <c r="D1375" i="124"/>
  <c r="D1374" i="124"/>
  <c r="D1373" i="124"/>
  <c r="D1372" i="124"/>
  <c r="D1371" i="124"/>
  <c r="D1370" i="124"/>
  <c r="D1369" i="124"/>
  <c r="D1368" i="124"/>
  <c r="D1367" i="124"/>
  <c r="D1366" i="124"/>
  <c r="D1365" i="124"/>
  <c r="D1364" i="124"/>
  <c r="D1363" i="124"/>
  <c r="D1362" i="124"/>
  <c r="D1361" i="124"/>
  <c r="D1360" i="124"/>
  <c r="D1359" i="124"/>
  <c r="D1358" i="124"/>
  <c r="D1357" i="124"/>
  <c r="D1356" i="124"/>
  <c r="D1355" i="124"/>
  <c r="D1354" i="124"/>
  <c r="D1353" i="124"/>
  <c r="D1352" i="124"/>
  <c r="D1351" i="124"/>
  <c r="D1350" i="124"/>
  <c r="D1349" i="124"/>
  <c r="D1348" i="124"/>
  <c r="D1347" i="124"/>
  <c r="D1346" i="124"/>
  <c r="D1345" i="124"/>
  <c r="D1344" i="124"/>
  <c r="D1343" i="124"/>
  <c r="D1342" i="124"/>
  <c r="D1341" i="124"/>
  <c r="D1340" i="124"/>
  <c r="D1339" i="124"/>
  <c r="D1338" i="124"/>
  <c r="D1337" i="124"/>
  <c r="D1336" i="124"/>
  <c r="D1335" i="124"/>
  <c r="D1334" i="124"/>
  <c r="D1333" i="124"/>
  <c r="D1332" i="124"/>
  <c r="D1331" i="124"/>
  <c r="D1330" i="124"/>
  <c r="D1329" i="124"/>
  <c r="D1328" i="124"/>
  <c r="D1327" i="124"/>
  <c r="D1326" i="124"/>
  <c r="D1325" i="124"/>
  <c r="D1324" i="124"/>
  <c r="D1323" i="124"/>
  <c r="D1322" i="124"/>
  <c r="D1321" i="124"/>
  <c r="D1320" i="124"/>
  <c r="D1319" i="124"/>
  <c r="D1318" i="124"/>
  <c r="D1317" i="124"/>
  <c r="D1316" i="124"/>
  <c r="D1315" i="124"/>
  <c r="D1314" i="124"/>
  <c r="D1313" i="124"/>
  <c r="D1312" i="124"/>
  <c r="D1311" i="124"/>
  <c r="D1310" i="124"/>
  <c r="D1309" i="124"/>
  <c r="D1308" i="124"/>
  <c r="D1307" i="124"/>
  <c r="D1306" i="124"/>
  <c r="D1305" i="124"/>
  <c r="D1304" i="124"/>
  <c r="D1303" i="124"/>
  <c r="D1302" i="124"/>
  <c r="D1301" i="124"/>
  <c r="D1300" i="124"/>
  <c r="D1299" i="124"/>
  <c r="D1298" i="124"/>
  <c r="D1297" i="124"/>
  <c r="D1296" i="124"/>
  <c r="D1295" i="124"/>
  <c r="D1294" i="124"/>
  <c r="D1293" i="124"/>
  <c r="D1292" i="124"/>
  <c r="D1291" i="124"/>
  <c r="D1290" i="124"/>
  <c r="D1289" i="124"/>
  <c r="D1288" i="124"/>
  <c r="D1287" i="124"/>
  <c r="D1286" i="124"/>
  <c r="D1285" i="124"/>
  <c r="D1284" i="124"/>
  <c r="D1283" i="124"/>
  <c r="D1282" i="124"/>
  <c r="D1281" i="124"/>
  <c r="D1280" i="124"/>
  <c r="D1279" i="124"/>
  <c r="D1278" i="124"/>
  <c r="D1277" i="124"/>
  <c r="D1276" i="124"/>
  <c r="D1275" i="124"/>
  <c r="D1274" i="124"/>
  <c r="D1273" i="124"/>
  <c r="D1272" i="124"/>
  <c r="D1271" i="124"/>
  <c r="D1270" i="124"/>
  <c r="D1269" i="124"/>
  <c r="D1268" i="124"/>
  <c r="D1267" i="124"/>
  <c r="D1266" i="124"/>
  <c r="D1265" i="124"/>
  <c r="D1264" i="124"/>
  <c r="D1263" i="124"/>
  <c r="D1262" i="124"/>
  <c r="D1261" i="124"/>
  <c r="D1260" i="124"/>
  <c r="D1259" i="124"/>
  <c r="D1258" i="124"/>
  <c r="D1257" i="124"/>
  <c r="D1256" i="124"/>
  <c r="D1255" i="124"/>
  <c r="D1254" i="124"/>
  <c r="D1253" i="124"/>
  <c r="D1252" i="124"/>
  <c r="D1251" i="124"/>
  <c r="D1250" i="124"/>
  <c r="D1249" i="124"/>
  <c r="D1248" i="124"/>
  <c r="D1247" i="124"/>
  <c r="D1246" i="124"/>
  <c r="D1245" i="124"/>
  <c r="D1244" i="124"/>
  <c r="D1243" i="124"/>
  <c r="D1242" i="124"/>
  <c r="D1241" i="124"/>
  <c r="D1240" i="124"/>
  <c r="D1239" i="124"/>
  <c r="D1238" i="124"/>
  <c r="D1237" i="124"/>
  <c r="D1236" i="124"/>
  <c r="D1235" i="124"/>
  <c r="D1234" i="124"/>
  <c r="D1233" i="124"/>
  <c r="D1232" i="124"/>
  <c r="D1231" i="124"/>
  <c r="D1230" i="124"/>
  <c r="D1229" i="124"/>
  <c r="D1228" i="124"/>
  <c r="D1227" i="124"/>
  <c r="D1226" i="124"/>
  <c r="D1225" i="124"/>
  <c r="D1224" i="124"/>
  <c r="D1223" i="124"/>
  <c r="D1222" i="124"/>
  <c r="D1221" i="124"/>
  <c r="D1220" i="124"/>
  <c r="D1219" i="124"/>
  <c r="D1218" i="124"/>
  <c r="D1217" i="124"/>
  <c r="D1216" i="124"/>
  <c r="D1215" i="124"/>
  <c r="D1214" i="124"/>
  <c r="D1213" i="124"/>
  <c r="D1212" i="124"/>
  <c r="D1211" i="124"/>
  <c r="D1210" i="124"/>
  <c r="D1209" i="124"/>
  <c r="D1208" i="124"/>
  <c r="D1207" i="124"/>
  <c r="D1206" i="124"/>
  <c r="D1205" i="124"/>
  <c r="D1204" i="124"/>
  <c r="D1203" i="124"/>
  <c r="D1202" i="124"/>
  <c r="D1201" i="124"/>
  <c r="D1200" i="124"/>
  <c r="D1199" i="124"/>
  <c r="D1198" i="124"/>
  <c r="D1197" i="124"/>
  <c r="D1196" i="124"/>
  <c r="D1195" i="124"/>
  <c r="D1194" i="124"/>
  <c r="D1193" i="124"/>
  <c r="D1192" i="124"/>
  <c r="D1191" i="124"/>
  <c r="D1190" i="124"/>
  <c r="D1189" i="124"/>
  <c r="D1188" i="124"/>
  <c r="D1187" i="124"/>
  <c r="D1186" i="124"/>
  <c r="D1185" i="124"/>
  <c r="D1184" i="124"/>
  <c r="D1183" i="124"/>
  <c r="D1182" i="124"/>
  <c r="D1181" i="124"/>
  <c r="D1180" i="124"/>
  <c r="D1179" i="124"/>
  <c r="D1178" i="124"/>
  <c r="D1177" i="124"/>
  <c r="D1176" i="124"/>
  <c r="D1175" i="124"/>
  <c r="D1174" i="124"/>
  <c r="D1173" i="124"/>
  <c r="D1172" i="124"/>
  <c r="D1171" i="124"/>
  <c r="D1170" i="124"/>
  <c r="D1169" i="124"/>
  <c r="D1168" i="124"/>
  <c r="D1167" i="124"/>
  <c r="D1166" i="124"/>
  <c r="D1165" i="124"/>
  <c r="D1164" i="124"/>
  <c r="D1163" i="124"/>
  <c r="D1162" i="124"/>
  <c r="D1161" i="124"/>
  <c r="D1160" i="124"/>
  <c r="D1159" i="124"/>
  <c r="D1158" i="124"/>
  <c r="D1157" i="124"/>
  <c r="D1156" i="124"/>
  <c r="D1155" i="124"/>
  <c r="D1154" i="124"/>
  <c r="D1153" i="124"/>
  <c r="D1152" i="124"/>
  <c r="D1151" i="124"/>
  <c r="D1150" i="124"/>
  <c r="D1149" i="124"/>
  <c r="D1148" i="124"/>
  <c r="D1147" i="124"/>
  <c r="D1146" i="124"/>
  <c r="D1145" i="124"/>
  <c r="D1144" i="124"/>
  <c r="D1143" i="124"/>
  <c r="D1142" i="124"/>
  <c r="D1141" i="124"/>
  <c r="D1140" i="124"/>
  <c r="D1139" i="124"/>
  <c r="D1138" i="124"/>
  <c r="D1137" i="124"/>
  <c r="D1136" i="124"/>
  <c r="D1135" i="124"/>
  <c r="D1134" i="124"/>
  <c r="D1133" i="124"/>
  <c r="D1132" i="124"/>
  <c r="D1131" i="124"/>
  <c r="D1130" i="124"/>
  <c r="D1129" i="124"/>
  <c r="D1128" i="124"/>
  <c r="D1127" i="124"/>
  <c r="D1126" i="124"/>
  <c r="D1125" i="124"/>
  <c r="D1124" i="124"/>
  <c r="D1123" i="124"/>
  <c r="D1122" i="124"/>
  <c r="D1121" i="124"/>
  <c r="D1120" i="124"/>
  <c r="D1119" i="124"/>
  <c r="D1118" i="124"/>
  <c r="D1117" i="124"/>
  <c r="D1116" i="124"/>
  <c r="D1115" i="124"/>
  <c r="D1114" i="124"/>
  <c r="D1113" i="124"/>
  <c r="D1112" i="124"/>
  <c r="D1111" i="124"/>
  <c r="D1110" i="124"/>
  <c r="D1109" i="124"/>
  <c r="D1108" i="124"/>
  <c r="D1107" i="124"/>
  <c r="D1106" i="124"/>
  <c r="D1105" i="124"/>
  <c r="D1104" i="124"/>
  <c r="D1103" i="124"/>
  <c r="D1102" i="124"/>
  <c r="D1101" i="124"/>
  <c r="D1100" i="124"/>
  <c r="D1099" i="124"/>
  <c r="D1098" i="124"/>
  <c r="D1097" i="124"/>
  <c r="D1096" i="124"/>
  <c r="D1095" i="124"/>
  <c r="D1094" i="124"/>
  <c r="D1093" i="124"/>
  <c r="D1092" i="124"/>
  <c r="D1091" i="124"/>
  <c r="D1090" i="124"/>
  <c r="D1089" i="124"/>
  <c r="D1088" i="124"/>
  <c r="D1087" i="124"/>
  <c r="D1086" i="124"/>
  <c r="D1085" i="124"/>
  <c r="D1084" i="124"/>
  <c r="D1083" i="124"/>
  <c r="D1082" i="124"/>
  <c r="D1081" i="124"/>
  <c r="D1080" i="124"/>
  <c r="D1079" i="124"/>
  <c r="D1078" i="124"/>
  <c r="D1077" i="124"/>
  <c r="D1076" i="124"/>
  <c r="D1075" i="124"/>
  <c r="D1074" i="124"/>
  <c r="D1073" i="124"/>
  <c r="D1072" i="124"/>
  <c r="D1071" i="124"/>
  <c r="D1070" i="124"/>
  <c r="D1069" i="124"/>
  <c r="D1068" i="124"/>
  <c r="D1067" i="124"/>
  <c r="D1066" i="124"/>
  <c r="D1065" i="124"/>
  <c r="D1064" i="124"/>
  <c r="D1063" i="124"/>
  <c r="D1062" i="124"/>
  <c r="D1061" i="124"/>
  <c r="D1060" i="124"/>
  <c r="D1059" i="124"/>
  <c r="D1058" i="124"/>
  <c r="D1057" i="124"/>
  <c r="D1056" i="124"/>
  <c r="D1055" i="124"/>
  <c r="D1054" i="124"/>
  <c r="D1053" i="124"/>
  <c r="D1052" i="124"/>
  <c r="D1051" i="124"/>
  <c r="D1050" i="124"/>
  <c r="D1049" i="124"/>
  <c r="D1048" i="124"/>
  <c r="D1047" i="124"/>
  <c r="D1046" i="124"/>
  <c r="D1045" i="124"/>
  <c r="D1044" i="124"/>
  <c r="D1043" i="124"/>
  <c r="D1042" i="124"/>
  <c r="D1041" i="124"/>
  <c r="D1040" i="124"/>
  <c r="D1039" i="124"/>
  <c r="D1038" i="124"/>
  <c r="D1037" i="124"/>
  <c r="D1036" i="124"/>
  <c r="D1035" i="124"/>
  <c r="D1034" i="124"/>
  <c r="D1033" i="124"/>
  <c r="D1032" i="124"/>
  <c r="D1031" i="124"/>
  <c r="D1030" i="124"/>
  <c r="D1029" i="124"/>
  <c r="D1028" i="124"/>
  <c r="D1027" i="124"/>
  <c r="D1026" i="124"/>
  <c r="D1025" i="124"/>
  <c r="D1024" i="124"/>
  <c r="D1023" i="124"/>
  <c r="D1022" i="124"/>
  <c r="D1021" i="124"/>
  <c r="D1020" i="124"/>
  <c r="D1019" i="124"/>
  <c r="D1018" i="124"/>
  <c r="D1017" i="124"/>
  <c r="D1016" i="124"/>
  <c r="D1015" i="124"/>
  <c r="D1014" i="124"/>
  <c r="D1013" i="124"/>
  <c r="D1012" i="124"/>
  <c r="D1011" i="124"/>
  <c r="D1010" i="124"/>
  <c r="D1009" i="124"/>
  <c r="D1008" i="124"/>
  <c r="D1007" i="124"/>
  <c r="D1006" i="124"/>
  <c r="D1005" i="124"/>
  <c r="D1004" i="124"/>
  <c r="D1003" i="124"/>
  <c r="D1002" i="124"/>
  <c r="D1001" i="124"/>
  <c r="D1000" i="124"/>
  <c r="D999" i="124"/>
  <c r="D998" i="124"/>
  <c r="D997" i="124"/>
  <c r="D996" i="124"/>
  <c r="D995" i="124"/>
  <c r="D994" i="124"/>
  <c r="D993" i="124"/>
  <c r="D992" i="124"/>
  <c r="D991" i="124"/>
  <c r="D990" i="124"/>
  <c r="D989" i="124"/>
  <c r="D988" i="124"/>
  <c r="D987" i="124"/>
  <c r="D986" i="124"/>
  <c r="D985" i="124"/>
  <c r="D984" i="124"/>
  <c r="D983" i="124"/>
  <c r="D982" i="124"/>
  <c r="D981" i="124"/>
  <c r="D980" i="124"/>
  <c r="D979" i="124"/>
  <c r="D978" i="124"/>
  <c r="D977" i="124"/>
  <c r="D976" i="124"/>
  <c r="D975" i="124"/>
  <c r="D974" i="124"/>
  <c r="D973" i="124"/>
  <c r="D972" i="124"/>
  <c r="D971" i="124"/>
  <c r="D970" i="124"/>
  <c r="D969" i="124"/>
  <c r="D968" i="124"/>
  <c r="D967" i="124"/>
  <c r="D966" i="124"/>
  <c r="D965" i="124"/>
  <c r="D964" i="124"/>
  <c r="D963" i="124"/>
  <c r="D962" i="124"/>
  <c r="D961" i="124"/>
  <c r="D960" i="124"/>
  <c r="D959" i="124"/>
  <c r="D958" i="124"/>
  <c r="D957" i="124"/>
  <c r="D956" i="124"/>
  <c r="D955" i="124"/>
  <c r="D954" i="124"/>
  <c r="D953" i="124"/>
  <c r="D952" i="124"/>
  <c r="D951" i="124"/>
  <c r="D950" i="124"/>
  <c r="D949" i="124"/>
  <c r="D948" i="124"/>
  <c r="D947" i="124"/>
  <c r="D946" i="124"/>
  <c r="D945" i="124"/>
  <c r="D944" i="124"/>
  <c r="D943" i="124"/>
  <c r="D942" i="124"/>
  <c r="D941" i="124"/>
  <c r="D940" i="124"/>
  <c r="D939" i="124"/>
  <c r="D938" i="124"/>
  <c r="D937" i="124"/>
  <c r="D936" i="124"/>
  <c r="D935" i="124"/>
  <c r="D934" i="124"/>
  <c r="D933" i="124"/>
  <c r="D932" i="124"/>
  <c r="D931" i="124"/>
  <c r="D930" i="124"/>
  <c r="D929" i="124"/>
  <c r="D928" i="124"/>
  <c r="D927" i="124"/>
  <c r="D926" i="124"/>
  <c r="D925" i="124"/>
  <c r="D924" i="124"/>
  <c r="D923" i="124"/>
  <c r="D922" i="124"/>
  <c r="D921" i="124"/>
  <c r="D920" i="124"/>
  <c r="D919" i="124"/>
  <c r="D918" i="124"/>
  <c r="D917" i="124"/>
  <c r="D916" i="124"/>
  <c r="D915" i="124"/>
  <c r="D914" i="124"/>
  <c r="D913" i="124"/>
  <c r="D912" i="124"/>
  <c r="D911" i="124"/>
  <c r="D910" i="124"/>
  <c r="D909" i="124"/>
  <c r="D908" i="124"/>
  <c r="D907" i="124"/>
  <c r="D906" i="124"/>
  <c r="D905" i="124"/>
  <c r="D904" i="124"/>
  <c r="D903" i="124"/>
  <c r="D902" i="124"/>
  <c r="D901" i="124"/>
  <c r="D900" i="124"/>
  <c r="D899" i="124"/>
  <c r="D898" i="124"/>
  <c r="D897" i="124"/>
  <c r="D896" i="124"/>
  <c r="D895" i="124"/>
  <c r="D894" i="124"/>
  <c r="D893" i="124"/>
  <c r="D892" i="124"/>
  <c r="D891" i="124"/>
  <c r="D890" i="124"/>
  <c r="D889" i="124"/>
  <c r="D888" i="124"/>
  <c r="D887" i="124"/>
  <c r="D886" i="124"/>
  <c r="D885" i="124"/>
  <c r="D884" i="124"/>
  <c r="D883" i="124"/>
  <c r="D882" i="124"/>
  <c r="D881" i="124"/>
  <c r="D880" i="124"/>
  <c r="D879" i="124"/>
  <c r="D878" i="124"/>
  <c r="D877" i="124"/>
  <c r="D876" i="124"/>
  <c r="D875" i="124"/>
  <c r="D874" i="124"/>
  <c r="D873" i="124"/>
  <c r="D872" i="124"/>
  <c r="D871" i="124"/>
  <c r="D870" i="124"/>
  <c r="D869" i="124"/>
  <c r="D868" i="124"/>
  <c r="D867" i="124"/>
  <c r="D866" i="124"/>
  <c r="D865" i="124"/>
  <c r="D864" i="124"/>
  <c r="D863" i="124"/>
  <c r="D862" i="124"/>
  <c r="D861" i="124"/>
  <c r="D860" i="124"/>
  <c r="D859" i="124"/>
  <c r="D858" i="124"/>
  <c r="D857" i="124"/>
  <c r="D856" i="124"/>
  <c r="D855" i="124"/>
  <c r="D854" i="124"/>
  <c r="D853" i="124"/>
  <c r="D852" i="124"/>
  <c r="D851" i="124"/>
  <c r="D850" i="124"/>
  <c r="D849" i="124"/>
  <c r="D848" i="124"/>
  <c r="D847" i="124"/>
  <c r="D846" i="124"/>
  <c r="D845" i="124"/>
  <c r="D844" i="124"/>
  <c r="D843" i="124"/>
  <c r="D842" i="124"/>
  <c r="D841" i="124"/>
  <c r="D840" i="124"/>
  <c r="D839" i="124"/>
  <c r="D838" i="124"/>
  <c r="D837" i="124"/>
  <c r="D836" i="124"/>
  <c r="D835" i="124"/>
  <c r="D834" i="124"/>
  <c r="D833" i="124"/>
  <c r="D832" i="124"/>
  <c r="D831" i="124"/>
  <c r="D830" i="124"/>
  <c r="D829" i="124"/>
  <c r="D828" i="124"/>
  <c r="D827" i="124"/>
  <c r="D826" i="124"/>
  <c r="D825" i="124"/>
  <c r="D824" i="124"/>
  <c r="D823" i="124"/>
  <c r="D822" i="124"/>
  <c r="D821" i="124"/>
  <c r="D820" i="124"/>
  <c r="D819" i="124"/>
  <c r="D818" i="124"/>
  <c r="D817" i="124"/>
  <c r="D816" i="124"/>
  <c r="D815" i="124"/>
  <c r="D814" i="124"/>
  <c r="D813" i="124"/>
  <c r="D812" i="124"/>
  <c r="D811" i="124"/>
  <c r="D810" i="124"/>
  <c r="D809" i="124"/>
  <c r="D808" i="124"/>
  <c r="D807" i="124"/>
  <c r="D806" i="124"/>
  <c r="D805" i="124"/>
  <c r="D804" i="124"/>
  <c r="D803" i="124"/>
  <c r="D802" i="124"/>
  <c r="D801" i="124"/>
  <c r="D800" i="124"/>
  <c r="D799" i="124"/>
  <c r="D798" i="124"/>
  <c r="D797" i="124"/>
  <c r="D796" i="124"/>
  <c r="D795" i="124"/>
  <c r="D794" i="124"/>
  <c r="D793" i="124"/>
  <c r="D792" i="124"/>
  <c r="D791" i="124"/>
  <c r="D790" i="124"/>
  <c r="D789" i="124"/>
  <c r="D788" i="124"/>
  <c r="D787" i="124"/>
  <c r="D786" i="124"/>
  <c r="D785" i="124"/>
  <c r="D784" i="124"/>
  <c r="D783" i="124"/>
  <c r="D782" i="124"/>
  <c r="D781" i="124"/>
  <c r="D780" i="124"/>
  <c r="D779" i="124"/>
  <c r="D778" i="124"/>
  <c r="D777" i="124"/>
  <c r="D776" i="124"/>
  <c r="D775" i="124"/>
  <c r="D774" i="124"/>
  <c r="D773" i="124"/>
  <c r="D772" i="124"/>
  <c r="D771" i="124"/>
  <c r="D770" i="124"/>
  <c r="D769" i="124"/>
  <c r="D768" i="124"/>
  <c r="D767" i="124"/>
  <c r="D766" i="124"/>
  <c r="D765" i="124"/>
  <c r="D764" i="124"/>
  <c r="D763" i="124"/>
  <c r="D762" i="124"/>
  <c r="D761" i="124"/>
  <c r="D760" i="124"/>
  <c r="D759" i="124"/>
  <c r="D758" i="124"/>
  <c r="D757" i="124"/>
  <c r="D756" i="124"/>
  <c r="D755" i="124"/>
  <c r="D754" i="124"/>
  <c r="D753" i="124"/>
  <c r="D752" i="124"/>
  <c r="D751" i="124"/>
  <c r="D750" i="124"/>
  <c r="D749" i="124"/>
  <c r="D748" i="124"/>
  <c r="D747" i="124"/>
  <c r="D746" i="124"/>
  <c r="D745" i="124"/>
  <c r="D744" i="124"/>
  <c r="D743" i="124"/>
  <c r="D742" i="124"/>
  <c r="D741" i="124"/>
  <c r="D740" i="124"/>
  <c r="D739" i="124"/>
  <c r="D738" i="124"/>
  <c r="D737" i="124"/>
  <c r="D736" i="124"/>
  <c r="D735" i="124"/>
  <c r="D734" i="124"/>
  <c r="D733" i="124"/>
  <c r="D732" i="124"/>
  <c r="D731" i="124"/>
  <c r="D730" i="124"/>
  <c r="D729" i="124"/>
  <c r="D728" i="124"/>
  <c r="D727" i="124"/>
  <c r="D726" i="124"/>
  <c r="D725" i="124"/>
  <c r="D724" i="124"/>
  <c r="D723" i="124"/>
  <c r="D722" i="124"/>
  <c r="D721" i="124"/>
  <c r="D720" i="124"/>
  <c r="D719" i="124"/>
  <c r="D718" i="124"/>
  <c r="D717" i="124"/>
  <c r="D716" i="124"/>
  <c r="D715" i="124"/>
  <c r="D714" i="124"/>
  <c r="D713" i="124"/>
  <c r="D712" i="124"/>
  <c r="D711" i="124"/>
  <c r="D710" i="124"/>
  <c r="D709" i="124"/>
  <c r="D708" i="124"/>
  <c r="D707" i="124"/>
  <c r="D706" i="124"/>
  <c r="D705" i="124"/>
  <c r="D704" i="124"/>
  <c r="D703" i="124"/>
  <c r="D702" i="124"/>
  <c r="D701" i="124"/>
  <c r="D700" i="124"/>
  <c r="D699" i="124"/>
  <c r="D698" i="124"/>
  <c r="D697" i="124"/>
  <c r="D696" i="124"/>
  <c r="D695" i="124"/>
  <c r="D694" i="124"/>
  <c r="D693" i="124"/>
  <c r="D692" i="124"/>
  <c r="D691" i="124"/>
  <c r="D690" i="124"/>
  <c r="D689" i="124"/>
  <c r="D688" i="124"/>
  <c r="D687" i="124"/>
  <c r="D686" i="124"/>
  <c r="D685" i="124"/>
  <c r="D684" i="124"/>
  <c r="D683" i="124"/>
  <c r="D682" i="124"/>
  <c r="D681" i="124"/>
  <c r="D680" i="124"/>
  <c r="D679" i="124"/>
  <c r="D678" i="124"/>
  <c r="D677" i="124"/>
  <c r="D676" i="124"/>
  <c r="D675" i="124"/>
  <c r="D674" i="124"/>
  <c r="D673" i="124"/>
  <c r="D672" i="124"/>
  <c r="D671" i="124"/>
  <c r="D670" i="124"/>
  <c r="D669" i="124"/>
  <c r="D668" i="124"/>
  <c r="D667" i="124"/>
  <c r="D666" i="124"/>
  <c r="D665" i="124"/>
  <c r="D664" i="124"/>
  <c r="D663" i="124"/>
  <c r="D662" i="124"/>
  <c r="D661" i="124"/>
  <c r="D660" i="124"/>
  <c r="D659" i="124"/>
  <c r="D658" i="124"/>
  <c r="D657" i="124"/>
  <c r="D656" i="124"/>
  <c r="D655" i="124"/>
  <c r="D654" i="124"/>
  <c r="D653" i="124"/>
  <c r="D652" i="124"/>
  <c r="D651" i="124"/>
  <c r="D650" i="124"/>
  <c r="D649" i="124"/>
  <c r="D648" i="124"/>
  <c r="D647" i="124"/>
  <c r="D646" i="124"/>
  <c r="D645" i="124"/>
  <c r="D644" i="124"/>
  <c r="D643" i="124"/>
  <c r="D642" i="124"/>
  <c r="D641" i="124"/>
  <c r="D640" i="124"/>
  <c r="D639" i="124"/>
  <c r="D638" i="124"/>
  <c r="D637" i="124"/>
  <c r="D636" i="124"/>
  <c r="D635" i="124"/>
  <c r="D634" i="124"/>
  <c r="D633" i="124"/>
  <c r="D632" i="124"/>
  <c r="D631" i="124"/>
  <c r="D630" i="124"/>
  <c r="D629" i="124"/>
  <c r="D628" i="124"/>
  <c r="D627" i="124"/>
  <c r="D626" i="124"/>
  <c r="D625" i="124"/>
  <c r="D624" i="124"/>
  <c r="D623" i="124"/>
  <c r="D622" i="124"/>
  <c r="D621" i="124"/>
  <c r="D620" i="124"/>
  <c r="D619" i="124"/>
  <c r="D618" i="124"/>
  <c r="D617" i="124"/>
  <c r="D616" i="124"/>
  <c r="D615" i="124"/>
  <c r="D614" i="124"/>
  <c r="D613" i="124"/>
  <c r="D612" i="124"/>
  <c r="D611" i="124"/>
  <c r="D610" i="124"/>
  <c r="D609" i="124"/>
  <c r="D608" i="124"/>
  <c r="D607" i="124"/>
  <c r="D606" i="124"/>
  <c r="D605" i="124"/>
  <c r="D604" i="124"/>
  <c r="D603" i="124"/>
  <c r="D602" i="124"/>
  <c r="D601" i="124"/>
  <c r="D600" i="124"/>
  <c r="D599" i="124"/>
  <c r="D598" i="124"/>
  <c r="D597" i="124"/>
  <c r="D596" i="124"/>
  <c r="D595" i="124"/>
  <c r="D594" i="124"/>
  <c r="D593" i="124"/>
  <c r="D592" i="124"/>
  <c r="D591" i="124"/>
  <c r="D590" i="124"/>
  <c r="D589" i="124"/>
  <c r="D588" i="124"/>
  <c r="D587" i="124"/>
  <c r="D586" i="124"/>
  <c r="D585" i="124"/>
  <c r="D584" i="124"/>
  <c r="D583" i="124"/>
  <c r="D582" i="124"/>
  <c r="D581" i="124"/>
  <c r="D580" i="124"/>
  <c r="D579" i="124"/>
  <c r="D578" i="124"/>
  <c r="D577" i="124"/>
  <c r="D576" i="124"/>
  <c r="D575" i="124"/>
  <c r="D574" i="124"/>
  <c r="D573" i="124"/>
  <c r="D572" i="124"/>
  <c r="D571" i="124"/>
  <c r="D570" i="124"/>
  <c r="D569" i="124"/>
  <c r="D568" i="124"/>
  <c r="D567" i="124"/>
  <c r="D566" i="124"/>
  <c r="D565" i="124"/>
  <c r="D564" i="124"/>
  <c r="D563" i="124"/>
  <c r="D562" i="124"/>
  <c r="D561" i="124"/>
  <c r="D560" i="124"/>
  <c r="D559" i="124"/>
  <c r="D558" i="124"/>
  <c r="D557" i="124"/>
  <c r="D556" i="124"/>
  <c r="D555" i="124"/>
  <c r="D554" i="124"/>
  <c r="D553" i="124"/>
  <c r="D552" i="124"/>
  <c r="D551" i="124"/>
  <c r="D550" i="124"/>
  <c r="D549" i="124"/>
  <c r="D548" i="124"/>
  <c r="D547" i="124"/>
  <c r="D546" i="124"/>
  <c r="D545" i="124"/>
  <c r="D544" i="124"/>
  <c r="D543" i="124"/>
  <c r="D542" i="124"/>
  <c r="D541" i="124"/>
  <c r="D540" i="124"/>
  <c r="D539" i="124"/>
  <c r="D538" i="124"/>
  <c r="D537" i="124"/>
  <c r="D536" i="124"/>
  <c r="D535" i="124"/>
  <c r="D534" i="124"/>
  <c r="D533" i="124"/>
  <c r="D532" i="124"/>
  <c r="D531" i="124"/>
  <c r="D530" i="124"/>
  <c r="D529" i="124"/>
  <c r="D528" i="124"/>
  <c r="D527" i="124"/>
  <c r="D526" i="124"/>
  <c r="D525" i="124"/>
  <c r="D524" i="124"/>
  <c r="D523" i="124"/>
  <c r="D522" i="124"/>
  <c r="D521" i="124"/>
  <c r="D520" i="124"/>
  <c r="D519" i="124"/>
  <c r="D518" i="124"/>
  <c r="D482" i="124"/>
  <c r="D481" i="124"/>
  <c r="D480" i="124"/>
  <c r="D479" i="124"/>
  <c r="D478" i="124"/>
  <c r="D477" i="124"/>
  <c r="D476" i="124"/>
  <c r="D475" i="124"/>
  <c r="D474" i="124"/>
  <c r="D473" i="124"/>
  <c r="D472" i="124"/>
  <c r="D471" i="124"/>
  <c r="D470" i="124"/>
  <c r="D469" i="124"/>
  <c r="D468" i="124"/>
  <c r="D467" i="124"/>
  <c r="D466" i="124"/>
  <c r="D465" i="124"/>
  <c r="D464" i="124"/>
  <c r="D463" i="124"/>
  <c r="D462" i="124"/>
  <c r="D461" i="124"/>
  <c r="D460" i="124"/>
  <c r="D459" i="124"/>
  <c r="D458" i="124"/>
  <c r="D457" i="124"/>
  <c r="D456" i="124"/>
  <c r="D455" i="124"/>
  <c r="D454" i="124"/>
  <c r="D453" i="124"/>
  <c r="D452" i="124"/>
  <c r="D451" i="124"/>
  <c r="D450" i="124"/>
  <c r="D449" i="124"/>
  <c r="D448" i="124"/>
  <c r="D447" i="124"/>
  <c r="D446" i="124"/>
  <c r="D445" i="124"/>
  <c r="D444" i="124"/>
  <c r="D443" i="124"/>
  <c r="D442" i="124"/>
  <c r="D441" i="124"/>
  <c r="D440" i="124"/>
  <c r="D439" i="124"/>
  <c r="D438" i="124"/>
  <c r="D437" i="124"/>
  <c r="D436" i="124"/>
  <c r="D435" i="124"/>
  <c r="D434" i="124"/>
  <c r="D433" i="124"/>
  <c r="D432" i="124"/>
  <c r="D431" i="124"/>
  <c r="D430" i="124"/>
  <c r="D429" i="124"/>
  <c r="D428" i="124"/>
  <c r="D427" i="124"/>
  <c r="D426" i="124"/>
  <c r="D425" i="124"/>
  <c r="D424" i="124"/>
  <c r="D423" i="124"/>
  <c r="D422" i="124"/>
  <c r="D421" i="124"/>
  <c r="D420" i="124"/>
  <c r="D419" i="124"/>
  <c r="D418" i="124"/>
  <c r="D417" i="124"/>
  <c r="D416" i="124"/>
  <c r="D415" i="124"/>
  <c r="D414" i="124"/>
  <c r="D413" i="124"/>
  <c r="D412" i="124"/>
  <c r="D411" i="124"/>
  <c r="D410" i="124"/>
  <c r="D409" i="124"/>
  <c r="D408" i="124"/>
  <c r="D407" i="124"/>
  <c r="D406" i="124"/>
  <c r="D405" i="124"/>
  <c r="D404" i="124"/>
  <c r="D403" i="124"/>
  <c r="D402" i="124"/>
  <c r="D401" i="124"/>
  <c r="D400" i="124"/>
  <c r="D399" i="124"/>
  <c r="D398" i="124"/>
  <c r="D397" i="124"/>
  <c r="D396" i="124"/>
  <c r="D395" i="124"/>
  <c r="D394" i="124"/>
  <c r="D393" i="124"/>
  <c r="D392" i="124"/>
  <c r="D391" i="124"/>
  <c r="D390" i="124"/>
  <c r="D389" i="124"/>
  <c r="D388" i="124"/>
  <c r="D387" i="124"/>
  <c r="D386" i="124"/>
  <c r="D385" i="124"/>
  <c r="D384" i="124"/>
  <c r="D383" i="124"/>
  <c r="D382" i="124"/>
  <c r="D381" i="124"/>
  <c r="D380" i="124"/>
  <c r="D379" i="124"/>
  <c r="D378" i="124"/>
  <c r="D377" i="124"/>
  <c r="D376" i="124"/>
  <c r="D375" i="124"/>
  <c r="D374" i="124"/>
  <c r="D373" i="124"/>
  <c r="D372" i="124"/>
  <c r="D371" i="124"/>
  <c r="D370" i="124"/>
  <c r="D369" i="124"/>
  <c r="D368" i="124"/>
  <c r="D367" i="124"/>
  <c r="D366" i="124"/>
  <c r="D365" i="124"/>
  <c r="D364" i="124"/>
  <c r="D363" i="124"/>
  <c r="D362" i="124"/>
  <c r="D361" i="124"/>
  <c r="D360" i="124"/>
  <c r="D359" i="124"/>
  <c r="D358" i="124"/>
  <c r="D357" i="124"/>
  <c r="D356" i="124"/>
  <c r="D355" i="124"/>
  <c r="D354" i="124"/>
  <c r="D353" i="124"/>
  <c r="D352" i="124"/>
  <c r="D351" i="124"/>
  <c r="D350" i="124"/>
  <c r="D349" i="124"/>
  <c r="D348" i="124"/>
  <c r="D347" i="124"/>
  <c r="D346" i="124"/>
  <c r="D345" i="124"/>
  <c r="D344" i="124"/>
  <c r="D343" i="124"/>
  <c r="D342" i="124"/>
  <c r="D341" i="124"/>
  <c r="D340" i="124"/>
  <c r="D339" i="124"/>
  <c r="D338" i="124"/>
  <c r="D337" i="124"/>
  <c r="D336" i="124"/>
  <c r="D335" i="124"/>
  <c r="D334" i="124"/>
  <c r="D333" i="124"/>
  <c r="D332" i="124"/>
  <c r="D331" i="124"/>
  <c r="D330" i="124"/>
  <c r="D329" i="124"/>
  <c r="D328" i="124"/>
  <c r="D327" i="124"/>
  <c r="D326" i="124"/>
  <c r="D325" i="124"/>
  <c r="D324" i="124"/>
  <c r="D323" i="124"/>
  <c r="D322" i="124"/>
  <c r="D321" i="124"/>
  <c r="D320" i="124"/>
  <c r="D319" i="124"/>
  <c r="D318" i="124"/>
  <c r="D317" i="124"/>
  <c r="D316" i="124"/>
  <c r="D315" i="124"/>
  <c r="D314" i="124"/>
  <c r="D313" i="124"/>
  <c r="D312" i="124"/>
  <c r="D311" i="124"/>
  <c r="D310" i="124"/>
  <c r="D309" i="124"/>
  <c r="D308" i="124"/>
  <c r="D307" i="124"/>
  <c r="D306" i="124"/>
  <c r="D305" i="124"/>
  <c r="D304" i="124"/>
  <c r="D303" i="124"/>
  <c r="D302" i="124"/>
  <c r="D301" i="124"/>
  <c r="D300" i="124"/>
  <c r="D299" i="124"/>
  <c r="D298" i="124"/>
  <c r="D297" i="124"/>
  <c r="D296" i="124"/>
  <c r="D295" i="124"/>
  <c r="D294" i="124"/>
  <c r="D293" i="124"/>
  <c r="D292" i="124"/>
  <c r="D291" i="124"/>
  <c r="D290" i="124"/>
  <c r="D289" i="124"/>
  <c r="D288" i="124"/>
  <c r="D287" i="124"/>
  <c r="D286" i="124"/>
  <c r="D285" i="124"/>
  <c r="D284" i="124"/>
  <c r="D283" i="124"/>
  <c r="D282" i="124"/>
  <c r="D281" i="124"/>
  <c r="D280" i="124"/>
  <c r="D279" i="124"/>
  <c r="D278" i="124"/>
  <c r="D277" i="124"/>
  <c r="D276" i="124"/>
  <c r="D275" i="124"/>
  <c r="D274" i="124"/>
  <c r="D273" i="124"/>
  <c r="D272" i="124"/>
  <c r="D271" i="124"/>
  <c r="D270" i="124"/>
  <c r="D269" i="124"/>
  <c r="D268" i="124"/>
  <c r="D267" i="124"/>
  <c r="D266" i="124"/>
  <c r="D265" i="124"/>
  <c r="D264" i="124"/>
  <c r="D263" i="124"/>
  <c r="D262" i="124"/>
  <c r="D261" i="124"/>
  <c r="D260" i="124"/>
  <c r="D259" i="124"/>
  <c r="D258" i="124"/>
  <c r="D257" i="124"/>
  <c r="D256" i="124"/>
  <c r="D255" i="124"/>
  <c r="D254" i="124"/>
  <c r="D253" i="124"/>
  <c r="D252" i="124"/>
  <c r="D251" i="124"/>
  <c r="D250" i="124"/>
  <c r="D249" i="124"/>
  <c r="D248" i="124"/>
  <c r="D247" i="124"/>
  <c r="D246" i="124"/>
  <c r="D245" i="124"/>
  <c r="D244" i="124"/>
  <c r="D243" i="124"/>
  <c r="D242" i="124"/>
  <c r="D241" i="124"/>
  <c r="D240" i="124"/>
  <c r="D239" i="124"/>
  <c r="D238" i="124"/>
  <c r="D237" i="124"/>
  <c r="D236" i="124"/>
  <c r="D235" i="124"/>
  <c r="D234" i="124"/>
  <c r="D233" i="124"/>
  <c r="D232" i="124"/>
  <c r="D231" i="124"/>
  <c r="D230" i="124"/>
  <c r="D229" i="124"/>
  <c r="D228" i="124"/>
  <c r="D227" i="124"/>
  <c r="D226" i="124"/>
  <c r="D225" i="124"/>
  <c r="D224" i="124"/>
  <c r="D223" i="124"/>
  <c r="D222" i="124"/>
  <c r="D221" i="124"/>
  <c r="D220" i="124"/>
  <c r="D219" i="124"/>
  <c r="D218" i="124"/>
  <c r="D217" i="124"/>
  <c r="D216" i="124"/>
  <c r="D215" i="124"/>
  <c r="D214" i="124"/>
  <c r="D213" i="124"/>
  <c r="D212" i="124"/>
  <c r="D211" i="124"/>
  <c r="D210" i="124"/>
  <c r="D209" i="124"/>
  <c r="D208" i="124"/>
  <c r="D207" i="124"/>
  <c r="D206" i="124"/>
  <c r="D205" i="124"/>
  <c r="D204" i="124"/>
  <c r="D203" i="124"/>
  <c r="D202" i="124"/>
  <c r="D201" i="124"/>
  <c r="D200" i="124"/>
  <c r="D199" i="124"/>
  <c r="D198" i="124"/>
  <c r="D197" i="124"/>
  <c r="D196" i="124"/>
  <c r="D195" i="124"/>
  <c r="D194" i="124"/>
  <c r="D193" i="124"/>
  <c r="D192" i="124"/>
  <c r="D191" i="124"/>
  <c r="D190" i="124"/>
  <c r="D189" i="124"/>
  <c r="D188" i="124"/>
  <c r="D187" i="124"/>
  <c r="D186" i="124"/>
  <c r="D185" i="124"/>
  <c r="D184" i="124"/>
  <c r="D183" i="124"/>
  <c r="D182" i="124"/>
  <c r="D181" i="124"/>
  <c r="D180" i="124"/>
  <c r="D179" i="124"/>
  <c r="D178" i="124"/>
  <c r="D177" i="124"/>
  <c r="D176" i="124"/>
  <c r="D175" i="124"/>
  <c r="D174" i="124"/>
  <c r="D173" i="124"/>
  <c r="D172" i="124"/>
  <c r="D171" i="124"/>
  <c r="D170" i="124"/>
  <c r="D169" i="124"/>
  <c r="D168" i="124"/>
  <c r="D167" i="124"/>
  <c r="D166" i="124"/>
  <c r="D165" i="124"/>
  <c r="D164" i="124"/>
  <c r="D163" i="124"/>
  <c r="D162" i="124"/>
  <c r="D161" i="124"/>
  <c r="D160" i="124"/>
  <c r="D159" i="124"/>
  <c r="D158" i="124"/>
  <c r="D157" i="124"/>
  <c r="D156" i="124"/>
  <c r="D155" i="124"/>
  <c r="D154" i="124"/>
  <c r="D153" i="124"/>
  <c r="D152" i="124"/>
  <c r="D151" i="124"/>
  <c r="D150" i="124"/>
  <c r="D149" i="124"/>
  <c r="D148" i="124"/>
  <c r="D147" i="124"/>
  <c r="D146" i="124"/>
  <c r="D145" i="124"/>
  <c r="D144" i="124"/>
  <c r="D143" i="124"/>
  <c r="D142" i="124"/>
  <c r="D141" i="124"/>
  <c r="D140" i="124"/>
  <c r="D139" i="124"/>
  <c r="D138" i="124"/>
  <c r="D137" i="124"/>
  <c r="D136" i="124"/>
  <c r="D135" i="124"/>
  <c r="D134" i="124"/>
  <c r="D133" i="124"/>
  <c r="D132" i="124"/>
  <c r="D131" i="124"/>
  <c r="D130" i="124"/>
  <c r="D129" i="124"/>
  <c r="D128" i="124"/>
  <c r="D127" i="124"/>
  <c r="D126" i="124"/>
  <c r="D125" i="124"/>
  <c r="D124" i="124"/>
  <c r="D123" i="124"/>
  <c r="D122" i="124"/>
  <c r="D121" i="124"/>
  <c r="D120" i="124"/>
  <c r="D119" i="124"/>
  <c r="D118" i="124"/>
  <c r="D117" i="124"/>
  <c r="D116" i="124"/>
  <c r="D115" i="124"/>
  <c r="D114" i="124"/>
  <c r="D113" i="124"/>
  <c r="D112" i="124"/>
  <c r="D111" i="124"/>
  <c r="D110" i="124"/>
  <c r="D109" i="124"/>
  <c r="D108" i="124"/>
  <c r="D107" i="124"/>
  <c r="D106" i="124"/>
  <c r="D105" i="124"/>
  <c r="D104" i="124"/>
  <c r="D103" i="124"/>
  <c r="D102" i="124"/>
  <c r="D101" i="124"/>
  <c r="D100" i="124"/>
  <c r="D99" i="124"/>
  <c r="D98" i="124"/>
  <c r="D97" i="124"/>
  <c r="D96" i="124"/>
  <c r="D95" i="124"/>
  <c r="D94" i="124"/>
  <c r="D93" i="124"/>
  <c r="D92" i="124"/>
  <c r="D91" i="124"/>
  <c r="D90" i="124"/>
  <c r="D89" i="124"/>
  <c r="D88" i="124"/>
  <c r="D87" i="124"/>
  <c r="D86" i="124"/>
  <c r="D85" i="124"/>
  <c r="D84" i="124"/>
  <c r="D83" i="124"/>
  <c r="D82" i="124"/>
  <c r="D81" i="124"/>
  <c r="D80" i="124"/>
  <c r="D79" i="124"/>
  <c r="D78" i="124"/>
  <c r="D77" i="124"/>
  <c r="D76" i="124"/>
  <c r="D75" i="124"/>
  <c r="D74" i="124"/>
  <c r="D73" i="124"/>
  <c r="D72" i="124"/>
  <c r="D71" i="124"/>
  <c r="D70" i="124"/>
  <c r="D69" i="124"/>
  <c r="D68" i="124"/>
  <c r="D67" i="124"/>
  <c r="D66" i="124"/>
  <c r="D65" i="124"/>
  <c r="D64" i="124"/>
  <c r="D63" i="124"/>
  <c r="D62" i="124"/>
  <c r="D61" i="124"/>
  <c r="D60" i="124"/>
  <c r="D59" i="124"/>
  <c r="D58" i="124"/>
  <c r="D57" i="124"/>
  <c r="D56" i="124"/>
  <c r="D55" i="124"/>
  <c r="D54" i="124"/>
  <c r="D53" i="124"/>
  <c r="D52" i="124"/>
  <c r="D51" i="124"/>
  <c r="D50" i="124"/>
  <c r="D49" i="124"/>
  <c r="D48" i="124"/>
  <c r="D47" i="124"/>
  <c r="D46" i="124"/>
  <c r="D45" i="124"/>
  <c r="D44" i="124"/>
  <c r="D43" i="124"/>
  <c r="D42" i="124"/>
  <c r="D41" i="124"/>
  <c r="D40" i="124"/>
  <c r="D39" i="124"/>
  <c r="D38" i="124"/>
  <c r="D37" i="124"/>
  <c r="D36" i="124"/>
  <c r="D35" i="124"/>
  <c r="D34" i="124"/>
  <c r="D33" i="124"/>
  <c r="D32" i="124"/>
  <c r="D31" i="124"/>
  <c r="D30" i="124"/>
  <c r="D29" i="124"/>
  <c r="D28" i="124"/>
  <c r="D27" i="124"/>
  <c r="D26" i="124"/>
  <c r="D25" i="124"/>
  <c r="D24" i="124"/>
  <c r="D23" i="124"/>
  <c r="D22" i="124"/>
  <c r="D21" i="124"/>
  <c r="D20" i="124"/>
  <c r="D19" i="124"/>
  <c r="D18" i="124"/>
  <c r="D17" i="124"/>
  <c r="D16" i="124"/>
  <c r="D15" i="124"/>
  <c r="D14" i="124"/>
  <c r="D13" i="124"/>
  <c r="D12" i="124"/>
  <c r="D11" i="124"/>
  <c r="D10" i="124"/>
  <c r="D9" i="124"/>
  <c r="D8" i="124"/>
  <c r="D7" i="124"/>
  <c r="D6" i="124"/>
  <c r="D5" i="124"/>
  <c r="D4" i="124"/>
  <c r="D3" i="124"/>
  <c r="D2" i="124"/>
  <c r="C3308" i="123"/>
  <c r="C3309" i="123" s="1"/>
  <c r="C3310" i="123" s="1"/>
  <c r="C3311" i="123" s="1"/>
  <c r="C3312" i="123" s="1"/>
  <c r="C3313" i="123" s="1"/>
  <c r="C3314" i="123" s="1"/>
  <c r="C3315" i="123" s="1"/>
  <c r="C3316" i="123" s="1"/>
  <c r="C3317" i="123" s="1"/>
  <c r="C3318" i="123" s="1"/>
  <c r="C3319" i="123" s="1"/>
  <c r="C3320" i="123" s="1"/>
  <c r="C3321" i="123" s="1"/>
  <c r="C3322" i="123" s="1"/>
  <c r="C3323" i="123" s="1"/>
  <c r="C3324" i="123" s="1"/>
  <c r="C3325" i="123" s="1"/>
  <c r="C3326" i="123" s="1"/>
  <c r="C3327" i="123" s="1"/>
  <c r="C3328" i="123" s="1"/>
  <c r="C3329" i="123" s="1"/>
  <c r="C3330" i="123" s="1"/>
  <c r="C3331" i="123" s="1"/>
  <c r="C3332" i="123" s="1"/>
  <c r="C3333" i="123" s="1"/>
  <c r="C3334" i="123" s="1"/>
  <c r="C3335" i="123" s="1"/>
  <c r="C3336" i="123" s="1"/>
  <c r="C3337" i="123" s="1"/>
  <c r="C3338" i="123" s="1"/>
  <c r="C3339" i="123" s="1"/>
  <c r="C3340" i="123" s="1"/>
  <c r="C3341" i="123" s="1"/>
  <c r="C3342" i="123" s="1"/>
  <c r="C3343" i="123" s="1"/>
  <c r="C3344" i="123" s="1"/>
  <c r="C3345" i="123" s="1"/>
  <c r="C3346" i="123" s="1"/>
  <c r="C3347" i="123" s="1"/>
  <c r="C3348" i="123" s="1"/>
  <c r="C3349" i="123" s="1"/>
  <c r="C3350" i="123" s="1"/>
  <c r="C3351" i="123" s="1"/>
  <c r="C3352" i="123" s="1"/>
  <c r="C3353" i="123" s="1"/>
  <c r="C3354" i="123" s="1"/>
  <c r="C3355" i="123" s="1"/>
  <c r="C3356" i="123" s="1"/>
  <c r="C3357" i="123" s="1"/>
  <c r="C3358" i="123" s="1"/>
  <c r="C3359" i="123" s="1"/>
  <c r="C3360" i="123" s="1"/>
  <c r="C3361" i="123" s="1"/>
  <c r="C3362" i="123" s="1"/>
  <c r="C3363" i="123" s="1"/>
  <c r="C3364" i="123" s="1"/>
  <c r="C3365" i="123" s="1"/>
  <c r="C3366" i="123" s="1"/>
  <c r="C3367" i="123" s="1"/>
  <c r="C3368" i="123" s="1"/>
  <c r="C3369" i="123" s="1"/>
  <c r="C3370" i="123" s="1"/>
  <c r="C3371" i="123" s="1"/>
  <c r="C3372" i="123" s="1"/>
  <c r="C3373" i="123" s="1"/>
  <c r="C3374" i="123" s="1"/>
  <c r="C3375" i="123" s="1"/>
  <c r="C3376" i="123" s="1"/>
  <c r="C3377" i="123" s="1"/>
  <c r="C3378" i="123" s="1"/>
  <c r="C3379" i="123" s="1"/>
  <c r="C3380" i="123" s="1"/>
  <c r="C3381" i="123" s="1"/>
  <c r="C3382" i="123" s="1"/>
  <c r="C3383" i="123" s="1"/>
  <c r="C3384" i="123" s="1"/>
  <c r="C3385" i="123" s="1"/>
  <c r="C3386" i="123" s="1"/>
  <c r="C3387" i="123" s="1"/>
  <c r="C3388" i="123" s="1"/>
  <c r="C3389" i="123" s="1"/>
  <c r="C3390" i="123" s="1"/>
  <c r="C3391" i="123" s="1"/>
  <c r="C3392" i="123" s="1"/>
  <c r="C3393" i="123" s="1"/>
  <c r="C3394" i="123" s="1"/>
  <c r="C3395" i="123" s="1"/>
  <c r="C3396" i="123" s="1"/>
  <c r="C3397" i="123" s="1"/>
  <c r="C3398" i="123" s="1"/>
  <c r="C3399" i="123" s="1"/>
  <c r="C3400" i="123" s="1"/>
  <c r="C3401" i="123" s="1"/>
  <c r="C3402" i="123" s="1"/>
  <c r="C3403" i="123" s="1"/>
  <c r="C3404" i="123" s="1"/>
  <c r="C3405" i="123" s="1"/>
  <c r="C3406" i="123" s="1"/>
  <c r="C3407" i="123" s="1"/>
  <c r="C3408" i="123" s="1"/>
  <c r="C3409" i="123" s="1"/>
  <c r="C3410" i="123" s="1"/>
  <c r="C3411" i="123" s="1"/>
  <c r="C3412" i="123" s="1"/>
  <c r="C3413" i="123" s="1"/>
  <c r="C3414" i="123" s="1"/>
  <c r="C3415" i="123" s="1"/>
  <c r="C3416" i="123" s="1"/>
  <c r="C3417" i="123" s="1"/>
  <c r="C3418" i="123" s="1"/>
  <c r="C3419" i="123" s="1"/>
  <c r="C3420" i="123" s="1"/>
  <c r="C3421" i="123" s="1"/>
  <c r="C3422" i="123" s="1"/>
  <c r="C3423" i="123" s="1"/>
  <c r="C3424" i="123" s="1"/>
  <c r="C3425" i="123" s="1"/>
  <c r="C3426" i="123" s="1"/>
  <c r="C3427" i="123" s="1"/>
  <c r="C3428" i="123" s="1"/>
  <c r="C3429" i="123" s="1"/>
  <c r="C3430" i="123" s="1"/>
  <c r="C3431" i="123" s="1"/>
  <c r="C3432" i="123" s="1"/>
  <c r="C3433" i="123" s="1"/>
  <c r="C3434" i="123" s="1"/>
  <c r="C3435" i="123" s="1"/>
  <c r="C3436" i="123" s="1"/>
  <c r="C3437" i="123" s="1"/>
  <c r="C3438" i="123" s="1"/>
  <c r="C3439" i="123" s="1"/>
  <c r="C3440" i="123" s="1"/>
  <c r="C3441" i="123" s="1"/>
  <c r="C3442" i="123" s="1"/>
  <c r="C3443" i="123" s="1"/>
  <c r="C3444" i="123" s="1"/>
  <c r="C3445" i="123" s="1"/>
  <c r="C3446" i="123" s="1"/>
  <c r="C3447" i="123" s="1"/>
  <c r="C3448" i="123" s="1"/>
  <c r="C3449" i="123" s="1"/>
  <c r="C3450" i="123" s="1"/>
  <c r="C3451" i="123" s="1"/>
  <c r="C3452" i="123" s="1"/>
  <c r="C3453" i="123" s="1"/>
  <c r="C3454" i="123" s="1"/>
  <c r="C3455" i="123" s="1"/>
  <c r="C3456" i="123" s="1"/>
  <c r="C3457" i="123" s="1"/>
  <c r="C3458" i="123" s="1"/>
  <c r="C3459" i="123" s="1"/>
  <c r="C3460" i="123" s="1"/>
  <c r="C3461" i="123" s="1"/>
  <c r="C3462" i="123" s="1"/>
  <c r="C3463" i="123" s="1"/>
  <c r="C3464" i="123" s="1"/>
  <c r="C3465" i="123" s="1"/>
  <c r="C3466" i="123" s="1"/>
  <c r="C3467" i="123" s="1"/>
  <c r="C3468" i="123" s="1"/>
  <c r="C3469" i="123" s="1"/>
  <c r="C3470" i="123" s="1"/>
  <c r="C3471" i="123" s="1"/>
  <c r="C3472" i="123" s="1"/>
  <c r="C3473" i="123" s="1"/>
  <c r="C3474" i="123" s="1"/>
  <c r="C3475" i="123" s="1"/>
  <c r="C3476" i="123" s="1"/>
  <c r="C3477" i="123" s="1"/>
  <c r="C3478" i="123" s="1"/>
  <c r="C3479" i="123" s="1"/>
  <c r="C3480" i="123" s="1"/>
  <c r="C3481" i="123" s="1"/>
  <c r="C3482" i="123" s="1"/>
  <c r="C3483" i="123" s="1"/>
  <c r="C3484" i="123" s="1"/>
  <c r="C3485" i="123" s="1"/>
  <c r="C3486" i="123" s="1"/>
  <c r="C3487" i="123" s="1"/>
  <c r="C3488" i="123" s="1"/>
  <c r="C3489" i="123" s="1"/>
  <c r="C3490" i="123" s="1"/>
  <c r="C3491" i="123" s="1"/>
  <c r="C3492" i="123" s="1"/>
  <c r="C3493" i="123" s="1"/>
  <c r="C3494" i="123" s="1"/>
  <c r="C3495" i="123" s="1"/>
  <c r="C3496" i="123" s="1"/>
  <c r="C3497" i="123" s="1"/>
  <c r="C3498" i="123" s="1"/>
  <c r="C3499" i="123" s="1"/>
  <c r="C3500" i="123" s="1"/>
  <c r="C3501" i="123" s="1"/>
  <c r="C3502" i="123" s="1"/>
  <c r="C3503" i="123" s="1"/>
  <c r="C3504" i="123" s="1"/>
  <c r="C3505" i="123" s="1"/>
  <c r="C3506" i="123" s="1"/>
  <c r="C3507" i="123" s="1"/>
  <c r="C3508" i="123" s="1"/>
  <c r="C3509" i="123" s="1"/>
  <c r="C3510" i="123" s="1"/>
  <c r="C3511" i="123" s="1"/>
  <c r="C3512" i="123" s="1"/>
  <c r="C3513" i="123" s="1"/>
  <c r="C3514" i="123" s="1"/>
  <c r="C3515" i="123" s="1"/>
  <c r="C3516" i="123" s="1"/>
  <c r="C3517" i="123" s="1"/>
  <c r="C3518" i="123" s="1"/>
  <c r="C3519" i="123" s="1"/>
  <c r="C3520" i="123" s="1"/>
  <c r="C3521" i="123" s="1"/>
  <c r="C3522" i="123" s="1"/>
  <c r="C3523" i="123" s="1"/>
  <c r="C3524" i="123" s="1"/>
  <c r="C3525" i="123" s="1"/>
  <c r="C3526" i="123" s="1"/>
  <c r="C3527" i="123" s="1"/>
  <c r="C3528" i="123" s="1"/>
  <c r="C3529" i="123" s="1"/>
  <c r="C3530" i="123" s="1"/>
  <c r="C3531" i="123" s="1"/>
  <c r="C3532" i="123" s="1"/>
  <c r="C3533" i="123" s="1"/>
  <c r="C3534" i="123" s="1"/>
  <c r="C3535" i="123" s="1"/>
  <c r="C3536" i="123" s="1"/>
  <c r="C3537" i="123" s="1"/>
  <c r="C3538" i="123" s="1"/>
  <c r="C3539" i="123" s="1"/>
  <c r="C3540" i="123" s="1"/>
  <c r="C3541" i="123" s="1"/>
  <c r="C3542" i="123" s="1"/>
  <c r="C3543" i="123" s="1"/>
  <c r="C3544" i="123" s="1"/>
  <c r="C3545" i="123" s="1"/>
  <c r="C3546" i="123" s="1"/>
  <c r="C3547" i="123" s="1"/>
  <c r="C3548" i="123" s="1"/>
  <c r="C3549" i="123" s="1"/>
  <c r="C3550" i="123" s="1"/>
  <c r="C3551" i="123" s="1"/>
  <c r="C3552" i="123" s="1"/>
  <c r="C3553" i="123" s="1"/>
  <c r="C3554" i="123" s="1"/>
  <c r="C3555" i="123" s="1"/>
  <c r="C3556" i="123" s="1"/>
  <c r="C3557" i="123" s="1"/>
  <c r="C3558" i="123" s="1"/>
  <c r="C3559" i="123" s="1"/>
  <c r="C3560" i="123" s="1"/>
  <c r="C3561" i="123" s="1"/>
  <c r="C3562" i="123" s="1"/>
  <c r="C3563" i="123" s="1"/>
  <c r="C3564" i="123" s="1"/>
  <c r="C3565" i="123" s="1"/>
  <c r="C3566" i="123" s="1"/>
  <c r="C3567" i="123" s="1"/>
  <c r="C3568" i="123" s="1"/>
  <c r="C3569" i="123" s="1"/>
  <c r="C3570" i="123" s="1"/>
  <c r="C3571" i="123" s="1"/>
  <c r="C3572" i="123" s="1"/>
  <c r="C3573" i="123" s="1"/>
  <c r="C3574" i="123" s="1"/>
  <c r="C3575" i="123" s="1"/>
  <c r="C3576" i="123" s="1"/>
  <c r="C3577" i="123" s="1"/>
  <c r="C3578" i="123" s="1"/>
  <c r="C3579" i="123" s="1"/>
  <c r="C3580" i="123" s="1"/>
  <c r="C3581" i="123" s="1"/>
  <c r="C3582" i="123" s="1"/>
  <c r="C3583" i="123" s="1"/>
  <c r="C3584" i="123" s="1"/>
  <c r="C3585" i="123" s="1"/>
  <c r="C3586" i="123" s="1"/>
  <c r="C3587" i="123" s="1"/>
  <c r="C3588" i="123" s="1"/>
  <c r="C3589" i="123" s="1"/>
  <c r="C3590" i="123" s="1"/>
  <c r="C3591" i="123" s="1"/>
  <c r="C3592" i="123" s="1"/>
  <c r="C3593" i="123" s="1"/>
  <c r="C3594" i="123" s="1"/>
  <c r="C3595" i="123" s="1"/>
  <c r="C3596" i="123" s="1"/>
  <c r="C3597" i="123" s="1"/>
  <c r="C3598" i="123" s="1"/>
  <c r="C3599" i="123" s="1"/>
  <c r="C3600" i="123" s="1"/>
  <c r="C3601" i="123" s="1"/>
  <c r="C3602" i="123" s="1"/>
  <c r="C3603" i="123" s="1"/>
  <c r="C3604" i="123" s="1"/>
  <c r="C3605" i="123" s="1"/>
  <c r="C3606" i="123" s="1"/>
  <c r="C3607" i="123" s="1"/>
  <c r="C3608" i="123" s="1"/>
  <c r="C3609" i="123" s="1"/>
  <c r="C3610" i="123" s="1"/>
  <c r="C3611" i="123" s="1"/>
  <c r="C3612" i="123" s="1"/>
  <c r="C3613" i="123" s="1"/>
  <c r="C3614" i="123" s="1"/>
  <c r="C3615" i="123" s="1"/>
  <c r="C3616" i="123" s="1"/>
  <c r="C3617" i="123" s="1"/>
  <c r="C3618" i="123" s="1"/>
  <c r="C3619" i="123" s="1"/>
  <c r="C3620" i="123" s="1"/>
  <c r="C3621" i="123" s="1"/>
  <c r="C3622" i="123" s="1"/>
  <c r="C3623" i="123" s="1"/>
  <c r="C3624" i="123" s="1"/>
  <c r="C3625" i="123" s="1"/>
  <c r="C3626" i="123" s="1"/>
  <c r="C3627" i="123" s="1"/>
  <c r="C3628" i="123" s="1"/>
  <c r="C3629" i="123" s="1"/>
  <c r="C3630" i="123" s="1"/>
  <c r="C3631" i="123" s="1"/>
  <c r="C3632" i="123" s="1"/>
  <c r="C3633" i="123" s="1"/>
  <c r="C3634" i="123" s="1"/>
  <c r="C3635" i="123" s="1"/>
  <c r="C3636" i="123" s="1"/>
  <c r="C3637" i="123" s="1"/>
  <c r="C3638" i="123" s="1"/>
  <c r="C3639" i="123" s="1"/>
  <c r="C3640" i="123" s="1"/>
  <c r="C3641" i="123" s="1"/>
  <c r="C3642" i="123" s="1"/>
  <c r="C3643" i="123" s="1"/>
  <c r="C3644" i="123" s="1"/>
  <c r="C3645" i="123" s="1"/>
  <c r="C3646" i="123" s="1"/>
  <c r="C3647" i="123" s="1"/>
  <c r="C3648" i="123" s="1"/>
  <c r="C3649" i="123" s="1"/>
  <c r="C3650" i="123" s="1"/>
  <c r="C3651" i="123" s="1"/>
  <c r="C3652" i="123" s="1"/>
  <c r="C3653" i="123" s="1"/>
  <c r="C3654" i="123" s="1"/>
  <c r="C3655" i="123" s="1"/>
  <c r="C3656" i="123" s="1"/>
  <c r="C3657" i="123" s="1"/>
  <c r="C3658" i="123" s="1"/>
  <c r="C3659" i="123" s="1"/>
  <c r="C3660" i="123" s="1"/>
  <c r="C3661" i="123" s="1"/>
  <c r="C3662" i="123" s="1"/>
  <c r="C3663" i="123" s="1"/>
  <c r="C3664" i="123" s="1"/>
  <c r="C3665" i="123" s="1"/>
  <c r="C3666" i="123" s="1"/>
  <c r="C3667" i="123" s="1"/>
  <c r="C3668" i="123" s="1"/>
  <c r="C3669" i="123" s="1"/>
  <c r="C3670" i="123" s="1"/>
  <c r="C3671" i="123" s="1"/>
  <c r="C3672" i="123" s="1"/>
  <c r="C3673" i="123" s="1"/>
  <c r="C3674" i="123" s="1"/>
  <c r="C3675" i="123" s="1"/>
  <c r="C3676" i="123" s="1"/>
  <c r="C3677" i="123" s="1"/>
  <c r="C3678" i="123" s="1"/>
  <c r="C3679" i="123" s="1"/>
  <c r="C3680" i="123" s="1"/>
  <c r="C3681" i="123" s="1"/>
  <c r="C3682" i="123" s="1"/>
  <c r="C3683" i="123" s="1"/>
  <c r="C3684" i="123" s="1"/>
  <c r="C3685" i="123" s="1"/>
  <c r="C3686" i="123" s="1"/>
  <c r="C3687" i="123" s="1"/>
  <c r="C3688" i="123" s="1"/>
  <c r="C3689" i="123" s="1"/>
  <c r="C3690" i="123" s="1"/>
  <c r="C3691" i="123" s="1"/>
  <c r="C3692" i="123" s="1"/>
  <c r="C3693" i="123" s="1"/>
  <c r="C3694" i="123" s="1"/>
  <c r="C3695" i="123" s="1"/>
  <c r="C3696" i="123" s="1"/>
  <c r="C3697" i="123" s="1"/>
  <c r="C3698" i="123" s="1"/>
  <c r="C3699" i="123" s="1"/>
  <c r="C3700" i="123" s="1"/>
  <c r="C3701" i="123" s="1"/>
  <c r="C3702" i="123" s="1"/>
  <c r="C3703" i="123" s="1"/>
  <c r="C3704" i="123" s="1"/>
  <c r="C3705" i="123" s="1"/>
  <c r="C3706" i="123" s="1"/>
  <c r="C3707" i="123" s="1"/>
  <c r="C3708" i="123" s="1"/>
  <c r="C3709" i="123" s="1"/>
  <c r="C3710" i="123" s="1"/>
  <c r="C3711" i="123" s="1"/>
  <c r="C3712" i="123" s="1"/>
  <c r="C3713" i="123" s="1"/>
  <c r="C3714" i="123" s="1"/>
  <c r="C3715" i="123" s="1"/>
  <c r="C3716" i="123" s="1"/>
  <c r="C3717" i="123" s="1"/>
  <c r="C3718" i="123" s="1"/>
  <c r="C3719" i="123" s="1"/>
  <c r="C3720" i="123" s="1"/>
  <c r="C3721" i="123" s="1"/>
  <c r="C3722" i="123" s="1"/>
  <c r="C3723" i="123" s="1"/>
  <c r="C3724" i="123" s="1"/>
  <c r="C3725" i="123" s="1"/>
  <c r="C3726" i="123" s="1"/>
  <c r="C3727" i="123" s="1"/>
  <c r="C3728" i="123" s="1"/>
  <c r="C3729" i="123" s="1"/>
  <c r="C3730" i="123" s="1"/>
  <c r="C3731" i="123" s="1"/>
  <c r="C3732" i="123" s="1"/>
  <c r="C3733" i="123" s="1"/>
  <c r="C3734" i="123" s="1"/>
  <c r="C3735" i="123" s="1"/>
  <c r="C3736" i="123" s="1"/>
  <c r="C3737" i="123" s="1"/>
  <c r="C3738" i="123" s="1"/>
  <c r="C3739" i="123" s="1"/>
  <c r="C3740" i="123" s="1"/>
  <c r="C3741" i="123" s="1"/>
  <c r="C3742" i="123" s="1"/>
  <c r="C3743" i="123" s="1"/>
  <c r="C3744" i="123" s="1"/>
  <c r="C3745" i="123" s="1"/>
  <c r="C3746" i="123" s="1"/>
  <c r="C3747" i="123" s="1"/>
  <c r="C3748" i="123" s="1"/>
  <c r="C3749" i="123" s="1"/>
  <c r="C3750" i="123" s="1"/>
  <c r="C3751" i="123" s="1"/>
  <c r="C3752" i="123" s="1"/>
  <c r="C3753" i="123" s="1"/>
  <c r="C3754" i="123" s="1"/>
  <c r="C3755" i="123" s="1"/>
  <c r="B3308" i="123"/>
  <c r="A3308" i="123" s="1"/>
  <c r="D3307" i="123"/>
  <c r="A3307" i="123"/>
  <c r="C2859" i="123"/>
  <c r="C2860" i="123" s="1"/>
  <c r="C2861" i="123" s="1"/>
  <c r="C2862" i="123" s="1"/>
  <c r="C2863" i="123" s="1"/>
  <c r="C2864" i="123" s="1"/>
  <c r="C2865" i="123" s="1"/>
  <c r="C2866" i="123" s="1"/>
  <c r="C2867" i="123" s="1"/>
  <c r="C2868" i="123" s="1"/>
  <c r="C2869" i="123" s="1"/>
  <c r="C2870" i="123" s="1"/>
  <c r="C2871" i="123" s="1"/>
  <c r="C2872" i="123" s="1"/>
  <c r="C2873" i="123" s="1"/>
  <c r="C2874" i="123" s="1"/>
  <c r="C2875" i="123" s="1"/>
  <c r="C2876" i="123" s="1"/>
  <c r="C2877" i="123" s="1"/>
  <c r="C2878" i="123" s="1"/>
  <c r="C2879" i="123" s="1"/>
  <c r="C2880" i="123" s="1"/>
  <c r="C2881" i="123" s="1"/>
  <c r="C2882" i="123" s="1"/>
  <c r="C2883" i="123" s="1"/>
  <c r="C2884" i="123" s="1"/>
  <c r="C2885" i="123" s="1"/>
  <c r="C2886" i="123" s="1"/>
  <c r="C2887" i="123" s="1"/>
  <c r="C2888" i="123" s="1"/>
  <c r="C2889" i="123" s="1"/>
  <c r="C2890" i="123" s="1"/>
  <c r="C2891" i="123" s="1"/>
  <c r="C2892" i="123" s="1"/>
  <c r="C2893" i="123" s="1"/>
  <c r="C2894" i="123" s="1"/>
  <c r="C2895" i="123" s="1"/>
  <c r="C2896" i="123" s="1"/>
  <c r="C2897" i="123" s="1"/>
  <c r="C2898" i="123" s="1"/>
  <c r="C2899" i="123" s="1"/>
  <c r="C2900" i="123" s="1"/>
  <c r="C2901" i="123" s="1"/>
  <c r="C2902" i="123" s="1"/>
  <c r="C2903" i="123" s="1"/>
  <c r="C2904" i="123" s="1"/>
  <c r="C2905" i="123" s="1"/>
  <c r="C2906" i="123" s="1"/>
  <c r="C2907" i="123" s="1"/>
  <c r="C2908" i="123" s="1"/>
  <c r="C2909" i="123" s="1"/>
  <c r="C2910" i="123" s="1"/>
  <c r="C2911" i="123" s="1"/>
  <c r="C2912" i="123" s="1"/>
  <c r="C2913" i="123" s="1"/>
  <c r="C2914" i="123" s="1"/>
  <c r="C2915" i="123" s="1"/>
  <c r="C2916" i="123" s="1"/>
  <c r="C2917" i="123" s="1"/>
  <c r="C2918" i="123" s="1"/>
  <c r="C2919" i="123" s="1"/>
  <c r="C2920" i="123" s="1"/>
  <c r="C2921" i="123" s="1"/>
  <c r="C2922" i="123" s="1"/>
  <c r="C2923" i="123" s="1"/>
  <c r="C2924" i="123" s="1"/>
  <c r="C2925" i="123" s="1"/>
  <c r="C2926" i="123" s="1"/>
  <c r="C2927" i="123" s="1"/>
  <c r="C2928" i="123" s="1"/>
  <c r="C2929" i="123" s="1"/>
  <c r="C2930" i="123" s="1"/>
  <c r="C2931" i="123" s="1"/>
  <c r="C2932" i="123" s="1"/>
  <c r="C2933" i="123" s="1"/>
  <c r="C2934" i="123" s="1"/>
  <c r="C2935" i="123" s="1"/>
  <c r="C2936" i="123" s="1"/>
  <c r="C2937" i="123" s="1"/>
  <c r="C2938" i="123" s="1"/>
  <c r="C2939" i="123" s="1"/>
  <c r="C2940" i="123" s="1"/>
  <c r="C2941" i="123" s="1"/>
  <c r="C2942" i="123" s="1"/>
  <c r="C2943" i="123" s="1"/>
  <c r="C2944" i="123" s="1"/>
  <c r="C2945" i="123" s="1"/>
  <c r="C2946" i="123" s="1"/>
  <c r="C2947" i="123" s="1"/>
  <c r="C2948" i="123" s="1"/>
  <c r="C2949" i="123" s="1"/>
  <c r="C2950" i="123" s="1"/>
  <c r="C2951" i="123" s="1"/>
  <c r="C2952" i="123" s="1"/>
  <c r="C2953" i="123" s="1"/>
  <c r="C2954" i="123" s="1"/>
  <c r="C2955" i="123" s="1"/>
  <c r="C2956" i="123" s="1"/>
  <c r="C2957" i="123" s="1"/>
  <c r="C2958" i="123" s="1"/>
  <c r="C2959" i="123" s="1"/>
  <c r="C2960" i="123" s="1"/>
  <c r="C2961" i="123" s="1"/>
  <c r="C2962" i="123" s="1"/>
  <c r="C2963" i="123" s="1"/>
  <c r="C2964" i="123" s="1"/>
  <c r="C2965" i="123" s="1"/>
  <c r="C2966" i="123" s="1"/>
  <c r="C2967" i="123" s="1"/>
  <c r="C2968" i="123" s="1"/>
  <c r="C2969" i="123" s="1"/>
  <c r="C2970" i="123" s="1"/>
  <c r="C2971" i="123" s="1"/>
  <c r="C2972" i="123" s="1"/>
  <c r="C2973" i="123" s="1"/>
  <c r="C2974" i="123" s="1"/>
  <c r="C2975" i="123" s="1"/>
  <c r="C2976" i="123" s="1"/>
  <c r="C2977" i="123" s="1"/>
  <c r="C2978" i="123" s="1"/>
  <c r="C2979" i="123" s="1"/>
  <c r="C2980" i="123" s="1"/>
  <c r="C2981" i="123" s="1"/>
  <c r="C2982" i="123" s="1"/>
  <c r="C2983" i="123" s="1"/>
  <c r="C2984" i="123" s="1"/>
  <c r="C2985" i="123" s="1"/>
  <c r="C2986" i="123" s="1"/>
  <c r="C2987" i="123" s="1"/>
  <c r="C2988" i="123" s="1"/>
  <c r="C2989" i="123" s="1"/>
  <c r="C2990" i="123" s="1"/>
  <c r="C2991" i="123" s="1"/>
  <c r="C2992" i="123" s="1"/>
  <c r="C2993" i="123" s="1"/>
  <c r="C2994" i="123" s="1"/>
  <c r="C2995" i="123" s="1"/>
  <c r="C2996" i="123" s="1"/>
  <c r="C2997" i="123" s="1"/>
  <c r="C2998" i="123" s="1"/>
  <c r="C2999" i="123" s="1"/>
  <c r="C3000" i="123" s="1"/>
  <c r="C3001" i="123" s="1"/>
  <c r="C3002" i="123" s="1"/>
  <c r="C3003" i="123" s="1"/>
  <c r="C3004" i="123" s="1"/>
  <c r="C3005" i="123" s="1"/>
  <c r="C3006" i="123" s="1"/>
  <c r="C3007" i="123" s="1"/>
  <c r="C3008" i="123" s="1"/>
  <c r="C3009" i="123" s="1"/>
  <c r="C3010" i="123" s="1"/>
  <c r="C3011" i="123" s="1"/>
  <c r="C3012" i="123" s="1"/>
  <c r="C3013" i="123" s="1"/>
  <c r="C3014" i="123" s="1"/>
  <c r="C3015" i="123" s="1"/>
  <c r="C3016" i="123" s="1"/>
  <c r="C3017" i="123" s="1"/>
  <c r="C3018" i="123" s="1"/>
  <c r="C3019" i="123" s="1"/>
  <c r="C3020" i="123" s="1"/>
  <c r="C3021" i="123" s="1"/>
  <c r="C3022" i="123" s="1"/>
  <c r="C3023" i="123" s="1"/>
  <c r="C3024" i="123" s="1"/>
  <c r="C3025" i="123" s="1"/>
  <c r="C3026" i="123" s="1"/>
  <c r="C3027" i="123" s="1"/>
  <c r="C3028" i="123" s="1"/>
  <c r="C3029" i="123" s="1"/>
  <c r="C3030" i="123" s="1"/>
  <c r="C3031" i="123" s="1"/>
  <c r="C3032" i="123" s="1"/>
  <c r="C3033" i="123" s="1"/>
  <c r="C3034" i="123" s="1"/>
  <c r="C3035" i="123" s="1"/>
  <c r="C3036" i="123" s="1"/>
  <c r="C3037" i="123" s="1"/>
  <c r="C3038" i="123" s="1"/>
  <c r="C3039" i="123" s="1"/>
  <c r="C3040" i="123" s="1"/>
  <c r="C3041" i="123" s="1"/>
  <c r="C3042" i="123" s="1"/>
  <c r="C3043" i="123" s="1"/>
  <c r="C3044" i="123" s="1"/>
  <c r="C3045" i="123" s="1"/>
  <c r="C3046" i="123" s="1"/>
  <c r="C3047" i="123" s="1"/>
  <c r="C3048" i="123" s="1"/>
  <c r="C3049" i="123" s="1"/>
  <c r="C3050" i="123" s="1"/>
  <c r="C3051" i="123" s="1"/>
  <c r="C3052" i="123" s="1"/>
  <c r="C3053" i="123" s="1"/>
  <c r="C3054" i="123" s="1"/>
  <c r="C3055" i="123" s="1"/>
  <c r="C3056" i="123" s="1"/>
  <c r="C3057" i="123" s="1"/>
  <c r="C3058" i="123" s="1"/>
  <c r="C3059" i="123" s="1"/>
  <c r="C3060" i="123" s="1"/>
  <c r="C3061" i="123" s="1"/>
  <c r="C3062" i="123" s="1"/>
  <c r="C3063" i="123" s="1"/>
  <c r="C3064" i="123" s="1"/>
  <c r="C3065" i="123" s="1"/>
  <c r="C3066" i="123" s="1"/>
  <c r="C3067" i="123" s="1"/>
  <c r="C3068" i="123" s="1"/>
  <c r="C3069" i="123" s="1"/>
  <c r="C3070" i="123" s="1"/>
  <c r="C3071" i="123" s="1"/>
  <c r="C3072" i="123" s="1"/>
  <c r="C3073" i="123" s="1"/>
  <c r="C3074" i="123" s="1"/>
  <c r="C3075" i="123" s="1"/>
  <c r="C3076" i="123" s="1"/>
  <c r="C3077" i="123" s="1"/>
  <c r="C3078" i="123" s="1"/>
  <c r="C3079" i="123" s="1"/>
  <c r="C3080" i="123" s="1"/>
  <c r="C3081" i="123" s="1"/>
  <c r="C3082" i="123" s="1"/>
  <c r="C3083" i="123" s="1"/>
  <c r="C3084" i="123" s="1"/>
  <c r="C3085" i="123" s="1"/>
  <c r="C3086" i="123" s="1"/>
  <c r="C3087" i="123" s="1"/>
  <c r="C3088" i="123" s="1"/>
  <c r="C3089" i="123" s="1"/>
  <c r="C3090" i="123" s="1"/>
  <c r="C3091" i="123" s="1"/>
  <c r="C3092" i="123" s="1"/>
  <c r="C3093" i="123" s="1"/>
  <c r="C3094" i="123" s="1"/>
  <c r="C3095" i="123" s="1"/>
  <c r="C3096" i="123" s="1"/>
  <c r="C3097" i="123" s="1"/>
  <c r="C3098" i="123" s="1"/>
  <c r="C3099" i="123" s="1"/>
  <c r="C3100" i="123" s="1"/>
  <c r="C3101" i="123" s="1"/>
  <c r="C3102" i="123" s="1"/>
  <c r="C3103" i="123" s="1"/>
  <c r="C3104" i="123" s="1"/>
  <c r="C3105" i="123" s="1"/>
  <c r="C3106" i="123" s="1"/>
  <c r="C3107" i="123" s="1"/>
  <c r="C3108" i="123" s="1"/>
  <c r="C3109" i="123" s="1"/>
  <c r="C3110" i="123" s="1"/>
  <c r="C3111" i="123" s="1"/>
  <c r="C3112" i="123" s="1"/>
  <c r="C3113" i="123" s="1"/>
  <c r="C3114" i="123" s="1"/>
  <c r="C3115" i="123" s="1"/>
  <c r="C3116" i="123" s="1"/>
  <c r="C3117" i="123" s="1"/>
  <c r="C3118" i="123" s="1"/>
  <c r="C3119" i="123" s="1"/>
  <c r="C3120" i="123" s="1"/>
  <c r="C3121" i="123" s="1"/>
  <c r="C3122" i="123" s="1"/>
  <c r="C3123" i="123" s="1"/>
  <c r="C3124" i="123" s="1"/>
  <c r="C3125" i="123" s="1"/>
  <c r="C3126" i="123" s="1"/>
  <c r="C3127" i="123" s="1"/>
  <c r="C3128" i="123" s="1"/>
  <c r="C3129" i="123" s="1"/>
  <c r="C3130" i="123" s="1"/>
  <c r="C3131" i="123" s="1"/>
  <c r="C3132" i="123" s="1"/>
  <c r="C3133" i="123" s="1"/>
  <c r="C3134" i="123" s="1"/>
  <c r="C3135" i="123" s="1"/>
  <c r="C3136" i="123" s="1"/>
  <c r="C3137" i="123" s="1"/>
  <c r="C3138" i="123" s="1"/>
  <c r="C3139" i="123" s="1"/>
  <c r="C3140" i="123" s="1"/>
  <c r="C3141" i="123" s="1"/>
  <c r="C3142" i="123" s="1"/>
  <c r="C3143" i="123" s="1"/>
  <c r="C3144" i="123" s="1"/>
  <c r="C3145" i="123" s="1"/>
  <c r="C3146" i="123" s="1"/>
  <c r="C3147" i="123" s="1"/>
  <c r="C3148" i="123" s="1"/>
  <c r="C3149" i="123" s="1"/>
  <c r="C3150" i="123" s="1"/>
  <c r="C3151" i="123" s="1"/>
  <c r="C3152" i="123" s="1"/>
  <c r="C3153" i="123" s="1"/>
  <c r="C3154" i="123" s="1"/>
  <c r="C3155" i="123" s="1"/>
  <c r="C3156" i="123" s="1"/>
  <c r="C3157" i="123" s="1"/>
  <c r="C3158" i="123" s="1"/>
  <c r="C3159" i="123" s="1"/>
  <c r="C3160" i="123" s="1"/>
  <c r="C3161" i="123" s="1"/>
  <c r="C3162" i="123" s="1"/>
  <c r="C3163" i="123" s="1"/>
  <c r="C3164" i="123" s="1"/>
  <c r="C3165" i="123" s="1"/>
  <c r="C3166" i="123" s="1"/>
  <c r="C3167" i="123" s="1"/>
  <c r="C3168" i="123" s="1"/>
  <c r="C3169" i="123" s="1"/>
  <c r="C3170" i="123" s="1"/>
  <c r="C3171" i="123" s="1"/>
  <c r="C3172" i="123" s="1"/>
  <c r="C3173" i="123" s="1"/>
  <c r="C3174" i="123" s="1"/>
  <c r="C3175" i="123" s="1"/>
  <c r="C3176" i="123" s="1"/>
  <c r="C3177" i="123" s="1"/>
  <c r="C3178" i="123" s="1"/>
  <c r="C3179" i="123" s="1"/>
  <c r="C3180" i="123" s="1"/>
  <c r="C3181" i="123" s="1"/>
  <c r="C3182" i="123" s="1"/>
  <c r="C3183" i="123" s="1"/>
  <c r="C3184" i="123" s="1"/>
  <c r="C3185" i="123" s="1"/>
  <c r="C3186" i="123" s="1"/>
  <c r="C3187" i="123" s="1"/>
  <c r="C3188" i="123" s="1"/>
  <c r="C3189" i="123" s="1"/>
  <c r="C3190" i="123" s="1"/>
  <c r="C3191" i="123" s="1"/>
  <c r="C3192" i="123" s="1"/>
  <c r="C3193" i="123" s="1"/>
  <c r="C3194" i="123" s="1"/>
  <c r="C3195" i="123" s="1"/>
  <c r="C3196" i="123" s="1"/>
  <c r="C3197" i="123" s="1"/>
  <c r="C3198" i="123" s="1"/>
  <c r="C3199" i="123" s="1"/>
  <c r="C3200" i="123" s="1"/>
  <c r="C3201" i="123" s="1"/>
  <c r="C3202" i="123" s="1"/>
  <c r="C3203" i="123" s="1"/>
  <c r="C3204" i="123" s="1"/>
  <c r="C3205" i="123" s="1"/>
  <c r="C3206" i="123" s="1"/>
  <c r="C3207" i="123" s="1"/>
  <c r="C3208" i="123" s="1"/>
  <c r="C3209" i="123" s="1"/>
  <c r="C3210" i="123" s="1"/>
  <c r="C3211" i="123" s="1"/>
  <c r="C3212" i="123" s="1"/>
  <c r="C3213" i="123" s="1"/>
  <c r="C3214" i="123" s="1"/>
  <c r="C3215" i="123" s="1"/>
  <c r="C3216" i="123" s="1"/>
  <c r="C3217" i="123" s="1"/>
  <c r="C3218" i="123" s="1"/>
  <c r="C3219" i="123" s="1"/>
  <c r="C3220" i="123" s="1"/>
  <c r="C3221" i="123" s="1"/>
  <c r="C3222" i="123" s="1"/>
  <c r="C3223" i="123" s="1"/>
  <c r="C3224" i="123" s="1"/>
  <c r="C3225" i="123" s="1"/>
  <c r="C3226" i="123" s="1"/>
  <c r="C3227" i="123" s="1"/>
  <c r="C3228" i="123" s="1"/>
  <c r="C3229" i="123" s="1"/>
  <c r="C3230" i="123" s="1"/>
  <c r="C3231" i="123" s="1"/>
  <c r="C3232" i="123" s="1"/>
  <c r="C3233" i="123" s="1"/>
  <c r="C3234" i="123" s="1"/>
  <c r="C3235" i="123" s="1"/>
  <c r="C3236" i="123" s="1"/>
  <c r="C3237" i="123" s="1"/>
  <c r="C3238" i="123" s="1"/>
  <c r="C3239" i="123" s="1"/>
  <c r="C3240" i="123" s="1"/>
  <c r="C3241" i="123" s="1"/>
  <c r="C3242" i="123" s="1"/>
  <c r="C3243" i="123" s="1"/>
  <c r="C3244" i="123" s="1"/>
  <c r="C3245" i="123" s="1"/>
  <c r="C3246" i="123" s="1"/>
  <c r="C3247" i="123" s="1"/>
  <c r="C3248" i="123" s="1"/>
  <c r="C3249" i="123" s="1"/>
  <c r="C3250" i="123" s="1"/>
  <c r="C3251" i="123" s="1"/>
  <c r="C3252" i="123" s="1"/>
  <c r="C3253" i="123" s="1"/>
  <c r="C3254" i="123" s="1"/>
  <c r="C3255" i="123" s="1"/>
  <c r="C3256" i="123" s="1"/>
  <c r="C3257" i="123" s="1"/>
  <c r="C3258" i="123" s="1"/>
  <c r="C3259" i="123" s="1"/>
  <c r="C3260" i="123" s="1"/>
  <c r="C3261" i="123" s="1"/>
  <c r="C3262" i="123" s="1"/>
  <c r="C3263" i="123" s="1"/>
  <c r="C3264" i="123" s="1"/>
  <c r="C3265" i="123" s="1"/>
  <c r="C3266" i="123" s="1"/>
  <c r="C3267" i="123" s="1"/>
  <c r="C3268" i="123" s="1"/>
  <c r="C3269" i="123" s="1"/>
  <c r="C3270" i="123" s="1"/>
  <c r="C3271" i="123" s="1"/>
  <c r="C3272" i="123" s="1"/>
  <c r="C3273" i="123" s="1"/>
  <c r="C3274" i="123" s="1"/>
  <c r="C3275" i="123" s="1"/>
  <c r="C3276" i="123" s="1"/>
  <c r="C3277" i="123" s="1"/>
  <c r="C3278" i="123" s="1"/>
  <c r="C3279" i="123" s="1"/>
  <c r="C3280" i="123" s="1"/>
  <c r="C3281" i="123" s="1"/>
  <c r="C3282" i="123" s="1"/>
  <c r="C3283" i="123" s="1"/>
  <c r="C3284" i="123" s="1"/>
  <c r="C3285" i="123" s="1"/>
  <c r="C3286" i="123" s="1"/>
  <c r="C3287" i="123" s="1"/>
  <c r="C3288" i="123" s="1"/>
  <c r="C3289" i="123" s="1"/>
  <c r="C3290" i="123" s="1"/>
  <c r="C3291" i="123" s="1"/>
  <c r="C3292" i="123" s="1"/>
  <c r="C3293" i="123" s="1"/>
  <c r="C3294" i="123" s="1"/>
  <c r="C3295" i="123" s="1"/>
  <c r="C3296" i="123" s="1"/>
  <c r="C3297" i="123" s="1"/>
  <c r="C3298" i="123" s="1"/>
  <c r="C3299" i="123" s="1"/>
  <c r="C3300" i="123" s="1"/>
  <c r="C3301" i="123" s="1"/>
  <c r="C3302" i="123" s="1"/>
  <c r="C3303" i="123" s="1"/>
  <c r="C3304" i="123" s="1"/>
  <c r="C3305" i="123" s="1"/>
  <c r="C3306" i="123" s="1"/>
  <c r="B2859" i="123"/>
  <c r="B2860" i="123" s="1"/>
  <c r="D2858" i="123"/>
  <c r="A2858" i="123"/>
  <c r="C2529" i="123"/>
  <c r="C2530" i="123" s="1"/>
  <c r="C2531" i="123" s="1"/>
  <c r="C2532" i="123" s="1"/>
  <c r="C2533" i="123" s="1"/>
  <c r="C2534" i="123" s="1"/>
  <c r="C2535" i="123" s="1"/>
  <c r="C2536" i="123" s="1"/>
  <c r="C2537" i="123" s="1"/>
  <c r="C2538" i="123" s="1"/>
  <c r="C2539" i="123" s="1"/>
  <c r="C2540" i="123" s="1"/>
  <c r="C2541" i="123" s="1"/>
  <c r="C2542" i="123" s="1"/>
  <c r="C2543" i="123" s="1"/>
  <c r="C2544" i="123" s="1"/>
  <c r="C2545" i="123" s="1"/>
  <c r="C2546" i="123" s="1"/>
  <c r="C2547" i="123" s="1"/>
  <c r="C2548" i="123" s="1"/>
  <c r="C2549" i="123" s="1"/>
  <c r="C2550" i="123" s="1"/>
  <c r="C2551" i="123" s="1"/>
  <c r="C2552" i="123" s="1"/>
  <c r="C2553" i="123" s="1"/>
  <c r="C2554" i="123" s="1"/>
  <c r="C2555" i="123" s="1"/>
  <c r="C2556" i="123" s="1"/>
  <c r="C2557" i="123" s="1"/>
  <c r="C2558" i="123" s="1"/>
  <c r="C2559" i="123" s="1"/>
  <c r="C2560" i="123" s="1"/>
  <c r="C2561" i="123" s="1"/>
  <c r="C2562" i="123" s="1"/>
  <c r="C2563" i="123" s="1"/>
  <c r="C2564" i="123" s="1"/>
  <c r="C2565" i="123" s="1"/>
  <c r="C2566" i="123" s="1"/>
  <c r="C2567" i="123" s="1"/>
  <c r="C2568" i="123" s="1"/>
  <c r="C2569" i="123" s="1"/>
  <c r="C2570" i="123" s="1"/>
  <c r="C2571" i="123" s="1"/>
  <c r="C2572" i="123" s="1"/>
  <c r="C2573" i="123" s="1"/>
  <c r="C2574" i="123" s="1"/>
  <c r="C2575" i="123" s="1"/>
  <c r="C2576" i="123" s="1"/>
  <c r="C2577" i="123" s="1"/>
  <c r="C2578" i="123" s="1"/>
  <c r="C2579" i="123" s="1"/>
  <c r="C2580" i="123" s="1"/>
  <c r="C2581" i="123" s="1"/>
  <c r="C2582" i="123" s="1"/>
  <c r="C2583" i="123" s="1"/>
  <c r="C2584" i="123" s="1"/>
  <c r="C2585" i="123" s="1"/>
  <c r="C2586" i="123" s="1"/>
  <c r="C2587" i="123" s="1"/>
  <c r="C2588" i="123" s="1"/>
  <c r="C2589" i="123" s="1"/>
  <c r="C2590" i="123" s="1"/>
  <c r="C2591" i="123" s="1"/>
  <c r="C2592" i="123" s="1"/>
  <c r="C2593" i="123" s="1"/>
  <c r="C2594" i="123" s="1"/>
  <c r="C2595" i="123" s="1"/>
  <c r="C2596" i="123" s="1"/>
  <c r="C2597" i="123" s="1"/>
  <c r="C2598" i="123" s="1"/>
  <c r="C2599" i="123" s="1"/>
  <c r="C2600" i="123" s="1"/>
  <c r="C2601" i="123" s="1"/>
  <c r="C2602" i="123" s="1"/>
  <c r="C2603" i="123" s="1"/>
  <c r="C2604" i="123" s="1"/>
  <c r="C2605" i="123" s="1"/>
  <c r="C2606" i="123" s="1"/>
  <c r="C2607" i="123" s="1"/>
  <c r="C2608" i="123" s="1"/>
  <c r="C2609" i="123" s="1"/>
  <c r="C2610" i="123" s="1"/>
  <c r="C2611" i="123" s="1"/>
  <c r="C2612" i="123" s="1"/>
  <c r="C2613" i="123" s="1"/>
  <c r="C2614" i="123" s="1"/>
  <c r="C2615" i="123" s="1"/>
  <c r="C2616" i="123" s="1"/>
  <c r="C2617" i="123" s="1"/>
  <c r="C2618" i="123" s="1"/>
  <c r="C2619" i="123" s="1"/>
  <c r="C2620" i="123" s="1"/>
  <c r="C2621" i="123" s="1"/>
  <c r="C2622" i="123" s="1"/>
  <c r="C2623" i="123" s="1"/>
  <c r="C2624" i="123" s="1"/>
  <c r="C2625" i="123" s="1"/>
  <c r="C2626" i="123" s="1"/>
  <c r="C2627" i="123" s="1"/>
  <c r="C2628" i="123" s="1"/>
  <c r="C2629" i="123" s="1"/>
  <c r="C2630" i="123" s="1"/>
  <c r="C2631" i="123" s="1"/>
  <c r="C2632" i="123" s="1"/>
  <c r="C2633" i="123" s="1"/>
  <c r="C2634" i="123" s="1"/>
  <c r="C2635" i="123" s="1"/>
  <c r="C2636" i="123" s="1"/>
  <c r="C2637" i="123" s="1"/>
  <c r="C2638" i="123" s="1"/>
  <c r="C2639" i="123" s="1"/>
  <c r="C2640" i="123" s="1"/>
  <c r="C2641" i="123" s="1"/>
  <c r="C2642" i="123" s="1"/>
  <c r="C2643" i="123" s="1"/>
  <c r="C2644" i="123" s="1"/>
  <c r="C2645" i="123" s="1"/>
  <c r="C2646" i="123" s="1"/>
  <c r="C2647" i="123" s="1"/>
  <c r="C2648" i="123" s="1"/>
  <c r="C2649" i="123" s="1"/>
  <c r="C2650" i="123" s="1"/>
  <c r="C2651" i="123" s="1"/>
  <c r="C2652" i="123" s="1"/>
  <c r="C2653" i="123" s="1"/>
  <c r="C2654" i="123" s="1"/>
  <c r="C2655" i="123" s="1"/>
  <c r="C2656" i="123" s="1"/>
  <c r="C2657" i="123" s="1"/>
  <c r="C2658" i="123" s="1"/>
  <c r="C2659" i="123" s="1"/>
  <c r="C2660" i="123" s="1"/>
  <c r="C2661" i="123" s="1"/>
  <c r="C2662" i="123" s="1"/>
  <c r="C2663" i="123" s="1"/>
  <c r="C2664" i="123" s="1"/>
  <c r="C2665" i="123" s="1"/>
  <c r="C2666" i="123" s="1"/>
  <c r="C2667" i="123" s="1"/>
  <c r="C2668" i="123" s="1"/>
  <c r="C2669" i="123" s="1"/>
  <c r="C2670" i="123" s="1"/>
  <c r="C2671" i="123" s="1"/>
  <c r="C2672" i="123" s="1"/>
  <c r="C2673" i="123" s="1"/>
  <c r="C2674" i="123" s="1"/>
  <c r="C2675" i="123" s="1"/>
  <c r="C2676" i="123" s="1"/>
  <c r="C2677" i="123" s="1"/>
  <c r="C2678" i="123" s="1"/>
  <c r="C2679" i="123" s="1"/>
  <c r="C2680" i="123" s="1"/>
  <c r="C2681" i="123" s="1"/>
  <c r="C2682" i="123" s="1"/>
  <c r="C2683" i="123" s="1"/>
  <c r="C2684" i="123" s="1"/>
  <c r="C2685" i="123" s="1"/>
  <c r="C2686" i="123" s="1"/>
  <c r="C2687" i="123" s="1"/>
  <c r="C2688" i="123" s="1"/>
  <c r="C2689" i="123" s="1"/>
  <c r="C2690" i="123" s="1"/>
  <c r="C2691" i="123" s="1"/>
  <c r="C2692" i="123" s="1"/>
  <c r="C2693" i="123" s="1"/>
  <c r="C2694" i="123" s="1"/>
  <c r="C2695" i="123" s="1"/>
  <c r="C2696" i="123" s="1"/>
  <c r="C2697" i="123" s="1"/>
  <c r="C2698" i="123" s="1"/>
  <c r="C2699" i="123" s="1"/>
  <c r="C2700" i="123" s="1"/>
  <c r="C2701" i="123" s="1"/>
  <c r="C2702" i="123" s="1"/>
  <c r="C2703" i="123" s="1"/>
  <c r="C2704" i="123" s="1"/>
  <c r="C2705" i="123" s="1"/>
  <c r="C2706" i="123" s="1"/>
  <c r="C2707" i="123" s="1"/>
  <c r="C2708" i="123" s="1"/>
  <c r="C2709" i="123" s="1"/>
  <c r="C2710" i="123" s="1"/>
  <c r="C2711" i="123" s="1"/>
  <c r="C2712" i="123" s="1"/>
  <c r="C2713" i="123" s="1"/>
  <c r="C2714" i="123" s="1"/>
  <c r="C2715" i="123" s="1"/>
  <c r="C2716" i="123" s="1"/>
  <c r="C2717" i="123" s="1"/>
  <c r="C2718" i="123" s="1"/>
  <c r="C2719" i="123" s="1"/>
  <c r="C2720" i="123" s="1"/>
  <c r="C2721" i="123" s="1"/>
  <c r="C2722" i="123" s="1"/>
  <c r="C2723" i="123" s="1"/>
  <c r="C2724" i="123" s="1"/>
  <c r="C2725" i="123" s="1"/>
  <c r="C2726" i="123" s="1"/>
  <c r="C2727" i="123" s="1"/>
  <c r="C2728" i="123" s="1"/>
  <c r="C2729" i="123" s="1"/>
  <c r="C2730" i="123" s="1"/>
  <c r="C2731" i="123" s="1"/>
  <c r="C2732" i="123" s="1"/>
  <c r="C2733" i="123" s="1"/>
  <c r="C2734" i="123" s="1"/>
  <c r="C2735" i="123" s="1"/>
  <c r="C2736" i="123" s="1"/>
  <c r="C2737" i="123" s="1"/>
  <c r="C2738" i="123" s="1"/>
  <c r="C2739" i="123" s="1"/>
  <c r="C2740" i="123" s="1"/>
  <c r="C2741" i="123" s="1"/>
  <c r="C2742" i="123" s="1"/>
  <c r="C2743" i="123" s="1"/>
  <c r="C2744" i="123" s="1"/>
  <c r="C2745" i="123" s="1"/>
  <c r="C2746" i="123" s="1"/>
  <c r="C2747" i="123" s="1"/>
  <c r="C2748" i="123" s="1"/>
  <c r="C2749" i="123" s="1"/>
  <c r="C2750" i="123" s="1"/>
  <c r="C2751" i="123" s="1"/>
  <c r="C2752" i="123" s="1"/>
  <c r="C2753" i="123" s="1"/>
  <c r="C2754" i="123" s="1"/>
  <c r="C2755" i="123" s="1"/>
  <c r="C2756" i="123" s="1"/>
  <c r="C2757" i="123" s="1"/>
  <c r="C2758" i="123" s="1"/>
  <c r="C2759" i="123" s="1"/>
  <c r="C2760" i="123" s="1"/>
  <c r="C2761" i="123" s="1"/>
  <c r="C2762" i="123" s="1"/>
  <c r="C2763" i="123" s="1"/>
  <c r="C2764" i="123" s="1"/>
  <c r="C2765" i="123" s="1"/>
  <c r="C2766" i="123" s="1"/>
  <c r="C2767" i="123" s="1"/>
  <c r="C2768" i="123" s="1"/>
  <c r="C2769" i="123" s="1"/>
  <c r="C2770" i="123" s="1"/>
  <c r="C2771" i="123" s="1"/>
  <c r="C2772" i="123" s="1"/>
  <c r="C2773" i="123" s="1"/>
  <c r="C2774" i="123" s="1"/>
  <c r="C2775" i="123" s="1"/>
  <c r="C2776" i="123" s="1"/>
  <c r="C2777" i="123" s="1"/>
  <c r="C2778" i="123" s="1"/>
  <c r="C2779" i="123" s="1"/>
  <c r="C2780" i="123" s="1"/>
  <c r="C2781" i="123" s="1"/>
  <c r="C2782" i="123" s="1"/>
  <c r="C2783" i="123" s="1"/>
  <c r="C2784" i="123" s="1"/>
  <c r="C2785" i="123" s="1"/>
  <c r="C2786" i="123" s="1"/>
  <c r="C2787" i="123" s="1"/>
  <c r="C2788" i="123" s="1"/>
  <c r="C2789" i="123" s="1"/>
  <c r="C2790" i="123" s="1"/>
  <c r="C2791" i="123" s="1"/>
  <c r="C2792" i="123" s="1"/>
  <c r="C2793" i="123" s="1"/>
  <c r="C2794" i="123" s="1"/>
  <c r="C2795" i="123" s="1"/>
  <c r="C2796" i="123" s="1"/>
  <c r="C2797" i="123" s="1"/>
  <c r="C2798" i="123" s="1"/>
  <c r="C2799" i="123" s="1"/>
  <c r="C2800" i="123" s="1"/>
  <c r="C2801" i="123" s="1"/>
  <c r="C2802" i="123" s="1"/>
  <c r="C2803" i="123" s="1"/>
  <c r="C2804" i="123" s="1"/>
  <c r="C2805" i="123" s="1"/>
  <c r="C2806" i="123" s="1"/>
  <c r="C2807" i="123" s="1"/>
  <c r="C2808" i="123" s="1"/>
  <c r="C2809" i="123" s="1"/>
  <c r="C2810" i="123" s="1"/>
  <c r="C2811" i="123" s="1"/>
  <c r="C2812" i="123" s="1"/>
  <c r="C2813" i="123" s="1"/>
  <c r="C2814" i="123" s="1"/>
  <c r="C2815" i="123" s="1"/>
  <c r="C2816" i="123" s="1"/>
  <c r="C2817" i="123" s="1"/>
  <c r="C2818" i="123" s="1"/>
  <c r="C2819" i="123" s="1"/>
  <c r="C2820" i="123" s="1"/>
  <c r="C2821" i="123" s="1"/>
  <c r="C2822" i="123" s="1"/>
  <c r="C2823" i="123" s="1"/>
  <c r="C2824" i="123" s="1"/>
  <c r="C2825" i="123" s="1"/>
  <c r="C2826" i="123" s="1"/>
  <c r="C2827" i="123" s="1"/>
  <c r="C2828" i="123" s="1"/>
  <c r="C2829" i="123" s="1"/>
  <c r="C2830" i="123" s="1"/>
  <c r="C2831" i="123" s="1"/>
  <c r="C2832" i="123" s="1"/>
  <c r="C2833" i="123" s="1"/>
  <c r="C2834" i="123" s="1"/>
  <c r="C2835" i="123" s="1"/>
  <c r="C2836" i="123" s="1"/>
  <c r="C2837" i="123" s="1"/>
  <c r="C2838" i="123" s="1"/>
  <c r="C2839" i="123" s="1"/>
  <c r="C2840" i="123" s="1"/>
  <c r="C2841" i="123" s="1"/>
  <c r="C2842" i="123" s="1"/>
  <c r="C2843" i="123" s="1"/>
  <c r="C2844" i="123" s="1"/>
  <c r="C2845" i="123" s="1"/>
  <c r="C2846" i="123" s="1"/>
  <c r="C2847" i="123" s="1"/>
  <c r="C2848" i="123" s="1"/>
  <c r="C2849" i="123" s="1"/>
  <c r="C2850" i="123" s="1"/>
  <c r="C2851" i="123" s="1"/>
  <c r="C2852" i="123" s="1"/>
  <c r="C2853" i="123" s="1"/>
  <c r="C2854" i="123" s="1"/>
  <c r="C2855" i="123" s="1"/>
  <c r="C2856" i="123" s="1"/>
  <c r="C2857" i="123" s="1"/>
  <c r="B2529" i="123"/>
  <c r="D2528" i="123"/>
  <c r="A2528" i="123"/>
  <c r="D2527" i="123"/>
  <c r="D2526" i="123"/>
  <c r="D2525" i="123"/>
  <c r="D2524" i="123"/>
  <c r="D2523" i="123"/>
  <c r="D2522" i="123"/>
  <c r="D2521" i="123"/>
  <c r="D2520" i="123"/>
  <c r="D2519" i="123"/>
  <c r="D2518" i="123"/>
  <c r="D2517" i="123"/>
  <c r="D2516" i="123"/>
  <c r="D2515" i="123"/>
  <c r="D2514" i="123"/>
  <c r="D2513" i="123"/>
  <c r="D2512" i="123"/>
  <c r="D2511" i="123"/>
  <c r="D2510" i="123"/>
  <c r="D2509" i="123"/>
  <c r="D2508" i="123"/>
  <c r="D2507" i="123"/>
  <c r="D2506" i="123"/>
  <c r="D2505" i="123"/>
  <c r="D2504" i="123"/>
  <c r="D2503" i="123"/>
  <c r="D2502" i="123"/>
  <c r="D2501" i="123"/>
  <c r="D2500" i="123"/>
  <c r="D2499" i="123"/>
  <c r="D2498" i="123"/>
  <c r="D2497" i="123"/>
  <c r="D2496" i="123"/>
  <c r="D2495" i="123"/>
  <c r="D2494" i="123"/>
  <c r="D2493" i="123"/>
  <c r="D2492" i="123"/>
  <c r="D2491" i="123"/>
  <c r="D2490" i="123"/>
  <c r="D2489" i="123"/>
  <c r="D2488" i="123"/>
  <c r="D2487" i="123"/>
  <c r="D2486" i="123"/>
  <c r="D2485" i="123"/>
  <c r="D2484" i="123"/>
  <c r="D2483" i="123"/>
  <c r="D2482" i="123"/>
  <c r="D2481" i="123"/>
  <c r="D2480" i="123"/>
  <c r="D2479" i="123"/>
  <c r="D2478" i="123"/>
  <c r="D2477" i="123"/>
  <c r="D2476" i="123"/>
  <c r="D2475" i="123"/>
  <c r="D2474" i="123"/>
  <c r="D2473" i="123"/>
  <c r="D2472" i="123"/>
  <c r="D2471" i="123"/>
  <c r="D2470" i="123"/>
  <c r="D2469" i="123"/>
  <c r="D2468" i="123"/>
  <c r="D2467" i="123"/>
  <c r="D2466" i="123"/>
  <c r="D2465" i="123"/>
  <c r="D2464" i="123"/>
  <c r="D2463" i="123"/>
  <c r="D2462" i="123"/>
  <c r="D2461" i="123"/>
  <c r="D2460" i="123"/>
  <c r="D2459" i="123"/>
  <c r="D2458" i="123"/>
  <c r="D2457" i="123"/>
  <c r="D2456" i="123"/>
  <c r="D2455" i="123"/>
  <c r="D2454" i="123"/>
  <c r="D2453" i="123"/>
  <c r="D2452" i="123"/>
  <c r="D2451" i="123"/>
  <c r="D2450" i="123"/>
  <c r="D2449" i="123"/>
  <c r="D2448" i="123"/>
  <c r="D2447" i="123"/>
  <c r="D2446" i="123"/>
  <c r="D2445" i="123"/>
  <c r="D2444" i="123"/>
  <c r="D2443" i="123"/>
  <c r="D2442" i="123"/>
  <c r="D2441" i="123"/>
  <c r="D2440" i="123"/>
  <c r="D2439" i="123"/>
  <c r="D2438" i="123"/>
  <c r="D2437" i="123"/>
  <c r="D2436" i="123"/>
  <c r="D2435" i="123"/>
  <c r="D2434" i="123"/>
  <c r="D2433" i="123"/>
  <c r="D2432" i="123"/>
  <c r="D2431" i="123"/>
  <c r="D2430" i="123"/>
  <c r="D2429" i="123"/>
  <c r="D2428" i="123"/>
  <c r="D2427" i="123"/>
  <c r="D2426" i="123"/>
  <c r="D2425" i="123"/>
  <c r="D2424" i="123"/>
  <c r="D2423" i="123"/>
  <c r="D2422" i="123"/>
  <c r="D2421" i="123"/>
  <c r="D2420" i="123"/>
  <c r="D2419" i="123"/>
  <c r="D2418" i="123"/>
  <c r="D2417" i="123"/>
  <c r="D2416" i="123"/>
  <c r="D2415" i="123"/>
  <c r="D2414" i="123"/>
  <c r="D2413" i="123"/>
  <c r="D2412" i="123"/>
  <c r="D2411" i="123"/>
  <c r="D2410" i="123"/>
  <c r="D2409" i="123"/>
  <c r="D2408" i="123"/>
  <c r="D2407" i="123"/>
  <c r="D2406" i="123"/>
  <c r="D2405" i="123"/>
  <c r="D2404" i="123"/>
  <c r="D2403" i="123"/>
  <c r="D2402" i="123"/>
  <c r="D2401" i="123"/>
  <c r="D2400" i="123"/>
  <c r="D2399" i="123"/>
  <c r="D2398" i="123"/>
  <c r="D2397" i="123"/>
  <c r="D2396" i="123"/>
  <c r="D2395" i="123"/>
  <c r="D2394" i="123"/>
  <c r="D2393" i="123"/>
  <c r="D2392" i="123"/>
  <c r="D2391" i="123"/>
  <c r="D2390" i="123"/>
  <c r="D2389" i="123"/>
  <c r="D2388" i="123"/>
  <c r="D2387" i="123"/>
  <c r="D2386" i="123"/>
  <c r="D2385" i="123"/>
  <c r="D2384" i="123"/>
  <c r="D2383" i="123"/>
  <c r="D2382" i="123"/>
  <c r="D2381" i="123"/>
  <c r="D2380" i="123"/>
  <c r="D2379" i="123"/>
  <c r="D2378" i="123"/>
  <c r="D2377" i="123"/>
  <c r="D2376" i="123"/>
  <c r="D2375" i="123"/>
  <c r="D2374" i="123"/>
  <c r="D2373" i="123"/>
  <c r="D2372" i="123"/>
  <c r="D2371" i="123"/>
  <c r="D2370" i="123"/>
  <c r="D2369" i="123"/>
  <c r="D2368" i="123"/>
  <c r="D2367" i="123"/>
  <c r="D2366" i="123"/>
  <c r="D2365" i="123"/>
  <c r="D2364" i="123"/>
  <c r="D2363" i="123"/>
  <c r="D2362" i="123"/>
  <c r="D2361" i="123"/>
  <c r="D2360" i="123"/>
  <c r="D2359" i="123"/>
  <c r="D2358" i="123"/>
  <c r="D2357" i="123"/>
  <c r="D2356" i="123"/>
  <c r="D2355" i="123"/>
  <c r="D2354" i="123"/>
  <c r="D2353" i="123"/>
  <c r="D2352" i="123"/>
  <c r="D2351" i="123"/>
  <c r="D2350" i="123"/>
  <c r="D2349" i="123"/>
  <c r="D2348" i="123"/>
  <c r="D2347" i="123"/>
  <c r="D2346" i="123"/>
  <c r="D2345" i="123"/>
  <c r="D2344" i="123"/>
  <c r="D2343" i="123"/>
  <c r="D2342" i="123"/>
  <c r="D2341" i="123"/>
  <c r="D2340" i="123"/>
  <c r="D2339" i="123"/>
  <c r="D2338" i="123"/>
  <c r="D2337" i="123"/>
  <c r="D2336" i="123"/>
  <c r="D2335" i="123"/>
  <c r="D2334" i="123"/>
  <c r="D2333" i="123"/>
  <c r="D2332" i="123"/>
  <c r="D2331" i="123"/>
  <c r="D2330" i="123"/>
  <c r="D2329" i="123"/>
  <c r="D2328" i="123"/>
  <c r="D2327" i="123"/>
  <c r="D2326" i="123"/>
  <c r="D2325" i="123"/>
  <c r="D2324" i="123"/>
  <c r="D2323" i="123"/>
  <c r="D2322" i="123"/>
  <c r="D2321" i="123"/>
  <c r="D2320" i="123"/>
  <c r="D2319" i="123"/>
  <c r="D2318" i="123"/>
  <c r="D2317" i="123"/>
  <c r="D2316" i="123"/>
  <c r="D2315" i="123"/>
  <c r="D2314" i="123"/>
  <c r="D2313" i="123"/>
  <c r="D2312" i="123"/>
  <c r="D2311" i="123"/>
  <c r="D2310" i="123"/>
  <c r="D2309" i="123"/>
  <c r="D2308" i="123"/>
  <c r="D2307" i="123"/>
  <c r="D2306" i="123"/>
  <c r="D2305" i="123"/>
  <c r="D2304" i="123"/>
  <c r="D2303" i="123"/>
  <c r="D2302" i="123"/>
  <c r="D2301" i="123"/>
  <c r="D2300" i="123"/>
  <c r="D2299" i="123"/>
  <c r="D2298" i="123"/>
  <c r="D2297" i="123"/>
  <c r="D2296" i="123"/>
  <c r="D2295" i="123"/>
  <c r="D2294" i="123"/>
  <c r="D2293" i="123"/>
  <c r="D2292" i="123"/>
  <c r="D2291" i="123"/>
  <c r="D2290" i="123"/>
  <c r="D2289" i="123"/>
  <c r="D2288" i="123"/>
  <c r="D2287" i="123"/>
  <c r="C2287" i="123"/>
  <c r="C2288" i="123" s="1"/>
  <c r="C2289" i="123" s="1"/>
  <c r="C2290" i="123" s="1"/>
  <c r="C2291" i="123" s="1"/>
  <c r="C2292" i="123" s="1"/>
  <c r="C2293" i="123" s="1"/>
  <c r="C2294" i="123" s="1"/>
  <c r="C2295" i="123" s="1"/>
  <c r="C2296" i="123" s="1"/>
  <c r="C2297" i="123" s="1"/>
  <c r="C2298" i="123" s="1"/>
  <c r="C2299" i="123" s="1"/>
  <c r="C2300" i="123" s="1"/>
  <c r="C2301" i="123" s="1"/>
  <c r="C2302" i="123" s="1"/>
  <c r="C2303" i="123" s="1"/>
  <c r="C2304" i="123" s="1"/>
  <c r="C2305" i="123" s="1"/>
  <c r="C2306" i="123" s="1"/>
  <c r="C2307" i="123" s="1"/>
  <c r="C2308" i="123" s="1"/>
  <c r="C2309" i="123" s="1"/>
  <c r="C2310" i="123" s="1"/>
  <c r="C2311" i="123" s="1"/>
  <c r="C2312" i="123" s="1"/>
  <c r="C2313" i="123" s="1"/>
  <c r="C2314" i="123" s="1"/>
  <c r="C2315" i="123" s="1"/>
  <c r="C2316" i="123" s="1"/>
  <c r="C2317" i="123" s="1"/>
  <c r="C2318" i="123" s="1"/>
  <c r="C2319" i="123" s="1"/>
  <c r="C2320" i="123" s="1"/>
  <c r="C2321" i="123" s="1"/>
  <c r="C2322" i="123" s="1"/>
  <c r="C2323" i="123" s="1"/>
  <c r="C2324" i="123" s="1"/>
  <c r="C2325" i="123" s="1"/>
  <c r="C2326" i="123" s="1"/>
  <c r="C2327" i="123" s="1"/>
  <c r="C2328" i="123" s="1"/>
  <c r="C2329" i="123" s="1"/>
  <c r="C2330" i="123" s="1"/>
  <c r="C2331" i="123" s="1"/>
  <c r="C2332" i="123" s="1"/>
  <c r="C2333" i="123" s="1"/>
  <c r="C2334" i="123" s="1"/>
  <c r="C2335" i="123" s="1"/>
  <c r="C2336" i="123" s="1"/>
  <c r="C2337" i="123" s="1"/>
  <c r="C2338" i="123" s="1"/>
  <c r="C2339" i="123" s="1"/>
  <c r="C2340" i="123" s="1"/>
  <c r="C2341" i="123" s="1"/>
  <c r="C2342" i="123" s="1"/>
  <c r="C2343" i="123" s="1"/>
  <c r="C2344" i="123" s="1"/>
  <c r="C2345" i="123" s="1"/>
  <c r="C2346" i="123" s="1"/>
  <c r="C2347" i="123" s="1"/>
  <c r="C2348" i="123" s="1"/>
  <c r="C2349" i="123" s="1"/>
  <c r="C2350" i="123" s="1"/>
  <c r="C2351" i="123" s="1"/>
  <c r="C2352" i="123" s="1"/>
  <c r="C2353" i="123" s="1"/>
  <c r="C2354" i="123" s="1"/>
  <c r="C2355" i="123" s="1"/>
  <c r="C2356" i="123" s="1"/>
  <c r="C2357" i="123" s="1"/>
  <c r="C2358" i="123" s="1"/>
  <c r="C2359" i="123" s="1"/>
  <c r="C2360" i="123" s="1"/>
  <c r="C2361" i="123" s="1"/>
  <c r="C2362" i="123" s="1"/>
  <c r="C2363" i="123" s="1"/>
  <c r="C2364" i="123" s="1"/>
  <c r="C2365" i="123" s="1"/>
  <c r="C2366" i="123" s="1"/>
  <c r="C2367" i="123" s="1"/>
  <c r="C2368" i="123" s="1"/>
  <c r="C2369" i="123" s="1"/>
  <c r="C2370" i="123" s="1"/>
  <c r="C2371" i="123" s="1"/>
  <c r="C2372" i="123" s="1"/>
  <c r="C2373" i="123" s="1"/>
  <c r="C2374" i="123" s="1"/>
  <c r="C2375" i="123" s="1"/>
  <c r="C2376" i="123" s="1"/>
  <c r="C2377" i="123" s="1"/>
  <c r="C2378" i="123" s="1"/>
  <c r="C2379" i="123" s="1"/>
  <c r="C2380" i="123" s="1"/>
  <c r="C2381" i="123" s="1"/>
  <c r="C2382" i="123" s="1"/>
  <c r="C2383" i="123" s="1"/>
  <c r="C2384" i="123" s="1"/>
  <c r="C2385" i="123" s="1"/>
  <c r="C2386" i="123" s="1"/>
  <c r="C2387" i="123" s="1"/>
  <c r="C2388" i="123" s="1"/>
  <c r="C2389" i="123" s="1"/>
  <c r="C2390" i="123" s="1"/>
  <c r="C2391" i="123" s="1"/>
  <c r="C2392" i="123" s="1"/>
  <c r="C2393" i="123" s="1"/>
  <c r="C2394" i="123" s="1"/>
  <c r="C2395" i="123" s="1"/>
  <c r="C2396" i="123" s="1"/>
  <c r="C2397" i="123" s="1"/>
  <c r="C2398" i="123" s="1"/>
  <c r="C2399" i="123" s="1"/>
  <c r="C2400" i="123" s="1"/>
  <c r="C2401" i="123" s="1"/>
  <c r="C2402" i="123" s="1"/>
  <c r="C2403" i="123" s="1"/>
  <c r="C2404" i="123" s="1"/>
  <c r="C2405" i="123" s="1"/>
  <c r="C2406" i="123" s="1"/>
  <c r="C2407" i="123" s="1"/>
  <c r="C2408" i="123" s="1"/>
  <c r="C2409" i="123" s="1"/>
  <c r="C2410" i="123" s="1"/>
  <c r="C2411" i="123" s="1"/>
  <c r="C2412" i="123" s="1"/>
  <c r="C2413" i="123" s="1"/>
  <c r="C2414" i="123" s="1"/>
  <c r="C2415" i="123" s="1"/>
  <c r="C2416" i="123" s="1"/>
  <c r="C2417" i="123" s="1"/>
  <c r="C2418" i="123" s="1"/>
  <c r="C2419" i="123" s="1"/>
  <c r="C2420" i="123" s="1"/>
  <c r="C2421" i="123" s="1"/>
  <c r="C2422" i="123" s="1"/>
  <c r="C2423" i="123" s="1"/>
  <c r="C2424" i="123" s="1"/>
  <c r="C2425" i="123" s="1"/>
  <c r="C2426" i="123" s="1"/>
  <c r="C2427" i="123" s="1"/>
  <c r="C2428" i="123" s="1"/>
  <c r="C2429" i="123" s="1"/>
  <c r="C2430" i="123" s="1"/>
  <c r="C2431" i="123" s="1"/>
  <c r="C2432" i="123" s="1"/>
  <c r="C2433" i="123" s="1"/>
  <c r="C2434" i="123" s="1"/>
  <c r="C2435" i="123" s="1"/>
  <c r="C2436" i="123" s="1"/>
  <c r="C2437" i="123" s="1"/>
  <c r="C2438" i="123" s="1"/>
  <c r="C2439" i="123" s="1"/>
  <c r="C2440" i="123" s="1"/>
  <c r="C2441" i="123" s="1"/>
  <c r="C2442" i="123" s="1"/>
  <c r="C2443" i="123" s="1"/>
  <c r="C2444" i="123" s="1"/>
  <c r="C2445" i="123" s="1"/>
  <c r="C2446" i="123" s="1"/>
  <c r="C2447" i="123" s="1"/>
  <c r="C2448" i="123" s="1"/>
  <c r="C2449" i="123" s="1"/>
  <c r="C2450" i="123" s="1"/>
  <c r="C2451" i="123" s="1"/>
  <c r="C2452" i="123" s="1"/>
  <c r="C2453" i="123" s="1"/>
  <c r="C2454" i="123" s="1"/>
  <c r="C2455" i="123" s="1"/>
  <c r="C2456" i="123" s="1"/>
  <c r="C2457" i="123" s="1"/>
  <c r="C2458" i="123" s="1"/>
  <c r="C2459" i="123" s="1"/>
  <c r="C2460" i="123" s="1"/>
  <c r="C2461" i="123" s="1"/>
  <c r="C2462" i="123" s="1"/>
  <c r="C2463" i="123" s="1"/>
  <c r="C2464" i="123" s="1"/>
  <c r="C2465" i="123" s="1"/>
  <c r="C2466" i="123" s="1"/>
  <c r="C2467" i="123" s="1"/>
  <c r="C2468" i="123" s="1"/>
  <c r="C2469" i="123" s="1"/>
  <c r="C2470" i="123" s="1"/>
  <c r="C2471" i="123" s="1"/>
  <c r="C2472" i="123" s="1"/>
  <c r="C2473" i="123" s="1"/>
  <c r="C2474" i="123" s="1"/>
  <c r="C2475" i="123" s="1"/>
  <c r="C2476" i="123" s="1"/>
  <c r="C2477" i="123" s="1"/>
  <c r="C2478" i="123" s="1"/>
  <c r="C2479" i="123" s="1"/>
  <c r="C2480" i="123" s="1"/>
  <c r="C2481" i="123" s="1"/>
  <c r="C2482" i="123" s="1"/>
  <c r="C2483" i="123" s="1"/>
  <c r="C2484" i="123" s="1"/>
  <c r="C2485" i="123" s="1"/>
  <c r="C2486" i="123" s="1"/>
  <c r="C2487" i="123" s="1"/>
  <c r="C2488" i="123" s="1"/>
  <c r="C2489" i="123" s="1"/>
  <c r="C2490" i="123" s="1"/>
  <c r="C2491" i="123" s="1"/>
  <c r="C2492" i="123" s="1"/>
  <c r="C2493" i="123" s="1"/>
  <c r="C2494" i="123" s="1"/>
  <c r="C2495" i="123" s="1"/>
  <c r="C2496" i="123" s="1"/>
  <c r="C2497" i="123" s="1"/>
  <c r="C2498" i="123" s="1"/>
  <c r="C2499" i="123" s="1"/>
  <c r="C2500" i="123" s="1"/>
  <c r="C2501" i="123" s="1"/>
  <c r="C2502" i="123" s="1"/>
  <c r="C2503" i="123" s="1"/>
  <c r="C2504" i="123" s="1"/>
  <c r="C2505" i="123" s="1"/>
  <c r="C2506" i="123" s="1"/>
  <c r="C2507" i="123" s="1"/>
  <c r="C2508" i="123" s="1"/>
  <c r="C2509" i="123" s="1"/>
  <c r="C2510" i="123" s="1"/>
  <c r="C2511" i="123" s="1"/>
  <c r="C2512" i="123" s="1"/>
  <c r="C2513" i="123" s="1"/>
  <c r="C2514" i="123" s="1"/>
  <c r="C2515" i="123" s="1"/>
  <c r="C2516" i="123" s="1"/>
  <c r="C2517" i="123" s="1"/>
  <c r="C2518" i="123" s="1"/>
  <c r="C2519" i="123" s="1"/>
  <c r="C2520" i="123" s="1"/>
  <c r="C2521" i="123" s="1"/>
  <c r="C2522" i="123" s="1"/>
  <c r="C2523" i="123" s="1"/>
  <c r="C2524" i="123" s="1"/>
  <c r="C2525" i="123" s="1"/>
  <c r="C2526" i="123" s="1"/>
  <c r="C2527" i="123" s="1"/>
  <c r="D2286" i="123"/>
  <c r="D2285" i="123"/>
  <c r="D2284" i="123"/>
  <c r="D2283" i="123"/>
  <c r="D2282" i="123"/>
  <c r="D2281" i="123"/>
  <c r="D2280" i="123"/>
  <c r="D2279" i="123"/>
  <c r="D2278" i="123"/>
  <c r="D2277" i="123"/>
  <c r="D2276" i="123"/>
  <c r="D2275" i="123"/>
  <c r="D2274" i="123"/>
  <c r="D2273" i="123"/>
  <c r="D2272" i="123"/>
  <c r="D2271" i="123"/>
  <c r="D2270" i="123"/>
  <c r="D2269" i="123"/>
  <c r="D2268" i="123"/>
  <c r="D2267" i="123"/>
  <c r="D2266" i="123"/>
  <c r="D2265" i="123"/>
  <c r="D2264" i="123"/>
  <c r="D2263" i="123"/>
  <c r="D2262" i="123"/>
  <c r="D2261" i="123"/>
  <c r="D2260" i="123"/>
  <c r="D2259" i="123"/>
  <c r="D2258" i="123"/>
  <c r="D2257" i="123"/>
  <c r="D2256" i="123"/>
  <c r="D2255" i="123"/>
  <c r="D2254" i="123"/>
  <c r="D2253" i="123"/>
  <c r="D2252" i="123"/>
  <c r="D2251" i="123"/>
  <c r="D2250" i="123"/>
  <c r="D2249" i="123"/>
  <c r="D2248" i="123"/>
  <c r="D2247" i="123"/>
  <c r="D2246" i="123"/>
  <c r="D2245" i="123"/>
  <c r="D2244" i="123"/>
  <c r="D2243" i="123"/>
  <c r="D2242" i="123"/>
  <c r="D2241" i="123"/>
  <c r="D2240" i="123"/>
  <c r="D2239" i="123"/>
  <c r="D2238" i="123"/>
  <c r="D2237" i="123"/>
  <c r="D2236" i="123"/>
  <c r="D2235" i="123"/>
  <c r="D2234" i="123"/>
  <c r="D2233" i="123"/>
  <c r="D2232" i="123"/>
  <c r="D2231" i="123"/>
  <c r="D2230" i="123"/>
  <c r="D2229" i="123"/>
  <c r="D2228" i="123"/>
  <c r="D2227" i="123"/>
  <c r="D2226" i="123"/>
  <c r="D2225" i="123"/>
  <c r="D2224" i="123"/>
  <c r="D2223" i="123"/>
  <c r="D2222" i="123"/>
  <c r="D2221" i="123"/>
  <c r="D2220" i="123"/>
  <c r="D2219" i="123"/>
  <c r="D2218" i="123"/>
  <c r="D2217" i="123"/>
  <c r="D2216" i="123"/>
  <c r="D2215" i="123"/>
  <c r="D2214" i="123"/>
  <c r="D2213" i="123"/>
  <c r="D2212" i="123"/>
  <c r="D2211" i="123"/>
  <c r="D2210" i="123"/>
  <c r="D2209" i="123"/>
  <c r="D2208" i="123"/>
  <c r="D2207" i="123"/>
  <c r="D2206" i="123"/>
  <c r="D2205" i="123"/>
  <c r="D2204" i="123"/>
  <c r="D2203" i="123"/>
  <c r="D2202" i="123"/>
  <c r="D2201" i="123"/>
  <c r="D2200" i="123"/>
  <c r="D2199" i="123"/>
  <c r="D2198" i="123"/>
  <c r="D2197" i="123"/>
  <c r="D2196" i="123"/>
  <c r="D2195" i="123"/>
  <c r="D2194" i="123"/>
  <c r="D2193" i="123"/>
  <c r="D2192" i="123"/>
  <c r="D2191" i="123"/>
  <c r="D2190" i="123"/>
  <c r="D2189" i="123"/>
  <c r="D2188" i="123"/>
  <c r="D2187" i="123"/>
  <c r="D2186" i="123"/>
  <c r="D2185" i="123"/>
  <c r="D2184" i="123"/>
  <c r="D2183" i="123"/>
  <c r="D2182" i="123"/>
  <c r="D2181" i="123"/>
  <c r="D2180" i="123"/>
  <c r="D2179" i="123"/>
  <c r="D2178" i="123"/>
  <c r="D2177" i="123"/>
  <c r="D2176" i="123"/>
  <c r="D2175" i="123"/>
  <c r="D2174" i="123"/>
  <c r="D2173" i="123"/>
  <c r="D2172" i="123"/>
  <c r="D2171" i="123"/>
  <c r="D2170" i="123"/>
  <c r="D2169" i="123"/>
  <c r="D2168" i="123"/>
  <c r="D2167" i="123"/>
  <c r="D2166" i="123"/>
  <c r="D2165" i="123"/>
  <c r="D2164" i="123"/>
  <c r="D2163" i="123"/>
  <c r="D2162" i="123"/>
  <c r="D2161" i="123"/>
  <c r="D2160" i="123"/>
  <c r="D2159" i="123"/>
  <c r="D2158" i="123"/>
  <c r="D2157" i="123"/>
  <c r="D2156" i="123"/>
  <c r="D2155" i="123"/>
  <c r="D2154" i="123"/>
  <c r="D2153" i="123"/>
  <c r="D2152" i="123"/>
  <c r="D2151" i="123"/>
  <c r="D2150" i="123"/>
  <c r="D2149" i="123"/>
  <c r="D2148" i="123"/>
  <c r="D2147" i="123"/>
  <c r="D2146" i="123"/>
  <c r="D2145" i="123"/>
  <c r="D2144" i="123"/>
  <c r="D2143" i="123"/>
  <c r="D2142" i="123"/>
  <c r="D2141" i="123"/>
  <c r="D2140" i="123"/>
  <c r="D2139" i="123"/>
  <c r="D2138" i="123"/>
  <c r="D2137" i="123"/>
  <c r="D2136" i="123"/>
  <c r="D2135" i="123"/>
  <c r="D2134" i="123"/>
  <c r="D2133" i="123"/>
  <c r="D2132" i="123"/>
  <c r="D2131" i="123"/>
  <c r="D2130" i="123"/>
  <c r="D2129" i="123"/>
  <c r="D2128" i="123"/>
  <c r="D2127" i="123"/>
  <c r="D2126" i="123"/>
  <c r="D2125" i="123"/>
  <c r="D2124" i="123"/>
  <c r="D2123" i="123"/>
  <c r="D2122" i="123"/>
  <c r="D2121" i="123"/>
  <c r="D2120" i="123"/>
  <c r="D2119" i="123"/>
  <c r="D2118" i="123"/>
  <c r="D2117" i="123"/>
  <c r="D2116" i="123"/>
  <c r="D2115" i="123"/>
  <c r="D2114" i="123"/>
  <c r="D2113" i="123"/>
  <c r="D2112" i="123"/>
  <c r="D2111" i="123"/>
  <c r="D2110" i="123"/>
  <c r="D2109" i="123"/>
  <c r="D2108" i="123"/>
  <c r="D2107" i="123"/>
  <c r="D2106" i="123"/>
  <c r="D2105" i="123"/>
  <c r="D2104" i="123"/>
  <c r="D2103" i="123"/>
  <c r="D2102" i="123"/>
  <c r="D2101" i="123"/>
  <c r="D2100" i="123"/>
  <c r="D2099" i="123"/>
  <c r="D2098" i="123"/>
  <c r="D2097" i="123"/>
  <c r="D2096" i="123"/>
  <c r="D2095" i="123"/>
  <c r="D2094" i="123"/>
  <c r="D2093" i="123"/>
  <c r="D2092" i="123"/>
  <c r="D2091" i="123"/>
  <c r="D2090" i="123"/>
  <c r="D2089" i="123"/>
  <c r="D2088" i="123"/>
  <c r="D2087" i="123"/>
  <c r="D2086" i="123"/>
  <c r="D2085" i="123"/>
  <c r="D2084" i="123"/>
  <c r="D2083" i="123"/>
  <c r="D2082" i="123"/>
  <c r="D2081" i="123"/>
  <c r="D2080" i="123"/>
  <c r="D2079" i="123"/>
  <c r="D2078" i="123"/>
  <c r="D2077" i="123"/>
  <c r="D2076" i="123"/>
  <c r="D2075" i="123"/>
  <c r="D2074" i="123"/>
  <c r="D2073" i="123"/>
  <c r="D2072" i="123"/>
  <c r="D2071" i="123"/>
  <c r="D2070" i="123"/>
  <c r="D2069" i="123"/>
  <c r="D2068" i="123"/>
  <c r="D2067" i="123"/>
  <c r="D2066" i="123"/>
  <c r="D2065" i="123"/>
  <c r="D2064" i="123"/>
  <c r="D2063" i="123"/>
  <c r="D2062" i="123"/>
  <c r="D2061" i="123"/>
  <c r="D2060" i="123"/>
  <c r="D2059" i="123"/>
  <c r="D2058" i="123"/>
  <c r="D2057" i="123"/>
  <c r="D2056" i="123"/>
  <c r="D2055" i="123"/>
  <c r="D2054" i="123"/>
  <c r="D2053" i="123"/>
  <c r="D2052" i="123"/>
  <c r="D2051" i="123"/>
  <c r="D2050" i="123"/>
  <c r="D2049" i="123"/>
  <c r="D2048" i="123"/>
  <c r="D2047" i="123"/>
  <c r="D2046" i="123"/>
  <c r="D2045" i="123"/>
  <c r="D2044" i="123"/>
  <c r="D2043" i="123"/>
  <c r="D2042" i="123"/>
  <c r="D2041" i="123"/>
  <c r="D2040" i="123"/>
  <c r="D2039" i="123"/>
  <c r="D2038" i="123"/>
  <c r="D2037" i="123"/>
  <c r="D2036" i="123"/>
  <c r="D2035" i="123"/>
  <c r="D2034" i="123"/>
  <c r="D2033" i="123"/>
  <c r="D2032" i="123"/>
  <c r="D2031" i="123"/>
  <c r="D2030" i="123"/>
  <c r="D2029" i="123"/>
  <c r="D2028" i="123"/>
  <c r="D2027" i="123"/>
  <c r="D2026" i="123"/>
  <c r="D2025" i="123"/>
  <c r="D2024" i="123"/>
  <c r="D2023" i="123"/>
  <c r="D2022" i="123"/>
  <c r="D2021" i="123"/>
  <c r="D2020" i="123"/>
  <c r="D2019" i="123"/>
  <c r="D2018" i="123"/>
  <c r="D2017" i="123"/>
  <c r="D2016" i="123"/>
  <c r="D2015" i="123"/>
  <c r="D2014" i="123"/>
  <c r="D2013" i="123"/>
  <c r="D2012" i="123"/>
  <c r="D2011" i="123"/>
  <c r="D2010" i="123"/>
  <c r="D2009" i="123"/>
  <c r="D2008" i="123"/>
  <c r="D2007" i="123"/>
  <c r="D2006" i="123"/>
  <c r="D2005" i="123"/>
  <c r="D2004" i="123"/>
  <c r="D2003" i="123"/>
  <c r="D2002" i="123"/>
  <c r="D2001" i="123"/>
  <c r="D2000" i="123"/>
  <c r="D1999" i="123"/>
  <c r="D1998" i="123"/>
  <c r="D1997" i="123"/>
  <c r="D1996" i="123"/>
  <c r="D1995" i="123"/>
  <c r="D1994" i="123"/>
  <c r="D1993" i="123"/>
  <c r="D1992" i="123"/>
  <c r="D1991" i="123"/>
  <c r="D1990" i="123"/>
  <c r="D1989" i="123"/>
  <c r="D1988" i="123"/>
  <c r="D1987" i="123"/>
  <c r="D1986" i="123"/>
  <c r="D1985" i="123"/>
  <c r="D1984" i="123"/>
  <c r="D1983" i="123"/>
  <c r="D1982" i="123"/>
  <c r="D1981" i="123"/>
  <c r="D1980" i="123"/>
  <c r="D1979" i="123"/>
  <c r="D1978" i="123"/>
  <c r="D1977" i="123"/>
  <c r="D1976" i="123"/>
  <c r="D1975" i="123"/>
  <c r="D1974" i="123"/>
  <c r="D1973" i="123"/>
  <c r="D1972" i="123"/>
  <c r="D1971" i="123"/>
  <c r="D1970" i="123"/>
  <c r="D1969" i="123"/>
  <c r="C1969" i="123"/>
  <c r="C1970" i="123" s="1"/>
  <c r="C1971" i="123" s="1"/>
  <c r="C1972" i="123" s="1"/>
  <c r="C1973" i="123" s="1"/>
  <c r="C1974" i="123" s="1"/>
  <c r="C1975" i="123" s="1"/>
  <c r="C1976" i="123" s="1"/>
  <c r="C1977" i="123" s="1"/>
  <c r="C1978" i="123" s="1"/>
  <c r="C1979" i="123" s="1"/>
  <c r="C1980" i="123" s="1"/>
  <c r="C1981" i="123" s="1"/>
  <c r="C1982" i="123" s="1"/>
  <c r="C1983" i="123" s="1"/>
  <c r="C1984" i="123" s="1"/>
  <c r="C1985" i="123" s="1"/>
  <c r="C1986" i="123" s="1"/>
  <c r="C1987" i="123" s="1"/>
  <c r="C1988" i="123" s="1"/>
  <c r="C1989" i="123" s="1"/>
  <c r="C1990" i="123" s="1"/>
  <c r="C1991" i="123" s="1"/>
  <c r="C1992" i="123" s="1"/>
  <c r="C1993" i="123" s="1"/>
  <c r="C1994" i="123" s="1"/>
  <c r="C1995" i="123" s="1"/>
  <c r="C1996" i="123" s="1"/>
  <c r="C1997" i="123" s="1"/>
  <c r="C1998" i="123" s="1"/>
  <c r="C1999" i="123" s="1"/>
  <c r="C2000" i="123" s="1"/>
  <c r="C2001" i="123" s="1"/>
  <c r="C2002" i="123" s="1"/>
  <c r="C2003" i="123" s="1"/>
  <c r="C2004" i="123" s="1"/>
  <c r="C2005" i="123" s="1"/>
  <c r="C2006" i="123" s="1"/>
  <c r="C2007" i="123" s="1"/>
  <c r="C2008" i="123" s="1"/>
  <c r="C2009" i="123" s="1"/>
  <c r="C2010" i="123" s="1"/>
  <c r="C2011" i="123" s="1"/>
  <c r="C2012" i="123" s="1"/>
  <c r="C2013" i="123" s="1"/>
  <c r="C2014" i="123" s="1"/>
  <c r="C2015" i="123" s="1"/>
  <c r="C2016" i="123" s="1"/>
  <c r="C2017" i="123" s="1"/>
  <c r="C2018" i="123" s="1"/>
  <c r="C2019" i="123" s="1"/>
  <c r="C2020" i="123" s="1"/>
  <c r="C2021" i="123" s="1"/>
  <c r="C2022" i="123" s="1"/>
  <c r="C2023" i="123" s="1"/>
  <c r="C2024" i="123" s="1"/>
  <c r="C2025" i="123" s="1"/>
  <c r="C2026" i="123" s="1"/>
  <c r="C2027" i="123" s="1"/>
  <c r="C2028" i="123" s="1"/>
  <c r="C2029" i="123" s="1"/>
  <c r="C2030" i="123" s="1"/>
  <c r="C2031" i="123" s="1"/>
  <c r="C2032" i="123" s="1"/>
  <c r="C2033" i="123" s="1"/>
  <c r="C2034" i="123" s="1"/>
  <c r="C2035" i="123" s="1"/>
  <c r="C2036" i="123" s="1"/>
  <c r="C2037" i="123" s="1"/>
  <c r="C2038" i="123" s="1"/>
  <c r="C2039" i="123" s="1"/>
  <c r="C2040" i="123" s="1"/>
  <c r="C2041" i="123" s="1"/>
  <c r="C2042" i="123" s="1"/>
  <c r="C2043" i="123" s="1"/>
  <c r="C2044" i="123" s="1"/>
  <c r="C2045" i="123" s="1"/>
  <c r="C2046" i="123" s="1"/>
  <c r="C2047" i="123" s="1"/>
  <c r="C2048" i="123" s="1"/>
  <c r="C2049" i="123" s="1"/>
  <c r="C2050" i="123" s="1"/>
  <c r="C2051" i="123" s="1"/>
  <c r="C2052" i="123" s="1"/>
  <c r="C2053" i="123" s="1"/>
  <c r="C2054" i="123" s="1"/>
  <c r="C2055" i="123" s="1"/>
  <c r="C2056" i="123" s="1"/>
  <c r="C2057" i="123" s="1"/>
  <c r="C2058" i="123" s="1"/>
  <c r="C2059" i="123" s="1"/>
  <c r="C2060" i="123" s="1"/>
  <c r="C2061" i="123" s="1"/>
  <c r="C2062" i="123" s="1"/>
  <c r="C2063" i="123" s="1"/>
  <c r="C2064" i="123" s="1"/>
  <c r="C2065" i="123" s="1"/>
  <c r="C2066" i="123" s="1"/>
  <c r="C2067" i="123" s="1"/>
  <c r="C2068" i="123" s="1"/>
  <c r="C2069" i="123" s="1"/>
  <c r="C2070" i="123" s="1"/>
  <c r="C2071" i="123" s="1"/>
  <c r="C2072" i="123" s="1"/>
  <c r="C2073" i="123" s="1"/>
  <c r="C2074" i="123" s="1"/>
  <c r="C2075" i="123" s="1"/>
  <c r="C2076" i="123" s="1"/>
  <c r="C2077" i="123" s="1"/>
  <c r="C2078" i="123" s="1"/>
  <c r="C2079" i="123" s="1"/>
  <c r="C2080" i="123" s="1"/>
  <c r="C2081" i="123" s="1"/>
  <c r="C2082" i="123" s="1"/>
  <c r="C2083" i="123" s="1"/>
  <c r="C2084" i="123" s="1"/>
  <c r="C2085" i="123" s="1"/>
  <c r="C2086" i="123" s="1"/>
  <c r="C2087" i="123" s="1"/>
  <c r="C2088" i="123" s="1"/>
  <c r="C2089" i="123" s="1"/>
  <c r="C2090" i="123" s="1"/>
  <c r="C2091" i="123" s="1"/>
  <c r="C2092" i="123" s="1"/>
  <c r="C2093" i="123" s="1"/>
  <c r="C2094" i="123" s="1"/>
  <c r="C2095" i="123" s="1"/>
  <c r="C2096" i="123" s="1"/>
  <c r="C2097" i="123" s="1"/>
  <c r="C2098" i="123" s="1"/>
  <c r="C2099" i="123" s="1"/>
  <c r="C2100" i="123" s="1"/>
  <c r="C2101" i="123" s="1"/>
  <c r="C2102" i="123" s="1"/>
  <c r="C2103" i="123" s="1"/>
  <c r="C2104" i="123" s="1"/>
  <c r="C2105" i="123" s="1"/>
  <c r="C2106" i="123" s="1"/>
  <c r="C2107" i="123" s="1"/>
  <c r="C2108" i="123" s="1"/>
  <c r="C2109" i="123" s="1"/>
  <c r="C2110" i="123" s="1"/>
  <c r="C2111" i="123" s="1"/>
  <c r="C2112" i="123" s="1"/>
  <c r="C2113" i="123" s="1"/>
  <c r="C2114" i="123" s="1"/>
  <c r="C2115" i="123" s="1"/>
  <c r="C2116" i="123" s="1"/>
  <c r="C2117" i="123" s="1"/>
  <c r="C2118" i="123" s="1"/>
  <c r="C2119" i="123" s="1"/>
  <c r="C2120" i="123" s="1"/>
  <c r="C2121" i="123" s="1"/>
  <c r="C2122" i="123" s="1"/>
  <c r="C2123" i="123" s="1"/>
  <c r="C2124" i="123" s="1"/>
  <c r="C2125" i="123" s="1"/>
  <c r="C2126" i="123" s="1"/>
  <c r="C2127" i="123" s="1"/>
  <c r="C2128" i="123" s="1"/>
  <c r="C2129" i="123" s="1"/>
  <c r="C2130" i="123" s="1"/>
  <c r="C2131" i="123" s="1"/>
  <c r="C2132" i="123" s="1"/>
  <c r="C2133" i="123" s="1"/>
  <c r="C2134" i="123" s="1"/>
  <c r="C2135" i="123" s="1"/>
  <c r="C2136" i="123" s="1"/>
  <c r="C2137" i="123" s="1"/>
  <c r="C2138" i="123" s="1"/>
  <c r="C2139" i="123" s="1"/>
  <c r="C2140" i="123" s="1"/>
  <c r="C2141" i="123" s="1"/>
  <c r="C2142" i="123" s="1"/>
  <c r="C2143" i="123" s="1"/>
  <c r="C2144" i="123" s="1"/>
  <c r="C2145" i="123" s="1"/>
  <c r="C2146" i="123" s="1"/>
  <c r="C2147" i="123" s="1"/>
  <c r="C2148" i="123" s="1"/>
  <c r="C2149" i="123" s="1"/>
  <c r="C2150" i="123" s="1"/>
  <c r="C2151" i="123" s="1"/>
  <c r="C2152" i="123" s="1"/>
  <c r="C2153" i="123" s="1"/>
  <c r="C2154" i="123" s="1"/>
  <c r="C2155" i="123" s="1"/>
  <c r="C2156" i="123" s="1"/>
  <c r="C2157" i="123" s="1"/>
  <c r="C2158" i="123" s="1"/>
  <c r="C2159" i="123" s="1"/>
  <c r="C2160" i="123" s="1"/>
  <c r="C2161" i="123" s="1"/>
  <c r="C2162" i="123" s="1"/>
  <c r="C2163" i="123" s="1"/>
  <c r="C2164" i="123" s="1"/>
  <c r="C2165" i="123" s="1"/>
  <c r="C2166" i="123" s="1"/>
  <c r="C2167" i="123" s="1"/>
  <c r="C2168" i="123" s="1"/>
  <c r="C2169" i="123" s="1"/>
  <c r="C2170" i="123" s="1"/>
  <c r="C2171" i="123" s="1"/>
  <c r="C2172" i="123" s="1"/>
  <c r="C2173" i="123" s="1"/>
  <c r="C2174" i="123" s="1"/>
  <c r="C2175" i="123" s="1"/>
  <c r="C2176" i="123" s="1"/>
  <c r="C2177" i="123" s="1"/>
  <c r="C2178" i="123" s="1"/>
  <c r="C2179" i="123" s="1"/>
  <c r="C2180" i="123" s="1"/>
  <c r="C2181" i="123" s="1"/>
  <c r="C2182" i="123" s="1"/>
  <c r="C2183" i="123" s="1"/>
  <c r="C2184" i="123" s="1"/>
  <c r="C2185" i="123" s="1"/>
  <c r="C2186" i="123" s="1"/>
  <c r="C2187" i="123" s="1"/>
  <c r="C2188" i="123" s="1"/>
  <c r="C2189" i="123" s="1"/>
  <c r="C2190" i="123" s="1"/>
  <c r="C2191" i="123" s="1"/>
  <c r="C2192" i="123" s="1"/>
  <c r="C2193" i="123" s="1"/>
  <c r="C2194" i="123" s="1"/>
  <c r="C2195" i="123" s="1"/>
  <c r="C2196" i="123" s="1"/>
  <c r="C2197" i="123" s="1"/>
  <c r="C2198" i="123" s="1"/>
  <c r="C2199" i="123" s="1"/>
  <c r="C2200" i="123" s="1"/>
  <c r="C2201" i="123" s="1"/>
  <c r="C2202" i="123" s="1"/>
  <c r="C2203" i="123" s="1"/>
  <c r="C2204" i="123" s="1"/>
  <c r="C2205" i="123" s="1"/>
  <c r="C2206" i="123" s="1"/>
  <c r="C2207" i="123" s="1"/>
  <c r="C2208" i="123" s="1"/>
  <c r="C2209" i="123" s="1"/>
  <c r="C2210" i="123" s="1"/>
  <c r="C2211" i="123" s="1"/>
  <c r="C2212" i="123" s="1"/>
  <c r="C2213" i="123" s="1"/>
  <c r="C2214" i="123" s="1"/>
  <c r="C2215" i="123" s="1"/>
  <c r="C2216" i="123" s="1"/>
  <c r="C2217" i="123" s="1"/>
  <c r="C2218" i="123" s="1"/>
  <c r="C2219" i="123" s="1"/>
  <c r="C2220" i="123" s="1"/>
  <c r="C2221" i="123" s="1"/>
  <c r="C2222" i="123" s="1"/>
  <c r="C2223" i="123" s="1"/>
  <c r="C2224" i="123" s="1"/>
  <c r="C2225" i="123" s="1"/>
  <c r="C2226" i="123" s="1"/>
  <c r="C2227" i="123" s="1"/>
  <c r="C2228" i="123" s="1"/>
  <c r="C2229" i="123" s="1"/>
  <c r="C2230" i="123" s="1"/>
  <c r="C2231" i="123" s="1"/>
  <c r="C2232" i="123" s="1"/>
  <c r="C2233" i="123" s="1"/>
  <c r="C2234" i="123" s="1"/>
  <c r="C2235" i="123" s="1"/>
  <c r="C2236" i="123" s="1"/>
  <c r="C2237" i="123" s="1"/>
  <c r="C2238" i="123" s="1"/>
  <c r="C2239" i="123" s="1"/>
  <c r="C2240" i="123" s="1"/>
  <c r="C2241" i="123" s="1"/>
  <c r="C2242" i="123" s="1"/>
  <c r="C2243" i="123" s="1"/>
  <c r="C2244" i="123" s="1"/>
  <c r="C2245" i="123" s="1"/>
  <c r="C2246" i="123" s="1"/>
  <c r="C2247" i="123" s="1"/>
  <c r="C2248" i="123" s="1"/>
  <c r="C2249" i="123" s="1"/>
  <c r="C2250" i="123" s="1"/>
  <c r="C2251" i="123" s="1"/>
  <c r="C2252" i="123" s="1"/>
  <c r="C2253" i="123" s="1"/>
  <c r="C2254" i="123" s="1"/>
  <c r="C2255" i="123" s="1"/>
  <c r="C2256" i="123" s="1"/>
  <c r="C2257" i="123" s="1"/>
  <c r="C2258" i="123" s="1"/>
  <c r="C2259" i="123" s="1"/>
  <c r="C2260" i="123" s="1"/>
  <c r="C2261" i="123" s="1"/>
  <c r="C2262" i="123" s="1"/>
  <c r="C2263" i="123" s="1"/>
  <c r="C2264" i="123" s="1"/>
  <c r="C2265" i="123" s="1"/>
  <c r="C2266" i="123" s="1"/>
  <c r="C2267" i="123" s="1"/>
  <c r="C2268" i="123" s="1"/>
  <c r="C2269" i="123" s="1"/>
  <c r="C2270" i="123" s="1"/>
  <c r="C2271" i="123" s="1"/>
  <c r="C2272" i="123" s="1"/>
  <c r="C2273" i="123" s="1"/>
  <c r="C2274" i="123" s="1"/>
  <c r="C2275" i="123" s="1"/>
  <c r="C2276" i="123" s="1"/>
  <c r="C2277" i="123" s="1"/>
  <c r="C2278" i="123" s="1"/>
  <c r="C2279" i="123" s="1"/>
  <c r="C2280" i="123" s="1"/>
  <c r="C2281" i="123" s="1"/>
  <c r="C2282" i="123" s="1"/>
  <c r="C2283" i="123" s="1"/>
  <c r="C2284" i="123" s="1"/>
  <c r="C2285" i="123" s="1"/>
  <c r="D1968" i="123"/>
  <c r="D1967" i="123"/>
  <c r="D1966" i="123"/>
  <c r="D1965" i="123"/>
  <c r="D1964" i="123"/>
  <c r="D1963" i="123"/>
  <c r="D1962" i="123"/>
  <c r="D1961" i="123"/>
  <c r="D1960" i="123"/>
  <c r="D1959" i="123"/>
  <c r="D1958" i="123"/>
  <c r="D1957" i="123"/>
  <c r="D1956" i="123"/>
  <c r="D1955" i="123"/>
  <c r="D1954" i="123"/>
  <c r="D1953" i="123"/>
  <c r="D1952" i="123"/>
  <c r="D1951" i="123"/>
  <c r="D1950" i="123"/>
  <c r="D1949" i="123"/>
  <c r="D1948" i="123"/>
  <c r="D1947" i="123"/>
  <c r="D1946" i="123"/>
  <c r="D1945" i="123"/>
  <c r="D1944" i="123"/>
  <c r="D1943" i="123"/>
  <c r="D1942" i="123"/>
  <c r="D1941" i="123"/>
  <c r="D1940" i="123"/>
  <c r="D1939" i="123"/>
  <c r="D1938" i="123"/>
  <c r="D1937" i="123"/>
  <c r="D1936" i="123"/>
  <c r="D1935" i="123"/>
  <c r="D1934" i="123"/>
  <c r="D1933" i="123"/>
  <c r="D1932" i="123"/>
  <c r="D1931" i="123"/>
  <c r="D1930" i="123"/>
  <c r="D1929" i="123"/>
  <c r="D1928" i="123"/>
  <c r="D1927" i="123"/>
  <c r="D1926" i="123"/>
  <c r="D1925" i="123"/>
  <c r="D1924" i="123"/>
  <c r="D1923" i="123"/>
  <c r="D1922" i="123"/>
  <c r="D1921" i="123"/>
  <c r="D1920" i="123"/>
  <c r="D1919" i="123"/>
  <c r="D1918" i="123"/>
  <c r="D1917" i="123"/>
  <c r="D1916" i="123"/>
  <c r="D1915" i="123"/>
  <c r="D1914" i="123"/>
  <c r="D1913" i="123"/>
  <c r="D1912" i="123"/>
  <c r="D1911" i="123"/>
  <c r="D1910" i="123"/>
  <c r="D1909" i="123"/>
  <c r="D1908" i="123"/>
  <c r="D1907" i="123"/>
  <c r="D1906" i="123"/>
  <c r="D1905" i="123"/>
  <c r="D1904" i="123"/>
  <c r="D1903" i="123"/>
  <c r="D1902" i="123"/>
  <c r="D1901" i="123"/>
  <c r="D1900" i="123"/>
  <c r="D1899" i="123"/>
  <c r="D1898" i="123"/>
  <c r="D1897" i="123"/>
  <c r="D1896" i="123"/>
  <c r="D1895" i="123"/>
  <c r="D1894" i="123"/>
  <c r="D1893" i="123"/>
  <c r="D1892" i="123"/>
  <c r="D1891" i="123"/>
  <c r="D1890" i="123"/>
  <c r="D1889" i="123"/>
  <c r="D1888" i="123"/>
  <c r="D1887" i="123"/>
  <c r="D1886" i="123"/>
  <c r="D1885" i="123"/>
  <c r="D1884" i="123"/>
  <c r="D1883" i="123"/>
  <c r="D1882" i="123"/>
  <c r="D1881" i="123"/>
  <c r="D1880" i="123"/>
  <c r="D1879" i="123"/>
  <c r="D1878" i="123"/>
  <c r="D1877" i="123"/>
  <c r="D1876" i="123"/>
  <c r="D1875" i="123"/>
  <c r="D1874" i="123"/>
  <c r="D1873" i="123"/>
  <c r="D1872" i="123"/>
  <c r="D1871" i="123"/>
  <c r="D1870" i="123"/>
  <c r="D1869" i="123"/>
  <c r="D1868" i="123"/>
  <c r="D1867" i="123"/>
  <c r="D1866" i="123"/>
  <c r="D1865" i="123"/>
  <c r="D1864" i="123"/>
  <c r="D1863" i="123"/>
  <c r="D1862" i="123"/>
  <c r="D1861" i="123"/>
  <c r="D1860" i="123"/>
  <c r="D1859" i="123"/>
  <c r="D1858" i="123"/>
  <c r="D1857" i="123"/>
  <c r="D1856" i="123"/>
  <c r="D1855" i="123"/>
  <c r="D1854" i="123"/>
  <c r="D1853" i="123"/>
  <c r="D1852" i="123"/>
  <c r="D1851" i="123"/>
  <c r="D1850" i="123"/>
  <c r="D1849" i="123"/>
  <c r="D1848" i="123"/>
  <c r="D1847" i="123"/>
  <c r="D1846" i="123"/>
  <c r="D1845" i="123"/>
  <c r="D1844" i="123"/>
  <c r="D1843" i="123"/>
  <c r="D1842" i="123"/>
  <c r="D1841" i="123"/>
  <c r="D1840" i="123"/>
  <c r="D1839" i="123"/>
  <c r="D1838" i="123"/>
  <c r="D1837" i="123"/>
  <c r="D1836" i="123"/>
  <c r="D1835" i="123"/>
  <c r="D1834" i="123"/>
  <c r="D1833" i="123"/>
  <c r="D1832" i="123"/>
  <c r="D1831" i="123"/>
  <c r="D1830" i="123"/>
  <c r="D1829" i="123"/>
  <c r="D1828" i="123"/>
  <c r="D1827" i="123"/>
  <c r="D1826" i="123"/>
  <c r="D1825" i="123"/>
  <c r="D1824" i="123"/>
  <c r="D1823" i="123"/>
  <c r="D1822" i="123"/>
  <c r="D1821" i="123"/>
  <c r="D1820" i="123"/>
  <c r="D1819" i="123"/>
  <c r="D1818" i="123"/>
  <c r="D1817" i="123"/>
  <c r="D1816" i="123"/>
  <c r="D1815" i="123"/>
  <c r="D1814" i="123"/>
  <c r="D1813" i="123"/>
  <c r="D1812" i="123"/>
  <c r="D1811" i="123"/>
  <c r="D1810" i="123"/>
  <c r="D1809" i="123"/>
  <c r="D1808" i="123"/>
  <c r="D1807" i="123"/>
  <c r="D1806" i="123"/>
  <c r="D1805" i="123"/>
  <c r="D1804" i="123"/>
  <c r="D1803" i="123"/>
  <c r="D1802" i="123"/>
  <c r="D1801" i="123"/>
  <c r="D1800" i="123"/>
  <c r="D1799" i="123"/>
  <c r="D1798" i="123"/>
  <c r="D1797" i="123"/>
  <c r="D1796" i="123"/>
  <c r="D1795" i="123"/>
  <c r="D1794" i="123"/>
  <c r="D1793" i="123"/>
  <c r="D1792" i="123"/>
  <c r="D1791" i="123"/>
  <c r="D1790" i="123"/>
  <c r="D1789" i="123"/>
  <c r="D1788" i="123"/>
  <c r="D1787" i="123"/>
  <c r="D1786" i="123"/>
  <c r="D1785" i="123"/>
  <c r="D1784" i="123"/>
  <c r="D1783" i="123"/>
  <c r="D1782" i="123"/>
  <c r="D1781" i="123"/>
  <c r="D1780" i="123"/>
  <c r="D1779" i="123"/>
  <c r="D1778" i="123"/>
  <c r="D1777" i="123"/>
  <c r="D1776" i="123"/>
  <c r="D1775" i="123"/>
  <c r="D1774" i="123"/>
  <c r="D1773" i="123"/>
  <c r="D1772" i="123"/>
  <c r="D1771" i="123"/>
  <c r="D1770" i="123"/>
  <c r="D1769" i="123"/>
  <c r="D1768" i="123"/>
  <c r="D1767" i="123"/>
  <c r="D1766" i="123"/>
  <c r="D1765" i="123"/>
  <c r="D1764" i="123"/>
  <c r="D1763" i="123"/>
  <c r="D1762" i="123"/>
  <c r="D1761" i="123"/>
  <c r="D1760" i="123"/>
  <c r="D1759" i="123"/>
  <c r="D1758" i="123"/>
  <c r="D1757" i="123"/>
  <c r="D1756" i="123"/>
  <c r="D1755" i="123"/>
  <c r="D1754" i="123"/>
  <c r="D1753" i="123"/>
  <c r="D1752" i="123"/>
  <c r="D1751" i="123"/>
  <c r="D1750" i="123"/>
  <c r="D1749" i="123"/>
  <c r="D1748" i="123"/>
  <c r="D1747" i="123"/>
  <c r="D1746" i="123"/>
  <c r="D1745" i="123"/>
  <c r="D1744" i="123"/>
  <c r="D1743" i="123"/>
  <c r="D1742" i="123"/>
  <c r="D1741" i="123"/>
  <c r="D1740" i="123"/>
  <c r="D1739" i="123"/>
  <c r="D1738" i="123"/>
  <c r="D1737" i="123"/>
  <c r="D1736" i="123"/>
  <c r="D1735" i="123"/>
  <c r="D1734" i="123"/>
  <c r="D1733" i="123"/>
  <c r="D1732" i="123"/>
  <c r="D1731" i="123"/>
  <c r="D1730" i="123"/>
  <c r="D1729" i="123"/>
  <c r="D1728" i="123"/>
  <c r="D1727" i="123"/>
  <c r="D1726" i="123"/>
  <c r="D1725" i="123"/>
  <c r="D1724" i="123"/>
  <c r="D1723" i="123"/>
  <c r="D1722" i="123"/>
  <c r="D1721" i="123"/>
  <c r="D1720" i="123"/>
  <c r="D1719" i="123"/>
  <c r="D1718" i="123"/>
  <c r="D1717" i="123"/>
  <c r="D1716" i="123"/>
  <c r="D1715" i="123"/>
  <c r="D1714" i="123"/>
  <c r="D1713" i="123"/>
  <c r="D1712" i="123"/>
  <c r="D1711" i="123"/>
  <c r="D1710" i="123"/>
  <c r="D1709" i="123"/>
  <c r="D1708" i="123"/>
  <c r="D1707" i="123"/>
  <c r="D1706" i="123"/>
  <c r="D1705" i="123"/>
  <c r="D1704" i="123"/>
  <c r="D1703" i="123"/>
  <c r="D1702" i="123"/>
  <c r="D1701" i="123"/>
  <c r="D1700" i="123"/>
  <c r="D1699" i="123"/>
  <c r="D1698" i="123"/>
  <c r="D1697" i="123"/>
  <c r="D1696" i="123"/>
  <c r="D1695" i="123"/>
  <c r="D1694" i="123"/>
  <c r="D1693" i="123"/>
  <c r="D1692" i="123"/>
  <c r="D1691" i="123"/>
  <c r="D1690" i="123"/>
  <c r="D1689" i="123"/>
  <c r="D1688" i="123"/>
  <c r="D1687" i="123"/>
  <c r="D1686" i="123"/>
  <c r="D1685" i="123"/>
  <c r="D1684" i="123"/>
  <c r="D1683" i="123"/>
  <c r="D1682" i="123"/>
  <c r="D1681" i="123"/>
  <c r="D1680" i="123"/>
  <c r="D1679" i="123"/>
  <c r="D1678" i="123"/>
  <c r="D1677" i="123"/>
  <c r="D1676" i="123"/>
  <c r="D1675" i="123"/>
  <c r="D1674" i="123"/>
  <c r="D1673" i="123"/>
  <c r="D1672" i="123"/>
  <c r="D1671" i="123"/>
  <c r="D1670" i="123"/>
  <c r="D1669" i="123"/>
  <c r="C1669" i="123"/>
  <c r="C1670" i="123" s="1"/>
  <c r="C1671" i="123" s="1"/>
  <c r="C1672" i="123" s="1"/>
  <c r="C1673" i="123" s="1"/>
  <c r="C1674" i="123" s="1"/>
  <c r="C1675" i="123" s="1"/>
  <c r="C1676" i="123" s="1"/>
  <c r="C1677" i="123" s="1"/>
  <c r="C1678" i="123" s="1"/>
  <c r="C1679" i="123" s="1"/>
  <c r="C1680" i="123" s="1"/>
  <c r="C1681" i="123" s="1"/>
  <c r="C1682" i="123" s="1"/>
  <c r="C1683" i="123" s="1"/>
  <c r="C1684" i="123" s="1"/>
  <c r="C1685" i="123" s="1"/>
  <c r="C1686" i="123" s="1"/>
  <c r="C1687" i="123" s="1"/>
  <c r="C1688" i="123" s="1"/>
  <c r="C1689" i="123" s="1"/>
  <c r="C1690" i="123" s="1"/>
  <c r="C1691" i="123" s="1"/>
  <c r="C1692" i="123" s="1"/>
  <c r="C1693" i="123" s="1"/>
  <c r="C1694" i="123" s="1"/>
  <c r="C1695" i="123" s="1"/>
  <c r="C1696" i="123" s="1"/>
  <c r="C1697" i="123" s="1"/>
  <c r="C1698" i="123" s="1"/>
  <c r="C1699" i="123" s="1"/>
  <c r="C1700" i="123" s="1"/>
  <c r="C1701" i="123" s="1"/>
  <c r="C1702" i="123" s="1"/>
  <c r="C1703" i="123" s="1"/>
  <c r="C1704" i="123" s="1"/>
  <c r="C1705" i="123" s="1"/>
  <c r="C1706" i="123" s="1"/>
  <c r="C1707" i="123" s="1"/>
  <c r="C1708" i="123" s="1"/>
  <c r="C1709" i="123" s="1"/>
  <c r="C1710" i="123" s="1"/>
  <c r="C1711" i="123" s="1"/>
  <c r="C1712" i="123" s="1"/>
  <c r="C1713" i="123" s="1"/>
  <c r="C1714" i="123" s="1"/>
  <c r="C1715" i="123" s="1"/>
  <c r="C1716" i="123" s="1"/>
  <c r="C1717" i="123" s="1"/>
  <c r="C1718" i="123" s="1"/>
  <c r="C1719" i="123" s="1"/>
  <c r="C1720" i="123" s="1"/>
  <c r="C1721" i="123" s="1"/>
  <c r="C1722" i="123" s="1"/>
  <c r="C1723" i="123" s="1"/>
  <c r="C1724" i="123" s="1"/>
  <c r="C1725" i="123" s="1"/>
  <c r="C1726" i="123" s="1"/>
  <c r="C1727" i="123" s="1"/>
  <c r="C1728" i="123" s="1"/>
  <c r="C1729" i="123" s="1"/>
  <c r="C1730" i="123" s="1"/>
  <c r="C1731" i="123" s="1"/>
  <c r="C1732" i="123" s="1"/>
  <c r="C1733" i="123" s="1"/>
  <c r="C1734" i="123" s="1"/>
  <c r="C1735" i="123" s="1"/>
  <c r="C1736" i="123" s="1"/>
  <c r="C1737" i="123" s="1"/>
  <c r="C1738" i="123" s="1"/>
  <c r="C1739" i="123" s="1"/>
  <c r="C1740" i="123" s="1"/>
  <c r="C1741" i="123" s="1"/>
  <c r="C1742" i="123" s="1"/>
  <c r="C1743" i="123" s="1"/>
  <c r="C1744" i="123" s="1"/>
  <c r="C1745" i="123" s="1"/>
  <c r="C1746" i="123" s="1"/>
  <c r="C1747" i="123" s="1"/>
  <c r="C1748" i="123" s="1"/>
  <c r="C1749" i="123" s="1"/>
  <c r="C1750" i="123" s="1"/>
  <c r="C1751" i="123" s="1"/>
  <c r="C1752" i="123" s="1"/>
  <c r="C1753" i="123" s="1"/>
  <c r="C1754" i="123" s="1"/>
  <c r="C1755" i="123" s="1"/>
  <c r="C1756" i="123" s="1"/>
  <c r="C1757" i="123" s="1"/>
  <c r="C1758" i="123" s="1"/>
  <c r="C1759" i="123" s="1"/>
  <c r="C1760" i="123" s="1"/>
  <c r="C1761" i="123" s="1"/>
  <c r="C1762" i="123" s="1"/>
  <c r="C1763" i="123" s="1"/>
  <c r="C1764" i="123" s="1"/>
  <c r="C1765" i="123" s="1"/>
  <c r="C1766" i="123" s="1"/>
  <c r="C1767" i="123" s="1"/>
  <c r="D1668" i="123"/>
  <c r="C1519" i="123"/>
  <c r="C1520" i="123" s="1"/>
  <c r="C1521" i="123" s="1"/>
  <c r="C1522" i="123" s="1"/>
  <c r="C1523" i="123" s="1"/>
  <c r="C1524" i="123" s="1"/>
  <c r="C1525" i="123" s="1"/>
  <c r="C1526" i="123" s="1"/>
  <c r="C1527" i="123" s="1"/>
  <c r="C1528" i="123" s="1"/>
  <c r="C1529" i="123" s="1"/>
  <c r="C1530" i="123" s="1"/>
  <c r="C1531" i="123" s="1"/>
  <c r="C1532" i="123" s="1"/>
  <c r="C1533" i="123" s="1"/>
  <c r="C1534" i="123" s="1"/>
  <c r="C1535" i="123" s="1"/>
  <c r="C1536" i="123" s="1"/>
  <c r="C1537" i="123" s="1"/>
  <c r="C1538" i="123" s="1"/>
  <c r="C1539" i="123" s="1"/>
  <c r="C1540" i="123" s="1"/>
  <c r="C1541" i="123" s="1"/>
  <c r="C1542" i="123" s="1"/>
  <c r="C1543" i="123" s="1"/>
  <c r="C1544" i="123" s="1"/>
  <c r="C1545" i="123" s="1"/>
  <c r="C1546" i="123" s="1"/>
  <c r="C1547" i="123" s="1"/>
  <c r="C1548" i="123" s="1"/>
  <c r="C1549" i="123" s="1"/>
  <c r="C1550" i="123" s="1"/>
  <c r="C1551" i="123" s="1"/>
  <c r="C1552" i="123" s="1"/>
  <c r="C1553" i="123" s="1"/>
  <c r="C1554" i="123" s="1"/>
  <c r="C1555" i="123" s="1"/>
  <c r="C1556" i="123" s="1"/>
  <c r="C1557" i="123" s="1"/>
  <c r="C1558" i="123" s="1"/>
  <c r="C1559" i="123" s="1"/>
  <c r="C1560" i="123" s="1"/>
  <c r="C1561" i="123" s="1"/>
  <c r="C1562" i="123" s="1"/>
  <c r="C1563" i="123" s="1"/>
  <c r="C1564" i="123" s="1"/>
  <c r="C1565" i="123" s="1"/>
  <c r="C1566" i="123" s="1"/>
  <c r="C1567" i="123" s="1"/>
  <c r="C1568" i="123" s="1"/>
  <c r="C1569" i="123" s="1"/>
  <c r="C1570" i="123" s="1"/>
  <c r="C1571" i="123" s="1"/>
  <c r="C1572" i="123" s="1"/>
  <c r="C1573" i="123" s="1"/>
  <c r="C1574" i="123" s="1"/>
  <c r="C1575" i="123" s="1"/>
  <c r="C1576" i="123" s="1"/>
  <c r="C1577" i="123" s="1"/>
  <c r="C1578" i="123" s="1"/>
  <c r="C1579" i="123" s="1"/>
  <c r="C1580" i="123" s="1"/>
  <c r="C1581" i="123" s="1"/>
  <c r="C1582" i="123" s="1"/>
  <c r="C1583" i="123" s="1"/>
  <c r="C1584" i="123" s="1"/>
  <c r="C1585" i="123" s="1"/>
  <c r="C1586" i="123" s="1"/>
  <c r="C1587" i="123" s="1"/>
  <c r="C1588" i="123" s="1"/>
  <c r="C1589" i="123" s="1"/>
  <c r="C1590" i="123" s="1"/>
  <c r="C1591" i="123" s="1"/>
  <c r="C1592" i="123" s="1"/>
  <c r="C1593" i="123" s="1"/>
  <c r="C1594" i="123" s="1"/>
  <c r="C1595" i="123" s="1"/>
  <c r="C1596" i="123" s="1"/>
  <c r="C1597" i="123" s="1"/>
  <c r="C1598" i="123" s="1"/>
  <c r="C1599" i="123" s="1"/>
  <c r="C1600" i="123" s="1"/>
  <c r="C1601" i="123" s="1"/>
  <c r="C1602" i="123" s="1"/>
  <c r="C1603" i="123" s="1"/>
  <c r="C1604" i="123" s="1"/>
  <c r="C1605" i="123" s="1"/>
  <c r="C1606" i="123" s="1"/>
  <c r="C1607" i="123" s="1"/>
  <c r="C1608" i="123" s="1"/>
  <c r="C1609" i="123" s="1"/>
  <c r="C1610" i="123" s="1"/>
  <c r="C1611" i="123" s="1"/>
  <c r="C1612" i="123" s="1"/>
  <c r="C1613" i="123" s="1"/>
  <c r="C1614" i="123" s="1"/>
  <c r="C1615" i="123" s="1"/>
  <c r="C1616" i="123" s="1"/>
  <c r="C1617" i="123" s="1"/>
  <c r="C1618" i="123" s="1"/>
  <c r="C1619" i="123" s="1"/>
  <c r="C1620" i="123" s="1"/>
  <c r="C1621" i="123" s="1"/>
  <c r="C1622" i="123" s="1"/>
  <c r="C1623" i="123" s="1"/>
  <c r="C1624" i="123" s="1"/>
  <c r="C1625" i="123" s="1"/>
  <c r="C1626" i="123" s="1"/>
  <c r="C1627" i="123" s="1"/>
  <c r="C1628" i="123" s="1"/>
  <c r="C1629" i="123" s="1"/>
  <c r="C1630" i="123" s="1"/>
  <c r="C1631" i="123" s="1"/>
  <c r="C1632" i="123" s="1"/>
  <c r="C1633" i="123" s="1"/>
  <c r="C1634" i="123" s="1"/>
  <c r="C1635" i="123" s="1"/>
  <c r="C1636" i="123" s="1"/>
  <c r="C1637" i="123" s="1"/>
  <c r="C1638" i="123" s="1"/>
  <c r="C1639" i="123" s="1"/>
  <c r="C1640" i="123" s="1"/>
  <c r="C1641" i="123" s="1"/>
  <c r="C1642" i="123" s="1"/>
  <c r="C1643" i="123" s="1"/>
  <c r="C1644" i="123" s="1"/>
  <c r="C1645" i="123" s="1"/>
  <c r="C1646" i="123" s="1"/>
  <c r="C1647" i="123" s="1"/>
  <c r="C1648" i="123" s="1"/>
  <c r="C1649" i="123" s="1"/>
  <c r="C1650" i="123" s="1"/>
  <c r="C1651" i="123" s="1"/>
  <c r="C1652" i="123" s="1"/>
  <c r="C1653" i="123" s="1"/>
  <c r="C1654" i="123" s="1"/>
  <c r="C1655" i="123" s="1"/>
  <c r="C1656" i="123" s="1"/>
  <c r="C1657" i="123" s="1"/>
  <c r="C1658" i="123" s="1"/>
  <c r="C1659" i="123" s="1"/>
  <c r="C1660" i="123" s="1"/>
  <c r="C1661" i="123" s="1"/>
  <c r="C1662" i="123" s="1"/>
  <c r="C1663" i="123" s="1"/>
  <c r="C1664" i="123" s="1"/>
  <c r="C1665" i="123" s="1"/>
  <c r="C1666" i="123" s="1"/>
  <c r="C1667" i="123" s="1"/>
  <c r="D1517" i="123"/>
  <c r="D1516" i="123"/>
  <c r="D1515" i="123"/>
  <c r="D1514" i="123"/>
  <c r="D1513" i="123"/>
  <c r="D1512" i="123"/>
  <c r="D1511" i="123"/>
  <c r="D1510" i="123"/>
  <c r="D1509" i="123"/>
  <c r="D1508" i="123"/>
  <c r="D1507" i="123"/>
  <c r="D1506" i="123"/>
  <c r="D1505" i="123"/>
  <c r="D1504" i="123"/>
  <c r="D1503" i="123"/>
  <c r="D1502" i="123"/>
  <c r="D1501" i="123"/>
  <c r="D1500" i="123"/>
  <c r="D1499" i="123"/>
  <c r="D1498" i="123"/>
  <c r="D1497" i="123"/>
  <c r="D1496" i="123"/>
  <c r="D1495" i="123"/>
  <c r="D1494" i="123"/>
  <c r="D1493" i="123"/>
  <c r="D1492" i="123"/>
  <c r="D1491" i="123"/>
  <c r="D1490" i="123"/>
  <c r="D1489" i="123"/>
  <c r="D1488" i="123"/>
  <c r="D1487" i="123"/>
  <c r="D1486" i="123"/>
  <c r="D1485" i="123"/>
  <c r="D1484" i="123"/>
  <c r="D1483" i="123"/>
  <c r="D1482" i="123"/>
  <c r="D1481" i="123"/>
  <c r="D1480" i="123"/>
  <c r="D1479" i="123"/>
  <c r="D1478" i="123"/>
  <c r="D1477" i="123"/>
  <c r="D1476" i="123"/>
  <c r="D1475" i="123"/>
  <c r="D1474" i="123"/>
  <c r="D1473" i="123"/>
  <c r="D1472" i="123"/>
  <c r="D1471" i="123"/>
  <c r="D1470" i="123"/>
  <c r="D1469" i="123"/>
  <c r="D1468" i="123"/>
  <c r="D1467" i="123"/>
  <c r="D1466" i="123"/>
  <c r="D1465" i="123"/>
  <c r="D1464" i="123"/>
  <c r="D1463" i="123"/>
  <c r="D1462" i="123"/>
  <c r="D1461" i="123"/>
  <c r="D1460" i="123"/>
  <c r="D1459" i="123"/>
  <c r="D1458" i="123"/>
  <c r="D1457" i="123"/>
  <c r="D1456" i="123"/>
  <c r="D1455" i="123"/>
  <c r="D1454" i="123"/>
  <c r="D1453" i="123"/>
  <c r="D1452" i="123"/>
  <c r="D1451" i="123"/>
  <c r="D1450" i="123"/>
  <c r="D1449" i="123"/>
  <c r="D1448" i="123"/>
  <c r="D1447" i="123"/>
  <c r="D1446" i="123"/>
  <c r="D1445" i="123"/>
  <c r="D1444" i="123"/>
  <c r="D1443" i="123"/>
  <c r="D1442" i="123"/>
  <c r="D1441" i="123"/>
  <c r="D1440" i="123"/>
  <c r="D1439" i="123"/>
  <c r="D1438" i="123"/>
  <c r="D1437" i="123"/>
  <c r="D1436" i="123"/>
  <c r="D1435" i="123"/>
  <c r="D1434" i="123"/>
  <c r="D1433" i="123"/>
  <c r="D1432" i="123"/>
  <c r="D1431" i="123"/>
  <c r="D1430" i="123"/>
  <c r="D1429" i="123"/>
  <c r="D1428" i="123"/>
  <c r="D1427" i="123"/>
  <c r="D1426" i="123"/>
  <c r="D1425" i="123"/>
  <c r="D1424" i="123"/>
  <c r="D1423" i="123"/>
  <c r="D1422" i="123"/>
  <c r="D1421" i="123"/>
  <c r="D1420" i="123"/>
  <c r="D1419" i="123"/>
  <c r="D1418" i="123"/>
  <c r="D1417" i="123"/>
  <c r="D1416" i="123"/>
  <c r="D1415" i="123"/>
  <c r="D1414" i="123"/>
  <c r="D1413" i="123"/>
  <c r="D1412" i="123"/>
  <c r="D1411" i="123"/>
  <c r="D1410" i="123"/>
  <c r="D1409" i="123"/>
  <c r="D1408" i="123"/>
  <c r="D1407" i="123"/>
  <c r="D1406" i="123"/>
  <c r="D1405" i="123"/>
  <c r="D1404" i="123"/>
  <c r="D1403" i="123"/>
  <c r="D1402" i="123"/>
  <c r="D1401" i="123"/>
  <c r="D1400" i="123"/>
  <c r="D1399" i="123"/>
  <c r="D1398" i="123"/>
  <c r="D1397" i="123"/>
  <c r="D1396" i="123"/>
  <c r="D1395" i="123"/>
  <c r="D1394" i="123"/>
  <c r="D1393" i="123"/>
  <c r="D1392" i="123"/>
  <c r="D1391" i="123"/>
  <c r="D1390" i="123"/>
  <c r="D1389" i="123"/>
  <c r="D1388" i="123"/>
  <c r="D1387" i="123"/>
  <c r="D1386" i="123"/>
  <c r="D1385" i="123"/>
  <c r="D1384" i="123"/>
  <c r="D1383" i="123"/>
  <c r="D1382" i="123"/>
  <c r="D1381" i="123"/>
  <c r="D1380" i="123"/>
  <c r="D1379" i="123"/>
  <c r="D1378" i="123"/>
  <c r="D1377" i="123"/>
  <c r="D1376" i="123"/>
  <c r="D1375" i="123"/>
  <c r="D1374" i="123"/>
  <c r="D1373" i="123"/>
  <c r="D1372" i="123"/>
  <c r="D1371" i="123"/>
  <c r="D1370" i="123"/>
  <c r="D1369" i="123"/>
  <c r="D1368" i="123"/>
  <c r="D1367" i="123"/>
  <c r="D1366" i="123"/>
  <c r="D1365" i="123"/>
  <c r="D1364" i="123"/>
  <c r="D1363" i="123"/>
  <c r="D1362" i="123"/>
  <c r="D1361" i="123"/>
  <c r="D1360" i="123"/>
  <c r="D1359" i="123"/>
  <c r="D1358" i="123"/>
  <c r="D1357" i="123"/>
  <c r="D1356" i="123"/>
  <c r="D1355" i="123"/>
  <c r="D1354" i="123"/>
  <c r="D1353" i="123"/>
  <c r="D1352" i="123"/>
  <c r="D1351" i="123"/>
  <c r="D1350" i="123"/>
  <c r="D1349" i="123"/>
  <c r="D1348" i="123"/>
  <c r="D1347" i="123"/>
  <c r="D1346" i="123"/>
  <c r="D1345" i="123"/>
  <c r="D1344" i="123"/>
  <c r="D1343" i="123"/>
  <c r="D1342" i="123"/>
  <c r="D1341" i="123"/>
  <c r="D1340" i="123"/>
  <c r="D1339" i="123"/>
  <c r="D1338" i="123"/>
  <c r="D1337" i="123"/>
  <c r="D1336" i="123"/>
  <c r="D1335" i="123"/>
  <c r="D1334" i="123"/>
  <c r="D1333" i="123"/>
  <c r="D1332" i="123"/>
  <c r="D1331" i="123"/>
  <c r="D1330" i="123"/>
  <c r="D1329" i="123"/>
  <c r="C1329" i="123"/>
  <c r="C1330" i="123" s="1"/>
  <c r="C1331" i="123" s="1"/>
  <c r="C1332" i="123" s="1"/>
  <c r="C1333" i="123" s="1"/>
  <c r="C1334" i="123" s="1"/>
  <c r="C1335" i="123" s="1"/>
  <c r="C1336" i="123" s="1"/>
  <c r="C1337" i="123" s="1"/>
  <c r="C1338" i="123" s="1"/>
  <c r="C1339" i="123" s="1"/>
  <c r="C1340" i="123" s="1"/>
  <c r="C1341" i="123" s="1"/>
  <c r="C1342" i="123" s="1"/>
  <c r="C1343" i="123" s="1"/>
  <c r="C1344" i="123" s="1"/>
  <c r="C1345" i="123" s="1"/>
  <c r="C1346" i="123" s="1"/>
  <c r="C1347" i="123" s="1"/>
  <c r="C1348" i="123" s="1"/>
  <c r="C1349" i="123" s="1"/>
  <c r="C1350" i="123" s="1"/>
  <c r="C1351" i="123" s="1"/>
  <c r="C1352" i="123" s="1"/>
  <c r="C1353" i="123" s="1"/>
  <c r="C1354" i="123" s="1"/>
  <c r="C1355" i="123" s="1"/>
  <c r="C1356" i="123" s="1"/>
  <c r="C1357" i="123" s="1"/>
  <c r="C1358" i="123" s="1"/>
  <c r="C1359" i="123" s="1"/>
  <c r="C1360" i="123" s="1"/>
  <c r="C1361" i="123" s="1"/>
  <c r="C1362" i="123" s="1"/>
  <c r="C1363" i="123" s="1"/>
  <c r="C1364" i="123" s="1"/>
  <c r="C1365" i="123" s="1"/>
  <c r="C1366" i="123" s="1"/>
  <c r="C1367" i="123" s="1"/>
  <c r="C1368" i="123" s="1"/>
  <c r="C1369" i="123" s="1"/>
  <c r="C1370" i="123" s="1"/>
  <c r="C1371" i="123" s="1"/>
  <c r="C1372" i="123" s="1"/>
  <c r="C1373" i="123" s="1"/>
  <c r="C1374" i="123" s="1"/>
  <c r="C1375" i="123" s="1"/>
  <c r="C1376" i="123" s="1"/>
  <c r="C1377" i="123" s="1"/>
  <c r="C1378" i="123" s="1"/>
  <c r="C1379" i="123" s="1"/>
  <c r="C1380" i="123" s="1"/>
  <c r="C1381" i="123" s="1"/>
  <c r="C1382" i="123" s="1"/>
  <c r="C1383" i="123" s="1"/>
  <c r="C1384" i="123" s="1"/>
  <c r="C1385" i="123" s="1"/>
  <c r="C1386" i="123" s="1"/>
  <c r="C1387" i="123" s="1"/>
  <c r="C1388" i="123" s="1"/>
  <c r="C1389" i="123" s="1"/>
  <c r="C1390" i="123" s="1"/>
  <c r="C1391" i="123" s="1"/>
  <c r="C1392" i="123" s="1"/>
  <c r="C1393" i="123" s="1"/>
  <c r="C1394" i="123" s="1"/>
  <c r="C1395" i="123" s="1"/>
  <c r="C1396" i="123" s="1"/>
  <c r="C1397" i="123" s="1"/>
  <c r="C1398" i="123" s="1"/>
  <c r="C1399" i="123" s="1"/>
  <c r="C1400" i="123" s="1"/>
  <c r="C1401" i="123" s="1"/>
  <c r="C1402" i="123" s="1"/>
  <c r="C1403" i="123" s="1"/>
  <c r="C1404" i="123" s="1"/>
  <c r="C1405" i="123" s="1"/>
  <c r="C1406" i="123" s="1"/>
  <c r="C1407" i="123" s="1"/>
  <c r="C1408" i="123" s="1"/>
  <c r="C1409" i="123" s="1"/>
  <c r="C1410" i="123" s="1"/>
  <c r="C1411" i="123" s="1"/>
  <c r="C1412" i="123" s="1"/>
  <c r="C1413" i="123" s="1"/>
  <c r="C1414" i="123" s="1"/>
  <c r="C1415" i="123" s="1"/>
  <c r="C1416" i="123" s="1"/>
  <c r="C1417" i="123" s="1"/>
  <c r="C1418" i="123" s="1"/>
  <c r="C1419" i="123" s="1"/>
  <c r="C1420" i="123" s="1"/>
  <c r="C1421" i="123" s="1"/>
  <c r="C1422" i="123" s="1"/>
  <c r="C1423" i="123" s="1"/>
  <c r="C1424" i="123" s="1"/>
  <c r="C1425" i="123" s="1"/>
  <c r="C1426" i="123" s="1"/>
  <c r="C1427" i="123" s="1"/>
  <c r="C1428" i="123" s="1"/>
  <c r="C1429" i="123" s="1"/>
  <c r="C1430" i="123" s="1"/>
  <c r="C1431" i="123" s="1"/>
  <c r="C1432" i="123" s="1"/>
  <c r="C1433" i="123" s="1"/>
  <c r="C1434" i="123" s="1"/>
  <c r="C1435" i="123" s="1"/>
  <c r="C1436" i="123" s="1"/>
  <c r="C1437" i="123" s="1"/>
  <c r="C1438" i="123" s="1"/>
  <c r="C1439" i="123" s="1"/>
  <c r="C1440" i="123" s="1"/>
  <c r="C1441" i="123" s="1"/>
  <c r="C1442" i="123" s="1"/>
  <c r="C1443" i="123" s="1"/>
  <c r="C1444" i="123" s="1"/>
  <c r="C1445" i="123" s="1"/>
  <c r="C1446" i="123" s="1"/>
  <c r="C1447" i="123" s="1"/>
  <c r="C1448" i="123" s="1"/>
  <c r="C1449" i="123" s="1"/>
  <c r="C1450" i="123" s="1"/>
  <c r="C1451" i="123" s="1"/>
  <c r="C1452" i="123" s="1"/>
  <c r="C1453" i="123" s="1"/>
  <c r="C1454" i="123" s="1"/>
  <c r="C1455" i="123" s="1"/>
  <c r="C1456" i="123" s="1"/>
  <c r="C1457" i="123" s="1"/>
  <c r="C1458" i="123" s="1"/>
  <c r="C1459" i="123" s="1"/>
  <c r="C1460" i="123" s="1"/>
  <c r="C1461" i="123" s="1"/>
  <c r="C1462" i="123" s="1"/>
  <c r="C1463" i="123" s="1"/>
  <c r="C1464" i="123" s="1"/>
  <c r="C1465" i="123" s="1"/>
  <c r="C1466" i="123" s="1"/>
  <c r="C1467" i="123" s="1"/>
  <c r="C1468" i="123" s="1"/>
  <c r="C1469" i="123" s="1"/>
  <c r="C1470" i="123" s="1"/>
  <c r="C1471" i="123" s="1"/>
  <c r="C1472" i="123" s="1"/>
  <c r="C1473" i="123" s="1"/>
  <c r="C1474" i="123" s="1"/>
  <c r="C1475" i="123" s="1"/>
  <c r="C1476" i="123" s="1"/>
  <c r="C1477" i="123" s="1"/>
  <c r="C1478" i="123" s="1"/>
  <c r="C1479" i="123" s="1"/>
  <c r="C1480" i="123" s="1"/>
  <c r="C1481" i="123" s="1"/>
  <c r="C1482" i="123" s="1"/>
  <c r="C1483" i="123" s="1"/>
  <c r="C1484" i="123" s="1"/>
  <c r="C1485" i="123" s="1"/>
  <c r="C1486" i="123" s="1"/>
  <c r="C1487" i="123" s="1"/>
  <c r="C1488" i="123" s="1"/>
  <c r="C1489" i="123" s="1"/>
  <c r="C1490" i="123" s="1"/>
  <c r="C1491" i="123" s="1"/>
  <c r="C1492" i="123" s="1"/>
  <c r="C1493" i="123" s="1"/>
  <c r="C1494" i="123" s="1"/>
  <c r="C1495" i="123" s="1"/>
  <c r="C1496" i="123" s="1"/>
  <c r="C1497" i="123" s="1"/>
  <c r="C1498" i="123" s="1"/>
  <c r="C1499" i="123" s="1"/>
  <c r="C1500" i="123" s="1"/>
  <c r="C1501" i="123" s="1"/>
  <c r="C1502" i="123" s="1"/>
  <c r="C1503" i="123" s="1"/>
  <c r="C1504" i="123" s="1"/>
  <c r="C1505" i="123" s="1"/>
  <c r="C1506" i="123" s="1"/>
  <c r="C1507" i="123" s="1"/>
  <c r="C1508" i="123" s="1"/>
  <c r="C1509" i="123" s="1"/>
  <c r="C1510" i="123" s="1"/>
  <c r="C1511" i="123" s="1"/>
  <c r="C1512" i="123" s="1"/>
  <c r="C1513" i="123" s="1"/>
  <c r="C1514" i="123" s="1"/>
  <c r="C1515" i="123" s="1"/>
  <c r="C1516" i="123" s="1"/>
  <c r="C1517" i="123" s="1"/>
  <c r="D1328" i="123"/>
  <c r="D1327" i="123"/>
  <c r="D1326" i="123"/>
  <c r="D1325" i="123"/>
  <c r="D1324" i="123"/>
  <c r="D1323" i="123"/>
  <c r="D1322" i="123"/>
  <c r="D1321" i="123"/>
  <c r="D1320" i="123"/>
  <c r="D1319" i="123"/>
  <c r="D1318" i="123"/>
  <c r="D1317" i="123"/>
  <c r="D1316" i="123"/>
  <c r="D1315" i="123"/>
  <c r="D1314" i="123"/>
  <c r="D1313" i="123"/>
  <c r="D1312" i="123"/>
  <c r="D1311" i="123"/>
  <c r="D1310" i="123"/>
  <c r="D1309" i="123"/>
  <c r="D1308" i="123"/>
  <c r="D1307" i="123"/>
  <c r="D1306" i="123"/>
  <c r="D1305" i="123"/>
  <c r="D1304" i="123"/>
  <c r="D1303" i="123"/>
  <c r="D1302" i="123"/>
  <c r="D1301" i="123"/>
  <c r="D1300" i="123"/>
  <c r="D1299" i="123"/>
  <c r="D1298" i="123"/>
  <c r="D1297" i="123"/>
  <c r="D1296" i="123"/>
  <c r="D1295" i="123"/>
  <c r="D1294" i="123"/>
  <c r="D1293" i="123"/>
  <c r="D1292" i="123"/>
  <c r="D1291" i="123"/>
  <c r="D1290" i="123"/>
  <c r="D1289" i="123"/>
  <c r="D1288" i="123"/>
  <c r="D1287" i="123"/>
  <c r="D1286" i="123"/>
  <c r="D1285" i="123"/>
  <c r="D1284" i="123"/>
  <c r="D1283" i="123"/>
  <c r="D1282" i="123"/>
  <c r="D1281" i="123"/>
  <c r="D1280" i="123"/>
  <c r="D1279" i="123"/>
  <c r="D1278" i="123"/>
  <c r="D1277" i="123"/>
  <c r="D1276" i="123"/>
  <c r="D1275" i="123"/>
  <c r="D1274" i="123"/>
  <c r="D1273" i="123"/>
  <c r="D1272" i="123"/>
  <c r="D1271" i="123"/>
  <c r="D1270" i="123"/>
  <c r="D1269" i="123"/>
  <c r="D1268" i="123"/>
  <c r="D1267" i="123"/>
  <c r="D1266" i="123"/>
  <c r="D1265" i="123"/>
  <c r="D1264" i="123"/>
  <c r="D1263" i="123"/>
  <c r="D1262" i="123"/>
  <c r="D1261" i="123"/>
  <c r="D1260" i="123"/>
  <c r="D1259" i="123"/>
  <c r="D1258" i="123"/>
  <c r="D1257" i="123"/>
  <c r="D1256" i="123"/>
  <c r="D1255" i="123"/>
  <c r="D1254" i="123"/>
  <c r="D1253" i="123"/>
  <c r="D1252" i="123"/>
  <c r="D1251" i="123"/>
  <c r="D1250" i="123"/>
  <c r="D1249" i="123"/>
  <c r="D1248" i="123"/>
  <c r="D1247" i="123"/>
  <c r="D1246" i="123"/>
  <c r="D1245" i="123"/>
  <c r="D1244" i="123"/>
  <c r="D1243" i="123"/>
  <c r="D1242" i="123"/>
  <c r="D1241" i="123"/>
  <c r="D1240" i="123"/>
  <c r="D1239" i="123"/>
  <c r="D1238" i="123"/>
  <c r="D1237" i="123"/>
  <c r="D1236" i="123"/>
  <c r="D1235" i="123"/>
  <c r="D1234" i="123"/>
  <c r="D1233" i="123"/>
  <c r="D1232" i="123"/>
  <c r="D1231" i="123"/>
  <c r="D1230" i="123"/>
  <c r="D1229" i="123"/>
  <c r="D1228" i="123"/>
  <c r="D1227" i="123"/>
  <c r="D1226" i="123"/>
  <c r="D1225" i="123"/>
  <c r="D1224" i="123"/>
  <c r="D1223" i="123"/>
  <c r="D1222" i="123"/>
  <c r="D1221" i="123"/>
  <c r="D1220" i="123"/>
  <c r="D1219" i="123"/>
  <c r="D1218" i="123"/>
  <c r="D1217" i="123"/>
  <c r="D1216" i="123"/>
  <c r="D1215" i="123"/>
  <c r="D1214" i="123"/>
  <c r="D1213" i="123"/>
  <c r="D1212" i="123"/>
  <c r="D1211" i="123"/>
  <c r="D1210" i="123"/>
  <c r="D1209" i="123"/>
  <c r="D1208" i="123"/>
  <c r="D1207" i="123"/>
  <c r="D1206" i="123"/>
  <c r="D1205" i="123"/>
  <c r="D1204" i="123"/>
  <c r="D1203" i="123"/>
  <c r="D1202" i="123"/>
  <c r="D1201" i="123"/>
  <c r="D1200" i="123"/>
  <c r="D1199" i="123"/>
  <c r="D1198" i="123"/>
  <c r="D1197" i="123"/>
  <c r="D1196" i="123"/>
  <c r="D1195" i="123"/>
  <c r="D1194" i="123"/>
  <c r="D1193" i="123"/>
  <c r="D1192" i="123"/>
  <c r="D1191" i="123"/>
  <c r="D1190" i="123"/>
  <c r="D1189" i="123"/>
  <c r="D1188" i="123"/>
  <c r="D1187" i="123"/>
  <c r="D1186" i="123"/>
  <c r="D1185" i="123"/>
  <c r="D1184" i="123"/>
  <c r="D1183" i="123"/>
  <c r="D1182" i="123"/>
  <c r="D1181" i="123"/>
  <c r="D1180" i="123"/>
  <c r="D1179" i="123"/>
  <c r="D1178" i="123"/>
  <c r="D1177" i="123"/>
  <c r="D1176" i="123"/>
  <c r="D1175" i="123"/>
  <c r="D1174" i="123"/>
  <c r="D1173" i="123"/>
  <c r="D1172" i="123"/>
  <c r="D1171" i="123"/>
  <c r="D1170" i="123"/>
  <c r="D1169" i="123"/>
  <c r="D1168" i="123"/>
  <c r="D1167" i="123"/>
  <c r="D1166" i="123"/>
  <c r="D1165" i="123"/>
  <c r="D1164" i="123"/>
  <c r="D1163" i="123"/>
  <c r="D1162" i="123"/>
  <c r="D1161" i="123"/>
  <c r="D1160" i="123"/>
  <c r="D1159" i="123"/>
  <c r="D1158" i="123"/>
  <c r="D1157" i="123"/>
  <c r="D1156" i="123"/>
  <c r="D1155" i="123"/>
  <c r="D1154" i="123"/>
  <c r="D1153" i="123"/>
  <c r="D1152" i="123"/>
  <c r="D1151" i="123"/>
  <c r="D1150" i="123"/>
  <c r="D1149" i="123"/>
  <c r="D1148" i="123"/>
  <c r="D1147" i="123"/>
  <c r="D1146" i="123"/>
  <c r="D1145" i="123"/>
  <c r="D1144" i="123"/>
  <c r="D1143" i="123"/>
  <c r="D1142" i="123"/>
  <c r="D1141" i="123"/>
  <c r="D1140" i="123"/>
  <c r="D1139" i="123"/>
  <c r="C1139" i="123"/>
  <c r="C1140" i="123" s="1"/>
  <c r="C1141" i="123" s="1"/>
  <c r="C1142" i="123" s="1"/>
  <c r="C1143" i="123" s="1"/>
  <c r="C1144" i="123" s="1"/>
  <c r="C1145" i="123" s="1"/>
  <c r="C1146" i="123" s="1"/>
  <c r="C1147" i="123" s="1"/>
  <c r="C1148" i="123" s="1"/>
  <c r="C1149" i="123" s="1"/>
  <c r="C1150" i="123" s="1"/>
  <c r="C1151" i="123" s="1"/>
  <c r="C1152" i="123" s="1"/>
  <c r="C1153" i="123" s="1"/>
  <c r="C1154" i="123" s="1"/>
  <c r="C1155" i="123" s="1"/>
  <c r="C1156" i="123" s="1"/>
  <c r="C1157" i="123" s="1"/>
  <c r="C1158" i="123" s="1"/>
  <c r="C1159" i="123" s="1"/>
  <c r="C1160" i="123" s="1"/>
  <c r="C1161" i="123" s="1"/>
  <c r="C1162" i="123" s="1"/>
  <c r="C1163" i="123" s="1"/>
  <c r="C1164" i="123" s="1"/>
  <c r="C1165" i="123" s="1"/>
  <c r="C1166" i="123" s="1"/>
  <c r="C1167" i="123" s="1"/>
  <c r="C1168" i="123" s="1"/>
  <c r="C1169" i="123" s="1"/>
  <c r="C1170" i="123" s="1"/>
  <c r="C1171" i="123" s="1"/>
  <c r="C1172" i="123" s="1"/>
  <c r="C1173" i="123" s="1"/>
  <c r="C1174" i="123" s="1"/>
  <c r="C1175" i="123" s="1"/>
  <c r="C1176" i="123" s="1"/>
  <c r="C1177" i="123" s="1"/>
  <c r="C1178" i="123" s="1"/>
  <c r="C1179" i="123" s="1"/>
  <c r="C1180" i="123" s="1"/>
  <c r="C1181" i="123" s="1"/>
  <c r="C1182" i="123" s="1"/>
  <c r="C1183" i="123" s="1"/>
  <c r="C1184" i="123" s="1"/>
  <c r="C1185" i="123" s="1"/>
  <c r="C1186" i="123" s="1"/>
  <c r="C1187" i="123" s="1"/>
  <c r="C1188" i="123" s="1"/>
  <c r="C1189" i="123" s="1"/>
  <c r="C1190" i="123" s="1"/>
  <c r="C1191" i="123" s="1"/>
  <c r="C1192" i="123" s="1"/>
  <c r="C1193" i="123" s="1"/>
  <c r="C1194" i="123" s="1"/>
  <c r="C1195" i="123" s="1"/>
  <c r="C1196" i="123" s="1"/>
  <c r="C1197" i="123" s="1"/>
  <c r="C1198" i="123" s="1"/>
  <c r="C1199" i="123" s="1"/>
  <c r="C1200" i="123" s="1"/>
  <c r="C1201" i="123" s="1"/>
  <c r="C1202" i="123" s="1"/>
  <c r="C1203" i="123" s="1"/>
  <c r="C1204" i="123" s="1"/>
  <c r="C1205" i="123" s="1"/>
  <c r="C1206" i="123" s="1"/>
  <c r="C1207" i="123" s="1"/>
  <c r="C1208" i="123" s="1"/>
  <c r="C1209" i="123" s="1"/>
  <c r="C1210" i="123" s="1"/>
  <c r="C1211" i="123" s="1"/>
  <c r="C1212" i="123" s="1"/>
  <c r="C1213" i="123" s="1"/>
  <c r="C1214" i="123" s="1"/>
  <c r="C1215" i="123" s="1"/>
  <c r="C1216" i="123" s="1"/>
  <c r="C1217" i="123" s="1"/>
  <c r="C1218" i="123" s="1"/>
  <c r="C1219" i="123" s="1"/>
  <c r="C1220" i="123" s="1"/>
  <c r="C1221" i="123" s="1"/>
  <c r="C1222" i="123" s="1"/>
  <c r="C1223" i="123" s="1"/>
  <c r="C1224" i="123" s="1"/>
  <c r="C1225" i="123" s="1"/>
  <c r="C1226" i="123" s="1"/>
  <c r="C1227" i="123" s="1"/>
  <c r="C1228" i="123" s="1"/>
  <c r="C1229" i="123" s="1"/>
  <c r="C1230" i="123" s="1"/>
  <c r="C1231" i="123" s="1"/>
  <c r="C1232" i="123" s="1"/>
  <c r="C1233" i="123" s="1"/>
  <c r="C1234" i="123" s="1"/>
  <c r="C1235" i="123" s="1"/>
  <c r="C1236" i="123" s="1"/>
  <c r="C1237" i="123" s="1"/>
  <c r="C1238" i="123" s="1"/>
  <c r="C1239" i="123" s="1"/>
  <c r="C1240" i="123" s="1"/>
  <c r="C1241" i="123" s="1"/>
  <c r="C1242" i="123" s="1"/>
  <c r="C1243" i="123" s="1"/>
  <c r="C1244" i="123" s="1"/>
  <c r="C1245" i="123" s="1"/>
  <c r="C1246" i="123" s="1"/>
  <c r="C1247" i="123" s="1"/>
  <c r="C1248" i="123" s="1"/>
  <c r="C1249" i="123" s="1"/>
  <c r="C1250" i="123" s="1"/>
  <c r="C1251" i="123" s="1"/>
  <c r="C1252" i="123" s="1"/>
  <c r="C1253" i="123" s="1"/>
  <c r="C1254" i="123" s="1"/>
  <c r="C1255" i="123" s="1"/>
  <c r="C1256" i="123" s="1"/>
  <c r="C1257" i="123" s="1"/>
  <c r="C1258" i="123" s="1"/>
  <c r="C1259" i="123" s="1"/>
  <c r="C1260" i="123" s="1"/>
  <c r="C1261" i="123" s="1"/>
  <c r="C1262" i="123" s="1"/>
  <c r="C1263" i="123" s="1"/>
  <c r="C1264" i="123" s="1"/>
  <c r="C1265" i="123" s="1"/>
  <c r="C1266" i="123" s="1"/>
  <c r="C1267" i="123" s="1"/>
  <c r="C1268" i="123" s="1"/>
  <c r="C1269" i="123" s="1"/>
  <c r="C1270" i="123" s="1"/>
  <c r="C1271" i="123" s="1"/>
  <c r="C1272" i="123" s="1"/>
  <c r="C1273" i="123" s="1"/>
  <c r="C1274" i="123" s="1"/>
  <c r="C1275" i="123" s="1"/>
  <c r="C1276" i="123" s="1"/>
  <c r="C1277" i="123" s="1"/>
  <c r="C1278" i="123" s="1"/>
  <c r="C1279" i="123" s="1"/>
  <c r="C1280" i="123" s="1"/>
  <c r="C1281" i="123" s="1"/>
  <c r="C1282" i="123" s="1"/>
  <c r="C1283" i="123" s="1"/>
  <c r="C1284" i="123" s="1"/>
  <c r="C1285" i="123" s="1"/>
  <c r="C1286" i="123" s="1"/>
  <c r="C1287" i="123" s="1"/>
  <c r="C1288" i="123" s="1"/>
  <c r="C1289" i="123" s="1"/>
  <c r="C1290" i="123" s="1"/>
  <c r="C1291" i="123" s="1"/>
  <c r="C1292" i="123" s="1"/>
  <c r="C1293" i="123" s="1"/>
  <c r="C1294" i="123" s="1"/>
  <c r="C1295" i="123" s="1"/>
  <c r="C1296" i="123" s="1"/>
  <c r="C1297" i="123" s="1"/>
  <c r="C1298" i="123" s="1"/>
  <c r="C1299" i="123" s="1"/>
  <c r="C1300" i="123" s="1"/>
  <c r="C1301" i="123" s="1"/>
  <c r="C1302" i="123" s="1"/>
  <c r="C1303" i="123" s="1"/>
  <c r="C1304" i="123" s="1"/>
  <c r="C1305" i="123" s="1"/>
  <c r="C1306" i="123" s="1"/>
  <c r="C1307" i="123" s="1"/>
  <c r="C1308" i="123" s="1"/>
  <c r="C1309" i="123" s="1"/>
  <c r="C1310" i="123" s="1"/>
  <c r="C1311" i="123" s="1"/>
  <c r="C1312" i="123" s="1"/>
  <c r="C1313" i="123" s="1"/>
  <c r="C1314" i="123" s="1"/>
  <c r="C1315" i="123" s="1"/>
  <c r="C1316" i="123" s="1"/>
  <c r="C1317" i="123" s="1"/>
  <c r="C1318" i="123" s="1"/>
  <c r="C1319" i="123" s="1"/>
  <c r="C1320" i="123" s="1"/>
  <c r="C1321" i="123" s="1"/>
  <c r="C1322" i="123" s="1"/>
  <c r="C1323" i="123" s="1"/>
  <c r="C1324" i="123" s="1"/>
  <c r="C1325" i="123" s="1"/>
  <c r="C1326" i="123" s="1"/>
  <c r="C1327" i="123" s="1"/>
  <c r="D1138" i="123"/>
  <c r="D1137" i="123"/>
  <c r="D1136" i="123"/>
  <c r="D1135" i="123"/>
  <c r="D1134" i="123"/>
  <c r="D1133" i="123"/>
  <c r="D1132" i="123"/>
  <c r="D1131" i="123"/>
  <c r="D1130" i="123"/>
  <c r="D1129" i="123"/>
  <c r="D1128" i="123"/>
  <c r="D1127" i="123"/>
  <c r="D1126" i="123"/>
  <c r="D1125" i="123"/>
  <c r="D1124" i="123"/>
  <c r="D1123" i="123"/>
  <c r="D1122" i="123"/>
  <c r="D1121" i="123"/>
  <c r="D1120" i="123"/>
  <c r="D1119" i="123"/>
  <c r="D1118" i="123"/>
  <c r="D1117" i="123"/>
  <c r="D1116" i="123"/>
  <c r="D1115" i="123"/>
  <c r="D1114" i="123"/>
  <c r="D1113" i="123"/>
  <c r="D1112" i="123"/>
  <c r="D1111" i="123"/>
  <c r="D1110" i="123"/>
  <c r="D1109" i="123"/>
  <c r="D1108" i="123"/>
  <c r="D1107" i="123"/>
  <c r="D1106" i="123"/>
  <c r="D1105" i="123"/>
  <c r="D1104" i="123"/>
  <c r="D1103" i="123"/>
  <c r="D1102" i="123"/>
  <c r="D1101" i="123"/>
  <c r="D1100" i="123"/>
  <c r="D1099" i="123"/>
  <c r="D1098" i="123"/>
  <c r="D1097" i="123"/>
  <c r="D1096" i="123"/>
  <c r="D1095" i="123"/>
  <c r="D1094" i="123"/>
  <c r="D1093" i="123"/>
  <c r="D1092" i="123"/>
  <c r="D1091" i="123"/>
  <c r="D1090" i="123"/>
  <c r="D1089" i="123"/>
  <c r="D1088" i="123"/>
  <c r="D1087" i="123"/>
  <c r="D1086" i="123"/>
  <c r="D1085" i="123"/>
  <c r="D1084" i="123"/>
  <c r="D1083" i="123"/>
  <c r="D1082" i="123"/>
  <c r="D1081" i="123"/>
  <c r="D1080" i="123"/>
  <c r="D1079" i="123"/>
  <c r="D1078" i="123"/>
  <c r="D1077" i="123"/>
  <c r="D1076" i="123"/>
  <c r="D1075" i="123"/>
  <c r="D1074" i="123"/>
  <c r="D1073" i="123"/>
  <c r="D1072" i="123"/>
  <c r="D1071" i="123"/>
  <c r="D1070" i="123"/>
  <c r="D1069" i="123"/>
  <c r="D1068" i="123"/>
  <c r="D1067" i="123"/>
  <c r="D1066" i="123"/>
  <c r="D1065" i="123"/>
  <c r="D1064" i="123"/>
  <c r="D1063" i="123"/>
  <c r="D1062" i="123"/>
  <c r="D1061" i="123"/>
  <c r="D1060" i="123"/>
  <c r="D1059" i="123"/>
  <c r="D1058" i="123"/>
  <c r="D1057" i="123"/>
  <c r="D1056" i="123"/>
  <c r="D1055" i="123"/>
  <c r="D1054" i="123"/>
  <c r="D1053" i="123"/>
  <c r="D1052" i="123"/>
  <c r="D1051" i="123"/>
  <c r="D1050" i="123"/>
  <c r="D1049" i="123"/>
  <c r="D1048" i="123"/>
  <c r="D1047" i="123"/>
  <c r="D1046" i="123"/>
  <c r="D1045" i="123"/>
  <c r="D1044" i="123"/>
  <c r="D1043" i="123"/>
  <c r="D1042" i="123"/>
  <c r="D1041" i="123"/>
  <c r="D1040" i="123"/>
  <c r="D1039" i="123"/>
  <c r="D1038" i="123"/>
  <c r="D1037" i="123"/>
  <c r="D1036" i="123"/>
  <c r="D1035" i="123"/>
  <c r="D1034" i="123"/>
  <c r="D1033" i="123"/>
  <c r="D1032" i="123"/>
  <c r="D1031" i="123"/>
  <c r="D1030" i="123"/>
  <c r="D1029" i="123"/>
  <c r="D1028" i="123"/>
  <c r="D1027" i="123"/>
  <c r="D1026" i="123"/>
  <c r="D1025" i="123"/>
  <c r="D1024" i="123"/>
  <c r="D1023" i="123"/>
  <c r="D1022" i="123"/>
  <c r="D1021" i="123"/>
  <c r="D1020" i="123"/>
  <c r="D1019" i="123"/>
  <c r="D1018" i="123"/>
  <c r="D1017" i="123"/>
  <c r="D1016" i="123"/>
  <c r="D1015" i="123"/>
  <c r="D1014" i="123"/>
  <c r="D1013" i="123"/>
  <c r="D1012" i="123"/>
  <c r="D1011" i="123"/>
  <c r="D1010" i="123"/>
  <c r="D1009" i="123"/>
  <c r="D1008" i="123"/>
  <c r="D1007" i="123"/>
  <c r="D1006" i="123"/>
  <c r="D1005" i="123"/>
  <c r="D1004" i="123"/>
  <c r="D1003" i="123"/>
  <c r="D1002" i="123"/>
  <c r="D1001" i="123"/>
  <c r="D1000" i="123"/>
  <c r="D999" i="123"/>
  <c r="D998" i="123"/>
  <c r="D997" i="123"/>
  <c r="D996" i="123"/>
  <c r="D995" i="123"/>
  <c r="D994" i="123"/>
  <c r="D993" i="123"/>
  <c r="D992" i="123"/>
  <c r="D991" i="123"/>
  <c r="D990" i="123"/>
  <c r="D989" i="123"/>
  <c r="D988" i="123"/>
  <c r="D987" i="123"/>
  <c r="D986" i="123"/>
  <c r="D985" i="123"/>
  <c r="D984" i="123"/>
  <c r="D983" i="123"/>
  <c r="D982" i="123"/>
  <c r="D981" i="123"/>
  <c r="D980" i="123"/>
  <c r="D979" i="123"/>
  <c r="D978" i="123"/>
  <c r="D977" i="123"/>
  <c r="D976" i="123"/>
  <c r="D975" i="123"/>
  <c r="D974" i="123"/>
  <c r="D973" i="123"/>
  <c r="D972" i="123"/>
  <c r="D971" i="123"/>
  <c r="D970" i="123"/>
  <c r="D969" i="123"/>
  <c r="D968" i="123"/>
  <c r="D967" i="123"/>
  <c r="D966" i="123"/>
  <c r="D965" i="123"/>
  <c r="D964" i="123"/>
  <c r="D963" i="123"/>
  <c r="D962" i="123"/>
  <c r="D961" i="123"/>
  <c r="D960" i="123"/>
  <c r="D959" i="123"/>
  <c r="D958" i="123"/>
  <c r="D957" i="123"/>
  <c r="D956" i="123"/>
  <c r="D955" i="123"/>
  <c r="D954" i="123"/>
  <c r="D953" i="123"/>
  <c r="D952" i="123"/>
  <c r="D951" i="123"/>
  <c r="D950" i="123"/>
  <c r="D949" i="123"/>
  <c r="D948" i="123"/>
  <c r="D947" i="123"/>
  <c r="D946" i="123"/>
  <c r="D945" i="123"/>
  <c r="D944" i="123"/>
  <c r="D943" i="123"/>
  <c r="D942" i="123"/>
  <c r="D941" i="123"/>
  <c r="D940" i="123"/>
  <c r="D939" i="123"/>
  <c r="D938" i="123"/>
  <c r="D937" i="123"/>
  <c r="C937" i="123"/>
  <c r="C938" i="123" s="1"/>
  <c r="C939" i="123" s="1"/>
  <c r="C940" i="123" s="1"/>
  <c r="C941" i="123" s="1"/>
  <c r="C942" i="123" s="1"/>
  <c r="C943" i="123" s="1"/>
  <c r="C944" i="123" s="1"/>
  <c r="C945" i="123" s="1"/>
  <c r="C946" i="123" s="1"/>
  <c r="C947" i="123" s="1"/>
  <c r="C948" i="123" s="1"/>
  <c r="C949" i="123" s="1"/>
  <c r="C950" i="123" s="1"/>
  <c r="C951" i="123" s="1"/>
  <c r="C952" i="123" s="1"/>
  <c r="C953" i="123" s="1"/>
  <c r="C954" i="123" s="1"/>
  <c r="C955" i="123" s="1"/>
  <c r="C956" i="123" s="1"/>
  <c r="C957" i="123" s="1"/>
  <c r="C958" i="123" s="1"/>
  <c r="C959" i="123" s="1"/>
  <c r="C960" i="123" s="1"/>
  <c r="C961" i="123" s="1"/>
  <c r="C962" i="123" s="1"/>
  <c r="C963" i="123" s="1"/>
  <c r="C964" i="123" s="1"/>
  <c r="C965" i="123" s="1"/>
  <c r="C966" i="123" s="1"/>
  <c r="C967" i="123" s="1"/>
  <c r="C968" i="123" s="1"/>
  <c r="C969" i="123" s="1"/>
  <c r="C970" i="123" s="1"/>
  <c r="C971" i="123" s="1"/>
  <c r="C972" i="123" s="1"/>
  <c r="C973" i="123" s="1"/>
  <c r="C974" i="123" s="1"/>
  <c r="C975" i="123" s="1"/>
  <c r="C976" i="123" s="1"/>
  <c r="C977" i="123" s="1"/>
  <c r="C978" i="123" s="1"/>
  <c r="C979" i="123" s="1"/>
  <c r="C980" i="123" s="1"/>
  <c r="C981" i="123" s="1"/>
  <c r="C982" i="123" s="1"/>
  <c r="C983" i="123" s="1"/>
  <c r="C984" i="123" s="1"/>
  <c r="C985" i="123" s="1"/>
  <c r="C986" i="123" s="1"/>
  <c r="C987" i="123" s="1"/>
  <c r="C988" i="123" s="1"/>
  <c r="C989" i="123" s="1"/>
  <c r="C990" i="123" s="1"/>
  <c r="C991" i="123" s="1"/>
  <c r="C992" i="123" s="1"/>
  <c r="C993" i="123" s="1"/>
  <c r="C994" i="123" s="1"/>
  <c r="C995" i="123" s="1"/>
  <c r="C996" i="123" s="1"/>
  <c r="C997" i="123" s="1"/>
  <c r="C998" i="123" s="1"/>
  <c r="C999" i="123" s="1"/>
  <c r="C1000" i="123" s="1"/>
  <c r="C1001" i="123" s="1"/>
  <c r="C1002" i="123" s="1"/>
  <c r="C1003" i="123" s="1"/>
  <c r="C1004" i="123" s="1"/>
  <c r="C1005" i="123" s="1"/>
  <c r="C1006" i="123" s="1"/>
  <c r="C1007" i="123" s="1"/>
  <c r="C1008" i="123" s="1"/>
  <c r="C1009" i="123" s="1"/>
  <c r="C1010" i="123" s="1"/>
  <c r="C1011" i="123" s="1"/>
  <c r="C1012" i="123" s="1"/>
  <c r="C1013" i="123" s="1"/>
  <c r="C1014" i="123" s="1"/>
  <c r="C1015" i="123" s="1"/>
  <c r="C1016" i="123" s="1"/>
  <c r="C1017" i="123" s="1"/>
  <c r="C1018" i="123" s="1"/>
  <c r="C1019" i="123" s="1"/>
  <c r="C1020" i="123" s="1"/>
  <c r="C1021" i="123" s="1"/>
  <c r="C1022" i="123" s="1"/>
  <c r="C1023" i="123" s="1"/>
  <c r="C1024" i="123" s="1"/>
  <c r="C1025" i="123" s="1"/>
  <c r="C1026" i="123" s="1"/>
  <c r="C1027" i="123" s="1"/>
  <c r="C1028" i="123" s="1"/>
  <c r="C1029" i="123" s="1"/>
  <c r="C1030" i="123" s="1"/>
  <c r="C1031" i="123" s="1"/>
  <c r="C1032" i="123" s="1"/>
  <c r="C1033" i="123" s="1"/>
  <c r="C1034" i="123" s="1"/>
  <c r="C1035" i="123" s="1"/>
  <c r="C1036" i="123" s="1"/>
  <c r="C1037" i="123" s="1"/>
  <c r="C1038" i="123" s="1"/>
  <c r="C1039" i="123" s="1"/>
  <c r="C1040" i="123" s="1"/>
  <c r="C1041" i="123" s="1"/>
  <c r="C1042" i="123" s="1"/>
  <c r="C1043" i="123" s="1"/>
  <c r="C1044" i="123" s="1"/>
  <c r="C1045" i="123" s="1"/>
  <c r="C1046" i="123" s="1"/>
  <c r="C1047" i="123" s="1"/>
  <c r="C1048" i="123" s="1"/>
  <c r="C1049" i="123" s="1"/>
  <c r="C1050" i="123" s="1"/>
  <c r="C1051" i="123" s="1"/>
  <c r="C1052" i="123" s="1"/>
  <c r="C1053" i="123" s="1"/>
  <c r="C1054" i="123" s="1"/>
  <c r="C1055" i="123" s="1"/>
  <c r="C1056" i="123" s="1"/>
  <c r="C1057" i="123" s="1"/>
  <c r="C1058" i="123" s="1"/>
  <c r="C1059" i="123" s="1"/>
  <c r="C1060" i="123" s="1"/>
  <c r="C1061" i="123" s="1"/>
  <c r="C1062" i="123" s="1"/>
  <c r="C1063" i="123" s="1"/>
  <c r="C1064" i="123" s="1"/>
  <c r="C1065" i="123" s="1"/>
  <c r="C1066" i="123" s="1"/>
  <c r="C1067" i="123" s="1"/>
  <c r="C1068" i="123" s="1"/>
  <c r="C1069" i="123" s="1"/>
  <c r="C1070" i="123" s="1"/>
  <c r="C1071" i="123" s="1"/>
  <c r="C1072" i="123" s="1"/>
  <c r="C1073" i="123" s="1"/>
  <c r="C1074" i="123" s="1"/>
  <c r="C1075" i="123" s="1"/>
  <c r="C1076" i="123" s="1"/>
  <c r="C1077" i="123" s="1"/>
  <c r="C1078" i="123" s="1"/>
  <c r="C1079" i="123" s="1"/>
  <c r="C1080" i="123" s="1"/>
  <c r="C1081" i="123" s="1"/>
  <c r="C1082" i="123" s="1"/>
  <c r="C1083" i="123" s="1"/>
  <c r="C1084" i="123" s="1"/>
  <c r="C1085" i="123" s="1"/>
  <c r="C1086" i="123" s="1"/>
  <c r="C1087" i="123" s="1"/>
  <c r="C1088" i="123" s="1"/>
  <c r="C1089" i="123" s="1"/>
  <c r="C1090" i="123" s="1"/>
  <c r="C1091" i="123" s="1"/>
  <c r="C1092" i="123" s="1"/>
  <c r="C1093" i="123" s="1"/>
  <c r="C1094" i="123" s="1"/>
  <c r="C1095" i="123" s="1"/>
  <c r="C1096" i="123" s="1"/>
  <c r="C1097" i="123" s="1"/>
  <c r="C1098" i="123" s="1"/>
  <c r="C1099" i="123" s="1"/>
  <c r="C1100" i="123" s="1"/>
  <c r="C1101" i="123" s="1"/>
  <c r="C1102" i="123" s="1"/>
  <c r="C1103" i="123" s="1"/>
  <c r="C1104" i="123" s="1"/>
  <c r="C1105" i="123" s="1"/>
  <c r="C1106" i="123" s="1"/>
  <c r="C1107" i="123" s="1"/>
  <c r="C1108" i="123" s="1"/>
  <c r="C1109" i="123" s="1"/>
  <c r="C1110" i="123" s="1"/>
  <c r="C1111" i="123" s="1"/>
  <c r="C1112" i="123" s="1"/>
  <c r="C1113" i="123" s="1"/>
  <c r="C1114" i="123" s="1"/>
  <c r="C1115" i="123" s="1"/>
  <c r="C1116" i="123" s="1"/>
  <c r="C1117" i="123" s="1"/>
  <c r="C1118" i="123" s="1"/>
  <c r="C1119" i="123" s="1"/>
  <c r="C1120" i="123" s="1"/>
  <c r="C1121" i="123" s="1"/>
  <c r="C1122" i="123" s="1"/>
  <c r="C1123" i="123" s="1"/>
  <c r="C1124" i="123" s="1"/>
  <c r="C1125" i="123" s="1"/>
  <c r="C1126" i="123" s="1"/>
  <c r="C1127" i="123" s="1"/>
  <c r="C1128" i="123" s="1"/>
  <c r="C1129" i="123" s="1"/>
  <c r="C1130" i="123" s="1"/>
  <c r="C1131" i="123" s="1"/>
  <c r="C1132" i="123" s="1"/>
  <c r="C1133" i="123" s="1"/>
  <c r="C1134" i="123" s="1"/>
  <c r="C1135" i="123" s="1"/>
  <c r="C1136" i="123" s="1"/>
  <c r="C1137" i="123" s="1"/>
  <c r="D936" i="123"/>
  <c r="D935" i="123"/>
  <c r="D934" i="123"/>
  <c r="D933" i="123"/>
  <c r="D932" i="123"/>
  <c r="D931" i="123"/>
  <c r="D930" i="123"/>
  <c r="D929" i="123"/>
  <c r="D928" i="123"/>
  <c r="D927" i="123"/>
  <c r="D926" i="123"/>
  <c r="D925" i="123"/>
  <c r="D924" i="123"/>
  <c r="D923" i="123"/>
  <c r="D922" i="123"/>
  <c r="D921" i="123"/>
  <c r="D920" i="123"/>
  <c r="D919" i="123"/>
  <c r="D918" i="123"/>
  <c r="D917" i="123"/>
  <c r="D916" i="123"/>
  <c r="D915" i="123"/>
  <c r="D914" i="123"/>
  <c r="D913" i="123"/>
  <c r="D912" i="123"/>
  <c r="D911" i="123"/>
  <c r="D910" i="123"/>
  <c r="D909" i="123"/>
  <c r="D908" i="123"/>
  <c r="D907" i="123"/>
  <c r="D906" i="123"/>
  <c r="D905" i="123"/>
  <c r="D904" i="123"/>
  <c r="D903" i="123"/>
  <c r="D902" i="123"/>
  <c r="D901" i="123"/>
  <c r="D900" i="123"/>
  <c r="D899" i="123"/>
  <c r="D898" i="123"/>
  <c r="D897" i="123"/>
  <c r="D896" i="123"/>
  <c r="D895" i="123"/>
  <c r="D894" i="123"/>
  <c r="D893" i="123"/>
  <c r="D892" i="123"/>
  <c r="D891" i="123"/>
  <c r="D890" i="123"/>
  <c r="D889" i="123"/>
  <c r="D888" i="123"/>
  <c r="D887" i="123"/>
  <c r="D886" i="123"/>
  <c r="D885" i="123"/>
  <c r="D884" i="123"/>
  <c r="D883" i="123"/>
  <c r="D882" i="123"/>
  <c r="D881" i="123"/>
  <c r="D880" i="123"/>
  <c r="D879" i="123"/>
  <c r="D878" i="123"/>
  <c r="D877" i="123"/>
  <c r="D876" i="123"/>
  <c r="D875" i="123"/>
  <c r="D874" i="123"/>
  <c r="D873" i="123"/>
  <c r="D872" i="123"/>
  <c r="D871" i="123"/>
  <c r="D870" i="123"/>
  <c r="D869" i="123"/>
  <c r="D868" i="123"/>
  <c r="D867" i="123"/>
  <c r="D866" i="123"/>
  <c r="D865" i="123"/>
  <c r="D864" i="123"/>
  <c r="D863" i="123"/>
  <c r="D862" i="123"/>
  <c r="D861" i="123"/>
  <c r="D860" i="123"/>
  <c r="D859" i="123"/>
  <c r="D858" i="123"/>
  <c r="D857" i="123"/>
  <c r="D856" i="123"/>
  <c r="D855" i="123"/>
  <c r="D854" i="123"/>
  <c r="D853" i="123"/>
  <c r="D852" i="123"/>
  <c r="D851" i="123"/>
  <c r="D850" i="123"/>
  <c r="D849" i="123"/>
  <c r="D848" i="123"/>
  <c r="D847" i="123"/>
  <c r="D846" i="123"/>
  <c r="D845" i="123"/>
  <c r="D844" i="123"/>
  <c r="D843" i="123"/>
  <c r="D842" i="123"/>
  <c r="D841" i="123"/>
  <c r="D840" i="123"/>
  <c r="D839" i="123"/>
  <c r="D838" i="123"/>
  <c r="D837" i="123"/>
  <c r="D836" i="123"/>
  <c r="D835" i="123"/>
  <c r="D834" i="123"/>
  <c r="D833" i="123"/>
  <c r="D832" i="123"/>
  <c r="D831" i="123"/>
  <c r="D830" i="123"/>
  <c r="D829" i="123"/>
  <c r="D828" i="123"/>
  <c r="D827" i="123"/>
  <c r="D826" i="123"/>
  <c r="D825" i="123"/>
  <c r="D824" i="123"/>
  <c r="D823" i="123"/>
  <c r="D822" i="123"/>
  <c r="D821" i="123"/>
  <c r="D820" i="123"/>
  <c r="D819" i="123"/>
  <c r="D818" i="123"/>
  <c r="D817" i="123"/>
  <c r="D816" i="123"/>
  <c r="D815" i="123"/>
  <c r="D814" i="123"/>
  <c r="D813" i="123"/>
  <c r="D812" i="123"/>
  <c r="D811" i="123"/>
  <c r="D810" i="123"/>
  <c r="D809" i="123"/>
  <c r="D808" i="123"/>
  <c r="D807" i="123"/>
  <c r="D806" i="123"/>
  <c r="D805" i="123"/>
  <c r="D804" i="123"/>
  <c r="D803" i="123"/>
  <c r="D802" i="123"/>
  <c r="D801" i="123"/>
  <c r="D800" i="123"/>
  <c r="D799" i="123"/>
  <c r="D798" i="123"/>
  <c r="D797" i="123"/>
  <c r="D796" i="123"/>
  <c r="D795" i="123"/>
  <c r="D794" i="123"/>
  <c r="D793" i="123"/>
  <c r="D792" i="123"/>
  <c r="D791" i="123"/>
  <c r="D790" i="123"/>
  <c r="D789" i="123"/>
  <c r="D788" i="123"/>
  <c r="D787" i="123"/>
  <c r="D786" i="123"/>
  <c r="D785" i="123"/>
  <c r="D784" i="123"/>
  <c r="D783" i="123"/>
  <c r="D782" i="123"/>
  <c r="D781" i="123"/>
  <c r="D780" i="123"/>
  <c r="D779" i="123"/>
  <c r="D778" i="123"/>
  <c r="D777" i="123"/>
  <c r="D776" i="123"/>
  <c r="D775" i="123"/>
  <c r="D774" i="123"/>
  <c r="D773" i="123"/>
  <c r="D772" i="123"/>
  <c r="D771" i="123"/>
  <c r="D770" i="123"/>
  <c r="D769" i="123"/>
  <c r="D768" i="123"/>
  <c r="D767" i="123"/>
  <c r="D766" i="123"/>
  <c r="D765" i="123"/>
  <c r="D764" i="123"/>
  <c r="D763" i="123"/>
  <c r="D762" i="123"/>
  <c r="D761" i="123"/>
  <c r="D760" i="123"/>
  <c r="D759" i="123"/>
  <c r="D758" i="123"/>
  <c r="D757" i="123"/>
  <c r="D756" i="123"/>
  <c r="D755" i="123"/>
  <c r="D754" i="123"/>
  <c r="D753" i="123"/>
  <c r="D752" i="123"/>
  <c r="D751" i="123"/>
  <c r="D750" i="123"/>
  <c r="D749" i="123"/>
  <c r="D748" i="123"/>
  <c r="D747" i="123"/>
  <c r="D746" i="123"/>
  <c r="D745" i="123"/>
  <c r="D744" i="123"/>
  <c r="D743" i="123"/>
  <c r="D742" i="123"/>
  <c r="D741" i="123"/>
  <c r="D740" i="123"/>
  <c r="D739" i="123"/>
  <c r="D738" i="123"/>
  <c r="D737" i="123"/>
  <c r="D736" i="123"/>
  <c r="D735" i="123"/>
  <c r="D734" i="123"/>
  <c r="D733" i="123"/>
  <c r="D732" i="123"/>
  <c r="D731" i="123"/>
  <c r="D730" i="123"/>
  <c r="D729" i="123"/>
  <c r="D728" i="123"/>
  <c r="D727" i="123"/>
  <c r="D726" i="123"/>
  <c r="D725" i="123"/>
  <c r="D724" i="123"/>
  <c r="D723" i="123"/>
  <c r="D722" i="123"/>
  <c r="D721" i="123"/>
  <c r="D720" i="123"/>
  <c r="C720" i="123"/>
  <c r="C721" i="123" s="1"/>
  <c r="C722" i="123" s="1"/>
  <c r="C723" i="123" s="1"/>
  <c r="C724" i="123" s="1"/>
  <c r="C725" i="123" s="1"/>
  <c r="C726" i="123" s="1"/>
  <c r="C727" i="123" s="1"/>
  <c r="C728" i="123" s="1"/>
  <c r="C729" i="123" s="1"/>
  <c r="C730" i="123" s="1"/>
  <c r="C731" i="123" s="1"/>
  <c r="C732" i="123" s="1"/>
  <c r="C733" i="123" s="1"/>
  <c r="C734" i="123" s="1"/>
  <c r="C735" i="123" s="1"/>
  <c r="C736" i="123" s="1"/>
  <c r="C737" i="123" s="1"/>
  <c r="C738" i="123" s="1"/>
  <c r="C739" i="123" s="1"/>
  <c r="C740" i="123" s="1"/>
  <c r="C741" i="123" s="1"/>
  <c r="C742" i="123" s="1"/>
  <c r="C743" i="123" s="1"/>
  <c r="C744" i="123" s="1"/>
  <c r="C745" i="123" s="1"/>
  <c r="C746" i="123" s="1"/>
  <c r="C747" i="123" s="1"/>
  <c r="C748" i="123" s="1"/>
  <c r="C749" i="123" s="1"/>
  <c r="C750" i="123" s="1"/>
  <c r="C751" i="123" s="1"/>
  <c r="C752" i="123" s="1"/>
  <c r="C753" i="123" s="1"/>
  <c r="C754" i="123" s="1"/>
  <c r="C755" i="123" s="1"/>
  <c r="C756" i="123" s="1"/>
  <c r="C757" i="123" s="1"/>
  <c r="C758" i="123" s="1"/>
  <c r="C759" i="123" s="1"/>
  <c r="C760" i="123" s="1"/>
  <c r="C761" i="123" s="1"/>
  <c r="C762" i="123" s="1"/>
  <c r="C763" i="123" s="1"/>
  <c r="C764" i="123" s="1"/>
  <c r="C765" i="123" s="1"/>
  <c r="C766" i="123" s="1"/>
  <c r="C767" i="123" s="1"/>
  <c r="C768" i="123" s="1"/>
  <c r="C769" i="123" s="1"/>
  <c r="C770" i="123" s="1"/>
  <c r="C771" i="123" s="1"/>
  <c r="C772" i="123" s="1"/>
  <c r="C773" i="123" s="1"/>
  <c r="C774" i="123" s="1"/>
  <c r="C775" i="123" s="1"/>
  <c r="C776" i="123" s="1"/>
  <c r="C777" i="123" s="1"/>
  <c r="C778" i="123" s="1"/>
  <c r="C779" i="123" s="1"/>
  <c r="C780" i="123" s="1"/>
  <c r="C781" i="123" s="1"/>
  <c r="C782" i="123" s="1"/>
  <c r="C783" i="123" s="1"/>
  <c r="C784" i="123" s="1"/>
  <c r="C785" i="123" s="1"/>
  <c r="C786" i="123" s="1"/>
  <c r="C787" i="123" s="1"/>
  <c r="C788" i="123" s="1"/>
  <c r="C789" i="123" s="1"/>
  <c r="C790" i="123" s="1"/>
  <c r="C791" i="123" s="1"/>
  <c r="C792" i="123" s="1"/>
  <c r="C793" i="123" s="1"/>
  <c r="C794" i="123" s="1"/>
  <c r="C795" i="123" s="1"/>
  <c r="C796" i="123" s="1"/>
  <c r="C797" i="123" s="1"/>
  <c r="C798" i="123" s="1"/>
  <c r="C799" i="123" s="1"/>
  <c r="C800" i="123" s="1"/>
  <c r="C801" i="123" s="1"/>
  <c r="C802" i="123" s="1"/>
  <c r="C803" i="123" s="1"/>
  <c r="C804" i="123" s="1"/>
  <c r="C805" i="123" s="1"/>
  <c r="C806" i="123" s="1"/>
  <c r="C807" i="123" s="1"/>
  <c r="C808" i="123" s="1"/>
  <c r="C809" i="123" s="1"/>
  <c r="C810" i="123" s="1"/>
  <c r="C811" i="123" s="1"/>
  <c r="C812" i="123" s="1"/>
  <c r="C813" i="123" s="1"/>
  <c r="C814" i="123" s="1"/>
  <c r="C815" i="123" s="1"/>
  <c r="C816" i="123" s="1"/>
  <c r="C817" i="123" s="1"/>
  <c r="C818" i="123" s="1"/>
  <c r="C819" i="123" s="1"/>
  <c r="C820" i="123" s="1"/>
  <c r="C821" i="123" s="1"/>
  <c r="C822" i="123" s="1"/>
  <c r="C823" i="123" s="1"/>
  <c r="C824" i="123" s="1"/>
  <c r="C825" i="123" s="1"/>
  <c r="C826" i="123" s="1"/>
  <c r="C827" i="123" s="1"/>
  <c r="C828" i="123" s="1"/>
  <c r="C829" i="123" s="1"/>
  <c r="C830" i="123" s="1"/>
  <c r="C831" i="123" s="1"/>
  <c r="C832" i="123" s="1"/>
  <c r="C833" i="123" s="1"/>
  <c r="C834" i="123" s="1"/>
  <c r="C835" i="123" s="1"/>
  <c r="C836" i="123" s="1"/>
  <c r="C837" i="123" s="1"/>
  <c r="C838" i="123" s="1"/>
  <c r="C839" i="123" s="1"/>
  <c r="C840" i="123" s="1"/>
  <c r="C841" i="123" s="1"/>
  <c r="C842" i="123" s="1"/>
  <c r="C843" i="123" s="1"/>
  <c r="C844" i="123" s="1"/>
  <c r="C845" i="123" s="1"/>
  <c r="C846" i="123" s="1"/>
  <c r="C847" i="123" s="1"/>
  <c r="C848" i="123" s="1"/>
  <c r="C849" i="123" s="1"/>
  <c r="C850" i="123" s="1"/>
  <c r="C851" i="123" s="1"/>
  <c r="C852" i="123" s="1"/>
  <c r="C853" i="123" s="1"/>
  <c r="C854" i="123" s="1"/>
  <c r="C855" i="123" s="1"/>
  <c r="C856" i="123" s="1"/>
  <c r="C857" i="123" s="1"/>
  <c r="C858" i="123" s="1"/>
  <c r="C859" i="123" s="1"/>
  <c r="C860" i="123" s="1"/>
  <c r="C861" i="123" s="1"/>
  <c r="C862" i="123" s="1"/>
  <c r="C863" i="123" s="1"/>
  <c r="C864" i="123" s="1"/>
  <c r="C865" i="123" s="1"/>
  <c r="C866" i="123" s="1"/>
  <c r="C867" i="123" s="1"/>
  <c r="C868" i="123" s="1"/>
  <c r="C869" i="123" s="1"/>
  <c r="C870" i="123" s="1"/>
  <c r="C871" i="123" s="1"/>
  <c r="C872" i="123" s="1"/>
  <c r="C873" i="123" s="1"/>
  <c r="C874" i="123" s="1"/>
  <c r="C875" i="123" s="1"/>
  <c r="C876" i="123" s="1"/>
  <c r="C877" i="123" s="1"/>
  <c r="C878" i="123" s="1"/>
  <c r="C879" i="123" s="1"/>
  <c r="C880" i="123" s="1"/>
  <c r="C881" i="123" s="1"/>
  <c r="C882" i="123" s="1"/>
  <c r="C883" i="123" s="1"/>
  <c r="C884" i="123" s="1"/>
  <c r="C885" i="123" s="1"/>
  <c r="C886" i="123" s="1"/>
  <c r="C887" i="123" s="1"/>
  <c r="C888" i="123" s="1"/>
  <c r="C889" i="123" s="1"/>
  <c r="C890" i="123" s="1"/>
  <c r="C891" i="123" s="1"/>
  <c r="C892" i="123" s="1"/>
  <c r="C893" i="123" s="1"/>
  <c r="C894" i="123" s="1"/>
  <c r="C895" i="123" s="1"/>
  <c r="C896" i="123" s="1"/>
  <c r="C897" i="123" s="1"/>
  <c r="C898" i="123" s="1"/>
  <c r="C899" i="123" s="1"/>
  <c r="C900" i="123" s="1"/>
  <c r="C901" i="123" s="1"/>
  <c r="C902" i="123" s="1"/>
  <c r="C903" i="123" s="1"/>
  <c r="C904" i="123" s="1"/>
  <c r="C905" i="123" s="1"/>
  <c r="C906" i="123" s="1"/>
  <c r="C907" i="123" s="1"/>
  <c r="C908" i="123" s="1"/>
  <c r="C909" i="123" s="1"/>
  <c r="C910" i="123" s="1"/>
  <c r="C911" i="123" s="1"/>
  <c r="C912" i="123" s="1"/>
  <c r="C913" i="123" s="1"/>
  <c r="C914" i="123" s="1"/>
  <c r="C915" i="123" s="1"/>
  <c r="C916" i="123" s="1"/>
  <c r="C917" i="123" s="1"/>
  <c r="C918" i="123" s="1"/>
  <c r="C919" i="123" s="1"/>
  <c r="C920" i="123" s="1"/>
  <c r="C921" i="123" s="1"/>
  <c r="C922" i="123" s="1"/>
  <c r="C923" i="123" s="1"/>
  <c r="C924" i="123" s="1"/>
  <c r="C925" i="123" s="1"/>
  <c r="C926" i="123" s="1"/>
  <c r="C927" i="123" s="1"/>
  <c r="C928" i="123" s="1"/>
  <c r="C929" i="123" s="1"/>
  <c r="C930" i="123" s="1"/>
  <c r="C931" i="123" s="1"/>
  <c r="C932" i="123" s="1"/>
  <c r="C933" i="123" s="1"/>
  <c r="C934" i="123" s="1"/>
  <c r="C935" i="123" s="1"/>
  <c r="D719" i="123"/>
  <c r="D718" i="123"/>
  <c r="D717" i="123"/>
  <c r="D716" i="123"/>
  <c r="D715" i="123"/>
  <c r="D714" i="123"/>
  <c r="D713" i="123"/>
  <c r="D712" i="123"/>
  <c r="D711" i="123"/>
  <c r="D710" i="123"/>
  <c r="D709" i="123"/>
  <c r="D708" i="123"/>
  <c r="D707" i="123"/>
  <c r="D706" i="123"/>
  <c r="D705" i="123"/>
  <c r="D704" i="123"/>
  <c r="D703" i="123"/>
  <c r="D702" i="123"/>
  <c r="D701" i="123"/>
  <c r="D700" i="123"/>
  <c r="D699" i="123"/>
  <c r="D698" i="123"/>
  <c r="D697" i="123"/>
  <c r="D696" i="123"/>
  <c r="D695" i="123"/>
  <c r="D694" i="123"/>
  <c r="D693" i="123"/>
  <c r="D692" i="123"/>
  <c r="D691" i="123"/>
  <c r="D690" i="123"/>
  <c r="D689" i="123"/>
  <c r="D688" i="123"/>
  <c r="D687" i="123"/>
  <c r="D686" i="123"/>
  <c r="D685" i="123"/>
  <c r="D684" i="123"/>
  <c r="D683" i="123"/>
  <c r="D682" i="123"/>
  <c r="D681" i="123"/>
  <c r="D680" i="123"/>
  <c r="D679" i="123"/>
  <c r="D678" i="123"/>
  <c r="D677" i="123"/>
  <c r="D676" i="123"/>
  <c r="D675" i="123"/>
  <c r="D674" i="123"/>
  <c r="D673" i="123"/>
  <c r="D672" i="123"/>
  <c r="D671" i="123"/>
  <c r="D670" i="123"/>
  <c r="D669" i="123"/>
  <c r="D668" i="123"/>
  <c r="D667" i="123"/>
  <c r="D666" i="123"/>
  <c r="D665" i="123"/>
  <c r="D664" i="123"/>
  <c r="D663" i="123"/>
  <c r="D662" i="123"/>
  <c r="D661" i="123"/>
  <c r="D660" i="123"/>
  <c r="D659" i="123"/>
  <c r="D658" i="123"/>
  <c r="D657" i="123"/>
  <c r="D656" i="123"/>
  <c r="D655" i="123"/>
  <c r="D654" i="123"/>
  <c r="D653" i="123"/>
  <c r="D652" i="123"/>
  <c r="D651" i="123"/>
  <c r="D650" i="123"/>
  <c r="D649" i="123"/>
  <c r="D648" i="123"/>
  <c r="D647" i="123"/>
  <c r="D646" i="123"/>
  <c r="D645" i="123"/>
  <c r="D644" i="123"/>
  <c r="D643" i="123"/>
  <c r="D642" i="123"/>
  <c r="D641" i="123"/>
  <c r="D640" i="123"/>
  <c r="D639" i="123"/>
  <c r="D638" i="123"/>
  <c r="D637" i="123"/>
  <c r="D636" i="123"/>
  <c r="D635" i="123"/>
  <c r="D634" i="123"/>
  <c r="D633" i="123"/>
  <c r="D632" i="123"/>
  <c r="D631" i="123"/>
  <c r="D630" i="123"/>
  <c r="D629" i="123"/>
  <c r="D628" i="123"/>
  <c r="D627" i="123"/>
  <c r="D626" i="123"/>
  <c r="D625" i="123"/>
  <c r="D624" i="123"/>
  <c r="D623" i="123"/>
  <c r="D622" i="123"/>
  <c r="D621" i="123"/>
  <c r="D620" i="123"/>
  <c r="D619" i="123"/>
  <c r="D618" i="123"/>
  <c r="D617" i="123"/>
  <c r="D616" i="123"/>
  <c r="D615" i="123"/>
  <c r="D614" i="123"/>
  <c r="D613" i="123"/>
  <c r="D612" i="123"/>
  <c r="D611" i="123"/>
  <c r="D610" i="123"/>
  <c r="D609" i="123"/>
  <c r="D608" i="123"/>
  <c r="D607" i="123"/>
  <c r="D606" i="123"/>
  <c r="D605" i="123"/>
  <c r="D604" i="123"/>
  <c r="D603" i="123"/>
  <c r="D602" i="123"/>
  <c r="D601" i="123"/>
  <c r="D600" i="123"/>
  <c r="D599" i="123"/>
  <c r="D598" i="123"/>
  <c r="D597" i="123"/>
  <c r="D596" i="123"/>
  <c r="D595" i="123"/>
  <c r="D594" i="123"/>
  <c r="D593" i="123"/>
  <c r="D592" i="123"/>
  <c r="D591" i="123"/>
  <c r="D590" i="123"/>
  <c r="D589" i="123"/>
  <c r="D588" i="123"/>
  <c r="D587" i="123"/>
  <c r="D586" i="123"/>
  <c r="D585" i="123"/>
  <c r="D584" i="123"/>
  <c r="D583" i="123"/>
  <c r="D582" i="123"/>
  <c r="D581" i="123"/>
  <c r="D580" i="123"/>
  <c r="D579" i="123"/>
  <c r="D578" i="123"/>
  <c r="D577" i="123"/>
  <c r="D576" i="123"/>
  <c r="D575" i="123"/>
  <c r="D574" i="123"/>
  <c r="D573" i="123"/>
  <c r="D572" i="123"/>
  <c r="D571" i="123"/>
  <c r="D570" i="123"/>
  <c r="D569" i="123"/>
  <c r="D568" i="123"/>
  <c r="D567" i="123"/>
  <c r="D566" i="123"/>
  <c r="D565" i="123"/>
  <c r="D564" i="123"/>
  <c r="D563" i="123"/>
  <c r="D562" i="123"/>
  <c r="D561" i="123"/>
  <c r="D560" i="123"/>
  <c r="D559" i="123"/>
  <c r="D558" i="123"/>
  <c r="D557" i="123"/>
  <c r="D556" i="123"/>
  <c r="D555" i="123"/>
  <c r="D554" i="123"/>
  <c r="D553" i="123"/>
  <c r="D552" i="123"/>
  <c r="D551" i="123"/>
  <c r="D550" i="123"/>
  <c r="D549" i="123"/>
  <c r="D548" i="123"/>
  <c r="D547" i="123"/>
  <c r="D546" i="123"/>
  <c r="D545" i="123"/>
  <c r="D544" i="123"/>
  <c r="D543" i="123"/>
  <c r="D542" i="123"/>
  <c r="D541" i="123"/>
  <c r="D540" i="123"/>
  <c r="D539" i="123"/>
  <c r="D538" i="123"/>
  <c r="D537" i="123"/>
  <c r="D536" i="123"/>
  <c r="D535" i="123"/>
  <c r="D534" i="123"/>
  <c r="D533" i="123"/>
  <c r="D532" i="123"/>
  <c r="D531" i="123"/>
  <c r="D530" i="123"/>
  <c r="D529" i="123"/>
  <c r="D528" i="123"/>
  <c r="D527" i="123"/>
  <c r="D526" i="123"/>
  <c r="D525" i="123"/>
  <c r="D524" i="123"/>
  <c r="D523" i="123"/>
  <c r="D522" i="123"/>
  <c r="D521" i="123"/>
  <c r="D520" i="123"/>
  <c r="D519" i="123"/>
  <c r="D518" i="123"/>
  <c r="D517" i="123"/>
  <c r="D516" i="123"/>
  <c r="D515" i="123"/>
  <c r="D514" i="123"/>
  <c r="D513" i="123"/>
  <c r="D512" i="123"/>
  <c r="D511" i="123"/>
  <c r="D510" i="123"/>
  <c r="D509" i="123"/>
  <c r="D508" i="123"/>
  <c r="D507" i="123"/>
  <c r="D506" i="123"/>
  <c r="D505" i="123"/>
  <c r="D504" i="123"/>
  <c r="D503" i="123"/>
  <c r="D502" i="123"/>
  <c r="D501" i="123"/>
  <c r="D500" i="123"/>
  <c r="D499" i="123"/>
  <c r="D498" i="123"/>
  <c r="D497" i="123"/>
  <c r="D496" i="123"/>
  <c r="D495" i="123"/>
  <c r="D494" i="123"/>
  <c r="D493" i="123"/>
  <c r="D492" i="123"/>
  <c r="D491" i="123"/>
  <c r="D490" i="123"/>
  <c r="D489" i="123"/>
  <c r="D488" i="123"/>
  <c r="D487" i="123"/>
  <c r="D486" i="123"/>
  <c r="D485" i="123"/>
  <c r="D484" i="123"/>
  <c r="D483" i="123"/>
  <c r="D482" i="123"/>
  <c r="D481" i="123"/>
  <c r="D480" i="123"/>
  <c r="D479" i="123"/>
  <c r="D478" i="123"/>
  <c r="D477" i="123"/>
  <c r="D476" i="123"/>
  <c r="D475" i="123"/>
  <c r="D474" i="123"/>
  <c r="D473" i="123"/>
  <c r="D472" i="123"/>
  <c r="D471" i="123"/>
  <c r="D470" i="123"/>
  <c r="D469" i="123"/>
  <c r="D468" i="123"/>
  <c r="D467" i="123"/>
  <c r="D466" i="123"/>
  <c r="D465" i="123"/>
  <c r="D464" i="123"/>
  <c r="D463" i="123"/>
  <c r="D462" i="123"/>
  <c r="D461" i="123"/>
  <c r="D460" i="123"/>
  <c r="D459" i="123"/>
  <c r="D458" i="123"/>
  <c r="D457" i="123"/>
  <c r="D456" i="123"/>
  <c r="D455" i="123"/>
  <c r="D454" i="123"/>
  <c r="D453" i="123"/>
  <c r="D452" i="123"/>
  <c r="D451" i="123"/>
  <c r="D450" i="123"/>
  <c r="D449" i="123"/>
  <c r="D448" i="123"/>
  <c r="D447" i="123"/>
  <c r="D446" i="123"/>
  <c r="D445" i="123"/>
  <c r="D444" i="123"/>
  <c r="D443" i="123"/>
  <c r="D442" i="123"/>
  <c r="D441" i="123"/>
  <c r="D440" i="123"/>
  <c r="D439" i="123"/>
  <c r="D438" i="123"/>
  <c r="D437" i="123"/>
  <c r="D436" i="123"/>
  <c r="D435" i="123"/>
  <c r="C435" i="123"/>
  <c r="C436" i="123" s="1"/>
  <c r="C437" i="123" s="1"/>
  <c r="C438" i="123" s="1"/>
  <c r="C439" i="123" s="1"/>
  <c r="C440" i="123" s="1"/>
  <c r="C441" i="123" s="1"/>
  <c r="C442" i="123" s="1"/>
  <c r="C443" i="123" s="1"/>
  <c r="C444" i="123" s="1"/>
  <c r="C445" i="123" s="1"/>
  <c r="C446" i="123" s="1"/>
  <c r="C447" i="123" s="1"/>
  <c r="C448" i="123" s="1"/>
  <c r="C449" i="123" s="1"/>
  <c r="C450" i="123" s="1"/>
  <c r="C451" i="123" s="1"/>
  <c r="C452" i="123" s="1"/>
  <c r="C453" i="123" s="1"/>
  <c r="C454" i="123" s="1"/>
  <c r="C455" i="123" s="1"/>
  <c r="C456" i="123" s="1"/>
  <c r="C457" i="123" s="1"/>
  <c r="C458" i="123" s="1"/>
  <c r="C459" i="123" s="1"/>
  <c r="C460" i="123" s="1"/>
  <c r="C461" i="123" s="1"/>
  <c r="C462" i="123" s="1"/>
  <c r="C463" i="123" s="1"/>
  <c r="C464" i="123" s="1"/>
  <c r="C465" i="123" s="1"/>
  <c r="C466" i="123" s="1"/>
  <c r="C467" i="123" s="1"/>
  <c r="C468" i="123" s="1"/>
  <c r="C469" i="123" s="1"/>
  <c r="C470" i="123" s="1"/>
  <c r="C471" i="123" s="1"/>
  <c r="C472" i="123" s="1"/>
  <c r="C473" i="123" s="1"/>
  <c r="C474" i="123" s="1"/>
  <c r="C475" i="123" s="1"/>
  <c r="C476" i="123" s="1"/>
  <c r="C477" i="123" s="1"/>
  <c r="C478" i="123" s="1"/>
  <c r="C479" i="123" s="1"/>
  <c r="C480" i="123" s="1"/>
  <c r="C481" i="123" s="1"/>
  <c r="C482" i="123" s="1"/>
  <c r="C483" i="123" s="1"/>
  <c r="C484" i="123" s="1"/>
  <c r="C485" i="123" s="1"/>
  <c r="C486" i="123" s="1"/>
  <c r="C487" i="123" s="1"/>
  <c r="C488" i="123" s="1"/>
  <c r="C489" i="123" s="1"/>
  <c r="C490" i="123" s="1"/>
  <c r="C491" i="123" s="1"/>
  <c r="C492" i="123" s="1"/>
  <c r="C493" i="123" s="1"/>
  <c r="C494" i="123" s="1"/>
  <c r="C495" i="123" s="1"/>
  <c r="C496" i="123" s="1"/>
  <c r="C497" i="123" s="1"/>
  <c r="C498" i="123" s="1"/>
  <c r="C499" i="123" s="1"/>
  <c r="C500" i="123" s="1"/>
  <c r="C501" i="123" s="1"/>
  <c r="C502" i="123" s="1"/>
  <c r="C503" i="123" s="1"/>
  <c r="C504" i="123" s="1"/>
  <c r="C505" i="123" s="1"/>
  <c r="C506" i="123" s="1"/>
  <c r="C507" i="123" s="1"/>
  <c r="C508" i="123" s="1"/>
  <c r="C509" i="123" s="1"/>
  <c r="C510" i="123" s="1"/>
  <c r="C511" i="123" s="1"/>
  <c r="C512" i="123" s="1"/>
  <c r="C513" i="123" s="1"/>
  <c r="C514" i="123" s="1"/>
  <c r="C515" i="123" s="1"/>
  <c r="C516" i="123" s="1"/>
  <c r="C517" i="123" s="1"/>
  <c r="C518" i="123" s="1"/>
  <c r="C519" i="123" s="1"/>
  <c r="C520" i="123" s="1"/>
  <c r="C521" i="123" s="1"/>
  <c r="C522" i="123" s="1"/>
  <c r="C523" i="123" s="1"/>
  <c r="C524" i="123" s="1"/>
  <c r="C525" i="123" s="1"/>
  <c r="C526" i="123" s="1"/>
  <c r="C527" i="123" s="1"/>
  <c r="C528" i="123" s="1"/>
  <c r="C529" i="123" s="1"/>
  <c r="C530" i="123" s="1"/>
  <c r="C531" i="123" s="1"/>
  <c r="C532" i="123" s="1"/>
  <c r="C533" i="123" s="1"/>
  <c r="C534" i="123" s="1"/>
  <c r="C535" i="123" s="1"/>
  <c r="C536" i="123" s="1"/>
  <c r="C537" i="123" s="1"/>
  <c r="C538" i="123" s="1"/>
  <c r="C539" i="123" s="1"/>
  <c r="C540" i="123" s="1"/>
  <c r="C541" i="123" s="1"/>
  <c r="C542" i="123" s="1"/>
  <c r="C543" i="123" s="1"/>
  <c r="C544" i="123" s="1"/>
  <c r="C545" i="123" s="1"/>
  <c r="C546" i="123" s="1"/>
  <c r="C547" i="123" s="1"/>
  <c r="C548" i="123" s="1"/>
  <c r="C549" i="123" s="1"/>
  <c r="C550" i="123" s="1"/>
  <c r="C551" i="123" s="1"/>
  <c r="C552" i="123" s="1"/>
  <c r="C553" i="123" s="1"/>
  <c r="C554" i="123" s="1"/>
  <c r="C555" i="123" s="1"/>
  <c r="C556" i="123" s="1"/>
  <c r="C557" i="123" s="1"/>
  <c r="C558" i="123" s="1"/>
  <c r="C559" i="123" s="1"/>
  <c r="C560" i="123" s="1"/>
  <c r="C561" i="123" s="1"/>
  <c r="C562" i="123" s="1"/>
  <c r="C563" i="123" s="1"/>
  <c r="C564" i="123" s="1"/>
  <c r="C565" i="123" s="1"/>
  <c r="C566" i="123" s="1"/>
  <c r="C567" i="123" s="1"/>
  <c r="C568" i="123" s="1"/>
  <c r="C569" i="123" s="1"/>
  <c r="C570" i="123" s="1"/>
  <c r="C571" i="123" s="1"/>
  <c r="C572" i="123" s="1"/>
  <c r="C573" i="123" s="1"/>
  <c r="C574" i="123" s="1"/>
  <c r="C575" i="123" s="1"/>
  <c r="C576" i="123" s="1"/>
  <c r="C577" i="123" s="1"/>
  <c r="C578" i="123" s="1"/>
  <c r="C579" i="123" s="1"/>
  <c r="C580" i="123" s="1"/>
  <c r="C581" i="123" s="1"/>
  <c r="C582" i="123" s="1"/>
  <c r="C583" i="123" s="1"/>
  <c r="C584" i="123" s="1"/>
  <c r="C585" i="123" s="1"/>
  <c r="C586" i="123" s="1"/>
  <c r="C587" i="123" s="1"/>
  <c r="C588" i="123" s="1"/>
  <c r="C589" i="123" s="1"/>
  <c r="C590" i="123" s="1"/>
  <c r="C591" i="123" s="1"/>
  <c r="C592" i="123" s="1"/>
  <c r="C593" i="123" s="1"/>
  <c r="C594" i="123" s="1"/>
  <c r="C595" i="123" s="1"/>
  <c r="C596" i="123" s="1"/>
  <c r="C597" i="123" s="1"/>
  <c r="C598" i="123" s="1"/>
  <c r="C599" i="123" s="1"/>
  <c r="C600" i="123" s="1"/>
  <c r="C601" i="123" s="1"/>
  <c r="C602" i="123" s="1"/>
  <c r="C603" i="123" s="1"/>
  <c r="C604" i="123" s="1"/>
  <c r="C605" i="123" s="1"/>
  <c r="C606" i="123" s="1"/>
  <c r="C607" i="123" s="1"/>
  <c r="C608" i="123" s="1"/>
  <c r="C609" i="123" s="1"/>
  <c r="C610" i="123" s="1"/>
  <c r="C611" i="123" s="1"/>
  <c r="C612" i="123" s="1"/>
  <c r="C613" i="123" s="1"/>
  <c r="C614" i="123" s="1"/>
  <c r="C615" i="123" s="1"/>
  <c r="C616" i="123" s="1"/>
  <c r="C617" i="123" s="1"/>
  <c r="C618" i="123" s="1"/>
  <c r="C619" i="123" s="1"/>
  <c r="C620" i="123" s="1"/>
  <c r="C621" i="123" s="1"/>
  <c r="C622" i="123" s="1"/>
  <c r="C623" i="123" s="1"/>
  <c r="C624" i="123" s="1"/>
  <c r="C625" i="123" s="1"/>
  <c r="C626" i="123" s="1"/>
  <c r="C627" i="123" s="1"/>
  <c r="C628" i="123" s="1"/>
  <c r="C629" i="123" s="1"/>
  <c r="C630" i="123" s="1"/>
  <c r="C631" i="123" s="1"/>
  <c r="C632" i="123" s="1"/>
  <c r="C633" i="123" s="1"/>
  <c r="C634" i="123" s="1"/>
  <c r="C635" i="123" s="1"/>
  <c r="C636" i="123" s="1"/>
  <c r="C637" i="123" s="1"/>
  <c r="C638" i="123" s="1"/>
  <c r="C639" i="123" s="1"/>
  <c r="C640" i="123" s="1"/>
  <c r="C641" i="123" s="1"/>
  <c r="C642" i="123" s="1"/>
  <c r="C643" i="123" s="1"/>
  <c r="C644" i="123" s="1"/>
  <c r="C645" i="123" s="1"/>
  <c r="C646" i="123" s="1"/>
  <c r="C647" i="123" s="1"/>
  <c r="C648" i="123" s="1"/>
  <c r="C649" i="123" s="1"/>
  <c r="C650" i="123" s="1"/>
  <c r="C651" i="123" s="1"/>
  <c r="C652" i="123" s="1"/>
  <c r="C653" i="123" s="1"/>
  <c r="C654" i="123" s="1"/>
  <c r="C655" i="123" s="1"/>
  <c r="C656" i="123" s="1"/>
  <c r="C657" i="123" s="1"/>
  <c r="C658" i="123" s="1"/>
  <c r="C659" i="123" s="1"/>
  <c r="C660" i="123" s="1"/>
  <c r="C661" i="123" s="1"/>
  <c r="C662" i="123" s="1"/>
  <c r="C663" i="123" s="1"/>
  <c r="C664" i="123" s="1"/>
  <c r="C665" i="123" s="1"/>
  <c r="C666" i="123" s="1"/>
  <c r="C667" i="123" s="1"/>
  <c r="C668" i="123" s="1"/>
  <c r="C669" i="123" s="1"/>
  <c r="C670" i="123" s="1"/>
  <c r="C671" i="123" s="1"/>
  <c r="C672" i="123" s="1"/>
  <c r="C673" i="123" s="1"/>
  <c r="C674" i="123" s="1"/>
  <c r="C675" i="123" s="1"/>
  <c r="C676" i="123" s="1"/>
  <c r="C677" i="123" s="1"/>
  <c r="C678" i="123" s="1"/>
  <c r="C679" i="123" s="1"/>
  <c r="C680" i="123" s="1"/>
  <c r="C681" i="123" s="1"/>
  <c r="C682" i="123" s="1"/>
  <c r="C683" i="123" s="1"/>
  <c r="C684" i="123" s="1"/>
  <c r="C685" i="123" s="1"/>
  <c r="C686" i="123" s="1"/>
  <c r="C687" i="123" s="1"/>
  <c r="C688" i="123" s="1"/>
  <c r="C689" i="123" s="1"/>
  <c r="C690" i="123" s="1"/>
  <c r="C691" i="123" s="1"/>
  <c r="C692" i="123" s="1"/>
  <c r="C693" i="123" s="1"/>
  <c r="C694" i="123" s="1"/>
  <c r="C695" i="123" s="1"/>
  <c r="C696" i="123" s="1"/>
  <c r="C697" i="123" s="1"/>
  <c r="C698" i="123" s="1"/>
  <c r="C699" i="123" s="1"/>
  <c r="C700" i="123" s="1"/>
  <c r="C701" i="123" s="1"/>
  <c r="C702" i="123" s="1"/>
  <c r="C703" i="123" s="1"/>
  <c r="C704" i="123" s="1"/>
  <c r="C705" i="123" s="1"/>
  <c r="C706" i="123" s="1"/>
  <c r="C707" i="123" s="1"/>
  <c r="C708" i="123" s="1"/>
  <c r="C709" i="123" s="1"/>
  <c r="C710" i="123" s="1"/>
  <c r="C711" i="123" s="1"/>
  <c r="C712" i="123" s="1"/>
  <c r="C713" i="123" s="1"/>
  <c r="C714" i="123" s="1"/>
  <c r="C715" i="123" s="1"/>
  <c r="C716" i="123" s="1"/>
  <c r="C717" i="123" s="1"/>
  <c r="C718" i="123" s="1"/>
  <c r="D434" i="123"/>
  <c r="B244" i="123"/>
  <c r="B245" i="123" s="1"/>
  <c r="D243" i="123"/>
  <c r="D242" i="123"/>
  <c r="D241" i="123"/>
  <c r="D240" i="123"/>
  <c r="D239" i="123"/>
  <c r="D238" i="123"/>
  <c r="D237" i="123"/>
  <c r="D236" i="123"/>
  <c r="D235" i="123"/>
  <c r="D234" i="123"/>
  <c r="D233" i="123"/>
  <c r="D232" i="123"/>
  <c r="D231" i="123"/>
  <c r="D230" i="123"/>
  <c r="D229" i="123"/>
  <c r="D228" i="123"/>
  <c r="D227" i="123"/>
  <c r="D226" i="123"/>
  <c r="D225" i="123"/>
  <c r="D224" i="123"/>
  <c r="D223" i="123"/>
  <c r="D222" i="123"/>
  <c r="D221" i="123"/>
  <c r="D220" i="123"/>
  <c r="D219" i="123"/>
  <c r="D218" i="123"/>
  <c r="D217" i="123"/>
  <c r="D216" i="123"/>
  <c r="D215" i="123"/>
  <c r="D214" i="123"/>
  <c r="D213" i="123"/>
  <c r="D212" i="123"/>
  <c r="D211" i="123"/>
  <c r="D210" i="123"/>
  <c r="D209" i="123"/>
  <c r="D208" i="123"/>
  <c r="D207" i="123"/>
  <c r="D206" i="123"/>
  <c r="D205" i="123"/>
  <c r="D204" i="123"/>
  <c r="D203" i="123"/>
  <c r="D202" i="123"/>
  <c r="D201" i="123"/>
  <c r="D200" i="123"/>
  <c r="D199" i="123"/>
  <c r="D198" i="123"/>
  <c r="D197" i="123"/>
  <c r="D196" i="123"/>
  <c r="D195" i="123"/>
  <c r="D194" i="123"/>
  <c r="D193" i="123"/>
  <c r="D192" i="123"/>
  <c r="D191" i="123"/>
  <c r="D190" i="123"/>
  <c r="D189" i="123"/>
  <c r="D188" i="123"/>
  <c r="D187" i="123"/>
  <c r="D186" i="123"/>
  <c r="D185" i="123"/>
  <c r="D184" i="123"/>
  <c r="D183" i="123"/>
  <c r="D182" i="123"/>
  <c r="D181" i="123"/>
  <c r="D180" i="123"/>
  <c r="D179" i="123"/>
  <c r="D178" i="123"/>
  <c r="D177" i="123"/>
  <c r="D176" i="123"/>
  <c r="D175" i="123"/>
  <c r="D174" i="123"/>
  <c r="D173" i="123"/>
  <c r="D172" i="123"/>
  <c r="D171" i="123"/>
  <c r="D170" i="123"/>
  <c r="D169" i="123"/>
  <c r="D168" i="123"/>
  <c r="D167" i="123"/>
  <c r="D166" i="123"/>
  <c r="D165" i="123"/>
  <c r="D164" i="123"/>
  <c r="D163" i="123"/>
  <c r="D162" i="123"/>
  <c r="D161" i="123"/>
  <c r="D160" i="123"/>
  <c r="D159" i="123"/>
  <c r="D158" i="123"/>
  <c r="D157" i="123"/>
  <c r="D156" i="123"/>
  <c r="D155" i="123"/>
  <c r="D154" i="123"/>
  <c r="D153" i="123"/>
  <c r="D152" i="123"/>
  <c r="D151" i="123"/>
  <c r="D150" i="123"/>
  <c r="D149" i="123"/>
  <c r="D148" i="123"/>
  <c r="D147" i="123"/>
  <c r="D146" i="123"/>
  <c r="D145" i="123"/>
  <c r="D144" i="123"/>
  <c r="D143" i="123"/>
  <c r="D142" i="123"/>
  <c r="D141" i="123"/>
  <c r="D140" i="123"/>
  <c r="D139" i="123"/>
  <c r="D138" i="123"/>
  <c r="D137" i="123"/>
  <c r="D136" i="123"/>
  <c r="D135" i="123"/>
  <c r="D134" i="123"/>
  <c r="D133" i="123"/>
  <c r="D132" i="123"/>
  <c r="D131" i="123"/>
  <c r="D130" i="123"/>
  <c r="D129" i="123"/>
  <c r="D128" i="123"/>
  <c r="D127" i="123"/>
  <c r="D126" i="123"/>
  <c r="D125" i="123"/>
  <c r="D124" i="123"/>
  <c r="D123" i="123"/>
  <c r="D122" i="123"/>
  <c r="D121" i="123"/>
  <c r="D120" i="123"/>
  <c r="D119" i="123"/>
  <c r="D118" i="123"/>
  <c r="D117" i="123"/>
  <c r="D116" i="123"/>
  <c r="D115" i="123"/>
  <c r="D114" i="123"/>
  <c r="D113" i="123"/>
  <c r="D112" i="123"/>
  <c r="D111" i="123"/>
  <c r="D110" i="123"/>
  <c r="D109" i="123"/>
  <c r="D108" i="123"/>
  <c r="D107" i="123"/>
  <c r="D106" i="123"/>
  <c r="D105" i="123"/>
  <c r="D104" i="123"/>
  <c r="D103" i="123"/>
  <c r="D102" i="123"/>
  <c r="D101" i="123"/>
  <c r="D100" i="123"/>
  <c r="D99" i="123"/>
  <c r="D98" i="123"/>
  <c r="D97" i="123"/>
  <c r="D96" i="123"/>
  <c r="D95" i="123"/>
  <c r="D94" i="123"/>
  <c r="D93" i="123"/>
  <c r="D92" i="123"/>
  <c r="D91" i="123"/>
  <c r="D90" i="123"/>
  <c r="D89" i="123"/>
  <c r="D88" i="123"/>
  <c r="D87" i="123"/>
  <c r="D86" i="123"/>
  <c r="D85" i="123"/>
  <c r="D84" i="123"/>
  <c r="D83" i="123"/>
  <c r="D82" i="123"/>
  <c r="D81" i="123"/>
  <c r="D80" i="123"/>
  <c r="D79" i="123"/>
  <c r="D78" i="123"/>
  <c r="D77" i="123"/>
  <c r="D76" i="123"/>
  <c r="D75" i="123"/>
  <c r="D74" i="123"/>
  <c r="D73" i="123"/>
  <c r="D72" i="123"/>
  <c r="D71" i="123"/>
  <c r="D70" i="123"/>
  <c r="D69" i="123"/>
  <c r="D68" i="123"/>
  <c r="D67" i="123"/>
  <c r="D66" i="123"/>
  <c r="D65" i="123"/>
  <c r="D64" i="123"/>
  <c r="D63" i="123"/>
  <c r="D62" i="123"/>
  <c r="D61" i="123"/>
  <c r="D60" i="123"/>
  <c r="D59" i="123"/>
  <c r="D58" i="123"/>
  <c r="D57" i="123"/>
  <c r="D56" i="123"/>
  <c r="D55" i="123"/>
  <c r="D54" i="123"/>
  <c r="D53" i="123"/>
  <c r="D52" i="123"/>
  <c r="D51" i="123"/>
  <c r="D50" i="123"/>
  <c r="D49" i="123"/>
  <c r="D48" i="123"/>
  <c r="D47" i="123"/>
  <c r="D46" i="123"/>
  <c r="D45" i="123"/>
  <c r="D44" i="123"/>
  <c r="D43" i="123"/>
  <c r="D42" i="123"/>
  <c r="D41" i="123"/>
  <c r="D40" i="123"/>
  <c r="D39" i="123"/>
  <c r="D38" i="123"/>
  <c r="D37" i="123"/>
  <c r="D36" i="123"/>
  <c r="D35" i="123"/>
  <c r="D34" i="123"/>
  <c r="D33" i="123"/>
  <c r="D32" i="123"/>
  <c r="D31" i="123"/>
  <c r="D30" i="123"/>
  <c r="D29" i="123"/>
  <c r="D28" i="123"/>
  <c r="D27" i="123"/>
  <c r="D26" i="123"/>
  <c r="D25" i="123"/>
  <c r="D24" i="123"/>
  <c r="D23" i="123"/>
  <c r="D22" i="123"/>
  <c r="D21" i="123"/>
  <c r="D20" i="123"/>
  <c r="D19" i="123"/>
  <c r="D18" i="123"/>
  <c r="D17" i="123"/>
  <c r="D16" i="123"/>
  <c r="D15" i="123"/>
  <c r="D14" i="123"/>
  <c r="D13" i="123"/>
  <c r="D12" i="123"/>
  <c r="D11" i="123"/>
  <c r="D10" i="123"/>
  <c r="D9" i="123"/>
  <c r="D8" i="123"/>
  <c r="D7" i="123"/>
  <c r="D6" i="123"/>
  <c r="D5" i="123"/>
  <c r="D4" i="123"/>
  <c r="D3" i="123"/>
  <c r="C3" i="123"/>
  <c r="C4" i="123" s="1"/>
  <c r="C5" i="123" s="1"/>
  <c r="C6" i="123" s="1"/>
  <c r="C7" i="123" s="1"/>
  <c r="C8" i="123" s="1"/>
  <c r="C9" i="123" s="1"/>
  <c r="C10" i="123" s="1"/>
  <c r="C11" i="123" s="1"/>
  <c r="C12" i="123" s="1"/>
  <c r="C13" i="123" s="1"/>
  <c r="C14" i="123" s="1"/>
  <c r="C15" i="123" s="1"/>
  <c r="C16" i="123" s="1"/>
  <c r="C17" i="123" s="1"/>
  <c r="C18" i="123" s="1"/>
  <c r="C19" i="123" s="1"/>
  <c r="C20" i="123" s="1"/>
  <c r="C21" i="123" s="1"/>
  <c r="C22" i="123" s="1"/>
  <c r="C23" i="123" s="1"/>
  <c r="C24" i="123" s="1"/>
  <c r="C25" i="123" s="1"/>
  <c r="C26" i="123" s="1"/>
  <c r="C27" i="123" s="1"/>
  <c r="C28" i="123" s="1"/>
  <c r="C29" i="123" s="1"/>
  <c r="C30" i="123" s="1"/>
  <c r="C31" i="123" s="1"/>
  <c r="C32" i="123" s="1"/>
  <c r="C33" i="123" s="1"/>
  <c r="C34" i="123" s="1"/>
  <c r="C35" i="123" s="1"/>
  <c r="C36" i="123" s="1"/>
  <c r="C37" i="123" s="1"/>
  <c r="C38" i="123" s="1"/>
  <c r="C39" i="123" s="1"/>
  <c r="C40" i="123" s="1"/>
  <c r="C41" i="123" s="1"/>
  <c r="D2" i="123"/>
  <c r="C6748" i="119"/>
  <c r="C6749" i="119" s="1"/>
  <c r="C6750" i="119" s="1"/>
  <c r="C6751" i="119" s="1"/>
  <c r="C6752" i="119" s="1"/>
  <c r="C6753" i="119" s="1"/>
  <c r="C6754" i="119" s="1"/>
  <c r="C6755" i="119" s="1"/>
  <c r="C6756" i="119" s="1"/>
  <c r="C6757" i="119" s="1"/>
  <c r="C6758" i="119" s="1"/>
  <c r="C6759" i="119" s="1"/>
  <c r="C6760" i="119" s="1"/>
  <c r="C6761" i="119" s="1"/>
  <c r="C6762" i="119" s="1"/>
  <c r="C6763" i="119" s="1"/>
  <c r="C6764" i="119" s="1"/>
  <c r="C6765" i="119" s="1"/>
  <c r="C6766" i="119" s="1"/>
  <c r="C6767" i="119" s="1"/>
  <c r="C6768" i="119" s="1"/>
  <c r="C6769" i="119" s="1"/>
  <c r="C6770" i="119" s="1"/>
  <c r="C6771" i="119" s="1"/>
  <c r="C6772" i="119" s="1"/>
  <c r="C6773" i="119" s="1"/>
  <c r="C6774" i="119" s="1"/>
  <c r="C6775" i="119" s="1"/>
  <c r="C6776" i="119" s="1"/>
  <c r="C6777" i="119" s="1"/>
  <c r="C6778" i="119" s="1"/>
  <c r="C6779" i="119" s="1"/>
  <c r="C6780" i="119" s="1"/>
  <c r="C6781" i="119" s="1"/>
  <c r="C6782" i="119" s="1"/>
  <c r="C6783" i="119" s="1"/>
  <c r="C6784" i="119" s="1"/>
  <c r="C6785" i="119" s="1"/>
  <c r="C6786" i="119" s="1"/>
  <c r="C6787" i="119" s="1"/>
  <c r="C6788" i="119" s="1"/>
  <c r="C6789" i="119" s="1"/>
  <c r="C6790" i="119" s="1"/>
  <c r="C6791" i="119" s="1"/>
  <c r="C6792" i="119" s="1"/>
  <c r="C6793" i="119" s="1"/>
  <c r="C6794" i="119" s="1"/>
  <c r="C6795" i="119" s="1"/>
  <c r="C6796" i="119" s="1"/>
  <c r="C6797" i="119" s="1"/>
  <c r="C6798" i="119" s="1"/>
  <c r="C6799" i="119" s="1"/>
  <c r="C6800" i="119" s="1"/>
  <c r="C6801" i="119" s="1"/>
  <c r="C6802" i="119" s="1"/>
  <c r="C6803" i="119" s="1"/>
  <c r="C6804" i="119" s="1"/>
  <c r="C6805" i="119" s="1"/>
  <c r="C6806" i="119" s="1"/>
  <c r="C6807" i="119" s="1"/>
  <c r="C6808" i="119" s="1"/>
  <c r="C6809" i="119" s="1"/>
  <c r="C6810" i="119" s="1"/>
  <c r="C6811" i="119" s="1"/>
  <c r="C6812" i="119" s="1"/>
  <c r="C6813" i="119" s="1"/>
  <c r="C6814" i="119" s="1"/>
  <c r="C6815" i="119" s="1"/>
  <c r="C6816" i="119" s="1"/>
  <c r="C6817" i="119" s="1"/>
  <c r="C6818" i="119" s="1"/>
  <c r="C6819" i="119" s="1"/>
  <c r="C6820" i="119" s="1"/>
  <c r="C6821" i="119" s="1"/>
  <c r="C6822" i="119" s="1"/>
  <c r="C6823" i="119" s="1"/>
  <c r="C6824" i="119" s="1"/>
  <c r="C6825" i="119" s="1"/>
  <c r="C6826" i="119" s="1"/>
  <c r="C6827" i="119" s="1"/>
  <c r="C6828" i="119" s="1"/>
  <c r="C6829" i="119" s="1"/>
  <c r="C6830" i="119" s="1"/>
  <c r="C6831" i="119" s="1"/>
  <c r="C6832" i="119" s="1"/>
  <c r="C6833" i="119" s="1"/>
  <c r="C6834" i="119" s="1"/>
  <c r="C6835" i="119" s="1"/>
  <c r="C6836" i="119" s="1"/>
  <c r="C6837" i="119" s="1"/>
  <c r="C6838" i="119" s="1"/>
  <c r="C6839" i="119" s="1"/>
  <c r="C6840" i="119" s="1"/>
  <c r="C6841" i="119" s="1"/>
  <c r="C6842" i="119" s="1"/>
  <c r="C6843" i="119" s="1"/>
  <c r="C6844" i="119" s="1"/>
  <c r="C6845" i="119" s="1"/>
  <c r="C6846" i="119" s="1"/>
  <c r="C6847" i="119" s="1"/>
  <c r="C6848" i="119" s="1"/>
  <c r="C6849" i="119" s="1"/>
  <c r="C6850" i="119" s="1"/>
  <c r="C6851" i="119" s="1"/>
  <c r="C6852" i="119" s="1"/>
  <c r="C6853" i="119" s="1"/>
  <c r="C6854" i="119" s="1"/>
  <c r="C6855" i="119" s="1"/>
  <c r="C6856" i="119" s="1"/>
  <c r="C6857" i="119" s="1"/>
  <c r="C6858" i="119" s="1"/>
  <c r="C6859" i="119" s="1"/>
  <c r="C6860" i="119" s="1"/>
  <c r="C6861" i="119" s="1"/>
  <c r="C6862" i="119" s="1"/>
  <c r="C6863" i="119" s="1"/>
  <c r="C6864" i="119" s="1"/>
  <c r="C6865" i="119" s="1"/>
  <c r="C6866" i="119" s="1"/>
  <c r="C6867" i="119" s="1"/>
  <c r="C6868" i="119" s="1"/>
  <c r="C6869" i="119" s="1"/>
  <c r="C6870" i="119" s="1"/>
  <c r="C6871" i="119" s="1"/>
  <c r="C6872" i="119" s="1"/>
  <c r="C6873" i="119" s="1"/>
  <c r="C6874" i="119" s="1"/>
  <c r="C6875" i="119" s="1"/>
  <c r="C6876" i="119" s="1"/>
  <c r="C6877" i="119" s="1"/>
  <c r="C6878" i="119" s="1"/>
  <c r="C6879" i="119" s="1"/>
  <c r="C6880" i="119" s="1"/>
  <c r="C6881" i="119" s="1"/>
  <c r="C6882" i="119" s="1"/>
  <c r="C6883" i="119" s="1"/>
  <c r="C6884" i="119" s="1"/>
  <c r="C6885" i="119" s="1"/>
  <c r="C6886" i="119" s="1"/>
  <c r="C6887" i="119" s="1"/>
  <c r="C6888" i="119" s="1"/>
  <c r="C6889" i="119" s="1"/>
  <c r="C6890" i="119" s="1"/>
  <c r="C6891" i="119" s="1"/>
  <c r="C6892" i="119" s="1"/>
  <c r="C6893" i="119" s="1"/>
  <c r="C6894" i="119" s="1"/>
  <c r="C6895" i="119" s="1"/>
  <c r="C6896" i="119" s="1"/>
  <c r="C6897" i="119" s="1"/>
  <c r="C6898" i="119" s="1"/>
  <c r="C6899" i="119" s="1"/>
  <c r="C6900" i="119" s="1"/>
  <c r="C6901" i="119" s="1"/>
  <c r="C6902" i="119" s="1"/>
  <c r="C6903" i="119" s="1"/>
  <c r="C6904" i="119" s="1"/>
  <c r="C6905" i="119" s="1"/>
  <c r="C6906" i="119" s="1"/>
  <c r="C6907" i="119" s="1"/>
  <c r="C6908" i="119" s="1"/>
  <c r="C6909" i="119" s="1"/>
  <c r="C6910" i="119" s="1"/>
  <c r="C6911" i="119" s="1"/>
  <c r="C6912" i="119" s="1"/>
  <c r="C6913" i="119" s="1"/>
  <c r="C6914" i="119" s="1"/>
  <c r="C6915" i="119" s="1"/>
  <c r="C6916" i="119" s="1"/>
  <c r="C6917" i="119" s="1"/>
  <c r="C6918" i="119" s="1"/>
  <c r="C6919" i="119" s="1"/>
  <c r="C6920" i="119" s="1"/>
  <c r="C6921" i="119" s="1"/>
  <c r="C6922" i="119" s="1"/>
  <c r="C6923" i="119" s="1"/>
  <c r="C6924" i="119" s="1"/>
  <c r="C6925" i="119" s="1"/>
  <c r="C6926" i="119" s="1"/>
  <c r="C6927" i="119" s="1"/>
  <c r="C6928" i="119" s="1"/>
  <c r="C6929" i="119" s="1"/>
  <c r="C6930" i="119" s="1"/>
  <c r="C6931" i="119" s="1"/>
  <c r="C6932" i="119" s="1"/>
  <c r="C6933" i="119" s="1"/>
  <c r="C6934" i="119" s="1"/>
  <c r="C6935" i="119" s="1"/>
  <c r="C6936" i="119" s="1"/>
  <c r="C6937" i="119" s="1"/>
  <c r="C6938" i="119" s="1"/>
  <c r="C6939" i="119" s="1"/>
  <c r="C6940" i="119" s="1"/>
  <c r="C6941" i="119" s="1"/>
  <c r="C6942" i="119" s="1"/>
  <c r="C6943" i="119" s="1"/>
  <c r="C6944" i="119" s="1"/>
  <c r="C6945" i="119" s="1"/>
  <c r="C6946" i="119" s="1"/>
  <c r="C6947" i="119" s="1"/>
  <c r="C6948" i="119" s="1"/>
  <c r="C6949" i="119" s="1"/>
  <c r="C6950" i="119" s="1"/>
  <c r="C6951" i="119" s="1"/>
  <c r="C6952" i="119" s="1"/>
  <c r="C6953" i="119" s="1"/>
  <c r="C6954" i="119" s="1"/>
  <c r="C6955" i="119" s="1"/>
  <c r="C6956" i="119" s="1"/>
  <c r="C6957" i="119" s="1"/>
  <c r="C6958" i="119" s="1"/>
  <c r="C6959" i="119" s="1"/>
  <c r="C6960" i="119" s="1"/>
  <c r="C6961" i="119" s="1"/>
  <c r="C6962" i="119" s="1"/>
  <c r="C6963" i="119" s="1"/>
  <c r="C6964" i="119" s="1"/>
  <c r="C6965" i="119" s="1"/>
  <c r="C6966" i="119" s="1"/>
  <c r="C6967" i="119" s="1"/>
  <c r="C6968" i="119" s="1"/>
  <c r="C6969" i="119" s="1"/>
  <c r="C6970" i="119" s="1"/>
  <c r="C6971" i="119" s="1"/>
  <c r="C6972" i="119" s="1"/>
  <c r="C6973" i="119" s="1"/>
  <c r="C6974" i="119" s="1"/>
  <c r="C6975" i="119" s="1"/>
  <c r="C6976" i="119" s="1"/>
  <c r="C6977" i="119" s="1"/>
  <c r="C6978" i="119" s="1"/>
  <c r="C6979" i="119" s="1"/>
  <c r="C6980" i="119" s="1"/>
  <c r="C6981" i="119" s="1"/>
  <c r="C6982" i="119" s="1"/>
  <c r="C6983" i="119" s="1"/>
  <c r="C6984" i="119" s="1"/>
  <c r="C6985" i="119" s="1"/>
  <c r="C6986" i="119" s="1"/>
  <c r="C6987" i="119" s="1"/>
  <c r="C6988" i="119" s="1"/>
  <c r="C6548" i="119"/>
  <c r="C6549" i="119" s="1"/>
  <c r="C6550" i="119" s="1"/>
  <c r="C6551" i="119" s="1"/>
  <c r="C6552" i="119" s="1"/>
  <c r="C6553" i="119" s="1"/>
  <c r="C6554" i="119" s="1"/>
  <c r="C6555" i="119" s="1"/>
  <c r="C6556" i="119" s="1"/>
  <c r="C6557" i="119" s="1"/>
  <c r="C6558" i="119" s="1"/>
  <c r="C6559" i="119" s="1"/>
  <c r="C6560" i="119" s="1"/>
  <c r="C6561" i="119" s="1"/>
  <c r="C6562" i="119" s="1"/>
  <c r="C6563" i="119" s="1"/>
  <c r="C6564" i="119" s="1"/>
  <c r="C6565" i="119" s="1"/>
  <c r="C6566" i="119" s="1"/>
  <c r="C6567" i="119" s="1"/>
  <c r="C6568" i="119" s="1"/>
  <c r="C6569" i="119" s="1"/>
  <c r="C6570" i="119" s="1"/>
  <c r="C6571" i="119" s="1"/>
  <c r="C6572" i="119" s="1"/>
  <c r="C6573" i="119" s="1"/>
  <c r="C6574" i="119" s="1"/>
  <c r="C6575" i="119" s="1"/>
  <c r="C6576" i="119" s="1"/>
  <c r="C6577" i="119" s="1"/>
  <c r="C6578" i="119" s="1"/>
  <c r="C6579" i="119" s="1"/>
  <c r="C6580" i="119" s="1"/>
  <c r="C6581" i="119" s="1"/>
  <c r="C6582" i="119" s="1"/>
  <c r="C6583" i="119" s="1"/>
  <c r="C6584" i="119" s="1"/>
  <c r="C6585" i="119" s="1"/>
  <c r="C6586" i="119" s="1"/>
  <c r="C6587" i="119" s="1"/>
  <c r="C6588" i="119" s="1"/>
  <c r="C6589" i="119" s="1"/>
  <c r="C6590" i="119" s="1"/>
  <c r="C6591" i="119" s="1"/>
  <c r="C6592" i="119" s="1"/>
  <c r="C6593" i="119" s="1"/>
  <c r="C6594" i="119" s="1"/>
  <c r="C6595" i="119" s="1"/>
  <c r="C6596" i="119" s="1"/>
  <c r="C6597" i="119" s="1"/>
  <c r="C6598" i="119" s="1"/>
  <c r="C6599" i="119" s="1"/>
  <c r="C6600" i="119" s="1"/>
  <c r="C6601" i="119" s="1"/>
  <c r="C6602" i="119" s="1"/>
  <c r="C6603" i="119" s="1"/>
  <c r="C6604" i="119" s="1"/>
  <c r="C6605" i="119" s="1"/>
  <c r="C6606" i="119" s="1"/>
  <c r="C6607" i="119" s="1"/>
  <c r="C6608" i="119" s="1"/>
  <c r="C6609" i="119" s="1"/>
  <c r="C6610" i="119" s="1"/>
  <c r="C6611" i="119" s="1"/>
  <c r="C6612" i="119" s="1"/>
  <c r="C6613" i="119" s="1"/>
  <c r="C6614" i="119" s="1"/>
  <c r="C6615" i="119" s="1"/>
  <c r="C6616" i="119" s="1"/>
  <c r="C6617" i="119" s="1"/>
  <c r="C6618" i="119" s="1"/>
  <c r="C6619" i="119" s="1"/>
  <c r="C6620" i="119" s="1"/>
  <c r="C6621" i="119" s="1"/>
  <c r="C6622" i="119" s="1"/>
  <c r="C6623" i="119" s="1"/>
  <c r="C6624" i="119" s="1"/>
  <c r="C6625" i="119" s="1"/>
  <c r="C6626" i="119" s="1"/>
  <c r="C6627" i="119" s="1"/>
  <c r="C6628" i="119" s="1"/>
  <c r="C6629" i="119" s="1"/>
  <c r="C6630" i="119" s="1"/>
  <c r="C6631" i="119" s="1"/>
  <c r="C6632" i="119" s="1"/>
  <c r="C6633" i="119" s="1"/>
  <c r="C6634" i="119" s="1"/>
  <c r="C6635" i="119" s="1"/>
  <c r="C6636" i="119" s="1"/>
  <c r="C6637" i="119" s="1"/>
  <c r="C6638" i="119" s="1"/>
  <c r="C6639" i="119" s="1"/>
  <c r="C6640" i="119" s="1"/>
  <c r="C6641" i="119" s="1"/>
  <c r="C6642" i="119" s="1"/>
  <c r="C6643" i="119" s="1"/>
  <c r="C6644" i="119" s="1"/>
  <c r="C6645" i="119" s="1"/>
  <c r="C6646" i="119" s="1"/>
  <c r="C6647" i="119" s="1"/>
  <c r="C6648" i="119" s="1"/>
  <c r="C6649" i="119" s="1"/>
  <c r="C6650" i="119" s="1"/>
  <c r="C6651" i="119" s="1"/>
  <c r="C6652" i="119" s="1"/>
  <c r="C6653" i="119" s="1"/>
  <c r="C6654" i="119" s="1"/>
  <c r="C6655" i="119" s="1"/>
  <c r="C6656" i="119" s="1"/>
  <c r="C6657" i="119" s="1"/>
  <c r="C6658" i="119" s="1"/>
  <c r="C6659" i="119" s="1"/>
  <c r="C6660" i="119" s="1"/>
  <c r="C6661" i="119" s="1"/>
  <c r="C6662" i="119" s="1"/>
  <c r="C6663" i="119" s="1"/>
  <c r="C6664" i="119" s="1"/>
  <c r="C6665" i="119" s="1"/>
  <c r="C6666" i="119" s="1"/>
  <c r="C6667" i="119" s="1"/>
  <c r="C6668" i="119" s="1"/>
  <c r="C6669" i="119" s="1"/>
  <c r="C6670" i="119" s="1"/>
  <c r="C6671" i="119" s="1"/>
  <c r="C6672" i="119" s="1"/>
  <c r="C6673" i="119" s="1"/>
  <c r="C6674" i="119" s="1"/>
  <c r="C6675" i="119" s="1"/>
  <c r="C6676" i="119" s="1"/>
  <c r="C6677" i="119" s="1"/>
  <c r="C6678" i="119" s="1"/>
  <c r="C6679" i="119" s="1"/>
  <c r="C6680" i="119" s="1"/>
  <c r="C6681" i="119" s="1"/>
  <c r="C6682" i="119" s="1"/>
  <c r="C6683" i="119" s="1"/>
  <c r="C6684" i="119" s="1"/>
  <c r="C6685" i="119" s="1"/>
  <c r="C6686" i="119" s="1"/>
  <c r="C6687" i="119" s="1"/>
  <c r="C6688" i="119" s="1"/>
  <c r="C6689" i="119" s="1"/>
  <c r="C6690" i="119" s="1"/>
  <c r="C6691" i="119" s="1"/>
  <c r="C6692" i="119" s="1"/>
  <c r="C6693" i="119" s="1"/>
  <c r="C6694" i="119" s="1"/>
  <c r="C6695" i="119" s="1"/>
  <c r="C6696" i="119" s="1"/>
  <c r="C6697" i="119" s="1"/>
  <c r="C6698" i="119" s="1"/>
  <c r="C6699" i="119" s="1"/>
  <c r="C6700" i="119" s="1"/>
  <c r="C6701" i="119" s="1"/>
  <c r="C6702" i="119" s="1"/>
  <c r="C6703" i="119" s="1"/>
  <c r="C6704" i="119" s="1"/>
  <c r="C6705" i="119" s="1"/>
  <c r="C6706" i="119" s="1"/>
  <c r="C6707" i="119" s="1"/>
  <c r="C6708" i="119" s="1"/>
  <c r="C6709" i="119" s="1"/>
  <c r="C6710" i="119" s="1"/>
  <c r="C6711" i="119" s="1"/>
  <c r="C6712" i="119" s="1"/>
  <c r="C6713" i="119" s="1"/>
  <c r="C6714" i="119" s="1"/>
  <c r="C6715" i="119" s="1"/>
  <c r="C6716" i="119" s="1"/>
  <c r="C6717" i="119" s="1"/>
  <c r="C6718" i="119" s="1"/>
  <c r="C6719" i="119" s="1"/>
  <c r="C6720" i="119" s="1"/>
  <c r="C6721" i="119" s="1"/>
  <c r="C6722" i="119" s="1"/>
  <c r="C6723" i="119" s="1"/>
  <c r="C6724" i="119" s="1"/>
  <c r="C6725" i="119" s="1"/>
  <c r="C6726" i="119" s="1"/>
  <c r="C6727" i="119" s="1"/>
  <c r="C6728" i="119" s="1"/>
  <c r="C6729" i="119" s="1"/>
  <c r="C6730" i="119" s="1"/>
  <c r="C6731" i="119" s="1"/>
  <c r="C6732" i="119" s="1"/>
  <c r="C6733" i="119" s="1"/>
  <c r="C6734" i="119" s="1"/>
  <c r="C6735" i="119" s="1"/>
  <c r="C6736" i="119" s="1"/>
  <c r="C6737" i="119" s="1"/>
  <c r="C6738" i="119" s="1"/>
  <c r="C6739" i="119" s="1"/>
  <c r="C6740" i="119" s="1"/>
  <c r="C6741" i="119" s="1"/>
  <c r="C6742" i="119" s="1"/>
  <c r="C6743" i="119" s="1"/>
  <c r="C6744" i="119" s="1"/>
  <c r="C6745" i="119" s="1"/>
  <c r="C6746" i="119" s="1"/>
  <c r="C4885" i="119"/>
  <c r="C4886" i="119" s="1"/>
  <c r="C4887" i="119" s="1"/>
  <c r="C4888" i="119" s="1"/>
  <c r="C4889" i="119" s="1"/>
  <c r="C4890" i="119" s="1"/>
  <c r="C4891" i="119" s="1"/>
  <c r="C4892" i="119" s="1"/>
  <c r="C4893" i="119" s="1"/>
  <c r="C4894" i="119" s="1"/>
  <c r="C4895" i="119" s="1"/>
  <c r="C4896" i="119" s="1"/>
  <c r="C4897" i="119" s="1"/>
  <c r="C4898" i="119" s="1"/>
  <c r="C4899" i="119" s="1"/>
  <c r="C4900" i="119" s="1"/>
  <c r="C4901" i="119" s="1"/>
  <c r="C4902" i="119" s="1"/>
  <c r="C4903" i="119" s="1"/>
  <c r="C4904" i="119" s="1"/>
  <c r="C4905" i="119" s="1"/>
  <c r="C4906" i="119" s="1"/>
  <c r="C4907" i="119" s="1"/>
  <c r="C4908" i="119" s="1"/>
  <c r="C4909" i="119" s="1"/>
  <c r="C4910" i="119" s="1"/>
  <c r="C4911" i="119" s="1"/>
  <c r="C4912" i="119" s="1"/>
  <c r="C4913" i="119" s="1"/>
  <c r="C4914" i="119" s="1"/>
  <c r="C4915" i="119" s="1"/>
  <c r="C4916" i="119" s="1"/>
  <c r="C4917" i="119" s="1"/>
  <c r="C4918" i="119" s="1"/>
  <c r="C4919" i="119" s="1"/>
  <c r="C4920" i="119" s="1"/>
  <c r="C4921" i="119" s="1"/>
  <c r="C4922" i="119" s="1"/>
  <c r="C4923" i="119" s="1"/>
  <c r="C4924" i="119" s="1"/>
  <c r="C4925" i="119" s="1"/>
  <c r="C4926" i="119" s="1"/>
  <c r="C4927" i="119" s="1"/>
  <c r="C4928" i="119" s="1"/>
  <c r="C4929" i="119" s="1"/>
  <c r="C4930" i="119" s="1"/>
  <c r="C4931" i="119" s="1"/>
  <c r="C4932" i="119" s="1"/>
  <c r="C4933" i="119" s="1"/>
  <c r="C4934" i="119" s="1"/>
  <c r="C4935" i="119" s="1"/>
  <c r="C4936" i="119" s="1"/>
  <c r="C4937" i="119" s="1"/>
  <c r="C4938" i="119" s="1"/>
  <c r="C4939" i="119" s="1"/>
  <c r="C4940" i="119" s="1"/>
  <c r="C4941" i="119" s="1"/>
  <c r="C4942" i="119" s="1"/>
  <c r="C4943" i="119" s="1"/>
  <c r="C4944" i="119" s="1"/>
  <c r="C4945" i="119" s="1"/>
  <c r="C4946" i="119" s="1"/>
  <c r="C4947" i="119" s="1"/>
  <c r="C4948" i="119" s="1"/>
  <c r="C4949" i="119" s="1"/>
  <c r="C4950" i="119" s="1"/>
  <c r="C4951" i="119" s="1"/>
  <c r="C4952" i="119" s="1"/>
  <c r="C4953" i="119" s="1"/>
  <c r="C4954" i="119" s="1"/>
  <c r="C4955" i="119" s="1"/>
  <c r="C4956" i="119" s="1"/>
  <c r="C4957" i="119" s="1"/>
  <c r="C4958" i="119" s="1"/>
  <c r="C4959" i="119" s="1"/>
  <c r="C4960" i="119" s="1"/>
  <c r="C4961" i="119" s="1"/>
  <c r="C4962" i="119" s="1"/>
  <c r="C4963" i="119" s="1"/>
  <c r="C4964" i="119" s="1"/>
  <c r="C4965" i="119" s="1"/>
  <c r="C4966" i="119" s="1"/>
  <c r="C4967" i="119" s="1"/>
  <c r="C4968" i="119" s="1"/>
  <c r="C4969" i="119" s="1"/>
  <c r="C4970" i="119" s="1"/>
  <c r="C4971" i="119" s="1"/>
  <c r="C4972" i="119" s="1"/>
  <c r="C4973" i="119" s="1"/>
  <c r="C4974" i="119" s="1"/>
  <c r="C4975" i="119" s="1"/>
  <c r="C4976" i="119" s="1"/>
  <c r="C4977" i="119" s="1"/>
  <c r="C4978" i="119" s="1"/>
  <c r="C4979" i="119" s="1"/>
  <c r="C4980" i="119" s="1"/>
  <c r="C4981" i="119" s="1"/>
  <c r="C4982" i="119" s="1"/>
  <c r="C4983" i="119" s="1"/>
  <c r="C4984" i="119" s="1"/>
  <c r="C4985" i="119" s="1"/>
  <c r="C4986" i="119" s="1"/>
  <c r="C4987" i="119" s="1"/>
  <c r="C4988" i="119" s="1"/>
  <c r="C4989" i="119" s="1"/>
  <c r="C4990" i="119" s="1"/>
  <c r="C4991" i="119" s="1"/>
  <c r="C4992" i="119" s="1"/>
  <c r="C4993" i="119" s="1"/>
  <c r="C4994" i="119" s="1"/>
  <c r="C4995" i="119" s="1"/>
  <c r="C4996" i="119" s="1"/>
  <c r="C4997" i="119" s="1"/>
  <c r="C4998" i="119" s="1"/>
  <c r="C4999" i="119" s="1"/>
  <c r="C5000" i="119" s="1"/>
  <c r="C5001" i="119" s="1"/>
  <c r="C5002" i="119" s="1"/>
  <c r="C5003" i="119" s="1"/>
  <c r="C5004" i="119" s="1"/>
  <c r="C5005" i="119" s="1"/>
  <c r="C5006" i="119" s="1"/>
  <c r="C5007" i="119" s="1"/>
  <c r="C5008" i="119" s="1"/>
  <c r="C5009" i="119" s="1"/>
  <c r="C5010" i="119" s="1"/>
  <c r="C5011" i="119" s="1"/>
  <c r="C5012" i="119" s="1"/>
  <c r="C5013" i="119" s="1"/>
  <c r="C5014" i="119" s="1"/>
  <c r="C5015" i="119" s="1"/>
  <c r="C5016" i="119" s="1"/>
  <c r="C5017" i="119" s="1"/>
  <c r="C5018" i="119" s="1"/>
  <c r="C5019" i="119" s="1"/>
  <c r="C5020" i="119" s="1"/>
  <c r="C5021" i="119" s="1"/>
  <c r="C5022" i="119" s="1"/>
  <c r="C5023" i="119" s="1"/>
  <c r="C5024" i="119" s="1"/>
  <c r="C5025" i="119" s="1"/>
  <c r="C5026" i="119" s="1"/>
  <c r="C5027" i="119" s="1"/>
  <c r="C5028" i="119" s="1"/>
  <c r="C5029" i="119" s="1"/>
  <c r="C5030" i="119" s="1"/>
  <c r="C5031" i="119" s="1"/>
  <c r="C5032" i="119" s="1"/>
  <c r="C5033" i="119" s="1"/>
  <c r="C5034" i="119" s="1"/>
  <c r="C5035" i="119" s="1"/>
  <c r="C5036" i="119" s="1"/>
  <c r="C5037" i="119" s="1"/>
  <c r="C5038" i="119" s="1"/>
  <c r="C5039" i="119" s="1"/>
  <c r="C5040" i="119" s="1"/>
  <c r="C5041" i="119" s="1"/>
  <c r="C5042" i="119" s="1"/>
  <c r="C5043" i="119" s="1"/>
  <c r="C5044" i="119" s="1"/>
  <c r="C5045" i="119" s="1"/>
  <c r="C5046" i="119" s="1"/>
  <c r="C5047" i="119" s="1"/>
  <c r="C5048" i="119" s="1"/>
  <c r="C5049" i="119" s="1"/>
  <c r="C5050" i="119" s="1"/>
  <c r="C5051" i="119" s="1"/>
  <c r="C5052" i="119" s="1"/>
  <c r="C5053" i="119" s="1"/>
  <c r="C5054" i="119" s="1"/>
  <c r="C5055" i="119" s="1"/>
  <c r="C5056" i="119" s="1"/>
  <c r="C5057" i="119" s="1"/>
  <c r="C5058" i="119" s="1"/>
  <c r="C5059" i="119" s="1"/>
  <c r="C5060" i="119" s="1"/>
  <c r="C5061" i="119" s="1"/>
  <c r="C5062" i="119" s="1"/>
  <c r="C5063" i="119" s="1"/>
  <c r="C5064" i="119" s="1"/>
  <c r="C5065" i="119" s="1"/>
  <c r="C5066" i="119" s="1"/>
  <c r="C5067" i="119" s="1"/>
  <c r="C5068" i="119" s="1"/>
  <c r="C5069" i="119" s="1"/>
  <c r="C5070" i="119" s="1"/>
  <c r="C5071" i="119" s="1"/>
  <c r="C5072" i="119" s="1"/>
  <c r="C5073" i="119" s="1"/>
  <c r="C5074" i="119" s="1"/>
  <c r="C5075" i="119" s="1"/>
  <c r="C5076" i="119" s="1"/>
  <c r="C5077" i="119" s="1"/>
  <c r="C5078" i="119" s="1"/>
  <c r="C5079" i="119" s="1"/>
  <c r="C5080" i="119" s="1"/>
  <c r="C5081" i="119" s="1"/>
  <c r="C5082" i="119" s="1"/>
  <c r="C5083" i="119" s="1"/>
  <c r="C5084" i="119" s="1"/>
  <c r="C5085" i="119" s="1"/>
  <c r="C5086" i="119" s="1"/>
  <c r="C5087" i="119" s="1"/>
  <c r="C5088" i="119" s="1"/>
  <c r="C5089" i="119" s="1"/>
  <c r="C5090" i="119" s="1"/>
  <c r="C5091" i="119" s="1"/>
  <c r="C5092" i="119" s="1"/>
  <c r="C5093" i="119" s="1"/>
  <c r="C5094" i="119" s="1"/>
  <c r="C5095" i="119" s="1"/>
  <c r="C5096" i="119" s="1"/>
  <c r="C5097" i="119" s="1"/>
  <c r="C5098" i="119" s="1"/>
  <c r="C5099" i="119" s="1"/>
  <c r="C5100" i="119" s="1"/>
  <c r="C5101" i="119" s="1"/>
  <c r="C5102" i="119" s="1"/>
  <c r="C5103" i="119" s="1"/>
  <c r="C5104" i="119" s="1"/>
  <c r="C5105" i="119" s="1"/>
  <c r="C5106" i="119" s="1"/>
  <c r="C5107" i="119" s="1"/>
  <c r="C5108" i="119" s="1"/>
  <c r="C5109" i="119" s="1"/>
  <c r="C5110" i="119" s="1"/>
  <c r="C5111" i="119" s="1"/>
  <c r="C5112" i="119" s="1"/>
  <c r="C5113" i="119" s="1"/>
  <c r="C5114" i="119" s="1"/>
  <c r="C5115" i="119" s="1"/>
  <c r="C5116" i="119" s="1"/>
  <c r="C5117" i="119" s="1"/>
  <c r="C5118" i="119" s="1"/>
  <c r="C5119" i="119" s="1"/>
  <c r="C5120" i="119" s="1"/>
  <c r="C5121" i="119" s="1"/>
  <c r="C5122" i="119" s="1"/>
  <c r="C5123" i="119" s="1"/>
  <c r="C5124" i="119" s="1"/>
  <c r="C5125" i="119" s="1"/>
  <c r="C5126" i="119" s="1"/>
  <c r="C5127" i="119" s="1"/>
  <c r="C5128" i="119" s="1"/>
  <c r="C5129" i="119" s="1"/>
  <c r="C5130" i="119" s="1"/>
  <c r="C5131" i="119" s="1"/>
  <c r="C5132" i="119" s="1"/>
  <c r="C5133" i="119" s="1"/>
  <c r="C5134" i="119" s="1"/>
  <c r="C5135" i="119" s="1"/>
  <c r="C5136" i="119" s="1"/>
  <c r="C5137" i="119" s="1"/>
  <c r="C5138" i="119" s="1"/>
  <c r="C5139" i="119" s="1"/>
  <c r="C5140" i="119" s="1"/>
  <c r="C5141" i="119" s="1"/>
  <c r="C5142" i="119" s="1"/>
  <c r="C5143" i="119" s="1"/>
  <c r="C5144" i="119" s="1"/>
  <c r="C5145" i="119" s="1"/>
  <c r="C5146" i="119" s="1"/>
  <c r="C5147" i="119" s="1"/>
  <c r="C5148" i="119" s="1"/>
  <c r="C5149" i="119" s="1"/>
  <c r="C5150" i="119" s="1"/>
  <c r="C5151" i="119" s="1"/>
  <c r="C5152" i="119" s="1"/>
  <c r="C5153" i="119" s="1"/>
  <c r="D5153" i="119"/>
  <c r="D5152" i="119"/>
  <c r="D5151" i="119"/>
  <c r="D5150" i="119"/>
  <c r="D5149" i="119"/>
  <c r="D5148" i="119"/>
  <c r="D5147" i="119"/>
  <c r="D5146" i="119"/>
  <c r="D5145" i="119"/>
  <c r="D5144" i="119"/>
  <c r="D5143" i="119"/>
  <c r="D5142" i="119"/>
  <c r="D5141" i="119"/>
  <c r="D5140" i="119"/>
  <c r="D5139" i="119"/>
  <c r="D5138" i="119"/>
  <c r="D5137" i="119"/>
  <c r="D5136" i="119"/>
  <c r="D5135" i="119"/>
  <c r="D5134" i="119"/>
  <c r="D5133" i="119"/>
  <c r="D5132" i="119"/>
  <c r="D5131" i="119"/>
  <c r="D5130" i="119"/>
  <c r="D5129" i="119"/>
  <c r="D5128" i="119"/>
  <c r="D5127" i="119"/>
  <c r="D5126" i="119"/>
  <c r="D5125" i="119"/>
  <c r="D5124" i="119"/>
  <c r="D5123" i="119"/>
  <c r="D5122" i="119"/>
  <c r="D5121" i="119"/>
  <c r="D5120" i="119"/>
  <c r="D5119" i="119"/>
  <c r="D5118" i="119"/>
  <c r="D5117" i="119"/>
  <c r="D5116" i="119"/>
  <c r="D5115" i="119"/>
  <c r="D5114" i="119"/>
  <c r="D5113" i="119"/>
  <c r="D5112" i="119"/>
  <c r="D5111" i="119"/>
  <c r="D5110" i="119"/>
  <c r="D5109" i="119"/>
  <c r="D5108" i="119"/>
  <c r="D5107" i="119"/>
  <c r="D5106" i="119"/>
  <c r="D5105" i="119"/>
  <c r="D5104" i="119"/>
  <c r="D5103" i="119"/>
  <c r="D5102" i="119"/>
  <c r="D5101" i="119"/>
  <c r="D5100" i="119"/>
  <c r="D5099" i="119"/>
  <c r="D5098" i="119"/>
  <c r="D5097" i="119"/>
  <c r="D5096" i="119"/>
  <c r="D5095" i="119"/>
  <c r="D5094" i="119"/>
  <c r="D5093" i="119"/>
  <c r="D5092" i="119"/>
  <c r="D5091" i="119"/>
  <c r="D5090" i="119"/>
  <c r="D5089" i="119"/>
  <c r="D5088" i="119"/>
  <c r="D5087" i="119"/>
  <c r="D5086" i="119"/>
  <c r="D5085" i="119"/>
  <c r="D5084" i="119"/>
  <c r="D5083" i="119"/>
  <c r="D5082" i="119"/>
  <c r="D5081" i="119"/>
  <c r="D5080" i="119"/>
  <c r="D5079" i="119"/>
  <c r="D5078" i="119"/>
  <c r="D5077" i="119"/>
  <c r="D5076" i="119"/>
  <c r="D5075" i="119"/>
  <c r="D5074" i="119"/>
  <c r="D5073" i="119"/>
  <c r="D5072" i="119"/>
  <c r="D5071" i="119"/>
  <c r="D5070" i="119"/>
  <c r="D5069" i="119"/>
  <c r="D5068" i="119"/>
  <c r="D5067" i="119"/>
  <c r="D5066" i="119"/>
  <c r="D5065" i="119"/>
  <c r="D5064" i="119"/>
  <c r="D5063" i="119"/>
  <c r="D5062" i="119"/>
  <c r="D5061" i="119"/>
  <c r="D5060" i="119"/>
  <c r="D5059" i="119"/>
  <c r="D5058" i="119"/>
  <c r="D5057" i="119"/>
  <c r="D5056" i="119"/>
  <c r="D5055" i="119"/>
  <c r="D5054" i="119"/>
  <c r="D5053" i="119"/>
  <c r="D5052" i="119"/>
  <c r="D5051" i="119"/>
  <c r="D5050" i="119"/>
  <c r="D5049" i="119"/>
  <c r="D5048" i="119"/>
  <c r="D5047" i="119"/>
  <c r="D5046" i="119"/>
  <c r="D5045" i="119"/>
  <c r="D5044" i="119"/>
  <c r="D5043" i="119"/>
  <c r="D5042" i="119"/>
  <c r="D5041" i="119"/>
  <c r="D5040" i="119"/>
  <c r="D5039" i="119"/>
  <c r="D5038" i="119"/>
  <c r="D5037" i="119"/>
  <c r="D5036" i="119"/>
  <c r="D5035" i="119"/>
  <c r="D5034" i="119"/>
  <c r="D5033" i="119"/>
  <c r="D5032" i="119"/>
  <c r="D5031" i="119"/>
  <c r="D5030" i="119"/>
  <c r="D5029" i="119"/>
  <c r="D5028" i="119"/>
  <c r="D5027" i="119"/>
  <c r="D5026" i="119"/>
  <c r="D5025" i="119"/>
  <c r="D5024" i="119"/>
  <c r="D5023" i="119"/>
  <c r="D5022" i="119"/>
  <c r="D5021" i="119"/>
  <c r="D5020" i="119"/>
  <c r="D5019" i="119"/>
  <c r="D5018" i="119"/>
  <c r="D5017" i="119"/>
  <c r="D5016" i="119"/>
  <c r="D5015" i="119"/>
  <c r="D5014" i="119"/>
  <c r="D5013" i="119"/>
  <c r="D5012" i="119"/>
  <c r="D5011" i="119"/>
  <c r="D5010" i="119"/>
  <c r="D5009" i="119"/>
  <c r="D5008" i="119"/>
  <c r="D5007" i="119"/>
  <c r="D5006" i="119"/>
  <c r="D5005" i="119"/>
  <c r="D5004" i="119"/>
  <c r="D5003" i="119"/>
  <c r="D5002" i="119"/>
  <c r="D5001" i="119"/>
  <c r="D5000" i="119"/>
  <c r="D4999" i="119"/>
  <c r="D4998" i="119"/>
  <c r="D4997" i="119"/>
  <c r="D4996" i="119"/>
  <c r="D4995" i="119"/>
  <c r="D4994" i="119"/>
  <c r="D4993" i="119"/>
  <c r="D4992" i="119"/>
  <c r="D4991" i="119"/>
  <c r="D4990" i="119"/>
  <c r="D4989" i="119"/>
  <c r="D4988" i="119"/>
  <c r="D4987" i="119"/>
  <c r="D4986" i="119"/>
  <c r="D4985" i="119"/>
  <c r="D4984" i="119"/>
  <c r="D4983" i="119"/>
  <c r="D4982" i="119"/>
  <c r="D4981" i="119"/>
  <c r="D4980" i="119"/>
  <c r="D4979" i="119"/>
  <c r="D4978" i="119"/>
  <c r="D4977" i="119"/>
  <c r="D4976" i="119"/>
  <c r="D4975" i="119"/>
  <c r="D4974" i="119"/>
  <c r="D4973" i="119"/>
  <c r="D4972" i="119"/>
  <c r="D4971" i="119"/>
  <c r="D4970" i="119"/>
  <c r="D4969" i="119"/>
  <c r="D4968" i="119"/>
  <c r="D4967" i="119"/>
  <c r="D4966" i="119"/>
  <c r="D4965" i="119"/>
  <c r="D4964" i="119"/>
  <c r="D4963" i="119"/>
  <c r="D4962" i="119"/>
  <c r="D4961" i="119"/>
  <c r="D4960" i="119"/>
  <c r="D4959" i="119"/>
  <c r="D4958" i="119"/>
  <c r="D4957" i="119"/>
  <c r="D4956" i="119"/>
  <c r="D4955" i="119"/>
  <c r="D4954" i="119"/>
  <c r="D4953" i="119"/>
  <c r="D4952" i="119"/>
  <c r="D4951" i="119"/>
  <c r="D4950" i="119"/>
  <c r="D4949" i="119"/>
  <c r="D4948" i="119"/>
  <c r="D4947" i="119"/>
  <c r="D4946" i="119"/>
  <c r="D4945" i="119"/>
  <c r="D4944" i="119"/>
  <c r="D4943" i="119"/>
  <c r="D4942" i="119"/>
  <c r="D4941" i="119"/>
  <c r="D4940" i="119"/>
  <c r="D4939" i="119"/>
  <c r="D4938" i="119"/>
  <c r="D4937" i="119"/>
  <c r="D4936" i="119"/>
  <c r="D4935" i="119"/>
  <c r="D4934" i="119"/>
  <c r="D4933" i="119"/>
  <c r="D4932" i="119"/>
  <c r="D4931" i="119"/>
  <c r="D4930" i="119"/>
  <c r="D4929" i="119"/>
  <c r="D4928" i="119"/>
  <c r="D4927" i="119"/>
  <c r="D4926" i="119"/>
  <c r="D4925" i="119"/>
  <c r="D4924" i="119"/>
  <c r="D4923" i="119"/>
  <c r="D4922" i="119"/>
  <c r="D4921" i="119"/>
  <c r="D4920" i="119"/>
  <c r="D4919" i="119"/>
  <c r="D4918" i="119"/>
  <c r="D4917" i="119"/>
  <c r="D4916" i="119"/>
  <c r="D4915" i="119"/>
  <c r="D4914" i="119"/>
  <c r="D4913" i="119"/>
  <c r="D4912" i="119"/>
  <c r="D4911" i="119"/>
  <c r="D4910" i="119"/>
  <c r="D4909" i="119"/>
  <c r="D4908" i="119"/>
  <c r="D4907" i="119"/>
  <c r="D4906" i="119"/>
  <c r="D4905" i="119"/>
  <c r="D4904" i="119"/>
  <c r="D4903" i="119"/>
  <c r="D4902" i="119"/>
  <c r="D4901" i="119"/>
  <c r="D4900" i="119"/>
  <c r="D4899" i="119"/>
  <c r="D4898" i="119"/>
  <c r="D4897" i="119"/>
  <c r="D4896" i="119"/>
  <c r="D4895" i="119"/>
  <c r="D4894" i="119"/>
  <c r="D4893" i="119"/>
  <c r="D4892" i="119"/>
  <c r="D4891" i="119"/>
  <c r="D4890" i="119"/>
  <c r="D4889" i="119"/>
  <c r="D4888" i="119"/>
  <c r="D4887" i="119"/>
  <c r="D4886" i="119"/>
  <c r="D4885" i="119"/>
  <c r="D4884" i="119"/>
  <c r="C2345" i="119"/>
  <c r="C2346" i="119" s="1"/>
  <c r="C2347" i="119" s="1"/>
  <c r="C2348" i="119" s="1"/>
  <c r="C2349" i="119" s="1"/>
  <c r="C2350" i="119" s="1"/>
  <c r="C2351" i="119" s="1"/>
  <c r="C2352" i="119" s="1"/>
  <c r="C2353" i="119" s="1"/>
  <c r="C2354" i="119" s="1"/>
  <c r="C2355" i="119" s="1"/>
  <c r="C2356" i="119" s="1"/>
  <c r="C2357" i="119" s="1"/>
  <c r="C2358" i="119" s="1"/>
  <c r="C2359" i="119" s="1"/>
  <c r="C2360" i="119" s="1"/>
  <c r="C2361" i="119" s="1"/>
  <c r="C2362" i="119" s="1"/>
  <c r="C2363" i="119" s="1"/>
  <c r="C2364" i="119" s="1"/>
  <c r="C2365" i="119" s="1"/>
  <c r="C2366" i="119" s="1"/>
  <c r="C2367" i="119" s="1"/>
  <c r="C2368" i="119" s="1"/>
  <c r="C2369" i="119" s="1"/>
  <c r="C2370" i="119" s="1"/>
  <c r="C2371" i="119" s="1"/>
  <c r="C2372" i="119" s="1"/>
  <c r="C2373" i="119" s="1"/>
  <c r="C2374" i="119" s="1"/>
  <c r="C2375" i="119" s="1"/>
  <c r="C2376" i="119" s="1"/>
  <c r="C2377" i="119" s="1"/>
  <c r="C2378" i="119" s="1"/>
  <c r="C2379" i="119" s="1"/>
  <c r="C2380" i="119" s="1"/>
  <c r="C2381" i="119" s="1"/>
  <c r="C2382" i="119" s="1"/>
  <c r="C2383" i="119" s="1"/>
  <c r="C2384" i="119" s="1"/>
  <c r="C2385" i="119" s="1"/>
  <c r="C2386" i="119" s="1"/>
  <c r="C2387" i="119" s="1"/>
  <c r="C2388" i="119" s="1"/>
  <c r="C2389" i="119" s="1"/>
  <c r="C2390" i="119" s="1"/>
  <c r="C2391" i="119" s="1"/>
  <c r="C2392" i="119" s="1"/>
  <c r="C2393" i="119" s="1"/>
  <c r="C2394" i="119" s="1"/>
  <c r="C2395" i="119" s="1"/>
  <c r="C2396" i="119" s="1"/>
  <c r="C2397" i="119" s="1"/>
  <c r="C2398" i="119" s="1"/>
  <c r="C2399" i="119" s="1"/>
  <c r="C2400" i="119" s="1"/>
  <c r="C2401" i="119" s="1"/>
  <c r="C2402" i="119" s="1"/>
  <c r="C2403" i="119" s="1"/>
  <c r="C2404" i="119" s="1"/>
  <c r="C2405" i="119" s="1"/>
  <c r="C2406" i="119" s="1"/>
  <c r="C2407" i="119" s="1"/>
  <c r="C2408" i="119" s="1"/>
  <c r="C2409" i="119" s="1"/>
  <c r="C2410" i="119" s="1"/>
  <c r="C2411" i="119" s="1"/>
  <c r="C2412" i="119" s="1"/>
  <c r="C2413" i="119" s="1"/>
  <c r="C2414" i="119" s="1"/>
  <c r="C2415" i="119" s="1"/>
  <c r="C2416" i="119" s="1"/>
  <c r="C2417" i="119" s="1"/>
  <c r="C2418" i="119" s="1"/>
  <c r="C2419" i="119" s="1"/>
  <c r="C2420" i="119" s="1"/>
  <c r="C2421" i="119" s="1"/>
  <c r="C2422" i="119" s="1"/>
  <c r="C2423" i="119" s="1"/>
  <c r="C2424" i="119" s="1"/>
  <c r="C2425" i="119" s="1"/>
  <c r="C2426" i="119" s="1"/>
  <c r="C2427" i="119" s="1"/>
  <c r="C2428" i="119" s="1"/>
  <c r="C2429" i="119" s="1"/>
  <c r="C2430" i="119" s="1"/>
  <c r="C2431" i="119" s="1"/>
  <c r="C2432" i="119" s="1"/>
  <c r="C2433" i="119" s="1"/>
  <c r="C2434" i="119" s="1"/>
  <c r="C2435" i="119" s="1"/>
  <c r="C2436" i="119" s="1"/>
  <c r="C2437" i="119" s="1"/>
  <c r="C2438" i="119" s="1"/>
  <c r="C2439" i="119" s="1"/>
  <c r="C2440" i="119" s="1"/>
  <c r="C2441" i="119" s="1"/>
  <c r="C2442" i="119" s="1"/>
  <c r="C2443" i="119" s="1"/>
  <c r="C2444" i="119" s="1"/>
  <c r="C2445" i="119" s="1"/>
  <c r="C2446" i="119" s="1"/>
  <c r="C2447" i="119" s="1"/>
  <c r="C2448" i="119" s="1"/>
  <c r="C2449" i="119" s="1"/>
  <c r="C2450" i="119" s="1"/>
  <c r="C2451" i="119" s="1"/>
  <c r="C2452" i="119" s="1"/>
  <c r="C2453" i="119" s="1"/>
  <c r="C2454" i="119" s="1"/>
  <c r="C2455" i="119" s="1"/>
  <c r="C2456" i="119" s="1"/>
  <c r="C2457" i="119" s="1"/>
  <c r="C2458" i="119" s="1"/>
  <c r="C2459" i="119" s="1"/>
  <c r="C2460" i="119" s="1"/>
  <c r="C2461" i="119" s="1"/>
  <c r="C2462" i="119" s="1"/>
  <c r="C2463" i="119" s="1"/>
  <c r="C2464" i="119" s="1"/>
  <c r="C2465" i="119" s="1"/>
  <c r="C2466" i="119" s="1"/>
  <c r="C2467" i="119" s="1"/>
  <c r="C2468" i="119" s="1"/>
  <c r="C2469" i="119" s="1"/>
  <c r="C2470" i="119" s="1"/>
  <c r="C2471" i="119" s="1"/>
  <c r="C2472" i="119" s="1"/>
  <c r="C2473" i="119" s="1"/>
  <c r="C2474" i="119" s="1"/>
  <c r="C2475" i="119" s="1"/>
  <c r="C2476" i="119" s="1"/>
  <c r="C2477" i="119" s="1"/>
  <c r="C2478" i="119" s="1"/>
  <c r="C2479" i="119" s="1"/>
  <c r="C2480" i="119" s="1"/>
  <c r="C2481" i="119" s="1"/>
  <c r="C2482" i="119" s="1"/>
  <c r="C2483" i="119" s="1"/>
  <c r="C2484" i="119" s="1"/>
  <c r="C2485" i="119" s="1"/>
  <c r="C2486" i="119" s="1"/>
  <c r="C2487" i="119" s="1"/>
  <c r="C2488" i="119" s="1"/>
  <c r="C2489" i="119" s="1"/>
  <c r="C2490" i="119" s="1"/>
  <c r="C2491" i="119" s="1"/>
  <c r="C2492" i="119" s="1"/>
  <c r="C2493" i="119" s="1"/>
  <c r="C1236" i="119"/>
  <c r="C1237" i="119" s="1"/>
  <c r="C1238" i="119" s="1"/>
  <c r="C1239" i="119" s="1"/>
  <c r="C1240" i="119" s="1"/>
  <c r="C1241" i="119" s="1"/>
  <c r="C1242" i="119" s="1"/>
  <c r="C1243" i="119" s="1"/>
  <c r="C1244" i="119" s="1"/>
  <c r="C1245" i="119" s="1"/>
  <c r="C1246" i="119" s="1"/>
  <c r="C1247" i="119" s="1"/>
  <c r="C1248" i="119" s="1"/>
  <c r="C1249" i="119" s="1"/>
  <c r="C1250" i="119" s="1"/>
  <c r="C1251" i="119" s="1"/>
  <c r="C1252" i="119" s="1"/>
  <c r="C1253" i="119" s="1"/>
  <c r="C1254" i="119" s="1"/>
  <c r="C1255" i="119" s="1"/>
  <c r="C1256" i="119" s="1"/>
  <c r="C1257" i="119" s="1"/>
  <c r="C1258" i="119" s="1"/>
  <c r="C1259" i="119" s="1"/>
  <c r="C1260" i="119" s="1"/>
  <c r="C1261" i="119" s="1"/>
  <c r="C1262" i="119" s="1"/>
  <c r="C1263" i="119" s="1"/>
  <c r="C1264" i="119" s="1"/>
  <c r="C1265" i="119" s="1"/>
  <c r="C1266" i="119" s="1"/>
  <c r="C1267" i="119" s="1"/>
  <c r="C1268" i="119" s="1"/>
  <c r="C1269" i="119" s="1"/>
  <c r="C1270" i="119" s="1"/>
  <c r="C1271" i="119" s="1"/>
  <c r="C1272" i="119" s="1"/>
  <c r="C1273" i="119" s="1"/>
  <c r="C1274" i="119" s="1"/>
  <c r="C1275" i="119" s="1"/>
  <c r="C1276" i="119" s="1"/>
  <c r="C1277" i="119" s="1"/>
  <c r="C1278" i="119" s="1"/>
  <c r="C1279" i="119" s="1"/>
  <c r="C1280" i="119" s="1"/>
  <c r="C1281" i="119" s="1"/>
  <c r="C1282" i="119" s="1"/>
  <c r="C1283" i="119" s="1"/>
  <c r="C1284" i="119" s="1"/>
  <c r="C1285" i="119" s="1"/>
  <c r="C1286" i="119" s="1"/>
  <c r="C1287" i="119" s="1"/>
  <c r="C1288" i="119" s="1"/>
  <c r="C1289" i="119" s="1"/>
  <c r="C1290" i="119" s="1"/>
  <c r="C1291" i="119" s="1"/>
  <c r="C1292" i="119" s="1"/>
  <c r="C1293" i="119" s="1"/>
  <c r="C1294" i="119" s="1"/>
  <c r="C1295" i="119" s="1"/>
  <c r="C1296" i="119" s="1"/>
  <c r="C1297" i="119" s="1"/>
  <c r="C1298" i="119" s="1"/>
  <c r="C1299" i="119" s="1"/>
  <c r="C1300" i="119" s="1"/>
  <c r="C1301" i="119" s="1"/>
  <c r="C1302" i="119" s="1"/>
  <c r="C1303" i="119" s="1"/>
  <c r="C1304" i="119" s="1"/>
  <c r="C1305" i="119" s="1"/>
  <c r="C1306" i="119" s="1"/>
  <c r="C1307" i="119" s="1"/>
  <c r="C1308" i="119" s="1"/>
  <c r="C1309" i="119" s="1"/>
  <c r="C1310" i="119" s="1"/>
  <c r="C1311" i="119" s="1"/>
  <c r="C1312" i="119" s="1"/>
  <c r="C1313" i="119" s="1"/>
  <c r="C1314" i="119" s="1"/>
  <c r="C1315" i="119" s="1"/>
  <c r="C1316" i="119" s="1"/>
  <c r="C1317" i="119" s="1"/>
  <c r="C1318" i="119" s="1"/>
  <c r="C1319" i="119" s="1"/>
  <c r="C1320" i="119" s="1"/>
  <c r="C1321" i="119" s="1"/>
  <c r="C1322" i="119" s="1"/>
  <c r="C1323" i="119" s="1"/>
  <c r="C1324" i="119" s="1"/>
  <c r="C1325" i="119" s="1"/>
  <c r="C1326" i="119" s="1"/>
  <c r="C1327" i="119" s="1"/>
  <c r="C1328" i="119" s="1"/>
  <c r="C1329" i="119" s="1"/>
  <c r="C1330" i="119" s="1"/>
  <c r="C1331" i="119" s="1"/>
  <c r="C1332" i="119" s="1"/>
  <c r="C1333" i="119" s="1"/>
  <c r="C1334" i="119" s="1"/>
  <c r="C1335" i="119" s="1"/>
  <c r="C1336" i="119" s="1"/>
  <c r="C1337" i="119" s="1"/>
  <c r="C1338" i="119" s="1"/>
  <c r="C1339" i="119" s="1"/>
  <c r="C1340" i="119" s="1"/>
  <c r="C1341" i="119" s="1"/>
  <c r="C1342" i="119" s="1"/>
  <c r="C1343" i="119" s="1"/>
  <c r="C1344" i="119" s="1"/>
  <c r="C1345" i="119" s="1"/>
  <c r="C1346" i="119" s="1"/>
  <c r="C1347" i="119" s="1"/>
  <c r="C1348" i="119" s="1"/>
  <c r="C1349" i="119" s="1"/>
  <c r="C1350" i="119" s="1"/>
  <c r="C1351" i="119" s="1"/>
  <c r="C1352" i="119" s="1"/>
  <c r="C1353" i="119" s="1"/>
  <c r="C1354" i="119" s="1"/>
  <c r="C1355" i="119" s="1"/>
  <c r="C1356" i="119" s="1"/>
  <c r="C1357" i="119" s="1"/>
  <c r="C1358" i="119" s="1"/>
  <c r="C1359" i="119" s="1"/>
  <c r="C1360" i="119" s="1"/>
  <c r="C1361" i="119" s="1"/>
  <c r="C1362" i="119" s="1"/>
  <c r="C1363" i="119" s="1"/>
  <c r="C1364" i="119" s="1"/>
  <c r="C1365" i="119" s="1"/>
  <c r="C1366" i="119" s="1"/>
  <c r="C1367" i="119" s="1"/>
  <c r="C1368" i="119" s="1"/>
  <c r="C1369" i="119" s="1"/>
  <c r="C1370" i="119" s="1"/>
  <c r="C1371" i="119" s="1"/>
  <c r="C1372" i="119" s="1"/>
  <c r="C1373" i="119" s="1"/>
  <c r="C1374" i="119" s="1"/>
  <c r="C1375" i="119" s="1"/>
  <c r="C1376" i="119" s="1"/>
  <c r="C1377" i="119" s="1"/>
  <c r="C1378" i="119" s="1"/>
  <c r="C1379" i="119" s="1"/>
  <c r="C1380" i="119" s="1"/>
  <c r="C1381" i="119" s="1"/>
  <c r="C1382" i="119" s="1"/>
  <c r="C1383" i="119" s="1"/>
  <c r="C1384" i="119" s="1"/>
  <c r="C1385" i="119" s="1"/>
  <c r="C1386" i="119" s="1"/>
  <c r="C1387" i="119" s="1"/>
  <c r="C1388" i="119" s="1"/>
  <c r="C1389" i="119" s="1"/>
  <c r="C1390" i="119" s="1"/>
  <c r="C1391" i="119" s="1"/>
  <c r="C1392" i="119" s="1"/>
  <c r="C1393" i="119" s="1"/>
  <c r="C1394" i="119" s="1"/>
  <c r="C1395" i="119" s="1"/>
  <c r="C1396" i="119" s="1"/>
  <c r="C1397" i="119" s="1"/>
  <c r="C1398" i="119" s="1"/>
  <c r="C1399" i="119" s="1"/>
  <c r="C1400" i="119" s="1"/>
  <c r="C1401" i="119" s="1"/>
  <c r="C1402" i="119" s="1"/>
  <c r="C1403" i="119" s="1"/>
  <c r="C1404" i="119" s="1"/>
  <c r="C1405" i="119" s="1"/>
  <c r="C1406" i="119" s="1"/>
  <c r="C1407" i="119" s="1"/>
  <c r="C1408" i="119" s="1"/>
  <c r="C1409" i="119" s="1"/>
  <c r="C1410" i="119" s="1"/>
  <c r="C1411" i="119" s="1"/>
  <c r="C1412" i="119" s="1"/>
  <c r="C1413" i="119" s="1"/>
  <c r="C1414" i="119" s="1"/>
  <c r="C1415" i="119" s="1"/>
  <c r="C1416" i="119" s="1"/>
  <c r="C1417" i="119" s="1"/>
  <c r="C1418" i="119" s="1"/>
  <c r="C1419" i="119" s="1"/>
  <c r="C1420" i="119" s="1"/>
  <c r="C1421" i="119" s="1"/>
  <c r="C1422" i="119" s="1"/>
  <c r="C1423" i="119" s="1"/>
  <c r="C1424" i="119" s="1"/>
  <c r="C1425" i="119" s="1"/>
  <c r="C1426" i="119" s="1"/>
  <c r="C1427" i="119" s="1"/>
  <c r="C1428" i="119" s="1"/>
  <c r="C1429" i="119" s="1"/>
  <c r="C1430" i="119" s="1"/>
  <c r="C1431" i="119" s="1"/>
  <c r="C1432" i="119" s="1"/>
  <c r="C1433" i="119" s="1"/>
  <c r="C1434" i="119" s="1"/>
  <c r="C1435" i="119" s="1"/>
  <c r="C1436" i="119" s="1"/>
  <c r="C1437" i="119" s="1"/>
  <c r="C1438" i="119" s="1"/>
  <c r="C1439" i="119" s="1"/>
  <c r="C1440" i="119" s="1"/>
  <c r="C1441" i="119" s="1"/>
  <c r="C1442" i="119" s="1"/>
  <c r="C1443" i="119" s="1"/>
  <c r="C1444" i="119" s="1"/>
  <c r="C1445" i="119" s="1"/>
  <c r="C1446" i="119" s="1"/>
  <c r="C1447" i="119" s="1"/>
  <c r="C1448" i="119" s="1"/>
  <c r="C1449" i="119" s="1"/>
  <c r="C1450" i="119" s="1"/>
  <c r="C1451" i="119" s="1"/>
  <c r="C1452" i="119" s="1"/>
  <c r="C1453" i="119" s="1"/>
  <c r="C1454" i="119" s="1"/>
  <c r="C1455" i="119" s="1"/>
  <c r="C1456" i="119" s="1"/>
  <c r="C1457" i="119" s="1"/>
  <c r="C1458" i="119" s="1"/>
  <c r="C1459" i="119" s="1"/>
  <c r="C1460" i="119" s="1"/>
  <c r="C1461" i="119" s="1"/>
  <c r="C1462" i="119" s="1"/>
  <c r="C1463" i="119" s="1"/>
  <c r="C1464" i="119" s="1"/>
  <c r="C1465" i="119" s="1"/>
  <c r="C1466" i="119" s="1"/>
  <c r="C1467" i="119" s="1"/>
  <c r="C1468" i="119" s="1"/>
  <c r="C1469" i="119" s="1"/>
  <c r="C1470" i="119" s="1"/>
  <c r="C1471" i="119" s="1"/>
  <c r="C1472" i="119" s="1"/>
  <c r="C1473" i="119" s="1"/>
  <c r="C1474" i="119" s="1"/>
  <c r="D3358" i="119"/>
  <c r="D3357" i="119"/>
  <c r="D3356" i="119"/>
  <c r="D3355" i="119"/>
  <c r="D3354" i="119"/>
  <c r="D3353" i="119"/>
  <c r="D3352" i="119"/>
  <c r="D3351" i="119"/>
  <c r="D3350" i="119"/>
  <c r="D3349" i="119"/>
  <c r="D3348" i="119"/>
  <c r="D3347" i="119"/>
  <c r="D3346" i="119"/>
  <c r="D3345" i="119"/>
  <c r="D3344" i="119"/>
  <c r="D3343" i="119"/>
  <c r="D3342" i="119"/>
  <c r="D3341" i="119"/>
  <c r="D3340" i="119"/>
  <c r="D3339" i="119"/>
  <c r="D3338" i="119"/>
  <c r="D3337" i="119"/>
  <c r="D3336" i="119"/>
  <c r="D3335" i="119"/>
  <c r="D3334" i="119"/>
  <c r="D3333" i="119"/>
  <c r="D3332" i="119"/>
  <c r="D3331" i="119"/>
  <c r="D3330" i="119"/>
  <c r="D3329" i="119"/>
  <c r="D3328" i="119"/>
  <c r="D3327" i="119"/>
  <c r="D3326" i="119"/>
  <c r="D3325" i="119"/>
  <c r="D3324" i="119"/>
  <c r="D3323" i="119"/>
  <c r="D3322" i="119"/>
  <c r="D3321" i="119"/>
  <c r="D3320" i="119"/>
  <c r="D3319" i="119"/>
  <c r="D3318" i="119"/>
  <c r="D3317" i="119"/>
  <c r="D3316" i="119"/>
  <c r="D3315" i="119"/>
  <c r="D3314" i="119"/>
  <c r="D3313" i="119"/>
  <c r="D3312" i="119"/>
  <c r="D3311" i="119"/>
  <c r="D3310" i="119"/>
  <c r="D3309" i="119"/>
  <c r="D3308" i="119"/>
  <c r="D3307" i="119"/>
  <c r="D3306" i="119"/>
  <c r="D3305" i="119"/>
  <c r="D3304" i="119"/>
  <c r="D3303" i="119"/>
  <c r="D3302" i="119"/>
  <c r="D3301" i="119"/>
  <c r="D3300" i="119"/>
  <c r="D3299" i="119"/>
  <c r="D3298" i="119"/>
  <c r="D3297" i="119"/>
  <c r="D3296" i="119"/>
  <c r="D3295" i="119"/>
  <c r="D3294" i="119"/>
  <c r="D3293" i="119"/>
  <c r="D3292" i="119"/>
  <c r="D3291" i="119"/>
  <c r="D3290" i="119"/>
  <c r="D3289" i="119"/>
  <c r="D3288" i="119"/>
  <c r="D3287" i="119"/>
  <c r="D3286" i="119"/>
  <c r="D3285" i="119"/>
  <c r="D3284" i="119"/>
  <c r="D3283" i="119"/>
  <c r="D3282" i="119"/>
  <c r="D3281" i="119"/>
  <c r="D3280" i="119"/>
  <c r="D3279" i="119"/>
  <c r="D3278" i="119"/>
  <c r="D3277" i="119"/>
  <c r="D3276" i="119"/>
  <c r="D3275" i="119"/>
  <c r="D3274" i="119"/>
  <c r="D3273" i="119"/>
  <c r="D3272" i="119"/>
  <c r="D3271" i="119"/>
  <c r="D3270" i="119"/>
  <c r="D3269" i="119"/>
  <c r="D3268" i="119"/>
  <c r="D3267" i="119"/>
  <c r="D3266" i="119"/>
  <c r="D3265" i="119"/>
  <c r="D3264" i="119"/>
  <c r="D3263" i="119"/>
  <c r="D3262" i="119"/>
  <c r="D3261" i="119"/>
  <c r="D3260" i="119"/>
  <c r="D3259" i="119"/>
  <c r="C3260" i="119"/>
  <c r="C3261" i="119" s="1"/>
  <c r="C3262" i="119" s="1"/>
  <c r="C3263" i="119" s="1"/>
  <c r="C3264" i="119" s="1"/>
  <c r="C3265" i="119" s="1"/>
  <c r="C3266" i="119" s="1"/>
  <c r="C3267" i="119" s="1"/>
  <c r="C3268" i="119" s="1"/>
  <c r="C3269" i="119" s="1"/>
  <c r="C3270" i="119" s="1"/>
  <c r="C3271" i="119" s="1"/>
  <c r="C3272" i="119" s="1"/>
  <c r="C3273" i="119" s="1"/>
  <c r="C3274" i="119" s="1"/>
  <c r="C3275" i="119" s="1"/>
  <c r="C3276" i="119" s="1"/>
  <c r="C3277" i="119" s="1"/>
  <c r="C3278" i="119" s="1"/>
  <c r="C3279" i="119" s="1"/>
  <c r="C3280" i="119" s="1"/>
  <c r="C3281" i="119" s="1"/>
  <c r="C3282" i="119" s="1"/>
  <c r="C3283" i="119" s="1"/>
  <c r="C3284" i="119" s="1"/>
  <c r="C3285" i="119" s="1"/>
  <c r="C3286" i="119" s="1"/>
  <c r="C3287" i="119" s="1"/>
  <c r="C3288" i="119" s="1"/>
  <c r="C3289" i="119" s="1"/>
  <c r="C3290" i="119" s="1"/>
  <c r="C3291" i="119" s="1"/>
  <c r="C3292" i="119" s="1"/>
  <c r="C3293" i="119" s="1"/>
  <c r="C3294" i="119" s="1"/>
  <c r="C3295" i="119" s="1"/>
  <c r="C3296" i="119" s="1"/>
  <c r="C3297" i="119" s="1"/>
  <c r="C3298" i="119" s="1"/>
  <c r="C3299" i="119" s="1"/>
  <c r="C3300" i="119" s="1"/>
  <c r="C3301" i="119" s="1"/>
  <c r="C3302" i="119" s="1"/>
  <c r="C3303" i="119" s="1"/>
  <c r="C3304" i="119" s="1"/>
  <c r="C3305" i="119" s="1"/>
  <c r="C3306" i="119" s="1"/>
  <c r="C3307" i="119" s="1"/>
  <c r="C3308" i="119" s="1"/>
  <c r="C3309" i="119" s="1"/>
  <c r="C3310" i="119" s="1"/>
  <c r="C3311" i="119" s="1"/>
  <c r="C3312" i="119" s="1"/>
  <c r="C3313" i="119" s="1"/>
  <c r="C3314" i="119" s="1"/>
  <c r="C3315" i="119" s="1"/>
  <c r="C3316" i="119" s="1"/>
  <c r="C3317" i="119" s="1"/>
  <c r="C3318" i="119" s="1"/>
  <c r="C3319" i="119" s="1"/>
  <c r="C3320" i="119" s="1"/>
  <c r="C3321" i="119" s="1"/>
  <c r="C3322" i="119" s="1"/>
  <c r="C3323" i="119" s="1"/>
  <c r="C3324" i="119" s="1"/>
  <c r="C3325" i="119" s="1"/>
  <c r="C3326" i="119" s="1"/>
  <c r="C3327" i="119" s="1"/>
  <c r="C3328" i="119" s="1"/>
  <c r="C3329" i="119" s="1"/>
  <c r="C3330" i="119" s="1"/>
  <c r="C3331" i="119" s="1"/>
  <c r="C3332" i="119" s="1"/>
  <c r="C3333" i="119" s="1"/>
  <c r="C3334" i="119" s="1"/>
  <c r="C3335" i="119" s="1"/>
  <c r="C3336" i="119" s="1"/>
  <c r="C3337" i="119" s="1"/>
  <c r="C3338" i="119" s="1"/>
  <c r="C3339" i="119" s="1"/>
  <c r="C3340" i="119" s="1"/>
  <c r="C3341" i="119" s="1"/>
  <c r="C3342" i="119" s="1"/>
  <c r="C3343" i="119" s="1"/>
  <c r="C3344" i="119" s="1"/>
  <c r="C3345" i="119" s="1"/>
  <c r="C3346" i="119" s="1"/>
  <c r="C3347" i="119" s="1"/>
  <c r="C3348" i="119" s="1"/>
  <c r="C3349" i="119" s="1"/>
  <c r="C3350" i="119" s="1"/>
  <c r="C3351" i="119" s="1"/>
  <c r="C3352" i="119" s="1"/>
  <c r="C3353" i="119" s="1"/>
  <c r="C3354" i="119" s="1"/>
  <c r="C3355" i="119" s="1"/>
  <c r="C3356" i="119" s="1"/>
  <c r="C3357" i="119" s="1"/>
  <c r="C3358" i="119" s="1"/>
  <c r="C3110" i="119"/>
  <c r="C3111" i="119" s="1"/>
  <c r="C3112" i="119" s="1"/>
  <c r="C3113" i="119" s="1"/>
  <c r="C3114" i="119" s="1"/>
  <c r="C3115" i="119" s="1"/>
  <c r="C3116" i="119" s="1"/>
  <c r="C3117" i="119" s="1"/>
  <c r="C3118" i="119" s="1"/>
  <c r="C3119" i="119" s="1"/>
  <c r="C3120" i="119" s="1"/>
  <c r="C3121" i="119" s="1"/>
  <c r="C3122" i="119" s="1"/>
  <c r="C3123" i="119" s="1"/>
  <c r="C3124" i="119" s="1"/>
  <c r="C3125" i="119" s="1"/>
  <c r="C3126" i="119" s="1"/>
  <c r="C3127" i="119" s="1"/>
  <c r="C3128" i="119" s="1"/>
  <c r="C3129" i="119" s="1"/>
  <c r="C3130" i="119" s="1"/>
  <c r="C3131" i="119" s="1"/>
  <c r="C3132" i="119" s="1"/>
  <c r="C3133" i="119" s="1"/>
  <c r="C3134" i="119" s="1"/>
  <c r="C3135" i="119" s="1"/>
  <c r="C3136" i="119" s="1"/>
  <c r="C3137" i="119" s="1"/>
  <c r="C3138" i="119" s="1"/>
  <c r="C3139" i="119" s="1"/>
  <c r="C3140" i="119" s="1"/>
  <c r="C3141" i="119" s="1"/>
  <c r="C3142" i="119" s="1"/>
  <c r="C3143" i="119" s="1"/>
  <c r="C3144" i="119" s="1"/>
  <c r="C3145" i="119" s="1"/>
  <c r="C3146" i="119" s="1"/>
  <c r="C3147" i="119" s="1"/>
  <c r="C3148" i="119" s="1"/>
  <c r="C3149" i="119" s="1"/>
  <c r="C3150" i="119" s="1"/>
  <c r="C3151" i="119" s="1"/>
  <c r="C3152" i="119" s="1"/>
  <c r="C3153" i="119" s="1"/>
  <c r="C3154" i="119" s="1"/>
  <c r="C3155" i="119" s="1"/>
  <c r="C3156" i="119" s="1"/>
  <c r="C3157" i="119" s="1"/>
  <c r="C3158" i="119" s="1"/>
  <c r="C3159" i="119" s="1"/>
  <c r="C3160" i="119" s="1"/>
  <c r="C3161" i="119" s="1"/>
  <c r="C3162" i="119" s="1"/>
  <c r="C3163" i="119" s="1"/>
  <c r="C3164" i="119" s="1"/>
  <c r="C3165" i="119" s="1"/>
  <c r="C3166" i="119" s="1"/>
  <c r="C3167" i="119" s="1"/>
  <c r="C3168" i="119" s="1"/>
  <c r="C3169" i="119" s="1"/>
  <c r="C3170" i="119" s="1"/>
  <c r="C3171" i="119" s="1"/>
  <c r="C3172" i="119" s="1"/>
  <c r="C3173" i="119" s="1"/>
  <c r="C3174" i="119" s="1"/>
  <c r="C3175" i="119" s="1"/>
  <c r="C3176" i="119" s="1"/>
  <c r="C3177" i="119" s="1"/>
  <c r="C3178" i="119" s="1"/>
  <c r="C3179" i="119" s="1"/>
  <c r="C3180" i="119" s="1"/>
  <c r="C3181" i="119" s="1"/>
  <c r="C3182" i="119" s="1"/>
  <c r="C3183" i="119" s="1"/>
  <c r="C3184" i="119" s="1"/>
  <c r="C3185" i="119" s="1"/>
  <c r="C3186" i="119" s="1"/>
  <c r="C3187" i="119" s="1"/>
  <c r="C3188" i="119" s="1"/>
  <c r="C3189" i="119" s="1"/>
  <c r="C3190" i="119" s="1"/>
  <c r="C3191" i="119" s="1"/>
  <c r="C3192" i="119" s="1"/>
  <c r="C3193" i="119" s="1"/>
  <c r="C3194" i="119" s="1"/>
  <c r="C3195" i="119" s="1"/>
  <c r="C3196" i="119" s="1"/>
  <c r="C3197" i="119" s="1"/>
  <c r="C3198" i="119" s="1"/>
  <c r="C3199" i="119" s="1"/>
  <c r="C3200" i="119" s="1"/>
  <c r="C3201" i="119" s="1"/>
  <c r="C3202" i="119" s="1"/>
  <c r="C3203" i="119" s="1"/>
  <c r="C3204" i="119" s="1"/>
  <c r="C3205" i="119" s="1"/>
  <c r="C3206" i="119" s="1"/>
  <c r="C3207" i="119" s="1"/>
  <c r="C3208" i="119" s="1"/>
  <c r="C3209" i="119" s="1"/>
  <c r="C3210" i="119" s="1"/>
  <c r="C3211" i="119" s="1"/>
  <c r="C3212" i="119" s="1"/>
  <c r="C3213" i="119" s="1"/>
  <c r="C3214" i="119" s="1"/>
  <c r="C3215" i="119" s="1"/>
  <c r="C3216" i="119" s="1"/>
  <c r="C3217" i="119" s="1"/>
  <c r="C3218" i="119" s="1"/>
  <c r="C3219" i="119" s="1"/>
  <c r="C3220" i="119" s="1"/>
  <c r="C3221" i="119" s="1"/>
  <c r="C3222" i="119" s="1"/>
  <c r="C3223" i="119" s="1"/>
  <c r="C3224" i="119" s="1"/>
  <c r="C3225" i="119" s="1"/>
  <c r="C3226" i="119" s="1"/>
  <c r="C3227" i="119" s="1"/>
  <c r="C3228" i="119" s="1"/>
  <c r="C3229" i="119" s="1"/>
  <c r="C3230" i="119" s="1"/>
  <c r="C3231" i="119" s="1"/>
  <c r="C3232" i="119" s="1"/>
  <c r="C3233" i="119" s="1"/>
  <c r="C3234" i="119" s="1"/>
  <c r="C3235" i="119" s="1"/>
  <c r="C3236" i="119" s="1"/>
  <c r="C3237" i="119" s="1"/>
  <c r="C3238" i="119" s="1"/>
  <c r="C3239" i="119" s="1"/>
  <c r="C3240" i="119" s="1"/>
  <c r="C3241" i="119" s="1"/>
  <c r="C3242" i="119" s="1"/>
  <c r="C3243" i="119" s="1"/>
  <c r="C3244" i="119" s="1"/>
  <c r="C3245" i="119" s="1"/>
  <c r="C3246" i="119" s="1"/>
  <c r="C3247" i="119" s="1"/>
  <c r="C3248" i="119" s="1"/>
  <c r="C3249" i="119" s="1"/>
  <c r="C3250" i="119" s="1"/>
  <c r="C3251" i="119" s="1"/>
  <c r="C3252" i="119" s="1"/>
  <c r="C3253" i="119" s="1"/>
  <c r="C3254" i="119" s="1"/>
  <c r="C3255" i="119" s="1"/>
  <c r="C3256" i="119" s="1"/>
  <c r="C3257" i="119" s="1"/>
  <c r="C3258" i="119" s="1"/>
  <c r="C2730" i="119"/>
  <c r="C2731" i="119" s="1"/>
  <c r="C2732" i="119" s="1"/>
  <c r="C2733" i="119" s="1"/>
  <c r="C2734" i="119" s="1"/>
  <c r="C2735" i="119" s="1"/>
  <c r="C2736" i="119" s="1"/>
  <c r="C2737" i="119" s="1"/>
  <c r="C2738" i="119" s="1"/>
  <c r="C2739" i="119" s="1"/>
  <c r="C2740" i="119" s="1"/>
  <c r="C2741" i="119" s="1"/>
  <c r="C2742" i="119" s="1"/>
  <c r="C2743" i="119" s="1"/>
  <c r="C2744" i="119" s="1"/>
  <c r="C2745" i="119" s="1"/>
  <c r="C2746" i="119" s="1"/>
  <c r="C2747" i="119" s="1"/>
  <c r="C2748" i="119" s="1"/>
  <c r="C2749" i="119" s="1"/>
  <c r="C2750" i="119" s="1"/>
  <c r="C2751" i="119" s="1"/>
  <c r="C2752" i="119" s="1"/>
  <c r="C2753" i="119" s="1"/>
  <c r="C2754" i="119" s="1"/>
  <c r="C2755" i="119" s="1"/>
  <c r="C2756" i="119" s="1"/>
  <c r="C2757" i="119" s="1"/>
  <c r="C2758" i="119" s="1"/>
  <c r="C2759" i="119" s="1"/>
  <c r="C2760" i="119" s="1"/>
  <c r="C2761" i="119" s="1"/>
  <c r="C2762" i="119" s="1"/>
  <c r="C2763" i="119" s="1"/>
  <c r="C2764" i="119" s="1"/>
  <c r="C2765" i="119" s="1"/>
  <c r="C2766" i="119" s="1"/>
  <c r="C2767" i="119" s="1"/>
  <c r="C2768" i="119" s="1"/>
  <c r="C2769" i="119" s="1"/>
  <c r="C2770" i="119" s="1"/>
  <c r="C2771" i="119" s="1"/>
  <c r="C2772" i="119" s="1"/>
  <c r="C2773" i="119" s="1"/>
  <c r="C2774" i="119" s="1"/>
  <c r="C2775" i="119" s="1"/>
  <c r="C2776" i="119" s="1"/>
  <c r="C2777" i="119" s="1"/>
  <c r="C2778" i="119" s="1"/>
  <c r="C2779" i="119" s="1"/>
  <c r="C2780" i="119" s="1"/>
  <c r="C2781" i="119" s="1"/>
  <c r="C2782" i="119" s="1"/>
  <c r="C2783" i="119" s="1"/>
  <c r="C2784" i="119" s="1"/>
  <c r="C2785" i="119" s="1"/>
  <c r="C2786" i="119" s="1"/>
  <c r="C2787" i="119" s="1"/>
  <c r="C2788" i="119" s="1"/>
  <c r="C2789" i="119" s="1"/>
  <c r="C2790" i="119" s="1"/>
  <c r="C2791" i="119" s="1"/>
  <c r="C2792" i="119" s="1"/>
  <c r="C2793" i="119" s="1"/>
  <c r="C2794" i="119" s="1"/>
  <c r="C2795" i="119" s="1"/>
  <c r="C2796" i="119" s="1"/>
  <c r="C2797" i="119" s="1"/>
  <c r="C2798" i="119" s="1"/>
  <c r="C2799" i="119" s="1"/>
  <c r="C2800" i="119" s="1"/>
  <c r="C2801" i="119" s="1"/>
  <c r="C2802" i="119" s="1"/>
  <c r="C2803" i="119" s="1"/>
  <c r="C2804" i="119" s="1"/>
  <c r="C2805" i="119" s="1"/>
  <c r="C2806" i="119" s="1"/>
  <c r="C2807" i="119" s="1"/>
  <c r="C2808" i="119" s="1"/>
  <c r="C2809" i="119" s="1"/>
  <c r="C2810" i="119" s="1"/>
  <c r="C2811" i="119" s="1"/>
  <c r="C2812" i="119" s="1"/>
  <c r="C2813" i="119" s="1"/>
  <c r="C2814" i="119" s="1"/>
  <c r="C2815" i="119" s="1"/>
  <c r="C2816" i="119" s="1"/>
  <c r="C2817" i="119" s="1"/>
  <c r="C2818" i="119" s="1"/>
  <c r="C2819" i="119" s="1"/>
  <c r="C2820" i="119" s="1"/>
  <c r="C2821" i="119" s="1"/>
  <c r="C2822" i="119" s="1"/>
  <c r="C2823" i="119" s="1"/>
  <c r="C2824" i="119" s="1"/>
  <c r="C2825" i="119" s="1"/>
  <c r="C2826" i="119" s="1"/>
  <c r="C2827" i="119" s="1"/>
  <c r="C2828" i="119" s="1"/>
  <c r="C2829" i="119" s="1"/>
  <c r="C2830" i="119" s="1"/>
  <c r="C2831" i="119" s="1"/>
  <c r="C2832" i="119" s="1"/>
  <c r="C2833" i="119" s="1"/>
  <c r="C2834" i="119" s="1"/>
  <c r="C2835" i="119" s="1"/>
  <c r="C2836" i="119" s="1"/>
  <c r="C2837" i="119" s="1"/>
  <c r="C2838" i="119" s="1"/>
  <c r="C2839" i="119" s="1"/>
  <c r="C2840" i="119" s="1"/>
  <c r="C2841" i="119" s="1"/>
  <c r="C2842" i="119" s="1"/>
  <c r="C2843" i="119" s="1"/>
  <c r="C2844" i="119" s="1"/>
  <c r="C2845" i="119" s="1"/>
  <c r="C2846" i="119" s="1"/>
  <c r="C2847" i="119" s="1"/>
  <c r="C2848" i="119" s="1"/>
  <c r="C2849" i="119" s="1"/>
  <c r="C2850" i="119" s="1"/>
  <c r="C2851" i="119" s="1"/>
  <c r="C2852" i="119" s="1"/>
  <c r="C2853" i="119" s="1"/>
  <c r="C2854" i="119" s="1"/>
  <c r="C2855" i="119" s="1"/>
  <c r="C2856" i="119" s="1"/>
  <c r="C2857" i="119" s="1"/>
  <c r="C2858" i="119" s="1"/>
  <c r="C2859" i="119" s="1"/>
  <c r="C2860" i="119" s="1"/>
  <c r="C2861" i="119" s="1"/>
  <c r="C2862" i="119" s="1"/>
  <c r="C2863" i="119" s="1"/>
  <c r="C2864" i="119" s="1"/>
  <c r="C2865" i="119" s="1"/>
  <c r="C2866" i="119" s="1"/>
  <c r="C2867" i="119" s="1"/>
  <c r="C2868" i="119" s="1"/>
  <c r="C2869" i="119" s="1"/>
  <c r="C2870" i="119" s="1"/>
  <c r="C2871" i="119" s="1"/>
  <c r="C2872" i="119" s="1"/>
  <c r="C2873" i="119" s="1"/>
  <c r="C2874" i="119" s="1"/>
  <c r="C2875" i="119" s="1"/>
  <c r="C2876" i="119" s="1"/>
  <c r="C2877" i="119" s="1"/>
  <c r="C2878" i="119" s="1"/>
  <c r="C2879" i="119" s="1"/>
  <c r="C2880" i="119" s="1"/>
  <c r="C2881" i="119" s="1"/>
  <c r="C2882" i="119" s="1"/>
  <c r="C2883" i="119" s="1"/>
  <c r="C2884" i="119" s="1"/>
  <c r="C2885" i="119" s="1"/>
  <c r="C2886" i="119" s="1"/>
  <c r="C2887" i="119" s="1"/>
  <c r="C2888" i="119" s="1"/>
  <c r="C2889" i="119" s="1"/>
  <c r="C2890" i="119" s="1"/>
  <c r="C2891" i="119" s="1"/>
  <c r="C2892" i="119" s="1"/>
  <c r="C2893" i="119" s="1"/>
  <c r="C2894" i="119" s="1"/>
  <c r="C2895" i="119" s="1"/>
  <c r="C2896" i="119" s="1"/>
  <c r="C2897" i="119" s="1"/>
  <c r="C2898" i="119" s="1"/>
  <c r="C2899" i="119" s="1"/>
  <c r="C2900" i="119" s="1"/>
  <c r="C2901" i="119" s="1"/>
  <c r="C2902" i="119" s="1"/>
  <c r="C2903" i="119" s="1"/>
  <c r="C2904" i="119" s="1"/>
  <c r="C2905" i="119" s="1"/>
  <c r="C2906" i="119" s="1"/>
  <c r="C2907" i="119" s="1"/>
  <c r="C2908" i="119" s="1"/>
  <c r="C2909" i="119" s="1"/>
  <c r="C2910" i="119" s="1"/>
  <c r="C2911" i="119" s="1"/>
  <c r="C2912" i="119" s="1"/>
  <c r="C2913" i="119" s="1"/>
  <c r="C2914" i="119" s="1"/>
  <c r="C2915" i="119" s="1"/>
  <c r="C2916" i="119" s="1"/>
  <c r="C2917" i="119" s="1"/>
  <c r="C2918" i="119" s="1"/>
  <c r="C2920" i="119"/>
  <c r="C2921" i="119" s="1"/>
  <c r="C2922" i="119" s="1"/>
  <c r="C2923" i="119" s="1"/>
  <c r="C2924" i="119" s="1"/>
  <c r="C2925" i="119" s="1"/>
  <c r="C2926" i="119" s="1"/>
  <c r="C2927" i="119" s="1"/>
  <c r="C2928" i="119" s="1"/>
  <c r="C2929" i="119" s="1"/>
  <c r="C2930" i="119" s="1"/>
  <c r="C2931" i="119" s="1"/>
  <c r="C2932" i="119" s="1"/>
  <c r="C2933" i="119" s="1"/>
  <c r="C2934" i="119" s="1"/>
  <c r="C2935" i="119" s="1"/>
  <c r="C2936" i="119" s="1"/>
  <c r="C2937" i="119" s="1"/>
  <c r="C2938" i="119" s="1"/>
  <c r="C2939" i="119" s="1"/>
  <c r="C2940" i="119" s="1"/>
  <c r="C2941" i="119" s="1"/>
  <c r="C2942" i="119" s="1"/>
  <c r="C2943" i="119" s="1"/>
  <c r="C2944" i="119" s="1"/>
  <c r="C2945" i="119" s="1"/>
  <c r="C2946" i="119" s="1"/>
  <c r="C2947" i="119" s="1"/>
  <c r="C2948" i="119" s="1"/>
  <c r="C2949" i="119" s="1"/>
  <c r="C2950" i="119" s="1"/>
  <c r="C2951" i="119" s="1"/>
  <c r="C2952" i="119" s="1"/>
  <c r="C2953" i="119" s="1"/>
  <c r="C2954" i="119" s="1"/>
  <c r="C2955" i="119" s="1"/>
  <c r="C2956" i="119" s="1"/>
  <c r="C2957" i="119" s="1"/>
  <c r="C2958" i="119" s="1"/>
  <c r="C2959" i="119" s="1"/>
  <c r="C2960" i="119" s="1"/>
  <c r="C2961" i="119" s="1"/>
  <c r="C2962" i="119" s="1"/>
  <c r="C2963" i="119" s="1"/>
  <c r="C2964" i="119" s="1"/>
  <c r="C2965" i="119" s="1"/>
  <c r="C2966" i="119" s="1"/>
  <c r="C2967" i="119" s="1"/>
  <c r="C2968" i="119" s="1"/>
  <c r="C2969" i="119" s="1"/>
  <c r="C2970" i="119" s="1"/>
  <c r="C2971" i="119" s="1"/>
  <c r="C2972" i="119" s="1"/>
  <c r="C2973" i="119" s="1"/>
  <c r="C2974" i="119" s="1"/>
  <c r="C2975" i="119" s="1"/>
  <c r="C2976" i="119" s="1"/>
  <c r="C2977" i="119" s="1"/>
  <c r="C2978" i="119" s="1"/>
  <c r="C2979" i="119" s="1"/>
  <c r="C2980" i="119" s="1"/>
  <c r="C2981" i="119" s="1"/>
  <c r="C2982" i="119" s="1"/>
  <c r="C2983" i="119" s="1"/>
  <c r="C2984" i="119" s="1"/>
  <c r="C2985" i="119" s="1"/>
  <c r="C2986" i="119" s="1"/>
  <c r="C2987" i="119" s="1"/>
  <c r="C2988" i="119" s="1"/>
  <c r="C2989" i="119" s="1"/>
  <c r="C2990" i="119" s="1"/>
  <c r="C2991" i="119" s="1"/>
  <c r="C2992" i="119" s="1"/>
  <c r="C2993" i="119" s="1"/>
  <c r="C2994" i="119" s="1"/>
  <c r="C2995" i="119" s="1"/>
  <c r="C2996" i="119" s="1"/>
  <c r="C2997" i="119" s="1"/>
  <c r="C2998" i="119" s="1"/>
  <c r="C2999" i="119" s="1"/>
  <c r="C3000" i="119" s="1"/>
  <c r="C3001" i="119" s="1"/>
  <c r="C3002" i="119" s="1"/>
  <c r="C3003" i="119" s="1"/>
  <c r="C3004" i="119" s="1"/>
  <c r="C3005" i="119" s="1"/>
  <c r="C3006" i="119" s="1"/>
  <c r="C3007" i="119" s="1"/>
  <c r="C3008" i="119" s="1"/>
  <c r="C3009" i="119" s="1"/>
  <c r="C3010" i="119" s="1"/>
  <c r="C3011" i="119" s="1"/>
  <c r="C3012" i="119" s="1"/>
  <c r="C3013" i="119" s="1"/>
  <c r="C3014" i="119" s="1"/>
  <c r="C3015" i="119" s="1"/>
  <c r="C3016" i="119" s="1"/>
  <c r="C3017" i="119" s="1"/>
  <c r="C3018" i="119" s="1"/>
  <c r="C3019" i="119" s="1"/>
  <c r="C3020" i="119" s="1"/>
  <c r="C3021" i="119" s="1"/>
  <c r="C3022" i="119" s="1"/>
  <c r="C3023" i="119" s="1"/>
  <c r="C3024" i="119" s="1"/>
  <c r="C3025" i="119" s="1"/>
  <c r="C3026" i="119" s="1"/>
  <c r="C3027" i="119" s="1"/>
  <c r="C3028" i="119" s="1"/>
  <c r="C3029" i="119" s="1"/>
  <c r="C3030" i="119" s="1"/>
  <c r="C3031" i="119" s="1"/>
  <c r="C3032" i="119" s="1"/>
  <c r="C3033" i="119" s="1"/>
  <c r="C3034" i="119" s="1"/>
  <c r="C3035" i="119" s="1"/>
  <c r="C3036" i="119" s="1"/>
  <c r="C3037" i="119" s="1"/>
  <c r="C3038" i="119" s="1"/>
  <c r="C3039" i="119" s="1"/>
  <c r="C3040" i="119" s="1"/>
  <c r="C3041" i="119" s="1"/>
  <c r="C3042" i="119" s="1"/>
  <c r="C3043" i="119" s="1"/>
  <c r="C3044" i="119" s="1"/>
  <c r="C3045" i="119" s="1"/>
  <c r="C3046" i="119" s="1"/>
  <c r="C3047" i="119" s="1"/>
  <c r="C3048" i="119" s="1"/>
  <c r="C3049" i="119" s="1"/>
  <c r="C3050" i="119" s="1"/>
  <c r="C3051" i="119" s="1"/>
  <c r="C3052" i="119" s="1"/>
  <c r="C3053" i="119" s="1"/>
  <c r="C3054" i="119" s="1"/>
  <c r="C3055" i="119" s="1"/>
  <c r="C3056" i="119" s="1"/>
  <c r="C3057" i="119" s="1"/>
  <c r="C3058" i="119" s="1"/>
  <c r="C3059" i="119" s="1"/>
  <c r="C3060" i="119" s="1"/>
  <c r="C3061" i="119" s="1"/>
  <c r="C3062" i="119" s="1"/>
  <c r="C3063" i="119" s="1"/>
  <c r="C3064" i="119" s="1"/>
  <c r="C3065" i="119" s="1"/>
  <c r="C3066" i="119" s="1"/>
  <c r="C3067" i="119" s="1"/>
  <c r="C3068" i="119" s="1"/>
  <c r="C3069" i="119" s="1"/>
  <c r="C3070" i="119" s="1"/>
  <c r="C3071" i="119" s="1"/>
  <c r="C3072" i="119" s="1"/>
  <c r="C3073" i="119" s="1"/>
  <c r="C3074" i="119" s="1"/>
  <c r="C3075" i="119" s="1"/>
  <c r="C3076" i="119" s="1"/>
  <c r="C3077" i="119" s="1"/>
  <c r="C3078" i="119" s="1"/>
  <c r="C3079" i="119" s="1"/>
  <c r="C3080" i="119" s="1"/>
  <c r="C3081" i="119" s="1"/>
  <c r="C3082" i="119" s="1"/>
  <c r="C3083" i="119" s="1"/>
  <c r="C3084" i="119" s="1"/>
  <c r="C3085" i="119" s="1"/>
  <c r="C3086" i="119" s="1"/>
  <c r="C3087" i="119" s="1"/>
  <c r="C3088" i="119" s="1"/>
  <c r="C3089" i="119" s="1"/>
  <c r="C3090" i="119" s="1"/>
  <c r="C3091" i="119" s="1"/>
  <c r="C3092" i="119" s="1"/>
  <c r="C3093" i="119" s="1"/>
  <c r="C3094" i="119" s="1"/>
  <c r="C3095" i="119" s="1"/>
  <c r="C3096" i="119" s="1"/>
  <c r="C3097" i="119" s="1"/>
  <c r="C3098" i="119" s="1"/>
  <c r="C3099" i="119" s="1"/>
  <c r="C3100" i="119" s="1"/>
  <c r="C3101" i="119" s="1"/>
  <c r="C3102" i="119" s="1"/>
  <c r="C3103" i="119" s="1"/>
  <c r="C3104" i="119" s="1"/>
  <c r="C3105" i="119" s="1"/>
  <c r="C3106" i="119" s="1"/>
  <c r="C3107" i="119" s="1"/>
  <c r="C3108" i="119" s="1"/>
  <c r="C3" i="119"/>
  <c r="C4" i="119" s="1"/>
  <c r="C5" i="119" s="1"/>
  <c r="C6" i="119" s="1"/>
  <c r="C7" i="119" s="1"/>
  <c r="C8" i="119" s="1"/>
  <c r="C9" i="119" s="1"/>
  <c r="C10" i="119" s="1"/>
  <c r="C11" i="119" s="1"/>
  <c r="C12" i="119" s="1"/>
  <c r="C13" i="119" s="1"/>
  <c r="C14" i="119" s="1"/>
  <c r="C15" i="119" s="1"/>
  <c r="C16" i="119" s="1"/>
  <c r="C17" i="119" s="1"/>
  <c r="C18" i="119" s="1"/>
  <c r="C19" i="119" s="1"/>
  <c r="C20" i="119" s="1"/>
  <c r="C21" i="119" s="1"/>
  <c r="C22" i="119" s="1"/>
  <c r="C23" i="119" s="1"/>
  <c r="C24" i="119" s="1"/>
  <c r="C25" i="119" s="1"/>
  <c r="C26" i="119" s="1"/>
  <c r="C27" i="119" s="1"/>
  <c r="C28" i="119" s="1"/>
  <c r="C29" i="119" s="1"/>
  <c r="C30" i="119" s="1"/>
  <c r="C31" i="119" s="1"/>
  <c r="C32" i="119" s="1"/>
  <c r="C33" i="119" s="1"/>
  <c r="C34" i="119" s="1"/>
  <c r="C35" i="119" s="1"/>
  <c r="C36" i="119" s="1"/>
  <c r="C37" i="119" s="1"/>
  <c r="C38" i="119" s="1"/>
  <c r="C39" i="119" s="1"/>
  <c r="C40" i="119" s="1"/>
  <c r="C41" i="119" s="1"/>
  <c r="C4428" i="119"/>
  <c r="C4429" i="119" s="1"/>
  <c r="C4430" i="119" s="1"/>
  <c r="C4431" i="119" s="1"/>
  <c r="C4432" i="119" s="1"/>
  <c r="C4433" i="119" s="1"/>
  <c r="C4434" i="119" s="1"/>
  <c r="C4435" i="119" s="1"/>
  <c r="C4436" i="119" s="1"/>
  <c r="C4437" i="119" s="1"/>
  <c r="C4438" i="119" s="1"/>
  <c r="C4439" i="119" s="1"/>
  <c r="C4440" i="119" s="1"/>
  <c r="C4441" i="119" s="1"/>
  <c r="C4442" i="119" s="1"/>
  <c r="C4443" i="119" s="1"/>
  <c r="C4444" i="119" s="1"/>
  <c r="C4445" i="119" s="1"/>
  <c r="C4446" i="119" s="1"/>
  <c r="C4447" i="119" s="1"/>
  <c r="C4448" i="119" s="1"/>
  <c r="C4449" i="119" s="1"/>
  <c r="C4450" i="119" s="1"/>
  <c r="C4451" i="119" s="1"/>
  <c r="C4452" i="119" s="1"/>
  <c r="C4453" i="119" s="1"/>
  <c r="C4454" i="119" s="1"/>
  <c r="C4455" i="119" s="1"/>
  <c r="C4456" i="119" s="1"/>
  <c r="C4457" i="119" s="1"/>
  <c r="C4458" i="119" s="1"/>
  <c r="C4459" i="119" s="1"/>
  <c r="C4460" i="119" s="1"/>
  <c r="C4461" i="119" s="1"/>
  <c r="C4462" i="119" s="1"/>
  <c r="C4463" i="119" s="1"/>
  <c r="C4464" i="119" s="1"/>
  <c r="C4465" i="119" s="1"/>
  <c r="C4466" i="119" s="1"/>
  <c r="C4467" i="119" s="1"/>
  <c r="C4468" i="119" s="1"/>
  <c r="C4469" i="119" s="1"/>
  <c r="C4470" i="119" s="1"/>
  <c r="C4471" i="119" s="1"/>
  <c r="C4472" i="119" s="1"/>
  <c r="C4473" i="119" s="1"/>
  <c r="C4474" i="119" s="1"/>
  <c r="C4475" i="119" s="1"/>
  <c r="C4476" i="119" s="1"/>
  <c r="C4477" i="119" s="1"/>
  <c r="C4478" i="119" s="1"/>
  <c r="C4479" i="119" s="1"/>
  <c r="C4480" i="119" s="1"/>
  <c r="C4481" i="119" s="1"/>
  <c r="C4482" i="119" s="1"/>
  <c r="C4483" i="119" s="1"/>
  <c r="C4484" i="119" s="1"/>
  <c r="C4485" i="119" s="1"/>
  <c r="C4486" i="119" s="1"/>
  <c r="C4487" i="119" s="1"/>
  <c r="C4488" i="119" s="1"/>
  <c r="C4489" i="119" s="1"/>
  <c r="C4490" i="119" s="1"/>
  <c r="C4491" i="119" s="1"/>
  <c r="C4492" i="119" s="1"/>
  <c r="C4493" i="119" s="1"/>
  <c r="C4494" i="119" s="1"/>
  <c r="C4495" i="119" s="1"/>
  <c r="C4496" i="119" s="1"/>
  <c r="C4497" i="119" s="1"/>
  <c r="C4498" i="119" s="1"/>
  <c r="C4499" i="119" s="1"/>
  <c r="C4500" i="119" s="1"/>
  <c r="C4501" i="119" s="1"/>
  <c r="C4502" i="119" s="1"/>
  <c r="C4503" i="119" s="1"/>
  <c r="C4504" i="119" s="1"/>
  <c r="C4505" i="119" s="1"/>
  <c r="C4506" i="119" s="1"/>
  <c r="C4507" i="119" s="1"/>
  <c r="C4508" i="119" s="1"/>
  <c r="C4509" i="119" s="1"/>
  <c r="C4510" i="119" s="1"/>
  <c r="C4511" i="119" s="1"/>
  <c r="C4512" i="119" s="1"/>
  <c r="C4513" i="119" s="1"/>
  <c r="C4514" i="119" s="1"/>
  <c r="C4515" i="119" s="1"/>
  <c r="C4516" i="119" s="1"/>
  <c r="C4517" i="119" s="1"/>
  <c r="C4518" i="119" s="1"/>
  <c r="C4519" i="119" s="1"/>
  <c r="C4520" i="119" s="1"/>
  <c r="C4521" i="119" s="1"/>
  <c r="C4522" i="119" s="1"/>
  <c r="C4523" i="119" s="1"/>
  <c r="C4524" i="119" s="1"/>
  <c r="C4525" i="119" s="1"/>
  <c r="C4526" i="119" s="1"/>
  <c r="C4527" i="119" s="1"/>
  <c r="C4528" i="119" s="1"/>
  <c r="C4529" i="119" s="1"/>
  <c r="C4530" i="119" s="1"/>
  <c r="C4531" i="119" s="1"/>
  <c r="C4532" i="119" s="1"/>
  <c r="C4533" i="119" s="1"/>
  <c r="C4534" i="119" s="1"/>
  <c r="C4535" i="119" s="1"/>
  <c r="C4536" i="119" s="1"/>
  <c r="C4537" i="119" s="1"/>
  <c r="C4538" i="119" s="1"/>
  <c r="C4539" i="119" s="1"/>
  <c r="C4540" i="119" s="1"/>
  <c r="C4541" i="119" s="1"/>
  <c r="C4542" i="119" s="1"/>
  <c r="C4543" i="119" s="1"/>
  <c r="C4544" i="119" s="1"/>
  <c r="C4545" i="119" s="1"/>
  <c r="C4546" i="119" s="1"/>
  <c r="C4547" i="119" s="1"/>
  <c r="C4548" i="119" s="1"/>
  <c r="C4549" i="119" s="1"/>
  <c r="C4550" i="119" s="1"/>
  <c r="C4551" i="119" s="1"/>
  <c r="C4552" i="119" s="1"/>
  <c r="C4553" i="119" s="1"/>
  <c r="C4554" i="119" s="1"/>
  <c r="C4555" i="119" s="1"/>
  <c r="C4556" i="119" s="1"/>
  <c r="C4557" i="119" s="1"/>
  <c r="C4558" i="119" s="1"/>
  <c r="C4559" i="119" s="1"/>
  <c r="C4560" i="119" s="1"/>
  <c r="C4561" i="119" s="1"/>
  <c r="C4562" i="119" s="1"/>
  <c r="C4563" i="119" s="1"/>
  <c r="C4564" i="119" s="1"/>
  <c r="C4565" i="119" s="1"/>
  <c r="C4566" i="119" s="1"/>
  <c r="C4567" i="119" s="1"/>
  <c r="C4568" i="119" s="1"/>
  <c r="C4569" i="119" s="1"/>
  <c r="C4570" i="119" s="1"/>
  <c r="C4571" i="119" s="1"/>
  <c r="C4572" i="119" s="1"/>
  <c r="C4573" i="119" s="1"/>
  <c r="C4574" i="119" s="1"/>
  <c r="C4575" i="119" s="1"/>
  <c r="C4576" i="119" s="1"/>
  <c r="C4577" i="119" s="1"/>
  <c r="C4578" i="119" s="1"/>
  <c r="C4579" i="119" s="1"/>
  <c r="C4580" i="119" s="1"/>
  <c r="C4581" i="119" s="1"/>
  <c r="C4582" i="119" s="1"/>
  <c r="C4583" i="119" s="1"/>
  <c r="C4584" i="119" s="1"/>
  <c r="C4585" i="119" s="1"/>
  <c r="C4586" i="119" s="1"/>
  <c r="C4587" i="119" s="1"/>
  <c r="C4588" i="119" s="1"/>
  <c r="C4589" i="119" s="1"/>
  <c r="C4590" i="119" s="1"/>
  <c r="C4591" i="119" s="1"/>
  <c r="C4592" i="119" s="1"/>
  <c r="C4593" i="119" s="1"/>
  <c r="C4594" i="119" s="1"/>
  <c r="C4595" i="119" s="1"/>
  <c r="C4596" i="119" s="1"/>
  <c r="C4597" i="119" s="1"/>
  <c r="C4598" i="119" s="1"/>
  <c r="C4599" i="119" s="1"/>
  <c r="C4600" i="119" s="1"/>
  <c r="C4601" i="119" s="1"/>
  <c r="C4602" i="119" s="1"/>
  <c r="C4603" i="119" s="1"/>
  <c r="C4604" i="119" s="1"/>
  <c r="C4605" i="119" s="1"/>
  <c r="C4606" i="119" s="1"/>
  <c r="C4607" i="119" s="1"/>
  <c r="C4608" i="119" s="1"/>
  <c r="C4609" i="119" s="1"/>
  <c r="C4610" i="119" s="1"/>
  <c r="C4611" i="119" s="1"/>
  <c r="C4612" i="119" s="1"/>
  <c r="C4613" i="119" s="1"/>
  <c r="C4614" i="119" s="1"/>
  <c r="C4615" i="119" s="1"/>
  <c r="C4616" i="119" s="1"/>
  <c r="C4617" i="119" s="1"/>
  <c r="C4618" i="119" s="1"/>
  <c r="C4619" i="119" s="1"/>
  <c r="C4620" i="119" s="1"/>
  <c r="C4621" i="119" s="1"/>
  <c r="C4622" i="119" s="1"/>
  <c r="C4623" i="119" s="1"/>
  <c r="C4624" i="119" s="1"/>
  <c r="C4625" i="119" s="1"/>
  <c r="C4626" i="119" s="1"/>
  <c r="C3360" i="119"/>
  <c r="C3361" i="119" s="1"/>
  <c r="C3362" i="119" s="1"/>
  <c r="C3363" i="119" s="1"/>
  <c r="C3364" i="119" s="1"/>
  <c r="C3365" i="119" s="1"/>
  <c r="C3366" i="119" s="1"/>
  <c r="C3367" i="119" s="1"/>
  <c r="C3368" i="119" s="1"/>
  <c r="C3369" i="119" s="1"/>
  <c r="C3370" i="119" s="1"/>
  <c r="C3371" i="119" s="1"/>
  <c r="C3372" i="119" s="1"/>
  <c r="C3373" i="119" s="1"/>
  <c r="C3374" i="119" s="1"/>
  <c r="C3375" i="119" s="1"/>
  <c r="C3376" i="119" s="1"/>
  <c r="C3377" i="119" s="1"/>
  <c r="C3378" i="119" s="1"/>
  <c r="C3379" i="119" s="1"/>
  <c r="C3380" i="119" s="1"/>
  <c r="C3381" i="119" s="1"/>
  <c r="C3382" i="119" s="1"/>
  <c r="C3383" i="119" s="1"/>
  <c r="C3384" i="119" s="1"/>
  <c r="C3385" i="119" s="1"/>
  <c r="C3386" i="119" s="1"/>
  <c r="C3387" i="119" s="1"/>
  <c r="C3388" i="119" s="1"/>
  <c r="C3389" i="119" s="1"/>
  <c r="C3390" i="119" s="1"/>
  <c r="C3391" i="119" s="1"/>
  <c r="C3392" i="119" s="1"/>
  <c r="C3393" i="119" s="1"/>
  <c r="C3394" i="119" s="1"/>
  <c r="C3395" i="119" s="1"/>
  <c r="C3396" i="119" s="1"/>
  <c r="C3397" i="119" s="1"/>
  <c r="C3398" i="119" s="1"/>
  <c r="C3399" i="119" s="1"/>
  <c r="C3400" i="119" s="1"/>
  <c r="C3401" i="119" s="1"/>
  <c r="C3402" i="119" s="1"/>
  <c r="C3403" i="119" s="1"/>
  <c r="C3404" i="119" s="1"/>
  <c r="C3405" i="119" s="1"/>
  <c r="C3406" i="119" s="1"/>
  <c r="C3407" i="119" s="1"/>
  <c r="C3408" i="119" s="1"/>
  <c r="C3409" i="119" s="1"/>
  <c r="C3410" i="119" s="1"/>
  <c r="C3411" i="119" s="1"/>
  <c r="C3412" i="119" s="1"/>
  <c r="C3413" i="119" s="1"/>
  <c r="C3414" i="119" s="1"/>
  <c r="C3415" i="119" s="1"/>
  <c r="C3416" i="119" s="1"/>
  <c r="C3417" i="119" s="1"/>
  <c r="C3418" i="119" s="1"/>
  <c r="C3419" i="119" s="1"/>
  <c r="C3420" i="119" s="1"/>
  <c r="C3421" i="119" s="1"/>
  <c r="C3422" i="119" s="1"/>
  <c r="C3423" i="119" s="1"/>
  <c r="C3424" i="119" s="1"/>
  <c r="C3425" i="119" s="1"/>
  <c r="C3426" i="119" s="1"/>
  <c r="C3427" i="119" s="1"/>
  <c r="C3428" i="119" s="1"/>
  <c r="C3429" i="119" s="1"/>
  <c r="C3430" i="119" s="1"/>
  <c r="C3431" i="119" s="1"/>
  <c r="C3432" i="119" s="1"/>
  <c r="C3433" i="119" s="1"/>
  <c r="C3434" i="119" s="1"/>
  <c r="C3435" i="119" s="1"/>
  <c r="C3436" i="119" s="1"/>
  <c r="C3437" i="119" s="1"/>
  <c r="C3438" i="119" s="1"/>
  <c r="C3439" i="119" s="1"/>
  <c r="C3440" i="119" s="1"/>
  <c r="C3441" i="119" s="1"/>
  <c r="C3442" i="119" s="1"/>
  <c r="C3443" i="119" s="1"/>
  <c r="C3444" i="119" s="1"/>
  <c r="C3445" i="119" s="1"/>
  <c r="C3446" i="119" s="1"/>
  <c r="C3447" i="119" s="1"/>
  <c r="C3448" i="119" s="1"/>
  <c r="C3449" i="119" s="1"/>
  <c r="C3450" i="119" s="1"/>
  <c r="C3451" i="119" s="1"/>
  <c r="C3452" i="119" s="1"/>
  <c r="C3453" i="119" s="1"/>
  <c r="C3454" i="119" s="1"/>
  <c r="C3455" i="119" s="1"/>
  <c r="C3456" i="119" s="1"/>
  <c r="C3457" i="119" s="1"/>
  <c r="C3458" i="119" s="1"/>
  <c r="C3459" i="119" s="1"/>
  <c r="C3460" i="119" s="1"/>
  <c r="C3461" i="119" s="1"/>
  <c r="C3462" i="119" s="1"/>
  <c r="C3463" i="119" s="1"/>
  <c r="C3464" i="119" s="1"/>
  <c r="C3465" i="119" s="1"/>
  <c r="C3466" i="119" s="1"/>
  <c r="C3467" i="119" s="1"/>
  <c r="C3468" i="119" s="1"/>
  <c r="C3469" i="119" s="1"/>
  <c r="C3470" i="119" s="1"/>
  <c r="C3471" i="119" s="1"/>
  <c r="C3472" i="119" s="1"/>
  <c r="C3473" i="119" s="1"/>
  <c r="C3474" i="119" s="1"/>
  <c r="C3475" i="119" s="1"/>
  <c r="C3476" i="119" s="1"/>
  <c r="C3477" i="119" s="1"/>
  <c r="C3478" i="119" s="1"/>
  <c r="C3479" i="119" s="1"/>
  <c r="C3480" i="119" s="1"/>
  <c r="C3481" i="119" s="1"/>
  <c r="C3482" i="119" s="1"/>
  <c r="C3483" i="119" s="1"/>
  <c r="C3484" i="119" s="1"/>
  <c r="C3485" i="119" s="1"/>
  <c r="C3486" i="119" s="1"/>
  <c r="C3487" i="119" s="1"/>
  <c r="C3488" i="119" s="1"/>
  <c r="C3489" i="119" s="1"/>
  <c r="C3490" i="119" s="1"/>
  <c r="C3491" i="119" s="1"/>
  <c r="C3492" i="119" s="1"/>
  <c r="C3493" i="119" s="1"/>
  <c r="C3494" i="119" s="1"/>
  <c r="C3495" i="119" s="1"/>
  <c r="C3496" i="119" s="1"/>
  <c r="C3497" i="119" s="1"/>
  <c r="C3498" i="119" s="1"/>
  <c r="C3499" i="119" s="1"/>
  <c r="C3500" i="119" s="1"/>
  <c r="C3501" i="119" s="1"/>
  <c r="C3502" i="119" s="1"/>
  <c r="C3503" i="119" s="1"/>
  <c r="C3504" i="119" s="1"/>
  <c r="C3505" i="119" s="1"/>
  <c r="C3506" i="119" s="1"/>
  <c r="C3507" i="119" s="1"/>
  <c r="C3508" i="119" s="1"/>
  <c r="C3509" i="119" s="1"/>
  <c r="C3510" i="119" s="1"/>
  <c r="C3511" i="119" s="1"/>
  <c r="C3512" i="119" s="1"/>
  <c r="C3513" i="119" s="1"/>
  <c r="C3514" i="119" s="1"/>
  <c r="C3515" i="119" s="1"/>
  <c r="C3516" i="119" s="1"/>
  <c r="C3517" i="119" s="1"/>
  <c r="C3518" i="119" s="1"/>
  <c r="C3519" i="119" s="1"/>
  <c r="C3520" i="119" s="1"/>
  <c r="C3521" i="119" s="1"/>
  <c r="C3522" i="119" s="1"/>
  <c r="C3523" i="119" s="1"/>
  <c r="C3524" i="119" s="1"/>
  <c r="C3525" i="119" s="1"/>
  <c r="C3526" i="119" s="1"/>
  <c r="C3527" i="119" s="1"/>
  <c r="C3528" i="119" s="1"/>
  <c r="C3529" i="119" s="1"/>
  <c r="C3530" i="119" s="1"/>
  <c r="C3531" i="119" s="1"/>
  <c r="C4628" i="119"/>
  <c r="C4629" i="119" s="1"/>
  <c r="C4630" i="119" s="1"/>
  <c r="C4631" i="119" s="1"/>
  <c r="C4632" i="119" s="1"/>
  <c r="C4633" i="119" s="1"/>
  <c r="C4634" i="119" s="1"/>
  <c r="C4635" i="119" s="1"/>
  <c r="C4636" i="119" s="1"/>
  <c r="C4637" i="119" s="1"/>
  <c r="C4638" i="119" s="1"/>
  <c r="C4639" i="119" s="1"/>
  <c r="C4640" i="119" s="1"/>
  <c r="C4641" i="119" s="1"/>
  <c r="C4642" i="119" s="1"/>
  <c r="C4643" i="119" s="1"/>
  <c r="C4644" i="119" s="1"/>
  <c r="C4645" i="119" s="1"/>
  <c r="C4646" i="119" s="1"/>
  <c r="C4647" i="119" s="1"/>
  <c r="C4648" i="119" s="1"/>
  <c r="C4649" i="119" s="1"/>
  <c r="C4650" i="119" s="1"/>
  <c r="C4651" i="119" s="1"/>
  <c r="C4652" i="119" s="1"/>
  <c r="C4653" i="119" s="1"/>
  <c r="C4654" i="119" s="1"/>
  <c r="C4655" i="119" s="1"/>
  <c r="C4656" i="119" s="1"/>
  <c r="C4657" i="119" s="1"/>
  <c r="C4658" i="119" s="1"/>
  <c r="C4659" i="119" s="1"/>
  <c r="C4660" i="119" s="1"/>
  <c r="C4661" i="119" s="1"/>
  <c r="C4662" i="119" s="1"/>
  <c r="C4663" i="119" s="1"/>
  <c r="C4664" i="119" s="1"/>
  <c r="C4665" i="119" s="1"/>
  <c r="C4666" i="119" s="1"/>
  <c r="C4667" i="119" s="1"/>
  <c r="C4668" i="119" s="1"/>
  <c r="C4669" i="119" s="1"/>
  <c r="C4670" i="119" s="1"/>
  <c r="C4671" i="119" s="1"/>
  <c r="C4672" i="119" s="1"/>
  <c r="C4673" i="119" s="1"/>
  <c r="C4674" i="119" s="1"/>
  <c r="C4675" i="119" s="1"/>
  <c r="C4676" i="119" s="1"/>
  <c r="C4677" i="119" s="1"/>
  <c r="C4678" i="119" s="1"/>
  <c r="C4679" i="119" s="1"/>
  <c r="C4680" i="119" s="1"/>
  <c r="C4681" i="119" s="1"/>
  <c r="C4682" i="119" s="1"/>
  <c r="C4683" i="119" s="1"/>
  <c r="C4684" i="119" s="1"/>
  <c r="C4685" i="119" s="1"/>
  <c r="C4686" i="119" s="1"/>
  <c r="C4687" i="119" s="1"/>
  <c r="C4688" i="119" s="1"/>
  <c r="C4689" i="119" s="1"/>
  <c r="C4690" i="119" s="1"/>
  <c r="C4691" i="119" s="1"/>
  <c r="C4692" i="119" s="1"/>
  <c r="C4693" i="119" s="1"/>
  <c r="C4694" i="119" s="1"/>
  <c r="C4695" i="119" s="1"/>
  <c r="C4696" i="119" s="1"/>
  <c r="C4697" i="119" s="1"/>
  <c r="C4698" i="119" s="1"/>
  <c r="C4699" i="119" s="1"/>
  <c r="C4700" i="119" s="1"/>
  <c r="C4701" i="119" s="1"/>
  <c r="C4702" i="119" s="1"/>
  <c r="C4703" i="119" s="1"/>
  <c r="C4704" i="119" s="1"/>
  <c r="C4705" i="119" s="1"/>
  <c r="C4706" i="119" s="1"/>
  <c r="C4707" i="119" s="1"/>
  <c r="C4708" i="119" s="1"/>
  <c r="C4709" i="119" s="1"/>
  <c r="C4710" i="119" s="1"/>
  <c r="C4711" i="119" s="1"/>
  <c r="C4712" i="119" s="1"/>
  <c r="C4713" i="119" s="1"/>
  <c r="C4714" i="119" s="1"/>
  <c r="C4715" i="119" s="1"/>
  <c r="C4716" i="119" s="1"/>
  <c r="C4717" i="119" s="1"/>
  <c r="C4718" i="119" s="1"/>
  <c r="C4719" i="119" s="1"/>
  <c r="C4720" i="119" s="1"/>
  <c r="C4721" i="119" s="1"/>
  <c r="C4722" i="119" s="1"/>
  <c r="C4723" i="119" s="1"/>
  <c r="C4724" i="119" s="1"/>
  <c r="C4725" i="119" s="1"/>
  <c r="C4726" i="119" s="1"/>
  <c r="C4727" i="119" s="1"/>
  <c r="C4728" i="119" s="1"/>
  <c r="C4729" i="119" s="1"/>
  <c r="C4730" i="119" s="1"/>
  <c r="C4731" i="119" s="1"/>
  <c r="C4732" i="119" s="1"/>
  <c r="C4733" i="119" s="1"/>
  <c r="C4734" i="119" s="1"/>
  <c r="C4735" i="119" s="1"/>
  <c r="C4736" i="119" s="1"/>
  <c r="C4737" i="119" s="1"/>
  <c r="C4738" i="119" s="1"/>
  <c r="C4739" i="119" s="1"/>
  <c r="C4740" i="119" s="1"/>
  <c r="C4741" i="119" s="1"/>
  <c r="C4742" i="119" s="1"/>
  <c r="C4743" i="119" s="1"/>
  <c r="C4744" i="119" s="1"/>
  <c r="C4745" i="119" s="1"/>
  <c r="C4746" i="119" s="1"/>
  <c r="C4747" i="119" s="1"/>
  <c r="C4748" i="119" s="1"/>
  <c r="C4749" i="119" s="1"/>
  <c r="C4750" i="119" s="1"/>
  <c r="C4751" i="119" s="1"/>
  <c r="C4752" i="119" s="1"/>
  <c r="C4753" i="119" s="1"/>
  <c r="C4754" i="119" s="1"/>
  <c r="C4755" i="119" s="1"/>
  <c r="C4756" i="119" s="1"/>
  <c r="C4757" i="119" s="1"/>
  <c r="C4758" i="119" s="1"/>
  <c r="C4759" i="119" s="1"/>
  <c r="C4760" i="119" s="1"/>
  <c r="C4761" i="119" s="1"/>
  <c r="C4762" i="119" s="1"/>
  <c r="C4763" i="119" s="1"/>
  <c r="C4764" i="119" s="1"/>
  <c r="C4765" i="119" s="1"/>
  <c r="C4766" i="119" s="1"/>
  <c r="C4767" i="119" s="1"/>
  <c r="C4768" i="119" s="1"/>
  <c r="C4769" i="119" s="1"/>
  <c r="C4770" i="119" s="1"/>
  <c r="C4771" i="119" s="1"/>
  <c r="C4772" i="119" s="1"/>
  <c r="C4773" i="119" s="1"/>
  <c r="C4774" i="119" s="1"/>
  <c r="C4775" i="119" s="1"/>
  <c r="C4776" i="119" s="1"/>
  <c r="C4777" i="119" s="1"/>
  <c r="C4778" i="119" s="1"/>
  <c r="C4779" i="119" s="1"/>
  <c r="C4780" i="119" s="1"/>
  <c r="C4781" i="119" s="1"/>
  <c r="C4782" i="119" s="1"/>
  <c r="C4783" i="119" s="1"/>
  <c r="C4784" i="119" s="1"/>
  <c r="C4785" i="119" s="1"/>
  <c r="C4786" i="119" s="1"/>
  <c r="C4787" i="119" s="1"/>
  <c r="C4788" i="119" s="1"/>
  <c r="C4789" i="119" s="1"/>
  <c r="C4790" i="119" s="1"/>
  <c r="C4791" i="119" s="1"/>
  <c r="C4792" i="119" s="1"/>
  <c r="C4793" i="119" s="1"/>
  <c r="C4794" i="119" s="1"/>
  <c r="C4795" i="119" s="1"/>
  <c r="C4796" i="119" s="1"/>
  <c r="C4797" i="119" s="1"/>
  <c r="C4798" i="119" s="1"/>
  <c r="C4799" i="119" s="1"/>
  <c r="C4800" i="119" s="1"/>
  <c r="C4801" i="119" s="1"/>
  <c r="C4802" i="119" s="1"/>
  <c r="C4803" i="119" s="1"/>
  <c r="C4804" i="119" s="1"/>
  <c r="C4805" i="119" s="1"/>
  <c r="C4806" i="119" s="1"/>
  <c r="C4807" i="119" s="1"/>
  <c r="C4808" i="119" s="1"/>
  <c r="C4809" i="119" s="1"/>
  <c r="C4810" i="119" s="1"/>
  <c r="C4811" i="119" s="1"/>
  <c r="C4812" i="119" s="1"/>
  <c r="C4813" i="119" s="1"/>
  <c r="C4814" i="119" s="1"/>
  <c r="C4815" i="119" s="1"/>
  <c r="C4816" i="119" s="1"/>
  <c r="C4817" i="119" s="1"/>
  <c r="C4818" i="119" s="1"/>
  <c r="C4819" i="119" s="1"/>
  <c r="C4820" i="119" s="1"/>
  <c r="C4821" i="119" s="1"/>
  <c r="C4822" i="119" s="1"/>
  <c r="C4823" i="119" s="1"/>
  <c r="C4824" i="119" s="1"/>
  <c r="C4825" i="119" s="1"/>
  <c r="C4826" i="119" s="1"/>
  <c r="C4827" i="119" s="1"/>
  <c r="C4828" i="119" s="1"/>
  <c r="C4829" i="119" s="1"/>
  <c r="C4830" i="119" s="1"/>
  <c r="C4831" i="119" s="1"/>
  <c r="C4832" i="119" s="1"/>
  <c r="C4833" i="119" s="1"/>
  <c r="C4834" i="119" s="1"/>
  <c r="C4835" i="119" s="1"/>
  <c r="C4836" i="119" s="1"/>
  <c r="C4837" i="119" s="1"/>
  <c r="C4838" i="119" s="1"/>
  <c r="C4839" i="119" s="1"/>
  <c r="C4840" i="119" s="1"/>
  <c r="C4841" i="119" s="1"/>
  <c r="C4842" i="119" s="1"/>
  <c r="C4843" i="119" s="1"/>
  <c r="C4844" i="119" s="1"/>
  <c r="C4845" i="119" s="1"/>
  <c r="C4846" i="119" s="1"/>
  <c r="C4847" i="119" s="1"/>
  <c r="C4848" i="119" s="1"/>
  <c r="C4849" i="119" s="1"/>
  <c r="C4850" i="119" s="1"/>
  <c r="C4851" i="119" s="1"/>
  <c r="C4852" i="119" s="1"/>
  <c r="C4853" i="119" s="1"/>
  <c r="C4854" i="119" s="1"/>
  <c r="C4855" i="119" s="1"/>
  <c r="C4856" i="119" s="1"/>
  <c r="C4857" i="119" s="1"/>
  <c r="C4858" i="119" s="1"/>
  <c r="C4859" i="119" s="1"/>
  <c r="C4860" i="119" s="1"/>
  <c r="C4861" i="119" s="1"/>
  <c r="C4862" i="119" s="1"/>
  <c r="C4863" i="119" s="1"/>
  <c r="C4864" i="119" s="1"/>
  <c r="C4865" i="119" s="1"/>
  <c r="C4866" i="119" s="1"/>
  <c r="C4867" i="119" s="1"/>
  <c r="C4868" i="119" s="1"/>
  <c r="C4869" i="119" s="1"/>
  <c r="C4870" i="119" s="1"/>
  <c r="C4871" i="119" s="1"/>
  <c r="C4872" i="119" s="1"/>
  <c r="C4873" i="119" s="1"/>
  <c r="C4874" i="119" s="1"/>
  <c r="C4875" i="119" s="1"/>
  <c r="C4876" i="119" s="1"/>
  <c r="C4877" i="119" s="1"/>
  <c r="C4878" i="119" s="1"/>
  <c r="C4879" i="119" s="1"/>
  <c r="C4880" i="119" s="1"/>
  <c r="C4881" i="119" s="1"/>
  <c r="C4882" i="119" s="1"/>
  <c r="C4883" i="119" s="1"/>
  <c r="C5155" i="119"/>
  <c r="C5156" i="119" s="1"/>
  <c r="C5157" i="119" s="1"/>
  <c r="C5158" i="119" s="1"/>
  <c r="C5159" i="119" s="1"/>
  <c r="C5160" i="119" s="1"/>
  <c r="C5161" i="119" s="1"/>
  <c r="C5162" i="119" s="1"/>
  <c r="C5163" i="119" s="1"/>
  <c r="C5164" i="119" s="1"/>
  <c r="C5165" i="119" s="1"/>
  <c r="C5166" i="119" s="1"/>
  <c r="C5167" i="119" s="1"/>
  <c r="C5168" i="119" s="1"/>
  <c r="C5169" i="119" s="1"/>
  <c r="C5170" i="119" s="1"/>
  <c r="C5171" i="119" s="1"/>
  <c r="C5172" i="119" s="1"/>
  <c r="C5173" i="119" s="1"/>
  <c r="C5174" i="119" s="1"/>
  <c r="C5175" i="119" s="1"/>
  <c r="C5176" i="119" s="1"/>
  <c r="C5177" i="119" s="1"/>
  <c r="C5178" i="119" s="1"/>
  <c r="C5179" i="119" s="1"/>
  <c r="C5180" i="119" s="1"/>
  <c r="C5181" i="119" s="1"/>
  <c r="C5182" i="119" s="1"/>
  <c r="C5183" i="119" s="1"/>
  <c r="C5184" i="119" s="1"/>
  <c r="C5185" i="119" s="1"/>
  <c r="C5186" i="119" s="1"/>
  <c r="C5187" i="119" s="1"/>
  <c r="C5188" i="119" s="1"/>
  <c r="C5189" i="119" s="1"/>
  <c r="C5190" i="119" s="1"/>
  <c r="C5191" i="119" s="1"/>
  <c r="C5192" i="119" s="1"/>
  <c r="C5193" i="119" s="1"/>
  <c r="C5194" i="119" s="1"/>
  <c r="C5195" i="119" s="1"/>
  <c r="C5196" i="119" s="1"/>
  <c r="C5197" i="119" s="1"/>
  <c r="C5198" i="119" s="1"/>
  <c r="C5199" i="119" s="1"/>
  <c r="C5200" i="119" s="1"/>
  <c r="C5201" i="119" s="1"/>
  <c r="C5202" i="119" s="1"/>
  <c r="C5203" i="119" s="1"/>
  <c r="C5204" i="119" s="1"/>
  <c r="C5205" i="119" s="1"/>
  <c r="C5206" i="119" s="1"/>
  <c r="C5207" i="119" s="1"/>
  <c r="C5208" i="119" s="1"/>
  <c r="C5209" i="119" s="1"/>
  <c r="C5210" i="119" s="1"/>
  <c r="C5211" i="119" s="1"/>
  <c r="C5212" i="119" s="1"/>
  <c r="C5213" i="119" s="1"/>
  <c r="C5214" i="119" s="1"/>
  <c r="C5215" i="119" s="1"/>
  <c r="C5216" i="119" s="1"/>
  <c r="C5217" i="119" s="1"/>
  <c r="C5218" i="119" s="1"/>
  <c r="C5219" i="119" s="1"/>
  <c r="C5220" i="119" s="1"/>
  <c r="C5221" i="119" s="1"/>
  <c r="C5222" i="119" s="1"/>
  <c r="C5223" i="119" s="1"/>
  <c r="C5224" i="119" s="1"/>
  <c r="C5225" i="119" s="1"/>
  <c r="C5226" i="119" s="1"/>
  <c r="C5227" i="119" s="1"/>
  <c r="C5228" i="119" s="1"/>
  <c r="C5229" i="119" s="1"/>
  <c r="C5230" i="119" s="1"/>
  <c r="C5231" i="119" s="1"/>
  <c r="C5232" i="119" s="1"/>
  <c r="C5233" i="119" s="1"/>
  <c r="C5234" i="119" s="1"/>
  <c r="C5235" i="119" s="1"/>
  <c r="C5236" i="119" s="1"/>
  <c r="C5237" i="119" s="1"/>
  <c r="C5238" i="119" s="1"/>
  <c r="C5239" i="119" s="1"/>
  <c r="C5240" i="119" s="1"/>
  <c r="C5241" i="119" s="1"/>
  <c r="C5242" i="119" s="1"/>
  <c r="C5243" i="119" s="1"/>
  <c r="C5244" i="119" s="1"/>
  <c r="C5245" i="119" s="1"/>
  <c r="C5246" i="119" s="1"/>
  <c r="C5247" i="119" s="1"/>
  <c r="C5248" i="119" s="1"/>
  <c r="C5249" i="119" s="1"/>
  <c r="C5250" i="119" s="1"/>
  <c r="C5251" i="119" s="1"/>
  <c r="C5252" i="119" s="1"/>
  <c r="C5253" i="119" s="1"/>
  <c r="C5254" i="119" s="1"/>
  <c r="C5255" i="119" s="1"/>
  <c r="C5256" i="119" s="1"/>
  <c r="C5257" i="119" s="1"/>
  <c r="C5258" i="119" s="1"/>
  <c r="C5259" i="119" s="1"/>
  <c r="C5260" i="119" s="1"/>
  <c r="C5261" i="119" s="1"/>
  <c r="C5262" i="119" s="1"/>
  <c r="C5263" i="119" s="1"/>
  <c r="C5264" i="119" s="1"/>
  <c r="C5265" i="119" s="1"/>
  <c r="C5266" i="119" s="1"/>
  <c r="C5267" i="119" s="1"/>
  <c r="C5268" i="119" s="1"/>
  <c r="C5269" i="119" s="1"/>
  <c r="C5270" i="119" s="1"/>
  <c r="C5271" i="119" s="1"/>
  <c r="C5272" i="119" s="1"/>
  <c r="C5273" i="119" s="1"/>
  <c r="C5274" i="119" s="1"/>
  <c r="C5275" i="119" s="1"/>
  <c r="C5276" i="119" s="1"/>
  <c r="C5277" i="119" s="1"/>
  <c r="C5278" i="119" s="1"/>
  <c r="C5279" i="119" s="1"/>
  <c r="C5280" i="119" s="1"/>
  <c r="C5281" i="119" s="1"/>
  <c r="C5282" i="119" s="1"/>
  <c r="C5283" i="119" s="1"/>
  <c r="C5284" i="119" s="1"/>
  <c r="C5285" i="119" s="1"/>
  <c r="C5286" i="119" s="1"/>
  <c r="C5287" i="119" s="1"/>
  <c r="C5288" i="119" s="1"/>
  <c r="C5289" i="119" s="1"/>
  <c r="C5290" i="119" s="1"/>
  <c r="C5291" i="119" s="1"/>
  <c r="C5292" i="119" s="1"/>
  <c r="C5293" i="119" s="1"/>
  <c r="C5294" i="119" s="1"/>
  <c r="C5295" i="119" s="1"/>
  <c r="C5296" i="119" s="1"/>
  <c r="C5297" i="119" s="1"/>
  <c r="C5298" i="119" s="1"/>
  <c r="C5299" i="119" s="1"/>
  <c r="C5300" i="119" s="1"/>
  <c r="C5301" i="119" s="1"/>
  <c r="C5302" i="119" s="1"/>
  <c r="C5303" i="119" s="1"/>
  <c r="C5304" i="119" s="1"/>
  <c r="C5305" i="119" s="1"/>
  <c r="C5306" i="119" s="1"/>
  <c r="C5307" i="119" s="1"/>
  <c r="C5308" i="119" s="1"/>
  <c r="C5309" i="119" s="1"/>
  <c r="C5310" i="119" s="1"/>
  <c r="C5311" i="119" s="1"/>
  <c r="C5312" i="119" s="1"/>
  <c r="C5313" i="119" s="1"/>
  <c r="C5314" i="119" s="1"/>
  <c r="C5315" i="119" s="1"/>
  <c r="C5316" i="119" s="1"/>
  <c r="C5317" i="119" s="1"/>
  <c r="C5318" i="119" s="1"/>
  <c r="C5319" i="119" s="1"/>
  <c r="C5320" i="119" s="1"/>
  <c r="C5321" i="119" s="1"/>
  <c r="C5322" i="119" s="1"/>
  <c r="C5323" i="119" s="1"/>
  <c r="C5324" i="119" s="1"/>
  <c r="C5325" i="119" s="1"/>
  <c r="C5326" i="119" s="1"/>
  <c r="C5327" i="119" s="1"/>
  <c r="C5328" i="119" s="1"/>
  <c r="C5329" i="119" s="1"/>
  <c r="C5330" i="119" s="1"/>
  <c r="C5331" i="119" s="1"/>
  <c r="C5332" i="119" s="1"/>
  <c r="C5333" i="119" s="1"/>
  <c r="C5334" i="119" s="1"/>
  <c r="C5335" i="119" s="1"/>
  <c r="C5336" i="119" s="1"/>
  <c r="C5337" i="119" s="1"/>
  <c r="C5338" i="119" s="1"/>
  <c r="C5339" i="119" s="1"/>
  <c r="C5340" i="119" s="1"/>
  <c r="C5341" i="119" s="1"/>
  <c r="C5342" i="119" s="1"/>
  <c r="C5343" i="119" s="1"/>
  <c r="C5344" i="119" s="1"/>
  <c r="C5345" i="119" s="1"/>
  <c r="C5346" i="119" s="1"/>
  <c r="C5347" i="119" s="1"/>
  <c r="C5348" i="119" s="1"/>
  <c r="C5349" i="119" s="1"/>
  <c r="C5350" i="119" s="1"/>
  <c r="C5351" i="119" s="1"/>
  <c r="C5352" i="119" s="1"/>
  <c r="C5353" i="119" s="1"/>
  <c r="C5354" i="119" s="1"/>
  <c r="C5355" i="119" s="1"/>
  <c r="C5356" i="119" s="1"/>
  <c r="C5357" i="119" s="1"/>
  <c r="C5358" i="119" s="1"/>
  <c r="C5359" i="119" s="1"/>
  <c r="C5360" i="119" s="1"/>
  <c r="C5361" i="119" s="1"/>
  <c r="C5362" i="119" s="1"/>
  <c r="C5363" i="119" s="1"/>
  <c r="C5364" i="119" s="1"/>
  <c r="C5365" i="119" s="1"/>
  <c r="C5366" i="119" s="1"/>
  <c r="C5367" i="119" s="1"/>
  <c r="C5368" i="119" s="1"/>
  <c r="C5369" i="119" s="1"/>
  <c r="C5370" i="119" s="1"/>
  <c r="C5371" i="119" s="1"/>
  <c r="C5372" i="119" s="1"/>
  <c r="C5373" i="119" s="1"/>
  <c r="C5374" i="119" s="1"/>
  <c r="C5375" i="119" s="1"/>
  <c r="C5376" i="119" s="1"/>
  <c r="C5377" i="119" s="1"/>
  <c r="C5378" i="119" s="1"/>
  <c r="C5379" i="119" s="1"/>
  <c r="C5380" i="119" s="1"/>
  <c r="C5381" i="119" s="1"/>
  <c r="C5382" i="119" s="1"/>
  <c r="C5383" i="119" s="1"/>
  <c r="C5384" i="119" s="1"/>
  <c r="C5385" i="119" s="1"/>
  <c r="C5386" i="119" s="1"/>
  <c r="C5387" i="119" s="1"/>
  <c r="C5388" i="119" s="1"/>
  <c r="C5389" i="119" s="1"/>
  <c r="C5390" i="119" s="1"/>
  <c r="C5391" i="119" s="1"/>
  <c r="C5392" i="119" s="1"/>
  <c r="C5393" i="119" s="1"/>
  <c r="C5394" i="119" s="1"/>
  <c r="C5395" i="119" s="1"/>
  <c r="C5396" i="119" s="1"/>
  <c r="C5397" i="119" s="1"/>
  <c r="C5398" i="119" s="1"/>
  <c r="C5399" i="119" s="1"/>
  <c r="C5400" i="119" s="1"/>
  <c r="C5401" i="119" s="1"/>
  <c r="C5402" i="119" s="1"/>
  <c r="C5403" i="119" s="1"/>
  <c r="C5404" i="119" s="1"/>
  <c r="C5405" i="119" s="1"/>
  <c r="C5406" i="119" s="1"/>
  <c r="C5407" i="119" s="1"/>
  <c r="C5408" i="119" s="1"/>
  <c r="C5409" i="119" s="1"/>
  <c r="C5410" i="119" s="1"/>
  <c r="C5411" i="119" s="1"/>
  <c r="C5412" i="119" s="1"/>
  <c r="C5413" i="119" s="1"/>
  <c r="C5414" i="119" s="1"/>
  <c r="C5415" i="119" s="1"/>
  <c r="C5416" i="119" s="1"/>
  <c r="C5417" i="119" s="1"/>
  <c r="C2495" i="119"/>
  <c r="C2496" i="119" s="1"/>
  <c r="C2497" i="119" s="1"/>
  <c r="C2498" i="119" s="1"/>
  <c r="C2499" i="119" s="1"/>
  <c r="C2500" i="119" s="1"/>
  <c r="C2501" i="119" s="1"/>
  <c r="C2502" i="119" s="1"/>
  <c r="C2503" i="119" s="1"/>
  <c r="C2504" i="119" s="1"/>
  <c r="C2505" i="119" s="1"/>
  <c r="C2506" i="119" s="1"/>
  <c r="C2507" i="119" s="1"/>
  <c r="C2508" i="119" s="1"/>
  <c r="C2509" i="119" s="1"/>
  <c r="C2510" i="119" s="1"/>
  <c r="C2511" i="119" s="1"/>
  <c r="C2512" i="119" s="1"/>
  <c r="C2513" i="119" s="1"/>
  <c r="C2514" i="119" s="1"/>
  <c r="C2515" i="119" s="1"/>
  <c r="C2516" i="119" s="1"/>
  <c r="C2517" i="119" s="1"/>
  <c r="C2518" i="119" s="1"/>
  <c r="C2519" i="119" s="1"/>
  <c r="C2520" i="119" s="1"/>
  <c r="C2521" i="119" s="1"/>
  <c r="C2522" i="119" s="1"/>
  <c r="C2523" i="119" s="1"/>
  <c r="C2524" i="119" s="1"/>
  <c r="C2525" i="119" s="1"/>
  <c r="C2526" i="119" s="1"/>
  <c r="C2527" i="119" s="1"/>
  <c r="C2528" i="119" s="1"/>
  <c r="C2529" i="119" s="1"/>
  <c r="C2530" i="119" s="1"/>
  <c r="C2531" i="119" s="1"/>
  <c r="C2532" i="119" s="1"/>
  <c r="C2533" i="119" s="1"/>
  <c r="C2534" i="119" s="1"/>
  <c r="C2535" i="119" s="1"/>
  <c r="C2536" i="119" s="1"/>
  <c r="C2537" i="119" s="1"/>
  <c r="C2538" i="119" s="1"/>
  <c r="C2539" i="119" s="1"/>
  <c r="C2540" i="119" s="1"/>
  <c r="C2541" i="119" s="1"/>
  <c r="C2542" i="119" s="1"/>
  <c r="C2543" i="119" s="1"/>
  <c r="C2544" i="119" s="1"/>
  <c r="C2545" i="119" s="1"/>
  <c r="C2546" i="119" s="1"/>
  <c r="C2547" i="119" s="1"/>
  <c r="C2548" i="119" s="1"/>
  <c r="C2549" i="119" s="1"/>
  <c r="C2550" i="119" s="1"/>
  <c r="C2551" i="119" s="1"/>
  <c r="C2552" i="119" s="1"/>
  <c r="C2553" i="119" s="1"/>
  <c r="C2554" i="119" s="1"/>
  <c r="C2555" i="119" s="1"/>
  <c r="C2556" i="119" s="1"/>
  <c r="C2557" i="119" s="1"/>
  <c r="C2558" i="119" s="1"/>
  <c r="C2559" i="119" s="1"/>
  <c r="C2560" i="119" s="1"/>
  <c r="C2561" i="119" s="1"/>
  <c r="C2562" i="119" s="1"/>
  <c r="C2563" i="119" s="1"/>
  <c r="C2564" i="119" s="1"/>
  <c r="C2565" i="119" s="1"/>
  <c r="C2566" i="119" s="1"/>
  <c r="C2567" i="119" s="1"/>
  <c r="C2568" i="119" s="1"/>
  <c r="C2569" i="119" s="1"/>
  <c r="C2570" i="119" s="1"/>
  <c r="C2571" i="119" s="1"/>
  <c r="C2572" i="119" s="1"/>
  <c r="C2573" i="119" s="1"/>
  <c r="C2574" i="119" s="1"/>
  <c r="C2575" i="119" s="1"/>
  <c r="C2576" i="119" s="1"/>
  <c r="C2577" i="119" s="1"/>
  <c r="C2578" i="119" s="1"/>
  <c r="C2579" i="119" s="1"/>
  <c r="C2580" i="119" s="1"/>
  <c r="C2581" i="119" s="1"/>
  <c r="C2582" i="119" s="1"/>
  <c r="C2583" i="119" s="1"/>
  <c r="C2584" i="119" s="1"/>
  <c r="C2585" i="119" s="1"/>
  <c r="C2586" i="119" s="1"/>
  <c r="C2587" i="119" s="1"/>
  <c r="C2588" i="119" s="1"/>
  <c r="C2589" i="119" s="1"/>
  <c r="C2590" i="119" s="1"/>
  <c r="C2591" i="119" s="1"/>
  <c r="C2592" i="119" s="1"/>
  <c r="C2593" i="119" s="1"/>
  <c r="C2594" i="119" s="1"/>
  <c r="C2595" i="119" s="1"/>
  <c r="C2596" i="119" s="1"/>
  <c r="C2597" i="119" s="1"/>
  <c r="C2598" i="119" s="1"/>
  <c r="C2599" i="119" s="1"/>
  <c r="C2600" i="119" s="1"/>
  <c r="C2601" i="119" s="1"/>
  <c r="C2602" i="119" s="1"/>
  <c r="C2603" i="119" s="1"/>
  <c r="C2604" i="119" s="1"/>
  <c r="C2605" i="119" s="1"/>
  <c r="C2606" i="119" s="1"/>
  <c r="C2607" i="119" s="1"/>
  <c r="C2608" i="119" s="1"/>
  <c r="C2609" i="119" s="1"/>
  <c r="C2610" i="119" s="1"/>
  <c r="C2611" i="119" s="1"/>
  <c r="C2612" i="119" s="1"/>
  <c r="C2613" i="119" s="1"/>
  <c r="C2614" i="119" s="1"/>
  <c r="C2615" i="119" s="1"/>
  <c r="C2616" i="119" s="1"/>
  <c r="C2617" i="119" s="1"/>
  <c r="C2618" i="119" s="1"/>
  <c r="C2619" i="119" s="1"/>
  <c r="C2620" i="119" s="1"/>
  <c r="C2621" i="119" s="1"/>
  <c r="C2622" i="119" s="1"/>
  <c r="C2623" i="119" s="1"/>
  <c r="C2624" i="119" s="1"/>
  <c r="C2625" i="119" s="1"/>
  <c r="C2626" i="119" s="1"/>
  <c r="C2627" i="119" s="1"/>
  <c r="C2628" i="119" s="1"/>
  <c r="C2629" i="119" s="1"/>
  <c r="C2630" i="119" s="1"/>
  <c r="C2631" i="119" s="1"/>
  <c r="C2632" i="119" s="1"/>
  <c r="C2633" i="119" s="1"/>
  <c r="C2634" i="119" s="1"/>
  <c r="C2635" i="119" s="1"/>
  <c r="C2636" i="119" s="1"/>
  <c r="C2637" i="119" s="1"/>
  <c r="C2638" i="119" s="1"/>
  <c r="C2639" i="119" s="1"/>
  <c r="C2640" i="119" s="1"/>
  <c r="C2641" i="119" s="1"/>
  <c r="C2642" i="119" s="1"/>
  <c r="C2643" i="119" s="1"/>
  <c r="C2644" i="119" s="1"/>
  <c r="C2645" i="119" s="1"/>
  <c r="C2646" i="119" s="1"/>
  <c r="C2647" i="119" s="1"/>
  <c r="C2648" i="119" s="1"/>
  <c r="C2649" i="119" s="1"/>
  <c r="C2650" i="119" s="1"/>
  <c r="C2651" i="119" s="1"/>
  <c r="C2652" i="119" s="1"/>
  <c r="C2653" i="119" s="1"/>
  <c r="C2654" i="119" s="1"/>
  <c r="C2655" i="119" s="1"/>
  <c r="C2656" i="119" s="1"/>
  <c r="C2657" i="119" s="1"/>
  <c r="C2658" i="119" s="1"/>
  <c r="C2659" i="119" s="1"/>
  <c r="C2660" i="119" s="1"/>
  <c r="C2661" i="119" s="1"/>
  <c r="C2662" i="119" s="1"/>
  <c r="C2663" i="119" s="1"/>
  <c r="C2664" i="119" s="1"/>
  <c r="C2665" i="119" s="1"/>
  <c r="C2666" i="119" s="1"/>
  <c r="C2667" i="119" s="1"/>
  <c r="C2668" i="119" s="1"/>
  <c r="C2669" i="119" s="1"/>
  <c r="C2670" i="119" s="1"/>
  <c r="C2671" i="119" s="1"/>
  <c r="C2672" i="119" s="1"/>
  <c r="C2673" i="119" s="1"/>
  <c r="C2674" i="119" s="1"/>
  <c r="C2675" i="119" s="1"/>
  <c r="C2676" i="119" s="1"/>
  <c r="C2677" i="119" s="1"/>
  <c r="C2678" i="119" s="1"/>
  <c r="C2679" i="119" s="1"/>
  <c r="C2680" i="119" s="1"/>
  <c r="C2681" i="119" s="1"/>
  <c r="C2682" i="119" s="1"/>
  <c r="C2683" i="119" s="1"/>
  <c r="C2684" i="119" s="1"/>
  <c r="C2685" i="119" s="1"/>
  <c r="C2686" i="119" s="1"/>
  <c r="C2687" i="119" s="1"/>
  <c r="C2688" i="119" s="1"/>
  <c r="C2689" i="119" s="1"/>
  <c r="C2690" i="119" s="1"/>
  <c r="C2691" i="119" s="1"/>
  <c r="C2692" i="119" s="1"/>
  <c r="C2693" i="119" s="1"/>
  <c r="C2694" i="119" s="1"/>
  <c r="C2695" i="119" s="1"/>
  <c r="C2696" i="119" s="1"/>
  <c r="C2697" i="119" s="1"/>
  <c r="C2698" i="119" s="1"/>
  <c r="C2699" i="119" s="1"/>
  <c r="C2700" i="119" s="1"/>
  <c r="C2701" i="119" s="1"/>
  <c r="C2702" i="119" s="1"/>
  <c r="C2703" i="119" s="1"/>
  <c r="C2704" i="119" s="1"/>
  <c r="C2705" i="119" s="1"/>
  <c r="C2706" i="119" s="1"/>
  <c r="C2707" i="119" s="1"/>
  <c r="C2708" i="119" s="1"/>
  <c r="C2709" i="119" s="1"/>
  <c r="C2710" i="119" s="1"/>
  <c r="C2711" i="119" s="1"/>
  <c r="C2712" i="119" s="1"/>
  <c r="C2713" i="119" s="1"/>
  <c r="C2714" i="119" s="1"/>
  <c r="C2715" i="119" s="1"/>
  <c r="C2716" i="119" s="1"/>
  <c r="C2717" i="119" s="1"/>
  <c r="C2718" i="119" s="1"/>
  <c r="C2719" i="119" s="1"/>
  <c r="C2720" i="119" s="1"/>
  <c r="C2721" i="119" s="1"/>
  <c r="C2722" i="119" s="1"/>
  <c r="C2723" i="119" s="1"/>
  <c r="C2724" i="119" s="1"/>
  <c r="C2725" i="119" s="1"/>
  <c r="C2726" i="119" s="1"/>
  <c r="C2727" i="119" s="1"/>
  <c r="C2728" i="119" s="1"/>
  <c r="C8091" i="119"/>
  <c r="C8092" i="119" s="1"/>
  <c r="C8093" i="119" s="1"/>
  <c r="C8094" i="119" s="1"/>
  <c r="C8095" i="119" s="1"/>
  <c r="C8096" i="119" s="1"/>
  <c r="C8097" i="119" s="1"/>
  <c r="C8098" i="119" s="1"/>
  <c r="C8099" i="119" s="1"/>
  <c r="C8100" i="119" s="1"/>
  <c r="C8101" i="119" s="1"/>
  <c r="C8102" i="119" s="1"/>
  <c r="C8103" i="119" s="1"/>
  <c r="C8104" i="119" s="1"/>
  <c r="C8105" i="119" s="1"/>
  <c r="C8106" i="119" s="1"/>
  <c r="C8107" i="119" s="1"/>
  <c r="C8108" i="119" s="1"/>
  <c r="C8109" i="119" s="1"/>
  <c r="C8110" i="119" s="1"/>
  <c r="C8111" i="119" s="1"/>
  <c r="C8112" i="119" s="1"/>
  <c r="C8113" i="119" s="1"/>
  <c r="C8114" i="119" s="1"/>
  <c r="C8115" i="119" s="1"/>
  <c r="C8116" i="119" s="1"/>
  <c r="C8117" i="119" s="1"/>
  <c r="C8118" i="119" s="1"/>
  <c r="C8119" i="119" s="1"/>
  <c r="C8120" i="119" s="1"/>
  <c r="C8121" i="119" s="1"/>
  <c r="C8122" i="119" s="1"/>
  <c r="C8123" i="119" s="1"/>
  <c r="C8124" i="119" s="1"/>
  <c r="C8125" i="119" s="1"/>
  <c r="C8126" i="119" s="1"/>
  <c r="C8127" i="119" s="1"/>
  <c r="C8128" i="119" s="1"/>
  <c r="C8129" i="119" s="1"/>
  <c r="C8130" i="119" s="1"/>
  <c r="C8131" i="119" s="1"/>
  <c r="C8132" i="119" s="1"/>
  <c r="C8133" i="119" s="1"/>
  <c r="C8134" i="119" s="1"/>
  <c r="C8135" i="119" s="1"/>
  <c r="C8136" i="119" s="1"/>
  <c r="C8137" i="119" s="1"/>
  <c r="C8138" i="119" s="1"/>
  <c r="C8139" i="119" s="1"/>
  <c r="C8140" i="119" s="1"/>
  <c r="C8141" i="119" s="1"/>
  <c r="C8142" i="119" s="1"/>
  <c r="C8143" i="119" s="1"/>
  <c r="C8144" i="119" s="1"/>
  <c r="C8145" i="119" s="1"/>
  <c r="C8146" i="119" s="1"/>
  <c r="C8147" i="119" s="1"/>
  <c r="C8148" i="119" s="1"/>
  <c r="C8149" i="119" s="1"/>
  <c r="C8150" i="119" s="1"/>
  <c r="C8151" i="119" s="1"/>
  <c r="C8152" i="119" s="1"/>
  <c r="C8153" i="119" s="1"/>
  <c r="C8154" i="119" s="1"/>
  <c r="C8155" i="119" s="1"/>
  <c r="C8156" i="119" s="1"/>
  <c r="C8157" i="119" s="1"/>
  <c r="C8158" i="119" s="1"/>
  <c r="C8159" i="119" s="1"/>
  <c r="C8160" i="119" s="1"/>
  <c r="C8161" i="119" s="1"/>
  <c r="C8162" i="119" s="1"/>
  <c r="C8163" i="119" s="1"/>
  <c r="C8164" i="119" s="1"/>
  <c r="C8165" i="119" s="1"/>
  <c r="C8166" i="119" s="1"/>
  <c r="C8167" i="119" s="1"/>
  <c r="C8168" i="119" s="1"/>
  <c r="C8169" i="119" s="1"/>
  <c r="C8170" i="119" s="1"/>
  <c r="C8171" i="119" s="1"/>
  <c r="C8172" i="119" s="1"/>
  <c r="C8173" i="119" s="1"/>
  <c r="C8174" i="119" s="1"/>
  <c r="C8175" i="119" s="1"/>
  <c r="C8176" i="119" s="1"/>
  <c r="C8177" i="119" s="1"/>
  <c r="C8178" i="119" s="1"/>
  <c r="C8179" i="119" s="1"/>
  <c r="C8180" i="119" s="1"/>
  <c r="C8181" i="119" s="1"/>
  <c r="C8182" i="119" s="1"/>
  <c r="C8183" i="119" s="1"/>
  <c r="C8184" i="119" s="1"/>
  <c r="C8185" i="119" s="1"/>
  <c r="C8186" i="119" s="1"/>
  <c r="C8187" i="119" s="1"/>
  <c r="C8188" i="119" s="1"/>
  <c r="C8189" i="119" s="1"/>
  <c r="C8190" i="119" s="1"/>
  <c r="C8191" i="119" s="1"/>
  <c r="C8192" i="119" s="1"/>
  <c r="C8193" i="119" s="1"/>
  <c r="C8194" i="119" s="1"/>
  <c r="C8195" i="119" s="1"/>
  <c r="C8196" i="119" s="1"/>
  <c r="C8197" i="119" s="1"/>
  <c r="C8198" i="119" s="1"/>
  <c r="C8199" i="119" s="1"/>
  <c r="C8200" i="119" s="1"/>
  <c r="C8201" i="119" s="1"/>
  <c r="C8202" i="119" s="1"/>
  <c r="C8203" i="119" s="1"/>
  <c r="C8204" i="119" s="1"/>
  <c r="C8205" i="119" s="1"/>
  <c r="C8206" i="119" s="1"/>
  <c r="C8207" i="119" s="1"/>
  <c r="C8208" i="119" s="1"/>
  <c r="C8209" i="119" s="1"/>
  <c r="C8210" i="119" s="1"/>
  <c r="C8211" i="119" s="1"/>
  <c r="C8212" i="119" s="1"/>
  <c r="C8213" i="119" s="1"/>
  <c r="C8214" i="119" s="1"/>
  <c r="C8215" i="119" s="1"/>
  <c r="C8216" i="119" s="1"/>
  <c r="C8217" i="119" s="1"/>
  <c r="C8218" i="119" s="1"/>
  <c r="C8219" i="119" s="1"/>
  <c r="C8220" i="119" s="1"/>
  <c r="C8221" i="119" s="1"/>
  <c r="C8222" i="119" s="1"/>
  <c r="C8223" i="119" s="1"/>
  <c r="C8224" i="119" s="1"/>
  <c r="C8225" i="119" s="1"/>
  <c r="C8226" i="119" s="1"/>
  <c r="C8227" i="119" s="1"/>
  <c r="C8228" i="119" s="1"/>
  <c r="C8229" i="119" s="1"/>
  <c r="C8230" i="119" s="1"/>
  <c r="C8231" i="119" s="1"/>
  <c r="C8232" i="119" s="1"/>
  <c r="C8233" i="119" s="1"/>
  <c r="C8234" i="119" s="1"/>
  <c r="C8235" i="119" s="1"/>
  <c r="C8236" i="119" s="1"/>
  <c r="C8237" i="119" s="1"/>
  <c r="C8238" i="119" s="1"/>
  <c r="C8239" i="119" s="1"/>
  <c r="C8240" i="119" s="1"/>
  <c r="C8241" i="119" s="1"/>
  <c r="C8242" i="119" s="1"/>
  <c r="C8243" i="119" s="1"/>
  <c r="C8244" i="119" s="1"/>
  <c r="C8245" i="119" s="1"/>
  <c r="C8246" i="119" s="1"/>
  <c r="C8247" i="119" s="1"/>
  <c r="C8248" i="119" s="1"/>
  <c r="C8249" i="119" s="1"/>
  <c r="C8250" i="119" s="1"/>
  <c r="C8251" i="119" s="1"/>
  <c r="C8252" i="119" s="1"/>
  <c r="C8253" i="119" s="1"/>
  <c r="C8254" i="119" s="1"/>
  <c r="C8255" i="119" s="1"/>
  <c r="C8256" i="119" s="1"/>
  <c r="C8257" i="119" s="1"/>
  <c r="C8258" i="119" s="1"/>
  <c r="C8259" i="119" s="1"/>
  <c r="C8260" i="119" s="1"/>
  <c r="C8261" i="119" s="1"/>
  <c r="C8262" i="119" s="1"/>
  <c r="C8263" i="119" s="1"/>
  <c r="C8264" i="119" s="1"/>
  <c r="C8265" i="119" s="1"/>
  <c r="C8266" i="119" s="1"/>
  <c r="C8267" i="119" s="1"/>
  <c r="C8268" i="119" s="1"/>
  <c r="C8269" i="119" s="1"/>
  <c r="C8270" i="119" s="1"/>
  <c r="C8271" i="119" s="1"/>
  <c r="C8272" i="119" s="1"/>
  <c r="C8273" i="119" s="1"/>
  <c r="C8274" i="119" s="1"/>
  <c r="C8275" i="119" s="1"/>
  <c r="C8276" i="119" s="1"/>
  <c r="C8277" i="119" s="1"/>
  <c r="C8278" i="119" s="1"/>
  <c r="C8279" i="119" s="1"/>
  <c r="C8280" i="119" s="1"/>
  <c r="C8281" i="119" s="1"/>
  <c r="C8282" i="119" s="1"/>
  <c r="C8283" i="119" s="1"/>
  <c r="C8284" i="119" s="1"/>
  <c r="C8285" i="119" s="1"/>
  <c r="C8286" i="119" s="1"/>
  <c r="C8287" i="119" s="1"/>
  <c r="C8288" i="119" s="1"/>
  <c r="C8289" i="119" s="1"/>
  <c r="C8290" i="119" s="1"/>
  <c r="C8291" i="119" s="1"/>
  <c r="C8292" i="119" s="1"/>
  <c r="C8293" i="119" s="1"/>
  <c r="C8294" i="119" s="1"/>
  <c r="C8295" i="119" s="1"/>
  <c r="C8296" i="119" s="1"/>
  <c r="C8297" i="119" s="1"/>
  <c r="C8298" i="119" s="1"/>
  <c r="C8299" i="119" s="1"/>
  <c r="C8300" i="119" s="1"/>
  <c r="C8301" i="119" s="1"/>
  <c r="C8302" i="119" s="1"/>
  <c r="C8303" i="119" s="1"/>
  <c r="C8304" i="119" s="1"/>
  <c r="C8305" i="119" s="1"/>
  <c r="C8306" i="119" s="1"/>
  <c r="C8307" i="119" s="1"/>
  <c r="C8308" i="119" s="1"/>
  <c r="C8309" i="119" s="1"/>
  <c r="C8310" i="119" s="1"/>
  <c r="C8311" i="119" s="1"/>
  <c r="C8312" i="119" s="1"/>
  <c r="C8313" i="119" s="1"/>
  <c r="C8314" i="119" s="1"/>
  <c r="C8315" i="119" s="1"/>
  <c r="C8316" i="119" s="1"/>
  <c r="C8317" i="119" s="1"/>
  <c r="C8318" i="119" s="1"/>
  <c r="C8319" i="119" s="1"/>
  <c r="C8320" i="119" s="1"/>
  <c r="C8321" i="119" s="1"/>
  <c r="C8322" i="119" s="1"/>
  <c r="C8323" i="119" s="1"/>
  <c r="C8324" i="119" s="1"/>
  <c r="C8325" i="119" s="1"/>
  <c r="C8326" i="119" s="1"/>
  <c r="C8327" i="119" s="1"/>
  <c r="C8328" i="119" s="1"/>
  <c r="C8329" i="119" s="1"/>
  <c r="C8330" i="119" s="1"/>
  <c r="C8331" i="119" s="1"/>
  <c r="C8332" i="119" s="1"/>
  <c r="C8333" i="119" s="1"/>
  <c r="C8334" i="119" s="1"/>
  <c r="C8335" i="119" s="1"/>
  <c r="C8336" i="119" s="1"/>
  <c r="C8337" i="119" s="1"/>
  <c r="C8338" i="119" s="1"/>
  <c r="C8339" i="119" s="1"/>
  <c r="C8340" i="119" s="1"/>
  <c r="C8341" i="119" s="1"/>
  <c r="C8342" i="119" s="1"/>
  <c r="C8343" i="119" s="1"/>
  <c r="C8344" i="119" s="1"/>
  <c r="C8345" i="119" s="1"/>
  <c r="C8346" i="119" s="1"/>
  <c r="C8347" i="119" s="1"/>
  <c r="C8348" i="119" s="1"/>
  <c r="C8349" i="119" s="1"/>
  <c r="C8350" i="119" s="1"/>
  <c r="C8351" i="119" s="1"/>
  <c r="C8352" i="119" s="1"/>
  <c r="C8353" i="119" s="1"/>
  <c r="C8354" i="119" s="1"/>
  <c r="C8355" i="119" s="1"/>
  <c r="C8356" i="119" s="1"/>
  <c r="C8357" i="119" s="1"/>
  <c r="C8358" i="119" s="1"/>
  <c r="C8359" i="119" s="1"/>
  <c r="C8360" i="119" s="1"/>
  <c r="C8361" i="119" s="1"/>
  <c r="C8362" i="119" s="1"/>
  <c r="C8363" i="119" s="1"/>
  <c r="C8364" i="119" s="1"/>
  <c r="C8365" i="119" s="1"/>
  <c r="C8366" i="119" s="1"/>
  <c r="C8367" i="119" s="1"/>
  <c r="C8368" i="119" s="1"/>
  <c r="C8369" i="119" s="1"/>
  <c r="C8370" i="119" s="1"/>
  <c r="C8371" i="119" s="1"/>
  <c r="C8372" i="119" s="1"/>
  <c r="C8373" i="119" s="1"/>
  <c r="C8374" i="119" s="1"/>
  <c r="C8375" i="119" s="1"/>
  <c r="C8376" i="119" s="1"/>
  <c r="C8377" i="119" s="1"/>
  <c r="C8378" i="119" s="1"/>
  <c r="C8379" i="119" s="1"/>
  <c r="C8380" i="119" s="1"/>
  <c r="C8381" i="119" s="1"/>
  <c r="C8382" i="119" s="1"/>
  <c r="C8383" i="119" s="1"/>
  <c r="C8384" i="119" s="1"/>
  <c r="C8385" i="119" s="1"/>
  <c r="C8386" i="119" s="1"/>
  <c r="C8387" i="119" s="1"/>
  <c r="C8388" i="119" s="1"/>
  <c r="C8389" i="119" s="1"/>
  <c r="C8390" i="119" s="1"/>
  <c r="C8391" i="119" s="1"/>
  <c r="C8392" i="119" s="1"/>
  <c r="C8393" i="119" s="1"/>
  <c r="C8394" i="119" s="1"/>
  <c r="C8395" i="119" s="1"/>
  <c r="C8396" i="119" s="1"/>
  <c r="C8397" i="119" s="1"/>
  <c r="C8398" i="119" s="1"/>
  <c r="C8399" i="119" s="1"/>
  <c r="C8400" i="119" s="1"/>
  <c r="C8401" i="119" s="1"/>
  <c r="C8402" i="119" s="1"/>
  <c r="C8403" i="119" s="1"/>
  <c r="C8404" i="119" s="1"/>
  <c r="C8405" i="119" s="1"/>
  <c r="C8406" i="119" s="1"/>
  <c r="C8407" i="119" s="1"/>
  <c r="C8408" i="119" s="1"/>
  <c r="C8409" i="119" s="1"/>
  <c r="C8410" i="119" s="1"/>
  <c r="C8411" i="119" s="1"/>
  <c r="C8412" i="119" s="1"/>
  <c r="C8413" i="119" s="1"/>
  <c r="C8414" i="119" s="1"/>
  <c r="C8415" i="119" s="1"/>
  <c r="C8416" i="119" s="1"/>
  <c r="C8417" i="119" s="1"/>
  <c r="C8418" i="119" s="1"/>
  <c r="C8419" i="119" s="1"/>
  <c r="C8420" i="119" s="1"/>
  <c r="C8421" i="119" s="1"/>
  <c r="C8422" i="119" s="1"/>
  <c r="C8423" i="119" s="1"/>
  <c r="C8424" i="119" s="1"/>
  <c r="C8425" i="119" s="1"/>
  <c r="C8426" i="119" s="1"/>
  <c r="C8427" i="119" s="1"/>
  <c r="C8428" i="119" s="1"/>
  <c r="C8429" i="119" s="1"/>
  <c r="C8430" i="119" s="1"/>
  <c r="C8431" i="119" s="1"/>
  <c r="C8432" i="119" s="1"/>
  <c r="C8433" i="119" s="1"/>
  <c r="C8434" i="119" s="1"/>
  <c r="C8435" i="119" s="1"/>
  <c r="C8436" i="119" s="1"/>
  <c r="C8437" i="119" s="1"/>
  <c r="C8438" i="119" s="1"/>
  <c r="C8439" i="119" s="1"/>
  <c r="C8440" i="119" s="1"/>
  <c r="C8441" i="119" s="1"/>
  <c r="C8442" i="119" s="1"/>
  <c r="C8443" i="119" s="1"/>
  <c r="C8444" i="119" s="1"/>
  <c r="C8445" i="119" s="1"/>
  <c r="C8446" i="119" s="1"/>
  <c r="C8447" i="119" s="1"/>
  <c r="C8448" i="119" s="1"/>
  <c r="C8449" i="119" s="1"/>
  <c r="C8450" i="119" s="1"/>
  <c r="C677" i="119"/>
  <c r="C678" i="119" s="1"/>
  <c r="C679" i="119" s="1"/>
  <c r="C680" i="119" s="1"/>
  <c r="C681" i="119" s="1"/>
  <c r="C682" i="119" s="1"/>
  <c r="C683" i="119" s="1"/>
  <c r="C684" i="119" s="1"/>
  <c r="C685" i="119" s="1"/>
  <c r="C686" i="119" s="1"/>
  <c r="C687" i="119" s="1"/>
  <c r="C688" i="119" s="1"/>
  <c r="C689" i="119" s="1"/>
  <c r="C690" i="119" s="1"/>
  <c r="C691" i="119" s="1"/>
  <c r="C692" i="119" s="1"/>
  <c r="C693" i="119" s="1"/>
  <c r="C694" i="119" s="1"/>
  <c r="C695" i="119" s="1"/>
  <c r="C696" i="119" s="1"/>
  <c r="C697" i="119" s="1"/>
  <c r="C698" i="119" s="1"/>
  <c r="C699" i="119" s="1"/>
  <c r="C700" i="119" s="1"/>
  <c r="C701" i="119" s="1"/>
  <c r="C702" i="119" s="1"/>
  <c r="C703" i="119" s="1"/>
  <c r="C704" i="119" s="1"/>
  <c r="C705" i="119" s="1"/>
  <c r="C706" i="119" s="1"/>
  <c r="C707" i="119" s="1"/>
  <c r="C708" i="119" s="1"/>
  <c r="C709" i="119" s="1"/>
  <c r="C710" i="119" s="1"/>
  <c r="C711" i="119" s="1"/>
  <c r="C712" i="119" s="1"/>
  <c r="C713" i="119" s="1"/>
  <c r="C714" i="119" s="1"/>
  <c r="C715" i="119" s="1"/>
  <c r="C716" i="119" s="1"/>
  <c r="C717" i="119" s="1"/>
  <c r="C718" i="119" s="1"/>
  <c r="C719" i="119" s="1"/>
  <c r="C720" i="119" s="1"/>
  <c r="C721" i="119" s="1"/>
  <c r="C722" i="119" s="1"/>
  <c r="C723" i="119" s="1"/>
  <c r="C724" i="119" s="1"/>
  <c r="C725" i="119" s="1"/>
  <c r="C726" i="119" s="1"/>
  <c r="C727" i="119" s="1"/>
  <c r="C728" i="119" s="1"/>
  <c r="C729" i="119" s="1"/>
  <c r="C730" i="119" s="1"/>
  <c r="C731" i="119" s="1"/>
  <c r="C732" i="119" s="1"/>
  <c r="C733" i="119" s="1"/>
  <c r="C734" i="119" s="1"/>
  <c r="C735" i="119" s="1"/>
  <c r="C736" i="119" s="1"/>
  <c r="C737" i="119" s="1"/>
  <c r="C738" i="119" s="1"/>
  <c r="C739" i="119" s="1"/>
  <c r="C740" i="119" s="1"/>
  <c r="C741" i="119" s="1"/>
  <c r="C742" i="119" s="1"/>
  <c r="C743" i="119" s="1"/>
  <c r="C744" i="119" s="1"/>
  <c r="C745" i="119" s="1"/>
  <c r="C746" i="119" s="1"/>
  <c r="C747" i="119" s="1"/>
  <c r="C748" i="119" s="1"/>
  <c r="C749" i="119" s="1"/>
  <c r="C750" i="119" s="1"/>
  <c r="C751" i="119" s="1"/>
  <c r="C752" i="119" s="1"/>
  <c r="C753" i="119" s="1"/>
  <c r="C754" i="119" s="1"/>
  <c r="C755" i="119" s="1"/>
  <c r="C756" i="119" s="1"/>
  <c r="C757" i="119" s="1"/>
  <c r="C758" i="119" s="1"/>
  <c r="C759" i="119" s="1"/>
  <c r="C760" i="119" s="1"/>
  <c r="C761" i="119" s="1"/>
  <c r="C762" i="119" s="1"/>
  <c r="C763" i="119" s="1"/>
  <c r="C764" i="119" s="1"/>
  <c r="C765" i="119" s="1"/>
  <c r="C766" i="119" s="1"/>
  <c r="C767" i="119" s="1"/>
  <c r="C768" i="119" s="1"/>
  <c r="C769" i="119" s="1"/>
  <c r="C770" i="119" s="1"/>
  <c r="C771" i="119" s="1"/>
  <c r="C772" i="119" s="1"/>
  <c r="C773" i="119" s="1"/>
  <c r="C774" i="119" s="1"/>
  <c r="C775" i="119" s="1"/>
  <c r="C776" i="119" s="1"/>
  <c r="C777" i="119" s="1"/>
  <c r="C778" i="119" s="1"/>
  <c r="C779" i="119" s="1"/>
  <c r="C780" i="119" s="1"/>
  <c r="C781" i="119" s="1"/>
  <c r="C782" i="119" s="1"/>
  <c r="C783" i="119" s="1"/>
  <c r="C784" i="119" s="1"/>
  <c r="C785" i="119" s="1"/>
  <c r="C786" i="119" s="1"/>
  <c r="C787" i="119" s="1"/>
  <c r="C788" i="119" s="1"/>
  <c r="C789" i="119" s="1"/>
  <c r="C790" i="119" s="1"/>
  <c r="C791" i="119" s="1"/>
  <c r="C792" i="119" s="1"/>
  <c r="C793" i="119" s="1"/>
  <c r="C794" i="119" s="1"/>
  <c r="C795" i="119" s="1"/>
  <c r="C796" i="119" s="1"/>
  <c r="C797" i="119" s="1"/>
  <c r="C798" i="119" s="1"/>
  <c r="C799" i="119" s="1"/>
  <c r="C800" i="119" s="1"/>
  <c r="C801" i="119" s="1"/>
  <c r="C802" i="119" s="1"/>
  <c r="C803" i="119" s="1"/>
  <c r="C804" i="119" s="1"/>
  <c r="C805" i="119" s="1"/>
  <c r="C806" i="119" s="1"/>
  <c r="C807" i="119" s="1"/>
  <c r="C808" i="119" s="1"/>
  <c r="C809" i="119" s="1"/>
  <c r="C810" i="119" s="1"/>
  <c r="C811" i="119" s="1"/>
  <c r="C812" i="119" s="1"/>
  <c r="C813" i="119" s="1"/>
  <c r="C814" i="119" s="1"/>
  <c r="C815" i="119" s="1"/>
  <c r="C816" i="119" s="1"/>
  <c r="C817" i="119" s="1"/>
  <c r="C818" i="119" s="1"/>
  <c r="C819" i="119" s="1"/>
  <c r="C820" i="119" s="1"/>
  <c r="C821" i="119" s="1"/>
  <c r="C822" i="119" s="1"/>
  <c r="C823" i="119" s="1"/>
  <c r="C824" i="119" s="1"/>
  <c r="C825" i="119" s="1"/>
  <c r="C826" i="119" s="1"/>
  <c r="C827" i="119" s="1"/>
  <c r="C828" i="119" s="1"/>
  <c r="C829" i="119" s="1"/>
  <c r="C830" i="119" s="1"/>
  <c r="C831" i="119" s="1"/>
  <c r="C832" i="119" s="1"/>
  <c r="C833" i="119" s="1"/>
  <c r="C834" i="119" s="1"/>
  <c r="C835" i="119" s="1"/>
  <c r="C836" i="119" s="1"/>
  <c r="C837" i="119" s="1"/>
  <c r="C838" i="119" s="1"/>
  <c r="C839" i="119" s="1"/>
  <c r="C840" i="119" s="1"/>
  <c r="C841" i="119" s="1"/>
  <c r="C842" i="119" s="1"/>
  <c r="C843" i="119" s="1"/>
  <c r="C844" i="119" s="1"/>
  <c r="C845" i="119" s="1"/>
  <c r="C846" i="119" s="1"/>
  <c r="C847" i="119" s="1"/>
  <c r="C848" i="119" s="1"/>
  <c r="C849" i="119" s="1"/>
  <c r="C850" i="119" s="1"/>
  <c r="C851" i="119" s="1"/>
  <c r="C852" i="119" s="1"/>
  <c r="C853" i="119" s="1"/>
  <c r="C854" i="119" s="1"/>
  <c r="C855" i="119" s="1"/>
  <c r="C856" i="119" s="1"/>
  <c r="C857" i="119" s="1"/>
  <c r="C858" i="119" s="1"/>
  <c r="C859" i="119" s="1"/>
  <c r="C860" i="119" s="1"/>
  <c r="C861" i="119" s="1"/>
  <c r="C862" i="119" s="1"/>
  <c r="C863" i="119" s="1"/>
  <c r="C864" i="119" s="1"/>
  <c r="C865" i="119" s="1"/>
  <c r="C866" i="119" s="1"/>
  <c r="C867" i="119" s="1"/>
  <c r="C868" i="119" s="1"/>
  <c r="C869" i="119" s="1"/>
  <c r="C870" i="119" s="1"/>
  <c r="C871" i="119" s="1"/>
  <c r="C872" i="119" s="1"/>
  <c r="C873" i="119" s="1"/>
  <c r="C874" i="119" s="1"/>
  <c r="C875" i="119" s="1"/>
  <c r="C876" i="119" s="1"/>
  <c r="C877" i="119" s="1"/>
  <c r="C878" i="119" s="1"/>
  <c r="C879" i="119" s="1"/>
  <c r="C880" i="119" s="1"/>
  <c r="C881" i="119" s="1"/>
  <c r="C882" i="119" s="1"/>
  <c r="C883" i="119" s="1"/>
  <c r="C884" i="119" s="1"/>
  <c r="C885" i="119" s="1"/>
  <c r="C886" i="119" s="1"/>
  <c r="C887" i="119" s="1"/>
  <c r="C888" i="119" s="1"/>
  <c r="C889" i="119" s="1"/>
  <c r="C890" i="119" s="1"/>
  <c r="C891" i="119" s="1"/>
  <c r="C892" i="119" s="1"/>
  <c r="C893" i="119" s="1"/>
  <c r="C894" i="119" s="1"/>
  <c r="C895" i="119" s="1"/>
  <c r="C896" i="119" s="1"/>
  <c r="C897" i="119" s="1"/>
  <c r="C898" i="119" s="1"/>
  <c r="C899" i="119" s="1"/>
  <c r="C900" i="119" s="1"/>
  <c r="C901" i="119" s="1"/>
  <c r="C902" i="119" s="1"/>
  <c r="C903" i="119" s="1"/>
  <c r="C904" i="119" s="1"/>
  <c r="C905" i="119" s="1"/>
  <c r="C906" i="119" s="1"/>
  <c r="C907" i="119" s="1"/>
  <c r="C908" i="119" s="1"/>
  <c r="C909" i="119" s="1"/>
  <c r="C910" i="119" s="1"/>
  <c r="C911" i="119" s="1"/>
  <c r="C912" i="119" s="1"/>
  <c r="C913" i="119" s="1"/>
  <c r="C914" i="119" s="1"/>
  <c r="C915" i="119" s="1"/>
  <c r="C916" i="119" s="1"/>
  <c r="C917" i="119" s="1"/>
  <c r="C918" i="119" s="1"/>
  <c r="C919" i="119" s="1"/>
  <c r="C920" i="119" s="1"/>
  <c r="C921" i="119" s="1"/>
  <c r="C922" i="119" s="1"/>
  <c r="C923" i="119" s="1"/>
  <c r="C924" i="119" s="1"/>
  <c r="C925" i="119" s="1"/>
  <c r="C926" i="119" s="1"/>
  <c r="C927" i="119" s="1"/>
  <c r="C928" i="119" s="1"/>
  <c r="C929" i="119" s="1"/>
  <c r="C930" i="119" s="1"/>
  <c r="C931" i="119" s="1"/>
  <c r="C932" i="119" s="1"/>
  <c r="C933" i="119" s="1"/>
  <c r="C934" i="119" s="1"/>
  <c r="C935" i="119" s="1"/>
  <c r="C936" i="119" s="1"/>
  <c r="C937" i="119" s="1"/>
  <c r="C938" i="119" s="1"/>
  <c r="C939" i="119" s="1"/>
  <c r="C940" i="119" s="1"/>
  <c r="C941" i="119" s="1"/>
  <c r="C942" i="119" s="1"/>
  <c r="C943" i="119" s="1"/>
  <c r="C944" i="119" s="1"/>
  <c r="C945" i="119" s="1"/>
  <c r="C946" i="119" s="1"/>
  <c r="C947" i="119" s="1"/>
  <c r="C948" i="119" s="1"/>
  <c r="C949" i="119" s="1"/>
  <c r="C7724" i="119"/>
  <c r="C7725" i="119" s="1"/>
  <c r="C7726" i="119" s="1"/>
  <c r="C7727" i="119" s="1"/>
  <c r="C7728" i="119" s="1"/>
  <c r="C7729" i="119" s="1"/>
  <c r="C7730" i="119" s="1"/>
  <c r="C7731" i="119" s="1"/>
  <c r="C7732" i="119" s="1"/>
  <c r="C7733" i="119" s="1"/>
  <c r="C7734" i="119" s="1"/>
  <c r="C7735" i="119" s="1"/>
  <c r="C7736" i="119" s="1"/>
  <c r="C7737" i="119" s="1"/>
  <c r="C7738" i="119" s="1"/>
  <c r="C7739" i="119" s="1"/>
  <c r="C7740" i="119" s="1"/>
  <c r="C7741" i="119" s="1"/>
  <c r="C7742" i="119" s="1"/>
  <c r="C7743" i="119" s="1"/>
  <c r="C7744" i="119" s="1"/>
  <c r="C7745" i="119" s="1"/>
  <c r="C7746" i="119" s="1"/>
  <c r="C7747" i="119" s="1"/>
  <c r="C7748" i="119" s="1"/>
  <c r="C7749" i="119" s="1"/>
  <c r="C7750" i="119" s="1"/>
  <c r="C7751" i="119" s="1"/>
  <c r="C7752" i="119" s="1"/>
  <c r="C7753" i="119" s="1"/>
  <c r="C7754" i="119" s="1"/>
  <c r="C7755" i="119" s="1"/>
  <c r="C7756" i="119" s="1"/>
  <c r="C7757" i="119" s="1"/>
  <c r="C7758" i="119" s="1"/>
  <c r="C7759" i="119" s="1"/>
  <c r="C7760" i="119" s="1"/>
  <c r="C7761" i="119" s="1"/>
  <c r="C7762" i="119" s="1"/>
  <c r="C7763" i="119" s="1"/>
  <c r="C7764" i="119" s="1"/>
  <c r="C7765" i="119" s="1"/>
  <c r="C7766" i="119" s="1"/>
  <c r="C7767" i="119" s="1"/>
  <c r="C7768" i="119" s="1"/>
  <c r="C7769" i="119" s="1"/>
  <c r="C7770" i="119" s="1"/>
  <c r="C7771" i="119" s="1"/>
  <c r="C7772" i="119" s="1"/>
  <c r="C7773" i="119" s="1"/>
  <c r="C7774" i="119" s="1"/>
  <c r="C7775" i="119" s="1"/>
  <c r="C7776" i="119" s="1"/>
  <c r="C7777" i="119" s="1"/>
  <c r="C7778" i="119" s="1"/>
  <c r="C7779" i="119" s="1"/>
  <c r="C7780" i="119" s="1"/>
  <c r="C7781" i="119" s="1"/>
  <c r="C7782" i="119" s="1"/>
  <c r="C7783" i="119" s="1"/>
  <c r="C7784" i="119" s="1"/>
  <c r="C7785" i="119" s="1"/>
  <c r="C7786" i="119" s="1"/>
  <c r="C7787" i="119" s="1"/>
  <c r="C7788" i="119" s="1"/>
  <c r="C7789" i="119" s="1"/>
  <c r="C7790" i="119" s="1"/>
  <c r="C7791" i="119" s="1"/>
  <c r="C7792" i="119" s="1"/>
  <c r="C7793" i="119" s="1"/>
  <c r="C7794" i="119" s="1"/>
  <c r="C7795" i="119" s="1"/>
  <c r="C7796" i="119" s="1"/>
  <c r="C7797" i="119" s="1"/>
  <c r="C7798" i="119" s="1"/>
  <c r="C7799" i="119" s="1"/>
  <c r="C7800" i="119" s="1"/>
  <c r="C7801" i="119" s="1"/>
  <c r="C7802" i="119" s="1"/>
  <c r="C7803" i="119" s="1"/>
  <c r="C7804" i="119" s="1"/>
  <c r="C7805" i="119" s="1"/>
  <c r="C7806" i="119" s="1"/>
  <c r="C7807" i="119" s="1"/>
  <c r="C7808" i="119" s="1"/>
  <c r="C7809" i="119" s="1"/>
  <c r="C7810" i="119" s="1"/>
  <c r="C7811" i="119" s="1"/>
  <c r="C7812" i="119" s="1"/>
  <c r="C7813" i="119" s="1"/>
  <c r="C7814" i="119" s="1"/>
  <c r="C7815" i="119" s="1"/>
  <c r="C7816" i="119" s="1"/>
  <c r="C7817" i="119" s="1"/>
  <c r="C7818" i="119" s="1"/>
  <c r="C7819" i="119" s="1"/>
  <c r="C7820" i="119" s="1"/>
  <c r="C7821" i="119" s="1"/>
  <c r="C7822" i="119" s="1"/>
  <c r="C7823" i="119" s="1"/>
  <c r="C7824" i="119" s="1"/>
  <c r="C7825" i="119" s="1"/>
  <c r="C7826" i="119" s="1"/>
  <c r="C7827" i="119" s="1"/>
  <c r="C7828" i="119" s="1"/>
  <c r="C7829" i="119" s="1"/>
  <c r="C7830" i="119" s="1"/>
  <c r="C7831" i="119" s="1"/>
  <c r="C7832" i="119" s="1"/>
  <c r="C7833" i="119" s="1"/>
  <c r="C7834" i="119" s="1"/>
  <c r="C7835" i="119" s="1"/>
  <c r="C7836" i="119" s="1"/>
  <c r="C7837" i="119" s="1"/>
  <c r="C7838" i="119" s="1"/>
  <c r="C7839" i="119" s="1"/>
  <c r="C7840" i="119" s="1"/>
  <c r="C7841" i="119" s="1"/>
  <c r="C7842" i="119" s="1"/>
  <c r="C7843" i="119" s="1"/>
  <c r="C7844" i="119" s="1"/>
  <c r="C7845" i="119" s="1"/>
  <c r="C7846" i="119" s="1"/>
  <c r="C7847" i="119" s="1"/>
  <c r="C7848" i="119" s="1"/>
  <c r="C7849" i="119" s="1"/>
  <c r="C7850" i="119" s="1"/>
  <c r="C7851" i="119" s="1"/>
  <c r="C7852" i="119" s="1"/>
  <c r="C7853" i="119" s="1"/>
  <c r="C7854" i="119" s="1"/>
  <c r="C7855" i="119" s="1"/>
  <c r="C7856" i="119" s="1"/>
  <c r="C7857" i="119" s="1"/>
  <c r="C7858" i="119" s="1"/>
  <c r="C7859" i="119" s="1"/>
  <c r="C7860" i="119" s="1"/>
  <c r="C7861" i="119" s="1"/>
  <c r="C7862" i="119" s="1"/>
  <c r="C7863" i="119" s="1"/>
  <c r="C7864" i="119" s="1"/>
  <c r="C7865" i="119" s="1"/>
  <c r="C7866" i="119" s="1"/>
  <c r="C7867" i="119" s="1"/>
  <c r="C7868" i="119" s="1"/>
  <c r="C7869" i="119" s="1"/>
  <c r="C7870" i="119" s="1"/>
  <c r="C7871" i="119" s="1"/>
  <c r="C7872" i="119" s="1"/>
  <c r="C7873" i="119" s="1"/>
  <c r="C7874" i="119" s="1"/>
  <c r="C7875" i="119" s="1"/>
  <c r="C7876" i="119" s="1"/>
  <c r="C7877" i="119" s="1"/>
  <c r="C7878" i="119" s="1"/>
  <c r="C7879" i="119" s="1"/>
  <c r="C7880" i="119" s="1"/>
  <c r="C7881" i="119" s="1"/>
  <c r="C7882" i="119" s="1"/>
  <c r="C7883" i="119" s="1"/>
  <c r="C7884" i="119" s="1"/>
  <c r="C7885" i="119" s="1"/>
  <c r="C7886" i="119" s="1"/>
  <c r="C7887" i="119" s="1"/>
  <c r="C7888" i="119" s="1"/>
  <c r="C7889" i="119" s="1"/>
  <c r="C7890" i="119" s="1"/>
  <c r="C7891" i="119" s="1"/>
  <c r="C7892" i="119" s="1"/>
  <c r="C7893" i="119" s="1"/>
  <c r="C7894" i="119" s="1"/>
  <c r="C7895" i="119" s="1"/>
  <c r="C7896" i="119" s="1"/>
  <c r="C7897" i="119" s="1"/>
  <c r="C7898" i="119" s="1"/>
  <c r="C7899" i="119" s="1"/>
  <c r="C7900" i="119" s="1"/>
  <c r="C7901" i="119" s="1"/>
  <c r="C7902" i="119" s="1"/>
  <c r="C7903" i="119" s="1"/>
  <c r="C7904" i="119" s="1"/>
  <c r="C7905" i="119" s="1"/>
  <c r="C7906" i="119" s="1"/>
  <c r="C7907" i="119" s="1"/>
  <c r="C7908" i="119" s="1"/>
  <c r="C7909" i="119" s="1"/>
  <c r="C7910" i="119" s="1"/>
  <c r="C7911" i="119" s="1"/>
  <c r="C7912" i="119" s="1"/>
  <c r="C7913" i="119" s="1"/>
  <c r="C7914" i="119" s="1"/>
  <c r="C7915" i="119" s="1"/>
  <c r="C7916" i="119" s="1"/>
  <c r="C7917" i="119" s="1"/>
  <c r="C7918" i="119" s="1"/>
  <c r="C7919" i="119" s="1"/>
  <c r="C7920" i="119" s="1"/>
  <c r="C7921" i="119" s="1"/>
  <c r="C7922" i="119" s="1"/>
  <c r="C7923" i="119" s="1"/>
  <c r="C7924" i="119" s="1"/>
  <c r="C7925" i="119" s="1"/>
  <c r="C7926" i="119" s="1"/>
  <c r="C7927" i="119" s="1"/>
  <c r="C7928" i="119" s="1"/>
  <c r="C7929" i="119" s="1"/>
  <c r="C7930" i="119" s="1"/>
  <c r="C7931" i="119" s="1"/>
  <c r="C7932" i="119" s="1"/>
  <c r="C7933" i="119" s="1"/>
  <c r="C7934" i="119" s="1"/>
  <c r="C7935" i="119" s="1"/>
  <c r="C7936" i="119" s="1"/>
  <c r="C7937" i="119" s="1"/>
  <c r="C7938" i="119" s="1"/>
  <c r="C7939" i="119" s="1"/>
  <c r="C7940" i="119" s="1"/>
  <c r="C7941" i="119" s="1"/>
  <c r="C7942" i="119" s="1"/>
  <c r="C7943" i="119" s="1"/>
  <c r="C7944" i="119" s="1"/>
  <c r="C7945" i="119" s="1"/>
  <c r="C7946" i="119" s="1"/>
  <c r="C7947" i="119" s="1"/>
  <c r="C7948" i="119" s="1"/>
  <c r="C7949" i="119" s="1"/>
  <c r="C7950" i="119" s="1"/>
  <c r="C7951" i="119" s="1"/>
  <c r="C7952" i="119" s="1"/>
  <c r="C7953" i="119" s="1"/>
  <c r="C7954" i="119" s="1"/>
  <c r="C7955" i="119" s="1"/>
  <c r="C7956" i="119" s="1"/>
  <c r="C7957" i="119" s="1"/>
  <c r="C7958" i="119" s="1"/>
  <c r="C7959" i="119" s="1"/>
  <c r="C7960" i="119" s="1"/>
  <c r="C7961" i="119" s="1"/>
  <c r="C7962" i="119" s="1"/>
  <c r="C7963" i="119" s="1"/>
  <c r="C7964" i="119" s="1"/>
  <c r="C7965" i="119" s="1"/>
  <c r="C7966" i="119" s="1"/>
  <c r="C7967" i="119" s="1"/>
  <c r="C7968" i="119" s="1"/>
  <c r="C7969" i="119" s="1"/>
  <c r="C7970" i="119" s="1"/>
  <c r="C7971" i="119" s="1"/>
  <c r="C7972" i="119" s="1"/>
  <c r="C7973" i="119" s="1"/>
  <c r="C7974" i="119" s="1"/>
  <c r="C7975" i="119" s="1"/>
  <c r="C7976" i="119" s="1"/>
  <c r="C7977" i="119" s="1"/>
  <c r="C7978" i="119" s="1"/>
  <c r="C7979" i="119" s="1"/>
  <c r="C7980" i="119" s="1"/>
  <c r="C7981" i="119" s="1"/>
  <c r="C7982" i="119" s="1"/>
  <c r="C7983" i="119" s="1"/>
  <c r="C7984" i="119" s="1"/>
  <c r="C7985" i="119" s="1"/>
  <c r="C7986" i="119" s="1"/>
  <c r="C7987" i="119" s="1"/>
  <c r="C7988" i="119" s="1"/>
  <c r="C7989" i="119" s="1"/>
  <c r="C7990" i="119" s="1"/>
  <c r="C7991" i="119" s="1"/>
  <c r="C7992" i="119" s="1"/>
  <c r="C7993" i="119" s="1"/>
  <c r="C7994" i="119" s="1"/>
  <c r="C7995" i="119" s="1"/>
  <c r="C7996" i="119" s="1"/>
  <c r="C7997" i="119" s="1"/>
  <c r="C7998" i="119" s="1"/>
  <c r="C7999" i="119" s="1"/>
  <c r="C8000" i="119" s="1"/>
  <c r="C8001" i="119" s="1"/>
  <c r="C8002" i="119" s="1"/>
  <c r="C8003" i="119" s="1"/>
  <c r="C8004" i="119" s="1"/>
  <c r="C8005" i="119" s="1"/>
  <c r="C8006" i="119" s="1"/>
  <c r="C8007" i="119" s="1"/>
  <c r="C8008" i="119" s="1"/>
  <c r="C8009" i="119" s="1"/>
  <c r="C8010" i="119" s="1"/>
  <c r="C8011" i="119" s="1"/>
  <c r="C8012" i="119" s="1"/>
  <c r="C8013" i="119" s="1"/>
  <c r="C8014" i="119" s="1"/>
  <c r="C8015" i="119" s="1"/>
  <c r="C8016" i="119" s="1"/>
  <c r="C8017" i="119" s="1"/>
  <c r="C8018" i="119" s="1"/>
  <c r="C8019" i="119" s="1"/>
  <c r="C8020" i="119" s="1"/>
  <c r="C8021" i="119" s="1"/>
  <c r="C8022" i="119" s="1"/>
  <c r="C8023" i="119" s="1"/>
  <c r="C8024" i="119" s="1"/>
  <c r="C8025" i="119" s="1"/>
  <c r="C8026" i="119" s="1"/>
  <c r="C8027" i="119" s="1"/>
  <c r="C8028" i="119" s="1"/>
  <c r="C8029" i="119" s="1"/>
  <c r="C8030" i="119" s="1"/>
  <c r="C8031" i="119" s="1"/>
  <c r="C8032" i="119" s="1"/>
  <c r="C8033" i="119" s="1"/>
  <c r="C8034" i="119" s="1"/>
  <c r="C8035" i="119" s="1"/>
  <c r="C8036" i="119" s="1"/>
  <c r="C8037" i="119" s="1"/>
  <c r="C8038" i="119" s="1"/>
  <c r="C8039" i="119" s="1"/>
  <c r="C8040" i="119" s="1"/>
  <c r="C8041" i="119" s="1"/>
  <c r="C8042" i="119" s="1"/>
  <c r="C8043" i="119" s="1"/>
  <c r="C8044" i="119" s="1"/>
  <c r="C8045" i="119" s="1"/>
  <c r="C8046" i="119" s="1"/>
  <c r="C8047" i="119" s="1"/>
  <c r="C8048" i="119" s="1"/>
  <c r="C8049" i="119" s="1"/>
  <c r="C8050" i="119" s="1"/>
  <c r="C8051" i="119" s="1"/>
  <c r="C8052" i="119" s="1"/>
  <c r="C8053" i="119" s="1"/>
  <c r="C8054" i="119" s="1"/>
  <c r="C8055" i="119" s="1"/>
  <c r="C8056" i="119" s="1"/>
  <c r="C8057" i="119" s="1"/>
  <c r="C8058" i="119" s="1"/>
  <c r="C8059" i="119" s="1"/>
  <c r="C8060" i="119" s="1"/>
  <c r="C8061" i="119" s="1"/>
  <c r="C8062" i="119" s="1"/>
  <c r="C8063" i="119" s="1"/>
  <c r="C8064" i="119" s="1"/>
  <c r="C8065" i="119" s="1"/>
  <c r="C8066" i="119" s="1"/>
  <c r="C8067" i="119" s="1"/>
  <c r="C8068" i="119" s="1"/>
  <c r="C8069" i="119" s="1"/>
  <c r="C8070" i="119" s="1"/>
  <c r="C8071" i="119" s="1"/>
  <c r="C8072" i="119" s="1"/>
  <c r="C8073" i="119" s="1"/>
  <c r="C8074" i="119" s="1"/>
  <c r="C8075" i="119" s="1"/>
  <c r="C8076" i="119" s="1"/>
  <c r="C8077" i="119" s="1"/>
  <c r="C8078" i="119" s="1"/>
  <c r="C8079" i="119" s="1"/>
  <c r="C8080" i="119" s="1"/>
  <c r="C8081" i="119" s="1"/>
  <c r="C8082" i="119" s="1"/>
  <c r="C8083" i="119" s="1"/>
  <c r="C8084" i="119" s="1"/>
  <c r="C8085" i="119" s="1"/>
  <c r="C8086" i="119" s="1"/>
  <c r="C8087" i="119" s="1"/>
  <c r="C8088" i="119" s="1"/>
  <c r="C8089" i="119" s="1"/>
  <c r="C3683" i="119"/>
  <c r="C3684" i="119" s="1"/>
  <c r="C3685" i="119" s="1"/>
  <c r="C3686" i="119" s="1"/>
  <c r="C3687" i="119" s="1"/>
  <c r="C3688" i="119" s="1"/>
  <c r="C3689" i="119" s="1"/>
  <c r="C3690" i="119" s="1"/>
  <c r="C3691" i="119" s="1"/>
  <c r="C3692" i="119" s="1"/>
  <c r="C3693" i="119" s="1"/>
  <c r="C3694" i="119" s="1"/>
  <c r="C3695" i="119" s="1"/>
  <c r="C3696" i="119" s="1"/>
  <c r="C3697" i="119" s="1"/>
  <c r="C3698" i="119" s="1"/>
  <c r="C3699" i="119" s="1"/>
  <c r="C3700" i="119" s="1"/>
  <c r="C3701" i="119" s="1"/>
  <c r="C3702" i="119" s="1"/>
  <c r="C3703" i="119" s="1"/>
  <c r="C3704" i="119" s="1"/>
  <c r="C3705" i="119" s="1"/>
  <c r="C3706" i="119" s="1"/>
  <c r="C3707" i="119" s="1"/>
  <c r="C3708" i="119" s="1"/>
  <c r="C3709" i="119" s="1"/>
  <c r="C3710" i="119" s="1"/>
  <c r="C3711" i="119" s="1"/>
  <c r="C3712" i="119" s="1"/>
  <c r="C3713" i="119" s="1"/>
  <c r="C3714" i="119" s="1"/>
  <c r="C3715" i="119" s="1"/>
  <c r="C3716" i="119" s="1"/>
  <c r="C3717" i="119" s="1"/>
  <c r="C3718" i="119" s="1"/>
  <c r="C3719" i="119" s="1"/>
  <c r="C3720" i="119" s="1"/>
  <c r="C3721" i="119" s="1"/>
  <c r="C3722" i="119" s="1"/>
  <c r="C3723" i="119" s="1"/>
  <c r="C3724" i="119" s="1"/>
  <c r="C3725" i="119" s="1"/>
  <c r="C3726" i="119" s="1"/>
  <c r="C3727" i="119" s="1"/>
  <c r="C3728" i="119" s="1"/>
  <c r="C3729" i="119" s="1"/>
  <c r="C3730" i="119" s="1"/>
  <c r="C3731" i="119" s="1"/>
  <c r="C3732" i="119" s="1"/>
  <c r="C3733" i="119" s="1"/>
  <c r="C3734" i="119" s="1"/>
  <c r="C3735" i="119" s="1"/>
  <c r="C3736" i="119" s="1"/>
  <c r="C3737" i="119" s="1"/>
  <c r="C3738" i="119" s="1"/>
  <c r="C3739" i="119" s="1"/>
  <c r="C3740" i="119" s="1"/>
  <c r="C3741" i="119" s="1"/>
  <c r="C3742" i="119" s="1"/>
  <c r="C3743" i="119" s="1"/>
  <c r="C3744" i="119" s="1"/>
  <c r="C3745" i="119" s="1"/>
  <c r="C3746" i="119" s="1"/>
  <c r="C3747" i="119" s="1"/>
  <c r="C3748" i="119" s="1"/>
  <c r="C3749" i="119" s="1"/>
  <c r="C3750" i="119" s="1"/>
  <c r="C3751" i="119" s="1"/>
  <c r="C3752" i="119" s="1"/>
  <c r="C3753" i="119" s="1"/>
  <c r="C3754" i="119" s="1"/>
  <c r="C3755" i="119" s="1"/>
  <c r="C3756" i="119" s="1"/>
  <c r="C3757" i="119" s="1"/>
  <c r="C3758" i="119" s="1"/>
  <c r="C3759" i="119" s="1"/>
  <c r="C3760" i="119" s="1"/>
  <c r="C3761" i="119" s="1"/>
  <c r="C3762" i="119" s="1"/>
  <c r="C3763" i="119" s="1"/>
  <c r="C3764" i="119" s="1"/>
  <c r="C3765" i="119" s="1"/>
  <c r="C3766" i="119" s="1"/>
  <c r="C3767" i="119" s="1"/>
  <c r="C3768" i="119" s="1"/>
  <c r="C3769" i="119" s="1"/>
  <c r="C3770" i="119" s="1"/>
  <c r="C3771" i="119" s="1"/>
  <c r="C3772" i="119" s="1"/>
  <c r="C3773" i="119" s="1"/>
  <c r="C3774" i="119" s="1"/>
  <c r="C3775" i="119" s="1"/>
  <c r="C3776" i="119" s="1"/>
  <c r="C3777" i="119" s="1"/>
  <c r="C3778" i="119" s="1"/>
  <c r="C3779" i="119" s="1"/>
  <c r="C3780" i="119" s="1"/>
  <c r="C3781" i="119" s="1"/>
  <c r="C3782" i="119" s="1"/>
  <c r="C3783" i="119" s="1"/>
  <c r="C3784" i="119" s="1"/>
  <c r="C3785" i="119" s="1"/>
  <c r="C3786" i="119" s="1"/>
  <c r="C3787" i="119" s="1"/>
  <c r="C3788" i="119" s="1"/>
  <c r="C3789" i="119" s="1"/>
  <c r="C3790" i="119" s="1"/>
  <c r="C3791" i="119" s="1"/>
  <c r="C3792" i="119" s="1"/>
  <c r="C3793" i="119" s="1"/>
  <c r="C3794" i="119" s="1"/>
  <c r="C3795" i="119" s="1"/>
  <c r="C3796" i="119" s="1"/>
  <c r="C3797" i="119" s="1"/>
  <c r="C3798" i="119" s="1"/>
  <c r="C3799" i="119" s="1"/>
  <c r="C3800" i="119" s="1"/>
  <c r="C3801" i="119" s="1"/>
  <c r="C3802" i="119" s="1"/>
  <c r="C3803" i="119" s="1"/>
  <c r="C3804" i="119" s="1"/>
  <c r="C3805" i="119" s="1"/>
  <c r="C3806" i="119" s="1"/>
  <c r="C3807" i="119" s="1"/>
  <c r="C3808" i="119" s="1"/>
  <c r="C3809" i="119" s="1"/>
  <c r="C3810" i="119" s="1"/>
  <c r="C3811" i="119" s="1"/>
  <c r="C3812" i="119" s="1"/>
  <c r="C3813" i="119" s="1"/>
  <c r="C3814" i="119" s="1"/>
  <c r="C3815" i="119" s="1"/>
  <c r="C3816" i="119" s="1"/>
  <c r="C3817" i="119" s="1"/>
  <c r="C3818" i="119" s="1"/>
  <c r="C3819" i="119" s="1"/>
  <c r="C3820" i="119" s="1"/>
  <c r="C3821" i="119" s="1"/>
  <c r="C3822" i="119" s="1"/>
  <c r="C3823" i="119" s="1"/>
  <c r="C3824" i="119" s="1"/>
  <c r="C3825" i="119" s="1"/>
  <c r="C3826" i="119" s="1"/>
  <c r="C3827" i="119" s="1"/>
  <c r="C3828" i="119" s="1"/>
  <c r="C3829" i="119" s="1"/>
  <c r="C3830" i="119" s="1"/>
  <c r="C3831" i="119" s="1"/>
  <c r="C3832" i="119" s="1"/>
  <c r="C3833" i="119" s="1"/>
  <c r="C3834" i="119" s="1"/>
  <c r="C3835" i="119" s="1"/>
  <c r="C3836" i="119" s="1"/>
  <c r="C3837" i="119" s="1"/>
  <c r="C3838" i="119" s="1"/>
  <c r="C3839" i="119" s="1"/>
  <c r="C3840" i="119" s="1"/>
  <c r="C3841" i="119" s="1"/>
  <c r="C3842" i="119" s="1"/>
  <c r="C3843" i="119" s="1"/>
  <c r="C3844" i="119" s="1"/>
  <c r="C3845" i="119" s="1"/>
  <c r="C3846" i="119" s="1"/>
  <c r="C3847" i="119" s="1"/>
  <c r="C3848" i="119" s="1"/>
  <c r="C3849" i="119" s="1"/>
  <c r="C3850" i="119" s="1"/>
  <c r="C3851" i="119" s="1"/>
  <c r="C3852" i="119" s="1"/>
  <c r="C3853" i="119" s="1"/>
  <c r="C3854" i="119" s="1"/>
  <c r="C3855" i="119" s="1"/>
  <c r="C3856" i="119" s="1"/>
  <c r="C3857" i="119" s="1"/>
  <c r="C3858" i="119" s="1"/>
  <c r="C3859" i="119" s="1"/>
  <c r="C3860" i="119" s="1"/>
  <c r="C3861" i="119" s="1"/>
  <c r="C3862" i="119" s="1"/>
  <c r="C3863" i="119" s="1"/>
  <c r="C3864" i="119" s="1"/>
  <c r="C3865" i="119" s="1"/>
  <c r="C3866" i="119" s="1"/>
  <c r="C3867" i="119" s="1"/>
  <c r="C3868" i="119" s="1"/>
  <c r="C3869" i="119" s="1"/>
  <c r="C3870" i="119" s="1"/>
  <c r="C3871" i="119" s="1"/>
  <c r="C3872" i="119" s="1"/>
  <c r="C3873" i="119" s="1"/>
  <c r="C3874" i="119" s="1"/>
  <c r="C3875" i="119" s="1"/>
  <c r="C3876" i="119" s="1"/>
  <c r="C3877" i="119" s="1"/>
  <c r="C3878" i="119" s="1"/>
  <c r="C3879" i="119" s="1"/>
  <c r="C3880" i="119" s="1"/>
  <c r="C3881" i="119" s="1"/>
  <c r="C3882" i="119" s="1"/>
  <c r="C3883" i="119" s="1"/>
  <c r="C3884" i="119" s="1"/>
  <c r="C3885" i="119" s="1"/>
  <c r="C3886" i="119" s="1"/>
  <c r="C3887" i="119" s="1"/>
  <c r="C3888" i="119" s="1"/>
  <c r="C3889" i="119" s="1"/>
  <c r="C3890" i="119" s="1"/>
  <c r="C3891" i="119" s="1"/>
  <c r="C3892" i="119" s="1"/>
  <c r="C3893" i="119" s="1"/>
  <c r="C3894" i="119" s="1"/>
  <c r="C3895" i="119" s="1"/>
  <c r="C3896" i="119" s="1"/>
  <c r="C3897" i="119" s="1"/>
  <c r="C3898" i="119" s="1"/>
  <c r="C3899" i="119" s="1"/>
  <c r="C3900" i="119" s="1"/>
  <c r="C3901" i="119" s="1"/>
  <c r="C3902" i="119" s="1"/>
  <c r="C3903" i="119" s="1"/>
  <c r="C3904" i="119" s="1"/>
  <c r="C3905" i="119" s="1"/>
  <c r="C3906" i="119" s="1"/>
  <c r="C3907" i="119" s="1"/>
  <c r="C3908" i="119" s="1"/>
  <c r="C3909" i="119" s="1"/>
  <c r="C3910" i="119" s="1"/>
  <c r="C3911" i="119" s="1"/>
  <c r="C6198" i="119"/>
  <c r="C6199" i="119" s="1"/>
  <c r="C6200" i="119" s="1"/>
  <c r="C6201" i="119" s="1"/>
  <c r="C6202" i="119" s="1"/>
  <c r="C6203" i="119" s="1"/>
  <c r="C6204" i="119" s="1"/>
  <c r="C6205" i="119" s="1"/>
  <c r="C6206" i="119" s="1"/>
  <c r="C6207" i="119" s="1"/>
  <c r="C6208" i="119" s="1"/>
  <c r="C6209" i="119" s="1"/>
  <c r="C6210" i="119" s="1"/>
  <c r="C6211" i="119" s="1"/>
  <c r="C6212" i="119" s="1"/>
  <c r="C6213" i="119" s="1"/>
  <c r="C6214" i="119" s="1"/>
  <c r="C6215" i="119" s="1"/>
  <c r="C6216" i="119" s="1"/>
  <c r="C6217" i="119" s="1"/>
  <c r="C6218" i="119" s="1"/>
  <c r="C6219" i="119" s="1"/>
  <c r="C6220" i="119" s="1"/>
  <c r="C6221" i="119" s="1"/>
  <c r="C6222" i="119" s="1"/>
  <c r="C6223" i="119" s="1"/>
  <c r="C6224" i="119" s="1"/>
  <c r="C6225" i="119" s="1"/>
  <c r="C6226" i="119" s="1"/>
  <c r="C6227" i="119" s="1"/>
  <c r="C6228" i="119" s="1"/>
  <c r="C6229" i="119" s="1"/>
  <c r="C6230" i="119" s="1"/>
  <c r="C6231" i="119" s="1"/>
  <c r="C6232" i="119" s="1"/>
  <c r="C6233" i="119" s="1"/>
  <c r="C6234" i="119" s="1"/>
  <c r="C6235" i="119" s="1"/>
  <c r="C6236" i="119" s="1"/>
  <c r="C6237" i="119" s="1"/>
  <c r="C6238" i="119" s="1"/>
  <c r="C6239" i="119" s="1"/>
  <c r="C6240" i="119" s="1"/>
  <c r="C6241" i="119" s="1"/>
  <c r="C6242" i="119" s="1"/>
  <c r="C6243" i="119" s="1"/>
  <c r="C6244" i="119" s="1"/>
  <c r="C6245" i="119" s="1"/>
  <c r="C6246" i="119" s="1"/>
  <c r="C6247" i="119" s="1"/>
  <c r="C6248" i="119" s="1"/>
  <c r="C6249" i="119" s="1"/>
  <c r="C6250" i="119" s="1"/>
  <c r="C6251" i="119" s="1"/>
  <c r="C6252" i="119" s="1"/>
  <c r="C6253" i="119" s="1"/>
  <c r="C6254" i="119" s="1"/>
  <c r="C6255" i="119" s="1"/>
  <c r="C6256" i="119" s="1"/>
  <c r="C6257" i="119" s="1"/>
  <c r="C6258" i="119" s="1"/>
  <c r="C6259" i="119" s="1"/>
  <c r="C6260" i="119" s="1"/>
  <c r="C6261" i="119" s="1"/>
  <c r="C6262" i="119" s="1"/>
  <c r="C6263" i="119" s="1"/>
  <c r="C6264" i="119" s="1"/>
  <c r="C6265" i="119" s="1"/>
  <c r="C6266" i="119" s="1"/>
  <c r="C6267" i="119" s="1"/>
  <c r="C6268" i="119" s="1"/>
  <c r="C6269" i="119" s="1"/>
  <c r="C6270" i="119" s="1"/>
  <c r="C6271" i="119" s="1"/>
  <c r="C6272" i="119" s="1"/>
  <c r="C6273" i="119" s="1"/>
  <c r="C6274" i="119" s="1"/>
  <c r="C6275" i="119" s="1"/>
  <c r="C6276" i="119" s="1"/>
  <c r="C6277" i="119" s="1"/>
  <c r="C6278" i="119" s="1"/>
  <c r="C6279" i="119" s="1"/>
  <c r="C6280" i="119" s="1"/>
  <c r="C6281" i="119" s="1"/>
  <c r="C6282" i="119" s="1"/>
  <c r="C6283" i="119" s="1"/>
  <c r="C6284" i="119" s="1"/>
  <c r="C6285" i="119" s="1"/>
  <c r="C6286" i="119" s="1"/>
  <c r="C6287" i="119" s="1"/>
  <c r="C6288" i="119" s="1"/>
  <c r="C6289" i="119" s="1"/>
  <c r="C6290" i="119" s="1"/>
  <c r="C6291" i="119" s="1"/>
  <c r="C6292" i="119" s="1"/>
  <c r="C6293" i="119" s="1"/>
  <c r="C6294" i="119" s="1"/>
  <c r="C6295" i="119" s="1"/>
  <c r="C6296" i="119" s="1"/>
  <c r="C6297" i="119" s="1"/>
  <c r="C6298" i="119" s="1"/>
  <c r="C6299" i="119" s="1"/>
  <c r="C6300" i="119" s="1"/>
  <c r="C6301" i="119" s="1"/>
  <c r="C6302" i="119" s="1"/>
  <c r="C6303" i="119" s="1"/>
  <c r="C6304" i="119" s="1"/>
  <c r="C6305" i="119" s="1"/>
  <c r="C6306" i="119" s="1"/>
  <c r="C6307" i="119" s="1"/>
  <c r="C6308" i="119" s="1"/>
  <c r="C6309" i="119" s="1"/>
  <c r="C6310" i="119" s="1"/>
  <c r="C6311" i="119" s="1"/>
  <c r="C6312" i="119" s="1"/>
  <c r="C6313" i="119" s="1"/>
  <c r="C6314" i="119" s="1"/>
  <c r="C6315" i="119" s="1"/>
  <c r="C6316" i="119" s="1"/>
  <c r="C6317" i="119" s="1"/>
  <c r="C6318" i="119" s="1"/>
  <c r="C6319" i="119" s="1"/>
  <c r="C6320" i="119" s="1"/>
  <c r="C6321" i="119" s="1"/>
  <c r="C6322" i="119" s="1"/>
  <c r="C6323" i="119" s="1"/>
  <c r="C6324" i="119" s="1"/>
  <c r="C6325" i="119" s="1"/>
  <c r="C6326" i="119" s="1"/>
  <c r="C6327" i="119" s="1"/>
  <c r="C6328" i="119" s="1"/>
  <c r="C6329" i="119" s="1"/>
  <c r="C6330" i="119" s="1"/>
  <c r="C6331" i="119" s="1"/>
  <c r="C6332" i="119" s="1"/>
  <c r="C6333" i="119" s="1"/>
  <c r="C6334" i="119" s="1"/>
  <c r="C6335" i="119" s="1"/>
  <c r="C6336" i="119" s="1"/>
  <c r="C6337" i="119" s="1"/>
  <c r="C6338" i="119" s="1"/>
  <c r="C6339" i="119" s="1"/>
  <c r="C6340" i="119" s="1"/>
  <c r="C6341" i="119" s="1"/>
  <c r="C6342" i="119" s="1"/>
  <c r="C6343" i="119" s="1"/>
  <c r="C6344" i="119" s="1"/>
  <c r="C6345" i="119" s="1"/>
  <c r="C6346" i="119" s="1"/>
  <c r="C6347" i="119" s="1"/>
  <c r="C6348" i="119" s="1"/>
  <c r="C6349" i="119" s="1"/>
  <c r="C6350" i="119" s="1"/>
  <c r="C6351" i="119" s="1"/>
  <c r="C6352" i="119" s="1"/>
  <c r="C6353" i="119" s="1"/>
  <c r="C6354" i="119" s="1"/>
  <c r="C6355" i="119" s="1"/>
  <c r="C6356" i="119" s="1"/>
  <c r="C6357" i="119" s="1"/>
  <c r="C6358" i="119" s="1"/>
  <c r="C6359" i="119" s="1"/>
  <c r="C6360" i="119" s="1"/>
  <c r="C6361" i="119" s="1"/>
  <c r="C6362" i="119" s="1"/>
  <c r="C6363" i="119" s="1"/>
  <c r="C6364" i="119" s="1"/>
  <c r="C6365" i="119" s="1"/>
  <c r="C6366" i="119" s="1"/>
  <c r="C6367" i="119" s="1"/>
  <c r="C6368" i="119" s="1"/>
  <c r="C6369" i="119" s="1"/>
  <c r="C6370" i="119" s="1"/>
  <c r="C6371" i="119" s="1"/>
  <c r="C6372" i="119" s="1"/>
  <c r="C6373" i="119" s="1"/>
  <c r="C6374" i="119" s="1"/>
  <c r="C6375" i="119" s="1"/>
  <c r="C6376" i="119" s="1"/>
  <c r="C6377" i="119" s="1"/>
  <c r="C6378" i="119" s="1"/>
  <c r="C6379" i="119" s="1"/>
  <c r="C6380" i="119" s="1"/>
  <c r="C6381" i="119" s="1"/>
  <c r="C6382" i="119" s="1"/>
  <c r="C6383" i="119" s="1"/>
  <c r="C6384" i="119" s="1"/>
  <c r="C6385" i="119" s="1"/>
  <c r="C6386" i="119" s="1"/>
  <c r="C6387" i="119" s="1"/>
  <c r="C6388" i="119" s="1"/>
  <c r="C6389" i="119" s="1"/>
  <c r="C6390" i="119" s="1"/>
  <c r="C6391" i="119" s="1"/>
  <c r="C6392" i="119" s="1"/>
  <c r="C6393" i="119" s="1"/>
  <c r="C6394" i="119" s="1"/>
  <c r="C6395" i="119" s="1"/>
  <c r="C6396" i="119" s="1"/>
  <c r="C6397" i="119" s="1"/>
  <c r="C6398" i="119" s="1"/>
  <c r="C6399" i="119" s="1"/>
  <c r="C6400" i="119" s="1"/>
  <c r="C6401" i="119" s="1"/>
  <c r="C6402" i="119" s="1"/>
  <c r="C6403" i="119" s="1"/>
  <c r="C6404" i="119" s="1"/>
  <c r="C6405" i="119" s="1"/>
  <c r="C6406" i="119" s="1"/>
  <c r="C6407" i="119" s="1"/>
  <c r="C6408" i="119" s="1"/>
  <c r="C6409" i="119" s="1"/>
  <c r="C6410" i="119" s="1"/>
  <c r="C6411" i="119" s="1"/>
  <c r="C6412" i="119" s="1"/>
  <c r="C6413" i="119" s="1"/>
  <c r="C6414" i="119" s="1"/>
  <c r="C6415" i="119" s="1"/>
  <c r="C6416" i="119" s="1"/>
  <c r="C6417" i="119" s="1"/>
  <c r="C6418" i="119" s="1"/>
  <c r="C6419" i="119" s="1"/>
  <c r="C6420" i="119" s="1"/>
  <c r="C6421" i="119" s="1"/>
  <c r="C6422" i="119" s="1"/>
  <c r="C6423" i="119" s="1"/>
  <c r="C6424" i="119" s="1"/>
  <c r="C6425" i="119" s="1"/>
  <c r="C6426" i="119" s="1"/>
  <c r="C6427" i="119" s="1"/>
  <c r="C6428" i="119" s="1"/>
  <c r="C6429" i="119" s="1"/>
  <c r="C6430" i="119" s="1"/>
  <c r="C6431" i="119" s="1"/>
  <c r="C6432" i="119" s="1"/>
  <c r="C6433" i="119" s="1"/>
  <c r="C6434" i="119" s="1"/>
  <c r="C6435" i="119" s="1"/>
  <c r="C6436" i="119" s="1"/>
  <c r="C6437" i="119" s="1"/>
  <c r="C6438" i="119" s="1"/>
  <c r="C6439" i="119" s="1"/>
  <c r="C6440" i="119" s="1"/>
  <c r="C6441" i="119" s="1"/>
  <c r="C6442" i="119" s="1"/>
  <c r="C6443" i="119" s="1"/>
  <c r="C6444" i="119" s="1"/>
  <c r="C6445" i="119" s="1"/>
  <c r="C6446" i="119" s="1"/>
  <c r="C6447" i="119" s="1"/>
  <c r="C6448" i="119" s="1"/>
  <c r="C6449" i="119" s="1"/>
  <c r="C6450" i="119" s="1"/>
  <c r="C6451" i="119" s="1"/>
  <c r="C6452" i="119" s="1"/>
  <c r="C6453" i="119" s="1"/>
  <c r="C6454" i="119" s="1"/>
  <c r="C6455" i="119" s="1"/>
  <c r="C6456" i="119" s="1"/>
  <c r="C6457" i="119" s="1"/>
  <c r="C6458" i="119" s="1"/>
  <c r="C6459" i="119" s="1"/>
  <c r="C6460" i="119" s="1"/>
  <c r="C6461" i="119" s="1"/>
  <c r="C6462" i="119" s="1"/>
  <c r="C6463" i="119" s="1"/>
  <c r="C6464" i="119" s="1"/>
  <c r="C6465" i="119" s="1"/>
  <c r="C6466" i="119" s="1"/>
  <c r="C6467" i="119" s="1"/>
  <c r="C6468" i="119" s="1"/>
  <c r="C6469" i="119" s="1"/>
  <c r="C6470" i="119" s="1"/>
  <c r="C6471" i="119" s="1"/>
  <c r="C6472" i="119" s="1"/>
  <c r="C6473" i="119" s="1"/>
  <c r="C6474" i="119" s="1"/>
  <c r="C6475" i="119" s="1"/>
  <c r="C6476" i="119" s="1"/>
  <c r="C6477" i="119" s="1"/>
  <c r="C6478" i="119" s="1"/>
  <c r="C6479" i="119" s="1"/>
  <c r="C6480" i="119" s="1"/>
  <c r="C6481" i="119" s="1"/>
  <c r="C6482" i="119" s="1"/>
  <c r="C6483" i="119" s="1"/>
  <c r="C6484" i="119" s="1"/>
  <c r="C6485" i="119" s="1"/>
  <c r="C6486" i="119" s="1"/>
  <c r="C6487" i="119" s="1"/>
  <c r="C6488" i="119" s="1"/>
  <c r="C6489" i="119" s="1"/>
  <c r="C6490" i="119" s="1"/>
  <c r="C6491" i="119" s="1"/>
  <c r="C6492" i="119" s="1"/>
  <c r="C6493" i="119" s="1"/>
  <c r="C6494" i="119" s="1"/>
  <c r="C6495" i="119" s="1"/>
  <c r="C6496" i="119" s="1"/>
  <c r="C6497" i="119" s="1"/>
  <c r="C6498" i="119" s="1"/>
  <c r="C6499" i="119" s="1"/>
  <c r="C6500" i="119" s="1"/>
  <c r="C6501" i="119" s="1"/>
  <c r="C6502" i="119" s="1"/>
  <c r="C6503" i="119" s="1"/>
  <c r="C6504" i="119" s="1"/>
  <c r="C6505" i="119" s="1"/>
  <c r="C6506" i="119" s="1"/>
  <c r="C6507" i="119" s="1"/>
  <c r="C6508" i="119" s="1"/>
  <c r="C6509" i="119" s="1"/>
  <c r="C6510" i="119" s="1"/>
  <c r="C6511" i="119" s="1"/>
  <c r="C6512" i="119" s="1"/>
  <c r="C6513" i="119" s="1"/>
  <c r="C6514" i="119" s="1"/>
  <c r="C6515" i="119" s="1"/>
  <c r="C6516" i="119" s="1"/>
  <c r="C6517" i="119" s="1"/>
  <c r="C6518" i="119" s="1"/>
  <c r="C6519" i="119" s="1"/>
  <c r="C6520" i="119" s="1"/>
  <c r="C6521" i="119" s="1"/>
  <c r="C6522" i="119" s="1"/>
  <c r="C6523" i="119" s="1"/>
  <c r="C6524" i="119" s="1"/>
  <c r="C6525" i="119" s="1"/>
  <c r="C6526" i="119" s="1"/>
  <c r="C6527" i="119" s="1"/>
  <c r="C6528" i="119" s="1"/>
  <c r="C6529" i="119" s="1"/>
  <c r="C6530" i="119" s="1"/>
  <c r="C6531" i="119" s="1"/>
  <c r="C6532" i="119" s="1"/>
  <c r="C6533" i="119" s="1"/>
  <c r="C6534" i="119" s="1"/>
  <c r="C6535" i="119" s="1"/>
  <c r="C6536" i="119" s="1"/>
  <c r="C6537" i="119" s="1"/>
  <c r="C6538" i="119" s="1"/>
  <c r="C6539" i="119" s="1"/>
  <c r="C6540" i="119" s="1"/>
  <c r="C6541" i="119" s="1"/>
  <c r="C6542" i="119" s="1"/>
  <c r="C6543" i="119" s="1"/>
  <c r="C6544" i="119" s="1"/>
  <c r="C6545" i="119" s="1"/>
  <c r="C6546" i="119" s="1"/>
  <c r="C7357" i="119"/>
  <c r="C7358" i="119" s="1"/>
  <c r="C7359" i="119" s="1"/>
  <c r="C7360" i="119" s="1"/>
  <c r="C7361" i="119" s="1"/>
  <c r="C7362" i="119" s="1"/>
  <c r="C7363" i="119" s="1"/>
  <c r="C7364" i="119" s="1"/>
  <c r="C7365" i="119" s="1"/>
  <c r="C7366" i="119" s="1"/>
  <c r="C7367" i="119" s="1"/>
  <c r="C7368" i="119" s="1"/>
  <c r="C7369" i="119" s="1"/>
  <c r="C7370" i="119" s="1"/>
  <c r="C7371" i="119" s="1"/>
  <c r="C7372" i="119" s="1"/>
  <c r="C7373" i="119" s="1"/>
  <c r="C7374" i="119" s="1"/>
  <c r="C7375" i="119" s="1"/>
  <c r="C7376" i="119" s="1"/>
  <c r="C7377" i="119" s="1"/>
  <c r="C7378" i="119" s="1"/>
  <c r="C7379" i="119" s="1"/>
  <c r="C7380" i="119" s="1"/>
  <c r="C7381" i="119" s="1"/>
  <c r="C7382" i="119" s="1"/>
  <c r="C7383" i="119" s="1"/>
  <c r="C7384" i="119" s="1"/>
  <c r="C7385" i="119" s="1"/>
  <c r="C7386" i="119" s="1"/>
  <c r="C7387" i="119" s="1"/>
  <c r="C7388" i="119" s="1"/>
  <c r="C7389" i="119" s="1"/>
  <c r="C7390" i="119" s="1"/>
  <c r="C7391" i="119" s="1"/>
  <c r="C7392" i="119" s="1"/>
  <c r="C7393" i="119" s="1"/>
  <c r="C7394" i="119" s="1"/>
  <c r="C7395" i="119" s="1"/>
  <c r="C7396" i="119" s="1"/>
  <c r="C7397" i="119" s="1"/>
  <c r="C7398" i="119" s="1"/>
  <c r="C7399" i="119" s="1"/>
  <c r="C7400" i="119" s="1"/>
  <c r="C7401" i="119" s="1"/>
  <c r="C7402" i="119" s="1"/>
  <c r="C7403" i="119" s="1"/>
  <c r="C7404" i="119" s="1"/>
  <c r="C7405" i="119" s="1"/>
  <c r="C7406" i="119" s="1"/>
  <c r="C7407" i="119" s="1"/>
  <c r="C7408" i="119" s="1"/>
  <c r="C7409" i="119" s="1"/>
  <c r="C7410" i="119" s="1"/>
  <c r="C7411" i="119" s="1"/>
  <c r="C7412" i="119" s="1"/>
  <c r="C7413" i="119" s="1"/>
  <c r="C7414" i="119" s="1"/>
  <c r="C7415" i="119" s="1"/>
  <c r="C7416" i="119" s="1"/>
  <c r="C7417" i="119" s="1"/>
  <c r="C7418" i="119" s="1"/>
  <c r="C7419" i="119" s="1"/>
  <c r="C7420" i="119" s="1"/>
  <c r="C7421" i="119" s="1"/>
  <c r="C7422" i="119" s="1"/>
  <c r="C7423" i="119" s="1"/>
  <c r="C7424" i="119" s="1"/>
  <c r="C7425" i="119" s="1"/>
  <c r="C7426" i="119" s="1"/>
  <c r="C7427" i="119" s="1"/>
  <c r="C7428" i="119" s="1"/>
  <c r="C7429" i="119" s="1"/>
  <c r="C7430" i="119" s="1"/>
  <c r="C7431" i="119" s="1"/>
  <c r="C7432" i="119" s="1"/>
  <c r="C7433" i="119" s="1"/>
  <c r="C7434" i="119" s="1"/>
  <c r="C7435" i="119" s="1"/>
  <c r="C7436" i="119" s="1"/>
  <c r="C7437" i="119" s="1"/>
  <c r="C7438" i="119" s="1"/>
  <c r="C7439" i="119" s="1"/>
  <c r="C7440" i="119" s="1"/>
  <c r="C7441" i="119" s="1"/>
  <c r="C7442" i="119" s="1"/>
  <c r="C7443" i="119" s="1"/>
  <c r="C7444" i="119" s="1"/>
  <c r="C7445" i="119" s="1"/>
  <c r="C7446" i="119" s="1"/>
  <c r="C7447" i="119" s="1"/>
  <c r="C7448" i="119" s="1"/>
  <c r="C7449" i="119" s="1"/>
  <c r="C7450" i="119" s="1"/>
  <c r="C7451" i="119" s="1"/>
  <c r="C7452" i="119" s="1"/>
  <c r="C7453" i="119" s="1"/>
  <c r="C7454" i="119" s="1"/>
  <c r="C7455" i="119" s="1"/>
  <c r="C7456" i="119" s="1"/>
  <c r="C7457" i="119" s="1"/>
  <c r="C7458" i="119" s="1"/>
  <c r="C7459" i="119" s="1"/>
  <c r="C7460" i="119" s="1"/>
  <c r="C7461" i="119" s="1"/>
  <c r="C7462" i="119" s="1"/>
  <c r="C7463" i="119" s="1"/>
  <c r="C7464" i="119" s="1"/>
  <c r="C7465" i="119" s="1"/>
  <c r="C7466" i="119" s="1"/>
  <c r="C7467" i="119" s="1"/>
  <c r="C7468" i="119" s="1"/>
  <c r="C7469" i="119" s="1"/>
  <c r="C7470" i="119" s="1"/>
  <c r="C7471" i="119" s="1"/>
  <c r="C7472" i="119" s="1"/>
  <c r="C7473" i="119" s="1"/>
  <c r="C7474" i="119" s="1"/>
  <c r="C7475" i="119" s="1"/>
  <c r="C7476" i="119" s="1"/>
  <c r="C7477" i="119" s="1"/>
  <c r="C7478" i="119" s="1"/>
  <c r="C7479" i="119" s="1"/>
  <c r="C7480" i="119" s="1"/>
  <c r="C7481" i="119" s="1"/>
  <c r="C7482" i="119" s="1"/>
  <c r="C7483" i="119" s="1"/>
  <c r="C7484" i="119" s="1"/>
  <c r="C7485" i="119" s="1"/>
  <c r="C7486" i="119" s="1"/>
  <c r="C7487" i="119" s="1"/>
  <c r="C7488" i="119" s="1"/>
  <c r="C7489" i="119" s="1"/>
  <c r="C7490" i="119" s="1"/>
  <c r="C7491" i="119" s="1"/>
  <c r="C7492" i="119" s="1"/>
  <c r="C7493" i="119" s="1"/>
  <c r="C7494" i="119" s="1"/>
  <c r="C7495" i="119" s="1"/>
  <c r="C7496" i="119" s="1"/>
  <c r="C7497" i="119" s="1"/>
  <c r="C7498" i="119" s="1"/>
  <c r="C7499" i="119" s="1"/>
  <c r="C7500" i="119" s="1"/>
  <c r="C7501" i="119" s="1"/>
  <c r="C7502" i="119" s="1"/>
  <c r="C7503" i="119" s="1"/>
  <c r="C7504" i="119" s="1"/>
  <c r="C7505" i="119" s="1"/>
  <c r="C7506" i="119" s="1"/>
  <c r="C7507" i="119" s="1"/>
  <c r="C7508" i="119" s="1"/>
  <c r="C7509" i="119" s="1"/>
  <c r="C7510" i="119" s="1"/>
  <c r="C7511" i="119" s="1"/>
  <c r="C7512" i="119" s="1"/>
  <c r="C7513" i="119" s="1"/>
  <c r="C7514" i="119" s="1"/>
  <c r="C7515" i="119" s="1"/>
  <c r="C7516" i="119" s="1"/>
  <c r="C7517" i="119" s="1"/>
  <c r="C7518" i="119" s="1"/>
  <c r="C7519" i="119" s="1"/>
  <c r="C7520" i="119" s="1"/>
  <c r="C7521" i="119" s="1"/>
  <c r="C7522" i="119" s="1"/>
  <c r="C7523" i="119" s="1"/>
  <c r="C7524" i="119" s="1"/>
  <c r="C7525" i="119" s="1"/>
  <c r="C7526" i="119" s="1"/>
  <c r="C7527" i="119" s="1"/>
  <c r="C7528" i="119" s="1"/>
  <c r="C7529" i="119" s="1"/>
  <c r="C7530" i="119" s="1"/>
  <c r="C7531" i="119" s="1"/>
  <c r="C7532" i="119" s="1"/>
  <c r="C7533" i="119" s="1"/>
  <c r="C7534" i="119" s="1"/>
  <c r="C7535" i="119" s="1"/>
  <c r="C7536" i="119" s="1"/>
  <c r="C7537" i="119" s="1"/>
  <c r="C7538" i="119" s="1"/>
  <c r="C7539" i="119" s="1"/>
  <c r="C7540" i="119" s="1"/>
  <c r="C7541" i="119" s="1"/>
  <c r="C7542" i="119" s="1"/>
  <c r="C7543" i="119" s="1"/>
  <c r="C7544" i="119" s="1"/>
  <c r="C7545" i="119" s="1"/>
  <c r="C7546" i="119" s="1"/>
  <c r="C7547" i="119" s="1"/>
  <c r="C7548" i="119" s="1"/>
  <c r="C7549" i="119" s="1"/>
  <c r="C7550" i="119" s="1"/>
  <c r="C7551" i="119" s="1"/>
  <c r="C7552" i="119" s="1"/>
  <c r="C7553" i="119" s="1"/>
  <c r="C7554" i="119" s="1"/>
  <c r="C7555" i="119" s="1"/>
  <c r="C7556" i="119" s="1"/>
  <c r="C7557" i="119" s="1"/>
  <c r="C7558" i="119" s="1"/>
  <c r="C7559" i="119" s="1"/>
  <c r="C7560" i="119" s="1"/>
  <c r="C7561" i="119" s="1"/>
  <c r="C7562" i="119" s="1"/>
  <c r="C7563" i="119" s="1"/>
  <c r="C7564" i="119" s="1"/>
  <c r="C7565" i="119" s="1"/>
  <c r="C7566" i="119" s="1"/>
  <c r="C7567" i="119" s="1"/>
  <c r="C7568" i="119" s="1"/>
  <c r="C7569" i="119" s="1"/>
  <c r="C7570" i="119" s="1"/>
  <c r="C7571" i="119" s="1"/>
  <c r="C7572" i="119" s="1"/>
  <c r="C7573" i="119" s="1"/>
  <c r="C7574" i="119" s="1"/>
  <c r="C7575" i="119" s="1"/>
  <c r="C7576" i="119" s="1"/>
  <c r="C7577" i="119" s="1"/>
  <c r="C7578" i="119" s="1"/>
  <c r="C7579" i="119" s="1"/>
  <c r="C7580" i="119" s="1"/>
  <c r="C7581" i="119" s="1"/>
  <c r="C7582" i="119" s="1"/>
  <c r="C7583" i="119" s="1"/>
  <c r="C7584" i="119" s="1"/>
  <c r="C7585" i="119" s="1"/>
  <c r="C7586" i="119" s="1"/>
  <c r="C7587" i="119" s="1"/>
  <c r="C7588" i="119" s="1"/>
  <c r="C7589" i="119" s="1"/>
  <c r="C7590" i="119" s="1"/>
  <c r="C7591" i="119" s="1"/>
  <c r="C7592" i="119" s="1"/>
  <c r="C7593" i="119" s="1"/>
  <c r="C7594" i="119" s="1"/>
  <c r="C7595" i="119" s="1"/>
  <c r="C7596" i="119" s="1"/>
  <c r="C7597" i="119" s="1"/>
  <c r="C7598" i="119" s="1"/>
  <c r="C7599" i="119" s="1"/>
  <c r="C7600" i="119" s="1"/>
  <c r="C7601" i="119" s="1"/>
  <c r="C7602" i="119" s="1"/>
  <c r="C7603" i="119" s="1"/>
  <c r="C7604" i="119" s="1"/>
  <c r="C7605" i="119" s="1"/>
  <c r="C7606" i="119" s="1"/>
  <c r="C7607" i="119" s="1"/>
  <c r="C7608" i="119" s="1"/>
  <c r="C7609" i="119" s="1"/>
  <c r="C7610" i="119" s="1"/>
  <c r="C7611" i="119" s="1"/>
  <c r="C7612" i="119" s="1"/>
  <c r="C7613" i="119" s="1"/>
  <c r="C7614" i="119" s="1"/>
  <c r="C7615" i="119" s="1"/>
  <c r="C7616" i="119" s="1"/>
  <c r="C7617" i="119" s="1"/>
  <c r="C7618" i="119" s="1"/>
  <c r="C7619" i="119" s="1"/>
  <c r="C7620" i="119" s="1"/>
  <c r="C7621" i="119" s="1"/>
  <c r="C7622" i="119" s="1"/>
  <c r="C7623" i="119" s="1"/>
  <c r="C7624" i="119" s="1"/>
  <c r="C7625" i="119" s="1"/>
  <c r="C7626" i="119" s="1"/>
  <c r="C7627" i="119" s="1"/>
  <c r="C7628" i="119" s="1"/>
  <c r="C7629" i="119" s="1"/>
  <c r="C7630" i="119" s="1"/>
  <c r="C7631" i="119" s="1"/>
  <c r="C7632" i="119" s="1"/>
  <c r="C7633" i="119" s="1"/>
  <c r="C7634" i="119" s="1"/>
  <c r="C7635" i="119" s="1"/>
  <c r="C7636" i="119" s="1"/>
  <c r="C7637" i="119" s="1"/>
  <c r="C7638" i="119" s="1"/>
  <c r="C7639" i="119" s="1"/>
  <c r="C7640" i="119" s="1"/>
  <c r="C7641" i="119" s="1"/>
  <c r="C7642" i="119" s="1"/>
  <c r="C7643" i="119" s="1"/>
  <c r="C7644" i="119" s="1"/>
  <c r="C7645" i="119" s="1"/>
  <c r="C7646" i="119" s="1"/>
  <c r="C7647" i="119" s="1"/>
  <c r="C7648" i="119" s="1"/>
  <c r="C7649" i="119" s="1"/>
  <c r="C7650" i="119" s="1"/>
  <c r="C7651" i="119" s="1"/>
  <c r="C7652" i="119" s="1"/>
  <c r="C7653" i="119" s="1"/>
  <c r="C7654" i="119" s="1"/>
  <c r="C7655" i="119" s="1"/>
  <c r="C7656" i="119" s="1"/>
  <c r="C7657" i="119" s="1"/>
  <c r="C7658" i="119" s="1"/>
  <c r="C7659" i="119" s="1"/>
  <c r="C7660" i="119" s="1"/>
  <c r="C7661" i="119" s="1"/>
  <c r="C7662" i="119" s="1"/>
  <c r="C7663" i="119" s="1"/>
  <c r="C7664" i="119" s="1"/>
  <c r="C7665" i="119" s="1"/>
  <c r="C7666" i="119" s="1"/>
  <c r="C7667" i="119" s="1"/>
  <c r="C7668" i="119" s="1"/>
  <c r="C7669" i="119" s="1"/>
  <c r="C7670" i="119" s="1"/>
  <c r="C7671" i="119" s="1"/>
  <c r="C7672" i="119" s="1"/>
  <c r="C7673" i="119" s="1"/>
  <c r="C7674" i="119" s="1"/>
  <c r="C7675" i="119" s="1"/>
  <c r="C7676" i="119" s="1"/>
  <c r="C7677" i="119" s="1"/>
  <c r="C7678" i="119" s="1"/>
  <c r="C7679" i="119" s="1"/>
  <c r="C7680" i="119" s="1"/>
  <c r="C7681" i="119" s="1"/>
  <c r="C7682" i="119" s="1"/>
  <c r="C7683" i="119" s="1"/>
  <c r="C7684" i="119" s="1"/>
  <c r="C7685" i="119" s="1"/>
  <c r="C7686" i="119" s="1"/>
  <c r="C7687" i="119" s="1"/>
  <c r="C7688" i="119" s="1"/>
  <c r="C7689" i="119" s="1"/>
  <c r="C7690" i="119" s="1"/>
  <c r="C7691" i="119" s="1"/>
  <c r="C7692" i="119" s="1"/>
  <c r="C7693" i="119" s="1"/>
  <c r="C7694" i="119" s="1"/>
  <c r="C7695" i="119" s="1"/>
  <c r="C7696" i="119" s="1"/>
  <c r="C7697" i="119" s="1"/>
  <c r="C7698" i="119" s="1"/>
  <c r="C7699" i="119" s="1"/>
  <c r="C7700" i="119" s="1"/>
  <c r="C7701" i="119" s="1"/>
  <c r="C7702" i="119" s="1"/>
  <c r="C7703" i="119" s="1"/>
  <c r="C7704" i="119" s="1"/>
  <c r="C7705" i="119" s="1"/>
  <c r="C7706" i="119" s="1"/>
  <c r="C7707" i="119" s="1"/>
  <c r="C7708" i="119" s="1"/>
  <c r="C7709" i="119" s="1"/>
  <c r="C7710" i="119" s="1"/>
  <c r="C7711" i="119" s="1"/>
  <c r="C7712" i="119" s="1"/>
  <c r="C7713" i="119" s="1"/>
  <c r="C7714" i="119" s="1"/>
  <c r="C7715" i="119" s="1"/>
  <c r="C7716" i="119" s="1"/>
  <c r="C7717" i="119" s="1"/>
  <c r="C7718" i="119" s="1"/>
  <c r="C7719" i="119" s="1"/>
  <c r="C7720" i="119" s="1"/>
  <c r="C7721" i="119" s="1"/>
  <c r="C7722" i="119" s="1"/>
  <c r="A9714" i="119"/>
  <c r="C9715" i="119"/>
  <c r="C9716" i="119" s="1"/>
  <c r="C9717" i="119" s="1"/>
  <c r="C9718" i="119" s="1"/>
  <c r="C9719" i="119" s="1"/>
  <c r="C9720" i="119" s="1"/>
  <c r="C9721" i="119" s="1"/>
  <c r="C9722" i="119" s="1"/>
  <c r="C9723" i="119" s="1"/>
  <c r="C9724" i="119" s="1"/>
  <c r="C9725" i="119" s="1"/>
  <c r="C9726" i="119" s="1"/>
  <c r="C9727" i="119" s="1"/>
  <c r="C9728" i="119" s="1"/>
  <c r="C9729" i="119" s="1"/>
  <c r="C9730" i="119" s="1"/>
  <c r="C9731" i="119" s="1"/>
  <c r="C9732" i="119" s="1"/>
  <c r="C9733" i="119" s="1"/>
  <c r="C9734" i="119" s="1"/>
  <c r="C9735" i="119" s="1"/>
  <c r="C9736" i="119" s="1"/>
  <c r="C9737" i="119" s="1"/>
  <c r="C9738" i="119" s="1"/>
  <c r="C9739" i="119" s="1"/>
  <c r="C9740" i="119" s="1"/>
  <c r="C9741" i="119" s="1"/>
  <c r="C9742" i="119" s="1"/>
  <c r="C9743" i="119" s="1"/>
  <c r="C9744" i="119" s="1"/>
  <c r="C9745" i="119" s="1"/>
  <c r="C9746" i="119" s="1"/>
  <c r="C9747" i="119" s="1"/>
  <c r="C9748" i="119" s="1"/>
  <c r="C9749" i="119" s="1"/>
  <c r="C9750" i="119" s="1"/>
  <c r="C9751" i="119" s="1"/>
  <c r="C9752" i="119" s="1"/>
  <c r="C9753" i="119" s="1"/>
  <c r="C9754" i="119" s="1"/>
  <c r="C9755" i="119" s="1"/>
  <c r="C9756" i="119" s="1"/>
  <c r="C9757" i="119" s="1"/>
  <c r="C9758" i="119" s="1"/>
  <c r="C9759" i="119" s="1"/>
  <c r="C9760" i="119" s="1"/>
  <c r="C9761" i="119" s="1"/>
  <c r="C9762" i="119" s="1"/>
  <c r="C9763" i="119" s="1"/>
  <c r="C9764" i="119" s="1"/>
  <c r="C9765" i="119" s="1"/>
  <c r="C9766" i="119" s="1"/>
  <c r="C9767" i="119" s="1"/>
  <c r="C9768" i="119" s="1"/>
  <c r="C9769" i="119" s="1"/>
  <c r="C9770" i="119" s="1"/>
  <c r="C9771" i="119" s="1"/>
  <c r="C9772" i="119" s="1"/>
  <c r="C9773" i="119" s="1"/>
  <c r="C9774" i="119" s="1"/>
  <c r="C9775" i="119" s="1"/>
  <c r="C9776" i="119" s="1"/>
  <c r="C9777" i="119" s="1"/>
  <c r="C9778" i="119" s="1"/>
  <c r="C9779" i="119" s="1"/>
  <c r="C9780" i="119" s="1"/>
  <c r="C9781" i="119" s="1"/>
  <c r="C9782" i="119" s="1"/>
  <c r="C9783" i="119" s="1"/>
  <c r="C9784" i="119" s="1"/>
  <c r="C9785" i="119" s="1"/>
  <c r="C9786" i="119" s="1"/>
  <c r="C9787" i="119" s="1"/>
  <c r="C9788" i="119" s="1"/>
  <c r="C9789" i="119" s="1"/>
  <c r="C9790" i="119" s="1"/>
  <c r="C9791" i="119" s="1"/>
  <c r="C9792" i="119" s="1"/>
  <c r="C9793" i="119" s="1"/>
  <c r="C9794" i="119" s="1"/>
  <c r="C9795" i="119" s="1"/>
  <c r="C9796" i="119" s="1"/>
  <c r="C9797" i="119" s="1"/>
  <c r="C9798" i="119" s="1"/>
  <c r="C9799" i="119" s="1"/>
  <c r="C9800" i="119" s="1"/>
  <c r="C9801" i="119" s="1"/>
  <c r="C9802" i="119" s="1"/>
  <c r="C9803" i="119" s="1"/>
  <c r="C9804" i="119" s="1"/>
  <c r="C9805" i="119" s="1"/>
  <c r="C9806" i="119" s="1"/>
  <c r="C9807" i="119" s="1"/>
  <c r="C9808" i="119" s="1"/>
  <c r="C9809" i="119" s="1"/>
  <c r="C9810" i="119" s="1"/>
  <c r="C9811" i="119" s="1"/>
  <c r="C9812" i="119" s="1"/>
  <c r="C9813" i="119" s="1"/>
  <c r="C9814" i="119" s="1"/>
  <c r="C9815" i="119" s="1"/>
  <c r="C9816" i="119" s="1"/>
  <c r="C9817" i="119" s="1"/>
  <c r="C9818" i="119" s="1"/>
  <c r="C9819" i="119" s="1"/>
  <c r="C9820" i="119" s="1"/>
  <c r="C9821" i="119" s="1"/>
  <c r="C9822" i="119" s="1"/>
  <c r="C9823" i="119" s="1"/>
  <c r="C9824" i="119" s="1"/>
  <c r="C9825" i="119" s="1"/>
  <c r="C9826" i="119" s="1"/>
  <c r="C9827" i="119" s="1"/>
  <c r="C9828" i="119" s="1"/>
  <c r="C9829" i="119" s="1"/>
  <c r="C9830" i="119" s="1"/>
  <c r="C9831" i="119" s="1"/>
  <c r="C9832" i="119" s="1"/>
  <c r="C9833" i="119" s="1"/>
  <c r="C9834" i="119" s="1"/>
  <c r="C9835" i="119" s="1"/>
  <c r="C9836" i="119" s="1"/>
  <c r="C9837" i="119" s="1"/>
  <c r="C9838" i="119" s="1"/>
  <c r="C9839" i="119" s="1"/>
  <c r="C9840" i="119" s="1"/>
  <c r="C9841" i="119" s="1"/>
  <c r="C9842" i="119" s="1"/>
  <c r="C9843" i="119" s="1"/>
  <c r="C9844" i="119" s="1"/>
  <c r="C9845" i="119" s="1"/>
  <c r="C9846" i="119" s="1"/>
  <c r="C9847" i="119" s="1"/>
  <c r="C9848" i="119" s="1"/>
  <c r="C9849" i="119" s="1"/>
  <c r="C9850" i="119" s="1"/>
  <c r="C9851" i="119" s="1"/>
  <c r="C9852" i="119" s="1"/>
  <c r="C9853" i="119" s="1"/>
  <c r="C9854" i="119" s="1"/>
  <c r="C9855" i="119" s="1"/>
  <c r="C9856" i="119" s="1"/>
  <c r="C9857" i="119" s="1"/>
  <c r="C9858" i="119" s="1"/>
  <c r="C9859" i="119" s="1"/>
  <c r="C9860" i="119" s="1"/>
  <c r="C9861" i="119" s="1"/>
  <c r="C9862" i="119" s="1"/>
  <c r="C9863" i="119" s="1"/>
  <c r="C9864" i="119" s="1"/>
  <c r="C9865" i="119" s="1"/>
  <c r="C9866" i="119" s="1"/>
  <c r="C9867" i="119" s="1"/>
  <c r="C9868" i="119" s="1"/>
  <c r="C9869" i="119" s="1"/>
  <c r="C9870" i="119" s="1"/>
  <c r="C9871" i="119" s="1"/>
  <c r="C9872" i="119" s="1"/>
  <c r="C9873" i="119" s="1"/>
  <c r="C9874" i="119" s="1"/>
  <c r="C9875" i="119" s="1"/>
  <c r="C9876" i="119" s="1"/>
  <c r="C9877" i="119" s="1"/>
  <c r="C9878" i="119" s="1"/>
  <c r="C9879" i="119" s="1"/>
  <c r="C9880" i="119" s="1"/>
  <c r="C9881" i="119" s="1"/>
  <c r="C9882" i="119" s="1"/>
  <c r="C9883" i="119" s="1"/>
  <c r="C9884" i="119" s="1"/>
  <c r="C9885" i="119" s="1"/>
  <c r="C9886" i="119" s="1"/>
  <c r="C9887" i="119" s="1"/>
  <c r="C9888" i="119" s="1"/>
  <c r="C9889" i="119" s="1"/>
  <c r="C9890" i="119" s="1"/>
  <c r="C9891" i="119" s="1"/>
  <c r="C9892" i="119" s="1"/>
  <c r="C9893" i="119" s="1"/>
  <c r="C9894" i="119" s="1"/>
  <c r="C9895" i="119" s="1"/>
  <c r="C9896" i="119" s="1"/>
  <c r="C9897" i="119" s="1"/>
  <c r="C9898" i="119" s="1"/>
  <c r="C9899" i="119" s="1"/>
  <c r="C9900" i="119" s="1"/>
  <c r="C9901" i="119" s="1"/>
  <c r="C9902" i="119" s="1"/>
  <c r="C9903" i="119" s="1"/>
  <c r="C9904" i="119" s="1"/>
  <c r="C9905" i="119" s="1"/>
  <c r="C9906" i="119" s="1"/>
  <c r="C9907" i="119" s="1"/>
  <c r="C9908" i="119" s="1"/>
  <c r="C9909" i="119" s="1"/>
  <c r="C9910" i="119" s="1"/>
  <c r="C9911" i="119" s="1"/>
  <c r="C9912" i="119" s="1"/>
  <c r="C9913" i="119" s="1"/>
  <c r="C9914" i="119" s="1"/>
  <c r="C9915" i="119" s="1"/>
  <c r="C9916" i="119" s="1"/>
  <c r="C9917" i="119" s="1"/>
  <c r="C9918" i="119" s="1"/>
  <c r="C9919" i="119" s="1"/>
  <c r="C9920" i="119" s="1"/>
  <c r="C9921" i="119" s="1"/>
  <c r="C9922" i="119" s="1"/>
  <c r="C9923" i="119" s="1"/>
  <c r="C9924" i="119" s="1"/>
  <c r="C9925" i="119" s="1"/>
  <c r="C9926" i="119" s="1"/>
  <c r="C9927" i="119" s="1"/>
  <c r="C9928" i="119" s="1"/>
  <c r="C9929" i="119" s="1"/>
  <c r="C9930" i="119" s="1"/>
  <c r="C9931" i="119" s="1"/>
  <c r="C9932" i="119" s="1"/>
  <c r="C9933" i="119" s="1"/>
  <c r="C9934" i="119" s="1"/>
  <c r="C9935" i="119" s="1"/>
  <c r="C9936" i="119" s="1"/>
  <c r="C9937" i="119" s="1"/>
  <c r="C9938" i="119" s="1"/>
  <c r="C9939" i="119" s="1"/>
  <c r="C9940" i="119" s="1"/>
  <c r="C9941" i="119" s="1"/>
  <c r="C9942" i="119" s="1"/>
  <c r="C9943" i="119" s="1"/>
  <c r="C9944" i="119" s="1"/>
  <c r="C9945" i="119" s="1"/>
  <c r="C9946" i="119" s="1"/>
  <c r="C9947" i="119" s="1"/>
  <c r="C9948" i="119" s="1"/>
  <c r="C9949" i="119" s="1"/>
  <c r="C9950" i="119" s="1"/>
  <c r="C9951" i="119" s="1"/>
  <c r="C9952" i="119" s="1"/>
  <c r="C9953" i="119" s="1"/>
  <c r="C9954" i="119" s="1"/>
  <c r="C9955" i="119" s="1"/>
  <c r="C9956" i="119" s="1"/>
  <c r="C9957" i="119" s="1"/>
  <c r="C9958" i="119" s="1"/>
  <c r="C9959" i="119" s="1"/>
  <c r="C9960" i="119" s="1"/>
  <c r="C9961" i="119" s="1"/>
  <c r="C9962" i="119" s="1"/>
  <c r="C9963" i="119" s="1"/>
  <c r="C9964" i="119" s="1"/>
  <c r="C9965" i="119" s="1"/>
  <c r="C9966" i="119" s="1"/>
  <c r="C9967" i="119" s="1"/>
  <c r="C9968" i="119" s="1"/>
  <c r="C9969" i="119" s="1"/>
  <c r="C9970" i="119" s="1"/>
  <c r="C9971" i="119" s="1"/>
  <c r="C9972" i="119" s="1"/>
  <c r="C9973" i="119" s="1"/>
  <c r="C9974" i="119" s="1"/>
  <c r="C9975" i="119" s="1"/>
  <c r="C9976" i="119" s="1"/>
  <c r="C9977" i="119" s="1"/>
  <c r="C9978" i="119" s="1"/>
  <c r="C9979" i="119" s="1"/>
  <c r="C9980" i="119" s="1"/>
  <c r="C9981" i="119" s="1"/>
  <c r="C9982" i="119" s="1"/>
  <c r="C9983" i="119" s="1"/>
  <c r="C9984" i="119" s="1"/>
  <c r="C9985" i="119" s="1"/>
  <c r="C9986" i="119" s="1"/>
  <c r="C9987" i="119" s="1"/>
  <c r="C9988" i="119" s="1"/>
  <c r="C9989" i="119" s="1"/>
  <c r="C9990" i="119" s="1"/>
  <c r="C9991" i="119" s="1"/>
  <c r="C9992" i="119" s="1"/>
  <c r="C9993" i="119" s="1"/>
  <c r="C9994" i="119" s="1"/>
  <c r="C9995" i="119" s="1"/>
  <c r="C9996" i="119" s="1"/>
  <c r="C9997" i="119" s="1"/>
  <c r="C9998" i="119" s="1"/>
  <c r="C9999" i="119" s="1"/>
  <c r="C10000" i="119" s="1"/>
  <c r="C10001" i="119" s="1"/>
  <c r="C10002" i="119" s="1"/>
  <c r="C10003" i="119" s="1"/>
  <c r="C10004" i="119" s="1"/>
  <c r="C10005" i="119" s="1"/>
  <c r="C10006" i="119" s="1"/>
  <c r="C10007" i="119" s="1"/>
  <c r="C10008" i="119" s="1"/>
  <c r="C10009" i="119" s="1"/>
  <c r="C10010" i="119" s="1"/>
  <c r="C10011" i="119" s="1"/>
  <c r="C10012" i="119" s="1"/>
  <c r="C10013" i="119" s="1"/>
  <c r="C10014" i="119" s="1"/>
  <c r="C10015" i="119" s="1"/>
  <c r="C10016" i="119" s="1"/>
  <c r="C10017" i="119" s="1"/>
  <c r="C10018" i="119" s="1"/>
  <c r="C10019" i="119" s="1"/>
  <c r="C10020" i="119" s="1"/>
  <c r="C10021" i="119" s="1"/>
  <c r="C10022" i="119" s="1"/>
  <c r="C10023" i="119" s="1"/>
  <c r="C10024" i="119" s="1"/>
  <c r="C10025" i="119" s="1"/>
  <c r="C10026" i="119" s="1"/>
  <c r="C10027" i="119" s="1"/>
  <c r="C10028" i="119" s="1"/>
  <c r="C10029" i="119" s="1"/>
  <c r="C10030" i="119" s="1"/>
  <c r="C10031" i="119" s="1"/>
  <c r="C10032" i="119" s="1"/>
  <c r="C10033" i="119" s="1"/>
  <c r="C10034" i="119" s="1"/>
  <c r="C10035" i="119" s="1"/>
  <c r="C10036" i="119" s="1"/>
  <c r="C10037" i="119" s="1"/>
  <c r="C10038" i="119" s="1"/>
  <c r="C10039" i="119" s="1"/>
  <c r="C10040" i="119" s="1"/>
  <c r="C10041" i="119" s="1"/>
  <c r="C10042" i="119" s="1"/>
  <c r="C10043" i="119" s="1"/>
  <c r="C10044" i="119" s="1"/>
  <c r="C10045" i="119" s="1"/>
  <c r="C10046" i="119" s="1"/>
  <c r="C10047" i="119" s="1"/>
  <c r="C10048" i="119" s="1"/>
  <c r="C10049" i="119" s="1"/>
  <c r="C10050" i="119" s="1"/>
  <c r="C10051" i="119" s="1"/>
  <c r="C10052" i="119" s="1"/>
  <c r="C10053" i="119" s="1"/>
  <c r="C10054" i="119" s="1"/>
  <c r="C10055" i="119" s="1"/>
  <c r="C10056" i="119" s="1"/>
  <c r="C10057" i="119" s="1"/>
  <c r="C10058" i="119" s="1"/>
  <c r="C10059" i="119" s="1"/>
  <c r="C10060" i="119" s="1"/>
  <c r="C10061" i="119" s="1"/>
  <c r="C10062" i="119" s="1"/>
  <c r="C10063" i="119" s="1"/>
  <c r="C10064" i="119" s="1"/>
  <c r="C10065" i="119" s="1"/>
  <c r="C10066" i="119" s="1"/>
  <c r="C10067" i="119" s="1"/>
  <c r="C10068" i="119" s="1"/>
  <c r="C10069" i="119" s="1"/>
  <c r="C10070" i="119" s="1"/>
  <c r="C10071" i="119" s="1"/>
  <c r="C10072" i="119" s="1"/>
  <c r="C10073" i="119" s="1"/>
  <c r="C10074" i="119" s="1"/>
  <c r="C10075" i="119" s="1"/>
  <c r="C10076" i="119" s="1"/>
  <c r="C10077" i="119" s="1"/>
  <c r="C10078" i="119" s="1"/>
  <c r="C10079" i="119" s="1"/>
  <c r="C10080" i="119" s="1"/>
  <c r="C10081" i="119" s="1"/>
  <c r="C10082" i="119" s="1"/>
  <c r="C10083" i="119" s="1"/>
  <c r="C10084" i="119" s="1"/>
  <c r="C10085" i="119" s="1"/>
  <c r="C10086" i="119" s="1"/>
  <c r="C10087" i="119" s="1"/>
  <c r="C10088" i="119" s="1"/>
  <c r="C10089" i="119" s="1"/>
  <c r="C10090" i="119" s="1"/>
  <c r="C10091" i="119" s="1"/>
  <c r="C10092" i="119" s="1"/>
  <c r="C10093" i="119" s="1"/>
  <c r="C10094" i="119" s="1"/>
  <c r="C10095" i="119" s="1"/>
  <c r="C10096" i="119" s="1"/>
  <c r="C10097" i="119" s="1"/>
  <c r="C10098" i="119" s="1"/>
  <c r="C10099" i="119" s="1"/>
  <c r="C10100" i="119" s="1"/>
  <c r="C10101" i="119" s="1"/>
  <c r="C10102" i="119" s="1"/>
  <c r="C10103" i="119" s="1"/>
  <c r="C10104" i="119" s="1"/>
  <c r="C10105" i="119" s="1"/>
  <c r="C10106" i="119" s="1"/>
  <c r="C10107" i="119" s="1"/>
  <c r="C10108" i="119" s="1"/>
  <c r="C10109" i="119" s="1"/>
  <c r="C10110" i="119" s="1"/>
  <c r="C10111" i="119" s="1"/>
  <c r="C10112" i="119" s="1"/>
  <c r="C10113" i="119" s="1"/>
  <c r="C10114" i="119" s="1"/>
  <c r="C10115" i="119" s="1"/>
  <c r="C10116" i="119" s="1"/>
  <c r="C10117" i="119" s="1"/>
  <c r="C10118" i="119" s="1"/>
  <c r="C10119" i="119" s="1"/>
  <c r="C10120" i="119" s="1"/>
  <c r="C10121" i="119" s="1"/>
  <c r="C10122" i="119" s="1"/>
  <c r="C10123" i="119" s="1"/>
  <c r="C10124" i="119" s="1"/>
  <c r="C10125" i="119" s="1"/>
  <c r="C10126" i="119" s="1"/>
  <c r="C10127" i="119" s="1"/>
  <c r="C10128" i="119" s="1"/>
  <c r="C10129" i="119" s="1"/>
  <c r="C10130" i="119" s="1"/>
  <c r="C10131" i="119" s="1"/>
  <c r="C10132" i="119" s="1"/>
  <c r="C10133" i="119" s="1"/>
  <c r="C10134" i="119" s="1"/>
  <c r="C10135" i="119" s="1"/>
  <c r="C10136" i="119" s="1"/>
  <c r="C10137" i="119" s="1"/>
  <c r="C10138" i="119" s="1"/>
  <c r="C10139" i="119" s="1"/>
  <c r="C10140" i="119" s="1"/>
  <c r="C10141" i="119" s="1"/>
  <c r="C10142" i="119" s="1"/>
  <c r="C10143" i="119" s="1"/>
  <c r="C10144" i="119" s="1"/>
  <c r="C10145" i="119" s="1"/>
  <c r="C10146" i="119" s="1"/>
  <c r="C10147" i="119" s="1"/>
  <c r="C10148" i="119" s="1"/>
  <c r="C10149" i="119" s="1"/>
  <c r="C10150" i="119" s="1"/>
  <c r="C10151" i="119" s="1"/>
  <c r="C10152" i="119" s="1"/>
  <c r="C10153" i="119" s="1"/>
  <c r="C10154" i="119" s="1"/>
  <c r="C10155" i="119" s="1"/>
  <c r="C10156" i="119" s="1"/>
  <c r="C10157" i="119" s="1"/>
  <c r="C10158" i="119" s="1"/>
  <c r="C10159" i="119" s="1"/>
  <c r="C10160" i="119" s="1"/>
  <c r="C10161" i="119" s="1"/>
  <c r="C10162" i="119" s="1"/>
  <c r="B9715" i="119"/>
  <c r="D9715" i="119" s="1"/>
  <c r="D9714" i="119"/>
  <c r="C9266" i="119"/>
  <c r="C9267" i="119" s="1"/>
  <c r="C9268" i="119" s="1"/>
  <c r="C9269" i="119" s="1"/>
  <c r="C9270" i="119" s="1"/>
  <c r="C9271" i="119" s="1"/>
  <c r="C9272" i="119" s="1"/>
  <c r="C9273" i="119" s="1"/>
  <c r="C9274" i="119" s="1"/>
  <c r="C9275" i="119" s="1"/>
  <c r="C9276" i="119" s="1"/>
  <c r="C9277" i="119" s="1"/>
  <c r="C9278" i="119" s="1"/>
  <c r="C9279" i="119" s="1"/>
  <c r="C9280" i="119" s="1"/>
  <c r="C9281" i="119" s="1"/>
  <c r="C9282" i="119" s="1"/>
  <c r="C9283" i="119" s="1"/>
  <c r="C9284" i="119" s="1"/>
  <c r="C9285" i="119" s="1"/>
  <c r="C9286" i="119" s="1"/>
  <c r="C9287" i="119" s="1"/>
  <c r="C9288" i="119" s="1"/>
  <c r="C9289" i="119" s="1"/>
  <c r="C9290" i="119" s="1"/>
  <c r="C9291" i="119" s="1"/>
  <c r="C9292" i="119" s="1"/>
  <c r="C9293" i="119" s="1"/>
  <c r="C9294" i="119" s="1"/>
  <c r="C9295" i="119" s="1"/>
  <c r="C9296" i="119" s="1"/>
  <c r="C9297" i="119" s="1"/>
  <c r="C9298" i="119" s="1"/>
  <c r="C9299" i="119" s="1"/>
  <c r="C9300" i="119" s="1"/>
  <c r="C9301" i="119" s="1"/>
  <c r="C9302" i="119" s="1"/>
  <c r="C9303" i="119" s="1"/>
  <c r="C9304" i="119" s="1"/>
  <c r="C9305" i="119" s="1"/>
  <c r="C9306" i="119" s="1"/>
  <c r="C9307" i="119" s="1"/>
  <c r="C9308" i="119" s="1"/>
  <c r="C9309" i="119" s="1"/>
  <c r="C9310" i="119" s="1"/>
  <c r="C9311" i="119" s="1"/>
  <c r="C9312" i="119" s="1"/>
  <c r="C9313" i="119" s="1"/>
  <c r="C9314" i="119" s="1"/>
  <c r="C9315" i="119" s="1"/>
  <c r="C9316" i="119" s="1"/>
  <c r="C9317" i="119" s="1"/>
  <c r="C9318" i="119" s="1"/>
  <c r="C9319" i="119" s="1"/>
  <c r="C9320" i="119" s="1"/>
  <c r="C9321" i="119" s="1"/>
  <c r="C9322" i="119" s="1"/>
  <c r="C9323" i="119" s="1"/>
  <c r="C9324" i="119" s="1"/>
  <c r="C9325" i="119" s="1"/>
  <c r="C9326" i="119" s="1"/>
  <c r="C9327" i="119" s="1"/>
  <c r="C9328" i="119" s="1"/>
  <c r="C9329" i="119" s="1"/>
  <c r="C9330" i="119" s="1"/>
  <c r="C9331" i="119" s="1"/>
  <c r="C9332" i="119" s="1"/>
  <c r="C9333" i="119" s="1"/>
  <c r="C9334" i="119" s="1"/>
  <c r="C9335" i="119" s="1"/>
  <c r="C9336" i="119" s="1"/>
  <c r="C9337" i="119" s="1"/>
  <c r="C9338" i="119" s="1"/>
  <c r="C9339" i="119" s="1"/>
  <c r="C9340" i="119" s="1"/>
  <c r="C9341" i="119" s="1"/>
  <c r="C9342" i="119" s="1"/>
  <c r="C9343" i="119" s="1"/>
  <c r="C9344" i="119" s="1"/>
  <c r="C9345" i="119" s="1"/>
  <c r="C9346" i="119" s="1"/>
  <c r="C9347" i="119" s="1"/>
  <c r="C9348" i="119" s="1"/>
  <c r="C9349" i="119" s="1"/>
  <c r="C9350" i="119" s="1"/>
  <c r="C9351" i="119" s="1"/>
  <c r="C9352" i="119" s="1"/>
  <c r="C9353" i="119" s="1"/>
  <c r="C9354" i="119" s="1"/>
  <c r="C9355" i="119" s="1"/>
  <c r="C9356" i="119" s="1"/>
  <c r="C9357" i="119" s="1"/>
  <c r="C9358" i="119" s="1"/>
  <c r="C9359" i="119" s="1"/>
  <c r="C9360" i="119" s="1"/>
  <c r="C9361" i="119" s="1"/>
  <c r="C9362" i="119" s="1"/>
  <c r="C9363" i="119" s="1"/>
  <c r="C9364" i="119" s="1"/>
  <c r="C9365" i="119" s="1"/>
  <c r="C9366" i="119" s="1"/>
  <c r="C9367" i="119" s="1"/>
  <c r="C9368" i="119" s="1"/>
  <c r="C9369" i="119" s="1"/>
  <c r="C9370" i="119" s="1"/>
  <c r="C9371" i="119" s="1"/>
  <c r="C9372" i="119" s="1"/>
  <c r="C9373" i="119" s="1"/>
  <c r="C9374" i="119" s="1"/>
  <c r="C9375" i="119" s="1"/>
  <c r="C9376" i="119" s="1"/>
  <c r="C9377" i="119" s="1"/>
  <c r="C9378" i="119" s="1"/>
  <c r="C9379" i="119" s="1"/>
  <c r="C9380" i="119" s="1"/>
  <c r="C9381" i="119" s="1"/>
  <c r="C9382" i="119" s="1"/>
  <c r="C9383" i="119" s="1"/>
  <c r="C9384" i="119" s="1"/>
  <c r="C9385" i="119" s="1"/>
  <c r="C9386" i="119" s="1"/>
  <c r="C9387" i="119" s="1"/>
  <c r="C9388" i="119" s="1"/>
  <c r="C9389" i="119" s="1"/>
  <c r="C9390" i="119" s="1"/>
  <c r="C9391" i="119" s="1"/>
  <c r="C9392" i="119" s="1"/>
  <c r="C9393" i="119" s="1"/>
  <c r="C9394" i="119" s="1"/>
  <c r="C9395" i="119" s="1"/>
  <c r="C9396" i="119" s="1"/>
  <c r="C9397" i="119" s="1"/>
  <c r="C9398" i="119" s="1"/>
  <c r="C9399" i="119" s="1"/>
  <c r="C9400" i="119" s="1"/>
  <c r="C9401" i="119" s="1"/>
  <c r="C9402" i="119" s="1"/>
  <c r="C9403" i="119" s="1"/>
  <c r="C9404" i="119" s="1"/>
  <c r="C9405" i="119" s="1"/>
  <c r="C9406" i="119" s="1"/>
  <c r="C9407" i="119" s="1"/>
  <c r="C9408" i="119" s="1"/>
  <c r="C9409" i="119" s="1"/>
  <c r="C9410" i="119" s="1"/>
  <c r="C9411" i="119" s="1"/>
  <c r="C9412" i="119" s="1"/>
  <c r="C9413" i="119" s="1"/>
  <c r="C9414" i="119" s="1"/>
  <c r="C9415" i="119" s="1"/>
  <c r="C9416" i="119" s="1"/>
  <c r="C9417" i="119" s="1"/>
  <c r="C9418" i="119" s="1"/>
  <c r="C9419" i="119" s="1"/>
  <c r="C9420" i="119" s="1"/>
  <c r="C9421" i="119" s="1"/>
  <c r="C9422" i="119" s="1"/>
  <c r="C9423" i="119" s="1"/>
  <c r="C9424" i="119" s="1"/>
  <c r="C9425" i="119" s="1"/>
  <c r="C9426" i="119" s="1"/>
  <c r="C9427" i="119" s="1"/>
  <c r="C9428" i="119" s="1"/>
  <c r="C9429" i="119" s="1"/>
  <c r="C9430" i="119" s="1"/>
  <c r="C9431" i="119" s="1"/>
  <c r="C9432" i="119" s="1"/>
  <c r="C9433" i="119" s="1"/>
  <c r="C9434" i="119" s="1"/>
  <c r="C9435" i="119" s="1"/>
  <c r="C9436" i="119" s="1"/>
  <c r="C9437" i="119" s="1"/>
  <c r="C9438" i="119" s="1"/>
  <c r="C9439" i="119" s="1"/>
  <c r="C9440" i="119" s="1"/>
  <c r="C9441" i="119" s="1"/>
  <c r="C9442" i="119" s="1"/>
  <c r="C9443" i="119" s="1"/>
  <c r="C9444" i="119" s="1"/>
  <c r="C9445" i="119" s="1"/>
  <c r="C9446" i="119" s="1"/>
  <c r="C9447" i="119" s="1"/>
  <c r="C9448" i="119" s="1"/>
  <c r="C9449" i="119" s="1"/>
  <c r="C9450" i="119" s="1"/>
  <c r="C9451" i="119" s="1"/>
  <c r="C9452" i="119" s="1"/>
  <c r="C9453" i="119" s="1"/>
  <c r="C9454" i="119" s="1"/>
  <c r="C9455" i="119" s="1"/>
  <c r="C9456" i="119" s="1"/>
  <c r="C9457" i="119" s="1"/>
  <c r="C9458" i="119" s="1"/>
  <c r="C9459" i="119" s="1"/>
  <c r="C9460" i="119" s="1"/>
  <c r="C9461" i="119" s="1"/>
  <c r="C9462" i="119" s="1"/>
  <c r="C9463" i="119" s="1"/>
  <c r="C9464" i="119" s="1"/>
  <c r="C9465" i="119" s="1"/>
  <c r="C9466" i="119" s="1"/>
  <c r="C9467" i="119" s="1"/>
  <c r="C9468" i="119" s="1"/>
  <c r="C9469" i="119" s="1"/>
  <c r="C9470" i="119" s="1"/>
  <c r="C9471" i="119" s="1"/>
  <c r="C9472" i="119" s="1"/>
  <c r="C9473" i="119" s="1"/>
  <c r="C9474" i="119" s="1"/>
  <c r="C9475" i="119" s="1"/>
  <c r="C9476" i="119" s="1"/>
  <c r="C9477" i="119" s="1"/>
  <c r="C9478" i="119" s="1"/>
  <c r="C9479" i="119" s="1"/>
  <c r="C9480" i="119" s="1"/>
  <c r="C9481" i="119" s="1"/>
  <c r="C9482" i="119" s="1"/>
  <c r="C9483" i="119" s="1"/>
  <c r="C9484" i="119" s="1"/>
  <c r="C9485" i="119" s="1"/>
  <c r="C9486" i="119" s="1"/>
  <c r="C9487" i="119" s="1"/>
  <c r="C9488" i="119" s="1"/>
  <c r="C9489" i="119" s="1"/>
  <c r="C9490" i="119" s="1"/>
  <c r="C9491" i="119" s="1"/>
  <c r="C9492" i="119" s="1"/>
  <c r="C9493" i="119" s="1"/>
  <c r="C9494" i="119" s="1"/>
  <c r="C9495" i="119" s="1"/>
  <c r="C9496" i="119" s="1"/>
  <c r="C9497" i="119" s="1"/>
  <c r="C9498" i="119" s="1"/>
  <c r="C9499" i="119" s="1"/>
  <c r="C9500" i="119" s="1"/>
  <c r="C9501" i="119" s="1"/>
  <c r="C9502" i="119" s="1"/>
  <c r="C9503" i="119" s="1"/>
  <c r="C9504" i="119" s="1"/>
  <c r="C9505" i="119" s="1"/>
  <c r="C9506" i="119" s="1"/>
  <c r="C9507" i="119" s="1"/>
  <c r="C9508" i="119" s="1"/>
  <c r="C9509" i="119" s="1"/>
  <c r="C9510" i="119" s="1"/>
  <c r="C9511" i="119" s="1"/>
  <c r="C9512" i="119" s="1"/>
  <c r="C9513" i="119" s="1"/>
  <c r="C9514" i="119" s="1"/>
  <c r="C9515" i="119" s="1"/>
  <c r="C9516" i="119" s="1"/>
  <c r="C9517" i="119" s="1"/>
  <c r="C9518" i="119" s="1"/>
  <c r="C9519" i="119" s="1"/>
  <c r="C9520" i="119" s="1"/>
  <c r="C9521" i="119" s="1"/>
  <c r="C9522" i="119" s="1"/>
  <c r="C9523" i="119" s="1"/>
  <c r="C9524" i="119" s="1"/>
  <c r="C9525" i="119" s="1"/>
  <c r="C9526" i="119" s="1"/>
  <c r="C9527" i="119" s="1"/>
  <c r="C9528" i="119" s="1"/>
  <c r="C9529" i="119" s="1"/>
  <c r="C9530" i="119" s="1"/>
  <c r="C9531" i="119" s="1"/>
  <c r="C9532" i="119" s="1"/>
  <c r="C9533" i="119" s="1"/>
  <c r="C9534" i="119" s="1"/>
  <c r="C9535" i="119" s="1"/>
  <c r="C9536" i="119" s="1"/>
  <c r="C9537" i="119" s="1"/>
  <c r="C9538" i="119" s="1"/>
  <c r="C9539" i="119" s="1"/>
  <c r="C9540" i="119" s="1"/>
  <c r="C9541" i="119" s="1"/>
  <c r="C9542" i="119" s="1"/>
  <c r="C9543" i="119" s="1"/>
  <c r="C9544" i="119" s="1"/>
  <c r="C9545" i="119" s="1"/>
  <c r="C9546" i="119" s="1"/>
  <c r="C9547" i="119" s="1"/>
  <c r="C9548" i="119" s="1"/>
  <c r="C9549" i="119" s="1"/>
  <c r="C9550" i="119" s="1"/>
  <c r="C9551" i="119" s="1"/>
  <c r="C9552" i="119" s="1"/>
  <c r="C9553" i="119" s="1"/>
  <c r="C9554" i="119" s="1"/>
  <c r="C9555" i="119" s="1"/>
  <c r="C9556" i="119" s="1"/>
  <c r="C9557" i="119" s="1"/>
  <c r="C9558" i="119" s="1"/>
  <c r="C9559" i="119" s="1"/>
  <c r="C9560" i="119" s="1"/>
  <c r="C9561" i="119" s="1"/>
  <c r="C9562" i="119" s="1"/>
  <c r="C9563" i="119" s="1"/>
  <c r="C9564" i="119" s="1"/>
  <c r="C9565" i="119" s="1"/>
  <c r="C9566" i="119" s="1"/>
  <c r="C9567" i="119" s="1"/>
  <c r="C9568" i="119" s="1"/>
  <c r="C9569" i="119" s="1"/>
  <c r="C9570" i="119" s="1"/>
  <c r="C9571" i="119" s="1"/>
  <c r="C9572" i="119" s="1"/>
  <c r="C9573" i="119" s="1"/>
  <c r="C9574" i="119" s="1"/>
  <c r="C9575" i="119" s="1"/>
  <c r="C9576" i="119" s="1"/>
  <c r="C9577" i="119" s="1"/>
  <c r="C9578" i="119" s="1"/>
  <c r="C9579" i="119" s="1"/>
  <c r="C9580" i="119" s="1"/>
  <c r="C9581" i="119" s="1"/>
  <c r="C9582" i="119" s="1"/>
  <c r="C9583" i="119" s="1"/>
  <c r="C9584" i="119" s="1"/>
  <c r="C9585" i="119" s="1"/>
  <c r="C9586" i="119" s="1"/>
  <c r="C9587" i="119" s="1"/>
  <c r="C9588" i="119" s="1"/>
  <c r="C9589" i="119" s="1"/>
  <c r="C9590" i="119" s="1"/>
  <c r="C9591" i="119" s="1"/>
  <c r="C9592" i="119" s="1"/>
  <c r="C9593" i="119" s="1"/>
  <c r="C9594" i="119" s="1"/>
  <c r="C9595" i="119" s="1"/>
  <c r="C9596" i="119" s="1"/>
  <c r="C9597" i="119" s="1"/>
  <c r="C9598" i="119" s="1"/>
  <c r="C9599" i="119" s="1"/>
  <c r="C9600" i="119" s="1"/>
  <c r="C9601" i="119" s="1"/>
  <c r="C9602" i="119" s="1"/>
  <c r="C9603" i="119" s="1"/>
  <c r="C9604" i="119" s="1"/>
  <c r="C9605" i="119" s="1"/>
  <c r="C9606" i="119" s="1"/>
  <c r="C9607" i="119" s="1"/>
  <c r="C9608" i="119" s="1"/>
  <c r="C9609" i="119" s="1"/>
  <c r="C9610" i="119" s="1"/>
  <c r="C9611" i="119" s="1"/>
  <c r="C9612" i="119" s="1"/>
  <c r="C9613" i="119" s="1"/>
  <c r="C9614" i="119" s="1"/>
  <c r="C9615" i="119" s="1"/>
  <c r="C9616" i="119" s="1"/>
  <c r="C9617" i="119" s="1"/>
  <c r="C9618" i="119" s="1"/>
  <c r="C9619" i="119" s="1"/>
  <c r="C9620" i="119" s="1"/>
  <c r="C9621" i="119" s="1"/>
  <c r="C9622" i="119" s="1"/>
  <c r="C9623" i="119" s="1"/>
  <c r="C9624" i="119" s="1"/>
  <c r="C9625" i="119" s="1"/>
  <c r="C9626" i="119" s="1"/>
  <c r="C9627" i="119" s="1"/>
  <c r="C9628" i="119" s="1"/>
  <c r="C9629" i="119" s="1"/>
  <c r="C9630" i="119" s="1"/>
  <c r="C9631" i="119" s="1"/>
  <c r="C9632" i="119" s="1"/>
  <c r="C9633" i="119" s="1"/>
  <c r="C9634" i="119" s="1"/>
  <c r="C9635" i="119" s="1"/>
  <c r="C9636" i="119" s="1"/>
  <c r="C9637" i="119" s="1"/>
  <c r="C9638" i="119" s="1"/>
  <c r="C9639" i="119" s="1"/>
  <c r="C9640" i="119" s="1"/>
  <c r="C9641" i="119" s="1"/>
  <c r="C9642" i="119" s="1"/>
  <c r="C9643" i="119" s="1"/>
  <c r="C9644" i="119" s="1"/>
  <c r="C9645" i="119" s="1"/>
  <c r="C9646" i="119" s="1"/>
  <c r="C9647" i="119" s="1"/>
  <c r="C9648" i="119" s="1"/>
  <c r="C9649" i="119" s="1"/>
  <c r="C9650" i="119" s="1"/>
  <c r="C9651" i="119" s="1"/>
  <c r="C9652" i="119" s="1"/>
  <c r="C9653" i="119" s="1"/>
  <c r="C9654" i="119" s="1"/>
  <c r="C9655" i="119" s="1"/>
  <c r="C9656" i="119" s="1"/>
  <c r="C9657" i="119" s="1"/>
  <c r="C9658" i="119" s="1"/>
  <c r="C9659" i="119" s="1"/>
  <c r="C9660" i="119" s="1"/>
  <c r="C9661" i="119" s="1"/>
  <c r="C9662" i="119" s="1"/>
  <c r="C9663" i="119" s="1"/>
  <c r="C9664" i="119" s="1"/>
  <c r="C9665" i="119" s="1"/>
  <c r="C9666" i="119" s="1"/>
  <c r="C9667" i="119" s="1"/>
  <c r="C9668" i="119" s="1"/>
  <c r="C9669" i="119" s="1"/>
  <c r="C9670" i="119" s="1"/>
  <c r="C9671" i="119" s="1"/>
  <c r="C9672" i="119" s="1"/>
  <c r="C9673" i="119" s="1"/>
  <c r="C9674" i="119" s="1"/>
  <c r="C9675" i="119" s="1"/>
  <c r="C9676" i="119" s="1"/>
  <c r="C9677" i="119" s="1"/>
  <c r="C9678" i="119" s="1"/>
  <c r="C9679" i="119" s="1"/>
  <c r="C9680" i="119" s="1"/>
  <c r="C9681" i="119" s="1"/>
  <c r="C9682" i="119" s="1"/>
  <c r="C9683" i="119" s="1"/>
  <c r="C9684" i="119" s="1"/>
  <c r="C9685" i="119" s="1"/>
  <c r="C9686" i="119" s="1"/>
  <c r="C9687" i="119" s="1"/>
  <c r="C9688" i="119" s="1"/>
  <c r="C9689" i="119" s="1"/>
  <c r="C9690" i="119" s="1"/>
  <c r="C9691" i="119" s="1"/>
  <c r="C9692" i="119" s="1"/>
  <c r="C9693" i="119" s="1"/>
  <c r="C9694" i="119" s="1"/>
  <c r="C9695" i="119" s="1"/>
  <c r="C9696" i="119" s="1"/>
  <c r="C9697" i="119" s="1"/>
  <c r="C9698" i="119" s="1"/>
  <c r="C9699" i="119" s="1"/>
  <c r="C9700" i="119" s="1"/>
  <c r="C9701" i="119" s="1"/>
  <c r="C9702" i="119" s="1"/>
  <c r="C9703" i="119" s="1"/>
  <c r="C9704" i="119" s="1"/>
  <c r="C9705" i="119" s="1"/>
  <c r="C9706" i="119" s="1"/>
  <c r="C9707" i="119" s="1"/>
  <c r="C9708" i="119" s="1"/>
  <c r="C9709" i="119" s="1"/>
  <c r="C9710" i="119" s="1"/>
  <c r="C9711" i="119" s="1"/>
  <c r="C9712" i="119" s="1"/>
  <c r="C9713" i="119" s="1"/>
  <c r="A9265" i="119"/>
  <c r="C3913" i="119"/>
  <c r="C3914" i="119" s="1"/>
  <c r="C3915" i="119" s="1"/>
  <c r="C3916" i="119" s="1"/>
  <c r="C3917" i="119" s="1"/>
  <c r="C3918" i="119" s="1"/>
  <c r="C3919" i="119" s="1"/>
  <c r="C3920" i="119" s="1"/>
  <c r="C3921" i="119" s="1"/>
  <c r="C3922" i="119" s="1"/>
  <c r="C3923" i="119" s="1"/>
  <c r="C3924" i="119" s="1"/>
  <c r="C3925" i="119" s="1"/>
  <c r="C3926" i="119" s="1"/>
  <c r="C3927" i="119" s="1"/>
  <c r="C3928" i="119" s="1"/>
  <c r="C3929" i="119" s="1"/>
  <c r="C3930" i="119" s="1"/>
  <c r="C3931" i="119" s="1"/>
  <c r="C3932" i="119" s="1"/>
  <c r="C3933" i="119" s="1"/>
  <c r="C3934" i="119" s="1"/>
  <c r="C3935" i="119" s="1"/>
  <c r="C3936" i="119" s="1"/>
  <c r="C3937" i="119" s="1"/>
  <c r="C3938" i="119" s="1"/>
  <c r="C3939" i="119" s="1"/>
  <c r="C3940" i="119" s="1"/>
  <c r="C3941" i="119" s="1"/>
  <c r="C3942" i="119" s="1"/>
  <c r="C3943" i="119" s="1"/>
  <c r="C3944" i="119" s="1"/>
  <c r="C3945" i="119" s="1"/>
  <c r="C3946" i="119" s="1"/>
  <c r="C3947" i="119" s="1"/>
  <c r="C3948" i="119" s="1"/>
  <c r="C3949" i="119" s="1"/>
  <c r="C3950" i="119" s="1"/>
  <c r="C3951" i="119" s="1"/>
  <c r="C3952" i="119" s="1"/>
  <c r="C3953" i="119" s="1"/>
  <c r="C3954" i="119" s="1"/>
  <c r="C3955" i="119" s="1"/>
  <c r="C3956" i="119" s="1"/>
  <c r="C3957" i="119" s="1"/>
  <c r="C3958" i="119" s="1"/>
  <c r="C3959" i="119" s="1"/>
  <c r="C3960" i="119" s="1"/>
  <c r="C3961" i="119" s="1"/>
  <c r="C3962" i="119" s="1"/>
  <c r="C3963" i="119" s="1"/>
  <c r="C3964" i="119" s="1"/>
  <c r="C3965" i="119" s="1"/>
  <c r="C3966" i="119" s="1"/>
  <c r="C3967" i="119" s="1"/>
  <c r="C3968" i="119" s="1"/>
  <c r="C3969" i="119" s="1"/>
  <c r="C3970" i="119" s="1"/>
  <c r="C3971" i="119" s="1"/>
  <c r="C3972" i="119" s="1"/>
  <c r="C3973" i="119" s="1"/>
  <c r="C3974" i="119" s="1"/>
  <c r="C3975" i="119" s="1"/>
  <c r="C3976" i="119" s="1"/>
  <c r="C3977" i="119" s="1"/>
  <c r="C3978" i="119" s="1"/>
  <c r="C3979" i="119" s="1"/>
  <c r="C3980" i="119" s="1"/>
  <c r="C3981" i="119" s="1"/>
  <c r="C3982" i="119" s="1"/>
  <c r="C3983" i="119" s="1"/>
  <c r="C3984" i="119" s="1"/>
  <c r="C3985" i="119" s="1"/>
  <c r="C3986" i="119" s="1"/>
  <c r="C3987" i="119" s="1"/>
  <c r="C3988" i="119" s="1"/>
  <c r="C3989" i="119" s="1"/>
  <c r="C3990" i="119" s="1"/>
  <c r="C3991" i="119" s="1"/>
  <c r="C3992" i="119" s="1"/>
  <c r="C3993" i="119" s="1"/>
  <c r="C3994" i="119" s="1"/>
  <c r="C3995" i="119" s="1"/>
  <c r="C3996" i="119" s="1"/>
  <c r="C3997" i="119" s="1"/>
  <c r="C3998" i="119" s="1"/>
  <c r="C3999" i="119" s="1"/>
  <c r="C4000" i="119" s="1"/>
  <c r="C4001" i="119" s="1"/>
  <c r="C4002" i="119" s="1"/>
  <c r="C4003" i="119" s="1"/>
  <c r="C4004" i="119" s="1"/>
  <c r="C4005" i="119" s="1"/>
  <c r="C4006" i="119" s="1"/>
  <c r="C4007" i="119" s="1"/>
  <c r="C4008" i="119" s="1"/>
  <c r="C4009" i="119" s="1"/>
  <c r="C4010" i="119" s="1"/>
  <c r="C4011" i="119" s="1"/>
  <c r="C4012" i="119" s="1"/>
  <c r="C4013" i="119" s="1"/>
  <c r="C4014" i="119" s="1"/>
  <c r="C4015" i="119" s="1"/>
  <c r="C4016" i="119" s="1"/>
  <c r="C4017" i="119" s="1"/>
  <c r="C4018" i="119" s="1"/>
  <c r="C4019" i="119" s="1"/>
  <c r="C4020" i="119" s="1"/>
  <c r="C4021" i="119" s="1"/>
  <c r="C4022" i="119" s="1"/>
  <c r="C4023" i="119" s="1"/>
  <c r="C4024" i="119" s="1"/>
  <c r="C4025" i="119" s="1"/>
  <c r="C4026" i="119" s="1"/>
  <c r="C4027" i="119" s="1"/>
  <c r="C4028" i="119" s="1"/>
  <c r="C4029" i="119" s="1"/>
  <c r="C4030" i="119" s="1"/>
  <c r="C4031" i="119" s="1"/>
  <c r="C4032" i="119" s="1"/>
  <c r="C4033" i="119" s="1"/>
  <c r="C4034" i="119" s="1"/>
  <c r="C4035" i="119" s="1"/>
  <c r="C4036" i="119" s="1"/>
  <c r="C4037" i="119" s="1"/>
  <c r="C4038" i="119" s="1"/>
  <c r="C4039" i="119" s="1"/>
  <c r="C4040" i="119" s="1"/>
  <c r="C4041" i="119" s="1"/>
  <c r="C4042" i="119" s="1"/>
  <c r="C4043" i="119" s="1"/>
  <c r="C4044" i="119" s="1"/>
  <c r="C4045" i="119" s="1"/>
  <c r="C4046" i="119" s="1"/>
  <c r="C4047" i="119" s="1"/>
  <c r="C4048" i="119" s="1"/>
  <c r="C4049" i="119" s="1"/>
  <c r="C4050" i="119" s="1"/>
  <c r="C4051" i="119" s="1"/>
  <c r="C4052" i="119" s="1"/>
  <c r="C4053" i="119" s="1"/>
  <c r="C4054" i="119" s="1"/>
  <c r="C4055" i="119" s="1"/>
  <c r="C4056" i="119" s="1"/>
  <c r="C4057" i="119" s="1"/>
  <c r="C4058" i="119" s="1"/>
  <c r="C4059" i="119" s="1"/>
  <c r="C4060" i="119" s="1"/>
  <c r="C4061" i="119" s="1"/>
  <c r="C4062" i="119" s="1"/>
  <c r="C4063" i="119" s="1"/>
  <c r="C4064" i="119" s="1"/>
  <c r="C4065" i="119" s="1"/>
  <c r="C4066" i="119" s="1"/>
  <c r="C4067" i="119" s="1"/>
  <c r="C4068" i="119" s="1"/>
  <c r="C4069" i="119" s="1"/>
  <c r="C4070" i="119" s="1"/>
  <c r="C4071" i="119" s="1"/>
  <c r="C4072" i="119" s="1"/>
  <c r="C4073" i="119" s="1"/>
  <c r="C4074" i="119" s="1"/>
  <c r="C4075" i="119" s="1"/>
  <c r="C4076" i="119" s="1"/>
  <c r="C4077" i="119" s="1"/>
  <c r="C4078" i="119" s="1"/>
  <c r="C4079" i="119" s="1"/>
  <c r="C4080" i="119" s="1"/>
  <c r="C4081" i="119" s="1"/>
  <c r="C4082" i="119" s="1"/>
  <c r="C4083" i="119" s="1"/>
  <c r="C4084" i="119" s="1"/>
  <c r="C4085" i="119" s="1"/>
  <c r="C4086" i="119" s="1"/>
  <c r="C4087" i="119" s="1"/>
  <c r="C4088" i="119" s="1"/>
  <c r="C4089" i="119" s="1"/>
  <c r="C4090" i="119" s="1"/>
  <c r="C4091" i="119" s="1"/>
  <c r="C4092" i="119" s="1"/>
  <c r="C4093" i="119" s="1"/>
  <c r="C4094" i="119" s="1"/>
  <c r="C4095" i="119" s="1"/>
  <c r="C4096" i="119" s="1"/>
  <c r="C4097" i="119" s="1"/>
  <c r="C4098" i="119" s="1"/>
  <c r="C4099" i="119" s="1"/>
  <c r="C4100" i="119" s="1"/>
  <c r="C4101" i="119" s="1"/>
  <c r="C4102" i="119" s="1"/>
  <c r="C4103" i="119" s="1"/>
  <c r="C4104" i="119" s="1"/>
  <c r="C4105" i="119" s="1"/>
  <c r="C4106" i="119" s="1"/>
  <c r="C4107" i="119" s="1"/>
  <c r="C4108" i="119" s="1"/>
  <c r="C4109" i="119" s="1"/>
  <c r="C4110" i="119" s="1"/>
  <c r="C4111" i="119" s="1"/>
  <c r="C4112" i="119" s="1"/>
  <c r="C4113" i="119" s="1"/>
  <c r="C4114" i="119" s="1"/>
  <c r="C4115" i="119" s="1"/>
  <c r="C4116" i="119" s="1"/>
  <c r="C4117" i="119" s="1"/>
  <c r="C4118" i="119" s="1"/>
  <c r="C4119" i="119" s="1"/>
  <c r="C4120" i="119" s="1"/>
  <c r="C4121" i="119" s="1"/>
  <c r="C4122" i="119" s="1"/>
  <c r="C4123" i="119" s="1"/>
  <c r="C4124" i="119" s="1"/>
  <c r="C4125" i="119" s="1"/>
  <c r="C4126" i="119" s="1"/>
  <c r="C4127" i="119" s="1"/>
  <c r="C4128" i="119" s="1"/>
  <c r="C4129" i="119" s="1"/>
  <c r="C4130" i="119" s="1"/>
  <c r="C4131" i="119" s="1"/>
  <c r="C4132" i="119" s="1"/>
  <c r="C4133" i="119" s="1"/>
  <c r="C4134" i="119" s="1"/>
  <c r="C4135" i="119" s="1"/>
  <c r="C4136" i="119" s="1"/>
  <c r="C4137" i="119" s="1"/>
  <c r="C4138" i="119" s="1"/>
  <c r="C4139" i="119" s="1"/>
  <c r="C4140" i="119" s="1"/>
  <c r="C4141" i="119" s="1"/>
  <c r="C4142" i="119" s="1"/>
  <c r="C4143" i="119" s="1"/>
  <c r="C4144" i="119" s="1"/>
  <c r="C4145" i="119" s="1"/>
  <c r="C4146" i="119" s="1"/>
  <c r="C4147" i="119" s="1"/>
  <c r="C4148" i="119" s="1"/>
  <c r="C4149" i="119" s="1"/>
  <c r="C4150" i="119" s="1"/>
  <c r="C4151" i="119" s="1"/>
  <c r="C4152" i="119" s="1"/>
  <c r="C4153" i="119" s="1"/>
  <c r="C4154" i="119" s="1"/>
  <c r="C4155" i="119" s="1"/>
  <c r="C4156" i="119" s="1"/>
  <c r="C4157" i="119" s="1"/>
  <c r="C4158" i="119" s="1"/>
  <c r="C4159" i="119" s="1"/>
  <c r="C4160" i="119" s="1"/>
  <c r="C4161" i="119" s="1"/>
  <c r="C4162" i="119" s="1"/>
  <c r="C4163" i="119" s="1"/>
  <c r="C4164" i="119" s="1"/>
  <c r="C4165" i="119" s="1"/>
  <c r="C4166" i="119" s="1"/>
  <c r="C4167" i="119" s="1"/>
  <c r="C4168" i="119" s="1"/>
  <c r="C4169" i="119" s="1"/>
  <c r="C4170" i="119" s="1"/>
  <c r="C4171" i="119" s="1"/>
  <c r="C4172" i="119" s="1"/>
  <c r="C4173" i="119" s="1"/>
  <c r="C4174" i="119" s="1"/>
  <c r="C4175" i="119" s="1"/>
  <c r="C4176" i="119" s="1"/>
  <c r="C4177" i="119" s="1"/>
  <c r="C4178" i="119" s="1"/>
  <c r="C4179" i="119" s="1"/>
  <c r="C4180" i="119" s="1"/>
  <c r="C4181" i="119" s="1"/>
  <c r="C4182" i="119" s="1"/>
  <c r="C4183" i="119" s="1"/>
  <c r="C4184" i="119" s="1"/>
  <c r="C4185" i="119" s="1"/>
  <c r="C4186" i="119" s="1"/>
  <c r="C4187" i="119" s="1"/>
  <c r="C4188" i="119" s="1"/>
  <c r="C4189" i="119" s="1"/>
  <c r="C4190" i="119" s="1"/>
  <c r="C4191" i="119" s="1"/>
  <c r="C4192" i="119" s="1"/>
  <c r="C4193" i="119" s="1"/>
  <c r="C4194" i="119" s="1"/>
  <c r="C4195" i="119" s="1"/>
  <c r="C4196" i="119" s="1"/>
  <c r="C4197" i="119" s="1"/>
  <c r="C4198" i="119" s="1"/>
  <c r="C4199" i="119" s="1"/>
  <c r="C4200" i="119" s="1"/>
  <c r="C4201" i="119" s="1"/>
  <c r="C4202" i="119" s="1"/>
  <c r="C4203" i="119" s="1"/>
  <c r="C4204" i="119" s="1"/>
  <c r="C4205" i="119" s="1"/>
  <c r="C4206" i="119" s="1"/>
  <c r="C4207" i="119" s="1"/>
  <c r="C4208" i="119" s="1"/>
  <c r="C4209" i="119" s="1"/>
  <c r="C4210" i="119" s="1"/>
  <c r="C4211" i="119" s="1"/>
  <c r="C4212" i="119" s="1"/>
  <c r="C4213" i="119" s="1"/>
  <c r="C4214" i="119" s="1"/>
  <c r="C4215" i="119" s="1"/>
  <c r="C4216" i="119" s="1"/>
  <c r="C4217" i="119" s="1"/>
  <c r="C4218" i="119" s="1"/>
  <c r="C4219" i="119" s="1"/>
  <c r="C4220" i="119" s="1"/>
  <c r="C4221" i="119" s="1"/>
  <c r="C4222" i="119" s="1"/>
  <c r="C4223" i="119" s="1"/>
  <c r="C4224" i="119" s="1"/>
  <c r="C4225" i="119" s="1"/>
  <c r="C4226" i="119" s="1"/>
  <c r="C4227" i="119" s="1"/>
  <c r="C4228" i="119" s="1"/>
  <c r="C4229" i="119" s="1"/>
  <c r="C4230" i="119" s="1"/>
  <c r="C4231" i="119" s="1"/>
  <c r="C4232" i="119" s="1"/>
  <c r="C4233" i="119" s="1"/>
  <c r="C4234" i="119" s="1"/>
  <c r="C4235" i="119" s="1"/>
  <c r="C4236" i="119" s="1"/>
  <c r="C4237" i="119" s="1"/>
  <c r="C4238" i="119" s="1"/>
  <c r="C4239" i="119" s="1"/>
  <c r="C4240" i="119" s="1"/>
  <c r="C4241" i="119" s="1"/>
  <c r="C4242" i="119" s="1"/>
  <c r="C4243" i="119" s="1"/>
  <c r="C4244" i="119" s="1"/>
  <c r="C4245" i="119" s="1"/>
  <c r="C4246" i="119" s="1"/>
  <c r="C4247" i="119" s="1"/>
  <c r="C4248" i="119" s="1"/>
  <c r="C4249" i="119" s="1"/>
  <c r="C4250" i="119" s="1"/>
  <c r="C4251" i="119" s="1"/>
  <c r="C4252" i="119" s="1"/>
  <c r="C4253" i="119" s="1"/>
  <c r="C4254" i="119" s="1"/>
  <c r="C4255" i="119" s="1"/>
  <c r="C4256" i="119" s="1"/>
  <c r="C4257" i="119" s="1"/>
  <c r="C4258" i="119" s="1"/>
  <c r="C4259" i="119" s="1"/>
  <c r="C4260" i="119" s="1"/>
  <c r="C4261" i="119" s="1"/>
  <c r="C4262" i="119" s="1"/>
  <c r="C4263" i="119" s="1"/>
  <c r="C4264" i="119" s="1"/>
  <c r="C4265" i="119" s="1"/>
  <c r="C4266" i="119" s="1"/>
  <c r="C4267" i="119" s="1"/>
  <c r="C4268" i="119" s="1"/>
  <c r="C4269" i="119" s="1"/>
  <c r="C4270" i="119" s="1"/>
  <c r="C4271" i="119" s="1"/>
  <c r="C4272" i="119" s="1"/>
  <c r="C4273" i="119" s="1"/>
  <c r="C4274" i="119" s="1"/>
  <c r="C4275" i="119" s="1"/>
  <c r="C4276" i="119" s="1"/>
  <c r="C4277" i="119" s="1"/>
  <c r="C4278" i="119" s="1"/>
  <c r="C4279" i="119" s="1"/>
  <c r="C4280" i="119" s="1"/>
  <c r="C4281" i="119" s="1"/>
  <c r="C4282" i="119" s="1"/>
  <c r="C4283" i="119" s="1"/>
  <c r="C4284" i="119" s="1"/>
  <c r="C4285" i="119" s="1"/>
  <c r="C4286" i="119" s="1"/>
  <c r="C4287" i="119" s="1"/>
  <c r="C4288" i="119" s="1"/>
  <c r="C4289" i="119" s="1"/>
  <c r="C4290" i="119" s="1"/>
  <c r="C4291" i="119" s="1"/>
  <c r="C4292" i="119" s="1"/>
  <c r="C4293" i="119" s="1"/>
  <c r="C4294" i="119" s="1"/>
  <c r="C4295" i="119" s="1"/>
  <c r="C4296" i="119" s="1"/>
  <c r="C4297" i="119" s="1"/>
  <c r="C4298" i="119" s="1"/>
  <c r="C4299" i="119" s="1"/>
  <c r="C4300" i="119" s="1"/>
  <c r="C4301" i="119" s="1"/>
  <c r="C4302" i="119" s="1"/>
  <c r="C4303" i="119" s="1"/>
  <c r="C4304" i="119" s="1"/>
  <c r="C4305" i="119" s="1"/>
  <c r="C4306" i="119" s="1"/>
  <c r="C4307" i="119" s="1"/>
  <c r="C4308" i="119" s="1"/>
  <c r="C4309" i="119" s="1"/>
  <c r="C4310" i="119" s="1"/>
  <c r="C4311" i="119" s="1"/>
  <c r="C4312" i="119" s="1"/>
  <c r="C4313" i="119" s="1"/>
  <c r="C4314" i="119" s="1"/>
  <c r="C4315" i="119" s="1"/>
  <c r="C4316" i="119" s="1"/>
  <c r="C4317" i="119" s="1"/>
  <c r="C4318" i="119" s="1"/>
  <c r="C4319" i="119" s="1"/>
  <c r="C4320" i="119" s="1"/>
  <c r="C4321" i="119" s="1"/>
  <c r="C4322" i="119" s="1"/>
  <c r="C4323" i="119" s="1"/>
  <c r="C4324" i="119" s="1"/>
  <c r="C4325" i="119" s="1"/>
  <c r="C4326" i="119" s="1"/>
  <c r="C4327" i="119" s="1"/>
  <c r="C4328" i="119" s="1"/>
  <c r="C4329" i="119" s="1"/>
  <c r="C4330" i="119" s="1"/>
  <c r="C4331" i="119" s="1"/>
  <c r="C4332" i="119" s="1"/>
  <c r="C4333" i="119" s="1"/>
  <c r="C4334" i="119" s="1"/>
  <c r="C4335" i="119" s="1"/>
  <c r="C4336" i="119" s="1"/>
  <c r="C4337" i="119" s="1"/>
  <c r="C4338" i="119" s="1"/>
  <c r="C4339" i="119" s="1"/>
  <c r="C4340" i="119" s="1"/>
  <c r="C4341" i="119" s="1"/>
  <c r="C4342" i="119" s="1"/>
  <c r="C4343" i="119" s="1"/>
  <c r="C4344" i="119" s="1"/>
  <c r="C4345" i="119" s="1"/>
  <c r="C4346" i="119" s="1"/>
  <c r="C4347" i="119" s="1"/>
  <c r="C4348" i="119" s="1"/>
  <c r="C4349" i="119" s="1"/>
  <c r="C4350" i="119" s="1"/>
  <c r="C4351" i="119" s="1"/>
  <c r="C4352" i="119" s="1"/>
  <c r="C4353" i="119" s="1"/>
  <c r="C4354" i="119" s="1"/>
  <c r="C4355" i="119" s="1"/>
  <c r="C4356" i="119" s="1"/>
  <c r="C4357" i="119" s="1"/>
  <c r="C4358" i="119" s="1"/>
  <c r="C4359" i="119" s="1"/>
  <c r="C4360" i="119" s="1"/>
  <c r="C4361" i="119" s="1"/>
  <c r="C4362" i="119" s="1"/>
  <c r="C4363" i="119" s="1"/>
  <c r="C4364" i="119" s="1"/>
  <c r="C4365" i="119" s="1"/>
  <c r="C4366" i="119" s="1"/>
  <c r="C4367" i="119" s="1"/>
  <c r="C4368" i="119" s="1"/>
  <c r="C4369" i="119" s="1"/>
  <c r="C4370" i="119" s="1"/>
  <c r="C4371" i="119" s="1"/>
  <c r="C4372" i="119" s="1"/>
  <c r="C4373" i="119" s="1"/>
  <c r="C4374" i="119" s="1"/>
  <c r="C4375" i="119" s="1"/>
  <c r="C4376" i="119" s="1"/>
  <c r="C4377" i="119" s="1"/>
  <c r="C4378" i="119" s="1"/>
  <c r="C4379" i="119" s="1"/>
  <c r="C4380" i="119" s="1"/>
  <c r="C4381" i="119" s="1"/>
  <c r="C4382" i="119" s="1"/>
  <c r="C4383" i="119" s="1"/>
  <c r="C4384" i="119" s="1"/>
  <c r="C4385" i="119" s="1"/>
  <c r="C4386" i="119" s="1"/>
  <c r="C4387" i="119" s="1"/>
  <c r="C4388" i="119" s="1"/>
  <c r="C4389" i="119" s="1"/>
  <c r="C4390" i="119" s="1"/>
  <c r="C4391" i="119" s="1"/>
  <c r="C4392" i="119" s="1"/>
  <c r="C4393" i="119" s="1"/>
  <c r="C4394" i="119" s="1"/>
  <c r="C4395" i="119" s="1"/>
  <c r="C4396" i="119" s="1"/>
  <c r="C4397" i="119" s="1"/>
  <c r="C4398" i="119" s="1"/>
  <c r="C4399" i="119" s="1"/>
  <c r="C4400" i="119" s="1"/>
  <c r="C4401" i="119" s="1"/>
  <c r="C4402" i="119" s="1"/>
  <c r="C4403" i="119" s="1"/>
  <c r="C4404" i="119" s="1"/>
  <c r="C4405" i="119" s="1"/>
  <c r="C4406" i="119" s="1"/>
  <c r="C4407" i="119" s="1"/>
  <c r="C4408" i="119" s="1"/>
  <c r="C4409" i="119" s="1"/>
  <c r="C4410" i="119" s="1"/>
  <c r="C4411" i="119" s="1"/>
  <c r="C4412" i="119" s="1"/>
  <c r="C4413" i="119" s="1"/>
  <c r="C4414" i="119" s="1"/>
  <c r="C4415" i="119" s="1"/>
  <c r="C4416" i="119" s="1"/>
  <c r="C4417" i="119" s="1"/>
  <c r="C4418" i="119" s="1"/>
  <c r="C4419" i="119" s="1"/>
  <c r="C4420" i="119" s="1"/>
  <c r="C4421" i="119" s="1"/>
  <c r="C4422" i="119" s="1"/>
  <c r="C4423" i="119" s="1"/>
  <c r="C4424" i="119" s="1"/>
  <c r="C4425" i="119" s="1"/>
  <c r="C4426" i="119" s="1"/>
  <c r="C5771" i="119"/>
  <c r="C5772" i="119" s="1"/>
  <c r="C5773" i="119" s="1"/>
  <c r="C5774" i="119" s="1"/>
  <c r="C5775" i="119" s="1"/>
  <c r="C5776" i="119" s="1"/>
  <c r="C5777" i="119" s="1"/>
  <c r="C5778" i="119" s="1"/>
  <c r="C5779" i="119" s="1"/>
  <c r="C5780" i="119" s="1"/>
  <c r="C5781" i="119" s="1"/>
  <c r="C5782" i="119" s="1"/>
  <c r="C5783" i="119" s="1"/>
  <c r="C5784" i="119" s="1"/>
  <c r="C5785" i="119" s="1"/>
  <c r="C5786" i="119" s="1"/>
  <c r="C5787" i="119" s="1"/>
  <c r="C5788" i="119" s="1"/>
  <c r="C5789" i="119" s="1"/>
  <c r="C5790" i="119" s="1"/>
  <c r="C5791" i="119" s="1"/>
  <c r="C5792" i="119" s="1"/>
  <c r="C5793" i="119" s="1"/>
  <c r="C5794" i="119" s="1"/>
  <c r="C5795" i="119" s="1"/>
  <c r="C5796" i="119" s="1"/>
  <c r="C5797" i="119" s="1"/>
  <c r="C5798" i="119" s="1"/>
  <c r="C5799" i="119" s="1"/>
  <c r="C5800" i="119" s="1"/>
  <c r="C5801" i="119" s="1"/>
  <c r="C5802" i="119" s="1"/>
  <c r="C5803" i="119" s="1"/>
  <c r="C5804" i="119" s="1"/>
  <c r="C5805" i="119" s="1"/>
  <c r="C5806" i="119" s="1"/>
  <c r="C5807" i="119" s="1"/>
  <c r="C5808" i="119" s="1"/>
  <c r="C5809" i="119" s="1"/>
  <c r="C5810" i="119" s="1"/>
  <c r="C5811" i="119" s="1"/>
  <c r="C5812" i="119" s="1"/>
  <c r="C5813" i="119" s="1"/>
  <c r="C5814" i="119" s="1"/>
  <c r="C5815" i="119" s="1"/>
  <c r="C5816" i="119" s="1"/>
  <c r="C5817" i="119" s="1"/>
  <c r="C5818" i="119" s="1"/>
  <c r="C5819" i="119" s="1"/>
  <c r="C5820" i="119" s="1"/>
  <c r="C5821" i="119" s="1"/>
  <c r="C5822" i="119" s="1"/>
  <c r="C5823" i="119" s="1"/>
  <c r="C5824" i="119" s="1"/>
  <c r="C5825" i="119" s="1"/>
  <c r="C5826" i="119" s="1"/>
  <c r="C5827" i="119" s="1"/>
  <c r="C5828" i="119" s="1"/>
  <c r="C5829" i="119" s="1"/>
  <c r="C5830" i="119" s="1"/>
  <c r="C5831" i="119" s="1"/>
  <c r="C5832" i="119" s="1"/>
  <c r="C5833" i="119" s="1"/>
  <c r="C5834" i="119" s="1"/>
  <c r="C5835" i="119" s="1"/>
  <c r="C5836" i="119" s="1"/>
  <c r="C5837" i="119" s="1"/>
  <c r="C5838" i="119" s="1"/>
  <c r="C5839" i="119" s="1"/>
  <c r="C5840" i="119" s="1"/>
  <c r="C5841" i="119" s="1"/>
  <c r="C5842" i="119" s="1"/>
  <c r="C5843" i="119" s="1"/>
  <c r="C5844" i="119" s="1"/>
  <c r="C5845" i="119" s="1"/>
  <c r="C5846" i="119" s="1"/>
  <c r="C5847" i="119" s="1"/>
  <c r="C5848" i="119" s="1"/>
  <c r="C5849" i="119" s="1"/>
  <c r="C5850" i="119" s="1"/>
  <c r="C5851" i="119" s="1"/>
  <c r="C5852" i="119" s="1"/>
  <c r="C5853" i="119" s="1"/>
  <c r="C5854" i="119" s="1"/>
  <c r="C5855" i="119" s="1"/>
  <c r="C5856" i="119" s="1"/>
  <c r="C5857" i="119" s="1"/>
  <c r="C5858" i="119" s="1"/>
  <c r="C5859" i="119" s="1"/>
  <c r="C5860" i="119" s="1"/>
  <c r="C5861" i="119" s="1"/>
  <c r="C5862" i="119" s="1"/>
  <c r="C5863" i="119" s="1"/>
  <c r="C5864" i="119" s="1"/>
  <c r="C5865" i="119" s="1"/>
  <c r="C5866" i="119" s="1"/>
  <c r="C5867" i="119" s="1"/>
  <c r="C5868" i="119" s="1"/>
  <c r="C5869" i="119" s="1"/>
  <c r="C5870" i="119" s="1"/>
  <c r="C5871" i="119" s="1"/>
  <c r="C5872" i="119" s="1"/>
  <c r="C5873" i="119" s="1"/>
  <c r="C5874" i="119" s="1"/>
  <c r="C5875" i="119" s="1"/>
  <c r="C5876" i="119" s="1"/>
  <c r="C5877" i="119" s="1"/>
  <c r="C5878" i="119" s="1"/>
  <c r="C1895" i="119"/>
  <c r="C1896" i="119" s="1"/>
  <c r="C1897" i="119" s="1"/>
  <c r="C1898" i="119" s="1"/>
  <c r="C1899" i="119" s="1"/>
  <c r="C1900" i="119" s="1"/>
  <c r="C1901" i="119" s="1"/>
  <c r="C1902" i="119" s="1"/>
  <c r="C1903" i="119" s="1"/>
  <c r="C1904" i="119" s="1"/>
  <c r="C1905" i="119" s="1"/>
  <c r="C1906" i="119" s="1"/>
  <c r="C1907" i="119" s="1"/>
  <c r="C1908" i="119" s="1"/>
  <c r="C1909" i="119" s="1"/>
  <c r="C1910" i="119" s="1"/>
  <c r="C1911" i="119" s="1"/>
  <c r="C1912" i="119" s="1"/>
  <c r="C1913" i="119" s="1"/>
  <c r="C1914" i="119" s="1"/>
  <c r="C1915" i="119" s="1"/>
  <c r="C1916" i="119" s="1"/>
  <c r="C1917" i="119" s="1"/>
  <c r="C1918" i="119" s="1"/>
  <c r="C1919" i="119" s="1"/>
  <c r="C1920" i="119" s="1"/>
  <c r="C1921" i="119" s="1"/>
  <c r="C1922" i="119" s="1"/>
  <c r="C1923" i="119" s="1"/>
  <c r="C1924" i="119" s="1"/>
  <c r="C1925" i="119" s="1"/>
  <c r="C1926" i="119" s="1"/>
  <c r="C1927" i="119" s="1"/>
  <c r="C1928" i="119" s="1"/>
  <c r="C1929" i="119" s="1"/>
  <c r="C1930" i="119" s="1"/>
  <c r="C1931" i="119" s="1"/>
  <c r="C1932" i="119" s="1"/>
  <c r="C1933" i="119" s="1"/>
  <c r="C1934" i="119" s="1"/>
  <c r="C1935" i="119" s="1"/>
  <c r="C1936" i="119" s="1"/>
  <c r="C1937" i="119" s="1"/>
  <c r="C1938" i="119" s="1"/>
  <c r="C1939" i="119" s="1"/>
  <c r="C1940" i="119" s="1"/>
  <c r="C1941" i="119" s="1"/>
  <c r="C1942" i="119" s="1"/>
  <c r="C1943" i="119" s="1"/>
  <c r="C1944" i="119" s="1"/>
  <c r="C1945" i="119" s="1"/>
  <c r="C1946" i="119" s="1"/>
  <c r="C1947" i="119" s="1"/>
  <c r="C1948" i="119" s="1"/>
  <c r="C1949" i="119" s="1"/>
  <c r="C1950" i="119" s="1"/>
  <c r="C1951" i="119" s="1"/>
  <c r="C1952" i="119" s="1"/>
  <c r="C1953" i="119" s="1"/>
  <c r="C1954" i="119" s="1"/>
  <c r="C1955" i="119" s="1"/>
  <c r="C1956" i="119" s="1"/>
  <c r="C1957" i="119" s="1"/>
  <c r="C1958" i="119" s="1"/>
  <c r="C1959" i="119" s="1"/>
  <c r="C1960" i="119" s="1"/>
  <c r="C1961" i="119" s="1"/>
  <c r="C1962" i="119" s="1"/>
  <c r="C1963" i="119" s="1"/>
  <c r="C1964" i="119" s="1"/>
  <c r="C1965" i="119" s="1"/>
  <c r="C1966" i="119" s="1"/>
  <c r="C1967" i="119" s="1"/>
  <c r="C1968" i="119" s="1"/>
  <c r="C1969" i="119" s="1"/>
  <c r="C1970" i="119" s="1"/>
  <c r="C1971" i="119" s="1"/>
  <c r="C1972" i="119" s="1"/>
  <c r="C1973" i="119" s="1"/>
  <c r="C1974" i="119" s="1"/>
  <c r="C1975" i="119" s="1"/>
  <c r="C1976" i="119" s="1"/>
  <c r="C1977" i="119" s="1"/>
  <c r="C1978" i="119" s="1"/>
  <c r="C1979" i="119" s="1"/>
  <c r="C1980" i="119" s="1"/>
  <c r="C1981" i="119" s="1"/>
  <c r="C1982" i="119" s="1"/>
  <c r="C1983" i="119" s="1"/>
  <c r="C1984" i="119" s="1"/>
  <c r="C1985" i="119" s="1"/>
  <c r="C1986" i="119" s="1"/>
  <c r="C1987" i="119" s="1"/>
  <c r="C1988" i="119" s="1"/>
  <c r="C1989" i="119" s="1"/>
  <c r="C1990" i="119" s="1"/>
  <c r="C1991" i="119" s="1"/>
  <c r="C1992" i="119" s="1"/>
  <c r="C1993" i="119" s="1"/>
  <c r="C1994" i="119" s="1"/>
  <c r="C1995" i="119" s="1"/>
  <c r="C1996" i="119" s="1"/>
  <c r="C1997" i="119" s="1"/>
  <c r="C1998" i="119" s="1"/>
  <c r="C1999" i="119" s="1"/>
  <c r="C2000" i="119" s="1"/>
  <c r="C2001" i="119" s="1"/>
  <c r="C2002" i="119" s="1"/>
  <c r="C2003" i="119" s="1"/>
  <c r="C2004" i="119" s="1"/>
  <c r="C2005" i="119" s="1"/>
  <c r="C2006" i="119" s="1"/>
  <c r="C2007" i="119" s="1"/>
  <c r="C2008" i="119" s="1"/>
  <c r="C2009" i="119" s="1"/>
  <c r="C2010" i="119" s="1"/>
  <c r="C2011" i="119" s="1"/>
  <c r="C2012" i="119" s="1"/>
  <c r="C2013" i="119" s="1"/>
  <c r="C2014" i="119" s="1"/>
  <c r="C2015" i="119" s="1"/>
  <c r="C2016" i="119" s="1"/>
  <c r="C2017" i="119" s="1"/>
  <c r="C2018" i="119" s="1"/>
  <c r="C2019" i="119" s="1"/>
  <c r="C2020" i="119" s="1"/>
  <c r="C2021" i="119" s="1"/>
  <c r="C2022" i="119" s="1"/>
  <c r="C2023" i="119" s="1"/>
  <c r="C2024" i="119" s="1"/>
  <c r="C2025" i="119" s="1"/>
  <c r="C2026" i="119" s="1"/>
  <c r="C2027" i="119" s="1"/>
  <c r="C2028" i="119" s="1"/>
  <c r="C2029" i="119" s="1"/>
  <c r="C2030" i="119" s="1"/>
  <c r="C2031" i="119" s="1"/>
  <c r="C2032" i="119" s="1"/>
  <c r="C2033" i="119" s="1"/>
  <c r="C2034" i="119" s="1"/>
  <c r="C2035" i="119" s="1"/>
  <c r="C2036" i="119" s="1"/>
  <c r="C2037" i="119" s="1"/>
  <c r="C2038" i="119" s="1"/>
  <c r="C2039" i="119" s="1"/>
  <c r="C2040" i="119" s="1"/>
  <c r="C2041" i="119" s="1"/>
  <c r="C2042" i="119" s="1"/>
  <c r="C2043" i="119" s="1"/>
  <c r="C2044" i="119" s="1"/>
  <c r="C2045" i="119" s="1"/>
  <c r="C2046" i="119" s="1"/>
  <c r="C2047" i="119" s="1"/>
  <c r="C2048" i="119" s="1"/>
  <c r="C2049" i="119" s="1"/>
  <c r="C2050" i="119" s="1"/>
  <c r="C2051" i="119" s="1"/>
  <c r="C2052" i="119" s="1"/>
  <c r="C2053" i="119" s="1"/>
  <c r="C2054" i="119" s="1"/>
  <c r="C2055" i="119" s="1"/>
  <c r="C2056" i="119" s="1"/>
  <c r="C2057" i="119" s="1"/>
  <c r="C2058" i="119" s="1"/>
  <c r="C2059" i="119" s="1"/>
  <c r="C2060" i="119" s="1"/>
  <c r="C2061" i="119" s="1"/>
  <c r="C2062" i="119" s="1"/>
  <c r="C2063" i="119" s="1"/>
  <c r="C2064" i="119" s="1"/>
  <c r="C2065" i="119" s="1"/>
  <c r="C2066" i="119" s="1"/>
  <c r="C2067" i="119" s="1"/>
  <c r="C2068" i="119" s="1"/>
  <c r="C2069" i="119" s="1"/>
  <c r="C2070" i="119" s="1"/>
  <c r="C2071" i="119" s="1"/>
  <c r="C2072" i="119" s="1"/>
  <c r="C2073" i="119" s="1"/>
  <c r="C2074" i="119" s="1"/>
  <c r="C2075" i="119" s="1"/>
  <c r="C2076" i="119" s="1"/>
  <c r="C2077" i="119" s="1"/>
  <c r="C2078" i="119" s="1"/>
  <c r="C2079" i="119" s="1"/>
  <c r="C2080" i="119" s="1"/>
  <c r="C2081" i="119" s="1"/>
  <c r="C2082" i="119" s="1"/>
  <c r="C2083" i="119" s="1"/>
  <c r="C2084" i="119" s="1"/>
  <c r="C2085" i="119" s="1"/>
  <c r="C2086" i="119" s="1"/>
  <c r="C2087" i="119" s="1"/>
  <c r="C2088" i="119" s="1"/>
  <c r="C2089" i="119" s="1"/>
  <c r="C2090" i="119" s="1"/>
  <c r="C2091" i="119" s="1"/>
  <c r="C2092" i="119" s="1"/>
  <c r="C2093" i="119" s="1"/>
  <c r="C2094" i="119" s="1"/>
  <c r="C2095" i="119" s="1"/>
  <c r="C2096" i="119" s="1"/>
  <c r="C2097" i="119" s="1"/>
  <c r="C2098" i="119" s="1"/>
  <c r="C2099" i="119" s="1"/>
  <c r="C2100" i="119" s="1"/>
  <c r="C2101" i="119" s="1"/>
  <c r="C2102" i="119" s="1"/>
  <c r="C2103" i="119" s="1"/>
  <c r="C2104" i="119" s="1"/>
  <c r="C2105" i="119" s="1"/>
  <c r="C2106" i="119" s="1"/>
  <c r="C2107" i="119" s="1"/>
  <c r="C2108" i="119" s="1"/>
  <c r="C2109" i="119" s="1"/>
  <c r="C2110" i="119" s="1"/>
  <c r="C2111" i="119" s="1"/>
  <c r="C2112" i="119" s="1"/>
  <c r="C2113" i="119" s="1"/>
  <c r="C2114" i="119" s="1"/>
  <c r="C2115" i="119" s="1"/>
  <c r="C2116" i="119" s="1"/>
  <c r="C2117" i="119" s="1"/>
  <c r="C2118" i="119" s="1"/>
  <c r="C2119" i="119" s="1"/>
  <c r="C2120" i="119" s="1"/>
  <c r="C2121" i="119" s="1"/>
  <c r="C2122" i="119" s="1"/>
  <c r="C2123" i="119" s="1"/>
  <c r="C2124" i="119" s="1"/>
  <c r="C2125" i="119" s="1"/>
  <c r="C2126" i="119" s="1"/>
  <c r="C2127" i="119" s="1"/>
  <c r="C2128" i="119" s="1"/>
  <c r="C2129" i="119" s="1"/>
  <c r="C2130" i="119" s="1"/>
  <c r="C2131" i="119" s="1"/>
  <c r="C2132" i="119" s="1"/>
  <c r="C2133" i="119" s="1"/>
  <c r="C2134" i="119" s="1"/>
  <c r="C2135" i="119" s="1"/>
  <c r="C2136" i="119" s="1"/>
  <c r="C2137" i="119" s="1"/>
  <c r="C2138" i="119" s="1"/>
  <c r="C2139" i="119" s="1"/>
  <c r="C2140" i="119" s="1"/>
  <c r="C2141" i="119" s="1"/>
  <c r="C2142" i="119" s="1"/>
  <c r="C2143" i="119" s="1"/>
  <c r="C2144" i="119" s="1"/>
  <c r="C2145" i="119" s="1"/>
  <c r="C2146" i="119" s="1"/>
  <c r="C2147" i="119" s="1"/>
  <c r="C2148" i="119" s="1"/>
  <c r="C2149" i="119" s="1"/>
  <c r="C2150" i="119" s="1"/>
  <c r="C2151" i="119" s="1"/>
  <c r="C2152" i="119" s="1"/>
  <c r="C2153" i="119" s="1"/>
  <c r="C2154" i="119" s="1"/>
  <c r="C2155" i="119" s="1"/>
  <c r="C2156" i="119" s="1"/>
  <c r="C2157" i="119" s="1"/>
  <c r="C2158" i="119" s="1"/>
  <c r="C2159" i="119" s="1"/>
  <c r="C2160" i="119" s="1"/>
  <c r="C2161" i="119" s="1"/>
  <c r="C2162" i="119" s="1"/>
  <c r="C2163" i="119" s="1"/>
  <c r="C2164" i="119" s="1"/>
  <c r="C2165" i="119" s="1"/>
  <c r="C2166" i="119" s="1"/>
  <c r="C2167" i="119" s="1"/>
  <c r="C2168" i="119" s="1"/>
  <c r="C2169" i="119" s="1"/>
  <c r="C2170" i="119" s="1"/>
  <c r="C2171" i="119" s="1"/>
  <c r="C2172" i="119" s="1"/>
  <c r="C2173" i="119" s="1"/>
  <c r="C2174" i="119" s="1"/>
  <c r="C2175" i="119" s="1"/>
  <c r="C2176" i="119" s="1"/>
  <c r="C2177" i="119" s="1"/>
  <c r="C2178" i="119" s="1"/>
  <c r="C2179" i="119" s="1"/>
  <c r="C2180" i="119" s="1"/>
  <c r="C2181" i="119" s="1"/>
  <c r="C2182" i="119" s="1"/>
  <c r="C2183" i="119" s="1"/>
  <c r="C2184" i="119" s="1"/>
  <c r="C2185" i="119" s="1"/>
  <c r="C2186" i="119" s="1"/>
  <c r="C2187" i="119" s="1"/>
  <c r="C2188" i="119" s="1"/>
  <c r="C2189" i="119" s="1"/>
  <c r="C2190" i="119" s="1"/>
  <c r="C2191" i="119" s="1"/>
  <c r="C2192" i="119" s="1"/>
  <c r="C2193" i="119" s="1"/>
  <c r="C2194" i="119" s="1"/>
  <c r="C2195" i="119" s="1"/>
  <c r="C2196" i="119" s="1"/>
  <c r="C2197" i="119" s="1"/>
  <c r="C2198" i="119" s="1"/>
  <c r="C2199" i="119" s="1"/>
  <c r="C2200" i="119" s="1"/>
  <c r="C2201" i="119" s="1"/>
  <c r="C2202" i="119" s="1"/>
  <c r="C2203" i="119" s="1"/>
  <c r="C2204" i="119" s="1"/>
  <c r="C2205" i="119" s="1"/>
  <c r="C2206" i="119" s="1"/>
  <c r="C2207" i="119" s="1"/>
  <c r="C2208" i="119" s="1"/>
  <c r="C2209" i="119" s="1"/>
  <c r="C2210" i="119" s="1"/>
  <c r="C2211" i="119" s="1"/>
  <c r="C2212" i="119" s="1"/>
  <c r="C2213" i="119" s="1"/>
  <c r="C2214" i="119" s="1"/>
  <c r="C2215" i="119" s="1"/>
  <c r="C2216" i="119" s="1"/>
  <c r="C2217" i="119" s="1"/>
  <c r="C2218" i="119" s="1"/>
  <c r="C2219" i="119" s="1"/>
  <c r="C2220" i="119" s="1"/>
  <c r="C2221" i="119" s="1"/>
  <c r="C2222" i="119" s="1"/>
  <c r="C2223" i="119" s="1"/>
  <c r="C2224" i="119" s="1"/>
  <c r="C2225" i="119" s="1"/>
  <c r="C2226" i="119" s="1"/>
  <c r="C2227" i="119" s="1"/>
  <c r="C2228" i="119" s="1"/>
  <c r="C2229" i="119" s="1"/>
  <c r="C2230" i="119" s="1"/>
  <c r="C2231" i="119" s="1"/>
  <c r="C2232" i="119" s="1"/>
  <c r="C2233" i="119" s="1"/>
  <c r="C2234" i="119" s="1"/>
  <c r="C2235" i="119" s="1"/>
  <c r="C2236" i="119" s="1"/>
  <c r="C2237" i="119" s="1"/>
  <c r="C2238" i="119" s="1"/>
  <c r="C2239" i="119" s="1"/>
  <c r="C2240" i="119" s="1"/>
  <c r="C2241" i="119" s="1"/>
  <c r="C2242" i="119" s="1"/>
  <c r="C2243" i="119" s="1"/>
  <c r="C2244" i="119" s="1"/>
  <c r="C2245" i="119" s="1"/>
  <c r="C2246" i="119" s="1"/>
  <c r="C2247" i="119" s="1"/>
  <c r="C2248" i="119" s="1"/>
  <c r="C2249" i="119" s="1"/>
  <c r="C2250" i="119" s="1"/>
  <c r="C2251" i="119" s="1"/>
  <c r="C2252" i="119" s="1"/>
  <c r="C2253" i="119" s="1"/>
  <c r="C2254" i="119" s="1"/>
  <c r="C2255" i="119" s="1"/>
  <c r="C2256" i="119" s="1"/>
  <c r="C2257" i="119" s="1"/>
  <c r="C2258" i="119" s="1"/>
  <c r="C2259" i="119" s="1"/>
  <c r="C2260" i="119" s="1"/>
  <c r="C2261" i="119" s="1"/>
  <c r="C2262" i="119" s="1"/>
  <c r="C2263" i="119" s="1"/>
  <c r="C2264" i="119" s="1"/>
  <c r="C2265" i="119" s="1"/>
  <c r="C2266" i="119" s="1"/>
  <c r="C2267" i="119" s="1"/>
  <c r="C2268" i="119" s="1"/>
  <c r="C2269" i="119" s="1"/>
  <c r="C2270" i="119" s="1"/>
  <c r="C2271" i="119" s="1"/>
  <c r="C2272" i="119" s="1"/>
  <c r="C2273" i="119" s="1"/>
  <c r="C2274" i="119" s="1"/>
  <c r="C2275" i="119" s="1"/>
  <c r="C2276" i="119" s="1"/>
  <c r="C2277" i="119" s="1"/>
  <c r="C2278" i="119" s="1"/>
  <c r="C2279" i="119" s="1"/>
  <c r="C2280" i="119" s="1"/>
  <c r="C2281" i="119" s="1"/>
  <c r="C2282" i="119" s="1"/>
  <c r="C2283" i="119" s="1"/>
  <c r="C2284" i="119" s="1"/>
  <c r="C2285" i="119" s="1"/>
  <c r="C2286" i="119" s="1"/>
  <c r="C2287" i="119" s="1"/>
  <c r="C2288" i="119" s="1"/>
  <c r="C2289" i="119" s="1"/>
  <c r="C2290" i="119" s="1"/>
  <c r="C2291" i="119" s="1"/>
  <c r="C2292" i="119" s="1"/>
  <c r="C2293" i="119" s="1"/>
  <c r="C2294" i="119" s="1"/>
  <c r="C2295" i="119" s="1"/>
  <c r="C2296" i="119" s="1"/>
  <c r="C2297" i="119" s="1"/>
  <c r="C2298" i="119" s="1"/>
  <c r="C2299" i="119" s="1"/>
  <c r="C2300" i="119" s="1"/>
  <c r="C2301" i="119" s="1"/>
  <c r="C2302" i="119" s="1"/>
  <c r="C2303" i="119" s="1"/>
  <c r="C2304" i="119" s="1"/>
  <c r="C2305" i="119" s="1"/>
  <c r="C2306" i="119" s="1"/>
  <c r="C2307" i="119" s="1"/>
  <c r="C2308" i="119" s="1"/>
  <c r="C2309" i="119" s="1"/>
  <c r="C2310" i="119" s="1"/>
  <c r="C2311" i="119" s="1"/>
  <c r="C2312" i="119" s="1"/>
  <c r="C2313" i="119" s="1"/>
  <c r="C2314" i="119" s="1"/>
  <c r="C2315" i="119" s="1"/>
  <c r="C2316" i="119" s="1"/>
  <c r="C2317" i="119" s="1"/>
  <c r="C2318" i="119" s="1"/>
  <c r="C2319" i="119" s="1"/>
  <c r="C2320" i="119" s="1"/>
  <c r="C2321" i="119" s="1"/>
  <c r="C2322" i="119" s="1"/>
  <c r="C2323" i="119" s="1"/>
  <c r="C2324" i="119" s="1"/>
  <c r="C2325" i="119" s="1"/>
  <c r="C2326" i="119" s="1"/>
  <c r="C2327" i="119" s="1"/>
  <c r="C2328" i="119" s="1"/>
  <c r="C2329" i="119" s="1"/>
  <c r="C2330" i="119" s="1"/>
  <c r="C2331" i="119" s="1"/>
  <c r="C2332" i="119" s="1"/>
  <c r="C2333" i="119" s="1"/>
  <c r="C2334" i="119" s="1"/>
  <c r="C2335" i="119" s="1"/>
  <c r="C2336" i="119" s="1"/>
  <c r="C2337" i="119" s="1"/>
  <c r="C2338" i="119" s="1"/>
  <c r="C2339" i="119" s="1"/>
  <c r="C2340" i="119" s="1"/>
  <c r="C2341" i="119" s="1"/>
  <c r="C2342" i="119" s="1"/>
  <c r="C2343" i="119" s="1"/>
  <c r="C9024" i="119"/>
  <c r="C9025" i="119" s="1"/>
  <c r="C9026" i="119" s="1"/>
  <c r="C9027" i="119" s="1"/>
  <c r="C9028" i="119" s="1"/>
  <c r="C9029" i="119" s="1"/>
  <c r="C9030" i="119" s="1"/>
  <c r="C9031" i="119" s="1"/>
  <c r="C9032" i="119" s="1"/>
  <c r="C9033" i="119" s="1"/>
  <c r="C9034" i="119" s="1"/>
  <c r="C9035" i="119" s="1"/>
  <c r="C9036" i="119" s="1"/>
  <c r="C9037" i="119" s="1"/>
  <c r="C9038" i="119" s="1"/>
  <c r="C9039" i="119" s="1"/>
  <c r="C9040" i="119" s="1"/>
  <c r="C9041" i="119" s="1"/>
  <c r="C9042" i="119" s="1"/>
  <c r="C9043" i="119" s="1"/>
  <c r="C9044" i="119" s="1"/>
  <c r="C9045" i="119" s="1"/>
  <c r="C9046" i="119" s="1"/>
  <c r="C9047" i="119" s="1"/>
  <c r="C9048" i="119" s="1"/>
  <c r="C9049" i="119" s="1"/>
  <c r="C9050" i="119" s="1"/>
  <c r="C9051" i="119" s="1"/>
  <c r="C9052" i="119" s="1"/>
  <c r="C9053" i="119" s="1"/>
  <c r="C9054" i="119" s="1"/>
  <c r="C9055" i="119" s="1"/>
  <c r="C9056" i="119" s="1"/>
  <c r="C9057" i="119" s="1"/>
  <c r="C9058" i="119" s="1"/>
  <c r="C9059" i="119" s="1"/>
  <c r="C9060" i="119" s="1"/>
  <c r="C9061" i="119" s="1"/>
  <c r="C9062" i="119" s="1"/>
  <c r="C9063" i="119" s="1"/>
  <c r="C9064" i="119" s="1"/>
  <c r="C9065" i="119" s="1"/>
  <c r="C9066" i="119" s="1"/>
  <c r="C9067" i="119" s="1"/>
  <c r="C9068" i="119" s="1"/>
  <c r="C9069" i="119" s="1"/>
  <c r="C9070" i="119" s="1"/>
  <c r="C9071" i="119" s="1"/>
  <c r="C9072" i="119" s="1"/>
  <c r="C9073" i="119" s="1"/>
  <c r="C9074" i="119" s="1"/>
  <c r="C9075" i="119" s="1"/>
  <c r="C9076" i="119" s="1"/>
  <c r="C9077" i="119" s="1"/>
  <c r="C9078" i="119" s="1"/>
  <c r="C9079" i="119" s="1"/>
  <c r="C9080" i="119" s="1"/>
  <c r="C9081" i="119" s="1"/>
  <c r="C9082" i="119" s="1"/>
  <c r="C9083" i="119" s="1"/>
  <c r="C9084" i="119" s="1"/>
  <c r="C9085" i="119" s="1"/>
  <c r="C9086" i="119" s="1"/>
  <c r="C9087" i="119" s="1"/>
  <c r="C9088" i="119" s="1"/>
  <c r="C9089" i="119" s="1"/>
  <c r="C9090" i="119" s="1"/>
  <c r="C9091" i="119" s="1"/>
  <c r="C9092" i="119" s="1"/>
  <c r="C9093" i="119" s="1"/>
  <c r="C9094" i="119" s="1"/>
  <c r="C9095" i="119" s="1"/>
  <c r="C9096" i="119" s="1"/>
  <c r="C9097" i="119" s="1"/>
  <c r="C9098" i="119" s="1"/>
  <c r="C9099" i="119" s="1"/>
  <c r="C9100" i="119" s="1"/>
  <c r="C9101" i="119" s="1"/>
  <c r="C9102" i="119" s="1"/>
  <c r="C9103" i="119" s="1"/>
  <c r="C9104" i="119" s="1"/>
  <c r="C9105" i="119" s="1"/>
  <c r="C9106" i="119" s="1"/>
  <c r="C9107" i="119" s="1"/>
  <c r="C9108" i="119" s="1"/>
  <c r="C9109" i="119" s="1"/>
  <c r="C9110" i="119" s="1"/>
  <c r="C9111" i="119" s="1"/>
  <c r="C9112" i="119" s="1"/>
  <c r="C9113" i="119" s="1"/>
  <c r="C9114" i="119" s="1"/>
  <c r="C9115" i="119" s="1"/>
  <c r="C9116" i="119" s="1"/>
  <c r="C9117" i="119" s="1"/>
  <c r="C9118" i="119" s="1"/>
  <c r="C9119" i="119" s="1"/>
  <c r="C9120" i="119" s="1"/>
  <c r="C9121" i="119" s="1"/>
  <c r="C9122" i="119" s="1"/>
  <c r="C9123" i="119" s="1"/>
  <c r="C9124" i="119" s="1"/>
  <c r="C9125" i="119" s="1"/>
  <c r="C9126" i="119" s="1"/>
  <c r="C9127" i="119" s="1"/>
  <c r="C9128" i="119" s="1"/>
  <c r="C9129" i="119" s="1"/>
  <c r="C9130" i="119" s="1"/>
  <c r="C9131" i="119" s="1"/>
  <c r="C9132" i="119" s="1"/>
  <c r="C9133" i="119" s="1"/>
  <c r="C9134" i="119" s="1"/>
  <c r="C9135" i="119" s="1"/>
  <c r="C9136" i="119" s="1"/>
  <c r="C9137" i="119" s="1"/>
  <c r="C9138" i="119" s="1"/>
  <c r="C9139" i="119" s="1"/>
  <c r="C9140" i="119" s="1"/>
  <c r="C9141" i="119" s="1"/>
  <c r="C9142" i="119" s="1"/>
  <c r="C9143" i="119" s="1"/>
  <c r="C9144" i="119" s="1"/>
  <c r="C9145" i="119" s="1"/>
  <c r="C9146" i="119" s="1"/>
  <c r="C9147" i="119" s="1"/>
  <c r="C9148" i="119" s="1"/>
  <c r="C9149" i="119" s="1"/>
  <c r="C9150" i="119" s="1"/>
  <c r="C9151" i="119" s="1"/>
  <c r="C9152" i="119" s="1"/>
  <c r="C9153" i="119" s="1"/>
  <c r="C9154" i="119" s="1"/>
  <c r="C9155" i="119" s="1"/>
  <c r="C9156" i="119" s="1"/>
  <c r="C9157" i="119" s="1"/>
  <c r="C9158" i="119" s="1"/>
  <c r="C9159" i="119" s="1"/>
  <c r="C9160" i="119" s="1"/>
  <c r="C9161" i="119" s="1"/>
  <c r="C9162" i="119" s="1"/>
  <c r="C9163" i="119" s="1"/>
  <c r="C9164" i="119" s="1"/>
  <c r="C9165" i="119" s="1"/>
  <c r="C9166" i="119" s="1"/>
  <c r="C9167" i="119" s="1"/>
  <c r="C9168" i="119" s="1"/>
  <c r="C9169" i="119" s="1"/>
  <c r="C9170" i="119" s="1"/>
  <c r="C9171" i="119" s="1"/>
  <c r="C9172" i="119" s="1"/>
  <c r="C9173" i="119" s="1"/>
  <c r="C9174" i="119" s="1"/>
  <c r="C9175" i="119" s="1"/>
  <c r="C9176" i="119" s="1"/>
  <c r="C9177" i="119" s="1"/>
  <c r="C9178" i="119" s="1"/>
  <c r="C9179" i="119" s="1"/>
  <c r="C9180" i="119" s="1"/>
  <c r="C9181" i="119" s="1"/>
  <c r="C9182" i="119" s="1"/>
  <c r="C9183" i="119" s="1"/>
  <c r="C9184" i="119" s="1"/>
  <c r="C9185" i="119" s="1"/>
  <c r="C9186" i="119" s="1"/>
  <c r="C9187" i="119" s="1"/>
  <c r="C9188" i="119" s="1"/>
  <c r="C9189" i="119" s="1"/>
  <c r="C9190" i="119" s="1"/>
  <c r="C9191" i="119" s="1"/>
  <c r="C9192" i="119" s="1"/>
  <c r="C9193" i="119" s="1"/>
  <c r="C9194" i="119" s="1"/>
  <c r="C9195" i="119" s="1"/>
  <c r="C9196" i="119" s="1"/>
  <c r="C9197" i="119" s="1"/>
  <c r="C9198" i="119" s="1"/>
  <c r="C9199" i="119" s="1"/>
  <c r="C9200" i="119" s="1"/>
  <c r="C9201" i="119" s="1"/>
  <c r="C9202" i="119" s="1"/>
  <c r="C9203" i="119" s="1"/>
  <c r="C9204" i="119" s="1"/>
  <c r="C9205" i="119" s="1"/>
  <c r="C9206" i="119" s="1"/>
  <c r="C9207" i="119" s="1"/>
  <c r="C9208" i="119" s="1"/>
  <c r="C9209" i="119" s="1"/>
  <c r="C9210" i="119" s="1"/>
  <c r="C9211" i="119" s="1"/>
  <c r="C9212" i="119" s="1"/>
  <c r="C9213" i="119" s="1"/>
  <c r="C9214" i="119" s="1"/>
  <c r="C9215" i="119" s="1"/>
  <c r="C9216" i="119" s="1"/>
  <c r="C9217" i="119" s="1"/>
  <c r="C9218" i="119" s="1"/>
  <c r="C9219" i="119" s="1"/>
  <c r="C9220" i="119" s="1"/>
  <c r="C9221" i="119" s="1"/>
  <c r="C9222" i="119" s="1"/>
  <c r="C9223" i="119" s="1"/>
  <c r="C9224" i="119" s="1"/>
  <c r="C9225" i="119" s="1"/>
  <c r="C9226" i="119" s="1"/>
  <c r="C9227" i="119" s="1"/>
  <c r="C9228" i="119" s="1"/>
  <c r="C9229" i="119" s="1"/>
  <c r="C9230" i="119" s="1"/>
  <c r="C9231" i="119" s="1"/>
  <c r="C9232" i="119" s="1"/>
  <c r="C9233" i="119" s="1"/>
  <c r="C9234" i="119" s="1"/>
  <c r="C9235" i="119" s="1"/>
  <c r="C9236" i="119" s="1"/>
  <c r="C9237" i="119" s="1"/>
  <c r="C9238" i="119" s="1"/>
  <c r="C9239" i="119" s="1"/>
  <c r="C9240" i="119" s="1"/>
  <c r="C9241" i="119" s="1"/>
  <c r="C9242" i="119" s="1"/>
  <c r="C9243" i="119" s="1"/>
  <c r="C9244" i="119" s="1"/>
  <c r="C9245" i="119" s="1"/>
  <c r="C9246" i="119" s="1"/>
  <c r="C9247" i="119" s="1"/>
  <c r="C9248" i="119" s="1"/>
  <c r="C9249" i="119" s="1"/>
  <c r="C9250" i="119" s="1"/>
  <c r="C9251" i="119" s="1"/>
  <c r="C9252" i="119" s="1"/>
  <c r="C9253" i="119" s="1"/>
  <c r="C9254" i="119" s="1"/>
  <c r="C9255" i="119" s="1"/>
  <c r="C9256" i="119" s="1"/>
  <c r="C9257" i="119" s="1"/>
  <c r="C9258" i="119" s="1"/>
  <c r="C9259" i="119" s="1"/>
  <c r="C9260" i="119" s="1"/>
  <c r="C9261" i="119" s="1"/>
  <c r="C9262" i="119" s="1"/>
  <c r="C9263" i="119" s="1"/>
  <c r="C9264" i="119" s="1"/>
  <c r="C5880" i="119"/>
  <c r="C5881" i="119" s="1"/>
  <c r="C5882" i="119" s="1"/>
  <c r="C5883" i="119" s="1"/>
  <c r="C5884" i="119" s="1"/>
  <c r="C5885" i="119" s="1"/>
  <c r="C5886" i="119" s="1"/>
  <c r="C5887" i="119" s="1"/>
  <c r="C5888" i="119" s="1"/>
  <c r="C5889" i="119" s="1"/>
  <c r="C5890" i="119" s="1"/>
  <c r="C5891" i="119" s="1"/>
  <c r="C5892" i="119" s="1"/>
  <c r="C5893" i="119" s="1"/>
  <c r="C5894" i="119" s="1"/>
  <c r="C5895" i="119" s="1"/>
  <c r="C5896" i="119" s="1"/>
  <c r="C5897" i="119" s="1"/>
  <c r="C5898" i="119" s="1"/>
  <c r="C5899" i="119" s="1"/>
  <c r="C5900" i="119" s="1"/>
  <c r="C5901" i="119" s="1"/>
  <c r="C5902" i="119" s="1"/>
  <c r="C5903" i="119" s="1"/>
  <c r="C5904" i="119" s="1"/>
  <c r="C5905" i="119" s="1"/>
  <c r="C5906" i="119" s="1"/>
  <c r="C5907" i="119" s="1"/>
  <c r="C5908" i="119" s="1"/>
  <c r="C5909" i="119" s="1"/>
  <c r="C5910" i="119" s="1"/>
  <c r="C5911" i="119" s="1"/>
  <c r="C5912" i="119" s="1"/>
  <c r="C5913" i="119" s="1"/>
  <c r="C5914" i="119" s="1"/>
  <c r="C5915" i="119" s="1"/>
  <c r="C5916" i="119" s="1"/>
  <c r="C5917" i="119" s="1"/>
  <c r="C5918" i="119" s="1"/>
  <c r="C5919" i="119" s="1"/>
  <c r="C5920" i="119" s="1"/>
  <c r="C5921" i="119" s="1"/>
  <c r="C5922" i="119" s="1"/>
  <c r="C5923" i="119" s="1"/>
  <c r="C5924" i="119" s="1"/>
  <c r="C5925" i="119" s="1"/>
  <c r="C5926" i="119" s="1"/>
  <c r="C5927" i="119" s="1"/>
  <c r="C5928" i="119" s="1"/>
  <c r="C5929" i="119" s="1"/>
  <c r="C5930" i="119" s="1"/>
  <c r="C5931" i="119" s="1"/>
  <c r="C5932" i="119" s="1"/>
  <c r="C5933" i="119" s="1"/>
  <c r="C5934" i="119" s="1"/>
  <c r="C5935" i="119" s="1"/>
  <c r="C5936" i="119" s="1"/>
  <c r="C5937" i="119" s="1"/>
  <c r="C5938" i="119" s="1"/>
  <c r="C5939" i="119" s="1"/>
  <c r="C5940" i="119" s="1"/>
  <c r="C5941" i="119" s="1"/>
  <c r="C5942" i="119" s="1"/>
  <c r="C5943" i="119" s="1"/>
  <c r="C5944" i="119" s="1"/>
  <c r="C5945" i="119" s="1"/>
  <c r="C5946" i="119" s="1"/>
  <c r="C5947" i="119" s="1"/>
  <c r="C5948" i="119" s="1"/>
  <c r="C5949" i="119" s="1"/>
  <c r="C5950" i="119" s="1"/>
  <c r="C5951" i="119" s="1"/>
  <c r="C5952" i="119" s="1"/>
  <c r="C5953" i="119" s="1"/>
  <c r="C5954" i="119" s="1"/>
  <c r="C5955" i="119" s="1"/>
  <c r="C5956" i="119" s="1"/>
  <c r="C5957" i="119" s="1"/>
  <c r="C5958" i="119" s="1"/>
  <c r="C5959" i="119" s="1"/>
  <c r="C5960" i="119" s="1"/>
  <c r="C5961" i="119" s="1"/>
  <c r="C5962" i="119" s="1"/>
  <c r="C5963" i="119" s="1"/>
  <c r="C5964" i="119" s="1"/>
  <c r="C5965" i="119" s="1"/>
  <c r="C5966" i="119" s="1"/>
  <c r="C5967" i="119" s="1"/>
  <c r="C5968" i="119" s="1"/>
  <c r="C5969" i="119" s="1"/>
  <c r="C5970" i="119" s="1"/>
  <c r="C5971" i="119" s="1"/>
  <c r="C5972" i="119" s="1"/>
  <c r="C5973" i="119" s="1"/>
  <c r="C5974" i="119" s="1"/>
  <c r="C5975" i="119" s="1"/>
  <c r="C5976" i="119" s="1"/>
  <c r="C5977" i="119" s="1"/>
  <c r="C5978" i="119" s="1"/>
  <c r="C5979" i="119" s="1"/>
  <c r="C5980" i="119" s="1"/>
  <c r="C5981" i="119" s="1"/>
  <c r="C5982" i="119" s="1"/>
  <c r="C5983" i="119" s="1"/>
  <c r="C5984" i="119" s="1"/>
  <c r="C5985" i="119" s="1"/>
  <c r="C5986" i="119" s="1"/>
  <c r="C5987" i="119" s="1"/>
  <c r="C5988" i="119" s="1"/>
  <c r="C5989" i="119" s="1"/>
  <c r="C5990" i="119" s="1"/>
  <c r="C5991" i="119" s="1"/>
  <c r="C5992" i="119" s="1"/>
  <c r="C5993" i="119" s="1"/>
  <c r="C5994" i="119" s="1"/>
  <c r="C5995" i="119" s="1"/>
  <c r="C5996" i="119" s="1"/>
  <c r="C5997" i="119" s="1"/>
  <c r="C5998" i="119" s="1"/>
  <c r="C5999" i="119" s="1"/>
  <c r="C6000" i="119" s="1"/>
  <c r="C6001" i="119" s="1"/>
  <c r="C6002" i="119" s="1"/>
  <c r="C6003" i="119" s="1"/>
  <c r="C6004" i="119" s="1"/>
  <c r="C6005" i="119" s="1"/>
  <c r="C6006" i="119" s="1"/>
  <c r="C6007" i="119" s="1"/>
  <c r="C6008" i="119" s="1"/>
  <c r="C6009" i="119" s="1"/>
  <c r="C6010" i="119" s="1"/>
  <c r="C6011" i="119" s="1"/>
  <c r="C6012" i="119" s="1"/>
  <c r="C6013" i="119" s="1"/>
  <c r="C6014" i="119" s="1"/>
  <c r="C6015" i="119" s="1"/>
  <c r="C6016" i="119" s="1"/>
  <c r="C6017" i="119" s="1"/>
  <c r="C6018" i="119" s="1"/>
  <c r="C6019" i="119" s="1"/>
  <c r="C6020" i="119" s="1"/>
  <c r="C6021" i="119" s="1"/>
  <c r="C6022" i="119" s="1"/>
  <c r="C6023" i="119" s="1"/>
  <c r="C6024" i="119" s="1"/>
  <c r="C6025" i="119" s="1"/>
  <c r="C6026" i="119" s="1"/>
  <c r="C6027" i="119" s="1"/>
  <c r="C6028" i="119" s="1"/>
  <c r="C6029" i="119" s="1"/>
  <c r="C6030" i="119" s="1"/>
  <c r="C6031" i="119" s="1"/>
  <c r="C6032" i="119" s="1"/>
  <c r="C6033" i="119" s="1"/>
  <c r="C6034" i="119" s="1"/>
  <c r="C6035" i="119" s="1"/>
  <c r="C6036" i="119" s="1"/>
  <c r="C6037" i="119" s="1"/>
  <c r="C6038" i="119" s="1"/>
  <c r="C6039" i="119" s="1"/>
  <c r="C6040" i="119" s="1"/>
  <c r="C6041" i="119" s="1"/>
  <c r="C6042" i="119" s="1"/>
  <c r="C6043" i="119" s="1"/>
  <c r="C6044" i="119" s="1"/>
  <c r="C6045" i="119" s="1"/>
  <c r="C6046" i="119" s="1"/>
  <c r="C6047" i="119" s="1"/>
  <c r="C6048" i="119" s="1"/>
  <c r="C6049" i="119" s="1"/>
  <c r="C6050" i="119" s="1"/>
  <c r="C6051" i="119" s="1"/>
  <c r="C6052" i="119" s="1"/>
  <c r="C6053" i="119" s="1"/>
  <c r="C6054" i="119" s="1"/>
  <c r="C6055" i="119" s="1"/>
  <c r="C6056" i="119" s="1"/>
  <c r="C6057" i="119" s="1"/>
  <c r="C6058" i="119" s="1"/>
  <c r="C6059" i="119" s="1"/>
  <c r="C6060" i="119" s="1"/>
  <c r="C6061" i="119" s="1"/>
  <c r="C6062" i="119" s="1"/>
  <c r="C6063" i="119" s="1"/>
  <c r="C6064" i="119" s="1"/>
  <c r="C6065" i="119" s="1"/>
  <c r="C6066" i="119" s="1"/>
  <c r="C6067" i="119" s="1"/>
  <c r="C6068" i="119" s="1"/>
  <c r="C6069" i="119" s="1"/>
  <c r="C6070" i="119" s="1"/>
  <c r="C6071" i="119" s="1"/>
  <c r="C6072" i="119" s="1"/>
  <c r="C6073" i="119" s="1"/>
  <c r="C6074" i="119" s="1"/>
  <c r="C6075" i="119" s="1"/>
  <c r="C6076" i="119" s="1"/>
  <c r="C6077" i="119" s="1"/>
  <c r="C6078" i="119" s="1"/>
  <c r="C6079" i="119" s="1"/>
  <c r="C6080" i="119" s="1"/>
  <c r="C6081" i="119" s="1"/>
  <c r="C6082" i="119" s="1"/>
  <c r="C6083" i="119" s="1"/>
  <c r="C6084" i="119" s="1"/>
  <c r="C6085" i="119" s="1"/>
  <c r="C6086" i="119" s="1"/>
  <c r="C6087" i="119" s="1"/>
  <c r="C6088" i="119" s="1"/>
  <c r="C6089" i="119" s="1"/>
  <c r="C6090" i="119" s="1"/>
  <c r="C6091" i="119" s="1"/>
  <c r="C6092" i="119" s="1"/>
  <c r="C6093" i="119" s="1"/>
  <c r="C6094" i="119" s="1"/>
  <c r="C6095" i="119" s="1"/>
  <c r="C6096" i="119" s="1"/>
  <c r="C6097" i="119" s="1"/>
  <c r="C6098" i="119" s="1"/>
  <c r="C6099" i="119" s="1"/>
  <c r="C6100" i="119" s="1"/>
  <c r="C6101" i="119" s="1"/>
  <c r="C6102" i="119" s="1"/>
  <c r="C6103" i="119" s="1"/>
  <c r="C6104" i="119" s="1"/>
  <c r="C6105" i="119" s="1"/>
  <c r="C6106" i="119" s="1"/>
  <c r="C6107" i="119" s="1"/>
  <c r="C6108" i="119" s="1"/>
  <c r="C6109" i="119" s="1"/>
  <c r="C6110" i="119" s="1"/>
  <c r="C6111" i="119" s="1"/>
  <c r="C6112" i="119" s="1"/>
  <c r="C6113" i="119" s="1"/>
  <c r="C6114" i="119" s="1"/>
  <c r="C6115" i="119" s="1"/>
  <c r="C6116" i="119" s="1"/>
  <c r="C6117" i="119" s="1"/>
  <c r="C6118" i="119" s="1"/>
  <c r="C6119" i="119" s="1"/>
  <c r="C6120" i="119" s="1"/>
  <c r="C6121" i="119" s="1"/>
  <c r="C6122" i="119" s="1"/>
  <c r="C6123" i="119" s="1"/>
  <c r="C6124" i="119" s="1"/>
  <c r="C6125" i="119" s="1"/>
  <c r="C6126" i="119" s="1"/>
  <c r="C6127" i="119" s="1"/>
  <c r="C6128" i="119" s="1"/>
  <c r="C6129" i="119" s="1"/>
  <c r="C6130" i="119" s="1"/>
  <c r="C6131" i="119" s="1"/>
  <c r="C6132" i="119" s="1"/>
  <c r="C6133" i="119" s="1"/>
  <c r="C6134" i="119" s="1"/>
  <c r="C6135" i="119" s="1"/>
  <c r="C6136" i="119" s="1"/>
  <c r="C6137" i="119" s="1"/>
  <c r="C6138" i="119" s="1"/>
  <c r="C6139" i="119" s="1"/>
  <c r="C6140" i="119" s="1"/>
  <c r="C6141" i="119" s="1"/>
  <c r="C6142" i="119" s="1"/>
  <c r="C6143" i="119" s="1"/>
  <c r="C6144" i="119" s="1"/>
  <c r="C6145" i="119" s="1"/>
  <c r="C6146" i="119" s="1"/>
  <c r="C6147" i="119" s="1"/>
  <c r="C6148" i="119" s="1"/>
  <c r="C6149" i="119" s="1"/>
  <c r="C6150" i="119" s="1"/>
  <c r="C6151" i="119" s="1"/>
  <c r="C6152" i="119" s="1"/>
  <c r="C6153" i="119" s="1"/>
  <c r="C6154" i="119" s="1"/>
  <c r="C6155" i="119" s="1"/>
  <c r="C6156" i="119" s="1"/>
  <c r="C6157" i="119" s="1"/>
  <c r="C6158" i="119" s="1"/>
  <c r="C6159" i="119" s="1"/>
  <c r="C6160" i="119" s="1"/>
  <c r="C6161" i="119" s="1"/>
  <c r="C6162" i="119" s="1"/>
  <c r="C6163" i="119" s="1"/>
  <c r="C6164" i="119" s="1"/>
  <c r="C6165" i="119" s="1"/>
  <c r="C6166" i="119" s="1"/>
  <c r="C6167" i="119" s="1"/>
  <c r="C6168" i="119" s="1"/>
  <c r="C6169" i="119" s="1"/>
  <c r="C6170" i="119" s="1"/>
  <c r="C6171" i="119" s="1"/>
  <c r="C6172" i="119" s="1"/>
  <c r="C6173" i="119" s="1"/>
  <c r="C6174" i="119" s="1"/>
  <c r="C6175" i="119" s="1"/>
  <c r="C6176" i="119" s="1"/>
  <c r="C6177" i="119" s="1"/>
  <c r="C6178" i="119" s="1"/>
  <c r="C6179" i="119" s="1"/>
  <c r="C6180" i="119" s="1"/>
  <c r="C6181" i="119" s="1"/>
  <c r="C6182" i="119" s="1"/>
  <c r="C6183" i="119" s="1"/>
  <c r="C6184" i="119" s="1"/>
  <c r="C6185" i="119" s="1"/>
  <c r="C6186" i="119" s="1"/>
  <c r="C6187" i="119" s="1"/>
  <c r="C6188" i="119" s="1"/>
  <c r="C6189" i="119" s="1"/>
  <c r="C6190" i="119" s="1"/>
  <c r="C6191" i="119" s="1"/>
  <c r="C6192" i="119" s="1"/>
  <c r="C6193" i="119" s="1"/>
  <c r="C6194" i="119" s="1"/>
  <c r="C6195" i="119" s="1"/>
  <c r="C6196" i="119" s="1"/>
  <c r="C8782" i="119"/>
  <c r="C8783" i="119" s="1"/>
  <c r="C8784" i="119" s="1"/>
  <c r="C8785" i="119" s="1"/>
  <c r="C8786" i="119" s="1"/>
  <c r="C8787" i="119" s="1"/>
  <c r="C8788" i="119" s="1"/>
  <c r="C8789" i="119" s="1"/>
  <c r="C8790" i="119" s="1"/>
  <c r="C8791" i="119" s="1"/>
  <c r="C8792" i="119" s="1"/>
  <c r="C8793" i="119" s="1"/>
  <c r="C8794" i="119" s="1"/>
  <c r="C8795" i="119" s="1"/>
  <c r="C8796" i="119" s="1"/>
  <c r="C8797" i="119" s="1"/>
  <c r="C8798" i="119" s="1"/>
  <c r="C8799" i="119" s="1"/>
  <c r="C8800" i="119" s="1"/>
  <c r="C8801" i="119" s="1"/>
  <c r="C8802" i="119" s="1"/>
  <c r="C8803" i="119" s="1"/>
  <c r="C8804" i="119" s="1"/>
  <c r="C8805" i="119" s="1"/>
  <c r="C8806" i="119" s="1"/>
  <c r="C8807" i="119" s="1"/>
  <c r="C8808" i="119" s="1"/>
  <c r="C8809" i="119" s="1"/>
  <c r="C8810" i="119" s="1"/>
  <c r="C8811" i="119" s="1"/>
  <c r="C8812" i="119" s="1"/>
  <c r="C8813" i="119" s="1"/>
  <c r="C8814" i="119" s="1"/>
  <c r="C8815" i="119" s="1"/>
  <c r="C8816" i="119" s="1"/>
  <c r="C8817" i="119" s="1"/>
  <c r="C8818" i="119" s="1"/>
  <c r="C8819" i="119" s="1"/>
  <c r="C8820" i="119" s="1"/>
  <c r="C8821" i="119" s="1"/>
  <c r="C8822" i="119" s="1"/>
  <c r="C8823" i="119" s="1"/>
  <c r="C8824" i="119" s="1"/>
  <c r="C8825" i="119" s="1"/>
  <c r="C8826" i="119" s="1"/>
  <c r="C8827" i="119" s="1"/>
  <c r="C8828" i="119" s="1"/>
  <c r="C8829" i="119" s="1"/>
  <c r="C8830" i="119" s="1"/>
  <c r="C8831" i="119" s="1"/>
  <c r="C8832" i="119" s="1"/>
  <c r="C8833" i="119" s="1"/>
  <c r="C8834" i="119" s="1"/>
  <c r="C8835" i="119" s="1"/>
  <c r="C8836" i="119" s="1"/>
  <c r="C8837" i="119" s="1"/>
  <c r="C8838" i="119" s="1"/>
  <c r="C8839" i="119" s="1"/>
  <c r="C8840" i="119" s="1"/>
  <c r="C8841" i="119" s="1"/>
  <c r="C8842" i="119" s="1"/>
  <c r="C8843" i="119" s="1"/>
  <c r="C8844" i="119" s="1"/>
  <c r="C8845" i="119" s="1"/>
  <c r="C8846" i="119" s="1"/>
  <c r="C8847" i="119" s="1"/>
  <c r="C8848" i="119" s="1"/>
  <c r="C8849" i="119" s="1"/>
  <c r="C8850" i="119" s="1"/>
  <c r="C8851" i="119" s="1"/>
  <c r="C8852" i="119" s="1"/>
  <c r="C8853" i="119" s="1"/>
  <c r="C8854" i="119" s="1"/>
  <c r="C8855" i="119" s="1"/>
  <c r="C8856" i="119" s="1"/>
  <c r="C8857" i="119" s="1"/>
  <c r="C8858" i="119" s="1"/>
  <c r="C8859" i="119" s="1"/>
  <c r="C8860" i="119" s="1"/>
  <c r="C8861" i="119" s="1"/>
  <c r="C8862" i="119" s="1"/>
  <c r="C8863" i="119" s="1"/>
  <c r="C8864" i="119" s="1"/>
  <c r="C8865" i="119" s="1"/>
  <c r="C8866" i="119" s="1"/>
  <c r="C8867" i="119" s="1"/>
  <c r="C8868" i="119" s="1"/>
  <c r="C8869" i="119" s="1"/>
  <c r="C8870" i="119" s="1"/>
  <c r="C8871" i="119" s="1"/>
  <c r="C8872" i="119" s="1"/>
  <c r="C8873" i="119" s="1"/>
  <c r="C8874" i="119" s="1"/>
  <c r="C8875" i="119" s="1"/>
  <c r="C8876" i="119" s="1"/>
  <c r="C8877" i="119" s="1"/>
  <c r="C8878" i="119" s="1"/>
  <c r="C8879" i="119" s="1"/>
  <c r="C8880" i="119" s="1"/>
  <c r="C8881" i="119" s="1"/>
  <c r="C8882" i="119" s="1"/>
  <c r="C8883" i="119" s="1"/>
  <c r="C8884" i="119" s="1"/>
  <c r="C8885" i="119" s="1"/>
  <c r="C8886" i="119" s="1"/>
  <c r="C8887" i="119" s="1"/>
  <c r="C8888" i="119" s="1"/>
  <c r="C8889" i="119" s="1"/>
  <c r="C8890" i="119" s="1"/>
  <c r="C8891" i="119" s="1"/>
  <c r="C8892" i="119" s="1"/>
  <c r="C8893" i="119" s="1"/>
  <c r="C8894" i="119" s="1"/>
  <c r="C8895" i="119" s="1"/>
  <c r="C8896" i="119" s="1"/>
  <c r="C8897" i="119" s="1"/>
  <c r="C8898" i="119" s="1"/>
  <c r="C8899" i="119" s="1"/>
  <c r="C8900" i="119" s="1"/>
  <c r="C8901" i="119" s="1"/>
  <c r="C8902" i="119" s="1"/>
  <c r="C8903" i="119" s="1"/>
  <c r="C8904" i="119" s="1"/>
  <c r="C8905" i="119" s="1"/>
  <c r="C8906" i="119" s="1"/>
  <c r="C8907" i="119" s="1"/>
  <c r="C8908" i="119" s="1"/>
  <c r="C8909" i="119" s="1"/>
  <c r="C8910" i="119" s="1"/>
  <c r="C8911" i="119" s="1"/>
  <c r="C8912" i="119" s="1"/>
  <c r="C8913" i="119" s="1"/>
  <c r="C8914" i="119" s="1"/>
  <c r="C8915" i="119" s="1"/>
  <c r="C8916" i="119" s="1"/>
  <c r="C8917" i="119" s="1"/>
  <c r="C8918" i="119" s="1"/>
  <c r="C8919" i="119" s="1"/>
  <c r="C8920" i="119" s="1"/>
  <c r="C8921" i="119" s="1"/>
  <c r="C8922" i="119" s="1"/>
  <c r="C8923" i="119" s="1"/>
  <c r="C8924" i="119" s="1"/>
  <c r="C8925" i="119" s="1"/>
  <c r="C8926" i="119" s="1"/>
  <c r="C8927" i="119" s="1"/>
  <c r="C8928" i="119" s="1"/>
  <c r="C8929" i="119" s="1"/>
  <c r="C8930" i="119" s="1"/>
  <c r="C8931" i="119" s="1"/>
  <c r="C8932" i="119" s="1"/>
  <c r="C8933" i="119" s="1"/>
  <c r="C8934" i="119" s="1"/>
  <c r="C8935" i="119" s="1"/>
  <c r="C8936" i="119" s="1"/>
  <c r="C8937" i="119" s="1"/>
  <c r="C8938" i="119" s="1"/>
  <c r="C8939" i="119" s="1"/>
  <c r="C8940" i="119" s="1"/>
  <c r="C8941" i="119" s="1"/>
  <c r="C8942" i="119" s="1"/>
  <c r="C8943" i="119" s="1"/>
  <c r="C8944" i="119" s="1"/>
  <c r="C8945" i="119" s="1"/>
  <c r="C8946" i="119" s="1"/>
  <c r="C8947" i="119" s="1"/>
  <c r="C8948" i="119" s="1"/>
  <c r="C8949" i="119" s="1"/>
  <c r="C8950" i="119" s="1"/>
  <c r="C8951" i="119" s="1"/>
  <c r="C8952" i="119" s="1"/>
  <c r="C8953" i="119" s="1"/>
  <c r="C8954" i="119" s="1"/>
  <c r="C8955" i="119" s="1"/>
  <c r="C8956" i="119" s="1"/>
  <c r="C8957" i="119" s="1"/>
  <c r="C8958" i="119" s="1"/>
  <c r="C8959" i="119" s="1"/>
  <c r="C8960" i="119" s="1"/>
  <c r="C8961" i="119" s="1"/>
  <c r="C8962" i="119" s="1"/>
  <c r="C8963" i="119" s="1"/>
  <c r="C8964" i="119" s="1"/>
  <c r="C8965" i="119" s="1"/>
  <c r="C8966" i="119" s="1"/>
  <c r="C8967" i="119" s="1"/>
  <c r="C8968" i="119" s="1"/>
  <c r="C8969" i="119" s="1"/>
  <c r="C8970" i="119" s="1"/>
  <c r="C8971" i="119" s="1"/>
  <c r="C8972" i="119" s="1"/>
  <c r="C8973" i="119" s="1"/>
  <c r="C8974" i="119" s="1"/>
  <c r="C8975" i="119" s="1"/>
  <c r="C8976" i="119" s="1"/>
  <c r="C8977" i="119" s="1"/>
  <c r="C8978" i="119" s="1"/>
  <c r="C8979" i="119" s="1"/>
  <c r="C8980" i="119" s="1"/>
  <c r="C8981" i="119" s="1"/>
  <c r="C8982" i="119" s="1"/>
  <c r="C8983" i="119" s="1"/>
  <c r="C8984" i="119" s="1"/>
  <c r="C8985" i="119" s="1"/>
  <c r="C8986" i="119" s="1"/>
  <c r="C8987" i="119" s="1"/>
  <c r="C8988" i="119" s="1"/>
  <c r="C8989" i="119" s="1"/>
  <c r="C8990" i="119" s="1"/>
  <c r="C8991" i="119" s="1"/>
  <c r="C8992" i="119" s="1"/>
  <c r="C8993" i="119" s="1"/>
  <c r="C8994" i="119" s="1"/>
  <c r="C8995" i="119" s="1"/>
  <c r="C8996" i="119" s="1"/>
  <c r="C8997" i="119" s="1"/>
  <c r="C8998" i="119" s="1"/>
  <c r="C8999" i="119" s="1"/>
  <c r="C9000" i="119" s="1"/>
  <c r="C9001" i="119" s="1"/>
  <c r="C9002" i="119" s="1"/>
  <c r="C9003" i="119" s="1"/>
  <c r="C9004" i="119" s="1"/>
  <c r="C9005" i="119" s="1"/>
  <c r="C9006" i="119" s="1"/>
  <c r="C9007" i="119" s="1"/>
  <c r="C9008" i="119" s="1"/>
  <c r="C9009" i="119" s="1"/>
  <c r="C9010" i="119" s="1"/>
  <c r="C9011" i="119" s="1"/>
  <c r="C9012" i="119" s="1"/>
  <c r="C9013" i="119" s="1"/>
  <c r="C9014" i="119" s="1"/>
  <c r="C9015" i="119" s="1"/>
  <c r="C9016" i="119" s="1"/>
  <c r="C9017" i="119" s="1"/>
  <c r="C9018" i="119" s="1"/>
  <c r="C9019" i="119" s="1"/>
  <c r="C9020" i="119" s="1"/>
  <c r="C9021" i="119" s="1"/>
  <c r="C9022" i="119" s="1"/>
  <c r="C5419" i="119"/>
  <c r="C5420" i="119" s="1"/>
  <c r="C5421" i="119" s="1"/>
  <c r="C5422" i="119" s="1"/>
  <c r="C5423" i="119" s="1"/>
  <c r="C5424" i="119" s="1"/>
  <c r="C5425" i="119" s="1"/>
  <c r="C5426" i="119" s="1"/>
  <c r="C5427" i="119" s="1"/>
  <c r="C5428" i="119" s="1"/>
  <c r="C5429" i="119" s="1"/>
  <c r="C5430" i="119" s="1"/>
  <c r="C5431" i="119" s="1"/>
  <c r="C5432" i="119" s="1"/>
  <c r="C5433" i="119" s="1"/>
  <c r="C5434" i="119" s="1"/>
  <c r="C5435" i="119" s="1"/>
  <c r="C5436" i="119" s="1"/>
  <c r="C5437" i="119" s="1"/>
  <c r="C5438" i="119" s="1"/>
  <c r="C5439" i="119" s="1"/>
  <c r="C5440" i="119" s="1"/>
  <c r="C5441" i="119" s="1"/>
  <c r="C5442" i="119" s="1"/>
  <c r="C5443" i="119" s="1"/>
  <c r="C5444" i="119" s="1"/>
  <c r="C5445" i="119" s="1"/>
  <c r="C5446" i="119" s="1"/>
  <c r="C5447" i="119" s="1"/>
  <c r="C5448" i="119" s="1"/>
  <c r="C5449" i="119" s="1"/>
  <c r="C5450" i="119" s="1"/>
  <c r="C5451" i="119" s="1"/>
  <c r="C5452" i="119" s="1"/>
  <c r="C5453" i="119" s="1"/>
  <c r="C5454" i="119" s="1"/>
  <c r="C5455" i="119" s="1"/>
  <c r="C5456" i="119" s="1"/>
  <c r="C5457" i="119" s="1"/>
  <c r="C5458" i="119" s="1"/>
  <c r="C5459" i="119" s="1"/>
  <c r="C5460" i="119" s="1"/>
  <c r="C5461" i="119" s="1"/>
  <c r="C5462" i="119" s="1"/>
  <c r="C5463" i="119" s="1"/>
  <c r="C5464" i="119" s="1"/>
  <c r="C5465" i="119" s="1"/>
  <c r="C5466" i="119" s="1"/>
  <c r="C5467" i="119" s="1"/>
  <c r="C5468" i="119" s="1"/>
  <c r="C5469" i="119" s="1"/>
  <c r="C5470" i="119" s="1"/>
  <c r="C5471" i="119" s="1"/>
  <c r="C5472" i="119" s="1"/>
  <c r="C5473" i="119" s="1"/>
  <c r="C5474" i="119" s="1"/>
  <c r="C5475" i="119" s="1"/>
  <c r="C5476" i="119" s="1"/>
  <c r="C5477" i="119" s="1"/>
  <c r="C5478" i="119" s="1"/>
  <c r="C5479" i="119" s="1"/>
  <c r="C5480" i="119" s="1"/>
  <c r="C5481" i="119" s="1"/>
  <c r="C5482" i="119" s="1"/>
  <c r="C5483" i="119" s="1"/>
  <c r="C5484" i="119" s="1"/>
  <c r="C5485" i="119" s="1"/>
  <c r="C5486" i="119" s="1"/>
  <c r="C5487" i="119" s="1"/>
  <c r="C5488" i="119" s="1"/>
  <c r="C5489" i="119" s="1"/>
  <c r="C5490" i="119" s="1"/>
  <c r="C5491" i="119" s="1"/>
  <c r="C5492" i="119" s="1"/>
  <c r="C5493" i="119" s="1"/>
  <c r="C5494" i="119" s="1"/>
  <c r="C5495" i="119" s="1"/>
  <c r="C5496" i="119" s="1"/>
  <c r="C5497" i="119" s="1"/>
  <c r="C5498" i="119" s="1"/>
  <c r="C5499" i="119" s="1"/>
  <c r="C5500" i="119" s="1"/>
  <c r="C5501" i="119" s="1"/>
  <c r="C5502" i="119" s="1"/>
  <c r="C5503" i="119" s="1"/>
  <c r="C5504" i="119" s="1"/>
  <c r="C5505" i="119" s="1"/>
  <c r="C5506" i="119" s="1"/>
  <c r="C5507" i="119" s="1"/>
  <c r="C5508" i="119" s="1"/>
  <c r="C5509" i="119" s="1"/>
  <c r="C5510" i="119" s="1"/>
  <c r="C5511" i="119" s="1"/>
  <c r="C5512" i="119" s="1"/>
  <c r="C5513" i="119" s="1"/>
  <c r="C5514" i="119" s="1"/>
  <c r="C5515" i="119" s="1"/>
  <c r="C5516" i="119" s="1"/>
  <c r="C5517" i="119" s="1"/>
  <c r="C5518" i="119" s="1"/>
  <c r="C5519" i="119" s="1"/>
  <c r="C5520" i="119" s="1"/>
  <c r="C5521" i="119" s="1"/>
  <c r="C5522" i="119" s="1"/>
  <c r="C5523" i="119" s="1"/>
  <c r="C5524" i="119" s="1"/>
  <c r="C5525" i="119" s="1"/>
  <c r="C5526" i="119" s="1"/>
  <c r="C5527" i="119" s="1"/>
  <c r="C5528" i="119" s="1"/>
  <c r="C5529" i="119" s="1"/>
  <c r="C5530" i="119" s="1"/>
  <c r="C5531" i="119" s="1"/>
  <c r="C5532" i="119" s="1"/>
  <c r="C5533" i="119" s="1"/>
  <c r="C5534" i="119" s="1"/>
  <c r="C5535" i="119" s="1"/>
  <c r="C5536" i="119" s="1"/>
  <c r="C5537" i="119" s="1"/>
  <c r="C5538" i="119" s="1"/>
  <c r="C5539" i="119" s="1"/>
  <c r="C5540" i="119" s="1"/>
  <c r="C5541" i="119" s="1"/>
  <c r="C5542" i="119" s="1"/>
  <c r="C5543" i="119" s="1"/>
  <c r="C5544" i="119" s="1"/>
  <c r="C5545" i="119" s="1"/>
  <c r="C5546" i="119" s="1"/>
  <c r="C5547" i="119" s="1"/>
  <c r="C5548" i="119" s="1"/>
  <c r="C5549" i="119" s="1"/>
  <c r="C5550" i="119" s="1"/>
  <c r="C5551" i="119" s="1"/>
  <c r="C5552" i="119" s="1"/>
  <c r="C5553" i="119" s="1"/>
  <c r="C5554" i="119" s="1"/>
  <c r="C5555" i="119" s="1"/>
  <c r="C5556" i="119" s="1"/>
  <c r="C5557" i="119" s="1"/>
  <c r="C5558" i="119" s="1"/>
  <c r="C5559" i="119" s="1"/>
  <c r="C5560" i="119" s="1"/>
  <c r="C5561" i="119" s="1"/>
  <c r="C5562" i="119" s="1"/>
  <c r="C5563" i="119" s="1"/>
  <c r="C5564" i="119" s="1"/>
  <c r="C5565" i="119" s="1"/>
  <c r="C5566" i="119" s="1"/>
  <c r="C5567" i="119" s="1"/>
  <c r="C5568" i="119" s="1"/>
  <c r="C5569" i="119" s="1"/>
  <c r="C5570" i="119" s="1"/>
  <c r="C5571" i="119" s="1"/>
  <c r="C5572" i="119" s="1"/>
  <c r="C5573" i="119" s="1"/>
  <c r="C5574" i="119" s="1"/>
  <c r="C5575" i="119" s="1"/>
  <c r="C5576" i="119" s="1"/>
  <c r="C5577" i="119" s="1"/>
  <c r="C5578" i="119" s="1"/>
  <c r="C5579" i="119" s="1"/>
  <c r="C5580" i="119" s="1"/>
  <c r="C5581" i="119" s="1"/>
  <c r="C5582" i="119" s="1"/>
  <c r="C5583" i="119" s="1"/>
  <c r="C5584" i="119" s="1"/>
  <c r="C5585" i="119" s="1"/>
  <c r="C5586" i="119" s="1"/>
  <c r="C5587" i="119" s="1"/>
  <c r="C5588" i="119" s="1"/>
  <c r="C5589" i="119" s="1"/>
  <c r="C5590" i="119" s="1"/>
  <c r="C5591" i="119" s="1"/>
  <c r="C5592" i="119" s="1"/>
  <c r="C5593" i="119" s="1"/>
  <c r="C5594" i="119" s="1"/>
  <c r="C5595" i="119" s="1"/>
  <c r="C5596" i="119" s="1"/>
  <c r="C5597" i="119" s="1"/>
  <c r="C5598" i="119" s="1"/>
  <c r="C5599" i="119" s="1"/>
  <c r="C5600" i="119" s="1"/>
  <c r="C5601" i="119" s="1"/>
  <c r="C5602" i="119" s="1"/>
  <c r="C5603" i="119" s="1"/>
  <c r="C5604" i="119" s="1"/>
  <c r="C5605" i="119" s="1"/>
  <c r="C5606" i="119" s="1"/>
  <c r="C5607" i="119" s="1"/>
  <c r="C5608" i="119" s="1"/>
  <c r="C5609" i="119" s="1"/>
  <c r="C5610" i="119" s="1"/>
  <c r="C5611" i="119" s="1"/>
  <c r="C5612" i="119" s="1"/>
  <c r="C5613" i="119" s="1"/>
  <c r="C5614" i="119" s="1"/>
  <c r="C5615" i="119" s="1"/>
  <c r="C5616" i="119" s="1"/>
  <c r="C5617" i="119" s="1"/>
  <c r="C5618" i="119" s="1"/>
  <c r="C5619" i="119" s="1"/>
  <c r="C5620" i="119" s="1"/>
  <c r="C5621" i="119" s="1"/>
  <c r="C5622" i="119" s="1"/>
  <c r="C5623" i="119" s="1"/>
  <c r="C5624" i="119" s="1"/>
  <c r="C5625" i="119" s="1"/>
  <c r="C5626" i="119" s="1"/>
  <c r="C5627" i="119" s="1"/>
  <c r="C5628" i="119" s="1"/>
  <c r="C5629" i="119" s="1"/>
  <c r="C5630" i="119" s="1"/>
  <c r="C5631" i="119" s="1"/>
  <c r="C5632" i="119" s="1"/>
  <c r="C5633" i="119" s="1"/>
  <c r="C5634" i="119" s="1"/>
  <c r="C5635" i="119" s="1"/>
  <c r="C5636" i="119" s="1"/>
  <c r="C5637" i="119" s="1"/>
  <c r="C5638" i="119" s="1"/>
  <c r="C5639" i="119" s="1"/>
  <c r="C5640" i="119" s="1"/>
  <c r="C5641" i="119" s="1"/>
  <c r="C5642" i="119" s="1"/>
  <c r="C5643" i="119" s="1"/>
  <c r="C5644" i="119" s="1"/>
  <c r="C5645" i="119" s="1"/>
  <c r="C5646" i="119" s="1"/>
  <c r="C5647" i="119" s="1"/>
  <c r="C5648" i="119" s="1"/>
  <c r="C5649" i="119" s="1"/>
  <c r="C5650" i="119" s="1"/>
  <c r="C5651" i="119" s="1"/>
  <c r="C5652" i="119" s="1"/>
  <c r="C5653" i="119" s="1"/>
  <c r="C5654" i="119" s="1"/>
  <c r="C5655" i="119" s="1"/>
  <c r="C5656" i="119" s="1"/>
  <c r="C5657" i="119" s="1"/>
  <c r="C5658" i="119" s="1"/>
  <c r="C5659" i="119" s="1"/>
  <c r="C5660" i="119" s="1"/>
  <c r="C5661" i="119" s="1"/>
  <c r="C5662" i="119" s="1"/>
  <c r="C5663" i="119" s="1"/>
  <c r="C5664" i="119" s="1"/>
  <c r="C5665" i="119" s="1"/>
  <c r="C5666" i="119" s="1"/>
  <c r="C5667" i="119" s="1"/>
  <c r="C5668" i="119" s="1"/>
  <c r="C5669" i="119" s="1"/>
  <c r="C5670" i="119" s="1"/>
  <c r="C5671" i="119" s="1"/>
  <c r="C5672" i="119" s="1"/>
  <c r="C5673" i="119" s="1"/>
  <c r="C5674" i="119" s="1"/>
  <c r="C5675" i="119" s="1"/>
  <c r="C5676" i="119" s="1"/>
  <c r="C5677" i="119" s="1"/>
  <c r="C5678" i="119" s="1"/>
  <c r="C5679" i="119" s="1"/>
  <c r="C5680" i="119" s="1"/>
  <c r="C5681" i="119" s="1"/>
  <c r="C5682" i="119" s="1"/>
  <c r="C5683" i="119" s="1"/>
  <c r="C5684" i="119" s="1"/>
  <c r="C5685" i="119" s="1"/>
  <c r="C5686" i="119" s="1"/>
  <c r="C5687" i="119" s="1"/>
  <c r="C5688" i="119" s="1"/>
  <c r="C5689" i="119" s="1"/>
  <c r="C5690" i="119" s="1"/>
  <c r="C5691" i="119" s="1"/>
  <c r="C5692" i="119" s="1"/>
  <c r="C5693" i="119" s="1"/>
  <c r="C5694" i="119" s="1"/>
  <c r="C5695" i="119" s="1"/>
  <c r="C5696" i="119" s="1"/>
  <c r="C5697" i="119" s="1"/>
  <c r="C5698" i="119" s="1"/>
  <c r="C5699" i="119" s="1"/>
  <c r="C5700" i="119" s="1"/>
  <c r="C5701" i="119" s="1"/>
  <c r="C5702" i="119" s="1"/>
  <c r="C5703" i="119" s="1"/>
  <c r="C5704" i="119" s="1"/>
  <c r="C5705" i="119" s="1"/>
  <c r="C5706" i="119" s="1"/>
  <c r="C5707" i="119" s="1"/>
  <c r="C5708" i="119" s="1"/>
  <c r="C5709" i="119" s="1"/>
  <c r="C5710" i="119" s="1"/>
  <c r="C5711" i="119" s="1"/>
  <c r="C5712" i="119" s="1"/>
  <c r="C5713" i="119" s="1"/>
  <c r="C5714" i="119" s="1"/>
  <c r="C5715" i="119" s="1"/>
  <c r="C5716" i="119" s="1"/>
  <c r="C5717" i="119" s="1"/>
  <c r="C5718" i="119" s="1"/>
  <c r="C5719" i="119" s="1"/>
  <c r="C5720" i="119" s="1"/>
  <c r="C5721" i="119" s="1"/>
  <c r="C5722" i="119" s="1"/>
  <c r="C5723" i="119" s="1"/>
  <c r="C5724" i="119" s="1"/>
  <c r="C5725" i="119" s="1"/>
  <c r="C5726" i="119" s="1"/>
  <c r="C5727" i="119" s="1"/>
  <c r="C5728" i="119" s="1"/>
  <c r="C5729" i="119" s="1"/>
  <c r="C5730" i="119" s="1"/>
  <c r="C5731" i="119" s="1"/>
  <c r="C5732" i="119" s="1"/>
  <c r="C5733" i="119" s="1"/>
  <c r="C5734" i="119" s="1"/>
  <c r="C5735" i="119" s="1"/>
  <c r="C5736" i="119" s="1"/>
  <c r="C5737" i="119" s="1"/>
  <c r="C5738" i="119" s="1"/>
  <c r="C5739" i="119" s="1"/>
  <c r="C5740" i="119" s="1"/>
  <c r="C5741" i="119" s="1"/>
  <c r="C5742" i="119" s="1"/>
  <c r="C5743" i="119" s="1"/>
  <c r="C5744" i="119" s="1"/>
  <c r="C5745" i="119" s="1"/>
  <c r="C5746" i="119" s="1"/>
  <c r="C5747" i="119" s="1"/>
  <c r="C5748" i="119" s="1"/>
  <c r="C5749" i="119" s="1"/>
  <c r="C5750" i="119" s="1"/>
  <c r="C5751" i="119" s="1"/>
  <c r="C5752" i="119" s="1"/>
  <c r="C5753" i="119" s="1"/>
  <c r="C5754" i="119" s="1"/>
  <c r="C5755" i="119" s="1"/>
  <c r="C5756" i="119" s="1"/>
  <c r="C5757" i="119" s="1"/>
  <c r="C5758" i="119" s="1"/>
  <c r="C5759" i="119" s="1"/>
  <c r="C5760" i="119" s="1"/>
  <c r="C5761" i="119" s="1"/>
  <c r="C5762" i="119" s="1"/>
  <c r="C5763" i="119" s="1"/>
  <c r="C5764" i="119" s="1"/>
  <c r="C5765" i="119" s="1"/>
  <c r="C5766" i="119" s="1"/>
  <c r="C5767" i="119" s="1"/>
  <c r="C5768" i="119" s="1"/>
  <c r="C5769" i="119" s="1"/>
  <c r="C6990" i="119"/>
  <c r="C6991" i="119" s="1"/>
  <c r="C6992" i="119" s="1"/>
  <c r="C6993" i="119" s="1"/>
  <c r="C6994" i="119" s="1"/>
  <c r="C6995" i="119" s="1"/>
  <c r="C6996" i="119" s="1"/>
  <c r="C6997" i="119" s="1"/>
  <c r="C6998" i="119" s="1"/>
  <c r="C6999" i="119" s="1"/>
  <c r="C7000" i="119" s="1"/>
  <c r="C7001" i="119" s="1"/>
  <c r="C7002" i="119" s="1"/>
  <c r="C7003" i="119" s="1"/>
  <c r="C7004" i="119" s="1"/>
  <c r="C7005" i="119" s="1"/>
  <c r="C7006" i="119" s="1"/>
  <c r="C7007" i="119" s="1"/>
  <c r="C7008" i="119" s="1"/>
  <c r="C7009" i="119" s="1"/>
  <c r="C7010" i="119" s="1"/>
  <c r="C7011" i="119" s="1"/>
  <c r="C7012" i="119" s="1"/>
  <c r="C7013" i="119" s="1"/>
  <c r="C7014" i="119" s="1"/>
  <c r="C7015" i="119" s="1"/>
  <c r="C7016" i="119" s="1"/>
  <c r="C7017" i="119" s="1"/>
  <c r="C7018" i="119" s="1"/>
  <c r="C7019" i="119" s="1"/>
  <c r="C7020" i="119" s="1"/>
  <c r="C7021" i="119" s="1"/>
  <c r="C7022" i="119" s="1"/>
  <c r="C7023" i="119" s="1"/>
  <c r="C7024" i="119" s="1"/>
  <c r="C7025" i="119" s="1"/>
  <c r="C7026" i="119" s="1"/>
  <c r="C7027" i="119" s="1"/>
  <c r="C7028" i="119" s="1"/>
  <c r="C7029" i="119" s="1"/>
  <c r="C7030" i="119" s="1"/>
  <c r="C7031" i="119" s="1"/>
  <c r="C7032" i="119" s="1"/>
  <c r="C7033" i="119" s="1"/>
  <c r="C7034" i="119" s="1"/>
  <c r="C7035" i="119" s="1"/>
  <c r="C7036" i="119" s="1"/>
  <c r="C7037" i="119" s="1"/>
  <c r="C7038" i="119" s="1"/>
  <c r="C7039" i="119" s="1"/>
  <c r="C7040" i="119" s="1"/>
  <c r="C7041" i="119" s="1"/>
  <c r="C7042" i="119" s="1"/>
  <c r="C7043" i="119" s="1"/>
  <c r="C7044" i="119" s="1"/>
  <c r="C7045" i="119" s="1"/>
  <c r="C7046" i="119" s="1"/>
  <c r="C7047" i="119" s="1"/>
  <c r="C7048" i="119" s="1"/>
  <c r="C7049" i="119" s="1"/>
  <c r="C7050" i="119" s="1"/>
  <c r="C7051" i="119" s="1"/>
  <c r="C7052" i="119" s="1"/>
  <c r="C7053" i="119" s="1"/>
  <c r="C7054" i="119" s="1"/>
  <c r="C7055" i="119" s="1"/>
  <c r="C7056" i="119" s="1"/>
  <c r="C7057" i="119" s="1"/>
  <c r="C7058" i="119" s="1"/>
  <c r="C7059" i="119" s="1"/>
  <c r="C7060" i="119" s="1"/>
  <c r="C7061" i="119" s="1"/>
  <c r="C7062" i="119" s="1"/>
  <c r="C7063" i="119" s="1"/>
  <c r="C7064" i="119" s="1"/>
  <c r="C7065" i="119" s="1"/>
  <c r="C7066" i="119" s="1"/>
  <c r="C7067" i="119" s="1"/>
  <c r="C7068" i="119" s="1"/>
  <c r="C7069" i="119" s="1"/>
  <c r="C7070" i="119" s="1"/>
  <c r="C7071" i="119" s="1"/>
  <c r="C7072" i="119" s="1"/>
  <c r="C7073" i="119" s="1"/>
  <c r="C7074" i="119" s="1"/>
  <c r="C7075" i="119" s="1"/>
  <c r="C7076" i="119" s="1"/>
  <c r="C7077" i="119" s="1"/>
  <c r="C7078" i="119" s="1"/>
  <c r="C7079" i="119" s="1"/>
  <c r="C7080" i="119" s="1"/>
  <c r="C7081" i="119" s="1"/>
  <c r="C7082" i="119" s="1"/>
  <c r="C7083" i="119" s="1"/>
  <c r="C7084" i="119" s="1"/>
  <c r="C7085" i="119" s="1"/>
  <c r="C7086" i="119" s="1"/>
  <c r="C7087" i="119" s="1"/>
  <c r="C7088" i="119" s="1"/>
  <c r="C7089" i="119" s="1"/>
  <c r="C7090" i="119" s="1"/>
  <c r="C7091" i="119" s="1"/>
  <c r="C7092" i="119" s="1"/>
  <c r="C7093" i="119" s="1"/>
  <c r="C7094" i="119" s="1"/>
  <c r="C7095" i="119" s="1"/>
  <c r="C7096" i="119" s="1"/>
  <c r="C7097" i="119" s="1"/>
  <c r="C7098" i="119" s="1"/>
  <c r="C7099" i="119" s="1"/>
  <c r="C7100" i="119" s="1"/>
  <c r="C7101" i="119" s="1"/>
  <c r="C7102" i="119" s="1"/>
  <c r="C7103" i="119" s="1"/>
  <c r="C7104" i="119" s="1"/>
  <c r="C7105" i="119" s="1"/>
  <c r="C7106" i="119" s="1"/>
  <c r="C7107" i="119" s="1"/>
  <c r="C7108" i="119" s="1"/>
  <c r="C7109" i="119" s="1"/>
  <c r="C7110" i="119" s="1"/>
  <c r="C7111" i="119" s="1"/>
  <c r="C7112" i="119" s="1"/>
  <c r="C7113" i="119" s="1"/>
  <c r="C7114" i="119" s="1"/>
  <c r="C7115" i="119" s="1"/>
  <c r="C7116" i="119" s="1"/>
  <c r="C7117" i="119" s="1"/>
  <c r="C7118" i="119" s="1"/>
  <c r="C7119" i="119" s="1"/>
  <c r="C7120" i="119" s="1"/>
  <c r="C7121" i="119" s="1"/>
  <c r="C7122" i="119" s="1"/>
  <c r="C7123" i="119" s="1"/>
  <c r="C7124" i="119" s="1"/>
  <c r="C7125" i="119" s="1"/>
  <c r="C7126" i="119" s="1"/>
  <c r="C7127" i="119" s="1"/>
  <c r="C7128" i="119" s="1"/>
  <c r="C7129" i="119" s="1"/>
  <c r="C7130" i="119" s="1"/>
  <c r="C7131" i="119" s="1"/>
  <c r="C7132" i="119" s="1"/>
  <c r="C7133" i="119" s="1"/>
  <c r="C7134" i="119" s="1"/>
  <c r="C7135" i="119" s="1"/>
  <c r="C7136" i="119" s="1"/>
  <c r="C7137" i="119" s="1"/>
  <c r="C7138" i="119" s="1"/>
  <c r="C7139" i="119" s="1"/>
  <c r="C7140" i="119" s="1"/>
  <c r="C7141" i="119" s="1"/>
  <c r="C7142" i="119" s="1"/>
  <c r="C7143" i="119" s="1"/>
  <c r="C7144" i="119" s="1"/>
  <c r="C7145" i="119" s="1"/>
  <c r="C7146" i="119" s="1"/>
  <c r="C7147" i="119" s="1"/>
  <c r="C7148" i="119" s="1"/>
  <c r="C7149" i="119" s="1"/>
  <c r="C7150" i="119" s="1"/>
  <c r="C7151" i="119" s="1"/>
  <c r="C7152" i="119" s="1"/>
  <c r="C7153" i="119" s="1"/>
  <c r="C7154" i="119" s="1"/>
  <c r="C7155" i="119" s="1"/>
  <c r="C7156" i="119" s="1"/>
  <c r="C7157" i="119" s="1"/>
  <c r="C7158" i="119" s="1"/>
  <c r="C7159" i="119" s="1"/>
  <c r="C7160" i="119" s="1"/>
  <c r="C7161" i="119" s="1"/>
  <c r="C7162" i="119" s="1"/>
  <c r="C7163" i="119" s="1"/>
  <c r="C7164" i="119" s="1"/>
  <c r="C7165" i="119" s="1"/>
  <c r="C7166" i="119" s="1"/>
  <c r="C7167" i="119" s="1"/>
  <c r="C7168" i="119" s="1"/>
  <c r="C7169" i="119" s="1"/>
  <c r="C7170" i="119" s="1"/>
  <c r="C7171" i="119" s="1"/>
  <c r="C7172" i="119" s="1"/>
  <c r="C7173" i="119" s="1"/>
  <c r="C7174" i="119" s="1"/>
  <c r="C7175" i="119" s="1"/>
  <c r="C7176" i="119" s="1"/>
  <c r="C7177" i="119" s="1"/>
  <c r="C7178" i="119" s="1"/>
  <c r="C7179" i="119" s="1"/>
  <c r="C7180" i="119" s="1"/>
  <c r="C7181" i="119" s="1"/>
  <c r="C7182" i="119" s="1"/>
  <c r="C7183" i="119" s="1"/>
  <c r="C7184" i="119" s="1"/>
  <c r="C7185" i="119" s="1"/>
  <c r="C7186" i="119" s="1"/>
  <c r="C7187" i="119" s="1"/>
  <c r="C7188" i="119" s="1"/>
  <c r="C7189" i="119" s="1"/>
  <c r="C7190" i="119" s="1"/>
  <c r="C7191" i="119" s="1"/>
  <c r="C7192" i="119" s="1"/>
  <c r="C7193" i="119" s="1"/>
  <c r="C7194" i="119" s="1"/>
  <c r="C7195" i="119" s="1"/>
  <c r="C7196" i="119" s="1"/>
  <c r="C7197" i="119" s="1"/>
  <c r="C7198" i="119" s="1"/>
  <c r="C7199" i="119" s="1"/>
  <c r="C7200" i="119" s="1"/>
  <c r="C7201" i="119" s="1"/>
  <c r="C7202" i="119" s="1"/>
  <c r="C7203" i="119" s="1"/>
  <c r="C7204" i="119" s="1"/>
  <c r="C7205" i="119" s="1"/>
  <c r="C7206" i="119" s="1"/>
  <c r="C7207" i="119" s="1"/>
  <c r="C7208" i="119" s="1"/>
  <c r="C7209" i="119" s="1"/>
  <c r="C7210" i="119" s="1"/>
  <c r="C7211" i="119" s="1"/>
  <c r="C7212" i="119" s="1"/>
  <c r="C7213" i="119" s="1"/>
  <c r="C7214" i="119" s="1"/>
  <c r="C7215" i="119" s="1"/>
  <c r="C7216" i="119" s="1"/>
  <c r="C7217" i="119" s="1"/>
  <c r="C7218" i="119" s="1"/>
  <c r="C7219" i="119" s="1"/>
  <c r="C7220" i="119" s="1"/>
  <c r="C7221" i="119" s="1"/>
  <c r="C7222" i="119" s="1"/>
  <c r="C7223" i="119" s="1"/>
  <c r="C7224" i="119" s="1"/>
  <c r="C7225" i="119" s="1"/>
  <c r="C7226" i="119" s="1"/>
  <c r="C7227" i="119" s="1"/>
  <c r="C7228" i="119" s="1"/>
  <c r="C7229" i="119" s="1"/>
  <c r="C7230" i="119" s="1"/>
  <c r="C7231" i="119" s="1"/>
  <c r="C7232" i="119" s="1"/>
  <c r="C7233" i="119" s="1"/>
  <c r="C7234" i="119" s="1"/>
  <c r="C7235" i="119" s="1"/>
  <c r="C7236" i="119" s="1"/>
  <c r="C7237" i="119" s="1"/>
  <c r="C7238" i="119" s="1"/>
  <c r="C7239" i="119" s="1"/>
  <c r="C7240" i="119" s="1"/>
  <c r="C7241" i="119" s="1"/>
  <c r="C7242" i="119" s="1"/>
  <c r="C7243" i="119" s="1"/>
  <c r="C7244" i="119" s="1"/>
  <c r="C7245" i="119" s="1"/>
  <c r="C7246" i="119" s="1"/>
  <c r="C7247" i="119" s="1"/>
  <c r="C7248" i="119" s="1"/>
  <c r="C7249" i="119" s="1"/>
  <c r="C7250" i="119" s="1"/>
  <c r="C7251" i="119" s="1"/>
  <c r="C7252" i="119" s="1"/>
  <c r="C7253" i="119" s="1"/>
  <c r="C7254" i="119" s="1"/>
  <c r="C7255" i="119" s="1"/>
  <c r="C7256" i="119" s="1"/>
  <c r="C7257" i="119" s="1"/>
  <c r="C7258" i="119" s="1"/>
  <c r="C7259" i="119" s="1"/>
  <c r="C7260" i="119" s="1"/>
  <c r="C7261" i="119" s="1"/>
  <c r="C7262" i="119" s="1"/>
  <c r="C7263" i="119" s="1"/>
  <c r="C7264" i="119" s="1"/>
  <c r="C7265" i="119" s="1"/>
  <c r="C7266" i="119" s="1"/>
  <c r="C7267" i="119" s="1"/>
  <c r="C7268" i="119" s="1"/>
  <c r="C7269" i="119" s="1"/>
  <c r="C7270" i="119" s="1"/>
  <c r="C7271" i="119" s="1"/>
  <c r="C7272" i="119" s="1"/>
  <c r="C7273" i="119" s="1"/>
  <c r="C7274" i="119" s="1"/>
  <c r="C7275" i="119" s="1"/>
  <c r="C7276" i="119" s="1"/>
  <c r="C7277" i="119" s="1"/>
  <c r="C7278" i="119" s="1"/>
  <c r="C7279" i="119" s="1"/>
  <c r="C7280" i="119" s="1"/>
  <c r="C7281" i="119" s="1"/>
  <c r="C7282" i="119" s="1"/>
  <c r="C7283" i="119" s="1"/>
  <c r="C7284" i="119" s="1"/>
  <c r="C7285" i="119" s="1"/>
  <c r="C7286" i="119" s="1"/>
  <c r="C7287" i="119" s="1"/>
  <c r="C7288" i="119" s="1"/>
  <c r="C7289" i="119" s="1"/>
  <c r="C7290" i="119" s="1"/>
  <c r="C7291" i="119" s="1"/>
  <c r="C7292" i="119" s="1"/>
  <c r="C7293" i="119" s="1"/>
  <c r="C7294" i="119" s="1"/>
  <c r="C7295" i="119" s="1"/>
  <c r="C7296" i="119" s="1"/>
  <c r="C7297" i="119" s="1"/>
  <c r="C7298" i="119" s="1"/>
  <c r="C7299" i="119" s="1"/>
  <c r="C7300" i="119" s="1"/>
  <c r="C7301" i="119" s="1"/>
  <c r="C7302" i="119" s="1"/>
  <c r="C7303" i="119" s="1"/>
  <c r="C7304" i="119" s="1"/>
  <c r="C7305" i="119" s="1"/>
  <c r="C7306" i="119" s="1"/>
  <c r="C7307" i="119" s="1"/>
  <c r="C7308" i="119" s="1"/>
  <c r="C7309" i="119" s="1"/>
  <c r="C7310" i="119" s="1"/>
  <c r="C7311" i="119" s="1"/>
  <c r="C7312" i="119" s="1"/>
  <c r="C7313" i="119" s="1"/>
  <c r="C7314" i="119" s="1"/>
  <c r="C7315" i="119" s="1"/>
  <c r="C7316" i="119" s="1"/>
  <c r="C7317" i="119" s="1"/>
  <c r="C7318" i="119" s="1"/>
  <c r="C7319" i="119" s="1"/>
  <c r="C7320" i="119" s="1"/>
  <c r="C7321" i="119" s="1"/>
  <c r="C7322" i="119" s="1"/>
  <c r="C7323" i="119" s="1"/>
  <c r="C7324" i="119" s="1"/>
  <c r="C7325" i="119" s="1"/>
  <c r="C7326" i="119" s="1"/>
  <c r="C7327" i="119" s="1"/>
  <c r="C7328" i="119" s="1"/>
  <c r="C7329" i="119" s="1"/>
  <c r="C7330" i="119" s="1"/>
  <c r="C7331" i="119" s="1"/>
  <c r="C7332" i="119" s="1"/>
  <c r="C7333" i="119" s="1"/>
  <c r="C7334" i="119" s="1"/>
  <c r="C7335" i="119" s="1"/>
  <c r="C7336" i="119" s="1"/>
  <c r="C7337" i="119" s="1"/>
  <c r="C7338" i="119" s="1"/>
  <c r="C7339" i="119" s="1"/>
  <c r="C7340" i="119" s="1"/>
  <c r="C7341" i="119" s="1"/>
  <c r="C7342" i="119" s="1"/>
  <c r="C7343" i="119" s="1"/>
  <c r="C7344" i="119" s="1"/>
  <c r="C7345" i="119" s="1"/>
  <c r="C7346" i="119" s="1"/>
  <c r="C7347" i="119" s="1"/>
  <c r="C7348" i="119" s="1"/>
  <c r="C7349" i="119" s="1"/>
  <c r="C7350" i="119" s="1"/>
  <c r="C7351" i="119" s="1"/>
  <c r="C7352" i="119" s="1"/>
  <c r="C7353" i="119" s="1"/>
  <c r="C7354" i="119" s="1"/>
  <c r="C7355" i="119" s="1"/>
  <c r="C435" i="119"/>
  <c r="C436" i="119" s="1"/>
  <c r="C437" i="119" s="1"/>
  <c r="C438" i="119" s="1"/>
  <c r="C439" i="119" s="1"/>
  <c r="C440" i="119" s="1"/>
  <c r="C441" i="119" s="1"/>
  <c r="C442" i="119" s="1"/>
  <c r="C443" i="119" s="1"/>
  <c r="C444" i="119" s="1"/>
  <c r="C445" i="119" s="1"/>
  <c r="C446" i="119" s="1"/>
  <c r="C447" i="119" s="1"/>
  <c r="C448" i="119" s="1"/>
  <c r="C449" i="119" s="1"/>
  <c r="C450" i="119" s="1"/>
  <c r="C451" i="119" s="1"/>
  <c r="C452" i="119" s="1"/>
  <c r="C453" i="119" s="1"/>
  <c r="C454" i="119" s="1"/>
  <c r="C455" i="119" s="1"/>
  <c r="C456" i="119" s="1"/>
  <c r="C457" i="119" s="1"/>
  <c r="C458" i="119" s="1"/>
  <c r="C459" i="119" s="1"/>
  <c r="C460" i="119" s="1"/>
  <c r="C461" i="119" s="1"/>
  <c r="C462" i="119" s="1"/>
  <c r="C463" i="119" s="1"/>
  <c r="C464" i="119" s="1"/>
  <c r="C465" i="119" s="1"/>
  <c r="C466" i="119" s="1"/>
  <c r="C467" i="119" s="1"/>
  <c r="C468" i="119" s="1"/>
  <c r="C469" i="119" s="1"/>
  <c r="C470" i="119" s="1"/>
  <c r="C471" i="119" s="1"/>
  <c r="C472" i="119" s="1"/>
  <c r="C473" i="119" s="1"/>
  <c r="C474" i="119" s="1"/>
  <c r="C475" i="119" s="1"/>
  <c r="C476" i="119" s="1"/>
  <c r="C477" i="119" s="1"/>
  <c r="C478" i="119" s="1"/>
  <c r="C479" i="119" s="1"/>
  <c r="C480" i="119" s="1"/>
  <c r="C481" i="119" s="1"/>
  <c r="C482" i="119" s="1"/>
  <c r="C483" i="119" s="1"/>
  <c r="C484" i="119" s="1"/>
  <c r="C485" i="119" s="1"/>
  <c r="C486" i="119" s="1"/>
  <c r="C487" i="119" s="1"/>
  <c r="C488" i="119" s="1"/>
  <c r="C489" i="119" s="1"/>
  <c r="C490" i="119" s="1"/>
  <c r="C491" i="119" s="1"/>
  <c r="C492" i="119" s="1"/>
  <c r="C493" i="119" s="1"/>
  <c r="C494" i="119" s="1"/>
  <c r="C495" i="119" s="1"/>
  <c r="C496" i="119" s="1"/>
  <c r="C497" i="119" s="1"/>
  <c r="C498" i="119" s="1"/>
  <c r="C499" i="119" s="1"/>
  <c r="C500" i="119" s="1"/>
  <c r="C501" i="119" s="1"/>
  <c r="C502" i="119" s="1"/>
  <c r="C503" i="119" s="1"/>
  <c r="C504" i="119" s="1"/>
  <c r="C505" i="119" s="1"/>
  <c r="C506" i="119" s="1"/>
  <c r="C507" i="119" s="1"/>
  <c r="C508" i="119" s="1"/>
  <c r="C509" i="119" s="1"/>
  <c r="C510" i="119" s="1"/>
  <c r="C511" i="119" s="1"/>
  <c r="C512" i="119" s="1"/>
  <c r="C513" i="119" s="1"/>
  <c r="C514" i="119" s="1"/>
  <c r="C515" i="119" s="1"/>
  <c r="C516" i="119" s="1"/>
  <c r="C517" i="119" s="1"/>
  <c r="C518" i="119" s="1"/>
  <c r="C519" i="119" s="1"/>
  <c r="C520" i="119" s="1"/>
  <c r="C521" i="119" s="1"/>
  <c r="C522" i="119" s="1"/>
  <c r="C523" i="119" s="1"/>
  <c r="C524" i="119" s="1"/>
  <c r="C525" i="119" s="1"/>
  <c r="C526" i="119" s="1"/>
  <c r="C527" i="119" s="1"/>
  <c r="C528" i="119" s="1"/>
  <c r="C529" i="119" s="1"/>
  <c r="C530" i="119" s="1"/>
  <c r="C531" i="119" s="1"/>
  <c r="C532" i="119" s="1"/>
  <c r="C533" i="119" s="1"/>
  <c r="C534" i="119" s="1"/>
  <c r="C535" i="119" s="1"/>
  <c r="C536" i="119" s="1"/>
  <c r="C537" i="119" s="1"/>
  <c r="C538" i="119" s="1"/>
  <c r="C539" i="119" s="1"/>
  <c r="C540" i="119" s="1"/>
  <c r="C541" i="119" s="1"/>
  <c r="C542" i="119" s="1"/>
  <c r="C543" i="119" s="1"/>
  <c r="C544" i="119" s="1"/>
  <c r="C545" i="119" s="1"/>
  <c r="C546" i="119" s="1"/>
  <c r="C547" i="119" s="1"/>
  <c r="C548" i="119" s="1"/>
  <c r="C549" i="119" s="1"/>
  <c r="C550" i="119" s="1"/>
  <c r="C551" i="119" s="1"/>
  <c r="C552" i="119" s="1"/>
  <c r="C553" i="119" s="1"/>
  <c r="C554" i="119" s="1"/>
  <c r="C555" i="119" s="1"/>
  <c r="C556" i="119" s="1"/>
  <c r="C557" i="119" s="1"/>
  <c r="C558" i="119" s="1"/>
  <c r="C559" i="119" s="1"/>
  <c r="C560" i="119" s="1"/>
  <c r="C561" i="119" s="1"/>
  <c r="C562" i="119" s="1"/>
  <c r="C563" i="119" s="1"/>
  <c r="C564" i="119" s="1"/>
  <c r="C565" i="119" s="1"/>
  <c r="C566" i="119" s="1"/>
  <c r="C567" i="119" s="1"/>
  <c r="C568" i="119" s="1"/>
  <c r="C569" i="119" s="1"/>
  <c r="C570" i="119" s="1"/>
  <c r="C571" i="119" s="1"/>
  <c r="C572" i="119" s="1"/>
  <c r="C573" i="119" s="1"/>
  <c r="C574" i="119" s="1"/>
  <c r="C575" i="119" s="1"/>
  <c r="C576" i="119" s="1"/>
  <c r="C577" i="119" s="1"/>
  <c r="C578" i="119" s="1"/>
  <c r="C579" i="119" s="1"/>
  <c r="C580" i="119" s="1"/>
  <c r="C581" i="119" s="1"/>
  <c r="C582" i="119" s="1"/>
  <c r="C583" i="119" s="1"/>
  <c r="C584" i="119" s="1"/>
  <c r="C585" i="119" s="1"/>
  <c r="C586" i="119" s="1"/>
  <c r="C587" i="119" s="1"/>
  <c r="C588" i="119" s="1"/>
  <c r="C589" i="119" s="1"/>
  <c r="C590" i="119" s="1"/>
  <c r="C591" i="119" s="1"/>
  <c r="C592" i="119" s="1"/>
  <c r="C593" i="119" s="1"/>
  <c r="C594" i="119" s="1"/>
  <c r="C595" i="119" s="1"/>
  <c r="C596" i="119" s="1"/>
  <c r="C597" i="119" s="1"/>
  <c r="C598" i="119" s="1"/>
  <c r="C599" i="119" s="1"/>
  <c r="C600" i="119" s="1"/>
  <c r="C601" i="119" s="1"/>
  <c r="C602" i="119" s="1"/>
  <c r="C603" i="119" s="1"/>
  <c r="C604" i="119" s="1"/>
  <c r="C605" i="119" s="1"/>
  <c r="C606" i="119" s="1"/>
  <c r="C607" i="119" s="1"/>
  <c r="C608" i="119" s="1"/>
  <c r="C609" i="119" s="1"/>
  <c r="C610" i="119" s="1"/>
  <c r="C611" i="119" s="1"/>
  <c r="C612" i="119" s="1"/>
  <c r="C613" i="119" s="1"/>
  <c r="C614" i="119" s="1"/>
  <c r="C615" i="119" s="1"/>
  <c r="C616" i="119" s="1"/>
  <c r="C617" i="119" s="1"/>
  <c r="C618" i="119" s="1"/>
  <c r="C619" i="119" s="1"/>
  <c r="C620" i="119" s="1"/>
  <c r="C621" i="119" s="1"/>
  <c r="C622" i="119" s="1"/>
  <c r="C623" i="119" s="1"/>
  <c r="C624" i="119" s="1"/>
  <c r="C625" i="119" s="1"/>
  <c r="C626" i="119" s="1"/>
  <c r="C627" i="119" s="1"/>
  <c r="C628" i="119" s="1"/>
  <c r="C629" i="119" s="1"/>
  <c r="C630" i="119" s="1"/>
  <c r="C631" i="119" s="1"/>
  <c r="C632" i="119" s="1"/>
  <c r="C633" i="119" s="1"/>
  <c r="C634" i="119" s="1"/>
  <c r="C635" i="119" s="1"/>
  <c r="C636" i="119" s="1"/>
  <c r="C637" i="119" s="1"/>
  <c r="C638" i="119" s="1"/>
  <c r="C639" i="119" s="1"/>
  <c r="C640" i="119" s="1"/>
  <c r="C641" i="119" s="1"/>
  <c r="C642" i="119" s="1"/>
  <c r="C643" i="119" s="1"/>
  <c r="C644" i="119" s="1"/>
  <c r="C645" i="119" s="1"/>
  <c r="C646" i="119" s="1"/>
  <c r="C647" i="119" s="1"/>
  <c r="C648" i="119" s="1"/>
  <c r="C649" i="119" s="1"/>
  <c r="C650" i="119" s="1"/>
  <c r="C651" i="119" s="1"/>
  <c r="C652" i="119" s="1"/>
  <c r="C653" i="119" s="1"/>
  <c r="C654" i="119" s="1"/>
  <c r="C655" i="119" s="1"/>
  <c r="C656" i="119" s="1"/>
  <c r="C657" i="119" s="1"/>
  <c r="C658" i="119" s="1"/>
  <c r="C659" i="119" s="1"/>
  <c r="C660" i="119" s="1"/>
  <c r="C661" i="119" s="1"/>
  <c r="C662" i="119" s="1"/>
  <c r="C663" i="119" s="1"/>
  <c r="C664" i="119" s="1"/>
  <c r="C665" i="119" s="1"/>
  <c r="C666" i="119" s="1"/>
  <c r="C667" i="119" s="1"/>
  <c r="C668" i="119" s="1"/>
  <c r="C669" i="119" s="1"/>
  <c r="C670" i="119" s="1"/>
  <c r="C671" i="119" s="1"/>
  <c r="C672" i="119" s="1"/>
  <c r="C673" i="119" s="1"/>
  <c r="C674" i="119" s="1"/>
  <c r="C675" i="119" s="1"/>
  <c r="C3533" i="119"/>
  <c r="C3534" i="119" s="1"/>
  <c r="C3535" i="119" s="1"/>
  <c r="C3536" i="119" s="1"/>
  <c r="C3537" i="119" s="1"/>
  <c r="C3538" i="119" s="1"/>
  <c r="C3539" i="119" s="1"/>
  <c r="C3540" i="119" s="1"/>
  <c r="C3541" i="119" s="1"/>
  <c r="C3542" i="119" s="1"/>
  <c r="C3543" i="119" s="1"/>
  <c r="C3544" i="119" s="1"/>
  <c r="C3545" i="119" s="1"/>
  <c r="C3546" i="119" s="1"/>
  <c r="C3547" i="119" s="1"/>
  <c r="C3548" i="119" s="1"/>
  <c r="C3549" i="119" s="1"/>
  <c r="C3550" i="119" s="1"/>
  <c r="C3551" i="119" s="1"/>
  <c r="C3552" i="119" s="1"/>
  <c r="C3553" i="119" s="1"/>
  <c r="C3554" i="119" s="1"/>
  <c r="C3555" i="119" s="1"/>
  <c r="C3556" i="119" s="1"/>
  <c r="C3557" i="119" s="1"/>
  <c r="C3558" i="119" s="1"/>
  <c r="C3559" i="119" s="1"/>
  <c r="C3560" i="119" s="1"/>
  <c r="C3561" i="119" s="1"/>
  <c r="C3562" i="119" s="1"/>
  <c r="C3563" i="119" s="1"/>
  <c r="C3564" i="119" s="1"/>
  <c r="C3565" i="119" s="1"/>
  <c r="C3566" i="119" s="1"/>
  <c r="C3567" i="119" s="1"/>
  <c r="C3568" i="119" s="1"/>
  <c r="C3569" i="119" s="1"/>
  <c r="C3570" i="119" s="1"/>
  <c r="C3571" i="119" s="1"/>
  <c r="C3572" i="119" s="1"/>
  <c r="C3573" i="119" s="1"/>
  <c r="C3574" i="119" s="1"/>
  <c r="C3575" i="119" s="1"/>
  <c r="C3576" i="119" s="1"/>
  <c r="C3577" i="119" s="1"/>
  <c r="C3578" i="119" s="1"/>
  <c r="C3579" i="119" s="1"/>
  <c r="C3580" i="119" s="1"/>
  <c r="C3581" i="119" s="1"/>
  <c r="C3582" i="119" s="1"/>
  <c r="C3583" i="119" s="1"/>
  <c r="C3584" i="119" s="1"/>
  <c r="C3585" i="119" s="1"/>
  <c r="C3586" i="119" s="1"/>
  <c r="C3587" i="119" s="1"/>
  <c r="C3588" i="119" s="1"/>
  <c r="C3589" i="119" s="1"/>
  <c r="C3590" i="119" s="1"/>
  <c r="C3591" i="119" s="1"/>
  <c r="C3592" i="119" s="1"/>
  <c r="C3593" i="119" s="1"/>
  <c r="C3594" i="119" s="1"/>
  <c r="C3595" i="119" s="1"/>
  <c r="C3596" i="119" s="1"/>
  <c r="C3597" i="119" s="1"/>
  <c r="C3598" i="119" s="1"/>
  <c r="C3599" i="119" s="1"/>
  <c r="C3600" i="119" s="1"/>
  <c r="C3601" i="119" s="1"/>
  <c r="C3602" i="119" s="1"/>
  <c r="C3603" i="119" s="1"/>
  <c r="C3604" i="119" s="1"/>
  <c r="C3605" i="119" s="1"/>
  <c r="C3606" i="119" s="1"/>
  <c r="C3607" i="119" s="1"/>
  <c r="C3608" i="119" s="1"/>
  <c r="C3609" i="119" s="1"/>
  <c r="C3610" i="119" s="1"/>
  <c r="C3611" i="119" s="1"/>
  <c r="C3612" i="119" s="1"/>
  <c r="C3613" i="119" s="1"/>
  <c r="C3614" i="119" s="1"/>
  <c r="C3615" i="119" s="1"/>
  <c r="C3616" i="119" s="1"/>
  <c r="C3617" i="119" s="1"/>
  <c r="C3618" i="119" s="1"/>
  <c r="C3619" i="119" s="1"/>
  <c r="C3620" i="119" s="1"/>
  <c r="C3621" i="119" s="1"/>
  <c r="C3622" i="119" s="1"/>
  <c r="C3623" i="119" s="1"/>
  <c r="C3624" i="119" s="1"/>
  <c r="C3625" i="119" s="1"/>
  <c r="C3626" i="119" s="1"/>
  <c r="C3627" i="119" s="1"/>
  <c r="C3628" i="119" s="1"/>
  <c r="C3629" i="119" s="1"/>
  <c r="C3630" i="119" s="1"/>
  <c r="C3631" i="119" s="1"/>
  <c r="C3632" i="119" s="1"/>
  <c r="C3633" i="119" s="1"/>
  <c r="C3634" i="119" s="1"/>
  <c r="C3635" i="119" s="1"/>
  <c r="C3636" i="119" s="1"/>
  <c r="C3637" i="119" s="1"/>
  <c r="C3638" i="119" s="1"/>
  <c r="C3639" i="119" s="1"/>
  <c r="C3640" i="119" s="1"/>
  <c r="C3641" i="119" s="1"/>
  <c r="C3642" i="119" s="1"/>
  <c r="C3643" i="119" s="1"/>
  <c r="C3644" i="119" s="1"/>
  <c r="C3645" i="119" s="1"/>
  <c r="C3646" i="119" s="1"/>
  <c r="C3647" i="119" s="1"/>
  <c r="C3648" i="119" s="1"/>
  <c r="C3649" i="119" s="1"/>
  <c r="C3650" i="119" s="1"/>
  <c r="C3651" i="119" s="1"/>
  <c r="C3652" i="119" s="1"/>
  <c r="C3653" i="119" s="1"/>
  <c r="C3654" i="119" s="1"/>
  <c r="C3655" i="119" s="1"/>
  <c r="C3656" i="119" s="1"/>
  <c r="C3657" i="119" s="1"/>
  <c r="C3658" i="119" s="1"/>
  <c r="C3659" i="119" s="1"/>
  <c r="C3660" i="119" s="1"/>
  <c r="C3661" i="119" s="1"/>
  <c r="C3662" i="119" s="1"/>
  <c r="C3663" i="119" s="1"/>
  <c r="C3664" i="119" s="1"/>
  <c r="C3665" i="119" s="1"/>
  <c r="C3666" i="119" s="1"/>
  <c r="C3667" i="119" s="1"/>
  <c r="C3668" i="119" s="1"/>
  <c r="C3669" i="119" s="1"/>
  <c r="C3670" i="119" s="1"/>
  <c r="C3671" i="119" s="1"/>
  <c r="C3672" i="119" s="1"/>
  <c r="C3673" i="119" s="1"/>
  <c r="C3674" i="119" s="1"/>
  <c r="C3675" i="119" s="1"/>
  <c r="C3676" i="119" s="1"/>
  <c r="C3677" i="119" s="1"/>
  <c r="C3678" i="119" s="1"/>
  <c r="C3679" i="119" s="1"/>
  <c r="C3680" i="119" s="1"/>
  <c r="C3681" i="119" s="1"/>
  <c r="C1476" i="119"/>
  <c r="C1477" i="119" s="1"/>
  <c r="C1478" i="119" s="1"/>
  <c r="C1479" i="119" s="1"/>
  <c r="C1480" i="119" s="1"/>
  <c r="C1481" i="119" s="1"/>
  <c r="C1482" i="119" s="1"/>
  <c r="C1483" i="119" s="1"/>
  <c r="C1484" i="119" s="1"/>
  <c r="C1485" i="119" s="1"/>
  <c r="C1486" i="119" s="1"/>
  <c r="C1487" i="119" s="1"/>
  <c r="C1488" i="119" s="1"/>
  <c r="C1489" i="119" s="1"/>
  <c r="C1490" i="119" s="1"/>
  <c r="C1491" i="119" s="1"/>
  <c r="C1492" i="119" s="1"/>
  <c r="C1493" i="119" s="1"/>
  <c r="C1494" i="119" s="1"/>
  <c r="C1495" i="119" s="1"/>
  <c r="C1496" i="119" s="1"/>
  <c r="C1497" i="119" s="1"/>
  <c r="C1498" i="119" s="1"/>
  <c r="C1499" i="119" s="1"/>
  <c r="C1500" i="119" s="1"/>
  <c r="C1501" i="119" s="1"/>
  <c r="C1502" i="119" s="1"/>
  <c r="C1503" i="119" s="1"/>
  <c r="C1504" i="119" s="1"/>
  <c r="C1505" i="119" s="1"/>
  <c r="C1506" i="119" s="1"/>
  <c r="C1507" i="119" s="1"/>
  <c r="C1508" i="119" s="1"/>
  <c r="C1509" i="119" s="1"/>
  <c r="C1510" i="119" s="1"/>
  <c r="C1511" i="119" s="1"/>
  <c r="C1512" i="119" s="1"/>
  <c r="C1513" i="119" s="1"/>
  <c r="C1514" i="119" s="1"/>
  <c r="C1515" i="119" s="1"/>
  <c r="C1516" i="119" s="1"/>
  <c r="C1517" i="119" s="1"/>
  <c r="C1518" i="119" s="1"/>
  <c r="C1519" i="119" s="1"/>
  <c r="C1520" i="119" s="1"/>
  <c r="C1521" i="119" s="1"/>
  <c r="C1522" i="119" s="1"/>
  <c r="C1523" i="119" s="1"/>
  <c r="C1524" i="119" s="1"/>
  <c r="C1525" i="119" s="1"/>
  <c r="C1526" i="119" s="1"/>
  <c r="C1527" i="119" s="1"/>
  <c r="C1528" i="119" s="1"/>
  <c r="C1529" i="119" s="1"/>
  <c r="C1530" i="119" s="1"/>
  <c r="C1531" i="119" s="1"/>
  <c r="C1532" i="119" s="1"/>
  <c r="C1533" i="119" s="1"/>
  <c r="C1534" i="119" s="1"/>
  <c r="C1535" i="119" s="1"/>
  <c r="C1536" i="119" s="1"/>
  <c r="C1537" i="119" s="1"/>
  <c r="C1538" i="119" s="1"/>
  <c r="C1539" i="119" s="1"/>
  <c r="C1540" i="119" s="1"/>
  <c r="C1541" i="119" s="1"/>
  <c r="C1542" i="119" s="1"/>
  <c r="C1543" i="119" s="1"/>
  <c r="C1544" i="119" s="1"/>
  <c r="C1545" i="119" s="1"/>
  <c r="C1546" i="119" s="1"/>
  <c r="C1547" i="119" s="1"/>
  <c r="C1548" i="119" s="1"/>
  <c r="C1549" i="119" s="1"/>
  <c r="C1550" i="119" s="1"/>
  <c r="C1551" i="119" s="1"/>
  <c r="C1552" i="119" s="1"/>
  <c r="C1553" i="119" s="1"/>
  <c r="C1554" i="119" s="1"/>
  <c r="C1555" i="119" s="1"/>
  <c r="C1556" i="119" s="1"/>
  <c r="C1557" i="119" s="1"/>
  <c r="C1558" i="119" s="1"/>
  <c r="C1559" i="119" s="1"/>
  <c r="C1560" i="119" s="1"/>
  <c r="C1561" i="119" s="1"/>
  <c r="C1562" i="119" s="1"/>
  <c r="C1563" i="119" s="1"/>
  <c r="C1564" i="119" s="1"/>
  <c r="C1565" i="119" s="1"/>
  <c r="C1566" i="119" s="1"/>
  <c r="C1567" i="119" s="1"/>
  <c r="C1568" i="119" s="1"/>
  <c r="C1569" i="119" s="1"/>
  <c r="C1570" i="119" s="1"/>
  <c r="C1571" i="119" s="1"/>
  <c r="C1572" i="119" s="1"/>
  <c r="C1573" i="119" s="1"/>
  <c r="C1574" i="119" s="1"/>
  <c r="C1575" i="119" s="1"/>
  <c r="C1576" i="119" s="1"/>
  <c r="C1577" i="119" s="1"/>
  <c r="C1578" i="119" s="1"/>
  <c r="C1579" i="119" s="1"/>
  <c r="C1580" i="119" s="1"/>
  <c r="C1581" i="119" s="1"/>
  <c r="C1582" i="119" s="1"/>
  <c r="C1583" i="119" s="1"/>
  <c r="C1584" i="119" s="1"/>
  <c r="C1585" i="119" s="1"/>
  <c r="C1586" i="119" s="1"/>
  <c r="C1587" i="119" s="1"/>
  <c r="C1588" i="119" s="1"/>
  <c r="C1589" i="119" s="1"/>
  <c r="C1590" i="119" s="1"/>
  <c r="C1591" i="119" s="1"/>
  <c r="C1592" i="119" s="1"/>
  <c r="C1593" i="119" s="1"/>
  <c r="C1594" i="119" s="1"/>
  <c r="C1595" i="119" s="1"/>
  <c r="C1596" i="119" s="1"/>
  <c r="C1597" i="119" s="1"/>
  <c r="C1598" i="119" s="1"/>
  <c r="C1599" i="119" s="1"/>
  <c r="C1600" i="119" s="1"/>
  <c r="C1601" i="119" s="1"/>
  <c r="C1602" i="119" s="1"/>
  <c r="C1603" i="119" s="1"/>
  <c r="C1604" i="119" s="1"/>
  <c r="C1605" i="119" s="1"/>
  <c r="C1606" i="119" s="1"/>
  <c r="C1607" i="119" s="1"/>
  <c r="C1608" i="119" s="1"/>
  <c r="C1609" i="119" s="1"/>
  <c r="C1610" i="119" s="1"/>
  <c r="C1611" i="119" s="1"/>
  <c r="C1612" i="119" s="1"/>
  <c r="C1613" i="119" s="1"/>
  <c r="C1614" i="119" s="1"/>
  <c r="C1615" i="119" s="1"/>
  <c r="C1616" i="119" s="1"/>
  <c r="C1617" i="119" s="1"/>
  <c r="C1618" i="119" s="1"/>
  <c r="C1619" i="119" s="1"/>
  <c r="C1620" i="119" s="1"/>
  <c r="C1621" i="119" s="1"/>
  <c r="C1622" i="119" s="1"/>
  <c r="C1623" i="119" s="1"/>
  <c r="C1624" i="119" s="1"/>
  <c r="C1625" i="119" s="1"/>
  <c r="C1626" i="119" s="1"/>
  <c r="C1627" i="119" s="1"/>
  <c r="C1628" i="119" s="1"/>
  <c r="C1629" i="119" s="1"/>
  <c r="C1630" i="119" s="1"/>
  <c r="C1631" i="119" s="1"/>
  <c r="C1632" i="119" s="1"/>
  <c r="C1633" i="119" s="1"/>
  <c r="C1634" i="119" s="1"/>
  <c r="C1635" i="119" s="1"/>
  <c r="C1636" i="119" s="1"/>
  <c r="C1637" i="119" s="1"/>
  <c r="C1638" i="119" s="1"/>
  <c r="C1639" i="119" s="1"/>
  <c r="C1640" i="119" s="1"/>
  <c r="C1641" i="119" s="1"/>
  <c r="C1642" i="119" s="1"/>
  <c r="C1643" i="119" s="1"/>
  <c r="C1644" i="119" s="1"/>
  <c r="C1645" i="119" s="1"/>
  <c r="C1646" i="119" s="1"/>
  <c r="C1647" i="119" s="1"/>
  <c r="C1648" i="119" s="1"/>
  <c r="C1649" i="119" s="1"/>
  <c r="C1650" i="119" s="1"/>
  <c r="C1651" i="119" s="1"/>
  <c r="C1652" i="119" s="1"/>
  <c r="C1653" i="119" s="1"/>
  <c r="C1654" i="119" s="1"/>
  <c r="C1655" i="119" s="1"/>
  <c r="C1656" i="119" s="1"/>
  <c r="C1657" i="119" s="1"/>
  <c r="C1658" i="119" s="1"/>
  <c r="C1659" i="119" s="1"/>
  <c r="C1660" i="119" s="1"/>
  <c r="C1661" i="119" s="1"/>
  <c r="C1662" i="119" s="1"/>
  <c r="C1663" i="119" s="1"/>
  <c r="C1664" i="119" s="1"/>
  <c r="C1665" i="119" s="1"/>
  <c r="C1666" i="119" s="1"/>
  <c r="C1667" i="119" s="1"/>
  <c r="C1668" i="119" s="1"/>
  <c r="C1669" i="119" s="1"/>
  <c r="C1670" i="119" s="1"/>
  <c r="C1671" i="119" s="1"/>
  <c r="C1672" i="119" s="1"/>
  <c r="C1673" i="119" s="1"/>
  <c r="C1674" i="119" s="1"/>
  <c r="C1675" i="119" s="1"/>
  <c r="C1676" i="119" s="1"/>
  <c r="C1677" i="119" s="1"/>
  <c r="C1678" i="119" s="1"/>
  <c r="C1679" i="119" s="1"/>
  <c r="C1680" i="119" s="1"/>
  <c r="C1681" i="119" s="1"/>
  <c r="C1682" i="119" s="1"/>
  <c r="C1683" i="119" s="1"/>
  <c r="C1684" i="119" s="1"/>
  <c r="C1685" i="119" s="1"/>
  <c r="C1686" i="119" s="1"/>
  <c r="C1687" i="119" s="1"/>
  <c r="C1688" i="119" s="1"/>
  <c r="C1689" i="119" s="1"/>
  <c r="C1690" i="119" s="1"/>
  <c r="C1691" i="119" s="1"/>
  <c r="C1693" i="119"/>
  <c r="C1694" i="119" s="1"/>
  <c r="C1695" i="119" s="1"/>
  <c r="C1696" i="119" s="1"/>
  <c r="C1697" i="119" s="1"/>
  <c r="C1698" i="119" s="1"/>
  <c r="C1699" i="119" s="1"/>
  <c r="C1700" i="119" s="1"/>
  <c r="C1701" i="119" s="1"/>
  <c r="C1702" i="119" s="1"/>
  <c r="C1703" i="119" s="1"/>
  <c r="C1704" i="119" s="1"/>
  <c r="C1705" i="119" s="1"/>
  <c r="C1706" i="119" s="1"/>
  <c r="C1707" i="119" s="1"/>
  <c r="C1708" i="119" s="1"/>
  <c r="C1709" i="119" s="1"/>
  <c r="C1710" i="119" s="1"/>
  <c r="C1711" i="119" s="1"/>
  <c r="C1712" i="119" s="1"/>
  <c r="C1713" i="119" s="1"/>
  <c r="C1714" i="119" s="1"/>
  <c r="C1715" i="119" s="1"/>
  <c r="C1716" i="119" s="1"/>
  <c r="C1717" i="119" s="1"/>
  <c r="C1718" i="119" s="1"/>
  <c r="C1719" i="119" s="1"/>
  <c r="C1720" i="119" s="1"/>
  <c r="C1721" i="119" s="1"/>
  <c r="C1722" i="119" s="1"/>
  <c r="C1723" i="119" s="1"/>
  <c r="C1724" i="119" s="1"/>
  <c r="C1725" i="119" s="1"/>
  <c r="C1726" i="119" s="1"/>
  <c r="C1727" i="119" s="1"/>
  <c r="C1728" i="119" s="1"/>
  <c r="C1729" i="119" s="1"/>
  <c r="C1730" i="119" s="1"/>
  <c r="C1731" i="119" s="1"/>
  <c r="C1732" i="119" s="1"/>
  <c r="C1733" i="119" s="1"/>
  <c r="C1734" i="119" s="1"/>
  <c r="C1735" i="119" s="1"/>
  <c r="C1736" i="119" s="1"/>
  <c r="C1737" i="119" s="1"/>
  <c r="C1738" i="119" s="1"/>
  <c r="C1739" i="119" s="1"/>
  <c r="C1740" i="119" s="1"/>
  <c r="C1741" i="119" s="1"/>
  <c r="C1742" i="119" s="1"/>
  <c r="C1743" i="119" s="1"/>
  <c r="C1744" i="119" s="1"/>
  <c r="C1745" i="119" s="1"/>
  <c r="C1746" i="119" s="1"/>
  <c r="C1747" i="119" s="1"/>
  <c r="C1748" i="119" s="1"/>
  <c r="C1749" i="119" s="1"/>
  <c r="C1750" i="119" s="1"/>
  <c r="C1751" i="119" s="1"/>
  <c r="C1752" i="119" s="1"/>
  <c r="C1753" i="119" s="1"/>
  <c r="C1754" i="119" s="1"/>
  <c r="C1755" i="119" s="1"/>
  <c r="C1756" i="119" s="1"/>
  <c r="C1757" i="119" s="1"/>
  <c r="C1758" i="119" s="1"/>
  <c r="C1759" i="119" s="1"/>
  <c r="C1760" i="119" s="1"/>
  <c r="C1761" i="119" s="1"/>
  <c r="C1762" i="119" s="1"/>
  <c r="C1763" i="119" s="1"/>
  <c r="C1764" i="119" s="1"/>
  <c r="C1765" i="119" s="1"/>
  <c r="C1766" i="119" s="1"/>
  <c r="C1767" i="119" s="1"/>
  <c r="C1768" i="119" s="1"/>
  <c r="C1769" i="119" s="1"/>
  <c r="C1770" i="119" s="1"/>
  <c r="C1771" i="119" s="1"/>
  <c r="C1772" i="119" s="1"/>
  <c r="C1773" i="119" s="1"/>
  <c r="C1774" i="119" s="1"/>
  <c r="C1775" i="119" s="1"/>
  <c r="C1776" i="119" s="1"/>
  <c r="C1777" i="119" s="1"/>
  <c r="C1778" i="119" s="1"/>
  <c r="C1779" i="119" s="1"/>
  <c r="C1780" i="119" s="1"/>
  <c r="C1781" i="119" s="1"/>
  <c r="C1782" i="119" s="1"/>
  <c r="C1783" i="119" s="1"/>
  <c r="C1784" i="119" s="1"/>
  <c r="C1785" i="119" s="1"/>
  <c r="C1786" i="119" s="1"/>
  <c r="C1787" i="119" s="1"/>
  <c r="C1788" i="119" s="1"/>
  <c r="C1789" i="119" s="1"/>
  <c r="C1790" i="119" s="1"/>
  <c r="C1791" i="119" s="1"/>
  <c r="C1792" i="119" s="1"/>
  <c r="C1793" i="119" s="1"/>
  <c r="C1794" i="119" s="1"/>
  <c r="C1795" i="119" s="1"/>
  <c r="C1796" i="119" s="1"/>
  <c r="C1797" i="119" s="1"/>
  <c r="C1798" i="119" s="1"/>
  <c r="C1799" i="119" s="1"/>
  <c r="C1800" i="119" s="1"/>
  <c r="C1801" i="119" s="1"/>
  <c r="C1802" i="119" s="1"/>
  <c r="C1803" i="119" s="1"/>
  <c r="C1804" i="119" s="1"/>
  <c r="C1805" i="119" s="1"/>
  <c r="C1806" i="119" s="1"/>
  <c r="C1807" i="119" s="1"/>
  <c r="C1808" i="119" s="1"/>
  <c r="C1809" i="119" s="1"/>
  <c r="C1810" i="119" s="1"/>
  <c r="C1811" i="119" s="1"/>
  <c r="C1812" i="119" s="1"/>
  <c r="C1813" i="119" s="1"/>
  <c r="C1814" i="119" s="1"/>
  <c r="C1815" i="119" s="1"/>
  <c r="C1816" i="119" s="1"/>
  <c r="C1817" i="119" s="1"/>
  <c r="C1818" i="119" s="1"/>
  <c r="C1819" i="119" s="1"/>
  <c r="C1820" i="119" s="1"/>
  <c r="C1821" i="119" s="1"/>
  <c r="C1822" i="119" s="1"/>
  <c r="C1823" i="119" s="1"/>
  <c r="C1824" i="119" s="1"/>
  <c r="C1825" i="119" s="1"/>
  <c r="C1826" i="119" s="1"/>
  <c r="C1827" i="119" s="1"/>
  <c r="C1828" i="119" s="1"/>
  <c r="C1829" i="119" s="1"/>
  <c r="C1830" i="119" s="1"/>
  <c r="C1831" i="119" s="1"/>
  <c r="C1832" i="119" s="1"/>
  <c r="C1833" i="119" s="1"/>
  <c r="C1834" i="119" s="1"/>
  <c r="C1835" i="119" s="1"/>
  <c r="C1836" i="119" s="1"/>
  <c r="C1837" i="119" s="1"/>
  <c r="C1838" i="119" s="1"/>
  <c r="C1839" i="119" s="1"/>
  <c r="C1840" i="119" s="1"/>
  <c r="C1841" i="119" s="1"/>
  <c r="C1842" i="119" s="1"/>
  <c r="C1843" i="119" s="1"/>
  <c r="C1844" i="119" s="1"/>
  <c r="C1845" i="119" s="1"/>
  <c r="C1846" i="119" s="1"/>
  <c r="C1847" i="119" s="1"/>
  <c r="C1848" i="119" s="1"/>
  <c r="C1849" i="119" s="1"/>
  <c r="C1850" i="119" s="1"/>
  <c r="C1851" i="119" s="1"/>
  <c r="C1852" i="119" s="1"/>
  <c r="C1853" i="119" s="1"/>
  <c r="C1854" i="119" s="1"/>
  <c r="C1855" i="119" s="1"/>
  <c r="C1856" i="119" s="1"/>
  <c r="C1857" i="119" s="1"/>
  <c r="C1858" i="119" s="1"/>
  <c r="C1859" i="119" s="1"/>
  <c r="C1860" i="119" s="1"/>
  <c r="C1861" i="119" s="1"/>
  <c r="C1862" i="119" s="1"/>
  <c r="C1863" i="119" s="1"/>
  <c r="C1864" i="119" s="1"/>
  <c r="C1865" i="119" s="1"/>
  <c r="C1866" i="119" s="1"/>
  <c r="C1867" i="119" s="1"/>
  <c r="C1868" i="119" s="1"/>
  <c r="C1869" i="119" s="1"/>
  <c r="C1870" i="119" s="1"/>
  <c r="C1871" i="119" s="1"/>
  <c r="C1872" i="119" s="1"/>
  <c r="C1873" i="119" s="1"/>
  <c r="C1874" i="119" s="1"/>
  <c r="C1875" i="119" s="1"/>
  <c r="C1876" i="119" s="1"/>
  <c r="C1877" i="119" s="1"/>
  <c r="C1878" i="119" s="1"/>
  <c r="C1879" i="119" s="1"/>
  <c r="C1880" i="119" s="1"/>
  <c r="C1881" i="119" s="1"/>
  <c r="C1882" i="119" s="1"/>
  <c r="C1883" i="119" s="1"/>
  <c r="C1884" i="119" s="1"/>
  <c r="C1885" i="119" s="1"/>
  <c r="C1886" i="119" s="1"/>
  <c r="C1887" i="119" s="1"/>
  <c r="C1888" i="119" s="1"/>
  <c r="C1889" i="119" s="1"/>
  <c r="C1890" i="119" s="1"/>
  <c r="C1891" i="119" s="1"/>
  <c r="C1892" i="119" s="1"/>
  <c r="C1893" i="119" s="1"/>
  <c r="C951" i="119"/>
  <c r="C952" i="119" s="1"/>
  <c r="C953" i="119" s="1"/>
  <c r="C954" i="119" s="1"/>
  <c r="C955" i="119" s="1"/>
  <c r="C956" i="119" s="1"/>
  <c r="C957" i="119" s="1"/>
  <c r="C958" i="119" s="1"/>
  <c r="C959" i="119" s="1"/>
  <c r="C960" i="119" s="1"/>
  <c r="C961" i="119" s="1"/>
  <c r="C962" i="119" s="1"/>
  <c r="C963" i="119" s="1"/>
  <c r="C964" i="119" s="1"/>
  <c r="C965" i="119" s="1"/>
  <c r="C966" i="119" s="1"/>
  <c r="C967" i="119" s="1"/>
  <c r="C968" i="119" s="1"/>
  <c r="C969" i="119" s="1"/>
  <c r="C970" i="119" s="1"/>
  <c r="C971" i="119" s="1"/>
  <c r="C972" i="119" s="1"/>
  <c r="C973" i="119" s="1"/>
  <c r="C974" i="119" s="1"/>
  <c r="C975" i="119" s="1"/>
  <c r="C976" i="119" s="1"/>
  <c r="C977" i="119" s="1"/>
  <c r="C978" i="119" s="1"/>
  <c r="C979" i="119" s="1"/>
  <c r="C980" i="119" s="1"/>
  <c r="C981" i="119" s="1"/>
  <c r="C982" i="119" s="1"/>
  <c r="C983" i="119" s="1"/>
  <c r="C984" i="119" s="1"/>
  <c r="C985" i="119" s="1"/>
  <c r="C986" i="119" s="1"/>
  <c r="C987" i="119" s="1"/>
  <c r="C988" i="119" s="1"/>
  <c r="C989" i="119" s="1"/>
  <c r="C990" i="119" s="1"/>
  <c r="C991" i="119" s="1"/>
  <c r="C992" i="119" s="1"/>
  <c r="C993" i="119" s="1"/>
  <c r="C994" i="119" s="1"/>
  <c r="C995" i="119" s="1"/>
  <c r="C996" i="119" s="1"/>
  <c r="C997" i="119" s="1"/>
  <c r="C998" i="119" s="1"/>
  <c r="C999" i="119" s="1"/>
  <c r="C1000" i="119" s="1"/>
  <c r="C1001" i="119" s="1"/>
  <c r="C1002" i="119" s="1"/>
  <c r="C1003" i="119" s="1"/>
  <c r="C1004" i="119" s="1"/>
  <c r="C1005" i="119" s="1"/>
  <c r="C1006" i="119" s="1"/>
  <c r="C1007" i="119" s="1"/>
  <c r="C1008" i="119" s="1"/>
  <c r="C1009" i="119" s="1"/>
  <c r="C1010" i="119" s="1"/>
  <c r="C1011" i="119" s="1"/>
  <c r="C1012" i="119" s="1"/>
  <c r="C1013" i="119" s="1"/>
  <c r="C1014" i="119" s="1"/>
  <c r="C1015" i="119" s="1"/>
  <c r="C1016" i="119" s="1"/>
  <c r="C1017" i="119" s="1"/>
  <c r="C1018" i="119" s="1"/>
  <c r="C1019" i="119" s="1"/>
  <c r="C1020" i="119" s="1"/>
  <c r="C1021" i="119" s="1"/>
  <c r="C1022" i="119" s="1"/>
  <c r="C1023" i="119" s="1"/>
  <c r="C1024" i="119" s="1"/>
  <c r="C1025" i="119" s="1"/>
  <c r="C1026" i="119" s="1"/>
  <c r="C1027" i="119" s="1"/>
  <c r="C1028" i="119" s="1"/>
  <c r="C1029" i="119" s="1"/>
  <c r="C1030" i="119" s="1"/>
  <c r="C1031" i="119" s="1"/>
  <c r="C1032" i="119" s="1"/>
  <c r="C1033" i="119" s="1"/>
  <c r="C1034" i="119" s="1"/>
  <c r="C1035" i="119" s="1"/>
  <c r="C1036" i="119" s="1"/>
  <c r="C1037" i="119" s="1"/>
  <c r="C1038" i="119" s="1"/>
  <c r="C1039" i="119" s="1"/>
  <c r="C1040" i="119" s="1"/>
  <c r="C1041" i="119" s="1"/>
  <c r="C1042" i="119" s="1"/>
  <c r="C1043" i="119" s="1"/>
  <c r="C1044" i="119" s="1"/>
  <c r="C1045" i="119" s="1"/>
  <c r="C1046" i="119" s="1"/>
  <c r="C1047" i="119" s="1"/>
  <c r="C1048" i="119" s="1"/>
  <c r="C1049" i="119" s="1"/>
  <c r="C1050" i="119" s="1"/>
  <c r="C1051" i="119" s="1"/>
  <c r="C1052" i="119" s="1"/>
  <c r="C1053" i="119" s="1"/>
  <c r="C1054" i="119" s="1"/>
  <c r="C1055" i="119" s="1"/>
  <c r="C1056" i="119" s="1"/>
  <c r="C1057" i="119" s="1"/>
  <c r="C1058" i="119" s="1"/>
  <c r="C1059" i="119" s="1"/>
  <c r="C1060" i="119" s="1"/>
  <c r="C1061" i="119" s="1"/>
  <c r="C1062" i="119" s="1"/>
  <c r="C1063" i="119" s="1"/>
  <c r="C1064" i="119" s="1"/>
  <c r="C1065" i="119" s="1"/>
  <c r="C1066" i="119" s="1"/>
  <c r="C1067" i="119" s="1"/>
  <c r="C1068" i="119" s="1"/>
  <c r="C1069" i="119" s="1"/>
  <c r="C1070" i="119" s="1"/>
  <c r="C1071" i="119" s="1"/>
  <c r="C1072" i="119" s="1"/>
  <c r="C1073" i="119" s="1"/>
  <c r="C1074" i="119" s="1"/>
  <c r="C1075" i="119" s="1"/>
  <c r="C1076" i="119" s="1"/>
  <c r="C1077" i="119" s="1"/>
  <c r="C1078" i="119" s="1"/>
  <c r="C1079" i="119" s="1"/>
  <c r="C1080" i="119" s="1"/>
  <c r="C1081" i="119" s="1"/>
  <c r="C1082" i="119" s="1"/>
  <c r="C1083" i="119" s="1"/>
  <c r="C1084" i="119" s="1"/>
  <c r="C1085" i="119" s="1"/>
  <c r="C1086" i="119" s="1"/>
  <c r="C1087" i="119" s="1"/>
  <c r="C1088" i="119" s="1"/>
  <c r="C1089" i="119" s="1"/>
  <c r="C1090" i="119" s="1"/>
  <c r="C1091" i="119" s="1"/>
  <c r="C1092" i="119" s="1"/>
  <c r="C1093" i="119" s="1"/>
  <c r="C1094" i="119" s="1"/>
  <c r="C1095" i="119" s="1"/>
  <c r="C1096" i="119" s="1"/>
  <c r="C1097" i="119" s="1"/>
  <c r="C1098" i="119" s="1"/>
  <c r="C1099" i="119" s="1"/>
  <c r="C1100" i="119" s="1"/>
  <c r="C1101" i="119" s="1"/>
  <c r="C1102" i="119" s="1"/>
  <c r="C1103" i="119" s="1"/>
  <c r="C1104" i="119" s="1"/>
  <c r="C1105" i="119" s="1"/>
  <c r="C1106" i="119" s="1"/>
  <c r="C1107" i="119" s="1"/>
  <c r="C1108" i="119" s="1"/>
  <c r="C1109" i="119" s="1"/>
  <c r="C1110" i="119" s="1"/>
  <c r="C1111" i="119" s="1"/>
  <c r="C1112" i="119" s="1"/>
  <c r="C1113" i="119" s="1"/>
  <c r="C1114" i="119" s="1"/>
  <c r="C1115" i="119" s="1"/>
  <c r="C1116" i="119" s="1"/>
  <c r="C1117" i="119" s="1"/>
  <c r="C1118" i="119" s="1"/>
  <c r="C1119" i="119" s="1"/>
  <c r="C1120" i="119" s="1"/>
  <c r="C1121" i="119" s="1"/>
  <c r="C1122" i="119" s="1"/>
  <c r="C1123" i="119" s="1"/>
  <c r="C1124" i="119" s="1"/>
  <c r="C1125" i="119" s="1"/>
  <c r="C1126" i="119" s="1"/>
  <c r="C1127" i="119" s="1"/>
  <c r="C1128" i="119" s="1"/>
  <c r="C1129" i="119" s="1"/>
  <c r="C1130" i="119" s="1"/>
  <c r="C1131" i="119" s="1"/>
  <c r="C1132" i="119" s="1"/>
  <c r="C1133" i="119" s="1"/>
  <c r="C1134" i="119" s="1"/>
  <c r="C1135" i="119" s="1"/>
  <c r="C1136" i="119" s="1"/>
  <c r="C1137" i="119" s="1"/>
  <c r="C1138" i="119" s="1"/>
  <c r="C1139" i="119" s="1"/>
  <c r="C1140" i="119" s="1"/>
  <c r="C1141" i="119" s="1"/>
  <c r="C1142" i="119" s="1"/>
  <c r="C1143" i="119" s="1"/>
  <c r="C1144" i="119" s="1"/>
  <c r="C1145" i="119" s="1"/>
  <c r="C1146" i="119" s="1"/>
  <c r="C1147" i="119" s="1"/>
  <c r="C1148" i="119" s="1"/>
  <c r="C1149" i="119" s="1"/>
  <c r="C1150" i="119" s="1"/>
  <c r="C1151" i="119" s="1"/>
  <c r="C1152" i="119" s="1"/>
  <c r="C1153" i="119" s="1"/>
  <c r="C1154" i="119" s="1"/>
  <c r="C1155" i="119" s="1"/>
  <c r="C1156" i="119" s="1"/>
  <c r="C1157" i="119" s="1"/>
  <c r="C1158" i="119" s="1"/>
  <c r="C1159" i="119" s="1"/>
  <c r="C1160" i="119" s="1"/>
  <c r="C1161" i="119" s="1"/>
  <c r="C1162" i="119" s="1"/>
  <c r="C1163" i="119" s="1"/>
  <c r="C1164" i="119" s="1"/>
  <c r="C1165" i="119" s="1"/>
  <c r="C1166" i="119" s="1"/>
  <c r="C1167" i="119" s="1"/>
  <c r="C1168" i="119" s="1"/>
  <c r="C1169" i="119" s="1"/>
  <c r="C1170" i="119" s="1"/>
  <c r="C1171" i="119" s="1"/>
  <c r="C1172" i="119" s="1"/>
  <c r="C1173" i="119" s="1"/>
  <c r="C1174" i="119" s="1"/>
  <c r="C1175" i="119" s="1"/>
  <c r="C1176" i="119" s="1"/>
  <c r="C1177" i="119" s="1"/>
  <c r="C1178" i="119" s="1"/>
  <c r="C1179" i="119" s="1"/>
  <c r="C1180" i="119" s="1"/>
  <c r="C1181" i="119" s="1"/>
  <c r="C1182" i="119" s="1"/>
  <c r="C1183" i="119" s="1"/>
  <c r="C1184" i="119" s="1"/>
  <c r="C1185" i="119" s="1"/>
  <c r="C1186" i="119" s="1"/>
  <c r="C1187" i="119" s="1"/>
  <c r="C1188" i="119" s="1"/>
  <c r="C1189" i="119" s="1"/>
  <c r="C1190" i="119" s="1"/>
  <c r="C1191" i="119" s="1"/>
  <c r="C1192" i="119" s="1"/>
  <c r="C1193" i="119" s="1"/>
  <c r="C1194" i="119" s="1"/>
  <c r="C1195" i="119" s="1"/>
  <c r="C1196" i="119" s="1"/>
  <c r="C1197" i="119" s="1"/>
  <c r="C1198" i="119" s="1"/>
  <c r="C1199" i="119" s="1"/>
  <c r="C1200" i="119" s="1"/>
  <c r="C1201" i="119" s="1"/>
  <c r="C1202" i="119" s="1"/>
  <c r="C1203" i="119" s="1"/>
  <c r="C1204" i="119" s="1"/>
  <c r="C1205" i="119" s="1"/>
  <c r="C1206" i="119" s="1"/>
  <c r="C1207" i="119" s="1"/>
  <c r="C1208" i="119" s="1"/>
  <c r="C1209" i="119" s="1"/>
  <c r="C1210" i="119" s="1"/>
  <c r="C1211" i="119" s="1"/>
  <c r="C1212" i="119" s="1"/>
  <c r="C1213" i="119" s="1"/>
  <c r="C1214" i="119" s="1"/>
  <c r="C1215" i="119" s="1"/>
  <c r="C1216" i="119" s="1"/>
  <c r="C1217" i="119" s="1"/>
  <c r="C1218" i="119" s="1"/>
  <c r="C1219" i="119" s="1"/>
  <c r="C1220" i="119" s="1"/>
  <c r="C1221" i="119" s="1"/>
  <c r="C1222" i="119" s="1"/>
  <c r="C1223" i="119" s="1"/>
  <c r="C1224" i="119" s="1"/>
  <c r="C1225" i="119" s="1"/>
  <c r="C1226" i="119" s="1"/>
  <c r="C1227" i="119" s="1"/>
  <c r="C1228" i="119" s="1"/>
  <c r="C1229" i="119" s="1"/>
  <c r="C1230" i="119" s="1"/>
  <c r="C1231" i="119" s="1"/>
  <c r="C1232" i="119" s="1"/>
  <c r="C1233" i="119" s="1"/>
  <c r="C1234" i="119" s="1"/>
  <c r="C2266" i="124" l="1"/>
  <c r="C2267" i="124" s="1"/>
  <c r="C2268" i="124" s="1"/>
  <c r="C2269" i="124" s="1"/>
  <c r="C2270" i="124" s="1"/>
  <c r="C42" i="123"/>
  <c r="C43" i="123" s="1"/>
  <c r="C44" i="123" s="1"/>
  <c r="C45" i="123" s="1"/>
  <c r="C46" i="123" s="1"/>
  <c r="C47" i="123" s="1"/>
  <c r="C48" i="123" s="1"/>
  <c r="C49" i="123" s="1"/>
  <c r="C50" i="123" s="1"/>
  <c r="C51" i="123" s="1"/>
  <c r="C52" i="123" s="1"/>
  <c r="C53" i="123" s="1"/>
  <c r="C54" i="123" s="1"/>
  <c r="C55" i="123" s="1"/>
  <c r="C56" i="123" s="1"/>
  <c r="C42" i="119"/>
  <c r="C43" i="119" s="1"/>
  <c r="C44" i="119" s="1"/>
  <c r="C45" i="119" s="1"/>
  <c r="C46" i="119" s="1"/>
  <c r="C47" i="119" s="1"/>
  <c r="C48" i="119" s="1"/>
  <c r="C49" i="119" s="1"/>
  <c r="C50" i="119" s="1"/>
  <c r="C51" i="119" s="1"/>
  <c r="C52" i="119" s="1"/>
  <c r="C53" i="119" s="1"/>
  <c r="C54" i="119" s="1"/>
  <c r="C55" i="119" s="1"/>
  <c r="C56" i="119" s="1"/>
  <c r="B1746" i="125"/>
  <c r="D1745" i="125"/>
  <c r="D752" i="125"/>
  <c r="B753" i="125"/>
  <c r="A753" i="125" s="1"/>
  <c r="D1365" i="125"/>
  <c r="B1366" i="125"/>
  <c r="A1366" i="125" s="1"/>
  <c r="D3102" i="124"/>
  <c r="D2538" i="124"/>
  <c r="B3103" i="124"/>
  <c r="B3104" i="124" s="1"/>
  <c r="A3104" i="124" s="1"/>
  <c r="A2859" i="123"/>
  <c r="D2859" i="123"/>
  <c r="B429" i="125"/>
  <c r="A428" i="125"/>
  <c r="D2290" i="124"/>
  <c r="B2539" i="124"/>
  <c r="B2291" i="124"/>
  <c r="A3469" i="124"/>
  <c r="B3470" i="124"/>
  <c r="D3469" i="124"/>
  <c r="D3836" i="124"/>
  <c r="A3836" i="124"/>
  <c r="B3837" i="124"/>
  <c r="A245" i="123"/>
  <c r="B246" i="123"/>
  <c r="D245" i="123"/>
  <c r="A244" i="123"/>
  <c r="D244" i="123"/>
  <c r="A2860" i="123"/>
  <c r="B2861" i="123"/>
  <c r="D2860" i="123"/>
  <c r="A2529" i="123"/>
  <c r="B2530" i="123"/>
  <c r="D2529" i="123"/>
  <c r="B3309" i="123"/>
  <c r="D3308" i="123"/>
  <c r="A9715" i="119"/>
  <c r="B9716" i="119"/>
  <c r="A9716" i="119" s="1"/>
  <c r="C2271" i="124" l="1"/>
  <c r="C2272" i="124" s="1"/>
  <c r="C2273" i="124" s="1"/>
  <c r="C57" i="123"/>
  <c r="C58" i="123" s="1"/>
  <c r="C59" i="123" s="1"/>
  <c r="C60" i="123" s="1"/>
  <c r="C61" i="123" s="1"/>
  <c r="C62" i="123" s="1"/>
  <c r="C63" i="123" s="1"/>
  <c r="C64" i="123" s="1"/>
  <c r="C65" i="123" s="1"/>
  <c r="C66" i="123" s="1"/>
  <c r="C67" i="123" s="1"/>
  <c r="C68" i="123" s="1"/>
  <c r="C69" i="123" s="1"/>
  <c r="C70" i="123" s="1"/>
  <c r="C71" i="123" s="1"/>
  <c r="C72" i="123" s="1"/>
  <c r="C73" i="123" s="1"/>
  <c r="C74" i="123" s="1"/>
  <c r="C75" i="123" s="1"/>
  <c r="C76" i="123" s="1"/>
  <c r="C77" i="123" s="1"/>
  <c r="C78" i="123" s="1"/>
  <c r="C79" i="123" s="1"/>
  <c r="C80" i="123" s="1"/>
  <c r="C81" i="123" s="1"/>
  <c r="C82" i="123" s="1"/>
  <c r="C83" i="123" s="1"/>
  <c r="C84" i="123" s="1"/>
  <c r="C85" i="123" s="1"/>
  <c r="C86" i="123" s="1"/>
  <c r="C87" i="123" s="1"/>
  <c r="C88" i="123" s="1"/>
  <c r="C89" i="123" s="1"/>
  <c r="C90" i="123" s="1"/>
  <c r="C91" i="123" s="1"/>
  <c r="C57" i="119"/>
  <c r="C58" i="119" s="1"/>
  <c r="C59" i="119" s="1"/>
  <c r="C60" i="119" s="1"/>
  <c r="C61" i="119" s="1"/>
  <c r="C62" i="119" s="1"/>
  <c r="C63" i="119" s="1"/>
  <c r="C64" i="119" s="1"/>
  <c r="C65" i="119" s="1"/>
  <c r="C66" i="119" s="1"/>
  <c r="C67" i="119" s="1"/>
  <c r="C68" i="119" s="1"/>
  <c r="C69" i="119" s="1"/>
  <c r="C70" i="119" s="1"/>
  <c r="C71" i="119" s="1"/>
  <c r="C72" i="119" s="1"/>
  <c r="C73" i="119" s="1"/>
  <c r="C74" i="119" s="1"/>
  <c r="C75" i="119" s="1"/>
  <c r="C76" i="119" s="1"/>
  <c r="C77" i="119" s="1"/>
  <c r="C78" i="119" s="1"/>
  <c r="C79" i="119" s="1"/>
  <c r="C80" i="119" s="1"/>
  <c r="C81" i="119" s="1"/>
  <c r="C82" i="119" s="1"/>
  <c r="C83" i="119" s="1"/>
  <c r="C84" i="119" s="1"/>
  <c r="C85" i="119" s="1"/>
  <c r="C86" i="119" s="1"/>
  <c r="C87" i="119" s="1"/>
  <c r="C88" i="119" s="1"/>
  <c r="C89" i="119" s="1"/>
  <c r="C90" i="119" s="1"/>
  <c r="C91" i="119" s="1"/>
  <c r="B1747" i="125"/>
  <c r="D1746" i="125"/>
  <c r="B1367" i="125"/>
  <c r="D1366" i="125"/>
  <c r="D753" i="125"/>
  <c r="B754" i="125"/>
  <c r="D3104" i="124"/>
  <c r="D3103" i="124"/>
  <c r="B3105" i="124"/>
  <c r="B3106" i="124" s="1"/>
  <c r="A3103" i="124"/>
  <c r="A1367" i="125"/>
  <c r="B1368" i="125"/>
  <c r="D1367" i="125"/>
  <c r="B755" i="125"/>
  <c r="D754" i="125"/>
  <c r="A754" i="125"/>
  <c r="B430" i="125"/>
  <c r="D429" i="125"/>
  <c r="A429" i="125"/>
  <c r="D3837" i="124"/>
  <c r="A3837" i="124"/>
  <c r="B3838" i="124"/>
  <c r="B2540" i="124"/>
  <c r="D2539" i="124"/>
  <c r="A2539" i="124"/>
  <c r="D2291" i="124"/>
  <c r="A2291" i="124"/>
  <c r="B2292" i="124"/>
  <c r="D3470" i="124"/>
  <c r="A3470" i="124"/>
  <c r="B3471" i="124"/>
  <c r="A3309" i="123"/>
  <c r="B3310" i="123"/>
  <c r="D3309" i="123"/>
  <c r="D2861" i="123"/>
  <c r="B2862" i="123"/>
  <c r="A2861" i="123"/>
  <c r="D2530" i="123"/>
  <c r="A2530" i="123"/>
  <c r="B2531" i="123"/>
  <c r="B247" i="123"/>
  <c r="D246" i="123"/>
  <c r="A246" i="123"/>
  <c r="D9716" i="119"/>
  <c r="B9717" i="119"/>
  <c r="A9717" i="119" s="1"/>
  <c r="C2274" i="124" l="1"/>
  <c r="C2275" i="124" s="1"/>
  <c r="C2276" i="124" s="1"/>
  <c r="C2277" i="124" s="1"/>
  <c r="C2278" i="124" s="1"/>
  <c r="C2279" i="124" s="1"/>
  <c r="C2280" i="124" s="1"/>
  <c r="C2281" i="124" s="1"/>
  <c r="C2282" i="124" s="1"/>
  <c r="C2283" i="124" s="1"/>
  <c r="C2284" i="124" s="1"/>
  <c r="C2285" i="124" s="1"/>
  <c r="C2286" i="124" s="1"/>
  <c r="C2287" i="124" s="1"/>
  <c r="C2288" i="124" s="1"/>
  <c r="C2289" i="124" s="1"/>
  <c r="C2290" i="124" s="1"/>
  <c r="C2291" i="124" s="1"/>
  <c r="C2292" i="124" s="1"/>
  <c r="C2293" i="124" s="1"/>
  <c r="C2294" i="124" s="1"/>
  <c r="C2295" i="124" s="1"/>
  <c r="C2296" i="124" s="1"/>
  <c r="C2297" i="124" s="1"/>
  <c r="C2298" i="124" s="1"/>
  <c r="C2299" i="124" s="1"/>
  <c r="C2300" i="124" s="1"/>
  <c r="C2301" i="124" s="1"/>
  <c r="C2302" i="124" s="1"/>
  <c r="C2303" i="124" s="1"/>
  <c r="C2304" i="124" s="1"/>
  <c r="C2305" i="124" s="1"/>
  <c r="C2306" i="124" s="1"/>
  <c r="C2307" i="124" s="1"/>
  <c r="C2308" i="124" s="1"/>
  <c r="C2309" i="124" s="1"/>
  <c r="C2310" i="124" s="1"/>
  <c r="C2311" i="124" s="1"/>
  <c r="C2312" i="124" s="1"/>
  <c r="C2313" i="124" s="1"/>
  <c r="C2314" i="124" s="1"/>
  <c r="C2315" i="124" s="1"/>
  <c r="C2316" i="124" s="1"/>
  <c r="C2317" i="124" s="1"/>
  <c r="C2318" i="124" s="1"/>
  <c r="C2319" i="124" s="1"/>
  <c r="C2320" i="124" s="1"/>
  <c r="C2321" i="124" s="1"/>
  <c r="C2322" i="124" s="1"/>
  <c r="C2323" i="124" s="1"/>
  <c r="C2324" i="124" s="1"/>
  <c r="C2325" i="124" s="1"/>
  <c r="C2326" i="124" s="1"/>
  <c r="C2327" i="124" s="1"/>
  <c r="C2328" i="124" s="1"/>
  <c r="C2329" i="124" s="1"/>
  <c r="C2330" i="124" s="1"/>
  <c r="C2331" i="124" s="1"/>
  <c r="C2332" i="124" s="1"/>
  <c r="C2333" i="124" s="1"/>
  <c r="C2334" i="124" s="1"/>
  <c r="C2335" i="124" s="1"/>
  <c r="C2336" i="124" s="1"/>
  <c r="C2337" i="124" s="1"/>
  <c r="C2338" i="124" s="1"/>
  <c r="C2339" i="124" s="1"/>
  <c r="C2340" i="124" s="1"/>
  <c r="C2341" i="124" s="1"/>
  <c r="C2342" i="124" s="1"/>
  <c r="C2343" i="124" s="1"/>
  <c r="C2344" i="124" s="1"/>
  <c r="C2345" i="124" s="1"/>
  <c r="C2346" i="124" s="1"/>
  <c r="C2347" i="124" s="1"/>
  <c r="C2348" i="124" s="1"/>
  <c r="C2349" i="124" s="1"/>
  <c r="C2350" i="124" s="1"/>
  <c r="C2351" i="124" s="1"/>
  <c r="C2352" i="124" s="1"/>
  <c r="C2353" i="124" s="1"/>
  <c r="C2354" i="124" s="1"/>
  <c r="C2355" i="124" s="1"/>
  <c r="C2356" i="124" s="1"/>
  <c r="C2357" i="124" s="1"/>
  <c r="C2358" i="124" s="1"/>
  <c r="C2359" i="124" s="1"/>
  <c r="C2360" i="124" s="1"/>
  <c r="C2361" i="124" s="1"/>
  <c r="C2362" i="124" s="1"/>
  <c r="C2363" i="124" s="1"/>
  <c r="C2364" i="124" s="1"/>
  <c r="C2365" i="124" s="1"/>
  <c r="C2366" i="124" s="1"/>
  <c r="C2367" i="124" s="1"/>
  <c r="C2368" i="124" s="1"/>
  <c r="C2369" i="124" s="1"/>
  <c r="C2370" i="124" s="1"/>
  <c r="C2371" i="124" s="1"/>
  <c r="C2372" i="124" s="1"/>
  <c r="C2373" i="124" s="1"/>
  <c r="C2374" i="124" s="1"/>
  <c r="C2375" i="124" s="1"/>
  <c r="C2376" i="124" s="1"/>
  <c r="C2377" i="124" s="1"/>
  <c r="C2378" i="124" s="1"/>
  <c r="C2379" i="124" s="1"/>
  <c r="C2380" i="124" s="1"/>
  <c r="C2381" i="124" s="1"/>
  <c r="C2382" i="124" s="1"/>
  <c r="C2383" i="124" s="1"/>
  <c r="C2384" i="124" s="1"/>
  <c r="C2385" i="124" s="1"/>
  <c r="C2386" i="124" s="1"/>
  <c r="C2387" i="124" s="1"/>
  <c r="C2388" i="124" s="1"/>
  <c r="C2389" i="124" s="1"/>
  <c r="C2390" i="124" s="1"/>
  <c r="C2391" i="124" s="1"/>
  <c r="C2392" i="124" s="1"/>
  <c r="C2393" i="124" s="1"/>
  <c r="C2394" i="124" s="1"/>
  <c r="C2395" i="124" s="1"/>
  <c r="C2396" i="124" s="1"/>
  <c r="C2397" i="124" s="1"/>
  <c r="C2398" i="124" s="1"/>
  <c r="C2399" i="124" s="1"/>
  <c r="C2400" i="124" s="1"/>
  <c r="C2401" i="124" s="1"/>
  <c r="C2402" i="124" s="1"/>
  <c r="C2403" i="124" s="1"/>
  <c r="C2404" i="124" s="1"/>
  <c r="C2405" i="124" s="1"/>
  <c r="C2406" i="124" s="1"/>
  <c r="C2407" i="124" s="1"/>
  <c r="C2408" i="124" s="1"/>
  <c r="C2409" i="124" s="1"/>
  <c r="C2410" i="124" s="1"/>
  <c r="C2411" i="124" s="1"/>
  <c r="C2412" i="124" s="1"/>
  <c r="C2413" i="124" s="1"/>
  <c r="C2414" i="124" s="1"/>
  <c r="C2415" i="124" s="1"/>
  <c r="C2416" i="124" s="1"/>
  <c r="C2417" i="124" s="1"/>
  <c r="C2418" i="124" s="1"/>
  <c r="C2419" i="124" s="1"/>
  <c r="C2420" i="124" s="1"/>
  <c r="C2421" i="124" s="1"/>
  <c r="C2422" i="124" s="1"/>
  <c r="C2423" i="124" s="1"/>
  <c r="C2424" i="124" s="1"/>
  <c r="C2425" i="124" s="1"/>
  <c r="C2426" i="124" s="1"/>
  <c r="C2427" i="124" s="1"/>
  <c r="C2428" i="124" s="1"/>
  <c r="C2429" i="124" s="1"/>
  <c r="C2430" i="124" s="1"/>
  <c r="C2431" i="124" s="1"/>
  <c r="C2432" i="124" s="1"/>
  <c r="C2433" i="124" s="1"/>
  <c r="C2434" i="124" s="1"/>
  <c r="C2435" i="124" s="1"/>
  <c r="C2436" i="124" s="1"/>
  <c r="C2437" i="124" s="1"/>
  <c r="C2438" i="124" s="1"/>
  <c r="C2439" i="124" s="1"/>
  <c r="C2440" i="124" s="1"/>
  <c r="C2441" i="124" s="1"/>
  <c r="C92" i="123"/>
  <c r="C93" i="123" s="1"/>
  <c r="C94" i="123" s="1"/>
  <c r="C92" i="119"/>
  <c r="C93" i="119" s="1"/>
  <c r="C94" i="119" s="1"/>
  <c r="B1748" i="125"/>
  <c r="D1747" i="125"/>
  <c r="A3105" i="124"/>
  <c r="D3105" i="124"/>
  <c r="A755" i="125"/>
  <c r="B756" i="125"/>
  <c r="D755" i="125"/>
  <c r="D430" i="125"/>
  <c r="A430" i="125"/>
  <c r="B431" i="125"/>
  <c r="B1369" i="125"/>
  <c r="D1368" i="125"/>
  <c r="A1368" i="125"/>
  <c r="A2292" i="124"/>
  <c r="B2293" i="124"/>
  <c r="D2292" i="124"/>
  <c r="A2540" i="124"/>
  <c r="B2541" i="124"/>
  <c r="D2540" i="124"/>
  <c r="D3106" i="124"/>
  <c r="A3106" i="124"/>
  <c r="B3107" i="124"/>
  <c r="D3838" i="124"/>
  <c r="A3838" i="124"/>
  <c r="B3839" i="124"/>
  <c r="A3471" i="124"/>
  <c r="B3472" i="124"/>
  <c r="D3471" i="124"/>
  <c r="A2531" i="123"/>
  <c r="B2532" i="123"/>
  <c r="D2531" i="123"/>
  <c r="A2862" i="123"/>
  <c r="B2863" i="123"/>
  <c r="D2862" i="123"/>
  <c r="B3311" i="123"/>
  <c r="D3310" i="123"/>
  <c r="A3310" i="123"/>
  <c r="A247" i="123"/>
  <c r="B248" i="123"/>
  <c r="D247" i="123"/>
  <c r="D9717" i="119"/>
  <c r="B9718" i="119"/>
  <c r="A9718" i="119" s="1"/>
  <c r="C95" i="123" l="1"/>
  <c r="C96" i="123" s="1"/>
  <c r="C97" i="123" s="1"/>
  <c r="C98" i="123" s="1"/>
  <c r="C99" i="123" s="1"/>
  <c r="C95" i="119"/>
  <c r="C96" i="119" s="1"/>
  <c r="C97" i="119" s="1"/>
  <c r="C98" i="119" s="1"/>
  <c r="C99" i="119" s="1"/>
  <c r="B1749" i="125"/>
  <c r="D1748" i="125"/>
  <c r="B757" i="125"/>
  <c r="D756" i="125"/>
  <c r="A756" i="125"/>
  <c r="A1369" i="125"/>
  <c r="D1369" i="125"/>
  <c r="B1370" i="125"/>
  <c r="B432" i="125"/>
  <c r="D431" i="125"/>
  <c r="A431" i="125"/>
  <c r="B2542" i="124"/>
  <c r="D2541" i="124"/>
  <c r="A2541" i="124"/>
  <c r="B3108" i="124"/>
  <c r="D3107" i="124"/>
  <c r="A3107" i="124"/>
  <c r="B3840" i="124"/>
  <c r="D3839" i="124"/>
  <c r="A3839" i="124"/>
  <c r="D2293" i="124"/>
  <c r="A2293" i="124"/>
  <c r="B2294" i="124"/>
  <c r="D3472" i="124"/>
  <c r="A3472" i="124"/>
  <c r="B3473" i="124"/>
  <c r="D2532" i="123"/>
  <c r="A2532" i="123"/>
  <c r="B2533" i="123"/>
  <c r="A3311" i="123"/>
  <c r="B3312" i="123"/>
  <c r="D3311" i="123"/>
  <c r="B249" i="123"/>
  <c r="D248" i="123"/>
  <c r="A248" i="123"/>
  <c r="D2863" i="123"/>
  <c r="A2863" i="123"/>
  <c r="B2864" i="123"/>
  <c r="D9718" i="119"/>
  <c r="B9719" i="119"/>
  <c r="A9719" i="119" s="1"/>
  <c r="A398" i="10" l="1"/>
  <c r="C100" i="123"/>
  <c r="C101" i="123" s="1"/>
  <c r="C102" i="123" s="1"/>
  <c r="C103" i="123" s="1"/>
  <c r="C104" i="123" s="1"/>
  <c r="C105" i="123" s="1"/>
  <c r="C106" i="123" s="1"/>
  <c r="C107" i="123" s="1"/>
  <c r="C108" i="123" s="1"/>
  <c r="C100" i="119"/>
  <c r="C101" i="119" s="1"/>
  <c r="C102" i="119" s="1"/>
  <c r="C103" i="119" s="1"/>
  <c r="C104" i="119" s="1"/>
  <c r="C105" i="119" s="1"/>
  <c r="C106" i="119" s="1"/>
  <c r="C107" i="119" s="1"/>
  <c r="C108" i="119" s="1"/>
  <c r="B1750" i="125"/>
  <c r="D1749" i="125"/>
  <c r="D432" i="125"/>
  <c r="A432" i="125"/>
  <c r="B433" i="125"/>
  <c r="B1371" i="125"/>
  <c r="D1370" i="125"/>
  <c r="A1370" i="125"/>
  <c r="A757" i="125"/>
  <c r="B758" i="125"/>
  <c r="D757" i="125"/>
  <c r="A2294" i="124"/>
  <c r="B2295" i="124"/>
  <c r="D2294" i="124"/>
  <c r="D3840" i="124"/>
  <c r="A3840" i="124"/>
  <c r="B3841" i="124"/>
  <c r="D3108" i="124"/>
  <c r="A3108" i="124"/>
  <c r="B3109" i="124"/>
  <c r="A3473" i="124"/>
  <c r="B3474" i="124"/>
  <c r="D3473" i="124"/>
  <c r="A2542" i="124"/>
  <c r="B2543" i="124"/>
  <c r="D2542" i="124"/>
  <c r="A2533" i="123"/>
  <c r="B2534" i="123"/>
  <c r="D2533" i="123"/>
  <c r="A2864" i="123"/>
  <c r="B2865" i="123"/>
  <c r="D2864" i="123"/>
  <c r="A249" i="123"/>
  <c r="B250" i="123"/>
  <c r="D249" i="123"/>
  <c r="B3313" i="123"/>
  <c r="D3312" i="123"/>
  <c r="A3312" i="123"/>
  <c r="B9720" i="119"/>
  <c r="A9720" i="119" s="1"/>
  <c r="D9719" i="119"/>
  <c r="A399" i="10"/>
  <c r="C109" i="123" l="1"/>
  <c r="C109" i="119"/>
  <c r="B1751" i="125"/>
  <c r="D1750" i="125"/>
  <c r="B759" i="125"/>
  <c r="D758" i="125"/>
  <c r="A758" i="125"/>
  <c r="B434" i="125"/>
  <c r="D433" i="125"/>
  <c r="A433" i="125"/>
  <c r="A1371" i="125"/>
  <c r="B1372" i="125"/>
  <c r="D1371" i="125"/>
  <c r="D3474" i="124"/>
  <c r="A3474" i="124"/>
  <c r="B3475" i="124"/>
  <c r="D2295" i="124"/>
  <c r="A2295" i="124"/>
  <c r="B2296" i="124"/>
  <c r="B3842" i="124"/>
  <c r="D3841" i="124"/>
  <c r="A3841" i="124"/>
  <c r="B2544" i="124"/>
  <c r="D2543" i="124"/>
  <c r="A2543" i="124"/>
  <c r="B3110" i="124"/>
  <c r="D3109" i="124"/>
  <c r="A3109" i="124"/>
  <c r="B251" i="123"/>
  <c r="D250" i="123"/>
  <c r="A250" i="123"/>
  <c r="A3313" i="123"/>
  <c r="D3313" i="123"/>
  <c r="B3314" i="123"/>
  <c r="D2865" i="123"/>
  <c r="B2866" i="123"/>
  <c r="A2865" i="123"/>
  <c r="D2534" i="123"/>
  <c r="B2535" i="123"/>
  <c r="A2534" i="123"/>
  <c r="D9720" i="119"/>
  <c r="B9721" i="119"/>
  <c r="A9721" i="119" s="1"/>
  <c r="C110" i="123" l="1"/>
  <c r="C111" i="123" s="1"/>
  <c r="C112" i="123" s="1"/>
  <c r="C113" i="123" s="1"/>
  <c r="C114" i="123" s="1"/>
  <c r="C115" i="123" s="1"/>
  <c r="C116" i="123" s="1"/>
  <c r="C117" i="123" s="1"/>
  <c r="C118" i="123" s="1"/>
  <c r="C119" i="123" s="1"/>
  <c r="C110" i="119"/>
  <c r="C111" i="119" s="1"/>
  <c r="C112" i="119" s="1"/>
  <c r="C113" i="119" s="1"/>
  <c r="C114" i="119" s="1"/>
  <c r="C115" i="119" s="1"/>
  <c r="C116" i="119" s="1"/>
  <c r="C117" i="119" s="1"/>
  <c r="C118" i="119" s="1"/>
  <c r="C119" i="119" s="1"/>
  <c r="B1752" i="125"/>
  <c r="D1751" i="125"/>
  <c r="B1373" i="125"/>
  <c r="D1372" i="125"/>
  <c r="A1372" i="125"/>
  <c r="A759" i="125"/>
  <c r="B760" i="125"/>
  <c r="D759" i="125"/>
  <c r="D434" i="125"/>
  <c r="A434" i="125"/>
  <c r="B435" i="125"/>
  <c r="D3110" i="124"/>
  <c r="A3110" i="124"/>
  <c r="B3111" i="124"/>
  <c r="D3842" i="124"/>
  <c r="A3842" i="124"/>
  <c r="B3843" i="124"/>
  <c r="A2296" i="124"/>
  <c r="B2297" i="124"/>
  <c r="D2296" i="124"/>
  <c r="A3475" i="124"/>
  <c r="B3476" i="124"/>
  <c r="D3475" i="124"/>
  <c r="A2544" i="124"/>
  <c r="B2545" i="124"/>
  <c r="D2544" i="124"/>
  <c r="A2866" i="123"/>
  <c r="B2867" i="123"/>
  <c r="D2866" i="123"/>
  <c r="A251" i="123"/>
  <c r="B252" i="123"/>
  <c r="D251" i="123"/>
  <c r="A2535" i="123"/>
  <c r="B2536" i="123"/>
  <c r="D2535" i="123"/>
  <c r="B3315" i="123"/>
  <c r="D3314" i="123"/>
  <c r="A3314" i="123"/>
  <c r="B9722" i="119"/>
  <c r="A9722" i="119" s="1"/>
  <c r="D9721" i="119"/>
  <c r="C120" i="123" l="1"/>
  <c r="C121" i="123" s="1"/>
  <c r="C122" i="123" s="1"/>
  <c r="C123" i="123" s="1"/>
  <c r="C124" i="123" s="1"/>
  <c r="C125" i="123" s="1"/>
  <c r="C126" i="123" s="1"/>
  <c r="C127" i="123" s="1"/>
  <c r="C128" i="123" s="1"/>
  <c r="C129" i="123" s="1"/>
  <c r="C130" i="123" s="1"/>
  <c r="C131" i="123" s="1"/>
  <c r="C132" i="123" s="1"/>
  <c r="C133" i="123" s="1"/>
  <c r="C120" i="119"/>
  <c r="C121" i="119" s="1"/>
  <c r="C122" i="119" s="1"/>
  <c r="C123" i="119" s="1"/>
  <c r="C124" i="119" s="1"/>
  <c r="C125" i="119" s="1"/>
  <c r="C126" i="119" s="1"/>
  <c r="C127" i="119" s="1"/>
  <c r="C128" i="119" s="1"/>
  <c r="C129" i="119" s="1"/>
  <c r="C130" i="119" s="1"/>
  <c r="C131" i="119" s="1"/>
  <c r="C132" i="119" s="1"/>
  <c r="C133" i="119" s="1"/>
  <c r="B1753" i="125"/>
  <c r="D1752" i="125"/>
  <c r="B436" i="125"/>
  <c r="D435" i="125"/>
  <c r="A435" i="125"/>
  <c r="B761" i="125"/>
  <c r="D760" i="125"/>
  <c r="A760" i="125"/>
  <c r="A1373" i="125"/>
  <c r="D1373" i="125"/>
  <c r="B1374" i="125"/>
  <c r="B2546" i="124"/>
  <c r="D2545" i="124"/>
  <c r="A2545" i="124"/>
  <c r="D3476" i="124"/>
  <c r="A3476" i="124"/>
  <c r="B3477" i="124"/>
  <c r="D2297" i="124"/>
  <c r="A2297" i="124"/>
  <c r="B2298" i="124"/>
  <c r="B3112" i="124"/>
  <c r="D3111" i="124"/>
  <c r="A3111" i="124"/>
  <c r="A3843" i="124"/>
  <c r="D3843" i="124"/>
  <c r="B3844" i="124"/>
  <c r="A3315" i="123"/>
  <c r="D3315" i="123"/>
  <c r="B3316" i="123"/>
  <c r="B253" i="123"/>
  <c r="D252" i="123"/>
  <c r="A252" i="123"/>
  <c r="D2536" i="123"/>
  <c r="B2537" i="123"/>
  <c r="A2536" i="123"/>
  <c r="D2867" i="123"/>
  <c r="A2867" i="123"/>
  <c r="B2868" i="123"/>
  <c r="D9722" i="119"/>
  <c r="B9723" i="119"/>
  <c r="A9723" i="119" s="1"/>
  <c r="C134" i="123" l="1"/>
  <c r="C134" i="119"/>
  <c r="B1754" i="125"/>
  <c r="D1753" i="125"/>
  <c r="A761" i="125"/>
  <c r="B762" i="125"/>
  <c r="D761" i="125"/>
  <c r="D436" i="125"/>
  <c r="A436" i="125"/>
  <c r="B437" i="125"/>
  <c r="B1375" i="125"/>
  <c r="D1374" i="125"/>
  <c r="A1374" i="125"/>
  <c r="A3477" i="124"/>
  <c r="B3478" i="124"/>
  <c r="D3477" i="124"/>
  <c r="D3844" i="124"/>
  <c r="A3844" i="124"/>
  <c r="B3845" i="124"/>
  <c r="D3112" i="124"/>
  <c r="A3112" i="124"/>
  <c r="B3113" i="124"/>
  <c r="A2298" i="124"/>
  <c r="B2299" i="124"/>
  <c r="D2298" i="124"/>
  <c r="A2546" i="124"/>
  <c r="B2547" i="124"/>
  <c r="D2546" i="124"/>
  <c r="A2537" i="123"/>
  <c r="B2538" i="123"/>
  <c r="D2537" i="123"/>
  <c r="A2868" i="123"/>
  <c r="B2869" i="123"/>
  <c r="D2868" i="123"/>
  <c r="A253" i="123"/>
  <c r="B254" i="123"/>
  <c r="D253" i="123"/>
  <c r="B3317" i="123"/>
  <c r="D3316" i="123"/>
  <c r="A3316" i="123"/>
  <c r="B9724" i="119"/>
  <c r="A9724" i="119" s="1"/>
  <c r="D9723" i="119"/>
  <c r="C135" i="123" l="1"/>
  <c r="C136" i="123" s="1"/>
  <c r="C137" i="123" s="1"/>
  <c r="C138" i="123" s="1"/>
  <c r="C139" i="123" s="1"/>
  <c r="C140" i="123" s="1"/>
  <c r="C141" i="123" s="1"/>
  <c r="C142" i="123" s="1"/>
  <c r="C143" i="123" s="1"/>
  <c r="C144" i="123" s="1"/>
  <c r="C145" i="123" s="1"/>
  <c r="C146" i="123" s="1"/>
  <c r="C147" i="123" s="1"/>
  <c r="C148" i="123" s="1"/>
  <c r="C135" i="119"/>
  <c r="C136" i="119" s="1"/>
  <c r="C137" i="119" s="1"/>
  <c r="C138" i="119" s="1"/>
  <c r="C139" i="119" s="1"/>
  <c r="C140" i="119" s="1"/>
  <c r="C141" i="119" s="1"/>
  <c r="C142" i="119" s="1"/>
  <c r="C143" i="119" s="1"/>
  <c r="C144" i="119" s="1"/>
  <c r="C145" i="119" s="1"/>
  <c r="C146" i="119" s="1"/>
  <c r="C147" i="119" s="1"/>
  <c r="C148" i="119" s="1"/>
  <c r="B1755" i="125"/>
  <c r="D1754" i="125"/>
  <c r="A1375" i="125"/>
  <c r="B1376" i="125"/>
  <c r="D1375" i="125"/>
  <c r="B438" i="125"/>
  <c r="D437" i="125"/>
  <c r="A437" i="125"/>
  <c r="B763" i="125"/>
  <c r="D762" i="125"/>
  <c r="A762" i="125"/>
  <c r="D2299" i="124"/>
  <c r="A2299" i="124"/>
  <c r="B2300" i="124"/>
  <c r="B3114" i="124"/>
  <c r="D3113" i="124"/>
  <c r="A3113" i="124"/>
  <c r="D3478" i="124"/>
  <c r="A3478" i="124"/>
  <c r="B3479" i="124"/>
  <c r="D3845" i="124"/>
  <c r="A3845" i="124"/>
  <c r="B3846" i="124"/>
  <c r="B2548" i="124"/>
  <c r="D2547" i="124"/>
  <c r="A2547" i="124"/>
  <c r="D2869" i="123"/>
  <c r="B2870" i="123"/>
  <c r="A2869" i="123"/>
  <c r="B255" i="123"/>
  <c r="D254" i="123"/>
  <c r="A254" i="123"/>
  <c r="D2538" i="123"/>
  <c r="B2539" i="123"/>
  <c r="A2538" i="123"/>
  <c r="A3317" i="123"/>
  <c r="B3318" i="123"/>
  <c r="D3317" i="123"/>
  <c r="D9724" i="119"/>
  <c r="B9725" i="119"/>
  <c r="A9725" i="119" s="1"/>
  <c r="C149" i="123" l="1"/>
  <c r="C150" i="123" s="1"/>
  <c r="C151" i="123" s="1"/>
  <c r="C152" i="123" s="1"/>
  <c r="C153" i="123" s="1"/>
  <c r="C154" i="123" s="1"/>
  <c r="C155" i="123" s="1"/>
  <c r="C149" i="119"/>
  <c r="C150" i="119" s="1"/>
  <c r="C151" i="119" s="1"/>
  <c r="C152" i="119" s="1"/>
  <c r="C153" i="119" s="1"/>
  <c r="C154" i="119" s="1"/>
  <c r="C155" i="119" s="1"/>
  <c r="B1756" i="125"/>
  <c r="D1755" i="125"/>
  <c r="D438" i="125"/>
  <c r="A438" i="125"/>
  <c r="B439" i="125"/>
  <c r="B1377" i="125"/>
  <c r="D1376" i="125"/>
  <c r="A1376" i="125"/>
  <c r="A763" i="125"/>
  <c r="B764" i="125"/>
  <c r="D763" i="125"/>
  <c r="D3846" i="124"/>
  <c r="A3846" i="124"/>
  <c r="B3847" i="124"/>
  <c r="D3114" i="124"/>
  <c r="A3114" i="124"/>
  <c r="B3115" i="124"/>
  <c r="A2548" i="124"/>
  <c r="B2549" i="124"/>
  <c r="D2548" i="124"/>
  <c r="A2300" i="124"/>
  <c r="B2301" i="124"/>
  <c r="D2300" i="124"/>
  <c r="A3479" i="124"/>
  <c r="B3480" i="124"/>
  <c r="D3479" i="124"/>
  <c r="A255" i="123"/>
  <c r="B256" i="123"/>
  <c r="D255" i="123"/>
  <c r="B3319" i="123"/>
  <c r="D3318" i="123"/>
  <c r="A3318" i="123"/>
  <c r="A2539" i="123"/>
  <c r="B2540" i="123"/>
  <c r="D2539" i="123"/>
  <c r="A2870" i="123"/>
  <c r="B2871" i="123"/>
  <c r="D2870" i="123"/>
  <c r="B9726" i="119"/>
  <c r="A9726" i="119" s="1"/>
  <c r="D9725" i="119"/>
  <c r="C28" i="10"/>
  <c r="F28" i="10"/>
  <c r="E28" i="10"/>
  <c r="D28" i="10"/>
  <c r="C156" i="123" l="1"/>
  <c r="C157" i="123" s="1"/>
  <c r="C158" i="123" s="1"/>
  <c r="C156" i="119"/>
  <c r="C157" i="119" s="1"/>
  <c r="C158" i="119" s="1"/>
  <c r="B1757" i="125"/>
  <c r="D1756" i="125"/>
  <c r="A1377" i="125"/>
  <c r="D1377" i="125"/>
  <c r="B1378" i="125"/>
  <c r="B765" i="125"/>
  <c r="D764" i="125"/>
  <c r="A764" i="125"/>
  <c r="B440" i="125"/>
  <c r="D439" i="125"/>
  <c r="A439" i="125"/>
  <c r="B2550" i="124"/>
  <c r="D2549" i="124"/>
  <c r="A2549" i="124"/>
  <c r="D2301" i="124"/>
  <c r="A2301" i="124"/>
  <c r="B2302" i="124"/>
  <c r="B3116" i="124"/>
  <c r="D3115" i="124"/>
  <c r="A3115" i="124"/>
  <c r="D3480" i="124"/>
  <c r="A3480" i="124"/>
  <c r="B3481" i="124"/>
  <c r="B3848" i="124"/>
  <c r="D3847" i="124"/>
  <c r="A3847" i="124"/>
  <c r="D2540" i="123"/>
  <c r="B2541" i="123"/>
  <c r="A2540" i="123"/>
  <c r="A3319" i="123"/>
  <c r="B3320" i="123"/>
  <c r="D3319" i="123"/>
  <c r="D2871" i="123"/>
  <c r="A2871" i="123"/>
  <c r="B2872" i="123"/>
  <c r="B257" i="123"/>
  <c r="D256" i="123"/>
  <c r="A256" i="123"/>
  <c r="D9726" i="119"/>
  <c r="B9727" i="119"/>
  <c r="A9727" i="119" s="1"/>
  <c r="C159" i="123" l="1"/>
  <c r="C160" i="123" s="1"/>
  <c r="C161" i="123" s="1"/>
  <c r="C162" i="123" s="1"/>
  <c r="C163" i="123" s="1"/>
  <c r="C164" i="123" s="1"/>
  <c r="C165" i="123" s="1"/>
  <c r="C166" i="123" s="1"/>
  <c r="C167" i="123" s="1"/>
  <c r="C168" i="123" s="1"/>
  <c r="C169" i="123" s="1"/>
  <c r="C170" i="123" s="1"/>
  <c r="C171" i="123" s="1"/>
  <c r="C172" i="123" s="1"/>
  <c r="C159" i="119"/>
  <c r="C160" i="119" s="1"/>
  <c r="C161" i="119" s="1"/>
  <c r="C162" i="119" s="1"/>
  <c r="C163" i="119" s="1"/>
  <c r="C164" i="119" s="1"/>
  <c r="C165" i="119" s="1"/>
  <c r="C166" i="119" s="1"/>
  <c r="C167" i="119" s="1"/>
  <c r="C168" i="119" s="1"/>
  <c r="C169" i="119" s="1"/>
  <c r="C170" i="119" s="1"/>
  <c r="C171" i="119" s="1"/>
  <c r="C172" i="119" s="1"/>
  <c r="B1758" i="125"/>
  <c r="D1757" i="125"/>
  <c r="A765" i="125"/>
  <c r="B766" i="125"/>
  <c r="D765" i="125"/>
  <c r="B1379" i="125"/>
  <c r="D1378" i="125"/>
  <c r="A1378" i="125"/>
  <c r="D440" i="125"/>
  <c r="A440" i="125"/>
  <c r="B441" i="125"/>
  <c r="A3481" i="124"/>
  <c r="B3482" i="124"/>
  <c r="D3481" i="124"/>
  <c r="D3116" i="124"/>
  <c r="A3116" i="124"/>
  <c r="B3117" i="124"/>
  <c r="A2302" i="124"/>
  <c r="B2303" i="124"/>
  <c r="D2302" i="124"/>
  <c r="A2550" i="124"/>
  <c r="D2550" i="124"/>
  <c r="D3848" i="124"/>
  <c r="A3848" i="124"/>
  <c r="B3849" i="124"/>
  <c r="B3321" i="123"/>
  <c r="D3320" i="123"/>
  <c r="A3320" i="123"/>
  <c r="A257" i="123"/>
  <c r="B258" i="123"/>
  <c r="D257" i="123"/>
  <c r="A2872" i="123"/>
  <c r="B2873" i="123"/>
  <c r="D2872" i="123"/>
  <c r="A2541" i="123"/>
  <c r="B2542" i="123"/>
  <c r="D2541" i="123"/>
  <c r="B9728" i="119"/>
  <c r="A9728" i="119" s="1"/>
  <c r="D9727" i="119"/>
  <c r="C173" i="123" l="1"/>
  <c r="C174" i="123" s="1"/>
  <c r="C175" i="123" s="1"/>
  <c r="C176" i="123" s="1"/>
  <c r="C177" i="123" s="1"/>
  <c r="C178" i="123" s="1"/>
  <c r="C179" i="123" s="1"/>
  <c r="C180" i="123" s="1"/>
  <c r="C181" i="123" s="1"/>
  <c r="C182" i="123" s="1"/>
  <c r="C183" i="123" s="1"/>
  <c r="C184" i="123" s="1"/>
  <c r="C185" i="123" s="1"/>
  <c r="C186" i="123" s="1"/>
  <c r="C187" i="123" s="1"/>
  <c r="C188" i="123" s="1"/>
  <c r="C189" i="123" s="1"/>
  <c r="C190" i="123" s="1"/>
  <c r="C191" i="123" s="1"/>
  <c r="C192" i="123" s="1"/>
  <c r="C193" i="123" s="1"/>
  <c r="C194" i="123" s="1"/>
  <c r="C195" i="123" s="1"/>
  <c r="C196" i="123" s="1"/>
  <c r="C197" i="123" s="1"/>
  <c r="C198" i="123" s="1"/>
  <c r="C199" i="123" s="1"/>
  <c r="C200" i="123" s="1"/>
  <c r="C201" i="123" s="1"/>
  <c r="C202" i="123" s="1"/>
  <c r="C203" i="123" s="1"/>
  <c r="C204" i="123" s="1"/>
  <c r="C205" i="123" s="1"/>
  <c r="C206" i="123" s="1"/>
  <c r="C207" i="123" s="1"/>
  <c r="C208" i="123" s="1"/>
  <c r="C209" i="123" s="1"/>
  <c r="C210" i="123" s="1"/>
  <c r="C211" i="123" s="1"/>
  <c r="C212" i="123" s="1"/>
  <c r="C213" i="123" s="1"/>
  <c r="C214" i="123" s="1"/>
  <c r="C215" i="123" s="1"/>
  <c r="C216" i="123" s="1"/>
  <c r="C217" i="123" s="1"/>
  <c r="C218" i="123" s="1"/>
  <c r="C219" i="123" s="1"/>
  <c r="C220" i="123" s="1"/>
  <c r="C221" i="123" s="1"/>
  <c r="C222" i="123" s="1"/>
  <c r="C223" i="123" s="1"/>
  <c r="C224" i="123" s="1"/>
  <c r="C225" i="123" s="1"/>
  <c r="C226" i="123" s="1"/>
  <c r="C227" i="123" s="1"/>
  <c r="C228" i="123" s="1"/>
  <c r="C229" i="123" s="1"/>
  <c r="C230" i="123" s="1"/>
  <c r="C231" i="123" s="1"/>
  <c r="C232" i="123" s="1"/>
  <c r="C233" i="123" s="1"/>
  <c r="C234" i="123" s="1"/>
  <c r="C235" i="123" s="1"/>
  <c r="C236" i="123" s="1"/>
  <c r="C237" i="123" s="1"/>
  <c r="C238" i="123" s="1"/>
  <c r="C239" i="123" s="1"/>
  <c r="C240" i="123" s="1"/>
  <c r="C241" i="123" s="1"/>
  <c r="C242" i="123" s="1"/>
  <c r="C243" i="123" s="1"/>
  <c r="C244" i="123" s="1"/>
  <c r="C245" i="123" s="1"/>
  <c r="C246" i="123" s="1"/>
  <c r="C247" i="123" s="1"/>
  <c r="C248" i="123" s="1"/>
  <c r="C249" i="123" s="1"/>
  <c r="C250" i="123" s="1"/>
  <c r="C251" i="123" s="1"/>
  <c r="C252" i="123" s="1"/>
  <c r="C253" i="123" s="1"/>
  <c r="C254" i="123" s="1"/>
  <c r="C255" i="123" s="1"/>
  <c r="C256" i="123" s="1"/>
  <c r="C257" i="123" s="1"/>
  <c r="C258" i="123" s="1"/>
  <c r="C259" i="123" s="1"/>
  <c r="C260" i="123" s="1"/>
  <c r="C261" i="123" s="1"/>
  <c r="C262" i="123" s="1"/>
  <c r="C263" i="123" s="1"/>
  <c r="C264" i="123" s="1"/>
  <c r="C265" i="123" s="1"/>
  <c r="C266" i="123" s="1"/>
  <c r="C267" i="123" s="1"/>
  <c r="C268" i="123" s="1"/>
  <c r="C269" i="123" s="1"/>
  <c r="C270" i="123" s="1"/>
  <c r="C271" i="123" s="1"/>
  <c r="C272" i="123" s="1"/>
  <c r="C273" i="123" s="1"/>
  <c r="C274" i="123" s="1"/>
  <c r="C275" i="123" s="1"/>
  <c r="C276" i="123" s="1"/>
  <c r="C277" i="123" s="1"/>
  <c r="C278" i="123" s="1"/>
  <c r="C279" i="123" s="1"/>
  <c r="C280" i="123" s="1"/>
  <c r="C281" i="123" s="1"/>
  <c r="C282" i="123" s="1"/>
  <c r="C283" i="123" s="1"/>
  <c r="C284" i="123" s="1"/>
  <c r="C285" i="123" s="1"/>
  <c r="C286" i="123" s="1"/>
  <c r="C287" i="123" s="1"/>
  <c r="C288" i="123" s="1"/>
  <c r="C289" i="123" s="1"/>
  <c r="C290" i="123" s="1"/>
  <c r="C291" i="123" s="1"/>
  <c r="C292" i="123" s="1"/>
  <c r="C293" i="123" s="1"/>
  <c r="C294" i="123" s="1"/>
  <c r="C295" i="123" s="1"/>
  <c r="C296" i="123" s="1"/>
  <c r="C297" i="123" s="1"/>
  <c r="C298" i="123" s="1"/>
  <c r="C299" i="123" s="1"/>
  <c r="C300" i="123" s="1"/>
  <c r="C301" i="123" s="1"/>
  <c r="C302" i="123" s="1"/>
  <c r="C303" i="123" s="1"/>
  <c r="C304" i="123" s="1"/>
  <c r="C305" i="123" s="1"/>
  <c r="C306" i="123" s="1"/>
  <c r="C307" i="123" s="1"/>
  <c r="C308" i="123" s="1"/>
  <c r="C309" i="123" s="1"/>
  <c r="C310" i="123" s="1"/>
  <c r="C311" i="123" s="1"/>
  <c r="C312" i="123" s="1"/>
  <c r="C313" i="123" s="1"/>
  <c r="C314" i="123" s="1"/>
  <c r="C315" i="123" s="1"/>
  <c r="C316" i="123" s="1"/>
  <c r="C317" i="123" s="1"/>
  <c r="C318" i="123" s="1"/>
  <c r="C319" i="123" s="1"/>
  <c r="C320" i="123" s="1"/>
  <c r="C321" i="123" s="1"/>
  <c r="C322" i="123" s="1"/>
  <c r="C323" i="123" s="1"/>
  <c r="C324" i="123" s="1"/>
  <c r="C325" i="123" s="1"/>
  <c r="C326" i="123" s="1"/>
  <c r="C327" i="123" s="1"/>
  <c r="C328" i="123" s="1"/>
  <c r="C329" i="123" s="1"/>
  <c r="C330" i="123" s="1"/>
  <c r="C331" i="123" s="1"/>
  <c r="C332" i="123" s="1"/>
  <c r="C333" i="123" s="1"/>
  <c r="C334" i="123" s="1"/>
  <c r="C335" i="123" s="1"/>
  <c r="C336" i="123" s="1"/>
  <c r="C337" i="123" s="1"/>
  <c r="C338" i="123" s="1"/>
  <c r="C339" i="123" s="1"/>
  <c r="C340" i="123" s="1"/>
  <c r="C341" i="123" s="1"/>
  <c r="C342" i="123" s="1"/>
  <c r="C343" i="123" s="1"/>
  <c r="C344" i="123" s="1"/>
  <c r="C345" i="123" s="1"/>
  <c r="C346" i="123" s="1"/>
  <c r="C347" i="123" s="1"/>
  <c r="C348" i="123" s="1"/>
  <c r="C349" i="123" s="1"/>
  <c r="C350" i="123" s="1"/>
  <c r="C351" i="123" s="1"/>
  <c r="C352" i="123" s="1"/>
  <c r="C353" i="123" s="1"/>
  <c r="C354" i="123" s="1"/>
  <c r="C355" i="123" s="1"/>
  <c r="C356" i="123" s="1"/>
  <c r="C357" i="123" s="1"/>
  <c r="C358" i="123" s="1"/>
  <c r="C359" i="123" s="1"/>
  <c r="C360" i="123" s="1"/>
  <c r="C361" i="123" s="1"/>
  <c r="C362" i="123" s="1"/>
  <c r="C363" i="123" s="1"/>
  <c r="C364" i="123" s="1"/>
  <c r="C365" i="123" s="1"/>
  <c r="C366" i="123" s="1"/>
  <c r="C367" i="123" s="1"/>
  <c r="C368" i="123" s="1"/>
  <c r="C369" i="123" s="1"/>
  <c r="C370" i="123" s="1"/>
  <c r="C371" i="123" s="1"/>
  <c r="C372" i="123" s="1"/>
  <c r="C373" i="123" s="1"/>
  <c r="C374" i="123" s="1"/>
  <c r="C375" i="123" s="1"/>
  <c r="C376" i="123" s="1"/>
  <c r="C377" i="123" s="1"/>
  <c r="C378" i="123" s="1"/>
  <c r="C379" i="123" s="1"/>
  <c r="C380" i="123" s="1"/>
  <c r="C381" i="123" s="1"/>
  <c r="C382" i="123" s="1"/>
  <c r="C383" i="123" s="1"/>
  <c r="C384" i="123" s="1"/>
  <c r="C385" i="123" s="1"/>
  <c r="C386" i="123" s="1"/>
  <c r="C387" i="123" s="1"/>
  <c r="C388" i="123" s="1"/>
  <c r="C389" i="123" s="1"/>
  <c r="C390" i="123" s="1"/>
  <c r="C391" i="123" s="1"/>
  <c r="C392" i="123" s="1"/>
  <c r="C393" i="123" s="1"/>
  <c r="C394" i="123" s="1"/>
  <c r="C395" i="123" s="1"/>
  <c r="C396" i="123" s="1"/>
  <c r="C397" i="123" s="1"/>
  <c r="C398" i="123" s="1"/>
  <c r="C399" i="123" s="1"/>
  <c r="C400" i="123" s="1"/>
  <c r="C401" i="123" s="1"/>
  <c r="C402" i="123" s="1"/>
  <c r="C403" i="123" s="1"/>
  <c r="C404" i="123" s="1"/>
  <c r="C405" i="123" s="1"/>
  <c r="C406" i="123" s="1"/>
  <c r="C407" i="123" s="1"/>
  <c r="C408" i="123" s="1"/>
  <c r="C409" i="123" s="1"/>
  <c r="C410" i="123" s="1"/>
  <c r="C411" i="123" s="1"/>
  <c r="C412" i="123" s="1"/>
  <c r="C413" i="123" s="1"/>
  <c r="C414" i="123" s="1"/>
  <c r="C415" i="123" s="1"/>
  <c r="C416" i="123" s="1"/>
  <c r="C417" i="123" s="1"/>
  <c r="C418" i="123" s="1"/>
  <c r="C419" i="123" s="1"/>
  <c r="C420" i="123" s="1"/>
  <c r="C421" i="123" s="1"/>
  <c r="C422" i="123" s="1"/>
  <c r="C423" i="123" s="1"/>
  <c r="C424" i="123" s="1"/>
  <c r="C425" i="123" s="1"/>
  <c r="C426" i="123" s="1"/>
  <c r="C427" i="123" s="1"/>
  <c r="C428" i="123" s="1"/>
  <c r="C429" i="123" s="1"/>
  <c r="C430" i="123" s="1"/>
  <c r="C431" i="123" s="1"/>
  <c r="C432" i="123" s="1"/>
  <c r="C433" i="123" s="1"/>
  <c r="C173" i="119"/>
  <c r="C174" i="119" s="1"/>
  <c r="C175" i="119" s="1"/>
  <c r="C176" i="119" s="1"/>
  <c r="C177" i="119" s="1"/>
  <c r="C178" i="119" s="1"/>
  <c r="C179" i="119" s="1"/>
  <c r="C180" i="119" s="1"/>
  <c r="C181" i="119" s="1"/>
  <c r="C182" i="119" s="1"/>
  <c r="C183" i="119" s="1"/>
  <c r="C184" i="119" s="1"/>
  <c r="C185" i="119" s="1"/>
  <c r="C186" i="119" s="1"/>
  <c r="C187" i="119" s="1"/>
  <c r="C188" i="119" s="1"/>
  <c r="C189" i="119" s="1"/>
  <c r="C190" i="119" s="1"/>
  <c r="C191" i="119" s="1"/>
  <c r="C192" i="119" s="1"/>
  <c r="C193" i="119" s="1"/>
  <c r="C194" i="119" s="1"/>
  <c r="C195" i="119" s="1"/>
  <c r="C196" i="119" s="1"/>
  <c r="C197" i="119" s="1"/>
  <c r="C198" i="119" s="1"/>
  <c r="C199" i="119" s="1"/>
  <c r="C200" i="119" s="1"/>
  <c r="C201" i="119" s="1"/>
  <c r="C202" i="119" s="1"/>
  <c r="C203" i="119" s="1"/>
  <c r="C204" i="119" s="1"/>
  <c r="C205" i="119" s="1"/>
  <c r="C206" i="119" s="1"/>
  <c r="C207" i="119" s="1"/>
  <c r="C208" i="119" s="1"/>
  <c r="C209" i="119" s="1"/>
  <c r="C210" i="119" s="1"/>
  <c r="C211" i="119" s="1"/>
  <c r="C212" i="119" s="1"/>
  <c r="C213" i="119" s="1"/>
  <c r="C214" i="119" s="1"/>
  <c r="C215" i="119" s="1"/>
  <c r="C216" i="119" s="1"/>
  <c r="C217" i="119" s="1"/>
  <c r="C218" i="119" s="1"/>
  <c r="C219" i="119" s="1"/>
  <c r="C220" i="119" s="1"/>
  <c r="C221" i="119" s="1"/>
  <c r="C222" i="119" s="1"/>
  <c r="C223" i="119" s="1"/>
  <c r="C224" i="119" s="1"/>
  <c r="C225" i="119" s="1"/>
  <c r="C226" i="119" s="1"/>
  <c r="C227" i="119" s="1"/>
  <c r="C228" i="119" s="1"/>
  <c r="C229" i="119" s="1"/>
  <c r="C230" i="119" s="1"/>
  <c r="C231" i="119" s="1"/>
  <c r="C232" i="119" s="1"/>
  <c r="C233" i="119" s="1"/>
  <c r="C234" i="119" s="1"/>
  <c r="C235" i="119" s="1"/>
  <c r="C236" i="119" s="1"/>
  <c r="C237" i="119" s="1"/>
  <c r="C238" i="119" s="1"/>
  <c r="C239" i="119" s="1"/>
  <c r="C240" i="119" s="1"/>
  <c r="C241" i="119" s="1"/>
  <c r="C242" i="119" s="1"/>
  <c r="C243" i="119" s="1"/>
  <c r="C244" i="119" s="1"/>
  <c r="C245" i="119" s="1"/>
  <c r="C246" i="119" s="1"/>
  <c r="C247" i="119" s="1"/>
  <c r="C248" i="119" s="1"/>
  <c r="C249" i="119" s="1"/>
  <c r="C250" i="119" s="1"/>
  <c r="C251" i="119" s="1"/>
  <c r="C252" i="119" s="1"/>
  <c r="C253" i="119" s="1"/>
  <c r="C254" i="119" s="1"/>
  <c r="C255" i="119" s="1"/>
  <c r="C256" i="119" s="1"/>
  <c r="C257" i="119" s="1"/>
  <c r="C258" i="119" s="1"/>
  <c r="C259" i="119" s="1"/>
  <c r="C260" i="119" s="1"/>
  <c r="C261" i="119" s="1"/>
  <c r="C262" i="119" s="1"/>
  <c r="C263" i="119" s="1"/>
  <c r="C264" i="119" s="1"/>
  <c r="C265" i="119" s="1"/>
  <c r="C266" i="119" s="1"/>
  <c r="C267" i="119" s="1"/>
  <c r="C268" i="119" s="1"/>
  <c r="C269" i="119" s="1"/>
  <c r="C270" i="119" s="1"/>
  <c r="C271" i="119" s="1"/>
  <c r="C272" i="119" s="1"/>
  <c r="C273" i="119" s="1"/>
  <c r="C274" i="119" s="1"/>
  <c r="C275" i="119" s="1"/>
  <c r="C276" i="119" s="1"/>
  <c r="C277" i="119" s="1"/>
  <c r="C278" i="119" s="1"/>
  <c r="C279" i="119" s="1"/>
  <c r="C280" i="119" s="1"/>
  <c r="C281" i="119" s="1"/>
  <c r="C282" i="119" s="1"/>
  <c r="C283" i="119" s="1"/>
  <c r="C284" i="119" s="1"/>
  <c r="C285" i="119" s="1"/>
  <c r="C286" i="119" s="1"/>
  <c r="C287" i="119" s="1"/>
  <c r="C288" i="119" s="1"/>
  <c r="C289" i="119" s="1"/>
  <c r="C290" i="119" s="1"/>
  <c r="C291" i="119" s="1"/>
  <c r="C292" i="119" s="1"/>
  <c r="C293" i="119" s="1"/>
  <c r="C294" i="119" s="1"/>
  <c r="C295" i="119" s="1"/>
  <c r="C296" i="119" s="1"/>
  <c r="C297" i="119" s="1"/>
  <c r="C298" i="119" s="1"/>
  <c r="C299" i="119" s="1"/>
  <c r="C300" i="119" s="1"/>
  <c r="C301" i="119" s="1"/>
  <c r="C302" i="119" s="1"/>
  <c r="C303" i="119" s="1"/>
  <c r="C304" i="119" s="1"/>
  <c r="C305" i="119" s="1"/>
  <c r="C306" i="119" s="1"/>
  <c r="C307" i="119" s="1"/>
  <c r="C308" i="119" s="1"/>
  <c r="C309" i="119" s="1"/>
  <c r="C310" i="119" s="1"/>
  <c r="C311" i="119" s="1"/>
  <c r="C312" i="119" s="1"/>
  <c r="C313" i="119" s="1"/>
  <c r="C314" i="119" s="1"/>
  <c r="C315" i="119" s="1"/>
  <c r="C316" i="119" s="1"/>
  <c r="C317" i="119" s="1"/>
  <c r="C318" i="119" s="1"/>
  <c r="C319" i="119" s="1"/>
  <c r="C320" i="119" s="1"/>
  <c r="C321" i="119" s="1"/>
  <c r="C322" i="119" s="1"/>
  <c r="C323" i="119" s="1"/>
  <c r="C324" i="119" s="1"/>
  <c r="C325" i="119" s="1"/>
  <c r="C326" i="119" s="1"/>
  <c r="C327" i="119" s="1"/>
  <c r="C328" i="119" s="1"/>
  <c r="C329" i="119" s="1"/>
  <c r="C330" i="119" s="1"/>
  <c r="C331" i="119" s="1"/>
  <c r="C332" i="119" s="1"/>
  <c r="C333" i="119" s="1"/>
  <c r="C334" i="119" s="1"/>
  <c r="C335" i="119" s="1"/>
  <c r="C336" i="119" s="1"/>
  <c r="C337" i="119" s="1"/>
  <c r="C338" i="119" s="1"/>
  <c r="C339" i="119" s="1"/>
  <c r="C340" i="119" s="1"/>
  <c r="C341" i="119" s="1"/>
  <c r="C342" i="119" s="1"/>
  <c r="C343" i="119" s="1"/>
  <c r="C344" i="119" s="1"/>
  <c r="C345" i="119" s="1"/>
  <c r="C346" i="119" s="1"/>
  <c r="C347" i="119" s="1"/>
  <c r="C348" i="119" s="1"/>
  <c r="C349" i="119" s="1"/>
  <c r="C350" i="119" s="1"/>
  <c r="C351" i="119" s="1"/>
  <c r="C352" i="119" s="1"/>
  <c r="C353" i="119" s="1"/>
  <c r="C354" i="119" s="1"/>
  <c r="C355" i="119" s="1"/>
  <c r="C356" i="119" s="1"/>
  <c r="C357" i="119" s="1"/>
  <c r="C358" i="119" s="1"/>
  <c r="C359" i="119" s="1"/>
  <c r="C360" i="119" s="1"/>
  <c r="C361" i="119" s="1"/>
  <c r="C362" i="119" s="1"/>
  <c r="C363" i="119" s="1"/>
  <c r="C364" i="119" s="1"/>
  <c r="C365" i="119" s="1"/>
  <c r="C366" i="119" s="1"/>
  <c r="C367" i="119" s="1"/>
  <c r="C368" i="119" s="1"/>
  <c r="C369" i="119" s="1"/>
  <c r="C370" i="119" s="1"/>
  <c r="C371" i="119" s="1"/>
  <c r="C372" i="119" s="1"/>
  <c r="C373" i="119" s="1"/>
  <c r="C374" i="119" s="1"/>
  <c r="C375" i="119" s="1"/>
  <c r="C376" i="119" s="1"/>
  <c r="C377" i="119" s="1"/>
  <c r="C378" i="119" s="1"/>
  <c r="C379" i="119" s="1"/>
  <c r="C380" i="119" s="1"/>
  <c r="C381" i="119" s="1"/>
  <c r="C382" i="119" s="1"/>
  <c r="C383" i="119" s="1"/>
  <c r="C384" i="119" s="1"/>
  <c r="C385" i="119" s="1"/>
  <c r="C386" i="119" s="1"/>
  <c r="C387" i="119" s="1"/>
  <c r="C388" i="119" s="1"/>
  <c r="C389" i="119" s="1"/>
  <c r="C390" i="119" s="1"/>
  <c r="C391" i="119" s="1"/>
  <c r="C392" i="119" s="1"/>
  <c r="C393" i="119" s="1"/>
  <c r="C394" i="119" s="1"/>
  <c r="C395" i="119" s="1"/>
  <c r="C396" i="119" s="1"/>
  <c r="C397" i="119" s="1"/>
  <c r="C398" i="119" s="1"/>
  <c r="C399" i="119" s="1"/>
  <c r="C400" i="119" s="1"/>
  <c r="C401" i="119" s="1"/>
  <c r="C402" i="119" s="1"/>
  <c r="C403" i="119" s="1"/>
  <c r="C404" i="119" s="1"/>
  <c r="C405" i="119" s="1"/>
  <c r="C406" i="119" s="1"/>
  <c r="C407" i="119" s="1"/>
  <c r="C408" i="119" s="1"/>
  <c r="C409" i="119" s="1"/>
  <c r="C410" i="119" s="1"/>
  <c r="C411" i="119" s="1"/>
  <c r="C412" i="119" s="1"/>
  <c r="C413" i="119" s="1"/>
  <c r="C414" i="119" s="1"/>
  <c r="C415" i="119" s="1"/>
  <c r="C416" i="119" s="1"/>
  <c r="C417" i="119" s="1"/>
  <c r="C418" i="119" s="1"/>
  <c r="C419" i="119" s="1"/>
  <c r="C420" i="119" s="1"/>
  <c r="C421" i="119" s="1"/>
  <c r="C422" i="119" s="1"/>
  <c r="C423" i="119" s="1"/>
  <c r="C424" i="119" s="1"/>
  <c r="C425" i="119" s="1"/>
  <c r="C426" i="119" s="1"/>
  <c r="C427" i="119" s="1"/>
  <c r="C428" i="119" s="1"/>
  <c r="C429" i="119" s="1"/>
  <c r="C430" i="119" s="1"/>
  <c r="C431" i="119" s="1"/>
  <c r="C432" i="119" s="1"/>
  <c r="C433" i="119" s="1"/>
  <c r="B1759" i="125"/>
  <c r="D1758" i="125"/>
  <c r="B442" i="125"/>
  <c r="D441" i="125"/>
  <c r="A441" i="125"/>
  <c r="A1379" i="125"/>
  <c r="B1380" i="125"/>
  <c r="D1379" i="125"/>
  <c r="B767" i="125"/>
  <c r="D766" i="125"/>
  <c r="A766" i="125"/>
  <c r="B3850" i="124"/>
  <c r="D3849" i="124"/>
  <c r="A3849" i="124"/>
  <c r="D2303" i="124"/>
  <c r="A2303" i="124"/>
  <c r="B2304" i="124"/>
  <c r="D3482" i="124"/>
  <c r="A3482" i="124"/>
  <c r="B3483" i="124"/>
  <c r="B3118" i="124"/>
  <c r="D3117" i="124"/>
  <c r="A3117" i="124"/>
  <c r="D2873" i="123"/>
  <c r="B2874" i="123"/>
  <c r="A2873" i="123"/>
  <c r="A3321" i="123"/>
  <c r="B3322" i="123"/>
  <c r="D3321" i="123"/>
  <c r="B259" i="123"/>
  <c r="D258" i="123"/>
  <c r="A258" i="123"/>
  <c r="D2542" i="123"/>
  <c r="B2543" i="123"/>
  <c r="A2542" i="123"/>
  <c r="B9729" i="119"/>
  <c r="A9729" i="119" s="1"/>
  <c r="D9728" i="119"/>
  <c r="B1760" i="125" l="1"/>
  <c r="D1759" i="125"/>
  <c r="B1381" i="125"/>
  <c r="D1380" i="125"/>
  <c r="A1380" i="125"/>
  <c r="D442" i="125"/>
  <c r="A442" i="125"/>
  <c r="B443" i="125"/>
  <c r="A767" i="125"/>
  <c r="B768" i="125"/>
  <c r="D767" i="125"/>
  <c r="D3118" i="124"/>
  <c r="A3118" i="124"/>
  <c r="B3119" i="124"/>
  <c r="A3483" i="124"/>
  <c r="B3484" i="124"/>
  <c r="D3483" i="124"/>
  <c r="D3850" i="124"/>
  <c r="A3850" i="124"/>
  <c r="B3851" i="124"/>
  <c r="A2304" i="124"/>
  <c r="B2305" i="124"/>
  <c r="D2304" i="124"/>
  <c r="A2543" i="123"/>
  <c r="B2544" i="123"/>
  <c r="D2543" i="123"/>
  <c r="A2874" i="123"/>
  <c r="B2875" i="123"/>
  <c r="D2874" i="123"/>
  <c r="A259" i="123"/>
  <c r="B260" i="123"/>
  <c r="D259" i="123"/>
  <c r="B3323" i="123"/>
  <c r="D3322" i="123"/>
  <c r="A3322" i="123"/>
  <c r="D9729" i="119"/>
  <c r="B9730" i="119"/>
  <c r="A9730" i="119" s="1"/>
  <c r="B1761" i="125" l="1"/>
  <c r="D1760" i="125"/>
  <c r="B444" i="125"/>
  <c r="D443" i="125"/>
  <c r="A443" i="125"/>
  <c r="A1381" i="125"/>
  <c r="D1381" i="125"/>
  <c r="B1382" i="125"/>
  <c r="B769" i="125"/>
  <c r="D768" i="125"/>
  <c r="A768" i="125"/>
  <c r="B3120" i="124"/>
  <c r="D3119" i="124"/>
  <c r="A3119" i="124"/>
  <c r="D2305" i="124"/>
  <c r="A2305" i="124"/>
  <c r="B2306" i="124"/>
  <c r="D3484" i="124"/>
  <c r="A3484" i="124"/>
  <c r="B3485" i="124"/>
  <c r="A3851" i="124"/>
  <c r="D3851" i="124"/>
  <c r="B3852" i="124"/>
  <c r="A3323" i="123"/>
  <c r="D3323" i="123"/>
  <c r="B3324" i="123"/>
  <c r="D2544" i="123"/>
  <c r="B2545" i="123"/>
  <c r="A2544" i="123"/>
  <c r="D2875" i="123"/>
  <c r="A2875" i="123"/>
  <c r="B2876" i="123"/>
  <c r="B261" i="123"/>
  <c r="D260" i="123"/>
  <c r="A260" i="123"/>
  <c r="D9730" i="119"/>
  <c r="B9731" i="119"/>
  <c r="A9731" i="119" s="1"/>
  <c r="B1762" i="125" l="1"/>
  <c r="D1761" i="125"/>
  <c r="D444" i="125"/>
  <c r="A444" i="125"/>
  <c r="B445" i="125"/>
  <c r="B1383" i="125"/>
  <c r="D1382" i="125"/>
  <c r="A1382" i="125"/>
  <c r="A769" i="125"/>
  <c r="B770" i="125"/>
  <c r="D769" i="125"/>
  <c r="A3485" i="124"/>
  <c r="B3486" i="124"/>
  <c r="D3485" i="124"/>
  <c r="D3120" i="124"/>
  <c r="A3120" i="124"/>
  <c r="B3121" i="124"/>
  <c r="A2306" i="124"/>
  <c r="B2307" i="124"/>
  <c r="D2306" i="124"/>
  <c r="D3852" i="124"/>
  <c r="A3852" i="124"/>
  <c r="B3853" i="124"/>
  <c r="B3325" i="123"/>
  <c r="D3324" i="123"/>
  <c r="A3324" i="123"/>
  <c r="A261" i="123"/>
  <c r="B262" i="123"/>
  <c r="D261" i="123"/>
  <c r="A2876" i="123"/>
  <c r="B2877" i="123"/>
  <c r="D2876" i="123"/>
  <c r="A2545" i="123"/>
  <c r="B2546" i="123"/>
  <c r="D2545" i="123"/>
  <c r="B9732" i="119"/>
  <c r="A9732" i="119" s="1"/>
  <c r="D9731" i="119"/>
  <c r="B1763" i="125" l="1"/>
  <c r="D1762" i="125"/>
  <c r="B771" i="125"/>
  <c r="D770" i="125"/>
  <c r="A770" i="125"/>
  <c r="A1383" i="125"/>
  <c r="B1384" i="125"/>
  <c r="D1383" i="125"/>
  <c r="B446" i="125"/>
  <c r="D445" i="125"/>
  <c r="A445" i="125"/>
  <c r="D3853" i="124"/>
  <c r="A3853" i="124"/>
  <c r="B3854" i="124"/>
  <c r="D3486" i="124"/>
  <c r="A3486" i="124"/>
  <c r="B3487" i="124"/>
  <c r="A3121" i="124"/>
  <c r="B3122" i="124"/>
  <c r="D3121" i="124"/>
  <c r="D2307" i="124"/>
  <c r="A2307" i="124"/>
  <c r="B2308" i="124"/>
  <c r="B263" i="123"/>
  <c r="D262" i="123"/>
  <c r="A262" i="123"/>
  <c r="D2877" i="123"/>
  <c r="B2878" i="123"/>
  <c r="A2877" i="123"/>
  <c r="A3325" i="123"/>
  <c r="B3326" i="123"/>
  <c r="D3325" i="123"/>
  <c r="D2546" i="123"/>
  <c r="A2546" i="123"/>
  <c r="B2547" i="123"/>
  <c r="D9732" i="119"/>
  <c r="B9733" i="119"/>
  <c r="A9733" i="119" s="1"/>
  <c r="G28" i="10"/>
  <c r="G434" i="10" s="1"/>
  <c r="B1764" i="125" l="1"/>
  <c r="D1763" i="125"/>
  <c r="D446" i="125"/>
  <c r="A446" i="125"/>
  <c r="B447" i="125"/>
  <c r="B1385" i="125"/>
  <c r="D1384" i="125"/>
  <c r="A1384" i="125"/>
  <c r="A771" i="125"/>
  <c r="B772" i="125"/>
  <c r="D771" i="125"/>
  <c r="B3123" i="124"/>
  <c r="D3122" i="124"/>
  <c r="A3122" i="124"/>
  <c r="A3487" i="124"/>
  <c r="B3488" i="124"/>
  <c r="D3487" i="124"/>
  <c r="A2308" i="124"/>
  <c r="B2309" i="124"/>
  <c r="D2308" i="124"/>
  <c r="D3854" i="124"/>
  <c r="A3854" i="124"/>
  <c r="B3855" i="124"/>
  <c r="B3327" i="123"/>
  <c r="D3326" i="123"/>
  <c r="A3326" i="123"/>
  <c r="A2878" i="123"/>
  <c r="B2879" i="123"/>
  <c r="D2878" i="123"/>
  <c r="A2547" i="123"/>
  <c r="B2548" i="123"/>
  <c r="D2547" i="123"/>
  <c r="A263" i="123"/>
  <c r="B264" i="123"/>
  <c r="D263" i="123"/>
  <c r="B9734" i="119"/>
  <c r="A9734" i="119" s="1"/>
  <c r="D9733" i="119"/>
  <c r="D9734" i="119"/>
  <c r="B1765" i="125" l="1"/>
  <c r="D1764" i="125"/>
  <c r="B773" i="125"/>
  <c r="D772" i="125"/>
  <c r="A772" i="125"/>
  <c r="B448" i="125"/>
  <c r="D447" i="125"/>
  <c r="A447" i="125"/>
  <c r="A1385" i="125"/>
  <c r="D1385" i="125"/>
  <c r="B1386" i="125"/>
  <c r="D3488" i="124"/>
  <c r="A3488" i="124"/>
  <c r="B3489" i="124"/>
  <c r="B3856" i="124"/>
  <c r="D3855" i="124"/>
  <c r="A3855" i="124"/>
  <c r="D2309" i="124"/>
  <c r="A2309" i="124"/>
  <c r="B2310" i="124"/>
  <c r="D3123" i="124"/>
  <c r="A3123" i="124"/>
  <c r="B3124" i="124"/>
  <c r="B265" i="123"/>
  <c r="D264" i="123"/>
  <c r="A264" i="123"/>
  <c r="D2879" i="123"/>
  <c r="A2879" i="123"/>
  <c r="B2880" i="123"/>
  <c r="D2548" i="123"/>
  <c r="A2548" i="123"/>
  <c r="B2549" i="123"/>
  <c r="A3327" i="123"/>
  <c r="B3328" i="123"/>
  <c r="D3327" i="123"/>
  <c r="B9735" i="119"/>
  <c r="A9735" i="119" s="1"/>
  <c r="B9736" i="119" l="1"/>
  <c r="A9736" i="119" s="1"/>
  <c r="D9735" i="119"/>
  <c r="B1766" i="125"/>
  <c r="D1765" i="125"/>
  <c r="B1387" i="125"/>
  <c r="D1386" i="125"/>
  <c r="A1386" i="125"/>
  <c r="D448" i="125"/>
  <c r="A448" i="125"/>
  <c r="B449" i="125"/>
  <c r="A773" i="125"/>
  <c r="B774" i="125"/>
  <c r="D773" i="125"/>
  <c r="A2310" i="124"/>
  <c r="B2311" i="124"/>
  <c r="D2310" i="124"/>
  <c r="A3489" i="124"/>
  <c r="B3490" i="124"/>
  <c r="D3489" i="124"/>
  <c r="B3125" i="124"/>
  <c r="D3124" i="124"/>
  <c r="A3124" i="124"/>
  <c r="D3856" i="124"/>
  <c r="A3856" i="124"/>
  <c r="B3857" i="124"/>
  <c r="A2880" i="123"/>
  <c r="B2881" i="123"/>
  <c r="D2880" i="123"/>
  <c r="A2549" i="123"/>
  <c r="B2550" i="123"/>
  <c r="D2549" i="123"/>
  <c r="B3329" i="123"/>
  <c r="D3328" i="123"/>
  <c r="A3328" i="123"/>
  <c r="A265" i="123"/>
  <c r="B266" i="123"/>
  <c r="D265" i="123"/>
  <c r="D9736" i="119" l="1"/>
  <c r="B9737" i="119"/>
  <c r="A9737" i="119" s="1"/>
  <c r="B1767" i="125"/>
  <c r="D1766" i="125"/>
  <c r="B775" i="125"/>
  <c r="D774" i="125"/>
  <c r="A774" i="125"/>
  <c r="A1387" i="125"/>
  <c r="D1387" i="125"/>
  <c r="B1388" i="125"/>
  <c r="B450" i="125"/>
  <c r="D449" i="125"/>
  <c r="A449" i="125"/>
  <c r="D3125" i="124"/>
  <c r="A3125" i="124"/>
  <c r="B3126" i="124"/>
  <c r="D3490" i="124"/>
  <c r="A3490" i="124"/>
  <c r="B3491" i="124"/>
  <c r="D2311" i="124"/>
  <c r="A2311" i="124"/>
  <c r="B2312" i="124"/>
  <c r="B3858" i="124"/>
  <c r="D3857" i="124"/>
  <c r="A3857" i="124"/>
  <c r="A3329" i="123"/>
  <c r="D3329" i="123"/>
  <c r="B3330" i="123"/>
  <c r="B267" i="123"/>
  <c r="D266" i="123"/>
  <c r="A266" i="123"/>
  <c r="D2550" i="123"/>
  <c r="B2551" i="123"/>
  <c r="A2550" i="123"/>
  <c r="D2881" i="123"/>
  <c r="B2882" i="123"/>
  <c r="A2881" i="123"/>
  <c r="D9737" i="119"/>
  <c r="B9738" i="119"/>
  <c r="A9738" i="119" s="1"/>
  <c r="B1768" i="125" l="1"/>
  <c r="D1767" i="125"/>
  <c r="D450" i="125"/>
  <c r="A450" i="125"/>
  <c r="B451" i="125"/>
  <c r="B1389" i="125"/>
  <c r="D1388" i="125"/>
  <c r="A1388" i="125"/>
  <c r="A775" i="125"/>
  <c r="B776" i="125"/>
  <c r="D775" i="125"/>
  <c r="A2312" i="124"/>
  <c r="B2313" i="124"/>
  <c r="D2312" i="124"/>
  <c r="A3491" i="124"/>
  <c r="B3492" i="124"/>
  <c r="D3491" i="124"/>
  <c r="B3127" i="124"/>
  <c r="D3126" i="124"/>
  <c r="A3126" i="124"/>
  <c r="D3858" i="124"/>
  <c r="A3858" i="124"/>
  <c r="B3859" i="124"/>
  <c r="A2551" i="123"/>
  <c r="B2552" i="123"/>
  <c r="D2551" i="123"/>
  <c r="A2882" i="123"/>
  <c r="B2883" i="123"/>
  <c r="D2882" i="123"/>
  <c r="A267" i="123"/>
  <c r="B268" i="123"/>
  <c r="D267" i="123"/>
  <c r="B3331" i="123"/>
  <c r="D3330" i="123"/>
  <c r="A3330" i="123"/>
  <c r="B9739" i="119"/>
  <c r="A9739" i="119" s="1"/>
  <c r="D9738" i="119"/>
  <c r="B1769" i="125" l="1"/>
  <c r="D1768" i="125"/>
  <c r="D451" i="125"/>
  <c r="A451" i="125"/>
  <c r="B777" i="125"/>
  <c r="D776" i="125"/>
  <c r="A776" i="125"/>
  <c r="A1389" i="125"/>
  <c r="B1390" i="125"/>
  <c r="D1389" i="125"/>
  <c r="D3492" i="124"/>
  <c r="A3492" i="124"/>
  <c r="B3493" i="124"/>
  <c r="D2313" i="124"/>
  <c r="A2313" i="124"/>
  <c r="B2314" i="124"/>
  <c r="A3859" i="124"/>
  <c r="D3859" i="124"/>
  <c r="B3860" i="124"/>
  <c r="D3127" i="124"/>
  <c r="A3127" i="124"/>
  <c r="B3128" i="124"/>
  <c r="A3331" i="123"/>
  <c r="D3331" i="123"/>
  <c r="B3332" i="123"/>
  <c r="B269" i="123"/>
  <c r="D268" i="123"/>
  <c r="A268" i="123"/>
  <c r="D2552" i="123"/>
  <c r="B2553" i="123"/>
  <c r="A2552" i="123"/>
  <c r="D2883" i="123"/>
  <c r="A2883" i="123"/>
  <c r="B2884" i="123"/>
  <c r="D9739" i="119"/>
  <c r="B9740" i="119"/>
  <c r="A9740" i="119" s="1"/>
  <c r="B1770" i="125" l="1"/>
  <c r="D1769" i="125"/>
  <c r="B1391" i="125"/>
  <c r="D1390" i="125"/>
  <c r="A1390" i="125"/>
  <c r="A777" i="125"/>
  <c r="B778" i="125"/>
  <c r="D777" i="125"/>
  <c r="D3860" i="124"/>
  <c r="A3860" i="124"/>
  <c r="B3861" i="124"/>
  <c r="B3129" i="124"/>
  <c r="D3128" i="124"/>
  <c r="A3128" i="124"/>
  <c r="A2314" i="124"/>
  <c r="B2315" i="124"/>
  <c r="D2314" i="124"/>
  <c r="A3493" i="124"/>
  <c r="B3494" i="124"/>
  <c r="D3493" i="124"/>
  <c r="B3333" i="123"/>
  <c r="D3332" i="123"/>
  <c r="A3332" i="123"/>
  <c r="A269" i="123"/>
  <c r="B270" i="123"/>
  <c r="D269" i="123"/>
  <c r="A2884" i="123"/>
  <c r="B2885" i="123"/>
  <c r="D2884" i="123"/>
  <c r="A2553" i="123"/>
  <c r="B2554" i="123"/>
  <c r="D2553" i="123"/>
  <c r="B9741" i="119"/>
  <c r="A9741" i="119" s="1"/>
  <c r="D9740" i="119"/>
  <c r="B1771" i="125" l="1"/>
  <c r="D1770" i="125"/>
  <c r="B779" i="125"/>
  <c r="D778" i="125"/>
  <c r="A778" i="125"/>
  <c r="A1391" i="125"/>
  <c r="B1392" i="125"/>
  <c r="D1391" i="125"/>
  <c r="D2315" i="124"/>
  <c r="A2315" i="124"/>
  <c r="B2316" i="124"/>
  <c r="D3494" i="124"/>
  <c r="A3494" i="124"/>
  <c r="B3495" i="124"/>
  <c r="D3129" i="124"/>
  <c r="A3129" i="124"/>
  <c r="B3130" i="124"/>
  <c r="D3861" i="124"/>
  <c r="A3861" i="124"/>
  <c r="B3862" i="124"/>
  <c r="B271" i="123"/>
  <c r="D270" i="123"/>
  <c r="A270" i="123"/>
  <c r="D2554" i="123"/>
  <c r="A2554" i="123"/>
  <c r="B2555" i="123"/>
  <c r="B2886" i="123"/>
  <c r="D2885" i="123"/>
  <c r="A2885" i="123"/>
  <c r="A3333" i="123"/>
  <c r="B3334" i="123"/>
  <c r="D3333" i="123"/>
  <c r="D9741" i="119"/>
  <c r="B9742" i="119"/>
  <c r="A9742" i="119" s="1"/>
  <c r="A402" i="10"/>
  <c r="B1772" i="125" l="1"/>
  <c r="D1771" i="125"/>
  <c r="A779" i="125"/>
  <c r="B780" i="125"/>
  <c r="D779" i="125"/>
  <c r="B1393" i="125"/>
  <c r="D1392" i="125"/>
  <c r="A1392" i="125"/>
  <c r="D3862" i="124"/>
  <c r="A3862" i="124"/>
  <c r="B3863" i="124"/>
  <c r="A2316" i="124"/>
  <c r="B2317" i="124"/>
  <c r="D2316" i="124"/>
  <c r="A3495" i="124"/>
  <c r="B3496" i="124"/>
  <c r="D3495" i="124"/>
  <c r="B3131" i="124"/>
  <c r="D3130" i="124"/>
  <c r="A3130" i="124"/>
  <c r="B3335" i="123"/>
  <c r="D3334" i="123"/>
  <c r="A3334" i="123"/>
  <c r="A271" i="123"/>
  <c r="B272" i="123"/>
  <c r="D271" i="123"/>
  <c r="A2886" i="123"/>
  <c r="B2887" i="123"/>
  <c r="D2886" i="123"/>
  <c r="A2555" i="123"/>
  <c r="B2556" i="123"/>
  <c r="D2555" i="123"/>
  <c r="B9743" i="119"/>
  <c r="A9743" i="119" s="1"/>
  <c r="D9742" i="119"/>
  <c r="A397" i="10"/>
  <c r="A396" i="10"/>
  <c r="B1773" i="125" l="1"/>
  <c r="D1772" i="125"/>
  <c r="B781" i="125"/>
  <c r="D780" i="125"/>
  <c r="A780" i="125"/>
  <c r="A1393" i="125"/>
  <c r="B1394" i="125"/>
  <c r="D1393" i="125"/>
  <c r="D3496" i="124"/>
  <c r="A3496" i="124"/>
  <c r="B3497" i="124"/>
  <c r="D2317" i="124"/>
  <c r="A2317" i="124"/>
  <c r="B2318" i="124"/>
  <c r="B3864" i="124"/>
  <c r="D3863" i="124"/>
  <c r="A3863" i="124"/>
  <c r="D3131" i="124"/>
  <c r="A3131" i="124"/>
  <c r="B3132" i="124"/>
  <c r="B2888" i="123"/>
  <c r="D2887" i="123"/>
  <c r="A2887" i="123"/>
  <c r="A3335" i="123"/>
  <c r="B3336" i="123"/>
  <c r="D3335" i="123"/>
  <c r="D2556" i="123"/>
  <c r="B2557" i="123"/>
  <c r="A2556" i="123"/>
  <c r="B273" i="123"/>
  <c r="D272" i="123"/>
  <c r="A272" i="123"/>
  <c r="D9743" i="119"/>
  <c r="B9744" i="119"/>
  <c r="A9744" i="119" s="1"/>
  <c r="B1774" i="125" l="1"/>
  <c r="D1773" i="125"/>
  <c r="B1395" i="125"/>
  <c r="D1394" i="125"/>
  <c r="A1394" i="125"/>
  <c r="A781" i="125"/>
  <c r="B782" i="125"/>
  <c r="D781" i="125"/>
  <c r="A3497" i="124"/>
  <c r="B3498" i="124"/>
  <c r="D3497" i="124"/>
  <c r="B3133" i="124"/>
  <c r="D3132" i="124"/>
  <c r="A3132" i="124"/>
  <c r="D3864" i="124"/>
  <c r="A3864" i="124"/>
  <c r="B3865" i="124"/>
  <c r="A2318" i="124"/>
  <c r="B2319" i="124"/>
  <c r="D2318" i="124"/>
  <c r="A2557" i="123"/>
  <c r="B2558" i="123"/>
  <c r="D2557" i="123"/>
  <c r="A2888" i="123"/>
  <c r="B2889" i="123"/>
  <c r="D2888" i="123"/>
  <c r="A273" i="123"/>
  <c r="B274" i="123"/>
  <c r="D273" i="123"/>
  <c r="B3337" i="123"/>
  <c r="D3336" i="123"/>
  <c r="A3336" i="123"/>
  <c r="B9745" i="119"/>
  <c r="A9745" i="119" s="1"/>
  <c r="D9744" i="119"/>
  <c r="B1775" i="125" l="1"/>
  <c r="D1774" i="125"/>
  <c r="B783" i="125"/>
  <c r="D782" i="125"/>
  <c r="A782" i="125"/>
  <c r="A1395" i="125"/>
  <c r="B1396" i="125"/>
  <c r="D1395" i="125"/>
  <c r="D3498" i="124"/>
  <c r="A3498" i="124"/>
  <c r="B3499" i="124"/>
  <c r="B3866" i="124"/>
  <c r="D3865" i="124"/>
  <c r="A3865" i="124"/>
  <c r="D3133" i="124"/>
  <c r="A3133" i="124"/>
  <c r="B3134" i="124"/>
  <c r="D2319" i="124"/>
  <c r="A2319" i="124"/>
  <c r="B2320" i="124"/>
  <c r="D2558" i="123"/>
  <c r="B2559" i="123"/>
  <c r="A2558" i="123"/>
  <c r="B2890" i="123"/>
  <c r="D2889" i="123"/>
  <c r="A2889" i="123"/>
  <c r="A3337" i="123"/>
  <c r="B3338" i="123"/>
  <c r="D3337" i="123"/>
  <c r="B275" i="123"/>
  <c r="D274" i="123"/>
  <c r="A274" i="123"/>
  <c r="D9745" i="119"/>
  <c r="B9746" i="119"/>
  <c r="A9746" i="119" s="1"/>
  <c r="D4428" i="119"/>
  <c r="D4429" i="119"/>
  <c r="D4430" i="119"/>
  <c r="D4431" i="119"/>
  <c r="D4432" i="119"/>
  <c r="D4433" i="119"/>
  <c r="D4434" i="119"/>
  <c r="D4435" i="119"/>
  <c r="D4436" i="119"/>
  <c r="D4437" i="119"/>
  <c r="D4438" i="119"/>
  <c r="D4439" i="119"/>
  <c r="D4440" i="119"/>
  <c r="D4441" i="119"/>
  <c r="D4442" i="119"/>
  <c r="D4443" i="119"/>
  <c r="D4444" i="119"/>
  <c r="D4445" i="119"/>
  <c r="D4446" i="119"/>
  <c r="D4447" i="119"/>
  <c r="D4448" i="119"/>
  <c r="D4449" i="119"/>
  <c r="D4450" i="119"/>
  <c r="D4451" i="119"/>
  <c r="D4452" i="119"/>
  <c r="D4453" i="119"/>
  <c r="D4454" i="119"/>
  <c r="D4455" i="119"/>
  <c r="D4456" i="119"/>
  <c r="D4457" i="119"/>
  <c r="D4458" i="119"/>
  <c r="D4459" i="119"/>
  <c r="D4460" i="119"/>
  <c r="D4461" i="119"/>
  <c r="D4462" i="119"/>
  <c r="D4463" i="119"/>
  <c r="D4464" i="119"/>
  <c r="D4465" i="119"/>
  <c r="D4466" i="119"/>
  <c r="D4467" i="119"/>
  <c r="D4468" i="119"/>
  <c r="D4469" i="119"/>
  <c r="D4470" i="119"/>
  <c r="D4471" i="119"/>
  <c r="D4472" i="119"/>
  <c r="D4473" i="119"/>
  <c r="D4474" i="119"/>
  <c r="D4475" i="119"/>
  <c r="D4476" i="119"/>
  <c r="D4477" i="119"/>
  <c r="D4478" i="119"/>
  <c r="D4479" i="119"/>
  <c r="D4480" i="119"/>
  <c r="D4481" i="119"/>
  <c r="D4482" i="119"/>
  <c r="D4483" i="119"/>
  <c r="D4484" i="119"/>
  <c r="D4485" i="119"/>
  <c r="D4486" i="119"/>
  <c r="D4487" i="119"/>
  <c r="D4488" i="119"/>
  <c r="D4489" i="119"/>
  <c r="D4490" i="119"/>
  <c r="D4491" i="119"/>
  <c r="D4492" i="119"/>
  <c r="D4493" i="119"/>
  <c r="D4494" i="119"/>
  <c r="D4495" i="119"/>
  <c r="D4496" i="119"/>
  <c r="D4497" i="119"/>
  <c r="D4498" i="119"/>
  <c r="D4499" i="119"/>
  <c r="D4500" i="119"/>
  <c r="D4501" i="119"/>
  <c r="D4502" i="119"/>
  <c r="D4503" i="119"/>
  <c r="D4504" i="119"/>
  <c r="D4505" i="119"/>
  <c r="D4506" i="119"/>
  <c r="D4507" i="119"/>
  <c r="D4508" i="119"/>
  <c r="D4509" i="119"/>
  <c r="D4510" i="119"/>
  <c r="D4511" i="119"/>
  <c r="D4512" i="119"/>
  <c r="D4513" i="119"/>
  <c r="D4514" i="119"/>
  <c r="D4515" i="119"/>
  <c r="D4516" i="119"/>
  <c r="D4517" i="119"/>
  <c r="D4518" i="119"/>
  <c r="D4519" i="119"/>
  <c r="D4520" i="119"/>
  <c r="D4521" i="119"/>
  <c r="D4522" i="119"/>
  <c r="D4523" i="119"/>
  <c r="D4524" i="119"/>
  <c r="D4525" i="119"/>
  <c r="D4526" i="119"/>
  <c r="D4527" i="119"/>
  <c r="D4528" i="119"/>
  <c r="D4529" i="119"/>
  <c r="D4530" i="119"/>
  <c r="D4531" i="119"/>
  <c r="D4532" i="119"/>
  <c r="D4533" i="119"/>
  <c r="D4534" i="119"/>
  <c r="D4535" i="119"/>
  <c r="D4536" i="119"/>
  <c r="D4537" i="119"/>
  <c r="D4538" i="119"/>
  <c r="D4539" i="119"/>
  <c r="D4540" i="119"/>
  <c r="D4541" i="119"/>
  <c r="D4542" i="119"/>
  <c r="D4543" i="119"/>
  <c r="D4544" i="119"/>
  <c r="D4545" i="119"/>
  <c r="D4546" i="119"/>
  <c r="D4547" i="119"/>
  <c r="D4548" i="119"/>
  <c r="D4549" i="119"/>
  <c r="D4550" i="119"/>
  <c r="D4551" i="119"/>
  <c r="D4552" i="119"/>
  <c r="D4553" i="119"/>
  <c r="D4554" i="119"/>
  <c r="D4555" i="119"/>
  <c r="D4556" i="119"/>
  <c r="D4557" i="119"/>
  <c r="D4558" i="119"/>
  <c r="D4559" i="119"/>
  <c r="D4560" i="119"/>
  <c r="D4561" i="119"/>
  <c r="D4562" i="119"/>
  <c r="D4563" i="119"/>
  <c r="D4564" i="119"/>
  <c r="D4565" i="119"/>
  <c r="D4566" i="119"/>
  <c r="D4567" i="119"/>
  <c r="D4568" i="119"/>
  <c r="D4569" i="119"/>
  <c r="D4570" i="119"/>
  <c r="D4571" i="119"/>
  <c r="D4572" i="119"/>
  <c r="D4573" i="119"/>
  <c r="D4574" i="119"/>
  <c r="D4575" i="119"/>
  <c r="D4576" i="119"/>
  <c r="D4577" i="119"/>
  <c r="D4578" i="119"/>
  <c r="D4579" i="119"/>
  <c r="D4580" i="119"/>
  <c r="D4581" i="119"/>
  <c r="D4582" i="119"/>
  <c r="D4583" i="119"/>
  <c r="D4584" i="119"/>
  <c r="D4585" i="119"/>
  <c r="D4586" i="119"/>
  <c r="D4587" i="119"/>
  <c r="D4588" i="119"/>
  <c r="D4589" i="119"/>
  <c r="D4590" i="119"/>
  <c r="D4591" i="119"/>
  <c r="D4592" i="119"/>
  <c r="D4593" i="119"/>
  <c r="D4594" i="119"/>
  <c r="D4595" i="119"/>
  <c r="D4596" i="119"/>
  <c r="D4597" i="119"/>
  <c r="D4598" i="119"/>
  <c r="D4599" i="119"/>
  <c r="D4600" i="119"/>
  <c r="D4601" i="119"/>
  <c r="D4602" i="119"/>
  <c r="D4603" i="119"/>
  <c r="D4604" i="119"/>
  <c r="D4605" i="119"/>
  <c r="D4606" i="119"/>
  <c r="D4607" i="119"/>
  <c r="D4608" i="119"/>
  <c r="D4609" i="119"/>
  <c r="D4610" i="119"/>
  <c r="D4611" i="119"/>
  <c r="D4612" i="119"/>
  <c r="D4613" i="119"/>
  <c r="D4614" i="119"/>
  <c r="D4615" i="119"/>
  <c r="D4616" i="119"/>
  <c r="D4617" i="119"/>
  <c r="D4618" i="119"/>
  <c r="D4619" i="119"/>
  <c r="D4620" i="119"/>
  <c r="D4621" i="119"/>
  <c r="D4622" i="119"/>
  <c r="D4623" i="119"/>
  <c r="D4624" i="119"/>
  <c r="D4625" i="119"/>
  <c r="D4626" i="119"/>
  <c r="D4427" i="119"/>
  <c r="B1776" i="125" l="1"/>
  <c r="D1775" i="125"/>
  <c r="B1397" i="125"/>
  <c r="D1396" i="125"/>
  <c r="A1396" i="125"/>
  <c r="A783" i="125"/>
  <c r="B784" i="125"/>
  <c r="D783" i="125"/>
  <c r="A2320" i="124"/>
  <c r="B2321" i="124"/>
  <c r="D2320" i="124"/>
  <c r="A3499" i="124"/>
  <c r="B3500" i="124"/>
  <c r="D3499" i="124"/>
  <c r="B3135" i="124"/>
  <c r="D3134" i="124"/>
  <c r="A3134" i="124"/>
  <c r="D3866" i="124"/>
  <c r="A3866" i="124"/>
  <c r="B3867" i="124"/>
  <c r="A2559" i="123"/>
  <c r="B2560" i="123"/>
  <c r="D2559" i="123"/>
  <c r="B3339" i="123"/>
  <c r="D3338" i="123"/>
  <c r="A3338" i="123"/>
  <c r="A2890" i="123"/>
  <c r="B2891" i="123"/>
  <c r="D2890" i="123"/>
  <c r="A275" i="123"/>
  <c r="B276" i="123"/>
  <c r="D275" i="123"/>
  <c r="B9747" i="119"/>
  <c r="A9747" i="119" s="1"/>
  <c r="D9746" i="119"/>
  <c r="D4628" i="119"/>
  <c r="D4629" i="119"/>
  <c r="D4630" i="119"/>
  <c r="D4631" i="119"/>
  <c r="D4632" i="119"/>
  <c r="D4633" i="119"/>
  <c r="D4634" i="119"/>
  <c r="D4635" i="119"/>
  <c r="D4636" i="119"/>
  <c r="D4637" i="119"/>
  <c r="D4638" i="119"/>
  <c r="D4639" i="119"/>
  <c r="D4640" i="119"/>
  <c r="D4641" i="119"/>
  <c r="D4642" i="119"/>
  <c r="D4643" i="119"/>
  <c r="D4644" i="119"/>
  <c r="D4645" i="119"/>
  <c r="D4646" i="119"/>
  <c r="D4647" i="119"/>
  <c r="D4648" i="119"/>
  <c r="D4649" i="119"/>
  <c r="D4650" i="119"/>
  <c r="D4651" i="119"/>
  <c r="D4652" i="119"/>
  <c r="D4653" i="119"/>
  <c r="D4654" i="119"/>
  <c r="D4655" i="119"/>
  <c r="D4656" i="119"/>
  <c r="D4657" i="119"/>
  <c r="D4658" i="119"/>
  <c r="D4659" i="119"/>
  <c r="D4660" i="119"/>
  <c r="D4661" i="119"/>
  <c r="D4662" i="119"/>
  <c r="D4663" i="119"/>
  <c r="D4664" i="119"/>
  <c r="D4665" i="119"/>
  <c r="D4666" i="119"/>
  <c r="D4667" i="119"/>
  <c r="D4668" i="119"/>
  <c r="D4669" i="119"/>
  <c r="D4670" i="119"/>
  <c r="D4671" i="119"/>
  <c r="D4672" i="119"/>
  <c r="D4673" i="119"/>
  <c r="D4674" i="119"/>
  <c r="D4675" i="119"/>
  <c r="D4676" i="119"/>
  <c r="D4677" i="119"/>
  <c r="D4678" i="119"/>
  <c r="D4679" i="119"/>
  <c r="D4680" i="119"/>
  <c r="D4681" i="119"/>
  <c r="D4682" i="119"/>
  <c r="D4683" i="119"/>
  <c r="D4684" i="119"/>
  <c r="D4685" i="119"/>
  <c r="D4686" i="119"/>
  <c r="D4687" i="119"/>
  <c r="D4688" i="119"/>
  <c r="D4689" i="119"/>
  <c r="D4690" i="119"/>
  <c r="D4691" i="119"/>
  <c r="D4692" i="119"/>
  <c r="D4693" i="119"/>
  <c r="D4694" i="119"/>
  <c r="D4695" i="119"/>
  <c r="D4696" i="119"/>
  <c r="D4697" i="119"/>
  <c r="D4698" i="119"/>
  <c r="D4699" i="119"/>
  <c r="D4700" i="119"/>
  <c r="D4701" i="119"/>
  <c r="D4702" i="119"/>
  <c r="D4703" i="119"/>
  <c r="D4704" i="119"/>
  <c r="D4705" i="119"/>
  <c r="D4706" i="119"/>
  <c r="D4707" i="119"/>
  <c r="D4708" i="119"/>
  <c r="D4709" i="119"/>
  <c r="D4710" i="119"/>
  <c r="D4711" i="119"/>
  <c r="D4712" i="119"/>
  <c r="D4713" i="119"/>
  <c r="D4714" i="119"/>
  <c r="D4715" i="119"/>
  <c r="D4716" i="119"/>
  <c r="D4717" i="119"/>
  <c r="D4718" i="119"/>
  <c r="D4719" i="119"/>
  <c r="D4720" i="119"/>
  <c r="D4721" i="119"/>
  <c r="D4722" i="119"/>
  <c r="D4723" i="119"/>
  <c r="D4724" i="119"/>
  <c r="D4725" i="119"/>
  <c r="D4726" i="119"/>
  <c r="D4727" i="119"/>
  <c r="D4728" i="119"/>
  <c r="D4729" i="119"/>
  <c r="D4730" i="119"/>
  <c r="D4731" i="119"/>
  <c r="D4732" i="119"/>
  <c r="D4733" i="119"/>
  <c r="D4734" i="119"/>
  <c r="D4735" i="119"/>
  <c r="D4736" i="119"/>
  <c r="D4737" i="119"/>
  <c r="D4738" i="119"/>
  <c r="D4739" i="119"/>
  <c r="D4740" i="119"/>
  <c r="D4741" i="119"/>
  <c r="D4742" i="119"/>
  <c r="D4743" i="119"/>
  <c r="D4744" i="119"/>
  <c r="D4745" i="119"/>
  <c r="D4746" i="119"/>
  <c r="D4747" i="119"/>
  <c r="D4748" i="119"/>
  <c r="D4749" i="119"/>
  <c r="D4750" i="119"/>
  <c r="D4751" i="119"/>
  <c r="D4752" i="119"/>
  <c r="D4753" i="119"/>
  <c r="D4754" i="119"/>
  <c r="D4755" i="119"/>
  <c r="D4756" i="119"/>
  <c r="D4757" i="119"/>
  <c r="D4758" i="119"/>
  <c r="D4759" i="119"/>
  <c r="D4760" i="119"/>
  <c r="D4761" i="119"/>
  <c r="D4762" i="119"/>
  <c r="D4763" i="119"/>
  <c r="D4764" i="119"/>
  <c r="D4765" i="119"/>
  <c r="D4766" i="119"/>
  <c r="D4767" i="119"/>
  <c r="D4768" i="119"/>
  <c r="D4769" i="119"/>
  <c r="D4770" i="119"/>
  <c r="D4771" i="119"/>
  <c r="D4772" i="119"/>
  <c r="D4773" i="119"/>
  <c r="D4774" i="119"/>
  <c r="D4775" i="119"/>
  <c r="D4776" i="119"/>
  <c r="D4777" i="119"/>
  <c r="D4778" i="119"/>
  <c r="D4779" i="119"/>
  <c r="D4780" i="119"/>
  <c r="D4781" i="119"/>
  <c r="D4782" i="119"/>
  <c r="D4783" i="119"/>
  <c r="D4784" i="119"/>
  <c r="D4785" i="119"/>
  <c r="D4786" i="119"/>
  <c r="D4787" i="119"/>
  <c r="D4788" i="119"/>
  <c r="D4789" i="119"/>
  <c r="D4790" i="119"/>
  <c r="D4791" i="119"/>
  <c r="D4792" i="119"/>
  <c r="D4793" i="119"/>
  <c r="D4794" i="119"/>
  <c r="D4795" i="119"/>
  <c r="D4796" i="119"/>
  <c r="D4797" i="119"/>
  <c r="D4798" i="119"/>
  <c r="D4799" i="119"/>
  <c r="D4800" i="119"/>
  <c r="D4801" i="119"/>
  <c r="D4802" i="119"/>
  <c r="D4803" i="119"/>
  <c r="D4804" i="119"/>
  <c r="D4805" i="119"/>
  <c r="D4806" i="119"/>
  <c r="D4807" i="119"/>
  <c r="D4808" i="119"/>
  <c r="D4809" i="119"/>
  <c r="D4810" i="119"/>
  <c r="D4811" i="119"/>
  <c r="D4812" i="119"/>
  <c r="D4813" i="119"/>
  <c r="D4814" i="119"/>
  <c r="D4815" i="119"/>
  <c r="D4816" i="119"/>
  <c r="D4817" i="119"/>
  <c r="D4818" i="119"/>
  <c r="D4819" i="119"/>
  <c r="D4820" i="119"/>
  <c r="D4821" i="119"/>
  <c r="D4822" i="119"/>
  <c r="D4823" i="119"/>
  <c r="D4824" i="119"/>
  <c r="D4825" i="119"/>
  <c r="D4826" i="119"/>
  <c r="D4827" i="119"/>
  <c r="D4828" i="119"/>
  <c r="D4829" i="119"/>
  <c r="D4830" i="119"/>
  <c r="D4831" i="119"/>
  <c r="D4832" i="119"/>
  <c r="D4833" i="119"/>
  <c r="D4834" i="119"/>
  <c r="D4835" i="119"/>
  <c r="D4836" i="119"/>
  <c r="D4837" i="119"/>
  <c r="D4838" i="119"/>
  <c r="D4839" i="119"/>
  <c r="D4840" i="119"/>
  <c r="D4841" i="119"/>
  <c r="D4842" i="119"/>
  <c r="D4843" i="119"/>
  <c r="D4844" i="119"/>
  <c r="D4845" i="119"/>
  <c r="D4846" i="119"/>
  <c r="D4847" i="119"/>
  <c r="D4848" i="119"/>
  <c r="D4849" i="119"/>
  <c r="D4850" i="119"/>
  <c r="D4851" i="119"/>
  <c r="D4852" i="119"/>
  <c r="D4853" i="119"/>
  <c r="D4854" i="119"/>
  <c r="D4855" i="119"/>
  <c r="D4856" i="119"/>
  <c r="D4857" i="119"/>
  <c r="D4858" i="119"/>
  <c r="D4859" i="119"/>
  <c r="D4860" i="119"/>
  <c r="D4861" i="119"/>
  <c r="D4862" i="119"/>
  <c r="D4863" i="119"/>
  <c r="D4864" i="119"/>
  <c r="D4865" i="119"/>
  <c r="D4866" i="119"/>
  <c r="D4867" i="119"/>
  <c r="D4868" i="119"/>
  <c r="D4869" i="119"/>
  <c r="D4870" i="119"/>
  <c r="D4871" i="119"/>
  <c r="D4872" i="119"/>
  <c r="D4873" i="119"/>
  <c r="D4874" i="119"/>
  <c r="D4875" i="119"/>
  <c r="D4876" i="119"/>
  <c r="D4877" i="119"/>
  <c r="D4878" i="119"/>
  <c r="D4879" i="119"/>
  <c r="D4880" i="119"/>
  <c r="D4881" i="119"/>
  <c r="D4882" i="119"/>
  <c r="D4883" i="119"/>
  <c r="D4627" i="119"/>
  <c r="B1777" i="125" l="1"/>
  <c r="D1776" i="125"/>
  <c r="B785" i="125"/>
  <c r="D784" i="125"/>
  <c r="A784" i="125"/>
  <c r="A1397" i="125"/>
  <c r="D1397" i="125"/>
  <c r="B1398" i="125"/>
  <c r="D3135" i="124"/>
  <c r="A3135" i="124"/>
  <c r="B3136" i="124"/>
  <c r="D3500" i="124"/>
  <c r="A3500" i="124"/>
  <c r="B3501" i="124"/>
  <c r="A3867" i="124"/>
  <c r="D3867" i="124"/>
  <c r="B3868" i="124"/>
  <c r="D2321" i="124"/>
  <c r="A2321" i="124"/>
  <c r="B2322" i="124"/>
  <c r="B277" i="123"/>
  <c r="D276" i="123"/>
  <c r="A276" i="123"/>
  <c r="B2892" i="123"/>
  <c r="D2891" i="123"/>
  <c r="A2891" i="123"/>
  <c r="A3339" i="123"/>
  <c r="D3339" i="123"/>
  <c r="B3340" i="123"/>
  <c r="D2560" i="123"/>
  <c r="B2561" i="123"/>
  <c r="A2560" i="123"/>
  <c r="D9747" i="119"/>
  <c r="B9748" i="119"/>
  <c r="A9748" i="119" s="1"/>
  <c r="D2730" i="119"/>
  <c r="D2731" i="119"/>
  <c r="D2732" i="119"/>
  <c r="D2733" i="119"/>
  <c r="D2734" i="119"/>
  <c r="D2735" i="119"/>
  <c r="D2736" i="119"/>
  <c r="D2737" i="119"/>
  <c r="D2738" i="119"/>
  <c r="D2739" i="119"/>
  <c r="D2740" i="119"/>
  <c r="D2741" i="119"/>
  <c r="D2742" i="119"/>
  <c r="D2743" i="119"/>
  <c r="D2744" i="119"/>
  <c r="D2745" i="119"/>
  <c r="D2746" i="119"/>
  <c r="D2747" i="119"/>
  <c r="D2748" i="119"/>
  <c r="D2749" i="119"/>
  <c r="D2750" i="119"/>
  <c r="D2751" i="119"/>
  <c r="D2752" i="119"/>
  <c r="D2753" i="119"/>
  <c r="D2754" i="119"/>
  <c r="D2755" i="119"/>
  <c r="D2756" i="119"/>
  <c r="D2757" i="119"/>
  <c r="D2758" i="119"/>
  <c r="D2759" i="119"/>
  <c r="D2760" i="119"/>
  <c r="D2761" i="119"/>
  <c r="D2762" i="119"/>
  <c r="D2763" i="119"/>
  <c r="D2764" i="119"/>
  <c r="D2765" i="119"/>
  <c r="D2766" i="119"/>
  <c r="D2767" i="119"/>
  <c r="D2768" i="119"/>
  <c r="D2769" i="119"/>
  <c r="D2770" i="119"/>
  <c r="D2771" i="119"/>
  <c r="D2772" i="119"/>
  <c r="D2773" i="119"/>
  <c r="D2774" i="119"/>
  <c r="D2775" i="119"/>
  <c r="D2776" i="119"/>
  <c r="D2777" i="119"/>
  <c r="D2778" i="119"/>
  <c r="D2779" i="119"/>
  <c r="D2780" i="119"/>
  <c r="D2781" i="119"/>
  <c r="D2782" i="119"/>
  <c r="D2783" i="119"/>
  <c r="D2784" i="119"/>
  <c r="D2785" i="119"/>
  <c r="D2786" i="119"/>
  <c r="D2787" i="119"/>
  <c r="D2788" i="119"/>
  <c r="D2789" i="119"/>
  <c r="D2790" i="119"/>
  <c r="D2791" i="119"/>
  <c r="D2792" i="119"/>
  <c r="D2793" i="119"/>
  <c r="D2794" i="119"/>
  <c r="D2795" i="119"/>
  <c r="D2796" i="119"/>
  <c r="D2797" i="119"/>
  <c r="D2798" i="119"/>
  <c r="D2799" i="119"/>
  <c r="D2800" i="119"/>
  <c r="D2801" i="119"/>
  <c r="D2802" i="119"/>
  <c r="D2803" i="119"/>
  <c r="D2804" i="119"/>
  <c r="D2805" i="119"/>
  <c r="D2806" i="119"/>
  <c r="D2807" i="119"/>
  <c r="D2808" i="119"/>
  <c r="D2809" i="119"/>
  <c r="D2810" i="119"/>
  <c r="D2811" i="119"/>
  <c r="D2812" i="119"/>
  <c r="D2813" i="119"/>
  <c r="D2814" i="119"/>
  <c r="D2815" i="119"/>
  <c r="D2816" i="119"/>
  <c r="D2817" i="119"/>
  <c r="D2818" i="119"/>
  <c r="D2819" i="119"/>
  <c r="D2820" i="119"/>
  <c r="D2821" i="119"/>
  <c r="D2822" i="119"/>
  <c r="D2823" i="119"/>
  <c r="D2824" i="119"/>
  <c r="D2825" i="119"/>
  <c r="D2826" i="119"/>
  <c r="D2827" i="119"/>
  <c r="D2828" i="119"/>
  <c r="D2829" i="119"/>
  <c r="D2830" i="119"/>
  <c r="D2831" i="119"/>
  <c r="D2832" i="119"/>
  <c r="D2833" i="119"/>
  <c r="D2834" i="119"/>
  <c r="D2835" i="119"/>
  <c r="D2836" i="119"/>
  <c r="D2837" i="119"/>
  <c r="D2838" i="119"/>
  <c r="D2839" i="119"/>
  <c r="D2840" i="119"/>
  <c r="D2841" i="119"/>
  <c r="D2842" i="119"/>
  <c r="D2843" i="119"/>
  <c r="D2844" i="119"/>
  <c r="D2845" i="119"/>
  <c r="D2846" i="119"/>
  <c r="D2847" i="119"/>
  <c r="D2848" i="119"/>
  <c r="D2849" i="119"/>
  <c r="D2850" i="119"/>
  <c r="D2851" i="119"/>
  <c r="D2852" i="119"/>
  <c r="D2853" i="119"/>
  <c r="D2854" i="119"/>
  <c r="D2855" i="119"/>
  <c r="D2856" i="119"/>
  <c r="D2857" i="119"/>
  <c r="D2858" i="119"/>
  <c r="D2859" i="119"/>
  <c r="D2860" i="119"/>
  <c r="D2861" i="119"/>
  <c r="D2862" i="119"/>
  <c r="D2863" i="119"/>
  <c r="D2864" i="119"/>
  <c r="D2865" i="119"/>
  <c r="D2866" i="119"/>
  <c r="D2867" i="119"/>
  <c r="D2868" i="119"/>
  <c r="D2869" i="119"/>
  <c r="D2870" i="119"/>
  <c r="D2871" i="119"/>
  <c r="D2872" i="119"/>
  <c r="D2873" i="119"/>
  <c r="D2874" i="119"/>
  <c r="D2875" i="119"/>
  <c r="D2876" i="119"/>
  <c r="D2877" i="119"/>
  <c r="D2878" i="119"/>
  <c r="D2879" i="119"/>
  <c r="D2880" i="119"/>
  <c r="D2881" i="119"/>
  <c r="D2882" i="119"/>
  <c r="D2883" i="119"/>
  <c r="D2884" i="119"/>
  <c r="D2885" i="119"/>
  <c r="D2886" i="119"/>
  <c r="D2887" i="119"/>
  <c r="D2888" i="119"/>
  <c r="D2889" i="119"/>
  <c r="D2890" i="119"/>
  <c r="D2891" i="119"/>
  <c r="D2892" i="119"/>
  <c r="D2893" i="119"/>
  <c r="D2894" i="119"/>
  <c r="D2895" i="119"/>
  <c r="D2896" i="119"/>
  <c r="D2897" i="119"/>
  <c r="D2898" i="119"/>
  <c r="D2899" i="119"/>
  <c r="D2900" i="119"/>
  <c r="D2901" i="119"/>
  <c r="D2902" i="119"/>
  <c r="D2903" i="119"/>
  <c r="D2904" i="119"/>
  <c r="D2905" i="119"/>
  <c r="D2906" i="119"/>
  <c r="D2907" i="119"/>
  <c r="D2908" i="119"/>
  <c r="D2909" i="119"/>
  <c r="D2910" i="119"/>
  <c r="D2911" i="119"/>
  <c r="D2912" i="119"/>
  <c r="D2913" i="119"/>
  <c r="D2914" i="119"/>
  <c r="D2915" i="119"/>
  <c r="D2916" i="119"/>
  <c r="D2917" i="119"/>
  <c r="D2918" i="119"/>
  <c r="D2729" i="119"/>
  <c r="B1778" i="125" l="1"/>
  <c r="D1777" i="125"/>
  <c r="B1399" i="125"/>
  <c r="D1398" i="125"/>
  <c r="A1398" i="125"/>
  <c r="A785" i="125"/>
  <c r="B786" i="125"/>
  <c r="D785" i="125"/>
  <c r="A2322" i="124"/>
  <c r="B2323" i="124"/>
  <c r="D2322" i="124"/>
  <c r="B3137" i="124"/>
  <c r="D3136" i="124"/>
  <c r="A3136" i="124"/>
  <c r="D3868" i="124"/>
  <c r="A3868" i="124"/>
  <c r="B3869" i="124"/>
  <c r="A3501" i="124"/>
  <c r="B3502" i="124"/>
  <c r="D3501" i="124"/>
  <c r="A2892" i="123"/>
  <c r="B2893" i="123"/>
  <c r="D2892" i="123"/>
  <c r="A277" i="123"/>
  <c r="B278" i="123"/>
  <c r="D277" i="123"/>
  <c r="A2561" i="123"/>
  <c r="B2562" i="123"/>
  <c r="D2561" i="123"/>
  <c r="B3341" i="123"/>
  <c r="D3340" i="123"/>
  <c r="A3340" i="123"/>
  <c r="B9749" i="119"/>
  <c r="A9749" i="119" s="1"/>
  <c r="D9748" i="119"/>
  <c r="B1779" i="125" l="1"/>
  <c r="D1778" i="125"/>
  <c r="B787" i="125"/>
  <c r="D786" i="125"/>
  <c r="A786" i="125"/>
  <c r="A1399" i="125"/>
  <c r="B1400" i="125"/>
  <c r="D1399" i="125"/>
  <c r="D3137" i="124"/>
  <c r="A3137" i="124"/>
  <c r="B3138" i="124"/>
  <c r="D3502" i="124"/>
  <c r="A3502" i="124"/>
  <c r="B3503" i="124"/>
  <c r="D3869" i="124"/>
  <c r="A3869" i="124"/>
  <c r="B3870" i="124"/>
  <c r="D2323" i="124"/>
  <c r="A2323" i="124"/>
  <c r="B2324" i="124"/>
  <c r="B2894" i="123"/>
  <c r="D2893" i="123"/>
  <c r="A2893" i="123"/>
  <c r="A3341" i="123"/>
  <c r="B3342" i="123"/>
  <c r="D3341" i="123"/>
  <c r="D2562" i="123"/>
  <c r="A2562" i="123"/>
  <c r="B2563" i="123"/>
  <c r="B279" i="123"/>
  <c r="D278" i="123"/>
  <c r="A278" i="123"/>
  <c r="D9749" i="119"/>
  <c r="B9750" i="119"/>
  <c r="A9750" i="119" s="1"/>
  <c r="B1780" i="125" l="1"/>
  <c r="D1779" i="125"/>
  <c r="B1401" i="125"/>
  <c r="D1400" i="125"/>
  <c r="A1400" i="125"/>
  <c r="A787" i="125"/>
  <c r="B788" i="125"/>
  <c r="D787" i="125"/>
  <c r="B3139" i="124"/>
  <c r="D3138" i="124"/>
  <c r="A3138" i="124"/>
  <c r="D3870" i="124"/>
  <c r="A3870" i="124"/>
  <c r="B3871" i="124"/>
  <c r="A2324" i="124"/>
  <c r="B2325" i="124"/>
  <c r="D2324" i="124"/>
  <c r="A3503" i="124"/>
  <c r="B3504" i="124"/>
  <c r="D3503" i="124"/>
  <c r="B3343" i="123"/>
  <c r="D3342" i="123"/>
  <c r="A3342" i="123"/>
  <c r="A279" i="123"/>
  <c r="B280" i="123"/>
  <c r="D279" i="123"/>
  <c r="A2563" i="123"/>
  <c r="B2564" i="123"/>
  <c r="D2563" i="123"/>
  <c r="A2894" i="123"/>
  <c r="B2895" i="123"/>
  <c r="D2894" i="123"/>
  <c r="B9751" i="119"/>
  <c r="A9751" i="119" s="1"/>
  <c r="D9750" i="119"/>
  <c r="B1781" i="125" l="1"/>
  <c r="D1780" i="125"/>
  <c r="B789" i="125"/>
  <c r="D788" i="125"/>
  <c r="A788" i="125"/>
  <c r="A1401" i="125"/>
  <c r="D1401" i="125"/>
  <c r="B1402" i="125"/>
  <c r="D3504" i="124"/>
  <c r="A3504" i="124"/>
  <c r="B3505" i="124"/>
  <c r="B3872" i="124"/>
  <c r="D3871" i="124"/>
  <c r="A3871" i="124"/>
  <c r="D3139" i="124"/>
  <c r="A3139" i="124"/>
  <c r="B3140" i="124"/>
  <c r="D2325" i="124"/>
  <c r="A2325" i="124"/>
  <c r="B2326" i="124"/>
  <c r="B2896" i="123"/>
  <c r="D2895" i="123"/>
  <c r="A2895" i="123"/>
  <c r="B281" i="123"/>
  <c r="D280" i="123"/>
  <c r="A280" i="123"/>
  <c r="D2564" i="123"/>
  <c r="A2564" i="123"/>
  <c r="B2565" i="123"/>
  <c r="A3343" i="123"/>
  <c r="B3344" i="123"/>
  <c r="D3343" i="123"/>
  <c r="D9751" i="119"/>
  <c r="B9752" i="119"/>
  <c r="A9752" i="119" s="1"/>
  <c r="B1782" i="125" l="1"/>
  <c r="D1781" i="125"/>
  <c r="B1403" i="125"/>
  <c r="D1402" i="125"/>
  <c r="A1402" i="125"/>
  <c r="A789" i="125"/>
  <c r="B790" i="125"/>
  <c r="D789" i="125"/>
  <c r="B3141" i="124"/>
  <c r="D3140" i="124"/>
  <c r="A3140" i="124"/>
  <c r="D3872" i="124"/>
  <c r="A3872" i="124"/>
  <c r="B3873" i="124"/>
  <c r="A2326" i="124"/>
  <c r="B2327" i="124"/>
  <c r="D2326" i="124"/>
  <c r="A3505" i="124"/>
  <c r="B3506" i="124"/>
  <c r="D3505" i="124"/>
  <c r="A281" i="123"/>
  <c r="B282" i="123"/>
  <c r="D281" i="123"/>
  <c r="B3345" i="123"/>
  <c r="D3344" i="123"/>
  <c r="A3344" i="123"/>
  <c r="A2565" i="123"/>
  <c r="B2566" i="123"/>
  <c r="D2565" i="123"/>
  <c r="A2896" i="123"/>
  <c r="B2897" i="123"/>
  <c r="D2896" i="123"/>
  <c r="B9753" i="119"/>
  <c r="A9753" i="119" s="1"/>
  <c r="D9752" i="119"/>
  <c r="B1783" i="125" l="1"/>
  <c r="D1782" i="125"/>
  <c r="A1403" i="125"/>
  <c r="D1403" i="125"/>
  <c r="B1404" i="125"/>
  <c r="B791" i="125"/>
  <c r="D790" i="125"/>
  <c r="A790" i="125"/>
  <c r="B3874" i="124"/>
  <c r="D3873" i="124"/>
  <c r="A3873" i="124"/>
  <c r="D3141" i="124"/>
  <c r="A3141" i="124"/>
  <c r="B3142" i="124"/>
  <c r="D2327" i="124"/>
  <c r="A2327" i="124"/>
  <c r="B2328" i="124"/>
  <c r="D3506" i="124"/>
  <c r="A3506" i="124"/>
  <c r="B3507" i="124"/>
  <c r="D2566" i="123"/>
  <c r="B2567" i="123"/>
  <c r="A2566" i="123"/>
  <c r="B2898" i="123"/>
  <c r="D2897" i="123"/>
  <c r="A2897" i="123"/>
  <c r="A3345" i="123"/>
  <c r="D3345" i="123"/>
  <c r="B3346" i="123"/>
  <c r="B283" i="123"/>
  <c r="D282" i="123"/>
  <c r="A282" i="123"/>
  <c r="D9753" i="119"/>
  <c r="B9754" i="119"/>
  <c r="A9754" i="119" s="1"/>
  <c r="B1784" i="125" l="1"/>
  <c r="D1783" i="125"/>
  <c r="B1405" i="125"/>
  <c r="D1404" i="125"/>
  <c r="A1404" i="125"/>
  <c r="A791" i="125"/>
  <c r="B792" i="125"/>
  <c r="D791" i="125"/>
  <c r="A2328" i="124"/>
  <c r="B2329" i="124"/>
  <c r="D2328" i="124"/>
  <c r="A3507" i="124"/>
  <c r="B3508" i="124"/>
  <c r="D3507" i="124"/>
  <c r="D3874" i="124"/>
  <c r="A3874" i="124"/>
  <c r="B3875" i="124"/>
  <c r="B3143" i="124"/>
  <c r="D3142" i="124"/>
  <c r="A3142" i="124"/>
  <c r="B3347" i="123"/>
  <c r="D3346" i="123"/>
  <c r="A3346" i="123"/>
  <c r="A2898" i="123"/>
  <c r="B2899" i="123"/>
  <c r="D2898" i="123"/>
  <c r="A283" i="123"/>
  <c r="B284" i="123"/>
  <c r="D283" i="123"/>
  <c r="A2567" i="123"/>
  <c r="B2568" i="123"/>
  <c r="D2567" i="123"/>
  <c r="B9755" i="119"/>
  <c r="A9755" i="119" s="1"/>
  <c r="D9754" i="119"/>
  <c r="B1785" i="125" l="1"/>
  <c r="D1784" i="125"/>
  <c r="B793" i="125"/>
  <c r="D792" i="125"/>
  <c r="A792" i="125"/>
  <c r="A1405" i="125"/>
  <c r="B1406" i="125"/>
  <c r="D1405" i="125"/>
  <c r="D3508" i="124"/>
  <c r="A3508" i="124"/>
  <c r="B3509" i="124"/>
  <c r="A3875" i="124"/>
  <c r="D3875" i="124"/>
  <c r="B3876" i="124"/>
  <c r="D3143" i="124"/>
  <c r="A3143" i="124"/>
  <c r="B3144" i="124"/>
  <c r="D2329" i="124"/>
  <c r="A2329" i="124"/>
  <c r="B2330" i="124"/>
  <c r="B2900" i="123"/>
  <c r="D2899" i="123"/>
  <c r="A2899" i="123"/>
  <c r="D2568" i="123"/>
  <c r="B2569" i="123"/>
  <c r="A2568" i="123"/>
  <c r="A3347" i="123"/>
  <c r="D3347" i="123"/>
  <c r="B3348" i="123"/>
  <c r="B285" i="123"/>
  <c r="D284" i="123"/>
  <c r="A284" i="123"/>
  <c r="D9755" i="119"/>
  <c r="B9756" i="119"/>
  <c r="A9756" i="119" s="1"/>
  <c r="B1786" i="125" l="1"/>
  <c r="D1785" i="125"/>
  <c r="B1407" i="125"/>
  <c r="D1406" i="125"/>
  <c r="A1406" i="125"/>
  <c r="A793" i="125"/>
  <c r="B794" i="125"/>
  <c r="D793" i="125"/>
  <c r="A3509" i="124"/>
  <c r="B3510" i="124"/>
  <c r="D3509" i="124"/>
  <c r="A2330" i="124"/>
  <c r="B2331" i="124"/>
  <c r="D2330" i="124"/>
  <c r="D3876" i="124"/>
  <c r="A3876" i="124"/>
  <c r="B3877" i="124"/>
  <c r="B3145" i="124"/>
  <c r="D3144" i="124"/>
  <c r="A3144" i="124"/>
  <c r="A285" i="123"/>
  <c r="B286" i="123"/>
  <c r="D285" i="123"/>
  <c r="A2900" i="123"/>
  <c r="B2901" i="123"/>
  <c r="D2900" i="123"/>
  <c r="A2569" i="123"/>
  <c r="B2570" i="123"/>
  <c r="D2569" i="123"/>
  <c r="B3349" i="123"/>
  <c r="D3348" i="123"/>
  <c r="A3348" i="123"/>
  <c r="B9757" i="119"/>
  <c r="A9757" i="119" s="1"/>
  <c r="D9756" i="119"/>
  <c r="D6188" i="119"/>
  <c r="D6189" i="119"/>
  <c r="D6190" i="119"/>
  <c r="D6191" i="119"/>
  <c r="D6192" i="119"/>
  <c r="D6193" i="119"/>
  <c r="D6194" i="119"/>
  <c r="D6195" i="119"/>
  <c r="D6196" i="119"/>
  <c r="D6179" i="119"/>
  <c r="D6180" i="119"/>
  <c r="D6181" i="119"/>
  <c r="D6182" i="119"/>
  <c r="D6183" i="119"/>
  <c r="D6184" i="119"/>
  <c r="D6185" i="119"/>
  <c r="D6186" i="119"/>
  <c r="D6187" i="119"/>
  <c r="B1787" i="125" l="1"/>
  <c r="D1786" i="125"/>
  <c r="B795" i="125"/>
  <c r="D794" i="125"/>
  <c r="A794" i="125"/>
  <c r="A1407" i="125"/>
  <c r="B1408" i="125"/>
  <c r="D1407" i="125"/>
  <c r="D3145" i="124"/>
  <c r="A3145" i="124"/>
  <c r="B3146" i="124"/>
  <c r="D2331" i="124"/>
  <c r="A2331" i="124"/>
  <c r="B2332" i="124"/>
  <c r="D3877" i="124"/>
  <c r="A3877" i="124"/>
  <c r="B3878" i="124"/>
  <c r="D3510" i="124"/>
  <c r="A3510" i="124"/>
  <c r="B3511" i="124"/>
  <c r="B287" i="123"/>
  <c r="D286" i="123"/>
  <c r="A286" i="123"/>
  <c r="A3349" i="123"/>
  <c r="B3350" i="123"/>
  <c r="D3349" i="123"/>
  <c r="D2570" i="123"/>
  <c r="B2571" i="123"/>
  <c r="A2570" i="123"/>
  <c r="B2902" i="123"/>
  <c r="D2901" i="123"/>
  <c r="A2901" i="123"/>
  <c r="D9757" i="119"/>
  <c r="B9758" i="119"/>
  <c r="A9758" i="119" s="1"/>
  <c r="B1788" i="125" l="1"/>
  <c r="D1787" i="125"/>
  <c r="A795" i="125"/>
  <c r="B796" i="125"/>
  <c r="D795" i="125"/>
  <c r="B1409" i="125"/>
  <c r="D1408" i="125"/>
  <c r="A1408" i="125"/>
  <c r="B3147" i="124"/>
  <c r="D3146" i="124"/>
  <c r="A3146" i="124"/>
  <c r="A3511" i="124"/>
  <c r="B3512" i="124"/>
  <c r="D3511" i="124"/>
  <c r="D3878" i="124"/>
  <c r="A3878" i="124"/>
  <c r="B3879" i="124"/>
  <c r="A2332" i="124"/>
  <c r="B2333" i="124"/>
  <c r="D2332" i="124"/>
  <c r="B3351" i="123"/>
  <c r="D3350" i="123"/>
  <c r="A3350" i="123"/>
  <c r="A2902" i="123"/>
  <c r="B2903" i="123"/>
  <c r="D2902" i="123"/>
  <c r="A2571" i="123"/>
  <c r="B2572" i="123"/>
  <c r="D2571" i="123"/>
  <c r="A287" i="123"/>
  <c r="B288" i="123"/>
  <c r="D287" i="123"/>
  <c r="B9759" i="119"/>
  <c r="A9759" i="119" s="1"/>
  <c r="D9758" i="119"/>
  <c r="B1789" i="125" l="1"/>
  <c r="D1788" i="125"/>
  <c r="A1409" i="125"/>
  <c r="B1410" i="125"/>
  <c r="D1409" i="125"/>
  <c r="B797" i="125"/>
  <c r="D796" i="125"/>
  <c r="A796" i="125"/>
  <c r="D2333" i="124"/>
  <c r="A2333" i="124"/>
  <c r="B2334" i="124"/>
  <c r="B3880" i="124"/>
  <c r="D3879" i="124"/>
  <c r="A3879" i="124"/>
  <c r="D3512" i="124"/>
  <c r="A3512" i="124"/>
  <c r="B3513" i="124"/>
  <c r="D3147" i="124"/>
  <c r="A3147" i="124"/>
  <c r="B3148" i="124"/>
  <c r="B2904" i="123"/>
  <c r="D2903" i="123"/>
  <c r="A2903" i="123"/>
  <c r="D2572" i="123"/>
  <c r="B2573" i="123"/>
  <c r="A2572" i="123"/>
  <c r="B289" i="123"/>
  <c r="D288" i="123"/>
  <c r="A288" i="123"/>
  <c r="A3351" i="123"/>
  <c r="B3352" i="123"/>
  <c r="D3351" i="123"/>
  <c r="D9759" i="119"/>
  <c r="B9760" i="119"/>
  <c r="A9760" i="119" s="1"/>
  <c r="B1790" i="125" l="1"/>
  <c r="D1789" i="125"/>
  <c r="A797" i="125"/>
  <c r="B798" i="125"/>
  <c r="D797" i="125"/>
  <c r="B1411" i="125"/>
  <c r="D1410" i="125"/>
  <c r="A1410" i="125"/>
  <c r="B3149" i="124"/>
  <c r="D3148" i="124"/>
  <c r="A3148" i="124"/>
  <c r="D3880" i="124"/>
  <c r="A3880" i="124"/>
  <c r="B3881" i="124"/>
  <c r="A2334" i="124"/>
  <c r="B2335" i="124"/>
  <c r="D2334" i="124"/>
  <c r="A3513" i="124"/>
  <c r="B3514" i="124"/>
  <c r="D3513" i="124"/>
  <c r="A2904" i="123"/>
  <c r="B2905" i="123"/>
  <c r="D2904" i="123"/>
  <c r="A3352" i="123"/>
  <c r="B3353" i="123"/>
  <c r="D3352" i="123"/>
  <c r="A289" i="123"/>
  <c r="B290" i="123"/>
  <c r="D289" i="123"/>
  <c r="A2573" i="123"/>
  <c r="B2574" i="123"/>
  <c r="D2573" i="123"/>
  <c r="B9761" i="119"/>
  <c r="A9761" i="119" s="1"/>
  <c r="D9760" i="119"/>
  <c r="B1791" i="125" l="1"/>
  <c r="D1790" i="125"/>
  <c r="A1411" i="125"/>
  <c r="B1412" i="125"/>
  <c r="D1411" i="125"/>
  <c r="B799" i="125"/>
  <c r="D798" i="125"/>
  <c r="A798" i="125"/>
  <c r="D3514" i="124"/>
  <c r="A3514" i="124"/>
  <c r="B3515" i="124"/>
  <c r="D3149" i="124"/>
  <c r="A3149" i="124"/>
  <c r="B3150" i="124"/>
  <c r="D2335" i="124"/>
  <c r="A2335" i="124"/>
  <c r="B2336" i="124"/>
  <c r="B3882" i="124"/>
  <c r="D3881" i="124"/>
  <c r="A3881" i="124"/>
  <c r="D2574" i="123"/>
  <c r="B2575" i="123"/>
  <c r="A2574" i="123"/>
  <c r="D3353" i="123"/>
  <c r="B3354" i="123"/>
  <c r="A3353" i="123"/>
  <c r="B291" i="123"/>
  <c r="D290" i="123"/>
  <c r="A290" i="123"/>
  <c r="B2906" i="123"/>
  <c r="D2905" i="123"/>
  <c r="A2905" i="123"/>
  <c r="D9761" i="119"/>
  <c r="B9762" i="119"/>
  <c r="A9762" i="119" s="1"/>
  <c r="B1792" i="125" l="1"/>
  <c r="D1791" i="125"/>
  <c r="A799" i="125"/>
  <c r="B800" i="125"/>
  <c r="D799" i="125"/>
  <c r="B1413" i="125"/>
  <c r="D1412" i="125"/>
  <c r="A1412" i="125"/>
  <c r="A2336" i="124"/>
  <c r="B2337" i="124"/>
  <c r="D2336" i="124"/>
  <c r="B3151" i="124"/>
  <c r="D3150" i="124"/>
  <c r="A3150" i="124"/>
  <c r="A3515" i="124"/>
  <c r="B3516" i="124"/>
  <c r="D3515" i="124"/>
  <c r="D3882" i="124"/>
  <c r="A3882" i="124"/>
  <c r="B3883" i="124"/>
  <c r="A291" i="123"/>
  <c r="B292" i="123"/>
  <c r="D291" i="123"/>
  <c r="A3354" i="123"/>
  <c r="B3355" i="123"/>
  <c r="D3354" i="123"/>
  <c r="A2575" i="123"/>
  <c r="B2576" i="123"/>
  <c r="D2575" i="123"/>
  <c r="A2906" i="123"/>
  <c r="B2907" i="123"/>
  <c r="D2906" i="123"/>
  <c r="B9763" i="119"/>
  <c r="A9763" i="119" s="1"/>
  <c r="D9762" i="119"/>
  <c r="B1793" i="125" l="1"/>
  <c r="D1792" i="125"/>
  <c r="B801" i="125"/>
  <c r="D800" i="125"/>
  <c r="A800" i="125"/>
  <c r="A1413" i="125"/>
  <c r="D1413" i="125"/>
  <c r="B1414" i="125"/>
  <c r="D3516" i="124"/>
  <c r="A3516" i="124"/>
  <c r="B3517" i="124"/>
  <c r="D3151" i="124"/>
  <c r="A3151" i="124"/>
  <c r="B3152" i="124"/>
  <c r="A3883" i="124"/>
  <c r="D3883" i="124"/>
  <c r="B3884" i="124"/>
  <c r="D2337" i="124"/>
  <c r="A2337" i="124"/>
  <c r="B2338" i="124"/>
  <c r="B293" i="123"/>
  <c r="D292" i="123"/>
  <c r="A292" i="123"/>
  <c r="B2908" i="123"/>
  <c r="D2907" i="123"/>
  <c r="A2907" i="123"/>
  <c r="D2576" i="123"/>
  <c r="B2577" i="123"/>
  <c r="A2576" i="123"/>
  <c r="D3355" i="123"/>
  <c r="B3356" i="123"/>
  <c r="A3355" i="123"/>
  <c r="D9763" i="119"/>
  <c r="B9764" i="119"/>
  <c r="A9764" i="119" s="1"/>
  <c r="B1794" i="125" l="1"/>
  <c r="D1793" i="125"/>
  <c r="B1415" i="125"/>
  <c r="D1414" i="125"/>
  <c r="A1414" i="125"/>
  <c r="A801" i="125"/>
  <c r="B802" i="125"/>
  <c r="D801" i="125"/>
  <c r="A2338" i="124"/>
  <c r="B2339" i="124"/>
  <c r="D2338" i="124"/>
  <c r="B3153" i="124"/>
  <c r="D3152" i="124"/>
  <c r="A3152" i="124"/>
  <c r="A3517" i="124"/>
  <c r="B3518" i="124"/>
  <c r="D3517" i="124"/>
  <c r="D3884" i="124"/>
  <c r="A3884" i="124"/>
  <c r="B3885" i="124"/>
  <c r="A2577" i="123"/>
  <c r="B2578" i="123"/>
  <c r="D2577" i="123"/>
  <c r="A3356" i="123"/>
  <c r="B3357" i="123"/>
  <c r="D3356" i="123"/>
  <c r="A293" i="123"/>
  <c r="B294" i="123"/>
  <c r="D293" i="123"/>
  <c r="A2908" i="123"/>
  <c r="B2909" i="123"/>
  <c r="D2908" i="123"/>
  <c r="B9765" i="119"/>
  <c r="A9765" i="119" s="1"/>
  <c r="D9764" i="119"/>
  <c r="B1795" i="125" l="1"/>
  <c r="D1794" i="125"/>
  <c r="A1415" i="125"/>
  <c r="B1416" i="125"/>
  <c r="D1415" i="125"/>
  <c r="B803" i="125"/>
  <c r="D802" i="125"/>
  <c r="A802" i="125"/>
  <c r="D3885" i="124"/>
  <c r="A3885" i="124"/>
  <c r="B3886" i="124"/>
  <c r="D3153" i="124"/>
  <c r="A3153" i="124"/>
  <c r="B3154" i="124"/>
  <c r="D3518" i="124"/>
  <c r="A3518" i="124"/>
  <c r="B3519" i="124"/>
  <c r="D2339" i="124"/>
  <c r="A2339" i="124"/>
  <c r="B2340" i="124"/>
  <c r="D3357" i="123"/>
  <c r="B3358" i="123"/>
  <c r="A3357" i="123"/>
  <c r="B295" i="123"/>
  <c r="D294" i="123"/>
  <c r="A294" i="123"/>
  <c r="B2910" i="123"/>
  <c r="D2909" i="123"/>
  <c r="A2909" i="123"/>
  <c r="D2578" i="123"/>
  <c r="A2578" i="123"/>
  <c r="B2579" i="123"/>
  <c r="D9765" i="119"/>
  <c r="B9766" i="119"/>
  <c r="A9766" i="119" s="1"/>
  <c r="B1796" i="125" l="1"/>
  <c r="D1795" i="125"/>
  <c r="A803" i="125"/>
  <c r="B804" i="125"/>
  <c r="D803" i="125"/>
  <c r="B1417" i="125"/>
  <c r="D1416" i="125"/>
  <c r="A1416" i="125"/>
  <c r="A2340" i="124"/>
  <c r="B2341" i="124"/>
  <c r="D2340" i="124"/>
  <c r="D3886" i="124"/>
  <c r="A3886" i="124"/>
  <c r="B3887" i="124"/>
  <c r="A3519" i="124"/>
  <c r="B3520" i="124"/>
  <c r="D3519" i="124"/>
  <c r="B3155" i="124"/>
  <c r="D3154" i="124"/>
  <c r="A3154" i="124"/>
  <c r="A2910" i="123"/>
  <c r="B2911" i="123"/>
  <c r="D2910" i="123"/>
  <c r="A295" i="123"/>
  <c r="B296" i="123"/>
  <c r="D295" i="123"/>
  <c r="A2579" i="123"/>
  <c r="B2580" i="123"/>
  <c r="D2579" i="123"/>
  <c r="A3358" i="123"/>
  <c r="B3359" i="123"/>
  <c r="D3358" i="123"/>
  <c r="B9767" i="119"/>
  <c r="A9767" i="119" s="1"/>
  <c r="D9766" i="119"/>
  <c r="B1797" i="125" l="1"/>
  <c r="D1796" i="125"/>
  <c r="B805" i="125"/>
  <c r="D804" i="125"/>
  <c r="A804" i="125"/>
  <c r="A1417" i="125"/>
  <c r="D1417" i="125"/>
  <c r="B1418" i="125"/>
  <c r="D3155" i="124"/>
  <c r="A3155" i="124"/>
  <c r="B3156" i="124"/>
  <c r="B3888" i="124"/>
  <c r="D3887" i="124"/>
  <c r="A3887" i="124"/>
  <c r="D2341" i="124"/>
  <c r="A2341" i="124"/>
  <c r="B2342" i="124"/>
  <c r="D3520" i="124"/>
  <c r="A3520" i="124"/>
  <c r="B3521" i="124"/>
  <c r="D2580" i="123"/>
  <c r="A2580" i="123"/>
  <c r="B2581" i="123"/>
  <c r="B297" i="123"/>
  <c r="D296" i="123"/>
  <c r="A296" i="123"/>
  <c r="D3359" i="123"/>
  <c r="B3360" i="123"/>
  <c r="A3359" i="123"/>
  <c r="B2912" i="123"/>
  <c r="D2911" i="123"/>
  <c r="A2911" i="123"/>
  <c r="D9767" i="119"/>
  <c r="B9768" i="119"/>
  <c r="A9768" i="119" s="1"/>
  <c r="B1798" i="125" l="1"/>
  <c r="D1797" i="125"/>
  <c r="B1419" i="125"/>
  <c r="D1418" i="125"/>
  <c r="A1418" i="125"/>
  <c r="A805" i="125"/>
  <c r="B806" i="125"/>
  <c r="D805" i="125"/>
  <c r="A2342" i="124"/>
  <c r="B2343" i="124"/>
  <c r="D2342" i="124"/>
  <c r="B3157" i="124"/>
  <c r="D3156" i="124"/>
  <c r="A3156" i="124"/>
  <c r="D3888" i="124"/>
  <c r="A3888" i="124"/>
  <c r="B3889" i="124"/>
  <c r="A3521" i="124"/>
  <c r="B3522" i="124"/>
  <c r="D3521" i="124"/>
  <c r="A2912" i="123"/>
  <c r="B2913" i="123"/>
  <c r="D2912" i="123"/>
  <c r="A297" i="123"/>
  <c r="B298" i="123"/>
  <c r="D297" i="123"/>
  <c r="A3360" i="123"/>
  <c r="B3361" i="123"/>
  <c r="D3360" i="123"/>
  <c r="A2581" i="123"/>
  <c r="B2582" i="123"/>
  <c r="D2581" i="123"/>
  <c r="B9769" i="119"/>
  <c r="A9769" i="119" s="1"/>
  <c r="D9768" i="119"/>
  <c r="B1799" i="125" l="1"/>
  <c r="D1798" i="125"/>
  <c r="B807" i="125"/>
  <c r="D806" i="125"/>
  <c r="A806" i="125"/>
  <c r="A1419" i="125"/>
  <c r="D1419" i="125"/>
  <c r="B1420" i="125"/>
  <c r="B3890" i="124"/>
  <c r="D3889" i="124"/>
  <c r="A3889" i="124"/>
  <c r="D3522" i="124"/>
  <c r="A3522" i="124"/>
  <c r="B3523" i="124"/>
  <c r="D3157" i="124"/>
  <c r="A3157" i="124"/>
  <c r="B3158" i="124"/>
  <c r="D2343" i="124"/>
  <c r="A2343" i="124"/>
  <c r="B2344" i="124"/>
  <c r="B299" i="123"/>
  <c r="D298" i="123"/>
  <c r="A298" i="123"/>
  <c r="D2582" i="123"/>
  <c r="B2583" i="123"/>
  <c r="A2582" i="123"/>
  <c r="B2914" i="123"/>
  <c r="D2913" i="123"/>
  <c r="A2913" i="123"/>
  <c r="D3361" i="123"/>
  <c r="A3361" i="123"/>
  <c r="B3362" i="123"/>
  <c r="D9769" i="119"/>
  <c r="B9770" i="119"/>
  <c r="A9770" i="119" s="1"/>
  <c r="B1800" i="125" l="1"/>
  <c r="D1799" i="125"/>
  <c r="B1421" i="125"/>
  <c r="D1420" i="125"/>
  <c r="A1420" i="125"/>
  <c r="A807" i="125"/>
  <c r="B808" i="125"/>
  <c r="D807" i="125"/>
  <c r="D3890" i="124"/>
  <c r="A3890" i="124"/>
  <c r="B3891" i="124"/>
  <c r="A2344" i="124"/>
  <c r="B2345" i="124"/>
  <c r="D2344" i="124"/>
  <c r="A3523" i="124"/>
  <c r="B3524" i="124"/>
  <c r="D3523" i="124"/>
  <c r="B3159" i="124"/>
  <c r="D3158" i="124"/>
  <c r="A3158" i="124"/>
  <c r="A299" i="123"/>
  <c r="B300" i="123"/>
  <c r="D299" i="123"/>
  <c r="A3362" i="123"/>
  <c r="B3363" i="123"/>
  <c r="D3362" i="123"/>
  <c r="A2583" i="123"/>
  <c r="B2584" i="123"/>
  <c r="D2583" i="123"/>
  <c r="A2914" i="123"/>
  <c r="B2915" i="123"/>
  <c r="D2914" i="123"/>
  <c r="B9771" i="119"/>
  <c r="A9771" i="119" s="1"/>
  <c r="D9770" i="119"/>
  <c r="B1801" i="125" l="1"/>
  <c r="D1800" i="125"/>
  <c r="A1421" i="125"/>
  <c r="B1422" i="125"/>
  <c r="D1421" i="125"/>
  <c r="B809" i="125"/>
  <c r="D808" i="125"/>
  <c r="A808" i="125"/>
  <c r="D3524" i="124"/>
  <c r="A3524" i="124"/>
  <c r="B3525" i="124"/>
  <c r="D2345" i="124"/>
  <c r="A2345" i="124"/>
  <c r="B2346" i="124"/>
  <c r="D3159" i="124"/>
  <c r="A3159" i="124"/>
  <c r="B3160" i="124"/>
  <c r="A3891" i="124"/>
  <c r="D3891" i="124"/>
  <c r="B3892" i="124"/>
  <c r="B301" i="123"/>
  <c r="D300" i="123"/>
  <c r="A300" i="123"/>
  <c r="D3363" i="123"/>
  <c r="B3364" i="123"/>
  <c r="A3363" i="123"/>
  <c r="B2916" i="123"/>
  <c r="D2915" i="123"/>
  <c r="A2915" i="123"/>
  <c r="D2584" i="123"/>
  <c r="B2585" i="123"/>
  <c r="A2584" i="123"/>
  <c r="D9771" i="119"/>
  <c r="B9772" i="119"/>
  <c r="A9772" i="119" s="1"/>
  <c r="B1802" i="125" l="1"/>
  <c r="D1801" i="125"/>
  <c r="B1423" i="125"/>
  <c r="D1422" i="125"/>
  <c r="A1422" i="125"/>
  <c r="A809" i="125"/>
  <c r="B810" i="125"/>
  <c r="D809" i="125"/>
  <c r="B3161" i="124"/>
  <c r="D3160" i="124"/>
  <c r="A3160" i="124"/>
  <c r="A3525" i="124"/>
  <c r="B3526" i="124"/>
  <c r="D3525" i="124"/>
  <c r="A2346" i="124"/>
  <c r="B2347" i="124"/>
  <c r="D2346" i="124"/>
  <c r="D3892" i="124"/>
  <c r="A3892" i="124"/>
  <c r="B3893" i="124"/>
  <c r="A2916" i="123"/>
  <c r="B2917" i="123"/>
  <c r="D2916" i="123"/>
  <c r="A3364" i="123"/>
  <c r="B3365" i="123"/>
  <c r="D3364" i="123"/>
  <c r="A301" i="123"/>
  <c r="B302" i="123"/>
  <c r="D301" i="123"/>
  <c r="A2585" i="123"/>
  <c r="B2586" i="123"/>
  <c r="D2585" i="123"/>
  <c r="B9773" i="119"/>
  <c r="A9773" i="119" s="1"/>
  <c r="D9772" i="119"/>
  <c r="B1803" i="125" l="1"/>
  <c r="D1802" i="125"/>
  <c r="B811" i="125"/>
  <c r="D810" i="125"/>
  <c r="A810" i="125"/>
  <c r="A1423" i="125"/>
  <c r="B1424" i="125"/>
  <c r="D1423" i="125"/>
  <c r="D3161" i="124"/>
  <c r="A3161" i="124"/>
  <c r="B3162" i="124"/>
  <c r="D3526" i="124"/>
  <c r="A3526" i="124"/>
  <c r="B3527" i="124"/>
  <c r="D2347" i="124"/>
  <c r="A2347" i="124"/>
  <c r="B2348" i="124"/>
  <c r="D3893" i="124"/>
  <c r="A3893" i="124"/>
  <c r="B3894" i="124"/>
  <c r="B2918" i="123"/>
  <c r="D2917" i="123"/>
  <c r="A2917" i="123"/>
  <c r="D3365" i="123"/>
  <c r="B3366" i="123"/>
  <c r="A3365" i="123"/>
  <c r="D2586" i="123"/>
  <c r="B2587" i="123"/>
  <c r="A2586" i="123"/>
  <c r="B303" i="123"/>
  <c r="D302" i="123"/>
  <c r="A302" i="123"/>
  <c r="D9773" i="119"/>
  <c r="B9774" i="119"/>
  <c r="A9774" i="119" s="1"/>
  <c r="B1804" i="125" l="1"/>
  <c r="D1803" i="125"/>
  <c r="A811" i="125"/>
  <c r="B812" i="125"/>
  <c r="D811" i="125"/>
  <c r="B1425" i="125"/>
  <c r="D1424" i="125"/>
  <c r="A1424" i="125"/>
  <c r="A3527" i="124"/>
  <c r="B3528" i="124"/>
  <c r="D3527" i="124"/>
  <c r="A2348" i="124"/>
  <c r="B2349" i="124"/>
  <c r="D2348" i="124"/>
  <c r="B3163" i="124"/>
  <c r="D3162" i="124"/>
  <c r="A3162" i="124"/>
  <c r="D3894" i="124"/>
  <c r="A3894" i="124"/>
  <c r="B3895" i="124"/>
  <c r="A2587" i="123"/>
  <c r="B2588" i="123"/>
  <c r="D2587" i="123"/>
  <c r="A3366" i="123"/>
  <c r="B3367" i="123"/>
  <c r="D3366" i="123"/>
  <c r="A303" i="123"/>
  <c r="B304" i="123"/>
  <c r="D303" i="123"/>
  <c r="A2918" i="123"/>
  <c r="B2919" i="123"/>
  <c r="D2918" i="123"/>
  <c r="B9775" i="119"/>
  <c r="A9775" i="119" s="1"/>
  <c r="D9774" i="119"/>
  <c r="B1805" i="125" l="1"/>
  <c r="D1804" i="125"/>
  <c r="A1425" i="125"/>
  <c r="B1426" i="125"/>
  <c r="D1425" i="125"/>
  <c r="B813" i="125"/>
  <c r="D812" i="125"/>
  <c r="A812" i="125"/>
  <c r="D3528" i="124"/>
  <c r="A3528" i="124"/>
  <c r="B3529" i="124"/>
  <c r="B3896" i="124"/>
  <c r="D3895" i="124"/>
  <c r="A3895" i="124"/>
  <c r="D2349" i="124"/>
  <c r="A2349" i="124"/>
  <c r="B2350" i="124"/>
  <c r="D3163" i="124"/>
  <c r="A3163" i="124"/>
  <c r="B3164" i="124"/>
  <c r="D3367" i="123"/>
  <c r="B3368" i="123"/>
  <c r="A3367" i="123"/>
  <c r="B2920" i="123"/>
  <c r="D2919" i="123"/>
  <c r="A2919" i="123"/>
  <c r="D2588" i="123"/>
  <c r="B2589" i="123"/>
  <c r="A2588" i="123"/>
  <c r="B305" i="123"/>
  <c r="D304" i="123"/>
  <c r="A304" i="123"/>
  <c r="D9775" i="119"/>
  <c r="B9776" i="119"/>
  <c r="A9776" i="119" s="1"/>
  <c r="B9266" i="119"/>
  <c r="A9266" i="119" s="1"/>
  <c r="D9265" i="119"/>
  <c r="D9264" i="119"/>
  <c r="D9263" i="119"/>
  <c r="D9262" i="119"/>
  <c r="D9261" i="119"/>
  <c r="D9260" i="119"/>
  <c r="D9259" i="119"/>
  <c r="D9258" i="119"/>
  <c r="D9257" i="119"/>
  <c r="D9256" i="119"/>
  <c r="D9255" i="119"/>
  <c r="D9254" i="119"/>
  <c r="D9253" i="119"/>
  <c r="D9252" i="119"/>
  <c r="D9251" i="119"/>
  <c r="D9250" i="119"/>
  <c r="D9249" i="119"/>
  <c r="D9248" i="119"/>
  <c r="D9247" i="119"/>
  <c r="D9246" i="119"/>
  <c r="D9245" i="119"/>
  <c r="D9244" i="119"/>
  <c r="D9243" i="119"/>
  <c r="D9242" i="119"/>
  <c r="D9241" i="119"/>
  <c r="D9240" i="119"/>
  <c r="D9239" i="119"/>
  <c r="D9238" i="119"/>
  <c r="D9237" i="119"/>
  <c r="D9236" i="119"/>
  <c r="D9235" i="119"/>
  <c r="D9234" i="119"/>
  <c r="D9233" i="119"/>
  <c r="D9232" i="119"/>
  <c r="D9231" i="119"/>
  <c r="D9230" i="119"/>
  <c r="D9229" i="119"/>
  <c r="D9228" i="119"/>
  <c r="D9227" i="119"/>
  <c r="D9226" i="119"/>
  <c r="D9225" i="119"/>
  <c r="D9224" i="119"/>
  <c r="D9223" i="119"/>
  <c r="D9222" i="119"/>
  <c r="D9221" i="119"/>
  <c r="D9220" i="119"/>
  <c r="D9219" i="119"/>
  <c r="D9218" i="119"/>
  <c r="D9217" i="119"/>
  <c r="D9216" i="119"/>
  <c r="D9215" i="119"/>
  <c r="D9214" i="119"/>
  <c r="D9213" i="119"/>
  <c r="D9212" i="119"/>
  <c r="D9211" i="119"/>
  <c r="D9210" i="119"/>
  <c r="D9209" i="119"/>
  <c r="D9208" i="119"/>
  <c r="D9207" i="119"/>
  <c r="D9206" i="119"/>
  <c r="D9205" i="119"/>
  <c r="D9204" i="119"/>
  <c r="D9203" i="119"/>
  <c r="D9202" i="119"/>
  <c r="D9201" i="119"/>
  <c r="D9200" i="119"/>
  <c r="D9199" i="119"/>
  <c r="D9198" i="119"/>
  <c r="D9197" i="119"/>
  <c r="D9196" i="119"/>
  <c r="D9195" i="119"/>
  <c r="D9194" i="119"/>
  <c r="D9193" i="119"/>
  <c r="D9192" i="119"/>
  <c r="D9191" i="119"/>
  <c r="D9190" i="119"/>
  <c r="D9189" i="119"/>
  <c r="D9188" i="119"/>
  <c r="D9187" i="119"/>
  <c r="D9186" i="119"/>
  <c r="D9185" i="119"/>
  <c r="D9184" i="119"/>
  <c r="D9183" i="119"/>
  <c r="D9182" i="119"/>
  <c r="D9181" i="119"/>
  <c r="D9180" i="119"/>
  <c r="D9179" i="119"/>
  <c r="D9178" i="119"/>
  <c r="D9177" i="119"/>
  <c r="D9176" i="119"/>
  <c r="D9175" i="119"/>
  <c r="D9174" i="119"/>
  <c r="D9173" i="119"/>
  <c r="D9172" i="119"/>
  <c r="D9171" i="119"/>
  <c r="D9170" i="119"/>
  <c r="D9169" i="119"/>
  <c r="D9168" i="119"/>
  <c r="D9167" i="119"/>
  <c r="D9166" i="119"/>
  <c r="D9165" i="119"/>
  <c r="D9164" i="119"/>
  <c r="D9163" i="119"/>
  <c r="D9162" i="119"/>
  <c r="D9161" i="119"/>
  <c r="D9160" i="119"/>
  <c r="D9159" i="119"/>
  <c r="D9158" i="119"/>
  <c r="D9157" i="119"/>
  <c r="D9156" i="119"/>
  <c r="D9155" i="119"/>
  <c r="D9154" i="119"/>
  <c r="D9153" i="119"/>
  <c r="D9152" i="119"/>
  <c r="D9151" i="119"/>
  <c r="D9150" i="119"/>
  <c r="D9149" i="119"/>
  <c r="D9148" i="119"/>
  <c r="D9147" i="119"/>
  <c r="D9146" i="119"/>
  <c r="D9145" i="119"/>
  <c r="D9144" i="119"/>
  <c r="D9143" i="119"/>
  <c r="D9142" i="119"/>
  <c r="D9141" i="119"/>
  <c r="D9140" i="119"/>
  <c r="D9139" i="119"/>
  <c r="D9138" i="119"/>
  <c r="D9137" i="119"/>
  <c r="D9136" i="119"/>
  <c r="D9135" i="119"/>
  <c r="D9134" i="119"/>
  <c r="D9133" i="119"/>
  <c r="D9132" i="119"/>
  <c r="D9131" i="119"/>
  <c r="D9130" i="119"/>
  <c r="D9129" i="119"/>
  <c r="D9128" i="119"/>
  <c r="D9127" i="119"/>
  <c r="D9126" i="119"/>
  <c r="D9125" i="119"/>
  <c r="D9124" i="119"/>
  <c r="D9123" i="119"/>
  <c r="D9122" i="119"/>
  <c r="D9121" i="119"/>
  <c r="D9120" i="119"/>
  <c r="D9119" i="119"/>
  <c r="D9118" i="119"/>
  <c r="D9117" i="119"/>
  <c r="D9116" i="119"/>
  <c r="D9115" i="119"/>
  <c r="D9114" i="119"/>
  <c r="D9113" i="119"/>
  <c r="D9112" i="119"/>
  <c r="D9111" i="119"/>
  <c r="D9110" i="119"/>
  <c r="D9109" i="119"/>
  <c r="D9108" i="119"/>
  <c r="D9107" i="119"/>
  <c r="D9106" i="119"/>
  <c r="D9105" i="119"/>
  <c r="D9104" i="119"/>
  <c r="D9103" i="119"/>
  <c r="D9102" i="119"/>
  <c r="D9101" i="119"/>
  <c r="D9100" i="119"/>
  <c r="D9099" i="119"/>
  <c r="D9098" i="119"/>
  <c r="D9097" i="119"/>
  <c r="D9096" i="119"/>
  <c r="D9095" i="119"/>
  <c r="D9094" i="119"/>
  <c r="D9093" i="119"/>
  <c r="D9092" i="119"/>
  <c r="D9091" i="119"/>
  <c r="D9090" i="119"/>
  <c r="D9089" i="119"/>
  <c r="D9088" i="119"/>
  <c r="D9087" i="119"/>
  <c r="D9086" i="119"/>
  <c r="D9085" i="119"/>
  <c r="D9084" i="119"/>
  <c r="D9083" i="119"/>
  <c r="D9082" i="119"/>
  <c r="D9081" i="119"/>
  <c r="D9080" i="119"/>
  <c r="D9079" i="119"/>
  <c r="D9078" i="119"/>
  <c r="D9077" i="119"/>
  <c r="D9076" i="119"/>
  <c r="D9075" i="119"/>
  <c r="D9074" i="119"/>
  <c r="D9073" i="119"/>
  <c r="D9072" i="119"/>
  <c r="D9071" i="119"/>
  <c r="D9070" i="119"/>
  <c r="D9069" i="119"/>
  <c r="D9068" i="119"/>
  <c r="D9067" i="119"/>
  <c r="D9066" i="119"/>
  <c r="D9065" i="119"/>
  <c r="D9064" i="119"/>
  <c r="D9063" i="119"/>
  <c r="D9062" i="119"/>
  <c r="D9061" i="119"/>
  <c r="D9060" i="119"/>
  <c r="D9059" i="119"/>
  <c r="D9058" i="119"/>
  <c r="D9057" i="119"/>
  <c r="D9056" i="119"/>
  <c r="D9055" i="119"/>
  <c r="D9054" i="119"/>
  <c r="D9053" i="119"/>
  <c r="D9052" i="119"/>
  <c r="D9051" i="119"/>
  <c r="D9050" i="119"/>
  <c r="D9049" i="119"/>
  <c r="D9048" i="119"/>
  <c r="D9047" i="119"/>
  <c r="D9046" i="119"/>
  <c r="D9045" i="119"/>
  <c r="D9044" i="119"/>
  <c r="D9043" i="119"/>
  <c r="D9042" i="119"/>
  <c r="D9041" i="119"/>
  <c r="D9040" i="119"/>
  <c r="D9039" i="119"/>
  <c r="D9038" i="119"/>
  <c r="D9037" i="119"/>
  <c r="D9036" i="119"/>
  <c r="D9035" i="119"/>
  <c r="D9034" i="119"/>
  <c r="D9033" i="119"/>
  <c r="D9032" i="119"/>
  <c r="D9031" i="119"/>
  <c r="D9030" i="119"/>
  <c r="D9029" i="119"/>
  <c r="D9028" i="119"/>
  <c r="D9027" i="119"/>
  <c r="D9026" i="119"/>
  <c r="D9025" i="119"/>
  <c r="D9024" i="119"/>
  <c r="D9023" i="119"/>
  <c r="D9022" i="119"/>
  <c r="D9021" i="119"/>
  <c r="D9020" i="119"/>
  <c r="D9019" i="119"/>
  <c r="D9018" i="119"/>
  <c r="D9017" i="119"/>
  <c r="D9016" i="119"/>
  <c r="D9015" i="119"/>
  <c r="D9014" i="119"/>
  <c r="D9013" i="119"/>
  <c r="D9012" i="119"/>
  <c r="D9011" i="119"/>
  <c r="D9010" i="119"/>
  <c r="D9009" i="119"/>
  <c r="D9008" i="119"/>
  <c r="D9007" i="119"/>
  <c r="D9006" i="119"/>
  <c r="D9005" i="119"/>
  <c r="D9004" i="119"/>
  <c r="D9003" i="119"/>
  <c r="D9002" i="119"/>
  <c r="D9001" i="119"/>
  <c r="D9000" i="119"/>
  <c r="D8999" i="119"/>
  <c r="D8998" i="119"/>
  <c r="D8997" i="119"/>
  <c r="D8996" i="119"/>
  <c r="D8995" i="119"/>
  <c r="D8994" i="119"/>
  <c r="D8993" i="119"/>
  <c r="D8992" i="119"/>
  <c r="D8991" i="119"/>
  <c r="D8990" i="119"/>
  <c r="D8989" i="119"/>
  <c r="D8988" i="119"/>
  <c r="D8987" i="119"/>
  <c r="D8986" i="119"/>
  <c r="D8985" i="119"/>
  <c r="D8984" i="119"/>
  <c r="D8983" i="119"/>
  <c r="D8982" i="119"/>
  <c r="D8981" i="119"/>
  <c r="D8980" i="119"/>
  <c r="D8979" i="119"/>
  <c r="D8978" i="119"/>
  <c r="D8977" i="119"/>
  <c r="D8976" i="119"/>
  <c r="D8975" i="119"/>
  <c r="D8974" i="119"/>
  <c r="D8973" i="119"/>
  <c r="D8972" i="119"/>
  <c r="D8971" i="119"/>
  <c r="D8970" i="119"/>
  <c r="D8969" i="119"/>
  <c r="D8968" i="119"/>
  <c r="D8967" i="119"/>
  <c r="D8966" i="119"/>
  <c r="D8965" i="119"/>
  <c r="D8964" i="119"/>
  <c r="D8963" i="119"/>
  <c r="D8962" i="119"/>
  <c r="D8961" i="119"/>
  <c r="D8960" i="119"/>
  <c r="D8959" i="119"/>
  <c r="D8958" i="119"/>
  <c r="D8957" i="119"/>
  <c r="D8956" i="119"/>
  <c r="D8955" i="119"/>
  <c r="D8954" i="119"/>
  <c r="D8953" i="119"/>
  <c r="D8952" i="119"/>
  <c r="D8951" i="119"/>
  <c r="D8950" i="119"/>
  <c r="D8949" i="119"/>
  <c r="D8948" i="119"/>
  <c r="D8947" i="119"/>
  <c r="D8946" i="119"/>
  <c r="D8945" i="119"/>
  <c r="D8944" i="119"/>
  <c r="D8943" i="119"/>
  <c r="D8942" i="119"/>
  <c r="D8941" i="119"/>
  <c r="D8940" i="119"/>
  <c r="D8939" i="119"/>
  <c r="D8938" i="119"/>
  <c r="D8937" i="119"/>
  <c r="D8936" i="119"/>
  <c r="D8935" i="119"/>
  <c r="D8934" i="119"/>
  <c r="D8933" i="119"/>
  <c r="D8932" i="119"/>
  <c r="D8931" i="119"/>
  <c r="D8930" i="119"/>
  <c r="D8929" i="119"/>
  <c r="D8928" i="119"/>
  <c r="D8927" i="119"/>
  <c r="D8926" i="119"/>
  <c r="D8925" i="119"/>
  <c r="D8924" i="119"/>
  <c r="D8923" i="119"/>
  <c r="D8922" i="119"/>
  <c r="D8921" i="119"/>
  <c r="D8920" i="119"/>
  <c r="D8919" i="119"/>
  <c r="D8918" i="119"/>
  <c r="D8917" i="119"/>
  <c r="D8916" i="119"/>
  <c r="D8915" i="119"/>
  <c r="D8914" i="119"/>
  <c r="D8913" i="119"/>
  <c r="D8912" i="119"/>
  <c r="D8911" i="119"/>
  <c r="D8910" i="119"/>
  <c r="D8909" i="119"/>
  <c r="D8908" i="119"/>
  <c r="D8907" i="119"/>
  <c r="D8906" i="119"/>
  <c r="D8905" i="119"/>
  <c r="D8904" i="119"/>
  <c r="D8903" i="119"/>
  <c r="D8902" i="119"/>
  <c r="D8901" i="119"/>
  <c r="D8900" i="119"/>
  <c r="D8899" i="119"/>
  <c r="D8898" i="119"/>
  <c r="D8897" i="119"/>
  <c r="D8896" i="119"/>
  <c r="D8895" i="119"/>
  <c r="D8894" i="119"/>
  <c r="D8893" i="119"/>
  <c r="D8892" i="119"/>
  <c r="D8891" i="119"/>
  <c r="D8890" i="119"/>
  <c r="D8889" i="119"/>
  <c r="D8888" i="119"/>
  <c r="D8887" i="119"/>
  <c r="D8886" i="119"/>
  <c r="D8885" i="119"/>
  <c r="D8884" i="119"/>
  <c r="D8883" i="119"/>
  <c r="D8882" i="119"/>
  <c r="D8881" i="119"/>
  <c r="D8880" i="119"/>
  <c r="D8879" i="119"/>
  <c r="D8878" i="119"/>
  <c r="D8877" i="119"/>
  <c r="D8876" i="119"/>
  <c r="D8875" i="119"/>
  <c r="D8874" i="119"/>
  <c r="D8873" i="119"/>
  <c r="D8872" i="119"/>
  <c r="D8871" i="119"/>
  <c r="D8870" i="119"/>
  <c r="D8869" i="119"/>
  <c r="D8868" i="119"/>
  <c r="D8867" i="119"/>
  <c r="D8866" i="119"/>
  <c r="D8865" i="119"/>
  <c r="D8864" i="119"/>
  <c r="D8863" i="119"/>
  <c r="D8862" i="119"/>
  <c r="D8861" i="119"/>
  <c r="D8860" i="119"/>
  <c r="D8859" i="119"/>
  <c r="D8858" i="119"/>
  <c r="D8857" i="119"/>
  <c r="D8856" i="119"/>
  <c r="D8855" i="119"/>
  <c r="D8854" i="119"/>
  <c r="D8853" i="119"/>
  <c r="D8852" i="119"/>
  <c r="D8851" i="119"/>
  <c r="D8850" i="119"/>
  <c r="D8849" i="119"/>
  <c r="D8848" i="119"/>
  <c r="D8847" i="119"/>
  <c r="D8846" i="119"/>
  <c r="D8845" i="119"/>
  <c r="D8844" i="119"/>
  <c r="D8843" i="119"/>
  <c r="D8842" i="119"/>
  <c r="D8841" i="119"/>
  <c r="D8840" i="119"/>
  <c r="D8839" i="119"/>
  <c r="D8838" i="119"/>
  <c r="D8837" i="119"/>
  <c r="D8836" i="119"/>
  <c r="D8835" i="119"/>
  <c r="D8834" i="119"/>
  <c r="D8833" i="119"/>
  <c r="D8832" i="119"/>
  <c r="D8831" i="119"/>
  <c r="D8830" i="119"/>
  <c r="D8829" i="119"/>
  <c r="D8828" i="119"/>
  <c r="D8827" i="119"/>
  <c r="D8826" i="119"/>
  <c r="D8825" i="119"/>
  <c r="D8824" i="119"/>
  <c r="D8823" i="119"/>
  <c r="D8822" i="119"/>
  <c r="D8821" i="119"/>
  <c r="D8820" i="119"/>
  <c r="D8819" i="119"/>
  <c r="D8818" i="119"/>
  <c r="D8817" i="119"/>
  <c r="D8816" i="119"/>
  <c r="D8815" i="119"/>
  <c r="D8814" i="119"/>
  <c r="D8813" i="119"/>
  <c r="D8812" i="119"/>
  <c r="D8811" i="119"/>
  <c r="D8810" i="119"/>
  <c r="D8809" i="119"/>
  <c r="D8808" i="119"/>
  <c r="D8807" i="119"/>
  <c r="D8806" i="119"/>
  <c r="D8805" i="119"/>
  <c r="D8804" i="119"/>
  <c r="D8803" i="119"/>
  <c r="D8802" i="119"/>
  <c r="D8801" i="119"/>
  <c r="D8800" i="119"/>
  <c r="D8799" i="119"/>
  <c r="D8798" i="119"/>
  <c r="D8797" i="119"/>
  <c r="D8796" i="119"/>
  <c r="D8795" i="119"/>
  <c r="D8794" i="119"/>
  <c r="D8793" i="119"/>
  <c r="D8792" i="119"/>
  <c r="D8791" i="119"/>
  <c r="D8790" i="119"/>
  <c r="D8789" i="119"/>
  <c r="D8788" i="119"/>
  <c r="D8787" i="119"/>
  <c r="D8786" i="119"/>
  <c r="D8785" i="119"/>
  <c r="D8784" i="119"/>
  <c r="D8783" i="119"/>
  <c r="D8782" i="119"/>
  <c r="D8781" i="119"/>
  <c r="C8452" i="119"/>
  <c r="C8453" i="119" s="1"/>
  <c r="C8454" i="119" s="1"/>
  <c r="C8455" i="119" s="1"/>
  <c r="C8456" i="119" s="1"/>
  <c r="C8457" i="119" s="1"/>
  <c r="C8458" i="119" s="1"/>
  <c r="C8459" i="119" s="1"/>
  <c r="C8460" i="119" s="1"/>
  <c r="C8461" i="119" s="1"/>
  <c r="C8462" i="119" s="1"/>
  <c r="C8463" i="119" s="1"/>
  <c r="C8464" i="119" s="1"/>
  <c r="C8465" i="119" s="1"/>
  <c r="C8466" i="119" s="1"/>
  <c r="C8467" i="119" s="1"/>
  <c r="C8468" i="119" s="1"/>
  <c r="C8469" i="119" s="1"/>
  <c r="C8470" i="119" s="1"/>
  <c r="C8471" i="119" s="1"/>
  <c r="C8472" i="119" s="1"/>
  <c r="C8473" i="119" s="1"/>
  <c r="C8474" i="119" s="1"/>
  <c r="C8475" i="119" s="1"/>
  <c r="C8476" i="119" s="1"/>
  <c r="C8477" i="119" s="1"/>
  <c r="C8478" i="119" s="1"/>
  <c r="C8479" i="119" s="1"/>
  <c r="C8480" i="119" s="1"/>
  <c r="C8481" i="119" s="1"/>
  <c r="C8482" i="119" s="1"/>
  <c r="C8483" i="119" s="1"/>
  <c r="C8484" i="119" s="1"/>
  <c r="C8485" i="119" s="1"/>
  <c r="C8486" i="119" s="1"/>
  <c r="C8487" i="119" s="1"/>
  <c r="C8488" i="119" s="1"/>
  <c r="C8489" i="119" s="1"/>
  <c r="C8490" i="119" s="1"/>
  <c r="C8491" i="119" s="1"/>
  <c r="C8492" i="119" s="1"/>
  <c r="C8493" i="119" s="1"/>
  <c r="C8494" i="119" s="1"/>
  <c r="C8495" i="119" s="1"/>
  <c r="C8496" i="119" s="1"/>
  <c r="C8497" i="119" s="1"/>
  <c r="C8498" i="119" s="1"/>
  <c r="C8499" i="119" s="1"/>
  <c r="C8500" i="119" s="1"/>
  <c r="C8501" i="119" s="1"/>
  <c r="C8502" i="119" s="1"/>
  <c r="C8503" i="119" s="1"/>
  <c r="C8504" i="119" s="1"/>
  <c r="C8505" i="119" s="1"/>
  <c r="C8506" i="119" s="1"/>
  <c r="C8507" i="119" s="1"/>
  <c r="C8508" i="119" s="1"/>
  <c r="C8509" i="119" s="1"/>
  <c r="C8510" i="119" s="1"/>
  <c r="C8511" i="119" s="1"/>
  <c r="C8512" i="119" s="1"/>
  <c r="C8513" i="119" s="1"/>
  <c r="C8514" i="119" s="1"/>
  <c r="C8515" i="119" s="1"/>
  <c r="C8516" i="119" s="1"/>
  <c r="C8517" i="119" s="1"/>
  <c r="C8518" i="119" s="1"/>
  <c r="C8519" i="119" s="1"/>
  <c r="C8520" i="119" s="1"/>
  <c r="C8521" i="119" s="1"/>
  <c r="C8522" i="119" s="1"/>
  <c r="C8523" i="119" s="1"/>
  <c r="C8524" i="119" s="1"/>
  <c r="C8525" i="119" s="1"/>
  <c r="C8526" i="119" s="1"/>
  <c r="C8527" i="119" s="1"/>
  <c r="C8528" i="119" s="1"/>
  <c r="C8529" i="119" s="1"/>
  <c r="C8530" i="119" s="1"/>
  <c r="C8531" i="119" s="1"/>
  <c r="C8532" i="119" s="1"/>
  <c r="C8533" i="119" s="1"/>
  <c r="C8534" i="119" s="1"/>
  <c r="C8535" i="119" s="1"/>
  <c r="C8536" i="119" s="1"/>
  <c r="C8537" i="119" s="1"/>
  <c r="C8538" i="119" s="1"/>
  <c r="C8539" i="119" s="1"/>
  <c r="C8540" i="119" s="1"/>
  <c r="C8541" i="119" s="1"/>
  <c r="C8542" i="119" s="1"/>
  <c r="C8543" i="119" s="1"/>
  <c r="C8544" i="119" s="1"/>
  <c r="C8545" i="119" s="1"/>
  <c r="C8546" i="119" s="1"/>
  <c r="C8547" i="119" s="1"/>
  <c r="C8548" i="119" s="1"/>
  <c r="C8549" i="119" s="1"/>
  <c r="C8550" i="119" s="1"/>
  <c r="C8551" i="119" s="1"/>
  <c r="C8552" i="119" s="1"/>
  <c r="C8553" i="119" s="1"/>
  <c r="C8554" i="119" s="1"/>
  <c r="C8555" i="119" s="1"/>
  <c r="C8556" i="119" s="1"/>
  <c r="C8557" i="119" s="1"/>
  <c r="C8558" i="119" s="1"/>
  <c r="C8559" i="119" s="1"/>
  <c r="C8560" i="119" s="1"/>
  <c r="C8561" i="119" s="1"/>
  <c r="C8562" i="119" s="1"/>
  <c r="C8563" i="119" s="1"/>
  <c r="C8564" i="119" s="1"/>
  <c r="C8565" i="119" s="1"/>
  <c r="C8566" i="119" s="1"/>
  <c r="C8567" i="119" s="1"/>
  <c r="C8568" i="119" s="1"/>
  <c r="C8569" i="119" s="1"/>
  <c r="C8570" i="119" s="1"/>
  <c r="C8571" i="119" s="1"/>
  <c r="C8572" i="119" s="1"/>
  <c r="C8573" i="119" s="1"/>
  <c r="C8574" i="119" s="1"/>
  <c r="C8575" i="119" s="1"/>
  <c r="C8576" i="119" s="1"/>
  <c r="C8577" i="119" s="1"/>
  <c r="C8578" i="119" s="1"/>
  <c r="C8579" i="119" s="1"/>
  <c r="C8580" i="119" s="1"/>
  <c r="C8581" i="119" s="1"/>
  <c r="C8582" i="119" s="1"/>
  <c r="C8583" i="119" s="1"/>
  <c r="C8584" i="119" s="1"/>
  <c r="C8585" i="119" s="1"/>
  <c r="C8586" i="119" s="1"/>
  <c r="C8587" i="119" s="1"/>
  <c r="C8588" i="119" s="1"/>
  <c r="C8589" i="119" s="1"/>
  <c r="C8590" i="119" s="1"/>
  <c r="C8591" i="119" s="1"/>
  <c r="C8592" i="119" s="1"/>
  <c r="C8593" i="119" s="1"/>
  <c r="C8594" i="119" s="1"/>
  <c r="C8595" i="119" s="1"/>
  <c r="C8596" i="119" s="1"/>
  <c r="C8597" i="119" s="1"/>
  <c r="C8598" i="119" s="1"/>
  <c r="C8599" i="119" s="1"/>
  <c r="C8600" i="119" s="1"/>
  <c r="C8601" i="119" s="1"/>
  <c r="C8602" i="119" s="1"/>
  <c r="C8603" i="119" s="1"/>
  <c r="C8604" i="119" s="1"/>
  <c r="C8605" i="119" s="1"/>
  <c r="C8606" i="119" s="1"/>
  <c r="C8607" i="119" s="1"/>
  <c r="C8608" i="119" s="1"/>
  <c r="C8609" i="119" s="1"/>
  <c r="C8610" i="119" s="1"/>
  <c r="C8611" i="119" s="1"/>
  <c r="C8612" i="119" s="1"/>
  <c r="C8613" i="119" s="1"/>
  <c r="C8614" i="119" s="1"/>
  <c r="C8615" i="119" s="1"/>
  <c r="C8616" i="119" s="1"/>
  <c r="C8617" i="119" s="1"/>
  <c r="C8618" i="119" s="1"/>
  <c r="C8619" i="119" s="1"/>
  <c r="C8620" i="119" s="1"/>
  <c r="C8621" i="119" s="1"/>
  <c r="C8622" i="119" s="1"/>
  <c r="C8623" i="119" s="1"/>
  <c r="C8624" i="119" s="1"/>
  <c r="C8625" i="119" s="1"/>
  <c r="C8626" i="119" s="1"/>
  <c r="C8627" i="119" s="1"/>
  <c r="C8628" i="119" s="1"/>
  <c r="C8629" i="119" s="1"/>
  <c r="C8630" i="119" s="1"/>
  <c r="C8631" i="119" s="1"/>
  <c r="C8632" i="119" s="1"/>
  <c r="C8633" i="119" s="1"/>
  <c r="C8634" i="119" s="1"/>
  <c r="C8635" i="119" s="1"/>
  <c r="C8636" i="119" s="1"/>
  <c r="C8637" i="119" s="1"/>
  <c r="C8638" i="119" s="1"/>
  <c r="C8639" i="119" s="1"/>
  <c r="C8640" i="119" s="1"/>
  <c r="C8641" i="119" s="1"/>
  <c r="C8642" i="119" s="1"/>
  <c r="C8643" i="119" s="1"/>
  <c r="C8644" i="119" s="1"/>
  <c r="C8645" i="119" s="1"/>
  <c r="C8646" i="119" s="1"/>
  <c r="C8647" i="119" s="1"/>
  <c r="C8648" i="119" s="1"/>
  <c r="C8649" i="119" s="1"/>
  <c r="C8650" i="119" s="1"/>
  <c r="C8651" i="119" s="1"/>
  <c r="C8652" i="119" s="1"/>
  <c r="C8653" i="119" s="1"/>
  <c r="C8654" i="119" s="1"/>
  <c r="C8655" i="119" s="1"/>
  <c r="C8656" i="119" s="1"/>
  <c r="C8657" i="119" s="1"/>
  <c r="C8658" i="119" s="1"/>
  <c r="C8659" i="119" s="1"/>
  <c r="C8660" i="119" s="1"/>
  <c r="C8661" i="119" s="1"/>
  <c r="C8662" i="119" s="1"/>
  <c r="C8663" i="119" s="1"/>
  <c r="C8664" i="119" s="1"/>
  <c r="C8665" i="119" s="1"/>
  <c r="C8666" i="119" s="1"/>
  <c r="C8667" i="119" s="1"/>
  <c r="C8668" i="119" s="1"/>
  <c r="C8669" i="119" s="1"/>
  <c r="C8670" i="119" s="1"/>
  <c r="C8671" i="119" s="1"/>
  <c r="C8672" i="119" s="1"/>
  <c r="C8673" i="119" s="1"/>
  <c r="C8674" i="119" s="1"/>
  <c r="C8675" i="119" s="1"/>
  <c r="C8676" i="119" s="1"/>
  <c r="C8677" i="119" s="1"/>
  <c r="C8678" i="119" s="1"/>
  <c r="C8679" i="119" s="1"/>
  <c r="C8680" i="119" s="1"/>
  <c r="C8681" i="119" s="1"/>
  <c r="C8682" i="119" s="1"/>
  <c r="C8683" i="119" s="1"/>
  <c r="C8684" i="119" s="1"/>
  <c r="C8685" i="119" s="1"/>
  <c r="C8686" i="119" s="1"/>
  <c r="C8687" i="119" s="1"/>
  <c r="C8688" i="119" s="1"/>
  <c r="C8689" i="119" s="1"/>
  <c r="C8690" i="119" s="1"/>
  <c r="C8691" i="119" s="1"/>
  <c r="C8692" i="119" s="1"/>
  <c r="C8693" i="119" s="1"/>
  <c r="C8694" i="119" s="1"/>
  <c r="C8695" i="119" s="1"/>
  <c r="C8696" i="119" s="1"/>
  <c r="C8697" i="119" s="1"/>
  <c r="C8698" i="119" s="1"/>
  <c r="C8699" i="119" s="1"/>
  <c r="C8700" i="119" s="1"/>
  <c r="C8701" i="119" s="1"/>
  <c r="C8702" i="119" s="1"/>
  <c r="C8703" i="119" s="1"/>
  <c r="C8704" i="119" s="1"/>
  <c r="C8705" i="119" s="1"/>
  <c r="C8706" i="119" s="1"/>
  <c r="C8707" i="119" s="1"/>
  <c r="C8708" i="119" s="1"/>
  <c r="C8709" i="119" s="1"/>
  <c r="C8710" i="119" s="1"/>
  <c r="C8711" i="119" s="1"/>
  <c r="C8712" i="119" s="1"/>
  <c r="C8713" i="119" s="1"/>
  <c r="C8714" i="119" s="1"/>
  <c r="C8715" i="119" s="1"/>
  <c r="C8716" i="119" s="1"/>
  <c r="C8717" i="119" s="1"/>
  <c r="C8718" i="119" s="1"/>
  <c r="C8719" i="119" s="1"/>
  <c r="C8720" i="119" s="1"/>
  <c r="C8721" i="119" s="1"/>
  <c r="C8722" i="119" s="1"/>
  <c r="C8723" i="119" s="1"/>
  <c r="C8724" i="119" s="1"/>
  <c r="C8725" i="119" s="1"/>
  <c r="C8726" i="119" s="1"/>
  <c r="C8727" i="119" s="1"/>
  <c r="C8728" i="119" s="1"/>
  <c r="C8729" i="119" s="1"/>
  <c r="C8730" i="119" s="1"/>
  <c r="C8731" i="119" s="1"/>
  <c r="C8732" i="119" s="1"/>
  <c r="C8733" i="119" s="1"/>
  <c r="C8734" i="119" s="1"/>
  <c r="C8735" i="119" s="1"/>
  <c r="C8736" i="119" s="1"/>
  <c r="C8737" i="119" s="1"/>
  <c r="C8738" i="119" s="1"/>
  <c r="C8739" i="119" s="1"/>
  <c r="C8740" i="119" s="1"/>
  <c r="C8741" i="119" s="1"/>
  <c r="C8742" i="119" s="1"/>
  <c r="C8743" i="119" s="1"/>
  <c r="C8744" i="119" s="1"/>
  <c r="C8745" i="119" s="1"/>
  <c r="C8746" i="119" s="1"/>
  <c r="C8747" i="119" s="1"/>
  <c r="C8748" i="119" s="1"/>
  <c r="C8749" i="119" s="1"/>
  <c r="C8750" i="119" s="1"/>
  <c r="C8751" i="119" s="1"/>
  <c r="C8752" i="119" s="1"/>
  <c r="C8753" i="119" s="1"/>
  <c r="C8754" i="119" s="1"/>
  <c r="C8755" i="119" s="1"/>
  <c r="C8756" i="119" s="1"/>
  <c r="C8757" i="119" s="1"/>
  <c r="C8758" i="119" s="1"/>
  <c r="C8759" i="119" s="1"/>
  <c r="C8760" i="119" s="1"/>
  <c r="C8761" i="119" s="1"/>
  <c r="C8762" i="119" s="1"/>
  <c r="C8763" i="119" s="1"/>
  <c r="C8764" i="119" s="1"/>
  <c r="C8765" i="119" s="1"/>
  <c r="C8766" i="119" s="1"/>
  <c r="C8767" i="119" s="1"/>
  <c r="C8768" i="119" s="1"/>
  <c r="C8769" i="119" s="1"/>
  <c r="C8770" i="119" s="1"/>
  <c r="C8771" i="119" s="1"/>
  <c r="C8772" i="119" s="1"/>
  <c r="C8773" i="119" s="1"/>
  <c r="C8774" i="119" s="1"/>
  <c r="C8775" i="119" s="1"/>
  <c r="C8776" i="119" s="1"/>
  <c r="C8777" i="119" s="1"/>
  <c r="C8778" i="119" s="1"/>
  <c r="C8779" i="119" s="1"/>
  <c r="C8780" i="119" s="1"/>
  <c r="B8452" i="119"/>
  <c r="D8452" i="119" s="1"/>
  <c r="D8451" i="119"/>
  <c r="A8451" i="119"/>
  <c r="B8091" i="119"/>
  <c r="B8092" i="119" s="1"/>
  <c r="D8090" i="119"/>
  <c r="A8090" i="119"/>
  <c r="B7724" i="119"/>
  <c r="B7725" i="119" s="1"/>
  <c r="D7723" i="119"/>
  <c r="A7723" i="119"/>
  <c r="B7357" i="119"/>
  <c r="D7356" i="119"/>
  <c r="A7356" i="119"/>
  <c r="B6990" i="119"/>
  <c r="B6991" i="119" s="1"/>
  <c r="D6989" i="119"/>
  <c r="A6989" i="119"/>
  <c r="D6988" i="119"/>
  <c r="D6987" i="119"/>
  <c r="D6986" i="119"/>
  <c r="D6985" i="119"/>
  <c r="D6984" i="119"/>
  <c r="D6983" i="119"/>
  <c r="D6982" i="119"/>
  <c r="D6981" i="119"/>
  <c r="D6980" i="119"/>
  <c r="D6979" i="119"/>
  <c r="D6978" i="119"/>
  <c r="D6977" i="119"/>
  <c r="D6976" i="119"/>
  <c r="D6975" i="119"/>
  <c r="D6974" i="119"/>
  <c r="D6973" i="119"/>
  <c r="D6972" i="119"/>
  <c r="D6971" i="119"/>
  <c r="D6970" i="119"/>
  <c r="D6969" i="119"/>
  <c r="D6968" i="119"/>
  <c r="D6967" i="119"/>
  <c r="D6966" i="119"/>
  <c r="D6965" i="119"/>
  <c r="D6964" i="119"/>
  <c r="D6963" i="119"/>
  <c r="D6962" i="119"/>
  <c r="D6961" i="119"/>
  <c r="D6960" i="119"/>
  <c r="D6959" i="119"/>
  <c r="D6958" i="119"/>
  <c r="D6957" i="119"/>
  <c r="D6956" i="119"/>
  <c r="D6955" i="119"/>
  <c r="D6954" i="119"/>
  <c r="D6953" i="119"/>
  <c r="D6952" i="119"/>
  <c r="D6951" i="119"/>
  <c r="D6950" i="119"/>
  <c r="D6949" i="119"/>
  <c r="D6948" i="119"/>
  <c r="D6947" i="119"/>
  <c r="D6946" i="119"/>
  <c r="D6945" i="119"/>
  <c r="D6944" i="119"/>
  <c r="D6943" i="119"/>
  <c r="D6942" i="119"/>
  <c r="D6941" i="119"/>
  <c r="D6940" i="119"/>
  <c r="D6939" i="119"/>
  <c r="D6938" i="119"/>
  <c r="D6937" i="119"/>
  <c r="D6936" i="119"/>
  <c r="D6935" i="119"/>
  <c r="D6934" i="119"/>
  <c r="D6933" i="119"/>
  <c r="D6932" i="119"/>
  <c r="D6931" i="119"/>
  <c r="D6930" i="119"/>
  <c r="D6929" i="119"/>
  <c r="D6928" i="119"/>
  <c r="D6927" i="119"/>
  <c r="D6926" i="119"/>
  <c r="D6925" i="119"/>
  <c r="D6924" i="119"/>
  <c r="D6923" i="119"/>
  <c r="D6922" i="119"/>
  <c r="D6921" i="119"/>
  <c r="D6920" i="119"/>
  <c r="D6919" i="119"/>
  <c r="D6918" i="119"/>
  <c r="D6917" i="119"/>
  <c r="D6916" i="119"/>
  <c r="D6915" i="119"/>
  <c r="D6914" i="119"/>
  <c r="D6913" i="119"/>
  <c r="D6912" i="119"/>
  <c r="D6911" i="119"/>
  <c r="D6910" i="119"/>
  <c r="D6909" i="119"/>
  <c r="D6908" i="119"/>
  <c r="D6907" i="119"/>
  <c r="D6906" i="119"/>
  <c r="D6905" i="119"/>
  <c r="D6904" i="119"/>
  <c r="D6903" i="119"/>
  <c r="D6902" i="119"/>
  <c r="D6901" i="119"/>
  <c r="D6900" i="119"/>
  <c r="D6899" i="119"/>
  <c r="D6898" i="119"/>
  <c r="D6897" i="119"/>
  <c r="D6896" i="119"/>
  <c r="D6895" i="119"/>
  <c r="D6894" i="119"/>
  <c r="D6893" i="119"/>
  <c r="D6892" i="119"/>
  <c r="D6891" i="119"/>
  <c r="D6890" i="119"/>
  <c r="D6889" i="119"/>
  <c r="D6888" i="119"/>
  <c r="D6887" i="119"/>
  <c r="D6886" i="119"/>
  <c r="D6885" i="119"/>
  <c r="D6884" i="119"/>
  <c r="D6883" i="119"/>
  <c r="D6882" i="119"/>
  <c r="D6881" i="119"/>
  <c r="D6880" i="119"/>
  <c r="D6879" i="119"/>
  <c r="D6878" i="119"/>
  <c r="D6877" i="119"/>
  <c r="D6876" i="119"/>
  <c r="D6875" i="119"/>
  <c r="D6874" i="119"/>
  <c r="D6873" i="119"/>
  <c r="D6872" i="119"/>
  <c r="D6871" i="119"/>
  <c r="D6870" i="119"/>
  <c r="D6869" i="119"/>
  <c r="D6868" i="119"/>
  <c r="D6867" i="119"/>
  <c r="D6866" i="119"/>
  <c r="D6865" i="119"/>
  <c r="D6864" i="119"/>
  <c r="D6863" i="119"/>
  <c r="D6862" i="119"/>
  <c r="D6861" i="119"/>
  <c r="D6860" i="119"/>
  <c r="D6859" i="119"/>
  <c r="D6858" i="119"/>
  <c r="D6857" i="119"/>
  <c r="D6856" i="119"/>
  <c r="D6855" i="119"/>
  <c r="D6854" i="119"/>
  <c r="D6853" i="119"/>
  <c r="D6852" i="119"/>
  <c r="D6851" i="119"/>
  <c r="D6850" i="119"/>
  <c r="D6849" i="119"/>
  <c r="D6848" i="119"/>
  <c r="D6847" i="119"/>
  <c r="D6846" i="119"/>
  <c r="D6845" i="119"/>
  <c r="D6844" i="119"/>
  <c r="D6843" i="119"/>
  <c r="D6842" i="119"/>
  <c r="D6841" i="119"/>
  <c r="D6840" i="119"/>
  <c r="D6839" i="119"/>
  <c r="D6838" i="119"/>
  <c r="D6837" i="119"/>
  <c r="D6836" i="119"/>
  <c r="D6835" i="119"/>
  <c r="D6834" i="119"/>
  <c r="D6833" i="119"/>
  <c r="D6832" i="119"/>
  <c r="D6831" i="119"/>
  <c r="D6830" i="119"/>
  <c r="D6829" i="119"/>
  <c r="D6828" i="119"/>
  <c r="D6827" i="119"/>
  <c r="D6826" i="119"/>
  <c r="D6825" i="119"/>
  <c r="D6824" i="119"/>
  <c r="D6823" i="119"/>
  <c r="D6822" i="119"/>
  <c r="D6821" i="119"/>
  <c r="D6820" i="119"/>
  <c r="D6819" i="119"/>
  <c r="D6818" i="119"/>
  <c r="D6817" i="119"/>
  <c r="D6816" i="119"/>
  <c r="D6815" i="119"/>
  <c r="D6814" i="119"/>
  <c r="D6813" i="119"/>
  <c r="D6812" i="119"/>
  <c r="D6811" i="119"/>
  <c r="D6810" i="119"/>
  <c r="D6809" i="119"/>
  <c r="D6808" i="119"/>
  <c r="D6807" i="119"/>
  <c r="D6806" i="119"/>
  <c r="D6805" i="119"/>
  <c r="D6804" i="119"/>
  <c r="D6803" i="119"/>
  <c r="D6802" i="119"/>
  <c r="D6801" i="119"/>
  <c r="D6800" i="119"/>
  <c r="D6799" i="119"/>
  <c r="D6798" i="119"/>
  <c r="D6797" i="119"/>
  <c r="D6796" i="119"/>
  <c r="D6795" i="119"/>
  <c r="D6794" i="119"/>
  <c r="D6793" i="119"/>
  <c r="D6792" i="119"/>
  <c r="D6791" i="119"/>
  <c r="D6790" i="119"/>
  <c r="D6789" i="119"/>
  <c r="D6788" i="119"/>
  <c r="D6787" i="119"/>
  <c r="D6786" i="119"/>
  <c r="D6785" i="119"/>
  <c r="D6784" i="119"/>
  <c r="D6783" i="119"/>
  <c r="D6782" i="119"/>
  <c r="D6781" i="119"/>
  <c r="D6780" i="119"/>
  <c r="D6779" i="119"/>
  <c r="D6778" i="119"/>
  <c r="D6777" i="119"/>
  <c r="D6776" i="119"/>
  <c r="D6775" i="119"/>
  <c r="D6774" i="119"/>
  <c r="D6773" i="119"/>
  <c r="D6772" i="119"/>
  <c r="D6771" i="119"/>
  <c r="D6770" i="119"/>
  <c r="D6769" i="119"/>
  <c r="D6768" i="119"/>
  <c r="D6767" i="119"/>
  <c r="D6766" i="119"/>
  <c r="D6765" i="119"/>
  <c r="D6764" i="119"/>
  <c r="D6763" i="119"/>
  <c r="D6762" i="119"/>
  <c r="D6761" i="119"/>
  <c r="D6760" i="119"/>
  <c r="D6759" i="119"/>
  <c r="D6758" i="119"/>
  <c r="D6757" i="119"/>
  <c r="D6756" i="119"/>
  <c r="D6755" i="119"/>
  <c r="D6754" i="119"/>
  <c r="D6753" i="119"/>
  <c r="D6752" i="119"/>
  <c r="D6751" i="119"/>
  <c r="D6750" i="119"/>
  <c r="D6749" i="119"/>
  <c r="D6748" i="119"/>
  <c r="D6747" i="119"/>
  <c r="D6746" i="119"/>
  <c r="D6745" i="119"/>
  <c r="D6744" i="119"/>
  <c r="D6743" i="119"/>
  <c r="D6742" i="119"/>
  <c r="D6741" i="119"/>
  <c r="D6740" i="119"/>
  <c r="D6739" i="119"/>
  <c r="D6738" i="119"/>
  <c r="D6737" i="119"/>
  <c r="D6736" i="119"/>
  <c r="D6735" i="119"/>
  <c r="D6734" i="119"/>
  <c r="D6733" i="119"/>
  <c r="D6732" i="119"/>
  <c r="D6731" i="119"/>
  <c r="D6730" i="119"/>
  <c r="D6729" i="119"/>
  <c r="D6728" i="119"/>
  <c r="D6727" i="119"/>
  <c r="D6726" i="119"/>
  <c r="D6725" i="119"/>
  <c r="D6724" i="119"/>
  <c r="D6723" i="119"/>
  <c r="D6722" i="119"/>
  <c r="D6721" i="119"/>
  <c r="D6720" i="119"/>
  <c r="D6719" i="119"/>
  <c r="D6718" i="119"/>
  <c r="D6717" i="119"/>
  <c r="D6716" i="119"/>
  <c r="D6715" i="119"/>
  <c r="D6714" i="119"/>
  <c r="D6713" i="119"/>
  <c r="D6712" i="119"/>
  <c r="D6711" i="119"/>
  <c r="D6710" i="119"/>
  <c r="D6709" i="119"/>
  <c r="D6708" i="119"/>
  <c r="D6707" i="119"/>
  <c r="D6706" i="119"/>
  <c r="D6705" i="119"/>
  <c r="D6704" i="119"/>
  <c r="D6703" i="119"/>
  <c r="D6702" i="119"/>
  <c r="D6701" i="119"/>
  <c r="D6700" i="119"/>
  <c r="D6699" i="119"/>
  <c r="D6698" i="119"/>
  <c r="D6697" i="119"/>
  <c r="D6696" i="119"/>
  <c r="D6695" i="119"/>
  <c r="D6694" i="119"/>
  <c r="D6693" i="119"/>
  <c r="D6692" i="119"/>
  <c r="D6691" i="119"/>
  <c r="D6690" i="119"/>
  <c r="D6689" i="119"/>
  <c r="D6688" i="119"/>
  <c r="D6687" i="119"/>
  <c r="D6686" i="119"/>
  <c r="D6685" i="119"/>
  <c r="D6684" i="119"/>
  <c r="D6683" i="119"/>
  <c r="D6682" i="119"/>
  <c r="D6681" i="119"/>
  <c r="D6680" i="119"/>
  <c r="D6679" i="119"/>
  <c r="D6678" i="119"/>
  <c r="D6677" i="119"/>
  <c r="D6676" i="119"/>
  <c r="D6675" i="119"/>
  <c r="D6674" i="119"/>
  <c r="D6673" i="119"/>
  <c r="D6672" i="119"/>
  <c r="D6671" i="119"/>
  <c r="D6670" i="119"/>
  <c r="D6669" i="119"/>
  <c r="D6668" i="119"/>
  <c r="D6667" i="119"/>
  <c r="D6666" i="119"/>
  <c r="D6665" i="119"/>
  <c r="D6664" i="119"/>
  <c r="D6663" i="119"/>
  <c r="D6662" i="119"/>
  <c r="D6661" i="119"/>
  <c r="D6660" i="119"/>
  <c r="D6659" i="119"/>
  <c r="D6658" i="119"/>
  <c r="D6657" i="119"/>
  <c r="D6656" i="119"/>
  <c r="D6655" i="119"/>
  <c r="D6654" i="119"/>
  <c r="D6653" i="119"/>
  <c r="D6652" i="119"/>
  <c r="D6651" i="119"/>
  <c r="D6650" i="119"/>
  <c r="D6649" i="119"/>
  <c r="D6648" i="119"/>
  <c r="D6647" i="119"/>
  <c r="D6646" i="119"/>
  <c r="D6645" i="119"/>
  <c r="D6644" i="119"/>
  <c r="D6643" i="119"/>
  <c r="D6642" i="119"/>
  <c r="D6641" i="119"/>
  <c r="D6640" i="119"/>
  <c r="D6639" i="119"/>
  <c r="D6638" i="119"/>
  <c r="D6637" i="119"/>
  <c r="D6636" i="119"/>
  <c r="D6635" i="119"/>
  <c r="D6634" i="119"/>
  <c r="D6633" i="119"/>
  <c r="D6632" i="119"/>
  <c r="D6631" i="119"/>
  <c r="D6630" i="119"/>
  <c r="D6629" i="119"/>
  <c r="D6628" i="119"/>
  <c r="D6627" i="119"/>
  <c r="D6626" i="119"/>
  <c r="D6625" i="119"/>
  <c r="D6624" i="119"/>
  <c r="D6623" i="119"/>
  <c r="D6622" i="119"/>
  <c r="D6621" i="119"/>
  <c r="D6620" i="119"/>
  <c r="D6619" i="119"/>
  <c r="D6618" i="119"/>
  <c r="D6617" i="119"/>
  <c r="D6616" i="119"/>
  <c r="D6615" i="119"/>
  <c r="D6614" i="119"/>
  <c r="D6613" i="119"/>
  <c r="D6612" i="119"/>
  <c r="D6611" i="119"/>
  <c r="D6610" i="119"/>
  <c r="D6609" i="119"/>
  <c r="D6608" i="119"/>
  <c r="D6607" i="119"/>
  <c r="D6606" i="119"/>
  <c r="D6605" i="119"/>
  <c r="D6604" i="119"/>
  <c r="D6603" i="119"/>
  <c r="D6602" i="119"/>
  <c r="D6601" i="119"/>
  <c r="D6600" i="119"/>
  <c r="D6599" i="119"/>
  <c r="D6598" i="119"/>
  <c r="D6597" i="119"/>
  <c r="D6596" i="119"/>
  <c r="D6595" i="119"/>
  <c r="D6594" i="119"/>
  <c r="D6593" i="119"/>
  <c r="D6592" i="119"/>
  <c r="D6591" i="119"/>
  <c r="D6590" i="119"/>
  <c r="D6589" i="119"/>
  <c r="D6588" i="119"/>
  <c r="D6587" i="119"/>
  <c r="D6586" i="119"/>
  <c r="D6585" i="119"/>
  <c r="D6584" i="119"/>
  <c r="D6583" i="119"/>
  <c r="D6582" i="119"/>
  <c r="D6581" i="119"/>
  <c r="D6580" i="119"/>
  <c r="D6579" i="119"/>
  <c r="D6578" i="119"/>
  <c r="D6577" i="119"/>
  <c r="D6576" i="119"/>
  <c r="D6575" i="119"/>
  <c r="D6574" i="119"/>
  <c r="D6573" i="119"/>
  <c r="D6572" i="119"/>
  <c r="D6571" i="119"/>
  <c r="D6570" i="119"/>
  <c r="D6569" i="119"/>
  <c r="D6568" i="119"/>
  <c r="D6567" i="119"/>
  <c r="D6566" i="119"/>
  <c r="D6565" i="119"/>
  <c r="D6564" i="119"/>
  <c r="D6563" i="119"/>
  <c r="D6562" i="119"/>
  <c r="D6561" i="119"/>
  <c r="D6560" i="119"/>
  <c r="D6559" i="119"/>
  <c r="D6558" i="119"/>
  <c r="D6557" i="119"/>
  <c r="D6556" i="119"/>
  <c r="D6555" i="119"/>
  <c r="D6554" i="119"/>
  <c r="D6553" i="119"/>
  <c r="D6552" i="119"/>
  <c r="D6551" i="119"/>
  <c r="D6550" i="119"/>
  <c r="D6549" i="119"/>
  <c r="D6548" i="119"/>
  <c r="D6547" i="119"/>
  <c r="D6546" i="119"/>
  <c r="D6545" i="119"/>
  <c r="D6544" i="119"/>
  <c r="D6543" i="119"/>
  <c r="D6542" i="119"/>
  <c r="D6541" i="119"/>
  <c r="D6540" i="119"/>
  <c r="D6539" i="119"/>
  <c r="D6538" i="119"/>
  <c r="D6537" i="119"/>
  <c r="D6536" i="119"/>
  <c r="D6535" i="119"/>
  <c r="D6534" i="119"/>
  <c r="D6533" i="119"/>
  <c r="D6532" i="119"/>
  <c r="D6531" i="119"/>
  <c r="D6530" i="119"/>
  <c r="D6529" i="119"/>
  <c r="D6528" i="119"/>
  <c r="D6527" i="119"/>
  <c r="D6526" i="119"/>
  <c r="D6525" i="119"/>
  <c r="D6524" i="119"/>
  <c r="D6523" i="119"/>
  <c r="D6522" i="119"/>
  <c r="D6521" i="119"/>
  <c r="D6520" i="119"/>
  <c r="D6519" i="119"/>
  <c r="D6518" i="119"/>
  <c r="D6517" i="119"/>
  <c r="D6516" i="119"/>
  <c r="D6515" i="119"/>
  <c r="D6514" i="119"/>
  <c r="D6513" i="119"/>
  <c r="D6512" i="119"/>
  <c r="D6511" i="119"/>
  <c r="D6510" i="119"/>
  <c r="D6509" i="119"/>
  <c r="D6508" i="119"/>
  <c r="D6507" i="119"/>
  <c r="D6506" i="119"/>
  <c r="D6505" i="119"/>
  <c r="D6504" i="119"/>
  <c r="D6503" i="119"/>
  <c r="D6502" i="119"/>
  <c r="D6501" i="119"/>
  <c r="D6500" i="119"/>
  <c r="D6499" i="119"/>
  <c r="D6498" i="119"/>
  <c r="D6497" i="119"/>
  <c r="D6496" i="119"/>
  <c r="D6495" i="119"/>
  <c r="D6494" i="119"/>
  <c r="D6493" i="119"/>
  <c r="D6492" i="119"/>
  <c r="D6491" i="119"/>
  <c r="D6490" i="119"/>
  <c r="D6489" i="119"/>
  <c r="D6488" i="119"/>
  <c r="D6487" i="119"/>
  <c r="D6486" i="119"/>
  <c r="D6485" i="119"/>
  <c r="D6484" i="119"/>
  <c r="D6483" i="119"/>
  <c r="D6482" i="119"/>
  <c r="D6481" i="119"/>
  <c r="D6480" i="119"/>
  <c r="D6479" i="119"/>
  <c r="D6478" i="119"/>
  <c r="D6477" i="119"/>
  <c r="D6476" i="119"/>
  <c r="D6475" i="119"/>
  <c r="D6474" i="119"/>
  <c r="D6473" i="119"/>
  <c r="D6472" i="119"/>
  <c r="D6471" i="119"/>
  <c r="D6470" i="119"/>
  <c r="D6469" i="119"/>
  <c r="D6468" i="119"/>
  <c r="D6467" i="119"/>
  <c r="D6466" i="119"/>
  <c r="D6465" i="119"/>
  <c r="D6464" i="119"/>
  <c r="D6463" i="119"/>
  <c r="D6462" i="119"/>
  <c r="D6461" i="119"/>
  <c r="D6460" i="119"/>
  <c r="D6459" i="119"/>
  <c r="D6458" i="119"/>
  <c r="D6457" i="119"/>
  <c r="D6456" i="119"/>
  <c r="D6455" i="119"/>
  <c r="D6454" i="119"/>
  <c r="D6453" i="119"/>
  <c r="D6452" i="119"/>
  <c r="D6451" i="119"/>
  <c r="D6450" i="119"/>
  <c r="D6449" i="119"/>
  <c r="D6448" i="119"/>
  <c r="D6447" i="119"/>
  <c r="D6446" i="119"/>
  <c r="D6445" i="119"/>
  <c r="D6444" i="119"/>
  <c r="D6443" i="119"/>
  <c r="D6442" i="119"/>
  <c r="D6441" i="119"/>
  <c r="D6440" i="119"/>
  <c r="D6439" i="119"/>
  <c r="D6438" i="119"/>
  <c r="D6437" i="119"/>
  <c r="D6436" i="119"/>
  <c r="D6435" i="119"/>
  <c r="D6434" i="119"/>
  <c r="D6433" i="119"/>
  <c r="D6432" i="119"/>
  <c r="D6431" i="119"/>
  <c r="D6430" i="119"/>
  <c r="D6429" i="119"/>
  <c r="D6428" i="119"/>
  <c r="D6427" i="119"/>
  <c r="D6426" i="119"/>
  <c r="D6425" i="119"/>
  <c r="D6424" i="119"/>
  <c r="D6423" i="119"/>
  <c r="D6422" i="119"/>
  <c r="D6421" i="119"/>
  <c r="D6420" i="119"/>
  <c r="D6419" i="119"/>
  <c r="D6418" i="119"/>
  <c r="D6417" i="119"/>
  <c r="D6416" i="119"/>
  <c r="D6415" i="119"/>
  <c r="D6414" i="119"/>
  <c r="D6413" i="119"/>
  <c r="D6412" i="119"/>
  <c r="D6411" i="119"/>
  <c r="D6410" i="119"/>
  <c r="D6409" i="119"/>
  <c r="D6408" i="119"/>
  <c r="D6407" i="119"/>
  <c r="D6406" i="119"/>
  <c r="D6405" i="119"/>
  <c r="D6404" i="119"/>
  <c r="D6403" i="119"/>
  <c r="D6402" i="119"/>
  <c r="D6401" i="119"/>
  <c r="D6400" i="119"/>
  <c r="D6399" i="119"/>
  <c r="D6398" i="119"/>
  <c r="D6397" i="119"/>
  <c r="D6396" i="119"/>
  <c r="D6395" i="119"/>
  <c r="D6394" i="119"/>
  <c r="D6393" i="119"/>
  <c r="D6392" i="119"/>
  <c r="D6391" i="119"/>
  <c r="D6390" i="119"/>
  <c r="D6389" i="119"/>
  <c r="D6388" i="119"/>
  <c r="D6387" i="119"/>
  <c r="D6386" i="119"/>
  <c r="D6385" i="119"/>
  <c r="D6384" i="119"/>
  <c r="D6383" i="119"/>
  <c r="D6382" i="119"/>
  <c r="D6381" i="119"/>
  <c r="D6380" i="119"/>
  <c r="D6379" i="119"/>
  <c r="D6378" i="119"/>
  <c r="D6377" i="119"/>
  <c r="D6376" i="119"/>
  <c r="D6375" i="119"/>
  <c r="D6374" i="119"/>
  <c r="D6373" i="119"/>
  <c r="D6372" i="119"/>
  <c r="D6371" i="119"/>
  <c r="D6370" i="119"/>
  <c r="D6369" i="119"/>
  <c r="D6368" i="119"/>
  <c r="D6367" i="119"/>
  <c r="D6366" i="119"/>
  <c r="D6365" i="119"/>
  <c r="D6364" i="119"/>
  <c r="D6363" i="119"/>
  <c r="D6362" i="119"/>
  <c r="D6361" i="119"/>
  <c r="D6360" i="119"/>
  <c r="D6359" i="119"/>
  <c r="D6358" i="119"/>
  <c r="D6357" i="119"/>
  <c r="D6356" i="119"/>
  <c r="D6355" i="119"/>
  <c r="D6354" i="119"/>
  <c r="D6353" i="119"/>
  <c r="D6352" i="119"/>
  <c r="D6351" i="119"/>
  <c r="D6350" i="119"/>
  <c r="D6349" i="119"/>
  <c r="D6348" i="119"/>
  <c r="D6347" i="119"/>
  <c r="D6346" i="119"/>
  <c r="D6345" i="119"/>
  <c r="D6344" i="119"/>
  <c r="D6343" i="119"/>
  <c r="D6342" i="119"/>
  <c r="D6341" i="119"/>
  <c r="D6340" i="119"/>
  <c r="D6339" i="119"/>
  <c r="D6338" i="119"/>
  <c r="D6337" i="119"/>
  <c r="D6336" i="119"/>
  <c r="D6335" i="119"/>
  <c r="D6334" i="119"/>
  <c r="D6333" i="119"/>
  <c r="D6332" i="119"/>
  <c r="D6331" i="119"/>
  <c r="D6330" i="119"/>
  <c r="D6329" i="119"/>
  <c r="D6328" i="119"/>
  <c r="D6327" i="119"/>
  <c r="D6326" i="119"/>
  <c r="D6325" i="119"/>
  <c r="D6324" i="119"/>
  <c r="D6323" i="119"/>
  <c r="D6322" i="119"/>
  <c r="D6321" i="119"/>
  <c r="D6320" i="119"/>
  <c r="D6319" i="119"/>
  <c r="D6318" i="119"/>
  <c r="D6317" i="119"/>
  <c r="D6316" i="119"/>
  <c r="D6315" i="119"/>
  <c r="D6314" i="119"/>
  <c r="D6313" i="119"/>
  <c r="D6312" i="119"/>
  <c r="D6311" i="119"/>
  <c r="D6310" i="119"/>
  <c r="D6309" i="119"/>
  <c r="D6308" i="119"/>
  <c r="D6307" i="119"/>
  <c r="D6306" i="119"/>
  <c r="D6305" i="119"/>
  <c r="D6304" i="119"/>
  <c r="D6303" i="119"/>
  <c r="D6302" i="119"/>
  <c r="D6301" i="119"/>
  <c r="D6300" i="119"/>
  <c r="D6299" i="119"/>
  <c r="D6298" i="119"/>
  <c r="D6297" i="119"/>
  <c r="D6296" i="119"/>
  <c r="D6295" i="119"/>
  <c r="D6294" i="119"/>
  <c r="D6293" i="119"/>
  <c r="D6292" i="119"/>
  <c r="D6291" i="119"/>
  <c r="D6290" i="119"/>
  <c r="D6289" i="119"/>
  <c r="D6288" i="119"/>
  <c r="D6287" i="119"/>
  <c r="D6286" i="119"/>
  <c r="D6285" i="119"/>
  <c r="D6284" i="119"/>
  <c r="D6283" i="119"/>
  <c r="D6282" i="119"/>
  <c r="D6281" i="119"/>
  <c r="D6280" i="119"/>
  <c r="D6279" i="119"/>
  <c r="D6278" i="119"/>
  <c r="D6277" i="119"/>
  <c r="D6276" i="119"/>
  <c r="D6275" i="119"/>
  <c r="D6274" i="119"/>
  <c r="D6273" i="119"/>
  <c r="D6272" i="119"/>
  <c r="D6271" i="119"/>
  <c r="D6270" i="119"/>
  <c r="D6269" i="119"/>
  <c r="D6268" i="119"/>
  <c r="D6267" i="119"/>
  <c r="D6266" i="119"/>
  <c r="D6265" i="119"/>
  <c r="D6264" i="119"/>
  <c r="D6263" i="119"/>
  <c r="D6262" i="119"/>
  <c r="D6261" i="119"/>
  <c r="D6260" i="119"/>
  <c r="D6259" i="119"/>
  <c r="D6258" i="119"/>
  <c r="D6257" i="119"/>
  <c r="D6256" i="119"/>
  <c r="D6255" i="119"/>
  <c r="D6254" i="119"/>
  <c r="D6253" i="119"/>
  <c r="D6252" i="119"/>
  <c r="D6251" i="119"/>
  <c r="D6250" i="119"/>
  <c r="D6249" i="119"/>
  <c r="D6248" i="119"/>
  <c r="D6247" i="119"/>
  <c r="D6246" i="119"/>
  <c r="D6245" i="119"/>
  <c r="D6244" i="119"/>
  <c r="D6243" i="119"/>
  <c r="D6242" i="119"/>
  <c r="D6241" i="119"/>
  <c r="D6240" i="119"/>
  <c r="D6239" i="119"/>
  <c r="D6238" i="119"/>
  <c r="D6237" i="119"/>
  <c r="D6236" i="119"/>
  <c r="D6235" i="119"/>
  <c r="D6234" i="119"/>
  <c r="D6233" i="119"/>
  <c r="D6232" i="119"/>
  <c r="D6231" i="119"/>
  <c r="D6230" i="119"/>
  <c r="D6229" i="119"/>
  <c r="D6228" i="119"/>
  <c r="D6227" i="119"/>
  <c r="D6226" i="119"/>
  <c r="D6225" i="119"/>
  <c r="D6224" i="119"/>
  <c r="D6223" i="119"/>
  <c r="D6222" i="119"/>
  <c r="D6221" i="119"/>
  <c r="D6220" i="119"/>
  <c r="D6219" i="119"/>
  <c r="D6218" i="119"/>
  <c r="D6217" i="119"/>
  <c r="D6216" i="119"/>
  <c r="D6215" i="119"/>
  <c r="D6214" i="119"/>
  <c r="D6213" i="119"/>
  <c r="D6212" i="119"/>
  <c r="D6211" i="119"/>
  <c r="D6210" i="119"/>
  <c r="D6209" i="119"/>
  <c r="D6208" i="119"/>
  <c r="D6207" i="119"/>
  <c r="D6206" i="119"/>
  <c r="D6205" i="119"/>
  <c r="D6204" i="119"/>
  <c r="D6203" i="119"/>
  <c r="D6202" i="119"/>
  <c r="D6201" i="119"/>
  <c r="D6200" i="119"/>
  <c r="D6199" i="119"/>
  <c r="D6198" i="119"/>
  <c r="D6197" i="119"/>
  <c r="D6178" i="119"/>
  <c r="D6177" i="119"/>
  <c r="D6176" i="119"/>
  <c r="D6175" i="119"/>
  <c r="D6174" i="119"/>
  <c r="D6173" i="119"/>
  <c r="D6172" i="119"/>
  <c r="D6171" i="119"/>
  <c r="D6170" i="119"/>
  <c r="D6169" i="119"/>
  <c r="D6168" i="119"/>
  <c r="D6167" i="119"/>
  <c r="D6166" i="119"/>
  <c r="D6165" i="119"/>
  <c r="D6164" i="119"/>
  <c r="D6163" i="119"/>
  <c r="D6162" i="119"/>
  <c r="D6161" i="119"/>
  <c r="D6160" i="119"/>
  <c r="D6159" i="119"/>
  <c r="D6158" i="119"/>
  <c r="D6157" i="119"/>
  <c r="D6156" i="119"/>
  <c r="D6155" i="119"/>
  <c r="D6154" i="119"/>
  <c r="D6153" i="119"/>
  <c r="D6152" i="119"/>
  <c r="D6151" i="119"/>
  <c r="D6150" i="119"/>
  <c r="D6149" i="119"/>
  <c r="D6148" i="119"/>
  <c r="D6147" i="119"/>
  <c r="D6146" i="119"/>
  <c r="D6145" i="119"/>
  <c r="D6144" i="119"/>
  <c r="D6143" i="119"/>
  <c r="D6142" i="119"/>
  <c r="D6141" i="119"/>
  <c r="D6140" i="119"/>
  <c r="D6139" i="119"/>
  <c r="D6138" i="119"/>
  <c r="D6137" i="119"/>
  <c r="D6136" i="119"/>
  <c r="D6135" i="119"/>
  <c r="D6134" i="119"/>
  <c r="D6133" i="119"/>
  <c r="D6132" i="119"/>
  <c r="D6131" i="119"/>
  <c r="D6130" i="119"/>
  <c r="D6129" i="119"/>
  <c r="D6128" i="119"/>
  <c r="D6127" i="119"/>
  <c r="D6126" i="119"/>
  <c r="D6125" i="119"/>
  <c r="D6124" i="119"/>
  <c r="D6123" i="119"/>
  <c r="D6122" i="119"/>
  <c r="D6121" i="119"/>
  <c r="D6120" i="119"/>
  <c r="D6119" i="119"/>
  <c r="D6118" i="119"/>
  <c r="D6117" i="119"/>
  <c r="D6116" i="119"/>
  <c r="D6115" i="119"/>
  <c r="D6114" i="119"/>
  <c r="D6113" i="119"/>
  <c r="D6112" i="119"/>
  <c r="D6111" i="119"/>
  <c r="D6110" i="119"/>
  <c r="D6109" i="119"/>
  <c r="D6108" i="119"/>
  <c r="D6107" i="119"/>
  <c r="D6106" i="119"/>
  <c r="D6105" i="119"/>
  <c r="D6104" i="119"/>
  <c r="D6103" i="119"/>
  <c r="D6102" i="119"/>
  <c r="D6101" i="119"/>
  <c r="D6100" i="119"/>
  <c r="D6099" i="119"/>
  <c r="D6098" i="119"/>
  <c r="D6097" i="119"/>
  <c r="D6096" i="119"/>
  <c r="D6095" i="119"/>
  <c r="D6094" i="119"/>
  <c r="D6093" i="119"/>
  <c r="D6092" i="119"/>
  <c r="D6091" i="119"/>
  <c r="D6090" i="119"/>
  <c r="D6089" i="119"/>
  <c r="D6088" i="119"/>
  <c r="D6087" i="119"/>
  <c r="D6086" i="119"/>
  <c r="D6085" i="119"/>
  <c r="D6084" i="119"/>
  <c r="D6083" i="119"/>
  <c r="D6082" i="119"/>
  <c r="D6081" i="119"/>
  <c r="D6080" i="119"/>
  <c r="D6079" i="119"/>
  <c r="D6078" i="119"/>
  <c r="D6077" i="119"/>
  <c r="D6076" i="119"/>
  <c r="D6075" i="119"/>
  <c r="D6074" i="119"/>
  <c r="D6073" i="119"/>
  <c r="D6072" i="119"/>
  <c r="D6071" i="119"/>
  <c r="D6070" i="119"/>
  <c r="D6069" i="119"/>
  <c r="D6068" i="119"/>
  <c r="D6067" i="119"/>
  <c r="D6066" i="119"/>
  <c r="D6065" i="119"/>
  <c r="D6064" i="119"/>
  <c r="D6063" i="119"/>
  <c r="D6062" i="119"/>
  <c r="D6061" i="119"/>
  <c r="D6060" i="119"/>
  <c r="D6059" i="119"/>
  <c r="D6058" i="119"/>
  <c r="D6057" i="119"/>
  <c r="D6056" i="119"/>
  <c r="D6055" i="119"/>
  <c r="D6054" i="119"/>
  <c r="D6053" i="119"/>
  <c r="D6052" i="119"/>
  <c r="D6051" i="119"/>
  <c r="D6050" i="119"/>
  <c r="D6049" i="119"/>
  <c r="D6048" i="119"/>
  <c r="D6047" i="119"/>
  <c r="D6046" i="119"/>
  <c r="D6045" i="119"/>
  <c r="D6044" i="119"/>
  <c r="D6043" i="119"/>
  <c r="D6042" i="119"/>
  <c r="D6041" i="119"/>
  <c r="D6040" i="119"/>
  <c r="D6039" i="119"/>
  <c r="D6038" i="119"/>
  <c r="D6037" i="119"/>
  <c r="D6036" i="119"/>
  <c r="D6035" i="119"/>
  <c r="D6034" i="119"/>
  <c r="D6033" i="119"/>
  <c r="D6032" i="119"/>
  <c r="D6031" i="119"/>
  <c r="D6030" i="119"/>
  <c r="D6029" i="119"/>
  <c r="D6028" i="119"/>
  <c r="D6027" i="119"/>
  <c r="D6026" i="119"/>
  <c r="D6025" i="119"/>
  <c r="D6024" i="119"/>
  <c r="D6023" i="119"/>
  <c r="D6022" i="119"/>
  <c r="D6021" i="119"/>
  <c r="D6020" i="119"/>
  <c r="D6019" i="119"/>
  <c r="D6018" i="119"/>
  <c r="D6017" i="119"/>
  <c r="D6016" i="119"/>
  <c r="D6015" i="119"/>
  <c r="D6014" i="119"/>
  <c r="D6013" i="119"/>
  <c r="D6012" i="119"/>
  <c r="D6011" i="119"/>
  <c r="D6010" i="119"/>
  <c r="D6009" i="119"/>
  <c r="D6008" i="119"/>
  <c r="D6007" i="119"/>
  <c r="D6006" i="119"/>
  <c r="D6005" i="119"/>
  <c r="D6004" i="119"/>
  <c r="D6003" i="119"/>
  <c r="D6002" i="119"/>
  <c r="D6001" i="119"/>
  <c r="D6000" i="119"/>
  <c r="D5999" i="119"/>
  <c r="D5998" i="119"/>
  <c r="D5997" i="119"/>
  <c r="D5996" i="119"/>
  <c r="D5995" i="119"/>
  <c r="D5994" i="119"/>
  <c r="D5993" i="119"/>
  <c r="D5992" i="119"/>
  <c r="D5991" i="119"/>
  <c r="D5990" i="119"/>
  <c r="D5989" i="119"/>
  <c r="D5988" i="119"/>
  <c r="D5987" i="119"/>
  <c r="D5986" i="119"/>
  <c r="D5985" i="119"/>
  <c r="D5984" i="119"/>
  <c r="D5983" i="119"/>
  <c r="D5982" i="119"/>
  <c r="D5981" i="119"/>
  <c r="D5980" i="119"/>
  <c r="D5979" i="119"/>
  <c r="D5978" i="119"/>
  <c r="D5977" i="119"/>
  <c r="D5976" i="119"/>
  <c r="D5975" i="119"/>
  <c r="D5974" i="119"/>
  <c r="D5973" i="119"/>
  <c r="D5972" i="119"/>
  <c r="D5971" i="119"/>
  <c r="D5970" i="119"/>
  <c r="D5969" i="119"/>
  <c r="D5968" i="119"/>
  <c r="D5967" i="119"/>
  <c r="D5966" i="119"/>
  <c r="D5965" i="119"/>
  <c r="D5964" i="119"/>
  <c r="D5963" i="119"/>
  <c r="D5962" i="119"/>
  <c r="D5961" i="119"/>
  <c r="D5960" i="119"/>
  <c r="D5959" i="119"/>
  <c r="D5958" i="119"/>
  <c r="D5957" i="119"/>
  <c r="D5956" i="119"/>
  <c r="D5955" i="119"/>
  <c r="D5954" i="119"/>
  <c r="D5953" i="119"/>
  <c r="D5952" i="119"/>
  <c r="D5951" i="119"/>
  <c r="D5950" i="119"/>
  <c r="D5949" i="119"/>
  <c r="D5948" i="119"/>
  <c r="D5947" i="119"/>
  <c r="D5946" i="119"/>
  <c r="D5945" i="119"/>
  <c r="D5944" i="119"/>
  <c r="D5943" i="119"/>
  <c r="D5942" i="119"/>
  <c r="D5941" i="119"/>
  <c r="D5940" i="119"/>
  <c r="D5939" i="119"/>
  <c r="D5938" i="119"/>
  <c r="D5937" i="119"/>
  <c r="D5936" i="119"/>
  <c r="D5935" i="119"/>
  <c r="D5934" i="119"/>
  <c r="D5933" i="119"/>
  <c r="D5932" i="119"/>
  <c r="D5931" i="119"/>
  <c r="D5930" i="119"/>
  <c r="D5929" i="119"/>
  <c r="D5928" i="119"/>
  <c r="D5927" i="119"/>
  <c r="D5926" i="119"/>
  <c r="D5925" i="119"/>
  <c r="D5924" i="119"/>
  <c r="D5923" i="119"/>
  <c r="D5922" i="119"/>
  <c r="D5921" i="119"/>
  <c r="D5920" i="119"/>
  <c r="D5919" i="119"/>
  <c r="D5918" i="119"/>
  <c r="D5917" i="119"/>
  <c r="D5916" i="119"/>
  <c r="D5915" i="119"/>
  <c r="D5914" i="119"/>
  <c r="D5913" i="119"/>
  <c r="D5912" i="119"/>
  <c r="D5911" i="119"/>
  <c r="D5910" i="119"/>
  <c r="D5909" i="119"/>
  <c r="D5908" i="119"/>
  <c r="D5907" i="119"/>
  <c r="D5906" i="119"/>
  <c r="D5905" i="119"/>
  <c r="D5904" i="119"/>
  <c r="D5903" i="119"/>
  <c r="D5902" i="119"/>
  <c r="D5901" i="119"/>
  <c r="D5900" i="119"/>
  <c r="D5899" i="119"/>
  <c r="D5898" i="119"/>
  <c r="D5897" i="119"/>
  <c r="D5896" i="119"/>
  <c r="D5895" i="119"/>
  <c r="D5894" i="119"/>
  <c r="D5893" i="119"/>
  <c r="D5892" i="119"/>
  <c r="D5891" i="119"/>
  <c r="D5890" i="119"/>
  <c r="D5889" i="119"/>
  <c r="D5888" i="119"/>
  <c r="D5887" i="119"/>
  <c r="D5886" i="119"/>
  <c r="D5885" i="119"/>
  <c r="D5884" i="119"/>
  <c r="D5883" i="119"/>
  <c r="D5882" i="119"/>
  <c r="D5881" i="119"/>
  <c r="D5880" i="119"/>
  <c r="D5879" i="119"/>
  <c r="B5866" i="119"/>
  <c r="B5867" i="119" s="1"/>
  <c r="B5868" i="119" s="1"/>
  <c r="D5865" i="119"/>
  <c r="D5864" i="119"/>
  <c r="D5863" i="119"/>
  <c r="D5862" i="119"/>
  <c r="D5861" i="119"/>
  <c r="D5860" i="119"/>
  <c r="D5859" i="119"/>
  <c r="D5858" i="119"/>
  <c r="D5857" i="119"/>
  <c r="D5856" i="119"/>
  <c r="D5855" i="119"/>
  <c r="D5854" i="119"/>
  <c r="D5853" i="119"/>
  <c r="D5852" i="119"/>
  <c r="D5851" i="119"/>
  <c r="D5850" i="119"/>
  <c r="D5849" i="119"/>
  <c r="D5848" i="119"/>
  <c r="D5847" i="119"/>
  <c r="D5846" i="119"/>
  <c r="D5845" i="119"/>
  <c r="D5844" i="119"/>
  <c r="D5843" i="119"/>
  <c r="D5842" i="119"/>
  <c r="D5841" i="119"/>
  <c r="D5840" i="119"/>
  <c r="D5839" i="119"/>
  <c r="D5838" i="119"/>
  <c r="D5837" i="119"/>
  <c r="D5836" i="119"/>
  <c r="D5835" i="119"/>
  <c r="D5834" i="119"/>
  <c r="D5833" i="119"/>
  <c r="D5832" i="119"/>
  <c r="D5831" i="119"/>
  <c r="D5830" i="119"/>
  <c r="D5829" i="119"/>
  <c r="D5828" i="119"/>
  <c r="D5827" i="119"/>
  <c r="D5826" i="119"/>
  <c r="D5825" i="119"/>
  <c r="D5824" i="119"/>
  <c r="D5823" i="119"/>
  <c r="D5822" i="119"/>
  <c r="D5821" i="119"/>
  <c r="D5820" i="119"/>
  <c r="D5819" i="119"/>
  <c r="D5818" i="119"/>
  <c r="D5817" i="119"/>
  <c r="D5816" i="119"/>
  <c r="D5815" i="119"/>
  <c r="D5814" i="119"/>
  <c r="D5813" i="119"/>
  <c r="D5812" i="119"/>
  <c r="D5811" i="119"/>
  <c r="D5810" i="119"/>
  <c r="D5809" i="119"/>
  <c r="D5808" i="119"/>
  <c r="D5807" i="119"/>
  <c r="D5806" i="119"/>
  <c r="D5805" i="119"/>
  <c r="D5804" i="119"/>
  <c r="D5803" i="119"/>
  <c r="D5802" i="119"/>
  <c r="D5801" i="119"/>
  <c r="D5800" i="119"/>
  <c r="D5799" i="119"/>
  <c r="D5798" i="119"/>
  <c r="D5797" i="119"/>
  <c r="D5796" i="119"/>
  <c r="D5795" i="119"/>
  <c r="D5794" i="119"/>
  <c r="D5793" i="119"/>
  <c r="D5792" i="119"/>
  <c r="D5791" i="119"/>
  <c r="D5790" i="119"/>
  <c r="D5789" i="119"/>
  <c r="D5788" i="119"/>
  <c r="D5787" i="119"/>
  <c r="D5786" i="119"/>
  <c r="D5785" i="119"/>
  <c r="D5784" i="119"/>
  <c r="D5783" i="119"/>
  <c r="D5782" i="119"/>
  <c r="D5781" i="119"/>
  <c r="D5780" i="119"/>
  <c r="D5779" i="119"/>
  <c r="D5778" i="119"/>
  <c r="D5777" i="119"/>
  <c r="D5776" i="119"/>
  <c r="D5775" i="119"/>
  <c r="D5774" i="119"/>
  <c r="D5773" i="119"/>
  <c r="D5772" i="119"/>
  <c r="D5771" i="119"/>
  <c r="D5770" i="119"/>
  <c r="B5618" i="119"/>
  <c r="A5618" i="119" s="1"/>
  <c r="D5617" i="119"/>
  <c r="D5616" i="119"/>
  <c r="D5615" i="119"/>
  <c r="D5614" i="119"/>
  <c r="D5613" i="119"/>
  <c r="D5612" i="119"/>
  <c r="D5611" i="119"/>
  <c r="D5610" i="119"/>
  <c r="D5609" i="119"/>
  <c r="D5608" i="119"/>
  <c r="D5607" i="119"/>
  <c r="D5606" i="119"/>
  <c r="D5605" i="119"/>
  <c r="D5604" i="119"/>
  <c r="D5603" i="119"/>
  <c r="D5602" i="119"/>
  <c r="D5601" i="119"/>
  <c r="D5600" i="119"/>
  <c r="D5599" i="119"/>
  <c r="D5598" i="119"/>
  <c r="D5597" i="119"/>
  <c r="D5596" i="119"/>
  <c r="D5595" i="119"/>
  <c r="D5594" i="119"/>
  <c r="D5593" i="119"/>
  <c r="D5592" i="119"/>
  <c r="D5591" i="119"/>
  <c r="D5590" i="119"/>
  <c r="D5589" i="119"/>
  <c r="D5588" i="119"/>
  <c r="D5587" i="119"/>
  <c r="D5586" i="119"/>
  <c r="D5585" i="119"/>
  <c r="D5584" i="119"/>
  <c r="D5583" i="119"/>
  <c r="D5582" i="119"/>
  <c r="D5581" i="119"/>
  <c r="D5580" i="119"/>
  <c r="D5579" i="119"/>
  <c r="D5578" i="119"/>
  <c r="D5577" i="119"/>
  <c r="D5576" i="119"/>
  <c r="D5575" i="119"/>
  <c r="D5574" i="119"/>
  <c r="D5573" i="119"/>
  <c r="D5572" i="119"/>
  <c r="D5571" i="119"/>
  <c r="D5570" i="119"/>
  <c r="D5569" i="119"/>
  <c r="D5568" i="119"/>
  <c r="D5567" i="119"/>
  <c r="D5566" i="119"/>
  <c r="D5565" i="119"/>
  <c r="D5564" i="119"/>
  <c r="D5563" i="119"/>
  <c r="D5562" i="119"/>
  <c r="D5561" i="119"/>
  <c r="D5560" i="119"/>
  <c r="D5559" i="119"/>
  <c r="D5558" i="119"/>
  <c r="D5557" i="119"/>
  <c r="D5556" i="119"/>
  <c r="D5555" i="119"/>
  <c r="D5554" i="119"/>
  <c r="D5553" i="119"/>
  <c r="D5552" i="119"/>
  <c r="D5551" i="119"/>
  <c r="D5550" i="119"/>
  <c r="D5549" i="119"/>
  <c r="D5548" i="119"/>
  <c r="D5547" i="119"/>
  <c r="D5546" i="119"/>
  <c r="D5545" i="119"/>
  <c r="D5544" i="119"/>
  <c r="D5543" i="119"/>
  <c r="D5542" i="119"/>
  <c r="D5541" i="119"/>
  <c r="D5540" i="119"/>
  <c r="D5539" i="119"/>
  <c r="D5538" i="119"/>
  <c r="D5537" i="119"/>
  <c r="D5536" i="119"/>
  <c r="D5535" i="119"/>
  <c r="D5534" i="119"/>
  <c r="D5533" i="119"/>
  <c r="D5532" i="119"/>
  <c r="D5531" i="119"/>
  <c r="D5530" i="119"/>
  <c r="D5529" i="119"/>
  <c r="D5528" i="119"/>
  <c r="D5527" i="119"/>
  <c r="D5526" i="119"/>
  <c r="D5525" i="119"/>
  <c r="D5524" i="119"/>
  <c r="D5523" i="119"/>
  <c r="D5522" i="119"/>
  <c r="D5521" i="119"/>
  <c r="D5520" i="119"/>
  <c r="D5519" i="119"/>
  <c r="D5518" i="119"/>
  <c r="D5517" i="119"/>
  <c r="D5516" i="119"/>
  <c r="D5515" i="119"/>
  <c r="D5514" i="119"/>
  <c r="D5513" i="119"/>
  <c r="D5512" i="119"/>
  <c r="D5511" i="119"/>
  <c r="D5510" i="119"/>
  <c r="D5509" i="119"/>
  <c r="D5508" i="119"/>
  <c r="D5507" i="119"/>
  <c r="D5506" i="119"/>
  <c r="D5505" i="119"/>
  <c r="D5504" i="119"/>
  <c r="D5503" i="119"/>
  <c r="D5502" i="119"/>
  <c r="D5501" i="119"/>
  <c r="D5500" i="119"/>
  <c r="D5499" i="119"/>
  <c r="D5498" i="119"/>
  <c r="D5497" i="119"/>
  <c r="D5496" i="119"/>
  <c r="D5495" i="119"/>
  <c r="D5494" i="119"/>
  <c r="D5493" i="119"/>
  <c r="D5492" i="119"/>
  <c r="D5491" i="119"/>
  <c r="D5490" i="119"/>
  <c r="D5489" i="119"/>
  <c r="D5488" i="119"/>
  <c r="D5487" i="119"/>
  <c r="D5486" i="119"/>
  <c r="D5485" i="119"/>
  <c r="D5484" i="119"/>
  <c r="D5483" i="119"/>
  <c r="D5482" i="119"/>
  <c r="D5481" i="119"/>
  <c r="D5480" i="119"/>
  <c r="D5479" i="119"/>
  <c r="D5478" i="119"/>
  <c r="D5477" i="119"/>
  <c r="D5476" i="119"/>
  <c r="D5475" i="119"/>
  <c r="D5474" i="119"/>
  <c r="D5473" i="119"/>
  <c r="D5472" i="119"/>
  <c r="D5471" i="119"/>
  <c r="D5470" i="119"/>
  <c r="D5469" i="119"/>
  <c r="D5468" i="119"/>
  <c r="D5467" i="119"/>
  <c r="D5466" i="119"/>
  <c r="D5465" i="119"/>
  <c r="D5464" i="119"/>
  <c r="D5463" i="119"/>
  <c r="D5462" i="119"/>
  <c r="D5461" i="119"/>
  <c r="D5460" i="119"/>
  <c r="D5459" i="119"/>
  <c r="D5458" i="119"/>
  <c r="D5457" i="119"/>
  <c r="D5456" i="119"/>
  <c r="D5455" i="119"/>
  <c r="D5454" i="119"/>
  <c r="D5453" i="119"/>
  <c r="D5452" i="119"/>
  <c r="D5451" i="119"/>
  <c r="D5450" i="119"/>
  <c r="D5449" i="119"/>
  <c r="D5448" i="119"/>
  <c r="D5447" i="119"/>
  <c r="D5446" i="119"/>
  <c r="D5445" i="119"/>
  <c r="D5444" i="119"/>
  <c r="D5443" i="119"/>
  <c r="D5442" i="119"/>
  <c r="D5441" i="119"/>
  <c r="D5440" i="119"/>
  <c r="D5439" i="119"/>
  <c r="D5438" i="119"/>
  <c r="D5437" i="119"/>
  <c r="D5436" i="119"/>
  <c r="D5435" i="119"/>
  <c r="D5434" i="119"/>
  <c r="D5433" i="119"/>
  <c r="D5432" i="119"/>
  <c r="D5431" i="119"/>
  <c r="D5430" i="119"/>
  <c r="D5429" i="119"/>
  <c r="D5428" i="119"/>
  <c r="D5427" i="119"/>
  <c r="D5426" i="119"/>
  <c r="D5425" i="119"/>
  <c r="D5424" i="119"/>
  <c r="D5423" i="119"/>
  <c r="D5422" i="119"/>
  <c r="D5421" i="119"/>
  <c r="D5420" i="119"/>
  <c r="D5419" i="119"/>
  <c r="D5418" i="119"/>
  <c r="D5417" i="119"/>
  <c r="D5416" i="119"/>
  <c r="D5415" i="119"/>
  <c r="D5414" i="119"/>
  <c r="D5413" i="119"/>
  <c r="D5412" i="119"/>
  <c r="D5411" i="119"/>
  <c r="D5410" i="119"/>
  <c r="D5409" i="119"/>
  <c r="D5408" i="119"/>
  <c r="D5407" i="119"/>
  <c r="D5406" i="119"/>
  <c r="D5405" i="119"/>
  <c r="D5404" i="119"/>
  <c r="D5403" i="119"/>
  <c r="D5402" i="119"/>
  <c r="D5401" i="119"/>
  <c r="D5400" i="119"/>
  <c r="D5399" i="119"/>
  <c r="D5398" i="119"/>
  <c r="D5397" i="119"/>
  <c r="D5396" i="119"/>
  <c r="D5395" i="119"/>
  <c r="D5394" i="119"/>
  <c r="D5393" i="119"/>
  <c r="D5392" i="119"/>
  <c r="D5391" i="119"/>
  <c r="D5390" i="119"/>
  <c r="D5389" i="119"/>
  <c r="D5388" i="119"/>
  <c r="D5387" i="119"/>
  <c r="D5386" i="119"/>
  <c r="D5385" i="119"/>
  <c r="D5384" i="119"/>
  <c r="D5383" i="119"/>
  <c r="D5382" i="119"/>
  <c r="D5381" i="119"/>
  <c r="D5380" i="119"/>
  <c r="D5379" i="119"/>
  <c r="D5378" i="119"/>
  <c r="D5377" i="119"/>
  <c r="D5376" i="119"/>
  <c r="D5375" i="119"/>
  <c r="D5374" i="119"/>
  <c r="D5373" i="119"/>
  <c r="D5372" i="119"/>
  <c r="D5371" i="119"/>
  <c r="D5370" i="119"/>
  <c r="D5369" i="119"/>
  <c r="D5368" i="119"/>
  <c r="D5367" i="119"/>
  <c r="D5366" i="119"/>
  <c r="D5365" i="119"/>
  <c r="D5364" i="119"/>
  <c r="D5363" i="119"/>
  <c r="D5362" i="119"/>
  <c r="D5361" i="119"/>
  <c r="D5360" i="119"/>
  <c r="D5359" i="119"/>
  <c r="D5358" i="119"/>
  <c r="D5357" i="119"/>
  <c r="D5356" i="119"/>
  <c r="D5355" i="119"/>
  <c r="D5354" i="119"/>
  <c r="D5353" i="119"/>
  <c r="D5352" i="119"/>
  <c r="D5351" i="119"/>
  <c r="D5350" i="119"/>
  <c r="D5349" i="119"/>
  <c r="D5348" i="119"/>
  <c r="D5347" i="119"/>
  <c r="D5346" i="119"/>
  <c r="D5345" i="119"/>
  <c r="D5344" i="119"/>
  <c r="D5343" i="119"/>
  <c r="D5342" i="119"/>
  <c r="D5341" i="119"/>
  <c r="D5340" i="119"/>
  <c r="D5339" i="119"/>
  <c r="D5338" i="119"/>
  <c r="D5337" i="119"/>
  <c r="D5336" i="119"/>
  <c r="D5335" i="119"/>
  <c r="D5334" i="119"/>
  <c r="D5333" i="119"/>
  <c r="D5332" i="119"/>
  <c r="D5331" i="119"/>
  <c r="D5330" i="119"/>
  <c r="D5329" i="119"/>
  <c r="D5328" i="119"/>
  <c r="D5327" i="119"/>
  <c r="D5326" i="119"/>
  <c r="D5325" i="119"/>
  <c r="D5324" i="119"/>
  <c r="D5323" i="119"/>
  <c r="D5322" i="119"/>
  <c r="D5321" i="119"/>
  <c r="D5320" i="119"/>
  <c r="D5319" i="119"/>
  <c r="D5318" i="119"/>
  <c r="D5317" i="119"/>
  <c r="D5316" i="119"/>
  <c r="D5315" i="119"/>
  <c r="D5314" i="119"/>
  <c r="D5313" i="119"/>
  <c r="D5312" i="119"/>
  <c r="D5311" i="119"/>
  <c r="D5310" i="119"/>
  <c r="D5309" i="119"/>
  <c r="D5308" i="119"/>
  <c r="D5307" i="119"/>
  <c r="D5306" i="119"/>
  <c r="D5305" i="119"/>
  <c r="D5304" i="119"/>
  <c r="D5303" i="119"/>
  <c r="D5302" i="119"/>
  <c r="D5301" i="119"/>
  <c r="D5300" i="119"/>
  <c r="D5299" i="119"/>
  <c r="D5298" i="119"/>
  <c r="D5297" i="119"/>
  <c r="D5296" i="119"/>
  <c r="D5295" i="119"/>
  <c r="D5294" i="119"/>
  <c r="D5293" i="119"/>
  <c r="D5292" i="119"/>
  <c r="D5291" i="119"/>
  <c r="D5290" i="119"/>
  <c r="D5289" i="119"/>
  <c r="D5288" i="119"/>
  <c r="D5287" i="119"/>
  <c r="D5286" i="119"/>
  <c r="D5285" i="119"/>
  <c r="D5284" i="119"/>
  <c r="D5283" i="119"/>
  <c r="D5282" i="119"/>
  <c r="D5281" i="119"/>
  <c r="D5280" i="119"/>
  <c r="D5279" i="119"/>
  <c r="D5278" i="119"/>
  <c r="D5277" i="119"/>
  <c r="D5276" i="119"/>
  <c r="D5275" i="119"/>
  <c r="D5274" i="119"/>
  <c r="D5273" i="119"/>
  <c r="D5272" i="119"/>
  <c r="D5271" i="119"/>
  <c r="D5270" i="119"/>
  <c r="D5269" i="119"/>
  <c r="D5268" i="119"/>
  <c r="D5267" i="119"/>
  <c r="D5266" i="119"/>
  <c r="D5265" i="119"/>
  <c r="D5264" i="119"/>
  <c r="D5263" i="119"/>
  <c r="D5262" i="119"/>
  <c r="D5261" i="119"/>
  <c r="D5260" i="119"/>
  <c r="D5259" i="119"/>
  <c r="D5258" i="119"/>
  <c r="D5257" i="119"/>
  <c r="D5256" i="119"/>
  <c r="D5255" i="119"/>
  <c r="D5254" i="119"/>
  <c r="D5253" i="119"/>
  <c r="D5252" i="119"/>
  <c r="D5251" i="119"/>
  <c r="D5250" i="119"/>
  <c r="D5249" i="119"/>
  <c r="D5248" i="119"/>
  <c r="D5247" i="119"/>
  <c r="D5246" i="119"/>
  <c r="D5245" i="119"/>
  <c r="D5244" i="119"/>
  <c r="D5243" i="119"/>
  <c r="D5242" i="119"/>
  <c r="D5241" i="119"/>
  <c r="D5240" i="119"/>
  <c r="D5239" i="119"/>
  <c r="D5238" i="119"/>
  <c r="D5237" i="119"/>
  <c r="D5236" i="119"/>
  <c r="D5235" i="119"/>
  <c r="D5234" i="119"/>
  <c r="D5233" i="119"/>
  <c r="D5232" i="119"/>
  <c r="D5231" i="119"/>
  <c r="D5230" i="119"/>
  <c r="D5229" i="119"/>
  <c r="D5228" i="119"/>
  <c r="D5227" i="119"/>
  <c r="D5226" i="119"/>
  <c r="D5225" i="119"/>
  <c r="D5224" i="119"/>
  <c r="D5223" i="119"/>
  <c r="D5222" i="119"/>
  <c r="D5221" i="119"/>
  <c r="D5220" i="119"/>
  <c r="D5219" i="119"/>
  <c r="D5218" i="119"/>
  <c r="D5217" i="119"/>
  <c r="D5216" i="119"/>
  <c r="D5215" i="119"/>
  <c r="D5214" i="119"/>
  <c r="D5213" i="119"/>
  <c r="D5212" i="119"/>
  <c r="D5211" i="119"/>
  <c r="D5210" i="119"/>
  <c r="D5209" i="119"/>
  <c r="D5208" i="119"/>
  <c r="D5207" i="119"/>
  <c r="D5206" i="119"/>
  <c r="D5205" i="119"/>
  <c r="D5204" i="119"/>
  <c r="D5203" i="119"/>
  <c r="D5202" i="119"/>
  <c r="D5201" i="119"/>
  <c r="D5200" i="119"/>
  <c r="D5199" i="119"/>
  <c r="D5198" i="119"/>
  <c r="D5197" i="119"/>
  <c r="D5196" i="119"/>
  <c r="D5195" i="119"/>
  <c r="D5194" i="119"/>
  <c r="D5193" i="119"/>
  <c r="D5192" i="119"/>
  <c r="D5191" i="119"/>
  <c r="D5190" i="119"/>
  <c r="D5189" i="119"/>
  <c r="D5188" i="119"/>
  <c r="D5187" i="119"/>
  <c r="D5186" i="119"/>
  <c r="D5185" i="119"/>
  <c r="D5184" i="119"/>
  <c r="D5183" i="119"/>
  <c r="D5182" i="119"/>
  <c r="D5181" i="119"/>
  <c r="D5180" i="119"/>
  <c r="D5179" i="119"/>
  <c r="D5178" i="119"/>
  <c r="D5177" i="119"/>
  <c r="D5176" i="119"/>
  <c r="D5175" i="119"/>
  <c r="D5174" i="119"/>
  <c r="D5173" i="119"/>
  <c r="D5172" i="119"/>
  <c r="D5171" i="119"/>
  <c r="D5170" i="119"/>
  <c r="D5169" i="119"/>
  <c r="D5168" i="119"/>
  <c r="D5167" i="119"/>
  <c r="D5166" i="119"/>
  <c r="D5165" i="119"/>
  <c r="D5164" i="119"/>
  <c r="D5163" i="119"/>
  <c r="D5162" i="119"/>
  <c r="D5161" i="119"/>
  <c r="D5160" i="119"/>
  <c r="D5159" i="119"/>
  <c r="D5158" i="119"/>
  <c r="D5157" i="119"/>
  <c r="D5156" i="119"/>
  <c r="D5155" i="119"/>
  <c r="D5154" i="119"/>
  <c r="D4426" i="119"/>
  <c r="D4425" i="119"/>
  <c r="D4424" i="119"/>
  <c r="D4423" i="119"/>
  <c r="D4422" i="119"/>
  <c r="D4421" i="119"/>
  <c r="D4420" i="119"/>
  <c r="D4419" i="119"/>
  <c r="D4418" i="119"/>
  <c r="D4417" i="119"/>
  <c r="D4416" i="119"/>
  <c r="D4415" i="119"/>
  <c r="D4414" i="119"/>
  <c r="D4413" i="119"/>
  <c r="D4412" i="119"/>
  <c r="D4411" i="119"/>
  <c r="D4410" i="119"/>
  <c r="D4409" i="119"/>
  <c r="D4408" i="119"/>
  <c r="D4407" i="119"/>
  <c r="D4406" i="119"/>
  <c r="D4405" i="119"/>
  <c r="D4404" i="119"/>
  <c r="D4403" i="119"/>
  <c r="D4402" i="119"/>
  <c r="D4401" i="119"/>
  <c r="D4400" i="119"/>
  <c r="D4399" i="119"/>
  <c r="D4398" i="119"/>
  <c r="D4397" i="119"/>
  <c r="D4396" i="119"/>
  <c r="D4395" i="119"/>
  <c r="D4394" i="119"/>
  <c r="D4393" i="119"/>
  <c r="D4392" i="119"/>
  <c r="D4391" i="119"/>
  <c r="D4390" i="119"/>
  <c r="D4389" i="119"/>
  <c r="D4388" i="119"/>
  <c r="D4387" i="119"/>
  <c r="D4386" i="119"/>
  <c r="D4385" i="119"/>
  <c r="D4384" i="119"/>
  <c r="D4383" i="119"/>
  <c r="D4382" i="119"/>
  <c r="D4381" i="119"/>
  <c r="D4380" i="119"/>
  <c r="D4379" i="119"/>
  <c r="D4378" i="119"/>
  <c r="D4377" i="119"/>
  <c r="D4376" i="119"/>
  <c r="D4375" i="119"/>
  <c r="D4374" i="119"/>
  <c r="D4373" i="119"/>
  <c r="D4372" i="119"/>
  <c r="D4371" i="119"/>
  <c r="D4370" i="119"/>
  <c r="D4369" i="119"/>
  <c r="D4368" i="119"/>
  <c r="D4367" i="119"/>
  <c r="D4366" i="119"/>
  <c r="D4365" i="119"/>
  <c r="D4364" i="119"/>
  <c r="D4363" i="119"/>
  <c r="D4362" i="119"/>
  <c r="D4361" i="119"/>
  <c r="D4360" i="119"/>
  <c r="D4359" i="119"/>
  <c r="D4358" i="119"/>
  <c r="D4357" i="119"/>
  <c r="D4356" i="119"/>
  <c r="D4355" i="119"/>
  <c r="D4354" i="119"/>
  <c r="D4353" i="119"/>
  <c r="D4352" i="119"/>
  <c r="D4351" i="119"/>
  <c r="D4350" i="119"/>
  <c r="D4349" i="119"/>
  <c r="D4348" i="119"/>
  <c r="D4347" i="119"/>
  <c r="D4346" i="119"/>
  <c r="D4345" i="119"/>
  <c r="D4344" i="119"/>
  <c r="D4343" i="119"/>
  <c r="D4342" i="119"/>
  <c r="D4341" i="119"/>
  <c r="D4340" i="119"/>
  <c r="D4339" i="119"/>
  <c r="D4338" i="119"/>
  <c r="D4337" i="119"/>
  <c r="D4336" i="119"/>
  <c r="D4335" i="119"/>
  <c r="D4334" i="119"/>
  <c r="D4333" i="119"/>
  <c r="D4332" i="119"/>
  <c r="D4331" i="119"/>
  <c r="D4330" i="119"/>
  <c r="D4329" i="119"/>
  <c r="D4328" i="119"/>
  <c r="D4327" i="119"/>
  <c r="D4326" i="119"/>
  <c r="D4325" i="119"/>
  <c r="D4324" i="119"/>
  <c r="D4323" i="119"/>
  <c r="D4322" i="119"/>
  <c r="D4321" i="119"/>
  <c r="D4320" i="119"/>
  <c r="D4319" i="119"/>
  <c r="D4318" i="119"/>
  <c r="D4317" i="119"/>
  <c r="D4316" i="119"/>
  <c r="D4315" i="119"/>
  <c r="D4314" i="119"/>
  <c r="D4313" i="119"/>
  <c r="D4312" i="119"/>
  <c r="D4311" i="119"/>
  <c r="D4310" i="119"/>
  <c r="D4309" i="119"/>
  <c r="D4308" i="119"/>
  <c r="D4307" i="119"/>
  <c r="D4306" i="119"/>
  <c r="D4305" i="119"/>
  <c r="D4304" i="119"/>
  <c r="D4303" i="119"/>
  <c r="D4302" i="119"/>
  <c r="D4301" i="119"/>
  <c r="D4300" i="119"/>
  <c r="D4299" i="119"/>
  <c r="D4298" i="119"/>
  <c r="D4297" i="119"/>
  <c r="D4296" i="119"/>
  <c r="D4295" i="119"/>
  <c r="D4294" i="119"/>
  <c r="D4293" i="119"/>
  <c r="D4292" i="119"/>
  <c r="D4291" i="119"/>
  <c r="D4290" i="119"/>
  <c r="D4289" i="119"/>
  <c r="D4288" i="119"/>
  <c r="D4287" i="119"/>
  <c r="D4286" i="119"/>
  <c r="D4285" i="119"/>
  <c r="D4284" i="119"/>
  <c r="D4283" i="119"/>
  <c r="D4282" i="119"/>
  <c r="D4281" i="119"/>
  <c r="D4280" i="119"/>
  <c r="D4279" i="119"/>
  <c r="D4278" i="119"/>
  <c r="D4277" i="119"/>
  <c r="D4276" i="119"/>
  <c r="D4275" i="119"/>
  <c r="D4274" i="119"/>
  <c r="D4273" i="119"/>
  <c r="D4272" i="119"/>
  <c r="D4271" i="119"/>
  <c r="D4270" i="119"/>
  <c r="D4269" i="119"/>
  <c r="D4268" i="119"/>
  <c r="D4267" i="119"/>
  <c r="D4266" i="119"/>
  <c r="D4265" i="119"/>
  <c r="D4264" i="119"/>
  <c r="D4263" i="119"/>
  <c r="D4262" i="119"/>
  <c r="D4261" i="119"/>
  <c r="D4260" i="119"/>
  <c r="D4259" i="119"/>
  <c r="D4258" i="119"/>
  <c r="D4257" i="119"/>
  <c r="D4256" i="119"/>
  <c r="D4255" i="119"/>
  <c r="D4254" i="119"/>
  <c r="D4253" i="119"/>
  <c r="D4252" i="119"/>
  <c r="D4251" i="119"/>
  <c r="D4250" i="119"/>
  <c r="D4249" i="119"/>
  <c r="D4248" i="119"/>
  <c r="D4247" i="119"/>
  <c r="D4246" i="119"/>
  <c r="D4245" i="119"/>
  <c r="D4244" i="119"/>
  <c r="D4243" i="119"/>
  <c r="D4242" i="119"/>
  <c r="D4241" i="119"/>
  <c r="D4240" i="119"/>
  <c r="D4239" i="119"/>
  <c r="D4238" i="119"/>
  <c r="D4237" i="119"/>
  <c r="D4236" i="119"/>
  <c r="D4235" i="119"/>
  <c r="D4234" i="119"/>
  <c r="D4233" i="119"/>
  <c r="D4232" i="119"/>
  <c r="D4231" i="119"/>
  <c r="D4230" i="119"/>
  <c r="D4229" i="119"/>
  <c r="D4228" i="119"/>
  <c r="D4227" i="119"/>
  <c r="D4226" i="119"/>
  <c r="D4225" i="119"/>
  <c r="D4224" i="119"/>
  <c r="D4223" i="119"/>
  <c r="D4222" i="119"/>
  <c r="D4221" i="119"/>
  <c r="D4220" i="119"/>
  <c r="D4219" i="119"/>
  <c r="D4218" i="119"/>
  <c r="D4217" i="119"/>
  <c r="D4216" i="119"/>
  <c r="D4215" i="119"/>
  <c r="D4214" i="119"/>
  <c r="D4213" i="119"/>
  <c r="D4212" i="119"/>
  <c r="D4211" i="119"/>
  <c r="D4210" i="119"/>
  <c r="D4209" i="119"/>
  <c r="D4208" i="119"/>
  <c r="D4207" i="119"/>
  <c r="D4206" i="119"/>
  <c r="D4205" i="119"/>
  <c r="D4204" i="119"/>
  <c r="D4203" i="119"/>
  <c r="D4202" i="119"/>
  <c r="D4201" i="119"/>
  <c r="D4200" i="119"/>
  <c r="D4199" i="119"/>
  <c r="D4198" i="119"/>
  <c r="D4197" i="119"/>
  <c r="D4196" i="119"/>
  <c r="D4195" i="119"/>
  <c r="D4194" i="119"/>
  <c r="D4193" i="119"/>
  <c r="D4192" i="119"/>
  <c r="D4191" i="119"/>
  <c r="D4190" i="119"/>
  <c r="D4189" i="119"/>
  <c r="D4188" i="119"/>
  <c r="D4187" i="119"/>
  <c r="D4186" i="119"/>
  <c r="D4185" i="119"/>
  <c r="D4184" i="119"/>
  <c r="D4183" i="119"/>
  <c r="D4182" i="119"/>
  <c r="D4181" i="119"/>
  <c r="D4180" i="119"/>
  <c r="D4179" i="119"/>
  <c r="D4178" i="119"/>
  <c r="D4177" i="119"/>
  <c r="D4176" i="119"/>
  <c r="D4175" i="119"/>
  <c r="D4174" i="119"/>
  <c r="D4173" i="119"/>
  <c r="D4172" i="119"/>
  <c r="D4171" i="119"/>
  <c r="D4170" i="119"/>
  <c r="D4169" i="119"/>
  <c r="D4168" i="119"/>
  <c r="D4167" i="119"/>
  <c r="D4166" i="119"/>
  <c r="D4165" i="119"/>
  <c r="D4164" i="119"/>
  <c r="D4163" i="119"/>
  <c r="D4162" i="119"/>
  <c r="D4161" i="119"/>
  <c r="D4160" i="119"/>
  <c r="D4159" i="119"/>
  <c r="D4158" i="119"/>
  <c r="D4157" i="119"/>
  <c r="D4156" i="119"/>
  <c r="D4155" i="119"/>
  <c r="D4154" i="119"/>
  <c r="D4153" i="119"/>
  <c r="D4152" i="119"/>
  <c r="D4151" i="119"/>
  <c r="D4150" i="119"/>
  <c r="D4149" i="119"/>
  <c r="D4148" i="119"/>
  <c r="D4147" i="119"/>
  <c r="D4146" i="119"/>
  <c r="D4145" i="119"/>
  <c r="D4144" i="119"/>
  <c r="D4143" i="119"/>
  <c r="D4142" i="119"/>
  <c r="D4141" i="119"/>
  <c r="D4140" i="119"/>
  <c r="D4139" i="119"/>
  <c r="D4138" i="119"/>
  <c r="D4137" i="119"/>
  <c r="D4136" i="119"/>
  <c r="D4135" i="119"/>
  <c r="D4134" i="119"/>
  <c r="D4133" i="119"/>
  <c r="D4132" i="119"/>
  <c r="D4131" i="119"/>
  <c r="D4130" i="119"/>
  <c r="D4129" i="119"/>
  <c r="D4128" i="119"/>
  <c r="D4127" i="119"/>
  <c r="D4126" i="119"/>
  <c r="D4125" i="119"/>
  <c r="D4124" i="119"/>
  <c r="D4123" i="119"/>
  <c r="D4122" i="119"/>
  <c r="D4121" i="119"/>
  <c r="D4120" i="119"/>
  <c r="D4119" i="119"/>
  <c r="D4118" i="119"/>
  <c r="D4117" i="119"/>
  <c r="D4116" i="119"/>
  <c r="D4115" i="119"/>
  <c r="D4114" i="119"/>
  <c r="D4113" i="119"/>
  <c r="D4112" i="119"/>
  <c r="D4111" i="119"/>
  <c r="D4110" i="119"/>
  <c r="D4109" i="119"/>
  <c r="D4108" i="119"/>
  <c r="D4107" i="119"/>
  <c r="D4106" i="119"/>
  <c r="D4105" i="119"/>
  <c r="D4104" i="119"/>
  <c r="D4103" i="119"/>
  <c r="D4102" i="119"/>
  <c r="D4101" i="119"/>
  <c r="D4100" i="119"/>
  <c r="D4099" i="119"/>
  <c r="D4098" i="119"/>
  <c r="D4097" i="119"/>
  <c r="D4096" i="119"/>
  <c r="D4095" i="119"/>
  <c r="D4094" i="119"/>
  <c r="D4093" i="119"/>
  <c r="D4092" i="119"/>
  <c r="D4091" i="119"/>
  <c r="D4090" i="119"/>
  <c r="D4089" i="119"/>
  <c r="D4088" i="119"/>
  <c r="D4087" i="119"/>
  <c r="D4086" i="119"/>
  <c r="D4085" i="119"/>
  <c r="D4084" i="119"/>
  <c r="D4083" i="119"/>
  <c r="D4082" i="119"/>
  <c r="D4081" i="119"/>
  <c r="D4080" i="119"/>
  <c r="D4079" i="119"/>
  <c r="D4078" i="119"/>
  <c r="D4077" i="119"/>
  <c r="D4076" i="119"/>
  <c r="D4075" i="119"/>
  <c r="D4074" i="119"/>
  <c r="D4073" i="119"/>
  <c r="D4072" i="119"/>
  <c r="D4071" i="119"/>
  <c r="D4070" i="119"/>
  <c r="D4069" i="119"/>
  <c r="D4068" i="119"/>
  <c r="D4067" i="119"/>
  <c r="D4066" i="119"/>
  <c r="D4065" i="119"/>
  <c r="D4064" i="119"/>
  <c r="D4063" i="119"/>
  <c r="D4062" i="119"/>
  <c r="D4061" i="119"/>
  <c r="D4060" i="119"/>
  <c r="D4059" i="119"/>
  <c r="D4058" i="119"/>
  <c r="D4057" i="119"/>
  <c r="D4056" i="119"/>
  <c r="D4055" i="119"/>
  <c r="D4054" i="119"/>
  <c r="D4053" i="119"/>
  <c r="D4052" i="119"/>
  <c r="D4051" i="119"/>
  <c r="D4050" i="119"/>
  <c r="D4049" i="119"/>
  <c r="D4048" i="119"/>
  <c r="D4047" i="119"/>
  <c r="D4046" i="119"/>
  <c r="D4045" i="119"/>
  <c r="D4044" i="119"/>
  <c r="D4043" i="119"/>
  <c r="D4042" i="119"/>
  <c r="D4041" i="119"/>
  <c r="D4040" i="119"/>
  <c r="D4039" i="119"/>
  <c r="D4038" i="119"/>
  <c r="D4037" i="119"/>
  <c r="D4036" i="119"/>
  <c r="D4035" i="119"/>
  <c r="D4034" i="119"/>
  <c r="D4033" i="119"/>
  <c r="D4032" i="119"/>
  <c r="D4031" i="119"/>
  <c r="D4030" i="119"/>
  <c r="D4029" i="119"/>
  <c r="D4028" i="119"/>
  <c r="D4027" i="119"/>
  <c r="D4026" i="119"/>
  <c r="D4025" i="119"/>
  <c r="D4024" i="119"/>
  <c r="D4023" i="119"/>
  <c r="D4022" i="119"/>
  <c r="D4021" i="119"/>
  <c r="D4020" i="119"/>
  <c r="D4019" i="119"/>
  <c r="D4018" i="119"/>
  <c r="D4017" i="119"/>
  <c r="D4016" i="119"/>
  <c r="D4015" i="119"/>
  <c r="D4014" i="119"/>
  <c r="D4013" i="119"/>
  <c r="D4012" i="119"/>
  <c r="D4011" i="119"/>
  <c r="D4010" i="119"/>
  <c r="D4009" i="119"/>
  <c r="D4008" i="119"/>
  <c r="D4007" i="119"/>
  <c r="D4006" i="119"/>
  <c r="D4005" i="119"/>
  <c r="D4004" i="119"/>
  <c r="D4003" i="119"/>
  <c r="D4002" i="119"/>
  <c r="D4001" i="119"/>
  <c r="D4000" i="119"/>
  <c r="D3999" i="119"/>
  <c r="D3998" i="119"/>
  <c r="D3997" i="119"/>
  <c r="D3996" i="119"/>
  <c r="D3995" i="119"/>
  <c r="D3994" i="119"/>
  <c r="D3993" i="119"/>
  <c r="D3992" i="119"/>
  <c r="D3991" i="119"/>
  <c r="D3990" i="119"/>
  <c r="D3989" i="119"/>
  <c r="D3988" i="119"/>
  <c r="D3987" i="119"/>
  <c r="D3986" i="119"/>
  <c r="D3985" i="119"/>
  <c r="D3984" i="119"/>
  <c r="D3983" i="119"/>
  <c r="D3982" i="119"/>
  <c r="D3981" i="119"/>
  <c r="D3980" i="119"/>
  <c r="D3979" i="119"/>
  <c r="D3978" i="119"/>
  <c r="D3977" i="119"/>
  <c r="D3976" i="119"/>
  <c r="D3975" i="119"/>
  <c r="D3974" i="119"/>
  <c r="D3973" i="119"/>
  <c r="D3972" i="119"/>
  <c r="D3971" i="119"/>
  <c r="D3970" i="119"/>
  <c r="D3969" i="119"/>
  <c r="D3968" i="119"/>
  <c r="D3967" i="119"/>
  <c r="D3966" i="119"/>
  <c r="D3965" i="119"/>
  <c r="D3964" i="119"/>
  <c r="D3963" i="119"/>
  <c r="D3962" i="119"/>
  <c r="D3961" i="119"/>
  <c r="D3960" i="119"/>
  <c r="D3959" i="119"/>
  <c r="D3958" i="119"/>
  <c r="D3957" i="119"/>
  <c r="D3956" i="119"/>
  <c r="D3955" i="119"/>
  <c r="D3954" i="119"/>
  <c r="D3953" i="119"/>
  <c r="D3952" i="119"/>
  <c r="D3951" i="119"/>
  <c r="D3950" i="119"/>
  <c r="D3949" i="119"/>
  <c r="D3948" i="119"/>
  <c r="D3947" i="119"/>
  <c r="D3946" i="119"/>
  <c r="D3945" i="119"/>
  <c r="D3944" i="119"/>
  <c r="D3943" i="119"/>
  <c r="D3942" i="119"/>
  <c r="D3941" i="119"/>
  <c r="D3940" i="119"/>
  <c r="D3939" i="119"/>
  <c r="D3938" i="119"/>
  <c r="D3937" i="119"/>
  <c r="D3936" i="119"/>
  <c r="D3935" i="119"/>
  <c r="D3934" i="119"/>
  <c r="D3933" i="119"/>
  <c r="D3932" i="119"/>
  <c r="D3931" i="119"/>
  <c r="D3930" i="119"/>
  <c r="D3929" i="119"/>
  <c r="D3928" i="119"/>
  <c r="D3927" i="119"/>
  <c r="D3926" i="119"/>
  <c r="D3925" i="119"/>
  <c r="D3924" i="119"/>
  <c r="D3923" i="119"/>
  <c r="D3922" i="119"/>
  <c r="D3921" i="119"/>
  <c r="D3920" i="119"/>
  <c r="D3919" i="119"/>
  <c r="D3918" i="119"/>
  <c r="D3917" i="119"/>
  <c r="D3916" i="119"/>
  <c r="D3915" i="119"/>
  <c r="D3914" i="119"/>
  <c r="D3913" i="119"/>
  <c r="D3912" i="119"/>
  <c r="D3911" i="119"/>
  <c r="D3910" i="119"/>
  <c r="D3909" i="119"/>
  <c r="D3908" i="119"/>
  <c r="D3907" i="119"/>
  <c r="D3906" i="119"/>
  <c r="D3905" i="119"/>
  <c r="D3904" i="119"/>
  <c r="D3903" i="119"/>
  <c r="D3902" i="119"/>
  <c r="D3901" i="119"/>
  <c r="D3900" i="119"/>
  <c r="D3899" i="119"/>
  <c r="D3898" i="119"/>
  <c r="D3897" i="119"/>
  <c r="D3896" i="119"/>
  <c r="D3895" i="119"/>
  <c r="D3894" i="119"/>
  <c r="D3893" i="119"/>
  <c r="D3892" i="119"/>
  <c r="D3891" i="119"/>
  <c r="D3890" i="119"/>
  <c r="D3889" i="119"/>
  <c r="D3888" i="119"/>
  <c r="D3887" i="119"/>
  <c r="D3886" i="119"/>
  <c r="D3885" i="119"/>
  <c r="D3884" i="119"/>
  <c r="D3883" i="119"/>
  <c r="D3882" i="119"/>
  <c r="D3881" i="119"/>
  <c r="D3880" i="119"/>
  <c r="D3879" i="119"/>
  <c r="D3878" i="119"/>
  <c r="D3877" i="119"/>
  <c r="D3876" i="119"/>
  <c r="D3875" i="119"/>
  <c r="D3874" i="119"/>
  <c r="D3873" i="119"/>
  <c r="D3872" i="119"/>
  <c r="D3871" i="119"/>
  <c r="D3870" i="119"/>
  <c r="D3869" i="119"/>
  <c r="D3868" i="119"/>
  <c r="D3867" i="119"/>
  <c r="D3866" i="119"/>
  <c r="D3865" i="119"/>
  <c r="D3864" i="119"/>
  <c r="D3863" i="119"/>
  <c r="D3862" i="119"/>
  <c r="D3861" i="119"/>
  <c r="D3860" i="119"/>
  <c r="D3859" i="119"/>
  <c r="D3858" i="119"/>
  <c r="D3857" i="119"/>
  <c r="D3856" i="119"/>
  <c r="D3855" i="119"/>
  <c r="D3854" i="119"/>
  <c r="D3853" i="119"/>
  <c r="D3852" i="119"/>
  <c r="D3851" i="119"/>
  <c r="D3850" i="119"/>
  <c r="D3849" i="119"/>
  <c r="D3848" i="119"/>
  <c r="D3847" i="119"/>
  <c r="D3846" i="119"/>
  <c r="D3845" i="119"/>
  <c r="D3844" i="119"/>
  <c r="D3843" i="119"/>
  <c r="D3842" i="119"/>
  <c r="D3841" i="119"/>
  <c r="D3840" i="119"/>
  <c r="D3839" i="119"/>
  <c r="D3838" i="119"/>
  <c r="D3837" i="119"/>
  <c r="D3836" i="119"/>
  <c r="D3835" i="119"/>
  <c r="D3834" i="119"/>
  <c r="D3833" i="119"/>
  <c r="D3832" i="119"/>
  <c r="D3831" i="119"/>
  <c r="D3830" i="119"/>
  <c r="D3829" i="119"/>
  <c r="D3828" i="119"/>
  <c r="D3827" i="119"/>
  <c r="D3826" i="119"/>
  <c r="D3825" i="119"/>
  <c r="D3824" i="119"/>
  <c r="D3823" i="119"/>
  <c r="D3822" i="119"/>
  <c r="D3821" i="119"/>
  <c r="D3820" i="119"/>
  <c r="D3819" i="119"/>
  <c r="D3818" i="119"/>
  <c r="D3817" i="119"/>
  <c r="D3816" i="119"/>
  <c r="D3815" i="119"/>
  <c r="D3814" i="119"/>
  <c r="D3813" i="119"/>
  <c r="D3812" i="119"/>
  <c r="D3811" i="119"/>
  <c r="D3810" i="119"/>
  <c r="D3809" i="119"/>
  <c r="D3808" i="119"/>
  <c r="D3807" i="119"/>
  <c r="D3806" i="119"/>
  <c r="D3805" i="119"/>
  <c r="D3804" i="119"/>
  <c r="D3803" i="119"/>
  <c r="D3802" i="119"/>
  <c r="D3801" i="119"/>
  <c r="D3800" i="119"/>
  <c r="D3799" i="119"/>
  <c r="D3798" i="119"/>
  <c r="D3797" i="119"/>
  <c r="D3796" i="119"/>
  <c r="D3795" i="119"/>
  <c r="D3794" i="119"/>
  <c r="D3793" i="119"/>
  <c r="D3792" i="119"/>
  <c r="D3791" i="119"/>
  <c r="D3790" i="119"/>
  <c r="D3789" i="119"/>
  <c r="D3788" i="119"/>
  <c r="D3787" i="119"/>
  <c r="D3786" i="119"/>
  <c r="D3785" i="119"/>
  <c r="D3784" i="119"/>
  <c r="D3783" i="119"/>
  <c r="D3782" i="119"/>
  <c r="D3781" i="119"/>
  <c r="D3780" i="119"/>
  <c r="D3779" i="119"/>
  <c r="D3778" i="119"/>
  <c r="D3777" i="119"/>
  <c r="D3776" i="119"/>
  <c r="D3775" i="119"/>
  <c r="D3774" i="119"/>
  <c r="D3773" i="119"/>
  <c r="D3772" i="119"/>
  <c r="D3771" i="119"/>
  <c r="D3770" i="119"/>
  <c r="D3769" i="119"/>
  <c r="D3768" i="119"/>
  <c r="D3767" i="119"/>
  <c r="D3766" i="119"/>
  <c r="D3765" i="119"/>
  <c r="D3764" i="119"/>
  <c r="D3763" i="119"/>
  <c r="D3762" i="119"/>
  <c r="D3761" i="119"/>
  <c r="D3760" i="119"/>
  <c r="D3759" i="119"/>
  <c r="D3758" i="119"/>
  <c r="D3757" i="119"/>
  <c r="D3756" i="119"/>
  <c r="D3755" i="119"/>
  <c r="D3754" i="119"/>
  <c r="D3753" i="119"/>
  <c r="D3752" i="119"/>
  <c r="D3751" i="119"/>
  <c r="D3750" i="119"/>
  <c r="D3749" i="119"/>
  <c r="D3748" i="119"/>
  <c r="D3747" i="119"/>
  <c r="D3746" i="119"/>
  <c r="D3745" i="119"/>
  <c r="D3744" i="119"/>
  <c r="D3743" i="119"/>
  <c r="D3742" i="119"/>
  <c r="D3741" i="119"/>
  <c r="D3740" i="119"/>
  <c r="D3739" i="119"/>
  <c r="D3738" i="119"/>
  <c r="D3737" i="119"/>
  <c r="D3736" i="119"/>
  <c r="D3735" i="119"/>
  <c r="D3734" i="119"/>
  <c r="D3733" i="119"/>
  <c r="D3732" i="119"/>
  <c r="D3731" i="119"/>
  <c r="D3730" i="119"/>
  <c r="D3729" i="119"/>
  <c r="D3728" i="119"/>
  <c r="D3727" i="119"/>
  <c r="D3726" i="119"/>
  <c r="D3725" i="119"/>
  <c r="D3724" i="119"/>
  <c r="D3723" i="119"/>
  <c r="D3722" i="119"/>
  <c r="D3721" i="119"/>
  <c r="D3720" i="119"/>
  <c r="D3719" i="119"/>
  <c r="D3718" i="119"/>
  <c r="D3717" i="119"/>
  <c r="D3716" i="119"/>
  <c r="D3715" i="119"/>
  <c r="D3714" i="119"/>
  <c r="D3713" i="119"/>
  <c r="D3712" i="119"/>
  <c r="D3711" i="119"/>
  <c r="D3710" i="119"/>
  <c r="D3709" i="119"/>
  <c r="D3708" i="119"/>
  <c r="D3707" i="119"/>
  <c r="D3706" i="119"/>
  <c r="D3705" i="119"/>
  <c r="D3704" i="119"/>
  <c r="D3703" i="119"/>
  <c r="D3702" i="119"/>
  <c r="D3701" i="119"/>
  <c r="D3700" i="119"/>
  <c r="D3699" i="119"/>
  <c r="D3698" i="119"/>
  <c r="D3697" i="119"/>
  <c r="D3696" i="119"/>
  <c r="D3695" i="119"/>
  <c r="D3694" i="119"/>
  <c r="D3693" i="119"/>
  <c r="D3692" i="119"/>
  <c r="D3691" i="119"/>
  <c r="D3690" i="119"/>
  <c r="D3689" i="119"/>
  <c r="D3688" i="119"/>
  <c r="D3687" i="119"/>
  <c r="D3686" i="119"/>
  <c r="D3685" i="119"/>
  <c r="D3684" i="119"/>
  <c r="D3683" i="119"/>
  <c r="D3682" i="119"/>
  <c r="D3681" i="119"/>
  <c r="D3680" i="119"/>
  <c r="D3679" i="119"/>
  <c r="D3678" i="119"/>
  <c r="D3677" i="119"/>
  <c r="D3676" i="119"/>
  <c r="D3675" i="119"/>
  <c r="D3674" i="119"/>
  <c r="D3673" i="119"/>
  <c r="D3672" i="119"/>
  <c r="D3671" i="119"/>
  <c r="D3670" i="119"/>
  <c r="D3669" i="119"/>
  <c r="D3668" i="119"/>
  <c r="D3667" i="119"/>
  <c r="D3666" i="119"/>
  <c r="D3665" i="119"/>
  <c r="D3664" i="119"/>
  <c r="D3663" i="119"/>
  <c r="D3662" i="119"/>
  <c r="D3661" i="119"/>
  <c r="D3660" i="119"/>
  <c r="D3659" i="119"/>
  <c r="D3658" i="119"/>
  <c r="D3657" i="119"/>
  <c r="D3656" i="119"/>
  <c r="D3655" i="119"/>
  <c r="D3654" i="119"/>
  <c r="D3653" i="119"/>
  <c r="D3652" i="119"/>
  <c r="D3651" i="119"/>
  <c r="D3650" i="119"/>
  <c r="D3649" i="119"/>
  <c r="D3648" i="119"/>
  <c r="D3647" i="119"/>
  <c r="D3646" i="119"/>
  <c r="D3645" i="119"/>
  <c r="D3644" i="119"/>
  <c r="D3643" i="119"/>
  <c r="D3642" i="119"/>
  <c r="D3641" i="119"/>
  <c r="D3640" i="119"/>
  <c r="D3639" i="119"/>
  <c r="D3638" i="119"/>
  <c r="D3637" i="119"/>
  <c r="D3636" i="119"/>
  <c r="D3635" i="119"/>
  <c r="D3634" i="119"/>
  <c r="D3633" i="119"/>
  <c r="D3632" i="119"/>
  <c r="D3631" i="119"/>
  <c r="D3630" i="119"/>
  <c r="D3629" i="119"/>
  <c r="D3628" i="119"/>
  <c r="D3627" i="119"/>
  <c r="D3626" i="119"/>
  <c r="D3625" i="119"/>
  <c r="D3624" i="119"/>
  <c r="D3623" i="119"/>
  <c r="D3622" i="119"/>
  <c r="D3621" i="119"/>
  <c r="D3620" i="119"/>
  <c r="D3619" i="119"/>
  <c r="D3618" i="119"/>
  <c r="D3617" i="119"/>
  <c r="D3616" i="119"/>
  <c r="D3615" i="119"/>
  <c r="D3614" i="119"/>
  <c r="D3613" i="119"/>
  <c r="D3612" i="119"/>
  <c r="D3611" i="119"/>
  <c r="D3610" i="119"/>
  <c r="D3609" i="119"/>
  <c r="D3608" i="119"/>
  <c r="D3607" i="119"/>
  <c r="D3606" i="119"/>
  <c r="D3605" i="119"/>
  <c r="D3604" i="119"/>
  <c r="D3603" i="119"/>
  <c r="D3602" i="119"/>
  <c r="D3601" i="119"/>
  <c r="D3600" i="119"/>
  <c r="D3599" i="119"/>
  <c r="D3598" i="119"/>
  <c r="D3597" i="119"/>
  <c r="D3596" i="119"/>
  <c r="D3595" i="119"/>
  <c r="D3594" i="119"/>
  <c r="D3593" i="119"/>
  <c r="D3592" i="119"/>
  <c r="D3591" i="119"/>
  <c r="D3590" i="119"/>
  <c r="D3589" i="119"/>
  <c r="D3588" i="119"/>
  <c r="D3587" i="119"/>
  <c r="D3586" i="119"/>
  <c r="D3585" i="119"/>
  <c r="D3584" i="119"/>
  <c r="D3583" i="119"/>
  <c r="D3582" i="119"/>
  <c r="D3581" i="119"/>
  <c r="D3580" i="119"/>
  <c r="D3579" i="119"/>
  <c r="D3578" i="119"/>
  <c r="D3577" i="119"/>
  <c r="D3576" i="119"/>
  <c r="D3575" i="119"/>
  <c r="D3574" i="119"/>
  <c r="D3573" i="119"/>
  <c r="D3572" i="119"/>
  <c r="D3571" i="119"/>
  <c r="D3570" i="119"/>
  <c r="D3569" i="119"/>
  <c r="D3568" i="119"/>
  <c r="D3567" i="119"/>
  <c r="D3566" i="119"/>
  <c r="D3565" i="119"/>
  <c r="D3564" i="119"/>
  <c r="D3563" i="119"/>
  <c r="D3562" i="119"/>
  <c r="D3561" i="119"/>
  <c r="D3560" i="119"/>
  <c r="D3559" i="119"/>
  <c r="D3558" i="119"/>
  <c r="D3557" i="119"/>
  <c r="D3556" i="119"/>
  <c r="D3555" i="119"/>
  <c r="D3554" i="119"/>
  <c r="D3553" i="119"/>
  <c r="D3552" i="119"/>
  <c r="D3551" i="119"/>
  <c r="D3550" i="119"/>
  <c r="D3549" i="119"/>
  <c r="D3548" i="119"/>
  <c r="D3547" i="119"/>
  <c r="D3546" i="119"/>
  <c r="D3545" i="119"/>
  <c r="D3544" i="119"/>
  <c r="D3543" i="119"/>
  <c r="D3542" i="119"/>
  <c r="D3541" i="119"/>
  <c r="D3540" i="119"/>
  <c r="D3539" i="119"/>
  <c r="D3538" i="119"/>
  <c r="D3537" i="119"/>
  <c r="D3536" i="119"/>
  <c r="D3535" i="119"/>
  <c r="D3534" i="119"/>
  <c r="D3533" i="119"/>
  <c r="D3532" i="119"/>
  <c r="D3531" i="119"/>
  <c r="D3530" i="119"/>
  <c r="D3529" i="119"/>
  <c r="D3528" i="119"/>
  <c r="D3527" i="119"/>
  <c r="D3526" i="119"/>
  <c r="D3525" i="119"/>
  <c r="D3524" i="119"/>
  <c r="D3523" i="119"/>
  <c r="D3522" i="119"/>
  <c r="D3521" i="119"/>
  <c r="D3520" i="119"/>
  <c r="D3519" i="119"/>
  <c r="D3518" i="119"/>
  <c r="D3517" i="119"/>
  <c r="D3516" i="119"/>
  <c r="D3515" i="119"/>
  <c r="D3514" i="119"/>
  <c r="D3513" i="119"/>
  <c r="D3512" i="119"/>
  <c r="D3511" i="119"/>
  <c r="D3510" i="119"/>
  <c r="D3509" i="119"/>
  <c r="D3508" i="119"/>
  <c r="D3507" i="119"/>
  <c r="D3506" i="119"/>
  <c r="D3505" i="119"/>
  <c r="D3504" i="119"/>
  <c r="D3503" i="119"/>
  <c r="D3502" i="119"/>
  <c r="D3501" i="119"/>
  <c r="D3500" i="119"/>
  <c r="D3499" i="119"/>
  <c r="D3498" i="119"/>
  <c r="D3497" i="119"/>
  <c r="D3496" i="119"/>
  <c r="D3495" i="119"/>
  <c r="D3494" i="119"/>
  <c r="D3493" i="119"/>
  <c r="D3492" i="119"/>
  <c r="D3491" i="119"/>
  <c r="D3490" i="119"/>
  <c r="D3489" i="119"/>
  <c r="D3488" i="119"/>
  <c r="D3487" i="119"/>
  <c r="D3486" i="119"/>
  <c r="D3485" i="119"/>
  <c r="D3484" i="119"/>
  <c r="D3483" i="119"/>
  <c r="D3482" i="119"/>
  <c r="D3481" i="119"/>
  <c r="D3480" i="119"/>
  <c r="D3479" i="119"/>
  <c r="D3478" i="119"/>
  <c r="D3477" i="119"/>
  <c r="D3476" i="119"/>
  <c r="D3475" i="119"/>
  <c r="D3474" i="119"/>
  <c r="D3473" i="119"/>
  <c r="D3472" i="119"/>
  <c r="D3471" i="119"/>
  <c r="D3470" i="119"/>
  <c r="D3469" i="119"/>
  <c r="D3468" i="119"/>
  <c r="D3467" i="119"/>
  <c r="D3466" i="119"/>
  <c r="D3465" i="119"/>
  <c r="D3464" i="119"/>
  <c r="D3463" i="119"/>
  <c r="D3462" i="119"/>
  <c r="D3461" i="119"/>
  <c r="D3460" i="119"/>
  <c r="D3459" i="119"/>
  <c r="D3458" i="119"/>
  <c r="D3457" i="119"/>
  <c r="D3456" i="119"/>
  <c r="D3455" i="119"/>
  <c r="D3454" i="119"/>
  <c r="D3453" i="119"/>
  <c r="D3452" i="119"/>
  <c r="D3451" i="119"/>
  <c r="D3450" i="119"/>
  <c r="D3449" i="119"/>
  <c r="D3448" i="119"/>
  <c r="D3447" i="119"/>
  <c r="D3446" i="119"/>
  <c r="D3445" i="119"/>
  <c r="D3444" i="119"/>
  <c r="D3443" i="119"/>
  <c r="D3442" i="119"/>
  <c r="D3441" i="119"/>
  <c r="D3440" i="119"/>
  <c r="D3439" i="119"/>
  <c r="D3438" i="119"/>
  <c r="D3437" i="119"/>
  <c r="D3436" i="119"/>
  <c r="D3435" i="119"/>
  <c r="D3434" i="119"/>
  <c r="D3433" i="119"/>
  <c r="D3432" i="119"/>
  <c r="D3431" i="119"/>
  <c r="D3430" i="119"/>
  <c r="D3429" i="119"/>
  <c r="D3428" i="119"/>
  <c r="D3427" i="119"/>
  <c r="D3426" i="119"/>
  <c r="D3425" i="119"/>
  <c r="D3424" i="119"/>
  <c r="D3423" i="119"/>
  <c r="D3422" i="119"/>
  <c r="D3421" i="119"/>
  <c r="D3420" i="119"/>
  <c r="D3419" i="119"/>
  <c r="D3418" i="119"/>
  <c r="D3417" i="119"/>
  <c r="D3416" i="119"/>
  <c r="D3415" i="119"/>
  <c r="D3414" i="119"/>
  <c r="D3413" i="119"/>
  <c r="D3412" i="119"/>
  <c r="D3411" i="119"/>
  <c r="D3410" i="119"/>
  <c r="D3409" i="119"/>
  <c r="D3408" i="119"/>
  <c r="D3407" i="119"/>
  <c r="D3406" i="119"/>
  <c r="D3405" i="119"/>
  <c r="D3404" i="119"/>
  <c r="D3403" i="119"/>
  <c r="D3402" i="119"/>
  <c r="D3401" i="119"/>
  <c r="D3400" i="119"/>
  <c r="D3399" i="119"/>
  <c r="D3398" i="119"/>
  <c r="D3397" i="119"/>
  <c r="D3396" i="119"/>
  <c r="D3395" i="119"/>
  <c r="D3394" i="119"/>
  <c r="D3393" i="119"/>
  <c r="D3392" i="119"/>
  <c r="D3391" i="119"/>
  <c r="D3390" i="119"/>
  <c r="D3389" i="119"/>
  <c r="D3388" i="119"/>
  <c r="D3387" i="119"/>
  <c r="D3386" i="119"/>
  <c r="D3385" i="119"/>
  <c r="D3384" i="119"/>
  <c r="D3383" i="119"/>
  <c r="D3382" i="119"/>
  <c r="D3381" i="119"/>
  <c r="D3380" i="119"/>
  <c r="D3379" i="119"/>
  <c r="D3378" i="119"/>
  <c r="D3377" i="119"/>
  <c r="D3376" i="119"/>
  <c r="D3375" i="119"/>
  <c r="D3374" i="119"/>
  <c r="D3373" i="119"/>
  <c r="D3372" i="119"/>
  <c r="D3371" i="119"/>
  <c r="D3370" i="119"/>
  <c r="D3369" i="119"/>
  <c r="D3368" i="119"/>
  <c r="D3367" i="119"/>
  <c r="D3366" i="119"/>
  <c r="D3365" i="119"/>
  <c r="D3364" i="119"/>
  <c r="D3363" i="119"/>
  <c r="D3362" i="119"/>
  <c r="D3361" i="119"/>
  <c r="D3360" i="119"/>
  <c r="D3359" i="119"/>
  <c r="D3108" i="119"/>
  <c r="D3107" i="119"/>
  <c r="D3106" i="119"/>
  <c r="D3105" i="119"/>
  <c r="D3104" i="119"/>
  <c r="D3103" i="119"/>
  <c r="D3102" i="119"/>
  <c r="D3101" i="119"/>
  <c r="D3100" i="119"/>
  <c r="D3099" i="119"/>
  <c r="D3098" i="119"/>
  <c r="D3097" i="119"/>
  <c r="D3096" i="119"/>
  <c r="D3095" i="119"/>
  <c r="D3094" i="119"/>
  <c r="D3093" i="119"/>
  <c r="D3092" i="119"/>
  <c r="D3091" i="119"/>
  <c r="D3090" i="119"/>
  <c r="D3089" i="119"/>
  <c r="D3088" i="119"/>
  <c r="D3087" i="119"/>
  <c r="D3086" i="119"/>
  <c r="D3085" i="119"/>
  <c r="D3084" i="119"/>
  <c r="D3083" i="119"/>
  <c r="D3082" i="119"/>
  <c r="D3081" i="119"/>
  <c r="D3080" i="119"/>
  <c r="D3079" i="119"/>
  <c r="D3078" i="119"/>
  <c r="D3077" i="119"/>
  <c r="D3076" i="119"/>
  <c r="D3075" i="119"/>
  <c r="D3074" i="119"/>
  <c r="D3073" i="119"/>
  <c r="D3072" i="119"/>
  <c r="D3071" i="119"/>
  <c r="D3070" i="119"/>
  <c r="D3069" i="119"/>
  <c r="D3068" i="119"/>
  <c r="D3067" i="119"/>
  <c r="D3066" i="119"/>
  <c r="D3065" i="119"/>
  <c r="D3064" i="119"/>
  <c r="D3063" i="119"/>
  <c r="D3062" i="119"/>
  <c r="D3061" i="119"/>
  <c r="D3060" i="119"/>
  <c r="D3059" i="119"/>
  <c r="D3058" i="119"/>
  <c r="D3057" i="119"/>
  <c r="D3056" i="119"/>
  <c r="D3055" i="119"/>
  <c r="D3054" i="119"/>
  <c r="D3053" i="119"/>
  <c r="D3052" i="119"/>
  <c r="D3051" i="119"/>
  <c r="D3050" i="119"/>
  <c r="D3049" i="119"/>
  <c r="D3048" i="119"/>
  <c r="D3047" i="119"/>
  <c r="D3046" i="119"/>
  <c r="D3045" i="119"/>
  <c r="D3044" i="119"/>
  <c r="D3043" i="119"/>
  <c r="D3042" i="119"/>
  <c r="D3041" i="119"/>
  <c r="D3040" i="119"/>
  <c r="D3039" i="119"/>
  <c r="D3038" i="119"/>
  <c r="D3037" i="119"/>
  <c r="D3036" i="119"/>
  <c r="D3035" i="119"/>
  <c r="D3034" i="119"/>
  <c r="D3033" i="119"/>
  <c r="D3032" i="119"/>
  <c r="D3031" i="119"/>
  <c r="D3030" i="119"/>
  <c r="D3029" i="119"/>
  <c r="D3028" i="119"/>
  <c r="D3027" i="119"/>
  <c r="D3026" i="119"/>
  <c r="D3025" i="119"/>
  <c r="D3024" i="119"/>
  <c r="D3023" i="119"/>
  <c r="D3022" i="119"/>
  <c r="D3021" i="119"/>
  <c r="D3020" i="119"/>
  <c r="D3019" i="119"/>
  <c r="D3018" i="119"/>
  <c r="D3017" i="119"/>
  <c r="D3016" i="119"/>
  <c r="D3015" i="119"/>
  <c r="D3014" i="119"/>
  <c r="D3013" i="119"/>
  <c r="D3012" i="119"/>
  <c r="D3011" i="119"/>
  <c r="D3010" i="119"/>
  <c r="D3009" i="119"/>
  <c r="D3008" i="119"/>
  <c r="D3007" i="119"/>
  <c r="D3006" i="119"/>
  <c r="D3005" i="119"/>
  <c r="D3004" i="119"/>
  <c r="D3003" i="119"/>
  <c r="D3002" i="119"/>
  <c r="D3001" i="119"/>
  <c r="D3000" i="119"/>
  <c r="D2999" i="119"/>
  <c r="D2998" i="119"/>
  <c r="D2997" i="119"/>
  <c r="D2996" i="119"/>
  <c r="D2995" i="119"/>
  <c r="D2994" i="119"/>
  <c r="D2993" i="119"/>
  <c r="D2992" i="119"/>
  <c r="D2991" i="119"/>
  <c r="D2990" i="119"/>
  <c r="D2989" i="119"/>
  <c r="D2988" i="119"/>
  <c r="D2987" i="119"/>
  <c r="D2986" i="119"/>
  <c r="D2985" i="119"/>
  <c r="D2984" i="119"/>
  <c r="D2983" i="119"/>
  <c r="D2982" i="119"/>
  <c r="D2981" i="119"/>
  <c r="D2980" i="119"/>
  <c r="D2979" i="119"/>
  <c r="D2978" i="119"/>
  <c r="D2977" i="119"/>
  <c r="D2976" i="119"/>
  <c r="D2975" i="119"/>
  <c r="D2974" i="119"/>
  <c r="D2973" i="119"/>
  <c r="D2972" i="119"/>
  <c r="D2971" i="119"/>
  <c r="D2970" i="119"/>
  <c r="D2969" i="119"/>
  <c r="D2968" i="119"/>
  <c r="D2967" i="119"/>
  <c r="D2966" i="119"/>
  <c r="D2965" i="119"/>
  <c r="D2964" i="119"/>
  <c r="D2963" i="119"/>
  <c r="D2962" i="119"/>
  <c r="D2961" i="119"/>
  <c r="D2960" i="119"/>
  <c r="D2959" i="119"/>
  <c r="D2958" i="119"/>
  <c r="D2957" i="119"/>
  <c r="D2956" i="119"/>
  <c r="D2955" i="119"/>
  <c r="D2954" i="119"/>
  <c r="D2953" i="119"/>
  <c r="D2952" i="119"/>
  <c r="D2951" i="119"/>
  <c r="D2950" i="119"/>
  <c r="D2949" i="119"/>
  <c r="D2948" i="119"/>
  <c r="D2947" i="119"/>
  <c r="D2946" i="119"/>
  <c r="D2945" i="119"/>
  <c r="D2944" i="119"/>
  <c r="D2943" i="119"/>
  <c r="D2942" i="119"/>
  <c r="D2941" i="119"/>
  <c r="D2940" i="119"/>
  <c r="D2939" i="119"/>
  <c r="D2938" i="119"/>
  <c r="D2937" i="119"/>
  <c r="D2936" i="119"/>
  <c r="D2935" i="119"/>
  <c r="D2934" i="119"/>
  <c r="D2933" i="119"/>
  <c r="D2932" i="119"/>
  <c r="D2931" i="119"/>
  <c r="D2930" i="119"/>
  <c r="D2929" i="119"/>
  <c r="D2928" i="119"/>
  <c r="D2927" i="119"/>
  <c r="D2926" i="119"/>
  <c r="D2925" i="119"/>
  <c r="D2924" i="119"/>
  <c r="D2923" i="119"/>
  <c r="D2922" i="119"/>
  <c r="D2921" i="119"/>
  <c r="D2920" i="119"/>
  <c r="D2919" i="119"/>
  <c r="B2644" i="119"/>
  <c r="A2644" i="119" s="1"/>
  <c r="D2643" i="119"/>
  <c r="D2642" i="119"/>
  <c r="D2641" i="119"/>
  <c r="D2640" i="119"/>
  <c r="D2639" i="119"/>
  <c r="D2638" i="119"/>
  <c r="D2637" i="119"/>
  <c r="D2636" i="119"/>
  <c r="D2635" i="119"/>
  <c r="D2634" i="119"/>
  <c r="D2633" i="119"/>
  <c r="D2632" i="119"/>
  <c r="D2631" i="119"/>
  <c r="D2630" i="119"/>
  <c r="D2629" i="119"/>
  <c r="D2628" i="119"/>
  <c r="D2627" i="119"/>
  <c r="D2626" i="119"/>
  <c r="D2625" i="119"/>
  <c r="D2624" i="119"/>
  <c r="D2623" i="119"/>
  <c r="D2622" i="119"/>
  <c r="D2621" i="119"/>
  <c r="D2620" i="119"/>
  <c r="D2619" i="119"/>
  <c r="D2618" i="119"/>
  <c r="D2617" i="119"/>
  <c r="D2616" i="119"/>
  <c r="D2615" i="119"/>
  <c r="D2614" i="119"/>
  <c r="D2613" i="119"/>
  <c r="D2612" i="119"/>
  <c r="D2611" i="119"/>
  <c r="D2610" i="119"/>
  <c r="D2609" i="119"/>
  <c r="D2608" i="119"/>
  <c r="D2607" i="119"/>
  <c r="D2606" i="119"/>
  <c r="D2605" i="119"/>
  <c r="D2604" i="119"/>
  <c r="D2603" i="119"/>
  <c r="D2602" i="119"/>
  <c r="D2601" i="119"/>
  <c r="D2600" i="119"/>
  <c r="D2599" i="119"/>
  <c r="D2598" i="119"/>
  <c r="D2597" i="119"/>
  <c r="D2596" i="119"/>
  <c r="D2595" i="119"/>
  <c r="D2594" i="119"/>
  <c r="D2593" i="119"/>
  <c r="D2592" i="119"/>
  <c r="D2591" i="119"/>
  <c r="D2590" i="119"/>
  <c r="D2589" i="119"/>
  <c r="D2588" i="119"/>
  <c r="D2587" i="119"/>
  <c r="D2586" i="119"/>
  <c r="D2585" i="119"/>
  <c r="D2584" i="119"/>
  <c r="D2583" i="119"/>
  <c r="D2582" i="119"/>
  <c r="D2581" i="119"/>
  <c r="D2580" i="119"/>
  <c r="D2579" i="119"/>
  <c r="D2578" i="119"/>
  <c r="D2577" i="119"/>
  <c r="D2576" i="119"/>
  <c r="D2575" i="119"/>
  <c r="D2574" i="119"/>
  <c r="D2573" i="119"/>
  <c r="D2572" i="119"/>
  <c r="D2571" i="119"/>
  <c r="D2570" i="119"/>
  <c r="D2569" i="119"/>
  <c r="D2568" i="119"/>
  <c r="D2567" i="119"/>
  <c r="D2566" i="119"/>
  <c r="D2565" i="119"/>
  <c r="D2564" i="119"/>
  <c r="D2563" i="119"/>
  <c r="D2562" i="119"/>
  <c r="D2561" i="119"/>
  <c r="D2560" i="119"/>
  <c r="D2559" i="119"/>
  <c r="D2558" i="119"/>
  <c r="D2557" i="119"/>
  <c r="D2556" i="119"/>
  <c r="D2555" i="119"/>
  <c r="D2554" i="119"/>
  <c r="D2553" i="119"/>
  <c r="D2552" i="119"/>
  <c r="D2551" i="119"/>
  <c r="D2550" i="119"/>
  <c r="D2549" i="119"/>
  <c r="D2548" i="119"/>
  <c r="D2547" i="119"/>
  <c r="D2546" i="119"/>
  <c r="D2545" i="119"/>
  <c r="D2544" i="119"/>
  <c r="D2543" i="119"/>
  <c r="D2542" i="119"/>
  <c r="D2541" i="119"/>
  <c r="D2540" i="119"/>
  <c r="D2539" i="119"/>
  <c r="D2538" i="119"/>
  <c r="D2537" i="119"/>
  <c r="D2536" i="119"/>
  <c r="D2535" i="119"/>
  <c r="D2534" i="119"/>
  <c r="D2533" i="119"/>
  <c r="D2532" i="119"/>
  <c r="D2531" i="119"/>
  <c r="D2530" i="119"/>
  <c r="D2529" i="119"/>
  <c r="D2528" i="119"/>
  <c r="D2527" i="119"/>
  <c r="D2526" i="119"/>
  <c r="D2525" i="119"/>
  <c r="D2524" i="119"/>
  <c r="D2523" i="119"/>
  <c r="D2522" i="119"/>
  <c r="D2521" i="119"/>
  <c r="D2520" i="119"/>
  <c r="D2519" i="119"/>
  <c r="D2518" i="119"/>
  <c r="D2517" i="119"/>
  <c r="D2516" i="119"/>
  <c r="D2515" i="119"/>
  <c r="D2514" i="119"/>
  <c r="D2513" i="119"/>
  <c r="D2512" i="119"/>
  <c r="D2511" i="119"/>
  <c r="D2510" i="119"/>
  <c r="D2509" i="119"/>
  <c r="D2508" i="119"/>
  <c r="D2507" i="119"/>
  <c r="D2506" i="119"/>
  <c r="D2505" i="119"/>
  <c r="D2504" i="119"/>
  <c r="D2503" i="119"/>
  <c r="D2502" i="119"/>
  <c r="D2501" i="119"/>
  <c r="D2500" i="119"/>
  <c r="D2499" i="119"/>
  <c r="D2498" i="119"/>
  <c r="D2497" i="119"/>
  <c r="D2496" i="119"/>
  <c r="D2495" i="119"/>
  <c r="D2494" i="119"/>
  <c r="D2493" i="119"/>
  <c r="D2492" i="119"/>
  <c r="D2491" i="119"/>
  <c r="D2490" i="119"/>
  <c r="D2489" i="119"/>
  <c r="D2488" i="119"/>
  <c r="D2487" i="119"/>
  <c r="D2486" i="119"/>
  <c r="D2485" i="119"/>
  <c r="D2484" i="119"/>
  <c r="D2483" i="119"/>
  <c r="D2482" i="119"/>
  <c r="D2481" i="119"/>
  <c r="D2480" i="119"/>
  <c r="D2479" i="119"/>
  <c r="D2478" i="119"/>
  <c r="D2477" i="119"/>
  <c r="D2476" i="119"/>
  <c r="D2475" i="119"/>
  <c r="D2474" i="119"/>
  <c r="D2473" i="119"/>
  <c r="D2472" i="119"/>
  <c r="D2471" i="119"/>
  <c r="D2470" i="119"/>
  <c r="D2469" i="119"/>
  <c r="D2468" i="119"/>
  <c r="D2467" i="119"/>
  <c r="D2466" i="119"/>
  <c r="D2465" i="119"/>
  <c r="D2464" i="119"/>
  <c r="D2463" i="119"/>
  <c r="D2462" i="119"/>
  <c r="D2461" i="119"/>
  <c r="D2460" i="119"/>
  <c r="D2459" i="119"/>
  <c r="D2458" i="119"/>
  <c r="D2457" i="119"/>
  <c r="D2456" i="119"/>
  <c r="D2455" i="119"/>
  <c r="D2454" i="119"/>
  <c r="D2453" i="119"/>
  <c r="D2452" i="119"/>
  <c r="D2451" i="119"/>
  <c r="D2450" i="119"/>
  <c r="D2449" i="119"/>
  <c r="D2448" i="119"/>
  <c r="D2447" i="119"/>
  <c r="D2446" i="119"/>
  <c r="D2445" i="119"/>
  <c r="D2444" i="119"/>
  <c r="D2443" i="119"/>
  <c r="D2442" i="119"/>
  <c r="D2441" i="119"/>
  <c r="D2440" i="119"/>
  <c r="D2439" i="119"/>
  <c r="D2438" i="119"/>
  <c r="D2437" i="119"/>
  <c r="D2436" i="119"/>
  <c r="D2435" i="119"/>
  <c r="D2434" i="119"/>
  <c r="D2433" i="119"/>
  <c r="D2432" i="119"/>
  <c r="D2431" i="119"/>
  <c r="D2430" i="119"/>
  <c r="D2429" i="119"/>
  <c r="D2428" i="119"/>
  <c r="D2427" i="119"/>
  <c r="D2426" i="119"/>
  <c r="D2425" i="119"/>
  <c r="D2424" i="119"/>
  <c r="D2423" i="119"/>
  <c r="D2422" i="119"/>
  <c r="D2421" i="119"/>
  <c r="D2420" i="119"/>
  <c r="D2419" i="119"/>
  <c r="D2418" i="119"/>
  <c r="D2417" i="119"/>
  <c r="D2416" i="119"/>
  <c r="D2415" i="119"/>
  <c r="D2414" i="119"/>
  <c r="D2413" i="119"/>
  <c r="D2412" i="119"/>
  <c r="D2411" i="119"/>
  <c r="D2410" i="119"/>
  <c r="D2409" i="119"/>
  <c r="D2408" i="119"/>
  <c r="D2407" i="119"/>
  <c r="D2406" i="119"/>
  <c r="D2405" i="119"/>
  <c r="D2404" i="119"/>
  <c r="D2403" i="119"/>
  <c r="D2402" i="119"/>
  <c r="D2401" i="119"/>
  <c r="D2400" i="119"/>
  <c r="D2399" i="119"/>
  <c r="D2398" i="119"/>
  <c r="D2397" i="119"/>
  <c r="D2396" i="119"/>
  <c r="D2395" i="119"/>
  <c r="D2394" i="119"/>
  <c r="D2393" i="119"/>
  <c r="D2392" i="119"/>
  <c r="D2391" i="119"/>
  <c r="D2390" i="119"/>
  <c r="D2389" i="119"/>
  <c r="D2388" i="119"/>
  <c r="D2387" i="119"/>
  <c r="D2386" i="119"/>
  <c r="D2385" i="119"/>
  <c r="D2384" i="119"/>
  <c r="D2383" i="119"/>
  <c r="D2382" i="119"/>
  <c r="D2381" i="119"/>
  <c r="D2380" i="119"/>
  <c r="D2379" i="119"/>
  <c r="D2378" i="119"/>
  <c r="D2377" i="119"/>
  <c r="D2376" i="119"/>
  <c r="D2375" i="119"/>
  <c r="D2374" i="119"/>
  <c r="D2373" i="119"/>
  <c r="D2372" i="119"/>
  <c r="D2371" i="119"/>
  <c r="D2370" i="119"/>
  <c r="D2369" i="119"/>
  <c r="D2368" i="119"/>
  <c r="D2367" i="119"/>
  <c r="D2366" i="119"/>
  <c r="D2365" i="119"/>
  <c r="D2364" i="119"/>
  <c r="D2363" i="119"/>
  <c r="D2362" i="119"/>
  <c r="D2361" i="119"/>
  <c r="D2360" i="119"/>
  <c r="D2359" i="119"/>
  <c r="D2358" i="119"/>
  <c r="D2357" i="119"/>
  <c r="D2356" i="119"/>
  <c r="D2355" i="119"/>
  <c r="D2354" i="119"/>
  <c r="D2353" i="119"/>
  <c r="D2352" i="119"/>
  <c r="D2351" i="119"/>
  <c r="D2350" i="119"/>
  <c r="D2349" i="119"/>
  <c r="D2348" i="119"/>
  <c r="D2347" i="119"/>
  <c r="D2346" i="119"/>
  <c r="D2345" i="119"/>
  <c r="D2344" i="119"/>
  <c r="B2320" i="119"/>
  <c r="A2320" i="119" s="1"/>
  <c r="D2319" i="119"/>
  <c r="D2318" i="119"/>
  <c r="D2317" i="119"/>
  <c r="D2316" i="119"/>
  <c r="D2315" i="119"/>
  <c r="D2314" i="119"/>
  <c r="D2313" i="119"/>
  <c r="D2312" i="119"/>
  <c r="D2311" i="119"/>
  <c r="D2310" i="119"/>
  <c r="D2309" i="119"/>
  <c r="D2308" i="119"/>
  <c r="D2307" i="119"/>
  <c r="D2306" i="119"/>
  <c r="D2305" i="119"/>
  <c r="D2304" i="119"/>
  <c r="D2303" i="119"/>
  <c r="D2302" i="119"/>
  <c r="D2301" i="119"/>
  <c r="D2300" i="119"/>
  <c r="D2299" i="119"/>
  <c r="D2298" i="119"/>
  <c r="D2297" i="119"/>
  <c r="D2296" i="119"/>
  <c r="D2295" i="119"/>
  <c r="D2294" i="119"/>
  <c r="D2293" i="119"/>
  <c r="D2292" i="119"/>
  <c r="D2291" i="119"/>
  <c r="D2290" i="119"/>
  <c r="D2289" i="119"/>
  <c r="D2288" i="119"/>
  <c r="D2287" i="119"/>
  <c r="D2286" i="119"/>
  <c r="D2285" i="119"/>
  <c r="D2284" i="119"/>
  <c r="D2283" i="119"/>
  <c r="D2282" i="119"/>
  <c r="D2281" i="119"/>
  <c r="D2280" i="119"/>
  <c r="D2279" i="119"/>
  <c r="D2278" i="119"/>
  <c r="D2277" i="119"/>
  <c r="D2276" i="119"/>
  <c r="D2275" i="119"/>
  <c r="D2274" i="119"/>
  <c r="D2273" i="119"/>
  <c r="D2272" i="119"/>
  <c r="D2271" i="119"/>
  <c r="D2270" i="119"/>
  <c r="D2269" i="119"/>
  <c r="D2268" i="119"/>
  <c r="D2267" i="119"/>
  <c r="D2266" i="119"/>
  <c r="D2265" i="119"/>
  <c r="D2264" i="119"/>
  <c r="D2263" i="119"/>
  <c r="D2262" i="119"/>
  <c r="D2261" i="119"/>
  <c r="D2260" i="119"/>
  <c r="D2259" i="119"/>
  <c r="D2258" i="119"/>
  <c r="D2257" i="119"/>
  <c r="D2256" i="119"/>
  <c r="D2255" i="119"/>
  <c r="D2254" i="119"/>
  <c r="D2253" i="119"/>
  <c r="D2252" i="119"/>
  <c r="D2251" i="119"/>
  <c r="D2250" i="119"/>
  <c r="D2249" i="119"/>
  <c r="D2248" i="119"/>
  <c r="D2247" i="119"/>
  <c r="D2246" i="119"/>
  <c r="D2245" i="119"/>
  <c r="D2244" i="119"/>
  <c r="D2243" i="119"/>
  <c r="D2242" i="119"/>
  <c r="D2241" i="119"/>
  <c r="D2240" i="119"/>
  <c r="D2239" i="119"/>
  <c r="D2238" i="119"/>
  <c r="D2237" i="119"/>
  <c r="D2236" i="119"/>
  <c r="D2235" i="119"/>
  <c r="D2234" i="119"/>
  <c r="D2233" i="119"/>
  <c r="D2232" i="119"/>
  <c r="D2231" i="119"/>
  <c r="D2230" i="119"/>
  <c r="D2229" i="119"/>
  <c r="D2228" i="119"/>
  <c r="D2227" i="119"/>
  <c r="D2226" i="119"/>
  <c r="D2225" i="119"/>
  <c r="D2224" i="119"/>
  <c r="D2223" i="119"/>
  <c r="D2222" i="119"/>
  <c r="D2221" i="119"/>
  <c r="D2220" i="119"/>
  <c r="D2219" i="119"/>
  <c r="D2218" i="119"/>
  <c r="D2217" i="119"/>
  <c r="D2216" i="119"/>
  <c r="D2215" i="119"/>
  <c r="D2214" i="119"/>
  <c r="D2213" i="119"/>
  <c r="D2212" i="119"/>
  <c r="D2211" i="119"/>
  <c r="D2210" i="119"/>
  <c r="D2209" i="119"/>
  <c r="D2208" i="119"/>
  <c r="D2207" i="119"/>
  <c r="D2206" i="119"/>
  <c r="D2205" i="119"/>
  <c r="D2204" i="119"/>
  <c r="D2203" i="119"/>
  <c r="D2202" i="119"/>
  <c r="D2201" i="119"/>
  <c r="D2200" i="119"/>
  <c r="D2199" i="119"/>
  <c r="D2198" i="119"/>
  <c r="D2197" i="119"/>
  <c r="D2196" i="119"/>
  <c r="D2195" i="119"/>
  <c r="D2194" i="119"/>
  <c r="D2193" i="119"/>
  <c r="D2192" i="119"/>
  <c r="D2191" i="119"/>
  <c r="D2190" i="119"/>
  <c r="D2189" i="119"/>
  <c r="D2188" i="119"/>
  <c r="D2187" i="119"/>
  <c r="D2186" i="119"/>
  <c r="D2185" i="119"/>
  <c r="D2184" i="119"/>
  <c r="D2183" i="119"/>
  <c r="D2182" i="119"/>
  <c r="D2181" i="119"/>
  <c r="D2180" i="119"/>
  <c r="D2179" i="119"/>
  <c r="D2178" i="119"/>
  <c r="D2177" i="119"/>
  <c r="D2176" i="119"/>
  <c r="D2175" i="119"/>
  <c r="D2174" i="119"/>
  <c r="D2173" i="119"/>
  <c r="D2172" i="119"/>
  <c r="D2171" i="119"/>
  <c r="D2170" i="119"/>
  <c r="D2169" i="119"/>
  <c r="D2168" i="119"/>
  <c r="D2167" i="119"/>
  <c r="D2166" i="119"/>
  <c r="D2165" i="119"/>
  <c r="D2164" i="119"/>
  <c r="D2163" i="119"/>
  <c r="D2162" i="119"/>
  <c r="D2161" i="119"/>
  <c r="D2160" i="119"/>
  <c r="D2159" i="119"/>
  <c r="D2158" i="119"/>
  <c r="D2157" i="119"/>
  <c r="D2156" i="119"/>
  <c r="D2155" i="119"/>
  <c r="D2154" i="119"/>
  <c r="D2153" i="119"/>
  <c r="D2152" i="119"/>
  <c r="D2151" i="119"/>
  <c r="D2150" i="119"/>
  <c r="D2149" i="119"/>
  <c r="D2148" i="119"/>
  <c r="D2147" i="119"/>
  <c r="D2146" i="119"/>
  <c r="D2145" i="119"/>
  <c r="D2144" i="119"/>
  <c r="D2143" i="119"/>
  <c r="D2142" i="119"/>
  <c r="D2141" i="119"/>
  <c r="D2140" i="119"/>
  <c r="D2139" i="119"/>
  <c r="D2138" i="119"/>
  <c r="D2137" i="119"/>
  <c r="D2136" i="119"/>
  <c r="D2135" i="119"/>
  <c r="D2134" i="119"/>
  <c r="D2133" i="119"/>
  <c r="D2132" i="119"/>
  <c r="D2131" i="119"/>
  <c r="D2130" i="119"/>
  <c r="D2129" i="119"/>
  <c r="D2128" i="119"/>
  <c r="D2127" i="119"/>
  <c r="D2126" i="119"/>
  <c r="D2125" i="119"/>
  <c r="D2124" i="119"/>
  <c r="D2123" i="119"/>
  <c r="D2122" i="119"/>
  <c r="D2121" i="119"/>
  <c r="D2120" i="119"/>
  <c r="D2119" i="119"/>
  <c r="D2118" i="119"/>
  <c r="D2117" i="119"/>
  <c r="D2116" i="119"/>
  <c r="D2115" i="119"/>
  <c r="D2114" i="119"/>
  <c r="D2113" i="119"/>
  <c r="D2112" i="119"/>
  <c r="D2111" i="119"/>
  <c r="D2110" i="119"/>
  <c r="D2109" i="119"/>
  <c r="D2108" i="119"/>
  <c r="D2107" i="119"/>
  <c r="D2106" i="119"/>
  <c r="D2105" i="119"/>
  <c r="D2104" i="119"/>
  <c r="D2103" i="119"/>
  <c r="D2102" i="119"/>
  <c r="D2101" i="119"/>
  <c r="D2100" i="119"/>
  <c r="D2099" i="119"/>
  <c r="D2098" i="119"/>
  <c r="D2097" i="119"/>
  <c r="D2096" i="119"/>
  <c r="D2095" i="119"/>
  <c r="D2094" i="119"/>
  <c r="D2093" i="119"/>
  <c r="D2092" i="119"/>
  <c r="D2091" i="119"/>
  <c r="D2090" i="119"/>
  <c r="D2089" i="119"/>
  <c r="D2088" i="119"/>
  <c r="D2087" i="119"/>
  <c r="D2086" i="119"/>
  <c r="D2085" i="119"/>
  <c r="D2084" i="119"/>
  <c r="D2083" i="119"/>
  <c r="D2082" i="119"/>
  <c r="D2081" i="119"/>
  <c r="D2080" i="119"/>
  <c r="D2079" i="119"/>
  <c r="D2078" i="119"/>
  <c r="D2077" i="119"/>
  <c r="D2076" i="119"/>
  <c r="D2075" i="119"/>
  <c r="D2074" i="119"/>
  <c r="D2073" i="119"/>
  <c r="D2072" i="119"/>
  <c r="D2071" i="119"/>
  <c r="D2070" i="119"/>
  <c r="D2069" i="119"/>
  <c r="D2068" i="119"/>
  <c r="D2067" i="119"/>
  <c r="D2066" i="119"/>
  <c r="D2065" i="119"/>
  <c r="D2064" i="119"/>
  <c r="D2063" i="119"/>
  <c r="D2062" i="119"/>
  <c r="D2061" i="119"/>
  <c r="D2060" i="119"/>
  <c r="D2059" i="119"/>
  <c r="D2058" i="119"/>
  <c r="D2057" i="119"/>
  <c r="D2056" i="119"/>
  <c r="D2055" i="119"/>
  <c r="D2054" i="119"/>
  <c r="D2053" i="119"/>
  <c r="D2052" i="119"/>
  <c r="D2051" i="119"/>
  <c r="D2050" i="119"/>
  <c r="D2049" i="119"/>
  <c r="D2048" i="119"/>
  <c r="D2047" i="119"/>
  <c r="D2046" i="119"/>
  <c r="D2045" i="119"/>
  <c r="D2044" i="119"/>
  <c r="D2043" i="119"/>
  <c r="D2042" i="119"/>
  <c r="D2041" i="119"/>
  <c r="D2040" i="119"/>
  <c r="D2039" i="119"/>
  <c r="D2038" i="119"/>
  <c r="D2037" i="119"/>
  <c r="D2036" i="119"/>
  <c r="D2035" i="119"/>
  <c r="D2034" i="119"/>
  <c r="D2033" i="119"/>
  <c r="D2032" i="119"/>
  <c r="D2031" i="119"/>
  <c r="D2030" i="119"/>
  <c r="D2029" i="119"/>
  <c r="D2028" i="119"/>
  <c r="D2027" i="119"/>
  <c r="D2026" i="119"/>
  <c r="D2025" i="119"/>
  <c r="D2024" i="119"/>
  <c r="D2023" i="119"/>
  <c r="D2022" i="119"/>
  <c r="D2021" i="119"/>
  <c r="D2020" i="119"/>
  <c r="D2019" i="119"/>
  <c r="D2018" i="119"/>
  <c r="D2017" i="119"/>
  <c r="D2016" i="119"/>
  <c r="D2015" i="119"/>
  <c r="D2014" i="119"/>
  <c r="D2013" i="119"/>
  <c r="D2012" i="119"/>
  <c r="D2011" i="119"/>
  <c r="D2010" i="119"/>
  <c r="D2009" i="119"/>
  <c r="D2008" i="119"/>
  <c r="D2007" i="119"/>
  <c r="D2006" i="119"/>
  <c r="D2005" i="119"/>
  <c r="D2004" i="119"/>
  <c r="D2003" i="119"/>
  <c r="D2002" i="119"/>
  <c r="D2001" i="119"/>
  <c r="D2000" i="119"/>
  <c r="D1999" i="119"/>
  <c r="D1998" i="119"/>
  <c r="D1997" i="119"/>
  <c r="D1996" i="119"/>
  <c r="D1995" i="119"/>
  <c r="D1994" i="119"/>
  <c r="D1993" i="119"/>
  <c r="D1992" i="119"/>
  <c r="D1991" i="119"/>
  <c r="D1990" i="119"/>
  <c r="D1989" i="119"/>
  <c r="D1988" i="119"/>
  <c r="D1987" i="119"/>
  <c r="D1986" i="119"/>
  <c r="D1985" i="119"/>
  <c r="D1984" i="119"/>
  <c r="D1983" i="119"/>
  <c r="D1982" i="119"/>
  <c r="D1981" i="119"/>
  <c r="D1980" i="119"/>
  <c r="D1979" i="119"/>
  <c r="D1978" i="119"/>
  <c r="D1977" i="119"/>
  <c r="D1976" i="119"/>
  <c r="D1975" i="119"/>
  <c r="D1974" i="119"/>
  <c r="D1973" i="119"/>
  <c r="D1972" i="119"/>
  <c r="D1971" i="119"/>
  <c r="D1970" i="119"/>
  <c r="D1969" i="119"/>
  <c r="D1968" i="119"/>
  <c r="D1967" i="119"/>
  <c r="D1966" i="119"/>
  <c r="D1965" i="119"/>
  <c r="D1964" i="119"/>
  <c r="D1963" i="119"/>
  <c r="D1962" i="119"/>
  <c r="D1961" i="119"/>
  <c r="D1960" i="119"/>
  <c r="D1959" i="119"/>
  <c r="D1958" i="119"/>
  <c r="D1957" i="119"/>
  <c r="D1956" i="119"/>
  <c r="D1955" i="119"/>
  <c r="D1954" i="119"/>
  <c r="D1953" i="119"/>
  <c r="D1952" i="119"/>
  <c r="D1951" i="119"/>
  <c r="D1950" i="119"/>
  <c r="D1949" i="119"/>
  <c r="D1948" i="119"/>
  <c r="D1947" i="119"/>
  <c r="D1946" i="119"/>
  <c r="D1945" i="119"/>
  <c r="D1944" i="119"/>
  <c r="D1943" i="119"/>
  <c r="D1942" i="119"/>
  <c r="D1941" i="119"/>
  <c r="D1940" i="119"/>
  <c r="D1939" i="119"/>
  <c r="D1938" i="119"/>
  <c r="D1937" i="119"/>
  <c r="D1936" i="119"/>
  <c r="D1935" i="119"/>
  <c r="D1934" i="119"/>
  <c r="D1933" i="119"/>
  <c r="D1932" i="119"/>
  <c r="D1931" i="119"/>
  <c r="D1930" i="119"/>
  <c r="D1929" i="119"/>
  <c r="D1928" i="119"/>
  <c r="D1927" i="119"/>
  <c r="D1926" i="119"/>
  <c r="D1925" i="119"/>
  <c r="D1924" i="119"/>
  <c r="D1923" i="119"/>
  <c r="D1922" i="119"/>
  <c r="D1921" i="119"/>
  <c r="D1920" i="119"/>
  <c r="D1919" i="119"/>
  <c r="D1918" i="119"/>
  <c r="D1917" i="119"/>
  <c r="D1916" i="119"/>
  <c r="D1915" i="119"/>
  <c r="D1914" i="119"/>
  <c r="D1913" i="119"/>
  <c r="D1912" i="119"/>
  <c r="D1911" i="119"/>
  <c r="D1910" i="119"/>
  <c r="D1909" i="119"/>
  <c r="D1908" i="119"/>
  <c r="D1907" i="119"/>
  <c r="D1906" i="119"/>
  <c r="D1905" i="119"/>
  <c r="D1904" i="119"/>
  <c r="D1903" i="119"/>
  <c r="D1902" i="119"/>
  <c r="D1901" i="119"/>
  <c r="D1900" i="119"/>
  <c r="D1899" i="119"/>
  <c r="D1898" i="119"/>
  <c r="D1897" i="119"/>
  <c r="D1896" i="119"/>
  <c r="D1895" i="119"/>
  <c r="D1894" i="119"/>
  <c r="D1893" i="119"/>
  <c r="D1892" i="119"/>
  <c r="D1891" i="119"/>
  <c r="D1890" i="119"/>
  <c r="D1889" i="119"/>
  <c r="D1888" i="119"/>
  <c r="D1887" i="119"/>
  <c r="D1886" i="119"/>
  <c r="D1885" i="119"/>
  <c r="D1884" i="119"/>
  <c r="D1883" i="119"/>
  <c r="D1882" i="119"/>
  <c r="D1881" i="119"/>
  <c r="D1880" i="119"/>
  <c r="D1879" i="119"/>
  <c r="D1878" i="119"/>
  <c r="D1877" i="119"/>
  <c r="D1876" i="119"/>
  <c r="D1875" i="119"/>
  <c r="D1874" i="119"/>
  <c r="D1873" i="119"/>
  <c r="D1872" i="119"/>
  <c r="D1871" i="119"/>
  <c r="D1870" i="119"/>
  <c r="D1869" i="119"/>
  <c r="D1868" i="119"/>
  <c r="D1867" i="119"/>
  <c r="D1866" i="119"/>
  <c r="D1865" i="119"/>
  <c r="D1864" i="119"/>
  <c r="D1863" i="119"/>
  <c r="D1862" i="119"/>
  <c r="D1861" i="119"/>
  <c r="D1860" i="119"/>
  <c r="D1859" i="119"/>
  <c r="D1858" i="119"/>
  <c r="D1857" i="119"/>
  <c r="D1856" i="119"/>
  <c r="D1855" i="119"/>
  <c r="D1854" i="119"/>
  <c r="D1853" i="119"/>
  <c r="D1852" i="119"/>
  <c r="D1851" i="119"/>
  <c r="D1850" i="119"/>
  <c r="D1849" i="119"/>
  <c r="D1848" i="119"/>
  <c r="D1847" i="119"/>
  <c r="D1846" i="119"/>
  <c r="D1845" i="119"/>
  <c r="D1844" i="119"/>
  <c r="D1843" i="119"/>
  <c r="D1842" i="119"/>
  <c r="D1841" i="119"/>
  <c r="D1840" i="119"/>
  <c r="D1839" i="119"/>
  <c r="D1838" i="119"/>
  <c r="D1837" i="119"/>
  <c r="D1836" i="119"/>
  <c r="D1835" i="119"/>
  <c r="D1834" i="119"/>
  <c r="D1833" i="119"/>
  <c r="D1832" i="119"/>
  <c r="D1831" i="119"/>
  <c r="D1830" i="119"/>
  <c r="D1829" i="119"/>
  <c r="D1828" i="119"/>
  <c r="D1827" i="119"/>
  <c r="D1826" i="119"/>
  <c r="D1825" i="119"/>
  <c r="D1824" i="119"/>
  <c r="D1823" i="119"/>
  <c r="D1822" i="119"/>
  <c r="D1821" i="119"/>
  <c r="D1820" i="119"/>
  <c r="D1819" i="119"/>
  <c r="D1818" i="119"/>
  <c r="D1817" i="119"/>
  <c r="D1816" i="119"/>
  <c r="D1815" i="119"/>
  <c r="D1814" i="119"/>
  <c r="D1813" i="119"/>
  <c r="D1812" i="119"/>
  <c r="D1811" i="119"/>
  <c r="D1810" i="119"/>
  <c r="D1809" i="119"/>
  <c r="D1808" i="119"/>
  <c r="D1807" i="119"/>
  <c r="D1806" i="119"/>
  <c r="D1805" i="119"/>
  <c r="D1804" i="119"/>
  <c r="D1803" i="119"/>
  <c r="D1802" i="119"/>
  <c r="D1801" i="119"/>
  <c r="D1800" i="119"/>
  <c r="D1799" i="119"/>
  <c r="D1798" i="119"/>
  <c r="D1797" i="119"/>
  <c r="D1796" i="119"/>
  <c r="D1795" i="119"/>
  <c r="D1794" i="119"/>
  <c r="D1793" i="119"/>
  <c r="D1792" i="119"/>
  <c r="D1791" i="119"/>
  <c r="D1790" i="119"/>
  <c r="D1789" i="119"/>
  <c r="D1788" i="119"/>
  <c r="D1787" i="119"/>
  <c r="D1786" i="119"/>
  <c r="D1785" i="119"/>
  <c r="D1784" i="119"/>
  <c r="D1783" i="119"/>
  <c r="D1782" i="119"/>
  <c r="D1781" i="119"/>
  <c r="D1780" i="119"/>
  <c r="D1779" i="119"/>
  <c r="D1778" i="119"/>
  <c r="D1777" i="119"/>
  <c r="D1776" i="119"/>
  <c r="D1775" i="119"/>
  <c r="D1774" i="119"/>
  <c r="D1773" i="119"/>
  <c r="D1772" i="119"/>
  <c r="D1771" i="119"/>
  <c r="D1770" i="119"/>
  <c r="D1769" i="119"/>
  <c r="D1768" i="119"/>
  <c r="D1767" i="119"/>
  <c r="D1766" i="119"/>
  <c r="D1765" i="119"/>
  <c r="D1764" i="119"/>
  <c r="D1763" i="119"/>
  <c r="D1762" i="119"/>
  <c r="D1761" i="119"/>
  <c r="D1760" i="119"/>
  <c r="D1759" i="119"/>
  <c r="D1758" i="119"/>
  <c r="D1757" i="119"/>
  <c r="D1756" i="119"/>
  <c r="D1755" i="119"/>
  <c r="D1754" i="119"/>
  <c r="D1753" i="119"/>
  <c r="D1752" i="119"/>
  <c r="D1751" i="119"/>
  <c r="D1750" i="119"/>
  <c r="D1749" i="119"/>
  <c r="D1748" i="119"/>
  <c r="D1747" i="119"/>
  <c r="D1746" i="119"/>
  <c r="D1745" i="119"/>
  <c r="D1744" i="119"/>
  <c r="D1743" i="119"/>
  <c r="D1742" i="119"/>
  <c r="D1741" i="119"/>
  <c r="D1740" i="119"/>
  <c r="D1739" i="119"/>
  <c r="D1738" i="119"/>
  <c r="D1737" i="119"/>
  <c r="D1736" i="119"/>
  <c r="D1735" i="119"/>
  <c r="D1734" i="119"/>
  <c r="D1733" i="119"/>
  <c r="D1732" i="119"/>
  <c r="D1731" i="119"/>
  <c r="D1730" i="119"/>
  <c r="D1729" i="119"/>
  <c r="D1728" i="119"/>
  <c r="D1727" i="119"/>
  <c r="D1726" i="119"/>
  <c r="D1725" i="119"/>
  <c r="D1724" i="119"/>
  <c r="D1723" i="119"/>
  <c r="D1722" i="119"/>
  <c r="D1721" i="119"/>
  <c r="D1720" i="119"/>
  <c r="D1719" i="119"/>
  <c r="D1718" i="119"/>
  <c r="D1717" i="119"/>
  <c r="D1716" i="119"/>
  <c r="D1715" i="119"/>
  <c r="D1714" i="119"/>
  <c r="D1713" i="119"/>
  <c r="D1712" i="119"/>
  <c r="D1711" i="119"/>
  <c r="D1710" i="119"/>
  <c r="D1709" i="119"/>
  <c r="D1708" i="119"/>
  <c r="D1707" i="119"/>
  <c r="D1706" i="119"/>
  <c r="D1705" i="119"/>
  <c r="D1704" i="119"/>
  <c r="D1703" i="119"/>
  <c r="D1702" i="119"/>
  <c r="D1701" i="119"/>
  <c r="D1700" i="119"/>
  <c r="D1699" i="119"/>
  <c r="D1698" i="119"/>
  <c r="D1697" i="119"/>
  <c r="D1696" i="119"/>
  <c r="D1695" i="119"/>
  <c r="D1694" i="119"/>
  <c r="D1693" i="119"/>
  <c r="D1692" i="119"/>
  <c r="D1691" i="119"/>
  <c r="D1690" i="119"/>
  <c r="D1689" i="119"/>
  <c r="D1688" i="119"/>
  <c r="D1687" i="119"/>
  <c r="D1686" i="119"/>
  <c r="D1685" i="119"/>
  <c r="D1684" i="119"/>
  <c r="D1683" i="119"/>
  <c r="D1682" i="119"/>
  <c r="D1681" i="119"/>
  <c r="D1680" i="119"/>
  <c r="D1679" i="119"/>
  <c r="D1678" i="119"/>
  <c r="D1677" i="119"/>
  <c r="D1676" i="119"/>
  <c r="D1675" i="119"/>
  <c r="D1674" i="119"/>
  <c r="D1673" i="119"/>
  <c r="D1672" i="119"/>
  <c r="D1671" i="119"/>
  <c r="D1670" i="119"/>
  <c r="D1669" i="119"/>
  <c r="D1668" i="119"/>
  <c r="D1667" i="119"/>
  <c r="D1666" i="119"/>
  <c r="D1665" i="119"/>
  <c r="D1664" i="119"/>
  <c r="D1663" i="119"/>
  <c r="D1662" i="119"/>
  <c r="D1661" i="119"/>
  <c r="D1660" i="119"/>
  <c r="D1659" i="119"/>
  <c r="D1658" i="119"/>
  <c r="D1657" i="119"/>
  <c r="D1656" i="119"/>
  <c r="D1655" i="119"/>
  <c r="D1654" i="119"/>
  <c r="D1653" i="119"/>
  <c r="D1652" i="119"/>
  <c r="D1651" i="119"/>
  <c r="D1650" i="119"/>
  <c r="D1649" i="119"/>
  <c r="D1648" i="119"/>
  <c r="D1647" i="119"/>
  <c r="D1646" i="119"/>
  <c r="D1645" i="119"/>
  <c r="D1644" i="119"/>
  <c r="D1643" i="119"/>
  <c r="D1642" i="119"/>
  <c r="D1641" i="119"/>
  <c r="D1640" i="119"/>
  <c r="D1639" i="119"/>
  <c r="D1638" i="119"/>
  <c r="D1637" i="119"/>
  <c r="D1636" i="119"/>
  <c r="D1635" i="119"/>
  <c r="D1634" i="119"/>
  <c r="D1633" i="119"/>
  <c r="D1632" i="119"/>
  <c r="D1631" i="119"/>
  <c r="D1630" i="119"/>
  <c r="D1629" i="119"/>
  <c r="D1628" i="119"/>
  <c r="D1627" i="119"/>
  <c r="D1626" i="119"/>
  <c r="D1625" i="119"/>
  <c r="D1624" i="119"/>
  <c r="D1623" i="119"/>
  <c r="D1622" i="119"/>
  <c r="D1621" i="119"/>
  <c r="D1620" i="119"/>
  <c r="D1619" i="119"/>
  <c r="D1618" i="119"/>
  <c r="D1617" i="119"/>
  <c r="D1616" i="119"/>
  <c r="D1615" i="119"/>
  <c r="D1614" i="119"/>
  <c r="D1613" i="119"/>
  <c r="D1612" i="119"/>
  <c r="D1611" i="119"/>
  <c r="D1610" i="119"/>
  <c r="D1609" i="119"/>
  <c r="D1608" i="119"/>
  <c r="D1607" i="119"/>
  <c r="D1606" i="119"/>
  <c r="D1605" i="119"/>
  <c r="D1604" i="119"/>
  <c r="D1603" i="119"/>
  <c r="D1602" i="119"/>
  <c r="D1601" i="119"/>
  <c r="D1600" i="119"/>
  <c r="D1599" i="119"/>
  <c r="D1598" i="119"/>
  <c r="D1597" i="119"/>
  <c r="D1596" i="119"/>
  <c r="D1595" i="119"/>
  <c r="D1594" i="119"/>
  <c r="D1593" i="119"/>
  <c r="D1592" i="119"/>
  <c r="D1591" i="119"/>
  <c r="D1590" i="119"/>
  <c r="D1589" i="119"/>
  <c r="D1588" i="119"/>
  <c r="D1587" i="119"/>
  <c r="D1586" i="119"/>
  <c r="D1585" i="119"/>
  <c r="D1584" i="119"/>
  <c r="D1583" i="119"/>
  <c r="D1582" i="119"/>
  <c r="D1581" i="119"/>
  <c r="D1580" i="119"/>
  <c r="D1579" i="119"/>
  <c r="D1578" i="119"/>
  <c r="D1577" i="119"/>
  <c r="D1576" i="119"/>
  <c r="D1575" i="119"/>
  <c r="D1574" i="119"/>
  <c r="D1573" i="119"/>
  <c r="D1572" i="119"/>
  <c r="D1571" i="119"/>
  <c r="D1570" i="119"/>
  <c r="D1569" i="119"/>
  <c r="D1568" i="119"/>
  <c r="D1567" i="119"/>
  <c r="D1566" i="119"/>
  <c r="D1565" i="119"/>
  <c r="D1564" i="119"/>
  <c r="D1563" i="119"/>
  <c r="D1562" i="119"/>
  <c r="D1561" i="119"/>
  <c r="D1560" i="119"/>
  <c r="D1559" i="119"/>
  <c r="D1558" i="119"/>
  <c r="D1557" i="119"/>
  <c r="D1556" i="119"/>
  <c r="D1555" i="119"/>
  <c r="D1554" i="119"/>
  <c r="D1553" i="119"/>
  <c r="D1552" i="119"/>
  <c r="D1551" i="119"/>
  <c r="D1550" i="119"/>
  <c r="D1549" i="119"/>
  <c r="D1548" i="119"/>
  <c r="D1547" i="119"/>
  <c r="D1546" i="119"/>
  <c r="D1545" i="119"/>
  <c r="D1544" i="119"/>
  <c r="D1543" i="119"/>
  <c r="D1542" i="119"/>
  <c r="D1541" i="119"/>
  <c r="D1540" i="119"/>
  <c r="D1539" i="119"/>
  <c r="D1538" i="119"/>
  <c r="D1537" i="119"/>
  <c r="D1536" i="119"/>
  <c r="D1535" i="119"/>
  <c r="D1534" i="119"/>
  <c r="D1533" i="119"/>
  <c r="D1532" i="119"/>
  <c r="D1531" i="119"/>
  <c r="D1530" i="119"/>
  <c r="D1529" i="119"/>
  <c r="D1528" i="119"/>
  <c r="D1527" i="119"/>
  <c r="D1526" i="119"/>
  <c r="D1525" i="119"/>
  <c r="D1524" i="119"/>
  <c r="D1523" i="119"/>
  <c r="D1522" i="119"/>
  <c r="D1521" i="119"/>
  <c r="D1520" i="119"/>
  <c r="D1519" i="119"/>
  <c r="D1518" i="119"/>
  <c r="D1517" i="119"/>
  <c r="D1516" i="119"/>
  <c r="D1515" i="119"/>
  <c r="D1514" i="119"/>
  <c r="D1513" i="119"/>
  <c r="D1512" i="119"/>
  <c r="D1511" i="119"/>
  <c r="D1510" i="119"/>
  <c r="D1509" i="119"/>
  <c r="D1508" i="119"/>
  <c r="D1507" i="119"/>
  <c r="D1506" i="119"/>
  <c r="D1505" i="119"/>
  <c r="D1504" i="119"/>
  <c r="D1503" i="119"/>
  <c r="D1502" i="119"/>
  <c r="D1501" i="119"/>
  <c r="D1500" i="119"/>
  <c r="D1499" i="119"/>
  <c r="D1498" i="119"/>
  <c r="D1497" i="119"/>
  <c r="D1496" i="119"/>
  <c r="D1495" i="119"/>
  <c r="D1494" i="119"/>
  <c r="D1493" i="119"/>
  <c r="D1492" i="119"/>
  <c r="D1491" i="119"/>
  <c r="D1490" i="119"/>
  <c r="D1489" i="119"/>
  <c r="D1488" i="119"/>
  <c r="D1487" i="119"/>
  <c r="D1486" i="119"/>
  <c r="D1485" i="119"/>
  <c r="D1484" i="119"/>
  <c r="D1483" i="119"/>
  <c r="D1482" i="119"/>
  <c r="D1481" i="119"/>
  <c r="D1480" i="119"/>
  <c r="D1479" i="119"/>
  <c r="D1478" i="119"/>
  <c r="D1477" i="119"/>
  <c r="D1476" i="119"/>
  <c r="D1475" i="119"/>
  <c r="D1474" i="119"/>
  <c r="D1473" i="119"/>
  <c r="D1472" i="119"/>
  <c r="D1471" i="119"/>
  <c r="D1470" i="119"/>
  <c r="D1469" i="119"/>
  <c r="D1468" i="119"/>
  <c r="D1467" i="119"/>
  <c r="D1466" i="119"/>
  <c r="D1465" i="119"/>
  <c r="D1464" i="119"/>
  <c r="D1463" i="119"/>
  <c r="D1462" i="119"/>
  <c r="D1461" i="119"/>
  <c r="D1460" i="119"/>
  <c r="D1459" i="119"/>
  <c r="D1458" i="119"/>
  <c r="D1457" i="119"/>
  <c r="D1456" i="119"/>
  <c r="D1455" i="119"/>
  <c r="D1454" i="119"/>
  <c r="D1453" i="119"/>
  <c r="D1452" i="119"/>
  <c r="D1451" i="119"/>
  <c r="D1450" i="119"/>
  <c r="D1449" i="119"/>
  <c r="D1448" i="119"/>
  <c r="D1447" i="119"/>
  <c r="D1446" i="119"/>
  <c r="D1445" i="119"/>
  <c r="D1444" i="119"/>
  <c r="D1443" i="119"/>
  <c r="D1442" i="119"/>
  <c r="D1441" i="119"/>
  <c r="D1440" i="119"/>
  <c r="D1439" i="119"/>
  <c r="D1438" i="119"/>
  <c r="D1437" i="119"/>
  <c r="D1436" i="119"/>
  <c r="D1435" i="119"/>
  <c r="D1434" i="119"/>
  <c r="D1433" i="119"/>
  <c r="D1432" i="119"/>
  <c r="D1431" i="119"/>
  <c r="D1430" i="119"/>
  <c r="D1429" i="119"/>
  <c r="D1428" i="119"/>
  <c r="D1427" i="119"/>
  <c r="D1426" i="119"/>
  <c r="D1425" i="119"/>
  <c r="D1424" i="119"/>
  <c r="D1423" i="119"/>
  <c r="D1422" i="119"/>
  <c r="D1421" i="119"/>
  <c r="D1420" i="119"/>
  <c r="D1419" i="119"/>
  <c r="D1418" i="119"/>
  <c r="D1417" i="119"/>
  <c r="D1416" i="119"/>
  <c r="D1415" i="119"/>
  <c r="D1414" i="119"/>
  <c r="D1413" i="119"/>
  <c r="D1412" i="119"/>
  <c r="D1411" i="119"/>
  <c r="D1410" i="119"/>
  <c r="D1409" i="119"/>
  <c r="D1408" i="119"/>
  <c r="D1407" i="119"/>
  <c r="D1406" i="119"/>
  <c r="D1405" i="119"/>
  <c r="D1404" i="119"/>
  <c r="D1403" i="119"/>
  <c r="D1402" i="119"/>
  <c r="D1401" i="119"/>
  <c r="D1400" i="119"/>
  <c r="D1399" i="119"/>
  <c r="D1398" i="119"/>
  <c r="D1397" i="119"/>
  <c r="D1396" i="119"/>
  <c r="D1395" i="119"/>
  <c r="D1394" i="119"/>
  <c r="D1393" i="119"/>
  <c r="D1392" i="119"/>
  <c r="D1391" i="119"/>
  <c r="D1390" i="119"/>
  <c r="D1389" i="119"/>
  <c r="D1388" i="119"/>
  <c r="D1387" i="119"/>
  <c r="D1386" i="119"/>
  <c r="D1385" i="119"/>
  <c r="D1384" i="119"/>
  <c r="D1383" i="119"/>
  <c r="D1382" i="119"/>
  <c r="D1381" i="119"/>
  <c r="D1380" i="119"/>
  <c r="D1379" i="119"/>
  <c r="D1378" i="119"/>
  <c r="D1377" i="119"/>
  <c r="D1376" i="119"/>
  <c r="D1375" i="119"/>
  <c r="D1374" i="119"/>
  <c r="D1373" i="119"/>
  <c r="D1372" i="119"/>
  <c r="D1371" i="119"/>
  <c r="D1370" i="119"/>
  <c r="D1369" i="119"/>
  <c r="D1368" i="119"/>
  <c r="D1367" i="119"/>
  <c r="D1366" i="119"/>
  <c r="D1365" i="119"/>
  <c r="D1364" i="119"/>
  <c r="D1363" i="119"/>
  <c r="D1362" i="119"/>
  <c r="D1361" i="119"/>
  <c r="D1360" i="119"/>
  <c r="D1359" i="119"/>
  <c r="D1358" i="119"/>
  <c r="D1357" i="119"/>
  <c r="D1356" i="119"/>
  <c r="D1355" i="119"/>
  <c r="D1354" i="119"/>
  <c r="D1353" i="119"/>
  <c r="D1352" i="119"/>
  <c r="D1351" i="119"/>
  <c r="D1350" i="119"/>
  <c r="D1349" i="119"/>
  <c r="D1348" i="119"/>
  <c r="D1347" i="119"/>
  <c r="D1346" i="119"/>
  <c r="D1345" i="119"/>
  <c r="D1344" i="119"/>
  <c r="D1343" i="119"/>
  <c r="D1342" i="119"/>
  <c r="D1341" i="119"/>
  <c r="D1340" i="119"/>
  <c r="D1339" i="119"/>
  <c r="D1338" i="119"/>
  <c r="D1337" i="119"/>
  <c r="D1336" i="119"/>
  <c r="D1335" i="119"/>
  <c r="D1334" i="119"/>
  <c r="D1333" i="119"/>
  <c r="D1332" i="119"/>
  <c r="D1331" i="119"/>
  <c r="D1330" i="119"/>
  <c r="D1329" i="119"/>
  <c r="D1328" i="119"/>
  <c r="D1327" i="119"/>
  <c r="D1326" i="119"/>
  <c r="D1325" i="119"/>
  <c r="D1324" i="119"/>
  <c r="D1323" i="119"/>
  <c r="D1322" i="119"/>
  <c r="D1321" i="119"/>
  <c r="D1320" i="119"/>
  <c r="D1319" i="119"/>
  <c r="D1318" i="119"/>
  <c r="D1317" i="119"/>
  <c r="D1316" i="119"/>
  <c r="D1315" i="119"/>
  <c r="D1314" i="119"/>
  <c r="D1313" i="119"/>
  <c r="D1312" i="119"/>
  <c r="D1311" i="119"/>
  <c r="D1310" i="119"/>
  <c r="D1309" i="119"/>
  <c r="D1308" i="119"/>
  <c r="D1307" i="119"/>
  <c r="D1306" i="119"/>
  <c r="D1305" i="119"/>
  <c r="D1304" i="119"/>
  <c r="D1303" i="119"/>
  <c r="D1302" i="119"/>
  <c r="D1301" i="119"/>
  <c r="D1300" i="119"/>
  <c r="D1299" i="119"/>
  <c r="D1298" i="119"/>
  <c r="D1297" i="119"/>
  <c r="D1296" i="119"/>
  <c r="D1295" i="119"/>
  <c r="D1294" i="119"/>
  <c r="D1293" i="119"/>
  <c r="D1292" i="119"/>
  <c r="D1291" i="119"/>
  <c r="D1290" i="119"/>
  <c r="D1289" i="119"/>
  <c r="D1288" i="119"/>
  <c r="D1287" i="119"/>
  <c r="D1286" i="119"/>
  <c r="D1285" i="119"/>
  <c r="D1284" i="119"/>
  <c r="D1283" i="119"/>
  <c r="D1282" i="119"/>
  <c r="D1281" i="119"/>
  <c r="D1280" i="119"/>
  <c r="D1279" i="119"/>
  <c r="D1278" i="119"/>
  <c r="D1277" i="119"/>
  <c r="D1276" i="119"/>
  <c r="D1275" i="119"/>
  <c r="D1274" i="119"/>
  <c r="D1273" i="119"/>
  <c r="D1272" i="119"/>
  <c r="D1271" i="119"/>
  <c r="D1270" i="119"/>
  <c r="D1269" i="119"/>
  <c r="D1268" i="119"/>
  <c r="D1267" i="119"/>
  <c r="D1266" i="119"/>
  <c r="D1265" i="119"/>
  <c r="D1264" i="119"/>
  <c r="D1263" i="119"/>
  <c r="D1262" i="119"/>
  <c r="D1261" i="119"/>
  <c r="D1260" i="119"/>
  <c r="D1259" i="119"/>
  <c r="D1258" i="119"/>
  <c r="D1257" i="119"/>
  <c r="D1256" i="119"/>
  <c r="D1255" i="119"/>
  <c r="D1254" i="119"/>
  <c r="D1253" i="119"/>
  <c r="D1252" i="119"/>
  <c r="D1251" i="119"/>
  <c r="D1250" i="119"/>
  <c r="D1249" i="119"/>
  <c r="D1248" i="119"/>
  <c r="D1247" i="119"/>
  <c r="D1246" i="119"/>
  <c r="D1245" i="119"/>
  <c r="D1244" i="119"/>
  <c r="D1243" i="119"/>
  <c r="D1242" i="119"/>
  <c r="D1241" i="119"/>
  <c r="D1240" i="119"/>
  <c r="D1239" i="119"/>
  <c r="D1238" i="119"/>
  <c r="D1237" i="119"/>
  <c r="D1236" i="119"/>
  <c r="D1235" i="119"/>
  <c r="D1234" i="119"/>
  <c r="D1233" i="119"/>
  <c r="D1232" i="119"/>
  <c r="D1231" i="119"/>
  <c r="D1230" i="119"/>
  <c r="D1229" i="119"/>
  <c r="D1228" i="119"/>
  <c r="D1227" i="119"/>
  <c r="D1226" i="119"/>
  <c r="D1225" i="119"/>
  <c r="D1224" i="119"/>
  <c r="D1223" i="119"/>
  <c r="D1222" i="119"/>
  <c r="D1221" i="119"/>
  <c r="D1220" i="119"/>
  <c r="D1219" i="119"/>
  <c r="D1218" i="119"/>
  <c r="D1217" i="119"/>
  <c r="D1216" i="119"/>
  <c r="D1215" i="119"/>
  <c r="D1214" i="119"/>
  <c r="D1213" i="119"/>
  <c r="D1212" i="119"/>
  <c r="D1211" i="119"/>
  <c r="D1210" i="119"/>
  <c r="D1209" i="119"/>
  <c r="D1208" i="119"/>
  <c r="D1207" i="119"/>
  <c r="D1206" i="119"/>
  <c r="D1205" i="119"/>
  <c r="D1204" i="119"/>
  <c r="D1203" i="119"/>
  <c r="D1202" i="119"/>
  <c r="D1201" i="119"/>
  <c r="D1200" i="119"/>
  <c r="D1199" i="119"/>
  <c r="D1198" i="119"/>
  <c r="D1197" i="119"/>
  <c r="D1196" i="119"/>
  <c r="D1195" i="119"/>
  <c r="D1194" i="119"/>
  <c r="D1193" i="119"/>
  <c r="D1192" i="119"/>
  <c r="D1191" i="119"/>
  <c r="D1190" i="119"/>
  <c r="D1189" i="119"/>
  <c r="D1188" i="119"/>
  <c r="D1187" i="119"/>
  <c r="D1186" i="119"/>
  <c r="D1185" i="119"/>
  <c r="D1184" i="119"/>
  <c r="D1183" i="119"/>
  <c r="D1182" i="119"/>
  <c r="D1181" i="119"/>
  <c r="D1180" i="119"/>
  <c r="D1179" i="119"/>
  <c r="D1178" i="119"/>
  <c r="D1177" i="119"/>
  <c r="D1176" i="119"/>
  <c r="D1175" i="119"/>
  <c r="D1174" i="119"/>
  <c r="D1173" i="119"/>
  <c r="D1172" i="119"/>
  <c r="D1171" i="119"/>
  <c r="D1170" i="119"/>
  <c r="D1169" i="119"/>
  <c r="D1168" i="119"/>
  <c r="D1167" i="119"/>
  <c r="D1166" i="119"/>
  <c r="D1165" i="119"/>
  <c r="D1164" i="119"/>
  <c r="D1163" i="119"/>
  <c r="D1162" i="119"/>
  <c r="D1161" i="119"/>
  <c r="D1160" i="119"/>
  <c r="D1159" i="119"/>
  <c r="D1158" i="119"/>
  <c r="D1157" i="119"/>
  <c r="D1156" i="119"/>
  <c r="D1155" i="119"/>
  <c r="D1154" i="119"/>
  <c r="D1153" i="119"/>
  <c r="D1152" i="119"/>
  <c r="D1151" i="119"/>
  <c r="D1150" i="119"/>
  <c r="D1149" i="119"/>
  <c r="D1148" i="119"/>
  <c r="D1147" i="119"/>
  <c r="D1146" i="119"/>
  <c r="D1145" i="119"/>
  <c r="D1144" i="119"/>
  <c r="D1143" i="119"/>
  <c r="D1142" i="119"/>
  <c r="D1141" i="119"/>
  <c r="D1140" i="119"/>
  <c r="D1139" i="119"/>
  <c r="D1138" i="119"/>
  <c r="D1137" i="119"/>
  <c r="D1136" i="119"/>
  <c r="D1135" i="119"/>
  <c r="D1134" i="119"/>
  <c r="D1133" i="119"/>
  <c r="D1132" i="119"/>
  <c r="D1131" i="119"/>
  <c r="D1130" i="119"/>
  <c r="D1129" i="119"/>
  <c r="D1128" i="119"/>
  <c r="D1127" i="119"/>
  <c r="D1126" i="119"/>
  <c r="D1125" i="119"/>
  <c r="D1124" i="119"/>
  <c r="D1123" i="119"/>
  <c r="D1122" i="119"/>
  <c r="D1121" i="119"/>
  <c r="D1120" i="119"/>
  <c r="D1119" i="119"/>
  <c r="D1118" i="119"/>
  <c r="D1117" i="119"/>
  <c r="D1116" i="119"/>
  <c r="D1115" i="119"/>
  <c r="D1114" i="119"/>
  <c r="D1113" i="119"/>
  <c r="D1112" i="119"/>
  <c r="D1111" i="119"/>
  <c r="D1110" i="119"/>
  <c r="D1109" i="119"/>
  <c r="D1108" i="119"/>
  <c r="D1107" i="119"/>
  <c r="D1106" i="119"/>
  <c r="D1105" i="119"/>
  <c r="D1104" i="119"/>
  <c r="D1103" i="119"/>
  <c r="D1102" i="119"/>
  <c r="D1101" i="119"/>
  <c r="D1100" i="119"/>
  <c r="D1099" i="119"/>
  <c r="D1098" i="119"/>
  <c r="D1097" i="119"/>
  <c r="D1096" i="119"/>
  <c r="D1095" i="119"/>
  <c r="D1094" i="119"/>
  <c r="D1093" i="119"/>
  <c r="D1092" i="119"/>
  <c r="D1091" i="119"/>
  <c r="D1090" i="119"/>
  <c r="D1089" i="119"/>
  <c r="D1088" i="119"/>
  <c r="D1087" i="119"/>
  <c r="D1086" i="119"/>
  <c r="D1085" i="119"/>
  <c r="D1084" i="119"/>
  <c r="D1083" i="119"/>
  <c r="D1082" i="119"/>
  <c r="D1081" i="119"/>
  <c r="D1080" i="119"/>
  <c r="D1079" i="119"/>
  <c r="D1078" i="119"/>
  <c r="D1077" i="119"/>
  <c r="D1076" i="119"/>
  <c r="D1075" i="119"/>
  <c r="D1074" i="119"/>
  <c r="D1073" i="119"/>
  <c r="D1072" i="119"/>
  <c r="D1071" i="119"/>
  <c r="D1070" i="119"/>
  <c r="D1069" i="119"/>
  <c r="D1068" i="119"/>
  <c r="D1067" i="119"/>
  <c r="D1066" i="119"/>
  <c r="D1065" i="119"/>
  <c r="D1064" i="119"/>
  <c r="D1063" i="119"/>
  <c r="D1062" i="119"/>
  <c r="D1061" i="119"/>
  <c r="D1060" i="119"/>
  <c r="D1059" i="119"/>
  <c r="D1058" i="119"/>
  <c r="D1057" i="119"/>
  <c r="D1056" i="119"/>
  <c r="D1055" i="119"/>
  <c r="D1054" i="119"/>
  <c r="D1053" i="119"/>
  <c r="D1052" i="119"/>
  <c r="D1051" i="119"/>
  <c r="D1050" i="119"/>
  <c r="D1049" i="119"/>
  <c r="D1048" i="119"/>
  <c r="D1047" i="119"/>
  <c r="D1046" i="119"/>
  <c r="D1045" i="119"/>
  <c r="D1044" i="119"/>
  <c r="D1043" i="119"/>
  <c r="D1042" i="119"/>
  <c r="D1041" i="119"/>
  <c r="D1040" i="119"/>
  <c r="D1039" i="119"/>
  <c r="D1038" i="119"/>
  <c r="D1037" i="119"/>
  <c r="D1036" i="119"/>
  <c r="D1035" i="119"/>
  <c r="D1034" i="119"/>
  <c r="D1033" i="119"/>
  <c r="D1032" i="119"/>
  <c r="D1031" i="119"/>
  <c r="D1030" i="119"/>
  <c r="D1029" i="119"/>
  <c r="D1028" i="119"/>
  <c r="D1027" i="119"/>
  <c r="D1026" i="119"/>
  <c r="D1025" i="119"/>
  <c r="D1024" i="119"/>
  <c r="D1023" i="119"/>
  <c r="D1022" i="119"/>
  <c r="D1021" i="119"/>
  <c r="D1020" i="119"/>
  <c r="D1019" i="119"/>
  <c r="D1018" i="119"/>
  <c r="D1017" i="119"/>
  <c r="D1016" i="119"/>
  <c r="D1015" i="119"/>
  <c r="D1014" i="119"/>
  <c r="D1013" i="119"/>
  <c r="D1012" i="119"/>
  <c r="D1011" i="119"/>
  <c r="D1010" i="119"/>
  <c r="D1009" i="119"/>
  <c r="D1008" i="119"/>
  <c r="D1007" i="119"/>
  <c r="D1006" i="119"/>
  <c r="D1005" i="119"/>
  <c r="D1004" i="119"/>
  <c r="D1003" i="119"/>
  <c r="D1002" i="119"/>
  <c r="D1001" i="119"/>
  <c r="D1000" i="119"/>
  <c r="D999" i="119"/>
  <c r="D998" i="119"/>
  <c r="D997" i="119"/>
  <c r="D996" i="119"/>
  <c r="D995" i="119"/>
  <c r="D994" i="119"/>
  <c r="D993" i="119"/>
  <c r="D992" i="119"/>
  <c r="D991" i="119"/>
  <c r="D990" i="119"/>
  <c r="D989" i="119"/>
  <c r="D988" i="119"/>
  <c r="D987" i="119"/>
  <c r="D986" i="119"/>
  <c r="D985" i="119"/>
  <c r="D984" i="119"/>
  <c r="D983" i="119"/>
  <c r="D982" i="119"/>
  <c r="D981" i="119"/>
  <c r="D980" i="119"/>
  <c r="D979" i="119"/>
  <c r="D978" i="119"/>
  <c r="D977" i="119"/>
  <c r="D976" i="119"/>
  <c r="D975" i="119"/>
  <c r="D974" i="119"/>
  <c r="D973" i="119"/>
  <c r="D972" i="119"/>
  <c r="D971" i="119"/>
  <c r="D970" i="119"/>
  <c r="D969" i="119"/>
  <c r="D968" i="119"/>
  <c r="D967" i="119"/>
  <c r="D966" i="119"/>
  <c r="D965" i="119"/>
  <c r="D964" i="119"/>
  <c r="D963" i="119"/>
  <c r="D962" i="119"/>
  <c r="D961" i="119"/>
  <c r="D960" i="119"/>
  <c r="D959" i="119"/>
  <c r="D958" i="119"/>
  <c r="D957" i="119"/>
  <c r="D956" i="119"/>
  <c r="D955" i="119"/>
  <c r="D954" i="119"/>
  <c r="D953" i="119"/>
  <c r="D952" i="119"/>
  <c r="D951" i="119"/>
  <c r="D950" i="119"/>
  <c r="D949" i="119"/>
  <c r="D948" i="119"/>
  <c r="D947" i="119"/>
  <c r="D946" i="119"/>
  <c r="D945" i="119"/>
  <c r="D944" i="119"/>
  <c r="D943" i="119"/>
  <c r="D942" i="119"/>
  <c r="D941" i="119"/>
  <c r="D940" i="119"/>
  <c r="D939" i="119"/>
  <c r="D938" i="119"/>
  <c r="D937" i="119"/>
  <c r="D936" i="119"/>
  <c r="D935" i="119"/>
  <c r="D934" i="119"/>
  <c r="D933" i="119"/>
  <c r="D932" i="119"/>
  <c r="D931" i="119"/>
  <c r="D930" i="119"/>
  <c r="D929" i="119"/>
  <c r="D928" i="119"/>
  <c r="D927" i="119"/>
  <c r="D926" i="119"/>
  <c r="D925" i="119"/>
  <c r="D924" i="119"/>
  <c r="D923" i="119"/>
  <c r="D922" i="119"/>
  <c r="D921" i="119"/>
  <c r="D920" i="119"/>
  <c r="D919" i="119"/>
  <c r="D918" i="119"/>
  <c r="D917" i="119"/>
  <c r="D916" i="119"/>
  <c r="D915" i="119"/>
  <c r="D914" i="119"/>
  <c r="D913" i="119"/>
  <c r="D912" i="119"/>
  <c r="D911" i="119"/>
  <c r="D910" i="119"/>
  <c r="D909" i="119"/>
  <c r="D908" i="119"/>
  <c r="D907" i="119"/>
  <c r="D906" i="119"/>
  <c r="D905" i="119"/>
  <c r="D904" i="119"/>
  <c r="D903" i="119"/>
  <c r="D902" i="119"/>
  <c r="D901" i="119"/>
  <c r="D900" i="119"/>
  <c r="D899" i="119"/>
  <c r="D898" i="119"/>
  <c r="D897" i="119"/>
  <c r="D896" i="119"/>
  <c r="D895" i="119"/>
  <c r="D894" i="119"/>
  <c r="D893" i="119"/>
  <c r="D892" i="119"/>
  <c r="D891" i="119"/>
  <c r="D890" i="119"/>
  <c r="D889" i="119"/>
  <c r="D888" i="119"/>
  <c r="D887" i="119"/>
  <c r="D886" i="119"/>
  <c r="D885" i="119"/>
  <c r="D884" i="119"/>
  <c r="D883" i="119"/>
  <c r="D882" i="119"/>
  <c r="D881" i="119"/>
  <c r="D880" i="119"/>
  <c r="D879" i="119"/>
  <c r="D878" i="119"/>
  <c r="D877" i="119"/>
  <c r="D876" i="119"/>
  <c r="D875" i="119"/>
  <c r="D874" i="119"/>
  <c r="D873" i="119"/>
  <c r="D872" i="119"/>
  <c r="D871" i="119"/>
  <c r="D870" i="119"/>
  <c r="D869" i="119"/>
  <c r="D868" i="119"/>
  <c r="D867" i="119"/>
  <c r="D866" i="119"/>
  <c r="D865" i="119"/>
  <c r="D864" i="119"/>
  <c r="D863" i="119"/>
  <c r="D862" i="119"/>
  <c r="D861" i="119"/>
  <c r="D860" i="119"/>
  <c r="D859" i="119"/>
  <c r="D858" i="119"/>
  <c r="D857" i="119"/>
  <c r="D856" i="119"/>
  <c r="D855" i="119"/>
  <c r="D854" i="119"/>
  <c r="D853" i="119"/>
  <c r="D852" i="119"/>
  <c r="D851" i="119"/>
  <c r="D850" i="119"/>
  <c r="D849" i="119"/>
  <c r="D848" i="119"/>
  <c r="D847" i="119"/>
  <c r="D846" i="119"/>
  <c r="D845" i="119"/>
  <c r="D844" i="119"/>
  <c r="D843" i="119"/>
  <c r="D842" i="119"/>
  <c r="D841" i="119"/>
  <c r="D840" i="119"/>
  <c r="D839" i="119"/>
  <c r="D838" i="119"/>
  <c r="D837" i="119"/>
  <c r="D836" i="119"/>
  <c r="D835" i="119"/>
  <c r="D834" i="119"/>
  <c r="D833" i="119"/>
  <c r="D832" i="119"/>
  <c r="D831" i="119"/>
  <c r="D830" i="119"/>
  <c r="D829" i="119"/>
  <c r="D828" i="119"/>
  <c r="D827" i="119"/>
  <c r="D826" i="119"/>
  <c r="D825" i="119"/>
  <c r="D824" i="119"/>
  <c r="D823" i="119"/>
  <c r="D822" i="119"/>
  <c r="D821" i="119"/>
  <c r="D820" i="119"/>
  <c r="D819" i="119"/>
  <c r="D818" i="119"/>
  <c r="D817" i="119"/>
  <c r="D816" i="119"/>
  <c r="D815" i="119"/>
  <c r="D814" i="119"/>
  <c r="D813" i="119"/>
  <c r="D812" i="119"/>
  <c r="D811" i="119"/>
  <c r="D810" i="119"/>
  <c r="D809" i="119"/>
  <c r="D808" i="119"/>
  <c r="D807" i="119"/>
  <c r="D806" i="119"/>
  <c r="D805" i="119"/>
  <c r="D804" i="119"/>
  <c r="D803" i="119"/>
  <c r="D802" i="119"/>
  <c r="D801" i="119"/>
  <c r="D800" i="119"/>
  <c r="D799" i="119"/>
  <c r="D798" i="119"/>
  <c r="D797" i="119"/>
  <c r="D796" i="119"/>
  <c r="D795" i="119"/>
  <c r="D794" i="119"/>
  <c r="D793" i="119"/>
  <c r="D792" i="119"/>
  <c r="D791" i="119"/>
  <c r="D790" i="119"/>
  <c r="D789" i="119"/>
  <c r="D788" i="119"/>
  <c r="D787" i="119"/>
  <c r="D786" i="119"/>
  <c r="D785" i="119"/>
  <c r="D784" i="119"/>
  <c r="D783" i="119"/>
  <c r="D782" i="119"/>
  <c r="D781" i="119"/>
  <c r="D780" i="119"/>
  <c r="D779" i="119"/>
  <c r="D778" i="119"/>
  <c r="D777" i="119"/>
  <c r="D776" i="119"/>
  <c r="D775" i="119"/>
  <c r="D774" i="119"/>
  <c r="D773" i="119"/>
  <c r="D772" i="119"/>
  <c r="D771" i="119"/>
  <c r="D770" i="119"/>
  <c r="D769" i="119"/>
  <c r="D768" i="119"/>
  <c r="D767" i="119"/>
  <c r="D766" i="119"/>
  <c r="D765" i="119"/>
  <c r="D764" i="119"/>
  <c r="D763" i="119"/>
  <c r="D762" i="119"/>
  <c r="D761" i="119"/>
  <c r="D760" i="119"/>
  <c r="D759" i="119"/>
  <c r="D758" i="119"/>
  <c r="D757" i="119"/>
  <c r="D756" i="119"/>
  <c r="D755" i="119"/>
  <c r="D754" i="119"/>
  <c r="D753" i="119"/>
  <c r="D752" i="119"/>
  <c r="D751" i="119"/>
  <c r="D750" i="119"/>
  <c r="D749" i="119"/>
  <c r="D748" i="119"/>
  <c r="D747" i="119"/>
  <c r="D746" i="119"/>
  <c r="D745" i="119"/>
  <c r="D744" i="119"/>
  <c r="D743" i="119"/>
  <c r="D742" i="119"/>
  <c r="D741" i="119"/>
  <c r="D740" i="119"/>
  <c r="D739" i="119"/>
  <c r="D738" i="119"/>
  <c r="D737" i="119"/>
  <c r="D736" i="119"/>
  <c r="D735" i="119"/>
  <c r="D734" i="119"/>
  <c r="D733" i="119"/>
  <c r="D732" i="119"/>
  <c r="D731" i="119"/>
  <c r="D730" i="119"/>
  <c r="D729" i="119"/>
  <c r="D728" i="119"/>
  <c r="D727" i="119"/>
  <c r="D726" i="119"/>
  <c r="D725" i="119"/>
  <c r="D724" i="119"/>
  <c r="D723" i="119"/>
  <c r="D722" i="119"/>
  <c r="D721" i="119"/>
  <c r="D720" i="119"/>
  <c r="D719" i="119"/>
  <c r="D718" i="119"/>
  <c r="D717" i="119"/>
  <c r="D716" i="119"/>
  <c r="D715" i="119"/>
  <c r="D714" i="119"/>
  <c r="D713" i="119"/>
  <c r="D712" i="119"/>
  <c r="D711" i="119"/>
  <c r="D710" i="119"/>
  <c r="D709" i="119"/>
  <c r="D708" i="119"/>
  <c r="D707" i="119"/>
  <c r="D706" i="119"/>
  <c r="D705" i="119"/>
  <c r="D704" i="119"/>
  <c r="D703" i="119"/>
  <c r="D702" i="119"/>
  <c r="D701" i="119"/>
  <c r="D700" i="119"/>
  <c r="D699" i="119"/>
  <c r="D698" i="119"/>
  <c r="D697" i="119"/>
  <c r="D696" i="119"/>
  <c r="D695" i="119"/>
  <c r="D694" i="119"/>
  <c r="D693" i="119"/>
  <c r="D692" i="119"/>
  <c r="D691" i="119"/>
  <c r="D690" i="119"/>
  <c r="D689" i="119"/>
  <c r="D688" i="119"/>
  <c r="D687" i="119"/>
  <c r="D686" i="119"/>
  <c r="D685" i="119"/>
  <c r="D684" i="119"/>
  <c r="D683" i="119"/>
  <c r="D682" i="119"/>
  <c r="D681" i="119"/>
  <c r="D680" i="119"/>
  <c r="D679" i="119"/>
  <c r="D678" i="119"/>
  <c r="D677" i="119"/>
  <c r="D676" i="119"/>
  <c r="D675" i="119"/>
  <c r="D674" i="119"/>
  <c r="D673" i="119"/>
  <c r="D672" i="119"/>
  <c r="D671" i="119"/>
  <c r="D670" i="119"/>
  <c r="D669" i="119"/>
  <c r="D668" i="119"/>
  <c r="D667" i="119"/>
  <c r="D666" i="119"/>
  <c r="D665" i="119"/>
  <c r="D664" i="119"/>
  <c r="D663" i="119"/>
  <c r="D662" i="119"/>
  <c r="D661" i="119"/>
  <c r="D660" i="119"/>
  <c r="D659" i="119"/>
  <c r="D658" i="119"/>
  <c r="D657" i="119"/>
  <c r="D656" i="119"/>
  <c r="D655" i="119"/>
  <c r="D654" i="119"/>
  <c r="D653" i="119"/>
  <c r="D652" i="119"/>
  <c r="D651" i="119"/>
  <c r="D650" i="119"/>
  <c r="D649" i="119"/>
  <c r="D648" i="119"/>
  <c r="D647" i="119"/>
  <c r="D646" i="119"/>
  <c r="D645" i="119"/>
  <c r="D644" i="119"/>
  <c r="D643" i="119"/>
  <c r="D642" i="119"/>
  <c r="D641" i="119"/>
  <c r="D640" i="119"/>
  <c r="D639" i="119"/>
  <c r="D638" i="119"/>
  <c r="D637" i="119"/>
  <c r="D636" i="119"/>
  <c r="D635" i="119"/>
  <c r="D634" i="119"/>
  <c r="D633" i="119"/>
  <c r="D632" i="119"/>
  <c r="D631" i="119"/>
  <c r="D630" i="119"/>
  <c r="D629" i="119"/>
  <c r="D628" i="119"/>
  <c r="D627" i="119"/>
  <c r="D626" i="119"/>
  <c r="D625" i="119"/>
  <c r="D624" i="119"/>
  <c r="D623" i="119"/>
  <c r="D622" i="119"/>
  <c r="D621" i="119"/>
  <c r="D620" i="119"/>
  <c r="D619" i="119"/>
  <c r="D618" i="119"/>
  <c r="D617" i="119"/>
  <c r="D616" i="119"/>
  <c r="D615" i="119"/>
  <c r="D614" i="119"/>
  <c r="D613" i="119"/>
  <c r="D612" i="119"/>
  <c r="D611" i="119"/>
  <c r="D610" i="119"/>
  <c r="D609" i="119"/>
  <c r="D608" i="119"/>
  <c r="D607" i="119"/>
  <c r="D606" i="119"/>
  <c r="D605" i="119"/>
  <c r="D604" i="119"/>
  <c r="D603" i="119"/>
  <c r="D602" i="119"/>
  <c r="D601" i="119"/>
  <c r="D600" i="119"/>
  <c r="D599" i="119"/>
  <c r="D598" i="119"/>
  <c r="D597" i="119"/>
  <c r="D596" i="119"/>
  <c r="D595" i="119"/>
  <c r="D594" i="119"/>
  <c r="D593" i="119"/>
  <c r="D592" i="119"/>
  <c r="D591" i="119"/>
  <c r="D590" i="119"/>
  <c r="D589" i="119"/>
  <c r="D588" i="119"/>
  <c r="D587" i="119"/>
  <c r="D586" i="119"/>
  <c r="D585" i="119"/>
  <c r="D584" i="119"/>
  <c r="D583" i="119"/>
  <c r="D582" i="119"/>
  <c r="D581" i="119"/>
  <c r="D580" i="119"/>
  <c r="D579" i="119"/>
  <c r="D578" i="119"/>
  <c r="D577" i="119"/>
  <c r="D576" i="119"/>
  <c r="D575" i="119"/>
  <c r="D574" i="119"/>
  <c r="D573" i="119"/>
  <c r="D572" i="119"/>
  <c r="D571" i="119"/>
  <c r="D570" i="119"/>
  <c r="D569" i="119"/>
  <c r="D568" i="119"/>
  <c r="D567" i="119"/>
  <c r="D566" i="119"/>
  <c r="D565" i="119"/>
  <c r="D564" i="119"/>
  <c r="D563" i="119"/>
  <c r="D562" i="119"/>
  <c r="D561" i="119"/>
  <c r="D560" i="119"/>
  <c r="D559" i="119"/>
  <c r="D558" i="119"/>
  <c r="D557" i="119"/>
  <c r="D556" i="119"/>
  <c r="D555" i="119"/>
  <c r="D554" i="119"/>
  <c r="D553" i="119"/>
  <c r="D552" i="119"/>
  <c r="D551" i="119"/>
  <c r="D550" i="119"/>
  <c r="D549" i="119"/>
  <c r="D548" i="119"/>
  <c r="D547" i="119"/>
  <c r="D546" i="119"/>
  <c r="D545" i="119"/>
  <c r="D544" i="119"/>
  <c r="D543" i="119"/>
  <c r="D542" i="119"/>
  <c r="D541" i="119"/>
  <c r="D540" i="119"/>
  <c r="D539" i="119"/>
  <c r="D538" i="119"/>
  <c r="D537" i="119"/>
  <c r="D536" i="119"/>
  <c r="D535" i="119"/>
  <c r="D534" i="119"/>
  <c r="D533" i="119"/>
  <c r="D532" i="119"/>
  <c r="D531" i="119"/>
  <c r="D530" i="119"/>
  <c r="D529" i="119"/>
  <c r="D528" i="119"/>
  <c r="D527" i="119"/>
  <c r="D526" i="119"/>
  <c r="D525" i="119"/>
  <c r="D524" i="119"/>
  <c r="D523" i="119"/>
  <c r="D522" i="119"/>
  <c r="D521" i="119"/>
  <c r="D520" i="119"/>
  <c r="D519" i="119"/>
  <c r="D518" i="119"/>
  <c r="D517" i="119"/>
  <c r="D516" i="119"/>
  <c r="D515" i="119"/>
  <c r="D514" i="119"/>
  <c r="D513" i="119"/>
  <c r="D512" i="119"/>
  <c r="D511" i="119"/>
  <c r="D510" i="119"/>
  <c r="D509" i="119"/>
  <c r="D508" i="119"/>
  <c r="D507" i="119"/>
  <c r="D506" i="119"/>
  <c r="D505" i="119"/>
  <c r="D504" i="119"/>
  <c r="D503" i="119"/>
  <c r="D502" i="119"/>
  <c r="D501" i="119"/>
  <c r="D500" i="119"/>
  <c r="D499" i="119"/>
  <c r="D498" i="119"/>
  <c r="D497" i="119"/>
  <c r="D496" i="119"/>
  <c r="D495" i="119"/>
  <c r="D494" i="119"/>
  <c r="D493" i="119"/>
  <c r="D492" i="119"/>
  <c r="D491" i="119"/>
  <c r="D490" i="119"/>
  <c r="D489" i="119"/>
  <c r="D488" i="119"/>
  <c r="D487" i="119"/>
  <c r="D486" i="119"/>
  <c r="D485" i="119"/>
  <c r="D484" i="119"/>
  <c r="D483" i="119"/>
  <c r="D482" i="119"/>
  <c r="D481" i="119"/>
  <c r="D480" i="119"/>
  <c r="D479" i="119"/>
  <c r="D478" i="119"/>
  <c r="D477" i="119"/>
  <c r="D476" i="119"/>
  <c r="D475" i="119"/>
  <c r="D474" i="119"/>
  <c r="D473" i="119"/>
  <c r="D472" i="119"/>
  <c r="D471" i="119"/>
  <c r="D470" i="119"/>
  <c r="D469" i="119"/>
  <c r="D468" i="119"/>
  <c r="D467" i="119"/>
  <c r="D466" i="119"/>
  <c r="D465" i="119"/>
  <c r="D464" i="119"/>
  <c r="D463" i="119"/>
  <c r="D462" i="119"/>
  <c r="D461" i="119"/>
  <c r="D460" i="119"/>
  <c r="D459" i="119"/>
  <c r="D458" i="119"/>
  <c r="D457" i="119"/>
  <c r="D456" i="119"/>
  <c r="D455" i="119"/>
  <c r="D454" i="119"/>
  <c r="D453" i="119"/>
  <c r="D452" i="119"/>
  <c r="D451" i="119"/>
  <c r="D450" i="119"/>
  <c r="D449" i="119"/>
  <c r="D448" i="119"/>
  <c r="D447" i="119"/>
  <c r="D446" i="119"/>
  <c r="D445" i="119"/>
  <c r="D444" i="119"/>
  <c r="D443" i="119"/>
  <c r="D442" i="119"/>
  <c r="D441" i="119"/>
  <c r="D440" i="119"/>
  <c r="D439" i="119"/>
  <c r="D438" i="119"/>
  <c r="D437" i="119"/>
  <c r="D436" i="119"/>
  <c r="D435" i="119"/>
  <c r="D434" i="119"/>
  <c r="B244" i="119"/>
  <c r="B245" i="119" s="1"/>
  <c r="D245" i="119" s="1"/>
  <c r="D243" i="119"/>
  <c r="D242" i="119"/>
  <c r="D241" i="119"/>
  <c r="D240" i="119"/>
  <c r="D239" i="119"/>
  <c r="D238" i="119"/>
  <c r="D237" i="119"/>
  <c r="D236" i="119"/>
  <c r="D235" i="119"/>
  <c r="D234" i="119"/>
  <c r="D233" i="119"/>
  <c r="D232" i="119"/>
  <c r="D231" i="119"/>
  <c r="D230" i="119"/>
  <c r="D229" i="119"/>
  <c r="D228" i="119"/>
  <c r="D227" i="119"/>
  <c r="D226" i="119"/>
  <c r="D225" i="119"/>
  <c r="D224" i="119"/>
  <c r="D223" i="119"/>
  <c r="D222" i="119"/>
  <c r="D221" i="119"/>
  <c r="D220" i="119"/>
  <c r="D219" i="119"/>
  <c r="D218" i="119"/>
  <c r="D217" i="119"/>
  <c r="D216" i="119"/>
  <c r="D215" i="119"/>
  <c r="D214" i="119"/>
  <c r="D213" i="119"/>
  <c r="D212" i="119"/>
  <c r="D211" i="119"/>
  <c r="D210" i="119"/>
  <c r="D209" i="119"/>
  <c r="D208" i="119"/>
  <c r="D207" i="119"/>
  <c r="D206" i="119"/>
  <c r="D205" i="119"/>
  <c r="D204" i="119"/>
  <c r="D203" i="119"/>
  <c r="D202" i="119"/>
  <c r="D201" i="119"/>
  <c r="D200" i="119"/>
  <c r="D199" i="119"/>
  <c r="D198" i="119"/>
  <c r="D197" i="119"/>
  <c r="D196" i="119"/>
  <c r="D195" i="119"/>
  <c r="D194" i="119"/>
  <c r="D193" i="119"/>
  <c r="D192" i="119"/>
  <c r="D191" i="119"/>
  <c r="D190" i="119"/>
  <c r="D189" i="119"/>
  <c r="D188" i="119"/>
  <c r="D187" i="119"/>
  <c r="D186" i="119"/>
  <c r="D185" i="119"/>
  <c r="D184" i="119"/>
  <c r="D183" i="119"/>
  <c r="D182" i="119"/>
  <c r="D181" i="119"/>
  <c r="D180" i="119"/>
  <c r="D179" i="119"/>
  <c r="D178" i="119"/>
  <c r="D177" i="119"/>
  <c r="D176" i="119"/>
  <c r="D175" i="119"/>
  <c r="D174" i="119"/>
  <c r="D173" i="119"/>
  <c r="D172" i="119"/>
  <c r="D171" i="119"/>
  <c r="D170" i="119"/>
  <c r="D169" i="119"/>
  <c r="D168" i="119"/>
  <c r="D167" i="119"/>
  <c r="D166" i="119"/>
  <c r="D165" i="119"/>
  <c r="D164" i="119"/>
  <c r="D163" i="119"/>
  <c r="D162" i="119"/>
  <c r="D161" i="119"/>
  <c r="D160" i="119"/>
  <c r="D159" i="119"/>
  <c r="D158" i="119"/>
  <c r="D157" i="119"/>
  <c r="D156" i="119"/>
  <c r="D155" i="119"/>
  <c r="D154" i="119"/>
  <c r="D153" i="119"/>
  <c r="D152" i="119"/>
  <c r="D151" i="119"/>
  <c r="D150" i="119"/>
  <c r="D149" i="119"/>
  <c r="D148" i="119"/>
  <c r="D147" i="119"/>
  <c r="D146" i="119"/>
  <c r="D145" i="119"/>
  <c r="D144" i="119"/>
  <c r="D143" i="119"/>
  <c r="D142" i="119"/>
  <c r="D141" i="119"/>
  <c r="D140" i="119"/>
  <c r="D139" i="119"/>
  <c r="D138" i="119"/>
  <c r="D137" i="119"/>
  <c r="D136" i="119"/>
  <c r="D135" i="119"/>
  <c r="D134" i="119"/>
  <c r="D133" i="119"/>
  <c r="D132" i="119"/>
  <c r="D131" i="119"/>
  <c r="D130" i="119"/>
  <c r="D129" i="119"/>
  <c r="D128" i="119"/>
  <c r="D127" i="119"/>
  <c r="D126" i="119"/>
  <c r="D125" i="119"/>
  <c r="D124" i="119"/>
  <c r="D123" i="119"/>
  <c r="D122" i="119"/>
  <c r="D121" i="119"/>
  <c r="D120" i="119"/>
  <c r="D119" i="119"/>
  <c r="D118" i="119"/>
  <c r="D117" i="119"/>
  <c r="D116" i="119"/>
  <c r="D115" i="119"/>
  <c r="D114" i="119"/>
  <c r="D113" i="119"/>
  <c r="D112" i="119"/>
  <c r="D111" i="119"/>
  <c r="D110" i="119"/>
  <c r="D109" i="119"/>
  <c r="D108" i="119"/>
  <c r="D107" i="119"/>
  <c r="D106" i="119"/>
  <c r="D105" i="119"/>
  <c r="D104" i="119"/>
  <c r="D103" i="119"/>
  <c r="D102" i="119"/>
  <c r="D101" i="119"/>
  <c r="D100" i="119"/>
  <c r="D99" i="119"/>
  <c r="D98" i="119"/>
  <c r="D97" i="119"/>
  <c r="D96" i="119"/>
  <c r="D95" i="119"/>
  <c r="D94" i="119"/>
  <c r="D93" i="119"/>
  <c r="D92" i="119"/>
  <c r="D91" i="119"/>
  <c r="D90" i="119"/>
  <c r="D89" i="119"/>
  <c r="D88" i="119"/>
  <c r="D87" i="119"/>
  <c r="D86" i="119"/>
  <c r="D85" i="119"/>
  <c r="D84" i="119"/>
  <c r="D83" i="119"/>
  <c r="D82" i="119"/>
  <c r="D81" i="119"/>
  <c r="D80" i="119"/>
  <c r="D79" i="119"/>
  <c r="D78" i="119"/>
  <c r="D77" i="119"/>
  <c r="D76" i="119"/>
  <c r="D75" i="119"/>
  <c r="D74" i="119"/>
  <c r="D73" i="119"/>
  <c r="D72" i="119"/>
  <c r="D71" i="119"/>
  <c r="D70" i="119"/>
  <c r="D69" i="119"/>
  <c r="D68" i="119"/>
  <c r="D67" i="119"/>
  <c r="D66" i="119"/>
  <c r="D65" i="119"/>
  <c r="D64" i="119"/>
  <c r="D63" i="119"/>
  <c r="D62" i="119"/>
  <c r="D61" i="119"/>
  <c r="D60" i="119"/>
  <c r="D59" i="119"/>
  <c r="D58" i="119"/>
  <c r="D57" i="119"/>
  <c r="D56" i="119"/>
  <c r="D55" i="119"/>
  <c r="D54" i="119"/>
  <c r="D53" i="119"/>
  <c r="D52" i="119"/>
  <c r="D51" i="119"/>
  <c r="D50" i="119"/>
  <c r="D49" i="119"/>
  <c r="D48" i="119"/>
  <c r="D47" i="119"/>
  <c r="D46" i="119"/>
  <c r="D45" i="119"/>
  <c r="D44" i="119"/>
  <c r="D43" i="119"/>
  <c r="D42" i="119"/>
  <c r="D41" i="119"/>
  <c r="D40" i="119"/>
  <c r="D39" i="119"/>
  <c r="D38" i="119"/>
  <c r="D37" i="119"/>
  <c r="D36" i="119"/>
  <c r="D35" i="119"/>
  <c r="D34" i="119"/>
  <c r="D33" i="119"/>
  <c r="D32" i="119"/>
  <c r="D31" i="119"/>
  <c r="D30" i="119"/>
  <c r="D29" i="119"/>
  <c r="D28" i="119"/>
  <c r="D27" i="119"/>
  <c r="D26" i="119"/>
  <c r="D25" i="119"/>
  <c r="D24" i="119"/>
  <c r="D23" i="119"/>
  <c r="D22" i="119"/>
  <c r="D21" i="119"/>
  <c r="D20" i="119"/>
  <c r="D19" i="119"/>
  <c r="D18" i="119"/>
  <c r="D17" i="119"/>
  <c r="D16" i="119"/>
  <c r="D15" i="119"/>
  <c r="D14" i="119"/>
  <c r="D13" i="119"/>
  <c r="D12" i="119"/>
  <c r="D11" i="119"/>
  <c r="D10" i="119"/>
  <c r="D9" i="119"/>
  <c r="D8" i="119"/>
  <c r="D7" i="119"/>
  <c r="D6" i="119"/>
  <c r="D5" i="119"/>
  <c r="D4" i="119"/>
  <c r="D3" i="119"/>
  <c r="D2" i="119"/>
  <c r="P33" i="97"/>
  <c r="P32" i="97"/>
  <c r="P31" i="97"/>
  <c r="N22" i="97"/>
  <c r="N19" i="97"/>
  <c r="N18" i="97"/>
  <c r="N13" i="97"/>
  <c r="N12" i="97"/>
  <c r="H9" i="97"/>
  <c r="H8" i="97"/>
  <c r="H7" i="97"/>
  <c r="H6" i="97"/>
  <c r="H5" i="97"/>
  <c r="A391" i="10"/>
  <c r="A401" i="10"/>
  <c r="K28" i="10"/>
  <c r="J28" i="10"/>
  <c r="I28" i="10"/>
  <c r="H28" i="10"/>
  <c r="O28" i="10"/>
  <c r="D3" i="10"/>
  <c r="F39" i="93" l="1"/>
  <c r="K434" i="10"/>
  <c r="H434" i="10"/>
  <c r="I434" i="10"/>
  <c r="J434" i="10"/>
  <c r="B1806" i="125"/>
  <c r="D1805" i="125"/>
  <c r="A813" i="125"/>
  <c r="B814" i="125"/>
  <c r="D813" i="125"/>
  <c r="B1427" i="125"/>
  <c r="D1426" i="125"/>
  <c r="A1426" i="125"/>
  <c r="B3165" i="124"/>
  <c r="D3164" i="124"/>
  <c r="A3164" i="124"/>
  <c r="D3896" i="124"/>
  <c r="A3896" i="124"/>
  <c r="B3897" i="124"/>
  <c r="A3529" i="124"/>
  <c r="B3530" i="124"/>
  <c r="D3529" i="124"/>
  <c r="A2350" i="124"/>
  <c r="B2351" i="124"/>
  <c r="D2350" i="124"/>
  <c r="A2920" i="123"/>
  <c r="B2921" i="123"/>
  <c r="D2920" i="123"/>
  <c r="A3368" i="123"/>
  <c r="B3369" i="123"/>
  <c r="D3368" i="123"/>
  <c r="A2589" i="123"/>
  <c r="B2590" i="123"/>
  <c r="D2589" i="123"/>
  <c r="A305" i="123"/>
  <c r="B306" i="123"/>
  <c r="D305" i="123"/>
  <c r="B9777" i="119"/>
  <c r="A9777" i="119" s="1"/>
  <c r="D9776" i="119"/>
  <c r="A8452" i="119"/>
  <c r="B8453" i="119"/>
  <c r="A8453" i="119" s="1"/>
  <c r="D5866" i="119"/>
  <c r="D7724" i="119"/>
  <c r="A7724" i="119"/>
  <c r="A5866" i="119"/>
  <c r="A6991" i="119"/>
  <c r="B6992" i="119"/>
  <c r="D6991" i="119"/>
  <c r="A6990" i="119"/>
  <c r="D6990" i="119"/>
  <c r="B7358" i="119"/>
  <c r="D7357" i="119"/>
  <c r="A7357" i="119"/>
  <c r="D7725" i="119"/>
  <c r="A7725" i="119"/>
  <c r="B7726" i="119"/>
  <c r="A8092" i="119"/>
  <c r="B8093" i="119"/>
  <c r="D8092" i="119"/>
  <c r="A8091" i="119"/>
  <c r="D8091" i="119"/>
  <c r="D9266" i="119"/>
  <c r="B9267" i="119"/>
  <c r="A9267" i="119" s="1"/>
  <c r="G100" i="93"/>
  <c r="F41" i="93"/>
  <c r="F40" i="93"/>
  <c r="M28" i="10"/>
  <c r="A393" i="10"/>
  <c r="A400" i="10"/>
  <c r="A394" i="10"/>
  <c r="A392" i="10"/>
  <c r="A28" i="10"/>
  <c r="A395" i="10"/>
  <c r="B2321" i="119"/>
  <c r="B2322" i="119" s="1"/>
  <c r="B2323" i="119" s="1"/>
  <c r="D2320" i="119"/>
  <c r="D244" i="119"/>
  <c r="A244" i="119"/>
  <c r="B246" i="119"/>
  <c r="B247" i="119" s="1"/>
  <c r="A247" i="119" s="1"/>
  <c r="D5618" i="119"/>
  <c r="D2644" i="119"/>
  <c r="A245" i="119"/>
  <c r="B2645" i="119"/>
  <c r="A5868" i="119"/>
  <c r="B5869" i="119"/>
  <c r="D5868" i="119"/>
  <c r="B5619" i="119"/>
  <c r="A5867" i="119"/>
  <c r="D5867" i="119"/>
  <c r="F99" i="93" l="1"/>
  <c r="F121" i="93" s="1"/>
  <c r="C36" i="93" s="1"/>
  <c r="N28" i="10"/>
  <c r="N434" i="10" s="1"/>
  <c r="D26" i="10" s="1"/>
  <c r="M434" i="10"/>
  <c r="B1807" i="125"/>
  <c r="D1806" i="125"/>
  <c r="B815" i="125"/>
  <c r="D814" i="125"/>
  <c r="A814" i="125"/>
  <c r="A1427" i="125"/>
  <c r="B1428" i="125"/>
  <c r="D1427" i="125"/>
  <c r="D3530" i="124"/>
  <c r="A3530" i="124"/>
  <c r="B3531" i="124"/>
  <c r="B3898" i="124"/>
  <c r="D3897" i="124"/>
  <c r="A3897" i="124"/>
  <c r="D2351" i="124"/>
  <c r="A2351" i="124"/>
  <c r="B2352" i="124"/>
  <c r="D3165" i="124"/>
  <c r="A3165" i="124"/>
  <c r="B3166" i="124"/>
  <c r="D2590" i="123"/>
  <c r="B2591" i="123"/>
  <c r="A2590" i="123"/>
  <c r="D3369" i="123"/>
  <c r="B3370" i="123"/>
  <c r="A3369" i="123"/>
  <c r="B307" i="123"/>
  <c r="D306" i="123"/>
  <c r="A306" i="123"/>
  <c r="B2922" i="123"/>
  <c r="D2921" i="123"/>
  <c r="A2921" i="123"/>
  <c r="D9777" i="119"/>
  <c r="B9778" i="119"/>
  <c r="A9778" i="119" s="1"/>
  <c r="B8454" i="119"/>
  <c r="D8454" i="119" s="1"/>
  <c r="D8453" i="119"/>
  <c r="B7727" i="119"/>
  <c r="D7726" i="119"/>
  <c r="A7726" i="119"/>
  <c r="B6993" i="119"/>
  <c r="D6992" i="119"/>
  <c r="A6992" i="119"/>
  <c r="B9268" i="119"/>
  <c r="A9268" i="119" s="1"/>
  <c r="D9267" i="119"/>
  <c r="A7358" i="119"/>
  <c r="D7358" i="119"/>
  <c r="B7359" i="119"/>
  <c r="B8094" i="119"/>
  <c r="D8093" i="119"/>
  <c r="A8093" i="119"/>
  <c r="A2321" i="119"/>
  <c r="D2321" i="119"/>
  <c r="A2322" i="119"/>
  <c r="D2322" i="119"/>
  <c r="A246" i="119"/>
  <c r="B248" i="119"/>
  <c r="B249" i="119" s="1"/>
  <c r="D247" i="119"/>
  <c r="D246" i="119"/>
  <c r="D5619" i="119"/>
  <c r="A5619" i="119"/>
  <c r="B5620" i="119"/>
  <c r="B5870" i="119"/>
  <c r="D5869" i="119"/>
  <c r="A5869" i="119"/>
  <c r="B2646" i="119"/>
  <c r="A2645" i="119"/>
  <c r="D2645" i="119"/>
  <c r="B2324" i="119"/>
  <c r="D2323" i="119"/>
  <c r="A2323" i="119"/>
  <c r="B1808" i="125" l="1"/>
  <c r="D1807" i="125"/>
  <c r="B1429" i="125"/>
  <c r="D1428" i="125"/>
  <c r="A1428" i="125"/>
  <c r="A815" i="125"/>
  <c r="B816" i="125"/>
  <c r="D815" i="125"/>
  <c r="B3167" i="124"/>
  <c r="D3166" i="124"/>
  <c r="A3166" i="124"/>
  <c r="D3898" i="124"/>
  <c r="A3898" i="124"/>
  <c r="B3899" i="124"/>
  <c r="A3531" i="124"/>
  <c r="B3532" i="124"/>
  <c r="D3531" i="124"/>
  <c r="A2352" i="124"/>
  <c r="B2353" i="124"/>
  <c r="D2352" i="124"/>
  <c r="A3370" i="123"/>
  <c r="B3371" i="123"/>
  <c r="D3370" i="123"/>
  <c r="A2922" i="123"/>
  <c r="B2923" i="123"/>
  <c r="D2922" i="123"/>
  <c r="A2591" i="123"/>
  <c r="B2592" i="123"/>
  <c r="D2591" i="123"/>
  <c r="A307" i="123"/>
  <c r="B308" i="123"/>
  <c r="D307" i="123"/>
  <c r="B8455" i="119"/>
  <c r="D8455" i="119" s="1"/>
  <c r="A8454" i="119"/>
  <c r="B9779" i="119"/>
  <c r="A9779" i="119" s="1"/>
  <c r="D9778" i="119"/>
  <c r="A8094" i="119"/>
  <c r="B8095" i="119"/>
  <c r="D8094" i="119"/>
  <c r="B9269" i="119"/>
  <c r="A9269" i="119" s="1"/>
  <c r="D9268" i="119"/>
  <c r="D7727" i="119"/>
  <c r="A7727" i="119"/>
  <c r="B7728" i="119"/>
  <c r="A6993" i="119"/>
  <c r="B6994" i="119"/>
  <c r="D6993" i="119"/>
  <c r="B7360" i="119"/>
  <c r="D7359" i="119"/>
  <c r="A7359" i="119"/>
  <c r="A8455" i="119"/>
  <c r="B8456" i="119"/>
  <c r="A248" i="119"/>
  <c r="D248" i="119"/>
  <c r="A5870" i="119"/>
  <c r="B5871" i="119"/>
  <c r="D5870" i="119"/>
  <c r="A5620" i="119"/>
  <c r="B5621" i="119"/>
  <c r="D5620" i="119"/>
  <c r="D2324" i="119"/>
  <c r="A2324" i="119"/>
  <c r="B2325" i="119"/>
  <c r="B250" i="119"/>
  <c r="D249" i="119"/>
  <c r="A249" i="119"/>
  <c r="A2646" i="119"/>
  <c r="B2647" i="119"/>
  <c r="D2646" i="119"/>
  <c r="B1809" i="125" l="1"/>
  <c r="D1808" i="125"/>
  <c r="B817" i="125"/>
  <c r="D816" i="125"/>
  <c r="A816" i="125"/>
  <c r="A1429" i="125"/>
  <c r="D1429" i="125"/>
  <c r="B1430" i="125"/>
  <c r="A3899" i="124"/>
  <c r="D3899" i="124"/>
  <c r="B3900" i="124"/>
  <c r="D3167" i="124"/>
  <c r="A3167" i="124"/>
  <c r="B3168" i="124"/>
  <c r="D2353" i="124"/>
  <c r="A2353" i="124"/>
  <c r="B2354" i="124"/>
  <c r="D3532" i="124"/>
  <c r="A3532" i="124"/>
  <c r="B3533" i="124"/>
  <c r="B2924" i="123"/>
  <c r="D2923" i="123"/>
  <c r="A2923" i="123"/>
  <c r="D3371" i="123"/>
  <c r="B3372" i="123"/>
  <c r="A3371" i="123"/>
  <c r="B309" i="123"/>
  <c r="D308" i="123"/>
  <c r="A308" i="123"/>
  <c r="D2592" i="123"/>
  <c r="B2593" i="123"/>
  <c r="A2592" i="123"/>
  <c r="D9779" i="119"/>
  <c r="B9780" i="119"/>
  <c r="A9780" i="119" s="1"/>
  <c r="B8457" i="119"/>
  <c r="A8456" i="119"/>
  <c r="D8456" i="119"/>
  <c r="B6995" i="119"/>
  <c r="D6994" i="119"/>
  <c r="A6994" i="119"/>
  <c r="B7729" i="119"/>
  <c r="D7728" i="119"/>
  <c r="A7728" i="119"/>
  <c r="B9270" i="119"/>
  <c r="A9270" i="119" s="1"/>
  <c r="D9269" i="119"/>
  <c r="A7360" i="119"/>
  <c r="D7360" i="119"/>
  <c r="B7361" i="119"/>
  <c r="B8096" i="119"/>
  <c r="D8095" i="119"/>
  <c r="A8095" i="119"/>
  <c r="B2648" i="119"/>
  <c r="A2647" i="119"/>
  <c r="D2647" i="119"/>
  <c r="B2326" i="119"/>
  <c r="D2325" i="119"/>
  <c r="A2325" i="119"/>
  <c r="B5872" i="119"/>
  <c r="D5871" i="119"/>
  <c r="A5871" i="119"/>
  <c r="D250" i="119"/>
  <c r="A250" i="119"/>
  <c r="B251" i="119"/>
  <c r="D5621" i="119"/>
  <c r="A5621" i="119"/>
  <c r="B5622" i="119"/>
  <c r="D1809" i="125" l="1"/>
  <c r="B1810" i="125"/>
  <c r="A817" i="125"/>
  <c r="B818" i="125"/>
  <c r="D817" i="125"/>
  <c r="B1431" i="125"/>
  <c r="D1430" i="125"/>
  <c r="A1430" i="125"/>
  <c r="A3533" i="124"/>
  <c r="B3534" i="124"/>
  <c r="D3533" i="124"/>
  <c r="D3900" i="124"/>
  <c r="A3900" i="124"/>
  <c r="B3901" i="124"/>
  <c r="A2354" i="124"/>
  <c r="B2355" i="124"/>
  <c r="D2354" i="124"/>
  <c r="B3169" i="124"/>
  <c r="D3168" i="124"/>
  <c r="A3168" i="124"/>
  <c r="A2924" i="123"/>
  <c r="B2925" i="123"/>
  <c r="D2924" i="123"/>
  <c r="A309" i="123"/>
  <c r="B310" i="123"/>
  <c r="D309" i="123"/>
  <c r="A3372" i="123"/>
  <c r="B3373" i="123"/>
  <c r="D3372" i="123"/>
  <c r="A2593" i="123"/>
  <c r="B2594" i="123"/>
  <c r="D2593" i="123"/>
  <c r="B9781" i="119"/>
  <c r="A9781" i="119" s="1"/>
  <c r="D9780" i="119"/>
  <c r="D7729" i="119"/>
  <c r="A7729" i="119"/>
  <c r="B7730" i="119"/>
  <c r="B7362" i="119"/>
  <c r="D7361" i="119"/>
  <c r="A7361" i="119"/>
  <c r="B9271" i="119"/>
  <c r="A9271" i="119" s="1"/>
  <c r="D9270" i="119"/>
  <c r="A8096" i="119"/>
  <c r="B8097" i="119"/>
  <c r="D8096" i="119"/>
  <c r="A6995" i="119"/>
  <c r="B6996" i="119"/>
  <c r="D6995" i="119"/>
  <c r="A8457" i="119"/>
  <c r="B8458" i="119"/>
  <c r="D8457" i="119"/>
  <c r="A5622" i="119"/>
  <c r="B5623" i="119"/>
  <c r="D5622" i="119"/>
  <c r="A251" i="119"/>
  <c r="B252" i="119"/>
  <c r="D251" i="119"/>
  <c r="A5872" i="119"/>
  <c r="B5873" i="119"/>
  <c r="D5872" i="119"/>
  <c r="D2326" i="119"/>
  <c r="A2326" i="119"/>
  <c r="B2327" i="119"/>
  <c r="A2648" i="119"/>
  <c r="B2649" i="119"/>
  <c r="D2648" i="119"/>
  <c r="B1811" i="125" l="1"/>
  <c r="D1810" i="125"/>
  <c r="B819" i="125"/>
  <c r="D818" i="125"/>
  <c r="A818" i="125"/>
  <c r="A1431" i="125"/>
  <c r="B1432" i="125"/>
  <c r="D1431" i="125"/>
  <c r="D2355" i="124"/>
  <c r="A2355" i="124"/>
  <c r="B2356" i="124"/>
  <c r="D3534" i="124"/>
  <c r="A3534" i="124"/>
  <c r="B3535" i="124"/>
  <c r="D3169" i="124"/>
  <c r="A3169" i="124"/>
  <c r="B3170" i="124"/>
  <c r="D3901" i="124"/>
  <c r="A3901" i="124"/>
  <c r="B3902" i="124"/>
  <c r="B311" i="123"/>
  <c r="D310" i="123"/>
  <c r="A310" i="123"/>
  <c r="B2926" i="123"/>
  <c r="D2925" i="123"/>
  <c r="A2925" i="123"/>
  <c r="D2594" i="123"/>
  <c r="A2594" i="123"/>
  <c r="B2595" i="123"/>
  <c r="D3373" i="123"/>
  <c r="B3374" i="123"/>
  <c r="A3373" i="123"/>
  <c r="D9781" i="119"/>
  <c r="B9782" i="119"/>
  <c r="A9782" i="119" s="1"/>
  <c r="B9272" i="119"/>
  <c r="A9272" i="119" s="1"/>
  <c r="D9271" i="119"/>
  <c r="A7362" i="119"/>
  <c r="D7362" i="119"/>
  <c r="B7363" i="119"/>
  <c r="B8098" i="119"/>
  <c r="D8097" i="119"/>
  <c r="A8097" i="119"/>
  <c r="B7731" i="119"/>
  <c r="D7730" i="119"/>
  <c r="A7730" i="119"/>
  <c r="B6997" i="119"/>
  <c r="D6996" i="119"/>
  <c r="A6996" i="119"/>
  <c r="B8459" i="119"/>
  <c r="D8458" i="119"/>
  <c r="A8458" i="119"/>
  <c r="B2328" i="119"/>
  <c r="D2327" i="119"/>
  <c r="A2327" i="119"/>
  <c r="B5874" i="119"/>
  <c r="D5873" i="119"/>
  <c r="A5873" i="119"/>
  <c r="B2650" i="119"/>
  <c r="A2649" i="119"/>
  <c r="D2649" i="119"/>
  <c r="B253" i="119"/>
  <c r="D252" i="119"/>
  <c r="A252" i="119"/>
  <c r="D5623" i="119"/>
  <c r="A5623" i="119"/>
  <c r="B5624" i="119"/>
  <c r="D1811" i="125" l="1"/>
  <c r="B1812" i="125"/>
  <c r="B1433" i="125"/>
  <c r="D1432" i="125"/>
  <c r="A1432" i="125"/>
  <c r="A819" i="125"/>
  <c r="B820" i="125"/>
  <c r="D819" i="125"/>
  <c r="A3535" i="124"/>
  <c r="B3536" i="124"/>
  <c r="D3535" i="124"/>
  <c r="D3902" i="124"/>
  <c r="A3902" i="124"/>
  <c r="B3903" i="124"/>
  <c r="A2356" i="124"/>
  <c r="B2357" i="124"/>
  <c r="D2356" i="124"/>
  <c r="B3171" i="124"/>
  <c r="D3170" i="124"/>
  <c r="A3170" i="124"/>
  <c r="A2926" i="123"/>
  <c r="B2927" i="123"/>
  <c r="D2926" i="123"/>
  <c r="A2595" i="123"/>
  <c r="B2596" i="123"/>
  <c r="D2595" i="123"/>
  <c r="A3374" i="123"/>
  <c r="B3375" i="123"/>
  <c r="D3374" i="123"/>
  <c r="A311" i="123"/>
  <c r="B312" i="123"/>
  <c r="D311" i="123"/>
  <c r="B9783" i="119"/>
  <c r="A9783" i="119" s="1"/>
  <c r="D9782" i="119"/>
  <c r="A8098" i="119"/>
  <c r="B8099" i="119"/>
  <c r="D8098" i="119"/>
  <c r="A8459" i="119"/>
  <c r="B8460" i="119"/>
  <c r="D8459" i="119"/>
  <c r="A6997" i="119"/>
  <c r="B6998" i="119"/>
  <c r="D6997" i="119"/>
  <c r="B9273" i="119"/>
  <c r="A9273" i="119" s="1"/>
  <c r="D9272" i="119"/>
  <c r="D7731" i="119"/>
  <c r="A7731" i="119"/>
  <c r="B7732" i="119"/>
  <c r="B7364" i="119"/>
  <c r="D7363" i="119"/>
  <c r="A7363" i="119"/>
  <c r="A2650" i="119"/>
  <c r="B2651" i="119"/>
  <c r="D2650" i="119"/>
  <c r="A5874" i="119"/>
  <c r="B5875" i="119"/>
  <c r="D5874" i="119"/>
  <c r="D253" i="119"/>
  <c r="A253" i="119"/>
  <c r="B254" i="119"/>
  <c r="D2328" i="119"/>
  <c r="A2328" i="119"/>
  <c r="B2329" i="119"/>
  <c r="A5624" i="119"/>
  <c r="B5625" i="119"/>
  <c r="D5624" i="119"/>
  <c r="B1813" i="125" l="1"/>
  <c r="D1812" i="125"/>
  <c r="A1433" i="125"/>
  <c r="D1433" i="125"/>
  <c r="B1434" i="125"/>
  <c r="B821" i="125"/>
  <c r="D820" i="125"/>
  <c r="A820" i="125"/>
  <c r="D3171" i="124"/>
  <c r="A3171" i="124"/>
  <c r="B3172" i="124"/>
  <c r="D2357" i="124"/>
  <c r="A2357" i="124"/>
  <c r="B2358" i="124"/>
  <c r="D3536" i="124"/>
  <c r="A3536" i="124"/>
  <c r="B3537" i="124"/>
  <c r="B3904" i="124"/>
  <c r="D3903" i="124"/>
  <c r="A3903" i="124"/>
  <c r="D3375" i="123"/>
  <c r="B3376" i="123"/>
  <c r="A3375" i="123"/>
  <c r="B2928" i="123"/>
  <c r="D2927" i="123"/>
  <c r="A2927" i="123"/>
  <c r="B313" i="123"/>
  <c r="D312" i="123"/>
  <c r="A312" i="123"/>
  <c r="D2596" i="123"/>
  <c r="A2596" i="123"/>
  <c r="B2597" i="123"/>
  <c r="B9784" i="119"/>
  <c r="A9784" i="119" s="1"/>
  <c r="D9783" i="119"/>
  <c r="B8100" i="119"/>
  <c r="D8099" i="119"/>
  <c r="A8099" i="119"/>
  <c r="A7364" i="119"/>
  <c r="D7364" i="119"/>
  <c r="B7365" i="119"/>
  <c r="B9274" i="119"/>
  <c r="A9274" i="119" s="1"/>
  <c r="D9273" i="119"/>
  <c r="B6999" i="119"/>
  <c r="D6998" i="119"/>
  <c r="A6998" i="119"/>
  <c r="B7733" i="119"/>
  <c r="A7732" i="119"/>
  <c r="D7732" i="119"/>
  <c r="B8461" i="119"/>
  <c r="A8460" i="119"/>
  <c r="D8460" i="119"/>
  <c r="B5876" i="119"/>
  <c r="D5875" i="119"/>
  <c r="A5875" i="119"/>
  <c r="B255" i="119"/>
  <c r="D254" i="119"/>
  <c r="A254" i="119"/>
  <c r="B2330" i="119"/>
  <c r="D2329" i="119"/>
  <c r="A2329" i="119"/>
  <c r="D5625" i="119"/>
  <c r="A5625" i="119"/>
  <c r="B5626" i="119"/>
  <c r="B2652" i="119"/>
  <c r="A2651" i="119"/>
  <c r="D2651" i="119"/>
  <c r="D1813" i="125" l="1"/>
  <c r="B1814" i="125"/>
  <c r="A821" i="125"/>
  <c r="B822" i="125"/>
  <c r="D821" i="125"/>
  <c r="B1435" i="125"/>
  <c r="D1434" i="125"/>
  <c r="A1434" i="125"/>
  <c r="A3537" i="124"/>
  <c r="B3538" i="124"/>
  <c r="D3537" i="124"/>
  <c r="A2358" i="124"/>
  <c r="B2359" i="124"/>
  <c r="D2358" i="124"/>
  <c r="D3904" i="124"/>
  <c r="A3904" i="124"/>
  <c r="B3905" i="124"/>
  <c r="B3173" i="124"/>
  <c r="D3172" i="124"/>
  <c r="A3172" i="124"/>
  <c r="A2597" i="123"/>
  <c r="B2598" i="123"/>
  <c r="D2597" i="123"/>
  <c r="A2928" i="123"/>
  <c r="B2929" i="123"/>
  <c r="D2928" i="123"/>
  <c r="A3376" i="123"/>
  <c r="B3377" i="123"/>
  <c r="D3376" i="123"/>
  <c r="A313" i="123"/>
  <c r="B314" i="123"/>
  <c r="D313" i="123"/>
  <c r="B9785" i="119"/>
  <c r="A9785" i="119" s="1"/>
  <c r="D9784" i="119"/>
  <c r="A6999" i="119"/>
  <c r="B7000" i="119"/>
  <c r="D6999" i="119"/>
  <c r="D7733" i="119"/>
  <c r="A7733" i="119"/>
  <c r="B7734" i="119"/>
  <c r="A8461" i="119"/>
  <c r="B8462" i="119"/>
  <c r="D8461" i="119"/>
  <c r="B9275" i="119"/>
  <c r="A9275" i="119" s="1"/>
  <c r="D9274" i="119"/>
  <c r="A8100" i="119"/>
  <c r="B8101" i="119"/>
  <c r="D8100" i="119"/>
  <c r="B7366" i="119"/>
  <c r="D7365" i="119"/>
  <c r="A7365" i="119"/>
  <c r="D2330" i="119"/>
  <c r="A2330" i="119"/>
  <c r="B2331" i="119"/>
  <c r="A5626" i="119"/>
  <c r="B5627" i="119"/>
  <c r="D5626" i="119"/>
  <c r="B256" i="119"/>
  <c r="D255" i="119"/>
  <c r="A255" i="119"/>
  <c r="A2652" i="119"/>
  <c r="B2653" i="119"/>
  <c r="D2652" i="119"/>
  <c r="A5876" i="119"/>
  <c r="B5877" i="119"/>
  <c r="D5876" i="119"/>
  <c r="B1815" i="125" l="1"/>
  <c r="D1814" i="125"/>
  <c r="A1435" i="125"/>
  <c r="D1435" i="125"/>
  <c r="B1436" i="125"/>
  <c r="B823" i="125"/>
  <c r="D822" i="125"/>
  <c r="A822" i="125"/>
  <c r="D3173" i="124"/>
  <c r="A3173" i="124"/>
  <c r="B3174" i="124"/>
  <c r="B3906" i="124"/>
  <c r="D3905" i="124"/>
  <c r="A3905" i="124"/>
  <c r="D3538" i="124"/>
  <c r="A3538" i="124"/>
  <c r="B3539" i="124"/>
  <c r="D2359" i="124"/>
  <c r="A2359" i="124"/>
  <c r="B2360" i="124"/>
  <c r="B315" i="123"/>
  <c r="D314" i="123"/>
  <c r="A314" i="123"/>
  <c r="B2930" i="123"/>
  <c r="D2929" i="123"/>
  <c r="A2929" i="123"/>
  <c r="D2598" i="123"/>
  <c r="B2599" i="123"/>
  <c r="A2598" i="123"/>
  <c r="D3377" i="123"/>
  <c r="A3377" i="123"/>
  <c r="B3378" i="123"/>
  <c r="B9786" i="119"/>
  <c r="A9786" i="119" s="1"/>
  <c r="D9785" i="119"/>
  <c r="B7001" i="119"/>
  <c r="D7000" i="119"/>
  <c r="A7000" i="119"/>
  <c r="B9276" i="119"/>
  <c r="A9276" i="119" s="1"/>
  <c r="D9275" i="119"/>
  <c r="A7366" i="119"/>
  <c r="D7366" i="119"/>
  <c r="B7367" i="119"/>
  <c r="B7735" i="119"/>
  <c r="D7734" i="119"/>
  <c r="A7734" i="119"/>
  <c r="B8463" i="119"/>
  <c r="A8462" i="119"/>
  <c r="D8462" i="119"/>
  <c r="B8102" i="119"/>
  <c r="D8101" i="119"/>
  <c r="A8101" i="119"/>
  <c r="A256" i="119"/>
  <c r="B257" i="119"/>
  <c r="D256" i="119"/>
  <c r="D5627" i="119"/>
  <c r="A5627" i="119"/>
  <c r="B5628" i="119"/>
  <c r="B2654" i="119"/>
  <c r="A2653" i="119"/>
  <c r="D2653" i="119"/>
  <c r="B5878" i="119"/>
  <c r="D5877" i="119"/>
  <c r="A5877" i="119"/>
  <c r="B2332" i="119"/>
  <c r="D2331" i="119"/>
  <c r="A2331" i="119"/>
  <c r="D1815" i="125" l="1"/>
  <c r="B1816" i="125"/>
  <c r="B1437" i="125"/>
  <c r="D1436" i="125"/>
  <c r="A1436" i="125"/>
  <c r="A823" i="125"/>
  <c r="B824" i="125"/>
  <c r="D823" i="125"/>
  <c r="B3175" i="124"/>
  <c r="D3174" i="124"/>
  <c r="A3174" i="124"/>
  <c r="D3906" i="124"/>
  <c r="A3906" i="124"/>
  <c r="B3907" i="124"/>
  <c r="A2360" i="124"/>
  <c r="B2361" i="124"/>
  <c r="D2360" i="124"/>
  <c r="A3539" i="124"/>
  <c r="B3540" i="124"/>
  <c r="D3539" i="124"/>
  <c r="A2599" i="123"/>
  <c r="B2600" i="123"/>
  <c r="D2599" i="123"/>
  <c r="A3378" i="123"/>
  <c r="B3379" i="123"/>
  <c r="D3378" i="123"/>
  <c r="A2930" i="123"/>
  <c r="B2931" i="123"/>
  <c r="D2930" i="123"/>
  <c r="A315" i="123"/>
  <c r="B316" i="123"/>
  <c r="D315" i="123"/>
  <c r="B9787" i="119"/>
  <c r="A9787" i="119" s="1"/>
  <c r="D9786" i="119"/>
  <c r="B9277" i="119"/>
  <c r="A9277" i="119" s="1"/>
  <c r="D9276" i="119"/>
  <c r="A7001" i="119"/>
  <c r="B7002" i="119"/>
  <c r="D7001" i="119"/>
  <c r="D7735" i="119"/>
  <c r="A7735" i="119"/>
  <c r="B7736" i="119"/>
  <c r="A8102" i="119"/>
  <c r="B8103" i="119"/>
  <c r="D8102" i="119"/>
  <c r="A8463" i="119"/>
  <c r="B8464" i="119"/>
  <c r="D8463" i="119"/>
  <c r="B7368" i="119"/>
  <c r="D7367" i="119"/>
  <c r="A7367" i="119"/>
  <c r="A5878" i="119"/>
  <c r="D5878" i="119"/>
  <c r="A5628" i="119"/>
  <c r="B5629" i="119"/>
  <c r="D5628" i="119"/>
  <c r="A2654" i="119"/>
  <c r="B2655" i="119"/>
  <c r="D2654" i="119"/>
  <c r="D2332" i="119"/>
  <c r="A2332" i="119"/>
  <c r="B2333" i="119"/>
  <c r="B258" i="119"/>
  <c r="D257" i="119"/>
  <c r="A257" i="119"/>
  <c r="B1817" i="125" l="1"/>
  <c r="D1816" i="125"/>
  <c r="B825" i="125"/>
  <c r="D824" i="125"/>
  <c r="A824" i="125"/>
  <c r="A1437" i="125"/>
  <c r="B1438" i="125"/>
  <c r="D1437" i="125"/>
  <c r="A3907" i="124"/>
  <c r="D3907" i="124"/>
  <c r="B3908" i="124"/>
  <c r="D3175" i="124"/>
  <c r="A3175" i="124"/>
  <c r="B3176" i="124"/>
  <c r="D3540" i="124"/>
  <c r="A3540" i="124"/>
  <c r="B3541" i="124"/>
  <c r="D2361" i="124"/>
  <c r="A2361" i="124"/>
  <c r="B2362" i="124"/>
  <c r="B317" i="123"/>
  <c r="D316" i="123"/>
  <c r="A316" i="123"/>
  <c r="D2600" i="123"/>
  <c r="B2601" i="123"/>
  <c r="A2600" i="123"/>
  <c r="D3379" i="123"/>
  <c r="B3380" i="123"/>
  <c r="A3379" i="123"/>
  <c r="B2932" i="123"/>
  <c r="D2931" i="123"/>
  <c r="A2931" i="123"/>
  <c r="B9788" i="119"/>
  <c r="A9788" i="119" s="1"/>
  <c r="D9787" i="119"/>
  <c r="B7003" i="119"/>
  <c r="D7002" i="119"/>
  <c r="A7002" i="119"/>
  <c r="B8465" i="119"/>
  <c r="A8464" i="119"/>
  <c r="D8464" i="119"/>
  <c r="A7368" i="119"/>
  <c r="D7368" i="119"/>
  <c r="B7369" i="119"/>
  <c r="B8104" i="119"/>
  <c r="D8103" i="119"/>
  <c r="A8103" i="119"/>
  <c r="B9278" i="119"/>
  <c r="A9278" i="119" s="1"/>
  <c r="D9277" i="119"/>
  <c r="B7737" i="119"/>
  <c r="D7736" i="119"/>
  <c r="A7736" i="119"/>
  <c r="B2656" i="119"/>
  <c r="A2655" i="119"/>
  <c r="D2655" i="119"/>
  <c r="D258" i="119"/>
  <c r="A258" i="119"/>
  <c r="B259" i="119"/>
  <c r="B2334" i="119"/>
  <c r="D2333" i="119"/>
  <c r="A2333" i="119"/>
  <c r="D5629" i="119"/>
  <c r="A5629" i="119"/>
  <c r="B5630" i="119"/>
  <c r="D1817" i="125" l="1"/>
  <c r="B1818" i="125"/>
  <c r="B1439" i="125"/>
  <c r="D1438" i="125"/>
  <c r="A1438" i="125"/>
  <c r="A825" i="125"/>
  <c r="B826" i="125"/>
  <c r="D825" i="125"/>
  <c r="B3177" i="124"/>
  <c r="D3176" i="124"/>
  <c r="A3176" i="124"/>
  <c r="A3541" i="124"/>
  <c r="B3542" i="124"/>
  <c r="D3541" i="124"/>
  <c r="A2362" i="124"/>
  <c r="B2363" i="124"/>
  <c r="D2362" i="124"/>
  <c r="D3908" i="124"/>
  <c r="A3908" i="124"/>
  <c r="B3909" i="124"/>
  <c r="A2601" i="123"/>
  <c r="B2602" i="123"/>
  <c r="D2601" i="123"/>
  <c r="A317" i="123"/>
  <c r="B318" i="123"/>
  <c r="D317" i="123"/>
  <c r="A2932" i="123"/>
  <c r="B2933" i="123"/>
  <c r="D2932" i="123"/>
  <c r="A3380" i="123"/>
  <c r="B3381" i="123"/>
  <c r="D3380" i="123"/>
  <c r="B9789" i="119"/>
  <c r="A9789" i="119" s="1"/>
  <c r="D9788" i="119"/>
  <c r="A7003" i="119"/>
  <c r="B7004" i="119"/>
  <c r="D7003" i="119"/>
  <c r="B7370" i="119"/>
  <c r="D7369" i="119"/>
  <c r="A7369" i="119"/>
  <c r="A8465" i="119"/>
  <c r="B8466" i="119"/>
  <c r="D8465" i="119"/>
  <c r="A8104" i="119"/>
  <c r="B8105" i="119"/>
  <c r="D8104" i="119"/>
  <c r="D7737" i="119"/>
  <c r="A7737" i="119"/>
  <c r="B7738" i="119"/>
  <c r="B9279" i="119"/>
  <c r="A9279" i="119" s="1"/>
  <c r="D9278" i="119"/>
  <c r="A2656" i="119"/>
  <c r="B2657" i="119"/>
  <c r="D2656" i="119"/>
  <c r="A5630" i="119"/>
  <c r="B5631" i="119"/>
  <c r="D5630" i="119"/>
  <c r="D2334" i="119"/>
  <c r="A2334" i="119"/>
  <c r="B2335" i="119"/>
  <c r="A259" i="119"/>
  <c r="B260" i="119"/>
  <c r="D259" i="119"/>
  <c r="B1819" i="125" l="1"/>
  <c r="D1818" i="125"/>
  <c r="A1439" i="125"/>
  <c r="B1440" i="125"/>
  <c r="D1439" i="125"/>
  <c r="B827" i="125"/>
  <c r="D826" i="125"/>
  <c r="A826" i="125"/>
  <c r="D3177" i="124"/>
  <c r="A3177" i="124"/>
  <c r="B3178" i="124"/>
  <c r="D3542" i="124"/>
  <c r="A3542" i="124"/>
  <c r="B3543" i="124"/>
  <c r="D3909" i="124"/>
  <c r="A3909" i="124"/>
  <c r="B3910" i="124"/>
  <c r="D2363" i="124"/>
  <c r="A2363" i="124"/>
  <c r="B2364" i="124"/>
  <c r="D3381" i="123"/>
  <c r="B3382" i="123"/>
  <c r="A3381" i="123"/>
  <c r="B319" i="123"/>
  <c r="D318" i="123"/>
  <c r="A318" i="123"/>
  <c r="B2934" i="123"/>
  <c r="D2933" i="123"/>
  <c r="A2933" i="123"/>
  <c r="D2602" i="123"/>
  <c r="A2602" i="123"/>
  <c r="B2603" i="123"/>
  <c r="B9790" i="119"/>
  <c r="A9790" i="119" s="1"/>
  <c r="D9789" i="119"/>
  <c r="B8467" i="119"/>
  <c r="A8466" i="119"/>
  <c r="D8466" i="119"/>
  <c r="B7739" i="119"/>
  <c r="D7738" i="119"/>
  <c r="A7738" i="119"/>
  <c r="B9280" i="119"/>
  <c r="A9280" i="119" s="1"/>
  <c r="D9279" i="119"/>
  <c r="A7370" i="119"/>
  <c r="D7370" i="119"/>
  <c r="B7371" i="119"/>
  <c r="B7005" i="119"/>
  <c r="D7004" i="119"/>
  <c r="A7004" i="119"/>
  <c r="B8106" i="119"/>
  <c r="D8105" i="119"/>
  <c r="A8105" i="119"/>
  <c r="B2336" i="119"/>
  <c r="D2335" i="119"/>
  <c r="A2335" i="119"/>
  <c r="D5631" i="119"/>
  <c r="A5631" i="119"/>
  <c r="B5632" i="119"/>
  <c r="B2658" i="119"/>
  <c r="A2657" i="119"/>
  <c r="D2657" i="119"/>
  <c r="B261" i="119"/>
  <c r="D260" i="119"/>
  <c r="A260" i="119"/>
  <c r="D1819" i="125" l="1"/>
  <c r="B1820" i="125"/>
  <c r="A827" i="125"/>
  <c r="B828" i="125"/>
  <c r="D827" i="125"/>
  <c r="B1441" i="125"/>
  <c r="D1440" i="125"/>
  <c r="A1440" i="125"/>
  <c r="A2364" i="124"/>
  <c r="B2365" i="124"/>
  <c r="D2364" i="124"/>
  <c r="D3910" i="124"/>
  <c r="A3910" i="124"/>
  <c r="B3911" i="124"/>
  <c r="B3179" i="124"/>
  <c r="D3178" i="124"/>
  <c r="A3178" i="124"/>
  <c r="A3543" i="124"/>
  <c r="B3544" i="124"/>
  <c r="D3543" i="124"/>
  <c r="A3382" i="123"/>
  <c r="B3383" i="123"/>
  <c r="D3382" i="123"/>
  <c r="A2603" i="123"/>
  <c r="B2604" i="123"/>
  <c r="D2603" i="123"/>
  <c r="A319" i="123"/>
  <c r="B320" i="123"/>
  <c r="D319" i="123"/>
  <c r="A2934" i="123"/>
  <c r="B2935" i="123"/>
  <c r="D2934" i="123"/>
  <c r="B9791" i="119"/>
  <c r="A9791" i="119" s="1"/>
  <c r="D9790" i="119"/>
  <c r="B9281" i="119"/>
  <c r="A9281" i="119" s="1"/>
  <c r="D9280" i="119"/>
  <c r="D7739" i="119"/>
  <c r="A7739" i="119"/>
  <c r="B7740" i="119"/>
  <c r="A8467" i="119"/>
  <c r="B8468" i="119"/>
  <c r="D8467" i="119"/>
  <c r="B7372" i="119"/>
  <c r="D7371" i="119"/>
  <c r="A7371" i="119"/>
  <c r="A8106" i="119"/>
  <c r="B8107" i="119"/>
  <c r="D8106" i="119"/>
  <c r="A7005" i="119"/>
  <c r="B7006" i="119"/>
  <c r="D7005" i="119"/>
  <c r="D261" i="119"/>
  <c r="A261" i="119"/>
  <c r="B262" i="119"/>
  <c r="A2658" i="119"/>
  <c r="B2659" i="119"/>
  <c r="D2658" i="119"/>
  <c r="A5632" i="119"/>
  <c r="B5633" i="119"/>
  <c r="D5632" i="119"/>
  <c r="D2336" i="119"/>
  <c r="A2336" i="119"/>
  <c r="B2337" i="119"/>
  <c r="B1821" i="125" l="1"/>
  <c r="D1820" i="125"/>
  <c r="B829" i="125"/>
  <c r="D828" i="125"/>
  <c r="A828" i="125"/>
  <c r="A1441" i="125"/>
  <c r="B1442" i="125"/>
  <c r="D1441" i="125"/>
  <c r="B3912" i="124"/>
  <c r="D3911" i="124"/>
  <c r="A3911" i="124"/>
  <c r="D3179" i="124"/>
  <c r="A3179" i="124"/>
  <c r="B3180" i="124"/>
  <c r="D2365" i="124"/>
  <c r="A2365" i="124"/>
  <c r="B2366" i="124"/>
  <c r="D3544" i="124"/>
  <c r="A3544" i="124"/>
  <c r="B3545" i="124"/>
  <c r="D2604" i="123"/>
  <c r="B2605" i="123"/>
  <c r="A2604" i="123"/>
  <c r="B2936" i="123"/>
  <c r="D2935" i="123"/>
  <c r="A2935" i="123"/>
  <c r="D3383" i="123"/>
  <c r="A3383" i="123"/>
  <c r="B3384" i="123"/>
  <c r="B321" i="123"/>
  <c r="D320" i="123"/>
  <c r="A320" i="123"/>
  <c r="B9792" i="119"/>
  <c r="A9792" i="119" s="1"/>
  <c r="D9791" i="119"/>
  <c r="B8108" i="119"/>
  <c r="D8107" i="119"/>
  <c r="A8107" i="119"/>
  <c r="B7741" i="119"/>
  <c r="A7740" i="119"/>
  <c r="D7740" i="119"/>
  <c r="B8469" i="119"/>
  <c r="A8468" i="119"/>
  <c r="D8468" i="119"/>
  <c r="B7007" i="119"/>
  <c r="D7006" i="119"/>
  <c r="A7006" i="119"/>
  <c r="A7372" i="119"/>
  <c r="D7372" i="119"/>
  <c r="B7373" i="119"/>
  <c r="B9282" i="119"/>
  <c r="A9282" i="119" s="1"/>
  <c r="D9281" i="119"/>
  <c r="B2660" i="119"/>
  <c r="A2659" i="119"/>
  <c r="D2659" i="119"/>
  <c r="B2338" i="119"/>
  <c r="D2337" i="119"/>
  <c r="A2337" i="119"/>
  <c r="B263" i="119"/>
  <c r="D262" i="119"/>
  <c r="A262" i="119"/>
  <c r="D5633" i="119"/>
  <c r="A5633" i="119"/>
  <c r="B5634" i="119"/>
  <c r="D1821" i="125" l="1"/>
  <c r="B1822" i="125"/>
  <c r="B1443" i="125"/>
  <c r="D1442" i="125"/>
  <c r="A1442" i="125"/>
  <c r="A829" i="125"/>
  <c r="B830" i="125"/>
  <c r="D829" i="125"/>
  <c r="A3545" i="124"/>
  <c r="B3546" i="124"/>
  <c r="D3545" i="124"/>
  <c r="A2366" i="124"/>
  <c r="B2367" i="124"/>
  <c r="D2366" i="124"/>
  <c r="B3181" i="124"/>
  <c r="D3180" i="124"/>
  <c r="A3180" i="124"/>
  <c r="D3912" i="124"/>
  <c r="A3912" i="124"/>
  <c r="B3913" i="124"/>
  <c r="A2936" i="123"/>
  <c r="B2937" i="123"/>
  <c r="D2936" i="123"/>
  <c r="A321" i="123"/>
  <c r="B322" i="123"/>
  <c r="D321" i="123"/>
  <c r="A3384" i="123"/>
  <c r="B3385" i="123"/>
  <c r="D3384" i="123"/>
  <c r="A2605" i="123"/>
  <c r="B2606" i="123"/>
  <c r="D2605" i="123"/>
  <c r="B9793" i="119"/>
  <c r="A9793" i="119" s="1"/>
  <c r="D9792" i="119"/>
  <c r="D7741" i="119"/>
  <c r="A7741" i="119"/>
  <c r="B7742" i="119"/>
  <c r="A7007" i="119"/>
  <c r="B7008" i="119"/>
  <c r="D7007" i="119"/>
  <c r="B7374" i="119"/>
  <c r="D7373" i="119"/>
  <c r="A7373" i="119"/>
  <c r="B9283" i="119"/>
  <c r="A9283" i="119" s="1"/>
  <c r="D9282" i="119"/>
  <c r="A8469" i="119"/>
  <c r="B8470" i="119"/>
  <c r="D8469" i="119"/>
  <c r="A8108" i="119"/>
  <c r="B8109" i="119"/>
  <c r="D8108" i="119"/>
  <c r="D2338" i="119"/>
  <c r="A2338" i="119"/>
  <c r="B2339" i="119"/>
  <c r="A5634" i="119"/>
  <c r="B5635" i="119"/>
  <c r="D5634" i="119"/>
  <c r="B264" i="119"/>
  <c r="D263" i="119"/>
  <c r="A263" i="119"/>
  <c r="A2660" i="119"/>
  <c r="B2661" i="119"/>
  <c r="D2660" i="119"/>
  <c r="B1823" i="125" l="1"/>
  <c r="D1822" i="125"/>
  <c r="A1443" i="125"/>
  <c r="B1444" i="125"/>
  <c r="D1443" i="125"/>
  <c r="B831" i="125"/>
  <c r="D830" i="125"/>
  <c r="A830" i="125"/>
  <c r="B3914" i="124"/>
  <c r="D3913" i="124"/>
  <c r="A3913" i="124"/>
  <c r="D3181" i="124"/>
  <c r="A3181" i="124"/>
  <c r="B3182" i="124"/>
  <c r="D2367" i="124"/>
  <c r="A2367" i="124"/>
  <c r="B2368" i="124"/>
  <c r="D3546" i="124"/>
  <c r="A3546" i="124"/>
  <c r="B3547" i="124"/>
  <c r="B323" i="123"/>
  <c r="D322" i="123"/>
  <c r="A322" i="123"/>
  <c r="D3385" i="123"/>
  <c r="B3386" i="123"/>
  <c r="A3385" i="123"/>
  <c r="B2938" i="123"/>
  <c r="D2937" i="123"/>
  <c r="A2937" i="123"/>
  <c r="D2606" i="123"/>
  <c r="B2607" i="123"/>
  <c r="A2606" i="123"/>
  <c r="B9794" i="119"/>
  <c r="A9794" i="119" s="1"/>
  <c r="D9793" i="119"/>
  <c r="B7009" i="119"/>
  <c r="D7008" i="119"/>
  <c r="A7008" i="119"/>
  <c r="B9284" i="119"/>
  <c r="A9284" i="119" s="1"/>
  <c r="D9283" i="119"/>
  <c r="B7743" i="119"/>
  <c r="D7742" i="119"/>
  <c r="A7742" i="119"/>
  <c r="B8110" i="119"/>
  <c r="D8109" i="119"/>
  <c r="A8109" i="119"/>
  <c r="B8471" i="119"/>
  <c r="A8470" i="119"/>
  <c r="D8470" i="119"/>
  <c r="A7374" i="119"/>
  <c r="D7374" i="119"/>
  <c r="B7375" i="119"/>
  <c r="A264" i="119"/>
  <c r="B265" i="119"/>
  <c r="D264" i="119"/>
  <c r="D5635" i="119"/>
  <c r="A5635" i="119"/>
  <c r="B5636" i="119"/>
  <c r="B2340" i="119"/>
  <c r="D2339" i="119"/>
  <c r="A2339" i="119"/>
  <c r="B2662" i="119"/>
  <c r="A2661" i="119"/>
  <c r="D2661" i="119"/>
  <c r="D1823" i="125" l="1"/>
  <c r="B1824" i="125"/>
  <c r="A831" i="125"/>
  <c r="B832" i="125"/>
  <c r="D831" i="125"/>
  <c r="B1445" i="125"/>
  <c r="D1444" i="125"/>
  <c r="A1444" i="125"/>
  <c r="A2368" i="124"/>
  <c r="B2369" i="124"/>
  <c r="D2368" i="124"/>
  <c r="A3547" i="124"/>
  <c r="B3548" i="124"/>
  <c r="D3547" i="124"/>
  <c r="B3183" i="124"/>
  <c r="D3182" i="124"/>
  <c r="A3182" i="124"/>
  <c r="D3914" i="124"/>
  <c r="A3914" i="124"/>
  <c r="B3915" i="124"/>
  <c r="A2938" i="123"/>
  <c r="B2939" i="123"/>
  <c r="D2938" i="123"/>
  <c r="A3386" i="123"/>
  <c r="B3387" i="123"/>
  <c r="D3386" i="123"/>
  <c r="A2607" i="123"/>
  <c r="B2608" i="123"/>
  <c r="D2607" i="123"/>
  <c r="A323" i="123"/>
  <c r="B324" i="123"/>
  <c r="D323" i="123"/>
  <c r="B9795" i="119"/>
  <c r="A9795" i="119" s="1"/>
  <c r="D9794" i="119"/>
  <c r="A8471" i="119"/>
  <c r="B8472" i="119"/>
  <c r="D8471" i="119"/>
  <c r="B9285" i="119"/>
  <c r="A9285" i="119" s="1"/>
  <c r="D9284" i="119"/>
  <c r="B7376" i="119"/>
  <c r="D7375" i="119"/>
  <c r="A7375" i="119"/>
  <c r="A8110" i="119"/>
  <c r="B8111" i="119"/>
  <c r="D8110" i="119"/>
  <c r="D7743" i="119"/>
  <c r="A7743" i="119"/>
  <c r="B7744" i="119"/>
  <c r="A7009" i="119"/>
  <c r="B7010" i="119"/>
  <c r="D7009" i="119"/>
  <c r="A2662" i="119"/>
  <c r="B2663" i="119"/>
  <c r="D2662" i="119"/>
  <c r="D2340" i="119"/>
  <c r="A2340" i="119"/>
  <c r="B2341" i="119"/>
  <c r="A5636" i="119"/>
  <c r="B5637" i="119"/>
  <c r="D5636" i="119"/>
  <c r="B266" i="119"/>
  <c r="D265" i="119"/>
  <c r="A265" i="119"/>
  <c r="B1825" i="125" l="1"/>
  <c r="D1824" i="125"/>
  <c r="B833" i="125"/>
  <c r="D832" i="125"/>
  <c r="A832" i="125"/>
  <c r="A1445" i="125"/>
  <c r="D1445" i="125"/>
  <c r="B1446" i="125"/>
  <c r="A3915" i="124"/>
  <c r="D3915" i="124"/>
  <c r="B3916" i="124"/>
  <c r="D2369" i="124"/>
  <c r="A2369" i="124"/>
  <c r="B2370" i="124"/>
  <c r="D3183" i="124"/>
  <c r="A3183" i="124"/>
  <c r="B3184" i="124"/>
  <c r="D3548" i="124"/>
  <c r="A3548" i="124"/>
  <c r="B3549" i="124"/>
  <c r="D2608" i="123"/>
  <c r="B2609" i="123"/>
  <c r="A2608" i="123"/>
  <c r="B2940" i="123"/>
  <c r="D2939" i="123"/>
  <c r="A2939" i="123"/>
  <c r="B325" i="123"/>
  <c r="D324" i="123"/>
  <c r="A324" i="123"/>
  <c r="D3387" i="123"/>
  <c r="B3388" i="123"/>
  <c r="A3387" i="123"/>
  <c r="B9796" i="119"/>
  <c r="A9796" i="119" s="1"/>
  <c r="D9795" i="119"/>
  <c r="A7376" i="119"/>
  <c r="D7376" i="119"/>
  <c r="B7377" i="119"/>
  <c r="B9286" i="119"/>
  <c r="A9286" i="119" s="1"/>
  <c r="D9285" i="119"/>
  <c r="B7745" i="119"/>
  <c r="D7744" i="119"/>
  <c r="A7744" i="119"/>
  <c r="B7011" i="119"/>
  <c r="D7010" i="119"/>
  <c r="A7010" i="119"/>
  <c r="B8112" i="119"/>
  <c r="D8111" i="119"/>
  <c r="A8111" i="119"/>
  <c r="B8473" i="119"/>
  <c r="A8472" i="119"/>
  <c r="D8472" i="119"/>
  <c r="D266" i="119"/>
  <c r="A266" i="119"/>
  <c r="B267" i="119"/>
  <c r="B2664" i="119"/>
  <c r="A2663" i="119"/>
  <c r="D2663" i="119"/>
  <c r="D5637" i="119"/>
  <c r="A5637" i="119"/>
  <c r="B5638" i="119"/>
  <c r="B2342" i="119"/>
  <c r="D2341" i="119"/>
  <c r="A2341" i="119"/>
  <c r="D1825" i="125" l="1"/>
  <c r="B1826" i="125"/>
  <c r="A833" i="125"/>
  <c r="B834" i="125"/>
  <c r="D833" i="125"/>
  <c r="B1447" i="125"/>
  <c r="D1446" i="125"/>
  <c r="A1446" i="125"/>
  <c r="A2370" i="124"/>
  <c r="B2371" i="124"/>
  <c r="D2370" i="124"/>
  <c r="D3916" i="124"/>
  <c r="A3916" i="124"/>
  <c r="B3917" i="124"/>
  <c r="A3549" i="124"/>
  <c r="B3550" i="124"/>
  <c r="D3549" i="124"/>
  <c r="B3185" i="124"/>
  <c r="D3184" i="124"/>
  <c r="A3184" i="124"/>
  <c r="A325" i="123"/>
  <c r="B326" i="123"/>
  <c r="D325" i="123"/>
  <c r="A2940" i="123"/>
  <c r="B2941" i="123"/>
  <c r="D2940" i="123"/>
  <c r="A3388" i="123"/>
  <c r="B3389" i="123"/>
  <c r="D3388" i="123"/>
  <c r="A2609" i="123"/>
  <c r="B2610" i="123"/>
  <c r="D2609" i="123"/>
  <c r="B9797" i="119"/>
  <c r="A9797" i="119" s="1"/>
  <c r="D9796" i="119"/>
  <c r="B9287" i="119"/>
  <c r="A9287" i="119" s="1"/>
  <c r="D9286" i="119"/>
  <c r="A8112" i="119"/>
  <c r="B8113" i="119"/>
  <c r="D8112" i="119"/>
  <c r="B7378" i="119"/>
  <c r="D7377" i="119"/>
  <c r="A7377" i="119"/>
  <c r="A7011" i="119"/>
  <c r="B7012" i="119"/>
  <c r="D7011" i="119"/>
  <c r="A8473" i="119"/>
  <c r="B8474" i="119"/>
  <c r="D8473" i="119"/>
  <c r="D7745" i="119"/>
  <c r="A7745" i="119"/>
  <c r="B7746" i="119"/>
  <c r="A267" i="119"/>
  <c r="B268" i="119"/>
  <c r="D267" i="119"/>
  <c r="D2342" i="119"/>
  <c r="A2342" i="119"/>
  <c r="B2343" i="119"/>
  <c r="A2664" i="119"/>
  <c r="B2665" i="119"/>
  <c r="D2664" i="119"/>
  <c r="A5638" i="119"/>
  <c r="B5639" i="119"/>
  <c r="D5638" i="119"/>
  <c r="B1827" i="125" l="1"/>
  <c r="D1826" i="125"/>
  <c r="A1447" i="125"/>
  <c r="B1448" i="125"/>
  <c r="D1447" i="125"/>
  <c r="B835" i="125"/>
  <c r="D834" i="125"/>
  <c r="A834" i="125"/>
  <c r="D3185" i="124"/>
  <c r="A3185" i="124"/>
  <c r="B3186" i="124"/>
  <c r="D3550" i="124"/>
  <c r="A3550" i="124"/>
  <c r="B3551" i="124"/>
  <c r="D3917" i="124"/>
  <c r="A3917" i="124"/>
  <c r="B3918" i="124"/>
  <c r="D2371" i="124"/>
  <c r="A2371" i="124"/>
  <c r="B2372" i="124"/>
  <c r="D3389" i="123"/>
  <c r="B3390" i="123"/>
  <c r="A3389" i="123"/>
  <c r="D2610" i="123"/>
  <c r="A2610" i="123"/>
  <c r="B2611" i="123"/>
  <c r="B327" i="123"/>
  <c r="D326" i="123"/>
  <c r="A326" i="123"/>
  <c r="B2942" i="123"/>
  <c r="D2941" i="123"/>
  <c r="A2941" i="123"/>
  <c r="D9797" i="119"/>
  <c r="B9798" i="119"/>
  <c r="A9798" i="119" s="1"/>
  <c r="B7747" i="119"/>
  <c r="D7746" i="119"/>
  <c r="A7746" i="119"/>
  <c r="B7013" i="119"/>
  <c r="D7012" i="119"/>
  <c r="A7012" i="119"/>
  <c r="B8114" i="119"/>
  <c r="D8113" i="119"/>
  <c r="A8113" i="119"/>
  <c r="B8475" i="119"/>
  <c r="A8474" i="119"/>
  <c r="D8474" i="119"/>
  <c r="A7378" i="119"/>
  <c r="D7378" i="119"/>
  <c r="B7379" i="119"/>
  <c r="B9288" i="119"/>
  <c r="A9288" i="119" s="1"/>
  <c r="D9287" i="119"/>
  <c r="D2343" i="119"/>
  <c r="A2343" i="119"/>
  <c r="D5639" i="119"/>
  <c r="A5639" i="119"/>
  <c r="B5640" i="119"/>
  <c r="B269" i="119"/>
  <c r="D268" i="119"/>
  <c r="A268" i="119"/>
  <c r="B2666" i="119"/>
  <c r="A2665" i="119"/>
  <c r="D2665" i="119"/>
  <c r="D1827" i="125" l="1"/>
  <c r="B1828" i="125"/>
  <c r="B1449" i="125"/>
  <c r="D1448" i="125"/>
  <c r="A1448" i="125"/>
  <c r="A835" i="125"/>
  <c r="B836" i="125"/>
  <c r="D835" i="125"/>
  <c r="A2372" i="124"/>
  <c r="B2373" i="124"/>
  <c r="D2372" i="124"/>
  <c r="B3187" i="124"/>
  <c r="D3186" i="124"/>
  <c r="A3186" i="124"/>
  <c r="D3918" i="124"/>
  <c r="A3918" i="124"/>
  <c r="B3919" i="124"/>
  <c r="A3551" i="124"/>
  <c r="B3552" i="124"/>
  <c r="D3551" i="124"/>
  <c r="A327" i="123"/>
  <c r="B328" i="123"/>
  <c r="D327" i="123"/>
  <c r="A3390" i="123"/>
  <c r="B3391" i="123"/>
  <c r="D3390" i="123"/>
  <c r="A2611" i="123"/>
  <c r="B2612" i="123"/>
  <c r="D2611" i="123"/>
  <c r="A2942" i="123"/>
  <c r="B2943" i="123"/>
  <c r="D2942" i="123"/>
  <c r="B9799" i="119"/>
  <c r="A9799" i="119" s="1"/>
  <c r="D9798" i="119"/>
  <c r="B7380" i="119"/>
  <c r="D7379" i="119"/>
  <c r="A7379" i="119"/>
  <c r="A8114" i="119"/>
  <c r="B8115" i="119"/>
  <c r="D8114" i="119"/>
  <c r="B9289" i="119"/>
  <c r="A9289" i="119" s="1"/>
  <c r="D9288" i="119"/>
  <c r="A8475" i="119"/>
  <c r="B8476" i="119"/>
  <c r="D8475" i="119"/>
  <c r="A7013" i="119"/>
  <c r="B7014" i="119"/>
  <c r="D7013" i="119"/>
  <c r="D7747" i="119"/>
  <c r="A7747" i="119"/>
  <c r="B7748" i="119"/>
  <c r="D269" i="119"/>
  <c r="A269" i="119"/>
  <c r="B270" i="119"/>
  <c r="A5640" i="119"/>
  <c r="B5641" i="119"/>
  <c r="D5640" i="119"/>
  <c r="A2666" i="119"/>
  <c r="B2667" i="119"/>
  <c r="D2666" i="119"/>
  <c r="B1829" i="125" l="1"/>
  <c r="D1828" i="125"/>
  <c r="D836" i="125"/>
  <c r="A836" i="125"/>
  <c r="A1449" i="125"/>
  <c r="D1449" i="125"/>
  <c r="B1450" i="125"/>
  <c r="B3920" i="124"/>
  <c r="D3919" i="124"/>
  <c r="A3919" i="124"/>
  <c r="D2373" i="124"/>
  <c r="A2373" i="124"/>
  <c r="B2374" i="124"/>
  <c r="D3552" i="124"/>
  <c r="A3552" i="124"/>
  <c r="B3553" i="124"/>
  <c r="D3187" i="124"/>
  <c r="A3187" i="124"/>
  <c r="B3188" i="124"/>
  <c r="D3391" i="123"/>
  <c r="B3392" i="123"/>
  <c r="A3391" i="123"/>
  <c r="D2612" i="123"/>
  <c r="A2612" i="123"/>
  <c r="B2613" i="123"/>
  <c r="B329" i="123"/>
  <c r="D328" i="123"/>
  <c r="A328" i="123"/>
  <c r="B2944" i="123"/>
  <c r="D2943" i="123"/>
  <c r="A2943" i="123"/>
  <c r="B9800" i="119"/>
  <c r="A9800" i="119" s="1"/>
  <c r="D9799" i="119"/>
  <c r="B8477" i="119"/>
  <c r="A8476" i="119"/>
  <c r="D8476" i="119"/>
  <c r="A7380" i="119"/>
  <c r="D7380" i="119"/>
  <c r="B7381" i="119"/>
  <c r="B7749" i="119"/>
  <c r="A7748" i="119"/>
  <c r="D7748" i="119"/>
  <c r="B9290" i="119"/>
  <c r="A9290" i="119" s="1"/>
  <c r="D9289" i="119"/>
  <c r="B8116" i="119"/>
  <c r="D8115" i="119"/>
  <c r="A8115" i="119"/>
  <c r="B7015" i="119"/>
  <c r="D7014" i="119"/>
  <c r="A7014" i="119"/>
  <c r="D5641" i="119"/>
  <c r="A5641" i="119"/>
  <c r="B5642" i="119"/>
  <c r="B271" i="119"/>
  <c r="D270" i="119"/>
  <c r="A270" i="119"/>
  <c r="B2668" i="119"/>
  <c r="A2667" i="119"/>
  <c r="D2667" i="119"/>
  <c r="D1829" i="125" l="1"/>
  <c r="B1830" i="125"/>
  <c r="B1451" i="125"/>
  <c r="D1450" i="125"/>
  <c r="A1450" i="125"/>
  <c r="A2374" i="124"/>
  <c r="B2375" i="124"/>
  <c r="D2374" i="124"/>
  <c r="B3189" i="124"/>
  <c r="D3188" i="124"/>
  <c r="A3188" i="124"/>
  <c r="A3553" i="124"/>
  <c r="B3554" i="124"/>
  <c r="D3553" i="124"/>
  <c r="D3920" i="124"/>
  <c r="A3920" i="124"/>
  <c r="B3921" i="124"/>
  <c r="A329" i="123"/>
  <c r="B330" i="123"/>
  <c r="D329" i="123"/>
  <c r="A2613" i="123"/>
  <c r="B2614" i="123"/>
  <c r="D2613" i="123"/>
  <c r="A2944" i="123"/>
  <c r="B2945" i="123"/>
  <c r="D2944" i="123"/>
  <c r="A3392" i="123"/>
  <c r="B3393" i="123"/>
  <c r="D3392" i="123"/>
  <c r="B9801" i="119"/>
  <c r="A9801" i="119" s="1"/>
  <c r="D9800" i="119"/>
  <c r="B9291" i="119"/>
  <c r="A9291" i="119" s="1"/>
  <c r="D9290" i="119"/>
  <c r="D7749" i="119"/>
  <c r="A7749" i="119"/>
  <c r="B7750" i="119"/>
  <c r="A8116" i="119"/>
  <c r="B8117" i="119"/>
  <c r="D8116" i="119"/>
  <c r="A7015" i="119"/>
  <c r="B7016" i="119"/>
  <c r="D7015" i="119"/>
  <c r="B7382" i="119"/>
  <c r="D7381" i="119"/>
  <c r="A7381" i="119"/>
  <c r="A8477" i="119"/>
  <c r="B8478" i="119"/>
  <c r="D8477" i="119"/>
  <c r="B272" i="119"/>
  <c r="D271" i="119"/>
  <c r="A271" i="119"/>
  <c r="A2668" i="119"/>
  <c r="B2669" i="119"/>
  <c r="D2668" i="119"/>
  <c r="A5642" i="119"/>
  <c r="B5643" i="119"/>
  <c r="D5642" i="119"/>
  <c r="B1831" i="125" l="1"/>
  <c r="D1830" i="125"/>
  <c r="A1451" i="125"/>
  <c r="D1451" i="125"/>
  <c r="B1452" i="125"/>
  <c r="D2375" i="124"/>
  <c r="A2375" i="124"/>
  <c r="B2376" i="124"/>
  <c r="B3922" i="124"/>
  <c r="D3921" i="124"/>
  <c r="A3921" i="124"/>
  <c r="D3189" i="124"/>
  <c r="A3189" i="124"/>
  <c r="B3190" i="124"/>
  <c r="D3554" i="124"/>
  <c r="A3554" i="124"/>
  <c r="B3555" i="124"/>
  <c r="D2614" i="123"/>
  <c r="B2615" i="123"/>
  <c r="A2614" i="123"/>
  <c r="D3393" i="123"/>
  <c r="A3393" i="123"/>
  <c r="B3394" i="123"/>
  <c r="B331" i="123"/>
  <c r="D330" i="123"/>
  <c r="A330" i="123"/>
  <c r="B2946" i="123"/>
  <c r="D2945" i="123"/>
  <c r="A2945" i="123"/>
  <c r="B9802" i="119"/>
  <c r="A9802" i="119" s="1"/>
  <c r="D9801" i="119"/>
  <c r="A7382" i="119"/>
  <c r="D7382" i="119"/>
  <c r="B7383" i="119"/>
  <c r="B8118" i="119"/>
  <c r="D8117" i="119"/>
  <c r="A8117" i="119"/>
  <c r="B7751" i="119"/>
  <c r="D7750" i="119"/>
  <c r="A7750" i="119"/>
  <c r="B8479" i="119"/>
  <c r="A8478" i="119"/>
  <c r="D8478" i="119"/>
  <c r="B7017" i="119"/>
  <c r="D7016" i="119"/>
  <c r="A7016" i="119"/>
  <c r="B9292" i="119"/>
  <c r="A9292" i="119" s="1"/>
  <c r="D9291" i="119"/>
  <c r="A272" i="119"/>
  <c r="B273" i="119"/>
  <c r="D272" i="119"/>
  <c r="B2670" i="119"/>
  <c r="A2669" i="119"/>
  <c r="D2669" i="119"/>
  <c r="D5643" i="119"/>
  <c r="A5643" i="119"/>
  <c r="B5644" i="119"/>
  <c r="D1831" i="125" l="1"/>
  <c r="B1832" i="125"/>
  <c r="B1453" i="125"/>
  <c r="D1452" i="125"/>
  <c r="A1452" i="125"/>
  <c r="B3191" i="124"/>
  <c r="D3190" i="124"/>
  <c r="A3190" i="124"/>
  <c r="D3922" i="124"/>
  <c r="A3922" i="124"/>
  <c r="B3923" i="124"/>
  <c r="A3555" i="124"/>
  <c r="B3556" i="124"/>
  <c r="D3555" i="124"/>
  <c r="A2376" i="124"/>
  <c r="B2377" i="124"/>
  <c r="D2376" i="124"/>
  <c r="A331" i="123"/>
  <c r="B332" i="123"/>
  <c r="D331" i="123"/>
  <c r="A2946" i="123"/>
  <c r="B2947" i="123"/>
  <c r="D2946" i="123"/>
  <c r="A3394" i="123"/>
  <c r="B3395" i="123"/>
  <c r="D3394" i="123"/>
  <c r="A2615" i="123"/>
  <c r="B2616" i="123"/>
  <c r="D2615" i="123"/>
  <c r="B9803" i="119"/>
  <c r="A9803" i="119" s="1"/>
  <c r="D9802" i="119"/>
  <c r="A8479" i="119"/>
  <c r="B8480" i="119"/>
  <c r="D8479" i="119"/>
  <c r="A8118" i="119"/>
  <c r="B8119" i="119"/>
  <c r="D8118" i="119"/>
  <c r="A7017" i="119"/>
  <c r="B7018" i="119"/>
  <c r="D7017" i="119"/>
  <c r="B7384" i="119"/>
  <c r="D7383" i="119"/>
  <c r="A7383" i="119"/>
  <c r="D7751" i="119"/>
  <c r="A7751" i="119"/>
  <c r="B7752" i="119"/>
  <c r="B9293" i="119"/>
  <c r="A9293" i="119" s="1"/>
  <c r="D9292" i="119"/>
  <c r="A5644" i="119"/>
  <c r="B5645" i="119"/>
  <c r="D5644" i="119"/>
  <c r="A2670" i="119"/>
  <c r="B2671" i="119"/>
  <c r="D2670" i="119"/>
  <c r="B274" i="119"/>
  <c r="D273" i="119"/>
  <c r="A273" i="119"/>
  <c r="B1833" i="125" l="1"/>
  <c r="D1832" i="125"/>
  <c r="A1453" i="125"/>
  <c r="B1454" i="125"/>
  <c r="D1453" i="125"/>
  <c r="A3923" i="124"/>
  <c r="D3923" i="124"/>
  <c r="B3924" i="124"/>
  <c r="D3191" i="124"/>
  <c r="A3191" i="124"/>
  <c r="B3192" i="124"/>
  <c r="D3556" i="124"/>
  <c r="A3556" i="124"/>
  <c r="B3557" i="124"/>
  <c r="D2377" i="124"/>
  <c r="A2377" i="124"/>
  <c r="B2378" i="124"/>
  <c r="B2948" i="123"/>
  <c r="D2947" i="123"/>
  <c r="A2947" i="123"/>
  <c r="D3395" i="123"/>
  <c r="B3396" i="123"/>
  <c r="A3395" i="123"/>
  <c r="D2616" i="123"/>
  <c r="B2617" i="123"/>
  <c r="A2616" i="123"/>
  <c r="B333" i="123"/>
  <c r="D332" i="123"/>
  <c r="A332" i="123"/>
  <c r="B9804" i="119"/>
  <c r="A9804" i="119" s="1"/>
  <c r="D9803" i="119"/>
  <c r="A7384" i="119"/>
  <c r="D7384" i="119"/>
  <c r="B7385" i="119"/>
  <c r="B9294" i="119"/>
  <c r="A9294" i="119" s="1"/>
  <c r="D9293" i="119"/>
  <c r="B7019" i="119"/>
  <c r="D7018" i="119"/>
  <c r="A7018" i="119"/>
  <c r="B7753" i="119"/>
  <c r="D7752" i="119"/>
  <c r="A7752" i="119"/>
  <c r="B8481" i="119"/>
  <c r="A8480" i="119"/>
  <c r="D8480" i="119"/>
  <c r="B8120" i="119"/>
  <c r="D8119" i="119"/>
  <c r="A8119" i="119"/>
  <c r="B2672" i="119"/>
  <c r="A2671" i="119"/>
  <c r="D2671" i="119"/>
  <c r="D274" i="119"/>
  <c r="A274" i="119"/>
  <c r="B275" i="119"/>
  <c r="D5645" i="119"/>
  <c r="A5645" i="119"/>
  <c r="B5646" i="119"/>
  <c r="D1833" i="125" l="1"/>
  <c r="B1834" i="125"/>
  <c r="B1455" i="125"/>
  <c r="D1454" i="125"/>
  <c r="A1454" i="125"/>
  <c r="A3557" i="124"/>
  <c r="B3558" i="124"/>
  <c r="D3557" i="124"/>
  <c r="B3193" i="124"/>
  <c r="D3192" i="124"/>
  <c r="A3192" i="124"/>
  <c r="A2378" i="124"/>
  <c r="B2379" i="124"/>
  <c r="D2378" i="124"/>
  <c r="D3924" i="124"/>
  <c r="A3924" i="124"/>
  <c r="B3925" i="124"/>
  <c r="A3396" i="123"/>
  <c r="B3397" i="123"/>
  <c r="D3396" i="123"/>
  <c r="A2948" i="123"/>
  <c r="B2949" i="123"/>
  <c r="D2948" i="123"/>
  <c r="A333" i="123"/>
  <c r="B334" i="123"/>
  <c r="D333" i="123"/>
  <c r="A2617" i="123"/>
  <c r="B2618" i="123"/>
  <c r="D2617" i="123"/>
  <c r="B9805" i="119"/>
  <c r="A9805" i="119" s="1"/>
  <c r="D9804" i="119"/>
  <c r="B9295" i="119"/>
  <c r="A9295" i="119" s="1"/>
  <c r="D9294" i="119"/>
  <c r="A8481" i="119"/>
  <c r="B8482" i="119"/>
  <c r="D8481" i="119"/>
  <c r="A7019" i="119"/>
  <c r="B7020" i="119"/>
  <c r="D7019" i="119"/>
  <c r="D7753" i="119"/>
  <c r="A7753" i="119"/>
  <c r="B7754" i="119"/>
  <c r="B7386" i="119"/>
  <c r="D7385" i="119"/>
  <c r="A7385" i="119"/>
  <c r="A8120" i="119"/>
  <c r="B8121" i="119"/>
  <c r="D8120" i="119"/>
  <c r="A5646" i="119"/>
  <c r="B5647" i="119"/>
  <c r="D5646" i="119"/>
  <c r="A2672" i="119"/>
  <c r="B2673" i="119"/>
  <c r="D2672" i="119"/>
  <c r="A275" i="119"/>
  <c r="B276" i="119"/>
  <c r="D275" i="119"/>
  <c r="B1835" i="125" l="1"/>
  <c r="D1834" i="125"/>
  <c r="A1455" i="125"/>
  <c r="B1456" i="125"/>
  <c r="D1455" i="125"/>
  <c r="D3925" i="124"/>
  <c r="A3925" i="124"/>
  <c r="B3926" i="124"/>
  <c r="D3558" i="124"/>
  <c r="A3558" i="124"/>
  <c r="B3559" i="124"/>
  <c r="D2379" i="124"/>
  <c r="A2379" i="124"/>
  <c r="B2380" i="124"/>
  <c r="D3193" i="124"/>
  <c r="A3193" i="124"/>
  <c r="B3194" i="124"/>
  <c r="B2950" i="123"/>
  <c r="D2949" i="123"/>
  <c r="A2949" i="123"/>
  <c r="D2618" i="123"/>
  <c r="B2619" i="123"/>
  <c r="A2618" i="123"/>
  <c r="B335" i="123"/>
  <c r="D334" i="123"/>
  <c r="A334" i="123"/>
  <c r="D3397" i="123"/>
  <c r="B3398" i="123"/>
  <c r="A3397" i="123"/>
  <c r="B9806" i="119"/>
  <c r="A9806" i="119" s="1"/>
  <c r="D9805" i="119"/>
  <c r="B9296" i="119"/>
  <c r="A9296" i="119" s="1"/>
  <c r="D9295" i="119"/>
  <c r="A7386" i="119"/>
  <c r="D7386" i="119"/>
  <c r="B7387" i="119"/>
  <c r="B7021" i="119"/>
  <c r="D7020" i="119"/>
  <c r="A7020" i="119"/>
  <c r="B8483" i="119"/>
  <c r="A8482" i="119"/>
  <c r="D8482" i="119"/>
  <c r="B8122" i="119"/>
  <c r="D8121" i="119"/>
  <c r="A8121" i="119"/>
  <c r="B7755" i="119"/>
  <c r="D7754" i="119"/>
  <c r="A7754" i="119"/>
  <c r="B277" i="119"/>
  <c r="D276" i="119"/>
  <c r="A276" i="119"/>
  <c r="B2674" i="119"/>
  <c r="A2673" i="119"/>
  <c r="D2673" i="119"/>
  <c r="D5647" i="119"/>
  <c r="A5647" i="119"/>
  <c r="B5648" i="119"/>
  <c r="D1835" i="125" l="1"/>
  <c r="B1836" i="125"/>
  <c r="B1457" i="125"/>
  <c r="D1456" i="125"/>
  <c r="A1456" i="125"/>
  <c r="A3559" i="124"/>
  <c r="B3560" i="124"/>
  <c r="D3559" i="124"/>
  <c r="B3195" i="124"/>
  <c r="D3194" i="124"/>
  <c r="A3194" i="124"/>
  <c r="D3926" i="124"/>
  <c r="A3926" i="124"/>
  <c r="B3927" i="124"/>
  <c r="A2380" i="124"/>
  <c r="B2381" i="124"/>
  <c r="D2380" i="124"/>
  <c r="A2619" i="123"/>
  <c r="B2620" i="123"/>
  <c r="D2619" i="123"/>
  <c r="A3398" i="123"/>
  <c r="B3399" i="123"/>
  <c r="D3398" i="123"/>
  <c r="A2950" i="123"/>
  <c r="B2951" i="123"/>
  <c r="D2950" i="123"/>
  <c r="A335" i="123"/>
  <c r="B336" i="123"/>
  <c r="D335" i="123"/>
  <c r="B9807" i="119"/>
  <c r="A9807" i="119" s="1"/>
  <c r="D9806" i="119"/>
  <c r="A7021" i="119"/>
  <c r="B7022" i="119"/>
  <c r="D7021" i="119"/>
  <c r="A8122" i="119"/>
  <c r="B8123" i="119"/>
  <c r="D8122" i="119"/>
  <c r="B7388" i="119"/>
  <c r="D7387" i="119"/>
  <c r="A7387" i="119"/>
  <c r="D7755" i="119"/>
  <c r="A7755" i="119"/>
  <c r="B7756" i="119"/>
  <c r="A8483" i="119"/>
  <c r="B8484" i="119"/>
  <c r="D8483" i="119"/>
  <c r="B9297" i="119"/>
  <c r="A9297" i="119" s="1"/>
  <c r="D9296" i="119"/>
  <c r="A2674" i="119"/>
  <c r="B2675" i="119"/>
  <c r="D2674" i="119"/>
  <c r="A5648" i="119"/>
  <c r="B5649" i="119"/>
  <c r="D5648" i="119"/>
  <c r="D277" i="119"/>
  <c r="A277" i="119"/>
  <c r="B278" i="119"/>
  <c r="B1837" i="125" l="1"/>
  <c r="D1836" i="125"/>
  <c r="A1457" i="125"/>
  <c r="B1458" i="125"/>
  <c r="D1457" i="125"/>
  <c r="D3195" i="124"/>
  <c r="A3195" i="124"/>
  <c r="B3196" i="124"/>
  <c r="B3928" i="124"/>
  <c r="D3927" i="124"/>
  <c r="A3927" i="124"/>
  <c r="D2381" i="124"/>
  <c r="A2381" i="124"/>
  <c r="B2382" i="124"/>
  <c r="D3560" i="124"/>
  <c r="A3560" i="124"/>
  <c r="B3561" i="124"/>
  <c r="D3399" i="123"/>
  <c r="B3400" i="123"/>
  <c r="A3399" i="123"/>
  <c r="B2952" i="123"/>
  <c r="D2951" i="123"/>
  <c r="A2951" i="123"/>
  <c r="D2620" i="123"/>
  <c r="B2621" i="123"/>
  <c r="A2620" i="123"/>
  <c r="B337" i="123"/>
  <c r="D336" i="123"/>
  <c r="A336" i="123"/>
  <c r="B9808" i="119"/>
  <c r="A9808" i="119" s="1"/>
  <c r="D9807" i="119"/>
  <c r="A7388" i="119"/>
  <c r="D7388" i="119"/>
  <c r="B7389" i="119"/>
  <c r="B8485" i="119"/>
  <c r="A8484" i="119"/>
  <c r="D8484" i="119"/>
  <c r="B8124" i="119"/>
  <c r="D8123" i="119"/>
  <c r="A8123" i="119"/>
  <c r="B9298" i="119"/>
  <c r="A9298" i="119" s="1"/>
  <c r="D9297" i="119"/>
  <c r="B7757" i="119"/>
  <c r="A7756" i="119"/>
  <c r="D7756" i="119"/>
  <c r="B7023" i="119"/>
  <c r="D7022" i="119"/>
  <c r="A7022" i="119"/>
  <c r="D5649" i="119"/>
  <c r="A5649" i="119"/>
  <c r="B5650" i="119"/>
  <c r="B2676" i="119"/>
  <c r="A2675" i="119"/>
  <c r="D2675" i="119"/>
  <c r="B279" i="119"/>
  <c r="D278" i="119"/>
  <c r="A278" i="119"/>
  <c r="D1837" i="125" l="1"/>
  <c r="B1838" i="125"/>
  <c r="B1459" i="125"/>
  <c r="D1458" i="125"/>
  <c r="A1458" i="125"/>
  <c r="A3561" i="124"/>
  <c r="B3562" i="124"/>
  <c r="D3561" i="124"/>
  <c r="D3928" i="124"/>
  <c r="A3928" i="124"/>
  <c r="B3929" i="124"/>
  <c r="A2382" i="124"/>
  <c r="B2383" i="124"/>
  <c r="D2382" i="124"/>
  <c r="B3197" i="124"/>
  <c r="D3196" i="124"/>
  <c r="A3196" i="124"/>
  <c r="A3400" i="123"/>
  <c r="B3401" i="123"/>
  <c r="D3400" i="123"/>
  <c r="A337" i="123"/>
  <c r="B338" i="123"/>
  <c r="D337" i="123"/>
  <c r="A2952" i="123"/>
  <c r="B2953" i="123"/>
  <c r="D2952" i="123"/>
  <c r="D2621" i="123"/>
  <c r="A2621" i="123"/>
  <c r="B2622" i="123"/>
  <c r="B9809" i="119"/>
  <c r="A9809" i="119" s="1"/>
  <c r="D9808" i="119"/>
  <c r="A8124" i="119"/>
  <c r="B8125" i="119"/>
  <c r="D8124" i="119"/>
  <c r="D7757" i="119"/>
  <c r="A7757" i="119"/>
  <c r="B7758" i="119"/>
  <c r="B7390" i="119"/>
  <c r="D7389" i="119"/>
  <c r="A7389" i="119"/>
  <c r="A7023" i="119"/>
  <c r="B7024" i="119"/>
  <c r="D7023" i="119"/>
  <c r="B9299" i="119"/>
  <c r="A9299" i="119" s="1"/>
  <c r="D9298" i="119"/>
  <c r="A8485" i="119"/>
  <c r="B8486" i="119"/>
  <c r="D8485" i="119"/>
  <c r="B280" i="119"/>
  <c r="D279" i="119"/>
  <c r="A279" i="119"/>
  <c r="A2676" i="119"/>
  <c r="B2677" i="119"/>
  <c r="D2676" i="119"/>
  <c r="A5650" i="119"/>
  <c r="B5651" i="119"/>
  <c r="D5650" i="119"/>
  <c r="B1839" i="125" l="1"/>
  <c r="D1838" i="125"/>
  <c r="A1459" i="125"/>
  <c r="B1460" i="125"/>
  <c r="D1459" i="125"/>
  <c r="D3197" i="124"/>
  <c r="A3197" i="124"/>
  <c r="B3198" i="124"/>
  <c r="D2383" i="124"/>
  <c r="A2383" i="124"/>
  <c r="B2384" i="124"/>
  <c r="B3930" i="124"/>
  <c r="D3929" i="124"/>
  <c r="A3929" i="124"/>
  <c r="D3562" i="124"/>
  <c r="A3562" i="124"/>
  <c r="B3563" i="124"/>
  <c r="B339" i="123"/>
  <c r="D338" i="123"/>
  <c r="A338" i="123"/>
  <c r="B2954" i="123"/>
  <c r="D2953" i="123"/>
  <c r="A2953" i="123"/>
  <c r="D3401" i="123"/>
  <c r="B3402" i="123"/>
  <c r="A3401" i="123"/>
  <c r="A2622" i="123"/>
  <c r="B2623" i="123"/>
  <c r="D2622" i="123"/>
  <c r="B9810" i="119"/>
  <c r="A9810" i="119" s="1"/>
  <c r="D9809" i="119"/>
  <c r="B8487" i="119"/>
  <c r="A8486" i="119"/>
  <c r="D8486" i="119"/>
  <c r="A7390" i="119"/>
  <c r="D7390" i="119"/>
  <c r="B7391" i="119"/>
  <c r="B9300" i="119"/>
  <c r="A9300" i="119" s="1"/>
  <c r="D9299" i="119"/>
  <c r="B8126" i="119"/>
  <c r="D8125" i="119"/>
  <c r="A8125" i="119"/>
  <c r="B7025" i="119"/>
  <c r="D7024" i="119"/>
  <c r="A7024" i="119"/>
  <c r="B7759" i="119"/>
  <c r="D7758" i="119"/>
  <c r="A7758" i="119"/>
  <c r="B2678" i="119"/>
  <c r="A2677" i="119"/>
  <c r="D2677" i="119"/>
  <c r="D5651" i="119"/>
  <c r="A5651" i="119"/>
  <c r="B5652" i="119"/>
  <c r="A280" i="119"/>
  <c r="B281" i="119"/>
  <c r="D280" i="119"/>
  <c r="D1839" i="125" l="1"/>
  <c r="B1840" i="125"/>
  <c r="B1461" i="125"/>
  <c r="D1460" i="125"/>
  <c r="A1460" i="125"/>
  <c r="A3563" i="124"/>
  <c r="B3564" i="124"/>
  <c r="D3563" i="124"/>
  <c r="D3930" i="124"/>
  <c r="A3930" i="124"/>
  <c r="B3931" i="124"/>
  <c r="A2384" i="124"/>
  <c r="B2385" i="124"/>
  <c r="D2384" i="124"/>
  <c r="B3199" i="124"/>
  <c r="D3198" i="124"/>
  <c r="A3198" i="124"/>
  <c r="D2623" i="123"/>
  <c r="B2624" i="123"/>
  <c r="A2623" i="123"/>
  <c r="A2954" i="123"/>
  <c r="B2955" i="123"/>
  <c r="D2954" i="123"/>
  <c r="A3402" i="123"/>
  <c r="B3403" i="123"/>
  <c r="D3402" i="123"/>
  <c r="A339" i="123"/>
  <c r="B340" i="123"/>
  <c r="D339" i="123"/>
  <c r="B9811" i="119"/>
  <c r="A9811" i="119" s="1"/>
  <c r="D9810" i="119"/>
  <c r="A7025" i="119"/>
  <c r="B7026" i="119"/>
  <c r="D7025" i="119"/>
  <c r="B7392" i="119"/>
  <c r="D7391" i="119"/>
  <c r="A7391" i="119"/>
  <c r="B9301" i="119"/>
  <c r="A9301" i="119" s="1"/>
  <c r="D9300" i="119"/>
  <c r="A8126" i="119"/>
  <c r="B8127" i="119"/>
  <c r="D8126" i="119"/>
  <c r="D7759" i="119"/>
  <c r="A7759" i="119"/>
  <c r="B7760" i="119"/>
  <c r="A8487" i="119"/>
  <c r="B8488" i="119"/>
  <c r="D8487" i="119"/>
  <c r="B282" i="119"/>
  <c r="D281" i="119"/>
  <c r="A281" i="119"/>
  <c r="A5652" i="119"/>
  <c r="B5653" i="119"/>
  <c r="D5652" i="119"/>
  <c r="A2678" i="119"/>
  <c r="B2679" i="119"/>
  <c r="D2678" i="119"/>
  <c r="B1841" i="125" l="1"/>
  <c r="D1840" i="125"/>
  <c r="A1461" i="125"/>
  <c r="D1461" i="125"/>
  <c r="B1462" i="125"/>
  <c r="D3199" i="124"/>
  <c r="A3199" i="124"/>
  <c r="B3200" i="124"/>
  <c r="A3931" i="124"/>
  <c r="D3931" i="124"/>
  <c r="B3932" i="124"/>
  <c r="D2385" i="124"/>
  <c r="A2385" i="124"/>
  <c r="B2386" i="124"/>
  <c r="D3564" i="124"/>
  <c r="A3564" i="124"/>
  <c r="B3565" i="124"/>
  <c r="A2624" i="123"/>
  <c r="B2625" i="123"/>
  <c r="D2624" i="123"/>
  <c r="D3403" i="123"/>
  <c r="B3404" i="123"/>
  <c r="A3403" i="123"/>
  <c r="B341" i="123"/>
  <c r="D340" i="123"/>
  <c r="A340" i="123"/>
  <c r="B2956" i="123"/>
  <c r="D2955" i="123"/>
  <c r="A2955" i="123"/>
  <c r="B9812" i="119"/>
  <c r="A9812" i="119" s="1"/>
  <c r="D9811" i="119"/>
  <c r="B8489" i="119"/>
  <c r="A8488" i="119"/>
  <c r="D8488" i="119"/>
  <c r="B8128" i="119"/>
  <c r="D8127" i="119"/>
  <c r="A8127" i="119"/>
  <c r="B7761" i="119"/>
  <c r="D7760" i="119"/>
  <c r="A7760" i="119"/>
  <c r="A7392" i="119"/>
  <c r="D7392" i="119"/>
  <c r="B7393" i="119"/>
  <c r="B7027" i="119"/>
  <c r="D7026" i="119"/>
  <c r="A7026" i="119"/>
  <c r="B9302" i="119"/>
  <c r="A9302" i="119" s="1"/>
  <c r="D9301" i="119"/>
  <c r="D5653" i="119"/>
  <c r="A5653" i="119"/>
  <c r="B5654" i="119"/>
  <c r="B2680" i="119"/>
  <c r="A2679" i="119"/>
  <c r="D2679" i="119"/>
  <c r="D282" i="119"/>
  <c r="A282" i="119"/>
  <c r="B283" i="119"/>
  <c r="D1841" i="125" l="1"/>
  <c r="B1842" i="125"/>
  <c r="B1463" i="125"/>
  <c r="D1462" i="125"/>
  <c r="A1462" i="125"/>
  <c r="B3201" i="124"/>
  <c r="D3200" i="124"/>
  <c r="A3200" i="124"/>
  <c r="A3565" i="124"/>
  <c r="B3566" i="124"/>
  <c r="D3565" i="124"/>
  <c r="D3932" i="124"/>
  <c r="A3932" i="124"/>
  <c r="B3933" i="124"/>
  <c r="A2386" i="124"/>
  <c r="B2387" i="124"/>
  <c r="D2386" i="124"/>
  <c r="D2625" i="123"/>
  <c r="A2625" i="123"/>
  <c r="B2626" i="123"/>
  <c r="A341" i="123"/>
  <c r="B342" i="123"/>
  <c r="D341" i="123"/>
  <c r="A2956" i="123"/>
  <c r="B2957" i="123"/>
  <c r="D2956" i="123"/>
  <c r="A3404" i="123"/>
  <c r="B3405" i="123"/>
  <c r="D3404" i="123"/>
  <c r="B9813" i="119"/>
  <c r="A9813" i="119" s="1"/>
  <c r="D9812" i="119"/>
  <c r="A8128" i="119"/>
  <c r="B8129" i="119"/>
  <c r="D8128" i="119"/>
  <c r="A7027" i="119"/>
  <c r="B7028" i="119"/>
  <c r="D7027" i="119"/>
  <c r="B7394" i="119"/>
  <c r="D7393" i="119"/>
  <c r="A7393" i="119"/>
  <c r="A8489" i="119"/>
  <c r="B8490" i="119"/>
  <c r="D8489" i="119"/>
  <c r="D7761" i="119"/>
  <c r="A7761" i="119"/>
  <c r="B7762" i="119"/>
  <c r="B9303" i="119"/>
  <c r="A9303" i="119" s="1"/>
  <c r="D9302" i="119"/>
  <c r="A2680" i="119"/>
  <c r="B2681" i="119"/>
  <c r="D2680" i="119"/>
  <c r="A283" i="119"/>
  <c r="B284" i="119"/>
  <c r="D283" i="119"/>
  <c r="A5654" i="119"/>
  <c r="B5655" i="119"/>
  <c r="D5654" i="119"/>
  <c r="B1843" i="125" l="1"/>
  <c r="D1842" i="125"/>
  <c r="A1463" i="125"/>
  <c r="B1464" i="125"/>
  <c r="D1463" i="125"/>
  <c r="D3566" i="124"/>
  <c r="A3566" i="124"/>
  <c r="B3567" i="124"/>
  <c r="D3201" i="124"/>
  <c r="A3201" i="124"/>
  <c r="B3202" i="124"/>
  <c r="D3933" i="124"/>
  <c r="A3933" i="124"/>
  <c r="B3934" i="124"/>
  <c r="D2387" i="124"/>
  <c r="A2387" i="124"/>
  <c r="B2388" i="124"/>
  <c r="B2958" i="123"/>
  <c r="D2957" i="123"/>
  <c r="A2957" i="123"/>
  <c r="B343" i="123"/>
  <c r="D342" i="123"/>
  <c r="A342" i="123"/>
  <c r="D3405" i="123"/>
  <c r="A3405" i="123"/>
  <c r="B3406" i="123"/>
  <c r="A2626" i="123"/>
  <c r="B2627" i="123"/>
  <c r="D2626" i="123"/>
  <c r="D9813" i="119"/>
  <c r="B9814" i="119"/>
  <c r="A9814" i="119" s="1"/>
  <c r="B7029" i="119"/>
  <c r="D7028" i="119"/>
  <c r="A7028" i="119"/>
  <c r="B8491" i="119"/>
  <c r="A8490" i="119"/>
  <c r="D8490" i="119"/>
  <c r="B9304" i="119"/>
  <c r="A9304" i="119" s="1"/>
  <c r="D9303" i="119"/>
  <c r="B7763" i="119"/>
  <c r="D7762" i="119"/>
  <c r="A7762" i="119"/>
  <c r="A7394" i="119"/>
  <c r="D7394" i="119"/>
  <c r="B7395" i="119"/>
  <c r="B8130" i="119"/>
  <c r="D8129" i="119"/>
  <c r="A8129" i="119"/>
  <c r="D5655" i="119"/>
  <c r="A5655" i="119"/>
  <c r="B5656" i="119"/>
  <c r="B285" i="119"/>
  <c r="D284" i="119"/>
  <c r="A284" i="119"/>
  <c r="B2682" i="119"/>
  <c r="A2681" i="119"/>
  <c r="D2681" i="119"/>
  <c r="D1843" i="125" l="1"/>
  <c r="B1844" i="125"/>
  <c r="B1465" i="125"/>
  <c r="D1464" i="125"/>
  <c r="A1464" i="125"/>
  <c r="A2388" i="124"/>
  <c r="B2389" i="124"/>
  <c r="D2388" i="124"/>
  <c r="A3567" i="124"/>
  <c r="B3568" i="124"/>
  <c r="D3567" i="124"/>
  <c r="D3934" i="124"/>
  <c r="A3934" i="124"/>
  <c r="B3935" i="124"/>
  <c r="B3203" i="124"/>
  <c r="D3202" i="124"/>
  <c r="A3202" i="124"/>
  <c r="A2958" i="123"/>
  <c r="B2959" i="123"/>
  <c r="D2958" i="123"/>
  <c r="D2627" i="123"/>
  <c r="A2627" i="123"/>
  <c r="B2628" i="123"/>
  <c r="A3406" i="123"/>
  <c r="B3407" i="123"/>
  <c r="D3406" i="123"/>
  <c r="A343" i="123"/>
  <c r="B344" i="123"/>
  <c r="D343" i="123"/>
  <c r="B9815" i="119"/>
  <c r="A9815" i="119" s="1"/>
  <c r="D9814" i="119"/>
  <c r="B7396" i="119"/>
  <c r="D7395" i="119"/>
  <c r="A7395" i="119"/>
  <c r="B9305" i="119"/>
  <c r="A9305" i="119" s="1"/>
  <c r="D9304" i="119"/>
  <c r="A7029" i="119"/>
  <c r="B7030" i="119"/>
  <c r="D7029" i="119"/>
  <c r="D7763" i="119"/>
  <c r="A7763" i="119"/>
  <c r="B7764" i="119"/>
  <c r="A8491" i="119"/>
  <c r="B8492" i="119"/>
  <c r="D8491" i="119"/>
  <c r="A8130" i="119"/>
  <c r="B8131" i="119"/>
  <c r="D8130" i="119"/>
  <c r="A5656" i="119"/>
  <c r="B5657" i="119"/>
  <c r="D5656" i="119"/>
  <c r="D285" i="119"/>
  <c r="A285" i="119"/>
  <c r="B286" i="119"/>
  <c r="A2682" i="119"/>
  <c r="B2683" i="119"/>
  <c r="D2682" i="119"/>
  <c r="B1845" i="125" l="1"/>
  <c r="D1844" i="125"/>
  <c r="A1465" i="125"/>
  <c r="D1465" i="125"/>
  <c r="B1466" i="125"/>
  <c r="D3568" i="124"/>
  <c r="A3568" i="124"/>
  <c r="B3569" i="124"/>
  <c r="D2389" i="124"/>
  <c r="A2389" i="124"/>
  <c r="B2390" i="124"/>
  <c r="B3936" i="124"/>
  <c r="D3935" i="124"/>
  <c r="A3935" i="124"/>
  <c r="D3203" i="124"/>
  <c r="A3203" i="124"/>
  <c r="B3204" i="124"/>
  <c r="A2628" i="123"/>
  <c r="B2629" i="123"/>
  <c r="D2628" i="123"/>
  <c r="B2960" i="123"/>
  <c r="D2959" i="123"/>
  <c r="A2959" i="123"/>
  <c r="B345" i="123"/>
  <c r="D344" i="123"/>
  <c r="A344" i="123"/>
  <c r="D3407" i="123"/>
  <c r="B3408" i="123"/>
  <c r="A3407" i="123"/>
  <c r="B9816" i="119"/>
  <c r="A9816" i="119" s="1"/>
  <c r="D9815" i="119"/>
  <c r="B7031" i="119"/>
  <c r="D7030" i="119"/>
  <c r="A7030" i="119"/>
  <c r="B9306" i="119"/>
  <c r="A9306" i="119" s="1"/>
  <c r="D9305" i="119"/>
  <c r="B7765" i="119"/>
  <c r="A7764" i="119"/>
  <c r="D7764" i="119"/>
  <c r="B8493" i="119"/>
  <c r="A8492" i="119"/>
  <c r="D8492" i="119"/>
  <c r="B8132" i="119"/>
  <c r="D8131" i="119"/>
  <c r="A8131" i="119"/>
  <c r="A7396" i="119"/>
  <c r="D7396" i="119"/>
  <c r="B7397" i="119"/>
  <c r="B2684" i="119"/>
  <c r="A2683" i="119"/>
  <c r="D2683" i="119"/>
  <c r="B287" i="119"/>
  <c r="D286" i="119"/>
  <c r="A286" i="119"/>
  <c r="D5657" i="119"/>
  <c r="A5657" i="119"/>
  <c r="B5658" i="119"/>
  <c r="D1845" i="125" l="1"/>
  <c r="B1846" i="125"/>
  <c r="B1467" i="125"/>
  <c r="D1466" i="125"/>
  <c r="A1466" i="125"/>
  <c r="B3205" i="124"/>
  <c r="D3204" i="124"/>
  <c r="A3204" i="124"/>
  <c r="A3569" i="124"/>
  <c r="B3570" i="124"/>
  <c r="D3569" i="124"/>
  <c r="D3936" i="124"/>
  <c r="A3936" i="124"/>
  <c r="B3937" i="124"/>
  <c r="A2390" i="124"/>
  <c r="B2391" i="124"/>
  <c r="D2390" i="124"/>
  <c r="A2960" i="123"/>
  <c r="B2961" i="123"/>
  <c r="D2960" i="123"/>
  <c r="D2629" i="123"/>
  <c r="A2629" i="123"/>
  <c r="B2630" i="123"/>
  <c r="A3408" i="123"/>
  <c r="B3409" i="123"/>
  <c r="D3408" i="123"/>
  <c r="A345" i="123"/>
  <c r="B346" i="123"/>
  <c r="D345" i="123"/>
  <c r="B9817" i="119"/>
  <c r="A9817" i="119" s="1"/>
  <c r="D9816" i="119"/>
  <c r="D7765" i="119"/>
  <c r="A7765" i="119"/>
  <c r="B7766" i="119"/>
  <c r="B9307" i="119"/>
  <c r="A9307" i="119" s="1"/>
  <c r="D9306" i="119"/>
  <c r="B7398" i="119"/>
  <c r="D7397" i="119"/>
  <c r="A7397" i="119"/>
  <c r="A8493" i="119"/>
  <c r="B8494" i="119"/>
  <c r="D8493" i="119"/>
  <c r="A8132" i="119"/>
  <c r="B8133" i="119"/>
  <c r="D8132" i="119"/>
  <c r="A7031" i="119"/>
  <c r="B7032" i="119"/>
  <c r="D7031" i="119"/>
  <c r="B288" i="119"/>
  <c r="D287" i="119"/>
  <c r="A287" i="119"/>
  <c r="A5658" i="119"/>
  <c r="B5659" i="119"/>
  <c r="D5658" i="119"/>
  <c r="A2684" i="119"/>
  <c r="B2685" i="119"/>
  <c r="B2686" i="119" s="1"/>
  <c r="D2684" i="119"/>
  <c r="B1847" i="125" l="1"/>
  <c r="D1846" i="125"/>
  <c r="A1467" i="125"/>
  <c r="D1467" i="125"/>
  <c r="B1468" i="125"/>
  <c r="D3570" i="124"/>
  <c r="A3570" i="124"/>
  <c r="B3571" i="124"/>
  <c r="B3938" i="124"/>
  <c r="D3937" i="124"/>
  <c r="A3937" i="124"/>
  <c r="D2391" i="124"/>
  <c r="A2391" i="124"/>
  <c r="B2392" i="124"/>
  <c r="D3205" i="124"/>
  <c r="A3205" i="124"/>
  <c r="B3206" i="124"/>
  <c r="B347" i="123"/>
  <c r="D346" i="123"/>
  <c r="A346" i="123"/>
  <c r="D3409" i="123"/>
  <c r="A3409" i="123"/>
  <c r="B3410" i="123"/>
  <c r="B2962" i="123"/>
  <c r="D2961" i="123"/>
  <c r="A2961" i="123"/>
  <c r="A2630" i="123"/>
  <c r="B2631" i="123"/>
  <c r="D2630" i="123"/>
  <c r="B9818" i="119"/>
  <c r="A9818" i="119" s="1"/>
  <c r="D9817" i="119"/>
  <c r="A7398" i="119"/>
  <c r="D7398" i="119"/>
  <c r="B7399" i="119"/>
  <c r="B7033" i="119"/>
  <c r="D7032" i="119"/>
  <c r="A7032" i="119"/>
  <c r="B9308" i="119"/>
  <c r="A9308" i="119" s="1"/>
  <c r="D9307" i="119"/>
  <c r="B8495" i="119"/>
  <c r="A8494" i="119"/>
  <c r="D8494" i="119"/>
  <c r="B7767" i="119"/>
  <c r="D7766" i="119"/>
  <c r="A7766" i="119"/>
  <c r="B8134" i="119"/>
  <c r="D8133" i="119"/>
  <c r="A8133" i="119"/>
  <c r="A2686" i="119"/>
  <c r="D2686" i="119"/>
  <c r="B2687" i="119"/>
  <c r="A288" i="119"/>
  <c r="B289" i="119"/>
  <c r="D288" i="119"/>
  <c r="B5660" i="119"/>
  <c r="D5659" i="119"/>
  <c r="A5659" i="119"/>
  <c r="A2685" i="119"/>
  <c r="D2685" i="119"/>
  <c r="D1847" i="125" l="1"/>
  <c r="B1848" i="125"/>
  <c r="B1469" i="125"/>
  <c r="D1468" i="125"/>
  <c r="A1468" i="125"/>
  <c r="A3571" i="124"/>
  <c r="B3572" i="124"/>
  <c r="D3571" i="124"/>
  <c r="A2392" i="124"/>
  <c r="B2393" i="124"/>
  <c r="D2392" i="124"/>
  <c r="B3207" i="124"/>
  <c r="D3206" i="124"/>
  <c r="A3206" i="124"/>
  <c r="D3938" i="124"/>
  <c r="A3938" i="124"/>
  <c r="B3939" i="124"/>
  <c r="A3410" i="123"/>
  <c r="B3411" i="123"/>
  <c r="D3410" i="123"/>
  <c r="A2962" i="123"/>
  <c r="B2963" i="123"/>
  <c r="D2962" i="123"/>
  <c r="D2631" i="123"/>
  <c r="A2631" i="123"/>
  <c r="B2632" i="123"/>
  <c r="A347" i="123"/>
  <c r="B348" i="123"/>
  <c r="D347" i="123"/>
  <c r="B9819" i="119"/>
  <c r="A9819" i="119" s="1"/>
  <c r="D9818" i="119"/>
  <c r="A7033" i="119"/>
  <c r="B7034" i="119"/>
  <c r="D7033" i="119"/>
  <c r="D7767" i="119"/>
  <c r="A7767" i="119"/>
  <c r="B7768" i="119"/>
  <c r="B9309" i="119"/>
  <c r="A9309" i="119" s="1"/>
  <c r="D9308" i="119"/>
  <c r="A8134" i="119"/>
  <c r="B8135" i="119"/>
  <c r="D8134" i="119"/>
  <c r="A8495" i="119"/>
  <c r="B8496" i="119"/>
  <c r="D8495" i="119"/>
  <c r="B7400" i="119"/>
  <c r="D7399" i="119"/>
  <c r="A7399" i="119"/>
  <c r="B2688" i="119"/>
  <c r="D2687" i="119"/>
  <c r="A2687" i="119"/>
  <c r="B5661" i="119"/>
  <c r="D5660" i="119"/>
  <c r="A5660" i="119"/>
  <c r="B290" i="119"/>
  <c r="D289" i="119"/>
  <c r="A289" i="119"/>
  <c r="B1849" i="125" l="1"/>
  <c r="D1848" i="125"/>
  <c r="A1469" i="125"/>
  <c r="B1470" i="125"/>
  <c r="D1469" i="125"/>
  <c r="A3939" i="124"/>
  <c r="D3939" i="124"/>
  <c r="B3940" i="124"/>
  <c r="D3572" i="124"/>
  <c r="A3572" i="124"/>
  <c r="B3573" i="124"/>
  <c r="D2393" i="124"/>
  <c r="A2393" i="124"/>
  <c r="B2394" i="124"/>
  <c r="D3207" i="124"/>
  <c r="A3207" i="124"/>
  <c r="B3208" i="124"/>
  <c r="A2632" i="123"/>
  <c r="B2633" i="123"/>
  <c r="D2632" i="123"/>
  <c r="B2964" i="123"/>
  <c r="D2963" i="123"/>
  <c r="A2963" i="123"/>
  <c r="D3411" i="123"/>
  <c r="B3412" i="123"/>
  <c r="A3411" i="123"/>
  <c r="B349" i="123"/>
  <c r="D348" i="123"/>
  <c r="A348" i="123"/>
  <c r="B9820" i="119"/>
  <c r="A9820" i="119" s="1"/>
  <c r="D9819" i="119"/>
  <c r="B8136" i="119"/>
  <c r="D8135" i="119"/>
  <c r="A8135" i="119"/>
  <c r="B7035" i="119"/>
  <c r="D7034" i="119"/>
  <c r="A7034" i="119"/>
  <c r="B8497" i="119"/>
  <c r="A8496" i="119"/>
  <c r="D8496" i="119"/>
  <c r="B9310" i="119"/>
  <c r="A9310" i="119" s="1"/>
  <c r="D9309" i="119"/>
  <c r="A7400" i="119"/>
  <c r="D7400" i="119"/>
  <c r="B7401" i="119"/>
  <c r="B7769" i="119"/>
  <c r="D7768" i="119"/>
  <c r="A7768" i="119"/>
  <c r="A2688" i="119"/>
  <c r="D2688" i="119"/>
  <c r="B2689" i="119"/>
  <c r="B5662" i="119"/>
  <c r="D5661" i="119"/>
  <c r="A5661" i="119"/>
  <c r="D290" i="119"/>
  <c r="A290" i="119"/>
  <c r="B291" i="119"/>
  <c r="D1849" i="125" l="1"/>
  <c r="B1850" i="125"/>
  <c r="B1471" i="125"/>
  <c r="D1470" i="125"/>
  <c r="A1470" i="125"/>
  <c r="A3573" i="124"/>
  <c r="B3574" i="124"/>
  <c r="D3573" i="124"/>
  <c r="D3940" i="124"/>
  <c r="A3940" i="124"/>
  <c r="B3941" i="124"/>
  <c r="B3209" i="124"/>
  <c r="D3208" i="124"/>
  <c r="A3208" i="124"/>
  <c r="A2394" i="124"/>
  <c r="B2395" i="124"/>
  <c r="D2394" i="124"/>
  <c r="A349" i="123"/>
  <c r="B350" i="123"/>
  <c r="D349" i="123"/>
  <c r="A2964" i="123"/>
  <c r="B2965" i="123"/>
  <c r="D2964" i="123"/>
  <c r="D2633" i="123"/>
  <c r="A2633" i="123"/>
  <c r="B2634" i="123"/>
  <c r="A3412" i="123"/>
  <c r="B3413" i="123"/>
  <c r="D3412" i="123"/>
  <c r="B9821" i="119"/>
  <c r="A9821" i="119" s="1"/>
  <c r="D9820" i="119"/>
  <c r="A7035" i="119"/>
  <c r="B7036" i="119"/>
  <c r="D7035" i="119"/>
  <c r="B9311" i="119"/>
  <c r="A9311" i="119" s="1"/>
  <c r="D9310" i="119"/>
  <c r="A8136" i="119"/>
  <c r="B8137" i="119"/>
  <c r="D8136" i="119"/>
  <c r="D7769" i="119"/>
  <c r="A7769" i="119"/>
  <c r="B7770" i="119"/>
  <c r="B7402" i="119"/>
  <c r="D7401" i="119"/>
  <c r="A7401" i="119"/>
  <c r="A8497" i="119"/>
  <c r="B8498" i="119"/>
  <c r="D8497" i="119"/>
  <c r="A2689" i="119"/>
  <c r="D2689" i="119"/>
  <c r="B2690" i="119"/>
  <c r="A291" i="119"/>
  <c r="B292" i="119"/>
  <c r="D291" i="119"/>
  <c r="B5663" i="119"/>
  <c r="D5662" i="119"/>
  <c r="A5662" i="119"/>
  <c r="B1851" i="125" l="1"/>
  <c r="D1850" i="125"/>
  <c r="A1471" i="125"/>
  <c r="B1472" i="125"/>
  <c r="D1471" i="125"/>
  <c r="D3209" i="124"/>
  <c r="A3209" i="124"/>
  <c r="B3210" i="124"/>
  <c r="B3942" i="124"/>
  <c r="D3941" i="124"/>
  <c r="A3941" i="124"/>
  <c r="D2395" i="124"/>
  <c r="A2395" i="124"/>
  <c r="B2396" i="124"/>
  <c r="D3574" i="124"/>
  <c r="A3574" i="124"/>
  <c r="B3575" i="124"/>
  <c r="A2634" i="123"/>
  <c r="B2635" i="123"/>
  <c r="D2634" i="123"/>
  <c r="B2966" i="123"/>
  <c r="D2965" i="123"/>
  <c r="A2965" i="123"/>
  <c r="D3413" i="123"/>
  <c r="B3414" i="123"/>
  <c r="A3413" i="123"/>
  <c r="B351" i="123"/>
  <c r="D350" i="123"/>
  <c r="A350" i="123"/>
  <c r="B9822" i="119"/>
  <c r="A9822" i="119" s="1"/>
  <c r="D9821" i="119"/>
  <c r="B8138" i="119"/>
  <c r="D8137" i="119"/>
  <c r="A8137" i="119"/>
  <c r="B7037" i="119"/>
  <c r="D7036" i="119"/>
  <c r="A7036" i="119"/>
  <c r="A7402" i="119"/>
  <c r="D7402" i="119"/>
  <c r="B7403" i="119"/>
  <c r="B9312" i="119"/>
  <c r="A9312" i="119" s="1"/>
  <c r="D9311" i="119"/>
  <c r="B8499" i="119"/>
  <c r="A8498" i="119"/>
  <c r="D8498" i="119"/>
  <c r="B7771" i="119"/>
  <c r="D7770" i="119"/>
  <c r="A7770" i="119"/>
  <c r="D2690" i="119"/>
  <c r="B2691" i="119"/>
  <c r="A2690" i="119"/>
  <c r="B5664" i="119"/>
  <c r="D5663" i="119"/>
  <c r="A5663" i="119"/>
  <c r="B293" i="119"/>
  <c r="D292" i="119"/>
  <c r="A292" i="119"/>
  <c r="D1851" i="125" l="1"/>
  <c r="B1852" i="125"/>
  <c r="B1473" i="125"/>
  <c r="D1472" i="125"/>
  <c r="A1472" i="125"/>
  <c r="A3575" i="124"/>
  <c r="B3576" i="124"/>
  <c r="D3575" i="124"/>
  <c r="D3942" i="124"/>
  <c r="A3942" i="124"/>
  <c r="B3943" i="124"/>
  <c r="A2396" i="124"/>
  <c r="B2397" i="124"/>
  <c r="D2396" i="124"/>
  <c r="B3211" i="124"/>
  <c r="D3210" i="124"/>
  <c r="A3210" i="124"/>
  <c r="A2966" i="123"/>
  <c r="B2967" i="123"/>
  <c r="D2966" i="123"/>
  <c r="A351" i="123"/>
  <c r="B352" i="123"/>
  <c r="D351" i="123"/>
  <c r="A3414" i="123"/>
  <c r="B3415" i="123"/>
  <c r="D3414" i="123"/>
  <c r="D2635" i="123"/>
  <c r="A2635" i="123"/>
  <c r="B2636" i="123"/>
  <c r="B9823" i="119"/>
  <c r="A9823" i="119" s="1"/>
  <c r="D9822" i="119"/>
  <c r="A8138" i="119"/>
  <c r="B8139" i="119"/>
  <c r="D8138" i="119"/>
  <c r="B9313" i="119"/>
  <c r="A9313" i="119" s="1"/>
  <c r="D9312" i="119"/>
  <c r="B7404" i="119"/>
  <c r="D7403" i="119"/>
  <c r="A7403" i="119"/>
  <c r="A7037" i="119"/>
  <c r="B7038" i="119"/>
  <c r="D7037" i="119"/>
  <c r="A8499" i="119"/>
  <c r="B8500" i="119"/>
  <c r="D8499" i="119"/>
  <c r="D7771" i="119"/>
  <c r="A7771" i="119"/>
  <c r="B7772" i="119"/>
  <c r="D2691" i="119"/>
  <c r="A2691" i="119"/>
  <c r="B2692" i="119"/>
  <c r="D293" i="119"/>
  <c r="A293" i="119"/>
  <c r="B294" i="119"/>
  <c r="B5665" i="119"/>
  <c r="D5664" i="119"/>
  <c r="A5664" i="119"/>
  <c r="B1853" i="125" l="1"/>
  <c r="D1852" i="125"/>
  <c r="A1473" i="125"/>
  <c r="B1474" i="125"/>
  <c r="D1473" i="125"/>
  <c r="B3944" i="124"/>
  <c r="D3943" i="124"/>
  <c r="A3943" i="124"/>
  <c r="D3211" i="124"/>
  <c r="A3211" i="124"/>
  <c r="B3212" i="124"/>
  <c r="D2397" i="124"/>
  <c r="A2397" i="124"/>
  <c r="B2398" i="124"/>
  <c r="D3576" i="124"/>
  <c r="A3576" i="124"/>
  <c r="B3577" i="124"/>
  <c r="B353" i="123"/>
  <c r="D352" i="123"/>
  <c r="A352" i="123"/>
  <c r="B2968" i="123"/>
  <c r="D2967" i="123"/>
  <c r="A2967" i="123"/>
  <c r="A2636" i="123"/>
  <c r="B2637" i="123"/>
  <c r="D2636" i="123"/>
  <c r="D3415" i="123"/>
  <c r="B3416" i="123"/>
  <c r="A3415" i="123"/>
  <c r="B9824" i="119"/>
  <c r="A9824" i="119" s="1"/>
  <c r="D9823" i="119"/>
  <c r="A7404" i="119"/>
  <c r="D7404" i="119"/>
  <c r="B7405" i="119"/>
  <c r="B8140" i="119"/>
  <c r="D8139" i="119"/>
  <c r="A8139" i="119"/>
  <c r="B8501" i="119"/>
  <c r="A8500" i="119"/>
  <c r="D8500" i="119"/>
  <c r="B9314" i="119"/>
  <c r="A9314" i="119" s="1"/>
  <c r="D9313" i="119"/>
  <c r="B7773" i="119"/>
  <c r="A7772" i="119"/>
  <c r="D7772" i="119"/>
  <c r="B7039" i="119"/>
  <c r="D7038" i="119"/>
  <c r="A7038" i="119"/>
  <c r="D2692" i="119"/>
  <c r="B2693" i="119"/>
  <c r="A2692" i="119"/>
  <c r="B5666" i="119"/>
  <c r="D5665" i="119"/>
  <c r="A5665" i="119"/>
  <c r="B295" i="119"/>
  <c r="D294" i="119"/>
  <c r="A294" i="119"/>
  <c r="D1853" i="125" l="1"/>
  <c r="B1854" i="125"/>
  <c r="B1475" i="125"/>
  <c r="D1474" i="125"/>
  <c r="A1474" i="125"/>
  <c r="A3577" i="124"/>
  <c r="B3578" i="124"/>
  <c r="D3577" i="124"/>
  <c r="A2398" i="124"/>
  <c r="B2399" i="124"/>
  <c r="D2398" i="124"/>
  <c r="D3944" i="124"/>
  <c r="A3944" i="124"/>
  <c r="B3945" i="124"/>
  <c r="B3213" i="124"/>
  <c r="D3212" i="124"/>
  <c r="A3212" i="124"/>
  <c r="A2968" i="123"/>
  <c r="B2969" i="123"/>
  <c r="D2968" i="123"/>
  <c r="A3416" i="123"/>
  <c r="B3417" i="123"/>
  <c r="D3416" i="123"/>
  <c r="A353" i="123"/>
  <c r="B354" i="123"/>
  <c r="D353" i="123"/>
  <c r="D2637" i="123"/>
  <c r="A2637" i="123"/>
  <c r="B2638" i="123"/>
  <c r="B9825" i="119"/>
  <c r="A9825" i="119" s="1"/>
  <c r="D9824" i="119"/>
  <c r="D7773" i="119"/>
  <c r="A7773" i="119"/>
  <c r="B7774" i="119"/>
  <c r="A8140" i="119"/>
  <c r="B8141" i="119"/>
  <c r="D8140" i="119"/>
  <c r="B7406" i="119"/>
  <c r="D7405" i="119"/>
  <c r="A7405" i="119"/>
  <c r="A8501" i="119"/>
  <c r="B8502" i="119"/>
  <c r="D8501" i="119"/>
  <c r="A7039" i="119"/>
  <c r="B7040" i="119"/>
  <c r="D7039" i="119"/>
  <c r="B9315" i="119"/>
  <c r="A9315" i="119" s="1"/>
  <c r="D9314" i="119"/>
  <c r="B2694" i="119"/>
  <c r="A2693" i="119"/>
  <c r="D2693" i="119"/>
  <c r="B296" i="119"/>
  <c r="D295" i="119"/>
  <c r="A295" i="119"/>
  <c r="B5667" i="119"/>
  <c r="D5666" i="119"/>
  <c r="A5666" i="119"/>
  <c r="B1855" i="125" l="1"/>
  <c r="D1854" i="125"/>
  <c r="A1475" i="125"/>
  <c r="B1476" i="125"/>
  <c r="D1475" i="125"/>
  <c r="D3578" i="124"/>
  <c r="A3578" i="124"/>
  <c r="B3579" i="124"/>
  <c r="A3945" i="124"/>
  <c r="B3946" i="124"/>
  <c r="D3945" i="124"/>
  <c r="D3213" i="124"/>
  <c r="A3213" i="124"/>
  <c r="B3214" i="124"/>
  <c r="D2399" i="124"/>
  <c r="A2399" i="124"/>
  <c r="B2400" i="124"/>
  <c r="A2638" i="123"/>
  <c r="B2639" i="123"/>
  <c r="D2638" i="123"/>
  <c r="D3417" i="123"/>
  <c r="B3418" i="123"/>
  <c r="A3417" i="123"/>
  <c r="B355" i="123"/>
  <c r="D354" i="123"/>
  <c r="A354" i="123"/>
  <c r="B2970" i="123"/>
  <c r="D2969" i="123"/>
  <c r="A2969" i="123"/>
  <c r="D9825" i="119"/>
  <c r="B9826" i="119"/>
  <c r="A9826" i="119" s="1"/>
  <c r="B8503" i="119"/>
  <c r="A8502" i="119"/>
  <c r="D8502" i="119"/>
  <c r="B8142" i="119"/>
  <c r="D8141" i="119"/>
  <c r="A8141" i="119"/>
  <c r="B9316" i="119"/>
  <c r="A9316" i="119" s="1"/>
  <c r="D9315" i="119"/>
  <c r="B7041" i="119"/>
  <c r="D7040" i="119"/>
  <c r="A7040" i="119"/>
  <c r="B7775" i="119"/>
  <c r="D7774" i="119"/>
  <c r="A7774" i="119"/>
  <c r="A7406" i="119"/>
  <c r="D7406" i="119"/>
  <c r="B7407" i="119"/>
  <c r="D2694" i="119"/>
  <c r="B2695" i="119"/>
  <c r="A2694" i="119"/>
  <c r="B5668" i="119"/>
  <c r="D5667" i="119"/>
  <c r="A5667" i="119"/>
  <c r="A296" i="119"/>
  <c r="B297" i="119"/>
  <c r="D296" i="119"/>
  <c r="D1855" i="125" l="1"/>
  <c r="B1856" i="125"/>
  <c r="B1477" i="125"/>
  <c r="D1476" i="125"/>
  <c r="A1476" i="125"/>
  <c r="B3215" i="124"/>
  <c r="D3214" i="124"/>
  <c r="A3214" i="124"/>
  <c r="A3579" i="124"/>
  <c r="B3580" i="124"/>
  <c r="D3579" i="124"/>
  <c r="A2400" i="124"/>
  <c r="B2401" i="124"/>
  <c r="D2400" i="124"/>
  <c r="D3946" i="124"/>
  <c r="A3946" i="124"/>
  <c r="B3947" i="124"/>
  <c r="D2639" i="123"/>
  <c r="A2639" i="123"/>
  <c r="B2640" i="123"/>
  <c r="A355" i="123"/>
  <c r="B356" i="123"/>
  <c r="D355" i="123"/>
  <c r="A2970" i="123"/>
  <c r="B2971" i="123"/>
  <c r="D2970" i="123"/>
  <c r="A3418" i="123"/>
  <c r="B3419" i="123"/>
  <c r="D3418" i="123"/>
  <c r="B9827" i="119"/>
  <c r="A9827" i="119" s="1"/>
  <c r="D9826" i="119"/>
  <c r="A7041" i="119"/>
  <c r="B7042" i="119"/>
  <c r="D7041" i="119"/>
  <c r="B9317" i="119"/>
  <c r="A9317" i="119" s="1"/>
  <c r="D9316" i="119"/>
  <c r="B7408" i="119"/>
  <c r="D7407" i="119"/>
  <c r="A7407" i="119"/>
  <c r="A8142" i="119"/>
  <c r="B8143" i="119"/>
  <c r="D8142" i="119"/>
  <c r="D7775" i="119"/>
  <c r="A7775" i="119"/>
  <c r="B7776" i="119"/>
  <c r="A8503" i="119"/>
  <c r="B8504" i="119"/>
  <c r="D8503" i="119"/>
  <c r="B2696" i="119"/>
  <c r="D2695" i="119"/>
  <c r="A2695" i="119"/>
  <c r="B5669" i="119"/>
  <c r="D5668" i="119"/>
  <c r="A5668" i="119"/>
  <c r="B298" i="119"/>
  <c r="D297" i="119"/>
  <c r="A297" i="119"/>
  <c r="B1857" i="125" l="1"/>
  <c r="D1856" i="125"/>
  <c r="A1477" i="125"/>
  <c r="D1477" i="125"/>
  <c r="B1478" i="125"/>
  <c r="D3580" i="124"/>
  <c r="A3580" i="124"/>
  <c r="B3581" i="124"/>
  <c r="B3948" i="124"/>
  <c r="D3947" i="124"/>
  <c r="A3947" i="124"/>
  <c r="D2401" i="124"/>
  <c r="A2401" i="124"/>
  <c r="B2402" i="124"/>
  <c r="D3215" i="124"/>
  <c r="A3215" i="124"/>
  <c r="B3216" i="124"/>
  <c r="B357" i="123"/>
  <c r="D356" i="123"/>
  <c r="A356" i="123"/>
  <c r="B2972" i="123"/>
  <c r="D2971" i="123"/>
  <c r="A2971" i="123"/>
  <c r="A2640" i="123"/>
  <c r="B2641" i="123"/>
  <c r="D2640" i="123"/>
  <c r="D3419" i="123"/>
  <c r="B3420" i="123"/>
  <c r="A3419" i="123"/>
  <c r="B9828" i="119"/>
  <c r="A9828" i="119" s="1"/>
  <c r="D9827" i="119"/>
  <c r="B8144" i="119"/>
  <c r="D8143" i="119"/>
  <c r="A8143" i="119"/>
  <c r="B9318" i="119"/>
  <c r="A9318" i="119" s="1"/>
  <c r="D9317" i="119"/>
  <c r="B7043" i="119"/>
  <c r="D7042" i="119"/>
  <c r="A7042" i="119"/>
  <c r="B7777" i="119"/>
  <c r="D7776" i="119"/>
  <c r="A7776" i="119"/>
  <c r="A7408" i="119"/>
  <c r="D7408" i="119"/>
  <c r="B7409" i="119"/>
  <c r="B8505" i="119"/>
  <c r="A8504" i="119"/>
  <c r="D8504" i="119"/>
  <c r="A2696" i="119"/>
  <c r="D2696" i="119"/>
  <c r="B2697" i="119"/>
  <c r="B5670" i="119"/>
  <c r="D5669" i="119"/>
  <c r="A5669" i="119"/>
  <c r="D298" i="119"/>
  <c r="A298" i="119"/>
  <c r="B299" i="119"/>
  <c r="D1857" i="125" l="1"/>
  <c r="B1858" i="125"/>
  <c r="B1479" i="125"/>
  <c r="D1478" i="125"/>
  <c r="A1478" i="125"/>
  <c r="D3948" i="124"/>
  <c r="A3948" i="124"/>
  <c r="B3949" i="124"/>
  <c r="A2402" i="124"/>
  <c r="B2403" i="124"/>
  <c r="D2402" i="124"/>
  <c r="A3581" i="124"/>
  <c r="B3582" i="124"/>
  <c r="D3581" i="124"/>
  <c r="B3217" i="124"/>
  <c r="D3216" i="124"/>
  <c r="A3216" i="124"/>
  <c r="A2972" i="123"/>
  <c r="B2973" i="123"/>
  <c r="D2972" i="123"/>
  <c r="A3420" i="123"/>
  <c r="B3421" i="123"/>
  <c r="D3420" i="123"/>
  <c r="D2641" i="123"/>
  <c r="A2641" i="123"/>
  <c r="B2642" i="123"/>
  <c r="A357" i="123"/>
  <c r="B358" i="123"/>
  <c r="D357" i="123"/>
  <c r="B9829" i="119"/>
  <c r="A9829" i="119" s="1"/>
  <c r="D9828" i="119"/>
  <c r="B7410" i="119"/>
  <c r="D7409" i="119"/>
  <c r="A7409" i="119"/>
  <c r="D7777" i="119"/>
  <c r="A7777" i="119"/>
  <c r="B7778" i="119"/>
  <c r="B9319" i="119"/>
  <c r="A9319" i="119" s="1"/>
  <c r="D9318" i="119"/>
  <c r="A8505" i="119"/>
  <c r="B8506" i="119"/>
  <c r="D8505" i="119"/>
  <c r="A7043" i="119"/>
  <c r="B7044" i="119"/>
  <c r="D7043" i="119"/>
  <c r="A8144" i="119"/>
  <c r="B8145" i="119"/>
  <c r="D8144" i="119"/>
  <c r="B2698" i="119"/>
  <c r="A2697" i="119"/>
  <c r="D2697" i="119"/>
  <c r="A299" i="119"/>
  <c r="B300" i="119"/>
  <c r="D299" i="119"/>
  <c r="B5671" i="119"/>
  <c r="D5670" i="119"/>
  <c r="A5670" i="119"/>
  <c r="B1859" i="125" l="1"/>
  <c r="D1858" i="125"/>
  <c r="A1479" i="125"/>
  <c r="B1480" i="125"/>
  <c r="D1479" i="125"/>
  <c r="D3217" i="124"/>
  <c r="A3217" i="124"/>
  <c r="B3218" i="124"/>
  <c r="D3582" i="124"/>
  <c r="A3582" i="124"/>
  <c r="B3583" i="124"/>
  <c r="D2403" i="124"/>
  <c r="A2403" i="124"/>
  <c r="B2404" i="124"/>
  <c r="B3950" i="124"/>
  <c r="D3949" i="124"/>
  <c r="A3949" i="124"/>
  <c r="A2642" i="123"/>
  <c r="B2643" i="123"/>
  <c r="D2642" i="123"/>
  <c r="D3421" i="123"/>
  <c r="B3422" i="123"/>
  <c r="A3421" i="123"/>
  <c r="B2974" i="123"/>
  <c r="D2973" i="123"/>
  <c r="A2973" i="123"/>
  <c r="B359" i="123"/>
  <c r="D358" i="123"/>
  <c r="A358" i="123"/>
  <c r="D9829" i="119"/>
  <c r="B9830" i="119"/>
  <c r="A9830" i="119" s="1"/>
  <c r="B8507" i="119"/>
  <c r="A8506" i="119"/>
  <c r="D8506" i="119"/>
  <c r="B7779" i="119"/>
  <c r="D7778" i="119"/>
  <c r="A7778" i="119"/>
  <c r="B9320" i="119"/>
  <c r="A9320" i="119" s="1"/>
  <c r="D9319" i="119"/>
  <c r="B8146" i="119"/>
  <c r="D8145" i="119"/>
  <c r="A8145" i="119"/>
  <c r="B7045" i="119"/>
  <c r="D7044" i="119"/>
  <c r="A7044" i="119"/>
  <c r="A7410" i="119"/>
  <c r="D7410" i="119"/>
  <c r="B7411" i="119"/>
  <c r="A2698" i="119"/>
  <c r="D2698" i="119"/>
  <c r="B2699" i="119"/>
  <c r="B5672" i="119"/>
  <c r="D5671" i="119"/>
  <c r="A5671" i="119"/>
  <c r="B301" i="119"/>
  <c r="D300" i="119"/>
  <c r="A300" i="119"/>
  <c r="D1859" i="125" l="1"/>
  <c r="B1860" i="125"/>
  <c r="B1481" i="125"/>
  <c r="D1480" i="125"/>
  <c r="A1480" i="125"/>
  <c r="A3583" i="124"/>
  <c r="B3584" i="124"/>
  <c r="D3583" i="124"/>
  <c r="D3950" i="124"/>
  <c r="A3950" i="124"/>
  <c r="B3951" i="124"/>
  <c r="B3219" i="124"/>
  <c r="D3218" i="124"/>
  <c r="A3218" i="124"/>
  <c r="A2404" i="124"/>
  <c r="B2405" i="124"/>
  <c r="D2404" i="124"/>
  <c r="A359" i="123"/>
  <c r="B360" i="123"/>
  <c r="D359" i="123"/>
  <c r="A3422" i="123"/>
  <c r="B3423" i="123"/>
  <c r="D3422" i="123"/>
  <c r="A2974" i="123"/>
  <c r="B2975" i="123"/>
  <c r="D2974" i="123"/>
  <c r="D2643" i="123"/>
  <c r="A2643" i="123"/>
  <c r="B2644" i="123"/>
  <c r="B9831" i="119"/>
  <c r="A9831" i="119" s="1"/>
  <c r="D9830" i="119"/>
  <c r="D7779" i="119"/>
  <c r="A7779" i="119"/>
  <c r="B7780" i="119"/>
  <c r="B7412" i="119"/>
  <c r="D7411" i="119"/>
  <c r="A7411" i="119"/>
  <c r="A8146" i="119"/>
  <c r="B8147" i="119"/>
  <c r="D8146" i="119"/>
  <c r="B9321" i="119"/>
  <c r="A9321" i="119" s="1"/>
  <c r="D9320" i="119"/>
  <c r="A8507" i="119"/>
  <c r="B8508" i="119"/>
  <c r="D8507" i="119"/>
  <c r="A7045" i="119"/>
  <c r="B7046" i="119"/>
  <c r="D7045" i="119"/>
  <c r="D2699" i="119"/>
  <c r="B2700" i="119"/>
  <c r="B2701" i="119" s="1"/>
  <c r="A2699" i="119"/>
  <c r="D301" i="119"/>
  <c r="A301" i="119"/>
  <c r="B302" i="119"/>
  <c r="B5673" i="119"/>
  <c r="D5672" i="119"/>
  <c r="A5672" i="119"/>
  <c r="B1861" i="125" l="1"/>
  <c r="D1860" i="125"/>
  <c r="A1481" i="125"/>
  <c r="D1481" i="125"/>
  <c r="B1482" i="125"/>
  <c r="D3951" i="124"/>
  <c r="A3951" i="124"/>
  <c r="B3952" i="124"/>
  <c r="D3219" i="124"/>
  <c r="A3219" i="124"/>
  <c r="B3220" i="124"/>
  <c r="D3584" i="124"/>
  <c r="A3584" i="124"/>
  <c r="B3585" i="124"/>
  <c r="D2405" i="124"/>
  <c r="A2405" i="124"/>
  <c r="B2406" i="124"/>
  <c r="D3423" i="123"/>
  <c r="B3424" i="123"/>
  <c r="A3423" i="123"/>
  <c r="A2644" i="123"/>
  <c r="B2645" i="123"/>
  <c r="D2644" i="123"/>
  <c r="B2976" i="123"/>
  <c r="D2975" i="123"/>
  <c r="A2975" i="123"/>
  <c r="B361" i="123"/>
  <c r="D360" i="123"/>
  <c r="A360" i="123"/>
  <c r="B9832" i="119"/>
  <c r="A9832" i="119" s="1"/>
  <c r="D9831" i="119"/>
  <c r="B7781" i="119"/>
  <c r="A7780" i="119"/>
  <c r="D7780" i="119"/>
  <c r="A2701" i="119"/>
  <c r="B2702" i="119"/>
  <c r="D2701" i="119"/>
  <c r="B8509" i="119"/>
  <c r="A8508" i="119"/>
  <c r="D8508" i="119"/>
  <c r="B8148" i="119"/>
  <c r="D8147" i="119"/>
  <c r="A8147" i="119"/>
  <c r="A7412" i="119"/>
  <c r="D7412" i="119"/>
  <c r="B7413" i="119"/>
  <c r="B7047" i="119"/>
  <c r="D7046" i="119"/>
  <c r="A7046" i="119"/>
  <c r="B9322" i="119"/>
  <c r="A9322" i="119" s="1"/>
  <c r="D9321" i="119"/>
  <c r="A2700" i="119"/>
  <c r="D2700" i="119"/>
  <c r="B303" i="119"/>
  <c r="D302" i="119"/>
  <c r="A302" i="119"/>
  <c r="B5674" i="119"/>
  <c r="D5673" i="119"/>
  <c r="A5673" i="119"/>
  <c r="D1861" i="125" l="1"/>
  <c r="B1862" i="125"/>
  <c r="B1483" i="125"/>
  <c r="D1482" i="125"/>
  <c r="A1482" i="125"/>
  <c r="D3952" i="124"/>
  <c r="A3952" i="124"/>
  <c r="B3953" i="124"/>
  <c r="A3585" i="124"/>
  <c r="B3586" i="124"/>
  <c r="D3585" i="124"/>
  <c r="A2406" i="124"/>
  <c r="B2407" i="124"/>
  <c r="D2406" i="124"/>
  <c r="B3221" i="124"/>
  <c r="D3220" i="124"/>
  <c r="A3220" i="124"/>
  <c r="A2976" i="123"/>
  <c r="B2977" i="123"/>
  <c r="D2976" i="123"/>
  <c r="D2645" i="123"/>
  <c r="A2645" i="123"/>
  <c r="B2646" i="123"/>
  <c r="A361" i="123"/>
  <c r="B362" i="123"/>
  <c r="D361" i="123"/>
  <c r="A3424" i="123"/>
  <c r="B3425" i="123"/>
  <c r="D3424" i="123"/>
  <c r="B9833" i="119"/>
  <c r="A9833" i="119" s="1"/>
  <c r="D9832" i="119"/>
  <c r="B9323" i="119"/>
  <c r="A9323" i="119" s="1"/>
  <c r="D9322" i="119"/>
  <c r="A7047" i="119"/>
  <c r="B7048" i="119"/>
  <c r="D7047" i="119"/>
  <c r="B7414" i="119"/>
  <c r="D7413" i="119"/>
  <c r="A7413" i="119"/>
  <c r="A8148" i="119"/>
  <c r="B8149" i="119"/>
  <c r="D8148" i="119"/>
  <c r="B2703" i="119"/>
  <c r="D2702" i="119"/>
  <c r="A2702" i="119"/>
  <c r="A8509" i="119"/>
  <c r="B8510" i="119"/>
  <c r="D8509" i="119"/>
  <c r="D7781" i="119"/>
  <c r="A7781" i="119"/>
  <c r="B7782" i="119"/>
  <c r="A5674" i="119"/>
  <c r="B5675" i="119"/>
  <c r="D5674" i="119"/>
  <c r="B304" i="119"/>
  <c r="D303" i="119"/>
  <c r="A303" i="119"/>
  <c r="B1863" i="125" l="1"/>
  <c r="D1862" i="125"/>
  <c r="A1483" i="125"/>
  <c r="D1483" i="125"/>
  <c r="B1484" i="125"/>
  <c r="D3221" i="124"/>
  <c r="A3221" i="124"/>
  <c r="B3222" i="124"/>
  <c r="D2407" i="124"/>
  <c r="A2407" i="124"/>
  <c r="B2408" i="124"/>
  <c r="D3586" i="124"/>
  <c r="A3586" i="124"/>
  <c r="B3587" i="124"/>
  <c r="B3954" i="124"/>
  <c r="D3953" i="124"/>
  <c r="A3953" i="124"/>
  <c r="B363" i="123"/>
  <c r="D362" i="123"/>
  <c r="A362" i="123"/>
  <c r="B2978" i="123"/>
  <c r="D2977" i="123"/>
  <c r="A2977" i="123"/>
  <c r="D3425" i="123"/>
  <c r="A3425" i="123"/>
  <c r="B3426" i="123"/>
  <c r="A2646" i="123"/>
  <c r="B2647" i="123"/>
  <c r="D2646" i="123"/>
  <c r="B9834" i="119"/>
  <c r="A9834" i="119" s="1"/>
  <c r="D9833" i="119"/>
  <c r="B7783" i="119"/>
  <c r="D7782" i="119"/>
  <c r="A7782" i="119"/>
  <c r="B9324" i="119"/>
  <c r="A9324" i="119" s="1"/>
  <c r="D9323" i="119"/>
  <c r="A7414" i="119"/>
  <c r="D7414" i="119"/>
  <c r="B7415" i="119"/>
  <c r="B8511" i="119"/>
  <c r="A8510" i="119"/>
  <c r="D8510" i="119"/>
  <c r="A2703" i="119"/>
  <c r="B2704" i="119"/>
  <c r="D2703" i="119"/>
  <c r="B7049" i="119"/>
  <c r="D7048" i="119"/>
  <c r="A7048" i="119"/>
  <c r="B8150" i="119"/>
  <c r="D8149" i="119"/>
  <c r="A8149" i="119"/>
  <c r="A304" i="119"/>
  <c r="B305" i="119"/>
  <c r="D304" i="119"/>
  <c r="B5676" i="119"/>
  <c r="D5675" i="119"/>
  <c r="A5675" i="119"/>
  <c r="D1863" i="125" l="1"/>
  <c r="B1864" i="125"/>
  <c r="B1485" i="125"/>
  <c r="D1484" i="125"/>
  <c r="A1484" i="125"/>
  <c r="D3954" i="124"/>
  <c r="A3954" i="124"/>
  <c r="B3955" i="124"/>
  <c r="A2408" i="124"/>
  <c r="B2409" i="124"/>
  <c r="D2408" i="124"/>
  <c r="A3587" i="124"/>
  <c r="B3588" i="124"/>
  <c r="D3587" i="124"/>
  <c r="B3223" i="124"/>
  <c r="D3222" i="124"/>
  <c r="A3222" i="124"/>
  <c r="A3426" i="123"/>
  <c r="B3427" i="123"/>
  <c r="D3426" i="123"/>
  <c r="A2978" i="123"/>
  <c r="B2979" i="123"/>
  <c r="D2978" i="123"/>
  <c r="D2647" i="123"/>
  <c r="A2647" i="123"/>
  <c r="B2648" i="123"/>
  <c r="A363" i="123"/>
  <c r="B364" i="123"/>
  <c r="D363" i="123"/>
  <c r="B9835" i="119"/>
  <c r="A9835" i="119" s="1"/>
  <c r="D9834" i="119"/>
  <c r="A2704" i="119"/>
  <c r="B2705" i="119"/>
  <c r="D2704" i="119"/>
  <c r="B9325" i="119"/>
  <c r="A9325" i="119" s="1"/>
  <c r="D9324" i="119"/>
  <c r="A8150" i="119"/>
  <c r="B8151" i="119"/>
  <c r="D8150" i="119"/>
  <c r="A7049" i="119"/>
  <c r="B7050" i="119"/>
  <c r="D7049" i="119"/>
  <c r="A8511" i="119"/>
  <c r="B8512" i="119"/>
  <c r="D8511" i="119"/>
  <c r="B7416" i="119"/>
  <c r="D7415" i="119"/>
  <c r="A7415" i="119"/>
  <c r="D7783" i="119"/>
  <c r="A7783" i="119"/>
  <c r="B7784" i="119"/>
  <c r="A5676" i="119"/>
  <c r="B5677" i="119"/>
  <c r="D5676" i="119"/>
  <c r="B306" i="119"/>
  <c r="D305" i="119"/>
  <c r="A305" i="119"/>
  <c r="B1865" i="125" l="1"/>
  <c r="D1864" i="125"/>
  <c r="A1485" i="125"/>
  <c r="B1486" i="125"/>
  <c r="D1485" i="125"/>
  <c r="D2409" i="124"/>
  <c r="A2409" i="124"/>
  <c r="B2410" i="124"/>
  <c r="D3223" i="124"/>
  <c r="A3223" i="124"/>
  <c r="B3224" i="124"/>
  <c r="D3588" i="124"/>
  <c r="A3588" i="124"/>
  <c r="B3589" i="124"/>
  <c r="A3955" i="124"/>
  <c r="D3955" i="124"/>
  <c r="B3956" i="124"/>
  <c r="A2648" i="123"/>
  <c r="B2649" i="123"/>
  <c r="D2648" i="123"/>
  <c r="B2980" i="123"/>
  <c r="D2979" i="123"/>
  <c r="A2979" i="123"/>
  <c r="D3427" i="123"/>
  <c r="B3428" i="123"/>
  <c r="A3427" i="123"/>
  <c r="B365" i="123"/>
  <c r="D364" i="123"/>
  <c r="A364" i="123"/>
  <c r="B9836" i="119"/>
  <c r="A9836" i="119" s="1"/>
  <c r="D9835" i="119"/>
  <c r="B9326" i="119"/>
  <c r="A9326" i="119" s="1"/>
  <c r="D9325" i="119"/>
  <c r="B8152" i="119"/>
  <c r="D8151" i="119"/>
  <c r="A8151" i="119"/>
  <c r="A2705" i="119"/>
  <c r="D2705" i="119"/>
  <c r="B2706" i="119"/>
  <c r="B8513" i="119"/>
  <c r="A8512" i="119"/>
  <c r="D8512" i="119"/>
  <c r="A7416" i="119"/>
  <c r="D7416" i="119"/>
  <c r="B7417" i="119"/>
  <c r="B7785" i="119"/>
  <c r="D7784" i="119"/>
  <c r="A7784" i="119"/>
  <c r="B7051" i="119"/>
  <c r="D7050" i="119"/>
  <c r="A7050" i="119"/>
  <c r="D306" i="119"/>
  <c r="A306" i="119"/>
  <c r="B307" i="119"/>
  <c r="B5678" i="119"/>
  <c r="D5677" i="119"/>
  <c r="A5677" i="119"/>
  <c r="D1865" i="125" l="1"/>
  <c r="B1866" i="125"/>
  <c r="B1487" i="125"/>
  <c r="D1486" i="125"/>
  <c r="A1486" i="125"/>
  <c r="B3225" i="124"/>
  <c r="D3224" i="124"/>
  <c r="A3224" i="124"/>
  <c r="D3956" i="124"/>
  <c r="A3956" i="124"/>
  <c r="B3957" i="124"/>
  <c r="A2410" i="124"/>
  <c r="B2411" i="124"/>
  <c r="D2410" i="124"/>
  <c r="A3589" i="124"/>
  <c r="B3590" i="124"/>
  <c r="D3589" i="124"/>
  <c r="A3428" i="123"/>
  <c r="B3429" i="123"/>
  <c r="D3428" i="123"/>
  <c r="D2649" i="123"/>
  <c r="A2649" i="123"/>
  <c r="B2650" i="123"/>
  <c r="A2980" i="123"/>
  <c r="B2981" i="123"/>
  <c r="D2980" i="123"/>
  <c r="A365" i="123"/>
  <c r="B366" i="123"/>
  <c r="D365" i="123"/>
  <c r="B9837" i="119"/>
  <c r="A9837" i="119" s="1"/>
  <c r="D9836" i="119"/>
  <c r="B7418" i="119"/>
  <c r="D7417" i="119"/>
  <c r="A7417" i="119"/>
  <c r="A8152" i="119"/>
  <c r="B8153" i="119"/>
  <c r="D8152" i="119"/>
  <c r="A8513" i="119"/>
  <c r="B8514" i="119"/>
  <c r="D8513" i="119"/>
  <c r="A2706" i="119"/>
  <c r="B2707" i="119"/>
  <c r="D2706" i="119"/>
  <c r="B9327" i="119"/>
  <c r="A9327" i="119" s="1"/>
  <c r="D9326" i="119"/>
  <c r="D7785" i="119"/>
  <c r="A7785" i="119"/>
  <c r="B7786" i="119"/>
  <c r="A7051" i="119"/>
  <c r="B7052" i="119"/>
  <c r="D7051" i="119"/>
  <c r="A5678" i="119"/>
  <c r="B5679" i="119"/>
  <c r="D5678" i="119"/>
  <c r="A307" i="119"/>
  <c r="B308" i="119"/>
  <c r="D307" i="119"/>
  <c r="B1867" i="125" l="1"/>
  <c r="D1866" i="125"/>
  <c r="A1487" i="125"/>
  <c r="B1488" i="125"/>
  <c r="D1487" i="125"/>
  <c r="B3958" i="124"/>
  <c r="D3957" i="124"/>
  <c r="A3957" i="124"/>
  <c r="D3225" i="124"/>
  <c r="A3225" i="124"/>
  <c r="B3226" i="124"/>
  <c r="D3590" i="124"/>
  <c r="A3590" i="124"/>
  <c r="B3591" i="124"/>
  <c r="D2411" i="124"/>
  <c r="A2411" i="124"/>
  <c r="B2412" i="124"/>
  <c r="B367" i="123"/>
  <c r="D366" i="123"/>
  <c r="A366" i="123"/>
  <c r="D3429" i="123"/>
  <c r="B3430" i="123"/>
  <c r="A3429" i="123"/>
  <c r="B2982" i="123"/>
  <c r="D2981" i="123"/>
  <c r="A2981" i="123"/>
  <c r="A2650" i="123"/>
  <c r="B2651" i="123"/>
  <c r="D2650" i="123"/>
  <c r="B9838" i="119"/>
  <c r="A9838" i="119" s="1"/>
  <c r="D9837" i="119"/>
  <c r="B7053" i="119"/>
  <c r="D7052" i="119"/>
  <c r="A7052" i="119"/>
  <c r="B9328" i="119"/>
  <c r="A9328" i="119" s="1"/>
  <c r="D9327" i="119"/>
  <c r="B2708" i="119"/>
  <c r="A2707" i="119"/>
  <c r="D2707" i="119"/>
  <c r="B8154" i="119"/>
  <c r="D8153" i="119"/>
  <c r="A8153" i="119"/>
  <c r="B7787" i="119"/>
  <c r="D7786" i="119"/>
  <c r="A7786" i="119"/>
  <c r="B8515" i="119"/>
  <c r="A8514" i="119"/>
  <c r="D8514" i="119"/>
  <c r="A7418" i="119"/>
  <c r="D7418" i="119"/>
  <c r="B7419" i="119"/>
  <c r="B309" i="119"/>
  <c r="D308" i="119"/>
  <c r="A308" i="119"/>
  <c r="B5680" i="119"/>
  <c r="D5679" i="119"/>
  <c r="A5679" i="119"/>
  <c r="D1867" i="125" l="1"/>
  <c r="B1868" i="125"/>
  <c r="B1489" i="125"/>
  <c r="D1488" i="125"/>
  <c r="A1488" i="125"/>
  <c r="A2412" i="124"/>
  <c r="B2413" i="124"/>
  <c r="D2412" i="124"/>
  <c r="D3958" i="124"/>
  <c r="A3958" i="124"/>
  <c r="B3959" i="124"/>
  <c r="B3227" i="124"/>
  <c r="D3226" i="124"/>
  <c r="A3226" i="124"/>
  <c r="A3591" i="124"/>
  <c r="B3592" i="124"/>
  <c r="D3591" i="124"/>
  <c r="A2982" i="123"/>
  <c r="B2983" i="123"/>
  <c r="D2982" i="123"/>
  <c r="A367" i="123"/>
  <c r="B368" i="123"/>
  <c r="D367" i="123"/>
  <c r="D2651" i="123"/>
  <c r="A2651" i="123"/>
  <c r="B2652" i="123"/>
  <c r="A3430" i="123"/>
  <c r="B3431" i="123"/>
  <c r="D3430" i="123"/>
  <c r="B9839" i="119"/>
  <c r="A9839" i="119" s="1"/>
  <c r="D9838" i="119"/>
  <c r="B7420" i="119"/>
  <c r="D7419" i="119"/>
  <c r="A7419" i="119"/>
  <c r="B9329" i="119"/>
  <c r="A9329" i="119" s="1"/>
  <c r="D9328" i="119"/>
  <c r="A8154" i="119"/>
  <c r="B8155" i="119"/>
  <c r="D8154" i="119"/>
  <c r="A7053" i="119"/>
  <c r="B7054" i="119"/>
  <c r="D7053" i="119"/>
  <c r="A8515" i="119"/>
  <c r="B8516" i="119"/>
  <c r="D8515" i="119"/>
  <c r="D7787" i="119"/>
  <c r="A7787" i="119"/>
  <c r="B7788" i="119"/>
  <c r="B2709" i="119"/>
  <c r="D2708" i="119"/>
  <c r="A2708" i="119"/>
  <c r="A5680" i="119"/>
  <c r="B5681" i="119"/>
  <c r="D5680" i="119"/>
  <c r="D309" i="119"/>
  <c r="A309" i="119"/>
  <c r="B310" i="119"/>
  <c r="B1869" i="125" l="1"/>
  <c r="D1868" i="125"/>
  <c r="A1489" i="125"/>
  <c r="B1490" i="125"/>
  <c r="D1489" i="125"/>
  <c r="B3960" i="124"/>
  <c r="D3959" i="124"/>
  <c r="A3959" i="124"/>
  <c r="D3227" i="124"/>
  <c r="A3227" i="124"/>
  <c r="B3228" i="124"/>
  <c r="D3592" i="124"/>
  <c r="A3592" i="124"/>
  <c r="B3593" i="124"/>
  <c r="D2413" i="124"/>
  <c r="A2413" i="124"/>
  <c r="B2414" i="124"/>
  <c r="B369" i="123"/>
  <c r="D368" i="123"/>
  <c r="A368" i="123"/>
  <c r="B2984" i="123"/>
  <c r="D2983" i="123"/>
  <c r="A2983" i="123"/>
  <c r="D3431" i="123"/>
  <c r="B3432" i="123"/>
  <c r="A3431" i="123"/>
  <c r="A2652" i="123"/>
  <c r="B2653" i="123"/>
  <c r="D2652" i="123"/>
  <c r="B9840" i="119"/>
  <c r="A9840" i="119" s="1"/>
  <c r="D9839" i="119"/>
  <c r="B9330" i="119"/>
  <c r="A9330" i="119" s="1"/>
  <c r="D9329" i="119"/>
  <c r="B8517" i="119"/>
  <c r="A8516" i="119"/>
  <c r="D8516" i="119"/>
  <c r="A2709" i="119"/>
  <c r="D2709" i="119"/>
  <c r="B2710" i="119"/>
  <c r="B7055" i="119"/>
  <c r="D7054" i="119"/>
  <c r="A7054" i="119"/>
  <c r="A7420" i="119"/>
  <c r="D7420" i="119"/>
  <c r="B7421" i="119"/>
  <c r="B7789" i="119"/>
  <c r="A7788" i="119"/>
  <c r="D7788" i="119"/>
  <c r="B8156" i="119"/>
  <c r="D8155" i="119"/>
  <c r="A8155" i="119"/>
  <c r="B311" i="119"/>
  <c r="D310" i="119"/>
  <c r="A310" i="119"/>
  <c r="B5682" i="119"/>
  <c r="D5681" i="119"/>
  <c r="A5681" i="119"/>
  <c r="D1869" i="125" l="1"/>
  <c r="B1870" i="125"/>
  <c r="B1491" i="125"/>
  <c r="D1490" i="125"/>
  <c r="A1490" i="125"/>
  <c r="B3229" i="124"/>
  <c r="D3228" i="124"/>
  <c r="A3228" i="124"/>
  <c r="A2414" i="124"/>
  <c r="B2415" i="124"/>
  <c r="D2414" i="124"/>
  <c r="A3593" i="124"/>
  <c r="B3594" i="124"/>
  <c r="D3593" i="124"/>
  <c r="D3960" i="124"/>
  <c r="A3960" i="124"/>
  <c r="B3961" i="124"/>
  <c r="A369" i="123"/>
  <c r="B370" i="123"/>
  <c r="D369" i="123"/>
  <c r="D2653" i="123"/>
  <c r="A2653" i="123"/>
  <c r="B2654" i="123"/>
  <c r="A3432" i="123"/>
  <c r="B3433" i="123"/>
  <c r="D3432" i="123"/>
  <c r="A2984" i="123"/>
  <c r="B2985" i="123"/>
  <c r="D2984" i="123"/>
  <c r="B9841" i="119"/>
  <c r="A9841" i="119" s="1"/>
  <c r="D9840" i="119"/>
  <c r="D7789" i="119"/>
  <c r="A7789" i="119"/>
  <c r="B7790" i="119"/>
  <c r="A7055" i="119"/>
  <c r="B7056" i="119"/>
  <c r="D7055" i="119"/>
  <c r="B7422" i="119"/>
  <c r="D7421" i="119"/>
  <c r="A7421" i="119"/>
  <c r="B2711" i="119"/>
  <c r="A2710" i="119"/>
  <c r="D2710" i="119"/>
  <c r="A8517" i="119"/>
  <c r="B8518" i="119"/>
  <c r="D8517" i="119"/>
  <c r="A8156" i="119"/>
  <c r="B8157" i="119"/>
  <c r="D8156" i="119"/>
  <c r="B9331" i="119"/>
  <c r="A9331" i="119" s="1"/>
  <c r="D9330" i="119"/>
  <c r="A5682" i="119"/>
  <c r="B5683" i="119"/>
  <c r="D5682" i="119"/>
  <c r="B312" i="119"/>
  <c r="D311" i="119"/>
  <c r="A311" i="119"/>
  <c r="B1871" i="125" l="1"/>
  <c r="D1870" i="125"/>
  <c r="A1491" i="125"/>
  <c r="B1492" i="125"/>
  <c r="D1491" i="125"/>
  <c r="D3594" i="124"/>
  <c r="A3594" i="124"/>
  <c r="B3595" i="124"/>
  <c r="A3961" i="124"/>
  <c r="B3962" i="124"/>
  <c r="D3961" i="124"/>
  <c r="D3229" i="124"/>
  <c r="A3229" i="124"/>
  <c r="B3230" i="124"/>
  <c r="D2415" i="124"/>
  <c r="A2415" i="124"/>
  <c r="B2416" i="124"/>
  <c r="B371" i="123"/>
  <c r="D370" i="123"/>
  <c r="A370" i="123"/>
  <c r="D3433" i="123"/>
  <c r="B3434" i="123"/>
  <c r="A3433" i="123"/>
  <c r="A2654" i="123"/>
  <c r="B2655" i="123"/>
  <c r="D2654" i="123"/>
  <c r="B2986" i="123"/>
  <c r="D2985" i="123"/>
  <c r="A2985" i="123"/>
  <c r="B9842" i="119"/>
  <c r="A9842" i="119" s="1"/>
  <c r="D9841" i="119"/>
  <c r="A7422" i="119"/>
  <c r="D7422" i="119"/>
  <c r="B7423" i="119"/>
  <c r="B7057" i="119"/>
  <c r="D7056" i="119"/>
  <c r="A7056" i="119"/>
  <c r="B8519" i="119"/>
  <c r="A8518" i="119"/>
  <c r="D8518" i="119"/>
  <c r="B7791" i="119"/>
  <c r="D7790" i="119"/>
  <c r="A7790" i="119"/>
  <c r="A2711" i="119"/>
  <c r="D2711" i="119"/>
  <c r="B2712" i="119"/>
  <c r="B9332" i="119"/>
  <c r="A9332" i="119" s="1"/>
  <c r="D9331" i="119"/>
  <c r="B8158" i="119"/>
  <c r="D8157" i="119"/>
  <c r="A8157" i="119"/>
  <c r="A312" i="119"/>
  <c r="B313" i="119"/>
  <c r="D312" i="119"/>
  <c r="B5684" i="119"/>
  <c r="D5683" i="119"/>
  <c r="A5683" i="119"/>
  <c r="D1871" i="125" l="1"/>
  <c r="B1872" i="125"/>
  <c r="B1493" i="125"/>
  <c r="D1492" i="125"/>
  <c r="A1492" i="125"/>
  <c r="B3231" i="124"/>
  <c r="D3230" i="124"/>
  <c r="A3230" i="124"/>
  <c r="A2416" i="124"/>
  <c r="B2417" i="124"/>
  <c r="D2416" i="124"/>
  <c r="D3962" i="124"/>
  <c r="A3962" i="124"/>
  <c r="B3963" i="124"/>
  <c r="A3595" i="124"/>
  <c r="B3596" i="124"/>
  <c r="D3595" i="124"/>
  <c r="A3434" i="123"/>
  <c r="B3435" i="123"/>
  <c r="D3434" i="123"/>
  <c r="A371" i="123"/>
  <c r="B372" i="123"/>
  <c r="D371" i="123"/>
  <c r="D2655" i="123"/>
  <c r="A2655" i="123"/>
  <c r="B2656" i="123"/>
  <c r="A2986" i="123"/>
  <c r="B2987" i="123"/>
  <c r="D2986" i="123"/>
  <c r="B9843" i="119"/>
  <c r="A9843" i="119" s="1"/>
  <c r="D9842" i="119"/>
  <c r="A2712" i="119"/>
  <c r="B2713" i="119"/>
  <c r="D2712" i="119"/>
  <c r="A8158" i="119"/>
  <c r="B8159" i="119"/>
  <c r="D8158" i="119"/>
  <c r="A8519" i="119"/>
  <c r="B8520" i="119"/>
  <c r="D8519" i="119"/>
  <c r="B9333" i="119"/>
  <c r="A9333" i="119" s="1"/>
  <c r="D9332" i="119"/>
  <c r="D7791" i="119"/>
  <c r="A7791" i="119"/>
  <c r="B7792" i="119"/>
  <c r="B7424" i="119"/>
  <c r="D7423" i="119"/>
  <c r="A7423" i="119"/>
  <c r="A7057" i="119"/>
  <c r="B7058" i="119"/>
  <c r="D7057" i="119"/>
  <c r="A5684" i="119"/>
  <c r="B5685" i="119"/>
  <c r="D5684" i="119"/>
  <c r="B314" i="119"/>
  <c r="D313" i="119"/>
  <c r="A313" i="119"/>
  <c r="B1873" i="125" l="1"/>
  <c r="D1872" i="125"/>
  <c r="A1493" i="125"/>
  <c r="D1493" i="125"/>
  <c r="B1494" i="125"/>
  <c r="B3964" i="124"/>
  <c r="D3963" i="124"/>
  <c r="A3963" i="124"/>
  <c r="D2417" i="124"/>
  <c r="A2417" i="124"/>
  <c r="B2418" i="124"/>
  <c r="D3231" i="124"/>
  <c r="A3231" i="124"/>
  <c r="B3232" i="124"/>
  <c r="D3596" i="124"/>
  <c r="A3596" i="124"/>
  <c r="B3597" i="124"/>
  <c r="B373" i="123"/>
  <c r="D372" i="123"/>
  <c r="A372" i="123"/>
  <c r="A2656" i="123"/>
  <c r="B2657" i="123"/>
  <c r="D2656" i="123"/>
  <c r="D3435" i="123"/>
  <c r="B3436" i="123"/>
  <c r="A3435" i="123"/>
  <c r="B2988" i="123"/>
  <c r="D2987" i="123"/>
  <c r="A2987" i="123"/>
  <c r="B9844" i="119"/>
  <c r="A9844" i="119" s="1"/>
  <c r="D9843" i="119"/>
  <c r="B7793" i="119"/>
  <c r="D7792" i="119"/>
  <c r="A7792" i="119"/>
  <c r="B8521" i="119"/>
  <c r="A8520" i="119"/>
  <c r="D8520" i="119"/>
  <c r="A2713" i="119"/>
  <c r="D2713" i="119"/>
  <c r="B2714" i="119"/>
  <c r="B9334" i="119"/>
  <c r="A9334" i="119" s="1"/>
  <c r="D9333" i="119"/>
  <c r="B8160" i="119"/>
  <c r="D8159" i="119"/>
  <c r="A8159" i="119"/>
  <c r="B7059" i="119"/>
  <c r="D7058" i="119"/>
  <c r="A7058" i="119"/>
  <c r="A7424" i="119"/>
  <c r="D7424" i="119"/>
  <c r="B7425" i="119"/>
  <c r="D314" i="119"/>
  <c r="A314" i="119"/>
  <c r="B315" i="119"/>
  <c r="B5686" i="119"/>
  <c r="D5685" i="119"/>
  <c r="A5685" i="119"/>
  <c r="D1873" i="125" l="1"/>
  <c r="B1874" i="125"/>
  <c r="B1495" i="125"/>
  <c r="D1494" i="125"/>
  <c r="A1494" i="125"/>
  <c r="A2418" i="124"/>
  <c r="B2419" i="124"/>
  <c r="D2418" i="124"/>
  <c r="A3597" i="124"/>
  <c r="B3598" i="124"/>
  <c r="D3597" i="124"/>
  <c r="B3233" i="124"/>
  <c r="D3232" i="124"/>
  <c r="A3232" i="124"/>
  <c r="D3964" i="124"/>
  <c r="A3964" i="124"/>
  <c r="B3965" i="124"/>
  <c r="A3436" i="123"/>
  <c r="B3437" i="123"/>
  <c r="D3436" i="123"/>
  <c r="D2657" i="123"/>
  <c r="A2657" i="123"/>
  <c r="B2658" i="123"/>
  <c r="A373" i="123"/>
  <c r="B374" i="123"/>
  <c r="D373" i="123"/>
  <c r="A2988" i="123"/>
  <c r="B2989" i="123"/>
  <c r="D2988" i="123"/>
  <c r="B9845" i="119"/>
  <c r="A9845" i="119" s="1"/>
  <c r="D9844" i="119"/>
  <c r="A8521" i="119"/>
  <c r="B8522" i="119"/>
  <c r="D8521" i="119"/>
  <c r="B7426" i="119"/>
  <c r="D7425" i="119"/>
  <c r="A7425" i="119"/>
  <c r="B9335" i="119"/>
  <c r="A9335" i="119" s="1"/>
  <c r="D9334" i="119"/>
  <c r="A7059" i="119"/>
  <c r="B7060" i="119"/>
  <c r="D7059" i="119"/>
  <c r="B2715" i="119"/>
  <c r="D2714" i="119"/>
  <c r="A2714" i="119"/>
  <c r="A8160" i="119"/>
  <c r="B8161" i="119"/>
  <c r="D8160" i="119"/>
  <c r="D7793" i="119"/>
  <c r="A7793" i="119"/>
  <c r="B7794" i="119"/>
  <c r="A315" i="119"/>
  <c r="B316" i="119"/>
  <c r="D315" i="119"/>
  <c r="A5686" i="119"/>
  <c r="B5687" i="119"/>
  <c r="D5686" i="119"/>
  <c r="B1875" i="125" l="1"/>
  <c r="D1874" i="125"/>
  <c r="A1495" i="125"/>
  <c r="B1496" i="125"/>
  <c r="D1495" i="125"/>
  <c r="D2419" i="124"/>
  <c r="A2419" i="124"/>
  <c r="B2420" i="124"/>
  <c r="D3598" i="124"/>
  <c r="A3598" i="124"/>
  <c r="B3599" i="124"/>
  <c r="B3966" i="124"/>
  <c r="D3965" i="124"/>
  <c r="A3965" i="124"/>
  <c r="D3233" i="124"/>
  <c r="A3233" i="124"/>
  <c r="B3234" i="124"/>
  <c r="B2990" i="123"/>
  <c r="D2989" i="123"/>
  <c r="A2989" i="123"/>
  <c r="B375" i="123"/>
  <c r="D374" i="123"/>
  <c r="A374" i="123"/>
  <c r="D3437" i="123"/>
  <c r="B3438" i="123"/>
  <c r="A3437" i="123"/>
  <c r="A2658" i="123"/>
  <c r="B2659" i="123"/>
  <c r="D2658" i="123"/>
  <c r="D9845" i="119"/>
  <c r="B9846" i="119"/>
  <c r="A9846" i="119" s="1"/>
  <c r="A7426" i="119"/>
  <c r="D7426" i="119"/>
  <c r="B7427" i="119"/>
  <c r="B7795" i="119"/>
  <c r="D7794" i="119"/>
  <c r="A7794" i="119"/>
  <c r="A2715" i="119"/>
  <c r="D2715" i="119"/>
  <c r="B2716" i="119"/>
  <c r="B9336" i="119"/>
  <c r="A9336" i="119" s="1"/>
  <c r="D9335" i="119"/>
  <c r="B8162" i="119"/>
  <c r="D8161" i="119"/>
  <c r="A8161" i="119"/>
  <c r="B7061" i="119"/>
  <c r="D7060" i="119"/>
  <c r="A7060" i="119"/>
  <c r="B8523" i="119"/>
  <c r="A8522" i="119"/>
  <c r="D8522" i="119"/>
  <c r="B5688" i="119"/>
  <c r="D5687" i="119"/>
  <c r="A5687" i="119"/>
  <c r="B317" i="119"/>
  <c r="D316" i="119"/>
  <c r="A316" i="119"/>
  <c r="D1875" i="125" l="1"/>
  <c r="B1876" i="125"/>
  <c r="B1497" i="125"/>
  <c r="D1496" i="125"/>
  <c r="A1496" i="125"/>
  <c r="A3599" i="124"/>
  <c r="B3600" i="124"/>
  <c r="D3599" i="124"/>
  <c r="D3966" i="124"/>
  <c r="A3966" i="124"/>
  <c r="B3967" i="124"/>
  <c r="A2420" i="124"/>
  <c r="B2421" i="124"/>
  <c r="D2420" i="124"/>
  <c r="B3235" i="124"/>
  <c r="D3234" i="124"/>
  <c r="A3234" i="124"/>
  <c r="A3438" i="123"/>
  <c r="B3439" i="123"/>
  <c r="D3438" i="123"/>
  <c r="A375" i="123"/>
  <c r="B376" i="123"/>
  <c r="D375" i="123"/>
  <c r="D2659" i="123"/>
  <c r="A2659" i="123"/>
  <c r="B2660" i="123"/>
  <c r="A2990" i="123"/>
  <c r="B2991" i="123"/>
  <c r="D2990" i="123"/>
  <c r="B9847" i="119"/>
  <c r="A9847" i="119" s="1"/>
  <c r="D9846" i="119"/>
  <c r="A7061" i="119"/>
  <c r="B7062" i="119"/>
  <c r="D7061" i="119"/>
  <c r="D7795" i="119"/>
  <c r="A7795" i="119"/>
  <c r="B7796" i="119"/>
  <c r="A8162" i="119"/>
  <c r="B8163" i="119"/>
  <c r="D8162" i="119"/>
  <c r="B7428" i="119"/>
  <c r="D7427" i="119"/>
  <c r="A7427" i="119"/>
  <c r="A8523" i="119"/>
  <c r="B8524" i="119"/>
  <c r="D8523" i="119"/>
  <c r="B9337" i="119"/>
  <c r="A9337" i="119" s="1"/>
  <c r="D9336" i="119"/>
  <c r="A2716" i="119"/>
  <c r="B2717" i="119"/>
  <c r="D2716" i="119"/>
  <c r="D317" i="119"/>
  <c r="A317" i="119"/>
  <c r="B318" i="119"/>
  <c r="A5688" i="119"/>
  <c r="B5689" i="119"/>
  <c r="D5688" i="119"/>
  <c r="B1877" i="125" l="1"/>
  <c r="D1876" i="125"/>
  <c r="A1497" i="125"/>
  <c r="D1497" i="125"/>
  <c r="B1498" i="125"/>
  <c r="D3600" i="124"/>
  <c r="A3600" i="124"/>
  <c r="B3601" i="124"/>
  <c r="D3967" i="124"/>
  <c r="A3967" i="124"/>
  <c r="B3968" i="124"/>
  <c r="D3235" i="124"/>
  <c r="A3235" i="124"/>
  <c r="B3236" i="124"/>
  <c r="D2421" i="124"/>
  <c r="A2421" i="124"/>
  <c r="B2422" i="124"/>
  <c r="B377" i="123"/>
  <c r="D376" i="123"/>
  <c r="A376" i="123"/>
  <c r="B2992" i="123"/>
  <c r="D2991" i="123"/>
  <c r="A2991" i="123"/>
  <c r="A2660" i="123"/>
  <c r="B2661" i="123"/>
  <c r="D2660" i="123"/>
  <c r="D3439" i="123"/>
  <c r="B3440" i="123"/>
  <c r="A3439" i="123"/>
  <c r="B9848" i="119"/>
  <c r="A9848" i="119" s="1"/>
  <c r="D9847" i="119"/>
  <c r="A7428" i="119"/>
  <c r="D7428" i="119"/>
  <c r="B7429" i="119"/>
  <c r="D2717" i="119"/>
  <c r="A2717" i="119"/>
  <c r="B2718" i="119"/>
  <c r="B9338" i="119"/>
  <c r="A9338" i="119" s="1"/>
  <c r="D9337" i="119"/>
  <c r="B8164" i="119"/>
  <c r="D8163" i="119"/>
  <c r="A8163" i="119"/>
  <c r="B7063" i="119"/>
  <c r="D7062" i="119"/>
  <c r="A7062" i="119"/>
  <c r="B8525" i="119"/>
  <c r="A8524" i="119"/>
  <c r="D8524" i="119"/>
  <c r="B7797" i="119"/>
  <c r="A7796" i="119"/>
  <c r="D7796" i="119"/>
  <c r="B5690" i="119"/>
  <c r="D5689" i="119"/>
  <c r="A5689" i="119"/>
  <c r="B319" i="119"/>
  <c r="D318" i="119"/>
  <c r="A318" i="119"/>
  <c r="D1877" i="125" l="1"/>
  <c r="B1878" i="125"/>
  <c r="B1499" i="125"/>
  <c r="D1498" i="125"/>
  <c r="A1498" i="125"/>
  <c r="B3237" i="124"/>
  <c r="D3236" i="124"/>
  <c r="A3236" i="124"/>
  <c r="A2422" i="124"/>
  <c r="B2423" i="124"/>
  <c r="D2422" i="124"/>
  <c r="D3968" i="124"/>
  <c r="A3968" i="124"/>
  <c r="B3969" i="124"/>
  <c r="A3601" i="124"/>
  <c r="B3602" i="124"/>
  <c r="D3601" i="124"/>
  <c r="A377" i="123"/>
  <c r="B378" i="123"/>
  <c r="D377" i="123"/>
  <c r="A2992" i="123"/>
  <c r="B2993" i="123"/>
  <c r="D2992" i="123"/>
  <c r="A3440" i="123"/>
  <c r="B3441" i="123"/>
  <c r="D3440" i="123"/>
  <c r="D2661" i="123"/>
  <c r="A2661" i="123"/>
  <c r="B2662" i="123"/>
  <c r="B9849" i="119"/>
  <c r="A9849" i="119" s="1"/>
  <c r="D9848" i="119"/>
  <c r="A8164" i="119"/>
  <c r="B8165" i="119"/>
  <c r="D8164" i="119"/>
  <c r="B7430" i="119"/>
  <c r="D7429" i="119"/>
  <c r="A7429" i="119"/>
  <c r="A7063" i="119"/>
  <c r="B7064" i="119"/>
  <c r="D7063" i="119"/>
  <c r="D7797" i="119"/>
  <c r="A7797" i="119"/>
  <c r="B7798" i="119"/>
  <c r="B9339" i="119"/>
  <c r="A9339" i="119" s="1"/>
  <c r="D9338" i="119"/>
  <c r="A8525" i="119"/>
  <c r="B8526" i="119"/>
  <c r="D8525" i="119"/>
  <c r="A2718" i="119"/>
  <c r="D2718" i="119"/>
  <c r="B2719" i="119"/>
  <c r="B320" i="119"/>
  <c r="D319" i="119"/>
  <c r="A319" i="119"/>
  <c r="A5690" i="119"/>
  <c r="B5691" i="119"/>
  <c r="D5690" i="119"/>
  <c r="B1879" i="125" l="1"/>
  <c r="D1878" i="125"/>
  <c r="A1499" i="125"/>
  <c r="D1499" i="125"/>
  <c r="B1500" i="125"/>
  <c r="B3970" i="124"/>
  <c r="D3969" i="124"/>
  <c r="A3969" i="124"/>
  <c r="D3237" i="124"/>
  <c r="A3237" i="124"/>
  <c r="B3238" i="124"/>
  <c r="D2423" i="124"/>
  <c r="A2423" i="124"/>
  <c r="B2424" i="124"/>
  <c r="D3602" i="124"/>
  <c r="A3602" i="124"/>
  <c r="B3603" i="124"/>
  <c r="B2994" i="123"/>
  <c r="D2993" i="123"/>
  <c r="A2993" i="123"/>
  <c r="B379" i="123"/>
  <c r="D378" i="123"/>
  <c r="A378" i="123"/>
  <c r="A2662" i="123"/>
  <c r="B2663" i="123"/>
  <c r="D2662" i="123"/>
  <c r="D3441" i="123"/>
  <c r="A3441" i="123"/>
  <c r="B3442" i="123"/>
  <c r="B9850" i="119"/>
  <c r="A9850" i="119" s="1"/>
  <c r="D9849" i="119"/>
  <c r="B8527" i="119"/>
  <c r="A8526" i="119"/>
  <c r="D8526" i="119"/>
  <c r="B7065" i="119"/>
  <c r="D7064" i="119"/>
  <c r="A7064" i="119"/>
  <c r="B9340" i="119"/>
  <c r="A9340" i="119" s="1"/>
  <c r="D9339" i="119"/>
  <c r="A2719" i="119"/>
  <c r="B2720" i="119"/>
  <c r="D2719" i="119"/>
  <c r="B7799" i="119"/>
  <c r="D7798" i="119"/>
  <c r="A7798" i="119"/>
  <c r="A7430" i="119"/>
  <c r="D7430" i="119"/>
  <c r="B7431" i="119"/>
  <c r="B8166" i="119"/>
  <c r="D8165" i="119"/>
  <c r="A8165" i="119"/>
  <c r="B5692" i="119"/>
  <c r="D5691" i="119"/>
  <c r="A5691" i="119"/>
  <c r="A320" i="119"/>
  <c r="B321" i="119"/>
  <c r="D320" i="119"/>
  <c r="D1879" i="125" l="1"/>
  <c r="B1880" i="125"/>
  <c r="B1501" i="125"/>
  <c r="D1500" i="125"/>
  <c r="A1500" i="125"/>
  <c r="A3603" i="124"/>
  <c r="B3604" i="124"/>
  <c r="D3603" i="124"/>
  <c r="A2424" i="124"/>
  <c r="B2425" i="124"/>
  <c r="D2424" i="124"/>
  <c r="D3970" i="124"/>
  <c r="A3970" i="124"/>
  <c r="B3971" i="124"/>
  <c r="B3239" i="124"/>
  <c r="D3238" i="124"/>
  <c r="A3238" i="124"/>
  <c r="A379" i="123"/>
  <c r="B380" i="123"/>
  <c r="D379" i="123"/>
  <c r="A2994" i="123"/>
  <c r="B2995" i="123"/>
  <c r="D2994" i="123"/>
  <c r="D2663" i="123"/>
  <c r="A2663" i="123"/>
  <c r="B2664" i="123"/>
  <c r="A3442" i="123"/>
  <c r="B3443" i="123"/>
  <c r="D3442" i="123"/>
  <c r="B9851" i="119"/>
  <c r="A9851" i="119" s="1"/>
  <c r="D9850" i="119"/>
  <c r="B9341" i="119"/>
  <c r="A9341" i="119" s="1"/>
  <c r="D9340" i="119"/>
  <c r="A7065" i="119"/>
  <c r="B7066" i="119"/>
  <c r="D7065" i="119"/>
  <c r="D7799" i="119"/>
  <c r="A7799" i="119"/>
  <c r="B7800" i="119"/>
  <c r="A2720" i="119"/>
  <c r="B2721" i="119"/>
  <c r="D2720" i="119"/>
  <c r="B7432" i="119"/>
  <c r="D7431" i="119"/>
  <c r="A7431" i="119"/>
  <c r="A8166" i="119"/>
  <c r="D8166" i="119"/>
  <c r="B8167" i="119"/>
  <c r="A8527" i="119"/>
  <c r="B8528" i="119"/>
  <c r="D8527" i="119"/>
  <c r="B322" i="119"/>
  <c r="D321" i="119"/>
  <c r="A321" i="119"/>
  <c r="A5692" i="119"/>
  <c r="B5693" i="119"/>
  <c r="D5692" i="119"/>
  <c r="B1881" i="125" l="1"/>
  <c r="D1880" i="125"/>
  <c r="A1501" i="125"/>
  <c r="B1502" i="125"/>
  <c r="D1501" i="125"/>
  <c r="D2425" i="124"/>
  <c r="A2425" i="124"/>
  <c r="B2426" i="124"/>
  <c r="D3604" i="124"/>
  <c r="A3604" i="124"/>
  <c r="B3605" i="124"/>
  <c r="D3239" i="124"/>
  <c r="A3239" i="124"/>
  <c r="B3240" i="124"/>
  <c r="A3971" i="124"/>
  <c r="D3971" i="124"/>
  <c r="B3972" i="124"/>
  <c r="B2996" i="123"/>
  <c r="D2995" i="123"/>
  <c r="A2995" i="123"/>
  <c r="B381" i="123"/>
  <c r="D380" i="123"/>
  <c r="A380" i="123"/>
  <c r="D3443" i="123"/>
  <c r="B3444" i="123"/>
  <c r="A3443" i="123"/>
  <c r="A2664" i="123"/>
  <c r="B2665" i="123"/>
  <c r="D2664" i="123"/>
  <c r="B9852" i="119"/>
  <c r="A9852" i="119" s="1"/>
  <c r="D9851" i="119"/>
  <c r="B8529" i="119"/>
  <c r="A8528" i="119"/>
  <c r="D8528" i="119"/>
  <c r="B7067" i="119"/>
  <c r="D7066" i="119"/>
  <c r="A7066" i="119"/>
  <c r="D8167" i="119"/>
  <c r="B8168" i="119"/>
  <c r="A8167" i="119"/>
  <c r="A7432" i="119"/>
  <c r="D7432" i="119"/>
  <c r="B7433" i="119"/>
  <c r="B9342" i="119"/>
  <c r="A9342" i="119" s="1"/>
  <c r="D9341" i="119"/>
  <c r="A2721" i="119"/>
  <c r="D2721" i="119"/>
  <c r="B2722" i="119"/>
  <c r="B7801" i="119"/>
  <c r="D7800" i="119"/>
  <c r="A7800" i="119"/>
  <c r="B5694" i="119"/>
  <c r="D5693" i="119"/>
  <c r="A5693" i="119"/>
  <c r="D322" i="119"/>
  <c r="A322" i="119"/>
  <c r="B323" i="119"/>
  <c r="D1881" i="125" l="1"/>
  <c r="B1882" i="125"/>
  <c r="B1503" i="125"/>
  <c r="D1502" i="125"/>
  <c r="A1502" i="125"/>
  <c r="B3241" i="124"/>
  <c r="D3240" i="124"/>
  <c r="A3240" i="124"/>
  <c r="D3972" i="124"/>
  <c r="A3972" i="124"/>
  <c r="B3973" i="124"/>
  <c r="A3605" i="124"/>
  <c r="B3606" i="124"/>
  <c r="D3605" i="124"/>
  <c r="A2426" i="124"/>
  <c r="B2427" i="124"/>
  <c r="D2426" i="124"/>
  <c r="A381" i="123"/>
  <c r="B382" i="123"/>
  <c r="D381" i="123"/>
  <c r="A2996" i="123"/>
  <c r="B2997" i="123"/>
  <c r="D2996" i="123"/>
  <c r="A3444" i="123"/>
  <c r="B3445" i="123"/>
  <c r="D3444" i="123"/>
  <c r="D2665" i="123"/>
  <c r="A2665" i="123"/>
  <c r="B2666" i="123"/>
  <c r="B9853" i="119"/>
  <c r="A9853" i="119" s="1"/>
  <c r="D9852" i="119"/>
  <c r="B9343" i="119"/>
  <c r="A9343" i="119" s="1"/>
  <c r="D9342" i="119"/>
  <c r="A8168" i="119"/>
  <c r="B8169" i="119"/>
  <c r="D8168" i="119"/>
  <c r="A8529" i="119"/>
  <c r="B8530" i="119"/>
  <c r="D8529" i="119"/>
  <c r="A2722" i="119"/>
  <c r="D2722" i="119"/>
  <c r="B2723" i="119"/>
  <c r="B7434" i="119"/>
  <c r="D7433" i="119"/>
  <c r="A7433" i="119"/>
  <c r="A7067" i="119"/>
  <c r="B7068" i="119"/>
  <c r="D7067" i="119"/>
  <c r="D7801" i="119"/>
  <c r="A7801" i="119"/>
  <c r="B7802" i="119"/>
  <c r="A323" i="119"/>
  <c r="B324" i="119"/>
  <c r="D323" i="119"/>
  <c r="A5694" i="119"/>
  <c r="B5695" i="119"/>
  <c r="D5694" i="119"/>
  <c r="B1883" i="125" l="1"/>
  <c r="D1882" i="125"/>
  <c r="A1503" i="125"/>
  <c r="B1504" i="125"/>
  <c r="D1503" i="125"/>
  <c r="B3974" i="124"/>
  <c r="D3973" i="124"/>
  <c r="A3973" i="124"/>
  <c r="D3241" i="124"/>
  <c r="A3241" i="124"/>
  <c r="B3242" i="124"/>
  <c r="D2427" i="124"/>
  <c r="A2427" i="124"/>
  <c r="B2428" i="124"/>
  <c r="D3606" i="124"/>
  <c r="A3606" i="124"/>
  <c r="B3607" i="124"/>
  <c r="D3445" i="123"/>
  <c r="B3446" i="123"/>
  <c r="A3445" i="123"/>
  <c r="B2998" i="123"/>
  <c r="D2997" i="123"/>
  <c r="A2997" i="123"/>
  <c r="A2666" i="123"/>
  <c r="B2667" i="123"/>
  <c r="D2666" i="123"/>
  <c r="B383" i="123"/>
  <c r="D382" i="123"/>
  <c r="A382" i="123"/>
  <c r="B9854" i="119"/>
  <c r="A9854" i="119" s="1"/>
  <c r="D9853" i="119"/>
  <c r="D8169" i="119"/>
  <c r="B8170" i="119"/>
  <c r="A8169" i="119"/>
  <c r="B9344" i="119"/>
  <c r="A9344" i="119" s="1"/>
  <c r="D9343" i="119"/>
  <c r="B7069" i="119"/>
  <c r="D7068" i="119"/>
  <c r="A7068" i="119"/>
  <c r="A7434" i="119"/>
  <c r="D7434" i="119"/>
  <c r="B7435" i="119"/>
  <c r="B8531" i="119"/>
  <c r="A8530" i="119"/>
  <c r="D8530" i="119"/>
  <c r="D2723" i="119"/>
  <c r="B2724" i="119"/>
  <c r="A2723" i="119"/>
  <c r="B7803" i="119"/>
  <c r="D7802" i="119"/>
  <c r="A7802" i="119"/>
  <c r="B5696" i="119"/>
  <c r="D5695" i="119"/>
  <c r="A5695" i="119"/>
  <c r="B325" i="119"/>
  <c r="D324" i="119"/>
  <c r="A324" i="119"/>
  <c r="D1883" i="125" l="1"/>
  <c r="B1884" i="125"/>
  <c r="B1505" i="125"/>
  <c r="D1504" i="125"/>
  <c r="A1504" i="125"/>
  <c r="A2428" i="124"/>
  <c r="B2429" i="124"/>
  <c r="D2428" i="124"/>
  <c r="D3974" i="124"/>
  <c r="A3974" i="124"/>
  <c r="B3975" i="124"/>
  <c r="A3607" i="124"/>
  <c r="B3608" i="124"/>
  <c r="D3607" i="124"/>
  <c r="B3243" i="124"/>
  <c r="D3242" i="124"/>
  <c r="A3242" i="124"/>
  <c r="A2998" i="123"/>
  <c r="B2999" i="123"/>
  <c r="D2998" i="123"/>
  <c r="A3446" i="123"/>
  <c r="B3447" i="123"/>
  <c r="D3446" i="123"/>
  <c r="A383" i="123"/>
  <c r="B384" i="123"/>
  <c r="D383" i="123"/>
  <c r="D2667" i="123"/>
  <c r="A2667" i="123"/>
  <c r="B2668" i="123"/>
  <c r="B9855" i="119"/>
  <c r="A9855" i="119" s="1"/>
  <c r="D9854" i="119"/>
  <c r="A8531" i="119"/>
  <c r="B8532" i="119"/>
  <c r="D8531" i="119"/>
  <c r="B9345" i="119"/>
  <c r="A9345" i="119" s="1"/>
  <c r="D9344" i="119"/>
  <c r="B7436" i="119"/>
  <c r="D7435" i="119"/>
  <c r="A7435" i="119"/>
  <c r="B2725" i="119"/>
  <c r="A2724" i="119"/>
  <c r="D2724" i="119"/>
  <c r="A7069" i="119"/>
  <c r="B7070" i="119"/>
  <c r="D7069" i="119"/>
  <c r="A8170" i="119"/>
  <c r="B8171" i="119"/>
  <c r="D8170" i="119"/>
  <c r="D7803" i="119"/>
  <c r="A7803" i="119"/>
  <c r="B7804" i="119"/>
  <c r="D325" i="119"/>
  <c r="A325" i="119"/>
  <c r="B326" i="119"/>
  <c r="A5696" i="119"/>
  <c r="B5697" i="119"/>
  <c r="D5696" i="119"/>
  <c r="B1885" i="125" l="1"/>
  <c r="D1884" i="125"/>
  <c r="A1505" i="125"/>
  <c r="B1506" i="125"/>
  <c r="D1505" i="125"/>
  <c r="D2429" i="124"/>
  <c r="A2429" i="124"/>
  <c r="B2430" i="124"/>
  <c r="B3976" i="124"/>
  <c r="D3975" i="124"/>
  <c r="A3975" i="124"/>
  <c r="D3243" i="124"/>
  <c r="A3243" i="124"/>
  <c r="B3244" i="124"/>
  <c r="D3608" i="124"/>
  <c r="A3608" i="124"/>
  <c r="B3609" i="124"/>
  <c r="A2668" i="123"/>
  <c r="B2669" i="123"/>
  <c r="D2668" i="123"/>
  <c r="D3447" i="123"/>
  <c r="B3448" i="123"/>
  <c r="A3447" i="123"/>
  <c r="B385" i="123"/>
  <c r="D384" i="123"/>
  <c r="A384" i="123"/>
  <c r="B3000" i="123"/>
  <c r="D2999" i="123"/>
  <c r="A2999" i="123"/>
  <c r="B9856" i="119"/>
  <c r="A9856" i="119" s="1"/>
  <c r="D9855" i="119"/>
  <c r="A7436" i="119"/>
  <c r="D7436" i="119"/>
  <c r="B7437" i="119"/>
  <c r="B7805" i="119"/>
  <c r="A7804" i="119"/>
  <c r="D7804" i="119"/>
  <c r="B9346" i="119"/>
  <c r="A9346" i="119" s="1"/>
  <c r="D9345" i="119"/>
  <c r="D8171" i="119"/>
  <c r="A8171" i="119"/>
  <c r="B8172" i="119"/>
  <c r="A2725" i="119"/>
  <c r="B2726" i="119"/>
  <c r="D2725" i="119"/>
  <c r="B8533" i="119"/>
  <c r="A8532" i="119"/>
  <c r="D8532" i="119"/>
  <c r="B7071" i="119"/>
  <c r="D7070" i="119"/>
  <c r="A7070" i="119"/>
  <c r="B5698" i="119"/>
  <c r="D5697" i="119"/>
  <c r="A5697" i="119"/>
  <c r="B327" i="119"/>
  <c r="D326" i="119"/>
  <c r="A326" i="119"/>
  <c r="D1885" i="125" l="1"/>
  <c r="B1886" i="125"/>
  <c r="B1507" i="125"/>
  <c r="D1506" i="125"/>
  <c r="A1506" i="125"/>
  <c r="A3609" i="124"/>
  <c r="B3610" i="124"/>
  <c r="D3609" i="124"/>
  <c r="A2430" i="124"/>
  <c r="B2431" i="124"/>
  <c r="D2430" i="124"/>
  <c r="D3976" i="124"/>
  <c r="A3976" i="124"/>
  <c r="B3977" i="124"/>
  <c r="B3245" i="124"/>
  <c r="D3244" i="124"/>
  <c r="A3244" i="124"/>
  <c r="D2669" i="123"/>
  <c r="A2669" i="123"/>
  <c r="B2670" i="123"/>
  <c r="A385" i="123"/>
  <c r="B386" i="123"/>
  <c r="D385" i="123"/>
  <c r="A3000" i="123"/>
  <c r="B3001" i="123"/>
  <c r="D3000" i="123"/>
  <c r="A3448" i="123"/>
  <c r="B3449" i="123"/>
  <c r="D3448" i="123"/>
  <c r="B9857" i="119"/>
  <c r="A9857" i="119" s="1"/>
  <c r="D9856" i="119"/>
  <c r="B9347" i="119"/>
  <c r="A9347" i="119" s="1"/>
  <c r="D9346" i="119"/>
  <c r="A8172" i="119"/>
  <c r="B8173" i="119"/>
  <c r="D8172" i="119"/>
  <c r="A7071" i="119"/>
  <c r="B7072" i="119"/>
  <c r="D7071" i="119"/>
  <c r="B7438" i="119"/>
  <c r="D7437" i="119"/>
  <c r="A7437" i="119"/>
  <c r="D7805" i="119"/>
  <c r="A7805" i="119"/>
  <c r="B7806" i="119"/>
  <c r="D2726" i="119"/>
  <c r="B2727" i="119"/>
  <c r="A2726" i="119"/>
  <c r="A8533" i="119"/>
  <c r="B8534" i="119"/>
  <c r="D8533" i="119"/>
  <c r="B328" i="119"/>
  <c r="D327" i="119"/>
  <c r="A327" i="119"/>
  <c r="A5698" i="119"/>
  <c r="B5699" i="119"/>
  <c r="D5698" i="119"/>
  <c r="B1887" i="125" l="1"/>
  <c r="D1886" i="125"/>
  <c r="A1507" i="125"/>
  <c r="B1508" i="125"/>
  <c r="D1507" i="125"/>
  <c r="D3245" i="124"/>
  <c r="A3245" i="124"/>
  <c r="B3246" i="124"/>
  <c r="D3610" i="124"/>
  <c r="A3610" i="124"/>
  <c r="B3611" i="124"/>
  <c r="A3977" i="124"/>
  <c r="B3978" i="124"/>
  <c r="D3977" i="124"/>
  <c r="D2431" i="124"/>
  <c r="A2431" i="124"/>
  <c r="B2432" i="124"/>
  <c r="B387" i="123"/>
  <c r="D386" i="123"/>
  <c r="A386" i="123"/>
  <c r="B3002" i="123"/>
  <c r="D3001" i="123"/>
  <c r="A3001" i="123"/>
  <c r="A2670" i="123"/>
  <c r="B2671" i="123"/>
  <c r="D2670" i="123"/>
  <c r="D3449" i="123"/>
  <c r="B3450" i="123"/>
  <c r="A3449" i="123"/>
  <c r="D9857" i="119"/>
  <c r="B9858" i="119"/>
  <c r="A9858" i="119" s="1"/>
  <c r="D8173" i="119"/>
  <c r="B8174" i="119"/>
  <c r="A8173" i="119"/>
  <c r="B7807" i="119"/>
  <c r="D7806" i="119"/>
  <c r="A7806" i="119"/>
  <c r="A7438" i="119"/>
  <c r="D7438" i="119"/>
  <c r="B7439" i="119"/>
  <c r="B8535" i="119"/>
  <c r="A8534" i="119"/>
  <c r="D8534" i="119"/>
  <c r="A2727" i="119"/>
  <c r="D2727" i="119"/>
  <c r="B2728" i="119"/>
  <c r="B9348" i="119"/>
  <c r="A9348" i="119" s="1"/>
  <c r="D9347" i="119"/>
  <c r="B7073" i="119"/>
  <c r="D7072" i="119"/>
  <c r="A7072" i="119"/>
  <c r="B5700" i="119"/>
  <c r="D5699" i="119"/>
  <c r="A5699" i="119"/>
  <c r="A328" i="119"/>
  <c r="B329" i="119"/>
  <c r="D328" i="119"/>
  <c r="D1887" i="125" l="1"/>
  <c r="B1888" i="125"/>
  <c r="B1509" i="125"/>
  <c r="D1508" i="125"/>
  <c r="A1508" i="125"/>
  <c r="D3978" i="124"/>
  <c r="A3978" i="124"/>
  <c r="B3979" i="124"/>
  <c r="B3247" i="124"/>
  <c r="D3246" i="124"/>
  <c r="A3246" i="124"/>
  <c r="A2432" i="124"/>
  <c r="B2433" i="124"/>
  <c r="D2432" i="124"/>
  <c r="A3611" i="124"/>
  <c r="B3612" i="124"/>
  <c r="D3611" i="124"/>
  <c r="A3002" i="123"/>
  <c r="B3003" i="123"/>
  <c r="D3002" i="123"/>
  <c r="A387" i="123"/>
  <c r="B388" i="123"/>
  <c r="D387" i="123"/>
  <c r="A3450" i="123"/>
  <c r="B3451" i="123"/>
  <c r="D3450" i="123"/>
  <c r="D2671" i="123"/>
  <c r="A2671" i="123"/>
  <c r="B2672" i="123"/>
  <c r="B9859" i="119"/>
  <c r="A9859" i="119" s="1"/>
  <c r="D9858" i="119"/>
  <c r="A8535" i="119"/>
  <c r="B8536" i="119"/>
  <c r="D8535" i="119"/>
  <c r="B7440" i="119"/>
  <c r="D7439" i="119"/>
  <c r="A7439" i="119"/>
  <c r="A2728" i="119"/>
  <c r="D2728" i="119"/>
  <c r="D7807" i="119"/>
  <c r="A7807" i="119"/>
  <c r="B7808" i="119"/>
  <c r="A8174" i="119"/>
  <c r="B8175" i="119"/>
  <c r="D8174" i="119"/>
  <c r="B9349" i="119"/>
  <c r="A9349" i="119" s="1"/>
  <c r="D9348" i="119"/>
  <c r="A7073" i="119"/>
  <c r="B7074" i="119"/>
  <c r="D7073" i="119"/>
  <c r="B330" i="119"/>
  <c r="D329" i="119"/>
  <c r="A329" i="119"/>
  <c r="A5700" i="119"/>
  <c r="B5701" i="119"/>
  <c r="D5700" i="119"/>
  <c r="B1889" i="125" l="1"/>
  <c r="D1888" i="125"/>
  <c r="A1509" i="125"/>
  <c r="D1509" i="125"/>
  <c r="B1510" i="125"/>
  <c r="D3247" i="124"/>
  <c r="A3247" i="124"/>
  <c r="B3248" i="124"/>
  <c r="A3979" i="124"/>
  <c r="D3979" i="124"/>
  <c r="B3980" i="124"/>
  <c r="D3612" i="124"/>
  <c r="A3612" i="124"/>
  <c r="B3613" i="124"/>
  <c r="D2433" i="124"/>
  <c r="A2433" i="124"/>
  <c r="B2434" i="124"/>
  <c r="D3451" i="123"/>
  <c r="B3452" i="123"/>
  <c r="A3451" i="123"/>
  <c r="A2672" i="123"/>
  <c r="B2673" i="123"/>
  <c r="D2672" i="123"/>
  <c r="B3004" i="123"/>
  <c r="D3003" i="123"/>
  <c r="A3003" i="123"/>
  <c r="B389" i="123"/>
  <c r="D388" i="123"/>
  <c r="A388" i="123"/>
  <c r="B9860" i="119"/>
  <c r="A9860" i="119" s="1"/>
  <c r="D9859" i="119"/>
  <c r="A7440" i="119"/>
  <c r="D7440" i="119"/>
  <c r="B7441" i="119"/>
  <c r="D8175" i="119"/>
  <c r="B8176" i="119"/>
  <c r="A8175" i="119"/>
  <c r="B7075" i="119"/>
  <c r="D7074" i="119"/>
  <c r="A7074" i="119"/>
  <c r="B7809" i="119"/>
  <c r="D7808" i="119"/>
  <c r="A7808" i="119"/>
  <c r="B8537" i="119"/>
  <c r="A8536" i="119"/>
  <c r="D8536" i="119"/>
  <c r="B9350" i="119"/>
  <c r="A9350" i="119" s="1"/>
  <c r="D9349" i="119"/>
  <c r="B5702" i="119"/>
  <c r="D5701" i="119"/>
  <c r="A5701" i="119"/>
  <c r="D330" i="119"/>
  <c r="A330" i="119"/>
  <c r="B331" i="119"/>
  <c r="D1889" i="125" l="1"/>
  <c r="B1890" i="125"/>
  <c r="B1511" i="125"/>
  <c r="D1510" i="125"/>
  <c r="A1510" i="125"/>
  <c r="A3613" i="124"/>
  <c r="B3614" i="124"/>
  <c r="D3613" i="124"/>
  <c r="A2434" i="124"/>
  <c r="B2435" i="124"/>
  <c r="D2434" i="124"/>
  <c r="B3249" i="124"/>
  <c r="D3248" i="124"/>
  <c r="A3248" i="124"/>
  <c r="D3980" i="124"/>
  <c r="A3980" i="124"/>
  <c r="B3981" i="124"/>
  <c r="B2674" i="123"/>
  <c r="A2673" i="123"/>
  <c r="D2673" i="123"/>
  <c r="A3004" i="123"/>
  <c r="B3005" i="123"/>
  <c r="D3004" i="123"/>
  <c r="A3452" i="123"/>
  <c r="B3453" i="123"/>
  <c r="D3452" i="123"/>
  <c r="A389" i="123"/>
  <c r="B390" i="123"/>
  <c r="D389" i="123"/>
  <c r="B9861" i="119"/>
  <c r="A9861" i="119" s="1"/>
  <c r="D9860" i="119"/>
  <c r="A8176" i="119"/>
  <c r="B8177" i="119"/>
  <c r="D8176" i="119"/>
  <c r="D7809" i="119"/>
  <c r="A7809" i="119"/>
  <c r="B7810" i="119"/>
  <c r="B9351" i="119"/>
  <c r="A9351" i="119" s="1"/>
  <c r="D9350" i="119"/>
  <c r="A8537" i="119"/>
  <c r="B8538" i="119"/>
  <c r="D8537" i="119"/>
  <c r="B7442" i="119"/>
  <c r="D7441" i="119"/>
  <c r="A7441" i="119"/>
  <c r="A7075" i="119"/>
  <c r="B7076" i="119"/>
  <c r="D7075" i="119"/>
  <c r="A331" i="119"/>
  <c r="B332" i="119"/>
  <c r="D331" i="119"/>
  <c r="A5702" i="119"/>
  <c r="B5703" i="119"/>
  <c r="D5702" i="119"/>
  <c r="B1891" i="125" l="1"/>
  <c r="D1890" i="125"/>
  <c r="A1511" i="125"/>
  <c r="B1512" i="125"/>
  <c r="D1511" i="125"/>
  <c r="D3614" i="124"/>
  <c r="A3614" i="124"/>
  <c r="B3615" i="124"/>
  <c r="D3981" i="124"/>
  <c r="A3981" i="124"/>
  <c r="B3982" i="124"/>
  <c r="D3249" i="124"/>
  <c r="A3249" i="124"/>
  <c r="B3250" i="124"/>
  <c r="D2435" i="124"/>
  <c r="A2435" i="124"/>
  <c r="B2436" i="124"/>
  <c r="B391" i="123"/>
  <c r="D390" i="123"/>
  <c r="A390" i="123"/>
  <c r="B3006" i="123"/>
  <c r="D3005" i="123"/>
  <c r="A3005" i="123"/>
  <c r="D3453" i="123"/>
  <c r="A3453" i="123"/>
  <c r="B3454" i="123"/>
  <c r="A2674" i="123"/>
  <c r="D2674" i="123"/>
  <c r="B2675" i="123"/>
  <c r="D9861" i="119"/>
  <c r="B9862" i="119"/>
  <c r="A9862" i="119" s="1"/>
  <c r="B9352" i="119"/>
  <c r="A9352" i="119" s="1"/>
  <c r="D9351" i="119"/>
  <c r="B7077" i="119"/>
  <c r="D7076" i="119"/>
  <c r="A7076" i="119"/>
  <c r="D8177" i="119"/>
  <c r="B8178" i="119"/>
  <c r="A8177" i="119"/>
  <c r="A7442" i="119"/>
  <c r="D7442" i="119"/>
  <c r="B7443" i="119"/>
  <c r="B8539" i="119"/>
  <c r="A8538" i="119"/>
  <c r="D8538" i="119"/>
  <c r="B7811" i="119"/>
  <c r="D7810" i="119"/>
  <c r="A7810" i="119"/>
  <c r="B5704" i="119"/>
  <c r="D5703" i="119"/>
  <c r="A5703" i="119"/>
  <c r="B333" i="119"/>
  <c r="D332" i="119"/>
  <c r="A332" i="119"/>
  <c r="D1891" i="125" l="1"/>
  <c r="B1892" i="125"/>
  <c r="B1513" i="125"/>
  <c r="D1512" i="125"/>
  <c r="A1512" i="125"/>
  <c r="D3982" i="124"/>
  <c r="A3982" i="124"/>
  <c r="B3983" i="124"/>
  <c r="B3251" i="124"/>
  <c r="D3250" i="124"/>
  <c r="A3250" i="124"/>
  <c r="A2436" i="124"/>
  <c r="B2437" i="124"/>
  <c r="D2436" i="124"/>
  <c r="A3615" i="124"/>
  <c r="B3616" i="124"/>
  <c r="D3615" i="124"/>
  <c r="A3006" i="123"/>
  <c r="B3007" i="123"/>
  <c r="D3006" i="123"/>
  <c r="A3454" i="123"/>
  <c r="B3455" i="123"/>
  <c r="D3454" i="123"/>
  <c r="B2676" i="123"/>
  <c r="D2675" i="123"/>
  <c r="A2675" i="123"/>
  <c r="A391" i="123"/>
  <c r="B392" i="123"/>
  <c r="D391" i="123"/>
  <c r="B9863" i="119"/>
  <c r="A9863" i="119" s="1"/>
  <c r="D9862" i="119"/>
  <c r="A8178" i="119"/>
  <c r="B8179" i="119"/>
  <c r="D8178" i="119"/>
  <c r="B7444" i="119"/>
  <c r="D7443" i="119"/>
  <c r="A7443" i="119"/>
  <c r="A7077" i="119"/>
  <c r="B7078" i="119"/>
  <c r="D7077" i="119"/>
  <c r="A8539" i="119"/>
  <c r="B8540" i="119"/>
  <c r="D8539" i="119"/>
  <c r="D7811" i="119"/>
  <c r="A7811" i="119"/>
  <c r="B7812" i="119"/>
  <c r="B9353" i="119"/>
  <c r="A9353" i="119" s="1"/>
  <c r="D9352" i="119"/>
  <c r="D333" i="119"/>
  <c r="A333" i="119"/>
  <c r="B334" i="119"/>
  <c r="A5704" i="119"/>
  <c r="B5705" i="119"/>
  <c r="D5704" i="119"/>
  <c r="B1893" i="125" l="1"/>
  <c r="D1892" i="125"/>
  <c r="A1513" i="125"/>
  <c r="D1513" i="125"/>
  <c r="B1514" i="125"/>
  <c r="D3251" i="124"/>
  <c r="A3251" i="124"/>
  <c r="B3252" i="124"/>
  <c r="D3616" i="124"/>
  <c r="A3616" i="124"/>
  <c r="B3617" i="124"/>
  <c r="D3983" i="124"/>
  <c r="B3984" i="124"/>
  <c r="A3983" i="124"/>
  <c r="D2437" i="124"/>
  <c r="A2437" i="124"/>
  <c r="B2438" i="124"/>
  <c r="A2676" i="123"/>
  <c r="B2677" i="123"/>
  <c r="D2676" i="123"/>
  <c r="B3008" i="123"/>
  <c r="D3007" i="123"/>
  <c r="A3007" i="123"/>
  <c r="B393" i="123"/>
  <c r="D392" i="123"/>
  <c r="A392" i="123"/>
  <c r="D3455" i="123"/>
  <c r="B3456" i="123"/>
  <c r="A3455" i="123"/>
  <c r="B9864" i="119"/>
  <c r="A9864" i="119" s="1"/>
  <c r="D9863" i="119"/>
  <c r="B7079" i="119"/>
  <c r="D7078" i="119"/>
  <c r="A7078" i="119"/>
  <c r="A7444" i="119"/>
  <c r="D7444" i="119"/>
  <c r="B7445" i="119"/>
  <c r="B7813" i="119"/>
  <c r="A7812" i="119"/>
  <c r="D7812" i="119"/>
  <c r="B8541" i="119"/>
  <c r="A8540" i="119"/>
  <c r="D8540" i="119"/>
  <c r="B9354" i="119"/>
  <c r="A9354" i="119" s="1"/>
  <c r="D9353" i="119"/>
  <c r="D8179" i="119"/>
  <c r="B8180" i="119"/>
  <c r="A8179" i="119"/>
  <c r="B5706" i="119"/>
  <c r="D5705" i="119"/>
  <c r="A5705" i="119"/>
  <c r="B335" i="119"/>
  <c r="D334" i="119"/>
  <c r="A334" i="119"/>
  <c r="D1893" i="125" l="1"/>
  <c r="B1894" i="125"/>
  <c r="B1515" i="125"/>
  <c r="D1514" i="125"/>
  <c r="A1514" i="125"/>
  <c r="D3984" i="124"/>
  <c r="A3984" i="124"/>
  <c r="B3985" i="124"/>
  <c r="B3253" i="124"/>
  <c r="D3252" i="124"/>
  <c r="A3252" i="124"/>
  <c r="A3617" i="124"/>
  <c r="B3618" i="124"/>
  <c r="D3617" i="124"/>
  <c r="A2438" i="124"/>
  <c r="B2439" i="124"/>
  <c r="D2438" i="124"/>
  <c r="A393" i="123"/>
  <c r="B394" i="123"/>
  <c r="D393" i="123"/>
  <c r="A3456" i="123"/>
  <c r="B3457" i="123"/>
  <c r="D3456" i="123"/>
  <c r="A3008" i="123"/>
  <c r="B3009" i="123"/>
  <c r="D3008" i="123"/>
  <c r="B2678" i="123"/>
  <c r="D2677" i="123"/>
  <c r="A2677" i="123"/>
  <c r="B9865" i="119"/>
  <c r="A9865" i="119" s="1"/>
  <c r="D9864" i="119"/>
  <c r="B7446" i="119"/>
  <c r="D7445" i="119"/>
  <c r="A7445" i="119"/>
  <c r="A8541" i="119"/>
  <c r="B8542" i="119"/>
  <c r="D8541" i="119"/>
  <c r="B9355" i="119"/>
  <c r="A9355" i="119" s="1"/>
  <c r="D9354" i="119"/>
  <c r="A8180" i="119"/>
  <c r="B8181" i="119"/>
  <c r="D8180" i="119"/>
  <c r="D7813" i="119"/>
  <c r="A7813" i="119"/>
  <c r="B7814" i="119"/>
  <c r="A7079" i="119"/>
  <c r="B7080" i="119"/>
  <c r="D7079" i="119"/>
  <c r="B336" i="119"/>
  <c r="D335" i="119"/>
  <c r="A335" i="119"/>
  <c r="A5706" i="119"/>
  <c r="B5707" i="119"/>
  <c r="D5706" i="119"/>
  <c r="B1895" i="125" l="1"/>
  <c r="D1894" i="125"/>
  <c r="A1515" i="125"/>
  <c r="D1515" i="125"/>
  <c r="B1516" i="125"/>
  <c r="D3618" i="124"/>
  <c r="A3618" i="124"/>
  <c r="B3619" i="124"/>
  <c r="A3985" i="124"/>
  <c r="B3986" i="124"/>
  <c r="D3985" i="124"/>
  <c r="D3253" i="124"/>
  <c r="A3253" i="124"/>
  <c r="B3254" i="124"/>
  <c r="D2439" i="124"/>
  <c r="A2439" i="124"/>
  <c r="B2440" i="124"/>
  <c r="A2678" i="123"/>
  <c r="B2679" i="123"/>
  <c r="D2678" i="123"/>
  <c r="D3457" i="123"/>
  <c r="A3457" i="123"/>
  <c r="B3458" i="123"/>
  <c r="B395" i="123"/>
  <c r="D394" i="123"/>
  <c r="A394" i="123"/>
  <c r="B3010" i="123"/>
  <c r="D3009" i="123"/>
  <c r="A3009" i="123"/>
  <c r="B9866" i="119"/>
  <c r="A9866" i="119" s="1"/>
  <c r="D9865" i="119"/>
  <c r="A7446" i="119"/>
  <c r="D7446" i="119"/>
  <c r="B7447" i="119"/>
  <c r="B8543" i="119"/>
  <c r="A8542" i="119"/>
  <c r="D8542" i="119"/>
  <c r="D8181" i="119"/>
  <c r="B8182" i="119"/>
  <c r="A8181" i="119"/>
  <c r="B7815" i="119"/>
  <c r="D7814" i="119"/>
  <c r="A7814" i="119"/>
  <c r="B7081" i="119"/>
  <c r="D7080" i="119"/>
  <c r="A7080" i="119"/>
  <c r="B9356" i="119"/>
  <c r="A9356" i="119" s="1"/>
  <c r="D9355" i="119"/>
  <c r="B5708" i="119"/>
  <c r="D5707" i="119"/>
  <c r="A5707" i="119"/>
  <c r="A336" i="119"/>
  <c r="B337" i="119"/>
  <c r="D336" i="119"/>
  <c r="D1895" i="125" l="1"/>
  <c r="B1896" i="125"/>
  <c r="B1517" i="125"/>
  <c r="D1516" i="125"/>
  <c r="A1516" i="125"/>
  <c r="D3986" i="124"/>
  <c r="A3986" i="124"/>
  <c r="B3987" i="124"/>
  <c r="B3255" i="124"/>
  <c r="D3254" i="124"/>
  <c r="A3254" i="124"/>
  <c r="A2440" i="124"/>
  <c r="B2441" i="124"/>
  <c r="D2440" i="124"/>
  <c r="A3619" i="124"/>
  <c r="B3620" i="124"/>
  <c r="D3619" i="124"/>
  <c r="A3458" i="123"/>
  <c r="D3458" i="123"/>
  <c r="B3459" i="123"/>
  <c r="A3010" i="123"/>
  <c r="B3011" i="123"/>
  <c r="D3010" i="123"/>
  <c r="B2680" i="123"/>
  <c r="D2679" i="123"/>
  <c r="A2679" i="123"/>
  <c r="A395" i="123"/>
  <c r="B396" i="123"/>
  <c r="D395" i="123"/>
  <c r="B9867" i="119"/>
  <c r="A9867" i="119" s="1"/>
  <c r="D9866" i="119"/>
  <c r="D7815" i="119"/>
  <c r="A7815" i="119"/>
  <c r="B7816" i="119"/>
  <c r="B9357" i="119"/>
  <c r="A9357" i="119" s="1"/>
  <c r="D9356" i="119"/>
  <c r="A8543" i="119"/>
  <c r="B8544" i="119"/>
  <c r="D8543" i="119"/>
  <c r="A7081" i="119"/>
  <c r="B7082" i="119"/>
  <c r="D7081" i="119"/>
  <c r="A8182" i="119"/>
  <c r="B8183" i="119"/>
  <c r="D8182" i="119"/>
  <c r="B7448" i="119"/>
  <c r="D7447" i="119"/>
  <c r="A7447" i="119"/>
  <c r="B338" i="119"/>
  <c r="D337" i="119"/>
  <c r="A337" i="119"/>
  <c r="A5708" i="119"/>
  <c r="B5709" i="119"/>
  <c r="D5708" i="119"/>
  <c r="B1897" i="125" l="1"/>
  <c r="D1896" i="125"/>
  <c r="A1517" i="125"/>
  <c r="B1518" i="125"/>
  <c r="D1517" i="125"/>
  <c r="D3255" i="124"/>
  <c r="A3255" i="124"/>
  <c r="B3256" i="124"/>
  <c r="D3620" i="124"/>
  <c r="A3620" i="124"/>
  <c r="B3621" i="124"/>
  <c r="D2441" i="124"/>
  <c r="A2441" i="124"/>
  <c r="B3988" i="124"/>
  <c r="D3987" i="124"/>
  <c r="A3987" i="124"/>
  <c r="A2680" i="123"/>
  <c r="B2681" i="123"/>
  <c r="D2680" i="123"/>
  <c r="B3012" i="123"/>
  <c r="D3011" i="123"/>
  <c r="A3011" i="123"/>
  <c r="B3460" i="123"/>
  <c r="D3459" i="123"/>
  <c r="A3459" i="123"/>
  <c r="B397" i="123"/>
  <c r="D396" i="123"/>
  <c r="A396" i="123"/>
  <c r="B9868" i="119"/>
  <c r="A9868" i="119" s="1"/>
  <c r="D9867" i="119"/>
  <c r="B9358" i="119"/>
  <c r="A9358" i="119" s="1"/>
  <c r="D9357" i="119"/>
  <c r="A7448" i="119"/>
  <c r="D7448" i="119"/>
  <c r="B7449" i="119"/>
  <c r="B8545" i="119"/>
  <c r="A8544" i="119"/>
  <c r="D8544" i="119"/>
  <c r="B7817" i="119"/>
  <c r="D7816" i="119"/>
  <c r="A7816" i="119"/>
  <c r="B7083" i="119"/>
  <c r="D7082" i="119"/>
  <c r="A7082" i="119"/>
  <c r="D8183" i="119"/>
  <c r="B8184" i="119"/>
  <c r="A8183" i="119"/>
  <c r="B5710" i="119"/>
  <c r="D5709" i="119"/>
  <c r="A5709" i="119"/>
  <c r="D338" i="119"/>
  <c r="A338" i="119"/>
  <c r="B339" i="119"/>
  <c r="D1897" i="125" l="1"/>
  <c r="B1898" i="125"/>
  <c r="B1519" i="125"/>
  <c r="D1518" i="125"/>
  <c r="A1518" i="125"/>
  <c r="D3988" i="124"/>
  <c r="A3988" i="124"/>
  <c r="B3989" i="124"/>
  <c r="B3257" i="124"/>
  <c r="D3256" i="124"/>
  <c r="A3256" i="124"/>
  <c r="A3621" i="124"/>
  <c r="B3622" i="124"/>
  <c r="D3621" i="124"/>
  <c r="A397" i="123"/>
  <c r="B398" i="123"/>
  <c r="D397" i="123"/>
  <c r="A3012" i="123"/>
  <c r="B3013" i="123"/>
  <c r="D3012" i="123"/>
  <c r="B2682" i="123"/>
  <c r="D2681" i="123"/>
  <c r="A2681" i="123"/>
  <c r="A3460" i="123"/>
  <c r="B3461" i="123"/>
  <c r="D3460" i="123"/>
  <c r="B9869" i="119"/>
  <c r="A9869" i="119" s="1"/>
  <c r="D9868" i="119"/>
  <c r="D7817" i="119"/>
  <c r="A7817" i="119"/>
  <c r="B7818" i="119"/>
  <c r="A7083" i="119"/>
  <c r="B7084" i="119"/>
  <c r="D7083" i="119"/>
  <c r="A8545" i="119"/>
  <c r="B8546" i="119"/>
  <c r="D8545" i="119"/>
  <c r="A8184" i="119"/>
  <c r="B8185" i="119"/>
  <c r="D8184" i="119"/>
  <c r="B7450" i="119"/>
  <c r="D7449" i="119"/>
  <c r="A7449" i="119"/>
  <c r="B9359" i="119"/>
  <c r="A9359" i="119" s="1"/>
  <c r="D9358" i="119"/>
  <c r="A339" i="119"/>
  <c r="B340" i="119"/>
  <c r="D339" i="119"/>
  <c r="A5710" i="119"/>
  <c r="B5711" i="119"/>
  <c r="D5710" i="119"/>
  <c r="B1899" i="125" l="1"/>
  <c r="D1898" i="125"/>
  <c r="A1519" i="125"/>
  <c r="B1520" i="125"/>
  <c r="D1519" i="125"/>
  <c r="D3622" i="124"/>
  <c r="A3622" i="124"/>
  <c r="B3623" i="124"/>
  <c r="D3257" i="124"/>
  <c r="A3257" i="124"/>
  <c r="B3258" i="124"/>
  <c r="B3990" i="124"/>
  <c r="A3989" i="124"/>
  <c r="D3989" i="124"/>
  <c r="A2682" i="123"/>
  <c r="B2683" i="123"/>
  <c r="D2682" i="123"/>
  <c r="B3014" i="123"/>
  <c r="D3013" i="123"/>
  <c r="A3013" i="123"/>
  <c r="B399" i="123"/>
  <c r="D398" i="123"/>
  <c r="A398" i="123"/>
  <c r="B3462" i="123"/>
  <c r="D3461" i="123"/>
  <c r="A3461" i="123"/>
  <c r="B9870" i="119"/>
  <c r="A9870" i="119" s="1"/>
  <c r="D9869" i="119"/>
  <c r="B7085" i="119"/>
  <c r="D7084" i="119"/>
  <c r="A7084" i="119"/>
  <c r="B7819" i="119"/>
  <c r="D7818" i="119"/>
  <c r="A7818" i="119"/>
  <c r="A7450" i="119"/>
  <c r="D7450" i="119"/>
  <c r="B7451" i="119"/>
  <c r="D8185" i="119"/>
  <c r="B8186" i="119"/>
  <c r="A8185" i="119"/>
  <c r="B9360" i="119"/>
  <c r="A9360" i="119" s="1"/>
  <c r="D9359" i="119"/>
  <c r="B8547" i="119"/>
  <c r="A8546" i="119"/>
  <c r="D8546" i="119"/>
  <c r="B341" i="119"/>
  <c r="D340" i="119"/>
  <c r="A340" i="119"/>
  <c r="B5712" i="119"/>
  <c r="D5711" i="119"/>
  <c r="A5711" i="119"/>
  <c r="D1899" i="125" l="1"/>
  <c r="B1900" i="125"/>
  <c r="B1521" i="125"/>
  <c r="D1520" i="125"/>
  <c r="A1520" i="125"/>
  <c r="D3990" i="124"/>
  <c r="A3990" i="124"/>
  <c r="B3991" i="124"/>
  <c r="A3623" i="124"/>
  <c r="B3624" i="124"/>
  <c r="D3623" i="124"/>
  <c r="B3259" i="124"/>
  <c r="D3258" i="124"/>
  <c r="A3258" i="124"/>
  <c r="A3014" i="123"/>
  <c r="B3015" i="123"/>
  <c r="D3014" i="123"/>
  <c r="A3462" i="123"/>
  <c r="B3463" i="123"/>
  <c r="D3462" i="123"/>
  <c r="A399" i="123"/>
  <c r="B400" i="123"/>
  <c r="D399" i="123"/>
  <c r="B2684" i="123"/>
  <c r="D2683" i="123"/>
  <c r="A2683" i="123"/>
  <c r="B9871" i="119"/>
  <c r="A9871" i="119" s="1"/>
  <c r="D9870" i="119"/>
  <c r="B9361" i="119"/>
  <c r="A9361" i="119" s="1"/>
  <c r="D9360" i="119"/>
  <c r="D7819" i="119"/>
  <c r="A7819" i="119"/>
  <c r="B7820" i="119"/>
  <c r="A8547" i="119"/>
  <c r="B8548" i="119"/>
  <c r="D8547" i="119"/>
  <c r="A8186" i="119"/>
  <c r="B8187" i="119"/>
  <c r="D8186" i="119"/>
  <c r="B7452" i="119"/>
  <c r="D7451" i="119"/>
  <c r="A7451" i="119"/>
  <c r="A7085" i="119"/>
  <c r="B7086" i="119"/>
  <c r="D7085" i="119"/>
  <c r="A5712" i="119"/>
  <c r="B5713" i="119"/>
  <c r="D5712" i="119"/>
  <c r="D341" i="119"/>
  <c r="A341" i="119"/>
  <c r="B342" i="119"/>
  <c r="B1901" i="125" l="1"/>
  <c r="D1900" i="125"/>
  <c r="A1521" i="125"/>
  <c r="B1522" i="125"/>
  <c r="D1521" i="125"/>
  <c r="D3624" i="124"/>
  <c r="A3624" i="124"/>
  <c r="B3625" i="124"/>
  <c r="D3259" i="124"/>
  <c r="A3259" i="124"/>
  <c r="B3260" i="124"/>
  <c r="B3992" i="124"/>
  <c r="D3991" i="124"/>
  <c r="A3991" i="124"/>
  <c r="B401" i="123"/>
  <c r="D400" i="123"/>
  <c r="A400" i="123"/>
  <c r="B3464" i="123"/>
  <c r="D3463" i="123"/>
  <c r="A3463" i="123"/>
  <c r="A2684" i="123"/>
  <c r="B2685" i="123"/>
  <c r="D2684" i="123"/>
  <c r="B3016" i="123"/>
  <c r="D3015" i="123"/>
  <c r="A3015" i="123"/>
  <c r="B9872" i="119"/>
  <c r="A9872" i="119" s="1"/>
  <c r="D9871" i="119"/>
  <c r="B8549" i="119"/>
  <c r="A8548" i="119"/>
  <c r="D8548" i="119"/>
  <c r="D8187" i="119"/>
  <c r="A8187" i="119"/>
  <c r="B8188" i="119"/>
  <c r="B7821" i="119"/>
  <c r="A7820" i="119"/>
  <c r="D7820" i="119"/>
  <c r="B7087" i="119"/>
  <c r="D7086" i="119"/>
  <c r="A7086" i="119"/>
  <c r="B9362" i="119"/>
  <c r="A9362" i="119" s="1"/>
  <c r="D9361" i="119"/>
  <c r="A7452" i="119"/>
  <c r="D7452" i="119"/>
  <c r="B7453" i="119"/>
  <c r="B343" i="119"/>
  <c r="D342" i="119"/>
  <c r="A342" i="119"/>
  <c r="B5714" i="119"/>
  <c r="D5713" i="119"/>
  <c r="A5713" i="119"/>
  <c r="D1901" i="125" l="1"/>
  <c r="B1902" i="125"/>
  <c r="B1523" i="125"/>
  <c r="D1522" i="125"/>
  <c r="A1522" i="125"/>
  <c r="D3992" i="124"/>
  <c r="A3992" i="124"/>
  <c r="B3993" i="124"/>
  <c r="A3625" i="124"/>
  <c r="B3626" i="124"/>
  <c r="D3625" i="124"/>
  <c r="B3261" i="124"/>
  <c r="D3260" i="124"/>
  <c r="A3260" i="124"/>
  <c r="A3464" i="123"/>
  <c r="B3465" i="123"/>
  <c r="D3464" i="123"/>
  <c r="B2686" i="123"/>
  <c r="D2685" i="123"/>
  <c r="A2685" i="123"/>
  <c r="A3016" i="123"/>
  <c r="B3017" i="123"/>
  <c r="D3016" i="123"/>
  <c r="A401" i="123"/>
  <c r="B402" i="123"/>
  <c r="D401" i="123"/>
  <c r="B9873" i="119"/>
  <c r="A9873" i="119" s="1"/>
  <c r="D9872" i="119"/>
  <c r="D7821" i="119"/>
  <c r="A7821" i="119"/>
  <c r="B7822" i="119"/>
  <c r="B9363" i="119"/>
  <c r="A9363" i="119" s="1"/>
  <c r="D9362" i="119"/>
  <c r="A8188" i="119"/>
  <c r="B8189" i="119"/>
  <c r="D8188" i="119"/>
  <c r="B7454" i="119"/>
  <c r="D7453" i="119"/>
  <c r="A7453" i="119"/>
  <c r="A7087" i="119"/>
  <c r="B7088" i="119"/>
  <c r="D7087" i="119"/>
  <c r="A8549" i="119"/>
  <c r="B8550" i="119"/>
  <c r="D8549" i="119"/>
  <c r="A5714" i="119"/>
  <c r="B5715" i="119"/>
  <c r="D5714" i="119"/>
  <c r="B344" i="119"/>
  <c r="D343" i="119"/>
  <c r="A343" i="119"/>
  <c r="B1903" i="125" l="1"/>
  <c r="D1902" i="125"/>
  <c r="A1523" i="125"/>
  <c r="B1524" i="125"/>
  <c r="D1523" i="125"/>
  <c r="D3261" i="124"/>
  <c r="A3261" i="124"/>
  <c r="B3262" i="124"/>
  <c r="B3994" i="124"/>
  <c r="A3993" i="124"/>
  <c r="D3993" i="124"/>
  <c r="D3626" i="124"/>
  <c r="A3626" i="124"/>
  <c r="B3627" i="124"/>
  <c r="B403" i="123"/>
  <c r="D402" i="123"/>
  <c r="A402" i="123"/>
  <c r="B3018" i="123"/>
  <c r="D3017" i="123"/>
  <c r="A3017" i="123"/>
  <c r="A2686" i="123"/>
  <c r="D2686" i="123"/>
  <c r="B2687" i="123"/>
  <c r="B3466" i="123"/>
  <c r="D3465" i="123"/>
  <c r="A3465" i="123"/>
  <c r="D9873" i="119"/>
  <c r="B9874" i="119"/>
  <c r="A9874" i="119" s="1"/>
  <c r="D8189" i="119"/>
  <c r="B8190" i="119"/>
  <c r="A8189" i="119"/>
  <c r="A7454" i="119"/>
  <c r="D7454" i="119"/>
  <c r="B7455" i="119"/>
  <c r="B9364" i="119"/>
  <c r="A9364" i="119" s="1"/>
  <c r="D9363" i="119"/>
  <c r="B7089" i="119"/>
  <c r="D7088" i="119"/>
  <c r="A7088" i="119"/>
  <c r="B7823" i="119"/>
  <c r="D7822" i="119"/>
  <c r="A7822" i="119"/>
  <c r="B8551" i="119"/>
  <c r="A8550" i="119"/>
  <c r="D8550" i="119"/>
  <c r="B5716" i="119"/>
  <c r="D5715" i="119"/>
  <c r="A5715" i="119"/>
  <c r="A344" i="119"/>
  <c r="B345" i="119"/>
  <c r="D344" i="119"/>
  <c r="D1903" i="125" l="1"/>
  <c r="B1904" i="125"/>
  <c r="B1525" i="125"/>
  <c r="D1524" i="125"/>
  <c r="A1524" i="125"/>
  <c r="A3627" i="124"/>
  <c r="B3628" i="124"/>
  <c r="D3627" i="124"/>
  <c r="B3263" i="124"/>
  <c r="D3262" i="124"/>
  <c r="A3262" i="124"/>
  <c r="D3994" i="124"/>
  <c r="A3994" i="124"/>
  <c r="B3995" i="124"/>
  <c r="A3018" i="123"/>
  <c r="B3019" i="123"/>
  <c r="D3018" i="123"/>
  <c r="A3466" i="123"/>
  <c r="B3467" i="123"/>
  <c r="D3466" i="123"/>
  <c r="A403" i="123"/>
  <c r="B404" i="123"/>
  <c r="D403" i="123"/>
  <c r="B2688" i="123"/>
  <c r="D2687" i="123"/>
  <c r="A2687" i="123"/>
  <c r="B9875" i="119"/>
  <c r="A9875" i="119" s="1"/>
  <c r="D9874" i="119"/>
  <c r="B9365" i="119"/>
  <c r="A9365" i="119" s="1"/>
  <c r="D9364" i="119"/>
  <c r="B7456" i="119"/>
  <c r="D7455" i="119"/>
  <c r="A7455" i="119"/>
  <c r="A8551" i="119"/>
  <c r="B8552" i="119"/>
  <c r="D8551" i="119"/>
  <c r="D7823" i="119"/>
  <c r="A7823" i="119"/>
  <c r="B7824" i="119"/>
  <c r="A7089" i="119"/>
  <c r="B7090" i="119"/>
  <c r="D7089" i="119"/>
  <c r="A8190" i="119"/>
  <c r="B8191" i="119"/>
  <c r="D8190" i="119"/>
  <c r="B346" i="119"/>
  <c r="D345" i="119"/>
  <c r="A345" i="119"/>
  <c r="A5716" i="119"/>
  <c r="B5717" i="119"/>
  <c r="D5716" i="119"/>
  <c r="B1905" i="125" l="1"/>
  <c r="D1904" i="125"/>
  <c r="A1525" i="125"/>
  <c r="D1525" i="125"/>
  <c r="B1526" i="125"/>
  <c r="D3263" i="124"/>
  <c r="A3263" i="124"/>
  <c r="B3264" i="124"/>
  <c r="D3628" i="124"/>
  <c r="A3628" i="124"/>
  <c r="B3629" i="124"/>
  <c r="A3995" i="124"/>
  <c r="D3995" i="124"/>
  <c r="B3996" i="124"/>
  <c r="B405" i="123"/>
  <c r="D404" i="123"/>
  <c r="A404" i="123"/>
  <c r="B3020" i="123"/>
  <c r="D3019" i="123"/>
  <c r="A3019" i="123"/>
  <c r="A2688" i="123"/>
  <c r="B2689" i="123"/>
  <c r="D2688" i="123"/>
  <c r="B3468" i="123"/>
  <c r="D3467" i="123"/>
  <c r="A3467" i="123"/>
  <c r="B9876" i="119"/>
  <c r="A9876" i="119" s="1"/>
  <c r="D9875" i="119"/>
  <c r="B9366" i="119"/>
  <c r="A9366" i="119" s="1"/>
  <c r="D9365" i="119"/>
  <c r="D8191" i="119"/>
  <c r="B8192" i="119"/>
  <c r="A8191" i="119"/>
  <c r="B7825" i="119"/>
  <c r="D7824" i="119"/>
  <c r="A7824" i="119"/>
  <c r="A7456" i="119"/>
  <c r="D7456" i="119"/>
  <c r="B7457" i="119"/>
  <c r="B8553" i="119"/>
  <c r="A8552" i="119"/>
  <c r="D8552" i="119"/>
  <c r="B7091" i="119"/>
  <c r="D7090" i="119"/>
  <c r="A7090" i="119"/>
  <c r="B5718" i="119"/>
  <c r="D5717" i="119"/>
  <c r="A5717" i="119"/>
  <c r="D346" i="119"/>
  <c r="A346" i="119"/>
  <c r="B347" i="119"/>
  <c r="D1905" i="125" l="1"/>
  <c r="B1906" i="125"/>
  <c r="B1527" i="125"/>
  <c r="D1526" i="125"/>
  <c r="A1526" i="125"/>
  <c r="B3265" i="124"/>
  <c r="D3264" i="124"/>
  <c r="A3264" i="124"/>
  <c r="D3996" i="124"/>
  <c r="A3996" i="124"/>
  <c r="B3997" i="124"/>
  <c r="A3629" i="124"/>
  <c r="B3630" i="124"/>
  <c r="D3629" i="124"/>
  <c r="A3020" i="123"/>
  <c r="B3021" i="123"/>
  <c r="D3020" i="123"/>
  <c r="A405" i="123"/>
  <c r="B406" i="123"/>
  <c r="D405" i="123"/>
  <c r="A3468" i="123"/>
  <c r="B3469" i="123"/>
  <c r="D3468" i="123"/>
  <c r="B2690" i="123"/>
  <c r="D2689" i="123"/>
  <c r="A2689" i="123"/>
  <c r="B9877" i="119"/>
  <c r="A9877" i="119" s="1"/>
  <c r="D9876" i="119"/>
  <c r="A8192" i="119"/>
  <c r="B8193" i="119"/>
  <c r="D8192" i="119"/>
  <c r="B7458" i="119"/>
  <c r="D7457" i="119"/>
  <c r="A7457" i="119"/>
  <c r="A7091" i="119"/>
  <c r="B7092" i="119"/>
  <c r="D7091" i="119"/>
  <c r="A8553" i="119"/>
  <c r="B8554" i="119"/>
  <c r="D8553" i="119"/>
  <c r="D7825" i="119"/>
  <c r="A7825" i="119"/>
  <c r="B7826" i="119"/>
  <c r="B9367" i="119"/>
  <c r="A9367" i="119" s="1"/>
  <c r="D9366" i="119"/>
  <c r="A347" i="119"/>
  <c r="B348" i="119"/>
  <c r="D347" i="119"/>
  <c r="A5718" i="119"/>
  <c r="B5719" i="119"/>
  <c r="D5718" i="119"/>
  <c r="B1907" i="125" l="1"/>
  <c r="D1906" i="125"/>
  <c r="A1527" i="125"/>
  <c r="B1528" i="125"/>
  <c r="D1527" i="125"/>
  <c r="D3997" i="124"/>
  <c r="A3997" i="124"/>
  <c r="B3998" i="124"/>
  <c r="D3630" i="124"/>
  <c r="A3630" i="124"/>
  <c r="B3631" i="124"/>
  <c r="D3265" i="124"/>
  <c r="A3265" i="124"/>
  <c r="B3266" i="124"/>
  <c r="B407" i="123"/>
  <c r="D406" i="123"/>
  <c r="A406" i="123"/>
  <c r="B3470" i="123"/>
  <c r="D3469" i="123"/>
  <c r="A3469" i="123"/>
  <c r="B3022" i="123"/>
  <c r="D3021" i="123"/>
  <c r="A3021" i="123"/>
  <c r="A2690" i="123"/>
  <c r="D2690" i="123"/>
  <c r="B2691" i="123"/>
  <c r="D9877" i="119"/>
  <c r="B9878" i="119"/>
  <c r="A9878" i="119" s="1"/>
  <c r="D8193" i="119"/>
  <c r="B8194" i="119"/>
  <c r="A8193" i="119"/>
  <c r="B7093" i="119"/>
  <c r="D7092" i="119"/>
  <c r="A7092" i="119"/>
  <c r="B9368" i="119"/>
  <c r="A9368" i="119" s="1"/>
  <c r="D9367" i="119"/>
  <c r="A7458" i="119"/>
  <c r="D7458" i="119"/>
  <c r="B7459" i="119"/>
  <c r="B7827" i="119"/>
  <c r="D7826" i="119"/>
  <c r="A7826" i="119"/>
  <c r="B8555" i="119"/>
  <c r="A8554" i="119"/>
  <c r="D8554" i="119"/>
  <c r="B5720" i="119"/>
  <c r="D5719" i="119"/>
  <c r="A5719" i="119"/>
  <c r="B349" i="119"/>
  <c r="D348" i="119"/>
  <c r="A348" i="119"/>
  <c r="D1907" i="125" l="1"/>
  <c r="B1908" i="125"/>
  <c r="B1529" i="125"/>
  <c r="D1528" i="125"/>
  <c r="A1528" i="125"/>
  <c r="D3998" i="124"/>
  <c r="A3998" i="124"/>
  <c r="B3999" i="124"/>
  <c r="B3267" i="124"/>
  <c r="D3266" i="124"/>
  <c r="A3266" i="124"/>
  <c r="A3631" i="124"/>
  <c r="B3632" i="124"/>
  <c r="D3631" i="124"/>
  <c r="A407" i="123"/>
  <c r="B408" i="123"/>
  <c r="D407" i="123"/>
  <c r="B2692" i="123"/>
  <c r="D2691" i="123"/>
  <c r="A2691" i="123"/>
  <c r="A3022" i="123"/>
  <c r="B3023" i="123"/>
  <c r="D3022" i="123"/>
  <c r="A3470" i="123"/>
  <c r="B3471" i="123"/>
  <c r="D3470" i="123"/>
  <c r="B9879" i="119"/>
  <c r="A9879" i="119" s="1"/>
  <c r="D9878" i="119"/>
  <c r="A7093" i="119"/>
  <c r="B7094" i="119"/>
  <c r="D7093" i="119"/>
  <c r="B9369" i="119"/>
  <c r="A9369" i="119" s="1"/>
  <c r="D9368" i="119"/>
  <c r="B7460" i="119"/>
  <c r="D7459" i="119"/>
  <c r="A7459" i="119"/>
  <c r="A8194" i="119"/>
  <c r="B8195" i="119"/>
  <c r="D8194" i="119"/>
  <c r="D7827" i="119"/>
  <c r="A7827" i="119"/>
  <c r="B7828" i="119"/>
  <c r="A8555" i="119"/>
  <c r="B8556" i="119"/>
  <c r="D8555" i="119"/>
  <c r="A5720" i="119"/>
  <c r="B5721" i="119"/>
  <c r="D5720" i="119"/>
  <c r="D349" i="119"/>
  <c r="A349" i="119"/>
  <c r="B350" i="119"/>
  <c r="B1909" i="125" l="1"/>
  <c r="D1908" i="125"/>
  <c r="A1529" i="125"/>
  <c r="D1529" i="125"/>
  <c r="B1530" i="125"/>
  <c r="D3632" i="124"/>
  <c r="A3632" i="124"/>
  <c r="B3633" i="124"/>
  <c r="D3999" i="124"/>
  <c r="B4000" i="124"/>
  <c r="A3999" i="124"/>
  <c r="D3267" i="124"/>
  <c r="A3267" i="124"/>
  <c r="B3268" i="124"/>
  <c r="B3024" i="123"/>
  <c r="D3023" i="123"/>
  <c r="A3023" i="123"/>
  <c r="B3472" i="123"/>
  <c r="D3471" i="123"/>
  <c r="A3471" i="123"/>
  <c r="A2692" i="123"/>
  <c r="B2693" i="123"/>
  <c r="D2692" i="123"/>
  <c r="B409" i="123"/>
  <c r="D408" i="123"/>
  <c r="A408" i="123"/>
  <c r="B9880" i="119"/>
  <c r="A9880" i="119" s="1"/>
  <c r="D9879" i="119"/>
  <c r="B7829" i="119"/>
  <c r="A7828" i="119"/>
  <c r="D7828" i="119"/>
  <c r="B9370" i="119"/>
  <c r="A9370" i="119" s="1"/>
  <c r="D9369" i="119"/>
  <c r="B8557" i="119"/>
  <c r="A8556" i="119"/>
  <c r="D8556" i="119"/>
  <c r="A7460" i="119"/>
  <c r="D7460" i="119"/>
  <c r="B7461" i="119"/>
  <c r="B7095" i="119"/>
  <c r="D7094" i="119"/>
  <c r="A7094" i="119"/>
  <c r="D8195" i="119"/>
  <c r="B8196" i="119"/>
  <c r="A8195" i="119"/>
  <c r="B351" i="119"/>
  <c r="D350" i="119"/>
  <c r="A350" i="119"/>
  <c r="B5722" i="119"/>
  <c r="D5721" i="119"/>
  <c r="A5721" i="119"/>
  <c r="D1909" i="125" l="1"/>
  <c r="B1910" i="125"/>
  <c r="B1531" i="125"/>
  <c r="D1530" i="125"/>
  <c r="A1530" i="125"/>
  <c r="D4000" i="124"/>
  <c r="A4000" i="124"/>
  <c r="B4001" i="124"/>
  <c r="A3633" i="124"/>
  <c r="B3634" i="124"/>
  <c r="D3633" i="124"/>
  <c r="B3269" i="124"/>
  <c r="D3268" i="124"/>
  <c r="A3268" i="124"/>
  <c r="A3472" i="123"/>
  <c r="D3472" i="123"/>
  <c r="B3473" i="123"/>
  <c r="B2694" i="123"/>
  <c r="D2693" i="123"/>
  <c r="A2693" i="123"/>
  <c r="A409" i="123"/>
  <c r="B410" i="123"/>
  <c r="D409" i="123"/>
  <c r="A3024" i="123"/>
  <c r="B3025" i="123"/>
  <c r="D3024" i="123"/>
  <c r="B9881" i="119"/>
  <c r="A9881" i="119" s="1"/>
  <c r="D9880" i="119"/>
  <c r="D7829" i="119"/>
  <c r="A7829" i="119"/>
  <c r="B7830" i="119"/>
  <c r="A8557" i="119"/>
  <c r="B8558" i="119"/>
  <c r="D8557" i="119"/>
  <c r="A7095" i="119"/>
  <c r="B7096" i="119"/>
  <c r="D7095" i="119"/>
  <c r="B7462" i="119"/>
  <c r="D7461" i="119"/>
  <c r="A7461" i="119"/>
  <c r="A8196" i="119"/>
  <c r="B8197" i="119"/>
  <c r="D8196" i="119"/>
  <c r="B9371" i="119"/>
  <c r="A9371" i="119" s="1"/>
  <c r="D9370" i="119"/>
  <c r="A5722" i="119"/>
  <c r="B5723" i="119"/>
  <c r="D5722" i="119"/>
  <c r="B352" i="119"/>
  <c r="D351" i="119"/>
  <c r="A351" i="119"/>
  <c r="B1911" i="125" l="1"/>
  <c r="D1910" i="125"/>
  <c r="A1531" i="125"/>
  <c r="D1531" i="125"/>
  <c r="B1532" i="125"/>
  <c r="D3269" i="124"/>
  <c r="A3269" i="124"/>
  <c r="B3270" i="124"/>
  <c r="D3634" i="124"/>
  <c r="A3634" i="124"/>
  <c r="B3635" i="124"/>
  <c r="A4001" i="124"/>
  <c r="B4002" i="124"/>
  <c r="D4001" i="124"/>
  <c r="A2694" i="123"/>
  <c r="B2695" i="123"/>
  <c r="D2694" i="123"/>
  <c r="B3026" i="123"/>
  <c r="D3025" i="123"/>
  <c r="A3025" i="123"/>
  <c r="B3474" i="123"/>
  <c r="D3473" i="123"/>
  <c r="A3473" i="123"/>
  <c r="B411" i="123"/>
  <c r="D410" i="123"/>
  <c r="A410" i="123"/>
  <c r="B9882" i="119"/>
  <c r="A9882" i="119" s="1"/>
  <c r="D9881" i="119"/>
  <c r="B7097" i="119"/>
  <c r="D7096" i="119"/>
  <c r="A7096" i="119"/>
  <c r="B9372" i="119"/>
  <c r="A9372" i="119" s="1"/>
  <c r="D9371" i="119"/>
  <c r="B8559" i="119"/>
  <c r="A8558" i="119"/>
  <c r="D8558" i="119"/>
  <c r="D8197" i="119"/>
  <c r="B8198" i="119"/>
  <c r="A8197" i="119"/>
  <c r="B7831" i="119"/>
  <c r="D7830" i="119"/>
  <c r="A7830" i="119"/>
  <c r="A7462" i="119"/>
  <c r="D7462" i="119"/>
  <c r="B7463" i="119"/>
  <c r="A352" i="119"/>
  <c r="B353" i="119"/>
  <c r="D352" i="119"/>
  <c r="B5724" i="119"/>
  <c r="D5723" i="119"/>
  <c r="A5723" i="119"/>
  <c r="D1911" i="125" l="1"/>
  <c r="B1912" i="125"/>
  <c r="B1533" i="125"/>
  <c r="D1532" i="125"/>
  <c r="A1532" i="125"/>
  <c r="D4002" i="124"/>
  <c r="A4002" i="124"/>
  <c r="B4003" i="124"/>
  <c r="B3271" i="124"/>
  <c r="D3270" i="124"/>
  <c r="A3270" i="124"/>
  <c r="A3635" i="124"/>
  <c r="B3636" i="124"/>
  <c r="D3635" i="124"/>
  <c r="A3474" i="123"/>
  <c r="D3474" i="123"/>
  <c r="B3475" i="123"/>
  <c r="B2696" i="123"/>
  <c r="D2695" i="123"/>
  <c r="A2695" i="123"/>
  <c r="A3026" i="123"/>
  <c r="B3027" i="123"/>
  <c r="D3026" i="123"/>
  <c r="A411" i="123"/>
  <c r="B412" i="123"/>
  <c r="D411" i="123"/>
  <c r="B9883" i="119"/>
  <c r="A9883" i="119" s="1"/>
  <c r="D9882" i="119"/>
  <c r="A8559" i="119"/>
  <c r="B8560" i="119"/>
  <c r="D8559" i="119"/>
  <c r="B9373" i="119"/>
  <c r="A9373" i="119" s="1"/>
  <c r="D9372" i="119"/>
  <c r="A8198" i="119"/>
  <c r="B8199" i="119"/>
  <c r="D8198" i="119"/>
  <c r="D7831" i="119"/>
  <c r="A7831" i="119"/>
  <c r="B7832" i="119"/>
  <c r="B7464" i="119"/>
  <c r="D7463" i="119"/>
  <c r="A7463" i="119"/>
  <c r="A7097" i="119"/>
  <c r="B7098" i="119"/>
  <c r="D7097" i="119"/>
  <c r="A5724" i="119"/>
  <c r="B5725" i="119"/>
  <c r="D5724" i="119"/>
  <c r="B354" i="119"/>
  <c r="D353" i="119"/>
  <c r="A353" i="119"/>
  <c r="B1913" i="125" l="1"/>
  <c r="D1912" i="125"/>
  <c r="A1533" i="125"/>
  <c r="B1534" i="125"/>
  <c r="D1533" i="125"/>
  <c r="D3271" i="124"/>
  <c r="A3271" i="124"/>
  <c r="B3272" i="124"/>
  <c r="B4004" i="124"/>
  <c r="D4003" i="124"/>
  <c r="A4003" i="124"/>
  <c r="D3636" i="124"/>
  <c r="A3636" i="124"/>
  <c r="B3637" i="124"/>
  <c r="B3028" i="123"/>
  <c r="D3027" i="123"/>
  <c r="A3027" i="123"/>
  <c r="A2696" i="123"/>
  <c r="B2697" i="123"/>
  <c r="D2696" i="123"/>
  <c r="B413" i="123"/>
  <c r="D412" i="123"/>
  <c r="A412" i="123"/>
  <c r="B3476" i="123"/>
  <c r="D3475" i="123"/>
  <c r="A3475" i="123"/>
  <c r="B9884" i="119"/>
  <c r="A9884" i="119" s="1"/>
  <c r="D9883" i="119"/>
  <c r="B9374" i="119"/>
  <c r="A9374" i="119" s="1"/>
  <c r="D9373" i="119"/>
  <c r="A7464" i="119"/>
  <c r="D7464" i="119"/>
  <c r="B7465" i="119"/>
  <c r="D8199" i="119"/>
  <c r="B8200" i="119"/>
  <c r="A8199" i="119"/>
  <c r="B7099" i="119"/>
  <c r="D7098" i="119"/>
  <c r="A7098" i="119"/>
  <c r="B8561" i="119"/>
  <c r="A8560" i="119"/>
  <c r="D8560" i="119"/>
  <c r="B7833" i="119"/>
  <c r="D7832" i="119"/>
  <c r="A7832" i="119"/>
  <c r="B5726" i="119"/>
  <c r="D5725" i="119"/>
  <c r="A5725" i="119"/>
  <c r="D354" i="119"/>
  <c r="A354" i="119"/>
  <c r="B355" i="119"/>
  <c r="D1913" i="125" l="1"/>
  <c r="B1914" i="125"/>
  <c r="B1535" i="125"/>
  <c r="D1534" i="125"/>
  <c r="A1534" i="125"/>
  <c r="B3273" i="124"/>
  <c r="D3272" i="124"/>
  <c r="A3272" i="124"/>
  <c r="A3637" i="124"/>
  <c r="B3638" i="124"/>
  <c r="D3637" i="124"/>
  <c r="D4004" i="124"/>
  <c r="A4004" i="124"/>
  <c r="B4005" i="124"/>
  <c r="A3028" i="123"/>
  <c r="B3029" i="123"/>
  <c r="D3028" i="123"/>
  <c r="A3476" i="123"/>
  <c r="B3477" i="123"/>
  <c r="D3476" i="123"/>
  <c r="B2698" i="123"/>
  <c r="D2697" i="123"/>
  <c r="A2697" i="123"/>
  <c r="A413" i="123"/>
  <c r="B414" i="123"/>
  <c r="D413" i="123"/>
  <c r="B9885" i="119"/>
  <c r="A9885" i="119" s="1"/>
  <c r="D9884" i="119"/>
  <c r="A7099" i="119"/>
  <c r="B7100" i="119"/>
  <c r="D7099" i="119"/>
  <c r="A8561" i="119"/>
  <c r="B8562" i="119"/>
  <c r="D8561" i="119"/>
  <c r="A8200" i="119"/>
  <c r="B8201" i="119"/>
  <c r="D8200" i="119"/>
  <c r="D7833" i="119"/>
  <c r="A7833" i="119"/>
  <c r="B7834" i="119"/>
  <c r="B7466" i="119"/>
  <c r="D7465" i="119"/>
  <c r="A7465" i="119"/>
  <c r="B9375" i="119"/>
  <c r="A9375" i="119" s="1"/>
  <c r="D9374" i="119"/>
  <c r="A355" i="119"/>
  <c r="B356" i="119"/>
  <c r="D355" i="119"/>
  <c r="A5726" i="119"/>
  <c r="B5727" i="119"/>
  <c r="D5726" i="119"/>
  <c r="B1915" i="125" l="1"/>
  <c r="D1914" i="125"/>
  <c r="A1535" i="125"/>
  <c r="B1536" i="125"/>
  <c r="D1535" i="125"/>
  <c r="D3638" i="124"/>
  <c r="A3638" i="124"/>
  <c r="B3639" i="124"/>
  <c r="B4006" i="124"/>
  <c r="D4005" i="124"/>
  <c r="A4005" i="124"/>
  <c r="D3273" i="124"/>
  <c r="A3273" i="124"/>
  <c r="B3274" i="124"/>
  <c r="B3478" i="123"/>
  <c r="D3477" i="123"/>
  <c r="A3477" i="123"/>
  <c r="B415" i="123"/>
  <c r="D414" i="123"/>
  <c r="A414" i="123"/>
  <c r="A2698" i="123"/>
  <c r="B2699" i="123"/>
  <c r="D2698" i="123"/>
  <c r="B3030" i="123"/>
  <c r="D3029" i="123"/>
  <c r="A3029" i="123"/>
  <c r="B9886" i="119"/>
  <c r="A9886" i="119" s="1"/>
  <c r="D9885" i="119"/>
  <c r="B7835" i="119"/>
  <c r="D7834" i="119"/>
  <c r="A7834" i="119"/>
  <c r="A7466" i="119"/>
  <c r="D7466" i="119"/>
  <c r="B7467" i="119"/>
  <c r="B8563" i="119"/>
  <c r="A8562" i="119"/>
  <c r="D8562" i="119"/>
  <c r="B9376" i="119"/>
  <c r="A9376" i="119" s="1"/>
  <c r="D9375" i="119"/>
  <c r="B7101" i="119"/>
  <c r="D7100" i="119"/>
  <c r="A7100" i="119"/>
  <c r="D8201" i="119"/>
  <c r="B8202" i="119"/>
  <c r="A8201" i="119"/>
  <c r="B5728" i="119"/>
  <c r="D5727" i="119"/>
  <c r="A5727" i="119"/>
  <c r="B357" i="119"/>
  <c r="D356" i="119"/>
  <c r="A356" i="119"/>
  <c r="B1916" i="125" l="1"/>
  <c r="D1915" i="125"/>
  <c r="B1537" i="125"/>
  <c r="D1536" i="125"/>
  <c r="A1536" i="125"/>
  <c r="B3275" i="124"/>
  <c r="D3274" i="124"/>
  <c r="A3274" i="124"/>
  <c r="A3639" i="124"/>
  <c r="B3640" i="124"/>
  <c r="D3639" i="124"/>
  <c r="D4006" i="124"/>
  <c r="A4006" i="124"/>
  <c r="B4007" i="124"/>
  <c r="A3030" i="123"/>
  <c r="B3031" i="123"/>
  <c r="D3030" i="123"/>
  <c r="A3478" i="123"/>
  <c r="B3479" i="123"/>
  <c r="D3478" i="123"/>
  <c r="B2700" i="123"/>
  <c r="D2699" i="123"/>
  <c r="A2699" i="123"/>
  <c r="A415" i="123"/>
  <c r="B416" i="123"/>
  <c r="D415" i="123"/>
  <c r="B9887" i="119"/>
  <c r="A9887" i="119" s="1"/>
  <c r="D9886" i="119"/>
  <c r="A8563" i="119"/>
  <c r="B8564" i="119"/>
  <c r="D8563" i="119"/>
  <c r="B7468" i="119"/>
  <c r="D7467" i="119"/>
  <c r="A7467" i="119"/>
  <c r="D7835" i="119"/>
  <c r="A7835" i="119"/>
  <c r="B7836" i="119"/>
  <c r="A7101" i="119"/>
  <c r="B7102" i="119"/>
  <c r="D7101" i="119"/>
  <c r="B9377" i="119"/>
  <c r="A9377" i="119" s="1"/>
  <c r="D9376" i="119"/>
  <c r="A8202" i="119"/>
  <c r="B8203" i="119"/>
  <c r="D8202" i="119"/>
  <c r="D357" i="119"/>
  <c r="A357" i="119"/>
  <c r="B358" i="119"/>
  <c r="A5728" i="119"/>
  <c r="B5729" i="119"/>
  <c r="D5728" i="119"/>
  <c r="B1917" i="125" l="1"/>
  <c r="D1916" i="125"/>
  <c r="A1537" i="125"/>
  <c r="B1538" i="125"/>
  <c r="D1537" i="125"/>
  <c r="D3640" i="124"/>
  <c r="A3640" i="124"/>
  <c r="B3641" i="124"/>
  <c r="D4007" i="124"/>
  <c r="A4007" i="124"/>
  <c r="B4008" i="124"/>
  <c r="D3275" i="124"/>
  <c r="A3275" i="124"/>
  <c r="B3276" i="124"/>
  <c r="B3480" i="123"/>
  <c r="D3479" i="123"/>
  <c r="A3479" i="123"/>
  <c r="A2700" i="123"/>
  <c r="B2701" i="123"/>
  <c r="D2700" i="123"/>
  <c r="B3032" i="123"/>
  <c r="D3031" i="123"/>
  <c r="A3031" i="123"/>
  <c r="B417" i="123"/>
  <c r="D416" i="123"/>
  <c r="A416" i="123"/>
  <c r="B9888" i="119"/>
  <c r="A9888" i="119" s="1"/>
  <c r="D9887" i="119"/>
  <c r="D8203" i="119"/>
  <c r="A8203" i="119"/>
  <c r="B8204" i="119"/>
  <c r="A7468" i="119"/>
  <c r="D7468" i="119"/>
  <c r="B7469" i="119"/>
  <c r="B7103" i="119"/>
  <c r="D7102" i="119"/>
  <c r="A7102" i="119"/>
  <c r="B8565" i="119"/>
  <c r="A8564" i="119"/>
  <c r="D8564" i="119"/>
  <c r="B9378" i="119"/>
  <c r="A9378" i="119" s="1"/>
  <c r="D9377" i="119"/>
  <c r="B7837" i="119"/>
  <c r="A7836" i="119"/>
  <c r="D7836" i="119"/>
  <c r="B5730" i="119"/>
  <c r="D5729" i="119"/>
  <c r="A5729" i="119"/>
  <c r="A358" i="119"/>
  <c r="D358" i="119"/>
  <c r="B359" i="119"/>
  <c r="D1917" i="125" l="1"/>
  <c r="B1918" i="125"/>
  <c r="B1539" i="125"/>
  <c r="D1538" i="125"/>
  <c r="A1538" i="125"/>
  <c r="B3277" i="124"/>
  <c r="D3276" i="124"/>
  <c r="A3276" i="124"/>
  <c r="A3641" i="124"/>
  <c r="B3642" i="124"/>
  <c r="D3641" i="124"/>
  <c r="D4008" i="124"/>
  <c r="A4008" i="124"/>
  <c r="B4009" i="124"/>
  <c r="A417" i="123"/>
  <c r="B418" i="123"/>
  <c r="D417" i="123"/>
  <c r="A3032" i="123"/>
  <c r="B3033" i="123"/>
  <c r="D3032" i="123"/>
  <c r="A3480" i="123"/>
  <c r="B3481" i="123"/>
  <c r="D3480" i="123"/>
  <c r="B2702" i="123"/>
  <c r="D2701" i="123"/>
  <c r="A2701" i="123"/>
  <c r="B9889" i="119"/>
  <c r="A9889" i="119" s="1"/>
  <c r="D9888" i="119"/>
  <c r="A8565" i="119"/>
  <c r="B8566" i="119"/>
  <c r="D8565" i="119"/>
  <c r="B9379" i="119"/>
  <c r="A9379" i="119" s="1"/>
  <c r="D9378" i="119"/>
  <c r="A7103" i="119"/>
  <c r="B7104" i="119"/>
  <c r="D7103" i="119"/>
  <c r="B7470" i="119"/>
  <c r="D7469" i="119"/>
  <c r="A7469" i="119"/>
  <c r="D7837" i="119"/>
  <c r="A7837" i="119"/>
  <c r="B7838" i="119"/>
  <c r="A8204" i="119"/>
  <c r="B8205" i="119"/>
  <c r="D8204" i="119"/>
  <c r="D359" i="119"/>
  <c r="B360" i="119"/>
  <c r="A359" i="119"/>
  <c r="A5730" i="119"/>
  <c r="B5731" i="119"/>
  <c r="D5730" i="119"/>
  <c r="B1919" i="125" l="1"/>
  <c r="D1918" i="125"/>
  <c r="A1539" i="125"/>
  <c r="B1540" i="125"/>
  <c r="D1539" i="125"/>
  <c r="B4010" i="124"/>
  <c r="A4009" i="124"/>
  <c r="D4009" i="124"/>
  <c r="B3643" i="124"/>
  <c r="D3642" i="124"/>
  <c r="A3642" i="124"/>
  <c r="D3277" i="124"/>
  <c r="A3277" i="124"/>
  <c r="B3278" i="124"/>
  <c r="B419" i="123"/>
  <c r="D418" i="123"/>
  <c r="A418" i="123"/>
  <c r="B3482" i="123"/>
  <c r="D3481" i="123"/>
  <c r="A3481" i="123"/>
  <c r="B3034" i="123"/>
  <c r="D3033" i="123"/>
  <c r="A3033" i="123"/>
  <c r="A2702" i="123"/>
  <c r="D2702" i="123"/>
  <c r="B2703" i="123"/>
  <c r="D9889" i="119"/>
  <c r="B9890" i="119"/>
  <c r="A9890" i="119" s="1"/>
  <c r="B7105" i="119"/>
  <c r="D7104" i="119"/>
  <c r="A7104" i="119"/>
  <c r="B7839" i="119"/>
  <c r="D7838" i="119"/>
  <c r="A7838" i="119"/>
  <c r="A7470" i="119"/>
  <c r="D7470" i="119"/>
  <c r="B7471" i="119"/>
  <c r="B9380" i="119"/>
  <c r="A9380" i="119" s="1"/>
  <c r="D9379" i="119"/>
  <c r="D8205" i="119"/>
  <c r="A8205" i="119"/>
  <c r="B8206" i="119"/>
  <c r="B8567" i="119"/>
  <c r="A8566" i="119"/>
  <c r="D8566" i="119"/>
  <c r="A360" i="119"/>
  <c r="D360" i="119"/>
  <c r="B361" i="119"/>
  <c r="B5732" i="119"/>
  <c r="D5731" i="119"/>
  <c r="A5731" i="119"/>
  <c r="D1919" i="125" l="1"/>
  <c r="B1920" i="125"/>
  <c r="B1541" i="125"/>
  <c r="D1540" i="125"/>
  <c r="A1540" i="125"/>
  <c r="D4010" i="124"/>
  <c r="A4010" i="124"/>
  <c r="B4011" i="124"/>
  <c r="B3644" i="124"/>
  <c r="D3643" i="124"/>
  <c r="A3643" i="124"/>
  <c r="B3279" i="124"/>
  <c r="D3278" i="124"/>
  <c r="A3278" i="124"/>
  <c r="B2704" i="123"/>
  <c r="D2703" i="123"/>
  <c r="A2703" i="123"/>
  <c r="A3482" i="123"/>
  <c r="B3483" i="123"/>
  <c r="D3482" i="123"/>
  <c r="A419" i="123"/>
  <c r="B420" i="123"/>
  <c r="D419" i="123"/>
  <c r="A3034" i="123"/>
  <c r="B3035" i="123"/>
  <c r="D3034" i="123"/>
  <c r="B9891" i="119"/>
  <c r="A9891" i="119" s="1"/>
  <c r="D9890" i="119"/>
  <c r="A8206" i="119"/>
  <c r="B8207" i="119"/>
  <c r="D8206" i="119"/>
  <c r="D7839" i="119"/>
  <c r="A7839" i="119"/>
  <c r="B7840" i="119"/>
  <c r="B9381" i="119"/>
  <c r="A9381" i="119" s="1"/>
  <c r="D9380" i="119"/>
  <c r="A8567" i="119"/>
  <c r="B8568" i="119"/>
  <c r="D8567" i="119"/>
  <c r="B7472" i="119"/>
  <c r="D7471" i="119"/>
  <c r="A7471" i="119"/>
  <c r="A7105" i="119"/>
  <c r="B7106" i="119"/>
  <c r="D7105" i="119"/>
  <c r="A5732" i="119"/>
  <c r="B5733" i="119"/>
  <c r="D5732" i="119"/>
  <c r="A361" i="119"/>
  <c r="B362" i="119"/>
  <c r="D361" i="119"/>
  <c r="B1921" i="125" l="1"/>
  <c r="D1920" i="125"/>
  <c r="A1541" i="125"/>
  <c r="D1541" i="125"/>
  <c r="B1542" i="125"/>
  <c r="D3279" i="124"/>
  <c r="A3279" i="124"/>
  <c r="B3280" i="124"/>
  <c r="A4011" i="124"/>
  <c r="D4011" i="124"/>
  <c r="B4012" i="124"/>
  <c r="A3644" i="124"/>
  <c r="B3645" i="124"/>
  <c r="D3644" i="124"/>
  <c r="B3484" i="123"/>
  <c r="D3483" i="123"/>
  <c r="A3483" i="123"/>
  <c r="A2704" i="123"/>
  <c r="B2705" i="123"/>
  <c r="D2704" i="123"/>
  <c r="B421" i="123"/>
  <c r="D420" i="123"/>
  <c r="A420" i="123"/>
  <c r="B3036" i="123"/>
  <c r="D3035" i="123"/>
  <c r="A3035" i="123"/>
  <c r="B9892" i="119"/>
  <c r="A9892" i="119" s="1"/>
  <c r="D9891" i="119"/>
  <c r="D8207" i="119"/>
  <c r="A8207" i="119"/>
  <c r="B8208" i="119"/>
  <c r="B8569" i="119"/>
  <c r="A8568" i="119"/>
  <c r="D8568" i="119"/>
  <c r="B7841" i="119"/>
  <c r="D7840" i="119"/>
  <c r="A7840" i="119"/>
  <c r="A7472" i="119"/>
  <c r="D7472" i="119"/>
  <c r="B7473" i="119"/>
  <c r="B7107" i="119"/>
  <c r="D7106" i="119"/>
  <c r="A7106" i="119"/>
  <c r="B9382" i="119"/>
  <c r="A9382" i="119" s="1"/>
  <c r="D9381" i="119"/>
  <c r="B5734" i="119"/>
  <c r="D5733" i="119"/>
  <c r="A5733" i="119"/>
  <c r="A362" i="119"/>
  <c r="B363" i="119"/>
  <c r="D362" i="119"/>
  <c r="D1921" i="125" l="1"/>
  <c r="B1922" i="125"/>
  <c r="B1543" i="125"/>
  <c r="D1542" i="125"/>
  <c r="A1542" i="125"/>
  <c r="D4012" i="124"/>
  <c r="A4012" i="124"/>
  <c r="B4013" i="124"/>
  <c r="B3646" i="124"/>
  <c r="D3645" i="124"/>
  <c r="A3645" i="124"/>
  <c r="B3281" i="124"/>
  <c r="D3280" i="124"/>
  <c r="A3280" i="124"/>
  <c r="B2706" i="123"/>
  <c r="D2705" i="123"/>
  <c r="A2705" i="123"/>
  <c r="A421" i="123"/>
  <c r="B422" i="123"/>
  <c r="D421" i="123"/>
  <c r="A3484" i="123"/>
  <c r="B3485" i="123"/>
  <c r="D3484" i="123"/>
  <c r="A3036" i="123"/>
  <c r="B3037" i="123"/>
  <c r="D3036" i="123"/>
  <c r="B9893" i="119"/>
  <c r="A9893" i="119" s="1"/>
  <c r="D9892" i="119"/>
  <c r="A8569" i="119"/>
  <c r="B8570" i="119"/>
  <c r="D8569" i="119"/>
  <c r="A7107" i="119"/>
  <c r="B7108" i="119"/>
  <c r="D7107" i="119"/>
  <c r="A8208" i="119"/>
  <c r="B8209" i="119"/>
  <c r="D8208" i="119"/>
  <c r="B7474" i="119"/>
  <c r="D7473" i="119"/>
  <c r="A7473" i="119"/>
  <c r="D7841" i="119"/>
  <c r="A7841" i="119"/>
  <c r="B7842" i="119"/>
  <c r="B9383" i="119"/>
  <c r="A9383" i="119" s="1"/>
  <c r="D9382" i="119"/>
  <c r="D363" i="119"/>
  <c r="A363" i="119"/>
  <c r="B364" i="119"/>
  <c r="A5734" i="119"/>
  <c r="B5735" i="119"/>
  <c r="D5734" i="119"/>
  <c r="B1923" i="125" l="1"/>
  <c r="D1922" i="125"/>
  <c r="A1543" i="125"/>
  <c r="B1544" i="125"/>
  <c r="D1543" i="125"/>
  <c r="D3281" i="124"/>
  <c r="A3281" i="124"/>
  <c r="B3282" i="124"/>
  <c r="A3646" i="124"/>
  <c r="B3647" i="124"/>
  <c r="D3646" i="124"/>
  <c r="D4013" i="124"/>
  <c r="A4013" i="124"/>
  <c r="B4014" i="124"/>
  <c r="B3486" i="123"/>
  <c r="D3485" i="123"/>
  <c r="A3485" i="123"/>
  <c r="B423" i="123"/>
  <c r="D422" i="123"/>
  <c r="A422" i="123"/>
  <c r="B3038" i="123"/>
  <c r="D3037" i="123"/>
  <c r="A3037" i="123"/>
  <c r="A2706" i="123"/>
  <c r="D2706" i="123"/>
  <c r="B2707" i="123"/>
  <c r="D9893" i="119"/>
  <c r="B9894" i="119"/>
  <c r="A9894" i="119" s="1"/>
  <c r="D8209" i="119"/>
  <c r="A8209" i="119"/>
  <c r="B8210" i="119"/>
  <c r="B7843" i="119"/>
  <c r="D7842" i="119"/>
  <c r="A7842" i="119"/>
  <c r="A7474" i="119"/>
  <c r="D7474" i="119"/>
  <c r="B7475" i="119"/>
  <c r="B7109" i="119"/>
  <c r="D7108" i="119"/>
  <c r="A7108" i="119"/>
  <c r="B9384" i="119"/>
  <c r="A9384" i="119" s="1"/>
  <c r="D9383" i="119"/>
  <c r="B8571" i="119"/>
  <c r="A8570" i="119"/>
  <c r="D8570" i="119"/>
  <c r="B5736" i="119"/>
  <c r="D5735" i="119"/>
  <c r="A5735" i="119"/>
  <c r="A364" i="119"/>
  <c r="B365" i="119"/>
  <c r="D364" i="119"/>
  <c r="D1923" i="125" l="1"/>
  <c r="B1924" i="125"/>
  <c r="B1545" i="125"/>
  <c r="D1544" i="125"/>
  <c r="A1544" i="125"/>
  <c r="B3648" i="124"/>
  <c r="D3647" i="124"/>
  <c r="A3647" i="124"/>
  <c r="D4014" i="124"/>
  <c r="A4014" i="124"/>
  <c r="B4015" i="124"/>
  <c r="B3283" i="124"/>
  <c r="D3282" i="124"/>
  <c r="A3282" i="124"/>
  <c r="B2708" i="123"/>
  <c r="D2707" i="123"/>
  <c r="A2707" i="123"/>
  <c r="A3038" i="123"/>
  <c r="B3039" i="123"/>
  <c r="D3038" i="123"/>
  <c r="A3486" i="123"/>
  <c r="B3487" i="123"/>
  <c r="D3486" i="123"/>
  <c r="A423" i="123"/>
  <c r="B424" i="123"/>
  <c r="D423" i="123"/>
  <c r="B9895" i="119"/>
  <c r="A9895" i="119" s="1"/>
  <c r="D9894" i="119"/>
  <c r="B9385" i="119"/>
  <c r="A9385" i="119" s="1"/>
  <c r="D9384" i="119"/>
  <c r="A7109" i="119"/>
  <c r="B7110" i="119"/>
  <c r="D7109" i="119"/>
  <c r="B7476" i="119"/>
  <c r="D7475" i="119"/>
  <c r="A7475" i="119"/>
  <c r="D7843" i="119"/>
  <c r="A7843" i="119"/>
  <c r="B7844" i="119"/>
  <c r="A8571" i="119"/>
  <c r="B8572" i="119"/>
  <c r="D8571" i="119"/>
  <c r="A8210" i="119"/>
  <c r="B8211" i="119"/>
  <c r="D8210" i="119"/>
  <c r="B366" i="119"/>
  <c r="D365" i="119"/>
  <c r="A365" i="119"/>
  <c r="A5736" i="119"/>
  <c r="B5737" i="119"/>
  <c r="D5736" i="119"/>
  <c r="B1925" i="125" l="1"/>
  <c r="D1924" i="125"/>
  <c r="A1545" i="125"/>
  <c r="D1545" i="125"/>
  <c r="B1546" i="125"/>
  <c r="D3283" i="124"/>
  <c r="A3283" i="124"/>
  <c r="B3284" i="124"/>
  <c r="D4015" i="124"/>
  <c r="B4016" i="124"/>
  <c r="A4015" i="124"/>
  <c r="A3648" i="124"/>
  <c r="B3649" i="124"/>
  <c r="D3648" i="124"/>
  <c r="B3488" i="123"/>
  <c r="D3487" i="123"/>
  <c r="A3487" i="123"/>
  <c r="B3040" i="123"/>
  <c r="D3039" i="123"/>
  <c r="A3039" i="123"/>
  <c r="B425" i="123"/>
  <c r="D424" i="123"/>
  <c r="A424" i="123"/>
  <c r="A2708" i="123"/>
  <c r="B2709" i="123"/>
  <c r="D2708" i="123"/>
  <c r="B9896" i="119"/>
  <c r="A9896" i="119" s="1"/>
  <c r="D9895" i="119"/>
  <c r="B7111" i="119"/>
  <c r="D7110" i="119"/>
  <c r="A7110" i="119"/>
  <c r="B7845" i="119"/>
  <c r="A7844" i="119"/>
  <c r="D7844" i="119"/>
  <c r="D8211" i="119"/>
  <c r="A8211" i="119"/>
  <c r="B8212" i="119"/>
  <c r="A7476" i="119"/>
  <c r="D7476" i="119"/>
  <c r="B7477" i="119"/>
  <c r="B9386" i="119"/>
  <c r="A9386" i="119" s="1"/>
  <c r="D9385" i="119"/>
  <c r="B8573" i="119"/>
  <c r="D8572" i="119"/>
  <c r="A8572" i="119"/>
  <c r="A366" i="119"/>
  <c r="D366" i="119"/>
  <c r="B367" i="119"/>
  <c r="B5738" i="119"/>
  <c r="D5737" i="119"/>
  <c r="A5737" i="119"/>
  <c r="D1925" i="125" l="1"/>
  <c r="B1926" i="125"/>
  <c r="B1547" i="125"/>
  <c r="D1546" i="125"/>
  <c r="A1546" i="125"/>
  <c r="D4016" i="124"/>
  <c r="A4016" i="124"/>
  <c r="B4017" i="124"/>
  <c r="B3650" i="124"/>
  <c r="D3649" i="124"/>
  <c r="A3649" i="124"/>
  <c r="B3285" i="124"/>
  <c r="D3284" i="124"/>
  <c r="A3284" i="124"/>
  <c r="A3040" i="123"/>
  <c r="B3041" i="123"/>
  <c r="D3040" i="123"/>
  <c r="A425" i="123"/>
  <c r="B426" i="123"/>
  <c r="D425" i="123"/>
  <c r="B2710" i="123"/>
  <c r="D2709" i="123"/>
  <c r="A2709" i="123"/>
  <c r="A3488" i="123"/>
  <c r="D3488" i="123"/>
  <c r="B3489" i="123"/>
  <c r="B9897" i="119"/>
  <c r="A9897" i="119" s="1"/>
  <c r="D9896" i="119"/>
  <c r="A8212" i="119"/>
  <c r="B8213" i="119"/>
  <c r="D8212" i="119"/>
  <c r="B9387" i="119"/>
  <c r="A9387" i="119" s="1"/>
  <c r="D9386" i="119"/>
  <c r="B7478" i="119"/>
  <c r="D7477" i="119"/>
  <c r="A7477" i="119"/>
  <c r="D7845" i="119"/>
  <c r="A7845" i="119"/>
  <c r="B7846" i="119"/>
  <c r="A8573" i="119"/>
  <c r="B8574" i="119"/>
  <c r="D8573" i="119"/>
  <c r="A7111" i="119"/>
  <c r="B7112" i="119"/>
  <c r="D7111" i="119"/>
  <c r="A5738" i="119"/>
  <c r="B5739" i="119"/>
  <c r="D5738" i="119"/>
  <c r="D367" i="119"/>
  <c r="A367" i="119"/>
  <c r="B368" i="119"/>
  <c r="B1927" i="125" l="1"/>
  <c r="D1926" i="125"/>
  <c r="A1547" i="125"/>
  <c r="D1547" i="125"/>
  <c r="B1548" i="125"/>
  <c r="A4017" i="124"/>
  <c r="B4018" i="124"/>
  <c r="D4017" i="124"/>
  <c r="A3650" i="124"/>
  <c r="B3651" i="124"/>
  <c r="D3650" i="124"/>
  <c r="D3285" i="124"/>
  <c r="A3285" i="124"/>
  <c r="B3286" i="124"/>
  <c r="B3490" i="123"/>
  <c r="D3489" i="123"/>
  <c r="A3489" i="123"/>
  <c r="B427" i="123"/>
  <c r="D426" i="123"/>
  <c r="A426" i="123"/>
  <c r="A2710" i="123"/>
  <c r="B2711" i="123"/>
  <c r="D2710" i="123"/>
  <c r="B3042" i="123"/>
  <c r="D3041" i="123"/>
  <c r="A3041" i="123"/>
  <c r="D9897" i="119"/>
  <c r="B9898" i="119"/>
  <c r="A9898" i="119" s="1"/>
  <c r="B7847" i="119"/>
  <c r="D7846" i="119"/>
  <c r="A7846" i="119"/>
  <c r="B9388" i="119"/>
  <c r="A9388" i="119" s="1"/>
  <c r="D9387" i="119"/>
  <c r="B8575" i="119"/>
  <c r="D8574" i="119"/>
  <c r="A8574" i="119"/>
  <c r="B7113" i="119"/>
  <c r="D7112" i="119"/>
  <c r="A7112" i="119"/>
  <c r="A7478" i="119"/>
  <c r="D7478" i="119"/>
  <c r="B7479" i="119"/>
  <c r="D8213" i="119"/>
  <c r="A8213" i="119"/>
  <c r="B8214" i="119"/>
  <c r="A368" i="119"/>
  <c r="B369" i="119"/>
  <c r="D368" i="119"/>
  <c r="B5740" i="119"/>
  <c r="D5739" i="119"/>
  <c r="A5739" i="119"/>
  <c r="D1927" i="125" l="1"/>
  <c r="B1928" i="125"/>
  <c r="B1549" i="125"/>
  <c r="D1548" i="125"/>
  <c r="A1548" i="125"/>
  <c r="D4018" i="124"/>
  <c r="A4018" i="124"/>
  <c r="B4019" i="124"/>
  <c r="B3287" i="124"/>
  <c r="D3286" i="124"/>
  <c r="A3286" i="124"/>
  <c r="B3652" i="124"/>
  <c r="D3651" i="124"/>
  <c r="A3651" i="124"/>
  <c r="A3042" i="123"/>
  <c r="B3043" i="123"/>
  <c r="D3042" i="123"/>
  <c r="B2712" i="123"/>
  <c r="D2711" i="123"/>
  <c r="A2711" i="123"/>
  <c r="A427" i="123"/>
  <c r="B428" i="123"/>
  <c r="D427" i="123"/>
  <c r="A3490" i="123"/>
  <c r="D3490" i="123"/>
  <c r="B3491" i="123"/>
  <c r="B9899" i="119"/>
  <c r="A9899" i="119" s="1"/>
  <c r="D9898" i="119"/>
  <c r="A8214" i="119"/>
  <c r="B8215" i="119"/>
  <c r="D8214" i="119"/>
  <c r="A7113" i="119"/>
  <c r="B7114" i="119"/>
  <c r="D7113" i="119"/>
  <c r="B7480" i="119"/>
  <c r="D7479" i="119"/>
  <c r="A7479" i="119"/>
  <c r="A8575" i="119"/>
  <c r="B8576" i="119"/>
  <c r="D8575" i="119"/>
  <c r="B9389" i="119"/>
  <c r="A9389" i="119" s="1"/>
  <c r="D9388" i="119"/>
  <c r="D7847" i="119"/>
  <c r="A7847" i="119"/>
  <c r="B7848" i="119"/>
  <c r="A5740" i="119"/>
  <c r="B5741" i="119"/>
  <c r="D5740" i="119"/>
  <c r="B370" i="119"/>
  <c r="A369" i="119"/>
  <c r="D369" i="119"/>
  <c r="B1929" i="125" l="1"/>
  <c r="D1928" i="125"/>
  <c r="A1549" i="125"/>
  <c r="B1550" i="125"/>
  <c r="D1549" i="125"/>
  <c r="A3652" i="124"/>
  <c r="B3653" i="124"/>
  <c r="D3652" i="124"/>
  <c r="D3287" i="124"/>
  <c r="A3287" i="124"/>
  <c r="B3288" i="124"/>
  <c r="B4020" i="124"/>
  <c r="D4019" i="124"/>
  <c r="A4019" i="124"/>
  <c r="B3492" i="123"/>
  <c r="D3491" i="123"/>
  <c r="A3491" i="123"/>
  <c r="B429" i="123"/>
  <c r="D428" i="123"/>
  <c r="A428" i="123"/>
  <c r="B3044" i="123"/>
  <c r="D3043" i="123"/>
  <c r="A3043" i="123"/>
  <c r="A2712" i="123"/>
  <c r="B2713" i="123"/>
  <c r="D2712" i="123"/>
  <c r="B9900" i="119"/>
  <c r="A9900" i="119" s="1"/>
  <c r="D9899" i="119"/>
  <c r="B7115" i="119"/>
  <c r="D7114" i="119"/>
  <c r="A7114" i="119"/>
  <c r="A7480" i="119"/>
  <c r="D7480" i="119"/>
  <c r="B7481" i="119"/>
  <c r="D8215" i="119"/>
  <c r="A8215" i="119"/>
  <c r="B8216" i="119"/>
  <c r="B9390" i="119"/>
  <c r="A9390" i="119" s="1"/>
  <c r="D9389" i="119"/>
  <c r="B7849" i="119"/>
  <c r="D7848" i="119"/>
  <c r="A7848" i="119"/>
  <c r="B8577" i="119"/>
  <c r="D8576" i="119"/>
  <c r="A8576" i="119"/>
  <c r="A370" i="119"/>
  <c r="B371" i="119"/>
  <c r="D370" i="119"/>
  <c r="B5742" i="119"/>
  <c r="D5741" i="119"/>
  <c r="A5741" i="119"/>
  <c r="D1929" i="125" l="1"/>
  <c r="B1930" i="125"/>
  <c r="B1551" i="125"/>
  <c r="D1550" i="125"/>
  <c r="A1550" i="125"/>
  <c r="D4020" i="124"/>
  <c r="A4020" i="124"/>
  <c r="B4021" i="124"/>
  <c r="B3654" i="124"/>
  <c r="D3653" i="124"/>
  <c r="A3653" i="124"/>
  <c r="B3289" i="124"/>
  <c r="D3288" i="124"/>
  <c r="A3288" i="124"/>
  <c r="B2714" i="123"/>
  <c r="D2713" i="123"/>
  <c r="A2713" i="123"/>
  <c r="A3044" i="123"/>
  <c r="B3045" i="123"/>
  <c r="D3044" i="123"/>
  <c r="A429" i="123"/>
  <c r="B430" i="123"/>
  <c r="D429" i="123"/>
  <c r="A3492" i="123"/>
  <c r="B3493" i="123"/>
  <c r="D3492" i="123"/>
  <c r="B9901" i="119"/>
  <c r="A9901" i="119" s="1"/>
  <c r="D9900" i="119"/>
  <c r="D7849" i="119"/>
  <c r="A7849" i="119"/>
  <c r="B7850" i="119"/>
  <c r="B9391" i="119"/>
  <c r="A9391" i="119" s="1"/>
  <c r="D9390" i="119"/>
  <c r="A8216" i="119"/>
  <c r="B8217" i="119"/>
  <c r="D8216" i="119"/>
  <c r="A8577" i="119"/>
  <c r="B8578" i="119"/>
  <c r="D8577" i="119"/>
  <c r="B7482" i="119"/>
  <c r="D7481" i="119"/>
  <c r="A7481" i="119"/>
  <c r="A7115" i="119"/>
  <c r="B7116" i="119"/>
  <c r="D7115" i="119"/>
  <c r="B372" i="119"/>
  <c r="A371" i="119"/>
  <c r="D371" i="119"/>
  <c r="A5742" i="119"/>
  <c r="B5743" i="119"/>
  <c r="D5742" i="119"/>
  <c r="B1931" i="125" l="1"/>
  <c r="D1930" i="125"/>
  <c r="A1551" i="125"/>
  <c r="B1552" i="125"/>
  <c r="D1551" i="125"/>
  <c r="A3654" i="124"/>
  <c r="B3655" i="124"/>
  <c r="D3654" i="124"/>
  <c r="D3289" i="124"/>
  <c r="A3289" i="124"/>
  <c r="B3290" i="124"/>
  <c r="B4022" i="124"/>
  <c r="A4021" i="124"/>
  <c r="D4021" i="124"/>
  <c r="B3046" i="123"/>
  <c r="D3045" i="123"/>
  <c r="A3045" i="123"/>
  <c r="B3494" i="123"/>
  <c r="D3493" i="123"/>
  <c r="A3493" i="123"/>
  <c r="B431" i="123"/>
  <c r="D430" i="123"/>
  <c r="A430" i="123"/>
  <c r="A2714" i="123"/>
  <c r="B2715" i="123"/>
  <c r="D2714" i="123"/>
  <c r="D9901" i="119"/>
  <c r="B9902" i="119"/>
  <c r="A9902" i="119" s="1"/>
  <c r="B9392" i="119"/>
  <c r="A9392" i="119" s="1"/>
  <c r="D9391" i="119"/>
  <c r="A7482" i="119"/>
  <c r="D7482" i="119"/>
  <c r="B7483" i="119"/>
  <c r="D8217" i="119"/>
  <c r="A8217" i="119"/>
  <c r="B8218" i="119"/>
  <c r="B7851" i="119"/>
  <c r="D7850" i="119"/>
  <c r="A7850" i="119"/>
  <c r="B7117" i="119"/>
  <c r="D7116" i="119"/>
  <c r="A7116" i="119"/>
  <c r="B8579" i="119"/>
  <c r="D8578" i="119"/>
  <c r="A8578" i="119"/>
  <c r="B5744" i="119"/>
  <c r="D5743" i="119"/>
  <c r="A5743" i="119"/>
  <c r="A372" i="119"/>
  <c r="B373" i="119"/>
  <c r="D372" i="119"/>
  <c r="D1931" i="125" l="1"/>
  <c r="B1932" i="125"/>
  <c r="B1553" i="125"/>
  <c r="D1552" i="125"/>
  <c r="A1552" i="125"/>
  <c r="B3656" i="124"/>
  <c r="D3655" i="124"/>
  <c r="A3655" i="124"/>
  <c r="B3291" i="124"/>
  <c r="D3290" i="124"/>
  <c r="A3290" i="124"/>
  <c r="D4022" i="124"/>
  <c r="A4022" i="124"/>
  <c r="B4023" i="124"/>
  <c r="B2716" i="123"/>
  <c r="D2715" i="123"/>
  <c r="A2715" i="123"/>
  <c r="A3494" i="123"/>
  <c r="B3495" i="123"/>
  <c r="D3494" i="123"/>
  <c r="A431" i="123"/>
  <c r="B432" i="123"/>
  <c r="D431" i="123"/>
  <c r="A3046" i="123"/>
  <c r="B3047" i="123"/>
  <c r="D3046" i="123"/>
  <c r="B9903" i="119"/>
  <c r="A9903" i="119" s="1"/>
  <c r="D9902" i="119"/>
  <c r="B7484" i="119"/>
  <c r="D7483" i="119"/>
  <c r="A7483" i="119"/>
  <c r="A7117" i="119"/>
  <c r="B7118" i="119"/>
  <c r="D7117" i="119"/>
  <c r="D7851" i="119"/>
  <c r="A7851" i="119"/>
  <c r="B7852" i="119"/>
  <c r="A8579" i="119"/>
  <c r="B8580" i="119"/>
  <c r="D8579" i="119"/>
  <c r="A8218" i="119"/>
  <c r="B8219" i="119"/>
  <c r="D8218" i="119"/>
  <c r="B9393" i="119"/>
  <c r="A9393" i="119" s="1"/>
  <c r="D9392" i="119"/>
  <c r="B374" i="119"/>
  <c r="A373" i="119"/>
  <c r="D373" i="119"/>
  <c r="A5744" i="119"/>
  <c r="B5745" i="119"/>
  <c r="D5744" i="119"/>
  <c r="B1933" i="125" l="1"/>
  <c r="D1932" i="125"/>
  <c r="A1553" i="125"/>
  <c r="B1554" i="125"/>
  <c r="D1553" i="125"/>
  <c r="B4024" i="124"/>
  <c r="D4023" i="124"/>
  <c r="A4023" i="124"/>
  <c r="D3291" i="124"/>
  <c r="A3291" i="124"/>
  <c r="B3292" i="124"/>
  <c r="A3656" i="124"/>
  <c r="B3657" i="124"/>
  <c r="D3656" i="124"/>
  <c r="B3496" i="123"/>
  <c r="D3495" i="123"/>
  <c r="A3495" i="123"/>
  <c r="B3048" i="123"/>
  <c r="D3047" i="123"/>
  <c r="A3047" i="123"/>
  <c r="B433" i="123"/>
  <c r="D432" i="123"/>
  <c r="A432" i="123"/>
  <c r="A2716" i="123"/>
  <c r="B2717" i="123"/>
  <c r="D2716" i="123"/>
  <c r="B9904" i="119"/>
  <c r="A9904" i="119" s="1"/>
  <c r="D9903" i="119"/>
  <c r="B7119" i="119"/>
  <c r="D7118" i="119"/>
  <c r="A7118" i="119"/>
  <c r="D8219" i="119"/>
  <c r="A8219" i="119"/>
  <c r="B8220" i="119"/>
  <c r="B8581" i="119"/>
  <c r="D8580" i="119"/>
  <c r="A8580" i="119"/>
  <c r="B7853" i="119"/>
  <c r="A7852" i="119"/>
  <c r="D7852" i="119"/>
  <c r="D9393" i="119"/>
  <c r="B9394" i="119"/>
  <c r="A9394" i="119" s="1"/>
  <c r="A7484" i="119"/>
  <c r="D7484" i="119"/>
  <c r="B7485" i="119"/>
  <c r="B5746" i="119"/>
  <c r="D5745" i="119"/>
  <c r="A5745" i="119"/>
  <c r="A374" i="119"/>
  <c r="D374" i="119"/>
  <c r="B375" i="119"/>
  <c r="D1933" i="125" l="1"/>
  <c r="B1934" i="125"/>
  <c r="B1555" i="125"/>
  <c r="D1554" i="125"/>
  <c r="A1554" i="125"/>
  <c r="B3293" i="124"/>
  <c r="D3292" i="124"/>
  <c r="A3292" i="124"/>
  <c r="D4024" i="124"/>
  <c r="A4024" i="124"/>
  <c r="B4025" i="124"/>
  <c r="B3658" i="124"/>
  <c r="D3657" i="124"/>
  <c r="A3657" i="124"/>
  <c r="B2718" i="123"/>
  <c r="D2717" i="123"/>
  <c r="A2717" i="123"/>
  <c r="A3496" i="123"/>
  <c r="B3497" i="123"/>
  <c r="D3496" i="123"/>
  <c r="A433" i="123"/>
  <c r="D433" i="123"/>
  <c r="A3048" i="123"/>
  <c r="B3049" i="123"/>
  <c r="D3048" i="123"/>
  <c r="B9905" i="119"/>
  <c r="A9905" i="119" s="1"/>
  <c r="D9904" i="119"/>
  <c r="D7853" i="119"/>
  <c r="A7853" i="119"/>
  <c r="B7854" i="119"/>
  <c r="A7119" i="119"/>
  <c r="B7120" i="119"/>
  <c r="D7119" i="119"/>
  <c r="A8581" i="119"/>
  <c r="B8582" i="119"/>
  <c r="D8581" i="119"/>
  <c r="B9395" i="119"/>
  <c r="A9395" i="119" s="1"/>
  <c r="D9394" i="119"/>
  <c r="A8220" i="119"/>
  <c r="B8221" i="119"/>
  <c r="D8220" i="119"/>
  <c r="B7486" i="119"/>
  <c r="D7485" i="119"/>
  <c r="A7485" i="119"/>
  <c r="B376" i="119"/>
  <c r="A375" i="119"/>
  <c r="D375" i="119"/>
  <c r="A5746" i="119"/>
  <c r="B5747" i="119"/>
  <c r="D5746" i="119"/>
  <c r="B1935" i="125" l="1"/>
  <c r="D1934" i="125"/>
  <c r="A1555" i="125"/>
  <c r="B1556" i="125"/>
  <c r="D1555" i="125"/>
  <c r="A3658" i="124"/>
  <c r="B3659" i="124"/>
  <c r="D3658" i="124"/>
  <c r="B4026" i="124"/>
  <c r="A4025" i="124"/>
  <c r="D4025" i="124"/>
  <c r="D3293" i="124"/>
  <c r="A3293" i="124"/>
  <c r="B3294" i="124"/>
  <c r="B3498" i="123"/>
  <c r="D3497" i="123"/>
  <c r="A3497" i="123"/>
  <c r="A2718" i="123"/>
  <c r="B2719" i="123"/>
  <c r="D2718" i="123"/>
  <c r="B3050" i="123"/>
  <c r="D3049" i="123"/>
  <c r="A3049" i="123"/>
  <c r="D9905" i="119"/>
  <c r="B9906" i="119"/>
  <c r="A9906" i="119" s="1"/>
  <c r="D9395" i="119"/>
  <c r="B9396" i="119"/>
  <c r="A9396" i="119" s="1"/>
  <c r="B7121" i="119"/>
  <c r="D7120" i="119"/>
  <c r="A7120" i="119"/>
  <c r="B8583" i="119"/>
  <c r="D8582" i="119"/>
  <c r="A8582" i="119"/>
  <c r="B7855" i="119"/>
  <c r="D7854" i="119"/>
  <c r="A7854" i="119"/>
  <c r="A7486" i="119"/>
  <c r="D7486" i="119"/>
  <c r="B7487" i="119"/>
  <c r="D8221" i="119"/>
  <c r="A8221" i="119"/>
  <c r="B8222" i="119"/>
  <c r="B5748" i="119"/>
  <c r="D5747" i="119"/>
  <c r="A5747" i="119"/>
  <c r="A376" i="119"/>
  <c r="D376" i="119"/>
  <c r="B377" i="119"/>
  <c r="D1935" i="125" l="1"/>
  <c r="B1936" i="125"/>
  <c r="B1557" i="125"/>
  <c r="D1556" i="125"/>
  <c r="A1556" i="125"/>
  <c r="B3295" i="124"/>
  <c r="D3294" i="124"/>
  <c r="A3294" i="124"/>
  <c r="B3660" i="124"/>
  <c r="D3659" i="124"/>
  <c r="A3659" i="124"/>
  <c r="D4026" i="124"/>
  <c r="A4026" i="124"/>
  <c r="B4027" i="124"/>
  <c r="A3050" i="123"/>
  <c r="B3051" i="123"/>
  <c r="D3050" i="123"/>
  <c r="B2720" i="123"/>
  <c r="D2719" i="123"/>
  <c r="A2719" i="123"/>
  <c r="A3498" i="123"/>
  <c r="B3499" i="123"/>
  <c r="D3498" i="123"/>
  <c r="B9907" i="119"/>
  <c r="A9907" i="119" s="1"/>
  <c r="D9906" i="119"/>
  <c r="A8222" i="119"/>
  <c r="B8223" i="119"/>
  <c r="D8222" i="119"/>
  <c r="D7855" i="119"/>
  <c r="A7855" i="119"/>
  <c r="B7856" i="119"/>
  <c r="B9397" i="119"/>
  <c r="A9397" i="119" s="1"/>
  <c r="D9396" i="119"/>
  <c r="A8583" i="119"/>
  <c r="B8584" i="119"/>
  <c r="D8583" i="119"/>
  <c r="A7121" i="119"/>
  <c r="B7122" i="119"/>
  <c r="D7121" i="119"/>
  <c r="B7488" i="119"/>
  <c r="D7487" i="119"/>
  <c r="A7487" i="119"/>
  <c r="B378" i="119"/>
  <c r="A377" i="119"/>
  <c r="D377" i="119"/>
  <c r="A5748" i="119"/>
  <c r="B5749" i="119"/>
  <c r="D5748" i="119"/>
  <c r="B1937" i="125" l="1"/>
  <c r="D1936" i="125"/>
  <c r="A1557" i="125"/>
  <c r="D1557" i="125"/>
  <c r="B1558" i="125"/>
  <c r="A4027" i="124"/>
  <c r="D4027" i="124"/>
  <c r="B4028" i="124"/>
  <c r="D3295" i="124"/>
  <c r="A3295" i="124"/>
  <c r="B3296" i="124"/>
  <c r="A3660" i="124"/>
  <c r="B3661" i="124"/>
  <c r="D3660" i="124"/>
  <c r="A2720" i="123"/>
  <c r="B2721" i="123"/>
  <c r="D2720" i="123"/>
  <c r="B3052" i="123"/>
  <c r="D3051" i="123"/>
  <c r="A3051" i="123"/>
  <c r="B3500" i="123"/>
  <c r="D3499" i="123"/>
  <c r="A3499" i="123"/>
  <c r="B9908" i="119"/>
  <c r="A9908" i="119" s="1"/>
  <c r="D9907" i="119"/>
  <c r="B8585" i="119"/>
  <c r="D8584" i="119"/>
  <c r="A8584" i="119"/>
  <c r="B7857" i="119"/>
  <c r="D7856" i="119"/>
  <c r="A7856" i="119"/>
  <c r="A7488" i="119"/>
  <c r="D7488" i="119"/>
  <c r="B7489" i="119"/>
  <c r="D9397" i="119"/>
  <c r="B9398" i="119"/>
  <c r="A9398" i="119" s="1"/>
  <c r="D8223" i="119"/>
  <c r="A8223" i="119"/>
  <c r="B8224" i="119"/>
  <c r="B7123" i="119"/>
  <c r="D7122" i="119"/>
  <c r="A7122" i="119"/>
  <c r="B5750" i="119"/>
  <c r="D5749" i="119"/>
  <c r="A5749" i="119"/>
  <c r="A378" i="119"/>
  <c r="B379" i="119"/>
  <c r="D378" i="119"/>
  <c r="D1937" i="125" l="1"/>
  <c r="B1938" i="125"/>
  <c r="B1559" i="125"/>
  <c r="D1558" i="125"/>
  <c r="A1558" i="125"/>
  <c r="B3297" i="124"/>
  <c r="D3296" i="124"/>
  <c r="A3296" i="124"/>
  <c r="B3662" i="124"/>
  <c r="D3661" i="124"/>
  <c r="A3661" i="124"/>
  <c r="D4028" i="124"/>
  <c r="A4028" i="124"/>
  <c r="B4029" i="124"/>
  <c r="A3052" i="123"/>
  <c r="B3053" i="123"/>
  <c r="D3052" i="123"/>
  <c r="B2722" i="123"/>
  <c r="D2721" i="123"/>
  <c r="A2721" i="123"/>
  <c r="A3500" i="123"/>
  <c r="B3501" i="123"/>
  <c r="D3500" i="123"/>
  <c r="B9909" i="119"/>
  <c r="A9909" i="119" s="1"/>
  <c r="D9908" i="119"/>
  <c r="B7490" i="119"/>
  <c r="D7489" i="119"/>
  <c r="A7489" i="119"/>
  <c r="D7857" i="119"/>
  <c r="A7857" i="119"/>
  <c r="B7858" i="119"/>
  <c r="A8585" i="119"/>
  <c r="B8586" i="119"/>
  <c r="D8585" i="119"/>
  <c r="A8224" i="119"/>
  <c r="B8225" i="119"/>
  <c r="D8224" i="119"/>
  <c r="B9399" i="119"/>
  <c r="A9399" i="119" s="1"/>
  <c r="D9398" i="119"/>
  <c r="A7123" i="119"/>
  <c r="B7124" i="119"/>
  <c r="D7123" i="119"/>
  <c r="B380" i="119"/>
  <c r="A379" i="119"/>
  <c r="D379" i="119"/>
  <c r="A5750" i="119"/>
  <c r="B5751" i="119"/>
  <c r="D5750" i="119"/>
  <c r="B1939" i="125" l="1"/>
  <c r="D1938" i="125"/>
  <c r="A1559" i="125"/>
  <c r="B1560" i="125"/>
  <c r="D1559" i="125"/>
  <c r="A3662" i="124"/>
  <c r="B3663" i="124"/>
  <c r="D3662" i="124"/>
  <c r="B4030" i="124"/>
  <c r="D4029" i="124"/>
  <c r="A4029" i="124"/>
  <c r="D3297" i="124"/>
  <c r="A3297" i="124"/>
  <c r="B3298" i="124"/>
  <c r="A2722" i="123"/>
  <c r="D2722" i="123"/>
  <c r="B2723" i="123"/>
  <c r="B3502" i="123"/>
  <c r="D3501" i="123"/>
  <c r="A3501" i="123"/>
  <c r="B3054" i="123"/>
  <c r="D3053" i="123"/>
  <c r="A3053" i="123"/>
  <c r="D9909" i="119"/>
  <c r="B9910" i="119"/>
  <c r="A9910" i="119" s="1"/>
  <c r="D8225" i="119"/>
  <c r="A8225" i="119"/>
  <c r="B8226" i="119"/>
  <c r="A7490" i="119"/>
  <c r="D7490" i="119"/>
  <c r="B7491" i="119"/>
  <c r="D9399" i="119"/>
  <c r="B9400" i="119"/>
  <c r="A9400" i="119" s="1"/>
  <c r="B8587" i="119"/>
  <c r="D8586" i="119"/>
  <c r="A8586" i="119"/>
  <c r="B7125" i="119"/>
  <c r="D7124" i="119"/>
  <c r="A7124" i="119"/>
  <c r="B7859" i="119"/>
  <c r="D7858" i="119"/>
  <c r="A7858" i="119"/>
  <c r="B5752" i="119"/>
  <c r="D5751" i="119"/>
  <c r="A5751" i="119"/>
  <c r="A380" i="119"/>
  <c r="B381" i="119"/>
  <c r="D380" i="119"/>
  <c r="D1939" i="125" l="1"/>
  <c r="B1940" i="125"/>
  <c r="B1561" i="125"/>
  <c r="D1560" i="125"/>
  <c r="A1560" i="125"/>
  <c r="B3299" i="124"/>
  <c r="D3298" i="124"/>
  <c r="A3298" i="124"/>
  <c r="D4030" i="124"/>
  <c r="A4030" i="124"/>
  <c r="B4031" i="124"/>
  <c r="B3664" i="124"/>
  <c r="D3663" i="124"/>
  <c r="A3663" i="124"/>
  <c r="A3502" i="123"/>
  <c r="B3503" i="123"/>
  <c r="D3502" i="123"/>
  <c r="B2724" i="123"/>
  <c r="D2723" i="123"/>
  <c r="A2723" i="123"/>
  <c r="A3054" i="123"/>
  <c r="B3055" i="123"/>
  <c r="D3054" i="123"/>
  <c r="B9911" i="119"/>
  <c r="A9911" i="119" s="1"/>
  <c r="D9910" i="119"/>
  <c r="A8226" i="119"/>
  <c r="B8227" i="119"/>
  <c r="D8226" i="119"/>
  <c r="A8587" i="119"/>
  <c r="B8588" i="119"/>
  <c r="D8587" i="119"/>
  <c r="B9401" i="119"/>
  <c r="A9401" i="119" s="1"/>
  <c r="D9400" i="119"/>
  <c r="A7125" i="119"/>
  <c r="B7126" i="119"/>
  <c r="D7125" i="119"/>
  <c r="D7859" i="119"/>
  <c r="A7859" i="119"/>
  <c r="B7860" i="119"/>
  <c r="B7492" i="119"/>
  <c r="D7491" i="119"/>
  <c r="A7491" i="119"/>
  <c r="B382" i="119"/>
  <c r="A381" i="119"/>
  <c r="D381" i="119"/>
  <c r="A5752" i="119"/>
  <c r="B5753" i="119"/>
  <c r="D5752" i="119"/>
  <c r="B1941" i="125" l="1"/>
  <c r="D1940" i="125"/>
  <c r="A1561" i="125"/>
  <c r="D1561" i="125"/>
  <c r="B1562" i="125"/>
  <c r="A3664" i="124"/>
  <c r="B3665" i="124"/>
  <c r="D3664" i="124"/>
  <c r="D4031" i="124"/>
  <c r="B4032" i="124"/>
  <c r="A4031" i="124"/>
  <c r="D3299" i="124"/>
  <c r="A3299" i="124"/>
  <c r="B3300" i="124"/>
  <c r="A2724" i="123"/>
  <c r="B2725" i="123"/>
  <c r="D2724" i="123"/>
  <c r="B3504" i="123"/>
  <c r="D3503" i="123"/>
  <c r="A3503" i="123"/>
  <c r="B3056" i="123"/>
  <c r="D3055" i="123"/>
  <c r="A3055" i="123"/>
  <c r="B9912" i="119"/>
  <c r="A9912" i="119" s="1"/>
  <c r="D9911" i="119"/>
  <c r="D9401" i="119"/>
  <c r="B9402" i="119"/>
  <c r="A9402" i="119" s="1"/>
  <c r="A7492" i="119"/>
  <c r="D7492" i="119"/>
  <c r="B7493" i="119"/>
  <c r="B7127" i="119"/>
  <c r="D7126" i="119"/>
  <c r="A7126" i="119"/>
  <c r="B8589" i="119"/>
  <c r="D8588" i="119"/>
  <c r="A8588" i="119"/>
  <c r="B7861" i="119"/>
  <c r="A7860" i="119"/>
  <c r="D7860" i="119"/>
  <c r="D8227" i="119"/>
  <c r="A8227" i="119"/>
  <c r="B8228" i="119"/>
  <c r="B5754" i="119"/>
  <c r="D5753" i="119"/>
  <c r="A5753" i="119"/>
  <c r="A382" i="119"/>
  <c r="B383" i="119"/>
  <c r="D382" i="119"/>
  <c r="D1941" i="125" l="1"/>
  <c r="B1942" i="125"/>
  <c r="B1563" i="125"/>
  <c r="D1562" i="125"/>
  <c r="A1562" i="125"/>
  <c r="D4032" i="124"/>
  <c r="A4032" i="124"/>
  <c r="B4033" i="124"/>
  <c r="B3301" i="124"/>
  <c r="D3300" i="124"/>
  <c r="A3300" i="124"/>
  <c r="B3666" i="124"/>
  <c r="D3665" i="124"/>
  <c r="A3665" i="124"/>
  <c r="A3056" i="123"/>
  <c r="B3057" i="123"/>
  <c r="D3056" i="123"/>
  <c r="A3504" i="123"/>
  <c r="D3504" i="123"/>
  <c r="B3505" i="123"/>
  <c r="B2726" i="123"/>
  <c r="D2725" i="123"/>
  <c r="A2725" i="123"/>
  <c r="B9913" i="119"/>
  <c r="A9913" i="119" s="1"/>
  <c r="D9912" i="119"/>
  <c r="A7127" i="119"/>
  <c r="B7128" i="119"/>
  <c r="D7127" i="119"/>
  <c r="B7494" i="119"/>
  <c r="D7493" i="119"/>
  <c r="A7493" i="119"/>
  <c r="A8228" i="119"/>
  <c r="B8229" i="119"/>
  <c r="D8228" i="119"/>
  <c r="B9403" i="119"/>
  <c r="A9403" i="119" s="1"/>
  <c r="D9402" i="119"/>
  <c r="D7861" i="119"/>
  <c r="A7861" i="119"/>
  <c r="B7862" i="119"/>
  <c r="A8589" i="119"/>
  <c r="B8590" i="119"/>
  <c r="D8589" i="119"/>
  <c r="B384" i="119"/>
  <c r="D383" i="119"/>
  <c r="A383" i="119"/>
  <c r="A5754" i="119"/>
  <c r="B5755" i="119"/>
  <c r="D5754" i="119"/>
  <c r="B1943" i="125" l="1"/>
  <c r="D1942" i="125"/>
  <c r="A1563" i="125"/>
  <c r="D1563" i="125"/>
  <c r="B1564" i="125"/>
  <c r="A3666" i="124"/>
  <c r="B3667" i="124"/>
  <c r="D3666" i="124"/>
  <c r="A4033" i="124"/>
  <c r="B4034" i="124"/>
  <c r="D4033" i="124"/>
  <c r="D3301" i="124"/>
  <c r="A3301" i="124"/>
  <c r="B3302" i="124"/>
  <c r="A2726" i="123"/>
  <c r="B2727" i="123"/>
  <c r="D2726" i="123"/>
  <c r="B3058" i="123"/>
  <c r="D3057" i="123"/>
  <c r="A3057" i="123"/>
  <c r="B3506" i="123"/>
  <c r="D3505" i="123"/>
  <c r="A3505" i="123"/>
  <c r="B9914" i="119"/>
  <c r="A9914" i="119" s="1"/>
  <c r="D9913" i="119"/>
  <c r="D9403" i="119"/>
  <c r="B9404" i="119"/>
  <c r="A9404" i="119" s="1"/>
  <c r="A7494" i="119"/>
  <c r="D7494" i="119"/>
  <c r="B7495" i="119"/>
  <c r="B8591" i="119"/>
  <c r="D8590" i="119"/>
  <c r="A8590" i="119"/>
  <c r="D8229" i="119"/>
  <c r="A8229" i="119"/>
  <c r="B8230" i="119"/>
  <c r="B7129" i="119"/>
  <c r="D7128" i="119"/>
  <c r="A7128" i="119"/>
  <c r="B7863" i="119"/>
  <c r="D7862" i="119"/>
  <c r="A7862" i="119"/>
  <c r="B5756" i="119"/>
  <c r="D5755" i="119"/>
  <c r="A5755" i="119"/>
  <c r="A384" i="119"/>
  <c r="D384" i="119"/>
  <c r="B385" i="119"/>
  <c r="D1943" i="125" l="1"/>
  <c r="B1944" i="125"/>
  <c r="B1565" i="125"/>
  <c r="D1564" i="125"/>
  <c r="A1564" i="125"/>
  <c r="D4034" i="124"/>
  <c r="A4034" i="124"/>
  <c r="B4035" i="124"/>
  <c r="B3303" i="124"/>
  <c r="D3302" i="124"/>
  <c r="A3302" i="124"/>
  <c r="B3668" i="124"/>
  <c r="D3667" i="124"/>
  <c r="A3667" i="124"/>
  <c r="B2728" i="123"/>
  <c r="D2727" i="123"/>
  <c r="A2727" i="123"/>
  <c r="A3058" i="123"/>
  <c r="B3059" i="123"/>
  <c r="D3058" i="123"/>
  <c r="A3506" i="123"/>
  <c r="D3506" i="123"/>
  <c r="B3507" i="123"/>
  <c r="B9915" i="119"/>
  <c r="A9915" i="119" s="1"/>
  <c r="D9914" i="119"/>
  <c r="A7129" i="119"/>
  <c r="B7130" i="119"/>
  <c r="D7129" i="119"/>
  <c r="A8591" i="119"/>
  <c r="B8592" i="119"/>
  <c r="D8591" i="119"/>
  <c r="B7496" i="119"/>
  <c r="D7495" i="119"/>
  <c r="A7495" i="119"/>
  <c r="A8230" i="119"/>
  <c r="B8231" i="119"/>
  <c r="D8230" i="119"/>
  <c r="D7863" i="119"/>
  <c r="A7863" i="119"/>
  <c r="B7864" i="119"/>
  <c r="B9405" i="119"/>
  <c r="A9405" i="119" s="1"/>
  <c r="D9404" i="119"/>
  <c r="B386" i="119"/>
  <c r="A385" i="119"/>
  <c r="D385" i="119"/>
  <c r="A5756" i="119"/>
  <c r="B5757" i="119"/>
  <c r="D5756" i="119"/>
  <c r="B1945" i="125" l="1"/>
  <c r="D1944" i="125"/>
  <c r="A1565" i="125"/>
  <c r="B1566" i="125"/>
  <c r="D1565" i="125"/>
  <c r="D3303" i="124"/>
  <c r="A3303" i="124"/>
  <c r="B3304" i="124"/>
  <c r="A3668" i="124"/>
  <c r="B3669" i="124"/>
  <c r="D3668" i="124"/>
  <c r="B4036" i="124"/>
  <c r="D4035" i="124"/>
  <c r="A4035" i="124"/>
  <c r="A2728" i="123"/>
  <c r="B2729" i="123"/>
  <c r="D2728" i="123"/>
  <c r="B3060" i="123"/>
  <c r="D3059" i="123"/>
  <c r="A3059" i="123"/>
  <c r="B3508" i="123"/>
  <c r="D3507" i="123"/>
  <c r="A3507" i="123"/>
  <c r="B9916" i="119"/>
  <c r="A9916" i="119" s="1"/>
  <c r="D9915" i="119"/>
  <c r="B8593" i="119"/>
  <c r="D8592" i="119"/>
  <c r="A8592" i="119"/>
  <c r="D9405" i="119"/>
  <c r="B9406" i="119"/>
  <c r="A9406" i="119" s="1"/>
  <c r="B7865" i="119"/>
  <c r="D7864" i="119"/>
  <c r="A7864" i="119"/>
  <c r="A7496" i="119"/>
  <c r="D7496" i="119"/>
  <c r="B7497" i="119"/>
  <c r="B7131" i="119"/>
  <c r="D7130" i="119"/>
  <c r="A7130" i="119"/>
  <c r="D8231" i="119"/>
  <c r="A8231" i="119"/>
  <c r="B8232" i="119"/>
  <c r="B5758" i="119"/>
  <c r="D5757" i="119"/>
  <c r="A5757" i="119"/>
  <c r="A386" i="119"/>
  <c r="B387" i="119"/>
  <c r="D386" i="119"/>
  <c r="D1945" i="125" l="1"/>
  <c r="B1946" i="125"/>
  <c r="B1567" i="125"/>
  <c r="D1566" i="125"/>
  <c r="A1566" i="125"/>
  <c r="B3670" i="124"/>
  <c r="D3669" i="124"/>
  <c r="A3669" i="124"/>
  <c r="B3305" i="124"/>
  <c r="D3304" i="124"/>
  <c r="A3304" i="124"/>
  <c r="D4036" i="124"/>
  <c r="A4036" i="124"/>
  <c r="B4037" i="124"/>
  <c r="A3508" i="123"/>
  <c r="B3509" i="123"/>
  <c r="D3508" i="123"/>
  <c r="A3060" i="123"/>
  <c r="B3061" i="123"/>
  <c r="D3060" i="123"/>
  <c r="B2730" i="123"/>
  <c r="D2729" i="123"/>
  <c r="A2729" i="123"/>
  <c r="B9917" i="119"/>
  <c r="A9917" i="119" s="1"/>
  <c r="D9916" i="119"/>
  <c r="D7865" i="119"/>
  <c r="A7865" i="119"/>
  <c r="B7866" i="119"/>
  <c r="B9407" i="119"/>
  <c r="A9407" i="119" s="1"/>
  <c r="D9406" i="119"/>
  <c r="B7498" i="119"/>
  <c r="D7497" i="119"/>
  <c r="A7497" i="119"/>
  <c r="A8232" i="119"/>
  <c r="B8233" i="119"/>
  <c r="D8232" i="119"/>
  <c r="A7131" i="119"/>
  <c r="B7132" i="119"/>
  <c r="D7131" i="119"/>
  <c r="A8593" i="119"/>
  <c r="B8594" i="119"/>
  <c r="D8593" i="119"/>
  <c r="B388" i="119"/>
  <c r="A387" i="119"/>
  <c r="D387" i="119"/>
  <c r="A5758" i="119"/>
  <c r="B5759" i="119"/>
  <c r="D5758" i="119"/>
  <c r="B1947" i="125" l="1"/>
  <c r="D1946" i="125"/>
  <c r="A1567" i="125"/>
  <c r="B1568" i="125"/>
  <c r="D1567" i="125"/>
  <c r="A4037" i="124"/>
  <c r="B4038" i="124"/>
  <c r="D4037" i="124"/>
  <c r="D3305" i="124"/>
  <c r="A3305" i="124"/>
  <c r="B3306" i="124"/>
  <c r="A3670" i="124"/>
  <c r="B3671" i="124"/>
  <c r="D3670" i="124"/>
  <c r="A2730" i="123"/>
  <c r="B2731" i="123"/>
  <c r="D2730" i="123"/>
  <c r="B3062" i="123"/>
  <c r="D3061" i="123"/>
  <c r="A3061" i="123"/>
  <c r="B3510" i="123"/>
  <c r="D3509" i="123"/>
  <c r="A3509" i="123"/>
  <c r="D9917" i="119"/>
  <c r="B9918" i="119"/>
  <c r="A9918" i="119" s="1"/>
  <c r="D9407" i="119"/>
  <c r="B9408" i="119"/>
  <c r="A9408" i="119" s="1"/>
  <c r="B7133" i="119"/>
  <c r="D7132" i="119"/>
  <c r="A7132" i="119"/>
  <c r="B7867" i="119"/>
  <c r="D7866" i="119"/>
  <c r="A7866" i="119"/>
  <c r="D8233" i="119"/>
  <c r="A8233" i="119"/>
  <c r="B8234" i="119"/>
  <c r="B8595" i="119"/>
  <c r="D8594" i="119"/>
  <c r="A8594" i="119"/>
  <c r="A7498" i="119"/>
  <c r="D7498" i="119"/>
  <c r="B7499" i="119"/>
  <c r="B5760" i="119"/>
  <c r="D5759" i="119"/>
  <c r="A5759" i="119"/>
  <c r="A388" i="119"/>
  <c r="B389" i="119"/>
  <c r="D388" i="119"/>
  <c r="D1947" i="125" l="1"/>
  <c r="B1948" i="125"/>
  <c r="B1569" i="125"/>
  <c r="D1568" i="125"/>
  <c r="A1568" i="125"/>
  <c r="D4038" i="124"/>
  <c r="A4038" i="124"/>
  <c r="B4039" i="124"/>
  <c r="B3672" i="124"/>
  <c r="D3671" i="124"/>
  <c r="A3671" i="124"/>
  <c r="B3307" i="124"/>
  <c r="D3306" i="124"/>
  <c r="A3306" i="124"/>
  <c r="A3062" i="123"/>
  <c r="B3063" i="123"/>
  <c r="D3062" i="123"/>
  <c r="A3510" i="123"/>
  <c r="B3511" i="123"/>
  <c r="D3510" i="123"/>
  <c r="B2732" i="123"/>
  <c r="D2731" i="123"/>
  <c r="A2731" i="123"/>
  <c r="B9919" i="119"/>
  <c r="A9919" i="119" s="1"/>
  <c r="D9918" i="119"/>
  <c r="A8234" i="119"/>
  <c r="B8235" i="119"/>
  <c r="D8234" i="119"/>
  <c r="A7133" i="119"/>
  <c r="B7134" i="119"/>
  <c r="D7133" i="119"/>
  <c r="A8595" i="119"/>
  <c r="B8596" i="119"/>
  <c r="D8595" i="119"/>
  <c r="B9409" i="119"/>
  <c r="A9409" i="119" s="1"/>
  <c r="D9408" i="119"/>
  <c r="B7500" i="119"/>
  <c r="D7499" i="119"/>
  <c r="A7499" i="119"/>
  <c r="D7867" i="119"/>
  <c r="A7867" i="119"/>
  <c r="B7868" i="119"/>
  <c r="B390" i="119"/>
  <c r="A389" i="119"/>
  <c r="D389" i="119"/>
  <c r="A5760" i="119"/>
  <c r="B5761" i="119"/>
  <c r="D5760" i="119"/>
  <c r="B1949" i="125" l="1"/>
  <c r="D1948" i="125"/>
  <c r="A1569" i="125"/>
  <c r="B1570" i="125"/>
  <c r="D1569" i="125"/>
  <c r="D3307" i="124"/>
  <c r="A3307" i="124"/>
  <c r="B3308" i="124"/>
  <c r="D4039" i="124"/>
  <c r="B4040" i="124"/>
  <c r="A4039" i="124"/>
  <c r="A3672" i="124"/>
  <c r="B3673" i="124"/>
  <c r="D3672" i="124"/>
  <c r="B3512" i="123"/>
  <c r="D3511" i="123"/>
  <c r="A3511" i="123"/>
  <c r="A2732" i="123"/>
  <c r="B2733" i="123"/>
  <c r="D2732" i="123"/>
  <c r="B3064" i="123"/>
  <c r="D3063" i="123"/>
  <c r="A3063" i="123"/>
  <c r="B9920" i="119"/>
  <c r="A9920" i="119" s="1"/>
  <c r="D9919" i="119"/>
  <c r="D9409" i="119"/>
  <c r="B9410" i="119"/>
  <c r="A9410" i="119" s="1"/>
  <c r="B7869" i="119"/>
  <c r="A7868" i="119"/>
  <c r="D7868" i="119"/>
  <c r="A7500" i="119"/>
  <c r="D7500" i="119"/>
  <c r="B7501" i="119"/>
  <c r="B8597" i="119"/>
  <c r="D8596" i="119"/>
  <c r="A8596" i="119"/>
  <c r="B7135" i="119"/>
  <c r="D7134" i="119"/>
  <c r="A7134" i="119"/>
  <c r="D8235" i="119"/>
  <c r="A8235" i="119"/>
  <c r="B8236" i="119"/>
  <c r="B5762" i="119"/>
  <c r="D5761" i="119"/>
  <c r="A5761" i="119"/>
  <c r="A390" i="119"/>
  <c r="D390" i="119"/>
  <c r="B391" i="119"/>
  <c r="D1949" i="125" l="1"/>
  <c r="B1950" i="125"/>
  <c r="B1571" i="125"/>
  <c r="D1570" i="125"/>
  <c r="A1570" i="125"/>
  <c r="B3674" i="124"/>
  <c r="D3673" i="124"/>
  <c r="A3673" i="124"/>
  <c r="B3309" i="124"/>
  <c r="D3308" i="124"/>
  <c r="A3308" i="124"/>
  <c r="D4040" i="124"/>
  <c r="A4040" i="124"/>
  <c r="B4041" i="124"/>
  <c r="B2734" i="123"/>
  <c r="D2733" i="123"/>
  <c r="A2733" i="123"/>
  <c r="A3064" i="123"/>
  <c r="B3065" i="123"/>
  <c r="D3064" i="123"/>
  <c r="A3512" i="123"/>
  <c r="B3513" i="123"/>
  <c r="D3512" i="123"/>
  <c r="B9921" i="119"/>
  <c r="A9921" i="119" s="1"/>
  <c r="D9920" i="119"/>
  <c r="D7869" i="119"/>
  <c r="A7869" i="119"/>
  <c r="B7870" i="119"/>
  <c r="A8597" i="119"/>
  <c r="B8598" i="119"/>
  <c r="D8597" i="119"/>
  <c r="B7502" i="119"/>
  <c r="D7501" i="119"/>
  <c r="A7501" i="119"/>
  <c r="B9411" i="119"/>
  <c r="A9411" i="119" s="1"/>
  <c r="D9410" i="119"/>
  <c r="A7135" i="119"/>
  <c r="B7136" i="119"/>
  <c r="D7135" i="119"/>
  <c r="A8236" i="119"/>
  <c r="B8237" i="119"/>
  <c r="D8236" i="119"/>
  <c r="B392" i="119"/>
  <c r="A391" i="119"/>
  <c r="D391" i="119"/>
  <c r="A5762" i="119"/>
  <c r="B5763" i="119"/>
  <c r="D5762" i="119"/>
  <c r="B1951" i="125" l="1"/>
  <c r="D1950" i="125"/>
  <c r="A1571" i="125"/>
  <c r="B1572" i="125"/>
  <c r="D1571" i="125"/>
  <c r="B4042" i="124"/>
  <c r="A4041" i="124"/>
  <c r="D4041" i="124"/>
  <c r="D3309" i="124"/>
  <c r="A3309" i="124"/>
  <c r="B3310" i="124"/>
  <c r="A3674" i="124"/>
  <c r="B3675" i="124"/>
  <c r="D3674" i="124"/>
  <c r="B3514" i="123"/>
  <c r="D3513" i="123"/>
  <c r="A3513" i="123"/>
  <c r="B3066" i="123"/>
  <c r="D3065" i="123"/>
  <c r="A3065" i="123"/>
  <c r="A2734" i="123"/>
  <c r="D2734" i="123"/>
  <c r="B2735" i="123"/>
  <c r="D9921" i="119"/>
  <c r="B9922" i="119"/>
  <c r="A9922" i="119" s="1"/>
  <c r="B8599" i="119"/>
  <c r="D8598" i="119"/>
  <c r="A8598" i="119"/>
  <c r="D9411" i="119"/>
  <c r="B9412" i="119"/>
  <c r="A9412" i="119" s="1"/>
  <c r="D8237" i="119"/>
  <c r="A8237" i="119"/>
  <c r="B8238" i="119"/>
  <c r="B7871" i="119"/>
  <c r="D7870" i="119"/>
  <c r="A7870" i="119"/>
  <c r="A7502" i="119"/>
  <c r="D7502" i="119"/>
  <c r="B7503" i="119"/>
  <c r="B7137" i="119"/>
  <c r="D7136" i="119"/>
  <c r="A7136" i="119"/>
  <c r="B5764" i="119"/>
  <c r="D5763" i="119"/>
  <c r="A5763" i="119"/>
  <c r="A392" i="119"/>
  <c r="D392" i="119"/>
  <c r="B393" i="119"/>
  <c r="D1951" i="125" l="1"/>
  <c r="B1952" i="125"/>
  <c r="B1573" i="125"/>
  <c r="D1572" i="125"/>
  <c r="A1572" i="125"/>
  <c r="B3676" i="124"/>
  <c r="D3675" i="124"/>
  <c r="A3675" i="124"/>
  <c r="B3311" i="124"/>
  <c r="D3310" i="124"/>
  <c r="A3310" i="124"/>
  <c r="D4042" i="124"/>
  <c r="A4042" i="124"/>
  <c r="B4043" i="124"/>
  <c r="A3066" i="123"/>
  <c r="B3067" i="123"/>
  <c r="D3066" i="123"/>
  <c r="B2736" i="123"/>
  <c r="D2735" i="123"/>
  <c r="A2735" i="123"/>
  <c r="A3514" i="123"/>
  <c r="B3515" i="123"/>
  <c r="D3514" i="123"/>
  <c r="B9923" i="119"/>
  <c r="A9923" i="119" s="1"/>
  <c r="D9922" i="119"/>
  <c r="A7137" i="119"/>
  <c r="B7138" i="119"/>
  <c r="D7137" i="119"/>
  <c r="A8238" i="119"/>
  <c r="B8239" i="119"/>
  <c r="D8238" i="119"/>
  <c r="D7871" i="119"/>
  <c r="A7871" i="119"/>
  <c r="B7872" i="119"/>
  <c r="B7504" i="119"/>
  <c r="D7503" i="119"/>
  <c r="A7503" i="119"/>
  <c r="B9413" i="119"/>
  <c r="A9413" i="119" s="1"/>
  <c r="D9412" i="119"/>
  <c r="A8599" i="119"/>
  <c r="B8600" i="119"/>
  <c r="D8599" i="119"/>
  <c r="B394" i="119"/>
  <c r="A393" i="119"/>
  <c r="D393" i="119"/>
  <c r="A5764" i="119"/>
  <c r="B5765" i="119"/>
  <c r="D5764" i="119"/>
  <c r="B1953" i="125" l="1"/>
  <c r="D1952" i="125"/>
  <c r="A1573" i="125"/>
  <c r="D1573" i="125"/>
  <c r="B1574" i="125"/>
  <c r="D3311" i="124"/>
  <c r="A3311" i="124"/>
  <c r="B3312" i="124"/>
  <c r="A4043" i="124"/>
  <c r="D4043" i="124"/>
  <c r="B4044" i="124"/>
  <c r="A3676" i="124"/>
  <c r="B3677" i="124"/>
  <c r="D3676" i="124"/>
  <c r="A2736" i="123"/>
  <c r="B2737" i="123"/>
  <c r="D2736" i="123"/>
  <c r="B3516" i="123"/>
  <c r="D3515" i="123"/>
  <c r="A3515" i="123"/>
  <c r="B3068" i="123"/>
  <c r="D3067" i="123"/>
  <c r="A3067" i="123"/>
  <c r="B9924" i="119"/>
  <c r="A9924" i="119" s="1"/>
  <c r="D9923" i="119"/>
  <c r="D9413" i="119"/>
  <c r="B9414" i="119"/>
  <c r="A9414" i="119" s="1"/>
  <c r="B7873" i="119"/>
  <c r="D7872" i="119"/>
  <c r="A7872" i="119"/>
  <c r="D8239" i="119"/>
  <c r="A8239" i="119"/>
  <c r="B8240" i="119"/>
  <c r="B7139" i="119"/>
  <c r="D7138" i="119"/>
  <c r="A7138" i="119"/>
  <c r="A7504" i="119"/>
  <c r="D7504" i="119"/>
  <c r="B7505" i="119"/>
  <c r="B8601" i="119"/>
  <c r="D8600" i="119"/>
  <c r="A8600" i="119"/>
  <c r="B5766" i="119"/>
  <c r="D5765" i="119"/>
  <c r="A5765" i="119"/>
  <c r="A394" i="119"/>
  <c r="B395" i="119"/>
  <c r="D394" i="119"/>
  <c r="D1953" i="125" l="1"/>
  <c r="B1954" i="125"/>
  <c r="B1575" i="125"/>
  <c r="D1574" i="125"/>
  <c r="A1574" i="125"/>
  <c r="D4044" i="124"/>
  <c r="A4044" i="124"/>
  <c r="B4045" i="124"/>
  <c r="B3678" i="124"/>
  <c r="D3677" i="124"/>
  <c r="A3677" i="124"/>
  <c r="B3313" i="124"/>
  <c r="D3312" i="124"/>
  <c r="A3312" i="124"/>
  <c r="A3516" i="123"/>
  <c r="B3517" i="123"/>
  <c r="D3516" i="123"/>
  <c r="A3068" i="123"/>
  <c r="B3069" i="123"/>
  <c r="D3068" i="123"/>
  <c r="B2738" i="123"/>
  <c r="D2737" i="123"/>
  <c r="A2737" i="123"/>
  <c r="B9925" i="119"/>
  <c r="A9925" i="119" s="1"/>
  <c r="D9924" i="119"/>
  <c r="D7873" i="119"/>
  <c r="A7873" i="119"/>
  <c r="B7874" i="119"/>
  <c r="B7506" i="119"/>
  <c r="D7505" i="119"/>
  <c r="A7505" i="119"/>
  <c r="A7139" i="119"/>
  <c r="B7140" i="119"/>
  <c r="D7139" i="119"/>
  <c r="B9415" i="119"/>
  <c r="A9415" i="119" s="1"/>
  <c r="D9414" i="119"/>
  <c r="A8240" i="119"/>
  <c r="B8241" i="119"/>
  <c r="D8240" i="119"/>
  <c r="A8601" i="119"/>
  <c r="B8602" i="119"/>
  <c r="D8601" i="119"/>
  <c r="B396" i="119"/>
  <c r="A395" i="119"/>
  <c r="D395" i="119"/>
  <c r="A5766" i="119"/>
  <c r="B5767" i="119"/>
  <c r="D5766" i="119"/>
  <c r="B1955" i="125" l="1"/>
  <c r="D1954" i="125"/>
  <c r="A1575" i="125"/>
  <c r="B1576" i="125"/>
  <c r="D1575" i="125"/>
  <c r="D3313" i="124"/>
  <c r="A3313" i="124"/>
  <c r="B3314" i="124"/>
  <c r="B4046" i="124"/>
  <c r="D4045" i="124"/>
  <c r="A4045" i="124"/>
  <c r="A3678" i="124"/>
  <c r="B3679" i="124"/>
  <c r="D3678" i="124"/>
  <c r="B3518" i="123"/>
  <c r="D3517" i="123"/>
  <c r="A3517" i="123"/>
  <c r="A2738" i="123"/>
  <c r="D2738" i="123"/>
  <c r="B2739" i="123"/>
  <c r="B3070" i="123"/>
  <c r="D3069" i="123"/>
  <c r="A3069" i="123"/>
  <c r="D9925" i="119"/>
  <c r="B9926" i="119"/>
  <c r="A9926" i="119" s="1"/>
  <c r="B7141" i="119"/>
  <c r="D7140" i="119"/>
  <c r="A7140" i="119"/>
  <c r="B7875" i="119"/>
  <c r="D7874" i="119"/>
  <c r="A7874" i="119"/>
  <c r="D8241" i="119"/>
  <c r="A8241" i="119"/>
  <c r="B8242" i="119"/>
  <c r="B8603" i="119"/>
  <c r="D8602" i="119"/>
  <c r="A8602" i="119"/>
  <c r="A7506" i="119"/>
  <c r="D7506" i="119"/>
  <c r="B7507" i="119"/>
  <c r="D9415" i="119"/>
  <c r="B9416" i="119"/>
  <c r="A9416" i="119" s="1"/>
  <c r="B5768" i="119"/>
  <c r="D5767" i="119"/>
  <c r="A5767" i="119"/>
  <c r="A396" i="119"/>
  <c r="B397" i="119"/>
  <c r="D396" i="119"/>
  <c r="D1955" i="125" l="1"/>
  <c r="B1956" i="125"/>
  <c r="B1577" i="125"/>
  <c r="D1576" i="125"/>
  <c r="A1576" i="125"/>
  <c r="B3315" i="124"/>
  <c r="D3314" i="124"/>
  <c r="A3314" i="124"/>
  <c r="D4046" i="124"/>
  <c r="A4046" i="124"/>
  <c r="B4047" i="124"/>
  <c r="B3680" i="124"/>
  <c r="D3679" i="124"/>
  <c r="A3679" i="124"/>
  <c r="B2740" i="123"/>
  <c r="D2739" i="123"/>
  <c r="A2739" i="123"/>
  <c r="A3518" i="123"/>
  <c r="B3519" i="123"/>
  <c r="D3518" i="123"/>
  <c r="A3070" i="123"/>
  <c r="B3071" i="123"/>
  <c r="D3070" i="123"/>
  <c r="B9927" i="119"/>
  <c r="A9927" i="119" s="1"/>
  <c r="D9926" i="119"/>
  <c r="B7508" i="119"/>
  <c r="D7507" i="119"/>
  <c r="A7507" i="119"/>
  <c r="D7875" i="119"/>
  <c r="A7875" i="119"/>
  <c r="B7876" i="119"/>
  <c r="B9417" i="119"/>
  <c r="A9417" i="119" s="1"/>
  <c r="D9416" i="119"/>
  <c r="A8242" i="119"/>
  <c r="B8243" i="119"/>
  <c r="D8242" i="119"/>
  <c r="A8603" i="119"/>
  <c r="B8604" i="119"/>
  <c r="D8603" i="119"/>
  <c r="A7141" i="119"/>
  <c r="B7142" i="119"/>
  <c r="D7141" i="119"/>
  <c r="B398" i="119"/>
  <c r="A397" i="119"/>
  <c r="D397" i="119"/>
  <c r="A5768" i="119"/>
  <c r="B5769" i="119"/>
  <c r="D5768" i="119"/>
  <c r="B1957" i="125" l="1"/>
  <c r="D1956" i="125"/>
  <c r="A1577" i="125"/>
  <c r="D1577" i="125"/>
  <c r="B1578" i="125"/>
  <c r="D3315" i="124"/>
  <c r="A3315" i="124"/>
  <c r="B3316" i="124"/>
  <c r="A3680" i="124"/>
  <c r="B3681" i="124"/>
  <c r="D3680" i="124"/>
  <c r="D4047" i="124"/>
  <c r="B4048" i="124"/>
  <c r="A4047" i="124"/>
  <c r="A2740" i="123"/>
  <c r="B2741" i="123"/>
  <c r="D2740" i="123"/>
  <c r="B3520" i="123"/>
  <c r="D3519" i="123"/>
  <c r="A3519" i="123"/>
  <c r="B3072" i="123"/>
  <c r="D3071" i="123"/>
  <c r="A3071" i="123"/>
  <c r="B9928" i="119"/>
  <c r="A9928" i="119" s="1"/>
  <c r="D9927" i="119"/>
  <c r="B8605" i="119"/>
  <c r="D8604" i="119"/>
  <c r="A8604" i="119"/>
  <c r="B7877" i="119"/>
  <c r="A7876" i="119"/>
  <c r="D7876" i="119"/>
  <c r="B7143" i="119"/>
  <c r="D7142" i="119"/>
  <c r="A7142" i="119"/>
  <c r="D9417" i="119"/>
  <c r="B9418" i="119"/>
  <c r="A9418" i="119" s="1"/>
  <c r="D8243" i="119"/>
  <c r="A8243" i="119"/>
  <c r="B8244" i="119"/>
  <c r="A7508" i="119"/>
  <c r="D7508" i="119"/>
  <c r="B7509" i="119"/>
  <c r="D5769" i="119"/>
  <c r="A5769" i="119"/>
  <c r="A398" i="119"/>
  <c r="B399" i="119"/>
  <c r="D398" i="119"/>
  <c r="D1957" i="125" l="1"/>
  <c r="B1958" i="125"/>
  <c r="B1579" i="125"/>
  <c r="D1578" i="125"/>
  <c r="A1578" i="125"/>
  <c r="B3682" i="124"/>
  <c r="D3681" i="124"/>
  <c r="A3681" i="124"/>
  <c r="D4048" i="124"/>
  <c r="A4048" i="124"/>
  <c r="B4049" i="124"/>
  <c r="B3317" i="124"/>
  <c r="D3316" i="124"/>
  <c r="A3316" i="124"/>
  <c r="B2742" i="123"/>
  <c r="D2741" i="123"/>
  <c r="A2741" i="123"/>
  <c r="A3072" i="123"/>
  <c r="B3073" i="123"/>
  <c r="D3072" i="123"/>
  <c r="A3520" i="123"/>
  <c r="D3520" i="123"/>
  <c r="B3521" i="123"/>
  <c r="B9929" i="119"/>
  <c r="A9929" i="119" s="1"/>
  <c r="D9928" i="119"/>
  <c r="B7510" i="119"/>
  <c r="D7509" i="119"/>
  <c r="A7509" i="119"/>
  <c r="A7143" i="119"/>
  <c r="B7144" i="119"/>
  <c r="D7143" i="119"/>
  <c r="D7877" i="119"/>
  <c r="A7877" i="119"/>
  <c r="B7878" i="119"/>
  <c r="A8244" i="119"/>
  <c r="B8245" i="119"/>
  <c r="D8244" i="119"/>
  <c r="B9419" i="119"/>
  <c r="A9419" i="119" s="1"/>
  <c r="D9418" i="119"/>
  <c r="A8605" i="119"/>
  <c r="B8606" i="119"/>
  <c r="D8605" i="119"/>
  <c r="B400" i="119"/>
  <c r="D399" i="119"/>
  <c r="A399" i="119"/>
  <c r="B1959" i="125" l="1"/>
  <c r="D1958" i="125"/>
  <c r="A1579" i="125"/>
  <c r="D1579" i="125"/>
  <c r="B1580" i="125"/>
  <c r="D3317" i="124"/>
  <c r="A3317" i="124"/>
  <c r="B3318" i="124"/>
  <c r="A3682" i="124"/>
  <c r="B3683" i="124"/>
  <c r="D3682" i="124"/>
  <c r="A4049" i="124"/>
  <c r="B4050" i="124"/>
  <c r="D4049" i="124"/>
  <c r="B3522" i="123"/>
  <c r="D3521" i="123"/>
  <c r="A3521" i="123"/>
  <c r="A2742" i="123"/>
  <c r="B2743" i="123"/>
  <c r="D2742" i="123"/>
  <c r="B3074" i="123"/>
  <c r="D3073" i="123"/>
  <c r="A3073" i="123"/>
  <c r="B9930" i="119"/>
  <c r="A9930" i="119" s="1"/>
  <c r="D9929" i="119"/>
  <c r="D9419" i="119"/>
  <c r="B9420" i="119"/>
  <c r="A9420" i="119" s="1"/>
  <c r="D8245" i="119"/>
  <c r="A8245" i="119"/>
  <c r="B8246" i="119"/>
  <c r="B8607" i="119"/>
  <c r="D8606" i="119"/>
  <c r="A8606" i="119"/>
  <c r="B7879" i="119"/>
  <c r="D7878" i="119"/>
  <c r="A7878" i="119"/>
  <c r="A7510" i="119"/>
  <c r="D7510" i="119"/>
  <c r="B7511" i="119"/>
  <c r="B7145" i="119"/>
  <c r="D7144" i="119"/>
  <c r="A7144" i="119"/>
  <c r="A400" i="119"/>
  <c r="D400" i="119"/>
  <c r="B401" i="119"/>
  <c r="D1959" i="125" l="1"/>
  <c r="B1960" i="125"/>
  <c r="B1581" i="125"/>
  <c r="D1580" i="125"/>
  <c r="A1580" i="125"/>
  <c r="B3319" i="124"/>
  <c r="D3318" i="124"/>
  <c r="A3318" i="124"/>
  <c r="D4050" i="124"/>
  <c r="A4050" i="124"/>
  <c r="B4051" i="124"/>
  <c r="B3684" i="124"/>
  <c r="D3683" i="124"/>
  <c r="A3683" i="124"/>
  <c r="B2744" i="123"/>
  <c r="D2743" i="123"/>
  <c r="A2743" i="123"/>
  <c r="A3074" i="123"/>
  <c r="B3075" i="123"/>
  <c r="D3074" i="123"/>
  <c r="A3522" i="123"/>
  <c r="D3522" i="123"/>
  <c r="B3523" i="123"/>
  <c r="B9931" i="119"/>
  <c r="A9931" i="119" s="1"/>
  <c r="D9930" i="119"/>
  <c r="A8246" i="119"/>
  <c r="B8247" i="119"/>
  <c r="D8246" i="119"/>
  <c r="B9421" i="119"/>
  <c r="A9421" i="119" s="1"/>
  <c r="D9420" i="119"/>
  <c r="A7145" i="119"/>
  <c r="B7146" i="119"/>
  <c r="D7145" i="119"/>
  <c r="D7879" i="119"/>
  <c r="A7879" i="119"/>
  <c r="B7880" i="119"/>
  <c r="B7512" i="119"/>
  <c r="D7511" i="119"/>
  <c r="A7511" i="119"/>
  <c r="A8607" i="119"/>
  <c r="B8608" i="119"/>
  <c r="D8607" i="119"/>
  <c r="B402" i="119"/>
  <c r="A401" i="119"/>
  <c r="D401" i="119"/>
  <c r="B1961" i="125" l="1"/>
  <c r="D1960" i="125"/>
  <c r="A1581" i="125"/>
  <c r="B1582" i="125"/>
  <c r="D1581" i="125"/>
  <c r="B4052" i="124"/>
  <c r="D4051" i="124"/>
  <c r="A4051" i="124"/>
  <c r="A3684" i="124"/>
  <c r="B3685" i="124"/>
  <c r="D3684" i="124"/>
  <c r="D3319" i="124"/>
  <c r="A3319" i="124"/>
  <c r="B3320" i="124"/>
  <c r="A2744" i="123"/>
  <c r="D2744" i="123"/>
  <c r="B2745" i="123"/>
  <c r="B3524" i="123"/>
  <c r="D3523" i="123"/>
  <c r="A3523" i="123"/>
  <c r="B3076" i="123"/>
  <c r="D3075" i="123"/>
  <c r="A3075" i="123"/>
  <c r="B9932" i="119"/>
  <c r="A9932" i="119" s="1"/>
  <c r="D9931" i="119"/>
  <c r="B7147" i="119"/>
  <c r="D7146" i="119"/>
  <c r="A7146" i="119"/>
  <c r="B8609" i="119"/>
  <c r="D8608" i="119"/>
  <c r="A8608" i="119"/>
  <c r="A7512" i="119"/>
  <c r="D7512" i="119"/>
  <c r="B7513" i="119"/>
  <c r="B7881" i="119"/>
  <c r="D7880" i="119"/>
  <c r="A7880" i="119"/>
  <c r="D9421" i="119"/>
  <c r="B9422" i="119"/>
  <c r="A9422" i="119" s="1"/>
  <c r="D8247" i="119"/>
  <c r="A8247" i="119"/>
  <c r="B8248" i="119"/>
  <c r="A402" i="119"/>
  <c r="B403" i="119"/>
  <c r="D402" i="119"/>
  <c r="D1961" i="125" l="1"/>
  <c r="B1962" i="125"/>
  <c r="B1583" i="125"/>
  <c r="D1582" i="125"/>
  <c r="A1582" i="125"/>
  <c r="B3321" i="124"/>
  <c r="D3320" i="124"/>
  <c r="A3320" i="124"/>
  <c r="B3686" i="124"/>
  <c r="D3685" i="124"/>
  <c r="A3685" i="124"/>
  <c r="D4052" i="124"/>
  <c r="A4052" i="124"/>
  <c r="B4053" i="124"/>
  <c r="A3524" i="123"/>
  <c r="B3525" i="123"/>
  <c r="D3524" i="123"/>
  <c r="A3076" i="123"/>
  <c r="B3077" i="123"/>
  <c r="D3076" i="123"/>
  <c r="B2746" i="123"/>
  <c r="D2745" i="123"/>
  <c r="A2745" i="123"/>
  <c r="B9933" i="119"/>
  <c r="A9933" i="119" s="1"/>
  <c r="D9932" i="119"/>
  <c r="A8609" i="119"/>
  <c r="B8610" i="119"/>
  <c r="D8609" i="119"/>
  <c r="B9423" i="119"/>
  <c r="A9423" i="119" s="1"/>
  <c r="D9422" i="119"/>
  <c r="A7147" i="119"/>
  <c r="B7148" i="119"/>
  <c r="D7147" i="119"/>
  <c r="A8248" i="119"/>
  <c r="B8249" i="119"/>
  <c r="D8248" i="119"/>
  <c r="D7881" i="119"/>
  <c r="A7881" i="119"/>
  <c r="B7882" i="119"/>
  <c r="B7514" i="119"/>
  <c r="D7513" i="119"/>
  <c r="A7513" i="119"/>
  <c r="B404" i="119"/>
  <c r="A403" i="119"/>
  <c r="D403" i="119"/>
  <c r="B1963" i="125" l="1"/>
  <c r="D1962" i="125"/>
  <c r="A1583" i="125"/>
  <c r="B1584" i="125"/>
  <c r="D1583" i="125"/>
  <c r="D3321" i="124"/>
  <c r="A3321" i="124"/>
  <c r="B3322" i="124"/>
  <c r="A3686" i="124"/>
  <c r="B3687" i="124"/>
  <c r="D3686" i="124"/>
  <c r="A4053" i="124"/>
  <c r="B4054" i="124"/>
  <c r="D4053" i="124"/>
  <c r="B3078" i="123"/>
  <c r="D3077" i="123"/>
  <c r="A3077" i="123"/>
  <c r="A2746" i="123"/>
  <c r="B2747" i="123"/>
  <c r="D2746" i="123"/>
  <c r="B3526" i="123"/>
  <c r="D3525" i="123"/>
  <c r="A3525" i="123"/>
  <c r="D9933" i="119"/>
  <c r="B9934" i="119"/>
  <c r="A9934" i="119" s="1"/>
  <c r="D8249" i="119"/>
  <c r="A8249" i="119"/>
  <c r="B8250" i="119"/>
  <c r="B7883" i="119"/>
  <c r="D7882" i="119"/>
  <c r="A7882" i="119"/>
  <c r="D9423" i="119"/>
  <c r="B9424" i="119"/>
  <c r="A9424" i="119" s="1"/>
  <c r="B7149" i="119"/>
  <c r="D7148" i="119"/>
  <c r="A7148" i="119"/>
  <c r="A7514" i="119"/>
  <c r="D7514" i="119"/>
  <c r="B7515" i="119"/>
  <c r="B8611" i="119"/>
  <c r="D8610" i="119"/>
  <c r="A8610" i="119"/>
  <c r="A404" i="119"/>
  <c r="B405" i="119"/>
  <c r="D404" i="119"/>
  <c r="D1963" i="125" l="1"/>
  <c r="B1964" i="125"/>
  <c r="B1585" i="125"/>
  <c r="D1584" i="125"/>
  <c r="A1584" i="125"/>
  <c r="B3688" i="124"/>
  <c r="D3687" i="124"/>
  <c r="A3687" i="124"/>
  <c r="D4054" i="124"/>
  <c r="A4054" i="124"/>
  <c r="B4055" i="124"/>
  <c r="B3323" i="124"/>
  <c r="D3322" i="124"/>
  <c r="A3322" i="124"/>
  <c r="B2748" i="123"/>
  <c r="D2747" i="123"/>
  <c r="A2747" i="123"/>
  <c r="A3526" i="123"/>
  <c r="D3526" i="123"/>
  <c r="B3527" i="123"/>
  <c r="A3078" i="123"/>
  <c r="B3079" i="123"/>
  <c r="D3078" i="123"/>
  <c r="B9935" i="119"/>
  <c r="A9935" i="119" s="1"/>
  <c r="D9934" i="119"/>
  <c r="D7883" i="119"/>
  <c r="A7883" i="119"/>
  <c r="B7884" i="119"/>
  <c r="A8611" i="119"/>
  <c r="B8612" i="119"/>
  <c r="D8611" i="119"/>
  <c r="A8250" i="119"/>
  <c r="B8251" i="119"/>
  <c r="D8250" i="119"/>
  <c r="B7516" i="119"/>
  <c r="D7515" i="119"/>
  <c r="A7515" i="119"/>
  <c r="A7149" i="119"/>
  <c r="B7150" i="119"/>
  <c r="D7149" i="119"/>
  <c r="B9425" i="119"/>
  <c r="A9425" i="119" s="1"/>
  <c r="D9424" i="119"/>
  <c r="B406" i="119"/>
  <c r="A405" i="119"/>
  <c r="D405" i="119"/>
  <c r="B1965" i="125" l="1"/>
  <c r="D1964" i="125"/>
  <c r="A1585" i="125"/>
  <c r="B1586" i="125"/>
  <c r="D1585" i="125"/>
  <c r="D4055" i="124"/>
  <c r="A4055" i="124"/>
  <c r="B4056" i="124"/>
  <c r="D3323" i="124"/>
  <c r="A3323" i="124"/>
  <c r="B3324" i="124"/>
  <c r="A3688" i="124"/>
  <c r="B3689" i="124"/>
  <c r="D3688" i="124"/>
  <c r="A2748" i="123"/>
  <c r="B2749" i="123"/>
  <c r="D2748" i="123"/>
  <c r="B3080" i="123"/>
  <c r="D3079" i="123"/>
  <c r="A3079" i="123"/>
  <c r="B3528" i="123"/>
  <c r="D3527" i="123"/>
  <c r="A3527" i="123"/>
  <c r="B9936" i="119"/>
  <c r="A9936" i="119" s="1"/>
  <c r="D9935" i="119"/>
  <c r="D8251" i="119"/>
  <c r="A8251" i="119"/>
  <c r="B8252" i="119"/>
  <c r="A7516" i="119"/>
  <c r="D7516" i="119"/>
  <c r="B7517" i="119"/>
  <c r="B7151" i="119"/>
  <c r="D7150" i="119"/>
  <c r="A7150" i="119"/>
  <c r="B8613" i="119"/>
  <c r="D8612" i="119"/>
  <c r="A8612" i="119"/>
  <c r="D9425" i="119"/>
  <c r="B9426" i="119"/>
  <c r="A9426" i="119" s="1"/>
  <c r="B7885" i="119"/>
  <c r="A7884" i="119"/>
  <c r="D7884" i="119"/>
  <c r="A406" i="119"/>
  <c r="D406" i="119"/>
  <c r="B407" i="119"/>
  <c r="D1965" i="125" l="1"/>
  <c r="B1966" i="125"/>
  <c r="B1587" i="125"/>
  <c r="D1586" i="125"/>
  <c r="A1586" i="125"/>
  <c r="B3690" i="124"/>
  <c r="D3689" i="124"/>
  <c r="A3689" i="124"/>
  <c r="D4056" i="124"/>
  <c r="A4056" i="124"/>
  <c r="B4057" i="124"/>
  <c r="B3325" i="124"/>
  <c r="D3324" i="124"/>
  <c r="A3324" i="124"/>
  <c r="A3528" i="123"/>
  <c r="B3529" i="123"/>
  <c r="D3528" i="123"/>
  <c r="B2750" i="123"/>
  <c r="D2749" i="123"/>
  <c r="A2749" i="123"/>
  <c r="A3080" i="123"/>
  <c r="B3081" i="123"/>
  <c r="D3080" i="123"/>
  <c r="B9937" i="119"/>
  <c r="A9937" i="119" s="1"/>
  <c r="D9936" i="119"/>
  <c r="A7151" i="119"/>
  <c r="B7152" i="119"/>
  <c r="D7151" i="119"/>
  <c r="B9427" i="119"/>
  <c r="A9427" i="119" s="1"/>
  <c r="D9426" i="119"/>
  <c r="B7518" i="119"/>
  <c r="D7517" i="119"/>
  <c r="A7517" i="119"/>
  <c r="A8613" i="119"/>
  <c r="B8614" i="119"/>
  <c r="D8613" i="119"/>
  <c r="A8252" i="119"/>
  <c r="B8253" i="119"/>
  <c r="D8252" i="119"/>
  <c r="D7885" i="119"/>
  <c r="A7885" i="119"/>
  <c r="B7886" i="119"/>
  <c r="B408" i="119"/>
  <c r="A407" i="119"/>
  <c r="D407" i="119"/>
  <c r="B1967" i="125" l="1"/>
  <c r="D1966" i="125"/>
  <c r="A1587" i="125"/>
  <c r="B1588" i="125"/>
  <c r="D1587" i="125"/>
  <c r="D3325" i="124"/>
  <c r="A3325" i="124"/>
  <c r="B3326" i="124"/>
  <c r="A3690" i="124"/>
  <c r="B3691" i="124"/>
  <c r="D3690" i="124"/>
  <c r="B4058" i="124"/>
  <c r="A4057" i="124"/>
  <c r="D4057" i="124"/>
  <c r="A2750" i="123"/>
  <c r="B2751" i="123"/>
  <c r="D2750" i="123"/>
  <c r="B3082" i="123"/>
  <c r="D3081" i="123"/>
  <c r="A3081" i="123"/>
  <c r="B3530" i="123"/>
  <c r="D3529" i="123"/>
  <c r="A3529" i="123"/>
  <c r="D9937" i="119"/>
  <c r="B9938" i="119"/>
  <c r="A9938" i="119" s="1"/>
  <c r="A7518" i="119"/>
  <c r="D7518" i="119"/>
  <c r="B7519" i="119"/>
  <c r="D8253" i="119"/>
  <c r="A8253" i="119"/>
  <c r="B8254" i="119"/>
  <c r="D9427" i="119"/>
  <c r="B9428" i="119"/>
  <c r="A9428" i="119" s="1"/>
  <c r="B8615" i="119"/>
  <c r="D8614" i="119"/>
  <c r="A8614" i="119"/>
  <c r="B7153" i="119"/>
  <c r="D7152" i="119"/>
  <c r="A7152" i="119"/>
  <c r="B7887" i="119"/>
  <c r="D7886" i="119"/>
  <c r="A7886" i="119"/>
  <c r="A408" i="119"/>
  <c r="D408" i="119"/>
  <c r="B409" i="119"/>
  <c r="D1967" i="125" l="1"/>
  <c r="B1968" i="125"/>
  <c r="B1589" i="125"/>
  <c r="D1588" i="125"/>
  <c r="A1588" i="125"/>
  <c r="B3327" i="124"/>
  <c r="D3326" i="124"/>
  <c r="A3326" i="124"/>
  <c r="D4058" i="124"/>
  <c r="A4058" i="124"/>
  <c r="B4059" i="124"/>
  <c r="B3692" i="124"/>
  <c r="D3691" i="124"/>
  <c r="A3691" i="124"/>
  <c r="B2752" i="123"/>
  <c r="D2751" i="123"/>
  <c r="A2751" i="123"/>
  <c r="A3530" i="123"/>
  <c r="B3531" i="123"/>
  <c r="D3530" i="123"/>
  <c r="A3082" i="123"/>
  <c r="B3083" i="123"/>
  <c r="D3082" i="123"/>
  <c r="B9939" i="119"/>
  <c r="A9939" i="119" s="1"/>
  <c r="D9938" i="119"/>
  <c r="A8615" i="119"/>
  <c r="B8616" i="119"/>
  <c r="D8615" i="119"/>
  <c r="B9429" i="119"/>
  <c r="A9429" i="119" s="1"/>
  <c r="D9428" i="119"/>
  <c r="B7520" i="119"/>
  <c r="D7519" i="119"/>
  <c r="A7519" i="119"/>
  <c r="A7153" i="119"/>
  <c r="B7154" i="119"/>
  <c r="D7153" i="119"/>
  <c r="A8254" i="119"/>
  <c r="B8255" i="119"/>
  <c r="D8254" i="119"/>
  <c r="D7887" i="119"/>
  <c r="A7887" i="119"/>
  <c r="B7888" i="119"/>
  <c r="B410" i="119"/>
  <c r="A409" i="119"/>
  <c r="D409" i="119"/>
  <c r="B1969" i="125" l="1"/>
  <c r="D1968" i="125"/>
  <c r="A1589" i="125"/>
  <c r="D1589" i="125"/>
  <c r="B1590" i="125"/>
  <c r="A4059" i="124"/>
  <c r="D4059" i="124"/>
  <c r="B4060" i="124"/>
  <c r="A3692" i="124"/>
  <c r="B3693" i="124"/>
  <c r="D3692" i="124"/>
  <c r="D3327" i="124"/>
  <c r="A3327" i="124"/>
  <c r="B3328" i="124"/>
  <c r="B3532" i="123"/>
  <c r="D3531" i="123"/>
  <c r="A3531" i="123"/>
  <c r="B3084" i="123"/>
  <c r="D3083" i="123"/>
  <c r="A3083" i="123"/>
  <c r="A2752" i="123"/>
  <c r="B2753" i="123"/>
  <c r="D2752" i="123"/>
  <c r="B9940" i="119"/>
  <c r="A9940" i="119" s="1"/>
  <c r="D9939" i="119"/>
  <c r="D8255" i="119"/>
  <c r="A8255" i="119"/>
  <c r="B8256" i="119"/>
  <c r="D9429" i="119"/>
  <c r="B9430" i="119"/>
  <c r="A9430" i="119" s="1"/>
  <c r="B7889" i="119"/>
  <c r="D7888" i="119"/>
  <c r="A7888" i="119"/>
  <c r="B8617" i="119"/>
  <c r="D8616" i="119"/>
  <c r="A8616" i="119"/>
  <c r="A7520" i="119"/>
  <c r="D7520" i="119"/>
  <c r="B7521" i="119"/>
  <c r="B7155" i="119"/>
  <c r="D7154" i="119"/>
  <c r="A7154" i="119"/>
  <c r="A410" i="119"/>
  <c r="B411" i="119"/>
  <c r="D410" i="119"/>
  <c r="D1969" i="125" l="1"/>
  <c r="B1970" i="125"/>
  <c r="B1591" i="125"/>
  <c r="D1590" i="125"/>
  <c r="A1590" i="125"/>
  <c r="B3329" i="124"/>
  <c r="D3328" i="124"/>
  <c r="A3328" i="124"/>
  <c r="B3694" i="124"/>
  <c r="D3693" i="124"/>
  <c r="A3693" i="124"/>
  <c r="D4060" i="124"/>
  <c r="A4060" i="124"/>
  <c r="B4061" i="124"/>
  <c r="B2754" i="123"/>
  <c r="D2753" i="123"/>
  <c r="A2753" i="123"/>
  <c r="A3084" i="123"/>
  <c r="B3085" i="123"/>
  <c r="D3084" i="123"/>
  <c r="A3532" i="123"/>
  <c r="B3533" i="123"/>
  <c r="D3532" i="123"/>
  <c r="B9941" i="119"/>
  <c r="A9941" i="119" s="1"/>
  <c r="D9940" i="119"/>
  <c r="D7889" i="119"/>
  <c r="A7889" i="119"/>
  <c r="B7890" i="119"/>
  <c r="B9431" i="119"/>
  <c r="A9431" i="119" s="1"/>
  <c r="D9430" i="119"/>
  <c r="B7522" i="119"/>
  <c r="D7521" i="119"/>
  <c r="A7521" i="119"/>
  <c r="A8617" i="119"/>
  <c r="B8618" i="119"/>
  <c r="D8617" i="119"/>
  <c r="A7155" i="119"/>
  <c r="B7156" i="119"/>
  <c r="D7155" i="119"/>
  <c r="A8256" i="119"/>
  <c r="B8257" i="119"/>
  <c r="D8256" i="119"/>
  <c r="B412" i="119"/>
  <c r="A411" i="119"/>
  <c r="D411" i="119"/>
  <c r="B1971" i="125" l="1"/>
  <c r="D1970" i="125"/>
  <c r="A1591" i="125"/>
  <c r="B1592" i="125"/>
  <c r="D1591" i="125"/>
  <c r="D3329" i="124"/>
  <c r="A3329" i="124"/>
  <c r="B3330" i="124"/>
  <c r="A3694" i="124"/>
  <c r="B3695" i="124"/>
  <c r="D3694" i="124"/>
  <c r="B4062" i="124"/>
  <c r="D4061" i="124"/>
  <c r="A4061" i="124"/>
  <c r="B3534" i="123"/>
  <c r="D3533" i="123"/>
  <c r="A3533" i="123"/>
  <c r="A2754" i="123"/>
  <c r="D2754" i="123"/>
  <c r="B2755" i="123"/>
  <c r="B3086" i="123"/>
  <c r="D3085" i="123"/>
  <c r="A3085" i="123"/>
  <c r="D9941" i="119"/>
  <c r="B9942" i="119"/>
  <c r="A9942" i="119" s="1"/>
  <c r="D9431" i="119"/>
  <c r="B9432" i="119"/>
  <c r="A9432" i="119" s="1"/>
  <c r="B7891" i="119"/>
  <c r="D7890" i="119"/>
  <c r="A7890" i="119"/>
  <c r="D8257" i="119"/>
  <c r="A8257" i="119"/>
  <c r="B8258" i="119"/>
  <c r="A7522" i="119"/>
  <c r="D7522" i="119"/>
  <c r="B7523" i="119"/>
  <c r="B8619" i="119"/>
  <c r="D8618" i="119"/>
  <c r="A8618" i="119"/>
  <c r="B7157" i="119"/>
  <c r="D7156" i="119"/>
  <c r="A7156" i="119"/>
  <c r="A412" i="119"/>
  <c r="B413" i="119"/>
  <c r="D412" i="119"/>
  <c r="D1971" i="125" l="1"/>
  <c r="B1972" i="125"/>
  <c r="B1593" i="125"/>
  <c r="D1592" i="125"/>
  <c r="A1592" i="125"/>
  <c r="D4062" i="124"/>
  <c r="A4062" i="124"/>
  <c r="B4063" i="124"/>
  <c r="B3696" i="124"/>
  <c r="D3695" i="124"/>
  <c r="A3695" i="124"/>
  <c r="B3331" i="124"/>
  <c r="D3330" i="124"/>
  <c r="A3330" i="124"/>
  <c r="B2756" i="123"/>
  <c r="D2755" i="123"/>
  <c r="A2755" i="123"/>
  <c r="A3086" i="123"/>
  <c r="B3087" i="123"/>
  <c r="D3086" i="123"/>
  <c r="A3534" i="123"/>
  <c r="B3535" i="123"/>
  <c r="D3534" i="123"/>
  <c r="B9943" i="119"/>
  <c r="A9943" i="119" s="1"/>
  <c r="D9942" i="119"/>
  <c r="A8258" i="119"/>
  <c r="B8259" i="119"/>
  <c r="D8258" i="119"/>
  <c r="A7157" i="119"/>
  <c r="B7158" i="119"/>
  <c r="D7157" i="119"/>
  <c r="B9433" i="119"/>
  <c r="A9433" i="119" s="1"/>
  <c r="D9432" i="119"/>
  <c r="D7891" i="119"/>
  <c r="A7891" i="119"/>
  <c r="B7892" i="119"/>
  <c r="A8619" i="119"/>
  <c r="B8620" i="119"/>
  <c r="D8619" i="119"/>
  <c r="B7524" i="119"/>
  <c r="D7523" i="119"/>
  <c r="A7523" i="119"/>
  <c r="B414" i="119"/>
  <c r="A413" i="119"/>
  <c r="D413" i="119"/>
  <c r="B1973" i="125" l="1"/>
  <c r="D1972" i="125"/>
  <c r="A1593" i="125"/>
  <c r="D1593" i="125"/>
  <c r="B1594" i="125"/>
  <c r="A3696" i="124"/>
  <c r="B3697" i="124"/>
  <c r="D3696" i="124"/>
  <c r="D4063" i="124"/>
  <c r="B4064" i="124"/>
  <c r="A4063" i="124"/>
  <c r="D3331" i="124"/>
  <c r="A3331" i="124"/>
  <c r="B3332" i="124"/>
  <c r="B3088" i="123"/>
  <c r="D3087" i="123"/>
  <c r="A3087" i="123"/>
  <c r="A2756" i="123"/>
  <c r="B2757" i="123"/>
  <c r="D2756" i="123"/>
  <c r="B3536" i="123"/>
  <c r="D3535" i="123"/>
  <c r="A3535" i="123"/>
  <c r="B9944" i="119"/>
  <c r="A9944" i="119" s="1"/>
  <c r="D9943" i="119"/>
  <c r="D8259" i="119"/>
  <c r="A8259" i="119"/>
  <c r="B8260" i="119"/>
  <c r="D9433" i="119"/>
  <c r="B9434" i="119"/>
  <c r="A9434" i="119" s="1"/>
  <c r="B8621" i="119"/>
  <c r="D8620" i="119"/>
  <c r="A8620" i="119"/>
  <c r="B7159" i="119"/>
  <c r="D7158" i="119"/>
  <c r="A7158" i="119"/>
  <c r="A7524" i="119"/>
  <c r="D7524" i="119"/>
  <c r="B7525" i="119"/>
  <c r="B7893" i="119"/>
  <c r="A7892" i="119"/>
  <c r="D7892" i="119"/>
  <c r="A414" i="119"/>
  <c r="B415" i="119"/>
  <c r="D414" i="119"/>
  <c r="D1973" i="125" l="1"/>
  <c r="B1974" i="125"/>
  <c r="B1595" i="125"/>
  <c r="D1594" i="125"/>
  <c r="A1594" i="125"/>
  <c r="D4064" i="124"/>
  <c r="A4064" i="124"/>
  <c r="B4065" i="124"/>
  <c r="B3698" i="124"/>
  <c r="D3697" i="124"/>
  <c r="A3697" i="124"/>
  <c r="B3333" i="124"/>
  <c r="D3332" i="124"/>
  <c r="A3332" i="124"/>
  <c r="B2758" i="123"/>
  <c r="D2757" i="123"/>
  <c r="A2757" i="123"/>
  <c r="A3536" i="123"/>
  <c r="D3536" i="123"/>
  <c r="B3537" i="123"/>
  <c r="A3088" i="123"/>
  <c r="B3089" i="123"/>
  <c r="D3088" i="123"/>
  <c r="B9945" i="119"/>
  <c r="A9945" i="119" s="1"/>
  <c r="D9944" i="119"/>
  <c r="A7159" i="119"/>
  <c r="B7160" i="119"/>
  <c r="D7159" i="119"/>
  <c r="B8622" i="119"/>
  <c r="D8621" i="119"/>
  <c r="A8621" i="119"/>
  <c r="B9435" i="119"/>
  <c r="A9435" i="119" s="1"/>
  <c r="D9434" i="119"/>
  <c r="D7893" i="119"/>
  <c r="A7893" i="119"/>
  <c r="B7894" i="119"/>
  <c r="B7526" i="119"/>
  <c r="D7525" i="119"/>
  <c r="A7525" i="119"/>
  <c r="A8260" i="119"/>
  <c r="B8261" i="119"/>
  <c r="D8260" i="119"/>
  <c r="B416" i="119"/>
  <c r="D415" i="119"/>
  <c r="A415" i="119"/>
  <c r="B1975" i="125" l="1"/>
  <c r="D1974" i="125"/>
  <c r="A1595" i="125"/>
  <c r="D1595" i="125"/>
  <c r="B1596" i="125"/>
  <c r="D3333" i="124"/>
  <c r="A3333" i="124"/>
  <c r="B3334" i="124"/>
  <c r="A4065" i="124"/>
  <c r="B4066" i="124"/>
  <c r="D4065" i="124"/>
  <c r="A3698" i="124"/>
  <c r="B3699" i="124"/>
  <c r="D3698" i="124"/>
  <c r="B3538" i="123"/>
  <c r="D3537" i="123"/>
  <c r="A3537" i="123"/>
  <c r="B3090" i="123"/>
  <c r="D3089" i="123"/>
  <c r="A3089" i="123"/>
  <c r="A2758" i="123"/>
  <c r="B2759" i="123"/>
  <c r="D2758" i="123"/>
  <c r="B9946" i="119"/>
  <c r="A9946" i="119" s="1"/>
  <c r="D9945" i="119"/>
  <c r="D9435" i="119"/>
  <c r="B9436" i="119"/>
  <c r="A9436" i="119" s="1"/>
  <c r="A7526" i="119"/>
  <c r="D7526" i="119"/>
  <c r="B7527" i="119"/>
  <c r="D8261" i="119"/>
  <c r="A8261" i="119"/>
  <c r="B8262" i="119"/>
  <c r="B7895" i="119"/>
  <c r="D7894" i="119"/>
  <c r="A7894" i="119"/>
  <c r="B8623" i="119"/>
  <c r="D8622" i="119"/>
  <c r="A8622" i="119"/>
  <c r="B7161" i="119"/>
  <c r="D7160" i="119"/>
  <c r="A7160" i="119"/>
  <c r="A416" i="119"/>
  <c r="D416" i="119"/>
  <c r="B417" i="119"/>
  <c r="D1975" i="125" l="1"/>
  <c r="B1976" i="125"/>
  <c r="B1597" i="125"/>
  <c r="D1596" i="125"/>
  <c r="A1596" i="125"/>
  <c r="D4066" i="124"/>
  <c r="A4066" i="124"/>
  <c r="B4067" i="124"/>
  <c r="B3700" i="124"/>
  <c r="D3699" i="124"/>
  <c r="A3699" i="124"/>
  <c r="B3335" i="124"/>
  <c r="D3334" i="124"/>
  <c r="A3334" i="124"/>
  <c r="A3090" i="123"/>
  <c r="B3091" i="123"/>
  <c r="D3090" i="123"/>
  <c r="B2760" i="123"/>
  <c r="D2759" i="123"/>
  <c r="A2759" i="123"/>
  <c r="A3538" i="123"/>
  <c r="D3538" i="123"/>
  <c r="B3539" i="123"/>
  <c r="B9947" i="119"/>
  <c r="A9947" i="119" s="1"/>
  <c r="D9946" i="119"/>
  <c r="D7895" i="119"/>
  <c r="A7895" i="119"/>
  <c r="B7896" i="119"/>
  <c r="B9437" i="119"/>
  <c r="A9437" i="119" s="1"/>
  <c r="D9436" i="119"/>
  <c r="A8262" i="119"/>
  <c r="B8263" i="119"/>
  <c r="D8262" i="119"/>
  <c r="D8623" i="119"/>
  <c r="B8624" i="119"/>
  <c r="A8623" i="119"/>
  <c r="A7161" i="119"/>
  <c r="B7162" i="119"/>
  <c r="D7161" i="119"/>
  <c r="B7528" i="119"/>
  <c r="D7527" i="119"/>
  <c r="A7527" i="119"/>
  <c r="B418" i="119"/>
  <c r="A417" i="119"/>
  <c r="D417" i="119"/>
  <c r="B1977" i="125" l="1"/>
  <c r="D1976" i="125"/>
  <c r="A1597" i="125"/>
  <c r="B1598" i="125"/>
  <c r="D1597" i="125"/>
  <c r="D3335" i="124"/>
  <c r="A3335" i="124"/>
  <c r="B3336" i="124"/>
  <c r="A3700" i="124"/>
  <c r="B3701" i="124"/>
  <c r="D3700" i="124"/>
  <c r="B4068" i="124"/>
  <c r="D4067" i="124"/>
  <c r="A4067" i="124"/>
  <c r="A2760" i="123"/>
  <c r="D2760" i="123"/>
  <c r="B2761" i="123"/>
  <c r="B3540" i="123"/>
  <c r="D3539" i="123"/>
  <c r="A3539" i="123"/>
  <c r="B3092" i="123"/>
  <c r="D3091" i="123"/>
  <c r="A3091" i="123"/>
  <c r="B9948" i="119"/>
  <c r="A9948" i="119" s="1"/>
  <c r="D9947" i="119"/>
  <c r="D8624" i="119"/>
  <c r="A8624" i="119"/>
  <c r="B8625" i="119"/>
  <c r="A7528" i="119"/>
  <c r="D7528" i="119"/>
  <c r="B7529" i="119"/>
  <c r="B7163" i="119"/>
  <c r="D7162" i="119"/>
  <c r="A7162" i="119"/>
  <c r="D8263" i="119"/>
  <c r="A8263" i="119"/>
  <c r="B8264" i="119"/>
  <c r="B7897" i="119"/>
  <c r="D7896" i="119"/>
  <c r="A7896" i="119"/>
  <c r="D9437" i="119"/>
  <c r="B9438" i="119"/>
  <c r="A9438" i="119" s="1"/>
  <c r="A418" i="119"/>
  <c r="B419" i="119"/>
  <c r="D418" i="119"/>
  <c r="D1977" i="125" l="1"/>
  <c r="B1978" i="125"/>
  <c r="B1599" i="125"/>
  <c r="D1598" i="125"/>
  <c r="A1598" i="125"/>
  <c r="B3337" i="124"/>
  <c r="D3336" i="124"/>
  <c r="A3336" i="124"/>
  <c r="B3702" i="124"/>
  <c r="D3701" i="124"/>
  <c r="A3701" i="124"/>
  <c r="D4068" i="124"/>
  <c r="A4068" i="124"/>
  <c r="B4069" i="124"/>
  <c r="A3092" i="123"/>
  <c r="B3093" i="123"/>
  <c r="D3092" i="123"/>
  <c r="A3540" i="123"/>
  <c r="B3541" i="123"/>
  <c r="D3540" i="123"/>
  <c r="B2762" i="123"/>
  <c r="D2761" i="123"/>
  <c r="A2761" i="123"/>
  <c r="B9949" i="119"/>
  <c r="A9949" i="119" s="1"/>
  <c r="D9948" i="119"/>
  <c r="D7897" i="119"/>
  <c r="A7897" i="119"/>
  <c r="B7898" i="119"/>
  <c r="D8625" i="119"/>
  <c r="B8626" i="119"/>
  <c r="A8625" i="119"/>
  <c r="A8264" i="119"/>
  <c r="B8265" i="119"/>
  <c r="D8264" i="119"/>
  <c r="A7163" i="119"/>
  <c r="B7164" i="119"/>
  <c r="D7163" i="119"/>
  <c r="B9439" i="119"/>
  <c r="A9439" i="119" s="1"/>
  <c r="D9438" i="119"/>
  <c r="B7530" i="119"/>
  <c r="D7529" i="119"/>
  <c r="A7529" i="119"/>
  <c r="B420" i="119"/>
  <c r="A419" i="119"/>
  <c r="D419" i="119"/>
  <c r="B1979" i="125" l="1"/>
  <c r="D1978" i="125"/>
  <c r="A1599" i="125"/>
  <c r="B1600" i="125"/>
  <c r="D1599" i="125"/>
  <c r="A4069" i="124"/>
  <c r="B4070" i="124"/>
  <c r="D4069" i="124"/>
  <c r="A3702" i="124"/>
  <c r="B3703" i="124"/>
  <c r="D3702" i="124"/>
  <c r="D3337" i="124"/>
  <c r="A3337" i="124"/>
  <c r="B3338" i="124"/>
  <c r="B3542" i="123"/>
  <c r="D3541" i="123"/>
  <c r="A3541" i="123"/>
  <c r="A2762" i="123"/>
  <c r="B2763" i="123"/>
  <c r="D2762" i="123"/>
  <c r="B3094" i="123"/>
  <c r="D3093" i="123"/>
  <c r="A3093" i="123"/>
  <c r="D9949" i="119"/>
  <c r="B9950" i="119"/>
  <c r="A9950" i="119" s="1"/>
  <c r="D8265" i="119"/>
  <c r="A8265" i="119"/>
  <c r="B8266" i="119"/>
  <c r="B7899" i="119"/>
  <c r="D7898" i="119"/>
  <c r="A7898" i="119"/>
  <c r="B8627" i="119"/>
  <c r="D8626" i="119"/>
  <c r="A8626" i="119"/>
  <c r="D9439" i="119"/>
  <c r="B9440" i="119"/>
  <c r="A9440" i="119" s="1"/>
  <c r="A7530" i="119"/>
  <c r="D7530" i="119"/>
  <c r="B7531" i="119"/>
  <c r="B7165" i="119"/>
  <c r="D7164" i="119"/>
  <c r="A7164" i="119"/>
  <c r="A420" i="119"/>
  <c r="B421" i="119"/>
  <c r="D420" i="119"/>
  <c r="D1979" i="125" l="1"/>
  <c r="B1980" i="125"/>
  <c r="B1601" i="125"/>
  <c r="D1600" i="125"/>
  <c r="A1600" i="125"/>
  <c r="B3339" i="124"/>
  <c r="D3338" i="124"/>
  <c r="A3338" i="124"/>
  <c r="D4070" i="124"/>
  <c r="A4070" i="124"/>
  <c r="B4071" i="124"/>
  <c r="B3704" i="124"/>
  <c r="D3703" i="124"/>
  <c r="A3703" i="124"/>
  <c r="A3542" i="123"/>
  <c r="B3543" i="123"/>
  <c r="D3542" i="123"/>
  <c r="B2764" i="123"/>
  <c r="D2763" i="123"/>
  <c r="A2763" i="123"/>
  <c r="A3094" i="123"/>
  <c r="B3095" i="123"/>
  <c r="D3094" i="123"/>
  <c r="B9951" i="119"/>
  <c r="A9951" i="119" s="1"/>
  <c r="D9950" i="119"/>
  <c r="D7899" i="119"/>
  <c r="A7899" i="119"/>
  <c r="B7900" i="119"/>
  <c r="A8266" i="119"/>
  <c r="B8267" i="119"/>
  <c r="D8266" i="119"/>
  <c r="B7532" i="119"/>
  <c r="D7531" i="119"/>
  <c r="A7531" i="119"/>
  <c r="B9441" i="119"/>
  <c r="A9441" i="119" s="1"/>
  <c r="D9440" i="119"/>
  <c r="D8627" i="119"/>
  <c r="B8628" i="119"/>
  <c r="A8627" i="119"/>
  <c r="A7165" i="119"/>
  <c r="B7166" i="119"/>
  <c r="D7165" i="119"/>
  <c r="B422" i="119"/>
  <c r="A421" i="119"/>
  <c r="D421" i="119"/>
  <c r="B1981" i="125" l="1"/>
  <c r="D1980" i="125"/>
  <c r="B1602" i="125"/>
  <c r="A1601" i="125"/>
  <c r="D1601" i="125"/>
  <c r="A3704" i="124"/>
  <c r="B3705" i="124"/>
  <c r="D3704" i="124"/>
  <c r="D3339" i="124"/>
  <c r="A3339" i="124"/>
  <c r="B3340" i="124"/>
  <c r="D4071" i="124"/>
  <c r="B4072" i="124"/>
  <c r="A4071" i="124"/>
  <c r="A2764" i="123"/>
  <c r="B2765" i="123"/>
  <c r="D2764" i="123"/>
  <c r="B3096" i="123"/>
  <c r="D3095" i="123"/>
  <c r="A3095" i="123"/>
  <c r="B3544" i="123"/>
  <c r="D3543" i="123"/>
  <c r="A3543" i="123"/>
  <c r="B9952" i="119"/>
  <c r="A9952" i="119" s="1"/>
  <c r="D9951" i="119"/>
  <c r="D8267" i="119"/>
  <c r="A8267" i="119"/>
  <c r="B8268" i="119"/>
  <c r="B7901" i="119"/>
  <c r="A7900" i="119"/>
  <c r="D7900" i="119"/>
  <c r="A7532" i="119"/>
  <c r="D7532" i="119"/>
  <c r="B7533" i="119"/>
  <c r="D9441" i="119"/>
  <c r="B9442" i="119"/>
  <c r="A9442" i="119" s="1"/>
  <c r="B7167" i="119"/>
  <c r="D7166" i="119"/>
  <c r="A7166" i="119"/>
  <c r="A8628" i="119"/>
  <c r="D8628" i="119"/>
  <c r="B8629" i="119"/>
  <c r="D422" i="119"/>
  <c r="A422" i="119"/>
  <c r="B423" i="119"/>
  <c r="D1981" i="125" l="1"/>
  <c r="B1982" i="125"/>
  <c r="B1603" i="125"/>
  <c r="D1602" i="125"/>
  <c r="A1602" i="125"/>
  <c r="B3706" i="124"/>
  <c r="D3705" i="124"/>
  <c r="A3705" i="124"/>
  <c r="D4072" i="124"/>
  <c r="A4072" i="124"/>
  <c r="B4073" i="124"/>
  <c r="B3341" i="124"/>
  <c r="D3340" i="124"/>
  <c r="A3340" i="124"/>
  <c r="A3096" i="123"/>
  <c r="B3097" i="123"/>
  <c r="D3096" i="123"/>
  <c r="A3544" i="123"/>
  <c r="B3545" i="123"/>
  <c r="D3544" i="123"/>
  <c r="B2766" i="123"/>
  <c r="D2765" i="123"/>
  <c r="A2765" i="123"/>
  <c r="B9953" i="119"/>
  <c r="A9953" i="119" s="1"/>
  <c r="D9952" i="119"/>
  <c r="D8629" i="119"/>
  <c r="B8630" i="119"/>
  <c r="A8629" i="119"/>
  <c r="B7534" i="119"/>
  <c r="D7533" i="119"/>
  <c r="A7533" i="119"/>
  <c r="A7167" i="119"/>
  <c r="B7168" i="119"/>
  <c r="D7167" i="119"/>
  <c r="B9443" i="119"/>
  <c r="A9443" i="119" s="1"/>
  <c r="D9442" i="119"/>
  <c r="D7901" i="119"/>
  <c r="A7901" i="119"/>
  <c r="B7902" i="119"/>
  <c r="A8268" i="119"/>
  <c r="B8269" i="119"/>
  <c r="D8268" i="119"/>
  <c r="B424" i="119"/>
  <c r="D423" i="119"/>
  <c r="A423" i="119"/>
  <c r="B1983" i="125" l="1"/>
  <c r="D1982" i="125"/>
  <c r="B1604" i="125"/>
  <c r="D1603" i="125"/>
  <c r="A1603" i="125"/>
  <c r="A3706" i="124"/>
  <c r="B3707" i="124"/>
  <c r="D3706" i="124"/>
  <c r="D3341" i="124"/>
  <c r="A3341" i="124"/>
  <c r="B3342" i="124"/>
  <c r="B4074" i="124"/>
  <c r="A4073" i="124"/>
  <c r="D4073" i="124"/>
  <c r="B3546" i="123"/>
  <c r="D3545" i="123"/>
  <c r="A3545" i="123"/>
  <c r="B3098" i="123"/>
  <c r="D3097" i="123"/>
  <c r="A3097" i="123"/>
  <c r="A2766" i="123"/>
  <c r="B2767" i="123"/>
  <c r="D2766" i="123"/>
  <c r="D9953" i="119"/>
  <c r="B9954" i="119"/>
  <c r="A9954" i="119" s="1"/>
  <c r="A7534" i="119"/>
  <c r="D7534" i="119"/>
  <c r="B7535" i="119"/>
  <c r="D8630" i="119"/>
  <c r="A8630" i="119"/>
  <c r="B8631" i="119"/>
  <c r="B7169" i="119"/>
  <c r="D7168" i="119"/>
  <c r="A7168" i="119"/>
  <c r="D8269" i="119"/>
  <c r="A8269" i="119"/>
  <c r="B8270" i="119"/>
  <c r="B7903" i="119"/>
  <c r="D7902" i="119"/>
  <c r="A7902" i="119"/>
  <c r="D9443" i="119"/>
  <c r="B9444" i="119"/>
  <c r="A9444" i="119" s="1"/>
  <c r="D424" i="119"/>
  <c r="A424" i="119"/>
  <c r="B425" i="119"/>
  <c r="D1983" i="125" l="1"/>
  <c r="B1984" i="125"/>
  <c r="B1605" i="125"/>
  <c r="D1604" i="125"/>
  <c r="A1604" i="125"/>
  <c r="D4074" i="124"/>
  <c r="A4074" i="124"/>
  <c r="B4075" i="124"/>
  <c r="B3708" i="124"/>
  <c r="D3707" i="124"/>
  <c r="A3707" i="124"/>
  <c r="B3343" i="124"/>
  <c r="D3342" i="124"/>
  <c r="A3342" i="124"/>
  <c r="A3098" i="123"/>
  <c r="B3099" i="123"/>
  <c r="D3098" i="123"/>
  <c r="B2768" i="123"/>
  <c r="D2767" i="123"/>
  <c r="A2767" i="123"/>
  <c r="A3546" i="123"/>
  <c r="B3547" i="123"/>
  <c r="D3546" i="123"/>
  <c r="B9955" i="119"/>
  <c r="A9955" i="119" s="1"/>
  <c r="D9954" i="119"/>
  <c r="B7536" i="119"/>
  <c r="D7535" i="119"/>
  <c r="A7535" i="119"/>
  <c r="D7903" i="119"/>
  <c r="A7903" i="119"/>
  <c r="B7904" i="119"/>
  <c r="A8270" i="119"/>
  <c r="B8271" i="119"/>
  <c r="D8270" i="119"/>
  <c r="A7169" i="119"/>
  <c r="B7170" i="119"/>
  <c r="D7169" i="119"/>
  <c r="B9445" i="119"/>
  <c r="A9445" i="119" s="1"/>
  <c r="D9444" i="119"/>
  <c r="D8631" i="119"/>
  <c r="B8632" i="119"/>
  <c r="A8631" i="119"/>
  <c r="B426" i="119"/>
  <c r="A425" i="119"/>
  <c r="D425" i="119"/>
  <c r="B1985" i="125" l="1"/>
  <c r="D1984" i="125"/>
  <c r="B1606" i="125"/>
  <c r="A1605" i="125"/>
  <c r="D1605" i="125"/>
  <c r="D3343" i="124"/>
  <c r="A3343" i="124"/>
  <c r="B3344" i="124"/>
  <c r="A3708" i="124"/>
  <c r="B3709" i="124"/>
  <c r="D3708" i="124"/>
  <c r="A4075" i="124"/>
  <c r="D4075" i="124"/>
  <c r="B4076" i="124"/>
  <c r="A2768" i="123"/>
  <c r="B2769" i="123"/>
  <c r="D2768" i="123"/>
  <c r="B3548" i="123"/>
  <c r="D3547" i="123"/>
  <c r="A3547" i="123"/>
  <c r="B3100" i="123"/>
  <c r="D3099" i="123"/>
  <c r="A3099" i="123"/>
  <c r="B9956" i="119"/>
  <c r="A9956" i="119" s="1"/>
  <c r="D9955" i="119"/>
  <c r="A7536" i="119"/>
  <c r="D7536" i="119"/>
  <c r="B7537" i="119"/>
  <c r="B7905" i="119"/>
  <c r="D7904" i="119"/>
  <c r="A7904" i="119"/>
  <c r="D8271" i="119"/>
  <c r="A8271" i="119"/>
  <c r="B8272" i="119"/>
  <c r="D9445" i="119"/>
  <c r="B9446" i="119"/>
  <c r="A9446" i="119" s="1"/>
  <c r="B8633" i="119"/>
  <c r="A8632" i="119"/>
  <c r="D8632" i="119"/>
  <c r="B7171" i="119"/>
  <c r="D7170" i="119"/>
  <c r="A7170" i="119"/>
  <c r="D426" i="119"/>
  <c r="A426" i="119"/>
  <c r="B427" i="119"/>
  <c r="D1985" i="125" l="1"/>
  <c r="B1986" i="125"/>
  <c r="B1607" i="125"/>
  <c r="D1606" i="125"/>
  <c r="A1606" i="125"/>
  <c r="B3710" i="124"/>
  <c r="D3709" i="124"/>
  <c r="A3709" i="124"/>
  <c r="D4076" i="124"/>
  <c r="A4076" i="124"/>
  <c r="B4077" i="124"/>
  <c r="B3345" i="124"/>
  <c r="D3344" i="124"/>
  <c r="A3344" i="124"/>
  <c r="A3548" i="123"/>
  <c r="B3549" i="123"/>
  <c r="D3548" i="123"/>
  <c r="A3100" i="123"/>
  <c r="B3101" i="123"/>
  <c r="D3100" i="123"/>
  <c r="B2770" i="123"/>
  <c r="D2769" i="123"/>
  <c r="A2769" i="123"/>
  <c r="B9957" i="119"/>
  <c r="A9957" i="119" s="1"/>
  <c r="D9956" i="119"/>
  <c r="A8272" i="119"/>
  <c r="B8273" i="119"/>
  <c r="D8272" i="119"/>
  <c r="D7905" i="119"/>
  <c r="A7905" i="119"/>
  <c r="B7906" i="119"/>
  <c r="D8633" i="119"/>
  <c r="B8634" i="119"/>
  <c r="A8633" i="119"/>
  <c r="B7538" i="119"/>
  <c r="D7537" i="119"/>
  <c r="A7537" i="119"/>
  <c r="B9447" i="119"/>
  <c r="A9447" i="119" s="1"/>
  <c r="D9446" i="119"/>
  <c r="A7171" i="119"/>
  <c r="B7172" i="119"/>
  <c r="D7171" i="119"/>
  <c r="B428" i="119"/>
  <c r="D427" i="119"/>
  <c r="A427" i="119"/>
  <c r="B1987" i="125" l="1"/>
  <c r="D1986" i="125"/>
  <c r="A1607" i="125"/>
  <c r="B1608" i="125"/>
  <c r="D1607" i="125"/>
  <c r="D3345" i="124"/>
  <c r="A3345" i="124"/>
  <c r="B3346" i="124"/>
  <c r="B4078" i="124"/>
  <c r="D4077" i="124"/>
  <c r="A4077" i="124"/>
  <c r="A3710" i="124"/>
  <c r="B3711" i="124"/>
  <c r="D3710" i="124"/>
  <c r="B3550" i="123"/>
  <c r="D3549" i="123"/>
  <c r="A3549" i="123"/>
  <c r="A2770" i="123"/>
  <c r="D2770" i="123"/>
  <c r="B2771" i="123"/>
  <c r="B3102" i="123"/>
  <c r="D3101" i="123"/>
  <c r="A3101" i="123"/>
  <c r="D9957" i="119"/>
  <c r="B9958" i="119"/>
  <c r="A9958" i="119" s="1"/>
  <c r="D8273" i="119"/>
  <c r="A8273" i="119"/>
  <c r="B8274" i="119"/>
  <c r="A7538" i="119"/>
  <c r="D7538" i="119"/>
  <c r="B7539" i="119"/>
  <c r="B7907" i="119"/>
  <c r="D7906" i="119"/>
  <c r="A7906" i="119"/>
  <c r="D9447" i="119"/>
  <c r="B9448" i="119"/>
  <c r="A9448" i="119" s="1"/>
  <c r="A8634" i="119"/>
  <c r="B8635" i="119"/>
  <c r="D8634" i="119"/>
  <c r="B7173" i="119"/>
  <c r="D7172" i="119"/>
  <c r="A7172" i="119"/>
  <c r="D428" i="119"/>
  <c r="A428" i="119"/>
  <c r="B429" i="119"/>
  <c r="D1987" i="125" l="1"/>
  <c r="B1988" i="125"/>
  <c r="B1609" i="125"/>
  <c r="D1608" i="125"/>
  <c r="A1608" i="125"/>
  <c r="D4078" i="124"/>
  <c r="A4078" i="124"/>
  <c r="B4079" i="124"/>
  <c r="B3712" i="124"/>
  <c r="D3711" i="124"/>
  <c r="A3711" i="124"/>
  <c r="B3347" i="124"/>
  <c r="D3346" i="124"/>
  <c r="A3346" i="124"/>
  <c r="A3102" i="123"/>
  <c r="B3103" i="123"/>
  <c r="D3102" i="123"/>
  <c r="B2772" i="123"/>
  <c r="D2771" i="123"/>
  <c r="A2771" i="123"/>
  <c r="A3550" i="123"/>
  <c r="B3551" i="123"/>
  <c r="D3550" i="123"/>
  <c r="B9959" i="119"/>
  <c r="A9959" i="119" s="1"/>
  <c r="D9958" i="119"/>
  <c r="B9449" i="119"/>
  <c r="A9449" i="119" s="1"/>
  <c r="D9448" i="119"/>
  <c r="A7173" i="119"/>
  <c r="B7174" i="119"/>
  <c r="D7173" i="119"/>
  <c r="B7540" i="119"/>
  <c r="D7539" i="119"/>
  <c r="A7539" i="119"/>
  <c r="D8635" i="119"/>
  <c r="B8636" i="119"/>
  <c r="A8635" i="119"/>
  <c r="A8274" i="119"/>
  <c r="B8275" i="119"/>
  <c r="D8274" i="119"/>
  <c r="D7907" i="119"/>
  <c r="A7907" i="119"/>
  <c r="B7908" i="119"/>
  <c r="B430" i="119"/>
  <c r="A429" i="119"/>
  <c r="D429" i="119"/>
  <c r="B1989" i="125" l="1"/>
  <c r="D1988" i="125"/>
  <c r="A1609" i="125"/>
  <c r="B1610" i="125"/>
  <c r="D1609" i="125"/>
  <c r="D3347" i="124"/>
  <c r="A3347" i="124"/>
  <c r="B3348" i="124"/>
  <c r="D4079" i="124"/>
  <c r="A4079" i="124"/>
  <c r="B4080" i="124"/>
  <c r="A3712" i="124"/>
  <c r="B3713" i="124"/>
  <c r="D3712" i="124"/>
  <c r="B3104" i="123"/>
  <c r="D3103" i="123"/>
  <c r="A3103" i="123"/>
  <c r="B3552" i="123"/>
  <c r="D3551" i="123"/>
  <c r="A3551" i="123"/>
  <c r="A2772" i="123"/>
  <c r="B2773" i="123"/>
  <c r="D2772" i="123"/>
  <c r="B9960" i="119"/>
  <c r="A9960" i="119" s="1"/>
  <c r="D9959" i="119"/>
  <c r="A7540" i="119"/>
  <c r="D7540" i="119"/>
  <c r="B7541" i="119"/>
  <c r="B7909" i="119"/>
  <c r="A7908" i="119"/>
  <c r="D7908" i="119"/>
  <c r="B7175" i="119"/>
  <c r="D7174" i="119"/>
  <c r="A7174" i="119"/>
  <c r="B8637" i="119"/>
  <c r="D8636" i="119"/>
  <c r="A8636" i="119"/>
  <c r="D8275" i="119"/>
  <c r="A8275" i="119"/>
  <c r="B8276" i="119"/>
  <c r="D9449" i="119"/>
  <c r="B9450" i="119"/>
  <c r="A9450" i="119" s="1"/>
  <c r="D430" i="119"/>
  <c r="A430" i="119"/>
  <c r="B431" i="119"/>
  <c r="D1989" i="125" l="1"/>
  <c r="B1990" i="125"/>
  <c r="B1611" i="125"/>
  <c r="D1610" i="125"/>
  <c r="A1610" i="125"/>
  <c r="B3349" i="124"/>
  <c r="D3348" i="124"/>
  <c r="A3348" i="124"/>
  <c r="B3714" i="124"/>
  <c r="D3713" i="124"/>
  <c r="A3713" i="124"/>
  <c r="D4080" i="124"/>
  <c r="A4080" i="124"/>
  <c r="B4081" i="124"/>
  <c r="A3552" i="123"/>
  <c r="D3552" i="123"/>
  <c r="B3553" i="123"/>
  <c r="B2774" i="123"/>
  <c r="D2773" i="123"/>
  <c r="A2773" i="123"/>
  <c r="A3104" i="123"/>
  <c r="B3105" i="123"/>
  <c r="D3104" i="123"/>
  <c r="B9961" i="119"/>
  <c r="A9961" i="119" s="1"/>
  <c r="D9960" i="119"/>
  <c r="A7175" i="119"/>
  <c r="B7176" i="119"/>
  <c r="D7175" i="119"/>
  <c r="D8637" i="119"/>
  <c r="B8638" i="119"/>
  <c r="A8637" i="119"/>
  <c r="D7909" i="119"/>
  <c r="A7909" i="119"/>
  <c r="B7910" i="119"/>
  <c r="B9451" i="119"/>
  <c r="A9451" i="119" s="1"/>
  <c r="D9450" i="119"/>
  <c r="B7542" i="119"/>
  <c r="D7541" i="119"/>
  <c r="A7541" i="119"/>
  <c r="A8276" i="119"/>
  <c r="B8277" i="119"/>
  <c r="D8276" i="119"/>
  <c r="B432" i="119"/>
  <c r="D431" i="119"/>
  <c r="A431" i="119"/>
  <c r="B1991" i="125" l="1"/>
  <c r="D1990" i="125"/>
  <c r="A1611" i="125"/>
  <c r="B1612" i="125"/>
  <c r="D1611" i="125"/>
  <c r="D3349" i="124"/>
  <c r="A3349" i="124"/>
  <c r="B3350" i="124"/>
  <c r="A4081" i="124"/>
  <c r="B4082" i="124"/>
  <c r="D4081" i="124"/>
  <c r="A3714" i="124"/>
  <c r="B3715" i="124"/>
  <c r="D3714" i="124"/>
  <c r="A2774" i="123"/>
  <c r="B2775" i="123"/>
  <c r="D2774" i="123"/>
  <c r="B3106" i="123"/>
  <c r="D3105" i="123"/>
  <c r="A3105" i="123"/>
  <c r="B3554" i="123"/>
  <c r="D3553" i="123"/>
  <c r="A3553" i="123"/>
  <c r="B9962" i="119"/>
  <c r="A9962" i="119" s="1"/>
  <c r="D9961" i="119"/>
  <c r="D9451" i="119"/>
  <c r="B9452" i="119"/>
  <c r="A9452" i="119" s="1"/>
  <c r="B8639" i="119"/>
  <c r="D8638" i="119"/>
  <c r="A8638" i="119"/>
  <c r="B7911" i="119"/>
  <c r="D7910" i="119"/>
  <c r="A7910" i="119"/>
  <c r="D8277" i="119"/>
  <c r="A8277" i="119"/>
  <c r="B8278" i="119"/>
  <c r="B7177" i="119"/>
  <c r="D7176" i="119"/>
  <c r="A7176" i="119"/>
  <c r="A7542" i="119"/>
  <c r="D7542" i="119"/>
  <c r="B7543" i="119"/>
  <c r="D432" i="119"/>
  <c r="A432" i="119"/>
  <c r="B433" i="119"/>
  <c r="D1991" i="125" l="1"/>
  <c r="B1992" i="125"/>
  <c r="B1613" i="125"/>
  <c r="D1612" i="125"/>
  <c r="A1612" i="125"/>
  <c r="D4082" i="124"/>
  <c r="A4082" i="124"/>
  <c r="B4083" i="124"/>
  <c r="B3351" i="124"/>
  <c r="D3350" i="124"/>
  <c r="A3350" i="124"/>
  <c r="B3716" i="124"/>
  <c r="D3715" i="124"/>
  <c r="A3715" i="124"/>
  <c r="B2776" i="123"/>
  <c r="D2775" i="123"/>
  <c r="A2775" i="123"/>
  <c r="A3554" i="123"/>
  <c r="D3554" i="123"/>
  <c r="B3555" i="123"/>
  <c r="A3106" i="123"/>
  <c r="B3107" i="123"/>
  <c r="D3106" i="123"/>
  <c r="B9963" i="119"/>
  <c r="A9963" i="119" s="1"/>
  <c r="D9962" i="119"/>
  <c r="D8639" i="119"/>
  <c r="B8640" i="119"/>
  <c r="A8639" i="119"/>
  <c r="B7544" i="119"/>
  <c r="D7543" i="119"/>
  <c r="A7543" i="119"/>
  <c r="B9453" i="119"/>
  <c r="A9453" i="119" s="1"/>
  <c r="D9452" i="119"/>
  <c r="A8278" i="119"/>
  <c r="B8279" i="119"/>
  <c r="D8278" i="119"/>
  <c r="D7911" i="119"/>
  <c r="A7911" i="119"/>
  <c r="B7912" i="119"/>
  <c r="A7177" i="119"/>
  <c r="B7178" i="119"/>
  <c r="D7177" i="119"/>
  <c r="A433" i="119"/>
  <c r="D433" i="119"/>
  <c r="B1993" i="125" l="1"/>
  <c r="D1992" i="125"/>
  <c r="A1613" i="125"/>
  <c r="B1614" i="125"/>
  <c r="D1613" i="125"/>
  <c r="D3351" i="124"/>
  <c r="A3351" i="124"/>
  <c r="B3352" i="124"/>
  <c r="A3716" i="124"/>
  <c r="B3717" i="124"/>
  <c r="D3716" i="124"/>
  <c r="B4084" i="124"/>
  <c r="D4083" i="124"/>
  <c r="A4083" i="124"/>
  <c r="B3108" i="123"/>
  <c r="D3107" i="123"/>
  <c r="A3107" i="123"/>
  <c r="B3556" i="123"/>
  <c r="D3555" i="123"/>
  <c r="A3555" i="123"/>
  <c r="A2776" i="123"/>
  <c r="B2777" i="123"/>
  <c r="D2776" i="123"/>
  <c r="B9964" i="119"/>
  <c r="A9964" i="119" s="1"/>
  <c r="D9963" i="119"/>
  <c r="D9453" i="119"/>
  <c r="B9454" i="119"/>
  <c r="A9454" i="119" s="1"/>
  <c r="B7913" i="119"/>
  <c r="D7912" i="119"/>
  <c r="A7912" i="119"/>
  <c r="D8640" i="119"/>
  <c r="A8640" i="119"/>
  <c r="B8641" i="119"/>
  <c r="A7544" i="119"/>
  <c r="D7544" i="119"/>
  <c r="B7545" i="119"/>
  <c r="D8279" i="119"/>
  <c r="A8279" i="119"/>
  <c r="B8280" i="119"/>
  <c r="B7179" i="119"/>
  <c r="D7178" i="119"/>
  <c r="A7178" i="119"/>
  <c r="D1993" i="125" l="1"/>
  <c r="B1994" i="125"/>
  <c r="B1615" i="125"/>
  <c r="D1614" i="125"/>
  <c r="A1614" i="125"/>
  <c r="B3718" i="124"/>
  <c r="D3717" i="124"/>
  <c r="A3717" i="124"/>
  <c r="B3353" i="124"/>
  <c r="D3352" i="124"/>
  <c r="A3352" i="124"/>
  <c r="D4084" i="124"/>
  <c r="A4084" i="124"/>
  <c r="B4085" i="124"/>
  <c r="A3108" i="123"/>
  <c r="B3109" i="123"/>
  <c r="D3108" i="123"/>
  <c r="A3556" i="123"/>
  <c r="B3557" i="123"/>
  <c r="D3556" i="123"/>
  <c r="B2778" i="123"/>
  <c r="D2777" i="123"/>
  <c r="A2777" i="123"/>
  <c r="B9965" i="119"/>
  <c r="A9965" i="119" s="1"/>
  <c r="D9964" i="119"/>
  <c r="B9455" i="119"/>
  <c r="A9455" i="119" s="1"/>
  <c r="D9454" i="119"/>
  <c r="B7546" i="119"/>
  <c r="D7545" i="119"/>
  <c r="A7545" i="119"/>
  <c r="A8280" i="119"/>
  <c r="B8281" i="119"/>
  <c r="D8280" i="119"/>
  <c r="D8641" i="119"/>
  <c r="B8642" i="119"/>
  <c r="A8641" i="119"/>
  <c r="D7913" i="119"/>
  <c r="A7913" i="119"/>
  <c r="B7914" i="119"/>
  <c r="A7179" i="119"/>
  <c r="B7180" i="119"/>
  <c r="D7179" i="119"/>
  <c r="B1995" i="125" l="1"/>
  <c r="D1994" i="125"/>
  <c r="A1615" i="125"/>
  <c r="B1616" i="125"/>
  <c r="D1615" i="125"/>
  <c r="D3353" i="124"/>
  <c r="A3353" i="124"/>
  <c r="B3354" i="124"/>
  <c r="A4085" i="124"/>
  <c r="B4086" i="124"/>
  <c r="D4085" i="124"/>
  <c r="A3718" i="124"/>
  <c r="B3719" i="124"/>
  <c r="D3718" i="124"/>
  <c r="A2778" i="123"/>
  <c r="B2779" i="123"/>
  <c r="D2778" i="123"/>
  <c r="B3558" i="123"/>
  <c r="D3557" i="123"/>
  <c r="A3557" i="123"/>
  <c r="B3110" i="123"/>
  <c r="D3109" i="123"/>
  <c r="A3109" i="123"/>
  <c r="D9965" i="119"/>
  <c r="B9966" i="119"/>
  <c r="A9966" i="119" s="1"/>
  <c r="B7915" i="119"/>
  <c r="D7914" i="119"/>
  <c r="A7914" i="119"/>
  <c r="B8643" i="119"/>
  <c r="D8642" i="119"/>
  <c r="A8642" i="119"/>
  <c r="B7181" i="119"/>
  <c r="D7180" i="119"/>
  <c r="A7180" i="119"/>
  <c r="D9455" i="119"/>
  <c r="B9456" i="119"/>
  <c r="A9456" i="119" s="1"/>
  <c r="A7546" i="119"/>
  <c r="D7546" i="119"/>
  <c r="B7547" i="119"/>
  <c r="D8281" i="119"/>
  <c r="A8281" i="119"/>
  <c r="B8282" i="119"/>
  <c r="D1995" i="125" l="1"/>
  <c r="B1996" i="125"/>
  <c r="B1617" i="125"/>
  <c r="D1616" i="125"/>
  <c r="A1616" i="125"/>
  <c r="D4086" i="124"/>
  <c r="A4086" i="124"/>
  <c r="B4087" i="124"/>
  <c r="B3720" i="124"/>
  <c r="D3719" i="124"/>
  <c r="A3719" i="124"/>
  <c r="B3355" i="124"/>
  <c r="D3354" i="124"/>
  <c r="A3354" i="124"/>
  <c r="B2780" i="123"/>
  <c r="D2779" i="123"/>
  <c r="A2779" i="123"/>
  <c r="A3558" i="123"/>
  <c r="D3558" i="123"/>
  <c r="B3559" i="123"/>
  <c r="A3110" i="123"/>
  <c r="B3111" i="123"/>
  <c r="D3110" i="123"/>
  <c r="B9967" i="119"/>
  <c r="A9967" i="119" s="1"/>
  <c r="D9966" i="119"/>
  <c r="A8282" i="119"/>
  <c r="B8283" i="119"/>
  <c r="D8282" i="119"/>
  <c r="B7548" i="119"/>
  <c r="D7547" i="119"/>
  <c r="A7547" i="119"/>
  <c r="A7181" i="119"/>
  <c r="B7182" i="119"/>
  <c r="D7181" i="119"/>
  <c r="D7915" i="119"/>
  <c r="A7915" i="119"/>
  <c r="B7916" i="119"/>
  <c r="B9457" i="119"/>
  <c r="A9457" i="119" s="1"/>
  <c r="D9456" i="119"/>
  <c r="D8643" i="119"/>
  <c r="B8644" i="119"/>
  <c r="A8643" i="119"/>
  <c r="B1997" i="125" l="1"/>
  <c r="D1996" i="125"/>
  <c r="A1617" i="125"/>
  <c r="B1618" i="125"/>
  <c r="D1617" i="125"/>
  <c r="D3355" i="124"/>
  <c r="A3355" i="124"/>
  <c r="B3356" i="124"/>
  <c r="A3720" i="124"/>
  <c r="B3721" i="124"/>
  <c r="D3720" i="124"/>
  <c r="D4087" i="124"/>
  <c r="A4087" i="124"/>
  <c r="B4088" i="124"/>
  <c r="B3112" i="123"/>
  <c r="D3111" i="123"/>
  <c r="A3111" i="123"/>
  <c r="B3560" i="123"/>
  <c r="D3559" i="123"/>
  <c r="A3559" i="123"/>
  <c r="A2780" i="123"/>
  <c r="B2781" i="123"/>
  <c r="D2780" i="123"/>
  <c r="B9968" i="119"/>
  <c r="A9968" i="119" s="1"/>
  <c r="D9967" i="119"/>
  <c r="A8644" i="119"/>
  <c r="D8644" i="119"/>
  <c r="B8645" i="119"/>
  <c r="B7917" i="119"/>
  <c r="A7916" i="119"/>
  <c r="D7916" i="119"/>
  <c r="A7548" i="119"/>
  <c r="D7548" i="119"/>
  <c r="B7549" i="119"/>
  <c r="D8283" i="119"/>
  <c r="A8283" i="119"/>
  <c r="B8284" i="119"/>
  <c r="D9457" i="119"/>
  <c r="B9458" i="119"/>
  <c r="A9458" i="119" s="1"/>
  <c r="B7183" i="119"/>
  <c r="D7182" i="119"/>
  <c r="A7182" i="119"/>
  <c r="D1997" i="125" l="1"/>
  <c r="B1998" i="125"/>
  <c r="B1619" i="125"/>
  <c r="D1618" i="125"/>
  <c r="A1618" i="125"/>
  <c r="B3722" i="124"/>
  <c r="D3721" i="124"/>
  <c r="A3721" i="124"/>
  <c r="D4088" i="124"/>
  <c r="A4088" i="124"/>
  <c r="B4089" i="124"/>
  <c r="B3357" i="124"/>
  <c r="D3356" i="124"/>
  <c r="A3356" i="124"/>
  <c r="A3560" i="123"/>
  <c r="B3561" i="123"/>
  <c r="D3560" i="123"/>
  <c r="A3112" i="123"/>
  <c r="B3113" i="123"/>
  <c r="D3112" i="123"/>
  <c r="B2782" i="123"/>
  <c r="D2781" i="123"/>
  <c r="A2781" i="123"/>
  <c r="B9969" i="119"/>
  <c r="A9969" i="119" s="1"/>
  <c r="D9968" i="119"/>
  <c r="A8284" i="119"/>
  <c r="B8285" i="119"/>
  <c r="D8284" i="119"/>
  <c r="D7917" i="119"/>
  <c r="A7917" i="119"/>
  <c r="B7918" i="119"/>
  <c r="D8645" i="119"/>
  <c r="B8646" i="119"/>
  <c r="A8645" i="119"/>
  <c r="B7550" i="119"/>
  <c r="D7549" i="119"/>
  <c r="A7549" i="119"/>
  <c r="A7183" i="119"/>
  <c r="B7184" i="119"/>
  <c r="D7183" i="119"/>
  <c r="B9459" i="119"/>
  <c r="A9459" i="119" s="1"/>
  <c r="D9458" i="119"/>
  <c r="B1999" i="125" l="1"/>
  <c r="D1998" i="125"/>
  <c r="A1619" i="125"/>
  <c r="B1620" i="125"/>
  <c r="D1619" i="125"/>
  <c r="D3357" i="124"/>
  <c r="A3357" i="124"/>
  <c r="B3358" i="124"/>
  <c r="A3722" i="124"/>
  <c r="B3723" i="124"/>
  <c r="D3722" i="124"/>
  <c r="B4090" i="124"/>
  <c r="D4089" i="124"/>
  <c r="A4089" i="124"/>
  <c r="A2782" i="123"/>
  <c r="B2783" i="123"/>
  <c r="D2782" i="123"/>
  <c r="B3114" i="123"/>
  <c r="D3113" i="123"/>
  <c r="A3113" i="123"/>
  <c r="B3562" i="123"/>
  <c r="D3561" i="123"/>
  <c r="A3561" i="123"/>
  <c r="D9969" i="119"/>
  <c r="B9970" i="119"/>
  <c r="A9970" i="119" s="1"/>
  <c r="D8285" i="119"/>
  <c r="A8285" i="119"/>
  <c r="B8286" i="119"/>
  <c r="B7551" i="119"/>
  <c r="A7550" i="119"/>
  <c r="D7550" i="119"/>
  <c r="B7919" i="119"/>
  <c r="D7918" i="119"/>
  <c r="A7918" i="119"/>
  <c r="B7185" i="119"/>
  <c r="D7184" i="119"/>
  <c r="A7184" i="119"/>
  <c r="D9459" i="119"/>
  <c r="B9460" i="119"/>
  <c r="A9460" i="119" s="1"/>
  <c r="D8646" i="119"/>
  <c r="A8646" i="119"/>
  <c r="B8647" i="119"/>
  <c r="D1999" i="125" l="1"/>
  <c r="B2000" i="125"/>
  <c r="B1621" i="125"/>
  <c r="D1620" i="125"/>
  <c r="A1620" i="125"/>
  <c r="B3724" i="124"/>
  <c r="D3723" i="124"/>
  <c r="A3723" i="124"/>
  <c r="D4090" i="124"/>
  <c r="A4090" i="124"/>
  <c r="B4091" i="124"/>
  <c r="B3359" i="124"/>
  <c r="D3358" i="124"/>
  <c r="A3358" i="124"/>
  <c r="A3114" i="123"/>
  <c r="B3115" i="123"/>
  <c r="D3114" i="123"/>
  <c r="A3562" i="123"/>
  <c r="B3563" i="123"/>
  <c r="D3562" i="123"/>
  <c r="B2784" i="123"/>
  <c r="D2783" i="123"/>
  <c r="A2783" i="123"/>
  <c r="B9971" i="119"/>
  <c r="A9971" i="119" s="1"/>
  <c r="D9970" i="119"/>
  <c r="A7551" i="119"/>
  <c r="D7551" i="119"/>
  <c r="B7552" i="119"/>
  <c r="B9461" i="119"/>
  <c r="A9461" i="119" s="1"/>
  <c r="D9460" i="119"/>
  <c r="A7185" i="119"/>
  <c r="B7186" i="119"/>
  <c r="D7185" i="119"/>
  <c r="D7919" i="119"/>
  <c r="A7919" i="119"/>
  <c r="B7920" i="119"/>
  <c r="D8647" i="119"/>
  <c r="B8648" i="119"/>
  <c r="A8647" i="119"/>
  <c r="A8286" i="119"/>
  <c r="B8287" i="119"/>
  <c r="D8286" i="119"/>
  <c r="B2001" i="125" l="1"/>
  <c r="D2000" i="125"/>
  <c r="A1621" i="125"/>
  <c r="B1622" i="125"/>
  <c r="D1621" i="125"/>
  <c r="D3359" i="124"/>
  <c r="A3359" i="124"/>
  <c r="B3360" i="124"/>
  <c r="A3724" i="124"/>
  <c r="B3725" i="124"/>
  <c r="D3724" i="124"/>
  <c r="A4091" i="124"/>
  <c r="D4091" i="124"/>
  <c r="B4092" i="124"/>
  <c r="A2784" i="123"/>
  <c r="B2785" i="123"/>
  <c r="D2784" i="123"/>
  <c r="B3564" i="123"/>
  <c r="D3563" i="123"/>
  <c r="A3563" i="123"/>
  <c r="B3116" i="123"/>
  <c r="D3115" i="123"/>
  <c r="A3115" i="123"/>
  <c r="B9972" i="119"/>
  <c r="A9972" i="119" s="1"/>
  <c r="D9971" i="119"/>
  <c r="B7187" i="119"/>
  <c r="D7186" i="119"/>
  <c r="A7186" i="119"/>
  <c r="D9461" i="119"/>
  <c r="B9462" i="119"/>
  <c r="A9462" i="119" s="1"/>
  <c r="B7553" i="119"/>
  <c r="D7552" i="119"/>
  <c r="A7552" i="119"/>
  <c r="D8287" i="119"/>
  <c r="A8287" i="119"/>
  <c r="B8288" i="119"/>
  <c r="B7921" i="119"/>
  <c r="D7920" i="119"/>
  <c r="A7920" i="119"/>
  <c r="B8649" i="119"/>
  <c r="A8648" i="119"/>
  <c r="D8648" i="119"/>
  <c r="D2001" i="125" l="1"/>
  <c r="B2002" i="125"/>
  <c r="B1623" i="125"/>
  <c r="D1622" i="125"/>
  <c r="A1622" i="125"/>
  <c r="B3726" i="124"/>
  <c r="D3725" i="124"/>
  <c r="A3725" i="124"/>
  <c r="B3361" i="124"/>
  <c r="D3360" i="124"/>
  <c r="A3360" i="124"/>
  <c r="D4092" i="124"/>
  <c r="A4092" i="124"/>
  <c r="B4093" i="124"/>
  <c r="B2786" i="123"/>
  <c r="D2785" i="123"/>
  <c r="A2785" i="123"/>
  <c r="A3116" i="123"/>
  <c r="B3117" i="123"/>
  <c r="D3116" i="123"/>
  <c r="A3564" i="123"/>
  <c r="B3565" i="123"/>
  <c r="D3564" i="123"/>
  <c r="B9973" i="119"/>
  <c r="A9973" i="119" s="1"/>
  <c r="D9972" i="119"/>
  <c r="A7553" i="119"/>
  <c r="D7553" i="119"/>
  <c r="B7554" i="119"/>
  <c r="B9463" i="119"/>
  <c r="A9463" i="119" s="1"/>
  <c r="D9462" i="119"/>
  <c r="D7921" i="119"/>
  <c r="A7921" i="119"/>
  <c r="B7922" i="119"/>
  <c r="A8288" i="119"/>
  <c r="B8289" i="119"/>
  <c r="D8288" i="119"/>
  <c r="D8649" i="119"/>
  <c r="B8650" i="119"/>
  <c r="A8649" i="119"/>
  <c r="A7187" i="119"/>
  <c r="B7188" i="119"/>
  <c r="D7187" i="119"/>
  <c r="B2003" i="125" l="1"/>
  <c r="D2002" i="125"/>
  <c r="A1623" i="125"/>
  <c r="B1624" i="125"/>
  <c r="D1623" i="125"/>
  <c r="B4094" i="124"/>
  <c r="D4093" i="124"/>
  <c r="A4093" i="124"/>
  <c r="D3361" i="124"/>
  <c r="A3361" i="124"/>
  <c r="B3362" i="124"/>
  <c r="A3726" i="124"/>
  <c r="B3727" i="124"/>
  <c r="D3726" i="124"/>
  <c r="B3566" i="123"/>
  <c r="D3565" i="123"/>
  <c r="A3565" i="123"/>
  <c r="B3118" i="123"/>
  <c r="D3117" i="123"/>
  <c r="A3117" i="123"/>
  <c r="A2786" i="123"/>
  <c r="D2786" i="123"/>
  <c r="B2787" i="123"/>
  <c r="D9973" i="119"/>
  <c r="B9974" i="119"/>
  <c r="A9974" i="119" s="1"/>
  <c r="D8650" i="119"/>
  <c r="A8650" i="119"/>
  <c r="B8651" i="119"/>
  <c r="B7555" i="119"/>
  <c r="D7554" i="119"/>
  <c r="A7554" i="119"/>
  <c r="D8289" i="119"/>
  <c r="A8289" i="119"/>
  <c r="B8290" i="119"/>
  <c r="B7189" i="119"/>
  <c r="D7188" i="119"/>
  <c r="A7188" i="119"/>
  <c r="B7923" i="119"/>
  <c r="D7922" i="119"/>
  <c r="A7922" i="119"/>
  <c r="D9463" i="119"/>
  <c r="B9464" i="119"/>
  <c r="A9464" i="119" s="1"/>
  <c r="D2003" i="125" l="1"/>
  <c r="B2004" i="125"/>
  <c r="B1625" i="125"/>
  <c r="D1624" i="125"/>
  <c r="A1624" i="125"/>
  <c r="B3728" i="124"/>
  <c r="D3727" i="124"/>
  <c r="A3727" i="124"/>
  <c r="B3363" i="124"/>
  <c r="D3362" i="124"/>
  <c r="A3362" i="124"/>
  <c r="D4094" i="124"/>
  <c r="A4094" i="124"/>
  <c r="B4095" i="124"/>
  <c r="A3566" i="123"/>
  <c r="B3567" i="123"/>
  <c r="D3566" i="123"/>
  <c r="A3118" i="123"/>
  <c r="B3119" i="123"/>
  <c r="D3118" i="123"/>
  <c r="B2788" i="123"/>
  <c r="D2787" i="123"/>
  <c r="A2787" i="123"/>
  <c r="B9975" i="119"/>
  <c r="A9975" i="119" s="1"/>
  <c r="D9974" i="119"/>
  <c r="D7923" i="119"/>
  <c r="A7923" i="119"/>
  <c r="B7924" i="119"/>
  <c r="A7555" i="119"/>
  <c r="D7555" i="119"/>
  <c r="B7556" i="119"/>
  <c r="B9465" i="119"/>
  <c r="A9465" i="119" s="1"/>
  <c r="D9464" i="119"/>
  <c r="A7189" i="119"/>
  <c r="B7190" i="119"/>
  <c r="D7189" i="119"/>
  <c r="A8290" i="119"/>
  <c r="B8291" i="119"/>
  <c r="D8290" i="119"/>
  <c r="D8651" i="119"/>
  <c r="B8652" i="119"/>
  <c r="A8651" i="119"/>
  <c r="B2005" i="125" l="1"/>
  <c r="D2004" i="125"/>
  <c r="A1625" i="125"/>
  <c r="B1626" i="125"/>
  <c r="D1625" i="125"/>
  <c r="D3363" i="124"/>
  <c r="A3363" i="124"/>
  <c r="B3364" i="124"/>
  <c r="B4096" i="124"/>
  <c r="D4095" i="124"/>
  <c r="A4095" i="124"/>
  <c r="A3728" i="124"/>
  <c r="B3729" i="124"/>
  <c r="D3728" i="124"/>
  <c r="B3120" i="123"/>
  <c r="D3119" i="123"/>
  <c r="A3119" i="123"/>
  <c r="B3568" i="123"/>
  <c r="D3567" i="123"/>
  <c r="A3567" i="123"/>
  <c r="A2788" i="123"/>
  <c r="B2789" i="123"/>
  <c r="D2788" i="123"/>
  <c r="B9976" i="119"/>
  <c r="A9976" i="119" s="1"/>
  <c r="D9975" i="119"/>
  <c r="B8653" i="119"/>
  <c r="A8652" i="119"/>
  <c r="D8652" i="119"/>
  <c r="B7191" i="119"/>
  <c r="D7190" i="119"/>
  <c r="A7190" i="119"/>
  <c r="B7557" i="119"/>
  <c r="D7556" i="119"/>
  <c r="A7556" i="119"/>
  <c r="D8291" i="119"/>
  <c r="A8291" i="119"/>
  <c r="B8292" i="119"/>
  <c r="B7925" i="119"/>
  <c r="A7924" i="119"/>
  <c r="D7924" i="119"/>
  <c r="D9465" i="119"/>
  <c r="B9466" i="119"/>
  <c r="A9466" i="119" s="1"/>
  <c r="D2005" i="125" l="1"/>
  <c r="B2006" i="125"/>
  <c r="B1627" i="125"/>
  <c r="D1626" i="125"/>
  <c r="A1626" i="125"/>
  <c r="D4096" i="124"/>
  <c r="A4096" i="124"/>
  <c r="B4097" i="124"/>
  <c r="B3730" i="124"/>
  <c r="D3729" i="124"/>
  <c r="A3729" i="124"/>
  <c r="B3365" i="124"/>
  <c r="D3364" i="124"/>
  <c r="A3364" i="124"/>
  <c r="A3120" i="123"/>
  <c r="B3121" i="123"/>
  <c r="D3120" i="123"/>
  <c r="A3568" i="123"/>
  <c r="D3568" i="123"/>
  <c r="B3569" i="123"/>
  <c r="B2790" i="123"/>
  <c r="D2789" i="123"/>
  <c r="A2789" i="123"/>
  <c r="B9977" i="119"/>
  <c r="A9977" i="119" s="1"/>
  <c r="D9976" i="119"/>
  <c r="D8653" i="119"/>
  <c r="B8654" i="119"/>
  <c r="A8653" i="119"/>
  <c r="A7191" i="119"/>
  <c r="B7192" i="119"/>
  <c r="D7191" i="119"/>
  <c r="A8292" i="119"/>
  <c r="B8293" i="119"/>
  <c r="D8292" i="119"/>
  <c r="D7925" i="119"/>
  <c r="A7925" i="119"/>
  <c r="B7926" i="119"/>
  <c r="B9467" i="119"/>
  <c r="A9467" i="119" s="1"/>
  <c r="D9466" i="119"/>
  <c r="A7557" i="119"/>
  <c r="D7557" i="119"/>
  <c r="B7558" i="119"/>
  <c r="B2007" i="125" l="1"/>
  <c r="D2006" i="125"/>
  <c r="A1627" i="125"/>
  <c r="B1628" i="125"/>
  <c r="D1627" i="125"/>
  <c r="A3730" i="124"/>
  <c r="B3731" i="124"/>
  <c r="D3730" i="124"/>
  <c r="A4097" i="124"/>
  <c r="B4098" i="124"/>
  <c r="D4097" i="124"/>
  <c r="D3365" i="124"/>
  <c r="A3365" i="124"/>
  <c r="B3366" i="124"/>
  <c r="A2790" i="123"/>
  <c r="B2791" i="123"/>
  <c r="D2790" i="123"/>
  <c r="B3122" i="123"/>
  <c r="D3121" i="123"/>
  <c r="A3121" i="123"/>
  <c r="B3570" i="123"/>
  <c r="D3569" i="123"/>
  <c r="A3569" i="123"/>
  <c r="B9978" i="119"/>
  <c r="A9978" i="119" s="1"/>
  <c r="D9977" i="119"/>
  <c r="D9467" i="119"/>
  <c r="B9468" i="119"/>
  <c r="A9468" i="119" s="1"/>
  <c r="B7927" i="119"/>
  <c r="D7926" i="119"/>
  <c r="A7926" i="119"/>
  <c r="B7193" i="119"/>
  <c r="D7192" i="119"/>
  <c r="A7192" i="119"/>
  <c r="D8654" i="119"/>
  <c r="A8654" i="119"/>
  <c r="B8655" i="119"/>
  <c r="B7559" i="119"/>
  <c r="D7558" i="119"/>
  <c r="A7558" i="119"/>
  <c r="D8293" i="119"/>
  <c r="A8293" i="119"/>
  <c r="B8294" i="119"/>
  <c r="D2007" i="125" l="1"/>
  <c r="B2008" i="125"/>
  <c r="B1629" i="125"/>
  <c r="D1628" i="125"/>
  <c r="A1628" i="125"/>
  <c r="D4098" i="124"/>
  <c r="A4098" i="124"/>
  <c r="B4099" i="124"/>
  <c r="B3732" i="124"/>
  <c r="D3731" i="124"/>
  <c r="A3731" i="124"/>
  <c r="B3367" i="124"/>
  <c r="D3366" i="124"/>
  <c r="A3366" i="124"/>
  <c r="B2792" i="123"/>
  <c r="D2791" i="123"/>
  <c r="A2791" i="123"/>
  <c r="A3122" i="123"/>
  <c r="B3123" i="123"/>
  <c r="D3122" i="123"/>
  <c r="A3570" i="123"/>
  <c r="D3570" i="123"/>
  <c r="B3571" i="123"/>
  <c r="B9979" i="119"/>
  <c r="A9979" i="119" s="1"/>
  <c r="D9978" i="119"/>
  <c r="D7927" i="119"/>
  <c r="A7927" i="119"/>
  <c r="B7928" i="119"/>
  <c r="A7559" i="119"/>
  <c r="D7559" i="119"/>
  <c r="B7560" i="119"/>
  <c r="B9469" i="119"/>
  <c r="A9469" i="119" s="1"/>
  <c r="D9468" i="119"/>
  <c r="D8655" i="119"/>
  <c r="B8656" i="119"/>
  <c r="A8655" i="119"/>
  <c r="A7193" i="119"/>
  <c r="B7194" i="119"/>
  <c r="D7193" i="119"/>
  <c r="A8294" i="119"/>
  <c r="B8295" i="119"/>
  <c r="D8294" i="119"/>
  <c r="B2009" i="125" l="1"/>
  <c r="D2008" i="125"/>
  <c r="A1629" i="125"/>
  <c r="B1630" i="125"/>
  <c r="D1629" i="125"/>
  <c r="A3732" i="124"/>
  <c r="B3733" i="124"/>
  <c r="D3732" i="124"/>
  <c r="D3367" i="124"/>
  <c r="A3367" i="124"/>
  <c r="B3368" i="124"/>
  <c r="B4100" i="124"/>
  <c r="D4099" i="124"/>
  <c r="A4099" i="124"/>
  <c r="B3124" i="123"/>
  <c r="D3123" i="123"/>
  <c r="A3123" i="123"/>
  <c r="B3572" i="123"/>
  <c r="D3571" i="123"/>
  <c r="A3571" i="123"/>
  <c r="D2792" i="123"/>
  <c r="A2792" i="123"/>
  <c r="B2793" i="123"/>
  <c r="B9980" i="119"/>
  <c r="A9980" i="119" s="1"/>
  <c r="D9979" i="119"/>
  <c r="B8657" i="119"/>
  <c r="A8656" i="119"/>
  <c r="D8656" i="119"/>
  <c r="B7929" i="119"/>
  <c r="D7928" i="119"/>
  <c r="A7928" i="119"/>
  <c r="D8295" i="119"/>
  <c r="A8295" i="119"/>
  <c r="B8296" i="119"/>
  <c r="D9469" i="119"/>
  <c r="B9470" i="119"/>
  <c r="A9470" i="119" s="1"/>
  <c r="B7195" i="119"/>
  <c r="D7194" i="119"/>
  <c r="A7194" i="119"/>
  <c r="B7561" i="119"/>
  <c r="D7560" i="119"/>
  <c r="A7560" i="119"/>
  <c r="D2009" i="125" l="1"/>
  <c r="B2010" i="125"/>
  <c r="B1631" i="125"/>
  <c r="D1630" i="125"/>
  <c r="A1630" i="125"/>
  <c r="B3369" i="124"/>
  <c r="D3368" i="124"/>
  <c r="A3368" i="124"/>
  <c r="D4100" i="124"/>
  <c r="A4100" i="124"/>
  <c r="B4101" i="124"/>
  <c r="B3734" i="124"/>
  <c r="D3733" i="124"/>
  <c r="A3733" i="124"/>
  <c r="A2793" i="123"/>
  <c r="B2794" i="123"/>
  <c r="D2793" i="123"/>
  <c r="A3124" i="123"/>
  <c r="B3125" i="123"/>
  <c r="D3124" i="123"/>
  <c r="A3572" i="123"/>
  <c r="B3573" i="123"/>
  <c r="D3572" i="123"/>
  <c r="B9981" i="119"/>
  <c r="A9981" i="119" s="1"/>
  <c r="D9980" i="119"/>
  <c r="A8296" i="119"/>
  <c r="B8297" i="119"/>
  <c r="D8296" i="119"/>
  <c r="D7929" i="119"/>
  <c r="A7929" i="119"/>
  <c r="B7930" i="119"/>
  <c r="A7195" i="119"/>
  <c r="B7196" i="119"/>
  <c r="D7195" i="119"/>
  <c r="B9471" i="119"/>
  <c r="A9471" i="119" s="1"/>
  <c r="D9470" i="119"/>
  <c r="D8657" i="119"/>
  <c r="B8658" i="119"/>
  <c r="A8657" i="119"/>
  <c r="A7561" i="119"/>
  <c r="D7561" i="119"/>
  <c r="B7562" i="119"/>
  <c r="B2011" i="125" l="1"/>
  <c r="D2010" i="125"/>
  <c r="A1631" i="125"/>
  <c r="B1632" i="125"/>
  <c r="D1631" i="125"/>
  <c r="A4101" i="124"/>
  <c r="B4102" i="124"/>
  <c r="D4101" i="124"/>
  <c r="D3369" i="124"/>
  <c r="A3369" i="124"/>
  <c r="B3370" i="124"/>
  <c r="A3734" i="124"/>
  <c r="B3735" i="124"/>
  <c r="D3734" i="124"/>
  <c r="B3574" i="123"/>
  <c r="D3573" i="123"/>
  <c r="A3573" i="123"/>
  <c r="B3126" i="123"/>
  <c r="D3125" i="123"/>
  <c r="A3125" i="123"/>
  <c r="B2795" i="123"/>
  <c r="D2794" i="123"/>
  <c r="A2794" i="123"/>
  <c r="D9981" i="119"/>
  <c r="B9982" i="119"/>
  <c r="A9982" i="119" s="1"/>
  <c r="B7197" i="119"/>
  <c r="D7196" i="119"/>
  <c r="A7196" i="119"/>
  <c r="D8658" i="119"/>
  <c r="A8658" i="119"/>
  <c r="B8659" i="119"/>
  <c r="B7931" i="119"/>
  <c r="D7930" i="119"/>
  <c r="A7930" i="119"/>
  <c r="B7563" i="119"/>
  <c r="D7562" i="119"/>
  <c r="A7562" i="119"/>
  <c r="D9471" i="119"/>
  <c r="B9472" i="119"/>
  <c r="A9472" i="119" s="1"/>
  <c r="D8297" i="119"/>
  <c r="A8297" i="119"/>
  <c r="B8298" i="119"/>
  <c r="D2011" i="125" l="1"/>
  <c r="B2012" i="125"/>
  <c r="B1633" i="125"/>
  <c r="D1632" i="125"/>
  <c r="A1632" i="125"/>
  <c r="B3371" i="124"/>
  <c r="D3370" i="124"/>
  <c r="A3370" i="124"/>
  <c r="B3736" i="124"/>
  <c r="D3735" i="124"/>
  <c r="A3735" i="124"/>
  <c r="D4102" i="124"/>
  <c r="A4102" i="124"/>
  <c r="B4103" i="124"/>
  <c r="A3126" i="123"/>
  <c r="B3127" i="123"/>
  <c r="D3126" i="123"/>
  <c r="A3574" i="123"/>
  <c r="B3575" i="123"/>
  <c r="D3574" i="123"/>
  <c r="A2795" i="123"/>
  <c r="B2796" i="123"/>
  <c r="D2795" i="123"/>
  <c r="B9983" i="119"/>
  <c r="A9983" i="119" s="1"/>
  <c r="D9982" i="119"/>
  <c r="B9473" i="119"/>
  <c r="A9473" i="119" s="1"/>
  <c r="D9472" i="119"/>
  <c r="A7563" i="119"/>
  <c r="D7563" i="119"/>
  <c r="B7564" i="119"/>
  <c r="A8298" i="119"/>
  <c r="B8299" i="119"/>
  <c r="D8298" i="119"/>
  <c r="D7931" i="119"/>
  <c r="A7931" i="119"/>
  <c r="B7932" i="119"/>
  <c r="D8659" i="119"/>
  <c r="B8660" i="119"/>
  <c r="A8659" i="119"/>
  <c r="A7197" i="119"/>
  <c r="B7198" i="119"/>
  <c r="D7197" i="119"/>
  <c r="B2013" i="125" l="1"/>
  <c r="D2012" i="125"/>
  <c r="A1633" i="125"/>
  <c r="B1634" i="125"/>
  <c r="D1633" i="125"/>
  <c r="D4103" i="124"/>
  <c r="A4103" i="124"/>
  <c r="B4104" i="124"/>
  <c r="A3736" i="124"/>
  <c r="B3737" i="124"/>
  <c r="D3736" i="124"/>
  <c r="D3371" i="124"/>
  <c r="A3371" i="124"/>
  <c r="B3372" i="124"/>
  <c r="B2797" i="123"/>
  <c r="D2796" i="123"/>
  <c r="A2796" i="123"/>
  <c r="B3128" i="123"/>
  <c r="D3127" i="123"/>
  <c r="A3127" i="123"/>
  <c r="B3576" i="123"/>
  <c r="D3575" i="123"/>
  <c r="A3575" i="123"/>
  <c r="B9984" i="119"/>
  <c r="A9984" i="119" s="1"/>
  <c r="D9983" i="119"/>
  <c r="B8661" i="119"/>
  <c r="A8660" i="119"/>
  <c r="D8660" i="119"/>
  <c r="D8299" i="119"/>
  <c r="A8299" i="119"/>
  <c r="B8300" i="119"/>
  <c r="B7565" i="119"/>
  <c r="D7564" i="119"/>
  <c r="A7564" i="119"/>
  <c r="B7933" i="119"/>
  <c r="A7932" i="119"/>
  <c r="D7932" i="119"/>
  <c r="B7199" i="119"/>
  <c r="D7198" i="119"/>
  <c r="A7198" i="119"/>
  <c r="D9473" i="119"/>
  <c r="B9474" i="119"/>
  <c r="A9474" i="119" s="1"/>
  <c r="D2013" i="125" l="1"/>
  <c r="B2014" i="125"/>
  <c r="B1635" i="125"/>
  <c r="D1634" i="125"/>
  <c r="A1634" i="125"/>
  <c r="B3738" i="124"/>
  <c r="D3737" i="124"/>
  <c r="A3737" i="124"/>
  <c r="D4104" i="124"/>
  <c r="A4104" i="124"/>
  <c r="B4105" i="124"/>
  <c r="B3373" i="124"/>
  <c r="D3372" i="124"/>
  <c r="A3372" i="124"/>
  <c r="A2797" i="123"/>
  <c r="B2798" i="123"/>
  <c r="D2797" i="123"/>
  <c r="A3576" i="123"/>
  <c r="B3577" i="123"/>
  <c r="D3576" i="123"/>
  <c r="A3128" i="123"/>
  <c r="B3129" i="123"/>
  <c r="D3128" i="123"/>
  <c r="B9985" i="119"/>
  <c r="A9985" i="119" s="1"/>
  <c r="D9984" i="119"/>
  <c r="A7565" i="119"/>
  <c r="D7565" i="119"/>
  <c r="B7566" i="119"/>
  <c r="B9475" i="119"/>
  <c r="A9475" i="119" s="1"/>
  <c r="D9474" i="119"/>
  <c r="A8300" i="119"/>
  <c r="B8301" i="119"/>
  <c r="D8300" i="119"/>
  <c r="A7199" i="119"/>
  <c r="B7200" i="119"/>
  <c r="D7199" i="119"/>
  <c r="D7933" i="119"/>
  <c r="A7933" i="119"/>
  <c r="B7934" i="119"/>
  <c r="D8661" i="119"/>
  <c r="B8662" i="119"/>
  <c r="A8661" i="119"/>
  <c r="B2015" i="125" l="1"/>
  <c r="D2014" i="125"/>
  <c r="A1635" i="125"/>
  <c r="B1636" i="125"/>
  <c r="D1635" i="125"/>
  <c r="D3373" i="124"/>
  <c r="A3373" i="124"/>
  <c r="B3374" i="124"/>
  <c r="B4106" i="124"/>
  <c r="D4105" i="124"/>
  <c r="A4105" i="124"/>
  <c r="A3738" i="124"/>
  <c r="B3739" i="124"/>
  <c r="D3738" i="124"/>
  <c r="B3578" i="123"/>
  <c r="D3577" i="123"/>
  <c r="A3577" i="123"/>
  <c r="B3130" i="123"/>
  <c r="D3129" i="123"/>
  <c r="A3129" i="123"/>
  <c r="B2799" i="123"/>
  <c r="D2798" i="123"/>
  <c r="A2798" i="123"/>
  <c r="D9985" i="119"/>
  <c r="B9986" i="119"/>
  <c r="A9986" i="119" s="1"/>
  <c r="D8662" i="119"/>
  <c r="A8662" i="119"/>
  <c r="B8663" i="119"/>
  <c r="D8301" i="119"/>
  <c r="A8301" i="119"/>
  <c r="B8302" i="119"/>
  <c r="D9475" i="119"/>
  <c r="B9476" i="119"/>
  <c r="A9476" i="119" s="1"/>
  <c r="B7935" i="119"/>
  <c r="D7934" i="119"/>
  <c r="A7934" i="119"/>
  <c r="B7567" i="119"/>
  <c r="D7566" i="119"/>
  <c r="A7566" i="119"/>
  <c r="B7201" i="119"/>
  <c r="D7200" i="119"/>
  <c r="A7200" i="119"/>
  <c r="D2015" i="125" l="1"/>
  <c r="B2016" i="125"/>
  <c r="B1637" i="125"/>
  <c r="D1636" i="125"/>
  <c r="A1636" i="125"/>
  <c r="B3375" i="124"/>
  <c r="D3374" i="124"/>
  <c r="A3374" i="124"/>
  <c r="B3740" i="124"/>
  <c r="D3739" i="124"/>
  <c r="A3739" i="124"/>
  <c r="D4106" i="124"/>
  <c r="A4106" i="124"/>
  <c r="B4107" i="124"/>
  <c r="A2799" i="123"/>
  <c r="B2800" i="123"/>
  <c r="D2799" i="123"/>
  <c r="A3130" i="123"/>
  <c r="B3131" i="123"/>
  <c r="D3130" i="123"/>
  <c r="A3578" i="123"/>
  <c r="B3579" i="123"/>
  <c r="D3578" i="123"/>
  <c r="B9987" i="119"/>
  <c r="A9987" i="119" s="1"/>
  <c r="D9986" i="119"/>
  <c r="A7201" i="119"/>
  <c r="B7202" i="119"/>
  <c r="D7201" i="119"/>
  <c r="D7935" i="119"/>
  <c r="A7935" i="119"/>
  <c r="B7936" i="119"/>
  <c r="B9477" i="119"/>
  <c r="A9477" i="119" s="1"/>
  <c r="D9476" i="119"/>
  <c r="A8302" i="119"/>
  <c r="B8303" i="119"/>
  <c r="D8302" i="119"/>
  <c r="A7567" i="119"/>
  <c r="D7567" i="119"/>
  <c r="B7568" i="119"/>
  <c r="D8663" i="119"/>
  <c r="B8664" i="119"/>
  <c r="A8663" i="119"/>
  <c r="B2017" i="125" l="1"/>
  <c r="D2016" i="125"/>
  <c r="A1637" i="125"/>
  <c r="B1638" i="125"/>
  <c r="D1637" i="125"/>
  <c r="D3375" i="124"/>
  <c r="A3375" i="124"/>
  <c r="B3376" i="124"/>
  <c r="A4107" i="124"/>
  <c r="D4107" i="124"/>
  <c r="B4108" i="124"/>
  <c r="A3740" i="124"/>
  <c r="B3741" i="124"/>
  <c r="D3740" i="124"/>
  <c r="B3580" i="123"/>
  <c r="D3579" i="123"/>
  <c r="A3579" i="123"/>
  <c r="B2801" i="123"/>
  <c r="A2800" i="123"/>
  <c r="D2800" i="123"/>
  <c r="B3132" i="123"/>
  <c r="D3131" i="123"/>
  <c r="A3131" i="123"/>
  <c r="B9988" i="119"/>
  <c r="A9988" i="119" s="1"/>
  <c r="D9987" i="119"/>
  <c r="B7569" i="119"/>
  <c r="D7568" i="119"/>
  <c r="A7568" i="119"/>
  <c r="D9477" i="119"/>
  <c r="B9478" i="119"/>
  <c r="A9478" i="119" s="1"/>
  <c r="B7937" i="119"/>
  <c r="D7936" i="119"/>
  <c r="A7936" i="119"/>
  <c r="D8303" i="119"/>
  <c r="A8303" i="119"/>
  <c r="B8304" i="119"/>
  <c r="B7203" i="119"/>
  <c r="D7202" i="119"/>
  <c r="A7202" i="119"/>
  <c r="B8665" i="119"/>
  <c r="A8664" i="119"/>
  <c r="D8664" i="119"/>
  <c r="D2017" i="125" l="1"/>
  <c r="B2018" i="125"/>
  <c r="B1639" i="125"/>
  <c r="D1638" i="125"/>
  <c r="A1638" i="125"/>
  <c r="B3377" i="124"/>
  <c r="D3376" i="124"/>
  <c r="A3376" i="124"/>
  <c r="B3742" i="124"/>
  <c r="D3741" i="124"/>
  <c r="A3741" i="124"/>
  <c r="D4108" i="124"/>
  <c r="A4108" i="124"/>
  <c r="B4109" i="124"/>
  <c r="A3580" i="123"/>
  <c r="B3581" i="123"/>
  <c r="D3580" i="123"/>
  <c r="A2801" i="123"/>
  <c r="B2802" i="123"/>
  <c r="D2801" i="123"/>
  <c r="A3132" i="123"/>
  <c r="B3133" i="123"/>
  <c r="D3132" i="123"/>
  <c r="B9989" i="119"/>
  <c r="A9989" i="119" s="1"/>
  <c r="D9988" i="119"/>
  <c r="D8665" i="119"/>
  <c r="B8666" i="119"/>
  <c r="A8665" i="119"/>
  <c r="A7203" i="119"/>
  <c r="B7204" i="119"/>
  <c r="D7203" i="119"/>
  <c r="A8304" i="119"/>
  <c r="B8305" i="119"/>
  <c r="D8304" i="119"/>
  <c r="D7937" i="119"/>
  <c r="A7937" i="119"/>
  <c r="B7938" i="119"/>
  <c r="B9479" i="119"/>
  <c r="A9479" i="119" s="1"/>
  <c r="D9478" i="119"/>
  <c r="A7569" i="119"/>
  <c r="D7569" i="119"/>
  <c r="B7570" i="119"/>
  <c r="B2019" i="125" l="1"/>
  <c r="D2018" i="125"/>
  <c r="A1639" i="125"/>
  <c r="B1640" i="125"/>
  <c r="D1639" i="125"/>
  <c r="B4110" i="124"/>
  <c r="D4109" i="124"/>
  <c r="A4109" i="124"/>
  <c r="D3377" i="124"/>
  <c r="A3377" i="124"/>
  <c r="B3378" i="124"/>
  <c r="A3742" i="124"/>
  <c r="B3743" i="124"/>
  <c r="D3742" i="124"/>
  <c r="A2802" i="123"/>
  <c r="B2803" i="123"/>
  <c r="D2802" i="123"/>
  <c r="B3582" i="123"/>
  <c r="D3581" i="123"/>
  <c r="A3581" i="123"/>
  <c r="B3134" i="123"/>
  <c r="D3133" i="123"/>
  <c r="A3133" i="123"/>
  <c r="D9989" i="119"/>
  <c r="B9990" i="119"/>
  <c r="A9990" i="119" s="1"/>
  <c r="B7571" i="119"/>
  <c r="D7570" i="119"/>
  <c r="A7570" i="119"/>
  <c r="D8666" i="119"/>
  <c r="A8666" i="119"/>
  <c r="B8667" i="119"/>
  <c r="D9479" i="119"/>
  <c r="B9480" i="119"/>
  <c r="A9480" i="119" s="1"/>
  <c r="B7939" i="119"/>
  <c r="D7938" i="119"/>
  <c r="A7938" i="119"/>
  <c r="B7205" i="119"/>
  <c r="D7204" i="119"/>
  <c r="A7204" i="119"/>
  <c r="D8305" i="119"/>
  <c r="A8305" i="119"/>
  <c r="B8306" i="119"/>
  <c r="D2019" i="125" l="1"/>
  <c r="B2020" i="125"/>
  <c r="B1641" i="125"/>
  <c r="D1640" i="125"/>
  <c r="A1640" i="125"/>
  <c r="B3379" i="124"/>
  <c r="D3378" i="124"/>
  <c r="A3378" i="124"/>
  <c r="D4110" i="124"/>
  <c r="A4110" i="124"/>
  <c r="B4111" i="124"/>
  <c r="B3744" i="124"/>
  <c r="D3743" i="124"/>
  <c r="A3743" i="124"/>
  <c r="A3134" i="123"/>
  <c r="B3135" i="123"/>
  <c r="D3134" i="123"/>
  <c r="A3582" i="123"/>
  <c r="B3583" i="123"/>
  <c r="D3582" i="123"/>
  <c r="A2803" i="123"/>
  <c r="B2804" i="123"/>
  <c r="D2803" i="123"/>
  <c r="B9991" i="119"/>
  <c r="A9991" i="119" s="1"/>
  <c r="D9990" i="119"/>
  <c r="D7939" i="119"/>
  <c r="A7939" i="119"/>
  <c r="B7940" i="119"/>
  <c r="A8306" i="119"/>
  <c r="B8307" i="119"/>
  <c r="D8306" i="119"/>
  <c r="A7571" i="119"/>
  <c r="D7571" i="119"/>
  <c r="B7572" i="119"/>
  <c r="A7205" i="119"/>
  <c r="B7206" i="119"/>
  <c r="D7205" i="119"/>
  <c r="D8667" i="119"/>
  <c r="B8668" i="119"/>
  <c r="A8667" i="119"/>
  <c r="B9481" i="119"/>
  <c r="A9481" i="119" s="1"/>
  <c r="D9480" i="119"/>
  <c r="B2021" i="125" l="1"/>
  <c r="D2020" i="125"/>
  <c r="A1641" i="125"/>
  <c r="B1642" i="125"/>
  <c r="D1641" i="125"/>
  <c r="D3379" i="124"/>
  <c r="A3379" i="124"/>
  <c r="B3380" i="124"/>
  <c r="A3744" i="124"/>
  <c r="B3745" i="124"/>
  <c r="D3744" i="124"/>
  <c r="B4112" i="124"/>
  <c r="D4111" i="124"/>
  <c r="A4111" i="124"/>
  <c r="B3584" i="123"/>
  <c r="D3583" i="123"/>
  <c r="A3583" i="123"/>
  <c r="B3136" i="123"/>
  <c r="D3135" i="123"/>
  <c r="A3135" i="123"/>
  <c r="B2805" i="123"/>
  <c r="D2804" i="123"/>
  <c r="A2804" i="123"/>
  <c r="B9992" i="119"/>
  <c r="A9992" i="119" s="1"/>
  <c r="D9991" i="119"/>
  <c r="B8669" i="119"/>
  <c r="A8668" i="119"/>
  <c r="D8668" i="119"/>
  <c r="B7941" i="119"/>
  <c r="A7940" i="119"/>
  <c r="D7940" i="119"/>
  <c r="D8307" i="119"/>
  <c r="A8307" i="119"/>
  <c r="B8308" i="119"/>
  <c r="D9481" i="119"/>
  <c r="B9482" i="119"/>
  <c r="A9482" i="119" s="1"/>
  <c r="B7207" i="119"/>
  <c r="D7206" i="119"/>
  <c r="A7206" i="119"/>
  <c r="B7573" i="119"/>
  <c r="D7572" i="119"/>
  <c r="A7572" i="119"/>
  <c r="D2021" i="125" l="1"/>
  <c r="B2022" i="125"/>
  <c r="B1643" i="125"/>
  <c r="D1642" i="125"/>
  <c r="A1642" i="125"/>
  <c r="B3746" i="124"/>
  <c r="D3745" i="124"/>
  <c r="A3745" i="124"/>
  <c r="D4112" i="124"/>
  <c r="A4112" i="124"/>
  <c r="B4113" i="124"/>
  <c r="B3381" i="124"/>
  <c r="D3380" i="124"/>
  <c r="A3380" i="124"/>
  <c r="A2805" i="123"/>
  <c r="B2806" i="123"/>
  <c r="D2805" i="123"/>
  <c r="A3136" i="123"/>
  <c r="B3137" i="123"/>
  <c r="D3136" i="123"/>
  <c r="A3584" i="123"/>
  <c r="D3584" i="123"/>
  <c r="B3585" i="123"/>
  <c r="B9993" i="119"/>
  <c r="A9993" i="119" s="1"/>
  <c r="D9992" i="119"/>
  <c r="B9483" i="119"/>
  <c r="A9483" i="119" s="1"/>
  <c r="D9482" i="119"/>
  <c r="D8669" i="119"/>
  <c r="B8670" i="119"/>
  <c r="A8669" i="119"/>
  <c r="A8308" i="119"/>
  <c r="B8309" i="119"/>
  <c r="D8308" i="119"/>
  <c r="D7941" i="119"/>
  <c r="A7941" i="119"/>
  <c r="B7942" i="119"/>
  <c r="A7573" i="119"/>
  <c r="D7573" i="119"/>
  <c r="B7574" i="119"/>
  <c r="A7207" i="119"/>
  <c r="B7208" i="119"/>
  <c r="D7207" i="119"/>
  <c r="B2023" i="125" l="1"/>
  <c r="D2022" i="125"/>
  <c r="A1643" i="125"/>
  <c r="B1644" i="125"/>
  <c r="D1643" i="125"/>
  <c r="A4113" i="124"/>
  <c r="B4114" i="124"/>
  <c r="D4113" i="124"/>
  <c r="A3746" i="124"/>
  <c r="B3747" i="124"/>
  <c r="D3746" i="124"/>
  <c r="D3381" i="124"/>
  <c r="A3381" i="124"/>
  <c r="B3382" i="124"/>
  <c r="B3586" i="123"/>
  <c r="D3585" i="123"/>
  <c r="A3585" i="123"/>
  <c r="D2806" i="123"/>
  <c r="B2807" i="123"/>
  <c r="A2806" i="123"/>
  <c r="B3138" i="123"/>
  <c r="D3137" i="123"/>
  <c r="A3137" i="123"/>
  <c r="B9994" i="119"/>
  <c r="A9994" i="119" s="1"/>
  <c r="D9993" i="119"/>
  <c r="B7943" i="119"/>
  <c r="D7942" i="119"/>
  <c r="A7942" i="119"/>
  <c r="D8670" i="119"/>
  <c r="A8670" i="119"/>
  <c r="B8671" i="119"/>
  <c r="D8309" i="119"/>
  <c r="A8309" i="119"/>
  <c r="B8310" i="119"/>
  <c r="B7575" i="119"/>
  <c r="D7574" i="119"/>
  <c r="A7574" i="119"/>
  <c r="B7209" i="119"/>
  <c r="D7208" i="119"/>
  <c r="A7208" i="119"/>
  <c r="D9483" i="119"/>
  <c r="B9484" i="119"/>
  <c r="A9484" i="119" s="1"/>
  <c r="D2023" i="125" l="1"/>
  <c r="B2024" i="125"/>
  <c r="B1645" i="125"/>
  <c r="D1644" i="125"/>
  <c r="A1644" i="125"/>
  <c r="B3748" i="124"/>
  <c r="D3747" i="124"/>
  <c r="A3747" i="124"/>
  <c r="D4114" i="124"/>
  <c r="A4114" i="124"/>
  <c r="B4115" i="124"/>
  <c r="B3383" i="124"/>
  <c r="D3382" i="124"/>
  <c r="A3382" i="124"/>
  <c r="A3138" i="123"/>
  <c r="B3139" i="123"/>
  <c r="D3138" i="123"/>
  <c r="B3587" i="123"/>
  <c r="D3586" i="123"/>
  <c r="A3586" i="123"/>
  <c r="A2807" i="123"/>
  <c r="B2808" i="123"/>
  <c r="D2807" i="123"/>
  <c r="D9994" i="119"/>
  <c r="B9995" i="119"/>
  <c r="A9995" i="119" s="1"/>
  <c r="A7575" i="119"/>
  <c r="D7575" i="119"/>
  <c r="B7576" i="119"/>
  <c r="B9485" i="119"/>
  <c r="A9485" i="119" s="1"/>
  <c r="D9484" i="119"/>
  <c r="A8310" i="119"/>
  <c r="B8311" i="119"/>
  <c r="D8310" i="119"/>
  <c r="D8671" i="119"/>
  <c r="B8672" i="119"/>
  <c r="A8671" i="119"/>
  <c r="D7943" i="119"/>
  <c r="A7943" i="119"/>
  <c r="B7944" i="119"/>
  <c r="A7209" i="119"/>
  <c r="B7210" i="119"/>
  <c r="D7209" i="119"/>
  <c r="B2025" i="125" l="1"/>
  <c r="D2024" i="125"/>
  <c r="A1645" i="125"/>
  <c r="B1646" i="125"/>
  <c r="D1645" i="125"/>
  <c r="D3383" i="124"/>
  <c r="A3383" i="124"/>
  <c r="B3384" i="124"/>
  <c r="B4116" i="124"/>
  <c r="D4115" i="124"/>
  <c r="A4115" i="124"/>
  <c r="A3748" i="124"/>
  <c r="B3749" i="124"/>
  <c r="D3748" i="124"/>
  <c r="D3587" i="123"/>
  <c r="A3587" i="123"/>
  <c r="B3588" i="123"/>
  <c r="D2808" i="123"/>
  <c r="A2808" i="123"/>
  <c r="B2809" i="123"/>
  <c r="B3140" i="123"/>
  <c r="D3139" i="123"/>
  <c r="A3139" i="123"/>
  <c r="B9996" i="119"/>
  <c r="A9996" i="119" s="1"/>
  <c r="D9995" i="119"/>
  <c r="B7945" i="119"/>
  <c r="D7944" i="119"/>
  <c r="A7944" i="119"/>
  <c r="D9485" i="119"/>
  <c r="B9486" i="119"/>
  <c r="A9486" i="119" s="1"/>
  <c r="B8673" i="119"/>
  <c r="A8672" i="119"/>
  <c r="D8672" i="119"/>
  <c r="D8311" i="119"/>
  <c r="A8311" i="119"/>
  <c r="B8312" i="119"/>
  <c r="B7577" i="119"/>
  <c r="D7576" i="119"/>
  <c r="A7576" i="119"/>
  <c r="B7211" i="119"/>
  <c r="D7210" i="119"/>
  <c r="A7210" i="119"/>
  <c r="D2025" i="125" l="1"/>
  <c r="B2026" i="125"/>
  <c r="B1647" i="125"/>
  <c r="D1646" i="125"/>
  <c r="A1646" i="125"/>
  <c r="D4116" i="124"/>
  <c r="A4116" i="124"/>
  <c r="B4117" i="124"/>
  <c r="B3385" i="124"/>
  <c r="D3384" i="124"/>
  <c r="A3384" i="124"/>
  <c r="B3750" i="124"/>
  <c r="D3749" i="124"/>
  <c r="A3749" i="124"/>
  <c r="B3589" i="123"/>
  <c r="D3588" i="123"/>
  <c r="A3588" i="123"/>
  <c r="D3140" i="123"/>
  <c r="A3140" i="123"/>
  <c r="B3141" i="123"/>
  <c r="A2809" i="123"/>
  <c r="B2810" i="123"/>
  <c r="D2809" i="123"/>
  <c r="D9996" i="119"/>
  <c r="B9997" i="119"/>
  <c r="A9997" i="119" s="1"/>
  <c r="D7945" i="119"/>
  <c r="A7945" i="119"/>
  <c r="B7946" i="119"/>
  <c r="D8673" i="119"/>
  <c r="B8674" i="119"/>
  <c r="A8673" i="119"/>
  <c r="B9487" i="119"/>
  <c r="A9487" i="119" s="1"/>
  <c r="D9486" i="119"/>
  <c r="A7577" i="119"/>
  <c r="D7577" i="119"/>
  <c r="B7578" i="119"/>
  <c r="A8312" i="119"/>
  <c r="B8313" i="119"/>
  <c r="D8312" i="119"/>
  <c r="A7211" i="119"/>
  <c r="B7212" i="119"/>
  <c r="D7211" i="119"/>
  <c r="B2027" i="125" l="1"/>
  <c r="D2026" i="125"/>
  <c r="A1647" i="125"/>
  <c r="B1648" i="125"/>
  <c r="D1647" i="125"/>
  <c r="A3750" i="124"/>
  <c r="B3751" i="124"/>
  <c r="D3750" i="124"/>
  <c r="B3386" i="124"/>
  <c r="D3385" i="124"/>
  <c r="A3385" i="124"/>
  <c r="A4117" i="124"/>
  <c r="B4118" i="124"/>
  <c r="D4117" i="124"/>
  <c r="B3142" i="123"/>
  <c r="D3141" i="123"/>
  <c r="A3141" i="123"/>
  <c r="B2811" i="123"/>
  <c r="D2810" i="123"/>
  <c r="A2810" i="123"/>
  <c r="D3589" i="123"/>
  <c r="A3589" i="123"/>
  <c r="B3590" i="123"/>
  <c r="B9998" i="119"/>
  <c r="A9998" i="119" s="1"/>
  <c r="D9997" i="119"/>
  <c r="D9487" i="119"/>
  <c r="B9488" i="119"/>
  <c r="A9488" i="119" s="1"/>
  <c r="D8313" i="119"/>
  <c r="A8313" i="119"/>
  <c r="B8314" i="119"/>
  <c r="D8674" i="119"/>
  <c r="A8674" i="119"/>
  <c r="B8675" i="119"/>
  <c r="B7579" i="119"/>
  <c r="D7578" i="119"/>
  <c r="A7578" i="119"/>
  <c r="B7947" i="119"/>
  <c r="D7946" i="119"/>
  <c r="A7946" i="119"/>
  <c r="B7213" i="119"/>
  <c r="D7212" i="119"/>
  <c r="A7212" i="119"/>
  <c r="D2027" i="125" l="1"/>
  <c r="B2028" i="125"/>
  <c r="B1649" i="125"/>
  <c r="D1648" i="125"/>
  <c r="A1648" i="125"/>
  <c r="A3386" i="124"/>
  <c r="B3387" i="124"/>
  <c r="D3386" i="124"/>
  <c r="B3752" i="124"/>
  <c r="D3751" i="124"/>
  <c r="A3751" i="124"/>
  <c r="D4118" i="124"/>
  <c r="A4118" i="124"/>
  <c r="B4119" i="124"/>
  <c r="A3142" i="123"/>
  <c r="B3143" i="123"/>
  <c r="D3142" i="123"/>
  <c r="A2811" i="123"/>
  <c r="B2812" i="123"/>
  <c r="D2811" i="123"/>
  <c r="B3591" i="123"/>
  <c r="D3590" i="123"/>
  <c r="A3590" i="123"/>
  <c r="D9998" i="119"/>
  <c r="B9999" i="119"/>
  <c r="A9999" i="119" s="1"/>
  <c r="D7947" i="119"/>
  <c r="A7947" i="119"/>
  <c r="B7948" i="119"/>
  <c r="A8314" i="119"/>
  <c r="B8315" i="119"/>
  <c r="D8314" i="119"/>
  <c r="A7579" i="119"/>
  <c r="D7579" i="119"/>
  <c r="B7580" i="119"/>
  <c r="A7213" i="119"/>
  <c r="B7214" i="119"/>
  <c r="D7213" i="119"/>
  <c r="B9489" i="119"/>
  <c r="A9489" i="119" s="1"/>
  <c r="D9488" i="119"/>
  <c r="D8675" i="119"/>
  <c r="B8676" i="119"/>
  <c r="A8675" i="119"/>
  <c r="B2029" i="125" l="1"/>
  <c r="D2028" i="125"/>
  <c r="A1649" i="125"/>
  <c r="B1650" i="125"/>
  <c r="D1649" i="125"/>
  <c r="A3752" i="124"/>
  <c r="B3753" i="124"/>
  <c r="D3752" i="124"/>
  <c r="D4119" i="124"/>
  <c r="A4119" i="124"/>
  <c r="B4120" i="124"/>
  <c r="B3388" i="124"/>
  <c r="D3387" i="124"/>
  <c r="A3387" i="124"/>
  <c r="B2813" i="123"/>
  <c r="D2812" i="123"/>
  <c r="A2812" i="123"/>
  <c r="D3591" i="123"/>
  <c r="A3591" i="123"/>
  <c r="B3592" i="123"/>
  <c r="B3144" i="123"/>
  <c r="D3143" i="123"/>
  <c r="A3143" i="123"/>
  <c r="B10000" i="119"/>
  <c r="A10000" i="119" s="1"/>
  <c r="D9999" i="119"/>
  <c r="D9489" i="119"/>
  <c r="B9490" i="119"/>
  <c r="A9490" i="119" s="1"/>
  <c r="D8315" i="119"/>
  <c r="A8315" i="119"/>
  <c r="B8316" i="119"/>
  <c r="B7215" i="119"/>
  <c r="D7214" i="119"/>
  <c r="A7214" i="119"/>
  <c r="B7581" i="119"/>
  <c r="D7580" i="119"/>
  <c r="A7580" i="119"/>
  <c r="B7949" i="119"/>
  <c r="A7948" i="119"/>
  <c r="D7948" i="119"/>
  <c r="B8677" i="119"/>
  <c r="A8676" i="119"/>
  <c r="D8676" i="119"/>
  <c r="D2029" i="125" l="1"/>
  <c r="B2030" i="125"/>
  <c r="B1651" i="125"/>
  <c r="D1650" i="125"/>
  <c r="A1650" i="125"/>
  <c r="D4120" i="124"/>
  <c r="A4120" i="124"/>
  <c r="B4121" i="124"/>
  <c r="B3389" i="124"/>
  <c r="D3388" i="124"/>
  <c r="A3388" i="124"/>
  <c r="B3754" i="124"/>
  <c r="D3753" i="124"/>
  <c r="A3753" i="124"/>
  <c r="B3593" i="123"/>
  <c r="D3592" i="123"/>
  <c r="A3592" i="123"/>
  <c r="A3144" i="123"/>
  <c r="D3144" i="123"/>
  <c r="B3145" i="123"/>
  <c r="A2813" i="123"/>
  <c r="B2814" i="123"/>
  <c r="D2813" i="123"/>
  <c r="D10000" i="119"/>
  <c r="B10001" i="119"/>
  <c r="A10001" i="119" s="1"/>
  <c r="A7581" i="119"/>
  <c r="D7581" i="119"/>
  <c r="B7582" i="119"/>
  <c r="D7949" i="119"/>
  <c r="A7949" i="119"/>
  <c r="B7950" i="119"/>
  <c r="B9491" i="119"/>
  <c r="A9491" i="119" s="1"/>
  <c r="D9490" i="119"/>
  <c r="A7215" i="119"/>
  <c r="B7216" i="119"/>
  <c r="D7215" i="119"/>
  <c r="D8677" i="119"/>
  <c r="B8678" i="119"/>
  <c r="A8677" i="119"/>
  <c r="A8316" i="119"/>
  <c r="B8317" i="119"/>
  <c r="D8316" i="119"/>
  <c r="B2031" i="125" l="1"/>
  <c r="D2030" i="125"/>
  <c r="A1651" i="125"/>
  <c r="B1652" i="125"/>
  <c r="D1651" i="125"/>
  <c r="B4122" i="124"/>
  <c r="D4121" i="124"/>
  <c r="A4121" i="124"/>
  <c r="B3390" i="124"/>
  <c r="D3389" i="124"/>
  <c r="A3389" i="124"/>
  <c r="A3754" i="124"/>
  <c r="B3755" i="124"/>
  <c r="D3754" i="124"/>
  <c r="B3146" i="123"/>
  <c r="D3145" i="123"/>
  <c r="A3145" i="123"/>
  <c r="B2815" i="123"/>
  <c r="D2814" i="123"/>
  <c r="A2814" i="123"/>
  <c r="D3593" i="123"/>
  <c r="A3593" i="123"/>
  <c r="B3594" i="123"/>
  <c r="B10002" i="119"/>
  <c r="A10002" i="119" s="1"/>
  <c r="D10001" i="119"/>
  <c r="D9491" i="119"/>
  <c r="B9492" i="119"/>
  <c r="A9492" i="119" s="1"/>
  <c r="B7217" i="119"/>
  <c r="D7216" i="119"/>
  <c r="A7216" i="119"/>
  <c r="B7951" i="119"/>
  <c r="D7950" i="119"/>
  <c r="A7950" i="119"/>
  <c r="D8317" i="119"/>
  <c r="A8317" i="119"/>
  <c r="B8318" i="119"/>
  <c r="D8678" i="119"/>
  <c r="A8678" i="119"/>
  <c r="B8679" i="119"/>
  <c r="B7583" i="119"/>
  <c r="D7582" i="119"/>
  <c r="A7582" i="119"/>
  <c r="D2031" i="125" l="1"/>
  <c r="B2032" i="125"/>
  <c r="B1653" i="125"/>
  <c r="D1652" i="125"/>
  <c r="A1652" i="125"/>
  <c r="B3756" i="124"/>
  <c r="D3755" i="124"/>
  <c r="A3755" i="124"/>
  <c r="A3390" i="124"/>
  <c r="B3391" i="124"/>
  <c r="D3390" i="124"/>
  <c r="D4122" i="124"/>
  <c r="A4122" i="124"/>
  <c r="B4123" i="124"/>
  <c r="B3595" i="123"/>
  <c r="D3594" i="123"/>
  <c r="A3594" i="123"/>
  <c r="A2815" i="123"/>
  <c r="B2816" i="123"/>
  <c r="D2815" i="123"/>
  <c r="A3146" i="123"/>
  <c r="B3147" i="123"/>
  <c r="D3146" i="123"/>
  <c r="D10002" i="119"/>
  <c r="B10003" i="119"/>
  <c r="A10003" i="119" s="1"/>
  <c r="A8318" i="119"/>
  <c r="B8319" i="119"/>
  <c r="D8318" i="119"/>
  <c r="A7217" i="119"/>
  <c r="B7218" i="119"/>
  <c r="D7217" i="119"/>
  <c r="A7583" i="119"/>
  <c r="D7583" i="119"/>
  <c r="B7584" i="119"/>
  <c r="B9493" i="119"/>
  <c r="A9493" i="119" s="1"/>
  <c r="D9492" i="119"/>
  <c r="D8679" i="119"/>
  <c r="B8680" i="119"/>
  <c r="A8679" i="119"/>
  <c r="D7951" i="119"/>
  <c r="A7951" i="119"/>
  <c r="B7952" i="119"/>
  <c r="B2033" i="125" l="1"/>
  <c r="D2032" i="125"/>
  <c r="A1653" i="125"/>
  <c r="B1654" i="125"/>
  <c r="D1653" i="125"/>
  <c r="B3392" i="124"/>
  <c r="D3391" i="124"/>
  <c r="A3391" i="124"/>
  <c r="A4123" i="124"/>
  <c r="D4123" i="124"/>
  <c r="B4124" i="124"/>
  <c r="A3756" i="124"/>
  <c r="B3757" i="124"/>
  <c r="D3756" i="124"/>
  <c r="B2817" i="123"/>
  <c r="A2816" i="123"/>
  <c r="D2816" i="123"/>
  <c r="B3148" i="123"/>
  <c r="D3147" i="123"/>
  <c r="A3147" i="123"/>
  <c r="D3595" i="123"/>
  <c r="A3595" i="123"/>
  <c r="B3596" i="123"/>
  <c r="B10004" i="119"/>
  <c r="A10004" i="119" s="1"/>
  <c r="D10003" i="119"/>
  <c r="B7953" i="119"/>
  <c r="D7952" i="119"/>
  <c r="A7952" i="119"/>
  <c r="B7219" i="119"/>
  <c r="D7218" i="119"/>
  <c r="A7218" i="119"/>
  <c r="D9493" i="119"/>
  <c r="B9494" i="119"/>
  <c r="A9494" i="119" s="1"/>
  <c r="D8319" i="119"/>
  <c r="A8319" i="119"/>
  <c r="B8320" i="119"/>
  <c r="B8681" i="119"/>
  <c r="A8680" i="119"/>
  <c r="D8680" i="119"/>
  <c r="B7585" i="119"/>
  <c r="D7584" i="119"/>
  <c r="A7584" i="119"/>
  <c r="D2033" i="125" l="1"/>
  <c r="B2034" i="125"/>
  <c r="B1655" i="125"/>
  <c r="D1654" i="125"/>
  <c r="A1654" i="125"/>
  <c r="B3393" i="124"/>
  <c r="D3392" i="124"/>
  <c r="A3392" i="124"/>
  <c r="B3758" i="124"/>
  <c r="D3757" i="124"/>
  <c r="A3757" i="124"/>
  <c r="D4124" i="124"/>
  <c r="A4124" i="124"/>
  <c r="B4125" i="124"/>
  <c r="B3597" i="123"/>
  <c r="D3596" i="123"/>
  <c r="A3596" i="123"/>
  <c r="A3148" i="123"/>
  <c r="D3148" i="123"/>
  <c r="B3149" i="123"/>
  <c r="A2817" i="123"/>
  <c r="B2818" i="123"/>
  <c r="D2817" i="123"/>
  <c r="D10004" i="119"/>
  <c r="B10005" i="119"/>
  <c r="A10005" i="119" s="1"/>
  <c r="D7953" i="119"/>
  <c r="A7953" i="119"/>
  <c r="B7954" i="119"/>
  <c r="D8681" i="119"/>
  <c r="B8682" i="119"/>
  <c r="A8681" i="119"/>
  <c r="A8320" i="119"/>
  <c r="B8321" i="119"/>
  <c r="D8320" i="119"/>
  <c r="B9495" i="119"/>
  <c r="A9495" i="119" s="1"/>
  <c r="D9494" i="119"/>
  <c r="A7219" i="119"/>
  <c r="B7220" i="119"/>
  <c r="D7219" i="119"/>
  <c r="A7585" i="119"/>
  <c r="D7585" i="119"/>
  <c r="B7586" i="119"/>
  <c r="B2035" i="125" l="1"/>
  <c r="D2034" i="125"/>
  <c r="A1655" i="125"/>
  <c r="B1656" i="125"/>
  <c r="D1655" i="125"/>
  <c r="A3758" i="124"/>
  <c r="B3759" i="124"/>
  <c r="D3758" i="124"/>
  <c r="B4126" i="124"/>
  <c r="D4125" i="124"/>
  <c r="A4125" i="124"/>
  <c r="B3394" i="124"/>
  <c r="D3393" i="124"/>
  <c r="A3393" i="124"/>
  <c r="B3150" i="123"/>
  <c r="D3149" i="123"/>
  <c r="A3149" i="123"/>
  <c r="A2818" i="123"/>
  <c r="D2818" i="123"/>
  <c r="B2819" i="123"/>
  <c r="D3597" i="123"/>
  <c r="A3597" i="123"/>
  <c r="B3598" i="123"/>
  <c r="B10006" i="119"/>
  <c r="A10006" i="119" s="1"/>
  <c r="D10005" i="119"/>
  <c r="B7587" i="119"/>
  <c r="D7586" i="119"/>
  <c r="A7586" i="119"/>
  <c r="D9495" i="119"/>
  <c r="B9496" i="119"/>
  <c r="A9496" i="119" s="1"/>
  <c r="D8321" i="119"/>
  <c r="A8321" i="119"/>
  <c r="B8322" i="119"/>
  <c r="D8682" i="119"/>
  <c r="A8682" i="119"/>
  <c r="B8683" i="119"/>
  <c r="B7221" i="119"/>
  <c r="D7220" i="119"/>
  <c r="A7220" i="119"/>
  <c r="B7955" i="119"/>
  <c r="D7954" i="119"/>
  <c r="A7954" i="119"/>
  <c r="D2035" i="125" l="1"/>
  <c r="B2036" i="125"/>
  <c r="B1657" i="125"/>
  <c r="D1656" i="125"/>
  <c r="A1656" i="125"/>
  <c r="A3394" i="124"/>
  <c r="B3395" i="124"/>
  <c r="D3394" i="124"/>
  <c r="B3760" i="124"/>
  <c r="D3759" i="124"/>
  <c r="A3759" i="124"/>
  <c r="D4126" i="124"/>
  <c r="A4126" i="124"/>
  <c r="B4127" i="124"/>
  <c r="A2819" i="123"/>
  <c r="B2820" i="123"/>
  <c r="D2819" i="123"/>
  <c r="B3599" i="123"/>
  <c r="D3598" i="123"/>
  <c r="A3598" i="123"/>
  <c r="A3150" i="123"/>
  <c r="B3151" i="123"/>
  <c r="D3150" i="123"/>
  <c r="D10006" i="119"/>
  <c r="B10007" i="119"/>
  <c r="A10007" i="119" s="1"/>
  <c r="B9497" i="119"/>
  <c r="A9497" i="119" s="1"/>
  <c r="D9496" i="119"/>
  <c r="A7221" i="119"/>
  <c r="B7222" i="119"/>
  <c r="D7221" i="119"/>
  <c r="D8683" i="119"/>
  <c r="B8684" i="119"/>
  <c r="A8683" i="119"/>
  <c r="D7955" i="119"/>
  <c r="A7955" i="119"/>
  <c r="B7956" i="119"/>
  <c r="A8322" i="119"/>
  <c r="B8323" i="119"/>
  <c r="D8322" i="119"/>
  <c r="A7587" i="119"/>
  <c r="D7587" i="119"/>
  <c r="B7588" i="119"/>
  <c r="B2037" i="125" l="1"/>
  <c r="D2036" i="125"/>
  <c r="A1657" i="125"/>
  <c r="B1658" i="125"/>
  <c r="D1657" i="125"/>
  <c r="A3760" i="124"/>
  <c r="B3761" i="124"/>
  <c r="D3760" i="124"/>
  <c r="B3396" i="124"/>
  <c r="D3395" i="124"/>
  <c r="A3395" i="124"/>
  <c r="B4128" i="124"/>
  <c r="D4127" i="124"/>
  <c r="A4127" i="124"/>
  <c r="B3152" i="123"/>
  <c r="D3151" i="123"/>
  <c r="A3151" i="123"/>
  <c r="D3599" i="123"/>
  <c r="A3599" i="123"/>
  <c r="B3600" i="123"/>
  <c r="B2821" i="123"/>
  <c r="D2820" i="123"/>
  <c r="A2820" i="123"/>
  <c r="B10008" i="119"/>
  <c r="A10008" i="119" s="1"/>
  <c r="D10007" i="119"/>
  <c r="B7957" i="119"/>
  <c r="A7956" i="119"/>
  <c r="D7956" i="119"/>
  <c r="B7223" i="119"/>
  <c r="D7222" i="119"/>
  <c r="A7222" i="119"/>
  <c r="D8323" i="119"/>
  <c r="A8323" i="119"/>
  <c r="B8324" i="119"/>
  <c r="B7589" i="119"/>
  <c r="D7588" i="119"/>
  <c r="A7588" i="119"/>
  <c r="B8685" i="119"/>
  <c r="A8684" i="119"/>
  <c r="D8684" i="119"/>
  <c r="D9497" i="119"/>
  <c r="B9498" i="119"/>
  <c r="A9498" i="119" s="1"/>
  <c r="D2037" i="125" l="1"/>
  <c r="B2038" i="125"/>
  <c r="B1659" i="125"/>
  <c r="D1658" i="125"/>
  <c r="A1658" i="125"/>
  <c r="D4128" i="124"/>
  <c r="A4128" i="124"/>
  <c r="B4129" i="124"/>
  <c r="B3762" i="124"/>
  <c r="D3761" i="124"/>
  <c r="A3761" i="124"/>
  <c r="B3397" i="124"/>
  <c r="D3396" i="124"/>
  <c r="A3396" i="124"/>
  <c r="A2821" i="123"/>
  <c r="B2822" i="123"/>
  <c r="D2821" i="123"/>
  <c r="B3601" i="123"/>
  <c r="D3600" i="123"/>
  <c r="A3600" i="123"/>
  <c r="A3152" i="123"/>
  <c r="D3152" i="123"/>
  <c r="B3153" i="123"/>
  <c r="D10008" i="119"/>
  <c r="B10009" i="119"/>
  <c r="A10009" i="119" s="1"/>
  <c r="A7589" i="119"/>
  <c r="D7589" i="119"/>
  <c r="B7590" i="119"/>
  <c r="A8324" i="119"/>
  <c r="B8325" i="119"/>
  <c r="D8324" i="119"/>
  <c r="A7223" i="119"/>
  <c r="B7224" i="119"/>
  <c r="D7223" i="119"/>
  <c r="D8685" i="119"/>
  <c r="B8686" i="119"/>
  <c r="A8685" i="119"/>
  <c r="B9499" i="119"/>
  <c r="A9499" i="119" s="1"/>
  <c r="D9498" i="119"/>
  <c r="D7957" i="119"/>
  <c r="A7957" i="119"/>
  <c r="B7958" i="119"/>
  <c r="B2039" i="125" l="1"/>
  <c r="D2038" i="125"/>
  <c r="A1659" i="125"/>
  <c r="B1660" i="125"/>
  <c r="D1659" i="125"/>
  <c r="B3398" i="124"/>
  <c r="D3397" i="124"/>
  <c r="A3397" i="124"/>
  <c r="A3762" i="124"/>
  <c r="B3763" i="124"/>
  <c r="D3762" i="124"/>
  <c r="A4129" i="124"/>
  <c r="B4130" i="124"/>
  <c r="D4129" i="124"/>
  <c r="B3154" i="123"/>
  <c r="D3153" i="123"/>
  <c r="A3153" i="123"/>
  <c r="D3601" i="123"/>
  <c r="A3601" i="123"/>
  <c r="B3602" i="123"/>
  <c r="D2822" i="123"/>
  <c r="B2823" i="123"/>
  <c r="A2822" i="123"/>
  <c r="B10010" i="119"/>
  <c r="A10010" i="119" s="1"/>
  <c r="D10009" i="119"/>
  <c r="D8686" i="119"/>
  <c r="A8686" i="119"/>
  <c r="B8687" i="119"/>
  <c r="D9499" i="119"/>
  <c r="B9500" i="119"/>
  <c r="A9500" i="119" s="1"/>
  <c r="B7959" i="119"/>
  <c r="D7958" i="119"/>
  <c r="A7958" i="119"/>
  <c r="D8325" i="119"/>
  <c r="A8325" i="119"/>
  <c r="B8326" i="119"/>
  <c r="B7225" i="119"/>
  <c r="D7224" i="119"/>
  <c r="A7224" i="119"/>
  <c r="B7591" i="119"/>
  <c r="D7590" i="119"/>
  <c r="A7590" i="119"/>
  <c r="D2039" i="125" l="1"/>
  <c r="B2040" i="125"/>
  <c r="B1661" i="125"/>
  <c r="D1660" i="125"/>
  <c r="A1660" i="125"/>
  <c r="B3764" i="124"/>
  <c r="D3763" i="124"/>
  <c r="A3763" i="124"/>
  <c r="D4130" i="124"/>
  <c r="A4130" i="124"/>
  <c r="B4131" i="124"/>
  <c r="A3398" i="124"/>
  <c r="B3399" i="124"/>
  <c r="D3398" i="124"/>
  <c r="A3154" i="123"/>
  <c r="B3155" i="123"/>
  <c r="D3154" i="123"/>
  <c r="B3603" i="123"/>
  <c r="D3602" i="123"/>
  <c r="A3602" i="123"/>
  <c r="A2823" i="123"/>
  <c r="B2824" i="123"/>
  <c r="D2823" i="123"/>
  <c r="D10010" i="119"/>
  <c r="B10011" i="119"/>
  <c r="A10011" i="119" s="1"/>
  <c r="A7225" i="119"/>
  <c r="B7226" i="119"/>
  <c r="D7225" i="119"/>
  <c r="A8326" i="119"/>
  <c r="B8327" i="119"/>
  <c r="D8326" i="119"/>
  <c r="D7959" i="119"/>
  <c r="A7959" i="119"/>
  <c r="B7960" i="119"/>
  <c r="B9501" i="119"/>
  <c r="A9501" i="119" s="1"/>
  <c r="D9500" i="119"/>
  <c r="D8687" i="119"/>
  <c r="B8688" i="119"/>
  <c r="A8687" i="119"/>
  <c r="A7591" i="119"/>
  <c r="D7591" i="119"/>
  <c r="B7592" i="119"/>
  <c r="B2041" i="125" l="1"/>
  <c r="D2040" i="125"/>
  <c r="A1661" i="125"/>
  <c r="B1662" i="125"/>
  <c r="D1661" i="125"/>
  <c r="A3764" i="124"/>
  <c r="B3765" i="124"/>
  <c r="D3764" i="124"/>
  <c r="B3400" i="124"/>
  <c r="D3399" i="124"/>
  <c r="A3399" i="124"/>
  <c r="B4132" i="124"/>
  <c r="D4131" i="124"/>
  <c r="A4131" i="124"/>
  <c r="D3603" i="123"/>
  <c r="A3603" i="123"/>
  <c r="B3604" i="123"/>
  <c r="B3156" i="123"/>
  <c r="D3155" i="123"/>
  <c r="A3155" i="123"/>
  <c r="D2824" i="123"/>
  <c r="A2824" i="123"/>
  <c r="B2825" i="123"/>
  <c r="B10012" i="119"/>
  <c r="A10012" i="119" s="1"/>
  <c r="D10011" i="119"/>
  <c r="D9501" i="119"/>
  <c r="B9502" i="119"/>
  <c r="A9502" i="119" s="1"/>
  <c r="B7227" i="119"/>
  <c r="D7226" i="119"/>
  <c r="A7226" i="119"/>
  <c r="B8689" i="119"/>
  <c r="A8688" i="119"/>
  <c r="D8688" i="119"/>
  <c r="B7961" i="119"/>
  <c r="D7960" i="119"/>
  <c r="A7960" i="119"/>
  <c r="B7593" i="119"/>
  <c r="D7592" i="119"/>
  <c r="A7592" i="119"/>
  <c r="D8327" i="119"/>
  <c r="A8327" i="119"/>
  <c r="B8328" i="119"/>
  <c r="D2041" i="125" l="1"/>
  <c r="B2042" i="125"/>
  <c r="B1663" i="125"/>
  <c r="D1662" i="125"/>
  <c r="A1662" i="125"/>
  <c r="B3401" i="124"/>
  <c r="D3400" i="124"/>
  <c r="A3400" i="124"/>
  <c r="B3766" i="124"/>
  <c r="D3765" i="124"/>
  <c r="A3765" i="124"/>
  <c r="D4132" i="124"/>
  <c r="A4132" i="124"/>
  <c r="B4133" i="124"/>
  <c r="A2825" i="123"/>
  <c r="B2826" i="123"/>
  <c r="D2825" i="123"/>
  <c r="A3156" i="123"/>
  <c r="D3156" i="123"/>
  <c r="B3157" i="123"/>
  <c r="B3605" i="123"/>
  <c r="D3604" i="123"/>
  <c r="A3604" i="123"/>
  <c r="D10012" i="119"/>
  <c r="B10013" i="119"/>
  <c r="A10013" i="119" s="1"/>
  <c r="A8328" i="119"/>
  <c r="B8329" i="119"/>
  <c r="D8328" i="119"/>
  <c r="D8689" i="119"/>
  <c r="B8690" i="119"/>
  <c r="A8689" i="119"/>
  <c r="A7227" i="119"/>
  <c r="B7228" i="119"/>
  <c r="D7227" i="119"/>
  <c r="A7593" i="119"/>
  <c r="D7593" i="119"/>
  <c r="B7594" i="119"/>
  <c r="B9503" i="119"/>
  <c r="A9503" i="119" s="1"/>
  <c r="D9502" i="119"/>
  <c r="D7961" i="119"/>
  <c r="A7961" i="119"/>
  <c r="B7962" i="119"/>
  <c r="B2043" i="125" l="1"/>
  <c r="D2042" i="125"/>
  <c r="A1663" i="125"/>
  <c r="B1664" i="125"/>
  <c r="D1663" i="125"/>
  <c r="A4133" i="124"/>
  <c r="B4134" i="124"/>
  <c r="D4133" i="124"/>
  <c r="A3766" i="124"/>
  <c r="B3767" i="124"/>
  <c r="D3766" i="124"/>
  <c r="B3402" i="124"/>
  <c r="D3401" i="124"/>
  <c r="A3401" i="124"/>
  <c r="D3605" i="123"/>
  <c r="A3605" i="123"/>
  <c r="B3606" i="123"/>
  <c r="B3158" i="123"/>
  <c r="D3157" i="123"/>
  <c r="A3157" i="123"/>
  <c r="B2827" i="123"/>
  <c r="D2826" i="123"/>
  <c r="A2826" i="123"/>
  <c r="B10014" i="119"/>
  <c r="A10014" i="119" s="1"/>
  <c r="D10013" i="119"/>
  <c r="D9503" i="119"/>
  <c r="B9504" i="119"/>
  <c r="A9504" i="119" s="1"/>
  <c r="B7595" i="119"/>
  <c r="D7594" i="119"/>
  <c r="A7594" i="119"/>
  <c r="B7963" i="119"/>
  <c r="D7962" i="119"/>
  <c r="A7962" i="119"/>
  <c r="D8690" i="119"/>
  <c r="A8690" i="119"/>
  <c r="B8691" i="119"/>
  <c r="B7229" i="119"/>
  <c r="D7228" i="119"/>
  <c r="A7228" i="119"/>
  <c r="D8329" i="119"/>
  <c r="A8329" i="119"/>
  <c r="B8330" i="119"/>
  <c r="D2043" i="125" l="1"/>
  <c r="B2044" i="125"/>
  <c r="B1665" i="125"/>
  <c r="D1664" i="125"/>
  <c r="A1664" i="125"/>
  <c r="A3402" i="124"/>
  <c r="B3403" i="124"/>
  <c r="D3402" i="124"/>
  <c r="D4134" i="124"/>
  <c r="A4134" i="124"/>
  <c r="B4135" i="124"/>
  <c r="B3768" i="124"/>
  <c r="D3767" i="124"/>
  <c r="A3767" i="124"/>
  <c r="A3158" i="123"/>
  <c r="B3159" i="123"/>
  <c r="D3158" i="123"/>
  <c r="B3607" i="123"/>
  <c r="D3606" i="123"/>
  <c r="A3606" i="123"/>
  <c r="A2827" i="123"/>
  <c r="B2828" i="123"/>
  <c r="D2827" i="123"/>
  <c r="D10014" i="119"/>
  <c r="B10015" i="119"/>
  <c r="A10015" i="119" s="1"/>
  <c r="A7229" i="119"/>
  <c r="B7230" i="119"/>
  <c r="D7229" i="119"/>
  <c r="D8691" i="119"/>
  <c r="B8692" i="119"/>
  <c r="A8691" i="119"/>
  <c r="A7595" i="119"/>
  <c r="D7595" i="119"/>
  <c r="B7596" i="119"/>
  <c r="B9505" i="119"/>
  <c r="A9505" i="119" s="1"/>
  <c r="D9504" i="119"/>
  <c r="A8330" i="119"/>
  <c r="B8331" i="119"/>
  <c r="D8330" i="119"/>
  <c r="D7963" i="119"/>
  <c r="A7963" i="119"/>
  <c r="B7964" i="119"/>
  <c r="B2045" i="125" l="1"/>
  <c r="D2044" i="125"/>
  <c r="A1665" i="125"/>
  <c r="B1666" i="125"/>
  <c r="D1665" i="125"/>
  <c r="D4135" i="124"/>
  <c r="A4135" i="124"/>
  <c r="B4136" i="124"/>
  <c r="A3768" i="124"/>
  <c r="B3769" i="124"/>
  <c r="D3768" i="124"/>
  <c r="B3404" i="124"/>
  <c r="D3403" i="124"/>
  <c r="A3403" i="124"/>
  <c r="D3607" i="123"/>
  <c r="A3607" i="123"/>
  <c r="B3608" i="123"/>
  <c r="B3160" i="123"/>
  <c r="D3159" i="123"/>
  <c r="A3159" i="123"/>
  <c r="B2829" i="123"/>
  <c r="D2828" i="123"/>
  <c r="A2828" i="123"/>
  <c r="B10016" i="119"/>
  <c r="A10016" i="119" s="1"/>
  <c r="D10015" i="119"/>
  <c r="B8693" i="119"/>
  <c r="A8692" i="119"/>
  <c r="D8692" i="119"/>
  <c r="B7965" i="119"/>
  <c r="A7964" i="119"/>
  <c r="D7964" i="119"/>
  <c r="D9505" i="119"/>
  <c r="B9506" i="119"/>
  <c r="A9506" i="119" s="1"/>
  <c r="B7597" i="119"/>
  <c r="D7596" i="119"/>
  <c r="A7596" i="119"/>
  <c r="B7231" i="119"/>
  <c r="D7230" i="119"/>
  <c r="A7230" i="119"/>
  <c r="D8331" i="119"/>
  <c r="A8331" i="119"/>
  <c r="B8332" i="119"/>
  <c r="D2045" i="125" l="1"/>
  <c r="B2046" i="125"/>
  <c r="B1667" i="125"/>
  <c r="D1666" i="125"/>
  <c r="A1666" i="125"/>
  <c r="B3405" i="124"/>
  <c r="D3404" i="124"/>
  <c r="A3404" i="124"/>
  <c r="B3770" i="124"/>
  <c r="D3769" i="124"/>
  <c r="A3769" i="124"/>
  <c r="D4136" i="124"/>
  <c r="A4136" i="124"/>
  <c r="B4137" i="124"/>
  <c r="A3160" i="123"/>
  <c r="D3160" i="123"/>
  <c r="B3161" i="123"/>
  <c r="A2829" i="123"/>
  <c r="B2830" i="123"/>
  <c r="D2829" i="123"/>
  <c r="B3609" i="123"/>
  <c r="D3608" i="123"/>
  <c r="A3608" i="123"/>
  <c r="D10016" i="119"/>
  <c r="B10017" i="119"/>
  <c r="A10017" i="119" s="1"/>
  <c r="D7965" i="119"/>
  <c r="A7965" i="119"/>
  <c r="B7966" i="119"/>
  <c r="A7231" i="119"/>
  <c r="B7232" i="119"/>
  <c r="D7231" i="119"/>
  <c r="A7597" i="119"/>
  <c r="D7597" i="119"/>
  <c r="B7598" i="119"/>
  <c r="B9507" i="119"/>
  <c r="A9507" i="119" s="1"/>
  <c r="D9506" i="119"/>
  <c r="D8693" i="119"/>
  <c r="B8694" i="119"/>
  <c r="A8693" i="119"/>
  <c r="A8332" i="119"/>
  <c r="B8333" i="119"/>
  <c r="D8332" i="119"/>
  <c r="B2047" i="125" l="1"/>
  <c r="D2046" i="125"/>
  <c r="A1667" i="125"/>
  <c r="B1668" i="125"/>
  <c r="D1667" i="125"/>
  <c r="A3770" i="124"/>
  <c r="B3771" i="124"/>
  <c r="D3770" i="124"/>
  <c r="B4138" i="124"/>
  <c r="D4137" i="124"/>
  <c r="A4137" i="124"/>
  <c r="B3406" i="124"/>
  <c r="D3405" i="124"/>
  <c r="A3405" i="124"/>
  <c r="D3609" i="123"/>
  <c r="A3609" i="123"/>
  <c r="B3610" i="123"/>
  <c r="B2831" i="123"/>
  <c r="D2830" i="123"/>
  <c r="A2830" i="123"/>
  <c r="B3162" i="123"/>
  <c r="D3161" i="123"/>
  <c r="A3161" i="123"/>
  <c r="B10018" i="119"/>
  <c r="A10018" i="119" s="1"/>
  <c r="D10017" i="119"/>
  <c r="D8694" i="119"/>
  <c r="A8694" i="119"/>
  <c r="B8695" i="119"/>
  <c r="B7233" i="119"/>
  <c r="D7232" i="119"/>
  <c r="A7232" i="119"/>
  <c r="B7967" i="119"/>
  <c r="D7966" i="119"/>
  <c r="A7966" i="119"/>
  <c r="D9507" i="119"/>
  <c r="B9508" i="119"/>
  <c r="A9508" i="119" s="1"/>
  <c r="D8333" i="119"/>
  <c r="A8333" i="119"/>
  <c r="B8334" i="119"/>
  <c r="B7599" i="119"/>
  <c r="D7598" i="119"/>
  <c r="A7598" i="119"/>
  <c r="D2047" i="125" l="1"/>
  <c r="B2048" i="125"/>
  <c r="B1669" i="125"/>
  <c r="D1668" i="125"/>
  <c r="A1668" i="125"/>
  <c r="B3772" i="124"/>
  <c r="D3771" i="124"/>
  <c r="A3771" i="124"/>
  <c r="D4138" i="124"/>
  <c r="A4138" i="124"/>
  <c r="B4139" i="124"/>
  <c r="A3406" i="124"/>
  <c r="B3407" i="124"/>
  <c r="D3406" i="124"/>
  <c r="A2831" i="123"/>
  <c r="B2832" i="123"/>
  <c r="D2831" i="123"/>
  <c r="B3611" i="123"/>
  <c r="D3610" i="123"/>
  <c r="A3610" i="123"/>
  <c r="A3162" i="123"/>
  <c r="B3163" i="123"/>
  <c r="D3162" i="123"/>
  <c r="D10018" i="119"/>
  <c r="B10019" i="119"/>
  <c r="A10019" i="119" s="1"/>
  <c r="D7967" i="119"/>
  <c r="A7967" i="119"/>
  <c r="B7968" i="119"/>
  <c r="D8695" i="119"/>
  <c r="B8696" i="119"/>
  <c r="A8695" i="119"/>
  <c r="B9509" i="119"/>
  <c r="A9509" i="119" s="1"/>
  <c r="D9508" i="119"/>
  <c r="A8334" i="119"/>
  <c r="B8335" i="119"/>
  <c r="D8334" i="119"/>
  <c r="A7233" i="119"/>
  <c r="B7234" i="119"/>
  <c r="D7233" i="119"/>
  <c r="A7599" i="119"/>
  <c r="D7599" i="119"/>
  <c r="B7600" i="119"/>
  <c r="B2049" i="125" l="1"/>
  <c r="D2048" i="125"/>
  <c r="A1669" i="125"/>
  <c r="B1670" i="125"/>
  <c r="D1669" i="125"/>
  <c r="B3408" i="124"/>
  <c r="D3407" i="124"/>
  <c r="A3407" i="124"/>
  <c r="A3772" i="124"/>
  <c r="B3773" i="124"/>
  <c r="D3772" i="124"/>
  <c r="A4139" i="124"/>
  <c r="D4139" i="124"/>
  <c r="B4140" i="124"/>
  <c r="D3611" i="123"/>
  <c r="A3611" i="123"/>
  <c r="B3612" i="123"/>
  <c r="B2833" i="123"/>
  <c r="A2832" i="123"/>
  <c r="D2832" i="123"/>
  <c r="B3164" i="123"/>
  <c r="D3163" i="123"/>
  <c r="A3163" i="123"/>
  <c r="B10020" i="119"/>
  <c r="A10020" i="119" s="1"/>
  <c r="D10019" i="119"/>
  <c r="B8697" i="119"/>
  <c r="A8696" i="119"/>
  <c r="D8696" i="119"/>
  <c r="B7235" i="119"/>
  <c r="D7234" i="119"/>
  <c r="A7234" i="119"/>
  <c r="B7601" i="119"/>
  <c r="D7600" i="119"/>
  <c r="A7600" i="119"/>
  <c r="B7969" i="119"/>
  <c r="D7968" i="119"/>
  <c r="A7968" i="119"/>
  <c r="D9509" i="119"/>
  <c r="B9510" i="119"/>
  <c r="A9510" i="119" s="1"/>
  <c r="D8335" i="119"/>
  <c r="A8335" i="119"/>
  <c r="B8336" i="119"/>
  <c r="D2049" i="125" l="1"/>
  <c r="B2050" i="125"/>
  <c r="B1671" i="125"/>
  <c r="D1670" i="125"/>
  <c r="A1670" i="125"/>
  <c r="B3774" i="124"/>
  <c r="D3773" i="124"/>
  <c r="A3773" i="124"/>
  <c r="D4140" i="124"/>
  <c r="A4140" i="124"/>
  <c r="B4141" i="124"/>
  <c r="B3409" i="124"/>
  <c r="D3408" i="124"/>
  <c r="A3408" i="124"/>
  <c r="B3613" i="123"/>
  <c r="D3612" i="123"/>
  <c r="A3612" i="123"/>
  <c r="A2833" i="123"/>
  <c r="B2834" i="123"/>
  <c r="D2833" i="123"/>
  <c r="A3164" i="123"/>
  <c r="D3164" i="123"/>
  <c r="B3165" i="123"/>
  <c r="D10020" i="119"/>
  <c r="B10021" i="119"/>
  <c r="A10021" i="119" s="1"/>
  <c r="B9511" i="119"/>
  <c r="A9511" i="119" s="1"/>
  <c r="D9510" i="119"/>
  <c r="D7969" i="119"/>
  <c r="A7969" i="119"/>
  <c r="B7970" i="119"/>
  <c r="A7235" i="119"/>
  <c r="B7236" i="119"/>
  <c r="D7235" i="119"/>
  <c r="A7601" i="119"/>
  <c r="D7601" i="119"/>
  <c r="B7602" i="119"/>
  <c r="A8336" i="119"/>
  <c r="B8337" i="119"/>
  <c r="D8336" i="119"/>
  <c r="D8697" i="119"/>
  <c r="B8698" i="119"/>
  <c r="A8697" i="119"/>
  <c r="B2051" i="125" l="1"/>
  <c r="D2050" i="125"/>
  <c r="A1671" i="125"/>
  <c r="B1672" i="125"/>
  <c r="D1671" i="125"/>
  <c r="B4142" i="124"/>
  <c r="D4141" i="124"/>
  <c r="A4141" i="124"/>
  <c r="B3410" i="124"/>
  <c r="D3409" i="124"/>
  <c r="A3409" i="124"/>
  <c r="A3774" i="124"/>
  <c r="B3775" i="124"/>
  <c r="D3774" i="124"/>
  <c r="D3613" i="123"/>
  <c r="A3613" i="123"/>
  <c r="B3614" i="123"/>
  <c r="A2834" i="123"/>
  <c r="B2835" i="123"/>
  <c r="D2834" i="123"/>
  <c r="B3166" i="123"/>
  <c r="D3165" i="123"/>
  <c r="A3165" i="123"/>
  <c r="B10022" i="119"/>
  <c r="A10022" i="119" s="1"/>
  <c r="D10021" i="119"/>
  <c r="B7237" i="119"/>
  <c r="D7236" i="119"/>
  <c r="A7236" i="119"/>
  <c r="B7971" i="119"/>
  <c r="D7970" i="119"/>
  <c r="A7970" i="119"/>
  <c r="B7603" i="119"/>
  <c r="D7602" i="119"/>
  <c r="A7602" i="119"/>
  <c r="D8698" i="119"/>
  <c r="A8698" i="119"/>
  <c r="B8699" i="119"/>
  <c r="D8337" i="119"/>
  <c r="A8337" i="119"/>
  <c r="B8338" i="119"/>
  <c r="D9511" i="119"/>
  <c r="B9512" i="119"/>
  <c r="A9512" i="119" s="1"/>
  <c r="D2051" i="125" l="1"/>
  <c r="B2052" i="125"/>
  <c r="B1673" i="125"/>
  <c r="D1672" i="125"/>
  <c r="A1672" i="125"/>
  <c r="A3410" i="124"/>
  <c r="B3411" i="124"/>
  <c r="D3410" i="124"/>
  <c r="B3776" i="124"/>
  <c r="D3775" i="124"/>
  <c r="A3775" i="124"/>
  <c r="D4142" i="124"/>
  <c r="A4142" i="124"/>
  <c r="B4143" i="124"/>
  <c r="A2835" i="123"/>
  <c r="B2836" i="123"/>
  <c r="D2835" i="123"/>
  <c r="B3615" i="123"/>
  <c r="D3614" i="123"/>
  <c r="A3614" i="123"/>
  <c r="A3166" i="123"/>
  <c r="B3167" i="123"/>
  <c r="D3166" i="123"/>
  <c r="D10022" i="119"/>
  <c r="B10023" i="119"/>
  <c r="A10023" i="119" s="1"/>
  <c r="A8338" i="119"/>
  <c r="B8339" i="119"/>
  <c r="D8338" i="119"/>
  <c r="A7603" i="119"/>
  <c r="D7603" i="119"/>
  <c r="B7604" i="119"/>
  <c r="D8699" i="119"/>
  <c r="B8700" i="119"/>
  <c r="A8699" i="119"/>
  <c r="B9513" i="119"/>
  <c r="A9513" i="119" s="1"/>
  <c r="D9512" i="119"/>
  <c r="D7971" i="119"/>
  <c r="A7971" i="119"/>
  <c r="B7972" i="119"/>
  <c r="A7237" i="119"/>
  <c r="B7238" i="119"/>
  <c r="D7237" i="119"/>
  <c r="B2053" i="125" l="1"/>
  <c r="D2052" i="125"/>
  <c r="A1673" i="125"/>
  <c r="B1674" i="125"/>
  <c r="D1673" i="125"/>
  <c r="B4144" i="124"/>
  <c r="D4143" i="124"/>
  <c r="A4143" i="124"/>
  <c r="A3776" i="124"/>
  <c r="B3777" i="124"/>
  <c r="D3776" i="124"/>
  <c r="B3412" i="124"/>
  <c r="D3411" i="124"/>
  <c r="A3411" i="124"/>
  <c r="D3615" i="123"/>
  <c r="A3615" i="123"/>
  <c r="B3616" i="123"/>
  <c r="B2837" i="123"/>
  <c r="D2836" i="123"/>
  <c r="A2836" i="123"/>
  <c r="B3168" i="123"/>
  <c r="D3167" i="123"/>
  <c r="A3167" i="123"/>
  <c r="B10024" i="119"/>
  <c r="A10024" i="119" s="1"/>
  <c r="D10023" i="119"/>
  <c r="B7973" i="119"/>
  <c r="A7972" i="119"/>
  <c r="D7972" i="119"/>
  <c r="B7605" i="119"/>
  <c r="D7604" i="119"/>
  <c r="A7604" i="119"/>
  <c r="D9513" i="119"/>
  <c r="B9514" i="119"/>
  <c r="A9514" i="119" s="1"/>
  <c r="B8701" i="119"/>
  <c r="A8700" i="119"/>
  <c r="D8700" i="119"/>
  <c r="B7239" i="119"/>
  <c r="D7238" i="119"/>
  <c r="A7238" i="119"/>
  <c r="D8339" i="119"/>
  <c r="A8339" i="119"/>
  <c r="B8340" i="119"/>
  <c r="D2053" i="125" l="1"/>
  <c r="B2054" i="125"/>
  <c r="B1675" i="125"/>
  <c r="D1674" i="125"/>
  <c r="A1674" i="125"/>
  <c r="D4144" i="124"/>
  <c r="A4144" i="124"/>
  <c r="B4145" i="124"/>
  <c r="B3413" i="124"/>
  <c r="D3412" i="124"/>
  <c r="A3412" i="124"/>
  <c r="B3778" i="124"/>
  <c r="D3777" i="124"/>
  <c r="A3777" i="124"/>
  <c r="A3168" i="123"/>
  <c r="D3168" i="123"/>
  <c r="B3169" i="123"/>
  <c r="B3617" i="123"/>
  <c r="D3616" i="123"/>
  <c r="A3616" i="123"/>
  <c r="A2837" i="123"/>
  <c r="B2838" i="123"/>
  <c r="D2837" i="123"/>
  <c r="D10024" i="119"/>
  <c r="B10025" i="119"/>
  <c r="A10025" i="119" s="1"/>
  <c r="D8701" i="119"/>
  <c r="B8702" i="119"/>
  <c r="A8701" i="119"/>
  <c r="B9515" i="119"/>
  <c r="A9515" i="119" s="1"/>
  <c r="D9514" i="119"/>
  <c r="A8340" i="119"/>
  <c r="B8341" i="119"/>
  <c r="D8340" i="119"/>
  <c r="A7239" i="119"/>
  <c r="B7240" i="119"/>
  <c r="D7239" i="119"/>
  <c r="A7605" i="119"/>
  <c r="D7605" i="119"/>
  <c r="B7606" i="119"/>
  <c r="D7973" i="119"/>
  <c r="A7973" i="119"/>
  <c r="B7974" i="119"/>
  <c r="B2055" i="125" l="1"/>
  <c r="D2054" i="125"/>
  <c r="A1675" i="125"/>
  <c r="B1676" i="125"/>
  <c r="D1675" i="125"/>
  <c r="A3778" i="124"/>
  <c r="B3779" i="124"/>
  <c r="D3778" i="124"/>
  <c r="B3414" i="124"/>
  <c r="D3413" i="124"/>
  <c r="A3413" i="124"/>
  <c r="A4145" i="124"/>
  <c r="B4146" i="124"/>
  <c r="D4145" i="124"/>
  <c r="D2838" i="123"/>
  <c r="B2839" i="123"/>
  <c r="A2838" i="123"/>
  <c r="B3170" i="123"/>
  <c r="D3169" i="123"/>
  <c r="A3169" i="123"/>
  <c r="D3617" i="123"/>
  <c r="A3617" i="123"/>
  <c r="B3618" i="123"/>
  <c r="B10026" i="119"/>
  <c r="A10026" i="119" s="1"/>
  <c r="D10025" i="119"/>
  <c r="D9515" i="119"/>
  <c r="B9516" i="119"/>
  <c r="A9516" i="119" s="1"/>
  <c r="B7241" i="119"/>
  <c r="D7240" i="119"/>
  <c r="A7240" i="119"/>
  <c r="B7607" i="119"/>
  <c r="D7606" i="119"/>
  <c r="A7606" i="119"/>
  <c r="B8703" i="119"/>
  <c r="D8702" i="119"/>
  <c r="A8702" i="119"/>
  <c r="B7975" i="119"/>
  <c r="D7974" i="119"/>
  <c r="A7974" i="119"/>
  <c r="D8341" i="119"/>
  <c r="A8341" i="119"/>
  <c r="B8342" i="119"/>
  <c r="D2055" i="125" l="1"/>
  <c r="B2056" i="125"/>
  <c r="B1677" i="125"/>
  <c r="D1676" i="125"/>
  <c r="A1676" i="125"/>
  <c r="A3414" i="124"/>
  <c r="B3415" i="124"/>
  <c r="D3414" i="124"/>
  <c r="B3780" i="124"/>
  <c r="D3779" i="124"/>
  <c r="A3779" i="124"/>
  <c r="D4146" i="124"/>
  <c r="A4146" i="124"/>
  <c r="B4147" i="124"/>
  <c r="A3170" i="123"/>
  <c r="B3171" i="123"/>
  <c r="D3170" i="123"/>
  <c r="A2839" i="123"/>
  <c r="B2840" i="123"/>
  <c r="D2839" i="123"/>
  <c r="B3619" i="123"/>
  <c r="D3618" i="123"/>
  <c r="A3618" i="123"/>
  <c r="D10026" i="119"/>
  <c r="B10027" i="119"/>
  <c r="A10027" i="119" s="1"/>
  <c r="A7607" i="119"/>
  <c r="D7607" i="119"/>
  <c r="B7608" i="119"/>
  <c r="A7241" i="119"/>
  <c r="B7242" i="119"/>
  <c r="D7241" i="119"/>
  <c r="D7975" i="119"/>
  <c r="A7975" i="119"/>
  <c r="B7976" i="119"/>
  <c r="B9517" i="119"/>
  <c r="A9517" i="119" s="1"/>
  <c r="D9516" i="119"/>
  <c r="A8342" i="119"/>
  <c r="B8343" i="119"/>
  <c r="D8342" i="119"/>
  <c r="D8703" i="119"/>
  <c r="B8704" i="119"/>
  <c r="A8703" i="119"/>
  <c r="B2057" i="125" l="1"/>
  <c r="D2056" i="125"/>
  <c r="A1677" i="125"/>
  <c r="B1678" i="125"/>
  <c r="D1677" i="125"/>
  <c r="B4148" i="124"/>
  <c r="D4147" i="124"/>
  <c r="A4147" i="124"/>
  <c r="A3780" i="124"/>
  <c r="B3781" i="124"/>
  <c r="D3780" i="124"/>
  <c r="B3416" i="124"/>
  <c r="D3415" i="124"/>
  <c r="A3415" i="124"/>
  <c r="D2840" i="123"/>
  <c r="A2840" i="123"/>
  <c r="B2841" i="123"/>
  <c r="B3172" i="123"/>
  <c r="D3171" i="123"/>
  <c r="A3171" i="123"/>
  <c r="D3619" i="123"/>
  <c r="A3619" i="123"/>
  <c r="B3620" i="123"/>
  <c r="B10028" i="119"/>
  <c r="A10028" i="119" s="1"/>
  <c r="D10027" i="119"/>
  <c r="D9517" i="119"/>
  <c r="B9518" i="119"/>
  <c r="A9518" i="119" s="1"/>
  <c r="B7243" i="119"/>
  <c r="D7242" i="119"/>
  <c r="A7242" i="119"/>
  <c r="B8705" i="119"/>
  <c r="D8704" i="119"/>
  <c r="A8704" i="119"/>
  <c r="B7609" i="119"/>
  <c r="D7608" i="119"/>
  <c r="A7608" i="119"/>
  <c r="D8343" i="119"/>
  <c r="A8343" i="119"/>
  <c r="B8344" i="119"/>
  <c r="B7977" i="119"/>
  <c r="D7976" i="119"/>
  <c r="A7976" i="119"/>
  <c r="D2057" i="125" l="1"/>
  <c r="B2058" i="125"/>
  <c r="B1679" i="125"/>
  <c r="D1678" i="125"/>
  <c r="A1678" i="125"/>
  <c r="B3417" i="124"/>
  <c r="D3416" i="124"/>
  <c r="A3416" i="124"/>
  <c r="B3782" i="124"/>
  <c r="D3781" i="124"/>
  <c r="A3781" i="124"/>
  <c r="D4148" i="124"/>
  <c r="A4148" i="124"/>
  <c r="B4149" i="124"/>
  <c r="A3172" i="123"/>
  <c r="D3172" i="123"/>
  <c r="B3173" i="123"/>
  <c r="A2841" i="123"/>
  <c r="B2842" i="123"/>
  <c r="D2841" i="123"/>
  <c r="B3621" i="123"/>
  <c r="D3620" i="123"/>
  <c r="A3620" i="123"/>
  <c r="D10028" i="119"/>
  <c r="B10029" i="119"/>
  <c r="A10029" i="119" s="1"/>
  <c r="A8344" i="119"/>
  <c r="B8345" i="119"/>
  <c r="D8344" i="119"/>
  <c r="A7609" i="119"/>
  <c r="D7609" i="119"/>
  <c r="B7610" i="119"/>
  <c r="A7243" i="119"/>
  <c r="B7244" i="119"/>
  <c r="D7243" i="119"/>
  <c r="B9519" i="119"/>
  <c r="A9519" i="119" s="1"/>
  <c r="D9518" i="119"/>
  <c r="D8705" i="119"/>
  <c r="B8706" i="119"/>
  <c r="A8705" i="119"/>
  <c r="D7977" i="119"/>
  <c r="A7977" i="119"/>
  <c r="B7978" i="119"/>
  <c r="B2059" i="125" l="1"/>
  <c r="D2058" i="125"/>
  <c r="A1679" i="125"/>
  <c r="B1680" i="125"/>
  <c r="D1679" i="125"/>
  <c r="A4149" i="124"/>
  <c r="B4150" i="124"/>
  <c r="D4149" i="124"/>
  <c r="A3782" i="124"/>
  <c r="B3783" i="124"/>
  <c r="D3782" i="124"/>
  <c r="B3418" i="124"/>
  <c r="D3417" i="124"/>
  <c r="A3417" i="124"/>
  <c r="B2843" i="123"/>
  <c r="D2842" i="123"/>
  <c r="A2842" i="123"/>
  <c r="D3621" i="123"/>
  <c r="A3621" i="123"/>
  <c r="B3622" i="123"/>
  <c r="B3174" i="123"/>
  <c r="D3173" i="123"/>
  <c r="A3173" i="123"/>
  <c r="B10030" i="119"/>
  <c r="A10030" i="119" s="1"/>
  <c r="D10029" i="119"/>
  <c r="B7979" i="119"/>
  <c r="D7978" i="119"/>
  <c r="A7978" i="119"/>
  <c r="B7245" i="119"/>
  <c r="D7244" i="119"/>
  <c r="A7244" i="119"/>
  <c r="B7611" i="119"/>
  <c r="D7610" i="119"/>
  <c r="A7610" i="119"/>
  <c r="B8707" i="119"/>
  <c r="D8706" i="119"/>
  <c r="A8706" i="119"/>
  <c r="D9519" i="119"/>
  <c r="B9520" i="119"/>
  <c r="A9520" i="119" s="1"/>
  <c r="D8345" i="119"/>
  <c r="A8345" i="119"/>
  <c r="B8346" i="119"/>
  <c r="D2059" i="125" l="1"/>
  <c r="B2060" i="125"/>
  <c r="B1681" i="125"/>
  <c r="D1680" i="125"/>
  <c r="A1680" i="125"/>
  <c r="B3784" i="124"/>
  <c r="D3783" i="124"/>
  <c r="A3783" i="124"/>
  <c r="A3418" i="124"/>
  <c r="B3419" i="124"/>
  <c r="D3418" i="124"/>
  <c r="D4150" i="124"/>
  <c r="A4150" i="124"/>
  <c r="B4151" i="124"/>
  <c r="A3174" i="123"/>
  <c r="B3175" i="123"/>
  <c r="D3174" i="123"/>
  <c r="A2843" i="123"/>
  <c r="B2844" i="123"/>
  <c r="D2843" i="123"/>
  <c r="B3623" i="123"/>
  <c r="D3622" i="123"/>
  <c r="A3622" i="123"/>
  <c r="D10030" i="119"/>
  <c r="B10031" i="119"/>
  <c r="A10031" i="119" s="1"/>
  <c r="B9521" i="119"/>
  <c r="A9521" i="119" s="1"/>
  <c r="D9520" i="119"/>
  <c r="D8707" i="119"/>
  <c r="B8708" i="119"/>
  <c r="A8707" i="119"/>
  <c r="A7245" i="119"/>
  <c r="B7246" i="119"/>
  <c r="D7245" i="119"/>
  <c r="A7611" i="119"/>
  <c r="D7611" i="119"/>
  <c r="B7612" i="119"/>
  <c r="A8346" i="119"/>
  <c r="B8347" i="119"/>
  <c r="D8346" i="119"/>
  <c r="D7979" i="119"/>
  <c r="A7979" i="119"/>
  <c r="B7980" i="119"/>
  <c r="B2061" i="125" l="1"/>
  <c r="D2060" i="125"/>
  <c r="A1681" i="125"/>
  <c r="B1682" i="125"/>
  <c r="D1681" i="125"/>
  <c r="A3784" i="124"/>
  <c r="B3785" i="124"/>
  <c r="D3784" i="124"/>
  <c r="B3420" i="124"/>
  <c r="D3419" i="124"/>
  <c r="A3419" i="124"/>
  <c r="D4151" i="124"/>
  <c r="A4151" i="124"/>
  <c r="B4152" i="124"/>
  <c r="D3623" i="123"/>
  <c r="A3623" i="123"/>
  <c r="B3624" i="123"/>
  <c r="B2845" i="123"/>
  <c r="A2844" i="123"/>
  <c r="D2844" i="123"/>
  <c r="B3176" i="123"/>
  <c r="D3175" i="123"/>
  <c r="A3175" i="123"/>
  <c r="B10032" i="119"/>
  <c r="A10032" i="119" s="1"/>
  <c r="D10031" i="119"/>
  <c r="B7247" i="119"/>
  <c r="D7246" i="119"/>
  <c r="A7246" i="119"/>
  <c r="D8347" i="119"/>
  <c r="A8347" i="119"/>
  <c r="B8348" i="119"/>
  <c r="B8709" i="119"/>
  <c r="D8708" i="119"/>
  <c r="A8708" i="119"/>
  <c r="B7613" i="119"/>
  <c r="D7612" i="119"/>
  <c r="A7612" i="119"/>
  <c r="B7981" i="119"/>
  <c r="A7980" i="119"/>
  <c r="D7980" i="119"/>
  <c r="D9521" i="119"/>
  <c r="B9522" i="119"/>
  <c r="A9522" i="119" s="1"/>
  <c r="D2061" i="125" l="1"/>
  <c r="B2062" i="125"/>
  <c r="B1683" i="125"/>
  <c r="D1682" i="125"/>
  <c r="A1682" i="125"/>
  <c r="B3421" i="124"/>
  <c r="D3420" i="124"/>
  <c r="A3420" i="124"/>
  <c r="D4152" i="124"/>
  <c r="A4152" i="124"/>
  <c r="B4153" i="124"/>
  <c r="B3786" i="124"/>
  <c r="D3785" i="124"/>
  <c r="A3785" i="124"/>
  <c r="A2845" i="123"/>
  <c r="B2846" i="123"/>
  <c r="D2845" i="123"/>
  <c r="B3625" i="123"/>
  <c r="D3624" i="123"/>
  <c r="A3624" i="123"/>
  <c r="A3176" i="123"/>
  <c r="D3176" i="123"/>
  <c r="B3177" i="123"/>
  <c r="D10032" i="119"/>
  <c r="B10033" i="119"/>
  <c r="A10033" i="119" s="1"/>
  <c r="D7981" i="119"/>
  <c r="A7981" i="119"/>
  <c r="B7982" i="119"/>
  <c r="A8348" i="119"/>
  <c r="B8349" i="119"/>
  <c r="D8348" i="119"/>
  <c r="B9523" i="119"/>
  <c r="A9523" i="119" s="1"/>
  <c r="D9522" i="119"/>
  <c r="D8709" i="119"/>
  <c r="B8710" i="119"/>
  <c r="A8709" i="119"/>
  <c r="A7613" i="119"/>
  <c r="D7613" i="119"/>
  <c r="B7614" i="119"/>
  <c r="A7247" i="119"/>
  <c r="B7248" i="119"/>
  <c r="D7247" i="119"/>
  <c r="B2063" i="125" l="1"/>
  <c r="D2062" i="125"/>
  <c r="A1683" i="125"/>
  <c r="B1684" i="125"/>
  <c r="D1683" i="125"/>
  <c r="B3422" i="124"/>
  <c r="D3421" i="124"/>
  <c r="A3421" i="124"/>
  <c r="A3786" i="124"/>
  <c r="B3787" i="124"/>
  <c r="D3786" i="124"/>
  <c r="B4154" i="124"/>
  <c r="D4153" i="124"/>
  <c r="A4153" i="124"/>
  <c r="B2847" i="123"/>
  <c r="D2846" i="123"/>
  <c r="A2846" i="123"/>
  <c r="D3625" i="123"/>
  <c r="A3625" i="123"/>
  <c r="B3626" i="123"/>
  <c r="B3178" i="123"/>
  <c r="D3177" i="123"/>
  <c r="A3177" i="123"/>
  <c r="B10034" i="119"/>
  <c r="A10034" i="119" s="1"/>
  <c r="D10033" i="119"/>
  <c r="D8349" i="119"/>
  <c r="A8349" i="119"/>
  <c r="B8350" i="119"/>
  <c r="D9523" i="119"/>
  <c r="B9524" i="119"/>
  <c r="A9524" i="119" s="1"/>
  <c r="B7615" i="119"/>
  <c r="D7614" i="119"/>
  <c r="A7614" i="119"/>
  <c r="B7983" i="119"/>
  <c r="D7982" i="119"/>
  <c r="A7982" i="119"/>
  <c r="B7249" i="119"/>
  <c r="D7248" i="119"/>
  <c r="A7248" i="119"/>
  <c r="B8711" i="119"/>
  <c r="D8710" i="119"/>
  <c r="A8710" i="119"/>
  <c r="D2063" i="125" l="1"/>
  <c r="B2064" i="125"/>
  <c r="B1685" i="125"/>
  <c r="D1684" i="125"/>
  <c r="A1684" i="125"/>
  <c r="D4154" i="124"/>
  <c r="A4154" i="124"/>
  <c r="B4155" i="124"/>
  <c r="B3788" i="124"/>
  <c r="D3787" i="124"/>
  <c r="A3787" i="124"/>
  <c r="A3422" i="124"/>
  <c r="B3423" i="124"/>
  <c r="D3422" i="124"/>
  <c r="A2847" i="123"/>
  <c r="B2848" i="123"/>
  <c r="D2847" i="123"/>
  <c r="A3178" i="123"/>
  <c r="B3179" i="123"/>
  <c r="D3178" i="123"/>
  <c r="B3627" i="123"/>
  <c r="D3626" i="123"/>
  <c r="A3626" i="123"/>
  <c r="D10034" i="119"/>
  <c r="B10035" i="119"/>
  <c r="A10035" i="119" s="1"/>
  <c r="A8350" i="119"/>
  <c r="B8351" i="119"/>
  <c r="D8350" i="119"/>
  <c r="A7249" i="119"/>
  <c r="B7250" i="119"/>
  <c r="D7249" i="119"/>
  <c r="A7615" i="119"/>
  <c r="D7615" i="119"/>
  <c r="B7616" i="119"/>
  <c r="D7983" i="119"/>
  <c r="A7983" i="119"/>
  <c r="B7984" i="119"/>
  <c r="D8711" i="119"/>
  <c r="B8712" i="119"/>
  <c r="A8711" i="119"/>
  <c r="B9525" i="119"/>
  <c r="A9525" i="119" s="1"/>
  <c r="D9524" i="119"/>
  <c r="B2065" i="125" l="1"/>
  <c r="D2064" i="125"/>
  <c r="A1685" i="125"/>
  <c r="B1686" i="125"/>
  <c r="D1685" i="125"/>
  <c r="A3788" i="124"/>
  <c r="B3789" i="124"/>
  <c r="D3788" i="124"/>
  <c r="B3424" i="124"/>
  <c r="D3423" i="124"/>
  <c r="A3423" i="124"/>
  <c r="A4155" i="124"/>
  <c r="D4155" i="124"/>
  <c r="B4156" i="124"/>
  <c r="B2849" i="123"/>
  <c r="A2848" i="123"/>
  <c r="D2848" i="123"/>
  <c r="D3627" i="123"/>
  <c r="A3627" i="123"/>
  <c r="B3628" i="123"/>
  <c r="B3180" i="123"/>
  <c r="D3179" i="123"/>
  <c r="A3179" i="123"/>
  <c r="B10036" i="119"/>
  <c r="A10036" i="119" s="1"/>
  <c r="D10035" i="119"/>
  <c r="B7251" i="119"/>
  <c r="D7250" i="119"/>
  <c r="A7250" i="119"/>
  <c r="B7617" i="119"/>
  <c r="D7616" i="119"/>
  <c r="A7616" i="119"/>
  <c r="D9525" i="119"/>
  <c r="B9526" i="119"/>
  <c r="A9526" i="119" s="1"/>
  <c r="D8351" i="119"/>
  <c r="A8351" i="119"/>
  <c r="B8352" i="119"/>
  <c r="B7985" i="119"/>
  <c r="D7984" i="119"/>
  <c r="A7984" i="119"/>
  <c r="B8713" i="119"/>
  <c r="D8712" i="119"/>
  <c r="A8712" i="119"/>
  <c r="D2065" i="125" l="1"/>
  <c r="B2066" i="125"/>
  <c r="B1687" i="125"/>
  <c r="D1686" i="125"/>
  <c r="A1686" i="125"/>
  <c r="D4156" i="124"/>
  <c r="A4156" i="124"/>
  <c r="B4157" i="124"/>
  <c r="B3790" i="124"/>
  <c r="D3789" i="124"/>
  <c r="A3789" i="124"/>
  <c r="B3425" i="124"/>
  <c r="D3424" i="124"/>
  <c r="A3424" i="124"/>
  <c r="A2849" i="123"/>
  <c r="B2850" i="123"/>
  <c r="D2849" i="123"/>
  <c r="A3180" i="123"/>
  <c r="D3180" i="123"/>
  <c r="B3181" i="123"/>
  <c r="B3629" i="123"/>
  <c r="D3628" i="123"/>
  <c r="A3628" i="123"/>
  <c r="D10036" i="119"/>
  <c r="B10037" i="119"/>
  <c r="A10037" i="119" s="1"/>
  <c r="A7617" i="119"/>
  <c r="D7617" i="119"/>
  <c r="B7618" i="119"/>
  <c r="D8713" i="119"/>
  <c r="B8714" i="119"/>
  <c r="A8713" i="119"/>
  <c r="D7985" i="119"/>
  <c r="A7985" i="119"/>
  <c r="B7986" i="119"/>
  <c r="A8352" i="119"/>
  <c r="B8353" i="119"/>
  <c r="D8352" i="119"/>
  <c r="B9527" i="119"/>
  <c r="A9527" i="119" s="1"/>
  <c r="D9526" i="119"/>
  <c r="A7251" i="119"/>
  <c r="B7252" i="119"/>
  <c r="D7251" i="119"/>
  <c r="B2067" i="125" l="1"/>
  <c r="D2066" i="125"/>
  <c r="A1687" i="125"/>
  <c r="B1688" i="125"/>
  <c r="D1687" i="125"/>
  <c r="A3790" i="124"/>
  <c r="B3791" i="124"/>
  <c r="D3790" i="124"/>
  <c r="B4158" i="124"/>
  <c r="D4157" i="124"/>
  <c r="A4157" i="124"/>
  <c r="B3426" i="124"/>
  <c r="D3425" i="124"/>
  <c r="A3425" i="124"/>
  <c r="D3629" i="123"/>
  <c r="A3629" i="123"/>
  <c r="B3630" i="123"/>
  <c r="B3182" i="123"/>
  <c r="D3181" i="123"/>
  <c r="A3181" i="123"/>
  <c r="A2850" i="123"/>
  <c r="B2851" i="123"/>
  <c r="D2850" i="123"/>
  <c r="B10038" i="119"/>
  <c r="A10038" i="119" s="1"/>
  <c r="D10037" i="119"/>
  <c r="B8715" i="119"/>
  <c r="A8714" i="119"/>
  <c r="D8714" i="119"/>
  <c r="B7987" i="119"/>
  <c r="D7986" i="119"/>
  <c r="A7986" i="119"/>
  <c r="D9527" i="119"/>
  <c r="B9528" i="119"/>
  <c r="A9528" i="119" s="1"/>
  <c r="B7619" i="119"/>
  <c r="D7618" i="119"/>
  <c r="A7618" i="119"/>
  <c r="B7253" i="119"/>
  <c r="D7252" i="119"/>
  <c r="A7252" i="119"/>
  <c r="D8353" i="119"/>
  <c r="A8353" i="119"/>
  <c r="B8354" i="119"/>
  <c r="D2067" i="125" l="1"/>
  <c r="B2068" i="125"/>
  <c r="B1689" i="125"/>
  <c r="D1688" i="125"/>
  <c r="A1688" i="125"/>
  <c r="D4158" i="124"/>
  <c r="A4158" i="124"/>
  <c r="B4159" i="124"/>
  <c r="B3792" i="124"/>
  <c r="D3791" i="124"/>
  <c r="A3791" i="124"/>
  <c r="A3426" i="124"/>
  <c r="B3427" i="124"/>
  <c r="D3426" i="124"/>
  <c r="A3182" i="123"/>
  <c r="B3183" i="123"/>
  <c r="D3182" i="123"/>
  <c r="B3631" i="123"/>
  <c r="D3630" i="123"/>
  <c r="A3630" i="123"/>
  <c r="A2851" i="123"/>
  <c r="B2852" i="123"/>
  <c r="D2851" i="123"/>
  <c r="D10038" i="119"/>
  <c r="B10039" i="119"/>
  <c r="A10039" i="119" s="1"/>
  <c r="A7619" i="119"/>
  <c r="D7619" i="119"/>
  <c r="B7620" i="119"/>
  <c r="B9529" i="119"/>
  <c r="A9529" i="119" s="1"/>
  <c r="D9528" i="119"/>
  <c r="D8715" i="119"/>
  <c r="B8716" i="119"/>
  <c r="A8715" i="119"/>
  <c r="D7987" i="119"/>
  <c r="A7987" i="119"/>
  <c r="B7988" i="119"/>
  <c r="A8354" i="119"/>
  <c r="B8355" i="119"/>
  <c r="D8354" i="119"/>
  <c r="A7253" i="119"/>
  <c r="B7254" i="119"/>
  <c r="D7253" i="119"/>
  <c r="B2069" i="125" l="1"/>
  <c r="D2068" i="125"/>
  <c r="A1689" i="125"/>
  <c r="B1690" i="125"/>
  <c r="D1689" i="125"/>
  <c r="A3792" i="124"/>
  <c r="B3793" i="124"/>
  <c r="D3792" i="124"/>
  <c r="B3428" i="124"/>
  <c r="D3427" i="124"/>
  <c r="A3427" i="124"/>
  <c r="B4160" i="124"/>
  <c r="D4159" i="124"/>
  <c r="A4159" i="124"/>
  <c r="D3631" i="123"/>
  <c r="A3631" i="123"/>
  <c r="B3632" i="123"/>
  <c r="B3184" i="123"/>
  <c r="D3183" i="123"/>
  <c r="A3183" i="123"/>
  <c r="B2853" i="123"/>
  <c r="D2852" i="123"/>
  <c r="A2852" i="123"/>
  <c r="B10040" i="119"/>
  <c r="A10040" i="119" s="1"/>
  <c r="D10039" i="119"/>
  <c r="B7621" i="119"/>
  <c r="D7620" i="119"/>
  <c r="A7620" i="119"/>
  <c r="D9529" i="119"/>
  <c r="B9530" i="119"/>
  <c r="A9530" i="119" s="1"/>
  <c r="B7255" i="119"/>
  <c r="D7254" i="119"/>
  <c r="A7254" i="119"/>
  <c r="B8717" i="119"/>
  <c r="A8716" i="119"/>
  <c r="D8716" i="119"/>
  <c r="B7989" i="119"/>
  <c r="A7988" i="119"/>
  <c r="D7988" i="119"/>
  <c r="D8355" i="119"/>
  <c r="A8355" i="119"/>
  <c r="B8356" i="119"/>
  <c r="D2069" i="125" l="1"/>
  <c r="B2070" i="125"/>
  <c r="B1691" i="125"/>
  <c r="D1690" i="125"/>
  <c r="A1690" i="125"/>
  <c r="B3429" i="124"/>
  <c r="D3428" i="124"/>
  <c r="A3428" i="124"/>
  <c r="B3794" i="124"/>
  <c r="D3793" i="124"/>
  <c r="A3793" i="124"/>
  <c r="D4160" i="124"/>
  <c r="A4160" i="124"/>
  <c r="B4161" i="124"/>
  <c r="B3633" i="123"/>
  <c r="D3632" i="123"/>
  <c r="A3632" i="123"/>
  <c r="A3184" i="123"/>
  <c r="D3184" i="123"/>
  <c r="B3185" i="123"/>
  <c r="A2853" i="123"/>
  <c r="B2854" i="123"/>
  <c r="D2853" i="123"/>
  <c r="D10040" i="119"/>
  <c r="B10041" i="119"/>
  <c r="A10041" i="119" s="1"/>
  <c r="A7255" i="119"/>
  <c r="B7256" i="119"/>
  <c r="D7255" i="119"/>
  <c r="B9531" i="119"/>
  <c r="A9531" i="119" s="1"/>
  <c r="D9530" i="119"/>
  <c r="D7989" i="119"/>
  <c r="A7989" i="119"/>
  <c r="B7990" i="119"/>
  <c r="A8356" i="119"/>
  <c r="B8357" i="119"/>
  <c r="D8356" i="119"/>
  <c r="D8717" i="119"/>
  <c r="B8718" i="119"/>
  <c r="A8717" i="119"/>
  <c r="A7621" i="119"/>
  <c r="D7621" i="119"/>
  <c r="B7622" i="119"/>
  <c r="B2071" i="125" l="1"/>
  <c r="D2070" i="125"/>
  <c r="A1691" i="125"/>
  <c r="B1692" i="125"/>
  <c r="D1691" i="125"/>
  <c r="A3794" i="124"/>
  <c r="B3795" i="124"/>
  <c r="D3794" i="124"/>
  <c r="B4162" i="124"/>
  <c r="D4161" i="124"/>
  <c r="A4161" i="124"/>
  <c r="B3430" i="124"/>
  <c r="D3429" i="124"/>
  <c r="A3429" i="124"/>
  <c r="B3186" i="123"/>
  <c r="D3185" i="123"/>
  <c r="A3185" i="123"/>
  <c r="D3633" i="123"/>
  <c r="A3633" i="123"/>
  <c r="B3634" i="123"/>
  <c r="D2854" i="123"/>
  <c r="B2855" i="123"/>
  <c r="A2854" i="123"/>
  <c r="B10042" i="119"/>
  <c r="A10042" i="119" s="1"/>
  <c r="D10041" i="119"/>
  <c r="B7257" i="119"/>
  <c r="D7256" i="119"/>
  <c r="A7256" i="119"/>
  <c r="B7991" i="119"/>
  <c r="D7990" i="119"/>
  <c r="A7990" i="119"/>
  <c r="B8719" i="119"/>
  <c r="D8718" i="119"/>
  <c r="A8718" i="119"/>
  <c r="D8357" i="119"/>
  <c r="A8357" i="119"/>
  <c r="B8358" i="119"/>
  <c r="D9531" i="119"/>
  <c r="B9532" i="119"/>
  <c r="A9532" i="119" s="1"/>
  <c r="B7623" i="119"/>
  <c r="D7622" i="119"/>
  <c r="A7622" i="119"/>
  <c r="D2071" i="125" l="1"/>
  <c r="B2072" i="125"/>
  <c r="B1693" i="125"/>
  <c r="D1692" i="125"/>
  <c r="A1692" i="125"/>
  <c r="B3796" i="124"/>
  <c r="D3795" i="124"/>
  <c r="A3795" i="124"/>
  <c r="A3430" i="124"/>
  <c r="B3431" i="124"/>
  <c r="D3430" i="124"/>
  <c r="D4162" i="124"/>
  <c r="A4162" i="124"/>
  <c r="B4163" i="124"/>
  <c r="A3186" i="123"/>
  <c r="B3187" i="123"/>
  <c r="D3186" i="123"/>
  <c r="A2855" i="123"/>
  <c r="B2856" i="123"/>
  <c r="D2855" i="123"/>
  <c r="B3635" i="123"/>
  <c r="D3634" i="123"/>
  <c r="A3634" i="123"/>
  <c r="D10042" i="119"/>
  <c r="B10043" i="119"/>
  <c r="A10043" i="119" s="1"/>
  <c r="D7991" i="119"/>
  <c r="A7991" i="119"/>
  <c r="B7992" i="119"/>
  <c r="A8358" i="119"/>
  <c r="B8359" i="119"/>
  <c r="D8358" i="119"/>
  <c r="D8719" i="119"/>
  <c r="B8720" i="119"/>
  <c r="A8719" i="119"/>
  <c r="B9533" i="119"/>
  <c r="A9533" i="119" s="1"/>
  <c r="D9532" i="119"/>
  <c r="A7623" i="119"/>
  <c r="D7623" i="119"/>
  <c r="B7624" i="119"/>
  <c r="A7257" i="119"/>
  <c r="B7258" i="119"/>
  <c r="D7257" i="119"/>
  <c r="B2073" i="125" l="1"/>
  <c r="D2072" i="125"/>
  <c r="A1693" i="125"/>
  <c r="B1694" i="125"/>
  <c r="D1693" i="125"/>
  <c r="B4164" i="124"/>
  <c r="D4163" i="124"/>
  <c r="A4163" i="124"/>
  <c r="B3432" i="124"/>
  <c r="D3431" i="124"/>
  <c r="A3431" i="124"/>
  <c r="A3796" i="124"/>
  <c r="B3797" i="124"/>
  <c r="D3796" i="124"/>
  <c r="D3635" i="123"/>
  <c r="A3635" i="123"/>
  <c r="B3636" i="123"/>
  <c r="B3188" i="123"/>
  <c r="D3187" i="123"/>
  <c r="A3187" i="123"/>
  <c r="D2856" i="123"/>
  <c r="A2856" i="123"/>
  <c r="B2857" i="123"/>
  <c r="B10044" i="119"/>
  <c r="A10044" i="119" s="1"/>
  <c r="D10043" i="119"/>
  <c r="B7625" i="119"/>
  <c r="D7624" i="119"/>
  <c r="A7624" i="119"/>
  <c r="D8359" i="119"/>
  <c r="A8359" i="119"/>
  <c r="B8360" i="119"/>
  <c r="B7993" i="119"/>
  <c r="D7992" i="119"/>
  <c r="A7992" i="119"/>
  <c r="D9533" i="119"/>
  <c r="B9534" i="119"/>
  <c r="A9534" i="119" s="1"/>
  <c r="B8721" i="119"/>
  <c r="D8720" i="119"/>
  <c r="A8720" i="119"/>
  <c r="B7259" i="119"/>
  <c r="D7258" i="119"/>
  <c r="A7258" i="119"/>
  <c r="D2073" i="125" l="1"/>
  <c r="B2074" i="125"/>
  <c r="B1695" i="125"/>
  <c r="D1694" i="125"/>
  <c r="A1694" i="125"/>
  <c r="B3433" i="124"/>
  <c r="D3432" i="124"/>
  <c r="A3432" i="124"/>
  <c r="D4164" i="124"/>
  <c r="A4164" i="124"/>
  <c r="B4165" i="124"/>
  <c r="B3798" i="124"/>
  <c r="D3797" i="124"/>
  <c r="A3797" i="124"/>
  <c r="A3188" i="123"/>
  <c r="D3188" i="123"/>
  <c r="B3189" i="123"/>
  <c r="B3637" i="123"/>
  <c r="D3636" i="123"/>
  <c r="A3636" i="123"/>
  <c r="A2857" i="123"/>
  <c r="D2857" i="123"/>
  <c r="D10044" i="119"/>
  <c r="B10045" i="119"/>
  <c r="A10045" i="119" s="1"/>
  <c r="D7993" i="119"/>
  <c r="A7993" i="119"/>
  <c r="B7994" i="119"/>
  <c r="A8360" i="119"/>
  <c r="B8361" i="119"/>
  <c r="D8360" i="119"/>
  <c r="A7625" i="119"/>
  <c r="D7625" i="119"/>
  <c r="B7626" i="119"/>
  <c r="A7259" i="119"/>
  <c r="B7260" i="119"/>
  <c r="D7259" i="119"/>
  <c r="B9535" i="119"/>
  <c r="A9535" i="119" s="1"/>
  <c r="D9534" i="119"/>
  <c r="D8721" i="119"/>
  <c r="B8722" i="119"/>
  <c r="A8721" i="119"/>
  <c r="B2075" i="125" l="1"/>
  <c r="D2074" i="125"/>
  <c r="A1695" i="125"/>
  <c r="B1696" i="125"/>
  <c r="D1695" i="125"/>
  <c r="B3434" i="124"/>
  <c r="D3433" i="124"/>
  <c r="A3433" i="124"/>
  <c r="A3798" i="124"/>
  <c r="B3799" i="124"/>
  <c r="D3798" i="124"/>
  <c r="B4166" i="124"/>
  <c r="D4165" i="124"/>
  <c r="A4165" i="124"/>
  <c r="B3190" i="123"/>
  <c r="D3189" i="123"/>
  <c r="A3189" i="123"/>
  <c r="D3637" i="123"/>
  <c r="A3637" i="123"/>
  <c r="B3638" i="123"/>
  <c r="B10046" i="119"/>
  <c r="A10046" i="119" s="1"/>
  <c r="D10045" i="119"/>
  <c r="D8361" i="119"/>
  <c r="A8361" i="119"/>
  <c r="B8362" i="119"/>
  <c r="B7995" i="119"/>
  <c r="D7994" i="119"/>
  <c r="A7994" i="119"/>
  <c r="B8723" i="119"/>
  <c r="D8722" i="119"/>
  <c r="A8722" i="119"/>
  <c r="B7627" i="119"/>
  <c r="D7626" i="119"/>
  <c r="A7626" i="119"/>
  <c r="D9535" i="119"/>
  <c r="B9536" i="119"/>
  <c r="A9536" i="119" s="1"/>
  <c r="B7261" i="119"/>
  <c r="D7260" i="119"/>
  <c r="A7260" i="119"/>
  <c r="D2075" i="125" l="1"/>
  <c r="B2076" i="125"/>
  <c r="B1697" i="125"/>
  <c r="D1696" i="125"/>
  <c r="A1696" i="125"/>
  <c r="D4166" i="124"/>
  <c r="A4166" i="124"/>
  <c r="B4167" i="124"/>
  <c r="A3434" i="124"/>
  <c r="B3435" i="124"/>
  <c r="D3434" i="124"/>
  <c r="B3800" i="124"/>
  <c r="D3799" i="124"/>
  <c r="A3799" i="124"/>
  <c r="B3639" i="123"/>
  <c r="D3638" i="123"/>
  <c r="A3638" i="123"/>
  <c r="A3190" i="123"/>
  <c r="B3191" i="123"/>
  <c r="D3190" i="123"/>
  <c r="D10046" i="119"/>
  <c r="B10047" i="119"/>
  <c r="A10047" i="119" s="1"/>
  <c r="D8723" i="119"/>
  <c r="B8724" i="119"/>
  <c r="A8723" i="119"/>
  <c r="B9537" i="119"/>
  <c r="A9537" i="119" s="1"/>
  <c r="D9536" i="119"/>
  <c r="D7995" i="119"/>
  <c r="A7995" i="119"/>
  <c r="B7996" i="119"/>
  <c r="A8362" i="119"/>
  <c r="B8363" i="119"/>
  <c r="D8362" i="119"/>
  <c r="A7261" i="119"/>
  <c r="B7262" i="119"/>
  <c r="D7261" i="119"/>
  <c r="A7627" i="119"/>
  <c r="D7627" i="119"/>
  <c r="B7628" i="119"/>
  <c r="B2077" i="125" l="1"/>
  <c r="D2076" i="125"/>
  <c r="A1697" i="125"/>
  <c r="B1698" i="125"/>
  <c r="D1697" i="125"/>
  <c r="A3800" i="124"/>
  <c r="B3801" i="124"/>
  <c r="D3800" i="124"/>
  <c r="B3436" i="124"/>
  <c r="D3435" i="124"/>
  <c r="A3435" i="124"/>
  <c r="B4168" i="124"/>
  <c r="A4167" i="124"/>
  <c r="D4167" i="124"/>
  <c r="B3192" i="123"/>
  <c r="D3191" i="123"/>
  <c r="A3191" i="123"/>
  <c r="D3639" i="123"/>
  <c r="A3639" i="123"/>
  <c r="B3640" i="123"/>
  <c r="B10048" i="119"/>
  <c r="A10048" i="119" s="1"/>
  <c r="D10047" i="119"/>
  <c r="D9537" i="119"/>
  <c r="B9538" i="119"/>
  <c r="A9538" i="119" s="1"/>
  <c r="B8725" i="119"/>
  <c r="D8724" i="119"/>
  <c r="A8724" i="119"/>
  <c r="B7263" i="119"/>
  <c r="D7262" i="119"/>
  <c r="A7262" i="119"/>
  <c r="B7997" i="119"/>
  <c r="A7996" i="119"/>
  <c r="D7996" i="119"/>
  <c r="B7629" i="119"/>
  <c r="D7628" i="119"/>
  <c r="A7628" i="119"/>
  <c r="D8363" i="119"/>
  <c r="A8363" i="119"/>
  <c r="B8364" i="119"/>
  <c r="D2077" i="125" l="1"/>
  <c r="B2078" i="125"/>
  <c r="B1699" i="125"/>
  <c r="D1698" i="125"/>
  <c r="A1698" i="125"/>
  <c r="B3802" i="124"/>
  <c r="D3801" i="124"/>
  <c r="A3801" i="124"/>
  <c r="D4168" i="124"/>
  <c r="A4168" i="124"/>
  <c r="B4169" i="124"/>
  <c r="B3437" i="124"/>
  <c r="D3436" i="124"/>
  <c r="A3436" i="124"/>
  <c r="B3641" i="123"/>
  <c r="D3640" i="123"/>
  <c r="A3640" i="123"/>
  <c r="A3192" i="123"/>
  <c r="D3192" i="123"/>
  <c r="B3193" i="123"/>
  <c r="D10048" i="119"/>
  <c r="B10049" i="119"/>
  <c r="A10049" i="119" s="1"/>
  <c r="A7263" i="119"/>
  <c r="B7264" i="119"/>
  <c r="D7263" i="119"/>
  <c r="D7997" i="119"/>
  <c r="A7997" i="119"/>
  <c r="B7998" i="119"/>
  <c r="A8364" i="119"/>
  <c r="B8365" i="119"/>
  <c r="D8364" i="119"/>
  <c r="A7629" i="119"/>
  <c r="D7629" i="119"/>
  <c r="B7630" i="119"/>
  <c r="B9539" i="119"/>
  <c r="A9539" i="119" s="1"/>
  <c r="D9538" i="119"/>
  <c r="D8725" i="119"/>
  <c r="B8726" i="119"/>
  <c r="A8725" i="119"/>
  <c r="B2079" i="125" l="1"/>
  <c r="D2078" i="125"/>
  <c r="A1699" i="125"/>
  <c r="B1700" i="125"/>
  <c r="D1699" i="125"/>
  <c r="B4170" i="124"/>
  <c r="D4169" i="124"/>
  <c r="A4169" i="124"/>
  <c r="B3438" i="124"/>
  <c r="D3437" i="124"/>
  <c r="A3437" i="124"/>
  <c r="A3802" i="124"/>
  <c r="B3803" i="124"/>
  <c r="D3802" i="124"/>
  <c r="B3194" i="123"/>
  <c r="D3193" i="123"/>
  <c r="A3193" i="123"/>
  <c r="D3641" i="123"/>
  <c r="A3641" i="123"/>
  <c r="B3642" i="123"/>
  <c r="B10050" i="119"/>
  <c r="A10050" i="119" s="1"/>
  <c r="D10049" i="119"/>
  <c r="D8365" i="119"/>
  <c r="A8365" i="119"/>
  <c r="B8366" i="119"/>
  <c r="B7999" i="119"/>
  <c r="D7998" i="119"/>
  <c r="A7998" i="119"/>
  <c r="D9539" i="119"/>
  <c r="B9540" i="119"/>
  <c r="A9540" i="119" s="1"/>
  <c r="B8727" i="119"/>
  <c r="D8726" i="119"/>
  <c r="A8726" i="119"/>
  <c r="B7631" i="119"/>
  <c r="D7630" i="119"/>
  <c r="A7630" i="119"/>
  <c r="B7265" i="119"/>
  <c r="D7264" i="119"/>
  <c r="A7264" i="119"/>
  <c r="D2079" i="125" l="1"/>
  <c r="B2080" i="125"/>
  <c r="B1701" i="125"/>
  <c r="D1700" i="125"/>
  <c r="A1700" i="125"/>
  <c r="D4170" i="124"/>
  <c r="A4170" i="124"/>
  <c r="B4171" i="124"/>
  <c r="A3438" i="124"/>
  <c r="B3439" i="124"/>
  <c r="D3438" i="124"/>
  <c r="B3804" i="124"/>
  <c r="D3803" i="124"/>
  <c r="A3803" i="124"/>
  <c r="A3194" i="123"/>
  <c r="B3195" i="123"/>
  <c r="D3194" i="123"/>
  <c r="B3643" i="123"/>
  <c r="D3642" i="123"/>
  <c r="A3642" i="123"/>
  <c r="D10050" i="119"/>
  <c r="B10051" i="119"/>
  <c r="A10051" i="119" s="1"/>
  <c r="D8727" i="119"/>
  <c r="B8728" i="119"/>
  <c r="A8727" i="119"/>
  <c r="D7999" i="119"/>
  <c r="A7999" i="119"/>
  <c r="B8000" i="119"/>
  <c r="A7631" i="119"/>
  <c r="D7631" i="119"/>
  <c r="B7632" i="119"/>
  <c r="A8366" i="119"/>
  <c r="B8367" i="119"/>
  <c r="D8366" i="119"/>
  <c r="B9541" i="119"/>
  <c r="A9541" i="119" s="1"/>
  <c r="D9540" i="119"/>
  <c r="A7265" i="119"/>
  <c r="B7266" i="119"/>
  <c r="D7265" i="119"/>
  <c r="B2081" i="125" l="1"/>
  <c r="D2080" i="125"/>
  <c r="A1701" i="125"/>
  <c r="B1702" i="125"/>
  <c r="D1701" i="125"/>
  <c r="A3804" i="124"/>
  <c r="B3805" i="124"/>
  <c r="D3804" i="124"/>
  <c r="B3440" i="124"/>
  <c r="D3439" i="124"/>
  <c r="A3439" i="124"/>
  <c r="B4172" i="124"/>
  <c r="D4171" i="124"/>
  <c r="A4171" i="124"/>
  <c r="B3196" i="123"/>
  <c r="D3195" i="123"/>
  <c r="A3195" i="123"/>
  <c r="D3643" i="123"/>
  <c r="A3643" i="123"/>
  <c r="B3644" i="123"/>
  <c r="B10052" i="119"/>
  <c r="A10052" i="119" s="1"/>
  <c r="D10051" i="119"/>
  <c r="B7633" i="119"/>
  <c r="D7632" i="119"/>
  <c r="A7632" i="119"/>
  <c r="B7267" i="119"/>
  <c r="D7266" i="119"/>
  <c r="A7266" i="119"/>
  <c r="D9541" i="119"/>
  <c r="B9542" i="119"/>
  <c r="A9542" i="119" s="1"/>
  <c r="D8367" i="119"/>
  <c r="A8367" i="119"/>
  <c r="B8368" i="119"/>
  <c r="B8729" i="119"/>
  <c r="D8728" i="119"/>
  <c r="A8728" i="119"/>
  <c r="B8001" i="119"/>
  <c r="D8000" i="119"/>
  <c r="A8000" i="119"/>
  <c r="D2081" i="125" l="1"/>
  <c r="B2082" i="125"/>
  <c r="B1703" i="125"/>
  <c r="D1702" i="125"/>
  <c r="A1702" i="125"/>
  <c r="D4172" i="124"/>
  <c r="A4172" i="124"/>
  <c r="B4173" i="124"/>
  <c r="B3441" i="124"/>
  <c r="D3440" i="124"/>
  <c r="A3440" i="124"/>
  <c r="B3806" i="124"/>
  <c r="D3805" i="124"/>
  <c r="A3805" i="124"/>
  <c r="B3645" i="123"/>
  <c r="D3644" i="123"/>
  <c r="A3644" i="123"/>
  <c r="A3196" i="123"/>
  <c r="D3196" i="123"/>
  <c r="B3197" i="123"/>
  <c r="D10052" i="119"/>
  <c r="B10053" i="119"/>
  <c r="A10053" i="119" s="1"/>
  <c r="A7267" i="119"/>
  <c r="B7268" i="119"/>
  <c r="D7267" i="119"/>
  <c r="A8368" i="119"/>
  <c r="B8369" i="119"/>
  <c r="D8368" i="119"/>
  <c r="B9543" i="119"/>
  <c r="A9543" i="119" s="1"/>
  <c r="D9542" i="119"/>
  <c r="D8729" i="119"/>
  <c r="B8730" i="119"/>
  <c r="A8729" i="119"/>
  <c r="D8001" i="119"/>
  <c r="A8001" i="119"/>
  <c r="B8002" i="119"/>
  <c r="A7633" i="119"/>
  <c r="D7633" i="119"/>
  <c r="B7634" i="119"/>
  <c r="B2083" i="125" l="1"/>
  <c r="D2082" i="125"/>
  <c r="A1703" i="125"/>
  <c r="B1704" i="125"/>
  <c r="D1703" i="125"/>
  <c r="B4174" i="124"/>
  <c r="A4173" i="124"/>
  <c r="D4173" i="124"/>
  <c r="A3806" i="124"/>
  <c r="B3807" i="124"/>
  <c r="D3806" i="124"/>
  <c r="B3442" i="124"/>
  <c r="D3441" i="124"/>
  <c r="A3441" i="124"/>
  <c r="B3198" i="123"/>
  <c r="D3197" i="123"/>
  <c r="A3197" i="123"/>
  <c r="D3645" i="123"/>
  <c r="A3645" i="123"/>
  <c r="B3646" i="123"/>
  <c r="B10054" i="119"/>
  <c r="A10054" i="119" s="1"/>
  <c r="D10053" i="119"/>
  <c r="B7269" i="119"/>
  <c r="D7268" i="119"/>
  <c r="A7268" i="119"/>
  <c r="B8731" i="119"/>
  <c r="A8730" i="119"/>
  <c r="D8730" i="119"/>
  <c r="B9544" i="119"/>
  <c r="A9544" i="119" s="1"/>
  <c r="D9543" i="119"/>
  <c r="B7635" i="119"/>
  <c r="D7634" i="119"/>
  <c r="A7634" i="119"/>
  <c r="D8369" i="119"/>
  <c r="A8369" i="119"/>
  <c r="B8370" i="119"/>
  <c r="B8003" i="119"/>
  <c r="D8002" i="119"/>
  <c r="A8002" i="119"/>
  <c r="D2083" i="125" l="1"/>
  <c r="B2084" i="125"/>
  <c r="B1705" i="125"/>
  <c r="D1704" i="125"/>
  <c r="A1704" i="125"/>
  <c r="B3443" i="124"/>
  <c r="D3442" i="124"/>
  <c r="A3442" i="124"/>
  <c r="B3808" i="124"/>
  <c r="D3807" i="124"/>
  <c r="A3807" i="124"/>
  <c r="D4174" i="124"/>
  <c r="A4174" i="124"/>
  <c r="B4175" i="124"/>
  <c r="B3647" i="123"/>
  <c r="D3646" i="123"/>
  <c r="A3646" i="123"/>
  <c r="A3198" i="123"/>
  <c r="B3199" i="123"/>
  <c r="D3198" i="123"/>
  <c r="D10054" i="119"/>
  <c r="B10055" i="119"/>
  <c r="A10055" i="119" s="1"/>
  <c r="A7635" i="119"/>
  <c r="D7635" i="119"/>
  <c r="B7636" i="119"/>
  <c r="A7269" i="119"/>
  <c r="B7270" i="119"/>
  <c r="D7269" i="119"/>
  <c r="A8370" i="119"/>
  <c r="B8371" i="119"/>
  <c r="D8370" i="119"/>
  <c r="D9544" i="119"/>
  <c r="B9545" i="119"/>
  <c r="A9545" i="119" s="1"/>
  <c r="D8731" i="119"/>
  <c r="B8732" i="119"/>
  <c r="A8731" i="119"/>
  <c r="D8003" i="119"/>
  <c r="A8003" i="119"/>
  <c r="B8004" i="119"/>
  <c r="B2085" i="125" l="1"/>
  <c r="D2084" i="125"/>
  <c r="A1705" i="125"/>
  <c r="B1706" i="125"/>
  <c r="D1705" i="125"/>
  <c r="A3808" i="124"/>
  <c r="B3809" i="124"/>
  <c r="D3808" i="124"/>
  <c r="B4176" i="124"/>
  <c r="D4175" i="124"/>
  <c r="A4175" i="124"/>
  <c r="B3444" i="124"/>
  <c r="D3443" i="124"/>
  <c r="A3443" i="124"/>
  <c r="D3647" i="123"/>
  <c r="A3647" i="123"/>
  <c r="B3648" i="123"/>
  <c r="B3200" i="123"/>
  <c r="D3199" i="123"/>
  <c r="A3199" i="123"/>
  <c r="B10056" i="119"/>
  <c r="A10056" i="119" s="1"/>
  <c r="D10055" i="119"/>
  <c r="B8005" i="119"/>
  <c r="A8004" i="119"/>
  <c r="D8004" i="119"/>
  <c r="B7271" i="119"/>
  <c r="D7270" i="119"/>
  <c r="A7270" i="119"/>
  <c r="D8371" i="119"/>
  <c r="A8371" i="119"/>
  <c r="B8372" i="119"/>
  <c r="B7637" i="119"/>
  <c r="D7636" i="119"/>
  <c r="A7636" i="119"/>
  <c r="B8733" i="119"/>
  <c r="A8732" i="119"/>
  <c r="D8732" i="119"/>
  <c r="B9546" i="119"/>
  <c r="A9546" i="119" s="1"/>
  <c r="D9545" i="119"/>
  <c r="D2085" i="125" l="1"/>
  <c r="B1707" i="125"/>
  <c r="D1706" i="125"/>
  <c r="A1706" i="125"/>
  <c r="B3445" i="124"/>
  <c r="D3444" i="124"/>
  <c r="A3444" i="124"/>
  <c r="D4176" i="124"/>
  <c r="A4176" i="124"/>
  <c r="B4177" i="124"/>
  <c r="B3810" i="124"/>
  <c r="D3809" i="124"/>
  <c r="A3809" i="124"/>
  <c r="A3200" i="123"/>
  <c r="D3200" i="123"/>
  <c r="B3201" i="123"/>
  <c r="B3649" i="123"/>
  <c r="D3648" i="123"/>
  <c r="A3648" i="123"/>
  <c r="D10056" i="119"/>
  <c r="B10057" i="119"/>
  <c r="A10057" i="119" s="1"/>
  <c r="D9546" i="119"/>
  <c r="B9547" i="119"/>
  <c r="A9547" i="119" s="1"/>
  <c r="A8372" i="119"/>
  <c r="B8373" i="119"/>
  <c r="D8372" i="119"/>
  <c r="A7271" i="119"/>
  <c r="B7272" i="119"/>
  <c r="D7271" i="119"/>
  <c r="A7637" i="119"/>
  <c r="D7637" i="119"/>
  <c r="B7638" i="119"/>
  <c r="D8733" i="119"/>
  <c r="B8734" i="119"/>
  <c r="A8733" i="119"/>
  <c r="D8005" i="119"/>
  <c r="A8005" i="119"/>
  <c r="B8006" i="119"/>
  <c r="A1707" i="125" l="1"/>
  <c r="B1708" i="125"/>
  <c r="D1707" i="125"/>
  <c r="D3810" i="124"/>
  <c r="A3810" i="124"/>
  <c r="B3811" i="124"/>
  <c r="B4178" i="124"/>
  <c r="D4177" i="124"/>
  <c r="A4177" i="124"/>
  <c r="B3446" i="124"/>
  <c r="D3445" i="124"/>
  <c r="A3445" i="124"/>
  <c r="D3649" i="123"/>
  <c r="A3649" i="123"/>
  <c r="B3650" i="123"/>
  <c r="B3202" i="123"/>
  <c r="D3201" i="123"/>
  <c r="A3201" i="123"/>
  <c r="B10058" i="119"/>
  <c r="A10058" i="119" s="1"/>
  <c r="D10057" i="119"/>
  <c r="B7273" i="119"/>
  <c r="D7272" i="119"/>
  <c r="A7272" i="119"/>
  <c r="B8735" i="119"/>
  <c r="D8734" i="119"/>
  <c r="A8734" i="119"/>
  <c r="D8373" i="119"/>
  <c r="A8373" i="119"/>
  <c r="B8374" i="119"/>
  <c r="B9548" i="119"/>
  <c r="A9548" i="119" s="1"/>
  <c r="D9547" i="119"/>
  <c r="B8007" i="119"/>
  <c r="D8006" i="119"/>
  <c r="A8006" i="119"/>
  <c r="B7639" i="119"/>
  <c r="D7638" i="119"/>
  <c r="A7638" i="119"/>
  <c r="B1709" i="125" l="1"/>
  <c r="D1708" i="125"/>
  <c r="A1708" i="125"/>
  <c r="B3447" i="124"/>
  <c r="D3446" i="124"/>
  <c r="A3446" i="124"/>
  <c r="D4178" i="124"/>
  <c r="A4178" i="124"/>
  <c r="B4179" i="124"/>
  <c r="B3812" i="124"/>
  <c r="D3811" i="124"/>
  <c r="A3811" i="124"/>
  <c r="A3202" i="123"/>
  <c r="B3203" i="123"/>
  <c r="D3202" i="123"/>
  <c r="B3651" i="123"/>
  <c r="D3650" i="123"/>
  <c r="A3650" i="123"/>
  <c r="D10058" i="119"/>
  <c r="B10059" i="119"/>
  <c r="A10059" i="119" s="1"/>
  <c r="D8007" i="119"/>
  <c r="A8007" i="119"/>
  <c r="B8008" i="119"/>
  <c r="D9548" i="119"/>
  <c r="B9549" i="119"/>
  <c r="A9549" i="119" s="1"/>
  <c r="A8374" i="119"/>
  <c r="B8375" i="119"/>
  <c r="D8374" i="119"/>
  <c r="A7639" i="119"/>
  <c r="D7639" i="119"/>
  <c r="B7640" i="119"/>
  <c r="D8735" i="119"/>
  <c r="B8736" i="119"/>
  <c r="A8735" i="119"/>
  <c r="A7273" i="119"/>
  <c r="B7274" i="119"/>
  <c r="D7273" i="119"/>
  <c r="A1709" i="125" l="1"/>
  <c r="B1710" i="125"/>
  <c r="D1709" i="125"/>
  <c r="B3813" i="124"/>
  <c r="D3812" i="124"/>
  <c r="A3812" i="124"/>
  <c r="B4180" i="124"/>
  <c r="D4179" i="124"/>
  <c r="A4179" i="124"/>
  <c r="B3448" i="124"/>
  <c r="D3447" i="124"/>
  <c r="A3447" i="124"/>
  <c r="D3651" i="123"/>
  <c r="A3651" i="123"/>
  <c r="B3652" i="123"/>
  <c r="B3204" i="123"/>
  <c r="D3203" i="123"/>
  <c r="A3203" i="123"/>
  <c r="B10060" i="119"/>
  <c r="A10060" i="119" s="1"/>
  <c r="D10059" i="119"/>
  <c r="D8375" i="119"/>
  <c r="A8375" i="119"/>
  <c r="B8376" i="119"/>
  <c r="B8737" i="119"/>
  <c r="D8736" i="119"/>
  <c r="A8736" i="119"/>
  <c r="B8009" i="119"/>
  <c r="D8008" i="119"/>
  <c r="A8008" i="119"/>
  <c r="B9550" i="119"/>
  <c r="A9550" i="119" s="1"/>
  <c r="D9549" i="119"/>
  <c r="B7275" i="119"/>
  <c r="D7274" i="119"/>
  <c r="A7274" i="119"/>
  <c r="B7641" i="119"/>
  <c r="D7640" i="119"/>
  <c r="A7640" i="119"/>
  <c r="B1711" i="125" l="1"/>
  <c r="D1710" i="125"/>
  <c r="A1710" i="125"/>
  <c r="B3449" i="124"/>
  <c r="A3448" i="124"/>
  <c r="D3448" i="124"/>
  <c r="D4180" i="124"/>
  <c r="A4180" i="124"/>
  <c r="B4181" i="124"/>
  <c r="B3814" i="124"/>
  <c r="A3813" i="124"/>
  <c r="D3813" i="124"/>
  <c r="A3204" i="123"/>
  <c r="D3204" i="123"/>
  <c r="B3205" i="123"/>
  <c r="B3653" i="123"/>
  <c r="D3652" i="123"/>
  <c r="A3652" i="123"/>
  <c r="D10060" i="119"/>
  <c r="B10061" i="119"/>
  <c r="A10061" i="119" s="1"/>
  <c r="D9550" i="119"/>
  <c r="B9551" i="119"/>
  <c r="A9551" i="119" s="1"/>
  <c r="D8737" i="119"/>
  <c r="B8738" i="119"/>
  <c r="A8737" i="119"/>
  <c r="D8009" i="119"/>
  <c r="A8009" i="119"/>
  <c r="B8010" i="119"/>
  <c r="A7275" i="119"/>
  <c r="B7276" i="119"/>
  <c r="D7275" i="119"/>
  <c r="A8376" i="119"/>
  <c r="B8377" i="119"/>
  <c r="D8376" i="119"/>
  <c r="A7641" i="119"/>
  <c r="D7641" i="119"/>
  <c r="B7642" i="119"/>
  <c r="A1711" i="125" l="1"/>
  <c r="B1712" i="125"/>
  <c r="D1711" i="125"/>
  <c r="B3815" i="124"/>
  <c r="D3814" i="124"/>
  <c r="A3814" i="124"/>
  <c r="B4182" i="124"/>
  <c r="D4181" i="124"/>
  <c r="A4181" i="124"/>
  <c r="B3450" i="124"/>
  <c r="D3449" i="124"/>
  <c r="A3449" i="124"/>
  <c r="D3653" i="123"/>
  <c r="A3653" i="123"/>
  <c r="B3654" i="123"/>
  <c r="B3206" i="123"/>
  <c r="D3205" i="123"/>
  <c r="A3205" i="123"/>
  <c r="B10062" i="119"/>
  <c r="A10062" i="119" s="1"/>
  <c r="D10061" i="119"/>
  <c r="B8739" i="119"/>
  <c r="D8738" i="119"/>
  <c r="A8738" i="119"/>
  <c r="D8377" i="119"/>
  <c r="A8377" i="119"/>
  <c r="B8378" i="119"/>
  <c r="B8011" i="119"/>
  <c r="D8010" i="119"/>
  <c r="A8010" i="119"/>
  <c r="B9552" i="119"/>
  <c r="A9552" i="119" s="1"/>
  <c r="D9551" i="119"/>
  <c r="B7643" i="119"/>
  <c r="D7642" i="119"/>
  <c r="A7642" i="119"/>
  <c r="B7277" i="119"/>
  <c r="D7276" i="119"/>
  <c r="A7276" i="119"/>
  <c r="B1713" i="125" l="1"/>
  <c r="D1712" i="125"/>
  <c r="A1712" i="125"/>
  <c r="B3451" i="124"/>
  <c r="D3450" i="124"/>
  <c r="A3450" i="124"/>
  <c r="D4182" i="124"/>
  <c r="A4182" i="124"/>
  <c r="B4183" i="124"/>
  <c r="B3816" i="124"/>
  <c r="D3815" i="124"/>
  <c r="A3815" i="124"/>
  <c r="B3655" i="123"/>
  <c r="D3654" i="123"/>
  <c r="A3654" i="123"/>
  <c r="A3206" i="123"/>
  <c r="B3207" i="123"/>
  <c r="D3206" i="123"/>
  <c r="D10062" i="119"/>
  <c r="B10063" i="119"/>
  <c r="A10063" i="119" s="1"/>
  <c r="D9552" i="119"/>
  <c r="B9553" i="119"/>
  <c r="A9553" i="119" s="1"/>
  <c r="D8011" i="119"/>
  <c r="A8011" i="119"/>
  <c r="B8012" i="119"/>
  <c r="A8378" i="119"/>
  <c r="B8379" i="119"/>
  <c r="D8378" i="119"/>
  <c r="D8739" i="119"/>
  <c r="B8740" i="119"/>
  <c r="A8739" i="119"/>
  <c r="A7277" i="119"/>
  <c r="B7278" i="119"/>
  <c r="D7277" i="119"/>
  <c r="A7643" i="119"/>
  <c r="D7643" i="119"/>
  <c r="B7644" i="119"/>
  <c r="A1713" i="125" l="1"/>
  <c r="B1714" i="125"/>
  <c r="D1713" i="125"/>
  <c r="A3816" i="124"/>
  <c r="B3817" i="124"/>
  <c r="D3816" i="124"/>
  <c r="B4184" i="124"/>
  <c r="A4183" i="124"/>
  <c r="D4183" i="124"/>
  <c r="B3452" i="124"/>
  <c r="D3451" i="124"/>
  <c r="A3451" i="124"/>
  <c r="D3655" i="123"/>
  <c r="A3655" i="123"/>
  <c r="B3656" i="123"/>
  <c r="B3208" i="123"/>
  <c r="D3207" i="123"/>
  <c r="A3207" i="123"/>
  <c r="B10064" i="119"/>
  <c r="A10064" i="119" s="1"/>
  <c r="D10063" i="119"/>
  <c r="B8741" i="119"/>
  <c r="D8740" i="119"/>
  <c r="A8740" i="119"/>
  <c r="B7645" i="119"/>
  <c r="D7644" i="119"/>
  <c r="A7644" i="119"/>
  <c r="D8379" i="119"/>
  <c r="A8379" i="119"/>
  <c r="B8380" i="119"/>
  <c r="B9554" i="119"/>
  <c r="A9554" i="119" s="1"/>
  <c r="D9553" i="119"/>
  <c r="B7279" i="119"/>
  <c r="D7278" i="119"/>
  <c r="A7278" i="119"/>
  <c r="B8013" i="119"/>
  <c r="A8012" i="119"/>
  <c r="D8012" i="119"/>
  <c r="B1715" i="125" l="1"/>
  <c r="D1714" i="125"/>
  <c r="A1714" i="125"/>
  <c r="B3453" i="124"/>
  <c r="D3452" i="124"/>
  <c r="A3452" i="124"/>
  <c r="D4184" i="124"/>
  <c r="A4184" i="124"/>
  <c r="B4185" i="124"/>
  <c r="B3818" i="124"/>
  <c r="D3817" i="124"/>
  <c r="A3817" i="124"/>
  <c r="A3208" i="123"/>
  <c r="D3208" i="123"/>
  <c r="B3209" i="123"/>
  <c r="B3657" i="123"/>
  <c r="D3656" i="123"/>
  <c r="A3656" i="123"/>
  <c r="D10064" i="119"/>
  <c r="B10065" i="119"/>
  <c r="A10065" i="119" s="1"/>
  <c r="D9554" i="119"/>
  <c r="B9555" i="119"/>
  <c r="A9555" i="119" s="1"/>
  <c r="A7279" i="119"/>
  <c r="B7280" i="119"/>
  <c r="D7279" i="119"/>
  <c r="D8741" i="119"/>
  <c r="B8742" i="119"/>
  <c r="A8741" i="119"/>
  <c r="A8380" i="119"/>
  <c r="B8381" i="119"/>
  <c r="D8380" i="119"/>
  <c r="A7645" i="119"/>
  <c r="D7645" i="119"/>
  <c r="B7646" i="119"/>
  <c r="D8013" i="119"/>
  <c r="A8013" i="119"/>
  <c r="B8014" i="119"/>
  <c r="A1715" i="125" l="1"/>
  <c r="B1716" i="125"/>
  <c r="D1715" i="125"/>
  <c r="D3818" i="124"/>
  <c r="A3818" i="124"/>
  <c r="B3819" i="124"/>
  <c r="B4186" i="124"/>
  <c r="D4185" i="124"/>
  <c r="A4185" i="124"/>
  <c r="B3454" i="124"/>
  <c r="D3453" i="124"/>
  <c r="A3453" i="124"/>
  <c r="B3210" i="123"/>
  <c r="D3209" i="123"/>
  <c r="A3209" i="123"/>
  <c r="D3657" i="123"/>
  <c r="A3657" i="123"/>
  <c r="B3658" i="123"/>
  <c r="B10066" i="119"/>
  <c r="A10066" i="119" s="1"/>
  <c r="D10065" i="119"/>
  <c r="B7281" i="119"/>
  <c r="D7280" i="119"/>
  <c r="A7280" i="119"/>
  <c r="B8015" i="119"/>
  <c r="D8014" i="119"/>
  <c r="A8014" i="119"/>
  <c r="D8381" i="119"/>
  <c r="A8381" i="119"/>
  <c r="B8382" i="119"/>
  <c r="B8743" i="119"/>
  <c r="D8742" i="119"/>
  <c r="A8742" i="119"/>
  <c r="B9556" i="119"/>
  <c r="A9556" i="119" s="1"/>
  <c r="D9555" i="119"/>
  <c r="B7647" i="119"/>
  <c r="D7646" i="119"/>
  <c r="A7646" i="119"/>
  <c r="B1717" i="125" l="1"/>
  <c r="D1716" i="125"/>
  <c r="A1716" i="125"/>
  <c r="B3455" i="124"/>
  <c r="D3454" i="124"/>
  <c r="A3454" i="124"/>
  <c r="D4186" i="124"/>
  <c r="A4186" i="124"/>
  <c r="B4187" i="124"/>
  <c r="B3820" i="124"/>
  <c r="D3819" i="124"/>
  <c r="A3819" i="124"/>
  <c r="B3659" i="123"/>
  <c r="D3658" i="123"/>
  <c r="A3658" i="123"/>
  <c r="A3210" i="123"/>
  <c r="B3211" i="123"/>
  <c r="D3210" i="123"/>
  <c r="D10066" i="119"/>
  <c r="B10067" i="119"/>
  <c r="A10067" i="119" s="1"/>
  <c r="D9556" i="119"/>
  <c r="B9557" i="119"/>
  <c r="A9557" i="119" s="1"/>
  <c r="A8382" i="119"/>
  <c r="B8383" i="119"/>
  <c r="D8382" i="119"/>
  <c r="D8015" i="119"/>
  <c r="A8015" i="119"/>
  <c r="B8016" i="119"/>
  <c r="A7647" i="119"/>
  <c r="D7647" i="119"/>
  <c r="B7648" i="119"/>
  <c r="D8743" i="119"/>
  <c r="B8744" i="119"/>
  <c r="A8743" i="119"/>
  <c r="A7281" i="119"/>
  <c r="B7282" i="119"/>
  <c r="D7281" i="119"/>
  <c r="A1717" i="125" l="1"/>
  <c r="B1718" i="125"/>
  <c r="D1717" i="125"/>
  <c r="B3821" i="124"/>
  <c r="D3820" i="124"/>
  <c r="A3820" i="124"/>
  <c r="B4188" i="124"/>
  <c r="D4187" i="124"/>
  <c r="A4187" i="124"/>
  <c r="B3456" i="124"/>
  <c r="D3455" i="124"/>
  <c r="A3455" i="124"/>
  <c r="D3659" i="123"/>
  <c r="A3659" i="123"/>
  <c r="B3660" i="123"/>
  <c r="B3212" i="123"/>
  <c r="D3211" i="123"/>
  <c r="A3211" i="123"/>
  <c r="B10068" i="119"/>
  <c r="A10068" i="119" s="1"/>
  <c r="D10067" i="119"/>
  <c r="D8383" i="119"/>
  <c r="A8383" i="119"/>
  <c r="B8384" i="119"/>
  <c r="B9558" i="119"/>
  <c r="A9558" i="119" s="1"/>
  <c r="D9557" i="119"/>
  <c r="B8017" i="119"/>
  <c r="D8016" i="119"/>
  <c r="A8016" i="119"/>
  <c r="B7649" i="119"/>
  <c r="D7648" i="119"/>
  <c r="A7648" i="119"/>
  <c r="B7283" i="119"/>
  <c r="D7282" i="119"/>
  <c r="A7282" i="119"/>
  <c r="B8745" i="119"/>
  <c r="D8744" i="119"/>
  <c r="A8744" i="119"/>
  <c r="B1719" i="125" l="1"/>
  <c r="D1718" i="125"/>
  <c r="A1718" i="125"/>
  <c r="B3457" i="124"/>
  <c r="D3456" i="124"/>
  <c r="A3456" i="124"/>
  <c r="D4188" i="124"/>
  <c r="A4188" i="124"/>
  <c r="B4189" i="124"/>
  <c r="B3822" i="124"/>
  <c r="A3821" i="124"/>
  <c r="D3821" i="124"/>
  <c r="B3661" i="123"/>
  <c r="D3660" i="123"/>
  <c r="A3660" i="123"/>
  <c r="A3212" i="123"/>
  <c r="D3212" i="123"/>
  <c r="B3213" i="123"/>
  <c r="D10068" i="119"/>
  <c r="B10069" i="119"/>
  <c r="A10069" i="119" s="1"/>
  <c r="A7649" i="119"/>
  <c r="D7649" i="119"/>
  <c r="B7650" i="119"/>
  <c r="D9558" i="119"/>
  <c r="B9559" i="119"/>
  <c r="A9559" i="119" s="1"/>
  <c r="A8384" i="119"/>
  <c r="B8385" i="119"/>
  <c r="D8384" i="119"/>
  <c r="A7283" i="119"/>
  <c r="B7284" i="119"/>
  <c r="D7283" i="119"/>
  <c r="D8017" i="119"/>
  <c r="A8017" i="119"/>
  <c r="B8018" i="119"/>
  <c r="D8745" i="119"/>
  <c r="B8746" i="119"/>
  <c r="A8745" i="119"/>
  <c r="A1719" i="125" l="1"/>
  <c r="B1720" i="125"/>
  <c r="D1719" i="125"/>
  <c r="B3823" i="124"/>
  <c r="D3822" i="124"/>
  <c r="A3822" i="124"/>
  <c r="B4190" i="124"/>
  <c r="A4189" i="124"/>
  <c r="D4189" i="124"/>
  <c r="B3458" i="124"/>
  <c r="D3457" i="124"/>
  <c r="A3457" i="124"/>
  <c r="B3214" i="123"/>
  <c r="D3213" i="123"/>
  <c r="A3213" i="123"/>
  <c r="D3661" i="123"/>
  <c r="A3661" i="123"/>
  <c r="B3662" i="123"/>
  <c r="B10070" i="119"/>
  <c r="A10070" i="119" s="1"/>
  <c r="D10069" i="119"/>
  <c r="D8385" i="119"/>
  <c r="A8385" i="119"/>
  <c r="B8386" i="119"/>
  <c r="B9560" i="119"/>
  <c r="A9560" i="119" s="1"/>
  <c r="D9559" i="119"/>
  <c r="B7651" i="119"/>
  <c r="D7650" i="119"/>
  <c r="A7650" i="119"/>
  <c r="B8747" i="119"/>
  <c r="A8746" i="119"/>
  <c r="D8746" i="119"/>
  <c r="B8019" i="119"/>
  <c r="D8018" i="119"/>
  <c r="A8018" i="119"/>
  <c r="B7285" i="119"/>
  <c r="D7284" i="119"/>
  <c r="A7284" i="119"/>
  <c r="B1721" i="125" l="1"/>
  <c r="D1720" i="125"/>
  <c r="A1720" i="125"/>
  <c r="B3459" i="124"/>
  <c r="D3458" i="124"/>
  <c r="A3458" i="124"/>
  <c r="D4190" i="124"/>
  <c r="A4190" i="124"/>
  <c r="B4191" i="124"/>
  <c r="B3824" i="124"/>
  <c r="D3823" i="124"/>
  <c r="A3823" i="124"/>
  <c r="B3663" i="123"/>
  <c r="D3662" i="123"/>
  <c r="A3662" i="123"/>
  <c r="A3214" i="123"/>
  <c r="B3215" i="123"/>
  <c r="D3214" i="123"/>
  <c r="D10070" i="119"/>
  <c r="B10071" i="119"/>
  <c r="A10071" i="119" s="1"/>
  <c r="D8019" i="119"/>
  <c r="A8019" i="119"/>
  <c r="B8020" i="119"/>
  <c r="D8747" i="119"/>
  <c r="B8748" i="119"/>
  <c r="A8747" i="119"/>
  <c r="D9560" i="119"/>
  <c r="B9561" i="119"/>
  <c r="A9561" i="119" s="1"/>
  <c r="A8386" i="119"/>
  <c r="B8387" i="119"/>
  <c r="D8386" i="119"/>
  <c r="A7285" i="119"/>
  <c r="B7286" i="119"/>
  <c r="D7285" i="119"/>
  <c r="A7651" i="119"/>
  <c r="D7651" i="119"/>
  <c r="B7652" i="119"/>
  <c r="A1721" i="125" l="1"/>
  <c r="B1722" i="125"/>
  <c r="D1721" i="125"/>
  <c r="A3824" i="124"/>
  <c r="B3825" i="124"/>
  <c r="D3824" i="124"/>
  <c r="B4192" i="124"/>
  <c r="D4191" i="124"/>
  <c r="A4191" i="124"/>
  <c r="B3460" i="124"/>
  <c r="D3459" i="124"/>
  <c r="A3459" i="124"/>
  <c r="D3663" i="123"/>
  <c r="A3663" i="123"/>
  <c r="B3664" i="123"/>
  <c r="B3216" i="123"/>
  <c r="D3215" i="123"/>
  <c r="A3215" i="123"/>
  <c r="B10072" i="119"/>
  <c r="A10072" i="119" s="1"/>
  <c r="D10071" i="119"/>
  <c r="B8749" i="119"/>
  <c r="A8748" i="119"/>
  <c r="D8748" i="119"/>
  <c r="B7653" i="119"/>
  <c r="D7652" i="119"/>
  <c r="A7652" i="119"/>
  <c r="B7287" i="119"/>
  <c r="D7286" i="119"/>
  <c r="A7286" i="119"/>
  <c r="B9562" i="119"/>
  <c r="A9562" i="119" s="1"/>
  <c r="D9561" i="119"/>
  <c r="B8021" i="119"/>
  <c r="A8020" i="119"/>
  <c r="D8020" i="119"/>
  <c r="D8387" i="119"/>
  <c r="A8387" i="119"/>
  <c r="B8388" i="119"/>
  <c r="B1723" i="125" l="1"/>
  <c r="D1722" i="125"/>
  <c r="A1722" i="125"/>
  <c r="D4192" i="124"/>
  <c r="A4192" i="124"/>
  <c r="B4193" i="124"/>
  <c r="B3826" i="124"/>
  <c r="D3825" i="124"/>
  <c r="A3825" i="124"/>
  <c r="B3461" i="124"/>
  <c r="D3460" i="124"/>
  <c r="A3460" i="124"/>
  <c r="A3216" i="123"/>
  <c r="D3216" i="123"/>
  <c r="B3217" i="123"/>
  <c r="B3665" i="123"/>
  <c r="D3664" i="123"/>
  <c r="A3664" i="123"/>
  <c r="D10072" i="119"/>
  <c r="B10073" i="119"/>
  <c r="A10073" i="119" s="1"/>
  <c r="D8021" i="119"/>
  <c r="A8021" i="119"/>
  <c r="B8022" i="119"/>
  <c r="A7653" i="119"/>
  <c r="D7653" i="119"/>
  <c r="B7654" i="119"/>
  <c r="D9562" i="119"/>
  <c r="B9563" i="119"/>
  <c r="A9563" i="119" s="1"/>
  <c r="A8388" i="119"/>
  <c r="B8389" i="119"/>
  <c r="D8388" i="119"/>
  <c r="A7287" i="119"/>
  <c r="B7288" i="119"/>
  <c r="D7287" i="119"/>
  <c r="D8749" i="119"/>
  <c r="B8750" i="119"/>
  <c r="A8749" i="119"/>
  <c r="A1723" i="125" l="1"/>
  <c r="B1724" i="125"/>
  <c r="D1723" i="125"/>
  <c r="B4194" i="124"/>
  <c r="D4193" i="124"/>
  <c r="A4193" i="124"/>
  <c r="D3826" i="124"/>
  <c r="A3826" i="124"/>
  <c r="B3827" i="124"/>
  <c r="B3462" i="124"/>
  <c r="D3461" i="124"/>
  <c r="A3461" i="124"/>
  <c r="B3218" i="123"/>
  <c r="D3217" i="123"/>
  <c r="A3217" i="123"/>
  <c r="D3665" i="123"/>
  <c r="A3665" i="123"/>
  <c r="B3666" i="123"/>
  <c r="B10074" i="119"/>
  <c r="A10074" i="119" s="1"/>
  <c r="D10073" i="119"/>
  <c r="B7289" i="119"/>
  <c r="D7288" i="119"/>
  <c r="A7288" i="119"/>
  <c r="D8389" i="119"/>
  <c r="A8389" i="119"/>
  <c r="B8390" i="119"/>
  <c r="B7655" i="119"/>
  <c r="D7654" i="119"/>
  <c r="A7654" i="119"/>
  <c r="B9564" i="119"/>
  <c r="A9564" i="119" s="1"/>
  <c r="D9563" i="119"/>
  <c r="B8023" i="119"/>
  <c r="D8022" i="119"/>
  <c r="A8022" i="119"/>
  <c r="B8751" i="119"/>
  <c r="D8750" i="119"/>
  <c r="A8750" i="119"/>
  <c r="D1724" i="125" l="1"/>
  <c r="A1724" i="125"/>
  <c r="B3828" i="124"/>
  <c r="D3827" i="124"/>
  <c r="A3827" i="124"/>
  <c r="B3463" i="124"/>
  <c r="D3462" i="124"/>
  <c r="A3462" i="124"/>
  <c r="D4194" i="124"/>
  <c r="A4194" i="124"/>
  <c r="B4195" i="124"/>
  <c r="B3667" i="123"/>
  <c r="D3666" i="123"/>
  <c r="A3666" i="123"/>
  <c r="A3218" i="123"/>
  <c r="B3219" i="123"/>
  <c r="D3218" i="123"/>
  <c r="D10074" i="119"/>
  <c r="B10075" i="119"/>
  <c r="A10075" i="119" s="1"/>
  <c r="D9564" i="119"/>
  <c r="B9565" i="119"/>
  <c r="A9565" i="119" s="1"/>
  <c r="A7289" i="119"/>
  <c r="B7290" i="119"/>
  <c r="D7289" i="119"/>
  <c r="D8023" i="119"/>
  <c r="A8023" i="119"/>
  <c r="B8024" i="119"/>
  <c r="D8751" i="119"/>
  <c r="B8752" i="119"/>
  <c r="A8751" i="119"/>
  <c r="A7655" i="119"/>
  <c r="D7655" i="119"/>
  <c r="B7656" i="119"/>
  <c r="A8390" i="119"/>
  <c r="B8391" i="119"/>
  <c r="D8390" i="119"/>
  <c r="B3464" i="124" l="1"/>
  <c r="D3463" i="124"/>
  <c r="A3463" i="124"/>
  <c r="B3829" i="124"/>
  <c r="D3828" i="124"/>
  <c r="A3828" i="124"/>
  <c r="B4196" i="124"/>
  <c r="D4195" i="124"/>
  <c r="A4195" i="124"/>
  <c r="D3667" i="123"/>
  <c r="A3667" i="123"/>
  <c r="B3668" i="123"/>
  <c r="B3220" i="123"/>
  <c r="D3219" i="123"/>
  <c r="A3219" i="123"/>
  <c r="B10076" i="119"/>
  <c r="A10076" i="119" s="1"/>
  <c r="D10075" i="119"/>
  <c r="B7291" i="119"/>
  <c r="D7290" i="119"/>
  <c r="A7290" i="119"/>
  <c r="B9566" i="119"/>
  <c r="A9566" i="119" s="1"/>
  <c r="D9565" i="119"/>
  <c r="D8391" i="119"/>
  <c r="A8391" i="119"/>
  <c r="B8392" i="119"/>
  <c r="B8753" i="119"/>
  <c r="D8752" i="119"/>
  <c r="A8752" i="119"/>
  <c r="B7657" i="119"/>
  <c r="D7656" i="119"/>
  <c r="A7656" i="119"/>
  <c r="B8025" i="119"/>
  <c r="D8024" i="119"/>
  <c r="A8024" i="119"/>
  <c r="B3830" i="124" l="1"/>
  <c r="A3829" i="124"/>
  <c r="D3829" i="124"/>
  <c r="D4196" i="124"/>
  <c r="A4196" i="124"/>
  <c r="B4197" i="124"/>
  <c r="B3465" i="124"/>
  <c r="A3464" i="124"/>
  <c r="D3464" i="124"/>
  <c r="B3669" i="123"/>
  <c r="D3668" i="123"/>
  <c r="A3668" i="123"/>
  <c r="A3220" i="123"/>
  <c r="D3220" i="123"/>
  <c r="B3221" i="123"/>
  <c r="D10076" i="119"/>
  <c r="B10077" i="119"/>
  <c r="A10077" i="119" s="1"/>
  <c r="D8753" i="119"/>
  <c r="B8754" i="119"/>
  <c r="A8753" i="119"/>
  <c r="A8392" i="119"/>
  <c r="B8393" i="119"/>
  <c r="D8392" i="119"/>
  <c r="D9566" i="119"/>
  <c r="B9567" i="119"/>
  <c r="A9567" i="119" s="1"/>
  <c r="A7657" i="119"/>
  <c r="D7657" i="119"/>
  <c r="B7658" i="119"/>
  <c r="D8025" i="119"/>
  <c r="A8025" i="119"/>
  <c r="B8026" i="119"/>
  <c r="A7291" i="119"/>
  <c r="B7292" i="119"/>
  <c r="D7291" i="119"/>
  <c r="B3466" i="124" l="1"/>
  <c r="D3465" i="124"/>
  <c r="A3465" i="124"/>
  <c r="B4198" i="124"/>
  <c r="D4197" i="124"/>
  <c r="A4197" i="124"/>
  <c r="B3831" i="124"/>
  <c r="D3830" i="124"/>
  <c r="A3830" i="124"/>
  <c r="B3222" i="123"/>
  <c r="D3221" i="123"/>
  <c r="A3221" i="123"/>
  <c r="D3669" i="123"/>
  <c r="A3669" i="123"/>
  <c r="B3670" i="123"/>
  <c r="B10078" i="119"/>
  <c r="A10078" i="119" s="1"/>
  <c r="D10077" i="119"/>
  <c r="B8755" i="119"/>
  <c r="D8754" i="119"/>
  <c r="A8754" i="119"/>
  <c r="B9568" i="119"/>
  <c r="A9568" i="119" s="1"/>
  <c r="D9567" i="119"/>
  <c r="D8393" i="119"/>
  <c r="B8394" i="119"/>
  <c r="A8393" i="119"/>
  <c r="B8027" i="119"/>
  <c r="D8026" i="119"/>
  <c r="A8026" i="119"/>
  <c r="B7293" i="119"/>
  <c r="D7292" i="119"/>
  <c r="A7292" i="119"/>
  <c r="B7659" i="119"/>
  <c r="D7658" i="119"/>
  <c r="A7658" i="119"/>
  <c r="B3832" i="124" l="1"/>
  <c r="D3831" i="124"/>
  <c r="A3831" i="124"/>
  <c r="D4198" i="124"/>
  <c r="A4198" i="124"/>
  <c r="B4199" i="124"/>
  <c r="B3467" i="124"/>
  <c r="D3466" i="124"/>
  <c r="A3466" i="124"/>
  <c r="B3671" i="123"/>
  <c r="D3670" i="123"/>
  <c r="A3670" i="123"/>
  <c r="A3222" i="123"/>
  <c r="B3223" i="123"/>
  <c r="D3222" i="123"/>
  <c r="D10078" i="119"/>
  <c r="B10079" i="119"/>
  <c r="A10079" i="119" s="1"/>
  <c r="D9568" i="119"/>
  <c r="B9569" i="119"/>
  <c r="A9569" i="119" s="1"/>
  <c r="A7293" i="119"/>
  <c r="B7294" i="119"/>
  <c r="D7293" i="119"/>
  <c r="A8394" i="119"/>
  <c r="B8395" i="119"/>
  <c r="D8394" i="119"/>
  <c r="D8027" i="119"/>
  <c r="A8027" i="119"/>
  <c r="B8028" i="119"/>
  <c r="A7659" i="119"/>
  <c r="D7659" i="119"/>
  <c r="B7660" i="119"/>
  <c r="D8755" i="119"/>
  <c r="B8756" i="119"/>
  <c r="A8755" i="119"/>
  <c r="D3467" i="124" l="1"/>
  <c r="A3467" i="124"/>
  <c r="A3832" i="124"/>
  <c r="B3833" i="124"/>
  <c r="D3832" i="124"/>
  <c r="B4200" i="124"/>
  <c r="A4199" i="124"/>
  <c r="D4199" i="124"/>
  <c r="B3224" i="123"/>
  <c r="D3223" i="123"/>
  <c r="A3223" i="123"/>
  <c r="D3671" i="123"/>
  <c r="A3671" i="123"/>
  <c r="B3672" i="123"/>
  <c r="B10080" i="119"/>
  <c r="A10080" i="119" s="1"/>
  <c r="D10079" i="119"/>
  <c r="B7295" i="119"/>
  <c r="D7294" i="119"/>
  <c r="A7294" i="119"/>
  <c r="A8395" i="119"/>
  <c r="D8395" i="119"/>
  <c r="B8396" i="119"/>
  <c r="B9570" i="119"/>
  <c r="A9570" i="119" s="1"/>
  <c r="D9569" i="119"/>
  <c r="B7661" i="119"/>
  <c r="D7660" i="119"/>
  <c r="A7660" i="119"/>
  <c r="B8029" i="119"/>
  <c r="D8028" i="119"/>
  <c r="A8028" i="119"/>
  <c r="B8757" i="119"/>
  <c r="D8756" i="119"/>
  <c r="A8756" i="119"/>
  <c r="B3834" i="124" l="1"/>
  <c r="D3833" i="124"/>
  <c r="A3833" i="124"/>
  <c r="D4200" i="124"/>
  <c r="A4200" i="124"/>
  <c r="B4201" i="124"/>
  <c r="B3673" i="123"/>
  <c r="D3672" i="123"/>
  <c r="A3672" i="123"/>
  <c r="A3224" i="123"/>
  <c r="D3224" i="123"/>
  <c r="B3225" i="123"/>
  <c r="D10080" i="119"/>
  <c r="B10081" i="119"/>
  <c r="A10081" i="119" s="1"/>
  <c r="B8397" i="119"/>
  <c r="D8396" i="119"/>
  <c r="A8396" i="119"/>
  <c r="D9570" i="119"/>
  <c r="B9571" i="119"/>
  <c r="A9571" i="119" s="1"/>
  <c r="D8757" i="119"/>
  <c r="B8758" i="119"/>
  <c r="A8757" i="119"/>
  <c r="D8029" i="119"/>
  <c r="A8029" i="119"/>
  <c r="B8030" i="119"/>
  <c r="A7661" i="119"/>
  <c r="D7661" i="119"/>
  <c r="B7662" i="119"/>
  <c r="A7295" i="119"/>
  <c r="B7296" i="119"/>
  <c r="D7295" i="119"/>
  <c r="D4201" i="124" l="1"/>
  <c r="A4201" i="124"/>
  <c r="D3834" i="124"/>
  <c r="A3834" i="124"/>
  <c r="B3226" i="123"/>
  <c r="D3225" i="123"/>
  <c r="A3225" i="123"/>
  <c r="D3673" i="123"/>
  <c r="A3673" i="123"/>
  <c r="B3674" i="123"/>
  <c r="B10082" i="119"/>
  <c r="A10082" i="119" s="1"/>
  <c r="D10081" i="119"/>
  <c r="B8759" i="119"/>
  <c r="D8758" i="119"/>
  <c r="A8758" i="119"/>
  <c r="B9572" i="119"/>
  <c r="A9572" i="119" s="1"/>
  <c r="D9571" i="119"/>
  <c r="B7663" i="119"/>
  <c r="D7662" i="119"/>
  <c r="A7662" i="119"/>
  <c r="B7297" i="119"/>
  <c r="D7296" i="119"/>
  <c r="A7296" i="119"/>
  <c r="B8031" i="119"/>
  <c r="D8030" i="119"/>
  <c r="A8030" i="119"/>
  <c r="A8397" i="119"/>
  <c r="D8397" i="119"/>
  <c r="B8398" i="119"/>
  <c r="B3675" i="123" l="1"/>
  <c r="D3674" i="123"/>
  <c r="A3674" i="123"/>
  <c r="A3226" i="123"/>
  <c r="B3227" i="123"/>
  <c r="D3226" i="123"/>
  <c r="D10082" i="119"/>
  <c r="B10083" i="119"/>
  <c r="A10083" i="119" s="1"/>
  <c r="D8031" i="119"/>
  <c r="A8031" i="119"/>
  <c r="B8032" i="119"/>
  <c r="D9572" i="119"/>
  <c r="B9573" i="119"/>
  <c r="A9573" i="119" s="1"/>
  <c r="A7297" i="119"/>
  <c r="B7298" i="119"/>
  <c r="D7297" i="119"/>
  <c r="D8398" i="119"/>
  <c r="B8399" i="119"/>
  <c r="A8398" i="119"/>
  <c r="A7663" i="119"/>
  <c r="D7663" i="119"/>
  <c r="B7664" i="119"/>
  <c r="D8759" i="119"/>
  <c r="B8760" i="119"/>
  <c r="A8759" i="119"/>
  <c r="B3228" i="123" l="1"/>
  <c r="D3227" i="123"/>
  <c r="A3227" i="123"/>
  <c r="D3675" i="123"/>
  <c r="A3675" i="123"/>
  <c r="B3676" i="123"/>
  <c r="B10084" i="119"/>
  <c r="A10084" i="119" s="1"/>
  <c r="D10083" i="119"/>
  <c r="B9574" i="119"/>
  <c r="A9574" i="119" s="1"/>
  <c r="D9573" i="119"/>
  <c r="B7665" i="119"/>
  <c r="D7664" i="119"/>
  <c r="A7664" i="119"/>
  <c r="B8033" i="119"/>
  <c r="D8032" i="119"/>
  <c r="A8032" i="119"/>
  <c r="B8761" i="119"/>
  <c r="D8760" i="119"/>
  <c r="A8760" i="119"/>
  <c r="B7299" i="119"/>
  <c r="D7298" i="119"/>
  <c r="A7298" i="119"/>
  <c r="A8399" i="119"/>
  <c r="D8399" i="119"/>
  <c r="B8400" i="119"/>
  <c r="B3677" i="123" l="1"/>
  <c r="D3676" i="123"/>
  <c r="A3676" i="123"/>
  <c r="A3228" i="123"/>
  <c r="D3228" i="123"/>
  <c r="B3229" i="123"/>
  <c r="D10084" i="119"/>
  <c r="B10085" i="119"/>
  <c r="A10085" i="119" s="1"/>
  <c r="D8761" i="119"/>
  <c r="B8762" i="119"/>
  <c r="A8761" i="119"/>
  <c r="A7665" i="119"/>
  <c r="D7665" i="119"/>
  <c r="B7666" i="119"/>
  <c r="D8400" i="119"/>
  <c r="B8401" i="119"/>
  <c r="A8400" i="119"/>
  <c r="A7299" i="119"/>
  <c r="B7300" i="119"/>
  <c r="D7299" i="119"/>
  <c r="D8033" i="119"/>
  <c r="A8033" i="119"/>
  <c r="B8034" i="119"/>
  <c r="D9574" i="119"/>
  <c r="B9575" i="119"/>
  <c r="A9575" i="119" s="1"/>
  <c r="B3230" i="123" l="1"/>
  <c r="D3229" i="123"/>
  <c r="A3229" i="123"/>
  <c r="D3677" i="123"/>
  <c r="A3677" i="123"/>
  <c r="B3678" i="123"/>
  <c r="B10086" i="119"/>
  <c r="A10086" i="119" s="1"/>
  <c r="D10085" i="119"/>
  <c r="B8763" i="119"/>
  <c r="A8762" i="119"/>
  <c r="D8762" i="119"/>
  <c r="A8401" i="119"/>
  <c r="D8401" i="119"/>
  <c r="B8402" i="119"/>
  <c r="B7667" i="119"/>
  <c r="D7666" i="119"/>
  <c r="A7666" i="119"/>
  <c r="B8035" i="119"/>
  <c r="D8034" i="119"/>
  <c r="A8034" i="119"/>
  <c r="B9576" i="119"/>
  <c r="A9576" i="119" s="1"/>
  <c r="D9575" i="119"/>
  <c r="B7301" i="119"/>
  <c r="D7300" i="119"/>
  <c r="A7300" i="119"/>
  <c r="B3679" i="123" l="1"/>
  <c r="D3678" i="123"/>
  <c r="A3678" i="123"/>
  <c r="A3230" i="123"/>
  <c r="B3231" i="123"/>
  <c r="D3230" i="123"/>
  <c r="D10086" i="119"/>
  <c r="B10087" i="119"/>
  <c r="A10087" i="119" s="1"/>
  <c r="D8402" i="119"/>
  <c r="B8403" i="119"/>
  <c r="A8402" i="119"/>
  <c r="D9576" i="119"/>
  <c r="B9577" i="119"/>
  <c r="A9577" i="119" s="1"/>
  <c r="A7667" i="119"/>
  <c r="D7667" i="119"/>
  <c r="B7668" i="119"/>
  <c r="D8035" i="119"/>
  <c r="A8035" i="119"/>
  <c r="B8036" i="119"/>
  <c r="A7301" i="119"/>
  <c r="B7302" i="119"/>
  <c r="D7301" i="119"/>
  <c r="D8763" i="119"/>
  <c r="B8764" i="119"/>
  <c r="A8763" i="119"/>
  <c r="B3232" i="123" l="1"/>
  <c r="D3231" i="123"/>
  <c r="A3231" i="123"/>
  <c r="D3679" i="123"/>
  <c r="A3679" i="123"/>
  <c r="B3680" i="123"/>
  <c r="B10088" i="119"/>
  <c r="A10088" i="119" s="1"/>
  <c r="D10087" i="119"/>
  <c r="B7303" i="119"/>
  <c r="D7302" i="119"/>
  <c r="A7302" i="119"/>
  <c r="B8037" i="119"/>
  <c r="D8036" i="119"/>
  <c r="A8036" i="119"/>
  <c r="B8765" i="119"/>
  <c r="A8764" i="119"/>
  <c r="D8764" i="119"/>
  <c r="B7669" i="119"/>
  <c r="D7668" i="119"/>
  <c r="A7668" i="119"/>
  <c r="A8403" i="119"/>
  <c r="D8403" i="119"/>
  <c r="B8404" i="119"/>
  <c r="B9578" i="119"/>
  <c r="A9578" i="119" s="1"/>
  <c r="D9577" i="119"/>
  <c r="B3681" i="123" l="1"/>
  <c r="D3680" i="123"/>
  <c r="A3680" i="123"/>
  <c r="A3232" i="123"/>
  <c r="D3232" i="123"/>
  <c r="B3233" i="123"/>
  <c r="D10088" i="119"/>
  <c r="B10089" i="119"/>
  <c r="A10089" i="119" s="1"/>
  <c r="A7669" i="119"/>
  <c r="D7669" i="119"/>
  <c r="B7670" i="119"/>
  <c r="A7303" i="119"/>
  <c r="B7304" i="119"/>
  <c r="D7303" i="119"/>
  <c r="D8765" i="119"/>
  <c r="B8766" i="119"/>
  <c r="A8765" i="119"/>
  <c r="D9578" i="119"/>
  <c r="B9579" i="119"/>
  <c r="A9579" i="119" s="1"/>
  <c r="D8404" i="119"/>
  <c r="B8405" i="119"/>
  <c r="A8404" i="119"/>
  <c r="D8037" i="119"/>
  <c r="A8037" i="119"/>
  <c r="B8038" i="119"/>
  <c r="B3234" i="123" l="1"/>
  <c r="D3233" i="123"/>
  <c r="A3233" i="123"/>
  <c r="D3681" i="123"/>
  <c r="A3681" i="123"/>
  <c r="B3682" i="123"/>
  <c r="B10090" i="119"/>
  <c r="A10090" i="119" s="1"/>
  <c r="D10089" i="119"/>
  <c r="B8767" i="119"/>
  <c r="D8766" i="119"/>
  <c r="A8766" i="119"/>
  <c r="A8405" i="119"/>
  <c r="D8405" i="119"/>
  <c r="B8406" i="119"/>
  <c r="B7305" i="119"/>
  <c r="D7304" i="119"/>
  <c r="A7304" i="119"/>
  <c r="B9580" i="119"/>
  <c r="A9580" i="119" s="1"/>
  <c r="D9579" i="119"/>
  <c r="B7671" i="119"/>
  <c r="D7670" i="119"/>
  <c r="A7670" i="119"/>
  <c r="B8039" i="119"/>
  <c r="D8038" i="119"/>
  <c r="A8038" i="119"/>
  <c r="B3683" i="123" l="1"/>
  <c r="D3682" i="123"/>
  <c r="A3682" i="123"/>
  <c r="A3234" i="123"/>
  <c r="B3235" i="123"/>
  <c r="D3234" i="123"/>
  <c r="D10090" i="119"/>
  <c r="B10091" i="119"/>
  <c r="A10091" i="119" s="1"/>
  <c r="A7305" i="119"/>
  <c r="B7306" i="119"/>
  <c r="D7305" i="119"/>
  <c r="D8406" i="119"/>
  <c r="B8407" i="119"/>
  <c r="A8406" i="119"/>
  <c r="A7671" i="119"/>
  <c r="D7671" i="119"/>
  <c r="B7672" i="119"/>
  <c r="D9580" i="119"/>
  <c r="B9581" i="119"/>
  <c r="A9581" i="119" s="1"/>
  <c r="D8039" i="119"/>
  <c r="A8039" i="119"/>
  <c r="B8040" i="119"/>
  <c r="D8767" i="119"/>
  <c r="B8768" i="119"/>
  <c r="A8767" i="119"/>
  <c r="B3236" i="123" l="1"/>
  <c r="D3235" i="123"/>
  <c r="A3235" i="123"/>
  <c r="D3683" i="123"/>
  <c r="A3683" i="123"/>
  <c r="B3684" i="123"/>
  <c r="B10092" i="119"/>
  <c r="A10092" i="119" s="1"/>
  <c r="D10091" i="119"/>
  <c r="B8041" i="119"/>
  <c r="D8040" i="119"/>
  <c r="A8040" i="119"/>
  <c r="A8407" i="119"/>
  <c r="D8407" i="119"/>
  <c r="B8408" i="119"/>
  <c r="B7307" i="119"/>
  <c r="D7306" i="119"/>
  <c r="A7306" i="119"/>
  <c r="B7673" i="119"/>
  <c r="D7672" i="119"/>
  <c r="A7672" i="119"/>
  <c r="B8769" i="119"/>
  <c r="D8768" i="119"/>
  <c r="A8768" i="119"/>
  <c r="B9582" i="119"/>
  <c r="A9582" i="119" s="1"/>
  <c r="D9581" i="119"/>
  <c r="B3685" i="123" l="1"/>
  <c r="D3684" i="123"/>
  <c r="A3684" i="123"/>
  <c r="A3236" i="123"/>
  <c r="D3236" i="123"/>
  <c r="B3237" i="123"/>
  <c r="D10092" i="119"/>
  <c r="B10093" i="119"/>
  <c r="A10093" i="119" s="1"/>
  <c r="D8408" i="119"/>
  <c r="B8409" i="119"/>
  <c r="A8408" i="119"/>
  <c r="A7673" i="119"/>
  <c r="D7673" i="119"/>
  <c r="B7674" i="119"/>
  <c r="A7307" i="119"/>
  <c r="B7308" i="119"/>
  <c r="D7307" i="119"/>
  <c r="D8769" i="119"/>
  <c r="B8770" i="119"/>
  <c r="A8769" i="119"/>
  <c r="D9582" i="119"/>
  <c r="B9583" i="119"/>
  <c r="A9583" i="119" s="1"/>
  <c r="D8041" i="119"/>
  <c r="A8041" i="119"/>
  <c r="B8042" i="119"/>
  <c r="B3238" i="123" l="1"/>
  <c r="D3237" i="123"/>
  <c r="A3237" i="123"/>
  <c r="D3685" i="123"/>
  <c r="A3685" i="123"/>
  <c r="B3686" i="123"/>
  <c r="B10094" i="119"/>
  <c r="A10094" i="119" s="1"/>
  <c r="D10093" i="119"/>
  <c r="A8409" i="119"/>
  <c r="D8409" i="119"/>
  <c r="B8410" i="119"/>
  <c r="B7309" i="119"/>
  <c r="D7308" i="119"/>
  <c r="A7308" i="119"/>
  <c r="B9584" i="119"/>
  <c r="A9584" i="119" s="1"/>
  <c r="D9583" i="119"/>
  <c r="B7675" i="119"/>
  <c r="D7674" i="119"/>
  <c r="A7674" i="119"/>
  <c r="B8043" i="119"/>
  <c r="D8042" i="119"/>
  <c r="A8042" i="119"/>
  <c r="B8771" i="119"/>
  <c r="D8770" i="119"/>
  <c r="A8770" i="119"/>
  <c r="B3687" i="123" l="1"/>
  <c r="D3686" i="123"/>
  <c r="A3686" i="123"/>
  <c r="A3238" i="123"/>
  <c r="B3239" i="123"/>
  <c r="D3238" i="123"/>
  <c r="D10094" i="119"/>
  <c r="B10095" i="119"/>
  <c r="A10095" i="119" s="1"/>
  <c r="D8043" i="119"/>
  <c r="A8043" i="119"/>
  <c r="B8044" i="119"/>
  <c r="A7675" i="119"/>
  <c r="D7675" i="119"/>
  <c r="B7676" i="119"/>
  <c r="A7309" i="119"/>
  <c r="B7310" i="119"/>
  <c r="D7309" i="119"/>
  <c r="D8410" i="119"/>
  <c r="B8411" i="119"/>
  <c r="A8410" i="119"/>
  <c r="D9584" i="119"/>
  <c r="B9585" i="119"/>
  <c r="A9585" i="119" s="1"/>
  <c r="D8771" i="119"/>
  <c r="B8772" i="119"/>
  <c r="A8771" i="119"/>
  <c r="B3240" i="123" l="1"/>
  <c r="D3239" i="123"/>
  <c r="A3239" i="123"/>
  <c r="D3687" i="123"/>
  <c r="A3687" i="123"/>
  <c r="B3688" i="123"/>
  <c r="B10096" i="119"/>
  <c r="A10096" i="119" s="1"/>
  <c r="D10095" i="119"/>
  <c r="B7311" i="119"/>
  <c r="D7310" i="119"/>
  <c r="A7310" i="119"/>
  <c r="B8045" i="119"/>
  <c r="D8044" i="119"/>
  <c r="A8044" i="119"/>
  <c r="B8773" i="119"/>
  <c r="D8772" i="119"/>
  <c r="A8772" i="119"/>
  <c r="B9586" i="119"/>
  <c r="A9586" i="119" s="1"/>
  <c r="D9585" i="119"/>
  <c r="A8411" i="119"/>
  <c r="D8411" i="119"/>
  <c r="B8412" i="119"/>
  <c r="B7677" i="119"/>
  <c r="D7676" i="119"/>
  <c r="A7676" i="119"/>
  <c r="B3689" i="123" l="1"/>
  <c r="D3688" i="123"/>
  <c r="A3688" i="123"/>
  <c r="A3240" i="123"/>
  <c r="D3240" i="123"/>
  <c r="B3241" i="123"/>
  <c r="D10096" i="119"/>
  <c r="B10097" i="119"/>
  <c r="A10097" i="119" s="1"/>
  <c r="D8412" i="119"/>
  <c r="B8413" i="119"/>
  <c r="A8412" i="119"/>
  <c r="A7311" i="119"/>
  <c r="B7312" i="119"/>
  <c r="D7311" i="119"/>
  <c r="D8045" i="119"/>
  <c r="A8045" i="119"/>
  <c r="B8046" i="119"/>
  <c r="D8773" i="119"/>
  <c r="B8774" i="119"/>
  <c r="A8773" i="119"/>
  <c r="D9586" i="119"/>
  <c r="B9587" i="119"/>
  <c r="A9587" i="119" s="1"/>
  <c r="A7677" i="119"/>
  <c r="D7677" i="119"/>
  <c r="B7678" i="119"/>
  <c r="B3242" i="123" l="1"/>
  <c r="D3241" i="123"/>
  <c r="A3241" i="123"/>
  <c r="D3689" i="123"/>
  <c r="A3689" i="123"/>
  <c r="B3690" i="123"/>
  <c r="B10098" i="119"/>
  <c r="A10098" i="119" s="1"/>
  <c r="D10097" i="119"/>
  <c r="B7313" i="119"/>
  <c r="D7312" i="119"/>
  <c r="A7312" i="119"/>
  <c r="B7679" i="119"/>
  <c r="D7678" i="119"/>
  <c r="A7678" i="119"/>
  <c r="B8047" i="119"/>
  <c r="D8046" i="119"/>
  <c r="A8046" i="119"/>
  <c r="A8413" i="119"/>
  <c r="D8413" i="119"/>
  <c r="B8414" i="119"/>
  <c r="B9588" i="119"/>
  <c r="A9588" i="119" s="1"/>
  <c r="D9587" i="119"/>
  <c r="B8775" i="119"/>
  <c r="D8774" i="119"/>
  <c r="A8774" i="119"/>
  <c r="B3691" i="123" l="1"/>
  <c r="D3690" i="123"/>
  <c r="A3690" i="123"/>
  <c r="A3242" i="123"/>
  <c r="B3243" i="123"/>
  <c r="D3242" i="123"/>
  <c r="D10098" i="119"/>
  <c r="B10099" i="119"/>
  <c r="A10099" i="119" s="1"/>
  <c r="D8775" i="119"/>
  <c r="B8776" i="119"/>
  <c r="A8775" i="119"/>
  <c r="D8047" i="119"/>
  <c r="A8047" i="119"/>
  <c r="B8048" i="119"/>
  <c r="A7679" i="119"/>
  <c r="D7679" i="119"/>
  <c r="B7680" i="119"/>
  <c r="D9588" i="119"/>
  <c r="B9589" i="119"/>
  <c r="A9589" i="119" s="1"/>
  <c r="D8414" i="119"/>
  <c r="B8415" i="119"/>
  <c r="A8414" i="119"/>
  <c r="A7313" i="119"/>
  <c r="B7314" i="119"/>
  <c r="D7313" i="119"/>
  <c r="B3244" i="123" l="1"/>
  <c r="D3243" i="123"/>
  <c r="A3243" i="123"/>
  <c r="D3691" i="123"/>
  <c r="A3691" i="123"/>
  <c r="B3692" i="123"/>
  <c r="B10100" i="119"/>
  <c r="A10100" i="119" s="1"/>
  <c r="D10099" i="119"/>
  <c r="B8049" i="119"/>
  <c r="D8048" i="119"/>
  <c r="A8048" i="119"/>
  <c r="B9590" i="119"/>
  <c r="A9590" i="119" s="1"/>
  <c r="D9589" i="119"/>
  <c r="B8777" i="119"/>
  <c r="D8776" i="119"/>
  <c r="A8776" i="119"/>
  <c r="B7315" i="119"/>
  <c r="D7314" i="119"/>
  <c r="A7314" i="119"/>
  <c r="A8415" i="119"/>
  <c r="D8415" i="119"/>
  <c r="B8416" i="119"/>
  <c r="B7681" i="119"/>
  <c r="D7680" i="119"/>
  <c r="A7680" i="119"/>
  <c r="B3693" i="123" l="1"/>
  <c r="D3692" i="123"/>
  <c r="A3692" i="123"/>
  <c r="A3244" i="123"/>
  <c r="D3244" i="123"/>
  <c r="B3245" i="123"/>
  <c r="D10100" i="119"/>
  <c r="B10101" i="119"/>
  <c r="A10101" i="119" s="1"/>
  <c r="D8416" i="119"/>
  <c r="B8417" i="119"/>
  <c r="A8416" i="119"/>
  <c r="D8777" i="119"/>
  <c r="B8778" i="119"/>
  <c r="A8777" i="119"/>
  <c r="A7315" i="119"/>
  <c r="B7316" i="119"/>
  <c r="D7315" i="119"/>
  <c r="D9590" i="119"/>
  <c r="B9591" i="119"/>
  <c r="A9591" i="119" s="1"/>
  <c r="A7681" i="119"/>
  <c r="D7681" i="119"/>
  <c r="B7682" i="119"/>
  <c r="D8049" i="119"/>
  <c r="A8049" i="119"/>
  <c r="B8050" i="119"/>
  <c r="B3246" i="123" l="1"/>
  <c r="A3245" i="123"/>
  <c r="D3245" i="123"/>
  <c r="D3693" i="123"/>
  <c r="A3693" i="123"/>
  <c r="B3694" i="123"/>
  <c r="B10102" i="119"/>
  <c r="A10102" i="119" s="1"/>
  <c r="D10101" i="119"/>
  <c r="B9592" i="119"/>
  <c r="A9592" i="119" s="1"/>
  <c r="D9591" i="119"/>
  <c r="B7683" i="119"/>
  <c r="D7682" i="119"/>
  <c r="A7682" i="119"/>
  <c r="A8417" i="119"/>
  <c r="D8417" i="119"/>
  <c r="B8418" i="119"/>
  <c r="B8051" i="119"/>
  <c r="D8050" i="119"/>
  <c r="A8050" i="119"/>
  <c r="B8779" i="119"/>
  <c r="A8778" i="119"/>
  <c r="D8778" i="119"/>
  <c r="B7317" i="119"/>
  <c r="D7316" i="119"/>
  <c r="A7316" i="119"/>
  <c r="B3695" i="123" l="1"/>
  <c r="D3694" i="123"/>
  <c r="A3694" i="123"/>
  <c r="A3246" i="123"/>
  <c r="B3247" i="123"/>
  <c r="D3246" i="123"/>
  <c r="D10102" i="119"/>
  <c r="B10103" i="119"/>
  <c r="A10103" i="119" s="1"/>
  <c r="D8418" i="119"/>
  <c r="B8419" i="119"/>
  <c r="A8418" i="119"/>
  <c r="D9592" i="119"/>
  <c r="B9593" i="119"/>
  <c r="A9593" i="119" s="1"/>
  <c r="A7683" i="119"/>
  <c r="D7683" i="119"/>
  <c r="B7684" i="119"/>
  <c r="D8051" i="119"/>
  <c r="A8051" i="119"/>
  <c r="B8052" i="119"/>
  <c r="A7317" i="119"/>
  <c r="B7318" i="119"/>
  <c r="D7317" i="119"/>
  <c r="D8779" i="119"/>
  <c r="B8780" i="119"/>
  <c r="A8779" i="119"/>
  <c r="B3248" i="123" l="1"/>
  <c r="A3247" i="123"/>
  <c r="D3247" i="123"/>
  <c r="D3695" i="123"/>
  <c r="A3695" i="123"/>
  <c r="B3696" i="123"/>
  <c r="B10104" i="119"/>
  <c r="A10104" i="119" s="1"/>
  <c r="D10103" i="119"/>
  <c r="B8053" i="119"/>
  <c r="D8052" i="119"/>
  <c r="A8052" i="119"/>
  <c r="B9594" i="119"/>
  <c r="A9594" i="119" s="1"/>
  <c r="D9593" i="119"/>
  <c r="A8780" i="119"/>
  <c r="D8780" i="119"/>
  <c r="B7685" i="119"/>
  <c r="D7684" i="119"/>
  <c r="A7684" i="119"/>
  <c r="A8419" i="119"/>
  <c r="D8419" i="119"/>
  <c r="B8420" i="119"/>
  <c r="B7319" i="119"/>
  <c r="D7318" i="119"/>
  <c r="A7318" i="119"/>
  <c r="B3697" i="123" l="1"/>
  <c r="D3696" i="123"/>
  <c r="A3696" i="123"/>
  <c r="A3248" i="123"/>
  <c r="B3249" i="123"/>
  <c r="D3248" i="123"/>
  <c r="D10104" i="119"/>
  <c r="B10105" i="119"/>
  <c r="A10105" i="119" s="1"/>
  <c r="D8420" i="119"/>
  <c r="B8421" i="119"/>
  <c r="A8420" i="119"/>
  <c r="D9594" i="119"/>
  <c r="B9595" i="119"/>
  <c r="A9595" i="119" s="1"/>
  <c r="A7319" i="119"/>
  <c r="B7320" i="119"/>
  <c r="D7319" i="119"/>
  <c r="A7685" i="119"/>
  <c r="D7685" i="119"/>
  <c r="B7686" i="119"/>
  <c r="D8053" i="119"/>
  <c r="A8053" i="119"/>
  <c r="B8054" i="119"/>
  <c r="B3250" i="123" l="1"/>
  <c r="D3249" i="123"/>
  <c r="A3249" i="123"/>
  <c r="D3697" i="123"/>
  <c r="A3697" i="123"/>
  <c r="B3698" i="123"/>
  <c r="B10106" i="119"/>
  <c r="A10106" i="119" s="1"/>
  <c r="D10105" i="119"/>
  <c r="A8421" i="119"/>
  <c r="D8421" i="119"/>
  <c r="B8422" i="119"/>
  <c r="B9596" i="119"/>
  <c r="A9596" i="119" s="1"/>
  <c r="D9595" i="119"/>
  <c r="B8055" i="119"/>
  <c r="D8054" i="119"/>
  <c r="A8054" i="119"/>
  <c r="B7687" i="119"/>
  <c r="D7686" i="119"/>
  <c r="A7686" i="119"/>
  <c r="B7321" i="119"/>
  <c r="D7320" i="119"/>
  <c r="A7320" i="119"/>
  <c r="B3699" i="123" l="1"/>
  <c r="D3698" i="123"/>
  <c r="A3698" i="123"/>
  <c r="A3250" i="123"/>
  <c r="D3250" i="123"/>
  <c r="B3251" i="123"/>
  <c r="D10106" i="119"/>
  <c r="B10107" i="119"/>
  <c r="A10107" i="119" s="1"/>
  <c r="D8055" i="119"/>
  <c r="A8055" i="119"/>
  <c r="B8056" i="119"/>
  <c r="D9596" i="119"/>
  <c r="B9597" i="119"/>
  <c r="A9597" i="119" s="1"/>
  <c r="D8422" i="119"/>
  <c r="B8423" i="119"/>
  <c r="A8422" i="119"/>
  <c r="A7687" i="119"/>
  <c r="D7687" i="119"/>
  <c r="B7688" i="119"/>
  <c r="A7321" i="119"/>
  <c r="B7322" i="119"/>
  <c r="D7321" i="119"/>
  <c r="B3252" i="123" l="1"/>
  <c r="A3251" i="123"/>
  <c r="D3251" i="123"/>
  <c r="D3699" i="123"/>
  <c r="A3699" i="123"/>
  <c r="B3700" i="123"/>
  <c r="B10108" i="119"/>
  <c r="A10108" i="119" s="1"/>
  <c r="D10107" i="119"/>
  <c r="B7689" i="119"/>
  <c r="D7688" i="119"/>
  <c r="A7688" i="119"/>
  <c r="A8423" i="119"/>
  <c r="D8423" i="119"/>
  <c r="B8424" i="119"/>
  <c r="B8057" i="119"/>
  <c r="D8056" i="119"/>
  <c r="A8056" i="119"/>
  <c r="B9598" i="119"/>
  <c r="A9598" i="119" s="1"/>
  <c r="D9597" i="119"/>
  <c r="B7323" i="119"/>
  <c r="D7322" i="119"/>
  <c r="A7322" i="119"/>
  <c r="B3701" i="123" l="1"/>
  <c r="D3700" i="123"/>
  <c r="A3700" i="123"/>
  <c r="A3252" i="123"/>
  <c r="B3253" i="123"/>
  <c r="D3252" i="123"/>
  <c r="D10108" i="119"/>
  <c r="B10109" i="119"/>
  <c r="A10109" i="119" s="1"/>
  <c r="D9598" i="119"/>
  <c r="B9599" i="119"/>
  <c r="A9599" i="119" s="1"/>
  <c r="A7323" i="119"/>
  <c r="B7324" i="119"/>
  <c r="D7323" i="119"/>
  <c r="A7689" i="119"/>
  <c r="D7689" i="119"/>
  <c r="B7690" i="119"/>
  <c r="D8057" i="119"/>
  <c r="A8057" i="119"/>
  <c r="B8058" i="119"/>
  <c r="D8424" i="119"/>
  <c r="B8425" i="119"/>
  <c r="A8424" i="119"/>
  <c r="B3254" i="123" l="1"/>
  <c r="D3253" i="123"/>
  <c r="A3253" i="123"/>
  <c r="D3701" i="123"/>
  <c r="A3701" i="123"/>
  <c r="B3702" i="123"/>
  <c r="B10110" i="119"/>
  <c r="A10110" i="119" s="1"/>
  <c r="D10109" i="119"/>
  <c r="B7325" i="119"/>
  <c r="D7324" i="119"/>
  <c r="A7324" i="119"/>
  <c r="A8425" i="119"/>
  <c r="D8425" i="119"/>
  <c r="B8426" i="119"/>
  <c r="B9600" i="119"/>
  <c r="A9600" i="119" s="1"/>
  <c r="D9599" i="119"/>
  <c r="B8059" i="119"/>
  <c r="D8058" i="119"/>
  <c r="A8058" i="119"/>
  <c r="B7691" i="119"/>
  <c r="D7690" i="119"/>
  <c r="A7690" i="119"/>
  <c r="B3703" i="123" l="1"/>
  <c r="D3702" i="123"/>
  <c r="A3702" i="123"/>
  <c r="A3254" i="123"/>
  <c r="B3255" i="123"/>
  <c r="D3254" i="123"/>
  <c r="D10110" i="119"/>
  <c r="B10111" i="119"/>
  <c r="A10111" i="119" s="1"/>
  <c r="D8059" i="119"/>
  <c r="A8059" i="119"/>
  <c r="B8060" i="119"/>
  <c r="A7691" i="119"/>
  <c r="D7691" i="119"/>
  <c r="B7692" i="119"/>
  <c r="D8426" i="119"/>
  <c r="B8427" i="119"/>
  <c r="A8426" i="119"/>
  <c r="A7325" i="119"/>
  <c r="B7326" i="119"/>
  <c r="D7325" i="119"/>
  <c r="D9600" i="119"/>
  <c r="B9601" i="119"/>
  <c r="A9601" i="119" s="1"/>
  <c r="B3256" i="123" l="1"/>
  <c r="D3255" i="123"/>
  <c r="A3255" i="123"/>
  <c r="D3703" i="123"/>
  <c r="A3703" i="123"/>
  <c r="B3704" i="123"/>
  <c r="B10112" i="119"/>
  <c r="A10112" i="119" s="1"/>
  <c r="D10111" i="119"/>
  <c r="B8061" i="119"/>
  <c r="D8060" i="119"/>
  <c r="A8060" i="119"/>
  <c r="B9602" i="119"/>
  <c r="A9602" i="119" s="1"/>
  <c r="D9601" i="119"/>
  <c r="A8427" i="119"/>
  <c r="D8427" i="119"/>
  <c r="B8428" i="119"/>
  <c r="B7327" i="119"/>
  <c r="D7326" i="119"/>
  <c r="A7326" i="119"/>
  <c r="B7693" i="119"/>
  <c r="D7692" i="119"/>
  <c r="A7692" i="119"/>
  <c r="B3705" i="123" l="1"/>
  <c r="D3704" i="123"/>
  <c r="A3704" i="123"/>
  <c r="D3256" i="123"/>
  <c r="A3256" i="123"/>
  <c r="B3257" i="123"/>
  <c r="D10112" i="119"/>
  <c r="B10113" i="119"/>
  <c r="A10113" i="119" s="1"/>
  <c r="D9602" i="119"/>
  <c r="B9603" i="119"/>
  <c r="A9603" i="119" s="1"/>
  <c r="A7693" i="119"/>
  <c r="D7693" i="119"/>
  <c r="B7694" i="119"/>
  <c r="A7327" i="119"/>
  <c r="B7328" i="119"/>
  <c r="D7327" i="119"/>
  <c r="D8428" i="119"/>
  <c r="B8429" i="119"/>
  <c r="A8428" i="119"/>
  <c r="D8061" i="119"/>
  <c r="A8061" i="119"/>
  <c r="B8062" i="119"/>
  <c r="B3258" i="123" l="1"/>
  <c r="A3257" i="123"/>
  <c r="D3257" i="123"/>
  <c r="D3705" i="123"/>
  <c r="A3705" i="123"/>
  <c r="B3706" i="123"/>
  <c r="B10114" i="119"/>
  <c r="A10114" i="119" s="1"/>
  <c r="D10113" i="119"/>
  <c r="B9604" i="119"/>
  <c r="A9604" i="119" s="1"/>
  <c r="D9603" i="119"/>
  <c r="A8429" i="119"/>
  <c r="D8429" i="119"/>
  <c r="B8430" i="119"/>
  <c r="B8063" i="119"/>
  <c r="D8062" i="119"/>
  <c r="A8062" i="119"/>
  <c r="B7695" i="119"/>
  <c r="D7694" i="119"/>
  <c r="A7694" i="119"/>
  <c r="B7329" i="119"/>
  <c r="D7328" i="119"/>
  <c r="A7328" i="119"/>
  <c r="B3707" i="123" l="1"/>
  <c r="D3706" i="123"/>
  <c r="A3706" i="123"/>
  <c r="D3258" i="123"/>
  <c r="A3258" i="123"/>
  <c r="B3259" i="123"/>
  <c r="D10114" i="119"/>
  <c r="B10115" i="119"/>
  <c r="A10115" i="119" s="1"/>
  <c r="A7695" i="119"/>
  <c r="D7695" i="119"/>
  <c r="B7696" i="119"/>
  <c r="D8430" i="119"/>
  <c r="B8431" i="119"/>
  <c r="A8430" i="119"/>
  <c r="D8063" i="119"/>
  <c r="A8063" i="119"/>
  <c r="B8064" i="119"/>
  <c r="A7329" i="119"/>
  <c r="B7330" i="119"/>
  <c r="D7329" i="119"/>
  <c r="D9604" i="119"/>
  <c r="B9605" i="119"/>
  <c r="A9605" i="119" s="1"/>
  <c r="B3260" i="123" l="1"/>
  <c r="A3259" i="123"/>
  <c r="D3259" i="123"/>
  <c r="D3707" i="123"/>
  <c r="A3707" i="123"/>
  <c r="B3708" i="123"/>
  <c r="B10116" i="119"/>
  <c r="A10116" i="119" s="1"/>
  <c r="D10115" i="119"/>
  <c r="A8431" i="119"/>
  <c r="D8431" i="119"/>
  <c r="B8432" i="119"/>
  <c r="B7697" i="119"/>
  <c r="D7696" i="119"/>
  <c r="A7696" i="119"/>
  <c r="B8065" i="119"/>
  <c r="D8064" i="119"/>
  <c r="A8064" i="119"/>
  <c r="B7331" i="119"/>
  <c r="D7330" i="119"/>
  <c r="A7330" i="119"/>
  <c r="B9606" i="119"/>
  <c r="A9606" i="119" s="1"/>
  <c r="D9605" i="119"/>
  <c r="B3709" i="123" l="1"/>
  <c r="D3708" i="123"/>
  <c r="A3708" i="123"/>
  <c r="D3260" i="123"/>
  <c r="A3260" i="123"/>
  <c r="B3261" i="123"/>
  <c r="D10116" i="119"/>
  <c r="B10117" i="119"/>
  <c r="A10117" i="119" s="1"/>
  <c r="D8065" i="119"/>
  <c r="A8065" i="119"/>
  <c r="B8066" i="119"/>
  <c r="A7697" i="119"/>
  <c r="D7697" i="119"/>
  <c r="B7698" i="119"/>
  <c r="D9606" i="119"/>
  <c r="B9607" i="119"/>
  <c r="A9607" i="119" s="1"/>
  <c r="D8432" i="119"/>
  <c r="B8433" i="119"/>
  <c r="A8432" i="119"/>
  <c r="A7331" i="119"/>
  <c r="B7332" i="119"/>
  <c r="D7331" i="119"/>
  <c r="B3262" i="123" l="1"/>
  <c r="A3261" i="123"/>
  <c r="D3261" i="123"/>
  <c r="D3709" i="123"/>
  <c r="A3709" i="123"/>
  <c r="B3710" i="123"/>
  <c r="B10118" i="119"/>
  <c r="A10118" i="119" s="1"/>
  <c r="D10117" i="119"/>
  <c r="B8067" i="119"/>
  <c r="D8066" i="119"/>
  <c r="A8066" i="119"/>
  <c r="B9608" i="119"/>
  <c r="A9608" i="119" s="1"/>
  <c r="D9607" i="119"/>
  <c r="B7333" i="119"/>
  <c r="D7332" i="119"/>
  <c r="A7332" i="119"/>
  <c r="A8433" i="119"/>
  <c r="D8433" i="119"/>
  <c r="B8434" i="119"/>
  <c r="B7699" i="119"/>
  <c r="D7698" i="119"/>
  <c r="A7698" i="119"/>
  <c r="B3711" i="123" l="1"/>
  <c r="D3710" i="123"/>
  <c r="A3710" i="123"/>
  <c r="D3262" i="123"/>
  <c r="A3262" i="123"/>
  <c r="B3263" i="123"/>
  <c r="D10118" i="119"/>
  <c r="B10119" i="119"/>
  <c r="A10119" i="119" s="1"/>
  <c r="D9608" i="119"/>
  <c r="B9609" i="119"/>
  <c r="A9609" i="119" s="1"/>
  <c r="A7699" i="119"/>
  <c r="D7699" i="119"/>
  <c r="B7700" i="119"/>
  <c r="D8067" i="119"/>
  <c r="A8067" i="119"/>
  <c r="B8068" i="119"/>
  <c r="D8434" i="119"/>
  <c r="B8435" i="119"/>
  <c r="A8434" i="119"/>
  <c r="A7333" i="119"/>
  <c r="B7334" i="119"/>
  <c r="D7333" i="119"/>
  <c r="B3264" i="123" l="1"/>
  <c r="D3263" i="123"/>
  <c r="A3263" i="123"/>
  <c r="D3711" i="123"/>
  <c r="A3711" i="123"/>
  <c r="B3712" i="123"/>
  <c r="B10120" i="119"/>
  <c r="A10120" i="119" s="1"/>
  <c r="D10119" i="119"/>
  <c r="B9610" i="119"/>
  <c r="A9610" i="119" s="1"/>
  <c r="D9609" i="119"/>
  <c r="B7335" i="119"/>
  <c r="D7334" i="119"/>
  <c r="A7334" i="119"/>
  <c r="B7701" i="119"/>
  <c r="D7700" i="119"/>
  <c r="A7700" i="119"/>
  <c r="B8069" i="119"/>
  <c r="D8068" i="119"/>
  <c r="A8068" i="119"/>
  <c r="A8435" i="119"/>
  <c r="D8435" i="119"/>
  <c r="B8436" i="119"/>
  <c r="B3713" i="123" l="1"/>
  <c r="D3712" i="123"/>
  <c r="A3712" i="123"/>
  <c r="D3264" i="123"/>
  <c r="A3264" i="123"/>
  <c r="B3265" i="123"/>
  <c r="D10120" i="119"/>
  <c r="B10121" i="119"/>
  <c r="A10121" i="119" s="1"/>
  <c r="D8436" i="119"/>
  <c r="B8437" i="119"/>
  <c r="A8436" i="119"/>
  <c r="A7335" i="119"/>
  <c r="B7336" i="119"/>
  <c r="D7335" i="119"/>
  <c r="D9610" i="119"/>
  <c r="B9611" i="119"/>
  <c r="A9611" i="119" s="1"/>
  <c r="D8069" i="119"/>
  <c r="A8069" i="119"/>
  <c r="B8070" i="119"/>
  <c r="A7701" i="119"/>
  <c r="D7701" i="119"/>
  <c r="B7702" i="119"/>
  <c r="A3265" i="123" l="1"/>
  <c r="B3266" i="123"/>
  <c r="D3265" i="123"/>
  <c r="D3713" i="123"/>
  <c r="A3713" i="123"/>
  <c r="B3714" i="123"/>
  <c r="B10122" i="119"/>
  <c r="A10122" i="119" s="1"/>
  <c r="D10121" i="119"/>
  <c r="B7337" i="119"/>
  <c r="D7336" i="119"/>
  <c r="A7336" i="119"/>
  <c r="B7703" i="119"/>
  <c r="D7702" i="119"/>
  <c r="A7702" i="119"/>
  <c r="B8071" i="119"/>
  <c r="D8070" i="119"/>
  <c r="A8070" i="119"/>
  <c r="A8437" i="119"/>
  <c r="D8437" i="119"/>
  <c r="B8438" i="119"/>
  <c r="B9612" i="119"/>
  <c r="A9612" i="119" s="1"/>
  <c r="D9611" i="119"/>
  <c r="B3715" i="123" l="1"/>
  <c r="D3714" i="123"/>
  <c r="A3714" i="123"/>
  <c r="D3266" i="123"/>
  <c r="A3266" i="123"/>
  <c r="B3267" i="123"/>
  <c r="D10122" i="119"/>
  <c r="B10123" i="119"/>
  <c r="A10123" i="119" s="1"/>
  <c r="A7703" i="119"/>
  <c r="D7703" i="119"/>
  <c r="B7704" i="119"/>
  <c r="D9612" i="119"/>
  <c r="B9613" i="119"/>
  <c r="A9613" i="119" s="1"/>
  <c r="D8071" i="119"/>
  <c r="A8071" i="119"/>
  <c r="B8072" i="119"/>
  <c r="D8438" i="119"/>
  <c r="B8439" i="119"/>
  <c r="A8438" i="119"/>
  <c r="A7337" i="119"/>
  <c r="B7338" i="119"/>
  <c r="D7337" i="119"/>
  <c r="A3267" i="123" l="1"/>
  <c r="B3268" i="123"/>
  <c r="D3267" i="123"/>
  <c r="D3715" i="123"/>
  <c r="A3715" i="123"/>
  <c r="B3716" i="123"/>
  <c r="B10124" i="119"/>
  <c r="A10124" i="119" s="1"/>
  <c r="D10123" i="119"/>
  <c r="B7339" i="119"/>
  <c r="D7338" i="119"/>
  <c r="A7338" i="119"/>
  <c r="B8073" i="119"/>
  <c r="D8072" i="119"/>
  <c r="A8072" i="119"/>
  <c r="B7705" i="119"/>
  <c r="D7704" i="119"/>
  <c r="A7704" i="119"/>
  <c r="A8439" i="119"/>
  <c r="D8439" i="119"/>
  <c r="B8440" i="119"/>
  <c r="B9614" i="119"/>
  <c r="A9614" i="119" s="1"/>
  <c r="D9613" i="119"/>
  <c r="B3717" i="123" l="1"/>
  <c r="D3716" i="123"/>
  <c r="A3716" i="123"/>
  <c r="D3268" i="123"/>
  <c r="A3268" i="123"/>
  <c r="B3269" i="123"/>
  <c r="D10124" i="119"/>
  <c r="B10125" i="119"/>
  <c r="A10125" i="119" s="1"/>
  <c r="D9614" i="119"/>
  <c r="B9615" i="119"/>
  <c r="A9615" i="119" s="1"/>
  <c r="A7705" i="119"/>
  <c r="D7705" i="119"/>
  <c r="B7706" i="119"/>
  <c r="D8073" i="119"/>
  <c r="A8073" i="119"/>
  <c r="B8074" i="119"/>
  <c r="D8440" i="119"/>
  <c r="B8441" i="119"/>
  <c r="A8440" i="119"/>
  <c r="A7339" i="119"/>
  <c r="B7340" i="119"/>
  <c r="D7339" i="119"/>
  <c r="A3269" i="123" l="1"/>
  <c r="B3270" i="123"/>
  <c r="D3269" i="123"/>
  <c r="D3717" i="123"/>
  <c r="A3717" i="123"/>
  <c r="B3718" i="123"/>
  <c r="B10126" i="119"/>
  <c r="A10126" i="119" s="1"/>
  <c r="D10125" i="119"/>
  <c r="B9616" i="119"/>
  <c r="A9616" i="119" s="1"/>
  <c r="D9615" i="119"/>
  <c r="B7341" i="119"/>
  <c r="D7340" i="119"/>
  <c r="A7340" i="119"/>
  <c r="A8441" i="119"/>
  <c r="D8441" i="119"/>
  <c r="B8442" i="119"/>
  <c r="B7707" i="119"/>
  <c r="D7706" i="119"/>
  <c r="A7706" i="119"/>
  <c r="B8075" i="119"/>
  <c r="D8074" i="119"/>
  <c r="A8074" i="119"/>
  <c r="B3719" i="123" l="1"/>
  <c r="D3718" i="123"/>
  <c r="A3718" i="123"/>
  <c r="D3270" i="123"/>
  <c r="A3270" i="123"/>
  <c r="B3271" i="123"/>
  <c r="D10126" i="119"/>
  <c r="B10127" i="119"/>
  <c r="A10127" i="119" s="1"/>
  <c r="A7341" i="119"/>
  <c r="B7342" i="119"/>
  <c r="D7341" i="119"/>
  <c r="D8442" i="119"/>
  <c r="B8443" i="119"/>
  <c r="A8442" i="119"/>
  <c r="D8075" i="119"/>
  <c r="A8075" i="119"/>
  <c r="B8076" i="119"/>
  <c r="A7707" i="119"/>
  <c r="D7707" i="119"/>
  <c r="B7708" i="119"/>
  <c r="D9616" i="119"/>
  <c r="B9617" i="119"/>
  <c r="A9617" i="119" s="1"/>
  <c r="A3271" i="123" l="1"/>
  <c r="B3272" i="123"/>
  <c r="D3271" i="123"/>
  <c r="D3719" i="123"/>
  <c r="A3719" i="123"/>
  <c r="B3720" i="123"/>
  <c r="B10128" i="119"/>
  <c r="A10128" i="119" s="1"/>
  <c r="D10127" i="119"/>
  <c r="B9618" i="119"/>
  <c r="A9618" i="119" s="1"/>
  <c r="D9617" i="119"/>
  <c r="A8443" i="119"/>
  <c r="D8443" i="119"/>
  <c r="B8444" i="119"/>
  <c r="B8077" i="119"/>
  <c r="D8076" i="119"/>
  <c r="A8076" i="119"/>
  <c r="B7343" i="119"/>
  <c r="D7342" i="119"/>
  <c r="A7342" i="119"/>
  <c r="B7709" i="119"/>
  <c r="D7708" i="119"/>
  <c r="A7708" i="119"/>
  <c r="B3721" i="123" l="1"/>
  <c r="D3720" i="123"/>
  <c r="A3720" i="123"/>
  <c r="D3272" i="123"/>
  <c r="A3272" i="123"/>
  <c r="B3273" i="123"/>
  <c r="D10128" i="119"/>
  <c r="B10129" i="119"/>
  <c r="A10129" i="119" s="1"/>
  <c r="A7343" i="119"/>
  <c r="B7344" i="119"/>
  <c r="D7343" i="119"/>
  <c r="D8444" i="119"/>
  <c r="B8445" i="119"/>
  <c r="A8444" i="119"/>
  <c r="A7709" i="119"/>
  <c r="D7709" i="119"/>
  <c r="B7710" i="119"/>
  <c r="D8077" i="119"/>
  <c r="A8077" i="119"/>
  <c r="B8078" i="119"/>
  <c r="D9618" i="119"/>
  <c r="B9619" i="119"/>
  <c r="A9619" i="119" s="1"/>
  <c r="A3273" i="123" l="1"/>
  <c r="B3274" i="123"/>
  <c r="D3273" i="123"/>
  <c r="D3721" i="123"/>
  <c r="A3721" i="123"/>
  <c r="B3722" i="123"/>
  <c r="B10130" i="119"/>
  <c r="A10130" i="119" s="1"/>
  <c r="D10129" i="119"/>
  <c r="A8445" i="119"/>
  <c r="D8445" i="119"/>
  <c r="B8446" i="119"/>
  <c r="B7711" i="119"/>
  <c r="D7710" i="119"/>
  <c r="A7710" i="119"/>
  <c r="B9620" i="119"/>
  <c r="A9620" i="119" s="1"/>
  <c r="D9619" i="119"/>
  <c r="B8079" i="119"/>
  <c r="D8078" i="119"/>
  <c r="A8078" i="119"/>
  <c r="B7345" i="119"/>
  <c r="D7344" i="119"/>
  <c r="A7344" i="119"/>
  <c r="B3723" i="123" l="1"/>
  <c r="D3722" i="123"/>
  <c r="A3722" i="123"/>
  <c r="D3274" i="123"/>
  <c r="A3274" i="123"/>
  <c r="B3275" i="123"/>
  <c r="D10130" i="119"/>
  <c r="B10131" i="119"/>
  <c r="A10131" i="119" s="1"/>
  <c r="A7711" i="119"/>
  <c r="D7711" i="119"/>
  <c r="B7712" i="119"/>
  <c r="D8446" i="119"/>
  <c r="B8447" i="119"/>
  <c r="A8446" i="119"/>
  <c r="A7345" i="119"/>
  <c r="B7346" i="119"/>
  <c r="D7345" i="119"/>
  <c r="D9620" i="119"/>
  <c r="B9621" i="119"/>
  <c r="A9621" i="119" s="1"/>
  <c r="D8079" i="119"/>
  <c r="A8079" i="119"/>
  <c r="B8080" i="119"/>
  <c r="A3275" i="123" l="1"/>
  <c r="B3276" i="123"/>
  <c r="D3275" i="123"/>
  <c r="D3723" i="123"/>
  <c r="A3723" i="123"/>
  <c r="B3724" i="123"/>
  <c r="B10132" i="119"/>
  <c r="A10132" i="119" s="1"/>
  <c r="D10131" i="119"/>
  <c r="B8081" i="119"/>
  <c r="D8080" i="119"/>
  <c r="A8080" i="119"/>
  <c r="A8447" i="119"/>
  <c r="D8447" i="119"/>
  <c r="B8448" i="119"/>
  <c r="B7713" i="119"/>
  <c r="D7712" i="119"/>
  <c r="A7712" i="119"/>
  <c r="B9622" i="119"/>
  <c r="A9622" i="119" s="1"/>
  <c r="D9621" i="119"/>
  <c r="B7347" i="119"/>
  <c r="D7346" i="119"/>
  <c r="A7346" i="119"/>
  <c r="B3725" i="123" l="1"/>
  <c r="D3724" i="123"/>
  <c r="A3724" i="123"/>
  <c r="D3276" i="123"/>
  <c r="A3276" i="123"/>
  <c r="B3277" i="123"/>
  <c r="D10132" i="119"/>
  <c r="B10133" i="119"/>
  <c r="A10133" i="119" s="1"/>
  <c r="A7347" i="119"/>
  <c r="B7348" i="119"/>
  <c r="D7347" i="119"/>
  <c r="D8081" i="119"/>
  <c r="A8081" i="119"/>
  <c r="B8082" i="119"/>
  <c r="A7713" i="119"/>
  <c r="D7713" i="119"/>
  <c r="B7714" i="119"/>
  <c r="D9622" i="119"/>
  <c r="B9623" i="119"/>
  <c r="A9623" i="119" s="1"/>
  <c r="D8448" i="119"/>
  <c r="B8449" i="119"/>
  <c r="A8448" i="119"/>
  <c r="A3277" i="123" l="1"/>
  <c r="B3278" i="123"/>
  <c r="D3277" i="123"/>
  <c r="D3725" i="123"/>
  <c r="A3725" i="123"/>
  <c r="B3726" i="123"/>
  <c r="B10134" i="119"/>
  <c r="A10134" i="119" s="1"/>
  <c r="D10133" i="119"/>
  <c r="B7715" i="119"/>
  <c r="D7714" i="119"/>
  <c r="A7714" i="119"/>
  <c r="B9624" i="119"/>
  <c r="A9624" i="119" s="1"/>
  <c r="D9623" i="119"/>
  <c r="B7349" i="119"/>
  <c r="D7348" i="119"/>
  <c r="A7348" i="119"/>
  <c r="A8449" i="119"/>
  <c r="D8449" i="119"/>
  <c r="B8450" i="119"/>
  <c r="B8083" i="119"/>
  <c r="D8082" i="119"/>
  <c r="A8082" i="119"/>
  <c r="B3727" i="123" l="1"/>
  <c r="D3726" i="123"/>
  <c r="A3726" i="123"/>
  <c r="D3278" i="123"/>
  <c r="A3278" i="123"/>
  <c r="B3279" i="123"/>
  <c r="D10134" i="119"/>
  <c r="B10135" i="119"/>
  <c r="A10135" i="119" s="1"/>
  <c r="D8083" i="119"/>
  <c r="A8083" i="119"/>
  <c r="B8084" i="119"/>
  <c r="A7349" i="119"/>
  <c r="B7350" i="119"/>
  <c r="D7349" i="119"/>
  <c r="D9624" i="119"/>
  <c r="B9625" i="119"/>
  <c r="A9625" i="119" s="1"/>
  <c r="D8450" i="119"/>
  <c r="A8450" i="119"/>
  <c r="A7715" i="119"/>
  <c r="D7715" i="119"/>
  <c r="B7716" i="119"/>
  <c r="A3279" i="123" l="1"/>
  <c r="B3280" i="123"/>
  <c r="D3279" i="123"/>
  <c r="D3727" i="123"/>
  <c r="A3727" i="123"/>
  <c r="B3728" i="123"/>
  <c r="B10136" i="119"/>
  <c r="A10136" i="119" s="1"/>
  <c r="D10135" i="119"/>
  <c r="B7351" i="119"/>
  <c r="D7350" i="119"/>
  <c r="A7350" i="119"/>
  <c r="B9626" i="119"/>
  <c r="A9626" i="119" s="1"/>
  <c r="D9625" i="119"/>
  <c r="B8085" i="119"/>
  <c r="D8084" i="119"/>
  <c r="A8084" i="119"/>
  <c r="B7717" i="119"/>
  <c r="D7716" i="119"/>
  <c r="A7716" i="119"/>
  <c r="B3729" i="123" l="1"/>
  <c r="D3728" i="123"/>
  <c r="A3728" i="123"/>
  <c r="D3280" i="123"/>
  <c r="A3280" i="123"/>
  <c r="B3281" i="123"/>
  <c r="D10136" i="119"/>
  <c r="B10137" i="119"/>
  <c r="A10137" i="119" s="1"/>
  <c r="D9626" i="119"/>
  <c r="B9627" i="119"/>
  <c r="A9627" i="119" s="1"/>
  <c r="D8085" i="119"/>
  <c r="A8085" i="119"/>
  <c r="B8086" i="119"/>
  <c r="A7717" i="119"/>
  <c r="D7717" i="119"/>
  <c r="B7718" i="119"/>
  <c r="A7351" i="119"/>
  <c r="B7352" i="119"/>
  <c r="D7351" i="119"/>
  <c r="A3281" i="123" l="1"/>
  <c r="B3282" i="123"/>
  <c r="D3281" i="123"/>
  <c r="D3729" i="123"/>
  <c r="A3729" i="123"/>
  <c r="B3730" i="123"/>
  <c r="B10138" i="119"/>
  <c r="A10138" i="119" s="1"/>
  <c r="D10137" i="119"/>
  <c r="B8087" i="119"/>
  <c r="D8086" i="119"/>
  <c r="A8086" i="119"/>
  <c r="B7353" i="119"/>
  <c r="D7352" i="119"/>
  <c r="A7352" i="119"/>
  <c r="B9628" i="119"/>
  <c r="A9628" i="119" s="1"/>
  <c r="D9627" i="119"/>
  <c r="B7719" i="119"/>
  <c r="D7718" i="119"/>
  <c r="A7718" i="119"/>
  <c r="B3731" i="123" l="1"/>
  <c r="D3730" i="123"/>
  <c r="A3730" i="123"/>
  <c r="D3282" i="123"/>
  <c r="A3282" i="123"/>
  <c r="B3283" i="123"/>
  <c r="D10138" i="119"/>
  <c r="B10139" i="119"/>
  <c r="A10139" i="119" s="1"/>
  <c r="D8087" i="119"/>
  <c r="A8087" i="119"/>
  <c r="B8088" i="119"/>
  <c r="D9628" i="119"/>
  <c r="B9629" i="119"/>
  <c r="A9629" i="119" s="1"/>
  <c r="A7353" i="119"/>
  <c r="B7354" i="119"/>
  <c r="D7353" i="119"/>
  <c r="A7719" i="119"/>
  <c r="D7719" i="119"/>
  <c r="B7720" i="119"/>
  <c r="A3283" i="123" l="1"/>
  <c r="B3284" i="123"/>
  <c r="D3283" i="123"/>
  <c r="D3731" i="123"/>
  <c r="A3731" i="123"/>
  <c r="B3732" i="123"/>
  <c r="B10140" i="119"/>
  <c r="A10140" i="119" s="1"/>
  <c r="D10139" i="119"/>
  <c r="B7355" i="119"/>
  <c r="D7354" i="119"/>
  <c r="A7354" i="119"/>
  <c r="B9630" i="119"/>
  <c r="A9630" i="119" s="1"/>
  <c r="D9629" i="119"/>
  <c r="B8089" i="119"/>
  <c r="D8088" i="119"/>
  <c r="A8088" i="119"/>
  <c r="B7721" i="119"/>
  <c r="D7720" i="119"/>
  <c r="A7720" i="119"/>
  <c r="B3733" i="123" l="1"/>
  <c r="D3732" i="123"/>
  <c r="A3732" i="123"/>
  <c r="D3284" i="123"/>
  <c r="A3284" i="123"/>
  <c r="B3285" i="123"/>
  <c r="D10140" i="119"/>
  <c r="B10141" i="119"/>
  <c r="A10141" i="119" s="1"/>
  <c r="D9630" i="119"/>
  <c r="B9631" i="119"/>
  <c r="A9631" i="119" s="1"/>
  <c r="D8089" i="119"/>
  <c r="A8089" i="119"/>
  <c r="A7721" i="119"/>
  <c r="D7721" i="119"/>
  <c r="B7722" i="119"/>
  <c r="A7355" i="119"/>
  <c r="D7355" i="119"/>
  <c r="A3285" i="123" l="1"/>
  <c r="B3286" i="123"/>
  <c r="D3285" i="123"/>
  <c r="D3733" i="123"/>
  <c r="A3733" i="123"/>
  <c r="B3734" i="123"/>
  <c r="B10142" i="119"/>
  <c r="A10142" i="119" s="1"/>
  <c r="D10141" i="119"/>
  <c r="D7722" i="119"/>
  <c r="A7722" i="119"/>
  <c r="B9632" i="119"/>
  <c r="A9632" i="119" s="1"/>
  <c r="D9631" i="119"/>
  <c r="B3735" i="123" l="1"/>
  <c r="D3734" i="123"/>
  <c r="A3734" i="123"/>
  <c r="D3286" i="123"/>
  <c r="A3286" i="123"/>
  <c r="B3287" i="123"/>
  <c r="D10142" i="119"/>
  <c r="B10143" i="119"/>
  <c r="A10143" i="119" s="1"/>
  <c r="D9632" i="119"/>
  <c r="B9633" i="119"/>
  <c r="A9633" i="119" s="1"/>
  <c r="A3287" i="123" l="1"/>
  <c r="B3288" i="123"/>
  <c r="D3287" i="123"/>
  <c r="D3735" i="123"/>
  <c r="A3735" i="123"/>
  <c r="B3736" i="123"/>
  <c r="B10144" i="119"/>
  <c r="A10144" i="119" s="1"/>
  <c r="D10143" i="119"/>
  <c r="B9634" i="119"/>
  <c r="A9634" i="119" s="1"/>
  <c r="D9633" i="119"/>
  <c r="B3737" i="123" l="1"/>
  <c r="D3736" i="123"/>
  <c r="A3736" i="123"/>
  <c r="D3288" i="123"/>
  <c r="A3288" i="123"/>
  <c r="B3289" i="123"/>
  <c r="D10144" i="119"/>
  <c r="B10145" i="119"/>
  <c r="A10145" i="119" s="1"/>
  <c r="D9634" i="119"/>
  <c r="B9635" i="119"/>
  <c r="A9635" i="119" s="1"/>
  <c r="A3289" i="123" l="1"/>
  <c r="B3290" i="123"/>
  <c r="D3289" i="123"/>
  <c r="D3737" i="123"/>
  <c r="A3737" i="123"/>
  <c r="B3738" i="123"/>
  <c r="B10146" i="119"/>
  <c r="A10146" i="119" s="1"/>
  <c r="D10145" i="119"/>
  <c r="B9636" i="119"/>
  <c r="A9636" i="119" s="1"/>
  <c r="D9635" i="119"/>
  <c r="B3739" i="123" l="1"/>
  <c r="D3738" i="123"/>
  <c r="A3738" i="123"/>
  <c r="D3290" i="123"/>
  <c r="A3290" i="123"/>
  <c r="B3291" i="123"/>
  <c r="D10146" i="119"/>
  <c r="B10147" i="119"/>
  <c r="A10147" i="119" s="1"/>
  <c r="D9636" i="119"/>
  <c r="B9637" i="119"/>
  <c r="A9637" i="119" s="1"/>
  <c r="A3291" i="123" l="1"/>
  <c r="B3292" i="123"/>
  <c r="D3291" i="123"/>
  <c r="D3739" i="123"/>
  <c r="A3739" i="123"/>
  <c r="B3740" i="123"/>
  <c r="B10148" i="119"/>
  <c r="A10148" i="119" s="1"/>
  <c r="D10147" i="119"/>
  <c r="B9638" i="119"/>
  <c r="A9638" i="119" s="1"/>
  <c r="D9637" i="119"/>
  <c r="B3741" i="123" l="1"/>
  <c r="D3740" i="123"/>
  <c r="A3740" i="123"/>
  <c r="D3292" i="123"/>
  <c r="A3292" i="123"/>
  <c r="B3293" i="123"/>
  <c r="D10148" i="119"/>
  <c r="B10149" i="119"/>
  <c r="A10149" i="119" s="1"/>
  <c r="D9638" i="119"/>
  <c r="B9639" i="119"/>
  <c r="A9639" i="119" s="1"/>
  <c r="A3293" i="123" l="1"/>
  <c r="B3294" i="123"/>
  <c r="D3293" i="123"/>
  <c r="D3741" i="123"/>
  <c r="A3741" i="123"/>
  <c r="B3742" i="123"/>
  <c r="B10150" i="119"/>
  <c r="A10150" i="119" s="1"/>
  <c r="D10149" i="119"/>
  <c r="B9640" i="119"/>
  <c r="A9640" i="119" s="1"/>
  <c r="D9639" i="119"/>
  <c r="B3743" i="123" l="1"/>
  <c r="D3742" i="123"/>
  <c r="A3742" i="123"/>
  <c r="D3294" i="123"/>
  <c r="A3294" i="123"/>
  <c r="B3295" i="123"/>
  <c r="D10150" i="119"/>
  <c r="B10151" i="119"/>
  <c r="A10151" i="119" s="1"/>
  <c r="D9640" i="119"/>
  <c r="B9641" i="119"/>
  <c r="A9641" i="119" s="1"/>
  <c r="A3295" i="123" l="1"/>
  <c r="B3296" i="123"/>
  <c r="D3295" i="123"/>
  <c r="D3743" i="123"/>
  <c r="A3743" i="123"/>
  <c r="B3744" i="123"/>
  <c r="B10152" i="119"/>
  <c r="A10152" i="119" s="1"/>
  <c r="D10151" i="119"/>
  <c r="B9642" i="119"/>
  <c r="A9642" i="119" s="1"/>
  <c r="D9641" i="119"/>
  <c r="B3745" i="123" l="1"/>
  <c r="D3744" i="123"/>
  <c r="A3744" i="123"/>
  <c r="D3296" i="123"/>
  <c r="A3296" i="123"/>
  <c r="B3297" i="123"/>
  <c r="D10152" i="119"/>
  <c r="B10153" i="119"/>
  <c r="A10153" i="119" s="1"/>
  <c r="D9642" i="119"/>
  <c r="B9643" i="119"/>
  <c r="A9643" i="119" s="1"/>
  <c r="A3297" i="123" l="1"/>
  <c r="B3298" i="123"/>
  <c r="D3297" i="123"/>
  <c r="D3745" i="123"/>
  <c r="A3745" i="123"/>
  <c r="B3746" i="123"/>
  <c r="B10154" i="119"/>
  <c r="A10154" i="119" s="1"/>
  <c r="D10153" i="119"/>
  <c r="B9644" i="119"/>
  <c r="A9644" i="119" s="1"/>
  <c r="D9643" i="119"/>
  <c r="B3747" i="123" l="1"/>
  <c r="D3746" i="123"/>
  <c r="A3746" i="123"/>
  <c r="D3298" i="123"/>
  <c r="A3298" i="123"/>
  <c r="B3299" i="123"/>
  <c r="D10154" i="119"/>
  <c r="B10155" i="119"/>
  <c r="A10155" i="119" s="1"/>
  <c r="D9644" i="119"/>
  <c r="B9645" i="119"/>
  <c r="A9645" i="119" s="1"/>
  <c r="A3299" i="123" l="1"/>
  <c r="B3300" i="123"/>
  <c r="D3299" i="123"/>
  <c r="D3747" i="123"/>
  <c r="A3747" i="123"/>
  <c r="B3748" i="123"/>
  <c r="B10156" i="119"/>
  <c r="A10156" i="119" s="1"/>
  <c r="D10155" i="119"/>
  <c r="B9646" i="119"/>
  <c r="A9646" i="119" s="1"/>
  <c r="D9645" i="119"/>
  <c r="B3749" i="123" l="1"/>
  <c r="D3748" i="123"/>
  <c r="A3748" i="123"/>
  <c r="D3300" i="123"/>
  <c r="A3300" i="123"/>
  <c r="B3301" i="123"/>
  <c r="D10156" i="119"/>
  <c r="B10157" i="119"/>
  <c r="A10157" i="119" s="1"/>
  <c r="D9646" i="119"/>
  <c r="B9647" i="119"/>
  <c r="A9647" i="119" s="1"/>
  <c r="A3301" i="123" l="1"/>
  <c r="B3302" i="123"/>
  <c r="D3301" i="123"/>
  <c r="D3749" i="123"/>
  <c r="A3749" i="123"/>
  <c r="B3750" i="123"/>
  <c r="B10158" i="119"/>
  <c r="A10158" i="119" s="1"/>
  <c r="D10157" i="119"/>
  <c r="B9648" i="119"/>
  <c r="A9648" i="119" s="1"/>
  <c r="D9647" i="119"/>
  <c r="B3751" i="123" l="1"/>
  <c r="D3750" i="123"/>
  <c r="A3750" i="123"/>
  <c r="D3302" i="123"/>
  <c r="A3302" i="123"/>
  <c r="B3303" i="123"/>
  <c r="D10158" i="119"/>
  <c r="B10159" i="119"/>
  <c r="A10159" i="119" s="1"/>
  <c r="D9648" i="119"/>
  <c r="B9649" i="119"/>
  <c r="A9649" i="119" s="1"/>
  <c r="A3303" i="123" l="1"/>
  <c r="B3304" i="123"/>
  <c r="D3303" i="123"/>
  <c r="D3751" i="123"/>
  <c r="A3751" i="123"/>
  <c r="B3752" i="123"/>
  <c r="B10160" i="119"/>
  <c r="A10160" i="119" s="1"/>
  <c r="D10159" i="119"/>
  <c r="B9650" i="119"/>
  <c r="A9650" i="119" s="1"/>
  <c r="D9649" i="119"/>
  <c r="D3304" i="123" l="1"/>
  <c r="A3304" i="123"/>
  <c r="B3305" i="123"/>
  <c r="B3753" i="123"/>
  <c r="D3752" i="123"/>
  <c r="A3752" i="123"/>
  <c r="D10160" i="119"/>
  <c r="B10161" i="119"/>
  <c r="A10161" i="119" s="1"/>
  <c r="D9650" i="119"/>
  <c r="B9651" i="119"/>
  <c r="A9651" i="119" s="1"/>
  <c r="D3753" i="123" l="1"/>
  <c r="A3753" i="123"/>
  <c r="B3754" i="123"/>
  <c r="A3305" i="123"/>
  <c r="B3306" i="123"/>
  <c r="D3305" i="123"/>
  <c r="B10162" i="119"/>
  <c r="D10161" i="119"/>
  <c r="B9652" i="119"/>
  <c r="A9652" i="119" s="1"/>
  <c r="D9651" i="119"/>
  <c r="A10162" i="119" l="1"/>
  <c r="D3306" i="123"/>
  <c r="A3306" i="123"/>
  <c r="B3755" i="123"/>
  <c r="D3754" i="123"/>
  <c r="A3754" i="123"/>
  <c r="D10162" i="119"/>
  <c r="D9652" i="119"/>
  <c r="B9653" i="119"/>
  <c r="A9653" i="119" s="1"/>
  <c r="D3755" i="123" l="1"/>
  <c r="A3755" i="123"/>
  <c r="B9654" i="119"/>
  <c r="A9654" i="119" s="1"/>
  <c r="D9653" i="119"/>
  <c r="D9654" i="119" l="1"/>
  <c r="B9655" i="119"/>
  <c r="A9655" i="119" s="1"/>
  <c r="B9656" i="119" l="1"/>
  <c r="A9656" i="119" s="1"/>
  <c r="D9655" i="119"/>
  <c r="D9656" i="119" l="1"/>
  <c r="B9657" i="119"/>
  <c r="A9657" i="119" s="1"/>
  <c r="B9658" i="119" l="1"/>
  <c r="A9658" i="119" s="1"/>
  <c r="D9657" i="119"/>
  <c r="D9658" i="119" l="1"/>
  <c r="B9659" i="119"/>
  <c r="A9659" i="119" s="1"/>
  <c r="B9660" i="119" l="1"/>
  <c r="A9660" i="119" s="1"/>
  <c r="D9659" i="119"/>
  <c r="D9660" i="119" l="1"/>
  <c r="B9661" i="119"/>
  <c r="A9661" i="119" s="1"/>
  <c r="B9662" i="119" l="1"/>
  <c r="A9662" i="119" s="1"/>
  <c r="D9661" i="119"/>
  <c r="D9662" i="119" l="1"/>
  <c r="B9663" i="119"/>
  <c r="A9663" i="119" s="1"/>
  <c r="B9664" i="119" l="1"/>
  <c r="A9664" i="119" s="1"/>
  <c r="D9663" i="119"/>
  <c r="D9664" i="119" l="1"/>
  <c r="B9665" i="119"/>
  <c r="A9665" i="119" s="1"/>
  <c r="B9666" i="119" l="1"/>
  <c r="A9666" i="119" s="1"/>
  <c r="D9665" i="119"/>
  <c r="D9666" i="119" l="1"/>
  <c r="B9667" i="119"/>
  <c r="A9667" i="119" s="1"/>
  <c r="B9668" i="119" l="1"/>
  <c r="A9668" i="119" s="1"/>
  <c r="D9667" i="119"/>
  <c r="D9668" i="119" l="1"/>
  <c r="B9669" i="119"/>
  <c r="A9669" i="119" s="1"/>
  <c r="B9670" i="119" l="1"/>
  <c r="A9670" i="119" s="1"/>
  <c r="D9669" i="119"/>
  <c r="D9670" i="119" l="1"/>
  <c r="B9671" i="119"/>
  <c r="A9671" i="119" s="1"/>
  <c r="B9672" i="119" l="1"/>
  <c r="A9672" i="119" s="1"/>
  <c r="D9671" i="119"/>
  <c r="D9672" i="119" l="1"/>
  <c r="B9673" i="119"/>
  <c r="A9673" i="119" s="1"/>
  <c r="B9674" i="119" l="1"/>
  <c r="A9674" i="119" s="1"/>
  <c r="D9673" i="119"/>
  <c r="D9674" i="119" l="1"/>
  <c r="B9675" i="119"/>
  <c r="A9675" i="119" s="1"/>
  <c r="B9676" i="119" l="1"/>
  <c r="A9676" i="119" s="1"/>
  <c r="D9675" i="119"/>
  <c r="D9676" i="119" l="1"/>
  <c r="B9677" i="119"/>
  <c r="A9677" i="119" s="1"/>
  <c r="B9678" i="119" l="1"/>
  <c r="A9678" i="119" s="1"/>
  <c r="D9677" i="119"/>
  <c r="D9678" i="119" l="1"/>
  <c r="B9679" i="119"/>
  <c r="A9679" i="119" s="1"/>
  <c r="B9680" i="119" l="1"/>
  <c r="A9680" i="119" s="1"/>
  <c r="D9679" i="119"/>
  <c r="D9680" i="119" l="1"/>
  <c r="B9681" i="119"/>
  <c r="A9681" i="119" s="1"/>
  <c r="B9682" i="119" l="1"/>
  <c r="A9682" i="119" s="1"/>
  <c r="D9681" i="119"/>
  <c r="D9682" i="119" l="1"/>
  <c r="B9683" i="119"/>
  <c r="A9683" i="119" s="1"/>
  <c r="B9684" i="119" l="1"/>
  <c r="A9684" i="119" s="1"/>
  <c r="D9683" i="119"/>
  <c r="D9684" i="119" l="1"/>
  <c r="B9685" i="119"/>
  <c r="A9685" i="119" s="1"/>
  <c r="B9686" i="119" l="1"/>
  <c r="A9686" i="119" s="1"/>
  <c r="D9685" i="119"/>
  <c r="D9686" i="119" l="1"/>
  <c r="B9687" i="119"/>
  <c r="A9687" i="119" s="1"/>
  <c r="B9688" i="119" l="1"/>
  <c r="A9688" i="119" s="1"/>
  <c r="D9687" i="119"/>
  <c r="D9688" i="119" l="1"/>
  <c r="B9689" i="119"/>
  <c r="A9689" i="119" s="1"/>
  <c r="B9690" i="119" l="1"/>
  <c r="A9690" i="119" s="1"/>
  <c r="D9689" i="119"/>
  <c r="D9690" i="119" l="1"/>
  <c r="B9691" i="119"/>
  <c r="A9691" i="119" s="1"/>
  <c r="B9692" i="119" l="1"/>
  <c r="A9692" i="119" s="1"/>
  <c r="D9691" i="119"/>
  <c r="D9692" i="119" l="1"/>
  <c r="B9693" i="119"/>
  <c r="A9693" i="119" s="1"/>
  <c r="B9694" i="119" l="1"/>
  <c r="A9694" i="119" s="1"/>
  <c r="D9693" i="119"/>
  <c r="D9694" i="119" l="1"/>
  <c r="B9695" i="119"/>
  <c r="A9695" i="119" s="1"/>
  <c r="B9696" i="119" l="1"/>
  <c r="A9696" i="119" s="1"/>
  <c r="D9695" i="119"/>
  <c r="D9696" i="119" l="1"/>
  <c r="B9697" i="119"/>
  <c r="A9697" i="119" s="1"/>
  <c r="B9698" i="119" l="1"/>
  <c r="A9698" i="119" s="1"/>
  <c r="D9697" i="119"/>
  <c r="D9698" i="119" l="1"/>
  <c r="B9699" i="119"/>
  <c r="A9699" i="119" s="1"/>
  <c r="B9700" i="119" l="1"/>
  <c r="A9700" i="119" s="1"/>
  <c r="D9699" i="119"/>
  <c r="D9700" i="119" l="1"/>
  <c r="B9701" i="119"/>
  <c r="A9701" i="119" s="1"/>
  <c r="B9702" i="119" l="1"/>
  <c r="A9702" i="119" s="1"/>
  <c r="D9701" i="119"/>
  <c r="D9702" i="119" l="1"/>
  <c r="B9703" i="119"/>
  <c r="A9703" i="119" s="1"/>
  <c r="B9704" i="119" l="1"/>
  <c r="A9704" i="119" s="1"/>
  <c r="D9703" i="119"/>
  <c r="D9704" i="119" l="1"/>
  <c r="B9705" i="119"/>
  <c r="A9705" i="119" s="1"/>
  <c r="B9706" i="119" l="1"/>
  <c r="A9706" i="119" s="1"/>
  <c r="D9705" i="119"/>
  <c r="D9706" i="119" l="1"/>
  <c r="B9707" i="119"/>
  <c r="A9707" i="119" s="1"/>
  <c r="B9708" i="119" l="1"/>
  <c r="A9708" i="119" s="1"/>
  <c r="D9707" i="119"/>
  <c r="D9708" i="119" l="1"/>
  <c r="B9709" i="119"/>
  <c r="A9709" i="119" s="1"/>
  <c r="B9710" i="119" l="1"/>
  <c r="A9710" i="119" s="1"/>
  <c r="D9709" i="119"/>
  <c r="D9710" i="119" l="1"/>
  <c r="B9711" i="119"/>
  <c r="A9711" i="119" s="1"/>
  <c r="B9712" i="119" l="1"/>
  <c r="A9712" i="119" s="1"/>
  <c r="D9711" i="119"/>
  <c r="D9712" i="119" l="1"/>
  <c r="B9713" i="119"/>
  <c r="A9713" i="119" l="1"/>
  <c r="D9713" i="119"/>
</calcChain>
</file>

<file path=xl/comments1.xml><?xml version="1.0" encoding="utf-8"?>
<comments xmlns="http://schemas.openxmlformats.org/spreadsheetml/2006/main">
  <authors>
    <author>user</author>
  </authors>
  <commentList>
    <comment ref="L10162" authorId="0" shapeId="0">
      <text>
        <r>
          <rPr>
            <b/>
            <sz val="9"/>
            <color indexed="81"/>
            <rFont val="Tahoma"/>
            <family val="2"/>
          </rPr>
          <t>3</t>
        </r>
        <r>
          <rPr>
            <b/>
            <sz val="9"/>
            <color indexed="81"/>
            <rFont val="돋움"/>
            <family val="3"/>
            <charset val="129"/>
          </rPr>
          <t>분기</t>
        </r>
        <r>
          <rPr>
            <b/>
            <sz val="9"/>
            <color indexed="81"/>
            <rFont val="Tahoma"/>
            <family val="2"/>
          </rPr>
          <t>(9</t>
        </r>
        <r>
          <rPr>
            <b/>
            <sz val="9"/>
            <color indexed="81"/>
            <rFont val="돋움"/>
            <family val="3"/>
            <charset val="129"/>
          </rPr>
          <t>월</t>
        </r>
        <r>
          <rPr>
            <b/>
            <sz val="9"/>
            <color indexed="81"/>
            <rFont val="Tahoma"/>
            <family val="2"/>
          </rPr>
          <t xml:space="preserve">) </t>
        </r>
        <r>
          <rPr>
            <b/>
            <sz val="9"/>
            <color indexed="81"/>
            <rFont val="돋움"/>
            <family val="3"/>
            <charset val="129"/>
          </rPr>
          <t>중국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배송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일괄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청구</t>
        </r>
      </text>
    </comment>
  </commentList>
</comments>
</file>

<file path=xl/comments2.xml><?xml version="1.0" encoding="utf-8"?>
<comments xmlns="http://schemas.openxmlformats.org/spreadsheetml/2006/main">
  <authors>
    <author>user</author>
  </authors>
  <commentList>
    <comment ref="S476" authorId="0" shapeId="0">
      <text>
        <r>
          <rPr>
            <b/>
            <sz val="9"/>
            <color indexed="81"/>
            <rFont val="Tahoma"/>
            <family val="2"/>
          </rPr>
          <t>3</t>
        </r>
        <r>
          <rPr>
            <b/>
            <sz val="9"/>
            <color indexed="81"/>
            <rFont val="돋움"/>
            <family val="3"/>
            <charset val="129"/>
          </rPr>
          <t>분기</t>
        </r>
        <r>
          <rPr>
            <b/>
            <sz val="9"/>
            <color indexed="81"/>
            <rFont val="Tahoma"/>
            <family val="2"/>
          </rPr>
          <t>(9</t>
        </r>
        <r>
          <rPr>
            <b/>
            <sz val="9"/>
            <color indexed="81"/>
            <rFont val="돋움"/>
            <family val="3"/>
            <charset val="129"/>
          </rPr>
          <t>월</t>
        </r>
        <r>
          <rPr>
            <b/>
            <sz val="9"/>
            <color indexed="81"/>
            <rFont val="Tahoma"/>
            <family val="2"/>
          </rPr>
          <t xml:space="preserve">) </t>
        </r>
        <r>
          <rPr>
            <b/>
            <sz val="9"/>
            <color indexed="81"/>
            <rFont val="돋움"/>
            <family val="3"/>
            <charset val="129"/>
          </rPr>
          <t>중국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배송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일괄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청구</t>
        </r>
      </text>
    </comment>
  </commentList>
</comments>
</file>

<file path=xl/sharedStrings.xml><?xml version="1.0" encoding="utf-8"?>
<sst xmlns="http://schemas.openxmlformats.org/spreadsheetml/2006/main" count="126940" uniqueCount="10663">
  <si>
    <t>회사</t>
  </si>
  <si>
    <t>구분</t>
  </si>
  <si>
    <t>구분2</t>
  </si>
  <si>
    <t>국가</t>
  </si>
  <si>
    <t>성명</t>
  </si>
  <si>
    <t>무게(g)</t>
  </si>
  <si>
    <t>카톤수량</t>
  </si>
  <si>
    <t>국가무게</t>
  </si>
  <si>
    <t>운임</t>
  </si>
  <si>
    <t>포장비</t>
  </si>
  <si>
    <t>BILLNO</t>
  </si>
  <si>
    <t>발송일</t>
  </si>
  <si>
    <t>배달일</t>
  </si>
  <si>
    <t>배송루트</t>
  </si>
  <si>
    <t>배송업체</t>
  </si>
  <si>
    <t>도서</t>
  </si>
  <si>
    <t>방글라데시39000</t>
  </si>
  <si>
    <t>방글라데시37000</t>
  </si>
  <si>
    <t>방글라데시21000</t>
  </si>
  <si>
    <t>나이지리아34000</t>
  </si>
  <si>
    <t>미얀마26000</t>
  </si>
  <si>
    <t>베트남24000</t>
  </si>
  <si>
    <t>베트남7000</t>
  </si>
  <si>
    <t>베트남10000</t>
  </si>
  <si>
    <t>베트남43000</t>
  </si>
  <si>
    <t>베트남25000</t>
  </si>
  <si>
    <t>브라질66000</t>
  </si>
  <si>
    <t>브라질60000</t>
  </si>
  <si>
    <t>브라질54000</t>
  </si>
  <si>
    <t>브라질33000</t>
  </si>
  <si>
    <t>브라질52000</t>
  </si>
  <si>
    <t>브라질37000</t>
  </si>
  <si>
    <t>브라질48000</t>
  </si>
  <si>
    <t>브라질53000</t>
  </si>
  <si>
    <t>브라질44000</t>
  </si>
  <si>
    <t>인도61000</t>
  </si>
  <si>
    <t>인도59000</t>
  </si>
  <si>
    <t>인도42000</t>
  </si>
  <si>
    <t>인도54000</t>
  </si>
  <si>
    <t>인도101000</t>
  </si>
  <si>
    <t>인도53000</t>
  </si>
  <si>
    <t>인도46000</t>
  </si>
  <si>
    <t>인도66000</t>
  </si>
  <si>
    <t>인도33000</t>
  </si>
  <si>
    <t>인도43000</t>
  </si>
  <si>
    <t>인도69000</t>
  </si>
  <si>
    <t>인도49000</t>
  </si>
  <si>
    <t>인도28000</t>
  </si>
  <si>
    <t>인도44000</t>
  </si>
  <si>
    <t>인도34000</t>
  </si>
  <si>
    <t>인도58000</t>
  </si>
  <si>
    <t>인도55000</t>
  </si>
  <si>
    <t>인도67000</t>
  </si>
  <si>
    <t>인도51000</t>
  </si>
  <si>
    <t>케냐37000</t>
  </si>
  <si>
    <t>미얀마8000</t>
  </si>
  <si>
    <t>베트남11000</t>
  </si>
  <si>
    <t>인도20000</t>
  </si>
  <si>
    <t>인도31000</t>
  </si>
  <si>
    <t>인도22000</t>
  </si>
  <si>
    <t>인도10000</t>
  </si>
  <si>
    <t>인도12000</t>
  </si>
  <si>
    <t>인도11000</t>
  </si>
  <si>
    <t>인도9000</t>
  </si>
  <si>
    <t>인도19000</t>
  </si>
  <si>
    <t>인도8000</t>
  </si>
  <si>
    <t>인도21000</t>
  </si>
  <si>
    <t>베트남4000</t>
  </si>
  <si>
    <t>베트남9000</t>
  </si>
  <si>
    <t>베트남3000</t>
  </si>
  <si>
    <t>중국24000</t>
  </si>
  <si>
    <t>중국6000</t>
  </si>
  <si>
    <t>중국33000</t>
  </si>
  <si>
    <t>중국27000</t>
  </si>
  <si>
    <t>중국20000</t>
  </si>
  <si>
    <t>중국22000</t>
  </si>
  <si>
    <t>중국17000</t>
  </si>
  <si>
    <t>중국25000</t>
  </si>
  <si>
    <t>중국38000</t>
  </si>
  <si>
    <t>중국42000</t>
  </si>
  <si>
    <t>중국55000</t>
  </si>
  <si>
    <t>중국19000</t>
  </si>
  <si>
    <t>중국15000</t>
  </si>
  <si>
    <t>중국40000</t>
  </si>
  <si>
    <t>중국28000</t>
  </si>
  <si>
    <t>중국32000</t>
  </si>
  <si>
    <t>중국37000</t>
  </si>
  <si>
    <t>중국23000</t>
  </si>
  <si>
    <t>중국16000</t>
  </si>
  <si>
    <t>중국18000</t>
  </si>
  <si>
    <t>중국41000</t>
  </si>
  <si>
    <t>중국14000</t>
  </si>
  <si>
    <t>중국8000</t>
  </si>
  <si>
    <t>중국39000</t>
  </si>
  <si>
    <t>중국36000</t>
  </si>
  <si>
    <t>중국50000</t>
  </si>
  <si>
    <t>중국30000</t>
  </si>
  <si>
    <t>인도네시아3000</t>
  </si>
  <si>
    <t>인도네시아21000</t>
  </si>
  <si>
    <t>인도네시아32000</t>
  </si>
  <si>
    <t>인도네시아22000</t>
  </si>
  <si>
    <t>인도네시아30000</t>
  </si>
  <si>
    <t>인도네시아12000</t>
  </si>
  <si>
    <t>인도네시아35000</t>
  </si>
  <si>
    <t>인도네시아6000</t>
  </si>
  <si>
    <t>인도네시아41000</t>
  </si>
  <si>
    <t>인도네시아15000</t>
  </si>
  <si>
    <t>인도네시아19000</t>
  </si>
  <si>
    <t>인도네시아4000</t>
  </si>
  <si>
    <t>인도네시아7000</t>
  </si>
  <si>
    <t>인도네시아57000</t>
  </si>
  <si>
    <t>인도네시아5000</t>
  </si>
  <si>
    <t>인도네시아46000</t>
  </si>
  <si>
    <t>인도네시아28000</t>
  </si>
  <si>
    <t>인도네시아17000</t>
  </si>
  <si>
    <t>인도네시아20000</t>
  </si>
  <si>
    <t>인도1000</t>
  </si>
  <si>
    <t>인도3000</t>
  </si>
  <si>
    <t>인도4000</t>
  </si>
  <si>
    <t>인도5000</t>
  </si>
  <si>
    <t>인도6000</t>
  </si>
  <si>
    <t>인도7000</t>
  </si>
  <si>
    <t>인도13000</t>
  </si>
  <si>
    <t>인도14000</t>
  </si>
  <si>
    <t>인도15000</t>
  </si>
  <si>
    <t>인도16000</t>
  </si>
  <si>
    <t>인도17000</t>
  </si>
  <si>
    <t>인도18000</t>
  </si>
  <si>
    <t>인도23000</t>
  </si>
  <si>
    <t>인도24000</t>
  </si>
  <si>
    <t>인도25000</t>
  </si>
  <si>
    <t>인도26000</t>
  </si>
  <si>
    <t>인도27000</t>
  </si>
  <si>
    <t>인도29000</t>
  </si>
  <si>
    <t>인도30000</t>
  </si>
  <si>
    <t>인도32000</t>
  </si>
  <si>
    <t>인도35000</t>
  </si>
  <si>
    <t>인도36000</t>
  </si>
  <si>
    <t>인도37000</t>
  </si>
  <si>
    <t>인도38000</t>
  </si>
  <si>
    <t>인도39000</t>
  </si>
  <si>
    <t>인도40000</t>
  </si>
  <si>
    <t>인도41000</t>
  </si>
  <si>
    <t>인도45000</t>
  </si>
  <si>
    <t>인도47000</t>
  </si>
  <si>
    <t>인도48000</t>
  </si>
  <si>
    <t>인도50000</t>
  </si>
  <si>
    <t>인도52000</t>
  </si>
  <si>
    <t>인도56000</t>
  </si>
  <si>
    <t>인도57000</t>
  </si>
  <si>
    <t>인도60000</t>
  </si>
  <si>
    <t>인도62000</t>
  </si>
  <si>
    <t>인도63000</t>
  </si>
  <si>
    <t>인도64000</t>
  </si>
  <si>
    <t>인도65000</t>
  </si>
  <si>
    <t>인도68000</t>
  </si>
  <si>
    <t>인도70000</t>
  </si>
  <si>
    <t>인도71000</t>
  </si>
  <si>
    <t>인도72000</t>
  </si>
  <si>
    <t>인도73000</t>
  </si>
  <si>
    <t>인도74000</t>
  </si>
  <si>
    <t>인도75000</t>
  </si>
  <si>
    <t>인도76000</t>
  </si>
  <si>
    <t>인도77000</t>
  </si>
  <si>
    <t>인도78000</t>
  </si>
  <si>
    <t>인도79000</t>
  </si>
  <si>
    <t>인도80000</t>
  </si>
  <si>
    <t>인도81000</t>
  </si>
  <si>
    <t>인도82000</t>
  </si>
  <si>
    <t>인도83000</t>
  </si>
  <si>
    <t>인도84000</t>
  </si>
  <si>
    <t>인도85000</t>
  </si>
  <si>
    <t>인도86000</t>
  </si>
  <si>
    <t>인도87000</t>
  </si>
  <si>
    <t>인도88000</t>
  </si>
  <si>
    <t>인도89000</t>
  </si>
  <si>
    <t>인도90000</t>
  </si>
  <si>
    <t>인도91000</t>
  </si>
  <si>
    <t>인도92000</t>
  </si>
  <si>
    <t>인도93000</t>
  </si>
  <si>
    <t>인도94000</t>
  </si>
  <si>
    <t>인도95000</t>
  </si>
  <si>
    <t>인도96000</t>
  </si>
  <si>
    <t>인도97000</t>
  </si>
  <si>
    <t>인도98000</t>
  </si>
  <si>
    <t>인도99000</t>
  </si>
  <si>
    <t>인도100000</t>
  </si>
  <si>
    <t>인도102000</t>
  </si>
  <si>
    <t>인도103000</t>
  </si>
  <si>
    <t>인도104000</t>
  </si>
  <si>
    <t>인도105000</t>
  </si>
  <si>
    <t>인도106000</t>
  </si>
  <si>
    <t>인도107000</t>
  </si>
  <si>
    <t>인도108000</t>
  </si>
  <si>
    <t>인도109000</t>
  </si>
  <si>
    <t>인도110000</t>
  </si>
  <si>
    <t>인도111000</t>
  </si>
  <si>
    <t>인도112000</t>
  </si>
  <si>
    <t>인도113000</t>
  </si>
  <si>
    <t>인도114000</t>
  </si>
  <si>
    <t>인도115000</t>
  </si>
  <si>
    <t>인도116000</t>
  </si>
  <si>
    <t>인도117000</t>
  </si>
  <si>
    <t>인도118000</t>
  </si>
  <si>
    <t>인도119000</t>
  </si>
  <si>
    <t>인도120000</t>
  </si>
  <si>
    <t>인도121000</t>
  </si>
  <si>
    <t>인도122000</t>
  </si>
  <si>
    <t>인도123000</t>
  </si>
  <si>
    <t>인도124000</t>
  </si>
  <si>
    <t>인도125000</t>
  </si>
  <si>
    <t>인도126000</t>
  </si>
  <si>
    <t>인도127000</t>
  </si>
  <si>
    <t>인도128000</t>
  </si>
  <si>
    <t>인도129000</t>
  </si>
  <si>
    <t>인도130000</t>
  </si>
  <si>
    <t>인도131000</t>
  </si>
  <si>
    <t>인도132000</t>
  </si>
  <si>
    <t>인도133000</t>
  </si>
  <si>
    <t>인도134000</t>
  </si>
  <si>
    <t>인도135000</t>
  </si>
  <si>
    <t>인도136000</t>
  </si>
  <si>
    <t>인도137000</t>
  </si>
  <si>
    <t>인도138000</t>
  </si>
  <si>
    <t>인도139000</t>
  </si>
  <si>
    <t>인도140000</t>
  </si>
  <si>
    <t>인도141000</t>
  </si>
  <si>
    <t>인도142000</t>
  </si>
  <si>
    <t>인도143000</t>
  </si>
  <si>
    <t>인도144000</t>
  </si>
  <si>
    <t>인도145000</t>
  </si>
  <si>
    <t>인도146000</t>
  </si>
  <si>
    <t>인도147000</t>
  </si>
  <si>
    <t>인도148000</t>
  </si>
  <si>
    <t>인도149000</t>
  </si>
  <si>
    <t>인도150000</t>
  </si>
  <si>
    <t>인도151000</t>
  </si>
  <si>
    <t>인도152000</t>
  </si>
  <si>
    <t>인도153000</t>
  </si>
  <si>
    <t>인도154000</t>
  </si>
  <si>
    <t>인도155000</t>
  </si>
  <si>
    <t>인도156000</t>
  </si>
  <si>
    <t>인도157000</t>
  </si>
  <si>
    <t>인도158000</t>
  </si>
  <si>
    <t>인도159000</t>
  </si>
  <si>
    <t>인도160000</t>
  </si>
  <si>
    <t>인도161000</t>
  </si>
  <si>
    <t>인도162000</t>
  </si>
  <si>
    <t>인도163000</t>
  </si>
  <si>
    <t>인도164000</t>
  </si>
  <si>
    <t>인도165000</t>
  </si>
  <si>
    <t>인도166000</t>
  </si>
  <si>
    <t>인도167000</t>
  </si>
  <si>
    <t>인도168000</t>
  </si>
  <si>
    <t>인도169000</t>
  </si>
  <si>
    <t>인도170000</t>
  </si>
  <si>
    <t>인도171000</t>
  </si>
  <si>
    <t>인도172000</t>
  </si>
  <si>
    <t>인도173000</t>
  </si>
  <si>
    <t>인도174000</t>
  </si>
  <si>
    <t>인도175000</t>
  </si>
  <si>
    <t>인도176000</t>
  </si>
  <si>
    <t>인도177000</t>
  </si>
  <si>
    <t>파키스탄1000</t>
  </si>
  <si>
    <t>파키스탄2000</t>
  </si>
  <si>
    <t>파키스탄3000</t>
  </si>
  <si>
    <t>파키스탄4000</t>
  </si>
  <si>
    <t>파키스탄5000</t>
  </si>
  <si>
    <t>파키스탄6000</t>
  </si>
  <si>
    <t>파키스탄7000</t>
  </si>
  <si>
    <t>파키스탄8000</t>
  </si>
  <si>
    <t>파키스탄9000</t>
  </si>
  <si>
    <t>파키스탄10000</t>
  </si>
  <si>
    <t>파키스탄11000</t>
  </si>
  <si>
    <t>파키스탄12000</t>
  </si>
  <si>
    <t>파키스탄13000</t>
  </si>
  <si>
    <t>파키스탄14000</t>
  </si>
  <si>
    <t>파키스탄15000</t>
  </si>
  <si>
    <t>파키스탄16000</t>
  </si>
  <si>
    <t>파키스탄17000</t>
  </si>
  <si>
    <t>파키스탄18000</t>
  </si>
  <si>
    <t>파키스탄19000</t>
  </si>
  <si>
    <t>파키스탄20000</t>
  </si>
  <si>
    <t>파키스탄21000</t>
  </si>
  <si>
    <t>파키스탄22000</t>
  </si>
  <si>
    <t>파키스탄23000</t>
  </si>
  <si>
    <t>파키스탄24000</t>
  </si>
  <si>
    <t>파키스탄25000</t>
  </si>
  <si>
    <t>파키스탄26000</t>
  </si>
  <si>
    <t>파키스탄27000</t>
  </si>
  <si>
    <t>파키스탄28000</t>
  </si>
  <si>
    <t>파키스탄29000</t>
  </si>
  <si>
    <t>파키스탄30000</t>
  </si>
  <si>
    <t>파키스탄31000</t>
  </si>
  <si>
    <t>파키스탄32000</t>
  </si>
  <si>
    <t>파키스탄33000</t>
  </si>
  <si>
    <t>파키스탄34000</t>
  </si>
  <si>
    <t>파키스탄35000</t>
  </si>
  <si>
    <t>파키스탄36000</t>
  </si>
  <si>
    <t>파키스탄37000</t>
  </si>
  <si>
    <t>파키스탄38000</t>
  </si>
  <si>
    <t>파키스탄39000</t>
  </si>
  <si>
    <t>파키스탄40000</t>
  </si>
  <si>
    <t>파키스탄41000</t>
  </si>
  <si>
    <t>파키스탄42000</t>
  </si>
  <si>
    <t>파키스탄43000</t>
  </si>
  <si>
    <t>파키스탄44000</t>
  </si>
  <si>
    <t>파키스탄45000</t>
  </si>
  <si>
    <t>파키스탄46000</t>
  </si>
  <si>
    <t>파키스탄47000</t>
  </si>
  <si>
    <t>파키스탄48000</t>
  </si>
  <si>
    <t>파키스탄49000</t>
  </si>
  <si>
    <t>파키스탄50000</t>
  </si>
  <si>
    <t>파키스탄51000</t>
  </si>
  <si>
    <t>파키스탄52000</t>
  </si>
  <si>
    <t>파키스탄53000</t>
  </si>
  <si>
    <t>파키스탄54000</t>
  </si>
  <si>
    <t>파키스탄55000</t>
  </si>
  <si>
    <t>파키스탄56000</t>
  </si>
  <si>
    <t>파키스탄57000</t>
  </si>
  <si>
    <t>파키스탄58000</t>
  </si>
  <si>
    <t>파키스탄59000</t>
  </si>
  <si>
    <t>파키스탄60000</t>
  </si>
  <si>
    <t>파키스탄61000</t>
  </si>
  <si>
    <t>파키스탄62000</t>
  </si>
  <si>
    <t>파키스탄63000</t>
  </si>
  <si>
    <t>파키스탄64000</t>
  </si>
  <si>
    <t>파키스탄65000</t>
  </si>
  <si>
    <t>파키스탄66000</t>
  </si>
  <si>
    <t>파키스탄67000</t>
  </si>
  <si>
    <t>파키스탄68000</t>
  </si>
  <si>
    <t>파키스탄69000</t>
  </si>
  <si>
    <t>파키스탄70000</t>
  </si>
  <si>
    <t>파키스탄71000</t>
  </si>
  <si>
    <t>파키스탄72000</t>
  </si>
  <si>
    <t>파키스탄73000</t>
  </si>
  <si>
    <t>파키스탄74000</t>
  </si>
  <si>
    <t>파키스탄75000</t>
  </si>
  <si>
    <t>파키스탄76000</t>
  </si>
  <si>
    <t>파키스탄77000</t>
  </si>
  <si>
    <t>파키스탄78000</t>
  </si>
  <si>
    <t>파키스탄79000</t>
  </si>
  <si>
    <t>파키스탄80000</t>
  </si>
  <si>
    <t>파키스탄81000</t>
  </si>
  <si>
    <t>파키스탄82000</t>
  </si>
  <si>
    <t>파키스탄83000</t>
  </si>
  <si>
    <t>파키스탄84000</t>
  </si>
  <si>
    <t>파키스탄85000</t>
  </si>
  <si>
    <t>파키스탄86000</t>
  </si>
  <si>
    <t>파키스탄87000</t>
  </si>
  <si>
    <t>파키스탄88000</t>
  </si>
  <si>
    <t>파키스탄89000</t>
  </si>
  <si>
    <t>파키스탄90000</t>
  </si>
  <si>
    <t>파키스탄91000</t>
  </si>
  <si>
    <t>파키스탄92000</t>
  </si>
  <si>
    <t>파키스탄93000</t>
  </si>
  <si>
    <t>파키스탄94000</t>
  </si>
  <si>
    <t>파키스탄95000</t>
  </si>
  <si>
    <t>파키스탄96000</t>
  </si>
  <si>
    <t>파키스탄97000</t>
  </si>
  <si>
    <t>파키스탄98000</t>
  </si>
  <si>
    <t>파키스탄99000</t>
  </si>
  <si>
    <t>파키스탄100000</t>
  </si>
  <si>
    <t>파키스탄101000</t>
  </si>
  <si>
    <t>파키스탄102000</t>
  </si>
  <si>
    <t>파키스탄103000</t>
  </si>
  <si>
    <t>파키스탄104000</t>
  </si>
  <si>
    <t>파키스탄105000</t>
  </si>
  <si>
    <t>파키스탄106000</t>
  </si>
  <si>
    <t>파키스탄107000</t>
  </si>
  <si>
    <t>파키스탄108000</t>
  </si>
  <si>
    <t>파키스탄109000</t>
  </si>
  <si>
    <t>파키스탄110000</t>
  </si>
  <si>
    <t>파키스탄111000</t>
  </si>
  <si>
    <t>파키스탄112000</t>
  </si>
  <si>
    <t>파키스탄113000</t>
  </si>
  <si>
    <t>파키스탄114000</t>
  </si>
  <si>
    <t>파키스탄115000</t>
  </si>
  <si>
    <t>파키스탄116000</t>
  </si>
  <si>
    <t>파키스탄117000</t>
  </si>
  <si>
    <t>파키스탄118000</t>
  </si>
  <si>
    <t>파키스탄119000</t>
  </si>
  <si>
    <t>파키스탄120000</t>
  </si>
  <si>
    <t>파키스탄121000</t>
  </si>
  <si>
    <t>파키스탄122000</t>
  </si>
  <si>
    <t>파키스탄123000</t>
  </si>
  <si>
    <t>파키스탄124000</t>
  </si>
  <si>
    <t>파키스탄125000</t>
  </si>
  <si>
    <t>파키스탄126000</t>
  </si>
  <si>
    <t>파키스탄127000</t>
  </si>
  <si>
    <t>파키스탄128000</t>
  </si>
  <si>
    <t>파키스탄129000</t>
  </si>
  <si>
    <t>파키스탄130000</t>
  </si>
  <si>
    <t>파키스탄131000</t>
  </si>
  <si>
    <t>파키스탄132000</t>
  </si>
  <si>
    <t>파키스탄133000</t>
  </si>
  <si>
    <t>파키스탄134000</t>
  </si>
  <si>
    <t>파키스탄135000</t>
  </si>
  <si>
    <t>파키스탄136000</t>
  </si>
  <si>
    <t>파키스탄137000</t>
  </si>
  <si>
    <t>파키스탄138000</t>
  </si>
  <si>
    <t>파키스탄139000</t>
  </si>
  <si>
    <t>파키스탄140000</t>
  </si>
  <si>
    <t>파키스탄141000</t>
  </si>
  <si>
    <t>파키스탄142000</t>
  </si>
  <si>
    <t>파키스탄143000</t>
  </si>
  <si>
    <t>파키스탄144000</t>
  </si>
  <si>
    <t>파키스탄145000</t>
  </si>
  <si>
    <t>파키스탄146000</t>
  </si>
  <si>
    <t>파키스탄147000</t>
  </si>
  <si>
    <t>파키스탄148000</t>
  </si>
  <si>
    <t>파키스탄149000</t>
  </si>
  <si>
    <t>파키스탄150000</t>
  </si>
  <si>
    <t>가나1000</t>
  </si>
  <si>
    <t>가나2000</t>
  </si>
  <si>
    <t>가나3000</t>
  </si>
  <si>
    <t>가나4000</t>
  </si>
  <si>
    <t>가나5000</t>
  </si>
  <si>
    <t>가나6000</t>
  </si>
  <si>
    <t>가나7000</t>
  </si>
  <si>
    <t>가나8000</t>
  </si>
  <si>
    <t>가나9000</t>
  </si>
  <si>
    <t>가나10000</t>
  </si>
  <si>
    <t>가나11000</t>
  </si>
  <si>
    <t>가나12000</t>
  </si>
  <si>
    <t>가나13000</t>
  </si>
  <si>
    <t>가나14000</t>
  </si>
  <si>
    <t>가나15000</t>
  </si>
  <si>
    <t>가나16000</t>
  </si>
  <si>
    <t>가나17000</t>
  </si>
  <si>
    <t>가나18000</t>
  </si>
  <si>
    <t>가나19000</t>
  </si>
  <si>
    <t>가나20000</t>
  </si>
  <si>
    <t>가나21000</t>
  </si>
  <si>
    <t>가나22000</t>
  </si>
  <si>
    <t>가나23000</t>
  </si>
  <si>
    <t>가나24000</t>
  </si>
  <si>
    <t>가나25000</t>
  </si>
  <si>
    <t>가나26000</t>
  </si>
  <si>
    <t>가나27000</t>
  </si>
  <si>
    <t>가나28000</t>
  </si>
  <si>
    <t>가나29000</t>
  </si>
  <si>
    <t>가나30000</t>
  </si>
  <si>
    <t>가나31000</t>
  </si>
  <si>
    <t>가나32000</t>
  </si>
  <si>
    <t>가나33000</t>
  </si>
  <si>
    <t>가나34000</t>
  </si>
  <si>
    <t>가나35000</t>
  </si>
  <si>
    <t>가나36000</t>
  </si>
  <si>
    <t>가나37000</t>
  </si>
  <si>
    <t>가나38000</t>
  </si>
  <si>
    <t>가나39000</t>
  </si>
  <si>
    <t>가나40000</t>
  </si>
  <si>
    <t>가나41000</t>
  </si>
  <si>
    <t>가나42000</t>
  </si>
  <si>
    <t>가나43000</t>
  </si>
  <si>
    <t>가나44000</t>
  </si>
  <si>
    <t>가나45000</t>
  </si>
  <si>
    <t>가나46000</t>
  </si>
  <si>
    <t>가나47000</t>
  </si>
  <si>
    <t>가나48000</t>
  </si>
  <si>
    <t>가나49000</t>
  </si>
  <si>
    <t>가나50000</t>
  </si>
  <si>
    <t>가나51000</t>
  </si>
  <si>
    <t>가나52000</t>
  </si>
  <si>
    <t>가나53000</t>
  </si>
  <si>
    <t>가나54000</t>
  </si>
  <si>
    <t>가나55000</t>
  </si>
  <si>
    <t>가나56000</t>
  </si>
  <si>
    <t>가나57000</t>
  </si>
  <si>
    <t>가나58000</t>
  </si>
  <si>
    <t>가나59000</t>
  </si>
  <si>
    <t>가나60000</t>
  </si>
  <si>
    <t>가나61000</t>
  </si>
  <si>
    <t>가나62000</t>
  </si>
  <si>
    <t>가나63000</t>
  </si>
  <si>
    <t>가나64000</t>
  </si>
  <si>
    <t>가나65000</t>
  </si>
  <si>
    <t>가나66000</t>
  </si>
  <si>
    <t>가나67000</t>
  </si>
  <si>
    <t>가나68000</t>
  </si>
  <si>
    <t>가나69000</t>
  </si>
  <si>
    <t>가나70000</t>
  </si>
  <si>
    <t>가나71000</t>
  </si>
  <si>
    <t>가나72000</t>
  </si>
  <si>
    <t>가나73000</t>
  </si>
  <si>
    <t>가나74000</t>
  </si>
  <si>
    <t>가나75000</t>
  </si>
  <si>
    <t>가나76000</t>
  </si>
  <si>
    <t>가나77000</t>
  </si>
  <si>
    <t>가나78000</t>
  </si>
  <si>
    <t>가나79000</t>
  </si>
  <si>
    <t>가나80000</t>
  </si>
  <si>
    <t>가나81000</t>
  </si>
  <si>
    <t>가나82000</t>
  </si>
  <si>
    <t>가나83000</t>
  </si>
  <si>
    <t>가나84000</t>
  </si>
  <si>
    <t>가나85000</t>
  </si>
  <si>
    <t>가나86000</t>
  </si>
  <si>
    <t>가나87000</t>
  </si>
  <si>
    <t>가나88000</t>
  </si>
  <si>
    <t>가나89000</t>
  </si>
  <si>
    <t>가나90000</t>
  </si>
  <si>
    <t>가나91000</t>
  </si>
  <si>
    <t>가나92000</t>
  </si>
  <si>
    <t>가나93000</t>
  </si>
  <si>
    <t>가나94000</t>
  </si>
  <si>
    <t>가나95000</t>
  </si>
  <si>
    <t>가나96000</t>
  </si>
  <si>
    <t>가나97000</t>
  </si>
  <si>
    <t>가나98000</t>
  </si>
  <si>
    <t>가나99000</t>
  </si>
  <si>
    <t>가나100000</t>
  </si>
  <si>
    <t>가나101000</t>
  </si>
  <si>
    <t>가나102000</t>
  </si>
  <si>
    <t>가나103000</t>
  </si>
  <si>
    <t>가나104000</t>
  </si>
  <si>
    <t>가나105000</t>
  </si>
  <si>
    <t>가나106000</t>
  </si>
  <si>
    <t>가나107000</t>
  </si>
  <si>
    <t>가나108000</t>
  </si>
  <si>
    <t>가나109000</t>
  </si>
  <si>
    <t>가나110000</t>
  </si>
  <si>
    <t>가나111000</t>
  </si>
  <si>
    <t>가나112000</t>
  </si>
  <si>
    <t>가나113000</t>
  </si>
  <si>
    <t>가나114000</t>
  </si>
  <si>
    <t>가나115000</t>
  </si>
  <si>
    <t>가나116000</t>
  </si>
  <si>
    <t>가나117000</t>
  </si>
  <si>
    <t>가나118000</t>
  </si>
  <si>
    <t>가나119000</t>
  </si>
  <si>
    <t>가나120000</t>
  </si>
  <si>
    <t>가나121000</t>
  </si>
  <si>
    <t>가나122000</t>
  </si>
  <si>
    <t>가나123000</t>
  </si>
  <si>
    <t>가나124000</t>
  </si>
  <si>
    <t>가나125000</t>
  </si>
  <si>
    <t>가나126000</t>
  </si>
  <si>
    <t>가나127000</t>
  </si>
  <si>
    <t>가나128000</t>
  </si>
  <si>
    <t>가나129000</t>
  </si>
  <si>
    <t>가나130000</t>
  </si>
  <si>
    <t>가나131000</t>
  </si>
  <si>
    <t>가나132000</t>
  </si>
  <si>
    <t>가나133000</t>
  </si>
  <si>
    <t>가나134000</t>
  </si>
  <si>
    <t>가나135000</t>
  </si>
  <si>
    <t>가나136000</t>
  </si>
  <si>
    <t>가나137000</t>
  </si>
  <si>
    <t>가나138000</t>
  </si>
  <si>
    <t>가나139000</t>
  </si>
  <si>
    <t>가나140000</t>
  </si>
  <si>
    <t>가나141000</t>
  </si>
  <si>
    <t>가나142000</t>
  </si>
  <si>
    <t>가나143000</t>
  </si>
  <si>
    <t>가나144000</t>
  </si>
  <si>
    <t>가나145000</t>
  </si>
  <si>
    <t>가나146000</t>
  </si>
  <si>
    <t>가나147000</t>
  </si>
  <si>
    <t>가나148000</t>
  </si>
  <si>
    <t>가나149000</t>
  </si>
  <si>
    <t>가나150000</t>
  </si>
  <si>
    <t>케냐1000</t>
  </si>
  <si>
    <t>케냐2000</t>
  </si>
  <si>
    <t>케냐3000</t>
  </si>
  <si>
    <t>케냐4000</t>
  </si>
  <si>
    <t>케냐5000</t>
  </si>
  <si>
    <t>케냐6000</t>
  </si>
  <si>
    <t>케냐7000</t>
  </si>
  <si>
    <t>케냐8000</t>
  </si>
  <si>
    <t>케냐9000</t>
  </si>
  <si>
    <t>케냐10000</t>
  </si>
  <si>
    <t>케냐11000</t>
  </si>
  <si>
    <t>케냐12000</t>
  </si>
  <si>
    <t>케냐13000</t>
  </si>
  <si>
    <t>케냐14000</t>
  </si>
  <si>
    <t>케냐15000</t>
  </si>
  <si>
    <t>케냐16000</t>
  </si>
  <si>
    <t>케냐17000</t>
  </si>
  <si>
    <t>케냐18000</t>
  </si>
  <si>
    <t>케냐19000</t>
  </si>
  <si>
    <t>케냐20000</t>
  </si>
  <si>
    <t>케냐21000</t>
  </si>
  <si>
    <t>케냐22000</t>
  </si>
  <si>
    <t>케냐23000</t>
  </si>
  <si>
    <t>케냐24000</t>
  </si>
  <si>
    <t>케냐25000</t>
  </si>
  <si>
    <t>케냐26000</t>
  </si>
  <si>
    <t>케냐27000</t>
  </si>
  <si>
    <t>케냐28000</t>
  </si>
  <si>
    <t>케냐29000</t>
  </si>
  <si>
    <t>케냐30000</t>
  </si>
  <si>
    <t>케냐31000</t>
  </si>
  <si>
    <t>케냐32000</t>
  </si>
  <si>
    <t>케냐33000</t>
  </si>
  <si>
    <t>케냐34000</t>
  </si>
  <si>
    <t>케냐35000</t>
  </si>
  <si>
    <t>케냐36000</t>
  </si>
  <si>
    <t>케냐38000</t>
  </si>
  <si>
    <t>케냐39000</t>
  </si>
  <si>
    <t>케냐40000</t>
  </si>
  <si>
    <t>케냐41000</t>
  </si>
  <si>
    <t>케냐42000</t>
  </si>
  <si>
    <t>케냐43000</t>
  </si>
  <si>
    <t>케냐44000</t>
  </si>
  <si>
    <t>케냐45000</t>
  </si>
  <si>
    <t>케냐46000</t>
  </si>
  <si>
    <t>케냐47000</t>
  </si>
  <si>
    <t>케냐48000</t>
  </si>
  <si>
    <t>케냐49000</t>
  </si>
  <si>
    <t>케냐50000</t>
  </si>
  <si>
    <t>케냐51000</t>
  </si>
  <si>
    <t>케냐52000</t>
  </si>
  <si>
    <t>케냐53000</t>
  </si>
  <si>
    <t>케냐54000</t>
  </si>
  <si>
    <t>케냐55000</t>
  </si>
  <si>
    <t>케냐56000</t>
  </si>
  <si>
    <t>케냐57000</t>
  </si>
  <si>
    <t>케냐58000</t>
  </si>
  <si>
    <t>케냐59000</t>
  </si>
  <si>
    <t>케냐60000</t>
  </si>
  <si>
    <t>케냐61000</t>
  </si>
  <si>
    <t>케냐62000</t>
  </si>
  <si>
    <t>케냐63000</t>
  </si>
  <si>
    <t>케냐64000</t>
  </si>
  <si>
    <t>케냐65000</t>
  </si>
  <si>
    <t>케냐66000</t>
  </si>
  <si>
    <t>케냐67000</t>
  </si>
  <si>
    <t>케냐68000</t>
  </si>
  <si>
    <t>케냐69000</t>
  </si>
  <si>
    <t>케냐70000</t>
  </si>
  <si>
    <t>케냐71000</t>
  </si>
  <si>
    <t>케냐72000</t>
  </si>
  <si>
    <t>케냐73000</t>
  </si>
  <si>
    <t>케냐74000</t>
  </si>
  <si>
    <t>케냐75000</t>
  </si>
  <si>
    <t>케냐76000</t>
  </si>
  <si>
    <t>케냐77000</t>
  </si>
  <si>
    <t>케냐78000</t>
  </si>
  <si>
    <t>케냐79000</t>
  </si>
  <si>
    <t>케냐80000</t>
  </si>
  <si>
    <t>케냐81000</t>
  </si>
  <si>
    <t>케냐82000</t>
  </si>
  <si>
    <t>케냐83000</t>
  </si>
  <si>
    <t>케냐84000</t>
  </si>
  <si>
    <t>케냐85000</t>
  </si>
  <si>
    <t>케냐86000</t>
  </si>
  <si>
    <t>케냐87000</t>
  </si>
  <si>
    <t>케냐88000</t>
  </si>
  <si>
    <t>케냐89000</t>
  </si>
  <si>
    <t>케냐90000</t>
  </si>
  <si>
    <t>케냐91000</t>
  </si>
  <si>
    <t>케냐92000</t>
  </si>
  <si>
    <t>케냐93000</t>
  </si>
  <si>
    <t>케냐94000</t>
  </si>
  <si>
    <t>케냐95000</t>
  </si>
  <si>
    <t>케냐96000</t>
  </si>
  <si>
    <t>케냐97000</t>
  </si>
  <si>
    <t>케냐98000</t>
  </si>
  <si>
    <t>케냐99000</t>
  </si>
  <si>
    <t>케냐100000</t>
  </si>
  <si>
    <t>케냐101000</t>
  </si>
  <si>
    <t>케냐102000</t>
  </si>
  <si>
    <t>케냐103000</t>
  </si>
  <si>
    <t>케냐104000</t>
  </si>
  <si>
    <t>케냐105000</t>
  </si>
  <si>
    <t>케냐106000</t>
  </si>
  <si>
    <t>케냐107000</t>
  </si>
  <si>
    <t>케냐108000</t>
  </si>
  <si>
    <t>케냐109000</t>
  </si>
  <si>
    <t>케냐110000</t>
  </si>
  <si>
    <t>케냐111000</t>
  </si>
  <si>
    <t>케냐112000</t>
  </si>
  <si>
    <t>케냐113000</t>
  </si>
  <si>
    <t>케냐114000</t>
  </si>
  <si>
    <t>케냐115000</t>
  </si>
  <si>
    <t>케냐116000</t>
  </si>
  <si>
    <t>케냐117000</t>
  </si>
  <si>
    <t>케냐118000</t>
  </si>
  <si>
    <t>케냐119000</t>
  </si>
  <si>
    <t>케냐120000</t>
  </si>
  <si>
    <t>케냐121000</t>
  </si>
  <si>
    <t>케냐122000</t>
  </si>
  <si>
    <t>케냐123000</t>
  </si>
  <si>
    <t>케냐124000</t>
  </si>
  <si>
    <t>케냐125000</t>
  </si>
  <si>
    <t>케냐126000</t>
  </si>
  <si>
    <t>케냐127000</t>
  </si>
  <si>
    <t>케냐128000</t>
  </si>
  <si>
    <t>케냐129000</t>
  </si>
  <si>
    <t>케냐130000</t>
  </si>
  <si>
    <t>케냐131000</t>
  </si>
  <si>
    <t>케냐132000</t>
  </si>
  <si>
    <t>케냐133000</t>
  </si>
  <si>
    <t>케냐134000</t>
  </si>
  <si>
    <t>케냐135000</t>
  </si>
  <si>
    <t>케냐136000</t>
  </si>
  <si>
    <t>케냐137000</t>
  </si>
  <si>
    <t>케냐138000</t>
  </si>
  <si>
    <t>케냐139000</t>
  </si>
  <si>
    <t>케냐140000</t>
  </si>
  <si>
    <t>케냐141000</t>
  </si>
  <si>
    <t>케냐142000</t>
  </si>
  <si>
    <t>케냐143000</t>
  </si>
  <si>
    <t>케냐144000</t>
  </si>
  <si>
    <t>케냐145000</t>
  </si>
  <si>
    <t>케냐146000</t>
  </si>
  <si>
    <t>케냐147000</t>
  </si>
  <si>
    <t>케냐148000</t>
  </si>
  <si>
    <t>케냐149000</t>
  </si>
  <si>
    <t>케냐150000</t>
  </si>
  <si>
    <t>나이지리아1000</t>
  </si>
  <si>
    <t>나이지리아2000</t>
  </si>
  <si>
    <t>나이지리아3000</t>
  </si>
  <si>
    <t>나이지리아4000</t>
  </si>
  <si>
    <t>나이지리아5000</t>
  </si>
  <si>
    <t>나이지리아6000</t>
  </si>
  <si>
    <t>나이지리아7000</t>
  </si>
  <si>
    <t>나이지리아8000</t>
  </si>
  <si>
    <t>나이지리아9000</t>
  </si>
  <si>
    <t>나이지리아10000</t>
  </si>
  <si>
    <t>나이지리아11000</t>
  </si>
  <si>
    <t>나이지리아12000</t>
  </si>
  <si>
    <t>나이지리아13000</t>
  </si>
  <si>
    <t>나이지리아14000</t>
  </si>
  <si>
    <t>나이지리아15000</t>
  </si>
  <si>
    <t>나이지리아16000</t>
  </si>
  <si>
    <t>나이지리아17000</t>
  </si>
  <si>
    <t>나이지리아18000</t>
  </si>
  <si>
    <t>나이지리아19000</t>
  </si>
  <si>
    <t>나이지리아20000</t>
  </si>
  <si>
    <t>나이지리아21000</t>
  </si>
  <si>
    <t>나이지리아22000</t>
  </si>
  <si>
    <t>나이지리아23000</t>
  </si>
  <si>
    <t>나이지리아24000</t>
  </si>
  <si>
    <t>나이지리아25000</t>
  </si>
  <si>
    <t>나이지리아26000</t>
  </si>
  <si>
    <t>나이지리아27000</t>
  </si>
  <si>
    <t>나이지리아28000</t>
  </si>
  <si>
    <t>나이지리아29000</t>
  </si>
  <si>
    <t>나이지리아30000</t>
  </si>
  <si>
    <t>나이지리아31000</t>
  </si>
  <si>
    <t>나이지리아32000</t>
  </si>
  <si>
    <t>나이지리아33000</t>
  </si>
  <si>
    <t>나이지리아35000</t>
  </si>
  <si>
    <t>나이지리아36000</t>
  </si>
  <si>
    <t>나이지리아37000</t>
  </si>
  <si>
    <t>나이지리아38000</t>
  </si>
  <si>
    <t>나이지리아39000</t>
  </si>
  <si>
    <t>나이지리아40000</t>
  </si>
  <si>
    <t>나이지리아41000</t>
  </si>
  <si>
    <t>나이지리아42000</t>
  </si>
  <si>
    <t>나이지리아43000</t>
  </si>
  <si>
    <t>나이지리아44000</t>
  </si>
  <si>
    <t>나이지리아45000</t>
  </si>
  <si>
    <t>나이지리아46000</t>
  </si>
  <si>
    <t>나이지리아47000</t>
  </si>
  <si>
    <t>나이지리아48000</t>
  </si>
  <si>
    <t>나이지리아49000</t>
  </si>
  <si>
    <t>나이지리아50000</t>
  </si>
  <si>
    <t>나이지리아51000</t>
  </si>
  <si>
    <t>나이지리아52000</t>
  </si>
  <si>
    <t>나이지리아53000</t>
  </si>
  <si>
    <t>나이지리아54000</t>
  </si>
  <si>
    <t>나이지리아55000</t>
  </si>
  <si>
    <t>나이지리아56000</t>
  </si>
  <si>
    <t>나이지리아57000</t>
  </si>
  <si>
    <t>나이지리아58000</t>
  </si>
  <si>
    <t>나이지리아59000</t>
  </si>
  <si>
    <t>나이지리아60000</t>
  </si>
  <si>
    <t>나이지리아61000</t>
  </si>
  <si>
    <t>나이지리아62000</t>
  </si>
  <si>
    <t>나이지리아63000</t>
  </si>
  <si>
    <t>나이지리아64000</t>
  </si>
  <si>
    <t>나이지리아65000</t>
  </si>
  <si>
    <t>나이지리아66000</t>
  </si>
  <si>
    <t>나이지리아67000</t>
  </si>
  <si>
    <t>나이지리아68000</t>
  </si>
  <si>
    <t>나이지리아69000</t>
  </si>
  <si>
    <t>나이지리아70000</t>
  </si>
  <si>
    <t>나이지리아71000</t>
  </si>
  <si>
    <t>나이지리아72000</t>
  </si>
  <si>
    <t>나이지리아73000</t>
  </si>
  <si>
    <t>나이지리아74000</t>
  </si>
  <si>
    <t>나이지리아75000</t>
  </si>
  <si>
    <t>나이지리아76000</t>
  </si>
  <si>
    <t>나이지리아77000</t>
  </si>
  <si>
    <t>나이지리아78000</t>
  </si>
  <si>
    <t>나이지리아79000</t>
  </si>
  <si>
    <t>나이지리아80000</t>
  </si>
  <si>
    <t>나이지리아81000</t>
  </si>
  <si>
    <t>나이지리아82000</t>
  </si>
  <si>
    <t>나이지리아83000</t>
  </si>
  <si>
    <t>나이지리아84000</t>
  </si>
  <si>
    <t>나이지리아85000</t>
  </si>
  <si>
    <t>나이지리아86000</t>
  </si>
  <si>
    <t>나이지리아87000</t>
  </si>
  <si>
    <t>나이지리아88000</t>
  </si>
  <si>
    <t>나이지리아89000</t>
  </si>
  <si>
    <t>나이지리아90000</t>
  </si>
  <si>
    <t>나이지리아91000</t>
  </si>
  <si>
    <t>나이지리아92000</t>
  </si>
  <si>
    <t>나이지리아93000</t>
  </si>
  <si>
    <t>나이지리아94000</t>
  </si>
  <si>
    <t>나이지리아95000</t>
  </si>
  <si>
    <t>나이지리아96000</t>
  </si>
  <si>
    <t>나이지리아97000</t>
  </si>
  <si>
    <t>나이지리아98000</t>
  </si>
  <si>
    <t>나이지리아99000</t>
  </si>
  <si>
    <t>나이지리아100000</t>
  </si>
  <si>
    <t>나이지리아101000</t>
  </si>
  <si>
    <t>나이지리아102000</t>
  </si>
  <si>
    <t>나이지리아103000</t>
  </si>
  <si>
    <t>나이지리아104000</t>
  </si>
  <si>
    <t>나이지리아105000</t>
  </si>
  <si>
    <t>나이지리아106000</t>
  </si>
  <si>
    <t>나이지리아107000</t>
  </si>
  <si>
    <t>나이지리아108000</t>
  </si>
  <si>
    <t>나이지리아109000</t>
  </si>
  <si>
    <t>나이지리아110000</t>
  </si>
  <si>
    <t>나이지리아111000</t>
  </si>
  <si>
    <t>나이지리아112000</t>
  </si>
  <si>
    <t>나이지리아113000</t>
  </si>
  <si>
    <t>나이지리아114000</t>
  </si>
  <si>
    <t>나이지리아115000</t>
  </si>
  <si>
    <t>나이지리아116000</t>
  </si>
  <si>
    <t>나이지리아117000</t>
  </si>
  <si>
    <t>나이지리아118000</t>
  </si>
  <si>
    <t>나이지리아119000</t>
  </si>
  <si>
    <t>나이지리아120000</t>
  </si>
  <si>
    <t>나이지리아121000</t>
  </si>
  <si>
    <t>나이지리아122000</t>
  </si>
  <si>
    <t>나이지리아123000</t>
  </si>
  <si>
    <t>나이지리아124000</t>
  </si>
  <si>
    <t>나이지리아125000</t>
  </si>
  <si>
    <t>나이지리아126000</t>
  </si>
  <si>
    <t>나이지리아127000</t>
  </si>
  <si>
    <t>나이지리아128000</t>
  </si>
  <si>
    <t>나이지리아129000</t>
  </si>
  <si>
    <t>나이지리아130000</t>
  </si>
  <si>
    <t>나이지리아131000</t>
  </si>
  <si>
    <t>나이지리아132000</t>
  </si>
  <si>
    <t>나이지리아133000</t>
  </si>
  <si>
    <t>나이지리아134000</t>
  </si>
  <si>
    <t>나이지리아135000</t>
  </si>
  <si>
    <t>나이지리아136000</t>
  </si>
  <si>
    <t>나이지리아137000</t>
  </si>
  <si>
    <t>나이지리아138000</t>
  </si>
  <si>
    <t>나이지리아139000</t>
  </si>
  <si>
    <t>나이지리아140000</t>
  </si>
  <si>
    <t>나이지리아141000</t>
  </si>
  <si>
    <t>나이지리아142000</t>
  </si>
  <si>
    <t>나이지리아143000</t>
  </si>
  <si>
    <t>나이지리아144000</t>
  </si>
  <si>
    <t>나이지리아145000</t>
  </si>
  <si>
    <t>나이지리아146000</t>
  </si>
  <si>
    <t>나이지리아147000</t>
  </si>
  <si>
    <t>나이지리아148000</t>
  </si>
  <si>
    <t>나이지리아149000</t>
  </si>
  <si>
    <t>나이지리아150000</t>
  </si>
  <si>
    <t>브라질1000</t>
  </si>
  <si>
    <t>브라질2000</t>
  </si>
  <si>
    <t>브라질3000</t>
  </si>
  <si>
    <t>브라질4000</t>
  </si>
  <si>
    <t>브라질5000</t>
  </si>
  <si>
    <t>브라질6000</t>
  </si>
  <si>
    <t>브라질7000</t>
  </si>
  <si>
    <t>브라질8000</t>
  </si>
  <si>
    <t>브라질9000</t>
  </si>
  <si>
    <t>브라질10000</t>
  </si>
  <si>
    <t>브라질11000</t>
  </si>
  <si>
    <t>브라질12000</t>
  </si>
  <si>
    <t>브라질13000</t>
  </si>
  <si>
    <t>브라질14000</t>
  </si>
  <si>
    <t>브라질15000</t>
  </si>
  <si>
    <t>브라질16000</t>
  </si>
  <si>
    <t>브라질17000</t>
  </si>
  <si>
    <t>브라질18000</t>
  </si>
  <si>
    <t>브라질19000</t>
  </si>
  <si>
    <t>브라질20000</t>
  </si>
  <si>
    <t>브라질21000</t>
  </si>
  <si>
    <t>브라질22000</t>
  </si>
  <si>
    <t>브라질23000</t>
  </si>
  <si>
    <t>브라질24000</t>
  </si>
  <si>
    <t>브라질25000</t>
  </si>
  <si>
    <t>브라질26000</t>
  </si>
  <si>
    <t>브라질27000</t>
  </si>
  <si>
    <t>브라질28000</t>
  </si>
  <si>
    <t>브라질29000</t>
  </si>
  <si>
    <t>브라질30000</t>
  </si>
  <si>
    <t>브라질31000</t>
  </si>
  <si>
    <t>브라질32000</t>
  </si>
  <si>
    <t>브라질34000</t>
  </si>
  <si>
    <t>브라질35000</t>
  </si>
  <si>
    <t>브라질36000</t>
  </si>
  <si>
    <t>브라질38000</t>
  </si>
  <si>
    <t>브라질39000</t>
  </si>
  <si>
    <t>브라질40000</t>
  </si>
  <si>
    <t>브라질41000</t>
  </si>
  <si>
    <t>브라질42000</t>
  </si>
  <si>
    <t>브라질43000</t>
  </si>
  <si>
    <t>브라질45000</t>
  </si>
  <si>
    <t>브라질46000</t>
  </si>
  <si>
    <t>브라질47000</t>
  </si>
  <si>
    <t>브라질49000</t>
  </si>
  <si>
    <t>브라질50000</t>
  </si>
  <si>
    <t>브라질51000</t>
  </si>
  <si>
    <t>브라질55000</t>
  </si>
  <si>
    <t>브라질56000</t>
  </si>
  <si>
    <t>브라질57000</t>
  </si>
  <si>
    <t>브라질58000</t>
  </si>
  <si>
    <t>브라질59000</t>
  </si>
  <si>
    <t>브라질61000</t>
  </si>
  <si>
    <t>브라질62000</t>
  </si>
  <si>
    <t>브라질63000</t>
  </si>
  <si>
    <t>브라질64000</t>
  </si>
  <si>
    <t>브라질65000</t>
  </si>
  <si>
    <t>브라질67000</t>
  </si>
  <si>
    <t>브라질68000</t>
  </si>
  <si>
    <t>브라질69000</t>
  </si>
  <si>
    <t>브라질70000</t>
  </si>
  <si>
    <t>브라질71000</t>
  </si>
  <si>
    <t>브라질72000</t>
  </si>
  <si>
    <t>브라질73000</t>
  </si>
  <si>
    <t>브라질74000</t>
  </si>
  <si>
    <t>브라질75000</t>
  </si>
  <si>
    <t>브라질76000</t>
  </si>
  <si>
    <t>브라질77000</t>
  </si>
  <si>
    <t>브라질78000</t>
  </si>
  <si>
    <t>브라질79000</t>
  </si>
  <si>
    <t>브라질80000</t>
  </si>
  <si>
    <t>브라질81000</t>
  </si>
  <si>
    <t>브라질82000</t>
  </si>
  <si>
    <t>브라질83000</t>
  </si>
  <si>
    <t>브라질84000</t>
  </si>
  <si>
    <t>브라질85000</t>
  </si>
  <si>
    <t>브라질86000</t>
  </si>
  <si>
    <t>브라질87000</t>
  </si>
  <si>
    <t>브라질88000</t>
  </si>
  <si>
    <t>브라질89000</t>
  </si>
  <si>
    <t>브라질90000</t>
  </si>
  <si>
    <t>브라질91000</t>
  </si>
  <si>
    <t>브라질92000</t>
  </si>
  <si>
    <t>브라질93000</t>
  </si>
  <si>
    <t>브라질94000</t>
  </si>
  <si>
    <t>브라질95000</t>
  </si>
  <si>
    <t>브라질96000</t>
  </si>
  <si>
    <t>브라질97000</t>
  </si>
  <si>
    <t>브라질98000</t>
  </si>
  <si>
    <t>브라질99000</t>
  </si>
  <si>
    <t>브라질100000</t>
  </si>
  <si>
    <t>브라질101000</t>
  </si>
  <si>
    <t>브라질102000</t>
  </si>
  <si>
    <t>브라질103000</t>
  </si>
  <si>
    <t>브라질104000</t>
  </si>
  <si>
    <t>브라질105000</t>
  </si>
  <si>
    <t>브라질106000</t>
  </si>
  <si>
    <t>브라질107000</t>
  </si>
  <si>
    <t>브라질108000</t>
  </si>
  <si>
    <t>브라질109000</t>
  </si>
  <si>
    <t>브라질110000</t>
  </si>
  <si>
    <t>브라질111000</t>
  </si>
  <si>
    <t>브라질112000</t>
  </si>
  <si>
    <t>브라질113000</t>
  </si>
  <si>
    <t>브라질114000</t>
  </si>
  <si>
    <t>브라질115000</t>
  </si>
  <si>
    <t>브라질116000</t>
  </si>
  <si>
    <t>브라질117000</t>
  </si>
  <si>
    <t>브라질118000</t>
  </si>
  <si>
    <t>브라질119000</t>
  </si>
  <si>
    <t>브라질120000</t>
  </si>
  <si>
    <t>브라질121000</t>
  </si>
  <si>
    <t>브라질122000</t>
  </si>
  <si>
    <t>브라질123000</t>
  </si>
  <si>
    <t>브라질124000</t>
  </si>
  <si>
    <t>브라질125000</t>
  </si>
  <si>
    <t>브라질126000</t>
  </si>
  <si>
    <t>브라질127000</t>
  </si>
  <si>
    <t>브라질128000</t>
  </si>
  <si>
    <t>브라질129000</t>
  </si>
  <si>
    <t>브라질130000</t>
  </si>
  <si>
    <t>브라질131000</t>
  </si>
  <si>
    <t>브라질132000</t>
  </si>
  <si>
    <t>브라질133000</t>
  </si>
  <si>
    <t>브라질134000</t>
  </si>
  <si>
    <t>브라질135000</t>
  </si>
  <si>
    <t>브라질136000</t>
  </si>
  <si>
    <t>브라질137000</t>
  </si>
  <si>
    <t>브라질138000</t>
  </si>
  <si>
    <t>브라질139000</t>
  </si>
  <si>
    <t>브라질140000</t>
  </si>
  <si>
    <t>브라질141000</t>
  </si>
  <si>
    <t>브라질142000</t>
  </si>
  <si>
    <t>브라질143000</t>
  </si>
  <si>
    <t>브라질144000</t>
  </si>
  <si>
    <t>브라질145000</t>
  </si>
  <si>
    <t>브라질146000</t>
  </si>
  <si>
    <t>브라질147000</t>
  </si>
  <si>
    <t>브라질148000</t>
  </si>
  <si>
    <t>브라질149000</t>
  </si>
  <si>
    <t>브라질150000</t>
  </si>
  <si>
    <t>브라질151000</t>
  </si>
  <si>
    <t>브라질152000</t>
  </si>
  <si>
    <t>브라질153000</t>
  </si>
  <si>
    <t>브라질154000</t>
  </si>
  <si>
    <t>브라질155000</t>
  </si>
  <si>
    <t>브라질156000</t>
  </si>
  <si>
    <t>브라질157000</t>
  </si>
  <si>
    <t>브라질158000</t>
  </si>
  <si>
    <t>브라질159000</t>
  </si>
  <si>
    <t>브라질160000</t>
  </si>
  <si>
    <t>브라질161000</t>
  </si>
  <si>
    <t>브라질162000</t>
  </si>
  <si>
    <t>브라질163000</t>
  </si>
  <si>
    <t>브라질164000</t>
  </si>
  <si>
    <t>브라질165000</t>
  </si>
  <si>
    <t>브라질166000</t>
  </si>
  <si>
    <t>브라질167000</t>
  </si>
  <si>
    <t>브라질168000</t>
  </si>
  <si>
    <t>브라질169000</t>
  </si>
  <si>
    <t>브라질170000</t>
  </si>
  <si>
    <t>브라질171000</t>
  </si>
  <si>
    <t>브라질172000</t>
  </si>
  <si>
    <t>브라질173000</t>
  </si>
  <si>
    <t>브라질174000</t>
  </si>
  <si>
    <t>브라질175000</t>
  </si>
  <si>
    <t>베트남5000</t>
  </si>
  <si>
    <t>베트남6000</t>
  </si>
  <si>
    <t>베트남8000</t>
  </si>
  <si>
    <t>베트남12000</t>
  </si>
  <si>
    <t>베트남13000</t>
  </si>
  <si>
    <t>베트남14000</t>
  </si>
  <si>
    <t>베트남15000</t>
  </si>
  <si>
    <t>베트남16000</t>
  </si>
  <si>
    <t>베트남17000</t>
  </si>
  <si>
    <t>베트남18000</t>
  </si>
  <si>
    <t>베트남19000</t>
  </si>
  <si>
    <t>베트남20000</t>
  </si>
  <si>
    <t>베트남21000</t>
  </si>
  <si>
    <t>베트남22000</t>
  </si>
  <si>
    <t>베트남23000</t>
  </si>
  <si>
    <t>베트남26000</t>
  </si>
  <si>
    <t>베트남27000</t>
  </si>
  <si>
    <t>베트남28000</t>
  </si>
  <si>
    <t>베트남29000</t>
  </si>
  <si>
    <t>베트남30000</t>
  </si>
  <si>
    <t>베트남31000</t>
  </si>
  <si>
    <t>베트남32000</t>
  </si>
  <si>
    <t>베트남33000</t>
  </si>
  <si>
    <t>베트남34000</t>
  </si>
  <si>
    <t>베트남35000</t>
  </si>
  <si>
    <t>베트남36000</t>
  </si>
  <si>
    <t>베트남37000</t>
  </si>
  <si>
    <t>베트남38000</t>
  </si>
  <si>
    <t>베트남39000</t>
  </si>
  <si>
    <t>베트남40000</t>
  </si>
  <si>
    <t>베트남41000</t>
  </si>
  <si>
    <t>베트남42000</t>
  </si>
  <si>
    <t>베트남44000</t>
  </si>
  <si>
    <t>베트남45000</t>
  </si>
  <si>
    <t>베트남46000</t>
  </si>
  <si>
    <t>베트남47000</t>
  </si>
  <si>
    <t>베트남48000</t>
  </si>
  <si>
    <t>베트남49000</t>
  </si>
  <si>
    <t>베트남50000</t>
  </si>
  <si>
    <t>베트남51000</t>
  </si>
  <si>
    <t>베트남52000</t>
  </si>
  <si>
    <t>베트남53000</t>
  </si>
  <si>
    <t>베트남54000</t>
  </si>
  <si>
    <t>베트남55000</t>
  </si>
  <si>
    <t>베트남56000</t>
  </si>
  <si>
    <t>베트남57000</t>
  </si>
  <si>
    <t>베트남58000</t>
  </si>
  <si>
    <t>베트남59000</t>
  </si>
  <si>
    <t>베트남60000</t>
  </si>
  <si>
    <t>베트남61000</t>
  </si>
  <si>
    <t>베트남62000</t>
  </si>
  <si>
    <t>베트남63000</t>
  </si>
  <si>
    <t>베트남64000</t>
  </si>
  <si>
    <t>베트남65000</t>
  </si>
  <si>
    <t>베트남66000</t>
  </si>
  <si>
    <t>베트남67000</t>
  </si>
  <si>
    <t>베트남68000</t>
  </si>
  <si>
    <t>베트남69000</t>
  </si>
  <si>
    <t>베트남70000</t>
  </si>
  <si>
    <t>베트남71000</t>
  </si>
  <si>
    <t>베트남72000</t>
  </si>
  <si>
    <t>베트남73000</t>
  </si>
  <si>
    <t>베트남74000</t>
  </si>
  <si>
    <t>베트남75000</t>
  </si>
  <si>
    <t>베트남76000</t>
  </si>
  <si>
    <t>베트남77000</t>
  </si>
  <si>
    <t>베트남78000</t>
  </si>
  <si>
    <t>베트남79000</t>
  </si>
  <si>
    <t>베트남80000</t>
  </si>
  <si>
    <t>베트남81000</t>
  </si>
  <si>
    <t>베트남82000</t>
  </si>
  <si>
    <t>베트남83000</t>
  </si>
  <si>
    <t>베트남84000</t>
  </si>
  <si>
    <t>베트남85000</t>
  </si>
  <si>
    <t>베트남86000</t>
  </si>
  <si>
    <t>베트남87000</t>
  </si>
  <si>
    <t>베트남88000</t>
  </si>
  <si>
    <t>베트남89000</t>
  </si>
  <si>
    <t>베트남90000</t>
  </si>
  <si>
    <t>베트남91000</t>
  </si>
  <si>
    <t>베트남92000</t>
  </si>
  <si>
    <t>베트남93000</t>
  </si>
  <si>
    <t>베트남94000</t>
  </si>
  <si>
    <t>베트남95000</t>
  </si>
  <si>
    <t>베트남96000</t>
  </si>
  <si>
    <t>베트남97000</t>
  </si>
  <si>
    <t>베트남98000</t>
  </si>
  <si>
    <t>베트남99000</t>
  </si>
  <si>
    <t>베트남100000</t>
  </si>
  <si>
    <t>베트남101000</t>
  </si>
  <si>
    <t>베트남102000</t>
  </si>
  <si>
    <t>베트남103000</t>
  </si>
  <si>
    <t>베트남104000</t>
  </si>
  <si>
    <t>베트남105000</t>
  </si>
  <si>
    <t>베트남106000</t>
  </si>
  <si>
    <t>베트남107000</t>
  </si>
  <si>
    <t>베트남108000</t>
  </si>
  <si>
    <t>베트남109000</t>
  </si>
  <si>
    <t>베트남110000</t>
  </si>
  <si>
    <t>베트남111000</t>
  </si>
  <si>
    <t>베트남112000</t>
  </si>
  <si>
    <t>베트남113000</t>
  </si>
  <si>
    <t>베트남114000</t>
  </si>
  <si>
    <t>베트남115000</t>
  </si>
  <si>
    <t>베트남116000</t>
  </si>
  <si>
    <t>베트남117000</t>
  </si>
  <si>
    <t>베트남118000</t>
  </si>
  <si>
    <t>베트남119000</t>
  </si>
  <si>
    <t>베트남120000</t>
  </si>
  <si>
    <t>베트남121000</t>
  </si>
  <si>
    <t>베트남122000</t>
  </si>
  <si>
    <t>베트남123000</t>
  </si>
  <si>
    <t>베트남124000</t>
  </si>
  <si>
    <t>베트남125000</t>
  </si>
  <si>
    <t>베트남126000</t>
  </si>
  <si>
    <t>베트남127000</t>
  </si>
  <si>
    <t>베트남128000</t>
  </si>
  <si>
    <t>베트남129000</t>
  </si>
  <si>
    <t>베트남130000</t>
  </si>
  <si>
    <t>베트남131000</t>
  </si>
  <si>
    <t>베트남132000</t>
  </si>
  <si>
    <t>베트남133000</t>
  </si>
  <si>
    <t>베트남134000</t>
  </si>
  <si>
    <t>베트남135000</t>
  </si>
  <si>
    <t>베트남136000</t>
  </si>
  <si>
    <t>베트남137000</t>
  </si>
  <si>
    <t>베트남138000</t>
  </si>
  <si>
    <t>베트남139000</t>
  </si>
  <si>
    <t>베트남140000</t>
  </si>
  <si>
    <t>베트남141000</t>
  </si>
  <si>
    <t>베트남142000</t>
  </si>
  <si>
    <t>베트남143000</t>
  </si>
  <si>
    <t>베트남144000</t>
  </si>
  <si>
    <t>베트남145000</t>
  </si>
  <si>
    <t>베트남146000</t>
  </si>
  <si>
    <t>베트남147000</t>
  </si>
  <si>
    <t>베트남148000</t>
  </si>
  <si>
    <t>베트남149000</t>
  </si>
  <si>
    <t>베트남150000</t>
  </si>
  <si>
    <t>캄보디아3000</t>
  </si>
  <si>
    <t>캄보디아4000</t>
  </si>
  <si>
    <t>캄보디아5000</t>
  </si>
  <si>
    <t>캄보디아6000</t>
  </si>
  <si>
    <t>캄보디아7000</t>
  </si>
  <si>
    <t>캄보디아8000</t>
  </si>
  <si>
    <t>캄보디아9000</t>
  </si>
  <si>
    <t>캄보디아10000</t>
  </si>
  <si>
    <t>캄보디아11000</t>
  </si>
  <si>
    <t>캄보디아12000</t>
  </si>
  <si>
    <t>캄보디아13000</t>
  </si>
  <si>
    <t>캄보디아14000</t>
  </si>
  <si>
    <t>캄보디아15000</t>
  </si>
  <si>
    <t>캄보디아16000</t>
  </si>
  <si>
    <t>캄보디아17000</t>
  </si>
  <si>
    <t>캄보디아18000</t>
  </si>
  <si>
    <t>캄보디아19000</t>
  </si>
  <si>
    <t>캄보디아20000</t>
  </si>
  <si>
    <t>캄보디아21000</t>
  </si>
  <si>
    <t>캄보디아22000</t>
  </si>
  <si>
    <t>캄보디아23000</t>
  </si>
  <si>
    <t>캄보디아24000</t>
  </si>
  <si>
    <t>캄보디아25000</t>
  </si>
  <si>
    <t>캄보디아26000</t>
  </si>
  <si>
    <t>캄보디아27000</t>
  </si>
  <si>
    <t>캄보디아28000</t>
  </si>
  <si>
    <t>캄보디아29000</t>
  </si>
  <si>
    <t>캄보디아30000</t>
  </si>
  <si>
    <t>캄보디아31000</t>
  </si>
  <si>
    <t>캄보디아32000</t>
  </si>
  <si>
    <t>캄보디아33000</t>
  </si>
  <si>
    <t>캄보디아34000</t>
  </si>
  <si>
    <t>캄보디아35000</t>
  </si>
  <si>
    <t>캄보디아36000</t>
  </si>
  <si>
    <t>캄보디아37000</t>
  </si>
  <si>
    <t>캄보디아38000</t>
  </si>
  <si>
    <t>캄보디아39000</t>
  </si>
  <si>
    <t>캄보디아40000</t>
  </si>
  <si>
    <t>캄보디아41000</t>
  </si>
  <si>
    <t>캄보디아42000</t>
  </si>
  <si>
    <t>캄보디아43000</t>
  </si>
  <si>
    <t>캄보디아44000</t>
  </si>
  <si>
    <t>캄보디아45000</t>
  </si>
  <si>
    <t>캄보디아46000</t>
  </si>
  <si>
    <t>캄보디아47000</t>
  </si>
  <si>
    <t>캄보디아48000</t>
  </si>
  <si>
    <t>캄보디아49000</t>
  </si>
  <si>
    <t>캄보디아50000</t>
  </si>
  <si>
    <t>캄보디아51000</t>
  </si>
  <si>
    <t>캄보디아52000</t>
  </si>
  <si>
    <t>캄보디아53000</t>
  </si>
  <si>
    <t>캄보디아54000</t>
  </si>
  <si>
    <t>캄보디아55000</t>
  </si>
  <si>
    <t>캄보디아56000</t>
  </si>
  <si>
    <t>캄보디아57000</t>
  </si>
  <si>
    <t>캄보디아58000</t>
  </si>
  <si>
    <t>캄보디아59000</t>
  </si>
  <si>
    <t>캄보디아60000</t>
  </si>
  <si>
    <t>캄보디아61000</t>
  </si>
  <si>
    <t>캄보디아62000</t>
  </si>
  <si>
    <t>캄보디아63000</t>
  </si>
  <si>
    <t>캄보디아64000</t>
  </si>
  <si>
    <t>캄보디아65000</t>
  </si>
  <si>
    <t>캄보디아66000</t>
  </si>
  <si>
    <t>캄보디아67000</t>
  </si>
  <si>
    <t>캄보디아68000</t>
  </si>
  <si>
    <t>캄보디아69000</t>
  </si>
  <si>
    <t>캄보디아70000</t>
  </si>
  <si>
    <t>캄보디아71000</t>
  </si>
  <si>
    <t>캄보디아72000</t>
  </si>
  <si>
    <t>캄보디아73000</t>
  </si>
  <si>
    <t>캄보디아74000</t>
  </si>
  <si>
    <t>캄보디아75000</t>
  </si>
  <si>
    <t>캄보디아76000</t>
  </si>
  <si>
    <t>캄보디아77000</t>
  </si>
  <si>
    <t>캄보디아78000</t>
  </si>
  <si>
    <t>캄보디아79000</t>
  </si>
  <si>
    <t>캄보디아80000</t>
  </si>
  <si>
    <t>캄보디아81000</t>
  </si>
  <si>
    <t>캄보디아82000</t>
  </si>
  <si>
    <t>캄보디아83000</t>
  </si>
  <si>
    <t>캄보디아84000</t>
  </si>
  <si>
    <t>캄보디아85000</t>
  </si>
  <si>
    <t>캄보디아86000</t>
  </si>
  <si>
    <t>캄보디아87000</t>
  </si>
  <si>
    <t>캄보디아88000</t>
  </si>
  <si>
    <t>캄보디아89000</t>
  </si>
  <si>
    <t>캄보디아90000</t>
  </si>
  <si>
    <t>캄보디아91000</t>
  </si>
  <si>
    <t>캄보디아92000</t>
  </si>
  <si>
    <t>캄보디아93000</t>
  </si>
  <si>
    <t>캄보디아94000</t>
  </si>
  <si>
    <t>캄보디아95000</t>
  </si>
  <si>
    <t>캄보디아96000</t>
  </si>
  <si>
    <t>캄보디아97000</t>
  </si>
  <si>
    <t>캄보디아98000</t>
  </si>
  <si>
    <t>캄보디아99000</t>
  </si>
  <si>
    <t>캄보디아100000</t>
  </si>
  <si>
    <t>캄보디아101000</t>
  </si>
  <si>
    <t>캄보디아102000</t>
  </si>
  <si>
    <t>캄보디아103000</t>
  </si>
  <si>
    <t>캄보디아104000</t>
  </si>
  <si>
    <t>캄보디아105000</t>
  </si>
  <si>
    <t>캄보디아106000</t>
  </si>
  <si>
    <t>캄보디아107000</t>
  </si>
  <si>
    <t>캄보디아108000</t>
  </si>
  <si>
    <t>캄보디아109000</t>
  </si>
  <si>
    <t>캄보디아110000</t>
  </si>
  <si>
    <t>캄보디아111000</t>
  </si>
  <si>
    <t>캄보디아112000</t>
  </si>
  <si>
    <t>캄보디아113000</t>
  </si>
  <si>
    <t>캄보디아114000</t>
  </si>
  <si>
    <t>캄보디아115000</t>
  </si>
  <si>
    <t>캄보디아116000</t>
  </si>
  <si>
    <t>캄보디아117000</t>
  </si>
  <si>
    <t>캄보디아118000</t>
  </si>
  <si>
    <t>캄보디아119000</t>
  </si>
  <si>
    <t>캄보디아120000</t>
  </si>
  <si>
    <t>캄보디아121000</t>
  </si>
  <si>
    <t>캄보디아122000</t>
  </si>
  <si>
    <t>캄보디아123000</t>
  </si>
  <si>
    <t>캄보디아124000</t>
  </si>
  <si>
    <t>캄보디아125000</t>
  </si>
  <si>
    <t>캄보디아126000</t>
  </si>
  <si>
    <t>캄보디아127000</t>
  </si>
  <si>
    <t>캄보디아128000</t>
  </si>
  <si>
    <t>캄보디아129000</t>
  </si>
  <si>
    <t>캄보디아130000</t>
  </si>
  <si>
    <t>캄보디아131000</t>
  </si>
  <si>
    <t>캄보디아132000</t>
  </si>
  <si>
    <t>캄보디아133000</t>
  </si>
  <si>
    <t>캄보디아134000</t>
  </si>
  <si>
    <t>캄보디아135000</t>
  </si>
  <si>
    <t>캄보디아136000</t>
  </si>
  <si>
    <t>캄보디아137000</t>
  </si>
  <si>
    <t>캄보디아138000</t>
  </si>
  <si>
    <t>캄보디아139000</t>
  </si>
  <si>
    <t>캄보디아140000</t>
  </si>
  <si>
    <t>캄보디아141000</t>
  </si>
  <si>
    <t>캄보디아142000</t>
  </si>
  <si>
    <t>캄보디아143000</t>
  </si>
  <si>
    <t>캄보디아144000</t>
  </si>
  <si>
    <t>캄보디아145000</t>
  </si>
  <si>
    <t>캄보디아146000</t>
  </si>
  <si>
    <t>캄보디아147000</t>
  </si>
  <si>
    <t>캄보디아148000</t>
  </si>
  <si>
    <t>캄보디아149000</t>
  </si>
  <si>
    <t>캄보디아150000</t>
  </si>
  <si>
    <t>미얀마3000</t>
  </si>
  <si>
    <t>미얀마4000</t>
  </si>
  <si>
    <t>미얀마5000</t>
  </si>
  <si>
    <t>미얀마6000</t>
  </si>
  <si>
    <t>미얀마7000</t>
  </si>
  <si>
    <t>미얀마9000</t>
  </si>
  <si>
    <t>미얀마10000</t>
  </si>
  <si>
    <t>미얀마11000</t>
  </si>
  <si>
    <t>미얀마12000</t>
  </si>
  <si>
    <t>미얀마13000</t>
  </si>
  <si>
    <t>미얀마14000</t>
  </si>
  <si>
    <t>미얀마15000</t>
  </si>
  <si>
    <t>미얀마16000</t>
  </si>
  <si>
    <t>미얀마17000</t>
  </si>
  <si>
    <t>미얀마18000</t>
  </si>
  <si>
    <t>미얀마19000</t>
  </si>
  <si>
    <t>미얀마20000</t>
  </si>
  <si>
    <t>미얀마21000</t>
  </si>
  <si>
    <t>미얀마22000</t>
  </si>
  <si>
    <t>미얀마23000</t>
  </si>
  <si>
    <t>미얀마24000</t>
  </si>
  <si>
    <t>미얀마25000</t>
  </si>
  <si>
    <t>미얀마27000</t>
  </si>
  <si>
    <t>미얀마28000</t>
  </si>
  <si>
    <t>미얀마29000</t>
  </si>
  <si>
    <t>미얀마30000</t>
  </si>
  <si>
    <t>미얀마31000</t>
  </si>
  <si>
    <t>미얀마32000</t>
  </si>
  <si>
    <t>미얀마33000</t>
  </si>
  <si>
    <t>미얀마34000</t>
  </si>
  <si>
    <t>미얀마35000</t>
  </si>
  <si>
    <t>미얀마36000</t>
  </si>
  <si>
    <t>미얀마37000</t>
  </si>
  <si>
    <t>미얀마38000</t>
  </si>
  <si>
    <t>미얀마39000</t>
  </si>
  <si>
    <t>미얀마40000</t>
  </si>
  <si>
    <t>미얀마41000</t>
  </si>
  <si>
    <t>미얀마42000</t>
  </si>
  <si>
    <t>미얀마43000</t>
  </si>
  <si>
    <t>미얀마44000</t>
  </si>
  <si>
    <t>미얀마45000</t>
  </si>
  <si>
    <t>미얀마46000</t>
  </si>
  <si>
    <t>미얀마47000</t>
  </si>
  <si>
    <t>미얀마48000</t>
  </si>
  <si>
    <t>미얀마49000</t>
  </si>
  <si>
    <t>미얀마50000</t>
  </si>
  <si>
    <t>미얀마51000</t>
  </si>
  <si>
    <t>미얀마52000</t>
  </si>
  <si>
    <t>미얀마53000</t>
  </si>
  <si>
    <t>미얀마54000</t>
  </si>
  <si>
    <t>미얀마55000</t>
  </si>
  <si>
    <t>미얀마56000</t>
  </si>
  <si>
    <t>미얀마57000</t>
  </si>
  <si>
    <t>미얀마58000</t>
  </si>
  <si>
    <t>미얀마59000</t>
  </si>
  <si>
    <t>미얀마60000</t>
  </si>
  <si>
    <t>미얀마61000</t>
  </si>
  <si>
    <t>미얀마62000</t>
  </si>
  <si>
    <t>미얀마63000</t>
  </si>
  <si>
    <t>미얀마64000</t>
  </si>
  <si>
    <t>미얀마65000</t>
  </si>
  <si>
    <t>미얀마66000</t>
  </si>
  <si>
    <t>미얀마67000</t>
  </si>
  <si>
    <t>미얀마68000</t>
  </si>
  <si>
    <t>미얀마69000</t>
  </si>
  <si>
    <t>미얀마70000</t>
  </si>
  <si>
    <t>미얀마71000</t>
  </si>
  <si>
    <t>미얀마72000</t>
  </si>
  <si>
    <t>미얀마73000</t>
  </si>
  <si>
    <t>미얀마74000</t>
  </si>
  <si>
    <t>미얀마75000</t>
  </si>
  <si>
    <t>미얀마76000</t>
  </si>
  <si>
    <t>미얀마77000</t>
  </si>
  <si>
    <t>미얀마78000</t>
  </si>
  <si>
    <t>미얀마79000</t>
  </si>
  <si>
    <t>미얀마80000</t>
  </si>
  <si>
    <t>미얀마81000</t>
  </si>
  <si>
    <t>미얀마82000</t>
  </si>
  <si>
    <t>미얀마83000</t>
  </si>
  <si>
    <t>미얀마84000</t>
  </si>
  <si>
    <t>미얀마85000</t>
  </si>
  <si>
    <t>미얀마86000</t>
  </si>
  <si>
    <t>미얀마87000</t>
  </si>
  <si>
    <t>미얀마88000</t>
  </si>
  <si>
    <t>미얀마89000</t>
  </si>
  <si>
    <t>미얀마90000</t>
  </si>
  <si>
    <t>미얀마91000</t>
  </si>
  <si>
    <t>미얀마92000</t>
  </si>
  <si>
    <t>미얀마93000</t>
  </si>
  <si>
    <t>미얀마94000</t>
  </si>
  <si>
    <t>미얀마95000</t>
  </si>
  <si>
    <t>미얀마96000</t>
  </si>
  <si>
    <t>미얀마97000</t>
  </si>
  <si>
    <t>미얀마98000</t>
  </si>
  <si>
    <t>미얀마99000</t>
  </si>
  <si>
    <t>미얀마100000</t>
  </si>
  <si>
    <t>미얀마101000</t>
  </si>
  <si>
    <t>미얀마102000</t>
  </si>
  <si>
    <t>미얀마103000</t>
  </si>
  <si>
    <t>미얀마104000</t>
  </si>
  <si>
    <t>미얀마105000</t>
  </si>
  <si>
    <t>미얀마106000</t>
  </si>
  <si>
    <t>미얀마107000</t>
  </si>
  <si>
    <t>미얀마108000</t>
  </si>
  <si>
    <t>미얀마109000</t>
  </si>
  <si>
    <t>미얀마110000</t>
  </si>
  <si>
    <t>미얀마111000</t>
  </si>
  <si>
    <t>미얀마112000</t>
  </si>
  <si>
    <t>미얀마113000</t>
  </si>
  <si>
    <t>미얀마114000</t>
  </si>
  <si>
    <t>미얀마115000</t>
  </si>
  <si>
    <t>미얀마116000</t>
  </si>
  <si>
    <t>미얀마117000</t>
  </si>
  <si>
    <t>미얀마118000</t>
  </si>
  <si>
    <t>미얀마119000</t>
  </si>
  <si>
    <t>미얀마120000</t>
  </si>
  <si>
    <t>미얀마121000</t>
  </si>
  <si>
    <t>미얀마122000</t>
  </si>
  <si>
    <t>미얀마123000</t>
  </si>
  <si>
    <t>미얀마124000</t>
  </si>
  <si>
    <t>미얀마125000</t>
  </si>
  <si>
    <t>미얀마126000</t>
  </si>
  <si>
    <t>미얀마127000</t>
  </si>
  <si>
    <t>미얀마128000</t>
  </si>
  <si>
    <t>미얀마129000</t>
  </si>
  <si>
    <t>미얀마130000</t>
  </si>
  <si>
    <t>미얀마131000</t>
  </si>
  <si>
    <t>미얀마132000</t>
  </si>
  <si>
    <t>미얀마133000</t>
  </si>
  <si>
    <t>미얀마134000</t>
  </si>
  <si>
    <t>미얀마135000</t>
  </si>
  <si>
    <t>미얀마136000</t>
  </si>
  <si>
    <t>미얀마137000</t>
  </si>
  <si>
    <t>미얀마138000</t>
  </si>
  <si>
    <t>미얀마139000</t>
  </si>
  <si>
    <t>미얀마140000</t>
  </si>
  <si>
    <t>미얀마141000</t>
  </si>
  <si>
    <t>미얀마142000</t>
  </si>
  <si>
    <t>미얀마143000</t>
  </si>
  <si>
    <t>미얀마144000</t>
  </si>
  <si>
    <t>미얀마145000</t>
  </si>
  <si>
    <t>미얀마146000</t>
  </si>
  <si>
    <t>미얀마147000</t>
  </si>
  <si>
    <t>미얀마148000</t>
  </si>
  <si>
    <t>미얀마149000</t>
  </si>
  <si>
    <t>미얀마150000</t>
  </si>
  <si>
    <t>필리핀1000</t>
  </si>
  <si>
    <t>필리핀2000</t>
  </si>
  <si>
    <t>필리핀3000</t>
  </si>
  <si>
    <t>필리핀4000</t>
  </si>
  <si>
    <t>필리핀5000</t>
  </si>
  <si>
    <t>필리핀6000</t>
  </si>
  <si>
    <t>필리핀7000</t>
  </si>
  <si>
    <t>필리핀8000</t>
  </si>
  <si>
    <t>필리핀9000</t>
  </si>
  <si>
    <t>필리핀10000</t>
  </si>
  <si>
    <t>필리핀11000</t>
  </si>
  <si>
    <t>필리핀12000</t>
  </si>
  <si>
    <t>필리핀13000</t>
  </si>
  <si>
    <t>필리핀14000</t>
  </si>
  <si>
    <t>필리핀15000</t>
  </si>
  <si>
    <t>필리핀16000</t>
  </si>
  <si>
    <t>필리핀17000</t>
  </si>
  <si>
    <t>필리핀18000</t>
  </si>
  <si>
    <t>필리핀19000</t>
  </si>
  <si>
    <t>필리핀20000</t>
  </si>
  <si>
    <t>필리핀21000</t>
  </si>
  <si>
    <t>필리핀22000</t>
  </si>
  <si>
    <t>필리핀23000</t>
  </si>
  <si>
    <t>필리핀24000</t>
  </si>
  <si>
    <t>필리핀25000</t>
  </si>
  <si>
    <t>필리핀26000</t>
  </si>
  <si>
    <t>필리핀27000</t>
  </si>
  <si>
    <t>필리핀28000</t>
  </si>
  <si>
    <t>필리핀29000</t>
  </si>
  <si>
    <t>필리핀30000</t>
  </si>
  <si>
    <t>필리핀31000</t>
  </si>
  <si>
    <t>필리핀32000</t>
  </si>
  <si>
    <t>필리핀33000</t>
  </si>
  <si>
    <t>필리핀34000</t>
  </si>
  <si>
    <t>필리핀35000</t>
  </si>
  <si>
    <t>필리핀36000</t>
  </si>
  <si>
    <t>필리핀37000</t>
  </si>
  <si>
    <t>필리핀38000</t>
  </si>
  <si>
    <t>필리핀39000</t>
  </si>
  <si>
    <t>필리핀40000</t>
  </si>
  <si>
    <t>필리핀41000</t>
  </si>
  <si>
    <t>필리핀42000</t>
  </si>
  <si>
    <t>필리핀43000</t>
  </si>
  <si>
    <t>필리핀44000</t>
  </si>
  <si>
    <t>필리핀45000</t>
  </si>
  <si>
    <t>필리핀46000</t>
  </si>
  <si>
    <t>필리핀47000</t>
  </si>
  <si>
    <t>필리핀48000</t>
  </si>
  <si>
    <t>필리핀49000</t>
  </si>
  <si>
    <t>필리핀50000</t>
  </si>
  <si>
    <t>필리핀51000</t>
  </si>
  <si>
    <t>필리핀52000</t>
  </si>
  <si>
    <t>필리핀53000</t>
  </si>
  <si>
    <t>필리핀54000</t>
  </si>
  <si>
    <t>필리핀55000</t>
  </si>
  <si>
    <t>필리핀56000</t>
  </si>
  <si>
    <t>필리핀57000</t>
  </si>
  <si>
    <t>필리핀58000</t>
  </si>
  <si>
    <t>필리핀59000</t>
  </si>
  <si>
    <t>필리핀60000</t>
  </si>
  <si>
    <t>필리핀61000</t>
  </si>
  <si>
    <t>필리핀62000</t>
  </si>
  <si>
    <t>필리핀63000</t>
  </si>
  <si>
    <t>필리핀64000</t>
  </si>
  <si>
    <t>필리핀65000</t>
  </si>
  <si>
    <t>필리핀66000</t>
  </si>
  <si>
    <t>필리핀67000</t>
  </si>
  <si>
    <t>필리핀68000</t>
  </si>
  <si>
    <t>필리핀69000</t>
  </si>
  <si>
    <t>필리핀70000</t>
  </si>
  <si>
    <t>필리핀71000</t>
  </si>
  <si>
    <t>필리핀72000</t>
  </si>
  <si>
    <t>필리핀73000</t>
  </si>
  <si>
    <t>필리핀74000</t>
  </si>
  <si>
    <t>필리핀75000</t>
  </si>
  <si>
    <t>필리핀76000</t>
  </si>
  <si>
    <t>필리핀77000</t>
  </si>
  <si>
    <t>필리핀78000</t>
  </si>
  <si>
    <t>필리핀79000</t>
  </si>
  <si>
    <t>필리핀80000</t>
  </si>
  <si>
    <t>필리핀81000</t>
  </si>
  <si>
    <t>필리핀82000</t>
  </si>
  <si>
    <t>필리핀83000</t>
  </si>
  <si>
    <t>필리핀84000</t>
  </si>
  <si>
    <t>필리핀85000</t>
  </si>
  <si>
    <t>필리핀86000</t>
  </si>
  <si>
    <t>필리핀87000</t>
  </si>
  <si>
    <t>필리핀88000</t>
  </si>
  <si>
    <t>필리핀89000</t>
  </si>
  <si>
    <t>필리핀90000</t>
  </si>
  <si>
    <t>필리핀91000</t>
  </si>
  <si>
    <t>필리핀92000</t>
  </si>
  <si>
    <t>필리핀93000</t>
  </si>
  <si>
    <t>필리핀94000</t>
  </si>
  <si>
    <t>필리핀95000</t>
  </si>
  <si>
    <t>필리핀96000</t>
  </si>
  <si>
    <t>필리핀97000</t>
  </si>
  <si>
    <t>필리핀98000</t>
  </si>
  <si>
    <t>필리핀99000</t>
  </si>
  <si>
    <t>필리핀100000</t>
  </si>
  <si>
    <t>필리핀101000</t>
  </si>
  <si>
    <t>필리핀102000</t>
  </si>
  <si>
    <t>필리핀103000</t>
  </si>
  <si>
    <t>필리핀104000</t>
  </si>
  <si>
    <t>필리핀105000</t>
  </si>
  <si>
    <t>필리핀106000</t>
  </si>
  <si>
    <t>필리핀107000</t>
  </si>
  <si>
    <t>필리핀108000</t>
  </si>
  <si>
    <t>필리핀109000</t>
  </si>
  <si>
    <t>필리핀110000</t>
  </si>
  <si>
    <t>필리핀111000</t>
  </si>
  <si>
    <t>필리핀112000</t>
  </si>
  <si>
    <t>필리핀113000</t>
  </si>
  <si>
    <t>필리핀114000</t>
  </si>
  <si>
    <t>필리핀115000</t>
  </si>
  <si>
    <t>필리핀116000</t>
  </si>
  <si>
    <t>필리핀117000</t>
  </si>
  <si>
    <t>필리핀118000</t>
  </si>
  <si>
    <t>필리핀119000</t>
  </si>
  <si>
    <t>필리핀120000</t>
  </si>
  <si>
    <t>필리핀121000</t>
  </si>
  <si>
    <t>필리핀122000</t>
  </si>
  <si>
    <t>필리핀123000</t>
  </si>
  <si>
    <t>필리핀124000</t>
  </si>
  <si>
    <t>필리핀125000</t>
  </si>
  <si>
    <t>필리핀126000</t>
  </si>
  <si>
    <t>필리핀127000</t>
  </si>
  <si>
    <t>필리핀128000</t>
  </si>
  <si>
    <t>필리핀129000</t>
  </si>
  <si>
    <t>필리핀130000</t>
  </si>
  <si>
    <t>필리핀131000</t>
  </si>
  <si>
    <t>필리핀132000</t>
  </si>
  <si>
    <t>필리핀133000</t>
  </si>
  <si>
    <t>필리핀134000</t>
  </si>
  <si>
    <t>필리핀135000</t>
  </si>
  <si>
    <t>필리핀136000</t>
  </si>
  <si>
    <t>필리핀137000</t>
  </si>
  <si>
    <t>필리핀138000</t>
  </si>
  <si>
    <t>필리핀139000</t>
  </si>
  <si>
    <t>필리핀140000</t>
  </si>
  <si>
    <t>필리핀141000</t>
  </si>
  <si>
    <t>필리핀142000</t>
  </si>
  <si>
    <t>필리핀143000</t>
  </si>
  <si>
    <t>필리핀144000</t>
  </si>
  <si>
    <t>필리핀145000</t>
  </si>
  <si>
    <t>필리핀146000</t>
  </si>
  <si>
    <t>필리핀147000</t>
  </si>
  <si>
    <t>필리핀148000</t>
  </si>
  <si>
    <t>필리핀149000</t>
  </si>
  <si>
    <t>필리핀150000</t>
  </si>
  <si>
    <t>필리핀냉장1000</t>
  </si>
  <si>
    <t>필리핀냉장2000</t>
  </si>
  <si>
    <t>필리핀냉장3000</t>
  </si>
  <si>
    <t>필리핀냉장4000</t>
  </si>
  <si>
    <t>필리핀냉장5000</t>
  </si>
  <si>
    <t>필리핀냉장6000</t>
  </si>
  <si>
    <t>필리핀냉장7000</t>
  </si>
  <si>
    <t>필리핀냉장8000</t>
  </si>
  <si>
    <t>필리핀냉장9000</t>
  </si>
  <si>
    <t>필리핀냉장10000</t>
  </si>
  <si>
    <t>필리핀냉장11000</t>
  </si>
  <si>
    <t>필리핀냉장12000</t>
  </si>
  <si>
    <t>필리핀냉장13000</t>
  </si>
  <si>
    <t>필리핀냉장14000</t>
  </si>
  <si>
    <t>필리핀냉장15000</t>
  </si>
  <si>
    <t>필리핀냉장16000</t>
  </si>
  <si>
    <t>필리핀냉장17000</t>
  </si>
  <si>
    <t>필리핀냉장18000</t>
  </si>
  <si>
    <t>필리핀냉장19000</t>
  </si>
  <si>
    <t>필리핀냉장20000</t>
  </si>
  <si>
    <t>필리핀냉장21000</t>
  </si>
  <si>
    <t>필리핀냉장22000</t>
  </si>
  <si>
    <t>필리핀냉장23000</t>
  </si>
  <si>
    <t>필리핀냉장24000</t>
  </si>
  <si>
    <t>필리핀냉장25000</t>
  </si>
  <si>
    <t>필리핀냉장26000</t>
  </si>
  <si>
    <t>필리핀냉장27000</t>
  </si>
  <si>
    <t>필리핀냉장28000</t>
  </si>
  <si>
    <t>필리핀냉장29000</t>
  </si>
  <si>
    <t>필리핀냉장30000</t>
  </si>
  <si>
    <t>필리핀냉장31000</t>
  </si>
  <si>
    <t>필리핀냉장32000</t>
  </si>
  <si>
    <t>필리핀냉장33000</t>
  </si>
  <si>
    <t>필리핀냉장34000</t>
  </si>
  <si>
    <t>필리핀냉장35000</t>
  </si>
  <si>
    <t>필리핀냉장36000</t>
  </si>
  <si>
    <t>필리핀냉장37000</t>
  </si>
  <si>
    <t>필리핀냉장38000</t>
  </si>
  <si>
    <t>필리핀냉장39000</t>
  </si>
  <si>
    <t>필리핀냉장40000</t>
  </si>
  <si>
    <t>필리핀냉장41000</t>
  </si>
  <si>
    <t>필리핀냉장42000</t>
  </si>
  <si>
    <t>필리핀냉장43000</t>
  </si>
  <si>
    <t>필리핀냉장44000</t>
  </si>
  <si>
    <t>필리핀냉장45000</t>
  </si>
  <si>
    <t>필리핀냉장46000</t>
  </si>
  <si>
    <t>필리핀냉장47000</t>
  </si>
  <si>
    <t>필리핀냉장48000</t>
  </si>
  <si>
    <t>필리핀냉장49000</t>
  </si>
  <si>
    <t>필리핀냉장50000</t>
  </si>
  <si>
    <t>필리핀냉장51000</t>
  </si>
  <si>
    <t>필리핀냉장52000</t>
  </si>
  <si>
    <t>필리핀냉장53000</t>
  </si>
  <si>
    <t>필리핀냉장54000</t>
  </si>
  <si>
    <t>필리핀냉장55000</t>
  </si>
  <si>
    <t>필리핀냉장56000</t>
  </si>
  <si>
    <t>필리핀냉장57000</t>
  </si>
  <si>
    <t>필리핀냉장58000</t>
  </si>
  <si>
    <t>필리핀냉장59000</t>
  </si>
  <si>
    <t>필리핀냉장60000</t>
  </si>
  <si>
    <t>필리핀냉장61000</t>
  </si>
  <si>
    <t>필리핀냉장62000</t>
  </si>
  <si>
    <t>필리핀냉장63000</t>
  </si>
  <si>
    <t>필리핀냉장64000</t>
  </si>
  <si>
    <t>필리핀냉장65000</t>
  </si>
  <si>
    <t>필리핀냉장66000</t>
  </si>
  <si>
    <t>필리핀냉장67000</t>
  </si>
  <si>
    <t>필리핀냉장68000</t>
  </si>
  <si>
    <t>필리핀냉장69000</t>
  </si>
  <si>
    <t>필리핀냉장70000</t>
  </si>
  <si>
    <t>필리핀냉장71000</t>
  </si>
  <si>
    <t>필리핀냉장72000</t>
  </si>
  <si>
    <t>필리핀냉장73000</t>
  </si>
  <si>
    <t>필리핀냉장74000</t>
  </si>
  <si>
    <t>필리핀냉장75000</t>
  </si>
  <si>
    <t>필리핀냉장76000</t>
  </si>
  <si>
    <t>필리핀냉장77000</t>
  </si>
  <si>
    <t>필리핀냉장78000</t>
  </si>
  <si>
    <t>필리핀냉장79000</t>
  </si>
  <si>
    <t>필리핀냉장80000</t>
  </si>
  <si>
    <t>필리핀냉장81000</t>
  </si>
  <si>
    <t>필리핀냉장82000</t>
  </si>
  <si>
    <t>필리핀냉장83000</t>
  </si>
  <si>
    <t>필리핀냉장84000</t>
  </si>
  <si>
    <t>필리핀냉장85000</t>
  </si>
  <si>
    <t>필리핀냉장86000</t>
  </si>
  <si>
    <t>필리핀냉장87000</t>
  </si>
  <si>
    <t>필리핀냉장88000</t>
  </si>
  <si>
    <t>필리핀냉장89000</t>
  </si>
  <si>
    <t>필리핀냉장90000</t>
  </si>
  <si>
    <t>필리핀냉장91000</t>
  </si>
  <si>
    <t>필리핀냉장92000</t>
  </si>
  <si>
    <t>필리핀냉장93000</t>
  </si>
  <si>
    <t>필리핀냉장94000</t>
  </si>
  <si>
    <t>필리핀냉장95000</t>
  </si>
  <si>
    <t>필리핀냉장96000</t>
  </si>
  <si>
    <t>필리핀냉장97000</t>
  </si>
  <si>
    <t>필리핀냉장98000</t>
  </si>
  <si>
    <t>필리핀냉장99000</t>
  </si>
  <si>
    <t>필리핀냉장100000</t>
  </si>
  <si>
    <t>방글라데시1000</t>
  </si>
  <si>
    <t>방글라데시2000</t>
  </si>
  <si>
    <t>방글라데시3000</t>
  </si>
  <si>
    <t>방글라데시4000</t>
  </si>
  <si>
    <t>방글라데시5000</t>
  </si>
  <si>
    <t>방글라데시6000</t>
  </si>
  <si>
    <t>방글라데시7000</t>
  </si>
  <si>
    <t>방글라데시8000</t>
  </si>
  <si>
    <t>방글라데시9000</t>
  </si>
  <si>
    <t>방글라데시10000</t>
  </si>
  <si>
    <t>방글라데시11000</t>
  </si>
  <si>
    <t>방글라데시12000</t>
  </si>
  <si>
    <t>방글라데시13000</t>
  </si>
  <si>
    <t>방글라데시14000</t>
  </si>
  <si>
    <t>방글라데시15000</t>
  </si>
  <si>
    <t>방글라데시16000</t>
  </si>
  <si>
    <t>방글라데시17000</t>
  </si>
  <si>
    <t>방글라데시18000</t>
  </si>
  <si>
    <t>방글라데시19000</t>
  </si>
  <si>
    <t>방글라데시20000</t>
  </si>
  <si>
    <t>방글라데시22000</t>
  </si>
  <si>
    <t>방글라데시23000</t>
  </si>
  <si>
    <t>방글라데시24000</t>
  </si>
  <si>
    <t>방글라데시25000</t>
  </si>
  <si>
    <t>방글라데시26000</t>
  </si>
  <si>
    <t>방글라데시27000</t>
  </si>
  <si>
    <t>방글라데시28000</t>
  </si>
  <si>
    <t>방글라데시29000</t>
  </si>
  <si>
    <t>방글라데시30000</t>
  </si>
  <si>
    <t>방글라데시31000</t>
  </si>
  <si>
    <t>방글라데시32000</t>
  </si>
  <si>
    <t>방글라데시33000</t>
  </si>
  <si>
    <t>방글라데시34000</t>
  </si>
  <si>
    <t>방글라데시35000</t>
  </si>
  <si>
    <t>방글라데시36000</t>
  </si>
  <si>
    <t>방글라데시38000</t>
  </si>
  <si>
    <t>방글라데시40000</t>
  </si>
  <si>
    <t>방글라데시41000</t>
  </si>
  <si>
    <t>방글라데시42000</t>
  </si>
  <si>
    <t>방글라데시43000</t>
  </si>
  <si>
    <t>방글라데시44000</t>
  </si>
  <si>
    <t>방글라데시45000</t>
  </si>
  <si>
    <t>방글라데시46000</t>
  </si>
  <si>
    <t>방글라데시47000</t>
  </si>
  <si>
    <t>방글라데시48000</t>
  </si>
  <si>
    <t>방글라데시49000</t>
  </si>
  <si>
    <t>방글라데시50000</t>
  </si>
  <si>
    <t>방글라데시51000</t>
  </si>
  <si>
    <t>방글라데시52000</t>
  </si>
  <si>
    <t>방글라데시53000</t>
  </si>
  <si>
    <t>방글라데시54000</t>
  </si>
  <si>
    <t>방글라데시55000</t>
  </si>
  <si>
    <t>방글라데시56000</t>
  </si>
  <si>
    <t>방글라데시57000</t>
  </si>
  <si>
    <t>방글라데시58000</t>
  </si>
  <si>
    <t>방글라데시59000</t>
  </si>
  <si>
    <t>방글라데시60000</t>
  </si>
  <si>
    <t>방글라데시61000</t>
  </si>
  <si>
    <t>방글라데시62000</t>
  </si>
  <si>
    <t>방글라데시63000</t>
  </si>
  <si>
    <t>방글라데시64000</t>
  </si>
  <si>
    <t>방글라데시65000</t>
  </si>
  <si>
    <t>방글라데시66000</t>
  </si>
  <si>
    <t>방글라데시67000</t>
  </si>
  <si>
    <t>방글라데시68000</t>
  </si>
  <si>
    <t>방글라데시69000</t>
  </si>
  <si>
    <t>방글라데시70000</t>
  </si>
  <si>
    <t>방글라데시71000</t>
  </si>
  <si>
    <t>방글라데시72000</t>
  </si>
  <si>
    <t>방글라데시73000</t>
  </si>
  <si>
    <t>방글라데시74000</t>
  </si>
  <si>
    <t>방글라데시75000</t>
  </si>
  <si>
    <t>방글라데시76000</t>
  </si>
  <si>
    <t>방글라데시77000</t>
  </si>
  <si>
    <t>방글라데시78000</t>
  </si>
  <si>
    <t>방글라데시79000</t>
  </si>
  <si>
    <t>방글라데시80000</t>
  </si>
  <si>
    <t>방글라데시81000</t>
  </si>
  <si>
    <t>방글라데시82000</t>
  </si>
  <si>
    <t>방글라데시83000</t>
  </si>
  <si>
    <t>방글라데시84000</t>
  </si>
  <si>
    <t>방글라데시85000</t>
  </si>
  <si>
    <t>방글라데시86000</t>
  </si>
  <si>
    <t>방글라데시87000</t>
  </si>
  <si>
    <t>방글라데시88000</t>
  </si>
  <si>
    <t>방글라데시89000</t>
  </si>
  <si>
    <t>방글라데시90000</t>
  </si>
  <si>
    <t>방글라데시91000</t>
  </si>
  <si>
    <t>방글라데시92000</t>
  </si>
  <si>
    <t>방글라데시93000</t>
  </si>
  <si>
    <t>방글라데시94000</t>
  </si>
  <si>
    <t>방글라데시95000</t>
  </si>
  <si>
    <t>방글라데시96000</t>
  </si>
  <si>
    <t>방글라데시97000</t>
  </si>
  <si>
    <t>방글라데시98000</t>
  </si>
  <si>
    <t>방글라데시99000</t>
  </si>
  <si>
    <t>방글라데시100000</t>
  </si>
  <si>
    <t>방글라데시101000</t>
  </si>
  <si>
    <t>방글라데시102000</t>
  </si>
  <si>
    <t>방글라데시103000</t>
  </si>
  <si>
    <t>방글라데시104000</t>
  </si>
  <si>
    <t>방글라데시105000</t>
  </si>
  <si>
    <t>방글라데시106000</t>
  </si>
  <si>
    <t>방글라데시107000</t>
  </si>
  <si>
    <t>방글라데시108000</t>
  </si>
  <si>
    <t>방글라데시109000</t>
  </si>
  <si>
    <t>방글라데시110000</t>
  </si>
  <si>
    <t>방글라데시111000</t>
  </si>
  <si>
    <t>방글라데시112000</t>
  </si>
  <si>
    <t>방글라데시113000</t>
  </si>
  <si>
    <t>방글라데시114000</t>
  </si>
  <si>
    <t>방글라데시115000</t>
  </si>
  <si>
    <t>방글라데시116000</t>
  </si>
  <si>
    <t>방글라데시117000</t>
  </si>
  <si>
    <t>방글라데시118000</t>
  </si>
  <si>
    <t>방글라데시119000</t>
  </si>
  <si>
    <t>방글라데시120000</t>
  </si>
  <si>
    <t>방글라데시121000</t>
  </si>
  <si>
    <t>방글라데시122000</t>
  </si>
  <si>
    <t>방글라데시123000</t>
  </si>
  <si>
    <t>방글라데시124000</t>
  </si>
  <si>
    <t>방글라데시125000</t>
  </si>
  <si>
    <t>방글라데시126000</t>
  </si>
  <si>
    <t>방글라데시127000</t>
  </si>
  <si>
    <t>방글라데시128000</t>
  </si>
  <si>
    <t>방글라데시129000</t>
  </si>
  <si>
    <t>방글라데시130000</t>
  </si>
  <si>
    <t>방글라데시131000</t>
  </si>
  <si>
    <t>방글라데시132000</t>
  </si>
  <si>
    <t>방글라데시133000</t>
  </si>
  <si>
    <t>방글라데시134000</t>
  </si>
  <si>
    <t>방글라데시135000</t>
  </si>
  <si>
    <t>방글라데시136000</t>
  </si>
  <si>
    <t>방글라데시137000</t>
  </si>
  <si>
    <t>방글라데시138000</t>
  </si>
  <si>
    <t>방글라데시139000</t>
  </si>
  <si>
    <t>방글라데시140000</t>
  </si>
  <si>
    <t>방글라데시141000</t>
  </si>
  <si>
    <t>방글라데시142000</t>
  </si>
  <si>
    <t>방글라데시143000</t>
  </si>
  <si>
    <t>방글라데시144000</t>
  </si>
  <si>
    <t>방글라데시145000</t>
  </si>
  <si>
    <t>방글라데시146000</t>
  </si>
  <si>
    <t>방글라데시147000</t>
  </si>
  <si>
    <t>방글라데시148000</t>
  </si>
  <si>
    <t>방글라데시149000</t>
  </si>
  <si>
    <t>방글라데시150000</t>
  </si>
  <si>
    <t>방글라데시151000</t>
  </si>
  <si>
    <t>방글라데시152000</t>
  </si>
  <si>
    <t>방글라데시153000</t>
  </si>
  <si>
    <t>방글라데시154000</t>
  </si>
  <si>
    <t>방글라데시155000</t>
  </si>
  <si>
    <t>방글라데시156000</t>
  </si>
  <si>
    <t>방글라데시157000</t>
  </si>
  <si>
    <t>방글라데시158000</t>
  </si>
  <si>
    <t>방글라데시159000</t>
  </si>
  <si>
    <t>방글라데시160000</t>
  </si>
  <si>
    <t>방글라데시161000</t>
  </si>
  <si>
    <t>방글라데시162000</t>
  </si>
  <si>
    <t>방글라데시163000</t>
  </si>
  <si>
    <t>방글라데시164000</t>
  </si>
  <si>
    <t>남아프리카공화국1000</t>
  </si>
  <si>
    <t>남아프리카공화국2000</t>
  </si>
  <si>
    <t>남아프리카공화국3000</t>
  </si>
  <si>
    <t>남아프리카공화국4000</t>
  </si>
  <si>
    <t>남아프리카공화국5000</t>
  </si>
  <si>
    <t>남아프리카공화국6000</t>
  </si>
  <si>
    <t>남아프리카공화국7000</t>
  </si>
  <si>
    <t>남아프리카공화국8000</t>
  </si>
  <si>
    <t>남아프리카공화국9000</t>
  </si>
  <si>
    <t>남아프리카공화국10000</t>
  </si>
  <si>
    <t>남아프리카공화국11000</t>
  </si>
  <si>
    <t>남아프리카공화국12000</t>
  </si>
  <si>
    <t>남아프리카공화국13000</t>
  </si>
  <si>
    <t>남아프리카공화국14000</t>
  </si>
  <si>
    <t>남아프리카공화국15000</t>
  </si>
  <si>
    <t>남아프리카공화국16000</t>
  </si>
  <si>
    <t>남아프리카공화국17000</t>
  </si>
  <si>
    <t>남아프리카공화국18000</t>
  </si>
  <si>
    <t>남아프리카공화국19000</t>
  </si>
  <si>
    <t>남아프리카공화국20000</t>
  </si>
  <si>
    <t>남아프리카공화국21000</t>
  </si>
  <si>
    <t>남아프리카공화국22000</t>
  </si>
  <si>
    <t>남아프리카공화국23000</t>
  </si>
  <si>
    <t>남아프리카공화국24000</t>
  </si>
  <si>
    <t>남아프리카공화국25000</t>
  </si>
  <si>
    <t>남아프리카공화국26000</t>
  </si>
  <si>
    <t>남아프리카공화국27000</t>
  </si>
  <si>
    <t>남아프리카공화국28000</t>
  </si>
  <si>
    <t>남아프리카공화국29000</t>
  </si>
  <si>
    <t>남아프리카공화국30000</t>
  </si>
  <si>
    <t>남아프리카공화국31000</t>
  </si>
  <si>
    <t>남아프리카공화국32000</t>
  </si>
  <si>
    <t>남아프리카공화국33000</t>
  </si>
  <si>
    <t>남아프리카공화국34000</t>
  </si>
  <si>
    <t>남아프리카공화국35000</t>
  </si>
  <si>
    <t>남아프리카공화국36000</t>
  </si>
  <si>
    <t>남아프리카공화국37000</t>
  </si>
  <si>
    <t>남아프리카공화국38000</t>
  </si>
  <si>
    <t>남아프리카공화국39000</t>
  </si>
  <si>
    <t>남아프리카공화국40000</t>
  </si>
  <si>
    <t>남아프리카공화국41000</t>
  </si>
  <si>
    <t>남아프리카공화국42000</t>
  </si>
  <si>
    <t>남아프리카공화국43000</t>
  </si>
  <si>
    <t>남아프리카공화국44000</t>
  </si>
  <si>
    <t>남아프리카공화국45000</t>
  </si>
  <si>
    <t>남아프리카공화국46000</t>
  </si>
  <si>
    <t>남아프리카공화국47000</t>
  </si>
  <si>
    <t>남아프리카공화국48000</t>
  </si>
  <si>
    <t>남아프리카공화국49000</t>
  </si>
  <si>
    <t>남아프리카공화국50000</t>
  </si>
  <si>
    <t>남아프리카공화국51000</t>
  </si>
  <si>
    <t>남아프리카공화국52000</t>
  </si>
  <si>
    <t>남아프리카공화국53000</t>
  </si>
  <si>
    <t>남아프리카공화국54000</t>
  </si>
  <si>
    <t>남아프리카공화국55000</t>
  </si>
  <si>
    <t>남아프리카공화국56000</t>
  </si>
  <si>
    <t>남아프리카공화국57000</t>
  </si>
  <si>
    <t>남아프리카공화국58000</t>
  </si>
  <si>
    <t>남아프리카공화국59000</t>
  </si>
  <si>
    <t>남아프리카공화국60000</t>
  </si>
  <si>
    <t>남아프리카공화국61000</t>
  </si>
  <si>
    <t>남아프리카공화국62000</t>
  </si>
  <si>
    <t>남아프리카공화국63000</t>
  </si>
  <si>
    <t>남아프리카공화국64000</t>
  </si>
  <si>
    <t>남아프리카공화국65000</t>
  </si>
  <si>
    <t>남아프리카공화국66000</t>
  </si>
  <si>
    <t>남아프리카공화국67000</t>
  </si>
  <si>
    <t>남아프리카공화국68000</t>
  </si>
  <si>
    <t>남아프리카공화국69000</t>
  </si>
  <si>
    <t>남아프리카공화국70000</t>
  </si>
  <si>
    <t>남아프리카공화국71000</t>
  </si>
  <si>
    <t>남아프리카공화국72000</t>
  </si>
  <si>
    <t>남아프리카공화국73000</t>
  </si>
  <si>
    <t>남아프리카공화국74000</t>
  </si>
  <si>
    <t>남아프리카공화국75000</t>
  </si>
  <si>
    <t>남아프리카공화국76000</t>
  </si>
  <si>
    <t>남아프리카공화국77000</t>
  </si>
  <si>
    <t>남아프리카공화국78000</t>
  </si>
  <si>
    <t>남아프리카공화국79000</t>
  </si>
  <si>
    <t>남아프리카공화국80000</t>
  </si>
  <si>
    <t>남아프리카공화국81000</t>
  </si>
  <si>
    <t>남아프리카공화국82000</t>
  </si>
  <si>
    <t>남아프리카공화국83000</t>
  </si>
  <si>
    <t>남아프리카공화국84000</t>
  </si>
  <si>
    <t>남아프리카공화국85000</t>
  </si>
  <si>
    <t>남아프리카공화국86000</t>
  </si>
  <si>
    <t>남아프리카공화국87000</t>
  </si>
  <si>
    <t>남아프리카공화국88000</t>
  </si>
  <si>
    <t>남아프리카공화국89000</t>
  </si>
  <si>
    <t>남아프리카공화국90000</t>
  </si>
  <si>
    <t>남아프리카공화국91000</t>
  </si>
  <si>
    <t>남아프리카공화국92000</t>
  </si>
  <si>
    <t>남아프리카공화국93000</t>
  </si>
  <si>
    <t>남아프리카공화국94000</t>
  </si>
  <si>
    <t>남아프리카공화국95000</t>
  </si>
  <si>
    <t>남아프리카공화국96000</t>
  </si>
  <si>
    <t>남아프리카공화국97000</t>
  </si>
  <si>
    <t>남아프리카공화국98000</t>
  </si>
  <si>
    <t>남아프리카공화국99000</t>
  </si>
  <si>
    <t>남아프리카공화국100000</t>
  </si>
  <si>
    <t>남아프리카공화국101000</t>
  </si>
  <si>
    <t>남아프리카공화국102000</t>
  </si>
  <si>
    <t>남아프리카공화국103000</t>
  </si>
  <si>
    <t>남아프리카공화국104000</t>
  </si>
  <si>
    <t>남아프리카공화국105000</t>
  </si>
  <si>
    <t>남아프리카공화국106000</t>
  </si>
  <si>
    <t>남아프리카공화국107000</t>
  </si>
  <si>
    <t>남아프리카공화국108000</t>
  </si>
  <si>
    <t>남아프리카공화국109000</t>
  </si>
  <si>
    <t>남아프리카공화국110000</t>
  </si>
  <si>
    <t>남아프리카공화국111000</t>
  </si>
  <si>
    <t>남아프리카공화국112000</t>
  </si>
  <si>
    <t>남아프리카공화국113000</t>
  </si>
  <si>
    <t>남아프리카공화국114000</t>
  </si>
  <si>
    <t>남아프리카공화국115000</t>
  </si>
  <si>
    <t>남아프리카공화국116000</t>
  </si>
  <si>
    <t>남아프리카공화국117000</t>
  </si>
  <si>
    <t>남아프리카공화국118000</t>
  </si>
  <si>
    <t>남아프리카공화국119000</t>
  </si>
  <si>
    <t>남아프리카공화국120000</t>
  </si>
  <si>
    <t>남아프리카공화국121000</t>
  </si>
  <si>
    <t>남아프리카공화국122000</t>
  </si>
  <si>
    <t>남아프리카공화국123000</t>
  </si>
  <si>
    <t>남아프리카공화국124000</t>
  </si>
  <si>
    <t>남아프리카공화국125000</t>
  </si>
  <si>
    <t>남아프리카공화국126000</t>
  </si>
  <si>
    <t>남아프리카공화국127000</t>
  </si>
  <si>
    <t>남아프리카공화국128000</t>
  </si>
  <si>
    <t>남아프리카공화국129000</t>
  </si>
  <si>
    <t>남아프리카공화국130000</t>
  </si>
  <si>
    <t>남아프리카공화국131000</t>
  </si>
  <si>
    <t>남아프리카공화국132000</t>
  </si>
  <si>
    <t>남아프리카공화국133000</t>
  </si>
  <si>
    <t>남아프리카공화국134000</t>
  </si>
  <si>
    <t>남아프리카공화국135000</t>
  </si>
  <si>
    <t>남아프리카공화국136000</t>
  </si>
  <si>
    <t>남아프리카공화국137000</t>
  </si>
  <si>
    <t>남아프리카공화국138000</t>
  </si>
  <si>
    <t>남아프리카공화국139000</t>
  </si>
  <si>
    <t>남아프리카공화국140000</t>
  </si>
  <si>
    <t>남아프리카공화국141000</t>
  </si>
  <si>
    <t>남아프리카공화국142000</t>
  </si>
  <si>
    <t>남아프리카공화국143000</t>
  </si>
  <si>
    <t>남아프리카공화국144000</t>
  </si>
  <si>
    <t>남아프리카공화국145000</t>
  </si>
  <si>
    <t>남아프리카공화국146000</t>
  </si>
  <si>
    <t>남아프리카공화국148000</t>
  </si>
  <si>
    <t>남아프리카공화국149000</t>
  </si>
  <si>
    <t>이란1000</t>
  </si>
  <si>
    <t>이란2000</t>
  </si>
  <si>
    <t>이란3000</t>
  </si>
  <si>
    <t>이란4000</t>
  </si>
  <si>
    <t>이란5000</t>
  </si>
  <si>
    <t>이란6000</t>
  </si>
  <si>
    <t>이란7000</t>
  </si>
  <si>
    <t>이란8000</t>
  </si>
  <si>
    <t>이란9000</t>
  </si>
  <si>
    <t>이란10000</t>
  </si>
  <si>
    <t>이란11000</t>
  </si>
  <si>
    <t>이란12000</t>
  </si>
  <si>
    <t>이란13000</t>
  </si>
  <si>
    <t>이란14000</t>
  </si>
  <si>
    <t>이란15000</t>
  </si>
  <si>
    <t>이란16000</t>
  </si>
  <si>
    <t>이란17000</t>
  </si>
  <si>
    <t>이란18000</t>
  </si>
  <si>
    <t>이란19000</t>
  </si>
  <si>
    <t>이란20000</t>
  </si>
  <si>
    <t>이란21000</t>
  </si>
  <si>
    <t>이란22000</t>
  </si>
  <si>
    <t>이란23000</t>
  </si>
  <si>
    <t>이란24000</t>
  </si>
  <si>
    <t>이란25000</t>
  </si>
  <si>
    <t>이란26000</t>
  </si>
  <si>
    <t>이란27000</t>
  </si>
  <si>
    <t>이란28000</t>
  </si>
  <si>
    <t>이란29000</t>
  </si>
  <si>
    <t>이란30000</t>
  </si>
  <si>
    <t>이란31000</t>
  </si>
  <si>
    <t>이란32000</t>
  </si>
  <si>
    <t>이란33000</t>
  </si>
  <si>
    <t>이란34000</t>
  </si>
  <si>
    <t>이란35000</t>
  </si>
  <si>
    <t>이란36000</t>
  </si>
  <si>
    <t>이란37000</t>
  </si>
  <si>
    <t>이란38000</t>
  </si>
  <si>
    <t>이란39000</t>
  </si>
  <si>
    <t>이란40000</t>
  </si>
  <si>
    <t>이란41000</t>
  </si>
  <si>
    <t>이란42000</t>
  </si>
  <si>
    <t>이란43000</t>
  </si>
  <si>
    <t>이란44000</t>
  </si>
  <si>
    <t>이란45000</t>
  </si>
  <si>
    <t>이란46000</t>
  </si>
  <si>
    <t>이란47000</t>
  </si>
  <si>
    <t>이란48000</t>
  </si>
  <si>
    <t>이란49000</t>
  </si>
  <si>
    <t>이란50000</t>
  </si>
  <si>
    <t>이란51000</t>
  </si>
  <si>
    <t>이란52000</t>
  </si>
  <si>
    <t>이란53000</t>
  </si>
  <si>
    <t>이란54000</t>
  </si>
  <si>
    <t>이란55000</t>
  </si>
  <si>
    <t>이란56000</t>
  </si>
  <si>
    <t>이란57000</t>
  </si>
  <si>
    <t>이란58000</t>
  </si>
  <si>
    <t>이란59000</t>
  </si>
  <si>
    <t>이란60000</t>
  </si>
  <si>
    <t>이란61000</t>
  </si>
  <si>
    <t>이란62000</t>
  </si>
  <si>
    <t>이란63000</t>
  </si>
  <si>
    <t>이란64000</t>
  </si>
  <si>
    <t>이란65000</t>
  </si>
  <si>
    <t>이란66000</t>
  </si>
  <si>
    <t>이란67000</t>
  </si>
  <si>
    <t>이란68000</t>
  </si>
  <si>
    <t>이란69000</t>
  </si>
  <si>
    <t>이란70000</t>
  </si>
  <si>
    <t>이란71000</t>
  </si>
  <si>
    <t>이란72000</t>
  </si>
  <si>
    <t>이란73000</t>
  </si>
  <si>
    <t>이란74000</t>
  </si>
  <si>
    <t>이란75000</t>
  </si>
  <si>
    <t>이란76000</t>
  </si>
  <si>
    <t>이란77000</t>
  </si>
  <si>
    <t>이란78000</t>
  </si>
  <si>
    <t>이란79000</t>
  </si>
  <si>
    <t>이란80000</t>
  </si>
  <si>
    <t>이란81000</t>
  </si>
  <si>
    <t>이란82000</t>
  </si>
  <si>
    <t>이란83000</t>
  </si>
  <si>
    <t>이란84000</t>
  </si>
  <si>
    <t>이란85000</t>
  </si>
  <si>
    <t>이란86000</t>
  </si>
  <si>
    <t>이란87000</t>
  </si>
  <si>
    <t>이란88000</t>
  </si>
  <si>
    <t>이란89000</t>
  </si>
  <si>
    <t>이란90000</t>
  </si>
  <si>
    <t>이란91000</t>
  </si>
  <si>
    <t>이란92000</t>
  </si>
  <si>
    <t>이란93000</t>
  </si>
  <si>
    <t>이란94000</t>
  </si>
  <si>
    <t>이란95000</t>
  </si>
  <si>
    <t>이란96000</t>
  </si>
  <si>
    <t>이란97000</t>
  </si>
  <si>
    <t>이란98000</t>
  </si>
  <si>
    <t>이란99000</t>
  </si>
  <si>
    <t>이란100000</t>
  </si>
  <si>
    <t>이란101000</t>
  </si>
  <si>
    <t>이란102000</t>
  </si>
  <si>
    <t>이란103000</t>
  </si>
  <si>
    <t>이란104000</t>
  </si>
  <si>
    <t>이란105000</t>
  </si>
  <si>
    <t>이란106000</t>
  </si>
  <si>
    <t>이란107000</t>
  </si>
  <si>
    <t>이란108000</t>
  </si>
  <si>
    <t>이란109000</t>
  </si>
  <si>
    <t>이란110000</t>
  </si>
  <si>
    <t>이란111000</t>
  </si>
  <si>
    <t>이란112000</t>
  </si>
  <si>
    <t>이란113000</t>
  </si>
  <si>
    <t>이란114000</t>
  </si>
  <si>
    <t>이란115000</t>
  </si>
  <si>
    <t>이란116000</t>
  </si>
  <si>
    <t>이란117000</t>
  </si>
  <si>
    <t>이란118000</t>
  </si>
  <si>
    <t>이란119000</t>
  </si>
  <si>
    <t>이란120000</t>
  </si>
  <si>
    <t>이란121000</t>
  </si>
  <si>
    <t>이란122000</t>
  </si>
  <si>
    <t>이란123000</t>
  </si>
  <si>
    <t>이란124000</t>
  </si>
  <si>
    <t>이란125000</t>
  </si>
  <si>
    <t>이란126000</t>
  </si>
  <si>
    <t>이란127000</t>
  </si>
  <si>
    <t>이란128000</t>
  </si>
  <si>
    <t>이란129000</t>
  </si>
  <si>
    <t>이란130000</t>
  </si>
  <si>
    <t>이란131000</t>
  </si>
  <si>
    <t>이란132000</t>
  </si>
  <si>
    <t>이란133000</t>
  </si>
  <si>
    <t>이란134000</t>
  </si>
  <si>
    <t>이란135000</t>
  </si>
  <si>
    <t>이란136000</t>
  </si>
  <si>
    <t>이란137000</t>
  </si>
  <si>
    <t>이란138000</t>
  </si>
  <si>
    <t>이란139000</t>
  </si>
  <si>
    <t>이란140000</t>
  </si>
  <si>
    <t>이란141000</t>
  </si>
  <si>
    <t>이란142000</t>
  </si>
  <si>
    <t>이란143000</t>
  </si>
  <si>
    <t>이란144000</t>
  </si>
  <si>
    <t>이란145000</t>
  </si>
  <si>
    <t>이란146000</t>
  </si>
  <si>
    <t>이란147000</t>
  </si>
  <si>
    <t>이란148000</t>
  </si>
  <si>
    <t>이란149000</t>
  </si>
  <si>
    <t>이란150000</t>
  </si>
  <si>
    <t>카자흐스탄1000</t>
  </si>
  <si>
    <t>카자흐스탄2000</t>
  </si>
  <si>
    <t>카자흐스탄3000</t>
  </si>
  <si>
    <t>카자흐스탄4000</t>
  </si>
  <si>
    <t>카자흐스탄5000</t>
  </si>
  <si>
    <t>카자흐스탄6000</t>
  </si>
  <si>
    <t>카자흐스탄7000</t>
  </si>
  <si>
    <t>카자흐스탄8000</t>
  </si>
  <si>
    <t>카자흐스탄9000</t>
  </si>
  <si>
    <t>카자흐스탄10000</t>
  </si>
  <si>
    <t>카자흐스탄11000</t>
  </si>
  <si>
    <t>카자흐스탄12000</t>
  </si>
  <si>
    <t>카자흐스탄13000</t>
  </si>
  <si>
    <t>카자흐스탄14000</t>
  </si>
  <si>
    <t>카자흐스탄15000</t>
  </si>
  <si>
    <t>카자흐스탄16000</t>
  </si>
  <si>
    <t>카자흐스탄17000</t>
  </si>
  <si>
    <t>카자흐스탄18000</t>
  </si>
  <si>
    <t>카자흐스탄19000</t>
  </si>
  <si>
    <t>카자흐스탄20000</t>
  </si>
  <si>
    <t>카자흐스탄21000</t>
  </si>
  <si>
    <t>카자흐스탄22000</t>
  </si>
  <si>
    <t>카자흐스탄23000</t>
  </si>
  <si>
    <t>카자흐스탄24000</t>
  </si>
  <si>
    <t>카자흐스탄25000</t>
  </si>
  <si>
    <t>카자흐스탄26000</t>
  </si>
  <si>
    <t>카자흐스탄27000</t>
  </si>
  <si>
    <t>카자흐스탄28000</t>
  </si>
  <si>
    <t>카자흐스탄29000</t>
  </si>
  <si>
    <t>카자흐스탄30000</t>
  </si>
  <si>
    <t>카자흐스탄31000</t>
  </si>
  <si>
    <t>카자흐스탄32000</t>
  </si>
  <si>
    <t>카자흐스탄33000</t>
  </si>
  <si>
    <t>카자흐스탄34000</t>
  </si>
  <si>
    <t>카자흐스탄35000</t>
  </si>
  <si>
    <t>카자흐스탄36000</t>
  </si>
  <si>
    <t>카자흐스탄37000</t>
  </si>
  <si>
    <t>카자흐스탄38000</t>
  </si>
  <si>
    <t>카자흐스탄39000</t>
  </si>
  <si>
    <t>카자흐스탄40000</t>
  </si>
  <si>
    <t>카자흐스탄41000</t>
  </si>
  <si>
    <t>카자흐스탄42000</t>
  </si>
  <si>
    <t>카자흐스탄43000</t>
  </si>
  <si>
    <t>카자흐스탄44000</t>
  </si>
  <si>
    <t>카자흐스탄45000</t>
  </si>
  <si>
    <t>카자흐스탄46000</t>
  </si>
  <si>
    <t>카자흐스탄47000</t>
  </si>
  <si>
    <t>카자흐스탄48000</t>
  </si>
  <si>
    <t>카자흐스탄49000</t>
  </si>
  <si>
    <t>카자흐스탄50000</t>
  </si>
  <si>
    <t>카자흐스탄51000</t>
  </si>
  <si>
    <t>카자흐스탄52000</t>
  </si>
  <si>
    <t>카자흐스탄53000</t>
  </si>
  <si>
    <t>카자흐스탄54000</t>
  </si>
  <si>
    <t>카자흐스탄55000</t>
  </si>
  <si>
    <t>카자흐스탄56000</t>
  </si>
  <si>
    <t>카자흐스탄57000</t>
  </si>
  <si>
    <t>카자흐스탄58000</t>
  </si>
  <si>
    <t>카자흐스탄59000</t>
  </si>
  <si>
    <t>카자흐스탄60000</t>
  </si>
  <si>
    <t>카자흐스탄61000</t>
  </si>
  <si>
    <t>카자흐스탄62000</t>
  </si>
  <si>
    <t>카자흐스탄63000</t>
  </si>
  <si>
    <t>카자흐스탄64000</t>
  </si>
  <si>
    <t>카자흐스탄65000</t>
  </si>
  <si>
    <t>카자흐스탄66000</t>
  </si>
  <si>
    <t>카자흐스탄67000</t>
  </si>
  <si>
    <t>카자흐스탄68000</t>
  </si>
  <si>
    <t>카자흐스탄69000</t>
  </si>
  <si>
    <t>카자흐스탄70000</t>
  </si>
  <si>
    <t>카자흐스탄71000</t>
  </si>
  <si>
    <t>카자흐스탄72000</t>
  </si>
  <si>
    <t>카자흐스탄73000</t>
  </si>
  <si>
    <t>카자흐스탄74000</t>
  </si>
  <si>
    <t>카자흐스탄75000</t>
  </si>
  <si>
    <t>카자흐스탄76000</t>
  </si>
  <si>
    <t>카자흐스탄77000</t>
  </si>
  <si>
    <t>카자흐스탄78000</t>
  </si>
  <si>
    <t>카자흐스탄79000</t>
  </si>
  <si>
    <t>카자흐스탄80000</t>
  </si>
  <si>
    <t>카자흐스탄81000</t>
  </si>
  <si>
    <t>카자흐스탄82000</t>
  </si>
  <si>
    <t>카자흐스탄83000</t>
  </si>
  <si>
    <t>카자흐스탄84000</t>
  </si>
  <si>
    <t>카자흐스탄85000</t>
  </si>
  <si>
    <t>카자흐스탄86000</t>
  </si>
  <si>
    <t>카자흐스탄87000</t>
  </si>
  <si>
    <t>카자흐스탄88000</t>
  </si>
  <si>
    <t>카자흐스탄89000</t>
  </si>
  <si>
    <t>카자흐스탄90000</t>
  </si>
  <si>
    <t>카자흐스탄91000</t>
  </si>
  <si>
    <t>카자흐스탄92000</t>
  </si>
  <si>
    <t>카자흐스탄93000</t>
  </si>
  <si>
    <t>카자흐스탄94000</t>
  </si>
  <si>
    <t>카자흐스탄95000</t>
  </si>
  <si>
    <t>카자흐스탄96000</t>
  </si>
  <si>
    <t>카자흐스탄97000</t>
  </si>
  <si>
    <t>카자흐스탄98000</t>
  </si>
  <si>
    <t>카자흐스탄99000</t>
  </si>
  <si>
    <t>카자흐스탄100000</t>
  </si>
  <si>
    <t>카자흐스탄101000</t>
  </si>
  <si>
    <t>카자흐스탄102000</t>
  </si>
  <si>
    <t>카자흐스탄103000</t>
  </si>
  <si>
    <t>카자흐스탄104000</t>
  </si>
  <si>
    <t>카자흐스탄105000</t>
  </si>
  <si>
    <t>카자흐스탄106000</t>
  </si>
  <si>
    <t>카자흐스탄107000</t>
  </si>
  <si>
    <t>카자흐스탄108000</t>
  </si>
  <si>
    <t>카자흐스탄109000</t>
  </si>
  <si>
    <t>카자흐스탄110000</t>
  </si>
  <si>
    <t>카자흐스탄111000</t>
  </si>
  <si>
    <t>카자흐스탄112000</t>
  </si>
  <si>
    <t>카자흐스탄113000</t>
  </si>
  <si>
    <t>카자흐스탄114000</t>
  </si>
  <si>
    <t>카자흐스탄115000</t>
  </si>
  <si>
    <t>카자흐스탄116000</t>
  </si>
  <si>
    <t>카자흐스탄117000</t>
  </si>
  <si>
    <t>카자흐스탄118000</t>
  </si>
  <si>
    <t>카자흐스탄119000</t>
  </si>
  <si>
    <t>카자흐스탄120000</t>
  </si>
  <si>
    <t>카자흐스탄121000</t>
  </si>
  <si>
    <t>카자흐스탄122000</t>
  </si>
  <si>
    <t>카자흐스탄123000</t>
  </si>
  <si>
    <t>카자흐스탄124000</t>
  </si>
  <si>
    <t>카자흐스탄125000</t>
  </si>
  <si>
    <t>카자흐스탄126000</t>
  </si>
  <si>
    <t>카자흐스탄127000</t>
  </si>
  <si>
    <t>카자흐스탄128000</t>
  </si>
  <si>
    <t>카자흐스탄129000</t>
  </si>
  <si>
    <t>카자흐스탄130000</t>
  </si>
  <si>
    <t>카자흐스탄131000</t>
  </si>
  <si>
    <t>카자흐스탄132000</t>
  </si>
  <si>
    <t>카자흐스탄133000</t>
  </si>
  <si>
    <t>카자흐스탄134000</t>
  </si>
  <si>
    <t>카자흐스탄135000</t>
  </si>
  <si>
    <t>카자흐스탄136000</t>
  </si>
  <si>
    <t>카자흐스탄137000</t>
  </si>
  <si>
    <t>카자흐스탄138000</t>
  </si>
  <si>
    <t>카자흐스탄139000</t>
  </si>
  <si>
    <t>카자흐스탄140000</t>
  </si>
  <si>
    <t>카자흐스탄141000</t>
  </si>
  <si>
    <t>카자흐스탄142000</t>
  </si>
  <si>
    <t>카자흐스탄143000</t>
  </si>
  <si>
    <t>카자흐스탄144000</t>
  </si>
  <si>
    <t>카자흐스탄145000</t>
  </si>
  <si>
    <t>카자흐스탄146000</t>
  </si>
  <si>
    <t>카자흐스탄147000</t>
  </si>
  <si>
    <t>카자흐스탄148000</t>
  </si>
  <si>
    <t>카자흐스탄149000</t>
  </si>
  <si>
    <t>카자흐스탄150000</t>
  </si>
  <si>
    <t>카자흐스탄151000</t>
  </si>
  <si>
    <t>카자흐스탄152000</t>
  </si>
  <si>
    <t>카자흐스탄153000</t>
  </si>
  <si>
    <t>카자흐스탄154000</t>
  </si>
  <si>
    <t>카자흐스탄155000</t>
  </si>
  <si>
    <t>카자흐스탄156000</t>
  </si>
  <si>
    <t>카자흐스탄157000</t>
  </si>
  <si>
    <t>카자흐스탄158000</t>
  </si>
  <si>
    <t>카자흐스탄159000</t>
  </si>
  <si>
    <t>카자흐스탄160000</t>
  </si>
  <si>
    <t>카자흐스탄161000</t>
  </si>
  <si>
    <t>카자흐스탄162000</t>
  </si>
  <si>
    <t>카자흐스탄163000</t>
  </si>
  <si>
    <t>카자흐스탄164000</t>
  </si>
  <si>
    <t>카자흐스탄165000</t>
  </si>
  <si>
    <t>카자흐스탄166000</t>
  </si>
  <si>
    <t>카자흐스탄167000</t>
  </si>
  <si>
    <t>카자흐스탄168000</t>
  </si>
  <si>
    <t>카자흐스탄169000</t>
  </si>
  <si>
    <t>카자흐스탄170000</t>
  </si>
  <si>
    <t>카자흐스탄171000</t>
  </si>
  <si>
    <t>카자흐스탄172000</t>
  </si>
  <si>
    <t>카자흐스탄173000</t>
  </si>
  <si>
    <t>카자흐스탄174000</t>
  </si>
  <si>
    <t>카자흐스탄175000</t>
  </si>
  <si>
    <t>카자흐스탄176000</t>
  </si>
  <si>
    <t>카자흐스탄177000</t>
  </si>
  <si>
    <t>카자흐스탄178000</t>
  </si>
  <si>
    <t>카자흐스탄179000</t>
  </si>
  <si>
    <t>카자흐스탄180000</t>
  </si>
  <si>
    <t>카자흐스탄181000</t>
  </si>
  <si>
    <t>카자흐스탄182000</t>
  </si>
  <si>
    <t>카자흐스탄183000</t>
  </si>
  <si>
    <t>카자흐스탄184000</t>
  </si>
  <si>
    <t>카자흐스탄185000</t>
  </si>
  <si>
    <t>카자흐스탄186000</t>
  </si>
  <si>
    <t>카자흐스탄187000</t>
  </si>
  <si>
    <t>카자흐스탄188000</t>
  </si>
  <si>
    <t>카자흐스탄189000</t>
  </si>
  <si>
    <t>카자흐스탄190000</t>
  </si>
  <si>
    <t>카자흐스탄191000</t>
  </si>
  <si>
    <t>카자흐스탄192000</t>
  </si>
  <si>
    <t>카자흐스탄193000</t>
  </si>
  <si>
    <t>카자흐스탄194000</t>
  </si>
  <si>
    <t>카자흐스탄195000</t>
  </si>
  <si>
    <t>카자흐스탄196000</t>
  </si>
  <si>
    <t>카자흐스탄197000</t>
  </si>
  <si>
    <t>카자흐스탄198000</t>
  </si>
  <si>
    <t>카자흐스탄199000</t>
  </si>
  <si>
    <t>카자흐스탄200000</t>
  </si>
  <si>
    <t>인도네시아1000</t>
  </si>
  <si>
    <t>인도네시아2000</t>
  </si>
  <si>
    <t>인도네시아8000</t>
  </si>
  <si>
    <t>인도네시아9000</t>
  </si>
  <si>
    <t>인도네시아10000</t>
  </si>
  <si>
    <t>인도네시아11000</t>
  </si>
  <si>
    <t>인도네시아13000</t>
  </si>
  <si>
    <t>인도네시아14000</t>
  </si>
  <si>
    <t>인도네시아16000</t>
  </si>
  <si>
    <t>인도네시아18000</t>
  </si>
  <si>
    <t>인도네시아23000</t>
  </si>
  <si>
    <t>인도네시아24000</t>
  </si>
  <si>
    <t>인도네시아25000</t>
  </si>
  <si>
    <t>인도네시아26000</t>
  </si>
  <si>
    <t>인도네시아27000</t>
  </si>
  <si>
    <t>인도네시아29000</t>
  </si>
  <si>
    <t>인도네시아31000</t>
  </si>
  <si>
    <t>인도네시아33000</t>
  </si>
  <si>
    <t>인도네시아34000</t>
  </si>
  <si>
    <t>인도네시아36000</t>
  </si>
  <si>
    <t>인도네시아37000</t>
  </si>
  <si>
    <t>인도네시아38000</t>
  </si>
  <si>
    <t>인도네시아39000</t>
  </si>
  <si>
    <t>인도네시아40000</t>
  </si>
  <si>
    <t>인도네시아42000</t>
  </si>
  <si>
    <t>인도네시아43000</t>
  </si>
  <si>
    <t>인도네시아44000</t>
  </si>
  <si>
    <t>인도네시아45000</t>
  </si>
  <si>
    <t>인도네시아47000</t>
  </si>
  <si>
    <t>인도네시아48000</t>
  </si>
  <si>
    <t>인도네시아49000</t>
  </si>
  <si>
    <t>인도네시아50000</t>
  </si>
  <si>
    <t>인도네시아51000</t>
  </si>
  <si>
    <t>인도네시아52000</t>
  </si>
  <si>
    <t>인도네시아53000</t>
  </si>
  <si>
    <t>인도네시아54000</t>
  </si>
  <si>
    <t>인도네시아55000</t>
  </si>
  <si>
    <t>인도네시아56000</t>
  </si>
  <si>
    <t>인도네시아58000</t>
  </si>
  <si>
    <t>인도네시아59000</t>
  </si>
  <si>
    <t>인도네시아60000</t>
  </si>
  <si>
    <t>인도네시아61000</t>
  </si>
  <si>
    <t>인도네시아62000</t>
  </si>
  <si>
    <t>인도네시아63000</t>
  </si>
  <si>
    <t>인도네시아64000</t>
  </si>
  <si>
    <t>인도네시아65000</t>
  </si>
  <si>
    <t>인도네시아66000</t>
  </si>
  <si>
    <t>인도네시아67000</t>
  </si>
  <si>
    <t>인도네시아68000</t>
  </si>
  <si>
    <t>인도네시아69000</t>
  </si>
  <si>
    <t>인도네시아70000</t>
  </si>
  <si>
    <t>인도네시아71000</t>
  </si>
  <si>
    <t>인도네시아72000</t>
  </si>
  <si>
    <t>인도네시아73000</t>
  </si>
  <si>
    <t>인도네시아74000</t>
  </si>
  <si>
    <t>인도네시아75000</t>
  </si>
  <si>
    <t>인도네시아76000</t>
  </si>
  <si>
    <t>인도네시아77000</t>
  </si>
  <si>
    <t>인도네시아78000</t>
  </si>
  <si>
    <t>인도네시아79000</t>
  </si>
  <si>
    <t>인도네시아80000</t>
  </si>
  <si>
    <t>인도네시아81000</t>
  </si>
  <si>
    <t>인도네시아82000</t>
  </si>
  <si>
    <t>인도네시아83000</t>
  </si>
  <si>
    <t>인도네시아84000</t>
  </si>
  <si>
    <t>인도네시아85000</t>
  </si>
  <si>
    <t>인도네시아86000</t>
  </si>
  <si>
    <t>인도네시아87000</t>
  </si>
  <si>
    <t>인도네시아88000</t>
  </si>
  <si>
    <t>인도네시아89000</t>
  </si>
  <si>
    <t>인도네시아90000</t>
  </si>
  <si>
    <t>인도네시아91000</t>
  </si>
  <si>
    <t>인도네시아92000</t>
  </si>
  <si>
    <t>인도네시아93000</t>
  </si>
  <si>
    <t>인도네시아94000</t>
  </si>
  <si>
    <t>인도네시아95000</t>
  </si>
  <si>
    <t>인도네시아96000</t>
  </si>
  <si>
    <t>인도네시아97000</t>
  </si>
  <si>
    <t>인도네시아98000</t>
  </si>
  <si>
    <t>인도네시아99000</t>
  </si>
  <si>
    <t>인도네시아100000</t>
  </si>
  <si>
    <t>인도네시아101000</t>
  </si>
  <si>
    <t>인도네시아102000</t>
  </si>
  <si>
    <t>인도네시아103000</t>
  </si>
  <si>
    <t>인도네시아104000</t>
  </si>
  <si>
    <t>인도네시아105000</t>
  </si>
  <si>
    <t>인도네시아106000</t>
  </si>
  <si>
    <t>인도네시아107000</t>
  </si>
  <si>
    <t>인도네시아108000</t>
  </si>
  <si>
    <t>인도네시아109000</t>
  </si>
  <si>
    <t>인도네시아110000</t>
  </si>
  <si>
    <t>인도네시아111000</t>
  </si>
  <si>
    <t>인도네시아112000</t>
  </si>
  <si>
    <t>인도네시아113000</t>
  </si>
  <si>
    <t>인도네시아114000</t>
  </si>
  <si>
    <t>인도네시아115000</t>
  </si>
  <si>
    <t>인도네시아116000</t>
  </si>
  <si>
    <t>인도네시아117000</t>
  </si>
  <si>
    <t>인도네시아118000</t>
  </si>
  <si>
    <t>인도네시아119000</t>
  </si>
  <si>
    <t>인도네시아120000</t>
  </si>
  <si>
    <t>인도네시아121000</t>
  </si>
  <si>
    <t>인도네시아122000</t>
  </si>
  <si>
    <t>인도네시아123000</t>
  </si>
  <si>
    <t>인도네시아124000</t>
  </si>
  <si>
    <t>인도네시아125000</t>
  </si>
  <si>
    <t>인도네시아126000</t>
  </si>
  <si>
    <t>인도네시아127000</t>
  </si>
  <si>
    <t>인도네시아128000</t>
  </si>
  <si>
    <t>인도네시아129000</t>
  </si>
  <si>
    <t>인도네시아130000</t>
  </si>
  <si>
    <t>인도네시아131000</t>
  </si>
  <si>
    <t>인도네시아132000</t>
  </si>
  <si>
    <t>인도네시아133000</t>
  </si>
  <si>
    <t>인도네시아134000</t>
  </si>
  <si>
    <t>인도네시아135000</t>
  </si>
  <si>
    <t>인도네시아136000</t>
  </si>
  <si>
    <t>인도네시아137000</t>
  </si>
  <si>
    <t>인도네시아138000</t>
  </si>
  <si>
    <t>인도네시아139000</t>
  </si>
  <si>
    <t>인도네시아140000</t>
  </si>
  <si>
    <t>인도네시아141000</t>
  </si>
  <si>
    <t>인도네시아142000</t>
  </si>
  <si>
    <t>인도네시아143000</t>
  </si>
  <si>
    <t>인도네시아144000</t>
  </si>
  <si>
    <t>인도네시아145000</t>
  </si>
  <si>
    <t>인도네시아146000</t>
  </si>
  <si>
    <t>인도네시아147000</t>
  </si>
  <si>
    <t>인도네시아148000</t>
  </si>
  <si>
    <t>인도네시아149000</t>
  </si>
  <si>
    <t>인도네시아150000</t>
  </si>
  <si>
    <t>인도네시아151000</t>
  </si>
  <si>
    <t>인도네시아152000</t>
  </si>
  <si>
    <t>인도네시아153000</t>
  </si>
  <si>
    <t>인도네시아154000</t>
  </si>
  <si>
    <t>인도네시아155000</t>
  </si>
  <si>
    <t>인도네시아156000</t>
  </si>
  <si>
    <t>인도네시아157000</t>
  </si>
  <si>
    <t>인도네시아158000</t>
  </si>
  <si>
    <t>인도네시아159000</t>
  </si>
  <si>
    <t>인도네시아160000</t>
  </si>
  <si>
    <t>인도네시아161000</t>
  </si>
  <si>
    <t>인도네시아162000</t>
  </si>
  <si>
    <t>인도네시아163000</t>
  </si>
  <si>
    <t>인도네시아164000</t>
  </si>
  <si>
    <t>인도네시아165000</t>
  </si>
  <si>
    <t>인도네시아166000</t>
  </si>
  <si>
    <t>인도네시아167000</t>
  </si>
  <si>
    <t>인도네시아168000</t>
  </si>
  <si>
    <t>인도네시아169000</t>
  </si>
  <si>
    <t>인도네시아170000</t>
  </si>
  <si>
    <t>인도네시아171000</t>
  </si>
  <si>
    <t>인도네시아172000</t>
  </si>
  <si>
    <t>인도네시아173000</t>
  </si>
  <si>
    <t>인도네시아174000</t>
  </si>
  <si>
    <t>인도네시아175000</t>
  </si>
  <si>
    <t>인도네시아176000</t>
  </si>
  <si>
    <t>인도네시아177000</t>
  </si>
  <si>
    <t>인도네시아178000</t>
  </si>
  <si>
    <t>인도네시아179000</t>
  </si>
  <si>
    <t>인도네시아180000</t>
  </si>
  <si>
    <t>인도네시아181000</t>
  </si>
  <si>
    <t>인도네시아182000</t>
  </si>
  <si>
    <t>인도네시아183000</t>
  </si>
  <si>
    <t>인도네시아184000</t>
  </si>
  <si>
    <t>인도네시아185000</t>
  </si>
  <si>
    <t>인도네시아186000</t>
  </si>
  <si>
    <t>인도네시아187000</t>
  </si>
  <si>
    <t>인도네시아188000</t>
  </si>
  <si>
    <t>인도네시아189000</t>
  </si>
  <si>
    <t>인도네시아190000</t>
  </si>
  <si>
    <t>인도네시아191000</t>
  </si>
  <si>
    <t>인도네시아192000</t>
  </si>
  <si>
    <t>인도네시아193000</t>
  </si>
  <si>
    <t>인도네시아194000</t>
  </si>
  <si>
    <t>인도네시아195000</t>
  </si>
  <si>
    <t>인도네시아196000</t>
  </si>
  <si>
    <t>인도네시아197000</t>
  </si>
  <si>
    <t>인도네시아198000</t>
  </si>
  <si>
    <t>인도네시아199000</t>
  </si>
  <si>
    <t>인도네시아200000</t>
  </si>
  <si>
    <t>중국1000</t>
  </si>
  <si>
    <t>중국2000</t>
  </si>
  <si>
    <t>중국3000</t>
  </si>
  <si>
    <t>중국4000</t>
  </si>
  <si>
    <t>중국5000</t>
  </si>
  <si>
    <t>중국7000</t>
  </si>
  <si>
    <t>중국9000</t>
  </si>
  <si>
    <t>중국10000</t>
  </si>
  <si>
    <t>중국11000</t>
  </si>
  <si>
    <t>중국12000</t>
  </si>
  <si>
    <t>중국13000</t>
  </si>
  <si>
    <t>중국21000</t>
  </si>
  <si>
    <t>중국26000</t>
  </si>
  <si>
    <t>중국29000</t>
  </si>
  <si>
    <t>중국31000</t>
  </si>
  <si>
    <t>중국34000</t>
  </si>
  <si>
    <t>중국35000</t>
  </si>
  <si>
    <t>중국43000</t>
  </si>
  <si>
    <t>중국44000</t>
  </si>
  <si>
    <t>중국45000</t>
  </si>
  <si>
    <t>중국46000</t>
  </si>
  <si>
    <t>중국47000</t>
  </si>
  <si>
    <t>중국48000</t>
  </si>
  <si>
    <t>중국49000</t>
  </si>
  <si>
    <t>중국51000</t>
  </si>
  <si>
    <t>중국52000</t>
  </si>
  <si>
    <t>중국53000</t>
  </si>
  <si>
    <t>중국54000</t>
  </si>
  <si>
    <t>중국56000</t>
  </si>
  <si>
    <t>중국57000</t>
  </si>
  <si>
    <t>중국58000</t>
  </si>
  <si>
    <t>중국59000</t>
  </si>
  <si>
    <t>중국60000</t>
  </si>
  <si>
    <t>중국61000</t>
  </si>
  <si>
    <t>중국62000</t>
  </si>
  <si>
    <t>중국63000</t>
  </si>
  <si>
    <t>중국64000</t>
  </si>
  <si>
    <t>중국65000</t>
  </si>
  <si>
    <t>중국66000</t>
  </si>
  <si>
    <t>중국67000</t>
  </si>
  <si>
    <t>중국68000</t>
  </si>
  <si>
    <t>중국69000</t>
  </si>
  <si>
    <t>중국70000</t>
  </si>
  <si>
    <t>중국71000</t>
  </si>
  <si>
    <t>중국72000</t>
  </si>
  <si>
    <t>중국73000</t>
  </si>
  <si>
    <t>중국74000</t>
  </si>
  <si>
    <t>중국75000</t>
  </si>
  <si>
    <t>중국76000</t>
  </si>
  <si>
    <t>중국77000</t>
  </si>
  <si>
    <t>중국78000</t>
  </si>
  <si>
    <t>중국79000</t>
  </si>
  <si>
    <t>중국80000</t>
  </si>
  <si>
    <t>중국81000</t>
  </si>
  <si>
    <t>중국82000</t>
  </si>
  <si>
    <t>중국83000</t>
  </si>
  <si>
    <t>중국84000</t>
  </si>
  <si>
    <t>중국85000</t>
  </si>
  <si>
    <t>중국86000</t>
  </si>
  <si>
    <t>중국87000</t>
  </si>
  <si>
    <t>중국88000</t>
  </si>
  <si>
    <t>중국89000</t>
  </si>
  <si>
    <t>중국90000</t>
  </si>
  <si>
    <t>중국91000</t>
  </si>
  <si>
    <t>중국92000</t>
  </si>
  <si>
    <t>중국93000</t>
  </si>
  <si>
    <t>중국94000</t>
  </si>
  <si>
    <t>중국95000</t>
  </si>
  <si>
    <t>중국96000</t>
  </si>
  <si>
    <t>중국97000</t>
  </si>
  <si>
    <t>중국98000</t>
  </si>
  <si>
    <t>중국99000</t>
  </si>
  <si>
    <t>중국100000</t>
  </si>
  <si>
    <t>중국101000</t>
  </si>
  <si>
    <t>중국102000</t>
  </si>
  <si>
    <t>중국103000</t>
  </si>
  <si>
    <t>중국104000</t>
  </si>
  <si>
    <t>중국105000</t>
  </si>
  <si>
    <t>중국106000</t>
  </si>
  <si>
    <t>중국107000</t>
  </si>
  <si>
    <t>중국108000</t>
  </si>
  <si>
    <t>중국109000</t>
  </si>
  <si>
    <t>중국110000</t>
  </si>
  <si>
    <t>중국111000</t>
  </si>
  <si>
    <t>중국112000</t>
  </si>
  <si>
    <t>중국113000</t>
  </si>
  <si>
    <t>중국114000</t>
  </si>
  <si>
    <t>중국115000</t>
  </si>
  <si>
    <t>중국116000</t>
  </si>
  <si>
    <t>중국117000</t>
  </si>
  <si>
    <t>중국118000</t>
  </si>
  <si>
    <t>중국119000</t>
  </si>
  <si>
    <t>중국120000</t>
  </si>
  <si>
    <t>중국121000</t>
  </si>
  <si>
    <t>중국122000</t>
  </si>
  <si>
    <t>중국123000</t>
  </si>
  <si>
    <t>중국124000</t>
  </si>
  <si>
    <t>중국125000</t>
  </si>
  <si>
    <t>중국126000</t>
  </si>
  <si>
    <t>중국127000</t>
  </si>
  <si>
    <t>중국128000</t>
  </si>
  <si>
    <t>중국129000</t>
  </si>
  <si>
    <t>중국130000</t>
  </si>
  <si>
    <t>중국131000</t>
  </si>
  <si>
    <t>중국132000</t>
  </si>
  <si>
    <t>중국133000</t>
  </si>
  <si>
    <t>중국134000</t>
  </si>
  <si>
    <t>중국135000</t>
  </si>
  <si>
    <t>중국136000</t>
  </si>
  <si>
    <t>중국137000</t>
  </si>
  <si>
    <t>중국138000</t>
  </si>
  <si>
    <t>중국139000</t>
  </si>
  <si>
    <t>중국140000</t>
  </si>
  <si>
    <t>중국141000</t>
  </si>
  <si>
    <t>중국142000</t>
  </si>
  <si>
    <t>중국143000</t>
  </si>
  <si>
    <t>중국144000</t>
  </si>
  <si>
    <t>중국145000</t>
  </si>
  <si>
    <t>중국146000</t>
  </si>
  <si>
    <t>중국147000</t>
  </si>
  <si>
    <t>중국148000</t>
  </si>
  <si>
    <t>중국149000</t>
  </si>
  <si>
    <t>중국150000</t>
  </si>
  <si>
    <t>중국151000</t>
  </si>
  <si>
    <t>중국152000</t>
  </si>
  <si>
    <t>중국153000</t>
  </si>
  <si>
    <t>중국154000</t>
  </si>
  <si>
    <t>중국155000</t>
  </si>
  <si>
    <t>중국156000</t>
  </si>
  <si>
    <t>중국157000</t>
  </si>
  <si>
    <t>중국158000</t>
  </si>
  <si>
    <t>중국159000</t>
  </si>
  <si>
    <t>중국160000</t>
  </si>
  <si>
    <t>중국161000</t>
  </si>
  <si>
    <t>중국162000</t>
  </si>
  <si>
    <t>중국163000</t>
  </si>
  <si>
    <t>중국164000</t>
  </si>
  <si>
    <t>중국165000</t>
  </si>
  <si>
    <t>중국166000</t>
  </si>
  <si>
    <t>중국167000</t>
  </si>
  <si>
    <t>중국168000</t>
  </si>
  <si>
    <t>중국169000</t>
  </si>
  <si>
    <t>중국170000</t>
  </si>
  <si>
    <t>중국171000</t>
  </si>
  <si>
    <t>중국172000</t>
  </si>
  <si>
    <t>중국173000</t>
  </si>
  <si>
    <t>중국174000</t>
  </si>
  <si>
    <t>중국175000</t>
  </si>
  <si>
    <t>중국176000</t>
  </si>
  <si>
    <t>중국177000</t>
  </si>
  <si>
    <t>중국178000</t>
  </si>
  <si>
    <t>중국179000</t>
  </si>
  <si>
    <t>중국180000</t>
  </si>
  <si>
    <t>중국181000</t>
  </si>
  <si>
    <t>중국182000</t>
  </si>
  <si>
    <t>중국183000</t>
  </si>
  <si>
    <t>중국184000</t>
  </si>
  <si>
    <t>중국185000</t>
  </si>
  <si>
    <t>중국186000</t>
  </si>
  <si>
    <t>중국187000</t>
  </si>
  <si>
    <t>중국188000</t>
  </si>
  <si>
    <t>중국189000</t>
  </si>
  <si>
    <t>중국190000</t>
  </si>
  <si>
    <t>중국191000</t>
  </si>
  <si>
    <t>중국192000</t>
  </si>
  <si>
    <t>중국193000</t>
  </si>
  <si>
    <t>중국194000</t>
  </si>
  <si>
    <t>중국195000</t>
  </si>
  <si>
    <t>중국196000</t>
  </si>
  <si>
    <t>중국197000</t>
  </si>
  <si>
    <t>중국198000</t>
  </si>
  <si>
    <t>중국199000</t>
  </si>
  <si>
    <t>브라질176000</t>
  </si>
  <si>
    <t>브라질177000</t>
  </si>
  <si>
    <t>브라질178000</t>
  </si>
  <si>
    <t>브라질179000</t>
  </si>
  <si>
    <t>브라질180000</t>
  </si>
  <si>
    <t>브라질181000</t>
  </si>
  <si>
    <t>브라질182000</t>
  </si>
  <si>
    <t>브라질183000</t>
  </si>
  <si>
    <t>브라질184000</t>
  </si>
  <si>
    <t>브라질185000</t>
  </si>
  <si>
    <t>브라질186000</t>
  </si>
  <si>
    <t>브라질187000</t>
  </si>
  <si>
    <t>브라질188000</t>
  </si>
  <si>
    <t>브라질189000</t>
  </si>
  <si>
    <t>브라질190000</t>
  </si>
  <si>
    <t>브라질191000</t>
  </si>
  <si>
    <t>브라질192000</t>
  </si>
  <si>
    <t>브라질193000</t>
  </si>
  <si>
    <t>브라질194000</t>
  </si>
  <si>
    <t>브라질195000</t>
  </si>
  <si>
    <t>브라질196000</t>
  </si>
  <si>
    <t>브라질197000</t>
  </si>
  <si>
    <t>브라질198000</t>
  </si>
  <si>
    <t>브라질199000</t>
  </si>
  <si>
    <t>브라질200000</t>
  </si>
  <si>
    <t>브라질201000</t>
  </si>
  <si>
    <t>브라질202000</t>
  </si>
  <si>
    <t>브라질203000</t>
  </si>
  <si>
    <t>브라질204000</t>
  </si>
  <si>
    <t>브라질205000</t>
  </si>
  <si>
    <t>브라질206000</t>
  </si>
  <si>
    <t>브라질207000</t>
  </si>
  <si>
    <t>브라질208000</t>
  </si>
  <si>
    <t>브라질209000</t>
  </si>
  <si>
    <t>브라질210000</t>
  </si>
  <si>
    <t>브라질211000</t>
  </si>
  <si>
    <t>브라질212000</t>
  </si>
  <si>
    <t>브라질213000</t>
  </si>
  <si>
    <t>브라질214000</t>
  </si>
  <si>
    <t>브라질215000</t>
  </si>
  <si>
    <t>브라질216000</t>
  </si>
  <si>
    <t>브라질217000</t>
  </si>
  <si>
    <t>브라질218000</t>
  </si>
  <si>
    <t>브라질219000</t>
  </si>
  <si>
    <t>브라질220000</t>
  </si>
  <si>
    <t>브라질221000</t>
  </si>
  <si>
    <t>브라질222000</t>
  </si>
  <si>
    <t>브라질223000</t>
  </si>
  <si>
    <t>브라질224000</t>
  </si>
  <si>
    <t>브라질225000</t>
  </si>
  <si>
    <t>브라질226000</t>
  </si>
  <si>
    <t>브라질227000</t>
  </si>
  <si>
    <t>브라질228000</t>
  </si>
  <si>
    <t>브라질229000</t>
  </si>
  <si>
    <t>브라질230000</t>
  </si>
  <si>
    <t>브라질231000</t>
  </si>
  <si>
    <t>브라질232000</t>
  </si>
  <si>
    <t>브라질233000</t>
  </si>
  <si>
    <t>브라질234000</t>
  </si>
  <si>
    <t>브라질235000</t>
  </si>
  <si>
    <t>브라질236000</t>
  </si>
  <si>
    <t>브라질237000</t>
  </si>
  <si>
    <t>브라질238000</t>
  </si>
  <si>
    <t>브라질239000</t>
  </si>
  <si>
    <t>브라질240000</t>
  </si>
  <si>
    <t>브라질241000</t>
  </si>
  <si>
    <t>브라질242000</t>
  </si>
  <si>
    <t>브라질243000</t>
  </si>
  <si>
    <t>브라질244000</t>
  </si>
  <si>
    <t>브라질245000</t>
  </si>
  <si>
    <t>브라질246000</t>
  </si>
  <si>
    <t>브라질247000</t>
  </si>
  <si>
    <t>브라질248000</t>
  </si>
  <si>
    <t>브라질249000</t>
  </si>
  <si>
    <t>브라질250000</t>
  </si>
  <si>
    <t>브라질251000</t>
  </si>
  <si>
    <t>브라질252000</t>
  </si>
  <si>
    <t>브라질253000</t>
  </si>
  <si>
    <t>브라질254000</t>
  </si>
  <si>
    <t>브라질255000</t>
  </si>
  <si>
    <t>브라질256000</t>
  </si>
  <si>
    <t>브라질257000</t>
  </si>
  <si>
    <t>브라질258000</t>
  </si>
  <si>
    <t>브라질259000</t>
  </si>
  <si>
    <t>브라질260000</t>
  </si>
  <si>
    <t>브라질261000</t>
  </si>
  <si>
    <t>브라질262000</t>
  </si>
  <si>
    <t>브라질263000</t>
  </si>
  <si>
    <t>브라질264000</t>
  </si>
  <si>
    <t>브라질265000</t>
  </si>
  <si>
    <t>브라질266000</t>
  </si>
  <si>
    <t>브라질267000</t>
  </si>
  <si>
    <t>브라질268000</t>
  </si>
  <si>
    <t>브라질269000</t>
  </si>
  <si>
    <t>브라질270000</t>
  </si>
  <si>
    <t>브라질271000</t>
  </si>
  <si>
    <t>브라질272000</t>
  </si>
  <si>
    <t>브라질273000</t>
  </si>
  <si>
    <t>브라질274000</t>
  </si>
  <si>
    <t>브라질275000</t>
  </si>
  <si>
    <t>브라질276000</t>
  </si>
  <si>
    <t>브라질277000</t>
  </si>
  <si>
    <t>브라질278000</t>
  </si>
  <si>
    <t>브라질279000</t>
  </si>
  <si>
    <t>브라질280000</t>
  </si>
  <si>
    <t>브라질281000</t>
  </si>
  <si>
    <t>브라질282000</t>
  </si>
  <si>
    <t>브라질283000</t>
  </si>
  <si>
    <t>브라질284000</t>
  </si>
  <si>
    <t>브라질285000</t>
  </si>
  <si>
    <t>브라질286000</t>
  </si>
  <si>
    <t>브라질287000</t>
  </si>
  <si>
    <t>브라질288000</t>
  </si>
  <si>
    <t>브라질289000</t>
  </si>
  <si>
    <t>브라질290000</t>
  </si>
  <si>
    <t>브라질291000</t>
  </si>
  <si>
    <t>브라질292000</t>
  </si>
  <si>
    <t>브라질293000</t>
  </si>
  <si>
    <t>브라질294000</t>
  </si>
  <si>
    <t>브라질295000</t>
  </si>
  <si>
    <t>인도178000</t>
  </si>
  <si>
    <t>인도179000</t>
  </si>
  <si>
    <t>인도180000</t>
  </si>
  <si>
    <t>인도181000</t>
  </si>
  <si>
    <t>인도182000</t>
  </si>
  <si>
    <t>인도183000</t>
  </si>
  <si>
    <t>인도184000</t>
  </si>
  <si>
    <t>인도185000</t>
  </si>
  <si>
    <t>인도186000</t>
  </si>
  <si>
    <t>인도187000</t>
  </si>
  <si>
    <t>인도188000</t>
  </si>
  <si>
    <t>인도189000</t>
  </si>
  <si>
    <t>인도190000</t>
  </si>
  <si>
    <t>인도191000</t>
  </si>
  <si>
    <t>인도192000</t>
  </si>
  <si>
    <t>인도193000</t>
  </si>
  <si>
    <t>인도194000</t>
  </si>
  <si>
    <t>인도195000</t>
  </si>
  <si>
    <t>인도196000</t>
  </si>
  <si>
    <t>인도197000</t>
  </si>
  <si>
    <t>인도198000</t>
  </si>
  <si>
    <t>인도199000</t>
  </si>
  <si>
    <t>인도200000</t>
  </si>
  <si>
    <t>인도201000</t>
  </si>
  <si>
    <t>인도202000</t>
  </si>
  <si>
    <t>인도203000</t>
  </si>
  <si>
    <t>인도204000</t>
  </si>
  <si>
    <t>인도205000</t>
  </si>
  <si>
    <t>인도206000</t>
  </si>
  <si>
    <t>인도207000</t>
  </si>
  <si>
    <t>인도208000</t>
  </si>
  <si>
    <t>인도209000</t>
  </si>
  <si>
    <t>인도210000</t>
  </si>
  <si>
    <t>가나152000</t>
  </si>
  <si>
    <t>가나153000</t>
  </si>
  <si>
    <t>가나154000</t>
  </si>
  <si>
    <t>가나155000</t>
  </si>
  <si>
    <t>가나156000</t>
  </si>
  <si>
    <t>가나157000</t>
  </si>
  <si>
    <t>가나158000</t>
  </si>
  <si>
    <t>가나159000</t>
  </si>
  <si>
    <t>가나160000</t>
  </si>
  <si>
    <t>가나161000</t>
  </si>
  <si>
    <t>가나162000</t>
  </si>
  <si>
    <t>가나163000</t>
  </si>
  <si>
    <t>가나164000</t>
  </si>
  <si>
    <t>가나165000</t>
  </si>
  <si>
    <t>가나166000</t>
  </si>
  <si>
    <t>가나167000</t>
  </si>
  <si>
    <t>가나168000</t>
  </si>
  <si>
    <t>가나169000</t>
  </si>
  <si>
    <t>가나170000</t>
  </si>
  <si>
    <t>가나171000</t>
  </si>
  <si>
    <t>가나172000</t>
  </si>
  <si>
    <t>가나173000</t>
  </si>
  <si>
    <t>중국201000</t>
  </si>
  <si>
    <t>중국202000</t>
  </si>
  <si>
    <t>중국203000</t>
  </si>
  <si>
    <t>중국204000</t>
  </si>
  <si>
    <t>중국205000</t>
  </si>
  <si>
    <t>중국206000</t>
  </si>
  <si>
    <t>중국207000</t>
  </si>
  <si>
    <t>중국208000</t>
  </si>
  <si>
    <t>중국209000</t>
  </si>
  <si>
    <t>중국210000</t>
  </si>
  <si>
    <t>중국211000</t>
  </si>
  <si>
    <t>중국212000</t>
  </si>
  <si>
    <t>중국213000</t>
  </si>
  <si>
    <t>중국214000</t>
  </si>
  <si>
    <t>중국215000</t>
  </si>
  <si>
    <t>중국216000</t>
  </si>
  <si>
    <t>중국217000</t>
  </si>
  <si>
    <t>중국218000</t>
  </si>
  <si>
    <t>중국219000</t>
  </si>
  <si>
    <t>중국220000</t>
  </si>
  <si>
    <t>중국221000</t>
  </si>
  <si>
    <t>중국222000</t>
  </si>
  <si>
    <t>중국223000</t>
  </si>
  <si>
    <t>중국224000</t>
  </si>
  <si>
    <t>중국225000</t>
  </si>
  <si>
    <t>중국226000</t>
  </si>
  <si>
    <t>중국227000</t>
  </si>
  <si>
    <t>중국228000</t>
  </si>
  <si>
    <t>중국229000</t>
  </si>
  <si>
    <t>중국230000</t>
  </si>
  <si>
    <t>년도</t>
  </si>
  <si>
    <t>상품명</t>
  </si>
  <si>
    <t>수량</t>
  </si>
  <si>
    <t>행 레이블</t>
  </si>
  <si>
    <t>총합계</t>
  </si>
  <si>
    <t>합계 : 공급가</t>
  </si>
  <si>
    <t>합계 : 무게(g)</t>
  </si>
  <si>
    <t>합계 : 카톤수량</t>
  </si>
  <si>
    <t>합계 : 포장비</t>
  </si>
  <si>
    <t>권</t>
  </si>
  <si>
    <t>호</t>
  </si>
  <si>
    <t>거  래  명  세  표</t>
    <phoneticPr fontId="60" type="noConversion"/>
  </si>
  <si>
    <t>공급자</t>
    <phoneticPr fontId="3" type="noConversion"/>
  </si>
  <si>
    <t>등록번호</t>
    <phoneticPr fontId="68" type="noConversion"/>
  </si>
  <si>
    <t>201 - 81 - 66865</t>
    <phoneticPr fontId="68" type="noConversion"/>
  </si>
  <si>
    <t>상    호</t>
    <phoneticPr fontId="3" type="noConversion"/>
  </si>
  <si>
    <t>이트너스㈜</t>
    <phoneticPr fontId="68" type="noConversion"/>
  </si>
  <si>
    <t xml:space="preserve">성명 </t>
  </si>
  <si>
    <t xml:space="preserve">임각균 (인) </t>
    <phoneticPr fontId="60" type="noConversion"/>
  </si>
  <si>
    <t>귀하</t>
    <phoneticPr fontId="3" type="noConversion"/>
  </si>
  <si>
    <t>사업장주소</t>
    <phoneticPr fontId="68" type="noConversion"/>
  </si>
  <si>
    <t>아래와 같이 계산합니다.</t>
  </si>
  <si>
    <t>업  태</t>
  </si>
  <si>
    <t>서비스업</t>
  </si>
  <si>
    <t>종목</t>
  </si>
  <si>
    <t>업무대행외</t>
  </si>
  <si>
    <t>구분</t>
    <phoneticPr fontId="60" type="noConversion"/>
  </si>
  <si>
    <t>회사</t>
    <phoneticPr fontId="3" type="noConversion"/>
  </si>
  <si>
    <t>구분</t>
    <phoneticPr fontId="3" type="noConversion"/>
  </si>
  <si>
    <t>국가</t>
    <phoneticPr fontId="60" type="noConversion"/>
  </si>
  <si>
    <t>이름</t>
    <phoneticPr fontId="60" type="noConversion"/>
  </si>
  <si>
    <t>물품공급가</t>
    <phoneticPr fontId="60" type="noConversion"/>
  </si>
  <si>
    <t>무게(g)</t>
    <phoneticPr fontId="60" type="noConversion"/>
  </si>
  <si>
    <t>카톤</t>
    <phoneticPr fontId="60" type="noConversion"/>
  </si>
  <si>
    <t>운송비</t>
    <phoneticPr fontId="60" type="noConversion"/>
  </si>
  <si>
    <t>포장비</t>
    <phoneticPr fontId="60" type="noConversion"/>
  </si>
  <si>
    <t>수수료</t>
    <phoneticPr fontId="60" type="noConversion"/>
  </si>
  <si>
    <t>합계</t>
    <phoneticPr fontId="60" type="noConversion"/>
  </si>
  <si>
    <t>수수요율</t>
    <phoneticPr fontId="60" type="noConversion"/>
  </si>
  <si>
    <t>이란151000</t>
  </si>
  <si>
    <t>이란152000</t>
  </si>
  <si>
    <t>이란153000</t>
  </si>
  <si>
    <t>이란154000</t>
  </si>
  <si>
    <t>이란155000</t>
  </si>
  <si>
    <t>이란156000</t>
  </si>
  <si>
    <t>이란157000</t>
  </si>
  <si>
    <t>이란158000</t>
  </si>
  <si>
    <t>이란159000</t>
  </si>
  <si>
    <t>이란160000</t>
  </si>
  <si>
    <t>이란161000</t>
  </si>
  <si>
    <t>이란162000</t>
  </si>
  <si>
    <t>이란163000</t>
  </si>
  <si>
    <t>이란164000</t>
  </si>
  <si>
    <t>이란165000</t>
  </si>
  <si>
    <t>열 레이블</t>
  </si>
  <si>
    <t>고객사</t>
    <phoneticPr fontId="3" type="noConversion"/>
  </si>
  <si>
    <t>탄자니아3000</t>
  </si>
  <si>
    <t>탄자니아4000</t>
  </si>
  <si>
    <t>탄자니아5000</t>
  </si>
  <si>
    <t>탄자니아6000</t>
  </si>
  <si>
    <t>탄자니아7000</t>
  </si>
  <si>
    <t>탄자니아8000</t>
  </si>
  <si>
    <t>탄자니아9000</t>
  </si>
  <si>
    <t>탄자니아10000</t>
  </si>
  <si>
    <t>탄자니아11000</t>
  </si>
  <si>
    <t>탄자니아12000</t>
  </si>
  <si>
    <t>탄자니아13000</t>
  </si>
  <si>
    <t>탄자니아14000</t>
  </si>
  <si>
    <t>탄자니아15000</t>
  </si>
  <si>
    <t>탄자니아16000</t>
  </si>
  <si>
    <t>탄자니아17000</t>
  </si>
  <si>
    <t>탄자니아18000</t>
  </si>
  <si>
    <t>탄자니아19000</t>
  </si>
  <si>
    <t>탄자니아20000</t>
  </si>
  <si>
    <t>탄자니아21000</t>
  </si>
  <si>
    <t>탄자니아22000</t>
  </si>
  <si>
    <t>탄자니아23000</t>
  </si>
  <si>
    <t>탄자니아24000</t>
  </si>
  <si>
    <t>탄자니아25000</t>
  </si>
  <si>
    <t>탄자니아26000</t>
  </si>
  <si>
    <t>탄자니아27000</t>
  </si>
  <si>
    <t>탄자니아28000</t>
  </si>
  <si>
    <t>탄자니아29000</t>
  </si>
  <si>
    <t>탄자니아30000</t>
  </si>
  <si>
    <t>탄자니아31000</t>
  </si>
  <si>
    <t>탄자니아32000</t>
  </si>
  <si>
    <t>탄자니아33000</t>
  </si>
  <si>
    <t>탄자니아34000</t>
  </si>
  <si>
    <t>탄자니아35000</t>
  </si>
  <si>
    <t>탄자니아36000</t>
  </si>
  <si>
    <t>탄자니아37000</t>
  </si>
  <si>
    <t>탄자니아38000</t>
  </si>
  <si>
    <t>탄자니아39000</t>
  </si>
  <si>
    <t>탄자니아40000</t>
  </si>
  <si>
    <t>탄자니아41000</t>
  </si>
  <si>
    <t>탄자니아42000</t>
  </si>
  <si>
    <t>탄자니아43000</t>
  </si>
  <si>
    <t>탄자니아44000</t>
  </si>
  <si>
    <t>탄자니아45000</t>
  </si>
  <si>
    <t>탄자니아46000</t>
  </si>
  <si>
    <t>탄자니아47000</t>
  </si>
  <si>
    <t>탄자니아48000</t>
  </si>
  <si>
    <t>탄자니아49000</t>
  </si>
  <si>
    <t>탄자니아50000</t>
  </si>
  <si>
    <t>탄자니아51000</t>
  </si>
  <si>
    <t>탄자니아52000</t>
  </si>
  <si>
    <t>탄자니아53000</t>
  </si>
  <si>
    <t>탄자니아54000</t>
  </si>
  <si>
    <t>탄자니아55000</t>
  </si>
  <si>
    <t>탄자니아56000</t>
  </si>
  <si>
    <t>탄자니아57000</t>
  </si>
  <si>
    <t>탄자니아58000</t>
  </si>
  <si>
    <t>탄자니아59000</t>
  </si>
  <si>
    <t>탄자니아60000</t>
  </si>
  <si>
    <t>탄자니아61000</t>
  </si>
  <si>
    <t>탄자니아62000</t>
  </si>
  <si>
    <t>탄자니아63000</t>
  </si>
  <si>
    <t>탄자니아64000</t>
  </si>
  <si>
    <t>탄자니아65000</t>
  </si>
  <si>
    <t>탄자니아66000</t>
  </si>
  <si>
    <t>탄자니아67000</t>
  </si>
  <si>
    <t>탄자니아68000</t>
  </si>
  <si>
    <t>탄자니아69000</t>
  </si>
  <si>
    <t>탄자니아70000</t>
  </si>
  <si>
    <t>탄자니아71000</t>
  </si>
  <si>
    <t>탄자니아72000</t>
  </si>
  <si>
    <t>탄자니아73000</t>
  </si>
  <si>
    <t>탄자니아74000</t>
  </si>
  <si>
    <t>탄자니아75000</t>
  </si>
  <si>
    <t>탄자니아76000</t>
  </si>
  <si>
    <t>탄자니아77000</t>
  </si>
  <si>
    <t>탄자니아78000</t>
  </si>
  <si>
    <t>탄자니아79000</t>
  </si>
  <si>
    <t>탄자니아80000</t>
  </si>
  <si>
    <t>탄자니아81000</t>
  </si>
  <si>
    <t>탄자니아82000</t>
  </si>
  <si>
    <t>탄자니아83000</t>
  </si>
  <si>
    <t>탄자니아84000</t>
  </si>
  <si>
    <t>탄자니아85000</t>
  </si>
  <si>
    <t>탄자니아86000</t>
  </si>
  <si>
    <t>탄자니아87000</t>
  </si>
  <si>
    <t>탄자니아88000</t>
  </si>
  <si>
    <t>탄자니아89000</t>
  </si>
  <si>
    <t>탄자니아90000</t>
  </si>
  <si>
    <t>탄자니아91000</t>
  </si>
  <si>
    <t>탄자니아92000</t>
  </si>
  <si>
    <t>탄자니아93000</t>
  </si>
  <si>
    <t>탄자니아94000</t>
  </si>
  <si>
    <t>탄자니아95000</t>
  </si>
  <si>
    <t>탄자니아96000</t>
  </si>
  <si>
    <t>탄자니아97000</t>
  </si>
  <si>
    <t>탄자니아98000</t>
  </si>
  <si>
    <t>탄자니아99000</t>
  </si>
  <si>
    <t>탄자니아100000</t>
  </si>
  <si>
    <t>탄자니아101000</t>
  </si>
  <si>
    <t>탄자니아102000</t>
  </si>
  <si>
    <t>탄자니아103000</t>
  </si>
  <si>
    <t>탄자니아104000</t>
  </si>
  <si>
    <t>탄자니아105000</t>
  </si>
  <si>
    <t>탄자니아106000</t>
  </si>
  <si>
    <t>탄자니아107000</t>
  </si>
  <si>
    <t>탄자니아108000</t>
  </si>
  <si>
    <t>탄자니아109000</t>
  </si>
  <si>
    <t>탄자니아110000</t>
  </si>
  <si>
    <t>탄자니아111000</t>
  </si>
  <si>
    <t>탄자니아112000</t>
  </si>
  <si>
    <t>탄자니아113000</t>
  </si>
  <si>
    <t>탄자니아114000</t>
  </si>
  <si>
    <t>탄자니아115000</t>
  </si>
  <si>
    <t>탄자니아116000</t>
  </si>
  <si>
    <t>탄자니아117000</t>
  </si>
  <si>
    <t>탄자니아118000</t>
  </si>
  <si>
    <t>탄자니아119000</t>
  </si>
  <si>
    <t>탄자니아120000</t>
  </si>
  <si>
    <t>탄자니아121000</t>
  </si>
  <si>
    <t>탄자니아122000</t>
  </si>
  <si>
    <t>탄자니아123000</t>
  </si>
  <si>
    <t>탄자니아124000</t>
  </si>
  <si>
    <t>탄자니아125000</t>
  </si>
  <si>
    <t>탄자니아126000</t>
  </si>
  <si>
    <t>탄자니아127000</t>
  </si>
  <si>
    <t>탄자니아128000</t>
  </si>
  <si>
    <t>탄자니아129000</t>
  </si>
  <si>
    <t>탄자니아130000</t>
  </si>
  <si>
    <t>탄자니아131000</t>
  </si>
  <si>
    <t>탄자니아132000</t>
  </si>
  <si>
    <t>탄자니아133000</t>
  </si>
  <si>
    <t>탄자니아134000</t>
  </si>
  <si>
    <t>탄자니아135000</t>
  </si>
  <si>
    <t>탄자니아136000</t>
  </si>
  <si>
    <t>탄자니아137000</t>
  </si>
  <si>
    <t>탄자니아138000</t>
  </si>
  <si>
    <t>탄자니아139000</t>
  </si>
  <si>
    <t>탄자니아140000</t>
  </si>
  <si>
    <t>탄자니아141000</t>
  </si>
  <si>
    <t>탄자니아142000</t>
  </si>
  <si>
    <t>탄자니아143000</t>
  </si>
  <si>
    <t>탄자니아144000</t>
  </si>
  <si>
    <t>탄자니아145000</t>
  </si>
  <si>
    <t>탄자니아146000</t>
  </si>
  <si>
    <t>탄자니아147000</t>
  </si>
  <si>
    <t>탄자니아148000</t>
  </si>
  <si>
    <t>탄자니아149000</t>
  </si>
  <si>
    <t>탄자니아150000</t>
  </si>
  <si>
    <t>탄자니아151000</t>
  </si>
  <si>
    <t>탄자니아152000</t>
  </si>
  <si>
    <t>탄자니아153000</t>
  </si>
  <si>
    <t>탄자니아154000</t>
  </si>
  <si>
    <t>탄자니아155000</t>
  </si>
  <si>
    <t>탄자니아156000</t>
  </si>
  <si>
    <t>탄자니아157000</t>
  </si>
  <si>
    <t>탄자니아158000</t>
  </si>
  <si>
    <t>탄자니아159000</t>
  </si>
  <si>
    <t>탄자니아160000</t>
  </si>
  <si>
    <t>탄자니아161000</t>
  </si>
  <si>
    <t>탄자니아162000</t>
  </si>
  <si>
    <t>탄자니아163000</t>
  </si>
  <si>
    <t>탄자니아164000</t>
  </si>
  <si>
    <t>탄자니아165000</t>
  </si>
  <si>
    <t>탄자니아166000</t>
  </si>
  <si>
    <t>탄자니아167000</t>
  </si>
  <si>
    <t>탄자니아168000</t>
  </si>
  <si>
    <t>탄자니아169000</t>
  </si>
  <si>
    <t>탄자니아170000</t>
  </si>
  <si>
    <t>탄자니아171000</t>
  </si>
  <si>
    <t>탄자니아172000</t>
  </si>
  <si>
    <t>탄자니아173000</t>
  </si>
  <si>
    <t>탄자니아174000</t>
  </si>
  <si>
    <t>탄자니아175000</t>
  </si>
  <si>
    <t>탄자니아176000</t>
  </si>
  <si>
    <t>탄자니아177000</t>
  </si>
  <si>
    <t>탄자니아178000</t>
  </si>
  <si>
    <t>탄자니아179000</t>
  </si>
  <si>
    <t>탄자니아180000</t>
  </si>
  <si>
    <t>탄자니아181000</t>
  </si>
  <si>
    <t>탄자니아182000</t>
  </si>
  <si>
    <t>탄자니아183000</t>
  </si>
  <si>
    <t>탄자니아184000</t>
  </si>
  <si>
    <t>탄자니아185000</t>
  </si>
  <si>
    <t>탄자니아186000</t>
  </si>
  <si>
    <t>탄자니아187000</t>
  </si>
  <si>
    <t>탄자니아188000</t>
  </si>
  <si>
    <t>탄자니아189000</t>
  </si>
  <si>
    <t>탄자니아190000</t>
  </si>
  <si>
    <t>탄자니아191000</t>
  </si>
  <si>
    <t>탄자니아192000</t>
  </si>
  <si>
    <t>탄자니아193000</t>
  </si>
  <si>
    <t>탄자니아194000</t>
  </si>
  <si>
    <t>탄자니아195000</t>
  </si>
  <si>
    <t>탄자니아196000</t>
  </si>
  <si>
    <t>탄자니아197000</t>
  </si>
  <si>
    <t>탄자니아198000</t>
  </si>
  <si>
    <t>탄자니아199000</t>
  </si>
  <si>
    <t>탄자니아200000</t>
  </si>
  <si>
    <t>탄자니아201000</t>
  </si>
  <si>
    <t>탄자니아202000</t>
  </si>
  <si>
    <t>탄자니아203000</t>
  </si>
  <si>
    <t>탄자니아204000</t>
  </si>
  <si>
    <t>탄자니아205000</t>
  </si>
  <si>
    <t>탄자니아206000</t>
  </si>
  <si>
    <t>탄자니아207000</t>
  </si>
  <si>
    <t>탄자니아208000</t>
  </si>
  <si>
    <t>탄자니아209000</t>
  </si>
  <si>
    <t>탄자니아210000</t>
  </si>
  <si>
    <t>케냐151000</t>
  </si>
  <si>
    <t>케냐152000</t>
  </si>
  <si>
    <t>케냐153000</t>
  </si>
  <si>
    <t>케냐154000</t>
  </si>
  <si>
    <t>케냐155000</t>
  </si>
  <si>
    <t>미얀마151000</t>
  </si>
  <si>
    <t>미얀마152000</t>
  </si>
  <si>
    <t>미얀마153000</t>
  </si>
  <si>
    <t>미얀마154000</t>
  </si>
  <si>
    <t>미얀마155000</t>
  </si>
  <si>
    <t>미얀마156000</t>
  </si>
  <si>
    <t>미얀마157000</t>
  </si>
  <si>
    <t>미얀마158000</t>
  </si>
  <si>
    <t>미얀마159000</t>
  </si>
  <si>
    <t>미얀마160000</t>
  </si>
  <si>
    <t>미얀마161000</t>
  </si>
  <si>
    <t>미얀마162000</t>
  </si>
  <si>
    <t>미얀마163000</t>
  </si>
  <si>
    <t>미얀마164000</t>
  </si>
  <si>
    <t>미얀마165000</t>
  </si>
  <si>
    <t>미얀마166000</t>
  </si>
  <si>
    <t>미얀마167000</t>
  </si>
  <si>
    <t>미얀마168000</t>
  </si>
  <si>
    <t>미얀마169000</t>
  </si>
  <si>
    <t>미얀마170000</t>
  </si>
  <si>
    <t>미얀마171000</t>
  </si>
  <si>
    <t>미얀마172000</t>
  </si>
  <si>
    <t>미얀마173000</t>
  </si>
  <si>
    <t>미얀마174000</t>
  </si>
  <si>
    <t>미얀마175000</t>
  </si>
  <si>
    <t>미얀마176000</t>
  </si>
  <si>
    <t>미얀마177000</t>
  </si>
  <si>
    <t>미얀마178000</t>
  </si>
  <si>
    <t>미얀마179000</t>
  </si>
  <si>
    <t>미얀마180000</t>
  </si>
  <si>
    <t>미얀마181000</t>
  </si>
  <si>
    <t>미얀마182000</t>
  </si>
  <si>
    <t>미얀마183000</t>
  </si>
  <si>
    <t>미얀마184000</t>
  </si>
  <si>
    <t>미얀마185000</t>
  </si>
  <si>
    <t>미얀마186000</t>
  </si>
  <si>
    <t>미얀마187000</t>
  </si>
  <si>
    <t>미얀마188000</t>
  </si>
  <si>
    <t>미얀마189000</t>
  </si>
  <si>
    <t>미얀마190000</t>
  </si>
  <si>
    <t>비고</t>
    <phoneticPr fontId="3" type="noConversion"/>
  </si>
  <si>
    <t>탄자니아211000</t>
  </si>
  <si>
    <t>탄자니아212000</t>
  </si>
  <si>
    <t>탄자니아213000</t>
  </si>
  <si>
    <t>탄자니아214000</t>
  </si>
  <si>
    <t>탄자니아215000</t>
  </si>
  <si>
    <t>탄자니아216000</t>
  </si>
  <si>
    <t>탄자니아217000</t>
  </si>
  <si>
    <t>탄자니아218000</t>
  </si>
  <si>
    <t>탄자니아219000</t>
  </si>
  <si>
    <t>탄자니아220000</t>
  </si>
  <si>
    <t>탄자니아221000</t>
  </si>
  <si>
    <t>탄자니아222000</t>
  </si>
  <si>
    <t>탄자니아223000</t>
  </si>
  <si>
    <t>탄자니아224000</t>
  </si>
  <si>
    <t>탄자니아225000</t>
  </si>
  <si>
    <t>탄자니아226000</t>
  </si>
  <si>
    <t>탄자니아227000</t>
  </si>
  <si>
    <t>탄자니아228000</t>
  </si>
  <si>
    <t>탄자니아229000</t>
  </si>
  <si>
    <t>탄자니아230000</t>
  </si>
  <si>
    <t>탄자니아231000</t>
  </si>
  <si>
    <t>탄자니아232000</t>
  </si>
  <si>
    <t>탄자니아233000</t>
  </si>
  <si>
    <t>탄자니아234000</t>
  </si>
  <si>
    <t>탄자니아235000</t>
  </si>
  <si>
    <t>탄자니아236000</t>
  </si>
  <si>
    <t>탄자니아237000</t>
  </si>
  <si>
    <t>탄자니아238000</t>
  </si>
  <si>
    <t>탄자니아239000</t>
  </si>
  <si>
    <t>탄자니아240000</t>
  </si>
  <si>
    <t>이란166000</t>
  </si>
  <si>
    <t>이란167000</t>
  </si>
  <si>
    <t>이란168000</t>
  </si>
  <si>
    <t>이란169000</t>
  </si>
  <si>
    <t>이란170000</t>
  </si>
  <si>
    <t>이란171000</t>
  </si>
  <si>
    <t>이란172000</t>
  </si>
  <si>
    <t>이란173000</t>
  </si>
  <si>
    <t>이란174000</t>
  </si>
  <si>
    <t>이란175000</t>
  </si>
  <si>
    <t>이란176000</t>
  </si>
  <si>
    <t>이란177000</t>
  </si>
  <si>
    <t>이란178000</t>
  </si>
  <si>
    <t>이란179000</t>
  </si>
  <si>
    <t>이란180000</t>
  </si>
  <si>
    <t>이란181000</t>
  </si>
  <si>
    <t>이란182000</t>
  </si>
  <si>
    <t>이란183000</t>
  </si>
  <si>
    <t>이란184000</t>
  </si>
  <si>
    <t>이란185000</t>
  </si>
  <si>
    <t>이란186000</t>
  </si>
  <si>
    <t>이란187000</t>
  </si>
  <si>
    <t>이란188000</t>
  </si>
  <si>
    <t>이란189000</t>
  </si>
  <si>
    <t>이란190000</t>
  </si>
  <si>
    <t>이란191000</t>
  </si>
  <si>
    <t>이란192000</t>
  </si>
  <si>
    <t>이란193000</t>
  </si>
  <si>
    <t>이란194000</t>
  </si>
  <si>
    <t>이란195000</t>
  </si>
  <si>
    <t>이란196000</t>
  </si>
  <si>
    <t>이란197000</t>
  </si>
  <si>
    <t>이란198000</t>
  </si>
  <si>
    <t>이란199000</t>
  </si>
  <si>
    <t>이란200000</t>
  </si>
  <si>
    <t>카자흐스탄201000</t>
  </si>
  <si>
    <t>카자흐스탄202000</t>
  </si>
  <si>
    <t>카자흐스탄203000</t>
  </si>
  <si>
    <t>카자흐스탄204000</t>
  </si>
  <si>
    <t>카자흐스탄205000</t>
  </si>
  <si>
    <t>카자흐스탄206000</t>
  </si>
  <si>
    <t>카자흐스탄207000</t>
  </si>
  <si>
    <t>카자흐스탄208000</t>
  </si>
  <si>
    <t>카자흐스탄209000</t>
  </si>
  <si>
    <t>카자흐스탄210000</t>
  </si>
  <si>
    <t>카자흐스탄211000</t>
  </si>
  <si>
    <t>카자흐스탄212000</t>
  </si>
  <si>
    <t>카자흐스탄213000</t>
  </si>
  <si>
    <t>카자흐스탄214000</t>
  </si>
  <si>
    <t>카자흐스탄215000</t>
  </si>
  <si>
    <t>카자흐스탄216000</t>
  </si>
  <si>
    <t>카자흐스탄217000</t>
  </si>
  <si>
    <t>카자흐스탄218000</t>
  </si>
  <si>
    <t>카자흐스탄219000</t>
  </si>
  <si>
    <t>카자흐스탄220000</t>
  </si>
  <si>
    <t>카자흐스탄221000</t>
  </si>
  <si>
    <t>카자흐스탄222000</t>
  </si>
  <si>
    <t>카자흐스탄223000</t>
  </si>
  <si>
    <t>카자흐스탄224000</t>
  </si>
  <si>
    <t>카자흐스탄225000</t>
  </si>
  <si>
    <t>카자흐스탄226000</t>
  </si>
  <si>
    <t>카자흐스탄227000</t>
  </si>
  <si>
    <t>카자흐스탄228000</t>
  </si>
  <si>
    <t>카자흐스탄229000</t>
  </si>
  <si>
    <t>카자흐스탄230000</t>
  </si>
  <si>
    <t>네팔3000</t>
  </si>
  <si>
    <t>네팔4000</t>
  </si>
  <si>
    <t>네팔5000</t>
  </si>
  <si>
    <t>네팔6000</t>
  </si>
  <si>
    <t>네팔7000</t>
  </si>
  <si>
    <t>네팔8000</t>
  </si>
  <si>
    <t>네팔9000</t>
  </si>
  <si>
    <t>네팔10000</t>
  </si>
  <si>
    <t>네팔11000</t>
  </si>
  <si>
    <t>네팔12000</t>
  </si>
  <si>
    <t>네팔13000</t>
  </si>
  <si>
    <t>네팔14000</t>
  </si>
  <si>
    <t>네팔15000</t>
  </si>
  <si>
    <t>네팔16000</t>
  </si>
  <si>
    <t>네팔17000</t>
  </si>
  <si>
    <t>네팔18000</t>
  </si>
  <si>
    <t>네팔19000</t>
  </si>
  <si>
    <t>네팔20000</t>
  </si>
  <si>
    <t>네팔21000</t>
  </si>
  <si>
    <t>네팔22000</t>
  </si>
  <si>
    <t>네팔23000</t>
  </si>
  <si>
    <t>네팔24000</t>
  </si>
  <si>
    <t>네팔25000</t>
  </si>
  <si>
    <t>네팔26000</t>
  </si>
  <si>
    <t>네팔27000</t>
  </si>
  <si>
    <t>네팔28000</t>
  </si>
  <si>
    <t>네팔29000</t>
  </si>
  <si>
    <t>네팔30000</t>
  </si>
  <si>
    <t>네팔31000</t>
  </si>
  <si>
    <t>네팔32000</t>
  </si>
  <si>
    <t>네팔33000</t>
  </si>
  <si>
    <t>네팔34000</t>
  </si>
  <si>
    <t>네팔35000</t>
  </si>
  <si>
    <t>네팔36000</t>
  </si>
  <si>
    <t>네팔37000</t>
  </si>
  <si>
    <t>네팔38000</t>
  </si>
  <si>
    <t>네팔39000</t>
  </si>
  <si>
    <t>네팔40000</t>
  </si>
  <si>
    <t>네팔41000</t>
  </si>
  <si>
    <t>네팔42000</t>
  </si>
  <si>
    <t>네팔43000</t>
  </si>
  <si>
    <t>네팔44000</t>
  </si>
  <si>
    <t>네팔45000</t>
  </si>
  <si>
    <t>네팔46000</t>
  </si>
  <si>
    <t>네팔47000</t>
  </si>
  <si>
    <t>네팔48000</t>
  </si>
  <si>
    <t>네팔49000</t>
  </si>
  <si>
    <t>네팔50000</t>
  </si>
  <si>
    <t>네팔51000</t>
  </si>
  <si>
    <t>네팔52000</t>
  </si>
  <si>
    <t>네팔53000</t>
  </si>
  <si>
    <t>네팔54000</t>
  </si>
  <si>
    <t>네팔55000</t>
  </si>
  <si>
    <t>네팔56000</t>
  </si>
  <si>
    <t>네팔57000</t>
  </si>
  <si>
    <t>네팔58000</t>
  </si>
  <si>
    <t>네팔59000</t>
  </si>
  <si>
    <t>네팔60000</t>
  </si>
  <si>
    <t>네팔61000</t>
  </si>
  <si>
    <t>네팔62000</t>
  </si>
  <si>
    <t>네팔63000</t>
  </si>
  <si>
    <t>네팔64000</t>
  </si>
  <si>
    <t>네팔65000</t>
  </si>
  <si>
    <t>네팔66000</t>
  </si>
  <si>
    <t>네팔67000</t>
  </si>
  <si>
    <t>네팔68000</t>
  </si>
  <si>
    <t>네팔69000</t>
  </si>
  <si>
    <t>네팔70000</t>
  </si>
  <si>
    <t>네팔71000</t>
  </si>
  <si>
    <t>네팔72000</t>
  </si>
  <si>
    <t>네팔73000</t>
  </si>
  <si>
    <t>네팔74000</t>
  </si>
  <si>
    <t>네팔75000</t>
  </si>
  <si>
    <t>네팔76000</t>
  </si>
  <si>
    <t>네팔77000</t>
  </si>
  <si>
    <t>네팔78000</t>
  </si>
  <si>
    <t>네팔79000</t>
  </si>
  <si>
    <t>네팔80000</t>
  </si>
  <si>
    <t>네팔81000</t>
  </si>
  <si>
    <t>네팔82000</t>
  </si>
  <si>
    <t>네팔83000</t>
  </si>
  <si>
    <t>네팔84000</t>
  </si>
  <si>
    <t>네팔85000</t>
  </si>
  <si>
    <t>네팔86000</t>
  </si>
  <si>
    <t>네팔87000</t>
  </si>
  <si>
    <t>네팔88000</t>
  </si>
  <si>
    <t>네팔89000</t>
  </si>
  <si>
    <t>네팔90000</t>
  </si>
  <si>
    <t>네팔91000</t>
  </si>
  <si>
    <t>네팔92000</t>
  </si>
  <si>
    <t>네팔93000</t>
  </si>
  <si>
    <t>네팔94000</t>
  </si>
  <si>
    <t>네팔95000</t>
  </si>
  <si>
    <t>네팔96000</t>
  </si>
  <si>
    <t>네팔97000</t>
  </si>
  <si>
    <t>네팔98000</t>
  </si>
  <si>
    <t>네팔99000</t>
  </si>
  <si>
    <t>네팔100000</t>
  </si>
  <si>
    <t>네팔101000</t>
  </si>
  <si>
    <t>네팔102000</t>
  </si>
  <si>
    <t>네팔103000</t>
  </si>
  <si>
    <t>네팔104000</t>
  </si>
  <si>
    <t>네팔105000</t>
  </si>
  <si>
    <t>네팔106000</t>
  </si>
  <si>
    <t>네팔107000</t>
  </si>
  <si>
    <t>네팔108000</t>
  </si>
  <si>
    <t>네팔109000</t>
  </si>
  <si>
    <t>네팔110000</t>
  </si>
  <si>
    <t>네팔111000</t>
  </si>
  <si>
    <t>네팔112000</t>
  </si>
  <si>
    <t>네팔113000</t>
  </si>
  <si>
    <t>네팔114000</t>
  </si>
  <si>
    <t>네팔115000</t>
  </si>
  <si>
    <t>네팔116000</t>
  </si>
  <si>
    <t>네팔117000</t>
  </si>
  <si>
    <t>네팔118000</t>
  </si>
  <si>
    <t>네팔119000</t>
  </si>
  <si>
    <t>네팔120000</t>
  </si>
  <si>
    <t>네팔121000</t>
  </si>
  <si>
    <t>네팔122000</t>
  </si>
  <si>
    <t>네팔123000</t>
  </si>
  <si>
    <t>네팔124000</t>
  </si>
  <si>
    <t>네팔125000</t>
  </si>
  <si>
    <t>네팔126000</t>
  </si>
  <si>
    <t>네팔127000</t>
  </si>
  <si>
    <t>네팔128000</t>
  </si>
  <si>
    <t>네팔129000</t>
  </si>
  <si>
    <t>네팔130000</t>
  </si>
  <si>
    <t>네팔131000</t>
  </si>
  <si>
    <t>네팔132000</t>
  </si>
  <si>
    <t>네팔133000</t>
  </si>
  <si>
    <t>네팔134000</t>
  </si>
  <si>
    <t>네팔135000</t>
  </si>
  <si>
    <t>네팔136000</t>
  </si>
  <si>
    <t>네팔137000</t>
  </si>
  <si>
    <t>네팔138000</t>
  </si>
  <si>
    <t>네팔139000</t>
  </si>
  <si>
    <t>네팔140000</t>
  </si>
  <si>
    <t>네팔141000</t>
  </si>
  <si>
    <t>네팔142000</t>
  </si>
  <si>
    <t>네팔143000</t>
  </si>
  <si>
    <t>네팔144000</t>
  </si>
  <si>
    <t>네팔145000</t>
  </si>
  <si>
    <t>네팔146000</t>
  </si>
  <si>
    <t>네팔147000</t>
  </si>
  <si>
    <t>네팔148000</t>
  </si>
  <si>
    <t>네팔149000</t>
  </si>
  <si>
    <t>네팔150000</t>
  </si>
  <si>
    <t>네팔151000</t>
  </si>
  <si>
    <t>네팔152000</t>
  </si>
  <si>
    <t>네팔153000</t>
  </si>
  <si>
    <t>네팔154000</t>
  </si>
  <si>
    <t>네팔155000</t>
  </si>
  <si>
    <t>네팔156000</t>
  </si>
  <si>
    <t>네팔157000</t>
  </si>
  <si>
    <t>네팔158000</t>
  </si>
  <si>
    <t>네팔159000</t>
  </si>
  <si>
    <t>네팔160000</t>
  </si>
  <si>
    <t>네팔161000</t>
  </si>
  <si>
    <t>네팔162000</t>
  </si>
  <si>
    <t>네팔163000</t>
  </si>
  <si>
    <t>네팔164000</t>
  </si>
  <si>
    <t>네팔165000</t>
  </si>
  <si>
    <t>네팔166000</t>
  </si>
  <si>
    <t>네팔167000</t>
  </si>
  <si>
    <t>네팔168000</t>
  </si>
  <si>
    <t>네팔169000</t>
  </si>
  <si>
    <t>네팔170000</t>
  </si>
  <si>
    <t>경기 성남 분당 대왕판교로670 유스페이스2 B동7층</t>
    <phoneticPr fontId="60" type="noConversion"/>
  </si>
  <si>
    <t>관세 및 기타</t>
    <phoneticPr fontId="60" type="noConversion"/>
  </si>
  <si>
    <t>가나174000</t>
  </si>
  <si>
    <t>가나175000</t>
  </si>
  <si>
    <t>가나176000</t>
  </si>
  <si>
    <t>가나177000</t>
  </si>
  <si>
    <t>가나178000</t>
  </si>
  <si>
    <t>가나179000</t>
  </si>
  <si>
    <t>가나180000</t>
  </si>
  <si>
    <t>가나181000</t>
  </si>
  <si>
    <t>가나182000</t>
  </si>
  <si>
    <t>가나183000</t>
  </si>
  <si>
    <t>가나184000</t>
  </si>
  <si>
    <t>가나185000</t>
  </si>
  <si>
    <t>가나186000</t>
  </si>
  <si>
    <t>가나187000</t>
  </si>
  <si>
    <t>가나188000</t>
  </si>
  <si>
    <t>가나189000</t>
  </si>
  <si>
    <t>가나190000</t>
  </si>
  <si>
    <t>가나191000</t>
  </si>
  <si>
    <t>가나192000</t>
  </si>
  <si>
    <t>가나193000</t>
  </si>
  <si>
    <t>가나194000</t>
  </si>
  <si>
    <t>가나195000</t>
  </si>
  <si>
    <t>가나196000</t>
  </si>
  <si>
    <t>가나197000</t>
  </si>
  <si>
    <t>가나198000</t>
  </si>
  <si>
    <t>가나199000</t>
  </si>
  <si>
    <t>가나200000</t>
  </si>
  <si>
    <t>가나201000</t>
  </si>
  <si>
    <t>가나202000</t>
  </si>
  <si>
    <t>가나203000</t>
  </si>
  <si>
    <t>가나204000</t>
  </si>
  <si>
    <t>가나205000</t>
  </si>
  <si>
    <t>가나206000</t>
  </si>
  <si>
    <t>가나207000</t>
  </si>
  <si>
    <t>가나208000</t>
  </si>
  <si>
    <t>가나209000</t>
  </si>
  <si>
    <t>가나210000</t>
  </si>
  <si>
    <t>가나211000</t>
  </si>
  <si>
    <t>가나212000</t>
  </si>
  <si>
    <t>가나213000</t>
  </si>
  <si>
    <t>가나214000</t>
  </si>
  <si>
    <t>가나215000</t>
  </si>
  <si>
    <t>가나216000</t>
  </si>
  <si>
    <t>가나217000</t>
  </si>
  <si>
    <t>가나218000</t>
  </si>
  <si>
    <t>가나219000</t>
  </si>
  <si>
    <t>가나220000</t>
  </si>
  <si>
    <t>가나221000</t>
  </si>
  <si>
    <t>가나222000</t>
  </si>
  <si>
    <t>가나223000</t>
  </si>
  <si>
    <t>가나224000</t>
  </si>
  <si>
    <t>가나225000</t>
  </si>
  <si>
    <t>가나226000</t>
  </si>
  <si>
    <t>가나227000</t>
  </si>
  <si>
    <t>가나228000</t>
  </si>
  <si>
    <t>가나229000</t>
  </si>
  <si>
    <t>가나230000</t>
  </si>
  <si>
    <t>가나231000</t>
  </si>
  <si>
    <t>가나232000</t>
  </si>
  <si>
    <t>가나233000</t>
  </si>
  <si>
    <t>가나234000</t>
  </si>
  <si>
    <t>가나235000</t>
  </si>
  <si>
    <t>가나236000</t>
  </si>
  <si>
    <t>가나237000</t>
  </si>
  <si>
    <t>나이지리아151000</t>
  </si>
  <si>
    <t>나이지리아152000</t>
  </si>
  <si>
    <t>나이지리아153000</t>
  </si>
  <si>
    <t>나이지리아154000</t>
  </si>
  <si>
    <t>나이지리아155000</t>
  </si>
  <si>
    <t>나이지리아156000</t>
  </si>
  <si>
    <t>나이지리아157000</t>
  </si>
  <si>
    <t>나이지리아158000</t>
  </si>
  <si>
    <t>나이지리아159000</t>
  </si>
  <si>
    <t>나이지리아160000</t>
  </si>
  <si>
    <t>나이지리아161000</t>
  </si>
  <si>
    <t>나이지리아162000</t>
  </si>
  <si>
    <t>나이지리아163000</t>
  </si>
  <si>
    <t>나이지리아164000</t>
  </si>
  <si>
    <t>나이지리아165000</t>
  </si>
  <si>
    <t>나이지리아166000</t>
  </si>
  <si>
    <t>나이지리아167000</t>
  </si>
  <si>
    <t>나이지리아168000</t>
  </si>
  <si>
    <t>나이지리아169000</t>
  </si>
  <si>
    <t>나이지리아170000</t>
  </si>
  <si>
    <t>나이지리아171000</t>
  </si>
  <si>
    <t>나이지리아172000</t>
  </si>
  <si>
    <t>나이지리아173000</t>
  </si>
  <si>
    <t>나이지리아174000</t>
  </si>
  <si>
    <t>나이지리아175000</t>
  </si>
  <si>
    <t>나이지리아176000</t>
  </si>
  <si>
    <t>나이지리아177000</t>
  </si>
  <si>
    <t>나이지리아178000</t>
  </si>
  <si>
    <t>나이지리아179000</t>
  </si>
  <si>
    <t>나이지리아180000</t>
  </si>
  <si>
    <t>카자흐스탄231000</t>
  </si>
  <si>
    <t>카자흐스탄232000</t>
  </si>
  <si>
    <t>카자흐스탄233000</t>
  </si>
  <si>
    <t>카자흐스탄234000</t>
  </si>
  <si>
    <t>카자흐스탄235000</t>
  </si>
  <si>
    <t>카자흐스탄236000</t>
  </si>
  <si>
    <t>카자흐스탄237000</t>
  </si>
  <si>
    <t>카자흐스탄238000</t>
  </si>
  <si>
    <t>카자흐스탄239000</t>
  </si>
  <si>
    <t>카자흐스탄240000</t>
  </si>
  <si>
    <t>카자흐스탄241000</t>
  </si>
  <si>
    <t>카자흐스탄242000</t>
  </si>
  <si>
    <t>카자흐스탄243000</t>
  </si>
  <si>
    <t>카자흐스탄244000</t>
  </si>
  <si>
    <t>카자흐스탄245000</t>
  </si>
  <si>
    <t>카자흐스탄246000</t>
  </si>
  <si>
    <t>카자흐스탄247000</t>
  </si>
  <si>
    <t>카자흐스탄248000</t>
  </si>
  <si>
    <t>카자흐스탄249000</t>
  </si>
  <si>
    <t>카자흐스탄250000</t>
  </si>
  <si>
    <t>카자흐스탄251000</t>
  </si>
  <si>
    <t>카자흐스탄252000</t>
  </si>
  <si>
    <t>카자흐스탄253000</t>
  </si>
  <si>
    <t>카자흐스탄254000</t>
  </si>
  <si>
    <t>카자흐스탄255000</t>
  </si>
  <si>
    <t>카자흐스탄256000</t>
  </si>
  <si>
    <t>카자흐스탄257000</t>
  </si>
  <si>
    <t>카자흐스탄258000</t>
  </si>
  <si>
    <t>카자흐스탄259000</t>
  </si>
  <si>
    <t>카자흐스탄260000</t>
  </si>
  <si>
    <t>카자흐스탄261000</t>
  </si>
  <si>
    <t>카자흐스탄262000</t>
  </si>
  <si>
    <t>카자흐스탄263000</t>
  </si>
  <si>
    <t>카자흐스탄264000</t>
  </si>
  <si>
    <t>카자흐스탄265000</t>
  </si>
  <si>
    <t>카자흐스탄266000</t>
  </si>
  <si>
    <t>카자흐스탄267000</t>
  </si>
  <si>
    <t>카자흐스탄268000</t>
  </si>
  <si>
    <t>카자흐스탄269000</t>
  </si>
  <si>
    <t>카자흐스탄270000</t>
  </si>
  <si>
    <t>카자흐스탄271000</t>
  </si>
  <si>
    <t>카자흐스탄272000</t>
  </si>
  <si>
    <t>카자흐스탄273000</t>
  </si>
  <si>
    <t>카자흐스탄274000</t>
  </si>
  <si>
    <t>카자흐스탄275000</t>
  </si>
  <si>
    <t>카자흐스탄276000</t>
  </si>
  <si>
    <t>카자흐스탄277000</t>
  </si>
  <si>
    <t>카자흐스탄278000</t>
  </si>
  <si>
    <t>카자흐스탄279000</t>
  </si>
  <si>
    <t>카자흐스탄280000</t>
  </si>
  <si>
    <t>카자흐스탄281000</t>
  </si>
  <si>
    <t>카자흐스탄282000</t>
  </si>
  <si>
    <t>카자흐스탄283000</t>
  </si>
  <si>
    <t>카자흐스탄284000</t>
  </si>
  <si>
    <t>카자흐스탄285000</t>
  </si>
  <si>
    <t>카자흐스탄286000</t>
  </si>
  <si>
    <t>인도211000</t>
  </si>
  <si>
    <t>인도212000</t>
  </si>
  <si>
    <t>인도213000</t>
  </si>
  <si>
    <t>인도214000</t>
  </si>
  <si>
    <t>인도215000</t>
  </si>
  <si>
    <t>인도216000</t>
  </si>
  <si>
    <t>인도217000</t>
  </si>
  <si>
    <t>인도218000</t>
  </si>
  <si>
    <t>인도219000</t>
  </si>
  <si>
    <t>인도220000</t>
  </si>
  <si>
    <t>인도221000</t>
  </si>
  <si>
    <t>발    신 :</t>
    <phoneticPr fontId="3" type="noConversion"/>
  </si>
  <si>
    <t xml:space="preserve">제    목 : </t>
    <phoneticPr fontId="3" type="noConversion"/>
  </si>
  <si>
    <t>운송비</t>
    <phoneticPr fontId="60" type="noConversion"/>
  </si>
  <si>
    <t>대행수수료</t>
    <phoneticPr fontId="60" type="noConversion"/>
  </si>
  <si>
    <t>카자흐스탄287000</t>
  </si>
  <si>
    <t>카자흐스탄288000</t>
  </si>
  <si>
    <t>카자흐스탄289000</t>
  </si>
  <si>
    <t>카자흐스탄290000</t>
  </si>
  <si>
    <t>카자흐스탄291000</t>
  </si>
  <si>
    <t>카자흐스탄292000</t>
  </si>
  <si>
    <t>카자흐스탄293000</t>
  </si>
  <si>
    <t>카자흐스탄294000</t>
  </si>
  <si>
    <t>카자흐스탄295000</t>
  </si>
  <si>
    <t>카자흐스탄296000</t>
  </si>
  <si>
    <t>카자흐스탄297000</t>
  </si>
  <si>
    <t>이집트3000</t>
  </si>
  <si>
    <t>이집트4000</t>
  </si>
  <si>
    <t>이집트5000</t>
  </si>
  <si>
    <t>이집트6000</t>
  </si>
  <si>
    <t>이집트7000</t>
  </si>
  <si>
    <t>이집트8000</t>
  </si>
  <si>
    <t>이집트9000</t>
  </si>
  <si>
    <t>이집트10000</t>
  </si>
  <si>
    <t>이집트11000</t>
  </si>
  <si>
    <t>이집트12000</t>
  </si>
  <si>
    <t>이집트13000</t>
  </si>
  <si>
    <t>이집트14000</t>
  </si>
  <si>
    <t>이집트15000</t>
  </si>
  <si>
    <t>이집트16000</t>
  </si>
  <si>
    <t>이집트17000</t>
  </si>
  <si>
    <t>이집트18000</t>
  </si>
  <si>
    <t>이집트19000</t>
  </si>
  <si>
    <t>이집트20000</t>
  </si>
  <si>
    <t>이집트21000</t>
  </si>
  <si>
    <t>이집트22000</t>
  </si>
  <si>
    <t>이집트23000</t>
  </si>
  <si>
    <t>이집트24000</t>
  </si>
  <si>
    <t>이집트25000</t>
  </si>
  <si>
    <t>이집트26000</t>
  </si>
  <si>
    <t>이집트27000</t>
  </si>
  <si>
    <t>이집트28000</t>
  </si>
  <si>
    <t>이집트29000</t>
  </si>
  <si>
    <t>이집트30000</t>
  </si>
  <si>
    <t>이집트31000</t>
  </si>
  <si>
    <t>이집트32000</t>
  </si>
  <si>
    <t>이집트33000</t>
  </si>
  <si>
    <t>이집트34000</t>
  </si>
  <si>
    <t>이집트35000</t>
  </si>
  <si>
    <t>이집트36000</t>
  </si>
  <si>
    <t>이집트37000</t>
  </si>
  <si>
    <t>이집트38000</t>
  </si>
  <si>
    <t>이집트39000</t>
  </si>
  <si>
    <t>이집트40000</t>
  </si>
  <si>
    <t>이집트41000</t>
  </si>
  <si>
    <t>이집트42000</t>
  </si>
  <si>
    <t>이집트43000</t>
  </si>
  <si>
    <t>이집트44000</t>
  </si>
  <si>
    <t>이집트45000</t>
  </si>
  <si>
    <t>이집트46000</t>
  </si>
  <si>
    <t>이집트47000</t>
  </si>
  <si>
    <t>이집트48000</t>
  </si>
  <si>
    <t>이집트49000</t>
  </si>
  <si>
    <t>이집트50000</t>
  </si>
  <si>
    <t>이집트51000</t>
  </si>
  <si>
    <t>이집트52000</t>
  </si>
  <si>
    <t>이집트53000</t>
  </si>
  <si>
    <t>이집트54000</t>
  </si>
  <si>
    <t>이집트55000</t>
  </si>
  <si>
    <t>이집트56000</t>
  </si>
  <si>
    <t>이집트57000</t>
  </si>
  <si>
    <t>이집트58000</t>
  </si>
  <si>
    <t>이집트59000</t>
  </si>
  <si>
    <t>이집트60000</t>
  </si>
  <si>
    <t>이집트61000</t>
  </si>
  <si>
    <t>이집트62000</t>
  </si>
  <si>
    <t>이집트63000</t>
  </si>
  <si>
    <t>이집트64000</t>
  </si>
  <si>
    <t>이집트65000</t>
  </si>
  <si>
    <t>이집트66000</t>
  </si>
  <si>
    <t>이집트67000</t>
  </si>
  <si>
    <t>이집트68000</t>
  </si>
  <si>
    <t>이집트69000</t>
  </si>
  <si>
    <t>이집트70000</t>
  </si>
  <si>
    <t>이집트71000</t>
  </si>
  <si>
    <t>이집트72000</t>
  </si>
  <si>
    <t>이집트73000</t>
  </si>
  <si>
    <t>이집트74000</t>
  </si>
  <si>
    <t>이집트75000</t>
  </si>
  <si>
    <t>이집트76000</t>
  </si>
  <si>
    <t>이집트77000</t>
  </si>
  <si>
    <t>이집트78000</t>
  </si>
  <si>
    <t>이집트79000</t>
  </si>
  <si>
    <t>이집트80000</t>
  </si>
  <si>
    <t>이집트81000</t>
  </si>
  <si>
    <t>이집트82000</t>
  </si>
  <si>
    <t>이집트83000</t>
  </si>
  <si>
    <t>이집트84000</t>
  </si>
  <si>
    <t>이집트85000</t>
  </si>
  <si>
    <t>이집트86000</t>
  </si>
  <si>
    <t>이집트87000</t>
  </si>
  <si>
    <t>이집트88000</t>
  </si>
  <si>
    <t>이집트89000</t>
  </si>
  <si>
    <t>이집트90000</t>
  </si>
  <si>
    <t>이집트91000</t>
  </si>
  <si>
    <t>이집트92000</t>
  </si>
  <si>
    <t>이집트93000</t>
  </si>
  <si>
    <t>이집트94000</t>
  </si>
  <si>
    <t>이집트95000</t>
  </si>
  <si>
    <t>이집트96000</t>
  </si>
  <si>
    <t>이집트97000</t>
  </si>
  <si>
    <t>이집트98000</t>
  </si>
  <si>
    <t>이집트99000</t>
  </si>
  <si>
    <t>이집트100000</t>
  </si>
  <si>
    <t>이집트101000</t>
  </si>
  <si>
    <t>이집트102000</t>
  </si>
  <si>
    <t>이집트103000</t>
  </si>
  <si>
    <t>이집트104000</t>
  </si>
  <si>
    <t>이집트105000</t>
  </si>
  <si>
    <t>이집트106000</t>
  </si>
  <si>
    <t>이집트107000</t>
  </si>
  <si>
    <t>이집트108000</t>
  </si>
  <si>
    <t>이집트109000</t>
  </si>
  <si>
    <t>이집트110000</t>
  </si>
  <si>
    <t>이집트111000</t>
  </si>
  <si>
    <t>이집트112000</t>
  </si>
  <si>
    <t>이집트113000</t>
  </si>
  <si>
    <t>이집트114000</t>
  </si>
  <si>
    <t>이집트115000</t>
  </si>
  <si>
    <t>이집트116000</t>
  </si>
  <si>
    <t>이집트117000</t>
  </si>
  <si>
    <t>이집트118000</t>
  </si>
  <si>
    <t>이집트119000</t>
  </si>
  <si>
    <t>이집트120000</t>
  </si>
  <si>
    <t>이집트121000</t>
  </si>
  <si>
    <t>이집트122000</t>
  </si>
  <si>
    <t>이집트123000</t>
  </si>
  <si>
    <t>이집트124000</t>
  </si>
  <si>
    <t>이집트125000</t>
  </si>
  <si>
    <t>이집트126000</t>
  </si>
  <si>
    <t>이집트127000</t>
  </si>
  <si>
    <t>이집트128000</t>
  </si>
  <si>
    <t>이집트129000</t>
  </si>
  <si>
    <t>이집트130000</t>
  </si>
  <si>
    <t>이집트131000</t>
  </si>
  <si>
    <t>이집트132000</t>
  </si>
  <si>
    <t>이집트133000</t>
  </si>
  <si>
    <t>이집트134000</t>
  </si>
  <si>
    <t>이집트135000</t>
  </si>
  <si>
    <t>이집트136000</t>
  </si>
  <si>
    <t>이집트137000</t>
  </si>
  <si>
    <t>이집트138000</t>
  </si>
  <si>
    <t>이집트139000</t>
  </si>
  <si>
    <t>이집트140000</t>
  </si>
  <si>
    <t>이집트141000</t>
  </si>
  <si>
    <t>이집트142000</t>
  </si>
  <si>
    <t>이집트143000</t>
  </si>
  <si>
    <t>이집트144000</t>
  </si>
  <si>
    <t>이집트145000</t>
  </si>
  <si>
    <t>이집트146000</t>
  </si>
  <si>
    <t>이집트147000</t>
  </si>
  <si>
    <t>이집트148000</t>
  </si>
  <si>
    <t>이집트149000</t>
  </si>
  <si>
    <t>이집트150000</t>
  </si>
  <si>
    <t>이집트151000</t>
  </si>
  <si>
    <t>이집트152000</t>
  </si>
  <si>
    <t>이집트153000</t>
  </si>
  <si>
    <t>이집트154000</t>
  </si>
  <si>
    <t>이집트155000</t>
  </si>
  <si>
    <t>이집트156000</t>
  </si>
  <si>
    <t>이집트157000</t>
  </si>
  <si>
    <t>이집트158000</t>
  </si>
  <si>
    <t>이집트159000</t>
  </si>
  <si>
    <t>이집트160000</t>
  </si>
  <si>
    <t>이집트161000</t>
  </si>
  <si>
    <t>이집트162000</t>
  </si>
  <si>
    <t>이집트163000</t>
  </si>
  <si>
    <t>이집트164000</t>
  </si>
  <si>
    <t>이집트165000</t>
  </si>
  <si>
    <t>이집트166000</t>
  </si>
  <si>
    <t>이집트167000</t>
  </si>
  <si>
    <t>이집트168000</t>
  </si>
  <si>
    <t>이집트169000</t>
  </si>
  <si>
    <t>이집트170000</t>
  </si>
  <si>
    <t>이집트171000</t>
  </si>
  <si>
    <t>이집트172000</t>
  </si>
  <si>
    <t>이집트173000</t>
  </si>
  <si>
    <t>이집트174000</t>
  </si>
  <si>
    <t>이집트175000</t>
  </si>
  <si>
    <t>이집트176000</t>
  </si>
  <si>
    <t>이집트177000</t>
  </si>
  <si>
    <t>이집트178000</t>
  </si>
  <si>
    <t>이집트179000</t>
  </si>
  <si>
    <t>이집트180000</t>
  </si>
  <si>
    <t>이집트181000</t>
  </si>
  <si>
    <t>이집트182000</t>
  </si>
  <si>
    <t>이집트183000</t>
  </si>
  <si>
    <t>이집트184000</t>
  </si>
  <si>
    <t>이집트185000</t>
  </si>
  <si>
    <t>이집트186000</t>
  </si>
  <si>
    <t>이집트187000</t>
  </si>
  <si>
    <t>이집트188000</t>
  </si>
  <si>
    <t>이집트189000</t>
  </si>
  <si>
    <t>이집트190000</t>
  </si>
  <si>
    <t>이집트191000</t>
  </si>
  <si>
    <t>이집트192000</t>
  </si>
  <si>
    <t>이집트193000</t>
  </si>
  <si>
    <t>이집트194000</t>
  </si>
  <si>
    <t>이집트195000</t>
  </si>
  <si>
    <t>이집트196000</t>
  </si>
  <si>
    <t>이집트197000</t>
  </si>
  <si>
    <t>이집트198000</t>
  </si>
  <si>
    <t>이집트199000</t>
  </si>
  <si>
    <t>이집트200000</t>
  </si>
  <si>
    <t>코스타리카6000</t>
  </si>
  <si>
    <t>코스타리카7000</t>
  </si>
  <si>
    <t>코스타리카8000</t>
  </si>
  <si>
    <t>코스타리카9000</t>
  </si>
  <si>
    <t>코스타리카10000</t>
  </si>
  <si>
    <t>코스타리카11000</t>
  </si>
  <si>
    <t>코스타리카12000</t>
  </si>
  <si>
    <t>코스타리카13000</t>
  </si>
  <si>
    <t>코스타리카14000</t>
  </si>
  <si>
    <t>코스타리카15000</t>
  </si>
  <si>
    <t>코스타리카16000</t>
  </si>
  <si>
    <t>코스타리카17000</t>
  </si>
  <si>
    <t>코스타리카18000</t>
  </si>
  <si>
    <t>코스타리카19000</t>
  </si>
  <si>
    <t>코스타리카20000</t>
  </si>
  <si>
    <t>코스타리카21000</t>
  </si>
  <si>
    <t>코스타리카22000</t>
  </si>
  <si>
    <t>코스타리카23000</t>
  </si>
  <si>
    <t>코스타리카24000</t>
  </si>
  <si>
    <t>코스타리카25000</t>
  </si>
  <si>
    <t>코스타리카26000</t>
  </si>
  <si>
    <t>코스타리카27000</t>
  </si>
  <si>
    <t>코스타리카28000</t>
  </si>
  <si>
    <t>코스타리카29000</t>
  </si>
  <si>
    <t>코스타리카30000</t>
  </si>
  <si>
    <t>코스타리카31000</t>
  </si>
  <si>
    <t>코스타리카32000</t>
  </si>
  <si>
    <t>코스타리카33000</t>
  </si>
  <si>
    <t>코스타리카34000</t>
  </si>
  <si>
    <t>코스타리카35000</t>
  </si>
  <si>
    <t>코스타리카36000</t>
  </si>
  <si>
    <t>코스타리카37000</t>
  </si>
  <si>
    <t>코스타리카38000</t>
  </si>
  <si>
    <t>코스타리카39000</t>
  </si>
  <si>
    <t>코스타리카40000</t>
  </si>
  <si>
    <t>코스타리카41000</t>
  </si>
  <si>
    <t>코스타리카42000</t>
  </si>
  <si>
    <t>코스타리카43000</t>
  </si>
  <si>
    <t>코스타리카44000</t>
  </si>
  <si>
    <t>코스타리카45000</t>
  </si>
  <si>
    <t>코스타리카46000</t>
  </si>
  <si>
    <t>코스타리카47000</t>
  </si>
  <si>
    <t>코스타리카48000</t>
  </si>
  <si>
    <t>코스타리카49000</t>
  </si>
  <si>
    <t>코스타리카50000</t>
  </si>
  <si>
    <t>코스타리카51000</t>
  </si>
  <si>
    <t>코스타리카52000</t>
  </si>
  <si>
    <t>코스타리카53000</t>
  </si>
  <si>
    <t>코스타리카54000</t>
  </si>
  <si>
    <t>코스타리카55000</t>
  </si>
  <si>
    <t>코스타리카56000</t>
  </si>
  <si>
    <t>코스타리카57000</t>
  </si>
  <si>
    <t>코스타리카58000</t>
  </si>
  <si>
    <t>코스타리카59000</t>
  </si>
  <si>
    <t>코스타리카60000</t>
  </si>
  <si>
    <t>코스타리카61000</t>
  </si>
  <si>
    <t>파키스탄151000</t>
  </si>
  <si>
    <t>파키스탄152000</t>
  </si>
  <si>
    <t>파키스탄153000</t>
  </si>
  <si>
    <t>파키스탄154000</t>
  </si>
  <si>
    <t>파키스탄155000</t>
  </si>
  <si>
    <t>파키스탄156000</t>
  </si>
  <si>
    <t>파키스탄157000</t>
  </si>
  <si>
    <t>파키스탄158000</t>
  </si>
  <si>
    <t>파키스탄159000</t>
  </si>
  <si>
    <t>파키스탄160000</t>
  </si>
  <si>
    <t>파키스탄161000</t>
  </si>
  <si>
    <t>파키스탄162000</t>
  </si>
  <si>
    <t>파키스탄163000</t>
  </si>
  <si>
    <t>파키스탄164000</t>
  </si>
  <si>
    <t>파키스탄165000</t>
  </si>
  <si>
    <t>파키스탄166000</t>
  </si>
  <si>
    <t>파키스탄167000</t>
  </si>
  <si>
    <t>파키스탄168000</t>
  </si>
  <si>
    <t>파키스탄169000</t>
  </si>
  <si>
    <t>파키스탄170000</t>
  </si>
  <si>
    <t>파키스탄171000</t>
  </si>
  <si>
    <t>파키스탄172000</t>
  </si>
  <si>
    <t>파키스탄173000</t>
  </si>
  <si>
    <t>파키스탄174000</t>
  </si>
  <si>
    <t>파키스탄175000</t>
  </si>
  <si>
    <t>파키스탄176000</t>
  </si>
  <si>
    <t>파키스탄177000</t>
  </si>
  <si>
    <t>파키스탄178000</t>
  </si>
  <si>
    <t>파키스탄179000</t>
  </si>
  <si>
    <t>파키스탄180000</t>
  </si>
  <si>
    <t>파키스탄181000</t>
  </si>
  <si>
    <t>파키스탄182000</t>
  </si>
  <si>
    <t>파키스탄183000</t>
  </si>
  <si>
    <t>파키스탄184000</t>
  </si>
  <si>
    <t>파키스탄185000</t>
  </si>
  <si>
    <t>파키스탄186000</t>
  </si>
  <si>
    <t>파키스탄187000</t>
  </si>
  <si>
    <t>파키스탄188000</t>
  </si>
  <si>
    <t>파키스탄189000</t>
  </si>
  <si>
    <t>파키스탄190000</t>
  </si>
  <si>
    <t>파키스탄191000</t>
  </si>
  <si>
    <t>파키스탄192000</t>
  </si>
  <si>
    <t>파키스탄193000</t>
  </si>
  <si>
    <t>파키스탄194000</t>
  </si>
  <si>
    <t>파키스탄195000</t>
  </si>
  <si>
    <t>파키스탄196000</t>
  </si>
  <si>
    <t>파키스탄197000</t>
  </si>
  <si>
    <t>파키스탄198000</t>
  </si>
  <si>
    <t>파키스탄199000</t>
  </si>
  <si>
    <t>파키스탄200000</t>
  </si>
  <si>
    <t>파키스탄201000</t>
  </si>
  <si>
    <t>파키스탄202000</t>
  </si>
  <si>
    <t>파키스탄203000</t>
  </si>
  <si>
    <t>파키스탄204000</t>
  </si>
  <si>
    <t>파키스탄205000</t>
  </si>
  <si>
    <t>파키스탄206000</t>
  </si>
  <si>
    <t>파키스탄207000</t>
  </si>
  <si>
    <t>파키스탄208000</t>
  </si>
  <si>
    <t>파키스탄209000</t>
  </si>
  <si>
    <t>파키스탄210000</t>
  </si>
  <si>
    <t>파키스탄211000</t>
  </si>
  <si>
    <t>파키스탄212000</t>
  </si>
  <si>
    <t>파키스탄213000</t>
  </si>
  <si>
    <t>파키스탄214000</t>
  </si>
  <si>
    <t>파키스탄215000</t>
  </si>
  <si>
    <t>파키스탄216000</t>
  </si>
  <si>
    <t>파키스탄217000</t>
  </si>
  <si>
    <t>파키스탄218000</t>
  </si>
  <si>
    <t>파키스탄219000</t>
  </si>
  <si>
    <t>파키스탄220000</t>
  </si>
  <si>
    <t>파키스탄221000</t>
  </si>
  <si>
    <t>파키스탄222000</t>
  </si>
  <si>
    <t>파키스탄223000</t>
  </si>
  <si>
    <t>파키스탄224000</t>
  </si>
  <si>
    <t>파키스탄225000</t>
  </si>
  <si>
    <t>파키스탄226000</t>
  </si>
  <si>
    <t>파키스탄227000</t>
  </si>
  <si>
    <t>파키스탄228000</t>
  </si>
  <si>
    <t>파키스탄229000</t>
  </si>
  <si>
    <t>파키스탄230000</t>
  </si>
  <si>
    <t>파키스탄231000</t>
  </si>
  <si>
    <t>파키스탄232000</t>
  </si>
  <si>
    <t>파키스탄233000</t>
  </si>
  <si>
    <t>파키스탄234000</t>
  </si>
  <si>
    <t>파키스탄235000</t>
  </si>
  <si>
    <t>파키스탄236000</t>
  </si>
  <si>
    <t>파키스탄237000</t>
  </si>
  <si>
    <t>파키스탄238000</t>
  </si>
  <si>
    <t>파키스탄239000</t>
  </si>
  <si>
    <t>파키스탄240000</t>
  </si>
  <si>
    <t>파키스탄241000</t>
  </si>
  <si>
    <t>파키스탄242000</t>
  </si>
  <si>
    <t>파키스탄243000</t>
  </si>
  <si>
    <t>파키스탄244000</t>
  </si>
  <si>
    <t>파키스탄245000</t>
  </si>
  <si>
    <t>파키스탄246000</t>
  </si>
  <si>
    <t>파키스탄247000</t>
  </si>
  <si>
    <t>파키스탄248000</t>
  </si>
  <si>
    <t>파키스탄249000</t>
  </si>
  <si>
    <t>파키스탄250000</t>
  </si>
  <si>
    <t>파키스탄251000</t>
  </si>
  <si>
    <t>파키스탄252000</t>
  </si>
  <si>
    <t>파키스탄253000</t>
  </si>
  <si>
    <t>파키스탄254000</t>
  </si>
  <si>
    <t>파키스탄255000</t>
  </si>
  <si>
    <t>파키스탄256000</t>
  </si>
  <si>
    <t>파키스탄257000</t>
  </si>
  <si>
    <t>파키스탄258000</t>
  </si>
  <si>
    <t>파키스탄259000</t>
  </si>
  <si>
    <t>파키스탄260000</t>
  </si>
  <si>
    <t>파키스탄261000</t>
  </si>
  <si>
    <t>파키스탄262000</t>
  </si>
  <si>
    <t>파키스탄263000</t>
  </si>
  <si>
    <t>파키스탄264000</t>
  </si>
  <si>
    <t>파키스탄265000</t>
  </si>
  <si>
    <t>파키스탄266000</t>
  </si>
  <si>
    <t>파키스탄267000</t>
  </si>
  <si>
    <t>파키스탄268000</t>
  </si>
  <si>
    <t>파키스탄269000</t>
  </si>
  <si>
    <t>파키스탄270000</t>
  </si>
  <si>
    <t>파키스탄271000</t>
  </si>
  <si>
    <t>파키스탄272000</t>
  </si>
  <si>
    <t>파키스탄273000</t>
  </si>
  <si>
    <t>파키스탄274000</t>
  </si>
  <si>
    <t>방글라데시165000</t>
  </si>
  <si>
    <t>방글라데시166000</t>
  </si>
  <si>
    <t>방글라데시167000</t>
  </si>
  <si>
    <t>방글라데시168000</t>
  </si>
  <si>
    <t>방글라데시169000</t>
  </si>
  <si>
    <t>방글라데시170000</t>
  </si>
  <si>
    <t>방글라데시171000</t>
  </si>
  <si>
    <t>방글라데시172000</t>
  </si>
  <si>
    <t>방글라데시173000</t>
  </si>
  <si>
    <t>나이지리아181000</t>
  </si>
  <si>
    <t>나이지리아182000</t>
  </si>
  <si>
    <t>나이지리아183000</t>
  </si>
  <si>
    <t>나이지리아184000</t>
  </si>
  <si>
    <t>나이지리아185000</t>
  </si>
  <si>
    <t>나이지리아186000</t>
  </si>
  <si>
    <t>나이지리아187000</t>
  </si>
  <si>
    <t>나이지리아188000</t>
  </si>
  <si>
    <t>나이지리아189000</t>
  </si>
  <si>
    <t>나이지리아190000</t>
  </si>
  <si>
    <t>나이지리아191000</t>
  </si>
  <si>
    <t>나이지리아192000</t>
  </si>
  <si>
    <t>나이지리아193000</t>
  </si>
  <si>
    <t>나이지리아194000</t>
  </si>
  <si>
    <t>나이지리아195000</t>
  </si>
  <si>
    <t>나이지리아196000</t>
  </si>
  <si>
    <t>나이지리아197000</t>
  </si>
  <si>
    <t>나이지리아198000</t>
  </si>
  <si>
    <t>나이지리아199000</t>
  </si>
  <si>
    <t>나이지리아200000</t>
  </si>
  <si>
    <t>나이지리아201000</t>
  </si>
  <si>
    <t>나이지리아202000</t>
  </si>
  <si>
    <t>볼리비아3000</t>
  </si>
  <si>
    <t>볼리비아4000</t>
  </si>
  <si>
    <t>볼리비아5000</t>
  </si>
  <si>
    <t>볼리비아6000</t>
  </si>
  <si>
    <t>볼리비아7000</t>
  </si>
  <si>
    <t>볼리비아8000</t>
  </si>
  <si>
    <t>볼리비아9000</t>
  </si>
  <si>
    <t>볼리비아10000</t>
  </si>
  <si>
    <t>볼리비아11000</t>
  </si>
  <si>
    <t>볼리비아12000</t>
  </si>
  <si>
    <t>볼리비아13000</t>
  </si>
  <si>
    <t>볼리비아14000</t>
  </si>
  <si>
    <t>볼리비아15000</t>
  </si>
  <si>
    <t>볼리비아16000</t>
  </si>
  <si>
    <t>볼리비아17000</t>
  </si>
  <si>
    <t>볼리비아18000</t>
  </si>
  <si>
    <t>볼리비아19000</t>
  </si>
  <si>
    <t>볼리비아20000</t>
  </si>
  <si>
    <t>볼리비아21000</t>
  </si>
  <si>
    <t>볼리비아22000</t>
  </si>
  <si>
    <t>볼리비아23000</t>
  </si>
  <si>
    <t>볼리비아24000</t>
  </si>
  <si>
    <t>볼리비아25000</t>
  </si>
  <si>
    <t>볼리비아26000</t>
  </si>
  <si>
    <t>볼리비아27000</t>
  </si>
  <si>
    <t>볼리비아28000</t>
  </si>
  <si>
    <t>볼리비아29000</t>
  </si>
  <si>
    <t>볼리비아30000</t>
  </si>
  <si>
    <t>볼리비아31000</t>
  </si>
  <si>
    <t>볼리비아32000</t>
  </si>
  <si>
    <t>볼리비아33000</t>
  </si>
  <si>
    <t>볼리비아34000</t>
  </si>
  <si>
    <t>볼리비아35000</t>
  </si>
  <si>
    <t>볼리비아36000</t>
  </si>
  <si>
    <t>볼리비아37000</t>
  </si>
  <si>
    <t>볼리비아38000</t>
  </si>
  <si>
    <t>볼리비아39000</t>
  </si>
  <si>
    <t>볼리비아40000</t>
  </si>
  <si>
    <t>볼리비아41000</t>
  </si>
  <si>
    <t>볼리비아42000</t>
  </si>
  <si>
    <t>볼리비아43000</t>
  </si>
  <si>
    <t>볼리비아44000</t>
  </si>
  <si>
    <t>볼리비아45000</t>
  </si>
  <si>
    <t>볼리비아46000</t>
  </si>
  <si>
    <t>볼리비아47000</t>
  </si>
  <si>
    <t>볼리비아48000</t>
  </si>
  <si>
    <t>볼리비아49000</t>
  </si>
  <si>
    <t>볼리비아50000</t>
  </si>
  <si>
    <t>볼리비아51000</t>
  </si>
  <si>
    <t>볼리비아52000</t>
  </si>
  <si>
    <t>볼리비아53000</t>
  </si>
  <si>
    <t>볼리비아54000</t>
  </si>
  <si>
    <t>볼리비아55000</t>
  </si>
  <si>
    <t>볼리비아56000</t>
  </si>
  <si>
    <t>볼리비아57000</t>
  </si>
  <si>
    <t>볼리비아58000</t>
  </si>
  <si>
    <t>볼리비아59000</t>
  </si>
  <si>
    <t>볼리비아60000</t>
  </si>
  <si>
    <t>볼리비아61000</t>
  </si>
  <si>
    <t>볼리비아62000</t>
  </si>
  <si>
    <t>볼리비아63000</t>
  </si>
  <si>
    <t>볼리비아64000</t>
  </si>
  <si>
    <t>볼리비아65000</t>
  </si>
  <si>
    <t>볼리비아66000</t>
  </si>
  <si>
    <t>볼리비아67000</t>
  </si>
  <si>
    <t>볼리비아68000</t>
  </si>
  <si>
    <t>볼리비아69000</t>
  </si>
  <si>
    <t>볼리비아70000</t>
  </si>
  <si>
    <t>볼리비아71000</t>
  </si>
  <si>
    <t>볼리비아72000</t>
  </si>
  <si>
    <t>볼리비아73000</t>
  </si>
  <si>
    <t>볼리비아74000</t>
  </si>
  <si>
    <t>볼리비아75000</t>
  </si>
  <si>
    <t>볼리비아76000</t>
  </si>
  <si>
    <t>볼리비아77000</t>
  </si>
  <si>
    <t>볼리비아78000</t>
  </si>
  <si>
    <t>볼리비아79000</t>
  </si>
  <si>
    <t>볼리비아80000</t>
  </si>
  <si>
    <t>볼리비아81000</t>
  </si>
  <si>
    <t>볼리비아82000</t>
  </si>
  <si>
    <t>볼리비아83000</t>
  </si>
  <si>
    <t>볼리비아84000</t>
  </si>
  <si>
    <t>볼리비아85000</t>
  </si>
  <si>
    <t>볼리비아86000</t>
  </si>
  <si>
    <t>볼리비아87000</t>
  </si>
  <si>
    <t>볼리비아88000</t>
  </si>
  <si>
    <t>볼리비아89000</t>
  </si>
  <si>
    <t>볼리비아90000</t>
  </si>
  <si>
    <t>볼리비아91000</t>
  </si>
  <si>
    <t>볼리비아92000</t>
  </si>
  <si>
    <t>볼리비아93000</t>
  </si>
  <si>
    <t>볼리비아94000</t>
  </si>
  <si>
    <t>볼리비아95000</t>
  </si>
  <si>
    <t>볼리비아96000</t>
  </si>
  <si>
    <t>볼리비아97000</t>
  </si>
  <si>
    <t>볼리비아98000</t>
  </si>
  <si>
    <t>볼리비아99000</t>
  </si>
  <si>
    <t>볼리비아100000</t>
  </si>
  <si>
    <t>볼리비아101000</t>
  </si>
  <si>
    <t>볼리비아102000</t>
  </si>
  <si>
    <t>볼리비아103000</t>
  </si>
  <si>
    <t>볼리비아104000</t>
  </si>
  <si>
    <t>볼리비아105000</t>
  </si>
  <si>
    <t>볼리비아106000</t>
  </si>
  <si>
    <t>볼리비아107000</t>
  </si>
  <si>
    <t>볼리비아108000</t>
  </si>
  <si>
    <t>볼리비아109000</t>
  </si>
  <si>
    <t>볼리비아110000</t>
  </si>
  <si>
    <t>볼리비아111000</t>
  </si>
  <si>
    <t>볼리비아112000</t>
  </si>
  <si>
    <t>볼리비아113000</t>
  </si>
  <si>
    <t>볼리비아114000</t>
  </si>
  <si>
    <t>볼리비아115000</t>
  </si>
  <si>
    <t>볼리비아116000</t>
  </si>
  <si>
    <t>볼리비아117000</t>
  </si>
  <si>
    <t>볼리비아118000</t>
  </si>
  <si>
    <t>볼리비아119000</t>
  </si>
  <si>
    <t>볼리비아120000</t>
  </si>
  <si>
    <t>볼리비아121000</t>
  </si>
  <si>
    <t>볼리비아122000</t>
  </si>
  <si>
    <t>볼리비아123000</t>
  </si>
  <si>
    <t>볼리비아124000</t>
  </si>
  <si>
    <t>볼리비아125000</t>
  </si>
  <si>
    <t>볼리비아126000</t>
  </si>
  <si>
    <t>볼리비아127000</t>
  </si>
  <si>
    <t>볼리비아128000</t>
  </si>
  <si>
    <t>볼리비아129000</t>
  </si>
  <si>
    <t>볼리비아130000</t>
  </si>
  <si>
    <t>볼리비아131000</t>
  </si>
  <si>
    <t>볼리비아132000</t>
  </si>
  <si>
    <t>볼리비아133000</t>
  </si>
  <si>
    <t>볼리비아134000</t>
  </si>
  <si>
    <t>볼리비아135000</t>
  </si>
  <si>
    <t>볼리비아136000</t>
  </si>
  <si>
    <t>볼리비아137000</t>
  </si>
  <si>
    <t>볼리비아138000</t>
  </si>
  <si>
    <t>볼리비아139000</t>
  </si>
  <si>
    <t>볼리비아140000</t>
  </si>
  <si>
    <t>볼리비아141000</t>
  </si>
  <si>
    <t>볼리비아142000</t>
  </si>
  <si>
    <t>볼리비아143000</t>
  </si>
  <si>
    <t>볼리비아144000</t>
  </si>
  <si>
    <t>볼리비아145000</t>
  </si>
  <si>
    <t>볼리비아146000</t>
  </si>
  <si>
    <t>볼리비아147000</t>
  </si>
  <si>
    <t>볼리비아148000</t>
  </si>
  <si>
    <t>볼리비아149000</t>
  </si>
  <si>
    <t>볼리비아150000</t>
  </si>
  <si>
    <t>볼리비아151000</t>
  </si>
  <si>
    <t>볼리비아152000</t>
  </si>
  <si>
    <t>볼리비아153000</t>
  </si>
  <si>
    <t>볼리비아154000</t>
  </si>
  <si>
    <t>볼리비아155000</t>
  </si>
  <si>
    <t>볼리비아156000</t>
  </si>
  <si>
    <t>볼리비아157000</t>
  </si>
  <si>
    <t>볼리비아158000</t>
  </si>
  <si>
    <t>볼리비아159000</t>
  </si>
  <si>
    <t>볼리비아160000</t>
  </si>
  <si>
    <t>볼리비아161000</t>
  </si>
  <si>
    <t>볼리비아162000</t>
  </si>
  <si>
    <t>볼리비아163000</t>
  </si>
  <si>
    <t>볼리비아164000</t>
  </si>
  <si>
    <t>볼리비아165000</t>
  </si>
  <si>
    <t>볼리비아166000</t>
  </si>
  <si>
    <t>볼리비아167000</t>
  </si>
  <si>
    <t>볼리비아168000</t>
  </si>
  <si>
    <t>볼리비아169000</t>
  </si>
  <si>
    <t>볼리비아170000</t>
  </si>
  <si>
    <t>볼리비아171000</t>
  </si>
  <si>
    <t>볼리비아172000</t>
  </si>
  <si>
    <t>볼리비아173000</t>
  </si>
  <si>
    <t>볼리비아174000</t>
  </si>
  <si>
    <t>볼리비아175000</t>
  </si>
  <si>
    <t>볼리비아176000</t>
  </si>
  <si>
    <t>볼리비아177000</t>
  </si>
  <si>
    <t>볼리비아178000</t>
  </si>
  <si>
    <t>볼리비아179000</t>
  </si>
  <si>
    <t>볼리비아180000</t>
  </si>
  <si>
    <t>볼리비아181000</t>
  </si>
  <si>
    <t>볼리비아182000</t>
  </si>
  <si>
    <t>볼리비아183000</t>
  </si>
  <si>
    <t>볼리비아184000</t>
  </si>
  <si>
    <t>볼리비아185000</t>
  </si>
  <si>
    <t>볼리비아186000</t>
  </si>
  <si>
    <t>볼리비아187000</t>
  </si>
  <si>
    <t>볼리비아188000</t>
  </si>
  <si>
    <t>볼리비아189000</t>
  </si>
  <si>
    <t>볼리비아190000</t>
  </si>
  <si>
    <t>볼리비아191000</t>
  </si>
  <si>
    <t>볼리비아192000</t>
  </si>
  <si>
    <t>볼리비아193000</t>
  </si>
  <si>
    <t>볼리비아194000</t>
  </si>
  <si>
    <t>볼리비아195000</t>
  </si>
  <si>
    <t>볼리비아196000</t>
  </si>
  <si>
    <t>볼리비아197000</t>
  </si>
  <si>
    <t>볼리비아198000</t>
  </si>
  <si>
    <t>볼리비아199000</t>
  </si>
  <si>
    <t>볼리비아200000</t>
  </si>
  <si>
    <t>볼리비아201000</t>
  </si>
  <si>
    <t>볼리비아202000</t>
  </si>
  <si>
    <t>볼리비아203000</t>
  </si>
  <si>
    <t>볼리비아204000</t>
  </si>
  <si>
    <t>볼리비아205000</t>
  </si>
  <si>
    <t>볼리비아206000</t>
  </si>
  <si>
    <t>볼리비아207000</t>
  </si>
  <si>
    <t>볼리비아208000</t>
  </si>
  <si>
    <t>볼리비아209000</t>
  </si>
  <si>
    <t>볼리비아210000</t>
  </si>
  <si>
    <t>볼리비아211000</t>
  </si>
  <si>
    <t>볼리비아212000</t>
  </si>
  <si>
    <t>볼리비아213000</t>
  </si>
  <si>
    <t>볼리비아214000</t>
  </si>
  <si>
    <t>볼리비아215000</t>
  </si>
  <si>
    <t>볼리비아216000</t>
  </si>
  <si>
    <t>볼리비아217000</t>
  </si>
  <si>
    <t>볼리비아218000</t>
  </si>
  <si>
    <t>볼리비아219000</t>
  </si>
  <si>
    <t>볼리비아220000</t>
  </si>
  <si>
    <t>볼리비아221000</t>
  </si>
  <si>
    <t>볼리비아222000</t>
  </si>
  <si>
    <t>볼리비아223000</t>
  </si>
  <si>
    <t>볼리비아224000</t>
  </si>
  <si>
    <t>볼리비아225000</t>
  </si>
  <si>
    <t>볼리비아226000</t>
  </si>
  <si>
    <t>볼리비아227000</t>
  </si>
  <si>
    <t>볼리비아228000</t>
  </si>
  <si>
    <t>볼리비아229000</t>
  </si>
  <si>
    <t>볼리비아230000</t>
  </si>
  <si>
    <t>볼리비아231000</t>
  </si>
  <si>
    <t>볼리비아232000</t>
  </si>
  <si>
    <t>볼리비아233000</t>
  </si>
  <si>
    <t>볼리비아234000</t>
  </si>
  <si>
    <t>볼리비아235000</t>
  </si>
  <si>
    <t>볼리비아236000</t>
  </si>
  <si>
    <t>볼리비아237000</t>
  </si>
  <si>
    <t>볼리비아238000</t>
  </si>
  <si>
    <t>볼리비아239000</t>
  </si>
  <si>
    <t>볼리비아240000</t>
  </si>
  <si>
    <t>볼리비아241000</t>
  </si>
  <si>
    <t>볼리비아242000</t>
  </si>
  <si>
    <t>볼리비아243000</t>
  </si>
  <si>
    <t>볼리비아244000</t>
  </si>
  <si>
    <t>볼리비아245000</t>
  </si>
  <si>
    <t>볼리비아246000</t>
  </si>
  <si>
    <t>볼리비아247000</t>
  </si>
  <si>
    <t>볼리비아248000</t>
  </si>
  <si>
    <t>볼리비아249000</t>
  </si>
  <si>
    <t>볼리비아250000</t>
  </si>
  <si>
    <t>볼리비아251000</t>
  </si>
  <si>
    <t>볼리비아252000</t>
  </si>
  <si>
    <t>볼리비아253000</t>
  </si>
  <si>
    <t>볼리비아254000</t>
  </si>
  <si>
    <t>볼리비아255000</t>
  </si>
  <si>
    <t>볼리비아256000</t>
  </si>
  <si>
    <t>볼리비아257000</t>
  </si>
  <si>
    <t>볼리비아258000</t>
  </si>
  <si>
    <t>볼리비아259000</t>
  </si>
  <si>
    <t>볼리비아260000</t>
  </si>
  <si>
    <t>볼리비아261000</t>
  </si>
  <si>
    <t>볼리비아262000</t>
  </si>
  <si>
    <t>볼리비아263000</t>
  </si>
  <si>
    <t>볼리비아264000</t>
  </si>
  <si>
    <t>볼리비아265000</t>
  </si>
  <si>
    <t>볼리비아266000</t>
  </si>
  <si>
    <t>볼리비아267000</t>
  </si>
  <si>
    <t>볼리비아268000</t>
  </si>
  <si>
    <t>볼리비아269000</t>
  </si>
  <si>
    <t>볼리비아270000</t>
  </si>
  <si>
    <t>볼리비아271000</t>
  </si>
  <si>
    <t>볼리비아272000</t>
  </si>
  <si>
    <t>볼리비아273000</t>
  </si>
  <si>
    <t>볼리비아274000</t>
  </si>
  <si>
    <t>볼리비아275000</t>
  </si>
  <si>
    <t>볼리비아276000</t>
  </si>
  <si>
    <t>볼리비아277000</t>
  </si>
  <si>
    <t>볼리비아278000</t>
  </si>
  <si>
    <t>볼리비아279000</t>
  </si>
  <si>
    <t>볼리비아280000</t>
  </si>
  <si>
    <t>볼리비아281000</t>
  </si>
  <si>
    <t>볼리비아282000</t>
  </si>
  <si>
    <t>볼리비아283000</t>
  </si>
  <si>
    <t>볼리비아284000</t>
  </si>
  <si>
    <t>볼리비아285000</t>
  </si>
  <si>
    <t>볼리비아286000</t>
  </si>
  <si>
    <t>볼리비아287000</t>
  </si>
  <si>
    <t>볼리비아288000</t>
  </si>
  <si>
    <t>볼리비아289000</t>
  </si>
  <si>
    <t>볼리비아290000</t>
  </si>
  <si>
    <t>볼리비아291000</t>
  </si>
  <si>
    <t>볼리비아292000</t>
  </si>
  <si>
    <t>볼리비아293000</t>
  </si>
  <si>
    <t>볼리비아294000</t>
  </si>
  <si>
    <t>볼리비아295000</t>
  </si>
  <si>
    <t>볼리비아296000</t>
  </si>
  <si>
    <t>볼리비아297000</t>
  </si>
  <si>
    <t>볼리비아298000</t>
  </si>
  <si>
    <t>볼리비아299000</t>
  </si>
  <si>
    <t>볼리비아300000</t>
  </si>
  <si>
    <t>케냐156000</t>
  </si>
  <si>
    <t>케냐157000</t>
  </si>
  <si>
    <t>케냐158000</t>
  </si>
  <si>
    <t>케냐159000</t>
  </si>
  <si>
    <t>케냐160000</t>
  </si>
  <si>
    <t>케냐161000</t>
  </si>
  <si>
    <t>케냐162000</t>
  </si>
  <si>
    <t>케냐163000</t>
  </si>
  <si>
    <t>케냐164000</t>
  </si>
  <si>
    <t>케냐165000</t>
  </si>
  <si>
    <t>인도222000</t>
  </si>
  <si>
    <t>인도223000</t>
  </si>
  <si>
    <t>인도224000</t>
  </si>
  <si>
    <t>인도225000</t>
  </si>
  <si>
    <t>인도226000</t>
  </si>
  <si>
    <t>인도227000</t>
  </si>
  <si>
    <t>인도228000</t>
  </si>
  <si>
    <t>인도229000</t>
  </si>
  <si>
    <t>인도230000</t>
  </si>
  <si>
    <t>인도231000</t>
  </si>
  <si>
    <t>인도232000</t>
  </si>
  <si>
    <t>인도233000</t>
  </si>
  <si>
    <t>인도234000</t>
  </si>
  <si>
    <t>인도235000</t>
  </si>
  <si>
    <t>인도236000</t>
  </si>
  <si>
    <t>인도237000</t>
  </si>
  <si>
    <t>인도238000</t>
  </si>
  <si>
    <t>인도239000</t>
  </si>
  <si>
    <t>인도240000</t>
  </si>
  <si>
    <t>인도241000</t>
  </si>
  <si>
    <t>인도242000</t>
  </si>
  <si>
    <t>브라질296000</t>
  </si>
  <si>
    <t>브라질297000</t>
  </si>
  <si>
    <t>브라질298000</t>
  </si>
  <si>
    <t>브라질299000</t>
  </si>
  <si>
    <t>브라질300000</t>
  </si>
  <si>
    <t>브라질301000</t>
  </si>
  <si>
    <t>브라질302000</t>
  </si>
  <si>
    <t>브라질303000</t>
  </si>
  <si>
    <t>브라질304000</t>
  </si>
  <si>
    <t>브라질305000</t>
  </si>
  <si>
    <t>브라질306000</t>
  </si>
  <si>
    <t>브라질307000</t>
  </si>
  <si>
    <t>브라질308000</t>
  </si>
  <si>
    <t>브라질309000</t>
  </si>
  <si>
    <t>브라질310000</t>
  </si>
  <si>
    <t>브라질311000</t>
  </si>
  <si>
    <t>브라질312000</t>
  </si>
  <si>
    <t>브라질313000</t>
  </si>
  <si>
    <t>브라질314000</t>
  </si>
  <si>
    <t>브라질315000</t>
  </si>
  <si>
    <t>브라질316000</t>
  </si>
  <si>
    <t>브라질317000</t>
  </si>
  <si>
    <t>브라질318000</t>
  </si>
  <si>
    <t>브라질319000</t>
  </si>
  <si>
    <t>브라질320000</t>
  </si>
  <si>
    <t>브라질321000</t>
  </si>
  <si>
    <t>브라질322000</t>
  </si>
  <si>
    <t>브라질323000</t>
  </si>
  <si>
    <t>브라질324000</t>
  </si>
  <si>
    <t>브라질325000</t>
  </si>
  <si>
    <t>브라질326000</t>
  </si>
  <si>
    <t>브라질327000</t>
  </si>
  <si>
    <t>브라질328000</t>
  </si>
  <si>
    <t>브라질329000</t>
  </si>
  <si>
    <t>브라질330000</t>
  </si>
  <si>
    <t>브라질331000</t>
  </si>
  <si>
    <t>브라질332000</t>
  </si>
  <si>
    <t>브라질333000</t>
  </si>
  <si>
    <t>브라질334000</t>
  </si>
  <si>
    <t>브라질335000</t>
  </si>
  <si>
    <t>브라질336000</t>
  </si>
  <si>
    <t>브라질337000</t>
  </si>
  <si>
    <t>브라질338000</t>
  </si>
  <si>
    <t>브라질339000</t>
  </si>
  <si>
    <t>브라질340000</t>
  </si>
  <si>
    <t>브라질341000</t>
  </si>
  <si>
    <t>브라질342000</t>
  </si>
  <si>
    <t>브라질343000</t>
  </si>
  <si>
    <t>브라질344000</t>
  </si>
  <si>
    <t>브라질345000</t>
  </si>
  <si>
    <t>브라질346000</t>
  </si>
  <si>
    <t>브라질347000</t>
  </si>
  <si>
    <t>브라질348000</t>
  </si>
  <si>
    <t>브라질349000</t>
  </si>
  <si>
    <t>브라질350000</t>
  </si>
  <si>
    <t>브라질351000</t>
  </si>
  <si>
    <t>브라질352000</t>
  </si>
  <si>
    <t>브라질353000</t>
  </si>
  <si>
    <t>브라질354000</t>
  </si>
  <si>
    <t>브라질355000</t>
  </si>
  <si>
    <t>브라질356000</t>
  </si>
  <si>
    <t>브라질357000</t>
  </si>
  <si>
    <t>브라질358000</t>
  </si>
  <si>
    <t>브라질359000</t>
  </si>
  <si>
    <t>브라질360000</t>
  </si>
  <si>
    <t>브라질361000</t>
  </si>
  <si>
    <t>브라질362000</t>
  </si>
  <si>
    <t>브라질363000</t>
  </si>
  <si>
    <t>브라질364000</t>
  </si>
  <si>
    <t>브라질365000</t>
  </si>
  <si>
    <t>브라질366000</t>
  </si>
  <si>
    <t>브라질367000</t>
  </si>
  <si>
    <t>브라질368000</t>
  </si>
  <si>
    <t>브라질369000</t>
  </si>
  <si>
    <t>브라질370000</t>
  </si>
  <si>
    <t>브라질371000</t>
  </si>
  <si>
    <t>브라질372000</t>
  </si>
  <si>
    <t>브라질373000</t>
  </si>
  <si>
    <t>브라질374000</t>
  </si>
  <si>
    <t>브라질375000</t>
  </si>
  <si>
    <t>브라질376000</t>
  </si>
  <si>
    <t>브라질377000</t>
  </si>
  <si>
    <t>브라질378000</t>
  </si>
  <si>
    <t>브라질379000</t>
  </si>
  <si>
    <t>브라질380000</t>
  </si>
  <si>
    <t>브라질381000</t>
  </si>
  <si>
    <t>브라질382000</t>
  </si>
  <si>
    <t>브라질383000</t>
  </si>
  <si>
    <t>브라질384000</t>
  </si>
  <si>
    <t>브라질385000</t>
  </si>
  <si>
    <t>브라질386000</t>
  </si>
  <si>
    <t>브라질387000</t>
  </si>
  <si>
    <t>브라질388000</t>
  </si>
  <si>
    <t>브라질389000</t>
  </si>
  <si>
    <t>브라질390000</t>
  </si>
  <si>
    <t>브라질391000</t>
  </si>
  <si>
    <t>브라질392000</t>
  </si>
  <si>
    <t>브라질393000</t>
  </si>
  <si>
    <t>브라질394000</t>
  </si>
  <si>
    <t>브라질395000</t>
  </si>
  <si>
    <t>브라질396000</t>
  </si>
  <si>
    <t>브라질397000</t>
  </si>
  <si>
    <t>브라질398000</t>
  </si>
  <si>
    <t>브라질399000</t>
  </si>
  <si>
    <t>브라질400000</t>
  </si>
  <si>
    <t>브라질401000</t>
  </si>
  <si>
    <t>브라질402000</t>
  </si>
  <si>
    <t>브라질403000</t>
  </si>
  <si>
    <t>브라질404000</t>
  </si>
  <si>
    <t>브라질405000</t>
  </si>
  <si>
    <t>브라질406000</t>
  </si>
  <si>
    <t>브라질407000</t>
  </si>
  <si>
    <t>브라질408000</t>
  </si>
  <si>
    <t>브라질409000</t>
  </si>
  <si>
    <t>브라질410000</t>
  </si>
  <si>
    <t>브라질411000</t>
  </si>
  <si>
    <t>브라질412000</t>
  </si>
  <si>
    <t>브라질413000</t>
  </si>
  <si>
    <t>브라질414000</t>
  </si>
  <si>
    <t>브라질415000</t>
  </si>
  <si>
    <t>브라질416000</t>
  </si>
  <si>
    <t>브라질417000</t>
  </si>
  <si>
    <t>브라질418000</t>
  </si>
  <si>
    <t>브라질419000</t>
  </si>
  <si>
    <t>브라질420000</t>
  </si>
  <si>
    <t>브라질421000</t>
  </si>
  <si>
    <t>브라질422000</t>
  </si>
  <si>
    <t>브라질423000</t>
  </si>
  <si>
    <t>브라질424000</t>
  </si>
  <si>
    <t>브라질425000</t>
  </si>
  <si>
    <t>브라질426000</t>
  </si>
  <si>
    <t>네팔171000</t>
  </si>
  <si>
    <t>네팔172000</t>
  </si>
  <si>
    <t>네팔173000</t>
  </si>
  <si>
    <t>네팔174000</t>
  </si>
  <si>
    <t>네팔175000</t>
  </si>
  <si>
    <t>네팔176000</t>
  </si>
  <si>
    <t>네팔177000</t>
  </si>
  <si>
    <t>네팔178000</t>
  </si>
  <si>
    <t>네팔179000</t>
  </si>
  <si>
    <t>네팔180000</t>
  </si>
  <si>
    <t>네팔181000</t>
  </si>
  <si>
    <t>네팔182000</t>
  </si>
  <si>
    <t>네팔183000</t>
  </si>
  <si>
    <t>네팔184000</t>
  </si>
  <si>
    <t>네팔185000</t>
  </si>
  <si>
    <t>네팔186000</t>
  </si>
  <si>
    <t>네팔187000</t>
  </si>
  <si>
    <t>네팔188000</t>
  </si>
  <si>
    <t>네팔189000</t>
  </si>
  <si>
    <t>네팔190000</t>
  </si>
  <si>
    <t>네팔191000</t>
  </si>
  <si>
    <t>네팔192000</t>
  </si>
  <si>
    <t>네팔193000</t>
  </si>
  <si>
    <t>네팔194000</t>
  </si>
  <si>
    <t>네팔195000</t>
  </si>
  <si>
    <t>네팔196000</t>
  </si>
  <si>
    <t>네팔197000</t>
  </si>
  <si>
    <t>네팔198000</t>
  </si>
  <si>
    <t>네팔199000</t>
  </si>
  <si>
    <t>네팔200000</t>
  </si>
  <si>
    <t>네팔201000</t>
  </si>
  <si>
    <t>네팔202000</t>
  </si>
  <si>
    <t>네팔203000</t>
  </si>
  <si>
    <t>네팔204000</t>
  </si>
  <si>
    <t>네팔205000</t>
  </si>
  <si>
    <t>네팔206000</t>
  </si>
  <si>
    <t>네팔207000</t>
  </si>
  <si>
    <t>네팔208000</t>
  </si>
  <si>
    <t>네팔209000</t>
  </si>
  <si>
    <t>네팔210000</t>
  </si>
  <si>
    <t>네팔211000</t>
  </si>
  <si>
    <t>네팔212000</t>
  </si>
  <si>
    <t>네팔213000</t>
  </si>
  <si>
    <t>네팔214000</t>
  </si>
  <si>
    <t>네팔215000</t>
  </si>
  <si>
    <t>네팔216000</t>
  </si>
  <si>
    <t>네팔217000</t>
  </si>
  <si>
    <t>네팔218000</t>
  </si>
  <si>
    <t>네팔219000</t>
  </si>
  <si>
    <t>네팔220000</t>
  </si>
  <si>
    <t>네팔221000</t>
  </si>
  <si>
    <t>네팔222000</t>
  </si>
  <si>
    <t>네팔223000</t>
  </si>
  <si>
    <t>네팔224000</t>
  </si>
  <si>
    <t>네팔225000</t>
  </si>
  <si>
    <t>네팔226000</t>
  </si>
  <si>
    <t>네팔227000</t>
  </si>
  <si>
    <t>네팔228000</t>
  </si>
  <si>
    <t>네팔229000</t>
  </si>
  <si>
    <t>네팔230000</t>
  </si>
  <si>
    <t>네팔231000</t>
  </si>
  <si>
    <t>네팔232000</t>
  </si>
  <si>
    <t>네팔233000</t>
  </si>
  <si>
    <t>네팔234000</t>
  </si>
  <si>
    <t>네팔235000</t>
  </si>
  <si>
    <t>네팔236000</t>
  </si>
  <si>
    <t>네팔237000</t>
  </si>
  <si>
    <t>네팔238000</t>
  </si>
  <si>
    <t>네팔239000</t>
  </si>
  <si>
    <t>네팔240000</t>
  </si>
  <si>
    <t>네팔241000</t>
  </si>
  <si>
    <t>네팔242000</t>
  </si>
  <si>
    <t>네팔243000</t>
  </si>
  <si>
    <t>네팔244000</t>
  </si>
  <si>
    <t>네팔245000</t>
  </si>
  <si>
    <t>네팔246000</t>
  </si>
  <si>
    <t>네팔247000</t>
  </si>
  <si>
    <t>네팔248000</t>
  </si>
  <si>
    <t>네팔249000</t>
  </si>
  <si>
    <t>네팔250000</t>
  </si>
  <si>
    <t>네팔251000</t>
  </si>
  <si>
    <t>네팔252000</t>
  </si>
  <si>
    <t>네팔253000</t>
  </si>
  <si>
    <t>네팔254000</t>
  </si>
  <si>
    <t>네팔255000</t>
  </si>
  <si>
    <t>네팔256000</t>
  </si>
  <si>
    <t>네팔257000</t>
  </si>
  <si>
    <t>네팔258000</t>
  </si>
  <si>
    <t>네팔259000</t>
  </si>
  <si>
    <t>네팔260000</t>
  </si>
  <si>
    <t>네팔261000</t>
  </si>
  <si>
    <t>네팔262000</t>
  </si>
  <si>
    <t>네팔263000</t>
  </si>
  <si>
    <t>네팔264000</t>
  </si>
  <si>
    <t>코스타리카62000</t>
  </si>
  <si>
    <t>코스타리카63000</t>
  </si>
  <si>
    <t>코스타리카64000</t>
  </si>
  <si>
    <t>코스타리카65000</t>
  </si>
  <si>
    <t>코스타리카66000</t>
  </si>
  <si>
    <t>코스타리카67000</t>
  </si>
  <si>
    <t>코스타리카68000</t>
  </si>
  <si>
    <t>코스타리카69000</t>
  </si>
  <si>
    <t>코스타리카70000</t>
  </si>
  <si>
    <t>코스타리카71000</t>
  </si>
  <si>
    <t>코스타리카72000</t>
  </si>
  <si>
    <t>코스타리카73000</t>
  </si>
  <si>
    <t>코스타리카74000</t>
  </si>
  <si>
    <t>코스타리카75000</t>
  </si>
  <si>
    <t>코스타리카76000</t>
  </si>
  <si>
    <t>코스타리카77000</t>
  </si>
  <si>
    <t>코스타리카78000</t>
  </si>
  <si>
    <t>코스타리카79000</t>
  </si>
  <si>
    <t>코스타리카80000</t>
  </si>
  <si>
    <t>코스타리카81000</t>
  </si>
  <si>
    <t>코스타리카82000</t>
  </si>
  <si>
    <t>코스타리카83000</t>
  </si>
  <si>
    <t>코스타리카84000</t>
  </si>
  <si>
    <t>코스타리카85000</t>
  </si>
  <si>
    <t>코스타리카86000</t>
  </si>
  <si>
    <t>코스타리카87000</t>
  </si>
  <si>
    <t>코스타리카88000</t>
  </si>
  <si>
    <t>코스타리카89000</t>
  </si>
  <si>
    <t>코스타리카90000</t>
  </si>
  <si>
    <t>코스타리카91000</t>
  </si>
  <si>
    <t>코스타리카92000</t>
  </si>
  <si>
    <t>코스타리카93000</t>
  </si>
  <si>
    <t>코스타리카94000</t>
  </si>
  <si>
    <t>코스타리카95000</t>
  </si>
  <si>
    <t>코스타리카96000</t>
  </si>
  <si>
    <t>레바논1000</t>
  </si>
  <si>
    <t>레바논2000</t>
  </si>
  <si>
    <t>레바논3000</t>
  </si>
  <si>
    <t>레바논4000</t>
  </si>
  <si>
    <t>레바논5000</t>
  </si>
  <si>
    <t>레바논6000</t>
  </si>
  <si>
    <t>레바논7000</t>
  </si>
  <si>
    <t>레바논8000</t>
  </si>
  <si>
    <t>레바논9000</t>
  </si>
  <si>
    <t>레바논10000</t>
  </si>
  <si>
    <t>레바논11000</t>
  </si>
  <si>
    <t>레바논12000</t>
  </si>
  <si>
    <t>레바논13000</t>
  </si>
  <si>
    <t>레바논14000</t>
  </si>
  <si>
    <t>레바논15000</t>
  </si>
  <si>
    <t>레바논16000</t>
  </si>
  <si>
    <t>레바논17000</t>
  </si>
  <si>
    <t>레바논18000</t>
  </si>
  <si>
    <t>레바논19000</t>
  </si>
  <si>
    <t>레바논20000</t>
  </si>
  <si>
    <t>레바논21000</t>
  </si>
  <si>
    <t>레바논22000</t>
  </si>
  <si>
    <t>레바논23000</t>
  </si>
  <si>
    <t>레바논24000</t>
  </si>
  <si>
    <t>레바논25000</t>
  </si>
  <si>
    <t>레바논26000</t>
  </si>
  <si>
    <t>레바논27000</t>
  </si>
  <si>
    <t>레바논28000</t>
  </si>
  <si>
    <t>레바논29000</t>
  </si>
  <si>
    <t>레바논30000</t>
  </si>
  <si>
    <t>레바논31000</t>
  </si>
  <si>
    <t>레바논32000</t>
  </si>
  <si>
    <t>레바논33000</t>
  </si>
  <si>
    <t>레바논34000</t>
  </si>
  <si>
    <t>레바논35000</t>
  </si>
  <si>
    <t>레바논36000</t>
  </si>
  <si>
    <t>레바논37000</t>
  </si>
  <si>
    <t>레바논38000</t>
  </si>
  <si>
    <t>레바논39000</t>
  </si>
  <si>
    <t>레바논40000</t>
  </si>
  <si>
    <t>레바논41000</t>
  </si>
  <si>
    <t>레바논42000</t>
  </si>
  <si>
    <t>레바논43000</t>
  </si>
  <si>
    <t>레바논44000</t>
  </si>
  <si>
    <t>레바논45000</t>
  </si>
  <si>
    <t>레바논46000</t>
  </si>
  <si>
    <t>레바논47000</t>
  </si>
  <si>
    <t>레바논48000</t>
  </si>
  <si>
    <t>레바논49000</t>
  </si>
  <si>
    <t>레바논50000</t>
  </si>
  <si>
    <t>레바논51000</t>
  </si>
  <si>
    <t>레바논52000</t>
  </si>
  <si>
    <t>레바논53000</t>
  </si>
  <si>
    <t>레바논54000</t>
  </si>
  <si>
    <t>레바논55000</t>
  </si>
  <si>
    <t>레바논56000</t>
  </si>
  <si>
    <t>레바논57000</t>
  </si>
  <si>
    <t>레바논58000</t>
  </si>
  <si>
    <t>레바논59000</t>
  </si>
  <si>
    <t>레바논60000</t>
  </si>
  <si>
    <t>레바논61000</t>
  </si>
  <si>
    <t>레바논62000</t>
  </si>
  <si>
    <t>레바논63000</t>
  </si>
  <si>
    <t>레바논64000</t>
  </si>
  <si>
    <t>레바논65000</t>
  </si>
  <si>
    <t>레바논66000</t>
  </si>
  <si>
    <t>레바논67000</t>
  </si>
  <si>
    <t>레바논68000</t>
  </si>
  <si>
    <t>레바논69000</t>
  </si>
  <si>
    <t>레바논70000</t>
  </si>
  <si>
    <t>레바논71000</t>
  </si>
  <si>
    <t>레바논72000</t>
  </si>
  <si>
    <t>레바논73000</t>
  </si>
  <si>
    <t>레바논74000</t>
  </si>
  <si>
    <t>레바논75000</t>
  </si>
  <si>
    <t>레바논76000</t>
  </si>
  <si>
    <t>레바논77000</t>
  </si>
  <si>
    <t>레바논78000</t>
  </si>
  <si>
    <t>레바논79000</t>
  </si>
  <si>
    <t>레바논80000</t>
  </si>
  <si>
    <t>레바논81000</t>
  </si>
  <si>
    <t>레바논82000</t>
  </si>
  <si>
    <t>레바논83000</t>
  </si>
  <si>
    <t>레바논84000</t>
  </si>
  <si>
    <t>레바논85000</t>
  </si>
  <si>
    <t>레바논86000</t>
  </si>
  <si>
    <t>레바논87000</t>
  </si>
  <si>
    <t>레바논88000</t>
  </si>
  <si>
    <t>레바논89000</t>
  </si>
  <si>
    <t>레바논90000</t>
  </si>
  <si>
    <t>레바논91000</t>
  </si>
  <si>
    <t>레바논92000</t>
  </si>
  <si>
    <t>레바논93000</t>
  </si>
  <si>
    <t>레바논94000</t>
  </si>
  <si>
    <t>레바논95000</t>
  </si>
  <si>
    <t>레바논96000</t>
  </si>
  <si>
    <t>레바논97000</t>
  </si>
  <si>
    <t>레바논98000</t>
  </si>
  <si>
    <t>레바논99000</t>
  </si>
  <si>
    <t>레바논100000</t>
  </si>
  <si>
    <t>레바논101000</t>
  </si>
  <si>
    <t>레바논102000</t>
  </si>
  <si>
    <t>레바논103000</t>
  </si>
  <si>
    <t>레바논104000</t>
  </si>
  <si>
    <t>레바논105000</t>
  </si>
  <si>
    <t>레바논106000</t>
  </si>
  <si>
    <t>레바논107000</t>
  </si>
  <si>
    <t>레바논108000</t>
  </si>
  <si>
    <t>레바논109000</t>
  </si>
  <si>
    <t>레바논110000</t>
  </si>
  <si>
    <t>레바논111000</t>
  </si>
  <si>
    <t>레바논112000</t>
  </si>
  <si>
    <t>레바논113000</t>
  </si>
  <si>
    <t>레바논114000</t>
  </si>
  <si>
    <t>레바논115000</t>
  </si>
  <si>
    <t>레바논116000</t>
  </si>
  <si>
    <t>레바논117000</t>
  </si>
  <si>
    <t>레바논118000</t>
  </si>
  <si>
    <t>레바논119000</t>
  </si>
  <si>
    <t>레바논120000</t>
  </si>
  <si>
    <t>레바논121000</t>
  </si>
  <si>
    <t>레바논122000</t>
  </si>
  <si>
    <t>레바논123000</t>
  </si>
  <si>
    <t>레바논124000</t>
  </si>
  <si>
    <t>레바논125000</t>
  </si>
  <si>
    <t>레바논126000</t>
  </si>
  <si>
    <t>레바논127000</t>
  </si>
  <si>
    <t>레바논128000</t>
  </si>
  <si>
    <t>레바논129000</t>
  </si>
  <si>
    <t>레바논130000</t>
  </si>
  <si>
    <t>레바논131000</t>
  </si>
  <si>
    <t>레바논132000</t>
  </si>
  <si>
    <t>레바논133000</t>
  </si>
  <si>
    <t>레바논134000</t>
  </si>
  <si>
    <t>레바논135000</t>
  </si>
  <si>
    <t>레바논136000</t>
  </si>
  <si>
    <t>레바논137000</t>
  </si>
  <si>
    <t>레바논138000</t>
  </si>
  <si>
    <t>레바논139000</t>
  </si>
  <si>
    <t>레바논140000</t>
  </si>
  <si>
    <t>레바논141000</t>
  </si>
  <si>
    <t>레바논142000</t>
  </si>
  <si>
    <t>레바논143000</t>
  </si>
  <si>
    <t>레바논144000</t>
  </si>
  <si>
    <t>레바논145000</t>
  </si>
  <si>
    <t>레바논146000</t>
  </si>
  <si>
    <t>레바논147000</t>
  </si>
  <si>
    <t>레바논148000</t>
  </si>
  <si>
    <t>레바논149000</t>
  </si>
  <si>
    <t>레바논150000</t>
  </si>
  <si>
    <t>레바논151000</t>
  </si>
  <si>
    <t>레바논152000</t>
  </si>
  <si>
    <t>레바논153000</t>
  </si>
  <si>
    <t>레바논154000</t>
  </si>
  <si>
    <t>레바논155000</t>
  </si>
  <si>
    <t>레바논156000</t>
  </si>
  <si>
    <t>레바논157000</t>
  </si>
  <si>
    <t>레바논158000</t>
  </si>
  <si>
    <t>레바논159000</t>
  </si>
  <si>
    <t>레바논160000</t>
  </si>
  <si>
    <t>레바논161000</t>
  </si>
  <si>
    <t>레바논162000</t>
  </si>
  <si>
    <t>레바논163000</t>
  </si>
  <si>
    <t>레바논164000</t>
  </si>
  <si>
    <t>레바논165000</t>
  </si>
  <si>
    <t>레바논166000</t>
  </si>
  <si>
    <t>레바논167000</t>
  </si>
  <si>
    <t>레바논168000</t>
  </si>
  <si>
    <t>레바논169000</t>
  </si>
  <si>
    <t>레바논170000</t>
  </si>
  <si>
    <t>레바논171000</t>
  </si>
  <si>
    <t>레바논172000</t>
  </si>
  <si>
    <t>레바논173000</t>
  </si>
  <si>
    <t>레바논174000</t>
  </si>
  <si>
    <t>레바논175000</t>
  </si>
  <si>
    <t>레바논176000</t>
  </si>
  <si>
    <t>레바논177000</t>
  </si>
  <si>
    <t>레바논178000</t>
  </si>
  <si>
    <t>레바논179000</t>
  </si>
  <si>
    <t>레바논180000</t>
  </si>
  <si>
    <t>레바논181000</t>
  </si>
  <si>
    <t>레바논182000</t>
  </si>
  <si>
    <t>레바논183000</t>
  </si>
  <si>
    <t>레바논184000</t>
  </si>
  <si>
    <t>레바논185000</t>
  </si>
  <si>
    <t>레바논186000</t>
  </si>
  <si>
    <t>레바논187000</t>
  </si>
  <si>
    <t>레바논188000</t>
  </si>
  <si>
    <t>레바논189000</t>
  </si>
  <si>
    <t>레바논190000</t>
  </si>
  <si>
    <t>레바논191000</t>
  </si>
  <si>
    <t>레바논192000</t>
  </si>
  <si>
    <t>레바논193000</t>
  </si>
  <si>
    <t>레바논194000</t>
  </si>
  <si>
    <t>레바논195000</t>
  </si>
  <si>
    <t>레바논196000</t>
  </si>
  <si>
    <t>레바논197000</t>
  </si>
  <si>
    <t>레바논198000</t>
  </si>
  <si>
    <t>레바논199000</t>
  </si>
  <si>
    <t>레바논200000</t>
  </si>
  <si>
    <t>레바논201000</t>
  </si>
  <si>
    <t>레바논202000</t>
  </si>
  <si>
    <t>레바논203000</t>
  </si>
  <si>
    <t>레바논204000</t>
  </si>
  <si>
    <t>레바논205000</t>
  </si>
  <si>
    <t>레바논206000</t>
  </si>
  <si>
    <t>레바논207000</t>
  </si>
  <si>
    <t>레바논208000</t>
  </si>
  <si>
    <t>레바논209000</t>
  </si>
  <si>
    <t>레바논210000</t>
  </si>
  <si>
    <t>레바논211000</t>
  </si>
  <si>
    <t>레바논212000</t>
  </si>
  <si>
    <t>레바논213000</t>
  </si>
  <si>
    <t>레바논214000</t>
  </si>
  <si>
    <t>레바논215000</t>
  </si>
  <si>
    <t>레바논216000</t>
  </si>
  <si>
    <t>레바논217000</t>
  </si>
  <si>
    <t>레바논218000</t>
  </si>
  <si>
    <t>레바논219000</t>
  </si>
  <si>
    <t>레바논220000</t>
  </si>
  <si>
    <t>레바논221000</t>
  </si>
  <si>
    <t>레바논222000</t>
  </si>
  <si>
    <t>레바논223000</t>
  </si>
  <si>
    <t>레바논224000</t>
  </si>
  <si>
    <t>레바논225000</t>
  </si>
  <si>
    <t>레바논226000</t>
  </si>
  <si>
    <t>레바논227000</t>
  </si>
  <si>
    <t>레바논228000</t>
  </si>
  <si>
    <t>레바논229000</t>
  </si>
  <si>
    <t>레바논230000</t>
  </si>
  <si>
    <t>레바논231000</t>
  </si>
  <si>
    <t>레바논232000</t>
  </si>
  <si>
    <t>레바논233000</t>
  </si>
  <si>
    <t>레바논234000</t>
  </si>
  <si>
    <t>레바논235000</t>
  </si>
  <si>
    <t>레바논236000</t>
  </si>
  <si>
    <t>레바논237000</t>
  </si>
  <si>
    <t>레바논238000</t>
  </si>
  <si>
    <t>레바논239000</t>
  </si>
  <si>
    <t>레바논240000</t>
  </si>
  <si>
    <t>레바논241000</t>
  </si>
  <si>
    <t>레바논242000</t>
  </si>
  <si>
    <t>레바논243000</t>
  </si>
  <si>
    <t>레바논244000</t>
  </si>
  <si>
    <t>레바논245000</t>
  </si>
  <si>
    <t>레바논246000</t>
  </si>
  <si>
    <t>레바논247000</t>
  </si>
  <si>
    <t>레바논248000</t>
  </si>
  <si>
    <t>레바논249000</t>
  </si>
  <si>
    <t>레바논250000</t>
  </si>
  <si>
    <t>레바논251000</t>
  </si>
  <si>
    <t>레바논252000</t>
  </si>
  <si>
    <t>레바논253000</t>
  </si>
  <si>
    <t>레바논254000</t>
  </si>
  <si>
    <t>레바논255000</t>
  </si>
  <si>
    <t>레바논256000</t>
  </si>
  <si>
    <t>레바논257000</t>
  </si>
  <si>
    <t>레바논258000</t>
  </si>
  <si>
    <t>레바논259000</t>
  </si>
  <si>
    <t>레바논260000</t>
  </si>
  <si>
    <t>레바논261000</t>
  </si>
  <si>
    <t>레바논262000</t>
  </si>
  <si>
    <t>레바논263000</t>
  </si>
  <si>
    <t>레바논264000</t>
  </si>
  <si>
    <t>레바논265000</t>
  </si>
  <si>
    <t>레바논266000</t>
  </si>
  <si>
    <t>레바논267000</t>
  </si>
  <si>
    <t>레바논268000</t>
  </si>
  <si>
    <t>레바논269000</t>
  </si>
  <si>
    <t>레바논270000</t>
  </si>
  <si>
    <t>레바논271000</t>
  </si>
  <si>
    <t>레바논272000</t>
  </si>
  <si>
    <t>레바논273000</t>
  </si>
  <si>
    <t>레바논274000</t>
  </si>
  <si>
    <t>레바논275000</t>
  </si>
  <si>
    <t>레바논276000</t>
  </si>
  <si>
    <t>레바논277000</t>
  </si>
  <si>
    <t>레바논278000</t>
  </si>
  <si>
    <t>레바논279000</t>
  </si>
  <si>
    <t>레바논280000</t>
  </si>
  <si>
    <t>레바논281000</t>
  </si>
  <si>
    <t>레바논282000</t>
  </si>
  <si>
    <t>레바논283000</t>
  </si>
  <si>
    <t>레바논284000</t>
  </si>
  <si>
    <t>레바논285000</t>
  </si>
  <si>
    <t>레바논286000</t>
  </si>
  <si>
    <t>레바논287000</t>
  </si>
  <si>
    <t>레바논288000</t>
  </si>
  <si>
    <t>레바논289000</t>
  </si>
  <si>
    <t>레바논290000</t>
  </si>
  <si>
    <t>레바논291000</t>
  </si>
  <si>
    <t>레바논292000</t>
  </si>
  <si>
    <t>레바논293000</t>
  </si>
  <si>
    <t>레바논294000</t>
  </si>
  <si>
    <t>레바논295000</t>
  </si>
  <si>
    <t>레바논296000</t>
  </si>
  <si>
    <t>레바논297000</t>
  </si>
  <si>
    <t>레바논298000</t>
  </si>
  <si>
    <t>레바논299000</t>
  </si>
  <si>
    <t>레바논300000</t>
  </si>
  <si>
    <t>레바논301000</t>
  </si>
  <si>
    <t>레바논302000</t>
  </si>
  <si>
    <t>레바논303000</t>
  </si>
  <si>
    <t>레바논304000</t>
  </si>
  <si>
    <t>레바논305000</t>
  </si>
  <si>
    <t>레바논306000</t>
  </si>
  <si>
    <t>레바논307000</t>
  </si>
  <si>
    <t>레바논308000</t>
  </si>
  <si>
    <t>레바논309000</t>
  </si>
  <si>
    <t>레바논310000</t>
  </si>
  <si>
    <t>레바논311000</t>
  </si>
  <si>
    <t>레바논312000</t>
  </si>
  <si>
    <t>레바논313000</t>
  </si>
  <si>
    <t>레바논314000</t>
  </si>
  <si>
    <t>레바논315000</t>
  </si>
  <si>
    <t>레바논316000</t>
  </si>
  <si>
    <t>레바논317000</t>
  </si>
  <si>
    <t>레바논318000</t>
  </si>
  <si>
    <t>레바논319000</t>
  </si>
  <si>
    <t>레바논320000</t>
  </si>
  <si>
    <t>레바논321000</t>
  </si>
  <si>
    <t>레바논322000</t>
  </si>
  <si>
    <t>레바논323000</t>
  </si>
  <si>
    <t>레바논324000</t>
  </si>
  <si>
    <t>레바논325000</t>
  </si>
  <si>
    <t>레바논326000</t>
  </si>
  <si>
    <t>레바논327000</t>
  </si>
  <si>
    <t>레바논328000</t>
  </si>
  <si>
    <t>레바논329000</t>
  </si>
  <si>
    <t>레바논330000</t>
  </si>
  <si>
    <t>레바논331000</t>
  </si>
  <si>
    <t>레바논332000</t>
  </si>
  <si>
    <t>레바논333000</t>
  </si>
  <si>
    <t>레바논334000</t>
  </si>
  <si>
    <t>레바논335000</t>
  </si>
  <si>
    <t>레바논336000</t>
  </si>
  <si>
    <t>레바논337000</t>
  </si>
  <si>
    <t>레바논338000</t>
  </si>
  <si>
    <t>레바논339000</t>
  </si>
  <si>
    <t>레바논340000</t>
  </si>
  <si>
    <t>레바논341000</t>
  </si>
  <si>
    <t>레바논342000</t>
  </si>
  <si>
    <t>레바논343000</t>
  </si>
  <si>
    <t>레바논344000</t>
  </si>
  <si>
    <t>레바논345000</t>
  </si>
  <si>
    <t>레바논346000</t>
  </si>
  <si>
    <t>레바논347000</t>
  </si>
  <si>
    <t>레바논348000</t>
  </si>
  <si>
    <t>레바논349000</t>
  </si>
  <si>
    <t>레바논350000</t>
  </si>
  <si>
    <t>이란201000</t>
  </si>
  <si>
    <t>이란202000</t>
  </si>
  <si>
    <t>이란203000</t>
  </si>
  <si>
    <t>이란204000</t>
  </si>
  <si>
    <t>이란205000</t>
  </si>
  <si>
    <t>이란206000</t>
  </si>
  <si>
    <t>이란207000</t>
  </si>
  <si>
    <t>과테말라6000</t>
  </si>
  <si>
    <t>과테말라10000</t>
  </si>
  <si>
    <t>과테말라8000</t>
  </si>
  <si>
    <t>과테말라9000</t>
  </si>
  <si>
    <t>세네갈6000</t>
  </si>
  <si>
    <t>세네갈7000</t>
  </si>
  <si>
    <t>세네갈8000</t>
  </si>
  <si>
    <t>세네갈9000</t>
  </si>
  <si>
    <t>세네갈10000</t>
  </si>
  <si>
    <t>세네갈2000</t>
  </si>
  <si>
    <t>카자흐스탄298000</t>
  </si>
  <si>
    <t>카자흐스탄299000</t>
  </si>
  <si>
    <t>카자흐스탄300000</t>
  </si>
  <si>
    <t>카자흐스탄301000</t>
  </si>
  <si>
    <t>카자흐스탄302000</t>
  </si>
  <si>
    <t>카자흐스탄303000</t>
  </si>
  <si>
    <t>카자흐스탄304000</t>
  </si>
  <si>
    <t>카자흐스탄305000</t>
  </si>
  <si>
    <t>카자흐스탄306000</t>
  </si>
  <si>
    <t>카자흐스탄307000</t>
  </si>
  <si>
    <t>카자흐스탄308000</t>
  </si>
  <si>
    <t>카자흐스탄309000</t>
  </si>
  <si>
    <t>카자흐스탄310000</t>
  </si>
  <si>
    <t>카자흐스탄311000</t>
  </si>
  <si>
    <t>카자흐스탄312000</t>
  </si>
  <si>
    <t>카자흐스탄313000</t>
  </si>
  <si>
    <t>카자흐스탄314000</t>
  </si>
  <si>
    <t>카자흐스탄315000</t>
  </si>
  <si>
    <t>카자흐스탄316000</t>
  </si>
  <si>
    <t>카자흐스탄317000</t>
  </si>
  <si>
    <t>카자흐스탄318000</t>
  </si>
  <si>
    <t>카자흐스탄319000</t>
  </si>
  <si>
    <t>카자흐스탄320000</t>
  </si>
  <si>
    <t>카자흐스탄321000</t>
  </si>
  <si>
    <t>카자흐스탄322000</t>
  </si>
  <si>
    <t>카자흐스탄323000</t>
  </si>
  <si>
    <t>카자흐스탄324000</t>
  </si>
  <si>
    <t>카자흐스탄325000</t>
  </si>
  <si>
    <t>카자흐스탄326000</t>
  </si>
  <si>
    <t>카자흐스탄327000</t>
  </si>
  <si>
    <t>카자흐스탄328000</t>
  </si>
  <si>
    <t>카자흐스탄329000</t>
  </si>
  <si>
    <t>카자흐스탄330000</t>
  </si>
  <si>
    <t>카자흐스탄331000</t>
  </si>
  <si>
    <t>카자흐스탄332000</t>
  </si>
  <si>
    <t>카자흐스탄333000</t>
  </si>
  <si>
    <t>카자흐스탄334000</t>
  </si>
  <si>
    <t>카자흐스탄335000</t>
  </si>
  <si>
    <t>카자흐스탄336000</t>
  </si>
  <si>
    <t>카자흐스탄337000</t>
  </si>
  <si>
    <t>카자흐스탄338000</t>
  </si>
  <si>
    <t>카자흐스탄339000</t>
  </si>
  <si>
    <t>카자흐스탄340000</t>
  </si>
  <si>
    <t>카자흐스탄341000</t>
  </si>
  <si>
    <t>카자흐스탄342000</t>
  </si>
  <si>
    <t>카자흐스탄343000</t>
  </si>
  <si>
    <t>카자흐스탄344000</t>
  </si>
  <si>
    <t>카자흐스탄345000</t>
  </si>
  <si>
    <t>카자흐스탄346000</t>
  </si>
  <si>
    <t>카자흐스탄347000</t>
  </si>
  <si>
    <t>카자흐스탄348000</t>
  </si>
  <si>
    <t>카자흐스탄349000</t>
  </si>
  <si>
    <t>카자흐스탄350000</t>
  </si>
  <si>
    <t>카자흐스탄351000</t>
  </si>
  <si>
    <t>카자흐스탄352000</t>
  </si>
  <si>
    <t>카자흐스탄353000</t>
  </si>
  <si>
    <t>카자흐스탄354000</t>
  </si>
  <si>
    <t>카자흐스탄355000</t>
  </si>
  <si>
    <t>카자흐스탄356000</t>
  </si>
  <si>
    <t>카자흐스탄357000</t>
  </si>
  <si>
    <t>카자흐스탄358000</t>
  </si>
  <si>
    <t>카자흐스탄359000</t>
  </si>
  <si>
    <t>카자흐스탄360000</t>
  </si>
  <si>
    <t>카자흐스탄361000</t>
  </si>
  <si>
    <t>카자흐스탄362000</t>
  </si>
  <si>
    <t>카자흐스탄363000</t>
  </si>
  <si>
    <t>카자흐스탄364000</t>
  </si>
  <si>
    <t>카자흐스탄365000</t>
  </si>
  <si>
    <t>카자흐스탄366000</t>
  </si>
  <si>
    <t>카자흐스탄367000</t>
  </si>
  <si>
    <t>카자흐스탄368000</t>
  </si>
  <si>
    <t>카자흐스탄369000</t>
  </si>
  <si>
    <t>카자흐스탄370000</t>
  </si>
  <si>
    <t>카자흐스탄371000</t>
  </si>
  <si>
    <t>카자흐스탄372000</t>
  </si>
  <si>
    <t>카자흐스탄373000</t>
  </si>
  <si>
    <t>카자흐스탄374000</t>
  </si>
  <si>
    <t>카자흐스탄375000</t>
  </si>
  <si>
    <t>카자흐스탄376000</t>
  </si>
  <si>
    <t>카자흐스탄377000</t>
  </si>
  <si>
    <t>카자흐스탄378000</t>
  </si>
  <si>
    <t>카자흐스탄379000</t>
  </si>
  <si>
    <t>카자흐스탄380000</t>
  </si>
  <si>
    <t>카자흐스탄381000</t>
  </si>
  <si>
    <t>카자흐스탄382000</t>
  </si>
  <si>
    <t>카자흐스탄383000</t>
  </si>
  <si>
    <t>카자흐스탄384000</t>
  </si>
  <si>
    <t>카자흐스탄385000</t>
  </si>
  <si>
    <t>카자흐스탄386000</t>
  </si>
  <si>
    <t>카자흐스탄387000</t>
  </si>
  <si>
    <t>카자흐스탄388000</t>
  </si>
  <si>
    <t>카자흐스탄389000</t>
  </si>
  <si>
    <t>카자흐스탄390000</t>
  </si>
  <si>
    <t>카자흐스탄391000</t>
  </si>
  <si>
    <t>카자흐스탄392000</t>
  </si>
  <si>
    <t>카자흐스탄393000</t>
  </si>
  <si>
    <t>카자흐스탄394000</t>
  </si>
  <si>
    <t>카자흐스탄395000</t>
  </si>
  <si>
    <t>카자흐스탄396000</t>
  </si>
  <si>
    <t>카자흐스탄397000</t>
  </si>
  <si>
    <t>카자흐스탄398000</t>
  </si>
  <si>
    <t>카자흐스탄399000</t>
  </si>
  <si>
    <t>카자흐스탄400000</t>
  </si>
  <si>
    <t>카자흐스탄401000</t>
  </si>
  <si>
    <t>카자흐스탄402000</t>
  </si>
  <si>
    <t>카자흐스탄403000</t>
  </si>
  <si>
    <t>카자흐스탄404000</t>
  </si>
  <si>
    <t>카자흐스탄405000</t>
  </si>
  <si>
    <t>카자흐스탄406000</t>
  </si>
  <si>
    <t>카자흐스탄407000</t>
  </si>
  <si>
    <t>카자흐스탄408000</t>
  </si>
  <si>
    <t>카자흐스탄409000</t>
  </si>
  <si>
    <t>카자흐스탄410000</t>
  </si>
  <si>
    <t>카자흐스탄411000</t>
  </si>
  <si>
    <t>카자흐스탄412000</t>
  </si>
  <si>
    <t>카자흐스탄413000</t>
  </si>
  <si>
    <t>카자흐스탄414000</t>
  </si>
  <si>
    <t>카자흐스탄415000</t>
  </si>
  <si>
    <t>카자흐스탄416000</t>
  </si>
  <si>
    <t>카자흐스탄417000</t>
  </si>
  <si>
    <t>카자흐스탄418000</t>
  </si>
  <si>
    <t>카자흐스탄419000</t>
  </si>
  <si>
    <t>카자흐스탄420000</t>
  </si>
  <si>
    <t>카자흐스탄421000</t>
  </si>
  <si>
    <t>카자흐스탄422000</t>
  </si>
  <si>
    <t>카자흐스탄423000</t>
  </si>
  <si>
    <t>카자흐스탄424000</t>
  </si>
  <si>
    <t>카자흐스탄425000</t>
  </si>
  <si>
    <t>카자흐스탄426000</t>
  </si>
  <si>
    <t>카자흐스탄427000</t>
  </si>
  <si>
    <t>카자흐스탄428000</t>
  </si>
  <si>
    <t>카자흐스탄429000</t>
  </si>
  <si>
    <t>카자흐스탄430000</t>
  </si>
  <si>
    <t>카자흐스탄431000</t>
  </si>
  <si>
    <t>카자흐스탄432000</t>
  </si>
  <si>
    <t>카자흐스탄433000</t>
  </si>
  <si>
    <t>카자흐스탄434000</t>
  </si>
  <si>
    <t>카자흐스탄435000</t>
  </si>
  <si>
    <t>카자흐스탄436000</t>
  </si>
  <si>
    <t>카자흐스탄437000</t>
  </si>
  <si>
    <t>카자흐스탄438000</t>
  </si>
  <si>
    <t>카자흐스탄439000</t>
  </si>
  <si>
    <t>카자흐스탄440000</t>
  </si>
  <si>
    <t>카자흐스탄441000</t>
  </si>
  <si>
    <t>카자흐스탄442000</t>
  </si>
  <si>
    <t>카자흐스탄443000</t>
  </si>
  <si>
    <t>카자흐스탄444000</t>
  </si>
  <si>
    <t>카자흐스탄445000</t>
  </si>
  <si>
    <t>카자흐스탄446000</t>
  </si>
  <si>
    <t>카자흐스탄447000</t>
  </si>
  <si>
    <t>카자흐스탄448000</t>
  </si>
  <si>
    <t>카자흐스탄449000</t>
  </si>
  <si>
    <t>카자흐스탄450000</t>
  </si>
  <si>
    <t>카자흐스탄451000</t>
  </si>
  <si>
    <t>카자흐스탄452000</t>
  </si>
  <si>
    <t>카자흐스탄453000</t>
  </si>
  <si>
    <t>카자흐스탄454000</t>
  </si>
  <si>
    <t>카자흐스탄455000</t>
  </si>
  <si>
    <t>카자흐스탄456000</t>
  </si>
  <si>
    <t>카자흐스탄457000</t>
  </si>
  <si>
    <t>카자흐스탄458000</t>
  </si>
  <si>
    <t>카자흐스탄459000</t>
  </si>
  <si>
    <t>카자흐스탄460000</t>
  </si>
  <si>
    <t>카자흐스탄461000</t>
  </si>
  <si>
    <t>카자흐스탄462000</t>
  </si>
  <si>
    <t>카자흐스탄463000</t>
  </si>
  <si>
    <t>카자흐스탄464000</t>
  </si>
  <si>
    <t>카자흐스탄465000</t>
  </si>
  <si>
    <t>카자흐스탄466000</t>
  </si>
  <si>
    <t>카자흐스탄467000</t>
  </si>
  <si>
    <t>카자흐스탄468000</t>
  </si>
  <si>
    <t>카자흐스탄469000</t>
  </si>
  <si>
    <t>카자흐스탄470000</t>
  </si>
  <si>
    <t>카자흐스탄471000</t>
  </si>
  <si>
    <t>카자흐스탄472000</t>
  </si>
  <si>
    <t>카자흐스탄473000</t>
  </si>
  <si>
    <t>카자흐스탄474000</t>
  </si>
  <si>
    <t>카자흐스탄475000</t>
  </si>
  <si>
    <t>카자흐스탄476000</t>
  </si>
  <si>
    <t>카자흐스탄477000</t>
  </si>
  <si>
    <t>카자흐스탄478000</t>
  </si>
  <si>
    <t>카자흐스탄479000</t>
  </si>
  <si>
    <t>카자흐스탄480000</t>
  </si>
  <si>
    <t>카자흐스탄481000</t>
  </si>
  <si>
    <t>카자흐스탄482000</t>
  </si>
  <si>
    <t>카자흐스탄483000</t>
  </si>
  <si>
    <t>카자흐스탄484000</t>
  </si>
  <si>
    <t>카자흐스탄485000</t>
  </si>
  <si>
    <t>카자흐스탄486000</t>
  </si>
  <si>
    <t>카자흐스탄487000</t>
  </si>
  <si>
    <t>카자흐스탄488000</t>
  </si>
  <si>
    <t>카자흐스탄489000</t>
  </si>
  <si>
    <t>카자흐스탄490000</t>
  </si>
  <si>
    <t>카자흐스탄491000</t>
  </si>
  <si>
    <t>카자흐스탄492000</t>
  </si>
  <si>
    <t>카자흐스탄493000</t>
  </si>
  <si>
    <t>카자흐스탄494000</t>
  </si>
  <si>
    <t>카자흐스탄495000</t>
  </si>
  <si>
    <t>카자흐스탄496000</t>
  </si>
  <si>
    <t>카자흐스탄497000</t>
  </si>
  <si>
    <t>카자흐스탄498000</t>
  </si>
  <si>
    <t>카자흐스탄499000</t>
  </si>
  <si>
    <t>카자흐스탄500000</t>
  </si>
  <si>
    <t>카자흐스탄501000</t>
  </si>
  <si>
    <t>카자흐스탄502000</t>
  </si>
  <si>
    <t>카자흐스탄503000</t>
  </si>
  <si>
    <t>카자흐스탄504000</t>
  </si>
  <si>
    <t>카자흐스탄505000</t>
  </si>
  <si>
    <t>카자흐스탄506000</t>
  </si>
  <si>
    <t>카자흐스탄507000</t>
  </si>
  <si>
    <t>카자흐스탄508000</t>
  </si>
  <si>
    <t>카자흐스탄509000</t>
  </si>
  <si>
    <t>카자흐스탄510000</t>
  </si>
  <si>
    <t>카자흐스탄511000</t>
  </si>
  <si>
    <t>카자흐스탄512000</t>
  </si>
  <si>
    <t>카자흐스탄513000</t>
  </si>
  <si>
    <t>카자흐스탄514000</t>
  </si>
  <si>
    <t>카자흐스탄515000</t>
  </si>
  <si>
    <t>성명</t>
    <phoneticPr fontId="3" type="noConversion"/>
  </si>
  <si>
    <t>과테말라1000</t>
  </si>
  <si>
    <t>과테말라2000</t>
  </si>
  <si>
    <t>과테말라3000</t>
  </si>
  <si>
    <t>과테말라4000</t>
  </si>
  <si>
    <t>과테말라5000</t>
  </si>
  <si>
    <t>과테말라7000</t>
  </si>
  <si>
    <t>과테말라11000</t>
  </si>
  <si>
    <t>과테말라12000</t>
  </si>
  <si>
    <t>과테말라13000</t>
  </si>
  <si>
    <t>과테말라14000</t>
  </si>
  <si>
    <t>과테말라15000</t>
  </si>
  <si>
    <t>과테말라16000</t>
  </si>
  <si>
    <t>과테말라17000</t>
  </si>
  <si>
    <t>과테말라18000</t>
  </si>
  <si>
    <t>과테말라19000</t>
  </si>
  <si>
    <t>과테말라20000</t>
  </si>
  <si>
    <t>과테말라21000</t>
  </si>
  <si>
    <t>과테말라22000</t>
  </si>
  <si>
    <t>과테말라23000</t>
  </si>
  <si>
    <t>과테말라24000</t>
  </si>
  <si>
    <t>과테말라25000</t>
  </si>
  <si>
    <t>과테말라26000</t>
  </si>
  <si>
    <t>과테말라27000</t>
  </si>
  <si>
    <t>과테말라28000</t>
  </si>
  <si>
    <t>과테말라29000</t>
  </si>
  <si>
    <t>과테말라30000</t>
  </si>
  <si>
    <t>과테말라31000</t>
  </si>
  <si>
    <t>과테말라32000</t>
  </si>
  <si>
    <t>과테말라33000</t>
  </si>
  <si>
    <t>과테말라34000</t>
  </si>
  <si>
    <t>과테말라35000</t>
  </si>
  <si>
    <t>과테말라36000</t>
  </si>
  <si>
    <t>과테말라37000</t>
  </si>
  <si>
    <t>과테말라38000</t>
  </si>
  <si>
    <t>과테말라39000</t>
  </si>
  <si>
    <t>과테말라40000</t>
  </si>
  <si>
    <t>과테말라41000</t>
  </si>
  <si>
    <t>과테말라42000</t>
  </si>
  <si>
    <t>과테말라43000</t>
  </si>
  <si>
    <t>과테말라44000</t>
  </si>
  <si>
    <t>과테말라45000</t>
  </si>
  <si>
    <t>과테말라46000</t>
  </si>
  <si>
    <t>과테말라47000</t>
  </si>
  <si>
    <t>과테말라48000</t>
  </si>
  <si>
    <t>과테말라49000</t>
  </si>
  <si>
    <t>과테말라50000</t>
  </si>
  <si>
    <t>과테말라51000</t>
  </si>
  <si>
    <t>과테말라52000</t>
  </si>
  <si>
    <t>과테말라53000</t>
  </si>
  <si>
    <t>과테말라54000</t>
  </si>
  <si>
    <t>과테말라55000</t>
  </si>
  <si>
    <t>과테말라56000</t>
  </si>
  <si>
    <t>과테말라57000</t>
  </si>
  <si>
    <t>과테말라58000</t>
  </si>
  <si>
    <t>과테말라59000</t>
  </si>
  <si>
    <t>과테말라60000</t>
  </si>
  <si>
    <t>과테말라61000</t>
  </si>
  <si>
    <t>과테말라62000</t>
  </si>
  <si>
    <t>과테말라63000</t>
  </si>
  <si>
    <t>과테말라64000</t>
  </si>
  <si>
    <t>과테말라65000</t>
  </si>
  <si>
    <t>과테말라66000</t>
  </si>
  <si>
    <t>과테말라67000</t>
  </si>
  <si>
    <t>과테말라68000</t>
  </si>
  <si>
    <t>과테말라69000</t>
  </si>
  <si>
    <t>과테말라70000</t>
  </si>
  <si>
    <t>과테말라71000</t>
  </si>
  <si>
    <t>과테말라72000</t>
  </si>
  <si>
    <t>과테말라73000</t>
  </si>
  <si>
    <t>과테말라74000</t>
  </si>
  <si>
    <t>과테말라75000</t>
  </si>
  <si>
    <t>과테말라76000</t>
  </si>
  <si>
    <t>과테말라77000</t>
  </si>
  <si>
    <t>과테말라78000</t>
  </si>
  <si>
    <t>과테말라79000</t>
  </si>
  <si>
    <t>과테말라80000</t>
  </si>
  <si>
    <t>과테말라81000</t>
  </si>
  <si>
    <t>과테말라82000</t>
  </si>
  <si>
    <t>과테말라83000</t>
  </si>
  <si>
    <t>과테말라84000</t>
  </si>
  <si>
    <t>과테말라85000</t>
  </si>
  <si>
    <t>과테말라86000</t>
  </si>
  <si>
    <t>과테말라87000</t>
  </si>
  <si>
    <t>과테말라88000</t>
  </si>
  <si>
    <t>과테말라89000</t>
  </si>
  <si>
    <t>과테말라90000</t>
  </si>
  <si>
    <t>과테말라91000</t>
  </si>
  <si>
    <t>과테말라92000</t>
  </si>
  <si>
    <t>과테말라93000</t>
  </si>
  <si>
    <t>과테말라94000</t>
  </si>
  <si>
    <t>과테말라95000</t>
  </si>
  <si>
    <t>과테말라96000</t>
  </si>
  <si>
    <t>과테말라97000</t>
  </si>
  <si>
    <t>과테말라98000</t>
  </si>
  <si>
    <t>과테말라99000</t>
  </si>
  <si>
    <t>과테말라100000</t>
  </si>
  <si>
    <t>과테말라101000</t>
  </si>
  <si>
    <t>과테말라102000</t>
  </si>
  <si>
    <t>과테말라103000</t>
  </si>
  <si>
    <t>과테말라104000</t>
  </si>
  <si>
    <t>과테말라105000</t>
  </si>
  <si>
    <t>과테말라106000</t>
  </si>
  <si>
    <t>과테말라107000</t>
  </si>
  <si>
    <t>과테말라108000</t>
  </si>
  <si>
    <t>과테말라109000</t>
  </si>
  <si>
    <t>과테말라110000</t>
  </si>
  <si>
    <t>과테말라111000</t>
  </si>
  <si>
    <t>과테말라112000</t>
  </si>
  <si>
    <t>과테말라113000</t>
  </si>
  <si>
    <t>과테말라114000</t>
  </si>
  <si>
    <t>과테말라115000</t>
  </si>
  <si>
    <t>과테말라116000</t>
  </si>
  <si>
    <t>과테말라117000</t>
  </si>
  <si>
    <t>과테말라118000</t>
  </si>
  <si>
    <t>과테말라119000</t>
  </si>
  <si>
    <t>과테말라120000</t>
  </si>
  <si>
    <t>과테말라121000</t>
  </si>
  <si>
    <t>과테말라122000</t>
  </si>
  <si>
    <t>과테말라123000</t>
  </si>
  <si>
    <t>과테말라124000</t>
  </si>
  <si>
    <t>과테말라125000</t>
  </si>
  <si>
    <t>과테말라126000</t>
  </si>
  <si>
    <t>과테말라127000</t>
  </si>
  <si>
    <t>과테말라128000</t>
  </si>
  <si>
    <t>과테말라129000</t>
  </si>
  <si>
    <t>과테말라130000</t>
  </si>
  <si>
    <t>과테말라131000</t>
  </si>
  <si>
    <t>과테말라132000</t>
  </si>
  <si>
    <t>과테말라133000</t>
  </si>
  <si>
    <t>과테말라134000</t>
  </si>
  <si>
    <t>과테말라135000</t>
  </si>
  <si>
    <t>과테말라136000</t>
  </si>
  <si>
    <t>과테말라137000</t>
  </si>
  <si>
    <t>과테말라138000</t>
  </si>
  <si>
    <t>과테말라139000</t>
  </si>
  <si>
    <t>과테말라140000</t>
  </si>
  <si>
    <t>과테말라141000</t>
  </si>
  <si>
    <t>과테말라142000</t>
  </si>
  <si>
    <t>과테말라143000</t>
  </si>
  <si>
    <t>과테말라144000</t>
  </si>
  <si>
    <t>과테말라145000</t>
  </si>
  <si>
    <t>과테말라146000</t>
  </si>
  <si>
    <t>과테말라147000</t>
  </si>
  <si>
    <t>과테말라148000</t>
  </si>
  <si>
    <t>과테말라149000</t>
  </si>
  <si>
    <t>과테말라150000</t>
  </si>
  <si>
    <t>과테말라151000</t>
  </si>
  <si>
    <t>과테말라152000</t>
  </si>
  <si>
    <t>과테말라153000</t>
  </si>
  <si>
    <t>과테말라154000</t>
  </si>
  <si>
    <t>과테말라155000</t>
  </si>
  <si>
    <t>과테말라156000</t>
  </si>
  <si>
    <t>과테말라157000</t>
  </si>
  <si>
    <t>과테말라158000</t>
  </si>
  <si>
    <t>과테말라159000</t>
  </si>
  <si>
    <t>과테말라160000</t>
  </si>
  <si>
    <t>과테말라161000</t>
  </si>
  <si>
    <t>과테말라162000</t>
  </si>
  <si>
    <t>과테말라163000</t>
  </si>
  <si>
    <t>과테말라164000</t>
  </si>
  <si>
    <t>과테말라165000</t>
  </si>
  <si>
    <t>과테말라166000</t>
  </si>
  <si>
    <t>과테말라167000</t>
  </si>
  <si>
    <t>과테말라168000</t>
  </si>
  <si>
    <t>과테말라169000</t>
  </si>
  <si>
    <t>과테말라170000</t>
  </si>
  <si>
    <t>과테말라171000</t>
  </si>
  <si>
    <t>과테말라172000</t>
  </si>
  <si>
    <t>과테말라173000</t>
  </si>
  <si>
    <t>과테말라174000</t>
  </si>
  <si>
    <t>과테말라175000</t>
  </si>
  <si>
    <t>과테말라176000</t>
  </si>
  <si>
    <t>과테말라177000</t>
  </si>
  <si>
    <t>과테말라178000</t>
  </si>
  <si>
    <t>과테말라179000</t>
  </si>
  <si>
    <t>과테말라180000</t>
  </si>
  <si>
    <t>과테말라181000</t>
  </si>
  <si>
    <t>과테말라182000</t>
  </si>
  <si>
    <t>과테말라183000</t>
  </si>
  <si>
    <t>과테말라184000</t>
  </si>
  <si>
    <t>과테말라185000</t>
  </si>
  <si>
    <t>과테말라186000</t>
  </si>
  <si>
    <t>과테말라187000</t>
  </si>
  <si>
    <t>과테말라188000</t>
  </si>
  <si>
    <t>과테말라189000</t>
  </si>
  <si>
    <t>과테말라190000</t>
  </si>
  <si>
    <t>과테말라191000</t>
  </si>
  <si>
    <t>과테말라192000</t>
  </si>
  <si>
    <t>과테말라193000</t>
  </si>
  <si>
    <t>과테말라194000</t>
  </si>
  <si>
    <t>과테말라195000</t>
  </si>
  <si>
    <t>과테말라196000</t>
  </si>
  <si>
    <t>과테말라197000</t>
  </si>
  <si>
    <t>과테말라198000</t>
  </si>
  <si>
    <t>과테말라199000</t>
  </si>
  <si>
    <t>과테말라200000</t>
  </si>
  <si>
    <t>과테말라201000</t>
  </si>
  <si>
    <t>과테말라202000</t>
  </si>
  <si>
    <t>과테말라203000</t>
  </si>
  <si>
    <t>과테말라204000</t>
  </si>
  <si>
    <t>과테말라205000</t>
  </si>
  <si>
    <t>과테말라206000</t>
  </si>
  <si>
    <t>과테말라207000</t>
  </si>
  <si>
    <t>과테말라208000</t>
  </si>
  <si>
    <t>과테말라209000</t>
  </si>
  <si>
    <t>과테말라210000</t>
  </si>
  <si>
    <t>과테말라211000</t>
  </si>
  <si>
    <t>과테말라212000</t>
  </si>
  <si>
    <t>과테말라213000</t>
  </si>
  <si>
    <t>과테말라214000</t>
  </si>
  <si>
    <t>과테말라215000</t>
  </si>
  <si>
    <t>과테말라216000</t>
  </si>
  <si>
    <t>과테말라217000</t>
  </si>
  <si>
    <t>과테말라218000</t>
  </si>
  <si>
    <t>과테말라219000</t>
  </si>
  <si>
    <t>과테말라220000</t>
  </si>
  <si>
    <t>과테말라221000</t>
  </si>
  <si>
    <t>과테말라222000</t>
  </si>
  <si>
    <t>과테말라223000</t>
  </si>
  <si>
    <t>과테말라224000</t>
  </si>
  <si>
    <t>과테말라225000</t>
  </si>
  <si>
    <t>과테말라226000</t>
  </si>
  <si>
    <t>과테말라227000</t>
  </si>
  <si>
    <t>과테말라228000</t>
  </si>
  <si>
    <t>과테말라229000</t>
  </si>
  <si>
    <t>과테말라230000</t>
  </si>
  <si>
    <t>과테말라231000</t>
  </si>
  <si>
    <t>과테말라232000</t>
  </si>
  <si>
    <t>과테말라233000</t>
  </si>
  <si>
    <t>과테말라234000</t>
  </si>
  <si>
    <t>과테말라235000</t>
  </si>
  <si>
    <t>과테말라236000</t>
  </si>
  <si>
    <t>과테말라237000</t>
  </si>
  <si>
    <t>과테말라238000</t>
  </si>
  <si>
    <t>과테말라239000</t>
  </si>
  <si>
    <t>과테말라240000</t>
  </si>
  <si>
    <t>과테말라241000</t>
  </si>
  <si>
    <t>과테말라242000</t>
  </si>
  <si>
    <t>세네갈1000</t>
  </si>
  <si>
    <t>세네갈3000</t>
  </si>
  <si>
    <t>세네갈4000</t>
  </si>
  <si>
    <t>세네갈5000</t>
  </si>
  <si>
    <t>세네갈11000</t>
  </si>
  <si>
    <t>세네갈12000</t>
  </si>
  <si>
    <t>세네갈13000</t>
  </si>
  <si>
    <t>세네갈14000</t>
  </si>
  <si>
    <t>세네갈15000</t>
  </si>
  <si>
    <t>세네갈16000</t>
  </si>
  <si>
    <t>세네갈17000</t>
  </si>
  <si>
    <t>세네갈18000</t>
  </si>
  <si>
    <t>세네갈19000</t>
  </si>
  <si>
    <t>세네갈20000</t>
  </si>
  <si>
    <t>세네갈21000</t>
  </si>
  <si>
    <t>세네갈22000</t>
  </si>
  <si>
    <t>세네갈23000</t>
  </si>
  <si>
    <t>세네갈24000</t>
  </si>
  <si>
    <t>세네갈25000</t>
  </si>
  <si>
    <t>세네갈26000</t>
  </si>
  <si>
    <t>세네갈27000</t>
  </si>
  <si>
    <t>세네갈28000</t>
  </si>
  <si>
    <t>세네갈29000</t>
  </si>
  <si>
    <t>세네갈30000</t>
  </si>
  <si>
    <t>세네갈31000</t>
  </si>
  <si>
    <t>세네갈32000</t>
  </si>
  <si>
    <t>세네갈33000</t>
  </si>
  <si>
    <t>세네갈34000</t>
  </si>
  <si>
    <t>세네갈35000</t>
  </si>
  <si>
    <t>세네갈36000</t>
  </si>
  <si>
    <t>세네갈37000</t>
  </si>
  <si>
    <t>세네갈38000</t>
  </si>
  <si>
    <t>세네갈39000</t>
  </si>
  <si>
    <t>세네갈40000</t>
  </si>
  <si>
    <t>세네갈41000</t>
  </si>
  <si>
    <t>세네갈42000</t>
  </si>
  <si>
    <t>세네갈43000</t>
  </si>
  <si>
    <t>세네갈44000</t>
  </si>
  <si>
    <t>세네갈45000</t>
  </si>
  <si>
    <t>세네갈46000</t>
  </si>
  <si>
    <t>세네갈47000</t>
  </si>
  <si>
    <t>세네갈48000</t>
  </si>
  <si>
    <t>세네갈49000</t>
  </si>
  <si>
    <t>세네갈50000</t>
  </si>
  <si>
    <t>세네갈51000</t>
  </si>
  <si>
    <t>세네갈52000</t>
  </si>
  <si>
    <t>세네갈53000</t>
  </si>
  <si>
    <t>세네갈54000</t>
  </si>
  <si>
    <t>세네갈55000</t>
  </si>
  <si>
    <t>세네갈56000</t>
  </si>
  <si>
    <t>세네갈57000</t>
  </si>
  <si>
    <t>세네갈58000</t>
  </si>
  <si>
    <t>세네갈59000</t>
  </si>
  <si>
    <t>세네갈60000</t>
  </si>
  <si>
    <t>세네갈61000</t>
  </si>
  <si>
    <t>세네갈62000</t>
  </si>
  <si>
    <t>세네갈63000</t>
  </si>
  <si>
    <t>세네갈64000</t>
  </si>
  <si>
    <t>세네갈65000</t>
  </si>
  <si>
    <t>세네갈66000</t>
  </si>
  <si>
    <t>세네갈67000</t>
  </si>
  <si>
    <t>세네갈68000</t>
  </si>
  <si>
    <t>세네갈69000</t>
  </si>
  <si>
    <t>세네갈70000</t>
  </si>
  <si>
    <t>세네갈71000</t>
  </si>
  <si>
    <t>세네갈72000</t>
  </si>
  <si>
    <t>세네갈73000</t>
  </si>
  <si>
    <t>세네갈74000</t>
  </si>
  <si>
    <t>세네갈75000</t>
  </si>
  <si>
    <t>세네갈76000</t>
  </si>
  <si>
    <t>세네갈77000</t>
  </si>
  <si>
    <t>세네갈78000</t>
  </si>
  <si>
    <t>세네갈79000</t>
  </si>
  <si>
    <t>세네갈80000</t>
  </si>
  <si>
    <t>세네갈81000</t>
  </si>
  <si>
    <t>세네갈82000</t>
  </si>
  <si>
    <t>세네갈83000</t>
  </si>
  <si>
    <t>세네갈84000</t>
  </si>
  <si>
    <t>세네갈85000</t>
  </si>
  <si>
    <t>세네갈86000</t>
  </si>
  <si>
    <t>세네갈87000</t>
  </si>
  <si>
    <t>세네갈88000</t>
  </si>
  <si>
    <t>세네갈89000</t>
  </si>
  <si>
    <t>세네갈90000</t>
  </si>
  <si>
    <t>세네갈91000</t>
  </si>
  <si>
    <t>세네갈92000</t>
  </si>
  <si>
    <t>세네갈93000</t>
  </si>
  <si>
    <t>세네갈94000</t>
  </si>
  <si>
    <t>세네갈95000</t>
  </si>
  <si>
    <t>세네갈96000</t>
  </si>
  <si>
    <t>세네갈97000</t>
  </si>
  <si>
    <t>세네갈98000</t>
  </si>
  <si>
    <t>세네갈99000</t>
  </si>
  <si>
    <t>세네갈100000</t>
  </si>
  <si>
    <t>세네갈101000</t>
  </si>
  <si>
    <t>세네갈102000</t>
  </si>
  <si>
    <t>세네갈103000</t>
  </si>
  <si>
    <t>세네갈104000</t>
  </si>
  <si>
    <t>세네갈105000</t>
  </si>
  <si>
    <t>세네갈106000</t>
  </si>
  <si>
    <t>세네갈107000</t>
  </si>
  <si>
    <t>세네갈108000</t>
  </si>
  <si>
    <t>세네갈109000</t>
  </si>
  <si>
    <t>세네갈110000</t>
  </si>
  <si>
    <t>세네갈111000</t>
  </si>
  <si>
    <t>세네갈112000</t>
  </si>
  <si>
    <t>세네갈113000</t>
  </si>
  <si>
    <t>세네갈114000</t>
  </si>
  <si>
    <t>세네갈115000</t>
  </si>
  <si>
    <t>세네갈116000</t>
  </si>
  <si>
    <t>세네갈117000</t>
  </si>
  <si>
    <t>세네갈118000</t>
  </si>
  <si>
    <t>세네갈119000</t>
  </si>
  <si>
    <t>세네갈120000</t>
  </si>
  <si>
    <t>세네갈121000</t>
  </si>
  <si>
    <t>세네갈122000</t>
  </si>
  <si>
    <t>세네갈123000</t>
  </si>
  <si>
    <t>세네갈124000</t>
  </si>
  <si>
    <t>세네갈125000</t>
  </si>
  <si>
    <t>세네갈126000</t>
  </si>
  <si>
    <t>세네갈127000</t>
  </si>
  <si>
    <t>세네갈128000</t>
  </si>
  <si>
    <t>세네갈129000</t>
  </si>
  <si>
    <t>세네갈130000</t>
  </si>
  <si>
    <t>세네갈131000</t>
  </si>
  <si>
    <t>세네갈132000</t>
  </si>
  <si>
    <t>세네갈133000</t>
  </si>
  <si>
    <t>세네갈134000</t>
  </si>
  <si>
    <t>세네갈135000</t>
  </si>
  <si>
    <t>세네갈136000</t>
  </si>
  <si>
    <t>세네갈137000</t>
  </si>
  <si>
    <t>세네갈138000</t>
  </si>
  <si>
    <t>세네갈139000</t>
  </si>
  <si>
    <t>세네갈140000</t>
  </si>
  <si>
    <t>세네갈141000</t>
  </si>
  <si>
    <t>세네갈142000</t>
  </si>
  <si>
    <t>세네갈143000</t>
  </si>
  <si>
    <t>세네갈144000</t>
  </si>
  <si>
    <t>세네갈145000</t>
  </si>
  <si>
    <t>세네갈146000</t>
  </si>
  <si>
    <t>세네갈147000</t>
  </si>
  <si>
    <t>세네갈148000</t>
  </si>
  <si>
    <t>세네갈149000</t>
  </si>
  <si>
    <t>세네갈150000</t>
  </si>
  <si>
    <t>세네갈151000</t>
  </si>
  <si>
    <t>세네갈152000</t>
  </si>
  <si>
    <t>세네갈153000</t>
  </si>
  <si>
    <t>세네갈154000</t>
  </si>
  <si>
    <t>세네갈155000</t>
  </si>
  <si>
    <t>세네갈156000</t>
  </si>
  <si>
    <t>세네갈157000</t>
  </si>
  <si>
    <t>세네갈158000</t>
  </si>
  <si>
    <t>세네갈159000</t>
  </si>
  <si>
    <t>세네갈160000</t>
  </si>
  <si>
    <t>세네갈161000</t>
  </si>
  <si>
    <t>세네갈162000</t>
  </si>
  <si>
    <t>세네갈163000</t>
  </si>
  <si>
    <t>세네갈164000</t>
  </si>
  <si>
    <t>세네갈165000</t>
  </si>
  <si>
    <t>세네갈166000</t>
  </si>
  <si>
    <t>세네갈167000</t>
  </si>
  <si>
    <t>세네갈168000</t>
  </si>
  <si>
    <t>세네갈169000</t>
  </si>
  <si>
    <t>세네갈170000</t>
  </si>
  <si>
    <t>세네갈171000</t>
  </si>
  <si>
    <t>세네갈172000</t>
  </si>
  <si>
    <t>세네갈173000</t>
  </si>
  <si>
    <t>세네갈174000</t>
  </si>
  <si>
    <t>세네갈175000</t>
  </si>
  <si>
    <t>세네갈176000</t>
  </si>
  <si>
    <t>세네갈177000</t>
  </si>
  <si>
    <t>세네갈178000</t>
  </si>
  <si>
    <t>세네갈179000</t>
  </si>
  <si>
    <t>세네갈180000</t>
  </si>
  <si>
    <t>세네갈181000</t>
  </si>
  <si>
    <t>세네갈182000</t>
  </si>
  <si>
    <t>세네갈183000</t>
  </si>
  <si>
    <t>세네갈184000</t>
  </si>
  <si>
    <t>세네갈185000</t>
  </si>
  <si>
    <t>세네갈186000</t>
  </si>
  <si>
    <t>세네갈187000</t>
  </si>
  <si>
    <t>세네갈188000</t>
  </si>
  <si>
    <t>세네갈189000</t>
  </si>
  <si>
    <t>세네갈190000</t>
  </si>
  <si>
    <t>세네갈191000</t>
  </si>
  <si>
    <t>세네갈192000</t>
  </si>
  <si>
    <t>세네갈193000</t>
  </si>
  <si>
    <t>세네갈194000</t>
  </si>
  <si>
    <t>세네갈195000</t>
  </si>
  <si>
    <t>세네갈196000</t>
  </si>
  <si>
    <t>세네갈197000</t>
  </si>
  <si>
    <t>세네갈198000</t>
  </si>
  <si>
    <t>세네갈199000</t>
  </si>
  <si>
    <t>세네갈200000</t>
  </si>
  <si>
    <t>세네갈201000</t>
  </si>
  <si>
    <t>세네갈202000</t>
  </si>
  <si>
    <t>세네갈203000</t>
  </si>
  <si>
    <t>세네갈204000</t>
  </si>
  <si>
    <t>세네갈205000</t>
  </si>
  <si>
    <t>세네갈206000</t>
  </si>
  <si>
    <t>세네갈207000</t>
  </si>
  <si>
    <t>세네갈208000</t>
  </si>
  <si>
    <t>세네갈209000</t>
  </si>
  <si>
    <t>세네갈210000</t>
  </si>
  <si>
    <t>세네갈211000</t>
  </si>
  <si>
    <t>세네갈212000</t>
  </si>
  <si>
    <t>세네갈213000</t>
  </si>
  <si>
    <t>세네갈214000</t>
  </si>
  <si>
    <t>세네갈215000</t>
  </si>
  <si>
    <t>세네갈216000</t>
  </si>
  <si>
    <t>세네갈217000</t>
  </si>
  <si>
    <t>세네갈218000</t>
  </si>
  <si>
    <t>세네갈219000</t>
  </si>
  <si>
    <t>세네갈220000</t>
  </si>
  <si>
    <t>세네갈221000</t>
  </si>
  <si>
    <t>세네갈222000</t>
  </si>
  <si>
    <t>세네갈223000</t>
  </si>
  <si>
    <t>세네갈224000</t>
  </si>
  <si>
    <t>세네갈225000</t>
  </si>
  <si>
    <t>세네갈226000</t>
  </si>
  <si>
    <t>세네갈227000</t>
  </si>
  <si>
    <t>세네갈228000</t>
  </si>
  <si>
    <t>세네갈229000</t>
  </si>
  <si>
    <t>세네갈230000</t>
  </si>
  <si>
    <t>세네갈231000</t>
  </si>
  <si>
    <t>세네갈232000</t>
  </si>
  <si>
    <t>세네갈233000</t>
  </si>
  <si>
    <t>세네갈234000</t>
  </si>
  <si>
    <t>세네갈235000</t>
  </si>
  <si>
    <t>세네갈236000</t>
  </si>
  <si>
    <t>세네갈237000</t>
  </si>
  <si>
    <t>세네갈238000</t>
  </si>
  <si>
    <t>세네갈239000</t>
  </si>
  <si>
    <t>세네갈240000</t>
  </si>
  <si>
    <t>세네갈241000</t>
  </si>
  <si>
    <t>세네갈242000</t>
  </si>
  <si>
    <t>중국231000</t>
  </si>
  <si>
    <t>중국232000</t>
  </si>
  <si>
    <t>중국233000</t>
  </si>
  <si>
    <t>중국234000</t>
  </si>
  <si>
    <t>중국235000</t>
  </si>
  <si>
    <t>중국236000</t>
  </si>
  <si>
    <t>중국237000</t>
  </si>
  <si>
    <t>중국238000</t>
  </si>
  <si>
    <t>중국239000</t>
  </si>
  <si>
    <t>중국240000</t>
  </si>
  <si>
    <t>중국241000</t>
  </si>
  <si>
    <t>중국242000</t>
  </si>
  <si>
    <t>중국243000</t>
  </si>
  <si>
    <t>중국244000</t>
  </si>
  <si>
    <t>중국245000</t>
  </si>
  <si>
    <t>중국246000</t>
  </si>
  <si>
    <t>중국247000</t>
  </si>
  <si>
    <t>중국248000</t>
  </si>
  <si>
    <t>중국249000</t>
  </si>
  <si>
    <t>중국250000</t>
  </si>
  <si>
    <t>중국251000</t>
  </si>
  <si>
    <t>중국252000</t>
  </si>
  <si>
    <t>중국253000</t>
  </si>
  <si>
    <t>중국254000</t>
  </si>
  <si>
    <t>중국255000</t>
  </si>
  <si>
    <t>중국256000</t>
  </si>
  <si>
    <t>중국257000</t>
  </si>
  <si>
    <t>이란208000</t>
  </si>
  <si>
    <t>이란209000</t>
  </si>
  <si>
    <t>이란210000</t>
  </si>
  <si>
    <t>이란211000</t>
  </si>
  <si>
    <t>이란212000</t>
  </si>
  <si>
    <t>이란213000</t>
  </si>
  <si>
    <t>이란214000</t>
  </si>
  <si>
    <t>이란215000</t>
  </si>
  <si>
    <t>이란216000</t>
  </si>
  <si>
    <t>이란217000</t>
  </si>
  <si>
    <t>이란218000</t>
  </si>
  <si>
    <t>이란219000</t>
  </si>
  <si>
    <t>이란220000</t>
  </si>
  <si>
    <t>이란221000</t>
  </si>
  <si>
    <t>이란222000</t>
  </si>
  <si>
    <t>이란223000</t>
  </si>
  <si>
    <t>이란224000</t>
  </si>
  <si>
    <t>이란225000</t>
  </si>
  <si>
    <t>이란226000</t>
  </si>
  <si>
    <t>이란227000</t>
  </si>
  <si>
    <t>이란228000</t>
  </si>
  <si>
    <t>이란229000</t>
  </si>
  <si>
    <t>이란230000</t>
  </si>
  <si>
    <t>케냐171000</t>
  </si>
  <si>
    <t>케냐172000</t>
  </si>
  <si>
    <t>케냐173000</t>
  </si>
  <si>
    <t>케냐174000</t>
  </si>
  <si>
    <t>모잠비크200000</t>
  </si>
  <si>
    <t>모잠비크199000</t>
  </si>
  <si>
    <t>모잠비크198000</t>
  </si>
  <si>
    <t>모잠비크197000</t>
  </si>
  <si>
    <t>모잠비크196000</t>
  </si>
  <si>
    <t>모잠비크195000</t>
  </si>
  <si>
    <t>모잠비크194000</t>
  </si>
  <si>
    <t>모잠비크193000</t>
  </si>
  <si>
    <t>모잠비크192000</t>
  </si>
  <si>
    <t>모잠비크191000</t>
  </si>
  <si>
    <t>모잠비크190000</t>
  </si>
  <si>
    <t>모잠비크189000</t>
  </si>
  <si>
    <t>모잠비크188000</t>
  </si>
  <si>
    <t>모잠비크187000</t>
  </si>
  <si>
    <t>모잠비크186000</t>
  </si>
  <si>
    <t>모잠비크185000</t>
  </si>
  <si>
    <t>모잠비크184000</t>
  </si>
  <si>
    <t>모잠비크183000</t>
  </si>
  <si>
    <t>모잠비크182000</t>
  </si>
  <si>
    <t>모잠비크181000</t>
  </si>
  <si>
    <t>모잠비크180000</t>
  </si>
  <si>
    <t>모잠비크179000</t>
  </si>
  <si>
    <t>모잠비크178000</t>
  </si>
  <si>
    <t>모잠비크177000</t>
  </si>
  <si>
    <t>모잠비크176000</t>
  </si>
  <si>
    <t>모잠비크175000</t>
  </si>
  <si>
    <t>모잠비크174000</t>
  </si>
  <si>
    <t>모잠비크173000</t>
  </si>
  <si>
    <t>모잠비크172000</t>
  </si>
  <si>
    <t>모잠비크171000</t>
  </si>
  <si>
    <t>모잠비크170000</t>
  </si>
  <si>
    <t>모잠비크169000</t>
  </si>
  <si>
    <t>모잠비크168000</t>
  </si>
  <si>
    <t>모잠비크167000</t>
  </si>
  <si>
    <t>모잠비크166000</t>
  </si>
  <si>
    <t>모잠비크165000</t>
  </si>
  <si>
    <t>모잠비크164000</t>
  </si>
  <si>
    <t>모잠비크163000</t>
  </si>
  <si>
    <t>모잠비크162000</t>
  </si>
  <si>
    <t>모잠비크161000</t>
  </si>
  <si>
    <t>모잠비크160000</t>
  </si>
  <si>
    <t>모잠비크159000</t>
  </si>
  <si>
    <t>모잠비크158000</t>
  </si>
  <si>
    <t>모잠비크157000</t>
  </si>
  <si>
    <t>모잠비크156000</t>
  </si>
  <si>
    <t>모잠비크155000</t>
  </si>
  <si>
    <t>모잠비크154000</t>
  </si>
  <si>
    <t>모잠비크153000</t>
  </si>
  <si>
    <t>모잠비크152000</t>
  </si>
  <si>
    <t>모잠비크151000</t>
  </si>
  <si>
    <t>모잠비크150000</t>
  </si>
  <si>
    <t>모잠비크149000</t>
  </si>
  <si>
    <t>모잠비크148000</t>
  </si>
  <si>
    <t>모잠비크147000</t>
  </si>
  <si>
    <t>모잠비크146000</t>
  </si>
  <si>
    <t>모잠비크145000</t>
  </si>
  <si>
    <t>모잠비크144000</t>
  </si>
  <si>
    <t>모잠비크143000</t>
  </si>
  <si>
    <t>모잠비크142000</t>
  </si>
  <si>
    <t>모잠비크141000</t>
  </si>
  <si>
    <t>모잠비크140000</t>
  </si>
  <si>
    <t>모잠비크139000</t>
  </si>
  <si>
    <t>모잠비크138000</t>
  </si>
  <si>
    <t>모잠비크137000</t>
  </si>
  <si>
    <t>모잠비크136000</t>
  </si>
  <si>
    <t>모잠비크135000</t>
  </si>
  <si>
    <t>모잠비크134000</t>
  </si>
  <si>
    <t>모잠비크133000</t>
  </si>
  <si>
    <t>모잠비크132000</t>
  </si>
  <si>
    <t>모잠비크131000</t>
  </si>
  <si>
    <t>모잠비크130000</t>
  </si>
  <si>
    <t>모잠비크129000</t>
  </si>
  <si>
    <t>모잠비크128000</t>
  </si>
  <si>
    <t>모잠비크127000</t>
  </si>
  <si>
    <t>모잠비크126000</t>
  </si>
  <si>
    <t>모잠비크125000</t>
  </si>
  <si>
    <t>모잠비크124000</t>
  </si>
  <si>
    <t>모잠비크123000</t>
  </si>
  <si>
    <t>모잠비크122000</t>
  </si>
  <si>
    <t>모잠비크121000</t>
  </si>
  <si>
    <t>모잠비크120000</t>
  </si>
  <si>
    <t>모잠비크119000</t>
  </si>
  <si>
    <t>모잠비크118000</t>
  </si>
  <si>
    <t>모잠비크117000</t>
  </si>
  <si>
    <t>모잠비크116000</t>
  </si>
  <si>
    <t>모잠비크115000</t>
  </si>
  <si>
    <t>모잠비크114000</t>
  </si>
  <si>
    <t>모잠비크113000</t>
  </si>
  <si>
    <t>모잠비크112000</t>
  </si>
  <si>
    <t>모잠비크111000</t>
  </si>
  <si>
    <t>모잠비크110000</t>
  </si>
  <si>
    <t>모잠비크109000</t>
  </si>
  <si>
    <t>모잠비크108000</t>
  </si>
  <si>
    <t>모잠비크107000</t>
  </si>
  <si>
    <t>모잠비크106000</t>
  </si>
  <si>
    <t>모잠비크105000</t>
  </si>
  <si>
    <t>모잠비크104000</t>
  </si>
  <si>
    <t>모잠비크103000</t>
  </si>
  <si>
    <t>모잠비크102000</t>
  </si>
  <si>
    <t>모잠비크101000</t>
  </si>
  <si>
    <t>모잠비크100000</t>
  </si>
  <si>
    <t>모잠비크99000</t>
  </si>
  <si>
    <t>모잠비크98000</t>
  </si>
  <si>
    <t>모잠비크97000</t>
  </si>
  <si>
    <t>모잠비크96000</t>
  </si>
  <si>
    <t>모잠비크95000</t>
  </si>
  <si>
    <t>모잠비크94000</t>
  </si>
  <si>
    <t>모잠비크93000</t>
  </si>
  <si>
    <t>모잠비크92000</t>
  </si>
  <si>
    <t>모잠비크91000</t>
  </si>
  <si>
    <t>모잠비크90000</t>
  </si>
  <si>
    <t>모잠비크89000</t>
  </si>
  <si>
    <t>모잠비크88000</t>
  </si>
  <si>
    <t>모잠비크87000</t>
  </si>
  <si>
    <t>모잠비크86000</t>
  </si>
  <si>
    <t>모잠비크85000</t>
  </si>
  <si>
    <t>모잠비크84000</t>
  </si>
  <si>
    <t>모잠비크83000</t>
  </si>
  <si>
    <t>모잠비크82000</t>
  </si>
  <si>
    <t>모잠비크81000</t>
  </si>
  <si>
    <t>모잠비크80000</t>
  </si>
  <si>
    <t>모잠비크79000</t>
  </si>
  <si>
    <t>모잠비크78000</t>
  </si>
  <si>
    <t>모잠비크77000</t>
  </si>
  <si>
    <t>모잠비크76000</t>
  </si>
  <si>
    <t>모잠비크75000</t>
  </si>
  <si>
    <t>모잠비크74000</t>
  </si>
  <si>
    <t>모잠비크73000</t>
  </si>
  <si>
    <t>모잠비크72000</t>
  </si>
  <si>
    <t>모잠비크71000</t>
  </si>
  <si>
    <t>모잠비크70000</t>
  </si>
  <si>
    <t>모잠비크69000</t>
  </si>
  <si>
    <t>모잠비크68000</t>
  </si>
  <si>
    <t>모잠비크67000</t>
  </si>
  <si>
    <t>모잠비크66000</t>
  </si>
  <si>
    <t>모잠비크65000</t>
  </si>
  <si>
    <t>모잠비크64000</t>
  </si>
  <si>
    <t>모잠비크63000</t>
  </si>
  <si>
    <t>모잠비크62000</t>
  </si>
  <si>
    <t>모잠비크61000</t>
  </si>
  <si>
    <t>모잠비크60000</t>
  </si>
  <si>
    <t>모잠비크59000</t>
  </si>
  <si>
    <t>모잠비크58000</t>
  </si>
  <si>
    <t>모잠비크57000</t>
  </si>
  <si>
    <t>모잠비크56000</t>
  </si>
  <si>
    <t>모잠비크55000</t>
  </si>
  <si>
    <t>모잠비크54000</t>
  </si>
  <si>
    <t>모잠비크53000</t>
  </si>
  <si>
    <t>모잠비크52000</t>
  </si>
  <si>
    <t>모잠비크51000</t>
  </si>
  <si>
    <t>모잠비크50000</t>
  </si>
  <si>
    <t>모잠비크49000</t>
  </si>
  <si>
    <t>모잠비크48000</t>
  </si>
  <si>
    <t>모잠비크47000</t>
  </si>
  <si>
    <t>모잠비크46000</t>
  </si>
  <si>
    <t>모잠비크45000</t>
  </si>
  <si>
    <t>모잠비크44000</t>
  </si>
  <si>
    <t>모잠비크43000</t>
  </si>
  <si>
    <t>모잠비크42000</t>
  </si>
  <si>
    <t>모잠비크41000</t>
  </si>
  <si>
    <t>모잠비크40000</t>
  </si>
  <si>
    <t>모잠비크39000</t>
  </si>
  <si>
    <t>모잠비크38000</t>
  </si>
  <si>
    <t>모잠비크37000</t>
  </si>
  <si>
    <t>모잠비크36000</t>
  </si>
  <si>
    <t>모잠비크35000</t>
  </si>
  <si>
    <t>모잠비크34000</t>
  </si>
  <si>
    <t>모잠비크33000</t>
  </si>
  <si>
    <t>모잠비크32000</t>
  </si>
  <si>
    <t>모잠비크31000</t>
  </si>
  <si>
    <t>모잠비크30000</t>
  </si>
  <si>
    <t>모잠비크29000</t>
  </si>
  <si>
    <t>모잠비크28000</t>
  </si>
  <si>
    <t>모잠비크27000</t>
  </si>
  <si>
    <t>모잠비크26000</t>
  </si>
  <si>
    <t>모잠비크25000</t>
  </si>
  <si>
    <t>모잠비크24000</t>
  </si>
  <si>
    <t>모잠비크23000</t>
  </si>
  <si>
    <t>모잠비크22000</t>
  </si>
  <si>
    <t>모잠비크21000</t>
  </si>
  <si>
    <t>모잠비크20000</t>
  </si>
  <si>
    <t>모잠비크19000</t>
  </si>
  <si>
    <t>모잠비크18000</t>
  </si>
  <si>
    <t>모잠비크17000</t>
  </si>
  <si>
    <t>모잠비크16000</t>
  </si>
  <si>
    <t>모잠비크15000</t>
  </si>
  <si>
    <t>모잠비크14000</t>
  </si>
  <si>
    <t>모잠비크13000</t>
  </si>
  <si>
    <t>모잠비크12000</t>
  </si>
  <si>
    <t>모잠비크11000</t>
  </si>
  <si>
    <t>모잠비크10000</t>
  </si>
  <si>
    <t>모잠비크9000</t>
  </si>
  <si>
    <t>모잠비크8000</t>
  </si>
  <si>
    <t>모잠비크7000</t>
  </si>
  <si>
    <t>모잠비크6000</t>
  </si>
  <si>
    <t>모잠비크5000</t>
  </si>
  <si>
    <t>모잠비크4000</t>
  </si>
  <si>
    <t>모잠비크3000</t>
  </si>
  <si>
    <t>모잠비크2000</t>
  </si>
  <si>
    <t>모잠비크1000</t>
  </si>
  <si>
    <t>일반상품</t>
  </si>
  <si>
    <t>이트너스주식회사</t>
    <phoneticPr fontId="3" type="noConversion"/>
  </si>
  <si>
    <t>경기도 성남시 분당구 대왕판교로 670 유스페이스 2-B동 7층</t>
    <phoneticPr fontId="3" type="noConversion"/>
  </si>
  <si>
    <t>수    신 :</t>
    <phoneticPr fontId="3" type="noConversion"/>
  </si>
  <si>
    <t>참    조 :</t>
    <phoneticPr fontId="3" type="noConversion"/>
  </si>
  <si>
    <t xml:space="preserve"> </t>
    <phoneticPr fontId="3" type="noConversion"/>
  </si>
  <si>
    <t>1. 귀사의 무궁한 발전을 기원합니다.</t>
    <phoneticPr fontId="3" type="noConversion"/>
  </si>
  <si>
    <t xml:space="preserve">    업무 협조바랍니다.</t>
    <phoneticPr fontId="3" type="noConversion"/>
  </si>
  <si>
    <t xml:space="preserve">- 아   </t>
    <phoneticPr fontId="3" type="noConversion"/>
  </si>
  <si>
    <t xml:space="preserve">   래 -</t>
    <phoneticPr fontId="3" type="noConversion"/>
  </si>
  <si>
    <t>1. 정산금액 :</t>
    <phoneticPr fontId="3" type="noConversion"/>
  </si>
  <si>
    <t>2. 청구내역 :</t>
    <phoneticPr fontId="3" type="noConversion"/>
  </si>
  <si>
    <t>( 단위 : 원 )</t>
    <phoneticPr fontId="3" type="noConversion"/>
  </si>
  <si>
    <t>구분</t>
    <phoneticPr fontId="60" type="noConversion"/>
  </si>
  <si>
    <t>식품</t>
    <phoneticPr fontId="60" type="noConversion"/>
  </si>
  <si>
    <t>도서</t>
    <phoneticPr fontId="60" type="noConversion"/>
  </si>
  <si>
    <t>합계</t>
    <phoneticPr fontId="3" type="noConversion"/>
  </si>
  <si>
    <t>비고</t>
    <phoneticPr fontId="3" type="noConversion"/>
  </si>
  <si>
    <t>물품비</t>
    <phoneticPr fontId="60" type="noConversion"/>
  </si>
  <si>
    <t>포장비</t>
    <phoneticPr fontId="3" type="noConversion"/>
  </si>
  <si>
    <t>sub-total</t>
    <phoneticPr fontId="60" type="noConversion"/>
  </si>
  <si>
    <t>sub-total</t>
    <phoneticPr fontId="60" type="noConversion"/>
  </si>
  <si>
    <t>TOTAL</t>
    <phoneticPr fontId="60" type="noConversion"/>
  </si>
  <si>
    <t>3. 대금지불 :</t>
    <phoneticPr fontId="3" type="noConversion"/>
  </si>
  <si>
    <t>4. 기타사항</t>
    <phoneticPr fontId="3" type="noConversion"/>
  </si>
  <si>
    <t>이상.</t>
    <phoneticPr fontId="3" type="noConversion"/>
  </si>
  <si>
    <t># 첨 부</t>
    <phoneticPr fontId="3" type="noConversion"/>
  </si>
  <si>
    <t>거래명세표</t>
    <phoneticPr fontId="3" type="noConversion"/>
  </si>
  <si>
    <t>물품구매내역</t>
    <phoneticPr fontId="3" type="noConversion"/>
  </si>
  <si>
    <t>물품운송내역</t>
    <phoneticPr fontId="3" type="noConversion"/>
  </si>
  <si>
    <t>이트너스 株式會社</t>
    <phoneticPr fontId="3" type="noConversion"/>
  </si>
  <si>
    <t>가나238000</t>
  </si>
  <si>
    <t>가나239000</t>
  </si>
  <si>
    <t>가나240000</t>
  </si>
  <si>
    <t>가나241000</t>
  </si>
  <si>
    <t>가나242000</t>
  </si>
  <si>
    <t>가나243000</t>
  </si>
  <si>
    <t>가나244000</t>
  </si>
  <si>
    <t>가나245000</t>
  </si>
  <si>
    <t>가나246000</t>
  </si>
  <si>
    <t>가나247000</t>
  </si>
  <si>
    <t>가나248000</t>
  </si>
  <si>
    <t>가나249000</t>
  </si>
  <si>
    <t>가나250000</t>
  </si>
  <si>
    <t>가나251000</t>
  </si>
  <si>
    <t>가나252000</t>
  </si>
  <si>
    <t>가나253000</t>
  </si>
  <si>
    <t>가나254000</t>
  </si>
  <si>
    <t>가나255000</t>
  </si>
  <si>
    <t>가나256000</t>
  </si>
  <si>
    <t>가나257000</t>
  </si>
  <si>
    <t>가나258000</t>
  </si>
  <si>
    <t>가나259000</t>
  </si>
  <si>
    <t>가나260000</t>
  </si>
  <si>
    <t>가나261000</t>
  </si>
  <si>
    <t>가나262000</t>
  </si>
  <si>
    <t>가나263000</t>
  </si>
  <si>
    <t>가나264000</t>
  </si>
  <si>
    <t>가나265000</t>
  </si>
  <si>
    <t>가나266000</t>
  </si>
  <si>
    <t>가나267000</t>
  </si>
  <si>
    <t>가나268000</t>
  </si>
  <si>
    <t>가나269000</t>
  </si>
  <si>
    <t>가나270000</t>
  </si>
  <si>
    <t>가나271000</t>
  </si>
  <si>
    <t>가나272000</t>
  </si>
  <si>
    <t>가나273000</t>
  </si>
  <si>
    <t>가나274000</t>
  </si>
  <si>
    <t>가나275000</t>
  </si>
  <si>
    <t>가나276000</t>
  </si>
  <si>
    <t>가나277000</t>
  </si>
  <si>
    <t>가나278000</t>
  </si>
  <si>
    <t>가나279000</t>
  </si>
  <si>
    <t>가나280000</t>
  </si>
  <si>
    <t>가나281000</t>
  </si>
  <si>
    <t>가나282000</t>
  </si>
  <si>
    <t>가나283000</t>
  </si>
  <si>
    <t>가나284000</t>
  </si>
  <si>
    <t>가나285000</t>
  </si>
  <si>
    <t>두라로지스틱스</t>
    <phoneticPr fontId="3" type="noConversion"/>
  </si>
  <si>
    <t>거래명세서 수령 후 익월 10일 전까지 입금</t>
    <phoneticPr fontId="3" type="noConversion"/>
  </si>
  <si>
    <t>삼성엔지니어링</t>
  </si>
  <si>
    <t>한국가스공사(모잠비크법인)</t>
  </si>
  <si>
    <t>세메스</t>
  </si>
  <si>
    <t>삼성디스플레이</t>
  </si>
  <si>
    <t>삼성SDI</t>
  </si>
  <si>
    <t>삼성전기</t>
  </si>
  <si>
    <t>삼성물산상사부문_단기파견자</t>
  </si>
  <si>
    <t>삼성SDS</t>
  </si>
  <si>
    <t>삼성물산건설부문</t>
  </si>
  <si>
    <t>제일기획</t>
  </si>
  <si>
    <t>삼성물산상사부문</t>
  </si>
  <si>
    <t>삼성전자_인재개발원</t>
  </si>
  <si>
    <t>삼성전자_나이지리아법인</t>
  </si>
  <si>
    <t>삼성SDS_인도법인</t>
  </si>
  <si>
    <t>덴소인터내셔널코리아</t>
  </si>
  <si>
    <t>합계 : 수수료</t>
  </si>
  <si>
    <t>최저수수료</t>
    <phoneticPr fontId="3" type="noConversion"/>
  </si>
  <si>
    <t>#공통</t>
  </si>
  <si>
    <t>도레이_인도법인</t>
  </si>
  <si>
    <t>케냐175000</t>
  </si>
  <si>
    <t>케냐176000</t>
  </si>
  <si>
    <t>케냐177000</t>
  </si>
  <si>
    <t>케냐178000</t>
  </si>
  <si>
    <t>케냐179000</t>
  </si>
  <si>
    <t>케냐180000</t>
  </si>
  <si>
    <t>케냐181000</t>
  </si>
  <si>
    <t>케냐182000</t>
  </si>
  <si>
    <t>케냐183000</t>
  </si>
  <si>
    <t>케냐184000</t>
  </si>
  <si>
    <t>케냐185000</t>
  </si>
  <si>
    <t>케냐186000</t>
  </si>
  <si>
    <t>주문번호구분</t>
    <phoneticPr fontId="3" type="noConversion"/>
  </si>
  <si>
    <t>주문번호</t>
    <phoneticPr fontId="3" type="noConversion"/>
  </si>
  <si>
    <t>단가</t>
    <phoneticPr fontId="3" type="noConversion"/>
  </si>
  <si>
    <t>공급가</t>
    <phoneticPr fontId="3" type="noConversion"/>
  </si>
  <si>
    <t>운송비
(운임+유류할증료)</t>
    <phoneticPr fontId="3" type="noConversion"/>
  </si>
  <si>
    <t>유류할증료</t>
    <phoneticPr fontId="3" type="noConversion"/>
  </si>
  <si>
    <t>합계 : 운송비
(운임+유류할증료)</t>
  </si>
  <si>
    <t>합          계</t>
    <phoneticPr fontId="3" type="noConversion"/>
  </si>
  <si>
    <t>케냐187000</t>
  </si>
  <si>
    <t>케냐188000</t>
  </si>
  <si>
    <t>케냐189000</t>
  </si>
  <si>
    <t>케냐190000</t>
  </si>
  <si>
    <t>케냐191000</t>
  </si>
  <si>
    <t>케냐192000</t>
  </si>
  <si>
    <t>케냐193000</t>
  </si>
  <si>
    <t>케냐194000</t>
  </si>
  <si>
    <t>케냐195000</t>
  </si>
  <si>
    <t>케냐196000</t>
  </si>
  <si>
    <t>케냐197000</t>
  </si>
  <si>
    <t>케냐198000</t>
  </si>
  <si>
    <t>케냐199000</t>
  </si>
  <si>
    <t>케냐200000</t>
  </si>
  <si>
    <t>케냐201000</t>
  </si>
  <si>
    <t>케냐202000</t>
  </si>
  <si>
    <t>케냐203000</t>
  </si>
  <si>
    <t>케냐204000</t>
  </si>
  <si>
    <t>케냐205000</t>
  </si>
  <si>
    <t>케냐206000</t>
  </si>
  <si>
    <t>케냐207000</t>
  </si>
  <si>
    <t>케냐208000</t>
  </si>
  <si>
    <t>케냐209000</t>
  </si>
  <si>
    <t>케냐210000</t>
  </si>
  <si>
    <t>케냐211000</t>
  </si>
  <si>
    <t>케냐212000</t>
  </si>
  <si>
    <t>케냐213000</t>
  </si>
  <si>
    <t>케냐214000</t>
  </si>
  <si>
    <t>케냐215000</t>
  </si>
  <si>
    <t>케냐216000</t>
  </si>
  <si>
    <t>케냐217000</t>
  </si>
  <si>
    <t>KT&amp;G</t>
  </si>
  <si>
    <t>베트남1000</t>
    <phoneticPr fontId="3" type="noConversion"/>
  </si>
  <si>
    <t>볼리비아1000</t>
    <phoneticPr fontId="3" type="noConversion"/>
  </si>
  <si>
    <t>볼리비아2000</t>
    <phoneticPr fontId="3" type="noConversion"/>
  </si>
  <si>
    <t>벨기에1000</t>
  </si>
  <si>
    <t>벨기에2000</t>
  </si>
  <si>
    <t>벨기에3000</t>
  </si>
  <si>
    <t>벨기에4000</t>
  </si>
  <si>
    <t>벨기에5000</t>
  </si>
  <si>
    <t>벨기에6000</t>
  </si>
  <si>
    <t>벨기에7000</t>
  </si>
  <si>
    <t>벨기에8000</t>
  </si>
  <si>
    <t>벨기에9000</t>
  </si>
  <si>
    <t>벨기에10000</t>
  </si>
  <si>
    <t>벨기에11000</t>
  </si>
  <si>
    <t>벨기에12000</t>
  </si>
  <si>
    <t>벨기에13000</t>
  </si>
  <si>
    <t>벨기에14000</t>
  </si>
  <si>
    <t>벨기에15000</t>
  </si>
  <si>
    <t>벨기에16000</t>
  </si>
  <si>
    <t>벨기에17000</t>
  </si>
  <si>
    <t>벨기에18000</t>
  </si>
  <si>
    <t>벨기에19000</t>
  </si>
  <si>
    <t>벨기에20000</t>
  </si>
  <si>
    <t>벨기에21000</t>
  </si>
  <si>
    <t>벨기에22000</t>
  </si>
  <si>
    <t>벨기에23000</t>
  </si>
  <si>
    <t>벨기에24000</t>
  </si>
  <si>
    <t>벨기에25000</t>
  </si>
  <si>
    <t>벨기에26000</t>
  </si>
  <si>
    <t>벨기에27000</t>
  </si>
  <si>
    <t>벨기에28000</t>
  </si>
  <si>
    <t>벨기에29000</t>
  </si>
  <si>
    <t>벨기에30000</t>
  </si>
  <si>
    <t>벨기에31000</t>
  </si>
  <si>
    <t>벨기에32000</t>
  </si>
  <si>
    <t>벨기에33000</t>
  </si>
  <si>
    <t>벨기에34000</t>
  </si>
  <si>
    <t>벨기에35000</t>
  </si>
  <si>
    <t>벨기에36000</t>
  </si>
  <si>
    <t>벨기에37000</t>
  </si>
  <si>
    <t>벨기에38000</t>
  </si>
  <si>
    <t>벨기에39000</t>
  </si>
  <si>
    <t>벨기에40000</t>
  </si>
  <si>
    <t>벨기에41000</t>
  </si>
  <si>
    <t>벨기에42000</t>
  </si>
  <si>
    <t>벨기에43000</t>
  </si>
  <si>
    <t>벨기에44000</t>
  </si>
  <si>
    <t>벨기에45000</t>
  </si>
  <si>
    <t>벨기에46000</t>
  </si>
  <si>
    <t>벨기에47000</t>
  </si>
  <si>
    <t>벨기에48000</t>
  </si>
  <si>
    <t>벨기에49000</t>
  </si>
  <si>
    <t>벨기에50000</t>
  </si>
  <si>
    <t>벨기에51000</t>
  </si>
  <si>
    <t>벨기에52000</t>
  </si>
  <si>
    <t>벨기에53000</t>
  </si>
  <si>
    <t>벨기에54000</t>
  </si>
  <si>
    <t>벨기에55000</t>
  </si>
  <si>
    <t>벨기에56000</t>
  </si>
  <si>
    <t>벨기에57000</t>
  </si>
  <si>
    <t>벨기에58000</t>
  </si>
  <si>
    <t>벨기에59000</t>
  </si>
  <si>
    <t>벨기에60000</t>
  </si>
  <si>
    <t>벨기에61000</t>
  </si>
  <si>
    <t>벨기에62000</t>
  </si>
  <si>
    <t>벨기에63000</t>
  </si>
  <si>
    <t>벨기에64000</t>
  </si>
  <si>
    <t>벨기에65000</t>
  </si>
  <si>
    <t>벨기에66000</t>
  </si>
  <si>
    <t>벨기에67000</t>
  </si>
  <si>
    <t>벨기에68000</t>
  </si>
  <si>
    <t>벨기에69000</t>
  </si>
  <si>
    <t>벨기에70000</t>
  </si>
  <si>
    <t>벨기에71000</t>
  </si>
  <si>
    <t>벨기에72000</t>
  </si>
  <si>
    <t>벨기에73000</t>
  </si>
  <si>
    <t>벨기에74000</t>
  </si>
  <si>
    <t>벨기에75000</t>
  </si>
  <si>
    <t>벨기에76000</t>
  </si>
  <si>
    <t>벨기에77000</t>
  </si>
  <si>
    <t>벨기에78000</t>
  </si>
  <si>
    <t>벨기에79000</t>
  </si>
  <si>
    <t>벨기에80000</t>
  </si>
  <si>
    <t>벨기에81000</t>
  </si>
  <si>
    <t>벨기에82000</t>
  </si>
  <si>
    <t>벨기에83000</t>
  </si>
  <si>
    <t>벨기에84000</t>
  </si>
  <si>
    <t>벨기에85000</t>
  </si>
  <si>
    <t>벨기에86000</t>
  </si>
  <si>
    <t>벨기에87000</t>
  </si>
  <si>
    <t>벨기에88000</t>
  </si>
  <si>
    <t>벨기에89000</t>
  </si>
  <si>
    <t>벨기에90000</t>
  </si>
  <si>
    <t>벨기에91000</t>
  </si>
  <si>
    <t>벨기에92000</t>
  </si>
  <si>
    <t>벨기에93000</t>
  </si>
  <si>
    <t>벨기에94000</t>
  </si>
  <si>
    <t>벨기에95000</t>
  </si>
  <si>
    <t>벨기에96000</t>
  </si>
  <si>
    <t>벨기에97000</t>
  </si>
  <si>
    <t>벨기에98000</t>
  </si>
  <si>
    <t>벨기에99000</t>
  </si>
  <si>
    <t>벨기에100000</t>
  </si>
  <si>
    <t>벨기에101000</t>
  </si>
  <si>
    <t>벨기에102000</t>
  </si>
  <si>
    <t>벨기에103000</t>
  </si>
  <si>
    <t>벨기에104000</t>
  </si>
  <si>
    <t>벨기에105000</t>
  </si>
  <si>
    <t>벨기에106000</t>
  </si>
  <si>
    <t>벨기에107000</t>
  </si>
  <si>
    <t>벨기에108000</t>
  </si>
  <si>
    <t>벨기에109000</t>
  </si>
  <si>
    <t>벨기에110000</t>
  </si>
  <si>
    <t>벨기에111000</t>
  </si>
  <si>
    <t>벨기에112000</t>
  </si>
  <si>
    <t>벨기에113000</t>
  </si>
  <si>
    <t>벨기에114000</t>
  </si>
  <si>
    <t>벨기에115000</t>
  </si>
  <si>
    <t>벨기에116000</t>
  </si>
  <si>
    <t>벨기에117000</t>
  </si>
  <si>
    <t>벨기에118000</t>
  </si>
  <si>
    <t>벨기에119000</t>
  </si>
  <si>
    <t>벨기에120000</t>
  </si>
  <si>
    <t>벨기에121000</t>
  </si>
  <si>
    <t>벨기에122000</t>
  </si>
  <si>
    <t>벨기에123000</t>
  </si>
  <si>
    <t>벨기에124000</t>
  </si>
  <si>
    <t>벨기에125000</t>
  </si>
  <si>
    <t>벨기에126000</t>
  </si>
  <si>
    <t>벨기에127000</t>
  </si>
  <si>
    <t>벨기에128000</t>
  </si>
  <si>
    <t>벨기에129000</t>
  </si>
  <si>
    <t>벨기에130000</t>
  </si>
  <si>
    <t>벨기에131000</t>
  </si>
  <si>
    <t>벨기에132000</t>
  </si>
  <si>
    <t>벨기에133000</t>
  </si>
  <si>
    <t>벨기에134000</t>
  </si>
  <si>
    <t>벨기에135000</t>
  </si>
  <si>
    <t>벨기에136000</t>
  </si>
  <si>
    <t>벨기에137000</t>
  </si>
  <si>
    <t>벨기에138000</t>
  </si>
  <si>
    <t>벨기에139000</t>
  </si>
  <si>
    <t>벨기에140000</t>
  </si>
  <si>
    <t>벨기에141000</t>
  </si>
  <si>
    <t>벨기에142000</t>
  </si>
  <si>
    <t>벨기에143000</t>
  </si>
  <si>
    <t>벨기에144000</t>
  </si>
  <si>
    <t>벨기에145000</t>
  </si>
  <si>
    <t>벨기에146000</t>
  </si>
  <si>
    <t>벨기에147000</t>
  </si>
  <si>
    <t>벨기에148000</t>
  </si>
  <si>
    <t>벨기에149000</t>
  </si>
  <si>
    <t>벨기에150000</t>
  </si>
  <si>
    <t>벨기에151000</t>
  </si>
  <si>
    <t>벨기에152000</t>
  </si>
  <si>
    <t>벨기에153000</t>
  </si>
  <si>
    <t>벨기에154000</t>
  </si>
  <si>
    <t>벨기에155000</t>
  </si>
  <si>
    <t>벨기에156000</t>
  </si>
  <si>
    <t>벨기에157000</t>
  </si>
  <si>
    <t>벨기에158000</t>
  </si>
  <si>
    <t>벨기에159000</t>
  </si>
  <si>
    <t>벨기에160000</t>
  </si>
  <si>
    <t>벨기에161000</t>
  </si>
  <si>
    <t>벨기에162000</t>
  </si>
  <si>
    <t>벨기에163000</t>
  </si>
  <si>
    <t>벨기에164000</t>
  </si>
  <si>
    <t>벨기에165000</t>
  </si>
  <si>
    <t>벨기에166000</t>
  </si>
  <si>
    <t>벨기에167000</t>
  </si>
  <si>
    <t>벨기에168000</t>
  </si>
  <si>
    <t>벨기에169000</t>
  </si>
  <si>
    <t>벨기에170000</t>
  </si>
  <si>
    <t>벨기에171000</t>
  </si>
  <si>
    <t>벨기에172000</t>
  </si>
  <si>
    <t>벨기에173000</t>
  </si>
  <si>
    <t>벨기에174000</t>
  </si>
  <si>
    <t>벨기에175000</t>
  </si>
  <si>
    <t>벨기에176000</t>
  </si>
  <si>
    <t>벨기에177000</t>
  </si>
  <si>
    <t>벨기에178000</t>
  </si>
  <si>
    <t>벨기에179000</t>
  </si>
  <si>
    <t>벨기에180000</t>
  </si>
  <si>
    <t>벨기에181000</t>
  </si>
  <si>
    <t>벨기에182000</t>
  </si>
  <si>
    <t>벨기에183000</t>
  </si>
  <si>
    <t>벨기에184000</t>
  </si>
  <si>
    <t>벨기에185000</t>
  </si>
  <si>
    <t>벨기에186000</t>
  </si>
  <si>
    <t>벨기에187000</t>
  </si>
  <si>
    <t>벨기에188000</t>
  </si>
  <si>
    <t>벨기에189000</t>
  </si>
  <si>
    <t>벨기에190000</t>
  </si>
  <si>
    <t>벨기에191000</t>
  </si>
  <si>
    <t>벨기에192000</t>
  </si>
  <si>
    <t>벨기에193000</t>
  </si>
  <si>
    <t>벨기에194000</t>
  </si>
  <si>
    <t>벨기에195000</t>
  </si>
  <si>
    <t>벨기에196000</t>
  </si>
  <si>
    <t>벨기에197000</t>
  </si>
  <si>
    <t>벨기에198000</t>
  </si>
  <si>
    <t>벨기에199000</t>
  </si>
  <si>
    <t>벨기에200000</t>
  </si>
  <si>
    <t>벨기에201000</t>
  </si>
  <si>
    <t>벨기에202000</t>
  </si>
  <si>
    <t>벨기에203000</t>
  </si>
  <si>
    <t>벨기에204000</t>
  </si>
  <si>
    <t>벨기에205000</t>
  </si>
  <si>
    <t>벨기에206000</t>
  </si>
  <si>
    <t>벨기에207000</t>
  </si>
  <si>
    <t>벨기에208000</t>
  </si>
  <si>
    <t>벨기에209000</t>
  </si>
  <si>
    <t>벨기에210000</t>
  </si>
  <si>
    <t>벨기에211000</t>
  </si>
  <si>
    <t>벨기에212000</t>
  </si>
  <si>
    <t>벨기에213000</t>
  </si>
  <si>
    <t>벨기에214000</t>
  </si>
  <si>
    <t>벨기에215000</t>
  </si>
  <si>
    <t>벨기에216000</t>
  </si>
  <si>
    <t>벨기에217000</t>
  </si>
  <si>
    <t>벨기에218000</t>
  </si>
  <si>
    <t>벨기에219000</t>
  </si>
  <si>
    <t>벨기에220000</t>
  </si>
  <si>
    <t>벨기에221000</t>
  </si>
  <si>
    <t>벨기에222000</t>
  </si>
  <si>
    <t>벨기에223000</t>
  </si>
  <si>
    <t>벨기에224000</t>
  </si>
  <si>
    <t>벨기에225000</t>
  </si>
  <si>
    <t>벨기에226000</t>
  </si>
  <si>
    <t>벨기에227000</t>
  </si>
  <si>
    <t>벨기에228000</t>
  </si>
  <si>
    <t>벨기에229000</t>
  </si>
  <si>
    <t>벨기에230000</t>
  </si>
  <si>
    <t>벨기에231000</t>
  </si>
  <si>
    <t>벨기에232000</t>
  </si>
  <si>
    <t>벨기에233000</t>
  </si>
  <si>
    <t>벨기에234000</t>
  </si>
  <si>
    <t>벨기에235000</t>
  </si>
  <si>
    <t>벨기에236000</t>
  </si>
  <si>
    <t>벨기에237000</t>
  </si>
  <si>
    <t>벨기에238000</t>
  </si>
  <si>
    <t>벨기에239000</t>
  </si>
  <si>
    <t>벨기에240000</t>
  </si>
  <si>
    <t>벨기에241000</t>
  </si>
  <si>
    <t>벨기에242000</t>
  </si>
  <si>
    <t>10%</t>
  </si>
  <si>
    <t>SKT</t>
  </si>
  <si>
    <t>현대건설기계</t>
  </si>
  <si>
    <t>현대중공업</t>
  </si>
  <si>
    <t>포스코인터내셔널</t>
  </si>
  <si>
    <t>SK</t>
  </si>
  <si>
    <t>#N/A</t>
  </si>
  <si>
    <t>중국</t>
  </si>
  <si>
    <t>EMS</t>
  </si>
  <si>
    <t>5%</t>
  </si>
  <si>
    <t>베트남2000</t>
    <phoneticPr fontId="3" type="noConversion"/>
  </si>
  <si>
    <t>코바로지스틱스</t>
    <phoneticPr fontId="3" type="noConversion"/>
  </si>
  <si>
    <t>박상호</t>
  </si>
  <si>
    <t>박재현</t>
  </si>
  <si>
    <t>운임</t>
    <phoneticPr fontId="3" type="noConversion"/>
  </si>
  <si>
    <t>■ 항공유류할증료(FSC)</t>
    <phoneticPr fontId="3" type="noConversion"/>
  </si>
  <si>
    <t>■ 환율</t>
    <phoneticPr fontId="3" type="noConversion"/>
  </si>
  <si>
    <t>※ 외국환중개은행최초매매기준율</t>
    <phoneticPr fontId="3" type="noConversion"/>
  </si>
  <si>
    <t>■ 유류할증료 고시 및 환율 사이트</t>
    <phoneticPr fontId="3" type="noConversion"/>
  </si>
  <si>
    <t>https://www.asianacargo.com</t>
    <phoneticPr fontId="3" type="noConversion"/>
  </si>
  <si>
    <t>http://www.smbs.biz/ExRate/TodayExRate.jsp</t>
    <phoneticPr fontId="3" type="noConversion"/>
  </si>
  <si>
    <t>가나151000</t>
    <phoneticPr fontId="3" type="noConversion"/>
  </si>
  <si>
    <t>탄자니아1000</t>
    <phoneticPr fontId="3" type="noConversion"/>
  </si>
  <si>
    <t>탄자니아2000</t>
    <phoneticPr fontId="3" type="noConversion"/>
  </si>
  <si>
    <t>케냐166000</t>
    <phoneticPr fontId="3" type="noConversion"/>
  </si>
  <si>
    <t>케냐167000</t>
    <phoneticPr fontId="3" type="noConversion"/>
  </si>
  <si>
    <t>케냐168000</t>
    <phoneticPr fontId="3" type="noConversion"/>
  </si>
  <si>
    <t>케냐169000</t>
    <phoneticPr fontId="3" type="noConversion"/>
  </si>
  <si>
    <t>케냐170000</t>
    <phoneticPr fontId="3" type="noConversion"/>
  </si>
  <si>
    <t>캄보디아1000</t>
    <phoneticPr fontId="3" type="noConversion"/>
  </si>
  <si>
    <t>캄보디아2000</t>
    <phoneticPr fontId="3" type="noConversion"/>
  </si>
  <si>
    <t>미얀마1000</t>
    <phoneticPr fontId="3" type="noConversion"/>
  </si>
  <si>
    <t>미얀마2000</t>
    <phoneticPr fontId="3" type="noConversion"/>
  </si>
  <si>
    <t>남아프리카공화국147000</t>
    <phoneticPr fontId="3" type="noConversion"/>
  </si>
  <si>
    <t>남아프리카공화국150000</t>
    <phoneticPr fontId="3" type="noConversion"/>
  </si>
  <si>
    <t>중국200000</t>
    <phoneticPr fontId="3" type="noConversion"/>
  </si>
  <si>
    <t>HJ글로벌로지스틱스</t>
    <phoneticPr fontId="3" type="noConversion"/>
  </si>
  <si>
    <t>네팔1000</t>
    <phoneticPr fontId="3" type="noConversion"/>
  </si>
  <si>
    <t>네팔2000</t>
    <phoneticPr fontId="3" type="noConversion"/>
  </si>
  <si>
    <t>이집트1000</t>
    <phoneticPr fontId="3" type="noConversion"/>
  </si>
  <si>
    <t>이집트2000</t>
    <phoneticPr fontId="3" type="noConversion"/>
  </si>
  <si>
    <t>코스타리카1000</t>
    <phoneticPr fontId="3" type="noConversion"/>
  </si>
  <si>
    <t>코스타리카2000</t>
    <phoneticPr fontId="3" type="noConversion"/>
  </si>
  <si>
    <t>코스타리카3000</t>
    <phoneticPr fontId="3" type="noConversion"/>
  </si>
  <si>
    <t>코스타리카4000</t>
    <phoneticPr fontId="3" type="noConversion"/>
  </si>
  <si>
    <t>코스타리카5000</t>
    <phoneticPr fontId="3" type="noConversion"/>
  </si>
  <si>
    <t>남아프리카공화국</t>
  </si>
  <si>
    <t>사우디아라비아</t>
  </si>
  <si>
    <t>멕시코</t>
  </si>
  <si>
    <t>미얀마</t>
  </si>
  <si>
    <t>인도</t>
  </si>
  <si>
    <t>브라질</t>
  </si>
  <si>
    <t>인도네시아</t>
  </si>
  <si>
    <t>필리핀</t>
  </si>
  <si>
    <t>김지훈</t>
  </si>
  <si>
    <t>페루6000</t>
  </si>
  <si>
    <t>페루13000</t>
  </si>
  <si>
    <t>페루2000</t>
  </si>
  <si>
    <t>페루10000</t>
  </si>
  <si>
    <t>페루16000</t>
  </si>
  <si>
    <t>페루11000</t>
  </si>
  <si>
    <t>페루15000</t>
  </si>
  <si>
    <t>페루17000</t>
  </si>
  <si>
    <t>이종영</t>
  </si>
  <si>
    <t>최운용</t>
  </si>
  <si>
    <t>최창훈</t>
  </si>
  <si>
    <t>김영진</t>
  </si>
  <si>
    <t>페루12000</t>
  </si>
  <si>
    <t>김재현</t>
  </si>
  <si>
    <t>페루9000</t>
  </si>
  <si>
    <t>김대현</t>
  </si>
  <si>
    <t>합            계</t>
    <phoneticPr fontId="3" type="noConversion"/>
  </si>
  <si>
    <t>합           계</t>
    <phoneticPr fontId="60" type="noConversion"/>
  </si>
  <si>
    <t>몽고1000</t>
  </si>
  <si>
    <t>몽고2000</t>
  </si>
  <si>
    <t>몽고3000</t>
  </si>
  <si>
    <t>몽고4000</t>
  </si>
  <si>
    <t>몽고5000</t>
  </si>
  <si>
    <t>몽고6000</t>
  </si>
  <si>
    <t>몽고7000</t>
  </si>
  <si>
    <t>몽고8000</t>
  </si>
  <si>
    <t>몽고9000</t>
  </si>
  <si>
    <t>몽고10000</t>
  </si>
  <si>
    <t>몽고11000</t>
  </si>
  <si>
    <t>몽고12000</t>
  </si>
  <si>
    <t>몽고13000</t>
  </si>
  <si>
    <t>몽고14000</t>
  </si>
  <si>
    <t>몽고15000</t>
  </si>
  <si>
    <t>몽고16000</t>
  </si>
  <si>
    <t>몽고17000</t>
  </si>
  <si>
    <t>몽고18000</t>
  </si>
  <si>
    <t>몽고19000</t>
  </si>
  <si>
    <t>몽고20000</t>
  </si>
  <si>
    <t>몽고21000</t>
  </si>
  <si>
    <t>몽고22000</t>
  </si>
  <si>
    <t>몽고23000</t>
  </si>
  <si>
    <t>몽고24000</t>
  </si>
  <si>
    <t>몽고25000</t>
  </si>
  <si>
    <t>몽고26000</t>
  </si>
  <si>
    <t>몽고27000</t>
  </si>
  <si>
    <t>몽고28000</t>
  </si>
  <si>
    <t>몽고29000</t>
  </si>
  <si>
    <t>몽고30000</t>
  </si>
  <si>
    <t>몽고31000</t>
  </si>
  <si>
    <t>몽고32000</t>
  </si>
  <si>
    <t>몽고33000</t>
  </si>
  <si>
    <t>몽고34000</t>
  </si>
  <si>
    <t>몽고35000</t>
  </si>
  <si>
    <t>몽고36000</t>
  </si>
  <si>
    <t>몽고37000</t>
  </si>
  <si>
    <t>몽고38000</t>
  </si>
  <si>
    <t>몽고39000</t>
  </si>
  <si>
    <t>몽고40000</t>
  </si>
  <si>
    <t>몽고41000</t>
  </si>
  <si>
    <t>몽고42000</t>
  </si>
  <si>
    <t>몽고43000</t>
  </si>
  <si>
    <t>몽고44000</t>
  </si>
  <si>
    <t>몽고45000</t>
  </si>
  <si>
    <t>몽고46000</t>
  </si>
  <si>
    <t>몽고47000</t>
  </si>
  <si>
    <t>몽고48000</t>
  </si>
  <si>
    <t>몽고49000</t>
  </si>
  <si>
    <t>몽고50000</t>
  </si>
  <si>
    <t>몽고51000</t>
  </si>
  <si>
    <t>몽고52000</t>
  </si>
  <si>
    <t>몽고53000</t>
  </si>
  <si>
    <t>몽고54000</t>
  </si>
  <si>
    <t>몽고55000</t>
  </si>
  <si>
    <t>몽고56000</t>
  </si>
  <si>
    <t>몽고57000</t>
  </si>
  <si>
    <t>몽고58000</t>
  </si>
  <si>
    <t>몽고59000</t>
  </si>
  <si>
    <t>몽고60000</t>
  </si>
  <si>
    <t>몽고61000</t>
  </si>
  <si>
    <t>몽고62000</t>
  </si>
  <si>
    <t>몽고63000</t>
  </si>
  <si>
    <t>몽고64000</t>
  </si>
  <si>
    <t>몽고65000</t>
  </si>
  <si>
    <t>몽고66000</t>
  </si>
  <si>
    <t>몽고67000</t>
  </si>
  <si>
    <t>몽고68000</t>
  </si>
  <si>
    <t>몽고69000</t>
  </si>
  <si>
    <t>몽고70000</t>
  </si>
  <si>
    <t>몽고71000</t>
  </si>
  <si>
    <t>몽고72000</t>
  </si>
  <si>
    <t>몽고73000</t>
  </si>
  <si>
    <t>몽고74000</t>
  </si>
  <si>
    <t>몽고75000</t>
  </si>
  <si>
    <t>몽고76000</t>
  </si>
  <si>
    <t>몽고77000</t>
  </si>
  <si>
    <t>몽고78000</t>
  </si>
  <si>
    <t>몽고79000</t>
  </si>
  <si>
    <t>몽고80000</t>
  </si>
  <si>
    <t>몽고81000</t>
  </si>
  <si>
    <t>몽고82000</t>
  </si>
  <si>
    <t>몽고83000</t>
  </si>
  <si>
    <t>몽고84000</t>
  </si>
  <si>
    <t>몽고85000</t>
  </si>
  <si>
    <t>몽고86000</t>
  </si>
  <si>
    <t>몽고87000</t>
  </si>
  <si>
    <t>몽고88000</t>
  </si>
  <si>
    <t>몽고89000</t>
  </si>
  <si>
    <t>몽고90000</t>
  </si>
  <si>
    <t>몽고91000</t>
  </si>
  <si>
    <t>몽고92000</t>
  </si>
  <si>
    <t>몽고93000</t>
  </si>
  <si>
    <t>몽고94000</t>
  </si>
  <si>
    <t>몽고95000</t>
  </si>
  <si>
    <t>몽고96000</t>
  </si>
  <si>
    <t>몽고97000</t>
  </si>
  <si>
    <t>몽고98000</t>
  </si>
  <si>
    <t>몽고99000</t>
  </si>
  <si>
    <t>몽고100000</t>
  </si>
  <si>
    <t>몽고101000</t>
  </si>
  <si>
    <t>몽고102000</t>
  </si>
  <si>
    <t>몽고103000</t>
  </si>
  <si>
    <t>몽고104000</t>
  </si>
  <si>
    <t>몽고105000</t>
  </si>
  <si>
    <t>몽고106000</t>
  </si>
  <si>
    <t>몽고107000</t>
  </si>
  <si>
    <t>몽고108000</t>
  </si>
  <si>
    <t>몽고109000</t>
  </si>
  <si>
    <t>몽고110000</t>
  </si>
  <si>
    <t>몽고111000</t>
  </si>
  <si>
    <t>몽고112000</t>
  </si>
  <si>
    <t>몽고113000</t>
  </si>
  <si>
    <t>몽고114000</t>
  </si>
  <si>
    <t>몽고115000</t>
  </si>
  <si>
    <t>몽고116000</t>
  </si>
  <si>
    <t>몽고117000</t>
  </si>
  <si>
    <t>몽고118000</t>
  </si>
  <si>
    <t>몽고119000</t>
  </si>
  <si>
    <t>몽고120000</t>
  </si>
  <si>
    <t>몽고121000</t>
  </si>
  <si>
    <t>몽고122000</t>
  </si>
  <si>
    <t>몽고123000</t>
  </si>
  <si>
    <t>몽고124000</t>
  </si>
  <si>
    <t>몽고125000</t>
  </si>
  <si>
    <t>몽고126000</t>
  </si>
  <si>
    <t>몽고127000</t>
  </si>
  <si>
    <t>몽고128000</t>
  </si>
  <si>
    <t>몽고129000</t>
  </si>
  <si>
    <t>몽고130000</t>
  </si>
  <si>
    <t>몽고131000</t>
  </si>
  <si>
    <t>몽고132000</t>
  </si>
  <si>
    <t>몽고133000</t>
  </si>
  <si>
    <t>몽고134000</t>
  </si>
  <si>
    <t>몽고135000</t>
  </si>
  <si>
    <t>몽고136000</t>
  </si>
  <si>
    <t>몽고137000</t>
  </si>
  <si>
    <t>몽고138000</t>
  </si>
  <si>
    <t>몽고139000</t>
  </si>
  <si>
    <t>몽고140000</t>
  </si>
  <si>
    <t>몽고141000</t>
  </si>
  <si>
    <t>몽고142000</t>
  </si>
  <si>
    <t>몽고143000</t>
  </si>
  <si>
    <t>몽고144000</t>
  </si>
  <si>
    <t>몽고145000</t>
  </si>
  <si>
    <t>몽고146000</t>
  </si>
  <si>
    <t>몽고147000</t>
  </si>
  <si>
    <t>몽고148000</t>
  </si>
  <si>
    <t>몽고149000</t>
  </si>
  <si>
    <t>몽고150000</t>
  </si>
  <si>
    <t>몽고151000</t>
  </si>
  <si>
    <t>몽고152000</t>
  </si>
  <si>
    <t>몽고153000</t>
  </si>
  <si>
    <t>몽고154000</t>
  </si>
  <si>
    <t>몽고155000</t>
  </si>
  <si>
    <t>몽고156000</t>
  </si>
  <si>
    <t>몽고157000</t>
  </si>
  <si>
    <t>몽고158000</t>
  </si>
  <si>
    <t>몽고159000</t>
  </si>
  <si>
    <t>몽고160000</t>
  </si>
  <si>
    <t>몽고161000</t>
  </si>
  <si>
    <t>몽고162000</t>
  </si>
  <si>
    <t>몽고163000</t>
  </si>
  <si>
    <t>몽고164000</t>
  </si>
  <si>
    <t>몽고165000</t>
  </si>
  <si>
    <t>몽고166000</t>
  </si>
  <si>
    <t>몽고167000</t>
  </si>
  <si>
    <t>몽고168000</t>
  </si>
  <si>
    <t>몽고169000</t>
  </si>
  <si>
    <t>몽고170000</t>
  </si>
  <si>
    <t>몽고171000</t>
  </si>
  <si>
    <t>몽고172000</t>
  </si>
  <si>
    <t>몽고173000</t>
  </si>
  <si>
    <t>몽고174000</t>
  </si>
  <si>
    <t>몽고175000</t>
  </si>
  <si>
    <t>몽고176000</t>
  </si>
  <si>
    <t>몽고177000</t>
  </si>
  <si>
    <t>몽고178000</t>
  </si>
  <si>
    <t>몽고179000</t>
  </si>
  <si>
    <t>몽고180000</t>
  </si>
  <si>
    <t>몽고181000</t>
  </si>
  <si>
    <t>몽고182000</t>
  </si>
  <si>
    <t>몽고183000</t>
  </si>
  <si>
    <t>몽고184000</t>
  </si>
  <si>
    <t>몽고185000</t>
  </si>
  <si>
    <t>몽고186000</t>
  </si>
  <si>
    <t>몽고187000</t>
  </si>
  <si>
    <t>몽고188000</t>
  </si>
  <si>
    <t>몽고189000</t>
  </si>
  <si>
    <t>몽고190000</t>
  </si>
  <si>
    <t>몽고191000</t>
  </si>
  <si>
    <t>몽고192000</t>
  </si>
  <si>
    <t>몽고193000</t>
  </si>
  <si>
    <t>몽고194000</t>
  </si>
  <si>
    <t>몽고195000</t>
  </si>
  <si>
    <t>몽고196000</t>
  </si>
  <si>
    <t>몽고197000</t>
  </si>
  <si>
    <t>몽고198000</t>
  </si>
  <si>
    <t>몽고199000</t>
  </si>
  <si>
    <t>몽고200000</t>
  </si>
  <si>
    <t>몽고201000</t>
  </si>
  <si>
    <t>몽고202000</t>
  </si>
  <si>
    <t>몽고203000</t>
  </si>
  <si>
    <t>몽고204000</t>
  </si>
  <si>
    <t>몽고205000</t>
  </si>
  <si>
    <t>몽고206000</t>
  </si>
  <si>
    <t>몽고207000</t>
  </si>
  <si>
    <t>몽고208000</t>
  </si>
  <si>
    <t>몽고209000</t>
  </si>
  <si>
    <t>몽고210000</t>
  </si>
  <si>
    <t>몽고211000</t>
  </si>
  <si>
    <t>몽고212000</t>
  </si>
  <si>
    <t>몽고213000</t>
  </si>
  <si>
    <t>몽고214000</t>
  </si>
  <si>
    <t>몽고215000</t>
  </si>
  <si>
    <t>몽고216000</t>
  </si>
  <si>
    <t>몽고217000</t>
  </si>
  <si>
    <t>몽고218000</t>
  </si>
  <si>
    <t>몽고219000</t>
  </si>
  <si>
    <t>몽고220000</t>
  </si>
  <si>
    <t>몽고221000</t>
  </si>
  <si>
    <t>몽고222000</t>
  </si>
  <si>
    <t>몽고223000</t>
  </si>
  <si>
    <t>몽고224000</t>
  </si>
  <si>
    <t>몽고225000</t>
  </si>
  <si>
    <t>몽고226000</t>
  </si>
  <si>
    <t>몽고227000</t>
  </si>
  <si>
    <t>몽고228000</t>
  </si>
  <si>
    <t>몽고229000</t>
  </si>
  <si>
    <t>몽고230000</t>
  </si>
  <si>
    <t>몽고231000</t>
  </si>
  <si>
    <t>몽고232000</t>
  </si>
  <si>
    <t>몽고233000</t>
  </si>
  <si>
    <t>몽고234000</t>
  </si>
  <si>
    <t>몽고235000</t>
  </si>
  <si>
    <t>몽고236000</t>
  </si>
  <si>
    <t>몽고237000</t>
  </si>
  <si>
    <t>몽고238000</t>
  </si>
  <si>
    <t>몽고239000</t>
  </si>
  <si>
    <t>몽고240000</t>
  </si>
  <si>
    <t>몽고241000</t>
  </si>
  <si>
    <t>몽고242000</t>
  </si>
  <si>
    <t>몽고243000</t>
  </si>
  <si>
    <t>몽고244000</t>
  </si>
  <si>
    <t>몽고245000</t>
  </si>
  <si>
    <t>몽고246000</t>
  </si>
  <si>
    <t>몽고247000</t>
  </si>
  <si>
    <t>몽고248000</t>
  </si>
  <si>
    <t>몽고249000</t>
  </si>
  <si>
    <t>몽고250000</t>
  </si>
  <si>
    <t>몽고251000</t>
  </si>
  <si>
    <t>몽고252000</t>
  </si>
  <si>
    <t>몽고253000</t>
  </si>
  <si>
    <t>몽고254000</t>
  </si>
  <si>
    <t>몽고255000</t>
  </si>
  <si>
    <t>몽고256000</t>
  </si>
  <si>
    <t>몽고257000</t>
  </si>
  <si>
    <t>몽고258000</t>
  </si>
  <si>
    <t>몽고259000</t>
  </si>
  <si>
    <t>몽고260000</t>
  </si>
  <si>
    <t>몽고261000</t>
  </si>
  <si>
    <t>몽고262000</t>
  </si>
  <si>
    <t>몽고263000</t>
  </si>
  <si>
    <t>몽고264000</t>
  </si>
  <si>
    <t>몽고265000</t>
  </si>
  <si>
    <t>몽고266000</t>
  </si>
  <si>
    <t>몽고267000</t>
  </si>
  <si>
    <t>몽고268000</t>
  </si>
  <si>
    <t>몽고269000</t>
  </si>
  <si>
    <t>몽고270000</t>
  </si>
  <si>
    <t>페루1000</t>
  </si>
  <si>
    <t>페루3000</t>
  </si>
  <si>
    <t>페루4000</t>
  </si>
  <si>
    <t>페루5000</t>
  </si>
  <si>
    <t>페루7000</t>
  </si>
  <si>
    <t>페루8000</t>
  </si>
  <si>
    <t>페루14000</t>
  </si>
  <si>
    <t>페루18000</t>
  </si>
  <si>
    <t>페루19000</t>
  </si>
  <si>
    <t>페루20000</t>
  </si>
  <si>
    <t>페루21000</t>
  </si>
  <si>
    <t>페루22000</t>
  </si>
  <si>
    <t>페루23000</t>
  </si>
  <si>
    <t>페루24000</t>
  </si>
  <si>
    <t>페루25000</t>
  </si>
  <si>
    <t>페루26000</t>
  </si>
  <si>
    <t>페루27000</t>
  </si>
  <si>
    <t>페루28000</t>
  </si>
  <si>
    <t>페루29000</t>
  </si>
  <si>
    <t>페루30000</t>
  </si>
  <si>
    <t>페루31000</t>
  </si>
  <si>
    <t>페루32000</t>
  </si>
  <si>
    <t>페루33000</t>
  </si>
  <si>
    <t>페루34000</t>
  </si>
  <si>
    <t>페루35000</t>
  </si>
  <si>
    <t>페루36000</t>
  </si>
  <si>
    <t>페루37000</t>
  </si>
  <si>
    <t>페루38000</t>
  </si>
  <si>
    <t>페루39000</t>
  </si>
  <si>
    <t>페루40000</t>
  </si>
  <si>
    <t>페루41000</t>
  </si>
  <si>
    <t>페루42000</t>
  </si>
  <si>
    <t>페루43000</t>
  </si>
  <si>
    <t>페루44000</t>
  </si>
  <si>
    <t>페루45000</t>
  </si>
  <si>
    <t>페루46000</t>
  </si>
  <si>
    <t>페루47000</t>
  </si>
  <si>
    <t>페루48000</t>
  </si>
  <si>
    <t>페루49000</t>
  </si>
  <si>
    <t>페루50000</t>
  </si>
  <si>
    <t>페루51000</t>
  </si>
  <si>
    <t>페루52000</t>
  </si>
  <si>
    <t>페루53000</t>
  </si>
  <si>
    <t>페루54000</t>
  </si>
  <si>
    <t>페루55000</t>
  </si>
  <si>
    <t>페루56000</t>
  </si>
  <si>
    <t>페루57000</t>
  </si>
  <si>
    <t>페루58000</t>
  </si>
  <si>
    <t>페루59000</t>
  </si>
  <si>
    <t>페루60000</t>
  </si>
  <si>
    <t>페루61000</t>
  </si>
  <si>
    <t>페루62000</t>
  </si>
  <si>
    <t>페루63000</t>
  </si>
  <si>
    <t>페루64000</t>
  </si>
  <si>
    <t>페루65000</t>
  </si>
  <si>
    <t>페루66000</t>
  </si>
  <si>
    <t>페루67000</t>
  </si>
  <si>
    <t>페루68000</t>
  </si>
  <si>
    <t>페루69000</t>
  </si>
  <si>
    <t>페루70000</t>
  </si>
  <si>
    <t>페루71000</t>
  </si>
  <si>
    <t>페루72000</t>
  </si>
  <si>
    <t>페루73000</t>
  </si>
  <si>
    <t>페루74000</t>
  </si>
  <si>
    <t>페루75000</t>
  </si>
  <si>
    <t>페루76000</t>
  </si>
  <si>
    <t>페루77000</t>
  </si>
  <si>
    <t>페루78000</t>
  </si>
  <si>
    <t>페루79000</t>
  </si>
  <si>
    <t>페루80000</t>
  </si>
  <si>
    <t>페루81000</t>
  </si>
  <si>
    <t>페루82000</t>
  </si>
  <si>
    <t>페루83000</t>
  </si>
  <si>
    <t>페루84000</t>
  </si>
  <si>
    <t>페루85000</t>
  </si>
  <si>
    <t>페루86000</t>
  </si>
  <si>
    <t>페루87000</t>
  </si>
  <si>
    <t>페루88000</t>
  </si>
  <si>
    <t>페루89000</t>
  </si>
  <si>
    <t>페루90000</t>
  </si>
  <si>
    <t>페루91000</t>
  </si>
  <si>
    <t>페루92000</t>
  </si>
  <si>
    <t>페루93000</t>
  </si>
  <si>
    <t>페루94000</t>
  </si>
  <si>
    <t>페루95000</t>
  </si>
  <si>
    <t>페루96000</t>
  </si>
  <si>
    <t>페루97000</t>
  </si>
  <si>
    <t>페루98000</t>
  </si>
  <si>
    <t>페루99000</t>
  </si>
  <si>
    <t>페루100000</t>
  </si>
  <si>
    <t>페루101000</t>
  </si>
  <si>
    <t>페루102000</t>
  </si>
  <si>
    <t>페루103000</t>
  </si>
  <si>
    <t>페루104000</t>
  </si>
  <si>
    <t>페루105000</t>
  </si>
  <si>
    <t>페루106000</t>
  </si>
  <si>
    <t>페루107000</t>
  </si>
  <si>
    <t>페루108000</t>
  </si>
  <si>
    <t>페루109000</t>
  </si>
  <si>
    <t>페루110000</t>
  </si>
  <si>
    <t>페루111000</t>
  </si>
  <si>
    <t>페루112000</t>
  </si>
  <si>
    <t>페루113000</t>
  </si>
  <si>
    <t>페루114000</t>
  </si>
  <si>
    <t>페루115000</t>
  </si>
  <si>
    <t>페루116000</t>
  </si>
  <si>
    <t>페루117000</t>
  </si>
  <si>
    <t>페루118000</t>
  </si>
  <si>
    <t>페루119000</t>
  </si>
  <si>
    <t>페루120000</t>
  </si>
  <si>
    <t>페루121000</t>
  </si>
  <si>
    <t>페루122000</t>
  </si>
  <si>
    <t>페루123000</t>
  </si>
  <si>
    <t>페루124000</t>
  </si>
  <si>
    <t>페루125000</t>
  </si>
  <si>
    <t>페루126000</t>
  </si>
  <si>
    <t>페루127000</t>
  </si>
  <si>
    <t>페루128000</t>
  </si>
  <si>
    <t>페루129000</t>
  </si>
  <si>
    <t>페루130000</t>
  </si>
  <si>
    <t>페루131000</t>
  </si>
  <si>
    <t>페루132000</t>
  </si>
  <si>
    <t>페루133000</t>
  </si>
  <si>
    <t>페루134000</t>
  </si>
  <si>
    <t>페루135000</t>
  </si>
  <si>
    <t>페루136000</t>
  </si>
  <si>
    <t>페루137000</t>
  </si>
  <si>
    <t>페루138000</t>
  </si>
  <si>
    <t>페루139000</t>
  </si>
  <si>
    <t>페루140000</t>
  </si>
  <si>
    <t>페루141000</t>
  </si>
  <si>
    <t>페루142000</t>
  </si>
  <si>
    <t>페루143000</t>
  </si>
  <si>
    <t>페루144000</t>
  </si>
  <si>
    <t>페루145000</t>
  </si>
  <si>
    <t>페루146000</t>
  </si>
  <si>
    <t>페루147000</t>
  </si>
  <si>
    <t>페루148000</t>
  </si>
  <si>
    <t>페루149000</t>
  </si>
  <si>
    <t>페루150000</t>
  </si>
  <si>
    <t>페루151000</t>
  </si>
  <si>
    <t>페루152000</t>
  </si>
  <si>
    <t>페루153000</t>
  </si>
  <si>
    <t>페루154000</t>
  </si>
  <si>
    <t>페루155000</t>
  </si>
  <si>
    <t>페루156000</t>
  </si>
  <si>
    <t>페루157000</t>
  </si>
  <si>
    <t>페루158000</t>
  </si>
  <si>
    <t>페루159000</t>
  </si>
  <si>
    <t>페루160000</t>
  </si>
  <si>
    <t>페루161000</t>
  </si>
  <si>
    <t>페루162000</t>
  </si>
  <si>
    <t>페루163000</t>
  </si>
  <si>
    <t>페루164000</t>
  </si>
  <si>
    <t>페루165000</t>
  </si>
  <si>
    <t>페루166000</t>
  </si>
  <si>
    <t>페루167000</t>
  </si>
  <si>
    <t>페루168000</t>
  </si>
  <si>
    <t>페루169000</t>
  </si>
  <si>
    <t>페루170000</t>
  </si>
  <si>
    <t>페루171000</t>
  </si>
  <si>
    <t>페루172000</t>
  </si>
  <si>
    <t>페루173000</t>
  </si>
  <si>
    <t>페루174000</t>
  </si>
  <si>
    <t>페루175000</t>
  </si>
  <si>
    <t>페루176000</t>
  </si>
  <si>
    <t>페루177000</t>
  </si>
  <si>
    <t>페루178000</t>
  </si>
  <si>
    <t>페루179000</t>
  </si>
  <si>
    <t>페루180000</t>
  </si>
  <si>
    <t>페루181000</t>
  </si>
  <si>
    <t>페루182000</t>
  </si>
  <si>
    <t>페루183000</t>
  </si>
  <si>
    <t>페루184000</t>
  </si>
  <si>
    <t>페루185000</t>
  </si>
  <si>
    <t>페루186000</t>
  </si>
  <si>
    <t>페루187000</t>
  </si>
  <si>
    <t>페루188000</t>
  </si>
  <si>
    <t>페루189000</t>
  </si>
  <si>
    <t>페루190000</t>
  </si>
  <si>
    <t>페루191000</t>
  </si>
  <si>
    <t>페루192000</t>
  </si>
  <si>
    <t>페루193000</t>
  </si>
  <si>
    <t>페루194000</t>
  </si>
  <si>
    <t>페루195000</t>
  </si>
  <si>
    <t>페루196000</t>
  </si>
  <si>
    <t>페루197000</t>
  </si>
  <si>
    <t>페루198000</t>
  </si>
  <si>
    <t>페루199000</t>
  </si>
  <si>
    <t>페루200000</t>
  </si>
  <si>
    <t>페루201000</t>
  </si>
  <si>
    <t>페루202000</t>
  </si>
  <si>
    <t>페루203000</t>
  </si>
  <si>
    <t>페루204000</t>
  </si>
  <si>
    <t>페루205000</t>
  </si>
  <si>
    <t>페루206000</t>
  </si>
  <si>
    <t>페루207000</t>
  </si>
  <si>
    <t>페루208000</t>
  </si>
  <si>
    <t>페루209000</t>
  </si>
  <si>
    <t>페루210000</t>
  </si>
  <si>
    <t>페루211000</t>
  </si>
  <si>
    <t>페루212000</t>
  </si>
  <si>
    <t>페루213000</t>
  </si>
  <si>
    <t>페루214000</t>
  </si>
  <si>
    <t>페루215000</t>
  </si>
  <si>
    <t>페루216000</t>
  </si>
  <si>
    <t>페루217000</t>
  </si>
  <si>
    <t>페루218000</t>
  </si>
  <si>
    <t>페루219000</t>
  </si>
  <si>
    <t>페루220000</t>
  </si>
  <si>
    <t>페루221000</t>
  </si>
  <si>
    <t>페루222000</t>
  </si>
  <si>
    <t>페루223000</t>
  </si>
  <si>
    <t>페루224000</t>
  </si>
  <si>
    <t>페루225000</t>
  </si>
  <si>
    <t>페루226000</t>
  </si>
  <si>
    <t>페루227000</t>
  </si>
  <si>
    <t>페루228000</t>
  </si>
  <si>
    <t>페루229000</t>
  </si>
  <si>
    <t>페루230000</t>
  </si>
  <si>
    <t>페루231000</t>
  </si>
  <si>
    <t>페루232000</t>
  </si>
  <si>
    <t>페루233000</t>
  </si>
  <si>
    <t>페루234000</t>
  </si>
  <si>
    <t>페루235000</t>
  </si>
  <si>
    <t>페루236000</t>
  </si>
  <si>
    <t>페루237000</t>
  </si>
  <si>
    <t>페루238000</t>
  </si>
  <si>
    <t>페루239000</t>
  </si>
  <si>
    <t>페루240000</t>
  </si>
  <si>
    <t>페루241000</t>
  </si>
  <si>
    <t>페루242000</t>
  </si>
  <si>
    <t>스리랑카1000</t>
  </si>
  <si>
    <t>스리랑카2000</t>
  </si>
  <si>
    <t>스리랑카3000</t>
  </si>
  <si>
    <t>스리랑카4000</t>
  </si>
  <si>
    <t>스리랑카5000</t>
  </si>
  <si>
    <t>스리랑카6000</t>
  </si>
  <si>
    <t>스리랑카7000</t>
  </si>
  <si>
    <t>스리랑카8000</t>
  </si>
  <si>
    <t>스리랑카9000</t>
  </si>
  <si>
    <t>스리랑카10000</t>
  </si>
  <si>
    <t>스리랑카11000</t>
  </si>
  <si>
    <t>스리랑카12000</t>
  </si>
  <si>
    <t>스리랑카13000</t>
  </si>
  <si>
    <t>스리랑카14000</t>
  </si>
  <si>
    <t>스리랑카15000</t>
  </si>
  <si>
    <t>스리랑카16000</t>
  </si>
  <si>
    <t>스리랑카17000</t>
  </si>
  <si>
    <t>스리랑카18000</t>
  </si>
  <si>
    <t>스리랑카19000</t>
  </si>
  <si>
    <t>스리랑카20000</t>
  </si>
  <si>
    <t>스리랑카21000</t>
  </si>
  <si>
    <t>스리랑카22000</t>
  </si>
  <si>
    <t>스리랑카23000</t>
  </si>
  <si>
    <t>스리랑카24000</t>
  </si>
  <si>
    <t>스리랑카25000</t>
  </si>
  <si>
    <t>스리랑카26000</t>
  </si>
  <si>
    <t>스리랑카27000</t>
  </si>
  <si>
    <t>스리랑카28000</t>
  </si>
  <si>
    <t>스리랑카29000</t>
  </si>
  <si>
    <t>스리랑카30000</t>
  </si>
  <si>
    <t>스리랑카31000</t>
  </si>
  <si>
    <t>스리랑카32000</t>
  </si>
  <si>
    <t>스리랑카33000</t>
  </si>
  <si>
    <t>스리랑카34000</t>
  </si>
  <si>
    <t>스리랑카35000</t>
  </si>
  <si>
    <t>스리랑카36000</t>
  </si>
  <si>
    <t>스리랑카37000</t>
  </si>
  <si>
    <t>스리랑카38000</t>
  </si>
  <si>
    <t>스리랑카39000</t>
  </si>
  <si>
    <t>스리랑카40000</t>
  </si>
  <si>
    <t>스리랑카41000</t>
  </si>
  <si>
    <t>스리랑카42000</t>
  </si>
  <si>
    <t>스리랑카43000</t>
  </si>
  <si>
    <t>스리랑카44000</t>
  </si>
  <si>
    <t>스리랑카45000</t>
  </si>
  <si>
    <t>스리랑카46000</t>
  </si>
  <si>
    <t>스리랑카47000</t>
  </si>
  <si>
    <t>스리랑카48000</t>
  </si>
  <si>
    <t>스리랑카49000</t>
  </si>
  <si>
    <t>스리랑카50000</t>
  </si>
  <si>
    <t>스리랑카51000</t>
  </si>
  <si>
    <t>스리랑카52000</t>
  </si>
  <si>
    <t>스리랑카53000</t>
  </si>
  <si>
    <t>스리랑카54000</t>
  </si>
  <si>
    <t>스리랑카55000</t>
  </si>
  <si>
    <t>스리랑카56000</t>
  </si>
  <si>
    <t>스리랑카57000</t>
  </si>
  <si>
    <t>스리랑카58000</t>
  </si>
  <si>
    <t>스리랑카59000</t>
  </si>
  <si>
    <t>스리랑카60000</t>
  </si>
  <si>
    <t>스리랑카61000</t>
  </si>
  <si>
    <t>스리랑카62000</t>
  </si>
  <si>
    <t>스리랑카63000</t>
  </si>
  <si>
    <t>스리랑카64000</t>
  </si>
  <si>
    <t>스리랑카65000</t>
  </si>
  <si>
    <t>스리랑카66000</t>
  </si>
  <si>
    <t>스리랑카67000</t>
  </si>
  <si>
    <t>스리랑카68000</t>
  </si>
  <si>
    <t>스리랑카69000</t>
  </si>
  <si>
    <t>스리랑카70000</t>
  </si>
  <si>
    <t>스리랑카71000</t>
  </si>
  <si>
    <t>스리랑카72000</t>
  </si>
  <si>
    <t>스리랑카73000</t>
  </si>
  <si>
    <t>스리랑카74000</t>
  </si>
  <si>
    <t>스리랑카75000</t>
  </si>
  <si>
    <t>스리랑카76000</t>
  </si>
  <si>
    <t>스리랑카77000</t>
  </si>
  <si>
    <t>스리랑카78000</t>
  </si>
  <si>
    <t>스리랑카79000</t>
  </si>
  <si>
    <t>스리랑카80000</t>
  </si>
  <si>
    <t>스리랑카81000</t>
  </si>
  <si>
    <t>스리랑카82000</t>
  </si>
  <si>
    <t>스리랑카83000</t>
  </si>
  <si>
    <t>스리랑카84000</t>
  </si>
  <si>
    <t>스리랑카85000</t>
  </si>
  <si>
    <t>스리랑카86000</t>
  </si>
  <si>
    <t>스리랑카87000</t>
  </si>
  <si>
    <t>스리랑카88000</t>
  </si>
  <si>
    <t>스리랑카89000</t>
  </si>
  <si>
    <t>스리랑카90000</t>
  </si>
  <si>
    <t>스리랑카91000</t>
  </si>
  <si>
    <t>스리랑카92000</t>
  </si>
  <si>
    <t>스리랑카93000</t>
  </si>
  <si>
    <t>스리랑카94000</t>
  </si>
  <si>
    <t>스리랑카95000</t>
  </si>
  <si>
    <t>스리랑카96000</t>
  </si>
  <si>
    <t>스리랑카97000</t>
  </si>
  <si>
    <t>스리랑카98000</t>
  </si>
  <si>
    <t>스리랑카99000</t>
  </si>
  <si>
    <t>스리랑카100000</t>
  </si>
  <si>
    <t>스리랑카101000</t>
  </si>
  <si>
    <t>스리랑카102000</t>
  </si>
  <si>
    <t>스리랑카103000</t>
  </si>
  <si>
    <t>스리랑카104000</t>
  </si>
  <si>
    <t>스리랑카105000</t>
  </si>
  <si>
    <t>스리랑카106000</t>
  </si>
  <si>
    <t>스리랑카107000</t>
  </si>
  <si>
    <t>스리랑카108000</t>
  </si>
  <si>
    <t>스리랑카109000</t>
  </si>
  <si>
    <t>스리랑카110000</t>
  </si>
  <si>
    <t>스리랑카111000</t>
  </si>
  <si>
    <t>스리랑카112000</t>
  </si>
  <si>
    <t>스리랑카113000</t>
  </si>
  <si>
    <t>스리랑카114000</t>
  </si>
  <si>
    <t>스리랑카115000</t>
  </si>
  <si>
    <t>스리랑카116000</t>
  </si>
  <si>
    <t>스리랑카117000</t>
  </si>
  <si>
    <t>스리랑카118000</t>
  </si>
  <si>
    <t>스리랑카119000</t>
  </si>
  <si>
    <t>스리랑카120000</t>
  </si>
  <si>
    <t>스리랑카121000</t>
  </si>
  <si>
    <t>스리랑카122000</t>
  </si>
  <si>
    <t>스리랑카123000</t>
  </si>
  <si>
    <t>스리랑카124000</t>
  </si>
  <si>
    <t>스리랑카125000</t>
  </si>
  <si>
    <t>스리랑카126000</t>
  </si>
  <si>
    <t>스리랑카127000</t>
  </si>
  <si>
    <t>스리랑카128000</t>
  </si>
  <si>
    <t>스리랑카129000</t>
  </si>
  <si>
    <t>스리랑카130000</t>
  </si>
  <si>
    <t>스리랑카131000</t>
  </si>
  <si>
    <t>스리랑카132000</t>
  </si>
  <si>
    <t>스리랑카133000</t>
  </si>
  <si>
    <t>스리랑카134000</t>
  </si>
  <si>
    <t>스리랑카135000</t>
  </si>
  <si>
    <t>스리랑카136000</t>
  </si>
  <si>
    <t>스리랑카137000</t>
  </si>
  <si>
    <t>스리랑카138000</t>
  </si>
  <si>
    <t>스리랑카139000</t>
  </si>
  <si>
    <t>스리랑카140000</t>
  </si>
  <si>
    <t>스리랑카141000</t>
  </si>
  <si>
    <t>스리랑카142000</t>
  </si>
  <si>
    <t>스리랑카143000</t>
  </si>
  <si>
    <t>스리랑카144000</t>
  </si>
  <si>
    <t>스리랑카145000</t>
  </si>
  <si>
    <t>스리랑카146000</t>
  </si>
  <si>
    <t>스리랑카147000</t>
  </si>
  <si>
    <t>스리랑카148000</t>
  </si>
  <si>
    <t>스리랑카149000</t>
  </si>
  <si>
    <t>스리랑카150000</t>
  </si>
  <si>
    <t>스리랑카151000</t>
  </si>
  <si>
    <t>스리랑카152000</t>
  </si>
  <si>
    <t>스리랑카153000</t>
  </si>
  <si>
    <t>스리랑카154000</t>
  </si>
  <si>
    <t>스리랑카155000</t>
  </si>
  <si>
    <t>스리랑카156000</t>
  </si>
  <si>
    <t>스리랑카157000</t>
  </si>
  <si>
    <t>스리랑카158000</t>
  </si>
  <si>
    <t>스리랑카159000</t>
  </si>
  <si>
    <t>스리랑카160000</t>
  </si>
  <si>
    <t>스리랑카161000</t>
  </si>
  <si>
    <t>스리랑카162000</t>
  </si>
  <si>
    <t>스리랑카163000</t>
  </si>
  <si>
    <t>스리랑카164000</t>
  </si>
  <si>
    <t>스리랑카165000</t>
  </si>
  <si>
    <t>스리랑카166000</t>
  </si>
  <si>
    <t>스리랑카167000</t>
  </si>
  <si>
    <t>스리랑카168000</t>
  </si>
  <si>
    <t>스리랑카169000</t>
  </si>
  <si>
    <t>스리랑카170000</t>
  </si>
  <si>
    <t>스리랑카171000</t>
  </si>
  <si>
    <t>스리랑카172000</t>
  </si>
  <si>
    <t>스리랑카173000</t>
  </si>
  <si>
    <t>스리랑카174000</t>
  </si>
  <si>
    <t>스리랑카175000</t>
  </si>
  <si>
    <t>스리랑카176000</t>
  </si>
  <si>
    <t>스리랑카177000</t>
  </si>
  <si>
    <t>스리랑카178000</t>
  </si>
  <si>
    <t>스리랑카179000</t>
  </si>
  <si>
    <t>스리랑카180000</t>
  </si>
  <si>
    <t>스리랑카181000</t>
  </si>
  <si>
    <t>스리랑카182000</t>
  </si>
  <si>
    <t>스리랑카183000</t>
  </si>
  <si>
    <t>스리랑카184000</t>
  </si>
  <si>
    <t>스리랑카185000</t>
  </si>
  <si>
    <t>스리랑카186000</t>
  </si>
  <si>
    <t>스리랑카187000</t>
  </si>
  <si>
    <t>스리랑카188000</t>
  </si>
  <si>
    <t>스리랑카189000</t>
  </si>
  <si>
    <t>스리랑카190000</t>
  </si>
  <si>
    <t>중거리 : 베트남,중국,미얀마,태국,캄보디아,필리핀,인도네시아</t>
    <phoneticPr fontId="3" type="noConversion"/>
  </si>
  <si>
    <t>볼리비아301000</t>
  </si>
  <si>
    <t>볼리비아302000</t>
  </si>
  <si>
    <t>볼리비아303000</t>
  </si>
  <si>
    <t>볼리비아304000</t>
  </si>
  <si>
    <t>볼리비아305000</t>
  </si>
  <si>
    <t>볼리비아306000</t>
  </si>
  <si>
    <t>볼리비아307000</t>
  </si>
  <si>
    <t>볼리비아308000</t>
  </si>
  <si>
    <t>볼리비아309000</t>
  </si>
  <si>
    <t>볼리비아310000</t>
  </si>
  <si>
    <t>볼리비아311000</t>
  </si>
  <si>
    <t>볼리비아312000</t>
  </si>
  <si>
    <t>볼리비아313000</t>
  </si>
  <si>
    <t>볼리비아314000</t>
  </si>
  <si>
    <t>볼리비아315000</t>
  </si>
  <si>
    <t>볼리비아316000</t>
  </si>
  <si>
    <t>볼리비아317000</t>
  </si>
  <si>
    <t>볼리비아318000</t>
  </si>
  <si>
    <t>이성원</t>
  </si>
  <si>
    <t>HJ글로벌로지스틱</t>
  </si>
  <si>
    <t>이트너스 글로벌사업부 몰사업팀</t>
    <phoneticPr fontId="3" type="noConversion"/>
  </si>
  <si>
    <t>이트너스특송</t>
  </si>
  <si>
    <t>HJ글로벌로지스틱</t>
    <phoneticPr fontId="3" type="noConversion"/>
  </si>
  <si>
    <t>주문번호</t>
    <phoneticPr fontId="3" type="noConversion"/>
  </si>
  <si>
    <t>냉장</t>
  </si>
  <si>
    <t>두라로지스틱스</t>
  </si>
  <si>
    <t>국가무게</t>
    <phoneticPr fontId="3" type="noConversion"/>
  </si>
  <si>
    <t>코바로지스틱스</t>
    <phoneticPr fontId="3" type="noConversion"/>
  </si>
  <si>
    <t>두라로지스틱스</t>
    <phoneticPr fontId="3" type="noConversion"/>
  </si>
  <si>
    <t>장거리 : 브라질,칠레,인도,터키,파키스탄,나이지리아,가나,케냐,콩고민주공화국,콜롬비아,방글라데시,잠비아,모리셔스, 모잠비크,스리랑카, 사우디아라비아, 라트비아, 루마니아, 이란</t>
    <phoneticPr fontId="3" type="noConversion"/>
  </si>
  <si>
    <t>HJ글로벌로지스틱</t>
    <phoneticPr fontId="3" type="noConversion"/>
  </si>
  <si>
    <t>DNI,HJ</t>
    <phoneticPr fontId="3" type="noConversion"/>
  </si>
  <si>
    <t>코바로지스틱스</t>
    <phoneticPr fontId="3" type="noConversion"/>
  </si>
  <si>
    <t>두라로지스틱스</t>
    <phoneticPr fontId="3" type="noConversion"/>
  </si>
  <si>
    <t>DHL</t>
  </si>
  <si>
    <t>광야 매실청970ml</t>
  </si>
  <si>
    <t>농심 새우깡90g</t>
  </si>
  <si>
    <t>농심짜파게티(멀티5입)</t>
  </si>
  <si>
    <t>비비고 갈비탕400g*2</t>
  </si>
  <si>
    <t>삼색천하 오징어70g</t>
  </si>
  <si>
    <t>전기구이 꾼 쥐포43g이상</t>
  </si>
  <si>
    <t>진라면*순한맛(멀티5입)</t>
  </si>
  <si>
    <t>참깨라면 멀티 4입</t>
  </si>
  <si>
    <t>동원 양반김치캔160g*3</t>
  </si>
  <si>
    <t>백설찹쌀호떡믹스400g</t>
  </si>
  <si>
    <t>비비고 사골곰탕500g*2</t>
  </si>
  <si>
    <t>세탁망 겉옷전용 55cm*55cm</t>
  </si>
  <si>
    <t>세탁망 속옷전용 37cm*42cm</t>
  </si>
  <si>
    <t>스팸 마일드 300g*3</t>
  </si>
  <si>
    <t>햇반200g*4개입</t>
  </si>
  <si>
    <t>농심 육개장사발면86g*6입</t>
  </si>
  <si>
    <t>성경 삼각김밥용김 (20매)</t>
  </si>
  <si>
    <t>오뚜기 진짬뽕(멀티4입)</t>
  </si>
  <si>
    <t>젤리스트로우482g(25입)</t>
  </si>
  <si>
    <t>태화고무장갑 M(중선밴)</t>
  </si>
  <si>
    <t>해태 에이스364g</t>
  </si>
  <si>
    <t>농심 포스틱 84g</t>
  </si>
  <si>
    <t>농심)튀김우동소컵62g*6입</t>
  </si>
  <si>
    <t>동원 DHA참치100g*5</t>
  </si>
  <si>
    <t>스위트웰 통단팥850g</t>
  </si>
  <si>
    <t>오리온 오감자 감자그라탕50g</t>
  </si>
  <si>
    <t>진라면*매운맛(멀티5입)</t>
  </si>
  <si>
    <t>포키 오리지날46g</t>
  </si>
  <si>
    <t>한성 가쓰오우동232.5g*3</t>
  </si>
  <si>
    <t>3분짜장200g</t>
  </si>
  <si>
    <t xml:space="preserve">고구마맛 쫀디기150g </t>
  </si>
  <si>
    <t>옛날당면500g</t>
  </si>
  <si>
    <t>오리온 고래밥46g</t>
  </si>
  <si>
    <t>화이트탐폰 레귤러8입</t>
  </si>
  <si>
    <t>선봉 양평 해장국 600g*3</t>
  </si>
  <si>
    <t>농심 안성탕면(멀티5입)</t>
  </si>
  <si>
    <t>농심 오징어짬뽕(멀티5입)</t>
  </si>
  <si>
    <t>바삭고소부침가루1Kg</t>
  </si>
  <si>
    <t>백설 올리고당1.2kg</t>
  </si>
  <si>
    <t>뿌셔뿌셔(바베큐맛)</t>
  </si>
  <si>
    <t>샘표 바지락칼국수 111g</t>
  </si>
  <si>
    <t>진공 21곡혼합곡1kg</t>
  </si>
  <si>
    <t>진공 찰보리1kg</t>
  </si>
  <si>
    <t>청수물냉면720g</t>
  </si>
  <si>
    <t>청정원 순창쌈장 P500g</t>
  </si>
  <si>
    <t>초록원 유기농 꿀유자차1kg</t>
  </si>
  <si>
    <t>컵누들 매콤한맛 37.8g*6입</t>
  </si>
  <si>
    <t>종가반상 사골선지해장국450g*2</t>
  </si>
  <si>
    <t>반해요 마늘쫑무침60g*5</t>
  </si>
  <si>
    <t>반해요 우엉채볶음60g*5</t>
  </si>
  <si>
    <t>비비고차돌육개장500g*2</t>
  </si>
  <si>
    <t>빠삭빠삭 꾸이꾼23g*5</t>
  </si>
  <si>
    <t>청정원 맛선생 청정소고기120g</t>
  </si>
  <si>
    <t>순작 우리아이결명자차160g</t>
  </si>
  <si>
    <t>청정원)햇살담은조림간장840ml</t>
  </si>
  <si>
    <t>핫케익가루 1KG</t>
  </si>
  <si>
    <t>100%국산감자전분400g</t>
  </si>
  <si>
    <t>녹두빈대떡가루400g</t>
  </si>
  <si>
    <t>미떼 핫초코(오리지날) 10T</t>
  </si>
  <si>
    <t>반해요 양념깻잎80g*5</t>
  </si>
  <si>
    <t>청은 들깨가루 200g(탕용)</t>
  </si>
  <si>
    <t>동서 보리차150g</t>
  </si>
  <si>
    <t xml:space="preserve">레모나 생유산균9C 2g*50포 </t>
  </si>
  <si>
    <t>오뚜기 크림스프80g</t>
  </si>
  <si>
    <t>비비고 누룽지 닭백숙죽 280g</t>
  </si>
  <si>
    <t>비비고 소고기죽280g</t>
  </si>
  <si>
    <t>비비고 전복죽280g</t>
  </si>
  <si>
    <t>독도무역 명이(산마늘)175g*3</t>
  </si>
  <si>
    <t>뿌셔뿌셔(불고기)</t>
  </si>
  <si>
    <t>팔도 왕뚜껑110g*18입</t>
  </si>
  <si>
    <t>반해요 파래무침60g*5</t>
  </si>
  <si>
    <t>신라면 작은컵(6입)</t>
  </si>
  <si>
    <t>옛날조청쌀엿1.2kg</t>
  </si>
  <si>
    <t>오뚜기 2배사과식초500ml</t>
  </si>
  <si>
    <t>오뚜기 양조식초500ml</t>
  </si>
  <si>
    <t>유동 순살왕꼬막280g*2</t>
  </si>
  <si>
    <t>유동자연산골뱅이 140g*4</t>
  </si>
  <si>
    <t>진공 찹쌀1kg</t>
  </si>
  <si>
    <t>편한육수 4g*30정(매콤)</t>
  </si>
  <si>
    <t>꽃게랑 오리지널70g</t>
  </si>
  <si>
    <t>마미손1회용장갑50매</t>
  </si>
  <si>
    <t>백설 맛소금250g</t>
  </si>
  <si>
    <t>3분카레200g(순한맛)</t>
  </si>
  <si>
    <t>동원 상상육포 오리지널 50g</t>
  </si>
  <si>
    <t>뻥이요 오리지날 140g</t>
  </si>
  <si>
    <t>진공 찰현미1kg</t>
  </si>
  <si>
    <t>호두 아몬드 율무차 40T</t>
  </si>
  <si>
    <t>오뚜기 간편 미역국 9.5g (컵국)</t>
  </si>
  <si>
    <t>오뚜기 통 단팥죽285g*2</t>
  </si>
  <si>
    <t>백설 햇당면 500g</t>
  </si>
  <si>
    <t>건미역줄기 100g</t>
  </si>
  <si>
    <t>반해요 고춧잎무침80g*5</t>
  </si>
  <si>
    <t>크린센스 장갑 50매</t>
  </si>
  <si>
    <t>하루30g 검은콩 선식300g(30g*10입)</t>
  </si>
  <si>
    <t>청정원)직화짜장80g</t>
  </si>
  <si>
    <t>크린 이중지퍼백 18cm*20</t>
  </si>
  <si>
    <t>김도둑 누룽지1kg</t>
  </si>
  <si>
    <t>매직크리너 1입</t>
  </si>
  <si>
    <t>무궁화 표백 세탁비누 230g</t>
  </si>
  <si>
    <t>바이오채칼2</t>
  </si>
  <si>
    <t>전전후별미 건멸치15g(고추장10g)</t>
  </si>
  <si>
    <t>코멕스 고무장갑 오른손 (중)</t>
  </si>
  <si>
    <t>농심 감튀 어니언맛 120g</t>
  </si>
  <si>
    <t>유니랩20cm*50m</t>
  </si>
  <si>
    <t>대일밴드Q 일반형8매</t>
  </si>
  <si>
    <t xml:space="preserve">신신파프(Hot) </t>
  </si>
  <si>
    <t>청정원 초고추장 1kg</t>
  </si>
  <si>
    <t>김도둑 누룽지110g</t>
  </si>
  <si>
    <t>옛날납작당면400g</t>
  </si>
  <si>
    <t>진진짜라멀티4입</t>
  </si>
  <si>
    <t>청수비빔냉면720g</t>
  </si>
  <si>
    <t>뽀로로 사과맛 235ml(24입)</t>
  </si>
  <si>
    <t>3M 테이프클리너 리필 (대형)</t>
  </si>
  <si>
    <t>뽀로로 어린이용 크린장갑30매</t>
  </si>
  <si>
    <t>동양크린 위생수저 10입</t>
  </si>
  <si>
    <t>코바로지스틱스</t>
  </si>
  <si>
    <t>네덜란드1000</t>
  </si>
  <si>
    <t>네덜란드2000</t>
  </si>
  <si>
    <t>네덜란드3000</t>
  </si>
  <si>
    <t>네덜란드4000</t>
  </si>
  <si>
    <t>네덜란드5000</t>
  </si>
  <si>
    <t>네덜란드6000</t>
  </si>
  <si>
    <t>네덜란드7000</t>
  </si>
  <si>
    <t>네덜란드8000</t>
  </si>
  <si>
    <t>네덜란드9000</t>
  </si>
  <si>
    <t>네덜란드10000</t>
  </si>
  <si>
    <t>네덜란드11000</t>
  </si>
  <si>
    <t>네덜란드12000</t>
  </si>
  <si>
    <t>네덜란드13000</t>
  </si>
  <si>
    <t>네덜란드14000</t>
  </si>
  <si>
    <t>네덜란드15000</t>
  </si>
  <si>
    <t>네덜란드16000</t>
  </si>
  <si>
    <t>네덜란드17000</t>
  </si>
  <si>
    <t>네덜란드18000</t>
  </si>
  <si>
    <t>네덜란드19000</t>
  </si>
  <si>
    <t>네덜란드20000</t>
  </si>
  <si>
    <t>네덜란드21000</t>
  </si>
  <si>
    <t>네덜란드22000</t>
  </si>
  <si>
    <t>네덜란드23000</t>
  </si>
  <si>
    <t>네덜란드24000</t>
  </si>
  <si>
    <t>네덜란드25000</t>
  </si>
  <si>
    <t>네덜란드26000</t>
  </si>
  <si>
    <t>네덜란드27000</t>
  </si>
  <si>
    <t>네덜란드28000</t>
  </si>
  <si>
    <t>네덜란드29000</t>
  </si>
  <si>
    <t>네덜란드30000</t>
  </si>
  <si>
    <t>네덜란드31000</t>
  </si>
  <si>
    <t>네덜란드32000</t>
  </si>
  <si>
    <t>네덜란드33000</t>
  </si>
  <si>
    <t>네덜란드34000</t>
  </si>
  <si>
    <t>네덜란드35000</t>
  </si>
  <si>
    <t>네덜란드36000</t>
  </si>
  <si>
    <t>네덜란드37000</t>
  </si>
  <si>
    <t>네덜란드38000</t>
  </si>
  <si>
    <t>네덜란드39000</t>
  </si>
  <si>
    <t>네덜란드40000</t>
  </si>
  <si>
    <t>네덜란드41000</t>
  </si>
  <si>
    <t>네덜란드42000</t>
  </si>
  <si>
    <t>네덜란드43000</t>
  </si>
  <si>
    <t>네덜란드44000</t>
  </si>
  <si>
    <t>네덜란드45000</t>
  </si>
  <si>
    <t>네덜란드46000</t>
  </si>
  <si>
    <t>네덜란드47000</t>
  </si>
  <si>
    <t>네덜란드48000</t>
  </si>
  <si>
    <t>네덜란드49000</t>
  </si>
  <si>
    <t>네덜란드50000</t>
  </si>
  <si>
    <t>네덜란드51000</t>
  </si>
  <si>
    <t>네덜란드52000</t>
  </si>
  <si>
    <t>네덜란드53000</t>
  </si>
  <si>
    <t>네덜란드54000</t>
  </si>
  <si>
    <t>네덜란드55000</t>
  </si>
  <si>
    <t>네덜란드56000</t>
  </si>
  <si>
    <t>네덜란드57000</t>
  </si>
  <si>
    <t>네덜란드58000</t>
  </si>
  <si>
    <t>네덜란드59000</t>
  </si>
  <si>
    <t>네덜란드60000</t>
  </si>
  <si>
    <t>네덜란드61000</t>
  </si>
  <si>
    <t>네덜란드62000</t>
  </si>
  <si>
    <t>네덜란드63000</t>
  </si>
  <si>
    <t>네덜란드64000</t>
  </si>
  <si>
    <t>네덜란드65000</t>
  </si>
  <si>
    <t>네덜란드66000</t>
  </si>
  <si>
    <t>네덜란드67000</t>
  </si>
  <si>
    <t>네덜란드68000</t>
  </si>
  <si>
    <t>네덜란드69000</t>
  </si>
  <si>
    <t>네덜란드70000</t>
  </si>
  <si>
    <t>네덜란드71000</t>
  </si>
  <si>
    <t>네덜란드72000</t>
  </si>
  <si>
    <t>네덜란드73000</t>
  </si>
  <si>
    <t>네덜란드74000</t>
  </si>
  <si>
    <t>네덜란드75000</t>
  </si>
  <si>
    <t>네덜란드76000</t>
  </si>
  <si>
    <t>네덜란드77000</t>
  </si>
  <si>
    <t>네덜란드78000</t>
  </si>
  <si>
    <t>네덜란드79000</t>
  </si>
  <si>
    <t>네덜란드80000</t>
  </si>
  <si>
    <t>네덜란드81000</t>
  </si>
  <si>
    <t>네덜란드82000</t>
  </si>
  <si>
    <t>네덜란드83000</t>
  </si>
  <si>
    <t>네덜란드84000</t>
  </si>
  <si>
    <t>네덜란드85000</t>
  </si>
  <si>
    <t>네덜란드86000</t>
  </si>
  <si>
    <t>네덜란드87000</t>
  </si>
  <si>
    <t>네덜란드88000</t>
  </si>
  <si>
    <t>네덜란드89000</t>
  </si>
  <si>
    <t>네덜란드90000</t>
  </si>
  <si>
    <t>네덜란드91000</t>
  </si>
  <si>
    <t>네덜란드92000</t>
  </si>
  <si>
    <t>네덜란드93000</t>
  </si>
  <si>
    <t>네덜란드94000</t>
  </si>
  <si>
    <t>네덜란드95000</t>
  </si>
  <si>
    <t>네덜란드96000</t>
  </si>
  <si>
    <t>네덜란드97000</t>
  </si>
  <si>
    <t>네덜란드98000</t>
  </si>
  <si>
    <t>네덜란드99000</t>
  </si>
  <si>
    <t>네덜란드100000</t>
  </si>
  <si>
    <t>헝가리1000</t>
  </si>
  <si>
    <t>헝가리2000</t>
  </si>
  <si>
    <t>헝가리3000</t>
  </si>
  <si>
    <t>헝가리4000</t>
  </si>
  <si>
    <t>헝가리5000</t>
  </si>
  <si>
    <t>헝가리6000</t>
  </si>
  <si>
    <t>헝가리7000</t>
  </si>
  <si>
    <t>헝가리8000</t>
  </si>
  <si>
    <t>헝가리9000</t>
  </si>
  <si>
    <t>헝가리10000</t>
  </si>
  <si>
    <t>헝가리11000</t>
  </si>
  <si>
    <t>헝가리12000</t>
  </si>
  <si>
    <t>헝가리13000</t>
  </si>
  <si>
    <t>헝가리14000</t>
  </si>
  <si>
    <t>헝가리15000</t>
  </si>
  <si>
    <t>헝가리16000</t>
  </si>
  <si>
    <t>헝가리17000</t>
  </si>
  <si>
    <t>헝가리18000</t>
  </si>
  <si>
    <t>헝가리19000</t>
  </si>
  <si>
    <t>헝가리20000</t>
  </si>
  <si>
    <t>헝가리21000</t>
  </si>
  <si>
    <t>헝가리22000</t>
  </si>
  <si>
    <t>헝가리23000</t>
  </si>
  <si>
    <t>헝가리24000</t>
  </si>
  <si>
    <t>헝가리25000</t>
  </si>
  <si>
    <t>헝가리26000</t>
  </si>
  <si>
    <t>헝가리27000</t>
  </si>
  <si>
    <t>헝가리28000</t>
  </si>
  <si>
    <t>헝가리29000</t>
  </si>
  <si>
    <t>헝가리30000</t>
  </si>
  <si>
    <t>헝가리31000</t>
  </si>
  <si>
    <t>헝가리32000</t>
  </si>
  <si>
    <t>헝가리33000</t>
  </si>
  <si>
    <t>헝가리34000</t>
  </si>
  <si>
    <t>헝가리35000</t>
  </si>
  <si>
    <t>헝가리36000</t>
  </si>
  <si>
    <t>헝가리37000</t>
  </si>
  <si>
    <t>헝가리38000</t>
  </si>
  <si>
    <t>헝가리39000</t>
  </si>
  <si>
    <t>헝가리40000</t>
  </si>
  <si>
    <t>헝가리41000</t>
  </si>
  <si>
    <t>헝가리42000</t>
  </si>
  <si>
    <t>헝가리43000</t>
  </si>
  <si>
    <t>헝가리44000</t>
  </si>
  <si>
    <t>헝가리45000</t>
  </si>
  <si>
    <t>헝가리46000</t>
  </si>
  <si>
    <t>헝가리47000</t>
  </si>
  <si>
    <t>헝가리48000</t>
  </si>
  <si>
    <t>헝가리49000</t>
  </si>
  <si>
    <t>헝가리50000</t>
  </si>
  <si>
    <t>헝가리51000</t>
  </si>
  <si>
    <t>헝가리52000</t>
  </si>
  <si>
    <t>헝가리53000</t>
  </si>
  <si>
    <t>헝가리54000</t>
  </si>
  <si>
    <t>헝가리55000</t>
  </si>
  <si>
    <t>헝가리56000</t>
  </si>
  <si>
    <t>헝가리57000</t>
  </si>
  <si>
    <t>헝가리58000</t>
  </si>
  <si>
    <t>헝가리59000</t>
  </si>
  <si>
    <t>헝가리60000</t>
  </si>
  <si>
    <t>헝가리61000</t>
  </si>
  <si>
    <t>헝가리62000</t>
  </si>
  <si>
    <t>헝가리63000</t>
  </si>
  <si>
    <t>헝가리64000</t>
  </si>
  <si>
    <t>헝가리65000</t>
  </si>
  <si>
    <t>헝가리66000</t>
  </si>
  <si>
    <t>헝가리67000</t>
  </si>
  <si>
    <t>헝가리68000</t>
  </si>
  <si>
    <t>헝가리69000</t>
  </si>
  <si>
    <t>헝가리70000</t>
  </si>
  <si>
    <t>헝가리71000</t>
  </si>
  <si>
    <t>헝가리72000</t>
  </si>
  <si>
    <t>헝가리73000</t>
  </si>
  <si>
    <t>헝가리74000</t>
  </si>
  <si>
    <t>헝가리75000</t>
  </si>
  <si>
    <t>헝가리76000</t>
  </si>
  <si>
    <t>헝가리77000</t>
  </si>
  <si>
    <t>헝가리78000</t>
  </si>
  <si>
    <t>헝가리79000</t>
  </si>
  <si>
    <t>헝가리80000</t>
  </si>
  <si>
    <t>헝가리81000</t>
  </si>
  <si>
    <t>헝가리82000</t>
  </si>
  <si>
    <t>헝가리83000</t>
  </si>
  <si>
    <t>헝가리84000</t>
  </si>
  <si>
    <t>헝가리85000</t>
  </si>
  <si>
    <t>헝가리86000</t>
  </si>
  <si>
    <t>헝가리87000</t>
  </si>
  <si>
    <t>헝가리88000</t>
  </si>
  <si>
    <t>헝가리89000</t>
  </si>
  <si>
    <t>헝가리90000</t>
  </si>
  <si>
    <t>헝가리91000</t>
  </si>
  <si>
    <t>헝가리92000</t>
  </si>
  <si>
    <t>헝가리93000</t>
  </si>
  <si>
    <t>헝가리94000</t>
  </si>
  <si>
    <t>헝가리95000</t>
  </si>
  <si>
    <t>헝가리96000</t>
  </si>
  <si>
    <t>헝가리97000</t>
  </si>
  <si>
    <t>헝가리98000</t>
  </si>
  <si>
    <t>헝가리99000</t>
  </si>
  <si>
    <t>헝가리100000</t>
  </si>
  <si>
    <t>그리스1000</t>
  </si>
  <si>
    <t>그리스2000</t>
  </si>
  <si>
    <t>그리스3000</t>
  </si>
  <si>
    <t>그리스4000</t>
  </si>
  <si>
    <t>그리스5000</t>
  </si>
  <si>
    <t>그리스6000</t>
  </si>
  <si>
    <t>그리스7000</t>
  </si>
  <si>
    <t>그리스8000</t>
  </si>
  <si>
    <t>그리스9000</t>
  </si>
  <si>
    <t>그리스10000</t>
  </si>
  <si>
    <t>그리스11000</t>
  </si>
  <si>
    <t>그리스12000</t>
  </si>
  <si>
    <t>그리스13000</t>
  </si>
  <si>
    <t>그리스14000</t>
  </si>
  <si>
    <t>그리스15000</t>
  </si>
  <si>
    <t>그리스16000</t>
  </si>
  <si>
    <t>그리스17000</t>
  </si>
  <si>
    <t>그리스18000</t>
  </si>
  <si>
    <t>그리스19000</t>
  </si>
  <si>
    <t>그리스20000</t>
  </si>
  <si>
    <t>그리스21000</t>
  </si>
  <si>
    <t>그리스22000</t>
  </si>
  <si>
    <t>그리스23000</t>
  </si>
  <si>
    <t>그리스24000</t>
  </si>
  <si>
    <t>그리스25000</t>
  </si>
  <si>
    <t>그리스26000</t>
  </si>
  <si>
    <t>그리스27000</t>
  </si>
  <si>
    <t>그리스28000</t>
  </si>
  <si>
    <t>그리스29000</t>
  </si>
  <si>
    <t>그리스30000</t>
  </si>
  <si>
    <t>그리스31000</t>
  </si>
  <si>
    <t>그리스32000</t>
  </si>
  <si>
    <t>그리스33000</t>
  </si>
  <si>
    <t>그리스34000</t>
  </si>
  <si>
    <t>그리스35000</t>
  </si>
  <si>
    <t>그리스36000</t>
  </si>
  <si>
    <t>그리스37000</t>
  </si>
  <si>
    <t>그리스38000</t>
  </si>
  <si>
    <t>그리스39000</t>
  </si>
  <si>
    <t>그리스40000</t>
  </si>
  <si>
    <t>그리스41000</t>
  </si>
  <si>
    <t>그리스42000</t>
  </si>
  <si>
    <t>그리스43000</t>
  </si>
  <si>
    <t>그리스44000</t>
  </si>
  <si>
    <t>그리스45000</t>
  </si>
  <si>
    <t>그리스46000</t>
  </si>
  <si>
    <t>그리스47000</t>
  </si>
  <si>
    <t>그리스48000</t>
  </si>
  <si>
    <t>그리스49000</t>
  </si>
  <si>
    <t>그리스50000</t>
  </si>
  <si>
    <t>그리스51000</t>
  </si>
  <si>
    <t>그리스52000</t>
  </si>
  <si>
    <t>그리스53000</t>
  </si>
  <si>
    <t>그리스54000</t>
  </si>
  <si>
    <t>그리스55000</t>
  </si>
  <si>
    <t>그리스56000</t>
  </si>
  <si>
    <t>그리스57000</t>
  </si>
  <si>
    <t>그리스58000</t>
  </si>
  <si>
    <t>그리스59000</t>
  </si>
  <si>
    <t>그리스60000</t>
  </si>
  <si>
    <t>그리스61000</t>
  </si>
  <si>
    <t>그리스62000</t>
  </si>
  <si>
    <t>그리스63000</t>
  </si>
  <si>
    <t>그리스64000</t>
  </si>
  <si>
    <t>그리스65000</t>
  </si>
  <si>
    <t>그리스66000</t>
  </si>
  <si>
    <t>그리스67000</t>
  </si>
  <si>
    <t>그리스68000</t>
  </si>
  <si>
    <t>그리스69000</t>
  </si>
  <si>
    <t>그리스70000</t>
  </si>
  <si>
    <t>그리스71000</t>
  </si>
  <si>
    <t>그리스72000</t>
  </si>
  <si>
    <t>그리스73000</t>
  </si>
  <si>
    <t>그리스74000</t>
  </si>
  <si>
    <t>그리스75000</t>
  </si>
  <si>
    <t>그리스76000</t>
  </si>
  <si>
    <t>그리스77000</t>
  </si>
  <si>
    <t>그리스78000</t>
  </si>
  <si>
    <t>그리스79000</t>
  </si>
  <si>
    <t>그리스80000</t>
  </si>
  <si>
    <t>그리스81000</t>
  </si>
  <si>
    <t>그리스82000</t>
  </si>
  <si>
    <t>그리스83000</t>
  </si>
  <si>
    <t>그리스84000</t>
  </si>
  <si>
    <t>그리스85000</t>
  </si>
  <si>
    <t>그리스86000</t>
  </si>
  <si>
    <t>그리스87000</t>
  </si>
  <si>
    <t>그리스88000</t>
  </si>
  <si>
    <t>그리스89000</t>
  </si>
  <si>
    <t>그리스90000</t>
  </si>
  <si>
    <t>그리스91000</t>
  </si>
  <si>
    <t>그리스92000</t>
  </si>
  <si>
    <t>그리스93000</t>
  </si>
  <si>
    <t>그리스94000</t>
  </si>
  <si>
    <t>그리스95000</t>
  </si>
  <si>
    <t>그리스96000</t>
  </si>
  <si>
    <t>그리스97000</t>
  </si>
  <si>
    <t>그리스98000</t>
  </si>
  <si>
    <t>그리스99000</t>
  </si>
  <si>
    <t>그리스100000</t>
  </si>
  <si>
    <t>폴란드1000</t>
  </si>
  <si>
    <t>폴란드2000</t>
  </si>
  <si>
    <t>폴란드3000</t>
  </si>
  <si>
    <t>폴란드4000</t>
  </si>
  <si>
    <t>폴란드5000</t>
  </si>
  <si>
    <t>폴란드6000</t>
  </si>
  <si>
    <t>폴란드7000</t>
  </si>
  <si>
    <t>폴란드8000</t>
  </si>
  <si>
    <t>폴란드9000</t>
  </si>
  <si>
    <t>폴란드10000</t>
  </si>
  <si>
    <t>폴란드11000</t>
  </si>
  <si>
    <t>폴란드12000</t>
  </si>
  <si>
    <t>폴란드13000</t>
  </si>
  <si>
    <t>폴란드14000</t>
  </si>
  <si>
    <t>폴란드15000</t>
  </si>
  <si>
    <t>폴란드16000</t>
  </si>
  <si>
    <t>폴란드17000</t>
  </si>
  <si>
    <t>폴란드18000</t>
  </si>
  <si>
    <t>폴란드19000</t>
  </si>
  <si>
    <t>폴란드20000</t>
  </si>
  <si>
    <t>폴란드21000</t>
  </si>
  <si>
    <t>폴란드22000</t>
  </si>
  <si>
    <t>폴란드23000</t>
  </si>
  <si>
    <t>폴란드24000</t>
  </si>
  <si>
    <t>폴란드25000</t>
  </si>
  <si>
    <t>폴란드26000</t>
  </si>
  <si>
    <t>폴란드27000</t>
  </si>
  <si>
    <t>폴란드28000</t>
  </si>
  <si>
    <t>폴란드29000</t>
  </si>
  <si>
    <t>폴란드30000</t>
  </si>
  <si>
    <t>폴란드31000</t>
  </si>
  <si>
    <t>폴란드32000</t>
  </si>
  <si>
    <t>폴란드33000</t>
  </si>
  <si>
    <t>폴란드34000</t>
  </si>
  <si>
    <t>폴란드35000</t>
  </si>
  <si>
    <t>폴란드36000</t>
  </si>
  <si>
    <t>폴란드37000</t>
  </si>
  <si>
    <t>폴란드38000</t>
  </si>
  <si>
    <t>폴란드39000</t>
  </si>
  <si>
    <t>폴란드40000</t>
  </si>
  <si>
    <t>폴란드41000</t>
  </si>
  <si>
    <t>폴란드42000</t>
  </si>
  <si>
    <t>폴란드43000</t>
  </si>
  <si>
    <t>폴란드44000</t>
  </si>
  <si>
    <t>폴란드45000</t>
  </si>
  <si>
    <t>폴란드46000</t>
  </si>
  <si>
    <t>폴란드47000</t>
  </si>
  <si>
    <t>폴란드48000</t>
  </si>
  <si>
    <t>폴란드49000</t>
  </si>
  <si>
    <t>폴란드50000</t>
  </si>
  <si>
    <t>폴란드51000</t>
  </si>
  <si>
    <t>폴란드52000</t>
  </si>
  <si>
    <t>폴란드53000</t>
  </si>
  <si>
    <t>폴란드54000</t>
  </si>
  <si>
    <t>폴란드55000</t>
  </si>
  <si>
    <t>폴란드56000</t>
  </si>
  <si>
    <t>폴란드57000</t>
  </si>
  <si>
    <t>폴란드58000</t>
  </si>
  <si>
    <t>폴란드59000</t>
  </si>
  <si>
    <t>폴란드60000</t>
  </si>
  <si>
    <t>폴란드61000</t>
  </si>
  <si>
    <t>폴란드62000</t>
  </si>
  <si>
    <t>폴란드63000</t>
  </si>
  <si>
    <t>폴란드64000</t>
  </si>
  <si>
    <t>폴란드65000</t>
  </si>
  <si>
    <t>폴란드66000</t>
  </si>
  <si>
    <t>폴란드67000</t>
  </si>
  <si>
    <t>폴란드68000</t>
  </si>
  <si>
    <t>폴란드69000</t>
  </si>
  <si>
    <t>폴란드70000</t>
  </si>
  <si>
    <t>폴란드71000</t>
  </si>
  <si>
    <t>폴란드72000</t>
  </si>
  <si>
    <t>폴란드73000</t>
  </si>
  <si>
    <t>폴란드74000</t>
  </si>
  <si>
    <t>폴란드75000</t>
  </si>
  <si>
    <t>폴란드76000</t>
  </si>
  <si>
    <t>폴란드77000</t>
  </si>
  <si>
    <t>폴란드78000</t>
  </si>
  <si>
    <t>폴란드79000</t>
  </si>
  <si>
    <t>폴란드80000</t>
  </si>
  <si>
    <t>폴란드81000</t>
  </si>
  <si>
    <t>폴란드82000</t>
  </si>
  <si>
    <t>폴란드83000</t>
  </si>
  <si>
    <t>폴란드84000</t>
  </si>
  <si>
    <t>폴란드85000</t>
  </si>
  <si>
    <t>폴란드86000</t>
  </si>
  <si>
    <t>폴란드87000</t>
  </si>
  <si>
    <t>폴란드88000</t>
  </si>
  <si>
    <t>폴란드89000</t>
  </si>
  <si>
    <t>폴란드90000</t>
  </si>
  <si>
    <t>폴란드91000</t>
  </si>
  <si>
    <t>폴란드92000</t>
  </si>
  <si>
    <t>폴란드93000</t>
  </si>
  <si>
    <t>폴란드94000</t>
  </si>
  <si>
    <t>폴란드95000</t>
  </si>
  <si>
    <t>폴란드96000</t>
  </si>
  <si>
    <t>폴란드97000</t>
  </si>
  <si>
    <t>폴란드98000</t>
  </si>
  <si>
    <t>폴란드99000</t>
  </si>
  <si>
    <t>폴란드100000</t>
  </si>
  <si>
    <t>장거리 : 브라질,칠레,인도,터키,파키스탄,나이지리아,가나,케냐,콩고민주공화국,콜롬비아,방글라데시,잠비아,모리셔스, 모잠비크,스리랑카, 사우디아라비아, 라트비아, 루마니아, 이란, 벨기에, 그리스, 헝가리, 네덜란드</t>
    <phoneticPr fontId="3" type="noConversion"/>
  </si>
  <si>
    <t>LX인터내셔널</t>
  </si>
  <si>
    <t>SK어스온</t>
  </si>
  <si>
    <t>SK온</t>
  </si>
  <si>
    <t>SK아이이테크놀로지</t>
  </si>
  <si>
    <t>한국조선해양</t>
  </si>
  <si>
    <t>현대글로벌서비스</t>
  </si>
  <si>
    <t>SK루브리컨츠</t>
  </si>
  <si>
    <t>현대일렉트릭</t>
  </si>
  <si>
    <t>현대제뉴인</t>
  </si>
  <si>
    <t>SK지오센트릭</t>
  </si>
  <si>
    <t>SK에너지</t>
  </si>
  <si>
    <t>SK트레이딩인터내셔널</t>
  </si>
  <si>
    <t>베트남</t>
  </si>
  <si>
    <t>헝가리</t>
  </si>
  <si>
    <t>네덜란드</t>
  </si>
  <si>
    <t>노르웨이</t>
  </si>
  <si>
    <t>그리스</t>
  </si>
  <si>
    <t>일본</t>
  </si>
  <si>
    <t>벨기에</t>
  </si>
  <si>
    <t>아랍에미리트</t>
  </si>
  <si>
    <t>박상윤</t>
  </si>
  <si>
    <t>정재우</t>
  </si>
  <si>
    <t>윤강노</t>
  </si>
  <si>
    <t>서민수</t>
  </si>
  <si>
    <t>마승환</t>
  </si>
  <si>
    <t>김민호</t>
  </si>
  <si>
    <t>박기수</t>
  </si>
  <si>
    <t>한상규</t>
  </si>
  <si>
    <t>신재오</t>
  </si>
  <si>
    <t>고형민</t>
  </si>
  <si>
    <t>이진철</t>
  </si>
  <si>
    <t>김의수</t>
  </si>
  <si>
    <t>정우식</t>
  </si>
  <si>
    <t>이원소</t>
  </si>
  <si>
    <t>김세종</t>
  </si>
  <si>
    <t>장영익</t>
  </si>
  <si>
    <t>황욱</t>
  </si>
  <si>
    <t>이진환</t>
  </si>
  <si>
    <t>서호석</t>
  </si>
  <si>
    <t>이진승</t>
  </si>
  <si>
    <t>오현석</t>
  </si>
  <si>
    <t>임병훈</t>
  </si>
  <si>
    <t>최우진</t>
  </si>
  <si>
    <t>하동호</t>
  </si>
  <si>
    <t>추정국</t>
  </si>
  <si>
    <t>김진만</t>
  </si>
  <si>
    <t>이윤호</t>
  </si>
  <si>
    <t>이성진</t>
  </si>
  <si>
    <t>김경오</t>
  </si>
  <si>
    <t>박찬호</t>
  </si>
  <si>
    <t>이상호</t>
  </si>
  <si>
    <t>최정원</t>
  </si>
  <si>
    <t>배동관</t>
  </si>
  <si>
    <t>조용준</t>
  </si>
  <si>
    <t>최형윤</t>
  </si>
  <si>
    <t>이승진</t>
  </si>
  <si>
    <t>이효민</t>
  </si>
  <si>
    <t>홍호석</t>
  </si>
  <si>
    <t>고재철</t>
  </si>
  <si>
    <t>이준택</t>
  </si>
  <si>
    <t>하세훈</t>
  </si>
  <si>
    <t>김성민</t>
  </si>
  <si>
    <t>문정훈</t>
  </si>
  <si>
    <t>강건욱</t>
  </si>
  <si>
    <t>유지훈</t>
  </si>
  <si>
    <t>민동준</t>
  </si>
  <si>
    <t>한준희</t>
  </si>
  <si>
    <t>유영근</t>
  </si>
  <si>
    <t>임채현</t>
  </si>
  <si>
    <t>채의석</t>
  </si>
  <si>
    <t>이범규</t>
  </si>
  <si>
    <t>김영원</t>
  </si>
  <si>
    <t>이봉규</t>
  </si>
  <si>
    <t>하경수</t>
  </si>
  <si>
    <t>강인석</t>
  </si>
  <si>
    <t>우병욱</t>
  </si>
  <si>
    <t>계희도</t>
  </si>
  <si>
    <t>홍장표</t>
  </si>
  <si>
    <t>김성희</t>
  </si>
  <si>
    <t>정상재</t>
  </si>
  <si>
    <t>김재철</t>
  </si>
  <si>
    <t>서영기</t>
  </si>
  <si>
    <t>이승연</t>
  </si>
  <si>
    <t>심정보</t>
  </si>
  <si>
    <t>최영호</t>
  </si>
  <si>
    <t>이태기</t>
  </si>
  <si>
    <t>김정환</t>
  </si>
  <si>
    <t>김용두</t>
  </si>
  <si>
    <t>정원석</t>
  </si>
  <si>
    <t>최기성</t>
  </si>
  <si>
    <t>김효상</t>
  </si>
  <si>
    <t>박원서</t>
  </si>
  <si>
    <t>고동현</t>
  </si>
  <si>
    <t>김규섭</t>
  </si>
  <si>
    <t>송방언</t>
  </si>
  <si>
    <t>이종호</t>
  </si>
  <si>
    <t>한성원</t>
  </si>
  <si>
    <t>고수영</t>
  </si>
  <si>
    <t>윤석준</t>
  </si>
  <si>
    <t>윤옥근</t>
  </si>
  <si>
    <t>ZhengXue</t>
  </si>
  <si>
    <t>송진호</t>
  </si>
  <si>
    <t>김시몬</t>
  </si>
  <si>
    <t>이준연</t>
  </si>
  <si>
    <t>손재현</t>
  </si>
  <si>
    <t>윤종원</t>
  </si>
  <si>
    <t>김태현</t>
  </si>
  <si>
    <t>김성렬</t>
  </si>
  <si>
    <t>현정주</t>
  </si>
  <si>
    <t>하장훈</t>
  </si>
  <si>
    <t>강덕혼</t>
  </si>
  <si>
    <t>김창환</t>
  </si>
  <si>
    <t>박병용</t>
  </si>
  <si>
    <t>박준범</t>
  </si>
  <si>
    <t>조성열</t>
  </si>
  <si>
    <t>남세형</t>
  </si>
  <si>
    <t>이대웅</t>
  </si>
  <si>
    <t>김상헌</t>
  </si>
  <si>
    <t>박종복</t>
  </si>
  <si>
    <t>김일우</t>
  </si>
  <si>
    <t>차명우</t>
  </si>
  <si>
    <t>이동후</t>
  </si>
  <si>
    <t>이재완</t>
  </si>
  <si>
    <t>최미남</t>
  </si>
  <si>
    <t>이동휘</t>
  </si>
  <si>
    <t>임춘</t>
  </si>
  <si>
    <t>김지호</t>
  </si>
  <si>
    <t>김두홍</t>
  </si>
  <si>
    <t>한형근</t>
  </si>
  <si>
    <t>김태우</t>
  </si>
  <si>
    <t>이세욱</t>
  </si>
  <si>
    <t>장응빈</t>
  </si>
  <si>
    <t>강병기</t>
  </si>
  <si>
    <t>박상표</t>
  </si>
  <si>
    <t>최성기</t>
  </si>
  <si>
    <t>이욱</t>
  </si>
  <si>
    <t>김수광</t>
  </si>
  <si>
    <t>정승환</t>
  </si>
  <si>
    <t>안도창</t>
  </si>
  <si>
    <t>황시철</t>
  </si>
  <si>
    <t>우원준</t>
  </si>
  <si>
    <t>조창호</t>
  </si>
  <si>
    <t>김지태</t>
  </si>
  <si>
    <t>윤순영</t>
  </si>
  <si>
    <t>노영진</t>
  </si>
  <si>
    <t>여수원</t>
  </si>
  <si>
    <t>신영철</t>
  </si>
  <si>
    <t>김영돈</t>
  </si>
  <si>
    <t>박현태</t>
  </si>
  <si>
    <t>이상목</t>
  </si>
  <si>
    <t>김헌주</t>
  </si>
  <si>
    <t>정진성</t>
  </si>
  <si>
    <t>홍광희</t>
  </si>
  <si>
    <t>이은우</t>
  </si>
  <si>
    <t>이선우</t>
  </si>
  <si>
    <t>이제열</t>
  </si>
  <si>
    <t>홍형기</t>
  </si>
  <si>
    <t>손정삼</t>
  </si>
  <si>
    <t>현웅인</t>
  </si>
  <si>
    <t>김종백</t>
  </si>
  <si>
    <t>이경섭</t>
  </si>
  <si>
    <t>김규성</t>
  </si>
  <si>
    <t>정영균</t>
  </si>
  <si>
    <t>조중기</t>
  </si>
  <si>
    <t>김재권</t>
  </si>
  <si>
    <t>손중원</t>
  </si>
  <si>
    <t>강경석</t>
  </si>
  <si>
    <t>변성수</t>
  </si>
  <si>
    <t>김수한</t>
  </si>
  <si>
    <t>김신완</t>
  </si>
  <si>
    <t>이기욱</t>
  </si>
  <si>
    <t>이지웅</t>
  </si>
  <si>
    <t>석권</t>
  </si>
  <si>
    <t>류재용</t>
  </si>
  <si>
    <t>정지안</t>
  </si>
  <si>
    <t>김욱경</t>
  </si>
  <si>
    <t>윤정혁</t>
  </si>
  <si>
    <t>박종철</t>
  </si>
  <si>
    <t>서동휘</t>
  </si>
  <si>
    <t>김철홍</t>
  </si>
  <si>
    <t>이의진</t>
  </si>
  <si>
    <t>장형일</t>
  </si>
  <si>
    <t>김성우</t>
  </si>
  <si>
    <t>김승준</t>
  </si>
  <si>
    <t>신동훈</t>
  </si>
  <si>
    <t>이상엽</t>
  </si>
  <si>
    <t>박주현</t>
  </si>
  <si>
    <t>박신범</t>
  </si>
  <si>
    <t>구태형</t>
  </si>
  <si>
    <t>박태현</t>
  </si>
  <si>
    <t>김찬주</t>
  </si>
  <si>
    <t>배준영</t>
  </si>
  <si>
    <t>장석원</t>
  </si>
  <si>
    <t>유영재</t>
  </si>
  <si>
    <t>이승우</t>
  </si>
  <si>
    <t>김종윤</t>
  </si>
  <si>
    <t>나세호</t>
  </si>
  <si>
    <t>김수원</t>
  </si>
  <si>
    <t>정말곤</t>
  </si>
  <si>
    <t>장성진</t>
  </si>
  <si>
    <t>김은수</t>
  </si>
  <si>
    <t>우대호</t>
  </si>
  <si>
    <t>백승원</t>
  </si>
  <si>
    <t>최병학</t>
  </si>
  <si>
    <t>박진석</t>
  </si>
  <si>
    <t>김동록</t>
  </si>
  <si>
    <t>이동훈</t>
  </si>
  <si>
    <t>이상진</t>
  </si>
  <si>
    <t>천승환</t>
  </si>
  <si>
    <t>이성혁</t>
  </si>
  <si>
    <t>박정현</t>
  </si>
  <si>
    <t>박대규</t>
  </si>
  <si>
    <t>김도현</t>
  </si>
  <si>
    <t>이수철</t>
  </si>
  <si>
    <t>손근하</t>
  </si>
  <si>
    <t>윤정환</t>
  </si>
  <si>
    <t>김정민</t>
  </si>
  <si>
    <t>설악산 국산 친환경인증표고버섯 절편80g</t>
  </si>
  <si>
    <t>설악산 국산 친환경인증 무시래기100g</t>
  </si>
  <si>
    <t>동서 포스트 오레오 오즈 250g</t>
  </si>
  <si>
    <t>옛날자른당면 100g</t>
  </si>
  <si>
    <t>해태 연양갱55g</t>
  </si>
  <si>
    <t>만능 목공풀36g</t>
  </si>
  <si>
    <t>물걸레 청소포 샥 대형30포(200mm*300mm)</t>
  </si>
  <si>
    <t>설악산 국산 친환경인증 무말랭이160g</t>
  </si>
  <si>
    <t>김도둑 광천재래김4g*16봉</t>
  </si>
  <si>
    <t>The맛있는 김도둑파래김25g*3봉</t>
  </si>
  <si>
    <t>김세호</t>
  </si>
  <si>
    <t>노르웨이7650</t>
  </si>
  <si>
    <t>멕시코7650</t>
  </si>
  <si>
    <t>일본4845</t>
  </si>
  <si>
    <t>일본7650</t>
  </si>
  <si>
    <t>노르웨이4845</t>
  </si>
  <si>
    <t>아랍에미리트7650</t>
  </si>
  <si>
    <t>이상준</t>
  </si>
  <si>
    <t>위종민</t>
  </si>
  <si>
    <t>분기(월)</t>
    <phoneticPr fontId="3" type="noConversion"/>
  </si>
  <si>
    <t>태국</t>
  </si>
  <si>
    <t>김선혁</t>
  </si>
  <si>
    <t>이길만</t>
  </si>
  <si>
    <t>최봉준</t>
  </si>
  <si>
    <t>김호민</t>
  </si>
  <si>
    <t>김정현</t>
  </si>
  <si>
    <t>정대철</t>
  </si>
  <si>
    <t>김형진</t>
  </si>
  <si>
    <t>정진웅</t>
  </si>
  <si>
    <t>손기석</t>
  </si>
  <si>
    <t>한상욱</t>
  </si>
  <si>
    <t>김직수</t>
  </si>
  <si>
    <t>장철수</t>
  </si>
  <si>
    <t>한두수</t>
  </si>
  <si>
    <t>이주열</t>
  </si>
  <si>
    <t>민종주</t>
  </si>
  <si>
    <t>석진호</t>
  </si>
  <si>
    <t>김재원</t>
  </si>
  <si>
    <t>구세모</t>
  </si>
  <si>
    <t>문항기</t>
  </si>
  <si>
    <t>최준혁</t>
  </si>
  <si>
    <t>김종현</t>
  </si>
  <si>
    <t>김혁기</t>
  </si>
  <si>
    <t>장진수</t>
  </si>
  <si>
    <t>손길재</t>
  </si>
  <si>
    <t>이종섭</t>
  </si>
  <si>
    <t>이대행</t>
  </si>
  <si>
    <t>이재원</t>
  </si>
  <si>
    <t>김태완</t>
  </si>
  <si>
    <t>김응환</t>
  </si>
  <si>
    <t>권두택</t>
  </si>
  <si>
    <t>박정준</t>
  </si>
  <si>
    <t>뚝딱 얼큰시래기된장국50g(10g*5)</t>
  </si>
  <si>
    <t>맛술 생강 500ml</t>
  </si>
  <si>
    <t>구운양파60g</t>
  </si>
  <si>
    <t>농심 바나나킥 75g</t>
  </si>
  <si>
    <t>질러 갈릭 바베큐육포30g</t>
  </si>
  <si>
    <t>오뚜기)옛날참기름320ml</t>
  </si>
  <si>
    <t>광천파래김4g*16봉</t>
  </si>
  <si>
    <t>The맛있는 김도둑 김밥용김10매</t>
  </si>
  <si>
    <t>The맛있는광천돌자반70g</t>
  </si>
  <si>
    <t>고소한뚝딱비빔곤드레80g*5</t>
  </si>
  <si>
    <t>구수한뚝딱시래기강된장80g*5</t>
  </si>
  <si>
    <t>매콤한뚝딱비빔곤드레80g*5</t>
  </si>
  <si>
    <t>The맛있는 김도둑새우&amp;멸치돌자반35g</t>
  </si>
  <si>
    <t>보해매원 1.5ℓ</t>
  </si>
  <si>
    <t>장거리 : 브라질,칠레,인도,터키,파키스탄,나이지리아,가나,케냐,콩고민주공화국,콜롬비아,방글라데시,잠비아,모리셔스,모잠비크,스리랑카,사우디아라비아,라트비아,루마니아,이란,벨기에,네덜란드,헝가리,그리스,폴란드</t>
    <phoneticPr fontId="3" type="noConversion"/>
  </si>
  <si>
    <t>이트너스특송</t>
    <phoneticPr fontId="3" type="noConversion"/>
  </si>
  <si>
    <t>두라로지스틱스</t>
    <phoneticPr fontId="3" type="noConversion"/>
  </si>
  <si>
    <t>인도2500</t>
  </si>
  <si>
    <t>구매현황</t>
    <phoneticPr fontId="3" type="noConversion"/>
  </si>
  <si>
    <t>운송비 현황</t>
    <phoneticPr fontId="3" type="noConversion"/>
  </si>
  <si>
    <t>김혁동</t>
  </si>
  <si>
    <t>김필진</t>
  </si>
  <si>
    <t>SK피유코어</t>
  </si>
  <si>
    <t>장봉진</t>
  </si>
  <si>
    <t>하자용</t>
  </si>
  <si>
    <t>김관중</t>
  </si>
  <si>
    <t>우현욱</t>
  </si>
  <si>
    <t>원종호</t>
  </si>
  <si>
    <t>이한결</t>
  </si>
  <si>
    <t>전형준</t>
  </si>
  <si>
    <t>김세연</t>
  </si>
  <si>
    <t>김호연</t>
  </si>
  <si>
    <t>박영규</t>
  </si>
  <si>
    <t>박재욱</t>
  </si>
  <si>
    <t>최돈길</t>
  </si>
  <si>
    <t>탄자니아</t>
  </si>
  <si>
    <t>안상용</t>
  </si>
  <si>
    <t>정성훈</t>
  </si>
  <si>
    <t>유화섭</t>
  </si>
  <si>
    <t>이지로</t>
  </si>
  <si>
    <t>러시아</t>
  </si>
  <si>
    <t>러시아7650</t>
  </si>
  <si>
    <t>박석진</t>
  </si>
  <si>
    <t>임태헌</t>
  </si>
  <si>
    <t>인도1500</t>
  </si>
  <si>
    <t>파나마</t>
  </si>
  <si>
    <t>이규호</t>
  </si>
  <si>
    <t>러시아4845</t>
  </si>
  <si>
    <t>한기철</t>
  </si>
  <si>
    <t>2022</t>
  </si>
  <si>
    <t>크린손 니트릴 다용도 위생장갑 M 100매 아이보리</t>
  </si>
  <si>
    <t>해태 초코홈런볼 128g</t>
  </si>
  <si>
    <t>쟈키쟈키70g 숯불갈비향</t>
  </si>
  <si>
    <t>구운감자 135g</t>
  </si>
  <si>
    <t>신양촌 양조 생명물간장 860ml</t>
  </si>
  <si>
    <t>쌀과자 골드100g</t>
  </si>
  <si>
    <t>연세 검은콩&amp;고칼슘두유200ml*24입</t>
  </si>
  <si>
    <t>뚝딱! 우거지해장국50g(10g*5ea)</t>
  </si>
  <si>
    <t>햇살담은양조진간장1.7L</t>
  </si>
  <si>
    <t>해태 버터링 딥초코103g</t>
  </si>
  <si>
    <t>국희땅콩샌드70g</t>
  </si>
  <si>
    <t>디어스킨 슈퍼롱 오버나이트43cm*8입</t>
  </si>
  <si>
    <t>나물이야기 고구마순80g</t>
  </si>
  <si>
    <t>동원리챔340g*4</t>
  </si>
  <si>
    <t>김준국</t>
  </si>
  <si>
    <t>부자되는집 내츄럴소프트 캡형물티슈100매*24입</t>
  </si>
  <si>
    <t>MaXIM카푸치노 카라멜향마끼야또10T</t>
  </si>
  <si>
    <t>비락식혜 500ml*6입</t>
  </si>
  <si>
    <t>정상헌</t>
  </si>
  <si>
    <t>황동훈</t>
  </si>
  <si>
    <t>비스프리 테이블탑직사각460ml(LBF511T)</t>
  </si>
  <si>
    <t>정준희</t>
  </si>
  <si>
    <t>고현정</t>
  </si>
  <si>
    <t>MaXIM카푸치노 바닐라향10T</t>
  </si>
  <si>
    <t>김민철</t>
  </si>
  <si>
    <t>컴배트파워 플러스4단계(큰바퀴용)</t>
  </si>
  <si>
    <t>비비고 감자탕 460g*2</t>
  </si>
  <si>
    <t>셜록 홈즈 1</t>
  </si>
  <si>
    <t>셜록 홈즈 2</t>
  </si>
  <si>
    <t>하얼빈(양장본 Hardcover)</t>
  </si>
  <si>
    <t>Go Go 카카오프렌즈 24: 스웨덴</t>
  </si>
  <si>
    <t>읽으면서 바로 써먹는 어린이 수수께끼: 공포 특급(맛있는 공부 49)</t>
  </si>
  <si>
    <t>흔한남매 과학 탐험대 2: 지구와 달(양장본 Hardcover)</t>
  </si>
  <si>
    <t>데일 카네기 자기관리론(1948년 초판 완역본)</t>
  </si>
  <si>
    <t>담당자 : 이채은 프로  T +82-70-8806-5160  F +82-70-8806-5191  cherry991211@etners.com</t>
    <phoneticPr fontId="3" type="noConversion"/>
  </si>
  <si>
    <t>O221108058778</t>
  </si>
  <si>
    <t>O221107058747</t>
  </si>
  <si>
    <t>O221102058583</t>
  </si>
  <si>
    <t>O221102058574</t>
  </si>
  <si>
    <t>O221102058570</t>
  </si>
  <si>
    <t>4분기(12월)</t>
  </si>
  <si>
    <t>4분기(12월)</t>
    <phoneticPr fontId="3" type="noConversion"/>
  </si>
  <si>
    <t>농심 양파링84g</t>
  </si>
  <si>
    <t>동원 고추참치100g*10</t>
  </si>
  <si>
    <t>종가반상 남도추어탕450g*2</t>
  </si>
  <si>
    <t xml:space="preserve">종합감기약 하벤파워 에스캡슐 </t>
  </si>
  <si>
    <t xml:space="preserve">참이맛 감자탕 800g </t>
  </si>
  <si>
    <t xml:space="preserve">청수 멸치칼국수110g </t>
  </si>
  <si>
    <t>뚝딱 곤드레된장국 50g(10gx5개입)</t>
  </si>
  <si>
    <t>코멕스 면코팅 고무장갑 마이사이즈 33*20.5(중)</t>
  </si>
  <si>
    <t>3중쿠션 거실화(색상랜덤5종)</t>
  </si>
  <si>
    <t>농심 너구리순한맛(멀티5입)</t>
  </si>
  <si>
    <t>옛날국수 쌀소면500g</t>
  </si>
  <si>
    <t>오뚜기 옛날 물엿1.2kg</t>
  </si>
  <si>
    <t xml:space="preserve">통밀말이80g </t>
  </si>
  <si>
    <t>해표 두번구워 더고소한 김밥김20g</t>
  </si>
  <si>
    <t>푸른 사자 와니니 4: 작은 코뿔소 파투(창비아동문고 325)</t>
  </si>
  <si>
    <t>푸른 사자 와니니 5: 초원의 바람(창비아동문고 326)</t>
  </si>
  <si>
    <t>Go Go 카카오프렌즈 25: 네덜란드</t>
  </si>
  <si>
    <t>그림으로 보는 돈의 역사</t>
  </si>
  <si>
    <t>멍멍! 재판을 시작합니다!(아르볼 생각나무)</t>
  </si>
  <si>
    <t>어린이 수수께끼(읽으면서 바로 써먹는)(맛있는 공부 31)</t>
  </si>
  <si>
    <t>언어를 디자인하라</t>
  </si>
  <si>
    <t>용선생 만화 한국사 4: 남북국 시대</t>
  </si>
  <si>
    <t>용선생 만화 한국사 5: 고려 시대(1)</t>
  </si>
  <si>
    <t>용선생 만화 한국사 6: 고려 시대(2)</t>
  </si>
  <si>
    <t>용선생 만화 한국사 7: 조선 시대(1)</t>
  </si>
  <si>
    <t>용선생 만화 한국사 8: 조선 시대(2)</t>
  </si>
  <si>
    <t>이제 전쟁 난민보다 환경 난민이 많대요(우리는 읽음 세상은 맑음 1)</t>
  </si>
  <si>
    <t>읽으면서 바로 써먹는 어린이 속담: 바이러스 편(맛있는 공부 37)</t>
  </si>
  <si>
    <t>정재승의 인류 탐험 보고서 4: 화산섬의 호모 에렉투스(양장본 Hardcover)</t>
  </si>
  <si>
    <t>트렌드 코리아 2023</t>
  </si>
  <si>
    <t>흔한남매 과학탐험대 3: 인체(양장본 Hardcover)</t>
  </si>
  <si>
    <t>나혼자 끝내는 독학 스페인어 첫걸음</t>
  </si>
  <si>
    <t>Go Go 카카오프렌즈 21: 캐나다</t>
  </si>
  <si>
    <t>Go Go 카카오프렌즈 22: 페루</t>
  </si>
  <si>
    <t>Go Go 카카오프렌즈 23: 싱가포르</t>
  </si>
  <si>
    <t>셜록 홈즈 3</t>
  </si>
  <si>
    <t>셜록 홈즈 4</t>
  </si>
  <si>
    <t>셜록 홈즈 5</t>
  </si>
  <si>
    <t>어린이 맞춤법(읽으면서 바로 써먹는)</t>
  </si>
  <si>
    <t>어린이 영단어(읽으면서 바로 써먹는)(맛있는 공부 22)</t>
  </si>
  <si>
    <t>어린이 한국사 퀴즈 2(읽으면서 바로 써먹는)(맛있는 공부 45)</t>
  </si>
  <si>
    <t>읽으면서 바로 써먹는 어린이 신체 관용구(맛있는공부 43)</t>
  </si>
  <si>
    <t>10대를 위한 공정하다는 착각</t>
  </si>
  <si>
    <t>2030 축의 전환</t>
  </si>
  <si>
    <t>공정하다는 착각</t>
  </si>
  <si>
    <t>빠작 중학 국어 비문학 독해 1</t>
  </si>
  <si>
    <t>숨마쿰라우데 중학 수학 1(상) 개념기본서(2021)</t>
  </si>
  <si>
    <t>쎈 중등 수학 1-1(2022)</t>
  </si>
  <si>
    <t>일품 중등 수학1(상) 450제(2022)</t>
  </si>
  <si>
    <t>수상한 지하실(북멘토 가치동화 48)</t>
  </si>
  <si>
    <t>위대한 과학 고전 30권을 1권으로 읽는 책</t>
  </si>
  <si>
    <t>O221102058570일반상품</t>
  </si>
  <si>
    <t>O221102058574일반상품</t>
  </si>
  <si>
    <t>O221102058583일반상품</t>
  </si>
  <si>
    <t>O221107058747일반상품</t>
  </si>
  <si>
    <t>O221108058778일반상품</t>
  </si>
  <si>
    <t>O221102058570도서</t>
  </si>
  <si>
    <t>O221102058574도서</t>
  </si>
  <si>
    <t>O221102058583도서</t>
  </si>
  <si>
    <t>O221107058747도서</t>
  </si>
  <si>
    <t>O221108058778도서</t>
  </si>
  <si>
    <t>도레이_인도법인</t>
    <phoneticPr fontId="3" type="noConversion"/>
  </si>
  <si>
    <t>도레이_인도법인</t>
    <phoneticPr fontId="3" type="noConversion"/>
  </si>
  <si>
    <t>22년 4/4분기 해외주재원 물자지원 이용요금 청구의 件</t>
    <phoneticPr fontId="3" type="noConversion"/>
  </si>
  <si>
    <t>2. '22년 4/4분기 해외주재원 물자지원 이용요금 정산을 아래와 같이 정산코자하오니</t>
    <phoneticPr fontId="3" type="noConversion"/>
  </si>
  <si>
    <t>두라로지스틱스</t>
    <phoneticPr fontId="3" type="noConversion"/>
  </si>
  <si>
    <t>두라로지스틱스</t>
    <phoneticPr fontId="3" type="noConversion"/>
  </si>
  <si>
    <t>코바로지스틱스</t>
    <phoneticPr fontId="3" type="noConversion"/>
  </si>
  <si>
    <t>HJ글로벌로지스틱</t>
    <phoneticPr fontId="3" type="noConversion"/>
  </si>
  <si>
    <t>HJ글로벌로지스틱</t>
    <phoneticPr fontId="3" type="noConversion"/>
  </si>
  <si>
    <t>EMS</t>
    <phoneticPr fontId="3" type="noConversion"/>
  </si>
  <si>
    <t>EMS</t>
    <phoneticPr fontId="3" type="noConversion"/>
  </si>
  <si>
    <t>EMS</t>
    <phoneticPr fontId="3" type="noConversion"/>
  </si>
  <si>
    <t>두라로지스틱스</t>
    <phoneticPr fontId="3" type="noConversion"/>
  </si>
  <si>
    <t>두라로지스틱스</t>
    <phoneticPr fontId="3" type="noConversion"/>
  </si>
  <si>
    <t>두라로지스틱스</t>
    <phoneticPr fontId="3" type="noConversion"/>
  </si>
  <si>
    <t>O221022058461</t>
  </si>
  <si>
    <t>O221021058460</t>
  </si>
  <si>
    <t>O221021058459</t>
  </si>
  <si>
    <t>O221021058457</t>
  </si>
  <si>
    <t>O221021058456</t>
  </si>
  <si>
    <t>O221021058455</t>
  </si>
  <si>
    <t>O221021058454</t>
  </si>
  <si>
    <t>O221021058453</t>
  </si>
  <si>
    <t>O221021058452</t>
  </si>
  <si>
    <t>O221021058451</t>
  </si>
  <si>
    <t>O221021058450</t>
  </si>
  <si>
    <t>O221021058449</t>
  </si>
  <si>
    <t>O221021058448</t>
  </si>
  <si>
    <t>O221021058447</t>
  </si>
  <si>
    <t>O221021058446</t>
  </si>
  <si>
    <t>O221021058445</t>
  </si>
  <si>
    <t>O221021058444</t>
  </si>
  <si>
    <t>O221021058443</t>
  </si>
  <si>
    <t>O221021058442</t>
  </si>
  <si>
    <t>O221021058441</t>
  </si>
  <si>
    <t>O221021058440</t>
  </si>
  <si>
    <t>O221021058439</t>
  </si>
  <si>
    <t>O221021058438</t>
  </si>
  <si>
    <t>O221021058437</t>
  </si>
  <si>
    <t>O221021058436</t>
  </si>
  <si>
    <t>O221021058435</t>
  </si>
  <si>
    <t>O221021058434</t>
  </si>
  <si>
    <t>O221021058433</t>
  </si>
  <si>
    <t>O221021058432</t>
  </si>
  <si>
    <t>O221021058431</t>
  </si>
  <si>
    <t>O221021058430</t>
  </si>
  <si>
    <t>O221020058429</t>
  </si>
  <si>
    <t>O221020058428</t>
  </si>
  <si>
    <t>O221020058427</t>
  </si>
  <si>
    <t>O221020058426</t>
  </si>
  <si>
    <t>O221020058425</t>
  </si>
  <si>
    <t>O221020058424</t>
  </si>
  <si>
    <t>O221020058423</t>
  </si>
  <si>
    <t>O221020058422</t>
  </si>
  <si>
    <t>O221020058421</t>
  </si>
  <si>
    <t>O221020058419</t>
  </si>
  <si>
    <t>O221020058418</t>
  </si>
  <si>
    <t>O221020058417</t>
  </si>
  <si>
    <t>O221020058416</t>
  </si>
  <si>
    <t>O221020058415</t>
  </si>
  <si>
    <t>O221020058414</t>
  </si>
  <si>
    <t>O221020058413</t>
  </si>
  <si>
    <t>O221020058412</t>
  </si>
  <si>
    <t>O221019058411</t>
  </si>
  <si>
    <t>O221019058410</t>
  </si>
  <si>
    <t>O221019058409</t>
  </si>
  <si>
    <t>O221019058407</t>
  </si>
  <si>
    <t>O221019058406</t>
  </si>
  <si>
    <t>O221019058405</t>
  </si>
  <si>
    <t>O221019058404</t>
  </si>
  <si>
    <t>O221019058403</t>
  </si>
  <si>
    <t>O221019058402</t>
  </si>
  <si>
    <t>O221019058401</t>
  </si>
  <si>
    <t>O221019058400</t>
  </si>
  <si>
    <t>O221019058399</t>
  </si>
  <si>
    <t>O221019058398</t>
  </si>
  <si>
    <t>O221019058397</t>
  </si>
  <si>
    <t>O221019058396</t>
  </si>
  <si>
    <t>O221019058393</t>
  </si>
  <si>
    <t>O221019058392</t>
  </si>
  <si>
    <t>O221019058391</t>
  </si>
  <si>
    <t>O221019058390</t>
  </si>
  <si>
    <t>O221019058389</t>
  </si>
  <si>
    <t>O221019058388</t>
  </si>
  <si>
    <t>O221019058387</t>
  </si>
  <si>
    <t>O221018058386</t>
  </si>
  <si>
    <t>O221018058385</t>
  </si>
  <si>
    <t>O221018058384</t>
  </si>
  <si>
    <t>O221018058383</t>
  </si>
  <si>
    <t>O221018058382</t>
  </si>
  <si>
    <t>O221018058381</t>
  </si>
  <si>
    <t>O221018058380</t>
  </si>
  <si>
    <t>O221018058379</t>
  </si>
  <si>
    <t>O221018058378</t>
  </si>
  <si>
    <t>O221018058377</t>
  </si>
  <si>
    <t>O221018058375</t>
  </si>
  <si>
    <t>O221018058374</t>
  </si>
  <si>
    <t>O221018058373</t>
  </si>
  <si>
    <t>O221018058372</t>
  </si>
  <si>
    <t>O221018058371</t>
  </si>
  <si>
    <t>O221018058370</t>
  </si>
  <si>
    <t>O221018058369</t>
  </si>
  <si>
    <t>O221018058368</t>
  </si>
  <si>
    <t>O221018058367</t>
  </si>
  <si>
    <t>O221018058366</t>
  </si>
  <si>
    <t>O221017058365</t>
  </si>
  <si>
    <t>O221017058364</t>
  </si>
  <si>
    <t>O221017058363</t>
  </si>
  <si>
    <t>O221017058362</t>
  </si>
  <si>
    <t>O221017058361</t>
  </si>
  <si>
    <t>O221017058360</t>
  </si>
  <si>
    <t>O221017058359</t>
  </si>
  <si>
    <t>O221017058358</t>
  </si>
  <si>
    <t>O221017058357</t>
  </si>
  <si>
    <t>O221017058356</t>
  </si>
  <si>
    <t>O221017058355</t>
  </si>
  <si>
    <t>O221017058354</t>
  </si>
  <si>
    <t>O221017058351</t>
  </si>
  <si>
    <t>O221017058350</t>
  </si>
  <si>
    <t>O221017058349</t>
  </si>
  <si>
    <t>O221017058348</t>
  </si>
  <si>
    <t>O221017058347</t>
  </si>
  <si>
    <t>O221017058346</t>
  </si>
  <si>
    <t>O221017058345</t>
  </si>
  <si>
    <t>O221017058344</t>
  </si>
  <si>
    <t>O221017058343</t>
  </si>
  <si>
    <t>O221017058342</t>
  </si>
  <si>
    <t>O221017058341</t>
  </si>
  <si>
    <t>O221016058340</t>
  </si>
  <si>
    <t>O221016058339</t>
  </si>
  <si>
    <t>O221016058337</t>
  </si>
  <si>
    <t>O221016058336</t>
  </si>
  <si>
    <t>O221016058335</t>
  </si>
  <si>
    <t>O221016058334</t>
  </si>
  <si>
    <t>O221016058333</t>
  </si>
  <si>
    <t>O221016058332</t>
  </si>
  <si>
    <t>O221016058331</t>
  </si>
  <si>
    <t>O221016058330</t>
  </si>
  <si>
    <t>O221016058329</t>
  </si>
  <si>
    <t>O221016058328</t>
  </si>
  <si>
    <t>O221016058327</t>
  </si>
  <si>
    <t>O221016058326</t>
  </si>
  <si>
    <t>O221016058325</t>
  </si>
  <si>
    <t>O221016058324</t>
  </si>
  <si>
    <t>O221016058323</t>
  </si>
  <si>
    <t>O221016058322</t>
  </si>
  <si>
    <t>O221016058321</t>
  </si>
  <si>
    <t>O221015058319</t>
  </si>
  <si>
    <t>O221015058318</t>
  </si>
  <si>
    <t>O221015058316</t>
  </si>
  <si>
    <t>O221015058315</t>
  </si>
  <si>
    <t>O221015058314</t>
  </si>
  <si>
    <t>O221015058313</t>
  </si>
  <si>
    <t>O221015058312</t>
  </si>
  <si>
    <t>O221015058311</t>
  </si>
  <si>
    <t>O221015058310</t>
  </si>
  <si>
    <t>O221015058309</t>
  </si>
  <si>
    <t>O221015058308</t>
  </si>
  <si>
    <t>O221015058307</t>
  </si>
  <si>
    <t>O221015058306</t>
  </si>
  <si>
    <t>O221015058305</t>
  </si>
  <si>
    <t>O221015058304</t>
  </si>
  <si>
    <t>O221014058302</t>
  </si>
  <si>
    <t>O221014058301</t>
  </si>
  <si>
    <t>O221014058300</t>
  </si>
  <si>
    <t>O221014058299</t>
  </si>
  <si>
    <t>O221014058298</t>
  </si>
  <si>
    <t>O221014058297</t>
  </si>
  <si>
    <t>O221014058296</t>
  </si>
  <si>
    <t>O221014058295</t>
  </si>
  <si>
    <t>O221014058294</t>
  </si>
  <si>
    <t>O221014058293</t>
  </si>
  <si>
    <t>O221014058292</t>
  </si>
  <si>
    <t>O221014058291</t>
  </si>
  <si>
    <t>O221025058466</t>
  </si>
  <si>
    <t>O221024058465</t>
  </si>
  <si>
    <t>O221024058464</t>
  </si>
  <si>
    <t>O221024058463</t>
  </si>
  <si>
    <t>O221024058462</t>
  </si>
  <si>
    <t>O221027058473</t>
  </si>
  <si>
    <t>O221026058471</t>
  </si>
  <si>
    <t>O221025058470</t>
  </si>
  <si>
    <t>O221025058469</t>
  </si>
  <si>
    <t>O221025058467</t>
  </si>
  <si>
    <t>O221027058476</t>
  </si>
  <si>
    <t>O221027058475</t>
  </si>
  <si>
    <t>O221027058474</t>
  </si>
  <si>
    <t>우병훈</t>
  </si>
  <si>
    <t>김성열</t>
  </si>
  <si>
    <t>정지화</t>
  </si>
  <si>
    <t>김현</t>
  </si>
  <si>
    <t>임승진</t>
  </si>
  <si>
    <t>김양회</t>
  </si>
  <si>
    <t>마이쮸(딸기복숭아)284g</t>
  </si>
  <si>
    <t>산들애 처음부터 멸치다시마 육수 275g</t>
  </si>
  <si>
    <t>스파클링워터 트레비500ml*20(레몬)</t>
  </si>
  <si>
    <t>오리온 닥터유 단백질바50g*12</t>
  </si>
  <si>
    <t>오리온 초코파이12p</t>
  </si>
  <si>
    <t>깔끔한 멸치국물팩65g(13g*5)</t>
  </si>
  <si>
    <t>남성중목양말(검정)</t>
  </si>
  <si>
    <t>농심 닭다리 후라이드맛66g</t>
  </si>
  <si>
    <t>바삭고소튀김가루1kg</t>
  </si>
  <si>
    <t>유기농 양파진액100ml*30포</t>
  </si>
  <si>
    <t>유동 자연산골뱅이400g*2</t>
  </si>
  <si>
    <t>진라면소컵(순한맛)65g*6입</t>
  </si>
  <si>
    <t>참깨드레싱 245g(상온)</t>
  </si>
  <si>
    <t>청정원 보크라이스(쇠고기)24g(3입)</t>
  </si>
  <si>
    <t>칼로리를 줄인 케찹 280g</t>
  </si>
  <si>
    <t>크라운 콘칩70g</t>
  </si>
  <si>
    <t>페리오치약 브레쓰케어알파 160g*3</t>
  </si>
  <si>
    <t>햇반 발아현미밥210g*4</t>
  </si>
  <si>
    <t>허니머스타드소스 535g</t>
  </si>
  <si>
    <t>3M 물걸레청소용(항균)20매(일반막대형)</t>
  </si>
  <si>
    <t>3M)막대걸레(표준형)</t>
  </si>
  <si>
    <t>갈아만든배 238ml*12</t>
  </si>
  <si>
    <t>국내산 종이컵 50P</t>
  </si>
  <si>
    <t>깨끗한나라 물티슈캡형70매*6</t>
  </si>
  <si>
    <t>깨끗한나라 순수 프리미엄30m*30롤(천열펄프3겹)</t>
  </si>
  <si>
    <t>깨끗한나라)미용티슈250매*3입</t>
  </si>
  <si>
    <t>다농원 생강차40T</t>
  </si>
  <si>
    <t>닥터홍 레인보우 실리콘 칫솔(대1모3)</t>
  </si>
  <si>
    <t>메디안 대나무숯담은칫솔 이중미세모3.2mm 초슬림헤드4입</t>
  </si>
  <si>
    <t>백설 고소함가득참기름330ml</t>
  </si>
  <si>
    <t>백설 허브맛솔트50g마늘맛</t>
  </si>
  <si>
    <t>아이!깨끗해250ml</t>
  </si>
  <si>
    <t>오랄비 치실(50m)</t>
  </si>
  <si>
    <t>오리온 참붕어빵 348g 12입</t>
  </si>
  <si>
    <t>유한 바르는 곰팡이젤120ml</t>
  </si>
  <si>
    <t>유한 펑크린1L</t>
  </si>
  <si>
    <t>질레트 퓨전프로글라이드 면도날(4입)</t>
  </si>
  <si>
    <t>크라운 소보로 60g</t>
  </si>
  <si>
    <t>페리오치약 캐비티케어알파 160g*3</t>
  </si>
  <si>
    <t>페브리즈향균플러스370ml(깨끗한향)</t>
  </si>
  <si>
    <t>해피바스 다마스크 메이로즈에센스 바디워시900g</t>
  </si>
  <si>
    <t>햇살담은 염도낮춘 다시마 간장1.7L</t>
  </si>
  <si>
    <t>화장실용탈취제300g(라벤더향)</t>
  </si>
  <si>
    <t>THE맛있는돌자반35g</t>
  </si>
  <si>
    <t>김도둑 광천댁 산모미역80g</t>
  </si>
  <si>
    <t>다우니 오션코랄 퓨어러브 1L</t>
  </si>
  <si>
    <t>비트 드럼용1.6L+1.6L</t>
  </si>
  <si>
    <t>요호 루테인 90캡슐</t>
  </si>
  <si>
    <t>유한덴탈케어 키즈칫솔3단계(6세이상)2입</t>
  </si>
  <si>
    <t xml:space="preserve">천호엔케어 도라지배즙프리미엄80ml*30입 </t>
  </si>
  <si>
    <t xml:space="preserve">티젠 유기농새싹보리 10T </t>
  </si>
  <si>
    <t>페리오 키즈치약 스텝3 딸기향 75g</t>
  </si>
  <si>
    <t>포카리스웨트 분말74g (5입)</t>
  </si>
  <si>
    <t>해찬들 재래식된장1kg</t>
  </si>
  <si>
    <t>Ph.Drop 아쿠아 콜라겐 모이스트 로션</t>
  </si>
  <si>
    <t xml:space="preserve">Ph.Drop 아쿠아 콜라겐 클린징 젤 </t>
  </si>
  <si>
    <t>삼양 핵불닭소스 200g</t>
  </si>
  <si>
    <t>오로니아 rTG 오메가-3 90캡슐</t>
  </si>
  <si>
    <t>요호 칼슘*마그네슘*아연*비타민D복합제</t>
  </si>
  <si>
    <t>줄리스 그립핑 샴푸</t>
  </si>
  <si>
    <t>팔도비빔면(멀티5입)</t>
  </si>
  <si>
    <t>The맛있는 김도둑재래김25g*3봉</t>
  </si>
  <si>
    <t>김도둑 쌀국수 진한사골맛93g</t>
  </si>
  <si>
    <t>너구리 매운맛(멀티5입)</t>
  </si>
  <si>
    <t>농심 신라면(멀티5입)</t>
  </si>
  <si>
    <t>비비고 닭곰탕500g</t>
  </si>
  <si>
    <t>비비고 소고기미역국500g*2</t>
  </si>
  <si>
    <t>삼양 까르보 불닭볶음면(멀티4입)</t>
  </si>
  <si>
    <t>삼양 불닭볶음면(멀티5입)</t>
  </si>
  <si>
    <t>오뚜기 스낵면(멀티5입)</t>
  </si>
  <si>
    <t>오뚜기 참깨라면(소컵)65g*6</t>
  </si>
  <si>
    <t>오즈키친 전복죽450g</t>
  </si>
  <si>
    <t xml:space="preserve">팔도 틈새라면(멀티5입) </t>
  </si>
  <si>
    <t>해찬들그대로끓여먹는된장450g(쇠고기)</t>
  </si>
  <si>
    <t>허브그린 물티슈(캡형)100매</t>
  </si>
  <si>
    <t>3분 춘천닭갈비 덮밥소스150g</t>
  </si>
  <si>
    <t>3분제육덮밥소스150g</t>
  </si>
  <si>
    <t>동원 살코기참치100g*5입</t>
  </si>
  <si>
    <t>롯데 빼빼로 오리지날54g</t>
  </si>
  <si>
    <t>샘표 우리엄마 더덕장아찌90g*5</t>
  </si>
  <si>
    <t>오뚜기 3분쇠고기짜장200g</t>
  </si>
  <si>
    <t>오뚜기 부산식 돼지국밥곰탕500g*2</t>
  </si>
  <si>
    <t>오로니아 멀티비타민&amp;미네랄 90정</t>
  </si>
  <si>
    <t>오리온 도도한 나쵸 치즈맛92g</t>
  </si>
  <si>
    <t>우리엄마 쇠고기장조림110g*3</t>
  </si>
  <si>
    <t>청정원 도가니탕450g*2</t>
  </si>
  <si>
    <t>크라운 못말리는 신짱120g</t>
  </si>
  <si>
    <t>해태 맛동산 90g</t>
  </si>
  <si>
    <t>해태)신당동떡볶이110g</t>
  </si>
  <si>
    <t>햇반 흑미밥210g*4</t>
  </si>
  <si>
    <t>3M 그물망사 수세미 2P</t>
  </si>
  <si>
    <t>Ph.Drop 에브리데이 썬크림40ml</t>
  </si>
  <si>
    <t>닥터웰 포터블 저주파 마사지기</t>
  </si>
  <si>
    <t>딥액션폼클렌저120g(C&amp;C)</t>
  </si>
  <si>
    <t>송강당 대명공진보 10환(공진단)</t>
  </si>
  <si>
    <t>스테인리스 물병1.5L</t>
  </si>
  <si>
    <t>자연퐁 솔잎주방세제용기980ml</t>
  </si>
  <si>
    <t>코멕스 전자렌지용기520ml(사각)</t>
  </si>
  <si>
    <t>CJ 컵반 김치날치알밥188g</t>
  </si>
  <si>
    <t>CJ 컵반 불닭마요덮밥219g</t>
  </si>
  <si>
    <t>간편 닭곰탕10g</t>
  </si>
  <si>
    <t>간편 버섯해장국9g</t>
  </si>
  <si>
    <t>건오징어 철판구이50g</t>
  </si>
  <si>
    <t>까스명수 골드75ml*10</t>
  </si>
  <si>
    <t>농심 꿀꽈배기90g</t>
  </si>
  <si>
    <t>롯데 자일리톨리필(오리지널)5000</t>
  </si>
  <si>
    <t>비비고 버섯야채죽280g</t>
  </si>
  <si>
    <t>상쾌환 숙취해소6g(3g*2포)</t>
  </si>
  <si>
    <t>여명808(숙취해소제)*3</t>
  </si>
  <si>
    <t>오리온 배배80g</t>
  </si>
  <si>
    <t>오리온 오감자 찍먹 양념바베큐맛50g</t>
  </si>
  <si>
    <t>종가반상 곱창전골400g*2</t>
  </si>
  <si>
    <t>진공 알찬미1kg</t>
  </si>
  <si>
    <t>컵밥 철판 제육덮밥250g</t>
  </si>
  <si>
    <t>해태 자가비90g 짭짤한맛</t>
  </si>
  <si>
    <t>김도둑 쌀국수 깔끔한멸치맛92g</t>
  </si>
  <si>
    <t>닥터닥터스 로얄포텐 60정(쏘팔메토)</t>
  </si>
  <si>
    <t>닥터홍 레인보우 분홍이 잇몸치약150g</t>
  </si>
  <si>
    <t>보리건빵85g*3입</t>
  </si>
  <si>
    <t>오뚜기컵밥 매콤낙지덮밥250g</t>
  </si>
  <si>
    <t xml:space="preserve">웰이즈 체어 </t>
  </si>
  <si>
    <t>일동제약 덴큐정 360정</t>
  </si>
  <si>
    <t>주방세제 자연퐁 솔잎 1.12kg</t>
  </si>
  <si>
    <t>진공 보리쌀1kg</t>
  </si>
  <si>
    <t>카누 다크로스트 아메리카노100T(미니)</t>
  </si>
  <si>
    <t>펴난 헤어칼라염색약(샴푸타입)30g*5 진한갈색</t>
  </si>
  <si>
    <t>한성 튀김맛우동211.5g*3</t>
  </si>
  <si>
    <t>허니버터 와사비맛아몬드130g</t>
  </si>
  <si>
    <t>3M)스카치브라이트 크린스틱(화장실변기솔(리필))</t>
  </si>
  <si>
    <t>KF-AD내조마 덴탈 마스크50매</t>
  </si>
  <si>
    <t>삼립 미니꿀약과140g</t>
  </si>
  <si>
    <t>삼립 제리뽀4가지맛</t>
  </si>
  <si>
    <t>상하목장 유기농바나나우유125ml*24</t>
  </si>
  <si>
    <t>오뚜기 돈까스소스470g</t>
  </si>
  <si>
    <t>진공 알찬미 5kg</t>
  </si>
  <si>
    <t>청솔 수육재료 50g</t>
  </si>
  <si>
    <t>청정원 닭볶음탕 양념480g</t>
  </si>
  <si>
    <t>청정원 소갈비양념280g</t>
  </si>
  <si>
    <t>콘크림스프270g*2</t>
  </si>
  <si>
    <t>해피홈 좀벌레OUT 옷장용2입</t>
  </si>
  <si>
    <t>3M 뉴스카치브라이트 다용도 먼지떨이(손잡이1,리필2)</t>
  </si>
  <si>
    <t>Dr.FOR HAIR 폴리젠플러스샴푸 100ml</t>
  </si>
  <si>
    <t>Dr.FOR HAIR 피토테라피샴푸 100ml</t>
  </si>
  <si>
    <t>네오 아쿠아 혼합밴드10매</t>
  </si>
  <si>
    <t>디너벨 스텐레스 주방용집게 대27cm</t>
  </si>
  <si>
    <t>메디안 잇몸과학 치약 클린민트120g*3</t>
  </si>
  <si>
    <t>밴드닥터 드레싱밴드 M(중형)6입</t>
  </si>
  <si>
    <t>밴드닥터 드레싱밴드 S(소형)8입</t>
  </si>
  <si>
    <t xml:space="preserve">사각 목욕타월(때밀이)3P </t>
  </si>
  <si>
    <t>아모스 녹차실감샴푸500ml(중건성)</t>
  </si>
  <si>
    <t>아모스 녹차실감샴푸500ml(지성용)</t>
  </si>
  <si>
    <t>크린손 니트릴 다용도 위생장갑 L 100매 아이보리</t>
  </si>
  <si>
    <t>MaXIM카푸치노 헤이즐럿향10T</t>
  </si>
  <si>
    <t>The맛있는 김도둑 아이스스로돌자반35g</t>
  </si>
  <si>
    <t>그린애 순수 사과즙 100ml*30포</t>
  </si>
  <si>
    <t>냉장고 탈취제 탈취탄140g (3개월)</t>
  </si>
  <si>
    <t>댕기머리 포르테 염색약 흑갈색</t>
  </si>
  <si>
    <t>락앤락 직사각밀폐용기1.9L(HPL818)</t>
  </si>
  <si>
    <t>락앤락 파통용기3.4L(HPL848)</t>
  </si>
  <si>
    <t>마이쮸 자일리톨사과볼 110g</t>
  </si>
  <si>
    <t>마이쮸 자일리톨포도볼 110g</t>
  </si>
  <si>
    <t>백설 토마토파스타소스180g*5</t>
  </si>
  <si>
    <t>삼양 불닭소스200g</t>
  </si>
  <si>
    <t>솥반 꿀약밥210g*8개</t>
  </si>
  <si>
    <t>신라면 건면(멀티5입)</t>
  </si>
  <si>
    <t>애니데이롱20P(무향)팬티라이너</t>
  </si>
  <si>
    <t>오리온 다이제초코225g</t>
  </si>
  <si>
    <t>오리온 오뜨치즈144g</t>
  </si>
  <si>
    <t>초코칩쿠키104g</t>
  </si>
  <si>
    <t>춘천식철판닭갈비 양념160g*4입</t>
  </si>
  <si>
    <t>칼로리를 줄인 마요네스 315g</t>
  </si>
  <si>
    <t>코멕스 바이오글라스 베이직 820ml(직2호)</t>
  </si>
  <si>
    <t>해태 오예스360g</t>
  </si>
  <si>
    <t>post그래놀라 크랜베리 아몬드350g</t>
  </si>
  <si>
    <t>동원 스위트콘340g*2</t>
  </si>
  <si>
    <t>메디안 치석케어 치약(오리지날)120g*3</t>
  </si>
  <si>
    <t>오뜨 쇼콜라150g</t>
  </si>
  <si>
    <t>참크래커56g</t>
  </si>
  <si>
    <t>촉앤감 셰프키친타올130매*6롤</t>
  </si>
  <si>
    <t>포스트 현미그래놀라310g</t>
  </si>
  <si>
    <t>피죤2.1L+2.1L(로즈블라썸)</t>
  </si>
  <si>
    <t>곤드레장아찌300g</t>
  </si>
  <si>
    <t>농심 신라면큰사발114g*16입</t>
  </si>
  <si>
    <t>농심 쫄병 숯불바베큐82g*5</t>
  </si>
  <si>
    <t>동결건조 다진청양고추</t>
  </si>
  <si>
    <t>백설 구운소금500g</t>
  </si>
  <si>
    <t>샌드 에이스찐초코204g</t>
  </si>
  <si>
    <t>오뚜기 백세카레 고형 순한맛100g</t>
  </si>
  <si>
    <t>오뚜기)데리야끼소스280g</t>
  </si>
  <si>
    <t>진미춘장300g</t>
  </si>
  <si>
    <t>청은 국산 엿기름500g</t>
  </si>
  <si>
    <t>촉촉한 고구마50g*5</t>
  </si>
  <si>
    <t>카라멜 메이플콘74g</t>
  </si>
  <si>
    <t>크라운 죠리퐁74g</t>
  </si>
  <si>
    <t>크라운 쿠크다스128g (화이트)</t>
  </si>
  <si>
    <t>하이몬 피넛월남쌈소스230ml</t>
  </si>
  <si>
    <t>해태 오사쯔60g</t>
  </si>
  <si>
    <t>해표 꽃소금(천일염100%)1kg</t>
  </si>
  <si>
    <t>3M 물기가 남지않는 천연펄프행주3매</t>
  </si>
  <si>
    <t>3M 제로스크레치 스폰지수세미2입</t>
  </si>
  <si>
    <t xml:space="preserve">경남제약 결콜라겐 플러스120g </t>
  </si>
  <si>
    <t>눈썹 면도기2p</t>
  </si>
  <si>
    <t>동서 캐모마일 현미녹차 20입(30g)</t>
  </si>
  <si>
    <t>마이비데 휴대용 10매*4</t>
  </si>
  <si>
    <t>사조 참치액500ml</t>
  </si>
  <si>
    <t xml:space="preserve">솔+KF94황사방역마스크 25매 </t>
  </si>
  <si>
    <t>순수한면 울트라슈퍼가드뉴중형 날개형16입</t>
  </si>
  <si>
    <t>오뚜기 골드마요네즈500g</t>
  </si>
  <si>
    <t>코멕스 면코팅 고무장갑 마이사이즈33*22.5 (대)</t>
  </si>
  <si>
    <t>크라운 츄러스84g</t>
  </si>
  <si>
    <t>크리넥스미니맥시230*6</t>
  </si>
  <si>
    <t>크린 종이호일 30*20</t>
  </si>
  <si>
    <t>크린손 니트릴 다용도 위생장갑 S 100매 아이보리</t>
  </si>
  <si>
    <t>농심 새우깡 블랙72g</t>
  </si>
  <si>
    <t>대일밴드Q 혼합형21매</t>
  </si>
  <si>
    <t>부광 안티프라그 치약130g*3입</t>
  </si>
  <si>
    <t>송월타올5호</t>
  </si>
  <si>
    <t>오뚜기 비빔장500g</t>
  </si>
  <si>
    <t>오랄비 어드밴티지컴플리트 항균칫솔모35(3+1)</t>
  </si>
  <si>
    <t>짱이야 166g</t>
  </si>
  <si>
    <t>카누 디카페인 아메리카노10T</t>
  </si>
  <si>
    <t>키친아트 골드메탈보온/보냉병500ml</t>
  </si>
  <si>
    <t>펴난 헤어칼라염색약(샴푸타입)30g*5 흑색</t>
  </si>
  <si>
    <t>허니버터 아몬드130g</t>
  </si>
  <si>
    <t>뉴월남쌈300g(16cm)</t>
  </si>
  <si>
    <t>롯데 볼로네이즈 스파게티</t>
  </si>
  <si>
    <t>롯데 뽀모도로 스파게티220g</t>
  </si>
  <si>
    <t>롯데)까르보나라스파게티</t>
  </si>
  <si>
    <t>메디안 쿨칫솔10입(미세모)</t>
  </si>
  <si>
    <t>오뚜기컵밥 김치참치덮밥280g</t>
  </si>
  <si>
    <t>오로니아뉴-프로폴리스 슈프림 90캡슐</t>
  </si>
  <si>
    <t>쿨라임 프레쉬600g</t>
  </si>
  <si>
    <t>파마젠 멀티비타민 꾸미(90일분)</t>
  </si>
  <si>
    <t>The맛있는 김도둑 김부각50g</t>
  </si>
  <si>
    <t>고추장아찌300g</t>
  </si>
  <si>
    <t>그린애 유기농 석류즙80ml*30팩</t>
  </si>
  <si>
    <t>그린애 헛개나무 칡즙90ml*30봉</t>
  </si>
  <si>
    <t>깨끗한나라 휴대용물티슈 10매*10입</t>
  </si>
  <si>
    <t>락앤락 비스프리 테이블탑 정사각LBF211 /380ml</t>
  </si>
  <si>
    <t>리얼칩 사과100%</t>
  </si>
  <si>
    <t>머거본 커피땅콩55g*12</t>
  </si>
  <si>
    <t>버터와플316g</t>
  </si>
  <si>
    <t>스팸 클래식300g*3입</t>
  </si>
  <si>
    <t>오리온 오징어땅콩180g</t>
  </si>
  <si>
    <t>우와한 치즈칩42g</t>
  </si>
  <si>
    <t>유기농 양배추브로콜리즙(100ml*30봉)</t>
  </si>
  <si>
    <t>크라운 콘치 치즈크림66g</t>
  </si>
  <si>
    <t>크라운 화이트하임 284g</t>
  </si>
  <si>
    <t>크린팩25cm*35cm 100매</t>
  </si>
  <si>
    <t>프리미엄 하루넛츠25g*15</t>
  </si>
  <si>
    <t>샘표 요리에센스 연두(담백한맛)500ml</t>
  </si>
  <si>
    <t>오뚜기카레(순)100g</t>
  </si>
  <si>
    <t>토마토 양손 주방가위</t>
  </si>
  <si>
    <t>하선정 멸치액젓800g</t>
  </si>
  <si>
    <t>CJ 맛밤80g</t>
  </si>
  <si>
    <t>CJ 햇반솥반 소고기우엉영양밥 200g*6</t>
  </si>
  <si>
    <t>곰표 후라이드 오징어 튀김 200g</t>
  </si>
  <si>
    <t>김도둑 광천댁 자른미역30g</t>
  </si>
  <si>
    <t>동결건조 다진마늘</t>
  </si>
  <si>
    <t>오모리김치찌개 봉지라면160g*4입</t>
  </si>
  <si>
    <t>찹쌀미니도나스믹스500g</t>
  </si>
  <si>
    <t>청정원 소불고기양념500g</t>
  </si>
  <si>
    <t>맛있는 오뚜기밥200g*4입</t>
  </si>
  <si>
    <t>아이비155g</t>
  </si>
  <si>
    <t>오뚜기치킨튀김가루 1kg</t>
  </si>
  <si>
    <t>크라운 콘초66g(헤이즐넛초코)</t>
  </si>
  <si>
    <t>하이몬 쌀국수장국 220g</t>
  </si>
  <si>
    <t>가야농장 알로에1.5L*2입</t>
  </si>
  <si>
    <t>오리온 눈을감자56g</t>
  </si>
  <si>
    <t>위엔싹 에프10정</t>
  </si>
  <si>
    <t>종가반상 사골시래기된장국450g*2</t>
  </si>
  <si>
    <t>허니버터 군옥수수맛아몬드130g</t>
  </si>
  <si>
    <t>백설 하얀설탕 1kg</t>
  </si>
  <si>
    <t>뽑아쓰는 크린백34*45cm 100매</t>
  </si>
  <si>
    <t>[피스코리아] 캇타 201 [개/1]</t>
  </si>
  <si>
    <t>TARA 마스크팩27g*5입(알개앰플 씨테라피)</t>
  </si>
  <si>
    <t>디너벨 다용도집게(중)</t>
  </si>
  <si>
    <t>런던패션 남성용 트렁크 100호</t>
  </si>
  <si>
    <t>런던패션남성용 드로즈 100호</t>
  </si>
  <si>
    <t>삼진 위생롤백(17*25)200매</t>
  </si>
  <si>
    <t>솥반 통곡물밥200g*8개</t>
  </si>
  <si>
    <t>여행용 멀티 전원플러그(AC)변환용(2세트)</t>
  </si>
  <si>
    <t>크린센스 이중 지퍼백 25*30</t>
  </si>
  <si>
    <t>토마토 집과도</t>
  </si>
  <si>
    <t>꾸이맨23g*10입</t>
  </si>
  <si>
    <t>다농원 쌍화차40T</t>
  </si>
  <si>
    <t>대파슬라이스 동결건조10g</t>
  </si>
  <si>
    <t>두손푸드 마시는 단호박죽 10팩</t>
  </si>
  <si>
    <t>두손푸드 마시는 흑임자죽 10팩</t>
  </si>
  <si>
    <t>멸치국수장국 360ml</t>
  </si>
  <si>
    <t>숙취음료 깨수강160ml*6</t>
  </si>
  <si>
    <t>오뚜기와사비 소스250g</t>
  </si>
  <si>
    <t>헛개열매와밀크씨슬100ml*30포</t>
  </si>
  <si>
    <t>동결건조 다진생강</t>
  </si>
  <si>
    <t>몽고 송표간장900ml</t>
  </si>
  <si>
    <t>신쫄이 레몬콜라맛480g(20입)</t>
  </si>
  <si>
    <t>오징어톡80g</t>
  </si>
  <si>
    <t>청포도캔디153g</t>
  </si>
  <si>
    <t>초간편 감자전믹스200g</t>
  </si>
  <si>
    <t>해찬들 초고추장500g</t>
  </si>
  <si>
    <t>해찬들 태양초 골드고추장1.7kg+300g</t>
  </si>
  <si>
    <t>해태 자두캔디130g</t>
  </si>
  <si>
    <t>3M 테이프클리너 (대형)</t>
  </si>
  <si>
    <t>뚝딱 삶은시래기300g</t>
  </si>
  <si>
    <t>마시는 검은콩죽130g*10팩</t>
  </si>
  <si>
    <t>명이나물 장아찌300g</t>
  </si>
  <si>
    <t>모나리자 뽑아쓰는 키친타올150매*2입</t>
  </si>
  <si>
    <t>비비고 소고기 장터국500g*2</t>
  </si>
  <si>
    <t xml:space="preserve">설악산 나물이야기 가지말림80g 국산 </t>
  </si>
  <si>
    <t xml:space="preserve">설악산 나물이야기 호박말림130g 국산 </t>
  </si>
  <si>
    <t>세탁조크리너450g</t>
  </si>
  <si>
    <t>순수한면 100% 유기농순면커버 소형18입</t>
  </si>
  <si>
    <t>암앤해머 베이킹소다1.5kg+600g</t>
  </si>
  <si>
    <t>오뚜기 컵밥 톡톡김치알밥192g</t>
  </si>
  <si>
    <t>청정원 고기전용쌈장450g</t>
  </si>
  <si>
    <t>한.입 100%과탄산소다1kg</t>
  </si>
  <si>
    <t>[STAEDTLER] 지우개526 B30 [개/1]</t>
  </si>
  <si>
    <t>[씨티라인] 수정테이프 XP [개/1]</t>
  </si>
  <si>
    <t>가쓰오부시국수장국 360ml</t>
  </si>
  <si>
    <t>경남제약 쎄레손크림30g(습진 등)</t>
  </si>
  <si>
    <t>마이쮸(포도사과)284g</t>
  </si>
  <si>
    <t>백설 떡볶이양념장150g*4</t>
  </si>
  <si>
    <t>성경 안주공방 통먹태 55g</t>
  </si>
  <si>
    <t>얼려먹는초코만들기36g</t>
  </si>
  <si>
    <t>이광범명가 들기름160ml(100%국산)</t>
  </si>
  <si>
    <t>청정원 돼지갈비양념280g</t>
  </si>
  <si>
    <t>크라운 초코하임284g</t>
  </si>
  <si>
    <t>크루통 컵스프 콘크림 컵 27g</t>
  </si>
  <si>
    <t>아토팜 MLE 로션 200ml</t>
  </si>
  <si>
    <t>스카트 빨아쓰는 행주타월54*2롤</t>
  </si>
  <si>
    <t>진공 귀리1kg</t>
  </si>
  <si>
    <t>진공 찰흑미1kg</t>
  </si>
  <si>
    <t>진공 현미1kg</t>
  </si>
  <si>
    <t>청크린 지퍼백20매 25*30cm</t>
  </si>
  <si>
    <t>크리넥스 데코&amp;소프트 24롤(3겹엠보싱)</t>
  </si>
  <si>
    <t>크리스피롤12곡 180g</t>
  </si>
  <si>
    <t>해오름 홈메이드 통곡물현미  막걸리 키트24시간 완성530g</t>
  </si>
  <si>
    <t>해표 포도씨유900ml</t>
  </si>
  <si>
    <t>3M 제로스크래치 천연펄프수세미 2입</t>
  </si>
  <si>
    <t>3분낙지덮밥소스150g</t>
  </si>
  <si>
    <t>The맛있는 김도둑 김가루70g</t>
  </si>
  <si>
    <t>고기엔 참소스 280g</t>
  </si>
  <si>
    <t>닥터비데 캡46매</t>
  </si>
  <si>
    <t>백제 우리쌀떡국163g</t>
  </si>
  <si>
    <t>비비고 육개장500g*2</t>
  </si>
  <si>
    <t>샤프란 굿바이담배냄새 피톤치드향 100ml</t>
  </si>
  <si>
    <t>설악산 국산목이버섯30g</t>
  </si>
  <si>
    <t>오뚜기 백세카레 고형 약간매운맛100g</t>
  </si>
  <si>
    <t>오뚜기 컵밥 차돌강된장보리밥280g</t>
  </si>
  <si>
    <t>오뚜기전복죽285g*2</t>
  </si>
  <si>
    <t>오뚜기카레(약매)100g</t>
  </si>
  <si>
    <t>컵밥 순두부찌개국밥 173g</t>
  </si>
  <si>
    <t>컵밥 전주식돌솥비빔밥269g</t>
  </si>
  <si>
    <t>한알천 삼계탕1kg</t>
  </si>
  <si>
    <t>해피홈 좀벌레OUT 서랍장용10입</t>
  </si>
  <si>
    <t>신혜선 구리마스크(귀끈조절형) 블랙 M</t>
  </si>
  <si>
    <t>신혜선 구리마스크(귀끈조절형) 블랙앤화이트 M</t>
  </si>
  <si>
    <t>신혜선 구리마스크(귀끈조절형) 핑크 S</t>
  </si>
  <si>
    <t>신혜선 구리마스크(귀끈조절형) 화이트 M</t>
  </si>
  <si>
    <t>신혜선 구리마스크(귀끈조절형) 화이트 S</t>
  </si>
  <si>
    <t>엔젤밤</t>
  </si>
  <si>
    <t>테이팩스 투명OPP테이프50mm*50M</t>
  </si>
  <si>
    <t>테이팩스 황색OPP테이프50mm*50M</t>
  </si>
  <si>
    <t>자유시간 미니 아몬드506g</t>
  </si>
  <si>
    <t>잔티바 발포멀티비타민 앤 미네랄 20정</t>
  </si>
  <si>
    <t>반해요 간장깻잎80g*5</t>
  </si>
  <si>
    <t>비비고 돼지고기김치찌개 460g*2</t>
  </si>
  <si>
    <t>사조고등어400g</t>
  </si>
  <si>
    <t>종가반상 사골김치찌개450g*2</t>
  </si>
  <si>
    <t>카누 마일드로스트 아메리카노100T(미니)</t>
  </si>
  <si>
    <t>콘푸라이트300g</t>
  </si>
  <si>
    <t>콘푸레이크 천마차 40T</t>
  </si>
  <si>
    <t>그린애 유기농 포도즙90ml*30팩</t>
  </si>
  <si>
    <t>다담)된장찌개530g</t>
  </si>
  <si>
    <t>대림)옛날맛 순대 500g</t>
  </si>
  <si>
    <t>로얄샤워타올</t>
  </si>
  <si>
    <t>리얼그램 유기농 100% 비오틴 180정</t>
  </si>
  <si>
    <t>물먹는하마(옷장용) *3입</t>
  </si>
  <si>
    <t>신앙촌 깔끔한 국간장860ml</t>
  </si>
  <si>
    <t>아물디s (가려움완화)</t>
  </si>
  <si>
    <t>종가집 포기김치1.6kg</t>
  </si>
  <si>
    <t>풍기도깨비목앤배도라지60포(10g*20입)</t>
  </si>
  <si>
    <t>풍기도깨비해먹음사과즙100ml*24포</t>
  </si>
  <si>
    <t>한성크래미 145g+90g</t>
  </si>
  <si>
    <t>해피홈 아웃도어 롤온50g(바르는모기진드기기피제)</t>
  </si>
  <si>
    <t>3배사과식초900ml</t>
  </si>
  <si>
    <t>순창조개멸치찌개된장450g</t>
  </si>
  <si>
    <t>오뚜기옛날미역50g</t>
  </si>
  <si>
    <t>유동 번데기130g*3</t>
  </si>
  <si>
    <t>이광범명가 고춧가루250g(100%국산)</t>
  </si>
  <si>
    <t>해태 사루비아60g</t>
  </si>
  <si>
    <t>3M 정전기청소포(30매) 일반형</t>
  </si>
  <si>
    <t>곰표 중력밀가루2.5kg</t>
  </si>
  <si>
    <t>락앤락 손잡이물병ABF734  / 1.7L</t>
  </si>
  <si>
    <t>롯데 제크 100g</t>
  </si>
  <si>
    <t>무형광 면행주1P</t>
  </si>
  <si>
    <t>옛날 국수 소면 700g</t>
  </si>
  <si>
    <t>옛날칼국수500g</t>
  </si>
  <si>
    <t>청정원 소불고기양념280g</t>
  </si>
  <si>
    <t>(인) 볶은현미 20g*25봉</t>
  </si>
  <si>
    <t>3M 철수세미35g</t>
  </si>
  <si>
    <t>비트 일반용 1.6L+1.6L</t>
  </si>
  <si>
    <t>아참 왕한치20g</t>
  </si>
  <si>
    <t>연겨자100g 튜브</t>
  </si>
  <si>
    <t>오뚜기빵가루500g</t>
  </si>
  <si>
    <t>청우 플랑 160g</t>
  </si>
  <si>
    <t>하이델 무쇠주물 궁중팬28cm</t>
  </si>
  <si>
    <t>TARA 아쿠아 펩타이드 항산화 앰플</t>
  </si>
  <si>
    <t>정영석명인71호 홍삼 진과골드본400g</t>
  </si>
  <si>
    <t>크라운 뽀또 치즈타르트161g</t>
  </si>
  <si>
    <t>펭귄 고등어 400g*2</t>
  </si>
  <si>
    <t>Calvin Klein 여성팬티-S90(4P)</t>
  </si>
  <si>
    <t>닥터홍 라인스틱</t>
  </si>
  <si>
    <t>딥 모이스처라이징 페이셜 마스크 10입</t>
  </si>
  <si>
    <t>청우 홍삼젤리 400g</t>
  </si>
  <si>
    <t>휴럼 솔루잇 산양유단백질프로틴20g*14포</t>
  </si>
  <si>
    <t>MaXIM카푸치노 모카라떼10T</t>
  </si>
  <si>
    <t>감자 수제비키트265g</t>
  </si>
  <si>
    <t>궁중삼계탕1kg</t>
  </si>
  <si>
    <t>서울우유 검은콩 귀리,호두 두유190ml*20팩</t>
  </si>
  <si>
    <t>세탁망 브래지어전용 직경23cm</t>
  </si>
  <si>
    <t>동서 아몬드후레이크300g</t>
  </si>
  <si>
    <t>맥심화이트골드100T</t>
  </si>
  <si>
    <t>보솜이 안심물티슈 캡형60매*6</t>
  </si>
  <si>
    <t>정일강냉이90g</t>
  </si>
  <si>
    <t>청은 국산찹쌀가루100%300g</t>
  </si>
  <si>
    <t>추억의맛 달고나 캔디50g</t>
  </si>
  <si>
    <t>우리엄마 멸치볶음50g*5</t>
  </si>
  <si>
    <t>청정원 직화짬뽕분말96g</t>
  </si>
  <si>
    <t>경남제약 트라부틴 정(10정) - 복통 소화불량</t>
  </si>
  <si>
    <t>김도둑 광천댁 볶음참깨170g</t>
  </si>
  <si>
    <t>롯데 로스팜 마일드340g*2</t>
  </si>
  <si>
    <t>보솜이 휴대용 베이비케어 10매*10입</t>
  </si>
  <si>
    <t>뽀로로 워터젤리 복숭아*10입</t>
  </si>
  <si>
    <t>뽀로로 워터젤리 포도120ml*10입</t>
  </si>
  <si>
    <t>애경울샴푸1L(용기)</t>
  </si>
  <si>
    <t>이광범명가 참기름300ml(100%국산)</t>
  </si>
  <si>
    <t>청정원 돈까스소스250g</t>
  </si>
  <si>
    <t>클린치간칫솔8입(0.7mm)</t>
  </si>
  <si>
    <t>페리오키즈 저불소치약 핑크퐁75g 3~5세</t>
  </si>
  <si>
    <t>3M삼중양면수세미</t>
  </si>
  <si>
    <t>Shake&amp;pan핫케익믹스 오리지날 150g</t>
  </si>
  <si>
    <t>동원 참치150g(살코기)*3</t>
  </si>
  <si>
    <t>박카스맛 젤리50g*8</t>
  </si>
  <si>
    <t>쁘띠첼 요거트젤리 딸기210g*6</t>
  </si>
  <si>
    <t>쇠고기스프80g(분말)</t>
  </si>
  <si>
    <t>포키 극세44g</t>
  </si>
  <si>
    <t>구운감자 슬림80g</t>
  </si>
  <si>
    <t>종가반상 얼큰알탕450g*2</t>
  </si>
  <si>
    <t>좋은느낌 유기농 순면커버 맥시슬림 중형14입</t>
  </si>
  <si>
    <t xml:space="preserve">컵밥 춘천닭갈비덮밥310g </t>
  </si>
  <si>
    <t xml:space="preserve"> 데일리 콤부차 피치20T </t>
  </si>
  <si>
    <t>컵밥 직화불고기덮밥 250g</t>
  </si>
  <si>
    <t>컵밥 참치마요덮밥247g</t>
  </si>
  <si>
    <t>CJ 다진마늘150g</t>
  </si>
  <si>
    <t>그릭슈바인 비프미트볼375g</t>
  </si>
  <si>
    <t>그릭슈바인 비프함박330g</t>
  </si>
  <si>
    <t>그릭슈바인 치즈 비프함박354g</t>
  </si>
  <si>
    <t>다담냉이된장찌개140g</t>
  </si>
  <si>
    <t>두손푸드 마시는 단팥죽 10팩</t>
  </si>
  <si>
    <t>롯데 의성마늘 그릴프랑크350g</t>
  </si>
  <si>
    <t>비타500 100ml*10</t>
  </si>
  <si>
    <t>참푸드 국산 지리멸치(볶음용)100g</t>
  </si>
  <si>
    <t>한성 스파이시킬바사400g</t>
  </si>
  <si>
    <t>도토리묵가루400g</t>
  </si>
  <si>
    <t>마렝고105g</t>
  </si>
  <si>
    <t>바로충전 홍삼진10g30포</t>
  </si>
  <si>
    <t>설악산 국산 친환경인증표고버섯80g</t>
  </si>
  <si>
    <t>오뚜기 송탄식사골 부대찌개양념110g*5</t>
  </si>
  <si>
    <t>참푸드 진미오징어채100g(페루)</t>
  </si>
  <si>
    <t>케라시스 볼륨&amp;손상케어 샴푸 600ml</t>
  </si>
  <si>
    <t>크린랩 30cm*50m</t>
  </si>
  <si>
    <t>햇살담은 국간장840ml</t>
  </si>
  <si>
    <t>롯데 크런키초코렛 34g*12입</t>
  </si>
  <si>
    <t>백설감자수제비가루500g</t>
  </si>
  <si>
    <t>서해안 재래김100매</t>
  </si>
  <si>
    <t>세탁망 빅사이즈 75cm*60cm</t>
  </si>
  <si>
    <t>오레오 화이트크림100g</t>
  </si>
  <si>
    <t>아이비스 아이보리노트SP</t>
  </si>
  <si>
    <t>그린애 타트체리100주스 70ml*30포</t>
  </si>
  <si>
    <t>바로무쳐먹는 파채양념90g*4</t>
  </si>
  <si>
    <t>바르는 비트(칼라,소매찌든때 강력제거)220ml</t>
  </si>
  <si>
    <t>썬쿡 다용도양념다지기</t>
  </si>
  <si>
    <t>크린랩 22cm*50m</t>
  </si>
  <si>
    <t>샘표 진간장 금F3 1.7L</t>
  </si>
  <si>
    <t>김오곤원장 녹용홍삼(10ml*30포*3)90포</t>
  </si>
  <si>
    <t>뚝딱 시래기 21g(7gx3봉)</t>
  </si>
  <si>
    <t>오뚜기컵밥 오삼불고기덮밥250g</t>
  </si>
  <si>
    <t>The맛있는김도둑 재래식탁김15g*30</t>
  </si>
  <si>
    <t>댕기머리 포르테 염색약 자연갈색</t>
  </si>
  <si>
    <t>아모스 컬링 에센스2X</t>
  </si>
  <si>
    <t>일미 명이나물300g*2</t>
  </si>
  <si>
    <t>브레프 파워액티브 레몬 50g*2P</t>
  </si>
  <si>
    <t>설악산 국산 건취나물60g</t>
  </si>
  <si>
    <t>순수한면 울트라슈퍼가드뉴소형 날개형18입</t>
  </si>
  <si>
    <t>순작 유기농아기보리차 160g</t>
  </si>
  <si>
    <t>좋은느낌 유기농 순면커버 오버나이트12입</t>
  </si>
  <si>
    <t>다농원 검은콩 20곡 미숫가루40T</t>
  </si>
  <si>
    <t>바로 무쳐먹는 된장무침양념90g*4</t>
  </si>
  <si>
    <t>오즈키친 송이버섯죽450g</t>
  </si>
  <si>
    <t>우리엄마 명태채 볶음50g*5</t>
  </si>
  <si>
    <t>줄리스 헤어 에센스</t>
  </si>
  <si>
    <t>청정원 고추장 돼지불고기양념500g</t>
  </si>
  <si>
    <t>고급 통면봉100P</t>
  </si>
  <si>
    <t xml:space="preserve">이광범명가 고춧가루500g(100%국산) </t>
  </si>
  <si>
    <t>Albero 북미산 월넛 손잡이 원목 도마M1</t>
  </si>
  <si>
    <t>남성 민소매 런닝 100호</t>
  </si>
  <si>
    <t>런던패션남성용 트렁크 105호</t>
  </si>
  <si>
    <t>브이엔 선크림 SPF50/PA++++50ml</t>
  </si>
  <si>
    <t>아이나나KF94 새부리형 마스크대형(갈색)20입</t>
  </si>
  <si>
    <t>아이나나KF94 새부리형 마스크대형(분홍색)20입</t>
  </si>
  <si>
    <t>키친아트 올스텐 웰빙 찬통(대)</t>
  </si>
  <si>
    <t>키친아트 올스텐 웰빙 찬통(소)</t>
  </si>
  <si>
    <t>키친아트 올스텐 웰빙 찬통(중)</t>
  </si>
  <si>
    <t>3M 아크릴 다목적 수세미 2입</t>
  </si>
  <si>
    <t>댕기머리 더편한염색약5입자연갈색</t>
  </si>
  <si>
    <t>몬스위트칠리소스435ml</t>
  </si>
  <si>
    <t>백설 카놀라유900ml</t>
  </si>
  <si>
    <t>브이엔 스킨 클린저</t>
  </si>
  <si>
    <t>오뚜기케찹1kg</t>
  </si>
  <si>
    <t>줄리스 핫밤</t>
  </si>
  <si>
    <t>초극세사요술행주1P(60*40)</t>
  </si>
  <si>
    <t>코멕스 전자렌지용기620ml(원형)</t>
  </si>
  <si>
    <t>PM 트리플크림20g(무좀)</t>
  </si>
  <si>
    <t>가야농장 토마토1.5L*2입</t>
  </si>
  <si>
    <t>나한테 바나나유산균90g 60포</t>
  </si>
  <si>
    <t>롯데 목캔디 허브민트 122g</t>
  </si>
  <si>
    <t>몬라이스 누들 3mm</t>
  </si>
  <si>
    <t>무뚝뚝 감자칩60g</t>
  </si>
  <si>
    <t>미에로 화이바350ml*6</t>
  </si>
  <si>
    <t>비락 식혜1.5ℓ</t>
  </si>
  <si>
    <t>3분김치참치덮밥소스150g</t>
  </si>
  <si>
    <t>신쫄이 딸기맛480g(20입)</t>
  </si>
  <si>
    <t>오뚜기 딸기쨈500g</t>
  </si>
  <si>
    <t>오뚜기순후추(캔)50g</t>
  </si>
  <si>
    <t>하이델 무쇠프라이팬28cm</t>
  </si>
  <si>
    <t>핫브레이크15입</t>
  </si>
  <si>
    <t>해태 자유시간 리얼초코36g*12</t>
  </si>
  <si>
    <t>브이엔 바디워시</t>
  </si>
  <si>
    <t>정품산업 티니 퍼피 행거4P</t>
  </si>
  <si>
    <t>삼겹살 제주식 멜젓소스 270g</t>
  </si>
  <si>
    <t>얼음골 냉면육수 동치미맛310ml(1인분)*5</t>
  </si>
  <si>
    <t>오뚜기 바지락새우 순두부찌개양념90g*5</t>
  </si>
  <si>
    <t>청정원 돼지불고기양념280g</t>
  </si>
  <si>
    <t>청정원 소갈비양념500g</t>
  </si>
  <si>
    <t>SOUR 꿈틀이80g</t>
  </si>
  <si>
    <t>몸이반한곤약젤리 다이어트(와일드망고)130ml*10입</t>
  </si>
  <si>
    <t>몸이반한곤약젤리 디저트(복숭아)130ml*10입</t>
  </si>
  <si>
    <t>서울멸균우유200ml*24입</t>
  </si>
  <si>
    <t>오리온 마이구미 포도알맹이 67g</t>
  </si>
  <si>
    <t>왕꿈틀이80g</t>
  </si>
  <si>
    <t>자일리톨 애니타임민트92g</t>
  </si>
  <si>
    <t>진공 서리태800g</t>
  </si>
  <si>
    <t>닥터홍 레인보우 흰둥이 미백치약150g</t>
  </si>
  <si>
    <t>뚝딱 곤드레 16g(4g*4EA)</t>
  </si>
  <si>
    <t>뚝딱 삶은곤드레300g</t>
  </si>
  <si>
    <t>반해요 무말랭이80g*5</t>
  </si>
  <si>
    <t>반해요 해초무침60g*5</t>
  </si>
  <si>
    <t>애경 홈즈쌀벌레 by방충선언</t>
  </si>
  <si>
    <t>월남쌈소스(몬)295ml</t>
  </si>
  <si>
    <t>Albero  캄포 나무 도마</t>
  </si>
  <si>
    <t>Calvin Klein 남성박서브리프-S95(3P)</t>
  </si>
  <si>
    <t>비비고 순댓국 460g*2</t>
  </si>
  <si>
    <t>코멕스 청정물병1.4L</t>
  </si>
  <si>
    <t>LION 참그린1.2ℓ</t>
  </si>
  <si>
    <t>다향 훈제오리(슬라이스)400g</t>
  </si>
  <si>
    <t>차밍셰프 IH에그팬26cm</t>
  </si>
  <si>
    <t>칼칼한 해물국물팩65g(13g*5)</t>
  </si>
  <si>
    <t>하이면 장칼국수412g</t>
  </si>
  <si>
    <t>해피홈 모기향S無향료,색소 30입</t>
  </si>
  <si>
    <t>Calvin Klein 여성팬티-L100(4P)</t>
  </si>
  <si>
    <t>산삼배양근 더 블랙60ml*30포</t>
  </si>
  <si>
    <t>흑마늘 더 블랙70ml*30포</t>
  </si>
  <si>
    <t>옥시크린 일반 드럼겸용2.5kg</t>
  </si>
  <si>
    <t>크라운 카라멜콘땅콩72g</t>
  </si>
  <si>
    <t>신신파프(cool)</t>
  </si>
  <si>
    <t>왕오징어구이 200g</t>
  </si>
  <si>
    <t>키친아트 FORT+IH인덕션 계란말이팬18cm</t>
  </si>
  <si>
    <t xml:space="preserve"> 라비앙 비타 비타민 샤워필터150g-러블리피치 </t>
  </si>
  <si>
    <t>샤워메이트퍼퓸촉촉한(핑크)900ml</t>
  </si>
  <si>
    <t>줄리스 립밤</t>
  </si>
  <si>
    <t>칼라와인콜크오프너</t>
  </si>
  <si>
    <t>컴배트파워 작은바퀴용12입</t>
  </si>
  <si>
    <t>케라시스 데미지클리닉 컨디셔너 600ml</t>
  </si>
  <si>
    <t>김도둑 스낵누룽지110g</t>
  </si>
  <si>
    <t>예산국수1kg</t>
  </si>
  <si>
    <t>오리온 다이제 오리지날 194g</t>
  </si>
  <si>
    <t>종이나라 착붙는풀70ml</t>
  </si>
  <si>
    <t>청솔전통백숙삼계탕100g</t>
  </si>
  <si>
    <t>청정원 보크라이스(새우)24g(3입)</t>
  </si>
  <si>
    <t>김발(속대)</t>
  </si>
  <si>
    <t>깨끗한나라 여행용티슈70매*3</t>
  </si>
  <si>
    <t>나무밀대24*4(cm)</t>
  </si>
  <si>
    <t>농심 사리곰탕(멀티5입)</t>
  </si>
  <si>
    <t>청은 들깨가루 200g(탈피)</t>
  </si>
  <si>
    <t>코멕스 바이오탱크 아이스트레이4호</t>
  </si>
  <si>
    <t>CJ 흑설탕 1kg</t>
  </si>
  <si>
    <t>이금기 치킨파우더273g</t>
  </si>
  <si>
    <t>The맛있는김도둑 파래식탁김15g*30</t>
  </si>
  <si>
    <t>아기물티슈 시그니처 레드 70매 캡 10팩</t>
  </si>
  <si>
    <t>정영석명인71호 홍삼 진과골드본401g6년근</t>
  </si>
  <si>
    <t>락앤락)김밥재료보관용기2.6L(HPL826T)</t>
  </si>
  <si>
    <t>하이면 명인우동430g</t>
  </si>
  <si>
    <t>옛날 수연소면 500g</t>
  </si>
  <si>
    <t>설악산 국산 건고사리 80g</t>
  </si>
  <si>
    <t>순수한면 100% 유기농순면커버 대형14입</t>
  </si>
  <si>
    <t>오뚜기 연와사비100g(튜브)</t>
  </si>
  <si>
    <t>3M 정전기청소포(60매) 스위퍼키트용</t>
  </si>
  <si>
    <t>에이스 뉴욕치즈 케이크맛364g</t>
  </si>
  <si>
    <t>참크래커 280g</t>
  </si>
  <si>
    <t xml:space="preserve">Dr.FOR HAIR 폴리젠플러스샴푸 750ml </t>
  </si>
  <si>
    <t>샘표 미소된장국8g*5입</t>
  </si>
  <si>
    <t>청은 옥수수전분99%400g</t>
  </si>
  <si>
    <t>초록원 제주감귤차1kg</t>
  </si>
  <si>
    <t>하이라이스100g</t>
  </si>
  <si>
    <t>뚝배기 번데기탕280g(얼큰)*2</t>
  </si>
  <si>
    <t>쁘띠첼 요거젤리 복숭아맛210g*6입</t>
  </si>
  <si>
    <t>샤프란 스타일러은은항향100ml</t>
  </si>
  <si>
    <t>트리스펜 진통제 10캡슐</t>
  </si>
  <si>
    <t>오미자 감식초970ml</t>
  </si>
  <si>
    <t>고등어갈치 조림양념120g*4입</t>
  </si>
  <si>
    <t>브레프 파워액티브라벤더50g*2P</t>
  </si>
  <si>
    <t>한입 참누룽지200g</t>
  </si>
  <si>
    <t>3M 수세미BC-1(욕실용)</t>
  </si>
  <si>
    <t>다송 우엉차40T</t>
  </si>
  <si>
    <t>포스트 오곡코코볼300g</t>
  </si>
  <si>
    <t>메밀소바장국360ml</t>
  </si>
  <si>
    <t>청솔국산황기40g</t>
  </si>
  <si>
    <t>롯데 장조림135g*4</t>
  </si>
  <si>
    <t>접지멀티콘센트(4구3M)-개별s/w</t>
  </si>
  <si>
    <t>코멕스 피크닉컵6P</t>
  </si>
  <si>
    <t>항균화장솜 (100매)</t>
  </si>
  <si>
    <t>3M)스카치브라이트 크린스틱(화장실변기솔)</t>
  </si>
  <si>
    <t>Y J 새부리형 마스크KF94(대형)화이트50매</t>
  </si>
  <si>
    <t>오뚜기 전통사천식 마파두부양념130g*5</t>
  </si>
  <si>
    <t>Albero 티크 손잡이 원목 도마</t>
  </si>
  <si>
    <t>비비고 차돌된장찌개 460g*2</t>
  </si>
  <si>
    <t>흑마늘진액(80ml*30봉)</t>
  </si>
  <si>
    <t>나물이야기 토란대80g</t>
  </si>
  <si>
    <t>초록원)유기농딸기쨈580g</t>
  </si>
  <si>
    <t>Calvin Klein 남성박서브리프-M100(3P)</t>
  </si>
  <si>
    <t>경남 비타민씨 1000mg(300정)</t>
  </si>
  <si>
    <t>댕기머리 더편한염색약5입흑색</t>
  </si>
  <si>
    <t>물바로 수저통</t>
  </si>
  <si>
    <t>아모스 리페어포스 키토트리트먼트750ml</t>
  </si>
  <si>
    <t>경남제약 아르펜 정(몸살,두통,해열진통제)</t>
  </si>
  <si>
    <t>더조은 30수 100%순면 타월 3매</t>
  </si>
  <si>
    <t>롯데 고추장고기볶음80g*4</t>
  </si>
  <si>
    <t>리얼그램 리보스아르기닌6000(20ml*10포)</t>
  </si>
  <si>
    <t>코멕스 전자렌지용기400ml(원형)</t>
  </si>
  <si>
    <t>샘표 연두(오렌지) 275ml</t>
  </si>
  <si>
    <t>설악산 국산건곤드레60g</t>
  </si>
  <si>
    <t>농심 튀김우동큰사발111g*16입</t>
  </si>
  <si>
    <t>롯데자일리톨 용기 오리지날 5000</t>
  </si>
  <si>
    <t>보감탕액(갈근탕)75ml*10</t>
  </si>
  <si>
    <t>성경 다시마80g</t>
  </si>
  <si>
    <t>삼진 쿠킹호일300mm*30M</t>
  </si>
  <si>
    <t>크린백 17cm*25cm</t>
  </si>
  <si>
    <t>동산 오이비누100g*4</t>
  </si>
  <si>
    <t>센트룸 포맨 멀티 비타민 미네랄 1387mg x 112정</t>
  </si>
  <si>
    <t>아토팜 MLE 수딩로션80ml</t>
  </si>
  <si>
    <t>오뚜기 간편 북엇국 10.5g (컵국)</t>
  </si>
  <si>
    <t>오뚜기 간편사골우거지국(컵국)10g</t>
  </si>
  <si>
    <t>하림 닭가슴살135g*4</t>
  </si>
  <si>
    <t>뚝배기 번데기탕280g*2(구수한맛)</t>
  </si>
  <si>
    <t>샘표 시골식된장국8g*5입</t>
  </si>
  <si>
    <t>모기키퍼 액 60ml</t>
  </si>
  <si>
    <t>소키 속옷 전용비누 150g</t>
  </si>
  <si>
    <t>핸디닥터 손소독티슈30매</t>
  </si>
  <si>
    <t>농심 배홍동비빔면4입</t>
  </si>
  <si>
    <t>농심 육개장큰사발110g*16입</t>
  </si>
  <si>
    <t>팔도 도시락 86g*24입</t>
  </si>
  <si>
    <t>물바로 욕실화(슬리퍼)</t>
  </si>
  <si>
    <t>4종네일케어세트</t>
  </si>
  <si>
    <t>Calvin Klein 남성박서브리프-L105(3P)</t>
  </si>
  <si>
    <t>아크릴 바느질세트</t>
  </si>
  <si>
    <t>앵그리 짜파구리 큰사발 매운맛 16입</t>
  </si>
  <si>
    <t>Y 감자칼</t>
  </si>
  <si>
    <t>[STAEDTLER] 엘로우연필ST-134 -HB (12개입)</t>
  </si>
  <si>
    <t>오징어낙지볶음양념120g*4입</t>
  </si>
  <si>
    <t>3M 더블액션물걸레청소포 대형 20매</t>
  </si>
  <si>
    <t>직접갈아먹는 통후추50g</t>
  </si>
  <si>
    <t>화이트 입는 오버나이트(팬티형) 중형4P</t>
  </si>
  <si>
    <t>남성 반팔런닝 105호</t>
  </si>
  <si>
    <t>마이비데 46매*4(캡형)</t>
  </si>
  <si>
    <t>폭스밸리 라인링(소프트)</t>
  </si>
  <si>
    <t>단호박 크림스프270g*2</t>
  </si>
  <si>
    <t>순수한면 울트라슈퍼가드뉴대형 날개형14입</t>
  </si>
  <si>
    <t>제육볶음양념150g*4입</t>
  </si>
  <si>
    <t>오뚜기 차돌된장찌개양념130g*5</t>
  </si>
  <si>
    <t>CJ 밥이랑야채 *10</t>
  </si>
  <si>
    <t>농심옥수수깡 팝콘70g</t>
  </si>
  <si>
    <t>칠갑 오징어젓160g</t>
  </si>
  <si>
    <t>백설 강력밀가루2.5kg</t>
  </si>
  <si>
    <t>청은 고구마전분500g</t>
  </si>
  <si>
    <t>해태 미니 초코칩샤브레60g</t>
  </si>
  <si>
    <t>농심 너구리큰사발111g*16입</t>
  </si>
  <si>
    <t>실내용 탈취제260g(라벤더향)</t>
  </si>
  <si>
    <t>오뚜기 콕콕콕 스파게티 120g x 12개</t>
  </si>
  <si>
    <t>Dr.FOR HAIR 피토테라피샴푸 750ml</t>
  </si>
  <si>
    <t>동양크린 위생공기150</t>
  </si>
  <si>
    <t>풍기도깨비홍삼석류콜라겐60포(15g*20입)</t>
  </si>
  <si>
    <t>라텍스 요가밴드 핑크 0.45mm</t>
  </si>
  <si>
    <t>삼진 쿠킹호일330mm*30M</t>
  </si>
  <si>
    <t>데일리 콤부차 세븐베리 20입</t>
  </si>
  <si>
    <t>경남제약 레모나산2g*100포</t>
  </si>
  <si>
    <t>남성발목양말(쥐색)</t>
  </si>
  <si>
    <t>스위트 허니 사양벌꿀1kg</t>
  </si>
  <si>
    <t>청은 월계수잎40g</t>
  </si>
  <si>
    <t>동구밭 린스바</t>
  </si>
  <si>
    <t>동구밭 샴푸바 중건성용</t>
  </si>
  <si>
    <t>천호엔케어 국민 흑염소70mL x 28팩</t>
  </si>
  <si>
    <t>비비고 스팸부대찌개460g</t>
  </si>
  <si>
    <t>풍기도깨비홍삼정스틱60포(10ml*20입)</t>
  </si>
  <si>
    <t>머거본 꿀땅콩55g*12</t>
  </si>
  <si>
    <t>해찬들구수한집된장14kg</t>
  </si>
  <si>
    <t>[유럽인증] CE인증 KF94 청정마스크 L 20입</t>
  </si>
  <si>
    <t xml:space="preserve"> 데일리 콤부차모로블러드 오렌지20T </t>
  </si>
  <si>
    <t>댕기머리 더편한염색약5입진한갈색</t>
  </si>
  <si>
    <t>허니자몽 블랙티 600g</t>
  </si>
  <si>
    <t>[초이스원] 사무용가위 (중) COS-10 [개/1]</t>
  </si>
  <si>
    <t>댕기머리 포르테 한방샴푸500ml+145ml</t>
  </si>
  <si>
    <t>아이비스 비비드라운드노트 SP</t>
  </si>
  <si>
    <t>울트라 히알루로닉 모이스춰 라이저 50ml</t>
  </si>
  <si>
    <t>홈매트훈증기리퀴드예스 히터1리필1</t>
  </si>
  <si>
    <t>홈매트훈증기리필45일*2(90일)라벤더향</t>
  </si>
  <si>
    <t>순수한면 100% 유기농순면커버 중형16입</t>
  </si>
  <si>
    <t>아이나나KF94 새부리형 마스크대형(회색)20입</t>
  </si>
  <si>
    <t>알뜨랑오리지날140g*3입</t>
  </si>
  <si>
    <t>동양크린 위생접시180</t>
  </si>
  <si>
    <t>앵그리너구리멀티 5입</t>
  </si>
  <si>
    <t>주방앤 실리콘 뒤집개</t>
  </si>
  <si>
    <t>주방앤 실리콘 주걱</t>
  </si>
  <si>
    <t>한일 부부수저세트</t>
  </si>
  <si>
    <t>다농원 보이차40T</t>
  </si>
  <si>
    <t>종가집 포기김치1.3kg</t>
  </si>
  <si>
    <t>O221021058458</t>
  </si>
  <si>
    <t>O221019058395</t>
  </si>
  <si>
    <t>좋은책어린이 저학년문고 세트(21-40권)(전20권)</t>
  </si>
  <si>
    <t>좋은책어린이 저학년문고 세트(41-60권)(전20권)</t>
  </si>
  <si>
    <t>돈, 뜨겁게 사랑하고 차갑게 다루어라(코스톨라니 투자총서 1)</t>
  </si>
  <si>
    <t>모두를 위한 사회과학</t>
  </si>
  <si>
    <t>복제인간 윤봉구 2: 버킷리스트(양장본 Hardcover)</t>
  </si>
  <si>
    <t>복제인간 윤봉구 3: 첫사랑(양장본 HardCover)</t>
  </si>
  <si>
    <t>연이와 버들 도령</t>
  </si>
  <si>
    <t>초등 국어 독해력 비타민 5단계(개정판)</t>
  </si>
  <si>
    <t>100만 가지 소원</t>
  </si>
  <si>
    <t>EBS 중학 수학 마스터 개념(알파) 2-1(2022)</t>
  </si>
  <si>
    <t>개념쎈라이트 고등 수학 2(2022)</t>
  </si>
  <si>
    <t>공부 9단 오기 10단</t>
  </si>
  <si>
    <t>귀서각(보름달문고 43)</t>
  </si>
  <si>
    <t>꿀벌이 사라지고 있다(지식 보물창고 2)(양장본 HardCover)</t>
  </si>
  <si>
    <t>내 동생이 수상하다(사계절 아동문고 88)</t>
  </si>
  <si>
    <t>말센스</t>
  </si>
  <si>
    <t>바르톨로메는 개가 아니다(욜로욜로)</t>
  </si>
  <si>
    <t>배가 된 도서관(큰곰자리 22)</t>
  </si>
  <si>
    <t>빨강 연필(일공일삼 71)</t>
  </si>
  <si>
    <t>생명의 릴레이</t>
  </si>
  <si>
    <t>세상의 모든 원소 118(초등학생이 꼭 알아야 할)(미래가 보이는 과학 백과사전 1)</t>
  </si>
  <si>
    <t>수력충전 중등 수학2(상)(2021)</t>
  </si>
  <si>
    <t>슬플 땐 매운 떡볶이(일공일삼 73)</t>
  </si>
  <si>
    <t>아들아, 삶에 지치고 힘들 때 이 글을 읽어라</t>
  </si>
  <si>
    <t>아빠가 나타났다(문지아이들 99)</t>
  </si>
  <si>
    <t>아저씨, 진짜 변호사 맞아요?</t>
  </si>
  <si>
    <t>아주 작은 습관의 힘</t>
  </si>
  <si>
    <t>앵무새 돌려주기 대작전(창비아동문고 276)</t>
  </si>
  <si>
    <t>유령 놀이(살림 5.6학년 창작동화 13)</t>
  </si>
  <si>
    <t>장건우한테 미안합니다(높새바람 15)</t>
  </si>
  <si>
    <t>클로버(양장본 Hardcover)</t>
  </si>
  <si>
    <t>평화를 꿈꾸는 곳 유엔으로 가자(열두 살 직업체험)</t>
  </si>
  <si>
    <t>푸른 개 장발(모두의 동화)(양장본 Hardcover)</t>
  </si>
  <si>
    <t>하이퐁 세탁소(아이앤북 문학나눔 1)</t>
  </si>
  <si>
    <t>Amazing Visual Math</t>
  </si>
  <si>
    <t>Basic Grammar In Use With Answers (한국어판)</t>
  </si>
  <si>
    <t>Longman GRAMMAR HOUSE 초등영문법 1</t>
  </si>
  <si>
    <t>Longman GRAMMAR HOUSE 초등영문법 2</t>
  </si>
  <si>
    <t>똥방귀도 좋대(양장본 Hardcover)</t>
  </si>
  <si>
    <t>방귀몬스터(책 읽는 어린이 노랑잎 12)</t>
  </si>
  <si>
    <t>짜증방(기묘한 방 이야기 1)(양장본 Hardcover)</t>
  </si>
  <si>
    <t>우리 아기 알록달록 농장 촉감책(Usborne)(양장본 Hardcover)</t>
  </si>
  <si>
    <t>파친코 1</t>
  </si>
  <si>
    <t>파친코 2</t>
  </si>
  <si>
    <t>불편한 편의점 2</t>
  </si>
  <si>
    <t>생각이 많아 우울한 걸까, 우울해서 생각이 많은 걸까?</t>
  </si>
  <si>
    <t>아버지의 해방일지</t>
  </si>
  <si>
    <t>유럽 도시 기행 2</t>
  </si>
  <si>
    <t>Go Go 카카오프렌즈 20: 한국. 3</t>
  </si>
  <si>
    <t>구해줘 카카오프렌즈: 경제 3</t>
  </si>
  <si>
    <t>꿀잼 보장! 달파파의 슬라임 놀이터</t>
  </si>
  <si>
    <t>설민석의 한국사 대모험 17</t>
  </si>
  <si>
    <t>설민석의 한국사 대모험 18</t>
  </si>
  <si>
    <t>설민석의 한국사 대모험 19</t>
  </si>
  <si>
    <t>설민석의 한국사 대모험 20</t>
  </si>
  <si>
    <t>설민석의 한국사 대모험 21</t>
  </si>
  <si>
    <t>설민석의 한국사 대모험 22</t>
  </si>
  <si>
    <t>멋쟁이 낸시와 최고다 미용실(국민서관 그림동화 187)(양장본 HardCover)</t>
  </si>
  <si>
    <t>멋쟁이 낸시의 세상에서 가장 멋진 공연(국민서관 그림동화 175)(양장본 HardCover)</t>
  </si>
  <si>
    <t>오은영의 화해</t>
  </si>
  <si>
    <t>이럴 땐 뭐라고 말할까?(위풍당당 어린이 실전 교양 1)</t>
  </si>
  <si>
    <t>원씽(The One Thing)(리커버 특별판)</t>
  </si>
  <si>
    <t>Bricks Reading 250 1</t>
  </si>
  <si>
    <t>Bricks Reading 300 1</t>
  </si>
  <si>
    <t>EBS 만점왕 초등 수학 4-2(2022)</t>
  </si>
  <si>
    <t>똑똑한 두뇌 연습: 300개 미로찾기</t>
  </si>
  <si>
    <t>메가스터디 중학 영단어 Level 2 (스프링)(스프링)</t>
  </si>
  <si>
    <t>메가스터디 중학 영단어 Level 3 (스프링)(스프링)</t>
  </si>
  <si>
    <t>이것만 알자! 초등 과학 3학년(2022)</t>
  </si>
  <si>
    <t>창의사고력수학 킨더팩토 A: 수(5-6세용)</t>
  </si>
  <si>
    <t>키즈 원리셈 5 6세 2(사고력 수학 전문가가 만든)(개정판)</t>
  </si>
  <si>
    <t>키즈 원리셈 5 6세 3(사고력 수학 전문가가 만든)(개정판)</t>
  </si>
  <si>
    <t>한솔 엄마표 한글 쓰기 2: 기본자음자(ㅅ~ㅎ)와 겹자음자</t>
  </si>
  <si>
    <t>한솔 엄마표 한글 쓰기 3: 기본 받침과 어려운 받침(교과서를 바탕으로 한)</t>
  </si>
  <si>
    <t>똑부러지게 결정 반지(바람어린이책 18)</t>
  </si>
  <si>
    <t>리얼 상하이: 항저우.쑤저우(2020~2021)(한빛라이프 ‘리얼 시리즈)</t>
  </si>
  <si>
    <t>상하이에서 보물찾기(세계 도시 탐험 만화 역사상식 1)</t>
  </si>
  <si>
    <t>중국도감</t>
  </si>
  <si>
    <t>벌거벗은 세계사 1: 알렉산드로스 대왕과 진시황제의 통일 제국(양장본 HardCover)</t>
  </si>
  <si>
    <t>벌거벗은 세계사 2: 천년 제국 로마와 이집트의 클레오파트라(양장본 Hardcover)</t>
  </si>
  <si>
    <t>벌거벗은 한국사: 사건편</t>
  </si>
  <si>
    <t>벌거벗은 한국사: 인물편</t>
  </si>
  <si>
    <t>어린이를 위한 역사의 쓸모 2: 고려 시대 - 조선 전기(양장본 Hardcover)</t>
  </si>
  <si>
    <t>흔한남매의 흔한 호기심 7</t>
  </si>
  <si>
    <t>10 Practice Tests for the Sat( 2023)(Paperback)(Paperback)</t>
  </si>
  <si>
    <t>100 Successful College Application Essays 3/E</t>
  </si>
  <si>
    <t>AP Biology Premium, 2022-2023(Paperback)(Paperback)(Paperback)(Paperback)(Paperback)(Paperback)(Pape</t>
  </si>
  <si>
    <t>AP Calculus Premium( 2022-2023)(Paperback)</t>
  </si>
  <si>
    <t>AP Microeconomics/Macroeconomics with 4 Practice Tests</t>
  </si>
  <si>
    <t>AP Psychology Premium (2022-2023)</t>
  </si>
  <si>
    <t>Pachinko</t>
  </si>
  <si>
    <t>Princeton Review SSAT &amp; ISEE Prep, 2023</t>
  </si>
  <si>
    <t>단순하게 산다는 것</t>
  </si>
  <si>
    <t>거인들의 몰락 1</t>
  </si>
  <si>
    <t>거인들의 몰락 2</t>
  </si>
  <si>
    <t>경제지표 정독법(3년 후 부의 흐름이 보이는)</t>
  </si>
  <si>
    <t>나영석 피디의 어차피 레이스는 길다</t>
  </si>
  <si>
    <t>물고기는 존재하지 않는다</t>
  </si>
  <si>
    <t>사양</t>
  </si>
  <si>
    <t>어린이를 위한 역사의 쓸모 1: 선사시대~남북국 시대(양장본 Hardcover)</t>
  </si>
  <si>
    <t>작별인사(밤하늘 에디션)</t>
  </si>
  <si>
    <t>종이 동물원</t>
  </si>
  <si>
    <t>마흔에 읽는 니체</t>
  </si>
  <si>
    <t>수학도둑 59(코믹 메이플스토리)(플랩북)</t>
  </si>
  <si>
    <t>수학도둑 60(코믹 메이플스토리)</t>
  </si>
  <si>
    <t>수학도둑 61~90권 세트(코믹 메이플스토리)(전30권)</t>
  </si>
  <si>
    <t>동물농장(세계문학전집 5)</t>
  </si>
  <si>
    <t>오싹오싹 크레용!(토토의 그림책)(양장본 Hardcover)</t>
  </si>
  <si>
    <t>마법천자문 53: 결정을 내리다! 결단할 결</t>
  </si>
  <si>
    <t>CPython 파헤치기</t>
  </si>
  <si>
    <t>Do it! C# 프로그래밍 입문</t>
  </si>
  <si>
    <t>파이썬 기반 금융 인공지능</t>
  </si>
  <si>
    <t>파이썬 라이브러리를 활용한 텍스트 분석</t>
  </si>
  <si>
    <t>파이썬으로 시작하는 한국어 정보 검색과 자연어 처리</t>
  </si>
  <si>
    <t>올드패션 베이킹북</t>
  </si>
  <si>
    <t>지하철이 무섭다고 퇴사할 순 없잖아</t>
  </si>
  <si>
    <t>수학도둑 37(코믹 메이플스토리)(코믹 메이플스토리)</t>
  </si>
  <si>
    <t>수학도둑 38(코믹 메이플스토리)(코믹 메이플스토리)</t>
  </si>
  <si>
    <t>수학도둑 39(코믹 메이플스토리)(코믹 메이플스토리)</t>
  </si>
  <si>
    <t>수학도둑 40(코믹 메이플스토리)</t>
  </si>
  <si>
    <t>수학도둑 41: 심화편(코믹 메이플스토리)(코믹 메이플스토리)</t>
  </si>
  <si>
    <t>수학도둑 42(코믹 메이플스토리)(코믹 메이플스토리)</t>
  </si>
  <si>
    <t>수학도둑 43(코믹 메이플스토리)(코믹 메이플스토리)</t>
  </si>
  <si>
    <t>수학도둑 44(코믹 메이플스토리)</t>
  </si>
  <si>
    <t>수학도둑 45: 심화편(코믹 메이플스토리)(코믹 메이플스토리)</t>
  </si>
  <si>
    <t>수학도둑 46(코믹 메이플스토리)</t>
  </si>
  <si>
    <t>수학도둑 47(코믹 메이플스토리)</t>
  </si>
  <si>
    <t>수학도둑 48(코믹 메이플스토리)</t>
  </si>
  <si>
    <t>레버리지(양장본 HardCover)</t>
  </si>
  <si>
    <t>메트릭 스튜디오(문병로 교수의)</t>
  </si>
  <si>
    <t>부자의 그릇(개정판)(양장본 Hardcover)</t>
  </si>
  <si>
    <t>빠르게 실패하기</t>
  </si>
  <si>
    <t>엘리어트 파동이론(월가의 영웅들 2)</t>
  </si>
  <si>
    <t>역설계</t>
  </si>
  <si>
    <t>워런 버핏의 버크셔 해서웨이 투자 원칙(양장본 Hardcover)</t>
  </si>
  <si>
    <t>워런 버핏의 주주 서한(개정증보판 6판)(양장본 Hardcover)</t>
  </si>
  <si>
    <t>투자의 원칙(월가의 영웅들 1)</t>
  </si>
  <si>
    <t>130층 나무 집(양장본 HardCover)</t>
  </si>
  <si>
    <t>143층 나무 집(양장본 Hardcover)</t>
  </si>
  <si>
    <t>26층 나무 집(456 Book 클럽)(양장본 HardCover)</t>
  </si>
  <si>
    <t>39층 나무 집(456 Book 클럽)(양장본 HardCover)</t>
  </si>
  <si>
    <t>금요일엔 시골집으로 퇴근합니다(자기만의 방 Room No. 107)</t>
  </si>
  <si>
    <t>뉴욕에 살고 있습니다</t>
  </si>
  <si>
    <t>명탐정 셜록 홈즈 6(어린이 세계 추리 명작 시리즈)</t>
  </si>
  <si>
    <t>명탐정 셜록 홈즈 7(어린이 세계 추리 명작 시리즈)</t>
  </si>
  <si>
    <t>명탐정 셜록 홈즈 8(어린이 세계 추리 명작 시리즈)</t>
  </si>
  <si>
    <t>하쿠다 사진관</t>
  </si>
  <si>
    <t>생각하라 그리고 부자가 되어라</t>
  </si>
  <si>
    <t>소마셈 C세트(3학년)(전8권)</t>
  </si>
  <si>
    <t>흔한남매 수수께끼 어드벤처 1</t>
  </si>
  <si>
    <t>신의 물방울 세트(1-44권)(전44권)</t>
  </si>
  <si>
    <t>와인 오디세이아 세트(전2권)</t>
  </si>
  <si>
    <t>커피와 와인</t>
  </si>
  <si>
    <t>그램그램 영문법 원정대 5: 벗어나라 프레포의 전치사 함정</t>
  </si>
  <si>
    <t>그램그램 영문법 원정대 6: 맞춰라 워드의 문장 버블</t>
  </si>
  <si>
    <t>그램그램 영문법 원정대 7: 연결하라 콘의 접속사 구슬</t>
  </si>
  <si>
    <t>그램그램 영문법 원정대 8: 해제하라 투인피닛의 TO 부정사 마법</t>
  </si>
  <si>
    <t>그램그램 영문법 원정대 9: 반사하라 프러그레시브의 현재 진행형 마법</t>
  </si>
  <si>
    <t>놓지 마 과학! 17: 모카노 왕국의 보물과 밀실 미스터리</t>
  </si>
  <si>
    <t>불편한 편의점(40만부 기념 벚꽃 에디션)</t>
  </si>
  <si>
    <t>설민석의 한국사 대모험 11~20권 정가 인하 세트(전10권)</t>
  </si>
  <si>
    <t>어린이 관용구(읽으면서 바로 써먹는)(맛있는 공부 19)</t>
  </si>
  <si>
    <t>퀴즈 과학상식 15: 독 희귀 동식물</t>
  </si>
  <si>
    <t>퀴즈 과학상식 17: 두뇌 탐험</t>
  </si>
  <si>
    <t>퀴즈 과학상식 20: 남극 북극</t>
  </si>
  <si>
    <t>퀴즈 과학상식 25: 불가사의</t>
  </si>
  <si>
    <t>퀴즈 과학상식 28: 파충류 양서류</t>
  </si>
  <si>
    <t>퀴즈 과학상식 7: 바다 해저</t>
  </si>
  <si>
    <t>퀴즈 과학상식: 황당 도형 수학</t>
  </si>
  <si>
    <t>언제나 원조 괴짜가족 세트(완결)(1-24권)(전24권)</t>
  </si>
  <si>
    <t>오늘부터 우리는!! 세트(애장판)(전19권)</t>
  </si>
  <si>
    <t>유유백서 박스판 세트(1-12권)(전12권)</t>
  </si>
  <si>
    <t>달러구트 꿈 백화점(레인보우 에디션)</t>
  </si>
  <si>
    <t>데미안(세계문학전집 44)</t>
  </si>
  <si>
    <t>상하이 100배 즐기기(2020~2021)</t>
  </si>
  <si>
    <t>남북 공동 초등학교(파랑새 사과문고 82)</t>
  </si>
  <si>
    <t>뿌리깊은 초등국어 독해력 5단계(초등 5-6학년 대상)</t>
  </si>
  <si>
    <t>뿌리깊은 초등국어 독해력 6단계(초등 5-6학년 대상)</t>
  </si>
  <si>
    <t>뿌리깊은 초등국어 독해력 어휘편 4단계(초등 3-4학년 대상)</t>
  </si>
  <si>
    <t>위험한 비밀편지(일공일삼 2)(반양장)</t>
  </si>
  <si>
    <t>학교에서 가르쳐주지 않지만 잘살기 위해 꼭 알아야 할 것들: 돈</t>
  </si>
  <si>
    <t>학교에서 가르쳐주지 않지만 잘살기 위해 꼭 알아야 할 것들: 리더십</t>
  </si>
  <si>
    <t>학교에서 가르쳐주지 않지만 잘살기 위해 꼭 알아야 할 것들: 시간 관리</t>
  </si>
  <si>
    <t>7살 첫 수학: 시계와 달력</t>
  </si>
  <si>
    <t>귀신 선생님과 오싹오싹 귀신 학교(달고나만화방)</t>
  </si>
  <si>
    <t>도형 학습의 기준 플라토 C세트(초등 3학년)(전4권)</t>
  </si>
  <si>
    <t>바쁜 초등학생을 위한 빠른 독해 1단계(초등 1~2학년)(바빠 독해 시리즈)</t>
  </si>
  <si>
    <t>바쁜 초등학생을 위한 빠른 독해 2단계(초등 1~2학년)(바빠 독해 시리즈)</t>
  </si>
  <si>
    <t>바쁜 초등학생을 위한 빠른 시계와 시간(바빠 연산법 시리즈)</t>
  </si>
  <si>
    <t>엉뚱소심 유령 탐정단 1: 도서관 유령 소동</t>
  </si>
  <si>
    <t>엉뚱소심 유령 탐정단 2: 다락방 유령 사건</t>
  </si>
  <si>
    <t>에그박사 3(양장본 Hardcover)</t>
  </si>
  <si>
    <t>오싹오싹 공포 체험 스쿨버스 1</t>
  </si>
  <si>
    <t>오싹오싹 공포 체험 스쿨버스 2(양장본 Hardcover)</t>
  </si>
  <si>
    <t>오썰의 오싹오싹 공포툰(오늘의 영상툰 스페셜북 1)</t>
  </si>
  <si>
    <t>초등 창의사고력 수학 팩토 1 탐구 세트(New)(개정판)(전3권)</t>
  </si>
  <si>
    <t>우공비 초등 국수사과 6-1 전과목 세트(2022)(전4권)</t>
  </si>
  <si>
    <t>강남빌딩 건물주를 목표로 하는 사람들(큰글자도서)</t>
  </si>
  <si>
    <t>도쿠가와 이에야스 인간경영</t>
  </si>
  <si>
    <t>사장을 위한 정관정요(CEO의 서재 시리즈 38)</t>
  </si>
  <si>
    <t>월 500 임대료 받는 엄마의 상가 투자 시크릿</t>
  </si>
  <si>
    <t>유아이패스(UiPath)입문 + 활용(모두를 위한 RPA)(전면개정판 2판)</t>
  </si>
  <si>
    <t>이코노미스트 홍춘욱 투자에도 순서가 있다</t>
  </si>
  <si>
    <t>잘나가는 조직은 무엇이 다를까</t>
  </si>
  <si>
    <t>파이썬을 활용한 나만의 RPA 만들기(2021)</t>
  </si>
  <si>
    <t>밝은 밤</t>
  </si>
  <si>
    <t>썬킴의 세계사 완전 정복</t>
  </si>
  <si>
    <t>엄마를 위한 미라클 모닝</t>
  </si>
  <si>
    <t>가녀장의 시대</t>
  </si>
  <si>
    <t>고등수학 빅터연산 방정식과 부등식(2021)</t>
  </si>
  <si>
    <t>대한민국 부동산 부의 역사</t>
  </si>
  <si>
    <t>도하에서 보물찾기(세계 도시 탐험 만화 역사상식 24)</t>
  </si>
  <si>
    <t>마법천자문 54: 처음으로 찾아내다! 발견</t>
  </si>
  <si>
    <t>모스크바에서 보물찾기(세계 도시 탐험 만화 역사상식 7)</t>
  </si>
  <si>
    <t>베를린에서 보물찾기(세계 도시 탐험 만화 역사상식 23)</t>
  </si>
  <si>
    <t>빅터연산 중학 수학 3B(2022)</t>
  </si>
  <si>
    <t>사주명리 인문학</t>
  </si>
  <si>
    <t>설민석의 세계사 대모험 14</t>
  </si>
  <si>
    <t>시드니에서 보물찾기(세계 도시 탐험 만화 역사상식 5)</t>
  </si>
  <si>
    <t>싱가포르에서 보물찾기(세계 도시 탐험 만화 역사상식 19)</t>
  </si>
  <si>
    <t>우리는 어디서 살아야 하는가</t>
  </si>
  <si>
    <t>최재천의 공부</t>
  </si>
  <si>
    <t>파리에서 보물찾기(세계 도시 탐험 만화 역사상식 18)</t>
  </si>
  <si>
    <t>쎈 초등 수학 4-1(2022)</t>
  </si>
  <si>
    <t>1001마리 물고기(양장본 Hardcover)</t>
  </si>
  <si>
    <t>나무를 만날 때(양장본 Hardcover)</t>
  </si>
  <si>
    <t>네가 분수가 된 것처럼 펑펑 울어 버린다면(웅진 세계그림책 229)</t>
  </si>
  <si>
    <t>눈이 와요!(지양어린이 세계 명작 그림책 78)</t>
  </si>
  <si>
    <t>맛있는 빵 수학 Step2&lt;7~8세용&gt; 20까지의 수.분수</t>
  </si>
  <si>
    <t>맛있는 빵 수학 Step2&lt;7~8세용&gt; 공간과 도형</t>
  </si>
  <si>
    <t>맛있는 빵 수학 Step2&lt;7~8세용&gt; 더하기와 빼기</t>
  </si>
  <si>
    <t>맛있는 빵 수학 Step2&lt;7~8세용&gt; 시간</t>
  </si>
  <si>
    <t>맛있는 빵 수학 Step2&lt;7~8세용&gt; 자료의 정리</t>
  </si>
  <si>
    <t>먹여 주고 재워 주고</t>
  </si>
  <si>
    <t>바다 탐험대 옥토넛 호기심 동물 백과(양장본 Hardcover)</t>
  </si>
  <si>
    <t>바다 탐험대 옥토넛: 탐험선 대작전 스티커 색칠놀이</t>
  </si>
  <si>
    <t>범인을 찾아라</t>
  </si>
  <si>
    <t>비밀의 숲 코끼리 나무(양장본 Hardcover)</t>
  </si>
  <si>
    <t>빛을 훔쳐 온 까마귀(이야기 속 지혜 쏙)</t>
  </si>
  <si>
    <t>숲의 자장가(양장본 Hardcover)</t>
  </si>
  <si>
    <t>우리의 친구, 숲 이야기(아주 좋은 그림책 9)</t>
  </si>
  <si>
    <t>우주 다녀오겠습니다</t>
  </si>
  <si>
    <t>자유(베스트 세계 걸작 그림책 19)(양장본 Hardcover)</t>
  </si>
  <si>
    <t>차갑고 뜨거운 이야기</t>
  </si>
  <si>
    <t>티시태시 너는 커서 뭐가 되고 싶어?(양장본 Hardcover)</t>
  </si>
  <si>
    <t>한 장 한 장 그림책(사계절 그림책)</t>
  </si>
  <si>
    <t>형제(사랑하는 가족 시리즈 3)(양장본 Hardcover)</t>
  </si>
  <si>
    <t>황금 털 늑대(양장본 Hardcover)</t>
  </si>
  <si>
    <t>설민석의 그리스 로마 신화 대모험 1</t>
  </si>
  <si>
    <t>반짝이는 프리채널 시즌3 1</t>
  </si>
  <si>
    <t>벌거벗은 세계사: 전쟁편</t>
  </si>
  <si>
    <t>중학독서평설(2022년 10월호)</t>
  </si>
  <si>
    <t>처음 읽는 그리스 로마 신화 8: 영웅 헤라클레스(어린이를 위한 인문학 시리즈)</t>
  </si>
  <si>
    <t>흔한남매 8(양장본 Hardcover)</t>
  </si>
  <si>
    <t>민쩌미 코디북 1: 잘생긴 전학생의 등장!</t>
  </si>
  <si>
    <t>흔한남매 11</t>
  </si>
  <si>
    <t>100 인생 그림책(Dear 그림책)(양장본 Hardcover)</t>
  </si>
  <si>
    <t>7세에는 즐깨감 규칙성과 문제해결(즐깨감 수학 영역별 시리즈)</t>
  </si>
  <si>
    <t>7세에는 즐깨감 논리수학퍼즐(개정판)(즐깨감 수학 영역별 시리즈)</t>
  </si>
  <si>
    <t>7세에는 즐깨감 도형과 공간(즐깨감 수학 영역별 시리즈)</t>
  </si>
  <si>
    <t>7세에는 즐깨감 수와 연산(즐깨감 수학 영역별 시리즈)</t>
  </si>
  <si>
    <t>7세에는 즐깨감 수학 기본편(즐깨감 수학 영역별 시리즈)</t>
  </si>
  <si>
    <t>7세에는 즐깨감 측정과 분류(즐깨감 수학 영역별 시리즈)</t>
  </si>
  <si>
    <t>Wonder 영화 &lt;원더&gt; 원작 소설 미국판</t>
  </si>
  <si>
    <t>가족어 사전</t>
  </si>
  <si>
    <t>돈되는 재건축 재개발(한 권으로 끝내는)</t>
  </si>
  <si>
    <t>마음정원</t>
  </si>
  <si>
    <t>본격소설 상</t>
  </si>
  <si>
    <t>본격소설 하</t>
  </si>
  <si>
    <t>평균의 마음(양장본 Hardcover)</t>
  </si>
  <si>
    <t>내일은 실험왕 34: 무게와 균형</t>
  </si>
  <si>
    <t>내일은 실험왕 35: 생태계와 환경</t>
  </si>
  <si>
    <t>내일은 실험왕 36: 태양과 행성</t>
  </si>
  <si>
    <t>내일은 실험왕 37: 용해와 용액</t>
  </si>
  <si>
    <t>오십에 읽는 논어(교보문고 특별판 리커버)</t>
  </si>
  <si>
    <t>강철의 연금술사 세트(완결)(1-27권)(전27권)</t>
  </si>
  <si>
    <t>바람의 검심 애장판 세트(전22권)</t>
  </si>
  <si>
    <t>High Top(하이탑) 고등학교 물리학2(2023)(개정판)</t>
  </si>
  <si>
    <t>High Top(하이탑) 고등학교 화학1(2023)(개정판)(전3권)</t>
  </si>
  <si>
    <t>High Top(하이탑) 고등학교 화학2(2023)(개정판)(전3권)</t>
  </si>
  <si>
    <t>개념 쎈 고등 미적분(2022)</t>
  </si>
  <si>
    <t>개념쎈 고등 기하(2022)</t>
  </si>
  <si>
    <t>수학의 바이블 유형ON 고등 수학(상)</t>
  </si>
  <si>
    <t>수학의 바이블 유형ON 고등 수학(하)</t>
  </si>
  <si>
    <t>수학의 바이블 유형ON 고등 수학1</t>
  </si>
  <si>
    <t>수학의 바이블 유형ON 고등 수학2</t>
  </si>
  <si>
    <t>그림으로 보는 성경 세트(전5권)</t>
  </si>
  <si>
    <t>디딤돌 초등 수학 기본+유형 4-1(2023)</t>
  </si>
  <si>
    <t>창의사고력수학 킨더팩토 세트(5-6세용)(전4권)</t>
  </si>
  <si>
    <t>초등 창의사고력 수학 팩토 2 원리 세트(New)(개정판)(전3권)</t>
  </si>
  <si>
    <t>초등 창의사고력 수학 팩토 2 탐구 세트(New)(개정판)(전3권)</t>
  </si>
  <si>
    <t>초등 창의사고력 수학 팩토 3 세트(New)(개정판)(전6권)</t>
  </si>
  <si>
    <t>불의 날개와 얼어붙은 시간(상)(불의 날개 시리즈 제7부)(양장본 Hardcover)</t>
  </si>
  <si>
    <t>불의 날개와 얼어붙은 시간(하)(불의 날개 시리즈 제7부)(양장본 Hardcover)</t>
  </si>
  <si>
    <t>생각의 탄생 1: 감염병과 백신(양장본 Hardcover)</t>
  </si>
  <si>
    <t>임진왜란, 땅과 바다의 이야기(천개의바람 첫역사그림책 16)</t>
  </si>
  <si>
    <t>전봉준이 바라던 나라(천개의바람 첫역사그림책 21)</t>
  </si>
  <si>
    <t>태양의 마녀 나코와 코기 봉봉 1: 우리는 운명의 파트너야!(양장본 Hardcover)</t>
  </si>
  <si>
    <t>태양의 마녀 나코와 코기 봉봉 2: 의문의 라이벌이 등장하다!(양장본 Hardcover)</t>
  </si>
  <si>
    <t>김성곤의 중국한시기행: 장강 황하 편</t>
  </si>
  <si>
    <t>수학도둑 10(기본편)(코믹 메이플스토리)(코믹 메이플스토리)</t>
  </si>
  <si>
    <t>수학도둑 7: 기본편(코믹 메이플스토리)(코믹 메이플스토리)</t>
  </si>
  <si>
    <t>수학도둑 8(기본편)(코믹 메이플스토리)(코믹 메이플스토리)</t>
  </si>
  <si>
    <t>수학도둑 9(기본편)(코믹 메이플스토리)(코믹 메이플스토리)</t>
  </si>
  <si>
    <t>원피스 제1부 EP1 BOX세트 동쪽의 바다(전12권)</t>
  </si>
  <si>
    <t>원피스 제1부 EP2 BOX세트 모래의 나라(전11권)</t>
  </si>
  <si>
    <t>원피스 제1부 EP3 BOX세트 하늘의 섬(전9권)</t>
  </si>
  <si>
    <t>유미의 세포들 세트(10-13권)(전4권)</t>
  </si>
  <si>
    <t>부동산 경매로 1년 만에 꼬마빌딩주 되다</t>
  </si>
  <si>
    <t>골프가이드(GOLF guide)(2022년 10월호)</t>
  </si>
  <si>
    <t>맥심(MAXIM)(2022년 10월호)</t>
  </si>
  <si>
    <t>모터 트렌드(2022년 10월호)</t>
  </si>
  <si>
    <t>오토카 코리아(2022년 10월호)</t>
  </si>
  <si>
    <t>크레이지 자이언트(2022년 10월호)</t>
  </si>
  <si>
    <t>탑 기어(Top Gear)(2022년 10월호)</t>
  </si>
  <si>
    <t>극한직업 건물주</t>
  </si>
  <si>
    <t>대한민국 상가투자 지도(1일 매출로 보는)</t>
  </si>
  <si>
    <t>돈 키호테(문해력을 키워 주는 논술 세계 명작)</t>
  </si>
  <si>
    <t>레 미제라블(The Classic)</t>
  </si>
  <si>
    <t>베니스의 상인</t>
  </si>
  <si>
    <t>위험한 도서관(다봄 어린이 문학 쏙 3)(양장본 Hardcover)</t>
  </si>
  <si>
    <t>이기적 유전자(40주년 기념판)</t>
  </si>
  <si>
    <t>절대로 누르면 안 돼! 잠자기 전에도(양장본 Hardcover)</t>
  </si>
  <si>
    <t>크레용하우스 필독서 세트: 초등 5-6학년(2021)</t>
  </si>
  <si>
    <t>크리스마스 캐럴(문해력을 키워 주는 논술 세계 명작)</t>
  </si>
  <si>
    <t>타임 머신(문해력을 키워 주는 논술 세계 명작)</t>
  </si>
  <si>
    <t>톰 아저씨의 오두막집(문해력을 키워 주는 논술 세계 명작 35)</t>
  </si>
  <si>
    <t>파벨 아저씨의 개(책마중 문고)</t>
  </si>
  <si>
    <t>GTO 애장판 세트(전14권)</t>
  </si>
  <si>
    <t>몬스터 완전판 1</t>
  </si>
  <si>
    <t>몬스터 완전판 2</t>
  </si>
  <si>
    <t>몬스터 완전판 3</t>
  </si>
  <si>
    <t>몬스터 완전판 4</t>
  </si>
  <si>
    <t>몬스터 완전판 5</t>
  </si>
  <si>
    <t>몬스터 완전판 6</t>
  </si>
  <si>
    <t>몬스터 완전판 7</t>
  </si>
  <si>
    <t>몬스터 완전판 8</t>
  </si>
  <si>
    <t>몬스터 완전판 9(완결)</t>
  </si>
  <si>
    <t>세상의 마지막 기차역</t>
  </si>
  <si>
    <t>수학은 어떻게 문명을 만들었는가</t>
  </si>
  <si>
    <t>튜브</t>
  </si>
  <si>
    <t>O221108058781</t>
  </si>
  <si>
    <t>O221108058780</t>
  </si>
  <si>
    <t>O221108058776</t>
  </si>
  <si>
    <t>O221108058774</t>
  </si>
  <si>
    <t>O221108058772</t>
  </si>
  <si>
    <t>O221108058771</t>
  </si>
  <si>
    <t>O221108058769</t>
  </si>
  <si>
    <t>O221108058767</t>
  </si>
  <si>
    <t>O221108058766</t>
  </si>
  <si>
    <t>O221108058764</t>
  </si>
  <si>
    <t>O221108058762</t>
  </si>
  <si>
    <t>O221108058761</t>
  </si>
  <si>
    <t>O221108058760</t>
  </si>
  <si>
    <t>O221108058758</t>
  </si>
  <si>
    <t>O221108058757</t>
  </si>
  <si>
    <t>O221107058755</t>
  </si>
  <si>
    <t>O221107058752</t>
  </si>
  <si>
    <t>O221107058751</t>
  </si>
  <si>
    <t>O221107058750</t>
  </si>
  <si>
    <t>O221107058748</t>
  </si>
  <si>
    <t>O221107058744</t>
  </si>
  <si>
    <t>O221107058743</t>
  </si>
  <si>
    <t>O221107058741</t>
  </si>
  <si>
    <t>O221107058740</t>
  </si>
  <si>
    <t>O221107058739</t>
  </si>
  <si>
    <t>O221107058738</t>
  </si>
  <si>
    <t>O221107058737</t>
  </si>
  <si>
    <t>O221107058732</t>
  </si>
  <si>
    <t>O221107058730</t>
  </si>
  <si>
    <t>O221107058729</t>
  </si>
  <si>
    <t>O221107058728</t>
  </si>
  <si>
    <t>O221107058727</t>
  </si>
  <si>
    <t>O221106058726</t>
  </si>
  <si>
    <t>O221106058725</t>
  </si>
  <si>
    <t>O221106058724</t>
  </si>
  <si>
    <t>O221106058720</t>
  </si>
  <si>
    <t>O221106058716</t>
  </si>
  <si>
    <t>O221106058714</t>
  </si>
  <si>
    <t>O221106058711</t>
  </si>
  <si>
    <t>O221106058710</t>
  </si>
  <si>
    <t>O221106058707</t>
  </si>
  <si>
    <t>O221105058697</t>
  </si>
  <si>
    <t>O221105058696</t>
  </si>
  <si>
    <t>O221105058694</t>
  </si>
  <si>
    <t>O221105058691</t>
  </si>
  <si>
    <t>O221105058689</t>
  </si>
  <si>
    <t>O221105058687</t>
  </si>
  <si>
    <t>O221105058686</t>
  </si>
  <si>
    <t>O221105058683</t>
  </si>
  <si>
    <t>O221105058678</t>
  </si>
  <si>
    <t>O221104058671</t>
  </si>
  <si>
    <t>O221104058669</t>
  </si>
  <si>
    <t>O221104058666</t>
  </si>
  <si>
    <t>O221104058665</t>
  </si>
  <si>
    <t>O221104058661</t>
  </si>
  <si>
    <t>O221104058659</t>
  </si>
  <si>
    <t>O221104058658</t>
  </si>
  <si>
    <t>O221104058657</t>
  </si>
  <si>
    <t>O221104058654</t>
  </si>
  <si>
    <t>O221104058650</t>
  </si>
  <si>
    <t>O221104058649</t>
  </si>
  <si>
    <t>O221104058648</t>
  </si>
  <si>
    <t>O221104058646</t>
  </si>
  <si>
    <t>O221104058640</t>
  </si>
  <si>
    <t>O221103058630</t>
  </si>
  <si>
    <t>O221103058626</t>
  </si>
  <si>
    <t>O221103058625</t>
  </si>
  <si>
    <t>O221103058624</t>
  </si>
  <si>
    <t>O221103058617</t>
  </si>
  <si>
    <t>O221103058614</t>
  </si>
  <si>
    <t>O221103058612</t>
  </si>
  <si>
    <t>O221103058611</t>
  </si>
  <si>
    <t>O221102058592</t>
  </si>
  <si>
    <t>O221102058586</t>
  </si>
  <si>
    <t>O221102058585</t>
  </si>
  <si>
    <t>O221102058584</t>
  </si>
  <si>
    <t>O221102058582</t>
  </si>
  <si>
    <t>O221102058575</t>
  </si>
  <si>
    <t>O221102058567</t>
  </si>
  <si>
    <t>O221102058566</t>
  </si>
  <si>
    <t>O221102058565</t>
  </si>
  <si>
    <t>O221102058564</t>
  </si>
  <si>
    <t>O221102058563</t>
  </si>
  <si>
    <t>O221102058561</t>
  </si>
  <si>
    <t>O221102058559</t>
  </si>
  <si>
    <t>O221102058556</t>
  </si>
  <si>
    <t>O221102058555</t>
  </si>
  <si>
    <t>O221102058554</t>
  </si>
  <si>
    <t>O221102058552</t>
  </si>
  <si>
    <t>O221102058551</t>
  </si>
  <si>
    <t>O221102058550</t>
  </si>
  <si>
    <t>O221102058547</t>
  </si>
  <si>
    <t>O221102058546</t>
  </si>
  <si>
    <t>O221102058544</t>
  </si>
  <si>
    <t>O221102058542</t>
  </si>
  <si>
    <t>O221102058539</t>
  </si>
  <si>
    <t>O221102058538</t>
  </si>
  <si>
    <t>O221102058537</t>
  </si>
  <si>
    <t>O221102058536</t>
  </si>
  <si>
    <t>O221102058535</t>
  </si>
  <si>
    <t>O221110058790</t>
  </si>
  <si>
    <t>O221110058789</t>
  </si>
  <si>
    <t>O221110058788</t>
  </si>
  <si>
    <t>O221110058787</t>
  </si>
  <si>
    <t>O221110058786</t>
  </si>
  <si>
    <t>O221109058785</t>
  </si>
  <si>
    <t>O221109058784</t>
  </si>
  <si>
    <t>O221109058783</t>
  </si>
  <si>
    <t>O221108058777</t>
  </si>
  <si>
    <t>O221108058773</t>
  </si>
  <si>
    <t>O221107058753</t>
  </si>
  <si>
    <t>O221106058721</t>
  </si>
  <si>
    <t>O221106058717</t>
  </si>
  <si>
    <t>O221106058708</t>
  </si>
  <si>
    <t>O221105058685</t>
  </si>
  <si>
    <t>O221104058673</t>
  </si>
  <si>
    <t>O221103058620</t>
  </si>
  <si>
    <t>O221115058791</t>
  </si>
  <si>
    <t>O221117058792</t>
  </si>
  <si>
    <t>O221121058793</t>
  </si>
  <si>
    <t>O221125058814</t>
  </si>
  <si>
    <t>O221125058813</t>
  </si>
  <si>
    <t>최정욱</t>
  </si>
  <si>
    <t>김광우</t>
  </si>
  <si>
    <t>김형동</t>
  </si>
  <si>
    <t>김근우</t>
  </si>
  <si>
    <t>윤상돈</t>
  </si>
  <si>
    <t>최영민</t>
  </si>
  <si>
    <t>박기환</t>
  </si>
  <si>
    <t>채국현</t>
  </si>
  <si>
    <t>박진홍</t>
  </si>
  <si>
    <t>김대우</t>
  </si>
  <si>
    <t>이규수</t>
  </si>
  <si>
    <t>이경수</t>
  </si>
  <si>
    <t>이승섭</t>
  </si>
  <si>
    <t>최유하</t>
  </si>
  <si>
    <t>이승엽</t>
  </si>
  <si>
    <t>최원용</t>
  </si>
  <si>
    <t>최용회</t>
  </si>
  <si>
    <t>이덕호</t>
  </si>
  <si>
    <t>서범주</t>
  </si>
  <si>
    <t>김훈</t>
  </si>
  <si>
    <t>강은혜</t>
  </si>
  <si>
    <t>김일남</t>
  </si>
  <si>
    <t>원성훈</t>
  </si>
  <si>
    <t>김원대</t>
  </si>
  <si>
    <t>최지연</t>
  </si>
  <si>
    <t>최희진</t>
  </si>
  <si>
    <t>이천규</t>
  </si>
  <si>
    <t>[동아연필] 세라믹사이드샤프 검정</t>
  </si>
  <si>
    <t>키친랲 키친롤백25cm*35cm*500매</t>
  </si>
  <si>
    <t>해태 허니버터칩60g*4입</t>
  </si>
  <si>
    <t>농심 조청유과 96g</t>
  </si>
  <si>
    <t>동원꽁치 400g*2입</t>
  </si>
  <si>
    <t xml:space="preserve">세타필 모이스춰 라이징로션591ml </t>
  </si>
  <si>
    <t>락앤락 쌀통10kg(HPL510)</t>
  </si>
  <si>
    <t>다송 둥굴레차50T</t>
  </si>
  <si>
    <t>리얼칩 딸기100%</t>
  </si>
  <si>
    <t>메가도스 비타민C3000(3g*30포)</t>
  </si>
  <si>
    <t>[냉장][노르웨이] 간고등어 (특, 400g 이상) (이마트)</t>
  </si>
  <si>
    <t>[냉장][노르웨이] 항공직송 생연어 스테이크 (250g)</t>
  </si>
  <si>
    <t>CJ 비비고 삼치구이 60g*2</t>
  </si>
  <si>
    <t>대림 깐메추리알270g</t>
  </si>
  <si>
    <t>대림 스노우크랩킹140g</t>
  </si>
  <si>
    <t>롯데 김밥속햄100g</t>
  </si>
  <si>
    <t>몽쉘 카카오케이크384g</t>
  </si>
  <si>
    <t>미왕 쌀과자 250g</t>
  </si>
  <si>
    <t>쁘띠첼 과일젤리 복숭아 210g*6</t>
  </si>
  <si>
    <t>삼립 피자 호빵4입 360g</t>
  </si>
  <si>
    <t>의성마늘 후랑크70g</t>
  </si>
  <si>
    <t>종가집 돌산갓김치500g</t>
  </si>
  <si>
    <t>한성 국탕용어묵230g</t>
  </si>
  <si>
    <t>한성 통통맛살골드207g</t>
  </si>
  <si>
    <t>한성맛있는전골어묵270g</t>
  </si>
  <si>
    <t>팔도)비락칡즙120ml*10입</t>
  </si>
  <si>
    <t>하선정 까나리액젓800g</t>
  </si>
  <si>
    <t>대림 주부초밥짱 320g</t>
  </si>
  <si>
    <t>백설 숯불갈비후랑크120g</t>
  </si>
  <si>
    <t>백설 정말 맛있는소시지 160g*2</t>
  </si>
  <si>
    <t>상하목장 유기농 멸균우유200ml*24입</t>
  </si>
  <si>
    <t>송학쌀떡500g</t>
  </si>
  <si>
    <t>엔네이처부드러운프랑크260g*2개</t>
  </si>
  <si>
    <t>오양맛살270g</t>
  </si>
  <si>
    <t>일미 김밥단무지400g</t>
  </si>
  <si>
    <t>일미 양념우엉150g</t>
  </si>
  <si>
    <t>주부9단 김밥햄170g</t>
  </si>
  <si>
    <t>참푸드 맛진미오징어채100g(페루)</t>
  </si>
  <si>
    <t>고려은단 멀티비타민 올인원 90정 X 2박스</t>
  </si>
  <si>
    <t>머거본 맛땅콩55g*12</t>
  </si>
  <si>
    <t>마산몽고간장 진1.5ℓ</t>
  </si>
  <si>
    <t>EVA 욕실화 블루&amp;레드(랜덤)Free</t>
  </si>
  <si>
    <t>아이비스5000두꺼운 PP노트SP</t>
  </si>
  <si>
    <t>온-토치 2009KGT2009</t>
  </si>
  <si>
    <t>오뚜기 새송이 쇠고기죽 285g*2</t>
  </si>
  <si>
    <t>Oral-B 고탄력미세모잇몸케어6입</t>
  </si>
  <si>
    <t>락앤락 직사각밀폐용기600ml(HPL811)</t>
  </si>
  <si>
    <t>라뽁이 매콤 오리지널138g*12입</t>
  </si>
  <si>
    <t>샘표 잔치국수 113g</t>
  </si>
  <si>
    <t>정통 오리엔탈 드레싱 210g</t>
  </si>
  <si>
    <t>삼립 꿀호떡 192g1+1*14개</t>
  </si>
  <si>
    <t>삼립 단팥 호빵 4입380g*9개</t>
  </si>
  <si>
    <t>존쿡 전G베이컨200g</t>
  </si>
  <si>
    <t>한성라운드슁켄260g</t>
  </si>
  <si>
    <t>한성유부초밥 박사320g</t>
  </si>
  <si>
    <t>설악산 국산 친환경인증 표고버섯깍두기60g</t>
  </si>
  <si>
    <t>솥반 꿀약밥210g*6개</t>
  </si>
  <si>
    <t>이금기 중화두반장 368g</t>
  </si>
  <si>
    <t>오뚜기 바베큐소스280g (매운맛)</t>
  </si>
  <si>
    <t>종가집 열무김치 1.5kg</t>
  </si>
  <si>
    <t>종가집 옛맛보쌈무말랭이180g</t>
  </si>
  <si>
    <t>종가집 총각김치 1.5kg</t>
  </si>
  <si>
    <t>참푸드 황태채60g(러시아)</t>
  </si>
  <si>
    <t>하기스 네이처메이드 밴드 2단계 공용 52매 3팩</t>
  </si>
  <si>
    <t>썬패션)스포츠쿨토시</t>
  </si>
  <si>
    <t>롯데 청포도 캔디 153g</t>
  </si>
  <si>
    <t>맥심 모카골드210T</t>
  </si>
  <si>
    <t>오뚜기 양념치킨소스490g</t>
  </si>
  <si>
    <t>남성발목양말(검정)</t>
  </si>
  <si>
    <t>남성중목양말(쥐색)</t>
  </si>
  <si>
    <t>롯데에이비씨초코렛187g</t>
  </si>
  <si>
    <t>반해요 유자연근조림80g*5</t>
  </si>
  <si>
    <t>비비고 포기 배추김치 3.3Kg</t>
  </si>
  <si>
    <t>삼립 꿀호떡 192g 1+1</t>
  </si>
  <si>
    <t>삼립 야채 호빵4입 360g</t>
  </si>
  <si>
    <t>여성발목양말(쥐색)</t>
  </si>
  <si>
    <t>종가집 파김치500g</t>
  </si>
  <si>
    <t>참푸드 국산 가이리멸치(볶음조림)100g</t>
  </si>
  <si>
    <t>참푸드 국산 다시멸치(국물용)100g</t>
  </si>
  <si>
    <t>한입크기 오란다 120g*27봉</t>
  </si>
  <si>
    <t>씽크 크린15g*2개입</t>
  </si>
  <si>
    <t>두손푸드 마시는 고구마죽 10팩</t>
  </si>
  <si>
    <t>3M 수세미 AL-173</t>
  </si>
  <si>
    <t>전병태 녹용 홍삼 스틱 30포</t>
  </si>
  <si>
    <t>종이면봉100P(뾰족형+둥근형)</t>
  </si>
  <si>
    <t>평산맛족발450g</t>
  </si>
  <si>
    <t>청솔 국산100% 전통참옻티백50g</t>
  </si>
  <si>
    <t>무궁화 점보비누450g</t>
  </si>
  <si>
    <t>Calvin Klein 여성팬티-M95(4P)</t>
  </si>
  <si>
    <t>다농원 대추차40T</t>
  </si>
  <si>
    <t>스파클링워터 트레비500ml*20(자몽)</t>
  </si>
  <si>
    <t>다송 현미녹차100T(100%국내산)</t>
  </si>
  <si>
    <t>여성발목양말(백색)</t>
  </si>
  <si>
    <t>남성 민소매 런닝 95호</t>
  </si>
  <si>
    <t>cj 바른어묵 사각어묵 (240g*2)17봉</t>
  </si>
  <si>
    <t>곤약미 500g</t>
  </si>
  <si>
    <t>동서식품 맥심 카누 돌체 라떼 8T(138g)</t>
  </si>
  <si>
    <t xml:space="preserve">롯데 미니비엔나140g </t>
  </si>
  <si>
    <t>롯데 알뜰소시지 350g</t>
  </si>
  <si>
    <t>병아리콩과 쌀로 만든 한입크기 뻥튀기*22봉</t>
  </si>
  <si>
    <t>부산 삼진어묵 어부의바 세트 640g</t>
  </si>
  <si>
    <t>삼립 단팥 호빵4입 380g</t>
  </si>
  <si>
    <t>송학 낙지젓160g</t>
  </si>
  <si>
    <t>송학 오징어젓160g</t>
  </si>
  <si>
    <t>오리온 마켓오 리얼 브라우니 240g</t>
  </si>
  <si>
    <t>오양파티맛살 150g</t>
  </si>
  <si>
    <t>요리하다 베트남식 쌀국수소스(160g)*26봉</t>
  </si>
  <si>
    <t xml:space="preserve">일미 쌈무 350g </t>
  </si>
  <si>
    <t>컵누들 우동맛 38.1g*6입</t>
  </si>
  <si>
    <t>한성 미니윈너280g</t>
  </si>
  <si>
    <t>훠궈마라탕소스70g</t>
  </si>
  <si>
    <t>크리넥스 클래식숲속향티슈180매*6입</t>
  </si>
  <si>
    <t>CJ)오뎅한그릇360g</t>
  </si>
  <si>
    <t>비바크부어스트300g</t>
  </si>
  <si>
    <t>비비고 맛김치 900g</t>
  </si>
  <si>
    <t>옛날 쥐치포40g</t>
  </si>
  <si>
    <t>요리한수 제육두루치기양념150g</t>
  </si>
  <si>
    <t>칠갑 낙지젓160g</t>
  </si>
  <si>
    <t>칠갑 참꼴뚜기젓160g</t>
  </si>
  <si>
    <t>한성기업 명란젓갈180g</t>
  </si>
  <si>
    <t>cj 바른어묵 사각어묵 (240g*2)</t>
  </si>
  <si>
    <t>다담바지락순두부찌개양념140G</t>
  </si>
  <si>
    <t>대림 숯불구이맛 후랑크70g</t>
  </si>
  <si>
    <t>뚝배기표 청국장 180g(양념)</t>
  </si>
  <si>
    <t>쁘띠첼 과일젤리 포도 210g*6</t>
  </si>
  <si>
    <t>오징어 숏다리20g</t>
  </si>
  <si>
    <t>하이디라오 훠궈 마라 매운소스 110g</t>
  </si>
  <si>
    <t>가그린 오리지널750ml</t>
  </si>
  <si>
    <t>뉴트리코어 콜라겐담다 3+1 (4개)</t>
  </si>
  <si>
    <t>동서 아카시아벌꿀 600g</t>
  </si>
  <si>
    <t>백세카레 약간매운맛100g</t>
  </si>
  <si>
    <t>경남 경옥고20g*60포</t>
  </si>
  <si>
    <t>[STAEDTLER] 연필깎이 ST511-001 [개/1]</t>
  </si>
  <si>
    <t>좋은느낌 수퍼롱 오버나이트16+4입</t>
  </si>
  <si>
    <t>[드림디포] 이지메모패드 A4 - 노랑</t>
  </si>
  <si>
    <t>2080 진지발리스오리지날 120g*3</t>
  </si>
  <si>
    <t>남성 민소매런닝 105호</t>
  </si>
  <si>
    <t>애터미 미세모 칫솔8개입</t>
  </si>
  <si>
    <t>다담쇠고기우렁강된장140G</t>
  </si>
  <si>
    <t>다담청국장찌개530G</t>
  </si>
  <si>
    <t>대림캠프&amp;하우스385g</t>
  </si>
  <si>
    <t>동원 오븐&amp;통그릴 블랙퍼스트280g*2개</t>
  </si>
  <si>
    <t>롯데 소프트 프랑크450g</t>
  </si>
  <si>
    <t>서울체다치즈200g(10매)</t>
  </si>
  <si>
    <t>오븐구이 한입에꼬치다 100g</t>
  </si>
  <si>
    <t>한성 비바크비센65g</t>
  </si>
  <si>
    <t>마시는홍초 석류900ml</t>
  </si>
  <si>
    <t>천호엔케어 노니-100 70mL x 30팩</t>
  </si>
  <si>
    <t>데일리 콤부차 레몬20입</t>
  </si>
  <si>
    <t>오뚜기 이금기 프리미엄굴소스510g</t>
  </si>
  <si>
    <t>해피홈 모기기피제 에어넷 걸이형(30일)</t>
  </si>
  <si>
    <t>솥반 통곡물밥200g*6개</t>
  </si>
  <si>
    <t>샘표)조선간장930ml</t>
  </si>
  <si>
    <t>곰표 오리지널 나쵸 바삭담백한 봉지스낵 190g x 3개</t>
  </si>
  <si>
    <t>다담부대찌개양념140G</t>
  </si>
  <si>
    <t>닭가슴살 청양고추후랑크550g</t>
  </si>
  <si>
    <t>주부9단 두툼 프랑크소시지450g</t>
  </si>
  <si>
    <t>키친아트 쿨러팩15L(37*18*25)</t>
  </si>
  <si>
    <t>동원 후랑크소시지250g*2개</t>
  </si>
  <si>
    <t>송학 새우젓1kg</t>
  </si>
  <si>
    <t>김오곤녹용홍삼 스틱30포</t>
  </si>
  <si>
    <t>대림스모크치킨180g</t>
  </si>
  <si>
    <t>맥심 모카골드 마일드 리필 500g</t>
  </si>
  <si>
    <t>후루룩 밀떡 떡볶이 떡사리 누들떡 우동떡 1kg</t>
  </si>
  <si>
    <t>극세사 샤기 발매트40cm*56cm(핑크or화이트)색상랜덤</t>
  </si>
  <si>
    <t>닥터홍 워밍업크림 100ml(튜브형)</t>
  </si>
  <si>
    <t>피지오겔 데일리 모이스쳐 테라피 페이셜 크림150ml*2</t>
  </si>
  <si>
    <t>송학 가리비젓160g</t>
  </si>
  <si>
    <t>리스테린 750ml(쿨민트)*2</t>
  </si>
  <si>
    <t>[모나미] 플립3 0.5 파파야 [개/1]</t>
  </si>
  <si>
    <t>닥터홍 수동 워터케어 구강세정기</t>
  </si>
  <si>
    <t>로베레 초경량 초소형 암막 우양산 양산 겸용 우산 미니 5단</t>
  </si>
  <si>
    <t>아놀드파머남성덧신아소트25~27CM</t>
  </si>
  <si>
    <t>모에타 더 뉴 힐링스 미라클 크림 500ml / 단백질 트리트먼트</t>
  </si>
  <si>
    <t>칼로바이 다밀 뉴트리션 단백질쉐이크 호두아몬드맛</t>
  </si>
  <si>
    <t>홀리데이즈 흡수율UP 저분자 피쉬 콜라겐300120정*2입</t>
  </si>
  <si>
    <t>이광범명가 고추씨기름160ml(100%국산)</t>
  </si>
  <si>
    <t>백세카레 순한맛100g</t>
  </si>
  <si>
    <t>스텐맘 원형3단스텐도시락</t>
  </si>
  <si>
    <t>[지구화학] 투명이색연필12색 [세트/1]</t>
  </si>
  <si>
    <t>남성 반팔런닝 100호</t>
  </si>
  <si>
    <t>아폴로 분무기305 300ml</t>
  </si>
  <si>
    <t>질레트 프로글라이드 플렉시볼(날2입)</t>
  </si>
  <si>
    <t xml:space="preserve">3M 뉴스카치브라이트 다용도 먼지떨이(리필4개입) </t>
  </si>
  <si>
    <t>줄리스 밸런싱 워터</t>
  </si>
  <si>
    <t>크린 다시백 소 8.5*7.5cm</t>
  </si>
  <si>
    <t>풍기도깨비 홍삼스틱15ml*30포</t>
  </si>
  <si>
    <t>곰돌이 마스크50매입2세~7세(125mm)</t>
  </si>
  <si>
    <t>주방앤 실리콘 페츄라</t>
  </si>
  <si>
    <t xml:space="preserve">[희망노트사] PP스페셜인덱스노트북 [권/1] </t>
  </si>
  <si>
    <t>캉가루 스펀지구두약(검정)</t>
  </si>
  <si>
    <t>캉가루스폰지구두약(모든색상용)</t>
  </si>
  <si>
    <t>다농원 유기농가루녹차100% 40g</t>
  </si>
  <si>
    <t>설악산 국산 건더덕취(미역취)60g</t>
  </si>
  <si>
    <t>설악산 국산 건도라지100g</t>
  </si>
  <si>
    <t>O221108058768</t>
  </si>
  <si>
    <t>EBS 어휘가 독해다! 중학 국어 어휘(2022)</t>
  </si>
  <si>
    <t>EBS 필독 중학 교과서 소설(2022)</t>
  </si>
  <si>
    <t>EBS 필독 중학 교과서 시(2022)</t>
  </si>
  <si>
    <t>개념원리 수학(상) + 개념원리 수학(하) + 핵심개념팩 증정 세트(2022)(전2권)</t>
  </si>
  <si>
    <t>개념원리 중학 수학 1-1(2023)</t>
  </si>
  <si>
    <t>개념있는 국어문법(2021)(개정판)</t>
  </si>
  <si>
    <t>공부기본기 중학 국어 개념어(전학년용)</t>
  </si>
  <si>
    <t>국가수준 학업성취도평가 문제집 중3 수학(2022)</t>
  </si>
  <si>
    <t>국가수준 학업성취도평가 문제집 중3 영어(2022)</t>
  </si>
  <si>
    <t>수포의 공식집</t>
  </si>
  <si>
    <t>예비 매3문 매일 지문 3개씩 푸는 문학 기출(7판)</t>
  </si>
  <si>
    <t>예비 매3비 매일 지문 3개씩 푸는 비문학 독서 기출(8판)</t>
  </si>
  <si>
    <t>오감도 고등 국어영역 문학편(2022)</t>
  </si>
  <si>
    <t>오감도 고등 비문학 독서편(2022)</t>
  </si>
  <si>
    <t>오감도 최다문항 고등 고전시가편(2022)</t>
  </si>
  <si>
    <t>오투 중등 과학 1-1(2023)</t>
  </si>
  <si>
    <t>오투 중등 과학 3-1(2023)</t>
  </si>
  <si>
    <t>우공비 중학 국어 문학 1: 원리로 기본 다지기</t>
  </si>
  <si>
    <t>우공비 중학 국어 문학 2: 주제별 실력 다지기</t>
  </si>
  <si>
    <t>중등 역사 2-1(2022)(한끝)</t>
  </si>
  <si>
    <t>중학교 사회1 자습서(이진석 교과서편)(2021)</t>
  </si>
  <si>
    <t>중학영문법 3800제 3학년(2023)</t>
  </si>
  <si>
    <t>모순(양장본 Hardcover)</t>
  </si>
  <si>
    <t>리얼 뉴질랜드(2022~2023년)(한빛라이프 리얼 시리즈)</t>
  </si>
  <si>
    <t>말하기 전에 생각했나요?</t>
  </si>
  <si>
    <t>횡설수설하지 않고 정확하게 설명하는 법</t>
  </si>
  <si>
    <t>EBS 어휘가 문해력이다 초등 국어 1-2(EBS 당신의 문해력)</t>
  </si>
  <si>
    <t>EBS 어휘가 문해력이다 초등 국어 2-1(EBS 당신의 문해력)</t>
  </si>
  <si>
    <t>EBS 어휘가 문해력이다 초등 국어 4-2(EBS 당신의 문해력)</t>
  </si>
  <si>
    <t>EBS 어휘가 문해력이다 초등 국어 5-1(EBS 당신의 문해력)</t>
  </si>
  <si>
    <t>브릭스 리딩 Bricks Reading 100 1</t>
  </si>
  <si>
    <t>브릭스 리딩 Bricks Reading 100 2</t>
  </si>
  <si>
    <t>브릭스 리딩 Bricks Reading 50 1</t>
  </si>
  <si>
    <t>브릭스 리딩 Bricks Reading 50 2</t>
  </si>
  <si>
    <t>세 마리 토끼 잡는 초등 1-2 독해력 A2(개정판)</t>
  </si>
  <si>
    <t>세 마리 토끼 잡는 초등 4-2 독해력 D2(개정판)</t>
  </si>
  <si>
    <t>초등 국어 독해력 비타민 2단계(수정판)</t>
  </si>
  <si>
    <t>하루 한 장 독해: 비문학독해 과학편(1단계)(초등 1,2학년)(2022)</t>
  </si>
  <si>
    <t>하루 한 장 독해: 비문학독해 사회편(1단계)(초등 1,2학년)(2022)</t>
  </si>
  <si>
    <t>Who? Special 봉준호(who? special 시리즈)(양장본 HardCover)</t>
  </si>
  <si>
    <t>Who? Special 손흥민(양장본 Hardcover)</t>
  </si>
  <si>
    <t>who? 한국사: 신사임당 허난설헌</t>
  </si>
  <si>
    <t>마당을 나온 암탉(20주년 기념판)(양장본 Hardcover)</t>
  </si>
  <si>
    <t>마음의 온도는 몇 도일까요?(양장본 Hardcover)</t>
  </si>
  <si>
    <t>뿌리깊은 초등국어 독해력 3단계(초등 3-4학년 대상)</t>
  </si>
  <si>
    <t>뿌리깊은 초등국어 독해력 4단계(초등 3-4학년 대상)</t>
  </si>
  <si>
    <t>뿌리깊은 초등국어 독해력 어휘편 3단계(초등 3-4학년 대상)</t>
  </si>
  <si>
    <t>뿌리깊은 초등국어 독해력 어휘편 5단계(초등 5-6학년 대상)</t>
  </si>
  <si>
    <t>뿌리깊은 초등국어 독해력 어휘편 6단계(초등 5-6학년 대상)</t>
  </si>
  <si>
    <t>설민석의 한국사 대모험 15</t>
  </si>
  <si>
    <t>설민석의 한국사 대모험 16</t>
  </si>
  <si>
    <t>율리의 바이올린(소녀성장백과 4)</t>
  </si>
  <si>
    <t>지도 없이 떠나는 101일간의 축구와 골프(지도 없이 떠나는 101일간의 세계문화역사 11)</t>
  </si>
  <si>
    <t>초등 수학 3% 올림피아드 1과정(2021)</t>
  </si>
  <si>
    <t>최상위 수학 S 초등 3-2(2022)</t>
  </si>
  <si>
    <t>최상위 수학 S 초등 4-1(2023)</t>
  </si>
  <si>
    <t>최상위 수학 S 초등 4-2(2022)</t>
  </si>
  <si>
    <t>최상위 수학 초등 5-2(2022)</t>
  </si>
  <si>
    <t>최상위 수학 초등 6-1(2023)</t>
  </si>
  <si>
    <t>축구를 하며 생각한 것들</t>
  </si>
  <si>
    <t>다이노맨 파워 업! 스티커 색칠놀이</t>
  </si>
  <si>
    <t>브레드이발소3 애니북 1~3권 세트(전3권)</t>
  </si>
  <si>
    <t>알쏭달쏭 캐치 티니핑 시즌3 스티커놀이북</t>
  </si>
  <si>
    <t>포켓몬스터 극장판 기라티나와 하늘의 꽃다발 쉐이미 스티커 색칠놀이</t>
  </si>
  <si>
    <t>괴수 8호 7(트리플특장 한정판)</t>
  </si>
  <si>
    <t>좀비고등학교 코믹스 22</t>
  </si>
  <si>
    <t>쿠키런 서바이벌 대작전 36: 시간여행자의 등장 편</t>
  </si>
  <si>
    <t>쿠키런 서바이벌 대작전 37: 바꿀 수 없는 과거 편</t>
  </si>
  <si>
    <t>쿠키런 서바이벌 대작전 38: 수상한 만남 편</t>
  </si>
  <si>
    <t>저녁 식탁에서 지구를 생각하다</t>
  </si>
  <si>
    <t>Dr. Seuss's Beginner Book Collection</t>
  </si>
  <si>
    <t>국어가 쉬워지는 초등 어휘력 사전(교과서가 쉬워지는 시리즈 2)</t>
  </si>
  <si>
    <t>사람을 얻는 지혜</t>
  </si>
  <si>
    <t>이상한 과자 가게 전천당 2(양장본 Hardcover)</t>
  </si>
  <si>
    <t>창의 코딩 놀이 Lesson 1(엔트리)(영재스쿨)</t>
  </si>
  <si>
    <t>창의 코딩 놀이 Lesson 2(엔트리)(영재스쿨)</t>
  </si>
  <si>
    <t>코드네임 J(코드네임 시리즈 7)(양장본 Hardcover)</t>
  </si>
  <si>
    <t>10년째 영알못은 어떻게 100일 만에 영어천재가 되었을까</t>
  </si>
  <si>
    <t>27년 동안 영어 공부에 실패했던 39세 김과장은 어떻게 3개월 만에 영어 천재가 됐을까</t>
  </si>
  <si>
    <t>저스트고 유럽 5개국 (2020~2021) (카카오프렌즈 스페셜 에디션)(Just go)</t>
  </si>
  <si>
    <t>Charlotte's Web (Newbery Honor Book, 1953) &lt;샬롯의 거미줄&gt; 원서, 미국판</t>
  </si>
  <si>
    <t>How to Steal a Dog</t>
  </si>
  <si>
    <t>When You Trap a Tiger (2021 Newbery Winner) 2021 뉴베리 수상작, &lt; 호랑이를 덫에 가두면 &gt; 원서</t>
  </si>
  <si>
    <t>흔한남매 10</t>
  </si>
  <si>
    <t>1일 10분 초등 메가 어휘력 예비초등 P1</t>
  </si>
  <si>
    <t>1일 10분 초등 메가 어휘력 예비초등 P2</t>
  </si>
  <si>
    <t>1일 10분 초등 메가 어휘력 예비초등 P3</t>
  </si>
  <si>
    <t>1학년에는 즐깨감 수학 실력편</t>
  </si>
  <si>
    <t>7세에는 즐깨감 수학: 실력편</t>
  </si>
  <si>
    <t>Why? 초등과학학습만화 A세트(본책 20권+워크북 20권)(전40권)</t>
  </si>
  <si>
    <t>Why? 초등과학학습만화 B세트(본책 20권+워크북 20권)(전40권)</t>
  </si>
  <si>
    <t>나무 집 Fun Book(펀 북) 2(양장본 HardCover)</t>
  </si>
  <si>
    <t>나무 집 Fun Book(펀 북) 3(456북클럽)(양장본 HardCover)</t>
  </si>
  <si>
    <t>나무 집 Fun Book(펀 북)(양장본 HardCover)</t>
  </si>
  <si>
    <t>도형 학습의 기준 플라토 A 세트(초등 1학년)(전4권)</t>
  </si>
  <si>
    <t>동아전과 초등 1-1 세트(2022)(전4권)</t>
  </si>
  <si>
    <t>동아전과 초등 2-1 세트(2022)(전4권)</t>
  </si>
  <si>
    <t>디딤돌 초등수학 기본+응용 1-1(2023)</t>
  </si>
  <si>
    <t>뚝딱뚝딱 나만의 비밀 다이어리 북(뚝딱뚝딱 시리즈 1)</t>
  </si>
  <si>
    <t>소마셈 K1(5 6 7세)</t>
  </si>
  <si>
    <t>소마셈 K2(5 6 7세)</t>
  </si>
  <si>
    <t>소마셈 K3(5 6 7세)</t>
  </si>
  <si>
    <t>소마셈 K4(5 6 7세)</t>
  </si>
  <si>
    <t>소마셈 K8(5 6 7세)</t>
  </si>
  <si>
    <t>씨투엠 수학 독해 A(초1~초2) 세트(전4권)</t>
  </si>
  <si>
    <t>씨투엠 수학 독해 P(6세~8세) 세트(전4권)</t>
  </si>
  <si>
    <t>해리 포터와 마법사의 돌(일러스트 에디션)(해리 포터 시리즈 1)(양장본 HardCover)</t>
  </si>
  <si>
    <t>해리 포터와 비밀의 방(미나리마 에디션)(양장본 HardCover)</t>
  </si>
  <si>
    <t>만화로 보는 맨큐의 경제학 세트(전7권)</t>
  </si>
  <si>
    <t>Disney A Year of Animation: 2023 Daily Calendar</t>
  </si>
  <si>
    <t>WRITE RIGHT 1</t>
  </si>
  <si>
    <t>WRITE RIGHT 2</t>
  </si>
  <si>
    <t>Write Right 3 (Student Book + Workbook)</t>
  </si>
  <si>
    <t>개념+연산 중등수학 1-2(2023)</t>
  </si>
  <si>
    <t>자이스토리 중학 국어 문해력 키우는 어휘 1(2022)</t>
  </si>
  <si>
    <t>십 년 가게 1(리커버 에디션)(양장본 Hardcover)</t>
  </si>
  <si>
    <t>십 년 가게 2(양장본 Hardcover)</t>
  </si>
  <si>
    <t>십 년 가게 3(양장본 Hardcover)</t>
  </si>
  <si>
    <t>이상한 과자 가게 전천당 따라 그리기 색칠북(색칠북)</t>
  </si>
  <si>
    <t>Subject Link 3 (Studentbook + Workbook + QR)</t>
  </si>
  <si>
    <t>Subject Link 4  (Studentbook+Workbook+ QR)</t>
  </si>
  <si>
    <t>동물 천재를 위한 남다른 지식 사전(반양장)</t>
  </si>
  <si>
    <t>수학 귀신(개정판)(즐거운지식 1)(양장본 Hardcover)</t>
  </si>
  <si>
    <t>악플 전쟁(별숲 동화마을 5)</t>
  </si>
  <si>
    <t>원서읽기를 위한 수학용어사전(개정판)</t>
  </si>
  <si>
    <t>위험한 과학책(양장본 Hardcover)</t>
  </si>
  <si>
    <t>정재승의 인간 탐구 보고서 9: 인간의 선택은 엉망진창이다(양장본 HardCover)</t>
  </si>
  <si>
    <t>쿠키런 불가사의 과학 상식(쿠키런 펀펀 상식 시리즈 2)</t>
  </si>
  <si>
    <t>나의 생각 글쓰기 5단계(개정판 2판)</t>
  </si>
  <si>
    <t>어린이 훈민정음 1-1(개정판 3판)</t>
  </si>
  <si>
    <t>어린이 훈민정음 4-2(개정판 3판)</t>
  </si>
  <si>
    <t>최고수준 초등 수학 5-1(2022)</t>
  </si>
  <si>
    <t>그리스 로마 신화를 보다 1</t>
  </si>
  <si>
    <t>그리스 로마 신화를 보다 2</t>
  </si>
  <si>
    <t>Why? 기생충(초등과학학습만화 84)(양장본 Hardcover)</t>
  </si>
  <si>
    <t>세 마리 토끼 잡는 독서 논술 A1</t>
  </si>
  <si>
    <t>소마셈 B세트(2학년)(전8권)</t>
  </si>
  <si>
    <t>창의사고력 초등 수학 팩토: 탐구 1A(개정판)</t>
  </si>
  <si>
    <t>창의사고력 초등 수학 팩토: 탐구 1B(개정판)</t>
  </si>
  <si>
    <t>창의사고력 초등 수학 팩토: 탐구 1C(개정판)</t>
  </si>
  <si>
    <t>테라피스트</t>
  </si>
  <si>
    <t>포켓몬스터 가라르 도감</t>
  </si>
  <si>
    <t>포켓몬스터W 도감 스티커북 가라르지방 포켓몬 1</t>
  </si>
  <si>
    <t>흔한남매 3(양장본 Hardcover)</t>
  </si>
  <si>
    <t>흔한남매 4(양장본 Hardcover)</t>
  </si>
  <si>
    <t>흔한남매 5(양장본 Hardcover)</t>
  </si>
  <si>
    <t>흔한남매 6</t>
  </si>
  <si>
    <t>흔한남매 7(양장본 Hardcover)</t>
  </si>
  <si>
    <t>흔한남매 9(양장본 Hardcover)</t>
  </si>
  <si>
    <t>흔한남매 과학 탐험대 1: 우주(양장본 Hardcover)</t>
  </si>
  <si>
    <t>개념원리 RPM 알피엠 중학 수학 1-2 세트(2022)(전2권)</t>
  </si>
  <si>
    <t>개념원리 RPM 알피엠 중학 수학 2-2 세트(2022)(전2권)</t>
  </si>
  <si>
    <t>개념원리 RPM 중학 수학 1-1 세트(2022)(전2권)</t>
  </si>
  <si>
    <t>개념원리 RPM 중학 수학 2-1 세트(2022)(전2권)</t>
  </si>
  <si>
    <t>쎈 중등 수학 1-2(2022)</t>
  </si>
  <si>
    <t>쎈 중등 수학 2-1(2022)</t>
  </si>
  <si>
    <t>쎈 중등 수학 2-2(2022)</t>
  </si>
  <si>
    <t>올리드 중등 국어 1-1(미래엔)(2022)</t>
  </si>
  <si>
    <t>올리드 중등 국어 1-2(2022)</t>
  </si>
  <si>
    <t>일품 중등 수학 1(하) 561제(2022)</t>
  </si>
  <si>
    <t>일품 중등 수학 2(하) 557제(2022)</t>
  </si>
  <si>
    <t>일품 중등 수학2(상) 546제(2022)</t>
  </si>
  <si>
    <t>대한민국 파이어족 시나리오</t>
  </si>
  <si>
    <t>삶의 무기가 되는 자본론</t>
  </si>
  <si>
    <t>역행자</t>
  </si>
  <si>
    <t>하면 된다! 퀀트 투자(파이어족 강환국의)</t>
  </si>
  <si>
    <t>Have You Filled a Bucket Today? (Anniversary) (10TH ed.)</t>
  </si>
  <si>
    <t>Side by Side 2.(Student Book)</t>
  </si>
  <si>
    <t>Spotlight on First Reading 1 (Student Book + Workbook + E.CODE)</t>
  </si>
  <si>
    <t>어린이 세계지식 여행(읽으면서 생각이 자라는)</t>
  </si>
  <si>
    <t>친구 100명 대화법(마음 학교 2)</t>
  </si>
  <si>
    <t>그리스 로마 신화 10: 영웅의 전설, 카드모스의 대가(만화로 읽는 초등 인문학)(양장본 Hardcover)</t>
  </si>
  <si>
    <t>그리스 로마 신화 5: 인간들의 왕, 프로메테우스(양장본 Hardcover)</t>
  </si>
  <si>
    <t>그리스 로마 신화 6: 제우스의 심판(양장본 Hardcover)</t>
  </si>
  <si>
    <t>그리스 로마 신화 7: 새로운 인간의 시대(양장본 Hardcover)</t>
  </si>
  <si>
    <t>그리스 로마 신화 8: 영광을 건 신들의 전쟁(만화로 읽는 초등 인문학)(양장본 Hardcover)</t>
  </si>
  <si>
    <t>그리스 로마 신화 9: 에우로페의 위대한 운명(양장본 Hardcover)</t>
  </si>
  <si>
    <t>그리스 로마 신화 세트(11-20권)(만화로 읽는 초등 인문학)(전10권)</t>
  </si>
  <si>
    <t>국단어 완전 정복 초등 국어 6-2(2022)(개정판)</t>
  </si>
  <si>
    <t>나나(소설Y)(양장본 Hardcover)</t>
  </si>
  <si>
    <t>동물 농장(책세상 세계문학 5)(양장본 Hardcover)</t>
  </si>
  <si>
    <t>설민석의 세계사 대모험 11</t>
  </si>
  <si>
    <t>세계를 건너 너에게 갈게(양장본 Hardcover)</t>
  </si>
  <si>
    <t>우리가 빛의 속도로 갈 수 없다면(양장본 HardCover)</t>
  </si>
  <si>
    <t>죽음의 수용소에서(빅터 프랭클의)</t>
  </si>
  <si>
    <t>죽이고 싶은 아이(양장본 Hardcover)</t>
  </si>
  <si>
    <t>Brave New World ( Sparknotes )</t>
  </si>
  <si>
    <t>The Last Cuentista - 2022년 뉴베리 대상수상작</t>
  </si>
  <si>
    <t>What If?</t>
  </si>
  <si>
    <t>연어</t>
  </si>
  <si>
    <t>피프티 피플</t>
  </si>
  <si>
    <t>Why? 명심보감(인문고전학습만화)(양장본 HardCover)</t>
  </si>
  <si>
    <t>윔피 키드 16: 스포츠 영웅의 탄생 일기</t>
  </si>
  <si>
    <t>한끝 초등 국어 5-1(2022)</t>
  </si>
  <si>
    <t>El Deafo (2015 Newbery Honor)</t>
  </si>
  <si>
    <t>The Dark</t>
  </si>
  <si>
    <t>1시간에 1권 퀀텀 독서법</t>
  </si>
  <si>
    <t>Pachinko (National Book Award Finalist) 애플TV+ 파친코 원작</t>
  </si>
  <si>
    <t>Tropical Plants and How to Love Them</t>
  </si>
  <si>
    <t>엑셀과 R을 활용한 빅데이터 분석 첫걸음</t>
  </si>
  <si>
    <t>원가관리회계(Garrsion)(17판)</t>
  </si>
  <si>
    <t>진짜 쓰는 실무 엑셀</t>
  </si>
  <si>
    <t>토양학(1학기, 워크북포함)</t>
  </si>
  <si>
    <t>토양학(비료포함) 내용설명 문제연구 기출예상문제(2017)</t>
  </si>
  <si>
    <t>통계학: 엑셀을 이용한 분석(3판)</t>
  </si>
  <si>
    <t>흙과 비료 이야기 세트(만화로 이해하는)(전3권)</t>
  </si>
  <si>
    <t>다리 구조 교과서(지적생활자를 위한 교과서 시리즈)</t>
  </si>
  <si>
    <t>비행기 구조 교과서(지적생활자를 위한 교과서 시리즈)</t>
  </si>
  <si>
    <t>비행기 엔진 교과서(지적생활자를 위한 교과서 시리즈)</t>
  </si>
  <si>
    <t>비행기 역학 교과서(비행기 교과서 시리즈)</t>
  </si>
  <si>
    <t>선박 구조 교과서</t>
  </si>
  <si>
    <t>개념 플러스 유형 기본 라이트 초등 수학 4-1(2023)</t>
  </si>
  <si>
    <t>디딤돌 수학 개념연산+개념기본 중학세트 2-2(2022)(전2권)</t>
  </si>
  <si>
    <t>태국64000</t>
  </si>
  <si>
    <t>필리핀냉장</t>
  </si>
  <si>
    <t>KZA2212001</t>
  </si>
  <si>
    <t>KTZ2212001</t>
  </si>
  <si>
    <t>KTZ2212002</t>
  </si>
  <si>
    <t>KZA2212002</t>
  </si>
  <si>
    <t>KTZ2212003</t>
  </si>
  <si>
    <t>사우디아라비아93000</t>
  </si>
  <si>
    <t>사우디아라비아91000</t>
  </si>
  <si>
    <t>냉장</t>
    <phoneticPr fontId="3" type="noConversion"/>
  </si>
  <si>
    <t>HJGL22120501</t>
  </si>
  <si>
    <t>HJGL22120502</t>
  </si>
  <si>
    <t>HJGL22120503</t>
  </si>
  <si>
    <t>HJGL22120504</t>
  </si>
  <si>
    <t>HJGL22120505</t>
  </si>
  <si>
    <t>HJGL22120506</t>
  </si>
  <si>
    <t>HJGL22120507</t>
  </si>
  <si>
    <t>HJGL22120508</t>
  </si>
  <si>
    <t>HJGL22120598</t>
  </si>
  <si>
    <t>HJGL22120599</t>
  </si>
  <si>
    <t>HJGL22120509</t>
  </si>
  <si>
    <t>HJGL221205010</t>
  </si>
  <si>
    <t>HJGL221205011</t>
  </si>
  <si>
    <t>HJGL221205012</t>
  </si>
  <si>
    <t>HJGL221205013</t>
  </si>
  <si>
    <t>HJGL221205014</t>
  </si>
  <si>
    <t>HJGL22112101</t>
  </si>
  <si>
    <t>HJGLBK22112107</t>
  </si>
  <si>
    <t>HJGLBK22112108</t>
  </si>
  <si>
    <t>HJGLBK22112109</t>
  </si>
  <si>
    <t>HJGLBK22112110</t>
  </si>
  <si>
    <t>HJGLBK22112111</t>
  </si>
  <si>
    <t>HJGLBK22112112</t>
  </si>
  <si>
    <t>HJGLBK22112113</t>
  </si>
  <si>
    <t>HJGLBK22112114</t>
  </si>
  <si>
    <t>HJGLBK22112115</t>
  </si>
  <si>
    <t>HJGLBK22112116</t>
  </si>
  <si>
    <t>HJGLBK22112117</t>
  </si>
  <si>
    <t>HJGLBK22112118</t>
  </si>
  <si>
    <t>HJGLBK22112119</t>
  </si>
  <si>
    <t>HJGLBK22112120</t>
  </si>
  <si>
    <t>HJGLBK22112121</t>
  </si>
  <si>
    <t>HJGLBK22112122</t>
  </si>
  <si>
    <t>HJGLBK22112123</t>
  </si>
  <si>
    <t>HJGLBK22112124</t>
  </si>
  <si>
    <t>HJGLBK22112125</t>
  </si>
  <si>
    <t>HJGLBK22112126</t>
  </si>
  <si>
    <t>HJGLBK22112127</t>
  </si>
  <si>
    <t>HJGLBK22112128</t>
  </si>
  <si>
    <t>HJGLBK22112129</t>
  </si>
  <si>
    <t>HJGLBK22112130</t>
  </si>
  <si>
    <t>HJGLBK22112131</t>
  </si>
  <si>
    <t>HJGLBK22112132</t>
  </si>
  <si>
    <t>HJGLBK22112133</t>
  </si>
  <si>
    <t>HJGLBK22112134</t>
  </si>
  <si>
    <t>HJGLBK22112135</t>
  </si>
  <si>
    <t>HJGLBK22112136</t>
  </si>
  <si>
    <t>HJGLBK22112137</t>
  </si>
  <si>
    <t>HJGLBK22112138</t>
  </si>
  <si>
    <t>HJGLBK22112139</t>
  </si>
  <si>
    <t>HJGLBK22112140</t>
  </si>
  <si>
    <t>HJGLBK22112141</t>
  </si>
  <si>
    <t>HJGLBK22112142</t>
  </si>
  <si>
    <t>HJGLBK22112143</t>
  </si>
  <si>
    <t>HJGLBK22112144</t>
  </si>
  <si>
    <t>HJGLBK22112145</t>
  </si>
  <si>
    <t>HJGLBK22112146</t>
  </si>
  <si>
    <t>HJGLBK22112147</t>
  </si>
  <si>
    <t>HJGLBK22112102</t>
  </si>
  <si>
    <t>HJGLBK22112103</t>
  </si>
  <si>
    <t>HJGLBK22112104</t>
  </si>
  <si>
    <t>HJGLBK22112105</t>
  </si>
  <si>
    <t>HJGLBK22112106</t>
  </si>
  <si>
    <t>러시아6860</t>
  </si>
  <si>
    <t>러시아8010</t>
  </si>
  <si>
    <t>러시아8818</t>
  </si>
  <si>
    <t>러시아8790</t>
  </si>
  <si>
    <t>러시아8630</t>
  </si>
  <si>
    <t>러시아8690</t>
  </si>
  <si>
    <t>러시아5830</t>
  </si>
  <si>
    <t>러시아5940</t>
  </si>
  <si>
    <t>멕시코13960</t>
  </si>
  <si>
    <t>멕시코16720</t>
  </si>
  <si>
    <t>멕시코10920</t>
  </si>
  <si>
    <t>멕시코12010</t>
  </si>
  <si>
    <t>아랍에미리트11740</t>
  </si>
  <si>
    <t>아랍에미리트10650</t>
  </si>
  <si>
    <t>아랍에미리트8780</t>
  </si>
  <si>
    <t>일본11000</t>
  </si>
  <si>
    <t>일본13020</t>
  </si>
  <si>
    <t>일본15970</t>
  </si>
  <si>
    <t>일본14260</t>
  </si>
  <si>
    <t>일본10060</t>
  </si>
  <si>
    <t>노르웨이12480</t>
  </si>
  <si>
    <t>노르웨이9576</t>
  </si>
  <si>
    <t>노르웨이13370</t>
  </si>
  <si>
    <t>노르웨이11220</t>
  </si>
  <si>
    <t>노르웨이11230</t>
  </si>
  <si>
    <t>노르웨이12560</t>
  </si>
  <si>
    <t>노르웨이13100</t>
  </si>
  <si>
    <t>노르웨이11130</t>
  </si>
  <si>
    <t>노르웨이12300</t>
  </si>
  <si>
    <t>멕시코4845</t>
  </si>
  <si>
    <t>일본11280</t>
  </si>
  <si>
    <t>일본8590</t>
  </si>
  <si>
    <t>아랍에미리트4845</t>
  </si>
  <si>
    <t>멕시코1248</t>
  </si>
  <si>
    <t>멕시코2340</t>
  </si>
  <si>
    <t>노르웨이1620</t>
  </si>
  <si>
    <t>노르웨이2430</t>
  </si>
  <si>
    <t>EG298318768KR</t>
  </si>
  <si>
    <t>2022-11-09</t>
  </si>
  <si>
    <t>EG298318771KR</t>
  </si>
  <si>
    <t>EG298318799KR</t>
  </si>
  <si>
    <t>EG298318808KR</t>
  </si>
  <si>
    <t>EG298318811KR</t>
  </si>
  <si>
    <t>EG298318825KR</t>
  </si>
  <si>
    <t>EG298318860KR</t>
  </si>
  <si>
    <t>EG298318785KR</t>
  </si>
  <si>
    <t>2022-11-11</t>
  </si>
  <si>
    <t>EG298318839KR</t>
  </si>
  <si>
    <t>EG298318842KR</t>
  </si>
  <si>
    <t>EG298318856KR</t>
  </si>
  <si>
    <t>EG298675172KR</t>
  </si>
  <si>
    <t>2022-11-21</t>
  </si>
  <si>
    <t>EG298675186KR</t>
  </si>
  <si>
    <t>EG298675190KR</t>
  </si>
  <si>
    <t>EG298675393KR</t>
  </si>
  <si>
    <t>EG298675402KR</t>
  </si>
  <si>
    <t>EG298675455KR</t>
  </si>
  <si>
    <t>EG298675464KR</t>
  </si>
  <si>
    <t>EG298675481KR</t>
  </si>
  <si>
    <t>EG298675495KR</t>
  </si>
  <si>
    <t>EG298676133KR</t>
  </si>
  <si>
    <t>EG298676147KR</t>
  </si>
  <si>
    <t>EG298676178KR</t>
  </si>
  <si>
    <t>EG298676181KR</t>
  </si>
  <si>
    <t>EG298676782KR</t>
  </si>
  <si>
    <t>EG298676796KR</t>
  </si>
  <si>
    <t>EG298676805KR</t>
  </si>
  <si>
    <t>EG298676819KR</t>
  </si>
  <si>
    <t>EG298676822KR</t>
  </si>
  <si>
    <t>EG298676836KR</t>
  </si>
  <si>
    <t>EG298677006KR</t>
  </si>
  <si>
    <t>EG298677023KR</t>
  </si>
  <si>
    <t>EG298677037KR</t>
  </si>
  <si>
    <t>EG298677045KR</t>
  </si>
  <si>
    <t>EG298677054KR</t>
  </si>
  <si>
    <t>EG298677068KR</t>
  </si>
  <si>
    <t>EG298677108KR</t>
  </si>
  <si>
    <t>EG298677111KR</t>
  </si>
  <si>
    <t>EG298677125KR</t>
  </si>
  <si>
    <t>EG298677139KR</t>
  </si>
  <si>
    <t>EG298691396KR</t>
  </si>
  <si>
    <t>EG298691405KR</t>
  </si>
  <si>
    <t>EG298706365KR</t>
  </si>
  <si>
    <t>EG298675447KR</t>
  </si>
  <si>
    <t>2022-11-23</t>
  </si>
  <si>
    <t>EG298676195KR</t>
  </si>
  <si>
    <t>EG298676840KR</t>
  </si>
  <si>
    <t>EG298676853KR</t>
  </si>
  <si>
    <t>EG298677071KR</t>
  </si>
  <si>
    <t>EG298677085KR</t>
  </si>
  <si>
    <t>EG298677099KR</t>
  </si>
  <si>
    <t>EG298677142KR</t>
  </si>
  <si>
    <t>EG298964041KR</t>
  </si>
  <si>
    <t>2022-11-28</t>
  </si>
  <si>
    <t>EG298964055KR</t>
  </si>
  <si>
    <t>EG298964072KR</t>
  </si>
  <si>
    <t>EG298964086KR</t>
  </si>
  <si>
    <t>EG299112955KR</t>
  </si>
  <si>
    <t>2022-11-30</t>
  </si>
  <si>
    <t>EG299112969KR</t>
  </si>
  <si>
    <t>EG299112972KR</t>
  </si>
  <si>
    <t>EG299112986KR</t>
  </si>
  <si>
    <t>미얀마1500</t>
  </si>
  <si>
    <t>파나마7000</t>
  </si>
  <si>
    <t>인도6500</t>
  </si>
  <si>
    <t>인도5500</t>
  </si>
  <si>
    <t>인도2000</t>
  </si>
  <si>
    <t>사우디아라비아4000</t>
  </si>
  <si>
    <t>두라로지스틱스(가)</t>
  </si>
  <si>
    <t>두라로지스틱스(가)</t>
    <phoneticPr fontId="3" type="noConversion"/>
  </si>
  <si>
    <t>O221022058461일반상품</t>
  </si>
  <si>
    <t>O221021058460일반상품</t>
  </si>
  <si>
    <t>O221021058459일반상품</t>
  </si>
  <si>
    <t>O221021058457일반상품</t>
  </si>
  <si>
    <t>O221021058456일반상품</t>
  </si>
  <si>
    <t>O221021058455일반상품</t>
  </si>
  <si>
    <t>O221021058454일반상품</t>
  </si>
  <si>
    <t>O221021058453일반상품</t>
  </si>
  <si>
    <t>O221021058452일반상품</t>
  </si>
  <si>
    <t>O221021058451일반상품</t>
  </si>
  <si>
    <t>O221021058450일반상품</t>
  </si>
  <si>
    <t>O221021058449일반상품</t>
  </si>
  <si>
    <t>O221021058448일반상품</t>
  </si>
  <si>
    <t>O221021058447일반상품</t>
  </si>
  <si>
    <t>O221021058446일반상품</t>
  </si>
  <si>
    <t>O221021058445일반상품</t>
  </si>
  <si>
    <t>O221021058444일반상품</t>
  </si>
  <si>
    <t>O221021058443일반상품</t>
  </si>
  <si>
    <t>O221021058442일반상품</t>
  </si>
  <si>
    <t>O221021058441일반상품</t>
  </si>
  <si>
    <t>O221021058440일반상품</t>
  </si>
  <si>
    <t>O221021058439일반상품</t>
  </si>
  <si>
    <t>O221021058438일반상품</t>
  </si>
  <si>
    <t>O221021058437일반상품</t>
  </si>
  <si>
    <t>O221021058436일반상품</t>
  </si>
  <si>
    <t>O221021058435일반상품</t>
  </si>
  <si>
    <t>O221021058434일반상품</t>
  </si>
  <si>
    <t>O221021058433일반상품</t>
  </si>
  <si>
    <t>O221021058432일반상품</t>
  </si>
  <si>
    <t>O221021058431일반상품</t>
  </si>
  <si>
    <t>O221021058430일반상품</t>
  </si>
  <si>
    <t>O221020058429일반상품</t>
  </si>
  <si>
    <t>O221020058428일반상품</t>
  </si>
  <si>
    <t>O221020058427일반상품</t>
  </si>
  <si>
    <t>O221020058426일반상품</t>
  </si>
  <si>
    <t>O221020058425일반상품</t>
  </si>
  <si>
    <t>O221020058424일반상품</t>
  </si>
  <si>
    <t>O221020058423일반상품</t>
  </si>
  <si>
    <t>O221020058422일반상품</t>
  </si>
  <si>
    <t>O221020058421일반상품</t>
  </si>
  <si>
    <t>O221020058419일반상품</t>
  </si>
  <si>
    <t>O221020058418일반상품</t>
  </si>
  <si>
    <t>O221020058417일반상품</t>
  </si>
  <si>
    <t>O221020058416일반상품</t>
  </si>
  <si>
    <t>O221020058415일반상품</t>
  </si>
  <si>
    <t>O221020058414일반상품</t>
  </si>
  <si>
    <t>O221020058413일반상품</t>
  </si>
  <si>
    <t>O221020058412일반상품</t>
  </si>
  <si>
    <t>O221019058411일반상품</t>
  </si>
  <si>
    <t>O221019058410일반상품</t>
  </si>
  <si>
    <t>O221019058409일반상품</t>
  </si>
  <si>
    <t>O221019058407일반상품</t>
  </si>
  <si>
    <t>O221019058406일반상품</t>
  </si>
  <si>
    <t>O221019058405일반상품</t>
  </si>
  <si>
    <t>O221019058404일반상품</t>
  </si>
  <si>
    <t>O221019058403일반상품</t>
  </si>
  <si>
    <t>O221019058402일반상품</t>
  </si>
  <si>
    <t>O221019058401일반상품</t>
  </si>
  <si>
    <t>O221019058400일반상품</t>
  </si>
  <si>
    <t>O221019058399일반상품</t>
  </si>
  <si>
    <t>O221019058398일반상품</t>
  </si>
  <si>
    <t>O221019058397일반상품</t>
  </si>
  <si>
    <t>O221019058396일반상품</t>
  </si>
  <si>
    <t>O221019058393일반상품</t>
  </si>
  <si>
    <t>O221019058392일반상품</t>
  </si>
  <si>
    <t>O221019058391일반상품</t>
  </si>
  <si>
    <t>O221019058390일반상품</t>
  </si>
  <si>
    <t>O221019058389일반상품</t>
  </si>
  <si>
    <t>O221019058388일반상품</t>
  </si>
  <si>
    <t>O221019058387일반상품</t>
  </si>
  <si>
    <t>O221018058386일반상품</t>
  </si>
  <si>
    <t>O221018058385일반상품</t>
  </si>
  <si>
    <t>O221018058384일반상품</t>
  </si>
  <si>
    <t>O221018058383일반상품</t>
  </si>
  <si>
    <t>O221018058382일반상품</t>
  </si>
  <si>
    <t>O221018058381일반상품</t>
  </si>
  <si>
    <t>O221018058380일반상품</t>
  </si>
  <si>
    <t>O221018058379일반상품</t>
  </si>
  <si>
    <t>O221018058378일반상품</t>
  </si>
  <si>
    <t>O221018058377일반상품</t>
  </si>
  <si>
    <t>O221018058375일반상품</t>
  </si>
  <si>
    <t>O221018058374일반상품</t>
  </si>
  <si>
    <t>O221018058373일반상품</t>
  </si>
  <si>
    <t>O221018058372일반상품</t>
  </si>
  <si>
    <t>O221018058371일반상품</t>
  </si>
  <si>
    <t>O221018058370일반상품</t>
  </si>
  <si>
    <t>O221018058369일반상품</t>
  </si>
  <si>
    <t>O221018058368일반상품</t>
  </si>
  <si>
    <t>O221018058367일반상품</t>
  </si>
  <si>
    <t>O221018058366일반상품</t>
  </si>
  <si>
    <t>O221017058365일반상품</t>
  </si>
  <si>
    <t>O221017058364일반상품</t>
  </si>
  <si>
    <t>O221017058363일반상품</t>
  </si>
  <si>
    <t>O221017058362일반상품</t>
  </si>
  <si>
    <t>O221017058361일반상품</t>
  </si>
  <si>
    <t>O221017058360일반상품</t>
  </si>
  <si>
    <t>O221017058359일반상품</t>
  </si>
  <si>
    <t>O221017058358일반상품</t>
  </si>
  <si>
    <t>O221017058357일반상품</t>
  </si>
  <si>
    <t>O221017058356일반상품</t>
  </si>
  <si>
    <t>O221017058355일반상품</t>
  </si>
  <si>
    <t>O221017058354일반상품</t>
  </si>
  <si>
    <t>O221017058351일반상품</t>
  </si>
  <si>
    <t>O221017058350일반상품</t>
  </si>
  <si>
    <t>O221017058349일반상품</t>
  </si>
  <si>
    <t>O221017058348일반상품</t>
  </si>
  <si>
    <t>O221017058347일반상품</t>
  </si>
  <si>
    <t>O221017058346일반상품</t>
  </si>
  <si>
    <t>O221017058345일반상품</t>
  </si>
  <si>
    <t>O221017058344일반상품</t>
  </si>
  <si>
    <t>O221017058343일반상품</t>
  </si>
  <si>
    <t>O221017058342일반상품</t>
  </si>
  <si>
    <t>O221017058341일반상품</t>
  </si>
  <si>
    <t>O221016058340일반상품</t>
  </si>
  <si>
    <t>O221016058339일반상품</t>
  </si>
  <si>
    <t>O221016058337일반상품</t>
  </si>
  <si>
    <t>O221016058336일반상품</t>
  </si>
  <si>
    <t>O221016058335일반상품</t>
  </si>
  <si>
    <t>O221016058334일반상품</t>
  </si>
  <si>
    <t>O221016058333일반상품</t>
  </si>
  <si>
    <t>O221016058332일반상품</t>
  </si>
  <si>
    <t>O221016058331일반상품</t>
  </si>
  <si>
    <t>O221016058330일반상품</t>
  </si>
  <si>
    <t>O221016058329일반상품</t>
  </si>
  <si>
    <t>O221016058328일반상품</t>
  </si>
  <si>
    <t>O221016058327일반상품</t>
  </si>
  <si>
    <t>O221016058326일반상품</t>
  </si>
  <si>
    <t>O221016058325일반상품</t>
  </si>
  <si>
    <t>O221016058324일반상품</t>
  </si>
  <si>
    <t>O221016058323일반상품</t>
  </si>
  <si>
    <t>O221016058322일반상품</t>
  </si>
  <si>
    <t>O221016058321일반상품</t>
  </si>
  <si>
    <t>O221015058319일반상품</t>
  </si>
  <si>
    <t>O221015058318일반상품</t>
  </si>
  <si>
    <t>O221015058316일반상품</t>
  </si>
  <si>
    <t>O221015058315일반상품</t>
  </si>
  <si>
    <t>O221015058314일반상품</t>
  </si>
  <si>
    <t>O221015058313일반상품</t>
  </si>
  <si>
    <t>O221015058312일반상품</t>
  </si>
  <si>
    <t>O221015058311일반상품</t>
  </si>
  <si>
    <t>O221015058310일반상품</t>
  </si>
  <si>
    <t>O221015058309일반상품</t>
  </si>
  <si>
    <t>O221015058308일반상품</t>
  </si>
  <si>
    <t>O221015058307일반상품</t>
  </si>
  <si>
    <t>O221015058306일반상품</t>
  </si>
  <si>
    <t>O221015058305일반상품</t>
  </si>
  <si>
    <t>O221015058304일반상품</t>
  </si>
  <si>
    <t>O221014058302일반상품</t>
  </si>
  <si>
    <t>O221014058301일반상품</t>
  </si>
  <si>
    <t>O221014058300일반상품</t>
  </si>
  <si>
    <t>O221014058299일반상품</t>
  </si>
  <si>
    <t>O221014058298일반상품</t>
  </si>
  <si>
    <t>O221014058297일반상품</t>
  </si>
  <si>
    <t>O221014058296일반상품</t>
  </si>
  <si>
    <t>O221014058295일반상품</t>
  </si>
  <si>
    <t>O221014058294일반상품</t>
  </si>
  <si>
    <t>O221014058293일반상품</t>
  </si>
  <si>
    <t>O221014058292일반상품</t>
  </si>
  <si>
    <t>O221014058291일반상품</t>
  </si>
  <si>
    <t>O221025058466일반상품</t>
  </si>
  <si>
    <t>O221024058465일반상품</t>
  </si>
  <si>
    <t>O221024058464일반상품</t>
  </si>
  <si>
    <t>O221024058463일반상품</t>
  </si>
  <si>
    <t>O221024058462일반상품</t>
  </si>
  <si>
    <t>O221027058473일반상품</t>
  </si>
  <si>
    <t>O221026058471일반상품</t>
  </si>
  <si>
    <t>O221025058470일반상품</t>
  </si>
  <si>
    <t>O221025058469일반상품</t>
  </si>
  <si>
    <t>O221025058467일반상품</t>
  </si>
  <si>
    <t>O221027058476일반상품</t>
  </si>
  <si>
    <t>O221027058475일반상품</t>
  </si>
  <si>
    <t>O221027058474일반상품</t>
  </si>
  <si>
    <t>O221022058461도서</t>
  </si>
  <si>
    <t>O221021058460도서</t>
  </si>
  <si>
    <t>O221021058458도서</t>
  </si>
  <si>
    <t>O221021058457도서</t>
  </si>
  <si>
    <t>O221021058454도서</t>
  </si>
  <si>
    <t>O221021058450도서</t>
  </si>
  <si>
    <t>O221021058449도서</t>
  </si>
  <si>
    <t>O221021058448도서</t>
  </si>
  <si>
    <t>O221021058445도서</t>
  </si>
  <si>
    <t>O221021058441도서</t>
  </si>
  <si>
    <t>O221021058440도서</t>
  </si>
  <si>
    <t>O221021058438도서</t>
  </si>
  <si>
    <t>O221021058437도서</t>
  </si>
  <si>
    <t>O221021058431도서</t>
  </si>
  <si>
    <t>O221020058428도서</t>
  </si>
  <si>
    <t>O221020058427도서</t>
  </si>
  <si>
    <t>O221020058423도서</t>
  </si>
  <si>
    <t>O221020058417도서</t>
  </si>
  <si>
    <t>O221020058414도서</t>
  </si>
  <si>
    <t>O221019058411도서</t>
  </si>
  <si>
    <t>O221019058409도서</t>
  </si>
  <si>
    <t>O221019058407도서</t>
  </si>
  <si>
    <t>O221019058406도서</t>
  </si>
  <si>
    <t>O221019058404도서</t>
  </si>
  <si>
    <t>O221019058401도서</t>
  </si>
  <si>
    <t>O221019058399도서</t>
  </si>
  <si>
    <t>O221019058395도서</t>
  </si>
  <si>
    <t>O221019058390도서</t>
  </si>
  <si>
    <t>O221018058385도서</t>
  </si>
  <si>
    <t>O221018058383도서</t>
  </si>
  <si>
    <t>O221018058381도서</t>
  </si>
  <si>
    <t>O221018058379도서</t>
  </si>
  <si>
    <t>O221018058373도서</t>
  </si>
  <si>
    <t>O221018058371도서</t>
  </si>
  <si>
    <t>O221018058369도서</t>
  </si>
  <si>
    <t>O221018058368도서</t>
  </si>
  <si>
    <t>O221018058367도서</t>
  </si>
  <si>
    <t>O221017058363도서</t>
  </si>
  <si>
    <t>O221017058357도서</t>
  </si>
  <si>
    <t>O221017058356도서</t>
  </si>
  <si>
    <t>O221017058346도서</t>
  </si>
  <si>
    <t>O221017058343도서</t>
  </si>
  <si>
    <t>O221016058340도서</t>
  </si>
  <si>
    <t>O221016058339도서</t>
  </si>
  <si>
    <t>O221016058332도서</t>
  </si>
  <si>
    <t>O221016058327도서</t>
  </si>
  <si>
    <t>O221015058318도서</t>
  </si>
  <si>
    <t>O221015058315도서</t>
  </si>
  <si>
    <t>O221015058310도서</t>
  </si>
  <si>
    <t>O221015058309도서</t>
  </si>
  <si>
    <t>O221015058305도서</t>
  </si>
  <si>
    <t>O221014058296도서</t>
  </si>
  <si>
    <t>O221014058293도서</t>
  </si>
  <si>
    <t>O221014058292도서</t>
  </si>
  <si>
    <t>O221024058465도서</t>
  </si>
  <si>
    <t>O221027058473도서</t>
  </si>
  <si>
    <t>O221025058470도서</t>
  </si>
  <si>
    <t>O221025058469도서</t>
  </si>
  <si>
    <t>O221027058476도서</t>
  </si>
  <si>
    <t>O221027058475도서</t>
  </si>
  <si>
    <t>O221108058781일반상품</t>
  </si>
  <si>
    <t>O221108058780일반상품</t>
  </si>
  <si>
    <t>O221108058776일반상품</t>
  </si>
  <si>
    <t>O221108058774일반상품</t>
  </si>
  <si>
    <t>O221108058772일반상품</t>
  </si>
  <si>
    <t>O221108058771일반상품</t>
  </si>
  <si>
    <t>O221108058769일반상품</t>
  </si>
  <si>
    <t>O221108058767일반상품</t>
  </si>
  <si>
    <t>O221108058766일반상품</t>
  </si>
  <si>
    <t>O221108058764일반상품</t>
  </si>
  <si>
    <t>O221108058762일반상품</t>
  </si>
  <si>
    <t>O221108058761일반상품</t>
  </si>
  <si>
    <t>O221108058760일반상품</t>
  </si>
  <si>
    <t>O221108058758일반상품</t>
  </si>
  <si>
    <t>O221108058757일반상품</t>
  </si>
  <si>
    <t>O221107058755일반상품</t>
  </si>
  <si>
    <t>O221107058752일반상품</t>
  </si>
  <si>
    <t>O221107058751일반상품</t>
  </si>
  <si>
    <t>O221107058750일반상품</t>
  </si>
  <si>
    <t>O221107058748일반상품</t>
  </si>
  <si>
    <t>O221107058744일반상품</t>
  </si>
  <si>
    <t>O221107058743일반상품</t>
  </si>
  <si>
    <t>O221107058741일반상품</t>
  </si>
  <si>
    <t>O221107058740일반상품</t>
  </si>
  <si>
    <t>O221107058739일반상품</t>
  </si>
  <si>
    <t>O221107058738일반상품</t>
  </si>
  <si>
    <t>O221107058737일반상품</t>
  </si>
  <si>
    <t>O221107058732일반상품</t>
  </si>
  <si>
    <t>O221107058730일반상품</t>
  </si>
  <si>
    <t>O221107058729일반상품</t>
  </si>
  <si>
    <t>O221107058728일반상품</t>
  </si>
  <si>
    <t>O221107058727일반상품</t>
  </si>
  <si>
    <t>O221106058726일반상품</t>
  </si>
  <si>
    <t>O221106058725일반상품</t>
  </si>
  <si>
    <t>O221106058724일반상품</t>
  </si>
  <si>
    <t>O221106058720일반상품</t>
  </si>
  <si>
    <t>O221106058716일반상품</t>
  </si>
  <si>
    <t>O221106058714일반상품</t>
  </si>
  <si>
    <t>O221106058711일반상품</t>
  </si>
  <si>
    <t>O221106058710일반상품</t>
  </si>
  <si>
    <t>O221106058707일반상품</t>
  </si>
  <si>
    <t>O221105058697일반상품</t>
  </si>
  <si>
    <t>O221105058696일반상품</t>
  </si>
  <si>
    <t>O221105058694일반상품</t>
  </si>
  <si>
    <t>O221105058691일반상품</t>
  </si>
  <si>
    <t>O221105058689일반상품</t>
  </si>
  <si>
    <t>O221105058687일반상품</t>
  </si>
  <si>
    <t>O221105058686일반상품</t>
  </si>
  <si>
    <t>O221105058683일반상품</t>
  </si>
  <si>
    <t>O221105058678일반상품</t>
  </si>
  <si>
    <t>O221104058671일반상품</t>
  </si>
  <si>
    <t>O221104058669일반상품</t>
  </si>
  <si>
    <t>O221104058666일반상품</t>
  </si>
  <si>
    <t>O221104058665일반상품</t>
  </si>
  <si>
    <t>O221104058661일반상품</t>
  </si>
  <si>
    <t>O221104058659일반상품</t>
  </si>
  <si>
    <t>O221104058658일반상품</t>
  </si>
  <si>
    <t>O221104058657일반상품</t>
  </si>
  <si>
    <t>O221104058654일반상품</t>
  </si>
  <si>
    <t>O221104058650일반상품</t>
  </si>
  <si>
    <t>O221104058649일반상품</t>
  </si>
  <si>
    <t>O221104058648일반상품</t>
  </si>
  <si>
    <t>O221104058646일반상품</t>
  </si>
  <si>
    <t>O221104058640일반상품</t>
  </si>
  <si>
    <t>O221103058630일반상품</t>
  </si>
  <si>
    <t>O221103058626일반상품</t>
  </si>
  <si>
    <t>O221103058625일반상품</t>
  </si>
  <si>
    <t>O221103058624일반상품</t>
  </si>
  <si>
    <t>O221103058617일반상품</t>
  </si>
  <si>
    <t>O221103058614일반상품</t>
  </si>
  <si>
    <t>O221103058612일반상품</t>
  </si>
  <si>
    <t>O221103058611일반상품</t>
  </si>
  <si>
    <t>O221102058592일반상품</t>
  </si>
  <si>
    <t>O221102058586일반상품</t>
  </si>
  <si>
    <t>O221102058585일반상품</t>
  </si>
  <si>
    <t>O221102058584일반상품</t>
  </si>
  <si>
    <t>O221102058582일반상품</t>
  </si>
  <si>
    <t>O221102058575일반상품</t>
  </si>
  <si>
    <t>O221102058567일반상품</t>
  </si>
  <si>
    <t>O221102058566일반상품</t>
  </si>
  <si>
    <t>O221102058565일반상품</t>
  </si>
  <si>
    <t>O221102058564일반상품</t>
  </si>
  <si>
    <t>O221102058563일반상품</t>
  </si>
  <si>
    <t>O221102058561일반상품</t>
  </si>
  <si>
    <t>O221102058559일반상품</t>
  </si>
  <si>
    <t>O221102058556일반상품</t>
  </si>
  <si>
    <t>O221102058555일반상품</t>
  </si>
  <si>
    <t>O221102058554일반상품</t>
  </si>
  <si>
    <t>O221102058552일반상품</t>
  </si>
  <si>
    <t>O221102058551일반상품</t>
  </si>
  <si>
    <t>O221102058550일반상품</t>
  </si>
  <si>
    <t>O221102058547일반상품</t>
  </si>
  <si>
    <t>O221102058546일반상품</t>
  </si>
  <si>
    <t>O221102058544일반상품</t>
  </si>
  <si>
    <t>O221102058542일반상품</t>
  </si>
  <si>
    <t>O221102058539일반상품</t>
  </si>
  <si>
    <t>O221102058538일반상품</t>
  </si>
  <si>
    <t>O221102058537일반상품</t>
  </si>
  <si>
    <t>O221102058536일반상품</t>
  </si>
  <si>
    <t>O221102058535일반상품</t>
  </si>
  <si>
    <t>O221110058790일반상품</t>
  </si>
  <si>
    <t>O221110058789일반상품</t>
  </si>
  <si>
    <t>O221110058788일반상품</t>
  </si>
  <si>
    <t>O221110058787일반상품</t>
  </si>
  <si>
    <t>O221110058786일반상품</t>
  </si>
  <si>
    <t>O221109058785일반상품</t>
  </si>
  <si>
    <t>O221109058784일반상품</t>
  </si>
  <si>
    <t>O221109058783일반상품</t>
  </si>
  <si>
    <t>O221108058777일반상품</t>
  </si>
  <si>
    <t>O221108058773일반상품</t>
  </si>
  <si>
    <t>O221107058753일반상품</t>
  </si>
  <si>
    <t>O221106058721일반상품</t>
  </si>
  <si>
    <t>O221106058717일반상품</t>
  </si>
  <si>
    <t>O221106058708일반상품</t>
  </si>
  <si>
    <t>O221105058685일반상품</t>
  </si>
  <si>
    <t>O221104058673일반상품</t>
  </si>
  <si>
    <t>O221103058620일반상품</t>
  </si>
  <si>
    <t>O221115058791일반상품</t>
  </si>
  <si>
    <t>O221117058792일반상품</t>
  </si>
  <si>
    <t>O221121058793일반상품</t>
  </si>
  <si>
    <t>O221125058814일반상품</t>
  </si>
  <si>
    <t>O221125058813일반상품</t>
  </si>
  <si>
    <t>O221108058781도서</t>
  </si>
  <si>
    <t>O221108058772도서</t>
  </si>
  <si>
    <t>O221108058771도서</t>
  </si>
  <si>
    <t>O221108058768도서</t>
  </si>
  <si>
    <t>O221108058761도서</t>
  </si>
  <si>
    <t>O221108058760도서</t>
  </si>
  <si>
    <t>O221108058758도서</t>
  </si>
  <si>
    <t>O221107058755도서</t>
  </si>
  <si>
    <t>O221107058732도서</t>
  </si>
  <si>
    <t>O221107058730도서</t>
  </si>
  <si>
    <t>O221107058727도서</t>
  </si>
  <si>
    <t>O221106058725도서</t>
  </si>
  <si>
    <t>O221106058711도서</t>
  </si>
  <si>
    <t>O221105058696도서</t>
  </si>
  <si>
    <t>O221105058694도서</t>
  </si>
  <si>
    <t>O221105058691도서</t>
  </si>
  <si>
    <t>O221105058683도서</t>
  </si>
  <si>
    <t>O221105058678도서</t>
  </si>
  <si>
    <t>O221104058671도서</t>
  </si>
  <si>
    <t>O221104058669도서</t>
  </si>
  <si>
    <t>O221104058666도서</t>
  </si>
  <si>
    <t>O221104058659도서</t>
  </si>
  <si>
    <t>O221104058649도서</t>
  </si>
  <si>
    <t>O221104058648도서</t>
  </si>
  <si>
    <t>O221104058646도서</t>
  </si>
  <si>
    <t>O221104058640도서</t>
  </si>
  <si>
    <t>O221103058626도서</t>
  </si>
  <si>
    <t>O221103058617도서</t>
  </si>
  <si>
    <t>O221102058592도서</t>
  </si>
  <si>
    <t>O221102058584도서</t>
  </si>
  <si>
    <t>O221102058582도서</t>
  </si>
  <si>
    <t>O221102058565도서</t>
  </si>
  <si>
    <t>O221102058561도서</t>
  </si>
  <si>
    <t>O221102058556도서</t>
  </si>
  <si>
    <t>O221102058554도서</t>
  </si>
  <si>
    <t>O221102058542도서</t>
  </si>
  <si>
    <t>O221102058539도서</t>
  </si>
  <si>
    <t>O221117058792도서</t>
  </si>
  <si>
    <t>O221125058813도서</t>
  </si>
  <si>
    <t>이트너스특송</t>
    <phoneticPr fontId="3" type="noConversion"/>
  </si>
  <si>
    <t>DNI코리아</t>
    <phoneticPr fontId="3" type="noConversion"/>
  </si>
  <si>
    <t>SF1621945913209</t>
  </si>
  <si>
    <t>DNIC2022121501</t>
  </si>
  <si>
    <t>DNIC2022121502</t>
  </si>
  <si>
    <t>SF1668948239188</t>
  </si>
  <si>
    <t>SF1621977915608</t>
  </si>
  <si>
    <t>SF1385809581394</t>
  </si>
  <si>
    <t>SF1668918239888</t>
  </si>
  <si>
    <t>SF1690769486797</t>
  </si>
  <si>
    <t>SF1385566481491</t>
  </si>
  <si>
    <t>SF1690768486993</t>
  </si>
  <si>
    <t>SF1691589211399</t>
  </si>
  <si>
    <t>SF1621913913506</t>
  </si>
  <si>
    <t>SF1650792171855</t>
  </si>
  <si>
    <t>SF1689497425604</t>
  </si>
  <si>
    <t>SF1623926415058</t>
  </si>
  <si>
    <t>SF1659492481812</t>
  </si>
  <si>
    <t>SF1650192461897</t>
  </si>
  <si>
    <t>SF1601625987980</t>
  </si>
  <si>
    <t>SF1649997517690</t>
  </si>
  <si>
    <t>SF1668931239981</t>
  </si>
  <si>
    <t>SF1674046844952</t>
  </si>
  <si>
    <t>SF1612798072213</t>
  </si>
  <si>
    <t>SF1385067481695</t>
  </si>
  <si>
    <t>SF1640997596691</t>
  </si>
  <si>
    <t>SF1668981239088</t>
  </si>
  <si>
    <t>SF1610798009215</t>
  </si>
  <si>
    <t>SF1601625986621</t>
  </si>
  <si>
    <t>SF1621937915809</t>
  </si>
  <si>
    <t>SF1385264481698</t>
  </si>
  <si>
    <t>SF1385061481697</t>
  </si>
  <si>
    <t>SF1601625987547</t>
  </si>
  <si>
    <t>SF1674014844252</t>
  </si>
  <si>
    <t>SF1668993236880</t>
  </si>
  <si>
    <t>SF1385703581393</t>
  </si>
  <si>
    <t>SF1668963236089</t>
  </si>
  <si>
    <t>SF1621924915005</t>
  </si>
  <si>
    <t>SF1385862481499</t>
  </si>
  <si>
    <t>SF1668921236787</t>
  </si>
  <si>
    <t>SF1385209581393</t>
  </si>
  <si>
    <t>SF1674069844251</t>
  </si>
  <si>
    <t>SF1601626038051</t>
  </si>
  <si>
    <t>SF1674029844955</t>
  </si>
  <si>
    <t>SF1668958239484</t>
  </si>
  <si>
    <t>SF1690761486793</t>
  </si>
  <si>
    <t>SF1674097844058</t>
  </si>
  <si>
    <t>SF1674047844059</t>
  </si>
  <si>
    <t>SF1689461470786</t>
  </si>
  <si>
    <t>SF1668951239488</t>
  </si>
  <si>
    <t>SF1689496474084</t>
  </si>
  <si>
    <t>SF1385962481290</t>
  </si>
  <si>
    <t>SF1690069486792</t>
  </si>
  <si>
    <t>SF1690462486994</t>
  </si>
  <si>
    <t>SF1659492651815</t>
  </si>
  <si>
    <t>SF1690948886398</t>
  </si>
  <si>
    <t>SF1621975913806</t>
  </si>
  <si>
    <t>SF1601625986579</t>
  </si>
  <si>
    <t>SF1690509986892</t>
  </si>
  <si>
    <t>SF1650892181896</t>
  </si>
  <si>
    <t>SF1630085219666</t>
  </si>
  <si>
    <t>SF1613448064210</t>
  </si>
  <si>
    <t>SF1601625987308</t>
  </si>
  <si>
    <t>SF1601625986233</t>
  </si>
  <si>
    <t>SF1601626038837</t>
  </si>
  <si>
    <t>SF1690166086598</t>
  </si>
  <si>
    <t>SF1668948239885</t>
  </si>
  <si>
    <t>SF1668948239382</t>
  </si>
  <si>
    <t>SF1630085219620</t>
  </si>
  <si>
    <t>SF1601626039505</t>
  </si>
  <si>
    <t>SF1668918239588</t>
  </si>
  <si>
    <t>SF1648197549697</t>
  </si>
  <si>
    <t>SF1601625987177</t>
  </si>
  <si>
    <t>SF1650892281896</t>
  </si>
  <si>
    <t>SF1690368086591</t>
  </si>
  <si>
    <t>SF1385266481694</t>
  </si>
  <si>
    <t>SF1385863481691</t>
  </si>
  <si>
    <t>SF1621967915903</t>
  </si>
  <si>
    <t>SF1690362086593</t>
  </si>
  <si>
    <t>SF1601625987962</t>
  </si>
  <si>
    <t>SF1621909915507</t>
  </si>
  <si>
    <t>SF1385161481497</t>
  </si>
  <si>
    <t>SF1659092711812</t>
  </si>
  <si>
    <t>SF1690469486990</t>
  </si>
  <si>
    <t>SF1601625987501</t>
  </si>
  <si>
    <t>SF1668901239286</t>
  </si>
  <si>
    <t>SF1674036844850</t>
  </si>
  <si>
    <t>SF1690844886198</t>
  </si>
  <si>
    <t>SF1690869486790</t>
  </si>
  <si>
    <t>SF1690741886395</t>
  </si>
  <si>
    <t>SF1668921239181</t>
  </si>
  <si>
    <t>SF1668938239783</t>
  </si>
  <si>
    <t>SF1690963486796</t>
  </si>
  <si>
    <t>SF1690847886396</t>
  </si>
  <si>
    <t>SF1385602581197</t>
  </si>
  <si>
    <t>SF1668932299383</t>
  </si>
  <si>
    <t>SF1613448077217</t>
  </si>
  <si>
    <t>SF1668993236987</t>
  </si>
  <si>
    <t>SF1690542886192</t>
  </si>
  <si>
    <t>SF1601625987608</t>
  </si>
  <si>
    <t>SF1668971239983</t>
  </si>
  <si>
    <t>SF1649207555693</t>
  </si>
  <si>
    <t>SF1621943913503</t>
  </si>
  <si>
    <t>SF1614478078210</t>
  </si>
  <si>
    <t>SF1612798056216</t>
  </si>
  <si>
    <t>SF1689496474781</t>
  </si>
  <si>
    <t>SF1690540886196</t>
  </si>
  <si>
    <t>SF1659492291814</t>
  </si>
  <si>
    <t>SF1690264486799</t>
  </si>
  <si>
    <t>SF1690544886392</t>
  </si>
  <si>
    <t>SF1657292051851</t>
  </si>
  <si>
    <t>DNI코리아</t>
  </si>
  <si>
    <t>O220805056724일반상품</t>
  </si>
  <si>
    <t>O220805056724</t>
  </si>
  <si>
    <t>3분기(9월)</t>
  </si>
  <si>
    <t>홈런볼 커스터드크림 46g</t>
  </si>
  <si>
    <t>멜 액티브허니 호주 천연 마리꿀 스틱 10개입</t>
  </si>
  <si>
    <t>샌드에이스 딸기라떼204g</t>
  </si>
  <si>
    <t>홈스타 락스와세제 후로라파인750ml</t>
  </si>
  <si>
    <t>O220804056600일반상품</t>
  </si>
  <si>
    <t>O220804056600</t>
  </si>
  <si>
    <t>경남제약 세다큐콜드 연질캡슐(종합감기약)</t>
  </si>
  <si>
    <t>정화 맥반석오징어25g</t>
  </si>
  <si>
    <t>O220819056996일반상품</t>
  </si>
  <si>
    <t>O220819056996</t>
  </si>
  <si>
    <t>YO HO복합비타민B군과비타민C</t>
  </si>
  <si>
    <t>센트룸 포 우먼 멀티 비타민 미네랄 1418mg x 112정</t>
  </si>
  <si>
    <t>SF1624993746976</t>
  </si>
  <si>
    <t>SF1670035873568</t>
  </si>
  <si>
    <t>DNI20221121008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</si>
</sst>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7">
    <numFmt numFmtId="42" formatCode="_-&quot;₩&quot;* #,##0_-;\-&quot;₩&quot;* #,##0_-;_-&quot;₩&quot;* &quot;-&quot;_-;_-@_-"/>
    <numFmt numFmtId="41" formatCode="_-* #,##0_-;\-* #,##0_-;_-* &quot;-&quot;_-;_-@_-"/>
    <numFmt numFmtId="43" formatCode="_-* #,##0.00_-;\-* #,##0.00_-;_-* &quot;-&quot;??_-;_-@_-"/>
    <numFmt numFmtId="176" formatCode="#,##0_ "/>
    <numFmt numFmtId="177" formatCode="#,##0_);[Red]\(#,##0\)"/>
    <numFmt numFmtId="178" formatCode="_ * #,##0_ ;_ * \-#,##0_ ;_ * &quot;-&quot;_ ;_ @_ "/>
    <numFmt numFmtId="179" formatCode="_ * #,##0.00_ ;_ * \-#,##0.00_ ;_ * &quot;-&quot;??_ ;_ @_ "/>
    <numFmt numFmtId="180" formatCode="&quot;₩&quot;#,##0.00;[Red]&quot;₩&quot;\-#,##0.00"/>
    <numFmt numFmtId="181" formatCode="&quot;₩&quot;#,##0;[Red]&quot;₩&quot;\-#,##0"/>
    <numFmt numFmtId="182" formatCode="_ &quot;₩&quot;* #,##0_ ;_ &quot;₩&quot;* \-#,##0_ ;_ &quot;₩&quot;* &quot;-&quot;_ ;_ @_ "/>
    <numFmt numFmtId="183" formatCode="_ &quot;₩&quot;* #,##0.00_ ;_ &quot;₩&quot;* \-#,##0.00_ ;_ &quot;₩&quot;* &quot;-&quot;??_ ;_ @_ "/>
    <numFmt numFmtId="184" formatCode="#,##0;[Red]&quot;-&quot;#,##0"/>
    <numFmt numFmtId="185" formatCode="\$#,##0\ ;\(\$#,##0\)"/>
    <numFmt numFmtId="186" formatCode="_ * #,##0.0_ ;_ * \-#,##0.0_ ;_ * &quot;-&quot;_ ;_ @_ "/>
    <numFmt numFmtId="187" formatCode="\(#,##0\)"/>
    <numFmt numFmtId="188" formatCode="0.000%"/>
    <numFmt numFmtId="189" formatCode="0.00\ %"/>
    <numFmt numFmtId="190" formatCode="#,##0\ ;[Red]\-#,##0\ "/>
    <numFmt numFmtId="191" formatCode="mm&quot;월&quot;\ dd&quot;일&quot;"/>
    <numFmt numFmtId="192" formatCode="\ @"/>
    <numFmt numFmtId="193" formatCode="#,##0\ \ "/>
    <numFmt numFmtId="194" formatCode="0.00_);[Red]\(0.00\)"/>
    <numFmt numFmtId="195" formatCode="#,##0.00_ "/>
    <numFmt numFmtId="196" formatCode="_-* #,##0_-;\-* #,##0_-;_-* &quot;-&quot;??_-;_-@_-"/>
    <numFmt numFmtId="197" formatCode="0_);[Red]\(0\)"/>
    <numFmt numFmtId="198" formatCode="yyyy&quot;-&quot;m&quot;-&quot;d;@"/>
    <numFmt numFmtId="199" formatCode="yyyy&quot;년&quot;\ m&quot;월&quot;\ d&quot;일&quot;;@"/>
  </numFmts>
  <fonts count="88">
    <font>
      <sz val="11"/>
      <color theme="1"/>
      <name val="맑은 고딕"/>
      <family val="2"/>
      <charset val="129"/>
      <scheme val="minor"/>
    </font>
    <font>
      <sz val="10.5"/>
      <color theme="1"/>
      <name val="맑은 고딕"/>
      <family val="2"/>
      <charset val="129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name val="돋움"/>
      <family val="3"/>
      <charset val="129"/>
    </font>
    <font>
      <sz val="12"/>
      <name val="바탕체"/>
      <family val="1"/>
      <charset val="129"/>
    </font>
    <font>
      <sz val="10"/>
      <name val="Arial"/>
      <family val="2"/>
    </font>
    <font>
      <sz val="12"/>
      <name val="Times New Roman"/>
      <family val="1"/>
    </font>
    <font>
      <sz val="12"/>
      <name val="¹ÙÅÁÃ¼"/>
      <family val="1"/>
      <charset val="129"/>
    </font>
    <font>
      <sz val="11"/>
      <color theme="1"/>
      <name val="맑은 고딕"/>
      <family val="3"/>
      <charset val="129"/>
      <scheme val="minor"/>
    </font>
    <font>
      <sz val="11"/>
      <color theme="0"/>
      <name val="맑은 고딕"/>
      <family val="3"/>
      <charset val="129"/>
      <scheme val="minor"/>
    </font>
    <font>
      <sz val="12"/>
      <name val="ⓒoUAAA¨u"/>
      <family val="3"/>
      <charset val="129"/>
    </font>
    <font>
      <sz val="12"/>
      <name val="¹UAAA¼"/>
      <family val="1"/>
      <charset val="129"/>
    </font>
    <font>
      <sz val="10"/>
      <name val="MS Sans Serif"/>
      <family val="2"/>
    </font>
    <font>
      <sz val="10"/>
      <name val="±¼¸²A¼"/>
      <family val="3"/>
      <charset val="129"/>
    </font>
    <font>
      <sz val="11"/>
      <name val="µ¸¿ò"/>
      <family val="3"/>
      <charset val="129"/>
    </font>
    <font>
      <sz val="12"/>
      <name val="System"/>
      <family val="2"/>
      <charset val="129"/>
    </font>
    <font>
      <sz val="11"/>
      <name val="μ¸¿o"/>
      <family val="3"/>
      <charset val="129"/>
    </font>
    <font>
      <sz val="10"/>
      <name val="±¼¸²Ã¼"/>
      <family val="3"/>
      <charset val="129"/>
    </font>
    <font>
      <sz val="10"/>
      <name val="굴림체"/>
      <family val="3"/>
      <charset val="129"/>
    </font>
    <font>
      <u/>
      <sz val="10"/>
      <color indexed="20"/>
      <name val="Arial"/>
      <family val="2"/>
    </font>
    <font>
      <sz val="8"/>
      <name val="Arial"/>
      <family val="2"/>
    </font>
    <font>
      <b/>
      <sz val="12"/>
      <name val="Arial"/>
      <family val="2"/>
    </font>
    <font>
      <b/>
      <sz val="18"/>
      <name val="Arial"/>
      <family val="2"/>
    </font>
    <font>
      <u/>
      <sz val="10"/>
      <color indexed="12"/>
      <name val="Arial"/>
      <family val="2"/>
    </font>
    <font>
      <sz val="12"/>
      <name val="굴림체"/>
      <family val="3"/>
      <charset val="129"/>
    </font>
    <font>
      <sz val="10"/>
      <color indexed="13"/>
      <name val="Arial"/>
      <family val="2"/>
    </font>
    <font>
      <b/>
      <sz val="10"/>
      <name val="MS Sans Serif"/>
      <family val="2"/>
    </font>
    <font>
      <sz val="11"/>
      <color rgb="FFFF0000"/>
      <name val="맑은 고딕"/>
      <family val="3"/>
      <charset val="129"/>
      <scheme val="minor"/>
    </font>
    <font>
      <b/>
      <sz val="11"/>
      <color rgb="FFFA7D00"/>
      <name val="맑은 고딕"/>
      <family val="3"/>
      <charset val="129"/>
      <scheme val="minor"/>
    </font>
    <font>
      <sz val="11"/>
      <color rgb="FF9C0006"/>
      <name val="맑은 고딕"/>
      <family val="3"/>
      <charset val="129"/>
      <scheme val="minor"/>
    </font>
    <font>
      <u/>
      <sz val="11"/>
      <color indexed="36"/>
      <name val="돋움"/>
      <family val="3"/>
      <charset val="129"/>
    </font>
    <font>
      <sz val="11"/>
      <color indexed="8"/>
      <name val="맑은 고딕"/>
      <family val="3"/>
      <charset val="129"/>
    </font>
    <font>
      <sz val="11"/>
      <color rgb="FF9C6500"/>
      <name val="맑은 고딕"/>
      <family val="3"/>
      <charset val="129"/>
      <scheme val="minor"/>
    </font>
    <font>
      <sz val="11"/>
      <name val="뼻뮝"/>
      <family val="3"/>
      <charset val="129"/>
    </font>
    <font>
      <sz val="10"/>
      <color theme="1"/>
      <name val="맑은 고딕"/>
      <family val="3"/>
      <charset val="129"/>
    </font>
    <font>
      <i/>
      <sz val="11"/>
      <color rgb="FF7F7F7F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0"/>
      <color theme="1"/>
      <name val="맑은 고딕"/>
      <family val="2"/>
      <charset val="129"/>
    </font>
    <font>
      <sz val="10.5"/>
      <color theme="1"/>
      <name val="맑은 고딕"/>
      <family val="2"/>
      <charset val="129"/>
    </font>
    <font>
      <sz val="10"/>
      <name val="Helv"/>
      <family val="2"/>
    </font>
    <font>
      <sz val="11"/>
      <color rgb="FFFA7D00"/>
      <name val="맑은 고딕"/>
      <family val="3"/>
      <charset val="129"/>
      <scheme val="minor"/>
    </font>
    <font>
      <sz val="9"/>
      <name val="돋움"/>
      <family val="3"/>
      <charset val="129"/>
    </font>
    <font>
      <b/>
      <sz val="11"/>
      <color theme="1"/>
      <name val="맑은 고딕"/>
      <family val="3"/>
      <charset val="129"/>
      <scheme val="minor"/>
    </font>
    <font>
      <sz val="11"/>
      <color rgb="FF3F3F76"/>
      <name val="맑은 고딕"/>
      <family val="3"/>
      <charset val="129"/>
      <scheme val="minor"/>
    </font>
    <font>
      <b/>
      <sz val="15"/>
      <color theme="3"/>
      <name val="맑은 고딕"/>
      <family val="3"/>
      <charset val="129"/>
      <scheme val="minor"/>
    </font>
    <font>
      <b/>
      <sz val="13"/>
      <color theme="3"/>
      <name val="맑은 고딕"/>
      <family val="3"/>
      <charset val="129"/>
      <scheme val="minor"/>
    </font>
    <font>
      <b/>
      <sz val="11"/>
      <color theme="3"/>
      <name val="맑은 고딕"/>
      <family val="3"/>
      <charset val="129"/>
      <scheme val="minor"/>
    </font>
    <font>
      <b/>
      <sz val="18"/>
      <color theme="3"/>
      <name val="맑은 고딕"/>
      <family val="3"/>
      <charset val="129"/>
      <scheme val="major"/>
    </font>
    <font>
      <sz val="11"/>
      <color rgb="FF006100"/>
      <name val="맑은 고딕"/>
      <family val="3"/>
      <charset val="129"/>
      <scheme val="minor"/>
    </font>
    <font>
      <b/>
      <sz val="11"/>
      <color rgb="FF3F3F3F"/>
      <name val="맑은 고딕"/>
      <family val="3"/>
      <charset val="129"/>
      <scheme val="minor"/>
    </font>
    <font>
      <sz val="11"/>
      <name val="맑은 고딕"/>
      <family val="3"/>
      <charset val="129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0.5"/>
      <color theme="1"/>
      <name val="맑은 고딕"/>
      <family val="3"/>
      <charset val="129"/>
    </font>
    <font>
      <u/>
      <sz val="10"/>
      <color theme="10"/>
      <name val="맑은 고딕"/>
      <family val="3"/>
      <charset val="129"/>
    </font>
    <font>
      <u/>
      <sz val="11"/>
      <color theme="10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sz val="9"/>
      <color indexed="8"/>
      <name val="맑은 고딕"/>
      <family val="3"/>
      <charset val="129"/>
      <scheme val="minor"/>
    </font>
    <font>
      <sz val="8"/>
      <name val="돋움"/>
      <family val="3"/>
      <charset val="129"/>
    </font>
    <font>
      <b/>
      <sz val="9"/>
      <color theme="1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ajor"/>
    </font>
    <font>
      <sz val="10"/>
      <color theme="1"/>
      <name val="맑은 고딕"/>
      <family val="3"/>
      <charset val="129"/>
      <scheme val="major"/>
    </font>
    <font>
      <sz val="9"/>
      <color theme="1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b/>
      <sz val="20"/>
      <name val="바탕체"/>
      <family val="1"/>
      <charset val="129"/>
    </font>
    <font>
      <sz val="10"/>
      <name val="돋움"/>
      <family val="3"/>
      <charset val="129"/>
    </font>
    <font>
      <b/>
      <sz val="16"/>
      <color rgb="FFFA5000"/>
      <name val="Swatch it"/>
    </font>
    <font>
      <b/>
      <sz val="14"/>
      <name val="돋움"/>
      <family val="3"/>
      <charset val="129"/>
    </font>
    <font>
      <sz val="10"/>
      <color theme="1"/>
      <name val="돋움"/>
      <family val="3"/>
      <charset val="129"/>
    </font>
    <font>
      <b/>
      <sz val="16"/>
      <name val="돋움"/>
      <family val="3"/>
      <charset val="129"/>
    </font>
    <font>
      <b/>
      <sz val="10"/>
      <name val="돋움"/>
      <family val="3"/>
      <charset val="129"/>
    </font>
    <font>
      <b/>
      <sz val="10"/>
      <color indexed="12"/>
      <name val="돋움"/>
      <family val="3"/>
      <charset val="129"/>
    </font>
    <font>
      <b/>
      <u/>
      <sz val="12"/>
      <name val="돋움"/>
      <family val="3"/>
      <charset val="129"/>
    </font>
    <font>
      <b/>
      <u/>
      <sz val="10"/>
      <name val="돋움"/>
      <family val="3"/>
      <charset val="129"/>
    </font>
    <font>
      <sz val="10"/>
      <name val="맑은 고딕"/>
      <family val="3"/>
      <charset val="129"/>
      <scheme val="minor"/>
    </font>
    <font>
      <sz val="11"/>
      <name val="굴림"/>
      <family val="3"/>
      <charset val="129"/>
    </font>
    <font>
      <b/>
      <sz val="10"/>
      <name val="맑은 고딕"/>
      <family val="3"/>
      <charset val="129"/>
      <scheme val="minor"/>
    </font>
    <font>
      <sz val="10"/>
      <name val="맑은 고딕"/>
      <family val="3"/>
      <charset val="129"/>
    </font>
    <font>
      <b/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</font>
    <font>
      <sz val="11"/>
      <color theme="1"/>
      <name val="맑은 고딕"/>
      <family val="3"/>
      <charset val="129"/>
    </font>
    <font>
      <b/>
      <sz val="10"/>
      <color theme="1"/>
      <name val="맑은 고딕"/>
      <family val="3"/>
      <charset val="129"/>
      <scheme val="minor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799981688894314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mediumGray">
        <fgColor indexed="22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4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rgb="FF0000FF"/>
      </left>
      <right style="thin">
        <color indexed="64"/>
      </right>
      <top style="medium">
        <color rgb="FF0000FF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0000FF"/>
      </top>
      <bottom style="thin">
        <color indexed="64"/>
      </bottom>
      <diagonal/>
    </border>
    <border>
      <left style="thin">
        <color indexed="64"/>
      </left>
      <right style="medium">
        <color rgb="FF0000FF"/>
      </right>
      <top style="medium">
        <color rgb="FF0000FF"/>
      </top>
      <bottom style="thin">
        <color indexed="64"/>
      </bottom>
      <diagonal/>
    </border>
    <border>
      <left style="medium">
        <color rgb="FF0000FF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0000FF"/>
      </right>
      <top style="thin">
        <color indexed="64"/>
      </top>
      <bottom style="thin">
        <color indexed="64"/>
      </bottom>
      <diagonal/>
    </border>
    <border>
      <left style="medium">
        <color rgb="FF0000FF"/>
      </left>
      <right style="thin">
        <color indexed="64"/>
      </right>
      <top style="thin">
        <color indexed="64"/>
      </top>
      <bottom style="medium">
        <color rgb="FF0000F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0000FF"/>
      </bottom>
      <diagonal/>
    </border>
    <border>
      <left style="thin">
        <color indexed="64"/>
      </left>
      <right style="medium">
        <color rgb="FF0000FF"/>
      </right>
      <top style="thin">
        <color indexed="64"/>
      </top>
      <bottom style="medium">
        <color rgb="FF0000FF"/>
      </bottom>
      <diagonal/>
    </border>
  </borders>
  <cellStyleXfs count="450">
    <xf numFmtId="0" fontId="0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6" fillId="0" borderId="0"/>
    <xf numFmtId="0" fontId="6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8" fillId="0" borderId="0"/>
    <xf numFmtId="9" fontId="9" fillId="0" borderId="0" applyFont="0" applyFill="0" applyBorder="0" applyAlignment="0" applyProtection="0"/>
    <xf numFmtId="0" fontId="10" fillId="10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178" fontId="12" fillId="0" borderId="0" applyFont="0" applyFill="0" applyBorder="0" applyAlignment="0" applyProtection="0"/>
    <xf numFmtId="179" fontId="12" fillId="0" borderId="0" applyFont="0" applyFill="0" applyBorder="0" applyAlignment="0" applyProtection="0"/>
    <xf numFmtId="180" fontId="9" fillId="0" borderId="0" applyFont="0" applyFill="0" applyBorder="0" applyAlignment="0" applyProtection="0"/>
    <xf numFmtId="0" fontId="13" fillId="0" borderId="0" applyFont="0" applyFill="0" applyBorder="0" applyAlignment="0" applyProtection="0"/>
    <xf numFmtId="181" fontId="9" fillId="0" borderId="0" applyFont="0" applyFill="0" applyBorder="0" applyAlignment="0" applyProtection="0"/>
    <xf numFmtId="0" fontId="13" fillId="0" borderId="0" applyFont="0" applyFill="0" applyBorder="0" applyAlignment="0" applyProtection="0"/>
    <xf numFmtId="182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0" fontId="14" fillId="0" borderId="0"/>
    <xf numFmtId="184" fontId="9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9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6" fillId="0" borderId="0" applyFont="0" applyFill="0" applyBorder="0" applyAlignment="0" applyProtection="0"/>
    <xf numFmtId="0" fontId="15" fillId="0" borderId="0" applyFont="0" applyFill="0" applyBorder="0" applyAlignment="0" applyProtection="0"/>
    <xf numFmtId="58" fontId="5" fillId="0" borderId="0" applyFont="0" applyFill="0" applyBorder="0" applyAlignment="0" applyProtection="0"/>
    <xf numFmtId="0" fontId="13" fillId="0" borderId="0"/>
    <xf numFmtId="0" fontId="9" fillId="0" borderId="0"/>
    <xf numFmtId="0" fontId="13" fillId="0" borderId="0"/>
    <xf numFmtId="0" fontId="17" fillId="0" borderId="0"/>
    <xf numFmtId="0" fontId="17" fillId="0" borderId="0"/>
    <xf numFmtId="0" fontId="9" fillId="0" borderId="0"/>
    <xf numFmtId="0" fontId="13" fillId="0" borderId="0"/>
    <xf numFmtId="0" fontId="9" fillId="0" borderId="0"/>
    <xf numFmtId="0" fontId="13" fillId="0" borderId="0"/>
    <xf numFmtId="0" fontId="9" fillId="0" borderId="0"/>
    <xf numFmtId="0" fontId="18" fillId="0" borderId="0"/>
    <xf numFmtId="0" fontId="19" fillId="0" borderId="0"/>
    <xf numFmtId="0" fontId="15" fillId="0" borderId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185" fontId="7" fillId="0" borderId="0" applyFont="0" applyFill="0" applyBorder="0" applyAlignment="0" applyProtection="0"/>
    <xf numFmtId="186" fontId="5" fillId="0" borderId="0">
      <protection locked="0"/>
    </xf>
    <xf numFmtId="187" fontId="5" fillId="0" borderId="0">
      <protection locked="0"/>
    </xf>
    <xf numFmtId="0" fontId="21" fillId="0" borderId="0" applyNumberFormat="0" applyFill="0" applyBorder="0" applyAlignment="0" applyProtection="0">
      <alignment vertical="top"/>
      <protection locked="0"/>
    </xf>
    <xf numFmtId="38" fontId="22" fillId="34" borderId="0" applyNumberFormat="0" applyBorder="0" applyAlignment="0" applyProtection="0"/>
    <xf numFmtId="0" fontId="23" fillId="0" borderId="11" applyNumberFormat="0" applyAlignment="0" applyProtection="0">
      <alignment horizontal="left" vertical="center"/>
    </xf>
    <xf numFmtId="0" fontId="23" fillId="0" borderId="11" applyNumberFormat="0" applyAlignment="0" applyProtection="0">
      <alignment horizontal="left" vertical="center"/>
    </xf>
    <xf numFmtId="0" fontId="23" fillId="0" borderId="12">
      <alignment horizontal="left" vertical="center"/>
    </xf>
    <xf numFmtId="0" fontId="23" fillId="0" borderId="12">
      <alignment horizontal="left" vertical="center"/>
    </xf>
    <xf numFmtId="0" fontId="23" fillId="0" borderId="12">
      <alignment horizontal="left" vertical="center"/>
    </xf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188" fontId="7" fillId="0" borderId="0">
      <protection locked="0"/>
    </xf>
    <xf numFmtId="188" fontId="7" fillId="0" borderId="0">
      <protection locked="0"/>
    </xf>
    <xf numFmtId="0" fontId="25" fillId="0" borderId="0" applyNumberFormat="0" applyFill="0" applyBorder="0" applyAlignment="0" applyProtection="0">
      <alignment vertical="top"/>
      <protection locked="0"/>
    </xf>
    <xf numFmtId="0" fontId="21" fillId="0" borderId="0" applyNumberFormat="0" applyFill="0" applyBorder="0" applyAlignment="0" applyProtection="0">
      <alignment vertical="top"/>
      <protection locked="0"/>
    </xf>
    <xf numFmtId="10" fontId="22" fillId="35" borderId="10" applyNumberFormat="0" applyBorder="0" applyAlignment="0" applyProtection="0"/>
    <xf numFmtId="10" fontId="22" fillId="35" borderId="10" applyNumberFormat="0" applyBorder="0" applyAlignment="0" applyProtection="0"/>
    <xf numFmtId="10" fontId="22" fillId="35" borderId="10" applyNumberFormat="0" applyBorder="0" applyAlignment="0" applyProtection="0"/>
    <xf numFmtId="189" fontId="26" fillId="0" borderId="0" applyFont="0" applyFill="0" applyBorder="0" applyAlignment="0" applyProtection="0"/>
    <xf numFmtId="190" fontId="26" fillId="0" borderId="0" applyFont="0" applyFill="0" applyBorder="0" applyAlignment="0" applyProtection="0"/>
    <xf numFmtId="0" fontId="27" fillId="0" borderId="0"/>
    <xf numFmtId="191" fontId="5" fillId="0" borderId="0"/>
    <xf numFmtId="0" fontId="2" fillId="0" borderId="0">
      <alignment vertical="center"/>
    </xf>
    <xf numFmtId="0" fontId="10" fillId="0" borderId="0">
      <alignment vertical="center"/>
    </xf>
    <xf numFmtId="0" fontId="2" fillId="0" borderId="0">
      <alignment vertical="center"/>
    </xf>
    <xf numFmtId="0" fontId="10" fillId="0" borderId="0">
      <alignment vertical="center"/>
    </xf>
    <xf numFmtId="0" fontId="7" fillId="0" borderId="0"/>
    <xf numFmtId="10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14" fillId="0" borderId="0" applyNumberFormat="0" applyFont="0" applyFill="0" applyBorder="0" applyAlignment="0" applyProtection="0">
      <alignment horizontal="left"/>
    </xf>
    <xf numFmtId="15" fontId="14" fillId="0" borderId="0" applyFont="0" applyFill="0" applyBorder="0" applyAlignment="0" applyProtection="0"/>
    <xf numFmtId="4" fontId="14" fillId="0" borderId="0" applyFont="0" applyFill="0" applyBorder="0" applyAlignment="0" applyProtection="0"/>
    <xf numFmtId="0" fontId="28" fillId="0" borderId="13">
      <alignment horizontal="center"/>
    </xf>
    <xf numFmtId="3" fontId="14" fillId="0" borderId="0" applyFont="0" applyFill="0" applyBorder="0" applyAlignment="0" applyProtection="0"/>
    <xf numFmtId="0" fontId="14" fillId="36" borderId="0" applyNumberFormat="0" applyFont="0" applyBorder="0" applyAlignment="0" applyProtection="0"/>
    <xf numFmtId="192" fontId="26" fillId="0" borderId="0" applyFont="0" applyFill="0" applyBorder="0" applyAlignment="0" applyProtection="0"/>
    <xf numFmtId="193" fontId="26" fillId="0" borderId="0" applyFont="0" applyFill="0" applyBorder="0" applyAlignment="0" applyProtection="0"/>
    <xf numFmtId="188" fontId="7" fillId="0" borderId="14">
      <protection locked="0"/>
    </xf>
    <xf numFmtId="0" fontId="11" fillId="9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6" borderId="4" applyNumberFormat="0" applyAlignment="0" applyProtection="0">
      <alignment vertical="center"/>
    </xf>
    <xf numFmtId="0" fontId="30" fillId="6" borderId="4" applyNumberFormat="0" applyAlignment="0" applyProtection="0">
      <alignment vertical="center"/>
    </xf>
    <xf numFmtId="0" fontId="31" fillId="3" borderId="0" applyNumberFormat="0" applyBorder="0" applyAlignment="0" applyProtection="0">
      <alignment vertical="center"/>
    </xf>
    <xf numFmtId="0" fontId="31" fillId="3" borderId="0" applyNumberFormat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top"/>
      <protection locked="0"/>
    </xf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10" fillId="8" borderId="8" applyNumberFormat="0" applyFont="0" applyAlignment="0" applyProtection="0">
      <alignment vertical="center"/>
    </xf>
    <xf numFmtId="0" fontId="33" fillId="8" borderId="8" applyNumberFormat="0" applyFont="0" applyAlignment="0" applyProtection="0">
      <alignment vertical="center"/>
    </xf>
    <xf numFmtId="0" fontId="33" fillId="8" borderId="8" applyNumberFormat="0" applyFont="0" applyAlignment="0" applyProtection="0">
      <alignment vertical="center"/>
    </xf>
    <xf numFmtId="0" fontId="10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/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5" fillId="0" borderId="0"/>
    <xf numFmtId="0" fontId="36" fillId="0" borderId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8" fillId="7" borderId="7" applyNumberFormat="0" applyAlignment="0" applyProtection="0">
      <alignment vertical="center"/>
    </xf>
    <xf numFmtId="0" fontId="38" fillId="7" borderId="7" applyNumberFormat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10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39" fillId="0" borderId="0" applyFont="0" applyFill="0" applyBorder="0" applyAlignment="0" applyProtection="0">
      <alignment vertical="center"/>
    </xf>
    <xf numFmtId="41" fontId="39" fillId="0" borderId="0" applyFont="0" applyFill="0" applyBorder="0" applyAlignment="0" applyProtection="0">
      <alignment vertical="center"/>
    </xf>
    <xf numFmtId="41" fontId="39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/>
    <xf numFmtId="41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41" fontId="39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0" fontId="7" fillId="0" borderId="0"/>
    <xf numFmtId="0" fontId="7" fillId="0" borderId="0"/>
    <xf numFmtId="0" fontId="41" fillId="0" borderId="0"/>
    <xf numFmtId="0" fontId="42" fillId="0" borderId="6" applyNumberFormat="0" applyFill="0" applyAlignment="0" applyProtection="0">
      <alignment vertical="center"/>
    </xf>
    <xf numFmtId="0" fontId="42" fillId="0" borderId="6" applyNumberFormat="0" applyFill="0" applyAlignment="0" applyProtection="0">
      <alignment vertical="center"/>
    </xf>
    <xf numFmtId="1" fontId="43" fillId="0" borderId="0" applyFont="0" applyFill="0" applyBorder="0" applyAlignment="0" applyProtection="0">
      <alignment vertical="center"/>
    </xf>
    <xf numFmtId="0" fontId="44" fillId="0" borderId="9" applyNumberFormat="0" applyFill="0" applyAlignment="0" applyProtection="0">
      <alignment vertical="center"/>
    </xf>
    <xf numFmtId="0" fontId="44" fillId="0" borderId="9" applyNumberFormat="0" applyFill="0" applyAlignment="0" applyProtection="0">
      <alignment vertical="center"/>
    </xf>
    <xf numFmtId="0" fontId="45" fillId="5" borderId="4" applyNumberFormat="0" applyAlignment="0" applyProtection="0">
      <alignment vertical="center"/>
    </xf>
    <xf numFmtId="0" fontId="45" fillId="5" borderId="4" applyNumberFormat="0" applyAlignment="0" applyProtection="0">
      <alignment vertical="center"/>
    </xf>
    <xf numFmtId="0" fontId="46" fillId="0" borderId="1" applyNumberFormat="0" applyFill="0" applyAlignment="0" applyProtection="0">
      <alignment vertical="center"/>
    </xf>
    <xf numFmtId="0" fontId="46" fillId="0" borderId="1" applyNumberFormat="0" applyFill="0" applyAlignment="0" applyProtection="0">
      <alignment vertical="center"/>
    </xf>
    <xf numFmtId="0" fontId="47" fillId="0" borderId="2" applyNumberFormat="0" applyFill="0" applyAlignment="0" applyProtection="0">
      <alignment vertical="center"/>
    </xf>
    <xf numFmtId="0" fontId="47" fillId="0" borderId="2" applyNumberFormat="0" applyFill="0" applyAlignment="0" applyProtection="0">
      <alignment vertical="center"/>
    </xf>
    <xf numFmtId="0" fontId="48" fillId="0" borderId="3" applyNumberFormat="0" applyFill="0" applyAlignment="0" applyProtection="0">
      <alignment vertical="center"/>
    </xf>
    <xf numFmtId="0" fontId="48" fillId="0" borderId="3" applyNumberFormat="0" applyFill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50" fillId="2" borderId="0" applyNumberFormat="0" applyBorder="0" applyAlignment="0" applyProtection="0">
      <alignment vertical="center"/>
    </xf>
    <xf numFmtId="0" fontId="50" fillId="2" borderId="0" applyNumberFormat="0" applyBorder="0" applyAlignment="0" applyProtection="0">
      <alignment vertical="center"/>
    </xf>
    <xf numFmtId="0" fontId="51" fillId="6" borderId="5" applyNumberFormat="0" applyAlignment="0" applyProtection="0">
      <alignment vertical="center"/>
    </xf>
    <xf numFmtId="0" fontId="51" fillId="6" borderId="5" applyNumberFormat="0" applyAlignment="0" applyProtection="0">
      <alignment vertical="center"/>
    </xf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42" fontId="5" fillId="0" borderId="0" applyFont="0" applyFill="0" applyBorder="0" applyAlignment="0" applyProtection="0"/>
    <xf numFmtId="0" fontId="10" fillId="0" borderId="0">
      <alignment vertical="center"/>
    </xf>
    <xf numFmtId="0" fontId="10" fillId="0" borderId="0">
      <alignment vertical="center"/>
    </xf>
    <xf numFmtId="0" fontId="7" fillId="0" borderId="0"/>
    <xf numFmtId="0" fontId="10" fillId="0" borderId="0">
      <alignment vertical="center"/>
    </xf>
    <xf numFmtId="0" fontId="10" fillId="0" borderId="0">
      <alignment vertical="center"/>
    </xf>
    <xf numFmtId="0" fontId="52" fillId="0" borderId="0">
      <alignment vertical="center"/>
    </xf>
    <xf numFmtId="0" fontId="10" fillId="0" borderId="0">
      <alignment vertical="center"/>
    </xf>
    <xf numFmtId="0" fontId="33" fillId="0" borderId="0">
      <alignment vertical="center"/>
    </xf>
    <xf numFmtId="0" fontId="10" fillId="0" borderId="0">
      <alignment vertical="center"/>
    </xf>
    <xf numFmtId="0" fontId="33" fillId="0" borderId="0">
      <alignment vertical="center"/>
    </xf>
    <xf numFmtId="0" fontId="10" fillId="0" borderId="0">
      <alignment vertical="center"/>
    </xf>
    <xf numFmtId="0" fontId="36" fillId="0" borderId="0">
      <alignment vertical="center"/>
    </xf>
    <xf numFmtId="0" fontId="53" fillId="0" borderId="0" applyFill="0" applyProtection="0"/>
    <xf numFmtId="0" fontId="10" fillId="0" borderId="0">
      <alignment vertical="center"/>
    </xf>
    <xf numFmtId="0" fontId="53" fillId="0" borderId="0" applyFill="0" applyProtection="0"/>
    <xf numFmtId="0" fontId="53" fillId="0" borderId="0" applyFill="0" applyProtection="0"/>
    <xf numFmtId="0" fontId="10" fillId="0" borderId="0">
      <alignment vertical="center"/>
    </xf>
    <xf numFmtId="0" fontId="53" fillId="0" borderId="0" applyFill="0" applyProtection="0"/>
    <xf numFmtId="0" fontId="53" fillId="0" borderId="0" applyFill="0" applyProtection="0"/>
    <xf numFmtId="0" fontId="53" fillId="0" borderId="0" applyFill="0" applyProtection="0"/>
    <xf numFmtId="0" fontId="53" fillId="0" borderId="0" applyFill="0" applyProtection="0"/>
    <xf numFmtId="0" fontId="53" fillId="0" borderId="0" applyFill="0" applyProtection="0"/>
    <xf numFmtId="0" fontId="53" fillId="0" borderId="0" applyFill="0" applyProtection="0"/>
    <xf numFmtId="0" fontId="53" fillId="0" borderId="0" applyFill="0" applyProtection="0"/>
    <xf numFmtId="0" fontId="39" fillId="0" borderId="0">
      <alignment vertical="center"/>
    </xf>
    <xf numFmtId="0" fontId="54" fillId="0" borderId="0"/>
    <xf numFmtId="0" fontId="53" fillId="0" borderId="0" applyFill="0" applyProtection="0"/>
    <xf numFmtId="0" fontId="10" fillId="0" borderId="0">
      <alignment vertical="center"/>
    </xf>
    <xf numFmtId="0" fontId="10" fillId="0" borderId="0">
      <alignment vertical="center"/>
    </xf>
    <xf numFmtId="0" fontId="5" fillId="0" borderId="0">
      <alignment vertical="center"/>
    </xf>
    <xf numFmtId="0" fontId="10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94" fontId="52" fillId="0" borderId="0">
      <alignment horizontal="right"/>
    </xf>
    <xf numFmtId="0" fontId="10" fillId="0" borderId="0">
      <alignment vertical="center"/>
    </xf>
    <xf numFmtId="0" fontId="53" fillId="0" borderId="0" applyFill="0" applyProtection="0"/>
    <xf numFmtId="0" fontId="10" fillId="0" borderId="0">
      <alignment vertical="center"/>
    </xf>
    <xf numFmtId="0" fontId="10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53" fillId="0" borderId="0" applyFill="0" applyProtection="0"/>
    <xf numFmtId="0" fontId="10" fillId="0" borderId="0">
      <alignment vertical="center"/>
    </xf>
    <xf numFmtId="0" fontId="5" fillId="0" borderId="0"/>
    <xf numFmtId="0" fontId="53" fillId="0" borderId="0" applyFill="0" applyProtection="0"/>
    <xf numFmtId="0" fontId="10" fillId="0" borderId="0">
      <alignment vertical="center"/>
    </xf>
    <xf numFmtId="0" fontId="53" fillId="0" borderId="0" applyFill="0" applyProtection="0"/>
    <xf numFmtId="0" fontId="2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3" fillId="0" borderId="0" applyFill="0" applyProtection="0"/>
    <xf numFmtId="0" fontId="36" fillId="0" borderId="0">
      <alignment vertical="center"/>
    </xf>
    <xf numFmtId="0" fontId="40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7" fillId="0" borderId="0"/>
    <xf numFmtId="0" fontId="7" fillId="0" borderId="0"/>
    <xf numFmtId="0" fontId="40" fillId="0" borderId="0">
      <alignment vertical="center"/>
    </xf>
    <xf numFmtId="0" fontId="7" fillId="0" borderId="0"/>
    <xf numFmtId="0" fontId="7" fillId="0" borderId="0"/>
    <xf numFmtId="0" fontId="2" fillId="0" borderId="0">
      <alignment vertical="center"/>
    </xf>
    <xf numFmtId="0" fontId="40" fillId="0" borderId="0">
      <alignment vertical="center"/>
    </xf>
    <xf numFmtId="0" fontId="7" fillId="0" borderId="0"/>
    <xf numFmtId="0" fontId="40" fillId="0" borderId="0">
      <alignment vertical="center"/>
    </xf>
    <xf numFmtId="0" fontId="55" fillId="0" borderId="0">
      <alignment vertical="center"/>
    </xf>
    <xf numFmtId="0" fontId="5" fillId="0" borderId="0">
      <alignment vertical="center"/>
    </xf>
    <xf numFmtId="0" fontId="5" fillId="0" borderId="0"/>
    <xf numFmtId="0" fontId="10" fillId="0" borderId="0">
      <alignment vertical="center"/>
    </xf>
    <xf numFmtId="0" fontId="53" fillId="0" borderId="0" applyFill="0" applyProtection="0"/>
    <xf numFmtId="0" fontId="5" fillId="0" borderId="0"/>
    <xf numFmtId="0" fontId="7" fillId="0" borderId="0"/>
    <xf numFmtId="0" fontId="7" fillId="0" borderId="0"/>
    <xf numFmtId="0" fontId="39" fillId="0" borderId="0">
      <alignment vertical="center"/>
    </xf>
    <xf numFmtId="0" fontId="40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2" fillId="0" borderId="0">
      <alignment vertical="center"/>
    </xf>
    <xf numFmtId="0" fontId="10" fillId="0" borderId="0">
      <alignment vertical="center"/>
    </xf>
    <xf numFmtId="0" fontId="3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5" fillId="0" borderId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79" fillId="0" borderId="0" applyFont="0" applyFill="0" applyBorder="0" applyAlignment="0" applyProtection="0"/>
    <xf numFmtId="0" fontId="2" fillId="0" borderId="0">
      <alignment vertical="center"/>
    </xf>
  </cellStyleXfs>
  <cellXfs count="271">
    <xf numFmtId="0" fontId="0" fillId="0" borderId="0" xfId="0">
      <alignment vertical="center"/>
    </xf>
    <xf numFmtId="176" fontId="4" fillId="0" borderId="0" xfId="0" applyNumberFormat="1" applyFont="1">
      <alignment vertical="center"/>
    </xf>
    <xf numFmtId="177" fontId="59" fillId="37" borderId="10" xfId="431" applyNumberFormat="1" applyFont="1" applyFill="1" applyBorder="1" applyAlignment="1">
      <alignment horizontal="center" vertical="center"/>
    </xf>
    <xf numFmtId="41" fontId="0" fillId="0" borderId="0" xfId="1" applyFont="1">
      <alignment vertical="center"/>
    </xf>
    <xf numFmtId="0" fontId="66" fillId="0" borderId="0" xfId="0" applyFont="1">
      <alignment vertical="center"/>
    </xf>
    <xf numFmtId="177" fontId="66" fillId="0" borderId="23" xfId="240" applyNumberFormat="1" applyFont="1" applyBorder="1" applyAlignment="1">
      <alignment horizontal="center" vertical="center"/>
    </xf>
    <xf numFmtId="0" fontId="10" fillId="0" borderId="0" xfId="0" applyFont="1">
      <alignment vertical="center"/>
    </xf>
    <xf numFmtId="0" fontId="67" fillId="0" borderId="24" xfId="2" applyFont="1" applyBorder="1" applyAlignment="1">
      <alignment vertical="center" wrapText="1"/>
    </xf>
    <xf numFmtId="0" fontId="67" fillId="0" borderId="12" xfId="2" applyFont="1" applyBorder="1" applyAlignment="1">
      <alignment vertical="center" wrapText="1"/>
    </xf>
    <xf numFmtId="0" fontId="67" fillId="0" borderId="12" xfId="2" applyFont="1" applyBorder="1" applyAlignment="1">
      <alignment horizontal="right" vertical="center"/>
    </xf>
    <xf numFmtId="0" fontId="67" fillId="0" borderId="16" xfId="2" applyFont="1" applyBorder="1" applyAlignment="1">
      <alignment vertical="center" wrapText="1"/>
    </xf>
    <xf numFmtId="177" fontId="66" fillId="0" borderId="10" xfId="240" applyNumberFormat="1" applyFont="1" applyBorder="1" applyAlignment="1">
      <alignment horizontal="center" vertical="center"/>
    </xf>
    <xf numFmtId="41" fontId="67" fillId="0" borderId="25" xfId="240" applyFont="1" applyBorder="1" applyAlignment="1">
      <alignment vertical="center"/>
    </xf>
    <xf numFmtId="41" fontId="67" fillId="0" borderId="0" xfId="240" applyFont="1" applyBorder="1" applyAlignment="1">
      <alignment vertical="center"/>
    </xf>
    <xf numFmtId="177" fontId="67" fillId="0" borderId="0" xfId="240" applyNumberFormat="1" applyFont="1" applyBorder="1" applyAlignment="1">
      <alignment vertical="center"/>
    </xf>
    <xf numFmtId="0" fontId="67" fillId="38" borderId="10" xfId="2" applyFont="1" applyFill="1" applyBorder="1" applyAlignment="1">
      <alignment horizontal="center" vertical="center"/>
    </xf>
    <xf numFmtId="177" fontId="67" fillId="38" borderId="10" xfId="2" applyNumberFormat="1" applyFont="1" applyFill="1" applyBorder="1" applyAlignment="1">
      <alignment horizontal="center" vertical="center"/>
    </xf>
    <xf numFmtId="177" fontId="67" fillId="38" borderId="10" xfId="240" applyNumberFormat="1" applyFont="1" applyFill="1" applyBorder="1" applyAlignment="1">
      <alignment horizontal="center" vertical="center"/>
    </xf>
    <xf numFmtId="177" fontId="67" fillId="38" borderId="10" xfId="240" applyNumberFormat="1" applyFont="1" applyFill="1" applyBorder="1" applyAlignment="1">
      <alignment horizontal="center" vertical="center" shrinkToFit="1"/>
    </xf>
    <xf numFmtId="176" fontId="67" fillId="38" borderId="10" xfId="2" applyNumberFormat="1" applyFont="1" applyFill="1" applyBorder="1" applyAlignment="1">
      <alignment horizontal="center" vertical="center"/>
    </xf>
    <xf numFmtId="177" fontId="66" fillId="0" borderId="0" xfId="0" applyNumberFormat="1" applyFont="1">
      <alignment vertical="center"/>
    </xf>
    <xf numFmtId="0" fontId="69" fillId="0" borderId="0" xfId="2" applyFont="1">
      <alignment vertical="center"/>
    </xf>
    <xf numFmtId="0" fontId="5" fillId="0" borderId="0" xfId="2" applyFont="1" applyAlignment="1">
      <alignment horizontal="center" vertical="center"/>
    </xf>
    <xf numFmtId="41" fontId="5" fillId="0" borderId="0" xfId="240" applyFont="1">
      <alignment vertical="center"/>
    </xf>
    <xf numFmtId="0" fontId="70" fillId="0" borderId="0" xfId="2" applyFont="1" applyAlignment="1">
      <alignment vertical="top"/>
    </xf>
    <xf numFmtId="0" fontId="70" fillId="0" borderId="0" xfId="2" applyFont="1" applyAlignment="1">
      <alignment horizontal="center" vertical="top"/>
    </xf>
    <xf numFmtId="0" fontId="71" fillId="0" borderId="0" xfId="2" applyFont="1" applyAlignment="1">
      <alignment horizontal="left" vertical="center"/>
    </xf>
    <xf numFmtId="0" fontId="69" fillId="0" borderId="0" xfId="2" applyFont="1" applyAlignment="1">
      <alignment horizontal="center" vertical="center"/>
    </xf>
    <xf numFmtId="41" fontId="69" fillId="0" borderId="0" xfId="240" applyFont="1">
      <alignment vertical="center"/>
    </xf>
    <xf numFmtId="0" fontId="72" fillId="0" borderId="0" xfId="0" applyFont="1" applyBorder="1">
      <alignment vertical="center"/>
    </xf>
    <xf numFmtId="0" fontId="69" fillId="0" borderId="27" xfId="2" applyFont="1" applyBorder="1" applyAlignment="1">
      <alignment horizontal="center" vertical="center"/>
    </xf>
    <xf numFmtId="41" fontId="69" fillId="0" borderId="27" xfId="240" applyFont="1" applyBorder="1">
      <alignment vertical="center"/>
    </xf>
    <xf numFmtId="0" fontId="69" fillId="0" borderId="27" xfId="2" applyFont="1" applyBorder="1">
      <alignment vertical="center"/>
    </xf>
    <xf numFmtId="0" fontId="69" fillId="0" borderId="0" xfId="2" applyFont="1" applyAlignment="1">
      <alignment horizontal="right" vertical="center"/>
    </xf>
    <xf numFmtId="0" fontId="69" fillId="0" borderId="21" xfId="2" applyFont="1" applyBorder="1" applyAlignment="1">
      <alignment vertical="center"/>
    </xf>
    <xf numFmtId="0" fontId="69" fillId="0" borderId="21" xfId="2" quotePrefix="1" applyFont="1" applyBorder="1" applyAlignment="1">
      <alignment vertical="center"/>
    </xf>
    <xf numFmtId="0" fontId="69" fillId="0" borderId="21" xfId="2" applyFont="1" applyBorder="1" applyAlignment="1">
      <alignment horizontal="right" vertical="top"/>
    </xf>
    <xf numFmtId="0" fontId="69" fillId="0" borderId="0" xfId="2" applyFont="1" applyAlignment="1">
      <alignment horizontal="right" vertical="top"/>
    </xf>
    <xf numFmtId="0" fontId="73" fillId="0" borderId="0" xfId="2" applyFont="1" applyAlignment="1">
      <alignment vertical="center"/>
    </xf>
    <xf numFmtId="0" fontId="69" fillId="0" borderId="0" xfId="2" quotePrefix="1" applyFont="1" applyAlignment="1">
      <alignment horizontal="right" vertical="center"/>
    </xf>
    <xf numFmtId="41" fontId="74" fillId="0" borderId="0" xfId="240" applyFont="1" applyBorder="1" applyAlignment="1">
      <alignment vertical="center"/>
    </xf>
    <xf numFmtId="0" fontId="69" fillId="0" borderId="13" xfId="2" applyFont="1" applyBorder="1" applyAlignment="1">
      <alignment vertical="center"/>
    </xf>
    <xf numFmtId="0" fontId="73" fillId="0" borderId="13" xfId="2" applyFont="1" applyBorder="1" applyAlignment="1">
      <alignment vertical="center"/>
    </xf>
    <xf numFmtId="0" fontId="60" fillId="0" borderId="13" xfId="2" applyFont="1" applyBorder="1" applyAlignment="1">
      <alignment horizontal="right"/>
    </xf>
    <xf numFmtId="41" fontId="74" fillId="37" borderId="29" xfId="240" applyFont="1" applyFill="1" applyBorder="1" applyAlignment="1">
      <alignment horizontal="center" vertical="center"/>
    </xf>
    <xf numFmtId="0" fontId="74" fillId="37" borderId="30" xfId="2" applyFont="1" applyFill="1" applyBorder="1" applyAlignment="1">
      <alignment horizontal="center" vertical="center"/>
    </xf>
    <xf numFmtId="41" fontId="69" fillId="0" borderId="10" xfId="240" applyFont="1" applyFill="1" applyBorder="1" applyAlignment="1">
      <alignment horizontal="center" vertical="center"/>
    </xf>
    <xf numFmtId="41" fontId="74" fillId="38" borderId="10" xfId="240" applyFont="1" applyFill="1" applyBorder="1">
      <alignment vertical="center"/>
    </xf>
    <xf numFmtId="0" fontId="69" fillId="38" borderId="32" xfId="2" applyFont="1" applyFill="1" applyBorder="1" applyAlignment="1">
      <alignment horizontal="center" vertical="center"/>
    </xf>
    <xf numFmtId="41" fontId="75" fillId="37" borderId="35" xfId="240" applyFont="1" applyFill="1" applyBorder="1">
      <alignment vertical="center"/>
    </xf>
    <xf numFmtId="0" fontId="74" fillId="37" borderId="36" xfId="2" applyFont="1" applyFill="1" applyBorder="1" applyAlignment="1">
      <alignment horizontal="center" vertical="center"/>
    </xf>
    <xf numFmtId="41" fontId="74" fillId="37" borderId="35" xfId="1" applyNumberFormat="1" applyFont="1" applyFill="1" applyBorder="1" applyAlignment="1">
      <alignment horizontal="center" vertical="center"/>
    </xf>
    <xf numFmtId="0" fontId="69" fillId="0" borderId="0" xfId="2" applyFont="1" applyBorder="1" applyAlignment="1">
      <alignment horizontal="center" vertical="center"/>
    </xf>
    <xf numFmtId="9" fontId="69" fillId="0" borderId="0" xfId="240" applyNumberFormat="1" applyFont="1" applyBorder="1">
      <alignment vertical="center"/>
    </xf>
    <xf numFmtId="9" fontId="69" fillId="0" borderId="0" xfId="2" applyNumberFormat="1" applyFont="1" applyBorder="1" applyAlignment="1">
      <alignment horizontal="center" vertical="center"/>
    </xf>
    <xf numFmtId="0" fontId="69" fillId="0" borderId="0" xfId="2" quotePrefix="1" applyFont="1" applyAlignment="1">
      <alignment horizontal="left" vertical="center"/>
    </xf>
    <xf numFmtId="0" fontId="76" fillId="0" borderId="0" xfId="2" applyFont="1">
      <alignment vertical="center"/>
    </xf>
    <xf numFmtId="0" fontId="77" fillId="0" borderId="0" xfId="2" applyFont="1">
      <alignment vertical="center"/>
    </xf>
    <xf numFmtId="41" fontId="69" fillId="0" borderId="10" xfId="2" applyNumberFormat="1" applyFont="1" applyBorder="1" applyAlignment="1">
      <alignment horizontal="center" vertical="center"/>
    </xf>
    <xf numFmtId="9" fontId="69" fillId="0" borderId="10" xfId="240" applyNumberFormat="1" applyFont="1" applyBorder="1">
      <alignment vertical="center"/>
    </xf>
    <xf numFmtId="0" fontId="5" fillId="0" borderId="0" xfId="2" applyFont="1">
      <alignment vertical="center"/>
    </xf>
    <xf numFmtId="0" fontId="69" fillId="0" borderId="0" xfId="2" applyFont="1" applyAlignment="1">
      <alignment horizontal="left" vertical="center"/>
    </xf>
    <xf numFmtId="0" fontId="69" fillId="0" borderId="0" xfId="2" applyFont="1" applyAlignment="1">
      <alignment vertical="center"/>
    </xf>
    <xf numFmtId="41" fontId="10" fillId="0" borderId="10" xfId="0" applyNumberFormat="1" applyFont="1" applyBorder="1">
      <alignment vertical="center"/>
    </xf>
    <xf numFmtId="41" fontId="0" fillId="0" borderId="0" xfId="0" applyNumberFormat="1">
      <alignment vertical="center"/>
    </xf>
    <xf numFmtId="41" fontId="69" fillId="0" borderId="32" xfId="1" applyFont="1" applyBorder="1" applyAlignment="1">
      <alignment horizontal="center" vertical="center"/>
    </xf>
    <xf numFmtId="41" fontId="69" fillId="0" borderId="10" xfId="1" applyFont="1" applyFill="1" applyBorder="1" applyAlignment="1">
      <alignment vertical="center"/>
    </xf>
    <xf numFmtId="0" fontId="78" fillId="0" borderId="0" xfId="0" applyNumberFormat="1" applyFont="1" applyAlignment="1">
      <alignment horizontal="center" vertical="center"/>
    </xf>
    <xf numFmtId="176" fontId="78" fillId="0" borderId="0" xfId="0" applyNumberFormat="1" applyFont="1" applyAlignment="1">
      <alignment horizontal="center" vertical="center"/>
    </xf>
    <xf numFmtId="41" fontId="66" fillId="0" borderId="10" xfId="1" applyFont="1" applyBorder="1">
      <alignment vertical="center"/>
    </xf>
    <xf numFmtId="0" fontId="66" fillId="0" borderId="10" xfId="0" applyFont="1" applyBorder="1" applyAlignment="1">
      <alignment horizontal="center" vertical="center"/>
    </xf>
    <xf numFmtId="41" fontId="0" fillId="39" borderId="0" xfId="1" applyFont="1" applyFill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  <xf numFmtId="41" fontId="0" fillId="39" borderId="0" xfId="0" applyNumberFormat="1" applyFill="1">
      <alignment vertical="center"/>
    </xf>
    <xf numFmtId="0" fontId="0" fillId="0" borderId="0" xfId="0" applyBorder="1">
      <alignment vertical="center"/>
    </xf>
    <xf numFmtId="0" fontId="0" fillId="39" borderId="0" xfId="0" applyFill="1" applyAlignment="1">
      <alignment horizontal="left" vertical="center"/>
    </xf>
    <xf numFmtId="0" fontId="65" fillId="0" borderId="0" xfId="434">
      <alignment vertical="center"/>
    </xf>
    <xf numFmtId="14" fontId="78" fillId="0" borderId="0" xfId="0" applyNumberFormat="1" applyFont="1" applyAlignment="1">
      <alignment horizontal="center" vertical="center"/>
    </xf>
    <xf numFmtId="177" fontId="65" fillId="0" borderId="0" xfId="434" applyNumberFormat="1">
      <alignment vertical="center"/>
    </xf>
    <xf numFmtId="9" fontId="69" fillId="0" borderId="10" xfId="2" applyNumberFormat="1" applyFont="1" applyBorder="1" applyAlignment="1">
      <alignment horizontal="center" vertical="center"/>
    </xf>
    <xf numFmtId="0" fontId="0" fillId="0" borderId="0" xfId="0" applyAlignment="1">
      <alignment horizontal="left" vertical="center" indent="1"/>
    </xf>
    <xf numFmtId="0" fontId="0" fillId="0" borderId="0" xfId="0" applyAlignment="1">
      <alignment horizontal="left" vertical="center" indent="2"/>
    </xf>
    <xf numFmtId="0" fontId="10" fillId="0" borderId="0" xfId="0" applyFont="1" applyFill="1">
      <alignment vertical="center"/>
    </xf>
    <xf numFmtId="0" fontId="74" fillId="37" borderId="29" xfId="2" applyFont="1" applyFill="1" applyBorder="1" applyAlignment="1">
      <alignment horizontal="center" vertical="center"/>
    </xf>
    <xf numFmtId="0" fontId="66" fillId="0" borderId="0" xfId="0" applyFont="1" applyFill="1">
      <alignment vertical="center"/>
    </xf>
    <xf numFmtId="0" fontId="69" fillId="0" borderId="0" xfId="2" applyFont="1" applyBorder="1">
      <alignment vertical="center"/>
    </xf>
    <xf numFmtId="199" fontId="69" fillId="0" borderId="0" xfId="2" applyNumberFormat="1" applyFont="1" applyAlignment="1">
      <alignment horizontal="left" vertical="center"/>
    </xf>
    <xf numFmtId="41" fontId="69" fillId="38" borderId="32" xfId="2" applyNumberFormat="1" applyFont="1" applyFill="1" applyBorder="1" applyAlignment="1">
      <alignment horizontal="center" vertical="center"/>
    </xf>
    <xf numFmtId="0" fontId="69" fillId="0" borderId="32" xfId="2" applyFont="1" applyBorder="1" applyAlignment="1">
      <alignment horizontal="center" vertical="center" wrapText="1"/>
    </xf>
    <xf numFmtId="43" fontId="5" fillId="0" borderId="0" xfId="2" applyNumberFormat="1" applyFont="1">
      <alignment vertical="center"/>
    </xf>
    <xf numFmtId="41" fontId="69" fillId="37" borderId="37" xfId="2" applyNumberFormat="1" applyFont="1" applyFill="1" applyBorder="1" applyAlignment="1">
      <alignment horizontal="center" vertical="center"/>
    </xf>
    <xf numFmtId="196" fontId="69" fillId="0" borderId="0" xfId="2" applyNumberFormat="1" applyFont="1" applyBorder="1" applyAlignment="1">
      <alignment horizontal="center" vertical="center"/>
    </xf>
    <xf numFmtId="41" fontId="69" fillId="0" borderId="0" xfId="1" applyFont="1" applyBorder="1" applyAlignment="1">
      <alignment horizontal="center" vertical="center"/>
    </xf>
    <xf numFmtId="41" fontId="69" fillId="0" borderId="0" xfId="1" applyFont="1" applyBorder="1">
      <alignment vertical="center"/>
    </xf>
    <xf numFmtId="41" fontId="66" fillId="0" borderId="0" xfId="0" applyNumberFormat="1" applyFont="1">
      <alignment vertical="center"/>
    </xf>
    <xf numFmtId="0" fontId="0" fillId="0" borderId="0" xfId="0" applyFill="1" applyAlignment="1">
      <alignment horizontal="left" vertical="center"/>
    </xf>
    <xf numFmtId="0" fontId="4" fillId="0" borderId="0" xfId="0" applyFont="1">
      <alignment vertical="center"/>
    </xf>
    <xf numFmtId="41" fontId="78" fillId="0" borderId="0" xfId="1" applyNumberFormat="1" applyFont="1" applyAlignment="1">
      <alignment horizontal="center" vertical="center"/>
    </xf>
    <xf numFmtId="41" fontId="66" fillId="0" borderId="10" xfId="2" applyNumberFormat="1" applyFont="1" applyBorder="1" applyAlignment="1">
      <alignment horizontal="center" vertical="center"/>
    </xf>
    <xf numFmtId="41" fontId="67" fillId="0" borderId="0" xfId="240" applyNumberFormat="1" applyFont="1" applyBorder="1" applyAlignment="1">
      <alignment vertical="center"/>
    </xf>
    <xf numFmtId="41" fontId="67" fillId="38" borderId="10" xfId="2" applyNumberFormat="1" applyFont="1" applyFill="1" applyBorder="1" applyAlignment="1">
      <alignment horizontal="center" vertical="center"/>
    </xf>
    <xf numFmtId="41" fontId="66" fillId="0" borderId="10" xfId="0" applyNumberFormat="1" applyFont="1" applyBorder="1">
      <alignment vertical="center"/>
    </xf>
    <xf numFmtId="41" fontId="69" fillId="0" borderId="10" xfId="2" applyNumberFormat="1" applyFont="1" applyFill="1" applyBorder="1" applyAlignment="1">
      <alignment horizontal="center" vertical="center"/>
    </xf>
    <xf numFmtId="0" fontId="69" fillId="0" borderId="32" xfId="2" applyFont="1" applyFill="1" applyBorder="1" applyAlignment="1">
      <alignment horizontal="center" vertical="center"/>
    </xf>
    <xf numFmtId="41" fontId="78" fillId="0" borderId="0" xfId="0" applyNumberFormat="1" applyFont="1" applyAlignment="1">
      <alignment horizontal="center" vertical="center"/>
    </xf>
    <xf numFmtId="9" fontId="10" fillId="0" borderId="10" xfId="0" applyNumberFormat="1" applyFont="1" applyFill="1" applyBorder="1" applyAlignment="1">
      <alignment horizontal="right" vertical="center"/>
    </xf>
    <xf numFmtId="14" fontId="4" fillId="40" borderId="10" xfId="0" applyNumberFormat="1" applyFont="1" applyFill="1" applyBorder="1" applyAlignment="1">
      <alignment horizontal="center" vertical="center"/>
    </xf>
    <xf numFmtId="0" fontId="66" fillId="0" borderId="0" xfId="0" applyFont="1" applyBorder="1">
      <alignment vertical="center"/>
    </xf>
    <xf numFmtId="0" fontId="10" fillId="0" borderId="0" xfId="0" applyFont="1" applyBorder="1">
      <alignment vertical="center"/>
    </xf>
    <xf numFmtId="41" fontId="67" fillId="0" borderId="12" xfId="2" applyNumberFormat="1" applyFont="1" applyBorder="1" applyAlignment="1">
      <alignment vertical="center" wrapText="1"/>
    </xf>
    <xf numFmtId="41" fontId="66" fillId="0" borderId="10" xfId="0" applyNumberFormat="1" applyFont="1" applyBorder="1" applyAlignment="1">
      <alignment horizontal="center" vertical="center"/>
    </xf>
    <xf numFmtId="41" fontId="0" fillId="0" borderId="0" xfId="1" applyNumberFormat="1" applyFont="1">
      <alignment vertical="center"/>
    </xf>
    <xf numFmtId="41" fontId="0" fillId="0" borderId="0" xfId="0" applyNumberFormat="1" applyFill="1">
      <alignment vertical="center"/>
    </xf>
    <xf numFmtId="41" fontId="66" fillId="0" borderId="23" xfId="2" applyNumberFormat="1" applyFont="1" applyBorder="1" applyAlignment="1">
      <alignment horizontal="center" vertical="center"/>
    </xf>
    <xf numFmtId="41" fontId="67" fillId="0" borderId="26" xfId="240" applyNumberFormat="1" applyFont="1" applyBorder="1" applyAlignment="1">
      <alignment vertical="center"/>
    </xf>
    <xf numFmtId="41" fontId="82" fillId="41" borderId="38" xfId="0" applyNumberFormat="1" applyFont="1" applyFill="1" applyBorder="1">
      <alignment vertical="center"/>
    </xf>
    <xf numFmtId="0" fontId="82" fillId="41" borderId="38" xfId="0" applyFont="1" applyFill="1" applyBorder="1">
      <alignment vertical="center"/>
    </xf>
    <xf numFmtId="177" fontId="58" fillId="37" borderId="10" xfId="449" applyNumberFormat="1" applyFont="1" applyFill="1" applyBorder="1" applyAlignment="1">
      <alignment horizontal="center" vertical="center"/>
    </xf>
    <xf numFmtId="177" fontId="58" fillId="39" borderId="0" xfId="449" applyNumberFormat="1" applyFont="1" applyFill="1" applyBorder="1" applyAlignment="1">
      <alignment horizontal="center" vertical="center"/>
    </xf>
    <xf numFmtId="177" fontId="61" fillId="0" borderId="0" xfId="449" applyNumberFormat="1" applyFont="1">
      <alignment vertical="center"/>
    </xf>
    <xf numFmtId="177" fontId="58" fillId="0" borderId="0" xfId="449" applyNumberFormat="1" applyFont="1">
      <alignment vertical="center"/>
    </xf>
    <xf numFmtId="0" fontId="62" fillId="0" borderId="0" xfId="449" applyFont="1" applyAlignment="1">
      <alignment horizontal="left" vertical="center"/>
    </xf>
    <xf numFmtId="177" fontId="58" fillId="0" borderId="0" xfId="449" applyNumberFormat="1" applyFont="1" applyAlignment="1">
      <alignment horizontal="right" vertical="center"/>
    </xf>
    <xf numFmtId="0" fontId="63" fillId="0" borderId="0" xfId="449" applyFont="1" applyAlignment="1">
      <alignment horizontal="left" vertical="center"/>
    </xf>
    <xf numFmtId="0" fontId="2" fillId="0" borderId="0" xfId="449">
      <alignment vertical="center"/>
    </xf>
    <xf numFmtId="177" fontId="58" fillId="0" borderId="10" xfId="449" applyNumberFormat="1" applyFont="1" applyBorder="1" applyAlignment="1">
      <alignment horizontal="right" vertical="center"/>
    </xf>
    <xf numFmtId="177" fontId="58" fillId="0" borderId="10" xfId="449" applyNumberFormat="1" applyFont="1" applyFill="1" applyBorder="1" applyAlignment="1">
      <alignment horizontal="right" vertical="center"/>
    </xf>
    <xf numFmtId="177" fontId="58" fillId="0" borderId="10" xfId="449" applyNumberFormat="1" applyFont="1" applyBorder="1">
      <alignment vertical="center"/>
    </xf>
    <xf numFmtId="177" fontId="58" fillId="0" borderId="10" xfId="449" applyNumberFormat="1" applyFont="1" applyBorder="1" applyAlignment="1">
      <alignment horizontal="center" vertical="center"/>
    </xf>
    <xf numFmtId="177" fontId="58" fillId="0" borderId="0" xfId="449" applyNumberFormat="1" applyFont="1" applyBorder="1" applyAlignment="1">
      <alignment horizontal="center" vertical="center"/>
    </xf>
    <xf numFmtId="177" fontId="61" fillId="38" borderId="15" xfId="449" applyNumberFormat="1" applyFont="1" applyFill="1" applyBorder="1">
      <alignment vertical="center"/>
    </xf>
    <xf numFmtId="195" fontId="64" fillId="38" borderId="15" xfId="449" applyNumberFormat="1" applyFont="1" applyFill="1" applyBorder="1" applyAlignment="1">
      <alignment horizontal="right" vertical="center"/>
    </xf>
    <xf numFmtId="0" fontId="64" fillId="0" borderId="0" xfId="449" applyFont="1" applyAlignment="1">
      <alignment horizontal="left" vertical="center"/>
    </xf>
    <xf numFmtId="177" fontId="58" fillId="0" borderId="0" xfId="449" quotePrefix="1" applyNumberFormat="1" applyFont="1">
      <alignment vertical="center"/>
    </xf>
    <xf numFmtId="0" fontId="64" fillId="0" borderId="0" xfId="449" applyFont="1" applyBorder="1" applyAlignment="1">
      <alignment horizontal="center" vertical="center"/>
    </xf>
    <xf numFmtId="0" fontId="64" fillId="0" borderId="10" xfId="449" applyFont="1" applyBorder="1" applyAlignment="1">
      <alignment horizontal="center" vertical="center"/>
    </xf>
    <xf numFmtId="0" fontId="64" fillId="0" borderId="10" xfId="449" applyFont="1" applyBorder="1" applyAlignment="1">
      <alignment horizontal="right" vertical="center"/>
    </xf>
    <xf numFmtId="176" fontId="64" fillId="0" borderId="10" xfId="449" applyNumberFormat="1" applyFont="1" applyBorder="1" applyAlignment="1">
      <alignment horizontal="right" vertical="center"/>
    </xf>
    <xf numFmtId="195" fontId="64" fillId="0" borderId="0" xfId="449" applyNumberFormat="1" applyFont="1" applyBorder="1" applyAlignment="1">
      <alignment horizontal="center" vertical="center"/>
    </xf>
    <xf numFmtId="195" fontId="64" fillId="0" borderId="10" xfId="449" applyNumberFormat="1" applyFont="1" applyBorder="1" applyAlignment="1">
      <alignment horizontal="center" vertical="center"/>
    </xf>
    <xf numFmtId="177" fontId="64" fillId="0" borderId="10" xfId="449" applyNumberFormat="1" applyFont="1" applyBorder="1" applyAlignment="1">
      <alignment horizontal="center" vertical="center"/>
    </xf>
    <xf numFmtId="177" fontId="58" fillId="0" borderId="0" xfId="449" applyNumberFormat="1" applyFont="1" applyAlignment="1">
      <alignment horizontal="center" vertical="center"/>
    </xf>
    <xf numFmtId="0" fontId="83" fillId="33" borderId="10" xfId="442" applyFont="1" applyFill="1" applyBorder="1" applyAlignment="1">
      <alignment horizontal="center" vertical="center"/>
    </xf>
    <xf numFmtId="41" fontId="83" fillId="33" borderId="10" xfId="1" applyFont="1" applyFill="1" applyBorder="1" applyAlignment="1">
      <alignment horizontal="center" vertical="center"/>
    </xf>
    <xf numFmtId="0" fontId="84" fillId="0" borderId="0" xfId="382" applyFont="1">
      <alignment vertical="center"/>
    </xf>
    <xf numFmtId="0" fontId="84" fillId="0" borderId="0" xfId="382" applyFont="1" applyAlignment="1">
      <alignment horizontal="center" vertical="center"/>
    </xf>
    <xf numFmtId="0" fontId="52" fillId="0" borderId="0" xfId="382" applyFont="1" applyAlignment="1">
      <alignment horizontal="center" vertical="center"/>
    </xf>
    <xf numFmtId="41" fontId="52" fillId="0" borderId="0" xfId="1" applyFont="1">
      <alignment vertical="center"/>
    </xf>
    <xf numFmtId="41" fontId="83" fillId="33" borderId="10" xfId="442" applyNumberFormat="1" applyFont="1" applyFill="1" applyBorder="1" applyAlignment="1">
      <alignment horizontal="center" vertical="center"/>
    </xf>
    <xf numFmtId="0" fontId="85" fillId="33" borderId="10" xfId="0" applyFont="1" applyFill="1" applyBorder="1" applyAlignment="1">
      <alignment horizontal="center" vertical="center"/>
    </xf>
    <xf numFmtId="176" fontId="85" fillId="33" borderId="10" xfId="0" applyNumberFormat="1" applyFont="1" applyFill="1" applyBorder="1" applyAlignment="1">
      <alignment horizontal="center" vertical="center"/>
    </xf>
    <xf numFmtId="0" fontId="85" fillId="33" borderId="10" xfId="0" applyNumberFormat="1" applyFont="1" applyFill="1" applyBorder="1" applyAlignment="1">
      <alignment horizontal="center" vertical="center"/>
    </xf>
    <xf numFmtId="41" fontId="85" fillId="33" borderId="10" xfId="1" applyNumberFormat="1" applyFont="1" applyFill="1" applyBorder="1" applyAlignment="1">
      <alignment horizontal="center" vertical="center"/>
    </xf>
    <xf numFmtId="41" fontId="85" fillId="33" borderId="10" xfId="0" applyNumberFormat="1" applyFont="1" applyFill="1" applyBorder="1" applyAlignment="1">
      <alignment horizontal="center" vertical="center"/>
    </xf>
    <xf numFmtId="41" fontId="85" fillId="33" borderId="10" xfId="1" applyNumberFormat="1" applyFont="1" applyFill="1" applyBorder="1" applyAlignment="1">
      <alignment horizontal="center" vertical="center" wrapText="1"/>
    </xf>
    <xf numFmtId="14" fontId="85" fillId="33" borderId="10" xfId="0" applyNumberFormat="1" applyFont="1" applyFill="1" applyBorder="1" applyAlignment="1">
      <alignment horizontal="center" vertical="center"/>
    </xf>
    <xf numFmtId="176" fontId="85" fillId="40" borderId="10" xfId="0" applyNumberFormat="1" applyFont="1" applyFill="1" applyBorder="1" applyAlignment="1">
      <alignment horizontal="center" vertical="center"/>
    </xf>
    <xf numFmtId="41" fontId="64" fillId="0" borderId="10" xfId="1" applyFont="1" applyBorder="1" applyAlignment="1">
      <alignment horizontal="right" vertical="center"/>
    </xf>
    <xf numFmtId="177" fontId="58" fillId="0" borderId="39" xfId="449" applyNumberFormat="1" applyFont="1" applyBorder="1" applyAlignment="1">
      <alignment horizontal="right" vertical="center"/>
    </xf>
    <xf numFmtId="176" fontId="78" fillId="0" borderId="0" xfId="0" applyNumberFormat="1" applyFont="1" applyFill="1" applyAlignment="1">
      <alignment horizontal="center" vertical="center"/>
    </xf>
    <xf numFmtId="0" fontId="44" fillId="38" borderId="0" xfId="0" applyFont="1" applyFill="1">
      <alignment vertical="center"/>
    </xf>
    <xf numFmtId="0" fontId="0" fillId="0" borderId="10" xfId="0" applyFill="1" applyBorder="1" applyAlignment="1">
      <alignment horizontal="center" vertical="center"/>
    </xf>
    <xf numFmtId="0" fontId="66" fillId="0" borderId="10" xfId="0" applyFont="1" applyFill="1" applyBorder="1" applyAlignment="1">
      <alignment horizontal="center" vertical="center"/>
    </xf>
    <xf numFmtId="14" fontId="4" fillId="0" borderId="10" xfId="0" applyNumberFormat="1" applyFont="1" applyFill="1" applyBorder="1" applyAlignment="1">
      <alignment horizontal="center" vertical="center"/>
    </xf>
    <xf numFmtId="0" fontId="4" fillId="0" borderId="0" xfId="0" applyFont="1" applyFill="1">
      <alignment vertical="center"/>
    </xf>
    <xf numFmtId="0" fontId="84" fillId="0" borderId="0" xfId="382" applyFont="1" applyFill="1">
      <alignment vertical="center"/>
    </xf>
    <xf numFmtId="14" fontId="4" fillId="40" borderId="16" xfId="0" applyNumberFormat="1" applyFont="1" applyFill="1" applyBorder="1" applyAlignment="1">
      <alignment horizontal="center" vertical="center"/>
    </xf>
    <xf numFmtId="14" fontId="4" fillId="0" borderId="23" xfId="0" applyNumberFormat="1" applyFont="1" applyFill="1" applyBorder="1" applyAlignment="1">
      <alignment horizontal="center" vertical="center"/>
    </xf>
    <xf numFmtId="41" fontId="80" fillId="33" borderId="39" xfId="0" applyNumberFormat="1" applyFont="1" applyFill="1" applyBorder="1" applyAlignment="1">
      <alignment horizontal="center" vertical="center"/>
    </xf>
    <xf numFmtId="41" fontId="80" fillId="33" borderId="39" xfId="1" applyNumberFormat="1" applyFont="1" applyFill="1" applyBorder="1" applyAlignment="1">
      <alignment horizontal="center" vertical="center"/>
    </xf>
    <xf numFmtId="14" fontId="4" fillId="0" borderId="42" xfId="0" applyNumberFormat="1" applyFont="1" applyFill="1" applyBorder="1" applyAlignment="1">
      <alignment horizontal="center" vertical="center"/>
    </xf>
    <xf numFmtId="14" fontId="4" fillId="0" borderId="44" xfId="0" applyNumberFormat="1" applyFont="1" applyFill="1" applyBorder="1" applyAlignment="1">
      <alignment horizontal="center" vertical="center"/>
    </xf>
    <xf numFmtId="14" fontId="4" fillId="0" borderId="47" xfId="0" applyNumberFormat="1" applyFont="1" applyFill="1" applyBorder="1" applyAlignment="1">
      <alignment horizontal="center" vertical="center"/>
    </xf>
    <xf numFmtId="0" fontId="69" fillId="0" borderId="31" xfId="2" applyFont="1" applyFill="1" applyBorder="1" applyAlignment="1">
      <alignment horizontal="center" vertical="center"/>
    </xf>
    <xf numFmtId="0" fontId="69" fillId="0" borderId="16" xfId="2" applyFont="1" applyFill="1" applyBorder="1" applyAlignment="1">
      <alignment horizontal="center" vertical="center"/>
    </xf>
    <xf numFmtId="0" fontId="69" fillId="0" borderId="31" xfId="2" applyFont="1" applyBorder="1" applyAlignment="1">
      <alignment horizontal="center" vertical="center"/>
    </xf>
    <xf numFmtId="0" fontId="69" fillId="0" borderId="16" xfId="2" applyFont="1" applyBorder="1" applyAlignment="1">
      <alignment horizontal="center" vertical="center"/>
    </xf>
    <xf numFmtId="0" fontId="71" fillId="0" borderId="0" xfId="2" applyFont="1" applyAlignment="1">
      <alignment horizontal="center" vertical="center"/>
    </xf>
    <xf numFmtId="0" fontId="74" fillId="38" borderId="33" xfId="2" applyFont="1" applyFill="1" applyBorder="1" applyAlignment="1">
      <alignment horizontal="center" vertical="center"/>
    </xf>
    <xf numFmtId="0" fontId="74" fillId="38" borderId="10" xfId="2" applyFont="1" applyFill="1" applyBorder="1" applyAlignment="1">
      <alignment horizontal="center" vertical="center"/>
    </xf>
    <xf numFmtId="0" fontId="74" fillId="37" borderId="28" xfId="2" applyFont="1" applyFill="1" applyBorder="1" applyAlignment="1">
      <alignment horizontal="center" vertical="center"/>
    </xf>
    <xf numFmtId="0" fontId="74" fillId="37" borderId="29" xfId="2" applyFont="1" applyFill="1" applyBorder="1" applyAlignment="1">
      <alignment horizontal="center" vertical="center"/>
    </xf>
    <xf numFmtId="0" fontId="74" fillId="37" borderId="34" xfId="2" applyFont="1" applyFill="1" applyBorder="1" applyAlignment="1">
      <alignment horizontal="center" vertical="center"/>
    </xf>
    <xf numFmtId="0" fontId="74" fillId="37" borderId="35" xfId="2" applyFont="1" applyFill="1" applyBorder="1" applyAlignment="1">
      <alignment horizontal="center" vertical="center"/>
    </xf>
    <xf numFmtId="0" fontId="66" fillId="0" borderId="24" xfId="240" applyNumberFormat="1" applyFont="1" applyBorder="1" applyAlignment="1">
      <alignment horizontal="left" vertical="center" wrapText="1"/>
    </xf>
    <xf numFmtId="0" fontId="66" fillId="0" borderId="12" xfId="240" applyNumberFormat="1" applyFont="1" applyBorder="1" applyAlignment="1">
      <alignment horizontal="left" vertical="center" wrapText="1"/>
    </xf>
    <xf numFmtId="0" fontId="66" fillId="0" borderId="16" xfId="240" applyNumberFormat="1" applyFont="1" applyBorder="1" applyAlignment="1">
      <alignment horizontal="left" vertical="center" wrapText="1"/>
    </xf>
    <xf numFmtId="0" fontId="66" fillId="0" borderId="24" xfId="240" applyNumberFormat="1" applyFont="1" applyBorder="1" applyAlignment="1">
      <alignment horizontal="center" vertical="center" wrapText="1"/>
    </xf>
    <xf numFmtId="0" fontId="66" fillId="0" borderId="16" xfId="240" applyNumberFormat="1" applyFont="1" applyBorder="1" applyAlignment="1">
      <alignment horizontal="center" vertical="center" wrapText="1"/>
    </xf>
    <xf numFmtId="0" fontId="66" fillId="0" borderId="10" xfId="2" applyFont="1" applyBorder="1" applyAlignment="1">
      <alignment horizontal="right" vertical="center"/>
    </xf>
    <xf numFmtId="41" fontId="67" fillId="0" borderId="10" xfId="240" applyFont="1" applyBorder="1" applyAlignment="1">
      <alignment horizontal="center" vertical="center"/>
    </xf>
    <xf numFmtId="41" fontId="67" fillId="0" borderId="10" xfId="240" applyNumberFormat="1" applyFont="1" applyBorder="1" applyAlignment="1">
      <alignment horizontal="center" vertical="center"/>
    </xf>
    <xf numFmtId="31" fontId="67" fillId="0" borderId="17" xfId="2" applyNumberFormat="1" applyFont="1" applyBorder="1" applyAlignment="1">
      <alignment horizontal="center" vertical="center"/>
    </xf>
    <xf numFmtId="31" fontId="67" fillId="0" borderId="18" xfId="2" applyNumberFormat="1" applyFont="1" applyBorder="1" applyAlignment="1">
      <alignment horizontal="center" vertical="center"/>
    </xf>
    <xf numFmtId="31" fontId="67" fillId="0" borderId="19" xfId="2" applyNumberFormat="1" applyFont="1" applyBorder="1" applyAlignment="1">
      <alignment horizontal="center" vertical="center"/>
    </xf>
    <xf numFmtId="31" fontId="67" fillId="0" borderId="20" xfId="2" applyNumberFormat="1" applyFont="1" applyBorder="1" applyAlignment="1">
      <alignment horizontal="center" vertical="center"/>
    </xf>
    <xf numFmtId="31" fontId="67" fillId="0" borderId="21" xfId="2" applyNumberFormat="1" applyFont="1" applyBorder="1" applyAlignment="1">
      <alignment horizontal="center" vertical="center"/>
    </xf>
    <xf numFmtId="31" fontId="67" fillId="0" borderId="22" xfId="2" applyNumberFormat="1" applyFont="1" applyBorder="1" applyAlignment="1">
      <alignment horizontal="center" vertical="center"/>
    </xf>
    <xf numFmtId="0" fontId="66" fillId="0" borderId="10" xfId="2" applyFont="1" applyBorder="1" applyAlignment="1">
      <alignment horizontal="center" vertical="center" textRotation="255"/>
    </xf>
    <xf numFmtId="0" fontId="66" fillId="0" borderId="17" xfId="240" applyNumberFormat="1" applyFont="1" applyBorder="1" applyAlignment="1">
      <alignment horizontal="center" vertical="center" wrapText="1"/>
    </xf>
    <xf numFmtId="0" fontId="66" fillId="0" borderId="19" xfId="240" applyNumberFormat="1" applyFont="1" applyBorder="1" applyAlignment="1">
      <alignment horizontal="center" vertical="center" wrapText="1"/>
    </xf>
    <xf numFmtId="0" fontId="66" fillId="0" borderId="17" xfId="240" applyNumberFormat="1" applyFont="1" applyBorder="1" applyAlignment="1">
      <alignment horizontal="center" vertical="center"/>
    </xf>
    <xf numFmtId="0" fontId="66" fillId="0" borderId="19" xfId="240" applyNumberFormat="1" applyFont="1" applyBorder="1" applyAlignment="1">
      <alignment horizontal="center" vertical="center"/>
    </xf>
    <xf numFmtId="0" fontId="66" fillId="0" borderId="24" xfId="2" applyFont="1" applyBorder="1" applyAlignment="1">
      <alignment horizontal="center" vertical="center"/>
    </xf>
    <xf numFmtId="0" fontId="66" fillId="0" borderId="12" xfId="2" applyFont="1" applyBorder="1" applyAlignment="1">
      <alignment horizontal="center" vertical="center"/>
    </xf>
    <xf numFmtId="0" fontId="66" fillId="0" borderId="16" xfId="2" applyFont="1" applyBorder="1" applyAlignment="1">
      <alignment horizontal="center" vertical="center"/>
    </xf>
    <xf numFmtId="177" fontId="66" fillId="0" borderId="24" xfId="240" applyNumberFormat="1" applyFont="1" applyBorder="1" applyAlignment="1">
      <alignment horizontal="center" vertical="center"/>
    </xf>
    <xf numFmtId="41" fontId="66" fillId="0" borderId="12" xfId="240" applyNumberFormat="1" applyFont="1" applyBorder="1" applyAlignment="1">
      <alignment horizontal="center" vertical="center"/>
    </xf>
    <xf numFmtId="177" fontId="66" fillId="0" borderId="16" xfId="240" applyNumberFormat="1" applyFont="1" applyBorder="1" applyAlignment="1">
      <alignment horizontal="center" vertical="center"/>
    </xf>
    <xf numFmtId="0" fontId="66" fillId="0" borderId="24" xfId="240" applyNumberFormat="1" applyFont="1" applyBorder="1" applyAlignment="1">
      <alignment horizontal="center" vertical="center"/>
    </xf>
    <xf numFmtId="0" fontId="66" fillId="0" borderId="16" xfId="240" applyNumberFormat="1" applyFont="1" applyBorder="1" applyAlignment="1">
      <alignment horizontal="center" vertical="center"/>
    </xf>
    <xf numFmtId="0" fontId="67" fillId="38" borderId="10" xfId="2" applyFont="1" applyFill="1" applyBorder="1" applyAlignment="1">
      <alignment horizontal="center" vertical="center"/>
    </xf>
    <xf numFmtId="0" fontId="83" fillId="33" borderId="24" xfId="442" applyFont="1" applyFill="1" applyBorder="1" applyAlignment="1">
      <alignment horizontal="center" vertical="center"/>
    </xf>
    <xf numFmtId="0" fontId="83" fillId="33" borderId="12" xfId="442" applyFont="1" applyFill="1" applyBorder="1" applyAlignment="1">
      <alignment horizontal="center" vertical="center"/>
    </xf>
    <xf numFmtId="0" fontId="83" fillId="33" borderId="16" xfId="442" applyFont="1" applyFill="1" applyBorder="1" applyAlignment="1">
      <alignment horizontal="center" vertical="center"/>
    </xf>
    <xf numFmtId="176" fontId="80" fillId="33" borderId="39" xfId="0" applyNumberFormat="1" applyFont="1" applyFill="1" applyBorder="1" applyAlignment="1">
      <alignment horizontal="center" vertical="center"/>
    </xf>
    <xf numFmtId="0" fontId="84" fillId="0" borderId="10" xfId="442" applyFont="1" applyFill="1" applyBorder="1" applyAlignment="1">
      <alignment horizontal="center" vertical="center"/>
    </xf>
    <xf numFmtId="0" fontId="52" fillId="0" borderId="10" xfId="442" applyFont="1" applyFill="1" applyBorder="1" applyAlignment="1">
      <alignment horizontal="center" vertical="center"/>
    </xf>
    <xf numFmtId="0" fontId="10" fillId="0" borderId="10" xfId="0" applyFont="1" applyFill="1" applyBorder="1" applyAlignment="1">
      <alignment horizontal="left" vertical="center"/>
    </xf>
    <xf numFmtId="41" fontId="52" fillId="0" borderId="10" xfId="1" applyFont="1" applyFill="1" applyBorder="1">
      <alignment vertical="center"/>
    </xf>
    <xf numFmtId="0" fontId="84" fillId="0" borderId="23" xfId="442" applyFont="1" applyFill="1" applyBorder="1" applyAlignment="1">
      <alignment horizontal="center" vertical="center"/>
    </xf>
    <xf numFmtId="0" fontId="52" fillId="0" borderId="23" xfId="442" applyFont="1" applyFill="1" applyBorder="1" applyAlignment="1">
      <alignment horizontal="center" vertical="center"/>
    </xf>
    <xf numFmtId="0" fontId="10" fillId="0" borderId="23" xfId="0" applyFont="1" applyFill="1" applyBorder="1" applyAlignment="1">
      <alignment horizontal="left" vertical="center"/>
    </xf>
    <xf numFmtId="41" fontId="52" fillId="0" borderId="23" xfId="1" applyFont="1" applyFill="1" applyBorder="1">
      <alignment vertical="center"/>
    </xf>
    <xf numFmtId="0" fontId="84" fillId="0" borderId="40" xfId="442" applyFont="1" applyFill="1" applyBorder="1" applyAlignment="1">
      <alignment horizontal="center" vertical="center"/>
    </xf>
    <xf numFmtId="0" fontId="52" fillId="0" borderId="41" xfId="442" applyFont="1" applyFill="1" applyBorder="1" applyAlignment="1">
      <alignment horizontal="center" vertical="center"/>
    </xf>
    <xf numFmtId="0" fontId="10" fillId="0" borderId="41" xfId="0" applyFont="1" applyFill="1" applyBorder="1" applyAlignment="1">
      <alignment horizontal="left" vertical="center"/>
    </xf>
    <xf numFmtId="41" fontId="52" fillId="0" borderId="41" xfId="1" applyFont="1" applyFill="1" applyBorder="1">
      <alignment vertical="center"/>
    </xf>
    <xf numFmtId="41" fontId="52" fillId="0" borderId="42" xfId="1" applyFont="1" applyFill="1" applyBorder="1">
      <alignment vertical="center"/>
    </xf>
    <xf numFmtId="0" fontId="84" fillId="0" borderId="43" xfId="442" applyFont="1" applyFill="1" applyBorder="1" applyAlignment="1">
      <alignment horizontal="center" vertical="center"/>
    </xf>
    <xf numFmtId="41" fontId="52" fillId="0" borderId="44" xfId="1" applyFont="1" applyFill="1" applyBorder="1">
      <alignment vertical="center"/>
    </xf>
    <xf numFmtId="0" fontId="84" fillId="0" borderId="45" xfId="442" applyFont="1" applyFill="1" applyBorder="1" applyAlignment="1">
      <alignment horizontal="center" vertical="center"/>
    </xf>
    <xf numFmtId="0" fontId="52" fillId="0" borderId="46" xfId="442" applyFont="1" applyFill="1" applyBorder="1" applyAlignment="1">
      <alignment horizontal="center" vertical="center"/>
    </xf>
    <xf numFmtId="0" fontId="10" fillId="0" borderId="46" xfId="0" applyFont="1" applyFill="1" applyBorder="1" applyAlignment="1">
      <alignment horizontal="left" vertical="center"/>
    </xf>
    <xf numFmtId="41" fontId="52" fillId="0" borderId="46" xfId="1" applyFont="1" applyFill="1" applyBorder="1">
      <alignment vertical="center"/>
    </xf>
    <xf numFmtId="41" fontId="52" fillId="0" borderId="47" xfId="1" applyFont="1" applyFill="1" applyBorder="1">
      <alignment vertical="center"/>
    </xf>
    <xf numFmtId="0" fontId="36" fillId="0" borderId="10" xfId="0" applyFont="1" applyFill="1" applyBorder="1" applyAlignment="1">
      <alignment horizontal="center" vertical="center"/>
    </xf>
    <xf numFmtId="49" fontId="81" fillId="0" borderId="10" xfId="0" applyNumberFormat="1" applyFont="1" applyFill="1" applyBorder="1" applyAlignment="1">
      <alignment horizontal="center" vertical="center"/>
    </xf>
    <xf numFmtId="0" fontId="81" fillId="0" borderId="10" xfId="2" applyFont="1" applyFill="1" applyBorder="1" applyAlignment="1">
      <alignment horizontal="center" vertical="center"/>
    </xf>
    <xf numFmtId="176" fontId="81" fillId="0" borderId="10" xfId="0" applyNumberFormat="1" applyFont="1" applyFill="1" applyBorder="1" applyAlignment="1">
      <alignment horizontal="center" vertical="center"/>
    </xf>
    <xf numFmtId="41" fontId="81" fillId="0" borderId="10" xfId="0" applyNumberFormat="1" applyFont="1" applyFill="1" applyBorder="1" applyAlignment="1">
      <alignment horizontal="center" vertical="center"/>
    </xf>
    <xf numFmtId="41" fontId="36" fillId="0" borderId="10" xfId="0" applyNumberFormat="1" applyFont="1" applyFill="1" applyBorder="1" applyAlignment="1">
      <alignment horizontal="center" vertical="center"/>
    </xf>
    <xf numFmtId="0" fontId="36" fillId="0" borderId="10" xfId="0" applyNumberFormat="1" applyFont="1" applyFill="1" applyBorder="1" applyAlignment="1">
      <alignment horizontal="center" vertical="center"/>
    </xf>
    <xf numFmtId="0" fontId="36" fillId="0" borderId="23" xfId="0" applyFont="1" applyFill="1" applyBorder="1" applyAlignment="1">
      <alignment horizontal="center" vertical="center"/>
    </xf>
    <xf numFmtId="49" fontId="81" fillId="0" borderId="23" xfId="0" applyNumberFormat="1" applyFont="1" applyFill="1" applyBorder="1" applyAlignment="1">
      <alignment horizontal="center" vertical="center"/>
    </xf>
    <xf numFmtId="0" fontId="81" fillId="0" borderId="23" xfId="2" applyFont="1" applyFill="1" applyBorder="1" applyAlignment="1">
      <alignment horizontal="center" vertical="center"/>
    </xf>
    <xf numFmtId="176" fontId="81" fillId="0" borderId="23" xfId="0" applyNumberFormat="1" applyFont="1" applyFill="1" applyBorder="1" applyAlignment="1">
      <alignment horizontal="center" vertical="center"/>
    </xf>
    <xf numFmtId="41" fontId="81" fillId="0" borderId="23" xfId="0" applyNumberFormat="1" applyFont="1" applyFill="1" applyBorder="1" applyAlignment="1">
      <alignment horizontal="center" vertical="center"/>
    </xf>
    <xf numFmtId="41" fontId="36" fillId="0" borderId="23" xfId="0" applyNumberFormat="1" applyFont="1" applyFill="1" applyBorder="1" applyAlignment="1">
      <alignment horizontal="center" vertical="center"/>
    </xf>
    <xf numFmtId="0" fontId="36" fillId="0" borderId="23" xfId="0" applyNumberFormat="1" applyFont="1" applyFill="1" applyBorder="1" applyAlignment="1">
      <alignment horizontal="center" vertical="center"/>
    </xf>
    <xf numFmtId="0" fontId="36" fillId="0" borderId="40" xfId="0" applyFont="1" applyFill="1" applyBorder="1" applyAlignment="1">
      <alignment horizontal="center" vertical="center"/>
    </xf>
    <xf numFmtId="0" fontId="36" fillId="0" borderId="41" xfId="0" applyFont="1" applyFill="1" applyBorder="1" applyAlignment="1">
      <alignment horizontal="center" vertical="center"/>
    </xf>
    <xf numFmtId="49" fontId="81" fillId="0" borderId="41" xfId="0" applyNumberFormat="1" applyFont="1" applyFill="1" applyBorder="1" applyAlignment="1">
      <alignment horizontal="center" vertical="center"/>
    </xf>
    <xf numFmtId="0" fontId="81" fillId="0" borderId="41" xfId="2" applyFont="1" applyFill="1" applyBorder="1" applyAlignment="1">
      <alignment horizontal="center" vertical="center"/>
    </xf>
    <xf numFmtId="176" fontId="81" fillId="0" borderId="41" xfId="0" applyNumberFormat="1" applyFont="1" applyFill="1" applyBorder="1" applyAlignment="1">
      <alignment horizontal="center" vertical="center"/>
    </xf>
    <xf numFmtId="41" fontId="81" fillId="0" borderId="41" xfId="0" applyNumberFormat="1" applyFont="1" applyFill="1" applyBorder="1" applyAlignment="1">
      <alignment horizontal="center" vertical="center"/>
    </xf>
    <xf numFmtId="41" fontId="36" fillId="0" borderId="41" xfId="0" applyNumberFormat="1" applyFont="1" applyFill="1" applyBorder="1" applyAlignment="1">
      <alignment horizontal="center" vertical="center"/>
    </xf>
    <xf numFmtId="0" fontId="36" fillId="0" borderId="41" xfId="0" applyNumberFormat="1" applyFont="1" applyFill="1" applyBorder="1" applyAlignment="1">
      <alignment horizontal="center" vertical="center"/>
    </xf>
    <xf numFmtId="14" fontId="4" fillId="0" borderId="41" xfId="0" applyNumberFormat="1" applyFont="1" applyFill="1" applyBorder="1" applyAlignment="1">
      <alignment horizontal="center" vertical="center"/>
    </xf>
    <xf numFmtId="0" fontId="36" fillId="0" borderId="43" xfId="0" applyFont="1" applyFill="1" applyBorder="1" applyAlignment="1">
      <alignment horizontal="center" vertical="center"/>
    </xf>
    <xf numFmtId="0" fontId="36" fillId="0" borderId="45" xfId="0" applyFont="1" applyFill="1" applyBorder="1" applyAlignment="1">
      <alignment horizontal="center" vertical="center"/>
    </xf>
    <xf numFmtId="0" fontId="36" fillId="0" borderId="46" xfId="0" applyFont="1" applyFill="1" applyBorder="1" applyAlignment="1">
      <alignment horizontal="center" vertical="center"/>
    </xf>
    <xf numFmtId="49" fontId="81" fillId="0" borderId="46" xfId="0" applyNumberFormat="1" applyFont="1" applyFill="1" applyBorder="1" applyAlignment="1">
      <alignment horizontal="center" vertical="center"/>
    </xf>
    <xf numFmtId="0" fontId="81" fillId="0" borderId="46" xfId="2" applyFont="1" applyFill="1" applyBorder="1" applyAlignment="1">
      <alignment horizontal="center" vertical="center"/>
    </xf>
    <xf numFmtId="176" fontId="81" fillId="0" borderId="46" xfId="0" applyNumberFormat="1" applyFont="1" applyFill="1" applyBorder="1" applyAlignment="1">
      <alignment horizontal="center" vertical="center"/>
    </xf>
    <xf numFmtId="41" fontId="81" fillId="0" borderId="46" xfId="0" applyNumberFormat="1" applyFont="1" applyFill="1" applyBorder="1" applyAlignment="1">
      <alignment horizontal="center" vertical="center"/>
    </xf>
    <xf numFmtId="41" fontId="36" fillId="0" borderId="46" xfId="0" applyNumberFormat="1" applyFont="1" applyFill="1" applyBorder="1" applyAlignment="1">
      <alignment horizontal="center" vertical="center"/>
    </xf>
    <xf numFmtId="0" fontId="36" fillId="0" borderId="46" xfId="0" applyNumberFormat="1" applyFont="1" applyFill="1" applyBorder="1" applyAlignment="1">
      <alignment horizontal="center" vertical="center"/>
    </xf>
    <xf numFmtId="14" fontId="4" fillId="0" borderId="46" xfId="0" applyNumberFormat="1" applyFont="1" applyFill="1" applyBorder="1" applyAlignment="1">
      <alignment horizontal="center" vertical="center"/>
    </xf>
  </cellXfs>
  <cellStyles count="450">
    <cellStyle name="??&amp;O?&amp;H?_x0008__x000f__x0007_?_x0007__x0001__x0001_" xfId="3"/>
    <cellStyle name="??&amp;O?&amp;H?_x0008_??_x0007__x0001__x0001_" xfId="4"/>
    <cellStyle name="??_kc-elec system check list" xfId="5"/>
    <cellStyle name="?W?_laroux" xfId="6"/>
    <cellStyle name="_200406인터넷주문" xfId="7"/>
    <cellStyle name="_200406인터넷주문_200406인터넷주문" xfId="8"/>
    <cellStyle name="_200406인터넷주문_200406인터넷주문_Book1" xfId="9"/>
    <cellStyle name="_200406인터넷주문_200406인터넷주문_Book1_1" xfId="10"/>
    <cellStyle name="_200406인터넷주문_200406인터넷주문_Book1_1_REX DEBIT 2006" xfId="11"/>
    <cellStyle name="_200406인터넷주문_200406인터넷주문_Book1_1_REX DEBIT 2006_REX DEBIT 2006" xfId="12"/>
    <cellStyle name="_200406인터넷주문_200406인터넷주문_Book1_1_REX DEBIT 2006_REXDEBIT2006" xfId="13"/>
    <cellStyle name="_200406인터넷주문_200406인터넷주문_Book1_REX DEBIT 2006" xfId="14"/>
    <cellStyle name="_200406인터넷주문_200406인터넷주문_Book1_REX DEBIT 2006_REX DEBIT 2006" xfId="15"/>
    <cellStyle name="_200406인터넷주문_200406인터넷주문_Book1_REX DEBIT 2006_REXDEBIT2006" xfId="16"/>
    <cellStyle name="_200406인터넷주문_200406인터넷주문_REX DEBIT 2006" xfId="17"/>
    <cellStyle name="_200406인터넷주문_200406인터넷주문_REX DEBIT 2006_REX DEBIT 2006" xfId="18"/>
    <cellStyle name="_200406인터넷주문_200406인터넷주문_REX DEBIT 2006_REXDEBIT2006" xfId="19"/>
    <cellStyle name="_200406인터넷주문_Book1" xfId="20"/>
    <cellStyle name="_200406인터넷주문_Book1_1" xfId="21"/>
    <cellStyle name="_200406인터넷주문_Book1_1_REX DEBIT 2006" xfId="22"/>
    <cellStyle name="_200406인터넷주문_Book1_1_REX DEBIT 2006_REX DEBIT 2006" xfId="23"/>
    <cellStyle name="_200406인터넷주문_Book1_1_REX DEBIT 2006_REXDEBIT2006" xfId="24"/>
    <cellStyle name="_200406인터넷주문_Book1_REX DEBIT 2006" xfId="25"/>
    <cellStyle name="_200406인터넷주문_Book1_REX DEBIT 2006_REX DEBIT 2006" xfId="26"/>
    <cellStyle name="_200406인터넷주문_Book1_REX DEBIT 2006_REXDEBIT2006" xfId="27"/>
    <cellStyle name="_200406인터넷주문_REX DEBIT 2006" xfId="28"/>
    <cellStyle name="_200406인터넷주문_REX DEBIT 2006_REX DEBIT 2006" xfId="29"/>
    <cellStyle name="_200406인터넷주문_REX DEBIT 2006_REXDEBIT2006" xfId="30"/>
    <cellStyle name="_200406현대택배" xfId="31"/>
    <cellStyle name="_200406현대택배_200406현대택배" xfId="32"/>
    <cellStyle name="_200406현대택배_200406현대택배_Book1" xfId="33"/>
    <cellStyle name="_200406현대택배_200406현대택배_Book1_1" xfId="34"/>
    <cellStyle name="_200406현대택배_200406현대택배_Book1_1_REX DEBIT 2006" xfId="35"/>
    <cellStyle name="_200406현대택배_200406현대택배_Book1_1_REX DEBIT 2006_REX DEBIT 2006" xfId="36"/>
    <cellStyle name="_200406현대택배_200406현대택배_Book1_1_REX DEBIT 2006_REXDEBIT2006" xfId="37"/>
    <cellStyle name="_200406현대택배_200406현대택배_Book1_REX DEBIT 2006" xfId="38"/>
    <cellStyle name="_200406현대택배_200406현대택배_Book1_REX DEBIT 2006_REX DEBIT 2006" xfId="39"/>
    <cellStyle name="_200406현대택배_200406현대택배_Book1_REX DEBIT 2006_REXDEBIT2006" xfId="40"/>
    <cellStyle name="_200406현대택배_200406현대택배_REX DEBIT 2006" xfId="41"/>
    <cellStyle name="_200406현대택배_200406현대택배_REX DEBIT 2006_REX DEBIT 2006" xfId="42"/>
    <cellStyle name="_200406현대택배_200406현대택배_REX DEBIT 2006_REXDEBIT2006" xfId="43"/>
    <cellStyle name="_200406현대택배_Book1" xfId="44"/>
    <cellStyle name="_200406현대택배_Book1_1" xfId="45"/>
    <cellStyle name="_200406현대택배_Book1_1_REX DEBIT 2006" xfId="46"/>
    <cellStyle name="_200406현대택배_Book1_1_REX DEBIT 2006_REX DEBIT 2006" xfId="47"/>
    <cellStyle name="_200406현대택배_Book1_1_REX DEBIT 2006_REXDEBIT2006" xfId="48"/>
    <cellStyle name="_200406현대택배_Book1_REX DEBIT 2006" xfId="49"/>
    <cellStyle name="_200406현대택배_Book1_REX DEBIT 2006_REX DEBIT 2006" xfId="50"/>
    <cellStyle name="_200406현대택배_Book1_REX DEBIT 2006_REXDEBIT2006" xfId="51"/>
    <cellStyle name="_200406현대택배_REX DEBIT 2006" xfId="52"/>
    <cellStyle name="_200406현대택배_REX DEBIT 2006_REX DEBIT 2006" xfId="53"/>
    <cellStyle name="_200406현대택배_REX DEBIT 2006_REXDEBIT2006" xfId="54"/>
    <cellStyle name="_9월" xfId="55"/>
    <cellStyle name="_Book1" xfId="56"/>
    <cellStyle name="_Book1_1" xfId="57"/>
    <cellStyle name="_Book1_1_Book1" xfId="58"/>
    <cellStyle name="_Book1_1_Book1_1" xfId="59"/>
    <cellStyle name="_Book1_1_Book1_1_REX DEBIT 2006" xfId="60"/>
    <cellStyle name="_Book1_1_Book1_1_REX DEBIT 2006_REX DEBIT 2006" xfId="61"/>
    <cellStyle name="_Book1_1_Book1_1_REX DEBIT 2006_REXDEBIT2006" xfId="62"/>
    <cellStyle name="_Book1_1_Book1_REX DEBIT 2006" xfId="63"/>
    <cellStyle name="_Book1_1_Book1_REX DEBIT 2006_REX DEBIT 2006" xfId="64"/>
    <cellStyle name="_Book1_1_Book1_REX DEBIT 2006_REXDEBIT2006" xfId="65"/>
    <cellStyle name="_Book1_1_REX DEBIT 2006" xfId="66"/>
    <cellStyle name="_Book1_1_REX DEBIT 2006_REX DEBIT 2006" xfId="67"/>
    <cellStyle name="_Book1_1_REX DEBIT 2006_REXDEBIT2006" xfId="68"/>
    <cellStyle name="_Book1_9월" xfId="69"/>
    <cellStyle name="_Book1_9월_Book1" xfId="70"/>
    <cellStyle name="_Book1_9월_Book1_1" xfId="71"/>
    <cellStyle name="_Book1_9월_Book1_1_REX DEBIT 2006" xfId="72"/>
    <cellStyle name="_Book1_9월_Book1_1_REX DEBIT 2006_REX DEBIT 2006" xfId="73"/>
    <cellStyle name="_Book1_9월_Book1_1_REX DEBIT 2006_REXDEBIT2006" xfId="74"/>
    <cellStyle name="_Book1_9월_Book1_REX DEBIT 2006" xfId="75"/>
    <cellStyle name="_Book1_9월_Book1_REX DEBIT 2006_REX DEBIT 2006" xfId="76"/>
    <cellStyle name="_Book1_9월_Book1_REX DEBIT 2006_REXDEBIT2006" xfId="77"/>
    <cellStyle name="_Book1_9월_REX DEBIT 2006" xfId="78"/>
    <cellStyle name="_Book1_9월_REX DEBIT 2006_REX DEBIT 2006" xfId="79"/>
    <cellStyle name="_Book1_9월_REX DEBIT 2006_REXDEBIT2006" xfId="80"/>
    <cellStyle name="_Sheet1" xfId="81"/>
    <cellStyle name="’E‰Y [0.00]_laroux" xfId="82"/>
    <cellStyle name="’E‰Y_laroux" xfId="83"/>
    <cellStyle name="¤@?e_TEST-1 " xfId="84"/>
    <cellStyle name="¹éºÐÀ²_±âÅ¸" xfId="85"/>
    <cellStyle name="20% - 강조색1 2" xfId="86"/>
    <cellStyle name="20% - 강조색1 3" xfId="87"/>
    <cellStyle name="20% - 강조색2 2" xfId="88"/>
    <cellStyle name="20% - 강조색2 3" xfId="89"/>
    <cellStyle name="20% - 강조색3 2" xfId="90"/>
    <cellStyle name="20% - 강조색3 3" xfId="91"/>
    <cellStyle name="20% - 강조색4 2" xfId="92"/>
    <cellStyle name="20% - 강조색4 3" xfId="93"/>
    <cellStyle name="20% - 강조색5 2" xfId="94"/>
    <cellStyle name="20% - 강조색5 3" xfId="95"/>
    <cellStyle name="20% - 강조색6 2" xfId="96"/>
    <cellStyle name="20% - 강조색6 3" xfId="97"/>
    <cellStyle name="40% - 강조색1 2" xfId="98"/>
    <cellStyle name="40% - 강조색1 3" xfId="99"/>
    <cellStyle name="40% - 강조색2 2" xfId="100"/>
    <cellStyle name="40% - 강조색2 3" xfId="101"/>
    <cellStyle name="40% - 강조색3 2" xfId="102"/>
    <cellStyle name="40% - 강조색3 3" xfId="103"/>
    <cellStyle name="40% - 강조색4 2" xfId="104"/>
    <cellStyle name="40% - 강조색4 3" xfId="105"/>
    <cellStyle name="40% - 강조색5 2" xfId="106"/>
    <cellStyle name="40% - 강조색5 3" xfId="107"/>
    <cellStyle name="40% - 강조색6 2" xfId="108"/>
    <cellStyle name="40% - 강조색6 3" xfId="109"/>
    <cellStyle name="60% - 강조색1 2" xfId="110"/>
    <cellStyle name="60% - 강조색1 3" xfId="111"/>
    <cellStyle name="60% - 강조색2 2" xfId="112"/>
    <cellStyle name="60% - 강조색2 3" xfId="113"/>
    <cellStyle name="60% - 강조색3 2" xfId="114"/>
    <cellStyle name="60% - 강조색3 3" xfId="115"/>
    <cellStyle name="60% - 강조색4 2" xfId="116"/>
    <cellStyle name="60% - 강조색4 3" xfId="117"/>
    <cellStyle name="60% - 강조색5 2" xfId="118"/>
    <cellStyle name="60% - 강조색5 3" xfId="119"/>
    <cellStyle name="60% - 강조색6 2" xfId="120"/>
    <cellStyle name="60% - 강조색6 3" xfId="121"/>
    <cellStyle name="A¨­￠￢￠O [0]_¡Æ¡§¡ic¨￢￠￢¡Æi¨u¡ⓒ" xfId="122"/>
    <cellStyle name="A¨­￠￢￠O_¡Æ¡§¡ic¨￢￠￢¡Æi¨u¡ⓒ" xfId="123"/>
    <cellStyle name="ÅëÈ­ [0]_¸ð´ÏÅÍ¹æ¹ý°³¼±" xfId="124"/>
    <cellStyle name="AeE­ [0]_INQUIRY ¿μ¾÷AßAø " xfId="125"/>
    <cellStyle name="ÅëÈ­_¸ð´ÏÅÍ¹æ¹ý°³¼±" xfId="126"/>
    <cellStyle name="AeE­_INQUIRY ¿μ¾÷AßAø " xfId="127"/>
    <cellStyle name="AeE¡ⓒ [0]_¡Æ¡§¡ic¨￢￠￢¡Æi¨u¡ⓒ" xfId="128"/>
    <cellStyle name="AeE¡ⓒ_¡Æ¡§¡ic¨￢￠￢¡Æi¨u¡ⓒ" xfId="129"/>
    <cellStyle name="ALIGNMENT" xfId="130"/>
    <cellStyle name="ÄÞ¸¶ [0]_¸ð´ÏÅÍ¹æ¹ý°³¼±" xfId="131"/>
    <cellStyle name="AÞ¸¶ [0]_INQUIRY ¿?¾÷AßAø " xfId="132"/>
    <cellStyle name="ÄÞ¸¶ [0]_INQUIRY ¿µ¾÷ÃßÁø " xfId="133"/>
    <cellStyle name="AÞ¸¶ [0]_INQUIRY ¿μ¾÷AßAø " xfId="134"/>
    <cellStyle name="AÞ¸¶_INQUIRY ¿?¾÷AßAø " xfId="135"/>
    <cellStyle name="ÄÞ¸¶_INQUIRY ¿µ¾÷ÃßÁø " xfId="136"/>
    <cellStyle name="AÞ¸¶_INQUIRY ¿μ¾÷AßAø " xfId="137"/>
    <cellStyle name="_x0001_b" xfId="138"/>
    <cellStyle name="C?AØ_¿?¾÷CoE² " xfId="139"/>
    <cellStyle name="Ç¥ÁØ_¿µ¾÷ÇöÈ² " xfId="140"/>
    <cellStyle name="C￥AØ_¿μ¾÷CoE² " xfId="141"/>
    <cellStyle name="Ç¥ÁØ_»ç¾÷ºÎº° ÃÑ°è " xfId="142"/>
    <cellStyle name="C￥AØ_≫c¾÷ºIº° AN°e " xfId="143"/>
    <cellStyle name="Ç¥ÁØ_0N-HANDLING " xfId="144"/>
    <cellStyle name="C￥AØ_5-1±¤°i " xfId="145"/>
    <cellStyle name="Ç¥ÁØ_5-1±¤°í " xfId="146"/>
    <cellStyle name="C￥AØ_Ay°eC￥(2¿u) " xfId="147"/>
    <cellStyle name="Ç¥ÁØ_Áý°èÇ¥(2¿ù) " xfId="148"/>
    <cellStyle name="C￥AØ_Book2" xfId="149"/>
    <cellStyle name="Ç¥ÁØ_Sheet1_¿µ¾÷ÇöÈ² " xfId="150"/>
    <cellStyle name="C￥AØ_Sheet1_¿μ¾÷CoE² " xfId="151"/>
    <cellStyle name="Comma [0]_ SG&amp;A Bridge " xfId="152"/>
    <cellStyle name="Comma_ SG&amp;A Bridge " xfId="153"/>
    <cellStyle name="Comma0" xfId="154"/>
    <cellStyle name="Currency [0]_ SG&amp;A Bridge " xfId="155"/>
    <cellStyle name="Currency_ SG&amp;A Bridge " xfId="156"/>
    <cellStyle name="Currency0" xfId="157"/>
    <cellStyle name="Date" xfId="158"/>
    <cellStyle name="Fixed" xfId="159"/>
    <cellStyle name="Followed Hyperlink" xfId="160"/>
    <cellStyle name="Grey" xfId="161"/>
    <cellStyle name="Header1" xfId="162"/>
    <cellStyle name="Header1 2" xfId="163"/>
    <cellStyle name="Header2" xfId="164"/>
    <cellStyle name="Header2 2" xfId="165"/>
    <cellStyle name="Header2 3" xfId="166"/>
    <cellStyle name="Heading 1" xfId="167"/>
    <cellStyle name="Heading 2" xfId="168"/>
    <cellStyle name="Heading1" xfId="169"/>
    <cellStyle name="Heading2" xfId="170"/>
    <cellStyle name="Hyperlink" xfId="171"/>
    <cellStyle name="Hyperlink seguido" xfId="172"/>
    <cellStyle name="Input [yellow]" xfId="173"/>
    <cellStyle name="Input [yellow] 2" xfId="174"/>
    <cellStyle name="Input [yellow] 3" xfId="175"/>
    <cellStyle name="Moeda [0]_aola" xfId="176"/>
    <cellStyle name="Moeda_aola" xfId="177"/>
    <cellStyle name="Normal" xfId="178"/>
    <cellStyle name="Normal - Style1" xfId="179"/>
    <cellStyle name="Normal 2" xfId="180"/>
    <cellStyle name="Normal 2 2" xfId="181"/>
    <cellStyle name="Normal 4" xfId="182"/>
    <cellStyle name="Normal 4 2" xfId="183"/>
    <cellStyle name="Normal_ SG&amp;A Bridge " xfId="184"/>
    <cellStyle name="Percent [2]" xfId="185"/>
    <cellStyle name="Percent_laroux" xfId="186"/>
    <cellStyle name="PSChar" xfId="187"/>
    <cellStyle name="PSDate" xfId="188"/>
    <cellStyle name="PSDec" xfId="189"/>
    <cellStyle name="PSHeading" xfId="190"/>
    <cellStyle name="PSInt" xfId="191"/>
    <cellStyle name="PSSpacer" xfId="192"/>
    <cellStyle name="Separador de milhares [0]_Person" xfId="193"/>
    <cellStyle name="Separador de milhares_Person" xfId="194"/>
    <cellStyle name="Total" xfId="195"/>
    <cellStyle name="강조색1 2" xfId="196"/>
    <cellStyle name="강조색1 3" xfId="197"/>
    <cellStyle name="강조색2 2" xfId="198"/>
    <cellStyle name="강조색2 3" xfId="199"/>
    <cellStyle name="강조색3 2" xfId="200"/>
    <cellStyle name="강조색3 3" xfId="201"/>
    <cellStyle name="강조색4 2" xfId="202"/>
    <cellStyle name="강조색4 3" xfId="203"/>
    <cellStyle name="강조색5 2" xfId="204"/>
    <cellStyle name="강조색5 3" xfId="205"/>
    <cellStyle name="강조색6 2" xfId="206"/>
    <cellStyle name="강조색6 3" xfId="207"/>
    <cellStyle name="경고문 2" xfId="208"/>
    <cellStyle name="경고문 3" xfId="209"/>
    <cellStyle name="경고문 4" xfId="210"/>
    <cellStyle name="경고문 5" xfId="211"/>
    <cellStyle name="계산 2" xfId="212"/>
    <cellStyle name="계산 3" xfId="213"/>
    <cellStyle name="나쁨 2" xfId="214"/>
    <cellStyle name="나쁨 3" xfId="215"/>
    <cellStyle name="뒤에 오는 하이퍼링크_030100-홈쇼핑교육자료(김광승)" xfId="216"/>
    <cellStyle name="똿뗦먛귟 [0.00]_NT Server " xfId="217"/>
    <cellStyle name="똿뗦먛귟_NT Server " xfId="218"/>
    <cellStyle name="메모 2" xfId="219"/>
    <cellStyle name="메모 2 2" xfId="220"/>
    <cellStyle name="메모 2 2 2" xfId="221"/>
    <cellStyle name="메모 3" xfId="222"/>
    <cellStyle name="메모 4" xfId="223"/>
    <cellStyle name="믅됞 [0.00]_NT Server " xfId="224"/>
    <cellStyle name="믅됞_NT Server " xfId="225"/>
    <cellStyle name="백분율 2" xfId="226"/>
    <cellStyle name="백분율 2 2" xfId="227"/>
    <cellStyle name="백분율 3" xfId="228"/>
    <cellStyle name="백분율 3 2" xfId="229"/>
    <cellStyle name="보통 2" xfId="230"/>
    <cellStyle name="보통 3" xfId="231"/>
    <cellStyle name="뷭?_빟랹둴봃섟 " xfId="232"/>
    <cellStyle name="常规 2" xfId="233"/>
    <cellStyle name="설명 텍스트 2" xfId="234"/>
    <cellStyle name="설명 텍스트 3" xfId="235"/>
    <cellStyle name="셀 확인 2" xfId="236"/>
    <cellStyle name="셀 확인 3" xfId="237"/>
    <cellStyle name="쉼표 [0]" xfId="1" builtinId="6"/>
    <cellStyle name="쉼표 [0] 11" xfId="238"/>
    <cellStyle name="쉼표 [0] 16" xfId="448"/>
    <cellStyle name="쉼표 [0] 2" xfId="239"/>
    <cellStyle name="쉼표 [0] 2 2" xfId="240"/>
    <cellStyle name="쉼표 [0] 2 2 2" xfId="241"/>
    <cellStyle name="쉼표 [0] 2 2 2 2" xfId="242"/>
    <cellStyle name="쉼표 [0] 2 2 2 2 2" xfId="243"/>
    <cellStyle name="쉼표 [0] 2 2 2 2 2 2" xfId="244"/>
    <cellStyle name="쉼표 [0] 2 2 2 2 2 3" xfId="245"/>
    <cellStyle name="쉼표 [0] 2 2 2 2 2 4" xfId="246"/>
    <cellStyle name="쉼표 [0] 2 2 2 2 3" xfId="247"/>
    <cellStyle name="쉼표 [0] 2 2 2 2 4" xfId="248"/>
    <cellStyle name="쉼표 [0] 2 2 2 3" xfId="249"/>
    <cellStyle name="쉼표 [0] 2 2 2 4" xfId="250"/>
    <cellStyle name="쉼표 [0] 2 2 2 5" xfId="251"/>
    <cellStyle name="쉼표 [0] 2 2 2 6" xfId="252"/>
    <cellStyle name="쉼표 [0] 2 2 3" xfId="253"/>
    <cellStyle name="쉼표 [0] 2 2 3 2" xfId="254"/>
    <cellStyle name="쉼표 [0] 2 2 3 2 2" xfId="255"/>
    <cellStyle name="쉼표 [0] 2 2 3 2 3" xfId="256"/>
    <cellStyle name="쉼표 [0] 2 2 3 2 4" xfId="257"/>
    <cellStyle name="쉼표 [0] 2 2 3 3" xfId="258"/>
    <cellStyle name="쉼표 [0] 2 2 3 4" xfId="259"/>
    <cellStyle name="쉼표 [0] 2 2 4" xfId="260"/>
    <cellStyle name="쉼표 [0] 2 2 5" xfId="261"/>
    <cellStyle name="쉼표 [0] 2 2 6" xfId="262"/>
    <cellStyle name="쉼표 [0] 2 2 7" xfId="263"/>
    <cellStyle name="쉼표 [0] 2 3" xfId="264"/>
    <cellStyle name="쉼표 [0] 2 4" xfId="265"/>
    <cellStyle name="쉼표 [0] 2 4 2" xfId="266"/>
    <cellStyle name="쉼표 [0] 2 5" xfId="267"/>
    <cellStyle name="쉼표 [0] 2 5 2" xfId="268"/>
    <cellStyle name="쉼표 [0] 2 5 2 2" xfId="269"/>
    <cellStyle name="쉼표 [0] 2 5 2 3" xfId="270"/>
    <cellStyle name="쉼표 [0] 2 5 2 4" xfId="271"/>
    <cellStyle name="쉼표 [0] 2 5 3" xfId="272"/>
    <cellStyle name="쉼표 [0] 2 5 4" xfId="273"/>
    <cellStyle name="쉼표 [0] 2 6" xfId="274"/>
    <cellStyle name="쉼표 [0] 2 7" xfId="275"/>
    <cellStyle name="쉼표 [0] 2 8" xfId="276"/>
    <cellStyle name="쉼표 [0] 2 9" xfId="277"/>
    <cellStyle name="쉼표 [0] 3" xfId="278"/>
    <cellStyle name="쉼표 [0] 3 2" xfId="279"/>
    <cellStyle name="쉼표 [0] 4" xfId="280"/>
    <cellStyle name="쉼표 [0] 5" xfId="281"/>
    <cellStyle name="쉼표 [0] 5 2" xfId="282"/>
    <cellStyle name="쉼표 [0] 6" xfId="283"/>
    <cellStyle name="쉼표 [0] 7" xfId="284"/>
    <cellStyle name="쉼표 [0] 8" xfId="285"/>
    <cellStyle name="쉼표 [0] 8 2" xfId="441"/>
    <cellStyle name="쉼표 [0] 8 3" xfId="435"/>
    <cellStyle name="스타일 1" xfId="286"/>
    <cellStyle name="스타일 1 2" xfId="287"/>
    <cellStyle name="스타일 1 3" xfId="288"/>
    <cellStyle name="연결된 셀 2" xfId="289"/>
    <cellStyle name="연결된 셀 3" xfId="290"/>
    <cellStyle name="연속" xfId="291"/>
    <cellStyle name="요약 2" xfId="292"/>
    <cellStyle name="요약 3" xfId="293"/>
    <cellStyle name="입력 2" xfId="294"/>
    <cellStyle name="입력 3" xfId="295"/>
    <cellStyle name="제목 1 2" xfId="296"/>
    <cellStyle name="제목 1 3" xfId="297"/>
    <cellStyle name="제목 2 2" xfId="298"/>
    <cellStyle name="제목 2 3" xfId="299"/>
    <cellStyle name="제목 3 2" xfId="300"/>
    <cellStyle name="제목 3 3" xfId="301"/>
    <cellStyle name="제목 4 2" xfId="302"/>
    <cellStyle name="제목 4 3" xfId="303"/>
    <cellStyle name="제목 5" xfId="304"/>
    <cellStyle name="제목 6" xfId="305"/>
    <cellStyle name="좋음 2" xfId="306"/>
    <cellStyle name="좋음 3" xfId="307"/>
    <cellStyle name="출력 2" xfId="308"/>
    <cellStyle name="출력 3" xfId="309"/>
    <cellStyle name="콤마 [0]_  RANGE " xfId="310"/>
    <cellStyle name="콤마_  RANGE " xfId="311"/>
    <cellStyle name="통화 [0] 2" xfId="312"/>
    <cellStyle name="표준" xfId="0" builtinId="0"/>
    <cellStyle name="표준 10" xfId="313"/>
    <cellStyle name="표준 10 2" xfId="314"/>
    <cellStyle name="표준 11" xfId="315"/>
    <cellStyle name="표준 11 2" xfId="316"/>
    <cellStyle name="표준 12" xfId="317"/>
    <cellStyle name="표준 13" xfId="318"/>
    <cellStyle name="표준 14" xfId="319"/>
    <cellStyle name="표준 14 2" xfId="320"/>
    <cellStyle name="표준 14 2 2" xfId="321"/>
    <cellStyle name="표준 14 2 3" xfId="322"/>
    <cellStyle name="표준 15" xfId="323"/>
    <cellStyle name="표준 15 2" xfId="324"/>
    <cellStyle name="표준 16" xfId="325"/>
    <cellStyle name="표준 16 2" xfId="326"/>
    <cellStyle name="표준 17" xfId="327"/>
    <cellStyle name="표준 17 2" xfId="328"/>
    <cellStyle name="표준 17 3" xfId="329"/>
    <cellStyle name="표준 18" xfId="330"/>
    <cellStyle name="표준 19" xfId="331"/>
    <cellStyle name="표준 19 2" xfId="332"/>
    <cellStyle name="표준 2" xfId="333"/>
    <cellStyle name="표준 2 10" xfId="334"/>
    <cellStyle name="표준 2 11" xfId="335"/>
    <cellStyle name="표준 2 12" xfId="336"/>
    <cellStyle name="표준 2 13" xfId="337"/>
    <cellStyle name="표준 2 14" xfId="338"/>
    <cellStyle name="표준 2 2" xfId="339"/>
    <cellStyle name="표준 2 2 10" xfId="340"/>
    <cellStyle name="표준 2 2 2" xfId="341"/>
    <cellStyle name="표준 2 2 2 2" xfId="2"/>
    <cellStyle name="표준 2 2 2 3" xfId="342"/>
    <cellStyle name="표준 2 2 2 4" xfId="343"/>
    <cellStyle name="표준 2 2 2 5" xfId="344"/>
    <cellStyle name="표준 2 2 2 5 2" xfId="345"/>
    <cellStyle name="표준 2 2 2 5 2 2" xfId="346"/>
    <cellStyle name="표준 2 2 2 5 2 3" xfId="347"/>
    <cellStyle name="표준 2 2 2 5 2 4" xfId="348"/>
    <cellStyle name="표준 2 2 2 5 3" xfId="349"/>
    <cellStyle name="표준 2 2 2 5 4" xfId="350"/>
    <cellStyle name="표준 2 2 2 6" xfId="351"/>
    <cellStyle name="표준 2 2 2 7" xfId="352"/>
    <cellStyle name="표준 2 2 2 8" xfId="353"/>
    <cellStyle name="표준 2 2 2 9" xfId="354"/>
    <cellStyle name="표준 2 2 3" xfId="355"/>
    <cellStyle name="표준 2 2 4" xfId="356"/>
    <cellStyle name="표준 2 2 5" xfId="357"/>
    <cellStyle name="표준 2 2 6" xfId="358"/>
    <cellStyle name="표준 2 2 6 2" xfId="359"/>
    <cellStyle name="표준 2 2 6 2 2" xfId="360"/>
    <cellStyle name="표준 2 2 6 2 3" xfId="361"/>
    <cellStyle name="표준 2 2 6 2 4" xfId="362"/>
    <cellStyle name="표준 2 2 6 3" xfId="363"/>
    <cellStyle name="표준 2 2 6 4" xfId="364"/>
    <cellStyle name="표준 2 2 7" xfId="365"/>
    <cellStyle name="표준 2 2 8" xfId="366"/>
    <cellStyle name="표준 2 2 9" xfId="367"/>
    <cellStyle name="표준 2 3" xfId="368"/>
    <cellStyle name="표준 2 4" xfId="369"/>
    <cellStyle name="표준 2 5" xfId="370"/>
    <cellStyle name="표준 2 6" xfId="371"/>
    <cellStyle name="표준 2 7" xfId="372"/>
    <cellStyle name="표준 2 8" xfId="373"/>
    <cellStyle name="표준 2 8 2" xfId="374"/>
    <cellStyle name="표준 2 8 2 2" xfId="375"/>
    <cellStyle name="표준 2 8 2 3" xfId="376"/>
    <cellStyle name="표준 2 8 2 4" xfId="377"/>
    <cellStyle name="표준 2 8 3" xfId="378"/>
    <cellStyle name="표준 2 8 4" xfId="379"/>
    <cellStyle name="표준 2 9" xfId="380"/>
    <cellStyle name="표준 20" xfId="381"/>
    <cellStyle name="표준 20 2" xfId="382"/>
    <cellStyle name="표준 20 2 2" xfId="442"/>
    <cellStyle name="표준 20 2 3" xfId="436"/>
    <cellStyle name="표준 20 3" xfId="383"/>
    <cellStyle name="표준 20 4" xfId="384"/>
    <cellStyle name="표준 20 5" xfId="385"/>
    <cellStyle name="표준 20 6" xfId="386"/>
    <cellStyle name="표준 21" xfId="387"/>
    <cellStyle name="표준 21 2" xfId="388"/>
    <cellStyle name="표준 21 3" xfId="389"/>
    <cellStyle name="표준 21 4" xfId="390"/>
    <cellStyle name="표준 22" xfId="391"/>
    <cellStyle name="표준 23" xfId="392"/>
    <cellStyle name="표준 24" xfId="393"/>
    <cellStyle name="표준 24 2" xfId="394"/>
    <cellStyle name="표준 24 3" xfId="395"/>
    <cellStyle name="표준 24 4" xfId="396"/>
    <cellStyle name="표준 25" xfId="397"/>
    <cellStyle name="표준 25 2" xfId="398"/>
    <cellStyle name="표준 25 3" xfId="399"/>
    <cellStyle name="표준 25 4" xfId="400"/>
    <cellStyle name="표준 26" xfId="401"/>
    <cellStyle name="표준 26 2" xfId="402"/>
    <cellStyle name="표준 26 3" xfId="403"/>
    <cellStyle name="표준 27" xfId="404"/>
    <cellStyle name="표준 27 2" xfId="405"/>
    <cellStyle name="표준 27 3" xfId="406"/>
    <cellStyle name="표준 27 4" xfId="443"/>
    <cellStyle name="표준 27 5" xfId="437"/>
    <cellStyle name="표준 28" xfId="407"/>
    <cellStyle name="표준 28 2" xfId="408"/>
    <cellStyle name="표준 28 2 2" xfId="444"/>
    <cellStyle name="표준 28 2 3" xfId="438"/>
    <cellStyle name="표준 28 3" xfId="409"/>
    <cellStyle name="표준 29" xfId="410"/>
    <cellStyle name="표준 29 2" xfId="411"/>
    <cellStyle name="표준 29 3" xfId="445"/>
    <cellStyle name="표준 29 4" xfId="439"/>
    <cellStyle name="표준 3" xfId="412"/>
    <cellStyle name="표준 3 2" xfId="413"/>
    <cellStyle name="표준 3 3" xfId="414"/>
    <cellStyle name="표준 3 4" xfId="415"/>
    <cellStyle name="표준 3 5" xfId="416"/>
    <cellStyle name="표준 3 5 2" xfId="417"/>
    <cellStyle name="표준 3 6" xfId="418"/>
    <cellStyle name="표준 3 7" xfId="419"/>
    <cellStyle name="표준 30" xfId="420"/>
    <cellStyle name="표준 30 2" xfId="421"/>
    <cellStyle name="표준 30 3" xfId="446"/>
    <cellStyle name="표준 30 4" xfId="440"/>
    <cellStyle name="표준 31" xfId="422"/>
    <cellStyle name="표준 32" xfId="423"/>
    <cellStyle name="표준 36" xfId="449"/>
    <cellStyle name="표준 4" xfId="424"/>
    <cellStyle name="표준 4 2" xfId="425"/>
    <cellStyle name="표준 4 6" xfId="447"/>
    <cellStyle name="표준 5" xfId="426"/>
    <cellStyle name="표준 6" xfId="427"/>
    <cellStyle name="표준 7" xfId="428"/>
    <cellStyle name="표준 8" xfId="429"/>
    <cellStyle name="표준 9" xfId="430"/>
    <cellStyle name="표준_이트너스 10월분(내역서)" xfId="431"/>
    <cellStyle name="하이퍼링크" xfId="434" builtinId="8"/>
    <cellStyle name="하이퍼링크 2" xfId="432"/>
    <cellStyle name="하이퍼링크 3" xfId="433"/>
  </cellStyles>
  <dxfs count="155"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33" formatCode="_-* #,##0_-;\-* #,##0_-;_-* &quot;-&quot;_-;_-@_-"/>
    </dxf>
    <dxf>
      <numFmt numFmtId="33" formatCode="_-* #,##0_-;\-* #,##0_-;_-* &quot;-&quot;_-;_-@_-"/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2" tint="-0.749992370372631"/>
        </patternFill>
      </fill>
    </dxf>
    <dxf>
      <fill>
        <patternFill patternType="solid">
          <bgColor theme="1" tint="4.9989318521683403E-2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/>
        </patternFill>
      </fill>
    </dxf>
    <dxf>
      <border>
        <left/>
        <right/>
        <top/>
        <bottom/>
        <horizontal/>
      </border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00FF"/>
      <color rgb="FFFFFFCC"/>
      <color rgb="FFFF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742950</xdr:colOff>
      <xdr:row>0</xdr:row>
      <xdr:rowOff>28574</xdr:rowOff>
    </xdr:from>
    <xdr:to>
      <xdr:col>6</xdr:col>
      <xdr:colOff>762560</xdr:colOff>
      <xdr:row>1</xdr:row>
      <xdr:rowOff>48649</xdr:rowOff>
    </xdr:to>
    <xdr:pic>
      <xdr:nvPicPr>
        <xdr:cNvPr id="2" name="그림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8950" y="28574"/>
          <a:ext cx="1419225" cy="458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971550</xdr:colOff>
      <xdr:row>131</xdr:row>
      <xdr:rowOff>0</xdr:rowOff>
    </xdr:from>
    <xdr:to>
      <xdr:col>5</xdr:col>
      <xdr:colOff>471486</xdr:colOff>
      <xdr:row>133</xdr:row>
      <xdr:rowOff>200026</xdr:rowOff>
    </xdr:to>
    <xdr:pic>
      <xdr:nvPicPr>
        <xdr:cNvPr id="3" name="Picture 22" descr="stamp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9300" y="13768917"/>
          <a:ext cx="738186" cy="62335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328332</xdr:colOff>
      <xdr:row>0</xdr:row>
      <xdr:rowOff>0</xdr:rowOff>
    </xdr:from>
    <xdr:to>
      <xdr:col>13</xdr:col>
      <xdr:colOff>1243853</xdr:colOff>
      <xdr:row>3</xdr:row>
      <xdr:rowOff>89647</xdr:rowOff>
    </xdr:to>
    <xdr:pic>
      <xdr:nvPicPr>
        <xdr:cNvPr id="2" name="Picture 22" descr="stamp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18717185" y="0"/>
          <a:ext cx="915521" cy="72838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er" refreshedDate="44922.654101388885" createdVersion="6" refreshedVersion="6" minRefreshableVersion="3" recordCount="10244">
  <cacheSource type="worksheet">
    <worksheetSource ref="A1:L10245" sheet="구매내역"/>
  </cacheSource>
  <cacheFields count="12">
    <cacheField name="주문번호구분" numFmtId="0">
      <sharedItems count="406">
        <s v="O221108058778일반상품"/>
        <s v="O221107058747일반상품"/>
        <s v="O221102058583일반상품"/>
        <s v="O221102058574일반상품"/>
        <s v="O221102058570일반상품"/>
        <s v="O221108058778도서"/>
        <s v="O221107058747도서"/>
        <s v="O221102058583도서"/>
        <s v="O221102058574도서"/>
        <s v="O221102058570도서"/>
        <s v="O221022058461일반상품"/>
        <s v="O221021058460일반상품"/>
        <s v="O221021058459일반상품"/>
        <s v="O221021058457일반상품"/>
        <s v="O221021058456일반상품"/>
        <s v="O221021058455일반상품"/>
        <s v="O221021058454일반상품"/>
        <s v="O221021058453일반상품"/>
        <s v="O221021058452일반상품"/>
        <s v="O221021058451일반상품"/>
        <s v="O221021058450일반상품"/>
        <s v="O221021058449일반상품"/>
        <s v="O221021058448일반상품"/>
        <s v="O221021058447일반상품"/>
        <s v="O221021058446일반상품"/>
        <s v="O221021058445일반상품"/>
        <s v="O221021058444일반상품"/>
        <s v="O221021058443일반상품"/>
        <s v="O221021058442일반상품"/>
        <s v="O221021058441일반상품"/>
        <s v="O221021058440일반상품"/>
        <s v="O221021058439일반상품"/>
        <s v="O221021058438일반상품"/>
        <s v="O221021058437일반상품"/>
        <s v="O221021058436일반상품"/>
        <s v="O221021058435일반상품"/>
        <s v="O221021058434일반상품"/>
        <s v="O221021058433일반상품"/>
        <s v="O221021058432일반상품"/>
        <s v="O221021058431일반상품"/>
        <s v="O221021058430일반상품"/>
        <s v="O221020058429일반상품"/>
        <s v="O221020058428일반상품"/>
        <s v="O221020058427일반상품"/>
        <s v="O221020058426일반상품"/>
        <s v="O221020058425일반상품"/>
        <s v="O221020058424일반상품"/>
        <s v="O221020058423일반상품"/>
        <s v="O221020058422일반상품"/>
        <s v="O221020058421일반상품"/>
        <s v="O221020058419일반상품"/>
        <s v="O221020058418일반상품"/>
        <s v="O221020058417일반상품"/>
        <s v="O221020058416일반상품"/>
        <s v="O221020058415일반상품"/>
        <s v="O221020058414일반상품"/>
        <s v="O221020058413일반상품"/>
        <s v="O221020058412일반상품"/>
        <s v="O221019058411일반상품"/>
        <s v="O221019058410일반상품"/>
        <s v="O221019058409일반상품"/>
        <s v="O221019058407일반상품"/>
        <s v="O221019058406일반상품"/>
        <s v="O221019058405일반상품"/>
        <s v="O221019058404일반상품"/>
        <s v="O221019058403일반상품"/>
        <s v="O221019058402일반상품"/>
        <s v="O221019058401일반상품"/>
        <s v="O221019058400일반상품"/>
        <s v="O221019058399일반상품"/>
        <s v="O221019058398일반상품"/>
        <s v="O221019058397일반상품"/>
        <s v="O221019058396일반상품"/>
        <s v="O221019058393일반상품"/>
        <s v="O221019058392일반상품"/>
        <s v="O221019058391일반상품"/>
        <s v="O221019058390일반상품"/>
        <s v="O221019058389일반상품"/>
        <s v="O221019058388일반상품"/>
        <s v="O221019058387일반상품"/>
        <s v="O221018058386일반상품"/>
        <s v="O221018058385일반상품"/>
        <s v="O221018058384일반상품"/>
        <s v="O221018058383일반상품"/>
        <s v="O221018058382일반상품"/>
        <s v="O221018058381일반상품"/>
        <s v="O221018058380일반상품"/>
        <s v="O221018058379일반상품"/>
        <s v="O221018058378일반상품"/>
        <s v="O221018058377일반상품"/>
        <s v="O221018058375일반상품"/>
        <s v="O221018058374일반상품"/>
        <s v="O221018058373일반상품"/>
        <s v="O221018058372일반상품"/>
        <s v="O221018058371일반상품"/>
        <s v="O221018058370일반상품"/>
        <s v="O221018058369일반상품"/>
        <s v="O221018058368일반상품"/>
        <s v="O221018058367일반상품"/>
        <s v="O221018058366일반상품"/>
        <s v="O221017058365일반상품"/>
        <s v="O221017058364일반상품"/>
        <s v="O221017058363일반상품"/>
        <s v="O221017058362일반상품"/>
        <s v="O221017058361일반상품"/>
        <s v="O221017058360일반상품"/>
        <s v="O221017058359일반상품"/>
        <s v="O221017058358일반상품"/>
        <s v="O221017058357일반상품"/>
        <s v="O221017058356일반상품"/>
        <s v="O221017058355일반상품"/>
        <s v="O221017058354일반상품"/>
        <s v="O221017058351일반상품"/>
        <s v="O221017058350일반상품"/>
        <s v="O221017058349일반상품"/>
        <s v="O221017058348일반상품"/>
        <s v="O221017058347일반상품"/>
        <s v="O221017058346일반상품"/>
        <s v="O221017058345일반상품"/>
        <s v="O221017058344일반상품"/>
        <s v="O221017058343일반상품"/>
        <s v="O221017058342일반상품"/>
        <s v="O221017058341일반상품"/>
        <s v="O221016058340일반상품"/>
        <s v="O221016058339일반상품"/>
        <s v="O221016058337일반상품"/>
        <s v="O221016058336일반상품"/>
        <s v="O221016058335일반상품"/>
        <s v="O221016058334일반상품"/>
        <s v="O221016058333일반상품"/>
        <s v="O221016058332일반상품"/>
        <s v="O221016058331일반상품"/>
        <s v="O221016058330일반상품"/>
        <s v="O221016058329일반상품"/>
        <s v="O221016058328일반상품"/>
        <s v="O221016058327일반상품"/>
        <s v="O221016058326일반상품"/>
        <s v="O221016058325일반상품"/>
        <s v="O221016058324일반상품"/>
        <s v="O221016058323일반상품"/>
        <s v="O221016058322일반상품"/>
        <s v="O221016058321일반상품"/>
        <s v="O221015058319일반상품"/>
        <s v="O221015058318일반상품"/>
        <s v="O221015058316일반상품"/>
        <s v="O221015058315일반상품"/>
        <s v="O221015058314일반상품"/>
        <s v="O221015058313일반상품"/>
        <s v="O221015058312일반상품"/>
        <s v="O221015058311일반상품"/>
        <s v="O221015058310일반상품"/>
        <s v="O221015058309일반상품"/>
        <s v="O221015058308일반상품"/>
        <s v="O221015058307일반상품"/>
        <s v="O221015058306일반상품"/>
        <s v="O221015058305일반상품"/>
        <s v="O221015058304일반상품"/>
        <s v="O221014058302일반상품"/>
        <s v="O221014058301일반상품"/>
        <s v="O221014058300일반상품"/>
        <s v="O221014058299일반상품"/>
        <s v="O221014058298일반상품"/>
        <s v="O221014058297일반상품"/>
        <s v="O221014058296일반상품"/>
        <s v="O221014058295일반상품"/>
        <s v="O221014058294일반상품"/>
        <s v="O221014058293일반상품"/>
        <s v="O221014058292일반상품"/>
        <s v="O221014058291일반상품"/>
        <s v="O221025058466일반상품"/>
        <s v="O221024058465일반상품"/>
        <s v="O221024058464일반상품"/>
        <s v="O221024058463일반상품"/>
        <s v="O221024058462일반상품"/>
        <s v="O221027058473일반상품"/>
        <s v="O221026058471일반상품"/>
        <s v="O221025058470일반상품"/>
        <s v="O221025058469일반상품"/>
        <s v="O221025058467일반상품"/>
        <s v="O221027058476일반상품"/>
        <s v="O221027058475일반상품"/>
        <s v="O221027058474일반상품"/>
        <s v="O221022058461도서"/>
        <s v="O221021058460도서"/>
        <s v="O221021058458도서"/>
        <s v="O221021058457도서"/>
        <s v="O221021058454도서"/>
        <s v="O221021058450도서"/>
        <s v="O221021058449도서"/>
        <s v="O221021058448도서"/>
        <s v="O221021058445도서"/>
        <s v="O221021058441도서"/>
        <s v="O221021058440도서"/>
        <s v="O221021058438도서"/>
        <s v="O221021058437도서"/>
        <s v="O221021058431도서"/>
        <s v="O221020058428도서"/>
        <s v="O221020058427도서"/>
        <s v="O221020058423도서"/>
        <s v="O221020058417도서"/>
        <s v="O221020058414도서"/>
        <s v="O221019058411도서"/>
        <s v="O221019058409도서"/>
        <s v="O221019058407도서"/>
        <s v="O221019058406도서"/>
        <s v="O221019058404도서"/>
        <s v="O221019058401도서"/>
        <s v="O221019058399도서"/>
        <s v="O221019058395도서"/>
        <s v="O221019058390도서"/>
        <s v="O221018058385도서"/>
        <s v="O221018058383도서"/>
        <s v="O221018058381도서"/>
        <s v="O221018058379도서"/>
        <s v="O221018058373도서"/>
        <s v="O221018058371도서"/>
        <s v="O221018058369도서"/>
        <s v="O221018058368도서"/>
        <s v="O221018058367도서"/>
        <s v="O221017058363도서"/>
        <s v="O221017058357도서"/>
        <s v="O221017058356도서"/>
        <s v="O221017058346도서"/>
        <s v="O221017058343도서"/>
        <s v="O221016058340도서"/>
        <s v="O221016058339도서"/>
        <s v="O221016058332도서"/>
        <s v="O221016058327도서"/>
        <s v="O221015058318도서"/>
        <s v="O221015058315도서"/>
        <s v="O221015058310도서"/>
        <s v="O221015058309도서"/>
        <s v="O221015058305도서"/>
        <s v="O221014058296도서"/>
        <s v="O221014058293도서"/>
        <s v="O221014058292도서"/>
        <s v="O221024058465도서"/>
        <s v="O221027058473도서"/>
        <s v="O221025058470도서"/>
        <s v="O221025058469도서"/>
        <s v="O221027058476도서"/>
        <s v="O221027058475도서"/>
        <s v="O221108058781일반상품"/>
        <s v="O221108058780일반상품"/>
        <s v="O221108058776일반상품"/>
        <s v="O221108058774일반상품"/>
        <s v="O221108058772일반상품"/>
        <s v="O221108058771일반상품"/>
        <s v="O221108058769일반상품"/>
        <s v="O221108058767일반상품"/>
        <s v="O221108058766일반상품"/>
        <s v="O221108058764일반상품"/>
        <s v="O221108058762일반상품"/>
        <s v="O221108058761일반상품"/>
        <s v="O221108058760일반상품"/>
        <s v="O221108058758일반상품"/>
        <s v="O221108058757일반상품"/>
        <s v="O221107058755일반상품"/>
        <s v="O221107058752일반상품"/>
        <s v="O221107058751일반상품"/>
        <s v="O221107058750일반상품"/>
        <s v="O221107058748일반상품"/>
        <s v="O221107058744일반상품"/>
        <s v="O221107058743일반상품"/>
        <s v="O221107058741일반상품"/>
        <s v="O221107058740일반상품"/>
        <s v="O221107058739일반상품"/>
        <s v="O221107058738일반상품"/>
        <s v="O221107058737일반상품"/>
        <s v="O221107058732일반상품"/>
        <s v="O221107058730일반상품"/>
        <s v="O221107058729일반상품"/>
        <s v="O221107058728일반상품"/>
        <s v="O221107058727일반상품"/>
        <s v="O221106058726일반상품"/>
        <s v="O221106058725일반상품"/>
        <s v="O221106058724일반상품"/>
        <s v="O221106058720일반상품"/>
        <s v="O221106058716일반상품"/>
        <s v="O221106058714일반상품"/>
        <s v="O221106058711일반상품"/>
        <s v="O221106058710일반상품"/>
        <s v="O221106058707일반상품"/>
        <s v="O221105058697일반상품"/>
        <s v="O221105058696일반상품"/>
        <s v="O221105058694일반상품"/>
        <s v="O221105058691일반상품"/>
        <s v="O221105058689일반상품"/>
        <s v="O221105058687일반상품"/>
        <s v="O221105058686일반상품"/>
        <s v="O221105058683일반상품"/>
        <s v="O221105058678일반상품"/>
        <s v="O221104058671일반상품"/>
        <s v="O221104058669일반상품"/>
        <s v="O221104058666일반상품"/>
        <s v="O221104058665일반상품"/>
        <s v="O221104058661일반상품"/>
        <s v="O221104058659일반상품"/>
        <s v="O221104058658일반상품"/>
        <s v="O221104058657일반상품"/>
        <s v="O221104058654일반상품"/>
        <s v="O221104058650일반상품"/>
        <s v="O221104058649일반상품"/>
        <s v="O221104058648일반상품"/>
        <s v="O221104058646일반상품"/>
        <s v="O221104058640일반상품"/>
        <s v="O221103058630일반상품"/>
        <s v="O221103058626일반상품"/>
        <s v="O221103058625일반상품"/>
        <s v="O221103058624일반상품"/>
        <s v="O221103058617일반상품"/>
        <s v="O221103058614일반상품"/>
        <s v="O221103058612일반상품"/>
        <s v="O221103058611일반상품"/>
        <s v="O221102058592일반상품"/>
        <s v="O221102058586일반상품"/>
        <s v="O221102058585일반상품"/>
        <s v="O221102058584일반상품"/>
        <s v="O221102058582일반상품"/>
        <s v="O221102058575일반상품"/>
        <s v="O221102058567일반상품"/>
        <s v="O221102058566일반상품"/>
        <s v="O221102058565일반상품"/>
        <s v="O221102058564일반상품"/>
        <s v="O221102058563일반상품"/>
        <s v="O221102058561일반상품"/>
        <s v="O221102058559일반상품"/>
        <s v="O221102058556일반상품"/>
        <s v="O221102058555일반상품"/>
        <s v="O221102058554일반상품"/>
        <s v="O221102058552일반상품"/>
        <s v="O221102058551일반상품"/>
        <s v="O221102058550일반상품"/>
        <s v="O221102058547일반상품"/>
        <s v="O221102058546일반상품"/>
        <s v="O221102058544일반상품"/>
        <s v="O221102058542일반상품"/>
        <s v="O221102058539일반상품"/>
        <s v="O221102058538일반상품"/>
        <s v="O221102058537일반상품"/>
        <s v="O221102058536일반상품"/>
        <s v="O221102058535일반상품"/>
        <s v="O221110058790일반상품"/>
        <s v="O221110058789일반상품"/>
        <s v="O221110058788일반상품"/>
        <s v="O221110058787일반상품"/>
        <s v="O221110058786일반상품"/>
        <s v="O221109058785일반상품"/>
        <s v="O221109058784일반상품"/>
        <s v="O221109058783일반상품"/>
        <s v="O221108058777일반상품"/>
        <s v="O221108058773일반상품"/>
        <s v="O221107058753일반상품"/>
        <s v="O221106058721일반상품"/>
        <s v="O221106058717일반상품"/>
        <s v="O221106058708일반상품"/>
        <s v="O221105058685일반상품"/>
        <s v="O221104058673일반상품"/>
        <s v="O221103058620일반상품"/>
        <s v="O221115058791일반상품"/>
        <s v="O221117058792일반상품"/>
        <s v="O221121058793일반상품"/>
        <s v="O221125058814일반상품"/>
        <s v="O221125058813일반상품"/>
        <s v="O221108058781도서"/>
        <s v="O221108058772도서"/>
        <s v="O221108058771도서"/>
        <s v="O221108058768도서"/>
        <s v="O221108058761도서"/>
        <s v="O221108058760도서"/>
        <s v="O221108058758도서"/>
        <s v="O221107058755도서"/>
        <s v="O221107058732도서"/>
        <s v="O221107058730도서"/>
        <s v="O221107058727도서"/>
        <s v="O221106058725도서"/>
        <s v="O221106058711도서"/>
        <s v="O221105058696도서"/>
        <s v="O221105058694도서"/>
        <s v="O221105058691도서"/>
        <s v="O221105058683도서"/>
        <s v="O221105058678도서"/>
        <s v="O221104058671도서"/>
        <s v="O221104058669도서"/>
        <s v="O221104058666도서"/>
        <s v="O221104058659도서"/>
        <s v="O221104058649도서"/>
        <s v="O221104058648도서"/>
        <s v="O221104058646도서"/>
        <s v="O221104058640도서"/>
        <s v="O221103058626도서"/>
        <s v="O221103058617도서"/>
        <s v="O221102058592도서"/>
        <s v="O221102058584도서"/>
        <s v="O221102058582도서"/>
        <s v="O221102058565도서"/>
        <s v="O221102058561도서"/>
        <s v="O221102058556도서"/>
        <s v="O221102058554도서"/>
        <s v="O221102058542도서"/>
        <s v="O221102058539도서"/>
        <s v="O221117058792도서"/>
        <s v="O221125058813도서"/>
        <s v="O220805056724일반상품"/>
        <s v="O220804056600일반상품"/>
        <s v="O220819056996일반상품"/>
      </sharedItems>
    </cacheField>
    <cacheField name="주문번호" numFmtId="0">
      <sharedItems/>
    </cacheField>
    <cacheField name="년도" numFmtId="0">
      <sharedItems/>
    </cacheField>
    <cacheField name="분기(월)" numFmtId="0">
      <sharedItems/>
    </cacheField>
    <cacheField name="회사" numFmtId="0">
      <sharedItems count="20">
        <s v="현대글로벌서비스"/>
        <s v="SK아이이테크놀로지"/>
        <s v="SK온"/>
        <s v="SK지오센트릭"/>
        <s v="SK루브리컨츠"/>
        <s v="SK에너지"/>
        <s v="SK어스온"/>
        <s v="SK트레이딩인터내셔널"/>
        <s v="현대건설기계"/>
        <s v="LX인터내셔널"/>
        <s v="현대중공업"/>
        <s v="SK피유코어"/>
        <s v="삼성전자_인재개발원"/>
        <s v="현대제뉴인"/>
        <s v="KT&amp;G"/>
        <s v="한국조선해양"/>
        <s v="도레이_인도법인"/>
        <s v="SKT"/>
        <s v="SK"/>
        <s v="현대일렉트릭"/>
      </sharedItems>
    </cacheField>
    <cacheField name="국가" numFmtId="0">
      <sharedItems/>
    </cacheField>
    <cacheField name="성명" numFmtId="0">
      <sharedItems/>
    </cacheField>
    <cacheField name="구분" numFmtId="0">
      <sharedItems count="2">
        <s v="일반상품"/>
        <s v="도서"/>
      </sharedItems>
    </cacheField>
    <cacheField name="상품명" numFmtId="0">
      <sharedItems/>
    </cacheField>
    <cacheField name="단가" numFmtId="41">
      <sharedItems containsSemiMixedTypes="0" containsString="0" containsNumber="1" containsInteger="1" minValue="360" maxValue="300000"/>
    </cacheField>
    <cacheField name="수량" numFmtId="41">
      <sharedItems containsSemiMixedTypes="0" containsString="0" containsNumber="1" containsInteger="1" minValue="1" maxValue="44"/>
    </cacheField>
    <cacheField name="공급가" numFmtId="41">
      <sharedItems containsSemiMixedTypes="0" containsString="0" containsNumber="1" containsInteger="1" minValue="360" maxValue="43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user" refreshedDate="44922.654210763889" createdVersion="6" refreshedVersion="6" minRefreshableVersion="3" recordCount="477">
  <cacheSource type="worksheet">
    <worksheetSource ref="A1:T478" sheet="운송비"/>
  </cacheSource>
  <cacheFields count="20">
    <cacheField name="주문번호구분" numFmtId="0">
      <sharedItems count="406">
        <s v="O221102058570일반상품"/>
        <s v="O221102058574일반상품"/>
        <s v="O221102058583일반상품"/>
        <s v="O221107058747일반상품"/>
        <s v="O221108058778일반상품"/>
        <s v="O221102058570도서"/>
        <s v="O221102058574도서"/>
        <s v="O221102058583도서"/>
        <s v="O221107058747도서"/>
        <s v="O221108058778도서"/>
        <s v="O221107058750일반상품"/>
        <s v="O221102058555일반상품"/>
        <s v="O221106058725일반상품"/>
        <s v="O221103058620일반상품"/>
        <s v="O221019058402일반상품"/>
        <s v="O221020058414일반상품"/>
        <s v="O221019058398일반상품"/>
        <s v="O221102058554일반상품"/>
        <s v="O221104058640일반상품"/>
        <s v="O221106058707일반상품"/>
        <s v="O221107058728일반상품"/>
        <s v="O221108058761일반상품"/>
        <s v="O221106058720일반상품"/>
        <s v="O221107058729일반상품"/>
        <s v="O221107058737일반상품"/>
        <s v="O221105058683일반상품"/>
        <s v="O221104058659일반상품"/>
        <s v="O221104058669일반상품"/>
        <s v="O221019058410일반상품"/>
        <s v="O221108058764일반상품"/>
        <s v="O221108058769일반상품"/>
        <s v="O221103058612일반상품"/>
        <s v="O221110058788일반상품"/>
        <s v="O221108058767일반상품"/>
        <s v="O221108058757일반상품"/>
        <s v="O221102058564일반상품"/>
        <s v="O221102058552일반상품"/>
        <s v="O221102058550일반상품"/>
        <s v="O221102058559일반상품"/>
        <s v="O221121058793일반상품"/>
        <s v="O221104058666일반상품"/>
        <s v="O221107058748일반상품"/>
        <s v="O221102058566일반상품"/>
        <s v="O221107058732일반상품"/>
        <s v="O221107058741일반상품"/>
        <s v="O221106058710일반상품"/>
        <s v="O221105058689일반상품"/>
        <s v="O221103058624일반상품"/>
        <s v="O221107058744일반상품"/>
        <s v="O221104058648일반상품"/>
        <s v="O221107058730일반상품"/>
        <s v="O221102058565일반상품"/>
        <s v="O221103058614일반상품"/>
        <s v="O221014058294일반상품"/>
        <s v="O221107058740일반상품"/>
        <s v="O221108058771일반상품"/>
        <s v="O221105058678일반상품"/>
        <s v="O221017058360일반상품"/>
        <s v="O221102058539일반상품"/>
        <s v="O221102058538일반상품"/>
        <s v="O221107058739일반상품"/>
        <s v="O221102058536일반상품"/>
        <s v="O221104058646일반상품"/>
        <s v="O221107058727일반상품"/>
        <s v="O221020058421일반상품"/>
        <s v="O221107058751일반상품"/>
        <s v="O221107058743일반상품"/>
        <s v="O221102058567일반상품"/>
        <s v="O221102058542일반상품"/>
        <s v="O221102058551일반상품"/>
        <s v="O221102058544일반상품"/>
        <s v="O221021058446일반상품"/>
        <s v="O221102058563일반상품"/>
        <s v="O221102058535일반상품"/>
        <s v="O221021058430일반상품"/>
        <s v="O221108058762일반상품"/>
        <s v="O221105058691일반상품"/>
        <s v="O221106058711일반상품"/>
        <s v="O221103058626일반상품"/>
        <s v="O221104058657일반상품"/>
        <s v="O221102058592일반상품"/>
        <s v="O221105058696일반상품"/>
        <s v="O221103058611일반상품"/>
        <s v="O221102058537일반상품"/>
        <s v="O221117058792일반상품"/>
        <s v="O221103058617일반상품"/>
        <s v="O221105058687일반상품"/>
        <s v="O221108058780일반상품"/>
        <s v="O221105058686일반상품"/>
        <s v="O221108058758일반상품"/>
        <s v="O221108058774일반상품"/>
        <s v="O221102058561일반상품"/>
        <s v="O221107058753일반상품"/>
        <s v="O221015058313일반상품"/>
        <s v="O221016058332일반상품"/>
        <s v="O221016058327일반상품"/>
        <s v="O221106058717일반상품"/>
        <s v="O221018058369일반상품"/>
        <s v="O221019058391일반상품"/>
        <s v="O221018058370일반상품"/>
        <s v="O221024058465일반상품"/>
        <s v="O221019058405일반상품"/>
        <s v="O221014058296일반상품"/>
        <s v="O221104058673일반상품"/>
        <s v="O221105058685일반상품"/>
        <s v="O221019058404일반상품"/>
        <s v="O221106058721일반상품"/>
        <s v="O221025058466일반상품"/>
        <s v="O221018058371일반상품"/>
        <s v="O221015058308일반상품"/>
        <s v="O221015058316일반상품"/>
        <s v="O221016058325일반상품"/>
        <s v="O221020058417일반상품"/>
        <s v="O221015058306일반상품"/>
        <s v="O221108058773일반상품"/>
        <s v="O221020058429일반상품"/>
        <s v="O221018058372일반상품"/>
        <s v="O221020058413일반상품"/>
        <s v="O221021058436일반상품"/>
        <s v="O221019058392일반상품"/>
        <s v="O221018058368일반상품"/>
        <s v="O221020058416일반상품"/>
        <s v="O221021058435일반상품"/>
        <s v="O221108058777일반상품"/>
        <s v="O221016058322일반상품"/>
        <s v="O221115058791일반상품"/>
        <s v="O221020058415일반상품"/>
        <s v="O221020058426일반상품"/>
        <s v="O221106058708일반상품"/>
        <s v="O221021058450일반상품"/>
        <s v="O221020058412일반상품"/>
        <s v="O221019058403일반상품"/>
        <s v="O221021058433일반상품"/>
        <s v="O221014058300일반상품"/>
        <s v="O221109058785일반상품"/>
        <s v="O221109058783일반상품"/>
        <s v="O221015058304일반상품"/>
        <s v="O221017058342일반상품"/>
        <s v="O221110058790일반상품"/>
        <s v="O221015058307일반상품"/>
        <s v="O221021058439일반상품"/>
        <s v="O221110058786일반상품"/>
        <s v="O221110058789일반상품"/>
        <s v="O221021058455일반상품"/>
        <s v="O221021058454일반상품"/>
        <s v="O221021058434일반상품"/>
        <s v="O221016058339일반상품"/>
        <s v="O221016058331일반상품"/>
        <s v="O221016058330일반상품"/>
        <s v="O221021058456일반상품"/>
        <s v="O221018058378일반상품"/>
        <s v="O221016058324일반상품"/>
        <s v="O221020058422일반상품"/>
        <s v="O221015058314일반상품"/>
        <s v="O221109058784일반상품"/>
        <s v="O221110058787일반상품"/>
        <s v="O221016058321일반상품"/>
        <s v="O221014058302일반상품"/>
        <s v="O221014058301일반상품"/>
        <s v="O221017058341일반상품"/>
        <s v="O221016058323일반상품"/>
        <s v="O221017058365일반상품"/>
        <s v="O221106058725도서"/>
        <s v="O221104058640도서"/>
        <s v="O221108058761도서"/>
        <s v="O221104058648도서"/>
        <s v="O221107058730도서"/>
        <s v="O221102058565도서"/>
        <s v="O221108058771도서"/>
        <s v="O221105058678도서"/>
        <s v="O221102058539도서"/>
        <s v="O221104058646도서"/>
        <s v="O221107058727도서"/>
        <s v="O221102058542도서"/>
        <s v="O221105058691도서"/>
        <s v="O221106058711도서"/>
        <s v="O221103058626도서"/>
        <s v="O221102058592도서"/>
        <s v="O221105058696도서"/>
        <s v="O221117058792도서"/>
        <s v="O221103058617도서"/>
        <s v="O221108058758도서"/>
        <s v="O221102058561도서"/>
        <s v="O221016058332도서"/>
        <s v="O221016058327도서"/>
        <s v="O221018058369도서"/>
        <s v="O221024058465도서"/>
        <s v="O221014058296도서"/>
        <s v="O221019058404도서"/>
        <s v="O221018058371도서"/>
        <s v="O221020058417도서"/>
        <s v="O221018058368도서"/>
        <s v="O221021058450도서"/>
        <s v="O221021058454도서"/>
        <s v="O221016058339도서"/>
        <s v="O221106058714일반상품"/>
        <s v="O221102058546일반상품"/>
        <s v="O221102058575일반상품"/>
        <s v="O221108058760일반상품"/>
        <s v="O221107058738일반상품"/>
        <s v="O221102058582일반상품"/>
        <s v="O221105058697일반상품"/>
        <s v="O221102058584일반상품"/>
        <s v="O221104058671일반상품"/>
        <s v="O221103058630일반상품"/>
        <s v="O221107058752일반상품"/>
        <s v="O221105058694도서"/>
        <s v="O221108058781도서"/>
        <s v="O221108058760도서"/>
        <s v="O221102058584도서"/>
        <s v="O221102058582도서"/>
        <s v="O221104058671도서"/>
        <s v="O221125058814일반상품"/>
        <s v="O221125058813일반상품"/>
        <s v="O221019058406일반상품"/>
        <s v="O221016058340일반상품"/>
        <s v="O221027058474일반상품"/>
        <s v="O221025058469일반상품"/>
        <s v="O221015058318일반상품"/>
        <s v="O221015058315일반상품"/>
        <s v="O221019058409일반상품"/>
        <s v="O221020058424일반상품"/>
        <s v="O221018058384일반상품"/>
        <s v="O221025058470도서"/>
        <s v="O221027058475도서"/>
        <s v="O221014058292도서"/>
        <s v="O221018058381도서"/>
        <s v="O221018058373도서"/>
        <s v="O221021058449도서"/>
        <s v="O221020058428도서"/>
        <s v="O221022058461도서"/>
        <s v="O221017058363도서"/>
        <s v="O221014058293도서"/>
        <s v="O221017058343도서"/>
        <s v="O221021058431도서"/>
        <s v="O221019058395도서"/>
        <s v="O221017058346도서"/>
        <s v="O221019058399도서"/>
        <s v="O221019058411도서"/>
        <s v="O221017058357도서"/>
        <s v="O221021058457도서"/>
        <s v="O221021058438도서"/>
        <s v="O221018058385도서"/>
        <s v="O221017058356도서"/>
        <s v="O221021058458도서"/>
        <s v="O221015058309도서"/>
        <s v="O221018058379도서"/>
        <s v="O221019058401도서"/>
        <s v="O221019058407도서"/>
        <s v="O221021058441도서"/>
        <s v="O221021058448도서"/>
        <s v="O221021058437도서"/>
        <s v="O221027058473도서"/>
        <s v="O221018058383도서"/>
        <s v="O221021058460도서"/>
        <s v="O221020058423도서"/>
        <s v="O221021058445도서"/>
        <s v="O221018058367도서"/>
        <s v="O221027058476도서"/>
        <s v="O221021058440도서"/>
        <s v="O221019058390도서"/>
        <s v="O221020058427도서"/>
        <s v="O221015058305도서"/>
        <s v="O221015058310도서"/>
        <s v="O221019058406도서"/>
        <s v="O221016058340도서"/>
        <s v="O221025058469도서"/>
        <s v="O221015058318도서"/>
        <s v="O221015058315도서"/>
        <s v="O221019058409도서"/>
        <s v="O221019058387일반상품"/>
        <s v="O221018058366일반상품"/>
        <s v="O221104058654일반상품"/>
        <s v="O221107058755일반상품"/>
        <s v="O221104058649일반상품"/>
        <s v="O221106058716일반상품"/>
        <s v="O221102058586일반상품"/>
        <s v="O221103058625일반상품"/>
        <s v="O221108058772일반상품"/>
        <s v="O221104058665일반상품"/>
        <s v="O221102058556일반상품"/>
        <s v="O221107058755도서"/>
        <s v="O221104058649도서"/>
        <s v="O221108058772도서"/>
        <s v="O221102058556도서"/>
        <s v="O221020058414도서"/>
        <s v="O221108058768도서"/>
        <s v="O221104058666도서"/>
        <s v="O221104058669도서"/>
        <s v="O221104058659도서"/>
        <s v="O221102058554도서"/>
        <s v="O221105058683도서"/>
        <s v="O221107058732도서"/>
        <s v="O221125058813도서"/>
        <s v="O221108058781일반상품"/>
        <s v="O221108058776일반상품"/>
        <s v="O221108058766일반상품"/>
        <s v="O221106058726일반상품"/>
        <s v="O221106058724일반상품"/>
        <s v="O221105058694일반상품"/>
        <s v="O221104058661일반상품"/>
        <s v="O221104058658일반상품"/>
        <s v="O221104058650일반상품"/>
        <s v="O221102058585일반상품"/>
        <s v="O221102058547일반상품"/>
        <s v="O221027058476일반상품"/>
        <s v="O221027058475일반상품"/>
        <s v="O221027058473일반상품"/>
        <s v="O221026058471일반상품"/>
        <s v="O221025058470일반상품"/>
        <s v="O221025058467일반상품"/>
        <s v="O221024058464일반상품"/>
        <s v="O221024058463일반상품"/>
        <s v="O221024058462일반상품"/>
        <s v="O221022058461일반상품"/>
        <s v="O221021058460일반상품"/>
        <s v="O221021058459일반상품"/>
        <s v="O221021058457일반상품"/>
        <s v="O221021058453일반상품"/>
        <s v="O221021058452일반상품"/>
        <s v="O221021058451일반상품"/>
        <s v="O221021058449일반상품"/>
        <s v="O221021058448일반상품"/>
        <s v="O221021058447일반상품"/>
        <s v="O221021058445일반상품"/>
        <s v="O221021058444일반상품"/>
        <s v="O221021058443일반상품"/>
        <s v="O221021058442일반상품"/>
        <s v="O221021058441일반상품"/>
        <s v="O221021058440일반상품"/>
        <s v="O221021058438일반상품"/>
        <s v="O221021058437일반상품"/>
        <s v="O221021058432일반상품"/>
        <s v="O221021058431일반상품"/>
        <s v="O221020058428일반상품"/>
        <s v="O221020058427일반상품"/>
        <s v="O221020058425일반상품"/>
        <s v="O221020058423일반상품"/>
        <s v="O221020058419일반상품"/>
        <s v="O221020058418일반상품"/>
        <s v="O221019058411일반상품"/>
        <s v="O221019058407일반상품"/>
        <s v="O221019058401일반상품"/>
        <s v="O221019058400일반상품"/>
        <s v="O221019058399일반상품"/>
        <s v="O221019058397일반상품"/>
        <s v="O221019058396일반상품"/>
        <s v="O221019058393일반상품"/>
        <s v="O221019058390일반상품"/>
        <s v="O221019058389일반상품"/>
        <s v="O221019058388일반상품"/>
        <s v="O221018058386일반상품"/>
        <s v="O221018058385일반상품"/>
        <s v="O221018058383일반상품"/>
        <s v="O221018058382일반상품"/>
        <s v="O221018058381일반상품"/>
        <s v="O221018058380일반상품"/>
        <s v="O221018058379일반상품"/>
        <s v="O221018058377일반상품"/>
        <s v="O221018058375일반상품"/>
        <s v="O221018058374일반상품"/>
        <s v="O221018058373일반상품"/>
        <s v="O221018058367일반상품"/>
        <s v="O221017058364일반상품"/>
        <s v="O221017058363일반상품"/>
        <s v="O221017058362일반상품"/>
        <s v="O221017058361일반상품"/>
        <s v="O221017058359일반상품"/>
        <s v="O221017058358일반상품"/>
        <s v="O221017058357일반상품"/>
        <s v="O221017058356일반상품"/>
        <s v="O221017058355일반상품"/>
        <s v="O221017058354일반상품"/>
        <s v="O221017058351일반상품"/>
        <s v="O221017058350일반상품"/>
        <s v="O221017058349일반상품"/>
        <s v="O221017058348일반상품"/>
        <s v="O221017058347일반상품"/>
        <s v="O221017058346일반상품"/>
        <s v="O221017058345일반상품"/>
        <s v="O221017058344일반상품"/>
        <s v="O221017058343일반상품"/>
        <s v="O221016058337일반상품"/>
        <s v="O221016058336일반상품"/>
        <s v="O221016058335일반상품"/>
        <s v="O221016058334일반상품"/>
        <s v="O221016058333일반상품"/>
        <s v="O221016058329일반상품"/>
        <s v="O221016058328일반상품"/>
        <s v="O221016058326일반상품"/>
        <s v="O221015058319일반상품"/>
        <s v="O221015058312일반상품"/>
        <s v="O221015058311일반상품"/>
        <s v="O221015058310일반상품"/>
        <s v="O221015058309일반상품"/>
        <s v="O221015058305일반상품"/>
        <s v="O221014058299일반상품"/>
        <s v="O221014058298일반상품"/>
        <s v="O221014058297일반상품"/>
        <s v="O221014058295일반상품"/>
        <s v="O221014058293일반상품"/>
        <s v="O221014058292일반상품"/>
        <s v="O221014058291일반상품"/>
        <s v="O220805056724일반상품"/>
        <s v="O220804056600일반상품"/>
        <s v="O220819056996일반상품"/>
      </sharedItems>
    </cacheField>
    <cacheField name="주문번호" numFmtId="0">
      <sharedItems/>
    </cacheField>
    <cacheField name="회사" numFmtId="0">
      <sharedItems count="20">
        <s v="현대글로벌서비스"/>
        <s v="현대중공업"/>
        <s v="SK에너지"/>
        <s v="SK트레이딩인터내셔널"/>
        <s v="SKT"/>
        <s v="현대건설기계"/>
        <s v="현대제뉴인"/>
        <s v="한국조선해양"/>
        <s v="SK루브리컨츠"/>
        <s v="삼성전자_인재개발원"/>
        <s v="SK피유코어"/>
        <s v="도레이_인도법인"/>
        <s v="LX인터내셔널"/>
        <s v="SK"/>
        <s v="SK온"/>
        <s v="KT&amp;G"/>
        <s v="현대일렉트릭"/>
        <s v="SK어스온"/>
        <s v="SK아이이테크놀로지"/>
        <s v="SK지오센트릭"/>
      </sharedItems>
    </cacheField>
    <cacheField name="분기(월)" numFmtId="49">
      <sharedItems/>
    </cacheField>
    <cacheField name="구분" numFmtId="0">
      <sharedItems count="2">
        <s v="일반상품"/>
        <s v="도서"/>
      </sharedItems>
    </cacheField>
    <cacheField name="구분2" numFmtId="0">
      <sharedItems containsBlank="1"/>
    </cacheField>
    <cacheField name="국가" numFmtId="176">
      <sharedItems/>
    </cacheField>
    <cacheField name="성명" numFmtId="0">
      <sharedItems/>
    </cacheField>
    <cacheField name="무게(g)" numFmtId="41">
      <sharedItems containsSemiMixedTypes="0" containsString="0" containsNumber="1" containsInteger="1" minValue="1000" maxValue="267000"/>
    </cacheField>
    <cacheField name="카톤수량" numFmtId="41">
      <sharedItems containsSemiMixedTypes="0" containsString="0" containsNumber="1" containsInteger="1" minValue="1" maxValue="19"/>
    </cacheField>
    <cacheField name="국가무게" numFmtId="0">
      <sharedItems/>
    </cacheField>
    <cacheField name="운임" numFmtId="41">
      <sharedItems containsSemiMixedTypes="0" containsString="0" containsNumber="1" containsInteger="1" minValue="21500" maxValue="8277500"/>
    </cacheField>
    <cacheField name="유류할증료" numFmtId="41">
      <sharedItems containsSemiMixedTypes="0" containsString="0" containsNumber="1" containsInteger="1" minValue="0" maxValue="280350"/>
    </cacheField>
    <cacheField name="운송비_x000a_(운임+유류할증료)" numFmtId="41">
      <sharedItems containsSemiMixedTypes="0" containsString="0" containsNumber="1" containsInteger="1" minValue="22480" maxValue="8557850"/>
    </cacheField>
    <cacheField name="포장비" numFmtId="41">
      <sharedItems containsSemiMixedTypes="0" containsString="0" containsNumber="1" containsInteger="1" minValue="0" maxValue="120000"/>
    </cacheField>
    <cacheField name="BILLNO" numFmtId="0">
      <sharedItems containsMixedTypes="1" containsNumber="1" containsInteger="1" minValue="2133159" maxValue="4453604595"/>
    </cacheField>
    <cacheField name="발송일" numFmtId="14">
      <sharedItems containsDate="1" containsMixedTypes="1" minDate="2022-11-11T00:00:00" maxDate="2022-12-27T00:00:00"/>
    </cacheField>
    <cacheField name="배달일" numFmtId="14">
      <sharedItems containsSemiMixedTypes="0" containsNonDate="0" containsDate="1" containsString="0" minDate="2022-11-14T00:00:00" maxDate="2023-01-04T00:00:00"/>
    </cacheField>
    <cacheField name="배송루트" numFmtId="14">
      <sharedItems count="3">
        <s v="이트너스특송"/>
        <s v="EMS"/>
        <s v="DHL"/>
      </sharedItems>
    </cacheField>
    <cacheField name="배송업체" numFmtId="14">
      <sharedItems count="7">
        <s v="두라로지스틱스(가)"/>
        <s v="두라로지스틱스"/>
        <s v="코바로지스틱스"/>
        <s v="HJ글로벌로지스틱"/>
        <s v="EMS"/>
        <s v="DHL"/>
        <s v="DNI코리아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user" refreshedDate="44922.654270023151" createdVersion="6" refreshedVersion="6" minRefreshableVersion="3" recordCount="406">
  <cacheSource type="worksheet">
    <worksheetSource ref="B27:O433" sheet="거래명세표"/>
  </cacheSource>
  <cacheFields count="14">
    <cacheField name="구분" numFmtId="0">
      <sharedItems/>
    </cacheField>
    <cacheField name="회사" numFmtId="0">
      <sharedItems containsMixedTypes="1" containsNumber="1" containsInteger="1" minValue="0" maxValue="0" count="21">
        <s v="현대글로벌서비스"/>
        <s v="SK아이이테크놀로지"/>
        <s v="SK온"/>
        <s v="SK지오센트릭"/>
        <s v="SK루브리컨츠"/>
        <s v="SK에너지"/>
        <s v="SK어스온"/>
        <s v="SK트레이딩인터내셔널"/>
        <s v="현대건설기계"/>
        <s v="LX인터내셔널"/>
        <s v="현대중공업"/>
        <s v="SK피유코어"/>
        <s v="삼성전자_인재개발원"/>
        <s v="현대제뉴인"/>
        <s v="KT&amp;G"/>
        <s v="한국조선해양"/>
        <s v="도레이_인도법인"/>
        <s v="SKT"/>
        <s v="SK"/>
        <s v="현대일렉트릭"/>
        <n v="0" u="1"/>
      </sharedItems>
    </cacheField>
    <cacheField name="구분2" numFmtId="0">
      <sharedItems/>
    </cacheField>
    <cacheField name="국가" numFmtId="0">
      <sharedItems/>
    </cacheField>
    <cacheField name="이름" numFmtId="0">
      <sharedItems/>
    </cacheField>
    <cacheField name="물품공급가" numFmtId="41">
      <sharedItems containsSemiMixedTypes="0" containsString="0" containsNumber="1" containsInteger="1" minValue="1500" maxValue="999960"/>
    </cacheField>
    <cacheField name="무게(g)" numFmtId="41">
      <sharedItems containsSemiMixedTypes="0" containsString="0" containsNumber="1" containsInteger="1" minValue="1000" maxValue="267000"/>
    </cacheField>
    <cacheField name="카톤" numFmtId="41">
      <sharedItems containsSemiMixedTypes="0" containsString="0" containsNumber="1" containsInteger="1" minValue="1" maxValue="23"/>
    </cacheField>
    <cacheField name="운송비" numFmtId="41">
      <sharedItems containsSemiMixedTypes="0" containsString="0" containsNumber="1" containsInteger="1" minValue="22480" maxValue="8557850"/>
    </cacheField>
    <cacheField name="포장비" numFmtId="41">
      <sharedItems containsSemiMixedTypes="0" containsString="0" containsNumber="1" containsInteger="1" minValue="0" maxValue="120000"/>
    </cacheField>
    <cacheField name="관세 및 기타" numFmtId="41">
      <sharedItems containsSemiMixedTypes="0" containsString="0" containsNumber="1" containsInteger="1" minValue="0" maxValue="0"/>
    </cacheField>
    <cacheField name="수수료" numFmtId="41">
      <sharedItems containsSemiMixedTypes="0" containsString="0" containsNumber="1" containsInteger="1" minValue="4140" maxValue="933249"/>
    </cacheField>
    <cacheField name="합계" numFmtId="41">
      <sharedItems containsSemiMixedTypes="0" containsString="0" containsNumber="1" containsInteger="1" minValue="45538" maxValue="10265736"/>
    </cacheField>
    <cacheField name="수수요율" numFmtId="9">
      <sharedItems count="3">
        <s v="10%"/>
        <s v="5%"/>
        <e v="#N/A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244">
  <r>
    <x v="0"/>
    <s v="O221108058778"/>
    <s v="2022"/>
    <s v="4분기(12월)"/>
    <x v="0"/>
    <s v="네덜란드"/>
    <s v="정우식"/>
    <x v="0"/>
    <s v="100%국산감자전분400g"/>
    <n v="2800"/>
    <n v="1"/>
    <n v="2800"/>
  </r>
  <r>
    <x v="0"/>
    <s v="O221108058778"/>
    <s v="2022"/>
    <s v="4분기(12월)"/>
    <x v="0"/>
    <s v="네덜란드"/>
    <s v="정우식"/>
    <x v="0"/>
    <s v="The맛있는 김도둑 김밥용김10매"/>
    <n v="1400"/>
    <n v="5"/>
    <n v="7000"/>
  </r>
  <r>
    <x v="0"/>
    <s v="O221108058778"/>
    <s v="2022"/>
    <s v="4분기(12월)"/>
    <x v="0"/>
    <s v="네덜란드"/>
    <s v="정우식"/>
    <x v="0"/>
    <s v="The맛있는광천돌자반70g"/>
    <n v="1780"/>
    <n v="2"/>
    <n v="3560"/>
  </r>
  <r>
    <x v="0"/>
    <s v="O221108058778"/>
    <s v="2022"/>
    <s v="4분기(12월)"/>
    <x v="0"/>
    <s v="네덜란드"/>
    <s v="정우식"/>
    <x v="0"/>
    <s v="건미역줄기 100g"/>
    <n v="7500"/>
    <n v="1"/>
    <n v="7500"/>
  </r>
  <r>
    <x v="0"/>
    <s v="O221108058778"/>
    <s v="2022"/>
    <s v="4분기(12월)"/>
    <x v="0"/>
    <s v="네덜란드"/>
    <s v="정우식"/>
    <x v="0"/>
    <s v="고구마맛 쫀디기150g "/>
    <n v="1000"/>
    <n v="2"/>
    <n v="2000"/>
  </r>
  <r>
    <x v="0"/>
    <s v="O221108058778"/>
    <s v="2022"/>
    <s v="4분기(12월)"/>
    <x v="0"/>
    <s v="네덜란드"/>
    <s v="정우식"/>
    <x v="0"/>
    <s v="고소한뚝딱비빔곤드레80g*5"/>
    <n v="14550"/>
    <n v="1"/>
    <n v="14550"/>
  </r>
  <r>
    <x v="0"/>
    <s v="O221108058778"/>
    <s v="2022"/>
    <s v="4분기(12월)"/>
    <x v="0"/>
    <s v="네덜란드"/>
    <s v="정우식"/>
    <x v="0"/>
    <s v="구수한뚝딱시래기강된장80g*5"/>
    <n v="14550"/>
    <n v="1"/>
    <n v="14550"/>
  </r>
  <r>
    <x v="0"/>
    <s v="O221108058778"/>
    <s v="2022"/>
    <s v="4분기(12월)"/>
    <x v="0"/>
    <s v="네덜란드"/>
    <s v="정우식"/>
    <x v="0"/>
    <s v="구운감자 135g"/>
    <n v="3600"/>
    <n v="1"/>
    <n v="3600"/>
  </r>
  <r>
    <x v="0"/>
    <s v="O221108058778"/>
    <s v="2022"/>
    <s v="4분기(12월)"/>
    <x v="0"/>
    <s v="네덜란드"/>
    <s v="정우식"/>
    <x v="0"/>
    <s v="꽃게랑 오리지널70g"/>
    <n v="1073"/>
    <n v="5"/>
    <n v="5365"/>
  </r>
  <r>
    <x v="0"/>
    <s v="O221108058778"/>
    <s v="2022"/>
    <s v="4분기(12월)"/>
    <x v="0"/>
    <s v="네덜란드"/>
    <s v="정우식"/>
    <x v="0"/>
    <s v="농심 바나나킥 75g"/>
    <n v="1460"/>
    <n v="2"/>
    <n v="2920"/>
  </r>
  <r>
    <x v="0"/>
    <s v="O221108058778"/>
    <s v="2022"/>
    <s v="4분기(12월)"/>
    <x v="0"/>
    <s v="네덜란드"/>
    <s v="정우식"/>
    <x v="0"/>
    <s v="농심 양파링84g"/>
    <n v="1240"/>
    <n v="2"/>
    <n v="2480"/>
  </r>
  <r>
    <x v="0"/>
    <s v="O221108058778"/>
    <s v="2022"/>
    <s v="4분기(12월)"/>
    <x v="0"/>
    <s v="네덜란드"/>
    <s v="정우식"/>
    <x v="0"/>
    <s v="농심 육개장사발면86g*6입"/>
    <n v="5000"/>
    <n v="1"/>
    <n v="5000"/>
  </r>
  <r>
    <x v="0"/>
    <s v="O221108058778"/>
    <s v="2022"/>
    <s v="4분기(12월)"/>
    <x v="0"/>
    <s v="네덜란드"/>
    <s v="정우식"/>
    <x v="0"/>
    <s v="농심 포스틱 84g"/>
    <n v="1240"/>
    <n v="2"/>
    <n v="2480"/>
  </r>
  <r>
    <x v="0"/>
    <s v="O221108058778"/>
    <s v="2022"/>
    <s v="4분기(12월)"/>
    <x v="0"/>
    <s v="네덜란드"/>
    <s v="정우식"/>
    <x v="0"/>
    <s v="농심)튀김우동소컵62g*6입"/>
    <n v="5910"/>
    <n v="2"/>
    <n v="11820"/>
  </r>
  <r>
    <x v="0"/>
    <s v="O221108058778"/>
    <s v="2022"/>
    <s v="4분기(12월)"/>
    <x v="0"/>
    <s v="네덜란드"/>
    <s v="정우식"/>
    <x v="0"/>
    <s v="농심짜파게티(멀티5입)"/>
    <n v="5000"/>
    <n v="2"/>
    <n v="10000"/>
  </r>
  <r>
    <x v="0"/>
    <s v="O221108058778"/>
    <s v="2022"/>
    <s v="4분기(12월)"/>
    <x v="0"/>
    <s v="네덜란드"/>
    <s v="정우식"/>
    <x v="0"/>
    <s v="동서 보리차150g"/>
    <n v="1330"/>
    <n v="4"/>
    <n v="5320"/>
  </r>
  <r>
    <x v="0"/>
    <s v="O221108058778"/>
    <s v="2022"/>
    <s v="4분기(12월)"/>
    <x v="0"/>
    <s v="네덜란드"/>
    <s v="정우식"/>
    <x v="0"/>
    <s v="동원 DHA참치100g*5"/>
    <n v="9000"/>
    <n v="2"/>
    <n v="18000"/>
  </r>
  <r>
    <x v="0"/>
    <s v="O221108058778"/>
    <s v="2022"/>
    <s v="4분기(12월)"/>
    <x v="0"/>
    <s v="네덜란드"/>
    <s v="정우식"/>
    <x v="0"/>
    <s v="동원 고추참치100g*10"/>
    <n v="19390"/>
    <n v="1"/>
    <n v="19390"/>
  </r>
  <r>
    <x v="0"/>
    <s v="O221108058778"/>
    <s v="2022"/>
    <s v="4분기(12월)"/>
    <x v="0"/>
    <s v="네덜란드"/>
    <s v="정우식"/>
    <x v="0"/>
    <s v="동원 상상육포 오리지널 50g"/>
    <n v="3900"/>
    <n v="1"/>
    <n v="3900"/>
  </r>
  <r>
    <x v="0"/>
    <s v="O221108058778"/>
    <s v="2022"/>
    <s v="4분기(12월)"/>
    <x v="0"/>
    <s v="네덜란드"/>
    <s v="정우식"/>
    <x v="0"/>
    <s v="동원리챔340g*4"/>
    <n v="15100"/>
    <n v="1"/>
    <n v="15100"/>
  </r>
  <r>
    <x v="0"/>
    <s v="O221108058778"/>
    <s v="2022"/>
    <s v="4분기(12월)"/>
    <x v="0"/>
    <s v="네덜란드"/>
    <s v="정우식"/>
    <x v="0"/>
    <s v="뚝딱 얼큰시래기된장국50g(10g*5)"/>
    <n v="4600"/>
    <n v="4"/>
    <n v="18400"/>
  </r>
  <r>
    <x v="0"/>
    <s v="O221108058778"/>
    <s v="2022"/>
    <s v="4분기(12월)"/>
    <x v="0"/>
    <s v="네덜란드"/>
    <s v="정우식"/>
    <x v="0"/>
    <s v="뚝딱! 우거지해장국50g(10g*5ea)"/>
    <n v="5700"/>
    <n v="1"/>
    <n v="5700"/>
  </r>
  <r>
    <x v="0"/>
    <s v="O221108058778"/>
    <s v="2022"/>
    <s v="4분기(12월)"/>
    <x v="0"/>
    <s v="네덜란드"/>
    <s v="정우식"/>
    <x v="0"/>
    <s v="맛술 생강 500ml"/>
    <n v="2780"/>
    <n v="1"/>
    <n v="2780"/>
  </r>
  <r>
    <x v="0"/>
    <s v="O221108058778"/>
    <s v="2022"/>
    <s v="4분기(12월)"/>
    <x v="0"/>
    <s v="네덜란드"/>
    <s v="정우식"/>
    <x v="0"/>
    <s v="물걸레 청소포 샥 대형30포(200mm*300mm)"/>
    <n v="2200"/>
    <n v="1"/>
    <n v="2200"/>
  </r>
  <r>
    <x v="0"/>
    <s v="O221108058778"/>
    <s v="2022"/>
    <s v="4분기(12월)"/>
    <x v="0"/>
    <s v="네덜란드"/>
    <s v="정우식"/>
    <x v="0"/>
    <s v="바삭고소부침가루1Kg"/>
    <n v="3910"/>
    <n v="1"/>
    <n v="3910"/>
  </r>
  <r>
    <x v="0"/>
    <s v="O221108058778"/>
    <s v="2022"/>
    <s v="4분기(12월)"/>
    <x v="0"/>
    <s v="네덜란드"/>
    <s v="정우식"/>
    <x v="0"/>
    <s v="반해요 양념깻잎80g*5"/>
    <n v="11000"/>
    <n v="1"/>
    <n v="11000"/>
  </r>
  <r>
    <x v="0"/>
    <s v="O221108058778"/>
    <s v="2022"/>
    <s v="4분기(12월)"/>
    <x v="0"/>
    <s v="네덜란드"/>
    <s v="정우식"/>
    <x v="0"/>
    <s v="백설 맛소금250g"/>
    <n v="900"/>
    <n v="1"/>
    <n v="900"/>
  </r>
  <r>
    <x v="0"/>
    <s v="O221108058778"/>
    <s v="2022"/>
    <s v="4분기(12월)"/>
    <x v="0"/>
    <s v="네덜란드"/>
    <s v="정우식"/>
    <x v="0"/>
    <s v="백설 올리고당1.2kg"/>
    <n v="5430"/>
    <n v="1"/>
    <n v="5430"/>
  </r>
  <r>
    <x v="0"/>
    <s v="O221108058778"/>
    <s v="2022"/>
    <s v="4분기(12월)"/>
    <x v="0"/>
    <s v="네덜란드"/>
    <s v="정우식"/>
    <x v="0"/>
    <s v="백설찹쌀호떡믹스400g"/>
    <n v="3800"/>
    <n v="2"/>
    <n v="7600"/>
  </r>
  <r>
    <x v="0"/>
    <s v="O221108058778"/>
    <s v="2022"/>
    <s v="4분기(12월)"/>
    <x v="0"/>
    <s v="네덜란드"/>
    <s v="정우식"/>
    <x v="0"/>
    <s v="보해매원 1.5ℓ"/>
    <n v="8100"/>
    <n v="1"/>
    <n v="8100"/>
  </r>
  <r>
    <x v="0"/>
    <s v="O221108058778"/>
    <s v="2022"/>
    <s v="4분기(12월)"/>
    <x v="0"/>
    <s v="네덜란드"/>
    <s v="정우식"/>
    <x v="0"/>
    <s v="부자되는집 내츄럴소프트 캡형물티슈100매*24입"/>
    <n v="24000"/>
    <n v="1"/>
    <n v="24000"/>
  </r>
  <r>
    <x v="0"/>
    <s v="O221108058778"/>
    <s v="2022"/>
    <s v="4분기(12월)"/>
    <x v="0"/>
    <s v="네덜란드"/>
    <s v="정우식"/>
    <x v="0"/>
    <s v="빠삭빠삭 꾸이꾼23g*5"/>
    <n v="6100"/>
    <n v="1"/>
    <n v="6100"/>
  </r>
  <r>
    <x v="0"/>
    <s v="O221108058778"/>
    <s v="2022"/>
    <s v="4분기(12월)"/>
    <x v="0"/>
    <s v="네덜란드"/>
    <s v="정우식"/>
    <x v="0"/>
    <s v="뽀로로 어린이용 크린장갑30매"/>
    <n v="1500"/>
    <n v="1"/>
    <n v="1500"/>
  </r>
  <r>
    <x v="0"/>
    <s v="O221108058778"/>
    <s v="2022"/>
    <s v="4분기(12월)"/>
    <x v="0"/>
    <s v="네덜란드"/>
    <s v="정우식"/>
    <x v="0"/>
    <s v="뿌셔뿌셔(바베큐맛)"/>
    <n v="840"/>
    <n v="2"/>
    <n v="1680"/>
  </r>
  <r>
    <x v="0"/>
    <s v="O221108058778"/>
    <s v="2022"/>
    <s v="4분기(12월)"/>
    <x v="0"/>
    <s v="네덜란드"/>
    <s v="정우식"/>
    <x v="0"/>
    <s v="뿌셔뿌셔(불고기)"/>
    <n v="840"/>
    <n v="2"/>
    <n v="1680"/>
  </r>
  <r>
    <x v="0"/>
    <s v="O221108058778"/>
    <s v="2022"/>
    <s v="4분기(12월)"/>
    <x v="0"/>
    <s v="네덜란드"/>
    <s v="정우식"/>
    <x v="0"/>
    <s v="선봉 양평 해장국 600g*3"/>
    <n v="10000"/>
    <n v="3"/>
    <n v="30000"/>
  </r>
  <r>
    <x v="0"/>
    <s v="O221108058778"/>
    <s v="2022"/>
    <s v="4분기(12월)"/>
    <x v="0"/>
    <s v="네덜란드"/>
    <s v="정우식"/>
    <x v="0"/>
    <s v="설악산 국산 친환경인증 무말랭이160g"/>
    <n v="6000"/>
    <n v="1"/>
    <n v="6000"/>
  </r>
  <r>
    <x v="0"/>
    <s v="O221108058778"/>
    <s v="2022"/>
    <s v="4분기(12월)"/>
    <x v="0"/>
    <s v="네덜란드"/>
    <s v="정우식"/>
    <x v="0"/>
    <s v="신라면 작은컵(6입)"/>
    <n v="5850"/>
    <n v="1"/>
    <n v="5850"/>
  </r>
  <r>
    <x v="0"/>
    <s v="O221108058778"/>
    <s v="2022"/>
    <s v="4분기(12월)"/>
    <x v="0"/>
    <s v="네덜란드"/>
    <s v="정우식"/>
    <x v="0"/>
    <s v="신양촌 양조 생명물간장 860ml"/>
    <n v="9500"/>
    <n v="1"/>
    <n v="9500"/>
  </r>
  <r>
    <x v="0"/>
    <s v="O221108058778"/>
    <s v="2022"/>
    <s v="4분기(12월)"/>
    <x v="0"/>
    <s v="네덜란드"/>
    <s v="정우식"/>
    <x v="0"/>
    <s v="쌀과자 골드100g"/>
    <n v="900"/>
    <n v="1"/>
    <n v="900"/>
  </r>
  <r>
    <x v="0"/>
    <s v="O221108058778"/>
    <s v="2022"/>
    <s v="4분기(12월)"/>
    <x v="0"/>
    <s v="네덜란드"/>
    <s v="정우식"/>
    <x v="0"/>
    <s v="옛날당면500g"/>
    <n v="6650"/>
    <n v="1"/>
    <n v="6650"/>
  </r>
  <r>
    <x v="0"/>
    <s v="O221108058778"/>
    <s v="2022"/>
    <s v="4분기(12월)"/>
    <x v="0"/>
    <s v="네덜란드"/>
    <s v="정우식"/>
    <x v="0"/>
    <s v="오뚜기 크림스프80g"/>
    <n v="1440"/>
    <n v="2"/>
    <n v="2880"/>
  </r>
  <r>
    <x v="0"/>
    <s v="O221108058778"/>
    <s v="2022"/>
    <s v="4분기(12월)"/>
    <x v="0"/>
    <s v="네덜란드"/>
    <s v="정우식"/>
    <x v="0"/>
    <s v="오뚜기)옛날참기름320ml"/>
    <n v="6660"/>
    <n v="2"/>
    <n v="13320"/>
  </r>
  <r>
    <x v="0"/>
    <s v="O221108058778"/>
    <s v="2022"/>
    <s v="4분기(12월)"/>
    <x v="0"/>
    <s v="네덜란드"/>
    <s v="정우식"/>
    <x v="0"/>
    <s v="오리온 고래밥46g"/>
    <n v="670"/>
    <n v="2"/>
    <n v="1340"/>
  </r>
  <r>
    <x v="0"/>
    <s v="O221108058778"/>
    <s v="2022"/>
    <s v="4분기(12월)"/>
    <x v="0"/>
    <s v="네덜란드"/>
    <s v="정우식"/>
    <x v="0"/>
    <s v="오리온 오감자 감자그라탕50g"/>
    <n v="1210"/>
    <n v="2"/>
    <n v="2420"/>
  </r>
  <r>
    <x v="0"/>
    <s v="O221108058778"/>
    <s v="2022"/>
    <s v="4분기(12월)"/>
    <x v="0"/>
    <s v="네덜란드"/>
    <s v="정우식"/>
    <x v="0"/>
    <s v="유동 순살왕꼬막280g*2"/>
    <n v="9900"/>
    <n v="2"/>
    <n v="19800"/>
  </r>
  <r>
    <x v="0"/>
    <s v="O221108058778"/>
    <s v="2022"/>
    <s v="4분기(12월)"/>
    <x v="0"/>
    <s v="네덜란드"/>
    <s v="정우식"/>
    <x v="0"/>
    <s v="종가반상 남도추어탕450g*2"/>
    <n v="11290"/>
    <n v="1"/>
    <n v="11290"/>
  </r>
  <r>
    <x v="0"/>
    <s v="O221108058778"/>
    <s v="2022"/>
    <s v="4분기(12월)"/>
    <x v="0"/>
    <s v="네덜란드"/>
    <s v="정우식"/>
    <x v="0"/>
    <s v="종가반상 사골선지해장국450g*2"/>
    <n v="9240"/>
    <n v="1"/>
    <n v="9240"/>
  </r>
  <r>
    <x v="0"/>
    <s v="O221108058778"/>
    <s v="2022"/>
    <s v="4분기(12월)"/>
    <x v="0"/>
    <s v="네덜란드"/>
    <s v="정우식"/>
    <x v="0"/>
    <s v="종합감기약 하벤파워 에스캡슐 "/>
    <n v="2700"/>
    <n v="2"/>
    <n v="5400"/>
  </r>
  <r>
    <x v="0"/>
    <s v="O221108058778"/>
    <s v="2022"/>
    <s v="4분기(12월)"/>
    <x v="0"/>
    <s v="네덜란드"/>
    <s v="정우식"/>
    <x v="0"/>
    <s v="진공 찹쌀1kg"/>
    <n v="7400"/>
    <n v="1"/>
    <n v="7400"/>
  </r>
  <r>
    <x v="0"/>
    <s v="O221108058778"/>
    <s v="2022"/>
    <s v="4분기(12월)"/>
    <x v="0"/>
    <s v="네덜란드"/>
    <s v="정우식"/>
    <x v="0"/>
    <s v="진라면*순한맛(멀티5입)"/>
    <n v="3200"/>
    <n v="1"/>
    <n v="3200"/>
  </r>
  <r>
    <x v="0"/>
    <s v="O221108058778"/>
    <s v="2022"/>
    <s v="4분기(12월)"/>
    <x v="0"/>
    <s v="네덜란드"/>
    <s v="정우식"/>
    <x v="0"/>
    <s v="질러 갈릭 바베큐육포30g"/>
    <n v="3270"/>
    <n v="1"/>
    <n v="3270"/>
  </r>
  <r>
    <x v="0"/>
    <s v="O221108058778"/>
    <s v="2022"/>
    <s v="4분기(12월)"/>
    <x v="0"/>
    <s v="네덜란드"/>
    <s v="정우식"/>
    <x v="0"/>
    <s v="참이맛 감자탕 800g "/>
    <n v="5220"/>
    <n v="4"/>
    <n v="20880"/>
  </r>
  <r>
    <x v="0"/>
    <s v="O221108058778"/>
    <s v="2022"/>
    <s v="4분기(12월)"/>
    <x v="0"/>
    <s v="네덜란드"/>
    <s v="정우식"/>
    <x v="0"/>
    <s v="청수 멸치칼국수110g "/>
    <n v="1630"/>
    <n v="3"/>
    <n v="4890"/>
  </r>
  <r>
    <x v="0"/>
    <s v="O221108058778"/>
    <s v="2022"/>
    <s v="4분기(12월)"/>
    <x v="0"/>
    <s v="네덜란드"/>
    <s v="정우식"/>
    <x v="0"/>
    <s v="청정원 순창쌈장 P500g"/>
    <n v="3550"/>
    <n v="1"/>
    <n v="3550"/>
  </r>
  <r>
    <x v="0"/>
    <s v="O221108058778"/>
    <s v="2022"/>
    <s v="4분기(12월)"/>
    <x v="0"/>
    <s v="네덜란드"/>
    <s v="정우식"/>
    <x v="0"/>
    <s v="청정원 초고추장 1kg"/>
    <n v="4500"/>
    <n v="2"/>
    <n v="9000"/>
  </r>
  <r>
    <x v="0"/>
    <s v="O221108058778"/>
    <s v="2022"/>
    <s v="4분기(12월)"/>
    <x v="0"/>
    <s v="네덜란드"/>
    <s v="정우식"/>
    <x v="0"/>
    <s v="컵누들 매콤한맛 37.8g*6입"/>
    <n v="6980"/>
    <n v="1"/>
    <n v="6980"/>
  </r>
  <r>
    <x v="0"/>
    <s v="O221108058778"/>
    <s v="2022"/>
    <s v="4분기(12월)"/>
    <x v="0"/>
    <s v="네덜란드"/>
    <s v="정우식"/>
    <x v="0"/>
    <s v="크린센스 장갑 50매"/>
    <n v="2100"/>
    <n v="2"/>
    <n v="4200"/>
  </r>
  <r>
    <x v="0"/>
    <s v="O221108058778"/>
    <s v="2022"/>
    <s v="4분기(12월)"/>
    <x v="0"/>
    <s v="네덜란드"/>
    <s v="정우식"/>
    <x v="0"/>
    <s v="팔도 왕뚜껑110g*18입"/>
    <n v="17360"/>
    <n v="1"/>
    <n v="17360"/>
  </r>
  <r>
    <x v="0"/>
    <s v="O221108058778"/>
    <s v="2022"/>
    <s v="4분기(12월)"/>
    <x v="0"/>
    <s v="네덜란드"/>
    <s v="정우식"/>
    <x v="0"/>
    <s v="포키 오리지날46g"/>
    <n v="1070"/>
    <n v="1"/>
    <n v="1070"/>
  </r>
  <r>
    <x v="0"/>
    <s v="O221108058778"/>
    <s v="2022"/>
    <s v="4분기(12월)"/>
    <x v="0"/>
    <s v="네덜란드"/>
    <s v="정우식"/>
    <x v="0"/>
    <s v="한성 가쓰오우동232.5g*3"/>
    <n v="3930"/>
    <n v="1"/>
    <n v="3930"/>
  </r>
  <r>
    <x v="0"/>
    <s v="O221108058778"/>
    <s v="2022"/>
    <s v="4분기(12월)"/>
    <x v="0"/>
    <s v="네덜란드"/>
    <s v="정우식"/>
    <x v="0"/>
    <s v="해태 초코홈런볼 128g"/>
    <n v="3800"/>
    <n v="1"/>
    <n v="3800"/>
  </r>
  <r>
    <x v="0"/>
    <s v="O221108058778"/>
    <s v="2022"/>
    <s v="4분기(12월)"/>
    <x v="0"/>
    <s v="네덜란드"/>
    <s v="정우식"/>
    <x v="0"/>
    <s v="햇반200g*4개입"/>
    <n v="5200"/>
    <n v="1"/>
    <n v="5200"/>
  </r>
  <r>
    <x v="1"/>
    <s v="O221107058747"/>
    <s v="2022"/>
    <s v="4분기(12월)"/>
    <x v="0"/>
    <s v="네덜란드"/>
    <s v="임채현"/>
    <x v="0"/>
    <s v="3M 테이프클리너 리필 (대형)"/>
    <n v="7727"/>
    <n v="1"/>
    <n v="7727"/>
  </r>
  <r>
    <x v="1"/>
    <s v="O221107058747"/>
    <s v="2022"/>
    <s v="4분기(12월)"/>
    <x v="0"/>
    <s v="네덜란드"/>
    <s v="임채현"/>
    <x v="0"/>
    <s v="3분짜장200g"/>
    <n v="1470"/>
    <n v="1"/>
    <n v="1470"/>
  </r>
  <r>
    <x v="1"/>
    <s v="O221107058747"/>
    <s v="2022"/>
    <s v="4분기(12월)"/>
    <x v="0"/>
    <s v="네덜란드"/>
    <s v="임채현"/>
    <x v="0"/>
    <s v="3분카레200g(순한맛)"/>
    <n v="1270"/>
    <n v="1"/>
    <n v="1270"/>
  </r>
  <r>
    <x v="1"/>
    <s v="O221107058747"/>
    <s v="2022"/>
    <s v="4분기(12월)"/>
    <x v="0"/>
    <s v="네덜란드"/>
    <s v="임채현"/>
    <x v="0"/>
    <s v="The맛있는 김도둑 김밥용김10매"/>
    <n v="1400"/>
    <n v="1"/>
    <n v="1400"/>
  </r>
  <r>
    <x v="1"/>
    <s v="O221107058747"/>
    <s v="2022"/>
    <s v="4분기(12월)"/>
    <x v="0"/>
    <s v="네덜란드"/>
    <s v="임채현"/>
    <x v="0"/>
    <s v="The맛있는 김도둑새우&amp;멸치돌자반35g"/>
    <n v="1100"/>
    <n v="1"/>
    <n v="1100"/>
  </r>
  <r>
    <x v="1"/>
    <s v="O221107058747"/>
    <s v="2022"/>
    <s v="4분기(12월)"/>
    <x v="0"/>
    <s v="네덜란드"/>
    <s v="임채현"/>
    <x v="0"/>
    <s v="건미역줄기 100g"/>
    <n v="7500"/>
    <n v="1"/>
    <n v="7500"/>
  </r>
  <r>
    <x v="1"/>
    <s v="O221107058747"/>
    <s v="2022"/>
    <s v="4분기(12월)"/>
    <x v="0"/>
    <s v="네덜란드"/>
    <s v="임채현"/>
    <x v="0"/>
    <s v="광천파래김4g*16봉"/>
    <n v="4200"/>
    <n v="1"/>
    <n v="4200"/>
  </r>
  <r>
    <x v="1"/>
    <s v="O221107058747"/>
    <s v="2022"/>
    <s v="4분기(12월)"/>
    <x v="0"/>
    <s v="네덜란드"/>
    <s v="임채현"/>
    <x v="0"/>
    <s v="구운양파60g"/>
    <n v="990"/>
    <n v="1"/>
    <n v="990"/>
  </r>
  <r>
    <x v="1"/>
    <s v="O221107058747"/>
    <s v="2022"/>
    <s v="4분기(12월)"/>
    <x v="0"/>
    <s v="네덜란드"/>
    <s v="임채현"/>
    <x v="0"/>
    <s v="꽃게랑 오리지널70g"/>
    <n v="1073"/>
    <n v="1"/>
    <n v="1073"/>
  </r>
  <r>
    <x v="1"/>
    <s v="O221107058747"/>
    <s v="2022"/>
    <s v="4분기(12월)"/>
    <x v="0"/>
    <s v="네덜란드"/>
    <s v="임채현"/>
    <x v="0"/>
    <s v="농심 새우깡90g"/>
    <n v="1073"/>
    <n v="1"/>
    <n v="1073"/>
  </r>
  <r>
    <x v="1"/>
    <s v="O221107058747"/>
    <s v="2022"/>
    <s v="4분기(12월)"/>
    <x v="0"/>
    <s v="네덜란드"/>
    <s v="임채현"/>
    <x v="0"/>
    <s v="농심 안성탕면(멀티5입)"/>
    <n v="4080"/>
    <n v="2"/>
    <n v="8160"/>
  </r>
  <r>
    <x v="1"/>
    <s v="O221107058747"/>
    <s v="2022"/>
    <s v="4분기(12월)"/>
    <x v="0"/>
    <s v="네덜란드"/>
    <s v="임채현"/>
    <x v="0"/>
    <s v="농심 양파링84g"/>
    <n v="1240"/>
    <n v="1"/>
    <n v="1240"/>
  </r>
  <r>
    <x v="1"/>
    <s v="O221107058747"/>
    <s v="2022"/>
    <s v="4분기(12월)"/>
    <x v="0"/>
    <s v="네덜란드"/>
    <s v="임채현"/>
    <x v="0"/>
    <s v="농심짜파게티(멀티5입)"/>
    <n v="5000"/>
    <n v="2"/>
    <n v="10000"/>
  </r>
  <r>
    <x v="1"/>
    <s v="O221107058747"/>
    <s v="2022"/>
    <s v="4분기(12월)"/>
    <x v="0"/>
    <s v="네덜란드"/>
    <s v="임채현"/>
    <x v="0"/>
    <s v="동양크린 위생수저 10입"/>
    <n v="490"/>
    <n v="3"/>
    <n v="1470"/>
  </r>
  <r>
    <x v="1"/>
    <s v="O221107058747"/>
    <s v="2022"/>
    <s v="4분기(12월)"/>
    <x v="0"/>
    <s v="네덜란드"/>
    <s v="임채현"/>
    <x v="0"/>
    <s v="디어스킨 슈퍼롱 오버나이트43cm*8입"/>
    <n v="4100"/>
    <n v="1"/>
    <n v="4100"/>
  </r>
  <r>
    <x v="1"/>
    <s v="O221107058747"/>
    <s v="2022"/>
    <s v="4분기(12월)"/>
    <x v="0"/>
    <s v="네덜란드"/>
    <s v="임채현"/>
    <x v="0"/>
    <s v="뚝딱 곤드레된장국 50g(10gx5개입)"/>
    <n v="4700"/>
    <n v="1"/>
    <n v="4700"/>
  </r>
  <r>
    <x v="1"/>
    <s v="O221107058747"/>
    <s v="2022"/>
    <s v="4분기(12월)"/>
    <x v="0"/>
    <s v="네덜란드"/>
    <s v="임채현"/>
    <x v="0"/>
    <s v="뚝딱 얼큰시래기된장국50g(10g*5)"/>
    <n v="4600"/>
    <n v="1"/>
    <n v="4600"/>
  </r>
  <r>
    <x v="1"/>
    <s v="O221107058747"/>
    <s v="2022"/>
    <s v="4분기(12월)"/>
    <x v="0"/>
    <s v="네덜란드"/>
    <s v="임채현"/>
    <x v="0"/>
    <s v="뚝딱! 우거지해장국50g(10g*5ea)"/>
    <n v="5700"/>
    <n v="1"/>
    <n v="5700"/>
  </r>
  <r>
    <x v="1"/>
    <s v="O221107058747"/>
    <s v="2022"/>
    <s v="4분기(12월)"/>
    <x v="0"/>
    <s v="네덜란드"/>
    <s v="임채현"/>
    <x v="0"/>
    <s v="마미손1회용장갑50매"/>
    <n v="1900"/>
    <n v="2"/>
    <n v="3800"/>
  </r>
  <r>
    <x v="1"/>
    <s v="O221107058747"/>
    <s v="2022"/>
    <s v="4분기(12월)"/>
    <x v="0"/>
    <s v="네덜란드"/>
    <s v="임채현"/>
    <x v="0"/>
    <s v="무궁화 표백 세탁비누 230g"/>
    <n v="1200"/>
    <n v="1"/>
    <n v="1200"/>
  </r>
  <r>
    <x v="1"/>
    <s v="O221107058747"/>
    <s v="2022"/>
    <s v="4분기(12월)"/>
    <x v="0"/>
    <s v="네덜란드"/>
    <s v="임채현"/>
    <x v="0"/>
    <s v="반해요 양념깻잎80g*5"/>
    <n v="11000"/>
    <n v="1"/>
    <n v="11000"/>
  </r>
  <r>
    <x v="1"/>
    <s v="O221107058747"/>
    <s v="2022"/>
    <s v="4분기(12월)"/>
    <x v="0"/>
    <s v="네덜란드"/>
    <s v="임채현"/>
    <x v="0"/>
    <s v="반해요 파래무침60g*5"/>
    <n v="11000"/>
    <n v="1"/>
    <n v="11000"/>
  </r>
  <r>
    <x v="1"/>
    <s v="O221107058747"/>
    <s v="2022"/>
    <s v="4분기(12월)"/>
    <x v="0"/>
    <s v="네덜란드"/>
    <s v="임채현"/>
    <x v="0"/>
    <s v="부자되는집 내츄럴소프트 캡형물티슈100매*24입"/>
    <n v="24000"/>
    <n v="1"/>
    <n v="24000"/>
  </r>
  <r>
    <x v="1"/>
    <s v="O221107058747"/>
    <s v="2022"/>
    <s v="4분기(12월)"/>
    <x v="0"/>
    <s v="네덜란드"/>
    <s v="임채현"/>
    <x v="0"/>
    <s v="뿌셔뿌셔(불고기)"/>
    <n v="840"/>
    <n v="1"/>
    <n v="840"/>
  </r>
  <r>
    <x v="1"/>
    <s v="O221107058747"/>
    <s v="2022"/>
    <s v="4분기(12월)"/>
    <x v="0"/>
    <s v="네덜란드"/>
    <s v="임채현"/>
    <x v="0"/>
    <s v="성경 삼각김밥용김 (20매)"/>
    <n v="4310"/>
    <n v="1"/>
    <n v="4310"/>
  </r>
  <r>
    <x v="1"/>
    <s v="O221107058747"/>
    <s v="2022"/>
    <s v="4분기(12월)"/>
    <x v="0"/>
    <s v="네덜란드"/>
    <s v="임채현"/>
    <x v="0"/>
    <s v="옛날조청쌀엿1.2kg"/>
    <n v="6430"/>
    <n v="1"/>
    <n v="6430"/>
  </r>
  <r>
    <x v="1"/>
    <s v="O221107058747"/>
    <s v="2022"/>
    <s v="4분기(12월)"/>
    <x v="0"/>
    <s v="네덜란드"/>
    <s v="임채현"/>
    <x v="0"/>
    <s v="오뚜기 간편 미역국 9.5g (컵국)"/>
    <n v="1240"/>
    <n v="1"/>
    <n v="1240"/>
  </r>
  <r>
    <x v="1"/>
    <s v="O221107058747"/>
    <s v="2022"/>
    <s v="4분기(12월)"/>
    <x v="0"/>
    <s v="네덜란드"/>
    <s v="임채현"/>
    <x v="0"/>
    <s v="유니랩20cm*50m"/>
    <n v="2327"/>
    <n v="1"/>
    <n v="2327"/>
  </r>
  <r>
    <x v="1"/>
    <s v="O221107058747"/>
    <s v="2022"/>
    <s v="4분기(12월)"/>
    <x v="0"/>
    <s v="네덜란드"/>
    <s v="임채현"/>
    <x v="0"/>
    <s v="유동자연산골뱅이 140g*4"/>
    <n v="15920"/>
    <n v="1"/>
    <n v="15920"/>
  </r>
  <r>
    <x v="1"/>
    <s v="O221107058747"/>
    <s v="2022"/>
    <s v="4분기(12월)"/>
    <x v="0"/>
    <s v="네덜란드"/>
    <s v="임채현"/>
    <x v="0"/>
    <s v="진공 21곡혼합곡1kg"/>
    <n v="5900"/>
    <n v="1"/>
    <n v="5900"/>
  </r>
  <r>
    <x v="1"/>
    <s v="O221107058747"/>
    <s v="2022"/>
    <s v="4분기(12월)"/>
    <x v="0"/>
    <s v="네덜란드"/>
    <s v="임채현"/>
    <x v="0"/>
    <s v="진공 찰보리1kg"/>
    <n v="3750"/>
    <n v="1"/>
    <n v="3750"/>
  </r>
  <r>
    <x v="1"/>
    <s v="O221107058747"/>
    <s v="2022"/>
    <s v="4분기(12월)"/>
    <x v="0"/>
    <s v="네덜란드"/>
    <s v="임채현"/>
    <x v="0"/>
    <s v="진공 찰현미1kg"/>
    <n v="7200"/>
    <n v="1"/>
    <n v="7200"/>
  </r>
  <r>
    <x v="1"/>
    <s v="O221107058747"/>
    <s v="2022"/>
    <s v="4분기(12월)"/>
    <x v="0"/>
    <s v="네덜란드"/>
    <s v="임채현"/>
    <x v="0"/>
    <s v="진공 찹쌀1kg"/>
    <n v="7400"/>
    <n v="1"/>
    <n v="7400"/>
  </r>
  <r>
    <x v="1"/>
    <s v="O221107058747"/>
    <s v="2022"/>
    <s v="4분기(12월)"/>
    <x v="0"/>
    <s v="네덜란드"/>
    <s v="임채현"/>
    <x v="0"/>
    <s v="청정원 순창쌈장 P500g"/>
    <n v="3550"/>
    <n v="1"/>
    <n v="3550"/>
  </r>
  <r>
    <x v="1"/>
    <s v="O221107058747"/>
    <s v="2022"/>
    <s v="4분기(12월)"/>
    <x v="0"/>
    <s v="네덜란드"/>
    <s v="임채현"/>
    <x v="0"/>
    <s v="컴배트파워 플러스4단계(큰바퀴용)"/>
    <n v="7500"/>
    <n v="1"/>
    <n v="7500"/>
  </r>
  <r>
    <x v="1"/>
    <s v="O221107058747"/>
    <s v="2022"/>
    <s v="4분기(12월)"/>
    <x v="0"/>
    <s v="네덜란드"/>
    <s v="임채현"/>
    <x v="0"/>
    <s v="코멕스 고무장갑 오른손 (중)"/>
    <n v="1220"/>
    <n v="1"/>
    <n v="1220"/>
  </r>
  <r>
    <x v="1"/>
    <s v="O221107058747"/>
    <s v="2022"/>
    <s v="4분기(12월)"/>
    <x v="0"/>
    <s v="네덜란드"/>
    <s v="임채현"/>
    <x v="0"/>
    <s v="태화고무장갑 M(중선밴)"/>
    <n v="2000"/>
    <n v="2"/>
    <n v="4000"/>
  </r>
  <r>
    <x v="1"/>
    <s v="O221107058747"/>
    <s v="2022"/>
    <s v="4분기(12월)"/>
    <x v="0"/>
    <s v="네덜란드"/>
    <s v="임채현"/>
    <x v="0"/>
    <s v="팔도 왕뚜껑110g*18입"/>
    <n v="17360"/>
    <n v="1"/>
    <n v="17360"/>
  </r>
  <r>
    <x v="1"/>
    <s v="O221107058747"/>
    <s v="2022"/>
    <s v="4분기(12월)"/>
    <x v="0"/>
    <s v="네덜란드"/>
    <s v="임채현"/>
    <x v="0"/>
    <s v="편한육수 4g*30정(매콤)"/>
    <n v="10000"/>
    <n v="1"/>
    <n v="10000"/>
  </r>
  <r>
    <x v="1"/>
    <s v="O221107058747"/>
    <s v="2022"/>
    <s v="4분기(12월)"/>
    <x v="0"/>
    <s v="네덜란드"/>
    <s v="임채현"/>
    <x v="0"/>
    <s v="햇반200g*4개입"/>
    <n v="5200"/>
    <n v="1"/>
    <n v="5200"/>
  </r>
  <r>
    <x v="2"/>
    <s v="O221102058583"/>
    <s v="2022"/>
    <s v="4분기(12월)"/>
    <x v="0"/>
    <s v="네덜란드"/>
    <s v="노영진"/>
    <x v="0"/>
    <s v="3M 테이프클리너 리필 (대형)"/>
    <n v="7727"/>
    <n v="1"/>
    <n v="7727"/>
  </r>
  <r>
    <x v="2"/>
    <s v="O221102058583"/>
    <s v="2022"/>
    <s v="4분기(12월)"/>
    <x v="0"/>
    <s v="네덜란드"/>
    <s v="노영진"/>
    <x v="0"/>
    <s v="김도둑 누룽지110g"/>
    <n v="1300"/>
    <n v="2"/>
    <n v="2600"/>
  </r>
  <r>
    <x v="2"/>
    <s v="O221102058583"/>
    <s v="2022"/>
    <s v="4분기(12월)"/>
    <x v="0"/>
    <s v="네덜란드"/>
    <s v="노영진"/>
    <x v="0"/>
    <s v="나물이야기 고구마순80g"/>
    <n v="5900"/>
    <n v="1"/>
    <n v="5900"/>
  </r>
  <r>
    <x v="2"/>
    <s v="O221102058583"/>
    <s v="2022"/>
    <s v="4분기(12월)"/>
    <x v="0"/>
    <s v="네덜란드"/>
    <s v="노영진"/>
    <x v="0"/>
    <s v="농심 오징어짬뽕(멀티5입)"/>
    <n v="4430"/>
    <n v="1"/>
    <n v="4430"/>
  </r>
  <r>
    <x v="2"/>
    <s v="O221102058583"/>
    <s v="2022"/>
    <s v="4분기(12월)"/>
    <x v="0"/>
    <s v="네덜란드"/>
    <s v="노영진"/>
    <x v="0"/>
    <s v="농심 육개장사발면86g*6입"/>
    <n v="5000"/>
    <n v="1"/>
    <n v="5000"/>
  </r>
  <r>
    <x v="2"/>
    <s v="O221102058583"/>
    <s v="2022"/>
    <s v="4분기(12월)"/>
    <x v="0"/>
    <s v="네덜란드"/>
    <s v="노영진"/>
    <x v="0"/>
    <s v="독도무역 명이(산마늘)175g*3"/>
    <n v="15800"/>
    <n v="1"/>
    <n v="15800"/>
  </r>
  <r>
    <x v="2"/>
    <s v="O221102058583"/>
    <s v="2022"/>
    <s v="4분기(12월)"/>
    <x v="0"/>
    <s v="네덜란드"/>
    <s v="노영진"/>
    <x v="0"/>
    <s v="동서 보리차150g"/>
    <n v="1330"/>
    <n v="1"/>
    <n v="1330"/>
  </r>
  <r>
    <x v="2"/>
    <s v="O221102058583"/>
    <s v="2022"/>
    <s v="4분기(12월)"/>
    <x v="0"/>
    <s v="네덜란드"/>
    <s v="노영진"/>
    <x v="0"/>
    <s v="동서 포스트 오레오 오즈 250g"/>
    <n v="4770"/>
    <n v="2"/>
    <n v="9540"/>
  </r>
  <r>
    <x v="2"/>
    <s v="O221102058583"/>
    <s v="2022"/>
    <s v="4분기(12월)"/>
    <x v="0"/>
    <s v="네덜란드"/>
    <s v="노영진"/>
    <x v="0"/>
    <s v="만능 목공풀36g"/>
    <n v="1000"/>
    <n v="1"/>
    <n v="1000"/>
  </r>
  <r>
    <x v="2"/>
    <s v="O221102058583"/>
    <s v="2022"/>
    <s v="4분기(12월)"/>
    <x v="0"/>
    <s v="네덜란드"/>
    <s v="노영진"/>
    <x v="0"/>
    <s v="매직크리너 1입"/>
    <n v="1120"/>
    <n v="1"/>
    <n v="1120"/>
  </r>
  <r>
    <x v="2"/>
    <s v="O221102058583"/>
    <s v="2022"/>
    <s v="4분기(12월)"/>
    <x v="0"/>
    <s v="네덜란드"/>
    <s v="노영진"/>
    <x v="0"/>
    <s v="물걸레 청소포 샥 대형30포(200mm*300mm)"/>
    <n v="2200"/>
    <n v="1"/>
    <n v="2200"/>
  </r>
  <r>
    <x v="2"/>
    <s v="O221102058583"/>
    <s v="2022"/>
    <s v="4분기(12월)"/>
    <x v="0"/>
    <s v="네덜란드"/>
    <s v="노영진"/>
    <x v="0"/>
    <s v="반해요 고춧잎무침80g*5"/>
    <n v="11000"/>
    <n v="1"/>
    <n v="11000"/>
  </r>
  <r>
    <x v="2"/>
    <s v="O221102058583"/>
    <s v="2022"/>
    <s v="4분기(12월)"/>
    <x v="0"/>
    <s v="네덜란드"/>
    <s v="노영진"/>
    <x v="0"/>
    <s v="반해요 양념깻잎80g*5"/>
    <n v="11000"/>
    <n v="1"/>
    <n v="11000"/>
  </r>
  <r>
    <x v="2"/>
    <s v="O221102058583"/>
    <s v="2022"/>
    <s v="4분기(12월)"/>
    <x v="0"/>
    <s v="네덜란드"/>
    <s v="노영진"/>
    <x v="0"/>
    <s v="비비고 감자탕 460g*2"/>
    <n v="13810"/>
    <n v="1"/>
    <n v="13810"/>
  </r>
  <r>
    <x v="2"/>
    <s v="O221102058583"/>
    <s v="2022"/>
    <s v="4분기(12월)"/>
    <x v="0"/>
    <s v="네덜란드"/>
    <s v="노영진"/>
    <x v="0"/>
    <s v="비비고차돌육개장500g*2"/>
    <n v="11780"/>
    <n v="1"/>
    <n v="11780"/>
  </r>
  <r>
    <x v="2"/>
    <s v="O221102058583"/>
    <s v="2022"/>
    <s v="4분기(12월)"/>
    <x v="0"/>
    <s v="네덜란드"/>
    <s v="노영진"/>
    <x v="0"/>
    <s v="삼색천하 오징어70g"/>
    <n v="6620"/>
    <n v="2"/>
    <n v="13240"/>
  </r>
  <r>
    <x v="2"/>
    <s v="O221102058583"/>
    <s v="2022"/>
    <s v="4분기(12월)"/>
    <x v="0"/>
    <s v="네덜란드"/>
    <s v="노영진"/>
    <x v="0"/>
    <s v="세탁망 겉옷전용 55cm*55cm"/>
    <n v="3820"/>
    <n v="1"/>
    <n v="3820"/>
  </r>
  <r>
    <x v="2"/>
    <s v="O221102058583"/>
    <s v="2022"/>
    <s v="4분기(12월)"/>
    <x v="0"/>
    <s v="네덜란드"/>
    <s v="노영진"/>
    <x v="0"/>
    <s v="순작 우리아이결명자차160g"/>
    <n v="3200"/>
    <n v="1"/>
    <n v="3200"/>
  </r>
  <r>
    <x v="2"/>
    <s v="O221102058583"/>
    <s v="2022"/>
    <s v="4분기(12월)"/>
    <x v="0"/>
    <s v="네덜란드"/>
    <s v="노영진"/>
    <x v="0"/>
    <s v="스팸 마일드 300g*3"/>
    <n v="12480"/>
    <n v="1"/>
    <n v="12480"/>
  </r>
  <r>
    <x v="2"/>
    <s v="O221102058583"/>
    <s v="2022"/>
    <s v="4분기(12월)"/>
    <x v="0"/>
    <s v="네덜란드"/>
    <s v="노영진"/>
    <x v="0"/>
    <s v="유동자연산골뱅이 140g*4"/>
    <n v="15920"/>
    <n v="1"/>
    <n v="15920"/>
  </r>
  <r>
    <x v="2"/>
    <s v="O221102058583"/>
    <s v="2022"/>
    <s v="4분기(12월)"/>
    <x v="0"/>
    <s v="네덜란드"/>
    <s v="노영진"/>
    <x v="0"/>
    <s v="전기구이 꾼 쥐포43g이상"/>
    <n v="1900"/>
    <n v="1"/>
    <n v="1900"/>
  </r>
  <r>
    <x v="2"/>
    <s v="O221102058583"/>
    <s v="2022"/>
    <s v="4분기(12월)"/>
    <x v="0"/>
    <s v="네덜란드"/>
    <s v="노영진"/>
    <x v="0"/>
    <s v="전전후별미 건멸치15g(고추장10g)"/>
    <n v="900"/>
    <n v="1"/>
    <n v="900"/>
  </r>
  <r>
    <x v="2"/>
    <s v="O221102058583"/>
    <s v="2022"/>
    <s v="4분기(12월)"/>
    <x v="0"/>
    <s v="네덜란드"/>
    <s v="노영진"/>
    <x v="0"/>
    <s v="질러 갈릭 바베큐육포30g"/>
    <n v="3270"/>
    <n v="1"/>
    <n v="3270"/>
  </r>
  <r>
    <x v="2"/>
    <s v="O221102058583"/>
    <s v="2022"/>
    <s v="4분기(12월)"/>
    <x v="0"/>
    <s v="네덜란드"/>
    <s v="노영진"/>
    <x v="0"/>
    <s v="청정원)직화짜장80g"/>
    <n v="2170"/>
    <n v="1"/>
    <n v="2170"/>
  </r>
  <r>
    <x v="2"/>
    <s v="O221102058583"/>
    <s v="2022"/>
    <s v="4분기(12월)"/>
    <x v="0"/>
    <s v="네덜란드"/>
    <s v="노영진"/>
    <x v="0"/>
    <s v="크린손 니트릴 다용도 위생장갑 M 100매 아이보리"/>
    <n v="8900"/>
    <n v="1"/>
    <n v="8900"/>
  </r>
  <r>
    <x v="2"/>
    <s v="O221102058583"/>
    <s v="2022"/>
    <s v="4분기(12월)"/>
    <x v="0"/>
    <s v="네덜란드"/>
    <s v="노영진"/>
    <x v="0"/>
    <s v="편한육수 4g*30정(매콤)"/>
    <n v="10000"/>
    <n v="1"/>
    <n v="10000"/>
  </r>
  <r>
    <x v="2"/>
    <s v="O221102058583"/>
    <s v="2022"/>
    <s v="4분기(12월)"/>
    <x v="0"/>
    <s v="네덜란드"/>
    <s v="노영진"/>
    <x v="0"/>
    <s v="하루30g 검은콩 선식300g(30g*10입)"/>
    <n v="8500"/>
    <n v="1"/>
    <n v="8500"/>
  </r>
  <r>
    <x v="2"/>
    <s v="O221102058583"/>
    <s v="2022"/>
    <s v="4분기(12월)"/>
    <x v="0"/>
    <s v="네덜란드"/>
    <s v="노영진"/>
    <x v="0"/>
    <s v="화이트탐폰 레귤러8입"/>
    <n v="4900"/>
    <n v="1"/>
    <n v="4900"/>
  </r>
  <r>
    <x v="3"/>
    <s v="O221102058574"/>
    <s v="2022"/>
    <s v="4분기(12월)"/>
    <x v="0"/>
    <s v="네덜란드"/>
    <s v="김지호"/>
    <x v="0"/>
    <s v="MaXIM카푸치노 바닐라향10T"/>
    <n v="2500"/>
    <n v="1"/>
    <n v="2500"/>
  </r>
  <r>
    <x v="3"/>
    <s v="O221102058574"/>
    <s v="2022"/>
    <s v="4분기(12월)"/>
    <x v="0"/>
    <s v="네덜란드"/>
    <s v="김지호"/>
    <x v="0"/>
    <s v="MaXIM카푸치노 카라멜향마끼야또10T"/>
    <n v="2500"/>
    <n v="1"/>
    <n v="2500"/>
  </r>
  <r>
    <x v="3"/>
    <s v="O221102058574"/>
    <s v="2022"/>
    <s v="4분기(12월)"/>
    <x v="0"/>
    <s v="네덜란드"/>
    <s v="김지호"/>
    <x v="0"/>
    <s v="김도둑 누룽지1kg"/>
    <n v="7000"/>
    <n v="3"/>
    <n v="21000"/>
  </r>
  <r>
    <x v="3"/>
    <s v="O221102058574"/>
    <s v="2022"/>
    <s v="4분기(12월)"/>
    <x v="0"/>
    <s v="네덜란드"/>
    <s v="김지호"/>
    <x v="0"/>
    <s v="농심 감튀 어니언맛 120g"/>
    <n v="2820"/>
    <n v="1"/>
    <n v="2820"/>
  </r>
  <r>
    <x v="3"/>
    <s v="O221102058574"/>
    <s v="2022"/>
    <s v="4분기(12월)"/>
    <x v="0"/>
    <s v="네덜란드"/>
    <s v="김지호"/>
    <x v="0"/>
    <s v="대일밴드Q 일반형8매"/>
    <n v="400"/>
    <n v="1"/>
    <n v="400"/>
  </r>
  <r>
    <x v="3"/>
    <s v="O221102058574"/>
    <s v="2022"/>
    <s v="4분기(12월)"/>
    <x v="0"/>
    <s v="네덜란드"/>
    <s v="김지호"/>
    <x v="0"/>
    <s v="마미손1회용장갑50매"/>
    <n v="1900"/>
    <n v="1"/>
    <n v="1900"/>
  </r>
  <r>
    <x v="3"/>
    <s v="O221102058574"/>
    <s v="2022"/>
    <s v="4분기(12월)"/>
    <x v="0"/>
    <s v="네덜란드"/>
    <s v="김지호"/>
    <x v="0"/>
    <s v="물걸레 청소포 샥 대형30포(200mm*300mm)"/>
    <n v="2200"/>
    <n v="1"/>
    <n v="2200"/>
  </r>
  <r>
    <x v="3"/>
    <s v="O221102058574"/>
    <s v="2022"/>
    <s v="4분기(12월)"/>
    <x v="0"/>
    <s v="네덜란드"/>
    <s v="김지호"/>
    <x v="0"/>
    <s v="반해요 양념깻잎80g*5"/>
    <n v="11000"/>
    <n v="1"/>
    <n v="11000"/>
  </r>
  <r>
    <x v="3"/>
    <s v="O221102058574"/>
    <s v="2022"/>
    <s v="4분기(12월)"/>
    <x v="0"/>
    <s v="네덜란드"/>
    <s v="김지호"/>
    <x v="0"/>
    <s v="반해요 우엉채볶음60g*5"/>
    <n v="11000"/>
    <n v="1"/>
    <n v="11000"/>
  </r>
  <r>
    <x v="3"/>
    <s v="O221102058574"/>
    <s v="2022"/>
    <s v="4분기(12월)"/>
    <x v="0"/>
    <s v="네덜란드"/>
    <s v="김지호"/>
    <x v="0"/>
    <s v="비비고 감자탕 460g*2"/>
    <n v="13810"/>
    <n v="1"/>
    <n v="13810"/>
  </r>
  <r>
    <x v="3"/>
    <s v="O221102058574"/>
    <s v="2022"/>
    <s v="4분기(12월)"/>
    <x v="0"/>
    <s v="네덜란드"/>
    <s v="김지호"/>
    <x v="0"/>
    <s v="비비고 누룽지 닭백숙죽 280g"/>
    <n v="2850"/>
    <n v="5"/>
    <n v="14250"/>
  </r>
  <r>
    <x v="3"/>
    <s v="O221102058574"/>
    <s v="2022"/>
    <s v="4분기(12월)"/>
    <x v="0"/>
    <s v="네덜란드"/>
    <s v="김지호"/>
    <x v="0"/>
    <s v="비스프리 테이블탑직사각460ml(LBF511T)"/>
    <n v="4900"/>
    <n v="2"/>
    <n v="9800"/>
  </r>
  <r>
    <x v="3"/>
    <s v="O221102058574"/>
    <s v="2022"/>
    <s v="4분기(12월)"/>
    <x v="0"/>
    <s v="네덜란드"/>
    <s v="김지호"/>
    <x v="0"/>
    <s v="설악산 국산 친환경인증표고버섯 절편80g"/>
    <n v="7800"/>
    <n v="1"/>
    <n v="7800"/>
  </r>
  <r>
    <x v="3"/>
    <s v="O221102058574"/>
    <s v="2022"/>
    <s v="4분기(12월)"/>
    <x v="0"/>
    <s v="네덜란드"/>
    <s v="김지호"/>
    <x v="0"/>
    <s v="신신파프(Hot) "/>
    <n v="3240"/>
    <n v="1"/>
    <n v="3240"/>
  </r>
  <r>
    <x v="3"/>
    <s v="O221102058574"/>
    <s v="2022"/>
    <s v="4분기(12월)"/>
    <x v="0"/>
    <s v="네덜란드"/>
    <s v="김지호"/>
    <x v="0"/>
    <s v="연세 검은콩&amp;고칼슘두유200ml*24입"/>
    <n v="12500"/>
    <n v="1"/>
    <n v="12500"/>
  </r>
  <r>
    <x v="3"/>
    <s v="O221102058574"/>
    <s v="2022"/>
    <s v="4분기(12월)"/>
    <x v="0"/>
    <s v="네덜란드"/>
    <s v="김지호"/>
    <x v="0"/>
    <s v="오뚜기 통 단팥죽285g*2"/>
    <n v="4660"/>
    <n v="2"/>
    <n v="9320"/>
  </r>
  <r>
    <x v="3"/>
    <s v="O221102058574"/>
    <s v="2022"/>
    <s v="4분기(12월)"/>
    <x v="0"/>
    <s v="네덜란드"/>
    <s v="김지호"/>
    <x v="0"/>
    <s v="쟈키쟈키70g 숯불갈비향"/>
    <n v="1440"/>
    <n v="1"/>
    <n v="1440"/>
  </r>
  <r>
    <x v="3"/>
    <s v="O221102058574"/>
    <s v="2022"/>
    <s v="4분기(12월)"/>
    <x v="0"/>
    <s v="네덜란드"/>
    <s v="김지호"/>
    <x v="0"/>
    <s v="코멕스 면코팅 고무장갑 마이사이즈 33*20.5(중)"/>
    <n v="2600"/>
    <n v="1"/>
    <n v="2600"/>
  </r>
  <r>
    <x v="3"/>
    <s v="O221102058574"/>
    <s v="2022"/>
    <s v="4분기(12월)"/>
    <x v="0"/>
    <s v="네덜란드"/>
    <s v="김지호"/>
    <x v="0"/>
    <s v="크린 이중지퍼백 18cm*20"/>
    <n v="2200"/>
    <n v="1"/>
    <n v="2200"/>
  </r>
  <r>
    <x v="4"/>
    <s v="O221102058570"/>
    <s v="2022"/>
    <s v="4분기(12월)"/>
    <x v="0"/>
    <s v="그리스"/>
    <s v="김혁동"/>
    <x v="0"/>
    <s v="100%국산감자전분400g"/>
    <n v="2800"/>
    <n v="1"/>
    <n v="2800"/>
  </r>
  <r>
    <x v="4"/>
    <s v="O221102058570"/>
    <s v="2022"/>
    <s v="4분기(12월)"/>
    <x v="0"/>
    <s v="그리스"/>
    <s v="김혁동"/>
    <x v="0"/>
    <s v="3중쿠션 거실화(색상랜덤5종)"/>
    <n v="5900"/>
    <n v="1"/>
    <n v="5900"/>
  </r>
  <r>
    <x v="4"/>
    <s v="O221102058570"/>
    <s v="2022"/>
    <s v="4분기(12월)"/>
    <x v="0"/>
    <s v="그리스"/>
    <s v="김혁동"/>
    <x v="0"/>
    <s v="The맛있는 김도둑파래김25g*3봉"/>
    <n v="3180"/>
    <n v="1"/>
    <n v="3180"/>
  </r>
  <r>
    <x v="4"/>
    <s v="O221102058570"/>
    <s v="2022"/>
    <s v="4분기(12월)"/>
    <x v="0"/>
    <s v="그리스"/>
    <s v="김혁동"/>
    <x v="0"/>
    <s v="광야 매실청970ml"/>
    <n v="5800"/>
    <n v="1"/>
    <n v="5800"/>
  </r>
  <r>
    <x v="4"/>
    <s v="O221102058570"/>
    <s v="2022"/>
    <s v="4분기(12월)"/>
    <x v="0"/>
    <s v="그리스"/>
    <s v="김혁동"/>
    <x v="0"/>
    <s v="광천파래김4g*16봉"/>
    <n v="4200"/>
    <n v="2"/>
    <n v="8400"/>
  </r>
  <r>
    <x v="4"/>
    <s v="O221102058570"/>
    <s v="2022"/>
    <s v="4분기(12월)"/>
    <x v="0"/>
    <s v="그리스"/>
    <s v="김혁동"/>
    <x v="0"/>
    <s v="국희땅콩샌드70g"/>
    <n v="900"/>
    <n v="10"/>
    <n v="9000"/>
  </r>
  <r>
    <x v="4"/>
    <s v="O221102058570"/>
    <s v="2022"/>
    <s v="4분기(12월)"/>
    <x v="0"/>
    <s v="그리스"/>
    <s v="김혁동"/>
    <x v="0"/>
    <s v="김도둑 광천재래김4g*16봉"/>
    <n v="4200"/>
    <n v="2"/>
    <n v="8400"/>
  </r>
  <r>
    <x v="4"/>
    <s v="O221102058570"/>
    <s v="2022"/>
    <s v="4분기(12월)"/>
    <x v="0"/>
    <s v="그리스"/>
    <s v="김혁동"/>
    <x v="0"/>
    <s v="김도둑 누룽지1kg"/>
    <n v="7000"/>
    <n v="1"/>
    <n v="7000"/>
  </r>
  <r>
    <x v="4"/>
    <s v="O221102058570"/>
    <s v="2022"/>
    <s v="4분기(12월)"/>
    <x v="0"/>
    <s v="그리스"/>
    <s v="김혁동"/>
    <x v="0"/>
    <s v="녹두빈대떡가루400g"/>
    <n v="3250"/>
    <n v="1"/>
    <n v="3250"/>
  </r>
  <r>
    <x v="4"/>
    <s v="O221102058570"/>
    <s v="2022"/>
    <s v="4분기(12월)"/>
    <x v="0"/>
    <s v="그리스"/>
    <s v="김혁동"/>
    <x v="0"/>
    <s v="농심 너구리순한맛(멀티5입)"/>
    <n v="4090"/>
    <n v="1"/>
    <n v="4090"/>
  </r>
  <r>
    <x v="4"/>
    <s v="O221102058570"/>
    <s v="2022"/>
    <s v="4분기(12월)"/>
    <x v="0"/>
    <s v="그리스"/>
    <s v="김혁동"/>
    <x v="0"/>
    <s v="농심 오징어짬뽕(멀티5입)"/>
    <n v="4430"/>
    <n v="1"/>
    <n v="4430"/>
  </r>
  <r>
    <x v="4"/>
    <s v="O221102058570"/>
    <s v="2022"/>
    <s v="4분기(12월)"/>
    <x v="0"/>
    <s v="그리스"/>
    <s v="김혁동"/>
    <x v="0"/>
    <s v="농심짜파게티(멀티5입)"/>
    <n v="5000"/>
    <n v="1"/>
    <n v="5000"/>
  </r>
  <r>
    <x v="4"/>
    <s v="O221102058570"/>
    <s v="2022"/>
    <s v="4분기(12월)"/>
    <x v="0"/>
    <s v="그리스"/>
    <s v="김혁동"/>
    <x v="0"/>
    <s v="동서 보리차150g"/>
    <n v="1330"/>
    <n v="2"/>
    <n v="2660"/>
  </r>
  <r>
    <x v="4"/>
    <s v="O221102058570"/>
    <s v="2022"/>
    <s v="4분기(12월)"/>
    <x v="0"/>
    <s v="그리스"/>
    <s v="김혁동"/>
    <x v="0"/>
    <s v="동원 양반김치캔160g*3"/>
    <n v="7030"/>
    <n v="3"/>
    <n v="21090"/>
  </r>
  <r>
    <x v="4"/>
    <s v="O221102058570"/>
    <s v="2022"/>
    <s v="4분기(12월)"/>
    <x v="0"/>
    <s v="그리스"/>
    <s v="김혁동"/>
    <x v="0"/>
    <s v="레모나 생유산균9C 2g*50포 "/>
    <n v="11500"/>
    <n v="1"/>
    <n v="11500"/>
  </r>
  <r>
    <x v="4"/>
    <s v="O221102058570"/>
    <s v="2022"/>
    <s v="4분기(12월)"/>
    <x v="0"/>
    <s v="그리스"/>
    <s v="김혁동"/>
    <x v="0"/>
    <s v="맛술 생강 500ml"/>
    <n v="2780"/>
    <n v="2"/>
    <n v="5560"/>
  </r>
  <r>
    <x v="4"/>
    <s v="O221102058570"/>
    <s v="2022"/>
    <s v="4분기(12월)"/>
    <x v="0"/>
    <s v="그리스"/>
    <s v="김혁동"/>
    <x v="0"/>
    <s v="매콤한뚝딱비빔곤드레80g*5"/>
    <n v="14550"/>
    <n v="1"/>
    <n v="14550"/>
  </r>
  <r>
    <x v="4"/>
    <s v="O221102058570"/>
    <s v="2022"/>
    <s v="4분기(12월)"/>
    <x v="0"/>
    <s v="그리스"/>
    <s v="김혁동"/>
    <x v="0"/>
    <s v="미떼 핫초코(오리지날) 10T"/>
    <n v="5900"/>
    <n v="2"/>
    <n v="11800"/>
  </r>
  <r>
    <x v="4"/>
    <s v="O221102058570"/>
    <s v="2022"/>
    <s v="4분기(12월)"/>
    <x v="0"/>
    <s v="그리스"/>
    <s v="김혁동"/>
    <x v="0"/>
    <s v="바이오채칼2"/>
    <n v="4590"/>
    <n v="1"/>
    <n v="4590"/>
  </r>
  <r>
    <x v="4"/>
    <s v="O221102058570"/>
    <s v="2022"/>
    <s v="4분기(12월)"/>
    <x v="0"/>
    <s v="그리스"/>
    <s v="김혁동"/>
    <x v="0"/>
    <s v="반해요 마늘쫑무침60g*5"/>
    <n v="11000"/>
    <n v="1"/>
    <n v="11000"/>
  </r>
  <r>
    <x v="4"/>
    <s v="O221102058570"/>
    <s v="2022"/>
    <s v="4분기(12월)"/>
    <x v="0"/>
    <s v="그리스"/>
    <s v="김혁동"/>
    <x v="0"/>
    <s v="반해요 양념깻잎80g*5"/>
    <n v="11000"/>
    <n v="1"/>
    <n v="11000"/>
  </r>
  <r>
    <x v="4"/>
    <s v="O221102058570"/>
    <s v="2022"/>
    <s v="4분기(12월)"/>
    <x v="0"/>
    <s v="그리스"/>
    <s v="김혁동"/>
    <x v="0"/>
    <s v="반해요 우엉채볶음60g*5"/>
    <n v="11000"/>
    <n v="1"/>
    <n v="11000"/>
  </r>
  <r>
    <x v="4"/>
    <s v="O221102058570"/>
    <s v="2022"/>
    <s v="4분기(12월)"/>
    <x v="0"/>
    <s v="그리스"/>
    <s v="김혁동"/>
    <x v="0"/>
    <s v="백설 맛소금250g"/>
    <n v="900"/>
    <n v="1"/>
    <n v="900"/>
  </r>
  <r>
    <x v="4"/>
    <s v="O221102058570"/>
    <s v="2022"/>
    <s v="4분기(12월)"/>
    <x v="0"/>
    <s v="그리스"/>
    <s v="김혁동"/>
    <x v="0"/>
    <s v="백설 햇당면 500g"/>
    <n v="4710"/>
    <n v="1"/>
    <n v="4710"/>
  </r>
  <r>
    <x v="4"/>
    <s v="O221102058570"/>
    <s v="2022"/>
    <s v="4분기(12월)"/>
    <x v="0"/>
    <s v="그리스"/>
    <s v="김혁동"/>
    <x v="0"/>
    <s v="백설찹쌀호떡믹스400g"/>
    <n v="3800"/>
    <n v="2"/>
    <n v="7600"/>
  </r>
  <r>
    <x v="4"/>
    <s v="O221102058570"/>
    <s v="2022"/>
    <s v="4분기(12월)"/>
    <x v="0"/>
    <s v="그리스"/>
    <s v="김혁동"/>
    <x v="0"/>
    <s v="비락식혜 500ml*6입"/>
    <n v="8400"/>
    <n v="1"/>
    <n v="8400"/>
  </r>
  <r>
    <x v="4"/>
    <s v="O221102058570"/>
    <s v="2022"/>
    <s v="4분기(12월)"/>
    <x v="0"/>
    <s v="그리스"/>
    <s v="김혁동"/>
    <x v="0"/>
    <s v="비비고 갈비탕400g*2"/>
    <n v="13520"/>
    <n v="2"/>
    <n v="27040"/>
  </r>
  <r>
    <x v="4"/>
    <s v="O221102058570"/>
    <s v="2022"/>
    <s v="4분기(12월)"/>
    <x v="0"/>
    <s v="그리스"/>
    <s v="김혁동"/>
    <x v="0"/>
    <s v="비비고 누룽지 닭백숙죽 280g"/>
    <n v="2850"/>
    <n v="2"/>
    <n v="5700"/>
  </r>
  <r>
    <x v="4"/>
    <s v="O221102058570"/>
    <s v="2022"/>
    <s v="4분기(12월)"/>
    <x v="0"/>
    <s v="그리스"/>
    <s v="김혁동"/>
    <x v="0"/>
    <s v="비비고 사골곰탕500g*2"/>
    <n v="2850"/>
    <n v="2"/>
    <n v="5700"/>
  </r>
  <r>
    <x v="4"/>
    <s v="O221102058570"/>
    <s v="2022"/>
    <s v="4분기(12월)"/>
    <x v="0"/>
    <s v="그리스"/>
    <s v="김혁동"/>
    <x v="0"/>
    <s v="비비고 소고기죽280g"/>
    <n v="2850"/>
    <n v="2"/>
    <n v="5700"/>
  </r>
  <r>
    <x v="4"/>
    <s v="O221102058570"/>
    <s v="2022"/>
    <s v="4분기(12월)"/>
    <x v="0"/>
    <s v="그리스"/>
    <s v="김혁동"/>
    <x v="0"/>
    <s v="비비고 전복죽280g"/>
    <n v="2850"/>
    <n v="2"/>
    <n v="5700"/>
  </r>
  <r>
    <x v="4"/>
    <s v="O221102058570"/>
    <s v="2022"/>
    <s v="4분기(12월)"/>
    <x v="0"/>
    <s v="그리스"/>
    <s v="김혁동"/>
    <x v="0"/>
    <s v="뻥이요 오리지날 140g"/>
    <n v="1250"/>
    <n v="3"/>
    <n v="3750"/>
  </r>
  <r>
    <x v="4"/>
    <s v="O221102058570"/>
    <s v="2022"/>
    <s v="4분기(12월)"/>
    <x v="0"/>
    <s v="그리스"/>
    <s v="김혁동"/>
    <x v="0"/>
    <s v="뽀로로 사과맛 235ml(24입)"/>
    <n v="20000"/>
    <n v="1"/>
    <n v="20000"/>
  </r>
  <r>
    <x v="4"/>
    <s v="O221102058570"/>
    <s v="2022"/>
    <s v="4분기(12월)"/>
    <x v="0"/>
    <s v="그리스"/>
    <s v="김혁동"/>
    <x v="0"/>
    <s v="샘표 바지락칼국수 111g"/>
    <n v="1250"/>
    <n v="2"/>
    <n v="2500"/>
  </r>
  <r>
    <x v="4"/>
    <s v="O221102058570"/>
    <s v="2022"/>
    <s v="4분기(12월)"/>
    <x v="0"/>
    <s v="그리스"/>
    <s v="김혁동"/>
    <x v="0"/>
    <s v="설악산 국산 친환경인증 무시래기100g"/>
    <n v="3900"/>
    <n v="1"/>
    <n v="3900"/>
  </r>
  <r>
    <x v="4"/>
    <s v="O221102058570"/>
    <s v="2022"/>
    <s v="4분기(12월)"/>
    <x v="0"/>
    <s v="그리스"/>
    <s v="김혁동"/>
    <x v="0"/>
    <s v="세탁망 속옷전용 37cm*42cm"/>
    <n v="2880"/>
    <n v="1"/>
    <n v="2880"/>
  </r>
  <r>
    <x v="4"/>
    <s v="O221102058570"/>
    <s v="2022"/>
    <s v="4분기(12월)"/>
    <x v="0"/>
    <s v="그리스"/>
    <s v="김혁동"/>
    <x v="0"/>
    <s v="스위트웰 통단팥850g"/>
    <n v="4210"/>
    <n v="1"/>
    <n v="4210"/>
  </r>
  <r>
    <x v="4"/>
    <s v="O221102058570"/>
    <s v="2022"/>
    <s v="4분기(12월)"/>
    <x v="0"/>
    <s v="그리스"/>
    <s v="김혁동"/>
    <x v="0"/>
    <s v="연세 검은콩&amp;고칼슘두유200ml*24입"/>
    <n v="12500"/>
    <n v="1"/>
    <n v="12500"/>
  </r>
  <r>
    <x v="4"/>
    <s v="O221102058570"/>
    <s v="2022"/>
    <s v="4분기(12월)"/>
    <x v="0"/>
    <s v="그리스"/>
    <s v="김혁동"/>
    <x v="0"/>
    <s v="옛날국수 쌀소면500g"/>
    <n v="2880"/>
    <n v="2"/>
    <n v="5760"/>
  </r>
  <r>
    <x v="4"/>
    <s v="O221102058570"/>
    <s v="2022"/>
    <s v="4분기(12월)"/>
    <x v="0"/>
    <s v="그리스"/>
    <s v="김혁동"/>
    <x v="0"/>
    <s v="옛날납작당면400g"/>
    <n v="4200"/>
    <n v="1"/>
    <n v="4200"/>
  </r>
  <r>
    <x v="4"/>
    <s v="O221102058570"/>
    <s v="2022"/>
    <s v="4분기(12월)"/>
    <x v="0"/>
    <s v="그리스"/>
    <s v="김혁동"/>
    <x v="0"/>
    <s v="옛날자른당면 100g"/>
    <n v="1400"/>
    <n v="4"/>
    <n v="5600"/>
  </r>
  <r>
    <x v="4"/>
    <s v="O221102058570"/>
    <s v="2022"/>
    <s v="4분기(12월)"/>
    <x v="0"/>
    <s v="그리스"/>
    <s v="김혁동"/>
    <x v="0"/>
    <s v="옛날조청쌀엿1.2kg"/>
    <n v="6430"/>
    <n v="1"/>
    <n v="6430"/>
  </r>
  <r>
    <x v="4"/>
    <s v="O221102058570"/>
    <s v="2022"/>
    <s v="4분기(12월)"/>
    <x v="0"/>
    <s v="그리스"/>
    <s v="김혁동"/>
    <x v="0"/>
    <s v="오뚜기 2배사과식초500ml"/>
    <n v="2010"/>
    <n v="1"/>
    <n v="2010"/>
  </r>
  <r>
    <x v="4"/>
    <s v="O221102058570"/>
    <s v="2022"/>
    <s v="4분기(12월)"/>
    <x v="0"/>
    <s v="그리스"/>
    <s v="김혁동"/>
    <x v="0"/>
    <s v="오뚜기 양조식초500ml"/>
    <n v="1000"/>
    <n v="1"/>
    <n v="1000"/>
  </r>
  <r>
    <x v="4"/>
    <s v="O221102058570"/>
    <s v="2022"/>
    <s v="4분기(12월)"/>
    <x v="0"/>
    <s v="그리스"/>
    <s v="김혁동"/>
    <x v="0"/>
    <s v="오뚜기 옛날 물엿1.2kg"/>
    <n v="4250"/>
    <n v="1"/>
    <n v="4250"/>
  </r>
  <r>
    <x v="4"/>
    <s v="O221102058570"/>
    <s v="2022"/>
    <s v="4분기(12월)"/>
    <x v="0"/>
    <s v="그리스"/>
    <s v="김혁동"/>
    <x v="0"/>
    <s v="오뚜기 진짬뽕(멀티4입)"/>
    <n v="5430"/>
    <n v="1"/>
    <n v="5430"/>
  </r>
  <r>
    <x v="4"/>
    <s v="O221102058570"/>
    <s v="2022"/>
    <s v="4분기(12월)"/>
    <x v="0"/>
    <s v="그리스"/>
    <s v="김혁동"/>
    <x v="0"/>
    <s v="젤리스트로우482g(25입)"/>
    <n v="4500"/>
    <n v="2"/>
    <n v="9000"/>
  </r>
  <r>
    <x v="4"/>
    <s v="O221102058570"/>
    <s v="2022"/>
    <s v="4분기(12월)"/>
    <x v="0"/>
    <s v="그리스"/>
    <s v="김혁동"/>
    <x v="0"/>
    <s v="진공 찹쌀1kg"/>
    <n v="7400"/>
    <n v="2"/>
    <n v="14800"/>
  </r>
  <r>
    <x v="4"/>
    <s v="O221102058570"/>
    <s v="2022"/>
    <s v="4분기(12월)"/>
    <x v="0"/>
    <s v="그리스"/>
    <s v="김혁동"/>
    <x v="0"/>
    <s v="진라면*매운맛(멀티5입)"/>
    <n v="3250"/>
    <n v="1"/>
    <n v="3250"/>
  </r>
  <r>
    <x v="4"/>
    <s v="O221102058570"/>
    <s v="2022"/>
    <s v="4분기(12월)"/>
    <x v="0"/>
    <s v="그리스"/>
    <s v="김혁동"/>
    <x v="0"/>
    <s v="진진짜라멀티4입"/>
    <n v="5890"/>
    <n v="1"/>
    <n v="5890"/>
  </r>
  <r>
    <x v="4"/>
    <s v="O221102058570"/>
    <s v="2022"/>
    <s v="4분기(12월)"/>
    <x v="0"/>
    <s v="그리스"/>
    <s v="김혁동"/>
    <x v="0"/>
    <s v="참깨라면 멀티 4입"/>
    <n v="4018"/>
    <n v="1"/>
    <n v="4018"/>
  </r>
  <r>
    <x v="4"/>
    <s v="O221102058570"/>
    <s v="2022"/>
    <s v="4분기(12월)"/>
    <x v="0"/>
    <s v="그리스"/>
    <s v="김혁동"/>
    <x v="0"/>
    <s v="청수물냉면720g"/>
    <n v="5900"/>
    <n v="1"/>
    <n v="5900"/>
  </r>
  <r>
    <x v="4"/>
    <s v="O221102058570"/>
    <s v="2022"/>
    <s v="4분기(12월)"/>
    <x v="0"/>
    <s v="그리스"/>
    <s v="김혁동"/>
    <x v="0"/>
    <s v="청수비빔냉면720g"/>
    <n v="5960"/>
    <n v="1"/>
    <n v="5960"/>
  </r>
  <r>
    <x v="4"/>
    <s v="O221102058570"/>
    <s v="2022"/>
    <s v="4분기(12월)"/>
    <x v="0"/>
    <s v="그리스"/>
    <s v="김혁동"/>
    <x v="0"/>
    <s v="청은 들깨가루 200g(탕용)"/>
    <n v="4900"/>
    <n v="1"/>
    <n v="4900"/>
  </r>
  <r>
    <x v="4"/>
    <s v="O221102058570"/>
    <s v="2022"/>
    <s v="4분기(12월)"/>
    <x v="0"/>
    <s v="그리스"/>
    <s v="김혁동"/>
    <x v="0"/>
    <s v="청정원 맛선생 청정소고기120g"/>
    <n v="4100"/>
    <n v="3"/>
    <n v="12300"/>
  </r>
  <r>
    <x v="4"/>
    <s v="O221102058570"/>
    <s v="2022"/>
    <s v="4분기(12월)"/>
    <x v="0"/>
    <s v="그리스"/>
    <s v="김혁동"/>
    <x v="0"/>
    <s v="청정원)햇살담은조림간장840ml"/>
    <n v="6340"/>
    <n v="1"/>
    <n v="6340"/>
  </r>
  <r>
    <x v="4"/>
    <s v="O221102058570"/>
    <s v="2022"/>
    <s v="4분기(12월)"/>
    <x v="0"/>
    <s v="그리스"/>
    <s v="김혁동"/>
    <x v="0"/>
    <s v="초록원 유기농 꿀유자차1kg"/>
    <n v="16000"/>
    <n v="1"/>
    <n v="16000"/>
  </r>
  <r>
    <x v="4"/>
    <s v="O221102058570"/>
    <s v="2022"/>
    <s v="4분기(12월)"/>
    <x v="0"/>
    <s v="그리스"/>
    <s v="김혁동"/>
    <x v="0"/>
    <s v="통밀말이80g "/>
    <n v="1000"/>
    <n v="3"/>
    <n v="3000"/>
  </r>
  <r>
    <x v="4"/>
    <s v="O221102058570"/>
    <s v="2022"/>
    <s v="4분기(12월)"/>
    <x v="0"/>
    <s v="그리스"/>
    <s v="김혁동"/>
    <x v="0"/>
    <s v="핫케익가루 1KG"/>
    <n v="6770"/>
    <n v="2"/>
    <n v="13540"/>
  </r>
  <r>
    <x v="4"/>
    <s v="O221102058570"/>
    <s v="2022"/>
    <s v="4분기(12월)"/>
    <x v="0"/>
    <s v="그리스"/>
    <s v="김혁동"/>
    <x v="0"/>
    <s v="해태 버터링 딥초코103g"/>
    <n v="2400"/>
    <n v="2"/>
    <n v="4800"/>
  </r>
  <r>
    <x v="4"/>
    <s v="O221102058570"/>
    <s v="2022"/>
    <s v="4분기(12월)"/>
    <x v="0"/>
    <s v="그리스"/>
    <s v="김혁동"/>
    <x v="0"/>
    <s v="해태 에이스364g"/>
    <n v="3600"/>
    <n v="2"/>
    <n v="7200"/>
  </r>
  <r>
    <x v="4"/>
    <s v="O221102058570"/>
    <s v="2022"/>
    <s v="4분기(12월)"/>
    <x v="0"/>
    <s v="그리스"/>
    <s v="김혁동"/>
    <x v="0"/>
    <s v="해태 연양갱55g"/>
    <n v="700"/>
    <n v="4"/>
    <n v="2800"/>
  </r>
  <r>
    <x v="4"/>
    <s v="O221102058570"/>
    <s v="2022"/>
    <s v="4분기(12월)"/>
    <x v="0"/>
    <s v="그리스"/>
    <s v="김혁동"/>
    <x v="0"/>
    <s v="해표 두번구워 더고소한 김밥김20g"/>
    <n v="1900"/>
    <n v="4"/>
    <n v="7600"/>
  </r>
  <r>
    <x v="4"/>
    <s v="O221102058570"/>
    <s v="2022"/>
    <s v="4분기(12월)"/>
    <x v="0"/>
    <s v="그리스"/>
    <s v="김혁동"/>
    <x v="0"/>
    <s v="햇살담은양조진간장1.7L"/>
    <n v="8400"/>
    <n v="1"/>
    <n v="8400"/>
  </r>
  <r>
    <x v="4"/>
    <s v="O221102058570"/>
    <s v="2022"/>
    <s v="4분기(12월)"/>
    <x v="0"/>
    <s v="그리스"/>
    <s v="김혁동"/>
    <x v="0"/>
    <s v="호두 아몬드 율무차 40T"/>
    <n v="8700"/>
    <n v="1"/>
    <n v="8700"/>
  </r>
  <r>
    <x v="5"/>
    <s v="O221108058778"/>
    <s v="2022"/>
    <s v="4분기(12월)"/>
    <x v="0"/>
    <s v="네덜란드"/>
    <s v="정우식"/>
    <x v="1"/>
    <s v="푸른 사자 와니니 4: 작은 코뿔소 파투(창비아동문고 325)"/>
    <n v="10800"/>
    <n v="1"/>
    <n v="10800"/>
  </r>
  <r>
    <x v="5"/>
    <s v="O221108058778"/>
    <s v="2022"/>
    <s v="4분기(12월)"/>
    <x v="0"/>
    <s v="네덜란드"/>
    <s v="정우식"/>
    <x v="1"/>
    <s v="푸른 사자 와니니 5: 초원의 바람(창비아동문고 326)"/>
    <n v="10800"/>
    <n v="1"/>
    <n v="10800"/>
  </r>
  <r>
    <x v="6"/>
    <s v="O221107058747"/>
    <s v="2022"/>
    <s v="4분기(12월)"/>
    <x v="0"/>
    <s v="네덜란드"/>
    <s v="임채현"/>
    <x v="1"/>
    <s v="Go Go 카카오프렌즈 25: 네덜란드"/>
    <n v="13320"/>
    <n v="1"/>
    <n v="13320"/>
  </r>
  <r>
    <x v="6"/>
    <s v="O221107058747"/>
    <s v="2022"/>
    <s v="4분기(12월)"/>
    <x v="0"/>
    <s v="네덜란드"/>
    <s v="임채현"/>
    <x v="1"/>
    <s v="그림으로 보는 돈의 역사"/>
    <n v="14220"/>
    <n v="1"/>
    <n v="14220"/>
  </r>
  <r>
    <x v="6"/>
    <s v="O221107058747"/>
    <s v="2022"/>
    <s v="4분기(12월)"/>
    <x v="0"/>
    <s v="네덜란드"/>
    <s v="임채현"/>
    <x v="1"/>
    <s v="데일 카네기 자기관리론(1948년 초판 완역본)"/>
    <n v="10350"/>
    <n v="1"/>
    <n v="10350"/>
  </r>
  <r>
    <x v="6"/>
    <s v="O221107058747"/>
    <s v="2022"/>
    <s v="4분기(12월)"/>
    <x v="0"/>
    <s v="네덜란드"/>
    <s v="임채현"/>
    <x v="1"/>
    <s v="멍멍! 재판을 시작합니다!(아르볼 생각나무)"/>
    <n v="10800"/>
    <n v="1"/>
    <n v="10800"/>
  </r>
  <r>
    <x v="6"/>
    <s v="O221107058747"/>
    <s v="2022"/>
    <s v="4분기(12월)"/>
    <x v="0"/>
    <s v="네덜란드"/>
    <s v="임채현"/>
    <x v="1"/>
    <s v="어린이 수수께끼(읽으면서 바로 써먹는)(맛있는 공부 31)"/>
    <n v="10800"/>
    <n v="1"/>
    <n v="10800"/>
  </r>
  <r>
    <x v="6"/>
    <s v="O221107058747"/>
    <s v="2022"/>
    <s v="4분기(12월)"/>
    <x v="0"/>
    <s v="네덜란드"/>
    <s v="임채현"/>
    <x v="1"/>
    <s v="언어를 디자인하라"/>
    <n v="15300"/>
    <n v="1"/>
    <n v="15300"/>
  </r>
  <r>
    <x v="6"/>
    <s v="O221107058747"/>
    <s v="2022"/>
    <s v="4분기(12월)"/>
    <x v="0"/>
    <s v="네덜란드"/>
    <s v="임채현"/>
    <x v="1"/>
    <s v="용선생 만화 한국사 4: 남북국 시대"/>
    <n v="9900"/>
    <n v="1"/>
    <n v="9900"/>
  </r>
  <r>
    <x v="6"/>
    <s v="O221107058747"/>
    <s v="2022"/>
    <s v="4분기(12월)"/>
    <x v="0"/>
    <s v="네덜란드"/>
    <s v="임채현"/>
    <x v="1"/>
    <s v="용선생 만화 한국사 5: 고려 시대(1)"/>
    <n v="9900"/>
    <n v="1"/>
    <n v="9900"/>
  </r>
  <r>
    <x v="6"/>
    <s v="O221107058747"/>
    <s v="2022"/>
    <s v="4분기(12월)"/>
    <x v="0"/>
    <s v="네덜란드"/>
    <s v="임채현"/>
    <x v="1"/>
    <s v="용선생 만화 한국사 6: 고려 시대(2)"/>
    <n v="9900"/>
    <n v="1"/>
    <n v="9900"/>
  </r>
  <r>
    <x v="6"/>
    <s v="O221107058747"/>
    <s v="2022"/>
    <s v="4분기(12월)"/>
    <x v="0"/>
    <s v="네덜란드"/>
    <s v="임채현"/>
    <x v="1"/>
    <s v="용선생 만화 한국사 7: 조선 시대(1)"/>
    <n v="9900"/>
    <n v="1"/>
    <n v="9900"/>
  </r>
  <r>
    <x v="6"/>
    <s v="O221107058747"/>
    <s v="2022"/>
    <s v="4분기(12월)"/>
    <x v="0"/>
    <s v="네덜란드"/>
    <s v="임채현"/>
    <x v="1"/>
    <s v="용선생 만화 한국사 8: 조선 시대(2)"/>
    <n v="9900"/>
    <n v="1"/>
    <n v="9900"/>
  </r>
  <r>
    <x v="6"/>
    <s v="O221107058747"/>
    <s v="2022"/>
    <s v="4분기(12월)"/>
    <x v="0"/>
    <s v="네덜란드"/>
    <s v="임채현"/>
    <x v="1"/>
    <s v="이제 전쟁 난민보다 환경 난민이 많대요(우리는 읽음 세상은 맑음 1)"/>
    <n v="11700"/>
    <n v="1"/>
    <n v="11700"/>
  </r>
  <r>
    <x v="6"/>
    <s v="O221107058747"/>
    <s v="2022"/>
    <s v="4분기(12월)"/>
    <x v="0"/>
    <s v="네덜란드"/>
    <s v="임채현"/>
    <x v="1"/>
    <s v="읽으면서 바로 써먹는 어린이 속담: 바이러스 편(맛있는 공부 37)"/>
    <n v="10800"/>
    <n v="1"/>
    <n v="10800"/>
  </r>
  <r>
    <x v="6"/>
    <s v="O221107058747"/>
    <s v="2022"/>
    <s v="4분기(12월)"/>
    <x v="0"/>
    <s v="네덜란드"/>
    <s v="임채현"/>
    <x v="1"/>
    <s v="정재승의 인류 탐험 보고서 4: 화산섬의 호모 에렉투스(양장본 Hardcover)"/>
    <n v="14220"/>
    <n v="1"/>
    <n v="14220"/>
  </r>
  <r>
    <x v="6"/>
    <s v="O221107058747"/>
    <s v="2022"/>
    <s v="4분기(12월)"/>
    <x v="0"/>
    <s v="네덜란드"/>
    <s v="임채현"/>
    <x v="1"/>
    <s v="트렌드 코리아 2023"/>
    <n v="17100"/>
    <n v="1"/>
    <n v="17100"/>
  </r>
  <r>
    <x v="6"/>
    <s v="O221107058747"/>
    <s v="2022"/>
    <s v="4분기(12월)"/>
    <x v="0"/>
    <s v="네덜란드"/>
    <s v="임채현"/>
    <x v="1"/>
    <s v="흔한남매 과학 탐험대 2: 지구와 달(양장본 Hardcover)"/>
    <n v="11520"/>
    <n v="1"/>
    <n v="11520"/>
  </r>
  <r>
    <x v="6"/>
    <s v="O221107058747"/>
    <s v="2022"/>
    <s v="4분기(12월)"/>
    <x v="0"/>
    <s v="네덜란드"/>
    <s v="임채현"/>
    <x v="1"/>
    <s v="흔한남매 과학탐험대 3: 인체(양장본 Hardcover)"/>
    <n v="11520"/>
    <n v="1"/>
    <n v="11520"/>
  </r>
  <r>
    <x v="6"/>
    <s v="O221107058747"/>
    <s v="2022"/>
    <s v="4분기(12월)"/>
    <x v="0"/>
    <s v="네덜란드"/>
    <s v="임채현"/>
    <x v="1"/>
    <s v="나혼자 끝내는 독학 스페인어 첫걸음"/>
    <n v="13500"/>
    <n v="1"/>
    <n v="13500"/>
  </r>
  <r>
    <x v="7"/>
    <s v="O221102058583"/>
    <s v="2022"/>
    <s v="4분기(12월)"/>
    <x v="0"/>
    <s v="네덜란드"/>
    <s v="노영진"/>
    <x v="1"/>
    <s v="Go Go 카카오프렌즈 21: 캐나다"/>
    <n v="10800"/>
    <n v="1"/>
    <n v="10800"/>
  </r>
  <r>
    <x v="7"/>
    <s v="O221102058583"/>
    <s v="2022"/>
    <s v="4분기(12월)"/>
    <x v="0"/>
    <s v="네덜란드"/>
    <s v="노영진"/>
    <x v="1"/>
    <s v="Go Go 카카오프렌즈 22: 페루"/>
    <n v="10800"/>
    <n v="1"/>
    <n v="10800"/>
  </r>
  <r>
    <x v="7"/>
    <s v="O221102058583"/>
    <s v="2022"/>
    <s v="4분기(12월)"/>
    <x v="0"/>
    <s v="네덜란드"/>
    <s v="노영진"/>
    <x v="1"/>
    <s v="Go Go 카카오프렌즈 23: 싱가포르"/>
    <n v="10800"/>
    <n v="1"/>
    <n v="10800"/>
  </r>
  <r>
    <x v="7"/>
    <s v="O221102058583"/>
    <s v="2022"/>
    <s v="4분기(12월)"/>
    <x v="0"/>
    <s v="네덜란드"/>
    <s v="노영진"/>
    <x v="1"/>
    <s v="Go Go 카카오프렌즈 24: 스웨덴"/>
    <n v="10800"/>
    <n v="1"/>
    <n v="10800"/>
  </r>
  <r>
    <x v="7"/>
    <s v="O221102058583"/>
    <s v="2022"/>
    <s v="4분기(12월)"/>
    <x v="0"/>
    <s v="네덜란드"/>
    <s v="노영진"/>
    <x v="1"/>
    <s v="Go Go 카카오프렌즈 25: 네덜란드"/>
    <n v="13320"/>
    <n v="1"/>
    <n v="13320"/>
  </r>
  <r>
    <x v="7"/>
    <s v="O221102058583"/>
    <s v="2022"/>
    <s v="4분기(12월)"/>
    <x v="0"/>
    <s v="네덜란드"/>
    <s v="노영진"/>
    <x v="1"/>
    <s v="셜록 홈즈 1"/>
    <n v="10800"/>
    <n v="1"/>
    <n v="10800"/>
  </r>
  <r>
    <x v="7"/>
    <s v="O221102058583"/>
    <s v="2022"/>
    <s v="4분기(12월)"/>
    <x v="0"/>
    <s v="네덜란드"/>
    <s v="노영진"/>
    <x v="1"/>
    <s v="셜록 홈즈 2"/>
    <n v="10800"/>
    <n v="1"/>
    <n v="10800"/>
  </r>
  <r>
    <x v="7"/>
    <s v="O221102058583"/>
    <s v="2022"/>
    <s v="4분기(12월)"/>
    <x v="0"/>
    <s v="네덜란드"/>
    <s v="노영진"/>
    <x v="1"/>
    <s v="셜록 홈즈 3"/>
    <n v="10800"/>
    <n v="1"/>
    <n v="10800"/>
  </r>
  <r>
    <x v="7"/>
    <s v="O221102058583"/>
    <s v="2022"/>
    <s v="4분기(12월)"/>
    <x v="0"/>
    <s v="네덜란드"/>
    <s v="노영진"/>
    <x v="1"/>
    <s v="셜록 홈즈 4"/>
    <n v="10800"/>
    <n v="1"/>
    <n v="10800"/>
  </r>
  <r>
    <x v="7"/>
    <s v="O221102058583"/>
    <s v="2022"/>
    <s v="4분기(12월)"/>
    <x v="0"/>
    <s v="네덜란드"/>
    <s v="노영진"/>
    <x v="1"/>
    <s v="셜록 홈즈 5"/>
    <n v="10800"/>
    <n v="1"/>
    <n v="10800"/>
  </r>
  <r>
    <x v="7"/>
    <s v="O221102058583"/>
    <s v="2022"/>
    <s v="4분기(12월)"/>
    <x v="0"/>
    <s v="네덜란드"/>
    <s v="노영진"/>
    <x v="1"/>
    <s v="어린이 맞춤법(읽으면서 바로 써먹는)"/>
    <n v="10800"/>
    <n v="1"/>
    <n v="10800"/>
  </r>
  <r>
    <x v="7"/>
    <s v="O221102058583"/>
    <s v="2022"/>
    <s v="4분기(12월)"/>
    <x v="0"/>
    <s v="네덜란드"/>
    <s v="노영진"/>
    <x v="1"/>
    <s v="어린이 영단어(읽으면서 바로 써먹는)(맛있는 공부 22)"/>
    <n v="10800"/>
    <n v="1"/>
    <n v="10800"/>
  </r>
  <r>
    <x v="7"/>
    <s v="O221102058583"/>
    <s v="2022"/>
    <s v="4분기(12월)"/>
    <x v="0"/>
    <s v="네덜란드"/>
    <s v="노영진"/>
    <x v="1"/>
    <s v="어린이 한국사 퀴즈 2(읽으면서 바로 써먹는)(맛있는 공부 45)"/>
    <n v="10800"/>
    <n v="1"/>
    <n v="10800"/>
  </r>
  <r>
    <x v="7"/>
    <s v="O221102058583"/>
    <s v="2022"/>
    <s v="4분기(12월)"/>
    <x v="0"/>
    <s v="네덜란드"/>
    <s v="노영진"/>
    <x v="1"/>
    <s v="읽으면서 바로 써먹는 어린이 수수께끼: 공포 특급(맛있는 공부 49)"/>
    <n v="11700"/>
    <n v="1"/>
    <n v="11700"/>
  </r>
  <r>
    <x v="7"/>
    <s v="O221102058583"/>
    <s v="2022"/>
    <s v="4분기(12월)"/>
    <x v="0"/>
    <s v="네덜란드"/>
    <s v="노영진"/>
    <x v="1"/>
    <s v="읽으면서 바로 써먹는 어린이 신체 관용구(맛있는공부 43)"/>
    <n v="10800"/>
    <n v="1"/>
    <n v="10800"/>
  </r>
  <r>
    <x v="8"/>
    <s v="O221102058574"/>
    <s v="2022"/>
    <s v="4분기(12월)"/>
    <x v="0"/>
    <s v="네덜란드"/>
    <s v="김지호"/>
    <x v="1"/>
    <s v="10대를 위한 공정하다는 착각"/>
    <n v="11700"/>
    <n v="1"/>
    <n v="11700"/>
  </r>
  <r>
    <x v="8"/>
    <s v="O221102058574"/>
    <s v="2022"/>
    <s v="4분기(12월)"/>
    <x v="0"/>
    <s v="네덜란드"/>
    <s v="김지호"/>
    <x v="1"/>
    <s v="2030 축의 전환"/>
    <n v="16200"/>
    <n v="1"/>
    <n v="16200"/>
  </r>
  <r>
    <x v="8"/>
    <s v="O221102058574"/>
    <s v="2022"/>
    <s v="4분기(12월)"/>
    <x v="0"/>
    <s v="네덜란드"/>
    <s v="김지호"/>
    <x v="1"/>
    <s v="공정하다는 착각"/>
    <n v="16200"/>
    <n v="1"/>
    <n v="16200"/>
  </r>
  <r>
    <x v="8"/>
    <s v="O221102058574"/>
    <s v="2022"/>
    <s v="4분기(12월)"/>
    <x v="0"/>
    <s v="네덜란드"/>
    <s v="김지호"/>
    <x v="1"/>
    <s v="빠작 중학 국어 비문학 독해 1"/>
    <n v="10800"/>
    <n v="1"/>
    <n v="10800"/>
  </r>
  <r>
    <x v="8"/>
    <s v="O221102058574"/>
    <s v="2022"/>
    <s v="4분기(12월)"/>
    <x v="0"/>
    <s v="네덜란드"/>
    <s v="김지호"/>
    <x v="1"/>
    <s v="숨마쿰라우데 중학 수학 1(상) 개념기본서(2021)"/>
    <n v="13500"/>
    <n v="1"/>
    <n v="13500"/>
  </r>
  <r>
    <x v="8"/>
    <s v="O221102058574"/>
    <s v="2022"/>
    <s v="4분기(12월)"/>
    <x v="0"/>
    <s v="네덜란드"/>
    <s v="김지호"/>
    <x v="1"/>
    <s v="쎈 중등 수학 1-1(2022)"/>
    <n v="14400"/>
    <n v="1"/>
    <n v="14400"/>
  </r>
  <r>
    <x v="8"/>
    <s v="O221102058574"/>
    <s v="2022"/>
    <s v="4분기(12월)"/>
    <x v="0"/>
    <s v="네덜란드"/>
    <s v="김지호"/>
    <x v="1"/>
    <s v="일품 중등 수학1(상) 450제(2022)"/>
    <n v="10800"/>
    <n v="1"/>
    <n v="10800"/>
  </r>
  <r>
    <x v="8"/>
    <s v="O221102058574"/>
    <s v="2022"/>
    <s v="4분기(12월)"/>
    <x v="0"/>
    <s v="네덜란드"/>
    <s v="김지호"/>
    <x v="1"/>
    <s v="하얼빈(양장본 Hardcover)"/>
    <n v="14400"/>
    <n v="1"/>
    <n v="14400"/>
  </r>
  <r>
    <x v="9"/>
    <s v="O221102058570"/>
    <s v="2022"/>
    <s v="4분기(12월)"/>
    <x v="0"/>
    <s v="그리스"/>
    <s v="김혁동"/>
    <x v="1"/>
    <s v="수상한 지하실(북멘토 가치동화 48)"/>
    <n v="11700"/>
    <n v="1"/>
    <n v="11700"/>
  </r>
  <r>
    <x v="9"/>
    <s v="O221102058570"/>
    <s v="2022"/>
    <s v="4분기(12월)"/>
    <x v="0"/>
    <s v="그리스"/>
    <s v="김혁동"/>
    <x v="1"/>
    <s v="위대한 과학 고전 30권을 1권으로 읽는 책"/>
    <n v="16020"/>
    <n v="1"/>
    <n v="16020"/>
  </r>
  <r>
    <x v="10"/>
    <s v="O221022058461"/>
    <s v="2022"/>
    <s v="4분기(12월)"/>
    <x v="1"/>
    <s v="중국"/>
    <s v="박기수"/>
    <x v="0"/>
    <s v="농심 육개장사발면86g*6입"/>
    <n v="5000"/>
    <n v="1"/>
    <n v="5000"/>
  </r>
  <r>
    <x v="10"/>
    <s v="O221022058461"/>
    <s v="2022"/>
    <s v="4분기(12월)"/>
    <x v="1"/>
    <s v="중국"/>
    <s v="박기수"/>
    <x v="0"/>
    <s v="마이쮸(딸기복숭아)284g"/>
    <n v="3610"/>
    <n v="1"/>
    <n v="3610"/>
  </r>
  <r>
    <x v="10"/>
    <s v="O221022058461"/>
    <s v="2022"/>
    <s v="4분기(12월)"/>
    <x v="1"/>
    <s v="중국"/>
    <s v="박기수"/>
    <x v="0"/>
    <s v="비비고 전복죽280g"/>
    <n v="2850"/>
    <n v="1"/>
    <n v="2850"/>
  </r>
  <r>
    <x v="10"/>
    <s v="O221022058461"/>
    <s v="2022"/>
    <s v="4분기(12월)"/>
    <x v="1"/>
    <s v="중국"/>
    <s v="박기수"/>
    <x v="0"/>
    <s v="산들애 처음부터 멸치다시마 육수 275g"/>
    <n v="5210"/>
    <n v="1"/>
    <n v="5210"/>
  </r>
  <r>
    <x v="10"/>
    <s v="O221022058461"/>
    <s v="2022"/>
    <s v="4분기(12월)"/>
    <x v="1"/>
    <s v="중국"/>
    <s v="박기수"/>
    <x v="0"/>
    <s v="스파클링워터 트레비500ml*20(레몬)"/>
    <n v="21500"/>
    <n v="1"/>
    <n v="21500"/>
  </r>
  <r>
    <x v="10"/>
    <s v="O221022058461"/>
    <s v="2022"/>
    <s v="4분기(12월)"/>
    <x v="1"/>
    <s v="중국"/>
    <s v="박기수"/>
    <x v="0"/>
    <s v="신양촌 양조 생명물간장 860ml"/>
    <n v="9500"/>
    <n v="1"/>
    <n v="9500"/>
  </r>
  <r>
    <x v="10"/>
    <s v="O221022058461"/>
    <s v="2022"/>
    <s v="4분기(12월)"/>
    <x v="1"/>
    <s v="중국"/>
    <s v="박기수"/>
    <x v="0"/>
    <s v="오리온 닥터유 단백질바50g*12"/>
    <n v="15400"/>
    <n v="1"/>
    <n v="15400"/>
  </r>
  <r>
    <x v="10"/>
    <s v="O221022058461"/>
    <s v="2022"/>
    <s v="4분기(12월)"/>
    <x v="1"/>
    <s v="중국"/>
    <s v="박기수"/>
    <x v="0"/>
    <s v="오리온 초코파이12p"/>
    <n v="3480"/>
    <n v="2"/>
    <n v="6960"/>
  </r>
  <r>
    <x v="11"/>
    <s v="O221021058460"/>
    <s v="2022"/>
    <s v="4분기(12월)"/>
    <x v="1"/>
    <s v="중국"/>
    <s v="정진성"/>
    <x v="0"/>
    <s v="The맛있는 김도둑파래김25g*3봉"/>
    <n v="3180"/>
    <n v="5"/>
    <n v="15900"/>
  </r>
  <r>
    <x v="11"/>
    <s v="O221021058460"/>
    <s v="2022"/>
    <s v="4분기(12월)"/>
    <x v="1"/>
    <s v="중국"/>
    <s v="정진성"/>
    <x v="0"/>
    <s v="국희땅콩샌드70g"/>
    <n v="900"/>
    <n v="1"/>
    <n v="900"/>
  </r>
  <r>
    <x v="11"/>
    <s v="O221021058460"/>
    <s v="2022"/>
    <s v="4분기(12월)"/>
    <x v="1"/>
    <s v="중국"/>
    <s v="정진성"/>
    <x v="0"/>
    <s v="깔끔한 멸치국물팩65g(13g*5)"/>
    <n v="2700"/>
    <n v="5"/>
    <n v="13500"/>
  </r>
  <r>
    <x v="11"/>
    <s v="O221021058460"/>
    <s v="2022"/>
    <s v="4분기(12월)"/>
    <x v="1"/>
    <s v="중국"/>
    <s v="정진성"/>
    <x v="0"/>
    <s v="남성중목양말(검정)"/>
    <n v="2600"/>
    <n v="1"/>
    <n v="2600"/>
  </r>
  <r>
    <x v="11"/>
    <s v="O221021058460"/>
    <s v="2022"/>
    <s v="4분기(12월)"/>
    <x v="1"/>
    <s v="중국"/>
    <s v="정진성"/>
    <x v="0"/>
    <s v="농심 너구리순한맛(멀티5입)"/>
    <n v="4500"/>
    <n v="2"/>
    <n v="9000"/>
  </r>
  <r>
    <x v="11"/>
    <s v="O221021058460"/>
    <s v="2022"/>
    <s v="4분기(12월)"/>
    <x v="1"/>
    <s v="중국"/>
    <s v="정진성"/>
    <x v="0"/>
    <s v="농심 닭다리 후라이드맛66g"/>
    <n v="1230"/>
    <n v="6"/>
    <n v="7380"/>
  </r>
  <r>
    <x v="11"/>
    <s v="O221021058460"/>
    <s v="2022"/>
    <s v="4분기(12월)"/>
    <x v="1"/>
    <s v="중국"/>
    <s v="정진성"/>
    <x v="0"/>
    <s v="농심짜파게티(멀티5입)"/>
    <n v="4430"/>
    <n v="1"/>
    <n v="4430"/>
  </r>
  <r>
    <x v="11"/>
    <s v="O221021058460"/>
    <s v="2022"/>
    <s v="4분기(12월)"/>
    <x v="1"/>
    <s v="중국"/>
    <s v="정진성"/>
    <x v="0"/>
    <s v="동서 보리차150g"/>
    <n v="1330"/>
    <n v="1"/>
    <n v="1330"/>
  </r>
  <r>
    <x v="11"/>
    <s v="O221021058460"/>
    <s v="2022"/>
    <s v="4분기(12월)"/>
    <x v="1"/>
    <s v="중국"/>
    <s v="정진성"/>
    <x v="0"/>
    <s v="동원 DHA참치100g*5"/>
    <n v="9000"/>
    <n v="2"/>
    <n v="18000"/>
  </r>
  <r>
    <x v="11"/>
    <s v="O221021058460"/>
    <s v="2022"/>
    <s v="4분기(12월)"/>
    <x v="1"/>
    <s v="중국"/>
    <s v="정진성"/>
    <x v="0"/>
    <s v="바삭고소부침가루1Kg"/>
    <n v="3910"/>
    <n v="1"/>
    <n v="3910"/>
  </r>
  <r>
    <x v="11"/>
    <s v="O221021058460"/>
    <s v="2022"/>
    <s v="4분기(12월)"/>
    <x v="1"/>
    <s v="중국"/>
    <s v="정진성"/>
    <x v="0"/>
    <s v="바삭고소튀김가루1kg"/>
    <n v="3910"/>
    <n v="1"/>
    <n v="3910"/>
  </r>
  <r>
    <x v="11"/>
    <s v="O221021058460"/>
    <s v="2022"/>
    <s v="4분기(12월)"/>
    <x v="1"/>
    <s v="중국"/>
    <s v="정진성"/>
    <x v="0"/>
    <s v="비비고 사골곰탕500g*2"/>
    <n v="2850"/>
    <n v="2"/>
    <n v="5700"/>
  </r>
  <r>
    <x v="11"/>
    <s v="O221021058460"/>
    <s v="2022"/>
    <s v="4분기(12월)"/>
    <x v="1"/>
    <s v="중국"/>
    <s v="정진성"/>
    <x v="0"/>
    <s v="뿌셔뿌셔(불고기)"/>
    <n v="800"/>
    <n v="2"/>
    <n v="1600"/>
  </r>
  <r>
    <x v="11"/>
    <s v="O221021058460"/>
    <s v="2022"/>
    <s v="4분기(12월)"/>
    <x v="1"/>
    <s v="중국"/>
    <s v="정진성"/>
    <x v="0"/>
    <s v="성경 삼각김밥용김 (20매)"/>
    <n v="4310"/>
    <n v="1"/>
    <n v="4310"/>
  </r>
  <r>
    <x v="11"/>
    <s v="O221021058460"/>
    <s v="2022"/>
    <s v="4분기(12월)"/>
    <x v="1"/>
    <s v="중국"/>
    <s v="정진성"/>
    <x v="0"/>
    <s v="옛날자른당면 100g"/>
    <n v="1400"/>
    <n v="1"/>
    <n v="1400"/>
  </r>
  <r>
    <x v="11"/>
    <s v="O221021058460"/>
    <s v="2022"/>
    <s v="4분기(12월)"/>
    <x v="1"/>
    <s v="중국"/>
    <s v="정진성"/>
    <x v="0"/>
    <s v="옛날조청쌀엿1.2kg"/>
    <n v="6160"/>
    <n v="1"/>
    <n v="6160"/>
  </r>
  <r>
    <x v="11"/>
    <s v="O221021058460"/>
    <s v="2022"/>
    <s v="4분기(12월)"/>
    <x v="1"/>
    <s v="중국"/>
    <s v="정진성"/>
    <x v="0"/>
    <s v="유기농 양파진액100ml*30포"/>
    <n v="29000"/>
    <n v="2"/>
    <n v="58000"/>
  </r>
  <r>
    <x v="11"/>
    <s v="O221021058460"/>
    <s v="2022"/>
    <s v="4분기(12월)"/>
    <x v="1"/>
    <s v="중국"/>
    <s v="정진성"/>
    <x v="0"/>
    <s v="유동 자연산골뱅이400g*2"/>
    <n v="18000"/>
    <n v="1"/>
    <n v="18000"/>
  </r>
  <r>
    <x v="11"/>
    <s v="O221021058460"/>
    <s v="2022"/>
    <s v="4분기(12월)"/>
    <x v="1"/>
    <s v="중국"/>
    <s v="정진성"/>
    <x v="0"/>
    <s v="진라면*순한맛(멀티5입)"/>
    <n v="2810"/>
    <n v="2"/>
    <n v="5620"/>
  </r>
  <r>
    <x v="11"/>
    <s v="O221021058460"/>
    <s v="2022"/>
    <s v="4분기(12월)"/>
    <x v="1"/>
    <s v="중국"/>
    <s v="정진성"/>
    <x v="0"/>
    <s v="진라면소컵(순한맛)65g*6입"/>
    <n v="3610"/>
    <n v="2"/>
    <n v="7220"/>
  </r>
  <r>
    <x v="11"/>
    <s v="O221021058460"/>
    <s v="2022"/>
    <s v="4분기(12월)"/>
    <x v="1"/>
    <s v="중국"/>
    <s v="정진성"/>
    <x v="0"/>
    <s v="참깨드레싱 245g(상온)"/>
    <n v="3070"/>
    <n v="1"/>
    <n v="3070"/>
  </r>
  <r>
    <x v="11"/>
    <s v="O221021058460"/>
    <s v="2022"/>
    <s v="4분기(12월)"/>
    <x v="1"/>
    <s v="중국"/>
    <s v="정진성"/>
    <x v="0"/>
    <s v="청정원 보크라이스(쇠고기)24g(3입)"/>
    <n v="1810"/>
    <n v="2"/>
    <n v="3620"/>
  </r>
  <r>
    <x v="11"/>
    <s v="O221021058460"/>
    <s v="2022"/>
    <s v="4분기(12월)"/>
    <x v="1"/>
    <s v="중국"/>
    <s v="정진성"/>
    <x v="0"/>
    <s v="칼로리를 줄인 케찹 280g"/>
    <n v="1640"/>
    <n v="1"/>
    <n v="1640"/>
  </r>
  <r>
    <x v="11"/>
    <s v="O221021058460"/>
    <s v="2022"/>
    <s v="4분기(12월)"/>
    <x v="1"/>
    <s v="중국"/>
    <s v="정진성"/>
    <x v="0"/>
    <s v="코멕스 면코팅 고무장갑 마이사이즈 33*20.5(중)"/>
    <n v="2600"/>
    <n v="1"/>
    <n v="2600"/>
  </r>
  <r>
    <x v="11"/>
    <s v="O221021058460"/>
    <s v="2022"/>
    <s v="4분기(12월)"/>
    <x v="1"/>
    <s v="중국"/>
    <s v="정진성"/>
    <x v="0"/>
    <s v="크라운 콘칩70g"/>
    <n v="1080"/>
    <n v="3"/>
    <n v="3240"/>
  </r>
  <r>
    <x v="11"/>
    <s v="O221021058460"/>
    <s v="2022"/>
    <s v="4분기(12월)"/>
    <x v="1"/>
    <s v="중국"/>
    <s v="정진성"/>
    <x v="0"/>
    <s v="페리오치약 브레쓰케어알파 160g*3"/>
    <n v="4320"/>
    <n v="1"/>
    <n v="4320"/>
  </r>
  <r>
    <x v="11"/>
    <s v="O221021058460"/>
    <s v="2022"/>
    <s v="4분기(12월)"/>
    <x v="1"/>
    <s v="중국"/>
    <s v="정진성"/>
    <x v="0"/>
    <s v="한성 가쓰오우동232.5g*3"/>
    <n v="3930"/>
    <n v="1"/>
    <n v="3930"/>
  </r>
  <r>
    <x v="11"/>
    <s v="O221021058460"/>
    <s v="2022"/>
    <s v="4분기(12월)"/>
    <x v="1"/>
    <s v="중국"/>
    <s v="정진성"/>
    <x v="0"/>
    <s v="해표 두번구워 더고소한 김밥김20g"/>
    <n v="1760"/>
    <n v="2"/>
    <n v="3520"/>
  </r>
  <r>
    <x v="11"/>
    <s v="O221021058460"/>
    <s v="2022"/>
    <s v="4분기(12월)"/>
    <x v="1"/>
    <s v="중국"/>
    <s v="정진성"/>
    <x v="0"/>
    <s v="햇반 발아현미밥210g*4"/>
    <n v="6630"/>
    <n v="1"/>
    <n v="6630"/>
  </r>
  <r>
    <x v="11"/>
    <s v="O221021058460"/>
    <s v="2022"/>
    <s v="4분기(12월)"/>
    <x v="1"/>
    <s v="중국"/>
    <s v="정진성"/>
    <x v="0"/>
    <s v="허니머스타드소스 535g"/>
    <n v="3700"/>
    <n v="2"/>
    <n v="7400"/>
  </r>
  <r>
    <x v="12"/>
    <s v="O221021058459"/>
    <s v="2022"/>
    <s v="4분기(12월)"/>
    <x v="2"/>
    <s v="중국"/>
    <s v="우병훈"/>
    <x v="0"/>
    <s v="3M 물걸레청소용(항균)20매(일반막대형)"/>
    <n v="10000"/>
    <n v="2"/>
    <n v="20000"/>
  </r>
  <r>
    <x v="12"/>
    <s v="O221021058459"/>
    <s v="2022"/>
    <s v="4분기(12월)"/>
    <x v="2"/>
    <s v="중국"/>
    <s v="우병훈"/>
    <x v="0"/>
    <s v="3M)막대걸레(표준형)"/>
    <n v="20000"/>
    <n v="1"/>
    <n v="20000"/>
  </r>
  <r>
    <x v="12"/>
    <s v="O221021058459"/>
    <s v="2022"/>
    <s v="4분기(12월)"/>
    <x v="2"/>
    <s v="중국"/>
    <s v="우병훈"/>
    <x v="0"/>
    <s v="갈아만든배 238ml*12"/>
    <n v="9000"/>
    <n v="1"/>
    <n v="9000"/>
  </r>
  <r>
    <x v="12"/>
    <s v="O221021058459"/>
    <s v="2022"/>
    <s v="4분기(12월)"/>
    <x v="2"/>
    <s v="중국"/>
    <s v="우병훈"/>
    <x v="0"/>
    <s v="국내산 종이컵 50P"/>
    <n v="600"/>
    <n v="1"/>
    <n v="600"/>
  </r>
  <r>
    <x v="12"/>
    <s v="O221021058459"/>
    <s v="2022"/>
    <s v="4분기(12월)"/>
    <x v="2"/>
    <s v="중국"/>
    <s v="우병훈"/>
    <x v="0"/>
    <s v="깨끗한나라 물티슈캡형70매*6"/>
    <n v="12100"/>
    <n v="1"/>
    <n v="12100"/>
  </r>
  <r>
    <x v="12"/>
    <s v="O221021058459"/>
    <s v="2022"/>
    <s v="4분기(12월)"/>
    <x v="2"/>
    <s v="중국"/>
    <s v="우병훈"/>
    <x v="0"/>
    <s v="깨끗한나라 순수 프리미엄30m*30롤(천열펄프3겹)"/>
    <n v="21000"/>
    <n v="1"/>
    <n v="21000"/>
  </r>
  <r>
    <x v="12"/>
    <s v="O221021058459"/>
    <s v="2022"/>
    <s v="4분기(12월)"/>
    <x v="2"/>
    <s v="중국"/>
    <s v="우병훈"/>
    <x v="0"/>
    <s v="깨끗한나라)미용티슈250매*3입"/>
    <n v="6500"/>
    <n v="2"/>
    <n v="13000"/>
  </r>
  <r>
    <x v="12"/>
    <s v="O221021058459"/>
    <s v="2022"/>
    <s v="4분기(12월)"/>
    <x v="2"/>
    <s v="중국"/>
    <s v="우병훈"/>
    <x v="0"/>
    <s v="다농원 생강차40T"/>
    <n v="9000"/>
    <n v="1"/>
    <n v="9000"/>
  </r>
  <r>
    <x v="12"/>
    <s v="O221021058459"/>
    <s v="2022"/>
    <s v="4분기(12월)"/>
    <x v="2"/>
    <s v="중국"/>
    <s v="우병훈"/>
    <x v="0"/>
    <s v="닥터홍 레인보우 실리콘 칫솔(대1모3)"/>
    <n v="2500"/>
    <n v="1"/>
    <n v="2500"/>
  </r>
  <r>
    <x v="12"/>
    <s v="O221021058459"/>
    <s v="2022"/>
    <s v="4분기(12월)"/>
    <x v="2"/>
    <s v="중국"/>
    <s v="우병훈"/>
    <x v="0"/>
    <s v="메디안 대나무숯담은칫솔 이중미세모3.2mm 초슬림헤드4입"/>
    <n v="7900"/>
    <n v="1"/>
    <n v="7900"/>
  </r>
  <r>
    <x v="12"/>
    <s v="O221021058459"/>
    <s v="2022"/>
    <s v="4분기(12월)"/>
    <x v="2"/>
    <s v="중국"/>
    <s v="우병훈"/>
    <x v="0"/>
    <s v="물걸레 청소포 샥 대형30포(200mm*300mm)"/>
    <n v="2200"/>
    <n v="2"/>
    <n v="4400"/>
  </r>
  <r>
    <x v="12"/>
    <s v="O221021058459"/>
    <s v="2022"/>
    <s v="4분기(12월)"/>
    <x v="2"/>
    <s v="중국"/>
    <s v="우병훈"/>
    <x v="0"/>
    <s v="백설 고소함가득참기름330ml"/>
    <n v="6200"/>
    <n v="1"/>
    <n v="6200"/>
  </r>
  <r>
    <x v="12"/>
    <s v="O221021058459"/>
    <s v="2022"/>
    <s v="4분기(12월)"/>
    <x v="2"/>
    <s v="중국"/>
    <s v="우병훈"/>
    <x v="0"/>
    <s v="백설 허브맛솔트50g마늘맛"/>
    <n v="2600"/>
    <n v="1"/>
    <n v="2600"/>
  </r>
  <r>
    <x v="12"/>
    <s v="O221021058459"/>
    <s v="2022"/>
    <s v="4분기(12월)"/>
    <x v="2"/>
    <s v="중국"/>
    <s v="우병훈"/>
    <x v="0"/>
    <s v="아이!깨끗해250ml"/>
    <n v="3300"/>
    <n v="1"/>
    <n v="3300"/>
  </r>
  <r>
    <x v="12"/>
    <s v="O221021058459"/>
    <s v="2022"/>
    <s v="4분기(12월)"/>
    <x v="2"/>
    <s v="중국"/>
    <s v="우병훈"/>
    <x v="0"/>
    <s v="오랄비 치실(50m)"/>
    <n v="2700"/>
    <n v="1"/>
    <n v="2700"/>
  </r>
  <r>
    <x v="12"/>
    <s v="O221021058459"/>
    <s v="2022"/>
    <s v="4분기(12월)"/>
    <x v="2"/>
    <s v="중국"/>
    <s v="우병훈"/>
    <x v="0"/>
    <s v="오리온 닥터유 단백질바50g*12"/>
    <n v="15400"/>
    <n v="3"/>
    <n v="46200"/>
  </r>
  <r>
    <x v="12"/>
    <s v="O221021058459"/>
    <s v="2022"/>
    <s v="4분기(12월)"/>
    <x v="2"/>
    <s v="중국"/>
    <s v="우병훈"/>
    <x v="0"/>
    <s v="오리온 참붕어빵 348g 12입"/>
    <n v="5250"/>
    <n v="2"/>
    <n v="10500"/>
  </r>
  <r>
    <x v="12"/>
    <s v="O221021058459"/>
    <s v="2022"/>
    <s v="4분기(12월)"/>
    <x v="2"/>
    <s v="중국"/>
    <s v="우병훈"/>
    <x v="0"/>
    <s v="유한 바르는 곰팡이젤120ml"/>
    <n v="5670"/>
    <n v="1"/>
    <n v="5670"/>
  </r>
  <r>
    <x v="12"/>
    <s v="O221021058459"/>
    <s v="2022"/>
    <s v="4분기(12월)"/>
    <x v="2"/>
    <s v="중국"/>
    <s v="우병훈"/>
    <x v="0"/>
    <s v="유한 펑크린1L"/>
    <n v="2630"/>
    <n v="1"/>
    <n v="2630"/>
  </r>
  <r>
    <x v="12"/>
    <s v="O221021058459"/>
    <s v="2022"/>
    <s v="4분기(12월)"/>
    <x v="2"/>
    <s v="중국"/>
    <s v="우병훈"/>
    <x v="0"/>
    <s v="질레트 퓨전프로글라이드 면도날(4입)"/>
    <n v="23500"/>
    <n v="2"/>
    <n v="47000"/>
  </r>
  <r>
    <x v="12"/>
    <s v="O221021058459"/>
    <s v="2022"/>
    <s v="4분기(12월)"/>
    <x v="2"/>
    <s v="중국"/>
    <s v="우병훈"/>
    <x v="0"/>
    <s v="청정원 초고추장 1kg"/>
    <n v="4500"/>
    <n v="1"/>
    <n v="4500"/>
  </r>
  <r>
    <x v="12"/>
    <s v="O221021058459"/>
    <s v="2022"/>
    <s v="4분기(12월)"/>
    <x v="2"/>
    <s v="중국"/>
    <s v="우병훈"/>
    <x v="0"/>
    <s v="크라운 소보로 60g"/>
    <n v="1000"/>
    <n v="3"/>
    <n v="3000"/>
  </r>
  <r>
    <x v="12"/>
    <s v="O221021058459"/>
    <s v="2022"/>
    <s v="4분기(12월)"/>
    <x v="2"/>
    <s v="중국"/>
    <s v="우병훈"/>
    <x v="0"/>
    <s v="페리오치약 캐비티케어알파 160g*3"/>
    <n v="4320"/>
    <n v="1"/>
    <n v="4320"/>
  </r>
  <r>
    <x v="12"/>
    <s v="O221021058459"/>
    <s v="2022"/>
    <s v="4분기(12월)"/>
    <x v="2"/>
    <s v="중국"/>
    <s v="우병훈"/>
    <x v="0"/>
    <s v="페브리즈향균플러스370ml(깨끗한향)"/>
    <n v="6100"/>
    <n v="1"/>
    <n v="6100"/>
  </r>
  <r>
    <x v="12"/>
    <s v="O221021058459"/>
    <s v="2022"/>
    <s v="4분기(12월)"/>
    <x v="2"/>
    <s v="중국"/>
    <s v="우병훈"/>
    <x v="0"/>
    <s v="해태 초코홈런볼 128g"/>
    <n v="3800"/>
    <n v="4"/>
    <n v="15200"/>
  </r>
  <r>
    <x v="12"/>
    <s v="O221021058459"/>
    <s v="2022"/>
    <s v="4분기(12월)"/>
    <x v="2"/>
    <s v="중국"/>
    <s v="우병훈"/>
    <x v="0"/>
    <s v="해피바스 다마스크 메이로즈에센스 바디워시900g"/>
    <n v="6490"/>
    <n v="1"/>
    <n v="6490"/>
  </r>
  <r>
    <x v="12"/>
    <s v="O221021058459"/>
    <s v="2022"/>
    <s v="4분기(12월)"/>
    <x v="2"/>
    <s v="중국"/>
    <s v="우병훈"/>
    <x v="0"/>
    <s v="햇살담은 염도낮춘 다시마 간장1.7L"/>
    <n v="11000"/>
    <n v="1"/>
    <n v="11000"/>
  </r>
  <r>
    <x v="12"/>
    <s v="O221021058459"/>
    <s v="2022"/>
    <s v="4분기(12월)"/>
    <x v="2"/>
    <s v="중국"/>
    <s v="우병훈"/>
    <x v="0"/>
    <s v="화장실용탈취제300g(라벤더향)"/>
    <n v="1900"/>
    <n v="1"/>
    <n v="1900"/>
  </r>
  <r>
    <x v="13"/>
    <s v="O221021058457"/>
    <s v="2022"/>
    <s v="4분기(12월)"/>
    <x v="2"/>
    <s v="중국"/>
    <s v="유영근"/>
    <x v="0"/>
    <s v="THE맛있는돌자반35g"/>
    <n v="1100"/>
    <n v="1"/>
    <n v="1100"/>
  </r>
  <r>
    <x v="13"/>
    <s v="O221021058457"/>
    <s v="2022"/>
    <s v="4분기(12월)"/>
    <x v="2"/>
    <s v="중국"/>
    <s v="유영근"/>
    <x v="0"/>
    <s v="김도둑 광천댁 산모미역80g"/>
    <n v="2700"/>
    <n v="1"/>
    <n v="2700"/>
  </r>
  <r>
    <x v="13"/>
    <s v="O221021058457"/>
    <s v="2022"/>
    <s v="4분기(12월)"/>
    <x v="2"/>
    <s v="중국"/>
    <s v="유영근"/>
    <x v="0"/>
    <s v="깔끔한 멸치국물팩65g(13g*5)"/>
    <n v="2700"/>
    <n v="1"/>
    <n v="2700"/>
  </r>
  <r>
    <x v="13"/>
    <s v="O221021058457"/>
    <s v="2022"/>
    <s v="4분기(12월)"/>
    <x v="2"/>
    <s v="중국"/>
    <s v="유영근"/>
    <x v="0"/>
    <s v="녹두빈대떡가루400g"/>
    <n v="3250"/>
    <n v="1"/>
    <n v="3250"/>
  </r>
  <r>
    <x v="13"/>
    <s v="O221021058457"/>
    <s v="2022"/>
    <s v="4분기(12월)"/>
    <x v="2"/>
    <s v="중국"/>
    <s v="유영근"/>
    <x v="0"/>
    <s v="다우니 오션코랄 퓨어러브 1L"/>
    <n v="6180"/>
    <n v="2"/>
    <n v="12360"/>
  </r>
  <r>
    <x v="13"/>
    <s v="O221021058457"/>
    <s v="2022"/>
    <s v="4분기(12월)"/>
    <x v="2"/>
    <s v="중국"/>
    <s v="유영근"/>
    <x v="0"/>
    <s v="비트 드럼용1.6L+1.6L"/>
    <n v="8880"/>
    <n v="4"/>
    <n v="35520"/>
  </r>
  <r>
    <x v="13"/>
    <s v="O221021058457"/>
    <s v="2022"/>
    <s v="4분기(12월)"/>
    <x v="2"/>
    <s v="중국"/>
    <s v="유영근"/>
    <x v="0"/>
    <s v="산들애 처음부터 멸치다시마 육수 275g"/>
    <n v="5210"/>
    <n v="1"/>
    <n v="5210"/>
  </r>
  <r>
    <x v="13"/>
    <s v="O221021058457"/>
    <s v="2022"/>
    <s v="4분기(12월)"/>
    <x v="2"/>
    <s v="중국"/>
    <s v="유영근"/>
    <x v="0"/>
    <s v="연세 검은콩&amp;고칼슘두유200ml*24입"/>
    <n v="12500"/>
    <n v="1"/>
    <n v="12500"/>
  </r>
  <r>
    <x v="13"/>
    <s v="O221021058457"/>
    <s v="2022"/>
    <s v="4분기(12월)"/>
    <x v="2"/>
    <s v="중국"/>
    <s v="유영근"/>
    <x v="0"/>
    <s v="요호 루테인 90캡슐"/>
    <n v="36300"/>
    <n v="1"/>
    <n v="36300"/>
  </r>
  <r>
    <x v="13"/>
    <s v="O221021058457"/>
    <s v="2022"/>
    <s v="4분기(12월)"/>
    <x v="2"/>
    <s v="중국"/>
    <s v="유영근"/>
    <x v="0"/>
    <s v="유한덴탈케어 키즈칫솔3단계(6세이상)2입"/>
    <n v="3900"/>
    <n v="3"/>
    <n v="11700"/>
  </r>
  <r>
    <x v="13"/>
    <s v="O221021058457"/>
    <s v="2022"/>
    <s v="4분기(12월)"/>
    <x v="2"/>
    <s v="중국"/>
    <s v="유영근"/>
    <x v="0"/>
    <s v="천호엔케어 도라지배즙프리미엄80ml*30입 "/>
    <n v="44000"/>
    <n v="1"/>
    <n v="44000"/>
  </r>
  <r>
    <x v="13"/>
    <s v="O221021058457"/>
    <s v="2022"/>
    <s v="4분기(12월)"/>
    <x v="2"/>
    <s v="중국"/>
    <s v="유영근"/>
    <x v="0"/>
    <s v="티젠 유기농새싹보리 10T "/>
    <n v="6900"/>
    <n v="1"/>
    <n v="6900"/>
  </r>
  <r>
    <x v="13"/>
    <s v="O221021058457"/>
    <s v="2022"/>
    <s v="4분기(12월)"/>
    <x v="2"/>
    <s v="중국"/>
    <s v="유영근"/>
    <x v="0"/>
    <s v="페리오 키즈치약 스텝3 딸기향 75g"/>
    <n v="2760"/>
    <n v="3"/>
    <n v="8280"/>
  </r>
  <r>
    <x v="13"/>
    <s v="O221021058457"/>
    <s v="2022"/>
    <s v="4분기(12월)"/>
    <x v="2"/>
    <s v="중국"/>
    <s v="유영근"/>
    <x v="0"/>
    <s v="포카리스웨트 분말74g (5입)"/>
    <n v="8400"/>
    <n v="1"/>
    <n v="8400"/>
  </r>
  <r>
    <x v="13"/>
    <s v="O221021058457"/>
    <s v="2022"/>
    <s v="4분기(12월)"/>
    <x v="2"/>
    <s v="중국"/>
    <s v="유영근"/>
    <x v="0"/>
    <s v="해찬들 재래식된장1kg"/>
    <n v="6636"/>
    <n v="1"/>
    <n v="6636"/>
  </r>
  <r>
    <x v="13"/>
    <s v="O221021058457"/>
    <s v="2022"/>
    <s v="4분기(12월)"/>
    <x v="2"/>
    <s v="중국"/>
    <s v="유영근"/>
    <x v="0"/>
    <s v="호두 아몬드 율무차 40T"/>
    <n v="8700"/>
    <n v="1"/>
    <n v="8700"/>
  </r>
  <r>
    <x v="14"/>
    <s v="O221021058456"/>
    <s v="2022"/>
    <s v="4분기(12월)"/>
    <x v="2"/>
    <s v="헝가리"/>
    <s v="정재우"/>
    <x v="0"/>
    <s v="Ph.Drop 아쿠아 콜라겐 모이스트 로션"/>
    <n v="47270"/>
    <n v="1"/>
    <n v="47270"/>
  </r>
  <r>
    <x v="14"/>
    <s v="O221021058456"/>
    <s v="2022"/>
    <s v="4분기(12월)"/>
    <x v="2"/>
    <s v="헝가리"/>
    <s v="정재우"/>
    <x v="0"/>
    <s v="Ph.Drop 아쿠아 콜라겐 클린징 젤 "/>
    <n v="29090"/>
    <n v="1"/>
    <n v="29090"/>
  </r>
  <r>
    <x v="14"/>
    <s v="O221021058456"/>
    <s v="2022"/>
    <s v="4분기(12월)"/>
    <x v="2"/>
    <s v="헝가리"/>
    <s v="정재우"/>
    <x v="0"/>
    <s v="농심짜파게티(멀티5입)"/>
    <n v="4430"/>
    <n v="1"/>
    <n v="4430"/>
  </r>
  <r>
    <x v="14"/>
    <s v="O221021058456"/>
    <s v="2022"/>
    <s v="4분기(12월)"/>
    <x v="2"/>
    <s v="헝가리"/>
    <s v="정재우"/>
    <x v="0"/>
    <s v="부자되는집 내츄럴소프트 캡형물티슈100매*24입"/>
    <n v="24000"/>
    <n v="1"/>
    <n v="24000"/>
  </r>
  <r>
    <x v="14"/>
    <s v="O221021058456"/>
    <s v="2022"/>
    <s v="4분기(12월)"/>
    <x v="2"/>
    <s v="헝가리"/>
    <s v="정재우"/>
    <x v="0"/>
    <s v="삼양 핵불닭소스 200g"/>
    <n v="4200"/>
    <n v="1"/>
    <n v="4200"/>
  </r>
  <r>
    <x v="14"/>
    <s v="O221021058456"/>
    <s v="2022"/>
    <s v="4분기(12월)"/>
    <x v="2"/>
    <s v="헝가리"/>
    <s v="정재우"/>
    <x v="0"/>
    <s v="오로니아 rTG 오메가-3 90캡슐"/>
    <n v="49500"/>
    <n v="2"/>
    <n v="99000"/>
  </r>
  <r>
    <x v="14"/>
    <s v="O221021058456"/>
    <s v="2022"/>
    <s v="4분기(12월)"/>
    <x v="2"/>
    <s v="헝가리"/>
    <s v="정재우"/>
    <x v="0"/>
    <s v="요호 칼슘*마그네슘*아연*비타민D복합제"/>
    <n v="42000"/>
    <n v="1"/>
    <n v="42000"/>
  </r>
  <r>
    <x v="14"/>
    <s v="O221021058456"/>
    <s v="2022"/>
    <s v="4분기(12월)"/>
    <x v="2"/>
    <s v="헝가리"/>
    <s v="정재우"/>
    <x v="0"/>
    <s v="줄리스 그립핑 샴푸"/>
    <n v="37000"/>
    <n v="1"/>
    <n v="37000"/>
  </r>
  <r>
    <x v="14"/>
    <s v="O221021058456"/>
    <s v="2022"/>
    <s v="4분기(12월)"/>
    <x v="2"/>
    <s v="헝가리"/>
    <s v="정재우"/>
    <x v="0"/>
    <s v="팔도비빔면(멀티5입)"/>
    <n v="4450"/>
    <n v="1"/>
    <n v="4450"/>
  </r>
  <r>
    <x v="14"/>
    <s v="O221021058456"/>
    <s v="2022"/>
    <s v="4분기(12월)"/>
    <x v="2"/>
    <s v="헝가리"/>
    <s v="정재우"/>
    <x v="0"/>
    <s v="햇살담은양조진간장1.7L"/>
    <n v="8400"/>
    <n v="1"/>
    <n v="8400"/>
  </r>
  <r>
    <x v="15"/>
    <s v="O221021058455"/>
    <s v="2022"/>
    <s v="4분기(12월)"/>
    <x v="2"/>
    <s v="헝가리"/>
    <s v="이지웅"/>
    <x v="0"/>
    <s v="The맛있는 김도둑새우&amp;멸치돌자반35g"/>
    <n v="1100"/>
    <n v="7"/>
    <n v="7700"/>
  </r>
  <r>
    <x v="15"/>
    <s v="O221021058455"/>
    <s v="2022"/>
    <s v="4분기(12월)"/>
    <x v="2"/>
    <s v="헝가리"/>
    <s v="이지웅"/>
    <x v="0"/>
    <s v="The맛있는 김도둑재래김25g*3봉"/>
    <n v="3180"/>
    <n v="2"/>
    <n v="6360"/>
  </r>
  <r>
    <x v="15"/>
    <s v="O221021058455"/>
    <s v="2022"/>
    <s v="4분기(12월)"/>
    <x v="2"/>
    <s v="헝가리"/>
    <s v="이지웅"/>
    <x v="0"/>
    <s v="김도둑 광천재래김4g*16봉"/>
    <n v="4200"/>
    <n v="6"/>
    <n v="25200"/>
  </r>
  <r>
    <x v="15"/>
    <s v="O221021058455"/>
    <s v="2022"/>
    <s v="4분기(12월)"/>
    <x v="2"/>
    <s v="헝가리"/>
    <s v="이지웅"/>
    <x v="0"/>
    <s v="김도둑 누룽지1kg"/>
    <n v="7000"/>
    <n v="3"/>
    <n v="21000"/>
  </r>
  <r>
    <x v="15"/>
    <s v="O221021058455"/>
    <s v="2022"/>
    <s v="4분기(12월)"/>
    <x v="2"/>
    <s v="헝가리"/>
    <s v="이지웅"/>
    <x v="0"/>
    <s v="김도둑 쌀국수 진한사골맛93g"/>
    <n v="1450"/>
    <n v="5"/>
    <n v="7250"/>
  </r>
  <r>
    <x v="15"/>
    <s v="O221021058455"/>
    <s v="2022"/>
    <s v="4분기(12월)"/>
    <x v="2"/>
    <s v="헝가리"/>
    <s v="이지웅"/>
    <x v="0"/>
    <s v="너구리 매운맛(멀티5입)"/>
    <n v="5090"/>
    <n v="2"/>
    <n v="10180"/>
  </r>
  <r>
    <x v="15"/>
    <s v="O221021058455"/>
    <s v="2022"/>
    <s v="4분기(12월)"/>
    <x v="2"/>
    <s v="헝가리"/>
    <s v="이지웅"/>
    <x v="0"/>
    <s v="농심 신라면(멀티5입)"/>
    <n v="3640"/>
    <n v="4"/>
    <n v="14560"/>
  </r>
  <r>
    <x v="15"/>
    <s v="O221021058455"/>
    <s v="2022"/>
    <s v="4분기(12월)"/>
    <x v="2"/>
    <s v="헝가리"/>
    <s v="이지웅"/>
    <x v="0"/>
    <s v="농심 안성탕면(멀티5입)"/>
    <n v="4080"/>
    <n v="1"/>
    <n v="4080"/>
  </r>
  <r>
    <x v="15"/>
    <s v="O221021058455"/>
    <s v="2022"/>
    <s v="4분기(12월)"/>
    <x v="2"/>
    <s v="헝가리"/>
    <s v="이지웅"/>
    <x v="0"/>
    <s v="농심 오징어짬뽕(멀티5입)"/>
    <n v="4430"/>
    <n v="1"/>
    <n v="4430"/>
  </r>
  <r>
    <x v="15"/>
    <s v="O221021058455"/>
    <s v="2022"/>
    <s v="4분기(12월)"/>
    <x v="2"/>
    <s v="헝가리"/>
    <s v="이지웅"/>
    <x v="0"/>
    <s v="농심 육개장사발면86g*6입"/>
    <n v="5000"/>
    <n v="2"/>
    <n v="10000"/>
  </r>
  <r>
    <x v="15"/>
    <s v="O221021058455"/>
    <s v="2022"/>
    <s v="4분기(12월)"/>
    <x v="2"/>
    <s v="헝가리"/>
    <s v="이지웅"/>
    <x v="0"/>
    <s v="농심)튀김우동소컵62g*6입"/>
    <n v="5020"/>
    <n v="1"/>
    <n v="5020"/>
  </r>
  <r>
    <x v="15"/>
    <s v="O221021058455"/>
    <s v="2022"/>
    <s v="4분기(12월)"/>
    <x v="2"/>
    <s v="헝가리"/>
    <s v="이지웅"/>
    <x v="0"/>
    <s v="농심짜파게티(멀티5입)"/>
    <n v="4430"/>
    <n v="2"/>
    <n v="8860"/>
  </r>
  <r>
    <x v="15"/>
    <s v="O221021058455"/>
    <s v="2022"/>
    <s v="4분기(12월)"/>
    <x v="2"/>
    <s v="헝가리"/>
    <s v="이지웅"/>
    <x v="0"/>
    <s v="백설 고소함가득참기름330ml"/>
    <n v="6200"/>
    <n v="1"/>
    <n v="6200"/>
  </r>
  <r>
    <x v="15"/>
    <s v="O221021058455"/>
    <s v="2022"/>
    <s v="4분기(12월)"/>
    <x v="2"/>
    <s v="헝가리"/>
    <s v="이지웅"/>
    <x v="0"/>
    <s v="비비고 닭곰탕500g"/>
    <n v="4980"/>
    <n v="4"/>
    <n v="19920"/>
  </r>
  <r>
    <x v="15"/>
    <s v="O221021058455"/>
    <s v="2022"/>
    <s v="4분기(12월)"/>
    <x v="2"/>
    <s v="헝가리"/>
    <s v="이지웅"/>
    <x v="0"/>
    <s v="비비고 사골곰탕500g*2"/>
    <n v="2850"/>
    <n v="1"/>
    <n v="2850"/>
  </r>
  <r>
    <x v="15"/>
    <s v="O221021058455"/>
    <s v="2022"/>
    <s v="4분기(12월)"/>
    <x v="2"/>
    <s v="헝가리"/>
    <s v="이지웅"/>
    <x v="0"/>
    <s v="비비고 소고기미역국500g*2"/>
    <n v="7880"/>
    <n v="1"/>
    <n v="7880"/>
  </r>
  <r>
    <x v="15"/>
    <s v="O221021058455"/>
    <s v="2022"/>
    <s v="4분기(12월)"/>
    <x v="2"/>
    <s v="헝가리"/>
    <s v="이지웅"/>
    <x v="0"/>
    <s v="삼양 까르보 불닭볶음면(멀티4입)"/>
    <n v="4890"/>
    <n v="1"/>
    <n v="4890"/>
  </r>
  <r>
    <x v="15"/>
    <s v="O221021058455"/>
    <s v="2022"/>
    <s v="4분기(12월)"/>
    <x v="2"/>
    <s v="헝가리"/>
    <s v="이지웅"/>
    <x v="0"/>
    <s v="삼양 불닭볶음면(멀티5입)"/>
    <n v="4500"/>
    <n v="1"/>
    <n v="4500"/>
  </r>
  <r>
    <x v="15"/>
    <s v="O221021058455"/>
    <s v="2022"/>
    <s v="4분기(12월)"/>
    <x v="2"/>
    <s v="헝가리"/>
    <s v="이지웅"/>
    <x v="0"/>
    <s v="샘표 바지락칼국수 111g"/>
    <n v="1250"/>
    <n v="7"/>
    <n v="8750"/>
  </r>
  <r>
    <x v="15"/>
    <s v="O221021058455"/>
    <s v="2022"/>
    <s v="4분기(12월)"/>
    <x v="2"/>
    <s v="헝가리"/>
    <s v="이지웅"/>
    <x v="0"/>
    <s v="신라면 작은컵(6입)"/>
    <n v="6350"/>
    <n v="1"/>
    <n v="6350"/>
  </r>
  <r>
    <x v="15"/>
    <s v="O221021058455"/>
    <s v="2022"/>
    <s v="4분기(12월)"/>
    <x v="2"/>
    <s v="헝가리"/>
    <s v="이지웅"/>
    <x v="0"/>
    <s v="오뚜기 스낵면(멀티5입)"/>
    <n v="2680"/>
    <n v="2"/>
    <n v="5360"/>
  </r>
  <r>
    <x v="15"/>
    <s v="O221021058455"/>
    <s v="2022"/>
    <s v="4분기(12월)"/>
    <x v="2"/>
    <s v="헝가리"/>
    <s v="이지웅"/>
    <x v="0"/>
    <s v="오뚜기 진짬뽕(멀티4입)"/>
    <n v="5430"/>
    <n v="1"/>
    <n v="5430"/>
  </r>
  <r>
    <x v="15"/>
    <s v="O221021058455"/>
    <s v="2022"/>
    <s v="4분기(12월)"/>
    <x v="2"/>
    <s v="헝가리"/>
    <s v="이지웅"/>
    <x v="0"/>
    <s v="오뚜기 참깨라면(소컵)65g*6"/>
    <n v="5718"/>
    <n v="1"/>
    <n v="5718"/>
  </r>
  <r>
    <x v="15"/>
    <s v="O221021058455"/>
    <s v="2022"/>
    <s v="4분기(12월)"/>
    <x v="2"/>
    <s v="헝가리"/>
    <s v="이지웅"/>
    <x v="0"/>
    <s v="오즈키친 전복죽450g"/>
    <n v="3890"/>
    <n v="2"/>
    <n v="7780"/>
  </r>
  <r>
    <x v="15"/>
    <s v="O221021058455"/>
    <s v="2022"/>
    <s v="4분기(12월)"/>
    <x v="2"/>
    <s v="헝가리"/>
    <s v="이지웅"/>
    <x v="0"/>
    <s v="참깨라면 멀티 4입"/>
    <n v="3710"/>
    <n v="1"/>
    <n v="3710"/>
  </r>
  <r>
    <x v="15"/>
    <s v="O221021058455"/>
    <s v="2022"/>
    <s v="4분기(12월)"/>
    <x v="2"/>
    <s v="헝가리"/>
    <s v="이지웅"/>
    <x v="0"/>
    <s v="청수비빔냉면720g"/>
    <n v="5960"/>
    <n v="1"/>
    <n v="5960"/>
  </r>
  <r>
    <x v="15"/>
    <s v="O221021058455"/>
    <s v="2022"/>
    <s v="4분기(12월)"/>
    <x v="2"/>
    <s v="헝가리"/>
    <s v="이지웅"/>
    <x v="0"/>
    <s v="컵누들 매콤한맛 37.8g*6입"/>
    <n v="6980"/>
    <n v="1"/>
    <n v="6980"/>
  </r>
  <r>
    <x v="15"/>
    <s v="O221021058455"/>
    <s v="2022"/>
    <s v="4분기(12월)"/>
    <x v="2"/>
    <s v="헝가리"/>
    <s v="이지웅"/>
    <x v="0"/>
    <s v="팔도 틈새라면(멀티5입) "/>
    <n v="3720"/>
    <n v="1"/>
    <n v="3720"/>
  </r>
  <r>
    <x v="15"/>
    <s v="O221021058455"/>
    <s v="2022"/>
    <s v="4분기(12월)"/>
    <x v="2"/>
    <s v="헝가리"/>
    <s v="이지웅"/>
    <x v="0"/>
    <s v="팔도비빔면(멀티5입)"/>
    <n v="4450"/>
    <n v="3"/>
    <n v="13350"/>
  </r>
  <r>
    <x v="15"/>
    <s v="O221021058455"/>
    <s v="2022"/>
    <s v="4분기(12월)"/>
    <x v="2"/>
    <s v="헝가리"/>
    <s v="이지웅"/>
    <x v="0"/>
    <s v="한성 가쓰오우동232.5g*3"/>
    <n v="3930"/>
    <n v="2"/>
    <n v="7860"/>
  </r>
  <r>
    <x v="15"/>
    <s v="O221021058455"/>
    <s v="2022"/>
    <s v="4분기(12월)"/>
    <x v="2"/>
    <s v="헝가리"/>
    <s v="이지웅"/>
    <x v="0"/>
    <s v="해찬들그대로끓여먹는된장450g(쇠고기)"/>
    <n v="5900"/>
    <n v="2"/>
    <n v="11800"/>
  </r>
  <r>
    <x v="15"/>
    <s v="O221021058455"/>
    <s v="2022"/>
    <s v="4분기(12월)"/>
    <x v="2"/>
    <s v="헝가리"/>
    <s v="이지웅"/>
    <x v="0"/>
    <s v="햇반200g*4개입"/>
    <n v="5200"/>
    <n v="6"/>
    <n v="31200"/>
  </r>
  <r>
    <x v="15"/>
    <s v="O221021058455"/>
    <s v="2022"/>
    <s v="4분기(12월)"/>
    <x v="2"/>
    <s v="헝가리"/>
    <s v="이지웅"/>
    <x v="0"/>
    <s v="허브그린 물티슈(캡형)100매"/>
    <n v="1000"/>
    <n v="5"/>
    <n v="5000"/>
  </r>
  <r>
    <x v="16"/>
    <s v="O221021058454"/>
    <s v="2022"/>
    <s v="4분기(12월)"/>
    <x v="2"/>
    <s v="헝가리"/>
    <s v="이진철"/>
    <x v="0"/>
    <s v="3분 춘천닭갈비 덮밥소스150g"/>
    <n v="1950"/>
    <n v="2"/>
    <n v="3900"/>
  </r>
  <r>
    <x v="16"/>
    <s v="O221021058454"/>
    <s v="2022"/>
    <s v="4분기(12월)"/>
    <x v="2"/>
    <s v="헝가리"/>
    <s v="이진철"/>
    <x v="0"/>
    <s v="3분제육덮밥소스150g"/>
    <n v="1950"/>
    <n v="2"/>
    <n v="3900"/>
  </r>
  <r>
    <x v="16"/>
    <s v="O221021058454"/>
    <s v="2022"/>
    <s v="4분기(12월)"/>
    <x v="2"/>
    <s v="헝가리"/>
    <s v="이진철"/>
    <x v="0"/>
    <s v="3분짜장200g"/>
    <n v="1400"/>
    <n v="2"/>
    <n v="2800"/>
  </r>
  <r>
    <x v="16"/>
    <s v="O221021058454"/>
    <s v="2022"/>
    <s v="4분기(12월)"/>
    <x v="2"/>
    <s v="헝가리"/>
    <s v="이진철"/>
    <x v="0"/>
    <s v="3분카레200g(순한맛)"/>
    <n v="1270"/>
    <n v="3"/>
    <n v="3810"/>
  </r>
  <r>
    <x v="16"/>
    <s v="O221021058454"/>
    <s v="2022"/>
    <s v="4분기(12월)"/>
    <x v="2"/>
    <s v="헝가리"/>
    <s v="이진철"/>
    <x v="0"/>
    <s v="구운양파60g"/>
    <n v="990"/>
    <n v="1"/>
    <n v="990"/>
  </r>
  <r>
    <x v="16"/>
    <s v="O221021058454"/>
    <s v="2022"/>
    <s v="4분기(12월)"/>
    <x v="2"/>
    <s v="헝가리"/>
    <s v="이진철"/>
    <x v="0"/>
    <s v="농심 새우깡90g"/>
    <n v="1070"/>
    <n v="4"/>
    <n v="4280"/>
  </r>
  <r>
    <x v="16"/>
    <s v="O221021058454"/>
    <s v="2022"/>
    <s v="4분기(12월)"/>
    <x v="2"/>
    <s v="헝가리"/>
    <s v="이진철"/>
    <x v="0"/>
    <s v="농심 신라면(멀티5입)"/>
    <n v="3640"/>
    <n v="1"/>
    <n v="3640"/>
  </r>
  <r>
    <x v="16"/>
    <s v="O221021058454"/>
    <s v="2022"/>
    <s v="4분기(12월)"/>
    <x v="2"/>
    <s v="헝가리"/>
    <s v="이진철"/>
    <x v="0"/>
    <s v="농심 안성탕면(멀티5입)"/>
    <n v="4080"/>
    <n v="1"/>
    <n v="4080"/>
  </r>
  <r>
    <x v="16"/>
    <s v="O221021058454"/>
    <s v="2022"/>
    <s v="4분기(12월)"/>
    <x v="2"/>
    <s v="헝가리"/>
    <s v="이진철"/>
    <x v="0"/>
    <s v="농심짜파게티(멀티5입)"/>
    <n v="4430"/>
    <n v="1"/>
    <n v="4430"/>
  </r>
  <r>
    <x v="16"/>
    <s v="O221021058454"/>
    <s v="2022"/>
    <s v="4분기(12월)"/>
    <x v="2"/>
    <s v="헝가리"/>
    <s v="이진철"/>
    <x v="0"/>
    <s v="동원 DHA참치100g*5"/>
    <n v="9000"/>
    <n v="1"/>
    <n v="9000"/>
  </r>
  <r>
    <x v="16"/>
    <s v="O221021058454"/>
    <s v="2022"/>
    <s v="4분기(12월)"/>
    <x v="2"/>
    <s v="헝가리"/>
    <s v="이진철"/>
    <x v="0"/>
    <s v="동원 고추참치100g*10"/>
    <n v="19390"/>
    <n v="1"/>
    <n v="19390"/>
  </r>
  <r>
    <x v="16"/>
    <s v="O221021058454"/>
    <s v="2022"/>
    <s v="4분기(12월)"/>
    <x v="2"/>
    <s v="헝가리"/>
    <s v="이진철"/>
    <x v="0"/>
    <s v="동원 살코기참치100g*5입"/>
    <n v="10200"/>
    <n v="1"/>
    <n v="10200"/>
  </r>
  <r>
    <x v="16"/>
    <s v="O221021058454"/>
    <s v="2022"/>
    <s v="4분기(12월)"/>
    <x v="2"/>
    <s v="헝가리"/>
    <s v="이진철"/>
    <x v="0"/>
    <s v="롯데 빼빼로 오리지날54g"/>
    <n v="1140"/>
    <n v="2"/>
    <n v="2280"/>
  </r>
  <r>
    <x v="16"/>
    <s v="O221021058454"/>
    <s v="2022"/>
    <s v="4분기(12월)"/>
    <x v="2"/>
    <s v="헝가리"/>
    <s v="이진철"/>
    <x v="0"/>
    <s v="비비고 갈비탕400g*2"/>
    <n v="13520"/>
    <n v="2"/>
    <n v="27040"/>
  </r>
  <r>
    <x v="16"/>
    <s v="O221021058454"/>
    <s v="2022"/>
    <s v="4분기(12월)"/>
    <x v="2"/>
    <s v="헝가리"/>
    <s v="이진철"/>
    <x v="0"/>
    <s v="비비고 감자탕 460g*2"/>
    <n v="13810"/>
    <n v="1"/>
    <n v="13810"/>
  </r>
  <r>
    <x v="16"/>
    <s v="O221021058454"/>
    <s v="2022"/>
    <s v="4분기(12월)"/>
    <x v="2"/>
    <s v="헝가리"/>
    <s v="이진철"/>
    <x v="0"/>
    <s v="비비고 닭곰탕500g"/>
    <n v="4980"/>
    <n v="2"/>
    <n v="9960"/>
  </r>
  <r>
    <x v="16"/>
    <s v="O221021058454"/>
    <s v="2022"/>
    <s v="4분기(12월)"/>
    <x v="2"/>
    <s v="헝가리"/>
    <s v="이진철"/>
    <x v="0"/>
    <s v="샘표 우리엄마 더덕장아찌90g*5"/>
    <n v="18090"/>
    <n v="1"/>
    <n v="18090"/>
  </r>
  <r>
    <x v="16"/>
    <s v="O221021058454"/>
    <s v="2022"/>
    <s v="4분기(12월)"/>
    <x v="2"/>
    <s v="헝가리"/>
    <s v="이진철"/>
    <x v="0"/>
    <s v="오뚜기 3분쇠고기짜장200g"/>
    <n v="1230"/>
    <n v="3"/>
    <n v="3690"/>
  </r>
  <r>
    <x v="16"/>
    <s v="O221021058454"/>
    <s v="2022"/>
    <s v="4분기(12월)"/>
    <x v="2"/>
    <s v="헝가리"/>
    <s v="이진철"/>
    <x v="0"/>
    <s v="오뚜기 부산식 돼지국밥곰탕500g*2"/>
    <n v="12272"/>
    <n v="1"/>
    <n v="12272"/>
  </r>
  <r>
    <x v="16"/>
    <s v="O221021058454"/>
    <s v="2022"/>
    <s v="4분기(12월)"/>
    <x v="2"/>
    <s v="헝가리"/>
    <s v="이진철"/>
    <x v="0"/>
    <s v="오로니아 멀티비타민&amp;미네랄 90정"/>
    <n v="31900"/>
    <n v="1"/>
    <n v="31900"/>
  </r>
  <r>
    <x v="16"/>
    <s v="O221021058454"/>
    <s v="2022"/>
    <s v="4분기(12월)"/>
    <x v="2"/>
    <s v="헝가리"/>
    <s v="이진철"/>
    <x v="0"/>
    <s v="오리온 도도한 나쵸 치즈맛92g"/>
    <n v="1250"/>
    <n v="1"/>
    <n v="1250"/>
  </r>
  <r>
    <x v="16"/>
    <s v="O221021058454"/>
    <s v="2022"/>
    <s v="4분기(12월)"/>
    <x v="2"/>
    <s v="헝가리"/>
    <s v="이진철"/>
    <x v="0"/>
    <s v="우리엄마 쇠고기장조림110g*3"/>
    <n v="10850"/>
    <n v="1"/>
    <n v="10850"/>
  </r>
  <r>
    <x v="16"/>
    <s v="O221021058454"/>
    <s v="2022"/>
    <s v="4분기(12월)"/>
    <x v="2"/>
    <s v="헝가리"/>
    <s v="이진철"/>
    <x v="0"/>
    <s v="청정원 도가니탕450g*2"/>
    <n v="11200"/>
    <n v="1"/>
    <n v="11200"/>
  </r>
  <r>
    <x v="16"/>
    <s v="O221021058454"/>
    <s v="2022"/>
    <s v="4분기(12월)"/>
    <x v="2"/>
    <s v="헝가리"/>
    <s v="이진철"/>
    <x v="0"/>
    <s v="크라운 못말리는 신짱120g"/>
    <n v="1090"/>
    <n v="1"/>
    <n v="1090"/>
  </r>
  <r>
    <x v="16"/>
    <s v="O221021058454"/>
    <s v="2022"/>
    <s v="4분기(12월)"/>
    <x v="2"/>
    <s v="헝가리"/>
    <s v="이진철"/>
    <x v="0"/>
    <s v="크라운 콘칩70g"/>
    <n v="1080"/>
    <n v="4"/>
    <n v="4320"/>
  </r>
  <r>
    <x v="16"/>
    <s v="O221021058454"/>
    <s v="2022"/>
    <s v="4분기(12월)"/>
    <x v="2"/>
    <s v="헝가리"/>
    <s v="이진철"/>
    <x v="0"/>
    <s v="팔도비빔면(멀티5입)"/>
    <n v="4450"/>
    <n v="1"/>
    <n v="4450"/>
  </r>
  <r>
    <x v="16"/>
    <s v="O221021058454"/>
    <s v="2022"/>
    <s v="4분기(12월)"/>
    <x v="2"/>
    <s v="헝가리"/>
    <s v="이진철"/>
    <x v="0"/>
    <s v="해태 맛동산 90g"/>
    <n v="1200"/>
    <n v="1"/>
    <n v="1200"/>
  </r>
  <r>
    <x v="16"/>
    <s v="O221021058454"/>
    <s v="2022"/>
    <s v="4분기(12월)"/>
    <x v="2"/>
    <s v="헝가리"/>
    <s v="이진철"/>
    <x v="0"/>
    <s v="해태 초코홈런볼 128g"/>
    <n v="3800"/>
    <n v="1"/>
    <n v="3800"/>
  </r>
  <r>
    <x v="16"/>
    <s v="O221021058454"/>
    <s v="2022"/>
    <s v="4분기(12월)"/>
    <x v="2"/>
    <s v="헝가리"/>
    <s v="이진철"/>
    <x v="0"/>
    <s v="해태)신당동떡볶이110g"/>
    <n v="1070"/>
    <n v="3"/>
    <n v="3210"/>
  </r>
  <r>
    <x v="16"/>
    <s v="O221021058454"/>
    <s v="2022"/>
    <s v="4분기(12월)"/>
    <x v="2"/>
    <s v="헝가리"/>
    <s v="이진철"/>
    <x v="0"/>
    <s v="햇반 발아현미밥210g*4"/>
    <n v="6630"/>
    <n v="1"/>
    <n v="6630"/>
  </r>
  <r>
    <x v="16"/>
    <s v="O221021058454"/>
    <s v="2022"/>
    <s v="4분기(12월)"/>
    <x v="2"/>
    <s v="헝가리"/>
    <s v="이진철"/>
    <x v="0"/>
    <s v="햇반 흑미밥210g*4"/>
    <n v="6630"/>
    <n v="1"/>
    <n v="6630"/>
  </r>
  <r>
    <x v="17"/>
    <s v="O221021058453"/>
    <s v="2022"/>
    <s v="4분기(12월)"/>
    <x v="2"/>
    <s v="중국"/>
    <s v="김도현"/>
    <x v="0"/>
    <s v="3M 그물망사 수세미 2P"/>
    <n v="4164"/>
    <n v="1"/>
    <n v="4164"/>
  </r>
  <r>
    <x v="17"/>
    <s v="O221021058453"/>
    <s v="2022"/>
    <s v="4분기(12월)"/>
    <x v="2"/>
    <s v="중국"/>
    <s v="김도현"/>
    <x v="0"/>
    <s v="Ph.Drop 에브리데이 썬크림40ml"/>
    <n v="9000"/>
    <n v="1"/>
    <n v="9000"/>
  </r>
  <r>
    <x v="17"/>
    <s v="O221021058453"/>
    <s v="2022"/>
    <s v="4분기(12월)"/>
    <x v="2"/>
    <s v="중국"/>
    <s v="김도현"/>
    <x v="0"/>
    <s v="농심 신라면(멀티5입)"/>
    <n v="3640"/>
    <n v="2"/>
    <n v="7280"/>
  </r>
  <r>
    <x v="17"/>
    <s v="O221021058453"/>
    <s v="2022"/>
    <s v="4분기(12월)"/>
    <x v="2"/>
    <s v="중국"/>
    <s v="김도현"/>
    <x v="0"/>
    <s v="농심짜파게티(멀티5입)"/>
    <n v="4430"/>
    <n v="2"/>
    <n v="8860"/>
  </r>
  <r>
    <x v="17"/>
    <s v="O221021058453"/>
    <s v="2022"/>
    <s v="4분기(12월)"/>
    <x v="2"/>
    <s v="중국"/>
    <s v="김도현"/>
    <x v="0"/>
    <s v="닥터웰 포터블 저주파 마사지기"/>
    <n v="29000"/>
    <n v="1"/>
    <n v="29000"/>
  </r>
  <r>
    <x v="17"/>
    <s v="O221021058453"/>
    <s v="2022"/>
    <s v="4분기(12월)"/>
    <x v="2"/>
    <s v="중국"/>
    <s v="김도현"/>
    <x v="0"/>
    <s v="동원 양반김치캔160g*3"/>
    <n v="7030"/>
    <n v="2"/>
    <n v="14060"/>
  </r>
  <r>
    <x v="17"/>
    <s v="O221021058453"/>
    <s v="2022"/>
    <s v="4분기(12월)"/>
    <x v="2"/>
    <s v="중국"/>
    <s v="김도현"/>
    <x v="0"/>
    <s v="딥액션폼클렌저120g(C&amp;C)"/>
    <n v="8000"/>
    <n v="1"/>
    <n v="8000"/>
  </r>
  <r>
    <x v="17"/>
    <s v="O221021058453"/>
    <s v="2022"/>
    <s v="4분기(12월)"/>
    <x v="2"/>
    <s v="중국"/>
    <s v="김도현"/>
    <x v="0"/>
    <s v="비비고차돌육개장500g*2"/>
    <n v="11780"/>
    <n v="1"/>
    <n v="11780"/>
  </r>
  <r>
    <x v="17"/>
    <s v="O221021058453"/>
    <s v="2022"/>
    <s v="4분기(12월)"/>
    <x v="2"/>
    <s v="중국"/>
    <s v="김도현"/>
    <x v="0"/>
    <s v="송강당 대명공진보 10환(공진단)"/>
    <n v="142000"/>
    <n v="1"/>
    <n v="142000"/>
  </r>
  <r>
    <x v="17"/>
    <s v="O221021058453"/>
    <s v="2022"/>
    <s v="4분기(12월)"/>
    <x v="2"/>
    <s v="중국"/>
    <s v="김도현"/>
    <x v="0"/>
    <s v="스테인리스 물병1.5L"/>
    <n v="9000"/>
    <n v="1"/>
    <n v="9000"/>
  </r>
  <r>
    <x v="17"/>
    <s v="O221021058453"/>
    <s v="2022"/>
    <s v="4분기(12월)"/>
    <x v="2"/>
    <s v="중국"/>
    <s v="김도현"/>
    <x v="0"/>
    <s v="스팸 마일드 300g*3"/>
    <n v="12480"/>
    <n v="1"/>
    <n v="12480"/>
  </r>
  <r>
    <x v="17"/>
    <s v="O221021058453"/>
    <s v="2022"/>
    <s v="4분기(12월)"/>
    <x v="2"/>
    <s v="중국"/>
    <s v="김도현"/>
    <x v="0"/>
    <s v="오리온 고래밥46g"/>
    <n v="670"/>
    <n v="1"/>
    <n v="670"/>
  </r>
  <r>
    <x v="17"/>
    <s v="O221021058453"/>
    <s v="2022"/>
    <s v="4분기(12월)"/>
    <x v="2"/>
    <s v="중국"/>
    <s v="김도현"/>
    <x v="0"/>
    <s v="자연퐁 솔잎주방세제용기980ml"/>
    <n v="5960"/>
    <n v="1"/>
    <n v="5960"/>
  </r>
  <r>
    <x v="17"/>
    <s v="O221021058453"/>
    <s v="2022"/>
    <s v="4분기(12월)"/>
    <x v="2"/>
    <s v="중국"/>
    <s v="김도현"/>
    <x v="0"/>
    <s v="코멕스 전자렌지용기520ml(사각)"/>
    <n v="6500"/>
    <n v="1"/>
    <n v="6500"/>
  </r>
  <r>
    <x v="17"/>
    <s v="O221021058453"/>
    <s v="2022"/>
    <s v="4분기(12월)"/>
    <x v="2"/>
    <s v="중국"/>
    <s v="김도현"/>
    <x v="0"/>
    <s v="햇반200g*4개입"/>
    <n v="5200"/>
    <n v="6"/>
    <n v="31200"/>
  </r>
  <r>
    <x v="18"/>
    <s v="O221021058452"/>
    <s v="2022"/>
    <s v="4분기(12월)"/>
    <x v="2"/>
    <s v="중국"/>
    <s v="최봉준"/>
    <x v="0"/>
    <s v="CJ 컵반 김치날치알밥188g"/>
    <n v="3170"/>
    <n v="2"/>
    <n v="6340"/>
  </r>
  <r>
    <x v="18"/>
    <s v="O221021058452"/>
    <s v="2022"/>
    <s v="4분기(12월)"/>
    <x v="2"/>
    <s v="중국"/>
    <s v="최봉준"/>
    <x v="0"/>
    <s v="CJ 컵반 불닭마요덮밥219g"/>
    <n v="3170"/>
    <n v="2"/>
    <n v="6340"/>
  </r>
  <r>
    <x v="18"/>
    <s v="O221021058452"/>
    <s v="2022"/>
    <s v="4분기(12월)"/>
    <x v="2"/>
    <s v="중국"/>
    <s v="최봉준"/>
    <x v="0"/>
    <s v="간편 닭곰탕10g"/>
    <n v="1270"/>
    <n v="2"/>
    <n v="2540"/>
  </r>
  <r>
    <x v="18"/>
    <s v="O221021058452"/>
    <s v="2022"/>
    <s v="4분기(12월)"/>
    <x v="2"/>
    <s v="중국"/>
    <s v="최봉준"/>
    <x v="0"/>
    <s v="간편 버섯해장국9g"/>
    <n v="1270"/>
    <n v="2"/>
    <n v="2540"/>
  </r>
  <r>
    <x v="18"/>
    <s v="O221021058452"/>
    <s v="2022"/>
    <s v="4분기(12월)"/>
    <x v="2"/>
    <s v="중국"/>
    <s v="최봉준"/>
    <x v="0"/>
    <s v="갈아만든배 238ml*12"/>
    <n v="9000"/>
    <n v="1"/>
    <n v="9000"/>
  </r>
  <r>
    <x v="18"/>
    <s v="O221021058452"/>
    <s v="2022"/>
    <s v="4분기(12월)"/>
    <x v="2"/>
    <s v="중국"/>
    <s v="최봉준"/>
    <x v="0"/>
    <s v="건오징어 철판구이50g"/>
    <n v="4700"/>
    <n v="1"/>
    <n v="4700"/>
  </r>
  <r>
    <x v="18"/>
    <s v="O221021058452"/>
    <s v="2022"/>
    <s v="4분기(12월)"/>
    <x v="2"/>
    <s v="중국"/>
    <s v="최봉준"/>
    <x v="0"/>
    <s v="광천파래김4g*16봉"/>
    <n v="4200"/>
    <n v="2"/>
    <n v="8400"/>
  </r>
  <r>
    <x v="18"/>
    <s v="O221021058452"/>
    <s v="2022"/>
    <s v="4분기(12월)"/>
    <x v="2"/>
    <s v="중국"/>
    <s v="최봉준"/>
    <x v="0"/>
    <s v="까스명수 골드75ml*10"/>
    <n v="8000"/>
    <n v="1"/>
    <n v="8000"/>
  </r>
  <r>
    <x v="18"/>
    <s v="O221021058452"/>
    <s v="2022"/>
    <s v="4분기(12월)"/>
    <x v="2"/>
    <s v="중국"/>
    <s v="최봉준"/>
    <x v="0"/>
    <s v="꽃게랑 오리지널70g"/>
    <n v="1073"/>
    <n v="2"/>
    <n v="2146"/>
  </r>
  <r>
    <x v="18"/>
    <s v="O221021058452"/>
    <s v="2022"/>
    <s v="4분기(12월)"/>
    <x v="2"/>
    <s v="중국"/>
    <s v="최봉준"/>
    <x v="0"/>
    <s v="농심 감튀 어니언맛 120g"/>
    <n v="2810"/>
    <n v="5"/>
    <n v="14050"/>
  </r>
  <r>
    <x v="18"/>
    <s v="O221021058452"/>
    <s v="2022"/>
    <s v="4분기(12월)"/>
    <x v="2"/>
    <s v="중국"/>
    <s v="최봉준"/>
    <x v="0"/>
    <s v="농심 꿀꽈배기90g"/>
    <n v="1230"/>
    <n v="4"/>
    <n v="4920"/>
  </r>
  <r>
    <x v="18"/>
    <s v="O221021058452"/>
    <s v="2022"/>
    <s v="4분기(12월)"/>
    <x v="2"/>
    <s v="중국"/>
    <s v="최봉준"/>
    <x v="0"/>
    <s v="농심 닭다리 후라이드맛66g"/>
    <n v="1230"/>
    <n v="2"/>
    <n v="2460"/>
  </r>
  <r>
    <x v="18"/>
    <s v="O221021058452"/>
    <s v="2022"/>
    <s v="4분기(12월)"/>
    <x v="2"/>
    <s v="중국"/>
    <s v="최봉준"/>
    <x v="0"/>
    <s v="농심 새우깡90g"/>
    <n v="1070"/>
    <n v="5"/>
    <n v="5350"/>
  </r>
  <r>
    <x v="18"/>
    <s v="O221021058452"/>
    <s v="2022"/>
    <s v="4분기(12월)"/>
    <x v="2"/>
    <s v="중국"/>
    <s v="최봉준"/>
    <x v="0"/>
    <s v="농심 육개장사발면86g*6입"/>
    <n v="5000"/>
    <n v="1"/>
    <n v="5000"/>
  </r>
  <r>
    <x v="18"/>
    <s v="O221021058452"/>
    <s v="2022"/>
    <s v="4분기(12월)"/>
    <x v="2"/>
    <s v="중국"/>
    <s v="최봉준"/>
    <x v="0"/>
    <s v="농심짜파게티(멀티5입)"/>
    <n v="4430"/>
    <n v="1"/>
    <n v="4430"/>
  </r>
  <r>
    <x v="18"/>
    <s v="O221021058452"/>
    <s v="2022"/>
    <s v="4분기(12월)"/>
    <x v="2"/>
    <s v="중국"/>
    <s v="최봉준"/>
    <x v="0"/>
    <s v="롯데 자일리톨리필(오리지널)5000"/>
    <n v="3820"/>
    <n v="1"/>
    <n v="3820"/>
  </r>
  <r>
    <x v="18"/>
    <s v="O221021058452"/>
    <s v="2022"/>
    <s v="4분기(12월)"/>
    <x v="2"/>
    <s v="중국"/>
    <s v="최봉준"/>
    <x v="0"/>
    <s v="비비고 누룽지 닭백숙죽 280g"/>
    <n v="2850"/>
    <n v="2"/>
    <n v="5700"/>
  </r>
  <r>
    <x v="18"/>
    <s v="O221021058452"/>
    <s v="2022"/>
    <s v="4분기(12월)"/>
    <x v="2"/>
    <s v="중국"/>
    <s v="최봉준"/>
    <x v="0"/>
    <s v="비비고 버섯야채죽280g"/>
    <n v="2850"/>
    <n v="3"/>
    <n v="8550"/>
  </r>
  <r>
    <x v="18"/>
    <s v="O221021058452"/>
    <s v="2022"/>
    <s v="4분기(12월)"/>
    <x v="2"/>
    <s v="중국"/>
    <s v="최봉준"/>
    <x v="0"/>
    <s v="비비고 소고기죽280g"/>
    <n v="2850"/>
    <n v="1"/>
    <n v="2850"/>
  </r>
  <r>
    <x v="18"/>
    <s v="O221021058452"/>
    <s v="2022"/>
    <s v="4분기(12월)"/>
    <x v="2"/>
    <s v="중국"/>
    <s v="최봉준"/>
    <x v="0"/>
    <s v="비비고 전복죽280g"/>
    <n v="2850"/>
    <n v="1"/>
    <n v="2850"/>
  </r>
  <r>
    <x v="18"/>
    <s v="O221021058452"/>
    <s v="2022"/>
    <s v="4분기(12월)"/>
    <x v="2"/>
    <s v="중국"/>
    <s v="최봉준"/>
    <x v="0"/>
    <s v="비비고차돌육개장500g*2"/>
    <n v="11780"/>
    <n v="1"/>
    <n v="11780"/>
  </r>
  <r>
    <x v="18"/>
    <s v="O221021058452"/>
    <s v="2022"/>
    <s v="4분기(12월)"/>
    <x v="2"/>
    <s v="중국"/>
    <s v="최봉준"/>
    <x v="0"/>
    <s v="빠삭빠삭 꾸이꾼23g*5"/>
    <n v="6100"/>
    <n v="1"/>
    <n v="6100"/>
  </r>
  <r>
    <x v="18"/>
    <s v="O221021058452"/>
    <s v="2022"/>
    <s v="4분기(12월)"/>
    <x v="2"/>
    <s v="중국"/>
    <s v="최봉준"/>
    <x v="0"/>
    <s v="뻥이요 오리지날 140g"/>
    <n v="1250"/>
    <n v="2"/>
    <n v="2500"/>
  </r>
  <r>
    <x v="18"/>
    <s v="O221021058452"/>
    <s v="2022"/>
    <s v="4분기(12월)"/>
    <x v="2"/>
    <s v="중국"/>
    <s v="최봉준"/>
    <x v="0"/>
    <s v="삼색천하 오징어70g"/>
    <n v="6490"/>
    <n v="2"/>
    <n v="12980"/>
  </r>
  <r>
    <x v="18"/>
    <s v="O221021058452"/>
    <s v="2022"/>
    <s v="4분기(12월)"/>
    <x v="2"/>
    <s v="중국"/>
    <s v="최봉준"/>
    <x v="0"/>
    <s v="상쾌환 숙취해소6g(3g*2포)"/>
    <n v="4500"/>
    <n v="4"/>
    <n v="18000"/>
  </r>
  <r>
    <x v="18"/>
    <s v="O221021058452"/>
    <s v="2022"/>
    <s v="4분기(12월)"/>
    <x v="2"/>
    <s v="중국"/>
    <s v="최봉준"/>
    <x v="0"/>
    <s v="신라면 작은컵(6입)"/>
    <n v="6350"/>
    <n v="1"/>
    <n v="6350"/>
  </r>
  <r>
    <x v="18"/>
    <s v="O221021058452"/>
    <s v="2022"/>
    <s v="4분기(12월)"/>
    <x v="2"/>
    <s v="중국"/>
    <s v="최봉준"/>
    <x v="0"/>
    <s v="여명808(숙취해소제)*3"/>
    <n v="10800"/>
    <n v="2"/>
    <n v="21600"/>
  </r>
  <r>
    <x v="18"/>
    <s v="O221021058452"/>
    <s v="2022"/>
    <s v="4분기(12월)"/>
    <x v="2"/>
    <s v="중국"/>
    <s v="최봉준"/>
    <x v="0"/>
    <s v="오뚜기 참깨라면(소컵)65g*6"/>
    <n v="5718"/>
    <n v="1"/>
    <n v="5718"/>
  </r>
  <r>
    <x v="18"/>
    <s v="O221021058452"/>
    <s v="2022"/>
    <s v="4분기(12월)"/>
    <x v="2"/>
    <s v="중국"/>
    <s v="최봉준"/>
    <x v="0"/>
    <s v="오리온 도도한 나쵸 치즈맛92g"/>
    <n v="1250"/>
    <n v="2"/>
    <n v="2500"/>
  </r>
  <r>
    <x v="18"/>
    <s v="O221021058452"/>
    <s v="2022"/>
    <s v="4분기(12월)"/>
    <x v="2"/>
    <s v="중국"/>
    <s v="최봉준"/>
    <x v="0"/>
    <s v="오리온 배배80g"/>
    <n v="1270"/>
    <n v="1"/>
    <n v="1270"/>
  </r>
  <r>
    <x v="18"/>
    <s v="O221021058452"/>
    <s v="2022"/>
    <s v="4분기(12월)"/>
    <x v="2"/>
    <s v="중국"/>
    <s v="최봉준"/>
    <x v="0"/>
    <s v="오리온 오감자 찍먹 양념바베큐맛50g"/>
    <n v="1250"/>
    <n v="2"/>
    <n v="2500"/>
  </r>
  <r>
    <x v="18"/>
    <s v="O221021058452"/>
    <s v="2022"/>
    <s v="4분기(12월)"/>
    <x v="2"/>
    <s v="중국"/>
    <s v="최봉준"/>
    <x v="0"/>
    <s v="쟈키쟈키70g 숯불갈비향"/>
    <n v="1440"/>
    <n v="1"/>
    <n v="1440"/>
  </r>
  <r>
    <x v="18"/>
    <s v="O221021058452"/>
    <s v="2022"/>
    <s v="4분기(12월)"/>
    <x v="2"/>
    <s v="중국"/>
    <s v="최봉준"/>
    <x v="0"/>
    <s v="종가반상 곱창전골400g*2"/>
    <n v="11600"/>
    <n v="1"/>
    <n v="11600"/>
  </r>
  <r>
    <x v="18"/>
    <s v="O221021058452"/>
    <s v="2022"/>
    <s v="4분기(12월)"/>
    <x v="2"/>
    <s v="중국"/>
    <s v="최봉준"/>
    <x v="0"/>
    <s v="진공 알찬미1kg"/>
    <n v="5700"/>
    <n v="1"/>
    <n v="5700"/>
  </r>
  <r>
    <x v="18"/>
    <s v="O221021058452"/>
    <s v="2022"/>
    <s v="4분기(12월)"/>
    <x v="2"/>
    <s v="중국"/>
    <s v="최봉준"/>
    <x v="0"/>
    <s v="청정원 초고추장 1kg"/>
    <n v="4500"/>
    <n v="1"/>
    <n v="4500"/>
  </r>
  <r>
    <x v="18"/>
    <s v="O221021058452"/>
    <s v="2022"/>
    <s v="4분기(12월)"/>
    <x v="2"/>
    <s v="중국"/>
    <s v="최봉준"/>
    <x v="0"/>
    <s v="컵누들 매콤한맛 37.8g*6입"/>
    <n v="6980"/>
    <n v="1"/>
    <n v="6980"/>
  </r>
  <r>
    <x v="18"/>
    <s v="O221021058452"/>
    <s v="2022"/>
    <s v="4분기(12월)"/>
    <x v="2"/>
    <s v="중국"/>
    <s v="최봉준"/>
    <x v="0"/>
    <s v="컵밥 철판 제육덮밥250g"/>
    <n v="3170"/>
    <n v="2"/>
    <n v="6340"/>
  </r>
  <r>
    <x v="18"/>
    <s v="O221021058452"/>
    <s v="2022"/>
    <s v="4분기(12월)"/>
    <x v="2"/>
    <s v="중국"/>
    <s v="최봉준"/>
    <x v="0"/>
    <s v="크라운 콘칩70g"/>
    <n v="1080"/>
    <n v="2"/>
    <n v="2160"/>
  </r>
  <r>
    <x v="18"/>
    <s v="O221021058452"/>
    <s v="2022"/>
    <s v="4분기(12월)"/>
    <x v="2"/>
    <s v="중국"/>
    <s v="최봉준"/>
    <x v="0"/>
    <s v="포키 오리지날46g"/>
    <n v="1070"/>
    <n v="2"/>
    <n v="2140"/>
  </r>
  <r>
    <x v="18"/>
    <s v="O221021058452"/>
    <s v="2022"/>
    <s v="4분기(12월)"/>
    <x v="2"/>
    <s v="중국"/>
    <s v="최봉준"/>
    <x v="0"/>
    <s v="한성 가쓰오우동232.5g*3"/>
    <n v="3930"/>
    <n v="1"/>
    <n v="3930"/>
  </r>
  <r>
    <x v="18"/>
    <s v="O221021058452"/>
    <s v="2022"/>
    <s v="4분기(12월)"/>
    <x v="2"/>
    <s v="중국"/>
    <s v="최봉준"/>
    <x v="0"/>
    <s v="해태 맛동산 90g"/>
    <n v="1200"/>
    <n v="6"/>
    <n v="7200"/>
  </r>
  <r>
    <x v="18"/>
    <s v="O221021058452"/>
    <s v="2022"/>
    <s v="4분기(12월)"/>
    <x v="2"/>
    <s v="중국"/>
    <s v="최봉준"/>
    <x v="0"/>
    <s v="해태 자가비90g 짭짤한맛"/>
    <n v="2400"/>
    <n v="4"/>
    <n v="9600"/>
  </r>
  <r>
    <x v="18"/>
    <s v="O221021058452"/>
    <s v="2022"/>
    <s v="4분기(12월)"/>
    <x v="2"/>
    <s v="중국"/>
    <s v="최봉준"/>
    <x v="0"/>
    <s v="해태 초코홈런볼 128g"/>
    <n v="3800"/>
    <n v="2"/>
    <n v="7600"/>
  </r>
  <r>
    <x v="18"/>
    <s v="O221021058452"/>
    <s v="2022"/>
    <s v="4분기(12월)"/>
    <x v="2"/>
    <s v="중국"/>
    <s v="최봉준"/>
    <x v="0"/>
    <s v="햇반 흑미밥210g*4"/>
    <n v="6630"/>
    <n v="2"/>
    <n v="13260"/>
  </r>
  <r>
    <x v="18"/>
    <s v="O221021058452"/>
    <s v="2022"/>
    <s v="4분기(12월)"/>
    <x v="2"/>
    <s v="중국"/>
    <s v="최봉준"/>
    <x v="0"/>
    <s v="햇반200g*4개입"/>
    <n v="5200"/>
    <n v="3"/>
    <n v="15600"/>
  </r>
  <r>
    <x v="19"/>
    <s v="O221021058451"/>
    <s v="2022"/>
    <s v="4분기(12월)"/>
    <x v="3"/>
    <s v="중국"/>
    <s v="송방언"/>
    <x v="0"/>
    <s v="김도둑 누룽지1kg"/>
    <n v="7000"/>
    <n v="2"/>
    <n v="14000"/>
  </r>
  <r>
    <x v="19"/>
    <s v="O221021058451"/>
    <s v="2022"/>
    <s v="4분기(12월)"/>
    <x v="3"/>
    <s v="중국"/>
    <s v="송방언"/>
    <x v="0"/>
    <s v="김도둑 쌀국수 깔끔한멸치맛92g"/>
    <n v="1400"/>
    <n v="3"/>
    <n v="4200"/>
  </r>
  <r>
    <x v="19"/>
    <s v="O221021058451"/>
    <s v="2022"/>
    <s v="4분기(12월)"/>
    <x v="3"/>
    <s v="중국"/>
    <s v="송방언"/>
    <x v="0"/>
    <s v="농심 신라면(멀티5입)"/>
    <n v="3640"/>
    <n v="2"/>
    <n v="7280"/>
  </r>
  <r>
    <x v="19"/>
    <s v="O221021058451"/>
    <s v="2022"/>
    <s v="4분기(12월)"/>
    <x v="3"/>
    <s v="중국"/>
    <s v="송방언"/>
    <x v="0"/>
    <s v="닥터닥터스 로얄포텐 60정(쏘팔메토)"/>
    <n v="49000"/>
    <n v="1"/>
    <n v="49000"/>
  </r>
  <r>
    <x v="19"/>
    <s v="O221021058451"/>
    <s v="2022"/>
    <s v="4분기(12월)"/>
    <x v="3"/>
    <s v="중국"/>
    <s v="송방언"/>
    <x v="0"/>
    <s v="닥터홍 레인보우 분홍이 잇몸치약150g"/>
    <n v="5000"/>
    <n v="1"/>
    <n v="5000"/>
  </r>
  <r>
    <x v="19"/>
    <s v="O221021058451"/>
    <s v="2022"/>
    <s v="4분기(12월)"/>
    <x v="3"/>
    <s v="중국"/>
    <s v="송방언"/>
    <x v="0"/>
    <s v="맛술 생강 500ml"/>
    <n v="2780"/>
    <n v="1"/>
    <n v="2780"/>
  </r>
  <r>
    <x v="19"/>
    <s v="O221021058451"/>
    <s v="2022"/>
    <s v="4분기(12월)"/>
    <x v="3"/>
    <s v="중국"/>
    <s v="송방언"/>
    <x v="0"/>
    <s v="보리건빵85g*3입"/>
    <n v="1100"/>
    <n v="1"/>
    <n v="1100"/>
  </r>
  <r>
    <x v="19"/>
    <s v="O221021058451"/>
    <s v="2022"/>
    <s v="4분기(12월)"/>
    <x v="3"/>
    <s v="중국"/>
    <s v="송방언"/>
    <x v="0"/>
    <s v="신라면 작은컵(6입)"/>
    <n v="6350"/>
    <n v="2"/>
    <n v="12700"/>
  </r>
  <r>
    <x v="19"/>
    <s v="O221021058451"/>
    <s v="2022"/>
    <s v="4분기(12월)"/>
    <x v="3"/>
    <s v="중국"/>
    <s v="송방언"/>
    <x v="0"/>
    <s v="신양촌 양조 생명물간장 860ml"/>
    <n v="9500"/>
    <n v="1"/>
    <n v="9500"/>
  </r>
  <r>
    <x v="19"/>
    <s v="O221021058451"/>
    <s v="2022"/>
    <s v="4분기(12월)"/>
    <x v="3"/>
    <s v="중국"/>
    <s v="송방언"/>
    <x v="0"/>
    <s v="쌀과자 골드100g"/>
    <n v="900"/>
    <n v="1"/>
    <n v="900"/>
  </r>
  <r>
    <x v="19"/>
    <s v="O221021058451"/>
    <s v="2022"/>
    <s v="4분기(12월)"/>
    <x v="3"/>
    <s v="중국"/>
    <s v="송방언"/>
    <x v="0"/>
    <s v="오뚜기 통 단팥죽285g*2"/>
    <n v="4660"/>
    <n v="3"/>
    <n v="13980"/>
  </r>
  <r>
    <x v="19"/>
    <s v="O221021058451"/>
    <s v="2022"/>
    <s v="4분기(12월)"/>
    <x v="3"/>
    <s v="중국"/>
    <s v="송방언"/>
    <x v="0"/>
    <s v="오뚜기컵밥 매콤낙지덮밥250g"/>
    <n v="3020"/>
    <n v="2"/>
    <n v="6040"/>
  </r>
  <r>
    <x v="19"/>
    <s v="O221021058451"/>
    <s v="2022"/>
    <s v="4분기(12월)"/>
    <x v="3"/>
    <s v="중국"/>
    <s v="송방언"/>
    <x v="0"/>
    <s v="웰이즈 체어 "/>
    <n v="34000"/>
    <n v="1"/>
    <n v="34000"/>
  </r>
  <r>
    <x v="19"/>
    <s v="O221021058451"/>
    <s v="2022"/>
    <s v="4분기(12월)"/>
    <x v="3"/>
    <s v="중국"/>
    <s v="송방언"/>
    <x v="0"/>
    <s v="일동제약 덴큐정 360정"/>
    <n v="62000"/>
    <n v="1"/>
    <n v="62000"/>
  </r>
  <r>
    <x v="19"/>
    <s v="O221021058451"/>
    <s v="2022"/>
    <s v="4분기(12월)"/>
    <x v="3"/>
    <s v="중국"/>
    <s v="송방언"/>
    <x v="0"/>
    <s v="주방세제 자연퐁 솔잎 1.12kg"/>
    <n v="4700"/>
    <n v="1"/>
    <n v="4700"/>
  </r>
  <r>
    <x v="19"/>
    <s v="O221021058451"/>
    <s v="2022"/>
    <s v="4분기(12월)"/>
    <x v="3"/>
    <s v="중국"/>
    <s v="송방언"/>
    <x v="0"/>
    <s v="진공 보리쌀1kg"/>
    <n v="3420"/>
    <n v="2"/>
    <n v="6840"/>
  </r>
  <r>
    <x v="19"/>
    <s v="O221021058451"/>
    <s v="2022"/>
    <s v="4분기(12월)"/>
    <x v="3"/>
    <s v="중국"/>
    <s v="송방언"/>
    <x v="0"/>
    <s v="카누 다크로스트 아메리카노100T(미니)"/>
    <n v="18530"/>
    <n v="1"/>
    <n v="18530"/>
  </r>
  <r>
    <x v="19"/>
    <s v="O221021058451"/>
    <s v="2022"/>
    <s v="4분기(12월)"/>
    <x v="3"/>
    <s v="중국"/>
    <s v="송방언"/>
    <x v="0"/>
    <s v="크라운 콘칩70g"/>
    <n v="1080"/>
    <n v="1"/>
    <n v="1080"/>
  </r>
  <r>
    <x v="19"/>
    <s v="O221021058451"/>
    <s v="2022"/>
    <s v="4분기(12월)"/>
    <x v="3"/>
    <s v="중국"/>
    <s v="송방언"/>
    <x v="0"/>
    <s v="펴난 헤어칼라염색약(샴푸타입)30g*5 진한갈색"/>
    <n v="11200"/>
    <n v="3"/>
    <n v="33600"/>
  </r>
  <r>
    <x v="19"/>
    <s v="O221021058451"/>
    <s v="2022"/>
    <s v="4분기(12월)"/>
    <x v="3"/>
    <s v="중국"/>
    <s v="송방언"/>
    <x v="0"/>
    <s v="한성 튀김맛우동211.5g*3"/>
    <n v="3800"/>
    <n v="1"/>
    <n v="3800"/>
  </r>
  <r>
    <x v="19"/>
    <s v="O221021058451"/>
    <s v="2022"/>
    <s v="4분기(12월)"/>
    <x v="3"/>
    <s v="중국"/>
    <s v="송방언"/>
    <x v="0"/>
    <s v="해태 연양갱55g"/>
    <n v="700"/>
    <n v="3"/>
    <n v="2100"/>
  </r>
  <r>
    <x v="19"/>
    <s v="O221021058451"/>
    <s v="2022"/>
    <s v="4분기(12월)"/>
    <x v="3"/>
    <s v="중국"/>
    <s v="송방언"/>
    <x v="0"/>
    <s v="허니버터 와사비맛아몬드130g"/>
    <n v="3400"/>
    <n v="2"/>
    <n v="6800"/>
  </r>
  <r>
    <x v="20"/>
    <s v="O221021058450"/>
    <s v="2022"/>
    <s v="4분기(12월)"/>
    <x v="2"/>
    <s v="헝가리"/>
    <s v="윤강노"/>
    <x v="0"/>
    <s v="3M)스카치브라이트 크린스틱(화장실변기솔(리필))"/>
    <n v="4100"/>
    <n v="1"/>
    <n v="4100"/>
  </r>
  <r>
    <x v="20"/>
    <s v="O221021058450"/>
    <s v="2022"/>
    <s v="4분기(12월)"/>
    <x v="2"/>
    <s v="헝가리"/>
    <s v="윤강노"/>
    <x v="0"/>
    <s v="KF-AD내조마 덴탈 마스크50매"/>
    <n v="5900"/>
    <n v="1"/>
    <n v="5900"/>
  </r>
  <r>
    <x v="20"/>
    <s v="O221021058450"/>
    <s v="2022"/>
    <s v="4분기(12월)"/>
    <x v="2"/>
    <s v="헝가리"/>
    <s v="윤강노"/>
    <x v="0"/>
    <s v="The맛있는 김도둑 김밥용김10매"/>
    <n v="1400"/>
    <n v="2"/>
    <n v="2800"/>
  </r>
  <r>
    <x v="20"/>
    <s v="O221021058450"/>
    <s v="2022"/>
    <s v="4분기(12월)"/>
    <x v="2"/>
    <s v="헝가리"/>
    <s v="윤강노"/>
    <x v="0"/>
    <s v="광야 매실청970ml"/>
    <n v="5800"/>
    <n v="1"/>
    <n v="5800"/>
  </r>
  <r>
    <x v="20"/>
    <s v="O221021058450"/>
    <s v="2022"/>
    <s v="4분기(12월)"/>
    <x v="2"/>
    <s v="헝가리"/>
    <s v="윤강노"/>
    <x v="0"/>
    <s v="국희땅콩샌드70g"/>
    <n v="900"/>
    <n v="1"/>
    <n v="900"/>
  </r>
  <r>
    <x v="20"/>
    <s v="O221021058450"/>
    <s v="2022"/>
    <s v="4분기(12월)"/>
    <x v="2"/>
    <s v="헝가리"/>
    <s v="윤강노"/>
    <x v="0"/>
    <s v="농심 바나나킥 75g"/>
    <n v="1450"/>
    <n v="1"/>
    <n v="1450"/>
  </r>
  <r>
    <x v="20"/>
    <s v="O221021058450"/>
    <s v="2022"/>
    <s v="4분기(12월)"/>
    <x v="2"/>
    <s v="헝가리"/>
    <s v="윤강노"/>
    <x v="0"/>
    <s v="농심 육개장사발면86g*6입"/>
    <n v="5000"/>
    <n v="1"/>
    <n v="5000"/>
  </r>
  <r>
    <x v="20"/>
    <s v="O221021058450"/>
    <s v="2022"/>
    <s v="4분기(12월)"/>
    <x v="2"/>
    <s v="헝가리"/>
    <s v="윤강노"/>
    <x v="0"/>
    <s v="비비고 누룽지 닭백숙죽 280g"/>
    <n v="2850"/>
    <n v="3"/>
    <n v="8550"/>
  </r>
  <r>
    <x v="20"/>
    <s v="O221021058450"/>
    <s v="2022"/>
    <s v="4분기(12월)"/>
    <x v="2"/>
    <s v="헝가리"/>
    <s v="윤강노"/>
    <x v="0"/>
    <s v="삼립 미니꿀약과140g"/>
    <n v="1400"/>
    <n v="1"/>
    <n v="1400"/>
  </r>
  <r>
    <x v="20"/>
    <s v="O221021058450"/>
    <s v="2022"/>
    <s v="4분기(12월)"/>
    <x v="2"/>
    <s v="헝가리"/>
    <s v="윤강노"/>
    <x v="0"/>
    <s v="삼립 제리뽀4가지맛"/>
    <n v="2040"/>
    <n v="1"/>
    <n v="2040"/>
  </r>
  <r>
    <x v="20"/>
    <s v="O221021058450"/>
    <s v="2022"/>
    <s v="4분기(12월)"/>
    <x v="2"/>
    <s v="헝가리"/>
    <s v="윤강노"/>
    <x v="0"/>
    <s v="상하목장 유기농바나나우유125ml*24"/>
    <n v="22090"/>
    <n v="1"/>
    <n v="22090"/>
  </r>
  <r>
    <x v="20"/>
    <s v="O221021058450"/>
    <s v="2022"/>
    <s v="4분기(12월)"/>
    <x v="2"/>
    <s v="헝가리"/>
    <s v="윤강노"/>
    <x v="0"/>
    <s v="스팸 마일드 300g*3"/>
    <n v="12480"/>
    <n v="3"/>
    <n v="37440"/>
  </r>
  <r>
    <x v="20"/>
    <s v="O221021058450"/>
    <s v="2022"/>
    <s v="4분기(12월)"/>
    <x v="2"/>
    <s v="헝가리"/>
    <s v="윤강노"/>
    <x v="0"/>
    <s v="오뚜기 돈까스소스470g"/>
    <n v="2670"/>
    <n v="1"/>
    <n v="2670"/>
  </r>
  <r>
    <x v="20"/>
    <s v="O221021058450"/>
    <s v="2022"/>
    <s v="4분기(12월)"/>
    <x v="2"/>
    <s v="헝가리"/>
    <s v="윤강노"/>
    <x v="0"/>
    <s v="오뚜기 참깨라면(소컵)65g*6"/>
    <n v="5718"/>
    <n v="1"/>
    <n v="5718"/>
  </r>
  <r>
    <x v="20"/>
    <s v="O221021058450"/>
    <s v="2022"/>
    <s v="4분기(12월)"/>
    <x v="2"/>
    <s v="헝가리"/>
    <s v="윤강노"/>
    <x v="0"/>
    <s v="쟈키쟈키70g 숯불갈비향"/>
    <n v="1440"/>
    <n v="1"/>
    <n v="1440"/>
  </r>
  <r>
    <x v="20"/>
    <s v="O221021058450"/>
    <s v="2022"/>
    <s v="4분기(12월)"/>
    <x v="2"/>
    <s v="헝가리"/>
    <s v="윤강노"/>
    <x v="0"/>
    <s v="진공 21곡혼합곡1kg"/>
    <n v="5900"/>
    <n v="2"/>
    <n v="11800"/>
  </r>
  <r>
    <x v="20"/>
    <s v="O221021058450"/>
    <s v="2022"/>
    <s v="4분기(12월)"/>
    <x v="2"/>
    <s v="헝가리"/>
    <s v="윤강노"/>
    <x v="0"/>
    <s v="진공 알찬미 5kg"/>
    <n v="28700"/>
    <n v="3"/>
    <n v="86100"/>
  </r>
  <r>
    <x v="20"/>
    <s v="O221021058450"/>
    <s v="2022"/>
    <s v="4분기(12월)"/>
    <x v="2"/>
    <s v="헝가리"/>
    <s v="윤강노"/>
    <x v="0"/>
    <s v="청솔 수육재료 50g"/>
    <n v="2400"/>
    <n v="1"/>
    <n v="2400"/>
  </r>
  <r>
    <x v="20"/>
    <s v="O221021058450"/>
    <s v="2022"/>
    <s v="4분기(12월)"/>
    <x v="2"/>
    <s v="헝가리"/>
    <s v="윤강노"/>
    <x v="0"/>
    <s v="청정원 닭볶음탕 양념480g"/>
    <n v="3700"/>
    <n v="1"/>
    <n v="3700"/>
  </r>
  <r>
    <x v="20"/>
    <s v="O221021058450"/>
    <s v="2022"/>
    <s v="4분기(12월)"/>
    <x v="2"/>
    <s v="헝가리"/>
    <s v="윤강노"/>
    <x v="0"/>
    <s v="청정원 소갈비양념280g"/>
    <n v="2350"/>
    <n v="2"/>
    <n v="4700"/>
  </r>
  <r>
    <x v="20"/>
    <s v="O221021058450"/>
    <s v="2022"/>
    <s v="4분기(12월)"/>
    <x v="2"/>
    <s v="헝가리"/>
    <s v="윤강노"/>
    <x v="0"/>
    <s v="청정원)직화짜장80g"/>
    <n v="2170"/>
    <n v="1"/>
    <n v="2170"/>
  </r>
  <r>
    <x v="20"/>
    <s v="O221021058450"/>
    <s v="2022"/>
    <s v="4분기(12월)"/>
    <x v="2"/>
    <s v="헝가리"/>
    <s v="윤강노"/>
    <x v="0"/>
    <s v="콘크림스프270g*2"/>
    <n v="5600"/>
    <n v="1"/>
    <n v="5600"/>
  </r>
  <r>
    <x v="20"/>
    <s v="O221021058450"/>
    <s v="2022"/>
    <s v="4분기(12월)"/>
    <x v="2"/>
    <s v="헝가리"/>
    <s v="윤강노"/>
    <x v="0"/>
    <s v="해피홈 좀벌레OUT 옷장용2입"/>
    <n v="5200"/>
    <n v="4"/>
    <n v="20800"/>
  </r>
  <r>
    <x v="21"/>
    <s v="O221021058449"/>
    <s v="2022"/>
    <s v="4분기(12월)"/>
    <x v="2"/>
    <s v="중국"/>
    <s v="김찬주"/>
    <x v="0"/>
    <s v="3M 뉴스카치브라이트 다용도 먼지떨이(손잡이1,리필2)"/>
    <n v="3200"/>
    <n v="1"/>
    <n v="3200"/>
  </r>
  <r>
    <x v="21"/>
    <s v="O221021058449"/>
    <s v="2022"/>
    <s v="4분기(12월)"/>
    <x v="2"/>
    <s v="중국"/>
    <s v="김찬주"/>
    <x v="0"/>
    <s v="Dr.FOR HAIR 폴리젠플러스샴푸 100ml"/>
    <n v="3200"/>
    <n v="1"/>
    <n v="3200"/>
  </r>
  <r>
    <x v="21"/>
    <s v="O221021058449"/>
    <s v="2022"/>
    <s v="4분기(12월)"/>
    <x v="2"/>
    <s v="중국"/>
    <s v="김찬주"/>
    <x v="0"/>
    <s v="Dr.FOR HAIR 피토테라피샴푸 100ml"/>
    <n v="3200"/>
    <n v="1"/>
    <n v="3200"/>
  </r>
  <r>
    <x v="21"/>
    <s v="O221021058449"/>
    <s v="2022"/>
    <s v="4분기(12월)"/>
    <x v="2"/>
    <s v="중국"/>
    <s v="김찬주"/>
    <x v="0"/>
    <s v="네오 아쿠아 혼합밴드10매"/>
    <n v="1600"/>
    <n v="1"/>
    <n v="1600"/>
  </r>
  <r>
    <x v="21"/>
    <s v="O221021058449"/>
    <s v="2022"/>
    <s v="4분기(12월)"/>
    <x v="2"/>
    <s v="중국"/>
    <s v="김찬주"/>
    <x v="0"/>
    <s v="디너벨 스텐레스 주방용집게 대27cm"/>
    <n v="1800"/>
    <n v="1"/>
    <n v="1800"/>
  </r>
  <r>
    <x v="21"/>
    <s v="O221021058449"/>
    <s v="2022"/>
    <s v="4분기(12월)"/>
    <x v="2"/>
    <s v="중국"/>
    <s v="김찬주"/>
    <x v="0"/>
    <s v="메디안 잇몸과학 치약 클린민트120g*3"/>
    <n v="8500"/>
    <n v="1"/>
    <n v="8500"/>
  </r>
  <r>
    <x v="21"/>
    <s v="O221021058449"/>
    <s v="2022"/>
    <s v="4분기(12월)"/>
    <x v="2"/>
    <s v="중국"/>
    <s v="김찬주"/>
    <x v="0"/>
    <s v="밴드닥터 드레싱밴드 M(중형)6입"/>
    <n v="1900"/>
    <n v="1"/>
    <n v="1900"/>
  </r>
  <r>
    <x v="21"/>
    <s v="O221021058449"/>
    <s v="2022"/>
    <s v="4분기(12월)"/>
    <x v="2"/>
    <s v="중국"/>
    <s v="김찬주"/>
    <x v="0"/>
    <s v="밴드닥터 드레싱밴드 S(소형)8입"/>
    <n v="1800"/>
    <n v="1"/>
    <n v="1800"/>
  </r>
  <r>
    <x v="21"/>
    <s v="O221021058449"/>
    <s v="2022"/>
    <s v="4분기(12월)"/>
    <x v="2"/>
    <s v="중국"/>
    <s v="김찬주"/>
    <x v="0"/>
    <s v="사각 목욕타월(때밀이)3P "/>
    <n v="1100"/>
    <n v="1"/>
    <n v="1100"/>
  </r>
  <r>
    <x v="21"/>
    <s v="O221021058449"/>
    <s v="2022"/>
    <s v="4분기(12월)"/>
    <x v="2"/>
    <s v="중국"/>
    <s v="김찬주"/>
    <x v="0"/>
    <s v="아모스 녹차실감샴푸500ml(중건성)"/>
    <n v="20810"/>
    <n v="1"/>
    <n v="20810"/>
  </r>
  <r>
    <x v="21"/>
    <s v="O221021058449"/>
    <s v="2022"/>
    <s v="4분기(12월)"/>
    <x v="2"/>
    <s v="중국"/>
    <s v="김찬주"/>
    <x v="0"/>
    <s v="아모스 녹차실감샴푸500ml(지성용)"/>
    <n v="19700"/>
    <n v="1"/>
    <n v="19700"/>
  </r>
  <r>
    <x v="21"/>
    <s v="O221021058449"/>
    <s v="2022"/>
    <s v="4분기(12월)"/>
    <x v="2"/>
    <s v="중국"/>
    <s v="김찬주"/>
    <x v="0"/>
    <s v="요호 칼슘*마그네슘*아연*비타민D복합제"/>
    <n v="42000"/>
    <n v="1"/>
    <n v="42000"/>
  </r>
  <r>
    <x v="21"/>
    <s v="O221021058449"/>
    <s v="2022"/>
    <s v="4분기(12월)"/>
    <x v="2"/>
    <s v="중국"/>
    <s v="김찬주"/>
    <x v="0"/>
    <s v="크린손 니트릴 다용도 위생장갑 L 100매 아이보리"/>
    <n v="8900"/>
    <n v="1"/>
    <n v="8900"/>
  </r>
  <r>
    <x v="21"/>
    <s v="O221021058449"/>
    <s v="2022"/>
    <s v="4분기(12월)"/>
    <x v="2"/>
    <s v="중국"/>
    <s v="김찬주"/>
    <x v="0"/>
    <s v="펴난 헤어칼라염색약(샴푸타입)30g*5 진한갈색"/>
    <n v="11200"/>
    <n v="1"/>
    <n v="11200"/>
  </r>
  <r>
    <x v="21"/>
    <s v="O221021058449"/>
    <s v="2022"/>
    <s v="4분기(12월)"/>
    <x v="2"/>
    <s v="중국"/>
    <s v="김찬주"/>
    <x v="0"/>
    <s v="해피바스 다마스크 메이로즈에센스 바디워시900g"/>
    <n v="6490"/>
    <n v="2"/>
    <n v="12980"/>
  </r>
  <r>
    <x v="22"/>
    <s v="O221021058448"/>
    <s v="2022"/>
    <s v="4분기(12월)"/>
    <x v="2"/>
    <s v="중국"/>
    <s v="임춘"/>
    <x v="0"/>
    <s v="MaXIM카푸치노 헤이즐럿향10T"/>
    <n v="2500"/>
    <n v="1"/>
    <n v="2500"/>
  </r>
  <r>
    <x v="22"/>
    <s v="O221021058448"/>
    <s v="2022"/>
    <s v="4분기(12월)"/>
    <x v="2"/>
    <s v="중국"/>
    <s v="임춘"/>
    <x v="0"/>
    <s v="The맛있는 김도둑 아이스스로돌자반35g"/>
    <n v="1100"/>
    <n v="2"/>
    <n v="2200"/>
  </r>
  <r>
    <x v="22"/>
    <s v="O221021058448"/>
    <s v="2022"/>
    <s v="4분기(12월)"/>
    <x v="2"/>
    <s v="중국"/>
    <s v="임춘"/>
    <x v="0"/>
    <s v="The맛있는 김도둑새우&amp;멸치돌자반35g"/>
    <n v="1100"/>
    <n v="3"/>
    <n v="3300"/>
  </r>
  <r>
    <x v="22"/>
    <s v="O221021058448"/>
    <s v="2022"/>
    <s v="4분기(12월)"/>
    <x v="2"/>
    <s v="중국"/>
    <s v="임춘"/>
    <x v="0"/>
    <s v="그린애 순수 사과즙 100ml*30포"/>
    <n v="15000"/>
    <n v="1"/>
    <n v="15000"/>
  </r>
  <r>
    <x v="22"/>
    <s v="O221021058448"/>
    <s v="2022"/>
    <s v="4분기(12월)"/>
    <x v="2"/>
    <s v="중국"/>
    <s v="임춘"/>
    <x v="0"/>
    <s v="김도둑 광천댁 산모미역80g"/>
    <n v="2700"/>
    <n v="2"/>
    <n v="5400"/>
  </r>
  <r>
    <x v="22"/>
    <s v="O221021058448"/>
    <s v="2022"/>
    <s v="4분기(12월)"/>
    <x v="2"/>
    <s v="중국"/>
    <s v="임춘"/>
    <x v="0"/>
    <s v="김도둑 광천재래김4g*16봉"/>
    <n v="4200"/>
    <n v="2"/>
    <n v="8400"/>
  </r>
  <r>
    <x v="22"/>
    <s v="O221021058448"/>
    <s v="2022"/>
    <s v="4분기(12월)"/>
    <x v="2"/>
    <s v="중국"/>
    <s v="임춘"/>
    <x v="0"/>
    <s v="김도둑 쌀국수 깔끔한멸치맛92g"/>
    <n v="1400"/>
    <n v="2"/>
    <n v="2800"/>
  </r>
  <r>
    <x v="22"/>
    <s v="O221021058448"/>
    <s v="2022"/>
    <s v="4분기(12월)"/>
    <x v="2"/>
    <s v="중국"/>
    <s v="임춘"/>
    <x v="0"/>
    <s v="김도둑 쌀국수 진한사골맛93g"/>
    <n v="1450"/>
    <n v="2"/>
    <n v="2900"/>
  </r>
  <r>
    <x v="22"/>
    <s v="O221021058448"/>
    <s v="2022"/>
    <s v="4분기(12월)"/>
    <x v="2"/>
    <s v="중국"/>
    <s v="임춘"/>
    <x v="0"/>
    <s v="냉장고 탈취제 탈취탄140g (3개월)"/>
    <n v="6000"/>
    <n v="1"/>
    <n v="6000"/>
  </r>
  <r>
    <x v="22"/>
    <s v="O221021058448"/>
    <s v="2022"/>
    <s v="4분기(12월)"/>
    <x v="2"/>
    <s v="중국"/>
    <s v="임춘"/>
    <x v="0"/>
    <s v="농심)튀김우동소컵62g*6입"/>
    <n v="5020"/>
    <n v="1"/>
    <n v="5020"/>
  </r>
  <r>
    <x v="22"/>
    <s v="O221021058448"/>
    <s v="2022"/>
    <s v="4분기(12월)"/>
    <x v="2"/>
    <s v="중국"/>
    <s v="임춘"/>
    <x v="0"/>
    <s v="댕기머리 포르테 염색약 흑갈색"/>
    <n v="7000"/>
    <n v="1"/>
    <n v="7000"/>
  </r>
  <r>
    <x v="22"/>
    <s v="O221021058448"/>
    <s v="2022"/>
    <s v="4분기(12월)"/>
    <x v="2"/>
    <s v="중국"/>
    <s v="임춘"/>
    <x v="0"/>
    <s v="동원 살코기참치100g*5입"/>
    <n v="10200"/>
    <n v="2"/>
    <n v="20400"/>
  </r>
  <r>
    <x v="22"/>
    <s v="O221021058448"/>
    <s v="2022"/>
    <s v="4분기(12월)"/>
    <x v="2"/>
    <s v="중국"/>
    <s v="임춘"/>
    <x v="0"/>
    <s v="락앤락 직사각밀폐용기1.9L(HPL818)"/>
    <n v="4300"/>
    <n v="1"/>
    <n v="4300"/>
  </r>
  <r>
    <x v="22"/>
    <s v="O221021058448"/>
    <s v="2022"/>
    <s v="4분기(12월)"/>
    <x v="2"/>
    <s v="중국"/>
    <s v="임춘"/>
    <x v="0"/>
    <s v="락앤락 파통용기3.4L(HPL848)"/>
    <n v="7000"/>
    <n v="1"/>
    <n v="7000"/>
  </r>
  <r>
    <x v="22"/>
    <s v="O221021058448"/>
    <s v="2022"/>
    <s v="4분기(12월)"/>
    <x v="2"/>
    <s v="중국"/>
    <s v="임춘"/>
    <x v="0"/>
    <s v="롯데 자일리톨리필(오리지널)5000"/>
    <n v="3820"/>
    <n v="1"/>
    <n v="3820"/>
  </r>
  <r>
    <x v="22"/>
    <s v="O221021058448"/>
    <s v="2022"/>
    <s v="4분기(12월)"/>
    <x v="2"/>
    <s v="중국"/>
    <s v="임춘"/>
    <x v="0"/>
    <s v="마이쮸 자일리톨사과볼 110g"/>
    <n v="2500"/>
    <n v="1"/>
    <n v="2500"/>
  </r>
  <r>
    <x v="22"/>
    <s v="O221021058448"/>
    <s v="2022"/>
    <s v="4분기(12월)"/>
    <x v="2"/>
    <s v="중국"/>
    <s v="임춘"/>
    <x v="0"/>
    <s v="마이쮸 자일리톨포도볼 110g"/>
    <n v="2500"/>
    <n v="1"/>
    <n v="2500"/>
  </r>
  <r>
    <x v="22"/>
    <s v="O221021058448"/>
    <s v="2022"/>
    <s v="4분기(12월)"/>
    <x v="2"/>
    <s v="중국"/>
    <s v="임춘"/>
    <x v="0"/>
    <s v="백설 토마토파스타소스180g*5"/>
    <n v="9300"/>
    <n v="1"/>
    <n v="9300"/>
  </r>
  <r>
    <x v="22"/>
    <s v="O221021058448"/>
    <s v="2022"/>
    <s v="4분기(12월)"/>
    <x v="2"/>
    <s v="중국"/>
    <s v="임춘"/>
    <x v="0"/>
    <s v="뿌셔뿌셔(바베큐맛)"/>
    <n v="800"/>
    <n v="1"/>
    <n v="800"/>
  </r>
  <r>
    <x v="22"/>
    <s v="O221021058448"/>
    <s v="2022"/>
    <s v="4분기(12월)"/>
    <x v="2"/>
    <s v="중국"/>
    <s v="임춘"/>
    <x v="0"/>
    <s v="삼양 불닭소스200g"/>
    <n v="4600"/>
    <n v="1"/>
    <n v="4600"/>
  </r>
  <r>
    <x v="22"/>
    <s v="O221021058448"/>
    <s v="2022"/>
    <s v="4분기(12월)"/>
    <x v="2"/>
    <s v="중국"/>
    <s v="임춘"/>
    <x v="0"/>
    <s v="상쾌환 숙취해소6g(3g*2포)"/>
    <n v="4500"/>
    <n v="2"/>
    <n v="9000"/>
  </r>
  <r>
    <x v="22"/>
    <s v="O221021058448"/>
    <s v="2022"/>
    <s v="4분기(12월)"/>
    <x v="2"/>
    <s v="중국"/>
    <s v="임춘"/>
    <x v="0"/>
    <s v="솥반 꿀약밥210g*8개"/>
    <n v="26000"/>
    <n v="1"/>
    <n v="26000"/>
  </r>
  <r>
    <x v="22"/>
    <s v="O221021058448"/>
    <s v="2022"/>
    <s v="4분기(12월)"/>
    <x v="2"/>
    <s v="중국"/>
    <s v="임춘"/>
    <x v="0"/>
    <s v="스팸 마일드 300g*3"/>
    <n v="12480"/>
    <n v="2"/>
    <n v="24960"/>
  </r>
  <r>
    <x v="22"/>
    <s v="O221021058448"/>
    <s v="2022"/>
    <s v="4분기(12월)"/>
    <x v="2"/>
    <s v="중국"/>
    <s v="임춘"/>
    <x v="0"/>
    <s v="신라면 건면(멀티5입)"/>
    <n v="4700"/>
    <n v="1"/>
    <n v="4700"/>
  </r>
  <r>
    <x v="22"/>
    <s v="O221021058448"/>
    <s v="2022"/>
    <s v="4분기(12월)"/>
    <x v="2"/>
    <s v="중국"/>
    <s v="임춘"/>
    <x v="0"/>
    <s v="애니데이롱20P(무향)팬티라이너"/>
    <n v="3300"/>
    <n v="1"/>
    <n v="3300"/>
  </r>
  <r>
    <x v="22"/>
    <s v="O221021058448"/>
    <s v="2022"/>
    <s v="4분기(12월)"/>
    <x v="2"/>
    <s v="중국"/>
    <s v="임춘"/>
    <x v="0"/>
    <s v="옛날국수 쌀소면500g"/>
    <n v="2880"/>
    <n v="2"/>
    <n v="5760"/>
  </r>
  <r>
    <x v="22"/>
    <s v="O221021058448"/>
    <s v="2022"/>
    <s v="4분기(12월)"/>
    <x v="2"/>
    <s v="중국"/>
    <s v="임춘"/>
    <x v="0"/>
    <s v="옛날당면500g"/>
    <n v="6650"/>
    <n v="1"/>
    <n v="6650"/>
  </r>
  <r>
    <x v="22"/>
    <s v="O221021058448"/>
    <s v="2022"/>
    <s v="4분기(12월)"/>
    <x v="2"/>
    <s v="중국"/>
    <s v="임춘"/>
    <x v="0"/>
    <s v="오리온 고래밥46g"/>
    <n v="670"/>
    <n v="2"/>
    <n v="1340"/>
  </r>
  <r>
    <x v="22"/>
    <s v="O221021058448"/>
    <s v="2022"/>
    <s v="4분기(12월)"/>
    <x v="2"/>
    <s v="중국"/>
    <s v="임춘"/>
    <x v="0"/>
    <s v="오리온 다이제초코225g"/>
    <n v="2100"/>
    <n v="1"/>
    <n v="2100"/>
  </r>
  <r>
    <x v="22"/>
    <s v="O221021058448"/>
    <s v="2022"/>
    <s v="4분기(12월)"/>
    <x v="2"/>
    <s v="중국"/>
    <s v="임춘"/>
    <x v="0"/>
    <s v="오리온 오뜨치즈144g"/>
    <n v="3180"/>
    <n v="1"/>
    <n v="3180"/>
  </r>
  <r>
    <x v="22"/>
    <s v="O221021058448"/>
    <s v="2022"/>
    <s v="4분기(12월)"/>
    <x v="2"/>
    <s v="중국"/>
    <s v="임춘"/>
    <x v="0"/>
    <s v="진라면소컵(순한맛)65g*6입"/>
    <n v="3610"/>
    <n v="1"/>
    <n v="3610"/>
  </r>
  <r>
    <x v="22"/>
    <s v="O221021058448"/>
    <s v="2022"/>
    <s v="4분기(12월)"/>
    <x v="2"/>
    <s v="중국"/>
    <s v="임춘"/>
    <x v="0"/>
    <s v="청정원)직화짜장80g"/>
    <n v="2170"/>
    <n v="1"/>
    <n v="2170"/>
  </r>
  <r>
    <x v="22"/>
    <s v="O221021058448"/>
    <s v="2022"/>
    <s v="4분기(12월)"/>
    <x v="2"/>
    <s v="중국"/>
    <s v="임춘"/>
    <x v="0"/>
    <s v="초코칩쿠키104g"/>
    <n v="1260"/>
    <n v="2"/>
    <n v="2520"/>
  </r>
  <r>
    <x v="22"/>
    <s v="O221021058448"/>
    <s v="2022"/>
    <s v="4분기(12월)"/>
    <x v="2"/>
    <s v="중국"/>
    <s v="임춘"/>
    <x v="0"/>
    <s v="춘천식철판닭갈비 양념160g*4입"/>
    <n v="8400"/>
    <n v="1"/>
    <n v="8400"/>
  </r>
  <r>
    <x v="22"/>
    <s v="O221021058448"/>
    <s v="2022"/>
    <s v="4분기(12월)"/>
    <x v="2"/>
    <s v="중국"/>
    <s v="임춘"/>
    <x v="0"/>
    <s v="칼로리를 줄인 마요네스 315g"/>
    <n v="3450"/>
    <n v="1"/>
    <n v="3450"/>
  </r>
  <r>
    <x v="22"/>
    <s v="O221021058448"/>
    <s v="2022"/>
    <s v="4분기(12월)"/>
    <x v="2"/>
    <s v="중국"/>
    <s v="임춘"/>
    <x v="0"/>
    <s v="코멕스 면코팅 고무장갑 마이사이즈 33*20.5(중)"/>
    <n v="2600"/>
    <n v="3"/>
    <n v="7800"/>
  </r>
  <r>
    <x v="22"/>
    <s v="O221021058448"/>
    <s v="2022"/>
    <s v="4분기(12월)"/>
    <x v="2"/>
    <s v="중국"/>
    <s v="임춘"/>
    <x v="0"/>
    <s v="코멕스 바이오글라스 베이직 820ml(직2호)"/>
    <n v="6360"/>
    <n v="1"/>
    <n v="6360"/>
  </r>
  <r>
    <x v="22"/>
    <s v="O221021058448"/>
    <s v="2022"/>
    <s v="4분기(12월)"/>
    <x v="2"/>
    <s v="중국"/>
    <s v="임춘"/>
    <x v="0"/>
    <s v="한성 가쓰오우동232.5g*3"/>
    <n v="3930"/>
    <n v="1"/>
    <n v="3930"/>
  </r>
  <r>
    <x v="22"/>
    <s v="O221021058448"/>
    <s v="2022"/>
    <s v="4분기(12월)"/>
    <x v="2"/>
    <s v="중국"/>
    <s v="임춘"/>
    <x v="0"/>
    <s v="해태 버터링 딥초코103g"/>
    <n v="2400"/>
    <n v="1"/>
    <n v="2400"/>
  </r>
  <r>
    <x v="22"/>
    <s v="O221021058448"/>
    <s v="2022"/>
    <s v="4분기(12월)"/>
    <x v="2"/>
    <s v="중국"/>
    <s v="임춘"/>
    <x v="0"/>
    <s v="해태 오예스360g"/>
    <n v="4200"/>
    <n v="1"/>
    <n v="4200"/>
  </r>
  <r>
    <x v="22"/>
    <s v="O221021058448"/>
    <s v="2022"/>
    <s v="4분기(12월)"/>
    <x v="2"/>
    <s v="중국"/>
    <s v="임춘"/>
    <x v="0"/>
    <s v="해태 초코홈런볼 128g"/>
    <n v="3800"/>
    <n v="1"/>
    <n v="3800"/>
  </r>
  <r>
    <x v="23"/>
    <s v="O221021058447"/>
    <s v="2022"/>
    <s v="4분기(12월)"/>
    <x v="2"/>
    <s v="중국"/>
    <s v="신재오"/>
    <x v="0"/>
    <s v="KF-AD내조마 덴탈 마스크50매"/>
    <n v="5900"/>
    <n v="4"/>
    <n v="23600"/>
  </r>
  <r>
    <x v="23"/>
    <s v="O221021058447"/>
    <s v="2022"/>
    <s v="4분기(12월)"/>
    <x v="2"/>
    <s v="중국"/>
    <s v="신재오"/>
    <x v="0"/>
    <s v="post그래놀라 크랜베리 아몬드350g"/>
    <n v="5700"/>
    <n v="5"/>
    <n v="28500"/>
  </r>
  <r>
    <x v="23"/>
    <s v="O221021058447"/>
    <s v="2022"/>
    <s v="4분기(12월)"/>
    <x v="2"/>
    <s v="중국"/>
    <s v="신재오"/>
    <x v="0"/>
    <s v="깨끗한나라 물티슈캡형70매*6"/>
    <n v="12100"/>
    <n v="2"/>
    <n v="24200"/>
  </r>
  <r>
    <x v="23"/>
    <s v="O221021058447"/>
    <s v="2022"/>
    <s v="4분기(12월)"/>
    <x v="2"/>
    <s v="중국"/>
    <s v="신재오"/>
    <x v="0"/>
    <s v="다우니 오션코랄 퓨어러브 1L"/>
    <n v="6180"/>
    <n v="6"/>
    <n v="37080"/>
  </r>
  <r>
    <x v="23"/>
    <s v="O221021058447"/>
    <s v="2022"/>
    <s v="4분기(12월)"/>
    <x v="2"/>
    <s v="중국"/>
    <s v="신재오"/>
    <x v="0"/>
    <s v="동원 스위트콘340g*2"/>
    <n v="2250"/>
    <n v="5"/>
    <n v="11250"/>
  </r>
  <r>
    <x v="23"/>
    <s v="O221021058447"/>
    <s v="2022"/>
    <s v="4분기(12월)"/>
    <x v="2"/>
    <s v="중국"/>
    <s v="신재오"/>
    <x v="0"/>
    <s v="메디안 치석케어 치약(오리지날)120g*3"/>
    <n v="5680"/>
    <n v="2"/>
    <n v="11360"/>
  </r>
  <r>
    <x v="23"/>
    <s v="O221021058447"/>
    <s v="2022"/>
    <s v="4분기(12월)"/>
    <x v="2"/>
    <s v="중국"/>
    <s v="신재오"/>
    <x v="0"/>
    <s v="오뜨 쇼콜라150g"/>
    <n v="3180"/>
    <n v="1"/>
    <n v="3180"/>
  </r>
  <r>
    <x v="23"/>
    <s v="O221021058447"/>
    <s v="2022"/>
    <s v="4분기(12월)"/>
    <x v="2"/>
    <s v="중국"/>
    <s v="신재오"/>
    <x v="0"/>
    <s v="오로니아 rTG 오메가-3 90캡슐"/>
    <n v="49500"/>
    <n v="2"/>
    <n v="99000"/>
  </r>
  <r>
    <x v="23"/>
    <s v="O221021058447"/>
    <s v="2022"/>
    <s v="4분기(12월)"/>
    <x v="2"/>
    <s v="중국"/>
    <s v="신재오"/>
    <x v="0"/>
    <s v="참크래커56g"/>
    <n v="900"/>
    <n v="1"/>
    <n v="900"/>
  </r>
  <r>
    <x v="23"/>
    <s v="O221021058447"/>
    <s v="2022"/>
    <s v="4분기(12월)"/>
    <x v="2"/>
    <s v="중국"/>
    <s v="신재오"/>
    <x v="0"/>
    <s v="촉앤감 셰프키친타올130매*6롤"/>
    <n v="7100"/>
    <n v="2"/>
    <n v="14200"/>
  </r>
  <r>
    <x v="23"/>
    <s v="O221021058447"/>
    <s v="2022"/>
    <s v="4분기(12월)"/>
    <x v="2"/>
    <s v="중국"/>
    <s v="신재오"/>
    <x v="0"/>
    <s v="칼로리를 줄인 마요네스 315g"/>
    <n v="3450"/>
    <n v="1"/>
    <n v="3450"/>
  </r>
  <r>
    <x v="23"/>
    <s v="O221021058447"/>
    <s v="2022"/>
    <s v="4분기(12월)"/>
    <x v="2"/>
    <s v="중국"/>
    <s v="신재오"/>
    <x v="0"/>
    <s v="포스트 현미그래놀라310g"/>
    <n v="4400"/>
    <n v="5"/>
    <n v="22000"/>
  </r>
  <r>
    <x v="23"/>
    <s v="O221021058447"/>
    <s v="2022"/>
    <s v="4분기(12월)"/>
    <x v="2"/>
    <s v="중국"/>
    <s v="신재오"/>
    <x v="0"/>
    <s v="피죤2.1L+2.1L(로즈블라썸)"/>
    <n v="5600"/>
    <n v="3"/>
    <n v="16800"/>
  </r>
  <r>
    <x v="23"/>
    <s v="O221021058447"/>
    <s v="2022"/>
    <s v="4분기(12월)"/>
    <x v="2"/>
    <s v="중국"/>
    <s v="신재오"/>
    <x v="0"/>
    <s v="해태 연양갱55g"/>
    <n v="700"/>
    <n v="1"/>
    <n v="700"/>
  </r>
  <r>
    <x v="23"/>
    <s v="O221021058447"/>
    <s v="2022"/>
    <s v="4분기(12월)"/>
    <x v="2"/>
    <s v="중국"/>
    <s v="신재오"/>
    <x v="0"/>
    <s v="허니머스타드소스 535g"/>
    <n v="3700"/>
    <n v="1"/>
    <n v="3700"/>
  </r>
  <r>
    <x v="24"/>
    <s v="O221021058446"/>
    <s v="2022"/>
    <s v="4분기(12월)"/>
    <x v="4"/>
    <s v="인도네시아"/>
    <s v="이욱"/>
    <x v="0"/>
    <s v="곤드레장아찌300g"/>
    <n v="6600"/>
    <n v="2"/>
    <n v="13200"/>
  </r>
  <r>
    <x v="24"/>
    <s v="O221021058446"/>
    <s v="2022"/>
    <s v="4분기(12월)"/>
    <x v="4"/>
    <s v="인도네시아"/>
    <s v="이욱"/>
    <x v="0"/>
    <s v="구운양파60g"/>
    <n v="990"/>
    <n v="1"/>
    <n v="990"/>
  </r>
  <r>
    <x v="24"/>
    <s v="O221021058446"/>
    <s v="2022"/>
    <s v="4분기(12월)"/>
    <x v="4"/>
    <s v="인도네시아"/>
    <s v="이욱"/>
    <x v="0"/>
    <s v="국내산 종이컵 50P"/>
    <n v="600"/>
    <n v="1"/>
    <n v="600"/>
  </r>
  <r>
    <x v="24"/>
    <s v="O221021058446"/>
    <s v="2022"/>
    <s v="4분기(12월)"/>
    <x v="4"/>
    <s v="인도네시아"/>
    <s v="이욱"/>
    <x v="0"/>
    <s v="그린애 순수 사과즙 100ml*30포"/>
    <n v="15000"/>
    <n v="3"/>
    <n v="45000"/>
  </r>
  <r>
    <x v="24"/>
    <s v="O221021058446"/>
    <s v="2022"/>
    <s v="4분기(12월)"/>
    <x v="4"/>
    <s v="인도네시아"/>
    <s v="이욱"/>
    <x v="0"/>
    <s v="농심 신라면큰사발114g*16입"/>
    <n v="21810"/>
    <n v="3"/>
    <n v="65430"/>
  </r>
  <r>
    <x v="24"/>
    <s v="O221021058446"/>
    <s v="2022"/>
    <s v="4분기(12월)"/>
    <x v="4"/>
    <s v="인도네시아"/>
    <s v="이욱"/>
    <x v="0"/>
    <s v="농심 쫄병 숯불바베큐82g*5"/>
    <n v="5450"/>
    <n v="1"/>
    <n v="5450"/>
  </r>
  <r>
    <x v="24"/>
    <s v="O221021058446"/>
    <s v="2022"/>
    <s v="4분기(12월)"/>
    <x v="4"/>
    <s v="인도네시아"/>
    <s v="이욱"/>
    <x v="0"/>
    <s v="동결건조 다진청양고추"/>
    <n v="4360"/>
    <n v="2"/>
    <n v="8720"/>
  </r>
  <r>
    <x v="24"/>
    <s v="O221021058446"/>
    <s v="2022"/>
    <s v="4분기(12월)"/>
    <x v="4"/>
    <s v="인도네시아"/>
    <s v="이욱"/>
    <x v="0"/>
    <s v="동원 살코기참치100g*5입"/>
    <n v="10200"/>
    <n v="3"/>
    <n v="30600"/>
  </r>
  <r>
    <x v="24"/>
    <s v="O221021058446"/>
    <s v="2022"/>
    <s v="4분기(12월)"/>
    <x v="4"/>
    <s v="인도네시아"/>
    <s v="이욱"/>
    <x v="0"/>
    <s v="맛술 생강 500ml"/>
    <n v="2780"/>
    <n v="1"/>
    <n v="2780"/>
  </r>
  <r>
    <x v="24"/>
    <s v="O221021058446"/>
    <s v="2022"/>
    <s v="4분기(12월)"/>
    <x v="4"/>
    <s v="인도네시아"/>
    <s v="이욱"/>
    <x v="0"/>
    <s v="백설 구운소금500g"/>
    <n v="2564"/>
    <n v="1"/>
    <n v="2564"/>
  </r>
  <r>
    <x v="24"/>
    <s v="O221021058446"/>
    <s v="2022"/>
    <s v="4분기(12월)"/>
    <x v="4"/>
    <s v="인도네시아"/>
    <s v="이욱"/>
    <x v="0"/>
    <s v="백설 허브맛솔트50g마늘맛"/>
    <n v="2600"/>
    <n v="1"/>
    <n v="2600"/>
  </r>
  <r>
    <x v="24"/>
    <s v="O221021058446"/>
    <s v="2022"/>
    <s v="4분기(12월)"/>
    <x v="4"/>
    <s v="인도네시아"/>
    <s v="이욱"/>
    <x v="0"/>
    <s v="뿌셔뿌셔(바베큐맛)"/>
    <n v="800"/>
    <n v="4"/>
    <n v="3200"/>
  </r>
  <r>
    <x v="24"/>
    <s v="O221021058446"/>
    <s v="2022"/>
    <s v="4분기(12월)"/>
    <x v="4"/>
    <s v="인도네시아"/>
    <s v="이욱"/>
    <x v="0"/>
    <s v="삼색천하 오징어70g"/>
    <n v="6490"/>
    <n v="2"/>
    <n v="12980"/>
  </r>
  <r>
    <x v="24"/>
    <s v="O221021058446"/>
    <s v="2022"/>
    <s v="4분기(12월)"/>
    <x v="4"/>
    <s v="인도네시아"/>
    <s v="이욱"/>
    <x v="0"/>
    <s v="샌드 에이스찐초코204g"/>
    <n v="3600"/>
    <n v="1"/>
    <n v="3600"/>
  </r>
  <r>
    <x v="24"/>
    <s v="O221021058446"/>
    <s v="2022"/>
    <s v="4분기(12월)"/>
    <x v="4"/>
    <s v="인도네시아"/>
    <s v="이욱"/>
    <x v="0"/>
    <s v="신양촌 양조 생명물간장 860ml"/>
    <n v="9500"/>
    <n v="2"/>
    <n v="19000"/>
  </r>
  <r>
    <x v="24"/>
    <s v="O221021058446"/>
    <s v="2022"/>
    <s v="4분기(12월)"/>
    <x v="4"/>
    <s v="인도네시아"/>
    <s v="이욱"/>
    <x v="0"/>
    <s v="오뚜기 백세카레 고형 순한맛100g"/>
    <n v="2800"/>
    <n v="3"/>
    <n v="8400"/>
  </r>
  <r>
    <x v="24"/>
    <s v="O221021058446"/>
    <s v="2022"/>
    <s v="4분기(12월)"/>
    <x v="4"/>
    <s v="인도네시아"/>
    <s v="이욱"/>
    <x v="0"/>
    <s v="오뚜기)데리야끼소스280g"/>
    <n v="4100"/>
    <n v="1"/>
    <n v="4100"/>
  </r>
  <r>
    <x v="24"/>
    <s v="O221021058446"/>
    <s v="2022"/>
    <s v="4분기(12월)"/>
    <x v="4"/>
    <s v="인도네시아"/>
    <s v="이욱"/>
    <x v="0"/>
    <s v="오리온 고래밥46g"/>
    <n v="670"/>
    <n v="3"/>
    <n v="2010"/>
  </r>
  <r>
    <x v="24"/>
    <s v="O221021058446"/>
    <s v="2022"/>
    <s v="4분기(12월)"/>
    <x v="4"/>
    <s v="인도네시아"/>
    <s v="이욱"/>
    <x v="0"/>
    <s v="전전후별미 건멸치15g(고추장10g)"/>
    <n v="900"/>
    <n v="3"/>
    <n v="2700"/>
  </r>
  <r>
    <x v="24"/>
    <s v="O221021058446"/>
    <s v="2022"/>
    <s v="4분기(12월)"/>
    <x v="4"/>
    <s v="인도네시아"/>
    <s v="이욱"/>
    <x v="0"/>
    <s v="진미춘장300g"/>
    <n v="1680"/>
    <n v="1"/>
    <n v="1680"/>
  </r>
  <r>
    <x v="24"/>
    <s v="O221021058446"/>
    <s v="2022"/>
    <s v="4분기(12월)"/>
    <x v="4"/>
    <s v="인도네시아"/>
    <s v="이욱"/>
    <x v="0"/>
    <s v="청은 국산 엿기름500g"/>
    <n v="4000"/>
    <n v="1"/>
    <n v="4000"/>
  </r>
  <r>
    <x v="24"/>
    <s v="O221021058446"/>
    <s v="2022"/>
    <s v="4분기(12월)"/>
    <x v="4"/>
    <s v="인도네시아"/>
    <s v="이욱"/>
    <x v="0"/>
    <s v="촉촉한 고구마50g*5"/>
    <n v="6770"/>
    <n v="1"/>
    <n v="6770"/>
  </r>
  <r>
    <x v="24"/>
    <s v="O221021058446"/>
    <s v="2022"/>
    <s v="4분기(12월)"/>
    <x v="4"/>
    <s v="인도네시아"/>
    <s v="이욱"/>
    <x v="0"/>
    <s v="카라멜 메이플콘74g"/>
    <n v="990"/>
    <n v="2"/>
    <n v="1980"/>
  </r>
  <r>
    <x v="24"/>
    <s v="O221021058446"/>
    <s v="2022"/>
    <s v="4분기(12월)"/>
    <x v="4"/>
    <s v="인도네시아"/>
    <s v="이욱"/>
    <x v="0"/>
    <s v="크라운 못말리는 신짱120g"/>
    <n v="1090"/>
    <n v="2"/>
    <n v="2180"/>
  </r>
  <r>
    <x v="24"/>
    <s v="O221021058446"/>
    <s v="2022"/>
    <s v="4분기(12월)"/>
    <x v="4"/>
    <s v="인도네시아"/>
    <s v="이욱"/>
    <x v="0"/>
    <s v="크라운 죠리퐁74g"/>
    <n v="1030"/>
    <n v="1"/>
    <n v="1030"/>
  </r>
  <r>
    <x v="24"/>
    <s v="O221021058446"/>
    <s v="2022"/>
    <s v="4분기(12월)"/>
    <x v="4"/>
    <s v="인도네시아"/>
    <s v="이욱"/>
    <x v="0"/>
    <s v="크라운 쿠크다스128g (화이트)"/>
    <n v="2160"/>
    <n v="1"/>
    <n v="2160"/>
  </r>
  <r>
    <x v="24"/>
    <s v="O221021058446"/>
    <s v="2022"/>
    <s v="4분기(12월)"/>
    <x v="4"/>
    <s v="인도네시아"/>
    <s v="이욱"/>
    <x v="0"/>
    <s v="하이몬 피넛월남쌈소스230ml"/>
    <n v="4100"/>
    <n v="1"/>
    <n v="4100"/>
  </r>
  <r>
    <x v="24"/>
    <s v="O221021058446"/>
    <s v="2022"/>
    <s v="4분기(12월)"/>
    <x v="4"/>
    <s v="인도네시아"/>
    <s v="이욱"/>
    <x v="0"/>
    <s v="해태 오사쯔60g"/>
    <n v="1080"/>
    <n v="1"/>
    <n v="1080"/>
  </r>
  <r>
    <x v="24"/>
    <s v="O221021058446"/>
    <s v="2022"/>
    <s v="4분기(12월)"/>
    <x v="4"/>
    <s v="인도네시아"/>
    <s v="이욱"/>
    <x v="0"/>
    <s v="해태 초코홈런볼 128g"/>
    <n v="3800"/>
    <n v="2"/>
    <n v="7600"/>
  </r>
  <r>
    <x v="24"/>
    <s v="O221021058446"/>
    <s v="2022"/>
    <s v="4분기(12월)"/>
    <x v="4"/>
    <s v="인도네시아"/>
    <s v="이욱"/>
    <x v="0"/>
    <s v="해표 꽃소금(천일염100%)1kg"/>
    <n v="1800"/>
    <n v="2"/>
    <n v="3600"/>
  </r>
  <r>
    <x v="24"/>
    <s v="O221021058446"/>
    <s v="2022"/>
    <s v="4분기(12월)"/>
    <x v="4"/>
    <s v="인도네시아"/>
    <s v="이욱"/>
    <x v="0"/>
    <s v="햇반200g*4개입"/>
    <n v="5200"/>
    <n v="5"/>
    <n v="26000"/>
  </r>
  <r>
    <x v="24"/>
    <s v="O221021058446"/>
    <s v="2022"/>
    <s v="4분기(12월)"/>
    <x v="4"/>
    <s v="인도네시아"/>
    <s v="이욱"/>
    <x v="0"/>
    <s v="허니머스타드소스 535g"/>
    <n v="3700"/>
    <n v="1"/>
    <n v="3700"/>
  </r>
  <r>
    <x v="25"/>
    <s v="O221021058445"/>
    <s v="2022"/>
    <s v="4분기(12월)"/>
    <x v="2"/>
    <s v="중국"/>
    <s v="채의석"/>
    <x v="0"/>
    <s v="3M 물기가 남지않는 천연펄프행주3매"/>
    <n v="4150"/>
    <n v="1"/>
    <n v="4150"/>
  </r>
  <r>
    <x v="25"/>
    <s v="O221021058445"/>
    <s v="2022"/>
    <s v="4분기(12월)"/>
    <x v="2"/>
    <s v="중국"/>
    <s v="채의석"/>
    <x v="0"/>
    <s v="3M 제로스크레치 스폰지수세미2입"/>
    <n v="2700"/>
    <n v="1"/>
    <n v="2700"/>
  </r>
  <r>
    <x v="25"/>
    <s v="O221021058445"/>
    <s v="2022"/>
    <s v="4분기(12월)"/>
    <x v="2"/>
    <s v="중국"/>
    <s v="채의석"/>
    <x v="0"/>
    <s v="3M)스카치브라이트 크린스틱(화장실변기솔(리필))"/>
    <n v="4100"/>
    <n v="1"/>
    <n v="4100"/>
  </r>
  <r>
    <x v="25"/>
    <s v="O221021058445"/>
    <s v="2022"/>
    <s v="4분기(12월)"/>
    <x v="2"/>
    <s v="중국"/>
    <s v="채의석"/>
    <x v="0"/>
    <s v="경남제약 결콜라겐 플러스120g "/>
    <n v="22500"/>
    <n v="1"/>
    <n v="22500"/>
  </r>
  <r>
    <x v="25"/>
    <s v="O221021058445"/>
    <s v="2022"/>
    <s v="4분기(12월)"/>
    <x v="2"/>
    <s v="중국"/>
    <s v="채의석"/>
    <x v="0"/>
    <s v="광야 매실청970ml"/>
    <n v="5800"/>
    <n v="1"/>
    <n v="5800"/>
  </r>
  <r>
    <x v="25"/>
    <s v="O221021058445"/>
    <s v="2022"/>
    <s v="4분기(12월)"/>
    <x v="2"/>
    <s v="중국"/>
    <s v="채의석"/>
    <x v="0"/>
    <s v="구운양파60g"/>
    <n v="990"/>
    <n v="1"/>
    <n v="990"/>
  </r>
  <r>
    <x v="25"/>
    <s v="O221021058445"/>
    <s v="2022"/>
    <s v="4분기(12월)"/>
    <x v="2"/>
    <s v="중국"/>
    <s v="채의석"/>
    <x v="0"/>
    <s v="네오 아쿠아 혼합밴드10매"/>
    <n v="1600"/>
    <n v="1"/>
    <n v="1600"/>
  </r>
  <r>
    <x v="25"/>
    <s v="O221021058445"/>
    <s v="2022"/>
    <s v="4분기(12월)"/>
    <x v="2"/>
    <s v="중국"/>
    <s v="채의석"/>
    <x v="0"/>
    <s v="농심짜파게티(멀티5입)"/>
    <n v="4430"/>
    <n v="1"/>
    <n v="4430"/>
  </r>
  <r>
    <x v="25"/>
    <s v="O221021058445"/>
    <s v="2022"/>
    <s v="4분기(12월)"/>
    <x v="2"/>
    <s v="중국"/>
    <s v="채의석"/>
    <x v="0"/>
    <s v="눈썹 면도기2p"/>
    <n v="2900"/>
    <n v="1"/>
    <n v="2900"/>
  </r>
  <r>
    <x v="25"/>
    <s v="O221021058445"/>
    <s v="2022"/>
    <s v="4분기(12월)"/>
    <x v="2"/>
    <s v="중국"/>
    <s v="채의석"/>
    <x v="0"/>
    <s v="동서 캐모마일 현미녹차 20입(30g)"/>
    <n v="2320"/>
    <n v="1"/>
    <n v="2320"/>
  </r>
  <r>
    <x v="25"/>
    <s v="O221021058445"/>
    <s v="2022"/>
    <s v="4분기(12월)"/>
    <x v="2"/>
    <s v="중국"/>
    <s v="채의석"/>
    <x v="0"/>
    <s v="디어스킨 슈퍼롱 오버나이트43cm*8입"/>
    <n v="4100"/>
    <n v="1"/>
    <n v="4100"/>
  </r>
  <r>
    <x v="25"/>
    <s v="O221021058445"/>
    <s v="2022"/>
    <s v="4분기(12월)"/>
    <x v="2"/>
    <s v="중국"/>
    <s v="채의석"/>
    <x v="0"/>
    <s v="레모나 생유산균9C 2g*50포 "/>
    <n v="11500"/>
    <n v="1"/>
    <n v="11500"/>
  </r>
  <r>
    <x v="25"/>
    <s v="O221021058445"/>
    <s v="2022"/>
    <s v="4분기(12월)"/>
    <x v="2"/>
    <s v="중국"/>
    <s v="채의석"/>
    <x v="0"/>
    <s v="마이비데 휴대용 10매*4"/>
    <n v="3600"/>
    <n v="1"/>
    <n v="3600"/>
  </r>
  <r>
    <x v="25"/>
    <s v="O221021058445"/>
    <s v="2022"/>
    <s v="4분기(12월)"/>
    <x v="2"/>
    <s v="중국"/>
    <s v="채의석"/>
    <x v="0"/>
    <s v="메디안 잇몸과학 치약 클린민트120g*3"/>
    <n v="8500"/>
    <n v="1"/>
    <n v="8500"/>
  </r>
  <r>
    <x v="25"/>
    <s v="O221021058445"/>
    <s v="2022"/>
    <s v="4분기(12월)"/>
    <x v="2"/>
    <s v="중국"/>
    <s v="채의석"/>
    <x v="0"/>
    <s v="밴드닥터 드레싱밴드 M(중형)6입"/>
    <n v="1900"/>
    <n v="1"/>
    <n v="1900"/>
  </r>
  <r>
    <x v="25"/>
    <s v="O221021058445"/>
    <s v="2022"/>
    <s v="4분기(12월)"/>
    <x v="2"/>
    <s v="중국"/>
    <s v="채의석"/>
    <x v="0"/>
    <s v="비비고 사골곰탕500g*2"/>
    <n v="2850"/>
    <n v="2"/>
    <n v="5700"/>
  </r>
  <r>
    <x v="25"/>
    <s v="O221021058445"/>
    <s v="2022"/>
    <s v="4분기(12월)"/>
    <x v="2"/>
    <s v="중국"/>
    <s v="채의석"/>
    <x v="0"/>
    <s v="뿌셔뿌셔(불고기)"/>
    <n v="800"/>
    <n v="1"/>
    <n v="800"/>
  </r>
  <r>
    <x v="25"/>
    <s v="O221021058445"/>
    <s v="2022"/>
    <s v="4분기(12월)"/>
    <x v="2"/>
    <s v="중국"/>
    <s v="채의석"/>
    <x v="0"/>
    <s v="사각 목욕타월(때밀이)3P "/>
    <n v="1100"/>
    <n v="1"/>
    <n v="1100"/>
  </r>
  <r>
    <x v="25"/>
    <s v="O221021058445"/>
    <s v="2022"/>
    <s v="4분기(12월)"/>
    <x v="2"/>
    <s v="중국"/>
    <s v="채의석"/>
    <x v="0"/>
    <s v="사조 참치액500ml"/>
    <n v="5800"/>
    <n v="1"/>
    <n v="5800"/>
  </r>
  <r>
    <x v="25"/>
    <s v="O221021058445"/>
    <s v="2022"/>
    <s v="4분기(12월)"/>
    <x v="2"/>
    <s v="중국"/>
    <s v="채의석"/>
    <x v="0"/>
    <s v="삼색천하 오징어70g"/>
    <n v="6490"/>
    <n v="1"/>
    <n v="6490"/>
  </r>
  <r>
    <x v="25"/>
    <s v="O221021058445"/>
    <s v="2022"/>
    <s v="4분기(12월)"/>
    <x v="2"/>
    <s v="중국"/>
    <s v="채의석"/>
    <x v="0"/>
    <s v="솔+KF94황사방역마스크 25매 "/>
    <n v="9400"/>
    <n v="1"/>
    <n v="9400"/>
  </r>
  <r>
    <x v="25"/>
    <s v="O221021058445"/>
    <s v="2022"/>
    <s v="4분기(12월)"/>
    <x v="2"/>
    <s v="중국"/>
    <s v="채의석"/>
    <x v="0"/>
    <s v="순수한면 울트라슈퍼가드뉴중형 날개형16입"/>
    <n v="2880"/>
    <n v="1"/>
    <n v="2880"/>
  </r>
  <r>
    <x v="25"/>
    <s v="O221021058445"/>
    <s v="2022"/>
    <s v="4분기(12월)"/>
    <x v="2"/>
    <s v="중국"/>
    <s v="채의석"/>
    <x v="0"/>
    <s v="오뚜기 골드마요네즈500g"/>
    <n v="3940"/>
    <n v="1"/>
    <n v="3940"/>
  </r>
  <r>
    <x v="25"/>
    <s v="O221021058445"/>
    <s v="2022"/>
    <s v="4분기(12월)"/>
    <x v="2"/>
    <s v="중국"/>
    <s v="채의석"/>
    <x v="0"/>
    <s v="오뚜기 진짬뽕(멀티4입)"/>
    <n v="5430"/>
    <n v="1"/>
    <n v="5430"/>
  </r>
  <r>
    <x v="25"/>
    <s v="O221021058445"/>
    <s v="2022"/>
    <s v="4분기(12월)"/>
    <x v="2"/>
    <s v="중국"/>
    <s v="채의석"/>
    <x v="0"/>
    <s v="오로니아 rTG 오메가-3 90캡슐"/>
    <n v="49500"/>
    <n v="1"/>
    <n v="49500"/>
  </r>
  <r>
    <x v="25"/>
    <s v="O221021058445"/>
    <s v="2022"/>
    <s v="4분기(12월)"/>
    <x v="2"/>
    <s v="중국"/>
    <s v="채의석"/>
    <x v="0"/>
    <s v="천호엔케어 도라지배즙프리미엄80ml*30입 "/>
    <n v="44000"/>
    <n v="1"/>
    <n v="44000"/>
  </r>
  <r>
    <x v="25"/>
    <s v="O221021058445"/>
    <s v="2022"/>
    <s v="4분기(12월)"/>
    <x v="2"/>
    <s v="중국"/>
    <s v="채의석"/>
    <x v="0"/>
    <s v="청정원 순창쌈장 P500g"/>
    <n v="3550"/>
    <n v="1"/>
    <n v="3550"/>
  </r>
  <r>
    <x v="25"/>
    <s v="O221021058445"/>
    <s v="2022"/>
    <s v="4분기(12월)"/>
    <x v="2"/>
    <s v="중국"/>
    <s v="채의석"/>
    <x v="0"/>
    <s v="칼로리를 줄인 케찹 280g"/>
    <n v="1640"/>
    <n v="1"/>
    <n v="1640"/>
  </r>
  <r>
    <x v="25"/>
    <s v="O221021058445"/>
    <s v="2022"/>
    <s v="4분기(12월)"/>
    <x v="2"/>
    <s v="중국"/>
    <s v="채의석"/>
    <x v="0"/>
    <s v="코멕스 면코팅 고무장갑 마이사이즈33*22.5 (대)"/>
    <n v="2600"/>
    <n v="1"/>
    <n v="2600"/>
  </r>
  <r>
    <x v="25"/>
    <s v="O221021058445"/>
    <s v="2022"/>
    <s v="4분기(12월)"/>
    <x v="2"/>
    <s v="중국"/>
    <s v="채의석"/>
    <x v="0"/>
    <s v="크라운 츄러스84g"/>
    <n v="1070"/>
    <n v="1"/>
    <n v="1070"/>
  </r>
  <r>
    <x v="25"/>
    <s v="O221021058445"/>
    <s v="2022"/>
    <s v="4분기(12월)"/>
    <x v="2"/>
    <s v="중국"/>
    <s v="채의석"/>
    <x v="0"/>
    <s v="크리넥스미니맥시230*6"/>
    <n v="13600"/>
    <n v="1"/>
    <n v="13600"/>
  </r>
  <r>
    <x v="25"/>
    <s v="O221021058445"/>
    <s v="2022"/>
    <s v="4분기(12월)"/>
    <x v="2"/>
    <s v="중국"/>
    <s v="채의석"/>
    <x v="0"/>
    <s v="크린 종이호일 30*20"/>
    <n v="4800"/>
    <n v="1"/>
    <n v="4800"/>
  </r>
  <r>
    <x v="25"/>
    <s v="O221021058445"/>
    <s v="2022"/>
    <s v="4분기(12월)"/>
    <x v="2"/>
    <s v="중국"/>
    <s v="채의석"/>
    <x v="0"/>
    <s v="크린손 니트릴 다용도 위생장갑 S 100매 아이보리"/>
    <n v="8900"/>
    <n v="1"/>
    <n v="8900"/>
  </r>
  <r>
    <x v="25"/>
    <s v="O221021058445"/>
    <s v="2022"/>
    <s v="4분기(12월)"/>
    <x v="2"/>
    <s v="중국"/>
    <s v="채의석"/>
    <x v="0"/>
    <s v="팔도비빔면(멀티5입)"/>
    <n v="4450"/>
    <n v="1"/>
    <n v="4450"/>
  </r>
  <r>
    <x v="25"/>
    <s v="O221021058445"/>
    <s v="2022"/>
    <s v="4분기(12월)"/>
    <x v="2"/>
    <s v="중국"/>
    <s v="채의석"/>
    <x v="0"/>
    <s v="해태 에이스364g"/>
    <n v="3600"/>
    <n v="1"/>
    <n v="3600"/>
  </r>
  <r>
    <x v="26"/>
    <s v="O221021058444"/>
    <s v="2022"/>
    <s v="4분기(12월)"/>
    <x v="3"/>
    <s v="중국"/>
    <s v="김성열"/>
    <x v="0"/>
    <s v="Ph.Drop 에브리데이 썬크림40ml"/>
    <n v="9000"/>
    <n v="2"/>
    <n v="18000"/>
  </r>
  <r>
    <x v="26"/>
    <s v="O221021058444"/>
    <s v="2022"/>
    <s v="4분기(12월)"/>
    <x v="3"/>
    <s v="중국"/>
    <s v="김성열"/>
    <x v="0"/>
    <s v="광천파래김4g*16봉"/>
    <n v="4200"/>
    <n v="2"/>
    <n v="8400"/>
  </r>
  <r>
    <x v="26"/>
    <s v="O221021058444"/>
    <s v="2022"/>
    <s v="4분기(12월)"/>
    <x v="3"/>
    <s v="중국"/>
    <s v="김성열"/>
    <x v="0"/>
    <s v="농심 닭다리 후라이드맛66g"/>
    <n v="1230"/>
    <n v="3"/>
    <n v="3690"/>
  </r>
  <r>
    <x v="26"/>
    <s v="O221021058444"/>
    <s v="2022"/>
    <s v="4분기(12월)"/>
    <x v="3"/>
    <s v="중국"/>
    <s v="김성열"/>
    <x v="0"/>
    <s v="농심 새우깡 블랙72g"/>
    <n v="1630"/>
    <n v="3"/>
    <n v="4890"/>
  </r>
  <r>
    <x v="26"/>
    <s v="O221021058444"/>
    <s v="2022"/>
    <s v="4분기(12월)"/>
    <x v="3"/>
    <s v="중국"/>
    <s v="김성열"/>
    <x v="0"/>
    <s v="농심 육개장사발면86g*6입"/>
    <n v="5000"/>
    <n v="1"/>
    <n v="5000"/>
  </r>
  <r>
    <x v="26"/>
    <s v="O221021058444"/>
    <s v="2022"/>
    <s v="4분기(12월)"/>
    <x v="3"/>
    <s v="중국"/>
    <s v="김성열"/>
    <x v="0"/>
    <s v="닥터웰 포터블 저주파 마사지기"/>
    <n v="29000"/>
    <n v="1"/>
    <n v="29000"/>
  </r>
  <r>
    <x v="26"/>
    <s v="O221021058444"/>
    <s v="2022"/>
    <s v="4분기(12월)"/>
    <x v="3"/>
    <s v="중국"/>
    <s v="김성열"/>
    <x v="0"/>
    <s v="대일밴드Q 혼합형21매"/>
    <n v="800"/>
    <n v="5"/>
    <n v="4000"/>
  </r>
  <r>
    <x v="26"/>
    <s v="O221021058444"/>
    <s v="2022"/>
    <s v="4분기(12월)"/>
    <x v="3"/>
    <s v="중국"/>
    <s v="김성열"/>
    <x v="0"/>
    <s v="동원 살코기참치100g*5입"/>
    <n v="10200"/>
    <n v="2"/>
    <n v="20400"/>
  </r>
  <r>
    <x v="26"/>
    <s v="O221021058444"/>
    <s v="2022"/>
    <s v="4분기(12월)"/>
    <x v="3"/>
    <s v="중국"/>
    <s v="김성열"/>
    <x v="0"/>
    <s v="레모나 생유산균9C 2g*50포 "/>
    <n v="11500"/>
    <n v="1"/>
    <n v="11500"/>
  </r>
  <r>
    <x v="26"/>
    <s v="O221021058444"/>
    <s v="2022"/>
    <s v="4분기(12월)"/>
    <x v="3"/>
    <s v="중국"/>
    <s v="김성열"/>
    <x v="0"/>
    <s v="부광 안티프라그 치약130g*3입"/>
    <n v="4200"/>
    <n v="3"/>
    <n v="12600"/>
  </r>
  <r>
    <x v="26"/>
    <s v="O221021058444"/>
    <s v="2022"/>
    <s v="4분기(12월)"/>
    <x v="3"/>
    <s v="중국"/>
    <s v="김성열"/>
    <x v="0"/>
    <s v="송월타올5호"/>
    <n v="37000"/>
    <n v="1"/>
    <n v="37000"/>
  </r>
  <r>
    <x v="26"/>
    <s v="O221021058444"/>
    <s v="2022"/>
    <s v="4분기(12월)"/>
    <x v="3"/>
    <s v="중국"/>
    <s v="김성열"/>
    <x v="0"/>
    <s v="스테인리스 물병1.5L"/>
    <n v="9000"/>
    <n v="1"/>
    <n v="9000"/>
  </r>
  <r>
    <x v="26"/>
    <s v="O221021058444"/>
    <s v="2022"/>
    <s v="4분기(12월)"/>
    <x v="3"/>
    <s v="중국"/>
    <s v="김성열"/>
    <x v="0"/>
    <s v="스팸 마일드 300g*3"/>
    <n v="12480"/>
    <n v="1"/>
    <n v="12480"/>
  </r>
  <r>
    <x v="26"/>
    <s v="O221021058444"/>
    <s v="2022"/>
    <s v="4분기(12월)"/>
    <x v="3"/>
    <s v="중국"/>
    <s v="김성열"/>
    <x v="0"/>
    <s v="신라면 건면(멀티5입)"/>
    <n v="4700"/>
    <n v="1"/>
    <n v="4700"/>
  </r>
  <r>
    <x v="26"/>
    <s v="O221021058444"/>
    <s v="2022"/>
    <s v="4분기(12월)"/>
    <x v="3"/>
    <s v="중국"/>
    <s v="김성열"/>
    <x v="0"/>
    <s v="옛날국수 쌀소면500g"/>
    <n v="2880"/>
    <n v="1"/>
    <n v="2880"/>
  </r>
  <r>
    <x v="26"/>
    <s v="O221021058444"/>
    <s v="2022"/>
    <s v="4분기(12월)"/>
    <x v="3"/>
    <s v="중국"/>
    <s v="김성열"/>
    <x v="0"/>
    <s v="오뚜기 비빔장500g"/>
    <n v="4980"/>
    <n v="1"/>
    <n v="4980"/>
  </r>
  <r>
    <x v="26"/>
    <s v="O221021058444"/>
    <s v="2022"/>
    <s v="4분기(12월)"/>
    <x v="3"/>
    <s v="중국"/>
    <s v="김성열"/>
    <x v="0"/>
    <s v="오랄비 어드밴티지컴플리트 항균칫솔모35(3+1)"/>
    <n v="9900"/>
    <n v="2"/>
    <n v="19800"/>
  </r>
  <r>
    <x v="26"/>
    <s v="O221021058444"/>
    <s v="2022"/>
    <s v="4분기(12월)"/>
    <x v="3"/>
    <s v="중국"/>
    <s v="김성열"/>
    <x v="0"/>
    <s v="오로니아 rTG 오메가-3 90캡슐"/>
    <n v="49500"/>
    <n v="1"/>
    <n v="49500"/>
  </r>
  <r>
    <x v="26"/>
    <s v="O221021058444"/>
    <s v="2022"/>
    <s v="4분기(12월)"/>
    <x v="3"/>
    <s v="중국"/>
    <s v="김성열"/>
    <x v="0"/>
    <s v="짱이야 166g"/>
    <n v="1160"/>
    <n v="1"/>
    <n v="1160"/>
  </r>
  <r>
    <x v="26"/>
    <s v="O221021058444"/>
    <s v="2022"/>
    <s v="4분기(12월)"/>
    <x v="3"/>
    <s v="중국"/>
    <s v="김성열"/>
    <x v="0"/>
    <s v="참깨라면 멀티 4입"/>
    <n v="3710"/>
    <n v="1"/>
    <n v="3710"/>
  </r>
  <r>
    <x v="26"/>
    <s v="O221021058444"/>
    <s v="2022"/>
    <s v="4분기(12월)"/>
    <x v="3"/>
    <s v="중국"/>
    <s v="김성열"/>
    <x v="0"/>
    <s v="촉촉한 고구마50g*5"/>
    <n v="6770"/>
    <n v="1"/>
    <n v="6770"/>
  </r>
  <r>
    <x v="26"/>
    <s v="O221021058444"/>
    <s v="2022"/>
    <s v="4분기(12월)"/>
    <x v="3"/>
    <s v="중국"/>
    <s v="김성열"/>
    <x v="0"/>
    <s v="카누 디카페인 아메리카노10T"/>
    <n v="4300"/>
    <n v="1"/>
    <n v="4300"/>
  </r>
  <r>
    <x v="26"/>
    <s v="O221021058444"/>
    <s v="2022"/>
    <s v="4분기(12월)"/>
    <x v="3"/>
    <s v="중국"/>
    <s v="김성열"/>
    <x v="0"/>
    <s v="키친아트 골드메탈보온/보냉병500ml"/>
    <n v="7370"/>
    <n v="1"/>
    <n v="7370"/>
  </r>
  <r>
    <x v="26"/>
    <s v="O221021058444"/>
    <s v="2022"/>
    <s v="4분기(12월)"/>
    <x v="3"/>
    <s v="중국"/>
    <s v="김성열"/>
    <x v="0"/>
    <s v="펴난 헤어칼라염색약(샴푸타입)30g*5 흑색"/>
    <n v="11200"/>
    <n v="1"/>
    <n v="11200"/>
  </r>
  <r>
    <x v="26"/>
    <s v="O221021058444"/>
    <s v="2022"/>
    <s v="4분기(12월)"/>
    <x v="3"/>
    <s v="중국"/>
    <s v="김성열"/>
    <x v="0"/>
    <s v="해태 오예스360g"/>
    <n v="4200"/>
    <n v="1"/>
    <n v="4200"/>
  </r>
  <r>
    <x v="26"/>
    <s v="O221021058444"/>
    <s v="2022"/>
    <s v="4분기(12월)"/>
    <x v="3"/>
    <s v="중국"/>
    <s v="김성열"/>
    <x v="0"/>
    <s v="허니버터 아몬드130g"/>
    <n v="3400"/>
    <n v="1"/>
    <n v="3400"/>
  </r>
  <r>
    <x v="27"/>
    <s v="O221021058443"/>
    <s v="2022"/>
    <s v="4분기(12월)"/>
    <x v="3"/>
    <s v="중국"/>
    <s v="ZhengXue"/>
    <x v="0"/>
    <s v="건오징어 철판구이50g"/>
    <n v="4700"/>
    <n v="4"/>
    <n v="18800"/>
  </r>
  <r>
    <x v="27"/>
    <s v="O221021058443"/>
    <s v="2022"/>
    <s v="4분기(12월)"/>
    <x v="3"/>
    <s v="중국"/>
    <s v="ZhengXue"/>
    <x v="0"/>
    <s v="김도둑 쌀국수 깔끔한멸치맛92g"/>
    <n v="1400"/>
    <n v="1"/>
    <n v="1400"/>
  </r>
  <r>
    <x v="27"/>
    <s v="O221021058443"/>
    <s v="2022"/>
    <s v="4분기(12월)"/>
    <x v="3"/>
    <s v="중국"/>
    <s v="ZhengXue"/>
    <x v="0"/>
    <s v="뉴월남쌈300g(16cm)"/>
    <n v="2600"/>
    <n v="1"/>
    <n v="2600"/>
  </r>
  <r>
    <x v="27"/>
    <s v="O221021058443"/>
    <s v="2022"/>
    <s v="4분기(12월)"/>
    <x v="3"/>
    <s v="중국"/>
    <s v="ZhengXue"/>
    <x v="0"/>
    <s v="롯데 볼로네이즈 스파게티"/>
    <n v="2910"/>
    <n v="2"/>
    <n v="5820"/>
  </r>
  <r>
    <x v="27"/>
    <s v="O221021058443"/>
    <s v="2022"/>
    <s v="4분기(12월)"/>
    <x v="3"/>
    <s v="중국"/>
    <s v="ZhengXue"/>
    <x v="0"/>
    <s v="롯데 뽀모도로 스파게티220g"/>
    <n v="3000"/>
    <n v="4"/>
    <n v="12000"/>
  </r>
  <r>
    <x v="27"/>
    <s v="O221021058443"/>
    <s v="2022"/>
    <s v="4분기(12월)"/>
    <x v="3"/>
    <s v="중국"/>
    <s v="ZhengXue"/>
    <x v="0"/>
    <s v="롯데)까르보나라스파게티"/>
    <n v="2950"/>
    <n v="6"/>
    <n v="17700"/>
  </r>
  <r>
    <x v="27"/>
    <s v="O221021058443"/>
    <s v="2022"/>
    <s v="4분기(12월)"/>
    <x v="3"/>
    <s v="중국"/>
    <s v="ZhengXue"/>
    <x v="0"/>
    <s v="메디안 쿨칫솔10입(미세모)"/>
    <n v="4900"/>
    <n v="1"/>
    <n v="4900"/>
  </r>
  <r>
    <x v="27"/>
    <s v="O221021058443"/>
    <s v="2022"/>
    <s v="4분기(12월)"/>
    <x v="3"/>
    <s v="중국"/>
    <s v="ZhengXue"/>
    <x v="0"/>
    <s v="미떼 핫초코(오리지날) 10T"/>
    <n v="5900"/>
    <n v="1"/>
    <n v="5900"/>
  </r>
  <r>
    <x v="27"/>
    <s v="O221021058443"/>
    <s v="2022"/>
    <s v="4분기(12월)"/>
    <x v="3"/>
    <s v="중국"/>
    <s v="ZhengXue"/>
    <x v="0"/>
    <s v="오뚜기컵밥 김치참치덮밥280g"/>
    <n v="3020"/>
    <n v="1"/>
    <n v="3020"/>
  </r>
  <r>
    <x v="27"/>
    <s v="O221021058443"/>
    <s v="2022"/>
    <s v="4분기(12월)"/>
    <x v="3"/>
    <s v="중국"/>
    <s v="ZhengXue"/>
    <x v="0"/>
    <s v="오로니아뉴-프로폴리스 슈프림 90캡슐"/>
    <n v="46000"/>
    <n v="1"/>
    <n v="46000"/>
  </r>
  <r>
    <x v="27"/>
    <s v="O221021058443"/>
    <s v="2022"/>
    <s v="4분기(12월)"/>
    <x v="3"/>
    <s v="중국"/>
    <s v="ZhengXue"/>
    <x v="0"/>
    <s v="요호 루테인 90캡슐"/>
    <n v="36300"/>
    <n v="1"/>
    <n v="36300"/>
  </r>
  <r>
    <x v="27"/>
    <s v="O221021058443"/>
    <s v="2022"/>
    <s v="4분기(12월)"/>
    <x v="3"/>
    <s v="중국"/>
    <s v="ZhengXue"/>
    <x v="0"/>
    <s v="요호 칼슘*마그네슘*아연*비타민D복합제"/>
    <n v="42000"/>
    <n v="1"/>
    <n v="42000"/>
  </r>
  <r>
    <x v="27"/>
    <s v="O221021058443"/>
    <s v="2022"/>
    <s v="4분기(12월)"/>
    <x v="3"/>
    <s v="중국"/>
    <s v="ZhengXue"/>
    <x v="0"/>
    <s v="진미춘장300g"/>
    <n v="1680"/>
    <n v="2"/>
    <n v="3360"/>
  </r>
  <r>
    <x v="27"/>
    <s v="O221021058443"/>
    <s v="2022"/>
    <s v="4분기(12월)"/>
    <x v="3"/>
    <s v="중국"/>
    <s v="ZhengXue"/>
    <x v="0"/>
    <s v="청수비빔냉면720g"/>
    <n v="5960"/>
    <n v="6"/>
    <n v="35760"/>
  </r>
  <r>
    <x v="27"/>
    <s v="O221021058443"/>
    <s v="2022"/>
    <s v="4분기(12월)"/>
    <x v="3"/>
    <s v="중국"/>
    <s v="ZhengXue"/>
    <x v="0"/>
    <s v="코멕스 면코팅 고무장갑 마이사이즈 33*20.5(중)"/>
    <n v="2600"/>
    <n v="1"/>
    <n v="2600"/>
  </r>
  <r>
    <x v="27"/>
    <s v="O221021058443"/>
    <s v="2022"/>
    <s v="4분기(12월)"/>
    <x v="3"/>
    <s v="중국"/>
    <s v="ZhengXue"/>
    <x v="0"/>
    <s v="쿨라임 프레쉬600g"/>
    <n v="8900"/>
    <n v="3"/>
    <n v="26700"/>
  </r>
  <r>
    <x v="27"/>
    <s v="O221021058443"/>
    <s v="2022"/>
    <s v="4분기(12월)"/>
    <x v="3"/>
    <s v="중국"/>
    <s v="ZhengXue"/>
    <x v="0"/>
    <s v="태화고무장갑 M(중선밴)"/>
    <n v="2000"/>
    <n v="1"/>
    <n v="2000"/>
  </r>
  <r>
    <x v="27"/>
    <s v="O221021058443"/>
    <s v="2022"/>
    <s v="4분기(12월)"/>
    <x v="3"/>
    <s v="중국"/>
    <s v="ZhengXue"/>
    <x v="0"/>
    <s v="파마젠 멀티비타민 꾸미(90일분)"/>
    <n v="14000"/>
    <n v="1"/>
    <n v="14000"/>
  </r>
  <r>
    <x v="27"/>
    <s v="O221021058443"/>
    <s v="2022"/>
    <s v="4분기(12월)"/>
    <x v="3"/>
    <s v="중국"/>
    <s v="ZhengXue"/>
    <x v="0"/>
    <s v="편한육수 4g*30정(매콤)"/>
    <n v="10000"/>
    <n v="1"/>
    <n v="10000"/>
  </r>
  <r>
    <x v="27"/>
    <s v="O221021058443"/>
    <s v="2022"/>
    <s v="4분기(12월)"/>
    <x v="3"/>
    <s v="중국"/>
    <s v="ZhengXue"/>
    <x v="0"/>
    <s v="호두 아몬드 율무차 40T"/>
    <n v="8700"/>
    <n v="1"/>
    <n v="8700"/>
  </r>
  <r>
    <x v="28"/>
    <s v="O221021058442"/>
    <s v="2022"/>
    <s v="4분기(12월)"/>
    <x v="2"/>
    <s v="중국"/>
    <s v="김준국"/>
    <x v="0"/>
    <s v="The맛있는 김도둑 김부각50g"/>
    <n v="2050"/>
    <n v="2"/>
    <n v="4100"/>
  </r>
  <r>
    <x v="28"/>
    <s v="O221021058442"/>
    <s v="2022"/>
    <s v="4분기(12월)"/>
    <x v="2"/>
    <s v="중국"/>
    <s v="김준국"/>
    <x v="0"/>
    <s v="The맛있는 김도둑파래김25g*3봉"/>
    <n v="3180"/>
    <n v="1"/>
    <n v="3180"/>
  </r>
  <r>
    <x v="28"/>
    <s v="O221021058442"/>
    <s v="2022"/>
    <s v="4분기(12월)"/>
    <x v="2"/>
    <s v="중국"/>
    <s v="김준국"/>
    <x v="0"/>
    <s v="THE맛있는돌자반35g"/>
    <n v="1100"/>
    <n v="2"/>
    <n v="2200"/>
  </r>
  <r>
    <x v="28"/>
    <s v="O221021058442"/>
    <s v="2022"/>
    <s v="4분기(12월)"/>
    <x v="2"/>
    <s v="중국"/>
    <s v="김준국"/>
    <x v="0"/>
    <s v="건오징어 철판구이50g"/>
    <n v="4700"/>
    <n v="1"/>
    <n v="4700"/>
  </r>
  <r>
    <x v="28"/>
    <s v="O221021058442"/>
    <s v="2022"/>
    <s v="4분기(12월)"/>
    <x v="2"/>
    <s v="중국"/>
    <s v="김준국"/>
    <x v="0"/>
    <s v="고추장아찌300g"/>
    <n v="6600"/>
    <n v="1"/>
    <n v="6600"/>
  </r>
  <r>
    <x v="28"/>
    <s v="O221021058442"/>
    <s v="2022"/>
    <s v="4분기(12월)"/>
    <x v="2"/>
    <s v="중국"/>
    <s v="김준국"/>
    <x v="0"/>
    <s v="구운양파60g"/>
    <n v="990"/>
    <n v="3"/>
    <n v="2970"/>
  </r>
  <r>
    <x v="28"/>
    <s v="O221021058442"/>
    <s v="2022"/>
    <s v="4분기(12월)"/>
    <x v="2"/>
    <s v="중국"/>
    <s v="김준국"/>
    <x v="0"/>
    <s v="그린애 유기농 석류즙80ml*30팩"/>
    <n v="17000"/>
    <n v="1"/>
    <n v="17000"/>
  </r>
  <r>
    <x v="28"/>
    <s v="O221021058442"/>
    <s v="2022"/>
    <s v="4분기(12월)"/>
    <x v="2"/>
    <s v="중국"/>
    <s v="김준국"/>
    <x v="0"/>
    <s v="그린애 헛개나무 칡즙90ml*30봉"/>
    <n v="22500"/>
    <n v="1"/>
    <n v="22500"/>
  </r>
  <r>
    <x v="28"/>
    <s v="O221021058442"/>
    <s v="2022"/>
    <s v="4분기(12월)"/>
    <x v="2"/>
    <s v="중국"/>
    <s v="김준국"/>
    <x v="0"/>
    <s v="김도둑 광천재래김4g*16봉"/>
    <n v="4200"/>
    <n v="1"/>
    <n v="4200"/>
  </r>
  <r>
    <x v="28"/>
    <s v="O221021058442"/>
    <s v="2022"/>
    <s v="4분기(12월)"/>
    <x v="2"/>
    <s v="중국"/>
    <s v="김준국"/>
    <x v="0"/>
    <s v="깨끗한나라 휴대용물티슈 10매*10입"/>
    <n v="3400"/>
    <n v="1"/>
    <n v="3400"/>
  </r>
  <r>
    <x v="28"/>
    <s v="O221021058442"/>
    <s v="2022"/>
    <s v="4분기(12월)"/>
    <x v="2"/>
    <s v="중국"/>
    <s v="김준국"/>
    <x v="0"/>
    <s v="농심 바나나킥 75g"/>
    <n v="1450"/>
    <n v="1"/>
    <n v="1450"/>
  </r>
  <r>
    <x v="28"/>
    <s v="O221021058442"/>
    <s v="2022"/>
    <s v="4분기(12월)"/>
    <x v="2"/>
    <s v="중국"/>
    <s v="김준국"/>
    <x v="0"/>
    <s v="농심 양파링84g"/>
    <n v="1220"/>
    <n v="1"/>
    <n v="1220"/>
  </r>
  <r>
    <x v="28"/>
    <s v="O221021058442"/>
    <s v="2022"/>
    <s v="4분기(12월)"/>
    <x v="2"/>
    <s v="중국"/>
    <s v="김준국"/>
    <x v="0"/>
    <s v="락앤락 비스프리 테이블탑 정사각LBF211 /380ml"/>
    <n v="4500"/>
    <n v="1"/>
    <n v="4500"/>
  </r>
  <r>
    <x v="28"/>
    <s v="O221021058442"/>
    <s v="2022"/>
    <s v="4분기(12월)"/>
    <x v="2"/>
    <s v="중국"/>
    <s v="김준국"/>
    <x v="0"/>
    <s v="리얼칩 사과100%"/>
    <n v="2800"/>
    <n v="1"/>
    <n v="2800"/>
  </r>
  <r>
    <x v="28"/>
    <s v="O221021058442"/>
    <s v="2022"/>
    <s v="4분기(12월)"/>
    <x v="2"/>
    <s v="중국"/>
    <s v="김준국"/>
    <x v="0"/>
    <s v="머거본 커피땅콩55g*12"/>
    <n v="9900"/>
    <n v="3"/>
    <n v="29700"/>
  </r>
  <r>
    <x v="28"/>
    <s v="O221021058442"/>
    <s v="2022"/>
    <s v="4분기(12월)"/>
    <x v="2"/>
    <s v="중국"/>
    <s v="김준국"/>
    <x v="0"/>
    <s v="버터와플316g"/>
    <n v="3620"/>
    <n v="1"/>
    <n v="3620"/>
  </r>
  <r>
    <x v="28"/>
    <s v="O221021058442"/>
    <s v="2022"/>
    <s v="4분기(12월)"/>
    <x v="2"/>
    <s v="중국"/>
    <s v="김준국"/>
    <x v="0"/>
    <s v="뻥이요 오리지날 140g"/>
    <n v="1250"/>
    <n v="3"/>
    <n v="3750"/>
  </r>
  <r>
    <x v="28"/>
    <s v="O221021058442"/>
    <s v="2022"/>
    <s v="4분기(12월)"/>
    <x v="2"/>
    <s v="중국"/>
    <s v="김준국"/>
    <x v="0"/>
    <s v="스팸 마일드 300g*3"/>
    <n v="12480"/>
    <n v="1"/>
    <n v="12480"/>
  </r>
  <r>
    <x v="28"/>
    <s v="O221021058442"/>
    <s v="2022"/>
    <s v="4분기(12월)"/>
    <x v="2"/>
    <s v="중국"/>
    <s v="김준국"/>
    <x v="0"/>
    <s v="스팸 클래식300g*3입"/>
    <n v="12480"/>
    <n v="1"/>
    <n v="12480"/>
  </r>
  <r>
    <x v="28"/>
    <s v="O221021058442"/>
    <s v="2022"/>
    <s v="4분기(12월)"/>
    <x v="2"/>
    <s v="중국"/>
    <s v="김준국"/>
    <x v="0"/>
    <s v="쌀과자 골드100g"/>
    <n v="900"/>
    <n v="3"/>
    <n v="2700"/>
  </r>
  <r>
    <x v="28"/>
    <s v="O221021058442"/>
    <s v="2022"/>
    <s v="4분기(12월)"/>
    <x v="2"/>
    <s v="중국"/>
    <s v="김준국"/>
    <x v="0"/>
    <s v="옛날국수 쌀소면500g"/>
    <n v="2880"/>
    <n v="1"/>
    <n v="2880"/>
  </r>
  <r>
    <x v="28"/>
    <s v="O221021058442"/>
    <s v="2022"/>
    <s v="4분기(12월)"/>
    <x v="2"/>
    <s v="중국"/>
    <s v="김준국"/>
    <x v="0"/>
    <s v="오리온 다이제초코225g"/>
    <n v="2100"/>
    <n v="2"/>
    <n v="4200"/>
  </r>
  <r>
    <x v="28"/>
    <s v="O221021058442"/>
    <s v="2022"/>
    <s v="4분기(12월)"/>
    <x v="2"/>
    <s v="중국"/>
    <s v="김준국"/>
    <x v="0"/>
    <s v="오리온 닥터유 단백질바50g*12"/>
    <n v="15400"/>
    <n v="1"/>
    <n v="15400"/>
  </r>
  <r>
    <x v="28"/>
    <s v="O221021058442"/>
    <s v="2022"/>
    <s v="4분기(12월)"/>
    <x v="2"/>
    <s v="중국"/>
    <s v="김준국"/>
    <x v="0"/>
    <s v="오리온 오뜨치즈144g"/>
    <n v="3180"/>
    <n v="1"/>
    <n v="3180"/>
  </r>
  <r>
    <x v="28"/>
    <s v="O221021058442"/>
    <s v="2022"/>
    <s v="4분기(12월)"/>
    <x v="2"/>
    <s v="중국"/>
    <s v="김준국"/>
    <x v="0"/>
    <s v="오리온 오징어땅콩180g"/>
    <n v="2260"/>
    <n v="2"/>
    <n v="4520"/>
  </r>
  <r>
    <x v="28"/>
    <s v="O221021058442"/>
    <s v="2022"/>
    <s v="4분기(12월)"/>
    <x v="2"/>
    <s v="중국"/>
    <s v="김준국"/>
    <x v="0"/>
    <s v="우와한 치즈칩42g"/>
    <n v="2360"/>
    <n v="1"/>
    <n v="2360"/>
  </r>
  <r>
    <x v="28"/>
    <s v="O221021058442"/>
    <s v="2022"/>
    <s v="4분기(12월)"/>
    <x v="2"/>
    <s v="중국"/>
    <s v="김준국"/>
    <x v="0"/>
    <s v="유기농 양배추브로콜리즙(100ml*30봉)"/>
    <n v="16500"/>
    <n v="1"/>
    <n v="16500"/>
  </r>
  <r>
    <x v="28"/>
    <s v="O221021058442"/>
    <s v="2022"/>
    <s v="4분기(12월)"/>
    <x v="2"/>
    <s v="중국"/>
    <s v="김준국"/>
    <x v="0"/>
    <s v="질러 갈릭 바베큐육포30g"/>
    <n v="3270"/>
    <n v="2"/>
    <n v="6540"/>
  </r>
  <r>
    <x v="28"/>
    <s v="O221021058442"/>
    <s v="2022"/>
    <s v="4분기(12월)"/>
    <x v="2"/>
    <s v="중국"/>
    <s v="김준국"/>
    <x v="0"/>
    <s v="초코칩쿠키104g"/>
    <n v="1260"/>
    <n v="4"/>
    <n v="5040"/>
  </r>
  <r>
    <x v="28"/>
    <s v="O221021058442"/>
    <s v="2022"/>
    <s v="4분기(12월)"/>
    <x v="2"/>
    <s v="중국"/>
    <s v="김준국"/>
    <x v="0"/>
    <s v="크라운 콘치 치즈크림66g"/>
    <n v="990"/>
    <n v="2"/>
    <n v="1980"/>
  </r>
  <r>
    <x v="28"/>
    <s v="O221021058442"/>
    <s v="2022"/>
    <s v="4분기(12월)"/>
    <x v="2"/>
    <s v="중국"/>
    <s v="김준국"/>
    <x v="0"/>
    <s v="크라운 콘칩70g"/>
    <n v="1080"/>
    <n v="1"/>
    <n v="1080"/>
  </r>
  <r>
    <x v="28"/>
    <s v="O221021058442"/>
    <s v="2022"/>
    <s v="4분기(12월)"/>
    <x v="2"/>
    <s v="중국"/>
    <s v="김준국"/>
    <x v="0"/>
    <s v="크라운 화이트하임 284g"/>
    <n v="4340"/>
    <n v="1"/>
    <n v="4340"/>
  </r>
  <r>
    <x v="28"/>
    <s v="O221021058442"/>
    <s v="2022"/>
    <s v="4분기(12월)"/>
    <x v="2"/>
    <s v="중국"/>
    <s v="김준국"/>
    <x v="0"/>
    <s v="크린 이중지퍼백 18cm*20"/>
    <n v="2200"/>
    <n v="2"/>
    <n v="4400"/>
  </r>
  <r>
    <x v="28"/>
    <s v="O221021058442"/>
    <s v="2022"/>
    <s v="4분기(12월)"/>
    <x v="2"/>
    <s v="중국"/>
    <s v="김준국"/>
    <x v="0"/>
    <s v="크린팩25cm*35cm 100매"/>
    <n v="2980"/>
    <n v="1"/>
    <n v="2980"/>
  </r>
  <r>
    <x v="28"/>
    <s v="O221021058442"/>
    <s v="2022"/>
    <s v="4분기(12월)"/>
    <x v="2"/>
    <s v="중국"/>
    <s v="김준국"/>
    <x v="0"/>
    <s v="프리미엄 하루넛츠25g*15"/>
    <n v="12400"/>
    <n v="3"/>
    <n v="37200"/>
  </r>
  <r>
    <x v="28"/>
    <s v="O221021058442"/>
    <s v="2022"/>
    <s v="4분기(12월)"/>
    <x v="2"/>
    <s v="중국"/>
    <s v="김준국"/>
    <x v="0"/>
    <s v="한성 가쓰오우동232.5g*3"/>
    <n v="3930"/>
    <n v="5"/>
    <n v="19650"/>
  </r>
  <r>
    <x v="28"/>
    <s v="O221021058442"/>
    <s v="2022"/>
    <s v="4분기(12월)"/>
    <x v="2"/>
    <s v="중국"/>
    <s v="김준국"/>
    <x v="0"/>
    <s v="해태 버터링 딥초코103g"/>
    <n v="2400"/>
    <n v="3"/>
    <n v="7200"/>
  </r>
  <r>
    <x v="28"/>
    <s v="O221021058442"/>
    <s v="2022"/>
    <s v="4분기(12월)"/>
    <x v="2"/>
    <s v="중국"/>
    <s v="김준국"/>
    <x v="0"/>
    <s v="해태 연양갱55g"/>
    <n v="700"/>
    <n v="2"/>
    <n v="1400"/>
  </r>
  <r>
    <x v="28"/>
    <s v="O221021058442"/>
    <s v="2022"/>
    <s v="4분기(12월)"/>
    <x v="2"/>
    <s v="중국"/>
    <s v="김준국"/>
    <x v="0"/>
    <s v="허니버터 아몬드130g"/>
    <n v="3400"/>
    <n v="2"/>
    <n v="6800"/>
  </r>
  <r>
    <x v="28"/>
    <s v="O221021058442"/>
    <s v="2022"/>
    <s v="4분기(12월)"/>
    <x v="2"/>
    <s v="중국"/>
    <s v="김준국"/>
    <x v="0"/>
    <s v="허니버터 와사비맛아몬드130g"/>
    <n v="3400"/>
    <n v="2"/>
    <n v="6800"/>
  </r>
  <r>
    <x v="29"/>
    <s v="O221021058441"/>
    <s v="2022"/>
    <s v="4분기(12월)"/>
    <x v="2"/>
    <s v="중국"/>
    <s v="임병훈"/>
    <x v="0"/>
    <s v="The맛있는 김도둑 아이스스로돌자반35g"/>
    <n v="1100"/>
    <n v="4"/>
    <n v="4400"/>
  </r>
  <r>
    <x v="29"/>
    <s v="O221021058441"/>
    <s v="2022"/>
    <s v="4분기(12월)"/>
    <x v="2"/>
    <s v="중국"/>
    <s v="임병훈"/>
    <x v="0"/>
    <s v="김도둑 광천재래김4g*16봉"/>
    <n v="4200"/>
    <n v="2"/>
    <n v="8400"/>
  </r>
  <r>
    <x v="29"/>
    <s v="O221021058441"/>
    <s v="2022"/>
    <s v="4분기(12월)"/>
    <x v="2"/>
    <s v="중국"/>
    <s v="임병훈"/>
    <x v="0"/>
    <s v="깔끔한 멸치국물팩65g(13g*5)"/>
    <n v="2700"/>
    <n v="14"/>
    <n v="37800"/>
  </r>
  <r>
    <x v="29"/>
    <s v="O221021058441"/>
    <s v="2022"/>
    <s v="4분기(12월)"/>
    <x v="2"/>
    <s v="중국"/>
    <s v="임병훈"/>
    <x v="0"/>
    <s v="농심 신라면(멀티5입)"/>
    <n v="3640"/>
    <n v="1"/>
    <n v="3640"/>
  </r>
  <r>
    <x v="29"/>
    <s v="O221021058441"/>
    <s v="2022"/>
    <s v="4분기(12월)"/>
    <x v="2"/>
    <s v="중국"/>
    <s v="임병훈"/>
    <x v="0"/>
    <s v="동원 살코기참치100g*5입"/>
    <n v="10200"/>
    <n v="1"/>
    <n v="10200"/>
  </r>
  <r>
    <x v="29"/>
    <s v="O221021058441"/>
    <s v="2022"/>
    <s v="4분기(12월)"/>
    <x v="2"/>
    <s v="중국"/>
    <s v="임병훈"/>
    <x v="0"/>
    <s v="사각 목욕타월(때밀이)3P "/>
    <n v="1100"/>
    <n v="1"/>
    <n v="1100"/>
  </r>
  <r>
    <x v="29"/>
    <s v="O221021058441"/>
    <s v="2022"/>
    <s v="4분기(12월)"/>
    <x v="2"/>
    <s v="중국"/>
    <s v="임병훈"/>
    <x v="0"/>
    <s v="샘표 요리에센스 연두(담백한맛)500ml"/>
    <n v="9000"/>
    <n v="2"/>
    <n v="18000"/>
  </r>
  <r>
    <x v="29"/>
    <s v="O221021058441"/>
    <s v="2022"/>
    <s v="4분기(12월)"/>
    <x v="2"/>
    <s v="중국"/>
    <s v="임병훈"/>
    <x v="0"/>
    <s v="오뚜기 2배사과식초500ml"/>
    <n v="2010"/>
    <n v="2"/>
    <n v="4020"/>
  </r>
  <r>
    <x v="29"/>
    <s v="O221021058441"/>
    <s v="2022"/>
    <s v="4분기(12월)"/>
    <x v="2"/>
    <s v="중국"/>
    <s v="임병훈"/>
    <x v="0"/>
    <s v="오뚜기카레(순)100g"/>
    <n v="1860"/>
    <n v="2"/>
    <n v="3720"/>
  </r>
  <r>
    <x v="29"/>
    <s v="O221021058441"/>
    <s v="2022"/>
    <s v="4분기(12월)"/>
    <x v="2"/>
    <s v="중국"/>
    <s v="임병훈"/>
    <x v="0"/>
    <s v="요호 칼슘*마그네슘*아연*비타민D복합제"/>
    <n v="42000"/>
    <n v="1"/>
    <n v="42000"/>
  </r>
  <r>
    <x v="29"/>
    <s v="O221021058441"/>
    <s v="2022"/>
    <s v="4분기(12월)"/>
    <x v="2"/>
    <s v="중국"/>
    <s v="임병훈"/>
    <x v="0"/>
    <s v="진라면*순한맛(멀티5입)"/>
    <n v="2810"/>
    <n v="1"/>
    <n v="2810"/>
  </r>
  <r>
    <x v="29"/>
    <s v="O221021058441"/>
    <s v="2022"/>
    <s v="4분기(12월)"/>
    <x v="2"/>
    <s v="중국"/>
    <s v="임병훈"/>
    <x v="0"/>
    <s v="청정원)직화짜장80g"/>
    <n v="2170"/>
    <n v="3"/>
    <n v="6510"/>
  </r>
  <r>
    <x v="29"/>
    <s v="O221021058441"/>
    <s v="2022"/>
    <s v="4분기(12월)"/>
    <x v="2"/>
    <s v="중국"/>
    <s v="임병훈"/>
    <x v="0"/>
    <s v="촉앤감 셰프키친타올130매*6롤"/>
    <n v="7100"/>
    <n v="2"/>
    <n v="14200"/>
  </r>
  <r>
    <x v="29"/>
    <s v="O221021058441"/>
    <s v="2022"/>
    <s v="4분기(12월)"/>
    <x v="2"/>
    <s v="중국"/>
    <s v="임병훈"/>
    <x v="0"/>
    <s v="토마토 양손 주방가위"/>
    <n v="3860"/>
    <n v="1"/>
    <n v="3860"/>
  </r>
  <r>
    <x v="29"/>
    <s v="O221021058441"/>
    <s v="2022"/>
    <s v="4분기(12월)"/>
    <x v="2"/>
    <s v="중국"/>
    <s v="임병훈"/>
    <x v="0"/>
    <s v="하선정 멸치액젓800g"/>
    <n v="4800"/>
    <n v="1"/>
    <n v="4800"/>
  </r>
  <r>
    <x v="30"/>
    <s v="O221021058440"/>
    <s v="2022"/>
    <s v="4분기(12월)"/>
    <x v="2"/>
    <s v="중국"/>
    <s v="하경수"/>
    <x v="0"/>
    <s v="CJ 맛밤80g"/>
    <n v="2250"/>
    <n v="1"/>
    <n v="2250"/>
  </r>
  <r>
    <x v="30"/>
    <s v="O221021058440"/>
    <s v="2022"/>
    <s v="4분기(12월)"/>
    <x v="2"/>
    <s v="중국"/>
    <s v="하경수"/>
    <x v="0"/>
    <s v="CJ 햇반솥반 소고기우엉영양밥 200g*6"/>
    <n v="18600"/>
    <n v="2"/>
    <n v="37200"/>
  </r>
  <r>
    <x v="30"/>
    <s v="O221021058440"/>
    <s v="2022"/>
    <s v="4분기(12월)"/>
    <x v="2"/>
    <s v="중국"/>
    <s v="하경수"/>
    <x v="0"/>
    <s v="곰표 후라이드 오징어 튀김 200g"/>
    <n v="23000"/>
    <n v="1"/>
    <n v="23000"/>
  </r>
  <r>
    <x v="30"/>
    <s v="O221021058440"/>
    <s v="2022"/>
    <s v="4분기(12월)"/>
    <x v="2"/>
    <s v="중국"/>
    <s v="하경수"/>
    <x v="0"/>
    <s v="김도둑 광천댁 자른미역30g"/>
    <n v="1780"/>
    <n v="3"/>
    <n v="5340"/>
  </r>
  <r>
    <x v="30"/>
    <s v="O221021058440"/>
    <s v="2022"/>
    <s v="4분기(12월)"/>
    <x v="2"/>
    <s v="중국"/>
    <s v="하경수"/>
    <x v="0"/>
    <s v="동결건조 다진마늘"/>
    <n v="4530"/>
    <n v="3"/>
    <n v="13590"/>
  </r>
  <r>
    <x v="30"/>
    <s v="O221021058440"/>
    <s v="2022"/>
    <s v="4분기(12월)"/>
    <x v="2"/>
    <s v="중국"/>
    <s v="하경수"/>
    <x v="0"/>
    <s v="맛술 생강 500ml"/>
    <n v="2780"/>
    <n v="2"/>
    <n v="5560"/>
  </r>
  <r>
    <x v="30"/>
    <s v="O221021058440"/>
    <s v="2022"/>
    <s v="4분기(12월)"/>
    <x v="2"/>
    <s v="중국"/>
    <s v="하경수"/>
    <x v="0"/>
    <s v="미떼 핫초코(오리지날) 10T"/>
    <n v="5900"/>
    <n v="2"/>
    <n v="11800"/>
  </r>
  <r>
    <x v="30"/>
    <s v="O221021058440"/>
    <s v="2022"/>
    <s v="4분기(12월)"/>
    <x v="2"/>
    <s v="중국"/>
    <s v="하경수"/>
    <x v="0"/>
    <s v="성경 삼각김밥용김 (20매)"/>
    <n v="4310"/>
    <n v="2"/>
    <n v="8620"/>
  </r>
  <r>
    <x v="30"/>
    <s v="O221021058440"/>
    <s v="2022"/>
    <s v="4분기(12월)"/>
    <x v="2"/>
    <s v="중국"/>
    <s v="하경수"/>
    <x v="0"/>
    <s v="오모리김치찌개 봉지라면160g*4입"/>
    <n v="7420"/>
    <n v="2"/>
    <n v="14840"/>
  </r>
  <r>
    <x v="30"/>
    <s v="O221021058440"/>
    <s v="2022"/>
    <s v="4분기(12월)"/>
    <x v="2"/>
    <s v="중국"/>
    <s v="하경수"/>
    <x v="0"/>
    <s v="줄리스 그립핑 샴푸"/>
    <n v="37000"/>
    <n v="2"/>
    <n v="74000"/>
  </r>
  <r>
    <x v="30"/>
    <s v="O221021058440"/>
    <s v="2022"/>
    <s v="4분기(12월)"/>
    <x v="2"/>
    <s v="중국"/>
    <s v="하경수"/>
    <x v="0"/>
    <s v="찹쌀미니도나스믹스500g"/>
    <n v="5890"/>
    <n v="1"/>
    <n v="5890"/>
  </r>
  <r>
    <x v="30"/>
    <s v="O221021058440"/>
    <s v="2022"/>
    <s v="4분기(12월)"/>
    <x v="2"/>
    <s v="중국"/>
    <s v="하경수"/>
    <x v="0"/>
    <s v="청정원 소불고기양념500g"/>
    <n v="3610"/>
    <n v="2"/>
    <n v="7220"/>
  </r>
  <r>
    <x v="30"/>
    <s v="O221021058440"/>
    <s v="2022"/>
    <s v="4분기(12월)"/>
    <x v="2"/>
    <s v="중국"/>
    <s v="하경수"/>
    <x v="0"/>
    <s v="파마젠 멀티비타민 꾸미(90일분)"/>
    <n v="14000"/>
    <n v="1"/>
    <n v="14000"/>
  </r>
  <r>
    <x v="30"/>
    <s v="O221021058440"/>
    <s v="2022"/>
    <s v="4분기(12월)"/>
    <x v="2"/>
    <s v="중국"/>
    <s v="하경수"/>
    <x v="0"/>
    <s v="포스트 현미그래놀라310g"/>
    <n v="4400"/>
    <n v="1"/>
    <n v="4400"/>
  </r>
  <r>
    <x v="30"/>
    <s v="O221021058440"/>
    <s v="2022"/>
    <s v="4분기(12월)"/>
    <x v="2"/>
    <s v="중국"/>
    <s v="하경수"/>
    <x v="0"/>
    <s v="하선정 멸치액젓800g"/>
    <n v="4800"/>
    <n v="1"/>
    <n v="4800"/>
  </r>
  <r>
    <x v="30"/>
    <s v="O221021058440"/>
    <s v="2022"/>
    <s v="4분기(12월)"/>
    <x v="2"/>
    <s v="중국"/>
    <s v="하경수"/>
    <x v="0"/>
    <s v="한성 튀김맛우동211.5g*3"/>
    <n v="3800"/>
    <n v="2"/>
    <n v="7600"/>
  </r>
  <r>
    <x v="30"/>
    <s v="O221021058440"/>
    <s v="2022"/>
    <s v="4분기(12월)"/>
    <x v="2"/>
    <s v="중국"/>
    <s v="하경수"/>
    <x v="0"/>
    <s v="호두 아몬드 율무차 40T"/>
    <n v="8700"/>
    <n v="1"/>
    <n v="8700"/>
  </r>
  <r>
    <x v="31"/>
    <s v="O221021058439"/>
    <s v="2022"/>
    <s v="4분기(12월)"/>
    <x v="2"/>
    <s v="헝가리"/>
    <s v="이은우"/>
    <x v="0"/>
    <s v="농심 바나나킥 75g"/>
    <n v="1450"/>
    <n v="3"/>
    <n v="4350"/>
  </r>
  <r>
    <x v="31"/>
    <s v="O221021058439"/>
    <s v="2022"/>
    <s v="4분기(12월)"/>
    <x v="2"/>
    <s v="헝가리"/>
    <s v="이은우"/>
    <x v="0"/>
    <s v="농심 신라면(멀티5입)"/>
    <n v="3640"/>
    <n v="4"/>
    <n v="14560"/>
  </r>
  <r>
    <x v="31"/>
    <s v="O221021058439"/>
    <s v="2022"/>
    <s v="4분기(12월)"/>
    <x v="2"/>
    <s v="헝가리"/>
    <s v="이은우"/>
    <x v="0"/>
    <s v="농심 육개장사발면86g*6입"/>
    <n v="5000"/>
    <n v="2"/>
    <n v="10000"/>
  </r>
  <r>
    <x v="31"/>
    <s v="O221021058439"/>
    <s v="2022"/>
    <s v="4분기(12월)"/>
    <x v="2"/>
    <s v="헝가리"/>
    <s v="이은우"/>
    <x v="0"/>
    <s v="농심 포스틱 84g"/>
    <n v="1230"/>
    <n v="1"/>
    <n v="1230"/>
  </r>
  <r>
    <x v="31"/>
    <s v="O221021058439"/>
    <s v="2022"/>
    <s v="4분기(12월)"/>
    <x v="2"/>
    <s v="헝가리"/>
    <s v="이은우"/>
    <x v="0"/>
    <s v="농심짜파게티(멀티5입)"/>
    <n v="4430"/>
    <n v="2"/>
    <n v="8860"/>
  </r>
  <r>
    <x v="31"/>
    <s v="O221021058439"/>
    <s v="2022"/>
    <s v="4분기(12월)"/>
    <x v="2"/>
    <s v="헝가리"/>
    <s v="이은우"/>
    <x v="0"/>
    <s v="동원 고추참치100g*10"/>
    <n v="19390"/>
    <n v="1"/>
    <n v="19390"/>
  </r>
  <r>
    <x v="31"/>
    <s v="O221021058439"/>
    <s v="2022"/>
    <s v="4분기(12월)"/>
    <x v="2"/>
    <s v="헝가리"/>
    <s v="이은우"/>
    <x v="0"/>
    <s v="롯데 빼빼로 오리지날54g"/>
    <n v="1140"/>
    <n v="13"/>
    <n v="14820"/>
  </r>
  <r>
    <x v="31"/>
    <s v="O221021058439"/>
    <s v="2022"/>
    <s v="4분기(12월)"/>
    <x v="2"/>
    <s v="헝가리"/>
    <s v="이은우"/>
    <x v="0"/>
    <s v="맛있는 오뚜기밥200g*4입"/>
    <n v="5240"/>
    <n v="2"/>
    <n v="10480"/>
  </r>
  <r>
    <x v="31"/>
    <s v="O221021058439"/>
    <s v="2022"/>
    <s v="4분기(12월)"/>
    <x v="2"/>
    <s v="헝가리"/>
    <s v="이은우"/>
    <x v="0"/>
    <s v="바삭고소튀김가루1kg"/>
    <n v="3910"/>
    <n v="2"/>
    <n v="7820"/>
  </r>
  <r>
    <x v="31"/>
    <s v="O221021058439"/>
    <s v="2022"/>
    <s v="4분기(12월)"/>
    <x v="2"/>
    <s v="헝가리"/>
    <s v="이은우"/>
    <x v="0"/>
    <s v="비비고 갈비탕400g*2"/>
    <n v="13520"/>
    <n v="1"/>
    <n v="13520"/>
  </r>
  <r>
    <x v="31"/>
    <s v="O221021058439"/>
    <s v="2022"/>
    <s v="4분기(12월)"/>
    <x v="2"/>
    <s v="헝가리"/>
    <s v="이은우"/>
    <x v="0"/>
    <s v="뽀로로 사과맛 235ml(24입)"/>
    <n v="20000"/>
    <n v="3"/>
    <n v="60000"/>
  </r>
  <r>
    <x v="31"/>
    <s v="O221021058439"/>
    <s v="2022"/>
    <s v="4분기(12월)"/>
    <x v="2"/>
    <s v="헝가리"/>
    <s v="이은우"/>
    <x v="0"/>
    <s v="뿌셔뿌셔(바베큐맛)"/>
    <n v="800"/>
    <n v="4"/>
    <n v="3200"/>
  </r>
  <r>
    <x v="31"/>
    <s v="O221021058439"/>
    <s v="2022"/>
    <s v="4분기(12월)"/>
    <x v="2"/>
    <s v="헝가리"/>
    <s v="이은우"/>
    <x v="0"/>
    <s v="스팸 클래식300g*3입"/>
    <n v="12480"/>
    <n v="1"/>
    <n v="12480"/>
  </r>
  <r>
    <x v="31"/>
    <s v="O221021058439"/>
    <s v="2022"/>
    <s v="4분기(12월)"/>
    <x v="2"/>
    <s v="헝가리"/>
    <s v="이은우"/>
    <x v="0"/>
    <s v="신라면 건면(멀티5입)"/>
    <n v="4700"/>
    <n v="1"/>
    <n v="4700"/>
  </r>
  <r>
    <x v="31"/>
    <s v="O221021058439"/>
    <s v="2022"/>
    <s v="4분기(12월)"/>
    <x v="2"/>
    <s v="헝가리"/>
    <s v="이은우"/>
    <x v="0"/>
    <s v="아이비155g"/>
    <n v="2090"/>
    <n v="1"/>
    <n v="2090"/>
  </r>
  <r>
    <x v="31"/>
    <s v="O221021058439"/>
    <s v="2022"/>
    <s v="4분기(12월)"/>
    <x v="2"/>
    <s v="헝가리"/>
    <s v="이은우"/>
    <x v="0"/>
    <s v="오뚜기 돈까스소스470g"/>
    <n v="2670"/>
    <n v="1"/>
    <n v="2670"/>
  </r>
  <r>
    <x v="31"/>
    <s v="O221021058439"/>
    <s v="2022"/>
    <s v="4분기(12월)"/>
    <x v="2"/>
    <s v="헝가리"/>
    <s v="이은우"/>
    <x v="0"/>
    <s v="오뚜기 진짬뽕(멀티4입)"/>
    <n v="5430"/>
    <n v="1"/>
    <n v="5430"/>
  </r>
  <r>
    <x v="31"/>
    <s v="O221021058439"/>
    <s v="2022"/>
    <s v="4분기(12월)"/>
    <x v="2"/>
    <s v="헝가리"/>
    <s v="이은우"/>
    <x v="0"/>
    <s v="오뚜기치킨튀김가루 1kg"/>
    <n v="5680"/>
    <n v="1"/>
    <n v="5680"/>
  </r>
  <r>
    <x v="31"/>
    <s v="O221021058439"/>
    <s v="2022"/>
    <s v="4분기(12월)"/>
    <x v="2"/>
    <s v="헝가리"/>
    <s v="이은우"/>
    <x v="0"/>
    <s v="오리온 초코파이12p"/>
    <n v="3480"/>
    <n v="1"/>
    <n v="3480"/>
  </r>
  <r>
    <x v="31"/>
    <s v="O221021058439"/>
    <s v="2022"/>
    <s v="4분기(12월)"/>
    <x v="2"/>
    <s v="헝가리"/>
    <s v="이은우"/>
    <x v="0"/>
    <s v="유동 순살왕꼬막280g*2"/>
    <n v="9900"/>
    <n v="1"/>
    <n v="9900"/>
  </r>
  <r>
    <x v="31"/>
    <s v="O221021058439"/>
    <s v="2022"/>
    <s v="4분기(12월)"/>
    <x v="2"/>
    <s v="헝가리"/>
    <s v="이은우"/>
    <x v="0"/>
    <s v="젤리스트로우482g(25입)"/>
    <n v="4500"/>
    <n v="1"/>
    <n v="4500"/>
  </r>
  <r>
    <x v="31"/>
    <s v="O221021058439"/>
    <s v="2022"/>
    <s v="4분기(12월)"/>
    <x v="2"/>
    <s v="헝가리"/>
    <s v="이은우"/>
    <x v="0"/>
    <s v="진진짜라멀티4입"/>
    <n v="4980"/>
    <n v="2"/>
    <n v="9960"/>
  </r>
  <r>
    <x v="31"/>
    <s v="O221021058439"/>
    <s v="2022"/>
    <s v="4분기(12월)"/>
    <x v="2"/>
    <s v="헝가리"/>
    <s v="이은우"/>
    <x v="0"/>
    <s v="참깨라면 멀티 4입"/>
    <n v="3710"/>
    <n v="1"/>
    <n v="3710"/>
  </r>
  <r>
    <x v="31"/>
    <s v="O221021058439"/>
    <s v="2022"/>
    <s v="4분기(12월)"/>
    <x v="2"/>
    <s v="헝가리"/>
    <s v="이은우"/>
    <x v="0"/>
    <s v="크라운 콘초66g(헤이즐넛초코)"/>
    <n v="1080"/>
    <n v="5"/>
    <n v="5400"/>
  </r>
  <r>
    <x v="31"/>
    <s v="O221021058439"/>
    <s v="2022"/>
    <s v="4분기(12월)"/>
    <x v="2"/>
    <s v="헝가리"/>
    <s v="이은우"/>
    <x v="0"/>
    <s v="팔도 틈새라면(멀티5입) "/>
    <n v="3720"/>
    <n v="1"/>
    <n v="3720"/>
  </r>
  <r>
    <x v="31"/>
    <s v="O221021058439"/>
    <s v="2022"/>
    <s v="4분기(12월)"/>
    <x v="2"/>
    <s v="헝가리"/>
    <s v="이은우"/>
    <x v="0"/>
    <s v="팔도비빔면(멀티5입)"/>
    <n v="4450"/>
    <n v="2"/>
    <n v="8900"/>
  </r>
  <r>
    <x v="31"/>
    <s v="O221021058439"/>
    <s v="2022"/>
    <s v="4분기(12월)"/>
    <x v="2"/>
    <s v="헝가리"/>
    <s v="이은우"/>
    <x v="0"/>
    <s v="하이몬 쌀국수장국 220g"/>
    <n v="3300"/>
    <n v="1"/>
    <n v="3300"/>
  </r>
  <r>
    <x v="31"/>
    <s v="O221021058439"/>
    <s v="2022"/>
    <s v="4분기(12월)"/>
    <x v="2"/>
    <s v="헝가리"/>
    <s v="이은우"/>
    <x v="0"/>
    <s v="한성 가쓰오우동232.5g*3"/>
    <n v="3930"/>
    <n v="3"/>
    <n v="11790"/>
  </r>
  <r>
    <x v="31"/>
    <s v="O221021058439"/>
    <s v="2022"/>
    <s v="4분기(12월)"/>
    <x v="2"/>
    <s v="헝가리"/>
    <s v="이은우"/>
    <x v="0"/>
    <s v="해태 버터링 딥초코103g"/>
    <n v="2400"/>
    <n v="1"/>
    <n v="2400"/>
  </r>
  <r>
    <x v="31"/>
    <s v="O221021058439"/>
    <s v="2022"/>
    <s v="4분기(12월)"/>
    <x v="2"/>
    <s v="헝가리"/>
    <s v="이은우"/>
    <x v="0"/>
    <s v="해태 오예스360g"/>
    <n v="4200"/>
    <n v="3"/>
    <n v="12600"/>
  </r>
  <r>
    <x v="31"/>
    <s v="O221021058439"/>
    <s v="2022"/>
    <s v="4분기(12월)"/>
    <x v="2"/>
    <s v="헝가리"/>
    <s v="이은우"/>
    <x v="0"/>
    <s v="해태 초코홈런볼 128g"/>
    <n v="3800"/>
    <n v="5"/>
    <n v="19000"/>
  </r>
  <r>
    <x v="32"/>
    <s v="O221021058438"/>
    <s v="2022"/>
    <s v="4분기(12월)"/>
    <x v="2"/>
    <s v="중국"/>
    <s v="유지훈"/>
    <x v="0"/>
    <s v="가야농장 알로에1.5L*2입"/>
    <n v="4900"/>
    <n v="1"/>
    <n v="4900"/>
  </r>
  <r>
    <x v="32"/>
    <s v="O221021058438"/>
    <s v="2022"/>
    <s v="4분기(12월)"/>
    <x v="2"/>
    <s v="중국"/>
    <s v="유지훈"/>
    <x v="0"/>
    <s v="간편 버섯해장국9g"/>
    <n v="1270"/>
    <n v="3"/>
    <n v="3810"/>
  </r>
  <r>
    <x v="32"/>
    <s v="O221021058438"/>
    <s v="2022"/>
    <s v="4분기(12월)"/>
    <x v="2"/>
    <s v="중국"/>
    <s v="유지훈"/>
    <x v="0"/>
    <s v="갈아만든배 238ml*12"/>
    <n v="9000"/>
    <n v="2"/>
    <n v="18000"/>
  </r>
  <r>
    <x v="32"/>
    <s v="O221021058438"/>
    <s v="2022"/>
    <s v="4분기(12월)"/>
    <x v="2"/>
    <s v="중국"/>
    <s v="유지훈"/>
    <x v="0"/>
    <s v="곰표 후라이드 오징어 튀김 200g"/>
    <n v="23000"/>
    <n v="1"/>
    <n v="23000"/>
  </r>
  <r>
    <x v="32"/>
    <s v="O221021058438"/>
    <s v="2022"/>
    <s v="4분기(12월)"/>
    <x v="2"/>
    <s v="중국"/>
    <s v="유지훈"/>
    <x v="0"/>
    <s v="구운감자 135g"/>
    <n v="3600"/>
    <n v="1"/>
    <n v="3600"/>
  </r>
  <r>
    <x v="32"/>
    <s v="O221021058438"/>
    <s v="2022"/>
    <s v="4분기(12월)"/>
    <x v="2"/>
    <s v="중국"/>
    <s v="유지훈"/>
    <x v="0"/>
    <s v="구운양파60g"/>
    <n v="990"/>
    <n v="1"/>
    <n v="990"/>
  </r>
  <r>
    <x v="32"/>
    <s v="O221021058438"/>
    <s v="2022"/>
    <s v="4분기(12월)"/>
    <x v="2"/>
    <s v="중국"/>
    <s v="유지훈"/>
    <x v="0"/>
    <s v="꽃게랑 오리지널70g"/>
    <n v="1073"/>
    <n v="1"/>
    <n v="1073"/>
  </r>
  <r>
    <x v="32"/>
    <s v="O221021058438"/>
    <s v="2022"/>
    <s v="4분기(12월)"/>
    <x v="2"/>
    <s v="중국"/>
    <s v="유지훈"/>
    <x v="0"/>
    <s v="너구리 매운맛(멀티5입)"/>
    <n v="5090"/>
    <n v="1"/>
    <n v="5090"/>
  </r>
  <r>
    <x v="32"/>
    <s v="O221021058438"/>
    <s v="2022"/>
    <s v="4분기(12월)"/>
    <x v="2"/>
    <s v="중국"/>
    <s v="유지훈"/>
    <x v="0"/>
    <s v="농심 감튀 어니언맛 120g"/>
    <n v="2810"/>
    <n v="1"/>
    <n v="2810"/>
  </r>
  <r>
    <x v="32"/>
    <s v="O221021058438"/>
    <s v="2022"/>
    <s v="4분기(12월)"/>
    <x v="2"/>
    <s v="중국"/>
    <s v="유지훈"/>
    <x v="0"/>
    <s v="농심 너구리순한맛(멀티5입)"/>
    <n v="4500"/>
    <n v="2"/>
    <n v="9000"/>
  </r>
  <r>
    <x v="32"/>
    <s v="O221021058438"/>
    <s v="2022"/>
    <s v="4분기(12월)"/>
    <x v="2"/>
    <s v="중국"/>
    <s v="유지훈"/>
    <x v="0"/>
    <s v="농심 닭다리 후라이드맛66g"/>
    <n v="1230"/>
    <n v="1"/>
    <n v="1230"/>
  </r>
  <r>
    <x v="32"/>
    <s v="O221021058438"/>
    <s v="2022"/>
    <s v="4분기(12월)"/>
    <x v="2"/>
    <s v="중국"/>
    <s v="유지훈"/>
    <x v="0"/>
    <s v="농심 새우깡90g"/>
    <n v="1070"/>
    <n v="2"/>
    <n v="2140"/>
  </r>
  <r>
    <x v="32"/>
    <s v="O221021058438"/>
    <s v="2022"/>
    <s v="4분기(12월)"/>
    <x v="2"/>
    <s v="중국"/>
    <s v="유지훈"/>
    <x v="0"/>
    <s v="농심 육개장사발면86g*6입"/>
    <n v="5000"/>
    <n v="2"/>
    <n v="10000"/>
  </r>
  <r>
    <x v="32"/>
    <s v="O221021058438"/>
    <s v="2022"/>
    <s v="4분기(12월)"/>
    <x v="2"/>
    <s v="중국"/>
    <s v="유지훈"/>
    <x v="0"/>
    <s v="농심 포스틱 84g"/>
    <n v="1230"/>
    <n v="2"/>
    <n v="2460"/>
  </r>
  <r>
    <x v="32"/>
    <s v="O221021058438"/>
    <s v="2022"/>
    <s v="4분기(12월)"/>
    <x v="2"/>
    <s v="중국"/>
    <s v="유지훈"/>
    <x v="0"/>
    <s v="농심짜파게티(멀티5입)"/>
    <n v="4430"/>
    <n v="1"/>
    <n v="4430"/>
  </r>
  <r>
    <x v="32"/>
    <s v="O221021058438"/>
    <s v="2022"/>
    <s v="4분기(12월)"/>
    <x v="2"/>
    <s v="중국"/>
    <s v="유지훈"/>
    <x v="0"/>
    <s v="동서 포스트 오레오 오즈 250g"/>
    <n v="4600"/>
    <n v="1"/>
    <n v="4600"/>
  </r>
  <r>
    <x v="32"/>
    <s v="O221021058438"/>
    <s v="2022"/>
    <s v="4분기(12월)"/>
    <x v="2"/>
    <s v="중국"/>
    <s v="유지훈"/>
    <x v="0"/>
    <s v="비비고 소고기미역국500g*2"/>
    <n v="7880"/>
    <n v="1"/>
    <n v="7880"/>
  </r>
  <r>
    <x v="32"/>
    <s v="O221021058438"/>
    <s v="2022"/>
    <s v="4분기(12월)"/>
    <x v="2"/>
    <s v="중국"/>
    <s v="유지훈"/>
    <x v="0"/>
    <s v="삼양 까르보 불닭볶음면(멀티4입)"/>
    <n v="4890"/>
    <n v="1"/>
    <n v="4890"/>
  </r>
  <r>
    <x v="32"/>
    <s v="O221021058438"/>
    <s v="2022"/>
    <s v="4분기(12월)"/>
    <x v="2"/>
    <s v="중국"/>
    <s v="유지훈"/>
    <x v="0"/>
    <s v="선봉 양평 해장국 600g*3"/>
    <n v="10000"/>
    <n v="1"/>
    <n v="10000"/>
  </r>
  <r>
    <x v="32"/>
    <s v="O221021058438"/>
    <s v="2022"/>
    <s v="4분기(12월)"/>
    <x v="2"/>
    <s v="중국"/>
    <s v="유지훈"/>
    <x v="0"/>
    <s v="스팸 마일드 300g*3"/>
    <n v="12480"/>
    <n v="1"/>
    <n v="12480"/>
  </r>
  <r>
    <x v="32"/>
    <s v="O221021058438"/>
    <s v="2022"/>
    <s v="4분기(12월)"/>
    <x v="2"/>
    <s v="중국"/>
    <s v="유지훈"/>
    <x v="0"/>
    <s v="여명808(숙취해소제)*3"/>
    <n v="10800"/>
    <n v="2"/>
    <n v="21600"/>
  </r>
  <r>
    <x v="32"/>
    <s v="O221021058438"/>
    <s v="2022"/>
    <s v="4분기(12월)"/>
    <x v="2"/>
    <s v="중국"/>
    <s v="유지훈"/>
    <x v="0"/>
    <s v="오뚜기 참깨라면(소컵)65g*6"/>
    <n v="5718"/>
    <n v="1"/>
    <n v="5718"/>
  </r>
  <r>
    <x v="32"/>
    <s v="O221021058438"/>
    <s v="2022"/>
    <s v="4분기(12월)"/>
    <x v="2"/>
    <s v="중국"/>
    <s v="유지훈"/>
    <x v="0"/>
    <s v="오리온 눈을감자56g"/>
    <n v="1250"/>
    <n v="2"/>
    <n v="2500"/>
  </r>
  <r>
    <x v="32"/>
    <s v="O221021058438"/>
    <s v="2022"/>
    <s v="4분기(12월)"/>
    <x v="2"/>
    <s v="중국"/>
    <s v="유지훈"/>
    <x v="0"/>
    <s v="오리온 오징어땅콩180g"/>
    <n v="2260"/>
    <n v="1"/>
    <n v="2260"/>
  </r>
  <r>
    <x v="32"/>
    <s v="O221021058438"/>
    <s v="2022"/>
    <s v="4분기(12월)"/>
    <x v="2"/>
    <s v="중국"/>
    <s v="유지훈"/>
    <x v="0"/>
    <s v="위엔싹 에프10정"/>
    <n v="3000"/>
    <n v="1"/>
    <n v="3000"/>
  </r>
  <r>
    <x v="32"/>
    <s v="O221021058438"/>
    <s v="2022"/>
    <s v="4분기(12월)"/>
    <x v="2"/>
    <s v="중국"/>
    <s v="유지훈"/>
    <x v="0"/>
    <s v="젤리스트로우482g(25입)"/>
    <n v="4500"/>
    <n v="1"/>
    <n v="4500"/>
  </r>
  <r>
    <x v="32"/>
    <s v="O221021058438"/>
    <s v="2022"/>
    <s v="4분기(12월)"/>
    <x v="2"/>
    <s v="중국"/>
    <s v="유지훈"/>
    <x v="0"/>
    <s v="종가반상 곱창전골400g*2"/>
    <n v="11600"/>
    <n v="1"/>
    <n v="11600"/>
  </r>
  <r>
    <x v="32"/>
    <s v="O221021058438"/>
    <s v="2022"/>
    <s v="4분기(12월)"/>
    <x v="2"/>
    <s v="중국"/>
    <s v="유지훈"/>
    <x v="0"/>
    <s v="종가반상 사골선지해장국450g*2"/>
    <n v="9240"/>
    <n v="1"/>
    <n v="9240"/>
  </r>
  <r>
    <x v="32"/>
    <s v="O221021058438"/>
    <s v="2022"/>
    <s v="4분기(12월)"/>
    <x v="2"/>
    <s v="중국"/>
    <s v="유지훈"/>
    <x v="0"/>
    <s v="종가반상 사골시래기된장국450g*2"/>
    <n v="7400"/>
    <n v="1"/>
    <n v="7400"/>
  </r>
  <r>
    <x v="32"/>
    <s v="O221021058438"/>
    <s v="2022"/>
    <s v="4분기(12월)"/>
    <x v="2"/>
    <s v="중국"/>
    <s v="유지훈"/>
    <x v="0"/>
    <s v="종합감기약 하벤파워 에스캡슐 "/>
    <n v="2700"/>
    <n v="1"/>
    <n v="2700"/>
  </r>
  <r>
    <x v="32"/>
    <s v="O221021058438"/>
    <s v="2022"/>
    <s v="4분기(12월)"/>
    <x v="2"/>
    <s v="중국"/>
    <s v="유지훈"/>
    <x v="0"/>
    <s v="해태 초코홈런볼 128g"/>
    <n v="3800"/>
    <n v="2"/>
    <n v="7600"/>
  </r>
  <r>
    <x v="32"/>
    <s v="O221021058438"/>
    <s v="2022"/>
    <s v="4분기(12월)"/>
    <x v="2"/>
    <s v="중국"/>
    <s v="유지훈"/>
    <x v="0"/>
    <s v="허니버터 군옥수수맛아몬드130g"/>
    <n v="3890"/>
    <n v="1"/>
    <n v="3890"/>
  </r>
  <r>
    <x v="33"/>
    <s v="O221021058437"/>
    <s v="2022"/>
    <s v="4분기(12월)"/>
    <x v="2"/>
    <s v="중국"/>
    <s v="장영익"/>
    <x v="0"/>
    <s v="김도둑 광천댁 자른미역30g"/>
    <n v="1780"/>
    <n v="1"/>
    <n v="1780"/>
  </r>
  <r>
    <x v="33"/>
    <s v="O221021058437"/>
    <s v="2022"/>
    <s v="4분기(12월)"/>
    <x v="2"/>
    <s v="중국"/>
    <s v="장영익"/>
    <x v="0"/>
    <s v="뉴월남쌈300g(16cm)"/>
    <n v="2600"/>
    <n v="1"/>
    <n v="2600"/>
  </r>
  <r>
    <x v="33"/>
    <s v="O221021058437"/>
    <s v="2022"/>
    <s v="4분기(12월)"/>
    <x v="2"/>
    <s v="중국"/>
    <s v="장영익"/>
    <x v="0"/>
    <s v="백설 고소함가득참기름330ml"/>
    <n v="6200"/>
    <n v="1"/>
    <n v="6200"/>
  </r>
  <r>
    <x v="33"/>
    <s v="O221021058437"/>
    <s v="2022"/>
    <s v="4분기(12월)"/>
    <x v="2"/>
    <s v="중국"/>
    <s v="장영익"/>
    <x v="0"/>
    <s v="백설 하얀설탕 1kg"/>
    <n v="1800"/>
    <n v="1"/>
    <n v="1800"/>
  </r>
  <r>
    <x v="33"/>
    <s v="O221021058437"/>
    <s v="2022"/>
    <s v="4분기(12월)"/>
    <x v="2"/>
    <s v="중국"/>
    <s v="장영익"/>
    <x v="0"/>
    <s v="뽑아쓰는 크린백34*45cm 100매"/>
    <n v="3500"/>
    <n v="1"/>
    <n v="3500"/>
  </r>
  <r>
    <x v="34"/>
    <s v="O221021058436"/>
    <s v="2022"/>
    <s v="4분기(12월)"/>
    <x v="2"/>
    <s v="헝가리"/>
    <s v="박신범"/>
    <x v="0"/>
    <s v="[피스코리아] 캇타 201 [개/1]"/>
    <n v="480"/>
    <n v="2"/>
    <n v="960"/>
  </r>
  <r>
    <x v="34"/>
    <s v="O221021058436"/>
    <s v="2022"/>
    <s v="4분기(12월)"/>
    <x v="2"/>
    <s v="헝가리"/>
    <s v="박신범"/>
    <x v="0"/>
    <s v="TARA 마스크팩27g*5입(알개앰플 씨테라피)"/>
    <n v="27000"/>
    <n v="1"/>
    <n v="27000"/>
  </r>
  <r>
    <x v="34"/>
    <s v="O221021058436"/>
    <s v="2022"/>
    <s v="4분기(12월)"/>
    <x v="2"/>
    <s v="헝가리"/>
    <s v="박신범"/>
    <x v="0"/>
    <s v="국희땅콩샌드70g"/>
    <n v="900"/>
    <n v="2"/>
    <n v="1800"/>
  </r>
  <r>
    <x v="34"/>
    <s v="O221021058436"/>
    <s v="2022"/>
    <s v="4분기(12월)"/>
    <x v="2"/>
    <s v="헝가리"/>
    <s v="박신범"/>
    <x v="0"/>
    <s v="네오 아쿠아 혼합밴드10매"/>
    <n v="1600"/>
    <n v="2"/>
    <n v="3200"/>
  </r>
  <r>
    <x v="34"/>
    <s v="O221021058436"/>
    <s v="2022"/>
    <s v="4분기(12월)"/>
    <x v="2"/>
    <s v="헝가리"/>
    <s v="박신범"/>
    <x v="0"/>
    <s v="디너벨 다용도집게(중)"/>
    <n v="1400"/>
    <n v="1"/>
    <n v="1400"/>
  </r>
  <r>
    <x v="34"/>
    <s v="O221021058436"/>
    <s v="2022"/>
    <s v="4분기(12월)"/>
    <x v="2"/>
    <s v="헝가리"/>
    <s v="박신범"/>
    <x v="0"/>
    <s v="런던패션 남성용 트렁크 100호"/>
    <n v="7000"/>
    <n v="1"/>
    <n v="7000"/>
  </r>
  <r>
    <x v="34"/>
    <s v="O221021058436"/>
    <s v="2022"/>
    <s v="4분기(12월)"/>
    <x v="2"/>
    <s v="헝가리"/>
    <s v="박신범"/>
    <x v="0"/>
    <s v="런던패션남성용 드로즈 100호"/>
    <n v="8190"/>
    <n v="3"/>
    <n v="24570"/>
  </r>
  <r>
    <x v="34"/>
    <s v="O221021058436"/>
    <s v="2022"/>
    <s v="4분기(12월)"/>
    <x v="2"/>
    <s v="헝가리"/>
    <s v="박신범"/>
    <x v="0"/>
    <s v="메디안 대나무숯담은칫솔 이중미세모3.2mm 초슬림헤드4입"/>
    <n v="7900"/>
    <n v="1"/>
    <n v="7900"/>
  </r>
  <r>
    <x v="34"/>
    <s v="O221021058436"/>
    <s v="2022"/>
    <s v="4분기(12월)"/>
    <x v="2"/>
    <s v="헝가리"/>
    <s v="박신범"/>
    <x v="0"/>
    <s v="메디안 쿨칫솔10입(미세모)"/>
    <n v="4900"/>
    <n v="1"/>
    <n v="4900"/>
  </r>
  <r>
    <x v="34"/>
    <s v="O221021058436"/>
    <s v="2022"/>
    <s v="4분기(12월)"/>
    <x v="2"/>
    <s v="헝가리"/>
    <s v="박신범"/>
    <x v="0"/>
    <s v="비비고 감자탕 460g*2"/>
    <n v="13810"/>
    <n v="4"/>
    <n v="55240"/>
  </r>
  <r>
    <x v="34"/>
    <s v="O221021058436"/>
    <s v="2022"/>
    <s v="4분기(12월)"/>
    <x v="2"/>
    <s v="헝가리"/>
    <s v="박신범"/>
    <x v="0"/>
    <s v="비비고 누룽지 닭백숙죽 280g"/>
    <n v="2850"/>
    <n v="4"/>
    <n v="11400"/>
  </r>
  <r>
    <x v="34"/>
    <s v="O221021058436"/>
    <s v="2022"/>
    <s v="4분기(12월)"/>
    <x v="2"/>
    <s v="헝가리"/>
    <s v="박신범"/>
    <x v="0"/>
    <s v="비스프리 테이블탑직사각460ml(LBF511T)"/>
    <n v="4900"/>
    <n v="2"/>
    <n v="9800"/>
  </r>
  <r>
    <x v="34"/>
    <s v="O221021058436"/>
    <s v="2022"/>
    <s v="4분기(12월)"/>
    <x v="2"/>
    <s v="헝가리"/>
    <s v="박신범"/>
    <x v="0"/>
    <s v="뽑아쓰는 크린백34*45cm 100매"/>
    <n v="3500"/>
    <n v="1"/>
    <n v="3500"/>
  </r>
  <r>
    <x v="34"/>
    <s v="O221021058436"/>
    <s v="2022"/>
    <s v="4분기(12월)"/>
    <x v="2"/>
    <s v="헝가리"/>
    <s v="박신범"/>
    <x v="0"/>
    <s v="삼진 위생롤백(17*25)200매"/>
    <n v="2100"/>
    <n v="1"/>
    <n v="2100"/>
  </r>
  <r>
    <x v="34"/>
    <s v="O221021058436"/>
    <s v="2022"/>
    <s v="4분기(12월)"/>
    <x v="2"/>
    <s v="헝가리"/>
    <s v="박신범"/>
    <x v="0"/>
    <s v="솥반 꿀약밥210g*8개"/>
    <n v="26000"/>
    <n v="1"/>
    <n v="26000"/>
  </r>
  <r>
    <x v="34"/>
    <s v="O221021058436"/>
    <s v="2022"/>
    <s v="4분기(12월)"/>
    <x v="2"/>
    <s v="헝가리"/>
    <s v="박신범"/>
    <x v="0"/>
    <s v="솥반 통곡물밥200g*8개"/>
    <n v="26000"/>
    <n v="1"/>
    <n v="26000"/>
  </r>
  <r>
    <x v="34"/>
    <s v="O221021058436"/>
    <s v="2022"/>
    <s v="4분기(12월)"/>
    <x v="2"/>
    <s v="헝가리"/>
    <s v="박신범"/>
    <x v="0"/>
    <s v="여행용 멀티 전원플러그(AC)변환용(2세트)"/>
    <n v="5000"/>
    <n v="1"/>
    <n v="5000"/>
  </r>
  <r>
    <x v="34"/>
    <s v="O221021058436"/>
    <s v="2022"/>
    <s v="4분기(12월)"/>
    <x v="2"/>
    <s v="헝가리"/>
    <s v="박신범"/>
    <x v="0"/>
    <s v="연세 검은콩&amp;고칼슘두유200ml*24입"/>
    <n v="12500"/>
    <n v="1"/>
    <n v="12500"/>
  </r>
  <r>
    <x v="34"/>
    <s v="O221021058436"/>
    <s v="2022"/>
    <s v="4분기(12월)"/>
    <x v="2"/>
    <s v="헝가리"/>
    <s v="박신범"/>
    <x v="0"/>
    <s v="오랄비 어드밴티지컴플리트 항균칫솔모35(3+1)"/>
    <n v="9900"/>
    <n v="1"/>
    <n v="9900"/>
  </r>
  <r>
    <x v="34"/>
    <s v="O221021058436"/>
    <s v="2022"/>
    <s v="4분기(12월)"/>
    <x v="2"/>
    <s v="헝가리"/>
    <s v="박신범"/>
    <x v="0"/>
    <s v="오리온 오감자 감자그라탕50g"/>
    <n v="1210"/>
    <n v="1"/>
    <n v="1210"/>
  </r>
  <r>
    <x v="34"/>
    <s v="O221021058436"/>
    <s v="2022"/>
    <s v="4분기(12월)"/>
    <x v="2"/>
    <s v="헝가리"/>
    <s v="박신범"/>
    <x v="0"/>
    <s v="오모리김치찌개 봉지라면160g*4입"/>
    <n v="7420"/>
    <n v="2"/>
    <n v="14840"/>
  </r>
  <r>
    <x v="34"/>
    <s v="O221021058436"/>
    <s v="2022"/>
    <s v="4분기(12월)"/>
    <x v="2"/>
    <s v="헝가리"/>
    <s v="박신범"/>
    <x v="0"/>
    <s v="크린센스 이중 지퍼백 25*30"/>
    <n v="2720"/>
    <n v="1"/>
    <n v="2720"/>
  </r>
  <r>
    <x v="34"/>
    <s v="O221021058436"/>
    <s v="2022"/>
    <s v="4분기(12월)"/>
    <x v="2"/>
    <s v="헝가리"/>
    <s v="박신범"/>
    <x v="0"/>
    <s v="토마토 양손 주방가위"/>
    <n v="3860"/>
    <n v="2"/>
    <n v="7720"/>
  </r>
  <r>
    <x v="34"/>
    <s v="O221021058436"/>
    <s v="2022"/>
    <s v="4분기(12월)"/>
    <x v="2"/>
    <s v="헝가리"/>
    <s v="박신범"/>
    <x v="0"/>
    <s v="토마토 집과도"/>
    <n v="2400"/>
    <n v="2"/>
    <n v="4800"/>
  </r>
  <r>
    <x v="34"/>
    <s v="O221021058436"/>
    <s v="2022"/>
    <s v="4분기(12월)"/>
    <x v="2"/>
    <s v="헝가리"/>
    <s v="박신범"/>
    <x v="0"/>
    <s v="페리오치약 캐비티케어알파 160g*3"/>
    <n v="4320"/>
    <n v="1"/>
    <n v="4320"/>
  </r>
  <r>
    <x v="34"/>
    <s v="O221021058436"/>
    <s v="2022"/>
    <s v="4분기(12월)"/>
    <x v="2"/>
    <s v="헝가리"/>
    <s v="박신범"/>
    <x v="0"/>
    <s v="햇반 흑미밥210g*4"/>
    <n v="6630"/>
    <n v="2"/>
    <n v="13260"/>
  </r>
  <r>
    <x v="34"/>
    <s v="O221021058436"/>
    <s v="2022"/>
    <s v="4분기(12월)"/>
    <x v="2"/>
    <s v="헝가리"/>
    <s v="박신범"/>
    <x v="0"/>
    <s v="햇반200g*4개입"/>
    <n v="5200"/>
    <n v="2"/>
    <n v="10400"/>
  </r>
  <r>
    <x v="35"/>
    <s v="O221021058435"/>
    <s v="2022"/>
    <s v="4분기(12월)"/>
    <x v="2"/>
    <s v="헝가리"/>
    <s v="서민수"/>
    <x v="0"/>
    <s v="CJ 햇반솥반 소고기우엉영양밥 200g*6"/>
    <n v="18600"/>
    <n v="1"/>
    <n v="18600"/>
  </r>
  <r>
    <x v="35"/>
    <s v="O221021058435"/>
    <s v="2022"/>
    <s v="4분기(12월)"/>
    <x v="2"/>
    <s v="헝가리"/>
    <s v="서민수"/>
    <x v="0"/>
    <s v="건오징어 철판구이50g"/>
    <n v="4700"/>
    <n v="2"/>
    <n v="9400"/>
  </r>
  <r>
    <x v="35"/>
    <s v="O221021058435"/>
    <s v="2022"/>
    <s v="4분기(12월)"/>
    <x v="2"/>
    <s v="헝가리"/>
    <s v="서민수"/>
    <x v="0"/>
    <s v="경남제약 결콜라겐 플러스120g "/>
    <n v="22500"/>
    <n v="1"/>
    <n v="22500"/>
  </r>
  <r>
    <x v="35"/>
    <s v="O221021058435"/>
    <s v="2022"/>
    <s v="4분기(12월)"/>
    <x v="2"/>
    <s v="헝가리"/>
    <s v="서민수"/>
    <x v="0"/>
    <s v="꾸이맨23g*10입"/>
    <n v="12000"/>
    <n v="1"/>
    <n v="12000"/>
  </r>
  <r>
    <x v="35"/>
    <s v="O221021058435"/>
    <s v="2022"/>
    <s v="4분기(12월)"/>
    <x v="2"/>
    <s v="헝가리"/>
    <s v="서민수"/>
    <x v="0"/>
    <s v="다농원 쌍화차40T"/>
    <n v="8900"/>
    <n v="1"/>
    <n v="8900"/>
  </r>
  <r>
    <x v="35"/>
    <s v="O221021058435"/>
    <s v="2022"/>
    <s v="4분기(12월)"/>
    <x v="2"/>
    <s v="헝가리"/>
    <s v="서민수"/>
    <x v="0"/>
    <s v="대파슬라이스 동결건조10g"/>
    <n v="2400"/>
    <n v="2"/>
    <n v="4800"/>
  </r>
  <r>
    <x v="35"/>
    <s v="O221021058435"/>
    <s v="2022"/>
    <s v="4분기(12월)"/>
    <x v="2"/>
    <s v="헝가리"/>
    <s v="서민수"/>
    <x v="0"/>
    <s v="두손푸드 마시는 단호박죽 10팩"/>
    <n v="16000"/>
    <n v="1"/>
    <n v="16000"/>
  </r>
  <r>
    <x v="35"/>
    <s v="O221021058435"/>
    <s v="2022"/>
    <s v="4분기(12월)"/>
    <x v="2"/>
    <s v="헝가리"/>
    <s v="서민수"/>
    <x v="0"/>
    <s v="두손푸드 마시는 흑임자죽 10팩"/>
    <n v="16000"/>
    <n v="1"/>
    <n v="16000"/>
  </r>
  <r>
    <x v="35"/>
    <s v="O221021058435"/>
    <s v="2022"/>
    <s v="4분기(12월)"/>
    <x v="2"/>
    <s v="헝가리"/>
    <s v="서민수"/>
    <x v="0"/>
    <s v="뚝딱 곤드레된장국 50g(10gx5개입)"/>
    <n v="4700"/>
    <n v="1"/>
    <n v="4700"/>
  </r>
  <r>
    <x v="35"/>
    <s v="O221021058435"/>
    <s v="2022"/>
    <s v="4분기(12월)"/>
    <x v="2"/>
    <s v="헝가리"/>
    <s v="서민수"/>
    <x v="0"/>
    <s v="멸치국수장국 360ml"/>
    <n v="2980"/>
    <n v="1"/>
    <n v="2980"/>
  </r>
  <r>
    <x v="35"/>
    <s v="O221021058435"/>
    <s v="2022"/>
    <s v="4분기(12월)"/>
    <x v="2"/>
    <s v="헝가리"/>
    <s v="서민수"/>
    <x v="0"/>
    <s v="숙취음료 깨수강160ml*6"/>
    <n v="15200"/>
    <n v="1"/>
    <n v="15200"/>
  </r>
  <r>
    <x v="35"/>
    <s v="O221021058435"/>
    <s v="2022"/>
    <s v="4분기(12월)"/>
    <x v="2"/>
    <s v="헝가리"/>
    <s v="서민수"/>
    <x v="0"/>
    <s v="오뚜기와사비 소스250g"/>
    <n v="3270"/>
    <n v="1"/>
    <n v="3270"/>
  </r>
  <r>
    <x v="35"/>
    <s v="O221021058435"/>
    <s v="2022"/>
    <s v="4분기(12월)"/>
    <x v="2"/>
    <s v="헝가리"/>
    <s v="서민수"/>
    <x v="0"/>
    <s v="오모리김치찌개 봉지라면160g*4입"/>
    <n v="7420"/>
    <n v="1"/>
    <n v="7420"/>
  </r>
  <r>
    <x v="35"/>
    <s v="O221021058435"/>
    <s v="2022"/>
    <s v="4분기(12월)"/>
    <x v="2"/>
    <s v="헝가리"/>
    <s v="서민수"/>
    <x v="0"/>
    <s v="요호 루테인 90캡슐"/>
    <n v="36300"/>
    <n v="1"/>
    <n v="36300"/>
  </r>
  <r>
    <x v="35"/>
    <s v="O221021058435"/>
    <s v="2022"/>
    <s v="4분기(12월)"/>
    <x v="2"/>
    <s v="헝가리"/>
    <s v="서민수"/>
    <x v="0"/>
    <s v="진공 찹쌀1kg"/>
    <n v="7400"/>
    <n v="1"/>
    <n v="7400"/>
  </r>
  <r>
    <x v="35"/>
    <s v="O221021058435"/>
    <s v="2022"/>
    <s v="4분기(12월)"/>
    <x v="2"/>
    <s v="헝가리"/>
    <s v="서민수"/>
    <x v="0"/>
    <s v="천호엔케어 도라지배즙프리미엄80ml*30입 "/>
    <n v="44000"/>
    <n v="1"/>
    <n v="44000"/>
  </r>
  <r>
    <x v="35"/>
    <s v="O221021058435"/>
    <s v="2022"/>
    <s v="4분기(12월)"/>
    <x v="2"/>
    <s v="헝가리"/>
    <s v="서민수"/>
    <x v="0"/>
    <s v="청솔 수육재료 50g"/>
    <n v="2400"/>
    <n v="2"/>
    <n v="4800"/>
  </r>
  <r>
    <x v="35"/>
    <s v="O221021058435"/>
    <s v="2022"/>
    <s v="4분기(12월)"/>
    <x v="2"/>
    <s v="헝가리"/>
    <s v="서민수"/>
    <x v="0"/>
    <s v="청정원 도가니탕450g*2"/>
    <n v="11200"/>
    <n v="1"/>
    <n v="11200"/>
  </r>
  <r>
    <x v="35"/>
    <s v="O221021058435"/>
    <s v="2022"/>
    <s v="4분기(12월)"/>
    <x v="2"/>
    <s v="헝가리"/>
    <s v="서민수"/>
    <x v="0"/>
    <s v="헛개열매와밀크씨슬100ml*30포"/>
    <n v="54400"/>
    <n v="1"/>
    <n v="54400"/>
  </r>
  <r>
    <x v="36"/>
    <s v="O221021058434"/>
    <s v="2022"/>
    <s v="4분기(12월)"/>
    <x v="2"/>
    <s v="헝가리"/>
    <s v="이태기"/>
    <x v="0"/>
    <s v="The맛있는광천돌자반70g"/>
    <n v="1780"/>
    <n v="3"/>
    <n v="5340"/>
  </r>
  <r>
    <x v="36"/>
    <s v="O221021058434"/>
    <s v="2022"/>
    <s v="4분기(12월)"/>
    <x v="2"/>
    <s v="헝가리"/>
    <s v="이태기"/>
    <x v="0"/>
    <s v="광천파래김4g*16봉"/>
    <n v="4200"/>
    <n v="2"/>
    <n v="8400"/>
  </r>
  <r>
    <x v="36"/>
    <s v="O221021058434"/>
    <s v="2022"/>
    <s v="4분기(12월)"/>
    <x v="2"/>
    <s v="헝가리"/>
    <s v="이태기"/>
    <x v="0"/>
    <s v="구운감자 135g"/>
    <n v="3600"/>
    <n v="1"/>
    <n v="3600"/>
  </r>
  <r>
    <x v="36"/>
    <s v="O221021058434"/>
    <s v="2022"/>
    <s v="4분기(12월)"/>
    <x v="2"/>
    <s v="헝가리"/>
    <s v="이태기"/>
    <x v="0"/>
    <s v="녹두빈대떡가루400g"/>
    <n v="3250"/>
    <n v="1"/>
    <n v="3250"/>
  </r>
  <r>
    <x v="36"/>
    <s v="O221021058434"/>
    <s v="2022"/>
    <s v="4분기(12월)"/>
    <x v="2"/>
    <s v="헝가리"/>
    <s v="이태기"/>
    <x v="0"/>
    <s v="농심 꿀꽈배기90g"/>
    <n v="1230"/>
    <n v="2"/>
    <n v="2460"/>
  </r>
  <r>
    <x v="36"/>
    <s v="O221021058434"/>
    <s v="2022"/>
    <s v="4분기(12월)"/>
    <x v="2"/>
    <s v="헝가리"/>
    <s v="이태기"/>
    <x v="0"/>
    <s v="농심 바나나킥 75g"/>
    <n v="1450"/>
    <n v="3"/>
    <n v="4350"/>
  </r>
  <r>
    <x v="36"/>
    <s v="O221021058434"/>
    <s v="2022"/>
    <s v="4분기(12월)"/>
    <x v="2"/>
    <s v="헝가리"/>
    <s v="이태기"/>
    <x v="0"/>
    <s v="농심 새우깡90g"/>
    <n v="1070"/>
    <n v="2"/>
    <n v="2140"/>
  </r>
  <r>
    <x v="36"/>
    <s v="O221021058434"/>
    <s v="2022"/>
    <s v="4분기(12월)"/>
    <x v="2"/>
    <s v="헝가리"/>
    <s v="이태기"/>
    <x v="0"/>
    <s v="농심 양파링84g"/>
    <n v="1220"/>
    <n v="3"/>
    <n v="3660"/>
  </r>
  <r>
    <x v="36"/>
    <s v="O221021058434"/>
    <s v="2022"/>
    <s v="4분기(12월)"/>
    <x v="2"/>
    <s v="헝가리"/>
    <s v="이태기"/>
    <x v="0"/>
    <s v="농심 육개장사발면86g*6입"/>
    <n v="5000"/>
    <n v="2"/>
    <n v="10000"/>
  </r>
  <r>
    <x v="36"/>
    <s v="O221021058434"/>
    <s v="2022"/>
    <s v="4분기(12월)"/>
    <x v="2"/>
    <s v="헝가리"/>
    <s v="이태기"/>
    <x v="0"/>
    <s v="동결건조 다진생강"/>
    <n v="4360"/>
    <n v="1"/>
    <n v="4360"/>
  </r>
  <r>
    <x v="36"/>
    <s v="O221021058434"/>
    <s v="2022"/>
    <s v="4분기(12월)"/>
    <x v="2"/>
    <s v="헝가리"/>
    <s v="이태기"/>
    <x v="0"/>
    <s v="동원 고추참치100g*10"/>
    <n v="19390"/>
    <n v="1"/>
    <n v="19390"/>
  </r>
  <r>
    <x v="36"/>
    <s v="O221021058434"/>
    <s v="2022"/>
    <s v="4분기(12월)"/>
    <x v="2"/>
    <s v="헝가리"/>
    <s v="이태기"/>
    <x v="0"/>
    <s v="롯데 빼빼로 오리지날54g"/>
    <n v="1140"/>
    <n v="3"/>
    <n v="3420"/>
  </r>
  <r>
    <x v="36"/>
    <s v="O221021058434"/>
    <s v="2022"/>
    <s v="4분기(12월)"/>
    <x v="2"/>
    <s v="헝가리"/>
    <s v="이태기"/>
    <x v="0"/>
    <s v="맛술 생강 500ml"/>
    <n v="2780"/>
    <n v="1"/>
    <n v="2780"/>
  </r>
  <r>
    <x v="36"/>
    <s v="O221021058434"/>
    <s v="2022"/>
    <s v="4분기(12월)"/>
    <x v="2"/>
    <s v="헝가리"/>
    <s v="이태기"/>
    <x v="0"/>
    <s v="몽고 송표간장900ml"/>
    <n v="7500"/>
    <n v="2"/>
    <n v="15000"/>
  </r>
  <r>
    <x v="36"/>
    <s v="O221021058434"/>
    <s v="2022"/>
    <s v="4분기(12월)"/>
    <x v="2"/>
    <s v="헝가리"/>
    <s v="이태기"/>
    <x v="0"/>
    <s v="바삭고소부침가루1Kg"/>
    <n v="3910"/>
    <n v="1"/>
    <n v="3910"/>
  </r>
  <r>
    <x v="36"/>
    <s v="O221021058434"/>
    <s v="2022"/>
    <s v="4분기(12월)"/>
    <x v="2"/>
    <s v="헝가리"/>
    <s v="이태기"/>
    <x v="0"/>
    <s v="반해요 파래무침60g*5"/>
    <n v="10100"/>
    <n v="1"/>
    <n v="10100"/>
  </r>
  <r>
    <x v="36"/>
    <s v="O221021058434"/>
    <s v="2022"/>
    <s v="4분기(12월)"/>
    <x v="2"/>
    <s v="헝가리"/>
    <s v="이태기"/>
    <x v="0"/>
    <s v="백설 고소함가득참기름330ml"/>
    <n v="6200"/>
    <n v="1"/>
    <n v="6200"/>
  </r>
  <r>
    <x v="36"/>
    <s v="O221021058434"/>
    <s v="2022"/>
    <s v="4분기(12월)"/>
    <x v="2"/>
    <s v="헝가리"/>
    <s v="이태기"/>
    <x v="0"/>
    <s v="백설 맛소금250g"/>
    <n v="900"/>
    <n v="1"/>
    <n v="900"/>
  </r>
  <r>
    <x v="36"/>
    <s v="O221021058434"/>
    <s v="2022"/>
    <s v="4분기(12월)"/>
    <x v="2"/>
    <s v="헝가리"/>
    <s v="이태기"/>
    <x v="0"/>
    <s v="비비고차돌육개장500g*2"/>
    <n v="11780"/>
    <n v="1"/>
    <n v="11780"/>
  </r>
  <r>
    <x v="36"/>
    <s v="O221021058434"/>
    <s v="2022"/>
    <s v="4분기(12월)"/>
    <x v="2"/>
    <s v="헝가리"/>
    <s v="이태기"/>
    <x v="0"/>
    <s v="빠삭빠삭 꾸이꾼23g*5"/>
    <n v="6100"/>
    <n v="2"/>
    <n v="12200"/>
  </r>
  <r>
    <x v="36"/>
    <s v="O221021058434"/>
    <s v="2022"/>
    <s v="4분기(12월)"/>
    <x v="2"/>
    <s v="헝가리"/>
    <s v="이태기"/>
    <x v="0"/>
    <s v="삼립 미니꿀약과140g"/>
    <n v="1400"/>
    <n v="3"/>
    <n v="4200"/>
  </r>
  <r>
    <x v="36"/>
    <s v="O221021058434"/>
    <s v="2022"/>
    <s v="4분기(12월)"/>
    <x v="2"/>
    <s v="헝가리"/>
    <s v="이태기"/>
    <x v="0"/>
    <s v="신쫄이 레몬콜라맛480g(20입)"/>
    <n v="8500"/>
    <n v="1"/>
    <n v="8500"/>
  </r>
  <r>
    <x v="36"/>
    <s v="O221021058434"/>
    <s v="2022"/>
    <s v="4분기(12월)"/>
    <x v="2"/>
    <s v="헝가리"/>
    <s v="이태기"/>
    <x v="0"/>
    <s v="쌀과자 골드100g"/>
    <n v="900"/>
    <n v="1"/>
    <n v="900"/>
  </r>
  <r>
    <x v="36"/>
    <s v="O221021058434"/>
    <s v="2022"/>
    <s v="4분기(12월)"/>
    <x v="2"/>
    <s v="헝가리"/>
    <s v="이태기"/>
    <x v="0"/>
    <s v="옛날당면500g"/>
    <n v="6650"/>
    <n v="2"/>
    <n v="13300"/>
  </r>
  <r>
    <x v="36"/>
    <s v="O221021058434"/>
    <s v="2022"/>
    <s v="4분기(12월)"/>
    <x v="2"/>
    <s v="헝가리"/>
    <s v="이태기"/>
    <x v="0"/>
    <s v="오뚜기 부산식 돼지국밥곰탕500g*2"/>
    <n v="12272"/>
    <n v="1"/>
    <n v="12272"/>
  </r>
  <r>
    <x v="36"/>
    <s v="O221021058434"/>
    <s v="2022"/>
    <s v="4분기(12월)"/>
    <x v="2"/>
    <s v="헝가리"/>
    <s v="이태기"/>
    <x v="0"/>
    <s v="오뜨 쇼콜라150g"/>
    <n v="3180"/>
    <n v="1"/>
    <n v="3180"/>
  </r>
  <r>
    <x v="36"/>
    <s v="O221021058434"/>
    <s v="2022"/>
    <s v="4분기(12월)"/>
    <x v="2"/>
    <s v="헝가리"/>
    <s v="이태기"/>
    <x v="0"/>
    <s v="오리온 고래밥46g"/>
    <n v="670"/>
    <n v="5"/>
    <n v="3350"/>
  </r>
  <r>
    <x v="36"/>
    <s v="O221021058434"/>
    <s v="2022"/>
    <s v="4분기(12월)"/>
    <x v="2"/>
    <s v="헝가리"/>
    <s v="이태기"/>
    <x v="0"/>
    <s v="오리온 오감자 찍먹 양념바베큐맛50g"/>
    <n v="1250"/>
    <n v="2"/>
    <n v="2500"/>
  </r>
  <r>
    <x v="36"/>
    <s v="O221021058434"/>
    <s v="2022"/>
    <s v="4분기(12월)"/>
    <x v="2"/>
    <s v="헝가리"/>
    <s v="이태기"/>
    <x v="0"/>
    <s v="오리온 오뜨치즈144g"/>
    <n v="3180"/>
    <n v="1"/>
    <n v="3180"/>
  </r>
  <r>
    <x v="36"/>
    <s v="O221021058434"/>
    <s v="2022"/>
    <s v="4분기(12월)"/>
    <x v="2"/>
    <s v="헝가리"/>
    <s v="이태기"/>
    <x v="0"/>
    <s v="오리온 오징어땅콩180g"/>
    <n v="2260"/>
    <n v="2"/>
    <n v="4520"/>
  </r>
  <r>
    <x v="36"/>
    <s v="O221021058434"/>
    <s v="2022"/>
    <s v="4분기(12월)"/>
    <x v="2"/>
    <s v="헝가리"/>
    <s v="이태기"/>
    <x v="0"/>
    <s v="오리온 참붕어빵 348g 12입"/>
    <n v="5250"/>
    <n v="1"/>
    <n v="5250"/>
  </r>
  <r>
    <x v="36"/>
    <s v="O221021058434"/>
    <s v="2022"/>
    <s v="4분기(12월)"/>
    <x v="2"/>
    <s v="헝가리"/>
    <s v="이태기"/>
    <x v="0"/>
    <s v="오징어톡80g"/>
    <n v="1290"/>
    <n v="2"/>
    <n v="2580"/>
  </r>
  <r>
    <x v="36"/>
    <s v="O221021058434"/>
    <s v="2022"/>
    <s v="4분기(12월)"/>
    <x v="2"/>
    <s v="헝가리"/>
    <s v="이태기"/>
    <x v="0"/>
    <s v="진공 찰현미1kg"/>
    <n v="7200"/>
    <n v="1"/>
    <n v="7200"/>
  </r>
  <r>
    <x v="36"/>
    <s v="O221021058434"/>
    <s v="2022"/>
    <s v="4분기(12월)"/>
    <x v="2"/>
    <s v="헝가리"/>
    <s v="이태기"/>
    <x v="0"/>
    <s v="청정원 도가니탕450g*2"/>
    <n v="11200"/>
    <n v="1"/>
    <n v="11200"/>
  </r>
  <r>
    <x v="36"/>
    <s v="O221021058434"/>
    <s v="2022"/>
    <s v="4분기(12월)"/>
    <x v="2"/>
    <s v="헝가리"/>
    <s v="이태기"/>
    <x v="0"/>
    <s v="청포도캔디153g"/>
    <n v="1990"/>
    <n v="1"/>
    <n v="1990"/>
  </r>
  <r>
    <x v="36"/>
    <s v="O221021058434"/>
    <s v="2022"/>
    <s v="4분기(12월)"/>
    <x v="2"/>
    <s v="헝가리"/>
    <s v="이태기"/>
    <x v="0"/>
    <s v="초간편 감자전믹스200g"/>
    <n v="3720"/>
    <n v="1"/>
    <n v="3720"/>
  </r>
  <r>
    <x v="36"/>
    <s v="O221021058434"/>
    <s v="2022"/>
    <s v="4분기(12월)"/>
    <x v="2"/>
    <s v="헝가리"/>
    <s v="이태기"/>
    <x v="0"/>
    <s v="카라멜 메이플콘74g"/>
    <n v="990"/>
    <n v="1"/>
    <n v="990"/>
  </r>
  <r>
    <x v="36"/>
    <s v="O221021058434"/>
    <s v="2022"/>
    <s v="4분기(12월)"/>
    <x v="2"/>
    <s v="헝가리"/>
    <s v="이태기"/>
    <x v="0"/>
    <s v="크라운 츄러스84g"/>
    <n v="1070"/>
    <n v="1"/>
    <n v="1070"/>
  </r>
  <r>
    <x v="36"/>
    <s v="O221021058434"/>
    <s v="2022"/>
    <s v="4분기(12월)"/>
    <x v="2"/>
    <s v="헝가리"/>
    <s v="이태기"/>
    <x v="0"/>
    <s v="크라운 콘초66g(헤이즐넛초코)"/>
    <n v="1080"/>
    <n v="2"/>
    <n v="2160"/>
  </r>
  <r>
    <x v="36"/>
    <s v="O221021058434"/>
    <s v="2022"/>
    <s v="4분기(12월)"/>
    <x v="2"/>
    <s v="헝가리"/>
    <s v="이태기"/>
    <x v="0"/>
    <s v="크라운 콘치 치즈크림66g"/>
    <n v="990"/>
    <n v="2"/>
    <n v="1980"/>
  </r>
  <r>
    <x v="36"/>
    <s v="O221021058434"/>
    <s v="2022"/>
    <s v="4분기(12월)"/>
    <x v="2"/>
    <s v="헝가리"/>
    <s v="이태기"/>
    <x v="0"/>
    <s v="팔도비빔면(멀티5입)"/>
    <n v="4450"/>
    <n v="1"/>
    <n v="4450"/>
  </r>
  <r>
    <x v="36"/>
    <s v="O221021058434"/>
    <s v="2022"/>
    <s v="4분기(12월)"/>
    <x v="2"/>
    <s v="헝가리"/>
    <s v="이태기"/>
    <x v="0"/>
    <s v="핫케익가루 1KG"/>
    <n v="6770"/>
    <n v="2"/>
    <n v="13540"/>
  </r>
  <r>
    <x v="36"/>
    <s v="O221021058434"/>
    <s v="2022"/>
    <s v="4분기(12월)"/>
    <x v="2"/>
    <s v="헝가리"/>
    <s v="이태기"/>
    <x v="0"/>
    <s v="해찬들 초고추장500g"/>
    <n v="3500"/>
    <n v="1"/>
    <n v="3500"/>
  </r>
  <r>
    <x v="36"/>
    <s v="O221021058434"/>
    <s v="2022"/>
    <s v="4분기(12월)"/>
    <x v="2"/>
    <s v="헝가리"/>
    <s v="이태기"/>
    <x v="0"/>
    <s v="해찬들 태양초 골드고추장1.7kg+300g"/>
    <n v="11000"/>
    <n v="1"/>
    <n v="11000"/>
  </r>
  <r>
    <x v="36"/>
    <s v="O221021058434"/>
    <s v="2022"/>
    <s v="4분기(12월)"/>
    <x v="2"/>
    <s v="헝가리"/>
    <s v="이태기"/>
    <x v="0"/>
    <s v="해태 오사쯔60g"/>
    <n v="1080"/>
    <n v="2"/>
    <n v="2160"/>
  </r>
  <r>
    <x v="36"/>
    <s v="O221021058434"/>
    <s v="2022"/>
    <s v="4분기(12월)"/>
    <x v="2"/>
    <s v="헝가리"/>
    <s v="이태기"/>
    <x v="0"/>
    <s v="해태 오예스360g"/>
    <n v="4200"/>
    <n v="2"/>
    <n v="8400"/>
  </r>
  <r>
    <x v="36"/>
    <s v="O221021058434"/>
    <s v="2022"/>
    <s v="4분기(12월)"/>
    <x v="2"/>
    <s v="헝가리"/>
    <s v="이태기"/>
    <x v="0"/>
    <s v="해태 자가비90g 짭짤한맛"/>
    <n v="2400"/>
    <n v="3"/>
    <n v="7200"/>
  </r>
  <r>
    <x v="36"/>
    <s v="O221021058434"/>
    <s v="2022"/>
    <s v="4분기(12월)"/>
    <x v="2"/>
    <s v="헝가리"/>
    <s v="이태기"/>
    <x v="0"/>
    <s v="해태 자두캔디130g"/>
    <n v="1520"/>
    <n v="2"/>
    <n v="3040"/>
  </r>
  <r>
    <x v="36"/>
    <s v="O221021058434"/>
    <s v="2022"/>
    <s v="4분기(12월)"/>
    <x v="2"/>
    <s v="헝가리"/>
    <s v="이태기"/>
    <x v="0"/>
    <s v="해표 꽃소금(천일염100%)1kg"/>
    <n v="1800"/>
    <n v="1"/>
    <n v="1800"/>
  </r>
  <r>
    <x v="36"/>
    <s v="O221021058434"/>
    <s v="2022"/>
    <s v="4분기(12월)"/>
    <x v="2"/>
    <s v="헝가리"/>
    <s v="이태기"/>
    <x v="0"/>
    <s v="해표 두번구워 더고소한 김밥김20g"/>
    <n v="1760"/>
    <n v="10"/>
    <n v="17600"/>
  </r>
  <r>
    <x v="37"/>
    <s v="O221021058433"/>
    <s v="2022"/>
    <s v="4분기(12월)"/>
    <x v="2"/>
    <s v="헝가리"/>
    <s v="윤옥근"/>
    <x v="0"/>
    <s v="3M 테이프클리너 (대형)"/>
    <n v="10200"/>
    <n v="1"/>
    <n v="10200"/>
  </r>
  <r>
    <x v="37"/>
    <s v="O221021058433"/>
    <s v="2022"/>
    <s v="4분기(12월)"/>
    <x v="2"/>
    <s v="헝가리"/>
    <s v="윤옥근"/>
    <x v="0"/>
    <s v="3M 테이프클리너 리필 (대형)"/>
    <n v="6900"/>
    <n v="1"/>
    <n v="6900"/>
  </r>
  <r>
    <x v="37"/>
    <s v="O221021058433"/>
    <s v="2022"/>
    <s v="4분기(12월)"/>
    <x v="2"/>
    <s v="헝가리"/>
    <s v="윤옥근"/>
    <x v="0"/>
    <s v="건미역줄기 100g"/>
    <n v="7500"/>
    <n v="1"/>
    <n v="7500"/>
  </r>
  <r>
    <x v="37"/>
    <s v="O221021058433"/>
    <s v="2022"/>
    <s v="4분기(12월)"/>
    <x v="2"/>
    <s v="헝가리"/>
    <s v="윤옥근"/>
    <x v="0"/>
    <s v="고추장아찌300g"/>
    <n v="6600"/>
    <n v="1"/>
    <n v="6600"/>
  </r>
  <r>
    <x v="37"/>
    <s v="O221021058433"/>
    <s v="2022"/>
    <s v="4분기(12월)"/>
    <x v="2"/>
    <s v="헝가리"/>
    <s v="윤옥근"/>
    <x v="0"/>
    <s v="농심 육개장사발면86g*6입"/>
    <n v="5000"/>
    <n v="1"/>
    <n v="5000"/>
  </r>
  <r>
    <x v="37"/>
    <s v="O221021058433"/>
    <s v="2022"/>
    <s v="4분기(12월)"/>
    <x v="2"/>
    <s v="헝가리"/>
    <s v="윤옥근"/>
    <x v="0"/>
    <s v="동결건조 다진마늘"/>
    <n v="4530"/>
    <n v="2"/>
    <n v="9060"/>
  </r>
  <r>
    <x v="37"/>
    <s v="O221021058433"/>
    <s v="2022"/>
    <s v="4분기(12월)"/>
    <x v="2"/>
    <s v="헝가리"/>
    <s v="윤옥근"/>
    <x v="0"/>
    <s v="두손푸드 마시는 단호박죽 10팩"/>
    <n v="16000"/>
    <n v="1"/>
    <n v="16000"/>
  </r>
  <r>
    <x v="37"/>
    <s v="O221021058433"/>
    <s v="2022"/>
    <s v="4분기(12월)"/>
    <x v="2"/>
    <s v="헝가리"/>
    <s v="윤옥근"/>
    <x v="0"/>
    <s v="뚝딱 삶은시래기300g"/>
    <n v="5500"/>
    <n v="1"/>
    <n v="5500"/>
  </r>
  <r>
    <x v="37"/>
    <s v="O221021058433"/>
    <s v="2022"/>
    <s v="4분기(12월)"/>
    <x v="2"/>
    <s v="헝가리"/>
    <s v="윤옥근"/>
    <x v="0"/>
    <s v="마미손1회용장갑50매"/>
    <n v="1900"/>
    <n v="1"/>
    <n v="1900"/>
  </r>
  <r>
    <x v="37"/>
    <s v="O221021058433"/>
    <s v="2022"/>
    <s v="4분기(12월)"/>
    <x v="2"/>
    <s v="헝가리"/>
    <s v="윤옥근"/>
    <x v="0"/>
    <s v="마시는 검은콩죽130g*10팩"/>
    <n v="16000"/>
    <n v="1"/>
    <n v="16000"/>
  </r>
  <r>
    <x v="37"/>
    <s v="O221021058433"/>
    <s v="2022"/>
    <s v="4분기(12월)"/>
    <x v="2"/>
    <s v="헝가리"/>
    <s v="윤옥근"/>
    <x v="0"/>
    <s v="메디안 잇몸과학 치약 클린민트120g*3"/>
    <n v="8500"/>
    <n v="1"/>
    <n v="8500"/>
  </r>
  <r>
    <x v="37"/>
    <s v="O221021058433"/>
    <s v="2022"/>
    <s v="4분기(12월)"/>
    <x v="2"/>
    <s v="헝가리"/>
    <s v="윤옥근"/>
    <x v="0"/>
    <s v="명이나물 장아찌300g"/>
    <n v="9300"/>
    <n v="1"/>
    <n v="9300"/>
  </r>
  <r>
    <x v="37"/>
    <s v="O221021058433"/>
    <s v="2022"/>
    <s v="4분기(12월)"/>
    <x v="2"/>
    <s v="헝가리"/>
    <s v="윤옥근"/>
    <x v="0"/>
    <s v="모나리자 뽑아쓰는 키친타올150매*2입"/>
    <n v="4450"/>
    <n v="1"/>
    <n v="4450"/>
  </r>
  <r>
    <x v="37"/>
    <s v="O221021058433"/>
    <s v="2022"/>
    <s v="4분기(12월)"/>
    <x v="2"/>
    <s v="헝가리"/>
    <s v="윤옥근"/>
    <x v="0"/>
    <s v="반해요 우엉채볶음60g*5"/>
    <n v="9770"/>
    <n v="1"/>
    <n v="9770"/>
  </r>
  <r>
    <x v="37"/>
    <s v="O221021058433"/>
    <s v="2022"/>
    <s v="4분기(12월)"/>
    <x v="2"/>
    <s v="헝가리"/>
    <s v="윤옥근"/>
    <x v="0"/>
    <s v="비비고 감자탕 460g*2"/>
    <n v="13810"/>
    <n v="1"/>
    <n v="13810"/>
  </r>
  <r>
    <x v="37"/>
    <s v="O221021058433"/>
    <s v="2022"/>
    <s v="4분기(12월)"/>
    <x v="2"/>
    <s v="헝가리"/>
    <s v="윤옥근"/>
    <x v="0"/>
    <s v="비비고 소고기 장터국500g*2"/>
    <n v="9040"/>
    <n v="1"/>
    <n v="9040"/>
  </r>
  <r>
    <x v="37"/>
    <s v="O221021058433"/>
    <s v="2022"/>
    <s v="4분기(12월)"/>
    <x v="2"/>
    <s v="헝가리"/>
    <s v="윤옥근"/>
    <x v="0"/>
    <s v="비트 드럼용1.6L+1.6L"/>
    <n v="8880"/>
    <n v="1"/>
    <n v="8880"/>
  </r>
  <r>
    <x v="37"/>
    <s v="O221021058433"/>
    <s v="2022"/>
    <s v="4분기(12월)"/>
    <x v="2"/>
    <s v="헝가리"/>
    <s v="윤옥근"/>
    <x v="0"/>
    <s v="샘표 요리에센스 연두(담백한맛)500ml"/>
    <n v="9000"/>
    <n v="1"/>
    <n v="9000"/>
  </r>
  <r>
    <x v="37"/>
    <s v="O221021058433"/>
    <s v="2022"/>
    <s v="4분기(12월)"/>
    <x v="2"/>
    <s v="헝가리"/>
    <s v="윤옥근"/>
    <x v="0"/>
    <s v="설악산 국산 친환경인증표고버섯 절편80g"/>
    <n v="7800"/>
    <n v="1"/>
    <n v="7800"/>
  </r>
  <r>
    <x v="37"/>
    <s v="O221021058433"/>
    <s v="2022"/>
    <s v="4분기(12월)"/>
    <x v="2"/>
    <s v="헝가리"/>
    <s v="윤옥근"/>
    <x v="0"/>
    <s v="설악산 나물이야기 가지말림80g 국산 "/>
    <n v="5000"/>
    <n v="1"/>
    <n v="5000"/>
  </r>
  <r>
    <x v="37"/>
    <s v="O221021058433"/>
    <s v="2022"/>
    <s v="4분기(12월)"/>
    <x v="2"/>
    <s v="헝가리"/>
    <s v="윤옥근"/>
    <x v="0"/>
    <s v="설악산 나물이야기 호박말림130g 국산 "/>
    <n v="6000"/>
    <n v="1"/>
    <n v="6000"/>
  </r>
  <r>
    <x v="37"/>
    <s v="O221021058433"/>
    <s v="2022"/>
    <s v="4분기(12월)"/>
    <x v="2"/>
    <s v="헝가리"/>
    <s v="윤옥근"/>
    <x v="0"/>
    <s v="세탁조크리너450g"/>
    <n v="1500"/>
    <n v="2"/>
    <n v="3000"/>
  </r>
  <r>
    <x v="37"/>
    <s v="O221021058433"/>
    <s v="2022"/>
    <s v="4분기(12월)"/>
    <x v="2"/>
    <s v="헝가리"/>
    <s v="윤옥근"/>
    <x v="0"/>
    <s v="순수한면 100% 유기농순면커버 소형18입"/>
    <n v="4760"/>
    <n v="1"/>
    <n v="4760"/>
  </r>
  <r>
    <x v="37"/>
    <s v="O221021058433"/>
    <s v="2022"/>
    <s v="4분기(12월)"/>
    <x v="2"/>
    <s v="헝가리"/>
    <s v="윤옥근"/>
    <x v="0"/>
    <s v="신라면 건면(멀티5입)"/>
    <n v="4700"/>
    <n v="1"/>
    <n v="4700"/>
  </r>
  <r>
    <x v="37"/>
    <s v="O221021058433"/>
    <s v="2022"/>
    <s v="4분기(12월)"/>
    <x v="2"/>
    <s v="헝가리"/>
    <s v="윤옥근"/>
    <x v="0"/>
    <s v="암앤해머 베이킹소다1.5kg+600g"/>
    <n v="6280"/>
    <n v="1"/>
    <n v="6280"/>
  </r>
  <r>
    <x v="37"/>
    <s v="O221021058433"/>
    <s v="2022"/>
    <s v="4분기(12월)"/>
    <x v="2"/>
    <s v="헝가리"/>
    <s v="윤옥근"/>
    <x v="0"/>
    <s v="연세 검은콩&amp;고칼슘두유200ml*24입"/>
    <n v="12500"/>
    <n v="1"/>
    <n v="12500"/>
  </r>
  <r>
    <x v="37"/>
    <s v="O221021058433"/>
    <s v="2022"/>
    <s v="4분기(12월)"/>
    <x v="2"/>
    <s v="헝가리"/>
    <s v="윤옥근"/>
    <x v="0"/>
    <s v="오뚜기 부산식 돼지국밥곰탕500g*2"/>
    <n v="12272"/>
    <n v="2"/>
    <n v="24544"/>
  </r>
  <r>
    <x v="37"/>
    <s v="O221021058433"/>
    <s v="2022"/>
    <s v="4분기(12월)"/>
    <x v="2"/>
    <s v="헝가리"/>
    <s v="윤옥근"/>
    <x v="0"/>
    <s v="오뚜기 컵밥 톡톡김치알밥192g"/>
    <n v="3020"/>
    <n v="2"/>
    <n v="6040"/>
  </r>
  <r>
    <x v="37"/>
    <s v="O221021058433"/>
    <s v="2022"/>
    <s v="4분기(12월)"/>
    <x v="2"/>
    <s v="헝가리"/>
    <s v="윤옥근"/>
    <x v="0"/>
    <s v="오모리김치찌개 봉지라면160g*4입"/>
    <n v="7420"/>
    <n v="1"/>
    <n v="7420"/>
  </r>
  <r>
    <x v="37"/>
    <s v="O221021058433"/>
    <s v="2022"/>
    <s v="4분기(12월)"/>
    <x v="2"/>
    <s v="헝가리"/>
    <s v="윤옥근"/>
    <x v="0"/>
    <s v="진공 찰현미1kg"/>
    <n v="7200"/>
    <n v="1"/>
    <n v="7200"/>
  </r>
  <r>
    <x v="37"/>
    <s v="O221021058433"/>
    <s v="2022"/>
    <s v="4분기(12월)"/>
    <x v="2"/>
    <s v="헝가리"/>
    <s v="윤옥근"/>
    <x v="0"/>
    <s v="참깨드레싱 245g(상온)"/>
    <n v="3070"/>
    <n v="1"/>
    <n v="3070"/>
  </r>
  <r>
    <x v="37"/>
    <s v="O221021058433"/>
    <s v="2022"/>
    <s v="4분기(12월)"/>
    <x v="2"/>
    <s v="헝가리"/>
    <s v="윤옥근"/>
    <x v="0"/>
    <s v="참이맛 감자탕 800g "/>
    <n v="5220"/>
    <n v="2"/>
    <n v="10440"/>
  </r>
  <r>
    <x v="37"/>
    <s v="O221021058433"/>
    <s v="2022"/>
    <s v="4분기(12월)"/>
    <x v="2"/>
    <s v="헝가리"/>
    <s v="윤옥근"/>
    <x v="0"/>
    <s v="청정원 고기전용쌈장450g"/>
    <n v="4700"/>
    <n v="1"/>
    <n v="4700"/>
  </r>
  <r>
    <x v="37"/>
    <s v="O221021058433"/>
    <s v="2022"/>
    <s v="4분기(12월)"/>
    <x v="2"/>
    <s v="헝가리"/>
    <s v="윤옥근"/>
    <x v="0"/>
    <s v="크라운 츄러스84g"/>
    <n v="1070"/>
    <n v="2"/>
    <n v="2140"/>
  </r>
  <r>
    <x v="37"/>
    <s v="O221021058433"/>
    <s v="2022"/>
    <s v="4분기(12월)"/>
    <x v="2"/>
    <s v="헝가리"/>
    <s v="윤옥근"/>
    <x v="0"/>
    <s v="크린손 니트릴 다용도 위생장갑 S 100매 아이보리"/>
    <n v="8900"/>
    <n v="1"/>
    <n v="8900"/>
  </r>
  <r>
    <x v="37"/>
    <s v="O221021058433"/>
    <s v="2022"/>
    <s v="4분기(12월)"/>
    <x v="2"/>
    <s v="헝가리"/>
    <s v="윤옥근"/>
    <x v="0"/>
    <s v="팔도 틈새라면(멀티5입) "/>
    <n v="3720"/>
    <n v="1"/>
    <n v="3720"/>
  </r>
  <r>
    <x v="37"/>
    <s v="O221021058433"/>
    <s v="2022"/>
    <s v="4분기(12월)"/>
    <x v="2"/>
    <s v="헝가리"/>
    <s v="윤옥근"/>
    <x v="0"/>
    <s v="페브리즈향균플러스370ml(깨끗한향)"/>
    <n v="6100"/>
    <n v="1"/>
    <n v="6100"/>
  </r>
  <r>
    <x v="37"/>
    <s v="O221021058433"/>
    <s v="2022"/>
    <s v="4분기(12월)"/>
    <x v="2"/>
    <s v="헝가리"/>
    <s v="윤옥근"/>
    <x v="0"/>
    <s v="한.입 100%과탄산소다1kg"/>
    <n v="8100"/>
    <n v="1"/>
    <n v="8100"/>
  </r>
  <r>
    <x v="38"/>
    <s v="O221021058432"/>
    <s v="2022"/>
    <s v="4분기(12월)"/>
    <x v="2"/>
    <s v="중국"/>
    <s v="고재철"/>
    <x v="0"/>
    <s v="[STAEDTLER] 지우개526 B30 [개/1]"/>
    <n v="360"/>
    <n v="1"/>
    <n v="360"/>
  </r>
  <r>
    <x v="38"/>
    <s v="O221021058432"/>
    <s v="2022"/>
    <s v="4분기(12월)"/>
    <x v="2"/>
    <s v="중국"/>
    <s v="고재철"/>
    <x v="0"/>
    <s v="[씨티라인] 수정테이프 XP [개/1]"/>
    <n v="1425"/>
    <n v="1"/>
    <n v="1425"/>
  </r>
  <r>
    <x v="38"/>
    <s v="O221021058432"/>
    <s v="2022"/>
    <s v="4분기(12월)"/>
    <x v="2"/>
    <s v="중국"/>
    <s v="고재철"/>
    <x v="0"/>
    <s v="CJ 햇반솥반 소고기우엉영양밥 200g*6"/>
    <n v="18600"/>
    <n v="1"/>
    <n v="18600"/>
  </r>
  <r>
    <x v="38"/>
    <s v="O221021058432"/>
    <s v="2022"/>
    <s v="4분기(12월)"/>
    <x v="2"/>
    <s v="중국"/>
    <s v="고재철"/>
    <x v="0"/>
    <s v="post그래놀라 크랜베리 아몬드350g"/>
    <n v="5700"/>
    <n v="1"/>
    <n v="5700"/>
  </r>
  <r>
    <x v="38"/>
    <s v="O221021058432"/>
    <s v="2022"/>
    <s v="4분기(12월)"/>
    <x v="2"/>
    <s v="중국"/>
    <s v="고재철"/>
    <x v="0"/>
    <s v="The맛있는 김도둑 아이스스로돌자반35g"/>
    <n v="1100"/>
    <n v="2"/>
    <n v="2200"/>
  </r>
  <r>
    <x v="38"/>
    <s v="O221021058432"/>
    <s v="2022"/>
    <s v="4분기(12월)"/>
    <x v="2"/>
    <s v="중국"/>
    <s v="고재철"/>
    <x v="0"/>
    <s v="The맛있는 김도둑새우&amp;멸치돌자반35g"/>
    <n v="1100"/>
    <n v="2"/>
    <n v="2200"/>
  </r>
  <r>
    <x v="38"/>
    <s v="O221021058432"/>
    <s v="2022"/>
    <s v="4분기(12월)"/>
    <x v="2"/>
    <s v="중국"/>
    <s v="고재철"/>
    <x v="0"/>
    <s v="가쓰오부시국수장국 360ml"/>
    <n v="2860"/>
    <n v="1"/>
    <n v="2860"/>
  </r>
  <r>
    <x v="38"/>
    <s v="O221021058432"/>
    <s v="2022"/>
    <s v="4분기(12월)"/>
    <x v="2"/>
    <s v="중국"/>
    <s v="고재철"/>
    <x v="0"/>
    <s v="경남제약 쎄레손크림30g(습진 등)"/>
    <n v="5400"/>
    <n v="1"/>
    <n v="5400"/>
  </r>
  <r>
    <x v="38"/>
    <s v="O221021058432"/>
    <s v="2022"/>
    <s v="4분기(12월)"/>
    <x v="2"/>
    <s v="중국"/>
    <s v="고재철"/>
    <x v="0"/>
    <s v="광천파래김4g*16봉"/>
    <n v="4200"/>
    <n v="1"/>
    <n v="4200"/>
  </r>
  <r>
    <x v="38"/>
    <s v="O221021058432"/>
    <s v="2022"/>
    <s v="4분기(12월)"/>
    <x v="2"/>
    <s v="중국"/>
    <s v="고재철"/>
    <x v="0"/>
    <s v="김도둑 광천재래김4g*16봉"/>
    <n v="4200"/>
    <n v="1"/>
    <n v="4200"/>
  </r>
  <r>
    <x v="38"/>
    <s v="O221021058432"/>
    <s v="2022"/>
    <s v="4분기(12월)"/>
    <x v="2"/>
    <s v="중국"/>
    <s v="고재철"/>
    <x v="0"/>
    <s v="꾸이맨23g*10입"/>
    <n v="12000"/>
    <n v="1"/>
    <n v="12000"/>
  </r>
  <r>
    <x v="38"/>
    <s v="O221021058432"/>
    <s v="2022"/>
    <s v="4분기(12월)"/>
    <x v="2"/>
    <s v="중국"/>
    <s v="고재철"/>
    <x v="0"/>
    <s v="농심 너구리순한맛(멀티5입)"/>
    <n v="4500"/>
    <n v="1"/>
    <n v="4500"/>
  </r>
  <r>
    <x v="38"/>
    <s v="O221021058432"/>
    <s v="2022"/>
    <s v="4분기(12월)"/>
    <x v="2"/>
    <s v="중국"/>
    <s v="고재철"/>
    <x v="0"/>
    <s v="농심 신라면(멀티5입)"/>
    <n v="3640"/>
    <n v="1"/>
    <n v="3640"/>
  </r>
  <r>
    <x v="38"/>
    <s v="O221021058432"/>
    <s v="2022"/>
    <s v="4분기(12월)"/>
    <x v="2"/>
    <s v="중국"/>
    <s v="고재철"/>
    <x v="0"/>
    <s v="농심짜파게티(멀티5입)"/>
    <n v="4430"/>
    <n v="1"/>
    <n v="4430"/>
  </r>
  <r>
    <x v="38"/>
    <s v="O221021058432"/>
    <s v="2022"/>
    <s v="4분기(12월)"/>
    <x v="2"/>
    <s v="중국"/>
    <s v="고재철"/>
    <x v="0"/>
    <s v="대파슬라이스 동결건조10g"/>
    <n v="2400"/>
    <n v="2"/>
    <n v="4800"/>
  </r>
  <r>
    <x v="38"/>
    <s v="O221021058432"/>
    <s v="2022"/>
    <s v="4분기(12월)"/>
    <x v="2"/>
    <s v="중국"/>
    <s v="고재철"/>
    <x v="0"/>
    <s v="동서 포스트 오레오 오즈 250g"/>
    <n v="4600"/>
    <n v="1"/>
    <n v="4600"/>
  </r>
  <r>
    <x v="38"/>
    <s v="O221021058432"/>
    <s v="2022"/>
    <s v="4분기(12월)"/>
    <x v="2"/>
    <s v="중국"/>
    <s v="고재철"/>
    <x v="0"/>
    <s v="동원 DHA참치100g*5"/>
    <n v="9000"/>
    <n v="1"/>
    <n v="9000"/>
  </r>
  <r>
    <x v="38"/>
    <s v="O221021058432"/>
    <s v="2022"/>
    <s v="4분기(12월)"/>
    <x v="2"/>
    <s v="중국"/>
    <s v="고재철"/>
    <x v="0"/>
    <s v="동원 살코기참치100g*5입"/>
    <n v="10200"/>
    <n v="1"/>
    <n v="10200"/>
  </r>
  <r>
    <x v="38"/>
    <s v="O221021058432"/>
    <s v="2022"/>
    <s v="4분기(12월)"/>
    <x v="2"/>
    <s v="중국"/>
    <s v="고재철"/>
    <x v="0"/>
    <s v="동원 상상육포 오리지널 50g"/>
    <n v="3900"/>
    <n v="1"/>
    <n v="3900"/>
  </r>
  <r>
    <x v="38"/>
    <s v="O221021058432"/>
    <s v="2022"/>
    <s v="4분기(12월)"/>
    <x v="2"/>
    <s v="중국"/>
    <s v="고재철"/>
    <x v="0"/>
    <s v="락앤락 직사각밀폐용기1.9L(HPL818)"/>
    <n v="4300"/>
    <n v="1"/>
    <n v="4300"/>
  </r>
  <r>
    <x v="38"/>
    <s v="O221021058432"/>
    <s v="2022"/>
    <s v="4분기(12월)"/>
    <x v="2"/>
    <s v="중국"/>
    <s v="고재철"/>
    <x v="0"/>
    <s v="마이쮸(딸기복숭아)284g"/>
    <n v="3610"/>
    <n v="1"/>
    <n v="3610"/>
  </r>
  <r>
    <x v="38"/>
    <s v="O221021058432"/>
    <s v="2022"/>
    <s v="4분기(12월)"/>
    <x v="2"/>
    <s v="중국"/>
    <s v="고재철"/>
    <x v="0"/>
    <s v="마이쮸(포도사과)284g"/>
    <n v="3610"/>
    <n v="1"/>
    <n v="3610"/>
  </r>
  <r>
    <x v="38"/>
    <s v="O221021058432"/>
    <s v="2022"/>
    <s v="4분기(12월)"/>
    <x v="2"/>
    <s v="중국"/>
    <s v="고재철"/>
    <x v="0"/>
    <s v="백설 떡볶이양념장150g*4"/>
    <n v="10680"/>
    <n v="1"/>
    <n v="10680"/>
  </r>
  <r>
    <x v="38"/>
    <s v="O221021058432"/>
    <s v="2022"/>
    <s v="4분기(12월)"/>
    <x v="2"/>
    <s v="중국"/>
    <s v="고재철"/>
    <x v="0"/>
    <s v="백설 맛소금250g"/>
    <n v="900"/>
    <n v="1"/>
    <n v="900"/>
  </r>
  <r>
    <x v="38"/>
    <s v="O221021058432"/>
    <s v="2022"/>
    <s v="4분기(12월)"/>
    <x v="2"/>
    <s v="중국"/>
    <s v="고재철"/>
    <x v="0"/>
    <s v="비비고 감자탕 460g*2"/>
    <n v="13810"/>
    <n v="1"/>
    <n v="13810"/>
  </r>
  <r>
    <x v="38"/>
    <s v="O221021058432"/>
    <s v="2022"/>
    <s v="4분기(12월)"/>
    <x v="2"/>
    <s v="중국"/>
    <s v="고재철"/>
    <x v="0"/>
    <s v="비비고 닭곰탕500g"/>
    <n v="4980"/>
    <n v="1"/>
    <n v="4980"/>
  </r>
  <r>
    <x v="38"/>
    <s v="O221021058432"/>
    <s v="2022"/>
    <s v="4분기(12월)"/>
    <x v="2"/>
    <s v="중국"/>
    <s v="고재철"/>
    <x v="0"/>
    <s v="뿌셔뿌셔(바베큐맛)"/>
    <n v="800"/>
    <n v="1"/>
    <n v="800"/>
  </r>
  <r>
    <x v="38"/>
    <s v="O221021058432"/>
    <s v="2022"/>
    <s v="4분기(12월)"/>
    <x v="2"/>
    <s v="중국"/>
    <s v="고재철"/>
    <x v="0"/>
    <s v="뿌셔뿌셔(불고기)"/>
    <n v="800"/>
    <n v="1"/>
    <n v="800"/>
  </r>
  <r>
    <x v="38"/>
    <s v="O221021058432"/>
    <s v="2022"/>
    <s v="4분기(12월)"/>
    <x v="2"/>
    <s v="중국"/>
    <s v="고재철"/>
    <x v="0"/>
    <s v="성경 안주공방 통먹태 55g"/>
    <n v="4220"/>
    <n v="1"/>
    <n v="4220"/>
  </r>
  <r>
    <x v="38"/>
    <s v="O221021058432"/>
    <s v="2022"/>
    <s v="4분기(12월)"/>
    <x v="2"/>
    <s v="중국"/>
    <s v="고재철"/>
    <x v="0"/>
    <s v="스팸 마일드 300g*3"/>
    <n v="12480"/>
    <n v="1"/>
    <n v="12480"/>
  </r>
  <r>
    <x v="38"/>
    <s v="O221021058432"/>
    <s v="2022"/>
    <s v="4분기(12월)"/>
    <x v="2"/>
    <s v="중국"/>
    <s v="고재철"/>
    <x v="0"/>
    <s v="얼려먹는초코만들기36g"/>
    <n v="1430"/>
    <n v="1"/>
    <n v="1430"/>
  </r>
  <r>
    <x v="38"/>
    <s v="O221021058432"/>
    <s v="2022"/>
    <s v="4분기(12월)"/>
    <x v="2"/>
    <s v="중국"/>
    <s v="고재철"/>
    <x v="0"/>
    <s v="오뚜기 비빔장500g"/>
    <n v="4980"/>
    <n v="1"/>
    <n v="4980"/>
  </r>
  <r>
    <x v="38"/>
    <s v="O221021058432"/>
    <s v="2022"/>
    <s v="4분기(12월)"/>
    <x v="2"/>
    <s v="중국"/>
    <s v="고재철"/>
    <x v="0"/>
    <s v="오랄비 치실(50m)"/>
    <n v="2700"/>
    <n v="1"/>
    <n v="2700"/>
  </r>
  <r>
    <x v="38"/>
    <s v="O221021058432"/>
    <s v="2022"/>
    <s v="4분기(12월)"/>
    <x v="2"/>
    <s v="중국"/>
    <s v="고재철"/>
    <x v="0"/>
    <s v="오리온 다이제초코225g"/>
    <n v="2100"/>
    <n v="1"/>
    <n v="2100"/>
  </r>
  <r>
    <x v="38"/>
    <s v="O221021058432"/>
    <s v="2022"/>
    <s v="4분기(12월)"/>
    <x v="2"/>
    <s v="중국"/>
    <s v="고재철"/>
    <x v="0"/>
    <s v="오리온 닥터유 단백질바50g*12"/>
    <n v="15400"/>
    <n v="1"/>
    <n v="15400"/>
  </r>
  <r>
    <x v="38"/>
    <s v="O221021058432"/>
    <s v="2022"/>
    <s v="4분기(12월)"/>
    <x v="2"/>
    <s v="중국"/>
    <s v="고재철"/>
    <x v="0"/>
    <s v="우와한 치즈칩42g"/>
    <n v="2360"/>
    <n v="1"/>
    <n v="2360"/>
  </r>
  <r>
    <x v="38"/>
    <s v="O221021058432"/>
    <s v="2022"/>
    <s v="4분기(12월)"/>
    <x v="2"/>
    <s v="중국"/>
    <s v="고재철"/>
    <x v="0"/>
    <s v="이광범명가 들기름160ml(100%국산)"/>
    <n v="22000"/>
    <n v="1"/>
    <n v="22000"/>
  </r>
  <r>
    <x v="38"/>
    <s v="O221021058432"/>
    <s v="2022"/>
    <s v="4분기(12월)"/>
    <x v="2"/>
    <s v="중국"/>
    <s v="고재철"/>
    <x v="0"/>
    <s v="전기구이 꾼 쥐포43g이상"/>
    <n v="1900"/>
    <n v="1"/>
    <n v="1900"/>
  </r>
  <r>
    <x v="38"/>
    <s v="O221021058432"/>
    <s v="2022"/>
    <s v="4분기(12월)"/>
    <x v="2"/>
    <s v="중국"/>
    <s v="고재철"/>
    <x v="0"/>
    <s v="질러 갈릭 바베큐육포30g"/>
    <n v="3270"/>
    <n v="1"/>
    <n v="3270"/>
  </r>
  <r>
    <x v="38"/>
    <s v="O221021058432"/>
    <s v="2022"/>
    <s v="4분기(12월)"/>
    <x v="2"/>
    <s v="중국"/>
    <s v="고재철"/>
    <x v="0"/>
    <s v="천호엔케어 도라지배즙프리미엄80ml*30입 "/>
    <n v="44000"/>
    <n v="1"/>
    <n v="44000"/>
  </r>
  <r>
    <x v="38"/>
    <s v="O221021058432"/>
    <s v="2022"/>
    <s v="4분기(12월)"/>
    <x v="2"/>
    <s v="중국"/>
    <s v="고재철"/>
    <x v="0"/>
    <s v="청정원 돼지갈비양념280g"/>
    <n v="2350"/>
    <n v="1"/>
    <n v="2350"/>
  </r>
  <r>
    <x v="38"/>
    <s v="O221021058432"/>
    <s v="2022"/>
    <s v="4분기(12월)"/>
    <x v="2"/>
    <s v="중국"/>
    <s v="고재철"/>
    <x v="0"/>
    <s v="청정원)직화짜장80g"/>
    <n v="2170"/>
    <n v="1"/>
    <n v="2170"/>
  </r>
  <r>
    <x v="38"/>
    <s v="O221021058432"/>
    <s v="2022"/>
    <s v="4분기(12월)"/>
    <x v="2"/>
    <s v="중국"/>
    <s v="고재철"/>
    <x v="0"/>
    <s v="카누 디카페인 아메리카노10T"/>
    <n v="4300"/>
    <n v="1"/>
    <n v="4300"/>
  </r>
  <r>
    <x v="38"/>
    <s v="O221021058432"/>
    <s v="2022"/>
    <s v="4분기(12월)"/>
    <x v="2"/>
    <s v="중국"/>
    <s v="고재철"/>
    <x v="0"/>
    <s v="크라운 초코하임284g"/>
    <n v="4200"/>
    <n v="1"/>
    <n v="4200"/>
  </r>
  <r>
    <x v="38"/>
    <s v="O221021058432"/>
    <s v="2022"/>
    <s v="4분기(12월)"/>
    <x v="2"/>
    <s v="중국"/>
    <s v="고재철"/>
    <x v="0"/>
    <s v="크루통 컵스프 콘크림 컵 27g"/>
    <n v="1800"/>
    <n v="1"/>
    <n v="1800"/>
  </r>
  <r>
    <x v="38"/>
    <s v="O221021058432"/>
    <s v="2022"/>
    <s v="4분기(12월)"/>
    <x v="2"/>
    <s v="중국"/>
    <s v="고재철"/>
    <x v="0"/>
    <s v="페리오치약 캐비티케어알파 160g*3"/>
    <n v="4320"/>
    <n v="1"/>
    <n v="4320"/>
  </r>
  <r>
    <x v="38"/>
    <s v="O221021058432"/>
    <s v="2022"/>
    <s v="4분기(12월)"/>
    <x v="2"/>
    <s v="중국"/>
    <s v="고재철"/>
    <x v="0"/>
    <s v="프리미엄 하루넛츠25g*15"/>
    <n v="12400"/>
    <n v="1"/>
    <n v="12400"/>
  </r>
  <r>
    <x v="38"/>
    <s v="O221021058432"/>
    <s v="2022"/>
    <s v="4분기(12월)"/>
    <x v="2"/>
    <s v="중국"/>
    <s v="고재철"/>
    <x v="0"/>
    <s v="해태 에이스364g"/>
    <n v="3600"/>
    <n v="1"/>
    <n v="3600"/>
  </r>
  <r>
    <x v="39"/>
    <s v="O221021058431"/>
    <s v="2022"/>
    <s v="4분기(12월)"/>
    <x v="2"/>
    <s v="중국"/>
    <s v="박태현"/>
    <x v="0"/>
    <s v="CJ 햇반솥반 소고기우엉영양밥 200g*6"/>
    <n v="18600"/>
    <n v="1"/>
    <n v="18600"/>
  </r>
  <r>
    <x v="39"/>
    <s v="O221021058431"/>
    <s v="2022"/>
    <s v="4분기(12월)"/>
    <x v="2"/>
    <s v="중국"/>
    <s v="박태현"/>
    <x v="0"/>
    <s v="남성중목양말(검정)"/>
    <n v="2600"/>
    <n v="10"/>
    <n v="26000"/>
  </r>
  <r>
    <x v="39"/>
    <s v="O221021058431"/>
    <s v="2022"/>
    <s v="4분기(12월)"/>
    <x v="2"/>
    <s v="중국"/>
    <s v="박태현"/>
    <x v="0"/>
    <s v="농심 새우깡 블랙72g"/>
    <n v="1630"/>
    <n v="1"/>
    <n v="1630"/>
  </r>
  <r>
    <x v="39"/>
    <s v="O221021058431"/>
    <s v="2022"/>
    <s v="4분기(12월)"/>
    <x v="2"/>
    <s v="중국"/>
    <s v="박태현"/>
    <x v="0"/>
    <s v="메디안 대나무숯담은칫솔 이중미세모3.2mm 초슬림헤드4입"/>
    <n v="7900"/>
    <n v="2"/>
    <n v="15800"/>
  </r>
  <r>
    <x v="39"/>
    <s v="O221021058431"/>
    <s v="2022"/>
    <s v="4분기(12월)"/>
    <x v="2"/>
    <s v="중국"/>
    <s v="박태현"/>
    <x v="0"/>
    <s v="메디안 잇몸과학 치약 클린민트120g*3"/>
    <n v="8500"/>
    <n v="2"/>
    <n v="17000"/>
  </r>
  <r>
    <x v="39"/>
    <s v="O221021058431"/>
    <s v="2022"/>
    <s v="4분기(12월)"/>
    <x v="2"/>
    <s v="중국"/>
    <s v="박태현"/>
    <x v="0"/>
    <s v="솥반 꿀약밥210g*8개"/>
    <n v="26000"/>
    <n v="1"/>
    <n v="26000"/>
  </r>
  <r>
    <x v="39"/>
    <s v="O221021058431"/>
    <s v="2022"/>
    <s v="4분기(12월)"/>
    <x v="2"/>
    <s v="중국"/>
    <s v="박태현"/>
    <x v="0"/>
    <s v="솥반 통곡물밥200g*8개"/>
    <n v="26000"/>
    <n v="1"/>
    <n v="26000"/>
  </r>
  <r>
    <x v="39"/>
    <s v="O221021058431"/>
    <s v="2022"/>
    <s v="4분기(12월)"/>
    <x v="2"/>
    <s v="중국"/>
    <s v="박태현"/>
    <x v="0"/>
    <s v="아토팜 MLE 로션 200ml"/>
    <n v="17200"/>
    <n v="1"/>
    <n v="17200"/>
  </r>
  <r>
    <x v="39"/>
    <s v="O221021058431"/>
    <s v="2022"/>
    <s v="4분기(12월)"/>
    <x v="2"/>
    <s v="중국"/>
    <s v="박태현"/>
    <x v="0"/>
    <s v="오로니아 멀티비타민&amp;미네랄 90정"/>
    <n v="31900"/>
    <n v="1"/>
    <n v="31900"/>
  </r>
  <r>
    <x v="39"/>
    <s v="O221021058431"/>
    <s v="2022"/>
    <s v="4분기(12월)"/>
    <x v="2"/>
    <s v="중국"/>
    <s v="박태현"/>
    <x v="0"/>
    <s v="요호 루테인 90캡슐"/>
    <n v="36300"/>
    <n v="1"/>
    <n v="36300"/>
  </r>
  <r>
    <x v="39"/>
    <s v="O221021058431"/>
    <s v="2022"/>
    <s v="4분기(12월)"/>
    <x v="2"/>
    <s v="중국"/>
    <s v="박태현"/>
    <x v="0"/>
    <s v="줄리스 그립핑 샴푸"/>
    <n v="37000"/>
    <n v="1"/>
    <n v="37000"/>
  </r>
  <r>
    <x v="39"/>
    <s v="O221021058431"/>
    <s v="2022"/>
    <s v="4분기(12월)"/>
    <x v="2"/>
    <s v="중국"/>
    <s v="박태현"/>
    <x v="0"/>
    <s v="햇반 흑미밥210g*4"/>
    <n v="6630"/>
    <n v="5"/>
    <n v="33150"/>
  </r>
  <r>
    <x v="40"/>
    <s v="O221021058430"/>
    <s v="2022"/>
    <s v="4분기(12월)"/>
    <x v="4"/>
    <s v="인도네시아"/>
    <s v="이진환"/>
    <x v="0"/>
    <s v="3M 그물망사 수세미 2P"/>
    <n v="4164"/>
    <n v="1"/>
    <n v="4164"/>
  </r>
  <r>
    <x v="40"/>
    <s v="O221021058430"/>
    <s v="2022"/>
    <s v="4분기(12월)"/>
    <x v="4"/>
    <s v="인도네시아"/>
    <s v="이진환"/>
    <x v="0"/>
    <s v="post그래놀라 크랜베리 아몬드350g"/>
    <n v="5700"/>
    <n v="1"/>
    <n v="5700"/>
  </r>
  <r>
    <x v="40"/>
    <s v="O221021058430"/>
    <s v="2022"/>
    <s v="4분기(12월)"/>
    <x v="4"/>
    <s v="인도네시아"/>
    <s v="이진환"/>
    <x v="0"/>
    <s v="깔끔한 멸치국물팩65g(13g*5)"/>
    <n v="2700"/>
    <n v="1"/>
    <n v="2700"/>
  </r>
  <r>
    <x v="40"/>
    <s v="O221021058430"/>
    <s v="2022"/>
    <s v="4분기(12월)"/>
    <x v="4"/>
    <s v="인도네시아"/>
    <s v="이진환"/>
    <x v="0"/>
    <s v="깨끗한나라)미용티슈250매*3입"/>
    <n v="6500"/>
    <n v="1"/>
    <n v="6500"/>
  </r>
  <r>
    <x v="40"/>
    <s v="O221021058430"/>
    <s v="2022"/>
    <s v="4분기(12월)"/>
    <x v="4"/>
    <s v="인도네시아"/>
    <s v="이진환"/>
    <x v="0"/>
    <s v="농심 꿀꽈배기90g"/>
    <n v="1230"/>
    <n v="1"/>
    <n v="1230"/>
  </r>
  <r>
    <x v="40"/>
    <s v="O221021058430"/>
    <s v="2022"/>
    <s v="4분기(12월)"/>
    <x v="4"/>
    <s v="인도네시아"/>
    <s v="이진환"/>
    <x v="0"/>
    <s v="농심 너구리순한맛(멀티5입)"/>
    <n v="4500"/>
    <n v="1"/>
    <n v="4500"/>
  </r>
  <r>
    <x v="40"/>
    <s v="O221021058430"/>
    <s v="2022"/>
    <s v="4분기(12월)"/>
    <x v="4"/>
    <s v="인도네시아"/>
    <s v="이진환"/>
    <x v="0"/>
    <s v="농심 바나나킥 75g"/>
    <n v="1450"/>
    <n v="1"/>
    <n v="1450"/>
  </r>
  <r>
    <x v="40"/>
    <s v="O221021058430"/>
    <s v="2022"/>
    <s v="4분기(12월)"/>
    <x v="4"/>
    <s v="인도네시아"/>
    <s v="이진환"/>
    <x v="0"/>
    <s v="농심 안성탕면(멀티5입)"/>
    <n v="4080"/>
    <n v="1"/>
    <n v="4080"/>
  </r>
  <r>
    <x v="40"/>
    <s v="O221021058430"/>
    <s v="2022"/>
    <s v="4분기(12월)"/>
    <x v="4"/>
    <s v="인도네시아"/>
    <s v="이진환"/>
    <x v="0"/>
    <s v="동서 보리차150g"/>
    <n v="1330"/>
    <n v="3"/>
    <n v="3990"/>
  </r>
  <r>
    <x v="40"/>
    <s v="O221021058430"/>
    <s v="2022"/>
    <s v="4분기(12월)"/>
    <x v="4"/>
    <s v="인도네시아"/>
    <s v="이진환"/>
    <x v="0"/>
    <s v="동서 포스트 오레오 오즈 250g"/>
    <n v="4600"/>
    <n v="1"/>
    <n v="4600"/>
  </r>
  <r>
    <x v="40"/>
    <s v="O221021058430"/>
    <s v="2022"/>
    <s v="4분기(12월)"/>
    <x v="4"/>
    <s v="인도네시아"/>
    <s v="이진환"/>
    <x v="0"/>
    <s v="마이비데 휴대용 10매*4"/>
    <n v="3600"/>
    <n v="1"/>
    <n v="3600"/>
  </r>
  <r>
    <x v="40"/>
    <s v="O221021058430"/>
    <s v="2022"/>
    <s v="4분기(12월)"/>
    <x v="4"/>
    <s v="인도네시아"/>
    <s v="이진환"/>
    <x v="0"/>
    <s v="맛술 생강 500ml"/>
    <n v="2780"/>
    <n v="1"/>
    <n v="2780"/>
  </r>
  <r>
    <x v="40"/>
    <s v="O221021058430"/>
    <s v="2022"/>
    <s v="4분기(12월)"/>
    <x v="4"/>
    <s v="인도네시아"/>
    <s v="이진환"/>
    <x v="0"/>
    <s v="백설 허브맛솔트50g마늘맛"/>
    <n v="2600"/>
    <n v="1"/>
    <n v="2600"/>
  </r>
  <r>
    <x v="40"/>
    <s v="O221021058430"/>
    <s v="2022"/>
    <s v="4분기(12월)"/>
    <x v="4"/>
    <s v="인도네시아"/>
    <s v="이진환"/>
    <x v="0"/>
    <s v="비비고 갈비탕400g*2"/>
    <n v="13520"/>
    <n v="1"/>
    <n v="13520"/>
  </r>
  <r>
    <x v="40"/>
    <s v="O221021058430"/>
    <s v="2022"/>
    <s v="4분기(12월)"/>
    <x v="4"/>
    <s v="인도네시아"/>
    <s v="이진환"/>
    <x v="0"/>
    <s v="비비고 닭곰탕500g"/>
    <n v="4980"/>
    <n v="1"/>
    <n v="4980"/>
  </r>
  <r>
    <x v="40"/>
    <s v="O221021058430"/>
    <s v="2022"/>
    <s v="4분기(12월)"/>
    <x v="4"/>
    <s v="인도네시아"/>
    <s v="이진환"/>
    <x v="0"/>
    <s v="비비고 사골곰탕500g*2"/>
    <n v="2850"/>
    <n v="1"/>
    <n v="2850"/>
  </r>
  <r>
    <x v="40"/>
    <s v="O221021058430"/>
    <s v="2022"/>
    <s v="4분기(12월)"/>
    <x v="4"/>
    <s v="인도네시아"/>
    <s v="이진환"/>
    <x v="0"/>
    <s v="뻥이요 오리지날 140g"/>
    <n v="1250"/>
    <n v="1"/>
    <n v="1250"/>
  </r>
  <r>
    <x v="40"/>
    <s v="O221021058430"/>
    <s v="2022"/>
    <s v="4분기(12월)"/>
    <x v="4"/>
    <s v="인도네시아"/>
    <s v="이진환"/>
    <x v="0"/>
    <s v="사조 참치액500ml"/>
    <n v="5800"/>
    <n v="1"/>
    <n v="5800"/>
  </r>
  <r>
    <x v="40"/>
    <s v="O221021058430"/>
    <s v="2022"/>
    <s v="4분기(12월)"/>
    <x v="4"/>
    <s v="인도네시아"/>
    <s v="이진환"/>
    <x v="0"/>
    <s v="삼립 미니꿀약과140g"/>
    <n v="1400"/>
    <n v="1"/>
    <n v="1400"/>
  </r>
  <r>
    <x v="40"/>
    <s v="O221021058430"/>
    <s v="2022"/>
    <s v="4분기(12월)"/>
    <x v="4"/>
    <s v="인도네시아"/>
    <s v="이진환"/>
    <x v="0"/>
    <s v="세탁조크리너450g"/>
    <n v="1500"/>
    <n v="4"/>
    <n v="6000"/>
  </r>
  <r>
    <x v="40"/>
    <s v="O221021058430"/>
    <s v="2022"/>
    <s v="4분기(12월)"/>
    <x v="4"/>
    <s v="인도네시아"/>
    <s v="이진환"/>
    <x v="0"/>
    <s v="스카트 빨아쓰는 행주타월54*2롤"/>
    <n v="7200"/>
    <n v="1"/>
    <n v="7200"/>
  </r>
  <r>
    <x v="40"/>
    <s v="O221021058430"/>
    <s v="2022"/>
    <s v="4분기(12월)"/>
    <x v="4"/>
    <s v="인도네시아"/>
    <s v="이진환"/>
    <x v="0"/>
    <s v="스팸 마일드 300g*3"/>
    <n v="12480"/>
    <n v="1"/>
    <n v="12480"/>
  </r>
  <r>
    <x v="40"/>
    <s v="O221021058430"/>
    <s v="2022"/>
    <s v="4분기(12월)"/>
    <x v="4"/>
    <s v="인도네시아"/>
    <s v="이진환"/>
    <x v="0"/>
    <s v="아토팜 MLE 로션 200ml"/>
    <n v="17200"/>
    <n v="1"/>
    <n v="17200"/>
  </r>
  <r>
    <x v="40"/>
    <s v="O221021058430"/>
    <s v="2022"/>
    <s v="4분기(12월)"/>
    <x v="4"/>
    <s v="인도네시아"/>
    <s v="이진환"/>
    <x v="0"/>
    <s v="얼려먹는초코만들기36g"/>
    <n v="1430"/>
    <n v="1"/>
    <n v="1430"/>
  </r>
  <r>
    <x v="40"/>
    <s v="O221021058430"/>
    <s v="2022"/>
    <s v="4분기(12월)"/>
    <x v="4"/>
    <s v="인도네시아"/>
    <s v="이진환"/>
    <x v="0"/>
    <s v="오뚜기 부산식 돼지국밥곰탕500g*2"/>
    <n v="12272"/>
    <n v="1"/>
    <n v="12272"/>
  </r>
  <r>
    <x v="40"/>
    <s v="O221021058430"/>
    <s v="2022"/>
    <s v="4분기(12월)"/>
    <x v="4"/>
    <s v="인도네시아"/>
    <s v="이진환"/>
    <x v="0"/>
    <s v="오뚜기 양조식초500ml"/>
    <n v="1000"/>
    <n v="1"/>
    <n v="1000"/>
  </r>
  <r>
    <x v="40"/>
    <s v="O221021058430"/>
    <s v="2022"/>
    <s v="4분기(12월)"/>
    <x v="4"/>
    <s v="인도네시아"/>
    <s v="이진환"/>
    <x v="0"/>
    <s v="오뚜기 컵밥 톡톡김치알밥192g"/>
    <n v="3020"/>
    <n v="1"/>
    <n v="3020"/>
  </r>
  <r>
    <x v="40"/>
    <s v="O221021058430"/>
    <s v="2022"/>
    <s v="4분기(12월)"/>
    <x v="4"/>
    <s v="인도네시아"/>
    <s v="이진환"/>
    <x v="0"/>
    <s v="오뚜기)옛날참기름320ml"/>
    <n v="6130"/>
    <n v="1"/>
    <n v="6130"/>
  </r>
  <r>
    <x v="40"/>
    <s v="O221021058430"/>
    <s v="2022"/>
    <s v="4분기(12월)"/>
    <x v="4"/>
    <s v="인도네시아"/>
    <s v="이진환"/>
    <x v="0"/>
    <s v="오리온 고래밥46g"/>
    <n v="670"/>
    <n v="1"/>
    <n v="670"/>
  </r>
  <r>
    <x v="40"/>
    <s v="O221021058430"/>
    <s v="2022"/>
    <s v="4분기(12월)"/>
    <x v="4"/>
    <s v="인도네시아"/>
    <s v="이진환"/>
    <x v="0"/>
    <s v="오리온 오뜨치즈144g"/>
    <n v="3180"/>
    <n v="1"/>
    <n v="3180"/>
  </r>
  <r>
    <x v="40"/>
    <s v="O221021058430"/>
    <s v="2022"/>
    <s v="4분기(12월)"/>
    <x v="4"/>
    <s v="인도네시아"/>
    <s v="이진환"/>
    <x v="0"/>
    <s v="진공 귀리1kg"/>
    <n v="2650"/>
    <n v="1"/>
    <n v="2650"/>
  </r>
  <r>
    <x v="40"/>
    <s v="O221021058430"/>
    <s v="2022"/>
    <s v="4분기(12월)"/>
    <x v="4"/>
    <s v="인도네시아"/>
    <s v="이진환"/>
    <x v="0"/>
    <s v="진공 보리쌀1kg"/>
    <n v="3420"/>
    <n v="1"/>
    <n v="3420"/>
  </r>
  <r>
    <x v="40"/>
    <s v="O221021058430"/>
    <s v="2022"/>
    <s v="4분기(12월)"/>
    <x v="4"/>
    <s v="인도네시아"/>
    <s v="이진환"/>
    <x v="0"/>
    <s v="진공 알찬미 5kg"/>
    <n v="28700"/>
    <n v="1"/>
    <n v="28700"/>
  </r>
  <r>
    <x v="40"/>
    <s v="O221021058430"/>
    <s v="2022"/>
    <s v="4분기(12월)"/>
    <x v="4"/>
    <s v="인도네시아"/>
    <s v="이진환"/>
    <x v="0"/>
    <s v="진공 찰보리1kg"/>
    <n v="3420"/>
    <n v="1"/>
    <n v="3420"/>
  </r>
  <r>
    <x v="40"/>
    <s v="O221021058430"/>
    <s v="2022"/>
    <s v="4분기(12월)"/>
    <x v="4"/>
    <s v="인도네시아"/>
    <s v="이진환"/>
    <x v="0"/>
    <s v="진공 찰현미1kg"/>
    <n v="7200"/>
    <n v="1"/>
    <n v="7200"/>
  </r>
  <r>
    <x v="40"/>
    <s v="O221021058430"/>
    <s v="2022"/>
    <s v="4분기(12월)"/>
    <x v="4"/>
    <s v="인도네시아"/>
    <s v="이진환"/>
    <x v="0"/>
    <s v="진공 찰흑미1kg"/>
    <n v="7100"/>
    <n v="1"/>
    <n v="7100"/>
  </r>
  <r>
    <x v="40"/>
    <s v="O221021058430"/>
    <s v="2022"/>
    <s v="4분기(12월)"/>
    <x v="4"/>
    <s v="인도네시아"/>
    <s v="이진환"/>
    <x v="0"/>
    <s v="진공 찹쌀1kg"/>
    <n v="7400"/>
    <n v="1"/>
    <n v="7400"/>
  </r>
  <r>
    <x v="40"/>
    <s v="O221021058430"/>
    <s v="2022"/>
    <s v="4분기(12월)"/>
    <x v="4"/>
    <s v="인도네시아"/>
    <s v="이진환"/>
    <x v="0"/>
    <s v="진공 현미1kg"/>
    <n v="5550"/>
    <n v="1"/>
    <n v="5550"/>
  </r>
  <r>
    <x v="40"/>
    <s v="O221021058430"/>
    <s v="2022"/>
    <s v="4분기(12월)"/>
    <x v="4"/>
    <s v="인도네시아"/>
    <s v="이진환"/>
    <x v="0"/>
    <s v="청정원 순창쌈장 P500g"/>
    <n v="3550"/>
    <n v="1"/>
    <n v="3550"/>
  </r>
  <r>
    <x v="40"/>
    <s v="O221021058430"/>
    <s v="2022"/>
    <s v="4분기(12월)"/>
    <x v="4"/>
    <s v="인도네시아"/>
    <s v="이진환"/>
    <x v="0"/>
    <s v="청크린 지퍼백20매 25*30cm"/>
    <n v="1700"/>
    <n v="1"/>
    <n v="1700"/>
  </r>
  <r>
    <x v="40"/>
    <s v="O221021058430"/>
    <s v="2022"/>
    <s v="4분기(12월)"/>
    <x v="4"/>
    <s v="인도네시아"/>
    <s v="이진환"/>
    <x v="0"/>
    <s v="청포도캔디153g"/>
    <n v="1990"/>
    <n v="1"/>
    <n v="1990"/>
  </r>
  <r>
    <x v="40"/>
    <s v="O221021058430"/>
    <s v="2022"/>
    <s v="4분기(12월)"/>
    <x v="4"/>
    <s v="인도네시아"/>
    <s v="이진환"/>
    <x v="0"/>
    <s v="크라운 콘칩70g"/>
    <n v="1080"/>
    <n v="1"/>
    <n v="1080"/>
  </r>
  <r>
    <x v="40"/>
    <s v="O221021058430"/>
    <s v="2022"/>
    <s v="4분기(12월)"/>
    <x v="4"/>
    <s v="인도네시아"/>
    <s v="이진환"/>
    <x v="0"/>
    <s v="크리넥스 데코&amp;소프트 24롤(3겹엠보싱)"/>
    <n v="22400"/>
    <n v="1"/>
    <n v="22400"/>
  </r>
  <r>
    <x v="40"/>
    <s v="O221021058430"/>
    <s v="2022"/>
    <s v="4분기(12월)"/>
    <x v="4"/>
    <s v="인도네시아"/>
    <s v="이진환"/>
    <x v="0"/>
    <s v="크리스피롤12곡 180g"/>
    <n v="3540"/>
    <n v="1"/>
    <n v="3540"/>
  </r>
  <r>
    <x v="40"/>
    <s v="O221021058430"/>
    <s v="2022"/>
    <s v="4분기(12월)"/>
    <x v="4"/>
    <s v="인도네시아"/>
    <s v="이진환"/>
    <x v="0"/>
    <s v="크린 이중지퍼백 18cm*20"/>
    <n v="2200"/>
    <n v="1"/>
    <n v="2200"/>
  </r>
  <r>
    <x v="40"/>
    <s v="O221021058430"/>
    <s v="2022"/>
    <s v="4분기(12월)"/>
    <x v="4"/>
    <s v="인도네시아"/>
    <s v="이진환"/>
    <x v="0"/>
    <s v="크린손 니트릴 다용도 위생장갑 S 100매 아이보리"/>
    <n v="8900"/>
    <n v="1"/>
    <n v="8900"/>
  </r>
  <r>
    <x v="40"/>
    <s v="O221021058430"/>
    <s v="2022"/>
    <s v="4분기(12월)"/>
    <x v="4"/>
    <s v="인도네시아"/>
    <s v="이진환"/>
    <x v="0"/>
    <s v="팔도비빔면(멀티5입)"/>
    <n v="4450"/>
    <n v="1"/>
    <n v="4450"/>
  </r>
  <r>
    <x v="40"/>
    <s v="O221021058430"/>
    <s v="2022"/>
    <s v="4분기(12월)"/>
    <x v="4"/>
    <s v="인도네시아"/>
    <s v="이진환"/>
    <x v="0"/>
    <s v="프리미엄 하루넛츠25g*15"/>
    <n v="12400"/>
    <n v="1"/>
    <n v="12400"/>
  </r>
  <r>
    <x v="40"/>
    <s v="O221021058430"/>
    <s v="2022"/>
    <s v="4분기(12월)"/>
    <x v="4"/>
    <s v="인도네시아"/>
    <s v="이진환"/>
    <x v="0"/>
    <s v="해오름 홈메이드 통곡물현미  막걸리 키트24시간 완성530g"/>
    <n v="9200"/>
    <n v="1"/>
    <n v="9200"/>
  </r>
  <r>
    <x v="40"/>
    <s v="O221021058430"/>
    <s v="2022"/>
    <s v="4분기(12월)"/>
    <x v="4"/>
    <s v="인도네시아"/>
    <s v="이진환"/>
    <x v="0"/>
    <s v="해태 맛동산 90g"/>
    <n v="1200"/>
    <n v="1"/>
    <n v="1200"/>
  </r>
  <r>
    <x v="40"/>
    <s v="O221021058430"/>
    <s v="2022"/>
    <s v="4분기(12월)"/>
    <x v="4"/>
    <s v="인도네시아"/>
    <s v="이진환"/>
    <x v="0"/>
    <s v="해표 포도씨유900ml"/>
    <n v="13600"/>
    <n v="1"/>
    <n v="13600"/>
  </r>
  <r>
    <x v="41"/>
    <s v="O221020058429"/>
    <s v="2022"/>
    <s v="4분기(12월)"/>
    <x v="2"/>
    <s v="헝가리"/>
    <s v="마승환"/>
    <x v="0"/>
    <s v="3M 제로스크래치 천연펄프수세미 2입"/>
    <n v="3800"/>
    <n v="1"/>
    <n v="3800"/>
  </r>
  <r>
    <x v="41"/>
    <s v="O221020058429"/>
    <s v="2022"/>
    <s v="4분기(12월)"/>
    <x v="2"/>
    <s v="헝가리"/>
    <s v="마승환"/>
    <x v="0"/>
    <s v="3분낙지덮밥소스150g"/>
    <n v="1950"/>
    <n v="1"/>
    <n v="1950"/>
  </r>
  <r>
    <x v="41"/>
    <s v="O221020058429"/>
    <s v="2022"/>
    <s v="4분기(12월)"/>
    <x v="2"/>
    <s v="헝가리"/>
    <s v="마승환"/>
    <x v="0"/>
    <s v="3분카레200g(순한맛)"/>
    <n v="1270"/>
    <n v="2"/>
    <n v="2540"/>
  </r>
  <r>
    <x v="41"/>
    <s v="O221020058429"/>
    <s v="2022"/>
    <s v="4분기(12월)"/>
    <x v="2"/>
    <s v="헝가리"/>
    <s v="마승환"/>
    <x v="0"/>
    <s v="CJ 맛밤80g"/>
    <n v="2250"/>
    <n v="1"/>
    <n v="2250"/>
  </r>
  <r>
    <x v="41"/>
    <s v="O221020058429"/>
    <s v="2022"/>
    <s v="4분기(12월)"/>
    <x v="2"/>
    <s v="헝가리"/>
    <s v="마승환"/>
    <x v="0"/>
    <s v="CJ 컵반 김치날치알밥188g"/>
    <n v="3170"/>
    <n v="1"/>
    <n v="3170"/>
  </r>
  <r>
    <x v="41"/>
    <s v="O221020058429"/>
    <s v="2022"/>
    <s v="4분기(12월)"/>
    <x v="2"/>
    <s v="헝가리"/>
    <s v="마승환"/>
    <x v="0"/>
    <s v="CJ 컵반 불닭마요덮밥219g"/>
    <n v="3170"/>
    <n v="1"/>
    <n v="3170"/>
  </r>
  <r>
    <x v="41"/>
    <s v="O221020058429"/>
    <s v="2022"/>
    <s v="4분기(12월)"/>
    <x v="2"/>
    <s v="헝가리"/>
    <s v="마승환"/>
    <x v="0"/>
    <s v="The맛있는 김도둑 김가루70g"/>
    <n v="2600"/>
    <n v="1"/>
    <n v="2600"/>
  </r>
  <r>
    <x v="41"/>
    <s v="O221020058429"/>
    <s v="2022"/>
    <s v="4분기(12월)"/>
    <x v="2"/>
    <s v="헝가리"/>
    <s v="마승환"/>
    <x v="0"/>
    <s v="고기엔 참소스 280g"/>
    <n v="1800"/>
    <n v="1"/>
    <n v="1800"/>
  </r>
  <r>
    <x v="41"/>
    <s v="O221020058429"/>
    <s v="2022"/>
    <s v="4분기(12월)"/>
    <x v="2"/>
    <s v="헝가리"/>
    <s v="마승환"/>
    <x v="0"/>
    <s v="고소한뚝딱비빔곤드레80g*5"/>
    <n v="14550"/>
    <n v="1"/>
    <n v="14550"/>
  </r>
  <r>
    <x v="41"/>
    <s v="O221020058429"/>
    <s v="2022"/>
    <s v="4분기(12월)"/>
    <x v="2"/>
    <s v="헝가리"/>
    <s v="마승환"/>
    <x v="0"/>
    <s v="김도둑 쌀국수 깔끔한멸치맛92g"/>
    <n v="1400"/>
    <n v="1"/>
    <n v="1400"/>
  </r>
  <r>
    <x v="41"/>
    <s v="O221020058429"/>
    <s v="2022"/>
    <s v="4분기(12월)"/>
    <x v="2"/>
    <s v="헝가리"/>
    <s v="마승환"/>
    <x v="0"/>
    <s v="꽃게랑 오리지널70g"/>
    <n v="1073"/>
    <n v="2"/>
    <n v="2146"/>
  </r>
  <r>
    <x v="41"/>
    <s v="O221020058429"/>
    <s v="2022"/>
    <s v="4분기(12월)"/>
    <x v="2"/>
    <s v="헝가리"/>
    <s v="마승환"/>
    <x v="0"/>
    <s v="농심 닭다리 후라이드맛66g"/>
    <n v="1230"/>
    <n v="1"/>
    <n v="1230"/>
  </r>
  <r>
    <x v="41"/>
    <s v="O221020058429"/>
    <s v="2022"/>
    <s v="4분기(12월)"/>
    <x v="2"/>
    <s v="헝가리"/>
    <s v="마승환"/>
    <x v="0"/>
    <s v="농심 새우깡90g"/>
    <n v="1070"/>
    <n v="1"/>
    <n v="1070"/>
  </r>
  <r>
    <x v="41"/>
    <s v="O221020058429"/>
    <s v="2022"/>
    <s v="4분기(12월)"/>
    <x v="2"/>
    <s v="헝가리"/>
    <s v="마승환"/>
    <x v="0"/>
    <s v="농심 신라면(멀티5입)"/>
    <n v="3640"/>
    <n v="1"/>
    <n v="3640"/>
  </r>
  <r>
    <x v="41"/>
    <s v="O221020058429"/>
    <s v="2022"/>
    <s v="4분기(12월)"/>
    <x v="2"/>
    <s v="헝가리"/>
    <s v="마승환"/>
    <x v="0"/>
    <s v="농심 오징어짬뽕(멀티5입)"/>
    <n v="4430"/>
    <n v="1"/>
    <n v="4430"/>
  </r>
  <r>
    <x v="41"/>
    <s v="O221020058429"/>
    <s v="2022"/>
    <s v="4분기(12월)"/>
    <x v="2"/>
    <s v="헝가리"/>
    <s v="마승환"/>
    <x v="0"/>
    <s v="농심 육개장사발면86g*6입"/>
    <n v="5000"/>
    <n v="2"/>
    <n v="10000"/>
  </r>
  <r>
    <x v="41"/>
    <s v="O221020058429"/>
    <s v="2022"/>
    <s v="4분기(12월)"/>
    <x v="2"/>
    <s v="헝가리"/>
    <s v="마승환"/>
    <x v="0"/>
    <s v="농심 포스틱 84g"/>
    <n v="1230"/>
    <n v="1"/>
    <n v="1230"/>
  </r>
  <r>
    <x v="41"/>
    <s v="O221020058429"/>
    <s v="2022"/>
    <s v="4분기(12월)"/>
    <x v="2"/>
    <s v="헝가리"/>
    <s v="마승환"/>
    <x v="0"/>
    <s v="농심)튀김우동소컵62g*6입"/>
    <n v="5020"/>
    <n v="1"/>
    <n v="5020"/>
  </r>
  <r>
    <x v="41"/>
    <s v="O221020058429"/>
    <s v="2022"/>
    <s v="4분기(12월)"/>
    <x v="2"/>
    <s v="헝가리"/>
    <s v="마승환"/>
    <x v="0"/>
    <s v="농심짜파게티(멀티5입)"/>
    <n v="4430"/>
    <n v="1"/>
    <n v="4430"/>
  </r>
  <r>
    <x v="41"/>
    <s v="O221020058429"/>
    <s v="2022"/>
    <s v="4분기(12월)"/>
    <x v="2"/>
    <s v="헝가리"/>
    <s v="마승환"/>
    <x v="0"/>
    <s v="닥터비데 캡46매"/>
    <n v="1850"/>
    <n v="1"/>
    <n v="1850"/>
  </r>
  <r>
    <x v="41"/>
    <s v="O221020058429"/>
    <s v="2022"/>
    <s v="4분기(12월)"/>
    <x v="2"/>
    <s v="헝가리"/>
    <s v="마승환"/>
    <x v="0"/>
    <s v="동결건조 다진청양고추"/>
    <n v="4360"/>
    <n v="1"/>
    <n v="4360"/>
  </r>
  <r>
    <x v="41"/>
    <s v="O221020058429"/>
    <s v="2022"/>
    <s v="4분기(12월)"/>
    <x v="2"/>
    <s v="헝가리"/>
    <s v="마승환"/>
    <x v="0"/>
    <s v="동원 상상육포 오리지널 50g"/>
    <n v="3900"/>
    <n v="2"/>
    <n v="7800"/>
  </r>
  <r>
    <x v="41"/>
    <s v="O221020058429"/>
    <s v="2022"/>
    <s v="4분기(12월)"/>
    <x v="2"/>
    <s v="헝가리"/>
    <s v="마승환"/>
    <x v="0"/>
    <s v="롯데 볼로네이즈 스파게티"/>
    <n v="2910"/>
    <n v="2"/>
    <n v="5820"/>
  </r>
  <r>
    <x v="41"/>
    <s v="O221020058429"/>
    <s v="2022"/>
    <s v="4분기(12월)"/>
    <x v="2"/>
    <s v="헝가리"/>
    <s v="마승환"/>
    <x v="0"/>
    <s v="롯데 뽀모도로 스파게티220g"/>
    <n v="3000"/>
    <n v="1"/>
    <n v="3000"/>
  </r>
  <r>
    <x v="41"/>
    <s v="O221020058429"/>
    <s v="2022"/>
    <s v="4분기(12월)"/>
    <x v="2"/>
    <s v="헝가리"/>
    <s v="마승환"/>
    <x v="0"/>
    <s v="맛술 생강 500ml"/>
    <n v="2780"/>
    <n v="1"/>
    <n v="2780"/>
  </r>
  <r>
    <x v="41"/>
    <s v="O221020058429"/>
    <s v="2022"/>
    <s v="4분기(12월)"/>
    <x v="2"/>
    <s v="헝가리"/>
    <s v="마승환"/>
    <x v="0"/>
    <s v="백제 우리쌀떡국163g"/>
    <n v="2040"/>
    <n v="1"/>
    <n v="2040"/>
  </r>
  <r>
    <x v="41"/>
    <s v="O221020058429"/>
    <s v="2022"/>
    <s v="4분기(12월)"/>
    <x v="2"/>
    <s v="헝가리"/>
    <s v="마승환"/>
    <x v="0"/>
    <s v="비비고 갈비탕400g*2"/>
    <n v="13520"/>
    <n v="1"/>
    <n v="13520"/>
  </r>
  <r>
    <x v="41"/>
    <s v="O221020058429"/>
    <s v="2022"/>
    <s v="4분기(12월)"/>
    <x v="2"/>
    <s v="헝가리"/>
    <s v="마승환"/>
    <x v="0"/>
    <s v="비비고 누룽지 닭백숙죽 280g"/>
    <n v="2850"/>
    <n v="1"/>
    <n v="2850"/>
  </r>
  <r>
    <x v="41"/>
    <s v="O221020058429"/>
    <s v="2022"/>
    <s v="4분기(12월)"/>
    <x v="2"/>
    <s v="헝가리"/>
    <s v="마승환"/>
    <x v="0"/>
    <s v="비비고 닭곰탕500g"/>
    <n v="4980"/>
    <n v="2"/>
    <n v="9960"/>
  </r>
  <r>
    <x v="41"/>
    <s v="O221020058429"/>
    <s v="2022"/>
    <s v="4분기(12월)"/>
    <x v="2"/>
    <s v="헝가리"/>
    <s v="마승환"/>
    <x v="0"/>
    <s v="비비고 소고기 장터국500g*2"/>
    <n v="9040"/>
    <n v="1"/>
    <n v="9040"/>
  </r>
  <r>
    <x v="41"/>
    <s v="O221020058429"/>
    <s v="2022"/>
    <s v="4분기(12월)"/>
    <x v="2"/>
    <s v="헝가리"/>
    <s v="마승환"/>
    <x v="0"/>
    <s v="비비고 육개장500g*2"/>
    <n v="8140"/>
    <n v="2"/>
    <n v="16280"/>
  </r>
  <r>
    <x v="41"/>
    <s v="O221020058429"/>
    <s v="2022"/>
    <s v="4분기(12월)"/>
    <x v="2"/>
    <s v="헝가리"/>
    <s v="마승환"/>
    <x v="0"/>
    <s v="비비고 전복죽280g"/>
    <n v="2850"/>
    <n v="1"/>
    <n v="2850"/>
  </r>
  <r>
    <x v="41"/>
    <s v="O221020058429"/>
    <s v="2022"/>
    <s v="4분기(12월)"/>
    <x v="2"/>
    <s v="헝가리"/>
    <s v="마승환"/>
    <x v="0"/>
    <s v="샤프란 굿바이담배냄새 피톤치드향 100ml"/>
    <n v="2430"/>
    <n v="1"/>
    <n v="2430"/>
  </r>
  <r>
    <x v="41"/>
    <s v="O221020058429"/>
    <s v="2022"/>
    <s v="4분기(12월)"/>
    <x v="2"/>
    <s v="헝가리"/>
    <s v="마승환"/>
    <x v="0"/>
    <s v="설악산 국산목이버섯30g"/>
    <n v="5500"/>
    <n v="1"/>
    <n v="5500"/>
  </r>
  <r>
    <x v="41"/>
    <s v="O221020058429"/>
    <s v="2022"/>
    <s v="4분기(12월)"/>
    <x v="2"/>
    <s v="헝가리"/>
    <s v="마승환"/>
    <x v="0"/>
    <s v="설악산 나물이야기 가지말림80g 국산 "/>
    <n v="5000"/>
    <n v="1"/>
    <n v="5000"/>
  </r>
  <r>
    <x v="41"/>
    <s v="O221020058429"/>
    <s v="2022"/>
    <s v="4분기(12월)"/>
    <x v="2"/>
    <s v="헝가리"/>
    <s v="마승환"/>
    <x v="0"/>
    <s v="스팸 클래식300g*3입"/>
    <n v="12480"/>
    <n v="1"/>
    <n v="12480"/>
  </r>
  <r>
    <x v="41"/>
    <s v="O221020058429"/>
    <s v="2022"/>
    <s v="4분기(12월)"/>
    <x v="2"/>
    <s v="헝가리"/>
    <s v="마승환"/>
    <x v="0"/>
    <s v="신라면 작은컵(6입)"/>
    <n v="6350"/>
    <n v="1"/>
    <n v="6350"/>
  </r>
  <r>
    <x v="41"/>
    <s v="O221020058429"/>
    <s v="2022"/>
    <s v="4분기(12월)"/>
    <x v="2"/>
    <s v="헝가리"/>
    <s v="마승환"/>
    <x v="0"/>
    <s v="오뚜기 3분쇠고기짜장200g"/>
    <n v="1230"/>
    <n v="1"/>
    <n v="1230"/>
  </r>
  <r>
    <x v="41"/>
    <s v="O221020058429"/>
    <s v="2022"/>
    <s v="4분기(12월)"/>
    <x v="2"/>
    <s v="헝가리"/>
    <s v="마승환"/>
    <x v="0"/>
    <s v="오뚜기 간편 미역국 9.5g (컵국)"/>
    <n v="1240"/>
    <n v="1"/>
    <n v="1240"/>
  </r>
  <r>
    <x v="41"/>
    <s v="O221020058429"/>
    <s v="2022"/>
    <s v="4분기(12월)"/>
    <x v="2"/>
    <s v="헝가리"/>
    <s v="마승환"/>
    <x v="0"/>
    <s v="오뚜기 백세카레 고형 약간매운맛100g"/>
    <n v="2800"/>
    <n v="1"/>
    <n v="2800"/>
  </r>
  <r>
    <x v="41"/>
    <s v="O221020058429"/>
    <s v="2022"/>
    <s v="4분기(12월)"/>
    <x v="2"/>
    <s v="헝가리"/>
    <s v="마승환"/>
    <x v="0"/>
    <s v="오뚜기 진짬뽕(멀티4입)"/>
    <n v="5430"/>
    <n v="1"/>
    <n v="5430"/>
  </r>
  <r>
    <x v="41"/>
    <s v="O221020058429"/>
    <s v="2022"/>
    <s v="4분기(12월)"/>
    <x v="2"/>
    <s v="헝가리"/>
    <s v="마승환"/>
    <x v="0"/>
    <s v="오뚜기 컵밥 차돌강된장보리밥280g"/>
    <n v="3020"/>
    <n v="1"/>
    <n v="3020"/>
  </r>
  <r>
    <x v="41"/>
    <s v="O221020058429"/>
    <s v="2022"/>
    <s v="4분기(12월)"/>
    <x v="2"/>
    <s v="헝가리"/>
    <s v="마승환"/>
    <x v="0"/>
    <s v="오뚜기 통 단팥죽285g*2"/>
    <n v="4660"/>
    <n v="1"/>
    <n v="4660"/>
  </r>
  <r>
    <x v="41"/>
    <s v="O221020058429"/>
    <s v="2022"/>
    <s v="4분기(12월)"/>
    <x v="2"/>
    <s v="헝가리"/>
    <s v="마승환"/>
    <x v="0"/>
    <s v="오뚜기전복죽285g*2"/>
    <n v="5400"/>
    <n v="1"/>
    <n v="5400"/>
  </r>
  <r>
    <x v="41"/>
    <s v="O221020058429"/>
    <s v="2022"/>
    <s v="4분기(12월)"/>
    <x v="2"/>
    <s v="헝가리"/>
    <s v="마승환"/>
    <x v="0"/>
    <s v="오뚜기카레(약매)100g"/>
    <n v="1890"/>
    <n v="1"/>
    <n v="1890"/>
  </r>
  <r>
    <x v="41"/>
    <s v="O221020058429"/>
    <s v="2022"/>
    <s v="4분기(12월)"/>
    <x v="2"/>
    <s v="헝가리"/>
    <s v="마승환"/>
    <x v="0"/>
    <s v="오리온 고래밥46g"/>
    <n v="670"/>
    <n v="1"/>
    <n v="670"/>
  </r>
  <r>
    <x v="41"/>
    <s v="O221020058429"/>
    <s v="2022"/>
    <s v="4분기(12월)"/>
    <x v="2"/>
    <s v="헝가리"/>
    <s v="마승환"/>
    <x v="0"/>
    <s v="오리온 눈을감자56g"/>
    <n v="1250"/>
    <n v="1"/>
    <n v="1250"/>
  </r>
  <r>
    <x v="41"/>
    <s v="O221020058429"/>
    <s v="2022"/>
    <s v="4분기(12월)"/>
    <x v="2"/>
    <s v="헝가리"/>
    <s v="마승환"/>
    <x v="0"/>
    <s v="오리온 도도한 나쵸 치즈맛92g"/>
    <n v="1250"/>
    <n v="1"/>
    <n v="1250"/>
  </r>
  <r>
    <x v="41"/>
    <s v="O221020058429"/>
    <s v="2022"/>
    <s v="4분기(12월)"/>
    <x v="2"/>
    <s v="헝가리"/>
    <s v="마승환"/>
    <x v="0"/>
    <s v="오리온 오감자 감자그라탕50g"/>
    <n v="1210"/>
    <n v="1"/>
    <n v="1210"/>
  </r>
  <r>
    <x v="41"/>
    <s v="O221020058429"/>
    <s v="2022"/>
    <s v="4분기(12월)"/>
    <x v="2"/>
    <s v="헝가리"/>
    <s v="마승환"/>
    <x v="0"/>
    <s v="오리온 오감자 찍먹 양념바베큐맛50g"/>
    <n v="1250"/>
    <n v="1"/>
    <n v="1250"/>
  </r>
  <r>
    <x v="41"/>
    <s v="O221020058429"/>
    <s v="2022"/>
    <s v="4분기(12월)"/>
    <x v="2"/>
    <s v="헝가리"/>
    <s v="마승환"/>
    <x v="0"/>
    <s v="오리온 오징어땅콩180g"/>
    <n v="2260"/>
    <n v="1"/>
    <n v="2260"/>
  </r>
  <r>
    <x v="41"/>
    <s v="O221020058429"/>
    <s v="2022"/>
    <s v="4분기(12월)"/>
    <x v="2"/>
    <s v="헝가리"/>
    <s v="마승환"/>
    <x v="0"/>
    <s v="오리온 초코파이12p"/>
    <n v="3480"/>
    <n v="1"/>
    <n v="3480"/>
  </r>
  <r>
    <x v="41"/>
    <s v="O221020058429"/>
    <s v="2022"/>
    <s v="4분기(12월)"/>
    <x v="2"/>
    <s v="헝가리"/>
    <s v="마승환"/>
    <x v="0"/>
    <s v="쟈키쟈키70g 숯불갈비향"/>
    <n v="1440"/>
    <n v="2"/>
    <n v="2880"/>
  </r>
  <r>
    <x v="41"/>
    <s v="O221020058429"/>
    <s v="2022"/>
    <s v="4분기(12월)"/>
    <x v="2"/>
    <s v="헝가리"/>
    <s v="마승환"/>
    <x v="0"/>
    <s v="진라면*매운맛(멀티5입)"/>
    <n v="2810"/>
    <n v="1"/>
    <n v="2810"/>
  </r>
  <r>
    <x v="41"/>
    <s v="O221020058429"/>
    <s v="2022"/>
    <s v="4분기(12월)"/>
    <x v="2"/>
    <s v="헝가리"/>
    <s v="마승환"/>
    <x v="0"/>
    <s v="참이맛 감자탕 800g "/>
    <n v="5220"/>
    <n v="2"/>
    <n v="10440"/>
  </r>
  <r>
    <x v="41"/>
    <s v="O221020058429"/>
    <s v="2022"/>
    <s v="4분기(12월)"/>
    <x v="2"/>
    <s v="헝가리"/>
    <s v="마승환"/>
    <x v="0"/>
    <s v="청정원 도가니탕450g*2"/>
    <n v="11200"/>
    <n v="1"/>
    <n v="11200"/>
  </r>
  <r>
    <x v="41"/>
    <s v="O221020058429"/>
    <s v="2022"/>
    <s v="4분기(12월)"/>
    <x v="2"/>
    <s v="헝가리"/>
    <s v="마승환"/>
    <x v="0"/>
    <s v="청포도캔디153g"/>
    <n v="1990"/>
    <n v="1"/>
    <n v="1990"/>
  </r>
  <r>
    <x v="41"/>
    <s v="O221020058429"/>
    <s v="2022"/>
    <s v="4분기(12월)"/>
    <x v="2"/>
    <s v="헝가리"/>
    <s v="마승환"/>
    <x v="0"/>
    <s v="초코칩쿠키104g"/>
    <n v="1260"/>
    <n v="1"/>
    <n v="1260"/>
  </r>
  <r>
    <x v="41"/>
    <s v="O221020058429"/>
    <s v="2022"/>
    <s v="4분기(12월)"/>
    <x v="2"/>
    <s v="헝가리"/>
    <s v="마승환"/>
    <x v="0"/>
    <s v="컵밥 순두부찌개국밥 173g"/>
    <n v="2860"/>
    <n v="1"/>
    <n v="2860"/>
  </r>
  <r>
    <x v="41"/>
    <s v="O221020058429"/>
    <s v="2022"/>
    <s v="4분기(12월)"/>
    <x v="2"/>
    <s v="헝가리"/>
    <s v="마승환"/>
    <x v="0"/>
    <s v="컵밥 전주식돌솥비빔밥269g"/>
    <n v="3020"/>
    <n v="1"/>
    <n v="3020"/>
  </r>
  <r>
    <x v="41"/>
    <s v="O221020058429"/>
    <s v="2022"/>
    <s v="4분기(12월)"/>
    <x v="2"/>
    <s v="헝가리"/>
    <s v="마승환"/>
    <x v="0"/>
    <s v="크라운 콘초66g(헤이즐넛초코)"/>
    <n v="1080"/>
    <n v="1"/>
    <n v="1080"/>
  </r>
  <r>
    <x v="41"/>
    <s v="O221020058429"/>
    <s v="2022"/>
    <s v="4분기(12월)"/>
    <x v="2"/>
    <s v="헝가리"/>
    <s v="마승환"/>
    <x v="0"/>
    <s v="크라운 콘칩70g"/>
    <n v="1080"/>
    <n v="1"/>
    <n v="1080"/>
  </r>
  <r>
    <x v="41"/>
    <s v="O221020058429"/>
    <s v="2022"/>
    <s v="4분기(12월)"/>
    <x v="2"/>
    <s v="헝가리"/>
    <s v="마승환"/>
    <x v="0"/>
    <s v="편한육수 4g*30정(매콤)"/>
    <n v="10000"/>
    <n v="1"/>
    <n v="10000"/>
  </r>
  <r>
    <x v="41"/>
    <s v="O221020058429"/>
    <s v="2022"/>
    <s v="4분기(12월)"/>
    <x v="2"/>
    <s v="헝가리"/>
    <s v="마승환"/>
    <x v="0"/>
    <s v="한알천 삼계탕1kg"/>
    <n v="8100"/>
    <n v="1"/>
    <n v="8100"/>
  </r>
  <r>
    <x v="41"/>
    <s v="O221020058429"/>
    <s v="2022"/>
    <s v="4분기(12월)"/>
    <x v="2"/>
    <s v="헝가리"/>
    <s v="마승환"/>
    <x v="0"/>
    <s v="해태 오예스360g"/>
    <n v="4200"/>
    <n v="1"/>
    <n v="4200"/>
  </r>
  <r>
    <x v="41"/>
    <s v="O221020058429"/>
    <s v="2022"/>
    <s v="4분기(12월)"/>
    <x v="2"/>
    <s v="헝가리"/>
    <s v="마승환"/>
    <x v="0"/>
    <s v="해태 자두캔디130g"/>
    <n v="1520"/>
    <n v="1"/>
    <n v="1520"/>
  </r>
  <r>
    <x v="41"/>
    <s v="O221020058429"/>
    <s v="2022"/>
    <s v="4분기(12월)"/>
    <x v="2"/>
    <s v="헝가리"/>
    <s v="마승환"/>
    <x v="0"/>
    <s v="해태)신당동떡볶이110g"/>
    <n v="1070"/>
    <n v="1"/>
    <n v="1070"/>
  </r>
  <r>
    <x v="41"/>
    <s v="O221020058429"/>
    <s v="2022"/>
    <s v="4분기(12월)"/>
    <x v="2"/>
    <s v="헝가리"/>
    <s v="마승환"/>
    <x v="0"/>
    <s v="해피홈 좀벌레OUT 서랍장용10입"/>
    <n v="5400"/>
    <n v="1"/>
    <n v="5400"/>
  </r>
  <r>
    <x v="41"/>
    <s v="O221020058429"/>
    <s v="2022"/>
    <s v="4분기(12월)"/>
    <x v="2"/>
    <s v="헝가리"/>
    <s v="마승환"/>
    <x v="0"/>
    <s v="햇반200g*4개입"/>
    <n v="5200"/>
    <n v="1"/>
    <n v="5200"/>
  </r>
  <r>
    <x v="41"/>
    <s v="O221020058429"/>
    <s v="2022"/>
    <s v="4분기(12월)"/>
    <x v="2"/>
    <s v="헝가리"/>
    <s v="마승환"/>
    <x v="0"/>
    <s v="허니버터 아몬드130g"/>
    <n v="3400"/>
    <n v="1"/>
    <n v="3400"/>
  </r>
  <r>
    <x v="41"/>
    <s v="O221020058429"/>
    <s v="2022"/>
    <s v="4분기(12월)"/>
    <x v="2"/>
    <s v="헝가리"/>
    <s v="마승환"/>
    <x v="0"/>
    <s v="허브그린 물티슈(캡형)100매"/>
    <n v="1000"/>
    <n v="1"/>
    <n v="1000"/>
  </r>
  <r>
    <x v="42"/>
    <s v="O221020058428"/>
    <s v="2022"/>
    <s v="4분기(12월)"/>
    <x v="2"/>
    <s v="중국"/>
    <s v="김효상"/>
    <x v="0"/>
    <s v="[STAEDTLER] 지우개526 B30 [개/1]"/>
    <n v="360"/>
    <n v="3"/>
    <n v="1080"/>
  </r>
  <r>
    <x v="42"/>
    <s v="O221020058428"/>
    <s v="2022"/>
    <s v="4분기(12월)"/>
    <x v="2"/>
    <s v="중국"/>
    <s v="김효상"/>
    <x v="0"/>
    <s v="경남제약 쎄레손크림30g(습진 등)"/>
    <n v="5400"/>
    <n v="7"/>
    <n v="37800"/>
  </r>
  <r>
    <x v="42"/>
    <s v="O221020058428"/>
    <s v="2022"/>
    <s v="4분기(12월)"/>
    <x v="2"/>
    <s v="중국"/>
    <s v="김효상"/>
    <x v="0"/>
    <s v="신혜선 구리마스크(귀끈조절형) 블랙 M"/>
    <n v="7900"/>
    <n v="1"/>
    <n v="7900"/>
  </r>
  <r>
    <x v="42"/>
    <s v="O221020058428"/>
    <s v="2022"/>
    <s v="4분기(12월)"/>
    <x v="2"/>
    <s v="중국"/>
    <s v="김효상"/>
    <x v="0"/>
    <s v="신혜선 구리마스크(귀끈조절형) 블랙앤화이트 M"/>
    <n v="7900"/>
    <n v="1"/>
    <n v="7900"/>
  </r>
  <r>
    <x v="42"/>
    <s v="O221020058428"/>
    <s v="2022"/>
    <s v="4분기(12월)"/>
    <x v="2"/>
    <s v="중국"/>
    <s v="김효상"/>
    <x v="0"/>
    <s v="신혜선 구리마스크(귀끈조절형) 핑크 S"/>
    <n v="7900"/>
    <n v="1"/>
    <n v="7900"/>
  </r>
  <r>
    <x v="42"/>
    <s v="O221020058428"/>
    <s v="2022"/>
    <s v="4분기(12월)"/>
    <x v="2"/>
    <s v="중국"/>
    <s v="김효상"/>
    <x v="0"/>
    <s v="신혜선 구리마스크(귀끈조절형) 화이트 M"/>
    <n v="7900"/>
    <n v="1"/>
    <n v="7900"/>
  </r>
  <r>
    <x v="42"/>
    <s v="O221020058428"/>
    <s v="2022"/>
    <s v="4분기(12월)"/>
    <x v="2"/>
    <s v="중국"/>
    <s v="김효상"/>
    <x v="0"/>
    <s v="신혜선 구리마스크(귀끈조절형) 화이트 S"/>
    <n v="7900"/>
    <n v="1"/>
    <n v="7900"/>
  </r>
  <r>
    <x v="42"/>
    <s v="O221020058428"/>
    <s v="2022"/>
    <s v="4분기(12월)"/>
    <x v="2"/>
    <s v="중국"/>
    <s v="김효상"/>
    <x v="0"/>
    <s v="엔젤밤"/>
    <n v="46000"/>
    <n v="1"/>
    <n v="46000"/>
  </r>
  <r>
    <x v="42"/>
    <s v="O221020058428"/>
    <s v="2022"/>
    <s v="4분기(12월)"/>
    <x v="2"/>
    <s v="중국"/>
    <s v="김효상"/>
    <x v="0"/>
    <s v="테이팩스 투명OPP테이프50mm*50M"/>
    <n v="1680"/>
    <n v="3"/>
    <n v="5040"/>
  </r>
  <r>
    <x v="42"/>
    <s v="O221020058428"/>
    <s v="2022"/>
    <s v="4분기(12월)"/>
    <x v="2"/>
    <s v="중국"/>
    <s v="김효상"/>
    <x v="0"/>
    <s v="테이팩스 황색OPP테이프50mm*50M"/>
    <n v="1600"/>
    <n v="3"/>
    <n v="4800"/>
  </r>
  <r>
    <x v="43"/>
    <s v="O221020058427"/>
    <s v="2022"/>
    <s v="4분기(12월)"/>
    <x v="2"/>
    <s v="중국"/>
    <s v="하장훈"/>
    <x v="0"/>
    <s v="맛술 생강 500ml"/>
    <n v="2780"/>
    <n v="1"/>
    <n v="2780"/>
  </r>
  <r>
    <x v="44"/>
    <s v="O221020058426"/>
    <s v="2022"/>
    <s v="4분기(12월)"/>
    <x v="2"/>
    <s v="헝가리"/>
    <s v="여수원"/>
    <x v="0"/>
    <s v="CJ 햇반솥반 소고기우엉영양밥 200g*6"/>
    <n v="18600"/>
    <n v="4"/>
    <n v="74400"/>
  </r>
  <r>
    <x v="44"/>
    <s v="O221020058426"/>
    <s v="2022"/>
    <s v="4분기(12월)"/>
    <x v="2"/>
    <s v="헝가리"/>
    <s v="여수원"/>
    <x v="0"/>
    <s v="대파슬라이스 동결건조10g"/>
    <n v="2400"/>
    <n v="1"/>
    <n v="2400"/>
  </r>
  <r>
    <x v="44"/>
    <s v="O221020058426"/>
    <s v="2022"/>
    <s v="4분기(12월)"/>
    <x v="2"/>
    <s v="헝가리"/>
    <s v="여수원"/>
    <x v="0"/>
    <s v="동원 양반김치캔160g*3"/>
    <n v="7030"/>
    <n v="2"/>
    <n v="14060"/>
  </r>
  <r>
    <x v="44"/>
    <s v="O221020058426"/>
    <s v="2022"/>
    <s v="4분기(12월)"/>
    <x v="2"/>
    <s v="헝가리"/>
    <s v="여수원"/>
    <x v="0"/>
    <s v="롯데 빼빼로 오리지날54g"/>
    <n v="1140"/>
    <n v="3"/>
    <n v="3420"/>
  </r>
  <r>
    <x v="44"/>
    <s v="O221020058426"/>
    <s v="2022"/>
    <s v="4분기(12월)"/>
    <x v="2"/>
    <s v="헝가리"/>
    <s v="여수원"/>
    <x v="0"/>
    <s v="신라면 작은컵(6입)"/>
    <n v="6350"/>
    <n v="1"/>
    <n v="6350"/>
  </r>
  <r>
    <x v="44"/>
    <s v="O221020058426"/>
    <s v="2022"/>
    <s v="4분기(12월)"/>
    <x v="2"/>
    <s v="헝가리"/>
    <s v="여수원"/>
    <x v="0"/>
    <s v="오뚜기전복죽285g*2"/>
    <n v="5400"/>
    <n v="2"/>
    <n v="10800"/>
  </r>
  <r>
    <x v="44"/>
    <s v="O221020058426"/>
    <s v="2022"/>
    <s v="4분기(12월)"/>
    <x v="2"/>
    <s v="헝가리"/>
    <s v="여수원"/>
    <x v="0"/>
    <s v="오로니아 rTG 오메가-3 90캡슐"/>
    <n v="49500"/>
    <n v="2"/>
    <n v="99000"/>
  </r>
  <r>
    <x v="44"/>
    <s v="O221020058426"/>
    <s v="2022"/>
    <s v="4분기(12월)"/>
    <x v="2"/>
    <s v="헝가리"/>
    <s v="여수원"/>
    <x v="0"/>
    <s v="오리온 초코파이12p"/>
    <n v="3480"/>
    <n v="2"/>
    <n v="6960"/>
  </r>
  <r>
    <x v="44"/>
    <s v="O221020058426"/>
    <s v="2022"/>
    <s v="4분기(12월)"/>
    <x v="2"/>
    <s v="헝가리"/>
    <s v="여수원"/>
    <x v="0"/>
    <s v="자유시간 미니 아몬드506g"/>
    <n v="10700"/>
    <n v="1"/>
    <n v="10700"/>
  </r>
  <r>
    <x v="44"/>
    <s v="O221020058426"/>
    <s v="2022"/>
    <s v="4분기(12월)"/>
    <x v="2"/>
    <s v="헝가리"/>
    <s v="여수원"/>
    <x v="0"/>
    <s v="잔티바 발포멀티비타민 앤 미네랄 20정"/>
    <n v="4500"/>
    <n v="1"/>
    <n v="4500"/>
  </r>
  <r>
    <x v="44"/>
    <s v="O221020058426"/>
    <s v="2022"/>
    <s v="4분기(12월)"/>
    <x v="2"/>
    <s v="헝가리"/>
    <s v="여수원"/>
    <x v="0"/>
    <s v="진공 알찬미 5kg"/>
    <n v="28700"/>
    <n v="2"/>
    <n v="57400"/>
  </r>
  <r>
    <x v="44"/>
    <s v="O221020058426"/>
    <s v="2022"/>
    <s v="4분기(12월)"/>
    <x v="2"/>
    <s v="헝가리"/>
    <s v="여수원"/>
    <x v="0"/>
    <s v="해태 연양갱55g"/>
    <n v="700"/>
    <n v="6"/>
    <n v="4200"/>
  </r>
  <r>
    <x v="44"/>
    <s v="O221020058426"/>
    <s v="2022"/>
    <s v="4분기(12월)"/>
    <x v="2"/>
    <s v="헝가리"/>
    <s v="여수원"/>
    <x v="0"/>
    <s v="햇반200g*4개입"/>
    <n v="5200"/>
    <n v="1"/>
    <n v="5200"/>
  </r>
  <r>
    <x v="45"/>
    <s v="O221020058425"/>
    <s v="2022"/>
    <s v="4분기(12월)"/>
    <x v="5"/>
    <s v="중국"/>
    <s v="강건욱"/>
    <x v="0"/>
    <s v="post그래놀라 크랜베리 아몬드350g"/>
    <n v="5700"/>
    <n v="2"/>
    <n v="11400"/>
  </r>
  <r>
    <x v="45"/>
    <s v="O221020058425"/>
    <s v="2022"/>
    <s v="4분기(12월)"/>
    <x v="5"/>
    <s v="중국"/>
    <s v="강건욱"/>
    <x v="0"/>
    <s v="The맛있는 김도둑재래김25g*3봉"/>
    <n v="3180"/>
    <n v="2"/>
    <n v="6360"/>
  </r>
  <r>
    <x v="45"/>
    <s v="O221020058425"/>
    <s v="2022"/>
    <s v="4분기(12월)"/>
    <x v="5"/>
    <s v="중국"/>
    <s v="강건욱"/>
    <x v="0"/>
    <s v="The맛있는 김도둑파래김25g*3봉"/>
    <n v="3180"/>
    <n v="2"/>
    <n v="6360"/>
  </r>
  <r>
    <x v="45"/>
    <s v="O221020058425"/>
    <s v="2022"/>
    <s v="4분기(12월)"/>
    <x v="5"/>
    <s v="중국"/>
    <s v="강건욱"/>
    <x v="0"/>
    <s v="농심 너구리순한맛(멀티5입)"/>
    <n v="4500"/>
    <n v="1"/>
    <n v="4500"/>
  </r>
  <r>
    <x v="45"/>
    <s v="O221020058425"/>
    <s v="2022"/>
    <s v="4분기(12월)"/>
    <x v="5"/>
    <s v="중국"/>
    <s v="강건욱"/>
    <x v="0"/>
    <s v="농심 새우깡 블랙72g"/>
    <n v="1630"/>
    <n v="2"/>
    <n v="3260"/>
  </r>
  <r>
    <x v="45"/>
    <s v="O221020058425"/>
    <s v="2022"/>
    <s v="4분기(12월)"/>
    <x v="5"/>
    <s v="중국"/>
    <s v="강건욱"/>
    <x v="0"/>
    <s v="농심짜파게티(멀티5입)"/>
    <n v="4430"/>
    <n v="1"/>
    <n v="4430"/>
  </r>
  <r>
    <x v="45"/>
    <s v="O221020058425"/>
    <s v="2022"/>
    <s v="4분기(12월)"/>
    <x v="5"/>
    <s v="중국"/>
    <s v="강건욱"/>
    <x v="0"/>
    <s v="반해요 간장깻잎80g*5"/>
    <n v="9770"/>
    <n v="1"/>
    <n v="9770"/>
  </r>
  <r>
    <x v="45"/>
    <s v="O221020058425"/>
    <s v="2022"/>
    <s v="4분기(12월)"/>
    <x v="5"/>
    <s v="중국"/>
    <s v="강건욱"/>
    <x v="0"/>
    <s v="백설 허브맛솔트50g마늘맛"/>
    <n v="2600"/>
    <n v="1"/>
    <n v="2600"/>
  </r>
  <r>
    <x v="45"/>
    <s v="O221020058425"/>
    <s v="2022"/>
    <s v="4분기(12월)"/>
    <x v="5"/>
    <s v="중국"/>
    <s v="강건욱"/>
    <x v="0"/>
    <s v="비비고 돼지고기김치찌개 460g*2"/>
    <n v="11400"/>
    <n v="1"/>
    <n v="11400"/>
  </r>
  <r>
    <x v="45"/>
    <s v="O221020058425"/>
    <s v="2022"/>
    <s v="4분기(12월)"/>
    <x v="5"/>
    <s v="중국"/>
    <s v="강건욱"/>
    <x v="0"/>
    <s v="비비고 소고기 장터국500g*2"/>
    <n v="9040"/>
    <n v="1"/>
    <n v="9040"/>
  </r>
  <r>
    <x v="45"/>
    <s v="O221020058425"/>
    <s v="2022"/>
    <s v="4분기(12월)"/>
    <x v="5"/>
    <s v="중국"/>
    <s v="강건욱"/>
    <x v="0"/>
    <s v="비비고차돌육개장500g*2"/>
    <n v="11780"/>
    <n v="1"/>
    <n v="11780"/>
  </r>
  <r>
    <x v="45"/>
    <s v="O221020058425"/>
    <s v="2022"/>
    <s v="4분기(12월)"/>
    <x v="5"/>
    <s v="중국"/>
    <s v="강건욱"/>
    <x v="0"/>
    <s v="사조 참치액500ml"/>
    <n v="5800"/>
    <n v="1"/>
    <n v="5800"/>
  </r>
  <r>
    <x v="45"/>
    <s v="O221020058425"/>
    <s v="2022"/>
    <s v="4분기(12월)"/>
    <x v="5"/>
    <s v="중국"/>
    <s v="강건욱"/>
    <x v="0"/>
    <s v="사조고등어400g"/>
    <n v="3160"/>
    <n v="2"/>
    <n v="6320"/>
  </r>
  <r>
    <x v="45"/>
    <s v="O221020058425"/>
    <s v="2022"/>
    <s v="4분기(12월)"/>
    <x v="5"/>
    <s v="중국"/>
    <s v="강건욱"/>
    <x v="0"/>
    <s v="스팸 마일드 300g*3"/>
    <n v="12480"/>
    <n v="1"/>
    <n v="12480"/>
  </r>
  <r>
    <x v="45"/>
    <s v="O221020058425"/>
    <s v="2022"/>
    <s v="4분기(12월)"/>
    <x v="5"/>
    <s v="중국"/>
    <s v="강건욱"/>
    <x v="0"/>
    <s v="신라면 건면(멀티5입)"/>
    <n v="4700"/>
    <n v="1"/>
    <n v="4700"/>
  </r>
  <r>
    <x v="45"/>
    <s v="O221020058425"/>
    <s v="2022"/>
    <s v="4분기(12월)"/>
    <x v="5"/>
    <s v="중국"/>
    <s v="강건욱"/>
    <x v="0"/>
    <s v="오리온 닥터유 단백질바50g*12"/>
    <n v="15400"/>
    <n v="4"/>
    <n v="61600"/>
  </r>
  <r>
    <x v="45"/>
    <s v="O221020058425"/>
    <s v="2022"/>
    <s v="4분기(12월)"/>
    <x v="5"/>
    <s v="중국"/>
    <s v="강건욱"/>
    <x v="0"/>
    <s v="위엔싹 에프10정"/>
    <n v="3000"/>
    <n v="1"/>
    <n v="3000"/>
  </r>
  <r>
    <x v="45"/>
    <s v="O221020058425"/>
    <s v="2022"/>
    <s v="4분기(12월)"/>
    <x v="5"/>
    <s v="중국"/>
    <s v="강건욱"/>
    <x v="0"/>
    <s v="유동자연산골뱅이 140g*4"/>
    <n v="15920"/>
    <n v="1"/>
    <n v="15920"/>
  </r>
  <r>
    <x v="45"/>
    <s v="O221020058425"/>
    <s v="2022"/>
    <s v="4분기(12월)"/>
    <x v="5"/>
    <s v="중국"/>
    <s v="강건욱"/>
    <x v="0"/>
    <s v="자유시간 미니 아몬드506g"/>
    <n v="10700"/>
    <n v="1"/>
    <n v="10700"/>
  </r>
  <r>
    <x v="45"/>
    <s v="O221020058425"/>
    <s v="2022"/>
    <s v="4분기(12월)"/>
    <x v="5"/>
    <s v="중국"/>
    <s v="강건욱"/>
    <x v="0"/>
    <s v="종가반상 사골김치찌개450g*2"/>
    <n v="9240"/>
    <n v="1"/>
    <n v="9240"/>
  </r>
  <r>
    <x v="45"/>
    <s v="O221020058425"/>
    <s v="2022"/>
    <s v="4분기(12월)"/>
    <x v="5"/>
    <s v="중국"/>
    <s v="강건욱"/>
    <x v="0"/>
    <s v="종가반상 사골시래기된장국450g*2"/>
    <n v="7400"/>
    <n v="1"/>
    <n v="7400"/>
  </r>
  <r>
    <x v="45"/>
    <s v="O221020058425"/>
    <s v="2022"/>
    <s v="4분기(12월)"/>
    <x v="5"/>
    <s v="중국"/>
    <s v="강건욱"/>
    <x v="0"/>
    <s v="종합감기약 하벤파워 에스캡슐 "/>
    <n v="2700"/>
    <n v="1"/>
    <n v="2700"/>
  </r>
  <r>
    <x v="45"/>
    <s v="O221020058425"/>
    <s v="2022"/>
    <s v="4분기(12월)"/>
    <x v="5"/>
    <s v="중국"/>
    <s v="강건욱"/>
    <x v="0"/>
    <s v="진진짜라멀티4입"/>
    <n v="4980"/>
    <n v="1"/>
    <n v="4980"/>
  </r>
  <r>
    <x v="45"/>
    <s v="O221020058425"/>
    <s v="2022"/>
    <s v="4분기(12월)"/>
    <x v="5"/>
    <s v="중국"/>
    <s v="강건욱"/>
    <x v="0"/>
    <s v="카누 다크로스트 아메리카노100T(미니)"/>
    <n v="18530"/>
    <n v="1"/>
    <n v="18530"/>
  </r>
  <r>
    <x v="45"/>
    <s v="O221020058425"/>
    <s v="2022"/>
    <s v="4분기(12월)"/>
    <x v="5"/>
    <s v="중국"/>
    <s v="강건욱"/>
    <x v="0"/>
    <s v="카누 마일드로스트 아메리카노100T(미니)"/>
    <n v="18530"/>
    <n v="1"/>
    <n v="18530"/>
  </r>
  <r>
    <x v="45"/>
    <s v="O221020058425"/>
    <s v="2022"/>
    <s v="4분기(12월)"/>
    <x v="5"/>
    <s v="중국"/>
    <s v="강건욱"/>
    <x v="0"/>
    <s v="콘푸라이트300g"/>
    <n v="2960"/>
    <n v="2"/>
    <n v="5920"/>
  </r>
  <r>
    <x v="45"/>
    <s v="O221020058425"/>
    <s v="2022"/>
    <s v="4분기(12월)"/>
    <x v="5"/>
    <s v="중국"/>
    <s v="강건욱"/>
    <x v="0"/>
    <s v="콘푸레이크 천마차 40T"/>
    <n v="8090"/>
    <n v="1"/>
    <n v="8090"/>
  </r>
  <r>
    <x v="45"/>
    <s v="O221020058425"/>
    <s v="2022"/>
    <s v="4분기(12월)"/>
    <x v="5"/>
    <s v="중국"/>
    <s v="강건욱"/>
    <x v="0"/>
    <s v="크라운 죠리퐁74g"/>
    <n v="1030"/>
    <n v="1"/>
    <n v="1030"/>
  </r>
  <r>
    <x v="45"/>
    <s v="O221020058425"/>
    <s v="2022"/>
    <s v="4분기(12월)"/>
    <x v="5"/>
    <s v="중국"/>
    <s v="강건욱"/>
    <x v="0"/>
    <s v="햇반 발아현미밥210g*4"/>
    <n v="6630"/>
    <n v="1"/>
    <n v="6630"/>
  </r>
  <r>
    <x v="45"/>
    <s v="O221020058425"/>
    <s v="2022"/>
    <s v="4분기(12월)"/>
    <x v="5"/>
    <s v="중국"/>
    <s v="강건욱"/>
    <x v="0"/>
    <s v="햇반 흑미밥210g*4"/>
    <n v="6630"/>
    <n v="1"/>
    <n v="6630"/>
  </r>
  <r>
    <x v="45"/>
    <s v="O221020058425"/>
    <s v="2022"/>
    <s v="4분기(12월)"/>
    <x v="5"/>
    <s v="중국"/>
    <s v="강건욱"/>
    <x v="0"/>
    <s v="햇반200g*4개입"/>
    <n v="5200"/>
    <n v="1"/>
    <n v="5200"/>
  </r>
  <r>
    <x v="45"/>
    <s v="O221020058425"/>
    <s v="2022"/>
    <s v="4분기(12월)"/>
    <x v="5"/>
    <s v="중국"/>
    <s v="강건욱"/>
    <x v="0"/>
    <s v="허니머스타드소스 535g"/>
    <n v="3700"/>
    <n v="1"/>
    <n v="3700"/>
  </r>
  <r>
    <x v="46"/>
    <s v="O221020058424"/>
    <s v="2022"/>
    <s v="4분기(12월)"/>
    <x v="6"/>
    <s v="베트남"/>
    <s v="하세훈"/>
    <x v="0"/>
    <s v="CJ 맛밤80g"/>
    <n v="2250"/>
    <n v="2"/>
    <n v="4500"/>
  </r>
  <r>
    <x v="46"/>
    <s v="O221020058424"/>
    <s v="2022"/>
    <s v="4분기(12월)"/>
    <x v="6"/>
    <s v="베트남"/>
    <s v="하세훈"/>
    <x v="0"/>
    <s v="곰표 후라이드 오징어 튀김 200g"/>
    <n v="23000"/>
    <n v="1"/>
    <n v="23000"/>
  </r>
  <r>
    <x v="46"/>
    <s v="O221020058424"/>
    <s v="2022"/>
    <s v="4분기(12월)"/>
    <x v="6"/>
    <s v="베트남"/>
    <s v="하세훈"/>
    <x v="0"/>
    <s v="그린애 유기농 석류즙80ml*30팩"/>
    <n v="17000"/>
    <n v="1"/>
    <n v="17000"/>
  </r>
  <r>
    <x v="46"/>
    <s v="O221020058424"/>
    <s v="2022"/>
    <s v="4분기(12월)"/>
    <x v="6"/>
    <s v="베트남"/>
    <s v="하세훈"/>
    <x v="0"/>
    <s v="그린애 유기농 포도즙90ml*30팩"/>
    <n v="17000"/>
    <n v="1"/>
    <n v="17000"/>
  </r>
  <r>
    <x v="46"/>
    <s v="O221020058424"/>
    <s v="2022"/>
    <s v="4분기(12월)"/>
    <x v="6"/>
    <s v="베트남"/>
    <s v="하세훈"/>
    <x v="0"/>
    <s v="김도둑 광천댁 산모미역80g"/>
    <n v="2700"/>
    <n v="1"/>
    <n v="2700"/>
  </r>
  <r>
    <x v="46"/>
    <s v="O221020058424"/>
    <s v="2022"/>
    <s v="4분기(12월)"/>
    <x v="6"/>
    <s v="베트남"/>
    <s v="하세훈"/>
    <x v="0"/>
    <s v="다담)된장찌개530g"/>
    <n v="4940"/>
    <n v="1"/>
    <n v="4940"/>
  </r>
  <r>
    <x v="46"/>
    <s v="O221020058424"/>
    <s v="2022"/>
    <s v="4분기(12월)"/>
    <x v="6"/>
    <s v="베트남"/>
    <s v="하세훈"/>
    <x v="0"/>
    <s v="대림)옛날맛 순대 500g"/>
    <n v="2800"/>
    <n v="2"/>
    <n v="5600"/>
  </r>
  <r>
    <x v="46"/>
    <s v="O221020058424"/>
    <s v="2022"/>
    <s v="4분기(12월)"/>
    <x v="6"/>
    <s v="베트남"/>
    <s v="하세훈"/>
    <x v="0"/>
    <s v="동원 DHA참치100g*5"/>
    <n v="9000"/>
    <n v="1"/>
    <n v="9000"/>
  </r>
  <r>
    <x v="46"/>
    <s v="O221020058424"/>
    <s v="2022"/>
    <s v="4분기(12월)"/>
    <x v="6"/>
    <s v="베트남"/>
    <s v="하세훈"/>
    <x v="0"/>
    <s v="동원 살코기참치100g*5입"/>
    <n v="10200"/>
    <n v="1"/>
    <n v="10200"/>
  </r>
  <r>
    <x v="46"/>
    <s v="O221020058424"/>
    <s v="2022"/>
    <s v="4분기(12월)"/>
    <x v="6"/>
    <s v="베트남"/>
    <s v="하세훈"/>
    <x v="0"/>
    <s v="로얄샤워타올"/>
    <n v="1100"/>
    <n v="2"/>
    <n v="2200"/>
  </r>
  <r>
    <x v="46"/>
    <s v="O221020058424"/>
    <s v="2022"/>
    <s v="4분기(12월)"/>
    <x v="6"/>
    <s v="베트남"/>
    <s v="하세훈"/>
    <x v="0"/>
    <s v="리얼그램 유기농 100% 비오틴 180정"/>
    <n v="45000"/>
    <n v="1"/>
    <n v="45000"/>
  </r>
  <r>
    <x v="46"/>
    <s v="O221020058424"/>
    <s v="2022"/>
    <s v="4분기(12월)"/>
    <x v="6"/>
    <s v="베트남"/>
    <s v="하세훈"/>
    <x v="0"/>
    <s v="매직크리너 1입"/>
    <n v="1120"/>
    <n v="1"/>
    <n v="1120"/>
  </r>
  <r>
    <x v="46"/>
    <s v="O221020058424"/>
    <s v="2022"/>
    <s v="4분기(12월)"/>
    <x v="6"/>
    <s v="베트남"/>
    <s v="하세훈"/>
    <x v="0"/>
    <s v="물먹는하마(옷장용) *3입"/>
    <n v="4730"/>
    <n v="1"/>
    <n v="4730"/>
  </r>
  <r>
    <x v="46"/>
    <s v="O221020058424"/>
    <s v="2022"/>
    <s v="4분기(12월)"/>
    <x v="6"/>
    <s v="베트남"/>
    <s v="하세훈"/>
    <x v="0"/>
    <s v="뿌셔뿌셔(불고기)"/>
    <n v="800"/>
    <n v="1"/>
    <n v="800"/>
  </r>
  <r>
    <x v="46"/>
    <s v="O221020058424"/>
    <s v="2022"/>
    <s v="4분기(12월)"/>
    <x v="6"/>
    <s v="베트남"/>
    <s v="하세훈"/>
    <x v="0"/>
    <s v="삼립 제리뽀4가지맛"/>
    <n v="2040"/>
    <n v="3"/>
    <n v="6120"/>
  </r>
  <r>
    <x v="46"/>
    <s v="O221020058424"/>
    <s v="2022"/>
    <s v="4분기(12월)"/>
    <x v="6"/>
    <s v="베트남"/>
    <s v="하세훈"/>
    <x v="0"/>
    <s v="스팸 마일드 300g*3"/>
    <n v="12480"/>
    <n v="1"/>
    <n v="12480"/>
  </r>
  <r>
    <x v="46"/>
    <s v="O221020058424"/>
    <s v="2022"/>
    <s v="4분기(12월)"/>
    <x v="6"/>
    <s v="베트남"/>
    <s v="하세훈"/>
    <x v="0"/>
    <s v="신앙촌 깔끔한 국간장860ml"/>
    <n v="7300"/>
    <n v="1"/>
    <n v="7300"/>
  </r>
  <r>
    <x v="46"/>
    <s v="O221020058424"/>
    <s v="2022"/>
    <s v="4분기(12월)"/>
    <x v="6"/>
    <s v="베트남"/>
    <s v="하세훈"/>
    <x v="0"/>
    <s v="아물디s (가려움완화)"/>
    <n v="2600"/>
    <n v="1"/>
    <n v="2600"/>
  </r>
  <r>
    <x v="46"/>
    <s v="O221020058424"/>
    <s v="2022"/>
    <s v="4분기(12월)"/>
    <x v="6"/>
    <s v="베트남"/>
    <s v="하세훈"/>
    <x v="0"/>
    <s v="암앤해머 베이킹소다1.5kg+600g"/>
    <n v="6280"/>
    <n v="1"/>
    <n v="6280"/>
  </r>
  <r>
    <x v="46"/>
    <s v="O221020058424"/>
    <s v="2022"/>
    <s v="4분기(12월)"/>
    <x v="6"/>
    <s v="베트남"/>
    <s v="하세훈"/>
    <x v="0"/>
    <s v="오뚜기 백세카레 고형 순한맛100g"/>
    <n v="2800"/>
    <n v="2"/>
    <n v="5600"/>
  </r>
  <r>
    <x v="46"/>
    <s v="O221020058424"/>
    <s v="2022"/>
    <s v="4분기(12월)"/>
    <x v="6"/>
    <s v="베트남"/>
    <s v="하세훈"/>
    <x v="0"/>
    <s v="오뚜기카레(순)100g"/>
    <n v="1860"/>
    <n v="1"/>
    <n v="1860"/>
  </r>
  <r>
    <x v="46"/>
    <s v="O221020058424"/>
    <s v="2022"/>
    <s v="4분기(12월)"/>
    <x v="6"/>
    <s v="베트남"/>
    <s v="하세훈"/>
    <x v="0"/>
    <s v="오모리김치찌개 봉지라면160g*4입"/>
    <n v="7420"/>
    <n v="1"/>
    <n v="7420"/>
  </r>
  <r>
    <x v="46"/>
    <s v="O221020058424"/>
    <s v="2022"/>
    <s v="4분기(12월)"/>
    <x v="6"/>
    <s v="베트남"/>
    <s v="하세훈"/>
    <x v="0"/>
    <s v="종가집 포기김치1.6kg"/>
    <n v="16900"/>
    <n v="1"/>
    <n v="16900"/>
  </r>
  <r>
    <x v="46"/>
    <s v="O221020058424"/>
    <s v="2022"/>
    <s v="4분기(12월)"/>
    <x v="6"/>
    <s v="베트남"/>
    <s v="하세훈"/>
    <x v="0"/>
    <s v="진라면소컵(순한맛)65g*6입"/>
    <n v="3610"/>
    <n v="1"/>
    <n v="3610"/>
  </r>
  <r>
    <x v="46"/>
    <s v="O221020058424"/>
    <s v="2022"/>
    <s v="4분기(12월)"/>
    <x v="6"/>
    <s v="베트남"/>
    <s v="하세훈"/>
    <x v="0"/>
    <s v="질러 갈릭 바베큐육포30g"/>
    <n v="3270"/>
    <n v="1"/>
    <n v="3270"/>
  </r>
  <r>
    <x v="46"/>
    <s v="O221020058424"/>
    <s v="2022"/>
    <s v="4분기(12월)"/>
    <x v="6"/>
    <s v="베트남"/>
    <s v="하세훈"/>
    <x v="0"/>
    <s v="크라운 죠리퐁74g"/>
    <n v="1030"/>
    <n v="1"/>
    <n v="1030"/>
  </r>
  <r>
    <x v="46"/>
    <s v="O221020058424"/>
    <s v="2022"/>
    <s v="4분기(12월)"/>
    <x v="6"/>
    <s v="베트남"/>
    <s v="하세훈"/>
    <x v="0"/>
    <s v="크라운 콘치 치즈크림66g"/>
    <n v="990"/>
    <n v="1"/>
    <n v="990"/>
  </r>
  <r>
    <x v="46"/>
    <s v="O221020058424"/>
    <s v="2022"/>
    <s v="4분기(12월)"/>
    <x v="6"/>
    <s v="베트남"/>
    <s v="하세훈"/>
    <x v="0"/>
    <s v="풍기도깨비목앤배도라지60포(10g*20입)"/>
    <n v="31000"/>
    <n v="1"/>
    <n v="31000"/>
  </r>
  <r>
    <x v="46"/>
    <s v="O221020058424"/>
    <s v="2022"/>
    <s v="4분기(12월)"/>
    <x v="6"/>
    <s v="베트남"/>
    <s v="하세훈"/>
    <x v="0"/>
    <s v="풍기도깨비해먹음사과즙100ml*24포"/>
    <n v="19000"/>
    <n v="1"/>
    <n v="19000"/>
  </r>
  <r>
    <x v="46"/>
    <s v="O221020058424"/>
    <s v="2022"/>
    <s v="4분기(12월)"/>
    <x v="6"/>
    <s v="베트남"/>
    <s v="하세훈"/>
    <x v="0"/>
    <s v="한성 가쓰오우동232.5g*3"/>
    <n v="3930"/>
    <n v="1"/>
    <n v="3930"/>
  </r>
  <r>
    <x v="46"/>
    <s v="O221020058424"/>
    <s v="2022"/>
    <s v="4분기(12월)"/>
    <x v="6"/>
    <s v="베트남"/>
    <s v="하세훈"/>
    <x v="0"/>
    <s v="한성크래미 145g+90g"/>
    <n v="3520"/>
    <n v="1"/>
    <n v="3520"/>
  </r>
  <r>
    <x v="46"/>
    <s v="O221020058424"/>
    <s v="2022"/>
    <s v="4분기(12월)"/>
    <x v="6"/>
    <s v="베트남"/>
    <s v="하세훈"/>
    <x v="0"/>
    <s v="해표 두번구워 더고소한 김밥김20g"/>
    <n v="1760"/>
    <n v="1"/>
    <n v="1760"/>
  </r>
  <r>
    <x v="46"/>
    <s v="O221020058424"/>
    <s v="2022"/>
    <s v="4분기(12월)"/>
    <x v="6"/>
    <s v="베트남"/>
    <s v="하세훈"/>
    <x v="0"/>
    <s v="해피홈 아웃도어 롤온50g(바르는모기진드기기피제)"/>
    <n v="6950"/>
    <n v="1"/>
    <n v="6950"/>
  </r>
  <r>
    <x v="46"/>
    <s v="O221020058424"/>
    <s v="2022"/>
    <s v="4분기(12월)"/>
    <x v="6"/>
    <s v="베트남"/>
    <s v="하세훈"/>
    <x v="0"/>
    <s v="햇반200g*4개입"/>
    <n v="5200"/>
    <n v="2"/>
    <n v="10400"/>
  </r>
  <r>
    <x v="47"/>
    <s v="O221020058423"/>
    <s v="2022"/>
    <s v="4분기(12월)"/>
    <x v="5"/>
    <s v="중국"/>
    <s v="조중기"/>
    <x v="0"/>
    <s v="3배사과식초900ml"/>
    <n v="4280"/>
    <n v="1"/>
    <n v="4280"/>
  </r>
  <r>
    <x v="47"/>
    <s v="O221020058423"/>
    <s v="2022"/>
    <s v="4분기(12월)"/>
    <x v="5"/>
    <s v="중국"/>
    <s v="조중기"/>
    <x v="0"/>
    <s v="농심짜파게티(멀티5입)"/>
    <n v="4430"/>
    <n v="1"/>
    <n v="4430"/>
  </r>
  <r>
    <x v="47"/>
    <s v="O221020058423"/>
    <s v="2022"/>
    <s v="4분기(12월)"/>
    <x v="5"/>
    <s v="중국"/>
    <s v="조중기"/>
    <x v="0"/>
    <s v="바삭고소부침가루1Kg"/>
    <n v="3910"/>
    <n v="1"/>
    <n v="3910"/>
  </r>
  <r>
    <x v="47"/>
    <s v="O221020058423"/>
    <s v="2022"/>
    <s v="4분기(12월)"/>
    <x v="5"/>
    <s v="중국"/>
    <s v="조중기"/>
    <x v="0"/>
    <s v="바삭고소튀김가루1kg"/>
    <n v="3910"/>
    <n v="1"/>
    <n v="3910"/>
  </r>
  <r>
    <x v="47"/>
    <s v="O221020058423"/>
    <s v="2022"/>
    <s v="4분기(12월)"/>
    <x v="5"/>
    <s v="중국"/>
    <s v="조중기"/>
    <x v="0"/>
    <s v="백설 맛소금250g"/>
    <n v="900"/>
    <n v="1"/>
    <n v="900"/>
  </r>
  <r>
    <x v="47"/>
    <s v="O221020058423"/>
    <s v="2022"/>
    <s v="4분기(12월)"/>
    <x v="5"/>
    <s v="중국"/>
    <s v="조중기"/>
    <x v="0"/>
    <s v="사조 참치액500ml"/>
    <n v="5800"/>
    <n v="1"/>
    <n v="5800"/>
  </r>
  <r>
    <x v="47"/>
    <s v="O221020058423"/>
    <s v="2022"/>
    <s v="4분기(12월)"/>
    <x v="5"/>
    <s v="중국"/>
    <s v="조중기"/>
    <x v="0"/>
    <s v="삼립 미니꿀약과140g"/>
    <n v="1400"/>
    <n v="2"/>
    <n v="2800"/>
  </r>
  <r>
    <x v="47"/>
    <s v="O221020058423"/>
    <s v="2022"/>
    <s v="4분기(12월)"/>
    <x v="5"/>
    <s v="중국"/>
    <s v="조중기"/>
    <x v="0"/>
    <s v="샘표 요리에센스 연두(담백한맛)500ml"/>
    <n v="9000"/>
    <n v="1"/>
    <n v="9000"/>
  </r>
  <r>
    <x v="47"/>
    <s v="O221020058423"/>
    <s v="2022"/>
    <s v="4분기(12월)"/>
    <x v="5"/>
    <s v="중국"/>
    <s v="조중기"/>
    <x v="0"/>
    <s v="솥반 꿀약밥210g*8개"/>
    <n v="26000"/>
    <n v="1"/>
    <n v="26000"/>
  </r>
  <r>
    <x v="47"/>
    <s v="O221020058423"/>
    <s v="2022"/>
    <s v="4분기(12월)"/>
    <x v="5"/>
    <s v="중국"/>
    <s v="조중기"/>
    <x v="0"/>
    <s v="솥반 통곡물밥200g*8개"/>
    <n v="26000"/>
    <n v="1"/>
    <n v="26000"/>
  </r>
  <r>
    <x v="47"/>
    <s v="O221020058423"/>
    <s v="2022"/>
    <s v="4분기(12월)"/>
    <x v="5"/>
    <s v="중국"/>
    <s v="조중기"/>
    <x v="0"/>
    <s v="순창조개멸치찌개된장450g"/>
    <n v="5200"/>
    <n v="1"/>
    <n v="5200"/>
  </r>
  <r>
    <x v="47"/>
    <s v="O221020058423"/>
    <s v="2022"/>
    <s v="4분기(12월)"/>
    <x v="5"/>
    <s v="중국"/>
    <s v="조중기"/>
    <x v="0"/>
    <s v="오뚜기)옛날참기름320ml"/>
    <n v="6130"/>
    <n v="1"/>
    <n v="6130"/>
  </r>
  <r>
    <x v="47"/>
    <s v="O221020058423"/>
    <s v="2022"/>
    <s v="4분기(12월)"/>
    <x v="5"/>
    <s v="중국"/>
    <s v="조중기"/>
    <x v="0"/>
    <s v="오뚜기옛날미역50g"/>
    <n v="2200"/>
    <n v="1"/>
    <n v="2200"/>
  </r>
  <r>
    <x v="47"/>
    <s v="O221020058423"/>
    <s v="2022"/>
    <s v="4분기(12월)"/>
    <x v="5"/>
    <s v="중국"/>
    <s v="조중기"/>
    <x v="0"/>
    <s v="오로니아 rTG 오메가-3 90캡슐"/>
    <n v="49500"/>
    <n v="1"/>
    <n v="49500"/>
  </r>
  <r>
    <x v="47"/>
    <s v="O221020058423"/>
    <s v="2022"/>
    <s v="4분기(12월)"/>
    <x v="5"/>
    <s v="중국"/>
    <s v="조중기"/>
    <x v="0"/>
    <s v="요호 루테인 90캡슐"/>
    <n v="36300"/>
    <n v="1"/>
    <n v="36300"/>
  </r>
  <r>
    <x v="47"/>
    <s v="O221020058423"/>
    <s v="2022"/>
    <s v="4분기(12월)"/>
    <x v="5"/>
    <s v="중국"/>
    <s v="조중기"/>
    <x v="0"/>
    <s v="유동 번데기130g*3"/>
    <n v="3280"/>
    <n v="1"/>
    <n v="3280"/>
  </r>
  <r>
    <x v="47"/>
    <s v="O221020058423"/>
    <s v="2022"/>
    <s v="4분기(12월)"/>
    <x v="5"/>
    <s v="중국"/>
    <s v="조중기"/>
    <x v="0"/>
    <s v="이광범명가 고춧가루250g(100%국산)"/>
    <n v="13950"/>
    <n v="1"/>
    <n v="13950"/>
  </r>
  <r>
    <x v="47"/>
    <s v="O221020058423"/>
    <s v="2022"/>
    <s v="4분기(12월)"/>
    <x v="5"/>
    <s v="중국"/>
    <s v="조중기"/>
    <x v="0"/>
    <s v="초록원 유기농 꿀유자차1kg"/>
    <n v="12500"/>
    <n v="1"/>
    <n v="12500"/>
  </r>
  <r>
    <x v="47"/>
    <s v="O221020058423"/>
    <s v="2022"/>
    <s v="4분기(12월)"/>
    <x v="5"/>
    <s v="중국"/>
    <s v="조중기"/>
    <x v="0"/>
    <s v="팔도 틈새라면(멀티5입) "/>
    <n v="3720"/>
    <n v="1"/>
    <n v="3720"/>
  </r>
  <r>
    <x v="47"/>
    <s v="O221020058423"/>
    <s v="2022"/>
    <s v="4분기(12월)"/>
    <x v="5"/>
    <s v="중국"/>
    <s v="조중기"/>
    <x v="0"/>
    <s v="하루30g 검은콩 선식300g(30g*10입)"/>
    <n v="8500"/>
    <n v="1"/>
    <n v="8500"/>
  </r>
  <r>
    <x v="47"/>
    <s v="O221020058423"/>
    <s v="2022"/>
    <s v="4분기(12월)"/>
    <x v="5"/>
    <s v="중국"/>
    <s v="조중기"/>
    <x v="0"/>
    <s v="해태 사루비아60g"/>
    <n v="1040"/>
    <n v="1"/>
    <n v="1040"/>
  </r>
  <r>
    <x v="47"/>
    <s v="O221020058423"/>
    <s v="2022"/>
    <s v="4분기(12월)"/>
    <x v="5"/>
    <s v="중국"/>
    <s v="조중기"/>
    <x v="0"/>
    <s v="해표 포도씨유900ml"/>
    <n v="13600"/>
    <n v="2"/>
    <n v="27200"/>
  </r>
  <r>
    <x v="48"/>
    <s v="O221020058422"/>
    <s v="2022"/>
    <s v="4분기(12월)"/>
    <x v="2"/>
    <s v="헝가리"/>
    <s v="최돈길"/>
    <x v="0"/>
    <s v="3M 정전기청소포(30매) 일반형"/>
    <n v="4000"/>
    <n v="4"/>
    <n v="16000"/>
  </r>
  <r>
    <x v="48"/>
    <s v="O221020058422"/>
    <s v="2022"/>
    <s v="4분기(12월)"/>
    <x v="2"/>
    <s v="헝가리"/>
    <s v="최돈길"/>
    <x v="0"/>
    <s v="3M 테이프클리너 (대형)"/>
    <n v="10200"/>
    <n v="1"/>
    <n v="10200"/>
  </r>
  <r>
    <x v="48"/>
    <s v="O221020058422"/>
    <s v="2022"/>
    <s v="4분기(12월)"/>
    <x v="2"/>
    <s v="헝가리"/>
    <s v="최돈길"/>
    <x v="0"/>
    <s v="3M 테이프클리너 리필 (대형)"/>
    <n v="6900"/>
    <n v="2"/>
    <n v="13800"/>
  </r>
  <r>
    <x v="48"/>
    <s v="O221020058422"/>
    <s v="2022"/>
    <s v="4분기(12월)"/>
    <x v="2"/>
    <s v="헝가리"/>
    <s v="최돈길"/>
    <x v="0"/>
    <s v="post그래놀라 크랜베리 아몬드350g"/>
    <n v="5700"/>
    <n v="2"/>
    <n v="11400"/>
  </r>
  <r>
    <x v="48"/>
    <s v="O221020058422"/>
    <s v="2022"/>
    <s v="4분기(12월)"/>
    <x v="2"/>
    <s v="헝가리"/>
    <s v="최돈길"/>
    <x v="0"/>
    <s v="곰표 중력밀가루2.5kg"/>
    <n v="4950"/>
    <n v="1"/>
    <n v="4950"/>
  </r>
  <r>
    <x v="48"/>
    <s v="O221020058422"/>
    <s v="2022"/>
    <s v="4분기(12월)"/>
    <x v="2"/>
    <s v="헝가리"/>
    <s v="최돈길"/>
    <x v="0"/>
    <s v="국내산 종이컵 50P"/>
    <n v="600"/>
    <n v="4"/>
    <n v="2400"/>
  </r>
  <r>
    <x v="48"/>
    <s v="O221020058422"/>
    <s v="2022"/>
    <s v="4분기(12월)"/>
    <x v="2"/>
    <s v="헝가리"/>
    <s v="최돈길"/>
    <x v="0"/>
    <s v="국희땅콩샌드70g"/>
    <n v="900"/>
    <n v="2"/>
    <n v="1800"/>
  </r>
  <r>
    <x v="48"/>
    <s v="O221020058422"/>
    <s v="2022"/>
    <s v="4분기(12월)"/>
    <x v="2"/>
    <s v="헝가리"/>
    <s v="최돈길"/>
    <x v="0"/>
    <s v="김도둑 쌀국수 깔끔한멸치맛92g"/>
    <n v="1400"/>
    <n v="3"/>
    <n v="4200"/>
  </r>
  <r>
    <x v="48"/>
    <s v="O221020058422"/>
    <s v="2022"/>
    <s v="4분기(12월)"/>
    <x v="2"/>
    <s v="헝가리"/>
    <s v="최돈길"/>
    <x v="0"/>
    <s v="농심 바나나킥 75g"/>
    <n v="1450"/>
    <n v="2"/>
    <n v="2900"/>
  </r>
  <r>
    <x v="48"/>
    <s v="O221020058422"/>
    <s v="2022"/>
    <s v="4분기(12월)"/>
    <x v="2"/>
    <s v="헝가리"/>
    <s v="최돈길"/>
    <x v="0"/>
    <s v="동원 고추참치100g*10"/>
    <n v="19390"/>
    <n v="2"/>
    <n v="38780"/>
  </r>
  <r>
    <x v="48"/>
    <s v="O221020058422"/>
    <s v="2022"/>
    <s v="4분기(12월)"/>
    <x v="2"/>
    <s v="헝가리"/>
    <s v="최돈길"/>
    <x v="0"/>
    <s v="락앤락 손잡이물병ABF734  / 1.7L"/>
    <n v="8000"/>
    <n v="1"/>
    <n v="8000"/>
  </r>
  <r>
    <x v="48"/>
    <s v="O221020058422"/>
    <s v="2022"/>
    <s v="4분기(12월)"/>
    <x v="2"/>
    <s v="헝가리"/>
    <s v="최돈길"/>
    <x v="0"/>
    <s v="로얄샤워타올"/>
    <n v="1100"/>
    <n v="2"/>
    <n v="2200"/>
  </r>
  <r>
    <x v="48"/>
    <s v="O221020058422"/>
    <s v="2022"/>
    <s v="4분기(12월)"/>
    <x v="2"/>
    <s v="헝가리"/>
    <s v="최돈길"/>
    <x v="0"/>
    <s v="롯데 제크 100g"/>
    <n v="1450"/>
    <n v="1"/>
    <n v="1450"/>
  </r>
  <r>
    <x v="48"/>
    <s v="O221020058422"/>
    <s v="2022"/>
    <s v="4분기(12월)"/>
    <x v="2"/>
    <s v="헝가리"/>
    <s v="최돈길"/>
    <x v="0"/>
    <s v="무형광 면행주1P"/>
    <n v="900"/>
    <n v="10"/>
    <n v="9000"/>
  </r>
  <r>
    <x v="48"/>
    <s v="O221020058422"/>
    <s v="2022"/>
    <s v="4분기(12월)"/>
    <x v="2"/>
    <s v="헝가리"/>
    <s v="최돈길"/>
    <x v="0"/>
    <s v="백설 떡볶이양념장150g*4"/>
    <n v="10680"/>
    <n v="1"/>
    <n v="10680"/>
  </r>
  <r>
    <x v="48"/>
    <s v="O221020058422"/>
    <s v="2022"/>
    <s v="4분기(12월)"/>
    <x v="2"/>
    <s v="헝가리"/>
    <s v="최돈길"/>
    <x v="0"/>
    <s v="비비고 사골곰탕500g*2"/>
    <n v="2850"/>
    <n v="4"/>
    <n v="11400"/>
  </r>
  <r>
    <x v="48"/>
    <s v="O221020058422"/>
    <s v="2022"/>
    <s v="4분기(12월)"/>
    <x v="2"/>
    <s v="헝가리"/>
    <s v="최돈길"/>
    <x v="0"/>
    <s v="뻥이요 오리지날 140g"/>
    <n v="1250"/>
    <n v="1"/>
    <n v="1250"/>
  </r>
  <r>
    <x v="48"/>
    <s v="O221020058422"/>
    <s v="2022"/>
    <s v="4분기(12월)"/>
    <x v="2"/>
    <s v="헝가리"/>
    <s v="최돈길"/>
    <x v="0"/>
    <s v="삼립 미니꿀약과140g"/>
    <n v="1400"/>
    <n v="2"/>
    <n v="2800"/>
  </r>
  <r>
    <x v="48"/>
    <s v="O221020058422"/>
    <s v="2022"/>
    <s v="4분기(12월)"/>
    <x v="2"/>
    <s v="헝가리"/>
    <s v="최돈길"/>
    <x v="0"/>
    <s v="설악산 국산 친환경인증 무시래기100g"/>
    <n v="3900"/>
    <n v="2"/>
    <n v="7800"/>
  </r>
  <r>
    <x v="48"/>
    <s v="O221020058422"/>
    <s v="2022"/>
    <s v="4분기(12월)"/>
    <x v="2"/>
    <s v="헝가리"/>
    <s v="최돈길"/>
    <x v="0"/>
    <s v="암앤해머 베이킹소다1.5kg+600g"/>
    <n v="6280"/>
    <n v="1"/>
    <n v="6280"/>
  </r>
  <r>
    <x v="48"/>
    <s v="O221020058422"/>
    <s v="2022"/>
    <s v="4분기(12월)"/>
    <x v="2"/>
    <s v="헝가리"/>
    <s v="최돈길"/>
    <x v="0"/>
    <s v="여명808(숙취해소제)*3"/>
    <n v="10800"/>
    <n v="1"/>
    <n v="10800"/>
  </r>
  <r>
    <x v="48"/>
    <s v="O221020058422"/>
    <s v="2022"/>
    <s v="4분기(12월)"/>
    <x v="2"/>
    <s v="헝가리"/>
    <s v="최돈길"/>
    <x v="0"/>
    <s v="옛날 국수 소면 700g"/>
    <n v="2400"/>
    <n v="2"/>
    <n v="4800"/>
  </r>
  <r>
    <x v="48"/>
    <s v="O221020058422"/>
    <s v="2022"/>
    <s v="4분기(12월)"/>
    <x v="2"/>
    <s v="헝가리"/>
    <s v="최돈길"/>
    <x v="0"/>
    <s v="옛날국수 쌀소면500g"/>
    <n v="2880"/>
    <n v="2"/>
    <n v="5760"/>
  </r>
  <r>
    <x v="48"/>
    <s v="O221020058422"/>
    <s v="2022"/>
    <s v="4분기(12월)"/>
    <x v="2"/>
    <s v="헝가리"/>
    <s v="최돈길"/>
    <x v="0"/>
    <s v="옛날당면500g"/>
    <n v="6650"/>
    <n v="1"/>
    <n v="6650"/>
  </r>
  <r>
    <x v="48"/>
    <s v="O221020058422"/>
    <s v="2022"/>
    <s v="4분기(12월)"/>
    <x v="2"/>
    <s v="헝가리"/>
    <s v="최돈길"/>
    <x v="0"/>
    <s v="옛날칼국수500g"/>
    <n v="2430"/>
    <n v="2"/>
    <n v="4860"/>
  </r>
  <r>
    <x v="48"/>
    <s v="O221020058422"/>
    <s v="2022"/>
    <s v="4분기(12월)"/>
    <x v="2"/>
    <s v="헝가리"/>
    <s v="최돈길"/>
    <x v="0"/>
    <s v="오뚜기 비빔장500g"/>
    <n v="4980"/>
    <n v="1"/>
    <n v="4980"/>
  </r>
  <r>
    <x v="48"/>
    <s v="O221020058422"/>
    <s v="2022"/>
    <s v="4분기(12월)"/>
    <x v="2"/>
    <s v="헝가리"/>
    <s v="최돈길"/>
    <x v="0"/>
    <s v="오뚜기)옛날참기름320ml"/>
    <n v="6130"/>
    <n v="2"/>
    <n v="12260"/>
  </r>
  <r>
    <x v="48"/>
    <s v="O221020058422"/>
    <s v="2022"/>
    <s v="4분기(12월)"/>
    <x v="2"/>
    <s v="헝가리"/>
    <s v="최돈길"/>
    <x v="0"/>
    <s v="오리온 도도한 나쵸 치즈맛92g"/>
    <n v="1250"/>
    <n v="2"/>
    <n v="2500"/>
  </r>
  <r>
    <x v="48"/>
    <s v="O221020058422"/>
    <s v="2022"/>
    <s v="4분기(12월)"/>
    <x v="2"/>
    <s v="헝가리"/>
    <s v="최돈길"/>
    <x v="0"/>
    <s v="오리온 오감자 찍먹 양념바베큐맛50g"/>
    <n v="1250"/>
    <n v="1"/>
    <n v="1250"/>
  </r>
  <r>
    <x v="48"/>
    <s v="O221020058422"/>
    <s v="2022"/>
    <s v="4분기(12월)"/>
    <x v="2"/>
    <s v="헝가리"/>
    <s v="최돈길"/>
    <x v="0"/>
    <s v="오리온 참붕어빵 348g 12입"/>
    <n v="5250"/>
    <n v="1"/>
    <n v="5250"/>
  </r>
  <r>
    <x v="48"/>
    <s v="O221020058422"/>
    <s v="2022"/>
    <s v="4분기(12월)"/>
    <x v="2"/>
    <s v="헝가리"/>
    <s v="최돈길"/>
    <x v="0"/>
    <s v="오리온 초코파이12p"/>
    <n v="3480"/>
    <n v="1"/>
    <n v="3480"/>
  </r>
  <r>
    <x v="48"/>
    <s v="O221020058422"/>
    <s v="2022"/>
    <s v="4분기(12월)"/>
    <x v="2"/>
    <s v="헝가리"/>
    <s v="최돈길"/>
    <x v="0"/>
    <s v="유동 번데기130g*3"/>
    <n v="3280"/>
    <n v="3"/>
    <n v="9840"/>
  </r>
  <r>
    <x v="48"/>
    <s v="O221020058422"/>
    <s v="2022"/>
    <s v="4분기(12월)"/>
    <x v="2"/>
    <s v="헝가리"/>
    <s v="최돈길"/>
    <x v="0"/>
    <s v="참크래커56g"/>
    <n v="900"/>
    <n v="4"/>
    <n v="3600"/>
  </r>
  <r>
    <x v="48"/>
    <s v="O221020058422"/>
    <s v="2022"/>
    <s v="4분기(12월)"/>
    <x v="2"/>
    <s v="헝가리"/>
    <s v="최돈길"/>
    <x v="0"/>
    <s v="청정원 고기전용쌈장450g"/>
    <n v="4700"/>
    <n v="1"/>
    <n v="4700"/>
  </r>
  <r>
    <x v="48"/>
    <s v="O221020058422"/>
    <s v="2022"/>
    <s v="4분기(12월)"/>
    <x v="2"/>
    <s v="헝가리"/>
    <s v="최돈길"/>
    <x v="0"/>
    <s v="청정원 소불고기양념280g"/>
    <n v="2350"/>
    <n v="1"/>
    <n v="2350"/>
  </r>
  <r>
    <x v="48"/>
    <s v="O221020058422"/>
    <s v="2022"/>
    <s v="4분기(12월)"/>
    <x v="2"/>
    <s v="헝가리"/>
    <s v="최돈길"/>
    <x v="0"/>
    <s v="카라멜 메이플콘74g"/>
    <n v="990"/>
    <n v="2"/>
    <n v="1980"/>
  </r>
  <r>
    <x v="48"/>
    <s v="O221020058422"/>
    <s v="2022"/>
    <s v="4분기(12월)"/>
    <x v="2"/>
    <s v="헝가리"/>
    <s v="최돈길"/>
    <x v="0"/>
    <s v="크라운 츄러스84g"/>
    <n v="1070"/>
    <n v="2"/>
    <n v="2140"/>
  </r>
  <r>
    <x v="48"/>
    <s v="O221020058422"/>
    <s v="2022"/>
    <s v="4분기(12월)"/>
    <x v="2"/>
    <s v="헝가리"/>
    <s v="최돈길"/>
    <x v="0"/>
    <s v="크라운 쿠크다스128g (화이트)"/>
    <n v="2160"/>
    <n v="1"/>
    <n v="2160"/>
  </r>
  <r>
    <x v="48"/>
    <s v="O221020058422"/>
    <s v="2022"/>
    <s v="4분기(12월)"/>
    <x v="2"/>
    <s v="헝가리"/>
    <s v="최돈길"/>
    <x v="0"/>
    <s v="크리스피롤12곡 180g"/>
    <n v="3540"/>
    <n v="1"/>
    <n v="3540"/>
  </r>
  <r>
    <x v="48"/>
    <s v="O221020058422"/>
    <s v="2022"/>
    <s v="4분기(12월)"/>
    <x v="2"/>
    <s v="헝가리"/>
    <s v="최돈길"/>
    <x v="0"/>
    <s v="크린 종이호일 30*20"/>
    <n v="4800"/>
    <n v="2"/>
    <n v="9600"/>
  </r>
  <r>
    <x v="48"/>
    <s v="O221020058422"/>
    <s v="2022"/>
    <s v="4분기(12월)"/>
    <x v="2"/>
    <s v="헝가리"/>
    <s v="최돈길"/>
    <x v="0"/>
    <s v="테이팩스 투명OPP테이프50mm*50M"/>
    <n v="1680"/>
    <n v="1"/>
    <n v="1680"/>
  </r>
  <r>
    <x v="48"/>
    <s v="O221020058422"/>
    <s v="2022"/>
    <s v="4분기(12월)"/>
    <x v="2"/>
    <s v="헝가리"/>
    <s v="최돈길"/>
    <x v="0"/>
    <s v="페브리즈향균플러스370ml(깨끗한향)"/>
    <n v="6100"/>
    <n v="2"/>
    <n v="12200"/>
  </r>
  <r>
    <x v="48"/>
    <s v="O221020058422"/>
    <s v="2022"/>
    <s v="4분기(12월)"/>
    <x v="2"/>
    <s v="헝가리"/>
    <s v="최돈길"/>
    <x v="0"/>
    <s v="해태 맛동산 90g"/>
    <n v="1200"/>
    <n v="1"/>
    <n v="1200"/>
  </r>
  <r>
    <x v="48"/>
    <s v="O221020058422"/>
    <s v="2022"/>
    <s v="4분기(12월)"/>
    <x v="2"/>
    <s v="헝가리"/>
    <s v="최돈길"/>
    <x v="0"/>
    <s v="해태 에이스364g"/>
    <n v="3600"/>
    <n v="1"/>
    <n v="3600"/>
  </r>
  <r>
    <x v="48"/>
    <s v="O221020058422"/>
    <s v="2022"/>
    <s v="4분기(12월)"/>
    <x v="2"/>
    <s v="헝가리"/>
    <s v="최돈길"/>
    <x v="0"/>
    <s v="해태 오사쯔60g"/>
    <n v="1080"/>
    <n v="1"/>
    <n v="1080"/>
  </r>
  <r>
    <x v="48"/>
    <s v="O221020058422"/>
    <s v="2022"/>
    <s v="4분기(12월)"/>
    <x v="2"/>
    <s v="헝가리"/>
    <s v="최돈길"/>
    <x v="0"/>
    <s v="햇반200g*4개입"/>
    <n v="5200"/>
    <n v="2"/>
    <n v="10400"/>
  </r>
  <r>
    <x v="49"/>
    <s v="O221020058421"/>
    <s v="2022"/>
    <s v="4분기(12월)"/>
    <x v="4"/>
    <s v="인도네시아"/>
    <s v="신영철"/>
    <x v="0"/>
    <s v="(인) 볶은현미 20g*25봉"/>
    <n v="13090"/>
    <n v="1"/>
    <n v="13090"/>
  </r>
  <r>
    <x v="49"/>
    <s v="O221020058421"/>
    <s v="2022"/>
    <s v="4분기(12월)"/>
    <x v="4"/>
    <s v="인도네시아"/>
    <s v="신영철"/>
    <x v="0"/>
    <s v="100%국산감자전분400g"/>
    <n v="2800"/>
    <n v="1"/>
    <n v="2800"/>
  </r>
  <r>
    <x v="49"/>
    <s v="O221020058421"/>
    <s v="2022"/>
    <s v="4분기(12월)"/>
    <x v="4"/>
    <s v="인도네시아"/>
    <s v="신영철"/>
    <x v="0"/>
    <s v="3M 철수세미35g"/>
    <n v="1090"/>
    <n v="1"/>
    <n v="1090"/>
  </r>
  <r>
    <x v="49"/>
    <s v="O221020058421"/>
    <s v="2022"/>
    <s v="4분기(12월)"/>
    <x v="4"/>
    <s v="인도네시아"/>
    <s v="신영철"/>
    <x v="0"/>
    <s v="KF-AD내조마 덴탈 마스크50매"/>
    <n v="5900"/>
    <n v="1"/>
    <n v="5900"/>
  </r>
  <r>
    <x v="49"/>
    <s v="O221020058421"/>
    <s v="2022"/>
    <s v="4분기(12월)"/>
    <x v="4"/>
    <s v="인도네시아"/>
    <s v="신영철"/>
    <x v="0"/>
    <s v="깨끗한나라 물티슈캡형70매*6"/>
    <n v="12100"/>
    <n v="1"/>
    <n v="12100"/>
  </r>
  <r>
    <x v="49"/>
    <s v="O221020058421"/>
    <s v="2022"/>
    <s v="4분기(12월)"/>
    <x v="4"/>
    <s v="인도네시아"/>
    <s v="신영철"/>
    <x v="0"/>
    <s v="깨끗한나라 순수 프리미엄30m*30롤(천열펄프3겹)"/>
    <n v="21000"/>
    <n v="1"/>
    <n v="21000"/>
  </r>
  <r>
    <x v="49"/>
    <s v="O221020058421"/>
    <s v="2022"/>
    <s v="4분기(12월)"/>
    <x v="4"/>
    <s v="인도네시아"/>
    <s v="신영철"/>
    <x v="0"/>
    <s v="농심 육개장사발면86g*6입"/>
    <n v="5000"/>
    <n v="1"/>
    <n v="5000"/>
  </r>
  <r>
    <x v="49"/>
    <s v="O221020058421"/>
    <s v="2022"/>
    <s v="4분기(12월)"/>
    <x v="4"/>
    <s v="인도네시아"/>
    <s v="신영철"/>
    <x v="0"/>
    <s v="로얄샤워타올"/>
    <n v="1100"/>
    <n v="1"/>
    <n v="1100"/>
  </r>
  <r>
    <x v="49"/>
    <s v="O221020058421"/>
    <s v="2022"/>
    <s v="4분기(12월)"/>
    <x v="4"/>
    <s v="인도네시아"/>
    <s v="신영철"/>
    <x v="0"/>
    <s v="롯데 빼빼로 오리지날54g"/>
    <n v="1140"/>
    <n v="2"/>
    <n v="2280"/>
  </r>
  <r>
    <x v="49"/>
    <s v="O221020058421"/>
    <s v="2022"/>
    <s v="4분기(12월)"/>
    <x v="4"/>
    <s v="인도네시아"/>
    <s v="신영철"/>
    <x v="0"/>
    <s v="맛술 생강 500ml"/>
    <n v="2780"/>
    <n v="1"/>
    <n v="2780"/>
  </r>
  <r>
    <x v="49"/>
    <s v="O221020058421"/>
    <s v="2022"/>
    <s v="4분기(12월)"/>
    <x v="4"/>
    <s v="인도네시아"/>
    <s v="신영철"/>
    <x v="0"/>
    <s v="비트 일반용 1.6L+1.6L"/>
    <n v="8880"/>
    <n v="3"/>
    <n v="26640"/>
  </r>
  <r>
    <x v="49"/>
    <s v="O221020058421"/>
    <s v="2022"/>
    <s v="4분기(12월)"/>
    <x v="4"/>
    <s v="인도네시아"/>
    <s v="신영철"/>
    <x v="0"/>
    <s v="사조 참치액500ml"/>
    <n v="5800"/>
    <n v="1"/>
    <n v="5800"/>
  </r>
  <r>
    <x v="49"/>
    <s v="O221020058421"/>
    <s v="2022"/>
    <s v="4분기(12월)"/>
    <x v="4"/>
    <s v="인도네시아"/>
    <s v="신영철"/>
    <x v="0"/>
    <s v="샘표 바지락칼국수 111g"/>
    <n v="1250"/>
    <n v="20"/>
    <n v="25000"/>
  </r>
  <r>
    <x v="49"/>
    <s v="O221020058421"/>
    <s v="2022"/>
    <s v="4분기(12월)"/>
    <x v="4"/>
    <s v="인도네시아"/>
    <s v="신영철"/>
    <x v="0"/>
    <s v="스팸 마일드 300g*3"/>
    <n v="12480"/>
    <n v="1"/>
    <n v="12480"/>
  </r>
  <r>
    <x v="49"/>
    <s v="O221020058421"/>
    <s v="2022"/>
    <s v="4분기(12월)"/>
    <x v="4"/>
    <s v="인도네시아"/>
    <s v="신영철"/>
    <x v="0"/>
    <s v="신라면 건면(멀티5입)"/>
    <n v="4700"/>
    <n v="2"/>
    <n v="9400"/>
  </r>
  <r>
    <x v="49"/>
    <s v="O221020058421"/>
    <s v="2022"/>
    <s v="4분기(12월)"/>
    <x v="4"/>
    <s v="인도네시아"/>
    <s v="신영철"/>
    <x v="0"/>
    <s v="신라면 작은컵(6입)"/>
    <n v="6350"/>
    <n v="1"/>
    <n v="6350"/>
  </r>
  <r>
    <x v="49"/>
    <s v="O221020058421"/>
    <s v="2022"/>
    <s v="4분기(12월)"/>
    <x v="4"/>
    <s v="인도네시아"/>
    <s v="신영철"/>
    <x v="0"/>
    <s v="아참 왕한치20g"/>
    <n v="2600"/>
    <n v="2"/>
    <n v="5200"/>
  </r>
  <r>
    <x v="49"/>
    <s v="O221020058421"/>
    <s v="2022"/>
    <s v="4분기(12월)"/>
    <x v="4"/>
    <s v="인도네시아"/>
    <s v="신영철"/>
    <x v="0"/>
    <s v="애니데이롱20P(무향)팬티라이너"/>
    <n v="3300"/>
    <n v="3"/>
    <n v="9900"/>
  </r>
  <r>
    <x v="49"/>
    <s v="O221020058421"/>
    <s v="2022"/>
    <s v="4분기(12월)"/>
    <x v="4"/>
    <s v="인도네시아"/>
    <s v="신영철"/>
    <x v="0"/>
    <s v="연겨자100g 튜브"/>
    <n v="3070"/>
    <n v="1"/>
    <n v="3070"/>
  </r>
  <r>
    <x v="49"/>
    <s v="O221020058421"/>
    <s v="2022"/>
    <s v="4분기(12월)"/>
    <x v="4"/>
    <s v="인도네시아"/>
    <s v="신영철"/>
    <x v="0"/>
    <s v="오뚜기빵가루500g"/>
    <n v="3500"/>
    <n v="1"/>
    <n v="3500"/>
  </r>
  <r>
    <x v="49"/>
    <s v="O221020058421"/>
    <s v="2022"/>
    <s v="4분기(12월)"/>
    <x v="4"/>
    <s v="인도네시아"/>
    <s v="신영철"/>
    <x v="0"/>
    <s v="오뚜기옛날미역50g"/>
    <n v="2200"/>
    <n v="2"/>
    <n v="4400"/>
  </r>
  <r>
    <x v="49"/>
    <s v="O221020058421"/>
    <s v="2022"/>
    <s v="4분기(12월)"/>
    <x v="4"/>
    <s v="인도네시아"/>
    <s v="신영철"/>
    <x v="0"/>
    <s v="오리온 닥터유 단백질바50g*12"/>
    <n v="15400"/>
    <n v="1"/>
    <n v="15400"/>
  </r>
  <r>
    <x v="49"/>
    <s v="O221020058421"/>
    <s v="2022"/>
    <s v="4분기(12월)"/>
    <x v="4"/>
    <s v="인도네시아"/>
    <s v="신영철"/>
    <x v="0"/>
    <s v="이광범명가 들기름160ml(100%국산)"/>
    <n v="22000"/>
    <n v="1"/>
    <n v="22000"/>
  </r>
  <r>
    <x v="49"/>
    <s v="O221020058421"/>
    <s v="2022"/>
    <s v="4분기(12월)"/>
    <x v="4"/>
    <s v="인도네시아"/>
    <s v="신영철"/>
    <x v="0"/>
    <s v="쟈키쟈키70g 숯불갈비향"/>
    <n v="1440"/>
    <n v="3"/>
    <n v="4320"/>
  </r>
  <r>
    <x v="49"/>
    <s v="O221020058421"/>
    <s v="2022"/>
    <s v="4분기(12월)"/>
    <x v="4"/>
    <s v="인도네시아"/>
    <s v="신영철"/>
    <x v="0"/>
    <s v="주방세제 자연퐁 솔잎 1.12kg"/>
    <n v="4700"/>
    <n v="2"/>
    <n v="9400"/>
  </r>
  <r>
    <x v="49"/>
    <s v="O221020058421"/>
    <s v="2022"/>
    <s v="4분기(12월)"/>
    <x v="4"/>
    <s v="인도네시아"/>
    <s v="신영철"/>
    <x v="0"/>
    <s v="청우 플랑 160g"/>
    <n v="3900"/>
    <n v="4"/>
    <n v="15600"/>
  </r>
  <r>
    <x v="49"/>
    <s v="O221020058421"/>
    <s v="2022"/>
    <s v="4분기(12월)"/>
    <x v="4"/>
    <s v="인도네시아"/>
    <s v="신영철"/>
    <x v="0"/>
    <s v="청정원 초고추장 1kg"/>
    <n v="4500"/>
    <n v="2"/>
    <n v="9000"/>
  </r>
  <r>
    <x v="49"/>
    <s v="O221020058421"/>
    <s v="2022"/>
    <s v="4분기(12월)"/>
    <x v="4"/>
    <s v="인도네시아"/>
    <s v="신영철"/>
    <x v="0"/>
    <s v="청포도캔디153g"/>
    <n v="1990"/>
    <n v="1"/>
    <n v="1990"/>
  </r>
  <r>
    <x v="49"/>
    <s v="O221020058421"/>
    <s v="2022"/>
    <s v="4분기(12월)"/>
    <x v="4"/>
    <s v="인도네시아"/>
    <s v="신영철"/>
    <x v="0"/>
    <s v="크린 종이호일 30*20"/>
    <n v="4800"/>
    <n v="1"/>
    <n v="4800"/>
  </r>
  <r>
    <x v="49"/>
    <s v="O221020058421"/>
    <s v="2022"/>
    <s v="4분기(12월)"/>
    <x v="4"/>
    <s v="인도네시아"/>
    <s v="신영철"/>
    <x v="0"/>
    <s v="팔도비빔면(멀티5입)"/>
    <n v="4450"/>
    <n v="1"/>
    <n v="4450"/>
  </r>
  <r>
    <x v="49"/>
    <s v="O221020058421"/>
    <s v="2022"/>
    <s v="4분기(12월)"/>
    <x v="4"/>
    <s v="인도네시아"/>
    <s v="신영철"/>
    <x v="0"/>
    <s v="하이델 무쇠주물 궁중팬28cm"/>
    <n v="29000"/>
    <n v="1"/>
    <n v="29000"/>
  </r>
  <r>
    <x v="49"/>
    <s v="O221020058421"/>
    <s v="2022"/>
    <s v="4분기(12월)"/>
    <x v="4"/>
    <s v="인도네시아"/>
    <s v="신영철"/>
    <x v="0"/>
    <s v="화이트탐폰 레귤러8입"/>
    <n v="4900"/>
    <n v="1"/>
    <n v="4900"/>
  </r>
  <r>
    <x v="50"/>
    <s v="O221020058419"/>
    <s v="2022"/>
    <s v="4분기(12월)"/>
    <x v="2"/>
    <s v="중국"/>
    <s v="서영기"/>
    <x v="0"/>
    <s v="TARA 아쿠아 펩타이드 항산화 앰플"/>
    <n v="148000"/>
    <n v="1"/>
    <n v="148000"/>
  </r>
  <r>
    <x v="50"/>
    <s v="O221020058419"/>
    <s v="2022"/>
    <s v="4분기(12월)"/>
    <x v="2"/>
    <s v="중국"/>
    <s v="서영기"/>
    <x v="0"/>
    <s v="오로니아 rTG 오메가-3 90캡슐"/>
    <n v="49500"/>
    <n v="1"/>
    <n v="49500"/>
  </r>
  <r>
    <x v="50"/>
    <s v="O221020058419"/>
    <s v="2022"/>
    <s v="4분기(12월)"/>
    <x v="2"/>
    <s v="중국"/>
    <s v="서영기"/>
    <x v="0"/>
    <s v="오리온 닥터유 단백질바50g*12"/>
    <n v="15400"/>
    <n v="2"/>
    <n v="30800"/>
  </r>
  <r>
    <x v="50"/>
    <s v="O221020058419"/>
    <s v="2022"/>
    <s v="4분기(12월)"/>
    <x v="2"/>
    <s v="중국"/>
    <s v="서영기"/>
    <x v="0"/>
    <s v="정영석명인71호 홍삼 진과골드본400g"/>
    <n v="64900"/>
    <n v="1"/>
    <n v="64900"/>
  </r>
  <r>
    <x v="50"/>
    <s v="O221020058419"/>
    <s v="2022"/>
    <s v="4분기(12월)"/>
    <x v="2"/>
    <s v="중국"/>
    <s v="서영기"/>
    <x v="0"/>
    <s v="크라운 뽀또 치즈타르트161g"/>
    <n v="1800"/>
    <n v="1"/>
    <n v="1800"/>
  </r>
  <r>
    <x v="50"/>
    <s v="O221020058419"/>
    <s v="2022"/>
    <s v="4분기(12월)"/>
    <x v="2"/>
    <s v="중국"/>
    <s v="서영기"/>
    <x v="0"/>
    <s v="펭귄 고등어 400g*2"/>
    <n v="5000"/>
    <n v="1"/>
    <n v="5000"/>
  </r>
  <r>
    <x v="51"/>
    <s v="O221020058418"/>
    <s v="2022"/>
    <s v="4분기(12월)"/>
    <x v="2"/>
    <s v="중국"/>
    <s v="김성렬"/>
    <x v="0"/>
    <s v="Calvin Klein 여성팬티-S90(4P)"/>
    <n v="43000"/>
    <n v="1"/>
    <n v="43000"/>
  </r>
  <r>
    <x v="51"/>
    <s v="O221020058418"/>
    <s v="2022"/>
    <s v="4분기(12월)"/>
    <x v="2"/>
    <s v="중국"/>
    <s v="김성렬"/>
    <x v="0"/>
    <s v="Ph.Drop 아쿠아 콜라겐 모이스트 로션"/>
    <n v="47270"/>
    <n v="1"/>
    <n v="47270"/>
  </r>
  <r>
    <x v="51"/>
    <s v="O221020058418"/>
    <s v="2022"/>
    <s v="4분기(12월)"/>
    <x v="2"/>
    <s v="중국"/>
    <s v="김성렬"/>
    <x v="0"/>
    <s v="Ph.Drop 에브리데이 썬크림40ml"/>
    <n v="9000"/>
    <n v="3"/>
    <n v="27000"/>
  </r>
  <r>
    <x v="51"/>
    <s v="O221020058418"/>
    <s v="2022"/>
    <s v="4분기(12월)"/>
    <x v="2"/>
    <s v="중국"/>
    <s v="김성렬"/>
    <x v="0"/>
    <s v="닥터홍 라인스틱"/>
    <n v="15000"/>
    <n v="1"/>
    <n v="15000"/>
  </r>
  <r>
    <x v="51"/>
    <s v="O221020058418"/>
    <s v="2022"/>
    <s v="4분기(12월)"/>
    <x v="2"/>
    <s v="중국"/>
    <s v="김성렬"/>
    <x v="0"/>
    <s v="동원 양반김치캔160g*3"/>
    <n v="7030"/>
    <n v="2"/>
    <n v="14060"/>
  </r>
  <r>
    <x v="51"/>
    <s v="O221020058418"/>
    <s v="2022"/>
    <s v="4분기(12월)"/>
    <x v="2"/>
    <s v="중국"/>
    <s v="김성렬"/>
    <x v="0"/>
    <s v="딥 모이스처라이징 페이셜 마스크 10입"/>
    <n v="9000"/>
    <n v="1"/>
    <n v="9000"/>
  </r>
  <r>
    <x v="51"/>
    <s v="O221020058418"/>
    <s v="2022"/>
    <s v="4분기(12월)"/>
    <x v="2"/>
    <s v="중국"/>
    <s v="김성렬"/>
    <x v="0"/>
    <s v="리얼그램 유기농 100% 비오틴 180정"/>
    <n v="45000"/>
    <n v="1"/>
    <n v="45000"/>
  </r>
  <r>
    <x v="51"/>
    <s v="O221020058418"/>
    <s v="2022"/>
    <s v="4분기(12월)"/>
    <x v="2"/>
    <s v="중국"/>
    <s v="김성렬"/>
    <x v="0"/>
    <s v="아이비155g"/>
    <n v="2090"/>
    <n v="2"/>
    <n v="4180"/>
  </r>
  <r>
    <x v="51"/>
    <s v="O221020058418"/>
    <s v="2022"/>
    <s v="4분기(12월)"/>
    <x v="2"/>
    <s v="중국"/>
    <s v="김성렬"/>
    <x v="0"/>
    <s v="오로니아 멀티비타민&amp;미네랄 90정"/>
    <n v="31900"/>
    <n v="1"/>
    <n v="31900"/>
  </r>
  <r>
    <x v="51"/>
    <s v="O221020058418"/>
    <s v="2022"/>
    <s v="4분기(12월)"/>
    <x v="2"/>
    <s v="중국"/>
    <s v="김성렬"/>
    <x v="0"/>
    <s v="청우 홍삼젤리 400g"/>
    <n v="4520"/>
    <n v="1"/>
    <n v="4520"/>
  </r>
  <r>
    <x v="51"/>
    <s v="O221020058418"/>
    <s v="2022"/>
    <s v="4분기(12월)"/>
    <x v="2"/>
    <s v="중국"/>
    <s v="김성렬"/>
    <x v="0"/>
    <s v="카누 마일드로스트 아메리카노100T(미니)"/>
    <n v="18530"/>
    <n v="2"/>
    <n v="37060"/>
  </r>
  <r>
    <x v="51"/>
    <s v="O221020058418"/>
    <s v="2022"/>
    <s v="4분기(12월)"/>
    <x v="2"/>
    <s v="중국"/>
    <s v="김성렬"/>
    <x v="0"/>
    <s v="휴럼 솔루잇 산양유단백질프로틴20g*14포"/>
    <n v="22000"/>
    <n v="1"/>
    <n v="22000"/>
  </r>
  <r>
    <x v="52"/>
    <s v="O221020058417"/>
    <s v="2022"/>
    <s v="4분기(12월)"/>
    <x v="2"/>
    <s v="헝가리"/>
    <s v="김혁기"/>
    <x v="0"/>
    <s v="MaXIM카푸치노 모카라떼10T"/>
    <n v="2500"/>
    <n v="1"/>
    <n v="2500"/>
  </r>
  <r>
    <x v="52"/>
    <s v="O221020058417"/>
    <s v="2022"/>
    <s v="4분기(12월)"/>
    <x v="2"/>
    <s v="헝가리"/>
    <s v="김혁기"/>
    <x v="0"/>
    <s v="The맛있는 김도둑 김밥용김10매"/>
    <n v="1400"/>
    <n v="3"/>
    <n v="4200"/>
  </r>
  <r>
    <x v="52"/>
    <s v="O221020058417"/>
    <s v="2022"/>
    <s v="4분기(12월)"/>
    <x v="2"/>
    <s v="헝가리"/>
    <s v="김혁기"/>
    <x v="0"/>
    <s v="The맛있는 김도둑 아이스스로돌자반35g"/>
    <n v="1100"/>
    <n v="1"/>
    <n v="1100"/>
  </r>
  <r>
    <x v="52"/>
    <s v="O221020058417"/>
    <s v="2022"/>
    <s v="4분기(12월)"/>
    <x v="2"/>
    <s v="헝가리"/>
    <s v="김혁기"/>
    <x v="0"/>
    <s v="감자 수제비키트265g"/>
    <n v="5960"/>
    <n v="2"/>
    <n v="11920"/>
  </r>
  <r>
    <x v="52"/>
    <s v="O221020058417"/>
    <s v="2022"/>
    <s v="4분기(12월)"/>
    <x v="2"/>
    <s v="헝가리"/>
    <s v="김혁기"/>
    <x v="0"/>
    <s v="광천파래김4g*16봉"/>
    <n v="4200"/>
    <n v="2"/>
    <n v="8400"/>
  </r>
  <r>
    <x v="52"/>
    <s v="O221020058417"/>
    <s v="2022"/>
    <s v="4분기(12월)"/>
    <x v="2"/>
    <s v="헝가리"/>
    <s v="김혁기"/>
    <x v="0"/>
    <s v="궁중삼계탕1kg"/>
    <n v="8000"/>
    <n v="3"/>
    <n v="24000"/>
  </r>
  <r>
    <x v="52"/>
    <s v="O221020058417"/>
    <s v="2022"/>
    <s v="4분기(12월)"/>
    <x v="2"/>
    <s v="헝가리"/>
    <s v="김혁기"/>
    <x v="0"/>
    <s v="김도둑 광천재래김4g*16봉"/>
    <n v="4200"/>
    <n v="1"/>
    <n v="4200"/>
  </r>
  <r>
    <x v="52"/>
    <s v="O221020058417"/>
    <s v="2022"/>
    <s v="4분기(12월)"/>
    <x v="2"/>
    <s v="헝가리"/>
    <s v="김혁기"/>
    <x v="0"/>
    <s v="농심 꿀꽈배기90g"/>
    <n v="1230"/>
    <n v="3"/>
    <n v="3690"/>
  </r>
  <r>
    <x v="52"/>
    <s v="O221020058417"/>
    <s v="2022"/>
    <s v="4분기(12월)"/>
    <x v="2"/>
    <s v="헝가리"/>
    <s v="김혁기"/>
    <x v="0"/>
    <s v="농심 새우깡90g"/>
    <n v="1070"/>
    <n v="2"/>
    <n v="2140"/>
  </r>
  <r>
    <x v="52"/>
    <s v="O221020058417"/>
    <s v="2022"/>
    <s v="4분기(12월)"/>
    <x v="2"/>
    <s v="헝가리"/>
    <s v="김혁기"/>
    <x v="0"/>
    <s v="농심짜파게티(멀티5입)"/>
    <n v="4430"/>
    <n v="4"/>
    <n v="17720"/>
  </r>
  <r>
    <x v="52"/>
    <s v="O221020058417"/>
    <s v="2022"/>
    <s v="4분기(12월)"/>
    <x v="2"/>
    <s v="헝가리"/>
    <s v="김혁기"/>
    <x v="0"/>
    <s v="동원리챔340g*4"/>
    <n v="15100"/>
    <n v="2"/>
    <n v="30200"/>
  </r>
  <r>
    <x v="52"/>
    <s v="O221020058417"/>
    <s v="2022"/>
    <s v="4분기(12월)"/>
    <x v="2"/>
    <s v="헝가리"/>
    <s v="김혁기"/>
    <x v="0"/>
    <s v="롯데 빼빼로 오리지날54g"/>
    <n v="1140"/>
    <n v="7"/>
    <n v="7980"/>
  </r>
  <r>
    <x v="52"/>
    <s v="O221020058417"/>
    <s v="2022"/>
    <s v="4분기(12월)"/>
    <x v="2"/>
    <s v="헝가리"/>
    <s v="김혁기"/>
    <x v="0"/>
    <s v="백설찹쌀호떡믹스400g"/>
    <n v="3800"/>
    <n v="1"/>
    <n v="3800"/>
  </r>
  <r>
    <x v="52"/>
    <s v="O221020058417"/>
    <s v="2022"/>
    <s v="4분기(12월)"/>
    <x v="2"/>
    <s v="헝가리"/>
    <s v="김혁기"/>
    <x v="0"/>
    <s v="비비고 소고기 장터국500g*2"/>
    <n v="9040"/>
    <n v="2"/>
    <n v="18080"/>
  </r>
  <r>
    <x v="52"/>
    <s v="O221020058417"/>
    <s v="2022"/>
    <s v="4분기(12월)"/>
    <x v="2"/>
    <s v="헝가리"/>
    <s v="김혁기"/>
    <x v="0"/>
    <s v="비비고 육개장500g*2"/>
    <n v="8140"/>
    <n v="1"/>
    <n v="8140"/>
  </r>
  <r>
    <x v="52"/>
    <s v="O221020058417"/>
    <s v="2022"/>
    <s v="4분기(12월)"/>
    <x v="2"/>
    <s v="헝가리"/>
    <s v="김혁기"/>
    <x v="0"/>
    <s v="비비고차돌육개장500g*2"/>
    <n v="11780"/>
    <n v="1"/>
    <n v="11780"/>
  </r>
  <r>
    <x v="52"/>
    <s v="O221020058417"/>
    <s v="2022"/>
    <s v="4분기(12월)"/>
    <x v="2"/>
    <s v="헝가리"/>
    <s v="김혁기"/>
    <x v="0"/>
    <s v="사각 목욕타월(때밀이)3P "/>
    <n v="1100"/>
    <n v="1"/>
    <n v="1100"/>
  </r>
  <r>
    <x v="52"/>
    <s v="O221020058417"/>
    <s v="2022"/>
    <s v="4분기(12월)"/>
    <x v="2"/>
    <s v="헝가리"/>
    <s v="김혁기"/>
    <x v="0"/>
    <s v="삼립 미니꿀약과140g"/>
    <n v="1400"/>
    <n v="2"/>
    <n v="2800"/>
  </r>
  <r>
    <x v="52"/>
    <s v="O221020058417"/>
    <s v="2022"/>
    <s v="4분기(12월)"/>
    <x v="2"/>
    <s v="헝가리"/>
    <s v="김혁기"/>
    <x v="0"/>
    <s v="샘표 바지락칼국수 111g"/>
    <n v="1250"/>
    <n v="2"/>
    <n v="2500"/>
  </r>
  <r>
    <x v="52"/>
    <s v="O221020058417"/>
    <s v="2022"/>
    <s v="4분기(12월)"/>
    <x v="2"/>
    <s v="헝가리"/>
    <s v="김혁기"/>
    <x v="0"/>
    <s v="서울우유 검은콩 귀리,호두 두유190ml*20팩"/>
    <n v="20000"/>
    <n v="1"/>
    <n v="20000"/>
  </r>
  <r>
    <x v="52"/>
    <s v="O221020058417"/>
    <s v="2022"/>
    <s v="4분기(12월)"/>
    <x v="2"/>
    <s v="헝가리"/>
    <s v="김혁기"/>
    <x v="0"/>
    <s v="세탁망 브래지어전용 직경23cm"/>
    <n v="2880"/>
    <n v="1"/>
    <n v="2880"/>
  </r>
  <r>
    <x v="52"/>
    <s v="O221020058417"/>
    <s v="2022"/>
    <s v="4분기(12월)"/>
    <x v="2"/>
    <s v="헝가리"/>
    <s v="김혁기"/>
    <x v="0"/>
    <s v="진공 알찬미1kg"/>
    <n v="5700"/>
    <n v="5"/>
    <n v="28500"/>
  </r>
  <r>
    <x v="52"/>
    <s v="O221020058417"/>
    <s v="2022"/>
    <s v="4분기(12월)"/>
    <x v="2"/>
    <s v="헝가리"/>
    <s v="김혁기"/>
    <x v="0"/>
    <s v="진라면*매운맛(멀티5입)"/>
    <n v="2810"/>
    <n v="5"/>
    <n v="14050"/>
  </r>
  <r>
    <x v="52"/>
    <s v="O221020058417"/>
    <s v="2022"/>
    <s v="4분기(12월)"/>
    <x v="2"/>
    <s v="헝가리"/>
    <s v="김혁기"/>
    <x v="0"/>
    <s v="크라운 콘칩70g"/>
    <n v="1080"/>
    <n v="3"/>
    <n v="3240"/>
  </r>
  <r>
    <x v="52"/>
    <s v="O221020058417"/>
    <s v="2022"/>
    <s v="4분기(12월)"/>
    <x v="2"/>
    <s v="헝가리"/>
    <s v="김혁기"/>
    <x v="0"/>
    <s v="크리스피롤12곡 180g"/>
    <n v="3540"/>
    <n v="2"/>
    <n v="7080"/>
  </r>
  <r>
    <x v="52"/>
    <s v="O221020058417"/>
    <s v="2022"/>
    <s v="4분기(12월)"/>
    <x v="2"/>
    <s v="헝가리"/>
    <s v="김혁기"/>
    <x v="0"/>
    <s v="한성 가쓰오우동232.5g*3"/>
    <n v="3930"/>
    <n v="3"/>
    <n v="11790"/>
  </r>
  <r>
    <x v="52"/>
    <s v="O221020058417"/>
    <s v="2022"/>
    <s v="4분기(12월)"/>
    <x v="2"/>
    <s v="헝가리"/>
    <s v="김혁기"/>
    <x v="0"/>
    <s v="한알천 삼계탕1kg"/>
    <n v="8100"/>
    <n v="2"/>
    <n v="16200"/>
  </r>
  <r>
    <x v="52"/>
    <s v="O221020058417"/>
    <s v="2022"/>
    <s v="4분기(12월)"/>
    <x v="2"/>
    <s v="헝가리"/>
    <s v="김혁기"/>
    <x v="0"/>
    <s v="해태 맛동산 90g"/>
    <n v="1200"/>
    <n v="4"/>
    <n v="4800"/>
  </r>
  <r>
    <x v="52"/>
    <s v="O221020058417"/>
    <s v="2022"/>
    <s v="4분기(12월)"/>
    <x v="2"/>
    <s v="헝가리"/>
    <s v="김혁기"/>
    <x v="0"/>
    <s v="해태 오예스360g"/>
    <n v="4200"/>
    <n v="1"/>
    <n v="4200"/>
  </r>
  <r>
    <x v="52"/>
    <s v="O221020058417"/>
    <s v="2022"/>
    <s v="4분기(12월)"/>
    <x v="2"/>
    <s v="헝가리"/>
    <s v="김혁기"/>
    <x v="0"/>
    <s v="해표 꽃소금(천일염100%)1kg"/>
    <n v="1800"/>
    <n v="1"/>
    <n v="1800"/>
  </r>
  <r>
    <x v="53"/>
    <s v="O221020058416"/>
    <s v="2022"/>
    <s v="4분기(12월)"/>
    <x v="2"/>
    <s v="헝가리"/>
    <s v="배동관"/>
    <x v="0"/>
    <s v="3배사과식초900ml"/>
    <n v="4280"/>
    <n v="2"/>
    <n v="8560"/>
  </r>
  <r>
    <x v="53"/>
    <s v="O221020058416"/>
    <s v="2022"/>
    <s v="4분기(12월)"/>
    <x v="2"/>
    <s v="헝가리"/>
    <s v="배동관"/>
    <x v="0"/>
    <s v="The맛있는광천돌자반70g"/>
    <n v="1780"/>
    <n v="5"/>
    <n v="8900"/>
  </r>
  <r>
    <x v="53"/>
    <s v="O221020058416"/>
    <s v="2022"/>
    <s v="4분기(12월)"/>
    <x v="2"/>
    <s v="헝가리"/>
    <s v="배동관"/>
    <x v="0"/>
    <s v="광천파래김4g*16봉"/>
    <n v="4200"/>
    <n v="2"/>
    <n v="8400"/>
  </r>
  <r>
    <x v="53"/>
    <s v="O221020058416"/>
    <s v="2022"/>
    <s v="4분기(12월)"/>
    <x v="2"/>
    <s v="헝가리"/>
    <s v="배동관"/>
    <x v="0"/>
    <s v="농심 꿀꽈배기90g"/>
    <n v="1230"/>
    <n v="3"/>
    <n v="3690"/>
  </r>
  <r>
    <x v="53"/>
    <s v="O221020058416"/>
    <s v="2022"/>
    <s v="4분기(12월)"/>
    <x v="2"/>
    <s v="헝가리"/>
    <s v="배동관"/>
    <x v="0"/>
    <s v="농심 닭다리 후라이드맛66g"/>
    <n v="1230"/>
    <n v="5"/>
    <n v="6150"/>
  </r>
  <r>
    <x v="53"/>
    <s v="O221020058416"/>
    <s v="2022"/>
    <s v="4분기(12월)"/>
    <x v="2"/>
    <s v="헝가리"/>
    <s v="배동관"/>
    <x v="0"/>
    <s v="농심 바나나킥 75g"/>
    <n v="1450"/>
    <n v="5"/>
    <n v="7250"/>
  </r>
  <r>
    <x v="53"/>
    <s v="O221020058416"/>
    <s v="2022"/>
    <s v="4분기(12월)"/>
    <x v="2"/>
    <s v="헝가리"/>
    <s v="배동관"/>
    <x v="0"/>
    <s v="농심 새우깡90g"/>
    <n v="1070"/>
    <n v="2"/>
    <n v="2140"/>
  </r>
  <r>
    <x v="53"/>
    <s v="O221020058416"/>
    <s v="2022"/>
    <s v="4분기(12월)"/>
    <x v="2"/>
    <s v="헝가리"/>
    <s v="배동관"/>
    <x v="0"/>
    <s v="농심 신라면(멀티5입)"/>
    <n v="3640"/>
    <n v="2"/>
    <n v="7280"/>
  </r>
  <r>
    <x v="53"/>
    <s v="O221020058416"/>
    <s v="2022"/>
    <s v="4분기(12월)"/>
    <x v="2"/>
    <s v="헝가리"/>
    <s v="배동관"/>
    <x v="0"/>
    <s v="농심 양파링84g"/>
    <n v="1220"/>
    <n v="2"/>
    <n v="2440"/>
  </r>
  <r>
    <x v="53"/>
    <s v="O221020058416"/>
    <s v="2022"/>
    <s v="4분기(12월)"/>
    <x v="2"/>
    <s v="헝가리"/>
    <s v="배동관"/>
    <x v="0"/>
    <s v="농심 포스틱 84g"/>
    <n v="1230"/>
    <n v="4"/>
    <n v="4920"/>
  </r>
  <r>
    <x v="53"/>
    <s v="O221020058416"/>
    <s v="2022"/>
    <s v="4분기(12월)"/>
    <x v="2"/>
    <s v="헝가리"/>
    <s v="배동관"/>
    <x v="0"/>
    <s v="농심짜파게티(멀티5입)"/>
    <n v="4430"/>
    <n v="2"/>
    <n v="8860"/>
  </r>
  <r>
    <x v="53"/>
    <s v="O221020058416"/>
    <s v="2022"/>
    <s v="4분기(12월)"/>
    <x v="2"/>
    <s v="헝가리"/>
    <s v="배동관"/>
    <x v="0"/>
    <s v="동서 아몬드후레이크300g"/>
    <n v="3455"/>
    <n v="5"/>
    <n v="17275"/>
  </r>
  <r>
    <x v="53"/>
    <s v="O221020058416"/>
    <s v="2022"/>
    <s v="4분기(12월)"/>
    <x v="2"/>
    <s v="헝가리"/>
    <s v="배동관"/>
    <x v="0"/>
    <s v="동원 DHA참치100g*5"/>
    <n v="9000"/>
    <n v="1"/>
    <n v="9000"/>
  </r>
  <r>
    <x v="53"/>
    <s v="O221020058416"/>
    <s v="2022"/>
    <s v="4분기(12월)"/>
    <x v="2"/>
    <s v="헝가리"/>
    <s v="배동관"/>
    <x v="0"/>
    <s v="딥액션폼클렌저120g(C&amp;C)"/>
    <n v="8000"/>
    <n v="1"/>
    <n v="8000"/>
  </r>
  <r>
    <x v="53"/>
    <s v="O221020058416"/>
    <s v="2022"/>
    <s v="4분기(12월)"/>
    <x v="2"/>
    <s v="헝가리"/>
    <s v="배동관"/>
    <x v="0"/>
    <s v="맛술 생강 500ml"/>
    <n v="2780"/>
    <n v="2"/>
    <n v="5560"/>
  </r>
  <r>
    <x v="53"/>
    <s v="O221020058416"/>
    <s v="2022"/>
    <s v="4분기(12월)"/>
    <x v="2"/>
    <s v="헝가리"/>
    <s v="배동관"/>
    <x v="0"/>
    <s v="맥심화이트골드100T"/>
    <n v="14520"/>
    <n v="1"/>
    <n v="14520"/>
  </r>
  <r>
    <x v="53"/>
    <s v="O221020058416"/>
    <s v="2022"/>
    <s v="4분기(12월)"/>
    <x v="2"/>
    <s v="헝가리"/>
    <s v="배동관"/>
    <x v="0"/>
    <s v="보솜이 안심물티슈 캡형60매*6"/>
    <n v="11760"/>
    <n v="2"/>
    <n v="23520"/>
  </r>
  <r>
    <x v="53"/>
    <s v="O221020058416"/>
    <s v="2022"/>
    <s v="4분기(12월)"/>
    <x v="2"/>
    <s v="헝가리"/>
    <s v="배동관"/>
    <x v="0"/>
    <s v="뽑아쓰는 크린백34*45cm 100매"/>
    <n v="3500"/>
    <n v="1"/>
    <n v="3500"/>
  </r>
  <r>
    <x v="53"/>
    <s v="O221020058416"/>
    <s v="2022"/>
    <s v="4분기(12월)"/>
    <x v="2"/>
    <s v="헝가리"/>
    <s v="배동관"/>
    <x v="0"/>
    <s v="뿌셔뿌셔(바베큐맛)"/>
    <n v="800"/>
    <n v="5"/>
    <n v="4000"/>
  </r>
  <r>
    <x v="53"/>
    <s v="O221020058416"/>
    <s v="2022"/>
    <s v="4분기(12월)"/>
    <x v="2"/>
    <s v="헝가리"/>
    <s v="배동관"/>
    <x v="0"/>
    <s v="삼양 불닭볶음면(멀티5입)"/>
    <n v="4500"/>
    <n v="1"/>
    <n v="4500"/>
  </r>
  <r>
    <x v="53"/>
    <s v="O221020058416"/>
    <s v="2022"/>
    <s v="4분기(12월)"/>
    <x v="2"/>
    <s v="헝가리"/>
    <s v="배동관"/>
    <x v="0"/>
    <s v="삼양 불닭소스200g"/>
    <n v="4600"/>
    <n v="1"/>
    <n v="4600"/>
  </r>
  <r>
    <x v="53"/>
    <s v="O221020058416"/>
    <s v="2022"/>
    <s v="4분기(12월)"/>
    <x v="2"/>
    <s v="헝가리"/>
    <s v="배동관"/>
    <x v="0"/>
    <s v="옛날 국수 소면 700g"/>
    <n v="2400"/>
    <n v="4"/>
    <n v="9600"/>
  </r>
  <r>
    <x v="53"/>
    <s v="O221020058416"/>
    <s v="2022"/>
    <s v="4분기(12월)"/>
    <x v="2"/>
    <s v="헝가리"/>
    <s v="배동관"/>
    <x v="0"/>
    <s v="옛날납작당면400g"/>
    <n v="4200"/>
    <n v="1"/>
    <n v="4200"/>
  </r>
  <r>
    <x v="53"/>
    <s v="O221020058416"/>
    <s v="2022"/>
    <s v="4분기(12월)"/>
    <x v="2"/>
    <s v="헝가리"/>
    <s v="배동관"/>
    <x v="0"/>
    <s v="옛날당면500g"/>
    <n v="6650"/>
    <n v="2"/>
    <n v="13300"/>
  </r>
  <r>
    <x v="53"/>
    <s v="O221020058416"/>
    <s v="2022"/>
    <s v="4분기(12월)"/>
    <x v="2"/>
    <s v="헝가리"/>
    <s v="배동관"/>
    <x v="0"/>
    <s v="옛날칼국수500g"/>
    <n v="2430"/>
    <n v="3"/>
    <n v="7290"/>
  </r>
  <r>
    <x v="53"/>
    <s v="O221020058416"/>
    <s v="2022"/>
    <s v="4분기(12월)"/>
    <x v="2"/>
    <s v="헝가리"/>
    <s v="배동관"/>
    <x v="0"/>
    <s v="오뚜기카레(순)100g"/>
    <n v="1860"/>
    <n v="2"/>
    <n v="3720"/>
  </r>
  <r>
    <x v="53"/>
    <s v="O221020058416"/>
    <s v="2022"/>
    <s v="4분기(12월)"/>
    <x v="2"/>
    <s v="헝가리"/>
    <s v="배동관"/>
    <x v="0"/>
    <s v="오리온 고래밥46g"/>
    <n v="670"/>
    <n v="5"/>
    <n v="3350"/>
  </r>
  <r>
    <x v="53"/>
    <s v="O221020058416"/>
    <s v="2022"/>
    <s v="4분기(12월)"/>
    <x v="2"/>
    <s v="헝가리"/>
    <s v="배동관"/>
    <x v="0"/>
    <s v="오리온 오감자 감자그라탕50g"/>
    <n v="1210"/>
    <n v="3"/>
    <n v="3630"/>
  </r>
  <r>
    <x v="53"/>
    <s v="O221020058416"/>
    <s v="2022"/>
    <s v="4분기(12월)"/>
    <x v="2"/>
    <s v="헝가리"/>
    <s v="배동관"/>
    <x v="0"/>
    <s v="정일강냉이90g"/>
    <n v="790"/>
    <n v="5"/>
    <n v="3950"/>
  </r>
  <r>
    <x v="53"/>
    <s v="O221020058416"/>
    <s v="2022"/>
    <s v="4분기(12월)"/>
    <x v="2"/>
    <s v="헝가리"/>
    <s v="배동관"/>
    <x v="0"/>
    <s v="진라면*순한맛(멀티5입)"/>
    <n v="2810"/>
    <n v="3"/>
    <n v="8430"/>
  </r>
  <r>
    <x v="53"/>
    <s v="O221020058416"/>
    <s v="2022"/>
    <s v="4분기(12월)"/>
    <x v="2"/>
    <s v="헝가리"/>
    <s v="배동관"/>
    <x v="0"/>
    <s v="청은 국산찹쌀가루100%300g"/>
    <n v="2480"/>
    <n v="4"/>
    <n v="9920"/>
  </r>
  <r>
    <x v="53"/>
    <s v="O221020058416"/>
    <s v="2022"/>
    <s v="4분기(12월)"/>
    <x v="2"/>
    <s v="헝가리"/>
    <s v="배동관"/>
    <x v="0"/>
    <s v="청은 들깨가루 200g(탕용)"/>
    <n v="4900"/>
    <n v="1"/>
    <n v="4900"/>
  </r>
  <r>
    <x v="53"/>
    <s v="O221020058416"/>
    <s v="2022"/>
    <s v="4분기(12월)"/>
    <x v="2"/>
    <s v="헝가리"/>
    <s v="배동관"/>
    <x v="0"/>
    <s v="청정원 고기전용쌈장450g"/>
    <n v="4700"/>
    <n v="2"/>
    <n v="9400"/>
  </r>
  <r>
    <x v="53"/>
    <s v="O221020058416"/>
    <s v="2022"/>
    <s v="4분기(12월)"/>
    <x v="2"/>
    <s v="헝가리"/>
    <s v="배동관"/>
    <x v="0"/>
    <s v="추억의맛 달고나 캔디50g"/>
    <n v="1000"/>
    <n v="3"/>
    <n v="3000"/>
  </r>
  <r>
    <x v="53"/>
    <s v="O221020058416"/>
    <s v="2022"/>
    <s v="4분기(12월)"/>
    <x v="2"/>
    <s v="헝가리"/>
    <s v="배동관"/>
    <x v="0"/>
    <s v="콘푸라이트300g"/>
    <n v="2960"/>
    <n v="1"/>
    <n v="2960"/>
  </r>
  <r>
    <x v="53"/>
    <s v="O221020058416"/>
    <s v="2022"/>
    <s v="4분기(12월)"/>
    <x v="2"/>
    <s v="헝가리"/>
    <s v="배동관"/>
    <x v="0"/>
    <s v="크라운 죠리퐁74g"/>
    <n v="1030"/>
    <n v="4"/>
    <n v="4120"/>
  </r>
  <r>
    <x v="53"/>
    <s v="O221020058416"/>
    <s v="2022"/>
    <s v="4분기(12월)"/>
    <x v="2"/>
    <s v="헝가리"/>
    <s v="배동관"/>
    <x v="0"/>
    <s v="크라운 콘칩70g"/>
    <n v="1080"/>
    <n v="6"/>
    <n v="6480"/>
  </r>
  <r>
    <x v="53"/>
    <s v="O221020058416"/>
    <s v="2022"/>
    <s v="4분기(12월)"/>
    <x v="2"/>
    <s v="헝가리"/>
    <s v="배동관"/>
    <x v="0"/>
    <s v="팔도비빔면(멀티5입)"/>
    <n v="4450"/>
    <n v="3"/>
    <n v="13350"/>
  </r>
  <r>
    <x v="53"/>
    <s v="O221020058416"/>
    <s v="2022"/>
    <s v="4분기(12월)"/>
    <x v="2"/>
    <s v="헝가리"/>
    <s v="배동관"/>
    <x v="0"/>
    <s v="하선정 멸치액젓800g"/>
    <n v="4800"/>
    <n v="1"/>
    <n v="4800"/>
  </r>
  <r>
    <x v="53"/>
    <s v="O221020058416"/>
    <s v="2022"/>
    <s v="4분기(12월)"/>
    <x v="2"/>
    <s v="헝가리"/>
    <s v="배동관"/>
    <x v="0"/>
    <s v="한성 튀김맛우동211.5g*3"/>
    <n v="3800"/>
    <n v="1"/>
    <n v="3800"/>
  </r>
  <r>
    <x v="53"/>
    <s v="O221020058416"/>
    <s v="2022"/>
    <s v="4분기(12월)"/>
    <x v="2"/>
    <s v="헝가리"/>
    <s v="배동관"/>
    <x v="0"/>
    <s v="해찬들 재래식된장1kg"/>
    <n v="6636"/>
    <n v="1"/>
    <n v="6636"/>
  </r>
  <r>
    <x v="53"/>
    <s v="O221020058416"/>
    <s v="2022"/>
    <s v="4분기(12월)"/>
    <x v="2"/>
    <s v="헝가리"/>
    <s v="배동관"/>
    <x v="0"/>
    <s v="해태 버터링 딥초코103g"/>
    <n v="2400"/>
    <n v="1"/>
    <n v="2400"/>
  </r>
  <r>
    <x v="53"/>
    <s v="O221020058416"/>
    <s v="2022"/>
    <s v="4분기(12월)"/>
    <x v="2"/>
    <s v="헝가리"/>
    <s v="배동관"/>
    <x v="0"/>
    <s v="해태 초코홈런볼 128g"/>
    <n v="3800"/>
    <n v="2"/>
    <n v="7600"/>
  </r>
  <r>
    <x v="54"/>
    <s v="O221020058415"/>
    <s v="2022"/>
    <s v="4분기(12월)"/>
    <x v="2"/>
    <s v="헝가리"/>
    <s v="신동훈"/>
    <x v="0"/>
    <s v="농심 꿀꽈배기90g"/>
    <n v="1230"/>
    <n v="5"/>
    <n v="6150"/>
  </r>
  <r>
    <x v="54"/>
    <s v="O221020058415"/>
    <s v="2022"/>
    <s v="4분기(12월)"/>
    <x v="2"/>
    <s v="헝가리"/>
    <s v="신동훈"/>
    <x v="0"/>
    <s v="농심 닭다리 후라이드맛66g"/>
    <n v="1230"/>
    <n v="6"/>
    <n v="7380"/>
  </r>
  <r>
    <x v="54"/>
    <s v="O221020058415"/>
    <s v="2022"/>
    <s v="4분기(12월)"/>
    <x v="2"/>
    <s v="헝가리"/>
    <s v="신동훈"/>
    <x v="0"/>
    <s v="백설 고소함가득참기름330ml"/>
    <n v="6200"/>
    <n v="1"/>
    <n v="6200"/>
  </r>
  <r>
    <x v="54"/>
    <s v="O221020058415"/>
    <s v="2022"/>
    <s v="4분기(12월)"/>
    <x v="2"/>
    <s v="헝가리"/>
    <s v="신동훈"/>
    <x v="0"/>
    <s v="비비고 누룽지 닭백숙죽 280g"/>
    <n v="2850"/>
    <n v="10"/>
    <n v="28500"/>
  </r>
  <r>
    <x v="54"/>
    <s v="O221020058415"/>
    <s v="2022"/>
    <s v="4분기(12월)"/>
    <x v="2"/>
    <s v="헝가리"/>
    <s v="신동훈"/>
    <x v="0"/>
    <s v="비비고 사골곰탕500g*2"/>
    <n v="2850"/>
    <n v="10"/>
    <n v="28500"/>
  </r>
  <r>
    <x v="54"/>
    <s v="O221020058415"/>
    <s v="2022"/>
    <s v="4분기(12월)"/>
    <x v="2"/>
    <s v="헝가리"/>
    <s v="신동훈"/>
    <x v="0"/>
    <s v="뽀로로 사과맛 235ml(24입)"/>
    <n v="20000"/>
    <n v="1"/>
    <n v="20000"/>
  </r>
  <r>
    <x v="54"/>
    <s v="O221020058415"/>
    <s v="2022"/>
    <s v="4분기(12월)"/>
    <x v="2"/>
    <s v="헝가리"/>
    <s v="신동훈"/>
    <x v="0"/>
    <s v="뽀로로 어린이용 크린장갑30매"/>
    <n v="1500"/>
    <n v="1"/>
    <n v="1500"/>
  </r>
  <r>
    <x v="54"/>
    <s v="O221020058415"/>
    <s v="2022"/>
    <s v="4분기(12월)"/>
    <x v="2"/>
    <s v="헝가리"/>
    <s v="신동훈"/>
    <x v="0"/>
    <s v="뿌셔뿌셔(바베큐맛)"/>
    <n v="800"/>
    <n v="3"/>
    <n v="2400"/>
  </r>
  <r>
    <x v="54"/>
    <s v="O221020058415"/>
    <s v="2022"/>
    <s v="4분기(12월)"/>
    <x v="2"/>
    <s v="헝가리"/>
    <s v="신동훈"/>
    <x v="0"/>
    <s v="샘표 우리엄마 더덕장아찌90g*5"/>
    <n v="18090"/>
    <n v="1"/>
    <n v="18090"/>
  </r>
  <r>
    <x v="54"/>
    <s v="O221020058415"/>
    <s v="2022"/>
    <s v="4분기(12월)"/>
    <x v="2"/>
    <s v="헝가리"/>
    <s v="신동훈"/>
    <x v="0"/>
    <s v="솥반 꿀약밥210g*8개"/>
    <n v="26000"/>
    <n v="1"/>
    <n v="26000"/>
  </r>
  <r>
    <x v="54"/>
    <s v="O221020058415"/>
    <s v="2022"/>
    <s v="4분기(12월)"/>
    <x v="2"/>
    <s v="헝가리"/>
    <s v="신동훈"/>
    <x v="0"/>
    <s v="오리온 닥터유 단백질바50g*12"/>
    <n v="15400"/>
    <n v="2"/>
    <n v="30800"/>
  </r>
  <r>
    <x v="54"/>
    <s v="O221020058415"/>
    <s v="2022"/>
    <s v="4분기(12월)"/>
    <x v="2"/>
    <s v="헝가리"/>
    <s v="신동훈"/>
    <x v="0"/>
    <s v="우리엄마 멸치볶음50g*5"/>
    <n v="15800"/>
    <n v="1"/>
    <n v="15800"/>
  </r>
  <r>
    <x v="54"/>
    <s v="O221020058415"/>
    <s v="2022"/>
    <s v="4분기(12월)"/>
    <x v="2"/>
    <s v="헝가리"/>
    <s v="신동훈"/>
    <x v="0"/>
    <s v="젤리스트로우482g(25입)"/>
    <n v="4500"/>
    <n v="4"/>
    <n v="18000"/>
  </r>
  <r>
    <x v="54"/>
    <s v="O221020058415"/>
    <s v="2022"/>
    <s v="4분기(12월)"/>
    <x v="2"/>
    <s v="헝가리"/>
    <s v="신동훈"/>
    <x v="0"/>
    <s v="청정원 직화짬뽕분말96g"/>
    <n v="3360"/>
    <n v="2"/>
    <n v="6720"/>
  </r>
  <r>
    <x v="54"/>
    <s v="O221020058415"/>
    <s v="2022"/>
    <s v="4분기(12월)"/>
    <x v="2"/>
    <s v="헝가리"/>
    <s v="신동훈"/>
    <x v="0"/>
    <s v="풍기도깨비해먹음사과즙100ml*24포"/>
    <n v="19000"/>
    <n v="4"/>
    <n v="76000"/>
  </r>
  <r>
    <x v="54"/>
    <s v="O221020058415"/>
    <s v="2022"/>
    <s v="4분기(12월)"/>
    <x v="2"/>
    <s v="헝가리"/>
    <s v="신동훈"/>
    <x v="0"/>
    <s v="한성 가쓰오우동232.5g*3"/>
    <n v="3930"/>
    <n v="1"/>
    <n v="3930"/>
  </r>
  <r>
    <x v="54"/>
    <s v="O221020058415"/>
    <s v="2022"/>
    <s v="4분기(12월)"/>
    <x v="2"/>
    <s v="헝가리"/>
    <s v="신동훈"/>
    <x v="0"/>
    <s v="한성 튀김맛우동211.5g*3"/>
    <n v="3800"/>
    <n v="1"/>
    <n v="3800"/>
  </r>
  <r>
    <x v="55"/>
    <s v="O221020058414"/>
    <s v="2022"/>
    <s v="4분기(12월)"/>
    <x v="7"/>
    <s v="미얀마"/>
    <s v="김재원"/>
    <x v="0"/>
    <s v="CJ 맛밤80g"/>
    <n v="2250"/>
    <n v="3"/>
    <n v="6750"/>
  </r>
  <r>
    <x v="55"/>
    <s v="O221020058414"/>
    <s v="2022"/>
    <s v="4분기(12월)"/>
    <x v="7"/>
    <s v="미얀마"/>
    <s v="김재원"/>
    <x v="0"/>
    <s v="경남제약 트라부틴 정(10정) - 복통 소화불량"/>
    <n v="2700"/>
    <n v="1"/>
    <n v="2700"/>
  </r>
  <r>
    <x v="55"/>
    <s v="O221020058414"/>
    <s v="2022"/>
    <s v="4분기(12월)"/>
    <x v="7"/>
    <s v="미얀마"/>
    <s v="김재원"/>
    <x v="0"/>
    <s v="김도둑 광천댁 볶음참깨170g"/>
    <n v="3360"/>
    <n v="1"/>
    <n v="3360"/>
  </r>
  <r>
    <x v="55"/>
    <s v="O221020058414"/>
    <s v="2022"/>
    <s v="4분기(12월)"/>
    <x v="7"/>
    <s v="미얀마"/>
    <s v="김재원"/>
    <x v="0"/>
    <s v="냉장고 탈취제 탈취탄140g (3개월)"/>
    <n v="6000"/>
    <n v="2"/>
    <n v="12000"/>
  </r>
  <r>
    <x v="55"/>
    <s v="O221020058414"/>
    <s v="2022"/>
    <s v="4분기(12월)"/>
    <x v="7"/>
    <s v="미얀마"/>
    <s v="김재원"/>
    <x v="0"/>
    <s v="농심)튀김우동소컵62g*6입"/>
    <n v="5020"/>
    <n v="1"/>
    <n v="5020"/>
  </r>
  <r>
    <x v="55"/>
    <s v="O221020058414"/>
    <s v="2022"/>
    <s v="4분기(12월)"/>
    <x v="7"/>
    <s v="미얀마"/>
    <s v="김재원"/>
    <x v="0"/>
    <s v="대파슬라이스 동결건조10g"/>
    <n v="2400"/>
    <n v="1"/>
    <n v="2400"/>
  </r>
  <r>
    <x v="55"/>
    <s v="O221020058414"/>
    <s v="2022"/>
    <s v="4분기(12월)"/>
    <x v="7"/>
    <s v="미얀마"/>
    <s v="김재원"/>
    <x v="0"/>
    <s v="동서 보리차150g"/>
    <n v="1330"/>
    <n v="1"/>
    <n v="1330"/>
  </r>
  <r>
    <x v="55"/>
    <s v="O221020058414"/>
    <s v="2022"/>
    <s v="4분기(12월)"/>
    <x v="7"/>
    <s v="미얀마"/>
    <s v="김재원"/>
    <x v="0"/>
    <s v="로얄샤워타올"/>
    <n v="1100"/>
    <n v="2"/>
    <n v="2200"/>
  </r>
  <r>
    <x v="55"/>
    <s v="O221020058414"/>
    <s v="2022"/>
    <s v="4분기(12월)"/>
    <x v="7"/>
    <s v="미얀마"/>
    <s v="김재원"/>
    <x v="0"/>
    <s v="롯데 로스팜 마일드340g*2"/>
    <n v="6100"/>
    <n v="3"/>
    <n v="18300"/>
  </r>
  <r>
    <x v="55"/>
    <s v="O221020058414"/>
    <s v="2022"/>
    <s v="4분기(12월)"/>
    <x v="7"/>
    <s v="미얀마"/>
    <s v="김재원"/>
    <x v="0"/>
    <s v="보솜이 휴대용 베이비케어 10매*10입"/>
    <n v="6600"/>
    <n v="1"/>
    <n v="6600"/>
  </r>
  <r>
    <x v="55"/>
    <s v="O221020058414"/>
    <s v="2022"/>
    <s v="4분기(12월)"/>
    <x v="7"/>
    <s v="미얀마"/>
    <s v="김재원"/>
    <x v="0"/>
    <s v="비트 드럼용1.6L+1.6L"/>
    <n v="8880"/>
    <n v="1"/>
    <n v="8880"/>
  </r>
  <r>
    <x v="55"/>
    <s v="O221020058414"/>
    <s v="2022"/>
    <s v="4분기(12월)"/>
    <x v="7"/>
    <s v="미얀마"/>
    <s v="김재원"/>
    <x v="0"/>
    <s v="뽀로로 워터젤리 복숭아*10입"/>
    <n v="9900"/>
    <n v="1"/>
    <n v="9900"/>
  </r>
  <r>
    <x v="55"/>
    <s v="O221020058414"/>
    <s v="2022"/>
    <s v="4분기(12월)"/>
    <x v="7"/>
    <s v="미얀마"/>
    <s v="김재원"/>
    <x v="0"/>
    <s v="뽀로로 워터젤리 포도120ml*10입"/>
    <n v="9900"/>
    <n v="1"/>
    <n v="9900"/>
  </r>
  <r>
    <x v="55"/>
    <s v="O221020058414"/>
    <s v="2022"/>
    <s v="4분기(12월)"/>
    <x v="7"/>
    <s v="미얀마"/>
    <s v="김재원"/>
    <x v="0"/>
    <s v="삼립 미니꿀약과140g"/>
    <n v="1400"/>
    <n v="1"/>
    <n v="1400"/>
  </r>
  <r>
    <x v="55"/>
    <s v="O221020058414"/>
    <s v="2022"/>
    <s v="4분기(12월)"/>
    <x v="7"/>
    <s v="미얀마"/>
    <s v="김재원"/>
    <x v="0"/>
    <s v="세탁조크리너450g"/>
    <n v="1500"/>
    <n v="1"/>
    <n v="1500"/>
  </r>
  <r>
    <x v="55"/>
    <s v="O221020058414"/>
    <s v="2022"/>
    <s v="4분기(12월)"/>
    <x v="7"/>
    <s v="미얀마"/>
    <s v="김재원"/>
    <x v="0"/>
    <s v="신라면 작은컵(6입)"/>
    <n v="6350"/>
    <n v="1"/>
    <n v="6350"/>
  </r>
  <r>
    <x v="55"/>
    <s v="O221020058414"/>
    <s v="2022"/>
    <s v="4분기(12월)"/>
    <x v="7"/>
    <s v="미얀마"/>
    <s v="김재원"/>
    <x v="0"/>
    <s v="신앙촌 깔끔한 국간장860ml"/>
    <n v="7300"/>
    <n v="1"/>
    <n v="7300"/>
  </r>
  <r>
    <x v="55"/>
    <s v="O221020058414"/>
    <s v="2022"/>
    <s v="4분기(12월)"/>
    <x v="7"/>
    <s v="미얀마"/>
    <s v="김재원"/>
    <x v="0"/>
    <s v="애경울샴푸1L(용기)"/>
    <n v="4840"/>
    <n v="1"/>
    <n v="4840"/>
  </r>
  <r>
    <x v="55"/>
    <s v="O221020058414"/>
    <s v="2022"/>
    <s v="4분기(12월)"/>
    <x v="7"/>
    <s v="미얀마"/>
    <s v="김재원"/>
    <x v="0"/>
    <s v="오뚜기 비빔장500g"/>
    <n v="4980"/>
    <n v="1"/>
    <n v="4980"/>
  </r>
  <r>
    <x v="55"/>
    <s v="O221020058414"/>
    <s v="2022"/>
    <s v="4분기(12월)"/>
    <x v="7"/>
    <s v="미얀마"/>
    <s v="김재원"/>
    <x v="0"/>
    <s v="오리온 고래밥46g"/>
    <n v="670"/>
    <n v="5"/>
    <n v="3350"/>
  </r>
  <r>
    <x v="55"/>
    <s v="O221020058414"/>
    <s v="2022"/>
    <s v="4분기(12월)"/>
    <x v="7"/>
    <s v="미얀마"/>
    <s v="김재원"/>
    <x v="0"/>
    <s v="이광범명가 참기름300ml(100%국산)"/>
    <n v="49000"/>
    <n v="1"/>
    <n v="49000"/>
  </r>
  <r>
    <x v="55"/>
    <s v="O221020058414"/>
    <s v="2022"/>
    <s v="4분기(12월)"/>
    <x v="7"/>
    <s v="미얀마"/>
    <s v="김재원"/>
    <x v="0"/>
    <s v="자연퐁 솔잎주방세제용기980ml"/>
    <n v="5960"/>
    <n v="1"/>
    <n v="5960"/>
  </r>
  <r>
    <x v="55"/>
    <s v="O221020058414"/>
    <s v="2022"/>
    <s v="4분기(12월)"/>
    <x v="7"/>
    <s v="미얀마"/>
    <s v="김재원"/>
    <x v="0"/>
    <s v="젤리스트로우482g(25입)"/>
    <n v="4500"/>
    <n v="3"/>
    <n v="13500"/>
  </r>
  <r>
    <x v="55"/>
    <s v="O221020058414"/>
    <s v="2022"/>
    <s v="4분기(12월)"/>
    <x v="7"/>
    <s v="미얀마"/>
    <s v="김재원"/>
    <x v="0"/>
    <s v="주방세제 자연퐁 솔잎 1.12kg"/>
    <n v="4700"/>
    <n v="1"/>
    <n v="4700"/>
  </r>
  <r>
    <x v="55"/>
    <s v="O221020058414"/>
    <s v="2022"/>
    <s v="4분기(12월)"/>
    <x v="7"/>
    <s v="미얀마"/>
    <s v="김재원"/>
    <x v="0"/>
    <s v="진공 21곡혼합곡1kg"/>
    <n v="5900"/>
    <n v="1"/>
    <n v="5900"/>
  </r>
  <r>
    <x v="55"/>
    <s v="O221020058414"/>
    <s v="2022"/>
    <s v="4분기(12월)"/>
    <x v="7"/>
    <s v="미얀마"/>
    <s v="김재원"/>
    <x v="0"/>
    <s v="진공 찹쌀1kg"/>
    <n v="7400"/>
    <n v="2"/>
    <n v="14800"/>
  </r>
  <r>
    <x v="55"/>
    <s v="O221020058414"/>
    <s v="2022"/>
    <s v="4분기(12월)"/>
    <x v="7"/>
    <s v="미얀마"/>
    <s v="김재원"/>
    <x v="0"/>
    <s v="진라면*매운맛(멀티5입)"/>
    <n v="2810"/>
    <n v="1"/>
    <n v="2810"/>
  </r>
  <r>
    <x v="55"/>
    <s v="O221020058414"/>
    <s v="2022"/>
    <s v="4분기(12월)"/>
    <x v="7"/>
    <s v="미얀마"/>
    <s v="김재원"/>
    <x v="0"/>
    <s v="진라면*순한맛(멀티5입)"/>
    <n v="2810"/>
    <n v="1"/>
    <n v="2810"/>
  </r>
  <r>
    <x v="55"/>
    <s v="O221020058414"/>
    <s v="2022"/>
    <s v="4분기(12월)"/>
    <x v="7"/>
    <s v="미얀마"/>
    <s v="김재원"/>
    <x v="0"/>
    <s v="진라면소컵(순한맛)65g*6입"/>
    <n v="3610"/>
    <n v="1"/>
    <n v="3610"/>
  </r>
  <r>
    <x v="55"/>
    <s v="O221020058414"/>
    <s v="2022"/>
    <s v="4분기(12월)"/>
    <x v="7"/>
    <s v="미얀마"/>
    <s v="김재원"/>
    <x v="0"/>
    <s v="청정원 돈까스소스250g"/>
    <n v="2000"/>
    <n v="1"/>
    <n v="2000"/>
  </r>
  <r>
    <x v="55"/>
    <s v="O221020058414"/>
    <s v="2022"/>
    <s v="4분기(12월)"/>
    <x v="7"/>
    <s v="미얀마"/>
    <s v="김재원"/>
    <x v="0"/>
    <s v="촉촉한 고구마50g*5"/>
    <n v="6770"/>
    <n v="1"/>
    <n v="6770"/>
  </r>
  <r>
    <x v="55"/>
    <s v="O221020058414"/>
    <s v="2022"/>
    <s v="4분기(12월)"/>
    <x v="7"/>
    <s v="미얀마"/>
    <s v="김재원"/>
    <x v="0"/>
    <s v="크라운 콘초66g(헤이즐넛초코)"/>
    <n v="1080"/>
    <n v="1"/>
    <n v="1080"/>
  </r>
  <r>
    <x v="55"/>
    <s v="O221020058414"/>
    <s v="2022"/>
    <s v="4분기(12월)"/>
    <x v="7"/>
    <s v="미얀마"/>
    <s v="김재원"/>
    <x v="0"/>
    <s v="클린치간칫솔8입(0.7mm)"/>
    <n v="3190"/>
    <n v="1"/>
    <n v="3190"/>
  </r>
  <r>
    <x v="55"/>
    <s v="O221020058414"/>
    <s v="2022"/>
    <s v="4분기(12월)"/>
    <x v="7"/>
    <s v="미얀마"/>
    <s v="김재원"/>
    <x v="0"/>
    <s v="페리오키즈 저불소치약 핑크퐁75g 3~5세"/>
    <n v="2290"/>
    <n v="1"/>
    <n v="2290"/>
  </r>
  <r>
    <x v="55"/>
    <s v="O221020058414"/>
    <s v="2022"/>
    <s v="4분기(12월)"/>
    <x v="7"/>
    <s v="미얀마"/>
    <s v="김재원"/>
    <x v="0"/>
    <s v="한성 가쓰오우동232.5g*3"/>
    <n v="3930"/>
    <n v="1"/>
    <n v="3930"/>
  </r>
  <r>
    <x v="55"/>
    <s v="O221020058414"/>
    <s v="2022"/>
    <s v="4분기(12월)"/>
    <x v="7"/>
    <s v="미얀마"/>
    <s v="김재원"/>
    <x v="0"/>
    <s v="한성 튀김맛우동211.5g*3"/>
    <n v="3800"/>
    <n v="1"/>
    <n v="3800"/>
  </r>
  <r>
    <x v="55"/>
    <s v="O221020058414"/>
    <s v="2022"/>
    <s v="4분기(12월)"/>
    <x v="7"/>
    <s v="미얀마"/>
    <s v="김재원"/>
    <x v="0"/>
    <s v="해찬들 초고추장500g"/>
    <n v="3500"/>
    <n v="1"/>
    <n v="3500"/>
  </r>
  <r>
    <x v="55"/>
    <s v="O221020058414"/>
    <s v="2022"/>
    <s v="4분기(12월)"/>
    <x v="7"/>
    <s v="미얀마"/>
    <s v="김재원"/>
    <x v="0"/>
    <s v="해표 꽃소금(천일염100%)1kg"/>
    <n v="1800"/>
    <n v="1"/>
    <n v="1800"/>
  </r>
  <r>
    <x v="55"/>
    <s v="O221020058414"/>
    <s v="2022"/>
    <s v="4분기(12월)"/>
    <x v="7"/>
    <s v="미얀마"/>
    <s v="김재원"/>
    <x v="0"/>
    <s v="해피홈 좀벌레OUT 옷장용2입"/>
    <n v="5200"/>
    <n v="3"/>
    <n v="15600"/>
  </r>
  <r>
    <x v="55"/>
    <s v="O221020058414"/>
    <s v="2022"/>
    <s v="4분기(12월)"/>
    <x v="7"/>
    <s v="미얀마"/>
    <s v="김재원"/>
    <x v="0"/>
    <s v="햇반200g*4개입"/>
    <n v="5200"/>
    <n v="2"/>
    <n v="10400"/>
  </r>
  <r>
    <x v="56"/>
    <s v="O221020058413"/>
    <s v="2022"/>
    <s v="4분기(12월)"/>
    <x v="2"/>
    <s v="헝가리"/>
    <s v="문항기"/>
    <x v="0"/>
    <s v="3M삼중양면수세미"/>
    <n v="1500"/>
    <n v="1"/>
    <n v="1500"/>
  </r>
  <r>
    <x v="56"/>
    <s v="O221020058413"/>
    <s v="2022"/>
    <s v="4분기(12월)"/>
    <x v="2"/>
    <s v="헝가리"/>
    <s v="문항기"/>
    <x v="0"/>
    <s v="Shake&amp;pan핫케익믹스 오리지날 150g"/>
    <n v="2800"/>
    <n v="1"/>
    <n v="2800"/>
  </r>
  <r>
    <x v="56"/>
    <s v="O221020058413"/>
    <s v="2022"/>
    <s v="4분기(12월)"/>
    <x v="2"/>
    <s v="헝가리"/>
    <s v="문항기"/>
    <x v="0"/>
    <s v="The맛있는 김도둑 김밥용김10매"/>
    <n v="1400"/>
    <n v="1"/>
    <n v="1400"/>
  </r>
  <r>
    <x v="56"/>
    <s v="O221020058413"/>
    <s v="2022"/>
    <s v="4분기(12월)"/>
    <x v="2"/>
    <s v="헝가리"/>
    <s v="문항기"/>
    <x v="0"/>
    <s v="고소한뚝딱비빔곤드레80g*5"/>
    <n v="14550"/>
    <n v="1"/>
    <n v="14550"/>
  </r>
  <r>
    <x v="56"/>
    <s v="O221020058413"/>
    <s v="2022"/>
    <s v="4분기(12월)"/>
    <x v="2"/>
    <s v="헝가리"/>
    <s v="문항기"/>
    <x v="0"/>
    <s v="광천파래김4g*16봉"/>
    <n v="4200"/>
    <n v="1"/>
    <n v="4200"/>
  </r>
  <r>
    <x v="56"/>
    <s v="O221020058413"/>
    <s v="2022"/>
    <s v="4분기(12월)"/>
    <x v="2"/>
    <s v="헝가리"/>
    <s v="문항기"/>
    <x v="0"/>
    <s v="국희땅콩샌드70g"/>
    <n v="900"/>
    <n v="1"/>
    <n v="900"/>
  </r>
  <r>
    <x v="56"/>
    <s v="O221020058413"/>
    <s v="2022"/>
    <s v="4분기(12월)"/>
    <x v="2"/>
    <s v="헝가리"/>
    <s v="문항기"/>
    <x v="0"/>
    <s v="그린애 순수 사과즙 100ml*30포"/>
    <n v="15000"/>
    <n v="1"/>
    <n v="15000"/>
  </r>
  <r>
    <x v="56"/>
    <s v="O221020058413"/>
    <s v="2022"/>
    <s v="4분기(12월)"/>
    <x v="2"/>
    <s v="헝가리"/>
    <s v="문항기"/>
    <x v="0"/>
    <s v="김도둑 광천댁 볶음참깨170g"/>
    <n v="3360"/>
    <n v="1"/>
    <n v="3360"/>
  </r>
  <r>
    <x v="56"/>
    <s v="O221020058413"/>
    <s v="2022"/>
    <s v="4분기(12월)"/>
    <x v="2"/>
    <s v="헝가리"/>
    <s v="문항기"/>
    <x v="0"/>
    <s v="농심 안성탕면(멀티5입)"/>
    <n v="4080"/>
    <n v="1"/>
    <n v="4080"/>
  </r>
  <r>
    <x v="56"/>
    <s v="O221020058413"/>
    <s v="2022"/>
    <s v="4분기(12월)"/>
    <x v="2"/>
    <s v="헝가리"/>
    <s v="문항기"/>
    <x v="0"/>
    <s v="농심 육개장사발면86g*6입"/>
    <n v="5000"/>
    <n v="1"/>
    <n v="5000"/>
  </r>
  <r>
    <x v="56"/>
    <s v="O221020058413"/>
    <s v="2022"/>
    <s v="4분기(12월)"/>
    <x v="2"/>
    <s v="헝가리"/>
    <s v="문항기"/>
    <x v="0"/>
    <s v="동결건조 다진청양고추"/>
    <n v="4360"/>
    <n v="1"/>
    <n v="4360"/>
  </r>
  <r>
    <x v="56"/>
    <s v="O221020058413"/>
    <s v="2022"/>
    <s v="4분기(12월)"/>
    <x v="2"/>
    <s v="헝가리"/>
    <s v="문항기"/>
    <x v="0"/>
    <s v="동원 참치150g(살코기)*3"/>
    <n v="7270"/>
    <n v="2"/>
    <n v="14540"/>
  </r>
  <r>
    <x v="56"/>
    <s v="O221020058413"/>
    <s v="2022"/>
    <s v="4분기(12월)"/>
    <x v="2"/>
    <s v="헝가리"/>
    <s v="문항기"/>
    <x v="0"/>
    <s v="뚝딱! 우거지해장국50g(10g*5ea)"/>
    <n v="5700"/>
    <n v="1"/>
    <n v="5700"/>
  </r>
  <r>
    <x v="56"/>
    <s v="O221020058413"/>
    <s v="2022"/>
    <s v="4분기(12월)"/>
    <x v="2"/>
    <s v="헝가리"/>
    <s v="문항기"/>
    <x v="0"/>
    <s v="박카스맛 젤리50g*8"/>
    <n v="7840"/>
    <n v="1"/>
    <n v="7840"/>
  </r>
  <r>
    <x v="56"/>
    <s v="O221020058413"/>
    <s v="2022"/>
    <s v="4분기(12월)"/>
    <x v="2"/>
    <s v="헝가리"/>
    <s v="문항기"/>
    <x v="0"/>
    <s v="뻥이요 오리지날 140g"/>
    <n v="1250"/>
    <n v="1"/>
    <n v="1250"/>
  </r>
  <r>
    <x v="56"/>
    <s v="O221020058413"/>
    <s v="2022"/>
    <s v="4분기(12월)"/>
    <x v="2"/>
    <s v="헝가리"/>
    <s v="문항기"/>
    <x v="0"/>
    <s v="뿌셔뿌셔(바베큐맛)"/>
    <n v="800"/>
    <n v="2"/>
    <n v="1600"/>
  </r>
  <r>
    <x v="56"/>
    <s v="O221020058413"/>
    <s v="2022"/>
    <s v="4분기(12월)"/>
    <x v="2"/>
    <s v="헝가리"/>
    <s v="문항기"/>
    <x v="0"/>
    <s v="쁘띠첼 요거트젤리 딸기210g*6"/>
    <n v="12000"/>
    <n v="1"/>
    <n v="12000"/>
  </r>
  <r>
    <x v="56"/>
    <s v="O221020058413"/>
    <s v="2022"/>
    <s v="4분기(12월)"/>
    <x v="2"/>
    <s v="헝가리"/>
    <s v="문항기"/>
    <x v="0"/>
    <s v="상쾌환 숙취해소6g(3g*2포)"/>
    <n v="4500"/>
    <n v="1"/>
    <n v="4500"/>
  </r>
  <r>
    <x v="56"/>
    <s v="O221020058413"/>
    <s v="2022"/>
    <s v="4분기(12월)"/>
    <x v="2"/>
    <s v="헝가리"/>
    <s v="문항기"/>
    <x v="0"/>
    <s v="상하목장 유기농바나나우유125ml*24"/>
    <n v="22090"/>
    <n v="1"/>
    <n v="22090"/>
  </r>
  <r>
    <x v="56"/>
    <s v="O221020058413"/>
    <s v="2022"/>
    <s v="4분기(12월)"/>
    <x v="2"/>
    <s v="헝가리"/>
    <s v="문항기"/>
    <x v="0"/>
    <s v="쇠고기스프80g(분말)"/>
    <n v="1610"/>
    <n v="1"/>
    <n v="1610"/>
  </r>
  <r>
    <x v="56"/>
    <s v="O221020058413"/>
    <s v="2022"/>
    <s v="4분기(12월)"/>
    <x v="2"/>
    <s v="헝가리"/>
    <s v="문항기"/>
    <x v="0"/>
    <s v="숙취음료 깨수강160ml*6"/>
    <n v="15200"/>
    <n v="1"/>
    <n v="15200"/>
  </r>
  <r>
    <x v="56"/>
    <s v="O221020058413"/>
    <s v="2022"/>
    <s v="4분기(12월)"/>
    <x v="2"/>
    <s v="헝가리"/>
    <s v="문항기"/>
    <x v="0"/>
    <s v="신라면 건면(멀티5입)"/>
    <n v="4700"/>
    <n v="1"/>
    <n v="4700"/>
  </r>
  <r>
    <x v="56"/>
    <s v="O221020058413"/>
    <s v="2022"/>
    <s v="4분기(12월)"/>
    <x v="2"/>
    <s v="헝가리"/>
    <s v="문항기"/>
    <x v="0"/>
    <s v="오뚜기 스낵면(멀티5입)"/>
    <n v="2680"/>
    <n v="1"/>
    <n v="2680"/>
  </r>
  <r>
    <x v="56"/>
    <s v="O221020058413"/>
    <s v="2022"/>
    <s v="4분기(12월)"/>
    <x v="2"/>
    <s v="헝가리"/>
    <s v="문항기"/>
    <x v="0"/>
    <s v="오뚜기 양조식초500ml"/>
    <n v="1000"/>
    <n v="1"/>
    <n v="1000"/>
  </r>
  <r>
    <x v="56"/>
    <s v="O221020058413"/>
    <s v="2022"/>
    <s v="4분기(12월)"/>
    <x v="2"/>
    <s v="헝가리"/>
    <s v="문항기"/>
    <x v="0"/>
    <s v="오뚜기카레(약매)100g"/>
    <n v="1890"/>
    <n v="1"/>
    <n v="1890"/>
  </r>
  <r>
    <x v="56"/>
    <s v="O221020058413"/>
    <s v="2022"/>
    <s v="4분기(12월)"/>
    <x v="2"/>
    <s v="헝가리"/>
    <s v="문항기"/>
    <x v="0"/>
    <s v="오리온 오징어땅콩180g"/>
    <n v="2260"/>
    <n v="4"/>
    <n v="9040"/>
  </r>
  <r>
    <x v="56"/>
    <s v="O221020058413"/>
    <s v="2022"/>
    <s v="4분기(12월)"/>
    <x v="2"/>
    <s v="헝가리"/>
    <s v="문항기"/>
    <x v="0"/>
    <s v="오리온 참붕어빵 348g 12입"/>
    <n v="5250"/>
    <n v="1"/>
    <n v="5250"/>
  </r>
  <r>
    <x v="56"/>
    <s v="O221020058413"/>
    <s v="2022"/>
    <s v="4분기(12월)"/>
    <x v="2"/>
    <s v="헝가리"/>
    <s v="문항기"/>
    <x v="0"/>
    <s v="전기구이 꾼 쥐포43g이상"/>
    <n v="1900"/>
    <n v="2"/>
    <n v="3800"/>
  </r>
  <r>
    <x v="56"/>
    <s v="O221020058413"/>
    <s v="2022"/>
    <s v="4분기(12월)"/>
    <x v="2"/>
    <s v="헝가리"/>
    <s v="문항기"/>
    <x v="0"/>
    <s v="진공 21곡혼합곡1kg"/>
    <n v="5900"/>
    <n v="1"/>
    <n v="5900"/>
  </r>
  <r>
    <x v="56"/>
    <s v="O221020058413"/>
    <s v="2022"/>
    <s v="4분기(12월)"/>
    <x v="2"/>
    <s v="헝가리"/>
    <s v="문항기"/>
    <x v="0"/>
    <s v="진공 알찬미 5kg"/>
    <n v="28700"/>
    <n v="3"/>
    <n v="86100"/>
  </r>
  <r>
    <x v="56"/>
    <s v="O221020058413"/>
    <s v="2022"/>
    <s v="4분기(12월)"/>
    <x v="2"/>
    <s v="헝가리"/>
    <s v="문항기"/>
    <x v="0"/>
    <s v="청은 들깨가루 200g(탕용)"/>
    <n v="4900"/>
    <n v="1"/>
    <n v="4900"/>
  </r>
  <r>
    <x v="56"/>
    <s v="O221020058413"/>
    <s v="2022"/>
    <s v="4분기(12월)"/>
    <x v="2"/>
    <s v="헝가리"/>
    <s v="문항기"/>
    <x v="0"/>
    <s v="초코칩쿠키104g"/>
    <n v="1260"/>
    <n v="2"/>
    <n v="2520"/>
  </r>
  <r>
    <x v="56"/>
    <s v="O221020058413"/>
    <s v="2022"/>
    <s v="4분기(12월)"/>
    <x v="2"/>
    <s v="헝가리"/>
    <s v="문항기"/>
    <x v="0"/>
    <s v="크라운 못말리는 신짱120g"/>
    <n v="1090"/>
    <n v="2"/>
    <n v="2180"/>
  </r>
  <r>
    <x v="56"/>
    <s v="O221020058413"/>
    <s v="2022"/>
    <s v="4분기(12월)"/>
    <x v="2"/>
    <s v="헝가리"/>
    <s v="문항기"/>
    <x v="0"/>
    <s v="포키 극세44g"/>
    <n v="1070"/>
    <n v="1"/>
    <n v="1070"/>
  </r>
  <r>
    <x v="56"/>
    <s v="O221020058413"/>
    <s v="2022"/>
    <s v="4분기(12월)"/>
    <x v="2"/>
    <s v="헝가리"/>
    <s v="문항기"/>
    <x v="0"/>
    <s v="해태 맛동산 90g"/>
    <n v="1200"/>
    <n v="5"/>
    <n v="6000"/>
  </r>
  <r>
    <x v="56"/>
    <s v="O221020058413"/>
    <s v="2022"/>
    <s v="4분기(12월)"/>
    <x v="2"/>
    <s v="헝가리"/>
    <s v="문항기"/>
    <x v="0"/>
    <s v="해태 자가비90g 짭짤한맛"/>
    <n v="2400"/>
    <n v="1"/>
    <n v="2400"/>
  </r>
  <r>
    <x v="56"/>
    <s v="O221020058413"/>
    <s v="2022"/>
    <s v="4분기(12월)"/>
    <x v="2"/>
    <s v="헝가리"/>
    <s v="문항기"/>
    <x v="0"/>
    <s v="해태 초코홈런볼 128g"/>
    <n v="3800"/>
    <n v="3"/>
    <n v="11400"/>
  </r>
  <r>
    <x v="56"/>
    <s v="O221020058413"/>
    <s v="2022"/>
    <s v="4분기(12월)"/>
    <x v="2"/>
    <s v="헝가리"/>
    <s v="문항기"/>
    <x v="0"/>
    <s v="해표 꽃소금(천일염100%)1kg"/>
    <n v="1800"/>
    <n v="1"/>
    <n v="1800"/>
  </r>
  <r>
    <x v="56"/>
    <s v="O221020058413"/>
    <s v="2022"/>
    <s v="4분기(12월)"/>
    <x v="2"/>
    <s v="헝가리"/>
    <s v="문항기"/>
    <x v="0"/>
    <s v="허니버터 군옥수수맛아몬드130g"/>
    <n v="3890"/>
    <n v="1"/>
    <n v="3890"/>
  </r>
  <r>
    <x v="57"/>
    <s v="O221020058412"/>
    <s v="2022"/>
    <s v="4분기(12월)"/>
    <x v="2"/>
    <s v="헝가리"/>
    <s v="윤석준"/>
    <x v="0"/>
    <s v="post그래놀라 크랜베리 아몬드350g"/>
    <n v="5700"/>
    <n v="3"/>
    <n v="17100"/>
  </r>
  <r>
    <x v="57"/>
    <s v="O221020058412"/>
    <s v="2022"/>
    <s v="4분기(12월)"/>
    <x v="2"/>
    <s v="헝가리"/>
    <s v="윤석준"/>
    <x v="0"/>
    <s v="고소한뚝딱비빔곤드레80g*5"/>
    <n v="14550"/>
    <n v="1"/>
    <n v="14550"/>
  </r>
  <r>
    <x v="57"/>
    <s v="O221020058412"/>
    <s v="2022"/>
    <s v="4분기(12월)"/>
    <x v="2"/>
    <s v="헝가리"/>
    <s v="윤석준"/>
    <x v="0"/>
    <s v="구운감자 슬림80g"/>
    <n v="1090"/>
    <n v="3"/>
    <n v="3270"/>
  </r>
  <r>
    <x v="57"/>
    <s v="O221020058412"/>
    <s v="2022"/>
    <s v="4분기(12월)"/>
    <x v="2"/>
    <s v="헝가리"/>
    <s v="윤석준"/>
    <x v="0"/>
    <s v="꽃게랑 오리지널70g"/>
    <n v="1073"/>
    <n v="4"/>
    <n v="4292"/>
  </r>
  <r>
    <x v="57"/>
    <s v="O221020058412"/>
    <s v="2022"/>
    <s v="4분기(12월)"/>
    <x v="2"/>
    <s v="헝가리"/>
    <s v="윤석준"/>
    <x v="0"/>
    <s v="농심 닭다리 후라이드맛66g"/>
    <n v="1230"/>
    <n v="4"/>
    <n v="4920"/>
  </r>
  <r>
    <x v="57"/>
    <s v="O221020058412"/>
    <s v="2022"/>
    <s v="4분기(12월)"/>
    <x v="2"/>
    <s v="헝가리"/>
    <s v="윤석준"/>
    <x v="0"/>
    <s v="농심 신라면(멀티5입)"/>
    <n v="3640"/>
    <n v="2"/>
    <n v="7280"/>
  </r>
  <r>
    <x v="57"/>
    <s v="O221020058412"/>
    <s v="2022"/>
    <s v="4분기(12월)"/>
    <x v="2"/>
    <s v="헝가리"/>
    <s v="윤석준"/>
    <x v="0"/>
    <s v="농심)튀김우동소컵62g*6입"/>
    <n v="5020"/>
    <n v="1"/>
    <n v="5020"/>
  </r>
  <r>
    <x v="57"/>
    <s v="O221020058412"/>
    <s v="2022"/>
    <s v="4분기(12월)"/>
    <x v="2"/>
    <s v="헝가리"/>
    <s v="윤석준"/>
    <x v="0"/>
    <s v="농심짜파게티(멀티5입)"/>
    <n v="4430"/>
    <n v="6"/>
    <n v="26580"/>
  </r>
  <r>
    <x v="57"/>
    <s v="O221020058412"/>
    <s v="2022"/>
    <s v="4분기(12월)"/>
    <x v="2"/>
    <s v="헝가리"/>
    <s v="윤석준"/>
    <x v="0"/>
    <s v="백설찹쌀호떡믹스400g"/>
    <n v="3800"/>
    <n v="2"/>
    <n v="7600"/>
  </r>
  <r>
    <x v="57"/>
    <s v="O221020058412"/>
    <s v="2022"/>
    <s v="4분기(12월)"/>
    <x v="2"/>
    <s v="헝가리"/>
    <s v="윤석준"/>
    <x v="0"/>
    <s v="비비고 사골곰탕500g*2"/>
    <n v="2850"/>
    <n v="2"/>
    <n v="5700"/>
  </r>
  <r>
    <x v="57"/>
    <s v="O221020058412"/>
    <s v="2022"/>
    <s v="4분기(12월)"/>
    <x v="2"/>
    <s v="헝가리"/>
    <s v="윤석준"/>
    <x v="0"/>
    <s v="뿌셔뿌셔(바베큐맛)"/>
    <n v="800"/>
    <n v="4"/>
    <n v="3200"/>
  </r>
  <r>
    <x v="57"/>
    <s v="O221020058412"/>
    <s v="2022"/>
    <s v="4분기(12월)"/>
    <x v="2"/>
    <s v="헝가리"/>
    <s v="윤석준"/>
    <x v="0"/>
    <s v="스팸 마일드 300g*3"/>
    <n v="12480"/>
    <n v="2"/>
    <n v="24960"/>
  </r>
  <r>
    <x v="57"/>
    <s v="O221020058412"/>
    <s v="2022"/>
    <s v="4분기(12월)"/>
    <x v="2"/>
    <s v="헝가리"/>
    <s v="윤석준"/>
    <x v="0"/>
    <s v="신라면 작은컵(6입)"/>
    <n v="6350"/>
    <n v="2"/>
    <n v="12700"/>
  </r>
  <r>
    <x v="57"/>
    <s v="O221020058412"/>
    <s v="2022"/>
    <s v="4분기(12월)"/>
    <x v="2"/>
    <s v="헝가리"/>
    <s v="윤석준"/>
    <x v="0"/>
    <s v="오뚜기 간편 미역국 9.5g (컵국)"/>
    <n v="1240"/>
    <n v="5"/>
    <n v="6200"/>
  </r>
  <r>
    <x v="57"/>
    <s v="O221020058412"/>
    <s v="2022"/>
    <s v="4분기(12월)"/>
    <x v="2"/>
    <s v="헝가리"/>
    <s v="윤석준"/>
    <x v="0"/>
    <s v="오뚜기 진짬뽕(멀티4입)"/>
    <n v="5430"/>
    <n v="2"/>
    <n v="10860"/>
  </r>
  <r>
    <x v="57"/>
    <s v="O221020058412"/>
    <s v="2022"/>
    <s v="4분기(12월)"/>
    <x v="2"/>
    <s v="헝가리"/>
    <s v="윤석준"/>
    <x v="0"/>
    <s v="오뚜기컵밥 매콤낙지덮밥250g"/>
    <n v="3020"/>
    <n v="2"/>
    <n v="6040"/>
  </r>
  <r>
    <x v="57"/>
    <s v="O221020058412"/>
    <s v="2022"/>
    <s v="4분기(12월)"/>
    <x v="2"/>
    <s v="헝가리"/>
    <s v="윤석준"/>
    <x v="0"/>
    <s v="오리온 초코파이12p"/>
    <n v="3480"/>
    <n v="2"/>
    <n v="6960"/>
  </r>
  <r>
    <x v="57"/>
    <s v="O221020058412"/>
    <s v="2022"/>
    <s v="4분기(12월)"/>
    <x v="2"/>
    <s v="헝가리"/>
    <s v="윤석준"/>
    <x v="0"/>
    <s v="쟈키쟈키70g 숯불갈비향"/>
    <n v="1440"/>
    <n v="3"/>
    <n v="4320"/>
  </r>
  <r>
    <x v="57"/>
    <s v="O221020058412"/>
    <s v="2022"/>
    <s v="4분기(12월)"/>
    <x v="2"/>
    <s v="헝가리"/>
    <s v="윤석준"/>
    <x v="0"/>
    <s v="종가반상 얼큰알탕450g*2"/>
    <n v="9240"/>
    <n v="1"/>
    <n v="9240"/>
  </r>
  <r>
    <x v="57"/>
    <s v="O221020058412"/>
    <s v="2022"/>
    <s v="4분기(12월)"/>
    <x v="2"/>
    <s v="헝가리"/>
    <s v="윤석준"/>
    <x v="0"/>
    <s v="좋은느낌 유기농 순면커버 맥시슬림 중형14입"/>
    <n v="5700"/>
    <n v="3"/>
    <n v="17100"/>
  </r>
  <r>
    <x v="57"/>
    <s v="O221020058412"/>
    <s v="2022"/>
    <s v="4분기(12월)"/>
    <x v="2"/>
    <s v="헝가리"/>
    <s v="윤석준"/>
    <x v="0"/>
    <s v="청정원 고기전용쌈장450g"/>
    <n v="4700"/>
    <n v="1"/>
    <n v="4700"/>
  </r>
  <r>
    <x v="57"/>
    <s v="O221020058412"/>
    <s v="2022"/>
    <s v="4분기(12월)"/>
    <x v="2"/>
    <s v="헝가리"/>
    <s v="윤석준"/>
    <x v="0"/>
    <s v="청크린 지퍼백20매 25*30cm"/>
    <n v="1700"/>
    <n v="2"/>
    <n v="3400"/>
  </r>
  <r>
    <x v="57"/>
    <s v="O221020058412"/>
    <s v="2022"/>
    <s v="4분기(12월)"/>
    <x v="2"/>
    <s v="헝가리"/>
    <s v="윤석준"/>
    <x v="0"/>
    <s v="컵밥 순두부찌개국밥 173g"/>
    <n v="2860"/>
    <n v="2"/>
    <n v="5720"/>
  </r>
  <r>
    <x v="57"/>
    <s v="O221020058412"/>
    <s v="2022"/>
    <s v="4분기(12월)"/>
    <x v="2"/>
    <s v="헝가리"/>
    <s v="윤석준"/>
    <x v="0"/>
    <s v="컵밥 전주식돌솥비빔밥269g"/>
    <n v="3020"/>
    <n v="2"/>
    <n v="6040"/>
  </r>
  <r>
    <x v="57"/>
    <s v="O221020058412"/>
    <s v="2022"/>
    <s v="4분기(12월)"/>
    <x v="2"/>
    <s v="헝가리"/>
    <s v="윤석준"/>
    <x v="0"/>
    <s v="컵밥 춘천닭갈비덮밥310g "/>
    <n v="3020"/>
    <n v="2"/>
    <n v="6040"/>
  </r>
  <r>
    <x v="57"/>
    <s v="O221020058412"/>
    <s v="2022"/>
    <s v="4분기(12월)"/>
    <x v="2"/>
    <s v="헝가리"/>
    <s v="윤석준"/>
    <x v="0"/>
    <s v="크리스피롤12곡 180g"/>
    <n v="3540"/>
    <n v="2"/>
    <n v="7080"/>
  </r>
  <r>
    <x v="57"/>
    <s v="O221020058412"/>
    <s v="2022"/>
    <s v="4분기(12월)"/>
    <x v="2"/>
    <s v="헝가리"/>
    <s v="윤석준"/>
    <x v="0"/>
    <s v="크린 이중지퍼백 18cm*20"/>
    <n v="2200"/>
    <n v="2"/>
    <n v="4400"/>
  </r>
  <r>
    <x v="57"/>
    <s v="O221020058412"/>
    <s v="2022"/>
    <s v="4분기(12월)"/>
    <x v="2"/>
    <s v="헝가리"/>
    <s v="윤석준"/>
    <x v="0"/>
    <s v="포키 오리지날46g"/>
    <n v="1070"/>
    <n v="10"/>
    <n v="10700"/>
  </r>
  <r>
    <x v="57"/>
    <s v="O221020058412"/>
    <s v="2022"/>
    <s v="4분기(12월)"/>
    <x v="2"/>
    <s v="헝가리"/>
    <s v="윤석준"/>
    <x v="0"/>
    <s v="프리미엄 하루넛츠25g*15"/>
    <n v="12400"/>
    <n v="1"/>
    <n v="12400"/>
  </r>
  <r>
    <x v="57"/>
    <s v="O221020058412"/>
    <s v="2022"/>
    <s v="4분기(12월)"/>
    <x v="2"/>
    <s v="헝가리"/>
    <s v="윤석준"/>
    <x v="0"/>
    <s v="햇반200g*4개입"/>
    <n v="5200"/>
    <n v="8"/>
    <n v="41600"/>
  </r>
  <r>
    <x v="58"/>
    <s v="O221019058411"/>
    <s v="2022"/>
    <s v="4분기(12월)"/>
    <x v="2"/>
    <s v="중국"/>
    <s v="오현석"/>
    <x v="0"/>
    <s v=" 데일리 콤부차 피치20T "/>
    <n v="9200"/>
    <n v="1"/>
    <n v="9200"/>
  </r>
  <r>
    <x v="58"/>
    <s v="O221019058411"/>
    <s v="2022"/>
    <s v="4분기(12월)"/>
    <x v="2"/>
    <s v="중국"/>
    <s v="오현석"/>
    <x v="0"/>
    <s v="3분 춘천닭갈비 덮밥소스150g"/>
    <n v="1950"/>
    <n v="3"/>
    <n v="5850"/>
  </r>
  <r>
    <x v="58"/>
    <s v="O221019058411"/>
    <s v="2022"/>
    <s v="4분기(12월)"/>
    <x v="2"/>
    <s v="중국"/>
    <s v="오현석"/>
    <x v="0"/>
    <s v="CJ 컵반 김치날치알밥188g"/>
    <n v="3170"/>
    <n v="4"/>
    <n v="12680"/>
  </r>
  <r>
    <x v="58"/>
    <s v="O221019058411"/>
    <s v="2022"/>
    <s v="4분기(12월)"/>
    <x v="2"/>
    <s v="중국"/>
    <s v="오현석"/>
    <x v="0"/>
    <s v="CJ 컵반 불닭마요덮밥219g"/>
    <n v="3170"/>
    <n v="8"/>
    <n v="25360"/>
  </r>
  <r>
    <x v="58"/>
    <s v="O221019058411"/>
    <s v="2022"/>
    <s v="4분기(12월)"/>
    <x v="2"/>
    <s v="중국"/>
    <s v="오현석"/>
    <x v="0"/>
    <s v="농심 육개장사발면86g*6입"/>
    <n v="5000"/>
    <n v="2"/>
    <n v="10000"/>
  </r>
  <r>
    <x v="58"/>
    <s v="O221019058411"/>
    <s v="2022"/>
    <s v="4분기(12월)"/>
    <x v="2"/>
    <s v="중국"/>
    <s v="오현석"/>
    <x v="0"/>
    <s v="맛있는 오뚜기밥200g*4입"/>
    <n v="5240"/>
    <n v="3"/>
    <n v="15720"/>
  </r>
  <r>
    <x v="58"/>
    <s v="O221019058411"/>
    <s v="2022"/>
    <s v="4분기(12월)"/>
    <x v="2"/>
    <s v="중국"/>
    <s v="오현석"/>
    <x v="0"/>
    <s v="오뚜기 참깨라면(소컵)65g*6"/>
    <n v="5718"/>
    <n v="1"/>
    <n v="5718"/>
  </r>
  <r>
    <x v="58"/>
    <s v="O221019058411"/>
    <s v="2022"/>
    <s v="4분기(12월)"/>
    <x v="2"/>
    <s v="중국"/>
    <s v="오현석"/>
    <x v="0"/>
    <s v="오리온 오감자 찍먹 양념바베큐맛50g"/>
    <n v="1250"/>
    <n v="1"/>
    <n v="1250"/>
  </r>
  <r>
    <x v="58"/>
    <s v="O221019058411"/>
    <s v="2022"/>
    <s v="4분기(12월)"/>
    <x v="2"/>
    <s v="중국"/>
    <s v="오현석"/>
    <x v="0"/>
    <s v="컵밥 전주식돌솥비빔밥269g"/>
    <n v="3020"/>
    <n v="4"/>
    <n v="12080"/>
  </r>
  <r>
    <x v="58"/>
    <s v="O221019058411"/>
    <s v="2022"/>
    <s v="4분기(12월)"/>
    <x v="2"/>
    <s v="중국"/>
    <s v="오현석"/>
    <x v="0"/>
    <s v="컵밥 직화불고기덮밥 250g"/>
    <n v="3170"/>
    <n v="4"/>
    <n v="12680"/>
  </r>
  <r>
    <x v="58"/>
    <s v="O221019058411"/>
    <s v="2022"/>
    <s v="4분기(12월)"/>
    <x v="2"/>
    <s v="중국"/>
    <s v="오현석"/>
    <x v="0"/>
    <s v="컵밥 참치마요덮밥247g"/>
    <n v="3020"/>
    <n v="4"/>
    <n v="12080"/>
  </r>
  <r>
    <x v="58"/>
    <s v="O221019058411"/>
    <s v="2022"/>
    <s v="4분기(12월)"/>
    <x v="2"/>
    <s v="중국"/>
    <s v="오현석"/>
    <x v="0"/>
    <s v="컵밥 철판 제육덮밥250g"/>
    <n v="3170"/>
    <n v="6"/>
    <n v="19020"/>
  </r>
  <r>
    <x v="58"/>
    <s v="O221019058411"/>
    <s v="2022"/>
    <s v="4분기(12월)"/>
    <x v="2"/>
    <s v="중국"/>
    <s v="오현석"/>
    <x v="0"/>
    <s v="해태 버터링 딥초코103g"/>
    <n v="2400"/>
    <n v="1"/>
    <n v="2400"/>
  </r>
  <r>
    <x v="58"/>
    <s v="O221019058411"/>
    <s v="2022"/>
    <s v="4분기(12월)"/>
    <x v="2"/>
    <s v="중국"/>
    <s v="오현석"/>
    <x v="0"/>
    <s v="해태)신당동떡볶이110g"/>
    <n v="1070"/>
    <n v="1"/>
    <n v="1070"/>
  </r>
  <r>
    <x v="59"/>
    <s v="O221019058410"/>
    <s v="2022"/>
    <s v="4분기(12월)"/>
    <x v="4"/>
    <s v="인도"/>
    <s v="김지태"/>
    <x v="0"/>
    <s v="CJ 다진마늘150g"/>
    <n v="5070"/>
    <n v="1"/>
    <n v="5070"/>
  </r>
  <r>
    <x v="59"/>
    <s v="O221019058410"/>
    <s v="2022"/>
    <s v="4분기(12월)"/>
    <x v="4"/>
    <s v="인도"/>
    <s v="김지태"/>
    <x v="0"/>
    <s v="그릭슈바인 비프미트볼375g"/>
    <n v="5100"/>
    <n v="1"/>
    <n v="5100"/>
  </r>
  <r>
    <x v="59"/>
    <s v="O221019058410"/>
    <s v="2022"/>
    <s v="4분기(12월)"/>
    <x v="4"/>
    <s v="인도"/>
    <s v="김지태"/>
    <x v="0"/>
    <s v="그릭슈바인 비프함박330g"/>
    <n v="5100"/>
    <n v="1"/>
    <n v="5100"/>
  </r>
  <r>
    <x v="59"/>
    <s v="O221019058410"/>
    <s v="2022"/>
    <s v="4분기(12월)"/>
    <x v="4"/>
    <s v="인도"/>
    <s v="김지태"/>
    <x v="0"/>
    <s v="그릭슈바인 치즈 비프함박354g"/>
    <n v="5570"/>
    <n v="1"/>
    <n v="5570"/>
  </r>
  <r>
    <x v="59"/>
    <s v="O221019058410"/>
    <s v="2022"/>
    <s v="4분기(12월)"/>
    <x v="4"/>
    <s v="인도"/>
    <s v="김지태"/>
    <x v="0"/>
    <s v="농심 꿀꽈배기90g"/>
    <n v="1230"/>
    <n v="3"/>
    <n v="3690"/>
  </r>
  <r>
    <x v="59"/>
    <s v="O221019058410"/>
    <s v="2022"/>
    <s v="4분기(12월)"/>
    <x v="4"/>
    <s v="인도"/>
    <s v="김지태"/>
    <x v="0"/>
    <s v="농심 양파링84g"/>
    <n v="1220"/>
    <n v="3"/>
    <n v="3660"/>
  </r>
  <r>
    <x v="59"/>
    <s v="O221019058410"/>
    <s v="2022"/>
    <s v="4분기(12월)"/>
    <x v="4"/>
    <s v="인도"/>
    <s v="김지태"/>
    <x v="0"/>
    <s v="농심 오징어짬뽕(멀티5입)"/>
    <n v="4430"/>
    <n v="1"/>
    <n v="4430"/>
  </r>
  <r>
    <x v="59"/>
    <s v="O221019058410"/>
    <s v="2022"/>
    <s v="4분기(12월)"/>
    <x v="4"/>
    <s v="인도"/>
    <s v="김지태"/>
    <x v="0"/>
    <s v="농심 육개장사발면86g*6입"/>
    <n v="5000"/>
    <n v="1"/>
    <n v="5000"/>
  </r>
  <r>
    <x v="59"/>
    <s v="O221019058410"/>
    <s v="2022"/>
    <s v="4분기(12월)"/>
    <x v="4"/>
    <s v="인도"/>
    <s v="김지태"/>
    <x v="0"/>
    <s v="다담냉이된장찌개140g"/>
    <n v="1390"/>
    <n v="5"/>
    <n v="6950"/>
  </r>
  <r>
    <x v="59"/>
    <s v="O221019058410"/>
    <s v="2022"/>
    <s v="4분기(12월)"/>
    <x v="4"/>
    <s v="인도"/>
    <s v="김지태"/>
    <x v="0"/>
    <s v="동원 DHA참치100g*5"/>
    <n v="9000"/>
    <n v="4"/>
    <n v="36000"/>
  </r>
  <r>
    <x v="59"/>
    <s v="O221019058410"/>
    <s v="2022"/>
    <s v="4분기(12월)"/>
    <x v="4"/>
    <s v="인도"/>
    <s v="김지태"/>
    <x v="0"/>
    <s v="두손푸드 마시는 단팥죽 10팩"/>
    <n v="16000"/>
    <n v="1"/>
    <n v="16000"/>
  </r>
  <r>
    <x v="59"/>
    <s v="O221019058410"/>
    <s v="2022"/>
    <s v="4분기(12월)"/>
    <x v="4"/>
    <s v="인도"/>
    <s v="김지태"/>
    <x v="0"/>
    <s v="롯데 의성마늘 그릴프랑크350g"/>
    <n v="5540"/>
    <n v="1"/>
    <n v="5540"/>
  </r>
  <r>
    <x v="59"/>
    <s v="O221019058410"/>
    <s v="2022"/>
    <s v="4분기(12월)"/>
    <x v="4"/>
    <s v="인도"/>
    <s v="김지태"/>
    <x v="0"/>
    <s v="리얼칩 사과100%"/>
    <n v="2800"/>
    <n v="1"/>
    <n v="2800"/>
  </r>
  <r>
    <x v="59"/>
    <s v="O221019058410"/>
    <s v="2022"/>
    <s v="4분기(12월)"/>
    <x v="4"/>
    <s v="인도"/>
    <s v="김지태"/>
    <x v="0"/>
    <s v="보리건빵85g*3입"/>
    <n v="1100"/>
    <n v="3"/>
    <n v="3300"/>
  </r>
  <r>
    <x v="59"/>
    <s v="O221019058410"/>
    <s v="2022"/>
    <s v="4분기(12월)"/>
    <x v="4"/>
    <s v="인도"/>
    <s v="김지태"/>
    <x v="0"/>
    <s v="비타500 100ml*10"/>
    <n v="5400"/>
    <n v="1"/>
    <n v="5400"/>
  </r>
  <r>
    <x v="59"/>
    <s v="O221019058410"/>
    <s v="2022"/>
    <s v="4분기(12월)"/>
    <x v="4"/>
    <s v="인도"/>
    <s v="김지태"/>
    <x v="0"/>
    <s v="선봉 양평 해장국 600g*3"/>
    <n v="10000"/>
    <n v="2"/>
    <n v="20000"/>
  </r>
  <r>
    <x v="59"/>
    <s v="O221019058410"/>
    <s v="2022"/>
    <s v="4분기(12월)"/>
    <x v="4"/>
    <s v="인도"/>
    <s v="김지태"/>
    <x v="0"/>
    <s v="스팸 클래식300g*3입"/>
    <n v="12480"/>
    <n v="4"/>
    <n v="49920"/>
  </r>
  <r>
    <x v="59"/>
    <s v="O221019058410"/>
    <s v="2022"/>
    <s v="4분기(12월)"/>
    <x v="4"/>
    <s v="인도"/>
    <s v="김지태"/>
    <x v="0"/>
    <s v="신라면 건면(멀티5입)"/>
    <n v="4700"/>
    <n v="1"/>
    <n v="4700"/>
  </r>
  <r>
    <x v="59"/>
    <s v="O221019058410"/>
    <s v="2022"/>
    <s v="4분기(12월)"/>
    <x v="4"/>
    <s v="인도"/>
    <s v="김지태"/>
    <x v="0"/>
    <s v="신라면 작은컵(6입)"/>
    <n v="6350"/>
    <n v="1"/>
    <n v="6350"/>
  </r>
  <r>
    <x v="59"/>
    <s v="O221019058410"/>
    <s v="2022"/>
    <s v="4분기(12월)"/>
    <x v="4"/>
    <s v="인도"/>
    <s v="김지태"/>
    <x v="0"/>
    <s v="오뚜기 부산식 돼지국밥곰탕500g*2"/>
    <n v="12272"/>
    <n v="2"/>
    <n v="24544"/>
  </r>
  <r>
    <x v="59"/>
    <s v="O221019058410"/>
    <s v="2022"/>
    <s v="4분기(12월)"/>
    <x v="4"/>
    <s v="인도"/>
    <s v="김지태"/>
    <x v="0"/>
    <s v="오리온 고래밥46g"/>
    <n v="670"/>
    <n v="3"/>
    <n v="2010"/>
  </r>
  <r>
    <x v="59"/>
    <s v="O221019058410"/>
    <s v="2022"/>
    <s v="4분기(12월)"/>
    <x v="4"/>
    <s v="인도"/>
    <s v="김지태"/>
    <x v="0"/>
    <s v="오리온 참붕어빵 348g 12입"/>
    <n v="5250"/>
    <n v="1"/>
    <n v="5250"/>
  </r>
  <r>
    <x v="59"/>
    <s v="O221019058410"/>
    <s v="2022"/>
    <s v="4분기(12월)"/>
    <x v="4"/>
    <s v="인도"/>
    <s v="김지태"/>
    <x v="0"/>
    <s v="종가반상 사골선지해장국450g*2"/>
    <n v="9240"/>
    <n v="2"/>
    <n v="18480"/>
  </r>
  <r>
    <x v="59"/>
    <s v="O221019058410"/>
    <s v="2022"/>
    <s v="4분기(12월)"/>
    <x v="4"/>
    <s v="인도"/>
    <s v="김지태"/>
    <x v="0"/>
    <s v="종가반상 사골시래기된장국450g*2"/>
    <n v="7400"/>
    <n v="2"/>
    <n v="14800"/>
  </r>
  <r>
    <x v="59"/>
    <s v="O221019058410"/>
    <s v="2022"/>
    <s v="4분기(12월)"/>
    <x v="4"/>
    <s v="인도"/>
    <s v="김지태"/>
    <x v="0"/>
    <s v="종합감기약 하벤파워 에스캡슐 "/>
    <n v="2700"/>
    <n v="1"/>
    <n v="2700"/>
  </r>
  <r>
    <x v="59"/>
    <s v="O221019058410"/>
    <s v="2022"/>
    <s v="4분기(12월)"/>
    <x v="4"/>
    <s v="인도"/>
    <s v="김지태"/>
    <x v="0"/>
    <s v="진공 찹쌀1kg"/>
    <n v="7400"/>
    <n v="2"/>
    <n v="14800"/>
  </r>
  <r>
    <x v="59"/>
    <s v="O221019058410"/>
    <s v="2022"/>
    <s v="4분기(12월)"/>
    <x v="4"/>
    <s v="인도"/>
    <s v="김지태"/>
    <x v="0"/>
    <s v="참푸드 국산 지리멸치(볶음용)100g"/>
    <n v="3600"/>
    <n v="2"/>
    <n v="7200"/>
  </r>
  <r>
    <x v="59"/>
    <s v="O221019058410"/>
    <s v="2022"/>
    <s v="4분기(12월)"/>
    <x v="4"/>
    <s v="인도"/>
    <s v="김지태"/>
    <x v="0"/>
    <s v="크라운 죠리퐁74g"/>
    <n v="1030"/>
    <n v="3"/>
    <n v="3090"/>
  </r>
  <r>
    <x v="59"/>
    <s v="O221019058410"/>
    <s v="2022"/>
    <s v="4분기(12월)"/>
    <x v="4"/>
    <s v="인도"/>
    <s v="김지태"/>
    <x v="0"/>
    <s v="크라운 콘칩70g"/>
    <n v="1080"/>
    <n v="2"/>
    <n v="2160"/>
  </r>
  <r>
    <x v="59"/>
    <s v="O221019058410"/>
    <s v="2022"/>
    <s v="4분기(12월)"/>
    <x v="4"/>
    <s v="인도"/>
    <s v="김지태"/>
    <x v="0"/>
    <s v="한성 스파이시킬바사400g"/>
    <n v="4340"/>
    <n v="1"/>
    <n v="4340"/>
  </r>
  <r>
    <x v="59"/>
    <s v="O221019058410"/>
    <s v="2022"/>
    <s v="4분기(12월)"/>
    <x v="4"/>
    <s v="인도"/>
    <s v="김지태"/>
    <x v="0"/>
    <s v="해태 맛동산 90g"/>
    <n v="1200"/>
    <n v="5"/>
    <n v="6000"/>
  </r>
  <r>
    <x v="60"/>
    <s v="O221019058409"/>
    <s v="2022"/>
    <s v="4분기(12월)"/>
    <x v="6"/>
    <s v="베트남"/>
    <s v="최정원"/>
    <x v="0"/>
    <s v="고추장아찌300g"/>
    <n v="6600"/>
    <n v="1"/>
    <n v="6600"/>
  </r>
  <r>
    <x v="60"/>
    <s v="O221019058409"/>
    <s v="2022"/>
    <s v="4분기(12월)"/>
    <x v="6"/>
    <s v="베트남"/>
    <s v="최정원"/>
    <x v="0"/>
    <s v="곤드레장아찌300g"/>
    <n v="6600"/>
    <n v="1"/>
    <n v="6600"/>
  </r>
  <r>
    <x v="60"/>
    <s v="O221019058409"/>
    <s v="2022"/>
    <s v="4분기(12월)"/>
    <x v="6"/>
    <s v="베트남"/>
    <s v="최정원"/>
    <x v="0"/>
    <s v="곰표 중력밀가루2.5kg"/>
    <n v="4950"/>
    <n v="1"/>
    <n v="4950"/>
  </r>
  <r>
    <x v="60"/>
    <s v="O221019058409"/>
    <s v="2022"/>
    <s v="4분기(12월)"/>
    <x v="6"/>
    <s v="베트남"/>
    <s v="최정원"/>
    <x v="0"/>
    <s v="구운감자 슬림80g"/>
    <n v="1090"/>
    <n v="2"/>
    <n v="2180"/>
  </r>
  <r>
    <x v="60"/>
    <s v="O221019058409"/>
    <s v="2022"/>
    <s v="4분기(12월)"/>
    <x v="6"/>
    <s v="베트남"/>
    <s v="최정원"/>
    <x v="0"/>
    <s v="깨끗한나라)미용티슈250매*3입"/>
    <n v="6500"/>
    <n v="1"/>
    <n v="6500"/>
  </r>
  <r>
    <x v="60"/>
    <s v="O221019058409"/>
    <s v="2022"/>
    <s v="4분기(12월)"/>
    <x v="6"/>
    <s v="베트남"/>
    <s v="최정원"/>
    <x v="0"/>
    <s v="농심 꿀꽈배기90g"/>
    <n v="1230"/>
    <n v="2"/>
    <n v="2460"/>
  </r>
  <r>
    <x v="60"/>
    <s v="O221019058409"/>
    <s v="2022"/>
    <s v="4분기(12월)"/>
    <x v="6"/>
    <s v="베트남"/>
    <s v="최정원"/>
    <x v="0"/>
    <s v="다담)된장찌개530g"/>
    <n v="4940"/>
    <n v="1"/>
    <n v="4940"/>
  </r>
  <r>
    <x v="60"/>
    <s v="O221019058409"/>
    <s v="2022"/>
    <s v="4분기(12월)"/>
    <x v="6"/>
    <s v="베트남"/>
    <s v="최정원"/>
    <x v="0"/>
    <s v="도토리묵가루400g"/>
    <n v="7500"/>
    <n v="1"/>
    <n v="7500"/>
  </r>
  <r>
    <x v="60"/>
    <s v="O221019058409"/>
    <s v="2022"/>
    <s v="4분기(12월)"/>
    <x v="6"/>
    <s v="베트남"/>
    <s v="최정원"/>
    <x v="0"/>
    <s v="동서 포스트 오레오 오즈 250g"/>
    <n v="4600"/>
    <n v="1"/>
    <n v="4600"/>
  </r>
  <r>
    <x v="60"/>
    <s v="O221019058409"/>
    <s v="2022"/>
    <s v="4분기(12월)"/>
    <x v="6"/>
    <s v="베트남"/>
    <s v="최정원"/>
    <x v="0"/>
    <s v="두손푸드 마시는 단호박죽 10팩"/>
    <n v="16000"/>
    <n v="1"/>
    <n v="16000"/>
  </r>
  <r>
    <x v="60"/>
    <s v="O221019058409"/>
    <s v="2022"/>
    <s v="4분기(12월)"/>
    <x v="6"/>
    <s v="베트남"/>
    <s v="최정원"/>
    <x v="0"/>
    <s v="마렝고105g"/>
    <n v="4100"/>
    <n v="1"/>
    <n v="4100"/>
  </r>
  <r>
    <x v="60"/>
    <s v="O221019058409"/>
    <s v="2022"/>
    <s v="4분기(12월)"/>
    <x v="6"/>
    <s v="베트남"/>
    <s v="최정원"/>
    <x v="0"/>
    <s v="맛술 생강 500ml"/>
    <n v="2780"/>
    <n v="1"/>
    <n v="2780"/>
  </r>
  <r>
    <x v="60"/>
    <s v="O221019058409"/>
    <s v="2022"/>
    <s v="4분기(12월)"/>
    <x v="6"/>
    <s v="베트남"/>
    <s v="최정원"/>
    <x v="0"/>
    <s v="바로충전 홍삼진10g30포"/>
    <n v="37800"/>
    <n v="2"/>
    <n v="75600"/>
  </r>
  <r>
    <x v="60"/>
    <s v="O221019058409"/>
    <s v="2022"/>
    <s v="4분기(12월)"/>
    <x v="6"/>
    <s v="베트남"/>
    <s v="최정원"/>
    <x v="0"/>
    <s v="백설 하얀설탕 1kg"/>
    <n v="1800"/>
    <n v="3"/>
    <n v="5400"/>
  </r>
  <r>
    <x v="60"/>
    <s v="O221019058409"/>
    <s v="2022"/>
    <s v="4분기(12월)"/>
    <x v="6"/>
    <s v="베트남"/>
    <s v="최정원"/>
    <x v="0"/>
    <s v="버터와플316g"/>
    <n v="3620"/>
    <n v="1"/>
    <n v="3620"/>
  </r>
  <r>
    <x v="60"/>
    <s v="O221019058409"/>
    <s v="2022"/>
    <s v="4분기(12월)"/>
    <x v="6"/>
    <s v="베트남"/>
    <s v="최정원"/>
    <x v="0"/>
    <s v="비비고 사골곰탕500g*2"/>
    <n v="2850"/>
    <n v="1"/>
    <n v="2850"/>
  </r>
  <r>
    <x v="60"/>
    <s v="O221019058409"/>
    <s v="2022"/>
    <s v="4분기(12월)"/>
    <x v="6"/>
    <s v="베트남"/>
    <s v="최정원"/>
    <x v="0"/>
    <s v="설악산 국산 친환경인증표고버섯80g"/>
    <n v="7800"/>
    <n v="1"/>
    <n v="7800"/>
  </r>
  <r>
    <x v="60"/>
    <s v="O221019058409"/>
    <s v="2022"/>
    <s v="4분기(12월)"/>
    <x v="6"/>
    <s v="베트남"/>
    <s v="최정원"/>
    <x v="0"/>
    <s v="옛날 국수 소면 700g"/>
    <n v="2400"/>
    <n v="2"/>
    <n v="4800"/>
  </r>
  <r>
    <x v="60"/>
    <s v="O221019058409"/>
    <s v="2022"/>
    <s v="4분기(12월)"/>
    <x v="6"/>
    <s v="베트남"/>
    <s v="최정원"/>
    <x v="0"/>
    <s v="오뚜기 골드마요네즈500g"/>
    <n v="3940"/>
    <n v="1"/>
    <n v="3940"/>
  </r>
  <r>
    <x v="60"/>
    <s v="O221019058409"/>
    <s v="2022"/>
    <s v="4분기(12월)"/>
    <x v="6"/>
    <s v="베트남"/>
    <s v="최정원"/>
    <x v="0"/>
    <s v="오뚜기 송탄식사골 부대찌개양념110g*5"/>
    <n v="9300"/>
    <n v="1"/>
    <n v="9300"/>
  </r>
  <r>
    <x v="60"/>
    <s v="O221019058409"/>
    <s v="2022"/>
    <s v="4분기(12월)"/>
    <x v="6"/>
    <s v="베트남"/>
    <s v="최정원"/>
    <x v="0"/>
    <s v="오뚜기옛날미역50g"/>
    <n v="2200"/>
    <n v="1"/>
    <n v="2200"/>
  </r>
  <r>
    <x v="60"/>
    <s v="O221019058409"/>
    <s v="2022"/>
    <s v="4분기(12월)"/>
    <x v="6"/>
    <s v="베트남"/>
    <s v="최정원"/>
    <x v="0"/>
    <s v="오리온 고래밥46g"/>
    <n v="670"/>
    <n v="2"/>
    <n v="1340"/>
  </r>
  <r>
    <x v="60"/>
    <s v="O221019058409"/>
    <s v="2022"/>
    <s v="4분기(12월)"/>
    <x v="6"/>
    <s v="베트남"/>
    <s v="최정원"/>
    <x v="0"/>
    <s v="오리온 배배80g"/>
    <n v="1270"/>
    <n v="2"/>
    <n v="2540"/>
  </r>
  <r>
    <x v="60"/>
    <s v="O221019058409"/>
    <s v="2022"/>
    <s v="4분기(12월)"/>
    <x v="6"/>
    <s v="베트남"/>
    <s v="최정원"/>
    <x v="0"/>
    <s v="오리온 오감자 찍먹 양념바베큐맛50g"/>
    <n v="1250"/>
    <n v="2"/>
    <n v="2500"/>
  </r>
  <r>
    <x v="60"/>
    <s v="O221019058409"/>
    <s v="2022"/>
    <s v="4분기(12월)"/>
    <x v="6"/>
    <s v="베트남"/>
    <s v="최정원"/>
    <x v="0"/>
    <s v="오리온 초코파이12p"/>
    <n v="3480"/>
    <n v="1"/>
    <n v="3480"/>
  </r>
  <r>
    <x v="60"/>
    <s v="O221019058409"/>
    <s v="2022"/>
    <s v="4분기(12월)"/>
    <x v="6"/>
    <s v="베트남"/>
    <s v="최정원"/>
    <x v="0"/>
    <s v="참푸드 국산 지리멸치(볶음용)100g"/>
    <n v="3600"/>
    <n v="2"/>
    <n v="7200"/>
  </r>
  <r>
    <x v="60"/>
    <s v="O221019058409"/>
    <s v="2022"/>
    <s v="4분기(12월)"/>
    <x v="6"/>
    <s v="베트남"/>
    <s v="최정원"/>
    <x v="0"/>
    <s v="참푸드 진미오징어채100g(페루)"/>
    <n v="3400"/>
    <n v="2"/>
    <n v="6800"/>
  </r>
  <r>
    <x v="60"/>
    <s v="O221019058409"/>
    <s v="2022"/>
    <s v="4분기(12월)"/>
    <x v="6"/>
    <s v="베트남"/>
    <s v="최정원"/>
    <x v="0"/>
    <s v="촉촉한 고구마50g*5"/>
    <n v="6770"/>
    <n v="1"/>
    <n v="6770"/>
  </r>
  <r>
    <x v="60"/>
    <s v="O221019058409"/>
    <s v="2022"/>
    <s v="4분기(12월)"/>
    <x v="6"/>
    <s v="베트남"/>
    <s v="최정원"/>
    <x v="0"/>
    <s v="칼로리를 줄인 마요네스 315g"/>
    <n v="3450"/>
    <n v="1"/>
    <n v="3450"/>
  </r>
  <r>
    <x v="60"/>
    <s v="O221019058409"/>
    <s v="2022"/>
    <s v="4분기(12월)"/>
    <x v="6"/>
    <s v="베트남"/>
    <s v="최정원"/>
    <x v="0"/>
    <s v="케라시스 볼륨&amp;손상케어 샴푸 600ml"/>
    <n v="4800"/>
    <n v="1"/>
    <n v="4800"/>
  </r>
  <r>
    <x v="60"/>
    <s v="O221019058409"/>
    <s v="2022"/>
    <s v="4분기(12월)"/>
    <x v="6"/>
    <s v="베트남"/>
    <s v="최정원"/>
    <x v="0"/>
    <s v="코멕스 고무장갑 오른손 (중)"/>
    <n v="1220"/>
    <n v="2"/>
    <n v="2440"/>
  </r>
  <r>
    <x v="60"/>
    <s v="O221019058409"/>
    <s v="2022"/>
    <s v="4분기(12월)"/>
    <x v="6"/>
    <s v="베트남"/>
    <s v="최정원"/>
    <x v="0"/>
    <s v="크린랩 30cm*50m"/>
    <n v="5500"/>
    <n v="1"/>
    <n v="5500"/>
  </r>
  <r>
    <x v="60"/>
    <s v="O221019058409"/>
    <s v="2022"/>
    <s v="4분기(12월)"/>
    <x v="6"/>
    <s v="베트남"/>
    <s v="최정원"/>
    <x v="0"/>
    <s v="편한육수 4g*30정(매콤)"/>
    <n v="10000"/>
    <n v="2"/>
    <n v="20000"/>
  </r>
  <r>
    <x v="60"/>
    <s v="O221019058409"/>
    <s v="2022"/>
    <s v="4분기(12월)"/>
    <x v="6"/>
    <s v="베트남"/>
    <s v="최정원"/>
    <x v="0"/>
    <s v="해태 오예스360g"/>
    <n v="4200"/>
    <n v="1"/>
    <n v="4200"/>
  </r>
  <r>
    <x v="60"/>
    <s v="O221019058409"/>
    <s v="2022"/>
    <s v="4분기(12월)"/>
    <x v="6"/>
    <s v="베트남"/>
    <s v="최정원"/>
    <x v="0"/>
    <s v="햇살담은 국간장840ml"/>
    <n v="5400"/>
    <n v="1"/>
    <n v="5400"/>
  </r>
  <r>
    <x v="61"/>
    <s v="O221019058407"/>
    <s v="2022"/>
    <s v="4분기(12월)"/>
    <x v="2"/>
    <s v="중국"/>
    <s v="이진승"/>
    <x v="0"/>
    <s v="[STAEDTLER] 지우개526 B30 [개/1]"/>
    <n v="360"/>
    <n v="1"/>
    <n v="360"/>
  </r>
  <r>
    <x v="61"/>
    <s v="O221019058407"/>
    <s v="2022"/>
    <s v="4분기(12월)"/>
    <x v="2"/>
    <s v="중국"/>
    <s v="이진승"/>
    <x v="0"/>
    <s v="The맛있는 김도둑 김밥용김10매"/>
    <n v="1400"/>
    <n v="1"/>
    <n v="1400"/>
  </r>
  <r>
    <x v="61"/>
    <s v="O221019058407"/>
    <s v="2022"/>
    <s v="4분기(12월)"/>
    <x v="2"/>
    <s v="중국"/>
    <s v="이진승"/>
    <x v="0"/>
    <s v="뉴월남쌈300g(16cm)"/>
    <n v="2600"/>
    <n v="1"/>
    <n v="2600"/>
  </r>
  <r>
    <x v="61"/>
    <s v="O221019058407"/>
    <s v="2022"/>
    <s v="4분기(12월)"/>
    <x v="2"/>
    <s v="중국"/>
    <s v="이진승"/>
    <x v="0"/>
    <s v="다우니 오션코랄 퓨어러브 1L"/>
    <n v="6180"/>
    <n v="1"/>
    <n v="6180"/>
  </r>
  <r>
    <x v="61"/>
    <s v="O221019058407"/>
    <s v="2022"/>
    <s v="4분기(12월)"/>
    <x v="2"/>
    <s v="중국"/>
    <s v="이진승"/>
    <x v="0"/>
    <s v="롯데 빼빼로 오리지날54g"/>
    <n v="1140"/>
    <n v="2"/>
    <n v="2280"/>
  </r>
  <r>
    <x v="61"/>
    <s v="O221019058407"/>
    <s v="2022"/>
    <s v="4분기(12월)"/>
    <x v="2"/>
    <s v="중국"/>
    <s v="이진승"/>
    <x v="0"/>
    <s v="롯데 크런키초코렛 34g*12입"/>
    <n v="9840"/>
    <n v="1"/>
    <n v="9840"/>
  </r>
  <r>
    <x v="61"/>
    <s v="O221019058407"/>
    <s v="2022"/>
    <s v="4분기(12월)"/>
    <x v="2"/>
    <s v="중국"/>
    <s v="이진승"/>
    <x v="0"/>
    <s v="백설감자수제비가루500g"/>
    <n v="3450"/>
    <n v="1"/>
    <n v="3450"/>
  </r>
  <r>
    <x v="61"/>
    <s v="O221019058407"/>
    <s v="2022"/>
    <s v="4분기(12월)"/>
    <x v="2"/>
    <s v="중국"/>
    <s v="이진승"/>
    <x v="0"/>
    <s v="뿌셔뿌셔(불고기)"/>
    <n v="800"/>
    <n v="1"/>
    <n v="800"/>
  </r>
  <r>
    <x v="61"/>
    <s v="O221019058407"/>
    <s v="2022"/>
    <s v="4분기(12월)"/>
    <x v="2"/>
    <s v="중국"/>
    <s v="이진승"/>
    <x v="0"/>
    <s v="사조 참치액500ml"/>
    <n v="5800"/>
    <n v="1"/>
    <n v="5800"/>
  </r>
  <r>
    <x v="61"/>
    <s v="O221019058407"/>
    <s v="2022"/>
    <s v="4분기(12월)"/>
    <x v="2"/>
    <s v="중국"/>
    <s v="이진승"/>
    <x v="0"/>
    <s v="삼립 미니꿀약과140g"/>
    <n v="1400"/>
    <n v="1"/>
    <n v="1400"/>
  </r>
  <r>
    <x v="61"/>
    <s v="O221019058407"/>
    <s v="2022"/>
    <s v="4분기(12월)"/>
    <x v="2"/>
    <s v="중국"/>
    <s v="이진승"/>
    <x v="0"/>
    <s v="서해안 재래김100매"/>
    <n v="11000"/>
    <n v="1"/>
    <n v="11000"/>
  </r>
  <r>
    <x v="61"/>
    <s v="O221019058407"/>
    <s v="2022"/>
    <s v="4분기(12월)"/>
    <x v="2"/>
    <s v="중국"/>
    <s v="이진승"/>
    <x v="0"/>
    <s v="세탁망 빅사이즈 75cm*60cm"/>
    <n v="4240"/>
    <n v="1"/>
    <n v="4240"/>
  </r>
  <r>
    <x v="61"/>
    <s v="O221019058407"/>
    <s v="2022"/>
    <s v="4분기(12월)"/>
    <x v="2"/>
    <s v="중국"/>
    <s v="이진승"/>
    <x v="0"/>
    <s v="스팸 마일드 300g*3"/>
    <n v="12480"/>
    <n v="1"/>
    <n v="12480"/>
  </r>
  <r>
    <x v="61"/>
    <s v="O221019058407"/>
    <s v="2022"/>
    <s v="4분기(12월)"/>
    <x v="2"/>
    <s v="중국"/>
    <s v="이진승"/>
    <x v="0"/>
    <s v="연세 검은콩&amp;고칼슘두유200ml*24입"/>
    <n v="12500"/>
    <n v="2"/>
    <n v="25000"/>
  </r>
  <r>
    <x v="61"/>
    <s v="O221019058407"/>
    <s v="2022"/>
    <s v="4분기(12월)"/>
    <x v="2"/>
    <s v="중국"/>
    <s v="이진승"/>
    <x v="0"/>
    <s v="오뚜기 양조식초500ml"/>
    <n v="1000"/>
    <n v="1"/>
    <n v="1000"/>
  </r>
  <r>
    <x v="61"/>
    <s v="O221019058407"/>
    <s v="2022"/>
    <s v="4분기(12월)"/>
    <x v="2"/>
    <s v="중국"/>
    <s v="이진승"/>
    <x v="0"/>
    <s v="오뚜기 통 단팥죽285g*2"/>
    <n v="4660"/>
    <n v="1"/>
    <n v="4660"/>
  </r>
  <r>
    <x v="61"/>
    <s v="O221019058407"/>
    <s v="2022"/>
    <s v="4분기(12월)"/>
    <x v="2"/>
    <s v="중국"/>
    <s v="이진승"/>
    <x v="0"/>
    <s v="오레오 화이트크림100g"/>
    <n v="1170"/>
    <n v="2"/>
    <n v="2340"/>
  </r>
  <r>
    <x v="61"/>
    <s v="O221019058407"/>
    <s v="2022"/>
    <s v="4분기(12월)"/>
    <x v="2"/>
    <s v="중국"/>
    <s v="이진승"/>
    <x v="0"/>
    <s v="이광범명가 들기름160ml(100%국산)"/>
    <n v="22000"/>
    <n v="1"/>
    <n v="22000"/>
  </r>
  <r>
    <x v="61"/>
    <s v="O221019058407"/>
    <s v="2022"/>
    <s v="4분기(12월)"/>
    <x v="2"/>
    <s v="중국"/>
    <s v="이진승"/>
    <x v="0"/>
    <s v="이광범명가 참기름300ml(100%국산)"/>
    <n v="49000"/>
    <n v="1"/>
    <n v="49000"/>
  </r>
  <r>
    <x v="61"/>
    <s v="O221019058407"/>
    <s v="2022"/>
    <s v="4분기(12월)"/>
    <x v="2"/>
    <s v="중국"/>
    <s v="이진승"/>
    <x v="0"/>
    <s v="전기구이 꾼 쥐포43g이상"/>
    <n v="1900"/>
    <n v="1"/>
    <n v="1900"/>
  </r>
  <r>
    <x v="61"/>
    <s v="O221019058407"/>
    <s v="2022"/>
    <s v="4분기(12월)"/>
    <x v="2"/>
    <s v="중국"/>
    <s v="이진승"/>
    <x v="0"/>
    <s v="청은 국산찹쌀가루100%300g"/>
    <n v="2480"/>
    <n v="1"/>
    <n v="2480"/>
  </r>
  <r>
    <x v="61"/>
    <s v="O221019058407"/>
    <s v="2022"/>
    <s v="4분기(12월)"/>
    <x v="2"/>
    <s v="중국"/>
    <s v="이진승"/>
    <x v="0"/>
    <s v="초코칩쿠키104g"/>
    <n v="1260"/>
    <n v="3"/>
    <n v="3780"/>
  </r>
  <r>
    <x v="61"/>
    <s v="O221019058407"/>
    <s v="2022"/>
    <s v="4분기(12월)"/>
    <x v="2"/>
    <s v="중국"/>
    <s v="이진승"/>
    <x v="0"/>
    <s v="크라운 초코하임284g"/>
    <n v="4200"/>
    <n v="1"/>
    <n v="4200"/>
  </r>
  <r>
    <x v="61"/>
    <s v="O221019058407"/>
    <s v="2022"/>
    <s v="4분기(12월)"/>
    <x v="2"/>
    <s v="중국"/>
    <s v="이진승"/>
    <x v="0"/>
    <s v="크라운 화이트하임 284g"/>
    <n v="4340"/>
    <n v="1"/>
    <n v="4340"/>
  </r>
  <r>
    <x v="62"/>
    <s v="O221019058406"/>
    <s v="2022"/>
    <s v="4분기(12월)"/>
    <x v="6"/>
    <s v="베트남"/>
    <s v="김세호"/>
    <x v="0"/>
    <s v=" 데일리 콤부차 피치20T "/>
    <n v="9200"/>
    <n v="1"/>
    <n v="9200"/>
  </r>
  <r>
    <x v="62"/>
    <s v="O221019058406"/>
    <s v="2022"/>
    <s v="4분기(12월)"/>
    <x v="6"/>
    <s v="베트남"/>
    <s v="김세호"/>
    <x v="0"/>
    <s v="너구리 매운맛(멀티5입)"/>
    <n v="5090"/>
    <n v="1"/>
    <n v="5090"/>
  </r>
  <r>
    <x v="62"/>
    <s v="O221019058406"/>
    <s v="2022"/>
    <s v="4분기(12월)"/>
    <x v="6"/>
    <s v="베트남"/>
    <s v="김세호"/>
    <x v="0"/>
    <s v="농심 새우깡 블랙72g"/>
    <n v="1630"/>
    <n v="3"/>
    <n v="4890"/>
  </r>
  <r>
    <x v="62"/>
    <s v="O221019058406"/>
    <s v="2022"/>
    <s v="4분기(12월)"/>
    <x v="6"/>
    <s v="베트남"/>
    <s v="김세호"/>
    <x v="0"/>
    <s v="농심 신라면(멀티5입)"/>
    <n v="3640"/>
    <n v="1"/>
    <n v="3640"/>
  </r>
  <r>
    <x v="62"/>
    <s v="O221019058406"/>
    <s v="2022"/>
    <s v="4분기(12월)"/>
    <x v="6"/>
    <s v="베트남"/>
    <s v="김세호"/>
    <x v="0"/>
    <s v="스파클링워터 트레비500ml*20(레몬)"/>
    <n v="21500"/>
    <n v="1"/>
    <n v="21500"/>
  </r>
  <r>
    <x v="62"/>
    <s v="O221019058406"/>
    <s v="2022"/>
    <s v="4분기(12월)"/>
    <x v="6"/>
    <s v="베트남"/>
    <s v="김세호"/>
    <x v="0"/>
    <s v="신라면 작은컵(6입)"/>
    <n v="6350"/>
    <n v="1"/>
    <n v="6350"/>
  </r>
  <r>
    <x v="62"/>
    <s v="O221019058406"/>
    <s v="2022"/>
    <s v="4분기(12월)"/>
    <x v="6"/>
    <s v="베트남"/>
    <s v="김세호"/>
    <x v="0"/>
    <s v="아이비스 아이보리노트SP"/>
    <n v="1500"/>
    <n v="4"/>
    <n v="6000"/>
  </r>
  <r>
    <x v="62"/>
    <s v="O221019058406"/>
    <s v="2022"/>
    <s v="4분기(12월)"/>
    <x v="6"/>
    <s v="베트남"/>
    <s v="김세호"/>
    <x v="0"/>
    <s v="오뚜기 참깨라면(소컵)65g*6"/>
    <n v="5718"/>
    <n v="1"/>
    <n v="5718"/>
  </r>
  <r>
    <x v="62"/>
    <s v="O221019058406"/>
    <s v="2022"/>
    <s v="4분기(12월)"/>
    <x v="6"/>
    <s v="베트남"/>
    <s v="김세호"/>
    <x v="0"/>
    <s v="오리온 참붕어빵 348g 12입"/>
    <n v="5250"/>
    <n v="2"/>
    <n v="10500"/>
  </r>
  <r>
    <x v="62"/>
    <s v="O221019058406"/>
    <s v="2022"/>
    <s v="4분기(12월)"/>
    <x v="6"/>
    <s v="베트남"/>
    <s v="김세호"/>
    <x v="0"/>
    <s v="질레트 퓨전프로글라이드 면도날(4입)"/>
    <n v="23500"/>
    <n v="1"/>
    <n v="23500"/>
  </r>
  <r>
    <x v="62"/>
    <s v="O221019058406"/>
    <s v="2022"/>
    <s v="4분기(12월)"/>
    <x v="6"/>
    <s v="베트남"/>
    <s v="김세호"/>
    <x v="0"/>
    <s v="크라운 초코하임284g"/>
    <n v="4200"/>
    <n v="1"/>
    <n v="4200"/>
  </r>
  <r>
    <x v="62"/>
    <s v="O221019058406"/>
    <s v="2022"/>
    <s v="4분기(12월)"/>
    <x v="6"/>
    <s v="베트남"/>
    <s v="김세호"/>
    <x v="0"/>
    <s v="크라운 쿠크다스128g (화이트)"/>
    <n v="2160"/>
    <n v="1"/>
    <n v="2160"/>
  </r>
  <r>
    <x v="62"/>
    <s v="O221019058406"/>
    <s v="2022"/>
    <s v="4분기(12월)"/>
    <x v="6"/>
    <s v="베트남"/>
    <s v="김세호"/>
    <x v="0"/>
    <s v="크라운 화이트하임 284g"/>
    <n v="4340"/>
    <n v="1"/>
    <n v="4340"/>
  </r>
  <r>
    <x v="63"/>
    <s v="O221019058405"/>
    <s v="2022"/>
    <s v="4분기(12월)"/>
    <x v="2"/>
    <s v="헝가리"/>
    <s v="김용두"/>
    <x v="0"/>
    <s v=" 데일리 콤부차 피치20T "/>
    <n v="9200"/>
    <n v="1"/>
    <n v="9200"/>
  </r>
  <r>
    <x v="63"/>
    <s v="O221019058405"/>
    <s v="2022"/>
    <s v="4분기(12월)"/>
    <x v="2"/>
    <s v="헝가리"/>
    <s v="김용두"/>
    <x v="0"/>
    <s v="The맛있는 김도둑 김가루70g"/>
    <n v="2600"/>
    <n v="1"/>
    <n v="2600"/>
  </r>
  <r>
    <x v="63"/>
    <s v="O221019058405"/>
    <s v="2022"/>
    <s v="4분기(12월)"/>
    <x v="2"/>
    <s v="헝가리"/>
    <s v="김용두"/>
    <x v="0"/>
    <s v="갈아만든배 238ml*12"/>
    <n v="9000"/>
    <n v="1"/>
    <n v="9000"/>
  </r>
  <r>
    <x v="63"/>
    <s v="O221019058405"/>
    <s v="2022"/>
    <s v="4분기(12월)"/>
    <x v="2"/>
    <s v="헝가리"/>
    <s v="김용두"/>
    <x v="0"/>
    <s v="감자 수제비키트265g"/>
    <n v="5960"/>
    <n v="1"/>
    <n v="5960"/>
  </r>
  <r>
    <x v="63"/>
    <s v="O221019058405"/>
    <s v="2022"/>
    <s v="4분기(12월)"/>
    <x v="2"/>
    <s v="헝가리"/>
    <s v="김용두"/>
    <x v="0"/>
    <s v="광천파래김4g*16봉"/>
    <n v="4200"/>
    <n v="1"/>
    <n v="4200"/>
  </r>
  <r>
    <x v="63"/>
    <s v="O221019058405"/>
    <s v="2022"/>
    <s v="4분기(12월)"/>
    <x v="2"/>
    <s v="헝가리"/>
    <s v="김용두"/>
    <x v="0"/>
    <s v="그린애 타트체리100주스 70ml*30포"/>
    <n v="16000"/>
    <n v="1"/>
    <n v="16000"/>
  </r>
  <r>
    <x v="63"/>
    <s v="O221019058405"/>
    <s v="2022"/>
    <s v="4분기(12월)"/>
    <x v="2"/>
    <s v="헝가리"/>
    <s v="김용두"/>
    <x v="0"/>
    <s v="까스명수 골드75ml*10"/>
    <n v="8000"/>
    <n v="2"/>
    <n v="16000"/>
  </r>
  <r>
    <x v="63"/>
    <s v="O221019058405"/>
    <s v="2022"/>
    <s v="4분기(12월)"/>
    <x v="2"/>
    <s v="헝가리"/>
    <s v="김용두"/>
    <x v="0"/>
    <s v="너구리 매운맛(멀티5입)"/>
    <n v="5090"/>
    <n v="1"/>
    <n v="5090"/>
  </r>
  <r>
    <x v="63"/>
    <s v="O221019058405"/>
    <s v="2022"/>
    <s v="4분기(12월)"/>
    <x v="2"/>
    <s v="헝가리"/>
    <s v="김용두"/>
    <x v="0"/>
    <s v="녹두빈대떡가루400g"/>
    <n v="3250"/>
    <n v="1"/>
    <n v="3250"/>
  </r>
  <r>
    <x v="63"/>
    <s v="O221019058405"/>
    <s v="2022"/>
    <s v="4분기(12월)"/>
    <x v="2"/>
    <s v="헝가리"/>
    <s v="김용두"/>
    <x v="0"/>
    <s v="농심 신라면(멀티5입)"/>
    <n v="3640"/>
    <n v="1"/>
    <n v="3640"/>
  </r>
  <r>
    <x v="63"/>
    <s v="O221019058405"/>
    <s v="2022"/>
    <s v="4분기(12월)"/>
    <x v="2"/>
    <s v="헝가리"/>
    <s v="김용두"/>
    <x v="0"/>
    <s v="동서 보리차150g"/>
    <n v="1330"/>
    <n v="1"/>
    <n v="1330"/>
  </r>
  <r>
    <x v="63"/>
    <s v="O221019058405"/>
    <s v="2022"/>
    <s v="4분기(12월)"/>
    <x v="2"/>
    <s v="헝가리"/>
    <s v="김용두"/>
    <x v="0"/>
    <s v="뚝딱 삶은시래기300g"/>
    <n v="5500"/>
    <n v="2"/>
    <n v="11000"/>
  </r>
  <r>
    <x v="63"/>
    <s v="O221019058405"/>
    <s v="2022"/>
    <s v="4분기(12월)"/>
    <x v="2"/>
    <s v="헝가리"/>
    <s v="김용두"/>
    <x v="0"/>
    <s v="바로무쳐먹는 파채양념90g*4"/>
    <n v="9000"/>
    <n v="1"/>
    <n v="9000"/>
  </r>
  <r>
    <x v="63"/>
    <s v="O221019058405"/>
    <s v="2022"/>
    <s v="4분기(12월)"/>
    <x v="2"/>
    <s v="헝가리"/>
    <s v="김용두"/>
    <x v="0"/>
    <s v="바르는 비트(칼라,소매찌든때 강력제거)220ml"/>
    <n v="4200"/>
    <n v="1"/>
    <n v="4200"/>
  </r>
  <r>
    <x v="63"/>
    <s v="O221019058405"/>
    <s v="2022"/>
    <s v="4분기(12월)"/>
    <x v="2"/>
    <s v="헝가리"/>
    <s v="김용두"/>
    <x v="0"/>
    <s v="비락식혜 500ml*6입"/>
    <n v="8400"/>
    <n v="1"/>
    <n v="8400"/>
  </r>
  <r>
    <x v="63"/>
    <s v="O221019058405"/>
    <s v="2022"/>
    <s v="4분기(12월)"/>
    <x v="2"/>
    <s v="헝가리"/>
    <s v="김용두"/>
    <x v="0"/>
    <s v="비비고 육개장500g*2"/>
    <n v="8140"/>
    <n v="1"/>
    <n v="8140"/>
  </r>
  <r>
    <x v="63"/>
    <s v="O221019058405"/>
    <s v="2022"/>
    <s v="4분기(12월)"/>
    <x v="2"/>
    <s v="헝가리"/>
    <s v="김용두"/>
    <x v="0"/>
    <s v="비비고차돌육개장500g*2"/>
    <n v="11780"/>
    <n v="1"/>
    <n v="11780"/>
  </r>
  <r>
    <x v="63"/>
    <s v="O221019058405"/>
    <s v="2022"/>
    <s v="4분기(12월)"/>
    <x v="2"/>
    <s v="헝가리"/>
    <s v="김용두"/>
    <x v="0"/>
    <s v="비타500 100ml*10"/>
    <n v="5400"/>
    <n v="2"/>
    <n v="10800"/>
  </r>
  <r>
    <x v="63"/>
    <s v="O221019058405"/>
    <s v="2022"/>
    <s v="4분기(12월)"/>
    <x v="2"/>
    <s v="헝가리"/>
    <s v="김용두"/>
    <x v="0"/>
    <s v="샘표 요리에센스 연두(담백한맛)500ml"/>
    <n v="9000"/>
    <n v="1"/>
    <n v="9000"/>
  </r>
  <r>
    <x v="63"/>
    <s v="O221019058405"/>
    <s v="2022"/>
    <s v="4분기(12월)"/>
    <x v="2"/>
    <s v="헝가리"/>
    <s v="김용두"/>
    <x v="0"/>
    <s v="스팸 마일드 300g*3"/>
    <n v="12480"/>
    <n v="2"/>
    <n v="24960"/>
  </r>
  <r>
    <x v="63"/>
    <s v="O221019058405"/>
    <s v="2022"/>
    <s v="4분기(12월)"/>
    <x v="2"/>
    <s v="헝가리"/>
    <s v="김용두"/>
    <x v="0"/>
    <s v="썬쿡 다용도양념다지기"/>
    <n v="7000"/>
    <n v="1"/>
    <n v="7000"/>
  </r>
  <r>
    <x v="63"/>
    <s v="O221019058405"/>
    <s v="2022"/>
    <s v="4분기(12월)"/>
    <x v="2"/>
    <s v="헝가리"/>
    <s v="김용두"/>
    <x v="0"/>
    <s v="오랄비 치실(50m)"/>
    <n v="2700"/>
    <n v="1"/>
    <n v="2700"/>
  </r>
  <r>
    <x v="63"/>
    <s v="O221019058405"/>
    <s v="2022"/>
    <s v="4분기(12월)"/>
    <x v="2"/>
    <s v="헝가리"/>
    <s v="김용두"/>
    <x v="0"/>
    <s v="오리온 눈을감자56g"/>
    <n v="1250"/>
    <n v="1"/>
    <n v="1250"/>
  </r>
  <r>
    <x v="63"/>
    <s v="O221019058405"/>
    <s v="2022"/>
    <s v="4분기(12월)"/>
    <x v="2"/>
    <s v="헝가리"/>
    <s v="김용두"/>
    <x v="0"/>
    <s v="오리온 닥터유 단백질바50g*12"/>
    <n v="15400"/>
    <n v="1"/>
    <n v="15400"/>
  </r>
  <r>
    <x v="63"/>
    <s v="O221019058405"/>
    <s v="2022"/>
    <s v="4분기(12월)"/>
    <x v="2"/>
    <s v="헝가리"/>
    <s v="김용두"/>
    <x v="0"/>
    <s v="오리온 도도한 나쵸 치즈맛92g"/>
    <n v="1250"/>
    <n v="1"/>
    <n v="1250"/>
  </r>
  <r>
    <x v="63"/>
    <s v="O221019058405"/>
    <s v="2022"/>
    <s v="4분기(12월)"/>
    <x v="2"/>
    <s v="헝가리"/>
    <s v="김용두"/>
    <x v="0"/>
    <s v="유동 자연산골뱅이400g*2"/>
    <n v="18000"/>
    <n v="1"/>
    <n v="18000"/>
  </r>
  <r>
    <x v="63"/>
    <s v="O221019058405"/>
    <s v="2022"/>
    <s v="4분기(12월)"/>
    <x v="2"/>
    <s v="헝가리"/>
    <s v="김용두"/>
    <x v="0"/>
    <s v="진공 찰흑미1kg"/>
    <n v="7100"/>
    <n v="2"/>
    <n v="14200"/>
  </r>
  <r>
    <x v="63"/>
    <s v="O221019058405"/>
    <s v="2022"/>
    <s v="4분기(12월)"/>
    <x v="2"/>
    <s v="헝가리"/>
    <s v="김용두"/>
    <x v="0"/>
    <s v="진공 찹쌀1kg"/>
    <n v="7400"/>
    <n v="2"/>
    <n v="14800"/>
  </r>
  <r>
    <x v="63"/>
    <s v="O221019058405"/>
    <s v="2022"/>
    <s v="4분기(12월)"/>
    <x v="2"/>
    <s v="헝가리"/>
    <s v="김용두"/>
    <x v="0"/>
    <s v="질러 갈릭 바베큐육포30g"/>
    <n v="3270"/>
    <n v="3"/>
    <n v="9810"/>
  </r>
  <r>
    <x v="63"/>
    <s v="O221019058405"/>
    <s v="2022"/>
    <s v="4분기(12월)"/>
    <x v="2"/>
    <s v="헝가리"/>
    <s v="김용두"/>
    <x v="0"/>
    <s v="참크래커56g"/>
    <n v="900"/>
    <n v="3"/>
    <n v="2700"/>
  </r>
  <r>
    <x v="63"/>
    <s v="O221019058405"/>
    <s v="2022"/>
    <s v="4분기(12월)"/>
    <x v="2"/>
    <s v="헝가리"/>
    <s v="김용두"/>
    <x v="0"/>
    <s v="초록원 유기농 꿀유자차1kg"/>
    <n v="12500"/>
    <n v="1"/>
    <n v="12500"/>
  </r>
  <r>
    <x v="63"/>
    <s v="O221019058405"/>
    <s v="2022"/>
    <s v="4분기(12월)"/>
    <x v="2"/>
    <s v="헝가리"/>
    <s v="김용두"/>
    <x v="0"/>
    <s v="크라운 못말리는 신짱120g"/>
    <n v="1090"/>
    <n v="1"/>
    <n v="1090"/>
  </r>
  <r>
    <x v="63"/>
    <s v="O221019058405"/>
    <s v="2022"/>
    <s v="4분기(12월)"/>
    <x v="2"/>
    <s v="헝가리"/>
    <s v="김용두"/>
    <x v="0"/>
    <s v="크라운 츄러스84g"/>
    <n v="1070"/>
    <n v="1"/>
    <n v="1070"/>
  </r>
  <r>
    <x v="63"/>
    <s v="O221019058405"/>
    <s v="2022"/>
    <s v="4분기(12월)"/>
    <x v="2"/>
    <s v="헝가리"/>
    <s v="김용두"/>
    <x v="0"/>
    <s v="크린랩 22cm*50m"/>
    <n v="4180"/>
    <n v="1"/>
    <n v="4180"/>
  </r>
  <r>
    <x v="63"/>
    <s v="O221019058405"/>
    <s v="2022"/>
    <s v="4분기(12월)"/>
    <x v="2"/>
    <s v="헝가리"/>
    <s v="김용두"/>
    <x v="0"/>
    <s v="크린팩25cm*35cm 100매"/>
    <n v="2980"/>
    <n v="1"/>
    <n v="2980"/>
  </r>
  <r>
    <x v="63"/>
    <s v="O221019058405"/>
    <s v="2022"/>
    <s v="4분기(12월)"/>
    <x v="2"/>
    <s v="헝가리"/>
    <s v="김용두"/>
    <x v="0"/>
    <s v="펭귄 고등어 400g*2"/>
    <n v="5000"/>
    <n v="1"/>
    <n v="5000"/>
  </r>
  <r>
    <x v="63"/>
    <s v="O221019058405"/>
    <s v="2022"/>
    <s v="4분기(12월)"/>
    <x v="2"/>
    <s v="헝가리"/>
    <s v="김용두"/>
    <x v="0"/>
    <s v="포키 극세44g"/>
    <n v="1070"/>
    <n v="1"/>
    <n v="1070"/>
  </r>
  <r>
    <x v="63"/>
    <s v="O221019058405"/>
    <s v="2022"/>
    <s v="4분기(12월)"/>
    <x v="2"/>
    <s v="헝가리"/>
    <s v="김용두"/>
    <x v="0"/>
    <s v="해찬들 태양초 골드고추장1.7kg+300g"/>
    <n v="11000"/>
    <n v="1"/>
    <n v="11000"/>
  </r>
  <r>
    <x v="64"/>
    <s v="O221019058404"/>
    <s v="2022"/>
    <s v="4분기(12월)"/>
    <x v="2"/>
    <s v="헝가리"/>
    <s v="김의수"/>
    <x v="0"/>
    <s v="(인) 볶은현미 20g*25봉"/>
    <n v="13090"/>
    <n v="1"/>
    <n v="13090"/>
  </r>
  <r>
    <x v="64"/>
    <s v="O221019058404"/>
    <s v="2022"/>
    <s v="4분기(12월)"/>
    <x v="2"/>
    <s v="헝가리"/>
    <s v="김의수"/>
    <x v="0"/>
    <s v="농심 신라면(멀티5입)"/>
    <n v="3640"/>
    <n v="2"/>
    <n v="7280"/>
  </r>
  <r>
    <x v="64"/>
    <s v="O221019058404"/>
    <s v="2022"/>
    <s v="4분기(12월)"/>
    <x v="2"/>
    <s v="헝가리"/>
    <s v="김의수"/>
    <x v="0"/>
    <s v="농심 안성탕면(멀티5입)"/>
    <n v="4080"/>
    <n v="1"/>
    <n v="4080"/>
  </r>
  <r>
    <x v="64"/>
    <s v="O221019058404"/>
    <s v="2022"/>
    <s v="4분기(12월)"/>
    <x v="2"/>
    <s v="헝가리"/>
    <s v="김의수"/>
    <x v="0"/>
    <s v="농심 양파링84g"/>
    <n v="1220"/>
    <n v="2"/>
    <n v="2440"/>
  </r>
  <r>
    <x v="64"/>
    <s v="O221019058404"/>
    <s v="2022"/>
    <s v="4분기(12월)"/>
    <x v="2"/>
    <s v="헝가리"/>
    <s v="김의수"/>
    <x v="0"/>
    <s v="농심 육개장사발면86g*6입"/>
    <n v="5000"/>
    <n v="2"/>
    <n v="10000"/>
  </r>
  <r>
    <x v="64"/>
    <s v="O221019058404"/>
    <s v="2022"/>
    <s v="4분기(12월)"/>
    <x v="2"/>
    <s v="헝가리"/>
    <s v="김의수"/>
    <x v="0"/>
    <s v="맛술 생강 500ml"/>
    <n v="2780"/>
    <n v="1"/>
    <n v="2780"/>
  </r>
  <r>
    <x v="64"/>
    <s v="O221019058404"/>
    <s v="2022"/>
    <s v="4분기(12월)"/>
    <x v="2"/>
    <s v="헝가리"/>
    <s v="김의수"/>
    <x v="0"/>
    <s v="보리건빵85g*3입"/>
    <n v="1100"/>
    <n v="1"/>
    <n v="1100"/>
  </r>
  <r>
    <x v="64"/>
    <s v="O221019058404"/>
    <s v="2022"/>
    <s v="4분기(12월)"/>
    <x v="2"/>
    <s v="헝가리"/>
    <s v="김의수"/>
    <x v="0"/>
    <s v="비타500 100ml*10"/>
    <n v="5400"/>
    <n v="2"/>
    <n v="10800"/>
  </r>
  <r>
    <x v="64"/>
    <s v="O221019058404"/>
    <s v="2022"/>
    <s v="4분기(12월)"/>
    <x v="2"/>
    <s v="헝가리"/>
    <s v="김의수"/>
    <x v="0"/>
    <s v="사조 참치액500ml"/>
    <n v="5800"/>
    <n v="1"/>
    <n v="5800"/>
  </r>
  <r>
    <x v="64"/>
    <s v="O221019058404"/>
    <s v="2022"/>
    <s v="4분기(12월)"/>
    <x v="2"/>
    <s v="헝가리"/>
    <s v="김의수"/>
    <x v="0"/>
    <s v="삼립 제리뽀4가지맛"/>
    <n v="2040"/>
    <n v="1"/>
    <n v="2040"/>
  </r>
  <r>
    <x v="64"/>
    <s v="O221019058404"/>
    <s v="2022"/>
    <s v="4분기(12월)"/>
    <x v="2"/>
    <s v="헝가리"/>
    <s v="김의수"/>
    <x v="0"/>
    <s v="샘표 진간장 금F3 1.7L"/>
    <n v="9000"/>
    <n v="1"/>
    <n v="9000"/>
  </r>
  <r>
    <x v="64"/>
    <s v="O221019058404"/>
    <s v="2022"/>
    <s v="4분기(12월)"/>
    <x v="2"/>
    <s v="헝가리"/>
    <s v="김의수"/>
    <x v="0"/>
    <s v="스위트웰 통단팥850g"/>
    <n v="4210"/>
    <n v="3"/>
    <n v="12630"/>
  </r>
  <r>
    <x v="64"/>
    <s v="O221019058404"/>
    <s v="2022"/>
    <s v="4분기(12월)"/>
    <x v="2"/>
    <s v="헝가리"/>
    <s v="김의수"/>
    <x v="0"/>
    <s v="신라면 작은컵(6입)"/>
    <n v="6350"/>
    <n v="1"/>
    <n v="6350"/>
  </r>
  <r>
    <x v="64"/>
    <s v="O221019058404"/>
    <s v="2022"/>
    <s v="4분기(12월)"/>
    <x v="2"/>
    <s v="헝가리"/>
    <s v="김의수"/>
    <x v="0"/>
    <s v="오리온 오감자 감자그라탕50g"/>
    <n v="1210"/>
    <n v="2"/>
    <n v="2420"/>
  </r>
  <r>
    <x v="64"/>
    <s v="O221019058404"/>
    <s v="2022"/>
    <s v="4분기(12월)"/>
    <x v="2"/>
    <s v="헝가리"/>
    <s v="김의수"/>
    <x v="0"/>
    <s v="오리온 오감자 찍먹 양념바베큐맛50g"/>
    <n v="1250"/>
    <n v="4"/>
    <n v="5000"/>
  </r>
  <r>
    <x v="64"/>
    <s v="O221019058404"/>
    <s v="2022"/>
    <s v="4분기(12월)"/>
    <x v="2"/>
    <s v="헝가리"/>
    <s v="김의수"/>
    <x v="0"/>
    <s v="유동 순살왕꼬막280g*2"/>
    <n v="9900"/>
    <n v="2"/>
    <n v="19800"/>
  </r>
  <r>
    <x v="64"/>
    <s v="O221019058404"/>
    <s v="2022"/>
    <s v="4분기(12월)"/>
    <x v="2"/>
    <s v="헝가리"/>
    <s v="김의수"/>
    <x v="0"/>
    <s v="진공 21곡혼합곡1kg"/>
    <n v="5900"/>
    <n v="1"/>
    <n v="5900"/>
  </r>
  <r>
    <x v="64"/>
    <s v="O221019058404"/>
    <s v="2022"/>
    <s v="4분기(12월)"/>
    <x v="2"/>
    <s v="헝가리"/>
    <s v="김의수"/>
    <x v="0"/>
    <s v="진공 찰현미1kg"/>
    <n v="7200"/>
    <n v="1"/>
    <n v="7200"/>
  </r>
  <r>
    <x v="64"/>
    <s v="O221019058404"/>
    <s v="2022"/>
    <s v="4분기(12월)"/>
    <x v="2"/>
    <s v="헝가리"/>
    <s v="김의수"/>
    <x v="0"/>
    <s v="진공 찰흑미1kg"/>
    <n v="7100"/>
    <n v="1"/>
    <n v="7100"/>
  </r>
  <r>
    <x v="64"/>
    <s v="O221019058404"/>
    <s v="2022"/>
    <s v="4분기(12월)"/>
    <x v="2"/>
    <s v="헝가리"/>
    <s v="김의수"/>
    <x v="0"/>
    <s v="청은 국산찹쌀가루100%300g"/>
    <n v="2480"/>
    <n v="2"/>
    <n v="4960"/>
  </r>
  <r>
    <x v="64"/>
    <s v="O221019058404"/>
    <s v="2022"/>
    <s v="4분기(12월)"/>
    <x v="2"/>
    <s v="헝가리"/>
    <s v="김의수"/>
    <x v="0"/>
    <s v="청정원 도가니탕450g*2"/>
    <n v="11200"/>
    <n v="1"/>
    <n v="11200"/>
  </r>
  <r>
    <x v="64"/>
    <s v="O221019058404"/>
    <s v="2022"/>
    <s v="4분기(12월)"/>
    <x v="2"/>
    <s v="헝가리"/>
    <s v="김의수"/>
    <x v="0"/>
    <s v="청정원 돈까스소스250g"/>
    <n v="2000"/>
    <n v="1"/>
    <n v="2000"/>
  </r>
  <r>
    <x v="64"/>
    <s v="O221019058404"/>
    <s v="2022"/>
    <s v="4분기(12월)"/>
    <x v="2"/>
    <s v="헝가리"/>
    <s v="김의수"/>
    <x v="0"/>
    <s v="촉촉한 고구마50g*5"/>
    <n v="6770"/>
    <n v="1"/>
    <n v="6770"/>
  </r>
  <r>
    <x v="64"/>
    <s v="O221019058404"/>
    <s v="2022"/>
    <s v="4분기(12월)"/>
    <x v="2"/>
    <s v="헝가리"/>
    <s v="김의수"/>
    <x v="0"/>
    <s v="크라운 화이트하임 284g"/>
    <n v="4340"/>
    <n v="1"/>
    <n v="4340"/>
  </r>
  <r>
    <x v="64"/>
    <s v="O221019058404"/>
    <s v="2022"/>
    <s v="4분기(12월)"/>
    <x v="2"/>
    <s v="헝가리"/>
    <s v="김의수"/>
    <x v="0"/>
    <s v="한알천 삼계탕1kg"/>
    <n v="8100"/>
    <n v="1"/>
    <n v="8100"/>
  </r>
  <r>
    <x v="64"/>
    <s v="O221019058404"/>
    <s v="2022"/>
    <s v="4분기(12월)"/>
    <x v="2"/>
    <s v="헝가리"/>
    <s v="김의수"/>
    <x v="0"/>
    <s v="해태 오예스360g"/>
    <n v="4200"/>
    <n v="1"/>
    <n v="4200"/>
  </r>
  <r>
    <x v="64"/>
    <s v="O221019058404"/>
    <s v="2022"/>
    <s v="4분기(12월)"/>
    <x v="2"/>
    <s v="헝가리"/>
    <s v="김의수"/>
    <x v="0"/>
    <s v="해태)신당동떡볶이110g"/>
    <n v="1070"/>
    <n v="6"/>
    <n v="6420"/>
  </r>
  <r>
    <x v="64"/>
    <s v="O221019058404"/>
    <s v="2022"/>
    <s v="4분기(12월)"/>
    <x v="2"/>
    <s v="헝가리"/>
    <s v="김의수"/>
    <x v="0"/>
    <s v="허니머스타드소스 535g"/>
    <n v="3700"/>
    <n v="1"/>
    <n v="3700"/>
  </r>
  <r>
    <x v="65"/>
    <s v="O221019058403"/>
    <s v="2022"/>
    <s v="4분기(12월)"/>
    <x v="2"/>
    <s v="헝가리"/>
    <s v="윤순영"/>
    <x v="0"/>
    <s v="CJ 컵반 김치날치알밥188g"/>
    <n v="3170"/>
    <n v="2"/>
    <n v="6340"/>
  </r>
  <r>
    <x v="65"/>
    <s v="O221019058403"/>
    <s v="2022"/>
    <s v="4분기(12월)"/>
    <x v="2"/>
    <s v="헝가리"/>
    <s v="윤순영"/>
    <x v="0"/>
    <s v="그린애 순수 사과즙 100ml*30포"/>
    <n v="15000"/>
    <n v="1"/>
    <n v="15000"/>
  </r>
  <r>
    <x v="65"/>
    <s v="O221019058403"/>
    <s v="2022"/>
    <s v="4분기(12월)"/>
    <x v="2"/>
    <s v="헝가리"/>
    <s v="윤순영"/>
    <x v="0"/>
    <s v="김오곤원장 녹용홍삼(10ml*30포*3)90포"/>
    <n v="81600"/>
    <n v="1"/>
    <n v="81600"/>
  </r>
  <r>
    <x v="65"/>
    <s v="O221019058403"/>
    <s v="2022"/>
    <s v="4분기(12월)"/>
    <x v="2"/>
    <s v="헝가리"/>
    <s v="윤순영"/>
    <x v="0"/>
    <s v="꽃게랑 오리지널70g"/>
    <n v="1073"/>
    <n v="1"/>
    <n v="1073"/>
  </r>
  <r>
    <x v="65"/>
    <s v="O221019058403"/>
    <s v="2022"/>
    <s v="4분기(12월)"/>
    <x v="2"/>
    <s v="헝가리"/>
    <s v="윤순영"/>
    <x v="0"/>
    <s v="농심 꿀꽈배기90g"/>
    <n v="1230"/>
    <n v="1"/>
    <n v="1230"/>
  </r>
  <r>
    <x v="65"/>
    <s v="O221019058403"/>
    <s v="2022"/>
    <s v="4분기(12월)"/>
    <x v="2"/>
    <s v="헝가리"/>
    <s v="윤순영"/>
    <x v="0"/>
    <s v="농심 닭다리 후라이드맛66g"/>
    <n v="1230"/>
    <n v="1"/>
    <n v="1230"/>
  </r>
  <r>
    <x v="65"/>
    <s v="O221019058403"/>
    <s v="2022"/>
    <s v="4분기(12월)"/>
    <x v="2"/>
    <s v="헝가리"/>
    <s v="윤순영"/>
    <x v="0"/>
    <s v="농심 바나나킥 75g"/>
    <n v="1450"/>
    <n v="1"/>
    <n v="1450"/>
  </r>
  <r>
    <x v="65"/>
    <s v="O221019058403"/>
    <s v="2022"/>
    <s v="4분기(12월)"/>
    <x v="2"/>
    <s v="헝가리"/>
    <s v="윤순영"/>
    <x v="0"/>
    <s v="농심)튀김우동소컵62g*6입"/>
    <n v="5020"/>
    <n v="1"/>
    <n v="5020"/>
  </r>
  <r>
    <x v="65"/>
    <s v="O221019058403"/>
    <s v="2022"/>
    <s v="4분기(12월)"/>
    <x v="2"/>
    <s v="헝가리"/>
    <s v="윤순영"/>
    <x v="0"/>
    <s v="농심짜파게티(멀티5입)"/>
    <n v="4430"/>
    <n v="1"/>
    <n v="4430"/>
  </r>
  <r>
    <x v="65"/>
    <s v="O221019058403"/>
    <s v="2022"/>
    <s v="4분기(12월)"/>
    <x v="2"/>
    <s v="헝가리"/>
    <s v="윤순영"/>
    <x v="0"/>
    <s v="뚝딱 시래기 21g(7gx3봉)"/>
    <n v="7000"/>
    <n v="2"/>
    <n v="14000"/>
  </r>
  <r>
    <x v="65"/>
    <s v="O221019058403"/>
    <s v="2022"/>
    <s v="4분기(12월)"/>
    <x v="2"/>
    <s v="헝가리"/>
    <s v="윤순영"/>
    <x v="0"/>
    <s v="비비고 갈비탕400g*2"/>
    <n v="13520"/>
    <n v="2"/>
    <n v="27040"/>
  </r>
  <r>
    <x v="65"/>
    <s v="O221019058403"/>
    <s v="2022"/>
    <s v="4분기(12월)"/>
    <x v="2"/>
    <s v="헝가리"/>
    <s v="윤순영"/>
    <x v="0"/>
    <s v="서울우유 검은콩 귀리,호두 두유190ml*20팩"/>
    <n v="20000"/>
    <n v="1"/>
    <n v="20000"/>
  </r>
  <r>
    <x v="65"/>
    <s v="O221019058403"/>
    <s v="2022"/>
    <s v="4분기(12월)"/>
    <x v="2"/>
    <s v="헝가리"/>
    <s v="윤순영"/>
    <x v="0"/>
    <s v="신라면 작은컵(6입)"/>
    <n v="6350"/>
    <n v="1"/>
    <n v="6350"/>
  </r>
  <r>
    <x v="65"/>
    <s v="O221019058403"/>
    <s v="2022"/>
    <s v="4분기(12월)"/>
    <x v="2"/>
    <s v="헝가리"/>
    <s v="윤순영"/>
    <x v="0"/>
    <s v="연세 검은콩&amp;고칼슘두유200ml*24입"/>
    <n v="12500"/>
    <n v="1"/>
    <n v="12500"/>
  </r>
  <r>
    <x v="65"/>
    <s v="O221019058403"/>
    <s v="2022"/>
    <s v="4분기(12월)"/>
    <x v="2"/>
    <s v="헝가리"/>
    <s v="윤순영"/>
    <x v="0"/>
    <s v="오뚜기 컵밥 차돌강된장보리밥280g"/>
    <n v="3020"/>
    <n v="2"/>
    <n v="6040"/>
  </r>
  <r>
    <x v="65"/>
    <s v="O221019058403"/>
    <s v="2022"/>
    <s v="4분기(12월)"/>
    <x v="2"/>
    <s v="헝가리"/>
    <s v="윤순영"/>
    <x v="0"/>
    <s v="오뚜기 컵밥 톡톡김치알밥192g"/>
    <n v="3020"/>
    <n v="2"/>
    <n v="6040"/>
  </r>
  <r>
    <x v="65"/>
    <s v="O221019058403"/>
    <s v="2022"/>
    <s v="4분기(12월)"/>
    <x v="2"/>
    <s v="헝가리"/>
    <s v="윤순영"/>
    <x v="0"/>
    <s v="오뚜기컵밥 오삼불고기덮밥250g"/>
    <n v="3020"/>
    <n v="2"/>
    <n v="6040"/>
  </r>
  <r>
    <x v="65"/>
    <s v="O221019058403"/>
    <s v="2022"/>
    <s v="4분기(12월)"/>
    <x v="2"/>
    <s v="헝가리"/>
    <s v="윤순영"/>
    <x v="0"/>
    <s v="진공 귀리1kg"/>
    <n v="2650"/>
    <n v="2"/>
    <n v="5300"/>
  </r>
  <r>
    <x v="65"/>
    <s v="O221019058403"/>
    <s v="2022"/>
    <s v="4분기(12월)"/>
    <x v="2"/>
    <s v="헝가리"/>
    <s v="윤순영"/>
    <x v="0"/>
    <s v="진공 찰보리1kg"/>
    <n v="3420"/>
    <n v="2"/>
    <n v="6840"/>
  </r>
  <r>
    <x v="65"/>
    <s v="O221019058403"/>
    <s v="2022"/>
    <s v="4분기(12월)"/>
    <x v="2"/>
    <s v="헝가리"/>
    <s v="윤순영"/>
    <x v="0"/>
    <s v="진공 찰현미1kg"/>
    <n v="7200"/>
    <n v="2"/>
    <n v="14400"/>
  </r>
  <r>
    <x v="65"/>
    <s v="O221019058403"/>
    <s v="2022"/>
    <s v="4분기(12월)"/>
    <x v="2"/>
    <s v="헝가리"/>
    <s v="윤순영"/>
    <x v="0"/>
    <s v="진공 찹쌀1kg"/>
    <n v="7400"/>
    <n v="2"/>
    <n v="14800"/>
  </r>
  <r>
    <x v="65"/>
    <s v="O221019058403"/>
    <s v="2022"/>
    <s v="4분기(12월)"/>
    <x v="2"/>
    <s v="헝가리"/>
    <s v="윤순영"/>
    <x v="0"/>
    <s v="컵밥 전주식돌솥비빔밥269g"/>
    <n v="3020"/>
    <n v="2"/>
    <n v="6040"/>
  </r>
  <r>
    <x v="65"/>
    <s v="O221019058403"/>
    <s v="2022"/>
    <s v="4분기(12월)"/>
    <x v="2"/>
    <s v="헝가리"/>
    <s v="윤순영"/>
    <x v="0"/>
    <s v="컵밥 직화불고기덮밥 250g"/>
    <n v="3170"/>
    <n v="2"/>
    <n v="6340"/>
  </r>
  <r>
    <x v="65"/>
    <s v="O221019058403"/>
    <s v="2022"/>
    <s v="4분기(12월)"/>
    <x v="2"/>
    <s v="헝가리"/>
    <s v="윤순영"/>
    <x v="0"/>
    <s v="컵밥 참치마요덮밥247g"/>
    <n v="3020"/>
    <n v="4"/>
    <n v="12080"/>
  </r>
  <r>
    <x v="65"/>
    <s v="O221019058403"/>
    <s v="2022"/>
    <s v="4분기(12월)"/>
    <x v="2"/>
    <s v="헝가리"/>
    <s v="윤순영"/>
    <x v="0"/>
    <s v="크라운 못말리는 신짱120g"/>
    <n v="1090"/>
    <n v="1"/>
    <n v="1090"/>
  </r>
  <r>
    <x v="65"/>
    <s v="O221019058403"/>
    <s v="2022"/>
    <s v="4분기(12월)"/>
    <x v="2"/>
    <s v="헝가리"/>
    <s v="윤순영"/>
    <x v="0"/>
    <s v="크라운 콘칩70g"/>
    <n v="1080"/>
    <n v="1"/>
    <n v="1080"/>
  </r>
  <r>
    <x v="65"/>
    <s v="O221019058403"/>
    <s v="2022"/>
    <s v="4분기(12월)"/>
    <x v="2"/>
    <s v="헝가리"/>
    <s v="윤순영"/>
    <x v="0"/>
    <s v="크리스피롤12곡 180g"/>
    <n v="3540"/>
    <n v="1"/>
    <n v="3540"/>
  </r>
  <r>
    <x v="65"/>
    <s v="O221019058403"/>
    <s v="2022"/>
    <s v="4분기(12월)"/>
    <x v="2"/>
    <s v="헝가리"/>
    <s v="윤순영"/>
    <x v="0"/>
    <s v="한성 가쓰오우동232.5g*3"/>
    <n v="3930"/>
    <n v="1"/>
    <n v="3930"/>
  </r>
  <r>
    <x v="65"/>
    <s v="O221019058403"/>
    <s v="2022"/>
    <s v="4분기(12월)"/>
    <x v="2"/>
    <s v="헝가리"/>
    <s v="윤순영"/>
    <x v="0"/>
    <s v="해태 오사쯔60g"/>
    <n v="1080"/>
    <n v="1"/>
    <n v="1080"/>
  </r>
  <r>
    <x v="65"/>
    <s v="O221019058403"/>
    <s v="2022"/>
    <s v="4분기(12월)"/>
    <x v="2"/>
    <s v="헝가리"/>
    <s v="윤순영"/>
    <x v="0"/>
    <s v="해태 오예스360g"/>
    <n v="4200"/>
    <n v="1"/>
    <n v="4200"/>
  </r>
  <r>
    <x v="65"/>
    <s v="O221019058403"/>
    <s v="2022"/>
    <s v="4분기(12월)"/>
    <x v="2"/>
    <s v="헝가리"/>
    <s v="윤순영"/>
    <x v="0"/>
    <s v="해태 초코홈런볼 128g"/>
    <n v="3800"/>
    <n v="1"/>
    <n v="3800"/>
  </r>
  <r>
    <x v="66"/>
    <s v="O221019058402"/>
    <s v="2022"/>
    <s v="4분기(12월)"/>
    <x v="5"/>
    <s v="미얀마"/>
    <s v="김영돈"/>
    <x v="0"/>
    <s v="The맛있는광천돌자반70g"/>
    <n v="1780"/>
    <n v="3"/>
    <n v="5340"/>
  </r>
  <r>
    <x v="66"/>
    <s v="O221019058402"/>
    <s v="2022"/>
    <s v="4분기(12월)"/>
    <x v="5"/>
    <s v="미얀마"/>
    <s v="김영돈"/>
    <x v="0"/>
    <s v="The맛있는김도둑 재래식탁김15g*30"/>
    <n v="26000"/>
    <n v="1"/>
    <n v="26000"/>
  </r>
  <r>
    <x v="66"/>
    <s v="O221019058402"/>
    <s v="2022"/>
    <s v="4분기(12월)"/>
    <x v="5"/>
    <s v="미얀마"/>
    <s v="김영돈"/>
    <x v="0"/>
    <s v="댕기머리 포르테 염색약 자연갈색"/>
    <n v="7000"/>
    <n v="1"/>
    <n v="7000"/>
  </r>
  <r>
    <x v="66"/>
    <s v="O221019058402"/>
    <s v="2022"/>
    <s v="4분기(12월)"/>
    <x v="5"/>
    <s v="미얀마"/>
    <s v="김영돈"/>
    <x v="0"/>
    <s v="동원 살코기참치100g*5입"/>
    <n v="10200"/>
    <n v="3"/>
    <n v="30600"/>
  </r>
  <r>
    <x v="66"/>
    <s v="O221019058402"/>
    <s v="2022"/>
    <s v="4분기(12월)"/>
    <x v="5"/>
    <s v="미얀마"/>
    <s v="김영돈"/>
    <x v="0"/>
    <s v="맛술 생강 500ml"/>
    <n v="2780"/>
    <n v="1"/>
    <n v="2780"/>
  </r>
  <r>
    <x v="66"/>
    <s v="O221019058402"/>
    <s v="2022"/>
    <s v="4분기(12월)"/>
    <x v="5"/>
    <s v="미얀마"/>
    <s v="김영돈"/>
    <x v="0"/>
    <s v="메디안 쿨칫솔10입(미세모)"/>
    <n v="4900"/>
    <n v="1"/>
    <n v="4900"/>
  </r>
  <r>
    <x v="66"/>
    <s v="O221019058402"/>
    <s v="2022"/>
    <s v="4분기(12월)"/>
    <x v="5"/>
    <s v="미얀마"/>
    <s v="김영돈"/>
    <x v="0"/>
    <s v="무궁화 표백 세탁비누 230g"/>
    <n v="1200"/>
    <n v="1"/>
    <n v="1200"/>
  </r>
  <r>
    <x v="66"/>
    <s v="O221019058402"/>
    <s v="2022"/>
    <s v="4분기(12월)"/>
    <x v="5"/>
    <s v="미얀마"/>
    <s v="김영돈"/>
    <x v="0"/>
    <s v="바삭고소부침가루1Kg"/>
    <n v="3910"/>
    <n v="1"/>
    <n v="3910"/>
  </r>
  <r>
    <x v="66"/>
    <s v="O221019058402"/>
    <s v="2022"/>
    <s v="4분기(12월)"/>
    <x v="5"/>
    <s v="미얀마"/>
    <s v="김영돈"/>
    <x v="0"/>
    <s v="반해요 우엉채볶음60g*5"/>
    <n v="9770"/>
    <n v="1"/>
    <n v="9770"/>
  </r>
  <r>
    <x v="66"/>
    <s v="O221019058402"/>
    <s v="2022"/>
    <s v="4분기(12월)"/>
    <x v="5"/>
    <s v="미얀마"/>
    <s v="김영돈"/>
    <x v="0"/>
    <s v="백설 맛소금250g"/>
    <n v="900"/>
    <n v="1"/>
    <n v="900"/>
  </r>
  <r>
    <x v="66"/>
    <s v="O221019058402"/>
    <s v="2022"/>
    <s v="4분기(12월)"/>
    <x v="5"/>
    <s v="미얀마"/>
    <s v="김영돈"/>
    <x v="0"/>
    <s v="비트 드럼용1.6L+1.6L"/>
    <n v="8880"/>
    <n v="2"/>
    <n v="17760"/>
  </r>
  <r>
    <x v="66"/>
    <s v="O221019058402"/>
    <s v="2022"/>
    <s v="4분기(12월)"/>
    <x v="5"/>
    <s v="미얀마"/>
    <s v="김영돈"/>
    <x v="0"/>
    <s v="샘표 진간장 금F3 1.7L"/>
    <n v="9000"/>
    <n v="1"/>
    <n v="9000"/>
  </r>
  <r>
    <x v="66"/>
    <s v="O221019058402"/>
    <s v="2022"/>
    <s v="4분기(12월)"/>
    <x v="5"/>
    <s v="미얀마"/>
    <s v="김영돈"/>
    <x v="0"/>
    <s v="순창조개멸치찌개된장450g"/>
    <n v="5200"/>
    <n v="2"/>
    <n v="10400"/>
  </r>
  <r>
    <x v="66"/>
    <s v="O221019058402"/>
    <s v="2022"/>
    <s v="4분기(12월)"/>
    <x v="5"/>
    <s v="미얀마"/>
    <s v="김영돈"/>
    <x v="0"/>
    <s v="스팸 클래식300g*3입"/>
    <n v="12480"/>
    <n v="2"/>
    <n v="24960"/>
  </r>
  <r>
    <x v="66"/>
    <s v="O221019058402"/>
    <s v="2022"/>
    <s v="4분기(12월)"/>
    <x v="5"/>
    <s v="미얀마"/>
    <s v="김영돈"/>
    <x v="0"/>
    <s v="아모스 컬링 에센스2X"/>
    <n v="9900"/>
    <n v="1"/>
    <n v="9900"/>
  </r>
  <r>
    <x v="66"/>
    <s v="O221019058402"/>
    <s v="2022"/>
    <s v="4분기(12월)"/>
    <x v="5"/>
    <s v="미얀마"/>
    <s v="김영돈"/>
    <x v="0"/>
    <s v="오뚜기 부산식 돼지국밥곰탕500g*2"/>
    <n v="12272"/>
    <n v="1"/>
    <n v="12272"/>
  </r>
  <r>
    <x v="66"/>
    <s v="O221019058402"/>
    <s v="2022"/>
    <s v="4분기(12월)"/>
    <x v="5"/>
    <s v="미얀마"/>
    <s v="김영돈"/>
    <x v="0"/>
    <s v="오뚜기빵가루500g"/>
    <n v="3500"/>
    <n v="1"/>
    <n v="3500"/>
  </r>
  <r>
    <x v="66"/>
    <s v="O221019058402"/>
    <s v="2022"/>
    <s v="4분기(12월)"/>
    <x v="5"/>
    <s v="미얀마"/>
    <s v="김영돈"/>
    <x v="0"/>
    <s v="오리온 도도한 나쵸 치즈맛92g"/>
    <n v="1250"/>
    <n v="1"/>
    <n v="1250"/>
  </r>
  <r>
    <x v="66"/>
    <s v="O221019058402"/>
    <s v="2022"/>
    <s v="4분기(12월)"/>
    <x v="5"/>
    <s v="미얀마"/>
    <s v="김영돈"/>
    <x v="0"/>
    <s v="요호 루테인 90캡슐"/>
    <n v="36300"/>
    <n v="1"/>
    <n v="36300"/>
  </r>
  <r>
    <x v="66"/>
    <s v="O221019058402"/>
    <s v="2022"/>
    <s v="4분기(12월)"/>
    <x v="5"/>
    <s v="미얀마"/>
    <s v="김영돈"/>
    <x v="0"/>
    <s v="위엔싹 에프10정"/>
    <n v="3000"/>
    <n v="1"/>
    <n v="3000"/>
  </r>
  <r>
    <x v="66"/>
    <s v="O221019058402"/>
    <s v="2022"/>
    <s v="4분기(12월)"/>
    <x v="5"/>
    <s v="미얀마"/>
    <s v="김영돈"/>
    <x v="0"/>
    <s v="일미 명이나물300g*2"/>
    <n v="13500"/>
    <n v="2"/>
    <n v="27000"/>
  </r>
  <r>
    <x v="66"/>
    <s v="O221019058402"/>
    <s v="2022"/>
    <s v="4분기(12월)"/>
    <x v="5"/>
    <s v="미얀마"/>
    <s v="김영돈"/>
    <x v="0"/>
    <s v="자유시간 미니 아몬드506g"/>
    <n v="10700"/>
    <n v="1"/>
    <n v="10700"/>
  </r>
  <r>
    <x v="66"/>
    <s v="O221019058402"/>
    <s v="2022"/>
    <s v="4분기(12월)"/>
    <x v="5"/>
    <s v="미얀마"/>
    <s v="김영돈"/>
    <x v="0"/>
    <s v="참이맛 감자탕 800g "/>
    <n v="5220"/>
    <n v="2"/>
    <n v="10440"/>
  </r>
  <r>
    <x v="66"/>
    <s v="O221019058402"/>
    <s v="2022"/>
    <s v="4분기(12월)"/>
    <x v="5"/>
    <s v="미얀마"/>
    <s v="김영돈"/>
    <x v="0"/>
    <s v="카라멜 메이플콘74g"/>
    <n v="990"/>
    <n v="3"/>
    <n v="2970"/>
  </r>
  <r>
    <x v="66"/>
    <s v="O221019058402"/>
    <s v="2022"/>
    <s v="4분기(12월)"/>
    <x v="5"/>
    <s v="미얀마"/>
    <s v="김영돈"/>
    <x v="0"/>
    <s v="크라운 츄러스84g"/>
    <n v="1070"/>
    <n v="1"/>
    <n v="1070"/>
  </r>
  <r>
    <x v="66"/>
    <s v="O221019058402"/>
    <s v="2022"/>
    <s v="4분기(12월)"/>
    <x v="5"/>
    <s v="미얀마"/>
    <s v="김영돈"/>
    <x v="0"/>
    <s v="팔도비빔면(멀티5입)"/>
    <n v="4450"/>
    <n v="2"/>
    <n v="8900"/>
  </r>
  <r>
    <x v="66"/>
    <s v="O221019058402"/>
    <s v="2022"/>
    <s v="4분기(12월)"/>
    <x v="5"/>
    <s v="미얀마"/>
    <s v="김영돈"/>
    <x v="0"/>
    <s v="피죤2.1L+2.1L(로즈블라썸)"/>
    <n v="5600"/>
    <n v="2"/>
    <n v="11200"/>
  </r>
  <r>
    <x v="66"/>
    <s v="O221019058402"/>
    <s v="2022"/>
    <s v="4분기(12월)"/>
    <x v="5"/>
    <s v="미얀마"/>
    <s v="김영돈"/>
    <x v="0"/>
    <s v="하선정 멸치액젓800g"/>
    <n v="4800"/>
    <n v="1"/>
    <n v="4800"/>
  </r>
  <r>
    <x v="66"/>
    <s v="O221019058402"/>
    <s v="2022"/>
    <s v="4분기(12월)"/>
    <x v="5"/>
    <s v="미얀마"/>
    <s v="김영돈"/>
    <x v="0"/>
    <s v="해태 오사쯔60g"/>
    <n v="1080"/>
    <n v="2"/>
    <n v="2160"/>
  </r>
  <r>
    <x v="67"/>
    <s v="O221019058401"/>
    <s v="2022"/>
    <s v="4분기(12월)"/>
    <x v="1"/>
    <s v="중국"/>
    <s v="이종호"/>
    <x v="0"/>
    <s v="The맛있는 김도둑 김가루70g"/>
    <n v="2600"/>
    <n v="1"/>
    <n v="2600"/>
  </r>
  <r>
    <x v="67"/>
    <s v="O221019058401"/>
    <s v="2022"/>
    <s v="4분기(12월)"/>
    <x v="1"/>
    <s v="중국"/>
    <s v="이종호"/>
    <x v="0"/>
    <s v="곤드레장아찌300g"/>
    <n v="6600"/>
    <n v="1"/>
    <n v="6600"/>
  </r>
  <r>
    <x v="67"/>
    <s v="O221019058401"/>
    <s v="2022"/>
    <s v="4분기(12월)"/>
    <x v="1"/>
    <s v="중국"/>
    <s v="이종호"/>
    <x v="0"/>
    <s v="깨끗한나라 순수 프리미엄30m*30롤(천열펄프3겹)"/>
    <n v="21000"/>
    <n v="1"/>
    <n v="21000"/>
  </r>
  <r>
    <x v="67"/>
    <s v="O221019058401"/>
    <s v="2022"/>
    <s v="4분기(12월)"/>
    <x v="1"/>
    <s v="중국"/>
    <s v="이종호"/>
    <x v="0"/>
    <s v="대일밴드Q 혼합형21매"/>
    <n v="800"/>
    <n v="1"/>
    <n v="800"/>
  </r>
  <r>
    <x v="67"/>
    <s v="O221019058401"/>
    <s v="2022"/>
    <s v="4분기(12월)"/>
    <x v="1"/>
    <s v="중국"/>
    <s v="이종호"/>
    <x v="0"/>
    <s v="만능 목공풀36g"/>
    <n v="920"/>
    <n v="1"/>
    <n v="920"/>
  </r>
  <r>
    <x v="67"/>
    <s v="O221019058401"/>
    <s v="2022"/>
    <s v="4분기(12월)"/>
    <x v="1"/>
    <s v="중국"/>
    <s v="이종호"/>
    <x v="0"/>
    <s v="바르는 비트(칼라,소매찌든때 강력제거)220ml"/>
    <n v="4200"/>
    <n v="1"/>
    <n v="4200"/>
  </r>
  <r>
    <x v="67"/>
    <s v="O221019058401"/>
    <s v="2022"/>
    <s v="4분기(12월)"/>
    <x v="1"/>
    <s v="중국"/>
    <s v="이종호"/>
    <x v="0"/>
    <s v="브레프 파워액티브 레몬 50g*2P"/>
    <n v="6200"/>
    <n v="1"/>
    <n v="6200"/>
  </r>
  <r>
    <x v="67"/>
    <s v="O221019058401"/>
    <s v="2022"/>
    <s v="4분기(12월)"/>
    <x v="1"/>
    <s v="중국"/>
    <s v="이종호"/>
    <x v="0"/>
    <s v="비비고 갈비탕400g*2"/>
    <n v="13520"/>
    <n v="1"/>
    <n v="13520"/>
  </r>
  <r>
    <x v="67"/>
    <s v="O221019058401"/>
    <s v="2022"/>
    <s v="4분기(12월)"/>
    <x v="1"/>
    <s v="중국"/>
    <s v="이종호"/>
    <x v="0"/>
    <s v="비비고 사골곰탕500g*2"/>
    <n v="2850"/>
    <n v="2"/>
    <n v="5700"/>
  </r>
  <r>
    <x v="67"/>
    <s v="O221019058401"/>
    <s v="2022"/>
    <s v="4분기(12월)"/>
    <x v="1"/>
    <s v="중국"/>
    <s v="이종호"/>
    <x v="0"/>
    <s v="비비고 육개장500g*2"/>
    <n v="8140"/>
    <n v="1"/>
    <n v="8140"/>
  </r>
  <r>
    <x v="67"/>
    <s v="O221019058401"/>
    <s v="2022"/>
    <s v="4분기(12월)"/>
    <x v="1"/>
    <s v="중국"/>
    <s v="이종호"/>
    <x v="0"/>
    <s v="설악산 국산 건취나물60g"/>
    <n v="6000"/>
    <n v="1"/>
    <n v="6000"/>
  </r>
  <r>
    <x v="67"/>
    <s v="O221019058401"/>
    <s v="2022"/>
    <s v="4분기(12월)"/>
    <x v="1"/>
    <s v="중국"/>
    <s v="이종호"/>
    <x v="0"/>
    <s v="설악산 국산 친환경인증 무시래기100g"/>
    <n v="3900"/>
    <n v="1"/>
    <n v="3900"/>
  </r>
  <r>
    <x v="67"/>
    <s v="O221019058401"/>
    <s v="2022"/>
    <s v="4분기(12월)"/>
    <x v="1"/>
    <s v="중국"/>
    <s v="이종호"/>
    <x v="0"/>
    <s v="세탁조크리너450g"/>
    <n v="1500"/>
    <n v="1"/>
    <n v="1500"/>
  </r>
  <r>
    <x v="67"/>
    <s v="O221019058401"/>
    <s v="2022"/>
    <s v="4분기(12월)"/>
    <x v="1"/>
    <s v="중국"/>
    <s v="이종호"/>
    <x v="0"/>
    <s v="순수한면 울트라슈퍼가드뉴소형 날개형18입"/>
    <n v="2880"/>
    <n v="1"/>
    <n v="2880"/>
  </r>
  <r>
    <x v="67"/>
    <s v="O221019058401"/>
    <s v="2022"/>
    <s v="4분기(12월)"/>
    <x v="1"/>
    <s v="중국"/>
    <s v="이종호"/>
    <x v="0"/>
    <s v="순수한면 울트라슈퍼가드뉴중형 날개형16입"/>
    <n v="2880"/>
    <n v="1"/>
    <n v="2880"/>
  </r>
  <r>
    <x v="67"/>
    <s v="O221019058401"/>
    <s v="2022"/>
    <s v="4분기(12월)"/>
    <x v="1"/>
    <s v="중국"/>
    <s v="이종호"/>
    <x v="0"/>
    <s v="순작 유기농아기보리차 160g"/>
    <n v="2740"/>
    <n v="1"/>
    <n v="2740"/>
  </r>
  <r>
    <x v="67"/>
    <s v="O221019058401"/>
    <s v="2022"/>
    <s v="4분기(12월)"/>
    <x v="1"/>
    <s v="중국"/>
    <s v="이종호"/>
    <x v="0"/>
    <s v="오뚜기 백세카레 고형 순한맛100g"/>
    <n v="2800"/>
    <n v="1"/>
    <n v="2800"/>
  </r>
  <r>
    <x v="67"/>
    <s v="O221019058401"/>
    <s v="2022"/>
    <s v="4분기(12월)"/>
    <x v="1"/>
    <s v="중국"/>
    <s v="이종호"/>
    <x v="0"/>
    <s v="이광범명가 참기름300ml(100%국산)"/>
    <n v="49000"/>
    <n v="1"/>
    <n v="49000"/>
  </r>
  <r>
    <x v="67"/>
    <s v="O221019058401"/>
    <s v="2022"/>
    <s v="4분기(12월)"/>
    <x v="1"/>
    <s v="중국"/>
    <s v="이종호"/>
    <x v="0"/>
    <s v="젤리스트로우482g(25입)"/>
    <n v="4500"/>
    <n v="1"/>
    <n v="4500"/>
  </r>
  <r>
    <x v="67"/>
    <s v="O221019058401"/>
    <s v="2022"/>
    <s v="4분기(12월)"/>
    <x v="1"/>
    <s v="중국"/>
    <s v="이종호"/>
    <x v="0"/>
    <s v="좋은느낌 유기농 순면커버 오버나이트12입"/>
    <n v="7700"/>
    <n v="1"/>
    <n v="7700"/>
  </r>
  <r>
    <x v="67"/>
    <s v="O221019058401"/>
    <s v="2022"/>
    <s v="4분기(12월)"/>
    <x v="1"/>
    <s v="중국"/>
    <s v="이종호"/>
    <x v="0"/>
    <s v="코멕스 면코팅 고무장갑 마이사이즈 33*20.5(중)"/>
    <n v="2600"/>
    <n v="4"/>
    <n v="10400"/>
  </r>
  <r>
    <x v="67"/>
    <s v="O221019058401"/>
    <s v="2022"/>
    <s v="4분기(12월)"/>
    <x v="1"/>
    <s v="중국"/>
    <s v="이종호"/>
    <x v="0"/>
    <s v="헛개열매와밀크씨슬100ml*30포"/>
    <n v="54400"/>
    <n v="1"/>
    <n v="54400"/>
  </r>
  <r>
    <x v="67"/>
    <s v="O221019058401"/>
    <s v="2022"/>
    <s v="4분기(12월)"/>
    <x v="1"/>
    <s v="중국"/>
    <s v="이종호"/>
    <x v="0"/>
    <s v="화장실용탈취제300g(라벤더향)"/>
    <n v="1900"/>
    <n v="2"/>
    <n v="3800"/>
  </r>
  <r>
    <x v="68"/>
    <s v="O221019058400"/>
    <s v="2022"/>
    <s v="4분기(12월)"/>
    <x v="1"/>
    <s v="중국"/>
    <s v="최영호"/>
    <x v="0"/>
    <s v="The맛있는 김도둑 김부각50g"/>
    <n v="2050"/>
    <n v="5"/>
    <n v="10250"/>
  </r>
  <r>
    <x v="68"/>
    <s v="O221019058400"/>
    <s v="2022"/>
    <s v="4분기(12월)"/>
    <x v="1"/>
    <s v="중국"/>
    <s v="최영호"/>
    <x v="0"/>
    <s v="The맛있는광천돌자반70g"/>
    <n v="1780"/>
    <n v="2"/>
    <n v="3560"/>
  </r>
  <r>
    <x v="68"/>
    <s v="O221019058400"/>
    <s v="2022"/>
    <s v="4분기(12월)"/>
    <x v="1"/>
    <s v="중국"/>
    <s v="최영호"/>
    <x v="0"/>
    <s v="THE맛있는돌자반35g"/>
    <n v="1100"/>
    <n v="2"/>
    <n v="2200"/>
  </r>
  <r>
    <x v="68"/>
    <s v="O221019058400"/>
    <s v="2022"/>
    <s v="4분기(12월)"/>
    <x v="1"/>
    <s v="중국"/>
    <s v="최영호"/>
    <x v="0"/>
    <s v="꾸이맨23g*10입"/>
    <n v="12000"/>
    <n v="1"/>
    <n v="12000"/>
  </r>
  <r>
    <x v="68"/>
    <s v="O221019058400"/>
    <s v="2022"/>
    <s v="4분기(12월)"/>
    <x v="1"/>
    <s v="중국"/>
    <s v="최영호"/>
    <x v="0"/>
    <s v="다농원 검은콩 20곡 미숫가루40T"/>
    <n v="11000"/>
    <n v="1"/>
    <n v="11000"/>
  </r>
  <r>
    <x v="68"/>
    <s v="O221019058400"/>
    <s v="2022"/>
    <s v="4분기(12월)"/>
    <x v="1"/>
    <s v="중국"/>
    <s v="최영호"/>
    <x v="0"/>
    <s v="동결건조 다진마늘"/>
    <n v="4530"/>
    <n v="1"/>
    <n v="4530"/>
  </r>
  <r>
    <x v="68"/>
    <s v="O221019058400"/>
    <s v="2022"/>
    <s v="4분기(12월)"/>
    <x v="1"/>
    <s v="중국"/>
    <s v="최영호"/>
    <x v="0"/>
    <s v="동원 상상육포 오리지널 50g"/>
    <n v="3900"/>
    <n v="2"/>
    <n v="7800"/>
  </r>
  <r>
    <x v="68"/>
    <s v="O221019058400"/>
    <s v="2022"/>
    <s v="4분기(12월)"/>
    <x v="1"/>
    <s v="중국"/>
    <s v="최영호"/>
    <x v="0"/>
    <s v="동원 양반김치캔160g*3"/>
    <n v="7030"/>
    <n v="2"/>
    <n v="14060"/>
  </r>
  <r>
    <x v="68"/>
    <s v="O221019058400"/>
    <s v="2022"/>
    <s v="4분기(12월)"/>
    <x v="1"/>
    <s v="중국"/>
    <s v="최영호"/>
    <x v="0"/>
    <s v="바로 무쳐먹는 된장무침양념90g*4"/>
    <n v="9300"/>
    <n v="1"/>
    <n v="9300"/>
  </r>
  <r>
    <x v="68"/>
    <s v="O221019058400"/>
    <s v="2022"/>
    <s v="4분기(12월)"/>
    <x v="1"/>
    <s v="중국"/>
    <s v="최영호"/>
    <x v="0"/>
    <s v="비비고 갈비탕400g*2"/>
    <n v="13520"/>
    <n v="1"/>
    <n v="13520"/>
  </r>
  <r>
    <x v="68"/>
    <s v="O221019058400"/>
    <s v="2022"/>
    <s v="4분기(12월)"/>
    <x v="1"/>
    <s v="중국"/>
    <s v="최영호"/>
    <x v="0"/>
    <s v="비비고 누룽지 닭백숙죽 280g"/>
    <n v="2850"/>
    <n v="1"/>
    <n v="2850"/>
  </r>
  <r>
    <x v="68"/>
    <s v="O221019058400"/>
    <s v="2022"/>
    <s v="4분기(12월)"/>
    <x v="1"/>
    <s v="중국"/>
    <s v="최영호"/>
    <x v="0"/>
    <s v="비비고 버섯야채죽280g"/>
    <n v="2850"/>
    <n v="1"/>
    <n v="2850"/>
  </r>
  <r>
    <x v="68"/>
    <s v="O221019058400"/>
    <s v="2022"/>
    <s v="4분기(12월)"/>
    <x v="1"/>
    <s v="중국"/>
    <s v="최영호"/>
    <x v="0"/>
    <s v="비비고 소고기죽280g"/>
    <n v="2850"/>
    <n v="2"/>
    <n v="5700"/>
  </r>
  <r>
    <x v="68"/>
    <s v="O221019058400"/>
    <s v="2022"/>
    <s v="4분기(12월)"/>
    <x v="1"/>
    <s v="중국"/>
    <s v="최영호"/>
    <x v="0"/>
    <s v="비비고 전복죽280g"/>
    <n v="2850"/>
    <n v="1"/>
    <n v="2850"/>
  </r>
  <r>
    <x v="68"/>
    <s v="O221019058400"/>
    <s v="2022"/>
    <s v="4분기(12월)"/>
    <x v="1"/>
    <s v="중국"/>
    <s v="최영호"/>
    <x v="0"/>
    <s v="비타500 100ml*10"/>
    <n v="5400"/>
    <n v="2"/>
    <n v="10800"/>
  </r>
  <r>
    <x v="68"/>
    <s v="O221019058400"/>
    <s v="2022"/>
    <s v="4분기(12월)"/>
    <x v="1"/>
    <s v="중국"/>
    <s v="최영호"/>
    <x v="0"/>
    <s v="삼양 핵불닭소스 200g"/>
    <n v="4200"/>
    <n v="1"/>
    <n v="4200"/>
  </r>
  <r>
    <x v="68"/>
    <s v="O221019058400"/>
    <s v="2022"/>
    <s v="4분기(12월)"/>
    <x v="1"/>
    <s v="중국"/>
    <s v="최영호"/>
    <x v="0"/>
    <s v="샘표 우리엄마 더덕장아찌90g*5"/>
    <n v="18090"/>
    <n v="1"/>
    <n v="18090"/>
  </r>
  <r>
    <x v="68"/>
    <s v="O221019058400"/>
    <s v="2022"/>
    <s v="4분기(12월)"/>
    <x v="1"/>
    <s v="중국"/>
    <s v="최영호"/>
    <x v="0"/>
    <s v="오뚜기 송탄식사골 부대찌개양념110g*5"/>
    <n v="9300"/>
    <n v="1"/>
    <n v="9300"/>
  </r>
  <r>
    <x v="68"/>
    <s v="O221019058400"/>
    <s v="2022"/>
    <s v="4분기(12월)"/>
    <x v="1"/>
    <s v="중국"/>
    <s v="최영호"/>
    <x v="0"/>
    <s v="오뚜기 진짬뽕(멀티4입)"/>
    <n v="5430"/>
    <n v="1"/>
    <n v="5430"/>
  </r>
  <r>
    <x v="68"/>
    <s v="O221019058400"/>
    <s v="2022"/>
    <s v="4분기(12월)"/>
    <x v="1"/>
    <s v="중국"/>
    <s v="최영호"/>
    <x v="0"/>
    <s v="오로니아 rTG 오메가-3 90캡슐"/>
    <n v="49500"/>
    <n v="1"/>
    <n v="49500"/>
  </r>
  <r>
    <x v="68"/>
    <s v="O221019058400"/>
    <s v="2022"/>
    <s v="4분기(12월)"/>
    <x v="1"/>
    <s v="중국"/>
    <s v="최영호"/>
    <x v="0"/>
    <s v="오즈키친 송이버섯죽450g"/>
    <n v="3890"/>
    <n v="1"/>
    <n v="3890"/>
  </r>
  <r>
    <x v="68"/>
    <s v="O221019058400"/>
    <s v="2022"/>
    <s v="4분기(12월)"/>
    <x v="1"/>
    <s v="중국"/>
    <s v="최영호"/>
    <x v="0"/>
    <s v="오즈키친 전복죽450g"/>
    <n v="3890"/>
    <n v="1"/>
    <n v="3890"/>
  </r>
  <r>
    <x v="68"/>
    <s v="O221019058400"/>
    <s v="2022"/>
    <s v="4분기(12월)"/>
    <x v="1"/>
    <s v="중국"/>
    <s v="최영호"/>
    <x v="0"/>
    <s v="우리엄마 명태채 볶음50g*5"/>
    <n v="15800"/>
    <n v="1"/>
    <n v="15800"/>
  </r>
  <r>
    <x v="68"/>
    <s v="O221019058400"/>
    <s v="2022"/>
    <s v="4분기(12월)"/>
    <x v="1"/>
    <s v="중국"/>
    <s v="최영호"/>
    <x v="0"/>
    <s v="종가반상 얼큰알탕450g*2"/>
    <n v="9240"/>
    <n v="1"/>
    <n v="9240"/>
  </r>
  <r>
    <x v="68"/>
    <s v="O221019058400"/>
    <s v="2022"/>
    <s v="4분기(12월)"/>
    <x v="1"/>
    <s v="중국"/>
    <s v="최영호"/>
    <x v="0"/>
    <s v="줄리스 헤어 에센스"/>
    <n v="16000"/>
    <n v="1"/>
    <n v="16000"/>
  </r>
  <r>
    <x v="68"/>
    <s v="O221019058400"/>
    <s v="2022"/>
    <s v="4분기(12월)"/>
    <x v="1"/>
    <s v="중국"/>
    <s v="최영호"/>
    <x v="0"/>
    <s v="진공 알찬미1kg"/>
    <n v="5700"/>
    <n v="1"/>
    <n v="5700"/>
  </r>
  <r>
    <x v="68"/>
    <s v="O221019058400"/>
    <s v="2022"/>
    <s v="4분기(12월)"/>
    <x v="1"/>
    <s v="중국"/>
    <s v="최영호"/>
    <x v="0"/>
    <s v="진공 찰보리1kg"/>
    <n v="3420"/>
    <n v="1"/>
    <n v="3420"/>
  </r>
  <r>
    <x v="68"/>
    <s v="O221019058400"/>
    <s v="2022"/>
    <s v="4분기(12월)"/>
    <x v="1"/>
    <s v="중국"/>
    <s v="최영호"/>
    <x v="0"/>
    <s v="진공 찰현미1kg"/>
    <n v="7200"/>
    <n v="1"/>
    <n v="7200"/>
  </r>
  <r>
    <x v="68"/>
    <s v="O221019058400"/>
    <s v="2022"/>
    <s v="4분기(12월)"/>
    <x v="1"/>
    <s v="중국"/>
    <s v="최영호"/>
    <x v="0"/>
    <s v="질러 갈릭 바베큐육포30g"/>
    <n v="3270"/>
    <n v="2"/>
    <n v="6540"/>
  </r>
  <r>
    <x v="68"/>
    <s v="O221019058400"/>
    <s v="2022"/>
    <s v="4분기(12월)"/>
    <x v="1"/>
    <s v="중국"/>
    <s v="최영호"/>
    <x v="0"/>
    <s v="참이맛 감자탕 800g "/>
    <n v="5220"/>
    <n v="1"/>
    <n v="5220"/>
  </r>
  <r>
    <x v="68"/>
    <s v="O221019058400"/>
    <s v="2022"/>
    <s v="4분기(12월)"/>
    <x v="1"/>
    <s v="중국"/>
    <s v="최영호"/>
    <x v="0"/>
    <s v="청정원 고추장 돼지불고기양념500g"/>
    <n v="3610"/>
    <n v="1"/>
    <n v="3610"/>
  </r>
  <r>
    <x v="68"/>
    <s v="O221019058400"/>
    <s v="2022"/>
    <s v="4분기(12월)"/>
    <x v="1"/>
    <s v="중국"/>
    <s v="최영호"/>
    <x v="0"/>
    <s v="청정원 닭볶음탕 양념480g"/>
    <n v="3700"/>
    <n v="1"/>
    <n v="3700"/>
  </r>
  <r>
    <x v="68"/>
    <s v="O221019058400"/>
    <s v="2022"/>
    <s v="4분기(12월)"/>
    <x v="1"/>
    <s v="중국"/>
    <s v="최영호"/>
    <x v="0"/>
    <s v="청정원 돼지갈비양념280g"/>
    <n v="2350"/>
    <n v="1"/>
    <n v="2350"/>
  </r>
  <r>
    <x v="68"/>
    <s v="O221019058400"/>
    <s v="2022"/>
    <s v="4분기(12월)"/>
    <x v="1"/>
    <s v="중국"/>
    <s v="최영호"/>
    <x v="0"/>
    <s v="청정원 소불고기양념500g"/>
    <n v="3610"/>
    <n v="1"/>
    <n v="3610"/>
  </r>
  <r>
    <x v="68"/>
    <s v="O221019058400"/>
    <s v="2022"/>
    <s v="4분기(12월)"/>
    <x v="1"/>
    <s v="중국"/>
    <s v="최영호"/>
    <x v="0"/>
    <s v="청정원)햇살담은조림간장840ml"/>
    <n v="6340"/>
    <n v="1"/>
    <n v="6340"/>
  </r>
  <r>
    <x v="68"/>
    <s v="O221019058400"/>
    <s v="2022"/>
    <s v="4분기(12월)"/>
    <x v="1"/>
    <s v="중국"/>
    <s v="최영호"/>
    <x v="0"/>
    <s v="크리스피롤12곡 180g"/>
    <n v="3540"/>
    <n v="1"/>
    <n v="3540"/>
  </r>
  <r>
    <x v="69"/>
    <s v="O221019058399"/>
    <s v="2022"/>
    <s v="4분기(12월)"/>
    <x v="2"/>
    <s v="중국"/>
    <s v="안도창"/>
    <x v="0"/>
    <s v="post그래놀라 크랜베리 아몬드350g"/>
    <n v="5700"/>
    <n v="2"/>
    <n v="11400"/>
  </r>
  <r>
    <x v="69"/>
    <s v="O221019058399"/>
    <s v="2022"/>
    <s v="4분기(12월)"/>
    <x v="2"/>
    <s v="중국"/>
    <s v="안도창"/>
    <x v="0"/>
    <s v="고급 통면봉100P"/>
    <n v="500"/>
    <n v="1"/>
    <n v="500"/>
  </r>
  <r>
    <x v="69"/>
    <s v="O221019058399"/>
    <s v="2022"/>
    <s v="4분기(12월)"/>
    <x v="2"/>
    <s v="중국"/>
    <s v="안도창"/>
    <x v="0"/>
    <s v="동서 포스트 오레오 오즈 250g"/>
    <n v="4600"/>
    <n v="2"/>
    <n v="9200"/>
  </r>
  <r>
    <x v="69"/>
    <s v="O221019058399"/>
    <s v="2022"/>
    <s v="4분기(12월)"/>
    <x v="2"/>
    <s v="중국"/>
    <s v="안도창"/>
    <x v="0"/>
    <s v="동원 고추참치100g*10"/>
    <n v="19390"/>
    <n v="1"/>
    <n v="19390"/>
  </r>
  <r>
    <x v="69"/>
    <s v="O221019058399"/>
    <s v="2022"/>
    <s v="4분기(12월)"/>
    <x v="2"/>
    <s v="중국"/>
    <s v="안도창"/>
    <x v="0"/>
    <s v="동원 살코기참치100g*5입"/>
    <n v="10200"/>
    <n v="2"/>
    <n v="20400"/>
  </r>
  <r>
    <x v="69"/>
    <s v="O221019058399"/>
    <s v="2022"/>
    <s v="4분기(12월)"/>
    <x v="2"/>
    <s v="중국"/>
    <s v="안도창"/>
    <x v="0"/>
    <s v="스팸 마일드 300g*3"/>
    <n v="12480"/>
    <n v="3"/>
    <n v="37440"/>
  </r>
  <r>
    <x v="69"/>
    <s v="O221019058399"/>
    <s v="2022"/>
    <s v="4분기(12월)"/>
    <x v="2"/>
    <s v="중국"/>
    <s v="안도창"/>
    <x v="0"/>
    <s v="오뚜기 돈까스소스470g"/>
    <n v="2670"/>
    <n v="1"/>
    <n v="2670"/>
  </r>
  <r>
    <x v="69"/>
    <s v="O221019058399"/>
    <s v="2022"/>
    <s v="4분기(12월)"/>
    <x v="2"/>
    <s v="중국"/>
    <s v="안도창"/>
    <x v="0"/>
    <s v="오리온 오감자 찍먹 양념바베큐맛50g"/>
    <n v="1250"/>
    <n v="10"/>
    <n v="12500"/>
  </r>
  <r>
    <x v="69"/>
    <s v="O221019058399"/>
    <s v="2022"/>
    <s v="4분기(12월)"/>
    <x v="2"/>
    <s v="중국"/>
    <s v="안도창"/>
    <x v="0"/>
    <s v="이광범명가 고춧가루500g(100%국산) "/>
    <n v="23500"/>
    <n v="1"/>
    <n v="23500"/>
  </r>
  <r>
    <x v="69"/>
    <s v="O221019058399"/>
    <s v="2022"/>
    <s v="4분기(12월)"/>
    <x v="2"/>
    <s v="중국"/>
    <s v="안도창"/>
    <x v="0"/>
    <s v="젤리스트로우482g(25입)"/>
    <n v="4500"/>
    <n v="2"/>
    <n v="9000"/>
  </r>
  <r>
    <x v="69"/>
    <s v="O221019058399"/>
    <s v="2022"/>
    <s v="4분기(12월)"/>
    <x v="2"/>
    <s v="중국"/>
    <s v="안도창"/>
    <x v="0"/>
    <s v="종합감기약 하벤파워 에스캡슐 "/>
    <n v="2700"/>
    <n v="1"/>
    <n v="2700"/>
  </r>
  <r>
    <x v="69"/>
    <s v="O221019058399"/>
    <s v="2022"/>
    <s v="4분기(12월)"/>
    <x v="2"/>
    <s v="중국"/>
    <s v="안도창"/>
    <x v="0"/>
    <s v="진공 알찬미 5kg"/>
    <n v="28700"/>
    <n v="2"/>
    <n v="57400"/>
  </r>
  <r>
    <x v="69"/>
    <s v="O221019058399"/>
    <s v="2022"/>
    <s v="4분기(12월)"/>
    <x v="2"/>
    <s v="중국"/>
    <s v="안도창"/>
    <x v="0"/>
    <s v="진공 찰흑미1kg"/>
    <n v="7100"/>
    <n v="1"/>
    <n v="7100"/>
  </r>
  <r>
    <x v="69"/>
    <s v="O221019058399"/>
    <s v="2022"/>
    <s v="4분기(12월)"/>
    <x v="2"/>
    <s v="중국"/>
    <s v="안도창"/>
    <x v="0"/>
    <s v="청정원 직화짬뽕분말96g"/>
    <n v="3360"/>
    <n v="3"/>
    <n v="10080"/>
  </r>
  <r>
    <x v="69"/>
    <s v="O221019058399"/>
    <s v="2022"/>
    <s v="4분기(12월)"/>
    <x v="2"/>
    <s v="중국"/>
    <s v="안도창"/>
    <x v="0"/>
    <s v="청정원)직화짜장80g"/>
    <n v="2170"/>
    <n v="2"/>
    <n v="4340"/>
  </r>
  <r>
    <x v="69"/>
    <s v="O221019058399"/>
    <s v="2022"/>
    <s v="4분기(12월)"/>
    <x v="2"/>
    <s v="중국"/>
    <s v="안도창"/>
    <x v="0"/>
    <s v="크라운 못말리는 신짱120g"/>
    <n v="1090"/>
    <n v="3"/>
    <n v="3270"/>
  </r>
  <r>
    <x v="69"/>
    <s v="O221019058399"/>
    <s v="2022"/>
    <s v="4분기(12월)"/>
    <x v="2"/>
    <s v="중국"/>
    <s v="안도창"/>
    <x v="0"/>
    <s v="크라운 콘초66g(헤이즐넛초코)"/>
    <n v="1080"/>
    <n v="5"/>
    <n v="5400"/>
  </r>
  <r>
    <x v="69"/>
    <s v="O221019058399"/>
    <s v="2022"/>
    <s v="4분기(12월)"/>
    <x v="2"/>
    <s v="중국"/>
    <s v="안도창"/>
    <x v="0"/>
    <s v="크린 종이호일 30*20"/>
    <n v="4800"/>
    <n v="1"/>
    <n v="4800"/>
  </r>
  <r>
    <x v="69"/>
    <s v="O221019058399"/>
    <s v="2022"/>
    <s v="4분기(12월)"/>
    <x v="2"/>
    <s v="중국"/>
    <s v="안도창"/>
    <x v="0"/>
    <s v="한성 튀김맛우동211.5g*3"/>
    <n v="3800"/>
    <n v="1"/>
    <n v="3800"/>
  </r>
  <r>
    <x v="69"/>
    <s v="O221019058399"/>
    <s v="2022"/>
    <s v="4분기(12월)"/>
    <x v="2"/>
    <s v="중국"/>
    <s v="안도창"/>
    <x v="0"/>
    <s v="해찬들 재래식된장1kg"/>
    <n v="6636"/>
    <n v="1"/>
    <n v="6636"/>
  </r>
  <r>
    <x v="69"/>
    <s v="O221019058399"/>
    <s v="2022"/>
    <s v="4분기(12월)"/>
    <x v="2"/>
    <s v="중국"/>
    <s v="안도창"/>
    <x v="0"/>
    <s v="해태 맛동산 90g"/>
    <n v="1200"/>
    <n v="3"/>
    <n v="3600"/>
  </r>
  <r>
    <x v="69"/>
    <s v="O221019058399"/>
    <s v="2022"/>
    <s v="4분기(12월)"/>
    <x v="2"/>
    <s v="중국"/>
    <s v="안도창"/>
    <x v="0"/>
    <s v="해태 버터링 딥초코103g"/>
    <n v="2400"/>
    <n v="2"/>
    <n v="4800"/>
  </r>
  <r>
    <x v="69"/>
    <s v="O221019058399"/>
    <s v="2022"/>
    <s v="4분기(12월)"/>
    <x v="2"/>
    <s v="중국"/>
    <s v="안도창"/>
    <x v="0"/>
    <s v="해태 초코홈런볼 128g"/>
    <n v="3800"/>
    <n v="5"/>
    <n v="19000"/>
  </r>
  <r>
    <x v="69"/>
    <s v="O221019058399"/>
    <s v="2022"/>
    <s v="4분기(12월)"/>
    <x v="2"/>
    <s v="중국"/>
    <s v="안도창"/>
    <x v="0"/>
    <s v="햇살담은양조진간장1.7L"/>
    <n v="8400"/>
    <n v="1"/>
    <n v="8400"/>
  </r>
  <r>
    <x v="70"/>
    <s v="O221019058398"/>
    <s v="2022"/>
    <s v="4분기(12월)"/>
    <x v="7"/>
    <s v="미얀마"/>
    <s v="배준영"/>
    <x v="0"/>
    <s v="Albero 북미산 월넛 손잡이 원목 도마M1"/>
    <n v="67720"/>
    <n v="1"/>
    <n v="67720"/>
  </r>
  <r>
    <x v="70"/>
    <s v="O221019058398"/>
    <s v="2022"/>
    <s v="4분기(12월)"/>
    <x v="7"/>
    <s v="미얀마"/>
    <s v="배준영"/>
    <x v="0"/>
    <s v="Ph.Drop 에브리데이 썬크림40ml"/>
    <n v="9000"/>
    <n v="2"/>
    <n v="18000"/>
  </r>
  <r>
    <x v="70"/>
    <s v="O221019058398"/>
    <s v="2022"/>
    <s v="4분기(12월)"/>
    <x v="7"/>
    <s v="미얀마"/>
    <s v="배준영"/>
    <x v="0"/>
    <s v="남성 민소매 런닝 100호"/>
    <n v="4000"/>
    <n v="5"/>
    <n v="20000"/>
  </r>
  <r>
    <x v="70"/>
    <s v="O221019058398"/>
    <s v="2022"/>
    <s v="4분기(12월)"/>
    <x v="7"/>
    <s v="미얀마"/>
    <s v="배준영"/>
    <x v="0"/>
    <s v="런던패션남성용 트렁크 105호"/>
    <n v="7000"/>
    <n v="5"/>
    <n v="35000"/>
  </r>
  <r>
    <x v="70"/>
    <s v="O221019058398"/>
    <s v="2022"/>
    <s v="4분기(12월)"/>
    <x v="7"/>
    <s v="미얀마"/>
    <s v="배준영"/>
    <x v="0"/>
    <s v="부광 안티프라그 치약130g*3입"/>
    <n v="4200"/>
    <n v="1"/>
    <n v="4200"/>
  </r>
  <r>
    <x v="70"/>
    <s v="O221019058398"/>
    <s v="2022"/>
    <s v="4분기(12월)"/>
    <x v="7"/>
    <s v="미얀마"/>
    <s v="배준영"/>
    <x v="0"/>
    <s v="브이엔 선크림 SPF50/PA++++50ml"/>
    <n v="31000"/>
    <n v="1"/>
    <n v="31000"/>
  </r>
  <r>
    <x v="70"/>
    <s v="O221019058398"/>
    <s v="2022"/>
    <s v="4분기(12월)"/>
    <x v="7"/>
    <s v="미얀마"/>
    <s v="배준영"/>
    <x v="0"/>
    <s v="송월타올5호"/>
    <n v="37000"/>
    <n v="1"/>
    <n v="37000"/>
  </r>
  <r>
    <x v="70"/>
    <s v="O221019058398"/>
    <s v="2022"/>
    <s v="4분기(12월)"/>
    <x v="7"/>
    <s v="미얀마"/>
    <s v="배준영"/>
    <x v="0"/>
    <s v="아이나나KF94 새부리형 마스크대형(갈색)20입"/>
    <n v="10200"/>
    <n v="1"/>
    <n v="10200"/>
  </r>
  <r>
    <x v="70"/>
    <s v="O221019058398"/>
    <s v="2022"/>
    <s v="4분기(12월)"/>
    <x v="7"/>
    <s v="미얀마"/>
    <s v="배준영"/>
    <x v="0"/>
    <s v="아이나나KF94 새부리형 마스크대형(분홍색)20입"/>
    <n v="10200"/>
    <n v="1"/>
    <n v="10200"/>
  </r>
  <r>
    <x v="70"/>
    <s v="O221019058398"/>
    <s v="2022"/>
    <s v="4분기(12월)"/>
    <x v="7"/>
    <s v="미얀마"/>
    <s v="배준영"/>
    <x v="0"/>
    <s v="오랄비 어드밴티지컴플리트 항균칫솔모35(3+1)"/>
    <n v="9900"/>
    <n v="1"/>
    <n v="9900"/>
  </r>
  <r>
    <x v="70"/>
    <s v="O221019058398"/>
    <s v="2022"/>
    <s v="4분기(12월)"/>
    <x v="7"/>
    <s v="미얀마"/>
    <s v="배준영"/>
    <x v="0"/>
    <s v="오랄비 치실(50m)"/>
    <n v="2700"/>
    <n v="2"/>
    <n v="5400"/>
  </r>
  <r>
    <x v="70"/>
    <s v="O221019058398"/>
    <s v="2022"/>
    <s v="4분기(12월)"/>
    <x v="7"/>
    <s v="미얀마"/>
    <s v="배준영"/>
    <x v="0"/>
    <s v="크린손 니트릴 다용도 위생장갑 L 100매 아이보리"/>
    <n v="8900"/>
    <n v="1"/>
    <n v="8900"/>
  </r>
  <r>
    <x v="70"/>
    <s v="O221019058398"/>
    <s v="2022"/>
    <s v="4분기(12월)"/>
    <x v="7"/>
    <s v="미얀마"/>
    <s v="배준영"/>
    <x v="0"/>
    <s v="키친아트 올스텐 웰빙 찬통(대)"/>
    <n v="17500"/>
    <n v="1"/>
    <n v="17500"/>
  </r>
  <r>
    <x v="70"/>
    <s v="O221019058398"/>
    <s v="2022"/>
    <s v="4분기(12월)"/>
    <x v="7"/>
    <s v="미얀마"/>
    <s v="배준영"/>
    <x v="0"/>
    <s v="키친아트 올스텐 웰빙 찬통(소)"/>
    <n v="11000"/>
    <n v="1"/>
    <n v="11000"/>
  </r>
  <r>
    <x v="70"/>
    <s v="O221019058398"/>
    <s v="2022"/>
    <s v="4분기(12월)"/>
    <x v="7"/>
    <s v="미얀마"/>
    <s v="배준영"/>
    <x v="0"/>
    <s v="키친아트 올스텐 웰빙 찬통(중)"/>
    <n v="13200"/>
    <n v="1"/>
    <n v="13200"/>
  </r>
  <r>
    <x v="71"/>
    <s v="O221019058397"/>
    <s v="2022"/>
    <s v="4분기(12월)"/>
    <x v="2"/>
    <s v="중국"/>
    <s v="이상엽"/>
    <x v="0"/>
    <s v="3M 아크릴 다목적 수세미 2입"/>
    <n v="2980"/>
    <n v="1"/>
    <n v="2980"/>
  </r>
  <r>
    <x v="71"/>
    <s v="O221019058397"/>
    <s v="2022"/>
    <s v="4분기(12월)"/>
    <x v="2"/>
    <s v="중국"/>
    <s v="이상엽"/>
    <x v="0"/>
    <s v="가쓰오부시국수장국 360ml"/>
    <n v="2860"/>
    <n v="1"/>
    <n v="2860"/>
  </r>
  <r>
    <x v="71"/>
    <s v="O221019058397"/>
    <s v="2022"/>
    <s v="4분기(12월)"/>
    <x v="2"/>
    <s v="중국"/>
    <s v="이상엽"/>
    <x v="0"/>
    <s v="고기엔 참소스 280g"/>
    <n v="1800"/>
    <n v="5"/>
    <n v="9000"/>
  </r>
  <r>
    <x v="71"/>
    <s v="O221019058397"/>
    <s v="2022"/>
    <s v="4분기(12월)"/>
    <x v="2"/>
    <s v="중국"/>
    <s v="이상엽"/>
    <x v="0"/>
    <s v="댕기머리 더편한염색약5입자연갈색"/>
    <n v="12000"/>
    <n v="1"/>
    <n v="12000"/>
  </r>
  <r>
    <x v="71"/>
    <s v="O221019058397"/>
    <s v="2022"/>
    <s v="4분기(12월)"/>
    <x v="2"/>
    <s v="중국"/>
    <s v="이상엽"/>
    <x v="0"/>
    <s v="마시는 검은콩죽130g*10팩"/>
    <n v="16000"/>
    <n v="2"/>
    <n v="32000"/>
  </r>
  <r>
    <x v="71"/>
    <s v="O221019058397"/>
    <s v="2022"/>
    <s v="4분기(12월)"/>
    <x v="2"/>
    <s v="중국"/>
    <s v="이상엽"/>
    <x v="0"/>
    <s v="몬스위트칠리소스435ml"/>
    <n v="4010"/>
    <n v="3"/>
    <n v="12030"/>
  </r>
  <r>
    <x v="71"/>
    <s v="O221019058397"/>
    <s v="2022"/>
    <s v="4분기(12월)"/>
    <x v="2"/>
    <s v="중국"/>
    <s v="이상엽"/>
    <x v="0"/>
    <s v="바이오채칼2"/>
    <n v="4590"/>
    <n v="1"/>
    <n v="4590"/>
  </r>
  <r>
    <x v="71"/>
    <s v="O221019058397"/>
    <s v="2022"/>
    <s v="4분기(12월)"/>
    <x v="2"/>
    <s v="중국"/>
    <s v="이상엽"/>
    <x v="0"/>
    <s v="백설 카놀라유900ml"/>
    <n v="6980"/>
    <n v="2"/>
    <n v="13960"/>
  </r>
  <r>
    <x v="71"/>
    <s v="O221019058397"/>
    <s v="2022"/>
    <s v="4분기(12월)"/>
    <x v="2"/>
    <s v="중국"/>
    <s v="이상엽"/>
    <x v="0"/>
    <s v="브이엔 스킨 클린저"/>
    <n v="37000"/>
    <n v="1"/>
    <n v="37000"/>
  </r>
  <r>
    <x v="71"/>
    <s v="O221019058397"/>
    <s v="2022"/>
    <s v="4분기(12월)"/>
    <x v="2"/>
    <s v="중국"/>
    <s v="이상엽"/>
    <x v="0"/>
    <s v="연겨자100g 튜브"/>
    <n v="3070"/>
    <n v="1"/>
    <n v="3070"/>
  </r>
  <r>
    <x v="71"/>
    <s v="O221019058397"/>
    <s v="2022"/>
    <s v="4분기(12월)"/>
    <x v="2"/>
    <s v="중국"/>
    <s v="이상엽"/>
    <x v="0"/>
    <s v="오뚜기 간편 미역국 9.5g (컵국)"/>
    <n v="1240"/>
    <n v="1"/>
    <n v="1240"/>
  </r>
  <r>
    <x v="71"/>
    <s v="O221019058397"/>
    <s v="2022"/>
    <s v="4분기(12월)"/>
    <x v="2"/>
    <s v="중국"/>
    <s v="이상엽"/>
    <x v="0"/>
    <s v="오뚜기 골드마요네즈500g"/>
    <n v="3940"/>
    <n v="1"/>
    <n v="3940"/>
  </r>
  <r>
    <x v="71"/>
    <s v="O221019058397"/>
    <s v="2022"/>
    <s v="4분기(12월)"/>
    <x v="2"/>
    <s v="중국"/>
    <s v="이상엽"/>
    <x v="0"/>
    <s v="오뚜기 돈까스소스470g"/>
    <n v="2670"/>
    <n v="1"/>
    <n v="2670"/>
  </r>
  <r>
    <x v="71"/>
    <s v="O221019058397"/>
    <s v="2022"/>
    <s v="4분기(12월)"/>
    <x v="2"/>
    <s v="중국"/>
    <s v="이상엽"/>
    <x v="0"/>
    <s v="오뚜기 백세카레 고형 약간매운맛100g"/>
    <n v="2800"/>
    <n v="4"/>
    <n v="11200"/>
  </r>
  <r>
    <x v="71"/>
    <s v="O221019058397"/>
    <s v="2022"/>
    <s v="4분기(12월)"/>
    <x v="2"/>
    <s v="중국"/>
    <s v="이상엽"/>
    <x v="0"/>
    <s v="오뚜기 양조식초500ml"/>
    <n v="1000"/>
    <n v="1"/>
    <n v="1000"/>
  </r>
  <r>
    <x v="71"/>
    <s v="O221019058397"/>
    <s v="2022"/>
    <s v="4분기(12월)"/>
    <x v="2"/>
    <s v="중국"/>
    <s v="이상엽"/>
    <x v="0"/>
    <s v="오뚜기치킨튀김가루 1kg"/>
    <n v="5680"/>
    <n v="3"/>
    <n v="17040"/>
  </r>
  <r>
    <x v="71"/>
    <s v="O221019058397"/>
    <s v="2022"/>
    <s v="4분기(12월)"/>
    <x v="2"/>
    <s v="중국"/>
    <s v="이상엽"/>
    <x v="0"/>
    <s v="오뚜기카레(약매)100g"/>
    <n v="1890"/>
    <n v="3"/>
    <n v="5670"/>
  </r>
  <r>
    <x v="71"/>
    <s v="O221019058397"/>
    <s v="2022"/>
    <s v="4분기(12월)"/>
    <x v="2"/>
    <s v="중국"/>
    <s v="이상엽"/>
    <x v="0"/>
    <s v="오뚜기케찹1kg"/>
    <n v="4290"/>
    <n v="2"/>
    <n v="8580"/>
  </r>
  <r>
    <x v="71"/>
    <s v="O221019058397"/>
    <s v="2022"/>
    <s v="4분기(12월)"/>
    <x v="2"/>
    <s v="중국"/>
    <s v="이상엽"/>
    <x v="0"/>
    <s v="줄리스 핫밤"/>
    <n v="37000"/>
    <n v="1"/>
    <n v="37000"/>
  </r>
  <r>
    <x v="71"/>
    <s v="O221019058397"/>
    <s v="2022"/>
    <s v="4분기(12월)"/>
    <x v="2"/>
    <s v="중국"/>
    <s v="이상엽"/>
    <x v="0"/>
    <s v="진미춘장300g"/>
    <n v="1680"/>
    <n v="3"/>
    <n v="5040"/>
  </r>
  <r>
    <x v="71"/>
    <s v="O221019058397"/>
    <s v="2022"/>
    <s v="4분기(12월)"/>
    <x v="2"/>
    <s v="중국"/>
    <s v="이상엽"/>
    <x v="0"/>
    <s v="청정원 맛선생 청정소고기120g"/>
    <n v="2900"/>
    <n v="1"/>
    <n v="2900"/>
  </r>
  <r>
    <x v="71"/>
    <s v="O221019058397"/>
    <s v="2022"/>
    <s v="4분기(12월)"/>
    <x v="2"/>
    <s v="중국"/>
    <s v="이상엽"/>
    <x v="0"/>
    <s v="초극세사요술행주1P(60*40)"/>
    <n v="1600"/>
    <n v="1"/>
    <n v="1600"/>
  </r>
  <r>
    <x v="71"/>
    <s v="O221019058397"/>
    <s v="2022"/>
    <s v="4분기(12월)"/>
    <x v="2"/>
    <s v="중국"/>
    <s v="이상엽"/>
    <x v="0"/>
    <s v="코멕스 전자렌지용기520ml(사각)"/>
    <n v="6500"/>
    <n v="1"/>
    <n v="6500"/>
  </r>
  <r>
    <x v="71"/>
    <s v="O221019058397"/>
    <s v="2022"/>
    <s v="4분기(12월)"/>
    <x v="2"/>
    <s v="중국"/>
    <s v="이상엽"/>
    <x v="0"/>
    <s v="코멕스 전자렌지용기620ml(원형)"/>
    <n v="7440"/>
    <n v="1"/>
    <n v="7440"/>
  </r>
  <r>
    <x v="71"/>
    <s v="O221019058397"/>
    <s v="2022"/>
    <s v="4분기(12월)"/>
    <x v="2"/>
    <s v="중국"/>
    <s v="이상엽"/>
    <x v="0"/>
    <s v="펴난 헤어칼라염색약(샴푸타입)30g*5 진한갈색"/>
    <n v="11200"/>
    <n v="1"/>
    <n v="11200"/>
  </r>
  <r>
    <x v="71"/>
    <s v="O221019058397"/>
    <s v="2022"/>
    <s v="4분기(12월)"/>
    <x v="2"/>
    <s v="중국"/>
    <s v="이상엽"/>
    <x v="0"/>
    <s v="해표 포도씨유900ml"/>
    <n v="13600"/>
    <n v="2"/>
    <n v="27200"/>
  </r>
  <r>
    <x v="71"/>
    <s v="O221019058397"/>
    <s v="2022"/>
    <s v="4분기(12월)"/>
    <x v="2"/>
    <s v="중국"/>
    <s v="이상엽"/>
    <x v="0"/>
    <s v="해피홈 좀벌레OUT 서랍장용10입"/>
    <n v="5400"/>
    <n v="2"/>
    <n v="10800"/>
  </r>
  <r>
    <x v="71"/>
    <s v="O221019058397"/>
    <s v="2022"/>
    <s v="4분기(12월)"/>
    <x v="2"/>
    <s v="중국"/>
    <s v="이상엽"/>
    <x v="0"/>
    <s v="햇살담은 국간장840ml"/>
    <n v="5400"/>
    <n v="1"/>
    <n v="5400"/>
  </r>
  <r>
    <x v="71"/>
    <s v="O221019058397"/>
    <s v="2022"/>
    <s v="4분기(12월)"/>
    <x v="2"/>
    <s v="중국"/>
    <s v="이상엽"/>
    <x v="0"/>
    <s v="허니머스타드소스 535g"/>
    <n v="3700"/>
    <n v="1"/>
    <n v="3700"/>
  </r>
  <r>
    <x v="72"/>
    <s v="O221019058396"/>
    <s v="2022"/>
    <s v="4분기(12월)"/>
    <x v="5"/>
    <s v="중국"/>
    <s v="이종영"/>
    <x v="0"/>
    <s v="PM 트리플크림20g(무좀)"/>
    <n v="7200"/>
    <n v="1"/>
    <n v="7200"/>
  </r>
  <r>
    <x v="72"/>
    <s v="O221019058396"/>
    <s v="2022"/>
    <s v="4분기(12월)"/>
    <x v="5"/>
    <s v="중국"/>
    <s v="이종영"/>
    <x v="0"/>
    <s v="가야농장 알로에1.5L*2입"/>
    <n v="4900"/>
    <n v="1"/>
    <n v="4900"/>
  </r>
  <r>
    <x v="72"/>
    <s v="O221019058396"/>
    <s v="2022"/>
    <s v="4분기(12월)"/>
    <x v="5"/>
    <s v="중국"/>
    <s v="이종영"/>
    <x v="0"/>
    <s v="가야농장 토마토1.5L*2입"/>
    <n v="4900"/>
    <n v="2"/>
    <n v="9800"/>
  </r>
  <r>
    <x v="72"/>
    <s v="O221019058396"/>
    <s v="2022"/>
    <s v="4분기(12월)"/>
    <x v="5"/>
    <s v="중국"/>
    <s v="이종영"/>
    <x v="0"/>
    <s v="감자 수제비키트265g"/>
    <n v="5960"/>
    <n v="1"/>
    <n v="5960"/>
  </r>
  <r>
    <x v="72"/>
    <s v="O221019058396"/>
    <s v="2022"/>
    <s v="4분기(12월)"/>
    <x v="5"/>
    <s v="중국"/>
    <s v="이종영"/>
    <x v="0"/>
    <s v="고추장아찌300g"/>
    <n v="6600"/>
    <n v="1"/>
    <n v="6600"/>
  </r>
  <r>
    <x v="72"/>
    <s v="O221019058396"/>
    <s v="2022"/>
    <s v="4분기(12월)"/>
    <x v="5"/>
    <s v="중국"/>
    <s v="이종영"/>
    <x v="0"/>
    <s v="곤드레장아찌300g"/>
    <n v="6600"/>
    <n v="1"/>
    <n v="6600"/>
  </r>
  <r>
    <x v="72"/>
    <s v="O221019058396"/>
    <s v="2022"/>
    <s v="4분기(12월)"/>
    <x v="5"/>
    <s v="중국"/>
    <s v="이종영"/>
    <x v="0"/>
    <s v="광천파래김4g*16봉"/>
    <n v="4200"/>
    <n v="1"/>
    <n v="4200"/>
  </r>
  <r>
    <x v="72"/>
    <s v="O221019058396"/>
    <s v="2022"/>
    <s v="4분기(12월)"/>
    <x v="5"/>
    <s v="중국"/>
    <s v="이종영"/>
    <x v="0"/>
    <s v="구운양파60g"/>
    <n v="990"/>
    <n v="1"/>
    <n v="990"/>
  </r>
  <r>
    <x v="72"/>
    <s v="O221019058396"/>
    <s v="2022"/>
    <s v="4분기(12월)"/>
    <x v="5"/>
    <s v="중국"/>
    <s v="이종영"/>
    <x v="0"/>
    <s v="나한테 바나나유산균90g 60포"/>
    <n v="18000"/>
    <n v="1"/>
    <n v="18000"/>
  </r>
  <r>
    <x v="72"/>
    <s v="O221019058396"/>
    <s v="2022"/>
    <s v="4분기(12월)"/>
    <x v="5"/>
    <s v="중국"/>
    <s v="이종영"/>
    <x v="0"/>
    <s v="네오 아쿠아 혼합밴드10매"/>
    <n v="1600"/>
    <n v="1"/>
    <n v="1600"/>
  </r>
  <r>
    <x v="72"/>
    <s v="O221019058396"/>
    <s v="2022"/>
    <s v="4분기(12월)"/>
    <x v="5"/>
    <s v="중국"/>
    <s v="이종영"/>
    <x v="0"/>
    <s v="농심 꿀꽈배기90g"/>
    <n v="1230"/>
    <n v="1"/>
    <n v="1230"/>
  </r>
  <r>
    <x v="72"/>
    <s v="O221019058396"/>
    <s v="2022"/>
    <s v="4분기(12월)"/>
    <x v="5"/>
    <s v="중국"/>
    <s v="이종영"/>
    <x v="0"/>
    <s v="농심 새우깡 블랙72g"/>
    <n v="1630"/>
    <n v="1"/>
    <n v="1630"/>
  </r>
  <r>
    <x v="72"/>
    <s v="O221019058396"/>
    <s v="2022"/>
    <s v="4분기(12월)"/>
    <x v="5"/>
    <s v="중국"/>
    <s v="이종영"/>
    <x v="0"/>
    <s v="농심)튀김우동소컵62g*6입"/>
    <n v="5020"/>
    <n v="1"/>
    <n v="5020"/>
  </r>
  <r>
    <x v="72"/>
    <s v="O221019058396"/>
    <s v="2022"/>
    <s v="4분기(12월)"/>
    <x v="5"/>
    <s v="중국"/>
    <s v="이종영"/>
    <x v="0"/>
    <s v="레모나 생유산균9C 2g*50포 "/>
    <n v="11500"/>
    <n v="1"/>
    <n v="11500"/>
  </r>
  <r>
    <x v="72"/>
    <s v="O221019058396"/>
    <s v="2022"/>
    <s v="4분기(12월)"/>
    <x v="5"/>
    <s v="중국"/>
    <s v="이종영"/>
    <x v="0"/>
    <s v="롯데 목캔디 허브민트 122g"/>
    <n v="2020"/>
    <n v="1"/>
    <n v="2020"/>
  </r>
  <r>
    <x v="72"/>
    <s v="O221019058396"/>
    <s v="2022"/>
    <s v="4분기(12월)"/>
    <x v="5"/>
    <s v="중국"/>
    <s v="이종영"/>
    <x v="0"/>
    <s v="롯데 제크 100g"/>
    <n v="1450"/>
    <n v="1"/>
    <n v="1450"/>
  </r>
  <r>
    <x v="72"/>
    <s v="O221019058396"/>
    <s v="2022"/>
    <s v="4분기(12월)"/>
    <x v="5"/>
    <s v="중국"/>
    <s v="이종영"/>
    <x v="0"/>
    <s v="몬라이스 누들 3mm"/>
    <n v="1960"/>
    <n v="1"/>
    <n v="1960"/>
  </r>
  <r>
    <x v="72"/>
    <s v="O221019058396"/>
    <s v="2022"/>
    <s v="4분기(12월)"/>
    <x v="5"/>
    <s v="중국"/>
    <s v="이종영"/>
    <x v="0"/>
    <s v="무뚝뚝 감자칩60g"/>
    <n v="1450"/>
    <n v="1"/>
    <n v="1450"/>
  </r>
  <r>
    <x v="72"/>
    <s v="O221019058396"/>
    <s v="2022"/>
    <s v="4분기(12월)"/>
    <x v="5"/>
    <s v="중국"/>
    <s v="이종영"/>
    <x v="0"/>
    <s v="미에로 화이바350ml*6"/>
    <n v="7800"/>
    <n v="1"/>
    <n v="7800"/>
  </r>
  <r>
    <x v="72"/>
    <s v="O221019058396"/>
    <s v="2022"/>
    <s v="4분기(12월)"/>
    <x v="5"/>
    <s v="중국"/>
    <s v="이종영"/>
    <x v="0"/>
    <s v="백설 토마토파스타소스180g*5"/>
    <n v="9300"/>
    <n v="1"/>
    <n v="9300"/>
  </r>
  <r>
    <x v="72"/>
    <s v="O221019058396"/>
    <s v="2022"/>
    <s v="4분기(12월)"/>
    <x v="5"/>
    <s v="중국"/>
    <s v="이종영"/>
    <x v="0"/>
    <s v="백제 우리쌀떡국163g"/>
    <n v="2040"/>
    <n v="1"/>
    <n v="2040"/>
  </r>
  <r>
    <x v="72"/>
    <s v="O221019058396"/>
    <s v="2022"/>
    <s v="4분기(12월)"/>
    <x v="5"/>
    <s v="중국"/>
    <s v="이종영"/>
    <x v="0"/>
    <s v="비락 식혜1.5ℓ"/>
    <n v="3450"/>
    <n v="2"/>
    <n v="6900"/>
  </r>
  <r>
    <x v="72"/>
    <s v="O221019058396"/>
    <s v="2022"/>
    <s v="4분기(12월)"/>
    <x v="5"/>
    <s v="중국"/>
    <s v="이종영"/>
    <x v="0"/>
    <s v="비타500 100ml*10"/>
    <n v="5400"/>
    <n v="1"/>
    <n v="5400"/>
  </r>
  <r>
    <x v="72"/>
    <s v="O221019058396"/>
    <s v="2022"/>
    <s v="4분기(12월)"/>
    <x v="5"/>
    <s v="중국"/>
    <s v="이종영"/>
    <x v="0"/>
    <s v="삼립 미니꿀약과140g"/>
    <n v="1400"/>
    <n v="1"/>
    <n v="1400"/>
  </r>
  <r>
    <x v="72"/>
    <s v="O221019058396"/>
    <s v="2022"/>
    <s v="4분기(12월)"/>
    <x v="5"/>
    <s v="중국"/>
    <s v="이종영"/>
    <x v="0"/>
    <s v="샘표 바지락칼국수 111g"/>
    <n v="1250"/>
    <n v="1"/>
    <n v="1250"/>
  </r>
  <r>
    <x v="72"/>
    <s v="O221019058396"/>
    <s v="2022"/>
    <s v="4분기(12월)"/>
    <x v="5"/>
    <s v="중국"/>
    <s v="이종영"/>
    <x v="0"/>
    <s v="세탁망 겉옷전용 55cm*55cm"/>
    <n v="3820"/>
    <n v="1"/>
    <n v="3820"/>
  </r>
  <r>
    <x v="72"/>
    <s v="O221019058396"/>
    <s v="2022"/>
    <s v="4분기(12월)"/>
    <x v="5"/>
    <s v="중국"/>
    <s v="이종영"/>
    <x v="0"/>
    <s v="세탁망 속옷전용 37cm*42cm"/>
    <n v="2880"/>
    <n v="1"/>
    <n v="2880"/>
  </r>
  <r>
    <x v="72"/>
    <s v="O221019058396"/>
    <s v="2022"/>
    <s v="4분기(12월)"/>
    <x v="5"/>
    <s v="중국"/>
    <s v="이종영"/>
    <x v="0"/>
    <s v="솥반 꿀약밥210g*8개"/>
    <n v="26000"/>
    <n v="1"/>
    <n v="26000"/>
  </r>
  <r>
    <x v="72"/>
    <s v="O221019058396"/>
    <s v="2022"/>
    <s v="4분기(12월)"/>
    <x v="5"/>
    <s v="중국"/>
    <s v="이종영"/>
    <x v="0"/>
    <s v="솥반 통곡물밥200g*8개"/>
    <n v="26000"/>
    <n v="1"/>
    <n v="26000"/>
  </r>
  <r>
    <x v="72"/>
    <s v="O221019058396"/>
    <s v="2022"/>
    <s v="4분기(12월)"/>
    <x v="5"/>
    <s v="중국"/>
    <s v="이종영"/>
    <x v="0"/>
    <s v="오뜨 쇼콜라150g"/>
    <n v="3180"/>
    <n v="1"/>
    <n v="3180"/>
  </r>
  <r>
    <x v="72"/>
    <s v="O221019058396"/>
    <s v="2022"/>
    <s v="4분기(12월)"/>
    <x v="5"/>
    <s v="중국"/>
    <s v="이종영"/>
    <x v="0"/>
    <s v="오랄비 어드밴티지컴플리트 항균칫솔모35(3+1)"/>
    <n v="9900"/>
    <n v="1"/>
    <n v="9900"/>
  </r>
  <r>
    <x v="72"/>
    <s v="O221019058396"/>
    <s v="2022"/>
    <s v="4분기(12월)"/>
    <x v="5"/>
    <s v="중국"/>
    <s v="이종영"/>
    <x v="0"/>
    <s v="오레오 화이트크림100g"/>
    <n v="1170"/>
    <n v="1"/>
    <n v="1170"/>
  </r>
  <r>
    <x v="72"/>
    <s v="O221019058396"/>
    <s v="2022"/>
    <s v="4분기(12월)"/>
    <x v="5"/>
    <s v="중국"/>
    <s v="이종영"/>
    <x v="0"/>
    <s v="오로니아 rTG 오메가-3 90캡슐"/>
    <n v="49500"/>
    <n v="1"/>
    <n v="49500"/>
  </r>
  <r>
    <x v="72"/>
    <s v="O221019058396"/>
    <s v="2022"/>
    <s v="4분기(12월)"/>
    <x v="5"/>
    <s v="중국"/>
    <s v="이종영"/>
    <x v="0"/>
    <s v="오리온 오징어땅콩180g"/>
    <n v="2260"/>
    <n v="1"/>
    <n v="2260"/>
  </r>
  <r>
    <x v="72"/>
    <s v="O221019058396"/>
    <s v="2022"/>
    <s v="4분기(12월)"/>
    <x v="5"/>
    <s v="중국"/>
    <s v="이종영"/>
    <x v="0"/>
    <s v="우와한 치즈칩42g"/>
    <n v="2360"/>
    <n v="1"/>
    <n v="2360"/>
  </r>
  <r>
    <x v="72"/>
    <s v="O221019058396"/>
    <s v="2022"/>
    <s v="4분기(12월)"/>
    <x v="5"/>
    <s v="중국"/>
    <s v="이종영"/>
    <x v="0"/>
    <s v="자유시간 미니 아몬드506g"/>
    <n v="10700"/>
    <n v="1"/>
    <n v="10700"/>
  </r>
  <r>
    <x v="72"/>
    <s v="O221019058396"/>
    <s v="2022"/>
    <s v="4분기(12월)"/>
    <x v="5"/>
    <s v="중국"/>
    <s v="이종영"/>
    <x v="0"/>
    <s v="잔티바 발포멀티비타민 앤 미네랄 20정"/>
    <n v="4500"/>
    <n v="1"/>
    <n v="4500"/>
  </r>
  <r>
    <x v="72"/>
    <s v="O221019058396"/>
    <s v="2022"/>
    <s v="4분기(12월)"/>
    <x v="5"/>
    <s v="중국"/>
    <s v="이종영"/>
    <x v="0"/>
    <s v="질러 갈릭 바베큐육포30g"/>
    <n v="3270"/>
    <n v="1"/>
    <n v="3270"/>
  </r>
  <r>
    <x v="72"/>
    <s v="O221019058396"/>
    <s v="2022"/>
    <s v="4분기(12월)"/>
    <x v="5"/>
    <s v="중국"/>
    <s v="이종영"/>
    <x v="0"/>
    <s v="크라운 뽀또 치즈타르트161g"/>
    <n v="1800"/>
    <n v="1"/>
    <n v="1800"/>
  </r>
  <r>
    <x v="72"/>
    <s v="O221019058396"/>
    <s v="2022"/>
    <s v="4분기(12월)"/>
    <x v="5"/>
    <s v="중국"/>
    <s v="이종영"/>
    <x v="0"/>
    <s v="크리스피롤12곡 180g"/>
    <n v="3540"/>
    <n v="1"/>
    <n v="3540"/>
  </r>
  <r>
    <x v="72"/>
    <s v="O221019058396"/>
    <s v="2022"/>
    <s v="4분기(12월)"/>
    <x v="5"/>
    <s v="중국"/>
    <s v="이종영"/>
    <x v="0"/>
    <s v="통밀말이80g "/>
    <n v="1000"/>
    <n v="1"/>
    <n v="1000"/>
  </r>
  <r>
    <x v="72"/>
    <s v="O221019058396"/>
    <s v="2022"/>
    <s v="4분기(12월)"/>
    <x v="5"/>
    <s v="중국"/>
    <s v="이종영"/>
    <x v="0"/>
    <s v="프리미엄 하루넛츠25g*15"/>
    <n v="12400"/>
    <n v="1"/>
    <n v="12400"/>
  </r>
  <r>
    <x v="72"/>
    <s v="O221019058396"/>
    <s v="2022"/>
    <s v="4분기(12월)"/>
    <x v="5"/>
    <s v="중국"/>
    <s v="이종영"/>
    <x v="0"/>
    <s v="해태 맛동산 90g"/>
    <n v="1200"/>
    <n v="1"/>
    <n v="1200"/>
  </r>
  <r>
    <x v="72"/>
    <s v="O221019058396"/>
    <s v="2022"/>
    <s v="4분기(12월)"/>
    <x v="5"/>
    <s v="중국"/>
    <s v="이종영"/>
    <x v="0"/>
    <s v="해태 버터링 딥초코103g"/>
    <n v="2400"/>
    <n v="1"/>
    <n v="2400"/>
  </r>
  <r>
    <x v="72"/>
    <s v="O221019058396"/>
    <s v="2022"/>
    <s v="4분기(12월)"/>
    <x v="5"/>
    <s v="중국"/>
    <s v="이종영"/>
    <x v="0"/>
    <s v="해태 사루비아60g"/>
    <n v="1040"/>
    <n v="1"/>
    <n v="1040"/>
  </r>
  <r>
    <x v="72"/>
    <s v="O221019058396"/>
    <s v="2022"/>
    <s v="4분기(12월)"/>
    <x v="5"/>
    <s v="중국"/>
    <s v="이종영"/>
    <x v="0"/>
    <s v="해태 오사쯔60g"/>
    <n v="1080"/>
    <n v="1"/>
    <n v="1080"/>
  </r>
  <r>
    <x v="72"/>
    <s v="O221019058396"/>
    <s v="2022"/>
    <s v="4분기(12월)"/>
    <x v="5"/>
    <s v="중국"/>
    <s v="이종영"/>
    <x v="0"/>
    <s v="해태 초코홈런볼 128g"/>
    <n v="3800"/>
    <n v="1"/>
    <n v="3800"/>
  </r>
  <r>
    <x v="73"/>
    <s v="O221019058393"/>
    <s v="2022"/>
    <s v="4분기(12월)"/>
    <x v="2"/>
    <s v="중국"/>
    <s v="민종주"/>
    <x v="0"/>
    <s v="3분김치참치덮밥소스150g"/>
    <n v="1950"/>
    <n v="1"/>
    <n v="1950"/>
  </r>
  <r>
    <x v="73"/>
    <s v="O221019058393"/>
    <s v="2022"/>
    <s v="4분기(12월)"/>
    <x v="2"/>
    <s v="중국"/>
    <s v="민종주"/>
    <x v="0"/>
    <s v="갈아만든배 238ml*12"/>
    <n v="9000"/>
    <n v="1"/>
    <n v="9000"/>
  </r>
  <r>
    <x v="73"/>
    <s v="O221019058393"/>
    <s v="2022"/>
    <s v="4분기(12월)"/>
    <x v="2"/>
    <s v="중국"/>
    <s v="민종주"/>
    <x v="0"/>
    <s v="광천파래김4g*16봉"/>
    <n v="4200"/>
    <n v="1"/>
    <n v="4200"/>
  </r>
  <r>
    <x v="73"/>
    <s v="O221019058393"/>
    <s v="2022"/>
    <s v="4분기(12월)"/>
    <x v="2"/>
    <s v="중국"/>
    <s v="민종주"/>
    <x v="0"/>
    <s v="김도둑 누룽지1kg"/>
    <n v="7000"/>
    <n v="1"/>
    <n v="7000"/>
  </r>
  <r>
    <x v="73"/>
    <s v="O221019058393"/>
    <s v="2022"/>
    <s v="4분기(12월)"/>
    <x v="2"/>
    <s v="중국"/>
    <s v="민종주"/>
    <x v="0"/>
    <s v="너구리 매운맛(멀티5입)"/>
    <n v="5090"/>
    <n v="1"/>
    <n v="5090"/>
  </r>
  <r>
    <x v="73"/>
    <s v="O221019058393"/>
    <s v="2022"/>
    <s v="4분기(12월)"/>
    <x v="2"/>
    <s v="중국"/>
    <s v="민종주"/>
    <x v="0"/>
    <s v="농심 신라면(멀티5입)"/>
    <n v="3640"/>
    <n v="1"/>
    <n v="3640"/>
  </r>
  <r>
    <x v="73"/>
    <s v="O221019058393"/>
    <s v="2022"/>
    <s v="4분기(12월)"/>
    <x v="2"/>
    <s v="중국"/>
    <s v="민종주"/>
    <x v="0"/>
    <s v="농심 육개장사발면86g*6입"/>
    <n v="5000"/>
    <n v="1"/>
    <n v="5000"/>
  </r>
  <r>
    <x v="73"/>
    <s v="O221019058393"/>
    <s v="2022"/>
    <s v="4분기(12월)"/>
    <x v="2"/>
    <s v="중국"/>
    <s v="민종주"/>
    <x v="0"/>
    <s v="농심)튀김우동소컵62g*6입"/>
    <n v="5020"/>
    <n v="1"/>
    <n v="5020"/>
  </r>
  <r>
    <x v="73"/>
    <s v="O221019058393"/>
    <s v="2022"/>
    <s v="4분기(12월)"/>
    <x v="2"/>
    <s v="중국"/>
    <s v="민종주"/>
    <x v="0"/>
    <s v="마이쮸(딸기복숭아)284g"/>
    <n v="3610"/>
    <n v="1"/>
    <n v="3610"/>
  </r>
  <r>
    <x v="73"/>
    <s v="O221019058393"/>
    <s v="2022"/>
    <s v="4분기(12월)"/>
    <x v="2"/>
    <s v="중국"/>
    <s v="민종주"/>
    <x v="0"/>
    <s v="마이쮸(포도사과)284g"/>
    <n v="3610"/>
    <n v="1"/>
    <n v="3610"/>
  </r>
  <r>
    <x v="73"/>
    <s v="O221019058393"/>
    <s v="2022"/>
    <s v="4분기(12월)"/>
    <x v="2"/>
    <s v="중국"/>
    <s v="민종주"/>
    <x v="0"/>
    <s v="맛술 생강 500ml"/>
    <n v="2780"/>
    <n v="1"/>
    <n v="2780"/>
  </r>
  <r>
    <x v="73"/>
    <s v="O221019058393"/>
    <s v="2022"/>
    <s v="4분기(12월)"/>
    <x v="2"/>
    <s v="중국"/>
    <s v="민종주"/>
    <x v="0"/>
    <s v="몽고 송표간장900ml"/>
    <n v="7500"/>
    <n v="1"/>
    <n v="7500"/>
  </r>
  <r>
    <x v="73"/>
    <s v="O221019058393"/>
    <s v="2022"/>
    <s v="4분기(12월)"/>
    <x v="2"/>
    <s v="중국"/>
    <s v="민종주"/>
    <x v="0"/>
    <s v="미떼 핫초코(오리지날) 10T"/>
    <n v="5900"/>
    <n v="1"/>
    <n v="5900"/>
  </r>
  <r>
    <x v="73"/>
    <s v="O221019058393"/>
    <s v="2022"/>
    <s v="4분기(12월)"/>
    <x v="2"/>
    <s v="중국"/>
    <s v="민종주"/>
    <x v="0"/>
    <s v="백설 허브맛솔트50g마늘맛"/>
    <n v="2600"/>
    <n v="1"/>
    <n v="2600"/>
  </r>
  <r>
    <x v="73"/>
    <s v="O221019058393"/>
    <s v="2022"/>
    <s v="4분기(12월)"/>
    <x v="2"/>
    <s v="중국"/>
    <s v="민종주"/>
    <x v="0"/>
    <s v="부자되는집 내츄럴소프트 캡형물티슈100매*24입"/>
    <n v="24000"/>
    <n v="1"/>
    <n v="24000"/>
  </r>
  <r>
    <x v="73"/>
    <s v="O221019058393"/>
    <s v="2022"/>
    <s v="4분기(12월)"/>
    <x v="2"/>
    <s v="중국"/>
    <s v="민종주"/>
    <x v="0"/>
    <s v="사조 참치액500ml"/>
    <n v="5800"/>
    <n v="1"/>
    <n v="5800"/>
  </r>
  <r>
    <x v="73"/>
    <s v="O221019058393"/>
    <s v="2022"/>
    <s v="4분기(12월)"/>
    <x v="2"/>
    <s v="중국"/>
    <s v="민종주"/>
    <x v="0"/>
    <s v="삼양 까르보 불닭볶음면(멀티4입)"/>
    <n v="4890"/>
    <n v="1"/>
    <n v="4890"/>
  </r>
  <r>
    <x v="73"/>
    <s v="O221019058393"/>
    <s v="2022"/>
    <s v="4분기(12월)"/>
    <x v="2"/>
    <s v="중국"/>
    <s v="민종주"/>
    <x v="0"/>
    <s v="삼양 불닭볶음면(멀티5입)"/>
    <n v="4500"/>
    <n v="1"/>
    <n v="4500"/>
  </r>
  <r>
    <x v="73"/>
    <s v="O221019058393"/>
    <s v="2022"/>
    <s v="4분기(12월)"/>
    <x v="2"/>
    <s v="중국"/>
    <s v="민종주"/>
    <x v="0"/>
    <s v="스팸 클래식300g*3입"/>
    <n v="12480"/>
    <n v="1"/>
    <n v="12480"/>
  </r>
  <r>
    <x v="73"/>
    <s v="O221019058393"/>
    <s v="2022"/>
    <s v="4분기(12월)"/>
    <x v="2"/>
    <s v="중국"/>
    <s v="민종주"/>
    <x v="0"/>
    <s v="신라면 작은컵(6입)"/>
    <n v="6350"/>
    <n v="1"/>
    <n v="6350"/>
  </r>
  <r>
    <x v="73"/>
    <s v="O221019058393"/>
    <s v="2022"/>
    <s v="4분기(12월)"/>
    <x v="2"/>
    <s v="중국"/>
    <s v="민종주"/>
    <x v="0"/>
    <s v="신쫄이 딸기맛480g(20입)"/>
    <n v="11160"/>
    <n v="1"/>
    <n v="11160"/>
  </r>
  <r>
    <x v="73"/>
    <s v="O221019058393"/>
    <s v="2022"/>
    <s v="4분기(12월)"/>
    <x v="2"/>
    <s v="중국"/>
    <s v="민종주"/>
    <x v="0"/>
    <s v="오뚜기 골드마요네즈500g"/>
    <n v="3940"/>
    <n v="1"/>
    <n v="3940"/>
  </r>
  <r>
    <x v="73"/>
    <s v="O221019058393"/>
    <s v="2022"/>
    <s v="4분기(12월)"/>
    <x v="2"/>
    <s v="중국"/>
    <s v="민종주"/>
    <x v="0"/>
    <s v="오뚜기 딸기쨈500g"/>
    <n v="5430"/>
    <n v="1"/>
    <n v="5430"/>
  </r>
  <r>
    <x v="73"/>
    <s v="O221019058393"/>
    <s v="2022"/>
    <s v="4분기(12월)"/>
    <x v="2"/>
    <s v="중국"/>
    <s v="민종주"/>
    <x v="0"/>
    <s v="오뚜기)옛날참기름320ml"/>
    <n v="6130"/>
    <n v="1"/>
    <n v="6130"/>
  </r>
  <r>
    <x v="73"/>
    <s v="O221019058393"/>
    <s v="2022"/>
    <s v="4분기(12월)"/>
    <x v="2"/>
    <s v="중국"/>
    <s v="민종주"/>
    <x v="0"/>
    <s v="오뚜기순후추(캔)50g"/>
    <n v="3750"/>
    <n v="1"/>
    <n v="3750"/>
  </r>
  <r>
    <x v="73"/>
    <s v="O221019058393"/>
    <s v="2022"/>
    <s v="4분기(12월)"/>
    <x v="2"/>
    <s v="중국"/>
    <s v="민종주"/>
    <x v="0"/>
    <s v="오리온 닥터유 단백질바50g*12"/>
    <n v="15400"/>
    <n v="1"/>
    <n v="15400"/>
  </r>
  <r>
    <x v="73"/>
    <s v="O221019058393"/>
    <s v="2022"/>
    <s v="4분기(12월)"/>
    <x v="2"/>
    <s v="중국"/>
    <s v="민종주"/>
    <x v="0"/>
    <s v="오리온 초코파이12p"/>
    <n v="3480"/>
    <n v="1"/>
    <n v="3480"/>
  </r>
  <r>
    <x v="73"/>
    <s v="O221019058393"/>
    <s v="2022"/>
    <s v="4분기(12월)"/>
    <x v="2"/>
    <s v="중국"/>
    <s v="민종주"/>
    <x v="0"/>
    <s v="진라면*순한맛(멀티5입)"/>
    <n v="2810"/>
    <n v="2"/>
    <n v="5620"/>
  </r>
  <r>
    <x v="73"/>
    <s v="O221019058393"/>
    <s v="2022"/>
    <s v="4분기(12월)"/>
    <x v="2"/>
    <s v="중국"/>
    <s v="민종주"/>
    <x v="0"/>
    <s v="청정원 돈까스소스250g"/>
    <n v="2000"/>
    <n v="1"/>
    <n v="2000"/>
  </r>
  <r>
    <x v="73"/>
    <s v="O221019058393"/>
    <s v="2022"/>
    <s v="4분기(12월)"/>
    <x v="2"/>
    <s v="중국"/>
    <s v="민종주"/>
    <x v="0"/>
    <s v="청포도캔디153g"/>
    <n v="1990"/>
    <n v="1"/>
    <n v="1990"/>
  </r>
  <r>
    <x v="73"/>
    <s v="O221019058393"/>
    <s v="2022"/>
    <s v="4분기(12월)"/>
    <x v="2"/>
    <s v="중국"/>
    <s v="민종주"/>
    <x v="0"/>
    <s v="크라운 초코하임284g"/>
    <n v="4200"/>
    <n v="2"/>
    <n v="8400"/>
  </r>
  <r>
    <x v="73"/>
    <s v="O221019058393"/>
    <s v="2022"/>
    <s v="4분기(12월)"/>
    <x v="2"/>
    <s v="중국"/>
    <s v="민종주"/>
    <x v="0"/>
    <s v="크라운 쿠크다스128g (화이트)"/>
    <n v="2160"/>
    <n v="1"/>
    <n v="2160"/>
  </r>
  <r>
    <x v="73"/>
    <s v="O221019058393"/>
    <s v="2022"/>
    <s v="4분기(12월)"/>
    <x v="2"/>
    <s v="중국"/>
    <s v="민종주"/>
    <x v="0"/>
    <s v="크라운 화이트하임 284g"/>
    <n v="4340"/>
    <n v="2"/>
    <n v="8680"/>
  </r>
  <r>
    <x v="73"/>
    <s v="O221019058393"/>
    <s v="2022"/>
    <s v="4분기(12월)"/>
    <x v="2"/>
    <s v="중국"/>
    <s v="민종주"/>
    <x v="0"/>
    <s v="통밀말이80g "/>
    <n v="1000"/>
    <n v="2"/>
    <n v="2000"/>
  </r>
  <r>
    <x v="73"/>
    <s v="O221019058393"/>
    <s v="2022"/>
    <s v="4분기(12월)"/>
    <x v="2"/>
    <s v="중국"/>
    <s v="민종주"/>
    <x v="0"/>
    <s v="팔도 틈새라면(멀티5입) "/>
    <n v="3720"/>
    <n v="1"/>
    <n v="3720"/>
  </r>
  <r>
    <x v="73"/>
    <s v="O221019058393"/>
    <s v="2022"/>
    <s v="4분기(12월)"/>
    <x v="2"/>
    <s v="중국"/>
    <s v="민종주"/>
    <x v="0"/>
    <s v="팔도비빔면(멀티5입)"/>
    <n v="4450"/>
    <n v="1"/>
    <n v="4450"/>
  </r>
  <r>
    <x v="73"/>
    <s v="O221019058393"/>
    <s v="2022"/>
    <s v="4분기(12월)"/>
    <x v="2"/>
    <s v="중국"/>
    <s v="민종주"/>
    <x v="0"/>
    <s v="포스트 현미그래놀라310g"/>
    <n v="4400"/>
    <n v="1"/>
    <n v="4400"/>
  </r>
  <r>
    <x v="73"/>
    <s v="O221019058393"/>
    <s v="2022"/>
    <s v="4분기(12월)"/>
    <x v="2"/>
    <s v="중국"/>
    <s v="민종주"/>
    <x v="0"/>
    <s v="하이델 무쇠프라이팬28cm"/>
    <n v="29000"/>
    <n v="1"/>
    <n v="29000"/>
  </r>
  <r>
    <x v="73"/>
    <s v="O221019058393"/>
    <s v="2022"/>
    <s v="4분기(12월)"/>
    <x v="2"/>
    <s v="중국"/>
    <s v="민종주"/>
    <x v="0"/>
    <s v="한성 가쓰오우동232.5g*3"/>
    <n v="3930"/>
    <n v="1"/>
    <n v="3930"/>
  </r>
  <r>
    <x v="73"/>
    <s v="O221019058393"/>
    <s v="2022"/>
    <s v="4분기(12월)"/>
    <x v="2"/>
    <s v="중국"/>
    <s v="민종주"/>
    <x v="0"/>
    <s v="핫브레이크15입"/>
    <n v="12900"/>
    <n v="1"/>
    <n v="12900"/>
  </r>
  <r>
    <x v="73"/>
    <s v="O221019058393"/>
    <s v="2022"/>
    <s v="4분기(12월)"/>
    <x v="2"/>
    <s v="중국"/>
    <s v="민종주"/>
    <x v="0"/>
    <s v="해태 오예스360g"/>
    <n v="4200"/>
    <n v="1"/>
    <n v="4200"/>
  </r>
  <r>
    <x v="73"/>
    <s v="O221019058393"/>
    <s v="2022"/>
    <s v="4분기(12월)"/>
    <x v="2"/>
    <s v="중국"/>
    <s v="민종주"/>
    <x v="0"/>
    <s v="해태 자두캔디130g"/>
    <n v="1520"/>
    <n v="1"/>
    <n v="1520"/>
  </r>
  <r>
    <x v="73"/>
    <s v="O221019058393"/>
    <s v="2022"/>
    <s v="4분기(12월)"/>
    <x v="2"/>
    <s v="중국"/>
    <s v="민종주"/>
    <x v="0"/>
    <s v="해태 자유시간 리얼초코36g*12"/>
    <n v="8720"/>
    <n v="1"/>
    <n v="8720"/>
  </r>
  <r>
    <x v="73"/>
    <s v="O221019058393"/>
    <s v="2022"/>
    <s v="4분기(12월)"/>
    <x v="2"/>
    <s v="중국"/>
    <s v="민종주"/>
    <x v="0"/>
    <s v="휴럼 솔루잇 산양유단백질프로틴20g*14포"/>
    <n v="22000"/>
    <n v="1"/>
    <n v="22000"/>
  </r>
  <r>
    <x v="74"/>
    <s v="O221019058392"/>
    <s v="2022"/>
    <s v="4분기(12월)"/>
    <x v="2"/>
    <s v="헝가리"/>
    <s v="박영규"/>
    <x v="0"/>
    <s v="THE맛있는돌자반35g"/>
    <n v="1100"/>
    <n v="1"/>
    <n v="1100"/>
  </r>
  <r>
    <x v="74"/>
    <s v="O221019058392"/>
    <s v="2022"/>
    <s v="4분기(12월)"/>
    <x v="2"/>
    <s v="헝가리"/>
    <s v="박영규"/>
    <x v="0"/>
    <s v="고구마맛 쫀디기150g "/>
    <n v="1000"/>
    <n v="3"/>
    <n v="3000"/>
  </r>
  <r>
    <x v="74"/>
    <s v="O221019058392"/>
    <s v="2022"/>
    <s v="4분기(12월)"/>
    <x v="2"/>
    <s v="헝가리"/>
    <s v="박영규"/>
    <x v="0"/>
    <s v="그린애 타트체리100주스 70ml*30포"/>
    <n v="16000"/>
    <n v="1"/>
    <n v="16000"/>
  </r>
  <r>
    <x v="74"/>
    <s v="O221019058392"/>
    <s v="2022"/>
    <s v="4분기(12월)"/>
    <x v="2"/>
    <s v="헝가리"/>
    <s v="박영규"/>
    <x v="0"/>
    <s v="김도둑 광천재래김4g*16봉"/>
    <n v="4200"/>
    <n v="1"/>
    <n v="4200"/>
  </r>
  <r>
    <x v="74"/>
    <s v="O221019058392"/>
    <s v="2022"/>
    <s v="4분기(12월)"/>
    <x v="2"/>
    <s v="헝가리"/>
    <s v="박영규"/>
    <x v="0"/>
    <s v="농심 너구리순한맛(멀티5입)"/>
    <n v="4500"/>
    <n v="1"/>
    <n v="4500"/>
  </r>
  <r>
    <x v="74"/>
    <s v="O221019058392"/>
    <s v="2022"/>
    <s v="4분기(12월)"/>
    <x v="2"/>
    <s v="헝가리"/>
    <s v="박영규"/>
    <x v="0"/>
    <s v="동원 DHA참치100g*5"/>
    <n v="9000"/>
    <n v="1"/>
    <n v="9000"/>
  </r>
  <r>
    <x v="74"/>
    <s v="O221019058392"/>
    <s v="2022"/>
    <s v="4분기(12월)"/>
    <x v="2"/>
    <s v="헝가리"/>
    <s v="박영규"/>
    <x v="0"/>
    <s v="브이엔 바디워시"/>
    <n v="42000"/>
    <n v="1"/>
    <n v="42000"/>
  </r>
  <r>
    <x v="74"/>
    <s v="O221019058392"/>
    <s v="2022"/>
    <s v="4분기(12월)"/>
    <x v="2"/>
    <s v="헝가리"/>
    <s v="박영규"/>
    <x v="0"/>
    <s v="비비고 갈비탕400g*2"/>
    <n v="13520"/>
    <n v="1"/>
    <n v="13520"/>
  </r>
  <r>
    <x v="74"/>
    <s v="O221019058392"/>
    <s v="2022"/>
    <s v="4분기(12월)"/>
    <x v="2"/>
    <s v="헝가리"/>
    <s v="박영규"/>
    <x v="0"/>
    <s v="비비고 감자탕 460g*2"/>
    <n v="13810"/>
    <n v="1"/>
    <n v="13810"/>
  </r>
  <r>
    <x v="74"/>
    <s v="O221019058392"/>
    <s v="2022"/>
    <s v="4분기(12월)"/>
    <x v="2"/>
    <s v="헝가리"/>
    <s v="박영규"/>
    <x v="0"/>
    <s v="비비고 돼지고기김치찌개 460g*2"/>
    <n v="11400"/>
    <n v="2"/>
    <n v="22800"/>
  </r>
  <r>
    <x v="74"/>
    <s v="O221019058392"/>
    <s v="2022"/>
    <s v="4분기(12월)"/>
    <x v="2"/>
    <s v="헝가리"/>
    <s v="박영규"/>
    <x v="0"/>
    <s v="뻥이요 오리지날 140g"/>
    <n v="1250"/>
    <n v="2"/>
    <n v="2500"/>
  </r>
  <r>
    <x v="74"/>
    <s v="O221019058392"/>
    <s v="2022"/>
    <s v="4분기(12월)"/>
    <x v="2"/>
    <s v="헝가리"/>
    <s v="박영규"/>
    <x v="0"/>
    <s v="아물디s (가려움완화)"/>
    <n v="2600"/>
    <n v="1"/>
    <n v="2600"/>
  </r>
  <r>
    <x v="74"/>
    <s v="O221019058392"/>
    <s v="2022"/>
    <s v="4분기(12월)"/>
    <x v="2"/>
    <s v="헝가리"/>
    <s v="박영규"/>
    <x v="0"/>
    <s v="오뚜기 부산식 돼지국밥곰탕500g*2"/>
    <n v="12272"/>
    <n v="1"/>
    <n v="12272"/>
  </r>
  <r>
    <x v="74"/>
    <s v="O221019058392"/>
    <s v="2022"/>
    <s v="4분기(12월)"/>
    <x v="2"/>
    <s v="헝가리"/>
    <s v="박영규"/>
    <x v="0"/>
    <s v="오뚜기와사비 소스250g"/>
    <n v="3270"/>
    <n v="1"/>
    <n v="3270"/>
  </r>
  <r>
    <x v="74"/>
    <s v="O221019058392"/>
    <s v="2022"/>
    <s v="4분기(12월)"/>
    <x v="2"/>
    <s v="헝가리"/>
    <s v="박영규"/>
    <x v="0"/>
    <s v="오로니아 rTG 오메가-3 90캡슐"/>
    <n v="49500"/>
    <n v="1"/>
    <n v="49500"/>
  </r>
  <r>
    <x v="74"/>
    <s v="O221019058392"/>
    <s v="2022"/>
    <s v="4분기(12월)"/>
    <x v="2"/>
    <s v="헝가리"/>
    <s v="박영규"/>
    <x v="0"/>
    <s v="전기구이 꾼 쥐포43g이상"/>
    <n v="1900"/>
    <n v="2"/>
    <n v="3800"/>
  </r>
  <r>
    <x v="74"/>
    <s v="O221019058392"/>
    <s v="2022"/>
    <s v="4분기(12월)"/>
    <x v="2"/>
    <s v="헝가리"/>
    <s v="박영규"/>
    <x v="0"/>
    <s v="정품산업 티니 퍼피 행거4P"/>
    <n v="2000"/>
    <n v="1"/>
    <n v="2000"/>
  </r>
  <r>
    <x v="74"/>
    <s v="O221019058392"/>
    <s v="2022"/>
    <s v="4분기(12월)"/>
    <x v="2"/>
    <s v="헝가리"/>
    <s v="박영규"/>
    <x v="0"/>
    <s v="줄리스 그립핑 샴푸"/>
    <n v="37000"/>
    <n v="1"/>
    <n v="37000"/>
  </r>
  <r>
    <x v="74"/>
    <s v="O221019058392"/>
    <s v="2022"/>
    <s v="4분기(12월)"/>
    <x v="2"/>
    <s v="헝가리"/>
    <s v="박영규"/>
    <x v="0"/>
    <s v="짱이야 166g"/>
    <n v="1160"/>
    <n v="2"/>
    <n v="2320"/>
  </r>
  <r>
    <x v="74"/>
    <s v="O221019058392"/>
    <s v="2022"/>
    <s v="4분기(12월)"/>
    <x v="2"/>
    <s v="헝가리"/>
    <s v="박영규"/>
    <x v="0"/>
    <s v="참깨라면 멀티 4입"/>
    <n v="3710"/>
    <n v="4"/>
    <n v="14840"/>
  </r>
  <r>
    <x v="74"/>
    <s v="O221019058392"/>
    <s v="2022"/>
    <s v="4분기(12월)"/>
    <x v="2"/>
    <s v="헝가리"/>
    <s v="박영규"/>
    <x v="0"/>
    <s v="케라시스 볼륨&amp;손상케어 샴푸 600ml"/>
    <n v="4800"/>
    <n v="1"/>
    <n v="4800"/>
  </r>
  <r>
    <x v="74"/>
    <s v="O221019058392"/>
    <s v="2022"/>
    <s v="4분기(12월)"/>
    <x v="2"/>
    <s v="헝가리"/>
    <s v="박영규"/>
    <x v="0"/>
    <s v="크라운 콘초66g(헤이즐넛초코)"/>
    <n v="1080"/>
    <n v="3"/>
    <n v="3240"/>
  </r>
  <r>
    <x v="74"/>
    <s v="O221019058392"/>
    <s v="2022"/>
    <s v="4분기(12월)"/>
    <x v="2"/>
    <s v="헝가리"/>
    <s v="박영규"/>
    <x v="0"/>
    <s v="크라운 콘치 치즈크림66g"/>
    <n v="990"/>
    <n v="5"/>
    <n v="4950"/>
  </r>
  <r>
    <x v="74"/>
    <s v="O221019058392"/>
    <s v="2022"/>
    <s v="4분기(12월)"/>
    <x v="2"/>
    <s v="헝가리"/>
    <s v="박영규"/>
    <x v="0"/>
    <s v="페리오치약 브레쓰케어알파 160g*3"/>
    <n v="4320"/>
    <n v="1"/>
    <n v="4320"/>
  </r>
  <r>
    <x v="74"/>
    <s v="O221019058392"/>
    <s v="2022"/>
    <s v="4분기(12월)"/>
    <x v="2"/>
    <s v="헝가리"/>
    <s v="박영규"/>
    <x v="0"/>
    <s v="휴럼 솔루잇 산양유단백질프로틴20g*14포"/>
    <n v="22000"/>
    <n v="1"/>
    <n v="22000"/>
  </r>
  <r>
    <x v="75"/>
    <s v="O221019058391"/>
    <s v="2022"/>
    <s v="4분기(12월)"/>
    <x v="2"/>
    <s v="헝가리"/>
    <s v="김세연"/>
    <x v="0"/>
    <s v="광천파래김4g*16봉"/>
    <n v="4200"/>
    <n v="3"/>
    <n v="12600"/>
  </r>
  <r>
    <x v="75"/>
    <s v="O221019058391"/>
    <s v="2022"/>
    <s v="4분기(12월)"/>
    <x v="2"/>
    <s v="헝가리"/>
    <s v="김세연"/>
    <x v="0"/>
    <s v="농심 신라면(멀티5입)"/>
    <n v="3640"/>
    <n v="6"/>
    <n v="21840"/>
  </r>
  <r>
    <x v="75"/>
    <s v="O221019058391"/>
    <s v="2022"/>
    <s v="4분기(12월)"/>
    <x v="2"/>
    <s v="헝가리"/>
    <s v="김세연"/>
    <x v="0"/>
    <s v="농심 육개장사발면86g*6입"/>
    <n v="5000"/>
    <n v="1"/>
    <n v="5000"/>
  </r>
  <r>
    <x v="75"/>
    <s v="O221019058391"/>
    <s v="2022"/>
    <s v="4분기(12월)"/>
    <x v="2"/>
    <s v="헝가리"/>
    <s v="김세연"/>
    <x v="0"/>
    <s v="농심짜파게티(멀티5입)"/>
    <n v="4430"/>
    <n v="4"/>
    <n v="17720"/>
  </r>
  <r>
    <x v="75"/>
    <s v="O221019058391"/>
    <s v="2022"/>
    <s v="4분기(12월)"/>
    <x v="2"/>
    <s v="헝가리"/>
    <s v="김세연"/>
    <x v="0"/>
    <s v="뚝딱 삶은시래기300g"/>
    <n v="5500"/>
    <n v="2"/>
    <n v="11000"/>
  </r>
  <r>
    <x v="75"/>
    <s v="O221019058391"/>
    <s v="2022"/>
    <s v="4분기(12월)"/>
    <x v="2"/>
    <s v="헝가리"/>
    <s v="김세연"/>
    <x v="0"/>
    <s v="맛술 생강 500ml"/>
    <n v="2780"/>
    <n v="1"/>
    <n v="2780"/>
  </r>
  <r>
    <x v="75"/>
    <s v="O221019058391"/>
    <s v="2022"/>
    <s v="4분기(12월)"/>
    <x v="2"/>
    <s v="헝가리"/>
    <s v="김세연"/>
    <x v="0"/>
    <s v="백설찹쌀호떡믹스400g"/>
    <n v="3800"/>
    <n v="1"/>
    <n v="3800"/>
  </r>
  <r>
    <x v="75"/>
    <s v="O221019058391"/>
    <s v="2022"/>
    <s v="4분기(12월)"/>
    <x v="2"/>
    <s v="헝가리"/>
    <s v="김세연"/>
    <x v="0"/>
    <s v="삼겹살 제주식 멜젓소스 270g"/>
    <n v="2800"/>
    <n v="1"/>
    <n v="2800"/>
  </r>
  <r>
    <x v="75"/>
    <s v="O221019058391"/>
    <s v="2022"/>
    <s v="4분기(12월)"/>
    <x v="2"/>
    <s v="헝가리"/>
    <s v="김세연"/>
    <x v="0"/>
    <s v="설악산 국산 친환경인증 무시래기100g"/>
    <n v="3900"/>
    <n v="1"/>
    <n v="3900"/>
  </r>
  <r>
    <x v="75"/>
    <s v="O221019058391"/>
    <s v="2022"/>
    <s v="4분기(12월)"/>
    <x v="2"/>
    <s v="헝가리"/>
    <s v="김세연"/>
    <x v="0"/>
    <s v="신라면 작은컵(6입)"/>
    <n v="6350"/>
    <n v="5"/>
    <n v="31750"/>
  </r>
  <r>
    <x v="75"/>
    <s v="O221019058391"/>
    <s v="2022"/>
    <s v="4분기(12월)"/>
    <x v="2"/>
    <s v="헝가리"/>
    <s v="김세연"/>
    <x v="0"/>
    <s v="신쫄이 레몬콜라맛480g(20입)"/>
    <n v="8500"/>
    <n v="1"/>
    <n v="8500"/>
  </r>
  <r>
    <x v="75"/>
    <s v="O221019058391"/>
    <s v="2022"/>
    <s v="4분기(12월)"/>
    <x v="2"/>
    <s v="헝가리"/>
    <s v="김세연"/>
    <x v="0"/>
    <s v="얼음골 냉면육수 동치미맛310ml(1인분)*5"/>
    <n v="2900"/>
    <n v="2"/>
    <n v="5800"/>
  </r>
  <r>
    <x v="75"/>
    <s v="O221019058391"/>
    <s v="2022"/>
    <s v="4분기(12월)"/>
    <x v="2"/>
    <s v="헝가리"/>
    <s v="김세연"/>
    <x v="0"/>
    <s v="연세 검은콩&amp;고칼슘두유200ml*24입"/>
    <n v="12500"/>
    <n v="1"/>
    <n v="12500"/>
  </r>
  <r>
    <x v="75"/>
    <s v="O221019058391"/>
    <s v="2022"/>
    <s v="4분기(12월)"/>
    <x v="2"/>
    <s v="헝가리"/>
    <s v="김세연"/>
    <x v="0"/>
    <s v="옛날 국수 소면 700g"/>
    <n v="2400"/>
    <n v="1"/>
    <n v="2400"/>
  </r>
  <r>
    <x v="75"/>
    <s v="O221019058391"/>
    <s v="2022"/>
    <s v="4분기(12월)"/>
    <x v="2"/>
    <s v="헝가리"/>
    <s v="김세연"/>
    <x v="0"/>
    <s v="오뚜기 바지락새우 순두부찌개양념90g*5"/>
    <n v="9300"/>
    <n v="1"/>
    <n v="9300"/>
  </r>
  <r>
    <x v="75"/>
    <s v="O221019058391"/>
    <s v="2022"/>
    <s v="4분기(12월)"/>
    <x v="2"/>
    <s v="헝가리"/>
    <s v="김세연"/>
    <x v="0"/>
    <s v="오뚜기 송탄식사골 부대찌개양념110g*5"/>
    <n v="9300"/>
    <n v="1"/>
    <n v="9300"/>
  </r>
  <r>
    <x v="75"/>
    <s v="O221019058391"/>
    <s v="2022"/>
    <s v="4분기(12월)"/>
    <x v="2"/>
    <s v="헝가리"/>
    <s v="김세연"/>
    <x v="0"/>
    <s v="오뚜기 진짬뽕(멀티4입)"/>
    <n v="5430"/>
    <n v="1"/>
    <n v="5430"/>
  </r>
  <r>
    <x v="75"/>
    <s v="O221019058391"/>
    <s v="2022"/>
    <s v="4분기(12월)"/>
    <x v="2"/>
    <s v="헝가리"/>
    <s v="김세연"/>
    <x v="0"/>
    <s v="오뚜기)데리야끼소스280g"/>
    <n v="4100"/>
    <n v="1"/>
    <n v="4100"/>
  </r>
  <r>
    <x v="75"/>
    <s v="O221019058391"/>
    <s v="2022"/>
    <s v="4분기(12월)"/>
    <x v="2"/>
    <s v="헝가리"/>
    <s v="김세연"/>
    <x v="0"/>
    <s v="청수물냉면720g"/>
    <n v="5900"/>
    <n v="2"/>
    <n v="11800"/>
  </r>
  <r>
    <x v="75"/>
    <s v="O221019058391"/>
    <s v="2022"/>
    <s v="4분기(12월)"/>
    <x v="2"/>
    <s v="헝가리"/>
    <s v="김세연"/>
    <x v="0"/>
    <s v="청정원 고기전용쌈장450g"/>
    <n v="4700"/>
    <n v="1"/>
    <n v="4700"/>
  </r>
  <r>
    <x v="75"/>
    <s v="O221019058391"/>
    <s v="2022"/>
    <s v="4분기(12월)"/>
    <x v="2"/>
    <s v="헝가리"/>
    <s v="김세연"/>
    <x v="0"/>
    <s v="청정원 돼지갈비양념280g"/>
    <n v="2350"/>
    <n v="3"/>
    <n v="7050"/>
  </r>
  <r>
    <x v="75"/>
    <s v="O221019058391"/>
    <s v="2022"/>
    <s v="4분기(12월)"/>
    <x v="2"/>
    <s v="헝가리"/>
    <s v="김세연"/>
    <x v="0"/>
    <s v="청정원 돼지불고기양념280g"/>
    <n v="2350"/>
    <n v="2"/>
    <n v="4700"/>
  </r>
  <r>
    <x v="75"/>
    <s v="O221019058391"/>
    <s v="2022"/>
    <s v="4분기(12월)"/>
    <x v="2"/>
    <s v="헝가리"/>
    <s v="김세연"/>
    <x v="0"/>
    <s v="청정원 소갈비양념500g"/>
    <n v="3600"/>
    <n v="4"/>
    <n v="14400"/>
  </r>
  <r>
    <x v="75"/>
    <s v="O221019058391"/>
    <s v="2022"/>
    <s v="4분기(12월)"/>
    <x v="2"/>
    <s v="헝가리"/>
    <s v="김세연"/>
    <x v="0"/>
    <s v="청정원 직화짬뽕분말96g"/>
    <n v="3360"/>
    <n v="3"/>
    <n v="10080"/>
  </r>
  <r>
    <x v="75"/>
    <s v="O221019058391"/>
    <s v="2022"/>
    <s v="4분기(12월)"/>
    <x v="2"/>
    <s v="헝가리"/>
    <s v="김세연"/>
    <x v="0"/>
    <s v="춘천식철판닭갈비 양념160g*4입"/>
    <n v="8400"/>
    <n v="1"/>
    <n v="8400"/>
  </r>
  <r>
    <x v="75"/>
    <s v="O221019058391"/>
    <s v="2022"/>
    <s v="4분기(12월)"/>
    <x v="2"/>
    <s v="헝가리"/>
    <s v="김세연"/>
    <x v="0"/>
    <s v="팔도비빔면(멀티5입)"/>
    <n v="4450"/>
    <n v="3"/>
    <n v="13350"/>
  </r>
  <r>
    <x v="75"/>
    <s v="O221019058391"/>
    <s v="2022"/>
    <s v="4분기(12월)"/>
    <x v="2"/>
    <s v="헝가리"/>
    <s v="김세연"/>
    <x v="0"/>
    <s v="해찬들 태양초 골드고추장1.7kg+300g"/>
    <n v="11000"/>
    <n v="2"/>
    <n v="22000"/>
  </r>
  <r>
    <x v="75"/>
    <s v="O221019058391"/>
    <s v="2022"/>
    <s v="4분기(12월)"/>
    <x v="2"/>
    <s v="헝가리"/>
    <s v="김세연"/>
    <x v="0"/>
    <s v="해태 연양갱55g"/>
    <n v="700"/>
    <n v="2"/>
    <n v="1400"/>
  </r>
  <r>
    <x v="75"/>
    <s v="O221019058391"/>
    <s v="2022"/>
    <s v="4분기(12월)"/>
    <x v="2"/>
    <s v="헝가리"/>
    <s v="김세연"/>
    <x v="0"/>
    <s v="햇반200g*4개입"/>
    <n v="5200"/>
    <n v="5"/>
    <n v="26000"/>
  </r>
  <r>
    <x v="75"/>
    <s v="O221019058391"/>
    <s v="2022"/>
    <s v="4분기(12월)"/>
    <x v="2"/>
    <s v="헝가리"/>
    <s v="김세연"/>
    <x v="0"/>
    <s v="햇살담은 국간장840ml"/>
    <n v="5400"/>
    <n v="1"/>
    <n v="5400"/>
  </r>
  <r>
    <x v="76"/>
    <s v="O221019058390"/>
    <s v="2022"/>
    <s v="4분기(12월)"/>
    <x v="2"/>
    <s v="중국"/>
    <s v="하동호"/>
    <x v="0"/>
    <s v="뽀로로 어린이용 크린장갑30매"/>
    <n v="1500"/>
    <n v="1"/>
    <n v="1500"/>
  </r>
  <r>
    <x v="77"/>
    <s v="O221019058389"/>
    <s v="2022"/>
    <s v="4분기(12월)"/>
    <x v="1"/>
    <s v="중국"/>
    <s v="정상헌"/>
    <x v="0"/>
    <s v="SOUR 꿈틀이80g"/>
    <n v="1070"/>
    <n v="2"/>
    <n v="2140"/>
  </r>
  <r>
    <x v="77"/>
    <s v="O221019058389"/>
    <s v="2022"/>
    <s v="4분기(12월)"/>
    <x v="1"/>
    <s v="중국"/>
    <s v="정상헌"/>
    <x v="0"/>
    <s v="광야 매실청970ml"/>
    <n v="5800"/>
    <n v="1"/>
    <n v="5800"/>
  </r>
  <r>
    <x v="77"/>
    <s v="O221019058389"/>
    <s v="2022"/>
    <s v="4분기(12월)"/>
    <x v="1"/>
    <s v="중국"/>
    <s v="정상헌"/>
    <x v="0"/>
    <s v="광천파래김4g*16봉"/>
    <n v="4200"/>
    <n v="1"/>
    <n v="4200"/>
  </r>
  <r>
    <x v="77"/>
    <s v="O221019058389"/>
    <s v="2022"/>
    <s v="4분기(12월)"/>
    <x v="1"/>
    <s v="중국"/>
    <s v="정상헌"/>
    <x v="0"/>
    <s v="농심 꿀꽈배기90g"/>
    <n v="1230"/>
    <n v="1"/>
    <n v="1230"/>
  </r>
  <r>
    <x v="77"/>
    <s v="O221019058389"/>
    <s v="2022"/>
    <s v="4분기(12월)"/>
    <x v="1"/>
    <s v="중국"/>
    <s v="정상헌"/>
    <x v="0"/>
    <s v="농심 바나나킥 75g"/>
    <n v="1450"/>
    <n v="1"/>
    <n v="1450"/>
  </r>
  <r>
    <x v="77"/>
    <s v="O221019058389"/>
    <s v="2022"/>
    <s v="4분기(12월)"/>
    <x v="1"/>
    <s v="중국"/>
    <s v="정상헌"/>
    <x v="0"/>
    <s v="농심 오징어짬뽕(멀티5입)"/>
    <n v="4430"/>
    <n v="1"/>
    <n v="4430"/>
  </r>
  <r>
    <x v="77"/>
    <s v="O221019058389"/>
    <s v="2022"/>
    <s v="4분기(12월)"/>
    <x v="1"/>
    <s v="중국"/>
    <s v="정상헌"/>
    <x v="0"/>
    <s v="다농원 검은콩 20곡 미숫가루40T"/>
    <n v="11000"/>
    <n v="1"/>
    <n v="11000"/>
  </r>
  <r>
    <x v="77"/>
    <s v="O221019058389"/>
    <s v="2022"/>
    <s v="4분기(12월)"/>
    <x v="1"/>
    <s v="중국"/>
    <s v="정상헌"/>
    <x v="0"/>
    <s v="동결건조 다진마늘"/>
    <n v="4530"/>
    <n v="1"/>
    <n v="4530"/>
  </r>
  <r>
    <x v="77"/>
    <s v="O221019058389"/>
    <s v="2022"/>
    <s v="4분기(12월)"/>
    <x v="1"/>
    <s v="중국"/>
    <s v="정상헌"/>
    <x v="0"/>
    <s v="두손푸드 마시는 단호박죽 10팩"/>
    <n v="16000"/>
    <n v="1"/>
    <n v="16000"/>
  </r>
  <r>
    <x v="77"/>
    <s v="O221019058389"/>
    <s v="2022"/>
    <s v="4분기(12월)"/>
    <x v="1"/>
    <s v="중국"/>
    <s v="정상헌"/>
    <x v="0"/>
    <s v="뚝딱! 우거지해장국50g(10g*5ea)"/>
    <n v="5700"/>
    <n v="1"/>
    <n v="5700"/>
  </r>
  <r>
    <x v="77"/>
    <s v="O221019058389"/>
    <s v="2022"/>
    <s v="4분기(12월)"/>
    <x v="1"/>
    <s v="중국"/>
    <s v="정상헌"/>
    <x v="0"/>
    <s v="리얼그램 유기농 100% 비오틴 180정"/>
    <n v="45000"/>
    <n v="1"/>
    <n v="45000"/>
  </r>
  <r>
    <x v="77"/>
    <s v="O221019058389"/>
    <s v="2022"/>
    <s v="4분기(12월)"/>
    <x v="1"/>
    <s v="중국"/>
    <s v="정상헌"/>
    <x v="0"/>
    <s v="머거본 커피땅콩55g*12"/>
    <n v="9900"/>
    <n v="1"/>
    <n v="9900"/>
  </r>
  <r>
    <x v="77"/>
    <s v="O221019058389"/>
    <s v="2022"/>
    <s v="4분기(12월)"/>
    <x v="1"/>
    <s v="중국"/>
    <s v="정상헌"/>
    <x v="0"/>
    <s v="몸이반한곤약젤리 다이어트(와일드망고)130ml*10입"/>
    <n v="9900"/>
    <n v="1"/>
    <n v="9900"/>
  </r>
  <r>
    <x v="77"/>
    <s v="O221019058389"/>
    <s v="2022"/>
    <s v="4분기(12월)"/>
    <x v="1"/>
    <s v="중국"/>
    <s v="정상헌"/>
    <x v="0"/>
    <s v="몸이반한곤약젤리 디저트(복숭아)130ml*10입"/>
    <n v="9900"/>
    <n v="2"/>
    <n v="19800"/>
  </r>
  <r>
    <x v="77"/>
    <s v="O221019058389"/>
    <s v="2022"/>
    <s v="4분기(12월)"/>
    <x v="1"/>
    <s v="중국"/>
    <s v="정상헌"/>
    <x v="0"/>
    <s v="물먹는하마(옷장용) *3입"/>
    <n v="4730"/>
    <n v="1"/>
    <n v="4730"/>
  </r>
  <r>
    <x v="77"/>
    <s v="O221019058389"/>
    <s v="2022"/>
    <s v="4분기(12월)"/>
    <x v="1"/>
    <s v="중국"/>
    <s v="정상헌"/>
    <x v="0"/>
    <s v="바르는 비트(칼라,소매찌든때 강력제거)220ml"/>
    <n v="4200"/>
    <n v="1"/>
    <n v="4200"/>
  </r>
  <r>
    <x v="77"/>
    <s v="O221019058389"/>
    <s v="2022"/>
    <s v="4분기(12월)"/>
    <x v="1"/>
    <s v="중국"/>
    <s v="정상헌"/>
    <x v="0"/>
    <s v="서울멸균우유200ml*24입"/>
    <n v="16255"/>
    <n v="1"/>
    <n v="16255"/>
  </r>
  <r>
    <x v="77"/>
    <s v="O221019058389"/>
    <s v="2022"/>
    <s v="4분기(12월)"/>
    <x v="1"/>
    <s v="중국"/>
    <s v="정상헌"/>
    <x v="0"/>
    <s v="서울우유 검은콩 귀리,호두 두유190ml*20팩"/>
    <n v="20000"/>
    <n v="1"/>
    <n v="20000"/>
  </r>
  <r>
    <x v="77"/>
    <s v="O221019058389"/>
    <s v="2022"/>
    <s v="4분기(12월)"/>
    <x v="1"/>
    <s v="중국"/>
    <s v="정상헌"/>
    <x v="0"/>
    <s v="스팸 마일드 300g*3"/>
    <n v="12480"/>
    <n v="1"/>
    <n v="12480"/>
  </r>
  <r>
    <x v="77"/>
    <s v="O221019058389"/>
    <s v="2022"/>
    <s v="4분기(12월)"/>
    <x v="1"/>
    <s v="중국"/>
    <s v="정상헌"/>
    <x v="0"/>
    <s v="쌀과자 골드100g"/>
    <n v="900"/>
    <n v="1"/>
    <n v="900"/>
  </r>
  <r>
    <x v="77"/>
    <s v="O221019058389"/>
    <s v="2022"/>
    <s v="4분기(12월)"/>
    <x v="1"/>
    <s v="중국"/>
    <s v="정상헌"/>
    <x v="0"/>
    <s v="옛날 국수 소면 700g"/>
    <n v="2400"/>
    <n v="1"/>
    <n v="2400"/>
  </r>
  <r>
    <x v="77"/>
    <s v="O221019058389"/>
    <s v="2022"/>
    <s v="4분기(12월)"/>
    <x v="1"/>
    <s v="중국"/>
    <s v="정상헌"/>
    <x v="0"/>
    <s v="오뚜기 송탄식사골 부대찌개양념110g*5"/>
    <n v="9300"/>
    <n v="1"/>
    <n v="9300"/>
  </r>
  <r>
    <x v="77"/>
    <s v="O221019058389"/>
    <s v="2022"/>
    <s v="4분기(12월)"/>
    <x v="1"/>
    <s v="중국"/>
    <s v="정상헌"/>
    <x v="0"/>
    <s v="오레오 화이트크림100g"/>
    <n v="1170"/>
    <n v="1"/>
    <n v="1170"/>
  </r>
  <r>
    <x v="77"/>
    <s v="O221019058389"/>
    <s v="2022"/>
    <s v="4분기(12월)"/>
    <x v="1"/>
    <s v="중국"/>
    <s v="정상헌"/>
    <x v="0"/>
    <s v="오리온 마이구미 포도알맹이 67g"/>
    <n v="1270"/>
    <n v="2"/>
    <n v="2540"/>
  </r>
  <r>
    <x v="77"/>
    <s v="O221019058389"/>
    <s v="2022"/>
    <s v="4분기(12월)"/>
    <x v="1"/>
    <s v="중국"/>
    <s v="정상헌"/>
    <x v="0"/>
    <s v="왕꿈틀이80g"/>
    <n v="1070"/>
    <n v="2"/>
    <n v="2140"/>
  </r>
  <r>
    <x v="77"/>
    <s v="O221019058389"/>
    <s v="2022"/>
    <s v="4분기(12월)"/>
    <x v="1"/>
    <s v="중국"/>
    <s v="정상헌"/>
    <x v="0"/>
    <s v="자일리톨 애니타임민트92g"/>
    <n v="2100"/>
    <n v="2"/>
    <n v="4200"/>
  </r>
  <r>
    <x v="77"/>
    <s v="O221019058389"/>
    <s v="2022"/>
    <s v="4분기(12월)"/>
    <x v="1"/>
    <s v="중국"/>
    <s v="정상헌"/>
    <x v="0"/>
    <s v="진공 서리태800g"/>
    <n v="14500"/>
    <n v="1"/>
    <n v="14500"/>
  </r>
  <r>
    <x v="77"/>
    <s v="O221019058389"/>
    <s v="2022"/>
    <s v="4분기(12월)"/>
    <x v="1"/>
    <s v="중국"/>
    <s v="정상헌"/>
    <x v="0"/>
    <s v="진공 알찬미 5kg"/>
    <n v="28700"/>
    <n v="1"/>
    <n v="28700"/>
  </r>
  <r>
    <x v="77"/>
    <s v="O221019058389"/>
    <s v="2022"/>
    <s v="4분기(12월)"/>
    <x v="1"/>
    <s v="중국"/>
    <s v="정상헌"/>
    <x v="0"/>
    <s v="진공 찰흑미1kg"/>
    <n v="7100"/>
    <n v="1"/>
    <n v="7100"/>
  </r>
  <r>
    <x v="77"/>
    <s v="O221019058389"/>
    <s v="2022"/>
    <s v="4분기(12월)"/>
    <x v="1"/>
    <s v="중국"/>
    <s v="정상헌"/>
    <x v="0"/>
    <s v="진공 찹쌀1kg"/>
    <n v="7400"/>
    <n v="2"/>
    <n v="14800"/>
  </r>
  <r>
    <x v="77"/>
    <s v="O221019058389"/>
    <s v="2022"/>
    <s v="4분기(12월)"/>
    <x v="1"/>
    <s v="중국"/>
    <s v="정상헌"/>
    <x v="0"/>
    <s v="크라운 못말리는 신짱120g"/>
    <n v="1090"/>
    <n v="1"/>
    <n v="1090"/>
  </r>
  <r>
    <x v="77"/>
    <s v="O221019058389"/>
    <s v="2022"/>
    <s v="4분기(12월)"/>
    <x v="1"/>
    <s v="중국"/>
    <s v="정상헌"/>
    <x v="0"/>
    <s v="크린 이중지퍼백 18cm*20"/>
    <n v="2200"/>
    <n v="1"/>
    <n v="2200"/>
  </r>
  <r>
    <x v="77"/>
    <s v="O221019058389"/>
    <s v="2022"/>
    <s v="4분기(12월)"/>
    <x v="1"/>
    <s v="중국"/>
    <s v="정상헌"/>
    <x v="0"/>
    <s v="한성 가쓰오우동232.5g*3"/>
    <n v="3930"/>
    <n v="1"/>
    <n v="3930"/>
  </r>
  <r>
    <x v="77"/>
    <s v="O221019058389"/>
    <s v="2022"/>
    <s v="4분기(12월)"/>
    <x v="1"/>
    <s v="중국"/>
    <s v="정상헌"/>
    <x v="0"/>
    <s v="한성 튀김맛우동211.5g*3"/>
    <n v="3800"/>
    <n v="1"/>
    <n v="3800"/>
  </r>
  <r>
    <x v="77"/>
    <s v="O221019058389"/>
    <s v="2022"/>
    <s v="4분기(12월)"/>
    <x v="1"/>
    <s v="중국"/>
    <s v="정상헌"/>
    <x v="0"/>
    <s v="해태 맛동산 90g"/>
    <n v="1200"/>
    <n v="2"/>
    <n v="2400"/>
  </r>
  <r>
    <x v="78"/>
    <s v="O221019058388"/>
    <s v="2022"/>
    <s v="4분기(12월)"/>
    <x v="2"/>
    <s v="중국"/>
    <s v="김재철"/>
    <x v="0"/>
    <s v="Ph.Drop 에브리데이 썬크림40ml"/>
    <n v="9000"/>
    <n v="1"/>
    <n v="9000"/>
  </r>
  <r>
    <x v="78"/>
    <s v="O221019058388"/>
    <s v="2022"/>
    <s v="4분기(12월)"/>
    <x v="2"/>
    <s v="중국"/>
    <s v="김재철"/>
    <x v="0"/>
    <s v="닥터홍 레인보우 분홍이 잇몸치약150g"/>
    <n v="5000"/>
    <n v="1"/>
    <n v="5000"/>
  </r>
  <r>
    <x v="78"/>
    <s v="O221019058388"/>
    <s v="2022"/>
    <s v="4분기(12월)"/>
    <x v="2"/>
    <s v="중국"/>
    <s v="김재철"/>
    <x v="0"/>
    <s v="닥터홍 레인보우 흰둥이 미백치약150g"/>
    <n v="5000"/>
    <n v="1"/>
    <n v="5000"/>
  </r>
  <r>
    <x v="78"/>
    <s v="O221019058388"/>
    <s v="2022"/>
    <s v="4분기(12월)"/>
    <x v="2"/>
    <s v="중국"/>
    <s v="김재철"/>
    <x v="0"/>
    <s v="딥 모이스처라이징 페이셜 마스크 10입"/>
    <n v="9000"/>
    <n v="1"/>
    <n v="9000"/>
  </r>
  <r>
    <x v="78"/>
    <s v="O221019058388"/>
    <s v="2022"/>
    <s v="4분기(12월)"/>
    <x v="2"/>
    <s v="중국"/>
    <s v="김재철"/>
    <x v="0"/>
    <s v="딥액션폼클렌저120g(C&amp;C)"/>
    <n v="8000"/>
    <n v="2"/>
    <n v="16000"/>
  </r>
  <r>
    <x v="78"/>
    <s v="O221019058388"/>
    <s v="2022"/>
    <s v="4분기(12월)"/>
    <x v="2"/>
    <s v="중국"/>
    <s v="김재철"/>
    <x v="0"/>
    <s v="뚝딱 곤드레 16g(4g*4EA)"/>
    <n v="6300"/>
    <n v="2"/>
    <n v="12600"/>
  </r>
  <r>
    <x v="78"/>
    <s v="O221019058388"/>
    <s v="2022"/>
    <s v="4분기(12월)"/>
    <x v="2"/>
    <s v="중국"/>
    <s v="김재철"/>
    <x v="0"/>
    <s v="뚝딱 삶은곤드레300g"/>
    <n v="5500"/>
    <n v="1"/>
    <n v="5500"/>
  </r>
  <r>
    <x v="78"/>
    <s v="O221019058388"/>
    <s v="2022"/>
    <s v="4분기(12월)"/>
    <x v="2"/>
    <s v="중국"/>
    <s v="김재철"/>
    <x v="0"/>
    <s v="뚝딱 삶은시래기300g"/>
    <n v="5500"/>
    <n v="1"/>
    <n v="5500"/>
  </r>
  <r>
    <x v="78"/>
    <s v="O221019058388"/>
    <s v="2022"/>
    <s v="4분기(12월)"/>
    <x v="2"/>
    <s v="중국"/>
    <s v="김재철"/>
    <x v="0"/>
    <s v="뚝딱 시래기 21g(7gx3봉)"/>
    <n v="7000"/>
    <n v="1"/>
    <n v="7000"/>
  </r>
  <r>
    <x v="78"/>
    <s v="O221019058388"/>
    <s v="2022"/>
    <s v="4분기(12월)"/>
    <x v="2"/>
    <s v="중국"/>
    <s v="김재철"/>
    <x v="0"/>
    <s v="맛있는 오뚜기밥200g*4입"/>
    <n v="5240"/>
    <n v="2"/>
    <n v="10480"/>
  </r>
  <r>
    <x v="78"/>
    <s v="O221019058388"/>
    <s v="2022"/>
    <s v="4분기(12월)"/>
    <x v="2"/>
    <s v="중국"/>
    <s v="김재철"/>
    <x v="0"/>
    <s v="반해요 고춧잎무침80g*5"/>
    <n v="9770"/>
    <n v="1"/>
    <n v="9770"/>
  </r>
  <r>
    <x v="78"/>
    <s v="O221019058388"/>
    <s v="2022"/>
    <s v="4분기(12월)"/>
    <x v="2"/>
    <s v="중국"/>
    <s v="김재철"/>
    <x v="0"/>
    <s v="반해요 마늘쫑무침60g*5"/>
    <n v="9770"/>
    <n v="1"/>
    <n v="9770"/>
  </r>
  <r>
    <x v="78"/>
    <s v="O221019058388"/>
    <s v="2022"/>
    <s v="4분기(12월)"/>
    <x v="2"/>
    <s v="중국"/>
    <s v="김재철"/>
    <x v="0"/>
    <s v="반해요 무말랭이80g*5"/>
    <n v="9770"/>
    <n v="1"/>
    <n v="9770"/>
  </r>
  <r>
    <x v="78"/>
    <s v="O221019058388"/>
    <s v="2022"/>
    <s v="4분기(12월)"/>
    <x v="2"/>
    <s v="중국"/>
    <s v="김재철"/>
    <x v="0"/>
    <s v="반해요 해초무침60g*5"/>
    <n v="10100"/>
    <n v="1"/>
    <n v="10100"/>
  </r>
  <r>
    <x v="78"/>
    <s v="O221019058388"/>
    <s v="2022"/>
    <s v="4분기(12월)"/>
    <x v="2"/>
    <s v="중국"/>
    <s v="김재철"/>
    <x v="0"/>
    <s v="보리건빵85g*3입"/>
    <n v="1100"/>
    <n v="2"/>
    <n v="2200"/>
  </r>
  <r>
    <x v="78"/>
    <s v="O221019058388"/>
    <s v="2022"/>
    <s v="4분기(12월)"/>
    <x v="2"/>
    <s v="중국"/>
    <s v="김재철"/>
    <x v="0"/>
    <s v="삼색천하 오징어70g"/>
    <n v="6490"/>
    <n v="1"/>
    <n v="6490"/>
  </r>
  <r>
    <x v="78"/>
    <s v="O221019058388"/>
    <s v="2022"/>
    <s v="4분기(12월)"/>
    <x v="2"/>
    <s v="중국"/>
    <s v="김재철"/>
    <x v="0"/>
    <s v="성경 안주공방 통먹태 55g"/>
    <n v="4220"/>
    <n v="1"/>
    <n v="4220"/>
  </r>
  <r>
    <x v="78"/>
    <s v="O221019058388"/>
    <s v="2022"/>
    <s v="4분기(12월)"/>
    <x v="2"/>
    <s v="중국"/>
    <s v="김재철"/>
    <x v="0"/>
    <s v="애경 홈즈쌀벌레 by방충선언"/>
    <n v="4910"/>
    <n v="1"/>
    <n v="4910"/>
  </r>
  <r>
    <x v="78"/>
    <s v="O221019058388"/>
    <s v="2022"/>
    <s v="4분기(12월)"/>
    <x v="2"/>
    <s v="중국"/>
    <s v="김재철"/>
    <x v="0"/>
    <s v="여행용 멀티 전원플러그(AC)변환용(2세트)"/>
    <n v="5000"/>
    <n v="1"/>
    <n v="5000"/>
  </r>
  <r>
    <x v="78"/>
    <s v="O221019058388"/>
    <s v="2022"/>
    <s v="4분기(12월)"/>
    <x v="2"/>
    <s v="중국"/>
    <s v="김재철"/>
    <x v="0"/>
    <s v="연세 검은콩&amp;고칼슘두유200ml*24입"/>
    <n v="12500"/>
    <n v="1"/>
    <n v="12500"/>
  </r>
  <r>
    <x v="78"/>
    <s v="O221019058388"/>
    <s v="2022"/>
    <s v="4분기(12월)"/>
    <x v="2"/>
    <s v="중국"/>
    <s v="김재철"/>
    <x v="0"/>
    <s v="오뚜기 양조식초500ml"/>
    <n v="1000"/>
    <n v="2"/>
    <n v="2000"/>
  </r>
  <r>
    <x v="78"/>
    <s v="O221019058388"/>
    <s v="2022"/>
    <s v="4분기(12월)"/>
    <x v="2"/>
    <s v="중국"/>
    <s v="김재철"/>
    <x v="0"/>
    <s v="오랄비 치실(50m)"/>
    <n v="2700"/>
    <n v="1"/>
    <n v="2700"/>
  </r>
  <r>
    <x v="78"/>
    <s v="O221019058388"/>
    <s v="2022"/>
    <s v="4분기(12월)"/>
    <x v="2"/>
    <s v="중국"/>
    <s v="김재철"/>
    <x v="0"/>
    <s v="오로니아 rTG 오메가-3 90캡슐"/>
    <n v="49500"/>
    <n v="1"/>
    <n v="49500"/>
  </r>
  <r>
    <x v="78"/>
    <s v="O221019058388"/>
    <s v="2022"/>
    <s v="4분기(12월)"/>
    <x v="2"/>
    <s v="중국"/>
    <s v="김재철"/>
    <x v="0"/>
    <s v="요호 칼슘*마그네슘*아연*비타민D복합제"/>
    <n v="42000"/>
    <n v="1"/>
    <n v="42000"/>
  </r>
  <r>
    <x v="78"/>
    <s v="O221019058388"/>
    <s v="2022"/>
    <s v="4분기(12월)"/>
    <x v="2"/>
    <s v="중국"/>
    <s v="김재철"/>
    <x v="0"/>
    <s v="월남쌈소스(몬)295ml"/>
    <n v="4010"/>
    <n v="1"/>
    <n v="4010"/>
  </r>
  <r>
    <x v="78"/>
    <s v="O221019058388"/>
    <s v="2022"/>
    <s v="4분기(12월)"/>
    <x v="2"/>
    <s v="중국"/>
    <s v="김재철"/>
    <x v="0"/>
    <s v="유기농 양파진액100ml*30포"/>
    <n v="29000"/>
    <n v="1"/>
    <n v="29000"/>
  </r>
  <r>
    <x v="78"/>
    <s v="O221019058388"/>
    <s v="2022"/>
    <s v="4분기(12월)"/>
    <x v="2"/>
    <s v="중국"/>
    <s v="김재철"/>
    <x v="0"/>
    <s v="촉앤감 셰프키친타올130매*6롤"/>
    <n v="7100"/>
    <n v="1"/>
    <n v="7100"/>
  </r>
  <r>
    <x v="78"/>
    <s v="O221019058388"/>
    <s v="2022"/>
    <s v="4분기(12월)"/>
    <x v="2"/>
    <s v="중국"/>
    <s v="김재철"/>
    <x v="0"/>
    <s v="크라운 못말리는 신짱120g"/>
    <n v="1090"/>
    <n v="1"/>
    <n v="1090"/>
  </r>
  <r>
    <x v="78"/>
    <s v="O221019058388"/>
    <s v="2022"/>
    <s v="4분기(12월)"/>
    <x v="2"/>
    <s v="중국"/>
    <s v="김재철"/>
    <x v="0"/>
    <s v="크린센스 장갑 50매"/>
    <n v="2100"/>
    <n v="1"/>
    <n v="2100"/>
  </r>
  <r>
    <x v="79"/>
    <s v="O221019058387"/>
    <s v="2022"/>
    <s v="4분기(12월)"/>
    <x v="4"/>
    <s v="러시아"/>
    <s v="박석진"/>
    <x v="0"/>
    <s v="Albero  캄포 나무 도마"/>
    <n v="57000"/>
    <n v="1"/>
    <n v="57000"/>
  </r>
  <r>
    <x v="79"/>
    <s v="O221019058387"/>
    <s v="2022"/>
    <s v="4분기(12월)"/>
    <x v="4"/>
    <s v="러시아"/>
    <s v="박석진"/>
    <x v="0"/>
    <s v="Calvin Klein 남성박서브리프-S95(3P)"/>
    <n v="41000"/>
    <n v="1"/>
    <n v="41000"/>
  </r>
  <r>
    <x v="79"/>
    <s v="O221019058387"/>
    <s v="2022"/>
    <s v="4분기(12월)"/>
    <x v="4"/>
    <s v="러시아"/>
    <s v="박석진"/>
    <x v="0"/>
    <s v="농심 새우깡 블랙72g"/>
    <n v="1630"/>
    <n v="1"/>
    <n v="1630"/>
  </r>
  <r>
    <x v="79"/>
    <s v="O221019058387"/>
    <s v="2022"/>
    <s v="4분기(12월)"/>
    <x v="4"/>
    <s v="러시아"/>
    <s v="박석진"/>
    <x v="0"/>
    <s v="농심 오징어짬뽕(멀티5입)"/>
    <n v="4430"/>
    <n v="1"/>
    <n v="4430"/>
  </r>
  <r>
    <x v="79"/>
    <s v="O221019058387"/>
    <s v="2022"/>
    <s v="4분기(12월)"/>
    <x v="4"/>
    <s v="러시아"/>
    <s v="박석진"/>
    <x v="0"/>
    <s v="농심 육개장사발면86g*6입"/>
    <n v="5000"/>
    <n v="1"/>
    <n v="5000"/>
  </r>
  <r>
    <x v="79"/>
    <s v="O221019058387"/>
    <s v="2022"/>
    <s v="4분기(12월)"/>
    <x v="4"/>
    <s v="러시아"/>
    <s v="박석진"/>
    <x v="0"/>
    <s v="동원 양반김치캔160g*3"/>
    <n v="7030"/>
    <n v="1"/>
    <n v="7030"/>
  </r>
  <r>
    <x v="79"/>
    <s v="O221019058387"/>
    <s v="2022"/>
    <s v="4분기(12월)"/>
    <x v="4"/>
    <s v="러시아"/>
    <s v="박석진"/>
    <x v="0"/>
    <s v="몸이반한곤약젤리 다이어트(와일드망고)130ml*10입"/>
    <n v="9900"/>
    <n v="1"/>
    <n v="9900"/>
  </r>
  <r>
    <x v="79"/>
    <s v="O221019058387"/>
    <s v="2022"/>
    <s v="4분기(12월)"/>
    <x v="4"/>
    <s v="러시아"/>
    <s v="박석진"/>
    <x v="0"/>
    <s v="몸이반한곤약젤리 디저트(복숭아)130ml*10입"/>
    <n v="9900"/>
    <n v="1"/>
    <n v="9900"/>
  </r>
  <r>
    <x v="79"/>
    <s v="O221019058387"/>
    <s v="2022"/>
    <s v="4분기(12월)"/>
    <x v="4"/>
    <s v="러시아"/>
    <s v="박석진"/>
    <x v="0"/>
    <s v="반해요 고춧잎무침80g*5"/>
    <n v="9770"/>
    <n v="1"/>
    <n v="9770"/>
  </r>
  <r>
    <x v="79"/>
    <s v="O221019058387"/>
    <s v="2022"/>
    <s v="4분기(12월)"/>
    <x v="4"/>
    <s v="러시아"/>
    <s v="박석진"/>
    <x v="0"/>
    <s v="반해요 양념깻잎80g*5"/>
    <n v="9770"/>
    <n v="1"/>
    <n v="9770"/>
  </r>
  <r>
    <x v="79"/>
    <s v="O221019058387"/>
    <s v="2022"/>
    <s v="4분기(12월)"/>
    <x v="4"/>
    <s v="러시아"/>
    <s v="박석진"/>
    <x v="0"/>
    <s v="반해요 우엉채볶음60g*5"/>
    <n v="9770"/>
    <n v="1"/>
    <n v="9770"/>
  </r>
  <r>
    <x v="79"/>
    <s v="O221019058387"/>
    <s v="2022"/>
    <s v="4분기(12월)"/>
    <x v="4"/>
    <s v="러시아"/>
    <s v="박석진"/>
    <x v="0"/>
    <s v="비비고 누룽지 닭백숙죽 280g"/>
    <n v="2850"/>
    <n v="1"/>
    <n v="2850"/>
  </r>
  <r>
    <x v="79"/>
    <s v="O221019058387"/>
    <s v="2022"/>
    <s v="4분기(12월)"/>
    <x v="4"/>
    <s v="러시아"/>
    <s v="박석진"/>
    <x v="0"/>
    <s v="비비고 순댓국 460g*2"/>
    <n v="12690"/>
    <n v="1"/>
    <n v="12690"/>
  </r>
  <r>
    <x v="79"/>
    <s v="O221019058387"/>
    <s v="2022"/>
    <s v="4분기(12월)"/>
    <x v="4"/>
    <s v="러시아"/>
    <s v="박석진"/>
    <x v="0"/>
    <s v="스팸 마일드 300g*3"/>
    <n v="12480"/>
    <n v="1"/>
    <n v="12480"/>
  </r>
  <r>
    <x v="79"/>
    <s v="O221019058387"/>
    <s v="2022"/>
    <s v="4분기(12월)"/>
    <x v="4"/>
    <s v="러시아"/>
    <s v="박석진"/>
    <x v="0"/>
    <s v="아참 왕한치20g"/>
    <n v="2600"/>
    <n v="5"/>
    <n v="13000"/>
  </r>
  <r>
    <x v="79"/>
    <s v="O221019058387"/>
    <s v="2022"/>
    <s v="4분기(12월)"/>
    <x v="4"/>
    <s v="러시아"/>
    <s v="박석진"/>
    <x v="0"/>
    <s v="애경울샴푸1L(용기)"/>
    <n v="4840"/>
    <n v="1"/>
    <n v="4840"/>
  </r>
  <r>
    <x v="79"/>
    <s v="O221019058387"/>
    <s v="2022"/>
    <s v="4분기(12월)"/>
    <x v="4"/>
    <s v="러시아"/>
    <s v="박석진"/>
    <x v="0"/>
    <s v="오뚜기 3분쇠고기짜장200g"/>
    <n v="1230"/>
    <n v="2"/>
    <n v="2460"/>
  </r>
  <r>
    <x v="79"/>
    <s v="O221019058387"/>
    <s v="2022"/>
    <s v="4분기(12월)"/>
    <x v="4"/>
    <s v="러시아"/>
    <s v="박석진"/>
    <x v="0"/>
    <s v="오즈키친 전복죽450g"/>
    <n v="3890"/>
    <n v="1"/>
    <n v="3890"/>
  </r>
  <r>
    <x v="79"/>
    <s v="O221019058387"/>
    <s v="2022"/>
    <s v="4분기(12월)"/>
    <x v="4"/>
    <s v="러시아"/>
    <s v="박석진"/>
    <x v="0"/>
    <s v="우리엄마 멸치볶음50g*5"/>
    <n v="15800"/>
    <n v="1"/>
    <n v="15800"/>
  </r>
  <r>
    <x v="79"/>
    <s v="O221019058387"/>
    <s v="2022"/>
    <s v="4분기(12월)"/>
    <x v="4"/>
    <s v="러시아"/>
    <s v="박석진"/>
    <x v="0"/>
    <s v="진공 알찬미1kg"/>
    <n v="5700"/>
    <n v="1"/>
    <n v="5700"/>
  </r>
  <r>
    <x v="79"/>
    <s v="O221019058387"/>
    <s v="2022"/>
    <s v="4분기(12월)"/>
    <x v="4"/>
    <s v="러시아"/>
    <s v="박석진"/>
    <x v="0"/>
    <s v="촉촉한 고구마50g*5"/>
    <n v="6770"/>
    <n v="3"/>
    <n v="20310"/>
  </r>
  <r>
    <x v="79"/>
    <s v="O221019058387"/>
    <s v="2022"/>
    <s v="4분기(12월)"/>
    <x v="4"/>
    <s v="러시아"/>
    <s v="박석진"/>
    <x v="0"/>
    <s v="코멕스 청정물병1.4L"/>
    <n v="7400"/>
    <n v="1"/>
    <n v="7400"/>
  </r>
  <r>
    <x v="79"/>
    <s v="O221019058387"/>
    <s v="2022"/>
    <s v="4분기(12월)"/>
    <x v="4"/>
    <s v="러시아"/>
    <s v="박석진"/>
    <x v="0"/>
    <s v="프리미엄 하루넛츠25g*15"/>
    <n v="12400"/>
    <n v="2"/>
    <n v="24800"/>
  </r>
  <r>
    <x v="79"/>
    <s v="O221019058387"/>
    <s v="2022"/>
    <s v="4분기(12월)"/>
    <x v="4"/>
    <s v="러시아"/>
    <s v="박석진"/>
    <x v="0"/>
    <s v="하루30g 검은콩 선식300g(30g*10입)"/>
    <n v="8500"/>
    <n v="1"/>
    <n v="8500"/>
  </r>
  <r>
    <x v="80"/>
    <s v="O221018058386"/>
    <s v="2022"/>
    <s v="4분기(12월)"/>
    <x v="2"/>
    <s v="중국"/>
    <s v="이수철"/>
    <x v="0"/>
    <s v="동원 DHA참치100g*5"/>
    <n v="9000"/>
    <n v="4"/>
    <n v="36000"/>
  </r>
  <r>
    <x v="80"/>
    <s v="O221018058386"/>
    <s v="2022"/>
    <s v="4분기(12월)"/>
    <x v="2"/>
    <s v="중국"/>
    <s v="이수철"/>
    <x v="0"/>
    <s v="두손푸드 마시는 단팥죽 10팩"/>
    <n v="16000"/>
    <n v="4"/>
    <n v="64000"/>
  </r>
  <r>
    <x v="80"/>
    <s v="O221018058386"/>
    <s v="2022"/>
    <s v="4분기(12월)"/>
    <x v="2"/>
    <s v="중국"/>
    <s v="이수철"/>
    <x v="0"/>
    <s v="두손푸드 마시는 흑임자죽 10팩"/>
    <n v="16000"/>
    <n v="4"/>
    <n v="64000"/>
  </r>
  <r>
    <x v="80"/>
    <s v="O221018058386"/>
    <s v="2022"/>
    <s v="4분기(12월)"/>
    <x v="2"/>
    <s v="중국"/>
    <s v="이수철"/>
    <x v="0"/>
    <s v="마시는 검은콩죽130g*10팩"/>
    <n v="16000"/>
    <n v="2"/>
    <n v="32000"/>
  </r>
  <r>
    <x v="80"/>
    <s v="O221018058386"/>
    <s v="2022"/>
    <s v="4분기(12월)"/>
    <x v="2"/>
    <s v="중국"/>
    <s v="이수철"/>
    <x v="0"/>
    <s v="상쾌환 숙취해소6g(3g*2포)"/>
    <n v="4500"/>
    <n v="1"/>
    <n v="4500"/>
  </r>
  <r>
    <x v="80"/>
    <s v="O221018058386"/>
    <s v="2022"/>
    <s v="4분기(12월)"/>
    <x v="2"/>
    <s v="중국"/>
    <s v="이수철"/>
    <x v="0"/>
    <s v="서울우유 검은콩 귀리,호두 두유190ml*20팩"/>
    <n v="20000"/>
    <n v="1"/>
    <n v="20000"/>
  </r>
  <r>
    <x v="80"/>
    <s v="O221018058386"/>
    <s v="2022"/>
    <s v="4분기(12월)"/>
    <x v="2"/>
    <s v="중국"/>
    <s v="이수철"/>
    <x v="0"/>
    <s v="연세 검은콩&amp;고칼슘두유200ml*24입"/>
    <n v="12500"/>
    <n v="3"/>
    <n v="37500"/>
  </r>
  <r>
    <x v="80"/>
    <s v="O221018058386"/>
    <s v="2022"/>
    <s v="4분기(12월)"/>
    <x v="2"/>
    <s v="중국"/>
    <s v="이수철"/>
    <x v="0"/>
    <s v="햇반 발아현미밥210g*4"/>
    <n v="6630"/>
    <n v="2"/>
    <n v="13260"/>
  </r>
  <r>
    <x v="80"/>
    <s v="O221018058386"/>
    <s v="2022"/>
    <s v="4분기(12월)"/>
    <x v="2"/>
    <s v="중국"/>
    <s v="이수철"/>
    <x v="0"/>
    <s v="햇반 흑미밥210g*4"/>
    <n v="6630"/>
    <n v="1"/>
    <n v="6630"/>
  </r>
  <r>
    <x v="80"/>
    <s v="O221018058386"/>
    <s v="2022"/>
    <s v="4분기(12월)"/>
    <x v="2"/>
    <s v="중국"/>
    <s v="이수철"/>
    <x v="0"/>
    <s v="햇반200g*4개입"/>
    <n v="5200"/>
    <n v="4"/>
    <n v="20800"/>
  </r>
  <r>
    <x v="81"/>
    <s v="O221018058385"/>
    <s v="2022"/>
    <s v="4분기(12월)"/>
    <x v="2"/>
    <s v="중국"/>
    <s v="이대웅"/>
    <x v="0"/>
    <s v="케라시스 볼륨&amp;손상케어 샴푸 600ml"/>
    <n v="4800"/>
    <n v="1"/>
    <n v="4800"/>
  </r>
  <r>
    <x v="82"/>
    <s v="O221018058384"/>
    <s v="2022"/>
    <s v="4분기(12월)"/>
    <x v="5"/>
    <s v="베트남"/>
    <s v="한성원"/>
    <x v="0"/>
    <s v="CJ 맛밤80g"/>
    <n v="2250"/>
    <n v="2"/>
    <n v="4500"/>
  </r>
  <r>
    <x v="82"/>
    <s v="O221018058384"/>
    <s v="2022"/>
    <s v="4분기(12월)"/>
    <x v="5"/>
    <s v="베트남"/>
    <s v="한성원"/>
    <x v="0"/>
    <s v="CJ 햇반솥반 소고기우엉영양밥 200g*6"/>
    <n v="18600"/>
    <n v="1"/>
    <n v="18600"/>
  </r>
  <r>
    <x v="82"/>
    <s v="O221018058384"/>
    <s v="2022"/>
    <s v="4분기(12월)"/>
    <x v="5"/>
    <s v="베트남"/>
    <s v="한성원"/>
    <x v="0"/>
    <s v="LION 참그린1.2ℓ"/>
    <n v="3100"/>
    <n v="1"/>
    <n v="3100"/>
  </r>
  <r>
    <x v="82"/>
    <s v="O221018058384"/>
    <s v="2022"/>
    <s v="4분기(12월)"/>
    <x v="5"/>
    <s v="베트남"/>
    <s v="한성원"/>
    <x v="0"/>
    <s v="깔끔한 멸치국물팩65g(13g*5)"/>
    <n v="2700"/>
    <n v="4"/>
    <n v="10800"/>
  </r>
  <r>
    <x v="82"/>
    <s v="O221018058384"/>
    <s v="2022"/>
    <s v="4분기(12월)"/>
    <x v="5"/>
    <s v="베트남"/>
    <s v="한성원"/>
    <x v="0"/>
    <s v="깨끗한나라 휴대용물티슈 10매*10입"/>
    <n v="3400"/>
    <n v="1"/>
    <n v="3400"/>
  </r>
  <r>
    <x v="82"/>
    <s v="O221018058384"/>
    <s v="2022"/>
    <s v="4분기(12월)"/>
    <x v="5"/>
    <s v="베트남"/>
    <s v="한성원"/>
    <x v="0"/>
    <s v="농심 새우깡 블랙72g"/>
    <n v="1630"/>
    <n v="1"/>
    <n v="1630"/>
  </r>
  <r>
    <x v="82"/>
    <s v="O221018058384"/>
    <s v="2022"/>
    <s v="4분기(12월)"/>
    <x v="5"/>
    <s v="베트남"/>
    <s v="한성원"/>
    <x v="0"/>
    <s v="다향 훈제오리(슬라이스)400g"/>
    <n v="10380"/>
    <n v="1"/>
    <n v="10380"/>
  </r>
  <r>
    <x v="82"/>
    <s v="O221018058384"/>
    <s v="2022"/>
    <s v="4분기(12월)"/>
    <x v="5"/>
    <s v="베트남"/>
    <s v="한성원"/>
    <x v="0"/>
    <s v="동결건조 다진마늘"/>
    <n v="4530"/>
    <n v="1"/>
    <n v="4530"/>
  </r>
  <r>
    <x v="82"/>
    <s v="O221018058384"/>
    <s v="2022"/>
    <s v="4분기(12월)"/>
    <x v="5"/>
    <s v="베트남"/>
    <s v="한성원"/>
    <x v="0"/>
    <s v="동결건조 다진청양고추"/>
    <n v="4360"/>
    <n v="1"/>
    <n v="4360"/>
  </r>
  <r>
    <x v="82"/>
    <s v="O221018058384"/>
    <s v="2022"/>
    <s v="4분기(12월)"/>
    <x v="5"/>
    <s v="베트남"/>
    <s v="한성원"/>
    <x v="0"/>
    <s v="딥 모이스처라이징 페이셜 마스크 10입"/>
    <n v="9000"/>
    <n v="1"/>
    <n v="9000"/>
  </r>
  <r>
    <x v="82"/>
    <s v="O221018058384"/>
    <s v="2022"/>
    <s v="4분기(12월)"/>
    <x v="5"/>
    <s v="베트남"/>
    <s v="한성원"/>
    <x v="0"/>
    <s v="샘표 요리에센스 연두(담백한맛)500ml"/>
    <n v="9000"/>
    <n v="1"/>
    <n v="9000"/>
  </r>
  <r>
    <x v="82"/>
    <s v="O221018058384"/>
    <s v="2022"/>
    <s v="4분기(12월)"/>
    <x v="5"/>
    <s v="베트남"/>
    <s v="한성원"/>
    <x v="0"/>
    <s v="신라면 건면(멀티5입)"/>
    <n v="4700"/>
    <n v="1"/>
    <n v="4700"/>
  </r>
  <r>
    <x v="82"/>
    <s v="O221018058384"/>
    <s v="2022"/>
    <s v="4분기(12월)"/>
    <x v="5"/>
    <s v="베트남"/>
    <s v="한성원"/>
    <x v="0"/>
    <s v="오리온 오징어땅콩180g"/>
    <n v="2260"/>
    <n v="1"/>
    <n v="2260"/>
  </r>
  <r>
    <x v="82"/>
    <s v="O221018058384"/>
    <s v="2022"/>
    <s v="4분기(12월)"/>
    <x v="5"/>
    <s v="베트남"/>
    <s v="한성원"/>
    <x v="0"/>
    <s v="유기농 양배추브로콜리즙(100ml*30봉)"/>
    <n v="16500"/>
    <n v="1"/>
    <n v="16500"/>
  </r>
  <r>
    <x v="82"/>
    <s v="O221018058384"/>
    <s v="2022"/>
    <s v="4분기(12월)"/>
    <x v="5"/>
    <s v="베트남"/>
    <s v="한성원"/>
    <x v="0"/>
    <s v="이광범명가 참기름300ml(100%국산)"/>
    <n v="49000"/>
    <n v="1"/>
    <n v="49000"/>
  </r>
  <r>
    <x v="82"/>
    <s v="O221018058384"/>
    <s v="2022"/>
    <s v="4분기(12월)"/>
    <x v="5"/>
    <s v="베트남"/>
    <s v="한성원"/>
    <x v="0"/>
    <s v="종가집 포기김치1.6kg"/>
    <n v="16900"/>
    <n v="2"/>
    <n v="33800"/>
  </r>
  <r>
    <x v="82"/>
    <s v="O221018058384"/>
    <s v="2022"/>
    <s v="4분기(12월)"/>
    <x v="5"/>
    <s v="베트남"/>
    <s v="한성원"/>
    <x v="0"/>
    <s v="진공 21곡혼합곡1kg"/>
    <n v="5900"/>
    <n v="2"/>
    <n v="11800"/>
  </r>
  <r>
    <x v="82"/>
    <s v="O221018058384"/>
    <s v="2022"/>
    <s v="4분기(12월)"/>
    <x v="5"/>
    <s v="베트남"/>
    <s v="한성원"/>
    <x v="0"/>
    <s v="진공 알찬미1kg"/>
    <n v="5700"/>
    <n v="2"/>
    <n v="11400"/>
  </r>
  <r>
    <x v="82"/>
    <s v="O221018058384"/>
    <s v="2022"/>
    <s v="4분기(12월)"/>
    <x v="5"/>
    <s v="베트남"/>
    <s v="한성원"/>
    <x v="0"/>
    <s v="진공 현미1kg"/>
    <n v="5550"/>
    <n v="1"/>
    <n v="5550"/>
  </r>
  <r>
    <x v="82"/>
    <s v="O221018058384"/>
    <s v="2022"/>
    <s v="4분기(12월)"/>
    <x v="5"/>
    <s v="베트남"/>
    <s v="한성원"/>
    <x v="0"/>
    <s v="차밍셰프 IH에그팬26cm"/>
    <n v="29000"/>
    <n v="1"/>
    <n v="29000"/>
  </r>
  <r>
    <x v="82"/>
    <s v="O221018058384"/>
    <s v="2022"/>
    <s v="4분기(12월)"/>
    <x v="5"/>
    <s v="베트남"/>
    <s v="한성원"/>
    <x v="0"/>
    <s v="참크래커56g"/>
    <n v="900"/>
    <n v="1"/>
    <n v="900"/>
  </r>
  <r>
    <x v="82"/>
    <s v="O221018058384"/>
    <s v="2022"/>
    <s v="4분기(12월)"/>
    <x v="5"/>
    <s v="베트남"/>
    <s v="한성원"/>
    <x v="0"/>
    <s v="청정원)직화짜장80g"/>
    <n v="2170"/>
    <n v="2"/>
    <n v="4340"/>
  </r>
  <r>
    <x v="82"/>
    <s v="O221018058384"/>
    <s v="2022"/>
    <s v="4분기(12월)"/>
    <x v="5"/>
    <s v="베트남"/>
    <s v="한성원"/>
    <x v="0"/>
    <s v="촉앤감 셰프키친타올130매*6롤"/>
    <n v="7100"/>
    <n v="1"/>
    <n v="7100"/>
  </r>
  <r>
    <x v="82"/>
    <s v="O221018058384"/>
    <s v="2022"/>
    <s v="4분기(12월)"/>
    <x v="5"/>
    <s v="베트남"/>
    <s v="한성원"/>
    <x v="0"/>
    <s v="칼칼한 해물국물팩65g(13g*5)"/>
    <n v="2700"/>
    <n v="2"/>
    <n v="5400"/>
  </r>
  <r>
    <x v="82"/>
    <s v="O221018058384"/>
    <s v="2022"/>
    <s v="4분기(12월)"/>
    <x v="5"/>
    <s v="베트남"/>
    <s v="한성원"/>
    <x v="0"/>
    <s v="크라운 못말리는 신짱120g"/>
    <n v="1090"/>
    <n v="1"/>
    <n v="1090"/>
  </r>
  <r>
    <x v="82"/>
    <s v="O221018058384"/>
    <s v="2022"/>
    <s v="4분기(12월)"/>
    <x v="5"/>
    <s v="베트남"/>
    <s v="한성원"/>
    <x v="0"/>
    <s v="크린손 니트릴 다용도 위생장갑 M 100매 아이보리"/>
    <n v="8900"/>
    <n v="1"/>
    <n v="8900"/>
  </r>
  <r>
    <x v="82"/>
    <s v="O221018058384"/>
    <s v="2022"/>
    <s v="4분기(12월)"/>
    <x v="5"/>
    <s v="베트남"/>
    <s v="한성원"/>
    <x v="0"/>
    <s v="클린치간칫솔8입(0.7mm)"/>
    <n v="3190"/>
    <n v="1"/>
    <n v="3190"/>
  </r>
  <r>
    <x v="82"/>
    <s v="O221018058384"/>
    <s v="2022"/>
    <s v="4분기(12월)"/>
    <x v="5"/>
    <s v="베트남"/>
    <s v="한성원"/>
    <x v="0"/>
    <s v="하이면 장칼국수412g"/>
    <n v="5700"/>
    <n v="2"/>
    <n v="11400"/>
  </r>
  <r>
    <x v="82"/>
    <s v="O221018058384"/>
    <s v="2022"/>
    <s v="4분기(12월)"/>
    <x v="5"/>
    <s v="베트남"/>
    <s v="한성원"/>
    <x v="0"/>
    <s v="한.입 100%과탄산소다1kg"/>
    <n v="8100"/>
    <n v="1"/>
    <n v="8100"/>
  </r>
  <r>
    <x v="82"/>
    <s v="O221018058384"/>
    <s v="2022"/>
    <s v="4분기(12월)"/>
    <x v="5"/>
    <s v="베트남"/>
    <s v="한성원"/>
    <x v="0"/>
    <s v="해피홈 모기향S無향료,색소 30입"/>
    <n v="6200"/>
    <n v="1"/>
    <n v="6200"/>
  </r>
  <r>
    <x v="83"/>
    <s v="O221018058383"/>
    <s v="2022"/>
    <s v="4분기(12월)"/>
    <x v="2"/>
    <s v="중국"/>
    <s v="정준희"/>
    <x v="0"/>
    <s v="Albero 북미산 월넛 손잡이 원목 도마M1"/>
    <n v="67720"/>
    <n v="1"/>
    <n v="67720"/>
  </r>
  <r>
    <x v="83"/>
    <s v="O221018058383"/>
    <s v="2022"/>
    <s v="4분기(12월)"/>
    <x v="2"/>
    <s v="중국"/>
    <s v="정준희"/>
    <x v="0"/>
    <s v="Calvin Klein 여성팬티-L100(4P)"/>
    <n v="43000"/>
    <n v="2"/>
    <n v="86000"/>
  </r>
  <r>
    <x v="83"/>
    <s v="O221018058383"/>
    <s v="2022"/>
    <s v="4분기(12월)"/>
    <x v="2"/>
    <s v="중국"/>
    <s v="정준희"/>
    <x v="0"/>
    <s v="산삼배양근 더 블랙60ml*30포"/>
    <n v="59000"/>
    <n v="1"/>
    <n v="59000"/>
  </r>
  <r>
    <x v="83"/>
    <s v="O221018058383"/>
    <s v="2022"/>
    <s v="4분기(12월)"/>
    <x v="2"/>
    <s v="중국"/>
    <s v="정준희"/>
    <x v="0"/>
    <s v="세탁조크리너450g"/>
    <n v="1500"/>
    <n v="1"/>
    <n v="1500"/>
  </r>
  <r>
    <x v="83"/>
    <s v="O221018058383"/>
    <s v="2022"/>
    <s v="4분기(12월)"/>
    <x v="2"/>
    <s v="중국"/>
    <s v="정준희"/>
    <x v="0"/>
    <s v="해태 사루비아60g"/>
    <n v="1040"/>
    <n v="1"/>
    <n v="1040"/>
  </r>
  <r>
    <x v="83"/>
    <s v="O221018058383"/>
    <s v="2022"/>
    <s v="4분기(12월)"/>
    <x v="2"/>
    <s v="중국"/>
    <s v="정준희"/>
    <x v="0"/>
    <s v="해태 연양갱55g"/>
    <n v="700"/>
    <n v="1"/>
    <n v="700"/>
  </r>
  <r>
    <x v="83"/>
    <s v="O221018058383"/>
    <s v="2022"/>
    <s v="4분기(12월)"/>
    <x v="2"/>
    <s v="중국"/>
    <s v="정준희"/>
    <x v="0"/>
    <s v="흑마늘 더 블랙70ml*30포"/>
    <n v="59000"/>
    <n v="1"/>
    <n v="59000"/>
  </r>
  <r>
    <x v="84"/>
    <s v="O221018058382"/>
    <s v="2022"/>
    <s v="4분기(12월)"/>
    <x v="2"/>
    <s v="중국"/>
    <s v="손정삼"/>
    <x v="0"/>
    <s v="3M 제로스크레치 스폰지수세미2입"/>
    <n v="2700"/>
    <n v="2"/>
    <n v="5400"/>
  </r>
  <r>
    <x v="84"/>
    <s v="O221018058382"/>
    <s v="2022"/>
    <s v="4분기(12월)"/>
    <x v="2"/>
    <s v="중국"/>
    <s v="손정삼"/>
    <x v="0"/>
    <s v="Dr.FOR HAIR 피토테라피샴푸 100ml"/>
    <n v="3200"/>
    <n v="1"/>
    <n v="3200"/>
  </r>
  <r>
    <x v="84"/>
    <s v="O221018058382"/>
    <s v="2022"/>
    <s v="4분기(12월)"/>
    <x v="2"/>
    <s v="중국"/>
    <s v="손정삼"/>
    <x v="0"/>
    <s v="곰표 중력밀가루2.5kg"/>
    <n v="4950"/>
    <n v="1"/>
    <n v="4950"/>
  </r>
  <r>
    <x v="84"/>
    <s v="O221018058382"/>
    <s v="2022"/>
    <s v="4분기(12월)"/>
    <x v="2"/>
    <s v="중국"/>
    <s v="손정삼"/>
    <x v="0"/>
    <s v="국희땅콩샌드70g"/>
    <n v="900"/>
    <n v="3"/>
    <n v="2700"/>
  </r>
  <r>
    <x v="84"/>
    <s v="O221018058382"/>
    <s v="2022"/>
    <s v="4분기(12월)"/>
    <x v="2"/>
    <s v="중국"/>
    <s v="손정삼"/>
    <x v="0"/>
    <s v="깨끗한나라 물티슈캡형70매*6"/>
    <n v="12100"/>
    <n v="1"/>
    <n v="12100"/>
  </r>
  <r>
    <x v="84"/>
    <s v="O221018058382"/>
    <s v="2022"/>
    <s v="4분기(12월)"/>
    <x v="2"/>
    <s v="중국"/>
    <s v="손정삼"/>
    <x v="0"/>
    <s v="냉장고 탈취제 탈취탄140g (3개월)"/>
    <n v="6000"/>
    <n v="1"/>
    <n v="6000"/>
  </r>
  <r>
    <x v="84"/>
    <s v="O221018058382"/>
    <s v="2022"/>
    <s v="4분기(12월)"/>
    <x v="2"/>
    <s v="중국"/>
    <s v="손정삼"/>
    <x v="0"/>
    <s v="농심 꿀꽈배기90g"/>
    <n v="1230"/>
    <n v="3"/>
    <n v="3690"/>
  </r>
  <r>
    <x v="84"/>
    <s v="O221018058382"/>
    <s v="2022"/>
    <s v="4분기(12월)"/>
    <x v="2"/>
    <s v="중국"/>
    <s v="손정삼"/>
    <x v="0"/>
    <s v="농심 바나나킥 75g"/>
    <n v="1450"/>
    <n v="3"/>
    <n v="4350"/>
  </r>
  <r>
    <x v="84"/>
    <s v="O221018058382"/>
    <s v="2022"/>
    <s v="4분기(12월)"/>
    <x v="2"/>
    <s v="중국"/>
    <s v="손정삼"/>
    <x v="0"/>
    <s v="농심 양파링84g"/>
    <n v="1220"/>
    <n v="3"/>
    <n v="3660"/>
  </r>
  <r>
    <x v="84"/>
    <s v="O221018058382"/>
    <s v="2022"/>
    <s v="4분기(12월)"/>
    <x v="2"/>
    <s v="중국"/>
    <s v="손정삼"/>
    <x v="0"/>
    <s v="동서 보리차150g"/>
    <n v="1330"/>
    <n v="2"/>
    <n v="2660"/>
  </r>
  <r>
    <x v="84"/>
    <s v="O221018058382"/>
    <s v="2022"/>
    <s v="4분기(12월)"/>
    <x v="2"/>
    <s v="중국"/>
    <s v="손정삼"/>
    <x v="0"/>
    <s v="메디안 쿨칫솔10입(미세모)"/>
    <n v="4900"/>
    <n v="1"/>
    <n v="4900"/>
  </r>
  <r>
    <x v="84"/>
    <s v="O221018058382"/>
    <s v="2022"/>
    <s v="4분기(12월)"/>
    <x v="2"/>
    <s v="중국"/>
    <s v="손정삼"/>
    <x v="0"/>
    <s v="바삭고소부침가루1Kg"/>
    <n v="3910"/>
    <n v="1"/>
    <n v="3910"/>
  </r>
  <r>
    <x v="84"/>
    <s v="O221018058382"/>
    <s v="2022"/>
    <s v="4분기(12월)"/>
    <x v="2"/>
    <s v="중국"/>
    <s v="손정삼"/>
    <x v="0"/>
    <s v="브레프 파워액티브 레몬 50g*2P"/>
    <n v="6200"/>
    <n v="2"/>
    <n v="12400"/>
  </r>
  <r>
    <x v="84"/>
    <s v="O221018058382"/>
    <s v="2022"/>
    <s v="4분기(12월)"/>
    <x v="2"/>
    <s v="중국"/>
    <s v="손정삼"/>
    <x v="0"/>
    <s v="비트 드럼용1.6L+1.6L"/>
    <n v="8880"/>
    <n v="1"/>
    <n v="8880"/>
  </r>
  <r>
    <x v="84"/>
    <s v="O221018058382"/>
    <s v="2022"/>
    <s v="4분기(12월)"/>
    <x v="2"/>
    <s v="중국"/>
    <s v="손정삼"/>
    <x v="0"/>
    <s v="상하목장 유기농바나나우유125ml*24"/>
    <n v="22090"/>
    <n v="1"/>
    <n v="22090"/>
  </r>
  <r>
    <x v="84"/>
    <s v="O221018058382"/>
    <s v="2022"/>
    <s v="4분기(12월)"/>
    <x v="2"/>
    <s v="중국"/>
    <s v="손정삼"/>
    <x v="0"/>
    <s v="서울멸균우유200ml*24입"/>
    <n v="16255"/>
    <n v="1"/>
    <n v="16255"/>
  </r>
  <r>
    <x v="84"/>
    <s v="O221018058382"/>
    <s v="2022"/>
    <s v="4분기(12월)"/>
    <x v="2"/>
    <s v="중국"/>
    <s v="손정삼"/>
    <x v="0"/>
    <s v="아모스 녹차실감샴푸500ml(중건성)"/>
    <n v="20810"/>
    <n v="1"/>
    <n v="20810"/>
  </r>
  <r>
    <x v="84"/>
    <s v="O221018058382"/>
    <s v="2022"/>
    <s v="4분기(12월)"/>
    <x v="2"/>
    <s v="중국"/>
    <s v="손정삼"/>
    <x v="0"/>
    <s v="연세 검은콩&amp;고칼슘두유200ml*24입"/>
    <n v="12500"/>
    <n v="1"/>
    <n v="12500"/>
  </r>
  <r>
    <x v="84"/>
    <s v="O221018058382"/>
    <s v="2022"/>
    <s v="4분기(12월)"/>
    <x v="2"/>
    <s v="중국"/>
    <s v="손정삼"/>
    <x v="0"/>
    <s v="오뚜기)옛날참기름320ml"/>
    <n v="6130"/>
    <n v="1"/>
    <n v="6130"/>
  </r>
  <r>
    <x v="84"/>
    <s v="O221018058382"/>
    <s v="2022"/>
    <s v="4분기(12월)"/>
    <x v="2"/>
    <s v="중국"/>
    <s v="손정삼"/>
    <x v="0"/>
    <s v="오리온 오징어땅콩180g"/>
    <n v="2260"/>
    <n v="3"/>
    <n v="6780"/>
  </r>
  <r>
    <x v="84"/>
    <s v="O221018058382"/>
    <s v="2022"/>
    <s v="4분기(12월)"/>
    <x v="2"/>
    <s v="중국"/>
    <s v="손정삼"/>
    <x v="0"/>
    <s v="오리온 초코파이12p"/>
    <n v="3480"/>
    <n v="1"/>
    <n v="3480"/>
  </r>
  <r>
    <x v="84"/>
    <s v="O221018058382"/>
    <s v="2022"/>
    <s v="4분기(12월)"/>
    <x v="2"/>
    <s v="중국"/>
    <s v="손정삼"/>
    <x v="0"/>
    <s v="옥시크린 일반 드럼겸용2.5kg"/>
    <n v="19720"/>
    <n v="1"/>
    <n v="19720"/>
  </r>
  <r>
    <x v="84"/>
    <s v="O221018058382"/>
    <s v="2022"/>
    <s v="4분기(12월)"/>
    <x v="2"/>
    <s v="중국"/>
    <s v="손정삼"/>
    <x v="0"/>
    <s v="유동 순살왕꼬막280g*2"/>
    <n v="9900"/>
    <n v="1"/>
    <n v="9900"/>
  </r>
  <r>
    <x v="84"/>
    <s v="O221018058382"/>
    <s v="2022"/>
    <s v="4분기(12월)"/>
    <x v="2"/>
    <s v="중국"/>
    <s v="손정삼"/>
    <x v="0"/>
    <s v="유동자연산골뱅이 140g*4"/>
    <n v="15920"/>
    <n v="1"/>
    <n v="15920"/>
  </r>
  <r>
    <x v="84"/>
    <s v="O221018058382"/>
    <s v="2022"/>
    <s v="4분기(12월)"/>
    <x v="2"/>
    <s v="중국"/>
    <s v="손정삼"/>
    <x v="0"/>
    <s v="종합감기약 하벤파워 에스캡슐 "/>
    <n v="2700"/>
    <n v="1"/>
    <n v="2700"/>
  </r>
  <r>
    <x v="84"/>
    <s v="O221018058382"/>
    <s v="2022"/>
    <s v="4분기(12월)"/>
    <x v="2"/>
    <s v="중국"/>
    <s v="손정삼"/>
    <x v="0"/>
    <s v="주방세제 자연퐁 솔잎 1.12kg"/>
    <n v="4700"/>
    <n v="2"/>
    <n v="9400"/>
  </r>
  <r>
    <x v="84"/>
    <s v="O221018058382"/>
    <s v="2022"/>
    <s v="4분기(12월)"/>
    <x v="2"/>
    <s v="중국"/>
    <s v="손정삼"/>
    <x v="0"/>
    <s v="참깨드레싱 245g(상온)"/>
    <n v="3070"/>
    <n v="1"/>
    <n v="3070"/>
  </r>
  <r>
    <x v="84"/>
    <s v="O221018058382"/>
    <s v="2022"/>
    <s v="4분기(12월)"/>
    <x v="2"/>
    <s v="중국"/>
    <s v="손정삼"/>
    <x v="0"/>
    <s v="초코칩쿠키104g"/>
    <n v="1260"/>
    <n v="3"/>
    <n v="3780"/>
  </r>
  <r>
    <x v="84"/>
    <s v="O221018058382"/>
    <s v="2022"/>
    <s v="4분기(12월)"/>
    <x v="2"/>
    <s v="중국"/>
    <s v="손정삼"/>
    <x v="0"/>
    <s v="케라시스 볼륨&amp;손상케어 샴푸 600ml"/>
    <n v="4800"/>
    <n v="2"/>
    <n v="9600"/>
  </r>
  <r>
    <x v="84"/>
    <s v="O221018058382"/>
    <s v="2022"/>
    <s v="4분기(12월)"/>
    <x v="2"/>
    <s v="중국"/>
    <s v="손정삼"/>
    <x v="0"/>
    <s v="크라운 뽀또 치즈타르트161g"/>
    <n v="1800"/>
    <n v="1"/>
    <n v="1800"/>
  </r>
  <r>
    <x v="84"/>
    <s v="O221018058382"/>
    <s v="2022"/>
    <s v="4분기(12월)"/>
    <x v="2"/>
    <s v="중국"/>
    <s v="손정삼"/>
    <x v="0"/>
    <s v="크라운 카라멜콘땅콩72g"/>
    <n v="1070"/>
    <n v="3"/>
    <n v="3210"/>
  </r>
  <r>
    <x v="84"/>
    <s v="O221018058382"/>
    <s v="2022"/>
    <s v="4분기(12월)"/>
    <x v="2"/>
    <s v="중국"/>
    <s v="손정삼"/>
    <x v="0"/>
    <s v="크라운 콘치 치즈크림66g"/>
    <n v="990"/>
    <n v="3"/>
    <n v="2970"/>
  </r>
  <r>
    <x v="84"/>
    <s v="O221018058382"/>
    <s v="2022"/>
    <s v="4분기(12월)"/>
    <x v="2"/>
    <s v="중국"/>
    <s v="손정삼"/>
    <x v="0"/>
    <s v="크리넥스 데코&amp;소프트 24롤(3겹엠보싱)"/>
    <n v="22400"/>
    <n v="1"/>
    <n v="22400"/>
  </r>
  <r>
    <x v="84"/>
    <s v="O221018058382"/>
    <s v="2022"/>
    <s v="4분기(12월)"/>
    <x v="2"/>
    <s v="중국"/>
    <s v="손정삼"/>
    <x v="0"/>
    <s v="클린치간칫솔8입(0.7mm)"/>
    <n v="3190"/>
    <n v="1"/>
    <n v="3190"/>
  </r>
  <r>
    <x v="84"/>
    <s v="O221018058382"/>
    <s v="2022"/>
    <s v="4분기(12월)"/>
    <x v="2"/>
    <s v="중국"/>
    <s v="손정삼"/>
    <x v="0"/>
    <s v="페리오치약 브레쓰케어알파 160g*3"/>
    <n v="4320"/>
    <n v="2"/>
    <n v="8640"/>
  </r>
  <r>
    <x v="84"/>
    <s v="O221018058382"/>
    <s v="2022"/>
    <s v="4분기(12월)"/>
    <x v="2"/>
    <s v="중국"/>
    <s v="손정삼"/>
    <x v="0"/>
    <s v="해태 맛동산 90g"/>
    <n v="1200"/>
    <n v="3"/>
    <n v="3600"/>
  </r>
  <r>
    <x v="84"/>
    <s v="O221018058382"/>
    <s v="2022"/>
    <s v="4분기(12월)"/>
    <x v="2"/>
    <s v="중국"/>
    <s v="손정삼"/>
    <x v="0"/>
    <s v="해태 초코홈런볼 128g"/>
    <n v="3800"/>
    <n v="3"/>
    <n v="11400"/>
  </r>
  <r>
    <x v="84"/>
    <s v="O221018058382"/>
    <s v="2022"/>
    <s v="4분기(12월)"/>
    <x v="2"/>
    <s v="중국"/>
    <s v="손정삼"/>
    <x v="0"/>
    <s v="해표 꽃소금(천일염100%)1kg"/>
    <n v="1800"/>
    <n v="1"/>
    <n v="1800"/>
  </r>
  <r>
    <x v="85"/>
    <s v="O221018058381"/>
    <s v="2022"/>
    <s v="4분기(12월)"/>
    <x v="2"/>
    <s v="중국"/>
    <s v="김성민"/>
    <x v="0"/>
    <s v="The맛있는 김도둑 김밥용김10매"/>
    <n v="1400"/>
    <n v="2"/>
    <n v="2800"/>
  </r>
  <r>
    <x v="85"/>
    <s v="O221018058381"/>
    <s v="2022"/>
    <s v="4분기(12월)"/>
    <x v="2"/>
    <s v="중국"/>
    <s v="김성민"/>
    <x v="0"/>
    <s v="광천파래김4g*16봉"/>
    <n v="4200"/>
    <n v="1"/>
    <n v="4200"/>
  </r>
  <r>
    <x v="85"/>
    <s v="O221018058381"/>
    <s v="2022"/>
    <s v="4분기(12월)"/>
    <x v="2"/>
    <s v="중국"/>
    <s v="김성민"/>
    <x v="0"/>
    <s v="김도둑 광천재래김4g*16봉"/>
    <n v="4200"/>
    <n v="1"/>
    <n v="4200"/>
  </r>
  <r>
    <x v="85"/>
    <s v="O221018058381"/>
    <s v="2022"/>
    <s v="4분기(12월)"/>
    <x v="2"/>
    <s v="중국"/>
    <s v="김성민"/>
    <x v="0"/>
    <s v="농심 육개장사발면86g*6입"/>
    <n v="5000"/>
    <n v="1"/>
    <n v="5000"/>
  </r>
  <r>
    <x v="85"/>
    <s v="O221018058381"/>
    <s v="2022"/>
    <s v="4분기(12월)"/>
    <x v="2"/>
    <s v="중국"/>
    <s v="김성민"/>
    <x v="0"/>
    <s v="농심짜파게티(멀티5입)"/>
    <n v="4430"/>
    <n v="1"/>
    <n v="4430"/>
  </r>
  <r>
    <x v="85"/>
    <s v="O221018058381"/>
    <s v="2022"/>
    <s v="4분기(12월)"/>
    <x v="2"/>
    <s v="중국"/>
    <s v="김성민"/>
    <x v="0"/>
    <s v="다농원 생강차40T"/>
    <n v="9000"/>
    <n v="1"/>
    <n v="9000"/>
  </r>
  <r>
    <x v="85"/>
    <s v="O221018058381"/>
    <s v="2022"/>
    <s v="4분기(12월)"/>
    <x v="2"/>
    <s v="중국"/>
    <s v="김성민"/>
    <x v="0"/>
    <s v="다농원 쌍화차40T"/>
    <n v="8900"/>
    <n v="1"/>
    <n v="8900"/>
  </r>
  <r>
    <x v="85"/>
    <s v="O221018058381"/>
    <s v="2022"/>
    <s v="4분기(12월)"/>
    <x v="2"/>
    <s v="중국"/>
    <s v="김성민"/>
    <x v="0"/>
    <s v="동원 살코기참치100g*5입"/>
    <n v="10200"/>
    <n v="1"/>
    <n v="10200"/>
  </r>
  <r>
    <x v="85"/>
    <s v="O221018058381"/>
    <s v="2022"/>
    <s v="4분기(12월)"/>
    <x v="2"/>
    <s v="중국"/>
    <s v="김성민"/>
    <x v="0"/>
    <s v="동원 참치150g(살코기)*3"/>
    <n v="7270"/>
    <n v="1"/>
    <n v="7270"/>
  </r>
  <r>
    <x v="85"/>
    <s v="O221018058381"/>
    <s v="2022"/>
    <s v="4분기(12월)"/>
    <x v="2"/>
    <s v="중국"/>
    <s v="김성민"/>
    <x v="0"/>
    <s v="메디안 대나무숯담은칫솔 이중미세모3.2mm 초슬림헤드4입"/>
    <n v="7900"/>
    <n v="1"/>
    <n v="7900"/>
  </r>
  <r>
    <x v="85"/>
    <s v="O221018058381"/>
    <s v="2022"/>
    <s v="4분기(12월)"/>
    <x v="2"/>
    <s v="중국"/>
    <s v="김성민"/>
    <x v="0"/>
    <s v="비비고 사골곰탕500g*2"/>
    <n v="2850"/>
    <n v="1"/>
    <n v="2850"/>
  </r>
  <r>
    <x v="85"/>
    <s v="O221018058381"/>
    <s v="2022"/>
    <s v="4분기(12월)"/>
    <x v="2"/>
    <s v="중국"/>
    <s v="김성민"/>
    <x v="0"/>
    <s v="비비고 소고기 장터국500g*2"/>
    <n v="9040"/>
    <n v="1"/>
    <n v="9040"/>
  </r>
  <r>
    <x v="85"/>
    <s v="O221018058381"/>
    <s v="2022"/>
    <s v="4분기(12월)"/>
    <x v="2"/>
    <s v="중국"/>
    <s v="김성민"/>
    <x v="0"/>
    <s v="비비고 순댓국 460g*2"/>
    <n v="12690"/>
    <n v="1"/>
    <n v="12690"/>
  </r>
  <r>
    <x v="85"/>
    <s v="O221018058381"/>
    <s v="2022"/>
    <s v="4분기(12월)"/>
    <x v="2"/>
    <s v="중국"/>
    <s v="김성민"/>
    <x v="0"/>
    <s v="삼겹살 제주식 멜젓소스 270g"/>
    <n v="2800"/>
    <n v="1"/>
    <n v="2800"/>
  </r>
  <r>
    <x v="85"/>
    <s v="O221018058381"/>
    <s v="2022"/>
    <s v="4분기(12월)"/>
    <x v="2"/>
    <s v="중국"/>
    <s v="김성민"/>
    <x v="0"/>
    <s v="성경 삼각김밥용김 (20매)"/>
    <n v="4310"/>
    <n v="1"/>
    <n v="4310"/>
  </r>
  <r>
    <x v="85"/>
    <s v="O221018058381"/>
    <s v="2022"/>
    <s v="4분기(12월)"/>
    <x v="2"/>
    <s v="중국"/>
    <s v="김성민"/>
    <x v="0"/>
    <s v="스팸 마일드 300g*3"/>
    <n v="12480"/>
    <n v="1"/>
    <n v="12480"/>
  </r>
  <r>
    <x v="85"/>
    <s v="O221018058381"/>
    <s v="2022"/>
    <s v="4분기(12월)"/>
    <x v="2"/>
    <s v="중국"/>
    <s v="김성민"/>
    <x v="0"/>
    <s v="신신파프(cool)"/>
    <n v="2980"/>
    <n v="1"/>
    <n v="2980"/>
  </r>
  <r>
    <x v="85"/>
    <s v="O221018058381"/>
    <s v="2022"/>
    <s v="4분기(12월)"/>
    <x v="2"/>
    <s v="중국"/>
    <s v="김성민"/>
    <x v="0"/>
    <s v="아모스 컬링 에센스2X"/>
    <n v="9900"/>
    <n v="1"/>
    <n v="9900"/>
  </r>
  <r>
    <x v="85"/>
    <s v="O221018058381"/>
    <s v="2022"/>
    <s v="4분기(12월)"/>
    <x v="2"/>
    <s v="중국"/>
    <s v="김성민"/>
    <x v="0"/>
    <s v="아이비스 아이보리노트SP"/>
    <n v="1500"/>
    <n v="1"/>
    <n v="1500"/>
  </r>
  <r>
    <x v="85"/>
    <s v="O221018058381"/>
    <s v="2022"/>
    <s v="4분기(12월)"/>
    <x v="2"/>
    <s v="중국"/>
    <s v="김성민"/>
    <x v="0"/>
    <s v="오뚜기 바지락새우 순두부찌개양념90g*5"/>
    <n v="9300"/>
    <n v="1"/>
    <n v="9300"/>
  </r>
  <r>
    <x v="85"/>
    <s v="O221018058381"/>
    <s v="2022"/>
    <s v="4분기(12월)"/>
    <x v="2"/>
    <s v="중국"/>
    <s v="김성민"/>
    <x v="0"/>
    <s v="오뚜기 참깨라면(소컵)65g*6"/>
    <n v="5718"/>
    <n v="1"/>
    <n v="5718"/>
  </r>
  <r>
    <x v="85"/>
    <s v="O221018058381"/>
    <s v="2022"/>
    <s v="4분기(12월)"/>
    <x v="2"/>
    <s v="중국"/>
    <s v="김성민"/>
    <x v="0"/>
    <s v="왕오징어구이 200g"/>
    <n v="9300"/>
    <n v="1"/>
    <n v="9300"/>
  </r>
  <r>
    <x v="85"/>
    <s v="O221018058381"/>
    <s v="2022"/>
    <s v="4분기(12월)"/>
    <x v="2"/>
    <s v="중국"/>
    <s v="김성민"/>
    <x v="0"/>
    <s v="유동 순살왕꼬막280g*2"/>
    <n v="9900"/>
    <n v="1"/>
    <n v="9900"/>
  </r>
  <r>
    <x v="85"/>
    <s v="O221018058381"/>
    <s v="2022"/>
    <s v="4분기(12월)"/>
    <x v="2"/>
    <s v="중국"/>
    <s v="김성민"/>
    <x v="0"/>
    <s v="이광범명가 고춧가루500g(100%국산) "/>
    <n v="23500"/>
    <n v="1"/>
    <n v="23500"/>
  </r>
  <r>
    <x v="85"/>
    <s v="O221018058381"/>
    <s v="2022"/>
    <s v="4분기(12월)"/>
    <x v="2"/>
    <s v="중국"/>
    <s v="김성민"/>
    <x v="0"/>
    <s v="종합감기약 하벤파워 에스캡슐 "/>
    <n v="2700"/>
    <n v="1"/>
    <n v="2700"/>
  </r>
  <r>
    <x v="85"/>
    <s v="O221018058381"/>
    <s v="2022"/>
    <s v="4분기(12월)"/>
    <x v="2"/>
    <s v="중국"/>
    <s v="김성민"/>
    <x v="0"/>
    <s v="청은 국산찹쌀가루100%300g"/>
    <n v="2480"/>
    <n v="1"/>
    <n v="2480"/>
  </r>
  <r>
    <x v="85"/>
    <s v="O221018058381"/>
    <s v="2022"/>
    <s v="4분기(12월)"/>
    <x v="2"/>
    <s v="중국"/>
    <s v="김성민"/>
    <x v="0"/>
    <s v="청정원 고추장 돼지불고기양념500g"/>
    <n v="3610"/>
    <n v="1"/>
    <n v="3610"/>
  </r>
  <r>
    <x v="85"/>
    <s v="O221018058381"/>
    <s v="2022"/>
    <s v="4분기(12월)"/>
    <x v="2"/>
    <s v="중국"/>
    <s v="김성민"/>
    <x v="0"/>
    <s v="청정원 돼지갈비양념280g"/>
    <n v="2350"/>
    <n v="1"/>
    <n v="2350"/>
  </r>
  <r>
    <x v="85"/>
    <s v="O221018058381"/>
    <s v="2022"/>
    <s v="4분기(12월)"/>
    <x v="2"/>
    <s v="중국"/>
    <s v="김성민"/>
    <x v="0"/>
    <s v="청정원 소불고기양념280g"/>
    <n v="2350"/>
    <n v="1"/>
    <n v="2350"/>
  </r>
  <r>
    <x v="85"/>
    <s v="O221018058381"/>
    <s v="2022"/>
    <s v="4분기(12월)"/>
    <x v="2"/>
    <s v="중국"/>
    <s v="김성민"/>
    <x v="0"/>
    <s v="청정원 직화짬뽕분말96g"/>
    <n v="3360"/>
    <n v="3"/>
    <n v="10080"/>
  </r>
  <r>
    <x v="85"/>
    <s v="O221018058381"/>
    <s v="2022"/>
    <s v="4분기(12월)"/>
    <x v="2"/>
    <s v="중국"/>
    <s v="김성민"/>
    <x v="0"/>
    <s v="청정원)직화짜장80g"/>
    <n v="2170"/>
    <n v="2"/>
    <n v="4340"/>
  </r>
  <r>
    <x v="85"/>
    <s v="O221018058381"/>
    <s v="2022"/>
    <s v="4분기(12월)"/>
    <x v="2"/>
    <s v="중국"/>
    <s v="김성민"/>
    <x v="0"/>
    <s v="케라시스 볼륨&amp;손상케어 샴푸 600ml"/>
    <n v="4800"/>
    <n v="1"/>
    <n v="4800"/>
  </r>
  <r>
    <x v="85"/>
    <s v="O221018058381"/>
    <s v="2022"/>
    <s v="4분기(12월)"/>
    <x v="2"/>
    <s v="중국"/>
    <s v="김성민"/>
    <x v="0"/>
    <s v="키친아트 FORT+IH인덕션 계란말이팬18cm"/>
    <n v="30000"/>
    <n v="1"/>
    <n v="30000"/>
  </r>
  <r>
    <x v="85"/>
    <s v="O221018058381"/>
    <s v="2022"/>
    <s v="4분기(12월)"/>
    <x v="2"/>
    <s v="중국"/>
    <s v="김성민"/>
    <x v="0"/>
    <s v="한성 가쓰오우동232.5g*3"/>
    <n v="3930"/>
    <n v="1"/>
    <n v="3930"/>
  </r>
  <r>
    <x v="85"/>
    <s v="O221018058381"/>
    <s v="2022"/>
    <s v="4분기(12월)"/>
    <x v="2"/>
    <s v="중국"/>
    <s v="김성민"/>
    <x v="0"/>
    <s v="해표 두번구워 더고소한 김밥김20g"/>
    <n v="1760"/>
    <n v="2"/>
    <n v="3520"/>
  </r>
  <r>
    <x v="85"/>
    <s v="O221018058381"/>
    <s v="2022"/>
    <s v="4분기(12월)"/>
    <x v="2"/>
    <s v="중국"/>
    <s v="김성민"/>
    <x v="0"/>
    <s v="해표 포도씨유900ml"/>
    <n v="13600"/>
    <n v="1"/>
    <n v="13600"/>
  </r>
  <r>
    <x v="86"/>
    <s v="O221018058380"/>
    <s v="2022"/>
    <s v="4분기(12월)"/>
    <x v="2"/>
    <s v="중국"/>
    <s v="최우진"/>
    <x v="0"/>
    <s v=" 라비앙 비타 비타민 샤워필터150g-러블리피치 "/>
    <n v="9900"/>
    <n v="2"/>
    <n v="19800"/>
  </r>
  <r>
    <x v="86"/>
    <s v="O221018058380"/>
    <s v="2022"/>
    <s v="4분기(12월)"/>
    <x v="2"/>
    <s v="중국"/>
    <s v="최우진"/>
    <x v="0"/>
    <s v="PM 트리플크림20g(무좀)"/>
    <n v="7200"/>
    <n v="1"/>
    <n v="7200"/>
  </r>
  <r>
    <x v="86"/>
    <s v="O221018058380"/>
    <s v="2022"/>
    <s v="4분기(12월)"/>
    <x v="2"/>
    <s v="중국"/>
    <s v="최우진"/>
    <x v="0"/>
    <s v="다우니 오션코랄 퓨어러브 1L"/>
    <n v="6180"/>
    <n v="2"/>
    <n v="12360"/>
  </r>
  <r>
    <x v="86"/>
    <s v="O221018058380"/>
    <s v="2022"/>
    <s v="4분기(12월)"/>
    <x v="2"/>
    <s v="중국"/>
    <s v="최우진"/>
    <x v="0"/>
    <s v="딥액션폼클렌저120g(C&amp;C)"/>
    <n v="8000"/>
    <n v="2"/>
    <n v="16000"/>
  </r>
  <r>
    <x v="86"/>
    <s v="O221018058380"/>
    <s v="2022"/>
    <s v="4분기(12월)"/>
    <x v="2"/>
    <s v="중국"/>
    <s v="최우진"/>
    <x v="0"/>
    <s v="메디안 잇몸과학 치약 클린민트120g*3"/>
    <n v="8500"/>
    <n v="1"/>
    <n v="8500"/>
  </r>
  <r>
    <x v="86"/>
    <s v="O221018058380"/>
    <s v="2022"/>
    <s v="4분기(12월)"/>
    <x v="2"/>
    <s v="중국"/>
    <s v="최우진"/>
    <x v="0"/>
    <s v="샤워메이트퍼퓸촉촉한(핑크)900ml"/>
    <n v="6000"/>
    <n v="1"/>
    <n v="6000"/>
  </r>
  <r>
    <x v="86"/>
    <s v="O221018058380"/>
    <s v="2022"/>
    <s v="4분기(12월)"/>
    <x v="2"/>
    <s v="중국"/>
    <s v="최우진"/>
    <x v="0"/>
    <s v="송월타올5호"/>
    <n v="37000"/>
    <n v="2"/>
    <n v="74000"/>
  </r>
  <r>
    <x v="86"/>
    <s v="O221018058380"/>
    <s v="2022"/>
    <s v="4분기(12월)"/>
    <x v="2"/>
    <s v="중국"/>
    <s v="최우진"/>
    <x v="0"/>
    <s v="아모스 컬링 에센스2X"/>
    <n v="9900"/>
    <n v="2"/>
    <n v="19800"/>
  </r>
  <r>
    <x v="86"/>
    <s v="O221018058380"/>
    <s v="2022"/>
    <s v="4분기(12월)"/>
    <x v="2"/>
    <s v="중국"/>
    <s v="최우진"/>
    <x v="0"/>
    <s v="애경울샴푸1L(용기)"/>
    <n v="4840"/>
    <n v="1"/>
    <n v="4840"/>
  </r>
  <r>
    <x v="86"/>
    <s v="O221018058380"/>
    <s v="2022"/>
    <s v="4분기(12월)"/>
    <x v="2"/>
    <s v="중국"/>
    <s v="최우진"/>
    <x v="0"/>
    <s v="오랄비 어드밴티지컴플리트 항균칫솔모35(3+1)"/>
    <n v="9900"/>
    <n v="1"/>
    <n v="9900"/>
  </r>
  <r>
    <x v="86"/>
    <s v="O221018058380"/>
    <s v="2022"/>
    <s v="4분기(12월)"/>
    <x v="2"/>
    <s v="중국"/>
    <s v="최우진"/>
    <x v="0"/>
    <s v="줄리스 립밤"/>
    <n v="6950"/>
    <n v="2"/>
    <n v="13900"/>
  </r>
  <r>
    <x v="86"/>
    <s v="O221018058380"/>
    <s v="2022"/>
    <s v="4분기(12월)"/>
    <x v="2"/>
    <s v="중국"/>
    <s v="최우진"/>
    <x v="0"/>
    <s v="질레트 퓨전프로글라이드 면도날(4입)"/>
    <n v="23500"/>
    <n v="1"/>
    <n v="23500"/>
  </r>
  <r>
    <x v="86"/>
    <s v="O221018058380"/>
    <s v="2022"/>
    <s v="4분기(12월)"/>
    <x v="2"/>
    <s v="중국"/>
    <s v="최우진"/>
    <x v="0"/>
    <s v="카누 마일드로스트 아메리카노100T(미니)"/>
    <n v="18530"/>
    <n v="3"/>
    <n v="55590"/>
  </r>
  <r>
    <x v="86"/>
    <s v="O221018058380"/>
    <s v="2022"/>
    <s v="4분기(12월)"/>
    <x v="2"/>
    <s v="중국"/>
    <s v="최우진"/>
    <x v="0"/>
    <s v="칼라와인콜크오프너"/>
    <n v="3700"/>
    <n v="1"/>
    <n v="3700"/>
  </r>
  <r>
    <x v="86"/>
    <s v="O221018058380"/>
    <s v="2022"/>
    <s v="4분기(12월)"/>
    <x v="2"/>
    <s v="중국"/>
    <s v="최우진"/>
    <x v="0"/>
    <s v="컴배트파워 작은바퀴용12입"/>
    <n v="7500"/>
    <n v="1"/>
    <n v="7500"/>
  </r>
  <r>
    <x v="86"/>
    <s v="O221018058380"/>
    <s v="2022"/>
    <s v="4분기(12월)"/>
    <x v="2"/>
    <s v="중국"/>
    <s v="최우진"/>
    <x v="0"/>
    <s v="컴배트파워 플러스4단계(큰바퀴용)"/>
    <n v="7500"/>
    <n v="1"/>
    <n v="7500"/>
  </r>
  <r>
    <x v="86"/>
    <s v="O221018058380"/>
    <s v="2022"/>
    <s v="4분기(12월)"/>
    <x v="2"/>
    <s v="중국"/>
    <s v="최우진"/>
    <x v="0"/>
    <s v="케라시스 데미지클리닉 컨디셔너 600ml"/>
    <n v="4800"/>
    <n v="1"/>
    <n v="4800"/>
  </r>
  <r>
    <x v="86"/>
    <s v="O221018058380"/>
    <s v="2022"/>
    <s v="4분기(12월)"/>
    <x v="2"/>
    <s v="중국"/>
    <s v="최우진"/>
    <x v="0"/>
    <s v="케라시스 볼륨&amp;손상케어 샴푸 600ml"/>
    <n v="4800"/>
    <n v="1"/>
    <n v="4800"/>
  </r>
  <r>
    <x v="87"/>
    <s v="O221018058379"/>
    <s v="2022"/>
    <s v="4분기(12월)"/>
    <x v="1"/>
    <s v="중국"/>
    <s v="이성진"/>
    <x v="0"/>
    <s v="[피스코리아] 캇타 201 [개/1]"/>
    <n v="480"/>
    <n v="1"/>
    <n v="480"/>
  </r>
  <r>
    <x v="87"/>
    <s v="O221018058379"/>
    <s v="2022"/>
    <s v="4분기(12월)"/>
    <x v="1"/>
    <s v="중국"/>
    <s v="이성진"/>
    <x v="0"/>
    <s v="The맛있는 김도둑 아이스스로돌자반35g"/>
    <n v="1100"/>
    <n v="3"/>
    <n v="3300"/>
  </r>
  <r>
    <x v="87"/>
    <s v="O221018058379"/>
    <s v="2022"/>
    <s v="4분기(12월)"/>
    <x v="1"/>
    <s v="중국"/>
    <s v="이성진"/>
    <x v="0"/>
    <s v="THE맛있는돌자반35g"/>
    <n v="1100"/>
    <n v="4"/>
    <n v="4400"/>
  </r>
  <r>
    <x v="87"/>
    <s v="O221018058379"/>
    <s v="2022"/>
    <s v="4분기(12월)"/>
    <x v="1"/>
    <s v="중국"/>
    <s v="이성진"/>
    <x v="0"/>
    <s v="고구마맛 쫀디기150g "/>
    <n v="1000"/>
    <n v="2"/>
    <n v="2000"/>
  </r>
  <r>
    <x v="87"/>
    <s v="O221018058379"/>
    <s v="2022"/>
    <s v="4분기(12월)"/>
    <x v="1"/>
    <s v="중국"/>
    <s v="이성진"/>
    <x v="0"/>
    <s v="광천파래김4g*16봉"/>
    <n v="4200"/>
    <n v="1"/>
    <n v="4200"/>
  </r>
  <r>
    <x v="87"/>
    <s v="O221018058379"/>
    <s v="2022"/>
    <s v="4분기(12월)"/>
    <x v="1"/>
    <s v="중국"/>
    <s v="이성진"/>
    <x v="0"/>
    <s v="김도둑 광천재래김4g*16봉"/>
    <n v="4200"/>
    <n v="1"/>
    <n v="4200"/>
  </r>
  <r>
    <x v="87"/>
    <s v="O221018058379"/>
    <s v="2022"/>
    <s v="4분기(12월)"/>
    <x v="1"/>
    <s v="중국"/>
    <s v="이성진"/>
    <x v="0"/>
    <s v="김도둑 스낵누룽지110g"/>
    <n v="1300"/>
    <n v="1"/>
    <n v="1300"/>
  </r>
  <r>
    <x v="87"/>
    <s v="O221018058379"/>
    <s v="2022"/>
    <s v="4분기(12월)"/>
    <x v="1"/>
    <s v="중국"/>
    <s v="이성진"/>
    <x v="0"/>
    <s v="농심 신라면(멀티5입)"/>
    <n v="3640"/>
    <n v="1"/>
    <n v="3640"/>
  </r>
  <r>
    <x v="87"/>
    <s v="O221018058379"/>
    <s v="2022"/>
    <s v="4분기(12월)"/>
    <x v="1"/>
    <s v="중국"/>
    <s v="이성진"/>
    <x v="0"/>
    <s v="농심 안성탕면(멀티5입)"/>
    <n v="4080"/>
    <n v="1"/>
    <n v="4080"/>
  </r>
  <r>
    <x v="87"/>
    <s v="O221018058379"/>
    <s v="2022"/>
    <s v="4분기(12월)"/>
    <x v="1"/>
    <s v="중국"/>
    <s v="이성진"/>
    <x v="0"/>
    <s v="농심짜파게티(멀티5입)"/>
    <n v="4430"/>
    <n v="1"/>
    <n v="4430"/>
  </r>
  <r>
    <x v="87"/>
    <s v="O221018058379"/>
    <s v="2022"/>
    <s v="4분기(12월)"/>
    <x v="1"/>
    <s v="중국"/>
    <s v="이성진"/>
    <x v="0"/>
    <s v="동원 살코기참치100g*5입"/>
    <n v="10200"/>
    <n v="1"/>
    <n v="10200"/>
  </r>
  <r>
    <x v="87"/>
    <s v="O221018058379"/>
    <s v="2022"/>
    <s v="4분기(12월)"/>
    <x v="1"/>
    <s v="중국"/>
    <s v="이성진"/>
    <x v="0"/>
    <s v="롯데 로스팜 마일드340g*2"/>
    <n v="6100"/>
    <n v="1"/>
    <n v="6100"/>
  </r>
  <r>
    <x v="87"/>
    <s v="O221018058379"/>
    <s v="2022"/>
    <s v="4분기(12월)"/>
    <x v="1"/>
    <s v="중국"/>
    <s v="이성진"/>
    <x v="0"/>
    <s v="맛술 생강 500ml"/>
    <n v="2780"/>
    <n v="1"/>
    <n v="2780"/>
  </r>
  <r>
    <x v="87"/>
    <s v="O221018058379"/>
    <s v="2022"/>
    <s v="4분기(12월)"/>
    <x v="1"/>
    <s v="중국"/>
    <s v="이성진"/>
    <x v="0"/>
    <s v="비비고 누룽지 닭백숙죽 280g"/>
    <n v="2850"/>
    <n v="5"/>
    <n v="14250"/>
  </r>
  <r>
    <x v="87"/>
    <s v="O221018058379"/>
    <s v="2022"/>
    <s v="4분기(12월)"/>
    <x v="1"/>
    <s v="중국"/>
    <s v="이성진"/>
    <x v="0"/>
    <s v="비비고 사골곰탕500g*2"/>
    <n v="2850"/>
    <n v="4"/>
    <n v="11400"/>
  </r>
  <r>
    <x v="87"/>
    <s v="O221018058379"/>
    <s v="2022"/>
    <s v="4분기(12월)"/>
    <x v="1"/>
    <s v="중국"/>
    <s v="이성진"/>
    <x v="0"/>
    <s v="비비고 소고기죽280g"/>
    <n v="2850"/>
    <n v="5"/>
    <n v="14250"/>
  </r>
  <r>
    <x v="87"/>
    <s v="O221018058379"/>
    <s v="2022"/>
    <s v="4분기(12월)"/>
    <x v="1"/>
    <s v="중국"/>
    <s v="이성진"/>
    <x v="0"/>
    <s v="비비고차돌육개장500g*2"/>
    <n v="11780"/>
    <n v="2"/>
    <n v="23560"/>
  </r>
  <r>
    <x v="87"/>
    <s v="O221018058379"/>
    <s v="2022"/>
    <s v="4분기(12월)"/>
    <x v="1"/>
    <s v="중국"/>
    <s v="이성진"/>
    <x v="0"/>
    <s v="삼진 위생롤백(17*25)200매"/>
    <n v="2100"/>
    <n v="1"/>
    <n v="2100"/>
  </r>
  <r>
    <x v="87"/>
    <s v="O221018058379"/>
    <s v="2022"/>
    <s v="4분기(12월)"/>
    <x v="1"/>
    <s v="중국"/>
    <s v="이성진"/>
    <x v="0"/>
    <s v="쇠고기스프80g(분말)"/>
    <n v="1610"/>
    <n v="1"/>
    <n v="1610"/>
  </r>
  <r>
    <x v="87"/>
    <s v="O221018058379"/>
    <s v="2022"/>
    <s v="4분기(12월)"/>
    <x v="1"/>
    <s v="중국"/>
    <s v="이성진"/>
    <x v="0"/>
    <s v="순수한면 울트라슈퍼가드뉴소형 날개형18입"/>
    <n v="2880"/>
    <n v="1"/>
    <n v="2880"/>
  </r>
  <r>
    <x v="87"/>
    <s v="O221018058379"/>
    <s v="2022"/>
    <s v="4분기(12월)"/>
    <x v="1"/>
    <s v="중국"/>
    <s v="이성진"/>
    <x v="0"/>
    <s v="신앙촌 깔끔한 국간장860ml"/>
    <n v="7300"/>
    <n v="1"/>
    <n v="7300"/>
  </r>
  <r>
    <x v="87"/>
    <s v="O221018058379"/>
    <s v="2022"/>
    <s v="4분기(12월)"/>
    <x v="1"/>
    <s v="중국"/>
    <s v="이성진"/>
    <x v="0"/>
    <s v="예산국수1kg"/>
    <n v="5000"/>
    <n v="1"/>
    <n v="5000"/>
  </r>
  <r>
    <x v="87"/>
    <s v="O221018058379"/>
    <s v="2022"/>
    <s v="4분기(12월)"/>
    <x v="1"/>
    <s v="중국"/>
    <s v="이성진"/>
    <x v="0"/>
    <s v="옛날국수 쌀소면500g"/>
    <n v="2880"/>
    <n v="1"/>
    <n v="2880"/>
  </r>
  <r>
    <x v="87"/>
    <s v="O221018058379"/>
    <s v="2022"/>
    <s v="4분기(12월)"/>
    <x v="1"/>
    <s v="중국"/>
    <s v="이성진"/>
    <x v="0"/>
    <s v="옛날자른당면 100g"/>
    <n v="1400"/>
    <n v="2"/>
    <n v="2800"/>
  </r>
  <r>
    <x v="87"/>
    <s v="O221018058379"/>
    <s v="2022"/>
    <s v="4분기(12월)"/>
    <x v="1"/>
    <s v="중국"/>
    <s v="이성진"/>
    <x v="0"/>
    <s v="오뚜기 백세카레 고형 약간매운맛100g"/>
    <n v="2800"/>
    <n v="1"/>
    <n v="2800"/>
  </r>
  <r>
    <x v="87"/>
    <s v="O221018058379"/>
    <s v="2022"/>
    <s v="4분기(12월)"/>
    <x v="1"/>
    <s v="중국"/>
    <s v="이성진"/>
    <x v="0"/>
    <s v="오뚜기옛날미역50g"/>
    <n v="2200"/>
    <n v="3"/>
    <n v="6600"/>
  </r>
  <r>
    <x v="87"/>
    <s v="O221018058379"/>
    <s v="2022"/>
    <s v="4분기(12월)"/>
    <x v="1"/>
    <s v="중국"/>
    <s v="이성진"/>
    <x v="0"/>
    <s v="오뚜기전복죽285g*2"/>
    <n v="5400"/>
    <n v="2"/>
    <n v="10800"/>
  </r>
  <r>
    <x v="87"/>
    <s v="O221018058379"/>
    <s v="2022"/>
    <s v="4분기(12월)"/>
    <x v="1"/>
    <s v="중국"/>
    <s v="이성진"/>
    <x v="0"/>
    <s v="오뚜기카레(순)100g"/>
    <n v="1860"/>
    <n v="1"/>
    <n v="1860"/>
  </r>
  <r>
    <x v="87"/>
    <s v="O221018058379"/>
    <s v="2022"/>
    <s v="4분기(12월)"/>
    <x v="1"/>
    <s v="중국"/>
    <s v="이성진"/>
    <x v="0"/>
    <s v="오뚜기카레(약매)100g"/>
    <n v="1890"/>
    <n v="1"/>
    <n v="1890"/>
  </r>
  <r>
    <x v="87"/>
    <s v="O221018058379"/>
    <s v="2022"/>
    <s v="4분기(12월)"/>
    <x v="1"/>
    <s v="중국"/>
    <s v="이성진"/>
    <x v="0"/>
    <s v="오리온 고래밥46g"/>
    <n v="670"/>
    <n v="1"/>
    <n v="670"/>
  </r>
  <r>
    <x v="87"/>
    <s v="O221018058379"/>
    <s v="2022"/>
    <s v="4분기(12월)"/>
    <x v="1"/>
    <s v="중국"/>
    <s v="이성진"/>
    <x v="0"/>
    <s v="오리온 다이제 오리지날 194g"/>
    <n v="1700"/>
    <n v="1"/>
    <n v="1700"/>
  </r>
  <r>
    <x v="87"/>
    <s v="O221018058379"/>
    <s v="2022"/>
    <s v="4분기(12월)"/>
    <x v="1"/>
    <s v="중국"/>
    <s v="이성진"/>
    <x v="0"/>
    <s v="종이나라 착붙는풀70ml"/>
    <n v="580"/>
    <n v="1"/>
    <n v="580"/>
  </r>
  <r>
    <x v="87"/>
    <s v="O221018058379"/>
    <s v="2022"/>
    <s v="4분기(12월)"/>
    <x v="1"/>
    <s v="중국"/>
    <s v="이성진"/>
    <x v="0"/>
    <s v="청솔전통백숙삼계탕100g"/>
    <n v="1800"/>
    <n v="1"/>
    <n v="1800"/>
  </r>
  <r>
    <x v="87"/>
    <s v="O221018058379"/>
    <s v="2022"/>
    <s v="4분기(12월)"/>
    <x v="1"/>
    <s v="중국"/>
    <s v="이성진"/>
    <x v="0"/>
    <s v="청정원 닭볶음탕 양념480g"/>
    <n v="3700"/>
    <n v="1"/>
    <n v="3700"/>
  </r>
  <r>
    <x v="87"/>
    <s v="O221018058379"/>
    <s v="2022"/>
    <s v="4분기(12월)"/>
    <x v="1"/>
    <s v="중국"/>
    <s v="이성진"/>
    <x v="0"/>
    <s v="청정원 보크라이스(새우)24g(3입)"/>
    <n v="1810"/>
    <n v="1"/>
    <n v="1810"/>
  </r>
  <r>
    <x v="87"/>
    <s v="O221018058379"/>
    <s v="2022"/>
    <s v="4분기(12월)"/>
    <x v="1"/>
    <s v="중국"/>
    <s v="이성진"/>
    <x v="0"/>
    <s v="청정원 보크라이스(쇠고기)24g(3입)"/>
    <n v="1810"/>
    <n v="1"/>
    <n v="1810"/>
  </r>
  <r>
    <x v="87"/>
    <s v="O221018058379"/>
    <s v="2022"/>
    <s v="4분기(12월)"/>
    <x v="1"/>
    <s v="중국"/>
    <s v="이성진"/>
    <x v="0"/>
    <s v="청정원 소불고기양념500g"/>
    <n v="3610"/>
    <n v="1"/>
    <n v="3610"/>
  </r>
  <r>
    <x v="87"/>
    <s v="O221018058379"/>
    <s v="2022"/>
    <s v="4분기(12월)"/>
    <x v="1"/>
    <s v="중국"/>
    <s v="이성진"/>
    <x v="0"/>
    <s v="청정원)직화짜장80g"/>
    <n v="2170"/>
    <n v="1"/>
    <n v="2170"/>
  </r>
  <r>
    <x v="87"/>
    <s v="O221018058379"/>
    <s v="2022"/>
    <s v="4분기(12월)"/>
    <x v="1"/>
    <s v="중국"/>
    <s v="이성진"/>
    <x v="0"/>
    <s v="칼로리를 줄인 케찹 280g"/>
    <n v="1640"/>
    <n v="1"/>
    <n v="1640"/>
  </r>
  <r>
    <x v="87"/>
    <s v="O221018058379"/>
    <s v="2022"/>
    <s v="4분기(12월)"/>
    <x v="1"/>
    <s v="중국"/>
    <s v="이성진"/>
    <x v="0"/>
    <s v="컵밥 참치마요덮밥247g"/>
    <n v="3020"/>
    <n v="2"/>
    <n v="6040"/>
  </r>
  <r>
    <x v="87"/>
    <s v="O221018058379"/>
    <s v="2022"/>
    <s v="4분기(12월)"/>
    <x v="1"/>
    <s v="중국"/>
    <s v="이성진"/>
    <x v="0"/>
    <s v="케라시스 볼륨&amp;손상케어 샴푸 600ml"/>
    <n v="4800"/>
    <n v="1"/>
    <n v="4800"/>
  </r>
  <r>
    <x v="87"/>
    <s v="O221018058379"/>
    <s v="2022"/>
    <s v="4분기(12월)"/>
    <x v="1"/>
    <s v="중국"/>
    <s v="이성진"/>
    <x v="0"/>
    <s v="페리오치약 브레쓰케어알파 160g*3"/>
    <n v="4320"/>
    <n v="1"/>
    <n v="4320"/>
  </r>
  <r>
    <x v="87"/>
    <s v="O221018058379"/>
    <s v="2022"/>
    <s v="4분기(12월)"/>
    <x v="1"/>
    <s v="중국"/>
    <s v="이성진"/>
    <x v="0"/>
    <s v="포스트 현미그래놀라310g"/>
    <n v="4400"/>
    <n v="1"/>
    <n v="4400"/>
  </r>
  <r>
    <x v="87"/>
    <s v="O221018058379"/>
    <s v="2022"/>
    <s v="4분기(12월)"/>
    <x v="1"/>
    <s v="중국"/>
    <s v="이성진"/>
    <x v="0"/>
    <s v="한성 튀김맛우동211.5g*3"/>
    <n v="3800"/>
    <n v="1"/>
    <n v="3800"/>
  </r>
  <r>
    <x v="87"/>
    <s v="O221018058379"/>
    <s v="2022"/>
    <s v="4분기(12월)"/>
    <x v="1"/>
    <s v="중국"/>
    <s v="이성진"/>
    <x v="0"/>
    <s v="해태 버터링 딥초코103g"/>
    <n v="2400"/>
    <n v="1"/>
    <n v="2400"/>
  </r>
  <r>
    <x v="87"/>
    <s v="O221018058379"/>
    <s v="2022"/>
    <s v="4분기(12월)"/>
    <x v="1"/>
    <s v="중국"/>
    <s v="이성진"/>
    <x v="0"/>
    <s v="햇살담은 염도낮춘 다시마 간장1.7L"/>
    <n v="11000"/>
    <n v="1"/>
    <n v="11000"/>
  </r>
  <r>
    <x v="87"/>
    <s v="O221018058379"/>
    <s v="2022"/>
    <s v="4분기(12월)"/>
    <x v="1"/>
    <s v="중국"/>
    <s v="이성진"/>
    <x v="0"/>
    <s v="허니버터 군옥수수맛아몬드130g"/>
    <n v="3890"/>
    <n v="1"/>
    <n v="3890"/>
  </r>
  <r>
    <x v="88"/>
    <s v="O221018058378"/>
    <s v="2022"/>
    <s v="4분기(12월)"/>
    <x v="2"/>
    <s v="헝가리"/>
    <s v="정지화"/>
    <x v="0"/>
    <s v="100%국산감자전분400g"/>
    <n v="2800"/>
    <n v="1"/>
    <n v="2800"/>
  </r>
  <r>
    <x v="88"/>
    <s v="O221018058378"/>
    <s v="2022"/>
    <s v="4분기(12월)"/>
    <x v="2"/>
    <s v="헝가리"/>
    <s v="정지화"/>
    <x v="0"/>
    <s v="3M 뉴스카치브라이트 다용도 먼지떨이(손잡이1,리필2)"/>
    <n v="3200"/>
    <n v="1"/>
    <n v="3200"/>
  </r>
  <r>
    <x v="88"/>
    <s v="O221018058378"/>
    <s v="2022"/>
    <s v="4분기(12월)"/>
    <x v="2"/>
    <s v="헝가리"/>
    <s v="정지화"/>
    <x v="0"/>
    <s v="THE맛있는돌자반35g"/>
    <n v="1100"/>
    <n v="2"/>
    <n v="2200"/>
  </r>
  <r>
    <x v="88"/>
    <s v="O221018058378"/>
    <s v="2022"/>
    <s v="4분기(12월)"/>
    <x v="2"/>
    <s v="헝가리"/>
    <s v="정지화"/>
    <x v="0"/>
    <s v="감자 수제비키트265g"/>
    <n v="5960"/>
    <n v="2"/>
    <n v="11920"/>
  </r>
  <r>
    <x v="88"/>
    <s v="O221018058378"/>
    <s v="2022"/>
    <s v="4분기(12월)"/>
    <x v="2"/>
    <s v="헝가리"/>
    <s v="정지화"/>
    <x v="0"/>
    <s v="건오징어 철판구이50g"/>
    <n v="4700"/>
    <n v="1"/>
    <n v="4700"/>
  </r>
  <r>
    <x v="88"/>
    <s v="O221018058378"/>
    <s v="2022"/>
    <s v="4분기(12월)"/>
    <x v="2"/>
    <s v="헝가리"/>
    <s v="정지화"/>
    <x v="0"/>
    <s v="광천파래김4g*16봉"/>
    <n v="4200"/>
    <n v="2"/>
    <n v="8400"/>
  </r>
  <r>
    <x v="88"/>
    <s v="O221018058378"/>
    <s v="2022"/>
    <s v="4분기(12월)"/>
    <x v="2"/>
    <s v="헝가리"/>
    <s v="정지화"/>
    <x v="0"/>
    <s v="국내산 종이컵 50P"/>
    <n v="600"/>
    <n v="1"/>
    <n v="600"/>
  </r>
  <r>
    <x v="88"/>
    <s v="O221018058378"/>
    <s v="2022"/>
    <s v="4분기(12월)"/>
    <x v="2"/>
    <s v="헝가리"/>
    <s v="정지화"/>
    <x v="0"/>
    <s v="김발(속대)"/>
    <n v="1000"/>
    <n v="1"/>
    <n v="1000"/>
  </r>
  <r>
    <x v="88"/>
    <s v="O221018058378"/>
    <s v="2022"/>
    <s v="4분기(12월)"/>
    <x v="2"/>
    <s v="헝가리"/>
    <s v="정지화"/>
    <x v="0"/>
    <s v="깨끗한나라 여행용티슈70매*3"/>
    <n v="2100"/>
    <n v="2"/>
    <n v="4200"/>
  </r>
  <r>
    <x v="88"/>
    <s v="O221018058378"/>
    <s v="2022"/>
    <s v="4분기(12월)"/>
    <x v="2"/>
    <s v="헝가리"/>
    <s v="정지화"/>
    <x v="0"/>
    <s v="나무밀대24*4(cm)"/>
    <n v="3100"/>
    <n v="1"/>
    <n v="3100"/>
  </r>
  <r>
    <x v="88"/>
    <s v="O221018058378"/>
    <s v="2022"/>
    <s v="4분기(12월)"/>
    <x v="2"/>
    <s v="헝가리"/>
    <s v="정지화"/>
    <x v="0"/>
    <s v="농심 사리곰탕(멀티5입)"/>
    <n v="4880"/>
    <n v="1"/>
    <n v="4880"/>
  </r>
  <r>
    <x v="88"/>
    <s v="O221018058378"/>
    <s v="2022"/>
    <s v="4분기(12월)"/>
    <x v="2"/>
    <s v="헝가리"/>
    <s v="정지화"/>
    <x v="0"/>
    <s v="농심 새우깡 블랙72g"/>
    <n v="1630"/>
    <n v="2"/>
    <n v="3260"/>
  </r>
  <r>
    <x v="88"/>
    <s v="O221018058378"/>
    <s v="2022"/>
    <s v="4분기(12월)"/>
    <x v="2"/>
    <s v="헝가리"/>
    <s v="정지화"/>
    <x v="0"/>
    <s v="농심 새우깡90g"/>
    <n v="1070"/>
    <n v="2"/>
    <n v="2140"/>
  </r>
  <r>
    <x v="88"/>
    <s v="O221018058378"/>
    <s v="2022"/>
    <s v="4분기(12월)"/>
    <x v="2"/>
    <s v="헝가리"/>
    <s v="정지화"/>
    <x v="0"/>
    <s v="농심)튀김우동소컵62g*6입"/>
    <n v="5020"/>
    <n v="1"/>
    <n v="5020"/>
  </r>
  <r>
    <x v="88"/>
    <s v="O221018058378"/>
    <s v="2022"/>
    <s v="4분기(12월)"/>
    <x v="2"/>
    <s v="헝가리"/>
    <s v="정지화"/>
    <x v="0"/>
    <s v="농심짜파게티(멀티5입)"/>
    <n v="4430"/>
    <n v="2"/>
    <n v="8860"/>
  </r>
  <r>
    <x v="88"/>
    <s v="O221018058378"/>
    <s v="2022"/>
    <s v="4분기(12월)"/>
    <x v="2"/>
    <s v="헝가리"/>
    <s v="정지화"/>
    <x v="0"/>
    <s v="맛있는 오뚜기밥200g*4입"/>
    <n v="5240"/>
    <n v="2"/>
    <n v="10480"/>
  </r>
  <r>
    <x v="88"/>
    <s v="O221018058378"/>
    <s v="2022"/>
    <s v="4분기(12월)"/>
    <x v="2"/>
    <s v="헝가리"/>
    <s v="정지화"/>
    <x v="0"/>
    <s v="매직크리너 1입"/>
    <n v="1120"/>
    <n v="1"/>
    <n v="1120"/>
  </r>
  <r>
    <x v="88"/>
    <s v="O221018058378"/>
    <s v="2022"/>
    <s v="4분기(12월)"/>
    <x v="2"/>
    <s v="헝가리"/>
    <s v="정지화"/>
    <x v="0"/>
    <s v="비비고 갈비탕400g*2"/>
    <n v="13520"/>
    <n v="1"/>
    <n v="13520"/>
  </r>
  <r>
    <x v="88"/>
    <s v="O221018058378"/>
    <s v="2022"/>
    <s v="4분기(12월)"/>
    <x v="2"/>
    <s v="헝가리"/>
    <s v="정지화"/>
    <x v="0"/>
    <s v="비비고 누룽지 닭백숙죽 280g"/>
    <n v="2850"/>
    <n v="2"/>
    <n v="5700"/>
  </r>
  <r>
    <x v="88"/>
    <s v="O221018058378"/>
    <s v="2022"/>
    <s v="4분기(12월)"/>
    <x v="2"/>
    <s v="헝가리"/>
    <s v="정지화"/>
    <x v="0"/>
    <s v="비비고 사골곰탕500g*2"/>
    <n v="2850"/>
    <n v="3"/>
    <n v="8550"/>
  </r>
  <r>
    <x v="88"/>
    <s v="O221018058378"/>
    <s v="2022"/>
    <s v="4분기(12월)"/>
    <x v="2"/>
    <s v="헝가리"/>
    <s v="정지화"/>
    <x v="0"/>
    <s v="비트 드럼용1.6L+1.6L"/>
    <n v="8880"/>
    <n v="1"/>
    <n v="8880"/>
  </r>
  <r>
    <x v="88"/>
    <s v="O221018058378"/>
    <s v="2022"/>
    <s v="4분기(12월)"/>
    <x v="2"/>
    <s v="헝가리"/>
    <s v="정지화"/>
    <x v="0"/>
    <s v="빠삭빠삭 꾸이꾼23g*5"/>
    <n v="6100"/>
    <n v="1"/>
    <n v="6100"/>
  </r>
  <r>
    <x v="88"/>
    <s v="O221018058378"/>
    <s v="2022"/>
    <s v="4분기(12월)"/>
    <x v="2"/>
    <s v="헝가리"/>
    <s v="정지화"/>
    <x v="0"/>
    <s v="뽀로로 어린이용 크린장갑30매"/>
    <n v="1500"/>
    <n v="1"/>
    <n v="1500"/>
  </r>
  <r>
    <x v="88"/>
    <s v="O221018058378"/>
    <s v="2022"/>
    <s v="4분기(12월)"/>
    <x v="2"/>
    <s v="헝가리"/>
    <s v="정지화"/>
    <x v="0"/>
    <s v="뿌셔뿌셔(바베큐맛)"/>
    <n v="800"/>
    <n v="2"/>
    <n v="1600"/>
  </r>
  <r>
    <x v="88"/>
    <s v="O221018058378"/>
    <s v="2022"/>
    <s v="4분기(12월)"/>
    <x v="2"/>
    <s v="헝가리"/>
    <s v="정지화"/>
    <x v="0"/>
    <s v="사각 목욕타월(때밀이)3P "/>
    <n v="1100"/>
    <n v="1"/>
    <n v="1100"/>
  </r>
  <r>
    <x v="88"/>
    <s v="O221018058378"/>
    <s v="2022"/>
    <s v="4분기(12월)"/>
    <x v="2"/>
    <s v="헝가리"/>
    <s v="정지화"/>
    <x v="0"/>
    <s v="삼겹살 제주식 멜젓소스 270g"/>
    <n v="2800"/>
    <n v="1"/>
    <n v="2800"/>
  </r>
  <r>
    <x v="88"/>
    <s v="O221018058378"/>
    <s v="2022"/>
    <s v="4분기(12월)"/>
    <x v="2"/>
    <s v="헝가리"/>
    <s v="정지화"/>
    <x v="0"/>
    <s v="설악산 국산목이버섯30g"/>
    <n v="5500"/>
    <n v="1"/>
    <n v="5500"/>
  </r>
  <r>
    <x v="88"/>
    <s v="O221018058378"/>
    <s v="2022"/>
    <s v="4분기(12월)"/>
    <x v="2"/>
    <s v="헝가리"/>
    <s v="정지화"/>
    <x v="0"/>
    <s v="스위트웰 통단팥850g"/>
    <n v="4210"/>
    <n v="1"/>
    <n v="4210"/>
  </r>
  <r>
    <x v="88"/>
    <s v="O221018058378"/>
    <s v="2022"/>
    <s v="4분기(12월)"/>
    <x v="2"/>
    <s v="헝가리"/>
    <s v="정지화"/>
    <x v="0"/>
    <s v="스카트 빨아쓰는 행주타월54*2롤"/>
    <n v="7200"/>
    <n v="1"/>
    <n v="7200"/>
  </r>
  <r>
    <x v="88"/>
    <s v="O221018058378"/>
    <s v="2022"/>
    <s v="4분기(12월)"/>
    <x v="2"/>
    <s v="헝가리"/>
    <s v="정지화"/>
    <x v="0"/>
    <s v="스팸 마일드 300g*3"/>
    <n v="12480"/>
    <n v="1"/>
    <n v="12480"/>
  </r>
  <r>
    <x v="88"/>
    <s v="O221018058378"/>
    <s v="2022"/>
    <s v="4분기(12월)"/>
    <x v="2"/>
    <s v="헝가리"/>
    <s v="정지화"/>
    <x v="0"/>
    <s v="신라면 건면(멀티5입)"/>
    <n v="4700"/>
    <n v="1"/>
    <n v="4700"/>
  </r>
  <r>
    <x v="88"/>
    <s v="O221018058378"/>
    <s v="2022"/>
    <s v="4분기(12월)"/>
    <x v="2"/>
    <s v="헝가리"/>
    <s v="정지화"/>
    <x v="0"/>
    <s v="쌀과자 골드100g"/>
    <n v="900"/>
    <n v="4"/>
    <n v="3600"/>
  </r>
  <r>
    <x v="88"/>
    <s v="O221018058378"/>
    <s v="2022"/>
    <s v="4분기(12월)"/>
    <x v="2"/>
    <s v="헝가리"/>
    <s v="정지화"/>
    <x v="0"/>
    <s v="암앤해머 베이킹소다1.5kg+600g"/>
    <n v="6280"/>
    <n v="1"/>
    <n v="6280"/>
  </r>
  <r>
    <x v="88"/>
    <s v="O221018058378"/>
    <s v="2022"/>
    <s v="4분기(12월)"/>
    <x v="2"/>
    <s v="헝가리"/>
    <s v="정지화"/>
    <x v="0"/>
    <s v="얼려먹는초코만들기36g"/>
    <n v="1430"/>
    <n v="2"/>
    <n v="2860"/>
  </r>
  <r>
    <x v="88"/>
    <s v="O221018058378"/>
    <s v="2022"/>
    <s v="4분기(12월)"/>
    <x v="2"/>
    <s v="헝가리"/>
    <s v="정지화"/>
    <x v="0"/>
    <s v="오뚜기 돈까스소스470g"/>
    <n v="2670"/>
    <n v="1"/>
    <n v="2670"/>
  </r>
  <r>
    <x v="88"/>
    <s v="O221018058378"/>
    <s v="2022"/>
    <s v="4분기(12월)"/>
    <x v="2"/>
    <s v="헝가리"/>
    <s v="정지화"/>
    <x v="0"/>
    <s v="오뚜기 통 단팥죽285g*2"/>
    <n v="4660"/>
    <n v="1"/>
    <n v="4660"/>
  </r>
  <r>
    <x v="88"/>
    <s v="O221018058378"/>
    <s v="2022"/>
    <s v="4분기(12월)"/>
    <x v="2"/>
    <s v="헝가리"/>
    <s v="정지화"/>
    <x v="0"/>
    <s v="오뚜기와사비 소스250g"/>
    <n v="3270"/>
    <n v="1"/>
    <n v="3270"/>
  </r>
  <r>
    <x v="88"/>
    <s v="O221018058378"/>
    <s v="2022"/>
    <s v="4분기(12월)"/>
    <x v="2"/>
    <s v="헝가리"/>
    <s v="정지화"/>
    <x v="0"/>
    <s v="오리온 오징어땅콩180g"/>
    <n v="2260"/>
    <n v="2"/>
    <n v="4520"/>
  </r>
  <r>
    <x v="88"/>
    <s v="O221018058378"/>
    <s v="2022"/>
    <s v="4분기(12월)"/>
    <x v="2"/>
    <s v="헝가리"/>
    <s v="정지화"/>
    <x v="0"/>
    <s v="오리온 초코파이12p"/>
    <n v="3480"/>
    <n v="1"/>
    <n v="3480"/>
  </r>
  <r>
    <x v="88"/>
    <s v="O221018058378"/>
    <s v="2022"/>
    <s v="4분기(12월)"/>
    <x v="2"/>
    <s v="헝가리"/>
    <s v="정지화"/>
    <x v="0"/>
    <s v="왕꿈틀이80g"/>
    <n v="1070"/>
    <n v="2"/>
    <n v="2140"/>
  </r>
  <r>
    <x v="88"/>
    <s v="O221018058378"/>
    <s v="2022"/>
    <s v="4분기(12월)"/>
    <x v="2"/>
    <s v="헝가리"/>
    <s v="정지화"/>
    <x v="0"/>
    <s v="유한 펑크린1L"/>
    <n v="2630"/>
    <n v="1"/>
    <n v="2630"/>
  </r>
  <r>
    <x v="88"/>
    <s v="O221018058378"/>
    <s v="2022"/>
    <s v="4분기(12월)"/>
    <x v="2"/>
    <s v="헝가리"/>
    <s v="정지화"/>
    <x v="0"/>
    <s v="이광범명가 고춧가루500g(100%국산) "/>
    <n v="23500"/>
    <n v="1"/>
    <n v="23500"/>
  </r>
  <r>
    <x v="88"/>
    <s v="O221018058378"/>
    <s v="2022"/>
    <s v="4분기(12월)"/>
    <x v="2"/>
    <s v="헝가리"/>
    <s v="정지화"/>
    <x v="0"/>
    <s v="종가반상 곱창전골400g*2"/>
    <n v="11600"/>
    <n v="1"/>
    <n v="11600"/>
  </r>
  <r>
    <x v="88"/>
    <s v="O221018058378"/>
    <s v="2022"/>
    <s v="4분기(12월)"/>
    <x v="2"/>
    <s v="헝가리"/>
    <s v="정지화"/>
    <x v="0"/>
    <s v="진라면*순한맛(멀티5입)"/>
    <n v="2810"/>
    <n v="3"/>
    <n v="8430"/>
  </r>
  <r>
    <x v="88"/>
    <s v="O221018058378"/>
    <s v="2022"/>
    <s v="4분기(12월)"/>
    <x v="2"/>
    <s v="헝가리"/>
    <s v="정지화"/>
    <x v="0"/>
    <s v="참깨드레싱 245g(상온)"/>
    <n v="3070"/>
    <n v="1"/>
    <n v="3070"/>
  </r>
  <r>
    <x v="88"/>
    <s v="O221018058378"/>
    <s v="2022"/>
    <s v="4분기(12월)"/>
    <x v="2"/>
    <s v="헝가리"/>
    <s v="정지화"/>
    <x v="0"/>
    <s v="청은 국산찹쌀가루100%300g"/>
    <n v="2480"/>
    <n v="1"/>
    <n v="2480"/>
  </r>
  <r>
    <x v="88"/>
    <s v="O221018058378"/>
    <s v="2022"/>
    <s v="4분기(12월)"/>
    <x v="2"/>
    <s v="헝가리"/>
    <s v="정지화"/>
    <x v="0"/>
    <s v="청은 들깨가루 200g(탈피)"/>
    <n v="5800"/>
    <n v="1"/>
    <n v="5800"/>
  </r>
  <r>
    <x v="88"/>
    <s v="O221018058378"/>
    <s v="2022"/>
    <s v="4분기(12월)"/>
    <x v="2"/>
    <s v="헝가리"/>
    <s v="정지화"/>
    <x v="0"/>
    <s v="청정원 맛선생 청정소고기120g"/>
    <n v="2900"/>
    <n v="1"/>
    <n v="2900"/>
  </r>
  <r>
    <x v="88"/>
    <s v="O221018058378"/>
    <s v="2022"/>
    <s v="4분기(12월)"/>
    <x v="2"/>
    <s v="헝가리"/>
    <s v="정지화"/>
    <x v="0"/>
    <s v="추억의맛 달고나 캔디50g"/>
    <n v="1000"/>
    <n v="2"/>
    <n v="2000"/>
  </r>
  <r>
    <x v="88"/>
    <s v="O221018058378"/>
    <s v="2022"/>
    <s v="4분기(12월)"/>
    <x v="2"/>
    <s v="헝가리"/>
    <s v="정지화"/>
    <x v="0"/>
    <s v="코멕스 고무장갑 오른손 (중)"/>
    <n v="1220"/>
    <n v="2"/>
    <n v="2440"/>
  </r>
  <r>
    <x v="88"/>
    <s v="O221018058378"/>
    <s v="2022"/>
    <s v="4분기(12월)"/>
    <x v="2"/>
    <s v="헝가리"/>
    <s v="정지화"/>
    <x v="0"/>
    <s v="코멕스 면코팅 고무장갑 마이사이즈 33*20.5(중)"/>
    <n v="2600"/>
    <n v="2"/>
    <n v="5200"/>
  </r>
  <r>
    <x v="88"/>
    <s v="O221018058378"/>
    <s v="2022"/>
    <s v="4분기(12월)"/>
    <x v="2"/>
    <s v="헝가리"/>
    <s v="정지화"/>
    <x v="0"/>
    <s v="코멕스 바이오탱크 아이스트레이4호"/>
    <n v="4300"/>
    <n v="1"/>
    <n v="4300"/>
  </r>
  <r>
    <x v="88"/>
    <s v="O221018058378"/>
    <s v="2022"/>
    <s v="4분기(12월)"/>
    <x v="2"/>
    <s v="헝가리"/>
    <s v="정지화"/>
    <x v="0"/>
    <s v="크린랩 22cm*50m"/>
    <n v="4180"/>
    <n v="1"/>
    <n v="4180"/>
  </r>
  <r>
    <x v="88"/>
    <s v="O221018058378"/>
    <s v="2022"/>
    <s v="4분기(12월)"/>
    <x v="2"/>
    <s v="헝가리"/>
    <s v="정지화"/>
    <x v="0"/>
    <s v="크린센스 장갑 50매"/>
    <n v="2100"/>
    <n v="1"/>
    <n v="2100"/>
  </r>
  <r>
    <x v="88"/>
    <s v="O221018058378"/>
    <s v="2022"/>
    <s v="4분기(12월)"/>
    <x v="2"/>
    <s v="헝가리"/>
    <s v="정지화"/>
    <x v="0"/>
    <s v="통밀말이80g "/>
    <n v="1000"/>
    <n v="4"/>
    <n v="4000"/>
  </r>
  <r>
    <x v="88"/>
    <s v="O221018058378"/>
    <s v="2022"/>
    <s v="4분기(12월)"/>
    <x v="2"/>
    <s v="헝가리"/>
    <s v="정지화"/>
    <x v="0"/>
    <s v="포키 오리지날46g"/>
    <n v="1070"/>
    <n v="3"/>
    <n v="3210"/>
  </r>
  <r>
    <x v="88"/>
    <s v="O221018058378"/>
    <s v="2022"/>
    <s v="4분기(12월)"/>
    <x v="2"/>
    <s v="헝가리"/>
    <s v="정지화"/>
    <x v="0"/>
    <s v="한성 가쓰오우동232.5g*3"/>
    <n v="3930"/>
    <n v="1"/>
    <n v="3930"/>
  </r>
  <r>
    <x v="88"/>
    <s v="O221018058378"/>
    <s v="2022"/>
    <s v="4분기(12월)"/>
    <x v="2"/>
    <s v="헝가리"/>
    <s v="정지화"/>
    <x v="0"/>
    <s v="해태 버터링 딥초코103g"/>
    <n v="2400"/>
    <n v="1"/>
    <n v="2400"/>
  </r>
  <r>
    <x v="88"/>
    <s v="O221018058378"/>
    <s v="2022"/>
    <s v="4분기(12월)"/>
    <x v="2"/>
    <s v="헝가리"/>
    <s v="정지화"/>
    <x v="0"/>
    <s v="해피홈 좀벌레OUT 서랍장용10입"/>
    <n v="5400"/>
    <n v="1"/>
    <n v="5400"/>
  </r>
  <r>
    <x v="88"/>
    <s v="O221018058378"/>
    <s v="2022"/>
    <s v="4분기(12월)"/>
    <x v="2"/>
    <s v="헝가리"/>
    <s v="정지화"/>
    <x v="0"/>
    <s v="해피홈 좀벌레OUT 옷장용2입"/>
    <n v="5200"/>
    <n v="1"/>
    <n v="5200"/>
  </r>
  <r>
    <x v="89"/>
    <s v="O221018058377"/>
    <s v="2022"/>
    <s v="4분기(12월)"/>
    <x v="2"/>
    <s v="중국"/>
    <s v="고현정"/>
    <x v="0"/>
    <s v="CJ 흑설탕 1kg"/>
    <n v="3400"/>
    <n v="1"/>
    <n v="3400"/>
  </r>
  <r>
    <x v="89"/>
    <s v="O221018058377"/>
    <s v="2022"/>
    <s v="4분기(12월)"/>
    <x v="2"/>
    <s v="중국"/>
    <s v="고현정"/>
    <x v="0"/>
    <s v="가쓰오부시국수장국 360ml"/>
    <n v="2860"/>
    <n v="1"/>
    <n v="2860"/>
  </r>
  <r>
    <x v="89"/>
    <s v="O221018058377"/>
    <s v="2022"/>
    <s v="4분기(12월)"/>
    <x v="2"/>
    <s v="중국"/>
    <s v="고현정"/>
    <x v="0"/>
    <s v="가야농장 토마토1.5L*2입"/>
    <n v="4900"/>
    <n v="1"/>
    <n v="4900"/>
  </r>
  <r>
    <x v="89"/>
    <s v="O221018058377"/>
    <s v="2022"/>
    <s v="4분기(12월)"/>
    <x v="2"/>
    <s v="중국"/>
    <s v="고현정"/>
    <x v="0"/>
    <s v="광야 매실청970ml"/>
    <n v="5800"/>
    <n v="1"/>
    <n v="5800"/>
  </r>
  <r>
    <x v="89"/>
    <s v="O221018058377"/>
    <s v="2022"/>
    <s v="4분기(12월)"/>
    <x v="2"/>
    <s v="중국"/>
    <s v="고현정"/>
    <x v="0"/>
    <s v="광천파래김4g*16봉"/>
    <n v="4200"/>
    <n v="1"/>
    <n v="4200"/>
  </r>
  <r>
    <x v="89"/>
    <s v="O221018058377"/>
    <s v="2022"/>
    <s v="4분기(12월)"/>
    <x v="2"/>
    <s v="중국"/>
    <s v="고현정"/>
    <x v="0"/>
    <s v="구수한뚝딱시래기강된장80g*5"/>
    <n v="14550"/>
    <n v="1"/>
    <n v="14550"/>
  </r>
  <r>
    <x v="89"/>
    <s v="O221018058377"/>
    <s v="2022"/>
    <s v="4분기(12월)"/>
    <x v="2"/>
    <s v="중국"/>
    <s v="고현정"/>
    <x v="0"/>
    <s v="궁중삼계탕1kg"/>
    <n v="8000"/>
    <n v="3"/>
    <n v="24000"/>
  </r>
  <r>
    <x v="89"/>
    <s v="O221018058377"/>
    <s v="2022"/>
    <s v="4분기(12월)"/>
    <x v="2"/>
    <s v="중국"/>
    <s v="고현정"/>
    <x v="0"/>
    <s v="그린애 순수 사과즙 100ml*30포"/>
    <n v="15000"/>
    <n v="1"/>
    <n v="15000"/>
  </r>
  <r>
    <x v="89"/>
    <s v="O221018058377"/>
    <s v="2022"/>
    <s v="4분기(12월)"/>
    <x v="2"/>
    <s v="중국"/>
    <s v="고현정"/>
    <x v="0"/>
    <s v="꾸이맨23g*10입"/>
    <n v="12000"/>
    <n v="1"/>
    <n v="12000"/>
  </r>
  <r>
    <x v="89"/>
    <s v="O221018058377"/>
    <s v="2022"/>
    <s v="4분기(12월)"/>
    <x v="2"/>
    <s v="중국"/>
    <s v="고현정"/>
    <x v="0"/>
    <s v="도토리묵가루400g"/>
    <n v="7500"/>
    <n v="1"/>
    <n v="7500"/>
  </r>
  <r>
    <x v="89"/>
    <s v="O221018058377"/>
    <s v="2022"/>
    <s v="4분기(12월)"/>
    <x v="2"/>
    <s v="중국"/>
    <s v="고현정"/>
    <x v="0"/>
    <s v="동원 DHA참치100g*5"/>
    <n v="9000"/>
    <n v="1"/>
    <n v="9000"/>
  </r>
  <r>
    <x v="89"/>
    <s v="O221018058377"/>
    <s v="2022"/>
    <s v="4분기(12월)"/>
    <x v="2"/>
    <s v="중국"/>
    <s v="고현정"/>
    <x v="0"/>
    <s v="두손푸드 마시는 단호박죽 10팩"/>
    <n v="16000"/>
    <n v="1"/>
    <n v="16000"/>
  </r>
  <r>
    <x v="89"/>
    <s v="O221018058377"/>
    <s v="2022"/>
    <s v="4분기(12월)"/>
    <x v="2"/>
    <s v="중국"/>
    <s v="고현정"/>
    <x v="0"/>
    <s v="뚝딱 곤드레된장국 50g(10gx5개입)"/>
    <n v="4700"/>
    <n v="1"/>
    <n v="4700"/>
  </r>
  <r>
    <x v="89"/>
    <s v="O221018058377"/>
    <s v="2022"/>
    <s v="4분기(12월)"/>
    <x v="2"/>
    <s v="중국"/>
    <s v="고현정"/>
    <x v="0"/>
    <s v="뚝딱 삶은시래기300g"/>
    <n v="5500"/>
    <n v="1"/>
    <n v="5500"/>
  </r>
  <r>
    <x v="89"/>
    <s v="O221018058377"/>
    <s v="2022"/>
    <s v="4분기(12월)"/>
    <x v="2"/>
    <s v="중국"/>
    <s v="고현정"/>
    <x v="0"/>
    <s v="뚝딱! 우거지해장국50g(10g*5ea)"/>
    <n v="5700"/>
    <n v="1"/>
    <n v="5700"/>
  </r>
  <r>
    <x v="89"/>
    <s v="O221018058377"/>
    <s v="2022"/>
    <s v="4분기(12월)"/>
    <x v="2"/>
    <s v="중국"/>
    <s v="고현정"/>
    <x v="0"/>
    <s v="백설 구운소금500g"/>
    <n v="2564"/>
    <n v="1"/>
    <n v="2564"/>
  </r>
  <r>
    <x v="89"/>
    <s v="O221018058377"/>
    <s v="2022"/>
    <s v="4분기(12월)"/>
    <x v="2"/>
    <s v="중국"/>
    <s v="고현정"/>
    <x v="0"/>
    <s v="버터와플316g"/>
    <n v="3620"/>
    <n v="1"/>
    <n v="3620"/>
  </r>
  <r>
    <x v="89"/>
    <s v="O221018058377"/>
    <s v="2022"/>
    <s v="4분기(12월)"/>
    <x v="2"/>
    <s v="중국"/>
    <s v="고현정"/>
    <x v="0"/>
    <s v="비락식혜 500ml*6입"/>
    <n v="8400"/>
    <n v="1"/>
    <n v="8400"/>
  </r>
  <r>
    <x v="89"/>
    <s v="O221018058377"/>
    <s v="2022"/>
    <s v="4분기(12월)"/>
    <x v="2"/>
    <s v="중국"/>
    <s v="고현정"/>
    <x v="0"/>
    <s v="비비고 갈비탕400g*2"/>
    <n v="13520"/>
    <n v="1"/>
    <n v="13520"/>
  </r>
  <r>
    <x v="89"/>
    <s v="O221018058377"/>
    <s v="2022"/>
    <s v="4분기(12월)"/>
    <x v="2"/>
    <s v="중국"/>
    <s v="고현정"/>
    <x v="0"/>
    <s v="비비고 누룽지 닭백숙죽 280g"/>
    <n v="2850"/>
    <n v="1"/>
    <n v="2850"/>
  </r>
  <r>
    <x v="89"/>
    <s v="O221018058377"/>
    <s v="2022"/>
    <s v="4분기(12월)"/>
    <x v="2"/>
    <s v="중국"/>
    <s v="고현정"/>
    <x v="0"/>
    <s v="비비고 사골곰탕500g*2"/>
    <n v="2850"/>
    <n v="1"/>
    <n v="2850"/>
  </r>
  <r>
    <x v="89"/>
    <s v="O221018058377"/>
    <s v="2022"/>
    <s v="4분기(12월)"/>
    <x v="2"/>
    <s v="중국"/>
    <s v="고현정"/>
    <x v="0"/>
    <s v="비비고 소고기 장터국500g*2"/>
    <n v="9040"/>
    <n v="1"/>
    <n v="9040"/>
  </r>
  <r>
    <x v="89"/>
    <s v="O221018058377"/>
    <s v="2022"/>
    <s v="4분기(12월)"/>
    <x v="2"/>
    <s v="중국"/>
    <s v="고현정"/>
    <x v="0"/>
    <s v="비비고 소고기미역국500g*2"/>
    <n v="7880"/>
    <n v="1"/>
    <n v="7880"/>
  </r>
  <r>
    <x v="89"/>
    <s v="O221018058377"/>
    <s v="2022"/>
    <s v="4분기(12월)"/>
    <x v="2"/>
    <s v="중국"/>
    <s v="고현정"/>
    <x v="0"/>
    <s v="뻥이요 오리지날 140g"/>
    <n v="1250"/>
    <n v="1"/>
    <n v="1250"/>
  </r>
  <r>
    <x v="89"/>
    <s v="O221018058377"/>
    <s v="2022"/>
    <s v="4분기(12월)"/>
    <x v="2"/>
    <s v="중국"/>
    <s v="고현정"/>
    <x v="0"/>
    <s v="삼겹살 제주식 멜젓소스 270g"/>
    <n v="2800"/>
    <n v="1"/>
    <n v="2800"/>
  </r>
  <r>
    <x v="89"/>
    <s v="O221018058377"/>
    <s v="2022"/>
    <s v="4분기(12월)"/>
    <x v="2"/>
    <s v="중국"/>
    <s v="고현정"/>
    <x v="0"/>
    <s v="삼립 미니꿀약과140g"/>
    <n v="1400"/>
    <n v="1"/>
    <n v="1400"/>
  </r>
  <r>
    <x v="89"/>
    <s v="O221018058377"/>
    <s v="2022"/>
    <s v="4분기(12월)"/>
    <x v="2"/>
    <s v="중국"/>
    <s v="고현정"/>
    <x v="0"/>
    <s v="샘표 요리에센스 연두(담백한맛)500ml"/>
    <n v="9000"/>
    <n v="1"/>
    <n v="9000"/>
  </r>
  <r>
    <x v="89"/>
    <s v="O221018058377"/>
    <s v="2022"/>
    <s v="4분기(12월)"/>
    <x v="2"/>
    <s v="중국"/>
    <s v="고현정"/>
    <x v="0"/>
    <s v="설악산 국산 친환경인증표고버섯 절편80g"/>
    <n v="7800"/>
    <n v="1"/>
    <n v="7800"/>
  </r>
  <r>
    <x v="89"/>
    <s v="O221018058377"/>
    <s v="2022"/>
    <s v="4분기(12월)"/>
    <x v="2"/>
    <s v="중국"/>
    <s v="고현정"/>
    <x v="0"/>
    <s v="순작 유기농아기보리차 160g"/>
    <n v="2740"/>
    <n v="1"/>
    <n v="2740"/>
  </r>
  <r>
    <x v="89"/>
    <s v="O221018058377"/>
    <s v="2022"/>
    <s v="4분기(12월)"/>
    <x v="2"/>
    <s v="중국"/>
    <s v="고현정"/>
    <x v="0"/>
    <s v="쌀과자 골드100g"/>
    <n v="900"/>
    <n v="2"/>
    <n v="1800"/>
  </r>
  <r>
    <x v="89"/>
    <s v="O221018058377"/>
    <s v="2022"/>
    <s v="4분기(12월)"/>
    <x v="2"/>
    <s v="중국"/>
    <s v="고현정"/>
    <x v="0"/>
    <s v="오뚜기 골드마요네즈500g"/>
    <n v="3940"/>
    <n v="1"/>
    <n v="3940"/>
  </r>
  <r>
    <x v="89"/>
    <s v="O221018058377"/>
    <s v="2022"/>
    <s v="4분기(12월)"/>
    <x v="2"/>
    <s v="중국"/>
    <s v="고현정"/>
    <x v="0"/>
    <s v="오뚜기 송탄식사골 부대찌개양념110g*5"/>
    <n v="9300"/>
    <n v="1"/>
    <n v="9300"/>
  </r>
  <r>
    <x v="89"/>
    <s v="O221018058377"/>
    <s v="2022"/>
    <s v="4분기(12월)"/>
    <x v="2"/>
    <s v="중국"/>
    <s v="고현정"/>
    <x v="0"/>
    <s v="오리온 오징어땅콩180g"/>
    <n v="2260"/>
    <n v="1"/>
    <n v="2260"/>
  </r>
  <r>
    <x v="89"/>
    <s v="O221018058377"/>
    <s v="2022"/>
    <s v="4분기(12월)"/>
    <x v="2"/>
    <s v="중국"/>
    <s v="고현정"/>
    <x v="0"/>
    <s v="유동 번데기130g*3"/>
    <n v="3280"/>
    <n v="1"/>
    <n v="3280"/>
  </r>
  <r>
    <x v="89"/>
    <s v="O221018058377"/>
    <s v="2022"/>
    <s v="4분기(12월)"/>
    <x v="2"/>
    <s v="중국"/>
    <s v="고현정"/>
    <x v="0"/>
    <s v="유동자연산골뱅이 140g*4"/>
    <n v="15920"/>
    <n v="1"/>
    <n v="15920"/>
  </r>
  <r>
    <x v="89"/>
    <s v="O221018058377"/>
    <s v="2022"/>
    <s v="4분기(12월)"/>
    <x v="2"/>
    <s v="중국"/>
    <s v="고현정"/>
    <x v="0"/>
    <s v="이광범명가 고춧가루500g(100%국산) "/>
    <n v="23500"/>
    <n v="1"/>
    <n v="23500"/>
  </r>
  <r>
    <x v="89"/>
    <s v="O221018058377"/>
    <s v="2022"/>
    <s v="4분기(12월)"/>
    <x v="2"/>
    <s v="중국"/>
    <s v="고현정"/>
    <x v="0"/>
    <s v="이금기 치킨파우더273g"/>
    <n v="7450"/>
    <n v="1"/>
    <n v="7450"/>
  </r>
  <r>
    <x v="89"/>
    <s v="O221018058377"/>
    <s v="2022"/>
    <s v="4분기(12월)"/>
    <x v="2"/>
    <s v="중국"/>
    <s v="고현정"/>
    <x v="0"/>
    <s v="청정원 맛선생 청정소고기120g"/>
    <n v="2900"/>
    <n v="1"/>
    <n v="2900"/>
  </r>
  <r>
    <x v="89"/>
    <s v="O221018058377"/>
    <s v="2022"/>
    <s v="4분기(12월)"/>
    <x v="2"/>
    <s v="중국"/>
    <s v="고현정"/>
    <x v="0"/>
    <s v="통밀말이80g "/>
    <n v="1000"/>
    <n v="2"/>
    <n v="2000"/>
  </r>
  <r>
    <x v="89"/>
    <s v="O221018058377"/>
    <s v="2022"/>
    <s v="4분기(12월)"/>
    <x v="2"/>
    <s v="중국"/>
    <s v="고현정"/>
    <x v="0"/>
    <s v="한알천 삼계탕1kg"/>
    <n v="8100"/>
    <n v="2"/>
    <n v="16200"/>
  </r>
  <r>
    <x v="90"/>
    <s v="O221018058375"/>
    <s v="2022"/>
    <s v="4분기(12월)"/>
    <x v="2"/>
    <s v="중국"/>
    <s v="김성우"/>
    <x v="0"/>
    <s v="The맛있는김도둑 파래식탁김15g*30"/>
    <n v="26000"/>
    <n v="1"/>
    <n v="26000"/>
  </r>
  <r>
    <x v="90"/>
    <s v="O221018058375"/>
    <s v="2022"/>
    <s v="4분기(12월)"/>
    <x v="2"/>
    <s v="중국"/>
    <s v="김성우"/>
    <x v="0"/>
    <s v="그린애 순수 사과즙 100ml*30포"/>
    <n v="15000"/>
    <n v="2"/>
    <n v="30000"/>
  </r>
  <r>
    <x v="90"/>
    <s v="O221018058375"/>
    <s v="2022"/>
    <s v="4분기(12월)"/>
    <x v="2"/>
    <s v="중국"/>
    <s v="김성우"/>
    <x v="0"/>
    <s v="그린애 유기농 포도즙90ml*30팩"/>
    <n v="17000"/>
    <n v="2"/>
    <n v="34000"/>
  </r>
  <r>
    <x v="90"/>
    <s v="O221018058375"/>
    <s v="2022"/>
    <s v="4분기(12월)"/>
    <x v="2"/>
    <s v="중국"/>
    <s v="김성우"/>
    <x v="0"/>
    <s v="그린애 헛개나무 칡즙90ml*30봉"/>
    <n v="22500"/>
    <n v="1"/>
    <n v="22500"/>
  </r>
  <r>
    <x v="90"/>
    <s v="O221018058375"/>
    <s v="2022"/>
    <s v="4분기(12월)"/>
    <x v="2"/>
    <s v="중국"/>
    <s v="김성우"/>
    <x v="0"/>
    <s v="보솜이 안심물티슈 캡형60매*6"/>
    <n v="11760"/>
    <n v="1"/>
    <n v="11760"/>
  </r>
  <r>
    <x v="90"/>
    <s v="O221018058375"/>
    <s v="2022"/>
    <s v="4분기(12월)"/>
    <x v="2"/>
    <s v="중국"/>
    <s v="김성우"/>
    <x v="0"/>
    <s v="서울우유 검은콩 귀리,호두 두유190ml*20팩"/>
    <n v="20000"/>
    <n v="1"/>
    <n v="20000"/>
  </r>
  <r>
    <x v="90"/>
    <s v="O221018058375"/>
    <s v="2022"/>
    <s v="4분기(12월)"/>
    <x v="2"/>
    <s v="중국"/>
    <s v="김성우"/>
    <x v="0"/>
    <s v="아기물티슈 시그니처 레드 70매 캡 10팩"/>
    <n v="24000"/>
    <n v="1"/>
    <n v="24000"/>
  </r>
  <r>
    <x v="90"/>
    <s v="O221018058375"/>
    <s v="2022"/>
    <s v="4분기(12월)"/>
    <x v="2"/>
    <s v="중국"/>
    <s v="김성우"/>
    <x v="0"/>
    <s v="유기농 양배추브로콜리즙(100ml*30봉)"/>
    <n v="16500"/>
    <n v="1"/>
    <n v="16500"/>
  </r>
  <r>
    <x v="90"/>
    <s v="O221018058375"/>
    <s v="2022"/>
    <s v="4분기(12월)"/>
    <x v="2"/>
    <s v="중국"/>
    <s v="김성우"/>
    <x v="0"/>
    <s v="쟈키쟈키70g 숯불갈비향"/>
    <n v="1440"/>
    <n v="1"/>
    <n v="1440"/>
  </r>
  <r>
    <x v="90"/>
    <s v="O221018058375"/>
    <s v="2022"/>
    <s v="4분기(12월)"/>
    <x v="2"/>
    <s v="중국"/>
    <s v="김성우"/>
    <x v="0"/>
    <s v="천호엔케어 도라지배즙프리미엄80ml*30입 "/>
    <n v="44000"/>
    <n v="1"/>
    <n v="44000"/>
  </r>
  <r>
    <x v="90"/>
    <s v="O221018058375"/>
    <s v="2022"/>
    <s v="4분기(12월)"/>
    <x v="2"/>
    <s v="중국"/>
    <s v="김성우"/>
    <x v="0"/>
    <s v="칼로리를 줄인 케찹 280g"/>
    <n v="1640"/>
    <n v="1"/>
    <n v="1640"/>
  </r>
  <r>
    <x v="90"/>
    <s v="O221018058375"/>
    <s v="2022"/>
    <s v="4분기(12월)"/>
    <x v="2"/>
    <s v="중국"/>
    <s v="김성우"/>
    <x v="0"/>
    <s v="키친아트 FORT+IH인덕션 계란말이팬18cm"/>
    <n v="30000"/>
    <n v="1"/>
    <n v="30000"/>
  </r>
  <r>
    <x v="90"/>
    <s v="O221018058375"/>
    <s v="2022"/>
    <s v="4분기(12월)"/>
    <x v="2"/>
    <s v="중국"/>
    <s v="김성우"/>
    <x v="0"/>
    <s v="풍기도깨비해먹음사과즙100ml*24포"/>
    <n v="19000"/>
    <n v="2"/>
    <n v="38000"/>
  </r>
  <r>
    <x v="91"/>
    <s v="O221018058374"/>
    <s v="2022"/>
    <s v="4분기(12월)"/>
    <x v="2"/>
    <s v="중국"/>
    <s v="이상목"/>
    <x v="0"/>
    <s v="정영석명인71호 홍삼 진과골드본401g6년근"/>
    <n v="300000"/>
    <n v="1"/>
    <n v="300000"/>
  </r>
  <r>
    <x v="92"/>
    <s v="O221018058373"/>
    <s v="2022"/>
    <s v="4분기(12월)"/>
    <x v="2"/>
    <s v="중국"/>
    <s v="김일우"/>
    <x v="0"/>
    <s v="CJ 햇반솥반 소고기우엉영양밥 200g*6"/>
    <n v="18600"/>
    <n v="1"/>
    <n v="18600"/>
  </r>
  <r>
    <x v="92"/>
    <s v="O221018058373"/>
    <s v="2022"/>
    <s v="4분기(12월)"/>
    <x v="2"/>
    <s v="중국"/>
    <s v="김일우"/>
    <x v="0"/>
    <s v="농심 너구리순한맛(멀티5입)"/>
    <n v="4500"/>
    <n v="1"/>
    <n v="4500"/>
  </r>
  <r>
    <x v="92"/>
    <s v="O221018058373"/>
    <s v="2022"/>
    <s v="4분기(12월)"/>
    <x v="2"/>
    <s v="중국"/>
    <s v="김일우"/>
    <x v="0"/>
    <s v="맛있는 오뚜기밥200g*4입"/>
    <n v="5240"/>
    <n v="2"/>
    <n v="10480"/>
  </r>
  <r>
    <x v="92"/>
    <s v="O221018058373"/>
    <s v="2022"/>
    <s v="4분기(12월)"/>
    <x v="2"/>
    <s v="중국"/>
    <s v="김일우"/>
    <x v="0"/>
    <s v="뿌셔뿌셔(바베큐맛)"/>
    <n v="800"/>
    <n v="1"/>
    <n v="800"/>
  </r>
  <r>
    <x v="92"/>
    <s v="O221018058373"/>
    <s v="2022"/>
    <s v="4분기(12월)"/>
    <x v="2"/>
    <s v="중국"/>
    <s v="김일우"/>
    <x v="0"/>
    <s v="스팸 마일드 300g*3"/>
    <n v="12480"/>
    <n v="6"/>
    <n v="74880"/>
  </r>
  <r>
    <x v="92"/>
    <s v="O221018058373"/>
    <s v="2022"/>
    <s v="4분기(12월)"/>
    <x v="2"/>
    <s v="중국"/>
    <s v="김일우"/>
    <x v="0"/>
    <s v="오뚜기 스낵면(멀티5입)"/>
    <n v="2680"/>
    <n v="2"/>
    <n v="5360"/>
  </r>
  <r>
    <x v="92"/>
    <s v="O221018058373"/>
    <s v="2022"/>
    <s v="4분기(12월)"/>
    <x v="2"/>
    <s v="중국"/>
    <s v="김일우"/>
    <x v="0"/>
    <s v="햇반200g*4개입"/>
    <n v="5200"/>
    <n v="2"/>
    <n v="10400"/>
  </r>
  <r>
    <x v="93"/>
    <s v="O221018058372"/>
    <s v="2022"/>
    <s v="4분기(12월)"/>
    <x v="2"/>
    <s v="헝가리"/>
    <s v="문정훈"/>
    <x v="0"/>
    <s v="고기엔 참소스 280g"/>
    <n v="1800"/>
    <n v="1"/>
    <n v="1800"/>
  </r>
  <r>
    <x v="93"/>
    <s v="O221018058372"/>
    <s v="2022"/>
    <s v="4분기(12월)"/>
    <x v="2"/>
    <s v="헝가리"/>
    <s v="문정훈"/>
    <x v="0"/>
    <s v="고소한뚝딱비빔곤드레80g*5"/>
    <n v="14550"/>
    <n v="1"/>
    <n v="14550"/>
  </r>
  <r>
    <x v="93"/>
    <s v="O221018058372"/>
    <s v="2022"/>
    <s v="4분기(12월)"/>
    <x v="2"/>
    <s v="헝가리"/>
    <s v="문정훈"/>
    <x v="0"/>
    <s v="농심 사리곰탕(멀티5입)"/>
    <n v="4880"/>
    <n v="1"/>
    <n v="4880"/>
  </r>
  <r>
    <x v="93"/>
    <s v="O221018058372"/>
    <s v="2022"/>
    <s v="4분기(12월)"/>
    <x v="2"/>
    <s v="헝가리"/>
    <s v="문정훈"/>
    <x v="0"/>
    <s v="농심 육개장사발면86g*6입"/>
    <n v="5000"/>
    <n v="1"/>
    <n v="5000"/>
  </r>
  <r>
    <x v="93"/>
    <s v="O221018058372"/>
    <s v="2022"/>
    <s v="4분기(12월)"/>
    <x v="2"/>
    <s v="헝가리"/>
    <s v="문정훈"/>
    <x v="0"/>
    <s v="락앤락)김밥재료보관용기2.6L(HPL826T)"/>
    <n v="10100"/>
    <n v="1"/>
    <n v="10100"/>
  </r>
  <r>
    <x v="93"/>
    <s v="O221018058372"/>
    <s v="2022"/>
    <s v="4분기(12월)"/>
    <x v="2"/>
    <s v="헝가리"/>
    <s v="문정훈"/>
    <x v="0"/>
    <s v="비비고 갈비탕400g*2"/>
    <n v="13520"/>
    <n v="1"/>
    <n v="13520"/>
  </r>
  <r>
    <x v="93"/>
    <s v="O221018058372"/>
    <s v="2022"/>
    <s v="4분기(12월)"/>
    <x v="2"/>
    <s v="헝가리"/>
    <s v="문정훈"/>
    <x v="0"/>
    <s v="비비고 감자탕 460g*2"/>
    <n v="13810"/>
    <n v="1"/>
    <n v="13810"/>
  </r>
  <r>
    <x v="93"/>
    <s v="O221018058372"/>
    <s v="2022"/>
    <s v="4분기(12월)"/>
    <x v="2"/>
    <s v="헝가리"/>
    <s v="문정훈"/>
    <x v="0"/>
    <s v="비비고 닭곰탕500g"/>
    <n v="4980"/>
    <n v="1"/>
    <n v="4980"/>
  </r>
  <r>
    <x v="93"/>
    <s v="O221018058372"/>
    <s v="2022"/>
    <s v="4분기(12월)"/>
    <x v="2"/>
    <s v="헝가리"/>
    <s v="문정훈"/>
    <x v="0"/>
    <s v="비비고 사골곰탕500g*2"/>
    <n v="2850"/>
    <n v="1"/>
    <n v="2850"/>
  </r>
  <r>
    <x v="93"/>
    <s v="O221018058372"/>
    <s v="2022"/>
    <s v="4분기(12월)"/>
    <x v="2"/>
    <s v="헝가리"/>
    <s v="문정훈"/>
    <x v="0"/>
    <s v="비비고 순댓국 460g*2"/>
    <n v="12690"/>
    <n v="1"/>
    <n v="12690"/>
  </r>
  <r>
    <x v="93"/>
    <s v="O221018058372"/>
    <s v="2022"/>
    <s v="4분기(12월)"/>
    <x v="2"/>
    <s v="헝가리"/>
    <s v="문정훈"/>
    <x v="0"/>
    <s v="비비고 육개장500g*2"/>
    <n v="8140"/>
    <n v="2"/>
    <n v="16280"/>
  </r>
  <r>
    <x v="93"/>
    <s v="O221018058372"/>
    <s v="2022"/>
    <s v="4분기(12월)"/>
    <x v="2"/>
    <s v="헝가리"/>
    <s v="문정훈"/>
    <x v="0"/>
    <s v="샘표 바지락칼국수 111g"/>
    <n v="1250"/>
    <n v="1"/>
    <n v="1250"/>
  </r>
  <r>
    <x v="93"/>
    <s v="O221018058372"/>
    <s v="2022"/>
    <s v="4분기(12월)"/>
    <x v="2"/>
    <s v="헝가리"/>
    <s v="문정훈"/>
    <x v="0"/>
    <s v="순창조개멸치찌개된장450g"/>
    <n v="5200"/>
    <n v="1"/>
    <n v="5200"/>
  </r>
  <r>
    <x v="93"/>
    <s v="O221018058372"/>
    <s v="2022"/>
    <s v="4분기(12월)"/>
    <x v="2"/>
    <s v="헝가리"/>
    <s v="문정훈"/>
    <x v="0"/>
    <s v="오뚜기 바지락새우 순두부찌개양념90g*5"/>
    <n v="9300"/>
    <n v="1"/>
    <n v="9300"/>
  </r>
  <r>
    <x v="93"/>
    <s v="O221018058372"/>
    <s v="2022"/>
    <s v="4분기(12월)"/>
    <x v="2"/>
    <s v="헝가리"/>
    <s v="문정훈"/>
    <x v="0"/>
    <s v="유동 순살왕꼬막280g*2"/>
    <n v="9900"/>
    <n v="1"/>
    <n v="9900"/>
  </r>
  <r>
    <x v="93"/>
    <s v="O221018058372"/>
    <s v="2022"/>
    <s v="4분기(12월)"/>
    <x v="2"/>
    <s v="헝가리"/>
    <s v="문정훈"/>
    <x v="0"/>
    <s v="유동 자연산골뱅이400g*2"/>
    <n v="18000"/>
    <n v="1"/>
    <n v="18000"/>
  </r>
  <r>
    <x v="93"/>
    <s v="O221018058372"/>
    <s v="2022"/>
    <s v="4분기(12월)"/>
    <x v="2"/>
    <s v="헝가리"/>
    <s v="문정훈"/>
    <x v="0"/>
    <s v="유동자연산골뱅이 140g*4"/>
    <n v="15920"/>
    <n v="1"/>
    <n v="15920"/>
  </r>
  <r>
    <x v="93"/>
    <s v="O221018058372"/>
    <s v="2022"/>
    <s v="4분기(12월)"/>
    <x v="2"/>
    <s v="헝가리"/>
    <s v="문정훈"/>
    <x v="0"/>
    <s v="차밍셰프 IH에그팬26cm"/>
    <n v="29000"/>
    <n v="1"/>
    <n v="29000"/>
  </r>
  <r>
    <x v="93"/>
    <s v="O221018058372"/>
    <s v="2022"/>
    <s v="4분기(12월)"/>
    <x v="2"/>
    <s v="헝가리"/>
    <s v="문정훈"/>
    <x v="0"/>
    <s v="참이맛 감자탕 800g "/>
    <n v="5220"/>
    <n v="1"/>
    <n v="5220"/>
  </r>
  <r>
    <x v="93"/>
    <s v="O221018058372"/>
    <s v="2022"/>
    <s v="4분기(12월)"/>
    <x v="2"/>
    <s v="헝가리"/>
    <s v="문정훈"/>
    <x v="0"/>
    <s v="천호엔케어 도라지배즙프리미엄80ml*30입 "/>
    <n v="44000"/>
    <n v="1"/>
    <n v="44000"/>
  </r>
  <r>
    <x v="93"/>
    <s v="O221018058372"/>
    <s v="2022"/>
    <s v="4분기(12월)"/>
    <x v="2"/>
    <s v="헝가리"/>
    <s v="문정훈"/>
    <x v="0"/>
    <s v="청정원 고기전용쌈장450g"/>
    <n v="4700"/>
    <n v="1"/>
    <n v="4700"/>
  </r>
  <r>
    <x v="93"/>
    <s v="O221018058372"/>
    <s v="2022"/>
    <s v="4분기(12월)"/>
    <x v="2"/>
    <s v="헝가리"/>
    <s v="문정훈"/>
    <x v="0"/>
    <s v="청정원 직화짬뽕분말96g"/>
    <n v="3360"/>
    <n v="1"/>
    <n v="3360"/>
  </r>
  <r>
    <x v="93"/>
    <s v="O221018058372"/>
    <s v="2022"/>
    <s v="4분기(12월)"/>
    <x v="2"/>
    <s v="헝가리"/>
    <s v="문정훈"/>
    <x v="0"/>
    <s v="청정원)직화짜장80g"/>
    <n v="2170"/>
    <n v="1"/>
    <n v="2170"/>
  </r>
  <r>
    <x v="93"/>
    <s v="O221018058372"/>
    <s v="2022"/>
    <s v="4분기(12월)"/>
    <x v="2"/>
    <s v="헝가리"/>
    <s v="문정훈"/>
    <x v="0"/>
    <s v="크라운 쿠크다스128g (화이트)"/>
    <n v="2160"/>
    <n v="2"/>
    <n v="4320"/>
  </r>
  <r>
    <x v="93"/>
    <s v="O221018058372"/>
    <s v="2022"/>
    <s v="4분기(12월)"/>
    <x v="2"/>
    <s v="헝가리"/>
    <s v="문정훈"/>
    <x v="0"/>
    <s v="팔도비빔면(멀티5입)"/>
    <n v="4450"/>
    <n v="1"/>
    <n v="4450"/>
  </r>
  <r>
    <x v="93"/>
    <s v="O221018058372"/>
    <s v="2022"/>
    <s v="4분기(12월)"/>
    <x v="2"/>
    <s v="헝가리"/>
    <s v="문정훈"/>
    <x v="0"/>
    <s v="풍기도깨비목앤배도라지60포(10g*20입)"/>
    <n v="31000"/>
    <n v="1"/>
    <n v="31000"/>
  </r>
  <r>
    <x v="93"/>
    <s v="O221018058372"/>
    <s v="2022"/>
    <s v="4분기(12월)"/>
    <x v="2"/>
    <s v="헝가리"/>
    <s v="문정훈"/>
    <x v="0"/>
    <s v="하이면 명인우동430g"/>
    <n v="5420"/>
    <n v="1"/>
    <n v="5420"/>
  </r>
  <r>
    <x v="93"/>
    <s v="O221018058372"/>
    <s v="2022"/>
    <s v="4분기(12월)"/>
    <x v="2"/>
    <s v="헝가리"/>
    <s v="문정훈"/>
    <x v="0"/>
    <s v="하이면 장칼국수412g"/>
    <n v="5700"/>
    <n v="1"/>
    <n v="5700"/>
  </r>
  <r>
    <x v="94"/>
    <s v="O221018058371"/>
    <s v="2022"/>
    <s v="4분기(12월)"/>
    <x v="2"/>
    <s v="헝가리"/>
    <s v="김정환"/>
    <x v="0"/>
    <s v="건오징어 철판구이50g"/>
    <n v="4700"/>
    <n v="1"/>
    <n v="4700"/>
  </r>
  <r>
    <x v="94"/>
    <s v="O221018058371"/>
    <s v="2022"/>
    <s v="4분기(12월)"/>
    <x v="2"/>
    <s v="헝가리"/>
    <s v="김정환"/>
    <x v="0"/>
    <s v="광천파래김4g*16봉"/>
    <n v="4200"/>
    <n v="2"/>
    <n v="8400"/>
  </r>
  <r>
    <x v="94"/>
    <s v="O221018058371"/>
    <s v="2022"/>
    <s v="4분기(12월)"/>
    <x v="2"/>
    <s v="헝가리"/>
    <s v="김정환"/>
    <x v="0"/>
    <s v="구운감자 135g"/>
    <n v="3600"/>
    <n v="3"/>
    <n v="10800"/>
  </r>
  <r>
    <x v="94"/>
    <s v="O221018058371"/>
    <s v="2022"/>
    <s v="4분기(12월)"/>
    <x v="2"/>
    <s v="헝가리"/>
    <s v="김정환"/>
    <x v="0"/>
    <s v="그린애 순수 사과즙 100ml*30포"/>
    <n v="15000"/>
    <n v="1"/>
    <n v="15000"/>
  </r>
  <r>
    <x v="94"/>
    <s v="O221018058371"/>
    <s v="2022"/>
    <s v="4분기(12월)"/>
    <x v="2"/>
    <s v="헝가리"/>
    <s v="김정환"/>
    <x v="0"/>
    <s v="농심 꿀꽈배기90g"/>
    <n v="1230"/>
    <n v="2"/>
    <n v="2460"/>
  </r>
  <r>
    <x v="94"/>
    <s v="O221018058371"/>
    <s v="2022"/>
    <s v="4분기(12월)"/>
    <x v="2"/>
    <s v="헝가리"/>
    <s v="김정환"/>
    <x v="0"/>
    <s v="농심 닭다리 후라이드맛66g"/>
    <n v="1230"/>
    <n v="2"/>
    <n v="2460"/>
  </r>
  <r>
    <x v="94"/>
    <s v="O221018058371"/>
    <s v="2022"/>
    <s v="4분기(12월)"/>
    <x v="2"/>
    <s v="헝가리"/>
    <s v="김정환"/>
    <x v="0"/>
    <s v="농심 사리곰탕(멀티5입)"/>
    <n v="4880"/>
    <n v="1"/>
    <n v="4880"/>
  </r>
  <r>
    <x v="94"/>
    <s v="O221018058371"/>
    <s v="2022"/>
    <s v="4분기(12월)"/>
    <x v="2"/>
    <s v="헝가리"/>
    <s v="김정환"/>
    <x v="0"/>
    <s v="농심 새우깡90g"/>
    <n v="1070"/>
    <n v="4"/>
    <n v="4280"/>
  </r>
  <r>
    <x v="94"/>
    <s v="O221018058371"/>
    <s v="2022"/>
    <s v="4분기(12월)"/>
    <x v="2"/>
    <s v="헝가리"/>
    <s v="김정환"/>
    <x v="0"/>
    <s v="농심 신라면(멀티5입)"/>
    <n v="3640"/>
    <n v="2"/>
    <n v="7280"/>
  </r>
  <r>
    <x v="94"/>
    <s v="O221018058371"/>
    <s v="2022"/>
    <s v="4분기(12월)"/>
    <x v="2"/>
    <s v="헝가리"/>
    <s v="김정환"/>
    <x v="0"/>
    <s v="농심 양파링84g"/>
    <n v="1220"/>
    <n v="1"/>
    <n v="1220"/>
  </r>
  <r>
    <x v="94"/>
    <s v="O221018058371"/>
    <s v="2022"/>
    <s v="4분기(12월)"/>
    <x v="2"/>
    <s v="헝가리"/>
    <s v="김정환"/>
    <x v="0"/>
    <s v="농심짜파게티(멀티5입)"/>
    <n v="4430"/>
    <n v="2"/>
    <n v="8860"/>
  </r>
  <r>
    <x v="94"/>
    <s v="O221018058371"/>
    <s v="2022"/>
    <s v="4분기(12월)"/>
    <x v="2"/>
    <s v="헝가리"/>
    <s v="김정환"/>
    <x v="0"/>
    <s v="몽고 송표간장900ml"/>
    <n v="7500"/>
    <n v="1"/>
    <n v="7500"/>
  </r>
  <r>
    <x v="94"/>
    <s v="O221018058371"/>
    <s v="2022"/>
    <s v="4분기(12월)"/>
    <x v="2"/>
    <s v="헝가리"/>
    <s v="김정환"/>
    <x v="0"/>
    <s v="백설 고소함가득참기름330ml"/>
    <n v="6200"/>
    <n v="2"/>
    <n v="12400"/>
  </r>
  <r>
    <x v="94"/>
    <s v="O221018058371"/>
    <s v="2022"/>
    <s v="4분기(12월)"/>
    <x v="2"/>
    <s v="헝가리"/>
    <s v="김정환"/>
    <x v="0"/>
    <s v="비비고 갈비탕400g*2"/>
    <n v="13520"/>
    <n v="2"/>
    <n v="27040"/>
  </r>
  <r>
    <x v="94"/>
    <s v="O221018058371"/>
    <s v="2022"/>
    <s v="4분기(12월)"/>
    <x v="2"/>
    <s v="헝가리"/>
    <s v="김정환"/>
    <x v="0"/>
    <s v="비비고 사골곰탕500g*2"/>
    <n v="2850"/>
    <n v="2"/>
    <n v="5700"/>
  </r>
  <r>
    <x v="94"/>
    <s v="O221018058371"/>
    <s v="2022"/>
    <s v="4분기(12월)"/>
    <x v="2"/>
    <s v="헝가리"/>
    <s v="김정환"/>
    <x v="0"/>
    <s v="비비고차돌육개장500g*2"/>
    <n v="11780"/>
    <n v="2"/>
    <n v="23560"/>
  </r>
  <r>
    <x v="94"/>
    <s v="O221018058371"/>
    <s v="2022"/>
    <s v="4분기(12월)"/>
    <x v="2"/>
    <s v="헝가리"/>
    <s v="김정환"/>
    <x v="0"/>
    <s v="뻥이요 오리지날 140g"/>
    <n v="1250"/>
    <n v="1"/>
    <n v="1250"/>
  </r>
  <r>
    <x v="94"/>
    <s v="O221018058371"/>
    <s v="2022"/>
    <s v="4분기(12월)"/>
    <x v="2"/>
    <s v="헝가리"/>
    <s v="김정환"/>
    <x v="0"/>
    <s v="뽀로로 어린이용 크린장갑30매"/>
    <n v="1500"/>
    <n v="1"/>
    <n v="1500"/>
  </r>
  <r>
    <x v="94"/>
    <s v="O221018058371"/>
    <s v="2022"/>
    <s v="4분기(12월)"/>
    <x v="2"/>
    <s v="헝가리"/>
    <s v="김정환"/>
    <x v="0"/>
    <s v="뿌셔뿌셔(불고기)"/>
    <n v="800"/>
    <n v="2"/>
    <n v="1600"/>
  </r>
  <r>
    <x v="94"/>
    <s v="O221018058371"/>
    <s v="2022"/>
    <s v="4분기(12월)"/>
    <x v="2"/>
    <s v="헝가리"/>
    <s v="김정환"/>
    <x v="0"/>
    <s v="샘표 요리에센스 연두(담백한맛)500ml"/>
    <n v="9000"/>
    <n v="1"/>
    <n v="9000"/>
  </r>
  <r>
    <x v="94"/>
    <s v="O221018058371"/>
    <s v="2022"/>
    <s v="4분기(12월)"/>
    <x v="2"/>
    <s v="헝가리"/>
    <s v="김정환"/>
    <x v="0"/>
    <s v="신라면 작은컵(6입)"/>
    <n v="6350"/>
    <n v="1"/>
    <n v="6350"/>
  </r>
  <r>
    <x v="94"/>
    <s v="O221018058371"/>
    <s v="2022"/>
    <s v="4분기(12월)"/>
    <x v="2"/>
    <s v="헝가리"/>
    <s v="김정환"/>
    <x v="0"/>
    <s v="옛날 수연소면 500g"/>
    <n v="8850"/>
    <n v="1"/>
    <n v="8850"/>
  </r>
  <r>
    <x v="94"/>
    <s v="O221018058371"/>
    <s v="2022"/>
    <s v="4분기(12월)"/>
    <x v="2"/>
    <s v="헝가리"/>
    <s v="김정환"/>
    <x v="0"/>
    <s v="옛날국수 쌀소면500g"/>
    <n v="2880"/>
    <n v="1"/>
    <n v="2880"/>
  </r>
  <r>
    <x v="94"/>
    <s v="O221018058371"/>
    <s v="2022"/>
    <s v="4분기(12월)"/>
    <x v="2"/>
    <s v="헝가리"/>
    <s v="김정환"/>
    <x v="0"/>
    <s v="옛날칼국수500g"/>
    <n v="2430"/>
    <n v="1"/>
    <n v="2430"/>
  </r>
  <r>
    <x v="94"/>
    <s v="O221018058371"/>
    <s v="2022"/>
    <s v="4분기(12월)"/>
    <x v="2"/>
    <s v="헝가리"/>
    <s v="김정환"/>
    <x v="0"/>
    <s v="오뚜기)데리야끼소스280g"/>
    <n v="4100"/>
    <n v="1"/>
    <n v="4100"/>
  </r>
  <r>
    <x v="94"/>
    <s v="O221018058371"/>
    <s v="2022"/>
    <s v="4분기(12월)"/>
    <x v="2"/>
    <s v="헝가리"/>
    <s v="김정환"/>
    <x v="0"/>
    <s v="오뚜기빵가루500g"/>
    <n v="3500"/>
    <n v="2"/>
    <n v="7000"/>
  </r>
  <r>
    <x v="94"/>
    <s v="O221018058371"/>
    <s v="2022"/>
    <s v="4분기(12월)"/>
    <x v="2"/>
    <s v="헝가리"/>
    <s v="김정환"/>
    <x v="0"/>
    <s v="이광범명가 고춧가루500g(100%국산) "/>
    <n v="23500"/>
    <n v="2"/>
    <n v="47000"/>
  </r>
  <r>
    <x v="94"/>
    <s v="O221018058371"/>
    <s v="2022"/>
    <s v="4분기(12월)"/>
    <x v="2"/>
    <s v="헝가리"/>
    <s v="김정환"/>
    <x v="0"/>
    <s v="정일강냉이90g"/>
    <n v="790"/>
    <n v="2"/>
    <n v="1580"/>
  </r>
  <r>
    <x v="94"/>
    <s v="O221018058371"/>
    <s v="2022"/>
    <s v="4분기(12월)"/>
    <x v="2"/>
    <s v="헝가리"/>
    <s v="김정환"/>
    <x v="0"/>
    <s v="진공 21곡혼합곡1kg"/>
    <n v="5900"/>
    <n v="1"/>
    <n v="5900"/>
  </r>
  <r>
    <x v="94"/>
    <s v="O221018058371"/>
    <s v="2022"/>
    <s v="4분기(12월)"/>
    <x v="2"/>
    <s v="헝가리"/>
    <s v="김정환"/>
    <x v="0"/>
    <s v="진공 찹쌀1kg"/>
    <n v="7400"/>
    <n v="3"/>
    <n v="22200"/>
  </r>
  <r>
    <x v="94"/>
    <s v="O221018058371"/>
    <s v="2022"/>
    <s v="4분기(12월)"/>
    <x v="2"/>
    <s v="헝가리"/>
    <s v="김정환"/>
    <x v="0"/>
    <s v="청정원 순창쌈장 P500g"/>
    <n v="3550"/>
    <n v="1"/>
    <n v="3550"/>
  </r>
  <r>
    <x v="94"/>
    <s v="O221018058371"/>
    <s v="2022"/>
    <s v="4분기(12월)"/>
    <x v="2"/>
    <s v="헝가리"/>
    <s v="김정환"/>
    <x v="0"/>
    <s v="크라운 죠리퐁74g"/>
    <n v="1030"/>
    <n v="1"/>
    <n v="1030"/>
  </r>
  <r>
    <x v="94"/>
    <s v="O221018058371"/>
    <s v="2022"/>
    <s v="4분기(12월)"/>
    <x v="2"/>
    <s v="헝가리"/>
    <s v="김정환"/>
    <x v="0"/>
    <s v="해찬들그대로끓여먹는된장450g(쇠고기)"/>
    <n v="5900"/>
    <n v="1"/>
    <n v="5900"/>
  </r>
  <r>
    <x v="94"/>
    <s v="O221018058371"/>
    <s v="2022"/>
    <s v="4분기(12월)"/>
    <x v="2"/>
    <s v="헝가리"/>
    <s v="김정환"/>
    <x v="0"/>
    <s v="해태 오사쯔60g"/>
    <n v="1080"/>
    <n v="1"/>
    <n v="1080"/>
  </r>
  <r>
    <x v="94"/>
    <s v="O221018058371"/>
    <s v="2022"/>
    <s v="4분기(12월)"/>
    <x v="2"/>
    <s v="헝가리"/>
    <s v="김정환"/>
    <x v="0"/>
    <s v="해태 오예스360g"/>
    <n v="4200"/>
    <n v="1"/>
    <n v="4200"/>
  </r>
  <r>
    <x v="94"/>
    <s v="O221018058371"/>
    <s v="2022"/>
    <s v="4분기(12월)"/>
    <x v="2"/>
    <s v="헝가리"/>
    <s v="김정환"/>
    <x v="0"/>
    <s v="허니버터 와사비맛아몬드130g"/>
    <n v="3400"/>
    <n v="1"/>
    <n v="3400"/>
  </r>
  <r>
    <x v="95"/>
    <s v="O221018058370"/>
    <s v="2022"/>
    <s v="4분기(12월)"/>
    <x v="2"/>
    <s v="헝가리"/>
    <s v="김시몬"/>
    <x v="0"/>
    <s v=" 데일리 콤부차 피치20T "/>
    <n v="9200"/>
    <n v="1"/>
    <n v="9200"/>
  </r>
  <r>
    <x v="95"/>
    <s v="O221018058370"/>
    <s v="2022"/>
    <s v="4분기(12월)"/>
    <x v="2"/>
    <s v="헝가리"/>
    <s v="김시몬"/>
    <x v="0"/>
    <s v="국희땅콩샌드70g"/>
    <n v="900"/>
    <n v="3"/>
    <n v="2700"/>
  </r>
  <r>
    <x v="95"/>
    <s v="O221018058370"/>
    <s v="2022"/>
    <s v="4분기(12월)"/>
    <x v="2"/>
    <s v="헝가리"/>
    <s v="김시몬"/>
    <x v="0"/>
    <s v="깔끔한 멸치국물팩65g(13g*5)"/>
    <n v="2700"/>
    <n v="1"/>
    <n v="2700"/>
  </r>
  <r>
    <x v="95"/>
    <s v="O221018058370"/>
    <s v="2022"/>
    <s v="4분기(12월)"/>
    <x v="2"/>
    <s v="헝가리"/>
    <s v="김시몬"/>
    <x v="0"/>
    <s v="너구리 매운맛(멀티5입)"/>
    <n v="5090"/>
    <n v="2"/>
    <n v="10180"/>
  </r>
  <r>
    <x v="95"/>
    <s v="O221018058370"/>
    <s v="2022"/>
    <s v="4분기(12월)"/>
    <x v="2"/>
    <s v="헝가리"/>
    <s v="김시몬"/>
    <x v="0"/>
    <s v="농심 닭다리 후라이드맛66g"/>
    <n v="1230"/>
    <n v="4"/>
    <n v="4920"/>
  </r>
  <r>
    <x v="95"/>
    <s v="O221018058370"/>
    <s v="2022"/>
    <s v="4분기(12월)"/>
    <x v="2"/>
    <s v="헝가리"/>
    <s v="김시몬"/>
    <x v="0"/>
    <s v="농심 새우깡90g"/>
    <n v="1070"/>
    <n v="4"/>
    <n v="4280"/>
  </r>
  <r>
    <x v="95"/>
    <s v="O221018058370"/>
    <s v="2022"/>
    <s v="4분기(12월)"/>
    <x v="2"/>
    <s v="헝가리"/>
    <s v="김시몬"/>
    <x v="0"/>
    <s v="농심 신라면(멀티5입)"/>
    <n v="3640"/>
    <n v="1"/>
    <n v="3640"/>
  </r>
  <r>
    <x v="95"/>
    <s v="O221018058370"/>
    <s v="2022"/>
    <s v="4분기(12월)"/>
    <x v="2"/>
    <s v="헝가리"/>
    <s v="김시몬"/>
    <x v="0"/>
    <s v="농심짜파게티(멀티5입)"/>
    <n v="4430"/>
    <n v="2"/>
    <n v="8860"/>
  </r>
  <r>
    <x v="95"/>
    <s v="O221018058370"/>
    <s v="2022"/>
    <s v="4분기(12월)"/>
    <x v="2"/>
    <s v="헝가리"/>
    <s v="김시몬"/>
    <x v="0"/>
    <s v="동원 살코기참치100g*5입"/>
    <n v="10200"/>
    <n v="1"/>
    <n v="10200"/>
  </r>
  <r>
    <x v="95"/>
    <s v="O221018058370"/>
    <s v="2022"/>
    <s v="4분기(12월)"/>
    <x v="2"/>
    <s v="헝가리"/>
    <s v="김시몬"/>
    <x v="0"/>
    <s v="맛술 생강 500ml"/>
    <n v="2780"/>
    <n v="1"/>
    <n v="2780"/>
  </r>
  <r>
    <x v="95"/>
    <s v="O221018058370"/>
    <s v="2022"/>
    <s v="4분기(12월)"/>
    <x v="2"/>
    <s v="헝가리"/>
    <s v="김시몬"/>
    <x v="0"/>
    <s v="맛있는 오뚜기밥200g*4입"/>
    <n v="5240"/>
    <n v="1"/>
    <n v="5240"/>
  </r>
  <r>
    <x v="95"/>
    <s v="O221018058370"/>
    <s v="2022"/>
    <s v="4분기(12월)"/>
    <x v="2"/>
    <s v="헝가리"/>
    <s v="김시몬"/>
    <x v="0"/>
    <s v="박카스맛 젤리50g*8"/>
    <n v="7840"/>
    <n v="1"/>
    <n v="7840"/>
  </r>
  <r>
    <x v="95"/>
    <s v="O221018058370"/>
    <s v="2022"/>
    <s v="4분기(12월)"/>
    <x v="2"/>
    <s v="헝가리"/>
    <s v="김시몬"/>
    <x v="0"/>
    <s v="백설 올리고당1.2kg"/>
    <n v="5430"/>
    <n v="1"/>
    <n v="5430"/>
  </r>
  <r>
    <x v="95"/>
    <s v="O221018058370"/>
    <s v="2022"/>
    <s v="4분기(12월)"/>
    <x v="2"/>
    <s v="헝가리"/>
    <s v="김시몬"/>
    <x v="0"/>
    <s v="백설 허브맛솔트50g마늘맛"/>
    <n v="2600"/>
    <n v="1"/>
    <n v="2600"/>
  </r>
  <r>
    <x v="95"/>
    <s v="O221018058370"/>
    <s v="2022"/>
    <s v="4분기(12월)"/>
    <x v="2"/>
    <s v="헝가리"/>
    <s v="김시몬"/>
    <x v="0"/>
    <s v="비비고 갈비탕400g*2"/>
    <n v="13520"/>
    <n v="1"/>
    <n v="13520"/>
  </r>
  <r>
    <x v="95"/>
    <s v="O221018058370"/>
    <s v="2022"/>
    <s v="4분기(12월)"/>
    <x v="2"/>
    <s v="헝가리"/>
    <s v="김시몬"/>
    <x v="0"/>
    <s v="비비고 누룽지 닭백숙죽 280g"/>
    <n v="2850"/>
    <n v="2"/>
    <n v="5700"/>
  </r>
  <r>
    <x v="95"/>
    <s v="O221018058370"/>
    <s v="2022"/>
    <s v="4분기(12월)"/>
    <x v="2"/>
    <s v="헝가리"/>
    <s v="김시몬"/>
    <x v="0"/>
    <s v="비비고 전복죽280g"/>
    <n v="2850"/>
    <n v="2"/>
    <n v="5700"/>
  </r>
  <r>
    <x v="95"/>
    <s v="O221018058370"/>
    <s v="2022"/>
    <s v="4분기(12월)"/>
    <x v="2"/>
    <s v="헝가리"/>
    <s v="김시몬"/>
    <x v="0"/>
    <s v="사조 참치액500ml"/>
    <n v="5800"/>
    <n v="1"/>
    <n v="5800"/>
  </r>
  <r>
    <x v="95"/>
    <s v="O221018058370"/>
    <s v="2022"/>
    <s v="4분기(12월)"/>
    <x v="2"/>
    <s v="헝가리"/>
    <s v="김시몬"/>
    <x v="0"/>
    <s v="샘표 바지락칼국수 111g"/>
    <n v="1250"/>
    <n v="4"/>
    <n v="5000"/>
  </r>
  <r>
    <x v="95"/>
    <s v="O221018058370"/>
    <s v="2022"/>
    <s v="4분기(12월)"/>
    <x v="2"/>
    <s v="헝가리"/>
    <s v="김시몬"/>
    <x v="0"/>
    <s v="설악산 국산 건고사리 80g"/>
    <n v="18700"/>
    <n v="1"/>
    <n v="18700"/>
  </r>
  <r>
    <x v="95"/>
    <s v="O221018058370"/>
    <s v="2022"/>
    <s v="4분기(12월)"/>
    <x v="2"/>
    <s v="헝가리"/>
    <s v="김시몬"/>
    <x v="0"/>
    <s v="설악산 국산 친환경인증표고버섯 절편80g"/>
    <n v="7800"/>
    <n v="1"/>
    <n v="7800"/>
  </r>
  <r>
    <x v="95"/>
    <s v="O221018058370"/>
    <s v="2022"/>
    <s v="4분기(12월)"/>
    <x v="2"/>
    <s v="헝가리"/>
    <s v="김시몬"/>
    <x v="0"/>
    <s v="순수한면 100% 유기농순면커버 대형14입"/>
    <n v="4760"/>
    <n v="2"/>
    <n v="9520"/>
  </r>
  <r>
    <x v="95"/>
    <s v="O221018058370"/>
    <s v="2022"/>
    <s v="4분기(12월)"/>
    <x v="2"/>
    <s v="헝가리"/>
    <s v="김시몬"/>
    <x v="0"/>
    <s v="신쫄이 레몬콜라맛480g(20입)"/>
    <n v="8500"/>
    <n v="1"/>
    <n v="8500"/>
  </r>
  <r>
    <x v="95"/>
    <s v="O221018058370"/>
    <s v="2022"/>
    <s v="4분기(12월)"/>
    <x v="2"/>
    <s v="헝가리"/>
    <s v="김시몬"/>
    <x v="0"/>
    <s v="애니데이롱20P(무향)팬티라이너"/>
    <n v="3300"/>
    <n v="1"/>
    <n v="3300"/>
  </r>
  <r>
    <x v="95"/>
    <s v="O221018058370"/>
    <s v="2022"/>
    <s v="4분기(12월)"/>
    <x v="2"/>
    <s v="헝가리"/>
    <s v="김시몬"/>
    <x v="0"/>
    <s v="옛날자른당면 100g"/>
    <n v="1400"/>
    <n v="4"/>
    <n v="5600"/>
  </r>
  <r>
    <x v="95"/>
    <s v="O221018058370"/>
    <s v="2022"/>
    <s v="4분기(12월)"/>
    <x v="2"/>
    <s v="헝가리"/>
    <s v="김시몬"/>
    <x v="0"/>
    <s v="오뚜기 부산식 돼지국밥곰탕500g*2"/>
    <n v="12272"/>
    <n v="1"/>
    <n v="12272"/>
  </r>
  <r>
    <x v="95"/>
    <s v="O221018058370"/>
    <s v="2022"/>
    <s v="4분기(12월)"/>
    <x v="2"/>
    <s v="헝가리"/>
    <s v="김시몬"/>
    <x v="0"/>
    <s v="오뚜기 연와사비100g(튜브)"/>
    <n v="3980"/>
    <n v="1"/>
    <n v="3980"/>
  </r>
  <r>
    <x v="95"/>
    <s v="O221018058370"/>
    <s v="2022"/>
    <s v="4분기(12월)"/>
    <x v="2"/>
    <s v="헝가리"/>
    <s v="김시몬"/>
    <x v="0"/>
    <s v="오리온 참붕어빵 348g 12입"/>
    <n v="5250"/>
    <n v="1"/>
    <n v="5250"/>
  </r>
  <r>
    <x v="95"/>
    <s v="O221018058370"/>
    <s v="2022"/>
    <s v="4분기(12월)"/>
    <x v="2"/>
    <s v="헝가리"/>
    <s v="김시몬"/>
    <x v="0"/>
    <s v="오리온 초코파이12p"/>
    <n v="3480"/>
    <n v="1"/>
    <n v="3480"/>
  </r>
  <r>
    <x v="95"/>
    <s v="O221018058370"/>
    <s v="2022"/>
    <s v="4분기(12월)"/>
    <x v="2"/>
    <s v="헝가리"/>
    <s v="김시몬"/>
    <x v="0"/>
    <s v="유동 자연산골뱅이400g*2"/>
    <n v="18000"/>
    <n v="1"/>
    <n v="18000"/>
  </r>
  <r>
    <x v="95"/>
    <s v="O221018058370"/>
    <s v="2022"/>
    <s v="4분기(12월)"/>
    <x v="2"/>
    <s v="헝가리"/>
    <s v="김시몬"/>
    <x v="0"/>
    <s v="젤리스트로우482g(25입)"/>
    <n v="4500"/>
    <n v="2"/>
    <n v="9000"/>
  </r>
  <r>
    <x v="95"/>
    <s v="O221018058370"/>
    <s v="2022"/>
    <s v="4분기(12월)"/>
    <x v="2"/>
    <s v="헝가리"/>
    <s v="김시몬"/>
    <x v="0"/>
    <s v="종가반상 사골선지해장국450g*2"/>
    <n v="9240"/>
    <n v="1"/>
    <n v="9240"/>
  </r>
  <r>
    <x v="95"/>
    <s v="O221018058370"/>
    <s v="2022"/>
    <s v="4분기(12월)"/>
    <x v="2"/>
    <s v="헝가리"/>
    <s v="김시몬"/>
    <x v="0"/>
    <s v="진공 찰보리1kg"/>
    <n v="3420"/>
    <n v="1"/>
    <n v="3420"/>
  </r>
  <r>
    <x v="95"/>
    <s v="O221018058370"/>
    <s v="2022"/>
    <s v="4분기(12월)"/>
    <x v="2"/>
    <s v="헝가리"/>
    <s v="김시몬"/>
    <x v="0"/>
    <s v="진공 찹쌀1kg"/>
    <n v="7400"/>
    <n v="1"/>
    <n v="7400"/>
  </r>
  <r>
    <x v="95"/>
    <s v="O221018058370"/>
    <s v="2022"/>
    <s v="4분기(12월)"/>
    <x v="2"/>
    <s v="헝가리"/>
    <s v="김시몬"/>
    <x v="0"/>
    <s v="진라면*매운맛(멀티5입)"/>
    <n v="2810"/>
    <n v="1"/>
    <n v="2810"/>
  </r>
  <r>
    <x v="95"/>
    <s v="O221018058370"/>
    <s v="2022"/>
    <s v="4분기(12월)"/>
    <x v="2"/>
    <s v="헝가리"/>
    <s v="김시몬"/>
    <x v="0"/>
    <s v="진라면*순한맛(멀티5입)"/>
    <n v="2810"/>
    <n v="3"/>
    <n v="8430"/>
  </r>
  <r>
    <x v="95"/>
    <s v="O221018058370"/>
    <s v="2022"/>
    <s v="4분기(12월)"/>
    <x v="2"/>
    <s v="헝가리"/>
    <s v="김시몬"/>
    <x v="0"/>
    <s v="참깨라면 멀티 4입"/>
    <n v="3710"/>
    <n v="1"/>
    <n v="3710"/>
  </r>
  <r>
    <x v="95"/>
    <s v="O221018058370"/>
    <s v="2022"/>
    <s v="4분기(12월)"/>
    <x v="2"/>
    <s v="헝가리"/>
    <s v="김시몬"/>
    <x v="0"/>
    <s v="청정원 순창쌈장 P500g"/>
    <n v="3550"/>
    <n v="1"/>
    <n v="3550"/>
  </r>
  <r>
    <x v="95"/>
    <s v="O221018058370"/>
    <s v="2022"/>
    <s v="4분기(12월)"/>
    <x v="2"/>
    <s v="헝가리"/>
    <s v="김시몬"/>
    <x v="0"/>
    <s v="칼칼한 해물국물팩65g(13g*5)"/>
    <n v="2700"/>
    <n v="1"/>
    <n v="2700"/>
  </r>
  <r>
    <x v="95"/>
    <s v="O221018058370"/>
    <s v="2022"/>
    <s v="4분기(12월)"/>
    <x v="2"/>
    <s v="헝가리"/>
    <s v="김시몬"/>
    <x v="0"/>
    <s v="컵누들 매콤한맛 37.8g*6입"/>
    <n v="6980"/>
    <n v="1"/>
    <n v="6980"/>
  </r>
  <r>
    <x v="95"/>
    <s v="O221018058370"/>
    <s v="2022"/>
    <s v="4분기(12월)"/>
    <x v="2"/>
    <s v="헝가리"/>
    <s v="김시몬"/>
    <x v="0"/>
    <s v="크린센스 이중 지퍼백 25*30"/>
    <n v="2720"/>
    <n v="1"/>
    <n v="2720"/>
  </r>
  <r>
    <x v="95"/>
    <s v="O221018058370"/>
    <s v="2022"/>
    <s v="4분기(12월)"/>
    <x v="2"/>
    <s v="헝가리"/>
    <s v="김시몬"/>
    <x v="0"/>
    <s v="하선정 멸치액젓800g"/>
    <n v="4800"/>
    <n v="1"/>
    <n v="4800"/>
  </r>
  <r>
    <x v="95"/>
    <s v="O221018058370"/>
    <s v="2022"/>
    <s v="4분기(12월)"/>
    <x v="2"/>
    <s v="헝가리"/>
    <s v="김시몬"/>
    <x v="0"/>
    <s v="해찬들 초고추장500g"/>
    <n v="3500"/>
    <n v="1"/>
    <n v="3500"/>
  </r>
  <r>
    <x v="95"/>
    <s v="O221018058370"/>
    <s v="2022"/>
    <s v="4분기(12월)"/>
    <x v="2"/>
    <s v="헝가리"/>
    <s v="김시몬"/>
    <x v="0"/>
    <s v="해태 초코홈런볼 128g"/>
    <n v="3800"/>
    <n v="2"/>
    <n v="7600"/>
  </r>
  <r>
    <x v="95"/>
    <s v="O221018058370"/>
    <s v="2022"/>
    <s v="4분기(12월)"/>
    <x v="2"/>
    <s v="헝가리"/>
    <s v="김시몬"/>
    <x v="0"/>
    <s v="햇살담은양조진간장1.7L"/>
    <n v="8400"/>
    <n v="1"/>
    <n v="8400"/>
  </r>
  <r>
    <x v="95"/>
    <s v="O221018058370"/>
    <s v="2022"/>
    <s v="4분기(12월)"/>
    <x v="2"/>
    <s v="헝가리"/>
    <s v="김시몬"/>
    <x v="0"/>
    <s v="허브그린 물티슈(캡형)100매"/>
    <n v="1000"/>
    <n v="3"/>
    <n v="3000"/>
  </r>
  <r>
    <x v="96"/>
    <s v="O221018058369"/>
    <s v="2022"/>
    <s v="4분기(12월)"/>
    <x v="2"/>
    <s v="헝가리"/>
    <s v="김두홍"/>
    <x v="0"/>
    <s v="3M 정전기청소포(60매) 스위퍼키트용"/>
    <n v="8000"/>
    <n v="1"/>
    <n v="8000"/>
  </r>
  <r>
    <x v="96"/>
    <s v="O221018058369"/>
    <s v="2022"/>
    <s v="4분기(12월)"/>
    <x v="2"/>
    <s v="헝가리"/>
    <s v="김두홍"/>
    <x v="0"/>
    <s v="The맛있는 김도둑 김부각50g"/>
    <n v="2050"/>
    <n v="1"/>
    <n v="2050"/>
  </r>
  <r>
    <x v="96"/>
    <s v="O221018058369"/>
    <s v="2022"/>
    <s v="4분기(12월)"/>
    <x v="2"/>
    <s v="헝가리"/>
    <s v="김두홍"/>
    <x v="0"/>
    <s v="The맛있는 김도둑파래김25g*3봉"/>
    <n v="3180"/>
    <n v="2"/>
    <n v="6360"/>
  </r>
  <r>
    <x v="96"/>
    <s v="O221018058369"/>
    <s v="2022"/>
    <s v="4분기(12월)"/>
    <x v="2"/>
    <s v="헝가리"/>
    <s v="김두홍"/>
    <x v="0"/>
    <s v="가쓰오부시국수장국 360ml"/>
    <n v="2860"/>
    <n v="1"/>
    <n v="2860"/>
  </r>
  <r>
    <x v="96"/>
    <s v="O221018058369"/>
    <s v="2022"/>
    <s v="4분기(12월)"/>
    <x v="2"/>
    <s v="헝가리"/>
    <s v="김두홍"/>
    <x v="0"/>
    <s v="고추장아찌300g"/>
    <n v="6600"/>
    <n v="1"/>
    <n v="6600"/>
  </r>
  <r>
    <x v="96"/>
    <s v="O221018058369"/>
    <s v="2022"/>
    <s v="4분기(12월)"/>
    <x v="2"/>
    <s v="헝가리"/>
    <s v="김두홍"/>
    <x v="0"/>
    <s v="김도둑 광천댁 볶음참깨170g"/>
    <n v="3360"/>
    <n v="1"/>
    <n v="3360"/>
  </r>
  <r>
    <x v="96"/>
    <s v="O221018058369"/>
    <s v="2022"/>
    <s v="4분기(12월)"/>
    <x v="2"/>
    <s v="헝가리"/>
    <s v="김두홍"/>
    <x v="0"/>
    <s v="농심 신라면(멀티5입)"/>
    <n v="3640"/>
    <n v="1"/>
    <n v="3640"/>
  </r>
  <r>
    <x v="96"/>
    <s v="O221018058369"/>
    <s v="2022"/>
    <s v="4분기(12월)"/>
    <x v="2"/>
    <s v="헝가리"/>
    <s v="김두홍"/>
    <x v="0"/>
    <s v="동서 보리차150g"/>
    <n v="1330"/>
    <n v="1"/>
    <n v="1330"/>
  </r>
  <r>
    <x v="96"/>
    <s v="O221018058369"/>
    <s v="2022"/>
    <s v="4분기(12월)"/>
    <x v="2"/>
    <s v="헝가리"/>
    <s v="김두홍"/>
    <x v="0"/>
    <s v="뚝딱 곤드레된장국 50g(10gx5개입)"/>
    <n v="4700"/>
    <n v="1"/>
    <n v="4700"/>
  </r>
  <r>
    <x v="96"/>
    <s v="O221018058369"/>
    <s v="2022"/>
    <s v="4분기(12월)"/>
    <x v="2"/>
    <s v="헝가리"/>
    <s v="김두홍"/>
    <x v="0"/>
    <s v="맛술 생강 500ml"/>
    <n v="2780"/>
    <n v="1"/>
    <n v="2780"/>
  </r>
  <r>
    <x v="96"/>
    <s v="O221018058369"/>
    <s v="2022"/>
    <s v="4분기(12월)"/>
    <x v="2"/>
    <s v="헝가리"/>
    <s v="김두홍"/>
    <x v="0"/>
    <s v="물걸레 청소포 샥 대형30포(200mm*300mm)"/>
    <n v="2200"/>
    <n v="1"/>
    <n v="2200"/>
  </r>
  <r>
    <x v="96"/>
    <s v="O221018058369"/>
    <s v="2022"/>
    <s v="4분기(12월)"/>
    <x v="2"/>
    <s v="헝가리"/>
    <s v="김두홍"/>
    <x v="0"/>
    <s v="바삭고소튀김가루1kg"/>
    <n v="3910"/>
    <n v="1"/>
    <n v="3910"/>
  </r>
  <r>
    <x v="96"/>
    <s v="O221018058369"/>
    <s v="2022"/>
    <s v="4분기(12월)"/>
    <x v="2"/>
    <s v="헝가리"/>
    <s v="김두홍"/>
    <x v="0"/>
    <s v="비비고 갈비탕400g*2"/>
    <n v="13520"/>
    <n v="1"/>
    <n v="13520"/>
  </r>
  <r>
    <x v="96"/>
    <s v="O221018058369"/>
    <s v="2022"/>
    <s v="4분기(12월)"/>
    <x v="2"/>
    <s v="헝가리"/>
    <s v="김두홍"/>
    <x v="0"/>
    <s v="비비고 감자탕 460g*2"/>
    <n v="13810"/>
    <n v="1"/>
    <n v="13810"/>
  </r>
  <r>
    <x v="96"/>
    <s v="O221018058369"/>
    <s v="2022"/>
    <s v="4분기(12월)"/>
    <x v="2"/>
    <s v="헝가리"/>
    <s v="김두홍"/>
    <x v="0"/>
    <s v="사조 참치액500ml"/>
    <n v="5800"/>
    <n v="1"/>
    <n v="5800"/>
  </r>
  <r>
    <x v="96"/>
    <s v="O221018058369"/>
    <s v="2022"/>
    <s v="4분기(12월)"/>
    <x v="2"/>
    <s v="헝가리"/>
    <s v="김두홍"/>
    <x v="0"/>
    <s v="삼양 까르보 불닭볶음면(멀티4입)"/>
    <n v="4890"/>
    <n v="1"/>
    <n v="4890"/>
  </r>
  <r>
    <x v="96"/>
    <s v="O221018058369"/>
    <s v="2022"/>
    <s v="4분기(12월)"/>
    <x v="2"/>
    <s v="헝가리"/>
    <s v="김두홍"/>
    <x v="0"/>
    <s v="샘표 요리에센스 연두(담백한맛)500ml"/>
    <n v="9000"/>
    <n v="1"/>
    <n v="9000"/>
  </r>
  <r>
    <x v="96"/>
    <s v="O221018058369"/>
    <s v="2022"/>
    <s v="4분기(12월)"/>
    <x v="2"/>
    <s v="헝가리"/>
    <s v="김두홍"/>
    <x v="0"/>
    <s v="세탁망 겉옷전용 55cm*55cm"/>
    <n v="3820"/>
    <n v="1"/>
    <n v="3820"/>
  </r>
  <r>
    <x v="96"/>
    <s v="O221018058369"/>
    <s v="2022"/>
    <s v="4분기(12월)"/>
    <x v="2"/>
    <s v="헝가리"/>
    <s v="김두홍"/>
    <x v="0"/>
    <s v="스팸 마일드 300g*3"/>
    <n v="12480"/>
    <n v="1"/>
    <n v="12480"/>
  </r>
  <r>
    <x v="96"/>
    <s v="O221018058369"/>
    <s v="2022"/>
    <s v="4분기(12월)"/>
    <x v="2"/>
    <s v="헝가리"/>
    <s v="김두홍"/>
    <x v="0"/>
    <s v="신라면 작은컵(6입)"/>
    <n v="6350"/>
    <n v="1"/>
    <n v="6350"/>
  </r>
  <r>
    <x v="96"/>
    <s v="O221018058369"/>
    <s v="2022"/>
    <s v="4분기(12월)"/>
    <x v="2"/>
    <s v="헝가리"/>
    <s v="김두홍"/>
    <x v="0"/>
    <s v="에이스 뉴욕치즈 케이크맛364g"/>
    <n v="3600"/>
    <n v="1"/>
    <n v="3600"/>
  </r>
  <r>
    <x v="96"/>
    <s v="O221018058369"/>
    <s v="2022"/>
    <s v="4분기(12월)"/>
    <x v="2"/>
    <s v="헝가리"/>
    <s v="김두홍"/>
    <x v="0"/>
    <s v="옛날 국수 소면 700g"/>
    <n v="2400"/>
    <n v="1"/>
    <n v="2400"/>
  </r>
  <r>
    <x v="96"/>
    <s v="O221018058369"/>
    <s v="2022"/>
    <s v="4분기(12월)"/>
    <x v="2"/>
    <s v="헝가리"/>
    <s v="김두홍"/>
    <x v="0"/>
    <s v="옛날당면500g"/>
    <n v="6650"/>
    <n v="1"/>
    <n v="6650"/>
  </r>
  <r>
    <x v="96"/>
    <s v="O221018058369"/>
    <s v="2022"/>
    <s v="4분기(12월)"/>
    <x v="2"/>
    <s v="헝가리"/>
    <s v="김두홍"/>
    <x v="0"/>
    <s v="오뚜기 스낵면(멀티5입)"/>
    <n v="2680"/>
    <n v="1"/>
    <n v="2680"/>
  </r>
  <r>
    <x v="96"/>
    <s v="O221018058369"/>
    <s v="2022"/>
    <s v="4분기(12월)"/>
    <x v="2"/>
    <s v="헝가리"/>
    <s v="김두홍"/>
    <x v="0"/>
    <s v="오뚜기)옛날참기름320ml"/>
    <n v="6130"/>
    <n v="1"/>
    <n v="6130"/>
  </r>
  <r>
    <x v="96"/>
    <s v="O221018058369"/>
    <s v="2022"/>
    <s v="4분기(12월)"/>
    <x v="2"/>
    <s v="헝가리"/>
    <s v="김두홍"/>
    <x v="0"/>
    <s v="오뚜기옛날미역50g"/>
    <n v="2200"/>
    <n v="2"/>
    <n v="4400"/>
  </r>
  <r>
    <x v="96"/>
    <s v="O221018058369"/>
    <s v="2022"/>
    <s v="4분기(12월)"/>
    <x v="2"/>
    <s v="헝가리"/>
    <s v="김두홍"/>
    <x v="0"/>
    <s v="유동 순살왕꼬막280g*2"/>
    <n v="9900"/>
    <n v="1"/>
    <n v="9900"/>
  </r>
  <r>
    <x v="96"/>
    <s v="O221018058369"/>
    <s v="2022"/>
    <s v="4분기(12월)"/>
    <x v="2"/>
    <s v="헝가리"/>
    <s v="김두홍"/>
    <x v="0"/>
    <s v="유동자연산골뱅이 140g*4"/>
    <n v="15920"/>
    <n v="1"/>
    <n v="15920"/>
  </r>
  <r>
    <x v="96"/>
    <s v="O221018058369"/>
    <s v="2022"/>
    <s v="4분기(12월)"/>
    <x v="2"/>
    <s v="헝가리"/>
    <s v="김두홍"/>
    <x v="0"/>
    <s v="진공 찰현미1kg"/>
    <n v="7200"/>
    <n v="1"/>
    <n v="7200"/>
  </r>
  <r>
    <x v="96"/>
    <s v="O221018058369"/>
    <s v="2022"/>
    <s v="4분기(12월)"/>
    <x v="2"/>
    <s v="헝가리"/>
    <s v="김두홍"/>
    <x v="0"/>
    <s v="진공 찹쌀1kg"/>
    <n v="7400"/>
    <n v="2"/>
    <n v="14800"/>
  </r>
  <r>
    <x v="96"/>
    <s v="O221018058369"/>
    <s v="2022"/>
    <s v="4분기(12월)"/>
    <x v="2"/>
    <s v="헝가리"/>
    <s v="김두홍"/>
    <x v="0"/>
    <s v="진미춘장300g"/>
    <n v="1680"/>
    <n v="1"/>
    <n v="1680"/>
  </r>
  <r>
    <x v="96"/>
    <s v="O221018058369"/>
    <s v="2022"/>
    <s v="4분기(12월)"/>
    <x v="2"/>
    <s v="헝가리"/>
    <s v="김두홍"/>
    <x v="0"/>
    <s v="참깨라면 멀티 4입"/>
    <n v="3710"/>
    <n v="1"/>
    <n v="3710"/>
  </r>
  <r>
    <x v="96"/>
    <s v="O221018058369"/>
    <s v="2022"/>
    <s v="4분기(12월)"/>
    <x v="2"/>
    <s v="헝가리"/>
    <s v="김두홍"/>
    <x v="0"/>
    <s v="참크래커 280g"/>
    <n v="2710"/>
    <n v="2"/>
    <n v="5420"/>
  </r>
  <r>
    <x v="96"/>
    <s v="O221018058369"/>
    <s v="2022"/>
    <s v="4분기(12월)"/>
    <x v="2"/>
    <s v="헝가리"/>
    <s v="김두홍"/>
    <x v="0"/>
    <s v="청정원 도가니탕450g*2"/>
    <n v="11200"/>
    <n v="1"/>
    <n v="11200"/>
  </r>
  <r>
    <x v="96"/>
    <s v="O221018058369"/>
    <s v="2022"/>
    <s v="4분기(12월)"/>
    <x v="2"/>
    <s v="헝가리"/>
    <s v="김두홍"/>
    <x v="0"/>
    <s v="청정원 소불고기양념500g"/>
    <n v="3610"/>
    <n v="1"/>
    <n v="3610"/>
  </r>
  <r>
    <x v="96"/>
    <s v="O221018058369"/>
    <s v="2022"/>
    <s v="4분기(12월)"/>
    <x v="2"/>
    <s v="헝가리"/>
    <s v="김두홍"/>
    <x v="0"/>
    <s v="청정원 순창쌈장 P500g"/>
    <n v="3550"/>
    <n v="2"/>
    <n v="7100"/>
  </r>
  <r>
    <x v="96"/>
    <s v="O221018058369"/>
    <s v="2022"/>
    <s v="4분기(12월)"/>
    <x v="2"/>
    <s v="헝가리"/>
    <s v="김두홍"/>
    <x v="0"/>
    <s v="크린센스 장갑 50매"/>
    <n v="2100"/>
    <n v="1"/>
    <n v="2100"/>
  </r>
  <r>
    <x v="96"/>
    <s v="O221018058369"/>
    <s v="2022"/>
    <s v="4분기(12월)"/>
    <x v="2"/>
    <s v="헝가리"/>
    <s v="김두홍"/>
    <x v="0"/>
    <s v="팔도비빔면(멀티5입)"/>
    <n v="4450"/>
    <n v="1"/>
    <n v="4450"/>
  </r>
  <r>
    <x v="96"/>
    <s v="O221018058369"/>
    <s v="2022"/>
    <s v="4분기(12월)"/>
    <x v="2"/>
    <s v="헝가리"/>
    <s v="김두홍"/>
    <x v="0"/>
    <s v="한알천 삼계탕1kg"/>
    <n v="8100"/>
    <n v="1"/>
    <n v="8100"/>
  </r>
  <r>
    <x v="96"/>
    <s v="O221018058369"/>
    <s v="2022"/>
    <s v="4분기(12월)"/>
    <x v="2"/>
    <s v="헝가리"/>
    <s v="김두홍"/>
    <x v="0"/>
    <s v="햇반200g*4개입"/>
    <n v="5200"/>
    <n v="1"/>
    <n v="5200"/>
  </r>
  <r>
    <x v="97"/>
    <s v="O221018058368"/>
    <s v="2022"/>
    <s v="4분기(12월)"/>
    <x v="2"/>
    <s v="헝가리"/>
    <s v="박재욱"/>
    <x v="0"/>
    <s v="Dr.FOR HAIR 폴리젠플러스샴푸 750ml "/>
    <n v="23200"/>
    <n v="1"/>
    <n v="23200"/>
  </r>
  <r>
    <x v="97"/>
    <s v="O221018058368"/>
    <s v="2022"/>
    <s v="4분기(12월)"/>
    <x v="2"/>
    <s v="헝가리"/>
    <s v="박재욱"/>
    <x v="0"/>
    <s v="동결건조 다진생강"/>
    <n v="4360"/>
    <n v="1"/>
    <n v="4360"/>
  </r>
  <r>
    <x v="97"/>
    <s v="O221018058368"/>
    <s v="2022"/>
    <s v="4분기(12월)"/>
    <x v="2"/>
    <s v="헝가리"/>
    <s v="박재욱"/>
    <x v="0"/>
    <s v="동원 고추참치100g*10"/>
    <n v="19390"/>
    <n v="1"/>
    <n v="19390"/>
  </r>
  <r>
    <x v="97"/>
    <s v="O221018058368"/>
    <s v="2022"/>
    <s v="4분기(12월)"/>
    <x v="2"/>
    <s v="헝가리"/>
    <s v="박재욱"/>
    <x v="0"/>
    <s v="동원 살코기참치100g*5입"/>
    <n v="10200"/>
    <n v="3"/>
    <n v="30600"/>
  </r>
  <r>
    <x v="97"/>
    <s v="O221018058368"/>
    <s v="2022"/>
    <s v="4분기(12월)"/>
    <x v="2"/>
    <s v="헝가리"/>
    <s v="박재욱"/>
    <x v="0"/>
    <s v="반해요 마늘쫑무침60g*5"/>
    <n v="9770"/>
    <n v="1"/>
    <n v="9770"/>
  </r>
  <r>
    <x v="97"/>
    <s v="O221018058368"/>
    <s v="2022"/>
    <s v="4분기(12월)"/>
    <x v="2"/>
    <s v="헝가리"/>
    <s v="박재욱"/>
    <x v="0"/>
    <s v="반해요 양념깻잎80g*5"/>
    <n v="9770"/>
    <n v="1"/>
    <n v="9770"/>
  </r>
  <r>
    <x v="97"/>
    <s v="O221018058368"/>
    <s v="2022"/>
    <s v="4분기(12월)"/>
    <x v="2"/>
    <s v="헝가리"/>
    <s v="박재욱"/>
    <x v="0"/>
    <s v="설악산 국산 건취나물60g"/>
    <n v="6000"/>
    <n v="1"/>
    <n v="6000"/>
  </r>
  <r>
    <x v="97"/>
    <s v="O221018058368"/>
    <s v="2022"/>
    <s v="4분기(12월)"/>
    <x v="2"/>
    <s v="헝가리"/>
    <s v="박재욱"/>
    <x v="0"/>
    <s v="설악산 국산 친환경인증 무시래기100g"/>
    <n v="3900"/>
    <n v="1"/>
    <n v="3900"/>
  </r>
  <r>
    <x v="97"/>
    <s v="O221018058368"/>
    <s v="2022"/>
    <s v="4분기(12월)"/>
    <x v="2"/>
    <s v="헝가리"/>
    <s v="박재욱"/>
    <x v="0"/>
    <s v="스팸 클래식300g*3입"/>
    <n v="12480"/>
    <n v="2"/>
    <n v="24960"/>
  </r>
  <r>
    <x v="97"/>
    <s v="O221018058368"/>
    <s v="2022"/>
    <s v="4분기(12월)"/>
    <x v="2"/>
    <s v="헝가리"/>
    <s v="박재욱"/>
    <x v="0"/>
    <s v="해태 연양갱55g"/>
    <n v="700"/>
    <n v="7"/>
    <n v="4900"/>
  </r>
  <r>
    <x v="97"/>
    <s v="O221018058368"/>
    <s v="2022"/>
    <s v="4분기(12월)"/>
    <x v="2"/>
    <s v="헝가리"/>
    <s v="박재욱"/>
    <x v="0"/>
    <s v="햇살담은 국간장840ml"/>
    <n v="5400"/>
    <n v="1"/>
    <n v="5400"/>
  </r>
  <r>
    <x v="98"/>
    <s v="O221018058367"/>
    <s v="2022"/>
    <s v="4분기(12월)"/>
    <x v="2"/>
    <s v="중국"/>
    <s v="최형윤"/>
    <x v="0"/>
    <s v="MaXIM카푸치노 헤이즐럿향10T"/>
    <n v="2500"/>
    <n v="1"/>
    <n v="2500"/>
  </r>
  <r>
    <x v="98"/>
    <s v="O221018058367"/>
    <s v="2022"/>
    <s v="4분기(12월)"/>
    <x v="2"/>
    <s v="중국"/>
    <s v="최형윤"/>
    <x v="0"/>
    <s v="경남제약 트라부틴 정(10정) - 복통 소화불량"/>
    <n v="2700"/>
    <n v="3"/>
    <n v="8100"/>
  </r>
  <r>
    <x v="98"/>
    <s v="O221018058367"/>
    <s v="2022"/>
    <s v="4분기(12월)"/>
    <x v="2"/>
    <s v="중국"/>
    <s v="최형윤"/>
    <x v="0"/>
    <s v="광천파래김4g*16봉"/>
    <n v="4200"/>
    <n v="1"/>
    <n v="4200"/>
  </r>
  <r>
    <x v="98"/>
    <s v="O221018058367"/>
    <s v="2022"/>
    <s v="4분기(12월)"/>
    <x v="2"/>
    <s v="중국"/>
    <s v="최형윤"/>
    <x v="0"/>
    <s v="구운감자 135g"/>
    <n v="3600"/>
    <n v="1"/>
    <n v="3600"/>
  </r>
  <r>
    <x v="98"/>
    <s v="O221018058367"/>
    <s v="2022"/>
    <s v="4분기(12월)"/>
    <x v="2"/>
    <s v="중국"/>
    <s v="최형윤"/>
    <x v="0"/>
    <s v="김도둑 광천재래김4g*16봉"/>
    <n v="4200"/>
    <n v="1"/>
    <n v="4200"/>
  </r>
  <r>
    <x v="98"/>
    <s v="O221018058367"/>
    <s v="2022"/>
    <s v="4분기(12월)"/>
    <x v="2"/>
    <s v="중국"/>
    <s v="최형윤"/>
    <x v="0"/>
    <s v="김도둑 누룽지1kg"/>
    <n v="7000"/>
    <n v="1"/>
    <n v="7000"/>
  </r>
  <r>
    <x v="98"/>
    <s v="O221018058367"/>
    <s v="2022"/>
    <s v="4분기(12월)"/>
    <x v="2"/>
    <s v="중국"/>
    <s v="최형윤"/>
    <x v="0"/>
    <s v="농심 신라면(멀티5입)"/>
    <n v="3640"/>
    <n v="2"/>
    <n v="7280"/>
  </r>
  <r>
    <x v="98"/>
    <s v="O221018058367"/>
    <s v="2022"/>
    <s v="4분기(12월)"/>
    <x v="2"/>
    <s v="중국"/>
    <s v="최형윤"/>
    <x v="0"/>
    <s v="농심짜파게티(멀티5입)"/>
    <n v="4430"/>
    <n v="2"/>
    <n v="8860"/>
  </r>
  <r>
    <x v="98"/>
    <s v="O221018058367"/>
    <s v="2022"/>
    <s v="4분기(12월)"/>
    <x v="2"/>
    <s v="중국"/>
    <s v="최형윤"/>
    <x v="0"/>
    <s v="뉴월남쌈300g(16cm)"/>
    <n v="2600"/>
    <n v="2"/>
    <n v="5200"/>
  </r>
  <r>
    <x v="98"/>
    <s v="O221018058367"/>
    <s v="2022"/>
    <s v="4분기(12월)"/>
    <x v="2"/>
    <s v="중국"/>
    <s v="최형윤"/>
    <x v="0"/>
    <s v="동원 고추참치100g*10"/>
    <n v="19390"/>
    <n v="1"/>
    <n v="19390"/>
  </r>
  <r>
    <x v="98"/>
    <s v="O221018058367"/>
    <s v="2022"/>
    <s v="4분기(12월)"/>
    <x v="2"/>
    <s v="중국"/>
    <s v="최형윤"/>
    <x v="0"/>
    <s v="동원 살코기참치100g*5입"/>
    <n v="10200"/>
    <n v="1"/>
    <n v="10200"/>
  </r>
  <r>
    <x v="98"/>
    <s v="O221018058367"/>
    <s v="2022"/>
    <s v="4분기(12월)"/>
    <x v="2"/>
    <s v="중국"/>
    <s v="최형윤"/>
    <x v="0"/>
    <s v="롯데 제크 100g"/>
    <n v="1450"/>
    <n v="1"/>
    <n v="1450"/>
  </r>
  <r>
    <x v="98"/>
    <s v="O221018058367"/>
    <s v="2022"/>
    <s v="4분기(12월)"/>
    <x v="2"/>
    <s v="중국"/>
    <s v="최형윤"/>
    <x v="0"/>
    <s v="맛술 생강 500ml"/>
    <n v="2780"/>
    <n v="1"/>
    <n v="2780"/>
  </r>
  <r>
    <x v="98"/>
    <s v="O221018058367"/>
    <s v="2022"/>
    <s v="4분기(12월)"/>
    <x v="2"/>
    <s v="중국"/>
    <s v="최형윤"/>
    <x v="0"/>
    <s v="몬스위트칠리소스435ml"/>
    <n v="4010"/>
    <n v="1"/>
    <n v="4010"/>
  </r>
  <r>
    <x v="98"/>
    <s v="O221018058367"/>
    <s v="2022"/>
    <s v="4분기(12월)"/>
    <x v="2"/>
    <s v="중국"/>
    <s v="최형윤"/>
    <x v="0"/>
    <s v="미떼 핫초코(오리지날) 10T"/>
    <n v="5900"/>
    <n v="1"/>
    <n v="5900"/>
  </r>
  <r>
    <x v="98"/>
    <s v="O221018058367"/>
    <s v="2022"/>
    <s v="4분기(12월)"/>
    <x v="2"/>
    <s v="중국"/>
    <s v="최형윤"/>
    <x v="0"/>
    <s v="백설 하얀설탕 1kg"/>
    <n v="1800"/>
    <n v="1"/>
    <n v="1800"/>
  </r>
  <r>
    <x v="98"/>
    <s v="O221018058367"/>
    <s v="2022"/>
    <s v="4분기(12월)"/>
    <x v="2"/>
    <s v="중국"/>
    <s v="최형윤"/>
    <x v="0"/>
    <s v="보리건빵85g*3입"/>
    <n v="1100"/>
    <n v="1"/>
    <n v="1100"/>
  </r>
  <r>
    <x v="98"/>
    <s v="O221018058367"/>
    <s v="2022"/>
    <s v="4분기(12월)"/>
    <x v="2"/>
    <s v="중국"/>
    <s v="최형윤"/>
    <x v="0"/>
    <s v="삼립 미니꿀약과140g"/>
    <n v="1400"/>
    <n v="2"/>
    <n v="2800"/>
  </r>
  <r>
    <x v="98"/>
    <s v="O221018058367"/>
    <s v="2022"/>
    <s v="4분기(12월)"/>
    <x v="2"/>
    <s v="중국"/>
    <s v="최형윤"/>
    <x v="0"/>
    <s v="삼색천하 오징어70g"/>
    <n v="6490"/>
    <n v="2"/>
    <n v="12980"/>
  </r>
  <r>
    <x v="98"/>
    <s v="O221018058367"/>
    <s v="2022"/>
    <s v="4분기(12월)"/>
    <x v="2"/>
    <s v="중국"/>
    <s v="최형윤"/>
    <x v="0"/>
    <s v="샘표 미소된장국8g*5입"/>
    <n v="3390"/>
    <n v="1"/>
    <n v="3390"/>
  </r>
  <r>
    <x v="98"/>
    <s v="O221018058367"/>
    <s v="2022"/>
    <s v="4분기(12월)"/>
    <x v="2"/>
    <s v="중국"/>
    <s v="최형윤"/>
    <x v="0"/>
    <s v="샘표 바지락칼국수 111g"/>
    <n v="1250"/>
    <n v="4"/>
    <n v="5000"/>
  </r>
  <r>
    <x v="98"/>
    <s v="O221018058367"/>
    <s v="2022"/>
    <s v="4분기(12월)"/>
    <x v="2"/>
    <s v="중국"/>
    <s v="최형윤"/>
    <x v="0"/>
    <s v="샘표 요리에센스 연두(담백한맛)500ml"/>
    <n v="9000"/>
    <n v="1"/>
    <n v="9000"/>
  </r>
  <r>
    <x v="98"/>
    <s v="O221018058367"/>
    <s v="2022"/>
    <s v="4분기(12월)"/>
    <x v="2"/>
    <s v="중국"/>
    <s v="최형윤"/>
    <x v="0"/>
    <s v="서울멸균우유200ml*24입"/>
    <n v="16255"/>
    <n v="1"/>
    <n v="16255"/>
  </r>
  <r>
    <x v="98"/>
    <s v="O221018058367"/>
    <s v="2022"/>
    <s v="4분기(12월)"/>
    <x v="2"/>
    <s v="중국"/>
    <s v="최형윤"/>
    <x v="0"/>
    <s v="쇠고기스프80g(분말)"/>
    <n v="1610"/>
    <n v="1"/>
    <n v="1610"/>
  </r>
  <r>
    <x v="98"/>
    <s v="O221018058367"/>
    <s v="2022"/>
    <s v="4분기(12월)"/>
    <x v="2"/>
    <s v="중국"/>
    <s v="최형윤"/>
    <x v="0"/>
    <s v="오뚜기 참깨라면(소컵)65g*6"/>
    <n v="5718"/>
    <n v="1"/>
    <n v="5718"/>
  </r>
  <r>
    <x v="98"/>
    <s v="O221018058367"/>
    <s v="2022"/>
    <s v="4분기(12월)"/>
    <x v="2"/>
    <s v="중국"/>
    <s v="최형윤"/>
    <x v="0"/>
    <s v="오뚜기)옛날참기름320ml"/>
    <n v="6130"/>
    <n v="1"/>
    <n v="6130"/>
  </r>
  <r>
    <x v="98"/>
    <s v="O221018058367"/>
    <s v="2022"/>
    <s v="4분기(12월)"/>
    <x v="2"/>
    <s v="중국"/>
    <s v="최형윤"/>
    <x v="0"/>
    <s v="오리온 참붕어빵 348g 12입"/>
    <n v="5250"/>
    <n v="1"/>
    <n v="5250"/>
  </r>
  <r>
    <x v="98"/>
    <s v="O221018058367"/>
    <s v="2022"/>
    <s v="4분기(12월)"/>
    <x v="2"/>
    <s v="중국"/>
    <s v="최형윤"/>
    <x v="0"/>
    <s v="종합감기약 하벤파워 에스캡슐 "/>
    <n v="2700"/>
    <n v="2"/>
    <n v="5400"/>
  </r>
  <r>
    <x v="98"/>
    <s v="O221018058367"/>
    <s v="2022"/>
    <s v="4분기(12월)"/>
    <x v="2"/>
    <s v="중국"/>
    <s v="최형윤"/>
    <x v="0"/>
    <s v="짱이야 166g"/>
    <n v="1160"/>
    <n v="1"/>
    <n v="1160"/>
  </r>
  <r>
    <x v="98"/>
    <s v="O221018058367"/>
    <s v="2022"/>
    <s v="4분기(12월)"/>
    <x v="2"/>
    <s v="중국"/>
    <s v="최형윤"/>
    <x v="0"/>
    <s v="칼로리를 줄인 케찹 280g"/>
    <n v="1640"/>
    <n v="1"/>
    <n v="1640"/>
  </r>
  <r>
    <x v="98"/>
    <s v="O221018058367"/>
    <s v="2022"/>
    <s v="4분기(12월)"/>
    <x v="2"/>
    <s v="중국"/>
    <s v="최형윤"/>
    <x v="0"/>
    <s v="크라운 죠리퐁74g"/>
    <n v="1030"/>
    <n v="1"/>
    <n v="1030"/>
  </r>
  <r>
    <x v="98"/>
    <s v="O221018058367"/>
    <s v="2022"/>
    <s v="4분기(12월)"/>
    <x v="2"/>
    <s v="중국"/>
    <s v="최형윤"/>
    <x v="0"/>
    <s v="크라운 초코하임284g"/>
    <n v="4200"/>
    <n v="1"/>
    <n v="4200"/>
  </r>
  <r>
    <x v="98"/>
    <s v="O221018058367"/>
    <s v="2022"/>
    <s v="4분기(12월)"/>
    <x v="2"/>
    <s v="중국"/>
    <s v="최형윤"/>
    <x v="0"/>
    <s v="포스트 현미그래놀라310g"/>
    <n v="4400"/>
    <n v="1"/>
    <n v="4400"/>
  </r>
  <r>
    <x v="98"/>
    <s v="O221018058367"/>
    <s v="2022"/>
    <s v="4분기(12월)"/>
    <x v="2"/>
    <s v="중국"/>
    <s v="최형윤"/>
    <x v="0"/>
    <s v="포키 오리지날46g"/>
    <n v="1070"/>
    <n v="2"/>
    <n v="2140"/>
  </r>
  <r>
    <x v="98"/>
    <s v="O221018058367"/>
    <s v="2022"/>
    <s v="4분기(12월)"/>
    <x v="2"/>
    <s v="중국"/>
    <s v="최형윤"/>
    <x v="0"/>
    <s v="하이델 무쇠프라이팬28cm"/>
    <n v="29000"/>
    <n v="1"/>
    <n v="29000"/>
  </r>
  <r>
    <x v="98"/>
    <s v="O221018058367"/>
    <s v="2022"/>
    <s v="4분기(12월)"/>
    <x v="2"/>
    <s v="중국"/>
    <s v="최형윤"/>
    <x v="0"/>
    <s v="한성 가쓰오우동232.5g*3"/>
    <n v="3930"/>
    <n v="2"/>
    <n v="7860"/>
  </r>
  <r>
    <x v="98"/>
    <s v="O221018058367"/>
    <s v="2022"/>
    <s v="4분기(12월)"/>
    <x v="2"/>
    <s v="중국"/>
    <s v="최형윤"/>
    <x v="0"/>
    <s v="해표 포도씨유900ml"/>
    <n v="13600"/>
    <n v="1"/>
    <n v="13600"/>
  </r>
  <r>
    <x v="98"/>
    <s v="O221018058367"/>
    <s v="2022"/>
    <s v="4분기(12월)"/>
    <x v="2"/>
    <s v="중국"/>
    <s v="최형윤"/>
    <x v="0"/>
    <s v="휴럼 솔루잇 산양유단백질프로틴20g*14포"/>
    <n v="22000"/>
    <n v="1"/>
    <n v="22000"/>
  </r>
  <r>
    <x v="99"/>
    <s v="O221018058366"/>
    <s v="2022"/>
    <s v="4분기(12월)"/>
    <x v="4"/>
    <s v="러시아"/>
    <s v="임태헌"/>
    <x v="0"/>
    <s v=" 데일리 콤부차 피치20T "/>
    <n v="9200"/>
    <n v="1"/>
    <n v="9200"/>
  </r>
  <r>
    <x v="99"/>
    <s v="O221018058366"/>
    <s v="2022"/>
    <s v="4분기(12월)"/>
    <x v="4"/>
    <s v="러시아"/>
    <s v="임태헌"/>
    <x v="0"/>
    <s v="3배사과식초900ml"/>
    <n v="4280"/>
    <n v="2"/>
    <n v="8560"/>
  </r>
  <r>
    <x v="99"/>
    <s v="O221018058366"/>
    <s v="2022"/>
    <s v="4분기(12월)"/>
    <x v="4"/>
    <s v="러시아"/>
    <s v="임태헌"/>
    <x v="0"/>
    <s v="김도둑 광천댁 볶음참깨170g"/>
    <n v="3360"/>
    <n v="1"/>
    <n v="3360"/>
  </r>
  <r>
    <x v="99"/>
    <s v="O221018058366"/>
    <s v="2022"/>
    <s v="4분기(12월)"/>
    <x v="4"/>
    <s v="러시아"/>
    <s v="임태헌"/>
    <x v="0"/>
    <s v="농심 꿀꽈배기90g"/>
    <n v="1230"/>
    <n v="4"/>
    <n v="4920"/>
  </r>
  <r>
    <x v="99"/>
    <s v="O221018058366"/>
    <s v="2022"/>
    <s v="4분기(12월)"/>
    <x v="4"/>
    <s v="러시아"/>
    <s v="임태헌"/>
    <x v="0"/>
    <s v="농심 너구리순한맛(멀티5입)"/>
    <n v="4500"/>
    <n v="2"/>
    <n v="9000"/>
  </r>
  <r>
    <x v="99"/>
    <s v="O221018058366"/>
    <s v="2022"/>
    <s v="4분기(12월)"/>
    <x v="4"/>
    <s v="러시아"/>
    <s v="임태헌"/>
    <x v="0"/>
    <s v="농심 육개장사발면86g*6입"/>
    <n v="5000"/>
    <n v="1"/>
    <n v="5000"/>
  </r>
  <r>
    <x v="99"/>
    <s v="O221018058366"/>
    <s v="2022"/>
    <s v="4분기(12월)"/>
    <x v="4"/>
    <s v="러시아"/>
    <s v="임태헌"/>
    <x v="0"/>
    <s v="농심 쫄병 숯불바베큐82g*5"/>
    <n v="5450"/>
    <n v="1"/>
    <n v="5450"/>
  </r>
  <r>
    <x v="99"/>
    <s v="O221018058366"/>
    <s v="2022"/>
    <s v="4분기(12월)"/>
    <x v="4"/>
    <s v="러시아"/>
    <s v="임태헌"/>
    <x v="0"/>
    <s v="농심)튀김우동소컵62g*6입"/>
    <n v="5020"/>
    <n v="1"/>
    <n v="5020"/>
  </r>
  <r>
    <x v="99"/>
    <s v="O221018058366"/>
    <s v="2022"/>
    <s v="4분기(12월)"/>
    <x v="4"/>
    <s v="러시아"/>
    <s v="임태헌"/>
    <x v="0"/>
    <s v="동원 DHA참치100g*5"/>
    <n v="9000"/>
    <n v="1"/>
    <n v="9000"/>
  </r>
  <r>
    <x v="99"/>
    <s v="O221018058366"/>
    <s v="2022"/>
    <s v="4분기(12월)"/>
    <x v="4"/>
    <s v="러시아"/>
    <s v="임태헌"/>
    <x v="0"/>
    <s v="롯데 뽀모도로 스파게티220g"/>
    <n v="3000"/>
    <n v="1"/>
    <n v="3000"/>
  </r>
  <r>
    <x v="99"/>
    <s v="O221018058366"/>
    <s v="2022"/>
    <s v="4분기(12월)"/>
    <x v="4"/>
    <s v="러시아"/>
    <s v="임태헌"/>
    <x v="0"/>
    <s v="몸이반한곤약젤리 다이어트(와일드망고)130ml*10입"/>
    <n v="9900"/>
    <n v="2"/>
    <n v="19800"/>
  </r>
  <r>
    <x v="99"/>
    <s v="O221018058366"/>
    <s v="2022"/>
    <s v="4분기(12월)"/>
    <x v="4"/>
    <s v="러시아"/>
    <s v="임태헌"/>
    <x v="0"/>
    <s v="몸이반한곤약젤리 디저트(복숭아)130ml*10입"/>
    <n v="9900"/>
    <n v="1"/>
    <n v="9900"/>
  </r>
  <r>
    <x v="99"/>
    <s v="O221018058366"/>
    <s v="2022"/>
    <s v="4분기(12월)"/>
    <x v="4"/>
    <s v="러시아"/>
    <s v="임태헌"/>
    <x v="0"/>
    <s v="백설 구운소금500g"/>
    <n v="2564"/>
    <n v="1"/>
    <n v="2564"/>
  </r>
  <r>
    <x v="99"/>
    <s v="O221018058366"/>
    <s v="2022"/>
    <s v="4분기(12월)"/>
    <x v="4"/>
    <s v="러시아"/>
    <s v="임태헌"/>
    <x v="0"/>
    <s v="백설 토마토파스타소스180g*5"/>
    <n v="9300"/>
    <n v="1"/>
    <n v="9300"/>
  </r>
  <r>
    <x v="99"/>
    <s v="O221018058366"/>
    <s v="2022"/>
    <s v="4분기(12월)"/>
    <x v="4"/>
    <s v="러시아"/>
    <s v="임태헌"/>
    <x v="0"/>
    <s v="백설찹쌀호떡믹스400g"/>
    <n v="3800"/>
    <n v="3"/>
    <n v="11400"/>
  </r>
  <r>
    <x v="99"/>
    <s v="O221018058366"/>
    <s v="2022"/>
    <s v="4분기(12월)"/>
    <x v="4"/>
    <s v="러시아"/>
    <s v="임태헌"/>
    <x v="0"/>
    <s v="사조고등어400g"/>
    <n v="3160"/>
    <n v="1"/>
    <n v="3160"/>
  </r>
  <r>
    <x v="99"/>
    <s v="O221018058366"/>
    <s v="2022"/>
    <s v="4분기(12월)"/>
    <x v="4"/>
    <s v="러시아"/>
    <s v="임태헌"/>
    <x v="0"/>
    <s v="스팸 마일드 300g*3"/>
    <n v="12480"/>
    <n v="1"/>
    <n v="12480"/>
  </r>
  <r>
    <x v="99"/>
    <s v="O221018058366"/>
    <s v="2022"/>
    <s v="4분기(12월)"/>
    <x v="4"/>
    <s v="러시아"/>
    <s v="임태헌"/>
    <x v="0"/>
    <s v="신쫄이 딸기맛480g(20입)"/>
    <n v="11160"/>
    <n v="1"/>
    <n v="11160"/>
  </r>
  <r>
    <x v="99"/>
    <s v="O221018058366"/>
    <s v="2022"/>
    <s v="4분기(12월)"/>
    <x v="4"/>
    <s v="러시아"/>
    <s v="임태헌"/>
    <x v="0"/>
    <s v="에이스 뉴욕치즈 케이크맛364g"/>
    <n v="3600"/>
    <n v="1"/>
    <n v="3600"/>
  </r>
  <r>
    <x v="99"/>
    <s v="O221018058366"/>
    <s v="2022"/>
    <s v="4분기(12월)"/>
    <x v="4"/>
    <s v="러시아"/>
    <s v="임태헌"/>
    <x v="0"/>
    <s v="옛날당면500g"/>
    <n v="6650"/>
    <n v="1"/>
    <n v="6650"/>
  </r>
  <r>
    <x v="99"/>
    <s v="O221018058366"/>
    <s v="2022"/>
    <s v="4분기(12월)"/>
    <x v="4"/>
    <s v="러시아"/>
    <s v="임태헌"/>
    <x v="0"/>
    <s v="오뚜기 비빔장500g"/>
    <n v="4980"/>
    <n v="1"/>
    <n v="4980"/>
  </r>
  <r>
    <x v="99"/>
    <s v="O221018058366"/>
    <s v="2022"/>
    <s v="4분기(12월)"/>
    <x v="4"/>
    <s v="러시아"/>
    <s v="임태헌"/>
    <x v="0"/>
    <s v="오뚜기 참깨라면(소컵)65g*6"/>
    <n v="5718"/>
    <n v="2"/>
    <n v="11436"/>
  </r>
  <r>
    <x v="99"/>
    <s v="O221018058366"/>
    <s v="2022"/>
    <s v="4분기(12월)"/>
    <x v="4"/>
    <s v="러시아"/>
    <s v="임태헌"/>
    <x v="0"/>
    <s v="유동 자연산골뱅이400g*2"/>
    <n v="18000"/>
    <n v="2"/>
    <n v="36000"/>
  </r>
  <r>
    <x v="99"/>
    <s v="O221018058366"/>
    <s v="2022"/>
    <s v="4분기(12월)"/>
    <x v="4"/>
    <s v="러시아"/>
    <s v="임태헌"/>
    <x v="0"/>
    <s v="쟈키쟈키70g 숯불갈비향"/>
    <n v="1440"/>
    <n v="1"/>
    <n v="1440"/>
  </r>
  <r>
    <x v="99"/>
    <s v="O221018058366"/>
    <s v="2022"/>
    <s v="4분기(12월)"/>
    <x v="4"/>
    <s v="러시아"/>
    <s v="임태헌"/>
    <x v="0"/>
    <s v="정일강냉이90g"/>
    <n v="790"/>
    <n v="3"/>
    <n v="2370"/>
  </r>
  <r>
    <x v="99"/>
    <s v="O221018058366"/>
    <s v="2022"/>
    <s v="4분기(12월)"/>
    <x v="4"/>
    <s v="러시아"/>
    <s v="임태헌"/>
    <x v="0"/>
    <s v="진공 알찬미1kg"/>
    <n v="5700"/>
    <n v="1"/>
    <n v="5700"/>
  </r>
  <r>
    <x v="99"/>
    <s v="O221018058366"/>
    <s v="2022"/>
    <s v="4분기(12월)"/>
    <x v="4"/>
    <s v="러시아"/>
    <s v="임태헌"/>
    <x v="0"/>
    <s v="청수비빔냉면720g"/>
    <n v="5960"/>
    <n v="1"/>
    <n v="5960"/>
  </r>
  <r>
    <x v="99"/>
    <s v="O221018058366"/>
    <s v="2022"/>
    <s v="4분기(12월)"/>
    <x v="4"/>
    <s v="러시아"/>
    <s v="임태헌"/>
    <x v="0"/>
    <s v="청은 국산찹쌀가루100%300g"/>
    <n v="2480"/>
    <n v="1"/>
    <n v="2480"/>
  </r>
  <r>
    <x v="99"/>
    <s v="O221018058366"/>
    <s v="2022"/>
    <s v="4분기(12월)"/>
    <x v="4"/>
    <s v="러시아"/>
    <s v="임태헌"/>
    <x v="0"/>
    <s v="청은 옥수수전분99%400g"/>
    <n v="1500"/>
    <n v="1"/>
    <n v="1500"/>
  </r>
  <r>
    <x v="99"/>
    <s v="O221018058366"/>
    <s v="2022"/>
    <s v="4분기(12월)"/>
    <x v="4"/>
    <s v="러시아"/>
    <s v="임태헌"/>
    <x v="0"/>
    <s v="청정원 맛선생 청정소고기120g"/>
    <n v="2900"/>
    <n v="1"/>
    <n v="2900"/>
  </r>
  <r>
    <x v="99"/>
    <s v="O221018058366"/>
    <s v="2022"/>
    <s v="4분기(12월)"/>
    <x v="4"/>
    <s v="러시아"/>
    <s v="임태헌"/>
    <x v="0"/>
    <s v="청정원 소불고기양념280g"/>
    <n v="2350"/>
    <n v="1"/>
    <n v="2350"/>
  </r>
  <r>
    <x v="99"/>
    <s v="O221018058366"/>
    <s v="2022"/>
    <s v="4분기(12월)"/>
    <x v="4"/>
    <s v="러시아"/>
    <s v="임태헌"/>
    <x v="0"/>
    <s v="청정원 순창쌈장 P500g"/>
    <n v="3550"/>
    <n v="1"/>
    <n v="3550"/>
  </r>
  <r>
    <x v="99"/>
    <s v="O221018058366"/>
    <s v="2022"/>
    <s v="4분기(12월)"/>
    <x v="4"/>
    <s v="러시아"/>
    <s v="임태헌"/>
    <x v="0"/>
    <s v="초록원 유기농 꿀유자차1kg"/>
    <n v="12500"/>
    <n v="1"/>
    <n v="12500"/>
  </r>
  <r>
    <x v="99"/>
    <s v="O221018058366"/>
    <s v="2022"/>
    <s v="4분기(12월)"/>
    <x v="4"/>
    <s v="러시아"/>
    <s v="임태헌"/>
    <x v="0"/>
    <s v="초록원 제주감귤차1kg"/>
    <n v="4100"/>
    <n v="2"/>
    <n v="8200"/>
  </r>
  <r>
    <x v="99"/>
    <s v="O221018058366"/>
    <s v="2022"/>
    <s v="4분기(12월)"/>
    <x v="4"/>
    <s v="러시아"/>
    <s v="임태헌"/>
    <x v="0"/>
    <s v="추억의맛 달고나 캔디50g"/>
    <n v="1000"/>
    <n v="3"/>
    <n v="3000"/>
  </r>
  <r>
    <x v="99"/>
    <s v="O221018058366"/>
    <s v="2022"/>
    <s v="4분기(12월)"/>
    <x v="4"/>
    <s v="러시아"/>
    <s v="임태헌"/>
    <x v="0"/>
    <s v="크리스피롤12곡 180g"/>
    <n v="3540"/>
    <n v="1"/>
    <n v="3540"/>
  </r>
  <r>
    <x v="99"/>
    <s v="O221018058366"/>
    <s v="2022"/>
    <s v="4분기(12월)"/>
    <x v="4"/>
    <s v="러시아"/>
    <s v="임태헌"/>
    <x v="0"/>
    <s v="토마토 양손 주방가위"/>
    <n v="3860"/>
    <n v="1"/>
    <n v="3860"/>
  </r>
  <r>
    <x v="99"/>
    <s v="O221018058366"/>
    <s v="2022"/>
    <s v="4분기(12월)"/>
    <x v="4"/>
    <s v="러시아"/>
    <s v="임태헌"/>
    <x v="0"/>
    <s v="팔도 왕뚜껑110g*18입"/>
    <n v="17360"/>
    <n v="1"/>
    <n v="17360"/>
  </r>
  <r>
    <x v="99"/>
    <s v="O221018058366"/>
    <s v="2022"/>
    <s v="4분기(12월)"/>
    <x v="4"/>
    <s v="러시아"/>
    <s v="임태헌"/>
    <x v="0"/>
    <s v="팔도비빔면(멀티5입)"/>
    <n v="4450"/>
    <n v="2"/>
    <n v="8900"/>
  </r>
  <r>
    <x v="99"/>
    <s v="O221018058366"/>
    <s v="2022"/>
    <s v="4분기(12월)"/>
    <x v="4"/>
    <s v="러시아"/>
    <s v="임태헌"/>
    <x v="0"/>
    <s v="하이라이스100g"/>
    <n v="1340"/>
    <n v="2"/>
    <n v="2680"/>
  </r>
  <r>
    <x v="99"/>
    <s v="O221018058366"/>
    <s v="2022"/>
    <s v="4분기(12월)"/>
    <x v="4"/>
    <s v="러시아"/>
    <s v="임태헌"/>
    <x v="0"/>
    <s v="해태 맛동산 90g"/>
    <n v="1200"/>
    <n v="1"/>
    <n v="1200"/>
  </r>
  <r>
    <x v="99"/>
    <s v="O221018058366"/>
    <s v="2022"/>
    <s v="4분기(12월)"/>
    <x v="4"/>
    <s v="러시아"/>
    <s v="임태헌"/>
    <x v="0"/>
    <s v="해표 두번구워 더고소한 김밥김20g"/>
    <n v="1760"/>
    <n v="1"/>
    <n v="1760"/>
  </r>
  <r>
    <x v="99"/>
    <s v="O221018058366"/>
    <s v="2022"/>
    <s v="4분기(12월)"/>
    <x v="4"/>
    <s v="러시아"/>
    <s v="임태헌"/>
    <x v="0"/>
    <s v="허니머스타드소스 535g"/>
    <n v="3700"/>
    <n v="1"/>
    <n v="3700"/>
  </r>
  <r>
    <x v="100"/>
    <s v="O221017058365"/>
    <s v="2022"/>
    <s v="4분기(12월)"/>
    <x v="2"/>
    <s v="헝가리"/>
    <s v="황욱"/>
    <x v="0"/>
    <s v="The맛있는 김도둑 김가루70g"/>
    <n v="2600"/>
    <n v="1"/>
    <n v="2600"/>
  </r>
  <r>
    <x v="100"/>
    <s v="O221017058365"/>
    <s v="2022"/>
    <s v="4분기(12월)"/>
    <x v="2"/>
    <s v="헝가리"/>
    <s v="황욱"/>
    <x v="0"/>
    <s v="THE맛있는돌자반35g"/>
    <n v="1100"/>
    <n v="2"/>
    <n v="2200"/>
  </r>
  <r>
    <x v="100"/>
    <s v="O221017058365"/>
    <s v="2022"/>
    <s v="4분기(12월)"/>
    <x v="2"/>
    <s v="헝가리"/>
    <s v="황욱"/>
    <x v="0"/>
    <s v="그린애 순수 사과즙 100ml*30포"/>
    <n v="15000"/>
    <n v="1"/>
    <n v="15000"/>
  </r>
  <r>
    <x v="100"/>
    <s v="O221017058365"/>
    <s v="2022"/>
    <s v="4분기(12월)"/>
    <x v="2"/>
    <s v="헝가리"/>
    <s v="황욱"/>
    <x v="0"/>
    <s v="김도둑 누룽지110g"/>
    <n v="1300"/>
    <n v="1"/>
    <n v="1300"/>
  </r>
  <r>
    <x v="100"/>
    <s v="O221017058365"/>
    <s v="2022"/>
    <s v="4분기(12월)"/>
    <x v="2"/>
    <s v="헝가리"/>
    <s v="황욱"/>
    <x v="0"/>
    <s v="너구리 매운맛(멀티5입)"/>
    <n v="5090"/>
    <n v="1"/>
    <n v="5090"/>
  </r>
  <r>
    <x v="100"/>
    <s v="O221017058365"/>
    <s v="2022"/>
    <s v="4분기(12월)"/>
    <x v="2"/>
    <s v="헝가리"/>
    <s v="황욱"/>
    <x v="0"/>
    <s v="농심 꿀꽈배기90g"/>
    <n v="1230"/>
    <n v="1"/>
    <n v="1230"/>
  </r>
  <r>
    <x v="100"/>
    <s v="O221017058365"/>
    <s v="2022"/>
    <s v="4분기(12월)"/>
    <x v="2"/>
    <s v="헝가리"/>
    <s v="황욱"/>
    <x v="0"/>
    <s v="농심 너구리순한맛(멀티5입)"/>
    <n v="4500"/>
    <n v="1"/>
    <n v="4500"/>
  </r>
  <r>
    <x v="100"/>
    <s v="O221017058365"/>
    <s v="2022"/>
    <s v="4분기(12월)"/>
    <x v="2"/>
    <s v="헝가리"/>
    <s v="황욱"/>
    <x v="0"/>
    <s v="농심 오징어짬뽕(멀티5입)"/>
    <n v="4430"/>
    <n v="1"/>
    <n v="4430"/>
  </r>
  <r>
    <x v="100"/>
    <s v="O221017058365"/>
    <s v="2022"/>
    <s v="4분기(12월)"/>
    <x v="2"/>
    <s v="헝가리"/>
    <s v="황욱"/>
    <x v="0"/>
    <s v="닥터홍 레인보우 흰둥이 미백치약150g"/>
    <n v="5000"/>
    <n v="1"/>
    <n v="5000"/>
  </r>
  <r>
    <x v="100"/>
    <s v="O221017058365"/>
    <s v="2022"/>
    <s v="4분기(12월)"/>
    <x v="2"/>
    <s v="헝가리"/>
    <s v="황욱"/>
    <x v="0"/>
    <s v="동원 양반김치캔160g*3"/>
    <n v="7030"/>
    <n v="1"/>
    <n v="7030"/>
  </r>
  <r>
    <x v="100"/>
    <s v="O221017058365"/>
    <s v="2022"/>
    <s v="4분기(12월)"/>
    <x v="2"/>
    <s v="헝가리"/>
    <s v="황욱"/>
    <x v="0"/>
    <s v="딥 모이스처라이징 페이셜 마스크 10입"/>
    <n v="9000"/>
    <n v="1"/>
    <n v="9000"/>
  </r>
  <r>
    <x v="100"/>
    <s v="O221017058365"/>
    <s v="2022"/>
    <s v="4분기(12월)"/>
    <x v="2"/>
    <s v="헝가리"/>
    <s v="황욱"/>
    <x v="0"/>
    <s v="딥액션폼클렌저120g(C&amp;C)"/>
    <n v="8000"/>
    <n v="1"/>
    <n v="8000"/>
  </r>
  <r>
    <x v="100"/>
    <s v="O221017058365"/>
    <s v="2022"/>
    <s v="4분기(12월)"/>
    <x v="2"/>
    <s v="헝가리"/>
    <s v="황욱"/>
    <x v="0"/>
    <s v="뚝딱 삶은곤드레300g"/>
    <n v="5500"/>
    <n v="2"/>
    <n v="11000"/>
  </r>
  <r>
    <x v="100"/>
    <s v="O221017058365"/>
    <s v="2022"/>
    <s v="4분기(12월)"/>
    <x v="2"/>
    <s v="헝가리"/>
    <s v="황욱"/>
    <x v="0"/>
    <s v="뚝딱 삶은시래기300g"/>
    <n v="5500"/>
    <n v="2"/>
    <n v="11000"/>
  </r>
  <r>
    <x v="100"/>
    <s v="O221017058365"/>
    <s v="2022"/>
    <s v="4분기(12월)"/>
    <x v="2"/>
    <s v="헝가리"/>
    <s v="황욱"/>
    <x v="0"/>
    <s v="뚝배기 번데기탕280g(얼큰)*2"/>
    <n v="4000"/>
    <n v="1"/>
    <n v="4000"/>
  </r>
  <r>
    <x v="100"/>
    <s v="O221017058365"/>
    <s v="2022"/>
    <s v="4분기(12월)"/>
    <x v="2"/>
    <s v="헝가리"/>
    <s v="황욱"/>
    <x v="0"/>
    <s v="레모나 생유산균9C 2g*50포 "/>
    <n v="11500"/>
    <n v="2"/>
    <n v="23000"/>
  </r>
  <r>
    <x v="100"/>
    <s v="O221017058365"/>
    <s v="2022"/>
    <s v="4분기(12월)"/>
    <x v="2"/>
    <s v="헝가리"/>
    <s v="황욱"/>
    <x v="0"/>
    <s v="맛있는 오뚜기밥200g*4입"/>
    <n v="5240"/>
    <n v="1"/>
    <n v="5240"/>
  </r>
  <r>
    <x v="100"/>
    <s v="O221017058365"/>
    <s v="2022"/>
    <s v="4분기(12월)"/>
    <x v="2"/>
    <s v="헝가리"/>
    <s v="황욱"/>
    <x v="0"/>
    <s v="비락 식혜1.5ℓ"/>
    <n v="3450"/>
    <n v="2"/>
    <n v="6900"/>
  </r>
  <r>
    <x v="100"/>
    <s v="O221017058365"/>
    <s v="2022"/>
    <s v="4분기(12월)"/>
    <x v="2"/>
    <s v="헝가리"/>
    <s v="황욱"/>
    <x v="0"/>
    <s v="쁘띠첼 요거젤리 복숭아맛210g*6입"/>
    <n v="12000"/>
    <n v="1"/>
    <n v="12000"/>
  </r>
  <r>
    <x v="100"/>
    <s v="O221017058365"/>
    <s v="2022"/>
    <s v="4분기(12월)"/>
    <x v="2"/>
    <s v="헝가리"/>
    <s v="황욱"/>
    <x v="0"/>
    <s v="쁘띠첼 요거트젤리 딸기210g*6"/>
    <n v="12000"/>
    <n v="1"/>
    <n v="12000"/>
  </r>
  <r>
    <x v="100"/>
    <s v="O221017058365"/>
    <s v="2022"/>
    <s v="4분기(12월)"/>
    <x v="2"/>
    <s v="헝가리"/>
    <s v="황욱"/>
    <x v="0"/>
    <s v="사조고등어400g"/>
    <n v="3160"/>
    <n v="1"/>
    <n v="3160"/>
  </r>
  <r>
    <x v="100"/>
    <s v="O221017058365"/>
    <s v="2022"/>
    <s v="4분기(12월)"/>
    <x v="2"/>
    <s v="헝가리"/>
    <s v="황욱"/>
    <x v="0"/>
    <s v="샘표 요리에센스 연두(담백한맛)500ml"/>
    <n v="9000"/>
    <n v="1"/>
    <n v="9000"/>
  </r>
  <r>
    <x v="100"/>
    <s v="O221017058365"/>
    <s v="2022"/>
    <s v="4분기(12월)"/>
    <x v="2"/>
    <s v="헝가리"/>
    <s v="황욱"/>
    <x v="0"/>
    <s v="샤프란 스타일러은은항향100ml"/>
    <n v="2430"/>
    <n v="1"/>
    <n v="2430"/>
  </r>
  <r>
    <x v="100"/>
    <s v="O221017058365"/>
    <s v="2022"/>
    <s v="4분기(12월)"/>
    <x v="2"/>
    <s v="헝가리"/>
    <s v="황욱"/>
    <x v="0"/>
    <s v="스팸 클래식300g*3입"/>
    <n v="12480"/>
    <n v="1"/>
    <n v="12480"/>
  </r>
  <r>
    <x v="100"/>
    <s v="O221017058365"/>
    <s v="2022"/>
    <s v="4분기(12월)"/>
    <x v="2"/>
    <s v="헝가리"/>
    <s v="황욱"/>
    <x v="0"/>
    <s v="연세 검은콩&amp;고칼슘두유200ml*24입"/>
    <n v="12500"/>
    <n v="1"/>
    <n v="12500"/>
  </r>
  <r>
    <x v="100"/>
    <s v="O221017058365"/>
    <s v="2022"/>
    <s v="4분기(12월)"/>
    <x v="2"/>
    <s v="헝가리"/>
    <s v="황욱"/>
    <x v="0"/>
    <s v="오뚜기 비빔장500g"/>
    <n v="4980"/>
    <n v="1"/>
    <n v="4980"/>
  </r>
  <r>
    <x v="100"/>
    <s v="O221017058365"/>
    <s v="2022"/>
    <s v="4분기(12월)"/>
    <x v="2"/>
    <s v="헝가리"/>
    <s v="황욱"/>
    <x v="0"/>
    <s v="오뚜기 통 단팥죽285g*2"/>
    <n v="4660"/>
    <n v="1"/>
    <n v="4660"/>
  </r>
  <r>
    <x v="100"/>
    <s v="O221017058365"/>
    <s v="2022"/>
    <s v="4분기(12월)"/>
    <x v="2"/>
    <s v="헝가리"/>
    <s v="황욱"/>
    <x v="0"/>
    <s v="위엔싹 에프10정"/>
    <n v="3000"/>
    <n v="2"/>
    <n v="6000"/>
  </r>
  <r>
    <x v="100"/>
    <s v="O221017058365"/>
    <s v="2022"/>
    <s v="4분기(12월)"/>
    <x v="2"/>
    <s v="헝가리"/>
    <s v="황욱"/>
    <x v="0"/>
    <s v="유동 순살왕꼬막280g*2"/>
    <n v="9900"/>
    <n v="1"/>
    <n v="9900"/>
  </r>
  <r>
    <x v="100"/>
    <s v="O221017058365"/>
    <s v="2022"/>
    <s v="4분기(12월)"/>
    <x v="2"/>
    <s v="헝가리"/>
    <s v="황욱"/>
    <x v="0"/>
    <s v="유동자연산골뱅이 140g*4"/>
    <n v="15920"/>
    <n v="1"/>
    <n v="15920"/>
  </r>
  <r>
    <x v="100"/>
    <s v="O221017058365"/>
    <s v="2022"/>
    <s v="4분기(12월)"/>
    <x v="2"/>
    <s v="헝가리"/>
    <s v="황욱"/>
    <x v="0"/>
    <s v="종가반상 곱창전골400g*2"/>
    <n v="11600"/>
    <n v="2"/>
    <n v="23200"/>
  </r>
  <r>
    <x v="100"/>
    <s v="O221017058365"/>
    <s v="2022"/>
    <s v="4분기(12월)"/>
    <x v="2"/>
    <s v="헝가리"/>
    <s v="황욱"/>
    <x v="0"/>
    <s v="청수비빔냉면720g"/>
    <n v="5960"/>
    <n v="1"/>
    <n v="5960"/>
  </r>
  <r>
    <x v="100"/>
    <s v="O221017058365"/>
    <s v="2022"/>
    <s v="4분기(12월)"/>
    <x v="2"/>
    <s v="헝가리"/>
    <s v="황욱"/>
    <x v="0"/>
    <s v="청은 들깨가루 200g(탈피)"/>
    <n v="5800"/>
    <n v="1"/>
    <n v="5800"/>
  </r>
  <r>
    <x v="100"/>
    <s v="O221017058365"/>
    <s v="2022"/>
    <s v="4분기(12월)"/>
    <x v="2"/>
    <s v="헝가리"/>
    <s v="황욱"/>
    <x v="0"/>
    <s v="청정원 맛선생 청정소고기120g"/>
    <n v="2900"/>
    <n v="1"/>
    <n v="2900"/>
  </r>
  <r>
    <x v="100"/>
    <s v="O221017058365"/>
    <s v="2022"/>
    <s v="4분기(12월)"/>
    <x v="2"/>
    <s v="헝가리"/>
    <s v="황욱"/>
    <x v="0"/>
    <s v="트리스펜 진통제 10캡슐"/>
    <n v="2500"/>
    <n v="1"/>
    <n v="2500"/>
  </r>
  <r>
    <x v="100"/>
    <s v="O221017058365"/>
    <s v="2022"/>
    <s v="4분기(12월)"/>
    <x v="2"/>
    <s v="헝가리"/>
    <s v="황욱"/>
    <x v="0"/>
    <s v="해태 맛동산 90g"/>
    <n v="1200"/>
    <n v="2"/>
    <n v="2400"/>
  </r>
  <r>
    <x v="100"/>
    <s v="O221017058365"/>
    <s v="2022"/>
    <s v="4분기(12월)"/>
    <x v="2"/>
    <s v="헝가리"/>
    <s v="황욱"/>
    <x v="0"/>
    <s v="해태)신당동떡볶이110g"/>
    <n v="1070"/>
    <n v="1"/>
    <n v="1070"/>
  </r>
  <r>
    <x v="100"/>
    <s v="O221017058365"/>
    <s v="2022"/>
    <s v="4분기(12월)"/>
    <x v="2"/>
    <s v="헝가리"/>
    <s v="황욱"/>
    <x v="0"/>
    <s v="해피바스 다마스크 메이로즈에센스 바디워시900g"/>
    <n v="6490"/>
    <n v="1"/>
    <n v="6490"/>
  </r>
  <r>
    <x v="100"/>
    <s v="O221017058365"/>
    <s v="2022"/>
    <s v="4분기(12월)"/>
    <x v="2"/>
    <s v="헝가리"/>
    <s v="황욱"/>
    <x v="0"/>
    <s v="허니버터 군옥수수맛아몬드130g"/>
    <n v="3890"/>
    <n v="2"/>
    <n v="7780"/>
  </r>
  <r>
    <x v="100"/>
    <s v="O221017058365"/>
    <s v="2022"/>
    <s v="4분기(12월)"/>
    <x v="2"/>
    <s v="헝가리"/>
    <s v="황욱"/>
    <x v="0"/>
    <s v="허니버터 아몬드130g"/>
    <n v="3400"/>
    <n v="3"/>
    <n v="10200"/>
  </r>
  <r>
    <x v="101"/>
    <s v="O221017058364"/>
    <s v="2022"/>
    <s v="4분기(12월)"/>
    <x v="2"/>
    <s v="중국"/>
    <s v="이효민"/>
    <x v="0"/>
    <s v="post그래놀라 크랜베리 아몬드350g"/>
    <n v="5700"/>
    <n v="2"/>
    <n v="11400"/>
  </r>
  <r>
    <x v="101"/>
    <s v="O221017058364"/>
    <s v="2022"/>
    <s v="4분기(12월)"/>
    <x v="2"/>
    <s v="중국"/>
    <s v="이효민"/>
    <x v="0"/>
    <s v="The맛있는 김도둑새우&amp;멸치돌자반35g"/>
    <n v="1100"/>
    <n v="1"/>
    <n v="1100"/>
  </r>
  <r>
    <x v="101"/>
    <s v="O221017058364"/>
    <s v="2022"/>
    <s v="4분기(12월)"/>
    <x v="2"/>
    <s v="중국"/>
    <s v="이효민"/>
    <x v="0"/>
    <s v="The맛있는 김도둑재래김25g*3봉"/>
    <n v="3180"/>
    <n v="2"/>
    <n v="6360"/>
  </r>
  <r>
    <x v="101"/>
    <s v="O221017058364"/>
    <s v="2022"/>
    <s v="4분기(12월)"/>
    <x v="2"/>
    <s v="중국"/>
    <s v="이효민"/>
    <x v="0"/>
    <s v="The맛있는 김도둑파래김25g*3봉"/>
    <n v="3180"/>
    <n v="2"/>
    <n v="6360"/>
  </r>
  <r>
    <x v="101"/>
    <s v="O221017058364"/>
    <s v="2022"/>
    <s v="4분기(12월)"/>
    <x v="2"/>
    <s v="중국"/>
    <s v="이효민"/>
    <x v="0"/>
    <s v="농심)튀김우동소컵62g*6입"/>
    <n v="5020"/>
    <n v="1"/>
    <n v="5020"/>
  </r>
  <r>
    <x v="101"/>
    <s v="O221017058364"/>
    <s v="2022"/>
    <s v="4분기(12월)"/>
    <x v="2"/>
    <s v="중국"/>
    <s v="이효민"/>
    <x v="0"/>
    <s v="농심짜파게티(멀티5입)"/>
    <n v="4430"/>
    <n v="1"/>
    <n v="4430"/>
  </r>
  <r>
    <x v="101"/>
    <s v="O221017058364"/>
    <s v="2022"/>
    <s v="4분기(12월)"/>
    <x v="2"/>
    <s v="중국"/>
    <s v="이효민"/>
    <x v="0"/>
    <s v="뉴월남쌈300g(16cm)"/>
    <n v="2600"/>
    <n v="1"/>
    <n v="2600"/>
  </r>
  <r>
    <x v="101"/>
    <s v="O221017058364"/>
    <s v="2022"/>
    <s v="4분기(12월)"/>
    <x v="2"/>
    <s v="중국"/>
    <s v="이효민"/>
    <x v="0"/>
    <s v="다우니 오션코랄 퓨어러브 1L"/>
    <n v="6180"/>
    <n v="1"/>
    <n v="6180"/>
  </r>
  <r>
    <x v="101"/>
    <s v="O221017058364"/>
    <s v="2022"/>
    <s v="4분기(12월)"/>
    <x v="2"/>
    <s v="중국"/>
    <s v="이효민"/>
    <x v="0"/>
    <s v="독도무역 명이(산마늘)175g*3"/>
    <n v="15800"/>
    <n v="1"/>
    <n v="15800"/>
  </r>
  <r>
    <x v="101"/>
    <s v="O221017058364"/>
    <s v="2022"/>
    <s v="4분기(12월)"/>
    <x v="2"/>
    <s v="중국"/>
    <s v="이효민"/>
    <x v="0"/>
    <s v="동원 DHA참치100g*5"/>
    <n v="9000"/>
    <n v="3"/>
    <n v="27000"/>
  </r>
  <r>
    <x v="101"/>
    <s v="O221017058364"/>
    <s v="2022"/>
    <s v="4분기(12월)"/>
    <x v="2"/>
    <s v="중국"/>
    <s v="이효민"/>
    <x v="0"/>
    <s v="동원 스위트콘340g*2"/>
    <n v="2250"/>
    <n v="1"/>
    <n v="2250"/>
  </r>
  <r>
    <x v="101"/>
    <s v="O221017058364"/>
    <s v="2022"/>
    <s v="4분기(12월)"/>
    <x v="2"/>
    <s v="중국"/>
    <s v="이효민"/>
    <x v="0"/>
    <s v="뚝딱 삶은곤드레300g"/>
    <n v="5500"/>
    <n v="1"/>
    <n v="5500"/>
  </r>
  <r>
    <x v="101"/>
    <s v="O221017058364"/>
    <s v="2022"/>
    <s v="4분기(12월)"/>
    <x v="2"/>
    <s v="중국"/>
    <s v="이효민"/>
    <x v="0"/>
    <s v="롯데 제크 100g"/>
    <n v="1450"/>
    <n v="1"/>
    <n v="1450"/>
  </r>
  <r>
    <x v="101"/>
    <s v="O221017058364"/>
    <s v="2022"/>
    <s v="4분기(12월)"/>
    <x v="2"/>
    <s v="중국"/>
    <s v="이효민"/>
    <x v="0"/>
    <s v="맛술 생강 500ml"/>
    <n v="2780"/>
    <n v="1"/>
    <n v="2780"/>
  </r>
  <r>
    <x v="101"/>
    <s v="O221017058364"/>
    <s v="2022"/>
    <s v="4분기(12월)"/>
    <x v="2"/>
    <s v="중국"/>
    <s v="이효민"/>
    <x v="0"/>
    <s v="바삭고소부침가루1Kg"/>
    <n v="3910"/>
    <n v="1"/>
    <n v="3910"/>
  </r>
  <r>
    <x v="101"/>
    <s v="O221017058364"/>
    <s v="2022"/>
    <s v="4분기(12월)"/>
    <x v="2"/>
    <s v="중국"/>
    <s v="이효민"/>
    <x v="0"/>
    <s v="백설 허브맛솔트50g마늘맛"/>
    <n v="2600"/>
    <n v="1"/>
    <n v="2600"/>
  </r>
  <r>
    <x v="101"/>
    <s v="O221017058364"/>
    <s v="2022"/>
    <s v="4분기(12월)"/>
    <x v="2"/>
    <s v="중국"/>
    <s v="이효민"/>
    <x v="0"/>
    <s v="비비고 소고기죽280g"/>
    <n v="2850"/>
    <n v="3"/>
    <n v="8550"/>
  </r>
  <r>
    <x v="101"/>
    <s v="O221017058364"/>
    <s v="2022"/>
    <s v="4분기(12월)"/>
    <x v="2"/>
    <s v="중국"/>
    <s v="이효민"/>
    <x v="0"/>
    <s v="비비고 전복죽280g"/>
    <n v="2850"/>
    <n v="3"/>
    <n v="8550"/>
  </r>
  <r>
    <x v="101"/>
    <s v="O221017058364"/>
    <s v="2022"/>
    <s v="4분기(12월)"/>
    <x v="2"/>
    <s v="중국"/>
    <s v="이효민"/>
    <x v="0"/>
    <s v="뻥이요 오리지날 140g"/>
    <n v="1250"/>
    <n v="2"/>
    <n v="2500"/>
  </r>
  <r>
    <x v="101"/>
    <s v="O221017058364"/>
    <s v="2022"/>
    <s v="4분기(12월)"/>
    <x v="2"/>
    <s v="중국"/>
    <s v="이효민"/>
    <x v="0"/>
    <s v="설악산 국산 친환경인증 무시래기100g"/>
    <n v="3900"/>
    <n v="1"/>
    <n v="3900"/>
  </r>
  <r>
    <x v="101"/>
    <s v="O221017058364"/>
    <s v="2022"/>
    <s v="4분기(12월)"/>
    <x v="2"/>
    <s v="중국"/>
    <s v="이효민"/>
    <x v="0"/>
    <s v="스팸 클래식300g*3입"/>
    <n v="12480"/>
    <n v="3"/>
    <n v="37440"/>
  </r>
  <r>
    <x v="101"/>
    <s v="O221017058364"/>
    <s v="2022"/>
    <s v="4분기(12월)"/>
    <x v="2"/>
    <s v="중국"/>
    <s v="이효민"/>
    <x v="0"/>
    <s v="신라면 건면(멀티5입)"/>
    <n v="4700"/>
    <n v="1"/>
    <n v="4700"/>
  </r>
  <r>
    <x v="101"/>
    <s v="O221017058364"/>
    <s v="2022"/>
    <s v="4분기(12월)"/>
    <x v="2"/>
    <s v="중국"/>
    <s v="이효민"/>
    <x v="0"/>
    <s v="신양촌 양조 생명물간장 860ml"/>
    <n v="9500"/>
    <n v="1"/>
    <n v="9500"/>
  </r>
  <r>
    <x v="101"/>
    <s v="O221017058364"/>
    <s v="2022"/>
    <s v="4분기(12월)"/>
    <x v="2"/>
    <s v="중국"/>
    <s v="이효민"/>
    <x v="0"/>
    <s v="옛날조청쌀엿1.2kg"/>
    <n v="6160"/>
    <n v="1"/>
    <n v="6160"/>
  </r>
  <r>
    <x v="101"/>
    <s v="O221017058364"/>
    <s v="2022"/>
    <s v="4분기(12월)"/>
    <x v="2"/>
    <s v="중국"/>
    <s v="이효민"/>
    <x v="0"/>
    <s v="옛날칼국수500g"/>
    <n v="2430"/>
    <n v="1"/>
    <n v="2430"/>
  </r>
  <r>
    <x v="101"/>
    <s v="O221017058364"/>
    <s v="2022"/>
    <s v="4분기(12월)"/>
    <x v="2"/>
    <s v="중국"/>
    <s v="이효민"/>
    <x v="0"/>
    <s v="오뚜기 백세카레 고형 순한맛100g"/>
    <n v="2800"/>
    <n v="1"/>
    <n v="2800"/>
  </r>
  <r>
    <x v="101"/>
    <s v="O221017058364"/>
    <s v="2022"/>
    <s v="4분기(12월)"/>
    <x v="2"/>
    <s v="중국"/>
    <s v="이효민"/>
    <x v="0"/>
    <s v="오랄비 치실(50m)"/>
    <n v="2700"/>
    <n v="1"/>
    <n v="2700"/>
  </r>
  <r>
    <x v="101"/>
    <s v="O221017058364"/>
    <s v="2022"/>
    <s v="4분기(12월)"/>
    <x v="2"/>
    <s v="중국"/>
    <s v="이효민"/>
    <x v="0"/>
    <s v="오리온 다이제 오리지날 194g"/>
    <n v="1700"/>
    <n v="1"/>
    <n v="1700"/>
  </r>
  <r>
    <x v="101"/>
    <s v="O221017058364"/>
    <s v="2022"/>
    <s v="4분기(12월)"/>
    <x v="2"/>
    <s v="중국"/>
    <s v="이효민"/>
    <x v="0"/>
    <s v="오미자 감식초970ml"/>
    <n v="5700"/>
    <n v="1"/>
    <n v="5700"/>
  </r>
  <r>
    <x v="101"/>
    <s v="O221017058364"/>
    <s v="2022"/>
    <s v="4분기(12월)"/>
    <x v="2"/>
    <s v="중국"/>
    <s v="이효민"/>
    <x v="0"/>
    <s v="유동 순살왕꼬막280g*2"/>
    <n v="9900"/>
    <n v="1"/>
    <n v="9900"/>
  </r>
  <r>
    <x v="101"/>
    <s v="O221017058364"/>
    <s v="2022"/>
    <s v="4분기(12월)"/>
    <x v="2"/>
    <s v="중국"/>
    <s v="이효민"/>
    <x v="0"/>
    <s v="유한 펑크린1L"/>
    <n v="2630"/>
    <n v="1"/>
    <n v="2630"/>
  </r>
  <r>
    <x v="101"/>
    <s v="O221017058364"/>
    <s v="2022"/>
    <s v="4분기(12월)"/>
    <x v="2"/>
    <s v="중국"/>
    <s v="이효민"/>
    <x v="0"/>
    <s v="진라면*순한맛(멀티5입)"/>
    <n v="2810"/>
    <n v="1"/>
    <n v="2810"/>
  </r>
  <r>
    <x v="101"/>
    <s v="O221017058364"/>
    <s v="2022"/>
    <s v="4분기(12월)"/>
    <x v="2"/>
    <s v="중국"/>
    <s v="이효민"/>
    <x v="0"/>
    <s v="진미춘장300g"/>
    <n v="1680"/>
    <n v="2"/>
    <n v="3360"/>
  </r>
  <r>
    <x v="101"/>
    <s v="O221017058364"/>
    <s v="2022"/>
    <s v="4분기(12월)"/>
    <x v="2"/>
    <s v="중국"/>
    <s v="이효민"/>
    <x v="0"/>
    <s v="참깨라면 멀티 4입"/>
    <n v="3710"/>
    <n v="1"/>
    <n v="3710"/>
  </r>
  <r>
    <x v="101"/>
    <s v="O221017058364"/>
    <s v="2022"/>
    <s v="4분기(12월)"/>
    <x v="2"/>
    <s v="중국"/>
    <s v="이효민"/>
    <x v="0"/>
    <s v="청은 국산찹쌀가루100%300g"/>
    <n v="2480"/>
    <n v="1"/>
    <n v="2480"/>
  </r>
  <r>
    <x v="101"/>
    <s v="O221017058364"/>
    <s v="2022"/>
    <s v="4분기(12월)"/>
    <x v="2"/>
    <s v="중국"/>
    <s v="이효민"/>
    <x v="0"/>
    <s v="청정원 순창쌈장 P500g"/>
    <n v="3550"/>
    <n v="1"/>
    <n v="3550"/>
  </r>
  <r>
    <x v="101"/>
    <s v="O221017058364"/>
    <s v="2022"/>
    <s v="4분기(12월)"/>
    <x v="2"/>
    <s v="중국"/>
    <s v="이효민"/>
    <x v="0"/>
    <s v="콘푸레이크 천마차 40T"/>
    <n v="8090"/>
    <n v="1"/>
    <n v="8090"/>
  </r>
  <r>
    <x v="101"/>
    <s v="O221017058364"/>
    <s v="2022"/>
    <s v="4분기(12월)"/>
    <x v="2"/>
    <s v="중국"/>
    <s v="이효민"/>
    <x v="0"/>
    <s v="크라운 뽀또 치즈타르트161g"/>
    <n v="1800"/>
    <n v="1"/>
    <n v="1800"/>
  </r>
  <r>
    <x v="101"/>
    <s v="O221017058364"/>
    <s v="2022"/>
    <s v="4분기(12월)"/>
    <x v="2"/>
    <s v="중국"/>
    <s v="이효민"/>
    <x v="0"/>
    <s v="크라운 초코하임284g"/>
    <n v="4200"/>
    <n v="1"/>
    <n v="4200"/>
  </r>
  <r>
    <x v="101"/>
    <s v="O221017058364"/>
    <s v="2022"/>
    <s v="4분기(12월)"/>
    <x v="2"/>
    <s v="중국"/>
    <s v="이효민"/>
    <x v="0"/>
    <s v="포스트 현미그래놀라310g"/>
    <n v="4400"/>
    <n v="2"/>
    <n v="8800"/>
  </r>
  <r>
    <x v="101"/>
    <s v="O221017058364"/>
    <s v="2022"/>
    <s v="4분기(12월)"/>
    <x v="2"/>
    <s v="중국"/>
    <s v="이효민"/>
    <x v="0"/>
    <s v="해찬들 재래식된장1kg"/>
    <n v="6636"/>
    <n v="1"/>
    <n v="6636"/>
  </r>
  <r>
    <x v="101"/>
    <s v="O221017058364"/>
    <s v="2022"/>
    <s v="4분기(12월)"/>
    <x v="2"/>
    <s v="중국"/>
    <s v="이효민"/>
    <x v="0"/>
    <s v="해찬들 태양초 골드고추장1.7kg+300g"/>
    <n v="11000"/>
    <n v="1"/>
    <n v="11000"/>
  </r>
  <r>
    <x v="101"/>
    <s v="O221017058364"/>
    <s v="2022"/>
    <s v="4분기(12월)"/>
    <x v="2"/>
    <s v="중국"/>
    <s v="이효민"/>
    <x v="0"/>
    <s v="해태 오예스360g"/>
    <n v="4200"/>
    <n v="1"/>
    <n v="4200"/>
  </r>
  <r>
    <x v="101"/>
    <s v="O221017058364"/>
    <s v="2022"/>
    <s v="4분기(12월)"/>
    <x v="2"/>
    <s v="중국"/>
    <s v="이효민"/>
    <x v="0"/>
    <s v="허니버터 와사비맛아몬드130g"/>
    <n v="3400"/>
    <n v="1"/>
    <n v="3400"/>
  </r>
  <r>
    <x v="101"/>
    <s v="O221017058364"/>
    <s v="2022"/>
    <s v="4분기(12월)"/>
    <x v="2"/>
    <s v="중국"/>
    <s v="이효민"/>
    <x v="0"/>
    <s v="휴럼 솔루잇 산양유단백질프로틴20g*14포"/>
    <n v="22000"/>
    <n v="1"/>
    <n v="22000"/>
  </r>
  <r>
    <x v="102"/>
    <s v="O221017058363"/>
    <s v="2022"/>
    <s v="4분기(12월)"/>
    <x v="1"/>
    <s v="중국"/>
    <s v="박원서"/>
    <x v="0"/>
    <s v="3M)스카치브라이트 크린스틱(화장실변기솔(리필))"/>
    <n v="4100"/>
    <n v="2"/>
    <n v="8200"/>
  </r>
  <r>
    <x v="102"/>
    <s v="O221017058363"/>
    <s v="2022"/>
    <s v="4분기(12월)"/>
    <x v="1"/>
    <s v="중국"/>
    <s v="박원서"/>
    <x v="0"/>
    <s v="CJ 맛밤80g"/>
    <n v="2250"/>
    <n v="2"/>
    <n v="4500"/>
  </r>
  <r>
    <x v="102"/>
    <s v="O221017058363"/>
    <s v="2022"/>
    <s v="4분기(12월)"/>
    <x v="1"/>
    <s v="중국"/>
    <s v="박원서"/>
    <x v="0"/>
    <s v="감자 수제비키트265g"/>
    <n v="5960"/>
    <n v="1"/>
    <n v="5960"/>
  </r>
  <r>
    <x v="102"/>
    <s v="O221017058363"/>
    <s v="2022"/>
    <s v="4분기(12월)"/>
    <x v="1"/>
    <s v="중국"/>
    <s v="박원서"/>
    <x v="0"/>
    <s v="고등어갈치 조림양념120g*4입"/>
    <n v="7440"/>
    <n v="1"/>
    <n v="7440"/>
  </r>
  <r>
    <x v="102"/>
    <s v="O221017058363"/>
    <s v="2022"/>
    <s v="4분기(12월)"/>
    <x v="1"/>
    <s v="중국"/>
    <s v="박원서"/>
    <x v="0"/>
    <s v="김도둑 광천재래김4g*16봉"/>
    <n v="4200"/>
    <n v="2"/>
    <n v="8400"/>
  </r>
  <r>
    <x v="102"/>
    <s v="O221017058363"/>
    <s v="2022"/>
    <s v="4분기(12월)"/>
    <x v="1"/>
    <s v="중국"/>
    <s v="박원서"/>
    <x v="0"/>
    <s v="농심 새우깡 블랙72g"/>
    <n v="1630"/>
    <n v="1"/>
    <n v="1630"/>
  </r>
  <r>
    <x v="102"/>
    <s v="O221017058363"/>
    <s v="2022"/>
    <s v="4분기(12월)"/>
    <x v="1"/>
    <s v="중국"/>
    <s v="박원서"/>
    <x v="0"/>
    <s v="동원 살코기참치100g*5입"/>
    <n v="10200"/>
    <n v="2"/>
    <n v="20400"/>
  </r>
  <r>
    <x v="102"/>
    <s v="O221017058363"/>
    <s v="2022"/>
    <s v="4분기(12월)"/>
    <x v="1"/>
    <s v="중국"/>
    <s v="박원서"/>
    <x v="0"/>
    <s v="뚝딱! 우거지해장국50g(10g*5ea)"/>
    <n v="5700"/>
    <n v="1"/>
    <n v="5700"/>
  </r>
  <r>
    <x v="102"/>
    <s v="O221017058363"/>
    <s v="2022"/>
    <s v="4분기(12월)"/>
    <x v="1"/>
    <s v="중국"/>
    <s v="박원서"/>
    <x v="0"/>
    <s v="몬라이스 누들 3mm"/>
    <n v="1960"/>
    <n v="1"/>
    <n v="1960"/>
  </r>
  <r>
    <x v="102"/>
    <s v="O221017058363"/>
    <s v="2022"/>
    <s v="4분기(12월)"/>
    <x v="1"/>
    <s v="중국"/>
    <s v="박원서"/>
    <x v="0"/>
    <s v="미떼 핫초코(오리지날) 10T"/>
    <n v="5900"/>
    <n v="1"/>
    <n v="5900"/>
  </r>
  <r>
    <x v="102"/>
    <s v="O221017058363"/>
    <s v="2022"/>
    <s v="4분기(12월)"/>
    <x v="1"/>
    <s v="중국"/>
    <s v="박원서"/>
    <x v="0"/>
    <s v="백설 구운소금500g"/>
    <n v="2564"/>
    <n v="2"/>
    <n v="5128"/>
  </r>
  <r>
    <x v="102"/>
    <s v="O221017058363"/>
    <s v="2022"/>
    <s v="4분기(12월)"/>
    <x v="1"/>
    <s v="중국"/>
    <s v="박원서"/>
    <x v="0"/>
    <s v="백설감자수제비가루500g"/>
    <n v="3450"/>
    <n v="2"/>
    <n v="6900"/>
  </r>
  <r>
    <x v="102"/>
    <s v="O221017058363"/>
    <s v="2022"/>
    <s v="4분기(12월)"/>
    <x v="1"/>
    <s v="중국"/>
    <s v="박원서"/>
    <x v="0"/>
    <s v="백설찹쌀호떡믹스400g"/>
    <n v="3800"/>
    <n v="2"/>
    <n v="7600"/>
  </r>
  <r>
    <x v="102"/>
    <s v="O221017058363"/>
    <s v="2022"/>
    <s v="4분기(12월)"/>
    <x v="1"/>
    <s v="중국"/>
    <s v="박원서"/>
    <x v="0"/>
    <s v="브레프 파워액티브 레몬 50g*2P"/>
    <n v="6200"/>
    <n v="1"/>
    <n v="6200"/>
  </r>
  <r>
    <x v="102"/>
    <s v="O221017058363"/>
    <s v="2022"/>
    <s v="4분기(12월)"/>
    <x v="1"/>
    <s v="중국"/>
    <s v="박원서"/>
    <x v="0"/>
    <s v="브레프 파워액티브라벤더50g*2P"/>
    <n v="6200"/>
    <n v="1"/>
    <n v="6200"/>
  </r>
  <r>
    <x v="102"/>
    <s v="O221017058363"/>
    <s v="2022"/>
    <s v="4분기(12월)"/>
    <x v="1"/>
    <s v="중국"/>
    <s v="박원서"/>
    <x v="0"/>
    <s v="비비고 육개장500g*2"/>
    <n v="8140"/>
    <n v="1"/>
    <n v="8140"/>
  </r>
  <r>
    <x v="102"/>
    <s v="O221017058363"/>
    <s v="2022"/>
    <s v="4분기(12월)"/>
    <x v="1"/>
    <s v="중국"/>
    <s v="박원서"/>
    <x v="0"/>
    <s v="사조 참치액500ml"/>
    <n v="5800"/>
    <n v="1"/>
    <n v="5800"/>
  </r>
  <r>
    <x v="102"/>
    <s v="O221017058363"/>
    <s v="2022"/>
    <s v="4분기(12월)"/>
    <x v="1"/>
    <s v="중국"/>
    <s v="박원서"/>
    <x v="0"/>
    <s v="삼립 미니꿀약과140g"/>
    <n v="1400"/>
    <n v="2"/>
    <n v="2800"/>
  </r>
  <r>
    <x v="102"/>
    <s v="O221017058363"/>
    <s v="2022"/>
    <s v="4분기(12월)"/>
    <x v="1"/>
    <s v="중국"/>
    <s v="박원서"/>
    <x v="0"/>
    <s v="샘표 바지락칼국수 111g"/>
    <n v="1250"/>
    <n v="5"/>
    <n v="6250"/>
  </r>
  <r>
    <x v="102"/>
    <s v="O221017058363"/>
    <s v="2022"/>
    <s v="4분기(12월)"/>
    <x v="1"/>
    <s v="중국"/>
    <s v="박원서"/>
    <x v="0"/>
    <s v="스팸 클래식300g*3입"/>
    <n v="12480"/>
    <n v="2"/>
    <n v="24960"/>
  </r>
  <r>
    <x v="102"/>
    <s v="O221017058363"/>
    <s v="2022"/>
    <s v="4분기(12월)"/>
    <x v="1"/>
    <s v="중국"/>
    <s v="박원서"/>
    <x v="0"/>
    <s v="신라면 건면(멀티5입)"/>
    <n v="4700"/>
    <n v="1"/>
    <n v="4700"/>
  </r>
  <r>
    <x v="102"/>
    <s v="O221017058363"/>
    <s v="2022"/>
    <s v="4분기(12월)"/>
    <x v="1"/>
    <s v="중국"/>
    <s v="박원서"/>
    <x v="0"/>
    <s v="옛날납작당면400g"/>
    <n v="4200"/>
    <n v="1"/>
    <n v="4200"/>
  </r>
  <r>
    <x v="102"/>
    <s v="O221017058363"/>
    <s v="2022"/>
    <s v="4분기(12월)"/>
    <x v="1"/>
    <s v="중국"/>
    <s v="박원서"/>
    <x v="0"/>
    <s v="오뚜기 딸기쨈500g"/>
    <n v="5430"/>
    <n v="1"/>
    <n v="5430"/>
  </r>
  <r>
    <x v="102"/>
    <s v="O221017058363"/>
    <s v="2022"/>
    <s v="4분기(12월)"/>
    <x v="1"/>
    <s v="중국"/>
    <s v="박원서"/>
    <x v="0"/>
    <s v="오뚜기 백세카레 고형 약간매운맛100g"/>
    <n v="2800"/>
    <n v="3"/>
    <n v="8400"/>
  </r>
  <r>
    <x v="102"/>
    <s v="O221017058363"/>
    <s v="2022"/>
    <s v="4분기(12월)"/>
    <x v="1"/>
    <s v="중국"/>
    <s v="박원서"/>
    <x v="0"/>
    <s v="오뚜기와사비 소스250g"/>
    <n v="3270"/>
    <n v="1"/>
    <n v="3270"/>
  </r>
  <r>
    <x v="102"/>
    <s v="O221017058363"/>
    <s v="2022"/>
    <s v="4분기(12월)"/>
    <x v="1"/>
    <s v="중국"/>
    <s v="박원서"/>
    <x v="0"/>
    <s v="우와한 치즈칩42g"/>
    <n v="2360"/>
    <n v="1"/>
    <n v="2360"/>
  </r>
  <r>
    <x v="102"/>
    <s v="O221017058363"/>
    <s v="2022"/>
    <s v="4분기(12월)"/>
    <x v="1"/>
    <s v="중국"/>
    <s v="박원서"/>
    <x v="0"/>
    <s v="유동자연산골뱅이 140g*4"/>
    <n v="15920"/>
    <n v="1"/>
    <n v="15920"/>
  </r>
  <r>
    <x v="102"/>
    <s v="O221017058363"/>
    <s v="2022"/>
    <s v="4분기(12월)"/>
    <x v="1"/>
    <s v="중국"/>
    <s v="박원서"/>
    <x v="0"/>
    <s v="이광범명가 고춧가루500g(100%국산) "/>
    <n v="23500"/>
    <n v="2"/>
    <n v="47000"/>
  </r>
  <r>
    <x v="102"/>
    <s v="O221017058363"/>
    <s v="2022"/>
    <s v="4분기(12월)"/>
    <x v="1"/>
    <s v="중국"/>
    <s v="박원서"/>
    <x v="0"/>
    <s v="자유시간 미니 아몬드506g"/>
    <n v="10700"/>
    <n v="1"/>
    <n v="10700"/>
  </r>
  <r>
    <x v="102"/>
    <s v="O221017058363"/>
    <s v="2022"/>
    <s v="4분기(12월)"/>
    <x v="1"/>
    <s v="중국"/>
    <s v="박원서"/>
    <x v="0"/>
    <s v="참깨드레싱 245g(상온)"/>
    <n v="3070"/>
    <n v="1"/>
    <n v="3070"/>
  </r>
  <r>
    <x v="102"/>
    <s v="O221017058363"/>
    <s v="2022"/>
    <s v="4분기(12월)"/>
    <x v="1"/>
    <s v="중국"/>
    <s v="박원서"/>
    <x v="0"/>
    <s v="청정원 소불고기양념500g"/>
    <n v="3610"/>
    <n v="1"/>
    <n v="3610"/>
  </r>
  <r>
    <x v="102"/>
    <s v="O221017058363"/>
    <s v="2022"/>
    <s v="4분기(12월)"/>
    <x v="1"/>
    <s v="중국"/>
    <s v="박원서"/>
    <x v="0"/>
    <s v="촉촉한 고구마50g*5"/>
    <n v="6770"/>
    <n v="1"/>
    <n v="6770"/>
  </r>
  <r>
    <x v="102"/>
    <s v="O221017058363"/>
    <s v="2022"/>
    <s v="4분기(12월)"/>
    <x v="1"/>
    <s v="중국"/>
    <s v="박원서"/>
    <x v="0"/>
    <s v="콘푸라이트300g"/>
    <n v="2960"/>
    <n v="1"/>
    <n v="2960"/>
  </r>
  <r>
    <x v="102"/>
    <s v="O221017058363"/>
    <s v="2022"/>
    <s v="4분기(12월)"/>
    <x v="1"/>
    <s v="중국"/>
    <s v="박원서"/>
    <x v="0"/>
    <s v="하이몬 쌀국수장국 220g"/>
    <n v="3300"/>
    <n v="1"/>
    <n v="3300"/>
  </r>
  <r>
    <x v="102"/>
    <s v="O221017058363"/>
    <s v="2022"/>
    <s v="4분기(12월)"/>
    <x v="1"/>
    <s v="중국"/>
    <s v="박원서"/>
    <x v="0"/>
    <s v="한성 가쓰오우동232.5g*3"/>
    <n v="3930"/>
    <n v="1"/>
    <n v="3930"/>
  </r>
  <r>
    <x v="102"/>
    <s v="O221017058363"/>
    <s v="2022"/>
    <s v="4분기(12월)"/>
    <x v="1"/>
    <s v="중국"/>
    <s v="박원서"/>
    <x v="0"/>
    <s v="한성 튀김맛우동211.5g*3"/>
    <n v="3800"/>
    <n v="1"/>
    <n v="3800"/>
  </r>
  <r>
    <x v="102"/>
    <s v="O221017058363"/>
    <s v="2022"/>
    <s v="4분기(12월)"/>
    <x v="1"/>
    <s v="중국"/>
    <s v="박원서"/>
    <x v="0"/>
    <s v="해태 버터링 딥초코103g"/>
    <n v="2400"/>
    <n v="1"/>
    <n v="2400"/>
  </r>
  <r>
    <x v="102"/>
    <s v="O221017058363"/>
    <s v="2022"/>
    <s v="4분기(12월)"/>
    <x v="1"/>
    <s v="중국"/>
    <s v="박원서"/>
    <x v="0"/>
    <s v="허니머스타드소스 535g"/>
    <n v="3700"/>
    <n v="1"/>
    <n v="3700"/>
  </r>
  <r>
    <x v="103"/>
    <s v="O221017058362"/>
    <s v="2022"/>
    <s v="4분기(12월)"/>
    <x v="2"/>
    <s v="중국"/>
    <s v="김승준"/>
    <x v="0"/>
    <s v="3분카레200g(순한맛)"/>
    <n v="1270"/>
    <n v="2"/>
    <n v="2540"/>
  </r>
  <r>
    <x v="103"/>
    <s v="O221017058362"/>
    <s v="2022"/>
    <s v="4분기(12월)"/>
    <x v="2"/>
    <s v="중국"/>
    <s v="김승준"/>
    <x v="0"/>
    <s v="CJ 햇반솥반 소고기우엉영양밥 200g*6"/>
    <n v="18600"/>
    <n v="1"/>
    <n v="18600"/>
  </r>
  <r>
    <x v="103"/>
    <s v="O221017058362"/>
    <s v="2022"/>
    <s v="4분기(12월)"/>
    <x v="2"/>
    <s v="중국"/>
    <s v="김승준"/>
    <x v="0"/>
    <s v="가야농장 알로에1.5L*2입"/>
    <n v="4900"/>
    <n v="1"/>
    <n v="4900"/>
  </r>
  <r>
    <x v="103"/>
    <s v="O221017058362"/>
    <s v="2022"/>
    <s v="4분기(12월)"/>
    <x v="2"/>
    <s v="중국"/>
    <s v="김승준"/>
    <x v="0"/>
    <s v="고구마맛 쫀디기150g "/>
    <n v="1000"/>
    <n v="1"/>
    <n v="1000"/>
  </r>
  <r>
    <x v="103"/>
    <s v="O221017058362"/>
    <s v="2022"/>
    <s v="4분기(12월)"/>
    <x v="2"/>
    <s v="중국"/>
    <s v="김승준"/>
    <x v="0"/>
    <s v="그린애 유기농 석류즙80ml*30팩"/>
    <n v="17000"/>
    <n v="1"/>
    <n v="17000"/>
  </r>
  <r>
    <x v="103"/>
    <s v="O221017058362"/>
    <s v="2022"/>
    <s v="4분기(12월)"/>
    <x v="2"/>
    <s v="중국"/>
    <s v="김승준"/>
    <x v="0"/>
    <s v="꽃게랑 오리지널70g"/>
    <n v="1073"/>
    <n v="1"/>
    <n v="1073"/>
  </r>
  <r>
    <x v="103"/>
    <s v="O221017058362"/>
    <s v="2022"/>
    <s v="4분기(12월)"/>
    <x v="2"/>
    <s v="중국"/>
    <s v="김승준"/>
    <x v="0"/>
    <s v="농심 감튀 어니언맛 120g"/>
    <n v="2810"/>
    <n v="1"/>
    <n v="2810"/>
  </r>
  <r>
    <x v="103"/>
    <s v="O221017058362"/>
    <s v="2022"/>
    <s v="4분기(12월)"/>
    <x v="2"/>
    <s v="중국"/>
    <s v="김승준"/>
    <x v="0"/>
    <s v="농심 닭다리 후라이드맛66g"/>
    <n v="1230"/>
    <n v="2"/>
    <n v="2460"/>
  </r>
  <r>
    <x v="103"/>
    <s v="O221017058362"/>
    <s v="2022"/>
    <s v="4분기(12월)"/>
    <x v="2"/>
    <s v="중국"/>
    <s v="김승준"/>
    <x v="0"/>
    <s v="농심 새우깡 블랙72g"/>
    <n v="1630"/>
    <n v="1"/>
    <n v="1630"/>
  </r>
  <r>
    <x v="103"/>
    <s v="O221017058362"/>
    <s v="2022"/>
    <s v="4분기(12월)"/>
    <x v="2"/>
    <s v="중국"/>
    <s v="김승준"/>
    <x v="0"/>
    <s v="농심 쫄병 숯불바베큐82g*5"/>
    <n v="5450"/>
    <n v="1"/>
    <n v="5450"/>
  </r>
  <r>
    <x v="103"/>
    <s v="O221017058362"/>
    <s v="2022"/>
    <s v="4분기(12월)"/>
    <x v="2"/>
    <s v="중국"/>
    <s v="김승준"/>
    <x v="0"/>
    <s v="농심 포스틱 84g"/>
    <n v="1230"/>
    <n v="1"/>
    <n v="1230"/>
  </r>
  <r>
    <x v="103"/>
    <s v="O221017058362"/>
    <s v="2022"/>
    <s v="4분기(12월)"/>
    <x v="2"/>
    <s v="중국"/>
    <s v="김승준"/>
    <x v="0"/>
    <s v="댕기머리 더편한염색약5입자연갈색"/>
    <n v="12000"/>
    <n v="1"/>
    <n v="12000"/>
  </r>
  <r>
    <x v="103"/>
    <s v="O221017058362"/>
    <s v="2022"/>
    <s v="4분기(12월)"/>
    <x v="2"/>
    <s v="중국"/>
    <s v="김승준"/>
    <x v="0"/>
    <s v="동원 고추참치100g*10"/>
    <n v="19390"/>
    <n v="1"/>
    <n v="19390"/>
  </r>
  <r>
    <x v="103"/>
    <s v="O221017058362"/>
    <s v="2022"/>
    <s v="4분기(12월)"/>
    <x v="2"/>
    <s v="중국"/>
    <s v="김승준"/>
    <x v="0"/>
    <s v="딥 모이스처라이징 페이셜 마스크 10입"/>
    <n v="9000"/>
    <n v="2"/>
    <n v="18000"/>
  </r>
  <r>
    <x v="103"/>
    <s v="O221017058362"/>
    <s v="2022"/>
    <s v="4분기(12월)"/>
    <x v="2"/>
    <s v="중국"/>
    <s v="김승준"/>
    <x v="0"/>
    <s v="롯데 볼로네이즈 스파게티"/>
    <n v="2910"/>
    <n v="2"/>
    <n v="5820"/>
  </r>
  <r>
    <x v="103"/>
    <s v="O221017058362"/>
    <s v="2022"/>
    <s v="4분기(12월)"/>
    <x v="2"/>
    <s v="중국"/>
    <s v="김승준"/>
    <x v="0"/>
    <s v="롯데 뽀모도로 스파게티220g"/>
    <n v="3000"/>
    <n v="2"/>
    <n v="6000"/>
  </r>
  <r>
    <x v="103"/>
    <s v="O221017058362"/>
    <s v="2022"/>
    <s v="4분기(12월)"/>
    <x v="2"/>
    <s v="중국"/>
    <s v="김승준"/>
    <x v="0"/>
    <s v="메디안 대나무숯담은칫솔 이중미세모3.2mm 초슬림헤드4입"/>
    <n v="7900"/>
    <n v="2"/>
    <n v="15800"/>
  </r>
  <r>
    <x v="103"/>
    <s v="O221017058362"/>
    <s v="2022"/>
    <s v="4분기(12월)"/>
    <x v="2"/>
    <s v="중국"/>
    <s v="김승준"/>
    <x v="0"/>
    <s v="메디안 치석케어 치약(오리지날)120g*3"/>
    <n v="5680"/>
    <n v="1"/>
    <n v="5680"/>
  </r>
  <r>
    <x v="103"/>
    <s v="O221017058362"/>
    <s v="2022"/>
    <s v="4분기(12월)"/>
    <x v="2"/>
    <s v="중국"/>
    <s v="김승준"/>
    <x v="0"/>
    <s v="무뚝뚝 감자칩60g"/>
    <n v="1450"/>
    <n v="1"/>
    <n v="1450"/>
  </r>
  <r>
    <x v="103"/>
    <s v="O221017058362"/>
    <s v="2022"/>
    <s v="4분기(12월)"/>
    <x v="2"/>
    <s v="중국"/>
    <s v="김승준"/>
    <x v="0"/>
    <s v="백설 허브맛솔트50g마늘맛"/>
    <n v="2600"/>
    <n v="1"/>
    <n v="2600"/>
  </r>
  <r>
    <x v="103"/>
    <s v="O221017058362"/>
    <s v="2022"/>
    <s v="4분기(12월)"/>
    <x v="2"/>
    <s v="중국"/>
    <s v="김승준"/>
    <x v="0"/>
    <s v="백설찹쌀호떡믹스400g"/>
    <n v="3800"/>
    <n v="1"/>
    <n v="3800"/>
  </r>
  <r>
    <x v="103"/>
    <s v="O221017058362"/>
    <s v="2022"/>
    <s v="4분기(12월)"/>
    <x v="2"/>
    <s v="중국"/>
    <s v="김승준"/>
    <x v="0"/>
    <s v="사조 참치액500ml"/>
    <n v="5800"/>
    <n v="1"/>
    <n v="5800"/>
  </r>
  <r>
    <x v="103"/>
    <s v="O221017058362"/>
    <s v="2022"/>
    <s v="4분기(12월)"/>
    <x v="2"/>
    <s v="중국"/>
    <s v="김승준"/>
    <x v="0"/>
    <s v="삼양 불닭볶음면(멀티5입)"/>
    <n v="4500"/>
    <n v="1"/>
    <n v="4500"/>
  </r>
  <r>
    <x v="103"/>
    <s v="O221017058362"/>
    <s v="2022"/>
    <s v="4분기(12월)"/>
    <x v="2"/>
    <s v="중국"/>
    <s v="김승준"/>
    <x v="0"/>
    <s v="순수한면 100% 유기농순면커버 소형18입"/>
    <n v="4760"/>
    <n v="1"/>
    <n v="4760"/>
  </r>
  <r>
    <x v="103"/>
    <s v="O221017058362"/>
    <s v="2022"/>
    <s v="4분기(12월)"/>
    <x v="2"/>
    <s v="중국"/>
    <s v="김승준"/>
    <x v="0"/>
    <s v="순수한면 울트라슈퍼가드뉴중형 날개형16입"/>
    <n v="2880"/>
    <n v="1"/>
    <n v="2880"/>
  </r>
  <r>
    <x v="103"/>
    <s v="O221017058362"/>
    <s v="2022"/>
    <s v="4분기(12월)"/>
    <x v="2"/>
    <s v="중국"/>
    <s v="김승준"/>
    <x v="0"/>
    <s v="신라면 건면(멀티5입)"/>
    <n v="4700"/>
    <n v="1"/>
    <n v="4700"/>
  </r>
  <r>
    <x v="103"/>
    <s v="O221017058362"/>
    <s v="2022"/>
    <s v="4분기(12월)"/>
    <x v="2"/>
    <s v="중국"/>
    <s v="김승준"/>
    <x v="0"/>
    <s v="아이비155g"/>
    <n v="2090"/>
    <n v="1"/>
    <n v="2090"/>
  </r>
  <r>
    <x v="103"/>
    <s v="O221017058362"/>
    <s v="2022"/>
    <s v="4분기(12월)"/>
    <x v="2"/>
    <s v="중국"/>
    <s v="김승준"/>
    <x v="0"/>
    <s v="옛날당면500g"/>
    <n v="6650"/>
    <n v="1"/>
    <n v="6650"/>
  </r>
  <r>
    <x v="103"/>
    <s v="O221017058362"/>
    <s v="2022"/>
    <s v="4분기(12월)"/>
    <x v="2"/>
    <s v="중국"/>
    <s v="김승준"/>
    <x v="0"/>
    <s v="오뚜기 3분쇠고기짜장200g"/>
    <n v="1230"/>
    <n v="2"/>
    <n v="2460"/>
  </r>
  <r>
    <x v="103"/>
    <s v="O221017058362"/>
    <s v="2022"/>
    <s v="4분기(12월)"/>
    <x v="2"/>
    <s v="중국"/>
    <s v="김승준"/>
    <x v="0"/>
    <s v="오뚜기 양조식초500ml"/>
    <n v="1000"/>
    <n v="4"/>
    <n v="4000"/>
  </r>
  <r>
    <x v="103"/>
    <s v="O221017058362"/>
    <s v="2022"/>
    <s v="4분기(12월)"/>
    <x v="2"/>
    <s v="중국"/>
    <s v="김승준"/>
    <x v="0"/>
    <s v="오리온 눈을감자56g"/>
    <n v="1250"/>
    <n v="2"/>
    <n v="2500"/>
  </r>
  <r>
    <x v="103"/>
    <s v="O221017058362"/>
    <s v="2022"/>
    <s v="4분기(12월)"/>
    <x v="2"/>
    <s v="중국"/>
    <s v="김승준"/>
    <x v="0"/>
    <s v="오리온 초코파이12p"/>
    <n v="3480"/>
    <n v="1"/>
    <n v="3480"/>
  </r>
  <r>
    <x v="103"/>
    <s v="O221017058362"/>
    <s v="2022"/>
    <s v="4분기(12월)"/>
    <x v="2"/>
    <s v="중국"/>
    <s v="김승준"/>
    <x v="0"/>
    <s v="오징어톡80g"/>
    <n v="1290"/>
    <n v="1"/>
    <n v="1290"/>
  </r>
  <r>
    <x v="103"/>
    <s v="O221017058362"/>
    <s v="2022"/>
    <s v="4분기(12월)"/>
    <x v="2"/>
    <s v="중국"/>
    <s v="김승준"/>
    <x v="0"/>
    <s v="전기구이 꾼 쥐포43g이상"/>
    <n v="1900"/>
    <n v="1"/>
    <n v="1900"/>
  </r>
  <r>
    <x v="103"/>
    <s v="O221017058362"/>
    <s v="2022"/>
    <s v="4분기(12월)"/>
    <x v="2"/>
    <s v="중국"/>
    <s v="김승준"/>
    <x v="0"/>
    <s v="좋은느낌 유기농 순면커버 맥시슬림 중형14입"/>
    <n v="5700"/>
    <n v="1"/>
    <n v="5700"/>
  </r>
  <r>
    <x v="103"/>
    <s v="O221017058362"/>
    <s v="2022"/>
    <s v="4분기(12월)"/>
    <x v="2"/>
    <s v="중국"/>
    <s v="김승준"/>
    <x v="0"/>
    <s v="청정원 고추장 돼지불고기양념500g"/>
    <n v="3610"/>
    <n v="1"/>
    <n v="3610"/>
  </r>
  <r>
    <x v="103"/>
    <s v="O221017058362"/>
    <s v="2022"/>
    <s v="4분기(12월)"/>
    <x v="2"/>
    <s v="중국"/>
    <s v="김승준"/>
    <x v="0"/>
    <s v="청정원 소갈비양념500g"/>
    <n v="3600"/>
    <n v="1"/>
    <n v="3600"/>
  </r>
  <r>
    <x v="103"/>
    <s v="O221017058362"/>
    <s v="2022"/>
    <s v="4분기(12월)"/>
    <x v="2"/>
    <s v="중국"/>
    <s v="김승준"/>
    <x v="0"/>
    <s v="청정원 소불고기양념500g"/>
    <n v="3610"/>
    <n v="1"/>
    <n v="3610"/>
  </r>
  <r>
    <x v="103"/>
    <s v="O221017058362"/>
    <s v="2022"/>
    <s v="4분기(12월)"/>
    <x v="2"/>
    <s v="중국"/>
    <s v="김승준"/>
    <x v="0"/>
    <s v="크라운 콘칩70g"/>
    <n v="1080"/>
    <n v="1"/>
    <n v="1080"/>
  </r>
  <r>
    <x v="103"/>
    <s v="O221017058362"/>
    <s v="2022"/>
    <s v="4분기(12월)"/>
    <x v="2"/>
    <s v="중국"/>
    <s v="김승준"/>
    <x v="0"/>
    <s v="팔도 왕뚜껑110g*18입"/>
    <n v="17360"/>
    <n v="1"/>
    <n v="17360"/>
  </r>
  <r>
    <x v="103"/>
    <s v="O221017058362"/>
    <s v="2022"/>
    <s v="4분기(12월)"/>
    <x v="2"/>
    <s v="중국"/>
    <s v="김승준"/>
    <x v="0"/>
    <s v="팔도 틈새라면(멀티5입) "/>
    <n v="3720"/>
    <n v="1"/>
    <n v="3720"/>
  </r>
  <r>
    <x v="103"/>
    <s v="O221017058362"/>
    <s v="2022"/>
    <s v="4분기(12월)"/>
    <x v="2"/>
    <s v="중국"/>
    <s v="김승준"/>
    <x v="0"/>
    <s v="하이라이스100g"/>
    <n v="1340"/>
    <n v="1"/>
    <n v="1340"/>
  </r>
  <r>
    <x v="103"/>
    <s v="O221017058362"/>
    <s v="2022"/>
    <s v="4분기(12월)"/>
    <x v="2"/>
    <s v="중국"/>
    <s v="김승준"/>
    <x v="0"/>
    <s v="한입 참누룽지200g"/>
    <n v="2700"/>
    <n v="1"/>
    <n v="2700"/>
  </r>
  <r>
    <x v="103"/>
    <s v="O221017058362"/>
    <s v="2022"/>
    <s v="4분기(12월)"/>
    <x v="2"/>
    <s v="중국"/>
    <s v="김승준"/>
    <x v="0"/>
    <s v="해찬들 재래식된장1kg"/>
    <n v="6636"/>
    <n v="1"/>
    <n v="6636"/>
  </r>
  <r>
    <x v="103"/>
    <s v="O221017058362"/>
    <s v="2022"/>
    <s v="4분기(12월)"/>
    <x v="2"/>
    <s v="중국"/>
    <s v="김승준"/>
    <x v="0"/>
    <s v="헛개열매와밀크씨슬100ml*30포"/>
    <n v="54400"/>
    <n v="1"/>
    <n v="54400"/>
  </r>
  <r>
    <x v="104"/>
    <s v="O221017058361"/>
    <s v="2022"/>
    <s v="4분기(12월)"/>
    <x v="2"/>
    <s v="중국"/>
    <s v="박상호"/>
    <x v="0"/>
    <s v="3M 수세미BC-1(욕실용)"/>
    <n v="2100"/>
    <n v="1"/>
    <n v="2100"/>
  </r>
  <r>
    <x v="104"/>
    <s v="O221017058361"/>
    <s v="2022"/>
    <s v="4분기(12월)"/>
    <x v="2"/>
    <s v="중국"/>
    <s v="박상호"/>
    <x v="0"/>
    <s v="CJ 맛밤80g"/>
    <n v="2250"/>
    <n v="3"/>
    <n v="6750"/>
  </r>
  <r>
    <x v="104"/>
    <s v="O221017058361"/>
    <s v="2022"/>
    <s v="4분기(12월)"/>
    <x v="2"/>
    <s v="중국"/>
    <s v="박상호"/>
    <x v="0"/>
    <s v="LION 참그린1.2ℓ"/>
    <n v="3100"/>
    <n v="3"/>
    <n v="9300"/>
  </r>
  <r>
    <x v="104"/>
    <s v="O221017058361"/>
    <s v="2022"/>
    <s v="4분기(12월)"/>
    <x v="2"/>
    <s v="중국"/>
    <s v="박상호"/>
    <x v="0"/>
    <s v="구운감자 135g"/>
    <n v="3600"/>
    <n v="2"/>
    <n v="7200"/>
  </r>
  <r>
    <x v="104"/>
    <s v="O221017058361"/>
    <s v="2022"/>
    <s v="4분기(12월)"/>
    <x v="2"/>
    <s v="중국"/>
    <s v="박상호"/>
    <x v="0"/>
    <s v="다송 우엉차40T"/>
    <n v="4000"/>
    <n v="1"/>
    <n v="4000"/>
  </r>
  <r>
    <x v="104"/>
    <s v="O221017058361"/>
    <s v="2022"/>
    <s v="4분기(12월)"/>
    <x v="2"/>
    <s v="중국"/>
    <s v="박상호"/>
    <x v="0"/>
    <s v="동서 보리차150g"/>
    <n v="1330"/>
    <n v="1"/>
    <n v="1330"/>
  </r>
  <r>
    <x v="104"/>
    <s v="O221017058361"/>
    <s v="2022"/>
    <s v="4분기(12월)"/>
    <x v="2"/>
    <s v="중국"/>
    <s v="박상호"/>
    <x v="0"/>
    <s v="동서 포스트 오레오 오즈 250g"/>
    <n v="4600"/>
    <n v="8"/>
    <n v="36800"/>
  </r>
  <r>
    <x v="104"/>
    <s v="O221017058361"/>
    <s v="2022"/>
    <s v="4분기(12월)"/>
    <x v="2"/>
    <s v="중국"/>
    <s v="박상호"/>
    <x v="0"/>
    <s v="동원 스위트콘340g*2"/>
    <n v="2250"/>
    <n v="1"/>
    <n v="2250"/>
  </r>
  <r>
    <x v="104"/>
    <s v="O221017058361"/>
    <s v="2022"/>
    <s v="4분기(12월)"/>
    <x v="2"/>
    <s v="중국"/>
    <s v="박상호"/>
    <x v="0"/>
    <s v="롯데 제크 100g"/>
    <n v="1450"/>
    <n v="3"/>
    <n v="4350"/>
  </r>
  <r>
    <x v="104"/>
    <s v="O221017058361"/>
    <s v="2022"/>
    <s v="4분기(12월)"/>
    <x v="2"/>
    <s v="중국"/>
    <s v="박상호"/>
    <x v="0"/>
    <s v="롯데 크런키초코렛 34g*12입"/>
    <n v="9840"/>
    <n v="1"/>
    <n v="9840"/>
  </r>
  <r>
    <x v="104"/>
    <s v="O221017058361"/>
    <s v="2022"/>
    <s v="4분기(12월)"/>
    <x v="2"/>
    <s v="중국"/>
    <s v="박상호"/>
    <x v="0"/>
    <s v="미떼 핫초코(오리지날) 10T"/>
    <n v="5900"/>
    <n v="1"/>
    <n v="5900"/>
  </r>
  <r>
    <x v="104"/>
    <s v="O221017058361"/>
    <s v="2022"/>
    <s v="4분기(12월)"/>
    <x v="2"/>
    <s v="중국"/>
    <s v="박상호"/>
    <x v="0"/>
    <s v="사조 참치액500ml"/>
    <n v="5800"/>
    <n v="1"/>
    <n v="5800"/>
  </r>
  <r>
    <x v="104"/>
    <s v="O221017058361"/>
    <s v="2022"/>
    <s v="4분기(12월)"/>
    <x v="2"/>
    <s v="중국"/>
    <s v="박상호"/>
    <x v="0"/>
    <s v="아이비155g"/>
    <n v="2090"/>
    <n v="1"/>
    <n v="2090"/>
  </r>
  <r>
    <x v="104"/>
    <s v="O221017058361"/>
    <s v="2022"/>
    <s v="4분기(12월)"/>
    <x v="2"/>
    <s v="중국"/>
    <s v="박상호"/>
    <x v="0"/>
    <s v="오뚜기옛날미역50g"/>
    <n v="2200"/>
    <n v="4"/>
    <n v="8800"/>
  </r>
  <r>
    <x v="104"/>
    <s v="O221017058361"/>
    <s v="2022"/>
    <s v="4분기(12월)"/>
    <x v="2"/>
    <s v="중국"/>
    <s v="박상호"/>
    <x v="0"/>
    <s v="오뚜기카레(순)100g"/>
    <n v="1860"/>
    <n v="5"/>
    <n v="9300"/>
  </r>
  <r>
    <x v="104"/>
    <s v="O221017058361"/>
    <s v="2022"/>
    <s v="4분기(12월)"/>
    <x v="2"/>
    <s v="중국"/>
    <s v="박상호"/>
    <x v="0"/>
    <s v="오뜨 쇼콜라150g"/>
    <n v="3180"/>
    <n v="2"/>
    <n v="6360"/>
  </r>
  <r>
    <x v="104"/>
    <s v="O221017058361"/>
    <s v="2022"/>
    <s v="4분기(12월)"/>
    <x v="2"/>
    <s v="중국"/>
    <s v="박상호"/>
    <x v="0"/>
    <s v="오레오 화이트크림100g"/>
    <n v="1170"/>
    <n v="5"/>
    <n v="5850"/>
  </r>
  <r>
    <x v="104"/>
    <s v="O221017058361"/>
    <s v="2022"/>
    <s v="4분기(12월)"/>
    <x v="2"/>
    <s v="중국"/>
    <s v="박상호"/>
    <x v="0"/>
    <s v="오리온 마이구미 포도알맹이 67g"/>
    <n v="1270"/>
    <n v="5"/>
    <n v="6350"/>
  </r>
  <r>
    <x v="104"/>
    <s v="O221017058361"/>
    <s v="2022"/>
    <s v="4분기(12월)"/>
    <x v="2"/>
    <s v="중국"/>
    <s v="박상호"/>
    <x v="0"/>
    <s v="요호 칼슘*마그네슘*아연*비타민D복합제"/>
    <n v="42000"/>
    <n v="1"/>
    <n v="42000"/>
  </r>
  <r>
    <x v="104"/>
    <s v="O221017058361"/>
    <s v="2022"/>
    <s v="4분기(12월)"/>
    <x v="2"/>
    <s v="중국"/>
    <s v="박상호"/>
    <x v="0"/>
    <s v="유동자연산골뱅이 140g*4"/>
    <n v="15920"/>
    <n v="2"/>
    <n v="31840"/>
  </r>
  <r>
    <x v="104"/>
    <s v="O221017058361"/>
    <s v="2022"/>
    <s v="4분기(12월)"/>
    <x v="2"/>
    <s v="중국"/>
    <s v="박상호"/>
    <x v="0"/>
    <s v="이광범명가 고춧가루500g(100%국산) "/>
    <n v="23500"/>
    <n v="1"/>
    <n v="23500"/>
  </r>
  <r>
    <x v="104"/>
    <s v="O221017058361"/>
    <s v="2022"/>
    <s v="4분기(12월)"/>
    <x v="2"/>
    <s v="중국"/>
    <s v="박상호"/>
    <x v="0"/>
    <s v="참크래커 280g"/>
    <n v="2710"/>
    <n v="1"/>
    <n v="2710"/>
  </r>
  <r>
    <x v="104"/>
    <s v="O221017058361"/>
    <s v="2022"/>
    <s v="4분기(12월)"/>
    <x v="2"/>
    <s v="중국"/>
    <s v="박상호"/>
    <x v="0"/>
    <s v="청우 플랑 160g"/>
    <n v="3900"/>
    <n v="1"/>
    <n v="3900"/>
  </r>
  <r>
    <x v="104"/>
    <s v="O221017058361"/>
    <s v="2022"/>
    <s v="4분기(12월)"/>
    <x v="2"/>
    <s v="중국"/>
    <s v="박상호"/>
    <x v="0"/>
    <s v="청크린 지퍼백20매 25*30cm"/>
    <n v="1700"/>
    <n v="1"/>
    <n v="1700"/>
  </r>
  <r>
    <x v="104"/>
    <s v="O221017058361"/>
    <s v="2022"/>
    <s v="4분기(12월)"/>
    <x v="2"/>
    <s v="중국"/>
    <s v="박상호"/>
    <x v="0"/>
    <s v="초코칩쿠키104g"/>
    <n v="1260"/>
    <n v="4"/>
    <n v="5040"/>
  </r>
  <r>
    <x v="104"/>
    <s v="O221017058361"/>
    <s v="2022"/>
    <s v="4분기(12월)"/>
    <x v="2"/>
    <s v="중국"/>
    <s v="박상호"/>
    <x v="0"/>
    <s v="크라운 초코하임284g"/>
    <n v="4200"/>
    <n v="1"/>
    <n v="4200"/>
  </r>
  <r>
    <x v="104"/>
    <s v="O221017058361"/>
    <s v="2022"/>
    <s v="4분기(12월)"/>
    <x v="2"/>
    <s v="중국"/>
    <s v="박상호"/>
    <x v="0"/>
    <s v="크린랩 22cm*50m"/>
    <n v="4180"/>
    <n v="1"/>
    <n v="4180"/>
  </r>
  <r>
    <x v="104"/>
    <s v="O221017058361"/>
    <s v="2022"/>
    <s v="4분기(12월)"/>
    <x v="2"/>
    <s v="중국"/>
    <s v="박상호"/>
    <x v="0"/>
    <s v="크린랩 30cm*50m"/>
    <n v="5500"/>
    <n v="1"/>
    <n v="5500"/>
  </r>
  <r>
    <x v="104"/>
    <s v="O221017058361"/>
    <s v="2022"/>
    <s v="4분기(12월)"/>
    <x v="2"/>
    <s v="중국"/>
    <s v="박상호"/>
    <x v="0"/>
    <s v="파마젠 멀티비타민 꾸미(90일분)"/>
    <n v="14000"/>
    <n v="1"/>
    <n v="14000"/>
  </r>
  <r>
    <x v="104"/>
    <s v="O221017058361"/>
    <s v="2022"/>
    <s v="4분기(12월)"/>
    <x v="2"/>
    <s v="중국"/>
    <s v="박상호"/>
    <x v="0"/>
    <s v="포스트 오곡코코볼300g"/>
    <n v="3560"/>
    <n v="2"/>
    <n v="7120"/>
  </r>
  <r>
    <x v="104"/>
    <s v="O221017058361"/>
    <s v="2022"/>
    <s v="4분기(12월)"/>
    <x v="2"/>
    <s v="중국"/>
    <s v="박상호"/>
    <x v="0"/>
    <s v="포키 오리지날46g"/>
    <n v="1070"/>
    <n v="5"/>
    <n v="5350"/>
  </r>
  <r>
    <x v="104"/>
    <s v="O221017058361"/>
    <s v="2022"/>
    <s v="4분기(12월)"/>
    <x v="2"/>
    <s v="중국"/>
    <s v="박상호"/>
    <x v="0"/>
    <s v="해태 버터링 딥초코103g"/>
    <n v="2400"/>
    <n v="1"/>
    <n v="2400"/>
  </r>
  <r>
    <x v="104"/>
    <s v="O221017058361"/>
    <s v="2022"/>
    <s v="4분기(12월)"/>
    <x v="2"/>
    <s v="중국"/>
    <s v="박상호"/>
    <x v="0"/>
    <s v="해태 에이스364g"/>
    <n v="3600"/>
    <n v="1"/>
    <n v="3600"/>
  </r>
  <r>
    <x v="104"/>
    <s v="O221017058361"/>
    <s v="2022"/>
    <s v="4분기(12월)"/>
    <x v="2"/>
    <s v="중국"/>
    <s v="박상호"/>
    <x v="0"/>
    <s v="해태 오예스360g"/>
    <n v="4200"/>
    <n v="2"/>
    <n v="8400"/>
  </r>
  <r>
    <x v="105"/>
    <s v="O221017058360"/>
    <s v="2022"/>
    <s v="4분기(12월)"/>
    <x v="4"/>
    <s v="인도네시아"/>
    <s v="박병용"/>
    <x v="0"/>
    <s v="SOUR 꿈틀이80g"/>
    <n v="1070"/>
    <n v="1"/>
    <n v="1070"/>
  </r>
  <r>
    <x v="105"/>
    <s v="O221017058360"/>
    <s v="2022"/>
    <s v="4분기(12월)"/>
    <x v="4"/>
    <s v="인도네시아"/>
    <s v="박병용"/>
    <x v="0"/>
    <s v="고소한뚝딱비빔곤드레80g*5"/>
    <n v="14550"/>
    <n v="1"/>
    <n v="14550"/>
  </r>
  <r>
    <x v="105"/>
    <s v="O221017058360"/>
    <s v="2022"/>
    <s v="4분기(12월)"/>
    <x v="4"/>
    <s v="인도네시아"/>
    <s v="박병용"/>
    <x v="0"/>
    <s v="광야 매실청970ml"/>
    <n v="5800"/>
    <n v="1"/>
    <n v="5800"/>
  </r>
  <r>
    <x v="105"/>
    <s v="O221017058360"/>
    <s v="2022"/>
    <s v="4분기(12월)"/>
    <x v="4"/>
    <s v="인도네시아"/>
    <s v="박병용"/>
    <x v="0"/>
    <s v="김도둑 광천댁 산모미역80g"/>
    <n v="2700"/>
    <n v="1"/>
    <n v="2700"/>
  </r>
  <r>
    <x v="105"/>
    <s v="O221017058360"/>
    <s v="2022"/>
    <s v="4분기(12월)"/>
    <x v="4"/>
    <s v="인도네시아"/>
    <s v="박병용"/>
    <x v="0"/>
    <s v="깔끔한 멸치국물팩65g(13g*5)"/>
    <n v="2700"/>
    <n v="1"/>
    <n v="2700"/>
  </r>
  <r>
    <x v="105"/>
    <s v="O221017058360"/>
    <s v="2022"/>
    <s v="4분기(12월)"/>
    <x v="4"/>
    <s v="인도네시아"/>
    <s v="박병용"/>
    <x v="0"/>
    <s v="동원 참치150g(살코기)*3"/>
    <n v="7270"/>
    <n v="1"/>
    <n v="7270"/>
  </r>
  <r>
    <x v="105"/>
    <s v="O221017058360"/>
    <s v="2022"/>
    <s v="4분기(12월)"/>
    <x v="4"/>
    <s v="인도네시아"/>
    <s v="박병용"/>
    <x v="0"/>
    <s v="뚝딱 삶은곤드레300g"/>
    <n v="5500"/>
    <n v="1"/>
    <n v="5500"/>
  </r>
  <r>
    <x v="105"/>
    <s v="O221017058360"/>
    <s v="2022"/>
    <s v="4분기(12월)"/>
    <x v="4"/>
    <s v="인도네시아"/>
    <s v="박병용"/>
    <x v="0"/>
    <s v="맛술 생강 500ml"/>
    <n v="2780"/>
    <n v="1"/>
    <n v="2780"/>
  </r>
  <r>
    <x v="105"/>
    <s v="O221017058360"/>
    <s v="2022"/>
    <s v="4분기(12월)"/>
    <x v="4"/>
    <s v="인도네시아"/>
    <s v="박병용"/>
    <x v="0"/>
    <s v="메밀소바장국360ml"/>
    <n v="2980"/>
    <n v="1"/>
    <n v="2980"/>
  </r>
  <r>
    <x v="105"/>
    <s v="O221017058360"/>
    <s v="2022"/>
    <s v="4분기(12월)"/>
    <x v="4"/>
    <s v="인도네시아"/>
    <s v="박병용"/>
    <x v="0"/>
    <s v="바삭고소부침가루1Kg"/>
    <n v="3910"/>
    <n v="1"/>
    <n v="3910"/>
  </r>
  <r>
    <x v="105"/>
    <s v="O221017058360"/>
    <s v="2022"/>
    <s v="4분기(12월)"/>
    <x v="4"/>
    <s v="인도네시아"/>
    <s v="박병용"/>
    <x v="0"/>
    <s v="백설 구운소금500g"/>
    <n v="2564"/>
    <n v="1"/>
    <n v="2564"/>
  </r>
  <r>
    <x v="105"/>
    <s v="O221017058360"/>
    <s v="2022"/>
    <s v="4분기(12월)"/>
    <x v="4"/>
    <s v="인도네시아"/>
    <s v="박병용"/>
    <x v="0"/>
    <s v="백설 올리고당1.2kg"/>
    <n v="5430"/>
    <n v="1"/>
    <n v="5430"/>
  </r>
  <r>
    <x v="105"/>
    <s v="O221017058360"/>
    <s v="2022"/>
    <s v="4분기(12월)"/>
    <x v="4"/>
    <s v="인도네시아"/>
    <s v="박병용"/>
    <x v="0"/>
    <s v="비트 드럼용1.6L+1.6L"/>
    <n v="8880"/>
    <n v="1"/>
    <n v="8880"/>
  </r>
  <r>
    <x v="105"/>
    <s v="O221017058360"/>
    <s v="2022"/>
    <s v="4분기(12월)"/>
    <x v="4"/>
    <s v="인도네시아"/>
    <s v="박병용"/>
    <x v="0"/>
    <s v="산삼배양근 더 블랙60ml*30포"/>
    <n v="59000"/>
    <n v="1"/>
    <n v="59000"/>
  </r>
  <r>
    <x v="105"/>
    <s v="O221017058360"/>
    <s v="2022"/>
    <s v="4분기(12월)"/>
    <x v="4"/>
    <s v="인도네시아"/>
    <s v="박병용"/>
    <x v="0"/>
    <s v="샘표 미소된장국8g*5입"/>
    <n v="3390"/>
    <n v="1"/>
    <n v="3390"/>
  </r>
  <r>
    <x v="105"/>
    <s v="O221017058360"/>
    <s v="2022"/>
    <s v="4분기(12월)"/>
    <x v="4"/>
    <s v="인도네시아"/>
    <s v="박병용"/>
    <x v="0"/>
    <s v="설악산 국산 친환경인증표고버섯80g"/>
    <n v="7800"/>
    <n v="1"/>
    <n v="7800"/>
  </r>
  <r>
    <x v="105"/>
    <s v="O221017058360"/>
    <s v="2022"/>
    <s v="4분기(12월)"/>
    <x v="4"/>
    <s v="인도네시아"/>
    <s v="박병용"/>
    <x v="0"/>
    <s v="세탁망 브래지어전용 직경23cm"/>
    <n v="2880"/>
    <n v="1"/>
    <n v="2880"/>
  </r>
  <r>
    <x v="105"/>
    <s v="O221017058360"/>
    <s v="2022"/>
    <s v="4분기(12월)"/>
    <x v="4"/>
    <s v="인도네시아"/>
    <s v="박병용"/>
    <x v="0"/>
    <s v="세탁망 속옷전용 37cm*42cm"/>
    <n v="2880"/>
    <n v="1"/>
    <n v="2880"/>
  </r>
  <r>
    <x v="105"/>
    <s v="O221017058360"/>
    <s v="2022"/>
    <s v="4분기(12월)"/>
    <x v="4"/>
    <s v="인도네시아"/>
    <s v="박병용"/>
    <x v="0"/>
    <s v="스팸 클래식300g*3입"/>
    <n v="12480"/>
    <n v="1"/>
    <n v="12480"/>
  </r>
  <r>
    <x v="105"/>
    <s v="O221017058360"/>
    <s v="2022"/>
    <s v="4분기(12월)"/>
    <x v="4"/>
    <s v="인도네시아"/>
    <s v="박병용"/>
    <x v="0"/>
    <s v="신앙촌 깔끔한 국간장860ml"/>
    <n v="7300"/>
    <n v="1"/>
    <n v="7300"/>
  </r>
  <r>
    <x v="105"/>
    <s v="O221017058360"/>
    <s v="2022"/>
    <s v="4분기(12월)"/>
    <x v="4"/>
    <s v="인도네시아"/>
    <s v="박병용"/>
    <x v="0"/>
    <s v="오뚜기 양조식초500ml"/>
    <n v="1000"/>
    <n v="1"/>
    <n v="1000"/>
  </r>
  <r>
    <x v="105"/>
    <s v="O221017058360"/>
    <s v="2022"/>
    <s v="4분기(12월)"/>
    <x v="4"/>
    <s v="인도네시아"/>
    <s v="박병용"/>
    <x v="0"/>
    <s v="오뚜기 연와사비100g(튜브)"/>
    <n v="3980"/>
    <n v="1"/>
    <n v="3980"/>
  </r>
  <r>
    <x v="105"/>
    <s v="O221017058360"/>
    <s v="2022"/>
    <s v="4분기(12월)"/>
    <x v="4"/>
    <s v="인도네시아"/>
    <s v="박병용"/>
    <x v="0"/>
    <s v="오리온 마이구미 포도알맹이 67g"/>
    <n v="1270"/>
    <n v="1"/>
    <n v="1270"/>
  </r>
  <r>
    <x v="105"/>
    <s v="O221017058360"/>
    <s v="2022"/>
    <s v="4분기(12월)"/>
    <x v="4"/>
    <s v="인도네시아"/>
    <s v="박병용"/>
    <x v="0"/>
    <s v="오즈키친 전복죽450g"/>
    <n v="3890"/>
    <n v="1"/>
    <n v="3890"/>
  </r>
  <r>
    <x v="105"/>
    <s v="O221017058360"/>
    <s v="2022"/>
    <s v="4분기(12월)"/>
    <x v="4"/>
    <s v="인도네시아"/>
    <s v="박병용"/>
    <x v="0"/>
    <s v="왕꿈틀이80g"/>
    <n v="1070"/>
    <n v="1"/>
    <n v="1070"/>
  </r>
  <r>
    <x v="105"/>
    <s v="O221017058360"/>
    <s v="2022"/>
    <s v="4분기(12월)"/>
    <x v="4"/>
    <s v="인도네시아"/>
    <s v="박병용"/>
    <x v="0"/>
    <s v="월남쌈소스(몬)295ml"/>
    <n v="4010"/>
    <n v="1"/>
    <n v="4010"/>
  </r>
  <r>
    <x v="105"/>
    <s v="O221017058360"/>
    <s v="2022"/>
    <s v="4분기(12월)"/>
    <x v="4"/>
    <s v="인도네시아"/>
    <s v="박병용"/>
    <x v="0"/>
    <s v="위엔싹 에프10정"/>
    <n v="3000"/>
    <n v="1"/>
    <n v="3000"/>
  </r>
  <r>
    <x v="105"/>
    <s v="O221017058360"/>
    <s v="2022"/>
    <s v="4분기(12월)"/>
    <x v="4"/>
    <s v="인도네시아"/>
    <s v="박병용"/>
    <x v="0"/>
    <s v="이광범명가 고춧가루250g(100%국산)"/>
    <n v="13950"/>
    <n v="1"/>
    <n v="13950"/>
  </r>
  <r>
    <x v="105"/>
    <s v="O221017058360"/>
    <s v="2022"/>
    <s v="4분기(12월)"/>
    <x v="4"/>
    <s v="인도네시아"/>
    <s v="박병용"/>
    <x v="0"/>
    <s v="자유시간 미니 아몬드506g"/>
    <n v="10700"/>
    <n v="1"/>
    <n v="10700"/>
  </r>
  <r>
    <x v="105"/>
    <s v="O221017058360"/>
    <s v="2022"/>
    <s v="4분기(12월)"/>
    <x v="4"/>
    <s v="인도네시아"/>
    <s v="박병용"/>
    <x v="0"/>
    <s v="주방세제 자연퐁 솔잎 1.12kg"/>
    <n v="4700"/>
    <n v="1"/>
    <n v="4700"/>
  </r>
  <r>
    <x v="105"/>
    <s v="O221017058360"/>
    <s v="2022"/>
    <s v="4분기(12월)"/>
    <x v="4"/>
    <s v="인도네시아"/>
    <s v="박병용"/>
    <x v="0"/>
    <s v="진공 알찬미1kg"/>
    <n v="5700"/>
    <n v="2"/>
    <n v="11400"/>
  </r>
  <r>
    <x v="105"/>
    <s v="O221017058360"/>
    <s v="2022"/>
    <s v="4분기(12월)"/>
    <x v="4"/>
    <s v="인도네시아"/>
    <s v="박병용"/>
    <x v="0"/>
    <s v="진공 현미1kg"/>
    <n v="5550"/>
    <n v="1"/>
    <n v="5550"/>
  </r>
  <r>
    <x v="105"/>
    <s v="O221017058360"/>
    <s v="2022"/>
    <s v="4분기(12월)"/>
    <x v="4"/>
    <s v="인도네시아"/>
    <s v="박병용"/>
    <x v="0"/>
    <s v="진라면*매운맛(멀티5입)"/>
    <n v="2810"/>
    <n v="1"/>
    <n v="2810"/>
  </r>
  <r>
    <x v="105"/>
    <s v="O221017058360"/>
    <s v="2022"/>
    <s v="4분기(12월)"/>
    <x v="4"/>
    <s v="인도네시아"/>
    <s v="박병용"/>
    <x v="0"/>
    <s v="청솔국산황기40g"/>
    <n v="2420"/>
    <n v="1"/>
    <n v="2420"/>
  </r>
  <r>
    <x v="105"/>
    <s v="O221017058360"/>
    <s v="2022"/>
    <s v="4분기(12월)"/>
    <x v="4"/>
    <s v="인도네시아"/>
    <s v="박병용"/>
    <x v="0"/>
    <s v="청솔전통백숙삼계탕100g"/>
    <n v="1800"/>
    <n v="1"/>
    <n v="1800"/>
  </r>
  <r>
    <x v="105"/>
    <s v="O221017058360"/>
    <s v="2022"/>
    <s v="4분기(12월)"/>
    <x v="4"/>
    <s v="인도네시아"/>
    <s v="박병용"/>
    <x v="0"/>
    <s v="청정원 순창쌈장 P500g"/>
    <n v="3550"/>
    <n v="1"/>
    <n v="3550"/>
  </r>
  <r>
    <x v="105"/>
    <s v="O221017058360"/>
    <s v="2022"/>
    <s v="4분기(12월)"/>
    <x v="4"/>
    <s v="인도네시아"/>
    <s v="박병용"/>
    <x v="0"/>
    <s v="청정원)햇살담은조림간장840ml"/>
    <n v="6340"/>
    <n v="1"/>
    <n v="6340"/>
  </r>
  <r>
    <x v="105"/>
    <s v="O221017058360"/>
    <s v="2022"/>
    <s v="4분기(12월)"/>
    <x v="4"/>
    <s v="인도네시아"/>
    <s v="박병용"/>
    <x v="0"/>
    <s v="칼칼한 해물국물팩65g(13g*5)"/>
    <n v="2700"/>
    <n v="1"/>
    <n v="2700"/>
  </r>
  <r>
    <x v="105"/>
    <s v="O221017058360"/>
    <s v="2022"/>
    <s v="4분기(12월)"/>
    <x v="4"/>
    <s v="인도네시아"/>
    <s v="박병용"/>
    <x v="0"/>
    <s v="컵누들 매콤한맛 37.8g*6입"/>
    <n v="6980"/>
    <n v="1"/>
    <n v="6980"/>
  </r>
  <r>
    <x v="105"/>
    <s v="O221017058360"/>
    <s v="2022"/>
    <s v="4분기(12월)"/>
    <x v="4"/>
    <s v="인도네시아"/>
    <s v="박병용"/>
    <x v="0"/>
    <s v="포스트 현미그래놀라310g"/>
    <n v="4400"/>
    <n v="1"/>
    <n v="4400"/>
  </r>
  <r>
    <x v="105"/>
    <s v="O221017058360"/>
    <s v="2022"/>
    <s v="4분기(12월)"/>
    <x v="4"/>
    <s v="인도네시아"/>
    <s v="박병용"/>
    <x v="0"/>
    <s v="하이델 무쇠주물 궁중팬28cm"/>
    <n v="29000"/>
    <n v="1"/>
    <n v="29000"/>
  </r>
  <r>
    <x v="105"/>
    <s v="O221017058360"/>
    <s v="2022"/>
    <s v="4분기(12월)"/>
    <x v="4"/>
    <s v="인도네시아"/>
    <s v="박병용"/>
    <x v="0"/>
    <s v="하이몬 피넛월남쌈소스230ml"/>
    <n v="4100"/>
    <n v="1"/>
    <n v="4100"/>
  </r>
  <r>
    <x v="105"/>
    <s v="O221017058360"/>
    <s v="2022"/>
    <s v="4분기(12월)"/>
    <x v="4"/>
    <s v="인도네시아"/>
    <s v="박병용"/>
    <x v="0"/>
    <s v="해찬들 재래식된장1kg"/>
    <n v="6636"/>
    <n v="1"/>
    <n v="6636"/>
  </r>
  <r>
    <x v="105"/>
    <s v="O221017058360"/>
    <s v="2022"/>
    <s v="4분기(12월)"/>
    <x v="4"/>
    <s v="인도네시아"/>
    <s v="박병용"/>
    <x v="0"/>
    <s v="해태 사루비아60g"/>
    <n v="1040"/>
    <n v="1"/>
    <n v="1040"/>
  </r>
  <r>
    <x v="105"/>
    <s v="O221017058360"/>
    <s v="2022"/>
    <s v="4분기(12월)"/>
    <x v="4"/>
    <s v="인도네시아"/>
    <s v="박병용"/>
    <x v="0"/>
    <s v="해표 꽃소금(천일염100%)1kg"/>
    <n v="1800"/>
    <n v="1"/>
    <n v="1800"/>
  </r>
  <r>
    <x v="106"/>
    <s v="O221017058359"/>
    <s v="2022"/>
    <s v="4분기(12월)"/>
    <x v="1"/>
    <s v="중국"/>
    <s v="김성희"/>
    <x v="0"/>
    <s v="CJ 맛밤80g"/>
    <n v="2250"/>
    <n v="2"/>
    <n v="4500"/>
  </r>
  <r>
    <x v="106"/>
    <s v="O221017058359"/>
    <s v="2022"/>
    <s v="4분기(12월)"/>
    <x v="1"/>
    <s v="중국"/>
    <s v="김성희"/>
    <x v="0"/>
    <s v="고구마맛 쫀디기150g "/>
    <n v="1000"/>
    <n v="1"/>
    <n v="1000"/>
  </r>
  <r>
    <x v="106"/>
    <s v="O221017058359"/>
    <s v="2022"/>
    <s v="4분기(12월)"/>
    <x v="1"/>
    <s v="중국"/>
    <s v="김성희"/>
    <x v="0"/>
    <s v="고추장아찌300g"/>
    <n v="6600"/>
    <n v="1"/>
    <n v="6600"/>
  </r>
  <r>
    <x v="106"/>
    <s v="O221017058359"/>
    <s v="2022"/>
    <s v="4분기(12월)"/>
    <x v="1"/>
    <s v="중국"/>
    <s v="김성희"/>
    <x v="0"/>
    <s v="광천파래김4g*16봉"/>
    <n v="4200"/>
    <n v="2"/>
    <n v="8400"/>
  </r>
  <r>
    <x v="106"/>
    <s v="O221017058359"/>
    <s v="2022"/>
    <s v="4분기(12월)"/>
    <x v="1"/>
    <s v="중국"/>
    <s v="김성희"/>
    <x v="0"/>
    <s v="깔끔한 멸치국물팩65g(13g*5)"/>
    <n v="2700"/>
    <n v="3"/>
    <n v="8100"/>
  </r>
  <r>
    <x v="106"/>
    <s v="O221017058359"/>
    <s v="2022"/>
    <s v="4분기(12월)"/>
    <x v="1"/>
    <s v="중국"/>
    <s v="김성희"/>
    <x v="0"/>
    <s v="뚝딱 삶은시래기300g"/>
    <n v="5500"/>
    <n v="2"/>
    <n v="11000"/>
  </r>
  <r>
    <x v="106"/>
    <s v="O221017058359"/>
    <s v="2022"/>
    <s v="4분기(12월)"/>
    <x v="1"/>
    <s v="중국"/>
    <s v="김성희"/>
    <x v="0"/>
    <s v="뚝딱! 우거지해장국50g(10g*5ea)"/>
    <n v="5700"/>
    <n v="1"/>
    <n v="5700"/>
  </r>
  <r>
    <x v="106"/>
    <s v="O221017058359"/>
    <s v="2022"/>
    <s v="4분기(12월)"/>
    <x v="1"/>
    <s v="중국"/>
    <s v="김성희"/>
    <x v="0"/>
    <s v="락앤락 직사각밀폐용기1.9L(HPL818)"/>
    <n v="4300"/>
    <n v="1"/>
    <n v="4300"/>
  </r>
  <r>
    <x v="106"/>
    <s v="O221017058359"/>
    <s v="2022"/>
    <s v="4분기(12월)"/>
    <x v="1"/>
    <s v="중국"/>
    <s v="김성희"/>
    <x v="0"/>
    <s v="롯데 장조림135g*4"/>
    <n v="10000"/>
    <n v="1"/>
    <n v="10000"/>
  </r>
  <r>
    <x v="106"/>
    <s v="O221017058359"/>
    <s v="2022"/>
    <s v="4분기(12월)"/>
    <x v="1"/>
    <s v="중국"/>
    <s v="김성희"/>
    <x v="0"/>
    <s v="마이쮸(딸기복숭아)284g"/>
    <n v="3610"/>
    <n v="1"/>
    <n v="3610"/>
  </r>
  <r>
    <x v="106"/>
    <s v="O221017058359"/>
    <s v="2022"/>
    <s v="4분기(12월)"/>
    <x v="1"/>
    <s v="중국"/>
    <s v="김성희"/>
    <x v="0"/>
    <s v="멸치국수장국 360ml"/>
    <n v="2980"/>
    <n v="2"/>
    <n v="5960"/>
  </r>
  <r>
    <x v="106"/>
    <s v="O221017058359"/>
    <s v="2022"/>
    <s v="4분기(12월)"/>
    <x v="1"/>
    <s v="중국"/>
    <s v="김성희"/>
    <x v="0"/>
    <s v="바르는 비트(칼라,소매찌든때 강력제거)220ml"/>
    <n v="4200"/>
    <n v="1"/>
    <n v="4200"/>
  </r>
  <r>
    <x v="106"/>
    <s v="O221017058359"/>
    <s v="2022"/>
    <s v="4분기(12월)"/>
    <x v="1"/>
    <s v="중국"/>
    <s v="김성희"/>
    <x v="0"/>
    <s v="백설 올리고당1.2kg"/>
    <n v="5430"/>
    <n v="2"/>
    <n v="10860"/>
  </r>
  <r>
    <x v="106"/>
    <s v="O221017058359"/>
    <s v="2022"/>
    <s v="4분기(12월)"/>
    <x v="1"/>
    <s v="중국"/>
    <s v="김성희"/>
    <x v="0"/>
    <s v="백설 하얀설탕 1kg"/>
    <n v="1800"/>
    <n v="1"/>
    <n v="1800"/>
  </r>
  <r>
    <x v="106"/>
    <s v="O221017058359"/>
    <s v="2022"/>
    <s v="4분기(12월)"/>
    <x v="1"/>
    <s v="중국"/>
    <s v="김성희"/>
    <x v="0"/>
    <s v="삼진 위생롤백(17*25)200매"/>
    <n v="2100"/>
    <n v="1"/>
    <n v="2100"/>
  </r>
  <r>
    <x v="106"/>
    <s v="O221017058359"/>
    <s v="2022"/>
    <s v="4분기(12월)"/>
    <x v="1"/>
    <s v="중국"/>
    <s v="김성희"/>
    <x v="0"/>
    <s v="신쫄이 딸기맛480g(20입)"/>
    <n v="11160"/>
    <n v="1"/>
    <n v="11160"/>
  </r>
  <r>
    <x v="106"/>
    <s v="O221017058359"/>
    <s v="2022"/>
    <s v="4분기(12월)"/>
    <x v="1"/>
    <s v="중국"/>
    <s v="김성희"/>
    <x v="0"/>
    <s v="오뚜기 양조식초500ml"/>
    <n v="1000"/>
    <n v="1"/>
    <n v="1000"/>
  </r>
  <r>
    <x v="106"/>
    <s v="O221017058359"/>
    <s v="2022"/>
    <s v="4분기(12월)"/>
    <x v="1"/>
    <s v="중국"/>
    <s v="김성희"/>
    <x v="0"/>
    <s v="오로니아 rTG 오메가-3 90캡슐"/>
    <n v="49500"/>
    <n v="1"/>
    <n v="49500"/>
  </r>
  <r>
    <x v="106"/>
    <s v="O221017058359"/>
    <s v="2022"/>
    <s v="4분기(12월)"/>
    <x v="1"/>
    <s v="중국"/>
    <s v="김성희"/>
    <x v="0"/>
    <s v="요호 루테인 90캡슐"/>
    <n v="36300"/>
    <n v="1"/>
    <n v="36300"/>
  </r>
  <r>
    <x v="106"/>
    <s v="O221017058359"/>
    <s v="2022"/>
    <s v="4분기(12월)"/>
    <x v="1"/>
    <s v="중국"/>
    <s v="김성희"/>
    <x v="0"/>
    <s v="접지멀티콘센트(4구3M)-개별s/w"/>
    <n v="13000"/>
    <n v="1"/>
    <n v="13000"/>
  </r>
  <r>
    <x v="106"/>
    <s v="O221017058359"/>
    <s v="2022"/>
    <s v="4분기(12월)"/>
    <x v="1"/>
    <s v="중국"/>
    <s v="김성희"/>
    <x v="0"/>
    <s v="청정원 소갈비양념500g"/>
    <n v="3600"/>
    <n v="1"/>
    <n v="3600"/>
  </r>
  <r>
    <x v="106"/>
    <s v="O221017058359"/>
    <s v="2022"/>
    <s v="4분기(12월)"/>
    <x v="1"/>
    <s v="중국"/>
    <s v="김성희"/>
    <x v="0"/>
    <s v="칼로리를 줄인 마요네스 315g"/>
    <n v="3450"/>
    <n v="1"/>
    <n v="3450"/>
  </r>
  <r>
    <x v="106"/>
    <s v="O221017058359"/>
    <s v="2022"/>
    <s v="4분기(12월)"/>
    <x v="1"/>
    <s v="중국"/>
    <s v="김성희"/>
    <x v="0"/>
    <s v="케라시스 볼륨&amp;손상케어 샴푸 600ml"/>
    <n v="4800"/>
    <n v="3"/>
    <n v="14400"/>
  </r>
  <r>
    <x v="106"/>
    <s v="O221017058359"/>
    <s v="2022"/>
    <s v="4분기(12월)"/>
    <x v="1"/>
    <s v="중국"/>
    <s v="김성희"/>
    <x v="0"/>
    <s v="코멕스 피크닉컵6P"/>
    <n v="3500"/>
    <n v="1"/>
    <n v="3500"/>
  </r>
  <r>
    <x v="106"/>
    <s v="O221017058359"/>
    <s v="2022"/>
    <s v="4분기(12월)"/>
    <x v="1"/>
    <s v="중국"/>
    <s v="김성희"/>
    <x v="0"/>
    <s v="콘푸라이트300g"/>
    <n v="2960"/>
    <n v="2"/>
    <n v="5920"/>
  </r>
  <r>
    <x v="106"/>
    <s v="O221017058359"/>
    <s v="2022"/>
    <s v="4분기(12월)"/>
    <x v="1"/>
    <s v="중국"/>
    <s v="김성희"/>
    <x v="0"/>
    <s v="페리오 키즈치약 스텝3 딸기향 75g"/>
    <n v="2760"/>
    <n v="5"/>
    <n v="13800"/>
  </r>
  <r>
    <x v="106"/>
    <s v="O221017058359"/>
    <s v="2022"/>
    <s v="4분기(12월)"/>
    <x v="1"/>
    <s v="중국"/>
    <s v="김성희"/>
    <x v="0"/>
    <s v="페리오치약 브레쓰케어알파 160g*3"/>
    <n v="4320"/>
    <n v="1"/>
    <n v="4320"/>
  </r>
  <r>
    <x v="106"/>
    <s v="O221017058359"/>
    <s v="2022"/>
    <s v="4분기(12월)"/>
    <x v="1"/>
    <s v="중국"/>
    <s v="김성희"/>
    <x v="0"/>
    <s v="한성 튀김맛우동211.5g*3"/>
    <n v="3800"/>
    <n v="3"/>
    <n v="11400"/>
  </r>
  <r>
    <x v="106"/>
    <s v="O221017058359"/>
    <s v="2022"/>
    <s v="4분기(12월)"/>
    <x v="1"/>
    <s v="중국"/>
    <s v="김성희"/>
    <x v="0"/>
    <s v="항균화장솜 (100매)"/>
    <n v="1200"/>
    <n v="1"/>
    <n v="1200"/>
  </r>
  <r>
    <x v="106"/>
    <s v="O221017058359"/>
    <s v="2022"/>
    <s v="4분기(12월)"/>
    <x v="1"/>
    <s v="중국"/>
    <s v="김성희"/>
    <x v="0"/>
    <s v="해찬들 태양초 골드고추장1.7kg+300g"/>
    <n v="11000"/>
    <n v="2"/>
    <n v="22000"/>
  </r>
  <r>
    <x v="106"/>
    <s v="O221017058359"/>
    <s v="2022"/>
    <s v="4분기(12월)"/>
    <x v="1"/>
    <s v="중국"/>
    <s v="김성희"/>
    <x v="0"/>
    <s v="해태 오예스360g"/>
    <n v="4200"/>
    <n v="1"/>
    <n v="4200"/>
  </r>
  <r>
    <x v="106"/>
    <s v="O221017058359"/>
    <s v="2022"/>
    <s v="4분기(12월)"/>
    <x v="1"/>
    <s v="중국"/>
    <s v="김성희"/>
    <x v="0"/>
    <s v="해피바스 다마스크 메이로즈에센스 바디워시900g"/>
    <n v="6490"/>
    <n v="2"/>
    <n v="12980"/>
  </r>
  <r>
    <x v="107"/>
    <s v="O221017058358"/>
    <s v="2022"/>
    <s v="4분기(12월)"/>
    <x v="3"/>
    <s v="중국"/>
    <s v="김현"/>
    <x v="0"/>
    <s v="3M)스카치브라이트 크린스틱(화장실변기솔(리필))"/>
    <n v="4100"/>
    <n v="1"/>
    <n v="4100"/>
  </r>
  <r>
    <x v="107"/>
    <s v="O221017058358"/>
    <s v="2022"/>
    <s v="4분기(12월)"/>
    <x v="3"/>
    <s v="중국"/>
    <s v="김현"/>
    <x v="0"/>
    <s v="3M)스카치브라이트 크린스틱(화장실변기솔)"/>
    <n v="4380"/>
    <n v="1"/>
    <n v="4380"/>
  </r>
  <r>
    <x v="107"/>
    <s v="O221017058358"/>
    <s v="2022"/>
    <s v="4분기(12월)"/>
    <x v="3"/>
    <s v="중국"/>
    <s v="김현"/>
    <x v="0"/>
    <s v="CJ 맛밤80g"/>
    <n v="2250"/>
    <n v="1"/>
    <n v="2250"/>
  </r>
  <r>
    <x v="107"/>
    <s v="O221017058358"/>
    <s v="2022"/>
    <s v="4분기(12월)"/>
    <x v="3"/>
    <s v="중국"/>
    <s v="김현"/>
    <x v="0"/>
    <s v="CJ 흑설탕 1kg"/>
    <n v="3400"/>
    <n v="1"/>
    <n v="3400"/>
  </r>
  <r>
    <x v="107"/>
    <s v="O221017058358"/>
    <s v="2022"/>
    <s v="4분기(12월)"/>
    <x v="3"/>
    <s v="중국"/>
    <s v="김현"/>
    <x v="0"/>
    <s v="Y J 새부리형 마스크KF94(대형)화이트50매"/>
    <n v="17000"/>
    <n v="1"/>
    <n v="17000"/>
  </r>
  <r>
    <x v="107"/>
    <s v="O221017058358"/>
    <s v="2022"/>
    <s v="4분기(12월)"/>
    <x v="3"/>
    <s v="중국"/>
    <s v="김현"/>
    <x v="0"/>
    <s v="고구마맛 쫀디기150g "/>
    <n v="1000"/>
    <n v="8"/>
    <n v="8000"/>
  </r>
  <r>
    <x v="107"/>
    <s v="O221017058358"/>
    <s v="2022"/>
    <s v="4분기(12월)"/>
    <x v="3"/>
    <s v="중국"/>
    <s v="김현"/>
    <x v="0"/>
    <s v="광야 매실청970ml"/>
    <n v="5800"/>
    <n v="1"/>
    <n v="5800"/>
  </r>
  <r>
    <x v="107"/>
    <s v="O221017058358"/>
    <s v="2022"/>
    <s v="4분기(12월)"/>
    <x v="3"/>
    <s v="중국"/>
    <s v="김현"/>
    <x v="0"/>
    <s v="너구리 매운맛(멀티5입)"/>
    <n v="5090"/>
    <n v="1"/>
    <n v="5090"/>
  </r>
  <r>
    <x v="107"/>
    <s v="O221017058358"/>
    <s v="2022"/>
    <s v="4분기(12월)"/>
    <x v="3"/>
    <s v="중국"/>
    <s v="김현"/>
    <x v="0"/>
    <s v="농심 안성탕면(멀티5입)"/>
    <n v="4080"/>
    <n v="1"/>
    <n v="4080"/>
  </r>
  <r>
    <x v="107"/>
    <s v="O221017058358"/>
    <s v="2022"/>
    <s v="4분기(12월)"/>
    <x v="3"/>
    <s v="중국"/>
    <s v="김현"/>
    <x v="0"/>
    <s v="대일밴드Q 혼합형21매"/>
    <n v="800"/>
    <n v="1"/>
    <n v="800"/>
  </r>
  <r>
    <x v="107"/>
    <s v="O221017058358"/>
    <s v="2022"/>
    <s v="4분기(12월)"/>
    <x v="3"/>
    <s v="중국"/>
    <s v="김현"/>
    <x v="0"/>
    <s v="도토리묵가루400g"/>
    <n v="7500"/>
    <n v="1"/>
    <n v="7500"/>
  </r>
  <r>
    <x v="107"/>
    <s v="O221017058358"/>
    <s v="2022"/>
    <s v="4분기(12월)"/>
    <x v="3"/>
    <s v="중국"/>
    <s v="김현"/>
    <x v="0"/>
    <s v="뚝딱 삶은곤드레300g"/>
    <n v="5500"/>
    <n v="1"/>
    <n v="5500"/>
  </r>
  <r>
    <x v="107"/>
    <s v="O221017058358"/>
    <s v="2022"/>
    <s v="4분기(12월)"/>
    <x v="3"/>
    <s v="중국"/>
    <s v="김현"/>
    <x v="0"/>
    <s v="뚝딱! 우거지해장국50g(10g*5ea)"/>
    <n v="5700"/>
    <n v="1"/>
    <n v="5700"/>
  </r>
  <r>
    <x v="107"/>
    <s v="O221017058358"/>
    <s v="2022"/>
    <s v="4분기(12월)"/>
    <x v="3"/>
    <s v="중국"/>
    <s v="김현"/>
    <x v="0"/>
    <s v="백설 올리고당1.2kg"/>
    <n v="5430"/>
    <n v="1"/>
    <n v="5430"/>
  </r>
  <r>
    <x v="107"/>
    <s v="O221017058358"/>
    <s v="2022"/>
    <s v="4분기(12월)"/>
    <x v="3"/>
    <s v="중국"/>
    <s v="김현"/>
    <x v="0"/>
    <s v="백설 하얀설탕 1kg"/>
    <n v="1800"/>
    <n v="1"/>
    <n v="1800"/>
  </r>
  <r>
    <x v="107"/>
    <s v="O221017058358"/>
    <s v="2022"/>
    <s v="4분기(12월)"/>
    <x v="3"/>
    <s v="중국"/>
    <s v="김현"/>
    <x v="0"/>
    <s v="백설찹쌀호떡믹스400g"/>
    <n v="3800"/>
    <n v="1"/>
    <n v="3800"/>
  </r>
  <r>
    <x v="107"/>
    <s v="O221017058358"/>
    <s v="2022"/>
    <s v="4분기(12월)"/>
    <x v="3"/>
    <s v="중국"/>
    <s v="김현"/>
    <x v="0"/>
    <s v="비비고차돌육개장500g*2"/>
    <n v="11780"/>
    <n v="1"/>
    <n v="11780"/>
  </r>
  <r>
    <x v="107"/>
    <s v="O221017058358"/>
    <s v="2022"/>
    <s v="4분기(12월)"/>
    <x v="3"/>
    <s v="중국"/>
    <s v="김현"/>
    <x v="0"/>
    <s v="사각 목욕타월(때밀이)3P "/>
    <n v="1100"/>
    <n v="1"/>
    <n v="1100"/>
  </r>
  <r>
    <x v="107"/>
    <s v="O221017058358"/>
    <s v="2022"/>
    <s v="4분기(12월)"/>
    <x v="3"/>
    <s v="중국"/>
    <s v="김현"/>
    <x v="0"/>
    <s v="샘표 요리에센스 연두(담백한맛)500ml"/>
    <n v="9000"/>
    <n v="2"/>
    <n v="18000"/>
  </r>
  <r>
    <x v="107"/>
    <s v="O221017058358"/>
    <s v="2022"/>
    <s v="4분기(12월)"/>
    <x v="3"/>
    <s v="중국"/>
    <s v="김현"/>
    <x v="0"/>
    <s v="샘표 진간장 금F3 1.7L"/>
    <n v="9000"/>
    <n v="1"/>
    <n v="9000"/>
  </r>
  <r>
    <x v="107"/>
    <s v="O221017058358"/>
    <s v="2022"/>
    <s v="4분기(12월)"/>
    <x v="3"/>
    <s v="중국"/>
    <s v="김현"/>
    <x v="0"/>
    <s v="설악산 국산 친환경인증 무말랭이160g"/>
    <n v="6000"/>
    <n v="1"/>
    <n v="6000"/>
  </r>
  <r>
    <x v="107"/>
    <s v="O221017058358"/>
    <s v="2022"/>
    <s v="4분기(12월)"/>
    <x v="3"/>
    <s v="중국"/>
    <s v="김현"/>
    <x v="0"/>
    <s v="순창조개멸치찌개된장450g"/>
    <n v="5200"/>
    <n v="2"/>
    <n v="10400"/>
  </r>
  <r>
    <x v="107"/>
    <s v="O221017058358"/>
    <s v="2022"/>
    <s v="4분기(12월)"/>
    <x v="3"/>
    <s v="중국"/>
    <s v="김현"/>
    <x v="0"/>
    <s v="신신파프(cool)"/>
    <n v="2980"/>
    <n v="2"/>
    <n v="5960"/>
  </r>
  <r>
    <x v="107"/>
    <s v="O221017058358"/>
    <s v="2022"/>
    <s v="4분기(12월)"/>
    <x v="3"/>
    <s v="중국"/>
    <s v="김현"/>
    <x v="0"/>
    <s v="신신파프(Hot) "/>
    <n v="2980"/>
    <n v="2"/>
    <n v="5960"/>
  </r>
  <r>
    <x v="107"/>
    <s v="O221017058358"/>
    <s v="2022"/>
    <s v="4분기(12월)"/>
    <x v="3"/>
    <s v="중국"/>
    <s v="김현"/>
    <x v="0"/>
    <s v="쌀과자 골드100g"/>
    <n v="900"/>
    <n v="1"/>
    <n v="900"/>
  </r>
  <r>
    <x v="107"/>
    <s v="O221017058358"/>
    <s v="2022"/>
    <s v="4분기(12월)"/>
    <x v="3"/>
    <s v="중국"/>
    <s v="김현"/>
    <x v="0"/>
    <s v="연겨자100g 튜브"/>
    <n v="3070"/>
    <n v="1"/>
    <n v="3070"/>
  </r>
  <r>
    <x v="107"/>
    <s v="O221017058358"/>
    <s v="2022"/>
    <s v="4분기(12월)"/>
    <x v="3"/>
    <s v="중국"/>
    <s v="김현"/>
    <x v="0"/>
    <s v="옛날당면500g"/>
    <n v="6650"/>
    <n v="1"/>
    <n v="6650"/>
  </r>
  <r>
    <x v="107"/>
    <s v="O221017058358"/>
    <s v="2022"/>
    <s v="4분기(12월)"/>
    <x v="3"/>
    <s v="중국"/>
    <s v="김현"/>
    <x v="0"/>
    <s v="옛날조청쌀엿1.2kg"/>
    <n v="6160"/>
    <n v="1"/>
    <n v="6160"/>
  </r>
  <r>
    <x v="107"/>
    <s v="O221017058358"/>
    <s v="2022"/>
    <s v="4분기(12월)"/>
    <x v="3"/>
    <s v="중국"/>
    <s v="김현"/>
    <x v="0"/>
    <s v="오뚜기 골드마요네즈500g"/>
    <n v="3940"/>
    <n v="1"/>
    <n v="3940"/>
  </r>
  <r>
    <x v="107"/>
    <s v="O221017058358"/>
    <s v="2022"/>
    <s v="4분기(12월)"/>
    <x v="3"/>
    <s v="중국"/>
    <s v="김현"/>
    <x v="0"/>
    <s v="오뚜기 전통사천식 마파두부양념130g*5"/>
    <n v="9300"/>
    <n v="1"/>
    <n v="9300"/>
  </r>
  <r>
    <x v="107"/>
    <s v="O221017058358"/>
    <s v="2022"/>
    <s v="4분기(12월)"/>
    <x v="3"/>
    <s v="중국"/>
    <s v="김현"/>
    <x v="0"/>
    <s v="오뚜기빵가루500g"/>
    <n v="3500"/>
    <n v="2"/>
    <n v="7000"/>
  </r>
  <r>
    <x v="107"/>
    <s v="O221017058358"/>
    <s v="2022"/>
    <s v="4분기(12월)"/>
    <x v="3"/>
    <s v="중국"/>
    <s v="김현"/>
    <x v="0"/>
    <s v="오뚜기순후추(캔)50g"/>
    <n v="3750"/>
    <n v="1"/>
    <n v="3750"/>
  </r>
  <r>
    <x v="107"/>
    <s v="O221017058358"/>
    <s v="2022"/>
    <s v="4분기(12월)"/>
    <x v="3"/>
    <s v="중국"/>
    <s v="김현"/>
    <x v="0"/>
    <s v="이광범명가 고춧가루500g(100%국산) "/>
    <n v="23500"/>
    <n v="1"/>
    <n v="23500"/>
  </r>
  <r>
    <x v="107"/>
    <s v="O221017058358"/>
    <s v="2022"/>
    <s v="4분기(12월)"/>
    <x v="3"/>
    <s v="중국"/>
    <s v="김현"/>
    <x v="0"/>
    <s v="종가반상 얼큰알탕450g*2"/>
    <n v="9240"/>
    <n v="1"/>
    <n v="9240"/>
  </r>
  <r>
    <x v="107"/>
    <s v="O221017058358"/>
    <s v="2022"/>
    <s v="4분기(12월)"/>
    <x v="3"/>
    <s v="중국"/>
    <s v="김현"/>
    <x v="0"/>
    <s v="종합감기약 하벤파워 에스캡슐 "/>
    <n v="2700"/>
    <n v="2"/>
    <n v="5400"/>
  </r>
  <r>
    <x v="107"/>
    <s v="O221017058358"/>
    <s v="2022"/>
    <s v="4분기(12월)"/>
    <x v="3"/>
    <s v="중국"/>
    <s v="김현"/>
    <x v="0"/>
    <s v="청수물냉면720g"/>
    <n v="5900"/>
    <n v="2"/>
    <n v="11800"/>
  </r>
  <r>
    <x v="107"/>
    <s v="O221017058358"/>
    <s v="2022"/>
    <s v="4분기(12월)"/>
    <x v="3"/>
    <s v="중국"/>
    <s v="김현"/>
    <x v="0"/>
    <s v="청정원 맛선생 청정소고기120g"/>
    <n v="2900"/>
    <n v="1"/>
    <n v="2900"/>
  </r>
  <r>
    <x v="107"/>
    <s v="O221017058358"/>
    <s v="2022"/>
    <s v="4분기(12월)"/>
    <x v="3"/>
    <s v="중국"/>
    <s v="김현"/>
    <x v="0"/>
    <s v="청정원 초고추장 1kg"/>
    <n v="4500"/>
    <n v="1"/>
    <n v="4500"/>
  </r>
  <r>
    <x v="107"/>
    <s v="O221017058358"/>
    <s v="2022"/>
    <s v="4분기(12월)"/>
    <x v="3"/>
    <s v="중국"/>
    <s v="김현"/>
    <x v="0"/>
    <s v="촉촉한 고구마50g*5"/>
    <n v="6770"/>
    <n v="1"/>
    <n v="6770"/>
  </r>
  <r>
    <x v="107"/>
    <s v="O221017058358"/>
    <s v="2022"/>
    <s v="4분기(12월)"/>
    <x v="3"/>
    <s v="중국"/>
    <s v="김현"/>
    <x v="0"/>
    <s v="키친아트 골드메탈보온/보냉병500ml"/>
    <n v="7370"/>
    <n v="1"/>
    <n v="7370"/>
  </r>
  <r>
    <x v="107"/>
    <s v="O221017058358"/>
    <s v="2022"/>
    <s v="4분기(12월)"/>
    <x v="3"/>
    <s v="중국"/>
    <s v="김현"/>
    <x v="0"/>
    <s v="트리스펜 진통제 10캡슐"/>
    <n v="2500"/>
    <n v="2"/>
    <n v="5000"/>
  </r>
  <r>
    <x v="107"/>
    <s v="O221017058358"/>
    <s v="2022"/>
    <s v="4분기(12월)"/>
    <x v="3"/>
    <s v="중국"/>
    <s v="김현"/>
    <x v="0"/>
    <s v="팔도비빔면(멀티5입)"/>
    <n v="4450"/>
    <n v="1"/>
    <n v="4450"/>
  </r>
  <r>
    <x v="107"/>
    <s v="O221017058358"/>
    <s v="2022"/>
    <s v="4분기(12월)"/>
    <x v="3"/>
    <s v="중국"/>
    <s v="김현"/>
    <x v="0"/>
    <s v="펴난 헤어칼라염색약(샴푸타입)30g*5 흑색"/>
    <n v="11200"/>
    <n v="1"/>
    <n v="11200"/>
  </r>
  <r>
    <x v="107"/>
    <s v="O221017058358"/>
    <s v="2022"/>
    <s v="4분기(12월)"/>
    <x v="3"/>
    <s v="중국"/>
    <s v="김현"/>
    <x v="0"/>
    <s v="하선정 멸치액젓800g"/>
    <n v="4800"/>
    <n v="1"/>
    <n v="4800"/>
  </r>
  <r>
    <x v="107"/>
    <s v="O221017058358"/>
    <s v="2022"/>
    <s v="4분기(12월)"/>
    <x v="3"/>
    <s v="중국"/>
    <s v="김현"/>
    <x v="0"/>
    <s v="해찬들 초고추장500g"/>
    <n v="3500"/>
    <n v="1"/>
    <n v="3500"/>
  </r>
  <r>
    <x v="107"/>
    <s v="O221017058358"/>
    <s v="2022"/>
    <s v="4분기(12월)"/>
    <x v="3"/>
    <s v="중국"/>
    <s v="김현"/>
    <x v="0"/>
    <s v="해표 꽃소금(천일염100%)1kg"/>
    <n v="1800"/>
    <n v="1"/>
    <n v="1800"/>
  </r>
  <r>
    <x v="107"/>
    <s v="O221017058358"/>
    <s v="2022"/>
    <s v="4분기(12월)"/>
    <x v="3"/>
    <s v="중국"/>
    <s v="김현"/>
    <x v="0"/>
    <s v="해표 두번구워 더고소한 김밥김20g"/>
    <n v="1760"/>
    <n v="2"/>
    <n v="3520"/>
  </r>
  <r>
    <x v="108"/>
    <s v="O221017058357"/>
    <s v="2022"/>
    <s v="4분기(12월)"/>
    <x v="2"/>
    <s v="중국"/>
    <s v="위종민"/>
    <x v="0"/>
    <s v="Albero 티크 손잡이 원목 도마"/>
    <n v="54000"/>
    <n v="1"/>
    <n v="54000"/>
  </r>
  <r>
    <x v="108"/>
    <s v="O221017058357"/>
    <s v="2022"/>
    <s v="4분기(12월)"/>
    <x v="2"/>
    <s v="중국"/>
    <s v="위종민"/>
    <x v="0"/>
    <s v="리얼그램 유기농 100% 비오틴 180정"/>
    <n v="45000"/>
    <n v="1"/>
    <n v="45000"/>
  </r>
  <r>
    <x v="109"/>
    <s v="O221017058356"/>
    <s v="2022"/>
    <s v="4분기(12월)"/>
    <x v="2"/>
    <s v="중국"/>
    <s v="이동후"/>
    <x v="0"/>
    <s v="광야 매실청970ml"/>
    <n v="5800"/>
    <n v="2"/>
    <n v="11600"/>
  </r>
  <r>
    <x v="109"/>
    <s v="O221017058356"/>
    <s v="2022"/>
    <s v="4분기(12월)"/>
    <x v="2"/>
    <s v="중국"/>
    <s v="이동후"/>
    <x v="0"/>
    <s v="그린애 순수 사과즙 100ml*30포"/>
    <n v="15000"/>
    <n v="1"/>
    <n v="15000"/>
  </r>
  <r>
    <x v="109"/>
    <s v="O221017058356"/>
    <s v="2022"/>
    <s v="4분기(12월)"/>
    <x v="2"/>
    <s v="중국"/>
    <s v="이동후"/>
    <x v="0"/>
    <s v="그린애 헛개나무 칡즙90ml*30봉"/>
    <n v="22500"/>
    <n v="1"/>
    <n v="22500"/>
  </r>
  <r>
    <x v="109"/>
    <s v="O221017058356"/>
    <s v="2022"/>
    <s v="4분기(12월)"/>
    <x v="2"/>
    <s v="중국"/>
    <s v="이동후"/>
    <x v="0"/>
    <s v="김오곤원장 녹용홍삼(10ml*30포*3)90포"/>
    <n v="81600"/>
    <n v="1"/>
    <n v="81600"/>
  </r>
  <r>
    <x v="109"/>
    <s v="O221017058356"/>
    <s v="2022"/>
    <s v="4분기(12월)"/>
    <x v="2"/>
    <s v="중국"/>
    <s v="이동후"/>
    <x v="0"/>
    <s v="대일밴드Q 일반형8매"/>
    <n v="400"/>
    <n v="1"/>
    <n v="400"/>
  </r>
  <r>
    <x v="109"/>
    <s v="O221017058356"/>
    <s v="2022"/>
    <s v="4분기(12월)"/>
    <x v="2"/>
    <s v="중국"/>
    <s v="이동후"/>
    <x v="0"/>
    <s v="비비고 사골곰탕500g*2"/>
    <n v="2850"/>
    <n v="4"/>
    <n v="11400"/>
  </r>
  <r>
    <x v="109"/>
    <s v="O221017058356"/>
    <s v="2022"/>
    <s v="4분기(12월)"/>
    <x v="2"/>
    <s v="중국"/>
    <s v="이동후"/>
    <x v="0"/>
    <s v="비비고 차돌된장찌개 460g*2"/>
    <n v="10420"/>
    <n v="2"/>
    <n v="20840"/>
  </r>
  <r>
    <x v="109"/>
    <s v="O221017058356"/>
    <s v="2022"/>
    <s v="4분기(12월)"/>
    <x v="2"/>
    <s v="중국"/>
    <s v="이동후"/>
    <x v="0"/>
    <s v="요호 칼슘*마그네슘*아연*비타민D복합제"/>
    <n v="42000"/>
    <n v="1"/>
    <n v="42000"/>
  </r>
  <r>
    <x v="109"/>
    <s v="O221017058356"/>
    <s v="2022"/>
    <s v="4분기(12월)"/>
    <x v="2"/>
    <s v="중국"/>
    <s v="이동후"/>
    <x v="0"/>
    <s v="카누 마일드로스트 아메리카노100T(미니)"/>
    <n v="18530"/>
    <n v="1"/>
    <n v="18530"/>
  </r>
  <r>
    <x v="109"/>
    <s v="O221017058356"/>
    <s v="2022"/>
    <s v="4분기(12월)"/>
    <x v="2"/>
    <s v="중국"/>
    <s v="이동후"/>
    <x v="0"/>
    <s v="햇반 발아현미밥210g*4"/>
    <n v="6630"/>
    <n v="1"/>
    <n v="6630"/>
  </r>
  <r>
    <x v="109"/>
    <s v="O221017058356"/>
    <s v="2022"/>
    <s v="4분기(12월)"/>
    <x v="2"/>
    <s v="중국"/>
    <s v="이동후"/>
    <x v="0"/>
    <s v="햇반 흑미밥210g*4"/>
    <n v="6630"/>
    <n v="1"/>
    <n v="6630"/>
  </r>
  <r>
    <x v="109"/>
    <s v="O221017058356"/>
    <s v="2022"/>
    <s v="4분기(12월)"/>
    <x v="2"/>
    <s v="중국"/>
    <s v="이동후"/>
    <x v="0"/>
    <s v="흑마늘진액(80ml*30봉)"/>
    <n v="48000"/>
    <n v="1"/>
    <n v="48000"/>
  </r>
  <r>
    <x v="110"/>
    <s v="O221017058355"/>
    <s v="2022"/>
    <s v="4분기(12월)"/>
    <x v="1"/>
    <s v="중국"/>
    <s v="윤종원"/>
    <x v="0"/>
    <s v="3분카레200g(순한맛)"/>
    <n v="1270"/>
    <n v="5"/>
    <n v="6350"/>
  </r>
  <r>
    <x v="110"/>
    <s v="O221017058355"/>
    <s v="2022"/>
    <s v="4분기(12월)"/>
    <x v="1"/>
    <s v="중국"/>
    <s v="윤종원"/>
    <x v="0"/>
    <s v="CJ 흑설탕 1kg"/>
    <n v="3400"/>
    <n v="1"/>
    <n v="3400"/>
  </r>
  <r>
    <x v="110"/>
    <s v="O221017058355"/>
    <s v="2022"/>
    <s v="4분기(12월)"/>
    <x v="1"/>
    <s v="중국"/>
    <s v="윤종원"/>
    <x v="0"/>
    <s v="가쓰오부시국수장국 360ml"/>
    <n v="2860"/>
    <n v="1"/>
    <n v="2860"/>
  </r>
  <r>
    <x v="110"/>
    <s v="O221017058355"/>
    <s v="2022"/>
    <s v="4분기(12월)"/>
    <x v="1"/>
    <s v="중국"/>
    <s v="윤종원"/>
    <x v="0"/>
    <s v="곰표 중력밀가루2.5kg"/>
    <n v="4950"/>
    <n v="1"/>
    <n v="4950"/>
  </r>
  <r>
    <x v="110"/>
    <s v="O221017058355"/>
    <s v="2022"/>
    <s v="4분기(12월)"/>
    <x v="1"/>
    <s v="중국"/>
    <s v="윤종원"/>
    <x v="0"/>
    <s v="깔끔한 멸치국물팩65g(13g*5)"/>
    <n v="2700"/>
    <n v="3"/>
    <n v="8100"/>
  </r>
  <r>
    <x v="110"/>
    <s v="O221017058355"/>
    <s v="2022"/>
    <s v="4분기(12월)"/>
    <x v="1"/>
    <s v="중국"/>
    <s v="윤종원"/>
    <x v="0"/>
    <s v="나물이야기 고구마순80g"/>
    <n v="5900"/>
    <n v="2"/>
    <n v="11800"/>
  </r>
  <r>
    <x v="110"/>
    <s v="O221017058355"/>
    <s v="2022"/>
    <s v="4분기(12월)"/>
    <x v="1"/>
    <s v="중국"/>
    <s v="윤종원"/>
    <x v="0"/>
    <s v="나물이야기 토란대80g"/>
    <n v="5900"/>
    <n v="2"/>
    <n v="11800"/>
  </r>
  <r>
    <x v="110"/>
    <s v="O221017058355"/>
    <s v="2022"/>
    <s v="4분기(12월)"/>
    <x v="1"/>
    <s v="중국"/>
    <s v="윤종원"/>
    <x v="0"/>
    <s v="멸치국수장국 360ml"/>
    <n v="2980"/>
    <n v="1"/>
    <n v="2980"/>
  </r>
  <r>
    <x v="110"/>
    <s v="O221017058355"/>
    <s v="2022"/>
    <s v="4분기(12월)"/>
    <x v="1"/>
    <s v="중국"/>
    <s v="윤종원"/>
    <x v="0"/>
    <s v="바삭고소부침가루1Kg"/>
    <n v="3910"/>
    <n v="1"/>
    <n v="3910"/>
  </r>
  <r>
    <x v="110"/>
    <s v="O221017058355"/>
    <s v="2022"/>
    <s v="4분기(12월)"/>
    <x v="1"/>
    <s v="중국"/>
    <s v="윤종원"/>
    <x v="0"/>
    <s v="백설 구운소금500g"/>
    <n v="2564"/>
    <n v="1"/>
    <n v="2564"/>
  </r>
  <r>
    <x v="110"/>
    <s v="O221017058355"/>
    <s v="2022"/>
    <s v="4분기(12월)"/>
    <x v="1"/>
    <s v="중국"/>
    <s v="윤종원"/>
    <x v="0"/>
    <s v="백설 올리고당1.2kg"/>
    <n v="5430"/>
    <n v="1"/>
    <n v="5430"/>
  </r>
  <r>
    <x v="110"/>
    <s v="O221017058355"/>
    <s v="2022"/>
    <s v="4분기(12월)"/>
    <x v="1"/>
    <s v="중국"/>
    <s v="윤종원"/>
    <x v="0"/>
    <s v="비비고 육개장500g*2"/>
    <n v="8140"/>
    <n v="1"/>
    <n v="8140"/>
  </r>
  <r>
    <x v="110"/>
    <s v="O221017058355"/>
    <s v="2022"/>
    <s v="4분기(12월)"/>
    <x v="1"/>
    <s v="중국"/>
    <s v="윤종원"/>
    <x v="0"/>
    <s v="뿌셔뿌셔(바베큐맛)"/>
    <n v="800"/>
    <n v="1"/>
    <n v="800"/>
  </r>
  <r>
    <x v="110"/>
    <s v="O221017058355"/>
    <s v="2022"/>
    <s v="4분기(12월)"/>
    <x v="1"/>
    <s v="중국"/>
    <s v="윤종원"/>
    <x v="0"/>
    <s v="설악산 국산 건취나물60g"/>
    <n v="6000"/>
    <n v="2"/>
    <n v="12000"/>
  </r>
  <r>
    <x v="110"/>
    <s v="O221017058355"/>
    <s v="2022"/>
    <s v="4분기(12월)"/>
    <x v="1"/>
    <s v="중국"/>
    <s v="윤종원"/>
    <x v="0"/>
    <s v="설악산 나물이야기 가지말림80g 국산 "/>
    <n v="5000"/>
    <n v="2"/>
    <n v="10000"/>
  </r>
  <r>
    <x v="110"/>
    <s v="O221017058355"/>
    <s v="2022"/>
    <s v="4분기(12월)"/>
    <x v="1"/>
    <s v="중국"/>
    <s v="윤종원"/>
    <x v="0"/>
    <s v="설악산 나물이야기 호박말림130g 국산 "/>
    <n v="6000"/>
    <n v="2"/>
    <n v="12000"/>
  </r>
  <r>
    <x v="110"/>
    <s v="O221017058355"/>
    <s v="2022"/>
    <s v="4분기(12월)"/>
    <x v="1"/>
    <s v="중국"/>
    <s v="윤종원"/>
    <x v="0"/>
    <s v="옛날국수 쌀소면500g"/>
    <n v="2880"/>
    <n v="2"/>
    <n v="5760"/>
  </r>
  <r>
    <x v="110"/>
    <s v="O221017058355"/>
    <s v="2022"/>
    <s v="4분기(12월)"/>
    <x v="1"/>
    <s v="중국"/>
    <s v="윤종원"/>
    <x v="0"/>
    <s v="오뚜기 2배사과식초500ml"/>
    <n v="2010"/>
    <n v="1"/>
    <n v="2010"/>
  </r>
  <r>
    <x v="110"/>
    <s v="O221017058355"/>
    <s v="2022"/>
    <s v="4분기(12월)"/>
    <x v="1"/>
    <s v="중국"/>
    <s v="윤종원"/>
    <x v="0"/>
    <s v="오뚜기 3분쇠고기짜장200g"/>
    <n v="1230"/>
    <n v="5"/>
    <n v="6150"/>
  </r>
  <r>
    <x v="110"/>
    <s v="O221017058355"/>
    <s v="2022"/>
    <s v="4분기(12월)"/>
    <x v="1"/>
    <s v="중국"/>
    <s v="윤종원"/>
    <x v="0"/>
    <s v="오뚜기 골드마요네즈500g"/>
    <n v="3940"/>
    <n v="1"/>
    <n v="3940"/>
  </r>
  <r>
    <x v="110"/>
    <s v="O221017058355"/>
    <s v="2022"/>
    <s v="4분기(12월)"/>
    <x v="1"/>
    <s v="중국"/>
    <s v="윤종원"/>
    <x v="0"/>
    <s v="오뚜기 백세카레 고형 약간매운맛100g"/>
    <n v="2800"/>
    <n v="4"/>
    <n v="11200"/>
  </r>
  <r>
    <x v="110"/>
    <s v="O221017058355"/>
    <s v="2022"/>
    <s v="4분기(12월)"/>
    <x v="1"/>
    <s v="중국"/>
    <s v="윤종원"/>
    <x v="0"/>
    <s v="오뚜기 진짬뽕(멀티4입)"/>
    <n v="5430"/>
    <n v="1"/>
    <n v="5430"/>
  </r>
  <r>
    <x v="110"/>
    <s v="O221017058355"/>
    <s v="2022"/>
    <s v="4분기(12월)"/>
    <x v="1"/>
    <s v="중국"/>
    <s v="윤종원"/>
    <x v="0"/>
    <s v="오뚜기)옛날참기름320ml"/>
    <n v="6130"/>
    <n v="1"/>
    <n v="6130"/>
  </r>
  <r>
    <x v="110"/>
    <s v="O221017058355"/>
    <s v="2022"/>
    <s v="4분기(12월)"/>
    <x v="1"/>
    <s v="중국"/>
    <s v="윤종원"/>
    <x v="0"/>
    <s v="오뚜기순후추(캔)50g"/>
    <n v="3750"/>
    <n v="1"/>
    <n v="3750"/>
  </r>
  <r>
    <x v="110"/>
    <s v="O221017058355"/>
    <s v="2022"/>
    <s v="4분기(12월)"/>
    <x v="1"/>
    <s v="중국"/>
    <s v="윤종원"/>
    <x v="0"/>
    <s v="오뚜기옛날미역50g"/>
    <n v="2200"/>
    <n v="1"/>
    <n v="2200"/>
  </r>
  <r>
    <x v="110"/>
    <s v="O221017058355"/>
    <s v="2022"/>
    <s v="4분기(12월)"/>
    <x v="1"/>
    <s v="중국"/>
    <s v="윤종원"/>
    <x v="0"/>
    <s v="오뚜기카레(순)100g"/>
    <n v="1860"/>
    <n v="1"/>
    <n v="1860"/>
  </r>
  <r>
    <x v="110"/>
    <s v="O221017058355"/>
    <s v="2022"/>
    <s v="4분기(12월)"/>
    <x v="1"/>
    <s v="중국"/>
    <s v="윤종원"/>
    <x v="0"/>
    <s v="오뚜기케찹1kg"/>
    <n v="4290"/>
    <n v="1"/>
    <n v="4290"/>
  </r>
  <r>
    <x v="110"/>
    <s v="O221017058355"/>
    <s v="2022"/>
    <s v="4분기(12월)"/>
    <x v="1"/>
    <s v="중국"/>
    <s v="윤종원"/>
    <x v="0"/>
    <s v="이광범명가 고춧가루250g(100%국산)"/>
    <n v="13950"/>
    <n v="1"/>
    <n v="13950"/>
  </r>
  <r>
    <x v="110"/>
    <s v="O221017058355"/>
    <s v="2022"/>
    <s v="4분기(12월)"/>
    <x v="1"/>
    <s v="중국"/>
    <s v="윤종원"/>
    <x v="0"/>
    <s v="진공 알찬미 5kg"/>
    <n v="28700"/>
    <n v="2"/>
    <n v="57400"/>
  </r>
  <r>
    <x v="110"/>
    <s v="O221017058355"/>
    <s v="2022"/>
    <s v="4분기(12월)"/>
    <x v="1"/>
    <s v="중국"/>
    <s v="윤종원"/>
    <x v="0"/>
    <s v="진라면*순한맛(멀티5입)"/>
    <n v="2810"/>
    <n v="1"/>
    <n v="2810"/>
  </r>
  <r>
    <x v="110"/>
    <s v="O221017058355"/>
    <s v="2022"/>
    <s v="4분기(12월)"/>
    <x v="1"/>
    <s v="중국"/>
    <s v="윤종원"/>
    <x v="0"/>
    <s v="초록원)유기농딸기쨈580g"/>
    <n v="9000"/>
    <n v="1"/>
    <n v="9000"/>
  </r>
  <r>
    <x v="110"/>
    <s v="O221017058355"/>
    <s v="2022"/>
    <s v="4분기(12월)"/>
    <x v="1"/>
    <s v="중국"/>
    <s v="윤종원"/>
    <x v="0"/>
    <s v="핫케익가루 1KG"/>
    <n v="6770"/>
    <n v="1"/>
    <n v="6770"/>
  </r>
  <r>
    <x v="110"/>
    <s v="O221017058355"/>
    <s v="2022"/>
    <s v="4분기(12월)"/>
    <x v="1"/>
    <s v="중국"/>
    <s v="윤종원"/>
    <x v="0"/>
    <s v="해찬들 재래식된장1kg"/>
    <n v="6636"/>
    <n v="1"/>
    <n v="6636"/>
  </r>
  <r>
    <x v="110"/>
    <s v="O221017058355"/>
    <s v="2022"/>
    <s v="4분기(12월)"/>
    <x v="1"/>
    <s v="중국"/>
    <s v="윤종원"/>
    <x v="0"/>
    <s v="해찬들 태양초 골드고추장1.7kg+300g"/>
    <n v="11000"/>
    <n v="1"/>
    <n v="11000"/>
  </r>
  <r>
    <x v="110"/>
    <s v="O221017058355"/>
    <s v="2022"/>
    <s v="4분기(12월)"/>
    <x v="1"/>
    <s v="중국"/>
    <s v="윤종원"/>
    <x v="0"/>
    <s v="해표 꽃소금(천일염100%)1kg"/>
    <n v="1800"/>
    <n v="1"/>
    <n v="1800"/>
  </r>
  <r>
    <x v="110"/>
    <s v="O221017058355"/>
    <s v="2022"/>
    <s v="4분기(12월)"/>
    <x v="1"/>
    <s v="중국"/>
    <s v="윤종원"/>
    <x v="0"/>
    <s v="햇반 흑미밥210g*4"/>
    <n v="6630"/>
    <n v="1"/>
    <n v="6630"/>
  </r>
  <r>
    <x v="110"/>
    <s v="O221017058355"/>
    <s v="2022"/>
    <s v="4분기(12월)"/>
    <x v="1"/>
    <s v="중국"/>
    <s v="윤종원"/>
    <x v="0"/>
    <s v="햇반200g*4개입"/>
    <n v="5200"/>
    <n v="2"/>
    <n v="10400"/>
  </r>
  <r>
    <x v="110"/>
    <s v="O221017058355"/>
    <s v="2022"/>
    <s v="4분기(12월)"/>
    <x v="1"/>
    <s v="중국"/>
    <s v="윤종원"/>
    <x v="0"/>
    <s v="햇살담은 국간장840ml"/>
    <n v="5400"/>
    <n v="1"/>
    <n v="5400"/>
  </r>
  <r>
    <x v="110"/>
    <s v="O221017058355"/>
    <s v="2022"/>
    <s v="4분기(12월)"/>
    <x v="1"/>
    <s v="중국"/>
    <s v="윤종원"/>
    <x v="0"/>
    <s v="햇살담은양조진간장1.7L"/>
    <n v="8400"/>
    <n v="1"/>
    <n v="8400"/>
  </r>
  <r>
    <x v="111"/>
    <s v="O221017058354"/>
    <s v="2022"/>
    <s v="4분기(12월)"/>
    <x v="3"/>
    <s v="중국"/>
    <s v="손중원"/>
    <x v="0"/>
    <s v="[피스코리아] 캇타 201 [개/1]"/>
    <n v="480"/>
    <n v="2"/>
    <n v="960"/>
  </r>
  <r>
    <x v="111"/>
    <s v="O221017058354"/>
    <s v="2022"/>
    <s v="4분기(12월)"/>
    <x v="3"/>
    <s v="중국"/>
    <s v="손중원"/>
    <x v="0"/>
    <s v="Calvin Klein 남성박서브리프-M100(3P)"/>
    <n v="41000"/>
    <n v="2"/>
    <n v="82000"/>
  </r>
  <r>
    <x v="111"/>
    <s v="O221017058354"/>
    <s v="2022"/>
    <s v="4분기(12월)"/>
    <x v="3"/>
    <s v="중국"/>
    <s v="손중원"/>
    <x v="0"/>
    <s v="경남 비타민씨 1000mg(300정)"/>
    <n v="23200"/>
    <n v="1"/>
    <n v="23200"/>
  </r>
  <r>
    <x v="111"/>
    <s v="O221017058354"/>
    <s v="2022"/>
    <s v="4분기(12월)"/>
    <x v="3"/>
    <s v="중국"/>
    <s v="손중원"/>
    <x v="0"/>
    <s v="남성 민소매 런닝 100호"/>
    <n v="4000"/>
    <n v="6"/>
    <n v="24000"/>
  </r>
  <r>
    <x v="111"/>
    <s v="O221017058354"/>
    <s v="2022"/>
    <s v="4분기(12월)"/>
    <x v="3"/>
    <s v="중국"/>
    <s v="손중원"/>
    <x v="0"/>
    <s v="댕기머리 더편한염색약5입흑색"/>
    <n v="12000"/>
    <n v="1"/>
    <n v="12000"/>
  </r>
  <r>
    <x v="111"/>
    <s v="O221017058354"/>
    <s v="2022"/>
    <s v="4분기(12월)"/>
    <x v="3"/>
    <s v="중국"/>
    <s v="손중원"/>
    <x v="0"/>
    <s v="동원리챔340g*4"/>
    <n v="15100"/>
    <n v="1"/>
    <n v="15100"/>
  </r>
  <r>
    <x v="111"/>
    <s v="O221017058354"/>
    <s v="2022"/>
    <s v="4분기(12월)"/>
    <x v="3"/>
    <s v="중국"/>
    <s v="손중원"/>
    <x v="0"/>
    <s v="백설 카놀라유900ml"/>
    <n v="6980"/>
    <n v="1"/>
    <n v="6980"/>
  </r>
  <r>
    <x v="111"/>
    <s v="O221017058354"/>
    <s v="2022"/>
    <s v="4분기(12월)"/>
    <x v="3"/>
    <s v="중국"/>
    <s v="손중원"/>
    <x v="0"/>
    <s v="뿌셔뿌셔(불고기)"/>
    <n v="800"/>
    <n v="1"/>
    <n v="800"/>
  </r>
  <r>
    <x v="111"/>
    <s v="O221017058354"/>
    <s v="2022"/>
    <s v="4분기(12월)"/>
    <x v="3"/>
    <s v="중국"/>
    <s v="손중원"/>
    <x v="0"/>
    <s v="사조 참치액500ml"/>
    <n v="5800"/>
    <n v="1"/>
    <n v="5800"/>
  </r>
  <r>
    <x v="111"/>
    <s v="O221017058354"/>
    <s v="2022"/>
    <s v="4분기(12월)"/>
    <x v="3"/>
    <s v="중국"/>
    <s v="손중원"/>
    <x v="0"/>
    <s v="오뚜기 바지락새우 순두부찌개양념90g*5"/>
    <n v="9300"/>
    <n v="1"/>
    <n v="9300"/>
  </r>
  <r>
    <x v="111"/>
    <s v="O221017058354"/>
    <s v="2022"/>
    <s v="4분기(12월)"/>
    <x v="3"/>
    <s v="중국"/>
    <s v="손중원"/>
    <x v="0"/>
    <s v="오로니아 rTG 오메가-3 90캡슐"/>
    <n v="49500"/>
    <n v="1"/>
    <n v="49500"/>
  </r>
  <r>
    <x v="111"/>
    <s v="O221017058354"/>
    <s v="2022"/>
    <s v="4분기(12월)"/>
    <x v="3"/>
    <s v="중국"/>
    <s v="손중원"/>
    <x v="0"/>
    <s v="오로니아뉴-프로폴리스 슈프림 90캡슐"/>
    <n v="46000"/>
    <n v="1"/>
    <n v="46000"/>
  </r>
  <r>
    <x v="111"/>
    <s v="O221017058354"/>
    <s v="2022"/>
    <s v="4분기(12월)"/>
    <x v="3"/>
    <s v="중국"/>
    <s v="손중원"/>
    <x v="0"/>
    <s v="진라면*매운맛(멀티5입)"/>
    <n v="2810"/>
    <n v="2"/>
    <n v="5620"/>
  </r>
  <r>
    <x v="111"/>
    <s v="O221017058354"/>
    <s v="2022"/>
    <s v="4분기(12월)"/>
    <x v="3"/>
    <s v="중국"/>
    <s v="손중원"/>
    <x v="0"/>
    <s v="진라면소컵(순한맛)65g*6입"/>
    <n v="3610"/>
    <n v="2"/>
    <n v="7220"/>
  </r>
  <r>
    <x v="111"/>
    <s v="O221017058354"/>
    <s v="2022"/>
    <s v="4분기(12월)"/>
    <x v="3"/>
    <s v="중국"/>
    <s v="손중원"/>
    <x v="0"/>
    <s v="청정원 직화짬뽕분말96g"/>
    <n v="3360"/>
    <n v="2"/>
    <n v="6720"/>
  </r>
  <r>
    <x v="111"/>
    <s v="O221017058354"/>
    <s v="2022"/>
    <s v="4분기(12월)"/>
    <x v="3"/>
    <s v="중국"/>
    <s v="손중원"/>
    <x v="0"/>
    <s v="하선정 멸치액젓800g"/>
    <n v="4800"/>
    <n v="1"/>
    <n v="4800"/>
  </r>
  <r>
    <x v="112"/>
    <s v="O221017058351"/>
    <s v="2022"/>
    <s v="4분기(12월)"/>
    <x v="2"/>
    <s v="중국"/>
    <s v="이제열"/>
    <x v="0"/>
    <s v="The맛있는김도둑 파래식탁김15g*30"/>
    <n v="26000"/>
    <n v="2"/>
    <n v="52000"/>
  </r>
  <r>
    <x v="112"/>
    <s v="O221017058351"/>
    <s v="2022"/>
    <s v="4분기(12월)"/>
    <x v="2"/>
    <s v="중국"/>
    <s v="이제열"/>
    <x v="0"/>
    <s v="감자 수제비키트265g"/>
    <n v="5960"/>
    <n v="1"/>
    <n v="5960"/>
  </r>
  <r>
    <x v="112"/>
    <s v="O221017058351"/>
    <s v="2022"/>
    <s v="4분기(12월)"/>
    <x v="2"/>
    <s v="중국"/>
    <s v="이제열"/>
    <x v="0"/>
    <s v="광천파래김4g*16봉"/>
    <n v="4200"/>
    <n v="1"/>
    <n v="4200"/>
  </r>
  <r>
    <x v="112"/>
    <s v="O221017058351"/>
    <s v="2022"/>
    <s v="4분기(12월)"/>
    <x v="2"/>
    <s v="중국"/>
    <s v="이제열"/>
    <x v="0"/>
    <s v="동원 살코기참치100g*5입"/>
    <n v="10200"/>
    <n v="1"/>
    <n v="10200"/>
  </r>
  <r>
    <x v="112"/>
    <s v="O221017058351"/>
    <s v="2022"/>
    <s v="4분기(12월)"/>
    <x v="2"/>
    <s v="중국"/>
    <s v="이제열"/>
    <x v="0"/>
    <s v="레모나 생유산균9C 2g*50포 "/>
    <n v="11500"/>
    <n v="1"/>
    <n v="11500"/>
  </r>
  <r>
    <x v="112"/>
    <s v="O221017058351"/>
    <s v="2022"/>
    <s v="4분기(12월)"/>
    <x v="2"/>
    <s v="중국"/>
    <s v="이제열"/>
    <x v="0"/>
    <s v="바로충전 홍삼진10g30포"/>
    <n v="37800"/>
    <n v="1"/>
    <n v="37800"/>
  </r>
  <r>
    <x v="112"/>
    <s v="O221017058351"/>
    <s v="2022"/>
    <s v="4분기(12월)"/>
    <x v="2"/>
    <s v="중국"/>
    <s v="이제열"/>
    <x v="0"/>
    <s v="백설 고소함가득참기름330ml"/>
    <n v="6200"/>
    <n v="1"/>
    <n v="6200"/>
  </r>
  <r>
    <x v="112"/>
    <s v="O221017058351"/>
    <s v="2022"/>
    <s v="4분기(12월)"/>
    <x v="2"/>
    <s v="중국"/>
    <s v="이제열"/>
    <x v="0"/>
    <s v="스팸 마일드 300g*3"/>
    <n v="12480"/>
    <n v="1"/>
    <n v="12480"/>
  </r>
  <r>
    <x v="112"/>
    <s v="O221017058351"/>
    <s v="2022"/>
    <s v="4분기(12월)"/>
    <x v="2"/>
    <s v="중국"/>
    <s v="이제열"/>
    <x v="0"/>
    <s v="아기물티슈 시그니처 레드 70매 캡 10팩"/>
    <n v="24000"/>
    <n v="1"/>
    <n v="24000"/>
  </r>
  <r>
    <x v="112"/>
    <s v="O221017058351"/>
    <s v="2022"/>
    <s v="4분기(12월)"/>
    <x v="2"/>
    <s v="중국"/>
    <s v="이제열"/>
    <x v="0"/>
    <s v="오뚜기옛날미역50g"/>
    <n v="2200"/>
    <n v="5"/>
    <n v="11000"/>
  </r>
  <r>
    <x v="112"/>
    <s v="O221017058351"/>
    <s v="2022"/>
    <s v="4분기(12월)"/>
    <x v="2"/>
    <s v="중국"/>
    <s v="이제열"/>
    <x v="0"/>
    <s v="오로니아 rTG 오메가-3 90캡슐"/>
    <n v="49500"/>
    <n v="1"/>
    <n v="49500"/>
  </r>
  <r>
    <x v="112"/>
    <s v="O221017058351"/>
    <s v="2022"/>
    <s v="4분기(12월)"/>
    <x v="2"/>
    <s v="중국"/>
    <s v="이제열"/>
    <x v="0"/>
    <s v="오리온 오징어땅콩180g"/>
    <n v="2260"/>
    <n v="1"/>
    <n v="2260"/>
  </r>
  <r>
    <x v="112"/>
    <s v="O221017058351"/>
    <s v="2022"/>
    <s v="4분기(12월)"/>
    <x v="2"/>
    <s v="중국"/>
    <s v="이제열"/>
    <x v="0"/>
    <s v="왕꿈틀이80g"/>
    <n v="1070"/>
    <n v="1"/>
    <n v="1070"/>
  </r>
  <r>
    <x v="112"/>
    <s v="O221017058351"/>
    <s v="2022"/>
    <s v="4분기(12월)"/>
    <x v="2"/>
    <s v="중국"/>
    <s v="이제열"/>
    <x v="0"/>
    <s v="자유시간 미니 아몬드506g"/>
    <n v="10700"/>
    <n v="1"/>
    <n v="10700"/>
  </r>
  <r>
    <x v="112"/>
    <s v="O221017058351"/>
    <s v="2022"/>
    <s v="4분기(12월)"/>
    <x v="2"/>
    <s v="중국"/>
    <s v="이제열"/>
    <x v="0"/>
    <s v="짱이야 166g"/>
    <n v="1160"/>
    <n v="1"/>
    <n v="1160"/>
  </r>
  <r>
    <x v="112"/>
    <s v="O221017058351"/>
    <s v="2022"/>
    <s v="4분기(12월)"/>
    <x v="2"/>
    <s v="중국"/>
    <s v="이제열"/>
    <x v="0"/>
    <s v="콘크림스프270g*2"/>
    <n v="5600"/>
    <n v="1"/>
    <n v="5600"/>
  </r>
  <r>
    <x v="112"/>
    <s v="O221017058351"/>
    <s v="2022"/>
    <s v="4분기(12월)"/>
    <x v="2"/>
    <s v="중국"/>
    <s v="이제열"/>
    <x v="0"/>
    <s v="통밀말이80g "/>
    <n v="1000"/>
    <n v="1"/>
    <n v="1000"/>
  </r>
  <r>
    <x v="112"/>
    <s v="O221017058351"/>
    <s v="2022"/>
    <s v="4분기(12월)"/>
    <x v="2"/>
    <s v="중국"/>
    <s v="이제열"/>
    <x v="0"/>
    <s v="파마젠 멀티비타민 꾸미(90일분)"/>
    <n v="14000"/>
    <n v="1"/>
    <n v="14000"/>
  </r>
  <r>
    <x v="112"/>
    <s v="O221017058351"/>
    <s v="2022"/>
    <s v="4분기(12월)"/>
    <x v="2"/>
    <s v="중국"/>
    <s v="이제열"/>
    <x v="0"/>
    <s v="풍기도깨비목앤배도라지60포(10g*20입)"/>
    <n v="31000"/>
    <n v="1"/>
    <n v="31000"/>
  </r>
  <r>
    <x v="112"/>
    <s v="O221017058351"/>
    <s v="2022"/>
    <s v="4분기(12월)"/>
    <x v="2"/>
    <s v="중국"/>
    <s v="이제열"/>
    <x v="0"/>
    <s v="해태 맛동산 90g"/>
    <n v="1200"/>
    <n v="1"/>
    <n v="1200"/>
  </r>
  <r>
    <x v="112"/>
    <s v="O221017058351"/>
    <s v="2022"/>
    <s v="4분기(12월)"/>
    <x v="2"/>
    <s v="중국"/>
    <s v="이제열"/>
    <x v="0"/>
    <s v="해태 버터링 딥초코103g"/>
    <n v="2400"/>
    <n v="1"/>
    <n v="2400"/>
  </r>
  <r>
    <x v="112"/>
    <s v="O221017058351"/>
    <s v="2022"/>
    <s v="4분기(12월)"/>
    <x v="2"/>
    <s v="중국"/>
    <s v="이제열"/>
    <x v="0"/>
    <s v="해태 초코홈런볼 128g"/>
    <n v="3800"/>
    <n v="1"/>
    <n v="3800"/>
  </r>
  <r>
    <x v="113"/>
    <s v="O221017058350"/>
    <s v="2022"/>
    <s v="4분기(12월)"/>
    <x v="2"/>
    <s v="중국"/>
    <s v="김상헌"/>
    <x v="0"/>
    <s v="Albero  캄포 나무 도마"/>
    <n v="57000"/>
    <n v="1"/>
    <n v="57000"/>
  </r>
  <r>
    <x v="113"/>
    <s v="O221017058350"/>
    <s v="2022"/>
    <s v="4분기(12월)"/>
    <x v="2"/>
    <s v="중국"/>
    <s v="김상헌"/>
    <x v="0"/>
    <s v="동결건조 다진마늘"/>
    <n v="4530"/>
    <n v="6"/>
    <n v="27180"/>
  </r>
  <r>
    <x v="113"/>
    <s v="O221017058350"/>
    <s v="2022"/>
    <s v="4분기(12월)"/>
    <x v="2"/>
    <s v="중국"/>
    <s v="김상헌"/>
    <x v="0"/>
    <s v="디너벨 스텐레스 주방용집게 대27cm"/>
    <n v="1800"/>
    <n v="1"/>
    <n v="1800"/>
  </r>
  <r>
    <x v="113"/>
    <s v="O221017058350"/>
    <s v="2022"/>
    <s v="4분기(12월)"/>
    <x v="2"/>
    <s v="중국"/>
    <s v="김상헌"/>
    <x v="0"/>
    <s v="물바로 수저통"/>
    <n v="9000"/>
    <n v="1"/>
    <n v="9000"/>
  </r>
  <r>
    <x v="113"/>
    <s v="O221017058350"/>
    <s v="2022"/>
    <s v="4분기(12월)"/>
    <x v="2"/>
    <s v="중국"/>
    <s v="김상헌"/>
    <x v="0"/>
    <s v="스카트 빨아쓰는 행주타월54*2롤"/>
    <n v="7200"/>
    <n v="1"/>
    <n v="7200"/>
  </r>
  <r>
    <x v="113"/>
    <s v="O221017058350"/>
    <s v="2022"/>
    <s v="4분기(12월)"/>
    <x v="2"/>
    <s v="중국"/>
    <s v="김상헌"/>
    <x v="0"/>
    <s v="아모스 리페어포스 키토트리트먼트750ml"/>
    <n v="35910"/>
    <n v="1"/>
    <n v="35910"/>
  </r>
  <r>
    <x v="113"/>
    <s v="O221017058350"/>
    <s v="2022"/>
    <s v="4분기(12월)"/>
    <x v="2"/>
    <s v="중국"/>
    <s v="김상헌"/>
    <x v="0"/>
    <s v="아토팜 MLE 로션 200ml"/>
    <n v="17200"/>
    <n v="1"/>
    <n v="17200"/>
  </r>
  <r>
    <x v="113"/>
    <s v="O221017058350"/>
    <s v="2022"/>
    <s v="4분기(12월)"/>
    <x v="2"/>
    <s v="중국"/>
    <s v="김상헌"/>
    <x v="0"/>
    <s v="종합감기약 하벤파워 에스캡슐 "/>
    <n v="2700"/>
    <n v="2"/>
    <n v="5400"/>
  </r>
  <r>
    <x v="113"/>
    <s v="O221017058350"/>
    <s v="2022"/>
    <s v="4분기(12월)"/>
    <x v="2"/>
    <s v="중국"/>
    <s v="김상헌"/>
    <x v="0"/>
    <s v="진공 알찬미 5kg"/>
    <n v="28700"/>
    <n v="3"/>
    <n v="86100"/>
  </r>
  <r>
    <x v="113"/>
    <s v="O221017058350"/>
    <s v="2022"/>
    <s v="4분기(12월)"/>
    <x v="2"/>
    <s v="중국"/>
    <s v="김상헌"/>
    <x v="0"/>
    <s v="질러 갈릭 바베큐육포30g"/>
    <n v="3270"/>
    <n v="5"/>
    <n v="16350"/>
  </r>
  <r>
    <x v="113"/>
    <s v="O221017058350"/>
    <s v="2022"/>
    <s v="4분기(12월)"/>
    <x v="2"/>
    <s v="중국"/>
    <s v="김상헌"/>
    <x v="0"/>
    <s v="통밀말이80g "/>
    <n v="1000"/>
    <n v="2"/>
    <n v="2000"/>
  </r>
  <r>
    <x v="113"/>
    <s v="O221017058350"/>
    <s v="2022"/>
    <s v="4분기(12월)"/>
    <x v="2"/>
    <s v="중국"/>
    <s v="김상헌"/>
    <x v="0"/>
    <s v="트리스펜 진통제 10캡슐"/>
    <n v="2500"/>
    <n v="2"/>
    <n v="5000"/>
  </r>
  <r>
    <x v="113"/>
    <s v="O221017058350"/>
    <s v="2022"/>
    <s v="4분기(12월)"/>
    <x v="2"/>
    <s v="중국"/>
    <s v="김상헌"/>
    <x v="0"/>
    <s v="해태 초코홈런볼 128g"/>
    <n v="3800"/>
    <n v="2"/>
    <n v="7600"/>
  </r>
  <r>
    <x v="113"/>
    <s v="O221017058350"/>
    <s v="2022"/>
    <s v="4분기(12월)"/>
    <x v="2"/>
    <s v="중국"/>
    <s v="김상헌"/>
    <x v="0"/>
    <s v="휴럼 솔루잇 산양유단백질프로틴20g*14포"/>
    <n v="22000"/>
    <n v="1"/>
    <n v="22000"/>
  </r>
  <r>
    <x v="114"/>
    <s v="O221017058349"/>
    <s v="2022"/>
    <s v="4분기(12월)"/>
    <x v="2"/>
    <s v="중국"/>
    <s v="이경섭"/>
    <x v="0"/>
    <s v="Ph.Drop 아쿠아 콜라겐 모이스트 로션"/>
    <n v="47270"/>
    <n v="1"/>
    <n v="47270"/>
  </r>
  <r>
    <x v="114"/>
    <s v="O221017058349"/>
    <s v="2022"/>
    <s v="4분기(12월)"/>
    <x v="2"/>
    <s v="중국"/>
    <s v="이경섭"/>
    <x v="0"/>
    <s v="경남제약 아르펜 정(몸살,두통,해열진통제)"/>
    <n v="2730"/>
    <n v="1"/>
    <n v="2730"/>
  </r>
  <r>
    <x v="114"/>
    <s v="O221017058349"/>
    <s v="2022"/>
    <s v="4분기(12월)"/>
    <x v="2"/>
    <s v="중국"/>
    <s v="이경섭"/>
    <x v="0"/>
    <s v="더조은 30수 100%순면 타월 3매"/>
    <n v="11760"/>
    <n v="1"/>
    <n v="11760"/>
  </r>
  <r>
    <x v="114"/>
    <s v="O221017058349"/>
    <s v="2022"/>
    <s v="4분기(12월)"/>
    <x v="2"/>
    <s v="중국"/>
    <s v="이경섭"/>
    <x v="0"/>
    <s v="동양크린 위생수저 10입"/>
    <n v="490"/>
    <n v="3"/>
    <n v="1470"/>
  </r>
  <r>
    <x v="114"/>
    <s v="O221017058349"/>
    <s v="2022"/>
    <s v="4분기(12월)"/>
    <x v="2"/>
    <s v="중국"/>
    <s v="이경섭"/>
    <x v="0"/>
    <s v="롯데 고추장고기볶음80g*4"/>
    <n v="7100"/>
    <n v="1"/>
    <n v="7100"/>
  </r>
  <r>
    <x v="114"/>
    <s v="O221017058349"/>
    <s v="2022"/>
    <s v="4분기(12월)"/>
    <x v="2"/>
    <s v="중국"/>
    <s v="이경섭"/>
    <x v="0"/>
    <s v="롯데 볼로네이즈 스파게티"/>
    <n v="2910"/>
    <n v="2"/>
    <n v="5820"/>
  </r>
  <r>
    <x v="114"/>
    <s v="O221017058349"/>
    <s v="2022"/>
    <s v="4분기(12월)"/>
    <x v="2"/>
    <s v="중국"/>
    <s v="이경섭"/>
    <x v="0"/>
    <s v="롯데 뽀모도로 스파게티220g"/>
    <n v="3000"/>
    <n v="1"/>
    <n v="3000"/>
  </r>
  <r>
    <x v="114"/>
    <s v="O221017058349"/>
    <s v="2022"/>
    <s v="4분기(12월)"/>
    <x v="2"/>
    <s v="중국"/>
    <s v="이경섭"/>
    <x v="0"/>
    <s v="롯데)까르보나라스파게티"/>
    <n v="2950"/>
    <n v="2"/>
    <n v="5900"/>
  </r>
  <r>
    <x v="114"/>
    <s v="O221017058349"/>
    <s v="2022"/>
    <s v="4분기(12월)"/>
    <x v="2"/>
    <s v="중국"/>
    <s v="이경섭"/>
    <x v="0"/>
    <s v="리얼그램 리보스아르기닌6000(20ml*10포)"/>
    <n v="17000"/>
    <n v="1"/>
    <n v="17000"/>
  </r>
  <r>
    <x v="114"/>
    <s v="O221017058349"/>
    <s v="2022"/>
    <s v="4분기(12월)"/>
    <x v="2"/>
    <s v="중국"/>
    <s v="이경섭"/>
    <x v="0"/>
    <s v="맛있는 오뚜기밥200g*4입"/>
    <n v="5240"/>
    <n v="2"/>
    <n v="10480"/>
  </r>
  <r>
    <x v="114"/>
    <s v="O221017058349"/>
    <s v="2022"/>
    <s v="4분기(12월)"/>
    <x v="2"/>
    <s v="중국"/>
    <s v="이경섭"/>
    <x v="0"/>
    <s v="메디안 잇몸과학 치약 클린민트120g*3"/>
    <n v="8500"/>
    <n v="1"/>
    <n v="8500"/>
  </r>
  <r>
    <x v="114"/>
    <s v="O221017058349"/>
    <s v="2022"/>
    <s v="4분기(12월)"/>
    <x v="2"/>
    <s v="중국"/>
    <s v="이경섭"/>
    <x v="0"/>
    <s v="비비고 돼지고기김치찌개 460g*2"/>
    <n v="11400"/>
    <n v="1"/>
    <n v="11400"/>
  </r>
  <r>
    <x v="114"/>
    <s v="O221017058349"/>
    <s v="2022"/>
    <s v="4분기(12월)"/>
    <x v="2"/>
    <s v="중국"/>
    <s v="이경섭"/>
    <x v="0"/>
    <s v="비비고 버섯야채죽280g"/>
    <n v="2850"/>
    <n v="4"/>
    <n v="11400"/>
  </r>
  <r>
    <x v="114"/>
    <s v="O221017058349"/>
    <s v="2022"/>
    <s v="4분기(12월)"/>
    <x v="2"/>
    <s v="중국"/>
    <s v="이경섭"/>
    <x v="0"/>
    <s v="비비고 소고기미역국500g*2"/>
    <n v="7880"/>
    <n v="1"/>
    <n v="7880"/>
  </r>
  <r>
    <x v="114"/>
    <s v="O221017058349"/>
    <s v="2022"/>
    <s v="4분기(12월)"/>
    <x v="2"/>
    <s v="중국"/>
    <s v="이경섭"/>
    <x v="0"/>
    <s v="비비고 소고기죽280g"/>
    <n v="2850"/>
    <n v="5"/>
    <n v="14250"/>
  </r>
  <r>
    <x v="114"/>
    <s v="O221017058349"/>
    <s v="2022"/>
    <s v="4분기(12월)"/>
    <x v="2"/>
    <s v="중국"/>
    <s v="이경섭"/>
    <x v="0"/>
    <s v="비비고 전복죽280g"/>
    <n v="2850"/>
    <n v="4"/>
    <n v="11400"/>
  </r>
  <r>
    <x v="114"/>
    <s v="O221017058349"/>
    <s v="2022"/>
    <s v="4분기(12월)"/>
    <x v="2"/>
    <s v="중국"/>
    <s v="이경섭"/>
    <x v="0"/>
    <s v="삼양 불닭소스200g"/>
    <n v="4600"/>
    <n v="2"/>
    <n v="9200"/>
  </r>
  <r>
    <x v="114"/>
    <s v="O221017058349"/>
    <s v="2022"/>
    <s v="4분기(12월)"/>
    <x v="2"/>
    <s v="중국"/>
    <s v="이경섭"/>
    <x v="0"/>
    <s v="오로니아뉴-프로폴리스 슈프림 90캡슐"/>
    <n v="46000"/>
    <n v="1"/>
    <n v="46000"/>
  </r>
  <r>
    <x v="114"/>
    <s v="O221017058349"/>
    <s v="2022"/>
    <s v="4분기(12월)"/>
    <x v="2"/>
    <s v="중국"/>
    <s v="이경섭"/>
    <x v="0"/>
    <s v="우리엄마 명태채 볶음50g*5"/>
    <n v="15800"/>
    <n v="1"/>
    <n v="15800"/>
  </r>
  <r>
    <x v="114"/>
    <s v="O221017058349"/>
    <s v="2022"/>
    <s v="4분기(12월)"/>
    <x v="2"/>
    <s v="중국"/>
    <s v="이경섭"/>
    <x v="0"/>
    <s v="유기농 양파진액100ml*30포"/>
    <n v="29000"/>
    <n v="1"/>
    <n v="29000"/>
  </r>
  <r>
    <x v="114"/>
    <s v="O221017058349"/>
    <s v="2022"/>
    <s v="4분기(12월)"/>
    <x v="2"/>
    <s v="중국"/>
    <s v="이경섭"/>
    <x v="0"/>
    <s v="유니랩20cm*50m"/>
    <n v="2327"/>
    <n v="1"/>
    <n v="2327"/>
  </r>
  <r>
    <x v="114"/>
    <s v="O221017058349"/>
    <s v="2022"/>
    <s v="4분기(12월)"/>
    <x v="2"/>
    <s v="중국"/>
    <s v="이경섭"/>
    <x v="0"/>
    <s v="종합감기약 하벤파워 에스캡슐 "/>
    <n v="2700"/>
    <n v="3"/>
    <n v="8100"/>
  </r>
  <r>
    <x v="114"/>
    <s v="O221017058349"/>
    <s v="2022"/>
    <s v="4분기(12월)"/>
    <x v="2"/>
    <s v="중국"/>
    <s v="이경섭"/>
    <x v="0"/>
    <s v="코멕스 전자렌지용기400ml(원형)"/>
    <n v="5890"/>
    <n v="1"/>
    <n v="5890"/>
  </r>
  <r>
    <x v="114"/>
    <s v="O221017058349"/>
    <s v="2022"/>
    <s v="4분기(12월)"/>
    <x v="2"/>
    <s v="중국"/>
    <s v="이경섭"/>
    <x v="0"/>
    <s v="크린센스 이중 지퍼백 25*30"/>
    <n v="2720"/>
    <n v="1"/>
    <n v="2720"/>
  </r>
  <r>
    <x v="114"/>
    <s v="O221017058349"/>
    <s v="2022"/>
    <s v="4분기(12월)"/>
    <x v="2"/>
    <s v="중국"/>
    <s v="이경섭"/>
    <x v="0"/>
    <s v="클린치간칫솔8입(0.7mm)"/>
    <n v="3190"/>
    <n v="1"/>
    <n v="3190"/>
  </r>
  <r>
    <x v="115"/>
    <s v="O221017058348"/>
    <s v="2022"/>
    <s v="4분기(12월)"/>
    <x v="3"/>
    <s v="중국"/>
    <s v="정상재"/>
    <x v="0"/>
    <s v="100%국산감자전분400g"/>
    <n v="2800"/>
    <n v="1"/>
    <n v="2800"/>
  </r>
  <r>
    <x v="115"/>
    <s v="O221017058348"/>
    <s v="2022"/>
    <s v="4분기(12월)"/>
    <x v="3"/>
    <s v="중국"/>
    <s v="정상재"/>
    <x v="0"/>
    <s v="3M삼중양면수세미"/>
    <n v="1500"/>
    <n v="3"/>
    <n v="4500"/>
  </r>
  <r>
    <x v="115"/>
    <s v="O221017058348"/>
    <s v="2022"/>
    <s v="4분기(12월)"/>
    <x v="3"/>
    <s v="중국"/>
    <s v="정상재"/>
    <x v="0"/>
    <s v="LION 참그린1.2ℓ"/>
    <n v="3100"/>
    <n v="1"/>
    <n v="3100"/>
  </r>
  <r>
    <x v="115"/>
    <s v="O221017058348"/>
    <s v="2022"/>
    <s v="4분기(12월)"/>
    <x v="3"/>
    <s v="중국"/>
    <s v="정상재"/>
    <x v="0"/>
    <s v="Ph.Drop 에브리데이 썬크림40ml"/>
    <n v="9000"/>
    <n v="2"/>
    <n v="18000"/>
  </r>
  <r>
    <x v="115"/>
    <s v="O221017058348"/>
    <s v="2022"/>
    <s v="4분기(12월)"/>
    <x v="3"/>
    <s v="중국"/>
    <s v="정상재"/>
    <x v="0"/>
    <s v="광야 매실청970ml"/>
    <n v="5800"/>
    <n v="1"/>
    <n v="5800"/>
  </r>
  <r>
    <x v="115"/>
    <s v="O221017058348"/>
    <s v="2022"/>
    <s v="4분기(12월)"/>
    <x v="3"/>
    <s v="중국"/>
    <s v="정상재"/>
    <x v="0"/>
    <s v="구수한뚝딱시래기강된장80g*5"/>
    <n v="14550"/>
    <n v="1"/>
    <n v="14550"/>
  </r>
  <r>
    <x v="115"/>
    <s v="O221017058348"/>
    <s v="2022"/>
    <s v="4분기(12월)"/>
    <x v="3"/>
    <s v="중국"/>
    <s v="정상재"/>
    <x v="0"/>
    <s v="농심 신라면(멀티5입)"/>
    <n v="3640"/>
    <n v="1"/>
    <n v="3640"/>
  </r>
  <r>
    <x v="115"/>
    <s v="O221017058348"/>
    <s v="2022"/>
    <s v="4분기(12월)"/>
    <x v="3"/>
    <s v="중국"/>
    <s v="정상재"/>
    <x v="0"/>
    <s v="대일밴드Q 일반형8매"/>
    <n v="400"/>
    <n v="5"/>
    <n v="2000"/>
  </r>
  <r>
    <x v="115"/>
    <s v="O221017058348"/>
    <s v="2022"/>
    <s v="4분기(12월)"/>
    <x v="3"/>
    <s v="중국"/>
    <s v="정상재"/>
    <x v="0"/>
    <s v="딥액션폼클렌저120g(C&amp;C)"/>
    <n v="8000"/>
    <n v="1"/>
    <n v="8000"/>
  </r>
  <r>
    <x v="115"/>
    <s v="O221017058348"/>
    <s v="2022"/>
    <s v="4분기(12월)"/>
    <x v="3"/>
    <s v="중국"/>
    <s v="정상재"/>
    <x v="0"/>
    <s v="맛술 생강 500ml"/>
    <n v="2780"/>
    <n v="2"/>
    <n v="5560"/>
  </r>
  <r>
    <x v="115"/>
    <s v="O221017058348"/>
    <s v="2022"/>
    <s v="4분기(12월)"/>
    <x v="3"/>
    <s v="중국"/>
    <s v="정상재"/>
    <x v="0"/>
    <s v="백설 허브맛솔트50g마늘맛"/>
    <n v="2600"/>
    <n v="1"/>
    <n v="2600"/>
  </r>
  <r>
    <x v="115"/>
    <s v="O221017058348"/>
    <s v="2022"/>
    <s v="4분기(12월)"/>
    <x v="3"/>
    <s v="중국"/>
    <s v="정상재"/>
    <x v="0"/>
    <s v="비트 드럼용1.6L+1.6L"/>
    <n v="8880"/>
    <n v="1"/>
    <n v="8880"/>
  </r>
  <r>
    <x v="115"/>
    <s v="O221017058348"/>
    <s v="2022"/>
    <s v="4분기(12월)"/>
    <x v="3"/>
    <s v="중국"/>
    <s v="정상재"/>
    <x v="0"/>
    <s v="사조 참치액500ml"/>
    <n v="5800"/>
    <n v="1"/>
    <n v="5800"/>
  </r>
  <r>
    <x v="115"/>
    <s v="O221017058348"/>
    <s v="2022"/>
    <s v="4분기(12월)"/>
    <x v="3"/>
    <s v="중국"/>
    <s v="정상재"/>
    <x v="0"/>
    <s v="삼양 불닭볶음면(멀티5입)"/>
    <n v="4500"/>
    <n v="1"/>
    <n v="4500"/>
  </r>
  <r>
    <x v="115"/>
    <s v="O221017058348"/>
    <s v="2022"/>
    <s v="4분기(12월)"/>
    <x v="3"/>
    <s v="중국"/>
    <s v="정상재"/>
    <x v="0"/>
    <s v="샘표 연두(오렌지) 275ml"/>
    <n v="5430"/>
    <n v="1"/>
    <n v="5430"/>
  </r>
  <r>
    <x v="115"/>
    <s v="O221017058348"/>
    <s v="2022"/>
    <s v="4분기(12월)"/>
    <x v="3"/>
    <s v="중국"/>
    <s v="정상재"/>
    <x v="0"/>
    <s v="설악산 국산 건취나물60g"/>
    <n v="6000"/>
    <n v="1"/>
    <n v="6000"/>
  </r>
  <r>
    <x v="115"/>
    <s v="O221017058348"/>
    <s v="2022"/>
    <s v="4분기(12월)"/>
    <x v="3"/>
    <s v="중국"/>
    <s v="정상재"/>
    <x v="0"/>
    <s v="설악산 국산건곤드레60g"/>
    <n v="6000"/>
    <n v="1"/>
    <n v="6000"/>
  </r>
  <r>
    <x v="115"/>
    <s v="O221017058348"/>
    <s v="2022"/>
    <s v="4분기(12월)"/>
    <x v="3"/>
    <s v="중국"/>
    <s v="정상재"/>
    <x v="0"/>
    <s v="신앙촌 깔끔한 국간장860ml"/>
    <n v="7300"/>
    <n v="1"/>
    <n v="7300"/>
  </r>
  <r>
    <x v="115"/>
    <s v="O221017058348"/>
    <s v="2022"/>
    <s v="4분기(12월)"/>
    <x v="3"/>
    <s v="중국"/>
    <s v="정상재"/>
    <x v="0"/>
    <s v="아토팜 MLE 로션 200ml"/>
    <n v="17200"/>
    <n v="1"/>
    <n v="17200"/>
  </r>
  <r>
    <x v="115"/>
    <s v="O221017058348"/>
    <s v="2022"/>
    <s v="4분기(12월)"/>
    <x v="3"/>
    <s v="중국"/>
    <s v="정상재"/>
    <x v="0"/>
    <s v="얼음골 냉면육수 동치미맛310ml(1인분)*5"/>
    <n v="2900"/>
    <n v="1"/>
    <n v="2900"/>
  </r>
  <r>
    <x v="115"/>
    <s v="O221017058348"/>
    <s v="2022"/>
    <s v="4분기(12월)"/>
    <x v="3"/>
    <s v="중국"/>
    <s v="정상재"/>
    <x v="0"/>
    <s v="옛날국수 쌀소면500g"/>
    <n v="2880"/>
    <n v="2"/>
    <n v="5760"/>
  </r>
  <r>
    <x v="115"/>
    <s v="O221017058348"/>
    <s v="2022"/>
    <s v="4분기(12월)"/>
    <x v="3"/>
    <s v="중국"/>
    <s v="정상재"/>
    <x v="0"/>
    <s v="옛날칼국수500g"/>
    <n v="2430"/>
    <n v="2"/>
    <n v="4860"/>
  </r>
  <r>
    <x v="115"/>
    <s v="O221017058348"/>
    <s v="2022"/>
    <s v="4분기(12월)"/>
    <x v="3"/>
    <s v="중국"/>
    <s v="정상재"/>
    <x v="0"/>
    <s v="오뚜기 백세카레 고형 약간매운맛100g"/>
    <n v="2800"/>
    <n v="2"/>
    <n v="5600"/>
  </r>
  <r>
    <x v="115"/>
    <s v="O221017058348"/>
    <s v="2022"/>
    <s v="4분기(12월)"/>
    <x v="3"/>
    <s v="중국"/>
    <s v="정상재"/>
    <x v="0"/>
    <s v="오뚜기옛날미역50g"/>
    <n v="2200"/>
    <n v="1"/>
    <n v="2200"/>
  </r>
  <r>
    <x v="115"/>
    <s v="O221017058348"/>
    <s v="2022"/>
    <s v="4분기(12월)"/>
    <x v="3"/>
    <s v="중국"/>
    <s v="정상재"/>
    <x v="0"/>
    <s v="오랄비 치실(50m)"/>
    <n v="2700"/>
    <n v="1"/>
    <n v="2700"/>
  </r>
  <r>
    <x v="115"/>
    <s v="O221017058348"/>
    <s v="2022"/>
    <s v="4분기(12월)"/>
    <x v="3"/>
    <s v="중국"/>
    <s v="정상재"/>
    <x v="0"/>
    <s v="이광범명가 고춧가루500g(100%국산) "/>
    <n v="23500"/>
    <n v="1"/>
    <n v="23500"/>
  </r>
  <r>
    <x v="115"/>
    <s v="O221017058348"/>
    <s v="2022"/>
    <s v="4분기(12월)"/>
    <x v="3"/>
    <s v="중국"/>
    <s v="정상재"/>
    <x v="0"/>
    <s v="이광범명가 들기름160ml(100%국산)"/>
    <n v="22000"/>
    <n v="1"/>
    <n v="22000"/>
  </r>
  <r>
    <x v="115"/>
    <s v="O221017058348"/>
    <s v="2022"/>
    <s v="4분기(12월)"/>
    <x v="3"/>
    <s v="중국"/>
    <s v="정상재"/>
    <x v="0"/>
    <s v="전전후별미 건멸치15g(고추장10g)"/>
    <n v="900"/>
    <n v="10"/>
    <n v="9000"/>
  </r>
  <r>
    <x v="115"/>
    <s v="O221017058348"/>
    <s v="2022"/>
    <s v="4분기(12월)"/>
    <x v="3"/>
    <s v="중국"/>
    <s v="정상재"/>
    <x v="0"/>
    <s v="진공 보리쌀1kg"/>
    <n v="3420"/>
    <n v="1"/>
    <n v="3420"/>
  </r>
  <r>
    <x v="115"/>
    <s v="O221017058348"/>
    <s v="2022"/>
    <s v="4분기(12월)"/>
    <x v="3"/>
    <s v="중국"/>
    <s v="정상재"/>
    <x v="0"/>
    <s v="진공 현미1kg"/>
    <n v="5550"/>
    <n v="1"/>
    <n v="5550"/>
  </r>
  <r>
    <x v="115"/>
    <s v="O221017058348"/>
    <s v="2022"/>
    <s v="4분기(12월)"/>
    <x v="3"/>
    <s v="중국"/>
    <s v="정상재"/>
    <x v="0"/>
    <s v="청정원 고기전용쌈장450g"/>
    <n v="4700"/>
    <n v="1"/>
    <n v="4700"/>
  </r>
  <r>
    <x v="115"/>
    <s v="O221017058348"/>
    <s v="2022"/>
    <s v="4분기(12월)"/>
    <x v="3"/>
    <s v="중국"/>
    <s v="정상재"/>
    <x v="0"/>
    <s v="청정원 맛선생 청정소고기120g"/>
    <n v="2900"/>
    <n v="1"/>
    <n v="2900"/>
  </r>
  <r>
    <x v="115"/>
    <s v="O221017058348"/>
    <s v="2022"/>
    <s v="4분기(12월)"/>
    <x v="3"/>
    <s v="중국"/>
    <s v="정상재"/>
    <x v="0"/>
    <s v="청정원 직화짬뽕분말96g"/>
    <n v="3360"/>
    <n v="2"/>
    <n v="6720"/>
  </r>
  <r>
    <x v="115"/>
    <s v="O221017058348"/>
    <s v="2022"/>
    <s v="4분기(12월)"/>
    <x v="3"/>
    <s v="중국"/>
    <s v="정상재"/>
    <x v="0"/>
    <s v="청정원)직화짜장80g"/>
    <n v="2170"/>
    <n v="2"/>
    <n v="4340"/>
  </r>
  <r>
    <x v="115"/>
    <s v="O221017058348"/>
    <s v="2022"/>
    <s v="4분기(12월)"/>
    <x v="3"/>
    <s v="중국"/>
    <s v="정상재"/>
    <x v="0"/>
    <s v="코멕스 면코팅 고무장갑 마이사이즈33*22.5 (대)"/>
    <n v="2600"/>
    <n v="1"/>
    <n v="2600"/>
  </r>
  <r>
    <x v="115"/>
    <s v="O221017058348"/>
    <s v="2022"/>
    <s v="4분기(12월)"/>
    <x v="3"/>
    <s v="중국"/>
    <s v="정상재"/>
    <x v="0"/>
    <s v="해찬들 재래식된장1kg"/>
    <n v="6636"/>
    <n v="1"/>
    <n v="6636"/>
  </r>
  <r>
    <x v="115"/>
    <s v="O221017058348"/>
    <s v="2022"/>
    <s v="4분기(12월)"/>
    <x v="3"/>
    <s v="중국"/>
    <s v="정상재"/>
    <x v="0"/>
    <s v="해찬들 태양초 골드고추장1.7kg+300g"/>
    <n v="11000"/>
    <n v="1"/>
    <n v="11000"/>
  </r>
  <r>
    <x v="115"/>
    <s v="O221017058348"/>
    <s v="2022"/>
    <s v="4분기(12월)"/>
    <x v="3"/>
    <s v="중국"/>
    <s v="정상재"/>
    <x v="0"/>
    <s v="해표 꽃소금(천일염100%)1kg"/>
    <n v="1800"/>
    <n v="2"/>
    <n v="3600"/>
  </r>
  <r>
    <x v="115"/>
    <s v="O221017058348"/>
    <s v="2022"/>
    <s v="4분기(12월)"/>
    <x v="3"/>
    <s v="중국"/>
    <s v="정상재"/>
    <x v="0"/>
    <s v="해표 포도씨유900ml"/>
    <n v="13600"/>
    <n v="2"/>
    <n v="27200"/>
  </r>
  <r>
    <x v="115"/>
    <s v="O221017058348"/>
    <s v="2022"/>
    <s v="4분기(12월)"/>
    <x v="3"/>
    <s v="중국"/>
    <s v="정상재"/>
    <x v="0"/>
    <s v="햇살담은 염도낮춘 다시마 간장1.7L"/>
    <n v="11000"/>
    <n v="1"/>
    <n v="11000"/>
  </r>
  <r>
    <x v="116"/>
    <s v="O221017058347"/>
    <s v="2022"/>
    <s v="4분기(12월)"/>
    <x v="2"/>
    <s v="중국"/>
    <s v="박종복"/>
    <x v="0"/>
    <s v="SOUR 꿈틀이80g"/>
    <n v="1070"/>
    <n v="4"/>
    <n v="4280"/>
  </r>
  <r>
    <x v="116"/>
    <s v="O221017058347"/>
    <s v="2022"/>
    <s v="4분기(12월)"/>
    <x v="2"/>
    <s v="중국"/>
    <s v="박종복"/>
    <x v="0"/>
    <s v="김도둑 쌀국수 진한사골맛93g"/>
    <n v="1450"/>
    <n v="1"/>
    <n v="1450"/>
  </r>
  <r>
    <x v="116"/>
    <s v="O221017058347"/>
    <s v="2022"/>
    <s v="4분기(12월)"/>
    <x v="2"/>
    <s v="중국"/>
    <s v="박종복"/>
    <x v="0"/>
    <s v="까스명수 골드75ml*10"/>
    <n v="8000"/>
    <n v="1"/>
    <n v="8000"/>
  </r>
  <r>
    <x v="116"/>
    <s v="O221017058347"/>
    <s v="2022"/>
    <s v="4분기(12월)"/>
    <x v="2"/>
    <s v="중국"/>
    <s v="박종복"/>
    <x v="0"/>
    <s v="깔끔한 멸치국물팩65g(13g*5)"/>
    <n v="2700"/>
    <n v="1"/>
    <n v="2700"/>
  </r>
  <r>
    <x v="116"/>
    <s v="O221017058347"/>
    <s v="2022"/>
    <s v="4분기(12월)"/>
    <x v="2"/>
    <s v="중국"/>
    <s v="박종복"/>
    <x v="0"/>
    <s v="농심 닭다리 후라이드맛66g"/>
    <n v="1230"/>
    <n v="5"/>
    <n v="6150"/>
  </r>
  <r>
    <x v="116"/>
    <s v="O221017058347"/>
    <s v="2022"/>
    <s v="4분기(12월)"/>
    <x v="2"/>
    <s v="중국"/>
    <s v="박종복"/>
    <x v="0"/>
    <s v="농심 튀김우동큰사발111g*16입"/>
    <n v="22100"/>
    <n v="1"/>
    <n v="22100"/>
  </r>
  <r>
    <x v="116"/>
    <s v="O221017058347"/>
    <s v="2022"/>
    <s v="4분기(12월)"/>
    <x v="2"/>
    <s v="중국"/>
    <s v="박종복"/>
    <x v="0"/>
    <s v="농심)튀김우동소컵62g*6입"/>
    <n v="5020"/>
    <n v="2"/>
    <n v="10040"/>
  </r>
  <r>
    <x v="116"/>
    <s v="O221017058347"/>
    <s v="2022"/>
    <s v="4분기(12월)"/>
    <x v="2"/>
    <s v="중국"/>
    <s v="박종복"/>
    <x v="0"/>
    <s v="롯데 자일리톨리필(오리지널)5000"/>
    <n v="3820"/>
    <n v="2"/>
    <n v="7640"/>
  </r>
  <r>
    <x v="116"/>
    <s v="O221017058347"/>
    <s v="2022"/>
    <s v="4분기(12월)"/>
    <x v="2"/>
    <s v="중국"/>
    <s v="박종복"/>
    <x v="0"/>
    <s v="롯데 크런키초코렛 34g*12입"/>
    <n v="9840"/>
    <n v="1"/>
    <n v="9840"/>
  </r>
  <r>
    <x v="116"/>
    <s v="O221017058347"/>
    <s v="2022"/>
    <s v="4분기(12월)"/>
    <x v="2"/>
    <s v="중국"/>
    <s v="박종복"/>
    <x v="0"/>
    <s v="롯데자일리톨 용기 오리지날 5000"/>
    <n v="3850"/>
    <n v="3"/>
    <n v="11550"/>
  </r>
  <r>
    <x v="116"/>
    <s v="O221017058347"/>
    <s v="2022"/>
    <s v="4분기(12월)"/>
    <x v="2"/>
    <s v="중국"/>
    <s v="박종복"/>
    <x v="0"/>
    <s v="마이쮸 자일리톨사과볼 110g"/>
    <n v="2500"/>
    <n v="4"/>
    <n v="10000"/>
  </r>
  <r>
    <x v="116"/>
    <s v="O221017058347"/>
    <s v="2022"/>
    <s v="4분기(12월)"/>
    <x v="2"/>
    <s v="중국"/>
    <s v="박종복"/>
    <x v="0"/>
    <s v="마이쮸 자일리톨포도볼 110g"/>
    <n v="2500"/>
    <n v="4"/>
    <n v="10000"/>
  </r>
  <r>
    <x v="116"/>
    <s v="O221017058347"/>
    <s v="2022"/>
    <s v="4분기(12월)"/>
    <x v="2"/>
    <s v="중국"/>
    <s v="박종복"/>
    <x v="0"/>
    <s v="마이쮸(딸기복숭아)284g"/>
    <n v="3610"/>
    <n v="3"/>
    <n v="10830"/>
  </r>
  <r>
    <x v="116"/>
    <s v="O221017058347"/>
    <s v="2022"/>
    <s v="4분기(12월)"/>
    <x v="2"/>
    <s v="중국"/>
    <s v="박종복"/>
    <x v="0"/>
    <s v="마이쮸(포도사과)284g"/>
    <n v="3610"/>
    <n v="3"/>
    <n v="10830"/>
  </r>
  <r>
    <x v="116"/>
    <s v="O221017058347"/>
    <s v="2022"/>
    <s v="4분기(12월)"/>
    <x v="2"/>
    <s v="중국"/>
    <s v="박종복"/>
    <x v="0"/>
    <s v="백설 고소함가득참기름330ml"/>
    <n v="6200"/>
    <n v="1"/>
    <n v="6200"/>
  </r>
  <r>
    <x v="116"/>
    <s v="O221017058347"/>
    <s v="2022"/>
    <s v="4분기(12월)"/>
    <x v="2"/>
    <s v="중국"/>
    <s v="박종복"/>
    <x v="0"/>
    <s v="백설 하얀설탕 1kg"/>
    <n v="1800"/>
    <n v="1"/>
    <n v="1800"/>
  </r>
  <r>
    <x v="116"/>
    <s v="O221017058347"/>
    <s v="2022"/>
    <s v="4분기(12월)"/>
    <x v="2"/>
    <s v="중국"/>
    <s v="박종복"/>
    <x v="0"/>
    <s v="보감탕액(갈근탕)75ml*10"/>
    <n v="16000"/>
    <n v="1"/>
    <n v="16000"/>
  </r>
  <r>
    <x v="116"/>
    <s v="O221017058347"/>
    <s v="2022"/>
    <s v="4분기(12월)"/>
    <x v="2"/>
    <s v="중국"/>
    <s v="박종복"/>
    <x v="0"/>
    <s v="삼색천하 오징어70g"/>
    <n v="6490"/>
    <n v="5"/>
    <n v="32450"/>
  </r>
  <r>
    <x v="116"/>
    <s v="O221017058347"/>
    <s v="2022"/>
    <s v="4분기(12월)"/>
    <x v="2"/>
    <s v="중국"/>
    <s v="박종복"/>
    <x v="0"/>
    <s v="삼양 까르보 불닭볶음면(멀티4입)"/>
    <n v="4890"/>
    <n v="1"/>
    <n v="4890"/>
  </r>
  <r>
    <x v="116"/>
    <s v="O221017058347"/>
    <s v="2022"/>
    <s v="4분기(12월)"/>
    <x v="2"/>
    <s v="중국"/>
    <s v="박종복"/>
    <x v="0"/>
    <s v="성경 다시마80g"/>
    <n v="2970"/>
    <n v="1"/>
    <n v="2970"/>
  </r>
  <r>
    <x v="116"/>
    <s v="O221017058347"/>
    <s v="2022"/>
    <s v="4분기(12월)"/>
    <x v="2"/>
    <s v="중국"/>
    <s v="박종복"/>
    <x v="0"/>
    <s v="성경 안주공방 통먹태 55g"/>
    <n v="4220"/>
    <n v="1"/>
    <n v="4220"/>
  </r>
  <r>
    <x v="116"/>
    <s v="O221017058347"/>
    <s v="2022"/>
    <s v="4분기(12월)"/>
    <x v="2"/>
    <s v="중국"/>
    <s v="박종복"/>
    <x v="0"/>
    <s v="스팸 마일드 300g*3"/>
    <n v="12480"/>
    <n v="2"/>
    <n v="24960"/>
  </r>
  <r>
    <x v="116"/>
    <s v="O221017058347"/>
    <s v="2022"/>
    <s v="4분기(12월)"/>
    <x v="2"/>
    <s v="중국"/>
    <s v="박종복"/>
    <x v="0"/>
    <s v="스팸 클래식300g*3입"/>
    <n v="12480"/>
    <n v="1"/>
    <n v="12480"/>
  </r>
  <r>
    <x v="116"/>
    <s v="O221017058347"/>
    <s v="2022"/>
    <s v="4분기(12월)"/>
    <x v="2"/>
    <s v="중국"/>
    <s v="박종복"/>
    <x v="0"/>
    <s v="신라면 작은컵(6입)"/>
    <n v="6350"/>
    <n v="1"/>
    <n v="6350"/>
  </r>
  <r>
    <x v="116"/>
    <s v="O221017058347"/>
    <s v="2022"/>
    <s v="4분기(12월)"/>
    <x v="2"/>
    <s v="중국"/>
    <s v="박종복"/>
    <x v="0"/>
    <s v="오뚜기 양조식초500ml"/>
    <n v="1000"/>
    <n v="2"/>
    <n v="2000"/>
  </r>
  <r>
    <x v="116"/>
    <s v="O221017058347"/>
    <s v="2022"/>
    <s v="4분기(12월)"/>
    <x v="2"/>
    <s v="중국"/>
    <s v="박종복"/>
    <x v="0"/>
    <s v="오뚜기 참깨라면(소컵)65g*6"/>
    <n v="5718"/>
    <n v="2"/>
    <n v="11436"/>
  </r>
  <r>
    <x v="116"/>
    <s v="O221017058347"/>
    <s v="2022"/>
    <s v="4분기(12월)"/>
    <x v="2"/>
    <s v="중국"/>
    <s v="박종복"/>
    <x v="0"/>
    <s v="오리온 고래밥46g"/>
    <n v="670"/>
    <n v="10"/>
    <n v="6700"/>
  </r>
  <r>
    <x v="116"/>
    <s v="O221017058347"/>
    <s v="2022"/>
    <s v="4분기(12월)"/>
    <x v="2"/>
    <s v="중국"/>
    <s v="박종복"/>
    <x v="0"/>
    <s v="오리온 참붕어빵 348g 12입"/>
    <n v="5250"/>
    <n v="2"/>
    <n v="10500"/>
  </r>
  <r>
    <x v="116"/>
    <s v="O221017058347"/>
    <s v="2022"/>
    <s v="4분기(12월)"/>
    <x v="2"/>
    <s v="중국"/>
    <s v="박종복"/>
    <x v="0"/>
    <s v="왕꿈틀이80g"/>
    <n v="1070"/>
    <n v="4"/>
    <n v="4280"/>
  </r>
  <r>
    <x v="116"/>
    <s v="O221017058347"/>
    <s v="2022"/>
    <s v="4분기(12월)"/>
    <x v="2"/>
    <s v="중국"/>
    <s v="박종복"/>
    <x v="0"/>
    <s v="종합감기약 하벤파워 에스캡슐 "/>
    <n v="2700"/>
    <n v="5"/>
    <n v="13500"/>
  </r>
  <r>
    <x v="116"/>
    <s v="O221017058347"/>
    <s v="2022"/>
    <s v="4분기(12월)"/>
    <x v="2"/>
    <s v="중국"/>
    <s v="박종복"/>
    <x v="0"/>
    <s v="청정원 돼지불고기양념280g"/>
    <n v="2350"/>
    <n v="1"/>
    <n v="2350"/>
  </r>
  <r>
    <x v="116"/>
    <s v="O221017058347"/>
    <s v="2022"/>
    <s v="4분기(12월)"/>
    <x v="2"/>
    <s v="중국"/>
    <s v="박종복"/>
    <x v="0"/>
    <s v="청정원 소갈비양념280g"/>
    <n v="2350"/>
    <n v="2"/>
    <n v="4700"/>
  </r>
  <r>
    <x v="116"/>
    <s v="O221017058347"/>
    <s v="2022"/>
    <s v="4분기(12월)"/>
    <x v="2"/>
    <s v="중국"/>
    <s v="박종복"/>
    <x v="0"/>
    <s v="칼칼한 해물국물팩65g(13g*5)"/>
    <n v="2700"/>
    <n v="1"/>
    <n v="2700"/>
  </r>
  <r>
    <x v="116"/>
    <s v="O221017058347"/>
    <s v="2022"/>
    <s v="4분기(12월)"/>
    <x v="2"/>
    <s v="중국"/>
    <s v="박종복"/>
    <x v="0"/>
    <s v="하이몬 피넛월남쌈소스230ml"/>
    <n v="4100"/>
    <n v="1"/>
    <n v="4100"/>
  </r>
  <r>
    <x v="117"/>
    <s v="O221017058346"/>
    <s v="2022"/>
    <s v="4분기(12월)"/>
    <x v="2"/>
    <s v="중국"/>
    <s v="심정보"/>
    <x v="0"/>
    <s v="순작 유기농아기보리차 160g"/>
    <n v="2740"/>
    <n v="2"/>
    <n v="5480"/>
  </r>
  <r>
    <x v="117"/>
    <s v="O221017058346"/>
    <s v="2022"/>
    <s v="4분기(12월)"/>
    <x v="2"/>
    <s v="중국"/>
    <s v="심정보"/>
    <x v="0"/>
    <s v="유기농 양배추브로콜리즙(100ml*30봉)"/>
    <n v="16500"/>
    <n v="1"/>
    <n v="16500"/>
  </r>
  <r>
    <x v="117"/>
    <s v="O221017058346"/>
    <s v="2022"/>
    <s v="4분기(12월)"/>
    <x v="2"/>
    <s v="중국"/>
    <s v="심정보"/>
    <x v="0"/>
    <s v="해태 연양갱55g"/>
    <n v="700"/>
    <n v="1"/>
    <n v="700"/>
  </r>
  <r>
    <x v="118"/>
    <s v="O221017058345"/>
    <s v="2022"/>
    <s v="4분기(12월)"/>
    <x v="3"/>
    <s v="중국"/>
    <s v="김경오"/>
    <x v="0"/>
    <s v="광천파래김4g*16봉"/>
    <n v="4200"/>
    <n v="2"/>
    <n v="8400"/>
  </r>
  <r>
    <x v="118"/>
    <s v="O221017058345"/>
    <s v="2022"/>
    <s v="4분기(12월)"/>
    <x v="3"/>
    <s v="중국"/>
    <s v="김경오"/>
    <x v="0"/>
    <s v="구운감자 슬림80g"/>
    <n v="1090"/>
    <n v="5"/>
    <n v="5450"/>
  </r>
  <r>
    <x v="118"/>
    <s v="O221017058345"/>
    <s v="2022"/>
    <s v="4분기(12월)"/>
    <x v="3"/>
    <s v="중국"/>
    <s v="김경오"/>
    <x v="0"/>
    <s v="궁중삼계탕1kg"/>
    <n v="8000"/>
    <n v="3"/>
    <n v="24000"/>
  </r>
  <r>
    <x v="118"/>
    <s v="O221017058345"/>
    <s v="2022"/>
    <s v="4분기(12월)"/>
    <x v="3"/>
    <s v="중국"/>
    <s v="김경오"/>
    <x v="0"/>
    <s v="나물이야기 고구마순80g"/>
    <n v="5900"/>
    <n v="1"/>
    <n v="5900"/>
  </r>
  <r>
    <x v="118"/>
    <s v="O221017058345"/>
    <s v="2022"/>
    <s v="4분기(12월)"/>
    <x v="3"/>
    <s v="중국"/>
    <s v="김경오"/>
    <x v="0"/>
    <s v="농심 새우깡90g"/>
    <n v="1070"/>
    <n v="2"/>
    <n v="2140"/>
  </r>
  <r>
    <x v="118"/>
    <s v="O221017058345"/>
    <s v="2022"/>
    <s v="4분기(12월)"/>
    <x v="3"/>
    <s v="중국"/>
    <s v="김경오"/>
    <x v="0"/>
    <s v="농심 신라면(멀티5입)"/>
    <n v="3640"/>
    <n v="1"/>
    <n v="3640"/>
  </r>
  <r>
    <x v="118"/>
    <s v="O221017058345"/>
    <s v="2022"/>
    <s v="4분기(12월)"/>
    <x v="3"/>
    <s v="중국"/>
    <s v="김경오"/>
    <x v="0"/>
    <s v="동원 살코기참치100g*5입"/>
    <n v="10200"/>
    <n v="1"/>
    <n v="10200"/>
  </r>
  <r>
    <x v="118"/>
    <s v="O221017058345"/>
    <s v="2022"/>
    <s v="4분기(12월)"/>
    <x v="3"/>
    <s v="중국"/>
    <s v="김경오"/>
    <x v="0"/>
    <s v="보리건빵85g*3입"/>
    <n v="1100"/>
    <n v="3"/>
    <n v="3300"/>
  </r>
  <r>
    <x v="118"/>
    <s v="O221017058345"/>
    <s v="2022"/>
    <s v="4분기(12월)"/>
    <x v="3"/>
    <s v="중국"/>
    <s v="김경오"/>
    <x v="0"/>
    <s v="사조고등어400g"/>
    <n v="3160"/>
    <n v="2"/>
    <n v="6320"/>
  </r>
  <r>
    <x v="118"/>
    <s v="O221017058345"/>
    <s v="2022"/>
    <s v="4분기(12월)"/>
    <x v="3"/>
    <s v="중국"/>
    <s v="김경오"/>
    <x v="0"/>
    <s v="삼진 쿠킹호일300mm*30M"/>
    <n v="5600"/>
    <n v="1"/>
    <n v="5600"/>
  </r>
  <r>
    <x v="118"/>
    <s v="O221017058345"/>
    <s v="2022"/>
    <s v="4분기(12월)"/>
    <x v="3"/>
    <s v="중국"/>
    <s v="김경오"/>
    <x v="0"/>
    <s v="선봉 양평 해장국 600g*3"/>
    <n v="10000"/>
    <n v="1"/>
    <n v="10000"/>
  </r>
  <r>
    <x v="118"/>
    <s v="O221017058345"/>
    <s v="2022"/>
    <s v="4분기(12월)"/>
    <x v="3"/>
    <s v="중국"/>
    <s v="김경오"/>
    <x v="0"/>
    <s v="스팸 마일드 300g*3"/>
    <n v="12480"/>
    <n v="2"/>
    <n v="24960"/>
  </r>
  <r>
    <x v="118"/>
    <s v="O221017058345"/>
    <s v="2022"/>
    <s v="4분기(12월)"/>
    <x v="3"/>
    <s v="중국"/>
    <s v="김경오"/>
    <x v="0"/>
    <s v="신라면 건면(멀티5입)"/>
    <n v="4700"/>
    <n v="2"/>
    <n v="9400"/>
  </r>
  <r>
    <x v="118"/>
    <s v="O221017058345"/>
    <s v="2022"/>
    <s v="4분기(12월)"/>
    <x v="3"/>
    <s v="중국"/>
    <s v="김경오"/>
    <x v="0"/>
    <s v="오뚜기 백세카레 고형 순한맛100g"/>
    <n v="2800"/>
    <n v="3"/>
    <n v="8400"/>
  </r>
  <r>
    <x v="118"/>
    <s v="O221017058345"/>
    <s v="2022"/>
    <s v="4분기(12월)"/>
    <x v="3"/>
    <s v="중국"/>
    <s v="김경오"/>
    <x v="0"/>
    <s v="오리온 다이제초코225g"/>
    <n v="2100"/>
    <n v="1"/>
    <n v="2100"/>
  </r>
  <r>
    <x v="118"/>
    <s v="O221017058345"/>
    <s v="2022"/>
    <s v="4분기(12월)"/>
    <x v="3"/>
    <s v="중국"/>
    <s v="김경오"/>
    <x v="0"/>
    <s v="유동 순살왕꼬막280g*2"/>
    <n v="9900"/>
    <n v="2"/>
    <n v="19800"/>
  </r>
  <r>
    <x v="118"/>
    <s v="O221017058345"/>
    <s v="2022"/>
    <s v="4분기(12월)"/>
    <x v="3"/>
    <s v="중국"/>
    <s v="김경오"/>
    <x v="0"/>
    <s v="유동자연산골뱅이 140g*4"/>
    <n v="15920"/>
    <n v="2"/>
    <n v="31840"/>
  </r>
  <r>
    <x v="118"/>
    <s v="O221017058345"/>
    <s v="2022"/>
    <s v="4분기(12월)"/>
    <x v="3"/>
    <s v="중국"/>
    <s v="김경오"/>
    <x v="0"/>
    <s v="진공 찰흑미1kg"/>
    <n v="7100"/>
    <n v="2"/>
    <n v="14200"/>
  </r>
  <r>
    <x v="118"/>
    <s v="O221017058345"/>
    <s v="2022"/>
    <s v="4분기(12월)"/>
    <x v="3"/>
    <s v="중국"/>
    <s v="김경오"/>
    <x v="0"/>
    <s v="진미춘장300g"/>
    <n v="1680"/>
    <n v="1"/>
    <n v="1680"/>
  </r>
  <r>
    <x v="118"/>
    <s v="O221017058345"/>
    <s v="2022"/>
    <s v="4분기(12월)"/>
    <x v="3"/>
    <s v="중국"/>
    <s v="김경오"/>
    <x v="0"/>
    <s v="참크래커 280g"/>
    <n v="2710"/>
    <n v="2"/>
    <n v="5420"/>
  </r>
  <r>
    <x v="118"/>
    <s v="O221017058345"/>
    <s v="2022"/>
    <s v="4분기(12월)"/>
    <x v="3"/>
    <s v="중국"/>
    <s v="김경오"/>
    <x v="0"/>
    <s v="청수물냉면720g"/>
    <n v="5900"/>
    <n v="2"/>
    <n v="11800"/>
  </r>
  <r>
    <x v="118"/>
    <s v="O221017058345"/>
    <s v="2022"/>
    <s v="4분기(12월)"/>
    <x v="3"/>
    <s v="중국"/>
    <s v="김경오"/>
    <x v="0"/>
    <s v="청은 옥수수전분99%400g"/>
    <n v="1500"/>
    <n v="1"/>
    <n v="1500"/>
  </r>
  <r>
    <x v="118"/>
    <s v="O221017058345"/>
    <s v="2022"/>
    <s v="4분기(12월)"/>
    <x v="3"/>
    <s v="중국"/>
    <s v="김경오"/>
    <x v="0"/>
    <s v="청정원 도가니탕450g*2"/>
    <n v="11200"/>
    <n v="1"/>
    <n v="11200"/>
  </r>
  <r>
    <x v="118"/>
    <s v="O221017058345"/>
    <s v="2022"/>
    <s v="4분기(12월)"/>
    <x v="3"/>
    <s v="중국"/>
    <s v="김경오"/>
    <x v="0"/>
    <s v="청정원 순창쌈장 P500g"/>
    <n v="3550"/>
    <n v="1"/>
    <n v="3550"/>
  </r>
  <r>
    <x v="118"/>
    <s v="O221017058345"/>
    <s v="2022"/>
    <s v="4분기(12월)"/>
    <x v="3"/>
    <s v="중국"/>
    <s v="김경오"/>
    <x v="0"/>
    <s v="청정원)직화짜장80g"/>
    <n v="2170"/>
    <n v="2"/>
    <n v="4340"/>
  </r>
  <r>
    <x v="118"/>
    <s v="O221017058345"/>
    <s v="2022"/>
    <s v="4분기(12월)"/>
    <x v="3"/>
    <s v="중국"/>
    <s v="김경오"/>
    <x v="0"/>
    <s v="청크린 지퍼백20매 25*30cm"/>
    <n v="1700"/>
    <n v="1"/>
    <n v="1700"/>
  </r>
  <r>
    <x v="118"/>
    <s v="O221017058345"/>
    <s v="2022"/>
    <s v="4분기(12월)"/>
    <x v="3"/>
    <s v="중국"/>
    <s v="김경오"/>
    <x v="0"/>
    <s v="청포도캔디153g"/>
    <n v="1990"/>
    <n v="1"/>
    <n v="1990"/>
  </r>
  <r>
    <x v="118"/>
    <s v="O221017058345"/>
    <s v="2022"/>
    <s v="4분기(12월)"/>
    <x v="3"/>
    <s v="중국"/>
    <s v="김경오"/>
    <x v="0"/>
    <s v="초록원)유기농딸기쨈580g"/>
    <n v="9000"/>
    <n v="1"/>
    <n v="9000"/>
  </r>
  <r>
    <x v="118"/>
    <s v="O221017058345"/>
    <s v="2022"/>
    <s v="4분기(12월)"/>
    <x v="3"/>
    <s v="중국"/>
    <s v="김경오"/>
    <x v="0"/>
    <s v="칼로리를 줄인 케찹 280g"/>
    <n v="1640"/>
    <n v="1"/>
    <n v="1640"/>
  </r>
  <r>
    <x v="118"/>
    <s v="O221017058345"/>
    <s v="2022"/>
    <s v="4분기(12월)"/>
    <x v="3"/>
    <s v="중국"/>
    <s v="김경오"/>
    <x v="0"/>
    <s v="크린 이중지퍼백 18cm*20"/>
    <n v="2200"/>
    <n v="1"/>
    <n v="2200"/>
  </r>
  <r>
    <x v="118"/>
    <s v="O221017058345"/>
    <s v="2022"/>
    <s v="4분기(12월)"/>
    <x v="3"/>
    <s v="중국"/>
    <s v="김경오"/>
    <x v="0"/>
    <s v="크린 종이호일 30*20"/>
    <n v="4800"/>
    <n v="1"/>
    <n v="4800"/>
  </r>
  <r>
    <x v="118"/>
    <s v="O221017058345"/>
    <s v="2022"/>
    <s v="4분기(12월)"/>
    <x v="3"/>
    <s v="중국"/>
    <s v="김경오"/>
    <x v="0"/>
    <s v="크린백 17cm*25cm"/>
    <n v="1660"/>
    <n v="1"/>
    <n v="1660"/>
  </r>
  <r>
    <x v="118"/>
    <s v="O221017058345"/>
    <s v="2022"/>
    <s v="4분기(12월)"/>
    <x v="3"/>
    <s v="중국"/>
    <s v="김경오"/>
    <x v="0"/>
    <s v="크린센스 장갑 50매"/>
    <n v="2100"/>
    <n v="1"/>
    <n v="2100"/>
  </r>
  <r>
    <x v="118"/>
    <s v="O221017058345"/>
    <s v="2022"/>
    <s v="4분기(12월)"/>
    <x v="3"/>
    <s v="중국"/>
    <s v="김경오"/>
    <x v="0"/>
    <s v="크린손 니트릴 다용도 위생장갑 L 100매 아이보리"/>
    <n v="8900"/>
    <n v="1"/>
    <n v="8900"/>
  </r>
  <r>
    <x v="118"/>
    <s v="O221017058345"/>
    <s v="2022"/>
    <s v="4분기(12월)"/>
    <x v="3"/>
    <s v="중국"/>
    <s v="김경오"/>
    <x v="0"/>
    <s v="크린팩25cm*35cm 100매"/>
    <n v="2980"/>
    <n v="1"/>
    <n v="2980"/>
  </r>
  <r>
    <x v="118"/>
    <s v="O221017058345"/>
    <s v="2022"/>
    <s v="4분기(12월)"/>
    <x v="3"/>
    <s v="중국"/>
    <s v="김경오"/>
    <x v="0"/>
    <s v="하선정 멸치액젓800g"/>
    <n v="4800"/>
    <n v="1"/>
    <n v="4800"/>
  </r>
  <r>
    <x v="118"/>
    <s v="O221017058345"/>
    <s v="2022"/>
    <s v="4분기(12월)"/>
    <x v="3"/>
    <s v="중국"/>
    <s v="김경오"/>
    <x v="0"/>
    <s v="한성 튀김맛우동211.5g*3"/>
    <n v="3800"/>
    <n v="1"/>
    <n v="3800"/>
  </r>
  <r>
    <x v="118"/>
    <s v="O221017058345"/>
    <s v="2022"/>
    <s v="4분기(12월)"/>
    <x v="3"/>
    <s v="중국"/>
    <s v="김경오"/>
    <x v="0"/>
    <s v="해태 맛동산 90g"/>
    <n v="1200"/>
    <n v="2"/>
    <n v="2400"/>
  </r>
  <r>
    <x v="118"/>
    <s v="O221017058345"/>
    <s v="2022"/>
    <s v="4분기(12월)"/>
    <x v="3"/>
    <s v="중국"/>
    <s v="김경오"/>
    <x v="0"/>
    <s v="해표 꽃소금(천일염100%)1kg"/>
    <n v="1800"/>
    <n v="2"/>
    <n v="3600"/>
  </r>
  <r>
    <x v="118"/>
    <s v="O221017058345"/>
    <s v="2022"/>
    <s v="4분기(12월)"/>
    <x v="3"/>
    <s v="중국"/>
    <s v="김경오"/>
    <x v="0"/>
    <s v="햇반 발아현미밥210g*4"/>
    <n v="6630"/>
    <n v="1"/>
    <n v="6630"/>
  </r>
  <r>
    <x v="118"/>
    <s v="O221017058345"/>
    <s v="2022"/>
    <s v="4분기(12월)"/>
    <x v="3"/>
    <s v="중국"/>
    <s v="김경오"/>
    <x v="0"/>
    <s v="햇반 흑미밥210g*4"/>
    <n v="6630"/>
    <n v="1"/>
    <n v="6630"/>
  </r>
  <r>
    <x v="119"/>
    <s v="O221017058344"/>
    <s v="2022"/>
    <s v="4분기(12월)"/>
    <x v="2"/>
    <s v="중국"/>
    <s v="조성열"/>
    <x v="0"/>
    <s v="경남제약 아르펜 정(몸살,두통,해열진통제)"/>
    <n v="2730"/>
    <n v="1"/>
    <n v="2730"/>
  </r>
  <r>
    <x v="119"/>
    <s v="O221017058344"/>
    <s v="2022"/>
    <s v="4분기(12월)"/>
    <x v="2"/>
    <s v="중국"/>
    <s v="조성열"/>
    <x v="0"/>
    <s v="구운감자 135g"/>
    <n v="3600"/>
    <n v="2"/>
    <n v="7200"/>
  </r>
  <r>
    <x v="119"/>
    <s v="O221017058344"/>
    <s v="2022"/>
    <s v="4분기(12월)"/>
    <x v="2"/>
    <s v="중국"/>
    <s v="조성열"/>
    <x v="0"/>
    <s v="농심 너구리순한맛(멀티5입)"/>
    <n v="4500"/>
    <n v="3"/>
    <n v="13500"/>
  </r>
  <r>
    <x v="119"/>
    <s v="O221017058344"/>
    <s v="2022"/>
    <s v="4분기(12월)"/>
    <x v="2"/>
    <s v="중국"/>
    <s v="조성열"/>
    <x v="0"/>
    <s v="농심 바나나킥 75g"/>
    <n v="1450"/>
    <n v="2"/>
    <n v="2900"/>
  </r>
  <r>
    <x v="119"/>
    <s v="O221017058344"/>
    <s v="2022"/>
    <s v="4분기(12월)"/>
    <x v="2"/>
    <s v="중국"/>
    <s v="조성열"/>
    <x v="0"/>
    <s v="농심 새우깡90g"/>
    <n v="1070"/>
    <n v="1"/>
    <n v="1070"/>
  </r>
  <r>
    <x v="119"/>
    <s v="O221017058344"/>
    <s v="2022"/>
    <s v="4분기(12월)"/>
    <x v="2"/>
    <s v="중국"/>
    <s v="조성열"/>
    <x v="0"/>
    <s v="동산 오이비누100g*4"/>
    <n v="3960"/>
    <n v="1"/>
    <n v="3960"/>
  </r>
  <r>
    <x v="119"/>
    <s v="O221017058344"/>
    <s v="2022"/>
    <s v="4분기(12월)"/>
    <x v="2"/>
    <s v="중국"/>
    <s v="조성열"/>
    <x v="0"/>
    <s v="동서 보리차150g"/>
    <n v="1330"/>
    <n v="1"/>
    <n v="1330"/>
  </r>
  <r>
    <x v="119"/>
    <s v="O221017058344"/>
    <s v="2022"/>
    <s v="4분기(12월)"/>
    <x v="2"/>
    <s v="중국"/>
    <s v="조성열"/>
    <x v="0"/>
    <s v="동서 포스트 오레오 오즈 250g"/>
    <n v="4600"/>
    <n v="1"/>
    <n v="4600"/>
  </r>
  <r>
    <x v="119"/>
    <s v="O221017058344"/>
    <s v="2022"/>
    <s v="4분기(12월)"/>
    <x v="2"/>
    <s v="중국"/>
    <s v="조성열"/>
    <x v="0"/>
    <s v="동원리챔340g*4"/>
    <n v="15100"/>
    <n v="1"/>
    <n v="15100"/>
  </r>
  <r>
    <x v="119"/>
    <s v="O221017058344"/>
    <s v="2022"/>
    <s v="4분기(12월)"/>
    <x v="2"/>
    <s v="중국"/>
    <s v="조성열"/>
    <x v="0"/>
    <s v="레모나 생유산균9C 2g*50포 "/>
    <n v="11500"/>
    <n v="2"/>
    <n v="23000"/>
  </r>
  <r>
    <x v="119"/>
    <s v="O221017058344"/>
    <s v="2022"/>
    <s v="4분기(12월)"/>
    <x v="2"/>
    <s v="중국"/>
    <s v="조성열"/>
    <x v="0"/>
    <s v="롯데 로스팜 마일드340g*2"/>
    <n v="6100"/>
    <n v="2"/>
    <n v="12200"/>
  </r>
  <r>
    <x v="119"/>
    <s v="O221017058344"/>
    <s v="2022"/>
    <s v="4분기(12월)"/>
    <x v="2"/>
    <s v="중국"/>
    <s v="조성열"/>
    <x v="0"/>
    <s v="롯데 크런키초코렛 34g*12입"/>
    <n v="9840"/>
    <n v="1"/>
    <n v="9840"/>
  </r>
  <r>
    <x v="119"/>
    <s v="O221017058344"/>
    <s v="2022"/>
    <s v="4분기(12월)"/>
    <x v="2"/>
    <s v="중국"/>
    <s v="조성열"/>
    <x v="0"/>
    <s v="뻥이요 오리지날 140g"/>
    <n v="1250"/>
    <n v="2"/>
    <n v="2500"/>
  </r>
  <r>
    <x v="119"/>
    <s v="O221017058344"/>
    <s v="2022"/>
    <s v="4분기(12월)"/>
    <x v="2"/>
    <s v="중국"/>
    <s v="조성열"/>
    <x v="0"/>
    <s v="뿌셔뿌셔(바베큐맛)"/>
    <n v="800"/>
    <n v="1"/>
    <n v="800"/>
  </r>
  <r>
    <x v="119"/>
    <s v="O221017058344"/>
    <s v="2022"/>
    <s v="4분기(12월)"/>
    <x v="2"/>
    <s v="중국"/>
    <s v="조성열"/>
    <x v="0"/>
    <s v="센트룸 포맨 멀티 비타민 미네랄 1387mg x 112정"/>
    <n v="49300"/>
    <n v="1"/>
    <n v="49300"/>
  </r>
  <r>
    <x v="119"/>
    <s v="O221017058344"/>
    <s v="2022"/>
    <s v="4분기(12월)"/>
    <x v="2"/>
    <s v="중국"/>
    <s v="조성열"/>
    <x v="0"/>
    <s v="순수한면 울트라슈퍼가드뉴소형 날개형18입"/>
    <n v="2880"/>
    <n v="2"/>
    <n v="5760"/>
  </r>
  <r>
    <x v="119"/>
    <s v="O221017058344"/>
    <s v="2022"/>
    <s v="4분기(12월)"/>
    <x v="2"/>
    <s v="중국"/>
    <s v="조성열"/>
    <x v="0"/>
    <s v="순수한면 울트라슈퍼가드뉴중형 날개형16입"/>
    <n v="2880"/>
    <n v="2"/>
    <n v="5760"/>
  </r>
  <r>
    <x v="119"/>
    <s v="O221017058344"/>
    <s v="2022"/>
    <s v="4분기(12월)"/>
    <x v="2"/>
    <s v="중국"/>
    <s v="조성열"/>
    <x v="0"/>
    <s v="스팸 마일드 300g*3"/>
    <n v="12480"/>
    <n v="1"/>
    <n v="12480"/>
  </r>
  <r>
    <x v="119"/>
    <s v="O221017058344"/>
    <s v="2022"/>
    <s v="4분기(12월)"/>
    <x v="2"/>
    <s v="중국"/>
    <s v="조성열"/>
    <x v="0"/>
    <s v="아이비155g"/>
    <n v="2090"/>
    <n v="1"/>
    <n v="2090"/>
  </r>
  <r>
    <x v="119"/>
    <s v="O221017058344"/>
    <s v="2022"/>
    <s v="4분기(12월)"/>
    <x v="2"/>
    <s v="중국"/>
    <s v="조성열"/>
    <x v="0"/>
    <s v="아토팜 MLE 수딩로션80ml"/>
    <n v="6200"/>
    <n v="2"/>
    <n v="12400"/>
  </r>
  <r>
    <x v="119"/>
    <s v="O221017058344"/>
    <s v="2022"/>
    <s v="4분기(12월)"/>
    <x v="2"/>
    <s v="중국"/>
    <s v="조성열"/>
    <x v="0"/>
    <s v="옛날조청쌀엿1.2kg"/>
    <n v="6160"/>
    <n v="1"/>
    <n v="6160"/>
  </r>
  <r>
    <x v="119"/>
    <s v="O221017058344"/>
    <s v="2022"/>
    <s v="4분기(12월)"/>
    <x v="2"/>
    <s v="중국"/>
    <s v="조성열"/>
    <x v="0"/>
    <s v="오뚜기 간편 미역국 9.5g (컵국)"/>
    <n v="1240"/>
    <n v="3"/>
    <n v="3720"/>
  </r>
  <r>
    <x v="119"/>
    <s v="O221017058344"/>
    <s v="2022"/>
    <s v="4분기(12월)"/>
    <x v="2"/>
    <s v="중국"/>
    <s v="조성열"/>
    <x v="0"/>
    <s v="오뚜기 간편 북엇국 10.5g (컵국)"/>
    <n v="1240"/>
    <n v="3"/>
    <n v="3720"/>
  </r>
  <r>
    <x v="119"/>
    <s v="O221017058344"/>
    <s v="2022"/>
    <s v="4분기(12월)"/>
    <x v="2"/>
    <s v="중국"/>
    <s v="조성열"/>
    <x v="0"/>
    <s v="오뚜기 간편사골우거지국(컵국)10g"/>
    <n v="1240"/>
    <n v="2"/>
    <n v="2480"/>
  </r>
  <r>
    <x v="119"/>
    <s v="O221017058344"/>
    <s v="2022"/>
    <s v="4분기(12월)"/>
    <x v="2"/>
    <s v="중국"/>
    <s v="조성열"/>
    <x v="0"/>
    <s v="오뚜기 스낵면(멀티5입)"/>
    <n v="2680"/>
    <n v="1"/>
    <n v="2680"/>
  </r>
  <r>
    <x v="119"/>
    <s v="O221017058344"/>
    <s v="2022"/>
    <s v="4분기(12월)"/>
    <x v="2"/>
    <s v="중국"/>
    <s v="조성열"/>
    <x v="0"/>
    <s v="오레오 화이트크림100g"/>
    <n v="1170"/>
    <n v="1"/>
    <n v="1170"/>
  </r>
  <r>
    <x v="119"/>
    <s v="O221017058344"/>
    <s v="2022"/>
    <s v="4분기(12월)"/>
    <x v="2"/>
    <s v="중국"/>
    <s v="조성열"/>
    <x v="0"/>
    <s v="오리온 눈을감자56g"/>
    <n v="1250"/>
    <n v="4"/>
    <n v="5000"/>
  </r>
  <r>
    <x v="119"/>
    <s v="O221017058344"/>
    <s v="2022"/>
    <s v="4분기(12월)"/>
    <x v="2"/>
    <s v="중국"/>
    <s v="조성열"/>
    <x v="0"/>
    <s v="오리온 닥터유 단백질바50g*12"/>
    <n v="15400"/>
    <n v="1"/>
    <n v="15400"/>
  </r>
  <r>
    <x v="119"/>
    <s v="O221017058344"/>
    <s v="2022"/>
    <s v="4분기(12월)"/>
    <x v="2"/>
    <s v="중국"/>
    <s v="조성열"/>
    <x v="0"/>
    <s v="오리온 도도한 나쵸 치즈맛92g"/>
    <n v="1250"/>
    <n v="2"/>
    <n v="2500"/>
  </r>
  <r>
    <x v="119"/>
    <s v="O221017058344"/>
    <s v="2022"/>
    <s v="4분기(12월)"/>
    <x v="2"/>
    <s v="중국"/>
    <s v="조성열"/>
    <x v="0"/>
    <s v="오리온 오감자 감자그라탕50g"/>
    <n v="1210"/>
    <n v="1"/>
    <n v="1210"/>
  </r>
  <r>
    <x v="119"/>
    <s v="O221017058344"/>
    <s v="2022"/>
    <s v="4분기(12월)"/>
    <x v="2"/>
    <s v="중국"/>
    <s v="조성열"/>
    <x v="0"/>
    <s v="오리온 초코파이12p"/>
    <n v="3480"/>
    <n v="1"/>
    <n v="3480"/>
  </r>
  <r>
    <x v="119"/>
    <s v="O221017058344"/>
    <s v="2022"/>
    <s v="4분기(12월)"/>
    <x v="2"/>
    <s v="중국"/>
    <s v="조성열"/>
    <x v="0"/>
    <s v="왕꿈틀이80g"/>
    <n v="1070"/>
    <n v="2"/>
    <n v="2140"/>
  </r>
  <r>
    <x v="119"/>
    <s v="O221017058344"/>
    <s v="2022"/>
    <s v="4분기(12월)"/>
    <x v="2"/>
    <s v="중국"/>
    <s v="조성열"/>
    <x v="0"/>
    <s v="젤리스트로우482g(25입)"/>
    <n v="4500"/>
    <n v="1"/>
    <n v="4500"/>
  </r>
  <r>
    <x v="119"/>
    <s v="O221017058344"/>
    <s v="2022"/>
    <s v="4분기(12월)"/>
    <x v="2"/>
    <s v="중국"/>
    <s v="조성열"/>
    <x v="0"/>
    <s v="참깨라면 멀티 4입"/>
    <n v="3710"/>
    <n v="1"/>
    <n v="3710"/>
  </r>
  <r>
    <x v="119"/>
    <s v="O221017058344"/>
    <s v="2022"/>
    <s v="4분기(12월)"/>
    <x v="2"/>
    <s v="중국"/>
    <s v="조성열"/>
    <x v="0"/>
    <s v="청정원 직화짬뽕분말96g"/>
    <n v="3360"/>
    <n v="4"/>
    <n v="13440"/>
  </r>
  <r>
    <x v="119"/>
    <s v="O221017058344"/>
    <s v="2022"/>
    <s v="4분기(12월)"/>
    <x v="2"/>
    <s v="중국"/>
    <s v="조성열"/>
    <x v="0"/>
    <s v="카라멜 메이플콘74g"/>
    <n v="990"/>
    <n v="1"/>
    <n v="990"/>
  </r>
  <r>
    <x v="119"/>
    <s v="O221017058344"/>
    <s v="2022"/>
    <s v="4분기(12월)"/>
    <x v="2"/>
    <s v="중국"/>
    <s v="조성열"/>
    <x v="0"/>
    <s v="칼칼한 해물국물팩65g(13g*5)"/>
    <n v="2700"/>
    <n v="1"/>
    <n v="2700"/>
  </r>
  <r>
    <x v="119"/>
    <s v="O221017058344"/>
    <s v="2022"/>
    <s v="4분기(12월)"/>
    <x v="2"/>
    <s v="중국"/>
    <s v="조성열"/>
    <x v="0"/>
    <s v="크라운 죠리퐁74g"/>
    <n v="1030"/>
    <n v="2"/>
    <n v="2060"/>
  </r>
  <r>
    <x v="119"/>
    <s v="O221017058344"/>
    <s v="2022"/>
    <s v="4분기(12월)"/>
    <x v="2"/>
    <s v="중국"/>
    <s v="조성열"/>
    <x v="0"/>
    <s v="크라운 츄러스84g"/>
    <n v="1070"/>
    <n v="2"/>
    <n v="2140"/>
  </r>
  <r>
    <x v="119"/>
    <s v="O221017058344"/>
    <s v="2022"/>
    <s v="4분기(12월)"/>
    <x v="2"/>
    <s v="중국"/>
    <s v="조성열"/>
    <x v="0"/>
    <s v="하림 닭가슴살135g*4"/>
    <n v="7880"/>
    <n v="1"/>
    <n v="7880"/>
  </r>
  <r>
    <x v="119"/>
    <s v="O221017058344"/>
    <s v="2022"/>
    <s v="4분기(12월)"/>
    <x v="2"/>
    <s v="중국"/>
    <s v="조성열"/>
    <x v="0"/>
    <s v="해태 버터링 딥초코103g"/>
    <n v="2400"/>
    <n v="1"/>
    <n v="2400"/>
  </r>
  <r>
    <x v="119"/>
    <s v="O221017058344"/>
    <s v="2022"/>
    <s v="4분기(12월)"/>
    <x v="2"/>
    <s v="중국"/>
    <s v="조성열"/>
    <x v="0"/>
    <s v="휴럼 솔루잇 산양유단백질프로틴20g*14포"/>
    <n v="22000"/>
    <n v="1"/>
    <n v="22000"/>
  </r>
  <r>
    <x v="120"/>
    <s v="O221017058343"/>
    <s v="2022"/>
    <s v="4분기(12월)"/>
    <x v="2"/>
    <s v="중국"/>
    <s v="박찬호"/>
    <x v="0"/>
    <s v="Dr.FOR HAIR 폴리젠플러스샴푸 750ml "/>
    <n v="23200"/>
    <n v="1"/>
    <n v="23200"/>
  </r>
  <r>
    <x v="120"/>
    <s v="O221017058343"/>
    <s v="2022"/>
    <s v="4분기(12월)"/>
    <x v="2"/>
    <s v="중국"/>
    <s v="박찬호"/>
    <x v="0"/>
    <s v="MaXIM카푸치노 모카라떼10T"/>
    <n v="2500"/>
    <n v="1"/>
    <n v="2500"/>
  </r>
  <r>
    <x v="120"/>
    <s v="O221017058343"/>
    <s v="2022"/>
    <s v="4분기(12월)"/>
    <x v="2"/>
    <s v="중국"/>
    <s v="박찬호"/>
    <x v="0"/>
    <s v="post그래놀라 크랜베리 아몬드350g"/>
    <n v="5700"/>
    <n v="1"/>
    <n v="5700"/>
  </r>
  <r>
    <x v="120"/>
    <s v="O221017058343"/>
    <s v="2022"/>
    <s v="4분기(12월)"/>
    <x v="2"/>
    <s v="중국"/>
    <s v="박찬호"/>
    <x v="0"/>
    <s v="The맛있는 김도둑 아이스스로돌자반35g"/>
    <n v="1100"/>
    <n v="1"/>
    <n v="1100"/>
  </r>
  <r>
    <x v="120"/>
    <s v="O221017058343"/>
    <s v="2022"/>
    <s v="4분기(12월)"/>
    <x v="2"/>
    <s v="중국"/>
    <s v="박찬호"/>
    <x v="0"/>
    <s v="THE맛있는돌자반35g"/>
    <n v="1100"/>
    <n v="1"/>
    <n v="1100"/>
  </r>
  <r>
    <x v="120"/>
    <s v="O221017058343"/>
    <s v="2022"/>
    <s v="4분기(12월)"/>
    <x v="2"/>
    <s v="중국"/>
    <s v="박찬호"/>
    <x v="0"/>
    <s v="고구마맛 쫀디기150g "/>
    <n v="1000"/>
    <n v="1"/>
    <n v="1000"/>
  </r>
  <r>
    <x v="120"/>
    <s v="O221017058343"/>
    <s v="2022"/>
    <s v="4분기(12월)"/>
    <x v="2"/>
    <s v="중국"/>
    <s v="박찬호"/>
    <x v="0"/>
    <s v="구운감자 135g"/>
    <n v="3600"/>
    <n v="1"/>
    <n v="3600"/>
  </r>
  <r>
    <x v="120"/>
    <s v="O221017058343"/>
    <s v="2022"/>
    <s v="4분기(12월)"/>
    <x v="2"/>
    <s v="중국"/>
    <s v="박찬호"/>
    <x v="0"/>
    <s v="궁중삼계탕1kg"/>
    <n v="8000"/>
    <n v="1"/>
    <n v="8000"/>
  </r>
  <r>
    <x v="120"/>
    <s v="O221017058343"/>
    <s v="2022"/>
    <s v="4분기(12월)"/>
    <x v="2"/>
    <s v="중국"/>
    <s v="박찬호"/>
    <x v="0"/>
    <s v="김도둑 광천재래김4g*16봉"/>
    <n v="4200"/>
    <n v="1"/>
    <n v="4200"/>
  </r>
  <r>
    <x v="120"/>
    <s v="O221017058343"/>
    <s v="2022"/>
    <s v="4분기(12월)"/>
    <x v="2"/>
    <s v="중국"/>
    <s v="박찬호"/>
    <x v="0"/>
    <s v="농심 오징어짬뽕(멀티5입)"/>
    <n v="4430"/>
    <n v="1"/>
    <n v="4430"/>
  </r>
  <r>
    <x v="120"/>
    <s v="O221017058343"/>
    <s v="2022"/>
    <s v="4분기(12월)"/>
    <x v="2"/>
    <s v="중국"/>
    <s v="박찬호"/>
    <x v="0"/>
    <s v="동서 포스트 오레오 오즈 250g"/>
    <n v="4600"/>
    <n v="1"/>
    <n v="4600"/>
  </r>
  <r>
    <x v="120"/>
    <s v="O221017058343"/>
    <s v="2022"/>
    <s v="4분기(12월)"/>
    <x v="2"/>
    <s v="중국"/>
    <s v="박찬호"/>
    <x v="0"/>
    <s v="동원 DHA참치100g*5"/>
    <n v="9000"/>
    <n v="5"/>
    <n v="45000"/>
  </r>
  <r>
    <x v="120"/>
    <s v="O221017058343"/>
    <s v="2022"/>
    <s v="4분기(12월)"/>
    <x v="2"/>
    <s v="중국"/>
    <s v="박찬호"/>
    <x v="0"/>
    <s v="동원 상상육포 오리지널 50g"/>
    <n v="3900"/>
    <n v="3"/>
    <n v="11700"/>
  </r>
  <r>
    <x v="120"/>
    <s v="O221017058343"/>
    <s v="2022"/>
    <s v="4분기(12월)"/>
    <x v="2"/>
    <s v="중국"/>
    <s v="박찬호"/>
    <x v="0"/>
    <s v="뚝배기 번데기탕280g*2(구수한맛)"/>
    <n v="4000"/>
    <n v="1"/>
    <n v="4000"/>
  </r>
  <r>
    <x v="120"/>
    <s v="O221017058343"/>
    <s v="2022"/>
    <s v="4분기(12월)"/>
    <x v="2"/>
    <s v="중국"/>
    <s v="박찬호"/>
    <x v="0"/>
    <s v="비비고 갈비탕400g*2"/>
    <n v="13520"/>
    <n v="1"/>
    <n v="13520"/>
  </r>
  <r>
    <x v="120"/>
    <s v="O221017058343"/>
    <s v="2022"/>
    <s v="4분기(12월)"/>
    <x v="2"/>
    <s v="중국"/>
    <s v="박찬호"/>
    <x v="0"/>
    <s v="비비고 닭곰탕500g"/>
    <n v="4980"/>
    <n v="1"/>
    <n v="4980"/>
  </r>
  <r>
    <x v="120"/>
    <s v="O221017058343"/>
    <s v="2022"/>
    <s v="4분기(12월)"/>
    <x v="2"/>
    <s v="중국"/>
    <s v="박찬호"/>
    <x v="0"/>
    <s v="비비고 사골곰탕500g*2"/>
    <n v="2850"/>
    <n v="1"/>
    <n v="2850"/>
  </r>
  <r>
    <x v="120"/>
    <s v="O221017058343"/>
    <s v="2022"/>
    <s v="4분기(12월)"/>
    <x v="2"/>
    <s v="중국"/>
    <s v="박찬호"/>
    <x v="0"/>
    <s v="비비고 소고기 장터국500g*2"/>
    <n v="9040"/>
    <n v="1"/>
    <n v="9040"/>
  </r>
  <r>
    <x v="120"/>
    <s v="O221017058343"/>
    <s v="2022"/>
    <s v="4분기(12월)"/>
    <x v="2"/>
    <s v="중국"/>
    <s v="박찬호"/>
    <x v="0"/>
    <s v="비비고 육개장500g*2"/>
    <n v="8140"/>
    <n v="1"/>
    <n v="8140"/>
  </r>
  <r>
    <x v="120"/>
    <s v="O221017058343"/>
    <s v="2022"/>
    <s v="4분기(12월)"/>
    <x v="2"/>
    <s v="중국"/>
    <s v="박찬호"/>
    <x v="0"/>
    <s v="삼립 미니꿀약과140g"/>
    <n v="1400"/>
    <n v="1"/>
    <n v="1400"/>
  </r>
  <r>
    <x v="120"/>
    <s v="O221017058343"/>
    <s v="2022"/>
    <s v="4분기(12월)"/>
    <x v="2"/>
    <s v="중국"/>
    <s v="박찬호"/>
    <x v="0"/>
    <s v="서울멸균우유200ml*24입"/>
    <n v="16255"/>
    <n v="1"/>
    <n v="16255"/>
  </r>
  <r>
    <x v="120"/>
    <s v="O221017058343"/>
    <s v="2022"/>
    <s v="4분기(12월)"/>
    <x v="2"/>
    <s v="중국"/>
    <s v="박찬호"/>
    <x v="0"/>
    <s v="스팸 클래식300g*3입"/>
    <n v="12480"/>
    <n v="4"/>
    <n v="49920"/>
  </r>
  <r>
    <x v="120"/>
    <s v="O221017058343"/>
    <s v="2022"/>
    <s v="4분기(12월)"/>
    <x v="2"/>
    <s v="중국"/>
    <s v="박찬호"/>
    <x v="0"/>
    <s v="왕오징어구이 200g"/>
    <n v="9300"/>
    <n v="2"/>
    <n v="18600"/>
  </r>
  <r>
    <x v="120"/>
    <s v="O221017058343"/>
    <s v="2022"/>
    <s v="4분기(12월)"/>
    <x v="2"/>
    <s v="중국"/>
    <s v="박찬호"/>
    <x v="0"/>
    <s v="질러 갈릭 바베큐육포30g"/>
    <n v="3270"/>
    <n v="2"/>
    <n v="6540"/>
  </r>
  <r>
    <x v="120"/>
    <s v="O221017058343"/>
    <s v="2022"/>
    <s v="4분기(12월)"/>
    <x v="2"/>
    <s v="중국"/>
    <s v="박찬호"/>
    <x v="0"/>
    <s v="초록원 유기농 꿀유자차1kg"/>
    <n v="12500"/>
    <n v="1"/>
    <n v="12500"/>
  </r>
  <r>
    <x v="120"/>
    <s v="O221017058343"/>
    <s v="2022"/>
    <s v="4분기(12월)"/>
    <x v="2"/>
    <s v="중국"/>
    <s v="박찬호"/>
    <x v="0"/>
    <s v="크리스피롤12곡 180g"/>
    <n v="3540"/>
    <n v="1"/>
    <n v="3540"/>
  </r>
  <r>
    <x v="120"/>
    <s v="O221017058343"/>
    <s v="2022"/>
    <s v="4분기(12월)"/>
    <x v="2"/>
    <s v="중국"/>
    <s v="박찬호"/>
    <x v="0"/>
    <s v="한성 가쓰오우동232.5g*3"/>
    <n v="3930"/>
    <n v="1"/>
    <n v="3930"/>
  </r>
  <r>
    <x v="120"/>
    <s v="O221017058343"/>
    <s v="2022"/>
    <s v="4분기(12월)"/>
    <x v="2"/>
    <s v="중국"/>
    <s v="박찬호"/>
    <x v="0"/>
    <s v="한알천 삼계탕1kg"/>
    <n v="8100"/>
    <n v="1"/>
    <n v="8100"/>
  </r>
  <r>
    <x v="120"/>
    <s v="O221017058343"/>
    <s v="2022"/>
    <s v="4분기(12월)"/>
    <x v="2"/>
    <s v="중국"/>
    <s v="박찬호"/>
    <x v="0"/>
    <s v="호두 아몬드 율무차 40T"/>
    <n v="8700"/>
    <n v="1"/>
    <n v="8700"/>
  </r>
  <r>
    <x v="121"/>
    <s v="O221017058342"/>
    <s v="2022"/>
    <s v="4분기(12월)"/>
    <x v="2"/>
    <s v="헝가리"/>
    <s v="이범규"/>
    <x v="0"/>
    <s v="MaXIM카푸치노 모카라떼10T"/>
    <n v="2500"/>
    <n v="3"/>
    <n v="7500"/>
  </r>
  <r>
    <x v="121"/>
    <s v="O221017058342"/>
    <s v="2022"/>
    <s v="4분기(12월)"/>
    <x v="2"/>
    <s v="헝가리"/>
    <s v="이범규"/>
    <x v="0"/>
    <s v="MaXIM카푸치노 헤이즐럿향10T"/>
    <n v="2500"/>
    <n v="3"/>
    <n v="7500"/>
  </r>
  <r>
    <x v="121"/>
    <s v="O221017058342"/>
    <s v="2022"/>
    <s v="4분기(12월)"/>
    <x v="2"/>
    <s v="헝가리"/>
    <s v="이범규"/>
    <x v="0"/>
    <s v="The맛있는 김도둑재래김25g*3봉"/>
    <n v="3180"/>
    <n v="6"/>
    <n v="19080"/>
  </r>
  <r>
    <x v="121"/>
    <s v="O221017058342"/>
    <s v="2022"/>
    <s v="4분기(12월)"/>
    <x v="2"/>
    <s v="헝가리"/>
    <s v="이범규"/>
    <x v="0"/>
    <s v="구운감자 135g"/>
    <n v="3600"/>
    <n v="3"/>
    <n v="10800"/>
  </r>
  <r>
    <x v="121"/>
    <s v="O221017058342"/>
    <s v="2022"/>
    <s v="4분기(12월)"/>
    <x v="2"/>
    <s v="헝가리"/>
    <s v="이범규"/>
    <x v="0"/>
    <s v="김도둑 광천재래김4g*16봉"/>
    <n v="4200"/>
    <n v="3"/>
    <n v="12600"/>
  </r>
  <r>
    <x v="121"/>
    <s v="O221017058342"/>
    <s v="2022"/>
    <s v="4분기(12월)"/>
    <x v="2"/>
    <s v="헝가리"/>
    <s v="이범규"/>
    <x v="0"/>
    <s v="농심 새우깡 블랙72g"/>
    <n v="1630"/>
    <n v="3"/>
    <n v="4890"/>
  </r>
  <r>
    <x v="121"/>
    <s v="O221017058342"/>
    <s v="2022"/>
    <s v="4분기(12월)"/>
    <x v="2"/>
    <s v="헝가리"/>
    <s v="이범규"/>
    <x v="0"/>
    <s v="동원 상상육포 오리지널 50g"/>
    <n v="3900"/>
    <n v="3"/>
    <n v="11700"/>
  </r>
  <r>
    <x v="121"/>
    <s v="O221017058342"/>
    <s v="2022"/>
    <s v="4분기(12월)"/>
    <x v="2"/>
    <s v="헝가리"/>
    <s v="이범규"/>
    <x v="0"/>
    <s v="마이쮸 자일리톨사과볼 110g"/>
    <n v="2500"/>
    <n v="2"/>
    <n v="5000"/>
  </r>
  <r>
    <x v="121"/>
    <s v="O221017058342"/>
    <s v="2022"/>
    <s v="4분기(12월)"/>
    <x v="2"/>
    <s v="헝가리"/>
    <s v="이범규"/>
    <x v="0"/>
    <s v="마이쮸 자일리톨포도볼 110g"/>
    <n v="2500"/>
    <n v="2"/>
    <n v="5000"/>
  </r>
  <r>
    <x v="121"/>
    <s v="O221017058342"/>
    <s v="2022"/>
    <s v="4분기(12월)"/>
    <x v="2"/>
    <s v="헝가리"/>
    <s v="이범규"/>
    <x v="0"/>
    <s v="맥심화이트골드100T"/>
    <n v="14520"/>
    <n v="3"/>
    <n v="43560"/>
  </r>
  <r>
    <x v="121"/>
    <s v="O221017058342"/>
    <s v="2022"/>
    <s v="4분기(12월)"/>
    <x v="2"/>
    <s v="헝가리"/>
    <s v="이범규"/>
    <x v="0"/>
    <s v="몸이반한곤약젤리 다이어트(와일드망고)130ml*10입"/>
    <n v="9900"/>
    <n v="1"/>
    <n v="9900"/>
  </r>
  <r>
    <x v="121"/>
    <s v="O221017058342"/>
    <s v="2022"/>
    <s v="4분기(12월)"/>
    <x v="2"/>
    <s v="헝가리"/>
    <s v="이범규"/>
    <x v="0"/>
    <s v="몸이반한곤약젤리 디저트(복숭아)130ml*10입"/>
    <n v="9900"/>
    <n v="1"/>
    <n v="9900"/>
  </r>
  <r>
    <x v="121"/>
    <s v="O221017058342"/>
    <s v="2022"/>
    <s v="4분기(12월)"/>
    <x v="2"/>
    <s v="헝가리"/>
    <s v="이범규"/>
    <x v="0"/>
    <s v="버터와플316g"/>
    <n v="3620"/>
    <n v="3"/>
    <n v="10860"/>
  </r>
  <r>
    <x v="121"/>
    <s v="O221017058342"/>
    <s v="2022"/>
    <s v="4분기(12월)"/>
    <x v="2"/>
    <s v="헝가리"/>
    <s v="이범규"/>
    <x v="0"/>
    <s v="삼색천하 오징어70g"/>
    <n v="6490"/>
    <n v="3"/>
    <n v="19470"/>
  </r>
  <r>
    <x v="121"/>
    <s v="O221017058342"/>
    <s v="2022"/>
    <s v="4분기(12월)"/>
    <x v="2"/>
    <s v="헝가리"/>
    <s v="이범규"/>
    <x v="0"/>
    <s v="아이비155g"/>
    <n v="2090"/>
    <n v="5"/>
    <n v="10450"/>
  </r>
  <r>
    <x v="121"/>
    <s v="O221017058342"/>
    <s v="2022"/>
    <s v="4분기(12월)"/>
    <x v="2"/>
    <s v="헝가리"/>
    <s v="이범규"/>
    <x v="0"/>
    <s v="에이스 뉴욕치즈 케이크맛364g"/>
    <n v="3600"/>
    <n v="3"/>
    <n v="10800"/>
  </r>
  <r>
    <x v="121"/>
    <s v="O221017058342"/>
    <s v="2022"/>
    <s v="4분기(12월)"/>
    <x v="2"/>
    <s v="헝가리"/>
    <s v="이범규"/>
    <x v="0"/>
    <s v="옛날자른당면 100g"/>
    <n v="1400"/>
    <n v="3"/>
    <n v="4200"/>
  </r>
  <r>
    <x v="121"/>
    <s v="O221017058342"/>
    <s v="2022"/>
    <s v="4분기(12월)"/>
    <x v="2"/>
    <s v="헝가리"/>
    <s v="이범규"/>
    <x v="0"/>
    <s v="오리온 고래밥46g"/>
    <n v="670"/>
    <n v="3"/>
    <n v="2010"/>
  </r>
  <r>
    <x v="121"/>
    <s v="O221017058342"/>
    <s v="2022"/>
    <s v="4분기(12월)"/>
    <x v="2"/>
    <s v="헝가리"/>
    <s v="이범규"/>
    <x v="0"/>
    <s v="오리온 오뜨치즈144g"/>
    <n v="3180"/>
    <n v="1"/>
    <n v="3180"/>
  </r>
  <r>
    <x v="121"/>
    <s v="O221017058342"/>
    <s v="2022"/>
    <s v="4분기(12월)"/>
    <x v="2"/>
    <s v="헝가리"/>
    <s v="이범규"/>
    <x v="0"/>
    <s v="오리온 오징어땅콩180g"/>
    <n v="2260"/>
    <n v="3"/>
    <n v="6780"/>
  </r>
  <r>
    <x v="121"/>
    <s v="O221017058342"/>
    <s v="2022"/>
    <s v="4분기(12월)"/>
    <x v="2"/>
    <s v="헝가리"/>
    <s v="이범규"/>
    <x v="0"/>
    <s v="자유시간 미니 아몬드506g"/>
    <n v="10700"/>
    <n v="1"/>
    <n v="10700"/>
  </r>
  <r>
    <x v="121"/>
    <s v="O221017058342"/>
    <s v="2022"/>
    <s v="4분기(12월)"/>
    <x v="2"/>
    <s v="헝가리"/>
    <s v="이범규"/>
    <x v="0"/>
    <s v="자일리톨 애니타임민트92g"/>
    <n v="2100"/>
    <n v="3"/>
    <n v="6300"/>
  </r>
  <r>
    <x v="121"/>
    <s v="O221017058342"/>
    <s v="2022"/>
    <s v="4분기(12월)"/>
    <x v="2"/>
    <s v="헝가리"/>
    <s v="이범규"/>
    <x v="0"/>
    <s v="질러 갈릭 바베큐육포30g"/>
    <n v="3270"/>
    <n v="5"/>
    <n v="16350"/>
  </r>
  <r>
    <x v="121"/>
    <s v="O221017058342"/>
    <s v="2022"/>
    <s v="4분기(12월)"/>
    <x v="2"/>
    <s v="헝가리"/>
    <s v="이범규"/>
    <x v="0"/>
    <s v="짱이야 166g"/>
    <n v="1160"/>
    <n v="3"/>
    <n v="3480"/>
  </r>
  <r>
    <x v="121"/>
    <s v="O221017058342"/>
    <s v="2022"/>
    <s v="4분기(12월)"/>
    <x v="2"/>
    <s v="헝가리"/>
    <s v="이범규"/>
    <x v="0"/>
    <s v="청우 플랑 160g"/>
    <n v="3900"/>
    <n v="1"/>
    <n v="3900"/>
  </r>
  <r>
    <x v="121"/>
    <s v="O221017058342"/>
    <s v="2022"/>
    <s v="4분기(12월)"/>
    <x v="2"/>
    <s v="헝가리"/>
    <s v="이범규"/>
    <x v="0"/>
    <s v="촉촉한 고구마50g*5"/>
    <n v="6770"/>
    <n v="2"/>
    <n v="13540"/>
  </r>
  <r>
    <x v="121"/>
    <s v="O221017058342"/>
    <s v="2022"/>
    <s v="4분기(12월)"/>
    <x v="2"/>
    <s v="헝가리"/>
    <s v="이범규"/>
    <x v="0"/>
    <s v="해태 맛동산 90g"/>
    <n v="1200"/>
    <n v="3"/>
    <n v="3600"/>
  </r>
  <r>
    <x v="121"/>
    <s v="O221017058342"/>
    <s v="2022"/>
    <s v="4분기(12월)"/>
    <x v="2"/>
    <s v="헝가리"/>
    <s v="이범규"/>
    <x v="0"/>
    <s v="해태 버터링 딥초코103g"/>
    <n v="2400"/>
    <n v="3"/>
    <n v="7200"/>
  </r>
  <r>
    <x v="121"/>
    <s v="O221017058342"/>
    <s v="2022"/>
    <s v="4분기(12월)"/>
    <x v="2"/>
    <s v="헝가리"/>
    <s v="이범규"/>
    <x v="0"/>
    <s v="해태 사루비아60g"/>
    <n v="1040"/>
    <n v="1"/>
    <n v="1040"/>
  </r>
  <r>
    <x v="121"/>
    <s v="O221017058342"/>
    <s v="2022"/>
    <s v="4분기(12월)"/>
    <x v="2"/>
    <s v="헝가리"/>
    <s v="이범규"/>
    <x v="0"/>
    <s v="해태 연양갱55g"/>
    <n v="700"/>
    <n v="10"/>
    <n v="7000"/>
  </r>
  <r>
    <x v="121"/>
    <s v="O221017058342"/>
    <s v="2022"/>
    <s v="4분기(12월)"/>
    <x v="2"/>
    <s v="헝가리"/>
    <s v="이범규"/>
    <x v="0"/>
    <s v="해태 초코홈런볼 128g"/>
    <n v="3800"/>
    <n v="3"/>
    <n v="11400"/>
  </r>
  <r>
    <x v="122"/>
    <s v="O221017058341"/>
    <s v="2022"/>
    <s v="4분기(12월)"/>
    <x v="2"/>
    <s v="헝가리"/>
    <s v="한상규"/>
    <x v="0"/>
    <s v="The맛있는 김도둑 김밥용김10매"/>
    <n v="1400"/>
    <n v="3"/>
    <n v="4200"/>
  </r>
  <r>
    <x v="122"/>
    <s v="O221017058341"/>
    <s v="2022"/>
    <s v="4분기(12월)"/>
    <x v="2"/>
    <s v="헝가리"/>
    <s v="한상규"/>
    <x v="0"/>
    <s v="THE맛있는돌자반35g"/>
    <n v="1100"/>
    <n v="3"/>
    <n v="3300"/>
  </r>
  <r>
    <x v="122"/>
    <s v="O221017058341"/>
    <s v="2022"/>
    <s v="4분기(12월)"/>
    <x v="2"/>
    <s v="헝가리"/>
    <s v="한상규"/>
    <x v="0"/>
    <s v="광천파래김4g*16봉"/>
    <n v="4200"/>
    <n v="3"/>
    <n v="12600"/>
  </r>
  <r>
    <x v="122"/>
    <s v="O221017058341"/>
    <s v="2022"/>
    <s v="4분기(12월)"/>
    <x v="2"/>
    <s v="헝가리"/>
    <s v="한상규"/>
    <x v="0"/>
    <s v="나물이야기 토란대80g"/>
    <n v="5900"/>
    <n v="2"/>
    <n v="11800"/>
  </r>
  <r>
    <x v="122"/>
    <s v="O221017058341"/>
    <s v="2022"/>
    <s v="4분기(12월)"/>
    <x v="2"/>
    <s v="헝가리"/>
    <s v="한상규"/>
    <x v="0"/>
    <s v="반해요 우엉채볶음60g*5"/>
    <n v="9770"/>
    <n v="1"/>
    <n v="9770"/>
  </r>
  <r>
    <x v="122"/>
    <s v="O221017058341"/>
    <s v="2022"/>
    <s v="4분기(12월)"/>
    <x v="2"/>
    <s v="헝가리"/>
    <s v="한상규"/>
    <x v="0"/>
    <s v="백설 허브맛솔트50g마늘맛"/>
    <n v="2600"/>
    <n v="2"/>
    <n v="5200"/>
  </r>
  <r>
    <x v="122"/>
    <s v="O221017058341"/>
    <s v="2022"/>
    <s v="4분기(12월)"/>
    <x v="2"/>
    <s v="헝가리"/>
    <s v="한상규"/>
    <x v="0"/>
    <s v="비비고 소고기미역국500g*2"/>
    <n v="7880"/>
    <n v="2"/>
    <n v="15760"/>
  </r>
  <r>
    <x v="122"/>
    <s v="O221017058341"/>
    <s v="2022"/>
    <s v="4분기(12월)"/>
    <x v="2"/>
    <s v="헝가리"/>
    <s v="한상규"/>
    <x v="0"/>
    <s v="비비고 육개장500g*2"/>
    <n v="8140"/>
    <n v="2"/>
    <n v="16280"/>
  </r>
  <r>
    <x v="122"/>
    <s v="O221017058341"/>
    <s v="2022"/>
    <s v="4분기(12월)"/>
    <x v="2"/>
    <s v="헝가리"/>
    <s v="한상규"/>
    <x v="0"/>
    <s v="삼립 미니꿀약과140g"/>
    <n v="1400"/>
    <n v="3"/>
    <n v="4200"/>
  </r>
  <r>
    <x v="122"/>
    <s v="O221017058341"/>
    <s v="2022"/>
    <s v="4분기(12월)"/>
    <x v="2"/>
    <s v="헝가리"/>
    <s v="한상규"/>
    <x v="0"/>
    <s v="상하목장 유기농바나나우유125ml*24"/>
    <n v="22090"/>
    <n v="1"/>
    <n v="22090"/>
  </r>
  <r>
    <x v="122"/>
    <s v="O221017058341"/>
    <s v="2022"/>
    <s v="4분기(12월)"/>
    <x v="2"/>
    <s v="헝가리"/>
    <s v="한상규"/>
    <x v="0"/>
    <s v="샘표 바지락칼국수 111g"/>
    <n v="1250"/>
    <n v="8"/>
    <n v="10000"/>
  </r>
  <r>
    <x v="122"/>
    <s v="O221017058341"/>
    <s v="2022"/>
    <s v="4분기(12월)"/>
    <x v="2"/>
    <s v="헝가리"/>
    <s v="한상규"/>
    <x v="0"/>
    <s v="샘표 시골식된장국8g*5입"/>
    <n v="3390"/>
    <n v="3"/>
    <n v="10170"/>
  </r>
  <r>
    <x v="122"/>
    <s v="O221017058341"/>
    <s v="2022"/>
    <s v="4분기(12월)"/>
    <x v="2"/>
    <s v="헝가리"/>
    <s v="한상규"/>
    <x v="0"/>
    <s v="설악산 국산 친환경인증 무시래기100g"/>
    <n v="3900"/>
    <n v="3"/>
    <n v="11700"/>
  </r>
  <r>
    <x v="122"/>
    <s v="O221017058341"/>
    <s v="2022"/>
    <s v="4분기(12월)"/>
    <x v="2"/>
    <s v="헝가리"/>
    <s v="한상규"/>
    <x v="0"/>
    <s v="설악산 국산건곤드레60g"/>
    <n v="6000"/>
    <n v="1"/>
    <n v="6000"/>
  </r>
  <r>
    <x v="122"/>
    <s v="O221017058341"/>
    <s v="2022"/>
    <s v="4분기(12월)"/>
    <x v="2"/>
    <s v="헝가리"/>
    <s v="한상규"/>
    <x v="0"/>
    <s v="성경 삼각김밥용김 (20매)"/>
    <n v="4310"/>
    <n v="1"/>
    <n v="4310"/>
  </r>
  <r>
    <x v="122"/>
    <s v="O221017058341"/>
    <s v="2022"/>
    <s v="4분기(12월)"/>
    <x v="2"/>
    <s v="헝가리"/>
    <s v="한상규"/>
    <x v="0"/>
    <s v="스팸 마일드 300g*3"/>
    <n v="12480"/>
    <n v="2"/>
    <n v="24960"/>
  </r>
  <r>
    <x v="122"/>
    <s v="O221017058341"/>
    <s v="2022"/>
    <s v="4분기(12월)"/>
    <x v="2"/>
    <s v="헝가리"/>
    <s v="한상규"/>
    <x v="0"/>
    <s v="오뚜기치킨튀김가루 1kg"/>
    <n v="5680"/>
    <n v="3"/>
    <n v="17040"/>
  </r>
  <r>
    <x v="122"/>
    <s v="O221017058341"/>
    <s v="2022"/>
    <s v="4분기(12월)"/>
    <x v="2"/>
    <s v="헝가리"/>
    <s v="한상규"/>
    <x v="0"/>
    <s v="오리온 고래밥46g"/>
    <n v="670"/>
    <n v="4"/>
    <n v="2680"/>
  </r>
  <r>
    <x v="122"/>
    <s v="O221017058341"/>
    <s v="2022"/>
    <s v="4분기(12월)"/>
    <x v="2"/>
    <s v="헝가리"/>
    <s v="한상규"/>
    <x v="0"/>
    <s v="오리온 참붕어빵 348g 12입"/>
    <n v="5250"/>
    <n v="2"/>
    <n v="10500"/>
  </r>
  <r>
    <x v="122"/>
    <s v="O221017058341"/>
    <s v="2022"/>
    <s v="4분기(12월)"/>
    <x v="2"/>
    <s v="헝가리"/>
    <s v="한상규"/>
    <x v="0"/>
    <s v="유동자연산골뱅이 140g*4"/>
    <n v="15920"/>
    <n v="1"/>
    <n v="15920"/>
  </r>
  <r>
    <x v="122"/>
    <s v="O221017058341"/>
    <s v="2022"/>
    <s v="4분기(12월)"/>
    <x v="2"/>
    <s v="헝가리"/>
    <s v="한상규"/>
    <x v="0"/>
    <s v="이광범명가 고춧가루500g(100%국산) "/>
    <n v="23500"/>
    <n v="1"/>
    <n v="23500"/>
  </r>
  <r>
    <x v="122"/>
    <s v="O221017058341"/>
    <s v="2022"/>
    <s v="4분기(12월)"/>
    <x v="2"/>
    <s v="헝가리"/>
    <s v="한상규"/>
    <x v="0"/>
    <s v="청은 들깨가루 200g(탈피)"/>
    <n v="5800"/>
    <n v="1"/>
    <n v="5800"/>
  </r>
  <r>
    <x v="122"/>
    <s v="O221017058341"/>
    <s v="2022"/>
    <s v="4분기(12월)"/>
    <x v="2"/>
    <s v="헝가리"/>
    <s v="한상규"/>
    <x v="0"/>
    <s v="청정원 고추장 돼지불고기양념500g"/>
    <n v="3610"/>
    <n v="1"/>
    <n v="3610"/>
  </r>
  <r>
    <x v="122"/>
    <s v="O221017058341"/>
    <s v="2022"/>
    <s v="4분기(12월)"/>
    <x v="2"/>
    <s v="헝가리"/>
    <s v="한상규"/>
    <x v="0"/>
    <s v="청정원 직화짬뽕분말96g"/>
    <n v="3360"/>
    <n v="3"/>
    <n v="10080"/>
  </r>
  <r>
    <x v="122"/>
    <s v="O221017058341"/>
    <s v="2022"/>
    <s v="4분기(12월)"/>
    <x v="2"/>
    <s v="헝가리"/>
    <s v="한상규"/>
    <x v="0"/>
    <s v="청정원)직화짜장80g"/>
    <n v="2170"/>
    <n v="2"/>
    <n v="4340"/>
  </r>
  <r>
    <x v="122"/>
    <s v="O221017058341"/>
    <s v="2022"/>
    <s v="4분기(12월)"/>
    <x v="2"/>
    <s v="헝가리"/>
    <s v="한상규"/>
    <x v="0"/>
    <s v="카누 마일드로스트 아메리카노100T(미니)"/>
    <n v="18530"/>
    <n v="1"/>
    <n v="18530"/>
  </r>
  <r>
    <x v="122"/>
    <s v="O221017058341"/>
    <s v="2022"/>
    <s v="4분기(12월)"/>
    <x v="2"/>
    <s v="헝가리"/>
    <s v="한상규"/>
    <x v="0"/>
    <s v="통밀말이80g "/>
    <n v="1000"/>
    <n v="3"/>
    <n v="3000"/>
  </r>
  <r>
    <x v="122"/>
    <s v="O221017058341"/>
    <s v="2022"/>
    <s v="4분기(12월)"/>
    <x v="2"/>
    <s v="헝가리"/>
    <s v="한상규"/>
    <x v="0"/>
    <s v="한성 가쓰오우동232.5g*3"/>
    <n v="3930"/>
    <n v="2"/>
    <n v="7860"/>
  </r>
  <r>
    <x v="122"/>
    <s v="O221017058341"/>
    <s v="2022"/>
    <s v="4분기(12월)"/>
    <x v="2"/>
    <s v="헝가리"/>
    <s v="한상규"/>
    <x v="0"/>
    <s v="해태 맛동산 90g"/>
    <n v="1200"/>
    <n v="4"/>
    <n v="4800"/>
  </r>
  <r>
    <x v="123"/>
    <s v="O221016058340"/>
    <s v="2022"/>
    <s v="4분기(12월)"/>
    <x v="6"/>
    <s v="베트남"/>
    <s v="김헌주"/>
    <x v="0"/>
    <s v="CJ 맛밤80g"/>
    <n v="2250"/>
    <n v="5"/>
    <n v="11250"/>
  </r>
  <r>
    <x v="123"/>
    <s v="O221016058340"/>
    <s v="2022"/>
    <s v="4분기(12월)"/>
    <x v="6"/>
    <s v="베트남"/>
    <s v="김헌주"/>
    <x v="0"/>
    <s v="The맛있는광천돌자반70g"/>
    <n v="1780"/>
    <n v="2"/>
    <n v="3560"/>
  </r>
  <r>
    <x v="123"/>
    <s v="O221016058340"/>
    <s v="2022"/>
    <s v="4분기(12월)"/>
    <x v="6"/>
    <s v="베트남"/>
    <s v="김헌주"/>
    <x v="0"/>
    <s v="그린애 순수 사과즙 100ml*30포"/>
    <n v="15000"/>
    <n v="4"/>
    <n v="60000"/>
  </r>
  <r>
    <x v="123"/>
    <s v="O221016058340"/>
    <s v="2022"/>
    <s v="4분기(12월)"/>
    <x v="6"/>
    <s v="베트남"/>
    <s v="김헌주"/>
    <x v="0"/>
    <s v="동원 살코기참치100g*5입"/>
    <n v="10200"/>
    <n v="1"/>
    <n v="10200"/>
  </r>
  <r>
    <x v="123"/>
    <s v="O221016058340"/>
    <s v="2022"/>
    <s v="4분기(12월)"/>
    <x v="6"/>
    <s v="베트남"/>
    <s v="김헌주"/>
    <x v="0"/>
    <s v="동원리챔340g*4"/>
    <n v="15100"/>
    <n v="1"/>
    <n v="15100"/>
  </r>
  <r>
    <x v="123"/>
    <s v="O221016058340"/>
    <s v="2022"/>
    <s v="4분기(12월)"/>
    <x v="6"/>
    <s v="베트남"/>
    <s v="김헌주"/>
    <x v="0"/>
    <s v="마이쮸(딸기복숭아)284g"/>
    <n v="3610"/>
    <n v="1"/>
    <n v="3610"/>
  </r>
  <r>
    <x v="123"/>
    <s v="O221016058340"/>
    <s v="2022"/>
    <s v="4분기(12월)"/>
    <x v="6"/>
    <s v="베트남"/>
    <s v="김헌주"/>
    <x v="0"/>
    <s v="모기키퍼 액 60ml"/>
    <n v="4500"/>
    <n v="1"/>
    <n v="4500"/>
  </r>
  <r>
    <x v="123"/>
    <s v="O221016058340"/>
    <s v="2022"/>
    <s v="4분기(12월)"/>
    <x v="6"/>
    <s v="베트남"/>
    <s v="김헌주"/>
    <x v="0"/>
    <s v="미떼 핫초코(오리지날) 10T"/>
    <n v="5900"/>
    <n v="1"/>
    <n v="5900"/>
  </r>
  <r>
    <x v="123"/>
    <s v="O221016058340"/>
    <s v="2022"/>
    <s v="4분기(12월)"/>
    <x v="6"/>
    <s v="베트남"/>
    <s v="김헌주"/>
    <x v="0"/>
    <s v="삼립 미니꿀약과140g"/>
    <n v="1400"/>
    <n v="2"/>
    <n v="2800"/>
  </r>
  <r>
    <x v="123"/>
    <s v="O221016058340"/>
    <s v="2022"/>
    <s v="4분기(12월)"/>
    <x v="6"/>
    <s v="베트남"/>
    <s v="김헌주"/>
    <x v="0"/>
    <s v="상하목장 유기농바나나우유125ml*24"/>
    <n v="22090"/>
    <n v="1"/>
    <n v="22090"/>
  </r>
  <r>
    <x v="123"/>
    <s v="O221016058340"/>
    <s v="2022"/>
    <s v="4분기(12월)"/>
    <x v="6"/>
    <s v="베트남"/>
    <s v="김헌주"/>
    <x v="0"/>
    <s v="설악산 국산 친환경인증 무시래기100g"/>
    <n v="3900"/>
    <n v="1"/>
    <n v="3900"/>
  </r>
  <r>
    <x v="123"/>
    <s v="O221016058340"/>
    <s v="2022"/>
    <s v="4분기(12월)"/>
    <x v="6"/>
    <s v="베트남"/>
    <s v="김헌주"/>
    <x v="0"/>
    <s v="순수한면 울트라슈퍼가드뉴중형 날개형16입"/>
    <n v="2880"/>
    <n v="1"/>
    <n v="2880"/>
  </r>
  <r>
    <x v="123"/>
    <s v="O221016058340"/>
    <s v="2022"/>
    <s v="4분기(12월)"/>
    <x v="6"/>
    <s v="베트남"/>
    <s v="김헌주"/>
    <x v="0"/>
    <s v="스카트 빨아쓰는 행주타월54*2롤"/>
    <n v="7200"/>
    <n v="1"/>
    <n v="7200"/>
  </r>
  <r>
    <x v="123"/>
    <s v="O221016058340"/>
    <s v="2022"/>
    <s v="4분기(12월)"/>
    <x v="6"/>
    <s v="베트남"/>
    <s v="김헌주"/>
    <x v="0"/>
    <s v="오뚜기 바지락새우 순두부찌개양념90g*5"/>
    <n v="9300"/>
    <n v="1"/>
    <n v="9300"/>
  </r>
  <r>
    <x v="123"/>
    <s v="O221016058340"/>
    <s v="2022"/>
    <s v="4분기(12월)"/>
    <x v="6"/>
    <s v="베트남"/>
    <s v="김헌주"/>
    <x v="0"/>
    <s v="오리온 마이구미 포도알맹이 67g"/>
    <n v="1270"/>
    <n v="2"/>
    <n v="2540"/>
  </r>
  <r>
    <x v="123"/>
    <s v="O221016058340"/>
    <s v="2022"/>
    <s v="4분기(12월)"/>
    <x v="6"/>
    <s v="베트남"/>
    <s v="김헌주"/>
    <x v="0"/>
    <s v="오리온 참붕어빵 348g 12입"/>
    <n v="5250"/>
    <n v="1"/>
    <n v="5250"/>
  </r>
  <r>
    <x v="123"/>
    <s v="O221016058340"/>
    <s v="2022"/>
    <s v="4분기(12월)"/>
    <x v="6"/>
    <s v="베트남"/>
    <s v="김헌주"/>
    <x v="0"/>
    <s v="일미 명이나물300g*2"/>
    <n v="13500"/>
    <n v="1"/>
    <n v="13500"/>
  </r>
  <r>
    <x v="123"/>
    <s v="O221016058340"/>
    <s v="2022"/>
    <s v="4분기(12월)"/>
    <x v="6"/>
    <s v="베트남"/>
    <s v="김헌주"/>
    <x v="0"/>
    <s v="촉촉한 고구마50g*5"/>
    <n v="6770"/>
    <n v="1"/>
    <n v="6770"/>
  </r>
  <r>
    <x v="124"/>
    <s v="O221016058339"/>
    <s v="2022"/>
    <s v="4분기(12월)"/>
    <x v="2"/>
    <s v="헝가리"/>
    <s v="임승진"/>
    <x v="0"/>
    <s v="Shake&amp;pan핫케익믹스 오리지날 150g"/>
    <n v="2800"/>
    <n v="2"/>
    <n v="5600"/>
  </r>
  <r>
    <x v="124"/>
    <s v="O221016058339"/>
    <s v="2022"/>
    <s v="4분기(12월)"/>
    <x v="2"/>
    <s v="헝가리"/>
    <s v="임승진"/>
    <x v="0"/>
    <s v="가쓰오부시국수장국 360ml"/>
    <n v="2860"/>
    <n v="1"/>
    <n v="2860"/>
  </r>
  <r>
    <x v="124"/>
    <s v="O221016058339"/>
    <s v="2022"/>
    <s v="4분기(12월)"/>
    <x v="2"/>
    <s v="헝가리"/>
    <s v="임승진"/>
    <x v="0"/>
    <s v="고기엔 참소스 280g"/>
    <n v="1800"/>
    <n v="1"/>
    <n v="1800"/>
  </r>
  <r>
    <x v="124"/>
    <s v="O221016058339"/>
    <s v="2022"/>
    <s v="4분기(12월)"/>
    <x v="2"/>
    <s v="헝가리"/>
    <s v="임승진"/>
    <x v="0"/>
    <s v="광야 매실청970ml"/>
    <n v="5800"/>
    <n v="1"/>
    <n v="5800"/>
  </r>
  <r>
    <x v="124"/>
    <s v="O221016058339"/>
    <s v="2022"/>
    <s v="4분기(12월)"/>
    <x v="2"/>
    <s v="헝가리"/>
    <s v="임승진"/>
    <x v="0"/>
    <s v="김도둑 광천재래김4g*16봉"/>
    <n v="4200"/>
    <n v="1"/>
    <n v="4200"/>
  </r>
  <r>
    <x v="124"/>
    <s v="O221016058339"/>
    <s v="2022"/>
    <s v="4분기(12월)"/>
    <x v="2"/>
    <s v="헝가리"/>
    <s v="임승진"/>
    <x v="0"/>
    <s v="꽃게랑 오리지널70g"/>
    <n v="1073"/>
    <n v="1"/>
    <n v="1073"/>
  </r>
  <r>
    <x v="124"/>
    <s v="O221016058339"/>
    <s v="2022"/>
    <s v="4분기(12월)"/>
    <x v="2"/>
    <s v="헝가리"/>
    <s v="임승진"/>
    <x v="0"/>
    <s v="너구리 매운맛(멀티5입)"/>
    <n v="5090"/>
    <n v="1"/>
    <n v="5090"/>
  </r>
  <r>
    <x v="124"/>
    <s v="O221016058339"/>
    <s v="2022"/>
    <s v="4분기(12월)"/>
    <x v="2"/>
    <s v="헝가리"/>
    <s v="임승진"/>
    <x v="0"/>
    <s v="농심 꿀꽈배기90g"/>
    <n v="1230"/>
    <n v="5"/>
    <n v="6150"/>
  </r>
  <r>
    <x v="124"/>
    <s v="O221016058339"/>
    <s v="2022"/>
    <s v="4분기(12월)"/>
    <x v="2"/>
    <s v="헝가리"/>
    <s v="임승진"/>
    <x v="0"/>
    <s v="농심 바나나킥 75g"/>
    <n v="1450"/>
    <n v="2"/>
    <n v="2900"/>
  </r>
  <r>
    <x v="124"/>
    <s v="O221016058339"/>
    <s v="2022"/>
    <s v="4분기(12월)"/>
    <x v="2"/>
    <s v="헝가리"/>
    <s v="임승진"/>
    <x v="0"/>
    <s v="농심 새우깡90g"/>
    <n v="1070"/>
    <n v="3"/>
    <n v="3210"/>
  </r>
  <r>
    <x v="124"/>
    <s v="O221016058339"/>
    <s v="2022"/>
    <s v="4분기(12월)"/>
    <x v="2"/>
    <s v="헝가리"/>
    <s v="임승진"/>
    <x v="0"/>
    <s v="농심 신라면(멀티5입)"/>
    <n v="3640"/>
    <n v="2"/>
    <n v="7280"/>
  </r>
  <r>
    <x v="124"/>
    <s v="O221016058339"/>
    <s v="2022"/>
    <s v="4분기(12월)"/>
    <x v="2"/>
    <s v="헝가리"/>
    <s v="임승진"/>
    <x v="0"/>
    <s v="농심 육개장사발면86g*6입"/>
    <n v="5000"/>
    <n v="2"/>
    <n v="10000"/>
  </r>
  <r>
    <x v="124"/>
    <s v="O221016058339"/>
    <s v="2022"/>
    <s v="4분기(12월)"/>
    <x v="2"/>
    <s v="헝가리"/>
    <s v="임승진"/>
    <x v="0"/>
    <s v="농심짜파게티(멀티5입)"/>
    <n v="4430"/>
    <n v="2"/>
    <n v="8860"/>
  </r>
  <r>
    <x v="124"/>
    <s v="O221016058339"/>
    <s v="2022"/>
    <s v="4분기(12월)"/>
    <x v="2"/>
    <s v="헝가리"/>
    <s v="임승진"/>
    <x v="0"/>
    <s v="대파슬라이스 동결건조10g"/>
    <n v="2400"/>
    <n v="2"/>
    <n v="4800"/>
  </r>
  <r>
    <x v="124"/>
    <s v="O221016058339"/>
    <s v="2022"/>
    <s v="4분기(12월)"/>
    <x v="2"/>
    <s v="헝가리"/>
    <s v="임승진"/>
    <x v="0"/>
    <s v="동결건조 다진청양고추"/>
    <n v="4360"/>
    <n v="1"/>
    <n v="4360"/>
  </r>
  <r>
    <x v="124"/>
    <s v="O221016058339"/>
    <s v="2022"/>
    <s v="4분기(12월)"/>
    <x v="2"/>
    <s v="헝가리"/>
    <s v="임승진"/>
    <x v="0"/>
    <s v="뚝딱! 우거지해장국50g(10g*5ea)"/>
    <n v="5700"/>
    <n v="1"/>
    <n v="5700"/>
  </r>
  <r>
    <x v="124"/>
    <s v="O221016058339"/>
    <s v="2022"/>
    <s v="4분기(12월)"/>
    <x v="2"/>
    <s v="헝가리"/>
    <s v="임승진"/>
    <x v="0"/>
    <s v="마렝고105g"/>
    <n v="4100"/>
    <n v="1"/>
    <n v="4100"/>
  </r>
  <r>
    <x v="124"/>
    <s v="O221016058339"/>
    <s v="2022"/>
    <s v="4분기(12월)"/>
    <x v="2"/>
    <s v="헝가리"/>
    <s v="임승진"/>
    <x v="0"/>
    <s v="맛술 생강 500ml"/>
    <n v="2780"/>
    <n v="1"/>
    <n v="2780"/>
  </r>
  <r>
    <x v="124"/>
    <s v="O221016058339"/>
    <s v="2022"/>
    <s v="4분기(12월)"/>
    <x v="2"/>
    <s v="헝가리"/>
    <s v="임승진"/>
    <x v="0"/>
    <s v="멸치국수장국 360ml"/>
    <n v="2980"/>
    <n v="1"/>
    <n v="2980"/>
  </r>
  <r>
    <x v="124"/>
    <s v="O221016058339"/>
    <s v="2022"/>
    <s v="4분기(12월)"/>
    <x v="2"/>
    <s v="헝가리"/>
    <s v="임승진"/>
    <x v="0"/>
    <s v="반해요 양념깻잎80g*5"/>
    <n v="9770"/>
    <n v="1"/>
    <n v="9770"/>
  </r>
  <r>
    <x v="124"/>
    <s v="O221016058339"/>
    <s v="2022"/>
    <s v="4분기(12월)"/>
    <x v="2"/>
    <s v="헝가리"/>
    <s v="임승진"/>
    <x v="0"/>
    <s v="보리건빵85g*3입"/>
    <n v="1100"/>
    <n v="2"/>
    <n v="2200"/>
  </r>
  <r>
    <x v="124"/>
    <s v="O221016058339"/>
    <s v="2022"/>
    <s v="4분기(12월)"/>
    <x v="2"/>
    <s v="헝가리"/>
    <s v="임승진"/>
    <x v="0"/>
    <s v="보솜이 휴대용 베이비케어 10매*10입"/>
    <n v="6600"/>
    <n v="1"/>
    <n v="6600"/>
  </r>
  <r>
    <x v="124"/>
    <s v="O221016058339"/>
    <s v="2022"/>
    <s v="4분기(12월)"/>
    <x v="2"/>
    <s v="헝가리"/>
    <s v="임승진"/>
    <x v="0"/>
    <s v="비비고 사골곰탕500g*2"/>
    <n v="2850"/>
    <n v="3"/>
    <n v="8550"/>
  </r>
  <r>
    <x v="124"/>
    <s v="O221016058339"/>
    <s v="2022"/>
    <s v="4분기(12월)"/>
    <x v="2"/>
    <s v="헝가리"/>
    <s v="임승진"/>
    <x v="0"/>
    <s v="비비고 소고기죽280g"/>
    <n v="2850"/>
    <n v="2"/>
    <n v="5700"/>
  </r>
  <r>
    <x v="124"/>
    <s v="O221016058339"/>
    <s v="2022"/>
    <s v="4분기(12월)"/>
    <x v="2"/>
    <s v="헝가리"/>
    <s v="임승진"/>
    <x v="0"/>
    <s v="비비고 전복죽280g"/>
    <n v="2850"/>
    <n v="2"/>
    <n v="5700"/>
  </r>
  <r>
    <x v="124"/>
    <s v="O221016058339"/>
    <s v="2022"/>
    <s v="4분기(12월)"/>
    <x v="2"/>
    <s v="헝가리"/>
    <s v="임승진"/>
    <x v="0"/>
    <s v="뻥이요 오리지날 140g"/>
    <n v="1250"/>
    <n v="2"/>
    <n v="2500"/>
  </r>
  <r>
    <x v="124"/>
    <s v="O221016058339"/>
    <s v="2022"/>
    <s v="4분기(12월)"/>
    <x v="2"/>
    <s v="헝가리"/>
    <s v="임승진"/>
    <x v="0"/>
    <s v="샘표 미소된장국8g*5입"/>
    <n v="3390"/>
    <n v="2"/>
    <n v="6780"/>
  </r>
  <r>
    <x v="124"/>
    <s v="O221016058339"/>
    <s v="2022"/>
    <s v="4분기(12월)"/>
    <x v="2"/>
    <s v="헝가리"/>
    <s v="임승진"/>
    <x v="0"/>
    <s v="설악산 국산 친환경인증 무시래기100g"/>
    <n v="3900"/>
    <n v="2"/>
    <n v="7800"/>
  </r>
  <r>
    <x v="124"/>
    <s v="O221016058339"/>
    <s v="2022"/>
    <s v="4분기(12월)"/>
    <x v="2"/>
    <s v="헝가리"/>
    <s v="임승진"/>
    <x v="0"/>
    <s v="성경 삼각김밥용김 (20매)"/>
    <n v="4310"/>
    <n v="1"/>
    <n v="4310"/>
  </r>
  <r>
    <x v="124"/>
    <s v="O221016058339"/>
    <s v="2022"/>
    <s v="4분기(12월)"/>
    <x v="2"/>
    <s v="헝가리"/>
    <s v="임승진"/>
    <x v="0"/>
    <s v="소키 속옷 전용비누 150g"/>
    <n v="1200"/>
    <n v="1"/>
    <n v="1200"/>
  </r>
  <r>
    <x v="124"/>
    <s v="O221016058339"/>
    <s v="2022"/>
    <s v="4분기(12월)"/>
    <x v="2"/>
    <s v="헝가리"/>
    <s v="임승진"/>
    <x v="0"/>
    <s v="신라면 작은컵(6입)"/>
    <n v="6350"/>
    <n v="1"/>
    <n v="6350"/>
  </r>
  <r>
    <x v="124"/>
    <s v="O221016058339"/>
    <s v="2022"/>
    <s v="4분기(12월)"/>
    <x v="2"/>
    <s v="헝가리"/>
    <s v="임승진"/>
    <x v="0"/>
    <s v="아이비155g"/>
    <n v="2090"/>
    <n v="1"/>
    <n v="2090"/>
  </r>
  <r>
    <x v="124"/>
    <s v="O221016058339"/>
    <s v="2022"/>
    <s v="4분기(12월)"/>
    <x v="2"/>
    <s v="헝가리"/>
    <s v="임승진"/>
    <x v="0"/>
    <s v="옛날국수 쌀소면500g"/>
    <n v="2880"/>
    <n v="1"/>
    <n v="2880"/>
  </r>
  <r>
    <x v="124"/>
    <s v="O221016058339"/>
    <s v="2022"/>
    <s v="4분기(12월)"/>
    <x v="2"/>
    <s v="헝가리"/>
    <s v="임승진"/>
    <x v="0"/>
    <s v="옛날자른당면 100g"/>
    <n v="1400"/>
    <n v="1"/>
    <n v="1400"/>
  </r>
  <r>
    <x v="124"/>
    <s v="O221016058339"/>
    <s v="2022"/>
    <s v="4분기(12월)"/>
    <x v="2"/>
    <s v="헝가리"/>
    <s v="임승진"/>
    <x v="0"/>
    <s v="오뚜기 2배사과식초500ml"/>
    <n v="2010"/>
    <n v="1"/>
    <n v="2010"/>
  </r>
  <r>
    <x v="124"/>
    <s v="O221016058339"/>
    <s v="2022"/>
    <s v="4분기(12월)"/>
    <x v="2"/>
    <s v="헝가리"/>
    <s v="임승진"/>
    <x v="0"/>
    <s v="오뚜기순후추(캔)50g"/>
    <n v="3750"/>
    <n v="1"/>
    <n v="3750"/>
  </r>
  <r>
    <x v="124"/>
    <s v="O221016058339"/>
    <s v="2022"/>
    <s v="4분기(12월)"/>
    <x v="2"/>
    <s v="헝가리"/>
    <s v="임승진"/>
    <x v="0"/>
    <s v="오리온 고래밥46g"/>
    <n v="670"/>
    <n v="4"/>
    <n v="2680"/>
  </r>
  <r>
    <x v="124"/>
    <s v="O221016058339"/>
    <s v="2022"/>
    <s v="4분기(12월)"/>
    <x v="2"/>
    <s v="헝가리"/>
    <s v="임승진"/>
    <x v="0"/>
    <s v="오징어톡80g"/>
    <n v="1290"/>
    <n v="1"/>
    <n v="1290"/>
  </r>
  <r>
    <x v="124"/>
    <s v="O221016058339"/>
    <s v="2022"/>
    <s v="4분기(12월)"/>
    <x v="2"/>
    <s v="헝가리"/>
    <s v="임승진"/>
    <x v="0"/>
    <s v="자일리톨 애니타임민트92g"/>
    <n v="2100"/>
    <n v="1"/>
    <n v="2100"/>
  </r>
  <r>
    <x v="124"/>
    <s v="O221016058339"/>
    <s v="2022"/>
    <s v="4분기(12월)"/>
    <x v="2"/>
    <s v="헝가리"/>
    <s v="임승진"/>
    <x v="0"/>
    <s v="정일강냉이90g"/>
    <n v="790"/>
    <n v="1"/>
    <n v="790"/>
  </r>
  <r>
    <x v="124"/>
    <s v="O221016058339"/>
    <s v="2022"/>
    <s v="4분기(12월)"/>
    <x v="2"/>
    <s v="헝가리"/>
    <s v="임승진"/>
    <x v="0"/>
    <s v="진공 21곡혼합곡1kg"/>
    <n v="5900"/>
    <n v="1"/>
    <n v="5900"/>
  </r>
  <r>
    <x v="124"/>
    <s v="O221016058339"/>
    <s v="2022"/>
    <s v="4분기(12월)"/>
    <x v="2"/>
    <s v="헝가리"/>
    <s v="임승진"/>
    <x v="0"/>
    <s v="진공 찰흑미1kg"/>
    <n v="7100"/>
    <n v="1"/>
    <n v="7100"/>
  </r>
  <r>
    <x v="124"/>
    <s v="O221016058339"/>
    <s v="2022"/>
    <s v="4분기(12월)"/>
    <x v="2"/>
    <s v="헝가리"/>
    <s v="임승진"/>
    <x v="0"/>
    <s v="진공 찹쌀1kg"/>
    <n v="7400"/>
    <n v="1"/>
    <n v="7400"/>
  </r>
  <r>
    <x v="124"/>
    <s v="O221016058339"/>
    <s v="2022"/>
    <s v="4분기(12월)"/>
    <x v="2"/>
    <s v="헝가리"/>
    <s v="임승진"/>
    <x v="0"/>
    <s v="청수물냉면720g"/>
    <n v="5900"/>
    <n v="1"/>
    <n v="5900"/>
  </r>
  <r>
    <x v="124"/>
    <s v="O221016058339"/>
    <s v="2022"/>
    <s v="4분기(12월)"/>
    <x v="2"/>
    <s v="헝가리"/>
    <s v="임승진"/>
    <x v="0"/>
    <s v="청정원 돼지갈비양념280g"/>
    <n v="2350"/>
    <n v="2"/>
    <n v="4700"/>
  </r>
  <r>
    <x v="124"/>
    <s v="O221016058339"/>
    <s v="2022"/>
    <s v="4분기(12월)"/>
    <x v="2"/>
    <s v="헝가리"/>
    <s v="임승진"/>
    <x v="0"/>
    <s v="청정원 소불고기양념280g"/>
    <n v="2350"/>
    <n v="1"/>
    <n v="2350"/>
  </r>
  <r>
    <x v="124"/>
    <s v="O221016058339"/>
    <s v="2022"/>
    <s v="4분기(12월)"/>
    <x v="2"/>
    <s v="헝가리"/>
    <s v="임승진"/>
    <x v="0"/>
    <s v="초록원 유기농 꿀유자차1kg"/>
    <n v="12500"/>
    <n v="1"/>
    <n v="12500"/>
  </r>
  <r>
    <x v="124"/>
    <s v="O221016058339"/>
    <s v="2022"/>
    <s v="4분기(12월)"/>
    <x v="2"/>
    <s v="헝가리"/>
    <s v="임승진"/>
    <x v="0"/>
    <s v="칼로리를 줄인 마요네스 315g"/>
    <n v="3450"/>
    <n v="1"/>
    <n v="3450"/>
  </r>
  <r>
    <x v="124"/>
    <s v="O221016058339"/>
    <s v="2022"/>
    <s v="4분기(12월)"/>
    <x v="2"/>
    <s v="헝가리"/>
    <s v="임승진"/>
    <x v="0"/>
    <s v="컵누들 매콤한맛 37.8g*6입"/>
    <n v="6980"/>
    <n v="1"/>
    <n v="6980"/>
  </r>
  <r>
    <x v="124"/>
    <s v="O221016058339"/>
    <s v="2022"/>
    <s v="4분기(12월)"/>
    <x v="2"/>
    <s v="헝가리"/>
    <s v="임승진"/>
    <x v="0"/>
    <s v="쿨라임 프레쉬600g"/>
    <n v="8900"/>
    <n v="1"/>
    <n v="8900"/>
  </r>
  <r>
    <x v="124"/>
    <s v="O221016058339"/>
    <s v="2022"/>
    <s v="4분기(12월)"/>
    <x v="2"/>
    <s v="헝가리"/>
    <s v="임승진"/>
    <x v="0"/>
    <s v="크라운 죠리퐁74g"/>
    <n v="1030"/>
    <n v="3"/>
    <n v="3090"/>
  </r>
  <r>
    <x v="124"/>
    <s v="O221016058339"/>
    <s v="2022"/>
    <s v="4분기(12월)"/>
    <x v="2"/>
    <s v="헝가리"/>
    <s v="임승진"/>
    <x v="0"/>
    <s v="크라운 초코하임284g"/>
    <n v="4200"/>
    <n v="2"/>
    <n v="8400"/>
  </r>
  <r>
    <x v="124"/>
    <s v="O221016058339"/>
    <s v="2022"/>
    <s v="4분기(12월)"/>
    <x v="2"/>
    <s v="헝가리"/>
    <s v="임승진"/>
    <x v="0"/>
    <s v="크라운 콘치 치즈크림66g"/>
    <n v="990"/>
    <n v="2"/>
    <n v="1980"/>
  </r>
  <r>
    <x v="124"/>
    <s v="O221016058339"/>
    <s v="2022"/>
    <s v="4분기(12월)"/>
    <x v="2"/>
    <s v="헝가리"/>
    <s v="임승진"/>
    <x v="0"/>
    <s v="포스트 현미그래놀라310g"/>
    <n v="4400"/>
    <n v="1"/>
    <n v="4400"/>
  </r>
  <r>
    <x v="124"/>
    <s v="O221016058339"/>
    <s v="2022"/>
    <s v="4분기(12월)"/>
    <x v="2"/>
    <s v="헝가리"/>
    <s v="임승진"/>
    <x v="0"/>
    <s v="핸디닥터 손소독티슈30매"/>
    <n v="2900"/>
    <n v="1"/>
    <n v="2900"/>
  </r>
  <r>
    <x v="124"/>
    <s v="O221016058339"/>
    <s v="2022"/>
    <s v="4분기(12월)"/>
    <x v="2"/>
    <s v="헝가리"/>
    <s v="임승진"/>
    <x v="0"/>
    <s v="햇반 흑미밥210g*4"/>
    <n v="6630"/>
    <n v="1"/>
    <n v="6630"/>
  </r>
  <r>
    <x v="124"/>
    <s v="O221016058339"/>
    <s v="2022"/>
    <s v="4분기(12월)"/>
    <x v="2"/>
    <s v="헝가리"/>
    <s v="임승진"/>
    <x v="0"/>
    <s v="햇살담은양조진간장1.7L"/>
    <n v="8400"/>
    <n v="1"/>
    <n v="8400"/>
  </r>
  <r>
    <x v="125"/>
    <s v="O221016058337"/>
    <s v="2022"/>
    <s v="4분기(12월)"/>
    <x v="1"/>
    <s v="중국"/>
    <s v="김태우"/>
    <x v="0"/>
    <s v="CJ 햇반솥반 소고기우엉영양밥 200g*6"/>
    <n v="18600"/>
    <n v="1"/>
    <n v="18600"/>
  </r>
  <r>
    <x v="125"/>
    <s v="O221016058337"/>
    <s v="2022"/>
    <s v="4분기(12월)"/>
    <x v="1"/>
    <s v="중국"/>
    <s v="김태우"/>
    <x v="0"/>
    <s v="고기엔 참소스 280g"/>
    <n v="1800"/>
    <n v="1"/>
    <n v="1800"/>
  </r>
  <r>
    <x v="125"/>
    <s v="O221016058337"/>
    <s v="2022"/>
    <s v="4분기(12월)"/>
    <x v="1"/>
    <s v="중국"/>
    <s v="김태우"/>
    <x v="0"/>
    <s v="김도둑 광천댁 볶음참깨170g"/>
    <n v="3360"/>
    <n v="1"/>
    <n v="3360"/>
  </r>
  <r>
    <x v="125"/>
    <s v="O221016058337"/>
    <s v="2022"/>
    <s v="4분기(12월)"/>
    <x v="1"/>
    <s v="중국"/>
    <s v="김태우"/>
    <x v="0"/>
    <s v="농심 배홍동비빔면4입"/>
    <n v="3800"/>
    <n v="1"/>
    <n v="3800"/>
  </r>
  <r>
    <x v="125"/>
    <s v="O221016058337"/>
    <s v="2022"/>
    <s v="4분기(12월)"/>
    <x v="1"/>
    <s v="중국"/>
    <s v="김태우"/>
    <x v="0"/>
    <s v="농심 새우깡 블랙72g"/>
    <n v="1630"/>
    <n v="1"/>
    <n v="1630"/>
  </r>
  <r>
    <x v="125"/>
    <s v="O221016058337"/>
    <s v="2022"/>
    <s v="4분기(12월)"/>
    <x v="1"/>
    <s v="중국"/>
    <s v="김태우"/>
    <x v="0"/>
    <s v="농심 육개장사발면86g*6입"/>
    <n v="5000"/>
    <n v="1"/>
    <n v="5000"/>
  </r>
  <r>
    <x v="125"/>
    <s v="O221016058337"/>
    <s v="2022"/>
    <s v="4분기(12월)"/>
    <x v="1"/>
    <s v="중국"/>
    <s v="김태우"/>
    <x v="0"/>
    <s v="농심짜파게티(멀티5입)"/>
    <n v="4430"/>
    <n v="1"/>
    <n v="4430"/>
  </r>
  <r>
    <x v="125"/>
    <s v="O221016058337"/>
    <s v="2022"/>
    <s v="4분기(12월)"/>
    <x v="1"/>
    <s v="중국"/>
    <s v="김태우"/>
    <x v="0"/>
    <s v="다우니 오션코랄 퓨어러브 1L"/>
    <n v="6180"/>
    <n v="3"/>
    <n v="18540"/>
  </r>
  <r>
    <x v="125"/>
    <s v="O221016058337"/>
    <s v="2022"/>
    <s v="4분기(12월)"/>
    <x v="1"/>
    <s v="중국"/>
    <s v="김태우"/>
    <x v="0"/>
    <s v="동원 DHA참치100g*5"/>
    <n v="9000"/>
    <n v="1"/>
    <n v="9000"/>
  </r>
  <r>
    <x v="125"/>
    <s v="O221016058337"/>
    <s v="2022"/>
    <s v="4분기(12월)"/>
    <x v="1"/>
    <s v="중국"/>
    <s v="김태우"/>
    <x v="0"/>
    <s v="맛술 생강 500ml"/>
    <n v="2780"/>
    <n v="1"/>
    <n v="2780"/>
  </r>
  <r>
    <x v="125"/>
    <s v="O221016058337"/>
    <s v="2022"/>
    <s v="4분기(12월)"/>
    <x v="1"/>
    <s v="중국"/>
    <s v="김태우"/>
    <x v="0"/>
    <s v="바르는 비트(칼라,소매찌든때 강력제거)220ml"/>
    <n v="4200"/>
    <n v="2"/>
    <n v="8400"/>
  </r>
  <r>
    <x v="125"/>
    <s v="O221016058337"/>
    <s v="2022"/>
    <s v="4분기(12월)"/>
    <x v="1"/>
    <s v="중국"/>
    <s v="김태우"/>
    <x v="0"/>
    <s v="비비고 사골곰탕500g*2"/>
    <n v="2850"/>
    <n v="2"/>
    <n v="5700"/>
  </r>
  <r>
    <x v="125"/>
    <s v="O221016058337"/>
    <s v="2022"/>
    <s v="4분기(12월)"/>
    <x v="1"/>
    <s v="중국"/>
    <s v="김태우"/>
    <x v="0"/>
    <s v="비비고 전복죽280g"/>
    <n v="2850"/>
    <n v="2"/>
    <n v="5700"/>
  </r>
  <r>
    <x v="125"/>
    <s v="O221016058337"/>
    <s v="2022"/>
    <s v="4분기(12월)"/>
    <x v="1"/>
    <s v="중국"/>
    <s v="김태우"/>
    <x v="0"/>
    <s v="비트 드럼용1.6L+1.6L"/>
    <n v="8880"/>
    <n v="1"/>
    <n v="8880"/>
  </r>
  <r>
    <x v="125"/>
    <s v="O221016058337"/>
    <s v="2022"/>
    <s v="4분기(12월)"/>
    <x v="1"/>
    <s v="중국"/>
    <s v="김태우"/>
    <x v="0"/>
    <s v="삼겹살 제주식 멜젓소스 270g"/>
    <n v="2800"/>
    <n v="1"/>
    <n v="2800"/>
  </r>
  <r>
    <x v="125"/>
    <s v="O221016058337"/>
    <s v="2022"/>
    <s v="4분기(12월)"/>
    <x v="1"/>
    <s v="중국"/>
    <s v="김태우"/>
    <x v="0"/>
    <s v="성경 다시마80g"/>
    <n v="2970"/>
    <n v="1"/>
    <n v="2970"/>
  </r>
  <r>
    <x v="125"/>
    <s v="O221016058337"/>
    <s v="2022"/>
    <s v="4분기(12월)"/>
    <x v="1"/>
    <s v="중국"/>
    <s v="김태우"/>
    <x v="0"/>
    <s v="세탁조크리너450g"/>
    <n v="1500"/>
    <n v="2"/>
    <n v="3000"/>
  </r>
  <r>
    <x v="125"/>
    <s v="O221016058337"/>
    <s v="2022"/>
    <s v="4분기(12월)"/>
    <x v="1"/>
    <s v="중국"/>
    <s v="김태우"/>
    <x v="0"/>
    <s v="순수한면 100% 유기농순면커버 소형18입"/>
    <n v="4760"/>
    <n v="1"/>
    <n v="4760"/>
  </r>
  <r>
    <x v="125"/>
    <s v="O221016058337"/>
    <s v="2022"/>
    <s v="4분기(12월)"/>
    <x v="1"/>
    <s v="중국"/>
    <s v="김태우"/>
    <x v="0"/>
    <s v="스팸 마일드 300g*3"/>
    <n v="12480"/>
    <n v="1"/>
    <n v="12480"/>
  </r>
  <r>
    <x v="125"/>
    <s v="O221016058337"/>
    <s v="2022"/>
    <s v="4분기(12월)"/>
    <x v="1"/>
    <s v="중국"/>
    <s v="김태우"/>
    <x v="0"/>
    <s v="아모스 녹차실감샴푸500ml(지성용)"/>
    <n v="19700"/>
    <n v="1"/>
    <n v="19700"/>
  </r>
  <r>
    <x v="125"/>
    <s v="O221016058337"/>
    <s v="2022"/>
    <s v="4분기(12월)"/>
    <x v="1"/>
    <s v="중국"/>
    <s v="김태우"/>
    <x v="0"/>
    <s v="애경울샴푸1L(용기)"/>
    <n v="4840"/>
    <n v="1"/>
    <n v="4840"/>
  </r>
  <r>
    <x v="125"/>
    <s v="O221016058337"/>
    <s v="2022"/>
    <s v="4분기(12월)"/>
    <x v="1"/>
    <s v="중국"/>
    <s v="김태우"/>
    <x v="0"/>
    <s v="애니데이롱20P(무향)팬티라이너"/>
    <n v="3300"/>
    <n v="1"/>
    <n v="3300"/>
  </r>
  <r>
    <x v="125"/>
    <s v="O221016058337"/>
    <s v="2022"/>
    <s v="4분기(12월)"/>
    <x v="1"/>
    <s v="중국"/>
    <s v="김태우"/>
    <x v="0"/>
    <s v="에이스 뉴욕치즈 케이크맛364g"/>
    <n v="3600"/>
    <n v="1"/>
    <n v="3600"/>
  </r>
  <r>
    <x v="125"/>
    <s v="O221016058337"/>
    <s v="2022"/>
    <s v="4분기(12월)"/>
    <x v="1"/>
    <s v="중국"/>
    <s v="김태우"/>
    <x v="0"/>
    <s v="연세 검은콩&amp;고칼슘두유200ml*24입"/>
    <n v="12500"/>
    <n v="2"/>
    <n v="25000"/>
  </r>
  <r>
    <x v="125"/>
    <s v="O221016058337"/>
    <s v="2022"/>
    <s v="4분기(12월)"/>
    <x v="1"/>
    <s v="중국"/>
    <s v="김태우"/>
    <x v="0"/>
    <s v="옛날자른당면 100g"/>
    <n v="1400"/>
    <n v="1"/>
    <n v="1400"/>
  </r>
  <r>
    <x v="125"/>
    <s v="O221016058337"/>
    <s v="2022"/>
    <s v="4분기(12월)"/>
    <x v="1"/>
    <s v="중국"/>
    <s v="김태우"/>
    <x v="0"/>
    <s v="오뚜기 3분쇠고기짜장200g"/>
    <n v="1230"/>
    <n v="2"/>
    <n v="2460"/>
  </r>
  <r>
    <x v="125"/>
    <s v="O221016058337"/>
    <s v="2022"/>
    <s v="4분기(12월)"/>
    <x v="1"/>
    <s v="중국"/>
    <s v="김태우"/>
    <x v="0"/>
    <s v="오뚜기 딸기쨈500g"/>
    <n v="5430"/>
    <n v="1"/>
    <n v="5430"/>
  </r>
  <r>
    <x v="125"/>
    <s v="O221016058337"/>
    <s v="2022"/>
    <s v="4분기(12월)"/>
    <x v="1"/>
    <s v="중국"/>
    <s v="김태우"/>
    <x v="0"/>
    <s v="오뚜기 진짬뽕(멀티4입)"/>
    <n v="5430"/>
    <n v="1"/>
    <n v="5430"/>
  </r>
  <r>
    <x v="125"/>
    <s v="O221016058337"/>
    <s v="2022"/>
    <s v="4분기(12월)"/>
    <x v="1"/>
    <s v="중국"/>
    <s v="김태우"/>
    <x v="0"/>
    <s v="오레오 화이트크림100g"/>
    <n v="1170"/>
    <n v="2"/>
    <n v="2340"/>
  </r>
  <r>
    <x v="125"/>
    <s v="O221016058337"/>
    <s v="2022"/>
    <s v="4분기(12월)"/>
    <x v="1"/>
    <s v="중국"/>
    <s v="김태우"/>
    <x v="0"/>
    <s v="오리온 고래밥46g"/>
    <n v="670"/>
    <n v="3"/>
    <n v="2010"/>
  </r>
  <r>
    <x v="125"/>
    <s v="O221016058337"/>
    <s v="2022"/>
    <s v="4분기(12월)"/>
    <x v="1"/>
    <s v="중국"/>
    <s v="김태우"/>
    <x v="0"/>
    <s v="오리온 오감자 찍먹 양념바베큐맛50g"/>
    <n v="1250"/>
    <n v="4"/>
    <n v="5000"/>
  </r>
  <r>
    <x v="125"/>
    <s v="O221016058337"/>
    <s v="2022"/>
    <s v="4분기(12월)"/>
    <x v="1"/>
    <s v="중국"/>
    <s v="김태우"/>
    <x v="0"/>
    <s v="참깨드레싱 245g(상온)"/>
    <n v="3070"/>
    <n v="1"/>
    <n v="3070"/>
  </r>
  <r>
    <x v="125"/>
    <s v="O221016058337"/>
    <s v="2022"/>
    <s v="4분기(12월)"/>
    <x v="1"/>
    <s v="중국"/>
    <s v="김태우"/>
    <x v="0"/>
    <s v="참깨라면 멀티 4입"/>
    <n v="3710"/>
    <n v="1"/>
    <n v="3710"/>
  </r>
  <r>
    <x v="125"/>
    <s v="O221016058337"/>
    <s v="2022"/>
    <s v="4분기(12월)"/>
    <x v="1"/>
    <s v="중국"/>
    <s v="김태우"/>
    <x v="0"/>
    <s v="참크래커56g"/>
    <n v="900"/>
    <n v="2"/>
    <n v="1800"/>
  </r>
  <r>
    <x v="125"/>
    <s v="O221016058337"/>
    <s v="2022"/>
    <s v="4분기(12월)"/>
    <x v="1"/>
    <s v="중국"/>
    <s v="김태우"/>
    <x v="0"/>
    <s v="청정원 순창쌈장 P500g"/>
    <n v="3550"/>
    <n v="1"/>
    <n v="3550"/>
  </r>
  <r>
    <x v="125"/>
    <s v="O221016058337"/>
    <s v="2022"/>
    <s v="4분기(12월)"/>
    <x v="1"/>
    <s v="중국"/>
    <s v="김태우"/>
    <x v="0"/>
    <s v="카누 디카페인 아메리카노10T"/>
    <n v="4300"/>
    <n v="1"/>
    <n v="4300"/>
  </r>
  <r>
    <x v="125"/>
    <s v="O221016058337"/>
    <s v="2022"/>
    <s v="4분기(12월)"/>
    <x v="1"/>
    <s v="중국"/>
    <s v="김태우"/>
    <x v="0"/>
    <s v="카누 마일드로스트 아메리카노100T(미니)"/>
    <n v="18530"/>
    <n v="1"/>
    <n v="18530"/>
  </r>
  <r>
    <x v="125"/>
    <s v="O221016058337"/>
    <s v="2022"/>
    <s v="4분기(12월)"/>
    <x v="1"/>
    <s v="중국"/>
    <s v="김태우"/>
    <x v="0"/>
    <s v="컵누들 매콤한맛 37.8g*6입"/>
    <n v="6980"/>
    <n v="1"/>
    <n v="6980"/>
  </r>
  <r>
    <x v="125"/>
    <s v="O221016058337"/>
    <s v="2022"/>
    <s v="4분기(12월)"/>
    <x v="1"/>
    <s v="중국"/>
    <s v="김태우"/>
    <x v="0"/>
    <s v="크라운 뽀또 치즈타르트161g"/>
    <n v="1800"/>
    <n v="3"/>
    <n v="5400"/>
  </r>
  <r>
    <x v="125"/>
    <s v="O221016058337"/>
    <s v="2022"/>
    <s v="4분기(12월)"/>
    <x v="1"/>
    <s v="중국"/>
    <s v="김태우"/>
    <x v="0"/>
    <s v="크라운 츄러스84g"/>
    <n v="1070"/>
    <n v="3"/>
    <n v="3210"/>
  </r>
  <r>
    <x v="125"/>
    <s v="O221016058337"/>
    <s v="2022"/>
    <s v="4분기(12월)"/>
    <x v="1"/>
    <s v="중국"/>
    <s v="김태우"/>
    <x v="0"/>
    <s v="파마젠 멀티비타민 꾸미(90일분)"/>
    <n v="14000"/>
    <n v="1"/>
    <n v="14000"/>
  </r>
  <r>
    <x v="125"/>
    <s v="O221016058337"/>
    <s v="2022"/>
    <s v="4분기(12월)"/>
    <x v="1"/>
    <s v="중국"/>
    <s v="김태우"/>
    <x v="0"/>
    <s v="페리오치약 브레쓰케어알파 160g*3"/>
    <n v="4320"/>
    <n v="1"/>
    <n v="4320"/>
  </r>
  <r>
    <x v="125"/>
    <s v="O221016058337"/>
    <s v="2022"/>
    <s v="4분기(12월)"/>
    <x v="1"/>
    <s v="중국"/>
    <s v="김태우"/>
    <x v="0"/>
    <s v="해태 에이스364g"/>
    <n v="3600"/>
    <n v="1"/>
    <n v="3600"/>
  </r>
  <r>
    <x v="125"/>
    <s v="O221016058337"/>
    <s v="2022"/>
    <s v="4분기(12월)"/>
    <x v="1"/>
    <s v="중국"/>
    <s v="김태우"/>
    <x v="0"/>
    <s v="해태 오사쯔60g"/>
    <n v="1080"/>
    <n v="2"/>
    <n v="2160"/>
  </r>
  <r>
    <x v="125"/>
    <s v="O221016058337"/>
    <s v="2022"/>
    <s v="4분기(12월)"/>
    <x v="1"/>
    <s v="중국"/>
    <s v="김태우"/>
    <x v="0"/>
    <s v="해피바스 다마스크 메이로즈에센스 바디워시900g"/>
    <n v="6490"/>
    <n v="1"/>
    <n v="6490"/>
  </r>
  <r>
    <x v="125"/>
    <s v="O221016058337"/>
    <s v="2022"/>
    <s v="4분기(12월)"/>
    <x v="1"/>
    <s v="중국"/>
    <s v="김태우"/>
    <x v="0"/>
    <s v="햇살담은 염도낮춘 다시마 간장1.7L"/>
    <n v="11000"/>
    <n v="1"/>
    <n v="11000"/>
  </r>
  <r>
    <x v="125"/>
    <s v="O221016058337"/>
    <s v="2022"/>
    <s v="4분기(12월)"/>
    <x v="1"/>
    <s v="중국"/>
    <s v="김태우"/>
    <x v="0"/>
    <s v="허니머스타드소스 535g"/>
    <n v="3700"/>
    <n v="1"/>
    <n v="3700"/>
  </r>
  <r>
    <x v="126"/>
    <s v="O221016058336"/>
    <s v="2022"/>
    <s v="4분기(12월)"/>
    <x v="2"/>
    <s v="중국"/>
    <s v="남세형"/>
    <x v="0"/>
    <s v="CJ 맛밤80g"/>
    <n v="2250"/>
    <n v="1"/>
    <n v="2250"/>
  </r>
  <r>
    <x v="126"/>
    <s v="O221016058336"/>
    <s v="2022"/>
    <s v="4분기(12월)"/>
    <x v="2"/>
    <s v="중국"/>
    <s v="남세형"/>
    <x v="0"/>
    <s v="광천파래김4g*16봉"/>
    <n v="4200"/>
    <n v="1"/>
    <n v="4200"/>
  </r>
  <r>
    <x v="126"/>
    <s v="O221016058336"/>
    <s v="2022"/>
    <s v="4분기(12월)"/>
    <x v="2"/>
    <s v="중국"/>
    <s v="남세형"/>
    <x v="0"/>
    <s v="깔끔한 멸치국물팩65g(13g*5)"/>
    <n v="2700"/>
    <n v="1"/>
    <n v="2700"/>
  </r>
  <r>
    <x v="126"/>
    <s v="O221016058336"/>
    <s v="2022"/>
    <s v="4분기(12월)"/>
    <x v="2"/>
    <s v="중국"/>
    <s v="남세형"/>
    <x v="0"/>
    <s v="꽃게랑 오리지널70g"/>
    <n v="1073"/>
    <n v="4"/>
    <n v="4292"/>
  </r>
  <r>
    <x v="126"/>
    <s v="O221016058336"/>
    <s v="2022"/>
    <s v="4분기(12월)"/>
    <x v="2"/>
    <s v="중국"/>
    <s v="남세형"/>
    <x v="0"/>
    <s v="너구리 매운맛(멀티5입)"/>
    <n v="5090"/>
    <n v="1"/>
    <n v="5090"/>
  </r>
  <r>
    <x v="126"/>
    <s v="O221016058336"/>
    <s v="2022"/>
    <s v="4분기(12월)"/>
    <x v="2"/>
    <s v="중국"/>
    <s v="남세형"/>
    <x v="0"/>
    <s v="농심 꿀꽈배기90g"/>
    <n v="1230"/>
    <n v="1"/>
    <n v="1230"/>
  </r>
  <r>
    <x v="126"/>
    <s v="O221016058336"/>
    <s v="2022"/>
    <s v="4분기(12월)"/>
    <x v="2"/>
    <s v="중국"/>
    <s v="남세형"/>
    <x v="0"/>
    <s v="농심 닭다리 후라이드맛66g"/>
    <n v="1230"/>
    <n v="2"/>
    <n v="2460"/>
  </r>
  <r>
    <x v="126"/>
    <s v="O221016058336"/>
    <s v="2022"/>
    <s v="4분기(12월)"/>
    <x v="2"/>
    <s v="중국"/>
    <s v="남세형"/>
    <x v="0"/>
    <s v="농심 바나나킥 75g"/>
    <n v="1450"/>
    <n v="1"/>
    <n v="1450"/>
  </r>
  <r>
    <x v="126"/>
    <s v="O221016058336"/>
    <s v="2022"/>
    <s v="4분기(12월)"/>
    <x v="2"/>
    <s v="중국"/>
    <s v="남세형"/>
    <x v="0"/>
    <s v="농심 사리곰탕(멀티5입)"/>
    <n v="4880"/>
    <n v="1"/>
    <n v="4880"/>
  </r>
  <r>
    <x v="126"/>
    <s v="O221016058336"/>
    <s v="2022"/>
    <s v="4분기(12월)"/>
    <x v="2"/>
    <s v="중국"/>
    <s v="남세형"/>
    <x v="0"/>
    <s v="농심 새우깡90g"/>
    <n v="1070"/>
    <n v="5"/>
    <n v="5350"/>
  </r>
  <r>
    <x v="126"/>
    <s v="O221016058336"/>
    <s v="2022"/>
    <s v="4분기(12월)"/>
    <x v="2"/>
    <s v="중국"/>
    <s v="남세형"/>
    <x v="0"/>
    <s v="농심 신라면(멀티5입)"/>
    <n v="3640"/>
    <n v="3"/>
    <n v="10920"/>
  </r>
  <r>
    <x v="126"/>
    <s v="O221016058336"/>
    <s v="2022"/>
    <s v="4분기(12월)"/>
    <x v="2"/>
    <s v="중국"/>
    <s v="남세형"/>
    <x v="0"/>
    <s v="농심 안성탕면(멀티5입)"/>
    <n v="4080"/>
    <n v="1"/>
    <n v="4080"/>
  </r>
  <r>
    <x v="126"/>
    <s v="O221016058336"/>
    <s v="2022"/>
    <s v="4분기(12월)"/>
    <x v="2"/>
    <s v="중국"/>
    <s v="남세형"/>
    <x v="0"/>
    <s v="농심 양파링84g"/>
    <n v="1220"/>
    <n v="2"/>
    <n v="2440"/>
  </r>
  <r>
    <x v="126"/>
    <s v="O221016058336"/>
    <s v="2022"/>
    <s v="4분기(12월)"/>
    <x v="2"/>
    <s v="중국"/>
    <s v="남세형"/>
    <x v="0"/>
    <s v="농심 오징어짬뽕(멀티5입)"/>
    <n v="4430"/>
    <n v="1"/>
    <n v="4430"/>
  </r>
  <r>
    <x v="126"/>
    <s v="O221016058336"/>
    <s v="2022"/>
    <s v="4분기(12월)"/>
    <x v="2"/>
    <s v="중국"/>
    <s v="남세형"/>
    <x v="0"/>
    <s v="농심 육개장큰사발110g*16입"/>
    <n v="20630"/>
    <n v="1"/>
    <n v="20630"/>
  </r>
  <r>
    <x v="126"/>
    <s v="O221016058336"/>
    <s v="2022"/>
    <s v="4분기(12월)"/>
    <x v="2"/>
    <s v="중국"/>
    <s v="남세형"/>
    <x v="0"/>
    <s v="농심 튀김우동큰사발111g*16입"/>
    <n v="22100"/>
    <n v="1"/>
    <n v="22100"/>
  </r>
  <r>
    <x v="126"/>
    <s v="O221016058336"/>
    <s v="2022"/>
    <s v="4분기(12월)"/>
    <x v="2"/>
    <s v="중국"/>
    <s v="남세형"/>
    <x v="0"/>
    <s v="동원 DHA참치100g*5"/>
    <n v="9000"/>
    <n v="2"/>
    <n v="18000"/>
  </r>
  <r>
    <x v="126"/>
    <s v="O221016058336"/>
    <s v="2022"/>
    <s v="4분기(12월)"/>
    <x v="2"/>
    <s v="중국"/>
    <s v="남세형"/>
    <x v="0"/>
    <s v="동원 상상육포 오리지널 50g"/>
    <n v="3900"/>
    <n v="1"/>
    <n v="3900"/>
  </r>
  <r>
    <x v="126"/>
    <s v="O221016058336"/>
    <s v="2022"/>
    <s v="4분기(12월)"/>
    <x v="2"/>
    <s v="중국"/>
    <s v="남세형"/>
    <x v="0"/>
    <s v="뚝딱! 우거지해장국50g(10g*5ea)"/>
    <n v="5700"/>
    <n v="1"/>
    <n v="5700"/>
  </r>
  <r>
    <x v="126"/>
    <s v="O221016058336"/>
    <s v="2022"/>
    <s v="4분기(12월)"/>
    <x v="2"/>
    <s v="중국"/>
    <s v="남세형"/>
    <x v="0"/>
    <s v="마이쮸(딸기복숭아)284g"/>
    <n v="3610"/>
    <n v="1"/>
    <n v="3610"/>
  </r>
  <r>
    <x v="126"/>
    <s v="O221016058336"/>
    <s v="2022"/>
    <s v="4분기(12월)"/>
    <x v="2"/>
    <s v="중국"/>
    <s v="남세형"/>
    <x v="0"/>
    <s v="박카스맛 젤리50g*8"/>
    <n v="7840"/>
    <n v="1"/>
    <n v="7840"/>
  </r>
  <r>
    <x v="126"/>
    <s v="O221016058336"/>
    <s v="2022"/>
    <s v="4분기(12월)"/>
    <x v="2"/>
    <s v="중국"/>
    <s v="남세형"/>
    <x v="0"/>
    <s v="비비고 사골곰탕500g*2"/>
    <n v="2850"/>
    <n v="2"/>
    <n v="5700"/>
  </r>
  <r>
    <x v="126"/>
    <s v="O221016058336"/>
    <s v="2022"/>
    <s v="4분기(12월)"/>
    <x v="2"/>
    <s v="중국"/>
    <s v="남세형"/>
    <x v="0"/>
    <s v="비비고 소고기 장터국500g*2"/>
    <n v="9040"/>
    <n v="2"/>
    <n v="18080"/>
  </r>
  <r>
    <x v="126"/>
    <s v="O221016058336"/>
    <s v="2022"/>
    <s v="4분기(12월)"/>
    <x v="2"/>
    <s v="중국"/>
    <s v="남세형"/>
    <x v="0"/>
    <s v="뻥이요 오리지날 140g"/>
    <n v="1250"/>
    <n v="2"/>
    <n v="2500"/>
  </r>
  <r>
    <x v="126"/>
    <s v="O221016058336"/>
    <s v="2022"/>
    <s v="4분기(12월)"/>
    <x v="2"/>
    <s v="중국"/>
    <s v="남세형"/>
    <x v="0"/>
    <s v="산들애 처음부터 멸치다시마 육수 275g"/>
    <n v="5210"/>
    <n v="1"/>
    <n v="5210"/>
  </r>
  <r>
    <x v="126"/>
    <s v="O221016058336"/>
    <s v="2022"/>
    <s v="4분기(12월)"/>
    <x v="2"/>
    <s v="중국"/>
    <s v="남세형"/>
    <x v="0"/>
    <s v="상쾌환 숙취해소6g(3g*2포)"/>
    <n v="4500"/>
    <n v="2"/>
    <n v="9000"/>
  </r>
  <r>
    <x v="126"/>
    <s v="O221016058336"/>
    <s v="2022"/>
    <s v="4분기(12월)"/>
    <x v="2"/>
    <s v="중국"/>
    <s v="남세형"/>
    <x v="0"/>
    <s v="선봉 양평 해장국 600g*3"/>
    <n v="10000"/>
    <n v="1"/>
    <n v="10000"/>
  </r>
  <r>
    <x v="126"/>
    <s v="O221016058336"/>
    <s v="2022"/>
    <s v="4분기(12월)"/>
    <x v="2"/>
    <s v="중국"/>
    <s v="남세형"/>
    <x v="0"/>
    <s v="스팸 마일드 300g*3"/>
    <n v="12480"/>
    <n v="1"/>
    <n v="12480"/>
  </r>
  <r>
    <x v="126"/>
    <s v="O221016058336"/>
    <s v="2022"/>
    <s v="4분기(12월)"/>
    <x v="2"/>
    <s v="중국"/>
    <s v="남세형"/>
    <x v="0"/>
    <s v="아이비155g"/>
    <n v="2090"/>
    <n v="1"/>
    <n v="2090"/>
  </r>
  <r>
    <x v="126"/>
    <s v="O221016058336"/>
    <s v="2022"/>
    <s v="4분기(12월)"/>
    <x v="2"/>
    <s v="중국"/>
    <s v="남세형"/>
    <x v="0"/>
    <s v="오뚜기 3분쇠고기짜장200g"/>
    <n v="1230"/>
    <n v="2"/>
    <n v="2460"/>
  </r>
  <r>
    <x v="126"/>
    <s v="O221016058336"/>
    <s v="2022"/>
    <s v="4분기(12월)"/>
    <x v="2"/>
    <s v="중국"/>
    <s v="남세형"/>
    <x v="0"/>
    <s v="오뚜기 스낵면(멀티5입)"/>
    <n v="2680"/>
    <n v="1"/>
    <n v="2680"/>
  </r>
  <r>
    <x v="126"/>
    <s v="O221016058336"/>
    <s v="2022"/>
    <s v="4분기(12월)"/>
    <x v="2"/>
    <s v="중국"/>
    <s v="남세형"/>
    <x v="0"/>
    <s v="오리온 고래밥46g"/>
    <n v="670"/>
    <n v="1"/>
    <n v="670"/>
  </r>
  <r>
    <x v="126"/>
    <s v="O221016058336"/>
    <s v="2022"/>
    <s v="4분기(12월)"/>
    <x v="2"/>
    <s v="중국"/>
    <s v="남세형"/>
    <x v="0"/>
    <s v="오리온 오감자 찍먹 양념바베큐맛50g"/>
    <n v="1250"/>
    <n v="2"/>
    <n v="2500"/>
  </r>
  <r>
    <x v="126"/>
    <s v="O221016058336"/>
    <s v="2022"/>
    <s v="4분기(12월)"/>
    <x v="2"/>
    <s v="중국"/>
    <s v="남세형"/>
    <x v="0"/>
    <s v="진라면*순한맛(멀티5입)"/>
    <n v="2810"/>
    <n v="1"/>
    <n v="2810"/>
  </r>
  <r>
    <x v="126"/>
    <s v="O221016058336"/>
    <s v="2022"/>
    <s v="4분기(12월)"/>
    <x v="2"/>
    <s v="중국"/>
    <s v="남세형"/>
    <x v="0"/>
    <s v="청정원 도가니탕450g*2"/>
    <n v="11200"/>
    <n v="1"/>
    <n v="11200"/>
  </r>
  <r>
    <x v="126"/>
    <s v="O221016058336"/>
    <s v="2022"/>
    <s v="4분기(12월)"/>
    <x v="2"/>
    <s v="중국"/>
    <s v="남세형"/>
    <x v="0"/>
    <s v="초코칩쿠키104g"/>
    <n v="1260"/>
    <n v="1"/>
    <n v="1260"/>
  </r>
  <r>
    <x v="126"/>
    <s v="O221016058336"/>
    <s v="2022"/>
    <s v="4분기(12월)"/>
    <x v="2"/>
    <s v="중국"/>
    <s v="남세형"/>
    <x v="0"/>
    <s v="크라운 콘치 치즈크림66g"/>
    <n v="990"/>
    <n v="1"/>
    <n v="990"/>
  </r>
  <r>
    <x v="126"/>
    <s v="O221016058336"/>
    <s v="2022"/>
    <s v="4분기(12월)"/>
    <x v="2"/>
    <s v="중국"/>
    <s v="남세형"/>
    <x v="0"/>
    <s v="팔도 도시락 86g*24입"/>
    <n v="20000"/>
    <n v="1"/>
    <n v="20000"/>
  </r>
  <r>
    <x v="126"/>
    <s v="O221016058336"/>
    <s v="2022"/>
    <s v="4분기(12월)"/>
    <x v="2"/>
    <s v="중국"/>
    <s v="남세형"/>
    <x v="0"/>
    <s v="한성 가쓰오우동232.5g*3"/>
    <n v="3930"/>
    <n v="1"/>
    <n v="3930"/>
  </r>
  <r>
    <x v="126"/>
    <s v="O221016058336"/>
    <s v="2022"/>
    <s v="4분기(12월)"/>
    <x v="2"/>
    <s v="중국"/>
    <s v="남세형"/>
    <x v="0"/>
    <s v="해태 초코홈런볼 128g"/>
    <n v="3800"/>
    <n v="2"/>
    <n v="7600"/>
  </r>
  <r>
    <x v="126"/>
    <s v="O221016058336"/>
    <s v="2022"/>
    <s v="4분기(12월)"/>
    <x v="2"/>
    <s v="중국"/>
    <s v="남세형"/>
    <x v="0"/>
    <s v="해표 포도씨유900ml"/>
    <n v="13600"/>
    <n v="1"/>
    <n v="13600"/>
  </r>
  <r>
    <x v="126"/>
    <s v="O221016058336"/>
    <s v="2022"/>
    <s v="4분기(12월)"/>
    <x v="2"/>
    <s v="중국"/>
    <s v="남세형"/>
    <x v="0"/>
    <s v="햇반 발아현미밥210g*4"/>
    <n v="6630"/>
    <n v="2"/>
    <n v="13260"/>
  </r>
  <r>
    <x v="126"/>
    <s v="O221016058336"/>
    <s v="2022"/>
    <s v="4분기(12월)"/>
    <x v="2"/>
    <s v="중국"/>
    <s v="남세형"/>
    <x v="0"/>
    <s v="햇반200g*4개입"/>
    <n v="5200"/>
    <n v="2"/>
    <n v="10400"/>
  </r>
  <r>
    <x v="126"/>
    <s v="O221016058336"/>
    <s v="2022"/>
    <s v="4분기(12월)"/>
    <x v="2"/>
    <s v="중국"/>
    <s v="남세형"/>
    <x v="0"/>
    <s v="허니버터 군옥수수맛아몬드130g"/>
    <n v="3890"/>
    <n v="1"/>
    <n v="3890"/>
  </r>
  <r>
    <x v="127"/>
    <s v="O221016058335"/>
    <s v="2022"/>
    <s v="4분기(12월)"/>
    <x v="2"/>
    <s v="중국"/>
    <s v="강병기"/>
    <x v="0"/>
    <s v="3M)스카치브라이트 크린스틱(화장실변기솔(리필))"/>
    <n v="4100"/>
    <n v="1"/>
    <n v="4100"/>
  </r>
  <r>
    <x v="127"/>
    <s v="O221016058335"/>
    <s v="2022"/>
    <s v="4분기(12월)"/>
    <x v="2"/>
    <s v="중국"/>
    <s v="강병기"/>
    <x v="0"/>
    <s v="3분 춘천닭갈비 덮밥소스150g"/>
    <n v="1950"/>
    <n v="1"/>
    <n v="1950"/>
  </r>
  <r>
    <x v="127"/>
    <s v="O221016058335"/>
    <s v="2022"/>
    <s v="4분기(12월)"/>
    <x v="2"/>
    <s v="중국"/>
    <s v="강병기"/>
    <x v="0"/>
    <s v="3분낙지덮밥소스150g"/>
    <n v="1950"/>
    <n v="1"/>
    <n v="1950"/>
  </r>
  <r>
    <x v="127"/>
    <s v="O221016058335"/>
    <s v="2022"/>
    <s v="4분기(12월)"/>
    <x v="2"/>
    <s v="중국"/>
    <s v="강병기"/>
    <x v="0"/>
    <s v="3분제육덮밥소스150g"/>
    <n v="1950"/>
    <n v="1"/>
    <n v="1950"/>
  </r>
  <r>
    <x v="127"/>
    <s v="O221016058335"/>
    <s v="2022"/>
    <s v="4분기(12월)"/>
    <x v="2"/>
    <s v="중국"/>
    <s v="강병기"/>
    <x v="0"/>
    <s v="post그래놀라 크랜베리 아몬드350g"/>
    <n v="5700"/>
    <n v="1"/>
    <n v="5700"/>
  </r>
  <r>
    <x v="127"/>
    <s v="O221016058335"/>
    <s v="2022"/>
    <s v="4분기(12월)"/>
    <x v="2"/>
    <s v="중국"/>
    <s v="강병기"/>
    <x v="0"/>
    <s v="고추장아찌300g"/>
    <n v="6600"/>
    <n v="1"/>
    <n v="6600"/>
  </r>
  <r>
    <x v="127"/>
    <s v="O221016058335"/>
    <s v="2022"/>
    <s v="4분기(12월)"/>
    <x v="2"/>
    <s v="중국"/>
    <s v="강병기"/>
    <x v="0"/>
    <s v="까스명수 골드75ml*10"/>
    <n v="8000"/>
    <n v="1"/>
    <n v="8000"/>
  </r>
  <r>
    <x v="127"/>
    <s v="O221016058335"/>
    <s v="2022"/>
    <s v="4분기(12월)"/>
    <x v="2"/>
    <s v="중국"/>
    <s v="강병기"/>
    <x v="0"/>
    <s v="깨끗한나라 순수 프리미엄30m*30롤(천열펄프3겹)"/>
    <n v="21000"/>
    <n v="1"/>
    <n v="21000"/>
  </r>
  <r>
    <x v="127"/>
    <s v="O221016058335"/>
    <s v="2022"/>
    <s v="4분기(12월)"/>
    <x v="2"/>
    <s v="중국"/>
    <s v="강병기"/>
    <x v="0"/>
    <s v="농심 배홍동비빔면4입"/>
    <n v="3800"/>
    <n v="1"/>
    <n v="3800"/>
  </r>
  <r>
    <x v="127"/>
    <s v="O221016058335"/>
    <s v="2022"/>
    <s v="4분기(12월)"/>
    <x v="2"/>
    <s v="중국"/>
    <s v="강병기"/>
    <x v="0"/>
    <s v="농심 육개장사발면86g*6입"/>
    <n v="5000"/>
    <n v="1"/>
    <n v="5000"/>
  </r>
  <r>
    <x v="127"/>
    <s v="O221016058335"/>
    <s v="2022"/>
    <s v="4분기(12월)"/>
    <x v="2"/>
    <s v="중국"/>
    <s v="강병기"/>
    <x v="0"/>
    <s v="농심짜파게티(멀티5입)"/>
    <n v="4430"/>
    <n v="1"/>
    <n v="4430"/>
  </r>
  <r>
    <x v="127"/>
    <s v="O221016058335"/>
    <s v="2022"/>
    <s v="4분기(12월)"/>
    <x v="2"/>
    <s v="중국"/>
    <s v="강병기"/>
    <x v="0"/>
    <s v="뉴월남쌈300g(16cm)"/>
    <n v="2600"/>
    <n v="1"/>
    <n v="2600"/>
  </r>
  <r>
    <x v="127"/>
    <s v="O221016058335"/>
    <s v="2022"/>
    <s v="4분기(12월)"/>
    <x v="2"/>
    <s v="중국"/>
    <s v="강병기"/>
    <x v="0"/>
    <s v="동결건조 다진마늘"/>
    <n v="4530"/>
    <n v="1"/>
    <n v="4530"/>
  </r>
  <r>
    <x v="127"/>
    <s v="O221016058335"/>
    <s v="2022"/>
    <s v="4분기(12월)"/>
    <x v="2"/>
    <s v="중국"/>
    <s v="강병기"/>
    <x v="0"/>
    <s v="동원 살코기참치100g*5입"/>
    <n v="10200"/>
    <n v="1"/>
    <n v="10200"/>
  </r>
  <r>
    <x v="127"/>
    <s v="O221016058335"/>
    <s v="2022"/>
    <s v="4분기(12월)"/>
    <x v="2"/>
    <s v="중국"/>
    <s v="강병기"/>
    <x v="0"/>
    <s v="동원 스위트콘340g*2"/>
    <n v="2250"/>
    <n v="1"/>
    <n v="2250"/>
  </r>
  <r>
    <x v="127"/>
    <s v="O221016058335"/>
    <s v="2022"/>
    <s v="4분기(12월)"/>
    <x v="2"/>
    <s v="중국"/>
    <s v="강병기"/>
    <x v="0"/>
    <s v="레모나 생유산균9C 2g*50포 "/>
    <n v="11500"/>
    <n v="1"/>
    <n v="11500"/>
  </r>
  <r>
    <x v="127"/>
    <s v="O221016058335"/>
    <s v="2022"/>
    <s v="4분기(12월)"/>
    <x v="2"/>
    <s v="중국"/>
    <s v="강병기"/>
    <x v="0"/>
    <s v="롯데 목캔디 허브민트 122g"/>
    <n v="2020"/>
    <n v="1"/>
    <n v="2020"/>
  </r>
  <r>
    <x v="127"/>
    <s v="O221016058335"/>
    <s v="2022"/>
    <s v="4분기(12월)"/>
    <x v="2"/>
    <s v="중국"/>
    <s v="강병기"/>
    <x v="0"/>
    <s v="몬스위트칠리소스435ml"/>
    <n v="4010"/>
    <n v="1"/>
    <n v="4010"/>
  </r>
  <r>
    <x v="127"/>
    <s v="O221016058335"/>
    <s v="2022"/>
    <s v="4분기(12월)"/>
    <x v="2"/>
    <s v="중국"/>
    <s v="강병기"/>
    <x v="0"/>
    <s v="물걸레 청소포 샥 대형30포(200mm*300mm)"/>
    <n v="2200"/>
    <n v="2"/>
    <n v="4400"/>
  </r>
  <r>
    <x v="127"/>
    <s v="O221016058335"/>
    <s v="2022"/>
    <s v="4분기(12월)"/>
    <x v="2"/>
    <s v="중국"/>
    <s v="강병기"/>
    <x v="0"/>
    <s v="물바로 욕실화(슬리퍼)"/>
    <n v="3550"/>
    <n v="1"/>
    <n v="3550"/>
  </r>
  <r>
    <x v="127"/>
    <s v="O221016058335"/>
    <s v="2022"/>
    <s v="4분기(12월)"/>
    <x v="2"/>
    <s v="중국"/>
    <s v="강병기"/>
    <x v="0"/>
    <s v="반해요 무말랭이80g*5"/>
    <n v="9770"/>
    <n v="1"/>
    <n v="9770"/>
  </r>
  <r>
    <x v="127"/>
    <s v="O221016058335"/>
    <s v="2022"/>
    <s v="4분기(12월)"/>
    <x v="2"/>
    <s v="중국"/>
    <s v="강병기"/>
    <x v="0"/>
    <s v="반해요 양념깻잎80g*5"/>
    <n v="9770"/>
    <n v="1"/>
    <n v="9770"/>
  </r>
  <r>
    <x v="127"/>
    <s v="O221016058335"/>
    <s v="2022"/>
    <s v="4분기(12월)"/>
    <x v="2"/>
    <s v="중국"/>
    <s v="강병기"/>
    <x v="0"/>
    <s v="백설 올리고당1.2kg"/>
    <n v="5430"/>
    <n v="1"/>
    <n v="5430"/>
  </r>
  <r>
    <x v="127"/>
    <s v="O221016058335"/>
    <s v="2022"/>
    <s v="4분기(12월)"/>
    <x v="2"/>
    <s v="중국"/>
    <s v="강병기"/>
    <x v="0"/>
    <s v="백설 토마토파스타소스180g*5"/>
    <n v="9300"/>
    <n v="1"/>
    <n v="9300"/>
  </r>
  <r>
    <x v="127"/>
    <s v="O221016058335"/>
    <s v="2022"/>
    <s v="4분기(12월)"/>
    <x v="2"/>
    <s v="중국"/>
    <s v="강병기"/>
    <x v="0"/>
    <s v="백설찹쌀호떡믹스400g"/>
    <n v="3800"/>
    <n v="1"/>
    <n v="3800"/>
  </r>
  <r>
    <x v="127"/>
    <s v="O221016058335"/>
    <s v="2022"/>
    <s v="4분기(12월)"/>
    <x v="2"/>
    <s v="중국"/>
    <s v="강병기"/>
    <x v="0"/>
    <s v="비비고 누룽지 닭백숙죽 280g"/>
    <n v="2850"/>
    <n v="1"/>
    <n v="2850"/>
  </r>
  <r>
    <x v="127"/>
    <s v="O221016058335"/>
    <s v="2022"/>
    <s v="4분기(12월)"/>
    <x v="2"/>
    <s v="중국"/>
    <s v="강병기"/>
    <x v="0"/>
    <s v="비비고 돼지고기김치찌개 460g*2"/>
    <n v="11400"/>
    <n v="1"/>
    <n v="11400"/>
  </r>
  <r>
    <x v="127"/>
    <s v="O221016058335"/>
    <s v="2022"/>
    <s v="4분기(12월)"/>
    <x v="2"/>
    <s v="중국"/>
    <s v="강병기"/>
    <x v="0"/>
    <s v="비비고 사골곰탕500g*2"/>
    <n v="2850"/>
    <n v="1"/>
    <n v="2850"/>
  </r>
  <r>
    <x v="127"/>
    <s v="O221016058335"/>
    <s v="2022"/>
    <s v="4분기(12월)"/>
    <x v="2"/>
    <s v="중국"/>
    <s v="강병기"/>
    <x v="0"/>
    <s v="비비고 소고기 장터국500g*2"/>
    <n v="9040"/>
    <n v="1"/>
    <n v="9040"/>
  </r>
  <r>
    <x v="127"/>
    <s v="O221016058335"/>
    <s v="2022"/>
    <s v="4분기(12월)"/>
    <x v="2"/>
    <s v="중국"/>
    <s v="강병기"/>
    <x v="0"/>
    <s v="비비고 순댓국 460g*2"/>
    <n v="12690"/>
    <n v="1"/>
    <n v="12690"/>
  </r>
  <r>
    <x v="127"/>
    <s v="O221016058335"/>
    <s v="2022"/>
    <s v="4분기(12월)"/>
    <x v="2"/>
    <s v="중국"/>
    <s v="강병기"/>
    <x v="0"/>
    <s v="비트 일반용 1.6L+1.6L"/>
    <n v="8880"/>
    <n v="1"/>
    <n v="8880"/>
  </r>
  <r>
    <x v="127"/>
    <s v="O221016058335"/>
    <s v="2022"/>
    <s v="4분기(12월)"/>
    <x v="2"/>
    <s v="중국"/>
    <s v="강병기"/>
    <x v="0"/>
    <s v="아모스 녹차실감샴푸500ml(중건성)"/>
    <n v="20810"/>
    <n v="1"/>
    <n v="20810"/>
  </r>
  <r>
    <x v="127"/>
    <s v="O221016058335"/>
    <s v="2022"/>
    <s v="4분기(12월)"/>
    <x v="2"/>
    <s v="중국"/>
    <s v="강병기"/>
    <x v="0"/>
    <s v="연세 검은콩&amp;고칼슘두유200ml*24입"/>
    <n v="12500"/>
    <n v="1"/>
    <n v="12500"/>
  </r>
  <r>
    <x v="127"/>
    <s v="O221016058335"/>
    <s v="2022"/>
    <s v="4분기(12월)"/>
    <x v="2"/>
    <s v="중국"/>
    <s v="강병기"/>
    <x v="0"/>
    <s v="옛날자른당면 100g"/>
    <n v="1400"/>
    <n v="2"/>
    <n v="2800"/>
  </r>
  <r>
    <x v="127"/>
    <s v="O221016058335"/>
    <s v="2022"/>
    <s v="4분기(12월)"/>
    <x v="2"/>
    <s v="중국"/>
    <s v="강병기"/>
    <x v="0"/>
    <s v="오뚜기 백세카레 고형 약간매운맛100g"/>
    <n v="2800"/>
    <n v="1"/>
    <n v="2800"/>
  </r>
  <r>
    <x v="127"/>
    <s v="O221016058335"/>
    <s v="2022"/>
    <s v="4분기(12월)"/>
    <x v="2"/>
    <s v="중국"/>
    <s v="강병기"/>
    <x v="0"/>
    <s v="오뚜기 양조식초500ml"/>
    <n v="1000"/>
    <n v="1"/>
    <n v="1000"/>
  </r>
  <r>
    <x v="127"/>
    <s v="O221016058335"/>
    <s v="2022"/>
    <s v="4분기(12월)"/>
    <x v="2"/>
    <s v="중국"/>
    <s v="강병기"/>
    <x v="0"/>
    <s v="오랄비 치실(50m)"/>
    <n v="2700"/>
    <n v="1"/>
    <n v="2700"/>
  </r>
  <r>
    <x v="127"/>
    <s v="O221016058335"/>
    <s v="2022"/>
    <s v="4분기(12월)"/>
    <x v="2"/>
    <s v="중국"/>
    <s v="강병기"/>
    <x v="0"/>
    <s v="참깨라면 멀티 4입"/>
    <n v="3710"/>
    <n v="1"/>
    <n v="3710"/>
  </r>
  <r>
    <x v="127"/>
    <s v="O221016058335"/>
    <s v="2022"/>
    <s v="4분기(12월)"/>
    <x v="2"/>
    <s v="중국"/>
    <s v="강병기"/>
    <x v="0"/>
    <s v="초록원)유기농딸기쨈580g"/>
    <n v="9000"/>
    <n v="1"/>
    <n v="9000"/>
  </r>
  <r>
    <x v="127"/>
    <s v="O221016058335"/>
    <s v="2022"/>
    <s v="4분기(12월)"/>
    <x v="2"/>
    <s v="중국"/>
    <s v="강병기"/>
    <x v="0"/>
    <s v="컵누들 매콤한맛 37.8g*6입"/>
    <n v="6980"/>
    <n v="1"/>
    <n v="6980"/>
  </r>
  <r>
    <x v="127"/>
    <s v="O221016058335"/>
    <s v="2022"/>
    <s v="4분기(12월)"/>
    <x v="2"/>
    <s v="중국"/>
    <s v="강병기"/>
    <x v="0"/>
    <s v="태화고무장갑 M(중선밴)"/>
    <n v="2000"/>
    <n v="1"/>
    <n v="2000"/>
  </r>
  <r>
    <x v="127"/>
    <s v="O221016058335"/>
    <s v="2022"/>
    <s v="4분기(12월)"/>
    <x v="2"/>
    <s v="중국"/>
    <s v="강병기"/>
    <x v="0"/>
    <s v="펭귄 고등어 400g*2"/>
    <n v="5000"/>
    <n v="1"/>
    <n v="5000"/>
  </r>
  <r>
    <x v="127"/>
    <s v="O221016058335"/>
    <s v="2022"/>
    <s v="4분기(12월)"/>
    <x v="2"/>
    <s v="중국"/>
    <s v="강병기"/>
    <x v="0"/>
    <s v="하림 닭가슴살135g*4"/>
    <n v="7880"/>
    <n v="1"/>
    <n v="7880"/>
  </r>
  <r>
    <x v="127"/>
    <s v="O221016058335"/>
    <s v="2022"/>
    <s v="4분기(12월)"/>
    <x v="2"/>
    <s v="중국"/>
    <s v="강병기"/>
    <x v="0"/>
    <s v="하이몬 피넛월남쌈소스230ml"/>
    <n v="4100"/>
    <n v="1"/>
    <n v="4100"/>
  </r>
  <r>
    <x v="127"/>
    <s v="O221016058335"/>
    <s v="2022"/>
    <s v="4분기(12월)"/>
    <x v="2"/>
    <s v="중국"/>
    <s v="강병기"/>
    <x v="0"/>
    <s v="한성 가쓰오우동232.5g*3"/>
    <n v="3930"/>
    <n v="1"/>
    <n v="3930"/>
  </r>
  <r>
    <x v="127"/>
    <s v="O221016058335"/>
    <s v="2022"/>
    <s v="4분기(12월)"/>
    <x v="2"/>
    <s v="중국"/>
    <s v="강병기"/>
    <x v="0"/>
    <s v="해태 버터링 딥초코103g"/>
    <n v="2400"/>
    <n v="1"/>
    <n v="2400"/>
  </r>
  <r>
    <x v="127"/>
    <s v="O221016058335"/>
    <s v="2022"/>
    <s v="4분기(12월)"/>
    <x v="2"/>
    <s v="중국"/>
    <s v="강병기"/>
    <x v="0"/>
    <s v="해피바스 다마스크 메이로즈에센스 바디워시900g"/>
    <n v="6490"/>
    <n v="1"/>
    <n v="6490"/>
  </r>
  <r>
    <x v="127"/>
    <s v="O221016058335"/>
    <s v="2022"/>
    <s v="4분기(12월)"/>
    <x v="2"/>
    <s v="중국"/>
    <s v="강병기"/>
    <x v="0"/>
    <s v="햇반 흑미밥210g*4"/>
    <n v="6630"/>
    <n v="1"/>
    <n v="6630"/>
  </r>
  <r>
    <x v="127"/>
    <s v="O221016058335"/>
    <s v="2022"/>
    <s v="4분기(12월)"/>
    <x v="2"/>
    <s v="중국"/>
    <s v="강병기"/>
    <x v="0"/>
    <s v="화장실용탈취제300g(라벤더향)"/>
    <n v="1900"/>
    <n v="2"/>
    <n v="3800"/>
  </r>
  <r>
    <x v="128"/>
    <s v="O221016058334"/>
    <s v="2022"/>
    <s v="4분기(12월)"/>
    <x v="3"/>
    <s v="중국"/>
    <s v="서동휘"/>
    <x v="0"/>
    <s v="4종네일케어세트"/>
    <n v="5800"/>
    <n v="1"/>
    <n v="5800"/>
  </r>
  <r>
    <x v="128"/>
    <s v="O221016058334"/>
    <s v="2022"/>
    <s v="4분기(12월)"/>
    <x v="3"/>
    <s v="중국"/>
    <s v="서동휘"/>
    <x v="0"/>
    <s v="Calvin Klein 남성박서브리프-L105(3P)"/>
    <n v="41000"/>
    <n v="1"/>
    <n v="41000"/>
  </r>
  <r>
    <x v="128"/>
    <s v="O221016058334"/>
    <s v="2022"/>
    <s v="4분기(12월)"/>
    <x v="3"/>
    <s v="중국"/>
    <s v="서동휘"/>
    <x v="0"/>
    <s v="김도둑 광천재래김4g*16봉"/>
    <n v="4200"/>
    <n v="1"/>
    <n v="4200"/>
  </r>
  <r>
    <x v="128"/>
    <s v="O221016058334"/>
    <s v="2022"/>
    <s v="4분기(12월)"/>
    <x v="3"/>
    <s v="중국"/>
    <s v="서동휘"/>
    <x v="0"/>
    <s v="깔끔한 멸치국물팩65g(13g*5)"/>
    <n v="2700"/>
    <n v="1"/>
    <n v="2700"/>
  </r>
  <r>
    <x v="128"/>
    <s v="O221016058334"/>
    <s v="2022"/>
    <s v="4분기(12월)"/>
    <x v="3"/>
    <s v="중국"/>
    <s v="서동휘"/>
    <x v="0"/>
    <s v="남성 민소매 런닝 100호"/>
    <n v="4000"/>
    <n v="3"/>
    <n v="12000"/>
  </r>
  <r>
    <x v="128"/>
    <s v="O221016058334"/>
    <s v="2022"/>
    <s v="4분기(12월)"/>
    <x v="3"/>
    <s v="중국"/>
    <s v="서동휘"/>
    <x v="0"/>
    <s v="너구리 매운맛(멀티5입)"/>
    <n v="5090"/>
    <n v="2"/>
    <n v="10180"/>
  </r>
  <r>
    <x v="128"/>
    <s v="O221016058334"/>
    <s v="2022"/>
    <s v="4분기(12월)"/>
    <x v="3"/>
    <s v="중국"/>
    <s v="서동휘"/>
    <x v="0"/>
    <s v="농심 사리곰탕(멀티5입)"/>
    <n v="4880"/>
    <n v="2"/>
    <n v="9760"/>
  </r>
  <r>
    <x v="128"/>
    <s v="O221016058334"/>
    <s v="2022"/>
    <s v="4분기(12월)"/>
    <x v="3"/>
    <s v="중국"/>
    <s v="서동휘"/>
    <x v="0"/>
    <s v="농심 안성탕면(멀티5입)"/>
    <n v="4080"/>
    <n v="2"/>
    <n v="8160"/>
  </r>
  <r>
    <x v="128"/>
    <s v="O221016058334"/>
    <s v="2022"/>
    <s v="4분기(12월)"/>
    <x v="3"/>
    <s v="중국"/>
    <s v="서동휘"/>
    <x v="0"/>
    <s v="농심짜파게티(멀티5입)"/>
    <n v="4430"/>
    <n v="1"/>
    <n v="4430"/>
  </r>
  <r>
    <x v="128"/>
    <s v="O221016058334"/>
    <s v="2022"/>
    <s v="4분기(12월)"/>
    <x v="3"/>
    <s v="중국"/>
    <s v="서동휘"/>
    <x v="0"/>
    <s v="뉴월남쌈300g(16cm)"/>
    <n v="2600"/>
    <n v="1"/>
    <n v="2600"/>
  </r>
  <r>
    <x v="128"/>
    <s v="O221016058334"/>
    <s v="2022"/>
    <s v="4분기(12월)"/>
    <x v="3"/>
    <s v="중국"/>
    <s v="서동휘"/>
    <x v="0"/>
    <s v="독도무역 명이(산마늘)175g*3"/>
    <n v="15800"/>
    <n v="1"/>
    <n v="15800"/>
  </r>
  <r>
    <x v="128"/>
    <s v="O221016058334"/>
    <s v="2022"/>
    <s v="4분기(12월)"/>
    <x v="3"/>
    <s v="중국"/>
    <s v="서동휘"/>
    <x v="0"/>
    <s v="동원 양반김치캔160g*3"/>
    <n v="7030"/>
    <n v="1"/>
    <n v="7030"/>
  </r>
  <r>
    <x v="128"/>
    <s v="O221016058334"/>
    <s v="2022"/>
    <s v="4분기(12월)"/>
    <x v="3"/>
    <s v="중국"/>
    <s v="서동휘"/>
    <x v="0"/>
    <s v="비비고 사골곰탕500g*2"/>
    <n v="2850"/>
    <n v="1"/>
    <n v="2850"/>
  </r>
  <r>
    <x v="128"/>
    <s v="O221016058334"/>
    <s v="2022"/>
    <s v="4분기(12월)"/>
    <x v="3"/>
    <s v="중국"/>
    <s v="서동휘"/>
    <x v="0"/>
    <s v="뿌셔뿌셔(불고기)"/>
    <n v="800"/>
    <n v="1"/>
    <n v="800"/>
  </r>
  <r>
    <x v="128"/>
    <s v="O221016058334"/>
    <s v="2022"/>
    <s v="4분기(12월)"/>
    <x v="3"/>
    <s v="중국"/>
    <s v="서동휘"/>
    <x v="0"/>
    <s v="샘표 바지락칼국수 111g"/>
    <n v="1250"/>
    <n v="2"/>
    <n v="2500"/>
  </r>
  <r>
    <x v="128"/>
    <s v="O221016058334"/>
    <s v="2022"/>
    <s v="4분기(12월)"/>
    <x v="3"/>
    <s v="중국"/>
    <s v="서동휘"/>
    <x v="0"/>
    <s v="아크릴 바느질세트"/>
    <n v="2000"/>
    <n v="1"/>
    <n v="2000"/>
  </r>
  <r>
    <x v="128"/>
    <s v="O221016058334"/>
    <s v="2022"/>
    <s v="4분기(12월)"/>
    <x v="3"/>
    <s v="중국"/>
    <s v="서동휘"/>
    <x v="0"/>
    <s v="앵그리 짜파구리 큰사발 매운맛 16입"/>
    <n v="25720"/>
    <n v="1"/>
    <n v="25720"/>
  </r>
  <r>
    <x v="128"/>
    <s v="O221016058334"/>
    <s v="2022"/>
    <s v="4분기(12월)"/>
    <x v="3"/>
    <s v="중국"/>
    <s v="서동휘"/>
    <x v="0"/>
    <s v="옛날 수연소면 500g"/>
    <n v="8850"/>
    <n v="1"/>
    <n v="8850"/>
  </r>
  <r>
    <x v="128"/>
    <s v="O221016058334"/>
    <s v="2022"/>
    <s v="4분기(12월)"/>
    <x v="3"/>
    <s v="중국"/>
    <s v="서동휘"/>
    <x v="0"/>
    <s v="유동자연산골뱅이 140g*4"/>
    <n v="15920"/>
    <n v="1"/>
    <n v="15920"/>
  </r>
  <r>
    <x v="128"/>
    <s v="O221016058334"/>
    <s v="2022"/>
    <s v="4분기(12월)"/>
    <x v="3"/>
    <s v="중국"/>
    <s v="서동휘"/>
    <x v="0"/>
    <s v="이광범명가 참기름300ml(100%국산)"/>
    <n v="49000"/>
    <n v="1"/>
    <n v="49000"/>
  </r>
  <r>
    <x v="128"/>
    <s v="O221016058334"/>
    <s v="2022"/>
    <s v="4분기(12월)"/>
    <x v="3"/>
    <s v="중국"/>
    <s v="서동휘"/>
    <x v="0"/>
    <s v="진라면*매운맛(멀티5입)"/>
    <n v="2810"/>
    <n v="4"/>
    <n v="11240"/>
  </r>
  <r>
    <x v="128"/>
    <s v="O221016058334"/>
    <s v="2022"/>
    <s v="4분기(12월)"/>
    <x v="3"/>
    <s v="중국"/>
    <s v="서동휘"/>
    <x v="0"/>
    <s v="청정원 도가니탕450g*2"/>
    <n v="11200"/>
    <n v="1"/>
    <n v="11200"/>
  </r>
  <r>
    <x v="128"/>
    <s v="O221016058334"/>
    <s v="2022"/>
    <s v="4분기(12월)"/>
    <x v="3"/>
    <s v="중국"/>
    <s v="서동휘"/>
    <x v="0"/>
    <s v="크린손 니트릴 다용도 위생장갑 L 100매 아이보리"/>
    <n v="8900"/>
    <n v="1"/>
    <n v="8900"/>
  </r>
  <r>
    <x v="128"/>
    <s v="O221016058334"/>
    <s v="2022"/>
    <s v="4분기(12월)"/>
    <x v="3"/>
    <s v="중국"/>
    <s v="서동휘"/>
    <x v="0"/>
    <s v="팔도 도시락 86g*24입"/>
    <n v="20000"/>
    <n v="1"/>
    <n v="20000"/>
  </r>
  <r>
    <x v="128"/>
    <s v="O221016058334"/>
    <s v="2022"/>
    <s v="4분기(12월)"/>
    <x v="3"/>
    <s v="중국"/>
    <s v="서동휘"/>
    <x v="0"/>
    <s v="팔도 왕뚜껑110g*18입"/>
    <n v="17360"/>
    <n v="1"/>
    <n v="17360"/>
  </r>
  <r>
    <x v="129"/>
    <s v="O221016058333"/>
    <s v="2022"/>
    <s v="4분기(12월)"/>
    <x v="3"/>
    <s v="중국"/>
    <s v="장석원"/>
    <x v="0"/>
    <s v="3M 철수세미35g"/>
    <n v="1090"/>
    <n v="1"/>
    <n v="1090"/>
  </r>
  <r>
    <x v="129"/>
    <s v="O221016058333"/>
    <s v="2022"/>
    <s v="4분기(12월)"/>
    <x v="3"/>
    <s v="중국"/>
    <s v="장석원"/>
    <x v="0"/>
    <s v="3M)스카치브라이트 크린스틱(화장실변기솔(리필))"/>
    <n v="4100"/>
    <n v="2"/>
    <n v="8200"/>
  </r>
  <r>
    <x v="129"/>
    <s v="O221016058333"/>
    <s v="2022"/>
    <s v="4분기(12월)"/>
    <x v="3"/>
    <s v="중국"/>
    <s v="장석원"/>
    <x v="0"/>
    <s v="깔끔한 멸치국물팩65g(13g*5)"/>
    <n v="2700"/>
    <n v="1"/>
    <n v="2700"/>
  </r>
  <r>
    <x v="129"/>
    <s v="O221016058333"/>
    <s v="2022"/>
    <s v="4분기(12월)"/>
    <x v="3"/>
    <s v="중국"/>
    <s v="장석원"/>
    <x v="0"/>
    <s v="농심 육개장사발면86g*6입"/>
    <n v="5000"/>
    <n v="1"/>
    <n v="5000"/>
  </r>
  <r>
    <x v="129"/>
    <s v="O221016058333"/>
    <s v="2022"/>
    <s v="4분기(12월)"/>
    <x v="3"/>
    <s v="중국"/>
    <s v="장석원"/>
    <x v="0"/>
    <s v="농심 튀김우동큰사발111g*16입"/>
    <n v="22100"/>
    <n v="1"/>
    <n v="22100"/>
  </r>
  <r>
    <x v="129"/>
    <s v="O221016058333"/>
    <s v="2022"/>
    <s v="4분기(12월)"/>
    <x v="3"/>
    <s v="중국"/>
    <s v="장석원"/>
    <x v="0"/>
    <s v="다농원 쌍화차40T"/>
    <n v="8900"/>
    <n v="1"/>
    <n v="8900"/>
  </r>
  <r>
    <x v="129"/>
    <s v="O221016058333"/>
    <s v="2022"/>
    <s v="4분기(12월)"/>
    <x v="3"/>
    <s v="중국"/>
    <s v="장석원"/>
    <x v="0"/>
    <s v="동원 상상육포 오리지널 50g"/>
    <n v="3900"/>
    <n v="6"/>
    <n v="23400"/>
  </r>
  <r>
    <x v="129"/>
    <s v="O221016058333"/>
    <s v="2022"/>
    <s v="4분기(12월)"/>
    <x v="3"/>
    <s v="중국"/>
    <s v="장석원"/>
    <x v="0"/>
    <s v="바르는 비트(칼라,소매찌든때 강력제거)220ml"/>
    <n v="4200"/>
    <n v="1"/>
    <n v="4200"/>
  </r>
  <r>
    <x v="129"/>
    <s v="O221016058333"/>
    <s v="2022"/>
    <s v="4분기(12월)"/>
    <x v="3"/>
    <s v="중국"/>
    <s v="장석원"/>
    <x v="0"/>
    <s v="백설 떡볶이양념장150g*4"/>
    <n v="10680"/>
    <n v="1"/>
    <n v="10680"/>
  </r>
  <r>
    <x v="129"/>
    <s v="O221016058333"/>
    <s v="2022"/>
    <s v="4분기(12월)"/>
    <x v="3"/>
    <s v="중국"/>
    <s v="장석원"/>
    <x v="0"/>
    <s v="비타500 100ml*10"/>
    <n v="5400"/>
    <n v="1"/>
    <n v="5400"/>
  </r>
  <r>
    <x v="129"/>
    <s v="O221016058333"/>
    <s v="2022"/>
    <s v="4분기(12월)"/>
    <x v="3"/>
    <s v="중국"/>
    <s v="장석원"/>
    <x v="0"/>
    <s v="비트 드럼용1.6L+1.6L"/>
    <n v="8880"/>
    <n v="1"/>
    <n v="8880"/>
  </r>
  <r>
    <x v="129"/>
    <s v="O221016058333"/>
    <s v="2022"/>
    <s v="4분기(12월)"/>
    <x v="3"/>
    <s v="중국"/>
    <s v="장석원"/>
    <x v="0"/>
    <s v="서울우유 검은콩 귀리,호두 두유190ml*20팩"/>
    <n v="20000"/>
    <n v="1"/>
    <n v="20000"/>
  </r>
  <r>
    <x v="129"/>
    <s v="O221016058333"/>
    <s v="2022"/>
    <s v="4분기(12월)"/>
    <x v="3"/>
    <s v="중국"/>
    <s v="장석원"/>
    <x v="0"/>
    <s v="얼음골 냉면육수 동치미맛310ml(1인분)*5"/>
    <n v="2900"/>
    <n v="1"/>
    <n v="2900"/>
  </r>
  <r>
    <x v="129"/>
    <s v="O221016058333"/>
    <s v="2022"/>
    <s v="4분기(12월)"/>
    <x v="3"/>
    <s v="중국"/>
    <s v="장석원"/>
    <x v="0"/>
    <s v="연세 검은콩&amp;고칼슘두유200ml*24입"/>
    <n v="12500"/>
    <n v="1"/>
    <n v="12500"/>
  </r>
  <r>
    <x v="129"/>
    <s v="O221016058333"/>
    <s v="2022"/>
    <s v="4분기(12월)"/>
    <x v="3"/>
    <s v="중국"/>
    <s v="장석원"/>
    <x v="0"/>
    <s v="오랄비 어드밴티지컴플리트 항균칫솔모35(3+1)"/>
    <n v="9900"/>
    <n v="1"/>
    <n v="9900"/>
  </r>
  <r>
    <x v="129"/>
    <s v="O221016058333"/>
    <s v="2022"/>
    <s v="4분기(12월)"/>
    <x v="3"/>
    <s v="중국"/>
    <s v="장석원"/>
    <x v="0"/>
    <s v="유동 자연산골뱅이400g*2"/>
    <n v="18000"/>
    <n v="1"/>
    <n v="18000"/>
  </r>
  <r>
    <x v="129"/>
    <s v="O221016058333"/>
    <s v="2022"/>
    <s v="4분기(12월)"/>
    <x v="3"/>
    <s v="중국"/>
    <s v="장석원"/>
    <x v="0"/>
    <s v="유한 펑크린1L"/>
    <n v="2630"/>
    <n v="1"/>
    <n v="2630"/>
  </r>
  <r>
    <x v="129"/>
    <s v="O221016058333"/>
    <s v="2022"/>
    <s v="4분기(12월)"/>
    <x v="3"/>
    <s v="중국"/>
    <s v="장석원"/>
    <x v="0"/>
    <s v="이광범명가 들기름160ml(100%국산)"/>
    <n v="22000"/>
    <n v="1"/>
    <n v="22000"/>
  </r>
  <r>
    <x v="129"/>
    <s v="O221016058333"/>
    <s v="2022"/>
    <s v="4분기(12월)"/>
    <x v="3"/>
    <s v="중국"/>
    <s v="장석원"/>
    <x v="0"/>
    <s v="질러 갈릭 바베큐육포30g"/>
    <n v="3270"/>
    <n v="1"/>
    <n v="3270"/>
  </r>
  <r>
    <x v="129"/>
    <s v="O221016058333"/>
    <s v="2022"/>
    <s v="4분기(12월)"/>
    <x v="3"/>
    <s v="중국"/>
    <s v="장석원"/>
    <x v="0"/>
    <s v="칼칼한 해물국물팩65g(13g*5)"/>
    <n v="2700"/>
    <n v="1"/>
    <n v="2700"/>
  </r>
  <r>
    <x v="129"/>
    <s v="O221016058333"/>
    <s v="2022"/>
    <s v="4분기(12월)"/>
    <x v="3"/>
    <s v="중국"/>
    <s v="장석원"/>
    <x v="0"/>
    <s v="크린백 17cm*25cm"/>
    <n v="1660"/>
    <n v="2"/>
    <n v="3320"/>
  </r>
  <r>
    <x v="129"/>
    <s v="O221016058333"/>
    <s v="2022"/>
    <s v="4분기(12월)"/>
    <x v="3"/>
    <s v="중국"/>
    <s v="장석원"/>
    <x v="0"/>
    <s v="키친아트 FORT+IH인덕션 계란말이팬18cm"/>
    <n v="30000"/>
    <n v="1"/>
    <n v="30000"/>
  </r>
  <r>
    <x v="129"/>
    <s v="O221016058333"/>
    <s v="2022"/>
    <s v="4분기(12월)"/>
    <x v="3"/>
    <s v="중국"/>
    <s v="장석원"/>
    <x v="0"/>
    <s v="피죤2.1L+2.1L(로즈블라썸)"/>
    <n v="5600"/>
    <n v="1"/>
    <n v="5600"/>
  </r>
  <r>
    <x v="129"/>
    <s v="O221016058333"/>
    <s v="2022"/>
    <s v="4분기(12월)"/>
    <x v="3"/>
    <s v="중국"/>
    <s v="장석원"/>
    <x v="0"/>
    <s v="해찬들 초고추장500g"/>
    <n v="3500"/>
    <n v="1"/>
    <n v="3500"/>
  </r>
  <r>
    <x v="129"/>
    <s v="O221016058333"/>
    <s v="2022"/>
    <s v="4분기(12월)"/>
    <x v="3"/>
    <s v="중국"/>
    <s v="장석원"/>
    <x v="0"/>
    <s v="헛개열매와밀크씨슬100ml*30포"/>
    <n v="54400"/>
    <n v="1"/>
    <n v="54400"/>
  </r>
  <r>
    <x v="129"/>
    <s v="O221016058333"/>
    <s v="2022"/>
    <s v="4분기(12월)"/>
    <x v="3"/>
    <s v="중국"/>
    <s v="장석원"/>
    <x v="0"/>
    <s v="호두 아몬드 율무차 40T"/>
    <n v="8700"/>
    <n v="1"/>
    <n v="8700"/>
  </r>
  <r>
    <x v="130"/>
    <s v="O221016058332"/>
    <s v="2022"/>
    <s v="4분기(12월)"/>
    <x v="2"/>
    <s v="헝가리"/>
    <s v="고수영"/>
    <x v="0"/>
    <s v="SOUR 꿈틀이80g"/>
    <n v="1070"/>
    <n v="2"/>
    <n v="2140"/>
  </r>
  <r>
    <x v="130"/>
    <s v="O221016058332"/>
    <s v="2022"/>
    <s v="4분기(12월)"/>
    <x v="2"/>
    <s v="헝가리"/>
    <s v="고수영"/>
    <x v="0"/>
    <s v="The맛있는 김도둑 김밥용김10매"/>
    <n v="1400"/>
    <n v="3"/>
    <n v="4200"/>
  </r>
  <r>
    <x v="130"/>
    <s v="O221016058332"/>
    <s v="2022"/>
    <s v="4분기(12월)"/>
    <x v="2"/>
    <s v="헝가리"/>
    <s v="고수영"/>
    <x v="0"/>
    <s v="Y 감자칼"/>
    <n v="1500"/>
    <n v="1"/>
    <n v="1500"/>
  </r>
  <r>
    <x v="130"/>
    <s v="O221016058332"/>
    <s v="2022"/>
    <s v="4분기(12월)"/>
    <x v="2"/>
    <s v="헝가리"/>
    <s v="고수영"/>
    <x v="0"/>
    <s v="고구마맛 쫀디기150g "/>
    <n v="1000"/>
    <n v="2"/>
    <n v="2000"/>
  </r>
  <r>
    <x v="130"/>
    <s v="O221016058332"/>
    <s v="2022"/>
    <s v="4분기(12월)"/>
    <x v="2"/>
    <s v="헝가리"/>
    <s v="고수영"/>
    <x v="0"/>
    <s v="농심 너구리순한맛(멀티5입)"/>
    <n v="4500"/>
    <n v="1"/>
    <n v="4500"/>
  </r>
  <r>
    <x v="130"/>
    <s v="O221016058332"/>
    <s v="2022"/>
    <s v="4분기(12월)"/>
    <x v="2"/>
    <s v="헝가리"/>
    <s v="고수영"/>
    <x v="0"/>
    <s v="농심 닭다리 후라이드맛66g"/>
    <n v="1230"/>
    <n v="4"/>
    <n v="4920"/>
  </r>
  <r>
    <x v="130"/>
    <s v="O221016058332"/>
    <s v="2022"/>
    <s v="4분기(12월)"/>
    <x v="2"/>
    <s v="헝가리"/>
    <s v="고수영"/>
    <x v="0"/>
    <s v="농심 새우깡90g"/>
    <n v="1070"/>
    <n v="5"/>
    <n v="5350"/>
  </r>
  <r>
    <x v="130"/>
    <s v="O221016058332"/>
    <s v="2022"/>
    <s v="4분기(12월)"/>
    <x v="2"/>
    <s v="헝가리"/>
    <s v="고수영"/>
    <x v="0"/>
    <s v="농심 신라면(멀티5입)"/>
    <n v="3640"/>
    <n v="1"/>
    <n v="3640"/>
  </r>
  <r>
    <x v="130"/>
    <s v="O221016058332"/>
    <s v="2022"/>
    <s v="4분기(12월)"/>
    <x v="2"/>
    <s v="헝가리"/>
    <s v="고수영"/>
    <x v="0"/>
    <s v="농심 안성탕면(멀티5입)"/>
    <n v="4080"/>
    <n v="2"/>
    <n v="8160"/>
  </r>
  <r>
    <x v="130"/>
    <s v="O221016058332"/>
    <s v="2022"/>
    <s v="4분기(12월)"/>
    <x v="2"/>
    <s v="헝가리"/>
    <s v="고수영"/>
    <x v="0"/>
    <s v="농심 포스틱 84g"/>
    <n v="1230"/>
    <n v="4"/>
    <n v="4920"/>
  </r>
  <r>
    <x v="130"/>
    <s v="O221016058332"/>
    <s v="2022"/>
    <s v="4분기(12월)"/>
    <x v="2"/>
    <s v="헝가리"/>
    <s v="고수영"/>
    <x v="0"/>
    <s v="도토리묵가루400g"/>
    <n v="7500"/>
    <n v="1"/>
    <n v="7500"/>
  </r>
  <r>
    <x v="130"/>
    <s v="O221016058332"/>
    <s v="2022"/>
    <s v="4분기(12월)"/>
    <x v="2"/>
    <s v="헝가리"/>
    <s v="고수영"/>
    <x v="0"/>
    <s v="동원 고추참치100g*10"/>
    <n v="19390"/>
    <n v="1"/>
    <n v="19390"/>
  </r>
  <r>
    <x v="130"/>
    <s v="O221016058332"/>
    <s v="2022"/>
    <s v="4분기(12월)"/>
    <x v="2"/>
    <s v="헝가리"/>
    <s v="고수영"/>
    <x v="0"/>
    <s v="롯데 빼빼로 오리지날54g"/>
    <n v="1140"/>
    <n v="5"/>
    <n v="5700"/>
  </r>
  <r>
    <x v="130"/>
    <s v="O221016058332"/>
    <s v="2022"/>
    <s v="4분기(12월)"/>
    <x v="2"/>
    <s v="헝가리"/>
    <s v="고수영"/>
    <x v="0"/>
    <s v="롯데 자일리톨리필(오리지널)5000"/>
    <n v="3820"/>
    <n v="1"/>
    <n v="3820"/>
  </r>
  <r>
    <x v="130"/>
    <s v="O221016058332"/>
    <s v="2022"/>
    <s v="4분기(12월)"/>
    <x v="2"/>
    <s v="헝가리"/>
    <s v="고수영"/>
    <x v="0"/>
    <s v="마이쮸 자일리톨포도볼 110g"/>
    <n v="2500"/>
    <n v="1"/>
    <n v="2500"/>
  </r>
  <r>
    <x v="130"/>
    <s v="O221016058332"/>
    <s v="2022"/>
    <s v="4분기(12월)"/>
    <x v="2"/>
    <s v="헝가리"/>
    <s v="고수영"/>
    <x v="0"/>
    <s v="미떼 핫초코(오리지날) 10T"/>
    <n v="5900"/>
    <n v="1"/>
    <n v="5900"/>
  </r>
  <r>
    <x v="130"/>
    <s v="O221016058332"/>
    <s v="2022"/>
    <s v="4분기(12월)"/>
    <x v="2"/>
    <s v="헝가리"/>
    <s v="고수영"/>
    <x v="0"/>
    <s v="백설찹쌀호떡믹스400g"/>
    <n v="3800"/>
    <n v="2"/>
    <n v="7600"/>
  </r>
  <r>
    <x v="130"/>
    <s v="O221016058332"/>
    <s v="2022"/>
    <s v="4분기(12월)"/>
    <x v="2"/>
    <s v="헝가리"/>
    <s v="고수영"/>
    <x v="0"/>
    <s v="보리건빵85g*3입"/>
    <n v="1100"/>
    <n v="1"/>
    <n v="1100"/>
  </r>
  <r>
    <x v="130"/>
    <s v="O221016058332"/>
    <s v="2022"/>
    <s v="4분기(12월)"/>
    <x v="2"/>
    <s v="헝가리"/>
    <s v="고수영"/>
    <x v="0"/>
    <s v="비타500 100ml*10"/>
    <n v="5400"/>
    <n v="2"/>
    <n v="10800"/>
  </r>
  <r>
    <x v="130"/>
    <s v="O221016058332"/>
    <s v="2022"/>
    <s v="4분기(12월)"/>
    <x v="2"/>
    <s v="헝가리"/>
    <s v="고수영"/>
    <x v="0"/>
    <s v="삼립 미니꿀약과140g"/>
    <n v="1400"/>
    <n v="1"/>
    <n v="1400"/>
  </r>
  <r>
    <x v="130"/>
    <s v="O221016058332"/>
    <s v="2022"/>
    <s v="4분기(12월)"/>
    <x v="2"/>
    <s v="헝가리"/>
    <s v="고수영"/>
    <x v="0"/>
    <s v="삼양 까르보 불닭볶음면(멀티4입)"/>
    <n v="4890"/>
    <n v="1"/>
    <n v="4890"/>
  </r>
  <r>
    <x v="130"/>
    <s v="O221016058332"/>
    <s v="2022"/>
    <s v="4분기(12월)"/>
    <x v="2"/>
    <s v="헝가리"/>
    <s v="고수영"/>
    <x v="0"/>
    <s v="샌드 에이스찐초코204g"/>
    <n v="3600"/>
    <n v="1"/>
    <n v="3600"/>
  </r>
  <r>
    <x v="130"/>
    <s v="O221016058332"/>
    <s v="2022"/>
    <s v="4분기(12월)"/>
    <x v="2"/>
    <s v="헝가리"/>
    <s v="고수영"/>
    <x v="0"/>
    <s v="세탁조크리너450g"/>
    <n v="1500"/>
    <n v="1"/>
    <n v="1500"/>
  </r>
  <r>
    <x v="130"/>
    <s v="O221016058332"/>
    <s v="2022"/>
    <s v="4분기(12월)"/>
    <x v="2"/>
    <s v="헝가리"/>
    <s v="고수영"/>
    <x v="0"/>
    <s v="순수한면 울트라슈퍼가드뉴중형 날개형16입"/>
    <n v="2880"/>
    <n v="3"/>
    <n v="8640"/>
  </r>
  <r>
    <x v="130"/>
    <s v="O221016058332"/>
    <s v="2022"/>
    <s v="4분기(12월)"/>
    <x v="2"/>
    <s v="헝가리"/>
    <s v="고수영"/>
    <x v="0"/>
    <s v="옛날 국수 소면 700g"/>
    <n v="2400"/>
    <n v="1"/>
    <n v="2400"/>
  </r>
  <r>
    <x v="130"/>
    <s v="O221016058332"/>
    <s v="2022"/>
    <s v="4분기(12월)"/>
    <x v="2"/>
    <s v="헝가리"/>
    <s v="고수영"/>
    <x v="0"/>
    <s v="옛날납작당면400g"/>
    <n v="4200"/>
    <n v="1"/>
    <n v="4200"/>
  </r>
  <r>
    <x v="130"/>
    <s v="O221016058332"/>
    <s v="2022"/>
    <s v="4분기(12월)"/>
    <x v="2"/>
    <s v="헝가리"/>
    <s v="고수영"/>
    <x v="0"/>
    <s v="오뚜기 백세카레 고형 순한맛100g"/>
    <n v="2800"/>
    <n v="1"/>
    <n v="2800"/>
  </r>
  <r>
    <x v="130"/>
    <s v="O221016058332"/>
    <s v="2022"/>
    <s v="4분기(12월)"/>
    <x v="2"/>
    <s v="헝가리"/>
    <s v="고수영"/>
    <x v="0"/>
    <s v="오뚜기 진짬뽕(멀티4입)"/>
    <n v="5430"/>
    <n v="2"/>
    <n v="10860"/>
  </r>
  <r>
    <x v="130"/>
    <s v="O221016058332"/>
    <s v="2022"/>
    <s v="4분기(12월)"/>
    <x v="2"/>
    <s v="헝가리"/>
    <s v="고수영"/>
    <x v="0"/>
    <s v="오리온 눈을감자56g"/>
    <n v="1250"/>
    <n v="3"/>
    <n v="3750"/>
  </r>
  <r>
    <x v="130"/>
    <s v="O221016058332"/>
    <s v="2022"/>
    <s v="4분기(12월)"/>
    <x v="2"/>
    <s v="헝가리"/>
    <s v="고수영"/>
    <x v="0"/>
    <s v="오리온 마이구미 포도알맹이 67g"/>
    <n v="1270"/>
    <n v="3"/>
    <n v="3810"/>
  </r>
  <r>
    <x v="130"/>
    <s v="O221016058332"/>
    <s v="2022"/>
    <s v="4분기(12월)"/>
    <x v="2"/>
    <s v="헝가리"/>
    <s v="고수영"/>
    <x v="0"/>
    <s v="오리온 오감자 감자그라탕50g"/>
    <n v="1210"/>
    <n v="1"/>
    <n v="1210"/>
  </r>
  <r>
    <x v="130"/>
    <s v="O221016058332"/>
    <s v="2022"/>
    <s v="4분기(12월)"/>
    <x v="2"/>
    <s v="헝가리"/>
    <s v="고수영"/>
    <x v="0"/>
    <s v="오리온 초코파이12p"/>
    <n v="3480"/>
    <n v="3"/>
    <n v="10440"/>
  </r>
  <r>
    <x v="130"/>
    <s v="O221016058332"/>
    <s v="2022"/>
    <s v="4분기(12월)"/>
    <x v="2"/>
    <s v="헝가리"/>
    <s v="고수영"/>
    <x v="0"/>
    <s v="왕오징어구이 200g"/>
    <n v="9300"/>
    <n v="1"/>
    <n v="9300"/>
  </r>
  <r>
    <x v="130"/>
    <s v="O221016058332"/>
    <s v="2022"/>
    <s v="4분기(12월)"/>
    <x v="2"/>
    <s v="헝가리"/>
    <s v="고수영"/>
    <x v="0"/>
    <s v="좋은느낌 유기농 순면커버 오버나이트12입"/>
    <n v="7700"/>
    <n v="1"/>
    <n v="7700"/>
  </r>
  <r>
    <x v="130"/>
    <s v="O221016058332"/>
    <s v="2022"/>
    <s v="4분기(12월)"/>
    <x v="2"/>
    <s v="헝가리"/>
    <s v="고수영"/>
    <x v="0"/>
    <s v="진공 21곡혼합곡1kg"/>
    <n v="5900"/>
    <n v="1"/>
    <n v="5900"/>
  </r>
  <r>
    <x v="130"/>
    <s v="O221016058332"/>
    <s v="2022"/>
    <s v="4분기(12월)"/>
    <x v="2"/>
    <s v="헝가리"/>
    <s v="고수영"/>
    <x v="0"/>
    <s v="진공 찰보리1kg"/>
    <n v="3420"/>
    <n v="1"/>
    <n v="3420"/>
  </r>
  <r>
    <x v="130"/>
    <s v="O221016058332"/>
    <s v="2022"/>
    <s v="4분기(12월)"/>
    <x v="2"/>
    <s v="헝가리"/>
    <s v="고수영"/>
    <x v="0"/>
    <s v="진공 찰흑미1kg"/>
    <n v="7100"/>
    <n v="1"/>
    <n v="7100"/>
  </r>
  <r>
    <x v="130"/>
    <s v="O221016058332"/>
    <s v="2022"/>
    <s v="4분기(12월)"/>
    <x v="2"/>
    <s v="헝가리"/>
    <s v="고수영"/>
    <x v="0"/>
    <s v="진라면*순한맛(멀티5입)"/>
    <n v="2810"/>
    <n v="1"/>
    <n v="2810"/>
  </r>
  <r>
    <x v="130"/>
    <s v="O221016058332"/>
    <s v="2022"/>
    <s v="4분기(12월)"/>
    <x v="2"/>
    <s v="헝가리"/>
    <s v="고수영"/>
    <x v="0"/>
    <s v="진라면소컵(순한맛)65g*6입"/>
    <n v="3610"/>
    <n v="2"/>
    <n v="7220"/>
  </r>
  <r>
    <x v="130"/>
    <s v="O221016058332"/>
    <s v="2022"/>
    <s v="4분기(12월)"/>
    <x v="2"/>
    <s v="헝가리"/>
    <s v="고수영"/>
    <x v="0"/>
    <s v="청우 플랑 160g"/>
    <n v="3900"/>
    <n v="1"/>
    <n v="3900"/>
  </r>
  <r>
    <x v="130"/>
    <s v="O221016058332"/>
    <s v="2022"/>
    <s v="4분기(12월)"/>
    <x v="2"/>
    <s v="헝가리"/>
    <s v="고수영"/>
    <x v="0"/>
    <s v="청포도캔디153g"/>
    <n v="1990"/>
    <n v="1"/>
    <n v="1990"/>
  </r>
  <r>
    <x v="130"/>
    <s v="O221016058332"/>
    <s v="2022"/>
    <s v="4분기(12월)"/>
    <x v="2"/>
    <s v="헝가리"/>
    <s v="고수영"/>
    <x v="0"/>
    <s v="크라운 못말리는 신짱120g"/>
    <n v="1090"/>
    <n v="2"/>
    <n v="2180"/>
  </r>
  <r>
    <x v="130"/>
    <s v="O221016058332"/>
    <s v="2022"/>
    <s v="4분기(12월)"/>
    <x v="2"/>
    <s v="헝가리"/>
    <s v="고수영"/>
    <x v="0"/>
    <s v="크라운 츄러스84g"/>
    <n v="1070"/>
    <n v="2"/>
    <n v="2140"/>
  </r>
  <r>
    <x v="130"/>
    <s v="O221016058332"/>
    <s v="2022"/>
    <s v="4분기(12월)"/>
    <x v="2"/>
    <s v="헝가리"/>
    <s v="고수영"/>
    <x v="0"/>
    <s v="크라운 콘초66g(헤이즐넛초코)"/>
    <n v="1080"/>
    <n v="3"/>
    <n v="3240"/>
  </r>
  <r>
    <x v="130"/>
    <s v="O221016058332"/>
    <s v="2022"/>
    <s v="4분기(12월)"/>
    <x v="2"/>
    <s v="헝가리"/>
    <s v="고수영"/>
    <x v="0"/>
    <s v="크라운 콘칩70g"/>
    <n v="1080"/>
    <n v="5"/>
    <n v="5400"/>
  </r>
  <r>
    <x v="130"/>
    <s v="O221016058332"/>
    <s v="2022"/>
    <s v="4분기(12월)"/>
    <x v="2"/>
    <s v="헝가리"/>
    <s v="고수영"/>
    <x v="0"/>
    <s v="크라운 화이트하임 284g"/>
    <n v="4340"/>
    <n v="1"/>
    <n v="4340"/>
  </r>
  <r>
    <x v="130"/>
    <s v="O221016058332"/>
    <s v="2022"/>
    <s v="4분기(12월)"/>
    <x v="2"/>
    <s v="헝가리"/>
    <s v="고수영"/>
    <x v="0"/>
    <s v="크린백 17cm*25cm"/>
    <n v="1660"/>
    <n v="2"/>
    <n v="3320"/>
  </r>
  <r>
    <x v="130"/>
    <s v="O221016058332"/>
    <s v="2022"/>
    <s v="4분기(12월)"/>
    <x v="2"/>
    <s v="헝가리"/>
    <s v="고수영"/>
    <x v="0"/>
    <s v="팔도 왕뚜껑110g*18입"/>
    <n v="17360"/>
    <n v="1"/>
    <n v="17360"/>
  </r>
  <r>
    <x v="130"/>
    <s v="O221016058332"/>
    <s v="2022"/>
    <s v="4분기(12월)"/>
    <x v="2"/>
    <s v="헝가리"/>
    <s v="고수영"/>
    <x v="0"/>
    <s v="한성 튀김맛우동211.5g*3"/>
    <n v="3800"/>
    <n v="1"/>
    <n v="3800"/>
  </r>
  <r>
    <x v="130"/>
    <s v="O221016058332"/>
    <s v="2022"/>
    <s v="4분기(12월)"/>
    <x v="2"/>
    <s v="헝가리"/>
    <s v="고수영"/>
    <x v="0"/>
    <s v="해찬들 태양초 골드고추장1.7kg+300g"/>
    <n v="11000"/>
    <n v="1"/>
    <n v="11000"/>
  </r>
  <r>
    <x v="130"/>
    <s v="O221016058332"/>
    <s v="2022"/>
    <s v="4분기(12월)"/>
    <x v="2"/>
    <s v="헝가리"/>
    <s v="고수영"/>
    <x v="0"/>
    <s v="해태 버터링 딥초코103g"/>
    <n v="2400"/>
    <n v="2"/>
    <n v="4800"/>
  </r>
  <r>
    <x v="130"/>
    <s v="O221016058332"/>
    <s v="2022"/>
    <s v="4분기(12월)"/>
    <x v="2"/>
    <s v="헝가리"/>
    <s v="고수영"/>
    <x v="0"/>
    <s v="해태 에이스364g"/>
    <n v="3600"/>
    <n v="1"/>
    <n v="3600"/>
  </r>
  <r>
    <x v="130"/>
    <s v="O221016058332"/>
    <s v="2022"/>
    <s v="4분기(12월)"/>
    <x v="2"/>
    <s v="헝가리"/>
    <s v="고수영"/>
    <x v="0"/>
    <s v="해표 두번구워 더고소한 김밥김20g"/>
    <n v="1760"/>
    <n v="3"/>
    <n v="5280"/>
  </r>
  <r>
    <x v="130"/>
    <s v="O221016058332"/>
    <s v="2022"/>
    <s v="4분기(12월)"/>
    <x v="2"/>
    <s v="헝가리"/>
    <s v="고수영"/>
    <x v="0"/>
    <s v="허니버터 아몬드130g"/>
    <n v="3400"/>
    <n v="2"/>
    <n v="6800"/>
  </r>
  <r>
    <x v="131"/>
    <s v="O221016058331"/>
    <s v="2022"/>
    <s v="4분기(12월)"/>
    <x v="2"/>
    <s v="헝가리"/>
    <s v="장진수"/>
    <x v="0"/>
    <s v="[STAEDTLER] 엘로우연필ST-134 -HB (12개입)"/>
    <n v="2160"/>
    <n v="1"/>
    <n v="2160"/>
  </r>
  <r>
    <x v="131"/>
    <s v="O221016058331"/>
    <s v="2022"/>
    <s v="4분기(12월)"/>
    <x v="2"/>
    <s v="헝가리"/>
    <s v="장진수"/>
    <x v="0"/>
    <s v="[씨티라인] 수정테이프 XP [개/1]"/>
    <n v="1425"/>
    <n v="2"/>
    <n v="2850"/>
  </r>
  <r>
    <x v="131"/>
    <s v="O221016058331"/>
    <s v="2022"/>
    <s v="4분기(12월)"/>
    <x v="2"/>
    <s v="헝가리"/>
    <s v="장진수"/>
    <x v="0"/>
    <s v="감자 수제비키트265g"/>
    <n v="5960"/>
    <n v="5"/>
    <n v="29800"/>
  </r>
  <r>
    <x v="131"/>
    <s v="O221016058331"/>
    <s v="2022"/>
    <s v="4분기(12월)"/>
    <x v="2"/>
    <s v="헝가리"/>
    <s v="장진수"/>
    <x v="0"/>
    <s v="광천파래김4g*16봉"/>
    <n v="4200"/>
    <n v="2"/>
    <n v="8400"/>
  </r>
  <r>
    <x v="131"/>
    <s v="O221016058331"/>
    <s v="2022"/>
    <s v="4분기(12월)"/>
    <x v="2"/>
    <s v="헝가리"/>
    <s v="장진수"/>
    <x v="0"/>
    <s v="김도둑 광천재래김4g*16봉"/>
    <n v="4200"/>
    <n v="1"/>
    <n v="4200"/>
  </r>
  <r>
    <x v="131"/>
    <s v="O221016058331"/>
    <s v="2022"/>
    <s v="4분기(12월)"/>
    <x v="2"/>
    <s v="헝가리"/>
    <s v="장진수"/>
    <x v="0"/>
    <s v="농심 새우깡90g"/>
    <n v="1070"/>
    <n v="1"/>
    <n v="1070"/>
  </r>
  <r>
    <x v="131"/>
    <s v="O221016058331"/>
    <s v="2022"/>
    <s v="4분기(12월)"/>
    <x v="2"/>
    <s v="헝가리"/>
    <s v="장진수"/>
    <x v="0"/>
    <s v="농심 신라면(멀티5입)"/>
    <n v="3640"/>
    <n v="8"/>
    <n v="29120"/>
  </r>
  <r>
    <x v="131"/>
    <s v="O221016058331"/>
    <s v="2022"/>
    <s v="4분기(12월)"/>
    <x v="2"/>
    <s v="헝가리"/>
    <s v="장진수"/>
    <x v="0"/>
    <s v="농심 양파링84g"/>
    <n v="1220"/>
    <n v="1"/>
    <n v="1220"/>
  </r>
  <r>
    <x v="131"/>
    <s v="O221016058331"/>
    <s v="2022"/>
    <s v="4분기(12월)"/>
    <x v="2"/>
    <s v="헝가리"/>
    <s v="장진수"/>
    <x v="0"/>
    <s v="농심 오징어짬뽕(멀티5입)"/>
    <n v="4430"/>
    <n v="3"/>
    <n v="13290"/>
  </r>
  <r>
    <x v="131"/>
    <s v="O221016058331"/>
    <s v="2022"/>
    <s v="4분기(12월)"/>
    <x v="2"/>
    <s v="헝가리"/>
    <s v="장진수"/>
    <x v="0"/>
    <s v="농심)튀김우동소컵62g*6입"/>
    <n v="5020"/>
    <n v="3"/>
    <n v="15060"/>
  </r>
  <r>
    <x v="131"/>
    <s v="O221016058331"/>
    <s v="2022"/>
    <s v="4분기(12월)"/>
    <x v="2"/>
    <s v="헝가리"/>
    <s v="장진수"/>
    <x v="0"/>
    <s v="동원 고추참치100g*10"/>
    <n v="19390"/>
    <n v="1"/>
    <n v="19390"/>
  </r>
  <r>
    <x v="131"/>
    <s v="O221016058331"/>
    <s v="2022"/>
    <s v="4분기(12월)"/>
    <x v="2"/>
    <s v="헝가리"/>
    <s v="장진수"/>
    <x v="0"/>
    <s v="백설 맛소금250g"/>
    <n v="900"/>
    <n v="2"/>
    <n v="1800"/>
  </r>
  <r>
    <x v="131"/>
    <s v="O221016058331"/>
    <s v="2022"/>
    <s v="4분기(12월)"/>
    <x v="2"/>
    <s v="헝가리"/>
    <s v="장진수"/>
    <x v="0"/>
    <s v="비타500 100ml*10"/>
    <n v="5400"/>
    <n v="2"/>
    <n v="10800"/>
  </r>
  <r>
    <x v="131"/>
    <s v="O221016058331"/>
    <s v="2022"/>
    <s v="4분기(12월)"/>
    <x v="2"/>
    <s v="헝가리"/>
    <s v="장진수"/>
    <x v="0"/>
    <s v="샘표 진간장 금F3 1.7L"/>
    <n v="9000"/>
    <n v="1"/>
    <n v="9000"/>
  </r>
  <r>
    <x v="131"/>
    <s v="O221016058331"/>
    <s v="2022"/>
    <s v="4분기(12월)"/>
    <x v="2"/>
    <s v="헝가리"/>
    <s v="장진수"/>
    <x v="0"/>
    <s v="신라면 작은컵(6입)"/>
    <n v="6350"/>
    <n v="2"/>
    <n v="12700"/>
  </r>
  <r>
    <x v="131"/>
    <s v="O221016058331"/>
    <s v="2022"/>
    <s v="4분기(12월)"/>
    <x v="2"/>
    <s v="헝가리"/>
    <s v="장진수"/>
    <x v="0"/>
    <s v="신앙촌 깔끔한 국간장860ml"/>
    <n v="7300"/>
    <n v="1"/>
    <n v="7300"/>
  </r>
  <r>
    <x v="131"/>
    <s v="O221016058331"/>
    <s v="2022"/>
    <s v="4분기(12월)"/>
    <x v="2"/>
    <s v="헝가리"/>
    <s v="장진수"/>
    <x v="0"/>
    <s v="옛날 국수 소면 700g"/>
    <n v="2400"/>
    <n v="5"/>
    <n v="12000"/>
  </r>
  <r>
    <x v="131"/>
    <s v="O221016058331"/>
    <s v="2022"/>
    <s v="4분기(12월)"/>
    <x v="2"/>
    <s v="헝가리"/>
    <s v="장진수"/>
    <x v="0"/>
    <s v="옛날납작당면400g"/>
    <n v="4200"/>
    <n v="2"/>
    <n v="8400"/>
  </r>
  <r>
    <x v="131"/>
    <s v="O221016058331"/>
    <s v="2022"/>
    <s v="4분기(12월)"/>
    <x v="2"/>
    <s v="헝가리"/>
    <s v="장진수"/>
    <x v="0"/>
    <s v="옛날당면500g"/>
    <n v="6650"/>
    <n v="2"/>
    <n v="13300"/>
  </r>
  <r>
    <x v="131"/>
    <s v="O221016058331"/>
    <s v="2022"/>
    <s v="4분기(12월)"/>
    <x v="2"/>
    <s v="헝가리"/>
    <s v="장진수"/>
    <x v="0"/>
    <s v="오뚜기옛날미역50g"/>
    <n v="2200"/>
    <n v="2"/>
    <n v="4400"/>
  </r>
  <r>
    <x v="131"/>
    <s v="O221016058331"/>
    <s v="2022"/>
    <s v="4분기(12월)"/>
    <x v="2"/>
    <s v="헝가리"/>
    <s v="장진수"/>
    <x v="0"/>
    <s v="오리온 고래밥46g"/>
    <n v="670"/>
    <n v="2"/>
    <n v="1340"/>
  </r>
  <r>
    <x v="131"/>
    <s v="O221016058331"/>
    <s v="2022"/>
    <s v="4분기(12월)"/>
    <x v="2"/>
    <s v="헝가리"/>
    <s v="장진수"/>
    <x v="0"/>
    <s v="오리온 오징어땅콩180g"/>
    <n v="2260"/>
    <n v="1"/>
    <n v="2260"/>
  </r>
  <r>
    <x v="131"/>
    <s v="O221016058331"/>
    <s v="2022"/>
    <s v="4분기(12월)"/>
    <x v="2"/>
    <s v="헝가리"/>
    <s v="장진수"/>
    <x v="0"/>
    <s v="이광범명가 고춧가루500g(100%국산) "/>
    <n v="23500"/>
    <n v="1"/>
    <n v="23500"/>
  </r>
  <r>
    <x v="131"/>
    <s v="O221016058331"/>
    <s v="2022"/>
    <s v="4분기(12월)"/>
    <x v="2"/>
    <s v="헝가리"/>
    <s v="장진수"/>
    <x v="0"/>
    <s v="진라면소컵(순한맛)65g*6입"/>
    <n v="3610"/>
    <n v="2"/>
    <n v="7220"/>
  </r>
  <r>
    <x v="131"/>
    <s v="O221016058331"/>
    <s v="2022"/>
    <s v="4분기(12월)"/>
    <x v="2"/>
    <s v="헝가리"/>
    <s v="장진수"/>
    <x v="0"/>
    <s v="진미춘장300g"/>
    <n v="1680"/>
    <n v="1"/>
    <n v="1680"/>
  </r>
  <r>
    <x v="131"/>
    <s v="O221016058331"/>
    <s v="2022"/>
    <s v="4분기(12월)"/>
    <x v="2"/>
    <s v="헝가리"/>
    <s v="장진수"/>
    <x v="0"/>
    <s v="청정원 직화짬뽕분말96g"/>
    <n v="3360"/>
    <n v="2"/>
    <n v="6720"/>
  </r>
  <r>
    <x v="131"/>
    <s v="O221016058331"/>
    <s v="2022"/>
    <s v="4분기(12월)"/>
    <x v="2"/>
    <s v="헝가리"/>
    <s v="장진수"/>
    <x v="0"/>
    <s v="청정원)햇살담은조림간장840ml"/>
    <n v="6340"/>
    <n v="1"/>
    <n v="6340"/>
  </r>
  <r>
    <x v="131"/>
    <s v="O221016058331"/>
    <s v="2022"/>
    <s v="4분기(12월)"/>
    <x v="2"/>
    <s v="헝가리"/>
    <s v="장진수"/>
    <x v="0"/>
    <s v="컵누들 매콤한맛 37.8g*6입"/>
    <n v="6980"/>
    <n v="2"/>
    <n v="13960"/>
  </r>
  <r>
    <x v="131"/>
    <s v="O221016058331"/>
    <s v="2022"/>
    <s v="4분기(12월)"/>
    <x v="2"/>
    <s v="헝가리"/>
    <s v="장진수"/>
    <x v="0"/>
    <s v="하선정 멸치액젓800g"/>
    <n v="4800"/>
    <n v="1"/>
    <n v="4800"/>
  </r>
  <r>
    <x v="131"/>
    <s v="O221016058331"/>
    <s v="2022"/>
    <s v="4분기(12월)"/>
    <x v="2"/>
    <s v="헝가리"/>
    <s v="장진수"/>
    <x v="0"/>
    <s v="해찬들 태양초 골드고추장1.7kg+300g"/>
    <n v="11000"/>
    <n v="2"/>
    <n v="22000"/>
  </r>
  <r>
    <x v="131"/>
    <s v="O221016058331"/>
    <s v="2022"/>
    <s v="4분기(12월)"/>
    <x v="2"/>
    <s v="헝가리"/>
    <s v="장진수"/>
    <x v="0"/>
    <s v="해태 초코홈런볼 128g"/>
    <n v="3800"/>
    <n v="1"/>
    <n v="3800"/>
  </r>
  <r>
    <x v="132"/>
    <s v="O221016058330"/>
    <s v="2022"/>
    <s v="4분기(12월)"/>
    <x v="2"/>
    <s v="헝가리"/>
    <s v="정원석"/>
    <x v="0"/>
    <s v="고추장아찌300g"/>
    <n v="6600"/>
    <n v="2"/>
    <n v="13200"/>
  </r>
  <r>
    <x v="132"/>
    <s v="O221016058330"/>
    <s v="2022"/>
    <s v="4분기(12월)"/>
    <x v="2"/>
    <s v="헝가리"/>
    <s v="정원석"/>
    <x v="0"/>
    <s v="광천파래김4g*16봉"/>
    <n v="4200"/>
    <n v="1"/>
    <n v="4200"/>
  </r>
  <r>
    <x v="132"/>
    <s v="O221016058330"/>
    <s v="2022"/>
    <s v="4분기(12월)"/>
    <x v="2"/>
    <s v="헝가리"/>
    <s v="정원석"/>
    <x v="0"/>
    <s v="그린애 헛개나무 칡즙90ml*30봉"/>
    <n v="22500"/>
    <n v="2"/>
    <n v="45000"/>
  </r>
  <r>
    <x v="132"/>
    <s v="O221016058330"/>
    <s v="2022"/>
    <s v="4분기(12월)"/>
    <x v="2"/>
    <s v="헝가리"/>
    <s v="정원석"/>
    <x v="0"/>
    <s v="깔끔한 멸치국물팩65g(13g*5)"/>
    <n v="2700"/>
    <n v="1"/>
    <n v="2700"/>
  </r>
  <r>
    <x v="132"/>
    <s v="O221016058330"/>
    <s v="2022"/>
    <s v="4분기(12월)"/>
    <x v="2"/>
    <s v="헝가리"/>
    <s v="정원석"/>
    <x v="0"/>
    <s v="나한테 바나나유산균90g 60포"/>
    <n v="18000"/>
    <n v="2"/>
    <n v="36000"/>
  </r>
  <r>
    <x v="132"/>
    <s v="O221016058330"/>
    <s v="2022"/>
    <s v="4분기(12월)"/>
    <x v="2"/>
    <s v="헝가리"/>
    <s v="정원석"/>
    <x v="0"/>
    <s v="농심 바나나킥 75g"/>
    <n v="1450"/>
    <n v="6"/>
    <n v="8700"/>
  </r>
  <r>
    <x v="132"/>
    <s v="O221016058330"/>
    <s v="2022"/>
    <s v="4분기(12월)"/>
    <x v="2"/>
    <s v="헝가리"/>
    <s v="정원석"/>
    <x v="0"/>
    <s v="농심짜파게티(멀티5입)"/>
    <n v="4430"/>
    <n v="2"/>
    <n v="8860"/>
  </r>
  <r>
    <x v="132"/>
    <s v="O221016058330"/>
    <s v="2022"/>
    <s v="4분기(12월)"/>
    <x v="2"/>
    <s v="헝가리"/>
    <s v="정원석"/>
    <x v="0"/>
    <s v="맛술 생강 500ml"/>
    <n v="2780"/>
    <n v="1"/>
    <n v="2780"/>
  </r>
  <r>
    <x v="132"/>
    <s v="O221016058330"/>
    <s v="2022"/>
    <s v="4분기(12월)"/>
    <x v="2"/>
    <s v="헝가리"/>
    <s v="정원석"/>
    <x v="0"/>
    <s v="명이나물 장아찌300g"/>
    <n v="9300"/>
    <n v="1"/>
    <n v="9300"/>
  </r>
  <r>
    <x v="132"/>
    <s v="O221016058330"/>
    <s v="2022"/>
    <s v="4분기(12월)"/>
    <x v="2"/>
    <s v="헝가리"/>
    <s v="정원석"/>
    <x v="0"/>
    <s v="바르는 비트(칼라,소매찌든때 강력제거)220ml"/>
    <n v="4200"/>
    <n v="2"/>
    <n v="8400"/>
  </r>
  <r>
    <x v="132"/>
    <s v="O221016058330"/>
    <s v="2022"/>
    <s v="4분기(12월)"/>
    <x v="2"/>
    <s v="헝가리"/>
    <s v="정원석"/>
    <x v="0"/>
    <s v="스팸 마일드 300g*3"/>
    <n v="12480"/>
    <n v="1"/>
    <n v="12480"/>
  </r>
  <r>
    <x v="132"/>
    <s v="O221016058330"/>
    <s v="2022"/>
    <s v="4분기(12월)"/>
    <x v="2"/>
    <s v="헝가리"/>
    <s v="정원석"/>
    <x v="0"/>
    <s v="옛날국수 쌀소면500g"/>
    <n v="2880"/>
    <n v="1"/>
    <n v="2880"/>
  </r>
  <r>
    <x v="132"/>
    <s v="O221016058330"/>
    <s v="2022"/>
    <s v="4분기(12월)"/>
    <x v="2"/>
    <s v="헝가리"/>
    <s v="정원석"/>
    <x v="0"/>
    <s v="오뜨 쇼콜라150g"/>
    <n v="3180"/>
    <n v="2"/>
    <n v="6360"/>
  </r>
  <r>
    <x v="132"/>
    <s v="O221016058330"/>
    <s v="2022"/>
    <s v="4분기(12월)"/>
    <x v="2"/>
    <s v="헝가리"/>
    <s v="정원석"/>
    <x v="0"/>
    <s v="오징어낙지볶음양념120g*4입"/>
    <n v="7440"/>
    <n v="1"/>
    <n v="7440"/>
  </r>
  <r>
    <x v="132"/>
    <s v="O221016058330"/>
    <s v="2022"/>
    <s v="4분기(12월)"/>
    <x v="2"/>
    <s v="헝가리"/>
    <s v="정원석"/>
    <x v="0"/>
    <s v="이광범명가 들기름160ml(100%국산)"/>
    <n v="22000"/>
    <n v="1"/>
    <n v="22000"/>
  </r>
  <r>
    <x v="132"/>
    <s v="O221016058330"/>
    <s v="2022"/>
    <s v="4분기(12월)"/>
    <x v="2"/>
    <s v="헝가리"/>
    <s v="정원석"/>
    <x v="0"/>
    <s v="천호엔케어 도라지배즙프리미엄80ml*30입 "/>
    <n v="44000"/>
    <n v="1"/>
    <n v="44000"/>
  </r>
  <r>
    <x v="132"/>
    <s v="O221016058330"/>
    <s v="2022"/>
    <s v="4분기(12월)"/>
    <x v="2"/>
    <s v="헝가리"/>
    <s v="정원석"/>
    <x v="0"/>
    <s v="청정원 도가니탕450g*2"/>
    <n v="11200"/>
    <n v="2"/>
    <n v="22400"/>
  </r>
  <r>
    <x v="132"/>
    <s v="O221016058330"/>
    <s v="2022"/>
    <s v="4분기(12월)"/>
    <x v="2"/>
    <s v="헝가리"/>
    <s v="정원석"/>
    <x v="0"/>
    <s v="춘천식철판닭갈비 양념160g*4입"/>
    <n v="8400"/>
    <n v="1"/>
    <n v="8400"/>
  </r>
  <r>
    <x v="132"/>
    <s v="O221016058330"/>
    <s v="2022"/>
    <s v="4분기(12월)"/>
    <x v="2"/>
    <s v="헝가리"/>
    <s v="정원석"/>
    <x v="0"/>
    <s v="크라운 죠리퐁74g"/>
    <n v="1030"/>
    <n v="6"/>
    <n v="6180"/>
  </r>
  <r>
    <x v="132"/>
    <s v="O221016058330"/>
    <s v="2022"/>
    <s v="4분기(12월)"/>
    <x v="2"/>
    <s v="헝가리"/>
    <s v="정원석"/>
    <x v="0"/>
    <s v="크라운 콘초66g(헤이즐넛초코)"/>
    <n v="1080"/>
    <n v="8"/>
    <n v="8640"/>
  </r>
  <r>
    <x v="132"/>
    <s v="O221016058330"/>
    <s v="2022"/>
    <s v="4분기(12월)"/>
    <x v="2"/>
    <s v="헝가리"/>
    <s v="정원석"/>
    <x v="0"/>
    <s v="팔도 도시락 86g*24입"/>
    <n v="20000"/>
    <n v="1"/>
    <n v="20000"/>
  </r>
  <r>
    <x v="133"/>
    <s v="O221016058329"/>
    <s v="2022"/>
    <s v="4분기(12월)"/>
    <x v="2"/>
    <s v="중국"/>
    <s v="이세욱"/>
    <x v="0"/>
    <s v="3M 더블액션물걸레청소포 대형 20매"/>
    <n v="11600"/>
    <n v="1"/>
    <n v="11600"/>
  </r>
  <r>
    <x v="133"/>
    <s v="O221016058329"/>
    <s v="2022"/>
    <s v="4분기(12월)"/>
    <x v="2"/>
    <s v="중국"/>
    <s v="이세욱"/>
    <x v="0"/>
    <s v="Y 감자칼"/>
    <n v="1500"/>
    <n v="2"/>
    <n v="3000"/>
  </r>
  <r>
    <x v="133"/>
    <s v="O221016058329"/>
    <s v="2022"/>
    <s v="4분기(12월)"/>
    <x v="2"/>
    <s v="중국"/>
    <s v="이세욱"/>
    <x v="0"/>
    <s v="경남제약 아르펜 정(몸살,두통,해열진통제)"/>
    <n v="2730"/>
    <n v="2"/>
    <n v="5460"/>
  </r>
  <r>
    <x v="133"/>
    <s v="O221016058329"/>
    <s v="2022"/>
    <s v="4분기(12월)"/>
    <x v="2"/>
    <s v="중국"/>
    <s v="이세욱"/>
    <x v="0"/>
    <s v="고등어갈치 조림양념120g*4입"/>
    <n v="7440"/>
    <n v="1"/>
    <n v="7440"/>
  </r>
  <r>
    <x v="133"/>
    <s v="O221016058329"/>
    <s v="2022"/>
    <s v="4분기(12월)"/>
    <x v="2"/>
    <s v="중국"/>
    <s v="이세욱"/>
    <x v="0"/>
    <s v="김도둑 광천재래김4g*16봉"/>
    <n v="4200"/>
    <n v="2"/>
    <n v="8400"/>
  </r>
  <r>
    <x v="133"/>
    <s v="O221016058329"/>
    <s v="2022"/>
    <s v="4분기(12월)"/>
    <x v="2"/>
    <s v="중국"/>
    <s v="이세욱"/>
    <x v="0"/>
    <s v="다우니 오션코랄 퓨어러브 1L"/>
    <n v="6180"/>
    <n v="3"/>
    <n v="18540"/>
  </r>
  <r>
    <x v="133"/>
    <s v="O221016058329"/>
    <s v="2022"/>
    <s v="4분기(12월)"/>
    <x v="2"/>
    <s v="중국"/>
    <s v="이세욱"/>
    <x v="0"/>
    <s v="동결건조 다진마늘"/>
    <n v="4530"/>
    <n v="1"/>
    <n v="4530"/>
  </r>
  <r>
    <x v="133"/>
    <s v="O221016058329"/>
    <s v="2022"/>
    <s v="4분기(12월)"/>
    <x v="2"/>
    <s v="중국"/>
    <s v="이세욱"/>
    <x v="0"/>
    <s v="동결건조 다진생강"/>
    <n v="4360"/>
    <n v="1"/>
    <n v="4360"/>
  </r>
  <r>
    <x v="133"/>
    <s v="O221016058329"/>
    <s v="2022"/>
    <s v="4분기(12월)"/>
    <x v="2"/>
    <s v="중국"/>
    <s v="이세욱"/>
    <x v="0"/>
    <s v="동결건조 다진청양고추"/>
    <n v="4360"/>
    <n v="1"/>
    <n v="4360"/>
  </r>
  <r>
    <x v="133"/>
    <s v="O221016058329"/>
    <s v="2022"/>
    <s v="4분기(12월)"/>
    <x v="2"/>
    <s v="중국"/>
    <s v="이세욱"/>
    <x v="0"/>
    <s v="마미손1회용장갑50매"/>
    <n v="1900"/>
    <n v="2"/>
    <n v="3800"/>
  </r>
  <r>
    <x v="133"/>
    <s v="O221016058329"/>
    <s v="2022"/>
    <s v="4분기(12월)"/>
    <x v="2"/>
    <s v="중국"/>
    <s v="이세욱"/>
    <x v="0"/>
    <s v="물걸레 청소포 샥 대형30포(200mm*300mm)"/>
    <n v="2200"/>
    <n v="4"/>
    <n v="8800"/>
  </r>
  <r>
    <x v="133"/>
    <s v="O221016058329"/>
    <s v="2022"/>
    <s v="4분기(12월)"/>
    <x v="2"/>
    <s v="중국"/>
    <s v="이세욱"/>
    <x v="0"/>
    <s v="반해요 무말랭이80g*5"/>
    <n v="9770"/>
    <n v="1"/>
    <n v="9770"/>
  </r>
  <r>
    <x v="133"/>
    <s v="O221016058329"/>
    <s v="2022"/>
    <s v="4분기(12월)"/>
    <x v="2"/>
    <s v="중국"/>
    <s v="이세욱"/>
    <x v="0"/>
    <s v="반해요 우엉채볶음60g*5"/>
    <n v="9770"/>
    <n v="1"/>
    <n v="9770"/>
  </r>
  <r>
    <x v="133"/>
    <s v="O221016058329"/>
    <s v="2022"/>
    <s v="4분기(12월)"/>
    <x v="2"/>
    <s v="중국"/>
    <s v="이세욱"/>
    <x v="0"/>
    <s v="비비고차돌육개장500g*2"/>
    <n v="11780"/>
    <n v="1"/>
    <n v="11780"/>
  </r>
  <r>
    <x v="133"/>
    <s v="O221016058329"/>
    <s v="2022"/>
    <s v="4분기(12월)"/>
    <x v="2"/>
    <s v="중국"/>
    <s v="이세욱"/>
    <x v="0"/>
    <s v="샘표 시골식된장국8g*5입"/>
    <n v="3390"/>
    <n v="1"/>
    <n v="3390"/>
  </r>
  <r>
    <x v="133"/>
    <s v="O221016058329"/>
    <s v="2022"/>
    <s v="4분기(12월)"/>
    <x v="2"/>
    <s v="중국"/>
    <s v="이세욱"/>
    <x v="0"/>
    <s v="서울멸균우유200ml*24입"/>
    <n v="16255"/>
    <n v="1"/>
    <n v="16255"/>
  </r>
  <r>
    <x v="133"/>
    <s v="O221016058329"/>
    <s v="2022"/>
    <s v="4분기(12월)"/>
    <x v="2"/>
    <s v="중국"/>
    <s v="이세욱"/>
    <x v="0"/>
    <s v="설악산 국산 친환경인증 무시래기100g"/>
    <n v="3900"/>
    <n v="2"/>
    <n v="7800"/>
  </r>
  <r>
    <x v="133"/>
    <s v="O221016058329"/>
    <s v="2022"/>
    <s v="4분기(12월)"/>
    <x v="2"/>
    <s v="중국"/>
    <s v="이세욱"/>
    <x v="0"/>
    <s v="설악산 국산 친환경인증표고버섯 절편80g"/>
    <n v="7800"/>
    <n v="2"/>
    <n v="15600"/>
  </r>
  <r>
    <x v="133"/>
    <s v="O221016058329"/>
    <s v="2022"/>
    <s v="4분기(12월)"/>
    <x v="2"/>
    <s v="중국"/>
    <s v="이세욱"/>
    <x v="0"/>
    <s v="세탁조크리너450g"/>
    <n v="1500"/>
    <n v="3"/>
    <n v="4500"/>
  </r>
  <r>
    <x v="133"/>
    <s v="O221016058329"/>
    <s v="2022"/>
    <s v="4분기(12월)"/>
    <x v="2"/>
    <s v="중국"/>
    <s v="이세욱"/>
    <x v="0"/>
    <s v="스카트 빨아쓰는 행주타월54*2롤"/>
    <n v="7200"/>
    <n v="1"/>
    <n v="7200"/>
  </r>
  <r>
    <x v="133"/>
    <s v="O221016058329"/>
    <s v="2022"/>
    <s v="4분기(12월)"/>
    <x v="2"/>
    <s v="중국"/>
    <s v="이세욱"/>
    <x v="0"/>
    <s v="스팸 마일드 300g*3"/>
    <n v="12480"/>
    <n v="3"/>
    <n v="37440"/>
  </r>
  <r>
    <x v="133"/>
    <s v="O221016058329"/>
    <s v="2022"/>
    <s v="4분기(12월)"/>
    <x v="2"/>
    <s v="중국"/>
    <s v="이세욱"/>
    <x v="0"/>
    <s v="신신파프(cool)"/>
    <n v="2980"/>
    <n v="1"/>
    <n v="2980"/>
  </r>
  <r>
    <x v="133"/>
    <s v="O221016058329"/>
    <s v="2022"/>
    <s v="4분기(12월)"/>
    <x v="2"/>
    <s v="중국"/>
    <s v="이세욱"/>
    <x v="0"/>
    <s v="암앤해머 베이킹소다1.5kg+600g"/>
    <n v="6280"/>
    <n v="1"/>
    <n v="6280"/>
  </r>
  <r>
    <x v="133"/>
    <s v="O221016058329"/>
    <s v="2022"/>
    <s v="4분기(12월)"/>
    <x v="2"/>
    <s v="중국"/>
    <s v="이세욱"/>
    <x v="0"/>
    <s v="애니데이롱20P(무향)팬티라이너"/>
    <n v="3300"/>
    <n v="1"/>
    <n v="3300"/>
  </r>
  <r>
    <x v="133"/>
    <s v="O221016058329"/>
    <s v="2022"/>
    <s v="4분기(12월)"/>
    <x v="2"/>
    <s v="중국"/>
    <s v="이세욱"/>
    <x v="0"/>
    <s v="유한 펑크린1L"/>
    <n v="2630"/>
    <n v="3"/>
    <n v="7890"/>
  </r>
  <r>
    <x v="133"/>
    <s v="O221016058329"/>
    <s v="2022"/>
    <s v="4분기(12월)"/>
    <x v="2"/>
    <s v="중국"/>
    <s v="이세욱"/>
    <x v="0"/>
    <s v="종합감기약 하벤파워 에스캡슐 "/>
    <n v="2700"/>
    <n v="4"/>
    <n v="10800"/>
  </r>
  <r>
    <x v="133"/>
    <s v="O221016058329"/>
    <s v="2022"/>
    <s v="4분기(12월)"/>
    <x v="2"/>
    <s v="중국"/>
    <s v="이세욱"/>
    <x v="0"/>
    <s v="직접갈아먹는 통후추50g"/>
    <n v="6700"/>
    <n v="1"/>
    <n v="6700"/>
  </r>
  <r>
    <x v="133"/>
    <s v="O221016058329"/>
    <s v="2022"/>
    <s v="4분기(12월)"/>
    <x v="2"/>
    <s v="중국"/>
    <s v="이세욱"/>
    <x v="0"/>
    <s v="카누 마일드로스트 아메리카노100T(미니)"/>
    <n v="18530"/>
    <n v="1"/>
    <n v="18530"/>
  </r>
  <r>
    <x v="133"/>
    <s v="O221016058329"/>
    <s v="2022"/>
    <s v="4분기(12월)"/>
    <x v="2"/>
    <s v="중국"/>
    <s v="이세욱"/>
    <x v="0"/>
    <s v="크린센스 장갑 50매"/>
    <n v="2100"/>
    <n v="2"/>
    <n v="4200"/>
  </r>
  <r>
    <x v="133"/>
    <s v="O221016058329"/>
    <s v="2022"/>
    <s v="4분기(12월)"/>
    <x v="2"/>
    <s v="중국"/>
    <s v="이세욱"/>
    <x v="0"/>
    <s v="크린손 니트릴 다용도 위생장갑 M 100매 아이보리"/>
    <n v="8900"/>
    <n v="1"/>
    <n v="8900"/>
  </r>
  <r>
    <x v="133"/>
    <s v="O221016058329"/>
    <s v="2022"/>
    <s v="4분기(12월)"/>
    <x v="2"/>
    <s v="중국"/>
    <s v="이세욱"/>
    <x v="0"/>
    <s v="토마토 양손 주방가위"/>
    <n v="3860"/>
    <n v="1"/>
    <n v="3860"/>
  </r>
  <r>
    <x v="133"/>
    <s v="O221016058329"/>
    <s v="2022"/>
    <s v="4분기(12월)"/>
    <x v="2"/>
    <s v="중국"/>
    <s v="이세욱"/>
    <x v="0"/>
    <s v="화이트 입는 오버나이트(팬티형) 중형4P"/>
    <n v="7560"/>
    <n v="3"/>
    <n v="22680"/>
  </r>
  <r>
    <x v="134"/>
    <s v="O221016058328"/>
    <s v="2022"/>
    <s v="4분기(12월)"/>
    <x v="3"/>
    <s v="중국"/>
    <s v="김규섭"/>
    <x v="0"/>
    <s v="경남제약 아르펜 정(몸살,두통,해열진통제)"/>
    <n v="2730"/>
    <n v="1"/>
    <n v="2730"/>
  </r>
  <r>
    <x v="134"/>
    <s v="O221016058328"/>
    <s v="2022"/>
    <s v="4분기(12월)"/>
    <x v="3"/>
    <s v="중국"/>
    <s v="김규섭"/>
    <x v="0"/>
    <s v="경남제약 트라부틴 정(10정) - 복통 소화불량"/>
    <n v="2700"/>
    <n v="1"/>
    <n v="2700"/>
  </r>
  <r>
    <x v="134"/>
    <s v="O221016058328"/>
    <s v="2022"/>
    <s v="4분기(12월)"/>
    <x v="3"/>
    <s v="중국"/>
    <s v="김규섭"/>
    <x v="0"/>
    <s v="김도둑 광천재래김4g*16봉"/>
    <n v="4200"/>
    <n v="3"/>
    <n v="12600"/>
  </r>
  <r>
    <x v="134"/>
    <s v="O221016058328"/>
    <s v="2022"/>
    <s v="4분기(12월)"/>
    <x v="3"/>
    <s v="중국"/>
    <s v="김규섭"/>
    <x v="0"/>
    <s v="깔끔한 멸치국물팩65g(13g*5)"/>
    <n v="2700"/>
    <n v="1"/>
    <n v="2700"/>
  </r>
  <r>
    <x v="134"/>
    <s v="O221016058328"/>
    <s v="2022"/>
    <s v="4분기(12월)"/>
    <x v="3"/>
    <s v="중국"/>
    <s v="김규섭"/>
    <x v="0"/>
    <s v="남성 반팔런닝 105호"/>
    <n v="4460"/>
    <n v="4"/>
    <n v="17840"/>
  </r>
  <r>
    <x v="134"/>
    <s v="O221016058328"/>
    <s v="2022"/>
    <s v="4분기(12월)"/>
    <x v="3"/>
    <s v="중국"/>
    <s v="김규섭"/>
    <x v="0"/>
    <s v="농심 신라면(멀티5입)"/>
    <n v="3640"/>
    <n v="2"/>
    <n v="7280"/>
  </r>
  <r>
    <x v="134"/>
    <s v="O221016058328"/>
    <s v="2022"/>
    <s v="4분기(12월)"/>
    <x v="3"/>
    <s v="중국"/>
    <s v="김규섭"/>
    <x v="0"/>
    <s v="비비고 순댓국 460g*2"/>
    <n v="12690"/>
    <n v="1"/>
    <n v="12690"/>
  </r>
  <r>
    <x v="134"/>
    <s v="O221016058328"/>
    <s v="2022"/>
    <s v="4분기(12월)"/>
    <x v="3"/>
    <s v="중국"/>
    <s v="김규섭"/>
    <x v="0"/>
    <s v="센트룸 포맨 멀티 비타민 미네랄 1387mg x 112정"/>
    <n v="49300"/>
    <n v="3"/>
    <n v="147900"/>
  </r>
  <r>
    <x v="134"/>
    <s v="O221016058328"/>
    <s v="2022"/>
    <s v="4분기(12월)"/>
    <x v="3"/>
    <s v="중국"/>
    <s v="김규섭"/>
    <x v="0"/>
    <s v="오랄비 치실(50m)"/>
    <n v="2700"/>
    <n v="5"/>
    <n v="13500"/>
  </r>
  <r>
    <x v="134"/>
    <s v="O221016058328"/>
    <s v="2022"/>
    <s v="4분기(12월)"/>
    <x v="3"/>
    <s v="중국"/>
    <s v="김규섭"/>
    <x v="0"/>
    <s v="위엔싹 에프10정"/>
    <n v="3000"/>
    <n v="1"/>
    <n v="3000"/>
  </r>
  <r>
    <x v="134"/>
    <s v="O221016058328"/>
    <s v="2022"/>
    <s v="4분기(12월)"/>
    <x v="3"/>
    <s v="중국"/>
    <s v="김규섭"/>
    <x v="0"/>
    <s v="이광범명가 고춧가루500g(100%국산) "/>
    <n v="23500"/>
    <n v="1"/>
    <n v="23500"/>
  </r>
  <r>
    <x v="134"/>
    <s v="O221016058328"/>
    <s v="2022"/>
    <s v="4분기(12월)"/>
    <x v="3"/>
    <s v="중국"/>
    <s v="김규섭"/>
    <x v="0"/>
    <s v="종합감기약 하벤파워 에스캡슐 "/>
    <n v="2700"/>
    <n v="2"/>
    <n v="5400"/>
  </r>
  <r>
    <x v="134"/>
    <s v="O221016058328"/>
    <s v="2022"/>
    <s v="4분기(12월)"/>
    <x v="3"/>
    <s v="중국"/>
    <s v="김규섭"/>
    <x v="0"/>
    <s v="진라면*매운맛(멀티5입)"/>
    <n v="2810"/>
    <n v="3"/>
    <n v="8430"/>
  </r>
  <r>
    <x v="134"/>
    <s v="O221016058328"/>
    <s v="2022"/>
    <s v="4분기(12월)"/>
    <x v="3"/>
    <s v="중국"/>
    <s v="김규섭"/>
    <x v="0"/>
    <s v="참깨라면 멀티 4입"/>
    <n v="3710"/>
    <n v="1"/>
    <n v="3710"/>
  </r>
  <r>
    <x v="134"/>
    <s v="O221016058328"/>
    <s v="2022"/>
    <s v="4분기(12월)"/>
    <x v="3"/>
    <s v="중국"/>
    <s v="김규섭"/>
    <x v="0"/>
    <s v="청정원 맛선생 청정소고기120g"/>
    <n v="2900"/>
    <n v="1"/>
    <n v="2900"/>
  </r>
  <r>
    <x v="134"/>
    <s v="O221016058328"/>
    <s v="2022"/>
    <s v="4분기(12월)"/>
    <x v="3"/>
    <s v="중국"/>
    <s v="김규섭"/>
    <x v="0"/>
    <s v="청정원 순창쌈장 P500g"/>
    <n v="3550"/>
    <n v="2"/>
    <n v="7100"/>
  </r>
  <r>
    <x v="134"/>
    <s v="O221016058328"/>
    <s v="2022"/>
    <s v="4분기(12월)"/>
    <x v="3"/>
    <s v="중국"/>
    <s v="김규섭"/>
    <x v="0"/>
    <s v="칼로리를 줄인 케찹 280g"/>
    <n v="1640"/>
    <n v="1"/>
    <n v="1640"/>
  </r>
  <r>
    <x v="134"/>
    <s v="O221016058328"/>
    <s v="2022"/>
    <s v="4분기(12월)"/>
    <x v="3"/>
    <s v="중국"/>
    <s v="김규섭"/>
    <x v="0"/>
    <s v="칼칼한 해물국물팩65g(13g*5)"/>
    <n v="2700"/>
    <n v="1"/>
    <n v="2700"/>
  </r>
  <r>
    <x v="134"/>
    <s v="O221016058328"/>
    <s v="2022"/>
    <s v="4분기(12월)"/>
    <x v="3"/>
    <s v="중국"/>
    <s v="김규섭"/>
    <x v="0"/>
    <s v="트리스펜 진통제 10캡슐"/>
    <n v="2500"/>
    <n v="1"/>
    <n v="2500"/>
  </r>
  <r>
    <x v="134"/>
    <s v="O221016058328"/>
    <s v="2022"/>
    <s v="4분기(12월)"/>
    <x v="3"/>
    <s v="중국"/>
    <s v="김규섭"/>
    <x v="0"/>
    <s v="편한육수 4g*30정(매콤)"/>
    <n v="10000"/>
    <n v="1"/>
    <n v="10000"/>
  </r>
  <r>
    <x v="134"/>
    <s v="O221016058328"/>
    <s v="2022"/>
    <s v="4분기(12월)"/>
    <x v="3"/>
    <s v="중국"/>
    <s v="김규섭"/>
    <x v="0"/>
    <s v="한성 가쓰오우동232.5g*3"/>
    <n v="3930"/>
    <n v="1"/>
    <n v="3930"/>
  </r>
  <r>
    <x v="134"/>
    <s v="O221016058328"/>
    <s v="2022"/>
    <s v="4분기(12월)"/>
    <x v="3"/>
    <s v="중국"/>
    <s v="김규섭"/>
    <x v="0"/>
    <s v="햇반200g*4개입"/>
    <n v="5200"/>
    <n v="1"/>
    <n v="5200"/>
  </r>
  <r>
    <x v="135"/>
    <s v="O221016058327"/>
    <s v="2022"/>
    <s v="4분기(12월)"/>
    <x v="2"/>
    <s v="헝가리"/>
    <s v="구세모"/>
    <x v="0"/>
    <s v="The맛있는 김도둑새우&amp;멸치돌자반35g"/>
    <n v="1100"/>
    <n v="8"/>
    <n v="8800"/>
  </r>
  <r>
    <x v="135"/>
    <s v="O221016058327"/>
    <s v="2022"/>
    <s v="4분기(12월)"/>
    <x v="2"/>
    <s v="헝가리"/>
    <s v="구세모"/>
    <x v="0"/>
    <s v="The맛있는 김도둑재래김25g*3봉"/>
    <n v="3180"/>
    <n v="1"/>
    <n v="3180"/>
  </r>
  <r>
    <x v="135"/>
    <s v="O221016058327"/>
    <s v="2022"/>
    <s v="4분기(12월)"/>
    <x v="2"/>
    <s v="헝가리"/>
    <s v="구세모"/>
    <x v="0"/>
    <s v="The맛있는 김도둑파래김25g*3봉"/>
    <n v="3180"/>
    <n v="1"/>
    <n v="3180"/>
  </r>
  <r>
    <x v="135"/>
    <s v="O221016058327"/>
    <s v="2022"/>
    <s v="4분기(12월)"/>
    <x v="2"/>
    <s v="헝가리"/>
    <s v="구세모"/>
    <x v="0"/>
    <s v="그린애 순수 사과즙 100ml*30포"/>
    <n v="15000"/>
    <n v="1"/>
    <n v="15000"/>
  </r>
  <r>
    <x v="135"/>
    <s v="O221016058327"/>
    <s v="2022"/>
    <s v="4분기(12월)"/>
    <x v="2"/>
    <s v="헝가리"/>
    <s v="구세모"/>
    <x v="0"/>
    <s v="김도둑 쌀국수 진한사골맛93g"/>
    <n v="1450"/>
    <n v="5"/>
    <n v="7250"/>
  </r>
  <r>
    <x v="135"/>
    <s v="O221016058327"/>
    <s v="2022"/>
    <s v="4분기(12월)"/>
    <x v="2"/>
    <s v="헝가리"/>
    <s v="구세모"/>
    <x v="0"/>
    <s v="꾸이맨23g*10입"/>
    <n v="12000"/>
    <n v="1"/>
    <n v="12000"/>
  </r>
  <r>
    <x v="135"/>
    <s v="O221016058327"/>
    <s v="2022"/>
    <s v="4분기(12월)"/>
    <x v="2"/>
    <s v="헝가리"/>
    <s v="구세모"/>
    <x v="0"/>
    <s v="너구리 매운맛(멀티5입)"/>
    <n v="5090"/>
    <n v="1"/>
    <n v="5090"/>
  </r>
  <r>
    <x v="135"/>
    <s v="O221016058327"/>
    <s v="2022"/>
    <s v="4분기(12월)"/>
    <x v="2"/>
    <s v="헝가리"/>
    <s v="구세모"/>
    <x v="0"/>
    <s v="농심 사리곰탕(멀티5입)"/>
    <n v="4880"/>
    <n v="2"/>
    <n v="9760"/>
  </r>
  <r>
    <x v="135"/>
    <s v="O221016058327"/>
    <s v="2022"/>
    <s v="4분기(12월)"/>
    <x v="2"/>
    <s v="헝가리"/>
    <s v="구세모"/>
    <x v="0"/>
    <s v="농심)튀김우동소컵62g*6입"/>
    <n v="5020"/>
    <n v="1"/>
    <n v="5020"/>
  </r>
  <r>
    <x v="135"/>
    <s v="O221016058327"/>
    <s v="2022"/>
    <s v="4분기(12월)"/>
    <x v="2"/>
    <s v="헝가리"/>
    <s v="구세모"/>
    <x v="0"/>
    <s v="농심짜파게티(멀티5입)"/>
    <n v="4430"/>
    <n v="2"/>
    <n v="8860"/>
  </r>
  <r>
    <x v="135"/>
    <s v="O221016058327"/>
    <s v="2022"/>
    <s v="4분기(12월)"/>
    <x v="2"/>
    <s v="헝가리"/>
    <s v="구세모"/>
    <x v="0"/>
    <s v="동원 고추참치100g*10"/>
    <n v="19390"/>
    <n v="1"/>
    <n v="19390"/>
  </r>
  <r>
    <x v="135"/>
    <s v="O221016058327"/>
    <s v="2022"/>
    <s v="4분기(12월)"/>
    <x v="2"/>
    <s v="헝가리"/>
    <s v="구세모"/>
    <x v="0"/>
    <s v="롯데 빼빼로 오리지날54g"/>
    <n v="1140"/>
    <n v="3"/>
    <n v="3420"/>
  </r>
  <r>
    <x v="135"/>
    <s v="O221016058327"/>
    <s v="2022"/>
    <s v="4분기(12월)"/>
    <x v="2"/>
    <s v="헝가리"/>
    <s v="구세모"/>
    <x v="0"/>
    <s v="마시는 검은콩죽130g*10팩"/>
    <n v="16000"/>
    <n v="1"/>
    <n v="16000"/>
  </r>
  <r>
    <x v="135"/>
    <s v="O221016058327"/>
    <s v="2022"/>
    <s v="4분기(12월)"/>
    <x v="2"/>
    <s v="헝가리"/>
    <s v="구세모"/>
    <x v="0"/>
    <s v="마이비데 46매*4(캡형)"/>
    <n v="11450"/>
    <n v="2"/>
    <n v="22900"/>
  </r>
  <r>
    <x v="135"/>
    <s v="O221016058327"/>
    <s v="2022"/>
    <s v="4분기(12월)"/>
    <x v="2"/>
    <s v="헝가리"/>
    <s v="구세모"/>
    <x v="0"/>
    <s v="바삭고소부침가루1Kg"/>
    <n v="3910"/>
    <n v="2"/>
    <n v="7820"/>
  </r>
  <r>
    <x v="135"/>
    <s v="O221016058327"/>
    <s v="2022"/>
    <s v="4분기(12월)"/>
    <x v="2"/>
    <s v="헝가리"/>
    <s v="구세모"/>
    <x v="0"/>
    <s v="바삭고소튀김가루1kg"/>
    <n v="3910"/>
    <n v="1"/>
    <n v="3910"/>
  </r>
  <r>
    <x v="135"/>
    <s v="O221016058327"/>
    <s v="2022"/>
    <s v="4분기(12월)"/>
    <x v="2"/>
    <s v="헝가리"/>
    <s v="구세모"/>
    <x v="0"/>
    <s v="비비고 누룽지 닭백숙죽 280g"/>
    <n v="2850"/>
    <n v="3"/>
    <n v="8550"/>
  </r>
  <r>
    <x v="135"/>
    <s v="O221016058327"/>
    <s v="2022"/>
    <s v="4분기(12월)"/>
    <x v="2"/>
    <s v="헝가리"/>
    <s v="구세모"/>
    <x v="0"/>
    <s v="비비고 전복죽280g"/>
    <n v="2850"/>
    <n v="3"/>
    <n v="8550"/>
  </r>
  <r>
    <x v="135"/>
    <s v="O221016058327"/>
    <s v="2022"/>
    <s v="4분기(12월)"/>
    <x v="2"/>
    <s v="헝가리"/>
    <s v="구세모"/>
    <x v="0"/>
    <s v="삼립 미니꿀약과140g"/>
    <n v="1400"/>
    <n v="1"/>
    <n v="1400"/>
  </r>
  <r>
    <x v="135"/>
    <s v="O221016058327"/>
    <s v="2022"/>
    <s v="4분기(12월)"/>
    <x v="2"/>
    <s v="헝가리"/>
    <s v="구세모"/>
    <x v="0"/>
    <s v="삼양 까르보 불닭볶음면(멀티4입)"/>
    <n v="4890"/>
    <n v="1"/>
    <n v="4890"/>
  </r>
  <r>
    <x v="135"/>
    <s v="O221016058327"/>
    <s v="2022"/>
    <s v="4분기(12월)"/>
    <x v="2"/>
    <s v="헝가리"/>
    <s v="구세모"/>
    <x v="0"/>
    <s v="샘표 바지락칼국수 111g"/>
    <n v="1250"/>
    <n v="2"/>
    <n v="2500"/>
  </r>
  <r>
    <x v="135"/>
    <s v="O221016058327"/>
    <s v="2022"/>
    <s v="4분기(12월)"/>
    <x v="2"/>
    <s v="헝가리"/>
    <s v="구세모"/>
    <x v="0"/>
    <s v="선봉 양평 해장국 600g*3"/>
    <n v="10000"/>
    <n v="1"/>
    <n v="10000"/>
  </r>
  <r>
    <x v="135"/>
    <s v="O221016058327"/>
    <s v="2022"/>
    <s v="4분기(12월)"/>
    <x v="2"/>
    <s v="헝가리"/>
    <s v="구세모"/>
    <x v="0"/>
    <s v="설악산 국산목이버섯30g"/>
    <n v="5500"/>
    <n v="1"/>
    <n v="5500"/>
  </r>
  <r>
    <x v="135"/>
    <s v="O221016058327"/>
    <s v="2022"/>
    <s v="4분기(12월)"/>
    <x v="2"/>
    <s v="헝가리"/>
    <s v="구세모"/>
    <x v="0"/>
    <s v="얼려먹는초코만들기36g"/>
    <n v="1430"/>
    <n v="1"/>
    <n v="1430"/>
  </r>
  <r>
    <x v="135"/>
    <s v="O221016058327"/>
    <s v="2022"/>
    <s v="4분기(12월)"/>
    <x v="2"/>
    <s v="헝가리"/>
    <s v="구세모"/>
    <x v="0"/>
    <s v="오뚜기 3분쇠고기짜장200g"/>
    <n v="1230"/>
    <n v="5"/>
    <n v="6150"/>
  </r>
  <r>
    <x v="135"/>
    <s v="O221016058327"/>
    <s v="2022"/>
    <s v="4분기(12월)"/>
    <x v="2"/>
    <s v="헝가리"/>
    <s v="구세모"/>
    <x v="0"/>
    <s v="오리온 고래밥46g"/>
    <n v="670"/>
    <n v="5"/>
    <n v="3350"/>
  </r>
  <r>
    <x v="135"/>
    <s v="O221016058327"/>
    <s v="2022"/>
    <s v="4분기(12월)"/>
    <x v="2"/>
    <s v="헝가리"/>
    <s v="구세모"/>
    <x v="0"/>
    <s v="오리온 마이구미 포도알맹이 67g"/>
    <n v="1270"/>
    <n v="2"/>
    <n v="2540"/>
  </r>
  <r>
    <x v="135"/>
    <s v="O221016058327"/>
    <s v="2022"/>
    <s v="4분기(12월)"/>
    <x v="2"/>
    <s v="헝가리"/>
    <s v="구세모"/>
    <x v="0"/>
    <s v="오리온 참붕어빵 348g 12입"/>
    <n v="5250"/>
    <n v="1"/>
    <n v="5250"/>
  </r>
  <r>
    <x v="135"/>
    <s v="O221016058327"/>
    <s v="2022"/>
    <s v="4분기(12월)"/>
    <x v="2"/>
    <s v="헝가리"/>
    <s v="구세모"/>
    <x v="0"/>
    <s v="오리온 초코파이12p"/>
    <n v="3480"/>
    <n v="1"/>
    <n v="3480"/>
  </r>
  <r>
    <x v="135"/>
    <s v="O221016058327"/>
    <s v="2022"/>
    <s v="4분기(12월)"/>
    <x v="2"/>
    <s v="헝가리"/>
    <s v="구세모"/>
    <x v="0"/>
    <s v="자일리톨 애니타임민트92g"/>
    <n v="2100"/>
    <n v="1"/>
    <n v="2100"/>
  </r>
  <r>
    <x v="135"/>
    <s v="O221016058327"/>
    <s v="2022"/>
    <s v="4분기(12월)"/>
    <x v="2"/>
    <s v="헝가리"/>
    <s v="구세모"/>
    <x v="0"/>
    <s v="진공 21곡혼합곡1kg"/>
    <n v="5900"/>
    <n v="2"/>
    <n v="11800"/>
  </r>
  <r>
    <x v="135"/>
    <s v="O221016058327"/>
    <s v="2022"/>
    <s v="4분기(12월)"/>
    <x v="2"/>
    <s v="헝가리"/>
    <s v="구세모"/>
    <x v="0"/>
    <s v="청솔전통백숙삼계탕100g"/>
    <n v="1800"/>
    <n v="2"/>
    <n v="3600"/>
  </r>
  <r>
    <x v="135"/>
    <s v="O221016058327"/>
    <s v="2022"/>
    <s v="4분기(12월)"/>
    <x v="2"/>
    <s v="헝가리"/>
    <s v="구세모"/>
    <x v="0"/>
    <s v="청수물냉면720g"/>
    <n v="5900"/>
    <n v="2"/>
    <n v="11800"/>
  </r>
  <r>
    <x v="135"/>
    <s v="O221016058327"/>
    <s v="2022"/>
    <s v="4분기(12월)"/>
    <x v="2"/>
    <s v="헝가리"/>
    <s v="구세모"/>
    <x v="0"/>
    <s v="청수비빔냉면720g"/>
    <n v="5960"/>
    <n v="1"/>
    <n v="5960"/>
  </r>
  <r>
    <x v="135"/>
    <s v="O221016058327"/>
    <s v="2022"/>
    <s v="4분기(12월)"/>
    <x v="2"/>
    <s v="헝가리"/>
    <s v="구세모"/>
    <x v="0"/>
    <s v="청정원 보크라이스(새우)24g(3입)"/>
    <n v="1810"/>
    <n v="4"/>
    <n v="7240"/>
  </r>
  <r>
    <x v="135"/>
    <s v="O221016058327"/>
    <s v="2022"/>
    <s v="4분기(12월)"/>
    <x v="2"/>
    <s v="헝가리"/>
    <s v="구세모"/>
    <x v="0"/>
    <s v="크라운 콘칩70g"/>
    <n v="1080"/>
    <n v="4"/>
    <n v="4320"/>
  </r>
  <r>
    <x v="135"/>
    <s v="O221016058327"/>
    <s v="2022"/>
    <s v="4분기(12월)"/>
    <x v="2"/>
    <s v="헝가리"/>
    <s v="구세모"/>
    <x v="0"/>
    <s v="해찬들 태양초 골드고추장1.7kg+300g"/>
    <n v="11000"/>
    <n v="1"/>
    <n v="11000"/>
  </r>
  <r>
    <x v="135"/>
    <s v="O221016058327"/>
    <s v="2022"/>
    <s v="4분기(12월)"/>
    <x v="2"/>
    <s v="헝가리"/>
    <s v="구세모"/>
    <x v="0"/>
    <s v="해태 오사쯔60g"/>
    <n v="1080"/>
    <n v="2"/>
    <n v="2160"/>
  </r>
  <r>
    <x v="135"/>
    <s v="O221016058327"/>
    <s v="2022"/>
    <s v="4분기(12월)"/>
    <x v="2"/>
    <s v="헝가리"/>
    <s v="구세모"/>
    <x v="0"/>
    <s v="햇살담은양조진간장1.7L"/>
    <n v="8400"/>
    <n v="1"/>
    <n v="8400"/>
  </r>
  <r>
    <x v="135"/>
    <s v="O221016058327"/>
    <s v="2022"/>
    <s v="4분기(12월)"/>
    <x v="2"/>
    <s v="헝가리"/>
    <s v="구세모"/>
    <x v="0"/>
    <s v="허니버터 아몬드130g"/>
    <n v="3400"/>
    <n v="1"/>
    <n v="3400"/>
  </r>
  <r>
    <x v="136"/>
    <s v="O221016058326"/>
    <s v="2022"/>
    <s v="4분기(12월)"/>
    <x v="2"/>
    <s v="중국"/>
    <s v="현웅인"/>
    <x v="0"/>
    <s v="TARA 아쿠아 펩타이드 항산화 앰플"/>
    <n v="148000"/>
    <n v="1"/>
    <n v="148000"/>
  </r>
  <r>
    <x v="136"/>
    <s v="O221016058326"/>
    <s v="2022"/>
    <s v="4분기(12월)"/>
    <x v="2"/>
    <s v="중국"/>
    <s v="현웅인"/>
    <x v="0"/>
    <s v="고급 통면봉100P"/>
    <n v="500"/>
    <n v="1"/>
    <n v="500"/>
  </r>
  <r>
    <x v="136"/>
    <s v="O221016058326"/>
    <s v="2022"/>
    <s v="4분기(12월)"/>
    <x v="2"/>
    <s v="중국"/>
    <s v="현웅인"/>
    <x v="0"/>
    <s v="구운감자 135g"/>
    <n v="3600"/>
    <n v="2"/>
    <n v="7200"/>
  </r>
  <r>
    <x v="136"/>
    <s v="O221016058326"/>
    <s v="2022"/>
    <s v="4분기(12월)"/>
    <x v="2"/>
    <s v="중국"/>
    <s v="현웅인"/>
    <x v="0"/>
    <s v="김도둑 광천댁 볶음참깨170g"/>
    <n v="3360"/>
    <n v="1"/>
    <n v="3360"/>
  </r>
  <r>
    <x v="136"/>
    <s v="O221016058326"/>
    <s v="2022"/>
    <s v="4분기(12월)"/>
    <x v="2"/>
    <s v="중국"/>
    <s v="현웅인"/>
    <x v="0"/>
    <s v="농심 육개장사발면86g*6입"/>
    <n v="5000"/>
    <n v="1"/>
    <n v="5000"/>
  </r>
  <r>
    <x v="136"/>
    <s v="O221016058326"/>
    <s v="2022"/>
    <s v="4분기(12월)"/>
    <x v="2"/>
    <s v="중국"/>
    <s v="현웅인"/>
    <x v="0"/>
    <s v="동원 살코기참치100g*5입"/>
    <n v="10200"/>
    <n v="1"/>
    <n v="10200"/>
  </r>
  <r>
    <x v="136"/>
    <s v="O221016058326"/>
    <s v="2022"/>
    <s v="4분기(12월)"/>
    <x v="2"/>
    <s v="중국"/>
    <s v="현웅인"/>
    <x v="0"/>
    <s v="삼양 불닭볶음면(멀티5입)"/>
    <n v="4500"/>
    <n v="1"/>
    <n v="4500"/>
  </r>
  <r>
    <x v="136"/>
    <s v="O221016058326"/>
    <s v="2022"/>
    <s v="4분기(12월)"/>
    <x v="2"/>
    <s v="중국"/>
    <s v="현웅인"/>
    <x v="0"/>
    <s v="에이스 뉴욕치즈 케이크맛364g"/>
    <n v="3600"/>
    <n v="1"/>
    <n v="3600"/>
  </r>
  <r>
    <x v="136"/>
    <s v="O221016058326"/>
    <s v="2022"/>
    <s v="4분기(12월)"/>
    <x v="2"/>
    <s v="중국"/>
    <s v="현웅인"/>
    <x v="0"/>
    <s v="오로니아뉴-프로폴리스 슈프림 90캡슐"/>
    <n v="46000"/>
    <n v="2"/>
    <n v="92000"/>
  </r>
  <r>
    <x v="136"/>
    <s v="O221016058326"/>
    <s v="2022"/>
    <s v="4분기(12월)"/>
    <x v="2"/>
    <s v="중국"/>
    <s v="현웅인"/>
    <x v="0"/>
    <s v="우와한 치즈칩42g"/>
    <n v="2360"/>
    <n v="2"/>
    <n v="4720"/>
  </r>
  <r>
    <x v="136"/>
    <s v="O221016058326"/>
    <s v="2022"/>
    <s v="4분기(12월)"/>
    <x v="2"/>
    <s v="중국"/>
    <s v="현웅인"/>
    <x v="0"/>
    <s v="청우 플랑 160g"/>
    <n v="3900"/>
    <n v="1"/>
    <n v="3900"/>
  </r>
  <r>
    <x v="136"/>
    <s v="O221016058326"/>
    <s v="2022"/>
    <s v="4분기(12월)"/>
    <x v="2"/>
    <s v="중국"/>
    <s v="현웅인"/>
    <x v="0"/>
    <s v="팔도 틈새라면(멀티5입) "/>
    <n v="3720"/>
    <n v="1"/>
    <n v="3720"/>
  </r>
  <r>
    <x v="136"/>
    <s v="O221016058326"/>
    <s v="2022"/>
    <s v="4분기(12월)"/>
    <x v="2"/>
    <s v="중국"/>
    <s v="현웅인"/>
    <x v="0"/>
    <s v="폭스밸리 라인링(소프트)"/>
    <n v="8000"/>
    <n v="1"/>
    <n v="8000"/>
  </r>
  <r>
    <x v="136"/>
    <s v="O221016058326"/>
    <s v="2022"/>
    <s v="4분기(12월)"/>
    <x v="2"/>
    <s v="중국"/>
    <s v="현웅인"/>
    <x v="0"/>
    <s v="햇반200g*4개입"/>
    <n v="5200"/>
    <n v="1"/>
    <n v="5200"/>
  </r>
  <r>
    <x v="137"/>
    <s v="O221016058325"/>
    <s v="2022"/>
    <s v="4분기(12월)"/>
    <x v="2"/>
    <s v="헝가리"/>
    <s v="김태현"/>
    <x v="0"/>
    <s v="농심 육개장사발면86g*6입"/>
    <n v="5000"/>
    <n v="2"/>
    <n v="10000"/>
  </r>
  <r>
    <x v="137"/>
    <s v="O221016058325"/>
    <s v="2022"/>
    <s v="4분기(12월)"/>
    <x v="2"/>
    <s v="헝가리"/>
    <s v="김태현"/>
    <x v="0"/>
    <s v="비비고 감자탕 460g*2"/>
    <n v="13810"/>
    <n v="2"/>
    <n v="27620"/>
  </r>
  <r>
    <x v="137"/>
    <s v="O221016058325"/>
    <s v="2022"/>
    <s v="4분기(12월)"/>
    <x v="2"/>
    <s v="헝가리"/>
    <s v="김태현"/>
    <x v="0"/>
    <s v="비비고 누룽지 닭백숙죽 280g"/>
    <n v="2850"/>
    <n v="6"/>
    <n v="17100"/>
  </r>
  <r>
    <x v="137"/>
    <s v="O221016058325"/>
    <s v="2022"/>
    <s v="4분기(12월)"/>
    <x v="2"/>
    <s v="헝가리"/>
    <s v="김태현"/>
    <x v="0"/>
    <s v="비비고 닭곰탕500g"/>
    <n v="4980"/>
    <n v="4"/>
    <n v="19920"/>
  </r>
  <r>
    <x v="137"/>
    <s v="O221016058325"/>
    <s v="2022"/>
    <s v="4분기(12월)"/>
    <x v="2"/>
    <s v="헝가리"/>
    <s v="김태현"/>
    <x v="0"/>
    <s v="비비고 소고기 장터국500g*2"/>
    <n v="9040"/>
    <n v="4"/>
    <n v="36160"/>
  </r>
  <r>
    <x v="137"/>
    <s v="O221016058325"/>
    <s v="2022"/>
    <s v="4분기(12월)"/>
    <x v="2"/>
    <s v="헝가리"/>
    <s v="김태현"/>
    <x v="0"/>
    <s v="비비고 순댓국 460g*2"/>
    <n v="12690"/>
    <n v="2"/>
    <n v="25380"/>
  </r>
  <r>
    <x v="137"/>
    <s v="O221016058325"/>
    <s v="2022"/>
    <s v="4분기(12월)"/>
    <x v="2"/>
    <s v="헝가리"/>
    <s v="김태현"/>
    <x v="0"/>
    <s v="왕오징어구이 200g"/>
    <n v="9300"/>
    <n v="3"/>
    <n v="27900"/>
  </r>
  <r>
    <x v="137"/>
    <s v="O221016058325"/>
    <s v="2022"/>
    <s v="4분기(12월)"/>
    <x v="2"/>
    <s v="헝가리"/>
    <s v="김태현"/>
    <x v="0"/>
    <s v="청정원 도가니탕450g*2"/>
    <n v="11200"/>
    <n v="2"/>
    <n v="22400"/>
  </r>
  <r>
    <x v="137"/>
    <s v="O221016058325"/>
    <s v="2022"/>
    <s v="4분기(12월)"/>
    <x v="2"/>
    <s v="헝가리"/>
    <s v="김태현"/>
    <x v="0"/>
    <s v="크리스피롤12곡 180g"/>
    <n v="3540"/>
    <n v="1"/>
    <n v="3540"/>
  </r>
  <r>
    <x v="137"/>
    <s v="O221016058325"/>
    <s v="2022"/>
    <s v="4분기(12월)"/>
    <x v="2"/>
    <s v="헝가리"/>
    <s v="김태현"/>
    <x v="0"/>
    <s v="팔도 틈새라면(멀티5입) "/>
    <n v="3720"/>
    <n v="3"/>
    <n v="11160"/>
  </r>
  <r>
    <x v="137"/>
    <s v="O221016058325"/>
    <s v="2022"/>
    <s v="4분기(12월)"/>
    <x v="2"/>
    <s v="헝가리"/>
    <s v="김태현"/>
    <x v="0"/>
    <s v="햇반 발아현미밥210g*4"/>
    <n v="6630"/>
    <n v="6"/>
    <n v="39780"/>
  </r>
  <r>
    <x v="137"/>
    <s v="O221016058325"/>
    <s v="2022"/>
    <s v="4분기(12월)"/>
    <x v="2"/>
    <s v="헝가리"/>
    <s v="김태현"/>
    <x v="0"/>
    <s v="흑마늘 더 블랙70ml*30포"/>
    <n v="59000"/>
    <n v="1"/>
    <n v="59000"/>
  </r>
  <r>
    <x v="138"/>
    <s v="O221016058324"/>
    <s v="2022"/>
    <s v="4분기(12월)"/>
    <x v="2"/>
    <s v="헝가리"/>
    <s v="조용준"/>
    <x v="0"/>
    <s v="3M 그물망사 수세미 2P"/>
    <n v="4164"/>
    <n v="1"/>
    <n v="4164"/>
  </r>
  <r>
    <x v="138"/>
    <s v="O221016058324"/>
    <s v="2022"/>
    <s v="4분기(12월)"/>
    <x v="2"/>
    <s v="헝가리"/>
    <s v="조용준"/>
    <x v="0"/>
    <s v="The맛있는 김도둑 김가루70g"/>
    <n v="2600"/>
    <n v="1"/>
    <n v="2600"/>
  </r>
  <r>
    <x v="138"/>
    <s v="O221016058324"/>
    <s v="2022"/>
    <s v="4분기(12월)"/>
    <x v="2"/>
    <s v="헝가리"/>
    <s v="조용준"/>
    <x v="0"/>
    <s v="The맛있는 김도둑새우&amp;멸치돌자반35g"/>
    <n v="1100"/>
    <n v="2"/>
    <n v="2200"/>
  </r>
  <r>
    <x v="138"/>
    <s v="O221016058324"/>
    <s v="2022"/>
    <s v="4분기(12월)"/>
    <x v="2"/>
    <s v="헝가리"/>
    <s v="조용준"/>
    <x v="0"/>
    <s v="고소한뚝딱비빔곤드레80g*5"/>
    <n v="14550"/>
    <n v="1"/>
    <n v="14550"/>
  </r>
  <r>
    <x v="138"/>
    <s v="O221016058324"/>
    <s v="2022"/>
    <s v="4분기(12월)"/>
    <x v="2"/>
    <s v="헝가리"/>
    <s v="조용준"/>
    <x v="0"/>
    <s v="구수한뚝딱시래기강된장80g*5"/>
    <n v="14550"/>
    <n v="1"/>
    <n v="14550"/>
  </r>
  <r>
    <x v="138"/>
    <s v="O221016058324"/>
    <s v="2022"/>
    <s v="4분기(12월)"/>
    <x v="2"/>
    <s v="헝가리"/>
    <s v="조용준"/>
    <x v="0"/>
    <s v="국희땅콩샌드70g"/>
    <n v="900"/>
    <n v="1"/>
    <n v="900"/>
  </r>
  <r>
    <x v="138"/>
    <s v="O221016058324"/>
    <s v="2022"/>
    <s v="4분기(12월)"/>
    <x v="2"/>
    <s v="헝가리"/>
    <s v="조용준"/>
    <x v="0"/>
    <s v="깨끗한나라 휴대용물티슈 10매*10입"/>
    <n v="3400"/>
    <n v="1"/>
    <n v="3400"/>
  </r>
  <r>
    <x v="138"/>
    <s v="O221016058324"/>
    <s v="2022"/>
    <s v="4분기(12월)"/>
    <x v="2"/>
    <s v="헝가리"/>
    <s v="조용준"/>
    <x v="0"/>
    <s v="나한테 바나나유산균90g 60포"/>
    <n v="18000"/>
    <n v="1"/>
    <n v="18000"/>
  </r>
  <r>
    <x v="138"/>
    <s v="O221016058324"/>
    <s v="2022"/>
    <s v="4분기(12월)"/>
    <x v="2"/>
    <s v="헝가리"/>
    <s v="조용준"/>
    <x v="0"/>
    <s v="농심 꿀꽈배기90g"/>
    <n v="1230"/>
    <n v="1"/>
    <n v="1230"/>
  </r>
  <r>
    <x v="138"/>
    <s v="O221016058324"/>
    <s v="2022"/>
    <s v="4분기(12월)"/>
    <x v="2"/>
    <s v="헝가리"/>
    <s v="조용준"/>
    <x v="0"/>
    <s v="농심 바나나킥 75g"/>
    <n v="1450"/>
    <n v="1"/>
    <n v="1450"/>
  </r>
  <r>
    <x v="138"/>
    <s v="O221016058324"/>
    <s v="2022"/>
    <s v="4분기(12월)"/>
    <x v="2"/>
    <s v="헝가리"/>
    <s v="조용준"/>
    <x v="0"/>
    <s v="농심 사리곰탕(멀티5입)"/>
    <n v="4880"/>
    <n v="1"/>
    <n v="4880"/>
  </r>
  <r>
    <x v="138"/>
    <s v="O221016058324"/>
    <s v="2022"/>
    <s v="4분기(12월)"/>
    <x v="2"/>
    <s v="헝가리"/>
    <s v="조용준"/>
    <x v="0"/>
    <s v="농심 새우깡90g"/>
    <n v="1070"/>
    <n v="1"/>
    <n v="1070"/>
  </r>
  <r>
    <x v="138"/>
    <s v="O221016058324"/>
    <s v="2022"/>
    <s v="4분기(12월)"/>
    <x v="2"/>
    <s v="헝가리"/>
    <s v="조용준"/>
    <x v="0"/>
    <s v="농심 안성탕면(멀티5입)"/>
    <n v="4080"/>
    <n v="1"/>
    <n v="4080"/>
  </r>
  <r>
    <x v="138"/>
    <s v="O221016058324"/>
    <s v="2022"/>
    <s v="4분기(12월)"/>
    <x v="2"/>
    <s v="헝가리"/>
    <s v="조용준"/>
    <x v="0"/>
    <s v="농심 포스틱 84g"/>
    <n v="1230"/>
    <n v="1"/>
    <n v="1230"/>
  </r>
  <r>
    <x v="138"/>
    <s v="O221016058324"/>
    <s v="2022"/>
    <s v="4분기(12월)"/>
    <x v="2"/>
    <s v="헝가리"/>
    <s v="조용준"/>
    <x v="0"/>
    <s v="농심)튀김우동소컵62g*6입"/>
    <n v="5020"/>
    <n v="1"/>
    <n v="5020"/>
  </r>
  <r>
    <x v="138"/>
    <s v="O221016058324"/>
    <s v="2022"/>
    <s v="4분기(12월)"/>
    <x v="2"/>
    <s v="헝가리"/>
    <s v="조용준"/>
    <x v="0"/>
    <s v="농심짜파게티(멀티5입)"/>
    <n v="4430"/>
    <n v="1"/>
    <n v="4430"/>
  </r>
  <r>
    <x v="138"/>
    <s v="O221016058324"/>
    <s v="2022"/>
    <s v="4분기(12월)"/>
    <x v="2"/>
    <s v="헝가리"/>
    <s v="조용준"/>
    <x v="0"/>
    <s v="단호박 크림스프270g*2"/>
    <n v="5600"/>
    <n v="1"/>
    <n v="5600"/>
  </r>
  <r>
    <x v="138"/>
    <s v="O221016058324"/>
    <s v="2022"/>
    <s v="4분기(12월)"/>
    <x v="2"/>
    <s v="헝가리"/>
    <s v="조용준"/>
    <x v="0"/>
    <s v="동원 살코기참치100g*5입"/>
    <n v="10200"/>
    <n v="1"/>
    <n v="10200"/>
  </r>
  <r>
    <x v="138"/>
    <s v="O221016058324"/>
    <s v="2022"/>
    <s v="4분기(12월)"/>
    <x v="2"/>
    <s v="헝가리"/>
    <s v="조용준"/>
    <x v="0"/>
    <s v="롯데 고추장고기볶음80g*4"/>
    <n v="7100"/>
    <n v="1"/>
    <n v="7100"/>
  </r>
  <r>
    <x v="138"/>
    <s v="O221016058324"/>
    <s v="2022"/>
    <s v="4분기(12월)"/>
    <x v="2"/>
    <s v="헝가리"/>
    <s v="조용준"/>
    <x v="0"/>
    <s v="롯데 장조림135g*4"/>
    <n v="10000"/>
    <n v="1"/>
    <n v="10000"/>
  </r>
  <r>
    <x v="138"/>
    <s v="O221016058324"/>
    <s v="2022"/>
    <s v="4분기(12월)"/>
    <x v="2"/>
    <s v="헝가리"/>
    <s v="조용준"/>
    <x v="0"/>
    <s v="마이쮸(딸기복숭아)284g"/>
    <n v="3610"/>
    <n v="1"/>
    <n v="3610"/>
  </r>
  <r>
    <x v="138"/>
    <s v="O221016058324"/>
    <s v="2022"/>
    <s v="4분기(12월)"/>
    <x v="2"/>
    <s v="헝가리"/>
    <s v="조용준"/>
    <x v="0"/>
    <s v="마이쮸(포도사과)284g"/>
    <n v="3610"/>
    <n v="1"/>
    <n v="3610"/>
  </r>
  <r>
    <x v="138"/>
    <s v="O221016058324"/>
    <s v="2022"/>
    <s v="4분기(12월)"/>
    <x v="2"/>
    <s v="헝가리"/>
    <s v="조용준"/>
    <x v="0"/>
    <s v="백설 고소함가득참기름330ml"/>
    <n v="6200"/>
    <n v="1"/>
    <n v="6200"/>
  </r>
  <r>
    <x v="138"/>
    <s v="O221016058324"/>
    <s v="2022"/>
    <s v="4분기(12월)"/>
    <x v="2"/>
    <s v="헝가리"/>
    <s v="조용준"/>
    <x v="0"/>
    <s v="비비고 갈비탕400g*2"/>
    <n v="13520"/>
    <n v="1"/>
    <n v="13520"/>
  </r>
  <r>
    <x v="138"/>
    <s v="O221016058324"/>
    <s v="2022"/>
    <s v="4분기(12월)"/>
    <x v="2"/>
    <s v="헝가리"/>
    <s v="조용준"/>
    <x v="0"/>
    <s v="비비고 돼지고기김치찌개 460g*2"/>
    <n v="11400"/>
    <n v="1"/>
    <n v="11400"/>
  </r>
  <r>
    <x v="138"/>
    <s v="O221016058324"/>
    <s v="2022"/>
    <s v="4분기(12월)"/>
    <x v="2"/>
    <s v="헝가리"/>
    <s v="조용준"/>
    <x v="0"/>
    <s v="비비고 사골곰탕500g*2"/>
    <n v="2850"/>
    <n v="1"/>
    <n v="2850"/>
  </r>
  <r>
    <x v="138"/>
    <s v="O221016058324"/>
    <s v="2022"/>
    <s v="4분기(12월)"/>
    <x v="2"/>
    <s v="헝가리"/>
    <s v="조용준"/>
    <x v="0"/>
    <s v="비비고 소고기미역국500g*2"/>
    <n v="7880"/>
    <n v="1"/>
    <n v="7880"/>
  </r>
  <r>
    <x v="138"/>
    <s v="O221016058324"/>
    <s v="2022"/>
    <s v="4분기(12월)"/>
    <x v="2"/>
    <s v="헝가리"/>
    <s v="조용준"/>
    <x v="0"/>
    <s v="비타500 100ml*10"/>
    <n v="5400"/>
    <n v="1"/>
    <n v="5400"/>
  </r>
  <r>
    <x v="138"/>
    <s v="O221016058324"/>
    <s v="2022"/>
    <s v="4분기(12월)"/>
    <x v="2"/>
    <s v="헝가리"/>
    <s v="조용준"/>
    <x v="0"/>
    <s v="뻥이요 오리지날 140g"/>
    <n v="1250"/>
    <n v="1"/>
    <n v="1250"/>
  </r>
  <r>
    <x v="138"/>
    <s v="O221016058324"/>
    <s v="2022"/>
    <s v="4분기(12월)"/>
    <x v="2"/>
    <s v="헝가리"/>
    <s v="조용준"/>
    <x v="0"/>
    <s v="뽀로로 워터젤리 복숭아*10입"/>
    <n v="9900"/>
    <n v="1"/>
    <n v="9900"/>
  </r>
  <r>
    <x v="138"/>
    <s v="O221016058324"/>
    <s v="2022"/>
    <s v="4분기(12월)"/>
    <x v="2"/>
    <s v="헝가리"/>
    <s v="조용준"/>
    <x v="0"/>
    <s v="뽀로로 워터젤리 포도120ml*10입"/>
    <n v="9900"/>
    <n v="1"/>
    <n v="9900"/>
  </r>
  <r>
    <x v="138"/>
    <s v="O221016058324"/>
    <s v="2022"/>
    <s v="4분기(12월)"/>
    <x v="2"/>
    <s v="헝가리"/>
    <s v="조용준"/>
    <x v="0"/>
    <s v="삼립 미니꿀약과140g"/>
    <n v="1400"/>
    <n v="1"/>
    <n v="1400"/>
  </r>
  <r>
    <x v="138"/>
    <s v="O221016058324"/>
    <s v="2022"/>
    <s v="4분기(12월)"/>
    <x v="2"/>
    <s v="헝가리"/>
    <s v="조용준"/>
    <x v="0"/>
    <s v="상하목장 유기농바나나우유125ml*24"/>
    <n v="22090"/>
    <n v="1"/>
    <n v="22090"/>
  </r>
  <r>
    <x v="138"/>
    <s v="O221016058324"/>
    <s v="2022"/>
    <s v="4분기(12월)"/>
    <x v="2"/>
    <s v="헝가리"/>
    <s v="조용준"/>
    <x v="0"/>
    <s v="서울우유 검은콩 귀리,호두 두유190ml*20팩"/>
    <n v="20000"/>
    <n v="1"/>
    <n v="20000"/>
  </r>
  <r>
    <x v="138"/>
    <s v="O221016058324"/>
    <s v="2022"/>
    <s v="4분기(12월)"/>
    <x v="2"/>
    <s v="헝가리"/>
    <s v="조용준"/>
    <x v="0"/>
    <s v="스팸 클래식300g*3입"/>
    <n v="12480"/>
    <n v="1"/>
    <n v="12480"/>
  </r>
  <r>
    <x v="138"/>
    <s v="O221016058324"/>
    <s v="2022"/>
    <s v="4분기(12월)"/>
    <x v="2"/>
    <s v="헝가리"/>
    <s v="조용준"/>
    <x v="0"/>
    <s v="오리온 고래밥46g"/>
    <n v="670"/>
    <n v="2"/>
    <n v="1340"/>
  </r>
  <r>
    <x v="138"/>
    <s v="O221016058324"/>
    <s v="2022"/>
    <s v="4분기(12월)"/>
    <x v="2"/>
    <s v="헝가리"/>
    <s v="조용준"/>
    <x v="0"/>
    <s v="오리온 참붕어빵 348g 12입"/>
    <n v="5250"/>
    <n v="1"/>
    <n v="5250"/>
  </r>
  <r>
    <x v="138"/>
    <s v="O221016058324"/>
    <s v="2022"/>
    <s v="4분기(12월)"/>
    <x v="2"/>
    <s v="헝가리"/>
    <s v="조용준"/>
    <x v="0"/>
    <s v="오리온 초코파이12p"/>
    <n v="3480"/>
    <n v="1"/>
    <n v="3480"/>
  </r>
  <r>
    <x v="138"/>
    <s v="O221016058324"/>
    <s v="2022"/>
    <s v="4분기(12월)"/>
    <x v="2"/>
    <s v="헝가리"/>
    <s v="조용준"/>
    <x v="0"/>
    <s v="오징어톡80g"/>
    <n v="1290"/>
    <n v="1"/>
    <n v="1290"/>
  </r>
  <r>
    <x v="138"/>
    <s v="O221016058324"/>
    <s v="2022"/>
    <s v="4분기(12월)"/>
    <x v="2"/>
    <s v="헝가리"/>
    <s v="조용준"/>
    <x v="0"/>
    <s v="짱이야 166g"/>
    <n v="1160"/>
    <n v="1"/>
    <n v="1160"/>
  </r>
  <r>
    <x v="138"/>
    <s v="O221016058324"/>
    <s v="2022"/>
    <s v="4분기(12월)"/>
    <x v="2"/>
    <s v="헝가리"/>
    <s v="조용준"/>
    <x v="0"/>
    <s v="청정원 보크라이스(새우)24g(3입)"/>
    <n v="1810"/>
    <n v="2"/>
    <n v="3620"/>
  </r>
  <r>
    <x v="138"/>
    <s v="O221016058324"/>
    <s v="2022"/>
    <s v="4분기(12월)"/>
    <x v="2"/>
    <s v="헝가리"/>
    <s v="조용준"/>
    <x v="0"/>
    <s v="청정원 보크라이스(쇠고기)24g(3입)"/>
    <n v="1810"/>
    <n v="2"/>
    <n v="3620"/>
  </r>
  <r>
    <x v="138"/>
    <s v="O221016058324"/>
    <s v="2022"/>
    <s v="4분기(12월)"/>
    <x v="2"/>
    <s v="헝가리"/>
    <s v="조용준"/>
    <x v="0"/>
    <s v="초코칩쿠키104g"/>
    <n v="1260"/>
    <n v="1"/>
    <n v="1260"/>
  </r>
  <r>
    <x v="138"/>
    <s v="O221016058324"/>
    <s v="2022"/>
    <s v="4분기(12월)"/>
    <x v="2"/>
    <s v="헝가리"/>
    <s v="조용준"/>
    <x v="0"/>
    <s v="카라멜 메이플콘74g"/>
    <n v="990"/>
    <n v="1"/>
    <n v="990"/>
  </r>
  <r>
    <x v="138"/>
    <s v="O221016058324"/>
    <s v="2022"/>
    <s v="4분기(12월)"/>
    <x v="2"/>
    <s v="헝가리"/>
    <s v="조용준"/>
    <x v="0"/>
    <s v="코멕스 면코팅 고무장갑 마이사이즈 33*20.5(중)"/>
    <n v="2600"/>
    <n v="1"/>
    <n v="2600"/>
  </r>
  <r>
    <x v="138"/>
    <s v="O221016058324"/>
    <s v="2022"/>
    <s v="4분기(12월)"/>
    <x v="2"/>
    <s v="헝가리"/>
    <s v="조용준"/>
    <x v="0"/>
    <s v="콘크림스프270g*2"/>
    <n v="5600"/>
    <n v="1"/>
    <n v="5600"/>
  </r>
  <r>
    <x v="138"/>
    <s v="O221016058324"/>
    <s v="2022"/>
    <s v="4분기(12월)"/>
    <x v="2"/>
    <s v="헝가리"/>
    <s v="조용준"/>
    <x v="0"/>
    <s v="크라운 못말리는 신짱120g"/>
    <n v="1090"/>
    <n v="1"/>
    <n v="1090"/>
  </r>
  <r>
    <x v="138"/>
    <s v="O221016058324"/>
    <s v="2022"/>
    <s v="4분기(12월)"/>
    <x v="2"/>
    <s v="헝가리"/>
    <s v="조용준"/>
    <x v="0"/>
    <s v="크라운 츄러스84g"/>
    <n v="1070"/>
    <n v="1"/>
    <n v="1070"/>
  </r>
  <r>
    <x v="138"/>
    <s v="O221016058324"/>
    <s v="2022"/>
    <s v="4분기(12월)"/>
    <x v="2"/>
    <s v="헝가리"/>
    <s v="조용준"/>
    <x v="0"/>
    <s v="크라운 콘칩70g"/>
    <n v="1080"/>
    <n v="1"/>
    <n v="1080"/>
  </r>
  <r>
    <x v="138"/>
    <s v="O221016058324"/>
    <s v="2022"/>
    <s v="4분기(12월)"/>
    <x v="2"/>
    <s v="헝가리"/>
    <s v="조용준"/>
    <x v="0"/>
    <s v="크라운 쿠크다스128g (화이트)"/>
    <n v="2160"/>
    <n v="1"/>
    <n v="2160"/>
  </r>
  <r>
    <x v="138"/>
    <s v="O221016058324"/>
    <s v="2022"/>
    <s v="4분기(12월)"/>
    <x v="2"/>
    <s v="헝가리"/>
    <s v="조용준"/>
    <x v="0"/>
    <s v="포키 오리지날46g"/>
    <n v="1070"/>
    <n v="2"/>
    <n v="2140"/>
  </r>
  <r>
    <x v="138"/>
    <s v="O221016058324"/>
    <s v="2022"/>
    <s v="4분기(12월)"/>
    <x v="2"/>
    <s v="헝가리"/>
    <s v="조용준"/>
    <x v="0"/>
    <s v="해태 맛동산 90g"/>
    <n v="1200"/>
    <n v="1"/>
    <n v="1200"/>
  </r>
  <r>
    <x v="138"/>
    <s v="O221016058324"/>
    <s v="2022"/>
    <s v="4분기(12월)"/>
    <x v="2"/>
    <s v="헝가리"/>
    <s v="조용준"/>
    <x v="0"/>
    <s v="해태 오사쯔60g"/>
    <n v="1080"/>
    <n v="1"/>
    <n v="1080"/>
  </r>
  <r>
    <x v="138"/>
    <s v="O221016058324"/>
    <s v="2022"/>
    <s v="4분기(12월)"/>
    <x v="2"/>
    <s v="헝가리"/>
    <s v="조용준"/>
    <x v="0"/>
    <s v="해태 오예스360g"/>
    <n v="4200"/>
    <n v="1"/>
    <n v="4200"/>
  </r>
  <r>
    <x v="138"/>
    <s v="O221016058324"/>
    <s v="2022"/>
    <s v="4분기(12월)"/>
    <x v="2"/>
    <s v="헝가리"/>
    <s v="조용준"/>
    <x v="0"/>
    <s v="화이트 입는 오버나이트(팬티형) 중형4P"/>
    <n v="7560"/>
    <n v="1"/>
    <n v="7560"/>
  </r>
  <r>
    <x v="139"/>
    <s v="O221016058323"/>
    <s v="2022"/>
    <s v="4분기(12월)"/>
    <x v="2"/>
    <s v="헝가리"/>
    <s v="한준희"/>
    <x v="0"/>
    <s v="The맛있는 김도둑 김밥용김10매"/>
    <n v="1400"/>
    <n v="1"/>
    <n v="1400"/>
  </r>
  <r>
    <x v="139"/>
    <s v="O221016058323"/>
    <s v="2022"/>
    <s v="4분기(12월)"/>
    <x v="2"/>
    <s v="헝가리"/>
    <s v="한준희"/>
    <x v="0"/>
    <s v="가쓰오부시국수장국 360ml"/>
    <n v="2860"/>
    <n v="1"/>
    <n v="2860"/>
  </r>
  <r>
    <x v="139"/>
    <s v="O221016058323"/>
    <s v="2022"/>
    <s v="4분기(12월)"/>
    <x v="2"/>
    <s v="헝가리"/>
    <s v="한준희"/>
    <x v="0"/>
    <s v="곤드레장아찌300g"/>
    <n v="6600"/>
    <n v="1"/>
    <n v="6600"/>
  </r>
  <r>
    <x v="139"/>
    <s v="O221016058323"/>
    <s v="2022"/>
    <s v="4분기(12월)"/>
    <x v="2"/>
    <s v="헝가리"/>
    <s v="한준희"/>
    <x v="0"/>
    <s v="구수한뚝딱시래기강된장80g*5"/>
    <n v="14550"/>
    <n v="1"/>
    <n v="14550"/>
  </r>
  <r>
    <x v="139"/>
    <s v="O221016058323"/>
    <s v="2022"/>
    <s v="4분기(12월)"/>
    <x v="2"/>
    <s v="헝가리"/>
    <s v="한준희"/>
    <x v="0"/>
    <s v="김도둑 누룽지1kg"/>
    <n v="7000"/>
    <n v="1"/>
    <n v="7000"/>
  </r>
  <r>
    <x v="139"/>
    <s v="O221016058323"/>
    <s v="2022"/>
    <s v="4분기(12월)"/>
    <x v="2"/>
    <s v="헝가리"/>
    <s v="한준희"/>
    <x v="0"/>
    <s v="깨끗한나라 물티슈캡형70매*6"/>
    <n v="12100"/>
    <n v="1"/>
    <n v="12100"/>
  </r>
  <r>
    <x v="139"/>
    <s v="O221016058323"/>
    <s v="2022"/>
    <s v="4분기(12월)"/>
    <x v="2"/>
    <s v="헝가리"/>
    <s v="한준희"/>
    <x v="0"/>
    <s v="깨끗한나라 휴대용물티슈 10매*10입"/>
    <n v="3400"/>
    <n v="1"/>
    <n v="3400"/>
  </r>
  <r>
    <x v="139"/>
    <s v="O221016058323"/>
    <s v="2022"/>
    <s v="4분기(12월)"/>
    <x v="2"/>
    <s v="헝가리"/>
    <s v="한준희"/>
    <x v="0"/>
    <s v="꾸이맨23g*10입"/>
    <n v="12000"/>
    <n v="1"/>
    <n v="12000"/>
  </r>
  <r>
    <x v="139"/>
    <s v="O221016058323"/>
    <s v="2022"/>
    <s v="4분기(12월)"/>
    <x v="2"/>
    <s v="헝가리"/>
    <s v="한준희"/>
    <x v="0"/>
    <s v="너구리 매운맛(멀티5입)"/>
    <n v="5090"/>
    <n v="1"/>
    <n v="5090"/>
  </r>
  <r>
    <x v="139"/>
    <s v="O221016058323"/>
    <s v="2022"/>
    <s v="4분기(12월)"/>
    <x v="2"/>
    <s v="헝가리"/>
    <s v="한준희"/>
    <x v="0"/>
    <s v="농심 사리곰탕(멀티5입)"/>
    <n v="4880"/>
    <n v="1"/>
    <n v="4880"/>
  </r>
  <r>
    <x v="139"/>
    <s v="O221016058323"/>
    <s v="2022"/>
    <s v="4분기(12월)"/>
    <x v="2"/>
    <s v="헝가리"/>
    <s v="한준희"/>
    <x v="0"/>
    <s v="농심 새우깡90g"/>
    <n v="1070"/>
    <n v="3"/>
    <n v="3210"/>
  </r>
  <r>
    <x v="139"/>
    <s v="O221016058323"/>
    <s v="2022"/>
    <s v="4분기(12월)"/>
    <x v="2"/>
    <s v="헝가리"/>
    <s v="한준희"/>
    <x v="0"/>
    <s v="농심 신라면(멀티5입)"/>
    <n v="3640"/>
    <n v="1"/>
    <n v="3640"/>
  </r>
  <r>
    <x v="139"/>
    <s v="O221016058323"/>
    <s v="2022"/>
    <s v="4분기(12월)"/>
    <x v="2"/>
    <s v="헝가리"/>
    <s v="한준희"/>
    <x v="0"/>
    <s v="농심 튀김우동큰사발111g*16입"/>
    <n v="22100"/>
    <n v="1"/>
    <n v="22100"/>
  </r>
  <r>
    <x v="139"/>
    <s v="O221016058323"/>
    <s v="2022"/>
    <s v="4분기(12월)"/>
    <x v="2"/>
    <s v="헝가리"/>
    <s v="한준희"/>
    <x v="0"/>
    <s v="뉴월남쌈300g(16cm)"/>
    <n v="2600"/>
    <n v="1"/>
    <n v="2600"/>
  </r>
  <r>
    <x v="139"/>
    <s v="O221016058323"/>
    <s v="2022"/>
    <s v="4분기(12월)"/>
    <x v="2"/>
    <s v="헝가리"/>
    <s v="한준희"/>
    <x v="0"/>
    <s v="동결건조 다진청양고추"/>
    <n v="4360"/>
    <n v="1"/>
    <n v="4360"/>
  </r>
  <r>
    <x v="139"/>
    <s v="O221016058323"/>
    <s v="2022"/>
    <s v="4분기(12월)"/>
    <x v="2"/>
    <s v="헝가리"/>
    <s v="한준희"/>
    <x v="0"/>
    <s v="뚝딱 삶은곤드레300g"/>
    <n v="5500"/>
    <n v="2"/>
    <n v="11000"/>
  </r>
  <r>
    <x v="139"/>
    <s v="O221016058323"/>
    <s v="2022"/>
    <s v="4분기(12월)"/>
    <x v="2"/>
    <s v="헝가리"/>
    <s v="한준희"/>
    <x v="0"/>
    <s v="메밀소바장국360ml"/>
    <n v="2980"/>
    <n v="1"/>
    <n v="2980"/>
  </r>
  <r>
    <x v="139"/>
    <s v="O221016058323"/>
    <s v="2022"/>
    <s v="4분기(12월)"/>
    <x v="2"/>
    <s v="헝가리"/>
    <s v="한준희"/>
    <x v="0"/>
    <s v="비비고 순댓국 460g*2"/>
    <n v="12690"/>
    <n v="1"/>
    <n v="12690"/>
  </r>
  <r>
    <x v="139"/>
    <s v="O221016058323"/>
    <s v="2022"/>
    <s v="4분기(12월)"/>
    <x v="2"/>
    <s v="헝가리"/>
    <s v="한준희"/>
    <x v="0"/>
    <s v="삼진 위생롤백(17*25)200매"/>
    <n v="2100"/>
    <n v="1"/>
    <n v="2100"/>
  </r>
  <r>
    <x v="139"/>
    <s v="O221016058323"/>
    <s v="2022"/>
    <s v="4분기(12월)"/>
    <x v="2"/>
    <s v="헝가리"/>
    <s v="한준희"/>
    <x v="0"/>
    <s v="샘표 바지락칼국수 111g"/>
    <n v="1250"/>
    <n v="1"/>
    <n v="1250"/>
  </r>
  <r>
    <x v="139"/>
    <s v="O221016058323"/>
    <s v="2022"/>
    <s v="4분기(12월)"/>
    <x v="2"/>
    <s v="헝가리"/>
    <s v="한준희"/>
    <x v="0"/>
    <s v="설악산 국산목이버섯30g"/>
    <n v="5500"/>
    <n v="1"/>
    <n v="5500"/>
  </r>
  <r>
    <x v="139"/>
    <s v="O221016058323"/>
    <s v="2022"/>
    <s v="4분기(12월)"/>
    <x v="2"/>
    <s v="헝가리"/>
    <s v="한준희"/>
    <x v="0"/>
    <s v="순수한면 울트라슈퍼가드뉴대형 날개형14입"/>
    <n v="2880"/>
    <n v="2"/>
    <n v="5760"/>
  </r>
  <r>
    <x v="139"/>
    <s v="O221016058323"/>
    <s v="2022"/>
    <s v="4분기(12월)"/>
    <x v="2"/>
    <s v="헝가리"/>
    <s v="한준희"/>
    <x v="0"/>
    <s v="스팸 클래식300g*3입"/>
    <n v="12480"/>
    <n v="1"/>
    <n v="12480"/>
  </r>
  <r>
    <x v="139"/>
    <s v="O221016058323"/>
    <s v="2022"/>
    <s v="4분기(12월)"/>
    <x v="2"/>
    <s v="헝가리"/>
    <s v="한준희"/>
    <x v="0"/>
    <s v="쌀과자 골드100g"/>
    <n v="900"/>
    <n v="1"/>
    <n v="900"/>
  </r>
  <r>
    <x v="139"/>
    <s v="O221016058323"/>
    <s v="2022"/>
    <s v="4분기(12월)"/>
    <x v="2"/>
    <s v="헝가리"/>
    <s v="한준희"/>
    <x v="0"/>
    <s v="연세 검은콩&amp;고칼슘두유200ml*24입"/>
    <n v="12500"/>
    <n v="1"/>
    <n v="12500"/>
  </r>
  <r>
    <x v="139"/>
    <s v="O221016058323"/>
    <s v="2022"/>
    <s v="4분기(12월)"/>
    <x v="2"/>
    <s v="헝가리"/>
    <s v="한준희"/>
    <x v="0"/>
    <s v="예산국수1kg"/>
    <n v="5000"/>
    <n v="1"/>
    <n v="5000"/>
  </r>
  <r>
    <x v="139"/>
    <s v="O221016058323"/>
    <s v="2022"/>
    <s v="4분기(12월)"/>
    <x v="2"/>
    <s v="헝가리"/>
    <s v="한준희"/>
    <x v="0"/>
    <s v="옛날 국수 소면 700g"/>
    <n v="2400"/>
    <n v="2"/>
    <n v="4800"/>
  </r>
  <r>
    <x v="139"/>
    <s v="O221016058323"/>
    <s v="2022"/>
    <s v="4분기(12월)"/>
    <x v="2"/>
    <s v="헝가리"/>
    <s v="한준희"/>
    <x v="0"/>
    <s v="옛날납작당면400g"/>
    <n v="4200"/>
    <n v="1"/>
    <n v="4200"/>
  </r>
  <r>
    <x v="139"/>
    <s v="O221016058323"/>
    <s v="2022"/>
    <s v="4분기(12월)"/>
    <x v="2"/>
    <s v="헝가리"/>
    <s v="한준희"/>
    <x v="0"/>
    <s v="오뚜기)옛날참기름320ml"/>
    <n v="6130"/>
    <n v="2"/>
    <n v="12260"/>
  </r>
  <r>
    <x v="139"/>
    <s v="O221016058323"/>
    <s v="2022"/>
    <s v="4분기(12월)"/>
    <x v="2"/>
    <s v="헝가리"/>
    <s v="한준희"/>
    <x v="0"/>
    <s v="오리온 오징어땅콩180g"/>
    <n v="2260"/>
    <n v="1"/>
    <n v="2260"/>
  </r>
  <r>
    <x v="139"/>
    <s v="O221016058323"/>
    <s v="2022"/>
    <s v="4분기(12월)"/>
    <x v="2"/>
    <s v="헝가리"/>
    <s v="한준희"/>
    <x v="0"/>
    <s v="오즈키친 전복죽450g"/>
    <n v="3890"/>
    <n v="1"/>
    <n v="3890"/>
  </r>
  <r>
    <x v="139"/>
    <s v="O221016058323"/>
    <s v="2022"/>
    <s v="4분기(12월)"/>
    <x v="2"/>
    <s v="헝가리"/>
    <s v="한준희"/>
    <x v="0"/>
    <s v="유동 자연산골뱅이400g*2"/>
    <n v="18000"/>
    <n v="1"/>
    <n v="18000"/>
  </r>
  <r>
    <x v="139"/>
    <s v="O221016058323"/>
    <s v="2022"/>
    <s v="4분기(12월)"/>
    <x v="2"/>
    <s v="헝가리"/>
    <s v="한준희"/>
    <x v="0"/>
    <s v="이광범명가 들기름160ml(100%국산)"/>
    <n v="22000"/>
    <n v="1"/>
    <n v="22000"/>
  </r>
  <r>
    <x v="139"/>
    <s v="O221016058323"/>
    <s v="2022"/>
    <s v="4분기(12월)"/>
    <x v="2"/>
    <s v="헝가리"/>
    <s v="한준희"/>
    <x v="0"/>
    <s v="일미 명이나물300g*2"/>
    <n v="13500"/>
    <n v="1"/>
    <n v="13500"/>
  </r>
  <r>
    <x v="139"/>
    <s v="O221016058323"/>
    <s v="2022"/>
    <s v="4분기(12월)"/>
    <x v="2"/>
    <s v="헝가리"/>
    <s v="한준희"/>
    <x v="0"/>
    <s v="제육볶음양념150g*4입"/>
    <n v="8400"/>
    <n v="1"/>
    <n v="8400"/>
  </r>
  <r>
    <x v="139"/>
    <s v="O221016058323"/>
    <s v="2022"/>
    <s v="4분기(12월)"/>
    <x v="2"/>
    <s v="헝가리"/>
    <s v="한준희"/>
    <x v="0"/>
    <s v="젤리스트로우482g(25입)"/>
    <n v="4500"/>
    <n v="1"/>
    <n v="4500"/>
  </r>
  <r>
    <x v="139"/>
    <s v="O221016058323"/>
    <s v="2022"/>
    <s v="4분기(12월)"/>
    <x v="2"/>
    <s v="헝가리"/>
    <s v="한준희"/>
    <x v="0"/>
    <s v="참이맛 감자탕 800g "/>
    <n v="5220"/>
    <n v="1"/>
    <n v="5220"/>
  </r>
  <r>
    <x v="139"/>
    <s v="O221016058323"/>
    <s v="2022"/>
    <s v="4분기(12월)"/>
    <x v="2"/>
    <s v="헝가리"/>
    <s v="한준희"/>
    <x v="0"/>
    <s v="청정원 소갈비양념500g"/>
    <n v="3600"/>
    <n v="1"/>
    <n v="3600"/>
  </r>
  <r>
    <x v="139"/>
    <s v="O221016058323"/>
    <s v="2022"/>
    <s v="4분기(12월)"/>
    <x v="2"/>
    <s v="헝가리"/>
    <s v="한준희"/>
    <x v="0"/>
    <s v="청정원 소불고기양념500g"/>
    <n v="3610"/>
    <n v="1"/>
    <n v="3610"/>
  </r>
  <r>
    <x v="139"/>
    <s v="O221016058323"/>
    <s v="2022"/>
    <s v="4분기(12월)"/>
    <x v="2"/>
    <s v="헝가리"/>
    <s v="한준희"/>
    <x v="0"/>
    <s v="크린센스 장갑 50매"/>
    <n v="2100"/>
    <n v="1"/>
    <n v="2100"/>
  </r>
  <r>
    <x v="139"/>
    <s v="O221016058323"/>
    <s v="2022"/>
    <s v="4분기(12월)"/>
    <x v="2"/>
    <s v="헝가리"/>
    <s v="한준희"/>
    <x v="0"/>
    <s v="통밀말이80g "/>
    <n v="1000"/>
    <n v="1"/>
    <n v="1000"/>
  </r>
  <r>
    <x v="139"/>
    <s v="O221016058323"/>
    <s v="2022"/>
    <s v="4분기(12월)"/>
    <x v="2"/>
    <s v="헝가리"/>
    <s v="한준희"/>
    <x v="0"/>
    <s v="펭귄 고등어 400g*2"/>
    <n v="5000"/>
    <n v="1"/>
    <n v="5000"/>
  </r>
  <r>
    <x v="139"/>
    <s v="O221016058323"/>
    <s v="2022"/>
    <s v="4분기(12월)"/>
    <x v="2"/>
    <s v="헝가리"/>
    <s v="한준희"/>
    <x v="0"/>
    <s v="해태 초코홈런볼 128g"/>
    <n v="3800"/>
    <n v="2"/>
    <n v="7600"/>
  </r>
  <r>
    <x v="140"/>
    <s v="O221016058322"/>
    <s v="2022"/>
    <s v="4분기(12월)"/>
    <x v="2"/>
    <s v="헝가리"/>
    <s v="석권"/>
    <x v="0"/>
    <s v="The맛있는김도둑 재래식탁김15g*30"/>
    <n v="26000"/>
    <n v="2"/>
    <n v="52000"/>
  </r>
  <r>
    <x v="140"/>
    <s v="O221016058322"/>
    <s v="2022"/>
    <s v="4분기(12월)"/>
    <x v="2"/>
    <s v="헝가리"/>
    <s v="석권"/>
    <x v="0"/>
    <s v="깨끗한나라 물티슈캡형70매*6"/>
    <n v="12100"/>
    <n v="1"/>
    <n v="12100"/>
  </r>
  <r>
    <x v="140"/>
    <s v="O221016058322"/>
    <s v="2022"/>
    <s v="4분기(12월)"/>
    <x v="2"/>
    <s v="헝가리"/>
    <s v="석권"/>
    <x v="0"/>
    <s v="너구리 매운맛(멀티5입)"/>
    <n v="5090"/>
    <n v="1"/>
    <n v="5090"/>
  </r>
  <r>
    <x v="140"/>
    <s v="O221016058322"/>
    <s v="2022"/>
    <s v="4분기(12월)"/>
    <x v="2"/>
    <s v="헝가리"/>
    <s v="석권"/>
    <x v="0"/>
    <s v="농심 닭다리 후라이드맛66g"/>
    <n v="1230"/>
    <n v="2"/>
    <n v="2460"/>
  </r>
  <r>
    <x v="140"/>
    <s v="O221016058322"/>
    <s v="2022"/>
    <s v="4분기(12월)"/>
    <x v="2"/>
    <s v="헝가리"/>
    <s v="석권"/>
    <x v="0"/>
    <s v="농심 신라면(멀티5입)"/>
    <n v="3640"/>
    <n v="1"/>
    <n v="3640"/>
  </r>
  <r>
    <x v="140"/>
    <s v="O221016058322"/>
    <s v="2022"/>
    <s v="4분기(12월)"/>
    <x v="2"/>
    <s v="헝가리"/>
    <s v="석권"/>
    <x v="0"/>
    <s v="농심)튀김우동소컵62g*6입"/>
    <n v="5020"/>
    <n v="2"/>
    <n v="10040"/>
  </r>
  <r>
    <x v="140"/>
    <s v="O221016058322"/>
    <s v="2022"/>
    <s v="4분기(12월)"/>
    <x v="2"/>
    <s v="헝가리"/>
    <s v="석권"/>
    <x v="0"/>
    <s v="롯데 로스팜 마일드340g*2"/>
    <n v="6100"/>
    <n v="4"/>
    <n v="24400"/>
  </r>
  <r>
    <x v="140"/>
    <s v="O221016058322"/>
    <s v="2022"/>
    <s v="4분기(12월)"/>
    <x v="2"/>
    <s v="헝가리"/>
    <s v="석권"/>
    <x v="0"/>
    <s v="롯데 제크 100g"/>
    <n v="1450"/>
    <n v="2"/>
    <n v="2900"/>
  </r>
  <r>
    <x v="140"/>
    <s v="O221016058322"/>
    <s v="2022"/>
    <s v="4분기(12월)"/>
    <x v="2"/>
    <s v="헝가리"/>
    <s v="석권"/>
    <x v="0"/>
    <s v="마이비데 46매*4(캡형)"/>
    <n v="11450"/>
    <n v="2"/>
    <n v="22900"/>
  </r>
  <r>
    <x v="140"/>
    <s v="O221016058322"/>
    <s v="2022"/>
    <s v="4분기(12월)"/>
    <x v="2"/>
    <s v="헝가리"/>
    <s v="석권"/>
    <x v="0"/>
    <s v="마이비데 휴대용 10매*4"/>
    <n v="3600"/>
    <n v="1"/>
    <n v="3600"/>
  </r>
  <r>
    <x v="140"/>
    <s v="O221016058322"/>
    <s v="2022"/>
    <s v="4분기(12월)"/>
    <x v="2"/>
    <s v="헝가리"/>
    <s v="석권"/>
    <x v="0"/>
    <s v="몽고 송표간장900ml"/>
    <n v="7500"/>
    <n v="2"/>
    <n v="15000"/>
  </r>
  <r>
    <x v="140"/>
    <s v="O221016058322"/>
    <s v="2022"/>
    <s v="4분기(12월)"/>
    <x v="2"/>
    <s v="헝가리"/>
    <s v="석권"/>
    <x v="0"/>
    <s v="물먹는하마(옷장용) *3입"/>
    <n v="4730"/>
    <n v="2"/>
    <n v="9460"/>
  </r>
  <r>
    <x v="140"/>
    <s v="O221016058322"/>
    <s v="2022"/>
    <s v="4분기(12월)"/>
    <x v="2"/>
    <s v="헝가리"/>
    <s v="석권"/>
    <x v="0"/>
    <s v="부자되는집 내츄럴소프트 캡형물티슈100매*24입"/>
    <n v="24000"/>
    <n v="1"/>
    <n v="24000"/>
  </r>
  <r>
    <x v="140"/>
    <s v="O221016058322"/>
    <s v="2022"/>
    <s v="4분기(12월)"/>
    <x v="2"/>
    <s v="헝가리"/>
    <s v="석권"/>
    <x v="0"/>
    <s v="뿌셔뿌셔(바베큐맛)"/>
    <n v="800"/>
    <n v="2"/>
    <n v="1600"/>
  </r>
  <r>
    <x v="140"/>
    <s v="O221016058322"/>
    <s v="2022"/>
    <s v="4분기(12월)"/>
    <x v="2"/>
    <s v="헝가리"/>
    <s v="석권"/>
    <x v="0"/>
    <s v="신라면 건면(멀티5입)"/>
    <n v="4700"/>
    <n v="1"/>
    <n v="4700"/>
  </r>
  <r>
    <x v="140"/>
    <s v="O221016058322"/>
    <s v="2022"/>
    <s v="4분기(12월)"/>
    <x v="2"/>
    <s v="헝가리"/>
    <s v="석권"/>
    <x v="0"/>
    <s v="신라면 작은컵(6입)"/>
    <n v="6350"/>
    <n v="1"/>
    <n v="6350"/>
  </r>
  <r>
    <x v="140"/>
    <s v="O221016058322"/>
    <s v="2022"/>
    <s v="4분기(12월)"/>
    <x v="2"/>
    <s v="헝가리"/>
    <s v="석권"/>
    <x v="0"/>
    <s v="옛날 국수 소면 700g"/>
    <n v="2400"/>
    <n v="6"/>
    <n v="14400"/>
  </r>
  <r>
    <x v="140"/>
    <s v="O221016058322"/>
    <s v="2022"/>
    <s v="4분기(12월)"/>
    <x v="2"/>
    <s v="헝가리"/>
    <s v="석권"/>
    <x v="0"/>
    <s v="오뚜기 간편 미역국 9.5g (컵국)"/>
    <n v="1240"/>
    <n v="6"/>
    <n v="7440"/>
  </r>
  <r>
    <x v="140"/>
    <s v="O221016058322"/>
    <s v="2022"/>
    <s v="4분기(12월)"/>
    <x v="2"/>
    <s v="헝가리"/>
    <s v="석권"/>
    <x v="0"/>
    <s v="오뚜기 스낵면(멀티5입)"/>
    <n v="2680"/>
    <n v="4"/>
    <n v="10720"/>
  </r>
  <r>
    <x v="140"/>
    <s v="O221016058322"/>
    <s v="2022"/>
    <s v="4분기(12월)"/>
    <x v="2"/>
    <s v="헝가리"/>
    <s v="석권"/>
    <x v="0"/>
    <s v="오뚜기 차돌된장찌개양념130g*5"/>
    <n v="9300"/>
    <n v="1"/>
    <n v="9300"/>
  </r>
  <r>
    <x v="140"/>
    <s v="O221016058322"/>
    <s v="2022"/>
    <s v="4분기(12월)"/>
    <x v="2"/>
    <s v="헝가리"/>
    <s v="석권"/>
    <x v="0"/>
    <s v="오리온 고래밥46g"/>
    <n v="670"/>
    <n v="1"/>
    <n v="670"/>
  </r>
  <r>
    <x v="140"/>
    <s v="O221016058322"/>
    <s v="2022"/>
    <s v="4분기(12월)"/>
    <x v="2"/>
    <s v="헝가리"/>
    <s v="석권"/>
    <x v="0"/>
    <s v="이광범명가 고춧가루250g(100%국산)"/>
    <n v="13950"/>
    <n v="1"/>
    <n v="13950"/>
  </r>
  <r>
    <x v="140"/>
    <s v="O221016058322"/>
    <s v="2022"/>
    <s v="4분기(12월)"/>
    <x v="2"/>
    <s v="헝가리"/>
    <s v="석권"/>
    <x v="0"/>
    <s v="팔도 도시락 86g*24입"/>
    <n v="20000"/>
    <n v="1"/>
    <n v="20000"/>
  </r>
  <r>
    <x v="140"/>
    <s v="O221016058322"/>
    <s v="2022"/>
    <s v="4분기(12월)"/>
    <x v="2"/>
    <s v="헝가리"/>
    <s v="석권"/>
    <x v="0"/>
    <s v="한성 가쓰오우동232.5g*3"/>
    <n v="3930"/>
    <n v="3"/>
    <n v="11790"/>
  </r>
  <r>
    <x v="140"/>
    <s v="O221016058322"/>
    <s v="2022"/>
    <s v="4분기(12월)"/>
    <x v="2"/>
    <s v="헝가리"/>
    <s v="석권"/>
    <x v="0"/>
    <s v="해찬들그대로끓여먹는된장450g(쇠고기)"/>
    <n v="5900"/>
    <n v="1"/>
    <n v="5900"/>
  </r>
  <r>
    <x v="140"/>
    <s v="O221016058322"/>
    <s v="2022"/>
    <s v="4분기(12월)"/>
    <x v="2"/>
    <s v="헝가리"/>
    <s v="석권"/>
    <x v="0"/>
    <s v="햇살담은 국간장840ml"/>
    <n v="5400"/>
    <n v="1"/>
    <n v="5400"/>
  </r>
  <r>
    <x v="141"/>
    <s v="O221016058321"/>
    <s v="2022"/>
    <s v="4분기(12월)"/>
    <x v="2"/>
    <s v="헝가리"/>
    <s v="최준혁"/>
    <x v="0"/>
    <s v="CJ 밥이랑야채 *10"/>
    <n v="25300"/>
    <n v="1"/>
    <n v="25300"/>
  </r>
  <r>
    <x v="141"/>
    <s v="O221016058321"/>
    <s v="2022"/>
    <s v="4분기(12월)"/>
    <x v="2"/>
    <s v="헝가리"/>
    <s v="최준혁"/>
    <x v="0"/>
    <s v="SOUR 꿈틀이80g"/>
    <n v="1070"/>
    <n v="2"/>
    <n v="2140"/>
  </r>
  <r>
    <x v="141"/>
    <s v="O221016058321"/>
    <s v="2022"/>
    <s v="4분기(12월)"/>
    <x v="2"/>
    <s v="헝가리"/>
    <s v="최준혁"/>
    <x v="0"/>
    <s v="The맛있는광천돌자반70g"/>
    <n v="1780"/>
    <n v="5"/>
    <n v="8900"/>
  </r>
  <r>
    <x v="141"/>
    <s v="O221016058321"/>
    <s v="2022"/>
    <s v="4분기(12월)"/>
    <x v="2"/>
    <s v="헝가리"/>
    <s v="최준혁"/>
    <x v="0"/>
    <s v="경남제약 트라부틴 정(10정) - 복통 소화불량"/>
    <n v="2700"/>
    <n v="1"/>
    <n v="2700"/>
  </r>
  <r>
    <x v="141"/>
    <s v="O221016058321"/>
    <s v="2022"/>
    <s v="4분기(12월)"/>
    <x v="2"/>
    <s v="헝가리"/>
    <s v="최준혁"/>
    <x v="0"/>
    <s v="광천파래김4g*16봉"/>
    <n v="4200"/>
    <n v="1"/>
    <n v="4200"/>
  </r>
  <r>
    <x v="141"/>
    <s v="O221016058321"/>
    <s v="2022"/>
    <s v="4분기(12월)"/>
    <x v="2"/>
    <s v="헝가리"/>
    <s v="최준혁"/>
    <x v="0"/>
    <s v="김도둑 광천재래김4g*16봉"/>
    <n v="4200"/>
    <n v="2"/>
    <n v="8400"/>
  </r>
  <r>
    <x v="141"/>
    <s v="O221016058321"/>
    <s v="2022"/>
    <s v="4분기(12월)"/>
    <x v="2"/>
    <s v="헝가리"/>
    <s v="최준혁"/>
    <x v="0"/>
    <s v="너구리 매운맛(멀티5입)"/>
    <n v="5090"/>
    <n v="2"/>
    <n v="10180"/>
  </r>
  <r>
    <x v="141"/>
    <s v="O221016058321"/>
    <s v="2022"/>
    <s v="4분기(12월)"/>
    <x v="2"/>
    <s v="헝가리"/>
    <s v="최준혁"/>
    <x v="0"/>
    <s v="농심 꿀꽈배기90g"/>
    <n v="1230"/>
    <n v="1"/>
    <n v="1230"/>
  </r>
  <r>
    <x v="141"/>
    <s v="O221016058321"/>
    <s v="2022"/>
    <s v="4분기(12월)"/>
    <x v="2"/>
    <s v="헝가리"/>
    <s v="최준혁"/>
    <x v="0"/>
    <s v="농심 바나나킥 75g"/>
    <n v="1450"/>
    <n v="1"/>
    <n v="1450"/>
  </r>
  <r>
    <x v="141"/>
    <s v="O221016058321"/>
    <s v="2022"/>
    <s v="4분기(12월)"/>
    <x v="2"/>
    <s v="헝가리"/>
    <s v="최준혁"/>
    <x v="0"/>
    <s v="농심 새우깡90g"/>
    <n v="1070"/>
    <n v="2"/>
    <n v="2140"/>
  </r>
  <r>
    <x v="141"/>
    <s v="O221016058321"/>
    <s v="2022"/>
    <s v="4분기(12월)"/>
    <x v="2"/>
    <s v="헝가리"/>
    <s v="최준혁"/>
    <x v="0"/>
    <s v="농심 신라면(멀티5입)"/>
    <n v="3640"/>
    <n v="2"/>
    <n v="7280"/>
  </r>
  <r>
    <x v="141"/>
    <s v="O221016058321"/>
    <s v="2022"/>
    <s v="4분기(12월)"/>
    <x v="2"/>
    <s v="헝가리"/>
    <s v="최준혁"/>
    <x v="0"/>
    <s v="농심 양파링84g"/>
    <n v="1220"/>
    <n v="2"/>
    <n v="2440"/>
  </r>
  <r>
    <x v="141"/>
    <s v="O221016058321"/>
    <s v="2022"/>
    <s v="4분기(12월)"/>
    <x v="2"/>
    <s v="헝가리"/>
    <s v="최준혁"/>
    <x v="0"/>
    <s v="농심 육개장사발면86g*6입"/>
    <n v="5000"/>
    <n v="1"/>
    <n v="5000"/>
  </r>
  <r>
    <x v="141"/>
    <s v="O221016058321"/>
    <s v="2022"/>
    <s v="4분기(12월)"/>
    <x v="2"/>
    <s v="헝가리"/>
    <s v="최준혁"/>
    <x v="0"/>
    <s v="농심)튀김우동소컵62g*6입"/>
    <n v="5020"/>
    <n v="1"/>
    <n v="5020"/>
  </r>
  <r>
    <x v="141"/>
    <s v="O221016058321"/>
    <s v="2022"/>
    <s v="4분기(12월)"/>
    <x v="2"/>
    <s v="헝가리"/>
    <s v="최준혁"/>
    <x v="0"/>
    <s v="농심짜파게티(멀티5입)"/>
    <n v="4430"/>
    <n v="2"/>
    <n v="8860"/>
  </r>
  <r>
    <x v="141"/>
    <s v="O221016058321"/>
    <s v="2022"/>
    <s v="4분기(12월)"/>
    <x v="2"/>
    <s v="헝가리"/>
    <s v="최준혁"/>
    <x v="0"/>
    <s v="레모나 생유산균9C 2g*50포 "/>
    <n v="11500"/>
    <n v="1"/>
    <n v="11500"/>
  </r>
  <r>
    <x v="141"/>
    <s v="O221016058321"/>
    <s v="2022"/>
    <s v="4분기(12월)"/>
    <x v="2"/>
    <s v="헝가리"/>
    <s v="최준혁"/>
    <x v="0"/>
    <s v="롯데 빼빼로 오리지날54g"/>
    <n v="1140"/>
    <n v="2"/>
    <n v="2280"/>
  </r>
  <r>
    <x v="141"/>
    <s v="O221016058321"/>
    <s v="2022"/>
    <s v="4분기(12월)"/>
    <x v="2"/>
    <s v="헝가리"/>
    <s v="최준혁"/>
    <x v="0"/>
    <s v="반해요 고춧잎무침80g*5"/>
    <n v="9770"/>
    <n v="1"/>
    <n v="9770"/>
  </r>
  <r>
    <x v="141"/>
    <s v="O221016058321"/>
    <s v="2022"/>
    <s v="4분기(12월)"/>
    <x v="2"/>
    <s v="헝가리"/>
    <s v="최준혁"/>
    <x v="0"/>
    <s v="백설 올리고당1.2kg"/>
    <n v="5430"/>
    <n v="1"/>
    <n v="5430"/>
  </r>
  <r>
    <x v="141"/>
    <s v="O221016058321"/>
    <s v="2022"/>
    <s v="4분기(12월)"/>
    <x v="2"/>
    <s v="헝가리"/>
    <s v="최준혁"/>
    <x v="0"/>
    <s v="비비고 갈비탕400g*2"/>
    <n v="13520"/>
    <n v="4"/>
    <n v="54080"/>
  </r>
  <r>
    <x v="141"/>
    <s v="O221016058321"/>
    <s v="2022"/>
    <s v="4분기(12월)"/>
    <x v="2"/>
    <s v="헝가리"/>
    <s v="최준혁"/>
    <x v="0"/>
    <s v="비비고 사골곰탕500g*2"/>
    <n v="2850"/>
    <n v="1"/>
    <n v="2850"/>
  </r>
  <r>
    <x v="141"/>
    <s v="O221016058321"/>
    <s v="2022"/>
    <s v="4분기(12월)"/>
    <x v="2"/>
    <s v="헝가리"/>
    <s v="최준혁"/>
    <x v="0"/>
    <s v="뿌셔뿌셔(바베큐맛)"/>
    <n v="800"/>
    <n v="3"/>
    <n v="2400"/>
  </r>
  <r>
    <x v="141"/>
    <s v="O221016058321"/>
    <s v="2022"/>
    <s v="4분기(12월)"/>
    <x v="2"/>
    <s v="헝가리"/>
    <s v="최준혁"/>
    <x v="0"/>
    <s v="삼립 미니꿀약과140g"/>
    <n v="1400"/>
    <n v="2"/>
    <n v="2800"/>
  </r>
  <r>
    <x v="141"/>
    <s v="O221016058321"/>
    <s v="2022"/>
    <s v="4분기(12월)"/>
    <x v="2"/>
    <s v="헝가리"/>
    <s v="최준혁"/>
    <x v="0"/>
    <s v="삼립 제리뽀4가지맛"/>
    <n v="2040"/>
    <n v="1"/>
    <n v="2040"/>
  </r>
  <r>
    <x v="141"/>
    <s v="O221016058321"/>
    <s v="2022"/>
    <s v="4분기(12월)"/>
    <x v="2"/>
    <s v="헝가리"/>
    <s v="최준혁"/>
    <x v="0"/>
    <s v="삼양 까르보 불닭볶음면(멀티4입)"/>
    <n v="4890"/>
    <n v="1"/>
    <n v="4890"/>
  </r>
  <r>
    <x v="141"/>
    <s v="O221016058321"/>
    <s v="2022"/>
    <s v="4분기(12월)"/>
    <x v="2"/>
    <s v="헝가리"/>
    <s v="최준혁"/>
    <x v="0"/>
    <s v="설악산 국산 친환경인증 무말랭이160g"/>
    <n v="6000"/>
    <n v="1"/>
    <n v="6000"/>
  </r>
  <r>
    <x v="141"/>
    <s v="O221016058321"/>
    <s v="2022"/>
    <s v="4분기(12월)"/>
    <x v="2"/>
    <s v="헝가리"/>
    <s v="최준혁"/>
    <x v="0"/>
    <s v="얼려먹는초코만들기36g"/>
    <n v="1430"/>
    <n v="2"/>
    <n v="2860"/>
  </r>
  <r>
    <x v="141"/>
    <s v="O221016058321"/>
    <s v="2022"/>
    <s v="4분기(12월)"/>
    <x v="2"/>
    <s v="헝가리"/>
    <s v="최준혁"/>
    <x v="0"/>
    <s v="옛날자른당면 100g"/>
    <n v="1400"/>
    <n v="2"/>
    <n v="2800"/>
  </r>
  <r>
    <x v="141"/>
    <s v="O221016058321"/>
    <s v="2022"/>
    <s v="4분기(12월)"/>
    <x v="2"/>
    <s v="헝가리"/>
    <s v="최준혁"/>
    <x v="0"/>
    <s v="오뚜기 스낵면(멀티5입)"/>
    <n v="2680"/>
    <n v="4"/>
    <n v="10720"/>
  </r>
  <r>
    <x v="141"/>
    <s v="O221016058321"/>
    <s v="2022"/>
    <s v="4분기(12월)"/>
    <x v="2"/>
    <s v="헝가리"/>
    <s v="최준혁"/>
    <x v="0"/>
    <s v="오뚜기)옛날참기름320ml"/>
    <n v="6130"/>
    <n v="1"/>
    <n v="6130"/>
  </r>
  <r>
    <x v="141"/>
    <s v="O221016058321"/>
    <s v="2022"/>
    <s v="4분기(12월)"/>
    <x v="2"/>
    <s v="헝가리"/>
    <s v="최준혁"/>
    <x v="0"/>
    <s v="오리온 고래밥46g"/>
    <n v="670"/>
    <n v="3"/>
    <n v="2010"/>
  </r>
  <r>
    <x v="141"/>
    <s v="O221016058321"/>
    <s v="2022"/>
    <s v="4분기(12월)"/>
    <x v="2"/>
    <s v="헝가리"/>
    <s v="최준혁"/>
    <x v="0"/>
    <s v="오리온 초코파이12p"/>
    <n v="3480"/>
    <n v="1"/>
    <n v="3480"/>
  </r>
  <r>
    <x v="141"/>
    <s v="O221016058321"/>
    <s v="2022"/>
    <s v="4분기(12월)"/>
    <x v="2"/>
    <s v="헝가리"/>
    <s v="최준혁"/>
    <x v="0"/>
    <s v="진라면*매운맛(멀티5입)"/>
    <n v="2810"/>
    <n v="1"/>
    <n v="2810"/>
  </r>
  <r>
    <x v="141"/>
    <s v="O221016058321"/>
    <s v="2022"/>
    <s v="4분기(12월)"/>
    <x v="2"/>
    <s v="헝가리"/>
    <s v="최준혁"/>
    <x v="0"/>
    <s v="참크래커56g"/>
    <n v="900"/>
    <n v="2"/>
    <n v="1800"/>
  </r>
  <r>
    <x v="141"/>
    <s v="O221016058321"/>
    <s v="2022"/>
    <s v="4분기(12월)"/>
    <x v="2"/>
    <s v="헝가리"/>
    <s v="최준혁"/>
    <x v="0"/>
    <s v="청정원 맛선생 청정소고기120g"/>
    <n v="2900"/>
    <n v="1"/>
    <n v="2900"/>
  </r>
  <r>
    <x v="141"/>
    <s v="O221016058321"/>
    <s v="2022"/>
    <s v="4분기(12월)"/>
    <x v="2"/>
    <s v="헝가리"/>
    <s v="최준혁"/>
    <x v="0"/>
    <s v="청정원 소불고기양념500g"/>
    <n v="3610"/>
    <n v="1"/>
    <n v="3610"/>
  </r>
  <r>
    <x v="141"/>
    <s v="O221016058321"/>
    <s v="2022"/>
    <s v="4분기(12월)"/>
    <x v="2"/>
    <s v="헝가리"/>
    <s v="최준혁"/>
    <x v="0"/>
    <s v="청정원)직화짜장80g"/>
    <n v="2170"/>
    <n v="2"/>
    <n v="4340"/>
  </r>
  <r>
    <x v="141"/>
    <s v="O221016058321"/>
    <s v="2022"/>
    <s v="4분기(12월)"/>
    <x v="2"/>
    <s v="헝가리"/>
    <s v="최준혁"/>
    <x v="0"/>
    <s v="크라운 못말리는 신짱120g"/>
    <n v="1090"/>
    <n v="2"/>
    <n v="2180"/>
  </r>
  <r>
    <x v="141"/>
    <s v="O221016058321"/>
    <s v="2022"/>
    <s v="4분기(12월)"/>
    <x v="2"/>
    <s v="헝가리"/>
    <s v="최준혁"/>
    <x v="0"/>
    <s v="크라운 초코하임284g"/>
    <n v="4200"/>
    <n v="1"/>
    <n v="4200"/>
  </r>
  <r>
    <x v="141"/>
    <s v="O221016058321"/>
    <s v="2022"/>
    <s v="4분기(12월)"/>
    <x v="2"/>
    <s v="헝가리"/>
    <s v="최준혁"/>
    <x v="0"/>
    <s v="크라운 콘초66g(헤이즐넛초코)"/>
    <n v="1080"/>
    <n v="2"/>
    <n v="2160"/>
  </r>
  <r>
    <x v="141"/>
    <s v="O221016058321"/>
    <s v="2022"/>
    <s v="4분기(12월)"/>
    <x v="2"/>
    <s v="헝가리"/>
    <s v="최준혁"/>
    <x v="0"/>
    <s v="크라운 쿠크다스128g (화이트)"/>
    <n v="2160"/>
    <n v="2"/>
    <n v="4320"/>
  </r>
  <r>
    <x v="141"/>
    <s v="O221016058321"/>
    <s v="2022"/>
    <s v="4분기(12월)"/>
    <x v="2"/>
    <s v="헝가리"/>
    <s v="최준혁"/>
    <x v="0"/>
    <s v="크라운 화이트하임 284g"/>
    <n v="4340"/>
    <n v="1"/>
    <n v="4340"/>
  </r>
  <r>
    <x v="141"/>
    <s v="O221016058321"/>
    <s v="2022"/>
    <s v="4분기(12월)"/>
    <x v="2"/>
    <s v="헝가리"/>
    <s v="최준혁"/>
    <x v="0"/>
    <s v="크리스피롤12곡 180g"/>
    <n v="3540"/>
    <n v="1"/>
    <n v="3540"/>
  </r>
  <r>
    <x v="141"/>
    <s v="O221016058321"/>
    <s v="2022"/>
    <s v="4분기(12월)"/>
    <x v="2"/>
    <s v="헝가리"/>
    <s v="최준혁"/>
    <x v="0"/>
    <s v="하이라이스100g"/>
    <n v="1340"/>
    <n v="1"/>
    <n v="1340"/>
  </r>
  <r>
    <x v="141"/>
    <s v="O221016058321"/>
    <s v="2022"/>
    <s v="4분기(12월)"/>
    <x v="2"/>
    <s v="헝가리"/>
    <s v="최준혁"/>
    <x v="0"/>
    <s v="해태 맛동산 90g"/>
    <n v="1200"/>
    <n v="2"/>
    <n v="2400"/>
  </r>
  <r>
    <x v="141"/>
    <s v="O221016058321"/>
    <s v="2022"/>
    <s v="4분기(12월)"/>
    <x v="2"/>
    <s v="헝가리"/>
    <s v="최준혁"/>
    <x v="0"/>
    <s v="해표 두번구워 더고소한 김밥김20g"/>
    <n v="1760"/>
    <n v="2"/>
    <n v="3520"/>
  </r>
  <r>
    <x v="141"/>
    <s v="O221016058321"/>
    <s v="2022"/>
    <s v="4분기(12월)"/>
    <x v="2"/>
    <s v="헝가리"/>
    <s v="최준혁"/>
    <x v="0"/>
    <s v="햇반200g*4개입"/>
    <n v="5200"/>
    <n v="4"/>
    <n v="20800"/>
  </r>
  <r>
    <x v="141"/>
    <s v="O221016058321"/>
    <s v="2022"/>
    <s v="4분기(12월)"/>
    <x v="2"/>
    <s v="헝가리"/>
    <s v="최준혁"/>
    <x v="0"/>
    <s v="햇살담은양조진간장1.7L"/>
    <n v="8400"/>
    <n v="1"/>
    <n v="8400"/>
  </r>
  <r>
    <x v="142"/>
    <s v="O221015058319"/>
    <s v="2022"/>
    <s v="4분기(12월)"/>
    <x v="2"/>
    <s v="중국"/>
    <s v="김영진"/>
    <x v="0"/>
    <s v="CJ 햇반솥반 소고기우엉영양밥 200g*6"/>
    <n v="18600"/>
    <n v="1"/>
    <n v="18600"/>
  </r>
  <r>
    <x v="142"/>
    <s v="O221015058319"/>
    <s v="2022"/>
    <s v="4분기(12월)"/>
    <x v="2"/>
    <s v="중국"/>
    <s v="김영진"/>
    <x v="0"/>
    <s v="구운양파60g"/>
    <n v="990"/>
    <n v="1"/>
    <n v="990"/>
  </r>
  <r>
    <x v="142"/>
    <s v="O221015058319"/>
    <s v="2022"/>
    <s v="4분기(12월)"/>
    <x v="2"/>
    <s v="중국"/>
    <s v="김영진"/>
    <x v="0"/>
    <s v="꽃게랑 오리지널70g"/>
    <n v="1073"/>
    <n v="1"/>
    <n v="1073"/>
  </r>
  <r>
    <x v="142"/>
    <s v="O221015058319"/>
    <s v="2022"/>
    <s v="4분기(12월)"/>
    <x v="2"/>
    <s v="중국"/>
    <s v="김영진"/>
    <x v="0"/>
    <s v="너구리 매운맛(멀티5입)"/>
    <n v="5090"/>
    <n v="1"/>
    <n v="5090"/>
  </r>
  <r>
    <x v="142"/>
    <s v="O221015058319"/>
    <s v="2022"/>
    <s v="4분기(12월)"/>
    <x v="2"/>
    <s v="중국"/>
    <s v="김영진"/>
    <x v="0"/>
    <s v="농심 사리곰탕(멀티5입)"/>
    <n v="4880"/>
    <n v="1"/>
    <n v="4880"/>
  </r>
  <r>
    <x v="142"/>
    <s v="O221015058319"/>
    <s v="2022"/>
    <s v="4분기(12월)"/>
    <x v="2"/>
    <s v="중국"/>
    <s v="김영진"/>
    <x v="0"/>
    <s v="농심 쫄병 숯불바베큐82g*5"/>
    <n v="5450"/>
    <n v="2"/>
    <n v="10900"/>
  </r>
  <r>
    <x v="142"/>
    <s v="O221015058319"/>
    <s v="2022"/>
    <s v="4분기(12월)"/>
    <x v="2"/>
    <s v="중국"/>
    <s v="김영진"/>
    <x v="0"/>
    <s v="농심옥수수깡 팝콘70g"/>
    <n v="1540"/>
    <n v="2"/>
    <n v="3080"/>
  </r>
  <r>
    <x v="142"/>
    <s v="O221015058319"/>
    <s v="2022"/>
    <s v="4분기(12월)"/>
    <x v="2"/>
    <s v="중국"/>
    <s v="김영진"/>
    <x v="0"/>
    <s v="농심짜파게티(멀티5입)"/>
    <n v="4430"/>
    <n v="1"/>
    <n v="4430"/>
  </r>
  <r>
    <x v="142"/>
    <s v="O221015058319"/>
    <s v="2022"/>
    <s v="4분기(12월)"/>
    <x v="2"/>
    <s v="중국"/>
    <s v="김영진"/>
    <x v="0"/>
    <s v="미떼 핫초코(오리지날) 10T"/>
    <n v="5900"/>
    <n v="1"/>
    <n v="5900"/>
  </r>
  <r>
    <x v="142"/>
    <s v="O221015058319"/>
    <s v="2022"/>
    <s v="4분기(12월)"/>
    <x v="2"/>
    <s v="중국"/>
    <s v="김영진"/>
    <x v="0"/>
    <s v="반해요 무말랭이80g*5"/>
    <n v="9770"/>
    <n v="4"/>
    <n v="39080"/>
  </r>
  <r>
    <x v="142"/>
    <s v="O221015058319"/>
    <s v="2022"/>
    <s v="4분기(12월)"/>
    <x v="2"/>
    <s v="중국"/>
    <s v="김영진"/>
    <x v="0"/>
    <s v="뿌셔뿌셔(바베큐맛)"/>
    <n v="800"/>
    <n v="2"/>
    <n v="1600"/>
  </r>
  <r>
    <x v="142"/>
    <s v="O221015058319"/>
    <s v="2022"/>
    <s v="4분기(12월)"/>
    <x v="2"/>
    <s v="중국"/>
    <s v="김영진"/>
    <x v="0"/>
    <s v="삼양 까르보 불닭볶음면(멀티4입)"/>
    <n v="4890"/>
    <n v="1"/>
    <n v="4890"/>
  </r>
  <r>
    <x v="142"/>
    <s v="O221015058319"/>
    <s v="2022"/>
    <s v="4분기(12월)"/>
    <x v="2"/>
    <s v="중국"/>
    <s v="김영진"/>
    <x v="0"/>
    <s v="솥반 통곡물밥200g*8개"/>
    <n v="26000"/>
    <n v="1"/>
    <n v="26000"/>
  </r>
  <r>
    <x v="142"/>
    <s v="O221015058319"/>
    <s v="2022"/>
    <s v="4분기(12월)"/>
    <x v="2"/>
    <s v="중국"/>
    <s v="김영진"/>
    <x v="0"/>
    <s v="연세 검은콩&amp;고칼슘두유200ml*24입"/>
    <n v="12500"/>
    <n v="2"/>
    <n v="25000"/>
  </r>
  <r>
    <x v="142"/>
    <s v="O221015058319"/>
    <s v="2022"/>
    <s v="4분기(12월)"/>
    <x v="2"/>
    <s v="중국"/>
    <s v="김영진"/>
    <x v="0"/>
    <s v="오뚜기 백세카레 고형 약간매운맛100g"/>
    <n v="2800"/>
    <n v="1"/>
    <n v="2800"/>
  </r>
  <r>
    <x v="142"/>
    <s v="O221015058319"/>
    <s v="2022"/>
    <s v="4분기(12월)"/>
    <x v="2"/>
    <s v="중국"/>
    <s v="김영진"/>
    <x v="0"/>
    <s v="오뚜기 진짬뽕(멀티4입)"/>
    <n v="5430"/>
    <n v="1"/>
    <n v="5430"/>
  </r>
  <r>
    <x v="142"/>
    <s v="O221015058319"/>
    <s v="2022"/>
    <s v="4분기(12월)"/>
    <x v="2"/>
    <s v="중국"/>
    <s v="김영진"/>
    <x v="0"/>
    <s v="오리온 닥터유 단백질바50g*12"/>
    <n v="15400"/>
    <n v="1"/>
    <n v="15400"/>
  </r>
  <r>
    <x v="142"/>
    <s v="O221015058319"/>
    <s v="2022"/>
    <s v="4분기(12월)"/>
    <x v="2"/>
    <s v="중국"/>
    <s v="김영진"/>
    <x v="0"/>
    <s v="오리온 도도한 나쵸 치즈맛92g"/>
    <n v="1250"/>
    <n v="1"/>
    <n v="1250"/>
  </r>
  <r>
    <x v="142"/>
    <s v="O221015058319"/>
    <s v="2022"/>
    <s v="4분기(12월)"/>
    <x v="2"/>
    <s v="중국"/>
    <s v="김영진"/>
    <x v="0"/>
    <s v="오즈키친 전복죽450g"/>
    <n v="3890"/>
    <n v="1"/>
    <n v="3890"/>
  </r>
  <r>
    <x v="142"/>
    <s v="O221015058319"/>
    <s v="2022"/>
    <s v="4분기(12월)"/>
    <x v="2"/>
    <s v="중국"/>
    <s v="김영진"/>
    <x v="0"/>
    <s v="진진짜라멀티4입"/>
    <n v="4980"/>
    <n v="1"/>
    <n v="4980"/>
  </r>
  <r>
    <x v="142"/>
    <s v="O221015058319"/>
    <s v="2022"/>
    <s v="4분기(12월)"/>
    <x v="2"/>
    <s v="중국"/>
    <s v="김영진"/>
    <x v="0"/>
    <s v="참깨라면 멀티 4입"/>
    <n v="3710"/>
    <n v="1"/>
    <n v="3710"/>
  </r>
  <r>
    <x v="142"/>
    <s v="O221015058319"/>
    <s v="2022"/>
    <s v="4분기(12월)"/>
    <x v="2"/>
    <s v="중국"/>
    <s v="김영진"/>
    <x v="0"/>
    <s v="카라멜 메이플콘74g"/>
    <n v="990"/>
    <n v="1"/>
    <n v="990"/>
  </r>
  <r>
    <x v="142"/>
    <s v="O221015058319"/>
    <s v="2022"/>
    <s v="4분기(12월)"/>
    <x v="2"/>
    <s v="중국"/>
    <s v="김영진"/>
    <x v="0"/>
    <s v="크라운 카라멜콘땅콩72g"/>
    <n v="1070"/>
    <n v="1"/>
    <n v="1070"/>
  </r>
  <r>
    <x v="142"/>
    <s v="O221015058319"/>
    <s v="2022"/>
    <s v="4분기(12월)"/>
    <x v="2"/>
    <s v="중국"/>
    <s v="김영진"/>
    <x v="0"/>
    <s v="크라운 콘칩70g"/>
    <n v="1080"/>
    <n v="2"/>
    <n v="2160"/>
  </r>
  <r>
    <x v="142"/>
    <s v="O221015058319"/>
    <s v="2022"/>
    <s v="4분기(12월)"/>
    <x v="2"/>
    <s v="중국"/>
    <s v="김영진"/>
    <x v="0"/>
    <s v="크리스피롤12곡 180g"/>
    <n v="3540"/>
    <n v="2"/>
    <n v="7080"/>
  </r>
  <r>
    <x v="142"/>
    <s v="O221015058319"/>
    <s v="2022"/>
    <s v="4분기(12월)"/>
    <x v="2"/>
    <s v="중국"/>
    <s v="김영진"/>
    <x v="0"/>
    <s v="프리미엄 하루넛츠25g*15"/>
    <n v="12400"/>
    <n v="2"/>
    <n v="24800"/>
  </r>
  <r>
    <x v="142"/>
    <s v="O221015058319"/>
    <s v="2022"/>
    <s v="4분기(12월)"/>
    <x v="2"/>
    <s v="중국"/>
    <s v="김영진"/>
    <x v="0"/>
    <s v="하이면 장칼국수412g"/>
    <n v="5700"/>
    <n v="1"/>
    <n v="5700"/>
  </r>
  <r>
    <x v="142"/>
    <s v="O221015058319"/>
    <s v="2022"/>
    <s v="4분기(12월)"/>
    <x v="2"/>
    <s v="중국"/>
    <s v="김영진"/>
    <x v="0"/>
    <s v="해태 버터링 딥초코103g"/>
    <n v="2400"/>
    <n v="1"/>
    <n v="2400"/>
  </r>
  <r>
    <x v="142"/>
    <s v="O221015058319"/>
    <s v="2022"/>
    <s v="4분기(12월)"/>
    <x v="2"/>
    <s v="중국"/>
    <s v="김영진"/>
    <x v="0"/>
    <s v="해태)신당동떡볶이110g"/>
    <n v="1070"/>
    <n v="2"/>
    <n v="2140"/>
  </r>
  <r>
    <x v="142"/>
    <s v="O221015058319"/>
    <s v="2022"/>
    <s v="4분기(12월)"/>
    <x v="2"/>
    <s v="중국"/>
    <s v="김영진"/>
    <x v="0"/>
    <s v="햇반 발아현미밥210g*4"/>
    <n v="6630"/>
    <n v="3"/>
    <n v="19890"/>
  </r>
  <r>
    <x v="142"/>
    <s v="O221015058319"/>
    <s v="2022"/>
    <s v="4분기(12월)"/>
    <x v="2"/>
    <s v="중국"/>
    <s v="김영진"/>
    <x v="0"/>
    <s v="햇반 흑미밥210g*4"/>
    <n v="6630"/>
    <n v="3"/>
    <n v="19890"/>
  </r>
  <r>
    <x v="142"/>
    <s v="O221015058319"/>
    <s v="2022"/>
    <s v="4분기(12월)"/>
    <x v="2"/>
    <s v="중국"/>
    <s v="김영진"/>
    <x v="0"/>
    <s v="햇살담은양조진간장1.7L"/>
    <n v="8400"/>
    <n v="1"/>
    <n v="8400"/>
  </r>
  <r>
    <x v="142"/>
    <s v="O221015058319"/>
    <s v="2022"/>
    <s v="4분기(12월)"/>
    <x v="2"/>
    <s v="중국"/>
    <s v="김영진"/>
    <x v="0"/>
    <s v="허니버터 군옥수수맛아몬드130g"/>
    <n v="3890"/>
    <n v="1"/>
    <n v="3890"/>
  </r>
  <r>
    <x v="142"/>
    <s v="O221015058319"/>
    <s v="2022"/>
    <s v="4분기(12월)"/>
    <x v="2"/>
    <s v="중국"/>
    <s v="김영진"/>
    <x v="0"/>
    <s v="허니버터 와사비맛아몬드130g"/>
    <n v="3400"/>
    <n v="1"/>
    <n v="3400"/>
  </r>
  <r>
    <x v="142"/>
    <s v="O221015058319"/>
    <s v="2022"/>
    <s v="4분기(12월)"/>
    <x v="2"/>
    <s v="중국"/>
    <s v="김영진"/>
    <x v="0"/>
    <s v="호두 아몬드 율무차 40T"/>
    <n v="8700"/>
    <n v="1"/>
    <n v="8700"/>
  </r>
  <r>
    <x v="143"/>
    <s v="O221015058318"/>
    <s v="2022"/>
    <s v="4분기(12월)"/>
    <x v="6"/>
    <s v="베트남"/>
    <s v="송진호"/>
    <x v="0"/>
    <s v="The맛있는김도둑 재래식탁김15g*30"/>
    <n v="26000"/>
    <n v="1"/>
    <n v="26000"/>
  </r>
  <r>
    <x v="143"/>
    <s v="O221015058318"/>
    <s v="2022"/>
    <s v="4분기(12월)"/>
    <x v="6"/>
    <s v="베트남"/>
    <s v="송진호"/>
    <x v="0"/>
    <s v="리얼그램 유기농 100% 비오틴 180정"/>
    <n v="45000"/>
    <n v="1"/>
    <n v="45000"/>
  </r>
  <r>
    <x v="143"/>
    <s v="O221015058318"/>
    <s v="2022"/>
    <s v="4분기(12월)"/>
    <x v="6"/>
    <s v="베트남"/>
    <s v="송진호"/>
    <x v="0"/>
    <s v="순작 우리아이결명자차160g"/>
    <n v="3200"/>
    <n v="1"/>
    <n v="3200"/>
  </r>
  <r>
    <x v="143"/>
    <s v="O221015058318"/>
    <s v="2022"/>
    <s v="4분기(12월)"/>
    <x v="6"/>
    <s v="베트남"/>
    <s v="송진호"/>
    <x v="0"/>
    <s v="순작 유기농아기보리차 160g"/>
    <n v="2740"/>
    <n v="1"/>
    <n v="2740"/>
  </r>
  <r>
    <x v="143"/>
    <s v="O221015058318"/>
    <s v="2022"/>
    <s v="4분기(12월)"/>
    <x v="6"/>
    <s v="베트남"/>
    <s v="송진호"/>
    <x v="0"/>
    <s v="아모스 녹차실감샴푸500ml(지성용)"/>
    <n v="19700"/>
    <n v="2"/>
    <n v="39400"/>
  </r>
  <r>
    <x v="144"/>
    <s v="O221015058316"/>
    <s v="2022"/>
    <s v="4분기(12월)"/>
    <x v="2"/>
    <s v="헝가리"/>
    <s v="김철홍"/>
    <x v="0"/>
    <s v="3분카레200g(순한맛)"/>
    <n v="1270"/>
    <n v="11"/>
    <n v="13970"/>
  </r>
  <r>
    <x v="144"/>
    <s v="O221015058316"/>
    <s v="2022"/>
    <s v="4분기(12월)"/>
    <x v="2"/>
    <s v="헝가리"/>
    <s v="김철홍"/>
    <x v="0"/>
    <s v="광천파래김4g*16봉"/>
    <n v="4200"/>
    <n v="5"/>
    <n v="21000"/>
  </r>
  <r>
    <x v="144"/>
    <s v="O221015058316"/>
    <s v="2022"/>
    <s v="4분기(12월)"/>
    <x v="2"/>
    <s v="헝가리"/>
    <s v="김철홍"/>
    <x v="0"/>
    <s v="김도둑 광천댁 볶음참깨170g"/>
    <n v="3360"/>
    <n v="4"/>
    <n v="13440"/>
  </r>
  <r>
    <x v="144"/>
    <s v="O221015058316"/>
    <s v="2022"/>
    <s v="4분기(12월)"/>
    <x v="2"/>
    <s v="헝가리"/>
    <s v="김철홍"/>
    <x v="0"/>
    <s v="농심 안성탕면(멀티5입)"/>
    <n v="4080"/>
    <n v="2"/>
    <n v="8160"/>
  </r>
  <r>
    <x v="144"/>
    <s v="O221015058316"/>
    <s v="2022"/>
    <s v="4분기(12월)"/>
    <x v="2"/>
    <s v="헝가리"/>
    <s v="김철홍"/>
    <x v="0"/>
    <s v="동원 고추참치100g*10"/>
    <n v="19390"/>
    <n v="3"/>
    <n v="58170"/>
  </r>
  <r>
    <x v="144"/>
    <s v="O221015058316"/>
    <s v="2022"/>
    <s v="4분기(12월)"/>
    <x v="2"/>
    <s v="헝가리"/>
    <s v="김철홍"/>
    <x v="0"/>
    <s v="멸치국수장국 360ml"/>
    <n v="2980"/>
    <n v="10"/>
    <n v="29800"/>
  </r>
  <r>
    <x v="144"/>
    <s v="O221015058316"/>
    <s v="2022"/>
    <s v="4분기(12월)"/>
    <x v="2"/>
    <s v="헝가리"/>
    <s v="김철홍"/>
    <x v="0"/>
    <s v="백설 고소함가득참기름330ml"/>
    <n v="6200"/>
    <n v="3"/>
    <n v="18600"/>
  </r>
  <r>
    <x v="144"/>
    <s v="O221015058316"/>
    <s v="2022"/>
    <s v="4분기(12월)"/>
    <x v="2"/>
    <s v="헝가리"/>
    <s v="김철홍"/>
    <x v="0"/>
    <s v="스팸 마일드 300g*3"/>
    <n v="12480"/>
    <n v="2"/>
    <n v="24960"/>
  </r>
  <r>
    <x v="144"/>
    <s v="O221015058316"/>
    <s v="2022"/>
    <s v="4분기(12월)"/>
    <x v="2"/>
    <s v="헝가리"/>
    <s v="김철홍"/>
    <x v="0"/>
    <s v="옛날 국수 소면 700g"/>
    <n v="2400"/>
    <n v="10"/>
    <n v="24000"/>
  </r>
  <r>
    <x v="144"/>
    <s v="O221015058316"/>
    <s v="2022"/>
    <s v="4분기(12월)"/>
    <x v="2"/>
    <s v="헝가리"/>
    <s v="김철홍"/>
    <x v="0"/>
    <s v="오뚜기 송탄식사골 부대찌개양념110g*5"/>
    <n v="9300"/>
    <n v="2"/>
    <n v="18600"/>
  </r>
  <r>
    <x v="144"/>
    <s v="O221015058316"/>
    <s v="2022"/>
    <s v="4분기(12월)"/>
    <x v="2"/>
    <s v="헝가리"/>
    <s v="김철홍"/>
    <x v="0"/>
    <s v="오뚜기순후추(캔)50g"/>
    <n v="3750"/>
    <n v="1"/>
    <n v="3750"/>
  </r>
  <r>
    <x v="144"/>
    <s v="O221015058316"/>
    <s v="2022"/>
    <s v="4분기(12월)"/>
    <x v="2"/>
    <s v="헝가리"/>
    <s v="김철홍"/>
    <x v="0"/>
    <s v="오리온 고래밥46g"/>
    <n v="670"/>
    <n v="4"/>
    <n v="2680"/>
  </r>
  <r>
    <x v="144"/>
    <s v="O221015058316"/>
    <s v="2022"/>
    <s v="4분기(12월)"/>
    <x v="2"/>
    <s v="헝가리"/>
    <s v="김철홍"/>
    <x v="0"/>
    <s v="청솔전통백숙삼계탕100g"/>
    <n v="1800"/>
    <n v="10"/>
    <n v="18000"/>
  </r>
  <r>
    <x v="144"/>
    <s v="O221015058316"/>
    <s v="2022"/>
    <s v="4분기(12월)"/>
    <x v="2"/>
    <s v="헝가리"/>
    <s v="김철홍"/>
    <x v="0"/>
    <s v="한성 가쓰오우동232.5g*3"/>
    <n v="3930"/>
    <n v="5"/>
    <n v="19650"/>
  </r>
  <r>
    <x v="144"/>
    <s v="O221015058316"/>
    <s v="2022"/>
    <s v="4분기(12월)"/>
    <x v="2"/>
    <s v="헝가리"/>
    <s v="김철홍"/>
    <x v="0"/>
    <s v="햇살담은양조진간장1.7L"/>
    <n v="8400"/>
    <n v="3"/>
    <n v="25200"/>
  </r>
  <r>
    <x v="145"/>
    <s v="O221015058315"/>
    <s v="2022"/>
    <s v="4분기(12월)"/>
    <x v="5"/>
    <s v="베트남"/>
    <s v="정승환"/>
    <x v="0"/>
    <s v="CJ 맛밤80g"/>
    <n v="2250"/>
    <n v="2"/>
    <n v="4500"/>
  </r>
  <r>
    <x v="145"/>
    <s v="O221015058315"/>
    <s v="2022"/>
    <s v="4분기(12월)"/>
    <x v="5"/>
    <s v="베트남"/>
    <s v="정승환"/>
    <x v="0"/>
    <s v="농심 육개장사발면86g*6입"/>
    <n v="5000"/>
    <n v="1"/>
    <n v="5000"/>
  </r>
  <r>
    <x v="145"/>
    <s v="O221015058315"/>
    <s v="2022"/>
    <s v="4분기(12월)"/>
    <x v="5"/>
    <s v="베트남"/>
    <s v="정승환"/>
    <x v="0"/>
    <s v="보리건빵85g*3입"/>
    <n v="1100"/>
    <n v="1"/>
    <n v="1100"/>
  </r>
  <r>
    <x v="145"/>
    <s v="O221015058315"/>
    <s v="2022"/>
    <s v="4분기(12월)"/>
    <x v="5"/>
    <s v="베트남"/>
    <s v="정승환"/>
    <x v="0"/>
    <s v="삼립 미니꿀약과140g"/>
    <n v="1400"/>
    <n v="2"/>
    <n v="2800"/>
  </r>
  <r>
    <x v="145"/>
    <s v="O221015058315"/>
    <s v="2022"/>
    <s v="4분기(12월)"/>
    <x v="5"/>
    <s v="베트남"/>
    <s v="정승환"/>
    <x v="0"/>
    <s v="스팸 마일드 300g*3"/>
    <n v="12480"/>
    <n v="2"/>
    <n v="24960"/>
  </r>
  <r>
    <x v="145"/>
    <s v="O221015058315"/>
    <s v="2022"/>
    <s v="4분기(12월)"/>
    <x v="5"/>
    <s v="베트남"/>
    <s v="정승환"/>
    <x v="0"/>
    <s v="스팸 클래식300g*3입"/>
    <n v="12480"/>
    <n v="1"/>
    <n v="12480"/>
  </r>
  <r>
    <x v="145"/>
    <s v="O221015058315"/>
    <s v="2022"/>
    <s v="4분기(12월)"/>
    <x v="5"/>
    <s v="베트남"/>
    <s v="정승환"/>
    <x v="0"/>
    <s v="종가집 포기김치1.6kg"/>
    <n v="16900"/>
    <n v="2"/>
    <n v="33800"/>
  </r>
  <r>
    <x v="145"/>
    <s v="O221015058315"/>
    <s v="2022"/>
    <s v="4분기(12월)"/>
    <x v="5"/>
    <s v="베트남"/>
    <s v="정승환"/>
    <x v="0"/>
    <s v="종합감기약 하벤파워 에스캡슐 "/>
    <n v="2700"/>
    <n v="2"/>
    <n v="5400"/>
  </r>
  <r>
    <x v="145"/>
    <s v="O221015058315"/>
    <s v="2022"/>
    <s v="4분기(12월)"/>
    <x v="5"/>
    <s v="베트남"/>
    <s v="정승환"/>
    <x v="0"/>
    <s v="진공 알찬미 5kg"/>
    <n v="28700"/>
    <n v="4"/>
    <n v="114800"/>
  </r>
  <r>
    <x v="145"/>
    <s v="O221015058315"/>
    <s v="2022"/>
    <s v="4분기(12월)"/>
    <x v="5"/>
    <s v="베트남"/>
    <s v="정승환"/>
    <x v="0"/>
    <s v="추억의맛 달고나 캔디50g"/>
    <n v="1000"/>
    <n v="3"/>
    <n v="3000"/>
  </r>
  <r>
    <x v="145"/>
    <s v="O221015058315"/>
    <s v="2022"/>
    <s v="4분기(12월)"/>
    <x v="5"/>
    <s v="베트남"/>
    <s v="정승환"/>
    <x v="0"/>
    <s v="칠갑 오징어젓160g"/>
    <n v="4090"/>
    <n v="2"/>
    <n v="8180"/>
  </r>
  <r>
    <x v="145"/>
    <s v="O221015058315"/>
    <s v="2022"/>
    <s v="4분기(12월)"/>
    <x v="5"/>
    <s v="베트남"/>
    <s v="정승환"/>
    <x v="0"/>
    <s v="코멕스 면코팅 고무장갑 마이사이즈 33*20.5(중)"/>
    <n v="2600"/>
    <n v="2"/>
    <n v="5200"/>
  </r>
  <r>
    <x v="145"/>
    <s v="O221015058315"/>
    <s v="2022"/>
    <s v="4분기(12월)"/>
    <x v="5"/>
    <s v="베트남"/>
    <s v="정승환"/>
    <x v="0"/>
    <s v="클린치간칫솔8입(0.7mm)"/>
    <n v="3190"/>
    <n v="2"/>
    <n v="6380"/>
  </r>
  <r>
    <x v="145"/>
    <s v="O221015058315"/>
    <s v="2022"/>
    <s v="4분기(12월)"/>
    <x v="5"/>
    <s v="베트남"/>
    <s v="정승환"/>
    <x v="0"/>
    <s v="통밀말이80g "/>
    <n v="1000"/>
    <n v="2"/>
    <n v="2000"/>
  </r>
  <r>
    <x v="146"/>
    <s v="O221015058314"/>
    <s v="2022"/>
    <s v="4분기(12월)"/>
    <x v="2"/>
    <s v="헝가리"/>
    <s v="최미남"/>
    <x v="0"/>
    <s v="100%국산감자전분400g"/>
    <n v="2800"/>
    <n v="1"/>
    <n v="2800"/>
  </r>
  <r>
    <x v="146"/>
    <s v="O221015058314"/>
    <s v="2022"/>
    <s v="4분기(12월)"/>
    <x v="2"/>
    <s v="헝가리"/>
    <s v="최미남"/>
    <x v="0"/>
    <s v="CJ 흑설탕 1kg"/>
    <n v="3400"/>
    <n v="1"/>
    <n v="3400"/>
  </r>
  <r>
    <x v="146"/>
    <s v="O221015058314"/>
    <s v="2022"/>
    <s v="4분기(12월)"/>
    <x v="2"/>
    <s v="헝가리"/>
    <s v="최미남"/>
    <x v="0"/>
    <s v="LION 참그린1.2ℓ"/>
    <n v="3100"/>
    <n v="2"/>
    <n v="6200"/>
  </r>
  <r>
    <x v="146"/>
    <s v="O221015058314"/>
    <s v="2022"/>
    <s v="4분기(12월)"/>
    <x v="2"/>
    <s v="헝가리"/>
    <s v="최미남"/>
    <x v="0"/>
    <s v="The맛있는 김도둑 김밥용김10매"/>
    <n v="1400"/>
    <n v="1"/>
    <n v="1400"/>
  </r>
  <r>
    <x v="146"/>
    <s v="O221015058314"/>
    <s v="2022"/>
    <s v="4분기(12월)"/>
    <x v="2"/>
    <s v="헝가리"/>
    <s v="최미남"/>
    <x v="0"/>
    <s v="곰표 중력밀가루2.5kg"/>
    <n v="4950"/>
    <n v="1"/>
    <n v="4950"/>
  </r>
  <r>
    <x v="146"/>
    <s v="O221015058314"/>
    <s v="2022"/>
    <s v="4분기(12월)"/>
    <x v="2"/>
    <s v="헝가리"/>
    <s v="최미남"/>
    <x v="0"/>
    <s v="광야 매실청970ml"/>
    <n v="5800"/>
    <n v="1"/>
    <n v="5800"/>
  </r>
  <r>
    <x v="146"/>
    <s v="O221015058314"/>
    <s v="2022"/>
    <s v="4분기(12월)"/>
    <x v="2"/>
    <s v="헝가리"/>
    <s v="최미남"/>
    <x v="0"/>
    <s v="광천파래김4g*16봉"/>
    <n v="4200"/>
    <n v="2"/>
    <n v="8400"/>
  </r>
  <r>
    <x v="146"/>
    <s v="O221015058314"/>
    <s v="2022"/>
    <s v="4분기(12월)"/>
    <x v="2"/>
    <s v="헝가리"/>
    <s v="최미남"/>
    <x v="0"/>
    <s v="국내산 종이컵 50P"/>
    <n v="600"/>
    <n v="1"/>
    <n v="600"/>
  </r>
  <r>
    <x v="146"/>
    <s v="O221015058314"/>
    <s v="2022"/>
    <s v="4분기(12월)"/>
    <x v="2"/>
    <s v="헝가리"/>
    <s v="최미남"/>
    <x v="0"/>
    <s v="김도둑 광천댁 볶음참깨170g"/>
    <n v="3360"/>
    <n v="2"/>
    <n v="6720"/>
  </r>
  <r>
    <x v="146"/>
    <s v="O221015058314"/>
    <s v="2022"/>
    <s v="4분기(12월)"/>
    <x v="2"/>
    <s v="헝가리"/>
    <s v="최미남"/>
    <x v="0"/>
    <s v="너구리 매운맛(멀티5입)"/>
    <n v="5090"/>
    <n v="1"/>
    <n v="5090"/>
  </r>
  <r>
    <x v="146"/>
    <s v="O221015058314"/>
    <s v="2022"/>
    <s v="4분기(12월)"/>
    <x v="2"/>
    <s v="헝가리"/>
    <s v="최미남"/>
    <x v="0"/>
    <s v="농심 너구리순한맛(멀티5입)"/>
    <n v="4500"/>
    <n v="2"/>
    <n v="9000"/>
  </r>
  <r>
    <x v="146"/>
    <s v="O221015058314"/>
    <s v="2022"/>
    <s v="4분기(12월)"/>
    <x v="2"/>
    <s v="헝가리"/>
    <s v="최미남"/>
    <x v="0"/>
    <s v="농심 신라면(멀티5입)"/>
    <n v="3640"/>
    <n v="3"/>
    <n v="10920"/>
  </r>
  <r>
    <x v="146"/>
    <s v="O221015058314"/>
    <s v="2022"/>
    <s v="4분기(12월)"/>
    <x v="2"/>
    <s v="헝가리"/>
    <s v="최미남"/>
    <x v="0"/>
    <s v="농심 오징어짬뽕(멀티5입)"/>
    <n v="4430"/>
    <n v="3"/>
    <n v="13290"/>
  </r>
  <r>
    <x v="146"/>
    <s v="O221015058314"/>
    <s v="2022"/>
    <s v="4분기(12월)"/>
    <x v="2"/>
    <s v="헝가리"/>
    <s v="최미남"/>
    <x v="0"/>
    <s v="농심짜파게티(멀티5입)"/>
    <n v="4430"/>
    <n v="2"/>
    <n v="8860"/>
  </r>
  <r>
    <x v="146"/>
    <s v="O221015058314"/>
    <s v="2022"/>
    <s v="4분기(12월)"/>
    <x v="2"/>
    <s v="헝가리"/>
    <s v="최미남"/>
    <x v="0"/>
    <s v="마미손1회용장갑50매"/>
    <n v="1900"/>
    <n v="4"/>
    <n v="7600"/>
  </r>
  <r>
    <x v="146"/>
    <s v="O221015058314"/>
    <s v="2022"/>
    <s v="4분기(12월)"/>
    <x v="2"/>
    <s v="헝가리"/>
    <s v="최미남"/>
    <x v="0"/>
    <s v="마이쮸(딸기복숭아)284g"/>
    <n v="3610"/>
    <n v="1"/>
    <n v="3610"/>
  </r>
  <r>
    <x v="146"/>
    <s v="O221015058314"/>
    <s v="2022"/>
    <s v="4분기(12월)"/>
    <x v="2"/>
    <s v="헝가리"/>
    <s v="최미남"/>
    <x v="0"/>
    <s v="맛술 생강 500ml"/>
    <n v="2780"/>
    <n v="3"/>
    <n v="8340"/>
  </r>
  <r>
    <x v="146"/>
    <s v="O221015058314"/>
    <s v="2022"/>
    <s v="4분기(12월)"/>
    <x v="2"/>
    <s v="헝가리"/>
    <s v="최미남"/>
    <x v="0"/>
    <s v="맥심화이트골드100T"/>
    <n v="14520"/>
    <n v="1"/>
    <n v="14520"/>
  </r>
  <r>
    <x v="146"/>
    <s v="O221015058314"/>
    <s v="2022"/>
    <s v="4분기(12월)"/>
    <x v="2"/>
    <s v="헝가리"/>
    <s v="최미남"/>
    <x v="0"/>
    <s v="바삭고소튀김가루1kg"/>
    <n v="3910"/>
    <n v="1"/>
    <n v="3910"/>
  </r>
  <r>
    <x v="146"/>
    <s v="O221015058314"/>
    <s v="2022"/>
    <s v="4분기(12월)"/>
    <x v="2"/>
    <s v="헝가리"/>
    <s v="최미남"/>
    <x v="0"/>
    <s v="백설 강력밀가루2.5kg"/>
    <n v="6630"/>
    <n v="1"/>
    <n v="6630"/>
  </r>
  <r>
    <x v="146"/>
    <s v="O221015058314"/>
    <s v="2022"/>
    <s v="4분기(12월)"/>
    <x v="2"/>
    <s v="헝가리"/>
    <s v="최미남"/>
    <x v="0"/>
    <s v="백설 고소함가득참기름330ml"/>
    <n v="6200"/>
    <n v="3"/>
    <n v="18600"/>
  </r>
  <r>
    <x v="146"/>
    <s v="O221015058314"/>
    <s v="2022"/>
    <s v="4분기(12월)"/>
    <x v="2"/>
    <s v="헝가리"/>
    <s v="최미남"/>
    <x v="0"/>
    <s v="백설 올리고당1.2kg"/>
    <n v="5430"/>
    <n v="1"/>
    <n v="5430"/>
  </r>
  <r>
    <x v="146"/>
    <s v="O221015058314"/>
    <s v="2022"/>
    <s v="4분기(12월)"/>
    <x v="2"/>
    <s v="헝가리"/>
    <s v="최미남"/>
    <x v="0"/>
    <s v="백설찹쌀호떡믹스400g"/>
    <n v="3800"/>
    <n v="1"/>
    <n v="3800"/>
  </r>
  <r>
    <x v="146"/>
    <s v="O221015058314"/>
    <s v="2022"/>
    <s v="4분기(12월)"/>
    <x v="2"/>
    <s v="헝가리"/>
    <s v="최미남"/>
    <x v="0"/>
    <s v="뽀로로 워터젤리 복숭아*10입"/>
    <n v="9900"/>
    <n v="1"/>
    <n v="9900"/>
  </r>
  <r>
    <x v="146"/>
    <s v="O221015058314"/>
    <s v="2022"/>
    <s v="4분기(12월)"/>
    <x v="2"/>
    <s v="헝가리"/>
    <s v="최미남"/>
    <x v="0"/>
    <s v="사조 참치액500ml"/>
    <n v="5800"/>
    <n v="1"/>
    <n v="5800"/>
  </r>
  <r>
    <x v="146"/>
    <s v="O221015058314"/>
    <s v="2022"/>
    <s v="4분기(12월)"/>
    <x v="2"/>
    <s v="헝가리"/>
    <s v="최미남"/>
    <x v="0"/>
    <s v="삼양 까르보 불닭볶음면(멀티4입)"/>
    <n v="4890"/>
    <n v="1"/>
    <n v="4890"/>
  </r>
  <r>
    <x v="146"/>
    <s v="O221015058314"/>
    <s v="2022"/>
    <s v="4분기(12월)"/>
    <x v="2"/>
    <s v="헝가리"/>
    <s v="최미남"/>
    <x v="0"/>
    <s v="신라면 작은컵(6입)"/>
    <n v="6350"/>
    <n v="1"/>
    <n v="6350"/>
  </r>
  <r>
    <x v="146"/>
    <s v="O221015058314"/>
    <s v="2022"/>
    <s v="4분기(12월)"/>
    <x v="2"/>
    <s v="헝가리"/>
    <s v="최미남"/>
    <x v="0"/>
    <s v="신앙촌 깔끔한 국간장860ml"/>
    <n v="7300"/>
    <n v="1"/>
    <n v="7300"/>
  </r>
  <r>
    <x v="146"/>
    <s v="O221015058314"/>
    <s v="2022"/>
    <s v="4분기(12월)"/>
    <x v="2"/>
    <s v="헝가리"/>
    <s v="최미남"/>
    <x v="0"/>
    <s v="예산국수1kg"/>
    <n v="5000"/>
    <n v="1"/>
    <n v="5000"/>
  </r>
  <r>
    <x v="146"/>
    <s v="O221015058314"/>
    <s v="2022"/>
    <s v="4분기(12월)"/>
    <x v="2"/>
    <s v="헝가리"/>
    <s v="최미남"/>
    <x v="0"/>
    <s v="옛날조청쌀엿1.2kg"/>
    <n v="6160"/>
    <n v="1"/>
    <n v="6160"/>
  </r>
  <r>
    <x v="146"/>
    <s v="O221015058314"/>
    <s v="2022"/>
    <s v="4분기(12월)"/>
    <x v="2"/>
    <s v="헝가리"/>
    <s v="최미남"/>
    <x v="0"/>
    <s v="오뚜기 2배사과식초500ml"/>
    <n v="2010"/>
    <n v="2"/>
    <n v="4020"/>
  </r>
  <r>
    <x v="146"/>
    <s v="O221015058314"/>
    <s v="2022"/>
    <s v="4분기(12월)"/>
    <x v="2"/>
    <s v="헝가리"/>
    <s v="최미남"/>
    <x v="0"/>
    <s v="오뚜기 양조식초500ml"/>
    <n v="1000"/>
    <n v="2"/>
    <n v="2000"/>
  </r>
  <r>
    <x v="146"/>
    <s v="O221015058314"/>
    <s v="2022"/>
    <s v="4분기(12월)"/>
    <x v="2"/>
    <s v="헝가리"/>
    <s v="최미남"/>
    <x v="0"/>
    <s v="오뚜기빵가루500g"/>
    <n v="3500"/>
    <n v="2"/>
    <n v="7000"/>
  </r>
  <r>
    <x v="146"/>
    <s v="O221015058314"/>
    <s v="2022"/>
    <s v="4분기(12월)"/>
    <x v="2"/>
    <s v="헝가리"/>
    <s v="최미남"/>
    <x v="0"/>
    <s v="오리온 고래밥46g"/>
    <n v="670"/>
    <n v="1"/>
    <n v="670"/>
  </r>
  <r>
    <x v="146"/>
    <s v="O221015058314"/>
    <s v="2022"/>
    <s v="4분기(12월)"/>
    <x v="2"/>
    <s v="헝가리"/>
    <s v="최미남"/>
    <x v="0"/>
    <s v="오리온 오뜨치즈144g"/>
    <n v="3180"/>
    <n v="1"/>
    <n v="3180"/>
  </r>
  <r>
    <x v="146"/>
    <s v="O221015058314"/>
    <s v="2022"/>
    <s v="4분기(12월)"/>
    <x v="2"/>
    <s v="헝가리"/>
    <s v="최미남"/>
    <x v="0"/>
    <s v="오리온 참붕어빵 348g 12입"/>
    <n v="5250"/>
    <n v="1"/>
    <n v="5250"/>
  </r>
  <r>
    <x v="146"/>
    <s v="O221015058314"/>
    <s v="2022"/>
    <s v="4분기(12월)"/>
    <x v="2"/>
    <s v="헝가리"/>
    <s v="최미남"/>
    <x v="0"/>
    <s v="진공 찹쌀1kg"/>
    <n v="7400"/>
    <n v="1"/>
    <n v="7400"/>
  </r>
  <r>
    <x v="146"/>
    <s v="O221015058314"/>
    <s v="2022"/>
    <s v="4분기(12월)"/>
    <x v="2"/>
    <s v="헝가리"/>
    <s v="최미남"/>
    <x v="0"/>
    <s v="진라면*순한맛(멀티5입)"/>
    <n v="2810"/>
    <n v="1"/>
    <n v="2810"/>
  </r>
  <r>
    <x v="146"/>
    <s v="O221015058314"/>
    <s v="2022"/>
    <s v="4분기(12월)"/>
    <x v="2"/>
    <s v="헝가리"/>
    <s v="최미남"/>
    <x v="0"/>
    <s v="진미춘장300g"/>
    <n v="1680"/>
    <n v="1"/>
    <n v="1680"/>
  </r>
  <r>
    <x v="146"/>
    <s v="O221015058314"/>
    <s v="2022"/>
    <s v="4분기(12월)"/>
    <x v="2"/>
    <s v="헝가리"/>
    <s v="최미남"/>
    <x v="0"/>
    <s v="참깨라면 멀티 4입"/>
    <n v="3710"/>
    <n v="1"/>
    <n v="3710"/>
  </r>
  <r>
    <x v="146"/>
    <s v="O221015058314"/>
    <s v="2022"/>
    <s v="4분기(12월)"/>
    <x v="2"/>
    <s v="헝가리"/>
    <s v="최미남"/>
    <x v="0"/>
    <s v="청은 고구마전분500g"/>
    <n v="1800"/>
    <n v="1"/>
    <n v="1800"/>
  </r>
  <r>
    <x v="146"/>
    <s v="O221015058314"/>
    <s v="2022"/>
    <s v="4분기(12월)"/>
    <x v="2"/>
    <s v="헝가리"/>
    <s v="최미남"/>
    <x v="0"/>
    <s v="청은 국산찹쌀가루100%300g"/>
    <n v="2480"/>
    <n v="1"/>
    <n v="2480"/>
  </r>
  <r>
    <x v="146"/>
    <s v="O221015058314"/>
    <s v="2022"/>
    <s v="4분기(12월)"/>
    <x v="2"/>
    <s v="헝가리"/>
    <s v="최미남"/>
    <x v="0"/>
    <s v="청정원 돈까스소스250g"/>
    <n v="2000"/>
    <n v="1"/>
    <n v="2000"/>
  </r>
  <r>
    <x v="146"/>
    <s v="O221015058314"/>
    <s v="2022"/>
    <s v="4분기(12월)"/>
    <x v="2"/>
    <s v="헝가리"/>
    <s v="최미남"/>
    <x v="0"/>
    <s v="청정원 순창쌈장 P500g"/>
    <n v="3550"/>
    <n v="1"/>
    <n v="3550"/>
  </r>
  <r>
    <x v="146"/>
    <s v="O221015058314"/>
    <s v="2022"/>
    <s v="4분기(12월)"/>
    <x v="2"/>
    <s v="헝가리"/>
    <s v="최미남"/>
    <x v="0"/>
    <s v="크라운 콘초66g(헤이즐넛초코)"/>
    <n v="1080"/>
    <n v="1"/>
    <n v="1080"/>
  </r>
  <r>
    <x v="146"/>
    <s v="O221015058314"/>
    <s v="2022"/>
    <s v="4분기(12월)"/>
    <x v="2"/>
    <s v="헝가리"/>
    <s v="최미남"/>
    <x v="0"/>
    <s v="크라운 콘치 치즈크림66g"/>
    <n v="990"/>
    <n v="1"/>
    <n v="990"/>
  </r>
  <r>
    <x v="146"/>
    <s v="O221015058314"/>
    <s v="2022"/>
    <s v="4분기(12월)"/>
    <x v="2"/>
    <s v="헝가리"/>
    <s v="최미남"/>
    <x v="0"/>
    <s v="크리스피롤12곡 180g"/>
    <n v="3540"/>
    <n v="1"/>
    <n v="3540"/>
  </r>
  <r>
    <x v="146"/>
    <s v="O221015058314"/>
    <s v="2022"/>
    <s v="4분기(12월)"/>
    <x v="2"/>
    <s v="헝가리"/>
    <s v="최미남"/>
    <x v="0"/>
    <s v="팔도 도시락 86g*24입"/>
    <n v="20000"/>
    <n v="1"/>
    <n v="20000"/>
  </r>
  <r>
    <x v="146"/>
    <s v="O221015058314"/>
    <s v="2022"/>
    <s v="4분기(12월)"/>
    <x v="2"/>
    <s v="헝가리"/>
    <s v="최미남"/>
    <x v="0"/>
    <s v="포스트 오곡코코볼300g"/>
    <n v="3560"/>
    <n v="1"/>
    <n v="3560"/>
  </r>
  <r>
    <x v="146"/>
    <s v="O221015058314"/>
    <s v="2022"/>
    <s v="4분기(12월)"/>
    <x v="2"/>
    <s v="헝가리"/>
    <s v="최미남"/>
    <x v="0"/>
    <s v="하선정 멸치액젓800g"/>
    <n v="4800"/>
    <n v="2"/>
    <n v="9600"/>
  </r>
  <r>
    <x v="146"/>
    <s v="O221015058314"/>
    <s v="2022"/>
    <s v="4분기(12월)"/>
    <x v="2"/>
    <s v="헝가리"/>
    <s v="최미남"/>
    <x v="0"/>
    <s v="햇살담은양조진간장1.7L"/>
    <n v="8400"/>
    <n v="1"/>
    <n v="8400"/>
  </r>
  <r>
    <x v="147"/>
    <s v="O221015058313"/>
    <s v="2022"/>
    <s v="4분기(12월)"/>
    <x v="2"/>
    <s v="헝가리"/>
    <s v="고동현"/>
    <x v="0"/>
    <s v="까스명수 골드75ml*10"/>
    <n v="8000"/>
    <n v="3"/>
    <n v="24000"/>
  </r>
  <r>
    <x v="147"/>
    <s v="O221015058313"/>
    <s v="2022"/>
    <s v="4분기(12월)"/>
    <x v="2"/>
    <s v="헝가리"/>
    <s v="고동현"/>
    <x v="0"/>
    <s v="농심 신라면(멀티5입)"/>
    <n v="3640"/>
    <n v="2"/>
    <n v="7280"/>
  </r>
  <r>
    <x v="147"/>
    <s v="O221015058313"/>
    <s v="2022"/>
    <s v="4분기(12월)"/>
    <x v="2"/>
    <s v="헝가리"/>
    <s v="고동현"/>
    <x v="0"/>
    <s v="농심)튀김우동소컵62g*6입"/>
    <n v="5020"/>
    <n v="1"/>
    <n v="5020"/>
  </r>
  <r>
    <x v="147"/>
    <s v="O221015058313"/>
    <s v="2022"/>
    <s v="4분기(12월)"/>
    <x v="2"/>
    <s v="헝가리"/>
    <s v="고동현"/>
    <x v="0"/>
    <s v="동원 상상육포 오리지널 50g"/>
    <n v="3900"/>
    <n v="30"/>
    <n v="117000"/>
  </r>
  <r>
    <x v="147"/>
    <s v="O221015058313"/>
    <s v="2022"/>
    <s v="4분기(12월)"/>
    <x v="2"/>
    <s v="헝가리"/>
    <s v="고동현"/>
    <x v="0"/>
    <s v="비비고 갈비탕400g*2"/>
    <n v="13520"/>
    <n v="2"/>
    <n v="27040"/>
  </r>
  <r>
    <x v="147"/>
    <s v="O221015058313"/>
    <s v="2022"/>
    <s v="4분기(12월)"/>
    <x v="2"/>
    <s v="헝가리"/>
    <s v="고동현"/>
    <x v="0"/>
    <s v="비비고 사골곰탕500g*2"/>
    <n v="2850"/>
    <n v="5"/>
    <n v="14250"/>
  </r>
  <r>
    <x v="147"/>
    <s v="O221015058313"/>
    <s v="2022"/>
    <s v="4분기(12월)"/>
    <x v="2"/>
    <s v="헝가리"/>
    <s v="고동현"/>
    <x v="0"/>
    <s v="비비고 순댓국 460g*2"/>
    <n v="12690"/>
    <n v="1"/>
    <n v="12690"/>
  </r>
  <r>
    <x v="147"/>
    <s v="O221015058313"/>
    <s v="2022"/>
    <s v="4분기(12월)"/>
    <x v="2"/>
    <s v="헝가리"/>
    <s v="고동현"/>
    <x v="0"/>
    <s v="비비고 육개장500g*2"/>
    <n v="8140"/>
    <n v="3"/>
    <n v="24420"/>
  </r>
  <r>
    <x v="147"/>
    <s v="O221015058313"/>
    <s v="2022"/>
    <s v="4분기(12월)"/>
    <x v="2"/>
    <s v="헝가리"/>
    <s v="고동현"/>
    <x v="0"/>
    <s v="신라면 작은컵(6입)"/>
    <n v="6350"/>
    <n v="1"/>
    <n v="6350"/>
  </r>
  <r>
    <x v="147"/>
    <s v="O221015058313"/>
    <s v="2022"/>
    <s v="4분기(12월)"/>
    <x v="2"/>
    <s v="헝가리"/>
    <s v="고동현"/>
    <x v="0"/>
    <s v="오뚜기 부산식 돼지국밥곰탕500g*2"/>
    <n v="12272"/>
    <n v="3"/>
    <n v="36816"/>
  </r>
  <r>
    <x v="147"/>
    <s v="O221015058313"/>
    <s v="2022"/>
    <s v="4분기(12월)"/>
    <x v="2"/>
    <s v="헝가리"/>
    <s v="고동현"/>
    <x v="0"/>
    <s v="오뚜기 스낵면(멀티5입)"/>
    <n v="2680"/>
    <n v="2"/>
    <n v="5360"/>
  </r>
  <r>
    <x v="147"/>
    <s v="O221015058313"/>
    <s v="2022"/>
    <s v="4분기(12월)"/>
    <x v="2"/>
    <s v="헝가리"/>
    <s v="고동현"/>
    <x v="0"/>
    <s v="종가반상 사골시래기된장국450g*2"/>
    <n v="7400"/>
    <n v="1"/>
    <n v="7400"/>
  </r>
  <r>
    <x v="147"/>
    <s v="O221015058313"/>
    <s v="2022"/>
    <s v="4분기(12월)"/>
    <x v="2"/>
    <s v="헝가리"/>
    <s v="고동현"/>
    <x v="0"/>
    <s v="진라면*순한맛(멀티5입)"/>
    <n v="2810"/>
    <n v="4"/>
    <n v="11240"/>
  </r>
  <r>
    <x v="147"/>
    <s v="O221015058313"/>
    <s v="2022"/>
    <s v="4분기(12월)"/>
    <x v="2"/>
    <s v="헝가리"/>
    <s v="고동현"/>
    <x v="0"/>
    <s v="해태 미니 초코칩샤브레60g"/>
    <n v="1070"/>
    <n v="1"/>
    <n v="1070"/>
  </r>
  <r>
    <x v="148"/>
    <s v="O221015058312"/>
    <s v="2022"/>
    <s v="4분기(12월)"/>
    <x v="2"/>
    <s v="중국"/>
    <s v="정영균"/>
    <x v="0"/>
    <s v="갈아만든배 238ml*12"/>
    <n v="9000"/>
    <n v="1"/>
    <n v="9000"/>
  </r>
  <r>
    <x v="148"/>
    <s v="O221015058312"/>
    <s v="2022"/>
    <s v="4분기(12월)"/>
    <x v="2"/>
    <s v="중국"/>
    <s v="정영균"/>
    <x v="0"/>
    <s v="농심 너구리큰사발111g*16입"/>
    <n v="26780"/>
    <n v="1"/>
    <n v="26780"/>
  </r>
  <r>
    <x v="148"/>
    <s v="O221015058312"/>
    <s v="2022"/>
    <s v="4분기(12월)"/>
    <x v="2"/>
    <s v="중국"/>
    <s v="정영균"/>
    <x v="0"/>
    <s v="농심 신라면큰사발114g*16입"/>
    <n v="21810"/>
    <n v="1"/>
    <n v="21810"/>
  </r>
  <r>
    <x v="148"/>
    <s v="O221015058312"/>
    <s v="2022"/>
    <s v="4분기(12월)"/>
    <x v="2"/>
    <s v="중국"/>
    <s v="정영균"/>
    <x v="0"/>
    <s v="마이비데 휴대용 10매*4"/>
    <n v="3600"/>
    <n v="3"/>
    <n v="10800"/>
  </r>
  <r>
    <x v="148"/>
    <s v="O221015058312"/>
    <s v="2022"/>
    <s v="4분기(12월)"/>
    <x v="2"/>
    <s v="중국"/>
    <s v="정영균"/>
    <x v="0"/>
    <s v="상쾌환 숙취해소6g(3g*2포)"/>
    <n v="4500"/>
    <n v="5"/>
    <n v="22500"/>
  </r>
  <r>
    <x v="148"/>
    <s v="O221015058312"/>
    <s v="2022"/>
    <s v="4분기(12월)"/>
    <x v="2"/>
    <s v="중국"/>
    <s v="정영균"/>
    <x v="0"/>
    <s v="서울멸균우유200ml*24입"/>
    <n v="16255"/>
    <n v="3"/>
    <n v="48765"/>
  </r>
  <r>
    <x v="148"/>
    <s v="O221015058312"/>
    <s v="2022"/>
    <s v="4분기(12월)"/>
    <x v="2"/>
    <s v="중국"/>
    <s v="정영균"/>
    <x v="0"/>
    <s v="서울우유 검은콩 귀리,호두 두유190ml*20팩"/>
    <n v="20000"/>
    <n v="2"/>
    <n v="40000"/>
  </r>
  <r>
    <x v="148"/>
    <s v="O221015058312"/>
    <s v="2022"/>
    <s v="4분기(12월)"/>
    <x v="2"/>
    <s v="중국"/>
    <s v="정영균"/>
    <x v="0"/>
    <s v="신라면 작은컵(6입)"/>
    <n v="6350"/>
    <n v="3"/>
    <n v="19050"/>
  </r>
  <r>
    <x v="148"/>
    <s v="O221015058312"/>
    <s v="2022"/>
    <s v="4분기(12월)"/>
    <x v="2"/>
    <s v="중국"/>
    <s v="정영균"/>
    <x v="0"/>
    <s v="실내용 탈취제260g(라벤더향)"/>
    <n v="2100"/>
    <n v="1"/>
    <n v="2100"/>
  </r>
  <r>
    <x v="148"/>
    <s v="O221015058312"/>
    <s v="2022"/>
    <s v="4분기(12월)"/>
    <x v="2"/>
    <s v="중국"/>
    <s v="정영균"/>
    <x v="0"/>
    <s v="여명808(숙취해소제)*3"/>
    <n v="10800"/>
    <n v="2"/>
    <n v="21600"/>
  </r>
  <r>
    <x v="148"/>
    <s v="O221015058312"/>
    <s v="2022"/>
    <s v="4분기(12월)"/>
    <x v="2"/>
    <s v="중국"/>
    <s v="정영균"/>
    <x v="0"/>
    <s v="연세 검은콩&amp;고칼슘두유200ml*24입"/>
    <n v="12500"/>
    <n v="1"/>
    <n v="12500"/>
  </r>
  <r>
    <x v="148"/>
    <s v="O221015058312"/>
    <s v="2022"/>
    <s v="4분기(12월)"/>
    <x v="2"/>
    <s v="중국"/>
    <s v="정영균"/>
    <x v="0"/>
    <s v="오뚜기 콕콕콕 스파게티 120g x 12개"/>
    <n v="15600"/>
    <n v="2"/>
    <n v="31200"/>
  </r>
  <r>
    <x v="148"/>
    <s v="O221015058312"/>
    <s v="2022"/>
    <s v="4분기(12월)"/>
    <x v="2"/>
    <s v="중국"/>
    <s v="정영균"/>
    <x v="0"/>
    <s v="옥시크린 일반 드럼겸용2.5kg"/>
    <n v="19720"/>
    <n v="1"/>
    <n v="19720"/>
  </r>
  <r>
    <x v="148"/>
    <s v="O221015058312"/>
    <s v="2022"/>
    <s v="4분기(12월)"/>
    <x v="2"/>
    <s v="중국"/>
    <s v="정영균"/>
    <x v="0"/>
    <s v="유한 바르는 곰팡이젤120ml"/>
    <n v="5670"/>
    <n v="1"/>
    <n v="5670"/>
  </r>
  <r>
    <x v="148"/>
    <s v="O221015058312"/>
    <s v="2022"/>
    <s v="4분기(12월)"/>
    <x v="2"/>
    <s v="중국"/>
    <s v="정영균"/>
    <x v="0"/>
    <s v="진미춘장300g"/>
    <n v="1680"/>
    <n v="5"/>
    <n v="8400"/>
  </r>
  <r>
    <x v="149"/>
    <s v="O221015058311"/>
    <s v="2022"/>
    <s v="4분기(12월)"/>
    <x v="2"/>
    <s v="중국"/>
    <s v="김직수"/>
    <x v="0"/>
    <s v="SOUR 꿈틀이80g"/>
    <n v="1070"/>
    <n v="2"/>
    <n v="2140"/>
  </r>
  <r>
    <x v="149"/>
    <s v="O221015058311"/>
    <s v="2022"/>
    <s v="4분기(12월)"/>
    <x v="2"/>
    <s v="중국"/>
    <s v="김직수"/>
    <x v="0"/>
    <s v="녹두빈대떡가루400g"/>
    <n v="3250"/>
    <n v="1"/>
    <n v="3250"/>
  </r>
  <r>
    <x v="149"/>
    <s v="O221015058311"/>
    <s v="2022"/>
    <s v="4분기(12월)"/>
    <x v="2"/>
    <s v="중국"/>
    <s v="김직수"/>
    <x v="0"/>
    <s v="뉴월남쌈300g(16cm)"/>
    <n v="2600"/>
    <n v="1"/>
    <n v="2600"/>
  </r>
  <r>
    <x v="149"/>
    <s v="O221015058311"/>
    <s v="2022"/>
    <s v="4분기(12월)"/>
    <x v="2"/>
    <s v="중국"/>
    <s v="김직수"/>
    <x v="0"/>
    <s v="단호박 크림스프270g*2"/>
    <n v="5600"/>
    <n v="1"/>
    <n v="5600"/>
  </r>
  <r>
    <x v="149"/>
    <s v="O221015058311"/>
    <s v="2022"/>
    <s v="4분기(12월)"/>
    <x v="2"/>
    <s v="중국"/>
    <s v="김직수"/>
    <x v="0"/>
    <s v="동원 DHA참치100g*5"/>
    <n v="9000"/>
    <n v="2"/>
    <n v="18000"/>
  </r>
  <r>
    <x v="149"/>
    <s v="O221015058311"/>
    <s v="2022"/>
    <s v="4분기(12월)"/>
    <x v="2"/>
    <s v="중국"/>
    <s v="김직수"/>
    <x v="0"/>
    <s v="동원 살코기참치100g*5입"/>
    <n v="10200"/>
    <n v="1"/>
    <n v="10200"/>
  </r>
  <r>
    <x v="149"/>
    <s v="O221015058311"/>
    <s v="2022"/>
    <s v="4분기(12월)"/>
    <x v="2"/>
    <s v="중국"/>
    <s v="김직수"/>
    <x v="0"/>
    <s v="동원 참치150g(살코기)*3"/>
    <n v="7270"/>
    <n v="1"/>
    <n v="7270"/>
  </r>
  <r>
    <x v="149"/>
    <s v="O221015058311"/>
    <s v="2022"/>
    <s v="4분기(12월)"/>
    <x v="2"/>
    <s v="중국"/>
    <s v="김직수"/>
    <x v="0"/>
    <s v="동원리챔340g*4"/>
    <n v="15100"/>
    <n v="3"/>
    <n v="45300"/>
  </r>
  <r>
    <x v="149"/>
    <s v="O221015058311"/>
    <s v="2022"/>
    <s v="4분기(12월)"/>
    <x v="2"/>
    <s v="중국"/>
    <s v="김직수"/>
    <x v="0"/>
    <s v="롯데 자일리톨리필(오리지널)5000"/>
    <n v="3820"/>
    <n v="1"/>
    <n v="3820"/>
  </r>
  <r>
    <x v="149"/>
    <s v="O221015058311"/>
    <s v="2022"/>
    <s v="4분기(12월)"/>
    <x v="2"/>
    <s v="중국"/>
    <s v="김직수"/>
    <x v="0"/>
    <s v="맛술 생강 500ml"/>
    <n v="2780"/>
    <n v="1"/>
    <n v="2780"/>
  </r>
  <r>
    <x v="149"/>
    <s v="O221015058311"/>
    <s v="2022"/>
    <s v="4분기(12월)"/>
    <x v="2"/>
    <s v="중국"/>
    <s v="김직수"/>
    <x v="0"/>
    <s v="바삭고소부침가루1Kg"/>
    <n v="3910"/>
    <n v="1"/>
    <n v="3910"/>
  </r>
  <r>
    <x v="149"/>
    <s v="O221015058311"/>
    <s v="2022"/>
    <s v="4분기(12월)"/>
    <x v="2"/>
    <s v="중국"/>
    <s v="김직수"/>
    <x v="0"/>
    <s v="바삭고소튀김가루1kg"/>
    <n v="3910"/>
    <n v="1"/>
    <n v="3910"/>
  </r>
  <r>
    <x v="149"/>
    <s v="O221015058311"/>
    <s v="2022"/>
    <s v="4분기(12월)"/>
    <x v="2"/>
    <s v="중국"/>
    <s v="김직수"/>
    <x v="0"/>
    <s v="비락식혜 500ml*6입"/>
    <n v="8400"/>
    <n v="3"/>
    <n v="25200"/>
  </r>
  <r>
    <x v="149"/>
    <s v="O221015058311"/>
    <s v="2022"/>
    <s v="4분기(12월)"/>
    <x v="2"/>
    <s v="중국"/>
    <s v="김직수"/>
    <x v="0"/>
    <s v="비비고 사골곰탕500g*2"/>
    <n v="2850"/>
    <n v="2"/>
    <n v="5700"/>
  </r>
  <r>
    <x v="149"/>
    <s v="O221015058311"/>
    <s v="2022"/>
    <s v="4분기(12월)"/>
    <x v="2"/>
    <s v="중국"/>
    <s v="김직수"/>
    <x v="0"/>
    <s v="빠삭빠삭 꾸이꾼23g*5"/>
    <n v="6100"/>
    <n v="1"/>
    <n v="6100"/>
  </r>
  <r>
    <x v="149"/>
    <s v="O221015058311"/>
    <s v="2022"/>
    <s v="4분기(12월)"/>
    <x v="2"/>
    <s v="중국"/>
    <s v="김직수"/>
    <x v="0"/>
    <s v="사조 참치액500ml"/>
    <n v="5800"/>
    <n v="1"/>
    <n v="5800"/>
  </r>
  <r>
    <x v="149"/>
    <s v="O221015058311"/>
    <s v="2022"/>
    <s v="4분기(12월)"/>
    <x v="2"/>
    <s v="중국"/>
    <s v="김직수"/>
    <x v="0"/>
    <s v="상하목장 유기농바나나우유125ml*24"/>
    <n v="22090"/>
    <n v="2"/>
    <n v="44180"/>
  </r>
  <r>
    <x v="149"/>
    <s v="O221015058311"/>
    <s v="2022"/>
    <s v="4분기(12월)"/>
    <x v="2"/>
    <s v="중국"/>
    <s v="김직수"/>
    <x v="0"/>
    <s v="스팸 마일드 300g*3"/>
    <n v="12480"/>
    <n v="3"/>
    <n v="37440"/>
  </r>
  <r>
    <x v="149"/>
    <s v="O221015058311"/>
    <s v="2022"/>
    <s v="4분기(12월)"/>
    <x v="2"/>
    <s v="중국"/>
    <s v="김직수"/>
    <x v="0"/>
    <s v="오리온 닥터유 단백질바50g*12"/>
    <n v="15400"/>
    <n v="1"/>
    <n v="15400"/>
  </r>
  <r>
    <x v="149"/>
    <s v="O221015058311"/>
    <s v="2022"/>
    <s v="4분기(12월)"/>
    <x v="2"/>
    <s v="중국"/>
    <s v="김직수"/>
    <x v="0"/>
    <s v="왕꿈틀이80g"/>
    <n v="1070"/>
    <n v="3"/>
    <n v="3210"/>
  </r>
  <r>
    <x v="149"/>
    <s v="O221015058311"/>
    <s v="2022"/>
    <s v="4분기(12월)"/>
    <x v="2"/>
    <s v="중국"/>
    <s v="김직수"/>
    <x v="0"/>
    <s v="왕오징어구이 200g"/>
    <n v="9300"/>
    <n v="1"/>
    <n v="9300"/>
  </r>
  <r>
    <x v="149"/>
    <s v="O221015058311"/>
    <s v="2022"/>
    <s v="4분기(12월)"/>
    <x v="2"/>
    <s v="중국"/>
    <s v="김직수"/>
    <x v="0"/>
    <s v="월남쌈소스(몬)295ml"/>
    <n v="4010"/>
    <n v="1"/>
    <n v="4010"/>
  </r>
  <r>
    <x v="149"/>
    <s v="O221015058311"/>
    <s v="2022"/>
    <s v="4분기(12월)"/>
    <x v="2"/>
    <s v="중국"/>
    <s v="김직수"/>
    <x v="0"/>
    <s v="유동자연산골뱅이 140g*4"/>
    <n v="15920"/>
    <n v="1"/>
    <n v="15920"/>
  </r>
  <r>
    <x v="149"/>
    <s v="O221015058311"/>
    <s v="2022"/>
    <s v="4분기(12월)"/>
    <x v="2"/>
    <s v="중국"/>
    <s v="김직수"/>
    <x v="0"/>
    <s v="전기구이 꾼 쥐포43g이상"/>
    <n v="1900"/>
    <n v="1"/>
    <n v="1900"/>
  </r>
  <r>
    <x v="149"/>
    <s v="O221015058311"/>
    <s v="2022"/>
    <s v="4분기(12월)"/>
    <x v="2"/>
    <s v="중국"/>
    <s v="김직수"/>
    <x v="0"/>
    <s v="청은 국산찹쌀가루100%300g"/>
    <n v="2480"/>
    <n v="1"/>
    <n v="2480"/>
  </r>
  <r>
    <x v="149"/>
    <s v="O221015058311"/>
    <s v="2022"/>
    <s v="4분기(12월)"/>
    <x v="2"/>
    <s v="중국"/>
    <s v="김직수"/>
    <x v="0"/>
    <s v="콘크림스프270g*2"/>
    <n v="5600"/>
    <n v="1"/>
    <n v="5600"/>
  </r>
  <r>
    <x v="149"/>
    <s v="O221015058311"/>
    <s v="2022"/>
    <s v="4분기(12월)"/>
    <x v="2"/>
    <s v="중국"/>
    <s v="김직수"/>
    <x v="0"/>
    <s v="하이몬 피넛월남쌈소스230ml"/>
    <n v="4100"/>
    <n v="1"/>
    <n v="4100"/>
  </r>
  <r>
    <x v="149"/>
    <s v="O221015058311"/>
    <s v="2022"/>
    <s v="4분기(12월)"/>
    <x v="2"/>
    <s v="중국"/>
    <s v="김직수"/>
    <x v="0"/>
    <s v="해태 맛동산 90g"/>
    <n v="1200"/>
    <n v="1"/>
    <n v="1200"/>
  </r>
  <r>
    <x v="149"/>
    <s v="O221015058311"/>
    <s v="2022"/>
    <s v="4분기(12월)"/>
    <x v="2"/>
    <s v="중국"/>
    <s v="김직수"/>
    <x v="0"/>
    <s v="허니버터 아몬드130g"/>
    <n v="3400"/>
    <n v="1"/>
    <n v="3400"/>
  </r>
  <r>
    <x v="150"/>
    <s v="O221015058310"/>
    <s v="2022"/>
    <s v="4분기(12월)"/>
    <x v="1"/>
    <s v="중국"/>
    <s v="황동훈"/>
    <x v="0"/>
    <s v="Dr.FOR HAIR 폴리젠플러스샴푸 750ml "/>
    <n v="23200"/>
    <n v="1"/>
    <n v="23200"/>
  </r>
  <r>
    <x v="150"/>
    <s v="O221015058310"/>
    <s v="2022"/>
    <s v="4분기(12월)"/>
    <x v="1"/>
    <s v="중국"/>
    <s v="황동훈"/>
    <x v="0"/>
    <s v="Dr.FOR HAIR 피토테라피샴푸 750ml"/>
    <n v="23200"/>
    <n v="1"/>
    <n v="23200"/>
  </r>
  <r>
    <x v="150"/>
    <s v="O221015058310"/>
    <s v="2022"/>
    <s v="4분기(12월)"/>
    <x v="1"/>
    <s v="중국"/>
    <s v="황동훈"/>
    <x v="0"/>
    <s v="농심짜파게티(멀티5입)"/>
    <n v="4430"/>
    <n v="1"/>
    <n v="4430"/>
  </r>
  <r>
    <x v="150"/>
    <s v="O221015058310"/>
    <s v="2022"/>
    <s v="4분기(12월)"/>
    <x v="1"/>
    <s v="중국"/>
    <s v="황동훈"/>
    <x v="0"/>
    <s v="대일밴드Q 일반형8매"/>
    <n v="400"/>
    <n v="1"/>
    <n v="400"/>
  </r>
  <r>
    <x v="150"/>
    <s v="O221015058310"/>
    <s v="2022"/>
    <s v="4분기(12월)"/>
    <x v="1"/>
    <s v="중국"/>
    <s v="황동훈"/>
    <x v="0"/>
    <s v="비비고 버섯야채죽280g"/>
    <n v="2850"/>
    <n v="2"/>
    <n v="5700"/>
  </r>
  <r>
    <x v="150"/>
    <s v="O221015058310"/>
    <s v="2022"/>
    <s v="4분기(12월)"/>
    <x v="1"/>
    <s v="중국"/>
    <s v="황동훈"/>
    <x v="0"/>
    <s v="비비고 소고기죽280g"/>
    <n v="2850"/>
    <n v="2"/>
    <n v="5700"/>
  </r>
  <r>
    <x v="150"/>
    <s v="O221015058310"/>
    <s v="2022"/>
    <s v="4분기(12월)"/>
    <x v="1"/>
    <s v="중국"/>
    <s v="황동훈"/>
    <x v="0"/>
    <s v="비비고 전복죽280g"/>
    <n v="2850"/>
    <n v="2"/>
    <n v="5700"/>
  </r>
  <r>
    <x v="150"/>
    <s v="O221015058310"/>
    <s v="2022"/>
    <s v="4분기(12월)"/>
    <x v="1"/>
    <s v="중국"/>
    <s v="황동훈"/>
    <x v="0"/>
    <s v="오뚜기카레(약매)100g"/>
    <n v="1890"/>
    <n v="1"/>
    <n v="1890"/>
  </r>
  <r>
    <x v="150"/>
    <s v="O221015058310"/>
    <s v="2022"/>
    <s v="4분기(12월)"/>
    <x v="1"/>
    <s v="중국"/>
    <s v="황동훈"/>
    <x v="0"/>
    <s v="팔도비빔면(멀티5입)"/>
    <n v="4450"/>
    <n v="2"/>
    <n v="8900"/>
  </r>
  <r>
    <x v="150"/>
    <s v="O221015058310"/>
    <s v="2022"/>
    <s v="4분기(12월)"/>
    <x v="1"/>
    <s v="중국"/>
    <s v="황동훈"/>
    <x v="0"/>
    <s v="해피바스 다마스크 메이로즈에센스 바디워시900g"/>
    <n v="6490"/>
    <n v="1"/>
    <n v="6490"/>
  </r>
  <r>
    <x v="151"/>
    <s v="O221015058309"/>
    <s v="2022"/>
    <s v="4분기(12월)"/>
    <x v="2"/>
    <s v="중국"/>
    <s v="이상호"/>
    <x v="0"/>
    <s v="3M 정전기청소포(30매) 일반형"/>
    <n v="4000"/>
    <n v="1"/>
    <n v="4000"/>
  </r>
  <r>
    <x v="151"/>
    <s v="O221015058309"/>
    <s v="2022"/>
    <s v="4분기(12월)"/>
    <x v="2"/>
    <s v="중국"/>
    <s v="이상호"/>
    <x v="0"/>
    <s v="광야 매실청970ml"/>
    <n v="5800"/>
    <n v="1"/>
    <n v="5800"/>
  </r>
  <r>
    <x v="151"/>
    <s v="O221015058309"/>
    <s v="2022"/>
    <s v="4분기(12월)"/>
    <x v="2"/>
    <s v="중국"/>
    <s v="이상호"/>
    <x v="0"/>
    <s v="그린애 유기농 포도즙90ml*30팩"/>
    <n v="17000"/>
    <n v="1"/>
    <n v="17000"/>
  </r>
  <r>
    <x v="151"/>
    <s v="O221015058309"/>
    <s v="2022"/>
    <s v="4분기(12월)"/>
    <x v="2"/>
    <s v="중국"/>
    <s v="이상호"/>
    <x v="0"/>
    <s v="다농원 검은콩 20곡 미숫가루40T"/>
    <n v="11000"/>
    <n v="1"/>
    <n v="11000"/>
  </r>
  <r>
    <x v="151"/>
    <s v="O221015058309"/>
    <s v="2022"/>
    <s v="4분기(12월)"/>
    <x v="2"/>
    <s v="중국"/>
    <s v="이상호"/>
    <x v="0"/>
    <s v="대일밴드Q 일반형8매"/>
    <n v="400"/>
    <n v="1"/>
    <n v="400"/>
  </r>
  <r>
    <x v="151"/>
    <s v="O221015058309"/>
    <s v="2022"/>
    <s v="4분기(12월)"/>
    <x v="2"/>
    <s v="중국"/>
    <s v="이상호"/>
    <x v="0"/>
    <s v="동원 DHA참치100g*5"/>
    <n v="9000"/>
    <n v="1"/>
    <n v="9000"/>
  </r>
  <r>
    <x v="151"/>
    <s v="O221015058309"/>
    <s v="2022"/>
    <s v="4분기(12월)"/>
    <x v="2"/>
    <s v="중국"/>
    <s v="이상호"/>
    <x v="0"/>
    <s v="마이쮸(딸기복숭아)284g"/>
    <n v="3610"/>
    <n v="1"/>
    <n v="3610"/>
  </r>
  <r>
    <x v="151"/>
    <s v="O221015058309"/>
    <s v="2022"/>
    <s v="4분기(12월)"/>
    <x v="2"/>
    <s v="중국"/>
    <s v="이상호"/>
    <x v="0"/>
    <s v="몬라이스 누들 3mm"/>
    <n v="1960"/>
    <n v="1"/>
    <n v="1960"/>
  </r>
  <r>
    <x v="151"/>
    <s v="O221015058309"/>
    <s v="2022"/>
    <s v="4분기(12월)"/>
    <x v="2"/>
    <s v="중국"/>
    <s v="이상호"/>
    <x v="0"/>
    <s v="백설 고소함가득참기름330ml"/>
    <n v="6200"/>
    <n v="1"/>
    <n v="6200"/>
  </r>
  <r>
    <x v="151"/>
    <s v="O221015058309"/>
    <s v="2022"/>
    <s v="4분기(12월)"/>
    <x v="2"/>
    <s v="중국"/>
    <s v="이상호"/>
    <x v="0"/>
    <s v="보리건빵85g*3입"/>
    <n v="1100"/>
    <n v="1"/>
    <n v="1100"/>
  </r>
  <r>
    <x v="151"/>
    <s v="O221015058309"/>
    <s v="2022"/>
    <s v="4분기(12월)"/>
    <x v="2"/>
    <s v="중국"/>
    <s v="이상호"/>
    <x v="0"/>
    <s v="비비고 사골곰탕500g*2"/>
    <n v="2850"/>
    <n v="1"/>
    <n v="2850"/>
  </r>
  <r>
    <x v="151"/>
    <s v="O221015058309"/>
    <s v="2022"/>
    <s v="4분기(12월)"/>
    <x v="2"/>
    <s v="중국"/>
    <s v="이상호"/>
    <x v="0"/>
    <s v="샘표 바지락칼국수 111g"/>
    <n v="1250"/>
    <n v="2"/>
    <n v="2500"/>
  </r>
  <r>
    <x v="151"/>
    <s v="O221015058309"/>
    <s v="2022"/>
    <s v="4분기(12월)"/>
    <x v="2"/>
    <s v="중국"/>
    <s v="이상호"/>
    <x v="0"/>
    <s v="설악산 국산 친환경인증 무말랭이160g"/>
    <n v="6000"/>
    <n v="1"/>
    <n v="6000"/>
  </r>
  <r>
    <x v="151"/>
    <s v="O221015058309"/>
    <s v="2022"/>
    <s v="4분기(12월)"/>
    <x v="2"/>
    <s v="중국"/>
    <s v="이상호"/>
    <x v="0"/>
    <s v="설악산 국산 친환경인증 무시래기100g"/>
    <n v="3900"/>
    <n v="1"/>
    <n v="3900"/>
  </r>
  <r>
    <x v="151"/>
    <s v="O221015058309"/>
    <s v="2022"/>
    <s v="4분기(12월)"/>
    <x v="2"/>
    <s v="중국"/>
    <s v="이상호"/>
    <x v="0"/>
    <s v="성경 다시마80g"/>
    <n v="2970"/>
    <n v="1"/>
    <n v="2970"/>
  </r>
  <r>
    <x v="151"/>
    <s v="O221015058309"/>
    <s v="2022"/>
    <s v="4분기(12월)"/>
    <x v="2"/>
    <s v="중국"/>
    <s v="이상호"/>
    <x v="0"/>
    <s v="순창조개멸치찌개된장450g"/>
    <n v="5200"/>
    <n v="1"/>
    <n v="5200"/>
  </r>
  <r>
    <x v="151"/>
    <s v="O221015058309"/>
    <s v="2022"/>
    <s v="4분기(12월)"/>
    <x v="2"/>
    <s v="중국"/>
    <s v="이상호"/>
    <x v="0"/>
    <s v="스카트 빨아쓰는 행주타월54*2롤"/>
    <n v="7200"/>
    <n v="1"/>
    <n v="7200"/>
  </r>
  <r>
    <x v="151"/>
    <s v="O221015058309"/>
    <s v="2022"/>
    <s v="4분기(12월)"/>
    <x v="2"/>
    <s v="중국"/>
    <s v="이상호"/>
    <x v="0"/>
    <s v="오뚜기 바지락새우 순두부찌개양념90g*5"/>
    <n v="9300"/>
    <n v="1"/>
    <n v="9300"/>
  </r>
  <r>
    <x v="151"/>
    <s v="O221015058309"/>
    <s v="2022"/>
    <s v="4분기(12월)"/>
    <x v="2"/>
    <s v="중국"/>
    <s v="이상호"/>
    <x v="0"/>
    <s v="유동 순살왕꼬막280g*2"/>
    <n v="9900"/>
    <n v="1"/>
    <n v="9900"/>
  </r>
  <r>
    <x v="151"/>
    <s v="O221015058309"/>
    <s v="2022"/>
    <s v="4분기(12월)"/>
    <x v="2"/>
    <s v="중국"/>
    <s v="이상호"/>
    <x v="0"/>
    <s v="추억의맛 달고나 캔디50g"/>
    <n v="1000"/>
    <n v="1"/>
    <n v="1000"/>
  </r>
  <r>
    <x v="151"/>
    <s v="O221015058309"/>
    <s v="2022"/>
    <s v="4분기(12월)"/>
    <x v="2"/>
    <s v="중국"/>
    <s v="이상호"/>
    <x v="0"/>
    <s v="컵누들 매콤한맛 37.8g*6입"/>
    <n v="6980"/>
    <n v="1"/>
    <n v="6980"/>
  </r>
  <r>
    <x v="152"/>
    <s v="O221015058308"/>
    <s v="2022"/>
    <s v="4분기(12월)"/>
    <x v="2"/>
    <s v="헝가리"/>
    <s v="김종현"/>
    <x v="0"/>
    <s v="post그래놀라 크랜베리 아몬드350g"/>
    <n v="5700"/>
    <n v="1"/>
    <n v="5700"/>
  </r>
  <r>
    <x v="152"/>
    <s v="O221015058308"/>
    <s v="2022"/>
    <s v="4분기(12월)"/>
    <x v="2"/>
    <s v="헝가리"/>
    <s v="김종현"/>
    <x v="0"/>
    <s v="광천파래김4g*16봉"/>
    <n v="4200"/>
    <n v="1"/>
    <n v="4200"/>
  </r>
  <r>
    <x v="152"/>
    <s v="O221015058308"/>
    <s v="2022"/>
    <s v="4분기(12월)"/>
    <x v="2"/>
    <s v="헝가리"/>
    <s v="김종현"/>
    <x v="0"/>
    <s v="농심 감튀 어니언맛 120g"/>
    <n v="2810"/>
    <n v="2"/>
    <n v="5620"/>
  </r>
  <r>
    <x v="152"/>
    <s v="O221015058308"/>
    <s v="2022"/>
    <s v="4분기(12월)"/>
    <x v="2"/>
    <s v="헝가리"/>
    <s v="김종현"/>
    <x v="0"/>
    <s v="농심 배홍동비빔면4입"/>
    <n v="3800"/>
    <n v="1"/>
    <n v="3800"/>
  </r>
  <r>
    <x v="152"/>
    <s v="O221015058308"/>
    <s v="2022"/>
    <s v="4분기(12월)"/>
    <x v="2"/>
    <s v="헝가리"/>
    <s v="김종현"/>
    <x v="0"/>
    <s v="농심짜파게티(멀티5입)"/>
    <n v="4430"/>
    <n v="2"/>
    <n v="8860"/>
  </r>
  <r>
    <x v="152"/>
    <s v="O221015058308"/>
    <s v="2022"/>
    <s v="4분기(12월)"/>
    <x v="2"/>
    <s v="헝가리"/>
    <s v="김종현"/>
    <x v="0"/>
    <s v="동결건조 다진청양고추"/>
    <n v="4360"/>
    <n v="1"/>
    <n v="4360"/>
  </r>
  <r>
    <x v="152"/>
    <s v="O221015058308"/>
    <s v="2022"/>
    <s v="4분기(12월)"/>
    <x v="2"/>
    <s v="헝가리"/>
    <s v="김종현"/>
    <x v="0"/>
    <s v="맛있는 오뚜기밥200g*4입"/>
    <n v="5240"/>
    <n v="2"/>
    <n v="10480"/>
  </r>
  <r>
    <x v="152"/>
    <s v="O221015058308"/>
    <s v="2022"/>
    <s v="4분기(12월)"/>
    <x v="2"/>
    <s v="헝가리"/>
    <s v="김종현"/>
    <x v="0"/>
    <s v="메디안 잇몸과학 치약 클린민트120g*3"/>
    <n v="8500"/>
    <n v="1"/>
    <n v="8500"/>
  </r>
  <r>
    <x v="152"/>
    <s v="O221015058308"/>
    <s v="2022"/>
    <s v="4분기(12월)"/>
    <x v="2"/>
    <s v="헝가리"/>
    <s v="김종현"/>
    <x v="0"/>
    <s v="비비고 갈비탕400g*2"/>
    <n v="13520"/>
    <n v="1"/>
    <n v="13520"/>
  </r>
  <r>
    <x v="152"/>
    <s v="O221015058308"/>
    <s v="2022"/>
    <s v="4분기(12월)"/>
    <x v="2"/>
    <s v="헝가리"/>
    <s v="김종현"/>
    <x v="0"/>
    <s v="비비고 감자탕 460g*2"/>
    <n v="13810"/>
    <n v="2"/>
    <n v="27620"/>
  </r>
  <r>
    <x v="152"/>
    <s v="O221015058308"/>
    <s v="2022"/>
    <s v="4분기(12월)"/>
    <x v="2"/>
    <s v="헝가리"/>
    <s v="김종현"/>
    <x v="0"/>
    <s v="비비고 누룽지 닭백숙죽 280g"/>
    <n v="2850"/>
    <n v="2"/>
    <n v="5700"/>
  </r>
  <r>
    <x v="152"/>
    <s v="O221015058308"/>
    <s v="2022"/>
    <s v="4분기(12월)"/>
    <x v="2"/>
    <s v="헝가리"/>
    <s v="김종현"/>
    <x v="0"/>
    <s v="비비고 돼지고기김치찌개 460g*2"/>
    <n v="11400"/>
    <n v="1"/>
    <n v="11400"/>
  </r>
  <r>
    <x v="152"/>
    <s v="O221015058308"/>
    <s v="2022"/>
    <s v="4분기(12월)"/>
    <x v="2"/>
    <s v="헝가리"/>
    <s v="김종현"/>
    <x v="0"/>
    <s v="비비고 소고기미역국500g*2"/>
    <n v="7880"/>
    <n v="1"/>
    <n v="7880"/>
  </r>
  <r>
    <x v="152"/>
    <s v="O221015058308"/>
    <s v="2022"/>
    <s v="4분기(12월)"/>
    <x v="2"/>
    <s v="헝가리"/>
    <s v="김종현"/>
    <x v="0"/>
    <s v="삼양 불닭볶음면(멀티5입)"/>
    <n v="4500"/>
    <n v="1"/>
    <n v="4500"/>
  </r>
  <r>
    <x v="152"/>
    <s v="O221015058308"/>
    <s v="2022"/>
    <s v="4분기(12월)"/>
    <x v="2"/>
    <s v="헝가리"/>
    <s v="김종현"/>
    <x v="0"/>
    <s v="신라면 건면(멀티5입)"/>
    <n v="4700"/>
    <n v="2"/>
    <n v="9400"/>
  </r>
  <r>
    <x v="152"/>
    <s v="O221015058308"/>
    <s v="2022"/>
    <s v="4분기(12월)"/>
    <x v="2"/>
    <s v="헝가리"/>
    <s v="김종현"/>
    <x v="0"/>
    <s v="아이비155g"/>
    <n v="2090"/>
    <n v="2"/>
    <n v="4180"/>
  </r>
  <r>
    <x v="152"/>
    <s v="O221015058308"/>
    <s v="2022"/>
    <s v="4분기(12월)"/>
    <x v="2"/>
    <s v="헝가리"/>
    <s v="김종현"/>
    <x v="0"/>
    <s v="오뚜기 부산식 돼지국밥곰탕500g*2"/>
    <n v="12272"/>
    <n v="1"/>
    <n v="12272"/>
  </r>
  <r>
    <x v="152"/>
    <s v="O221015058308"/>
    <s v="2022"/>
    <s v="4분기(12월)"/>
    <x v="2"/>
    <s v="헝가리"/>
    <s v="김종현"/>
    <x v="0"/>
    <s v="오로니아 rTG 오메가-3 90캡슐"/>
    <n v="49500"/>
    <n v="1"/>
    <n v="49500"/>
  </r>
  <r>
    <x v="152"/>
    <s v="O221015058308"/>
    <s v="2022"/>
    <s v="4분기(12월)"/>
    <x v="2"/>
    <s v="헝가리"/>
    <s v="김종현"/>
    <x v="0"/>
    <s v="진진짜라멀티4입"/>
    <n v="4980"/>
    <n v="2"/>
    <n v="9960"/>
  </r>
  <r>
    <x v="152"/>
    <s v="O221015058308"/>
    <s v="2022"/>
    <s v="4분기(12월)"/>
    <x v="2"/>
    <s v="헝가리"/>
    <s v="김종현"/>
    <x v="0"/>
    <s v="참깨드레싱 245g(상온)"/>
    <n v="3070"/>
    <n v="1"/>
    <n v="3070"/>
  </r>
  <r>
    <x v="152"/>
    <s v="O221015058308"/>
    <s v="2022"/>
    <s v="4분기(12월)"/>
    <x v="2"/>
    <s v="헝가리"/>
    <s v="김종현"/>
    <x v="0"/>
    <s v="케라시스 볼륨&amp;손상케어 샴푸 600ml"/>
    <n v="4800"/>
    <n v="1"/>
    <n v="4800"/>
  </r>
  <r>
    <x v="152"/>
    <s v="O221015058308"/>
    <s v="2022"/>
    <s v="4분기(12월)"/>
    <x v="2"/>
    <s v="헝가리"/>
    <s v="김종현"/>
    <x v="0"/>
    <s v="크라운 초코하임284g"/>
    <n v="4200"/>
    <n v="2"/>
    <n v="8400"/>
  </r>
  <r>
    <x v="152"/>
    <s v="O221015058308"/>
    <s v="2022"/>
    <s v="4분기(12월)"/>
    <x v="2"/>
    <s v="헝가리"/>
    <s v="김종현"/>
    <x v="0"/>
    <s v="크라운 화이트하임 284g"/>
    <n v="4340"/>
    <n v="2"/>
    <n v="8680"/>
  </r>
  <r>
    <x v="152"/>
    <s v="O221015058308"/>
    <s v="2022"/>
    <s v="4분기(12월)"/>
    <x v="2"/>
    <s v="헝가리"/>
    <s v="김종현"/>
    <x v="0"/>
    <s v="팔도 틈새라면(멀티5입) "/>
    <n v="3720"/>
    <n v="2"/>
    <n v="7440"/>
  </r>
  <r>
    <x v="152"/>
    <s v="O221015058308"/>
    <s v="2022"/>
    <s v="4분기(12월)"/>
    <x v="2"/>
    <s v="헝가리"/>
    <s v="김종현"/>
    <x v="0"/>
    <s v="포스트 현미그래놀라310g"/>
    <n v="4400"/>
    <n v="2"/>
    <n v="8800"/>
  </r>
  <r>
    <x v="152"/>
    <s v="O221015058308"/>
    <s v="2022"/>
    <s v="4분기(12월)"/>
    <x v="2"/>
    <s v="헝가리"/>
    <s v="김종현"/>
    <x v="0"/>
    <s v="프리미엄 하루넛츠25g*15"/>
    <n v="12400"/>
    <n v="2"/>
    <n v="24800"/>
  </r>
  <r>
    <x v="152"/>
    <s v="O221015058308"/>
    <s v="2022"/>
    <s v="4분기(12월)"/>
    <x v="2"/>
    <s v="헝가리"/>
    <s v="김종현"/>
    <x v="0"/>
    <s v="햇반 발아현미밥210g*4"/>
    <n v="6630"/>
    <n v="4"/>
    <n v="26520"/>
  </r>
  <r>
    <x v="153"/>
    <s v="O221015058307"/>
    <s v="2022"/>
    <s v="4분기(12월)"/>
    <x v="2"/>
    <s v="헝가리"/>
    <s v="이원소"/>
    <x v="0"/>
    <s v="CJ 컵반 김치날치알밥188g"/>
    <n v="3170"/>
    <n v="1"/>
    <n v="3170"/>
  </r>
  <r>
    <x v="153"/>
    <s v="O221015058307"/>
    <s v="2022"/>
    <s v="4분기(12월)"/>
    <x v="2"/>
    <s v="헝가리"/>
    <s v="이원소"/>
    <x v="0"/>
    <s v="CJ 컵반 불닭마요덮밥219g"/>
    <n v="3170"/>
    <n v="1"/>
    <n v="3170"/>
  </r>
  <r>
    <x v="153"/>
    <s v="O221015058307"/>
    <s v="2022"/>
    <s v="4분기(12월)"/>
    <x v="2"/>
    <s v="헝가리"/>
    <s v="이원소"/>
    <x v="0"/>
    <s v="MaXIM카푸치노 카라멜향마끼야또10T"/>
    <n v="2500"/>
    <n v="1"/>
    <n v="2500"/>
  </r>
  <r>
    <x v="153"/>
    <s v="O221015058307"/>
    <s v="2022"/>
    <s v="4분기(12월)"/>
    <x v="2"/>
    <s v="헝가리"/>
    <s v="이원소"/>
    <x v="0"/>
    <s v="The맛있는 김도둑 아이스스로돌자반35g"/>
    <n v="1100"/>
    <n v="1"/>
    <n v="1100"/>
  </r>
  <r>
    <x v="153"/>
    <s v="O221015058307"/>
    <s v="2022"/>
    <s v="4분기(12월)"/>
    <x v="2"/>
    <s v="헝가리"/>
    <s v="이원소"/>
    <x v="0"/>
    <s v="국희땅콩샌드70g"/>
    <n v="900"/>
    <n v="2"/>
    <n v="1800"/>
  </r>
  <r>
    <x v="153"/>
    <s v="O221015058307"/>
    <s v="2022"/>
    <s v="4분기(12월)"/>
    <x v="2"/>
    <s v="헝가리"/>
    <s v="이원소"/>
    <x v="0"/>
    <s v="김도둑 광천재래김4g*16봉"/>
    <n v="4200"/>
    <n v="1"/>
    <n v="4200"/>
  </r>
  <r>
    <x v="153"/>
    <s v="O221015058307"/>
    <s v="2022"/>
    <s v="4분기(12월)"/>
    <x v="2"/>
    <s v="헝가리"/>
    <s v="이원소"/>
    <x v="0"/>
    <s v="너구리 매운맛(멀티5입)"/>
    <n v="5090"/>
    <n v="1"/>
    <n v="5090"/>
  </r>
  <r>
    <x v="153"/>
    <s v="O221015058307"/>
    <s v="2022"/>
    <s v="4분기(12월)"/>
    <x v="2"/>
    <s v="헝가리"/>
    <s v="이원소"/>
    <x v="0"/>
    <s v="농심 꿀꽈배기90g"/>
    <n v="1230"/>
    <n v="1"/>
    <n v="1230"/>
  </r>
  <r>
    <x v="153"/>
    <s v="O221015058307"/>
    <s v="2022"/>
    <s v="4분기(12월)"/>
    <x v="2"/>
    <s v="헝가리"/>
    <s v="이원소"/>
    <x v="0"/>
    <s v="농심 닭다리 후라이드맛66g"/>
    <n v="1230"/>
    <n v="1"/>
    <n v="1230"/>
  </r>
  <r>
    <x v="153"/>
    <s v="O221015058307"/>
    <s v="2022"/>
    <s v="4분기(12월)"/>
    <x v="2"/>
    <s v="헝가리"/>
    <s v="이원소"/>
    <x v="0"/>
    <s v="농심 신라면(멀티5입)"/>
    <n v="3640"/>
    <n v="1"/>
    <n v="3640"/>
  </r>
  <r>
    <x v="153"/>
    <s v="O221015058307"/>
    <s v="2022"/>
    <s v="4분기(12월)"/>
    <x v="2"/>
    <s v="헝가리"/>
    <s v="이원소"/>
    <x v="0"/>
    <s v="농심짜파게티(멀티5입)"/>
    <n v="4430"/>
    <n v="2"/>
    <n v="8860"/>
  </r>
  <r>
    <x v="153"/>
    <s v="O221015058307"/>
    <s v="2022"/>
    <s v="4분기(12월)"/>
    <x v="2"/>
    <s v="헝가리"/>
    <s v="이원소"/>
    <x v="0"/>
    <s v="동양크린 위생공기150"/>
    <n v="880"/>
    <n v="2"/>
    <n v="1760"/>
  </r>
  <r>
    <x v="153"/>
    <s v="O221015058307"/>
    <s v="2022"/>
    <s v="4분기(12월)"/>
    <x v="2"/>
    <s v="헝가리"/>
    <s v="이원소"/>
    <x v="0"/>
    <s v="동양크린 위생수저 10입"/>
    <n v="490"/>
    <n v="2"/>
    <n v="980"/>
  </r>
  <r>
    <x v="153"/>
    <s v="O221015058307"/>
    <s v="2022"/>
    <s v="4분기(12월)"/>
    <x v="2"/>
    <s v="헝가리"/>
    <s v="이원소"/>
    <x v="0"/>
    <s v="롯데 장조림135g*4"/>
    <n v="10000"/>
    <n v="1"/>
    <n v="10000"/>
  </r>
  <r>
    <x v="153"/>
    <s v="O221015058307"/>
    <s v="2022"/>
    <s v="4분기(12월)"/>
    <x v="2"/>
    <s v="헝가리"/>
    <s v="이원소"/>
    <x v="0"/>
    <s v="마이쮸(딸기복숭아)284g"/>
    <n v="3610"/>
    <n v="1"/>
    <n v="3610"/>
  </r>
  <r>
    <x v="153"/>
    <s v="O221015058307"/>
    <s v="2022"/>
    <s v="4분기(12월)"/>
    <x v="2"/>
    <s v="헝가리"/>
    <s v="이원소"/>
    <x v="0"/>
    <s v="비비고 사골곰탕500g*2"/>
    <n v="2850"/>
    <n v="1"/>
    <n v="2850"/>
  </r>
  <r>
    <x v="153"/>
    <s v="O221015058307"/>
    <s v="2022"/>
    <s v="4분기(12월)"/>
    <x v="2"/>
    <s v="헝가리"/>
    <s v="이원소"/>
    <x v="0"/>
    <s v="비비고 육개장500g*2"/>
    <n v="8140"/>
    <n v="1"/>
    <n v="8140"/>
  </r>
  <r>
    <x v="153"/>
    <s v="O221015058307"/>
    <s v="2022"/>
    <s v="4분기(12월)"/>
    <x v="2"/>
    <s v="헝가리"/>
    <s v="이원소"/>
    <x v="0"/>
    <s v="비비고 전복죽280g"/>
    <n v="2850"/>
    <n v="2"/>
    <n v="5700"/>
  </r>
  <r>
    <x v="153"/>
    <s v="O221015058307"/>
    <s v="2022"/>
    <s v="4분기(12월)"/>
    <x v="2"/>
    <s v="헝가리"/>
    <s v="이원소"/>
    <x v="0"/>
    <s v="비비고차돌육개장500g*2"/>
    <n v="11780"/>
    <n v="1"/>
    <n v="11780"/>
  </r>
  <r>
    <x v="153"/>
    <s v="O221015058307"/>
    <s v="2022"/>
    <s v="4분기(12월)"/>
    <x v="2"/>
    <s v="헝가리"/>
    <s v="이원소"/>
    <x v="0"/>
    <s v="삼립 미니꿀약과140g"/>
    <n v="1400"/>
    <n v="5"/>
    <n v="7000"/>
  </r>
  <r>
    <x v="153"/>
    <s v="O221015058307"/>
    <s v="2022"/>
    <s v="4분기(12월)"/>
    <x v="2"/>
    <s v="헝가리"/>
    <s v="이원소"/>
    <x v="0"/>
    <s v="스카트 빨아쓰는 행주타월54*2롤"/>
    <n v="7200"/>
    <n v="1"/>
    <n v="7200"/>
  </r>
  <r>
    <x v="153"/>
    <s v="O221015058307"/>
    <s v="2022"/>
    <s v="4분기(12월)"/>
    <x v="2"/>
    <s v="헝가리"/>
    <s v="이원소"/>
    <x v="0"/>
    <s v="스팸 클래식300g*3입"/>
    <n v="12480"/>
    <n v="1"/>
    <n v="12480"/>
  </r>
  <r>
    <x v="153"/>
    <s v="O221015058307"/>
    <s v="2022"/>
    <s v="4분기(12월)"/>
    <x v="2"/>
    <s v="헝가리"/>
    <s v="이원소"/>
    <x v="0"/>
    <s v="신라면 작은컵(6입)"/>
    <n v="6350"/>
    <n v="2"/>
    <n v="12700"/>
  </r>
  <r>
    <x v="153"/>
    <s v="O221015058307"/>
    <s v="2022"/>
    <s v="4분기(12월)"/>
    <x v="2"/>
    <s v="헝가리"/>
    <s v="이원소"/>
    <x v="0"/>
    <s v="애니데이롱20P(무향)팬티라이너"/>
    <n v="3300"/>
    <n v="1"/>
    <n v="3300"/>
  </r>
  <r>
    <x v="153"/>
    <s v="O221015058307"/>
    <s v="2022"/>
    <s v="4분기(12월)"/>
    <x v="2"/>
    <s v="헝가리"/>
    <s v="이원소"/>
    <x v="0"/>
    <s v="연세 검은콩&amp;고칼슘두유200ml*24입"/>
    <n v="12500"/>
    <n v="1"/>
    <n v="12500"/>
  </r>
  <r>
    <x v="153"/>
    <s v="O221015058307"/>
    <s v="2022"/>
    <s v="4분기(12월)"/>
    <x v="2"/>
    <s v="헝가리"/>
    <s v="이원소"/>
    <x v="0"/>
    <s v="옛날자른당면 100g"/>
    <n v="1400"/>
    <n v="1"/>
    <n v="1400"/>
  </r>
  <r>
    <x v="153"/>
    <s v="O221015058307"/>
    <s v="2022"/>
    <s v="4분기(12월)"/>
    <x v="2"/>
    <s v="헝가리"/>
    <s v="이원소"/>
    <x v="0"/>
    <s v="오리온 고래밥46g"/>
    <n v="670"/>
    <n v="2"/>
    <n v="1340"/>
  </r>
  <r>
    <x v="153"/>
    <s v="O221015058307"/>
    <s v="2022"/>
    <s v="4분기(12월)"/>
    <x v="2"/>
    <s v="헝가리"/>
    <s v="이원소"/>
    <x v="0"/>
    <s v="오리온 참붕어빵 348g 12입"/>
    <n v="5250"/>
    <n v="2"/>
    <n v="10500"/>
  </r>
  <r>
    <x v="153"/>
    <s v="O221015058307"/>
    <s v="2022"/>
    <s v="4분기(12월)"/>
    <x v="2"/>
    <s v="헝가리"/>
    <s v="이원소"/>
    <x v="0"/>
    <s v="오리온 초코파이12p"/>
    <n v="3480"/>
    <n v="2"/>
    <n v="6960"/>
  </r>
  <r>
    <x v="153"/>
    <s v="O221015058307"/>
    <s v="2022"/>
    <s v="4분기(12월)"/>
    <x v="2"/>
    <s v="헝가리"/>
    <s v="이원소"/>
    <x v="0"/>
    <s v="진공 찹쌀1kg"/>
    <n v="7400"/>
    <n v="1"/>
    <n v="7400"/>
  </r>
  <r>
    <x v="153"/>
    <s v="O221015058307"/>
    <s v="2022"/>
    <s v="4분기(12월)"/>
    <x v="2"/>
    <s v="헝가리"/>
    <s v="이원소"/>
    <x v="0"/>
    <s v="진라면*순한맛(멀티5입)"/>
    <n v="2810"/>
    <n v="1"/>
    <n v="2810"/>
  </r>
  <r>
    <x v="153"/>
    <s v="O221015058307"/>
    <s v="2022"/>
    <s v="4분기(12월)"/>
    <x v="2"/>
    <s v="헝가리"/>
    <s v="이원소"/>
    <x v="0"/>
    <s v="청정원 고기전용쌈장450g"/>
    <n v="4700"/>
    <n v="1"/>
    <n v="4700"/>
  </r>
  <r>
    <x v="153"/>
    <s v="O221015058307"/>
    <s v="2022"/>
    <s v="4분기(12월)"/>
    <x v="2"/>
    <s v="헝가리"/>
    <s v="이원소"/>
    <x v="0"/>
    <s v="청정원 닭볶음탕 양념480g"/>
    <n v="3700"/>
    <n v="1"/>
    <n v="3700"/>
  </r>
  <r>
    <x v="153"/>
    <s v="O221015058307"/>
    <s v="2022"/>
    <s v="4분기(12월)"/>
    <x v="2"/>
    <s v="헝가리"/>
    <s v="이원소"/>
    <x v="0"/>
    <s v="청정원 소갈비양념280g"/>
    <n v="2350"/>
    <n v="1"/>
    <n v="2350"/>
  </r>
  <r>
    <x v="153"/>
    <s v="O221015058307"/>
    <s v="2022"/>
    <s v="4분기(12월)"/>
    <x v="2"/>
    <s v="헝가리"/>
    <s v="이원소"/>
    <x v="0"/>
    <s v="청정원 직화짬뽕분말96g"/>
    <n v="3360"/>
    <n v="1"/>
    <n v="3360"/>
  </r>
  <r>
    <x v="153"/>
    <s v="O221015058307"/>
    <s v="2022"/>
    <s v="4분기(12월)"/>
    <x v="2"/>
    <s v="헝가리"/>
    <s v="이원소"/>
    <x v="0"/>
    <s v="청정원 초고추장 1kg"/>
    <n v="4500"/>
    <n v="1"/>
    <n v="4500"/>
  </r>
  <r>
    <x v="153"/>
    <s v="O221015058307"/>
    <s v="2022"/>
    <s v="4분기(12월)"/>
    <x v="2"/>
    <s v="헝가리"/>
    <s v="이원소"/>
    <x v="0"/>
    <s v="크라운 화이트하임 284g"/>
    <n v="4340"/>
    <n v="1"/>
    <n v="4340"/>
  </r>
  <r>
    <x v="153"/>
    <s v="O221015058307"/>
    <s v="2022"/>
    <s v="4분기(12월)"/>
    <x v="2"/>
    <s v="헝가리"/>
    <s v="이원소"/>
    <x v="0"/>
    <s v="크린센스 장갑 50매"/>
    <n v="2100"/>
    <n v="1"/>
    <n v="2100"/>
  </r>
  <r>
    <x v="153"/>
    <s v="O221015058307"/>
    <s v="2022"/>
    <s v="4분기(12월)"/>
    <x v="2"/>
    <s v="헝가리"/>
    <s v="이원소"/>
    <x v="0"/>
    <s v="팔도 도시락 86g*24입"/>
    <n v="20000"/>
    <n v="1"/>
    <n v="20000"/>
  </r>
  <r>
    <x v="153"/>
    <s v="O221015058307"/>
    <s v="2022"/>
    <s v="4분기(12월)"/>
    <x v="2"/>
    <s v="헝가리"/>
    <s v="이원소"/>
    <x v="0"/>
    <s v="풍기도깨비홍삼석류콜라겐60포(15g*20입)"/>
    <n v="35000"/>
    <n v="1"/>
    <n v="35000"/>
  </r>
  <r>
    <x v="153"/>
    <s v="O221015058307"/>
    <s v="2022"/>
    <s v="4분기(12월)"/>
    <x v="2"/>
    <s v="헝가리"/>
    <s v="이원소"/>
    <x v="0"/>
    <s v="한성 튀김맛우동211.5g*3"/>
    <n v="3800"/>
    <n v="1"/>
    <n v="3800"/>
  </r>
  <r>
    <x v="153"/>
    <s v="O221015058307"/>
    <s v="2022"/>
    <s v="4분기(12월)"/>
    <x v="2"/>
    <s v="헝가리"/>
    <s v="이원소"/>
    <x v="0"/>
    <s v="해찬들 태양초 골드고추장1.7kg+300g"/>
    <n v="11000"/>
    <n v="1"/>
    <n v="11000"/>
  </r>
  <r>
    <x v="153"/>
    <s v="O221015058307"/>
    <s v="2022"/>
    <s v="4분기(12월)"/>
    <x v="2"/>
    <s v="헝가리"/>
    <s v="이원소"/>
    <x v="0"/>
    <s v="해태 맛동산 90g"/>
    <n v="1200"/>
    <n v="2"/>
    <n v="2400"/>
  </r>
  <r>
    <x v="153"/>
    <s v="O221015058307"/>
    <s v="2022"/>
    <s v="4분기(12월)"/>
    <x v="2"/>
    <s v="헝가리"/>
    <s v="이원소"/>
    <x v="0"/>
    <s v="해태 에이스364g"/>
    <n v="3600"/>
    <n v="1"/>
    <n v="3600"/>
  </r>
  <r>
    <x v="153"/>
    <s v="O221015058307"/>
    <s v="2022"/>
    <s v="4분기(12월)"/>
    <x v="2"/>
    <s v="헝가리"/>
    <s v="이원소"/>
    <x v="0"/>
    <s v="해태 연양갱55g"/>
    <n v="700"/>
    <n v="3"/>
    <n v="2100"/>
  </r>
  <r>
    <x v="153"/>
    <s v="O221015058307"/>
    <s v="2022"/>
    <s v="4분기(12월)"/>
    <x v="2"/>
    <s v="헝가리"/>
    <s v="이원소"/>
    <x v="0"/>
    <s v="해태 오예스360g"/>
    <n v="4200"/>
    <n v="2"/>
    <n v="8400"/>
  </r>
  <r>
    <x v="153"/>
    <s v="O221015058307"/>
    <s v="2022"/>
    <s v="4분기(12월)"/>
    <x v="2"/>
    <s v="헝가리"/>
    <s v="이원소"/>
    <x v="0"/>
    <s v="햇반 발아현미밥210g*4"/>
    <n v="6630"/>
    <n v="1"/>
    <n v="6630"/>
  </r>
  <r>
    <x v="153"/>
    <s v="O221015058307"/>
    <s v="2022"/>
    <s v="4분기(12월)"/>
    <x v="2"/>
    <s v="헝가리"/>
    <s v="이원소"/>
    <x v="0"/>
    <s v="햇반200g*4개입"/>
    <n v="5200"/>
    <n v="3"/>
    <n v="15600"/>
  </r>
  <r>
    <x v="154"/>
    <s v="O221015058306"/>
    <s v="2022"/>
    <s v="4분기(12월)"/>
    <x v="2"/>
    <s v="헝가리"/>
    <s v="김호연"/>
    <x v="0"/>
    <s v="3M 물걸레청소용(항균)20매(일반막대형)"/>
    <n v="10000"/>
    <n v="1"/>
    <n v="10000"/>
  </r>
  <r>
    <x v="154"/>
    <s v="O221015058306"/>
    <s v="2022"/>
    <s v="4분기(12월)"/>
    <x v="2"/>
    <s v="헝가리"/>
    <s v="김호연"/>
    <x v="0"/>
    <s v="3분제육덮밥소스150g"/>
    <n v="1950"/>
    <n v="1"/>
    <n v="1950"/>
  </r>
  <r>
    <x v="154"/>
    <s v="O221015058306"/>
    <s v="2022"/>
    <s v="4분기(12월)"/>
    <x v="2"/>
    <s v="헝가리"/>
    <s v="김호연"/>
    <x v="0"/>
    <s v="CJ 맛밤80g"/>
    <n v="2250"/>
    <n v="4"/>
    <n v="9000"/>
  </r>
  <r>
    <x v="154"/>
    <s v="O221015058306"/>
    <s v="2022"/>
    <s v="4분기(12월)"/>
    <x v="2"/>
    <s v="헝가리"/>
    <s v="김호연"/>
    <x v="0"/>
    <s v="CJ 햇반솥반 소고기우엉영양밥 200g*6"/>
    <n v="18600"/>
    <n v="1"/>
    <n v="18600"/>
  </r>
  <r>
    <x v="154"/>
    <s v="O221015058306"/>
    <s v="2022"/>
    <s v="4분기(12월)"/>
    <x v="2"/>
    <s v="헝가리"/>
    <s v="김호연"/>
    <x v="0"/>
    <s v="Y 감자칼"/>
    <n v="1500"/>
    <n v="1"/>
    <n v="1500"/>
  </r>
  <r>
    <x v="154"/>
    <s v="O221015058306"/>
    <s v="2022"/>
    <s v="4분기(12월)"/>
    <x v="2"/>
    <s v="헝가리"/>
    <s v="김호연"/>
    <x v="0"/>
    <s v="고기엔 참소스 280g"/>
    <n v="1800"/>
    <n v="1"/>
    <n v="1800"/>
  </r>
  <r>
    <x v="154"/>
    <s v="O221015058306"/>
    <s v="2022"/>
    <s v="4분기(12월)"/>
    <x v="2"/>
    <s v="헝가리"/>
    <s v="김호연"/>
    <x v="0"/>
    <s v="국내산 종이컵 50P"/>
    <n v="600"/>
    <n v="1"/>
    <n v="600"/>
  </r>
  <r>
    <x v="154"/>
    <s v="O221015058306"/>
    <s v="2022"/>
    <s v="4분기(12월)"/>
    <x v="2"/>
    <s v="헝가리"/>
    <s v="김호연"/>
    <x v="0"/>
    <s v="너구리 매운맛(멀티5입)"/>
    <n v="5090"/>
    <n v="1"/>
    <n v="5090"/>
  </r>
  <r>
    <x v="154"/>
    <s v="O221015058306"/>
    <s v="2022"/>
    <s v="4분기(12월)"/>
    <x v="2"/>
    <s v="헝가리"/>
    <s v="김호연"/>
    <x v="0"/>
    <s v="농심 배홍동비빔면4입"/>
    <n v="3800"/>
    <n v="1"/>
    <n v="3800"/>
  </r>
  <r>
    <x v="154"/>
    <s v="O221015058306"/>
    <s v="2022"/>
    <s v="4분기(12월)"/>
    <x v="2"/>
    <s v="헝가리"/>
    <s v="김호연"/>
    <x v="0"/>
    <s v="농심 신라면(멀티5입)"/>
    <n v="3640"/>
    <n v="1"/>
    <n v="3640"/>
  </r>
  <r>
    <x v="154"/>
    <s v="O221015058306"/>
    <s v="2022"/>
    <s v="4분기(12월)"/>
    <x v="2"/>
    <s v="헝가리"/>
    <s v="김호연"/>
    <x v="0"/>
    <s v="농심 육개장사발면86g*6입"/>
    <n v="5000"/>
    <n v="1"/>
    <n v="5000"/>
  </r>
  <r>
    <x v="154"/>
    <s v="O221015058306"/>
    <s v="2022"/>
    <s v="4분기(12월)"/>
    <x v="2"/>
    <s v="헝가리"/>
    <s v="김호연"/>
    <x v="0"/>
    <s v="농심 포스틱 84g"/>
    <n v="1230"/>
    <n v="1"/>
    <n v="1230"/>
  </r>
  <r>
    <x v="154"/>
    <s v="O221015058306"/>
    <s v="2022"/>
    <s v="4분기(12월)"/>
    <x v="2"/>
    <s v="헝가리"/>
    <s v="김호연"/>
    <x v="0"/>
    <s v="농심짜파게티(멀티5입)"/>
    <n v="4430"/>
    <n v="1"/>
    <n v="4430"/>
  </r>
  <r>
    <x v="154"/>
    <s v="O221015058306"/>
    <s v="2022"/>
    <s v="4분기(12월)"/>
    <x v="2"/>
    <s v="헝가리"/>
    <s v="김호연"/>
    <x v="0"/>
    <s v="마이비데 휴대용 10매*4"/>
    <n v="3600"/>
    <n v="1"/>
    <n v="3600"/>
  </r>
  <r>
    <x v="154"/>
    <s v="O221015058306"/>
    <s v="2022"/>
    <s v="4분기(12월)"/>
    <x v="2"/>
    <s v="헝가리"/>
    <s v="김호연"/>
    <x v="0"/>
    <s v="몬스위트칠리소스435ml"/>
    <n v="4010"/>
    <n v="1"/>
    <n v="4010"/>
  </r>
  <r>
    <x v="154"/>
    <s v="O221015058306"/>
    <s v="2022"/>
    <s v="4분기(12월)"/>
    <x v="2"/>
    <s v="헝가리"/>
    <s v="김호연"/>
    <x v="0"/>
    <s v="몸이반한곤약젤리 디저트(복숭아)130ml*10입"/>
    <n v="9900"/>
    <n v="1"/>
    <n v="9900"/>
  </r>
  <r>
    <x v="154"/>
    <s v="O221015058306"/>
    <s v="2022"/>
    <s v="4분기(12월)"/>
    <x v="2"/>
    <s v="헝가리"/>
    <s v="김호연"/>
    <x v="0"/>
    <s v="바삭고소부침가루1Kg"/>
    <n v="3910"/>
    <n v="1"/>
    <n v="3910"/>
  </r>
  <r>
    <x v="154"/>
    <s v="O221015058306"/>
    <s v="2022"/>
    <s v="4분기(12월)"/>
    <x v="2"/>
    <s v="헝가리"/>
    <s v="김호연"/>
    <x v="0"/>
    <s v="백설 토마토파스타소스180g*5"/>
    <n v="9300"/>
    <n v="1"/>
    <n v="9300"/>
  </r>
  <r>
    <x v="154"/>
    <s v="O221015058306"/>
    <s v="2022"/>
    <s v="4분기(12월)"/>
    <x v="2"/>
    <s v="헝가리"/>
    <s v="김호연"/>
    <x v="0"/>
    <s v="백설찹쌀호떡믹스400g"/>
    <n v="3800"/>
    <n v="1"/>
    <n v="3800"/>
  </r>
  <r>
    <x v="154"/>
    <s v="O221015058306"/>
    <s v="2022"/>
    <s v="4분기(12월)"/>
    <x v="2"/>
    <s v="헝가리"/>
    <s v="김호연"/>
    <x v="0"/>
    <s v="비비고 감자탕 460g*2"/>
    <n v="13810"/>
    <n v="1"/>
    <n v="13810"/>
  </r>
  <r>
    <x v="154"/>
    <s v="O221015058306"/>
    <s v="2022"/>
    <s v="4분기(12월)"/>
    <x v="2"/>
    <s v="헝가리"/>
    <s v="김호연"/>
    <x v="0"/>
    <s v="비비고 누룽지 닭백숙죽 280g"/>
    <n v="2850"/>
    <n v="1"/>
    <n v="2850"/>
  </r>
  <r>
    <x v="154"/>
    <s v="O221015058306"/>
    <s v="2022"/>
    <s v="4분기(12월)"/>
    <x v="2"/>
    <s v="헝가리"/>
    <s v="김호연"/>
    <x v="0"/>
    <s v="비비고 사골곰탕500g*2"/>
    <n v="2850"/>
    <n v="1"/>
    <n v="2850"/>
  </r>
  <r>
    <x v="154"/>
    <s v="O221015058306"/>
    <s v="2022"/>
    <s v="4분기(12월)"/>
    <x v="2"/>
    <s v="헝가리"/>
    <s v="김호연"/>
    <x v="0"/>
    <s v="비비고 소고기죽280g"/>
    <n v="2850"/>
    <n v="2"/>
    <n v="5700"/>
  </r>
  <r>
    <x v="154"/>
    <s v="O221015058306"/>
    <s v="2022"/>
    <s v="4분기(12월)"/>
    <x v="2"/>
    <s v="헝가리"/>
    <s v="김호연"/>
    <x v="0"/>
    <s v="뿌셔뿌셔(바베큐맛)"/>
    <n v="800"/>
    <n v="1"/>
    <n v="800"/>
  </r>
  <r>
    <x v="154"/>
    <s v="O221015058306"/>
    <s v="2022"/>
    <s v="4분기(12월)"/>
    <x v="2"/>
    <s v="헝가리"/>
    <s v="김호연"/>
    <x v="0"/>
    <s v="삼립 미니꿀약과140g"/>
    <n v="1400"/>
    <n v="1"/>
    <n v="1400"/>
  </r>
  <r>
    <x v="154"/>
    <s v="O221015058306"/>
    <s v="2022"/>
    <s v="4분기(12월)"/>
    <x v="2"/>
    <s v="헝가리"/>
    <s v="김호연"/>
    <x v="0"/>
    <s v="삼립 제리뽀4가지맛"/>
    <n v="2040"/>
    <n v="1"/>
    <n v="2040"/>
  </r>
  <r>
    <x v="154"/>
    <s v="O221015058306"/>
    <s v="2022"/>
    <s v="4분기(12월)"/>
    <x v="2"/>
    <s v="헝가리"/>
    <s v="김호연"/>
    <x v="0"/>
    <s v="서울우유 검은콩 귀리,호두 두유190ml*20팩"/>
    <n v="20000"/>
    <n v="1"/>
    <n v="20000"/>
  </r>
  <r>
    <x v="154"/>
    <s v="O221015058306"/>
    <s v="2022"/>
    <s v="4분기(12월)"/>
    <x v="2"/>
    <s v="헝가리"/>
    <s v="김호연"/>
    <x v="0"/>
    <s v="성경 안주공방 통먹태 55g"/>
    <n v="4220"/>
    <n v="1"/>
    <n v="4220"/>
  </r>
  <r>
    <x v="154"/>
    <s v="O221015058306"/>
    <s v="2022"/>
    <s v="4분기(12월)"/>
    <x v="2"/>
    <s v="헝가리"/>
    <s v="김호연"/>
    <x v="0"/>
    <s v="오뚜기 백세카레 고형 약간매운맛100g"/>
    <n v="2800"/>
    <n v="1"/>
    <n v="2800"/>
  </r>
  <r>
    <x v="154"/>
    <s v="O221015058306"/>
    <s v="2022"/>
    <s v="4분기(12월)"/>
    <x v="2"/>
    <s v="헝가리"/>
    <s v="김호연"/>
    <x v="0"/>
    <s v="오뚜기 스낵면(멀티5입)"/>
    <n v="2680"/>
    <n v="1"/>
    <n v="2680"/>
  </r>
  <r>
    <x v="154"/>
    <s v="O221015058306"/>
    <s v="2022"/>
    <s v="4분기(12월)"/>
    <x v="2"/>
    <s v="헝가리"/>
    <s v="김호연"/>
    <x v="0"/>
    <s v="오뚜기컵밥 김치참치덮밥280g"/>
    <n v="3020"/>
    <n v="1"/>
    <n v="3020"/>
  </r>
  <r>
    <x v="154"/>
    <s v="O221015058306"/>
    <s v="2022"/>
    <s v="4분기(12월)"/>
    <x v="2"/>
    <s v="헝가리"/>
    <s v="김호연"/>
    <x v="0"/>
    <s v="월남쌈소스(몬)295ml"/>
    <n v="4010"/>
    <n v="1"/>
    <n v="4010"/>
  </r>
  <r>
    <x v="154"/>
    <s v="O221015058306"/>
    <s v="2022"/>
    <s v="4분기(12월)"/>
    <x v="2"/>
    <s v="헝가리"/>
    <s v="김호연"/>
    <x v="0"/>
    <s v="유기농 양배추브로콜리즙(100ml*30봉)"/>
    <n v="16500"/>
    <n v="1"/>
    <n v="16500"/>
  </r>
  <r>
    <x v="154"/>
    <s v="O221015058306"/>
    <s v="2022"/>
    <s v="4분기(12월)"/>
    <x v="2"/>
    <s v="헝가리"/>
    <s v="김호연"/>
    <x v="0"/>
    <s v="자일리톨 애니타임민트92g"/>
    <n v="2100"/>
    <n v="1"/>
    <n v="2100"/>
  </r>
  <r>
    <x v="154"/>
    <s v="O221015058306"/>
    <s v="2022"/>
    <s v="4분기(12월)"/>
    <x v="2"/>
    <s v="헝가리"/>
    <s v="김호연"/>
    <x v="0"/>
    <s v="전기구이 꾼 쥐포43g이상"/>
    <n v="1900"/>
    <n v="1"/>
    <n v="1900"/>
  </r>
  <r>
    <x v="154"/>
    <s v="O221015058306"/>
    <s v="2022"/>
    <s v="4분기(12월)"/>
    <x v="2"/>
    <s v="헝가리"/>
    <s v="김호연"/>
    <x v="0"/>
    <s v="진라면*순한맛(멀티5입)"/>
    <n v="2810"/>
    <n v="1"/>
    <n v="2810"/>
  </r>
  <r>
    <x v="154"/>
    <s v="O221015058306"/>
    <s v="2022"/>
    <s v="4분기(12월)"/>
    <x v="2"/>
    <s v="헝가리"/>
    <s v="김호연"/>
    <x v="0"/>
    <s v="질러 갈릭 바베큐육포30g"/>
    <n v="3270"/>
    <n v="1"/>
    <n v="3270"/>
  </r>
  <r>
    <x v="154"/>
    <s v="O221015058306"/>
    <s v="2022"/>
    <s v="4분기(12월)"/>
    <x v="2"/>
    <s v="헝가리"/>
    <s v="김호연"/>
    <x v="0"/>
    <s v="짱이야 166g"/>
    <n v="1160"/>
    <n v="1"/>
    <n v="1160"/>
  </r>
  <r>
    <x v="154"/>
    <s v="O221015058306"/>
    <s v="2022"/>
    <s v="4분기(12월)"/>
    <x v="2"/>
    <s v="헝가리"/>
    <s v="김호연"/>
    <x v="0"/>
    <s v="참깨라면 멀티 4입"/>
    <n v="3710"/>
    <n v="1"/>
    <n v="3710"/>
  </r>
  <r>
    <x v="154"/>
    <s v="O221015058306"/>
    <s v="2022"/>
    <s v="4분기(12월)"/>
    <x v="2"/>
    <s v="헝가리"/>
    <s v="김호연"/>
    <x v="0"/>
    <s v="참이맛 감자탕 800g "/>
    <n v="5220"/>
    <n v="1"/>
    <n v="5220"/>
  </r>
  <r>
    <x v="154"/>
    <s v="O221015058306"/>
    <s v="2022"/>
    <s v="4분기(12월)"/>
    <x v="2"/>
    <s v="헝가리"/>
    <s v="김호연"/>
    <x v="0"/>
    <s v="청수비빔냉면720g"/>
    <n v="5960"/>
    <n v="1"/>
    <n v="5960"/>
  </r>
  <r>
    <x v="154"/>
    <s v="O221015058306"/>
    <s v="2022"/>
    <s v="4분기(12월)"/>
    <x v="2"/>
    <s v="헝가리"/>
    <s v="김호연"/>
    <x v="0"/>
    <s v="청은 국산찹쌀가루100%300g"/>
    <n v="2480"/>
    <n v="1"/>
    <n v="2480"/>
  </r>
  <r>
    <x v="154"/>
    <s v="O221015058306"/>
    <s v="2022"/>
    <s v="4분기(12월)"/>
    <x v="2"/>
    <s v="헝가리"/>
    <s v="김호연"/>
    <x v="0"/>
    <s v="촉촉한 고구마50g*5"/>
    <n v="6770"/>
    <n v="1"/>
    <n v="6770"/>
  </r>
  <r>
    <x v="154"/>
    <s v="O221015058306"/>
    <s v="2022"/>
    <s v="4분기(12월)"/>
    <x v="2"/>
    <s v="헝가리"/>
    <s v="김호연"/>
    <x v="0"/>
    <s v="컵밥 직화불고기덮밥 250g"/>
    <n v="3170"/>
    <n v="1"/>
    <n v="3170"/>
  </r>
  <r>
    <x v="154"/>
    <s v="O221015058306"/>
    <s v="2022"/>
    <s v="4분기(12월)"/>
    <x v="2"/>
    <s v="헝가리"/>
    <s v="김호연"/>
    <x v="0"/>
    <s v="컵밥 참치마요덮밥247g"/>
    <n v="3020"/>
    <n v="1"/>
    <n v="3020"/>
  </r>
  <r>
    <x v="154"/>
    <s v="O221015058306"/>
    <s v="2022"/>
    <s v="4분기(12월)"/>
    <x v="2"/>
    <s v="헝가리"/>
    <s v="김호연"/>
    <x v="0"/>
    <s v="컵밥 철판 제육덮밥250g"/>
    <n v="3170"/>
    <n v="1"/>
    <n v="3170"/>
  </r>
  <r>
    <x v="154"/>
    <s v="O221015058306"/>
    <s v="2022"/>
    <s v="4분기(12월)"/>
    <x v="2"/>
    <s v="헝가리"/>
    <s v="김호연"/>
    <x v="0"/>
    <s v="컵밥 춘천닭갈비덮밥310g "/>
    <n v="3020"/>
    <n v="1"/>
    <n v="3020"/>
  </r>
  <r>
    <x v="154"/>
    <s v="O221015058306"/>
    <s v="2022"/>
    <s v="4분기(12월)"/>
    <x v="2"/>
    <s v="헝가리"/>
    <s v="김호연"/>
    <x v="0"/>
    <s v="크라운 못말리는 신짱120g"/>
    <n v="1090"/>
    <n v="1"/>
    <n v="1090"/>
  </r>
  <r>
    <x v="154"/>
    <s v="O221015058306"/>
    <s v="2022"/>
    <s v="4분기(12월)"/>
    <x v="2"/>
    <s v="헝가리"/>
    <s v="김호연"/>
    <x v="0"/>
    <s v="풍기도깨비해먹음사과즙100ml*24포"/>
    <n v="19000"/>
    <n v="1"/>
    <n v="19000"/>
  </r>
  <r>
    <x v="154"/>
    <s v="O221015058306"/>
    <s v="2022"/>
    <s v="4분기(12월)"/>
    <x v="2"/>
    <s v="헝가리"/>
    <s v="김호연"/>
    <x v="0"/>
    <s v="프리미엄 하루넛츠25g*15"/>
    <n v="12400"/>
    <n v="1"/>
    <n v="12400"/>
  </r>
  <r>
    <x v="154"/>
    <s v="O221015058306"/>
    <s v="2022"/>
    <s v="4분기(12월)"/>
    <x v="2"/>
    <s v="헝가리"/>
    <s v="김호연"/>
    <x v="0"/>
    <s v="하루30g 검은콩 선식300g(30g*10입)"/>
    <n v="8500"/>
    <n v="1"/>
    <n v="8500"/>
  </r>
  <r>
    <x v="154"/>
    <s v="O221015058306"/>
    <s v="2022"/>
    <s v="4분기(12월)"/>
    <x v="2"/>
    <s v="헝가리"/>
    <s v="김호연"/>
    <x v="0"/>
    <s v="하이면 명인우동430g"/>
    <n v="5420"/>
    <n v="1"/>
    <n v="5420"/>
  </r>
  <r>
    <x v="154"/>
    <s v="O221015058306"/>
    <s v="2022"/>
    <s v="4분기(12월)"/>
    <x v="2"/>
    <s v="헝가리"/>
    <s v="김호연"/>
    <x v="0"/>
    <s v="하이면 장칼국수412g"/>
    <n v="5700"/>
    <n v="1"/>
    <n v="5700"/>
  </r>
  <r>
    <x v="154"/>
    <s v="O221015058306"/>
    <s v="2022"/>
    <s v="4분기(12월)"/>
    <x v="2"/>
    <s v="헝가리"/>
    <s v="김호연"/>
    <x v="0"/>
    <s v="해태 오예스360g"/>
    <n v="4200"/>
    <n v="1"/>
    <n v="4200"/>
  </r>
  <r>
    <x v="154"/>
    <s v="O221015058306"/>
    <s v="2022"/>
    <s v="4분기(12월)"/>
    <x v="2"/>
    <s v="헝가리"/>
    <s v="김호연"/>
    <x v="0"/>
    <s v="햇반200g*4개입"/>
    <n v="5200"/>
    <n v="1"/>
    <n v="5200"/>
  </r>
  <r>
    <x v="154"/>
    <s v="O221015058306"/>
    <s v="2022"/>
    <s v="4분기(12월)"/>
    <x v="2"/>
    <s v="헝가리"/>
    <s v="김호연"/>
    <x v="0"/>
    <s v="허니버터 아몬드130g"/>
    <n v="3400"/>
    <n v="1"/>
    <n v="3400"/>
  </r>
  <r>
    <x v="154"/>
    <s v="O221015058306"/>
    <s v="2022"/>
    <s v="4분기(12월)"/>
    <x v="2"/>
    <s v="헝가리"/>
    <s v="김호연"/>
    <x v="0"/>
    <s v="허니버터 와사비맛아몬드130g"/>
    <n v="3400"/>
    <n v="1"/>
    <n v="3400"/>
  </r>
  <r>
    <x v="155"/>
    <s v="O221015058305"/>
    <s v="2022"/>
    <s v="4분기(12월)"/>
    <x v="2"/>
    <s v="중국"/>
    <s v="한형근"/>
    <x v="0"/>
    <s v="라텍스 요가밴드 핑크 0.45mm"/>
    <n v="7000"/>
    <n v="1"/>
    <n v="7000"/>
  </r>
  <r>
    <x v="155"/>
    <s v="O221015058305"/>
    <s v="2022"/>
    <s v="4분기(12월)"/>
    <x v="2"/>
    <s v="중국"/>
    <s v="한형근"/>
    <x v="0"/>
    <s v="로얄샤워타올"/>
    <n v="1100"/>
    <n v="1"/>
    <n v="1100"/>
  </r>
  <r>
    <x v="155"/>
    <s v="O221015058305"/>
    <s v="2022"/>
    <s v="4분기(12월)"/>
    <x v="2"/>
    <s v="중국"/>
    <s v="한형근"/>
    <x v="0"/>
    <s v="마이비데 46매*4(캡형)"/>
    <n v="11450"/>
    <n v="1"/>
    <n v="11450"/>
  </r>
  <r>
    <x v="155"/>
    <s v="O221015058305"/>
    <s v="2022"/>
    <s v="4분기(12월)"/>
    <x v="2"/>
    <s v="중국"/>
    <s v="한형근"/>
    <x v="0"/>
    <s v="삼진 쿠킹호일330mm*30M"/>
    <n v="6100"/>
    <n v="1"/>
    <n v="6100"/>
  </r>
  <r>
    <x v="155"/>
    <s v="O221015058305"/>
    <s v="2022"/>
    <s v="4분기(12월)"/>
    <x v="2"/>
    <s v="중국"/>
    <s v="한형근"/>
    <x v="0"/>
    <s v="아토팜 MLE 수딩로션80ml"/>
    <n v="6200"/>
    <n v="1"/>
    <n v="6200"/>
  </r>
  <r>
    <x v="155"/>
    <s v="O221015058305"/>
    <s v="2022"/>
    <s v="4분기(12월)"/>
    <x v="2"/>
    <s v="중국"/>
    <s v="한형근"/>
    <x v="0"/>
    <s v="종이나라 착붙는풀70ml"/>
    <n v="580"/>
    <n v="1"/>
    <n v="580"/>
  </r>
  <r>
    <x v="155"/>
    <s v="O221015058305"/>
    <s v="2022"/>
    <s v="4분기(12월)"/>
    <x v="2"/>
    <s v="중국"/>
    <s v="한형근"/>
    <x v="0"/>
    <s v="코멕스 면코팅 고무장갑 마이사이즈 33*20.5(중)"/>
    <n v="2600"/>
    <n v="1"/>
    <n v="2600"/>
  </r>
  <r>
    <x v="155"/>
    <s v="O221015058305"/>
    <s v="2022"/>
    <s v="4분기(12월)"/>
    <x v="2"/>
    <s v="중국"/>
    <s v="한형근"/>
    <x v="0"/>
    <s v="하이델 무쇠주물 궁중팬28cm"/>
    <n v="29000"/>
    <n v="1"/>
    <n v="29000"/>
  </r>
  <r>
    <x v="156"/>
    <s v="O221015058304"/>
    <s v="2022"/>
    <s v="4분기(12월)"/>
    <x v="2"/>
    <s v="헝가리"/>
    <s v="이동휘"/>
    <x v="0"/>
    <s v="고기엔 참소스 280g"/>
    <n v="1800"/>
    <n v="2"/>
    <n v="3600"/>
  </r>
  <r>
    <x v="156"/>
    <s v="O221015058304"/>
    <s v="2022"/>
    <s v="4분기(12월)"/>
    <x v="2"/>
    <s v="헝가리"/>
    <s v="이동휘"/>
    <x v="0"/>
    <s v="광천파래김4g*16봉"/>
    <n v="4200"/>
    <n v="2"/>
    <n v="8400"/>
  </r>
  <r>
    <x v="156"/>
    <s v="O221015058304"/>
    <s v="2022"/>
    <s v="4분기(12월)"/>
    <x v="2"/>
    <s v="헝가리"/>
    <s v="이동휘"/>
    <x v="0"/>
    <s v="김도둑 광천댁 볶음참깨170g"/>
    <n v="3360"/>
    <n v="1"/>
    <n v="3360"/>
  </r>
  <r>
    <x v="156"/>
    <s v="O221015058304"/>
    <s v="2022"/>
    <s v="4분기(12월)"/>
    <x v="2"/>
    <s v="헝가리"/>
    <s v="이동휘"/>
    <x v="0"/>
    <s v="나한테 바나나유산균90g 60포"/>
    <n v="18000"/>
    <n v="1"/>
    <n v="18000"/>
  </r>
  <r>
    <x v="156"/>
    <s v="O221015058304"/>
    <s v="2022"/>
    <s v="4분기(12월)"/>
    <x v="2"/>
    <s v="헝가리"/>
    <s v="이동휘"/>
    <x v="0"/>
    <s v="농심 닭다리 후라이드맛66g"/>
    <n v="1230"/>
    <n v="2"/>
    <n v="2460"/>
  </r>
  <r>
    <x v="156"/>
    <s v="O221015058304"/>
    <s v="2022"/>
    <s v="4분기(12월)"/>
    <x v="2"/>
    <s v="헝가리"/>
    <s v="이동휘"/>
    <x v="0"/>
    <s v="농심 신라면(멀티5입)"/>
    <n v="3640"/>
    <n v="1"/>
    <n v="3640"/>
  </r>
  <r>
    <x v="156"/>
    <s v="O221015058304"/>
    <s v="2022"/>
    <s v="4분기(12월)"/>
    <x v="2"/>
    <s v="헝가리"/>
    <s v="이동휘"/>
    <x v="0"/>
    <s v="농심)튀김우동소컵62g*6입"/>
    <n v="5020"/>
    <n v="1"/>
    <n v="5020"/>
  </r>
  <r>
    <x v="156"/>
    <s v="O221015058304"/>
    <s v="2022"/>
    <s v="4분기(12월)"/>
    <x v="2"/>
    <s v="헝가리"/>
    <s v="이동휘"/>
    <x v="0"/>
    <s v="농심짜파게티(멀티5입)"/>
    <n v="4430"/>
    <n v="1"/>
    <n v="4430"/>
  </r>
  <r>
    <x v="156"/>
    <s v="O221015058304"/>
    <s v="2022"/>
    <s v="4분기(12월)"/>
    <x v="2"/>
    <s v="헝가리"/>
    <s v="이동휘"/>
    <x v="0"/>
    <s v="롯데 빼빼로 오리지날54g"/>
    <n v="1140"/>
    <n v="5"/>
    <n v="5700"/>
  </r>
  <r>
    <x v="156"/>
    <s v="O221015058304"/>
    <s v="2022"/>
    <s v="4분기(12월)"/>
    <x v="2"/>
    <s v="헝가리"/>
    <s v="이동휘"/>
    <x v="0"/>
    <s v="마렝고105g"/>
    <n v="4100"/>
    <n v="2"/>
    <n v="8200"/>
  </r>
  <r>
    <x v="156"/>
    <s v="O221015058304"/>
    <s v="2022"/>
    <s v="4분기(12월)"/>
    <x v="2"/>
    <s v="헝가리"/>
    <s v="이동휘"/>
    <x v="0"/>
    <s v="맛술 생강 500ml"/>
    <n v="2780"/>
    <n v="1"/>
    <n v="2780"/>
  </r>
  <r>
    <x v="156"/>
    <s v="O221015058304"/>
    <s v="2022"/>
    <s v="4분기(12월)"/>
    <x v="2"/>
    <s v="헝가리"/>
    <s v="이동휘"/>
    <x v="0"/>
    <s v="몸이반한곤약젤리 디저트(복숭아)130ml*10입"/>
    <n v="9900"/>
    <n v="1"/>
    <n v="9900"/>
  </r>
  <r>
    <x v="156"/>
    <s v="O221015058304"/>
    <s v="2022"/>
    <s v="4분기(12월)"/>
    <x v="2"/>
    <s v="헝가리"/>
    <s v="이동휘"/>
    <x v="0"/>
    <s v="백설 고소함가득참기름330ml"/>
    <n v="6200"/>
    <n v="2"/>
    <n v="12400"/>
  </r>
  <r>
    <x v="156"/>
    <s v="O221015058304"/>
    <s v="2022"/>
    <s v="4분기(12월)"/>
    <x v="2"/>
    <s v="헝가리"/>
    <s v="이동휘"/>
    <x v="0"/>
    <s v="부자되는집 내츄럴소프트 캡형물티슈100매*24입"/>
    <n v="24000"/>
    <n v="1"/>
    <n v="24000"/>
  </r>
  <r>
    <x v="156"/>
    <s v="O221015058304"/>
    <s v="2022"/>
    <s v="4분기(12월)"/>
    <x v="2"/>
    <s v="헝가리"/>
    <s v="이동휘"/>
    <x v="0"/>
    <s v="뽀로로 워터젤리 복숭아*10입"/>
    <n v="9900"/>
    <n v="1"/>
    <n v="9900"/>
  </r>
  <r>
    <x v="156"/>
    <s v="O221015058304"/>
    <s v="2022"/>
    <s v="4분기(12월)"/>
    <x v="2"/>
    <s v="헝가리"/>
    <s v="이동휘"/>
    <x v="0"/>
    <s v="뽀로로 워터젤리 포도120ml*10입"/>
    <n v="9900"/>
    <n v="1"/>
    <n v="9900"/>
  </r>
  <r>
    <x v="156"/>
    <s v="O221015058304"/>
    <s v="2022"/>
    <s v="4분기(12월)"/>
    <x v="2"/>
    <s v="헝가리"/>
    <s v="이동휘"/>
    <x v="0"/>
    <s v="상하목장 유기농바나나우유125ml*24"/>
    <n v="22090"/>
    <n v="1"/>
    <n v="22090"/>
  </r>
  <r>
    <x v="156"/>
    <s v="O221015058304"/>
    <s v="2022"/>
    <s v="4분기(12월)"/>
    <x v="2"/>
    <s v="헝가리"/>
    <s v="이동휘"/>
    <x v="0"/>
    <s v="샌드 에이스찐초코204g"/>
    <n v="3600"/>
    <n v="1"/>
    <n v="3600"/>
  </r>
  <r>
    <x v="156"/>
    <s v="O221015058304"/>
    <s v="2022"/>
    <s v="4분기(12월)"/>
    <x v="2"/>
    <s v="헝가리"/>
    <s v="이동휘"/>
    <x v="0"/>
    <s v="스팸 마일드 300g*3"/>
    <n v="12480"/>
    <n v="2"/>
    <n v="24960"/>
  </r>
  <r>
    <x v="156"/>
    <s v="O221015058304"/>
    <s v="2022"/>
    <s v="4분기(12월)"/>
    <x v="2"/>
    <s v="헝가리"/>
    <s v="이동휘"/>
    <x v="0"/>
    <s v="신라면 작은컵(6입)"/>
    <n v="6350"/>
    <n v="1"/>
    <n v="6350"/>
  </r>
  <r>
    <x v="156"/>
    <s v="O221015058304"/>
    <s v="2022"/>
    <s v="4분기(12월)"/>
    <x v="2"/>
    <s v="헝가리"/>
    <s v="이동휘"/>
    <x v="0"/>
    <s v="쌀과자 골드100g"/>
    <n v="900"/>
    <n v="1"/>
    <n v="900"/>
  </r>
  <r>
    <x v="156"/>
    <s v="O221015058304"/>
    <s v="2022"/>
    <s v="4분기(12월)"/>
    <x v="2"/>
    <s v="헝가리"/>
    <s v="이동휘"/>
    <x v="0"/>
    <s v="얼려먹는초코만들기36g"/>
    <n v="1430"/>
    <n v="3"/>
    <n v="4290"/>
  </r>
  <r>
    <x v="156"/>
    <s v="O221015058304"/>
    <s v="2022"/>
    <s v="4분기(12월)"/>
    <x v="2"/>
    <s v="헝가리"/>
    <s v="이동휘"/>
    <x v="0"/>
    <s v="연세 검은콩&amp;고칼슘두유200ml*24입"/>
    <n v="12500"/>
    <n v="1"/>
    <n v="12500"/>
  </r>
  <r>
    <x v="156"/>
    <s v="O221015058304"/>
    <s v="2022"/>
    <s v="4분기(12월)"/>
    <x v="2"/>
    <s v="헝가리"/>
    <s v="이동휘"/>
    <x v="0"/>
    <s v="오리온 고래밥46g"/>
    <n v="670"/>
    <n v="5"/>
    <n v="3350"/>
  </r>
  <r>
    <x v="156"/>
    <s v="O221015058304"/>
    <s v="2022"/>
    <s v="4분기(12월)"/>
    <x v="2"/>
    <s v="헝가리"/>
    <s v="이동휘"/>
    <x v="0"/>
    <s v="오리온 오감자 감자그라탕50g"/>
    <n v="1210"/>
    <n v="1"/>
    <n v="1210"/>
  </r>
  <r>
    <x v="156"/>
    <s v="O221015058304"/>
    <s v="2022"/>
    <s v="4분기(12월)"/>
    <x v="2"/>
    <s v="헝가리"/>
    <s v="이동휘"/>
    <x v="0"/>
    <s v="오리온 오감자 찍먹 양념바베큐맛50g"/>
    <n v="1250"/>
    <n v="1"/>
    <n v="1250"/>
  </r>
  <r>
    <x v="156"/>
    <s v="O221015058304"/>
    <s v="2022"/>
    <s v="4분기(12월)"/>
    <x v="2"/>
    <s v="헝가리"/>
    <s v="이동휘"/>
    <x v="0"/>
    <s v="오리온 초코파이12p"/>
    <n v="3480"/>
    <n v="1"/>
    <n v="3480"/>
  </r>
  <r>
    <x v="156"/>
    <s v="O221015058304"/>
    <s v="2022"/>
    <s v="4분기(12월)"/>
    <x v="2"/>
    <s v="헝가리"/>
    <s v="이동휘"/>
    <x v="0"/>
    <s v="우와한 치즈칩42g"/>
    <n v="2360"/>
    <n v="2"/>
    <n v="4720"/>
  </r>
  <r>
    <x v="156"/>
    <s v="O221015058304"/>
    <s v="2022"/>
    <s v="4분기(12월)"/>
    <x v="2"/>
    <s v="헝가리"/>
    <s v="이동휘"/>
    <x v="0"/>
    <s v="진공 알찬미1kg"/>
    <n v="5700"/>
    <n v="4"/>
    <n v="22800"/>
  </r>
  <r>
    <x v="156"/>
    <s v="O221015058304"/>
    <s v="2022"/>
    <s v="4분기(12월)"/>
    <x v="2"/>
    <s v="헝가리"/>
    <s v="이동휘"/>
    <x v="0"/>
    <s v="진공 찹쌀1kg"/>
    <n v="7400"/>
    <n v="2"/>
    <n v="14800"/>
  </r>
  <r>
    <x v="156"/>
    <s v="O221015058304"/>
    <s v="2022"/>
    <s v="4분기(12월)"/>
    <x v="2"/>
    <s v="헝가리"/>
    <s v="이동휘"/>
    <x v="0"/>
    <s v="청우 플랑 160g"/>
    <n v="3900"/>
    <n v="1"/>
    <n v="3900"/>
  </r>
  <r>
    <x v="156"/>
    <s v="O221015058304"/>
    <s v="2022"/>
    <s v="4분기(12월)"/>
    <x v="2"/>
    <s v="헝가리"/>
    <s v="이동휘"/>
    <x v="0"/>
    <s v="코멕스 바이오탱크 아이스트레이4호"/>
    <n v="4300"/>
    <n v="1"/>
    <n v="4300"/>
  </r>
  <r>
    <x v="156"/>
    <s v="O221015058304"/>
    <s v="2022"/>
    <s v="4분기(12월)"/>
    <x v="2"/>
    <s v="헝가리"/>
    <s v="이동휘"/>
    <x v="0"/>
    <s v="크라운 츄러스84g"/>
    <n v="1070"/>
    <n v="2"/>
    <n v="2140"/>
  </r>
  <r>
    <x v="156"/>
    <s v="O221015058304"/>
    <s v="2022"/>
    <s v="4분기(12월)"/>
    <x v="2"/>
    <s v="헝가리"/>
    <s v="이동휘"/>
    <x v="0"/>
    <s v="한성 가쓰오우동232.5g*3"/>
    <n v="3930"/>
    <n v="1"/>
    <n v="3930"/>
  </r>
  <r>
    <x v="156"/>
    <s v="O221015058304"/>
    <s v="2022"/>
    <s v="4분기(12월)"/>
    <x v="2"/>
    <s v="헝가리"/>
    <s v="이동휘"/>
    <x v="0"/>
    <s v="해태 미니 초코칩샤브레60g"/>
    <n v="1070"/>
    <n v="2"/>
    <n v="2140"/>
  </r>
  <r>
    <x v="156"/>
    <s v="O221015058304"/>
    <s v="2022"/>
    <s v="4분기(12월)"/>
    <x v="2"/>
    <s v="헝가리"/>
    <s v="이동휘"/>
    <x v="0"/>
    <s v="해태 버터링 딥초코103g"/>
    <n v="2400"/>
    <n v="2"/>
    <n v="4800"/>
  </r>
  <r>
    <x v="156"/>
    <s v="O221015058304"/>
    <s v="2022"/>
    <s v="4분기(12월)"/>
    <x v="2"/>
    <s v="헝가리"/>
    <s v="이동휘"/>
    <x v="0"/>
    <s v="해태 오예스360g"/>
    <n v="4200"/>
    <n v="1"/>
    <n v="4200"/>
  </r>
  <r>
    <x v="156"/>
    <s v="O221015058304"/>
    <s v="2022"/>
    <s v="4분기(12월)"/>
    <x v="2"/>
    <s v="헝가리"/>
    <s v="이동휘"/>
    <x v="0"/>
    <s v="해태 초코홈런볼 128g"/>
    <n v="3800"/>
    <n v="3"/>
    <n v="11400"/>
  </r>
  <r>
    <x v="156"/>
    <s v="O221015058304"/>
    <s v="2022"/>
    <s v="4분기(12월)"/>
    <x v="2"/>
    <s v="헝가리"/>
    <s v="이동휘"/>
    <x v="0"/>
    <s v="햇반200g*4개입"/>
    <n v="5200"/>
    <n v="1"/>
    <n v="5200"/>
  </r>
  <r>
    <x v="157"/>
    <s v="O221014058302"/>
    <s v="2022"/>
    <s v="4분기(12월)"/>
    <x v="2"/>
    <s v="헝가리"/>
    <s v="최창훈"/>
    <x v="0"/>
    <s v="The맛있는 김도둑파래김25g*3봉"/>
    <n v="3180"/>
    <n v="20"/>
    <n v="63600"/>
  </r>
  <r>
    <x v="157"/>
    <s v="O221014058302"/>
    <s v="2022"/>
    <s v="4분기(12월)"/>
    <x v="2"/>
    <s v="헝가리"/>
    <s v="최창훈"/>
    <x v="0"/>
    <s v="갈아만든배 238ml*12"/>
    <n v="9000"/>
    <n v="1"/>
    <n v="9000"/>
  </r>
  <r>
    <x v="157"/>
    <s v="O221014058302"/>
    <s v="2022"/>
    <s v="4분기(12월)"/>
    <x v="2"/>
    <s v="헝가리"/>
    <s v="최창훈"/>
    <x v="0"/>
    <s v="농심 사리곰탕(멀티5입)"/>
    <n v="4880"/>
    <n v="4"/>
    <n v="19520"/>
  </r>
  <r>
    <x v="157"/>
    <s v="O221014058302"/>
    <s v="2022"/>
    <s v="4분기(12월)"/>
    <x v="2"/>
    <s v="헝가리"/>
    <s v="최창훈"/>
    <x v="0"/>
    <s v="농심)튀김우동소컵62g*6입"/>
    <n v="5020"/>
    <n v="2"/>
    <n v="10040"/>
  </r>
  <r>
    <x v="157"/>
    <s v="O221014058302"/>
    <s v="2022"/>
    <s v="4분기(12월)"/>
    <x v="2"/>
    <s v="헝가리"/>
    <s v="최창훈"/>
    <x v="0"/>
    <s v="농심짜파게티(멀티5입)"/>
    <n v="4430"/>
    <n v="2"/>
    <n v="8860"/>
  </r>
  <r>
    <x v="157"/>
    <s v="O221014058302"/>
    <s v="2022"/>
    <s v="4분기(12월)"/>
    <x v="2"/>
    <s v="헝가리"/>
    <s v="최창훈"/>
    <x v="0"/>
    <s v="뚝딱 삶은시래기300g"/>
    <n v="5500"/>
    <n v="1"/>
    <n v="5500"/>
  </r>
  <r>
    <x v="157"/>
    <s v="O221014058302"/>
    <s v="2022"/>
    <s v="4분기(12월)"/>
    <x v="2"/>
    <s v="헝가리"/>
    <s v="최창훈"/>
    <x v="0"/>
    <s v="마이쮸(딸기복숭아)284g"/>
    <n v="3610"/>
    <n v="2"/>
    <n v="7220"/>
  </r>
  <r>
    <x v="157"/>
    <s v="O221014058302"/>
    <s v="2022"/>
    <s v="4분기(12월)"/>
    <x v="2"/>
    <s v="헝가리"/>
    <s v="최창훈"/>
    <x v="0"/>
    <s v="마이쮸(포도사과)284g"/>
    <n v="3610"/>
    <n v="2"/>
    <n v="7220"/>
  </r>
  <r>
    <x v="157"/>
    <s v="O221014058302"/>
    <s v="2022"/>
    <s v="4분기(12월)"/>
    <x v="2"/>
    <s v="헝가리"/>
    <s v="최창훈"/>
    <x v="0"/>
    <s v="뽀로로 워터젤리 포도120ml*10입"/>
    <n v="9900"/>
    <n v="1"/>
    <n v="9900"/>
  </r>
  <r>
    <x v="157"/>
    <s v="O221014058302"/>
    <s v="2022"/>
    <s v="4분기(12월)"/>
    <x v="2"/>
    <s v="헝가리"/>
    <s v="최창훈"/>
    <x v="0"/>
    <s v="상하목장 유기농바나나우유125ml*24"/>
    <n v="22090"/>
    <n v="3"/>
    <n v="66270"/>
  </r>
  <r>
    <x v="157"/>
    <s v="O221014058302"/>
    <s v="2022"/>
    <s v="4분기(12월)"/>
    <x v="2"/>
    <s v="헝가리"/>
    <s v="최창훈"/>
    <x v="0"/>
    <s v="젤리스트로우482g(25입)"/>
    <n v="4500"/>
    <n v="4"/>
    <n v="18000"/>
  </r>
  <r>
    <x v="157"/>
    <s v="O221014058302"/>
    <s v="2022"/>
    <s v="4분기(12월)"/>
    <x v="2"/>
    <s v="헝가리"/>
    <s v="최창훈"/>
    <x v="0"/>
    <s v="크라운 콘치 치즈크림66g"/>
    <n v="990"/>
    <n v="3"/>
    <n v="2970"/>
  </r>
  <r>
    <x v="157"/>
    <s v="O221014058302"/>
    <s v="2022"/>
    <s v="4분기(12월)"/>
    <x v="2"/>
    <s v="헝가리"/>
    <s v="최창훈"/>
    <x v="0"/>
    <s v="크리스피롤12곡 180g"/>
    <n v="3540"/>
    <n v="10"/>
    <n v="35400"/>
  </r>
  <r>
    <x v="157"/>
    <s v="O221014058302"/>
    <s v="2022"/>
    <s v="4분기(12월)"/>
    <x v="2"/>
    <s v="헝가리"/>
    <s v="최창훈"/>
    <x v="0"/>
    <s v="햇반200g*4개입"/>
    <n v="5200"/>
    <n v="7"/>
    <n v="36400"/>
  </r>
  <r>
    <x v="158"/>
    <s v="O221014058301"/>
    <s v="2022"/>
    <s v="4분기(12월)"/>
    <x v="2"/>
    <s v="헝가리"/>
    <s v="한두수"/>
    <x v="0"/>
    <s v="꾸이맨23g*10입"/>
    <n v="12000"/>
    <n v="3"/>
    <n v="36000"/>
  </r>
  <r>
    <x v="158"/>
    <s v="O221014058301"/>
    <s v="2022"/>
    <s v="4분기(12월)"/>
    <x v="2"/>
    <s v="헝가리"/>
    <s v="한두수"/>
    <x v="0"/>
    <s v="농심 닭다리 후라이드맛66g"/>
    <n v="1230"/>
    <n v="6"/>
    <n v="7380"/>
  </r>
  <r>
    <x v="158"/>
    <s v="O221014058301"/>
    <s v="2022"/>
    <s v="4분기(12월)"/>
    <x v="2"/>
    <s v="헝가리"/>
    <s v="한두수"/>
    <x v="0"/>
    <s v="농심 육개장큰사발110g*16입"/>
    <n v="20630"/>
    <n v="1"/>
    <n v="20630"/>
  </r>
  <r>
    <x v="158"/>
    <s v="O221014058301"/>
    <s v="2022"/>
    <s v="4분기(12월)"/>
    <x v="2"/>
    <s v="헝가리"/>
    <s v="한두수"/>
    <x v="0"/>
    <s v="롯데 제크 100g"/>
    <n v="1450"/>
    <n v="3"/>
    <n v="4350"/>
  </r>
  <r>
    <x v="158"/>
    <s v="O221014058301"/>
    <s v="2022"/>
    <s v="4분기(12월)"/>
    <x v="2"/>
    <s v="헝가리"/>
    <s v="한두수"/>
    <x v="0"/>
    <s v="버터와플316g"/>
    <n v="3620"/>
    <n v="2"/>
    <n v="7240"/>
  </r>
  <r>
    <x v="158"/>
    <s v="O221014058301"/>
    <s v="2022"/>
    <s v="4분기(12월)"/>
    <x v="2"/>
    <s v="헝가리"/>
    <s v="한두수"/>
    <x v="0"/>
    <s v="비비고 갈비탕400g*2"/>
    <n v="13520"/>
    <n v="2"/>
    <n v="27040"/>
  </r>
  <r>
    <x v="158"/>
    <s v="O221014058301"/>
    <s v="2022"/>
    <s v="4분기(12월)"/>
    <x v="2"/>
    <s v="헝가리"/>
    <s v="한두수"/>
    <x v="0"/>
    <s v="비비고 감자탕 460g*2"/>
    <n v="13810"/>
    <n v="1"/>
    <n v="13810"/>
  </r>
  <r>
    <x v="158"/>
    <s v="O221014058301"/>
    <s v="2022"/>
    <s v="4분기(12월)"/>
    <x v="2"/>
    <s v="헝가리"/>
    <s v="한두수"/>
    <x v="0"/>
    <s v="비비고 돼지고기김치찌개 460g*2"/>
    <n v="11400"/>
    <n v="1"/>
    <n v="11400"/>
  </r>
  <r>
    <x v="158"/>
    <s v="O221014058301"/>
    <s v="2022"/>
    <s v="4분기(12월)"/>
    <x v="2"/>
    <s v="헝가리"/>
    <s v="한두수"/>
    <x v="0"/>
    <s v="비비고 순댓국 460g*2"/>
    <n v="12690"/>
    <n v="2"/>
    <n v="25380"/>
  </r>
  <r>
    <x v="158"/>
    <s v="O221014058301"/>
    <s v="2022"/>
    <s v="4분기(12월)"/>
    <x v="2"/>
    <s v="헝가리"/>
    <s v="한두수"/>
    <x v="0"/>
    <s v="비비고차돌육개장500g*2"/>
    <n v="11780"/>
    <n v="1"/>
    <n v="11780"/>
  </r>
  <r>
    <x v="158"/>
    <s v="O221014058301"/>
    <s v="2022"/>
    <s v="4분기(12월)"/>
    <x v="2"/>
    <s v="헝가리"/>
    <s v="한두수"/>
    <x v="0"/>
    <s v="비타500 100ml*10"/>
    <n v="5400"/>
    <n v="1"/>
    <n v="5400"/>
  </r>
  <r>
    <x v="158"/>
    <s v="O221014058301"/>
    <s v="2022"/>
    <s v="4분기(12월)"/>
    <x v="2"/>
    <s v="헝가리"/>
    <s v="한두수"/>
    <x v="0"/>
    <s v="뽀로로 사과맛 235ml(24입)"/>
    <n v="20000"/>
    <n v="1"/>
    <n v="20000"/>
  </r>
  <r>
    <x v="158"/>
    <s v="O221014058301"/>
    <s v="2022"/>
    <s v="4분기(12월)"/>
    <x v="2"/>
    <s v="헝가리"/>
    <s v="한두수"/>
    <x v="0"/>
    <s v="뽀로로 워터젤리 복숭아*10입"/>
    <n v="9900"/>
    <n v="2"/>
    <n v="19800"/>
  </r>
  <r>
    <x v="158"/>
    <s v="O221014058301"/>
    <s v="2022"/>
    <s v="4분기(12월)"/>
    <x v="2"/>
    <s v="헝가리"/>
    <s v="한두수"/>
    <x v="0"/>
    <s v="쁘띠첼 요거트젤리 딸기210g*6"/>
    <n v="12000"/>
    <n v="1"/>
    <n v="12000"/>
  </r>
  <r>
    <x v="158"/>
    <s v="O221014058301"/>
    <s v="2022"/>
    <s v="4분기(12월)"/>
    <x v="2"/>
    <s v="헝가리"/>
    <s v="한두수"/>
    <x v="0"/>
    <s v="에이스 뉴욕치즈 케이크맛364g"/>
    <n v="3600"/>
    <n v="1"/>
    <n v="3600"/>
  </r>
  <r>
    <x v="158"/>
    <s v="O221014058301"/>
    <s v="2022"/>
    <s v="4분기(12월)"/>
    <x v="2"/>
    <s v="헝가리"/>
    <s v="한두수"/>
    <x v="0"/>
    <s v="오뚜기 컵밥 차돌강된장보리밥280g"/>
    <n v="3020"/>
    <n v="2"/>
    <n v="6040"/>
  </r>
  <r>
    <x v="158"/>
    <s v="O221014058301"/>
    <s v="2022"/>
    <s v="4분기(12월)"/>
    <x v="2"/>
    <s v="헝가리"/>
    <s v="한두수"/>
    <x v="0"/>
    <s v="오뚜기 컵밥 톡톡김치알밥192g"/>
    <n v="3020"/>
    <n v="2"/>
    <n v="6040"/>
  </r>
  <r>
    <x v="158"/>
    <s v="O221014058301"/>
    <s v="2022"/>
    <s v="4분기(12월)"/>
    <x v="2"/>
    <s v="헝가리"/>
    <s v="한두수"/>
    <x v="0"/>
    <s v="오뚜기컵밥 매콤낙지덮밥250g"/>
    <n v="3020"/>
    <n v="1"/>
    <n v="3020"/>
  </r>
  <r>
    <x v="158"/>
    <s v="O221014058301"/>
    <s v="2022"/>
    <s v="4분기(12월)"/>
    <x v="2"/>
    <s v="헝가리"/>
    <s v="한두수"/>
    <x v="0"/>
    <s v="오리온 고래밥46g"/>
    <n v="670"/>
    <n v="2"/>
    <n v="1340"/>
  </r>
  <r>
    <x v="158"/>
    <s v="O221014058301"/>
    <s v="2022"/>
    <s v="4분기(12월)"/>
    <x v="2"/>
    <s v="헝가리"/>
    <s v="한두수"/>
    <x v="0"/>
    <s v="오리온 오뜨치즈144g"/>
    <n v="3180"/>
    <n v="1"/>
    <n v="3180"/>
  </r>
  <r>
    <x v="158"/>
    <s v="O221014058301"/>
    <s v="2022"/>
    <s v="4분기(12월)"/>
    <x v="2"/>
    <s v="헝가리"/>
    <s v="한두수"/>
    <x v="0"/>
    <s v="오리온 참붕어빵 348g 12입"/>
    <n v="5250"/>
    <n v="1"/>
    <n v="5250"/>
  </r>
  <r>
    <x v="158"/>
    <s v="O221014058301"/>
    <s v="2022"/>
    <s v="4분기(12월)"/>
    <x v="2"/>
    <s v="헝가리"/>
    <s v="한두수"/>
    <x v="0"/>
    <s v="오징어톡80g"/>
    <n v="1290"/>
    <n v="1"/>
    <n v="1290"/>
  </r>
  <r>
    <x v="158"/>
    <s v="O221014058301"/>
    <s v="2022"/>
    <s v="4분기(12월)"/>
    <x v="2"/>
    <s v="헝가리"/>
    <s v="한두수"/>
    <x v="0"/>
    <s v="쟈키쟈키70g 숯불갈비향"/>
    <n v="1440"/>
    <n v="2"/>
    <n v="2880"/>
  </r>
  <r>
    <x v="158"/>
    <s v="O221014058301"/>
    <s v="2022"/>
    <s v="4분기(12월)"/>
    <x v="2"/>
    <s v="헝가리"/>
    <s v="한두수"/>
    <x v="0"/>
    <s v="컵밥 전주식돌솥비빔밥269g"/>
    <n v="3020"/>
    <n v="5"/>
    <n v="15100"/>
  </r>
  <r>
    <x v="158"/>
    <s v="O221014058301"/>
    <s v="2022"/>
    <s v="4분기(12월)"/>
    <x v="2"/>
    <s v="헝가리"/>
    <s v="한두수"/>
    <x v="0"/>
    <s v="컵밥 직화불고기덮밥 250g"/>
    <n v="3170"/>
    <n v="1"/>
    <n v="3170"/>
  </r>
  <r>
    <x v="158"/>
    <s v="O221014058301"/>
    <s v="2022"/>
    <s v="4분기(12월)"/>
    <x v="2"/>
    <s v="헝가리"/>
    <s v="한두수"/>
    <x v="0"/>
    <s v="컵밥 참치마요덮밥247g"/>
    <n v="3020"/>
    <n v="4"/>
    <n v="12080"/>
  </r>
  <r>
    <x v="158"/>
    <s v="O221014058301"/>
    <s v="2022"/>
    <s v="4분기(12월)"/>
    <x v="2"/>
    <s v="헝가리"/>
    <s v="한두수"/>
    <x v="0"/>
    <s v="컵밥 춘천닭갈비덮밥310g "/>
    <n v="3020"/>
    <n v="3"/>
    <n v="9060"/>
  </r>
  <r>
    <x v="158"/>
    <s v="O221014058301"/>
    <s v="2022"/>
    <s v="4분기(12월)"/>
    <x v="2"/>
    <s v="헝가리"/>
    <s v="한두수"/>
    <x v="0"/>
    <s v="크라운 소보로 60g"/>
    <n v="1000"/>
    <n v="2"/>
    <n v="2000"/>
  </r>
  <r>
    <x v="158"/>
    <s v="O221014058301"/>
    <s v="2022"/>
    <s v="4분기(12월)"/>
    <x v="2"/>
    <s v="헝가리"/>
    <s v="한두수"/>
    <x v="0"/>
    <s v="허니버터 아몬드130g"/>
    <n v="3400"/>
    <n v="1"/>
    <n v="3400"/>
  </r>
  <r>
    <x v="159"/>
    <s v="O221014058300"/>
    <s v="2022"/>
    <s v="4분기(12월)"/>
    <x v="2"/>
    <s v="헝가리"/>
    <s v="윤정혁"/>
    <x v="0"/>
    <s v="CJ 밥이랑야채 *10"/>
    <n v="25300"/>
    <n v="1"/>
    <n v="25300"/>
  </r>
  <r>
    <x v="159"/>
    <s v="O221014058300"/>
    <s v="2022"/>
    <s v="4분기(12월)"/>
    <x v="2"/>
    <s v="헝가리"/>
    <s v="윤정혁"/>
    <x v="0"/>
    <s v="CJ 흑설탕 1kg"/>
    <n v="3400"/>
    <n v="1"/>
    <n v="3400"/>
  </r>
  <r>
    <x v="159"/>
    <s v="O221014058300"/>
    <s v="2022"/>
    <s v="4분기(12월)"/>
    <x v="2"/>
    <s v="헝가리"/>
    <s v="윤정혁"/>
    <x v="0"/>
    <s v="꽃게랑 오리지널70g"/>
    <n v="1073"/>
    <n v="2"/>
    <n v="2146"/>
  </r>
  <r>
    <x v="159"/>
    <s v="O221014058300"/>
    <s v="2022"/>
    <s v="4분기(12월)"/>
    <x v="2"/>
    <s v="헝가리"/>
    <s v="윤정혁"/>
    <x v="0"/>
    <s v="농심 닭다리 후라이드맛66g"/>
    <n v="1230"/>
    <n v="2"/>
    <n v="2460"/>
  </r>
  <r>
    <x v="159"/>
    <s v="O221014058300"/>
    <s v="2022"/>
    <s v="4분기(12월)"/>
    <x v="2"/>
    <s v="헝가리"/>
    <s v="윤정혁"/>
    <x v="0"/>
    <s v="농심 새우깡 블랙72g"/>
    <n v="1630"/>
    <n v="2"/>
    <n v="3260"/>
  </r>
  <r>
    <x v="159"/>
    <s v="O221014058300"/>
    <s v="2022"/>
    <s v="4분기(12월)"/>
    <x v="2"/>
    <s v="헝가리"/>
    <s v="윤정혁"/>
    <x v="0"/>
    <s v="농심 새우깡90g"/>
    <n v="1070"/>
    <n v="2"/>
    <n v="2140"/>
  </r>
  <r>
    <x v="159"/>
    <s v="O221014058300"/>
    <s v="2022"/>
    <s v="4분기(12월)"/>
    <x v="2"/>
    <s v="헝가리"/>
    <s v="윤정혁"/>
    <x v="0"/>
    <s v="농심 신라면(멀티5입)"/>
    <n v="3640"/>
    <n v="1"/>
    <n v="3640"/>
  </r>
  <r>
    <x v="159"/>
    <s v="O221014058300"/>
    <s v="2022"/>
    <s v="4분기(12월)"/>
    <x v="2"/>
    <s v="헝가리"/>
    <s v="윤정혁"/>
    <x v="0"/>
    <s v="농심 안성탕면(멀티5입)"/>
    <n v="4080"/>
    <n v="2"/>
    <n v="8160"/>
  </r>
  <r>
    <x v="159"/>
    <s v="O221014058300"/>
    <s v="2022"/>
    <s v="4분기(12월)"/>
    <x v="2"/>
    <s v="헝가리"/>
    <s v="윤정혁"/>
    <x v="0"/>
    <s v="농심짜파게티(멀티5입)"/>
    <n v="4430"/>
    <n v="2"/>
    <n v="8860"/>
  </r>
  <r>
    <x v="159"/>
    <s v="O221014058300"/>
    <s v="2022"/>
    <s v="4분기(12월)"/>
    <x v="2"/>
    <s v="헝가리"/>
    <s v="윤정혁"/>
    <x v="0"/>
    <s v="몽고 송표간장900ml"/>
    <n v="7500"/>
    <n v="1"/>
    <n v="7500"/>
  </r>
  <r>
    <x v="159"/>
    <s v="O221014058300"/>
    <s v="2022"/>
    <s v="4분기(12월)"/>
    <x v="2"/>
    <s v="헝가리"/>
    <s v="윤정혁"/>
    <x v="0"/>
    <s v="바삭고소부침가루1Kg"/>
    <n v="3910"/>
    <n v="1"/>
    <n v="3910"/>
  </r>
  <r>
    <x v="159"/>
    <s v="O221014058300"/>
    <s v="2022"/>
    <s v="4분기(12월)"/>
    <x v="2"/>
    <s v="헝가리"/>
    <s v="윤정혁"/>
    <x v="0"/>
    <s v="바삭고소튀김가루1kg"/>
    <n v="3910"/>
    <n v="2"/>
    <n v="7820"/>
  </r>
  <r>
    <x v="159"/>
    <s v="O221014058300"/>
    <s v="2022"/>
    <s v="4분기(12월)"/>
    <x v="2"/>
    <s v="헝가리"/>
    <s v="윤정혁"/>
    <x v="0"/>
    <s v="비비고차돌육개장500g*2"/>
    <n v="11780"/>
    <n v="1"/>
    <n v="11780"/>
  </r>
  <r>
    <x v="159"/>
    <s v="O221014058300"/>
    <s v="2022"/>
    <s v="4분기(12월)"/>
    <x v="2"/>
    <s v="헝가리"/>
    <s v="윤정혁"/>
    <x v="0"/>
    <s v="뿌셔뿌셔(바베큐맛)"/>
    <n v="800"/>
    <n v="1"/>
    <n v="800"/>
  </r>
  <r>
    <x v="159"/>
    <s v="O221014058300"/>
    <s v="2022"/>
    <s v="4분기(12월)"/>
    <x v="2"/>
    <s v="헝가리"/>
    <s v="윤정혁"/>
    <x v="0"/>
    <s v="뿌셔뿌셔(불고기)"/>
    <n v="800"/>
    <n v="2"/>
    <n v="1600"/>
  </r>
  <r>
    <x v="159"/>
    <s v="O221014058300"/>
    <s v="2022"/>
    <s v="4분기(12월)"/>
    <x v="2"/>
    <s v="헝가리"/>
    <s v="윤정혁"/>
    <x v="0"/>
    <s v="삼색천하 오징어70g"/>
    <n v="6490"/>
    <n v="4"/>
    <n v="25960"/>
  </r>
  <r>
    <x v="159"/>
    <s v="O221014058300"/>
    <s v="2022"/>
    <s v="4분기(12월)"/>
    <x v="2"/>
    <s v="헝가리"/>
    <s v="윤정혁"/>
    <x v="0"/>
    <s v="선봉 양평 해장국 600g*3"/>
    <n v="10000"/>
    <n v="1"/>
    <n v="10000"/>
  </r>
  <r>
    <x v="159"/>
    <s v="O221014058300"/>
    <s v="2022"/>
    <s v="4분기(12월)"/>
    <x v="2"/>
    <s v="헝가리"/>
    <s v="윤정혁"/>
    <x v="0"/>
    <s v="신앙촌 깔끔한 국간장860ml"/>
    <n v="7300"/>
    <n v="1"/>
    <n v="7300"/>
  </r>
  <r>
    <x v="159"/>
    <s v="O221014058300"/>
    <s v="2022"/>
    <s v="4분기(12월)"/>
    <x v="2"/>
    <s v="헝가리"/>
    <s v="윤정혁"/>
    <x v="0"/>
    <s v="오뚜기)데리야끼소스280g"/>
    <n v="4100"/>
    <n v="4"/>
    <n v="16400"/>
  </r>
  <r>
    <x v="159"/>
    <s v="O221014058300"/>
    <s v="2022"/>
    <s v="4분기(12월)"/>
    <x v="2"/>
    <s v="헝가리"/>
    <s v="윤정혁"/>
    <x v="0"/>
    <s v="오뚜기치킨튀김가루 1kg"/>
    <n v="5680"/>
    <n v="1"/>
    <n v="5680"/>
  </r>
  <r>
    <x v="159"/>
    <s v="O221014058300"/>
    <s v="2022"/>
    <s v="4분기(12월)"/>
    <x v="2"/>
    <s v="헝가리"/>
    <s v="윤정혁"/>
    <x v="0"/>
    <s v="오리온 고래밥46g"/>
    <n v="670"/>
    <n v="3"/>
    <n v="2010"/>
  </r>
  <r>
    <x v="159"/>
    <s v="O221014058300"/>
    <s v="2022"/>
    <s v="4분기(12월)"/>
    <x v="2"/>
    <s v="헝가리"/>
    <s v="윤정혁"/>
    <x v="0"/>
    <s v="왕오징어구이 200g"/>
    <n v="9300"/>
    <n v="1"/>
    <n v="9300"/>
  </r>
  <r>
    <x v="159"/>
    <s v="O221014058300"/>
    <s v="2022"/>
    <s v="4분기(12월)"/>
    <x v="2"/>
    <s v="헝가리"/>
    <s v="윤정혁"/>
    <x v="0"/>
    <s v="진공 찰흑미1kg"/>
    <n v="7100"/>
    <n v="4"/>
    <n v="28400"/>
  </r>
  <r>
    <x v="159"/>
    <s v="O221014058300"/>
    <s v="2022"/>
    <s v="4분기(12월)"/>
    <x v="2"/>
    <s v="헝가리"/>
    <s v="윤정혁"/>
    <x v="0"/>
    <s v="진공 찹쌀1kg"/>
    <n v="7400"/>
    <n v="4"/>
    <n v="29600"/>
  </r>
  <r>
    <x v="159"/>
    <s v="O221014058300"/>
    <s v="2022"/>
    <s v="4분기(12월)"/>
    <x v="2"/>
    <s v="헝가리"/>
    <s v="윤정혁"/>
    <x v="0"/>
    <s v="짱이야 166g"/>
    <n v="1160"/>
    <n v="1"/>
    <n v="1160"/>
  </r>
  <r>
    <x v="159"/>
    <s v="O221014058300"/>
    <s v="2022"/>
    <s v="4분기(12월)"/>
    <x v="2"/>
    <s v="헝가리"/>
    <s v="윤정혁"/>
    <x v="0"/>
    <s v="참깨라면 멀티 4입"/>
    <n v="3710"/>
    <n v="1"/>
    <n v="3710"/>
  </r>
  <r>
    <x v="159"/>
    <s v="O221014058300"/>
    <s v="2022"/>
    <s v="4분기(12월)"/>
    <x v="2"/>
    <s v="헝가리"/>
    <s v="윤정혁"/>
    <x v="0"/>
    <s v="청솔전통백숙삼계탕100g"/>
    <n v="1800"/>
    <n v="4"/>
    <n v="7200"/>
  </r>
  <r>
    <x v="159"/>
    <s v="O221014058300"/>
    <s v="2022"/>
    <s v="4분기(12월)"/>
    <x v="2"/>
    <s v="헝가리"/>
    <s v="윤정혁"/>
    <x v="0"/>
    <s v="청정원 고추장 돼지불고기양념500g"/>
    <n v="3610"/>
    <n v="1"/>
    <n v="3610"/>
  </r>
  <r>
    <x v="159"/>
    <s v="O221014058300"/>
    <s v="2022"/>
    <s v="4분기(12월)"/>
    <x v="2"/>
    <s v="헝가리"/>
    <s v="윤정혁"/>
    <x v="0"/>
    <s v="청정원 소갈비양념500g"/>
    <n v="3600"/>
    <n v="4"/>
    <n v="14400"/>
  </r>
  <r>
    <x v="159"/>
    <s v="O221014058300"/>
    <s v="2022"/>
    <s v="4분기(12월)"/>
    <x v="2"/>
    <s v="헝가리"/>
    <s v="윤정혁"/>
    <x v="0"/>
    <s v="청정원 순창쌈장 P500g"/>
    <n v="3550"/>
    <n v="2"/>
    <n v="7100"/>
  </r>
  <r>
    <x v="159"/>
    <s v="O221014058300"/>
    <s v="2022"/>
    <s v="4분기(12월)"/>
    <x v="2"/>
    <s v="헝가리"/>
    <s v="윤정혁"/>
    <x v="0"/>
    <s v="청정원)햇살담은조림간장840ml"/>
    <n v="6340"/>
    <n v="2"/>
    <n v="12680"/>
  </r>
  <r>
    <x v="159"/>
    <s v="O221014058300"/>
    <s v="2022"/>
    <s v="4분기(12월)"/>
    <x v="2"/>
    <s v="헝가리"/>
    <s v="윤정혁"/>
    <x v="0"/>
    <s v="청포도캔디153g"/>
    <n v="1990"/>
    <n v="1"/>
    <n v="1990"/>
  </r>
  <r>
    <x v="159"/>
    <s v="O221014058300"/>
    <s v="2022"/>
    <s v="4분기(12월)"/>
    <x v="2"/>
    <s v="헝가리"/>
    <s v="윤정혁"/>
    <x v="0"/>
    <s v="크라운 못말리는 신짱120g"/>
    <n v="1090"/>
    <n v="1"/>
    <n v="1090"/>
  </r>
  <r>
    <x v="159"/>
    <s v="O221014058300"/>
    <s v="2022"/>
    <s v="4분기(12월)"/>
    <x v="2"/>
    <s v="헝가리"/>
    <s v="윤정혁"/>
    <x v="0"/>
    <s v="팔도 틈새라면(멀티5입) "/>
    <n v="3720"/>
    <n v="1"/>
    <n v="3720"/>
  </r>
  <r>
    <x v="159"/>
    <s v="O221014058300"/>
    <s v="2022"/>
    <s v="4분기(12월)"/>
    <x v="2"/>
    <s v="헝가리"/>
    <s v="윤정혁"/>
    <x v="0"/>
    <s v="하선정 멸치액젓800g"/>
    <n v="4800"/>
    <n v="1"/>
    <n v="4800"/>
  </r>
  <r>
    <x v="159"/>
    <s v="O221014058300"/>
    <s v="2022"/>
    <s v="4분기(12월)"/>
    <x v="2"/>
    <s v="헝가리"/>
    <s v="윤정혁"/>
    <x v="0"/>
    <s v="한성 튀김맛우동211.5g*3"/>
    <n v="3800"/>
    <n v="1"/>
    <n v="3800"/>
  </r>
  <r>
    <x v="159"/>
    <s v="O221014058300"/>
    <s v="2022"/>
    <s v="4분기(12월)"/>
    <x v="2"/>
    <s v="헝가리"/>
    <s v="윤정혁"/>
    <x v="0"/>
    <s v="해표 꽃소금(천일염100%)1kg"/>
    <n v="1800"/>
    <n v="2"/>
    <n v="3600"/>
  </r>
  <r>
    <x v="159"/>
    <s v="O221014058300"/>
    <s v="2022"/>
    <s v="4분기(12월)"/>
    <x v="2"/>
    <s v="헝가리"/>
    <s v="윤정혁"/>
    <x v="0"/>
    <s v="허니머스타드소스 535g"/>
    <n v="3700"/>
    <n v="1"/>
    <n v="3700"/>
  </r>
  <r>
    <x v="160"/>
    <s v="O221014058299"/>
    <s v="2022"/>
    <s v="4분기(12월)"/>
    <x v="5"/>
    <s v="중국"/>
    <s v="우원준"/>
    <x v="0"/>
    <s v="Dr.FOR HAIR 피토테라피샴푸 750ml"/>
    <n v="23200"/>
    <n v="2"/>
    <n v="46400"/>
  </r>
  <r>
    <x v="160"/>
    <s v="O221014058299"/>
    <s v="2022"/>
    <s v="4분기(12월)"/>
    <x v="5"/>
    <s v="중국"/>
    <s v="우원준"/>
    <x v="0"/>
    <s v="경남제약 아르펜 정(몸살,두통,해열진통제)"/>
    <n v="2730"/>
    <n v="2"/>
    <n v="5460"/>
  </r>
  <r>
    <x v="160"/>
    <s v="O221014058299"/>
    <s v="2022"/>
    <s v="4분기(12월)"/>
    <x v="5"/>
    <s v="중국"/>
    <s v="우원준"/>
    <x v="0"/>
    <s v="곤드레장아찌300g"/>
    <n v="6600"/>
    <n v="1"/>
    <n v="6600"/>
  </r>
  <r>
    <x v="160"/>
    <s v="O221014058299"/>
    <s v="2022"/>
    <s v="4분기(12월)"/>
    <x v="5"/>
    <s v="중국"/>
    <s v="우원준"/>
    <x v="0"/>
    <s v="깔끔한 멸치국물팩65g(13g*5)"/>
    <n v="2700"/>
    <n v="1"/>
    <n v="2700"/>
  </r>
  <r>
    <x v="160"/>
    <s v="O221014058299"/>
    <s v="2022"/>
    <s v="4분기(12월)"/>
    <x v="5"/>
    <s v="중국"/>
    <s v="우원준"/>
    <x v="0"/>
    <s v="농심 안성탕면(멀티5입)"/>
    <n v="4080"/>
    <n v="1"/>
    <n v="4080"/>
  </r>
  <r>
    <x v="160"/>
    <s v="O221014058299"/>
    <s v="2022"/>
    <s v="4분기(12월)"/>
    <x v="5"/>
    <s v="중국"/>
    <s v="우원준"/>
    <x v="0"/>
    <s v="농심짜파게티(멀티5입)"/>
    <n v="4430"/>
    <n v="1"/>
    <n v="4430"/>
  </r>
  <r>
    <x v="160"/>
    <s v="O221014058299"/>
    <s v="2022"/>
    <s v="4분기(12월)"/>
    <x v="5"/>
    <s v="중국"/>
    <s v="우원준"/>
    <x v="0"/>
    <s v="독도무역 명이(산마늘)175g*3"/>
    <n v="15800"/>
    <n v="1"/>
    <n v="15800"/>
  </r>
  <r>
    <x v="160"/>
    <s v="O221014058299"/>
    <s v="2022"/>
    <s v="4분기(12월)"/>
    <x v="5"/>
    <s v="중국"/>
    <s v="우원준"/>
    <x v="0"/>
    <s v="명이나물 장아찌300g"/>
    <n v="9300"/>
    <n v="1"/>
    <n v="9300"/>
  </r>
  <r>
    <x v="160"/>
    <s v="O221014058299"/>
    <s v="2022"/>
    <s v="4분기(12월)"/>
    <x v="5"/>
    <s v="중국"/>
    <s v="우원준"/>
    <x v="0"/>
    <s v="백설 떡볶이양념장150g*4"/>
    <n v="10680"/>
    <n v="1"/>
    <n v="10680"/>
  </r>
  <r>
    <x v="160"/>
    <s v="O221014058299"/>
    <s v="2022"/>
    <s v="4분기(12월)"/>
    <x v="5"/>
    <s v="중국"/>
    <s v="우원준"/>
    <x v="0"/>
    <s v="부광 안티프라그 치약130g*3입"/>
    <n v="4200"/>
    <n v="1"/>
    <n v="4200"/>
  </r>
  <r>
    <x v="160"/>
    <s v="O221014058299"/>
    <s v="2022"/>
    <s v="4분기(12월)"/>
    <x v="5"/>
    <s v="중국"/>
    <s v="우원준"/>
    <x v="0"/>
    <s v="비비고 사골곰탕500g*2"/>
    <n v="2850"/>
    <n v="5"/>
    <n v="14250"/>
  </r>
  <r>
    <x v="160"/>
    <s v="O221014058299"/>
    <s v="2022"/>
    <s v="4분기(12월)"/>
    <x v="5"/>
    <s v="중국"/>
    <s v="우원준"/>
    <x v="0"/>
    <s v="삼양 불닭볶음면(멀티5입)"/>
    <n v="4500"/>
    <n v="1"/>
    <n v="4500"/>
  </r>
  <r>
    <x v="160"/>
    <s v="O221014058299"/>
    <s v="2022"/>
    <s v="4분기(12월)"/>
    <x v="5"/>
    <s v="중국"/>
    <s v="우원준"/>
    <x v="0"/>
    <s v="순수한면 울트라슈퍼가드뉴소형 날개형18입"/>
    <n v="2880"/>
    <n v="2"/>
    <n v="5760"/>
  </r>
  <r>
    <x v="160"/>
    <s v="O221014058299"/>
    <s v="2022"/>
    <s v="4분기(12월)"/>
    <x v="5"/>
    <s v="중국"/>
    <s v="우원준"/>
    <x v="0"/>
    <s v="순수한면 울트라슈퍼가드뉴중형 날개형16입"/>
    <n v="2880"/>
    <n v="2"/>
    <n v="5760"/>
  </r>
  <r>
    <x v="160"/>
    <s v="O221014058299"/>
    <s v="2022"/>
    <s v="4분기(12월)"/>
    <x v="5"/>
    <s v="중국"/>
    <s v="우원준"/>
    <x v="0"/>
    <s v="스팸 마일드 300g*3"/>
    <n v="12480"/>
    <n v="1"/>
    <n v="12480"/>
  </r>
  <r>
    <x v="160"/>
    <s v="O221014058299"/>
    <s v="2022"/>
    <s v="4분기(12월)"/>
    <x v="5"/>
    <s v="중국"/>
    <s v="우원준"/>
    <x v="0"/>
    <s v="아모스 리페어포스 키토트리트먼트750ml"/>
    <n v="35910"/>
    <n v="1"/>
    <n v="35910"/>
  </r>
  <r>
    <x v="160"/>
    <s v="O221014058299"/>
    <s v="2022"/>
    <s v="4분기(12월)"/>
    <x v="5"/>
    <s v="중국"/>
    <s v="우원준"/>
    <x v="0"/>
    <s v="오뚜기 진짬뽕(멀티4입)"/>
    <n v="5430"/>
    <n v="1"/>
    <n v="5430"/>
  </r>
  <r>
    <x v="160"/>
    <s v="O221014058299"/>
    <s v="2022"/>
    <s v="4분기(12월)"/>
    <x v="5"/>
    <s v="중국"/>
    <s v="우원준"/>
    <x v="0"/>
    <s v="이광범명가 고춧가루500g(100%국산) "/>
    <n v="23500"/>
    <n v="1"/>
    <n v="23500"/>
  </r>
  <r>
    <x v="160"/>
    <s v="O221014058299"/>
    <s v="2022"/>
    <s v="4분기(12월)"/>
    <x v="5"/>
    <s v="중국"/>
    <s v="우원준"/>
    <x v="0"/>
    <s v="자유시간 미니 아몬드506g"/>
    <n v="10700"/>
    <n v="1"/>
    <n v="10700"/>
  </r>
  <r>
    <x v="160"/>
    <s v="O221014058299"/>
    <s v="2022"/>
    <s v="4분기(12월)"/>
    <x v="5"/>
    <s v="중국"/>
    <s v="우원준"/>
    <x v="0"/>
    <s v="진진짜라멀티4입"/>
    <n v="4980"/>
    <n v="1"/>
    <n v="4980"/>
  </r>
  <r>
    <x v="160"/>
    <s v="O221014058299"/>
    <s v="2022"/>
    <s v="4분기(12월)"/>
    <x v="5"/>
    <s v="중국"/>
    <s v="우원준"/>
    <x v="0"/>
    <s v="질러 갈릭 바베큐육포30g"/>
    <n v="3270"/>
    <n v="1"/>
    <n v="3270"/>
  </r>
  <r>
    <x v="160"/>
    <s v="O221014058299"/>
    <s v="2022"/>
    <s v="4분기(12월)"/>
    <x v="5"/>
    <s v="중국"/>
    <s v="우원준"/>
    <x v="0"/>
    <s v="청은 들깨가루 200g(탈피)"/>
    <n v="5800"/>
    <n v="1"/>
    <n v="5800"/>
  </r>
  <r>
    <x v="160"/>
    <s v="O221014058299"/>
    <s v="2022"/>
    <s v="4분기(12월)"/>
    <x v="5"/>
    <s v="중국"/>
    <s v="우원준"/>
    <x v="0"/>
    <s v="청정원)직화짜장80g"/>
    <n v="2170"/>
    <n v="1"/>
    <n v="2170"/>
  </r>
  <r>
    <x v="160"/>
    <s v="O221014058299"/>
    <s v="2022"/>
    <s v="4분기(12월)"/>
    <x v="5"/>
    <s v="중국"/>
    <s v="우원준"/>
    <x v="0"/>
    <s v="카누 마일드로스트 아메리카노100T(미니)"/>
    <n v="18530"/>
    <n v="1"/>
    <n v="18530"/>
  </r>
  <r>
    <x v="160"/>
    <s v="O221014058299"/>
    <s v="2022"/>
    <s v="4분기(12월)"/>
    <x v="5"/>
    <s v="중국"/>
    <s v="우원준"/>
    <x v="0"/>
    <s v="페리오치약 브레쓰케어알파 160g*3"/>
    <n v="4320"/>
    <n v="1"/>
    <n v="4320"/>
  </r>
  <r>
    <x v="160"/>
    <s v="O221014058299"/>
    <s v="2022"/>
    <s v="4분기(12월)"/>
    <x v="5"/>
    <s v="중국"/>
    <s v="우원준"/>
    <x v="0"/>
    <s v="해찬들그대로끓여먹는된장450g(쇠고기)"/>
    <n v="5900"/>
    <n v="1"/>
    <n v="5900"/>
  </r>
  <r>
    <x v="160"/>
    <s v="O221014058299"/>
    <s v="2022"/>
    <s v="4분기(12월)"/>
    <x v="5"/>
    <s v="중국"/>
    <s v="우원준"/>
    <x v="0"/>
    <s v="해태 자유시간 리얼초코36g*12"/>
    <n v="8720"/>
    <n v="1"/>
    <n v="8720"/>
  </r>
  <r>
    <x v="160"/>
    <s v="O221014058299"/>
    <s v="2022"/>
    <s v="4분기(12월)"/>
    <x v="5"/>
    <s v="중국"/>
    <s v="우원준"/>
    <x v="0"/>
    <s v="허니버터 와사비맛아몬드130g"/>
    <n v="3400"/>
    <n v="1"/>
    <n v="3400"/>
  </r>
  <r>
    <x v="160"/>
    <s v="O221014058299"/>
    <s v="2022"/>
    <s v="4분기(12월)"/>
    <x v="5"/>
    <s v="중국"/>
    <s v="우원준"/>
    <x v="0"/>
    <s v="화이트탐폰 레귤러8입"/>
    <n v="4900"/>
    <n v="3"/>
    <n v="14700"/>
  </r>
  <r>
    <x v="161"/>
    <s v="O221014058298"/>
    <s v="2022"/>
    <s v="4분기(12월)"/>
    <x v="2"/>
    <s v="중국"/>
    <s v="이선우"/>
    <x v="0"/>
    <s v="post그래놀라 크랜베리 아몬드350g"/>
    <n v="5700"/>
    <n v="3"/>
    <n v="17100"/>
  </r>
  <r>
    <x v="161"/>
    <s v="O221014058298"/>
    <s v="2022"/>
    <s v="4분기(12월)"/>
    <x v="2"/>
    <s v="중국"/>
    <s v="이선우"/>
    <x v="0"/>
    <s v="건오징어 철판구이50g"/>
    <n v="4700"/>
    <n v="2"/>
    <n v="9400"/>
  </r>
  <r>
    <x v="161"/>
    <s v="O221014058298"/>
    <s v="2022"/>
    <s v="4분기(12월)"/>
    <x v="2"/>
    <s v="중국"/>
    <s v="이선우"/>
    <x v="0"/>
    <s v="국희땅콩샌드70g"/>
    <n v="900"/>
    <n v="1"/>
    <n v="900"/>
  </r>
  <r>
    <x v="161"/>
    <s v="O221014058298"/>
    <s v="2022"/>
    <s v="4분기(12월)"/>
    <x v="2"/>
    <s v="중국"/>
    <s v="이선우"/>
    <x v="0"/>
    <s v="데일리 콤부차 세븐베리 20입"/>
    <n v="9200"/>
    <n v="1"/>
    <n v="9200"/>
  </r>
  <r>
    <x v="161"/>
    <s v="O221014058298"/>
    <s v="2022"/>
    <s v="4분기(12월)"/>
    <x v="2"/>
    <s v="중국"/>
    <s v="이선우"/>
    <x v="0"/>
    <s v="동서 캐모마일 현미녹차 20입(30g)"/>
    <n v="2320"/>
    <n v="2"/>
    <n v="4640"/>
  </r>
  <r>
    <x v="161"/>
    <s v="O221014058298"/>
    <s v="2022"/>
    <s v="4분기(12월)"/>
    <x v="2"/>
    <s v="중국"/>
    <s v="이선우"/>
    <x v="0"/>
    <s v="버터와플316g"/>
    <n v="3620"/>
    <n v="1"/>
    <n v="3620"/>
  </r>
  <r>
    <x v="161"/>
    <s v="O221014058298"/>
    <s v="2022"/>
    <s v="4분기(12월)"/>
    <x v="2"/>
    <s v="중국"/>
    <s v="이선우"/>
    <x v="0"/>
    <s v="브이엔 바디워시"/>
    <n v="42000"/>
    <n v="1"/>
    <n v="42000"/>
  </r>
  <r>
    <x v="161"/>
    <s v="O221014058298"/>
    <s v="2022"/>
    <s v="4분기(12월)"/>
    <x v="2"/>
    <s v="중국"/>
    <s v="이선우"/>
    <x v="0"/>
    <s v="서울멸균우유200ml*24입"/>
    <n v="16255"/>
    <n v="1"/>
    <n v="16255"/>
  </r>
  <r>
    <x v="161"/>
    <s v="O221014058298"/>
    <s v="2022"/>
    <s v="4분기(12월)"/>
    <x v="2"/>
    <s v="중국"/>
    <s v="이선우"/>
    <x v="0"/>
    <s v="스파클링워터 트레비500ml*20(레몬)"/>
    <n v="21500"/>
    <n v="1"/>
    <n v="21500"/>
  </r>
  <r>
    <x v="161"/>
    <s v="O221014058298"/>
    <s v="2022"/>
    <s v="4분기(12월)"/>
    <x v="2"/>
    <s v="중국"/>
    <s v="이선우"/>
    <x v="0"/>
    <s v="오미자 감식초970ml"/>
    <n v="5700"/>
    <n v="1"/>
    <n v="5700"/>
  </r>
  <r>
    <x v="161"/>
    <s v="O221014058298"/>
    <s v="2022"/>
    <s v="4분기(12월)"/>
    <x v="2"/>
    <s v="중국"/>
    <s v="이선우"/>
    <x v="0"/>
    <s v="유기농 양배추브로콜리즙(100ml*30봉)"/>
    <n v="16500"/>
    <n v="1"/>
    <n v="16500"/>
  </r>
  <r>
    <x v="161"/>
    <s v="O221014058298"/>
    <s v="2022"/>
    <s v="4분기(12월)"/>
    <x v="2"/>
    <s v="중국"/>
    <s v="이선우"/>
    <x v="0"/>
    <s v="천호엔케어 도라지배즙프리미엄80ml*30입 "/>
    <n v="44000"/>
    <n v="2"/>
    <n v="88000"/>
  </r>
  <r>
    <x v="161"/>
    <s v="O221014058298"/>
    <s v="2022"/>
    <s v="4분기(12월)"/>
    <x v="2"/>
    <s v="중국"/>
    <s v="이선우"/>
    <x v="0"/>
    <s v="청정원 도가니탕450g*2"/>
    <n v="11200"/>
    <n v="3"/>
    <n v="33600"/>
  </r>
  <r>
    <x v="161"/>
    <s v="O221014058298"/>
    <s v="2022"/>
    <s v="4분기(12월)"/>
    <x v="2"/>
    <s v="중국"/>
    <s v="이선우"/>
    <x v="0"/>
    <s v="하림 닭가슴살135g*4"/>
    <n v="7880"/>
    <n v="4"/>
    <n v="31520"/>
  </r>
  <r>
    <x v="162"/>
    <s v="O221014058297"/>
    <s v="2022"/>
    <s v="4분기(12월)"/>
    <x v="3"/>
    <s v="중국"/>
    <s v="강경석"/>
    <x v="0"/>
    <s v="THE맛있는돌자반35g"/>
    <n v="1100"/>
    <n v="10"/>
    <n v="11000"/>
  </r>
  <r>
    <x v="162"/>
    <s v="O221014058297"/>
    <s v="2022"/>
    <s v="4분기(12월)"/>
    <x v="3"/>
    <s v="중국"/>
    <s v="강경석"/>
    <x v="0"/>
    <s v="경남제약 레모나산2g*100포"/>
    <n v="24200"/>
    <n v="1"/>
    <n v="24200"/>
  </r>
  <r>
    <x v="162"/>
    <s v="O221014058297"/>
    <s v="2022"/>
    <s v="4분기(12월)"/>
    <x v="3"/>
    <s v="중국"/>
    <s v="강경석"/>
    <x v="0"/>
    <s v="깔끔한 멸치국물팩65g(13g*5)"/>
    <n v="2700"/>
    <n v="2"/>
    <n v="5400"/>
  </r>
  <r>
    <x v="162"/>
    <s v="O221014058297"/>
    <s v="2022"/>
    <s v="4분기(12월)"/>
    <x v="3"/>
    <s v="중국"/>
    <s v="강경석"/>
    <x v="0"/>
    <s v="남성발목양말(쥐색)"/>
    <n v="2600"/>
    <n v="2"/>
    <n v="5200"/>
  </r>
  <r>
    <x v="162"/>
    <s v="O221014058297"/>
    <s v="2022"/>
    <s v="4분기(12월)"/>
    <x v="3"/>
    <s v="중국"/>
    <s v="강경석"/>
    <x v="0"/>
    <s v="너구리 매운맛(멀티5입)"/>
    <n v="5090"/>
    <n v="1"/>
    <n v="5090"/>
  </r>
  <r>
    <x v="162"/>
    <s v="O221014058297"/>
    <s v="2022"/>
    <s v="4분기(12월)"/>
    <x v="3"/>
    <s v="중국"/>
    <s v="강경석"/>
    <x v="0"/>
    <s v="농심 신라면(멀티5입)"/>
    <n v="3640"/>
    <n v="1"/>
    <n v="3640"/>
  </r>
  <r>
    <x v="162"/>
    <s v="O221014058297"/>
    <s v="2022"/>
    <s v="4분기(12월)"/>
    <x v="3"/>
    <s v="중국"/>
    <s v="강경석"/>
    <x v="0"/>
    <s v="농심 오징어짬뽕(멀티5입)"/>
    <n v="4430"/>
    <n v="1"/>
    <n v="4430"/>
  </r>
  <r>
    <x v="162"/>
    <s v="O221014058297"/>
    <s v="2022"/>
    <s v="4분기(12월)"/>
    <x v="3"/>
    <s v="중국"/>
    <s v="강경석"/>
    <x v="0"/>
    <s v="동결건조 다진생강"/>
    <n v="4360"/>
    <n v="1"/>
    <n v="4360"/>
  </r>
  <r>
    <x v="162"/>
    <s v="O221014058297"/>
    <s v="2022"/>
    <s v="4분기(12월)"/>
    <x v="3"/>
    <s v="중국"/>
    <s v="강경석"/>
    <x v="0"/>
    <s v="동원 스위트콘340g*2"/>
    <n v="2250"/>
    <n v="1"/>
    <n v="2250"/>
  </r>
  <r>
    <x v="162"/>
    <s v="O221014058297"/>
    <s v="2022"/>
    <s v="4분기(12월)"/>
    <x v="3"/>
    <s v="중국"/>
    <s v="강경석"/>
    <x v="0"/>
    <s v="메디안 대나무숯담은칫솔 이중미세모3.2mm 초슬림헤드4입"/>
    <n v="7900"/>
    <n v="1"/>
    <n v="7900"/>
  </r>
  <r>
    <x v="162"/>
    <s v="O221014058297"/>
    <s v="2022"/>
    <s v="4분기(12월)"/>
    <x v="3"/>
    <s v="중국"/>
    <s v="강경석"/>
    <x v="0"/>
    <s v="바삭고소부침가루1Kg"/>
    <n v="3910"/>
    <n v="1"/>
    <n v="3910"/>
  </r>
  <r>
    <x v="162"/>
    <s v="O221014058297"/>
    <s v="2022"/>
    <s v="4분기(12월)"/>
    <x v="3"/>
    <s v="중국"/>
    <s v="강경석"/>
    <x v="0"/>
    <s v="백설 토마토파스타소스180g*5"/>
    <n v="9300"/>
    <n v="1"/>
    <n v="9300"/>
  </r>
  <r>
    <x v="162"/>
    <s v="O221014058297"/>
    <s v="2022"/>
    <s v="4분기(12월)"/>
    <x v="3"/>
    <s v="중국"/>
    <s v="강경석"/>
    <x v="0"/>
    <s v="보리건빵85g*3입"/>
    <n v="1100"/>
    <n v="2"/>
    <n v="2200"/>
  </r>
  <r>
    <x v="162"/>
    <s v="O221014058297"/>
    <s v="2022"/>
    <s v="4분기(12월)"/>
    <x v="3"/>
    <s v="중국"/>
    <s v="강경석"/>
    <x v="0"/>
    <s v="산들애 처음부터 멸치다시마 육수 275g"/>
    <n v="5210"/>
    <n v="1"/>
    <n v="5210"/>
  </r>
  <r>
    <x v="162"/>
    <s v="O221014058297"/>
    <s v="2022"/>
    <s v="4분기(12월)"/>
    <x v="3"/>
    <s v="중국"/>
    <s v="강경석"/>
    <x v="0"/>
    <s v="삼립 미니꿀약과140g"/>
    <n v="1400"/>
    <n v="4"/>
    <n v="5600"/>
  </r>
  <r>
    <x v="162"/>
    <s v="O221014058297"/>
    <s v="2022"/>
    <s v="4분기(12월)"/>
    <x v="3"/>
    <s v="중국"/>
    <s v="강경석"/>
    <x v="0"/>
    <s v="삼양 불닭볶음면(멀티5입)"/>
    <n v="4500"/>
    <n v="1"/>
    <n v="4500"/>
  </r>
  <r>
    <x v="162"/>
    <s v="O221014058297"/>
    <s v="2022"/>
    <s v="4분기(12월)"/>
    <x v="3"/>
    <s v="중국"/>
    <s v="강경석"/>
    <x v="0"/>
    <s v="삼진 쿠킹호일300mm*30M"/>
    <n v="5600"/>
    <n v="1"/>
    <n v="5600"/>
  </r>
  <r>
    <x v="162"/>
    <s v="O221014058297"/>
    <s v="2022"/>
    <s v="4분기(12월)"/>
    <x v="3"/>
    <s v="중국"/>
    <s v="강경석"/>
    <x v="0"/>
    <s v="서해안 재래김100매"/>
    <n v="11000"/>
    <n v="1"/>
    <n v="11000"/>
  </r>
  <r>
    <x v="162"/>
    <s v="O221014058297"/>
    <s v="2022"/>
    <s v="4분기(12월)"/>
    <x v="3"/>
    <s v="중국"/>
    <s v="강경석"/>
    <x v="0"/>
    <s v="스위트 허니 사양벌꿀1kg"/>
    <n v="9270"/>
    <n v="1"/>
    <n v="9270"/>
  </r>
  <r>
    <x v="162"/>
    <s v="O221014058297"/>
    <s v="2022"/>
    <s v="4분기(12월)"/>
    <x v="3"/>
    <s v="중국"/>
    <s v="강경석"/>
    <x v="0"/>
    <s v="신앙촌 깔끔한 국간장860ml"/>
    <n v="7300"/>
    <n v="1"/>
    <n v="7300"/>
  </r>
  <r>
    <x v="162"/>
    <s v="O221014058297"/>
    <s v="2022"/>
    <s v="4분기(12월)"/>
    <x v="3"/>
    <s v="중국"/>
    <s v="강경석"/>
    <x v="0"/>
    <s v="아토팜 MLE 로션 200ml"/>
    <n v="17200"/>
    <n v="1"/>
    <n v="17200"/>
  </r>
  <r>
    <x v="162"/>
    <s v="O221014058297"/>
    <s v="2022"/>
    <s v="4분기(12월)"/>
    <x v="3"/>
    <s v="중국"/>
    <s v="강경석"/>
    <x v="0"/>
    <s v="연겨자100g 튜브"/>
    <n v="3070"/>
    <n v="1"/>
    <n v="3070"/>
  </r>
  <r>
    <x v="162"/>
    <s v="O221014058297"/>
    <s v="2022"/>
    <s v="4분기(12월)"/>
    <x v="3"/>
    <s v="중국"/>
    <s v="강경석"/>
    <x v="0"/>
    <s v="옛날자른당면 100g"/>
    <n v="1400"/>
    <n v="1"/>
    <n v="1400"/>
  </r>
  <r>
    <x v="162"/>
    <s v="O221014058297"/>
    <s v="2022"/>
    <s v="4분기(12월)"/>
    <x v="3"/>
    <s v="중국"/>
    <s v="강경석"/>
    <x v="0"/>
    <s v="오뚜기 딸기쨈500g"/>
    <n v="5430"/>
    <n v="1"/>
    <n v="5430"/>
  </r>
  <r>
    <x v="162"/>
    <s v="O221014058297"/>
    <s v="2022"/>
    <s v="4분기(12월)"/>
    <x v="3"/>
    <s v="중국"/>
    <s v="강경석"/>
    <x v="0"/>
    <s v="오뚜기 백세카레 고형 약간매운맛100g"/>
    <n v="2800"/>
    <n v="1"/>
    <n v="2800"/>
  </r>
  <r>
    <x v="162"/>
    <s v="O221014058297"/>
    <s v="2022"/>
    <s v="4분기(12월)"/>
    <x v="3"/>
    <s v="중국"/>
    <s v="강경석"/>
    <x v="0"/>
    <s v="오뚜기 비빔장500g"/>
    <n v="4980"/>
    <n v="1"/>
    <n v="4980"/>
  </r>
  <r>
    <x v="162"/>
    <s v="O221014058297"/>
    <s v="2022"/>
    <s v="4분기(12월)"/>
    <x v="3"/>
    <s v="중국"/>
    <s v="강경석"/>
    <x v="0"/>
    <s v="오뚜기옛날미역50g"/>
    <n v="2200"/>
    <n v="1"/>
    <n v="2200"/>
  </r>
  <r>
    <x v="162"/>
    <s v="O221014058297"/>
    <s v="2022"/>
    <s v="4분기(12월)"/>
    <x v="3"/>
    <s v="중국"/>
    <s v="강경석"/>
    <x v="0"/>
    <s v="오레오 화이트크림100g"/>
    <n v="1170"/>
    <n v="5"/>
    <n v="5850"/>
  </r>
  <r>
    <x v="162"/>
    <s v="O221014058297"/>
    <s v="2022"/>
    <s v="4분기(12월)"/>
    <x v="3"/>
    <s v="중국"/>
    <s v="강경석"/>
    <x v="0"/>
    <s v="전전후별미 건멸치15g(고추장10g)"/>
    <n v="900"/>
    <n v="9"/>
    <n v="8100"/>
  </r>
  <r>
    <x v="162"/>
    <s v="O221014058297"/>
    <s v="2022"/>
    <s v="4분기(12월)"/>
    <x v="3"/>
    <s v="중국"/>
    <s v="강경석"/>
    <x v="0"/>
    <s v="종합감기약 하벤파워 에스캡슐 "/>
    <n v="2700"/>
    <n v="1"/>
    <n v="2700"/>
  </r>
  <r>
    <x v="162"/>
    <s v="O221014058297"/>
    <s v="2022"/>
    <s v="4분기(12월)"/>
    <x v="3"/>
    <s v="중국"/>
    <s v="강경석"/>
    <x v="0"/>
    <s v="청은 월계수잎40g"/>
    <n v="2900"/>
    <n v="1"/>
    <n v="2900"/>
  </r>
  <r>
    <x v="162"/>
    <s v="O221014058297"/>
    <s v="2022"/>
    <s v="4분기(12월)"/>
    <x v="3"/>
    <s v="중국"/>
    <s v="강경석"/>
    <x v="0"/>
    <s v="청정원 고추장 돼지불고기양념500g"/>
    <n v="3610"/>
    <n v="1"/>
    <n v="3610"/>
  </r>
  <r>
    <x v="162"/>
    <s v="O221014058297"/>
    <s v="2022"/>
    <s v="4분기(12월)"/>
    <x v="3"/>
    <s v="중국"/>
    <s v="강경석"/>
    <x v="0"/>
    <s v="청정원 돼지갈비양념280g"/>
    <n v="2350"/>
    <n v="2"/>
    <n v="4700"/>
  </r>
  <r>
    <x v="162"/>
    <s v="O221014058297"/>
    <s v="2022"/>
    <s v="4분기(12월)"/>
    <x v="3"/>
    <s v="중국"/>
    <s v="강경석"/>
    <x v="0"/>
    <s v="청정원 초고추장 1kg"/>
    <n v="4500"/>
    <n v="1"/>
    <n v="4500"/>
  </r>
  <r>
    <x v="162"/>
    <s v="O221014058297"/>
    <s v="2022"/>
    <s v="4분기(12월)"/>
    <x v="3"/>
    <s v="중국"/>
    <s v="강경석"/>
    <x v="0"/>
    <s v="코멕스 전자렌지용기620ml(원형)"/>
    <n v="7440"/>
    <n v="1"/>
    <n v="7440"/>
  </r>
  <r>
    <x v="162"/>
    <s v="O221014058297"/>
    <s v="2022"/>
    <s v="4분기(12월)"/>
    <x v="3"/>
    <s v="중국"/>
    <s v="강경석"/>
    <x v="0"/>
    <s v="크라운 못말리는 신짱120g"/>
    <n v="1090"/>
    <n v="4"/>
    <n v="4360"/>
  </r>
  <r>
    <x v="162"/>
    <s v="O221014058297"/>
    <s v="2022"/>
    <s v="4분기(12월)"/>
    <x v="3"/>
    <s v="중국"/>
    <s v="강경석"/>
    <x v="0"/>
    <s v="크라운 콘칩70g"/>
    <n v="1080"/>
    <n v="5"/>
    <n v="5400"/>
  </r>
  <r>
    <x v="162"/>
    <s v="O221014058297"/>
    <s v="2022"/>
    <s v="4분기(12월)"/>
    <x v="3"/>
    <s v="중국"/>
    <s v="강경석"/>
    <x v="0"/>
    <s v="팔도 도시락 86g*24입"/>
    <n v="20000"/>
    <n v="1"/>
    <n v="20000"/>
  </r>
  <r>
    <x v="162"/>
    <s v="O221014058297"/>
    <s v="2022"/>
    <s v="4분기(12월)"/>
    <x v="3"/>
    <s v="중국"/>
    <s v="강경석"/>
    <x v="0"/>
    <s v="팔도 왕뚜껑110g*18입"/>
    <n v="17360"/>
    <n v="1"/>
    <n v="17360"/>
  </r>
  <r>
    <x v="162"/>
    <s v="O221014058297"/>
    <s v="2022"/>
    <s v="4분기(12월)"/>
    <x v="3"/>
    <s v="중국"/>
    <s v="강경석"/>
    <x v="0"/>
    <s v="팔도 틈새라면(멀티5입) "/>
    <n v="3720"/>
    <n v="1"/>
    <n v="3720"/>
  </r>
  <r>
    <x v="162"/>
    <s v="O221014058297"/>
    <s v="2022"/>
    <s v="4분기(12월)"/>
    <x v="3"/>
    <s v="중국"/>
    <s v="강경석"/>
    <x v="0"/>
    <s v="팔도비빔면(멀티5입)"/>
    <n v="4450"/>
    <n v="1"/>
    <n v="4450"/>
  </r>
  <r>
    <x v="162"/>
    <s v="O221014058297"/>
    <s v="2022"/>
    <s v="4분기(12월)"/>
    <x v="3"/>
    <s v="중국"/>
    <s v="강경석"/>
    <x v="0"/>
    <s v="펭귄 고등어 400g*2"/>
    <n v="5000"/>
    <n v="1"/>
    <n v="5000"/>
  </r>
  <r>
    <x v="162"/>
    <s v="O221014058297"/>
    <s v="2022"/>
    <s v="4분기(12월)"/>
    <x v="3"/>
    <s v="중국"/>
    <s v="강경석"/>
    <x v="0"/>
    <s v="핫케익가루 1KG"/>
    <n v="6770"/>
    <n v="1"/>
    <n v="6770"/>
  </r>
  <r>
    <x v="162"/>
    <s v="O221014058297"/>
    <s v="2022"/>
    <s v="4분기(12월)"/>
    <x v="3"/>
    <s v="중국"/>
    <s v="강경석"/>
    <x v="0"/>
    <s v="해태 맛동산 90g"/>
    <n v="1200"/>
    <n v="6"/>
    <n v="7200"/>
  </r>
  <r>
    <x v="162"/>
    <s v="O221014058297"/>
    <s v="2022"/>
    <s v="4분기(12월)"/>
    <x v="3"/>
    <s v="중국"/>
    <s v="강경석"/>
    <x v="0"/>
    <s v="해태 에이스364g"/>
    <n v="3600"/>
    <n v="1"/>
    <n v="3600"/>
  </r>
  <r>
    <x v="162"/>
    <s v="O221014058297"/>
    <s v="2022"/>
    <s v="4분기(12월)"/>
    <x v="3"/>
    <s v="중국"/>
    <s v="강경석"/>
    <x v="0"/>
    <s v="해태 오예스360g"/>
    <n v="4200"/>
    <n v="1"/>
    <n v="4200"/>
  </r>
  <r>
    <x v="162"/>
    <s v="O221014058297"/>
    <s v="2022"/>
    <s v="4분기(12월)"/>
    <x v="3"/>
    <s v="중국"/>
    <s v="강경석"/>
    <x v="0"/>
    <s v="허니머스타드소스 535g"/>
    <n v="3700"/>
    <n v="1"/>
    <n v="3700"/>
  </r>
  <r>
    <x v="163"/>
    <s v="O221014058296"/>
    <s v="2022"/>
    <s v="4분기(12월)"/>
    <x v="2"/>
    <s v="헝가리"/>
    <s v="김욱경"/>
    <x v="0"/>
    <s v=" 라비앙 비타 비타민 샤워필터150g-러블리피치 "/>
    <n v="9900"/>
    <n v="4"/>
    <n v="39600"/>
  </r>
  <r>
    <x v="163"/>
    <s v="O221014058296"/>
    <s v="2022"/>
    <s v="4분기(12월)"/>
    <x v="2"/>
    <s v="헝가리"/>
    <s v="김욱경"/>
    <x v="0"/>
    <s v="구운양파60g"/>
    <n v="990"/>
    <n v="1"/>
    <n v="990"/>
  </r>
  <r>
    <x v="163"/>
    <s v="O221014058296"/>
    <s v="2022"/>
    <s v="4분기(12월)"/>
    <x v="2"/>
    <s v="헝가리"/>
    <s v="김욱경"/>
    <x v="0"/>
    <s v="깔끔한 멸치국물팩65g(13g*5)"/>
    <n v="2700"/>
    <n v="3"/>
    <n v="8100"/>
  </r>
  <r>
    <x v="163"/>
    <s v="O221014058296"/>
    <s v="2022"/>
    <s v="4분기(12월)"/>
    <x v="2"/>
    <s v="헝가리"/>
    <s v="김욱경"/>
    <x v="0"/>
    <s v="녹두빈대떡가루400g"/>
    <n v="3250"/>
    <n v="1"/>
    <n v="3250"/>
  </r>
  <r>
    <x v="163"/>
    <s v="O221014058296"/>
    <s v="2022"/>
    <s v="4분기(12월)"/>
    <x v="2"/>
    <s v="헝가리"/>
    <s v="김욱경"/>
    <x v="0"/>
    <s v="동구밭 린스바"/>
    <n v="9500"/>
    <n v="1"/>
    <n v="9500"/>
  </r>
  <r>
    <x v="163"/>
    <s v="O221014058296"/>
    <s v="2022"/>
    <s v="4분기(12월)"/>
    <x v="2"/>
    <s v="헝가리"/>
    <s v="김욱경"/>
    <x v="0"/>
    <s v="동구밭 샴푸바 중건성용"/>
    <n v="9500"/>
    <n v="1"/>
    <n v="9500"/>
  </r>
  <r>
    <x v="163"/>
    <s v="O221014058296"/>
    <s v="2022"/>
    <s v="4분기(12월)"/>
    <x v="2"/>
    <s v="헝가리"/>
    <s v="김욱경"/>
    <x v="0"/>
    <s v="뚝딱 삶은곤드레300g"/>
    <n v="5500"/>
    <n v="1"/>
    <n v="5500"/>
  </r>
  <r>
    <x v="163"/>
    <s v="O221014058296"/>
    <s v="2022"/>
    <s v="4분기(12월)"/>
    <x v="2"/>
    <s v="헝가리"/>
    <s v="김욱경"/>
    <x v="0"/>
    <s v="사각 목욕타월(때밀이)3P "/>
    <n v="1100"/>
    <n v="1"/>
    <n v="1100"/>
  </r>
  <r>
    <x v="163"/>
    <s v="O221014058296"/>
    <s v="2022"/>
    <s v="4분기(12월)"/>
    <x v="2"/>
    <s v="헝가리"/>
    <s v="김욱경"/>
    <x v="0"/>
    <s v="순창조개멸치찌개된장450g"/>
    <n v="5200"/>
    <n v="1"/>
    <n v="5200"/>
  </r>
  <r>
    <x v="163"/>
    <s v="O221014058296"/>
    <s v="2022"/>
    <s v="4분기(12월)"/>
    <x v="2"/>
    <s v="헝가리"/>
    <s v="김욱경"/>
    <x v="0"/>
    <s v="오뚜기 백세카레 고형 순한맛100g"/>
    <n v="2800"/>
    <n v="2"/>
    <n v="5600"/>
  </r>
  <r>
    <x v="163"/>
    <s v="O221014058296"/>
    <s v="2022"/>
    <s v="4분기(12월)"/>
    <x v="2"/>
    <s v="헝가리"/>
    <s v="김욱경"/>
    <x v="0"/>
    <s v="오리온 고래밥46g"/>
    <n v="670"/>
    <n v="1"/>
    <n v="670"/>
  </r>
  <r>
    <x v="163"/>
    <s v="O221014058296"/>
    <s v="2022"/>
    <s v="4분기(12월)"/>
    <x v="2"/>
    <s v="헝가리"/>
    <s v="김욱경"/>
    <x v="0"/>
    <s v="진공 알찬미 5kg"/>
    <n v="28700"/>
    <n v="3"/>
    <n v="86100"/>
  </r>
  <r>
    <x v="163"/>
    <s v="O221014058296"/>
    <s v="2022"/>
    <s v="4분기(12월)"/>
    <x v="2"/>
    <s v="헝가리"/>
    <s v="김욱경"/>
    <x v="0"/>
    <s v="천호엔케어 국민 흑염소70mL x 28팩"/>
    <n v="41000"/>
    <n v="1"/>
    <n v="41000"/>
  </r>
  <r>
    <x v="163"/>
    <s v="O221014058296"/>
    <s v="2022"/>
    <s v="4분기(12월)"/>
    <x v="2"/>
    <s v="헝가리"/>
    <s v="김욱경"/>
    <x v="0"/>
    <s v="카라멜 메이플콘74g"/>
    <n v="990"/>
    <n v="1"/>
    <n v="990"/>
  </r>
  <r>
    <x v="163"/>
    <s v="O221014058296"/>
    <s v="2022"/>
    <s v="4분기(12월)"/>
    <x v="2"/>
    <s v="헝가리"/>
    <s v="김욱경"/>
    <x v="0"/>
    <s v="허브그린 물티슈(캡형)100매"/>
    <n v="1000"/>
    <n v="1"/>
    <n v="1000"/>
  </r>
  <r>
    <x v="164"/>
    <s v="O221014058295"/>
    <s v="2022"/>
    <s v="4분기(12월)"/>
    <x v="1"/>
    <s v="중국"/>
    <s v="김수광"/>
    <x v="0"/>
    <s v="농심 배홍동비빔면4입"/>
    <n v="3800"/>
    <n v="2"/>
    <n v="7600"/>
  </r>
  <r>
    <x v="164"/>
    <s v="O221014058295"/>
    <s v="2022"/>
    <s v="4분기(12월)"/>
    <x v="1"/>
    <s v="중국"/>
    <s v="김수광"/>
    <x v="0"/>
    <s v="레모나 생유산균9C 2g*50포 "/>
    <n v="11500"/>
    <n v="1"/>
    <n v="11500"/>
  </r>
  <r>
    <x v="164"/>
    <s v="O221014058295"/>
    <s v="2022"/>
    <s v="4분기(12월)"/>
    <x v="1"/>
    <s v="중국"/>
    <s v="김수광"/>
    <x v="0"/>
    <s v="롯데 볼로네이즈 스파게티"/>
    <n v="2910"/>
    <n v="3"/>
    <n v="8730"/>
  </r>
  <r>
    <x v="164"/>
    <s v="O221014058295"/>
    <s v="2022"/>
    <s v="4분기(12월)"/>
    <x v="1"/>
    <s v="중국"/>
    <s v="김수광"/>
    <x v="0"/>
    <s v="롯데)까르보나라스파게티"/>
    <n v="2950"/>
    <n v="4"/>
    <n v="11800"/>
  </r>
  <r>
    <x v="164"/>
    <s v="O221014058295"/>
    <s v="2022"/>
    <s v="4분기(12월)"/>
    <x v="1"/>
    <s v="중국"/>
    <s v="김수광"/>
    <x v="0"/>
    <s v="백설 떡볶이양념장150g*4"/>
    <n v="10680"/>
    <n v="1"/>
    <n v="10680"/>
  </r>
  <r>
    <x v="164"/>
    <s v="O221014058295"/>
    <s v="2022"/>
    <s v="4분기(12월)"/>
    <x v="1"/>
    <s v="중국"/>
    <s v="김수광"/>
    <x v="0"/>
    <s v="백설 허브맛솔트50g마늘맛"/>
    <n v="2600"/>
    <n v="1"/>
    <n v="2600"/>
  </r>
  <r>
    <x v="164"/>
    <s v="O221014058295"/>
    <s v="2022"/>
    <s v="4분기(12월)"/>
    <x v="1"/>
    <s v="중국"/>
    <s v="김수광"/>
    <x v="0"/>
    <s v="비비고 사골곰탕500g*2"/>
    <n v="2850"/>
    <n v="4"/>
    <n v="11400"/>
  </r>
  <r>
    <x v="164"/>
    <s v="O221014058295"/>
    <s v="2022"/>
    <s v="4분기(12월)"/>
    <x v="1"/>
    <s v="중국"/>
    <s v="김수광"/>
    <x v="0"/>
    <s v="비비고 소고기 장터국500g*2"/>
    <n v="9040"/>
    <n v="3"/>
    <n v="27120"/>
  </r>
  <r>
    <x v="164"/>
    <s v="O221014058295"/>
    <s v="2022"/>
    <s v="4분기(12월)"/>
    <x v="1"/>
    <s v="중국"/>
    <s v="김수광"/>
    <x v="0"/>
    <s v="비비고 소고기미역국500g*2"/>
    <n v="7880"/>
    <n v="2"/>
    <n v="15760"/>
  </r>
  <r>
    <x v="164"/>
    <s v="O221014058295"/>
    <s v="2022"/>
    <s v="4분기(12월)"/>
    <x v="1"/>
    <s v="중국"/>
    <s v="김수광"/>
    <x v="0"/>
    <s v="비비고 육개장500g*2"/>
    <n v="8140"/>
    <n v="5"/>
    <n v="40700"/>
  </r>
  <r>
    <x v="164"/>
    <s v="O221014058295"/>
    <s v="2022"/>
    <s v="4분기(12월)"/>
    <x v="1"/>
    <s v="중국"/>
    <s v="김수광"/>
    <x v="0"/>
    <s v="뿌셔뿌셔(바베큐맛)"/>
    <n v="800"/>
    <n v="1"/>
    <n v="800"/>
  </r>
  <r>
    <x v="164"/>
    <s v="O221014058295"/>
    <s v="2022"/>
    <s v="4분기(12월)"/>
    <x v="1"/>
    <s v="중국"/>
    <s v="김수광"/>
    <x v="0"/>
    <s v="샘표 바지락칼국수 111g"/>
    <n v="1250"/>
    <n v="3"/>
    <n v="3750"/>
  </r>
  <r>
    <x v="164"/>
    <s v="O221014058295"/>
    <s v="2022"/>
    <s v="4분기(12월)"/>
    <x v="1"/>
    <s v="중국"/>
    <s v="김수광"/>
    <x v="0"/>
    <s v="센트룸 포맨 멀티 비타민 미네랄 1387mg x 112정"/>
    <n v="49300"/>
    <n v="1"/>
    <n v="49300"/>
  </r>
  <r>
    <x v="164"/>
    <s v="O221014058295"/>
    <s v="2022"/>
    <s v="4분기(12월)"/>
    <x v="1"/>
    <s v="중국"/>
    <s v="김수광"/>
    <x v="0"/>
    <s v="오뚜기 송탄식사골 부대찌개양념110g*5"/>
    <n v="9300"/>
    <n v="2"/>
    <n v="18600"/>
  </r>
  <r>
    <x v="164"/>
    <s v="O221014058295"/>
    <s v="2022"/>
    <s v="4분기(12월)"/>
    <x v="1"/>
    <s v="중국"/>
    <s v="김수광"/>
    <x v="0"/>
    <s v="오뚜기와사비 소스250g"/>
    <n v="3270"/>
    <n v="1"/>
    <n v="3270"/>
  </r>
  <r>
    <x v="164"/>
    <s v="O221014058295"/>
    <s v="2022"/>
    <s v="4분기(12월)"/>
    <x v="1"/>
    <s v="중국"/>
    <s v="김수광"/>
    <x v="0"/>
    <s v="요호 칼슘*마그네슘*아연*비타민D복합제"/>
    <n v="42000"/>
    <n v="1"/>
    <n v="42000"/>
  </r>
  <r>
    <x v="164"/>
    <s v="O221014058295"/>
    <s v="2022"/>
    <s v="4분기(12월)"/>
    <x v="1"/>
    <s v="중국"/>
    <s v="김수광"/>
    <x v="0"/>
    <s v="제육볶음양념150g*4입"/>
    <n v="8400"/>
    <n v="1"/>
    <n v="8400"/>
  </r>
  <r>
    <x v="164"/>
    <s v="O221014058295"/>
    <s v="2022"/>
    <s v="4분기(12월)"/>
    <x v="1"/>
    <s v="중국"/>
    <s v="김수광"/>
    <x v="0"/>
    <s v="진라면*순한맛(멀티5입)"/>
    <n v="2810"/>
    <n v="1"/>
    <n v="2810"/>
  </r>
  <r>
    <x v="164"/>
    <s v="O221014058295"/>
    <s v="2022"/>
    <s v="4분기(12월)"/>
    <x v="1"/>
    <s v="중국"/>
    <s v="김수광"/>
    <x v="0"/>
    <s v="청정원 맛선생 청정소고기120g"/>
    <n v="2900"/>
    <n v="1"/>
    <n v="2900"/>
  </r>
  <r>
    <x v="164"/>
    <s v="O221014058295"/>
    <s v="2022"/>
    <s v="4분기(12월)"/>
    <x v="1"/>
    <s v="중국"/>
    <s v="김수광"/>
    <x v="0"/>
    <s v="춘천식철판닭갈비 양념160g*4입"/>
    <n v="8400"/>
    <n v="1"/>
    <n v="8400"/>
  </r>
  <r>
    <x v="164"/>
    <s v="O221014058295"/>
    <s v="2022"/>
    <s v="4분기(12월)"/>
    <x v="1"/>
    <s v="중국"/>
    <s v="김수광"/>
    <x v="0"/>
    <s v="칼로리를 줄인 케찹 280g"/>
    <n v="1640"/>
    <n v="1"/>
    <n v="1640"/>
  </r>
  <r>
    <x v="164"/>
    <s v="O221014058295"/>
    <s v="2022"/>
    <s v="4분기(12월)"/>
    <x v="1"/>
    <s v="중국"/>
    <s v="김수광"/>
    <x v="0"/>
    <s v="편한육수 4g*30정(매콤)"/>
    <n v="10000"/>
    <n v="1"/>
    <n v="10000"/>
  </r>
  <r>
    <x v="165"/>
    <s v="O221014058294"/>
    <s v="2022"/>
    <s v="4분기(12월)"/>
    <x v="4"/>
    <s v="인도네시아"/>
    <s v="김종백"/>
    <x v="0"/>
    <s v="Ph.Drop 에브리데이 썬크림40ml"/>
    <n v="9000"/>
    <n v="1"/>
    <n v="9000"/>
  </r>
  <r>
    <x v="165"/>
    <s v="O221014058294"/>
    <s v="2022"/>
    <s v="4분기(12월)"/>
    <x v="4"/>
    <s v="인도네시아"/>
    <s v="김종백"/>
    <x v="0"/>
    <s v="post그래놀라 크랜베리 아몬드350g"/>
    <n v="5700"/>
    <n v="4"/>
    <n v="22800"/>
  </r>
  <r>
    <x v="165"/>
    <s v="O221014058294"/>
    <s v="2022"/>
    <s v="4분기(12월)"/>
    <x v="4"/>
    <s v="인도네시아"/>
    <s v="김종백"/>
    <x v="0"/>
    <s v="고추장아찌300g"/>
    <n v="6600"/>
    <n v="1"/>
    <n v="6600"/>
  </r>
  <r>
    <x v="165"/>
    <s v="O221014058294"/>
    <s v="2022"/>
    <s v="4분기(12월)"/>
    <x v="4"/>
    <s v="인도네시아"/>
    <s v="김종백"/>
    <x v="0"/>
    <s v="곤드레장아찌300g"/>
    <n v="6600"/>
    <n v="1"/>
    <n v="6600"/>
  </r>
  <r>
    <x v="165"/>
    <s v="O221014058294"/>
    <s v="2022"/>
    <s v="4분기(12월)"/>
    <x v="4"/>
    <s v="인도네시아"/>
    <s v="김종백"/>
    <x v="0"/>
    <s v="구운감자 135g"/>
    <n v="3600"/>
    <n v="3"/>
    <n v="10800"/>
  </r>
  <r>
    <x v="165"/>
    <s v="O221014058294"/>
    <s v="2022"/>
    <s v="4분기(12월)"/>
    <x v="4"/>
    <s v="인도네시아"/>
    <s v="김종백"/>
    <x v="0"/>
    <s v="구운감자 슬림80g"/>
    <n v="1090"/>
    <n v="2"/>
    <n v="2180"/>
  </r>
  <r>
    <x v="165"/>
    <s v="O221014058294"/>
    <s v="2022"/>
    <s v="4분기(12월)"/>
    <x v="4"/>
    <s v="인도네시아"/>
    <s v="김종백"/>
    <x v="0"/>
    <s v="구운양파60g"/>
    <n v="990"/>
    <n v="10"/>
    <n v="9900"/>
  </r>
  <r>
    <x v="165"/>
    <s v="O221014058294"/>
    <s v="2022"/>
    <s v="4분기(12월)"/>
    <x v="4"/>
    <s v="인도네시아"/>
    <s v="김종백"/>
    <x v="0"/>
    <s v="꽃게랑 오리지널70g"/>
    <n v="1073"/>
    <n v="4"/>
    <n v="4292"/>
  </r>
  <r>
    <x v="165"/>
    <s v="O221014058294"/>
    <s v="2022"/>
    <s v="4분기(12월)"/>
    <x v="4"/>
    <s v="인도네시아"/>
    <s v="김종백"/>
    <x v="0"/>
    <s v="너구리 매운맛(멀티5입)"/>
    <n v="5090"/>
    <n v="1"/>
    <n v="5090"/>
  </r>
  <r>
    <x v="165"/>
    <s v="O221014058294"/>
    <s v="2022"/>
    <s v="4분기(12월)"/>
    <x v="4"/>
    <s v="인도네시아"/>
    <s v="김종백"/>
    <x v="0"/>
    <s v="농심 감튀 어니언맛 120g"/>
    <n v="2810"/>
    <n v="4"/>
    <n v="11240"/>
  </r>
  <r>
    <x v="165"/>
    <s v="O221014058294"/>
    <s v="2022"/>
    <s v="4분기(12월)"/>
    <x v="4"/>
    <s v="인도네시아"/>
    <s v="김종백"/>
    <x v="0"/>
    <s v="농심 꿀꽈배기90g"/>
    <n v="1230"/>
    <n v="10"/>
    <n v="12300"/>
  </r>
  <r>
    <x v="165"/>
    <s v="O221014058294"/>
    <s v="2022"/>
    <s v="4분기(12월)"/>
    <x v="4"/>
    <s v="인도네시아"/>
    <s v="김종백"/>
    <x v="0"/>
    <s v="농심 닭다리 후라이드맛66g"/>
    <n v="1230"/>
    <n v="10"/>
    <n v="12300"/>
  </r>
  <r>
    <x v="165"/>
    <s v="O221014058294"/>
    <s v="2022"/>
    <s v="4분기(12월)"/>
    <x v="4"/>
    <s v="인도네시아"/>
    <s v="김종백"/>
    <x v="0"/>
    <s v="농심 새우깡90g"/>
    <n v="1070"/>
    <n v="8"/>
    <n v="8560"/>
  </r>
  <r>
    <x v="165"/>
    <s v="O221014058294"/>
    <s v="2022"/>
    <s v="4분기(12월)"/>
    <x v="4"/>
    <s v="인도네시아"/>
    <s v="김종백"/>
    <x v="0"/>
    <s v="농심 신라면(멀티5입)"/>
    <n v="3640"/>
    <n v="2"/>
    <n v="7280"/>
  </r>
  <r>
    <x v="165"/>
    <s v="O221014058294"/>
    <s v="2022"/>
    <s v="4분기(12월)"/>
    <x v="4"/>
    <s v="인도네시아"/>
    <s v="김종백"/>
    <x v="0"/>
    <s v="농심 안성탕면(멀티5입)"/>
    <n v="4080"/>
    <n v="2"/>
    <n v="8160"/>
  </r>
  <r>
    <x v="165"/>
    <s v="O221014058294"/>
    <s v="2022"/>
    <s v="4분기(12월)"/>
    <x v="4"/>
    <s v="인도네시아"/>
    <s v="김종백"/>
    <x v="0"/>
    <s v="농심 양파링84g"/>
    <n v="1220"/>
    <n v="10"/>
    <n v="12200"/>
  </r>
  <r>
    <x v="165"/>
    <s v="O221014058294"/>
    <s v="2022"/>
    <s v="4분기(12월)"/>
    <x v="4"/>
    <s v="인도네시아"/>
    <s v="김종백"/>
    <x v="0"/>
    <s v="농심 포스틱 84g"/>
    <n v="1230"/>
    <n v="10"/>
    <n v="12300"/>
  </r>
  <r>
    <x v="165"/>
    <s v="O221014058294"/>
    <s v="2022"/>
    <s v="4분기(12월)"/>
    <x v="4"/>
    <s v="인도네시아"/>
    <s v="김종백"/>
    <x v="0"/>
    <s v="롯데 볼로네이즈 스파게티"/>
    <n v="2910"/>
    <n v="2"/>
    <n v="5820"/>
  </r>
  <r>
    <x v="165"/>
    <s v="O221014058294"/>
    <s v="2022"/>
    <s v="4분기(12월)"/>
    <x v="4"/>
    <s v="인도네시아"/>
    <s v="김종백"/>
    <x v="0"/>
    <s v="비비고 갈비탕400g*2"/>
    <n v="13520"/>
    <n v="1"/>
    <n v="13520"/>
  </r>
  <r>
    <x v="165"/>
    <s v="O221014058294"/>
    <s v="2022"/>
    <s v="4분기(12월)"/>
    <x v="4"/>
    <s v="인도네시아"/>
    <s v="김종백"/>
    <x v="0"/>
    <s v="비비고 스팸부대찌개460g"/>
    <n v="6800"/>
    <n v="1"/>
    <n v="6800"/>
  </r>
  <r>
    <x v="165"/>
    <s v="O221014058294"/>
    <s v="2022"/>
    <s v="4분기(12월)"/>
    <x v="4"/>
    <s v="인도네시아"/>
    <s v="김종백"/>
    <x v="0"/>
    <s v="뿌셔뿌셔(바베큐맛)"/>
    <n v="800"/>
    <n v="10"/>
    <n v="8000"/>
  </r>
  <r>
    <x v="165"/>
    <s v="O221014058294"/>
    <s v="2022"/>
    <s v="4분기(12월)"/>
    <x v="4"/>
    <s v="인도네시아"/>
    <s v="김종백"/>
    <x v="0"/>
    <s v="오뚜기 스낵면(멀티5입)"/>
    <n v="2680"/>
    <n v="1"/>
    <n v="2680"/>
  </r>
  <r>
    <x v="165"/>
    <s v="O221014058294"/>
    <s v="2022"/>
    <s v="4분기(12월)"/>
    <x v="4"/>
    <s v="인도네시아"/>
    <s v="김종백"/>
    <x v="0"/>
    <s v="오리온 고래밥46g"/>
    <n v="670"/>
    <n v="6"/>
    <n v="4020"/>
  </r>
  <r>
    <x v="165"/>
    <s v="O221014058294"/>
    <s v="2022"/>
    <s v="4분기(12월)"/>
    <x v="4"/>
    <s v="인도네시아"/>
    <s v="김종백"/>
    <x v="0"/>
    <s v="오리온 도도한 나쵸 치즈맛92g"/>
    <n v="1250"/>
    <n v="4"/>
    <n v="5000"/>
  </r>
  <r>
    <x v="165"/>
    <s v="O221014058294"/>
    <s v="2022"/>
    <s v="4분기(12월)"/>
    <x v="4"/>
    <s v="인도네시아"/>
    <s v="김종백"/>
    <x v="0"/>
    <s v="오리온 오감자 감자그라탕50g"/>
    <n v="1210"/>
    <n v="8"/>
    <n v="9680"/>
  </r>
  <r>
    <x v="165"/>
    <s v="O221014058294"/>
    <s v="2022"/>
    <s v="4분기(12월)"/>
    <x v="4"/>
    <s v="인도네시아"/>
    <s v="김종백"/>
    <x v="0"/>
    <s v="오리온 오징어땅콩180g"/>
    <n v="2260"/>
    <n v="2"/>
    <n v="4520"/>
  </r>
  <r>
    <x v="165"/>
    <s v="O221014058294"/>
    <s v="2022"/>
    <s v="4분기(12월)"/>
    <x v="4"/>
    <s v="인도네시아"/>
    <s v="김종백"/>
    <x v="0"/>
    <s v="왕오징어구이 200g"/>
    <n v="9300"/>
    <n v="1"/>
    <n v="9300"/>
  </r>
  <r>
    <x v="165"/>
    <s v="O221014058294"/>
    <s v="2022"/>
    <s v="4분기(12월)"/>
    <x v="4"/>
    <s v="인도네시아"/>
    <s v="김종백"/>
    <x v="0"/>
    <s v="쟈키쟈키70g 숯불갈비향"/>
    <n v="1440"/>
    <n v="8"/>
    <n v="11520"/>
  </r>
  <r>
    <x v="165"/>
    <s v="O221014058294"/>
    <s v="2022"/>
    <s v="4분기(12월)"/>
    <x v="4"/>
    <s v="인도네시아"/>
    <s v="김종백"/>
    <x v="0"/>
    <s v="짱이야 166g"/>
    <n v="1160"/>
    <n v="10"/>
    <n v="11600"/>
  </r>
  <r>
    <x v="165"/>
    <s v="O221014058294"/>
    <s v="2022"/>
    <s v="4분기(12월)"/>
    <x v="4"/>
    <s v="인도네시아"/>
    <s v="김종백"/>
    <x v="0"/>
    <s v="청포도캔디153g"/>
    <n v="1990"/>
    <n v="4"/>
    <n v="7960"/>
  </r>
  <r>
    <x v="165"/>
    <s v="O221014058294"/>
    <s v="2022"/>
    <s v="4분기(12월)"/>
    <x v="4"/>
    <s v="인도네시아"/>
    <s v="김종백"/>
    <x v="0"/>
    <s v="초코칩쿠키104g"/>
    <n v="1260"/>
    <n v="8"/>
    <n v="10080"/>
  </r>
  <r>
    <x v="165"/>
    <s v="O221014058294"/>
    <s v="2022"/>
    <s v="4분기(12월)"/>
    <x v="4"/>
    <s v="인도네시아"/>
    <s v="김종백"/>
    <x v="0"/>
    <s v="콘푸라이트300g"/>
    <n v="2960"/>
    <n v="1"/>
    <n v="2960"/>
  </r>
  <r>
    <x v="165"/>
    <s v="O221014058294"/>
    <s v="2022"/>
    <s v="4분기(12월)"/>
    <x v="4"/>
    <s v="인도네시아"/>
    <s v="김종백"/>
    <x v="0"/>
    <s v="크라운 콘칩70g"/>
    <n v="1080"/>
    <n v="6"/>
    <n v="6480"/>
  </r>
  <r>
    <x v="165"/>
    <s v="O221014058294"/>
    <s v="2022"/>
    <s v="4분기(12월)"/>
    <x v="4"/>
    <s v="인도네시아"/>
    <s v="김종백"/>
    <x v="0"/>
    <s v="해태 맛동산 90g"/>
    <n v="1200"/>
    <n v="6"/>
    <n v="7200"/>
  </r>
  <r>
    <x v="165"/>
    <s v="O221014058294"/>
    <s v="2022"/>
    <s v="4분기(12월)"/>
    <x v="4"/>
    <s v="인도네시아"/>
    <s v="김종백"/>
    <x v="0"/>
    <s v="해태 버터링 딥초코103g"/>
    <n v="2400"/>
    <n v="1"/>
    <n v="2400"/>
  </r>
  <r>
    <x v="165"/>
    <s v="O221014058294"/>
    <s v="2022"/>
    <s v="4분기(12월)"/>
    <x v="4"/>
    <s v="인도네시아"/>
    <s v="김종백"/>
    <x v="0"/>
    <s v="해태 오예스360g"/>
    <n v="4200"/>
    <n v="1"/>
    <n v="4200"/>
  </r>
  <r>
    <x v="165"/>
    <s v="O221014058294"/>
    <s v="2022"/>
    <s v="4분기(12월)"/>
    <x v="4"/>
    <s v="인도네시아"/>
    <s v="김종백"/>
    <x v="0"/>
    <s v="해태 자두캔디130g"/>
    <n v="1520"/>
    <n v="3"/>
    <n v="4560"/>
  </r>
  <r>
    <x v="166"/>
    <s v="O221014058293"/>
    <s v="2022"/>
    <s v="4분기(12월)"/>
    <x v="2"/>
    <s v="중국"/>
    <s v="박준범"/>
    <x v="0"/>
    <s v="광천파래김4g*16봉"/>
    <n v="4200"/>
    <n v="2"/>
    <n v="8400"/>
  </r>
  <r>
    <x v="166"/>
    <s v="O221014058293"/>
    <s v="2022"/>
    <s v="4분기(12월)"/>
    <x v="2"/>
    <s v="중국"/>
    <s v="박준범"/>
    <x v="0"/>
    <s v="동원 참치150g(살코기)*3"/>
    <n v="7270"/>
    <n v="3"/>
    <n v="21810"/>
  </r>
  <r>
    <x v="166"/>
    <s v="O221014058293"/>
    <s v="2022"/>
    <s v="4분기(12월)"/>
    <x v="2"/>
    <s v="중국"/>
    <s v="박준범"/>
    <x v="0"/>
    <s v="메디안 쿨칫솔10입(미세모)"/>
    <n v="4900"/>
    <n v="1"/>
    <n v="4900"/>
  </r>
  <r>
    <x v="166"/>
    <s v="O221014058293"/>
    <s v="2022"/>
    <s v="4분기(12월)"/>
    <x v="2"/>
    <s v="중국"/>
    <s v="박준범"/>
    <x v="0"/>
    <s v="몸이반한곤약젤리 다이어트(와일드망고)130ml*10입"/>
    <n v="9900"/>
    <n v="10"/>
    <n v="99000"/>
  </r>
  <r>
    <x v="166"/>
    <s v="O221014058293"/>
    <s v="2022"/>
    <s v="4분기(12월)"/>
    <x v="2"/>
    <s v="중국"/>
    <s v="박준범"/>
    <x v="0"/>
    <s v="비비고 사골곰탕500g*2"/>
    <n v="2850"/>
    <n v="4"/>
    <n v="11400"/>
  </r>
  <r>
    <x v="166"/>
    <s v="O221014058293"/>
    <s v="2022"/>
    <s v="4분기(12월)"/>
    <x v="2"/>
    <s v="중국"/>
    <s v="박준범"/>
    <x v="0"/>
    <s v="비비고 소고기죽280g"/>
    <n v="2850"/>
    <n v="13"/>
    <n v="37050"/>
  </r>
  <r>
    <x v="166"/>
    <s v="O221014058293"/>
    <s v="2022"/>
    <s v="4분기(12월)"/>
    <x v="2"/>
    <s v="중국"/>
    <s v="박준범"/>
    <x v="0"/>
    <s v="상쾌환 숙취해소6g(3g*2포)"/>
    <n v="4500"/>
    <n v="4"/>
    <n v="18000"/>
  </r>
  <r>
    <x v="166"/>
    <s v="O221014058293"/>
    <s v="2022"/>
    <s v="4분기(12월)"/>
    <x v="2"/>
    <s v="중국"/>
    <s v="박준범"/>
    <x v="0"/>
    <s v="서울우유 검은콩 귀리,호두 두유190ml*20팩"/>
    <n v="20000"/>
    <n v="1"/>
    <n v="20000"/>
  </r>
  <r>
    <x v="166"/>
    <s v="O221014058293"/>
    <s v="2022"/>
    <s v="4분기(12월)"/>
    <x v="2"/>
    <s v="중국"/>
    <s v="박준범"/>
    <x v="0"/>
    <s v="유한 펑크린1L"/>
    <n v="2630"/>
    <n v="6"/>
    <n v="15780"/>
  </r>
  <r>
    <x v="166"/>
    <s v="O221014058293"/>
    <s v="2022"/>
    <s v="4분기(12월)"/>
    <x v="2"/>
    <s v="중국"/>
    <s v="박준범"/>
    <x v="0"/>
    <s v="촉앤감 셰프키친타올130매*6롤"/>
    <n v="7100"/>
    <n v="1"/>
    <n v="7100"/>
  </r>
  <r>
    <x v="166"/>
    <s v="O221014058293"/>
    <s v="2022"/>
    <s v="4분기(12월)"/>
    <x v="2"/>
    <s v="중국"/>
    <s v="박준범"/>
    <x v="0"/>
    <s v="햇반 흑미밥210g*4"/>
    <n v="6630"/>
    <n v="2"/>
    <n v="13260"/>
  </r>
  <r>
    <x v="167"/>
    <s v="O221014058292"/>
    <s v="2022"/>
    <s v="4분기(12월)"/>
    <x v="2"/>
    <s v="중국"/>
    <s v="김대현"/>
    <x v="0"/>
    <s v="동원 DHA참치100g*5"/>
    <n v="9000"/>
    <n v="1"/>
    <n v="9000"/>
  </r>
  <r>
    <x v="167"/>
    <s v="O221014058292"/>
    <s v="2022"/>
    <s v="4분기(12월)"/>
    <x v="2"/>
    <s v="중국"/>
    <s v="김대현"/>
    <x v="0"/>
    <s v="레모나 생유산균9C 2g*50포 "/>
    <n v="11500"/>
    <n v="1"/>
    <n v="11500"/>
  </r>
  <r>
    <x v="167"/>
    <s v="O221014058292"/>
    <s v="2022"/>
    <s v="4분기(12월)"/>
    <x v="2"/>
    <s v="중국"/>
    <s v="김대현"/>
    <x v="0"/>
    <s v="롯데 장조림135g*4"/>
    <n v="10000"/>
    <n v="1"/>
    <n v="10000"/>
  </r>
  <r>
    <x v="167"/>
    <s v="O221014058292"/>
    <s v="2022"/>
    <s v="4분기(12월)"/>
    <x v="2"/>
    <s v="중국"/>
    <s v="김대현"/>
    <x v="0"/>
    <s v="비비고 갈비탕400g*2"/>
    <n v="13520"/>
    <n v="1"/>
    <n v="13520"/>
  </r>
  <r>
    <x v="167"/>
    <s v="O221014058292"/>
    <s v="2022"/>
    <s v="4분기(12월)"/>
    <x v="2"/>
    <s v="중국"/>
    <s v="김대현"/>
    <x v="0"/>
    <s v="비비고 스팸부대찌개460g"/>
    <n v="6800"/>
    <n v="2"/>
    <n v="13600"/>
  </r>
  <r>
    <x v="167"/>
    <s v="O221014058292"/>
    <s v="2022"/>
    <s v="4분기(12월)"/>
    <x v="2"/>
    <s v="중국"/>
    <s v="김대현"/>
    <x v="0"/>
    <s v="비비고차돌육개장500g*2"/>
    <n v="11780"/>
    <n v="1"/>
    <n v="11780"/>
  </r>
  <r>
    <x v="167"/>
    <s v="O221014058292"/>
    <s v="2022"/>
    <s v="4분기(12월)"/>
    <x v="2"/>
    <s v="중국"/>
    <s v="김대현"/>
    <x v="0"/>
    <s v="상쾌환 숙취해소6g(3g*2포)"/>
    <n v="4500"/>
    <n v="1"/>
    <n v="4500"/>
  </r>
  <r>
    <x v="167"/>
    <s v="O221014058292"/>
    <s v="2022"/>
    <s v="4분기(12월)"/>
    <x v="2"/>
    <s v="중국"/>
    <s v="김대현"/>
    <x v="0"/>
    <s v="여명808(숙취해소제)*3"/>
    <n v="10800"/>
    <n v="1"/>
    <n v="10800"/>
  </r>
  <r>
    <x v="167"/>
    <s v="O221014058292"/>
    <s v="2022"/>
    <s v="4분기(12월)"/>
    <x v="2"/>
    <s v="중국"/>
    <s v="김대현"/>
    <x v="0"/>
    <s v="연세 검은콩&amp;고칼슘두유200ml*24입"/>
    <n v="12500"/>
    <n v="1"/>
    <n v="12500"/>
  </r>
  <r>
    <x v="167"/>
    <s v="O221014058292"/>
    <s v="2022"/>
    <s v="4분기(12월)"/>
    <x v="2"/>
    <s v="중국"/>
    <s v="김대현"/>
    <x v="0"/>
    <s v="오로니아 멀티비타민&amp;미네랄 90정"/>
    <n v="31900"/>
    <n v="1"/>
    <n v="31900"/>
  </r>
  <r>
    <x v="167"/>
    <s v="O221014058292"/>
    <s v="2022"/>
    <s v="4분기(12월)"/>
    <x v="2"/>
    <s v="중국"/>
    <s v="김대현"/>
    <x v="0"/>
    <s v="제육볶음양념150g*4입"/>
    <n v="8400"/>
    <n v="1"/>
    <n v="8400"/>
  </r>
  <r>
    <x v="167"/>
    <s v="O221014058292"/>
    <s v="2022"/>
    <s v="4분기(12월)"/>
    <x v="2"/>
    <s v="중국"/>
    <s v="김대현"/>
    <x v="0"/>
    <s v="종가반상 사골선지해장국450g*2"/>
    <n v="9240"/>
    <n v="1"/>
    <n v="9240"/>
  </r>
  <r>
    <x v="167"/>
    <s v="O221014058292"/>
    <s v="2022"/>
    <s v="4분기(12월)"/>
    <x v="2"/>
    <s v="중국"/>
    <s v="김대현"/>
    <x v="0"/>
    <s v="청정원)직화짜장80g"/>
    <n v="2170"/>
    <n v="1"/>
    <n v="2170"/>
  </r>
  <r>
    <x v="167"/>
    <s v="O221014058292"/>
    <s v="2022"/>
    <s v="4분기(12월)"/>
    <x v="2"/>
    <s v="중국"/>
    <s v="김대현"/>
    <x v="0"/>
    <s v="춘천식철판닭갈비 양념160g*4입"/>
    <n v="8400"/>
    <n v="1"/>
    <n v="8400"/>
  </r>
  <r>
    <x v="167"/>
    <s v="O221014058292"/>
    <s v="2022"/>
    <s v="4분기(12월)"/>
    <x v="2"/>
    <s v="중국"/>
    <s v="김대현"/>
    <x v="0"/>
    <s v="풍기도깨비홍삼정스틱60포(10ml*20입)"/>
    <n v="35000"/>
    <n v="1"/>
    <n v="35000"/>
  </r>
  <r>
    <x v="167"/>
    <s v="O221014058292"/>
    <s v="2022"/>
    <s v="4분기(12월)"/>
    <x v="2"/>
    <s v="중국"/>
    <s v="김대현"/>
    <x v="0"/>
    <s v="햇반 발아현미밥210g*4"/>
    <n v="6630"/>
    <n v="1"/>
    <n v="6630"/>
  </r>
  <r>
    <x v="167"/>
    <s v="O221014058292"/>
    <s v="2022"/>
    <s v="4분기(12월)"/>
    <x v="2"/>
    <s v="중국"/>
    <s v="김대현"/>
    <x v="0"/>
    <s v="햇반 흑미밥210g*4"/>
    <n v="6630"/>
    <n v="1"/>
    <n v="6630"/>
  </r>
  <r>
    <x v="167"/>
    <s v="O221014058292"/>
    <s v="2022"/>
    <s v="4분기(12월)"/>
    <x v="2"/>
    <s v="중국"/>
    <s v="김대현"/>
    <x v="0"/>
    <s v="헛개열매와밀크씨슬100ml*30포"/>
    <n v="54400"/>
    <n v="1"/>
    <n v="54400"/>
  </r>
  <r>
    <x v="167"/>
    <s v="O221014058292"/>
    <s v="2022"/>
    <s v="4분기(12월)"/>
    <x v="2"/>
    <s v="중국"/>
    <s v="김대현"/>
    <x v="0"/>
    <s v="휴럼 솔루잇 산양유단백질프로틴20g*14포"/>
    <n v="22000"/>
    <n v="1"/>
    <n v="22000"/>
  </r>
  <r>
    <x v="168"/>
    <s v="O221014058291"/>
    <s v="2022"/>
    <s v="4분기(12월)"/>
    <x v="2"/>
    <s v="중국"/>
    <s v="이기욱"/>
    <x v="0"/>
    <s v="그린애 타트체리100주스 70ml*30포"/>
    <n v="16000"/>
    <n v="1"/>
    <n v="16000"/>
  </r>
  <r>
    <x v="168"/>
    <s v="O221014058291"/>
    <s v="2022"/>
    <s v="4분기(12월)"/>
    <x v="2"/>
    <s v="중국"/>
    <s v="이기욱"/>
    <x v="0"/>
    <s v="김도둑 광천댁 볶음참깨170g"/>
    <n v="3360"/>
    <n v="1"/>
    <n v="3360"/>
  </r>
  <r>
    <x v="168"/>
    <s v="O221014058291"/>
    <s v="2022"/>
    <s v="4분기(12월)"/>
    <x v="2"/>
    <s v="중국"/>
    <s v="이기욱"/>
    <x v="0"/>
    <s v="농심 안성탕면(멀티5입)"/>
    <n v="4080"/>
    <n v="1"/>
    <n v="4080"/>
  </r>
  <r>
    <x v="168"/>
    <s v="O221014058291"/>
    <s v="2022"/>
    <s v="4분기(12월)"/>
    <x v="2"/>
    <s v="중국"/>
    <s v="이기욱"/>
    <x v="0"/>
    <s v="농심짜파게티(멀티5입)"/>
    <n v="4430"/>
    <n v="1"/>
    <n v="4430"/>
  </r>
  <r>
    <x v="168"/>
    <s v="O221014058291"/>
    <s v="2022"/>
    <s v="4분기(12월)"/>
    <x v="2"/>
    <s v="중국"/>
    <s v="이기욱"/>
    <x v="0"/>
    <s v="동원 상상육포 오리지널 50g"/>
    <n v="3900"/>
    <n v="1"/>
    <n v="3900"/>
  </r>
  <r>
    <x v="168"/>
    <s v="O221014058291"/>
    <s v="2022"/>
    <s v="4분기(12월)"/>
    <x v="2"/>
    <s v="중국"/>
    <s v="이기욱"/>
    <x v="0"/>
    <s v="머거본 꿀땅콩55g*12"/>
    <n v="11000"/>
    <n v="1"/>
    <n v="11000"/>
  </r>
  <r>
    <x v="168"/>
    <s v="O221014058291"/>
    <s v="2022"/>
    <s v="4분기(12월)"/>
    <x v="2"/>
    <s v="중국"/>
    <s v="이기욱"/>
    <x v="0"/>
    <s v="삼립 미니꿀약과140g"/>
    <n v="1400"/>
    <n v="1"/>
    <n v="1400"/>
  </r>
  <r>
    <x v="168"/>
    <s v="O221014058291"/>
    <s v="2022"/>
    <s v="4분기(12월)"/>
    <x v="2"/>
    <s v="중국"/>
    <s v="이기욱"/>
    <x v="0"/>
    <s v="삼색천하 오징어70g"/>
    <n v="6490"/>
    <n v="1"/>
    <n v="6490"/>
  </r>
  <r>
    <x v="168"/>
    <s v="O221014058291"/>
    <s v="2022"/>
    <s v="4분기(12월)"/>
    <x v="2"/>
    <s v="중국"/>
    <s v="이기욱"/>
    <x v="0"/>
    <s v="서울우유 검은콩 귀리,호두 두유190ml*20팩"/>
    <n v="20000"/>
    <n v="2"/>
    <n v="40000"/>
  </r>
  <r>
    <x v="168"/>
    <s v="O221014058291"/>
    <s v="2022"/>
    <s v="4분기(12월)"/>
    <x v="2"/>
    <s v="중국"/>
    <s v="이기욱"/>
    <x v="0"/>
    <s v="스팸 마일드 300g*3"/>
    <n v="12480"/>
    <n v="1"/>
    <n v="12480"/>
  </r>
  <r>
    <x v="168"/>
    <s v="O221014058291"/>
    <s v="2022"/>
    <s v="4분기(12월)"/>
    <x v="2"/>
    <s v="중국"/>
    <s v="이기욱"/>
    <x v="0"/>
    <s v="아참 왕한치20g"/>
    <n v="2600"/>
    <n v="1"/>
    <n v="2600"/>
  </r>
  <r>
    <x v="168"/>
    <s v="O221014058291"/>
    <s v="2022"/>
    <s v="4분기(12월)"/>
    <x v="2"/>
    <s v="중국"/>
    <s v="이기욱"/>
    <x v="0"/>
    <s v="오리온 닥터유 단백질바50g*12"/>
    <n v="15400"/>
    <n v="3"/>
    <n v="46200"/>
  </r>
  <r>
    <x v="168"/>
    <s v="O221014058291"/>
    <s v="2022"/>
    <s v="4분기(12월)"/>
    <x v="2"/>
    <s v="중국"/>
    <s v="이기욱"/>
    <x v="0"/>
    <s v="왕오징어구이 200g"/>
    <n v="9300"/>
    <n v="1"/>
    <n v="9300"/>
  </r>
  <r>
    <x v="168"/>
    <s v="O221014058291"/>
    <s v="2022"/>
    <s v="4분기(12월)"/>
    <x v="2"/>
    <s v="중국"/>
    <s v="이기욱"/>
    <x v="0"/>
    <s v="참깨드레싱 245g(상온)"/>
    <n v="3070"/>
    <n v="2"/>
    <n v="6140"/>
  </r>
  <r>
    <x v="168"/>
    <s v="O221014058291"/>
    <s v="2022"/>
    <s v="4분기(12월)"/>
    <x v="2"/>
    <s v="중국"/>
    <s v="이기욱"/>
    <x v="0"/>
    <s v="칼로리를 줄인 마요네스 315g"/>
    <n v="3450"/>
    <n v="2"/>
    <n v="6900"/>
  </r>
  <r>
    <x v="168"/>
    <s v="O221014058291"/>
    <s v="2022"/>
    <s v="4분기(12월)"/>
    <x v="2"/>
    <s v="중국"/>
    <s v="이기욱"/>
    <x v="0"/>
    <s v="칼로리를 줄인 케찹 280g"/>
    <n v="1640"/>
    <n v="2"/>
    <n v="3280"/>
  </r>
  <r>
    <x v="168"/>
    <s v="O221014058291"/>
    <s v="2022"/>
    <s v="4분기(12월)"/>
    <x v="2"/>
    <s v="중국"/>
    <s v="이기욱"/>
    <x v="0"/>
    <s v="콘크림스프270g*2"/>
    <n v="5600"/>
    <n v="1"/>
    <n v="5600"/>
  </r>
  <r>
    <x v="168"/>
    <s v="O221014058291"/>
    <s v="2022"/>
    <s v="4분기(12월)"/>
    <x v="2"/>
    <s v="중국"/>
    <s v="이기욱"/>
    <x v="0"/>
    <s v="풍기도깨비해먹음사과즙100ml*24포"/>
    <n v="19000"/>
    <n v="1"/>
    <n v="19000"/>
  </r>
  <r>
    <x v="168"/>
    <s v="O221014058291"/>
    <s v="2022"/>
    <s v="4분기(12월)"/>
    <x v="2"/>
    <s v="중국"/>
    <s v="이기욱"/>
    <x v="0"/>
    <s v="프리미엄 하루넛츠25g*15"/>
    <n v="12400"/>
    <n v="2"/>
    <n v="24800"/>
  </r>
  <r>
    <x v="168"/>
    <s v="O221014058291"/>
    <s v="2022"/>
    <s v="4분기(12월)"/>
    <x v="2"/>
    <s v="중국"/>
    <s v="이기욱"/>
    <x v="0"/>
    <s v="해표 포도씨유900ml"/>
    <n v="13600"/>
    <n v="1"/>
    <n v="13600"/>
  </r>
  <r>
    <x v="168"/>
    <s v="O221014058291"/>
    <s v="2022"/>
    <s v="4분기(12월)"/>
    <x v="2"/>
    <s v="중국"/>
    <s v="이기욱"/>
    <x v="0"/>
    <s v="흑마늘 더 블랙70ml*30포"/>
    <n v="59000"/>
    <n v="1"/>
    <n v="59000"/>
  </r>
  <r>
    <x v="169"/>
    <s v="O221025058466"/>
    <s v="2022"/>
    <s v="4분기(12월)"/>
    <x v="2"/>
    <s v="헝가리"/>
    <s v="김재현"/>
    <x v="0"/>
    <s v="Albero 북미산 월넛 손잡이 원목 도마M1"/>
    <n v="67720"/>
    <n v="1"/>
    <n v="67720"/>
  </r>
  <r>
    <x v="169"/>
    <s v="O221025058466"/>
    <s v="2022"/>
    <s v="4분기(12월)"/>
    <x v="2"/>
    <s v="헝가리"/>
    <s v="김재현"/>
    <x v="0"/>
    <s v="post그래놀라 크랜베리 아몬드350g"/>
    <n v="5700"/>
    <n v="2"/>
    <n v="11400"/>
  </r>
  <r>
    <x v="169"/>
    <s v="O221025058466"/>
    <s v="2022"/>
    <s v="4분기(12월)"/>
    <x v="2"/>
    <s v="헝가리"/>
    <s v="김재현"/>
    <x v="0"/>
    <s v="고소한뚝딱비빔곤드레80g*5"/>
    <n v="14550"/>
    <n v="1"/>
    <n v="14550"/>
  </r>
  <r>
    <x v="169"/>
    <s v="O221025058466"/>
    <s v="2022"/>
    <s v="4분기(12월)"/>
    <x v="2"/>
    <s v="헝가리"/>
    <s v="김재현"/>
    <x v="0"/>
    <s v="구수한뚝딱시래기강된장80g*5"/>
    <n v="14550"/>
    <n v="1"/>
    <n v="14550"/>
  </r>
  <r>
    <x v="169"/>
    <s v="O221025058466"/>
    <s v="2022"/>
    <s v="4분기(12월)"/>
    <x v="2"/>
    <s v="헝가리"/>
    <s v="김재현"/>
    <x v="0"/>
    <s v="까스명수 골드75ml*10"/>
    <n v="8000"/>
    <n v="2"/>
    <n v="16000"/>
  </r>
  <r>
    <x v="169"/>
    <s v="O221025058466"/>
    <s v="2022"/>
    <s v="4분기(12월)"/>
    <x v="2"/>
    <s v="헝가리"/>
    <s v="김재현"/>
    <x v="0"/>
    <s v="농심 안성탕면(멀티5입)"/>
    <n v="4080"/>
    <n v="1"/>
    <n v="4080"/>
  </r>
  <r>
    <x v="169"/>
    <s v="O221025058466"/>
    <s v="2022"/>
    <s v="4분기(12월)"/>
    <x v="2"/>
    <s v="헝가리"/>
    <s v="김재현"/>
    <x v="0"/>
    <s v="농심 오징어짬뽕(멀티5입)"/>
    <n v="4430"/>
    <n v="1"/>
    <n v="4430"/>
  </r>
  <r>
    <x v="169"/>
    <s v="O221025058466"/>
    <s v="2022"/>
    <s v="4분기(12월)"/>
    <x v="2"/>
    <s v="헝가리"/>
    <s v="김재현"/>
    <x v="0"/>
    <s v="동결건조 다진마늘"/>
    <n v="4530"/>
    <n v="1"/>
    <n v="4530"/>
  </r>
  <r>
    <x v="169"/>
    <s v="O221025058466"/>
    <s v="2022"/>
    <s v="4분기(12월)"/>
    <x v="2"/>
    <s v="헝가리"/>
    <s v="김재현"/>
    <x v="0"/>
    <s v="동서 포스트 오레오 오즈 250g"/>
    <n v="4600"/>
    <n v="2"/>
    <n v="9200"/>
  </r>
  <r>
    <x v="169"/>
    <s v="O221025058466"/>
    <s v="2022"/>
    <s v="4분기(12월)"/>
    <x v="2"/>
    <s v="헝가리"/>
    <s v="김재현"/>
    <x v="0"/>
    <s v="몬스위트칠리소스435ml"/>
    <n v="4010"/>
    <n v="1"/>
    <n v="4010"/>
  </r>
  <r>
    <x v="169"/>
    <s v="O221025058466"/>
    <s v="2022"/>
    <s v="4분기(12월)"/>
    <x v="2"/>
    <s v="헝가리"/>
    <s v="김재현"/>
    <x v="0"/>
    <s v="설악산 국산목이버섯30g"/>
    <n v="5500"/>
    <n v="2"/>
    <n v="11000"/>
  </r>
  <r>
    <x v="169"/>
    <s v="O221025058466"/>
    <s v="2022"/>
    <s v="4분기(12월)"/>
    <x v="2"/>
    <s v="헝가리"/>
    <s v="김재현"/>
    <x v="0"/>
    <s v="여명808(숙취해소제)*3"/>
    <n v="10800"/>
    <n v="2"/>
    <n v="21600"/>
  </r>
  <r>
    <x v="169"/>
    <s v="O221025058466"/>
    <s v="2022"/>
    <s v="4분기(12월)"/>
    <x v="2"/>
    <s v="헝가리"/>
    <s v="김재현"/>
    <x v="0"/>
    <s v="오뚜기 진짬뽕(멀티4입)"/>
    <n v="5430"/>
    <n v="1"/>
    <n v="5430"/>
  </r>
  <r>
    <x v="169"/>
    <s v="O221025058466"/>
    <s v="2022"/>
    <s v="4분기(12월)"/>
    <x v="2"/>
    <s v="헝가리"/>
    <s v="김재현"/>
    <x v="0"/>
    <s v="웰이즈 체어 "/>
    <n v="34000"/>
    <n v="1"/>
    <n v="34000"/>
  </r>
  <r>
    <x v="169"/>
    <s v="O221025058466"/>
    <s v="2022"/>
    <s v="4분기(12월)"/>
    <x v="2"/>
    <s v="헝가리"/>
    <s v="김재현"/>
    <x v="0"/>
    <s v="진라면*매운맛(멀티5입)"/>
    <n v="2810"/>
    <n v="1"/>
    <n v="2810"/>
  </r>
  <r>
    <x v="169"/>
    <s v="O221025058466"/>
    <s v="2022"/>
    <s v="4분기(12월)"/>
    <x v="2"/>
    <s v="헝가리"/>
    <s v="김재현"/>
    <x v="0"/>
    <s v="청정원)직화짜장80g"/>
    <n v="2170"/>
    <n v="4"/>
    <n v="8680"/>
  </r>
  <r>
    <x v="169"/>
    <s v="O221025058466"/>
    <s v="2022"/>
    <s v="4분기(12월)"/>
    <x v="2"/>
    <s v="헝가리"/>
    <s v="김재현"/>
    <x v="0"/>
    <s v="페리오치약 캐비티케어알파 160g*3"/>
    <n v="4320"/>
    <n v="1"/>
    <n v="4320"/>
  </r>
  <r>
    <x v="169"/>
    <s v="O221025058466"/>
    <s v="2022"/>
    <s v="4분기(12월)"/>
    <x v="2"/>
    <s v="헝가리"/>
    <s v="김재현"/>
    <x v="0"/>
    <s v="포스트 현미그래놀라310g"/>
    <n v="4400"/>
    <n v="2"/>
    <n v="8800"/>
  </r>
  <r>
    <x v="169"/>
    <s v="O221025058466"/>
    <s v="2022"/>
    <s v="4분기(12월)"/>
    <x v="2"/>
    <s v="헝가리"/>
    <s v="김재현"/>
    <x v="0"/>
    <s v="해오름 홈메이드 통곡물현미  막걸리 키트24시간 완성530g"/>
    <n v="9200"/>
    <n v="1"/>
    <n v="9200"/>
  </r>
  <r>
    <x v="169"/>
    <s v="O221025058466"/>
    <s v="2022"/>
    <s v="4분기(12월)"/>
    <x v="2"/>
    <s v="헝가리"/>
    <s v="김재현"/>
    <x v="0"/>
    <s v="햇반 발아현미밥210g*4"/>
    <n v="6630"/>
    <n v="3"/>
    <n v="19890"/>
  </r>
  <r>
    <x v="169"/>
    <s v="O221025058466"/>
    <s v="2022"/>
    <s v="4분기(12월)"/>
    <x v="2"/>
    <s v="헝가리"/>
    <s v="김재현"/>
    <x v="0"/>
    <s v="햇반 흑미밥210g*4"/>
    <n v="6630"/>
    <n v="2"/>
    <n v="13260"/>
  </r>
  <r>
    <x v="169"/>
    <s v="O221025058466"/>
    <s v="2022"/>
    <s v="4분기(12월)"/>
    <x v="2"/>
    <s v="헝가리"/>
    <s v="김재현"/>
    <x v="0"/>
    <s v="햇반200g*4개입"/>
    <n v="5200"/>
    <n v="2"/>
    <n v="10400"/>
  </r>
  <r>
    <x v="170"/>
    <s v="O221024058465"/>
    <s v="2022"/>
    <s v="4분기(12월)"/>
    <x v="2"/>
    <s v="헝가리"/>
    <s v="김영원"/>
    <x v="0"/>
    <s v="가쓰오부시국수장국 360ml"/>
    <n v="2860"/>
    <n v="1"/>
    <n v="2860"/>
  </r>
  <r>
    <x v="170"/>
    <s v="O221024058465"/>
    <s v="2022"/>
    <s v="4분기(12월)"/>
    <x v="2"/>
    <s v="헝가리"/>
    <s v="김영원"/>
    <x v="0"/>
    <s v="갈아만든배 238ml*12"/>
    <n v="9000"/>
    <n v="1"/>
    <n v="9000"/>
  </r>
  <r>
    <x v="170"/>
    <s v="O221024058465"/>
    <s v="2022"/>
    <s v="4분기(12월)"/>
    <x v="2"/>
    <s v="헝가리"/>
    <s v="김영원"/>
    <x v="0"/>
    <s v="광천파래김4g*16봉"/>
    <n v="4200"/>
    <n v="2"/>
    <n v="8400"/>
  </r>
  <r>
    <x v="170"/>
    <s v="O221024058465"/>
    <s v="2022"/>
    <s v="4분기(12월)"/>
    <x v="2"/>
    <s v="헝가리"/>
    <s v="김영원"/>
    <x v="0"/>
    <s v="김발(속대)"/>
    <n v="1000"/>
    <n v="1"/>
    <n v="1000"/>
  </r>
  <r>
    <x v="170"/>
    <s v="O221024058465"/>
    <s v="2022"/>
    <s v="4분기(12월)"/>
    <x v="2"/>
    <s v="헝가리"/>
    <s v="김영원"/>
    <x v="0"/>
    <s v="농심 새우깡90g"/>
    <n v="1070"/>
    <n v="6"/>
    <n v="6420"/>
  </r>
  <r>
    <x v="170"/>
    <s v="O221024058465"/>
    <s v="2022"/>
    <s v="4분기(12월)"/>
    <x v="2"/>
    <s v="헝가리"/>
    <s v="김영원"/>
    <x v="0"/>
    <s v="농심 신라면(멀티5입)"/>
    <n v="3640"/>
    <n v="2"/>
    <n v="7280"/>
  </r>
  <r>
    <x v="170"/>
    <s v="O221024058465"/>
    <s v="2022"/>
    <s v="4분기(12월)"/>
    <x v="2"/>
    <s v="헝가리"/>
    <s v="김영원"/>
    <x v="0"/>
    <s v="농심 안성탕면(멀티5입)"/>
    <n v="4080"/>
    <n v="2"/>
    <n v="8160"/>
  </r>
  <r>
    <x v="170"/>
    <s v="O221024058465"/>
    <s v="2022"/>
    <s v="4분기(12월)"/>
    <x v="2"/>
    <s v="헝가리"/>
    <s v="김영원"/>
    <x v="0"/>
    <s v="농심짜파게티(멀티5입)"/>
    <n v="4430"/>
    <n v="2"/>
    <n v="8860"/>
  </r>
  <r>
    <x v="170"/>
    <s v="O221024058465"/>
    <s v="2022"/>
    <s v="4분기(12월)"/>
    <x v="2"/>
    <s v="헝가리"/>
    <s v="김영원"/>
    <x v="0"/>
    <s v="맛술 생강 500ml"/>
    <n v="2780"/>
    <n v="1"/>
    <n v="2780"/>
  </r>
  <r>
    <x v="170"/>
    <s v="O221024058465"/>
    <s v="2022"/>
    <s v="4분기(12월)"/>
    <x v="2"/>
    <s v="헝가리"/>
    <s v="김영원"/>
    <x v="0"/>
    <s v="백설 맛소금250g"/>
    <n v="900"/>
    <n v="1"/>
    <n v="900"/>
  </r>
  <r>
    <x v="170"/>
    <s v="O221024058465"/>
    <s v="2022"/>
    <s v="4분기(12월)"/>
    <x v="2"/>
    <s v="헝가리"/>
    <s v="김영원"/>
    <x v="0"/>
    <s v="보해매원 1.5ℓ"/>
    <n v="8100"/>
    <n v="1"/>
    <n v="8100"/>
  </r>
  <r>
    <x v="170"/>
    <s v="O221024058465"/>
    <s v="2022"/>
    <s v="4분기(12월)"/>
    <x v="2"/>
    <s v="헝가리"/>
    <s v="김영원"/>
    <x v="0"/>
    <s v="비비고 갈비탕400g*2"/>
    <n v="13520"/>
    <n v="2"/>
    <n v="27040"/>
  </r>
  <r>
    <x v="170"/>
    <s v="O221024058465"/>
    <s v="2022"/>
    <s v="4분기(12월)"/>
    <x v="2"/>
    <s v="헝가리"/>
    <s v="김영원"/>
    <x v="0"/>
    <s v="비비고 누룽지 닭백숙죽 280g"/>
    <n v="2850"/>
    <n v="4"/>
    <n v="11400"/>
  </r>
  <r>
    <x v="170"/>
    <s v="O221024058465"/>
    <s v="2022"/>
    <s v="4분기(12월)"/>
    <x v="2"/>
    <s v="헝가리"/>
    <s v="김영원"/>
    <x v="0"/>
    <s v="비비고 사골곰탕500g*2"/>
    <n v="2850"/>
    <n v="1"/>
    <n v="2850"/>
  </r>
  <r>
    <x v="170"/>
    <s v="O221024058465"/>
    <s v="2022"/>
    <s v="4분기(12월)"/>
    <x v="2"/>
    <s v="헝가리"/>
    <s v="김영원"/>
    <x v="0"/>
    <s v="비비고 소고기 장터국500g*2"/>
    <n v="9040"/>
    <n v="2"/>
    <n v="18080"/>
  </r>
  <r>
    <x v="170"/>
    <s v="O221024058465"/>
    <s v="2022"/>
    <s v="4분기(12월)"/>
    <x v="2"/>
    <s v="헝가리"/>
    <s v="김영원"/>
    <x v="0"/>
    <s v="비비고차돌육개장500g*2"/>
    <n v="11780"/>
    <n v="1"/>
    <n v="11780"/>
  </r>
  <r>
    <x v="170"/>
    <s v="O221024058465"/>
    <s v="2022"/>
    <s v="4분기(12월)"/>
    <x v="2"/>
    <s v="헝가리"/>
    <s v="김영원"/>
    <x v="0"/>
    <s v="사조 참치액500ml"/>
    <n v="5800"/>
    <n v="1"/>
    <n v="5800"/>
  </r>
  <r>
    <x v="170"/>
    <s v="O221024058465"/>
    <s v="2022"/>
    <s v="4분기(12월)"/>
    <x v="2"/>
    <s v="헝가리"/>
    <s v="김영원"/>
    <x v="0"/>
    <s v="삼양 불닭볶음면(멀티5입)"/>
    <n v="4500"/>
    <n v="1"/>
    <n v="4500"/>
  </r>
  <r>
    <x v="170"/>
    <s v="O221024058465"/>
    <s v="2022"/>
    <s v="4분기(12월)"/>
    <x v="2"/>
    <s v="헝가리"/>
    <s v="김영원"/>
    <x v="0"/>
    <s v="스카트 빨아쓰는 행주타월54*2롤"/>
    <n v="7200"/>
    <n v="1"/>
    <n v="7200"/>
  </r>
  <r>
    <x v="170"/>
    <s v="O221024058465"/>
    <s v="2022"/>
    <s v="4분기(12월)"/>
    <x v="2"/>
    <s v="헝가리"/>
    <s v="김영원"/>
    <x v="0"/>
    <s v="신양촌 양조 생명물간장 860ml"/>
    <n v="9500"/>
    <n v="1"/>
    <n v="9500"/>
  </r>
  <r>
    <x v="170"/>
    <s v="O221024058465"/>
    <s v="2022"/>
    <s v="4분기(12월)"/>
    <x v="2"/>
    <s v="헝가리"/>
    <s v="김영원"/>
    <x v="0"/>
    <s v="옛날 국수 소면 700g"/>
    <n v="2400"/>
    <n v="1"/>
    <n v="2400"/>
  </r>
  <r>
    <x v="170"/>
    <s v="O221024058465"/>
    <s v="2022"/>
    <s v="4분기(12월)"/>
    <x v="2"/>
    <s v="헝가리"/>
    <s v="김영원"/>
    <x v="0"/>
    <s v="오뚜기 진짬뽕(멀티4입)"/>
    <n v="5430"/>
    <n v="1"/>
    <n v="5430"/>
  </r>
  <r>
    <x v="170"/>
    <s v="O221024058465"/>
    <s v="2022"/>
    <s v="4분기(12월)"/>
    <x v="2"/>
    <s v="헝가리"/>
    <s v="김영원"/>
    <x v="0"/>
    <s v="오뚜기전복죽285g*2"/>
    <n v="5400"/>
    <n v="3"/>
    <n v="16200"/>
  </r>
  <r>
    <x v="170"/>
    <s v="O221024058465"/>
    <s v="2022"/>
    <s v="4분기(12월)"/>
    <x v="2"/>
    <s v="헝가리"/>
    <s v="김영원"/>
    <x v="0"/>
    <s v="오리온 참붕어빵 348g 12입"/>
    <n v="5250"/>
    <n v="1"/>
    <n v="5250"/>
  </r>
  <r>
    <x v="170"/>
    <s v="O221024058465"/>
    <s v="2022"/>
    <s v="4분기(12월)"/>
    <x v="2"/>
    <s v="헝가리"/>
    <s v="김영원"/>
    <x v="0"/>
    <s v="오리온 초코파이12p"/>
    <n v="3480"/>
    <n v="2"/>
    <n v="6960"/>
  </r>
  <r>
    <x v="170"/>
    <s v="O221024058465"/>
    <s v="2022"/>
    <s v="4분기(12월)"/>
    <x v="2"/>
    <s v="헝가리"/>
    <s v="김영원"/>
    <x v="0"/>
    <s v="오즈키친 송이버섯죽450g"/>
    <n v="3890"/>
    <n v="1"/>
    <n v="3890"/>
  </r>
  <r>
    <x v="170"/>
    <s v="O221024058465"/>
    <s v="2022"/>
    <s v="4분기(12월)"/>
    <x v="2"/>
    <s v="헝가리"/>
    <s v="김영원"/>
    <x v="0"/>
    <s v="오즈키친 전복죽450g"/>
    <n v="3890"/>
    <n v="2"/>
    <n v="7780"/>
  </r>
  <r>
    <x v="170"/>
    <s v="O221024058465"/>
    <s v="2022"/>
    <s v="4분기(12월)"/>
    <x v="2"/>
    <s v="헝가리"/>
    <s v="김영원"/>
    <x v="0"/>
    <s v="진라면소컵(순한맛)65g*6입"/>
    <n v="3610"/>
    <n v="1"/>
    <n v="3610"/>
  </r>
  <r>
    <x v="170"/>
    <s v="O221024058465"/>
    <s v="2022"/>
    <s v="4분기(12월)"/>
    <x v="2"/>
    <s v="헝가리"/>
    <s v="김영원"/>
    <x v="0"/>
    <s v="참깨라면 멀티 4입"/>
    <n v="3710"/>
    <n v="1"/>
    <n v="3710"/>
  </r>
  <r>
    <x v="170"/>
    <s v="O221024058465"/>
    <s v="2022"/>
    <s v="4분기(12월)"/>
    <x v="2"/>
    <s v="헝가리"/>
    <s v="김영원"/>
    <x v="0"/>
    <s v="청솔전통백숙삼계탕100g"/>
    <n v="1800"/>
    <n v="1"/>
    <n v="1800"/>
  </r>
  <r>
    <x v="170"/>
    <s v="O221024058465"/>
    <s v="2022"/>
    <s v="4분기(12월)"/>
    <x v="2"/>
    <s v="헝가리"/>
    <s v="김영원"/>
    <x v="0"/>
    <s v="청정원 맛선생 청정소고기120g"/>
    <n v="2900"/>
    <n v="1"/>
    <n v="2900"/>
  </r>
  <r>
    <x v="170"/>
    <s v="O221024058465"/>
    <s v="2022"/>
    <s v="4분기(12월)"/>
    <x v="2"/>
    <s v="헝가리"/>
    <s v="김영원"/>
    <x v="0"/>
    <s v="컵밥 순두부찌개국밥 173g"/>
    <n v="2860"/>
    <n v="2"/>
    <n v="5720"/>
  </r>
  <r>
    <x v="170"/>
    <s v="O221024058465"/>
    <s v="2022"/>
    <s v="4분기(12월)"/>
    <x v="2"/>
    <s v="헝가리"/>
    <s v="김영원"/>
    <x v="0"/>
    <s v="컵밥 직화불고기덮밥 250g"/>
    <n v="3170"/>
    <n v="2"/>
    <n v="6340"/>
  </r>
  <r>
    <x v="170"/>
    <s v="O221024058465"/>
    <s v="2022"/>
    <s v="4분기(12월)"/>
    <x v="2"/>
    <s v="헝가리"/>
    <s v="김영원"/>
    <x v="0"/>
    <s v="크린센스 장갑 50매"/>
    <n v="2100"/>
    <n v="1"/>
    <n v="2100"/>
  </r>
  <r>
    <x v="170"/>
    <s v="O221024058465"/>
    <s v="2022"/>
    <s v="4분기(12월)"/>
    <x v="2"/>
    <s v="헝가리"/>
    <s v="김영원"/>
    <x v="0"/>
    <s v="팔도 틈새라면(멀티5입) "/>
    <n v="3720"/>
    <n v="1"/>
    <n v="3720"/>
  </r>
  <r>
    <x v="170"/>
    <s v="O221024058465"/>
    <s v="2022"/>
    <s v="4분기(12월)"/>
    <x v="2"/>
    <s v="헝가리"/>
    <s v="김영원"/>
    <x v="0"/>
    <s v="포키 오리지날46g"/>
    <n v="1070"/>
    <n v="4"/>
    <n v="4280"/>
  </r>
  <r>
    <x v="170"/>
    <s v="O221024058465"/>
    <s v="2022"/>
    <s v="4분기(12월)"/>
    <x v="2"/>
    <s v="헝가리"/>
    <s v="김영원"/>
    <x v="0"/>
    <s v="해찬들 재래식된장1kg"/>
    <n v="6636"/>
    <n v="1"/>
    <n v="6636"/>
  </r>
  <r>
    <x v="170"/>
    <s v="O221024058465"/>
    <s v="2022"/>
    <s v="4분기(12월)"/>
    <x v="2"/>
    <s v="헝가리"/>
    <s v="김영원"/>
    <x v="0"/>
    <s v="해태 버터링 딥초코103g"/>
    <n v="2400"/>
    <n v="1"/>
    <n v="2400"/>
  </r>
  <r>
    <x v="170"/>
    <s v="O221024058465"/>
    <s v="2022"/>
    <s v="4분기(12월)"/>
    <x v="2"/>
    <s v="헝가리"/>
    <s v="김영원"/>
    <x v="0"/>
    <s v="해표 꽃소금(천일염100%)1kg"/>
    <n v="1800"/>
    <n v="2"/>
    <n v="3600"/>
  </r>
  <r>
    <x v="170"/>
    <s v="O221024058465"/>
    <s v="2022"/>
    <s v="4분기(12월)"/>
    <x v="2"/>
    <s v="헝가리"/>
    <s v="김영원"/>
    <x v="0"/>
    <s v="햇반200g*4개입"/>
    <n v="5200"/>
    <n v="1"/>
    <n v="5200"/>
  </r>
  <r>
    <x v="171"/>
    <s v="O221024058464"/>
    <s v="2022"/>
    <s v="4분기(12월)"/>
    <x v="2"/>
    <s v="중국"/>
    <s v="김진만"/>
    <x v="0"/>
    <s v="The맛있는 김도둑 김가루70g"/>
    <n v="2600"/>
    <n v="5"/>
    <n v="13000"/>
  </r>
  <r>
    <x v="171"/>
    <s v="O221024058464"/>
    <s v="2022"/>
    <s v="4분기(12월)"/>
    <x v="2"/>
    <s v="중국"/>
    <s v="김진만"/>
    <x v="0"/>
    <s v="The맛있는 김도둑 김부각50g"/>
    <n v="2050"/>
    <n v="7"/>
    <n v="14350"/>
  </r>
  <r>
    <x v="171"/>
    <s v="O221024058464"/>
    <s v="2022"/>
    <s v="4분기(12월)"/>
    <x v="2"/>
    <s v="중국"/>
    <s v="김진만"/>
    <x v="0"/>
    <s v="The맛있는김도둑 파래식탁김15g*30"/>
    <n v="26000"/>
    <n v="4"/>
    <n v="104000"/>
  </r>
  <r>
    <x v="171"/>
    <s v="O221024058464"/>
    <s v="2022"/>
    <s v="4분기(12월)"/>
    <x v="2"/>
    <s v="중국"/>
    <s v="김진만"/>
    <x v="0"/>
    <s v="그린애 순수 사과즙 100ml*30포"/>
    <n v="15000"/>
    <n v="1"/>
    <n v="15000"/>
  </r>
  <r>
    <x v="171"/>
    <s v="O221024058464"/>
    <s v="2022"/>
    <s v="4분기(12월)"/>
    <x v="2"/>
    <s v="중국"/>
    <s v="김진만"/>
    <x v="0"/>
    <s v="그린애 타트체리100주스 70ml*30포"/>
    <n v="16000"/>
    <n v="1"/>
    <n v="16000"/>
  </r>
  <r>
    <x v="171"/>
    <s v="O221024058464"/>
    <s v="2022"/>
    <s v="4분기(12월)"/>
    <x v="2"/>
    <s v="중국"/>
    <s v="김진만"/>
    <x v="0"/>
    <s v="동원 참치150g(살코기)*3"/>
    <n v="7270"/>
    <n v="5"/>
    <n v="36350"/>
  </r>
  <r>
    <x v="171"/>
    <s v="O221024058464"/>
    <s v="2022"/>
    <s v="4분기(12월)"/>
    <x v="2"/>
    <s v="중국"/>
    <s v="김진만"/>
    <x v="0"/>
    <s v="연세 검은콩&amp;고칼슘두유200ml*24입"/>
    <n v="12500"/>
    <n v="1"/>
    <n v="12500"/>
  </r>
  <r>
    <x v="171"/>
    <s v="O221024058464"/>
    <s v="2022"/>
    <s v="4분기(12월)"/>
    <x v="2"/>
    <s v="중국"/>
    <s v="김진만"/>
    <x v="0"/>
    <s v="초록원 유기농 꿀유자차1kg"/>
    <n v="12500"/>
    <n v="1"/>
    <n v="12500"/>
  </r>
  <r>
    <x v="171"/>
    <s v="O221024058464"/>
    <s v="2022"/>
    <s v="4분기(12월)"/>
    <x v="2"/>
    <s v="중국"/>
    <s v="김진만"/>
    <x v="0"/>
    <s v="촉촉한 고구마50g*5"/>
    <n v="6770"/>
    <n v="3"/>
    <n v="20310"/>
  </r>
  <r>
    <x v="171"/>
    <s v="O221024058464"/>
    <s v="2022"/>
    <s v="4분기(12월)"/>
    <x v="2"/>
    <s v="중국"/>
    <s v="김진만"/>
    <x v="0"/>
    <s v="컵누들 매콤한맛 37.8g*6입"/>
    <n v="6980"/>
    <n v="1"/>
    <n v="6980"/>
  </r>
  <r>
    <x v="171"/>
    <s v="O221024058464"/>
    <s v="2022"/>
    <s v="4분기(12월)"/>
    <x v="2"/>
    <s v="중국"/>
    <s v="김진만"/>
    <x v="0"/>
    <s v="해찬들구수한집된장14kg"/>
    <n v="48900"/>
    <n v="1"/>
    <n v="48900"/>
  </r>
  <r>
    <x v="172"/>
    <s v="O221024058463"/>
    <s v="2022"/>
    <s v="4분기(12월)"/>
    <x v="2"/>
    <s v="중국"/>
    <s v="한상욱"/>
    <x v="0"/>
    <s v="[유럽인증] CE인증 KF94 청정마스크 L 20입"/>
    <n v="4000"/>
    <n v="3"/>
    <n v="12000"/>
  </r>
  <r>
    <x v="172"/>
    <s v="O221024058463"/>
    <s v="2022"/>
    <s v="4분기(12월)"/>
    <x v="2"/>
    <s v="중국"/>
    <s v="한상욱"/>
    <x v="0"/>
    <s v="100%국산감자전분400g"/>
    <n v="2800"/>
    <n v="1"/>
    <n v="2800"/>
  </r>
  <r>
    <x v="172"/>
    <s v="O221024058463"/>
    <s v="2022"/>
    <s v="4분기(12월)"/>
    <x v="2"/>
    <s v="중국"/>
    <s v="한상욱"/>
    <x v="0"/>
    <s v="곰표 중력밀가루2.5kg"/>
    <n v="4950"/>
    <n v="1"/>
    <n v="4950"/>
  </r>
  <r>
    <x v="172"/>
    <s v="O221024058463"/>
    <s v="2022"/>
    <s v="4분기(12월)"/>
    <x v="2"/>
    <s v="중국"/>
    <s v="한상욱"/>
    <x v="0"/>
    <s v="광천파래김4g*16봉"/>
    <n v="4200"/>
    <n v="1"/>
    <n v="4200"/>
  </r>
  <r>
    <x v="172"/>
    <s v="O221024058463"/>
    <s v="2022"/>
    <s v="4분기(12월)"/>
    <x v="2"/>
    <s v="중국"/>
    <s v="한상욱"/>
    <x v="0"/>
    <s v="김도둑 광천댁 볶음참깨170g"/>
    <n v="3360"/>
    <n v="1"/>
    <n v="3360"/>
  </r>
  <r>
    <x v="172"/>
    <s v="O221024058463"/>
    <s v="2022"/>
    <s v="4분기(12월)"/>
    <x v="2"/>
    <s v="중국"/>
    <s v="한상욱"/>
    <x v="0"/>
    <s v="깔끔한 멸치국물팩65g(13g*5)"/>
    <n v="2700"/>
    <n v="1"/>
    <n v="2700"/>
  </r>
  <r>
    <x v="172"/>
    <s v="O221024058463"/>
    <s v="2022"/>
    <s v="4분기(12월)"/>
    <x v="2"/>
    <s v="중국"/>
    <s v="한상욱"/>
    <x v="0"/>
    <s v="냉장고 탈취제 탈취탄140g (3개월)"/>
    <n v="6000"/>
    <n v="1"/>
    <n v="6000"/>
  </r>
  <r>
    <x v="172"/>
    <s v="O221024058463"/>
    <s v="2022"/>
    <s v="4분기(12월)"/>
    <x v="2"/>
    <s v="중국"/>
    <s v="한상욱"/>
    <x v="0"/>
    <s v="너구리 매운맛(멀티5입)"/>
    <n v="5090"/>
    <n v="1"/>
    <n v="5090"/>
  </r>
  <r>
    <x v="172"/>
    <s v="O221024058463"/>
    <s v="2022"/>
    <s v="4분기(12월)"/>
    <x v="2"/>
    <s v="중국"/>
    <s v="한상욱"/>
    <x v="0"/>
    <s v="농심 너구리큰사발111g*16입"/>
    <n v="26780"/>
    <n v="1"/>
    <n v="26780"/>
  </r>
  <r>
    <x v="172"/>
    <s v="O221024058463"/>
    <s v="2022"/>
    <s v="4분기(12월)"/>
    <x v="2"/>
    <s v="중국"/>
    <s v="한상욱"/>
    <x v="0"/>
    <s v="농심 신라면(멀티5입)"/>
    <n v="3640"/>
    <n v="1"/>
    <n v="3640"/>
  </r>
  <r>
    <x v="172"/>
    <s v="O221024058463"/>
    <s v="2022"/>
    <s v="4분기(12월)"/>
    <x v="2"/>
    <s v="중국"/>
    <s v="한상욱"/>
    <x v="0"/>
    <s v="농심 안성탕면(멀티5입)"/>
    <n v="4080"/>
    <n v="1"/>
    <n v="4080"/>
  </r>
  <r>
    <x v="172"/>
    <s v="O221024058463"/>
    <s v="2022"/>
    <s v="4분기(12월)"/>
    <x v="2"/>
    <s v="중국"/>
    <s v="한상욱"/>
    <x v="0"/>
    <s v="농심 육개장사발면86g*6입"/>
    <n v="5000"/>
    <n v="1"/>
    <n v="5000"/>
  </r>
  <r>
    <x v="172"/>
    <s v="O221024058463"/>
    <s v="2022"/>
    <s v="4분기(12월)"/>
    <x v="2"/>
    <s v="중국"/>
    <s v="한상욱"/>
    <x v="0"/>
    <s v="농심짜파게티(멀티5입)"/>
    <n v="4430"/>
    <n v="1"/>
    <n v="4430"/>
  </r>
  <r>
    <x v="172"/>
    <s v="O221024058463"/>
    <s v="2022"/>
    <s v="4분기(12월)"/>
    <x v="2"/>
    <s v="중국"/>
    <s v="한상욱"/>
    <x v="0"/>
    <s v="다송 우엉차40T"/>
    <n v="4000"/>
    <n v="1"/>
    <n v="4000"/>
  </r>
  <r>
    <x v="172"/>
    <s v="O221024058463"/>
    <s v="2022"/>
    <s v="4분기(12월)"/>
    <x v="2"/>
    <s v="중국"/>
    <s v="한상욱"/>
    <x v="0"/>
    <s v="더조은 30수 100%순면 타월 3매"/>
    <n v="11760"/>
    <n v="2"/>
    <n v="23520"/>
  </r>
  <r>
    <x v="172"/>
    <s v="O221024058463"/>
    <s v="2022"/>
    <s v="4분기(12월)"/>
    <x v="2"/>
    <s v="중국"/>
    <s v="한상욱"/>
    <x v="0"/>
    <s v="동원 살코기참치100g*5입"/>
    <n v="10200"/>
    <n v="2"/>
    <n v="20400"/>
  </r>
  <r>
    <x v="172"/>
    <s v="O221024058463"/>
    <s v="2022"/>
    <s v="4분기(12월)"/>
    <x v="2"/>
    <s v="중국"/>
    <s v="한상욱"/>
    <x v="0"/>
    <s v="사조 참치액500ml"/>
    <n v="5800"/>
    <n v="2"/>
    <n v="11600"/>
  </r>
  <r>
    <x v="172"/>
    <s v="O221024058463"/>
    <s v="2022"/>
    <s v="4분기(12월)"/>
    <x v="2"/>
    <s v="중국"/>
    <s v="한상욱"/>
    <x v="0"/>
    <s v="신라면 건면(멀티5입)"/>
    <n v="4700"/>
    <n v="1"/>
    <n v="4700"/>
  </r>
  <r>
    <x v="172"/>
    <s v="O221024058463"/>
    <s v="2022"/>
    <s v="4분기(12월)"/>
    <x v="2"/>
    <s v="중국"/>
    <s v="한상욱"/>
    <x v="0"/>
    <s v="신라면 작은컵(6입)"/>
    <n v="6350"/>
    <n v="1"/>
    <n v="6350"/>
  </r>
  <r>
    <x v="172"/>
    <s v="O221024058463"/>
    <s v="2022"/>
    <s v="4분기(12월)"/>
    <x v="2"/>
    <s v="중국"/>
    <s v="한상욱"/>
    <x v="0"/>
    <s v="옛날자른당면 100g"/>
    <n v="1400"/>
    <n v="1"/>
    <n v="1400"/>
  </r>
  <r>
    <x v="172"/>
    <s v="O221024058463"/>
    <s v="2022"/>
    <s v="4분기(12월)"/>
    <x v="2"/>
    <s v="중국"/>
    <s v="한상욱"/>
    <x v="0"/>
    <s v="오모리김치찌개 봉지라면160g*4입"/>
    <n v="7420"/>
    <n v="2"/>
    <n v="14840"/>
  </r>
  <r>
    <x v="172"/>
    <s v="O221024058463"/>
    <s v="2022"/>
    <s v="4분기(12월)"/>
    <x v="2"/>
    <s v="중국"/>
    <s v="한상욱"/>
    <x v="0"/>
    <s v="이광범명가 고춧가루250g(100%국산)"/>
    <n v="13950"/>
    <n v="1"/>
    <n v="13950"/>
  </r>
  <r>
    <x v="172"/>
    <s v="O221024058463"/>
    <s v="2022"/>
    <s v="4분기(12월)"/>
    <x v="2"/>
    <s v="중국"/>
    <s v="한상욱"/>
    <x v="0"/>
    <s v="정일강냉이90g"/>
    <n v="790"/>
    <n v="1"/>
    <n v="790"/>
  </r>
  <r>
    <x v="172"/>
    <s v="O221024058463"/>
    <s v="2022"/>
    <s v="4분기(12월)"/>
    <x v="2"/>
    <s v="중국"/>
    <s v="한상욱"/>
    <x v="0"/>
    <s v="진공 21곡혼합곡1kg"/>
    <n v="5900"/>
    <n v="1"/>
    <n v="5900"/>
  </r>
  <r>
    <x v="172"/>
    <s v="O221024058463"/>
    <s v="2022"/>
    <s v="4분기(12월)"/>
    <x v="2"/>
    <s v="중국"/>
    <s v="한상욱"/>
    <x v="0"/>
    <s v="진공 알찬미 5kg"/>
    <n v="28700"/>
    <n v="1"/>
    <n v="28700"/>
  </r>
  <r>
    <x v="172"/>
    <s v="O221024058463"/>
    <s v="2022"/>
    <s v="4분기(12월)"/>
    <x v="2"/>
    <s v="중국"/>
    <s v="한상욱"/>
    <x v="0"/>
    <s v="청은 국산찹쌀가루100%300g"/>
    <n v="2480"/>
    <n v="1"/>
    <n v="2480"/>
  </r>
  <r>
    <x v="172"/>
    <s v="O221024058463"/>
    <s v="2022"/>
    <s v="4분기(12월)"/>
    <x v="2"/>
    <s v="중국"/>
    <s v="한상욱"/>
    <x v="0"/>
    <s v="청정원 소불고기양념280g"/>
    <n v="2350"/>
    <n v="1"/>
    <n v="2350"/>
  </r>
  <r>
    <x v="172"/>
    <s v="O221024058463"/>
    <s v="2022"/>
    <s v="4분기(12월)"/>
    <x v="2"/>
    <s v="중국"/>
    <s v="한상욱"/>
    <x v="0"/>
    <s v="청정원 초고추장 1kg"/>
    <n v="4500"/>
    <n v="1"/>
    <n v="4500"/>
  </r>
  <r>
    <x v="172"/>
    <s v="O221024058463"/>
    <s v="2022"/>
    <s v="4분기(12월)"/>
    <x v="2"/>
    <s v="중국"/>
    <s v="한상욱"/>
    <x v="0"/>
    <s v="초간편 감자전믹스200g"/>
    <n v="3720"/>
    <n v="1"/>
    <n v="3720"/>
  </r>
  <r>
    <x v="172"/>
    <s v="O221024058463"/>
    <s v="2022"/>
    <s v="4분기(12월)"/>
    <x v="2"/>
    <s v="중국"/>
    <s v="한상욱"/>
    <x v="0"/>
    <s v="카누 다크로스트 아메리카노100T(미니)"/>
    <n v="18530"/>
    <n v="1"/>
    <n v="18530"/>
  </r>
  <r>
    <x v="172"/>
    <s v="O221024058463"/>
    <s v="2022"/>
    <s v="4분기(12월)"/>
    <x v="2"/>
    <s v="중국"/>
    <s v="한상욱"/>
    <x v="0"/>
    <s v="카누 마일드로스트 아메리카노100T(미니)"/>
    <n v="18530"/>
    <n v="1"/>
    <n v="18530"/>
  </r>
  <r>
    <x v="172"/>
    <s v="O221024058463"/>
    <s v="2022"/>
    <s v="4분기(12월)"/>
    <x v="2"/>
    <s v="중국"/>
    <s v="한상욱"/>
    <x v="0"/>
    <s v="컵밥 참치마요덮밥247g"/>
    <n v="3020"/>
    <n v="2"/>
    <n v="6040"/>
  </r>
  <r>
    <x v="172"/>
    <s v="O221024058463"/>
    <s v="2022"/>
    <s v="4분기(12월)"/>
    <x v="2"/>
    <s v="중국"/>
    <s v="한상욱"/>
    <x v="0"/>
    <s v="크린센스 장갑 50매"/>
    <n v="2100"/>
    <n v="1"/>
    <n v="2100"/>
  </r>
  <r>
    <x v="172"/>
    <s v="O221024058463"/>
    <s v="2022"/>
    <s v="4분기(12월)"/>
    <x v="2"/>
    <s v="중국"/>
    <s v="한상욱"/>
    <x v="0"/>
    <s v="해표 두번구워 더고소한 김밥김20g"/>
    <n v="1760"/>
    <n v="1"/>
    <n v="1760"/>
  </r>
  <r>
    <x v="172"/>
    <s v="O221024058463"/>
    <s v="2022"/>
    <s v="4분기(12월)"/>
    <x v="2"/>
    <s v="중국"/>
    <s v="한상욱"/>
    <x v="0"/>
    <s v="해표 포도씨유900ml"/>
    <n v="13600"/>
    <n v="1"/>
    <n v="13600"/>
  </r>
  <r>
    <x v="172"/>
    <s v="O221024058463"/>
    <s v="2022"/>
    <s v="4분기(12월)"/>
    <x v="2"/>
    <s v="중국"/>
    <s v="한상욱"/>
    <x v="0"/>
    <s v="햇반200g*4개입"/>
    <n v="5200"/>
    <n v="1"/>
    <n v="5200"/>
  </r>
  <r>
    <x v="173"/>
    <s v="O221024058462"/>
    <s v="2022"/>
    <s v="4분기(12월)"/>
    <x v="2"/>
    <s v="중국"/>
    <s v="민동준"/>
    <x v="0"/>
    <s v=" 데일리 콤부차모로블러드 오렌지20T "/>
    <n v="9200"/>
    <n v="1"/>
    <n v="9200"/>
  </r>
  <r>
    <x v="173"/>
    <s v="O221024058462"/>
    <s v="2022"/>
    <s v="4분기(12월)"/>
    <x v="2"/>
    <s v="중국"/>
    <s v="민동준"/>
    <x v="0"/>
    <s v="고구마맛 쫀디기150g "/>
    <n v="1000"/>
    <n v="1"/>
    <n v="1000"/>
  </r>
  <r>
    <x v="173"/>
    <s v="O221024058462"/>
    <s v="2022"/>
    <s v="4분기(12월)"/>
    <x v="2"/>
    <s v="중국"/>
    <s v="민동준"/>
    <x v="0"/>
    <s v="김도둑 쌀국수 깔끔한멸치맛92g"/>
    <n v="1400"/>
    <n v="4"/>
    <n v="5600"/>
  </r>
  <r>
    <x v="173"/>
    <s v="O221024058462"/>
    <s v="2022"/>
    <s v="4분기(12월)"/>
    <x v="2"/>
    <s v="중국"/>
    <s v="민동준"/>
    <x v="0"/>
    <s v="농심 안성탕면(멀티5입)"/>
    <n v="4080"/>
    <n v="2"/>
    <n v="8160"/>
  </r>
  <r>
    <x v="173"/>
    <s v="O221024058462"/>
    <s v="2022"/>
    <s v="4분기(12월)"/>
    <x v="2"/>
    <s v="중국"/>
    <s v="민동준"/>
    <x v="0"/>
    <s v="농심짜파게티(멀티5입)"/>
    <n v="4430"/>
    <n v="1"/>
    <n v="4430"/>
  </r>
  <r>
    <x v="173"/>
    <s v="O221024058462"/>
    <s v="2022"/>
    <s v="4분기(12월)"/>
    <x v="2"/>
    <s v="중국"/>
    <s v="민동준"/>
    <x v="0"/>
    <s v="눈썹 면도기2p"/>
    <n v="2900"/>
    <n v="1"/>
    <n v="2900"/>
  </r>
  <r>
    <x v="173"/>
    <s v="O221024058462"/>
    <s v="2022"/>
    <s v="4분기(12월)"/>
    <x v="2"/>
    <s v="중국"/>
    <s v="민동준"/>
    <x v="0"/>
    <s v="대일밴드Q 일반형8매"/>
    <n v="400"/>
    <n v="1"/>
    <n v="400"/>
  </r>
  <r>
    <x v="173"/>
    <s v="O221024058462"/>
    <s v="2022"/>
    <s v="4분기(12월)"/>
    <x v="2"/>
    <s v="중국"/>
    <s v="민동준"/>
    <x v="0"/>
    <s v="댕기머리 더편한염색약5입자연갈색"/>
    <n v="12000"/>
    <n v="1"/>
    <n v="12000"/>
  </r>
  <r>
    <x v="173"/>
    <s v="O221024058462"/>
    <s v="2022"/>
    <s v="4분기(12월)"/>
    <x v="2"/>
    <s v="중국"/>
    <s v="민동준"/>
    <x v="0"/>
    <s v="댕기머리 더편한염색약5입진한갈색"/>
    <n v="12000"/>
    <n v="1"/>
    <n v="12000"/>
  </r>
  <r>
    <x v="173"/>
    <s v="O221024058462"/>
    <s v="2022"/>
    <s v="4분기(12월)"/>
    <x v="2"/>
    <s v="중국"/>
    <s v="민동준"/>
    <x v="0"/>
    <s v="동원 고추참치100g*10"/>
    <n v="19390"/>
    <n v="1"/>
    <n v="19390"/>
  </r>
  <r>
    <x v="173"/>
    <s v="O221024058462"/>
    <s v="2022"/>
    <s v="4분기(12월)"/>
    <x v="2"/>
    <s v="중국"/>
    <s v="민동준"/>
    <x v="0"/>
    <s v="뚝딱 곤드레된장국 50g(10gx5개입)"/>
    <n v="4700"/>
    <n v="1"/>
    <n v="4700"/>
  </r>
  <r>
    <x v="173"/>
    <s v="O221024058462"/>
    <s v="2022"/>
    <s v="4분기(12월)"/>
    <x v="2"/>
    <s v="중국"/>
    <s v="민동준"/>
    <x v="0"/>
    <s v="뚝딱! 우거지해장국50g(10g*5ea)"/>
    <n v="5700"/>
    <n v="1"/>
    <n v="5700"/>
  </r>
  <r>
    <x v="173"/>
    <s v="O221024058462"/>
    <s v="2022"/>
    <s v="4분기(12월)"/>
    <x v="2"/>
    <s v="중국"/>
    <s v="민동준"/>
    <x v="0"/>
    <s v="맛있는 오뚜기밥200g*4입"/>
    <n v="5240"/>
    <n v="1"/>
    <n v="5240"/>
  </r>
  <r>
    <x v="173"/>
    <s v="O221024058462"/>
    <s v="2022"/>
    <s v="4분기(12월)"/>
    <x v="2"/>
    <s v="중국"/>
    <s v="민동준"/>
    <x v="0"/>
    <s v="멸치국수장국 360ml"/>
    <n v="2980"/>
    <n v="1"/>
    <n v="2980"/>
  </r>
  <r>
    <x v="173"/>
    <s v="O221024058462"/>
    <s v="2022"/>
    <s v="4분기(12월)"/>
    <x v="2"/>
    <s v="중국"/>
    <s v="민동준"/>
    <x v="0"/>
    <s v="백설 토마토파스타소스180g*5"/>
    <n v="9300"/>
    <n v="1"/>
    <n v="9300"/>
  </r>
  <r>
    <x v="173"/>
    <s v="O221024058462"/>
    <s v="2022"/>
    <s v="4분기(12월)"/>
    <x v="2"/>
    <s v="중국"/>
    <s v="민동준"/>
    <x v="0"/>
    <s v="비비고 누룽지 닭백숙죽 280g"/>
    <n v="2850"/>
    <n v="3"/>
    <n v="8550"/>
  </r>
  <r>
    <x v="173"/>
    <s v="O221024058462"/>
    <s v="2022"/>
    <s v="4분기(12월)"/>
    <x v="2"/>
    <s v="중국"/>
    <s v="민동준"/>
    <x v="0"/>
    <s v="비비고 닭곰탕500g"/>
    <n v="4980"/>
    <n v="1"/>
    <n v="4980"/>
  </r>
  <r>
    <x v="173"/>
    <s v="O221024058462"/>
    <s v="2022"/>
    <s v="4분기(12월)"/>
    <x v="2"/>
    <s v="중국"/>
    <s v="민동준"/>
    <x v="0"/>
    <s v="비비고 버섯야채죽280g"/>
    <n v="2850"/>
    <n v="3"/>
    <n v="8550"/>
  </r>
  <r>
    <x v="173"/>
    <s v="O221024058462"/>
    <s v="2022"/>
    <s v="4분기(12월)"/>
    <x v="2"/>
    <s v="중국"/>
    <s v="민동준"/>
    <x v="0"/>
    <s v="비비고 사골곰탕500g*2"/>
    <n v="2850"/>
    <n v="2"/>
    <n v="5700"/>
  </r>
  <r>
    <x v="173"/>
    <s v="O221024058462"/>
    <s v="2022"/>
    <s v="4분기(12월)"/>
    <x v="2"/>
    <s v="중국"/>
    <s v="민동준"/>
    <x v="0"/>
    <s v="비타500 100ml*10"/>
    <n v="5400"/>
    <n v="1"/>
    <n v="5400"/>
  </r>
  <r>
    <x v="173"/>
    <s v="O221024058462"/>
    <s v="2022"/>
    <s v="4분기(12월)"/>
    <x v="2"/>
    <s v="중국"/>
    <s v="민동준"/>
    <x v="0"/>
    <s v="빠삭빠삭 꾸이꾼23g*5"/>
    <n v="6100"/>
    <n v="1"/>
    <n v="6100"/>
  </r>
  <r>
    <x v="173"/>
    <s v="O221024058462"/>
    <s v="2022"/>
    <s v="4분기(12월)"/>
    <x v="2"/>
    <s v="중국"/>
    <s v="민동준"/>
    <x v="0"/>
    <s v="사각 목욕타월(때밀이)3P "/>
    <n v="1100"/>
    <n v="1"/>
    <n v="1100"/>
  </r>
  <r>
    <x v="173"/>
    <s v="O221024058462"/>
    <s v="2022"/>
    <s v="4분기(12월)"/>
    <x v="2"/>
    <s v="중국"/>
    <s v="민동준"/>
    <x v="0"/>
    <s v="상하목장 유기농바나나우유125ml*24"/>
    <n v="22090"/>
    <n v="1"/>
    <n v="22090"/>
  </r>
  <r>
    <x v="173"/>
    <s v="O221024058462"/>
    <s v="2022"/>
    <s v="4분기(12월)"/>
    <x v="2"/>
    <s v="중국"/>
    <s v="민동준"/>
    <x v="0"/>
    <s v="샘표 바지락칼국수 111g"/>
    <n v="1250"/>
    <n v="3"/>
    <n v="3750"/>
  </r>
  <r>
    <x v="173"/>
    <s v="O221024058462"/>
    <s v="2022"/>
    <s v="4분기(12월)"/>
    <x v="2"/>
    <s v="중국"/>
    <s v="민동준"/>
    <x v="0"/>
    <s v="샘표 요리에센스 연두(담백한맛)500ml"/>
    <n v="9000"/>
    <n v="1"/>
    <n v="9000"/>
  </r>
  <r>
    <x v="173"/>
    <s v="O221024058462"/>
    <s v="2022"/>
    <s v="4분기(12월)"/>
    <x v="2"/>
    <s v="중국"/>
    <s v="민동준"/>
    <x v="0"/>
    <s v="서울멸균우유200ml*24입"/>
    <n v="16255"/>
    <n v="1"/>
    <n v="16255"/>
  </r>
  <r>
    <x v="173"/>
    <s v="O221024058462"/>
    <s v="2022"/>
    <s v="4분기(12월)"/>
    <x v="2"/>
    <s v="중국"/>
    <s v="민동준"/>
    <x v="0"/>
    <s v="순수한면 울트라슈퍼가드뉴중형 날개형16입"/>
    <n v="2880"/>
    <n v="1"/>
    <n v="2880"/>
  </r>
  <r>
    <x v="173"/>
    <s v="O221024058462"/>
    <s v="2022"/>
    <s v="4분기(12월)"/>
    <x v="2"/>
    <s v="중국"/>
    <s v="민동준"/>
    <x v="0"/>
    <s v="스팸 클래식300g*3입"/>
    <n v="12480"/>
    <n v="1"/>
    <n v="12480"/>
  </r>
  <r>
    <x v="173"/>
    <s v="O221024058462"/>
    <s v="2022"/>
    <s v="4분기(12월)"/>
    <x v="2"/>
    <s v="중국"/>
    <s v="민동준"/>
    <x v="0"/>
    <s v="옛날칼국수500g"/>
    <n v="2430"/>
    <n v="1"/>
    <n v="2430"/>
  </r>
  <r>
    <x v="173"/>
    <s v="O221024058462"/>
    <s v="2022"/>
    <s v="4분기(12월)"/>
    <x v="2"/>
    <s v="중국"/>
    <s v="민동준"/>
    <x v="0"/>
    <s v="오뚜기 바지락새우 순두부찌개양념90g*5"/>
    <n v="9300"/>
    <n v="1"/>
    <n v="9300"/>
  </r>
  <r>
    <x v="173"/>
    <s v="O221024058462"/>
    <s v="2022"/>
    <s v="4분기(12월)"/>
    <x v="2"/>
    <s v="중국"/>
    <s v="민동준"/>
    <x v="0"/>
    <s v="오뚜기 백세카레 고형 순한맛100g"/>
    <n v="2800"/>
    <n v="2"/>
    <n v="5600"/>
  </r>
  <r>
    <x v="173"/>
    <s v="O221024058462"/>
    <s v="2022"/>
    <s v="4분기(12월)"/>
    <x v="2"/>
    <s v="중국"/>
    <s v="민동준"/>
    <x v="0"/>
    <s v="오뚜기 송탄식사골 부대찌개양념110g*5"/>
    <n v="9300"/>
    <n v="1"/>
    <n v="9300"/>
  </r>
  <r>
    <x v="173"/>
    <s v="O221024058462"/>
    <s v="2022"/>
    <s v="4분기(12월)"/>
    <x v="2"/>
    <s v="중국"/>
    <s v="민동준"/>
    <x v="0"/>
    <s v="질러 갈릭 바베큐육포30g"/>
    <n v="3270"/>
    <n v="2"/>
    <n v="6540"/>
  </r>
  <r>
    <x v="173"/>
    <s v="O221024058462"/>
    <s v="2022"/>
    <s v="4분기(12월)"/>
    <x v="2"/>
    <s v="중국"/>
    <s v="민동준"/>
    <x v="0"/>
    <s v="청우 플랑 160g"/>
    <n v="3900"/>
    <n v="1"/>
    <n v="3900"/>
  </r>
  <r>
    <x v="173"/>
    <s v="O221024058462"/>
    <s v="2022"/>
    <s v="4분기(12월)"/>
    <x v="2"/>
    <s v="중국"/>
    <s v="민동준"/>
    <x v="0"/>
    <s v="청정원 초고추장 1kg"/>
    <n v="4500"/>
    <n v="1"/>
    <n v="4500"/>
  </r>
  <r>
    <x v="173"/>
    <s v="O221024058462"/>
    <s v="2022"/>
    <s v="4분기(12월)"/>
    <x v="2"/>
    <s v="중국"/>
    <s v="민동준"/>
    <x v="0"/>
    <s v="크리스피롤12곡 180g"/>
    <n v="3540"/>
    <n v="1"/>
    <n v="3540"/>
  </r>
  <r>
    <x v="173"/>
    <s v="O221024058462"/>
    <s v="2022"/>
    <s v="4분기(12월)"/>
    <x v="2"/>
    <s v="중국"/>
    <s v="민동준"/>
    <x v="0"/>
    <s v="토마토 양손 주방가위"/>
    <n v="3860"/>
    <n v="1"/>
    <n v="3860"/>
  </r>
  <r>
    <x v="173"/>
    <s v="O221024058462"/>
    <s v="2022"/>
    <s v="4분기(12월)"/>
    <x v="2"/>
    <s v="중국"/>
    <s v="민동준"/>
    <x v="0"/>
    <s v="팔도 왕뚜껑110g*18입"/>
    <n v="17360"/>
    <n v="1"/>
    <n v="17360"/>
  </r>
  <r>
    <x v="173"/>
    <s v="O221024058462"/>
    <s v="2022"/>
    <s v="4분기(12월)"/>
    <x v="2"/>
    <s v="중국"/>
    <s v="민동준"/>
    <x v="0"/>
    <s v="포스트 현미그래놀라310g"/>
    <n v="4400"/>
    <n v="1"/>
    <n v="4400"/>
  </r>
  <r>
    <x v="173"/>
    <s v="O221024058462"/>
    <s v="2022"/>
    <s v="4분기(12월)"/>
    <x v="2"/>
    <s v="중국"/>
    <s v="민동준"/>
    <x v="0"/>
    <s v="햇반 발아현미밥210g*4"/>
    <n v="6630"/>
    <n v="1"/>
    <n v="6630"/>
  </r>
  <r>
    <x v="173"/>
    <s v="O221024058462"/>
    <s v="2022"/>
    <s v="4분기(12월)"/>
    <x v="2"/>
    <s v="중국"/>
    <s v="민동준"/>
    <x v="0"/>
    <s v="허니머스타드소스 535g"/>
    <n v="3700"/>
    <n v="1"/>
    <n v="3700"/>
  </r>
  <r>
    <x v="173"/>
    <s v="O221024058462"/>
    <s v="2022"/>
    <s v="4분기(12월)"/>
    <x v="2"/>
    <s v="중국"/>
    <s v="민동준"/>
    <x v="0"/>
    <s v="허니자몽 블랙티 600g"/>
    <n v="8900"/>
    <n v="1"/>
    <n v="8900"/>
  </r>
  <r>
    <x v="174"/>
    <s v="O221027058473"/>
    <s v="2022"/>
    <s v="4분기(12월)"/>
    <x v="1"/>
    <s v="중국"/>
    <s v="장철수"/>
    <x v="0"/>
    <s v="농심짜파게티(멀티5입)"/>
    <n v="4430"/>
    <n v="2"/>
    <n v="8860"/>
  </r>
  <r>
    <x v="174"/>
    <s v="O221027058473"/>
    <s v="2022"/>
    <s v="4분기(12월)"/>
    <x v="1"/>
    <s v="중국"/>
    <s v="장철수"/>
    <x v="0"/>
    <s v="롯데)까르보나라스파게티"/>
    <n v="2950"/>
    <n v="2"/>
    <n v="5900"/>
  </r>
  <r>
    <x v="174"/>
    <s v="O221027058473"/>
    <s v="2022"/>
    <s v="4분기(12월)"/>
    <x v="1"/>
    <s v="중국"/>
    <s v="장철수"/>
    <x v="0"/>
    <s v="비비고 전복죽280g"/>
    <n v="2850"/>
    <n v="5"/>
    <n v="14250"/>
  </r>
  <r>
    <x v="174"/>
    <s v="O221027058473"/>
    <s v="2022"/>
    <s v="4분기(12월)"/>
    <x v="1"/>
    <s v="중국"/>
    <s v="장철수"/>
    <x v="0"/>
    <s v="진라면*매운맛(멀티5입)"/>
    <n v="2810"/>
    <n v="2"/>
    <n v="5620"/>
  </r>
  <r>
    <x v="174"/>
    <s v="O221027058473"/>
    <s v="2022"/>
    <s v="4분기(12월)"/>
    <x v="1"/>
    <s v="중국"/>
    <s v="장철수"/>
    <x v="0"/>
    <s v="팔도비빔면(멀티5입)"/>
    <n v="4450"/>
    <n v="2"/>
    <n v="8900"/>
  </r>
  <r>
    <x v="174"/>
    <s v="O221027058473"/>
    <s v="2022"/>
    <s v="4분기(12월)"/>
    <x v="1"/>
    <s v="중국"/>
    <s v="장철수"/>
    <x v="0"/>
    <s v="하림 닭가슴살135g*4"/>
    <n v="7880"/>
    <n v="3"/>
    <n v="23640"/>
  </r>
  <r>
    <x v="174"/>
    <s v="O221027058473"/>
    <s v="2022"/>
    <s v="4분기(12월)"/>
    <x v="1"/>
    <s v="중국"/>
    <s v="장철수"/>
    <x v="0"/>
    <s v="햇반200g*4개입"/>
    <n v="5200"/>
    <n v="1"/>
    <n v="5200"/>
  </r>
  <r>
    <x v="175"/>
    <s v="O221026058471"/>
    <s v="2022"/>
    <s v="4분기(12월)"/>
    <x v="3"/>
    <s v="중국"/>
    <s v="김양회"/>
    <x v="0"/>
    <s v="[초이스원] 사무용가위 (중) COS-10 [개/1]"/>
    <n v="1100"/>
    <n v="1"/>
    <n v="1100"/>
  </r>
  <r>
    <x v="175"/>
    <s v="O221026058471"/>
    <s v="2022"/>
    <s v="4분기(12월)"/>
    <x v="3"/>
    <s v="중국"/>
    <s v="김양회"/>
    <x v="0"/>
    <s v="MaXIM카푸치노 모카라떼10T"/>
    <n v="2500"/>
    <n v="2"/>
    <n v="5000"/>
  </r>
  <r>
    <x v="175"/>
    <s v="O221026058471"/>
    <s v="2022"/>
    <s v="4분기(12월)"/>
    <x v="3"/>
    <s v="중국"/>
    <s v="김양회"/>
    <x v="0"/>
    <s v="깨끗한나라 물티슈캡형70매*6"/>
    <n v="12100"/>
    <n v="2"/>
    <n v="24200"/>
  </r>
  <r>
    <x v="175"/>
    <s v="O221026058471"/>
    <s v="2022"/>
    <s v="4분기(12월)"/>
    <x v="3"/>
    <s v="중국"/>
    <s v="김양회"/>
    <x v="0"/>
    <s v="닥터비데 캡46매"/>
    <n v="1850"/>
    <n v="5"/>
    <n v="9250"/>
  </r>
  <r>
    <x v="175"/>
    <s v="O221026058471"/>
    <s v="2022"/>
    <s v="4분기(12월)"/>
    <x v="3"/>
    <s v="중국"/>
    <s v="김양회"/>
    <x v="0"/>
    <s v="댕기머리 더편한염색약5입흑색"/>
    <n v="12000"/>
    <n v="2"/>
    <n v="24000"/>
  </r>
  <r>
    <x v="175"/>
    <s v="O221026058471"/>
    <s v="2022"/>
    <s v="4분기(12월)"/>
    <x v="3"/>
    <s v="중국"/>
    <s v="김양회"/>
    <x v="0"/>
    <s v="댕기머리 포르테 한방샴푸500ml+145ml"/>
    <n v="22000"/>
    <n v="1"/>
    <n v="22000"/>
  </r>
  <r>
    <x v="175"/>
    <s v="O221026058471"/>
    <s v="2022"/>
    <s v="4분기(12월)"/>
    <x v="3"/>
    <s v="중국"/>
    <s v="김양회"/>
    <x v="0"/>
    <s v="바로충전 홍삼진10g30포"/>
    <n v="37800"/>
    <n v="1"/>
    <n v="37800"/>
  </r>
  <r>
    <x v="175"/>
    <s v="O221026058471"/>
    <s v="2022"/>
    <s v="4분기(12월)"/>
    <x v="3"/>
    <s v="중국"/>
    <s v="김양회"/>
    <x v="0"/>
    <s v="보리건빵85g*3입"/>
    <n v="1100"/>
    <n v="6"/>
    <n v="6600"/>
  </r>
  <r>
    <x v="175"/>
    <s v="O221026058471"/>
    <s v="2022"/>
    <s v="4분기(12월)"/>
    <x v="3"/>
    <s v="중국"/>
    <s v="김양회"/>
    <x v="0"/>
    <s v="브이엔 선크림 SPF50/PA++++50ml"/>
    <n v="31000"/>
    <n v="1"/>
    <n v="31000"/>
  </r>
  <r>
    <x v="175"/>
    <s v="O221026058471"/>
    <s v="2022"/>
    <s v="4분기(12월)"/>
    <x v="3"/>
    <s v="중국"/>
    <s v="김양회"/>
    <x v="0"/>
    <s v="아이비스 비비드라운드노트 SP"/>
    <n v="2500"/>
    <n v="3"/>
    <n v="7500"/>
  </r>
  <r>
    <x v="175"/>
    <s v="O221026058471"/>
    <s v="2022"/>
    <s v="4분기(12월)"/>
    <x v="3"/>
    <s v="중국"/>
    <s v="김양회"/>
    <x v="0"/>
    <s v="아이비스 아이보리노트SP"/>
    <n v="1500"/>
    <n v="3"/>
    <n v="4500"/>
  </r>
  <r>
    <x v="175"/>
    <s v="O221026058471"/>
    <s v="2022"/>
    <s v="4분기(12월)"/>
    <x v="3"/>
    <s v="중국"/>
    <s v="김양회"/>
    <x v="0"/>
    <s v="울트라 히알루로닉 모이스춰 라이저 50ml"/>
    <n v="74000"/>
    <n v="1"/>
    <n v="74000"/>
  </r>
  <r>
    <x v="175"/>
    <s v="O221026058471"/>
    <s v="2022"/>
    <s v="4분기(12월)"/>
    <x v="3"/>
    <s v="중국"/>
    <s v="김양회"/>
    <x v="0"/>
    <s v="종합감기약 하벤파워 에스캡슐 "/>
    <n v="2700"/>
    <n v="2"/>
    <n v="5400"/>
  </r>
  <r>
    <x v="175"/>
    <s v="O221026058471"/>
    <s v="2022"/>
    <s v="4분기(12월)"/>
    <x v="3"/>
    <s v="중국"/>
    <s v="김양회"/>
    <x v="0"/>
    <s v="줄리스 헤어 에센스"/>
    <n v="16000"/>
    <n v="1"/>
    <n v="16000"/>
  </r>
  <r>
    <x v="175"/>
    <s v="O221026058471"/>
    <s v="2022"/>
    <s v="4분기(12월)"/>
    <x v="3"/>
    <s v="중국"/>
    <s v="김양회"/>
    <x v="0"/>
    <s v="토마토 양손 주방가위"/>
    <n v="3860"/>
    <n v="1"/>
    <n v="3860"/>
  </r>
  <r>
    <x v="175"/>
    <s v="O221026058471"/>
    <s v="2022"/>
    <s v="4분기(12월)"/>
    <x v="3"/>
    <s v="중국"/>
    <s v="김양회"/>
    <x v="0"/>
    <s v="홈매트훈증기리퀴드예스 히터1리필1"/>
    <n v="13000"/>
    <n v="1"/>
    <n v="13000"/>
  </r>
  <r>
    <x v="175"/>
    <s v="O221026058471"/>
    <s v="2022"/>
    <s v="4분기(12월)"/>
    <x v="3"/>
    <s v="중국"/>
    <s v="김양회"/>
    <x v="0"/>
    <s v="홈매트훈증기리필45일*2(90일)라벤더향"/>
    <n v="13200"/>
    <n v="1"/>
    <n v="13200"/>
  </r>
  <r>
    <x v="176"/>
    <s v="O221025058470"/>
    <s v="2022"/>
    <s v="4분기(12월)"/>
    <x v="2"/>
    <s v="중국"/>
    <s v="고형민"/>
    <x v="0"/>
    <s v=" 데일리 콤부차 피치20T "/>
    <n v="9200"/>
    <n v="2"/>
    <n v="18400"/>
  </r>
  <r>
    <x v="176"/>
    <s v="O221025058470"/>
    <s v="2022"/>
    <s v="4분기(12월)"/>
    <x v="2"/>
    <s v="중국"/>
    <s v="고형민"/>
    <x v="0"/>
    <s v=" 데일리 콤부차모로블러드 오렌지20T "/>
    <n v="9200"/>
    <n v="1"/>
    <n v="9200"/>
  </r>
  <r>
    <x v="176"/>
    <s v="O221025058470"/>
    <s v="2022"/>
    <s v="4분기(12월)"/>
    <x v="2"/>
    <s v="중국"/>
    <s v="고형민"/>
    <x v="0"/>
    <s v="(인) 볶은현미 20g*25봉"/>
    <n v="13090"/>
    <n v="1"/>
    <n v="13090"/>
  </r>
  <r>
    <x v="176"/>
    <s v="O221025058470"/>
    <s v="2022"/>
    <s v="4분기(12월)"/>
    <x v="2"/>
    <s v="중국"/>
    <s v="고형민"/>
    <x v="0"/>
    <s v="Shake&amp;pan핫케익믹스 오리지날 150g"/>
    <n v="2800"/>
    <n v="1"/>
    <n v="2800"/>
  </r>
  <r>
    <x v="176"/>
    <s v="O221025058470"/>
    <s v="2022"/>
    <s v="4분기(12월)"/>
    <x v="2"/>
    <s v="중국"/>
    <s v="고형민"/>
    <x v="0"/>
    <s v="The맛있는 김도둑 김가루70g"/>
    <n v="2600"/>
    <n v="1"/>
    <n v="2600"/>
  </r>
  <r>
    <x v="176"/>
    <s v="O221025058470"/>
    <s v="2022"/>
    <s v="4분기(12월)"/>
    <x v="2"/>
    <s v="중국"/>
    <s v="고형민"/>
    <x v="0"/>
    <s v="The맛있는 김도둑 아이스스로돌자반35g"/>
    <n v="1100"/>
    <n v="1"/>
    <n v="1100"/>
  </r>
  <r>
    <x v="176"/>
    <s v="O221025058470"/>
    <s v="2022"/>
    <s v="4분기(12월)"/>
    <x v="2"/>
    <s v="중국"/>
    <s v="고형민"/>
    <x v="0"/>
    <s v="The맛있는광천돌자반70g"/>
    <n v="1780"/>
    <n v="1"/>
    <n v="1780"/>
  </r>
  <r>
    <x v="176"/>
    <s v="O221025058470"/>
    <s v="2022"/>
    <s v="4분기(12월)"/>
    <x v="2"/>
    <s v="중국"/>
    <s v="고형민"/>
    <x v="0"/>
    <s v="The맛있는김도둑 파래식탁김15g*30"/>
    <n v="26000"/>
    <n v="1"/>
    <n v="26000"/>
  </r>
  <r>
    <x v="176"/>
    <s v="O221025058470"/>
    <s v="2022"/>
    <s v="4분기(12월)"/>
    <x v="2"/>
    <s v="중국"/>
    <s v="고형민"/>
    <x v="0"/>
    <s v="THE맛있는돌자반35g"/>
    <n v="1100"/>
    <n v="4"/>
    <n v="4400"/>
  </r>
  <r>
    <x v="176"/>
    <s v="O221025058470"/>
    <s v="2022"/>
    <s v="4분기(12월)"/>
    <x v="2"/>
    <s v="중국"/>
    <s v="고형민"/>
    <x v="0"/>
    <s v="감자 수제비키트265g"/>
    <n v="5960"/>
    <n v="1"/>
    <n v="5960"/>
  </r>
  <r>
    <x v="176"/>
    <s v="O221025058470"/>
    <s v="2022"/>
    <s v="4분기(12월)"/>
    <x v="2"/>
    <s v="중국"/>
    <s v="고형민"/>
    <x v="0"/>
    <s v="고추장아찌300g"/>
    <n v="6600"/>
    <n v="1"/>
    <n v="6600"/>
  </r>
  <r>
    <x v="176"/>
    <s v="O221025058470"/>
    <s v="2022"/>
    <s v="4분기(12월)"/>
    <x v="2"/>
    <s v="중국"/>
    <s v="고형민"/>
    <x v="0"/>
    <s v="국내산 종이컵 50P"/>
    <n v="600"/>
    <n v="1"/>
    <n v="600"/>
  </r>
  <r>
    <x v="176"/>
    <s v="O221025058470"/>
    <s v="2022"/>
    <s v="4분기(12월)"/>
    <x v="2"/>
    <s v="중국"/>
    <s v="고형민"/>
    <x v="0"/>
    <s v="네오 아쿠아 혼합밴드10매"/>
    <n v="1600"/>
    <n v="1"/>
    <n v="1600"/>
  </r>
  <r>
    <x v="176"/>
    <s v="O221025058470"/>
    <s v="2022"/>
    <s v="4분기(12월)"/>
    <x v="2"/>
    <s v="중국"/>
    <s v="고형민"/>
    <x v="0"/>
    <s v="대파슬라이스 동결건조10g"/>
    <n v="2400"/>
    <n v="1"/>
    <n v="2400"/>
  </r>
  <r>
    <x v="176"/>
    <s v="O221025058470"/>
    <s v="2022"/>
    <s v="4분기(12월)"/>
    <x v="2"/>
    <s v="중국"/>
    <s v="고형민"/>
    <x v="0"/>
    <s v="데일리 콤부차 세븐베리 20입"/>
    <n v="9200"/>
    <n v="1"/>
    <n v="9200"/>
  </r>
  <r>
    <x v="176"/>
    <s v="O221025058470"/>
    <s v="2022"/>
    <s v="4분기(12월)"/>
    <x v="2"/>
    <s v="중국"/>
    <s v="고형민"/>
    <x v="0"/>
    <s v="동결건조 다진마늘"/>
    <n v="4530"/>
    <n v="1"/>
    <n v="4530"/>
  </r>
  <r>
    <x v="176"/>
    <s v="O221025058470"/>
    <s v="2022"/>
    <s v="4분기(12월)"/>
    <x v="2"/>
    <s v="중국"/>
    <s v="고형민"/>
    <x v="0"/>
    <s v="동결건조 다진청양고추"/>
    <n v="4360"/>
    <n v="1"/>
    <n v="4360"/>
  </r>
  <r>
    <x v="176"/>
    <s v="O221025058470"/>
    <s v="2022"/>
    <s v="4분기(12월)"/>
    <x v="2"/>
    <s v="중국"/>
    <s v="고형민"/>
    <x v="0"/>
    <s v="동원 살코기참치100g*5입"/>
    <n v="10200"/>
    <n v="1"/>
    <n v="10200"/>
  </r>
  <r>
    <x v="176"/>
    <s v="O221025058470"/>
    <s v="2022"/>
    <s v="4분기(12월)"/>
    <x v="2"/>
    <s v="중국"/>
    <s v="고형민"/>
    <x v="0"/>
    <s v="동원 스위트콘340g*2"/>
    <n v="2250"/>
    <n v="2"/>
    <n v="4500"/>
  </r>
  <r>
    <x v="176"/>
    <s v="O221025058470"/>
    <s v="2022"/>
    <s v="4분기(12월)"/>
    <x v="2"/>
    <s v="중국"/>
    <s v="고형민"/>
    <x v="0"/>
    <s v="동원 양반김치캔160g*3"/>
    <n v="7030"/>
    <n v="1"/>
    <n v="7030"/>
  </r>
  <r>
    <x v="176"/>
    <s v="O221025058470"/>
    <s v="2022"/>
    <s v="4분기(12월)"/>
    <x v="2"/>
    <s v="중국"/>
    <s v="고형민"/>
    <x v="0"/>
    <s v="두손푸드 마시는 단호박죽 10팩"/>
    <n v="16000"/>
    <n v="1"/>
    <n v="16000"/>
  </r>
  <r>
    <x v="176"/>
    <s v="O221025058470"/>
    <s v="2022"/>
    <s v="4분기(12월)"/>
    <x v="2"/>
    <s v="중국"/>
    <s v="고형민"/>
    <x v="0"/>
    <s v="롯데 크런키초코렛 34g*12입"/>
    <n v="9840"/>
    <n v="1"/>
    <n v="9840"/>
  </r>
  <r>
    <x v="176"/>
    <s v="O221025058470"/>
    <s v="2022"/>
    <s v="4분기(12월)"/>
    <x v="2"/>
    <s v="중국"/>
    <s v="고형민"/>
    <x v="0"/>
    <s v="마이비데 46매*4(캡형)"/>
    <n v="11450"/>
    <n v="1"/>
    <n v="11450"/>
  </r>
  <r>
    <x v="176"/>
    <s v="O221025058470"/>
    <s v="2022"/>
    <s v="4분기(12월)"/>
    <x v="2"/>
    <s v="중국"/>
    <s v="고형민"/>
    <x v="0"/>
    <s v="맛있는 오뚜기밥200g*4입"/>
    <n v="5240"/>
    <n v="2"/>
    <n v="10480"/>
  </r>
  <r>
    <x v="176"/>
    <s v="O221025058470"/>
    <s v="2022"/>
    <s v="4분기(12월)"/>
    <x v="2"/>
    <s v="중국"/>
    <s v="고형민"/>
    <x v="0"/>
    <s v="몬라이스 누들 3mm"/>
    <n v="1960"/>
    <n v="1"/>
    <n v="1960"/>
  </r>
  <r>
    <x v="176"/>
    <s v="O221025058470"/>
    <s v="2022"/>
    <s v="4분기(12월)"/>
    <x v="2"/>
    <s v="중국"/>
    <s v="고형민"/>
    <x v="0"/>
    <s v="비비고 소고기미역국500g*2"/>
    <n v="7880"/>
    <n v="1"/>
    <n v="7880"/>
  </r>
  <r>
    <x v="176"/>
    <s v="O221025058470"/>
    <s v="2022"/>
    <s v="4분기(12월)"/>
    <x v="2"/>
    <s v="중국"/>
    <s v="고형민"/>
    <x v="0"/>
    <s v="성경 삼각김밥용김 (20매)"/>
    <n v="4310"/>
    <n v="1"/>
    <n v="4310"/>
  </r>
  <r>
    <x v="176"/>
    <s v="O221025058470"/>
    <s v="2022"/>
    <s v="4분기(12월)"/>
    <x v="2"/>
    <s v="중국"/>
    <s v="고형민"/>
    <x v="0"/>
    <s v="순수한면 100% 유기농순면커버 중형16입"/>
    <n v="4760"/>
    <n v="1"/>
    <n v="4760"/>
  </r>
  <r>
    <x v="176"/>
    <s v="O221025058470"/>
    <s v="2022"/>
    <s v="4분기(12월)"/>
    <x v="2"/>
    <s v="중국"/>
    <s v="고형민"/>
    <x v="0"/>
    <s v="스카트 빨아쓰는 행주타월54*2롤"/>
    <n v="7200"/>
    <n v="1"/>
    <n v="7200"/>
  </r>
  <r>
    <x v="176"/>
    <s v="O221025058470"/>
    <s v="2022"/>
    <s v="4분기(12월)"/>
    <x v="2"/>
    <s v="중국"/>
    <s v="고형민"/>
    <x v="0"/>
    <s v="스팸 클래식300g*3입"/>
    <n v="12480"/>
    <n v="1"/>
    <n v="12480"/>
  </r>
  <r>
    <x v="176"/>
    <s v="O221025058470"/>
    <s v="2022"/>
    <s v="4분기(12월)"/>
    <x v="2"/>
    <s v="중국"/>
    <s v="고형민"/>
    <x v="0"/>
    <s v="실내용 탈취제260g(라벤더향)"/>
    <n v="2100"/>
    <n v="1"/>
    <n v="2100"/>
  </r>
  <r>
    <x v="176"/>
    <s v="O221025058470"/>
    <s v="2022"/>
    <s v="4분기(12월)"/>
    <x v="2"/>
    <s v="중국"/>
    <s v="고형민"/>
    <x v="0"/>
    <s v="오즈키친 전복죽450g"/>
    <n v="3890"/>
    <n v="2"/>
    <n v="7780"/>
  </r>
  <r>
    <x v="176"/>
    <s v="O221025058470"/>
    <s v="2022"/>
    <s v="4분기(12월)"/>
    <x v="2"/>
    <s v="중국"/>
    <s v="고형민"/>
    <x v="0"/>
    <s v="우리엄마 멸치볶음50g*5"/>
    <n v="15800"/>
    <n v="1"/>
    <n v="15800"/>
  </r>
  <r>
    <x v="176"/>
    <s v="O221025058470"/>
    <s v="2022"/>
    <s v="4분기(12월)"/>
    <x v="2"/>
    <s v="중국"/>
    <s v="고형민"/>
    <x v="0"/>
    <s v="진공 찰현미1kg"/>
    <n v="7200"/>
    <n v="1"/>
    <n v="7200"/>
  </r>
  <r>
    <x v="176"/>
    <s v="O221025058470"/>
    <s v="2022"/>
    <s v="4분기(12월)"/>
    <x v="2"/>
    <s v="중국"/>
    <s v="고형민"/>
    <x v="0"/>
    <s v="청은 월계수잎40g"/>
    <n v="2900"/>
    <n v="1"/>
    <n v="2900"/>
  </r>
  <r>
    <x v="176"/>
    <s v="O221025058470"/>
    <s v="2022"/>
    <s v="4분기(12월)"/>
    <x v="2"/>
    <s v="중국"/>
    <s v="고형민"/>
    <x v="0"/>
    <s v="청정원 순창쌈장 P500g"/>
    <n v="3550"/>
    <n v="1"/>
    <n v="3550"/>
  </r>
  <r>
    <x v="176"/>
    <s v="O221025058470"/>
    <s v="2022"/>
    <s v="4분기(12월)"/>
    <x v="2"/>
    <s v="중국"/>
    <s v="고형민"/>
    <x v="0"/>
    <s v="한알천 삼계탕1kg"/>
    <n v="8100"/>
    <n v="2"/>
    <n v="16200"/>
  </r>
  <r>
    <x v="176"/>
    <s v="O221025058470"/>
    <s v="2022"/>
    <s v="4분기(12월)"/>
    <x v="2"/>
    <s v="중국"/>
    <s v="고형민"/>
    <x v="0"/>
    <s v="해찬들 초고추장500g"/>
    <n v="3500"/>
    <n v="1"/>
    <n v="3500"/>
  </r>
  <r>
    <x v="176"/>
    <s v="O221025058470"/>
    <s v="2022"/>
    <s v="4분기(12월)"/>
    <x v="2"/>
    <s v="중국"/>
    <s v="고형민"/>
    <x v="0"/>
    <s v="화장실용탈취제300g(라벤더향)"/>
    <n v="1900"/>
    <n v="1"/>
    <n v="1900"/>
  </r>
  <r>
    <x v="177"/>
    <s v="O221025058469"/>
    <s v="2022"/>
    <s v="4분기(12월)"/>
    <x v="5"/>
    <s v="베트남"/>
    <s v="박재현"/>
    <x v="0"/>
    <s v="CJ 다진마늘150g"/>
    <n v="5070"/>
    <n v="1"/>
    <n v="5070"/>
  </r>
  <r>
    <x v="177"/>
    <s v="O221025058469"/>
    <s v="2022"/>
    <s v="4분기(12월)"/>
    <x v="5"/>
    <s v="베트남"/>
    <s v="박재현"/>
    <x v="0"/>
    <s v="CJ 햇반솥반 소고기우엉영양밥 200g*6"/>
    <n v="18600"/>
    <n v="1"/>
    <n v="18600"/>
  </r>
  <r>
    <x v="177"/>
    <s v="O221025058469"/>
    <s v="2022"/>
    <s v="4분기(12월)"/>
    <x v="5"/>
    <s v="베트남"/>
    <s v="박재현"/>
    <x v="0"/>
    <s v="The맛있는김도둑 파래식탁김15g*30"/>
    <n v="26000"/>
    <n v="1"/>
    <n v="26000"/>
  </r>
  <r>
    <x v="177"/>
    <s v="O221025058469"/>
    <s v="2022"/>
    <s v="4분기(12월)"/>
    <x v="5"/>
    <s v="베트남"/>
    <s v="박재현"/>
    <x v="0"/>
    <s v="간편 닭곰탕10g"/>
    <n v="1270"/>
    <n v="2"/>
    <n v="2540"/>
  </r>
  <r>
    <x v="177"/>
    <s v="O221025058469"/>
    <s v="2022"/>
    <s v="4분기(12월)"/>
    <x v="5"/>
    <s v="베트남"/>
    <s v="박재현"/>
    <x v="0"/>
    <s v="간편 버섯해장국9g"/>
    <n v="1270"/>
    <n v="2"/>
    <n v="2540"/>
  </r>
  <r>
    <x v="177"/>
    <s v="O221025058469"/>
    <s v="2022"/>
    <s v="4분기(12월)"/>
    <x v="5"/>
    <s v="베트남"/>
    <s v="박재현"/>
    <x v="0"/>
    <s v="건오징어 철판구이50g"/>
    <n v="4700"/>
    <n v="1"/>
    <n v="4700"/>
  </r>
  <r>
    <x v="177"/>
    <s v="O221025058469"/>
    <s v="2022"/>
    <s v="4분기(12월)"/>
    <x v="5"/>
    <s v="베트남"/>
    <s v="박재현"/>
    <x v="0"/>
    <s v="그릭슈바인 치즈 비프함박354g"/>
    <n v="5570"/>
    <n v="2"/>
    <n v="11140"/>
  </r>
  <r>
    <x v="177"/>
    <s v="O221025058469"/>
    <s v="2022"/>
    <s v="4분기(12월)"/>
    <x v="5"/>
    <s v="베트남"/>
    <s v="박재현"/>
    <x v="0"/>
    <s v="깨끗한나라 순수 프리미엄30m*30롤(천열펄프3겹)"/>
    <n v="21000"/>
    <n v="1"/>
    <n v="21000"/>
  </r>
  <r>
    <x v="177"/>
    <s v="O221025058469"/>
    <s v="2022"/>
    <s v="4분기(12월)"/>
    <x v="5"/>
    <s v="베트남"/>
    <s v="박재현"/>
    <x v="0"/>
    <s v="대파슬라이스 동결건조10g"/>
    <n v="2400"/>
    <n v="1"/>
    <n v="2400"/>
  </r>
  <r>
    <x v="177"/>
    <s v="O221025058469"/>
    <s v="2022"/>
    <s v="4분기(12월)"/>
    <x v="5"/>
    <s v="베트남"/>
    <s v="박재현"/>
    <x v="0"/>
    <s v="동원 살코기참치100g*5입"/>
    <n v="10200"/>
    <n v="1"/>
    <n v="10200"/>
  </r>
  <r>
    <x v="177"/>
    <s v="O221025058469"/>
    <s v="2022"/>
    <s v="4분기(12월)"/>
    <x v="5"/>
    <s v="베트남"/>
    <s v="박재현"/>
    <x v="0"/>
    <s v="롯데 뽀모도로 스파게티220g"/>
    <n v="3000"/>
    <n v="1"/>
    <n v="3000"/>
  </r>
  <r>
    <x v="177"/>
    <s v="O221025058469"/>
    <s v="2022"/>
    <s v="4분기(12월)"/>
    <x v="5"/>
    <s v="베트남"/>
    <s v="박재현"/>
    <x v="0"/>
    <s v="롯데)까르보나라스파게티"/>
    <n v="2950"/>
    <n v="1"/>
    <n v="2950"/>
  </r>
  <r>
    <x v="177"/>
    <s v="O221025058469"/>
    <s v="2022"/>
    <s v="4분기(12월)"/>
    <x v="5"/>
    <s v="베트남"/>
    <s v="박재현"/>
    <x v="0"/>
    <s v="미떼 핫초코(오리지날) 10T"/>
    <n v="5900"/>
    <n v="1"/>
    <n v="5900"/>
  </r>
  <r>
    <x v="177"/>
    <s v="O221025058469"/>
    <s v="2022"/>
    <s v="4분기(12월)"/>
    <x v="5"/>
    <s v="베트남"/>
    <s v="박재현"/>
    <x v="0"/>
    <s v="반해요 양념깻잎80g*5"/>
    <n v="9770"/>
    <n v="1"/>
    <n v="9770"/>
  </r>
  <r>
    <x v="177"/>
    <s v="O221025058469"/>
    <s v="2022"/>
    <s v="4분기(12월)"/>
    <x v="5"/>
    <s v="베트남"/>
    <s v="박재현"/>
    <x v="0"/>
    <s v="브레프 파워액티브 레몬 50g*2P"/>
    <n v="6200"/>
    <n v="2"/>
    <n v="12400"/>
  </r>
  <r>
    <x v="177"/>
    <s v="O221025058469"/>
    <s v="2022"/>
    <s v="4분기(12월)"/>
    <x v="5"/>
    <s v="베트남"/>
    <s v="박재현"/>
    <x v="0"/>
    <s v="삼색천하 오징어70g"/>
    <n v="6490"/>
    <n v="1"/>
    <n v="6490"/>
  </r>
  <r>
    <x v="177"/>
    <s v="O221025058469"/>
    <s v="2022"/>
    <s v="4분기(12월)"/>
    <x v="5"/>
    <s v="베트남"/>
    <s v="박재현"/>
    <x v="0"/>
    <s v="스팸 클래식300g*3입"/>
    <n v="12480"/>
    <n v="1"/>
    <n v="12480"/>
  </r>
  <r>
    <x v="177"/>
    <s v="O221025058469"/>
    <s v="2022"/>
    <s v="4분기(12월)"/>
    <x v="5"/>
    <s v="베트남"/>
    <s v="박재현"/>
    <x v="0"/>
    <s v="신라면 건면(멀티5입)"/>
    <n v="4700"/>
    <n v="1"/>
    <n v="4700"/>
  </r>
  <r>
    <x v="177"/>
    <s v="O221025058469"/>
    <s v="2022"/>
    <s v="4분기(12월)"/>
    <x v="5"/>
    <s v="베트남"/>
    <s v="박재현"/>
    <x v="0"/>
    <s v="아이나나KF94 새부리형 마스크대형(회색)20입"/>
    <n v="10200"/>
    <n v="1"/>
    <n v="10200"/>
  </r>
  <r>
    <x v="177"/>
    <s v="O221025058469"/>
    <s v="2022"/>
    <s v="4분기(12월)"/>
    <x v="5"/>
    <s v="베트남"/>
    <s v="박재현"/>
    <x v="0"/>
    <s v="아참 왕한치20g"/>
    <n v="2600"/>
    <n v="2"/>
    <n v="5200"/>
  </r>
  <r>
    <x v="177"/>
    <s v="O221025058469"/>
    <s v="2022"/>
    <s v="4분기(12월)"/>
    <x v="5"/>
    <s v="베트남"/>
    <s v="박재현"/>
    <x v="0"/>
    <s v="알뜨랑오리지날140g*3입"/>
    <n v="5360"/>
    <n v="1"/>
    <n v="5360"/>
  </r>
  <r>
    <x v="177"/>
    <s v="O221025058469"/>
    <s v="2022"/>
    <s v="4분기(12월)"/>
    <x v="5"/>
    <s v="베트남"/>
    <s v="박재현"/>
    <x v="0"/>
    <s v="얼음골 냉면육수 동치미맛310ml(1인분)*5"/>
    <n v="2900"/>
    <n v="1"/>
    <n v="2900"/>
  </r>
  <r>
    <x v="177"/>
    <s v="O221025058469"/>
    <s v="2022"/>
    <s v="4분기(12월)"/>
    <x v="5"/>
    <s v="베트남"/>
    <s v="박재현"/>
    <x v="0"/>
    <s v="에이스 뉴욕치즈 케이크맛364g"/>
    <n v="3600"/>
    <n v="1"/>
    <n v="3600"/>
  </r>
  <r>
    <x v="177"/>
    <s v="O221025058469"/>
    <s v="2022"/>
    <s v="4분기(12월)"/>
    <x v="5"/>
    <s v="베트남"/>
    <s v="박재현"/>
    <x v="0"/>
    <s v="오뚜기 스낵면(멀티5입)"/>
    <n v="2680"/>
    <n v="2"/>
    <n v="5360"/>
  </r>
  <r>
    <x v="177"/>
    <s v="O221025058469"/>
    <s v="2022"/>
    <s v="4분기(12월)"/>
    <x v="5"/>
    <s v="베트남"/>
    <s v="박재현"/>
    <x v="0"/>
    <s v="오뚜기 참깨라면(소컵)65g*6"/>
    <n v="5718"/>
    <n v="1"/>
    <n v="5718"/>
  </r>
  <r>
    <x v="177"/>
    <s v="O221025058469"/>
    <s v="2022"/>
    <s v="4분기(12월)"/>
    <x v="5"/>
    <s v="베트남"/>
    <s v="박재현"/>
    <x v="0"/>
    <s v="오리온 고래밥46g"/>
    <n v="670"/>
    <n v="1"/>
    <n v="670"/>
  </r>
  <r>
    <x v="177"/>
    <s v="O221025058469"/>
    <s v="2022"/>
    <s v="4분기(12월)"/>
    <x v="5"/>
    <s v="베트남"/>
    <s v="박재현"/>
    <x v="0"/>
    <s v="오리온 다이제초코225g"/>
    <n v="2100"/>
    <n v="1"/>
    <n v="2100"/>
  </r>
  <r>
    <x v="177"/>
    <s v="O221025058469"/>
    <s v="2022"/>
    <s v="4분기(12월)"/>
    <x v="5"/>
    <s v="베트남"/>
    <s v="박재현"/>
    <x v="0"/>
    <s v="웰이즈 체어 "/>
    <n v="34000"/>
    <n v="1"/>
    <n v="34000"/>
  </r>
  <r>
    <x v="177"/>
    <s v="O221025058469"/>
    <s v="2022"/>
    <s v="4분기(12월)"/>
    <x v="5"/>
    <s v="베트남"/>
    <s v="박재현"/>
    <x v="0"/>
    <s v="크라운 뽀또 치즈타르트161g"/>
    <n v="1800"/>
    <n v="1"/>
    <n v="1800"/>
  </r>
  <r>
    <x v="177"/>
    <s v="O221025058469"/>
    <s v="2022"/>
    <s v="4분기(12월)"/>
    <x v="5"/>
    <s v="베트남"/>
    <s v="박재현"/>
    <x v="0"/>
    <s v="페브리즈향균플러스370ml(깨끗한향)"/>
    <n v="6100"/>
    <n v="1"/>
    <n v="6100"/>
  </r>
  <r>
    <x v="178"/>
    <s v="O221025058467"/>
    <s v="2022"/>
    <s v="4분기(12월)"/>
    <x v="2"/>
    <s v="중국"/>
    <s v="김민철"/>
    <x v="0"/>
    <s v="Dr.FOR HAIR 피토테라피샴푸 750ml"/>
    <n v="23200"/>
    <n v="1"/>
    <n v="23200"/>
  </r>
  <r>
    <x v="178"/>
    <s v="O221025058467"/>
    <s v="2022"/>
    <s v="4분기(12월)"/>
    <x v="2"/>
    <s v="중국"/>
    <s v="김민철"/>
    <x v="0"/>
    <s v="국내산 종이컵 50P"/>
    <n v="600"/>
    <n v="2"/>
    <n v="1200"/>
  </r>
  <r>
    <x v="178"/>
    <s v="O221025058467"/>
    <s v="2022"/>
    <s v="4분기(12월)"/>
    <x v="2"/>
    <s v="중국"/>
    <s v="김민철"/>
    <x v="0"/>
    <s v="김도둑 광천재래김4g*16봉"/>
    <n v="4200"/>
    <n v="3"/>
    <n v="12600"/>
  </r>
  <r>
    <x v="178"/>
    <s v="O221025058467"/>
    <s v="2022"/>
    <s v="4분기(12월)"/>
    <x v="2"/>
    <s v="중국"/>
    <s v="김민철"/>
    <x v="0"/>
    <s v="농심 육개장사발면86g*6입"/>
    <n v="5000"/>
    <n v="3"/>
    <n v="15000"/>
  </r>
  <r>
    <x v="178"/>
    <s v="O221025058467"/>
    <s v="2022"/>
    <s v="4분기(12월)"/>
    <x v="2"/>
    <s v="중국"/>
    <s v="김민철"/>
    <x v="0"/>
    <s v="농심짜파게티(멀티5입)"/>
    <n v="4430"/>
    <n v="2"/>
    <n v="8860"/>
  </r>
  <r>
    <x v="178"/>
    <s v="O221025058467"/>
    <s v="2022"/>
    <s v="4분기(12월)"/>
    <x v="2"/>
    <s v="중국"/>
    <s v="김민철"/>
    <x v="0"/>
    <s v="대일밴드Q 일반형8매"/>
    <n v="400"/>
    <n v="1"/>
    <n v="400"/>
  </r>
  <r>
    <x v="178"/>
    <s v="O221025058467"/>
    <s v="2022"/>
    <s v="4분기(12월)"/>
    <x v="2"/>
    <s v="중국"/>
    <s v="김민철"/>
    <x v="0"/>
    <s v="동양크린 위생접시180"/>
    <n v="750"/>
    <n v="1"/>
    <n v="750"/>
  </r>
  <r>
    <x v="178"/>
    <s v="O221025058467"/>
    <s v="2022"/>
    <s v="4분기(12월)"/>
    <x v="2"/>
    <s v="중국"/>
    <s v="김민철"/>
    <x v="0"/>
    <s v="디너벨 다용도집게(중)"/>
    <n v="1400"/>
    <n v="1"/>
    <n v="1400"/>
  </r>
  <r>
    <x v="178"/>
    <s v="O221025058467"/>
    <s v="2022"/>
    <s v="4분기(12월)"/>
    <x v="2"/>
    <s v="중국"/>
    <s v="김민철"/>
    <x v="0"/>
    <s v="디너벨 스텐레스 주방용집게 대27cm"/>
    <n v="1800"/>
    <n v="1"/>
    <n v="1800"/>
  </r>
  <r>
    <x v="178"/>
    <s v="O221025058467"/>
    <s v="2022"/>
    <s v="4분기(12월)"/>
    <x v="2"/>
    <s v="중국"/>
    <s v="김민철"/>
    <x v="0"/>
    <s v="맛있는 오뚜기밥200g*4입"/>
    <n v="5240"/>
    <n v="2"/>
    <n v="10480"/>
  </r>
  <r>
    <x v="178"/>
    <s v="O221025058467"/>
    <s v="2022"/>
    <s v="4분기(12월)"/>
    <x v="2"/>
    <s v="중국"/>
    <s v="김민철"/>
    <x v="0"/>
    <s v="백설 하얀설탕 1kg"/>
    <n v="1800"/>
    <n v="1"/>
    <n v="1800"/>
  </r>
  <r>
    <x v="178"/>
    <s v="O221025058467"/>
    <s v="2022"/>
    <s v="4분기(12월)"/>
    <x v="2"/>
    <s v="중국"/>
    <s v="김민철"/>
    <x v="0"/>
    <s v="삼양 까르보 불닭볶음면(멀티4입)"/>
    <n v="4890"/>
    <n v="2"/>
    <n v="9780"/>
  </r>
  <r>
    <x v="178"/>
    <s v="O221025058467"/>
    <s v="2022"/>
    <s v="4분기(12월)"/>
    <x v="2"/>
    <s v="중국"/>
    <s v="김민철"/>
    <x v="0"/>
    <s v="삼양 불닭볶음면(멀티5입)"/>
    <n v="4500"/>
    <n v="2"/>
    <n v="9000"/>
  </r>
  <r>
    <x v="178"/>
    <s v="O221025058467"/>
    <s v="2022"/>
    <s v="4분기(12월)"/>
    <x v="2"/>
    <s v="중국"/>
    <s v="김민철"/>
    <x v="0"/>
    <s v="삼진 쿠킹호일300mm*30M"/>
    <n v="5600"/>
    <n v="1"/>
    <n v="5600"/>
  </r>
  <r>
    <x v="178"/>
    <s v="O221025058467"/>
    <s v="2022"/>
    <s v="4분기(12월)"/>
    <x v="2"/>
    <s v="중국"/>
    <s v="김민철"/>
    <x v="0"/>
    <s v="상쾌환 숙취해소6g(3g*2포)"/>
    <n v="4500"/>
    <n v="10"/>
    <n v="45000"/>
  </r>
  <r>
    <x v="178"/>
    <s v="O221025058467"/>
    <s v="2022"/>
    <s v="4분기(12월)"/>
    <x v="2"/>
    <s v="중국"/>
    <s v="김민철"/>
    <x v="0"/>
    <s v="앵그리너구리멀티 5입"/>
    <n v="3980"/>
    <n v="1"/>
    <n v="3980"/>
  </r>
  <r>
    <x v="178"/>
    <s v="O221025058467"/>
    <s v="2022"/>
    <s v="4분기(12월)"/>
    <x v="2"/>
    <s v="중국"/>
    <s v="김민철"/>
    <x v="0"/>
    <s v="여명808(숙취해소제)*3"/>
    <n v="10800"/>
    <n v="3"/>
    <n v="32400"/>
  </r>
  <r>
    <x v="178"/>
    <s v="O221025058467"/>
    <s v="2022"/>
    <s v="4분기(12월)"/>
    <x v="2"/>
    <s v="중국"/>
    <s v="김민철"/>
    <x v="0"/>
    <s v="오뚜기)옛날참기름320ml"/>
    <n v="6130"/>
    <n v="1"/>
    <n v="6130"/>
  </r>
  <r>
    <x v="178"/>
    <s v="O221025058467"/>
    <s v="2022"/>
    <s v="4분기(12월)"/>
    <x v="2"/>
    <s v="중국"/>
    <s v="김민철"/>
    <x v="0"/>
    <s v="젤리스트로우482g(25입)"/>
    <n v="4500"/>
    <n v="1"/>
    <n v="4500"/>
  </r>
  <r>
    <x v="178"/>
    <s v="O221025058467"/>
    <s v="2022"/>
    <s v="4분기(12월)"/>
    <x v="2"/>
    <s v="중국"/>
    <s v="김민철"/>
    <x v="0"/>
    <s v="종합감기약 하벤파워 에스캡슐 "/>
    <n v="2700"/>
    <n v="1"/>
    <n v="2700"/>
  </r>
  <r>
    <x v="178"/>
    <s v="O221025058467"/>
    <s v="2022"/>
    <s v="4분기(12월)"/>
    <x v="2"/>
    <s v="중국"/>
    <s v="김민철"/>
    <x v="0"/>
    <s v="주방앤 실리콘 뒤집개"/>
    <n v="6000"/>
    <n v="1"/>
    <n v="6000"/>
  </r>
  <r>
    <x v="178"/>
    <s v="O221025058467"/>
    <s v="2022"/>
    <s v="4분기(12월)"/>
    <x v="2"/>
    <s v="중국"/>
    <s v="김민철"/>
    <x v="0"/>
    <s v="주방앤 실리콘 주걱"/>
    <n v="5000"/>
    <n v="1"/>
    <n v="5000"/>
  </r>
  <r>
    <x v="178"/>
    <s v="O221025058467"/>
    <s v="2022"/>
    <s v="4분기(12월)"/>
    <x v="2"/>
    <s v="중국"/>
    <s v="김민철"/>
    <x v="0"/>
    <s v="코멕스 피크닉컵6P"/>
    <n v="3500"/>
    <n v="5"/>
    <n v="17500"/>
  </r>
  <r>
    <x v="178"/>
    <s v="O221025058467"/>
    <s v="2022"/>
    <s v="4분기(12월)"/>
    <x v="2"/>
    <s v="중국"/>
    <s v="김민철"/>
    <x v="0"/>
    <s v="토마토 양손 주방가위"/>
    <n v="3860"/>
    <n v="1"/>
    <n v="3860"/>
  </r>
  <r>
    <x v="178"/>
    <s v="O221025058467"/>
    <s v="2022"/>
    <s v="4분기(12월)"/>
    <x v="2"/>
    <s v="중국"/>
    <s v="김민철"/>
    <x v="0"/>
    <s v="토마토 집과도"/>
    <n v="2400"/>
    <n v="1"/>
    <n v="2400"/>
  </r>
  <r>
    <x v="178"/>
    <s v="O221025058467"/>
    <s v="2022"/>
    <s v="4분기(12월)"/>
    <x v="2"/>
    <s v="중국"/>
    <s v="김민철"/>
    <x v="0"/>
    <s v="팔도비빔면(멀티5입)"/>
    <n v="4450"/>
    <n v="2"/>
    <n v="8900"/>
  </r>
  <r>
    <x v="178"/>
    <s v="O221025058467"/>
    <s v="2022"/>
    <s v="4분기(12월)"/>
    <x v="2"/>
    <s v="중국"/>
    <s v="김민철"/>
    <x v="0"/>
    <s v="하이델 무쇠프라이팬28cm"/>
    <n v="29000"/>
    <n v="1"/>
    <n v="29000"/>
  </r>
  <r>
    <x v="178"/>
    <s v="O221025058467"/>
    <s v="2022"/>
    <s v="4분기(12월)"/>
    <x v="2"/>
    <s v="중국"/>
    <s v="김민철"/>
    <x v="0"/>
    <s v="한일 부부수저세트"/>
    <n v="16018"/>
    <n v="1"/>
    <n v="16018"/>
  </r>
  <r>
    <x v="178"/>
    <s v="O221025058467"/>
    <s v="2022"/>
    <s v="4분기(12월)"/>
    <x v="2"/>
    <s v="중국"/>
    <s v="김민철"/>
    <x v="0"/>
    <s v="해표 포도씨유900ml"/>
    <n v="13600"/>
    <n v="1"/>
    <n v="13600"/>
  </r>
  <r>
    <x v="179"/>
    <s v="O221027058476"/>
    <s v="2022"/>
    <s v="4분기(12월)"/>
    <x v="2"/>
    <s v="중국"/>
    <s v="추정국"/>
    <x v="0"/>
    <s v="다농원 보이차40T"/>
    <n v="3440"/>
    <n v="1"/>
    <n v="3440"/>
  </r>
  <r>
    <x v="179"/>
    <s v="O221027058476"/>
    <s v="2022"/>
    <s v="4분기(12월)"/>
    <x v="2"/>
    <s v="중국"/>
    <s v="추정국"/>
    <x v="0"/>
    <s v="대일밴드Q 일반형8매"/>
    <n v="400"/>
    <n v="1"/>
    <n v="400"/>
  </r>
  <r>
    <x v="179"/>
    <s v="O221027058476"/>
    <s v="2022"/>
    <s v="4분기(12월)"/>
    <x v="2"/>
    <s v="중국"/>
    <s v="추정국"/>
    <x v="0"/>
    <s v="롯데 로스팜 마일드340g*2"/>
    <n v="6100"/>
    <n v="2"/>
    <n v="12200"/>
  </r>
  <r>
    <x v="179"/>
    <s v="O221027058476"/>
    <s v="2022"/>
    <s v="4분기(12월)"/>
    <x v="2"/>
    <s v="중국"/>
    <s v="추정국"/>
    <x v="0"/>
    <s v="요호 칼슘*마그네슘*아연*비타민D복합제"/>
    <n v="42000"/>
    <n v="2"/>
    <n v="84000"/>
  </r>
  <r>
    <x v="179"/>
    <s v="O221027058476"/>
    <s v="2022"/>
    <s v="4분기(12월)"/>
    <x v="2"/>
    <s v="중국"/>
    <s v="추정국"/>
    <x v="0"/>
    <s v="파마젠 멀티비타민 꾸미(90일분)"/>
    <n v="14000"/>
    <n v="1"/>
    <n v="14000"/>
  </r>
  <r>
    <x v="180"/>
    <s v="O221027058475"/>
    <s v="2022"/>
    <s v="4분기(12월)"/>
    <x v="1"/>
    <s v="중국"/>
    <s v="구태형"/>
    <x v="0"/>
    <s v="아이나나KF94 새부리형 마스크대형(회색)20입"/>
    <n v="10200"/>
    <n v="2"/>
    <n v="20400"/>
  </r>
  <r>
    <x v="181"/>
    <s v="O221027058474"/>
    <s v="2022"/>
    <s v="4분기(12월)"/>
    <x v="6"/>
    <s v="베트남"/>
    <s v="박상윤"/>
    <x v="0"/>
    <s v="CJ 다진마늘150g"/>
    <n v="5070"/>
    <n v="1"/>
    <n v="5070"/>
  </r>
  <r>
    <x v="181"/>
    <s v="O221027058474"/>
    <s v="2022"/>
    <s v="4분기(12월)"/>
    <x v="6"/>
    <s v="베트남"/>
    <s v="박상윤"/>
    <x v="0"/>
    <s v="The맛있는 김도둑 김부각50g"/>
    <n v="2050"/>
    <n v="1"/>
    <n v="2050"/>
  </r>
  <r>
    <x v="181"/>
    <s v="O221027058474"/>
    <s v="2022"/>
    <s v="4분기(12월)"/>
    <x v="6"/>
    <s v="베트남"/>
    <s v="박상윤"/>
    <x v="0"/>
    <s v="THE맛있는돌자반35g"/>
    <n v="1100"/>
    <n v="2"/>
    <n v="2200"/>
  </r>
  <r>
    <x v="181"/>
    <s v="O221027058474"/>
    <s v="2022"/>
    <s v="4분기(12월)"/>
    <x v="6"/>
    <s v="베트남"/>
    <s v="박상윤"/>
    <x v="0"/>
    <s v="곰표 중력밀가루2.5kg"/>
    <n v="4950"/>
    <n v="1"/>
    <n v="4950"/>
  </r>
  <r>
    <x v="181"/>
    <s v="O221027058474"/>
    <s v="2022"/>
    <s v="4분기(12월)"/>
    <x v="6"/>
    <s v="베트남"/>
    <s v="박상윤"/>
    <x v="0"/>
    <s v="그릭슈바인 비프함박330g"/>
    <n v="5100"/>
    <n v="2"/>
    <n v="10200"/>
  </r>
  <r>
    <x v="181"/>
    <s v="O221027058474"/>
    <s v="2022"/>
    <s v="4분기(12월)"/>
    <x v="6"/>
    <s v="베트남"/>
    <s v="박상윤"/>
    <x v="0"/>
    <s v="농심 신라면(멀티5입)"/>
    <n v="3640"/>
    <n v="2"/>
    <n v="7280"/>
  </r>
  <r>
    <x v="181"/>
    <s v="O221027058474"/>
    <s v="2022"/>
    <s v="4분기(12월)"/>
    <x v="6"/>
    <s v="베트남"/>
    <s v="박상윤"/>
    <x v="0"/>
    <s v="농심 튀김우동큰사발111g*16입"/>
    <n v="22100"/>
    <n v="1"/>
    <n v="22100"/>
  </r>
  <r>
    <x v="181"/>
    <s v="O221027058474"/>
    <s v="2022"/>
    <s v="4분기(12월)"/>
    <x v="6"/>
    <s v="베트남"/>
    <s v="박상윤"/>
    <x v="0"/>
    <s v="동원 살코기참치100g*5입"/>
    <n v="10200"/>
    <n v="1"/>
    <n v="10200"/>
  </r>
  <r>
    <x v="181"/>
    <s v="O221027058474"/>
    <s v="2022"/>
    <s v="4분기(12월)"/>
    <x v="6"/>
    <s v="베트남"/>
    <s v="박상윤"/>
    <x v="0"/>
    <s v="동원 상상육포 오리지널 50g"/>
    <n v="3900"/>
    <n v="1"/>
    <n v="3900"/>
  </r>
  <r>
    <x v="181"/>
    <s v="O221027058474"/>
    <s v="2022"/>
    <s v="4분기(12월)"/>
    <x v="6"/>
    <s v="베트남"/>
    <s v="박상윤"/>
    <x v="0"/>
    <s v="비비고 돼지고기김치찌개 460g*2"/>
    <n v="11400"/>
    <n v="1"/>
    <n v="11400"/>
  </r>
  <r>
    <x v="181"/>
    <s v="O221027058474"/>
    <s v="2022"/>
    <s v="4분기(12월)"/>
    <x v="6"/>
    <s v="베트남"/>
    <s v="박상윤"/>
    <x v="0"/>
    <s v="삼립 미니꿀약과140g"/>
    <n v="1400"/>
    <n v="1"/>
    <n v="1400"/>
  </r>
  <r>
    <x v="181"/>
    <s v="O221027058474"/>
    <s v="2022"/>
    <s v="4분기(12월)"/>
    <x v="6"/>
    <s v="베트남"/>
    <s v="박상윤"/>
    <x v="0"/>
    <s v="스팸 마일드 300g*3"/>
    <n v="12480"/>
    <n v="1"/>
    <n v="12480"/>
  </r>
  <r>
    <x v="181"/>
    <s v="O221027058474"/>
    <s v="2022"/>
    <s v="4분기(12월)"/>
    <x v="6"/>
    <s v="베트남"/>
    <s v="박상윤"/>
    <x v="0"/>
    <s v="오뚜기 백세카레 고형 순한맛100g"/>
    <n v="2800"/>
    <n v="1"/>
    <n v="2800"/>
  </r>
  <r>
    <x v="181"/>
    <s v="O221027058474"/>
    <s v="2022"/>
    <s v="4분기(12월)"/>
    <x v="6"/>
    <s v="베트남"/>
    <s v="박상윤"/>
    <x v="0"/>
    <s v="유기농 양배추브로콜리즙(100ml*30봉)"/>
    <n v="16500"/>
    <n v="1"/>
    <n v="16500"/>
  </r>
  <r>
    <x v="181"/>
    <s v="O221027058474"/>
    <s v="2022"/>
    <s v="4분기(12월)"/>
    <x v="6"/>
    <s v="베트남"/>
    <s v="박상윤"/>
    <x v="0"/>
    <s v="종가집 포기김치1.3kg"/>
    <n v="13700"/>
    <n v="2"/>
    <n v="27400"/>
  </r>
  <r>
    <x v="181"/>
    <s v="O221027058474"/>
    <s v="2022"/>
    <s v="4분기(12월)"/>
    <x v="6"/>
    <s v="베트남"/>
    <s v="박상윤"/>
    <x v="0"/>
    <s v="진공 알찬미 5kg"/>
    <n v="28700"/>
    <n v="3"/>
    <n v="86100"/>
  </r>
  <r>
    <x v="181"/>
    <s v="O221027058474"/>
    <s v="2022"/>
    <s v="4분기(12월)"/>
    <x v="6"/>
    <s v="베트남"/>
    <s v="박상윤"/>
    <x v="0"/>
    <s v="진라면*순한맛(멀티5입)"/>
    <n v="2810"/>
    <n v="1"/>
    <n v="2810"/>
  </r>
  <r>
    <x v="181"/>
    <s v="O221027058474"/>
    <s v="2022"/>
    <s v="4분기(12월)"/>
    <x v="6"/>
    <s v="베트남"/>
    <s v="박상윤"/>
    <x v="0"/>
    <s v="참푸드 국산 지리멸치(볶음용)100g"/>
    <n v="3600"/>
    <n v="1"/>
    <n v="3600"/>
  </r>
  <r>
    <x v="181"/>
    <s v="O221027058474"/>
    <s v="2022"/>
    <s v="4분기(12월)"/>
    <x v="6"/>
    <s v="베트남"/>
    <s v="박상윤"/>
    <x v="0"/>
    <s v="청정원 도가니탕450g*2"/>
    <n v="11200"/>
    <n v="1"/>
    <n v="11200"/>
  </r>
  <r>
    <x v="181"/>
    <s v="O221027058474"/>
    <s v="2022"/>
    <s v="4분기(12월)"/>
    <x v="6"/>
    <s v="베트남"/>
    <s v="박상윤"/>
    <x v="0"/>
    <s v="크라운 죠리퐁74g"/>
    <n v="1030"/>
    <n v="1"/>
    <n v="1030"/>
  </r>
  <r>
    <x v="181"/>
    <s v="O221027058474"/>
    <s v="2022"/>
    <s v="4분기(12월)"/>
    <x v="6"/>
    <s v="베트남"/>
    <s v="박상윤"/>
    <x v="0"/>
    <s v="팔도비빔면(멀티5입)"/>
    <n v="4450"/>
    <n v="2"/>
    <n v="8900"/>
  </r>
  <r>
    <x v="181"/>
    <s v="O221027058474"/>
    <s v="2022"/>
    <s v="4분기(12월)"/>
    <x v="6"/>
    <s v="베트남"/>
    <s v="박상윤"/>
    <x v="0"/>
    <s v="하이면 명인우동430g"/>
    <n v="5420"/>
    <n v="2"/>
    <n v="10840"/>
  </r>
  <r>
    <x v="181"/>
    <s v="O221027058474"/>
    <s v="2022"/>
    <s v="4분기(12월)"/>
    <x v="6"/>
    <s v="베트남"/>
    <s v="박상윤"/>
    <x v="0"/>
    <s v="한성 가쓰오우동232.5g*3"/>
    <n v="3930"/>
    <n v="1"/>
    <n v="3930"/>
  </r>
  <r>
    <x v="181"/>
    <s v="O221027058474"/>
    <s v="2022"/>
    <s v="4분기(12월)"/>
    <x v="6"/>
    <s v="베트남"/>
    <s v="박상윤"/>
    <x v="0"/>
    <s v="해찬들그대로끓여먹는된장450g(쇠고기)"/>
    <n v="5900"/>
    <n v="1"/>
    <n v="5900"/>
  </r>
  <r>
    <x v="181"/>
    <s v="O221027058474"/>
    <s v="2022"/>
    <s v="4분기(12월)"/>
    <x v="6"/>
    <s v="베트남"/>
    <s v="박상윤"/>
    <x v="0"/>
    <s v="해표 두번구워 더고소한 김밥김20g"/>
    <n v="1760"/>
    <n v="1"/>
    <n v="1760"/>
  </r>
  <r>
    <x v="181"/>
    <s v="O221027058474"/>
    <s v="2022"/>
    <s v="4분기(12월)"/>
    <x v="6"/>
    <s v="베트남"/>
    <s v="박상윤"/>
    <x v="0"/>
    <s v="해피홈 아웃도어 롤온50g(바르는모기진드기기피제)"/>
    <n v="6950"/>
    <n v="1"/>
    <n v="6950"/>
  </r>
  <r>
    <x v="181"/>
    <s v="O221027058474"/>
    <s v="2022"/>
    <s v="4분기(12월)"/>
    <x v="6"/>
    <s v="베트남"/>
    <s v="박상윤"/>
    <x v="0"/>
    <s v="햇반 흑미밥210g*4"/>
    <n v="6630"/>
    <n v="1"/>
    <n v="6630"/>
  </r>
  <r>
    <x v="181"/>
    <s v="O221027058474"/>
    <s v="2022"/>
    <s v="4분기(12월)"/>
    <x v="6"/>
    <s v="베트남"/>
    <s v="박상윤"/>
    <x v="0"/>
    <s v="햇반200g*4개입"/>
    <n v="5200"/>
    <n v="2"/>
    <n v="10400"/>
  </r>
  <r>
    <x v="182"/>
    <s v="O221022058461"/>
    <s v="2022"/>
    <s v="4분기(12월)"/>
    <x v="1"/>
    <s v="중국"/>
    <s v="박기수"/>
    <x v="1"/>
    <s v="좋은책어린이 저학년문고 세트(21-40권)(전20권)"/>
    <n v="113400"/>
    <n v="1"/>
    <n v="113400"/>
  </r>
  <r>
    <x v="182"/>
    <s v="O221022058461"/>
    <s v="2022"/>
    <s v="4분기(12월)"/>
    <x v="1"/>
    <s v="중국"/>
    <s v="박기수"/>
    <x v="1"/>
    <s v="좋은책어린이 저학년문고 세트(41-60권)(전20권)"/>
    <n v="114750"/>
    <n v="1"/>
    <n v="114750"/>
  </r>
  <r>
    <x v="183"/>
    <s v="O221021058460"/>
    <s v="2022"/>
    <s v="4분기(12월)"/>
    <x v="1"/>
    <s v="중국"/>
    <s v="정진성"/>
    <x v="1"/>
    <s v="돈, 뜨겁게 사랑하고 차갑게 다루어라(코스톨라니 투자총서 1)"/>
    <n v="10800"/>
    <n v="1"/>
    <n v="10800"/>
  </r>
  <r>
    <x v="183"/>
    <s v="O221021058460"/>
    <s v="2022"/>
    <s v="4분기(12월)"/>
    <x v="1"/>
    <s v="중국"/>
    <s v="정진성"/>
    <x v="1"/>
    <s v="모두를 위한 사회과학"/>
    <n v="15300"/>
    <n v="1"/>
    <n v="15300"/>
  </r>
  <r>
    <x v="183"/>
    <s v="O221021058460"/>
    <s v="2022"/>
    <s v="4분기(12월)"/>
    <x v="1"/>
    <s v="중국"/>
    <s v="정진성"/>
    <x v="1"/>
    <s v="복제인간 윤봉구 2: 버킷리스트(양장본 Hardcover)"/>
    <n v="9900"/>
    <n v="1"/>
    <n v="9900"/>
  </r>
  <r>
    <x v="183"/>
    <s v="O221021058460"/>
    <s v="2022"/>
    <s v="4분기(12월)"/>
    <x v="1"/>
    <s v="중국"/>
    <s v="정진성"/>
    <x v="1"/>
    <s v="복제인간 윤봉구 3: 첫사랑(양장본 HardCover)"/>
    <n v="9900"/>
    <n v="1"/>
    <n v="9900"/>
  </r>
  <r>
    <x v="183"/>
    <s v="O221021058460"/>
    <s v="2022"/>
    <s v="4분기(12월)"/>
    <x v="1"/>
    <s v="중국"/>
    <s v="정진성"/>
    <x v="1"/>
    <s v="연이와 버들 도령"/>
    <n v="16200"/>
    <n v="1"/>
    <n v="16200"/>
  </r>
  <r>
    <x v="183"/>
    <s v="O221021058460"/>
    <s v="2022"/>
    <s v="4분기(12월)"/>
    <x v="1"/>
    <s v="중국"/>
    <s v="정진성"/>
    <x v="1"/>
    <s v="초등 국어 독해력 비타민 5단계(개정판)"/>
    <n v="9000"/>
    <n v="1"/>
    <n v="9000"/>
  </r>
  <r>
    <x v="184"/>
    <s v="O221021058458"/>
    <s v="2022"/>
    <s v="4분기(12월)"/>
    <x v="1"/>
    <s v="중국"/>
    <s v="이상준"/>
    <x v="1"/>
    <s v="100만 가지 소원"/>
    <n v="9900"/>
    <n v="1"/>
    <n v="9900"/>
  </r>
  <r>
    <x v="184"/>
    <s v="O221021058458"/>
    <s v="2022"/>
    <s v="4분기(12월)"/>
    <x v="1"/>
    <s v="중국"/>
    <s v="이상준"/>
    <x v="1"/>
    <s v="EBS 중학 수학 마스터 개념(알파) 2-1(2022)"/>
    <n v="10800"/>
    <n v="1"/>
    <n v="10800"/>
  </r>
  <r>
    <x v="184"/>
    <s v="O221021058458"/>
    <s v="2022"/>
    <s v="4분기(12월)"/>
    <x v="1"/>
    <s v="중국"/>
    <s v="이상준"/>
    <x v="1"/>
    <s v="개념쎈라이트 고등 수학 2(2022)"/>
    <n v="13500"/>
    <n v="1"/>
    <n v="13500"/>
  </r>
  <r>
    <x v="184"/>
    <s v="O221021058458"/>
    <s v="2022"/>
    <s v="4분기(12월)"/>
    <x v="1"/>
    <s v="중국"/>
    <s v="이상준"/>
    <x v="1"/>
    <s v="공부 9단 오기 10단"/>
    <n v="12420"/>
    <n v="1"/>
    <n v="12420"/>
  </r>
  <r>
    <x v="184"/>
    <s v="O221021058458"/>
    <s v="2022"/>
    <s v="4분기(12월)"/>
    <x v="1"/>
    <s v="중국"/>
    <s v="이상준"/>
    <x v="1"/>
    <s v="귀서각(보름달문고 43)"/>
    <n v="10800"/>
    <n v="1"/>
    <n v="10800"/>
  </r>
  <r>
    <x v="184"/>
    <s v="O221021058458"/>
    <s v="2022"/>
    <s v="4분기(12월)"/>
    <x v="1"/>
    <s v="중국"/>
    <s v="이상준"/>
    <x v="1"/>
    <s v="꿀벌이 사라지고 있다(지식 보물창고 2)(양장본 HardCover)"/>
    <n v="16650"/>
    <n v="1"/>
    <n v="16650"/>
  </r>
  <r>
    <x v="184"/>
    <s v="O221021058458"/>
    <s v="2022"/>
    <s v="4분기(12월)"/>
    <x v="1"/>
    <s v="중국"/>
    <s v="이상준"/>
    <x v="1"/>
    <s v="내 동생이 수상하다(사계절 아동문고 88)"/>
    <n v="8820"/>
    <n v="1"/>
    <n v="8820"/>
  </r>
  <r>
    <x v="184"/>
    <s v="O221021058458"/>
    <s v="2022"/>
    <s v="4분기(12월)"/>
    <x v="1"/>
    <s v="중국"/>
    <s v="이상준"/>
    <x v="1"/>
    <s v="말센스"/>
    <n v="13050"/>
    <n v="1"/>
    <n v="13050"/>
  </r>
  <r>
    <x v="184"/>
    <s v="O221021058458"/>
    <s v="2022"/>
    <s v="4분기(12월)"/>
    <x v="1"/>
    <s v="중국"/>
    <s v="이상준"/>
    <x v="1"/>
    <s v="바르톨로메는 개가 아니다(욜로욜로)"/>
    <n v="11700"/>
    <n v="1"/>
    <n v="11700"/>
  </r>
  <r>
    <x v="184"/>
    <s v="O221021058458"/>
    <s v="2022"/>
    <s v="4분기(12월)"/>
    <x v="1"/>
    <s v="중국"/>
    <s v="이상준"/>
    <x v="1"/>
    <s v="배가 된 도서관(큰곰자리 22)"/>
    <n v="9900"/>
    <n v="1"/>
    <n v="9900"/>
  </r>
  <r>
    <x v="184"/>
    <s v="O221021058458"/>
    <s v="2022"/>
    <s v="4분기(12월)"/>
    <x v="1"/>
    <s v="중국"/>
    <s v="이상준"/>
    <x v="1"/>
    <s v="빨강 연필(일공일삼 71)"/>
    <n v="10800"/>
    <n v="1"/>
    <n v="10800"/>
  </r>
  <r>
    <x v="184"/>
    <s v="O221021058458"/>
    <s v="2022"/>
    <s v="4분기(12월)"/>
    <x v="1"/>
    <s v="중국"/>
    <s v="이상준"/>
    <x v="1"/>
    <s v="생명의 릴레이"/>
    <n v="8100"/>
    <n v="1"/>
    <n v="8100"/>
  </r>
  <r>
    <x v="184"/>
    <s v="O221021058458"/>
    <s v="2022"/>
    <s v="4분기(12월)"/>
    <x v="1"/>
    <s v="중국"/>
    <s v="이상준"/>
    <x v="1"/>
    <s v="세상의 모든 원소 118(초등학생이 꼭 알아야 할)(미래가 보이는 과학 백과사전 1)"/>
    <n v="18000"/>
    <n v="1"/>
    <n v="18000"/>
  </r>
  <r>
    <x v="184"/>
    <s v="O221021058458"/>
    <s v="2022"/>
    <s v="4분기(12월)"/>
    <x v="1"/>
    <s v="중국"/>
    <s v="이상준"/>
    <x v="1"/>
    <s v="수력충전 중등 수학2(상)(2021)"/>
    <n v="10350"/>
    <n v="1"/>
    <n v="10350"/>
  </r>
  <r>
    <x v="184"/>
    <s v="O221021058458"/>
    <s v="2022"/>
    <s v="4분기(12월)"/>
    <x v="1"/>
    <s v="중국"/>
    <s v="이상준"/>
    <x v="1"/>
    <s v="슬플 땐 매운 떡볶이(일공일삼 73)"/>
    <n v="10800"/>
    <n v="1"/>
    <n v="10800"/>
  </r>
  <r>
    <x v="184"/>
    <s v="O221021058458"/>
    <s v="2022"/>
    <s v="4분기(12월)"/>
    <x v="1"/>
    <s v="중국"/>
    <s v="이상준"/>
    <x v="1"/>
    <s v="아들아, 삶에 지치고 힘들 때 이 글을 읽어라"/>
    <n v="13500"/>
    <n v="1"/>
    <n v="13500"/>
  </r>
  <r>
    <x v="184"/>
    <s v="O221021058458"/>
    <s v="2022"/>
    <s v="4분기(12월)"/>
    <x v="1"/>
    <s v="중국"/>
    <s v="이상준"/>
    <x v="1"/>
    <s v="아빠가 나타났다(문지아이들 99)"/>
    <n v="10800"/>
    <n v="1"/>
    <n v="10800"/>
  </r>
  <r>
    <x v="184"/>
    <s v="O221021058458"/>
    <s v="2022"/>
    <s v="4분기(12월)"/>
    <x v="1"/>
    <s v="중국"/>
    <s v="이상준"/>
    <x v="1"/>
    <s v="아저씨, 진짜 변호사 맞아요?"/>
    <n v="10350"/>
    <n v="1"/>
    <n v="10350"/>
  </r>
  <r>
    <x v="184"/>
    <s v="O221021058458"/>
    <s v="2022"/>
    <s v="4분기(12월)"/>
    <x v="1"/>
    <s v="중국"/>
    <s v="이상준"/>
    <x v="1"/>
    <s v="아주 작은 습관의 힘"/>
    <n v="14400"/>
    <n v="1"/>
    <n v="14400"/>
  </r>
  <r>
    <x v="184"/>
    <s v="O221021058458"/>
    <s v="2022"/>
    <s v="4분기(12월)"/>
    <x v="1"/>
    <s v="중국"/>
    <s v="이상준"/>
    <x v="1"/>
    <s v="앵무새 돌려주기 대작전(창비아동문고 276)"/>
    <n v="9720"/>
    <n v="1"/>
    <n v="9720"/>
  </r>
  <r>
    <x v="184"/>
    <s v="O221021058458"/>
    <s v="2022"/>
    <s v="4분기(12월)"/>
    <x v="1"/>
    <s v="중국"/>
    <s v="이상준"/>
    <x v="1"/>
    <s v="유령 놀이(살림 5.6학년 창작동화 13)"/>
    <n v="10800"/>
    <n v="1"/>
    <n v="10800"/>
  </r>
  <r>
    <x v="184"/>
    <s v="O221021058458"/>
    <s v="2022"/>
    <s v="4분기(12월)"/>
    <x v="1"/>
    <s v="중국"/>
    <s v="이상준"/>
    <x v="1"/>
    <s v="장건우한테 미안합니다(높새바람 15)"/>
    <n v="9000"/>
    <n v="1"/>
    <n v="9000"/>
  </r>
  <r>
    <x v="184"/>
    <s v="O221021058458"/>
    <s v="2022"/>
    <s v="4분기(12월)"/>
    <x v="1"/>
    <s v="중국"/>
    <s v="이상준"/>
    <x v="1"/>
    <s v="클로버(양장본 Hardcover)"/>
    <n v="12600"/>
    <n v="1"/>
    <n v="12600"/>
  </r>
  <r>
    <x v="184"/>
    <s v="O221021058458"/>
    <s v="2022"/>
    <s v="4분기(12월)"/>
    <x v="1"/>
    <s v="중국"/>
    <s v="이상준"/>
    <x v="1"/>
    <s v="평화를 꿈꾸는 곳 유엔으로 가자(열두 살 직업체험)"/>
    <n v="9900"/>
    <n v="1"/>
    <n v="9900"/>
  </r>
  <r>
    <x v="184"/>
    <s v="O221021058458"/>
    <s v="2022"/>
    <s v="4분기(12월)"/>
    <x v="1"/>
    <s v="중국"/>
    <s v="이상준"/>
    <x v="1"/>
    <s v="푸른 개 장발(모두의 동화)(양장본 Hardcover)"/>
    <n v="12420"/>
    <n v="1"/>
    <n v="12420"/>
  </r>
  <r>
    <x v="184"/>
    <s v="O221021058458"/>
    <s v="2022"/>
    <s v="4분기(12월)"/>
    <x v="1"/>
    <s v="중국"/>
    <s v="이상준"/>
    <x v="1"/>
    <s v="하이퐁 세탁소(아이앤북 문학나눔 1)"/>
    <n v="10350"/>
    <n v="1"/>
    <n v="10350"/>
  </r>
  <r>
    <x v="185"/>
    <s v="O221021058457"/>
    <s v="2022"/>
    <s v="4분기(12월)"/>
    <x v="2"/>
    <s v="중국"/>
    <s v="유영근"/>
    <x v="1"/>
    <s v="Amazing Visual Math"/>
    <n v="22950"/>
    <n v="1"/>
    <n v="22950"/>
  </r>
  <r>
    <x v="185"/>
    <s v="O221021058457"/>
    <s v="2022"/>
    <s v="4분기(12월)"/>
    <x v="2"/>
    <s v="중국"/>
    <s v="유영근"/>
    <x v="1"/>
    <s v="Basic Grammar In Use With Answers (한국어판)"/>
    <n v="20700"/>
    <n v="1"/>
    <n v="20700"/>
  </r>
  <r>
    <x v="185"/>
    <s v="O221021058457"/>
    <s v="2022"/>
    <s v="4분기(12월)"/>
    <x v="2"/>
    <s v="중국"/>
    <s v="유영근"/>
    <x v="1"/>
    <s v="Longman GRAMMAR HOUSE 초등영문법 1"/>
    <n v="8820"/>
    <n v="1"/>
    <n v="8820"/>
  </r>
  <r>
    <x v="185"/>
    <s v="O221021058457"/>
    <s v="2022"/>
    <s v="4분기(12월)"/>
    <x v="2"/>
    <s v="중국"/>
    <s v="유영근"/>
    <x v="1"/>
    <s v="Longman GRAMMAR HOUSE 초등영문법 2"/>
    <n v="8820"/>
    <n v="1"/>
    <n v="8820"/>
  </r>
  <r>
    <x v="185"/>
    <s v="O221021058457"/>
    <s v="2022"/>
    <s v="4분기(12월)"/>
    <x v="2"/>
    <s v="중국"/>
    <s v="유영근"/>
    <x v="1"/>
    <s v="똥방귀도 좋대(양장본 Hardcover)"/>
    <n v="10350"/>
    <n v="1"/>
    <n v="10350"/>
  </r>
  <r>
    <x v="185"/>
    <s v="O221021058457"/>
    <s v="2022"/>
    <s v="4분기(12월)"/>
    <x v="2"/>
    <s v="중국"/>
    <s v="유영근"/>
    <x v="1"/>
    <s v="방귀몬스터(책 읽는 어린이 노랑잎 12)"/>
    <n v="10350"/>
    <n v="1"/>
    <n v="10350"/>
  </r>
  <r>
    <x v="185"/>
    <s v="O221021058457"/>
    <s v="2022"/>
    <s v="4분기(12월)"/>
    <x v="2"/>
    <s v="중국"/>
    <s v="유영근"/>
    <x v="1"/>
    <s v="짜증방(기묘한 방 이야기 1)(양장본 Hardcover)"/>
    <n v="11700"/>
    <n v="1"/>
    <n v="11700"/>
  </r>
  <r>
    <x v="186"/>
    <s v="O221021058454"/>
    <s v="2022"/>
    <s v="4분기(12월)"/>
    <x v="2"/>
    <s v="헝가리"/>
    <s v="이진철"/>
    <x v="1"/>
    <s v="우리 아기 알록달록 농장 촉감책(Usborne)(양장본 Hardcover)"/>
    <n v="9900"/>
    <n v="1"/>
    <n v="9900"/>
  </r>
  <r>
    <x v="186"/>
    <s v="O221021058454"/>
    <s v="2022"/>
    <s v="4분기(12월)"/>
    <x v="2"/>
    <s v="헝가리"/>
    <s v="이진철"/>
    <x v="1"/>
    <s v="트렌드 코리아 2023"/>
    <n v="17100"/>
    <n v="1"/>
    <n v="17100"/>
  </r>
  <r>
    <x v="186"/>
    <s v="O221021058454"/>
    <s v="2022"/>
    <s v="4분기(12월)"/>
    <x v="2"/>
    <s v="헝가리"/>
    <s v="이진철"/>
    <x v="1"/>
    <s v="파친코 1"/>
    <n v="14220"/>
    <n v="1"/>
    <n v="14220"/>
  </r>
  <r>
    <x v="186"/>
    <s v="O221021058454"/>
    <s v="2022"/>
    <s v="4분기(12월)"/>
    <x v="2"/>
    <s v="헝가리"/>
    <s v="이진철"/>
    <x v="1"/>
    <s v="파친코 2"/>
    <n v="14220"/>
    <n v="1"/>
    <n v="14220"/>
  </r>
  <r>
    <x v="187"/>
    <s v="O221021058450"/>
    <s v="2022"/>
    <s v="4분기(12월)"/>
    <x v="2"/>
    <s v="헝가리"/>
    <s v="윤강노"/>
    <x v="1"/>
    <s v="불편한 편의점 2"/>
    <n v="12600"/>
    <n v="1"/>
    <n v="12600"/>
  </r>
  <r>
    <x v="187"/>
    <s v="O221021058450"/>
    <s v="2022"/>
    <s v="4분기(12월)"/>
    <x v="2"/>
    <s v="헝가리"/>
    <s v="윤강노"/>
    <x v="1"/>
    <s v="생각이 많아 우울한 걸까, 우울해서 생각이 많은 걸까?"/>
    <n v="13500"/>
    <n v="1"/>
    <n v="13500"/>
  </r>
  <r>
    <x v="187"/>
    <s v="O221021058450"/>
    <s v="2022"/>
    <s v="4분기(12월)"/>
    <x v="2"/>
    <s v="헝가리"/>
    <s v="윤강노"/>
    <x v="1"/>
    <s v="아버지의 해방일지"/>
    <n v="13500"/>
    <n v="1"/>
    <n v="13500"/>
  </r>
  <r>
    <x v="187"/>
    <s v="O221021058450"/>
    <s v="2022"/>
    <s v="4분기(12월)"/>
    <x v="2"/>
    <s v="헝가리"/>
    <s v="윤강노"/>
    <x v="1"/>
    <s v="유럽 도시 기행 2"/>
    <n v="15750"/>
    <n v="1"/>
    <n v="15750"/>
  </r>
  <r>
    <x v="188"/>
    <s v="O221021058449"/>
    <s v="2022"/>
    <s v="4분기(12월)"/>
    <x v="2"/>
    <s v="중국"/>
    <s v="김찬주"/>
    <x v="1"/>
    <s v="Go Go 카카오프렌즈 20: 한국. 3"/>
    <n v="10800"/>
    <n v="1"/>
    <n v="10800"/>
  </r>
  <r>
    <x v="188"/>
    <s v="O221021058449"/>
    <s v="2022"/>
    <s v="4분기(12월)"/>
    <x v="2"/>
    <s v="중국"/>
    <s v="김찬주"/>
    <x v="1"/>
    <s v="Go Go 카카오프렌즈 21: 캐나다"/>
    <n v="10800"/>
    <n v="1"/>
    <n v="10800"/>
  </r>
  <r>
    <x v="188"/>
    <s v="O221021058449"/>
    <s v="2022"/>
    <s v="4분기(12월)"/>
    <x v="2"/>
    <s v="중국"/>
    <s v="김찬주"/>
    <x v="1"/>
    <s v="Go Go 카카오프렌즈 22: 페루"/>
    <n v="10800"/>
    <n v="1"/>
    <n v="10800"/>
  </r>
  <r>
    <x v="188"/>
    <s v="O221021058449"/>
    <s v="2022"/>
    <s v="4분기(12월)"/>
    <x v="2"/>
    <s v="중국"/>
    <s v="김찬주"/>
    <x v="1"/>
    <s v="Go Go 카카오프렌즈 23: 싱가포르"/>
    <n v="10800"/>
    <n v="1"/>
    <n v="10800"/>
  </r>
  <r>
    <x v="188"/>
    <s v="O221021058449"/>
    <s v="2022"/>
    <s v="4분기(12월)"/>
    <x v="2"/>
    <s v="중국"/>
    <s v="김찬주"/>
    <x v="1"/>
    <s v="Go Go 카카오프렌즈 24: 스웨덴"/>
    <n v="10800"/>
    <n v="1"/>
    <n v="10800"/>
  </r>
  <r>
    <x v="188"/>
    <s v="O221021058449"/>
    <s v="2022"/>
    <s v="4분기(12월)"/>
    <x v="2"/>
    <s v="중국"/>
    <s v="김찬주"/>
    <x v="1"/>
    <s v="Go Go 카카오프렌즈 25: 네덜란드"/>
    <n v="13320"/>
    <n v="1"/>
    <n v="13320"/>
  </r>
  <r>
    <x v="188"/>
    <s v="O221021058449"/>
    <s v="2022"/>
    <s v="4분기(12월)"/>
    <x v="2"/>
    <s v="중국"/>
    <s v="김찬주"/>
    <x v="1"/>
    <s v="구해줘 카카오프렌즈: 경제 3"/>
    <n v="11700"/>
    <n v="1"/>
    <n v="11700"/>
  </r>
  <r>
    <x v="188"/>
    <s v="O221021058449"/>
    <s v="2022"/>
    <s v="4분기(12월)"/>
    <x v="2"/>
    <s v="중국"/>
    <s v="김찬주"/>
    <x v="1"/>
    <s v="꿀잼 보장! 달파파의 슬라임 놀이터"/>
    <n v="12420"/>
    <n v="1"/>
    <n v="12420"/>
  </r>
  <r>
    <x v="188"/>
    <s v="O221021058449"/>
    <s v="2022"/>
    <s v="4분기(12월)"/>
    <x v="2"/>
    <s v="중국"/>
    <s v="김찬주"/>
    <x v="1"/>
    <s v="설민석의 한국사 대모험 17"/>
    <n v="10800"/>
    <n v="1"/>
    <n v="10800"/>
  </r>
  <r>
    <x v="188"/>
    <s v="O221021058449"/>
    <s v="2022"/>
    <s v="4분기(12월)"/>
    <x v="2"/>
    <s v="중국"/>
    <s v="김찬주"/>
    <x v="1"/>
    <s v="설민석의 한국사 대모험 18"/>
    <n v="10800"/>
    <n v="1"/>
    <n v="10800"/>
  </r>
  <r>
    <x v="188"/>
    <s v="O221021058449"/>
    <s v="2022"/>
    <s v="4분기(12월)"/>
    <x v="2"/>
    <s v="중국"/>
    <s v="김찬주"/>
    <x v="1"/>
    <s v="설민석의 한국사 대모험 19"/>
    <n v="10800"/>
    <n v="1"/>
    <n v="10800"/>
  </r>
  <r>
    <x v="188"/>
    <s v="O221021058449"/>
    <s v="2022"/>
    <s v="4분기(12월)"/>
    <x v="2"/>
    <s v="중국"/>
    <s v="김찬주"/>
    <x v="1"/>
    <s v="설민석의 한국사 대모험 20"/>
    <n v="10800"/>
    <n v="1"/>
    <n v="10800"/>
  </r>
  <r>
    <x v="188"/>
    <s v="O221021058449"/>
    <s v="2022"/>
    <s v="4분기(12월)"/>
    <x v="2"/>
    <s v="중국"/>
    <s v="김찬주"/>
    <x v="1"/>
    <s v="설민석의 한국사 대모험 21"/>
    <n v="11700"/>
    <n v="1"/>
    <n v="11700"/>
  </r>
  <r>
    <x v="188"/>
    <s v="O221021058449"/>
    <s v="2022"/>
    <s v="4분기(12월)"/>
    <x v="2"/>
    <s v="중국"/>
    <s v="김찬주"/>
    <x v="1"/>
    <s v="설민석의 한국사 대모험 22"/>
    <n v="11700"/>
    <n v="1"/>
    <n v="11700"/>
  </r>
  <r>
    <x v="189"/>
    <s v="O221021058448"/>
    <s v="2022"/>
    <s v="4분기(12월)"/>
    <x v="2"/>
    <s v="중국"/>
    <s v="임춘"/>
    <x v="1"/>
    <s v="멋쟁이 낸시와 최고다 미용실(국민서관 그림동화 187)(양장본 HardCover)"/>
    <n v="10800"/>
    <n v="1"/>
    <n v="10800"/>
  </r>
  <r>
    <x v="189"/>
    <s v="O221021058448"/>
    <s v="2022"/>
    <s v="4분기(12월)"/>
    <x v="2"/>
    <s v="중국"/>
    <s v="임춘"/>
    <x v="1"/>
    <s v="멋쟁이 낸시의 세상에서 가장 멋진 공연(국민서관 그림동화 175)(양장본 HardCover)"/>
    <n v="10800"/>
    <n v="1"/>
    <n v="10800"/>
  </r>
  <r>
    <x v="189"/>
    <s v="O221021058448"/>
    <s v="2022"/>
    <s v="4분기(12월)"/>
    <x v="2"/>
    <s v="중국"/>
    <s v="임춘"/>
    <x v="1"/>
    <s v="오은영의 화해"/>
    <n v="14400"/>
    <n v="1"/>
    <n v="14400"/>
  </r>
  <r>
    <x v="189"/>
    <s v="O221021058448"/>
    <s v="2022"/>
    <s v="4분기(12월)"/>
    <x v="2"/>
    <s v="중국"/>
    <s v="임춘"/>
    <x v="1"/>
    <s v="이럴 땐 뭐라고 말할까?(위풍당당 어린이 실전 교양 1)"/>
    <n v="12600"/>
    <n v="1"/>
    <n v="12600"/>
  </r>
  <r>
    <x v="190"/>
    <s v="O221021058445"/>
    <s v="2022"/>
    <s v="4분기(12월)"/>
    <x v="2"/>
    <s v="중국"/>
    <s v="채의석"/>
    <x v="1"/>
    <s v="원씽(The One Thing)(리커버 특별판)"/>
    <n v="12600"/>
    <n v="2"/>
    <n v="25200"/>
  </r>
  <r>
    <x v="190"/>
    <s v="O221021058445"/>
    <s v="2022"/>
    <s v="4분기(12월)"/>
    <x v="2"/>
    <s v="중국"/>
    <s v="채의석"/>
    <x v="1"/>
    <s v="하얼빈(양장본 Hardcover)"/>
    <n v="14400"/>
    <n v="1"/>
    <n v="14400"/>
  </r>
  <r>
    <x v="191"/>
    <s v="O221021058441"/>
    <s v="2022"/>
    <s v="4분기(12월)"/>
    <x v="2"/>
    <s v="중국"/>
    <s v="임병훈"/>
    <x v="1"/>
    <s v="Bricks Reading 250 1"/>
    <n v="13500"/>
    <n v="1"/>
    <n v="13500"/>
  </r>
  <r>
    <x v="191"/>
    <s v="O221021058441"/>
    <s v="2022"/>
    <s v="4분기(12월)"/>
    <x v="2"/>
    <s v="중국"/>
    <s v="임병훈"/>
    <x v="1"/>
    <s v="Bricks Reading 300 1"/>
    <n v="13500"/>
    <n v="1"/>
    <n v="13500"/>
  </r>
  <r>
    <x v="191"/>
    <s v="O221021058441"/>
    <s v="2022"/>
    <s v="4분기(12월)"/>
    <x v="2"/>
    <s v="중국"/>
    <s v="임병훈"/>
    <x v="1"/>
    <s v="EBS 만점왕 초등 수학 4-2(2022)"/>
    <n v="12150"/>
    <n v="1"/>
    <n v="12150"/>
  </r>
  <r>
    <x v="191"/>
    <s v="O221021058441"/>
    <s v="2022"/>
    <s v="4분기(12월)"/>
    <x v="2"/>
    <s v="중국"/>
    <s v="임병훈"/>
    <x v="1"/>
    <s v="똑똑한 두뇌 연습: 300개 미로찾기"/>
    <n v="13320"/>
    <n v="1"/>
    <n v="13320"/>
  </r>
  <r>
    <x v="191"/>
    <s v="O221021058441"/>
    <s v="2022"/>
    <s v="4분기(12월)"/>
    <x v="2"/>
    <s v="중국"/>
    <s v="임병훈"/>
    <x v="1"/>
    <s v="메가스터디 중학 영단어 Level 2 (스프링)(스프링)"/>
    <n v="9450"/>
    <n v="1"/>
    <n v="9450"/>
  </r>
  <r>
    <x v="191"/>
    <s v="O221021058441"/>
    <s v="2022"/>
    <s v="4분기(12월)"/>
    <x v="2"/>
    <s v="중국"/>
    <s v="임병훈"/>
    <x v="1"/>
    <s v="메가스터디 중학 영단어 Level 3 (스프링)(스프링)"/>
    <n v="9450"/>
    <n v="1"/>
    <n v="9450"/>
  </r>
  <r>
    <x v="191"/>
    <s v="O221021058441"/>
    <s v="2022"/>
    <s v="4분기(12월)"/>
    <x v="2"/>
    <s v="중국"/>
    <s v="임병훈"/>
    <x v="1"/>
    <s v="어린이 영단어(읽으면서 바로 써먹는)(맛있는 공부 22)"/>
    <n v="10800"/>
    <n v="1"/>
    <n v="10800"/>
  </r>
  <r>
    <x v="191"/>
    <s v="O221021058441"/>
    <s v="2022"/>
    <s v="4분기(12월)"/>
    <x v="2"/>
    <s v="중국"/>
    <s v="임병훈"/>
    <x v="1"/>
    <s v="이것만 알자! 초등 과학 3학년(2022)"/>
    <n v="12600"/>
    <n v="1"/>
    <n v="12600"/>
  </r>
  <r>
    <x v="191"/>
    <s v="O221021058441"/>
    <s v="2022"/>
    <s v="4분기(12월)"/>
    <x v="2"/>
    <s v="중국"/>
    <s v="임병훈"/>
    <x v="1"/>
    <s v="창의사고력수학 킨더팩토 A: 수(5-6세용)"/>
    <n v="11700"/>
    <n v="1"/>
    <n v="11700"/>
  </r>
  <r>
    <x v="191"/>
    <s v="O221021058441"/>
    <s v="2022"/>
    <s v="4분기(12월)"/>
    <x v="2"/>
    <s v="중국"/>
    <s v="임병훈"/>
    <x v="1"/>
    <s v="키즈 원리셈 5 6세 2(사고력 수학 전문가가 만든)(개정판)"/>
    <n v="5850"/>
    <n v="1"/>
    <n v="5850"/>
  </r>
  <r>
    <x v="191"/>
    <s v="O221021058441"/>
    <s v="2022"/>
    <s v="4분기(12월)"/>
    <x v="2"/>
    <s v="중국"/>
    <s v="임병훈"/>
    <x v="1"/>
    <s v="키즈 원리셈 5 6세 3(사고력 수학 전문가가 만든)(개정판)"/>
    <n v="5850"/>
    <n v="1"/>
    <n v="5850"/>
  </r>
  <r>
    <x v="191"/>
    <s v="O221021058441"/>
    <s v="2022"/>
    <s v="4분기(12월)"/>
    <x v="2"/>
    <s v="중국"/>
    <s v="임병훈"/>
    <x v="1"/>
    <s v="한솔 엄마표 한글 쓰기 2: 기본자음자(ㅅ~ㅎ)와 겹자음자"/>
    <n v="8100"/>
    <n v="1"/>
    <n v="8100"/>
  </r>
  <r>
    <x v="191"/>
    <s v="O221021058441"/>
    <s v="2022"/>
    <s v="4분기(12월)"/>
    <x v="2"/>
    <s v="중국"/>
    <s v="임병훈"/>
    <x v="1"/>
    <s v="한솔 엄마표 한글 쓰기 3: 기본 받침과 어려운 받침(교과서를 바탕으로 한)"/>
    <n v="8100"/>
    <n v="1"/>
    <n v="8100"/>
  </r>
  <r>
    <x v="192"/>
    <s v="O221021058440"/>
    <s v="2022"/>
    <s v="4분기(12월)"/>
    <x v="2"/>
    <s v="중국"/>
    <s v="하경수"/>
    <x v="1"/>
    <s v="똑부러지게 결정 반지(바람어린이책 18)"/>
    <n v="10800"/>
    <n v="1"/>
    <n v="10800"/>
  </r>
  <r>
    <x v="192"/>
    <s v="O221021058440"/>
    <s v="2022"/>
    <s v="4분기(12월)"/>
    <x v="2"/>
    <s v="중국"/>
    <s v="하경수"/>
    <x v="1"/>
    <s v="리얼 상하이: 항저우.쑤저우(2020~2021)(한빛라이프 ‘리얼 시리즈)"/>
    <n v="15300"/>
    <n v="1"/>
    <n v="15300"/>
  </r>
  <r>
    <x v="192"/>
    <s v="O221021058440"/>
    <s v="2022"/>
    <s v="4분기(12월)"/>
    <x v="2"/>
    <s v="중국"/>
    <s v="하경수"/>
    <x v="1"/>
    <s v="상하이에서 보물찾기(세계 도시 탐험 만화 역사상식 1)"/>
    <n v="8820"/>
    <n v="1"/>
    <n v="8820"/>
  </r>
  <r>
    <x v="192"/>
    <s v="O221021058440"/>
    <s v="2022"/>
    <s v="4분기(12월)"/>
    <x v="2"/>
    <s v="중국"/>
    <s v="하경수"/>
    <x v="1"/>
    <s v="중국도감"/>
    <n v="16200"/>
    <n v="1"/>
    <n v="16200"/>
  </r>
  <r>
    <x v="193"/>
    <s v="O221021058438"/>
    <s v="2022"/>
    <s v="4분기(12월)"/>
    <x v="2"/>
    <s v="중국"/>
    <s v="유지훈"/>
    <x v="1"/>
    <s v="벌거벗은 세계사 1: 알렉산드로스 대왕과 진시황제의 통일 제국(양장본 HardCover)"/>
    <n v="12600"/>
    <n v="1"/>
    <n v="12600"/>
  </r>
  <r>
    <x v="193"/>
    <s v="O221021058438"/>
    <s v="2022"/>
    <s v="4분기(12월)"/>
    <x v="2"/>
    <s v="중국"/>
    <s v="유지훈"/>
    <x v="1"/>
    <s v="벌거벗은 세계사 2: 천년 제국 로마와 이집트의 클레오파트라(양장본 Hardcover)"/>
    <n v="12600"/>
    <n v="1"/>
    <n v="12600"/>
  </r>
  <r>
    <x v="193"/>
    <s v="O221021058438"/>
    <s v="2022"/>
    <s v="4분기(12월)"/>
    <x v="2"/>
    <s v="중국"/>
    <s v="유지훈"/>
    <x v="1"/>
    <s v="벌거벗은 한국사: 사건편"/>
    <n v="16920"/>
    <n v="1"/>
    <n v="16920"/>
  </r>
  <r>
    <x v="193"/>
    <s v="O221021058438"/>
    <s v="2022"/>
    <s v="4분기(12월)"/>
    <x v="2"/>
    <s v="중국"/>
    <s v="유지훈"/>
    <x v="1"/>
    <s v="벌거벗은 한국사: 인물편"/>
    <n v="16920"/>
    <n v="1"/>
    <n v="16920"/>
  </r>
  <r>
    <x v="193"/>
    <s v="O221021058438"/>
    <s v="2022"/>
    <s v="4분기(12월)"/>
    <x v="2"/>
    <s v="중국"/>
    <s v="유지훈"/>
    <x v="1"/>
    <s v="어린이를 위한 역사의 쓸모 2: 고려 시대 - 조선 전기(양장본 Hardcover)"/>
    <n v="13500"/>
    <n v="1"/>
    <n v="13500"/>
  </r>
  <r>
    <x v="193"/>
    <s v="O221021058438"/>
    <s v="2022"/>
    <s v="4분기(12월)"/>
    <x v="2"/>
    <s v="중국"/>
    <s v="유지훈"/>
    <x v="1"/>
    <s v="흔한남매의 흔한 호기심 7"/>
    <n v="12600"/>
    <n v="1"/>
    <n v="12600"/>
  </r>
  <r>
    <x v="194"/>
    <s v="O221021058437"/>
    <s v="2022"/>
    <s v="4분기(12월)"/>
    <x v="2"/>
    <s v="중국"/>
    <s v="장영익"/>
    <x v="1"/>
    <s v="10 Practice Tests for the Sat( 2023)(Paperback)(Paperback)"/>
    <n v="40500"/>
    <n v="1"/>
    <n v="40500"/>
  </r>
  <r>
    <x v="194"/>
    <s v="O221021058437"/>
    <s v="2022"/>
    <s v="4분기(12월)"/>
    <x v="2"/>
    <s v="중국"/>
    <s v="장영익"/>
    <x v="1"/>
    <s v="100 Successful College Application Essays 3/E"/>
    <n v="16110"/>
    <n v="1"/>
    <n v="16110"/>
  </r>
  <r>
    <x v="194"/>
    <s v="O221021058437"/>
    <s v="2022"/>
    <s v="4분기(12월)"/>
    <x v="2"/>
    <s v="중국"/>
    <s v="장영익"/>
    <x v="1"/>
    <s v="AP Biology Premium, 2022-2023(Paperback)(Paperback)(Paperback)(Paperback)(Paperback)(Paperback)(Pape"/>
    <n v="48600"/>
    <n v="1"/>
    <n v="48600"/>
  </r>
  <r>
    <x v="194"/>
    <s v="O221021058437"/>
    <s v="2022"/>
    <s v="4분기(12월)"/>
    <x v="2"/>
    <s v="중국"/>
    <s v="장영익"/>
    <x v="1"/>
    <s v="AP Calculus Premium( 2022-2023)(Paperback)"/>
    <n v="48600"/>
    <n v="1"/>
    <n v="48600"/>
  </r>
  <r>
    <x v="194"/>
    <s v="O221021058437"/>
    <s v="2022"/>
    <s v="4분기(12월)"/>
    <x v="2"/>
    <s v="중국"/>
    <s v="장영익"/>
    <x v="1"/>
    <s v="AP Microeconomics/Macroeconomics with 4 Practice Tests"/>
    <n v="35640"/>
    <n v="1"/>
    <n v="35640"/>
  </r>
  <r>
    <x v="194"/>
    <s v="O221021058437"/>
    <s v="2022"/>
    <s v="4분기(12월)"/>
    <x v="2"/>
    <s v="중국"/>
    <s v="장영익"/>
    <x v="1"/>
    <s v="AP Psychology Premium (2022-2023)"/>
    <n v="48600"/>
    <n v="1"/>
    <n v="48600"/>
  </r>
  <r>
    <x v="194"/>
    <s v="O221021058437"/>
    <s v="2022"/>
    <s v="4분기(12월)"/>
    <x v="2"/>
    <s v="중국"/>
    <s v="장영익"/>
    <x v="1"/>
    <s v="Pachinko"/>
    <n v="13500"/>
    <n v="1"/>
    <n v="13500"/>
  </r>
  <r>
    <x v="194"/>
    <s v="O221021058437"/>
    <s v="2022"/>
    <s v="4분기(12월)"/>
    <x v="2"/>
    <s v="중국"/>
    <s v="장영익"/>
    <x v="1"/>
    <s v="Princeton Review SSAT &amp; ISEE Prep, 2023"/>
    <n v="32400"/>
    <n v="1"/>
    <n v="32400"/>
  </r>
  <r>
    <x v="195"/>
    <s v="O221021058431"/>
    <s v="2022"/>
    <s v="4분기(12월)"/>
    <x v="2"/>
    <s v="중국"/>
    <s v="박태현"/>
    <x v="1"/>
    <s v="단순하게 산다는 것"/>
    <n v="12150"/>
    <n v="1"/>
    <n v="12150"/>
  </r>
  <r>
    <x v="196"/>
    <s v="O221020058428"/>
    <s v="2022"/>
    <s v="4분기(12월)"/>
    <x v="2"/>
    <s v="중국"/>
    <s v="김효상"/>
    <x v="1"/>
    <s v="거인들의 몰락 1"/>
    <n v="15120"/>
    <n v="1"/>
    <n v="15120"/>
  </r>
  <r>
    <x v="196"/>
    <s v="O221020058428"/>
    <s v="2022"/>
    <s v="4분기(12월)"/>
    <x v="2"/>
    <s v="중국"/>
    <s v="김효상"/>
    <x v="1"/>
    <s v="거인들의 몰락 2"/>
    <n v="15120"/>
    <n v="1"/>
    <n v="15120"/>
  </r>
  <r>
    <x v="196"/>
    <s v="O221020058428"/>
    <s v="2022"/>
    <s v="4분기(12월)"/>
    <x v="2"/>
    <s v="중국"/>
    <s v="김효상"/>
    <x v="1"/>
    <s v="경제지표 정독법(3년 후 부의 흐름이 보이는)"/>
    <n v="16650"/>
    <n v="1"/>
    <n v="16650"/>
  </r>
  <r>
    <x v="196"/>
    <s v="O221020058428"/>
    <s v="2022"/>
    <s v="4분기(12월)"/>
    <x v="2"/>
    <s v="중국"/>
    <s v="김효상"/>
    <x v="1"/>
    <s v="나영석 피디의 어차피 레이스는 길다"/>
    <n v="14850"/>
    <n v="1"/>
    <n v="14850"/>
  </r>
  <r>
    <x v="196"/>
    <s v="O221020058428"/>
    <s v="2022"/>
    <s v="4분기(12월)"/>
    <x v="2"/>
    <s v="중국"/>
    <s v="김효상"/>
    <x v="1"/>
    <s v="물고기는 존재하지 않는다"/>
    <n v="15300"/>
    <n v="1"/>
    <n v="15300"/>
  </r>
  <r>
    <x v="196"/>
    <s v="O221020058428"/>
    <s v="2022"/>
    <s v="4분기(12월)"/>
    <x v="2"/>
    <s v="중국"/>
    <s v="김효상"/>
    <x v="1"/>
    <s v="불편한 편의점 2"/>
    <n v="12600"/>
    <n v="1"/>
    <n v="12600"/>
  </r>
  <r>
    <x v="196"/>
    <s v="O221020058428"/>
    <s v="2022"/>
    <s v="4분기(12월)"/>
    <x v="2"/>
    <s v="중국"/>
    <s v="김효상"/>
    <x v="1"/>
    <s v="사양"/>
    <n v="11520"/>
    <n v="1"/>
    <n v="11520"/>
  </r>
  <r>
    <x v="196"/>
    <s v="O221020058428"/>
    <s v="2022"/>
    <s v="4분기(12월)"/>
    <x v="2"/>
    <s v="중국"/>
    <s v="김효상"/>
    <x v="1"/>
    <s v="어린이를 위한 역사의 쓸모 1: 선사시대~남북국 시대(양장본 Hardcover)"/>
    <n v="13500"/>
    <n v="1"/>
    <n v="13500"/>
  </r>
  <r>
    <x v="196"/>
    <s v="O221020058428"/>
    <s v="2022"/>
    <s v="4분기(12월)"/>
    <x v="2"/>
    <s v="중국"/>
    <s v="김효상"/>
    <x v="1"/>
    <s v="어린이를 위한 역사의 쓸모 2: 고려 시대 - 조선 전기(양장본 Hardcover)"/>
    <n v="13500"/>
    <n v="1"/>
    <n v="13500"/>
  </r>
  <r>
    <x v="196"/>
    <s v="O221020058428"/>
    <s v="2022"/>
    <s v="4분기(12월)"/>
    <x v="2"/>
    <s v="중국"/>
    <s v="김효상"/>
    <x v="1"/>
    <s v="작별인사(밤하늘 에디션)"/>
    <n v="12600"/>
    <n v="1"/>
    <n v="12600"/>
  </r>
  <r>
    <x v="196"/>
    <s v="O221020058428"/>
    <s v="2022"/>
    <s v="4분기(12월)"/>
    <x v="2"/>
    <s v="중국"/>
    <s v="김효상"/>
    <x v="1"/>
    <s v="종이 동물원"/>
    <n v="14220"/>
    <n v="1"/>
    <n v="14220"/>
  </r>
  <r>
    <x v="196"/>
    <s v="O221020058428"/>
    <s v="2022"/>
    <s v="4분기(12월)"/>
    <x v="2"/>
    <s v="중국"/>
    <s v="김효상"/>
    <x v="1"/>
    <s v="푸른 사자 와니니 5: 초원의 바람(창비아동문고 326)"/>
    <n v="10800"/>
    <n v="1"/>
    <n v="10800"/>
  </r>
  <r>
    <x v="197"/>
    <s v="O221020058427"/>
    <s v="2022"/>
    <s v="4분기(12월)"/>
    <x v="2"/>
    <s v="중국"/>
    <s v="하장훈"/>
    <x v="1"/>
    <s v="마흔에 읽는 니체"/>
    <n v="14400"/>
    <n v="1"/>
    <n v="14400"/>
  </r>
  <r>
    <x v="197"/>
    <s v="O221020058427"/>
    <s v="2022"/>
    <s v="4분기(12월)"/>
    <x v="2"/>
    <s v="중국"/>
    <s v="하장훈"/>
    <x v="1"/>
    <s v="수학도둑 59(코믹 메이플스토리)(플랩북)"/>
    <n v="10800"/>
    <n v="1"/>
    <n v="10800"/>
  </r>
  <r>
    <x v="197"/>
    <s v="O221020058427"/>
    <s v="2022"/>
    <s v="4분기(12월)"/>
    <x v="2"/>
    <s v="중국"/>
    <s v="하장훈"/>
    <x v="1"/>
    <s v="수학도둑 60(코믹 메이플스토리)"/>
    <n v="10800"/>
    <n v="1"/>
    <n v="10800"/>
  </r>
  <r>
    <x v="197"/>
    <s v="O221020058427"/>
    <s v="2022"/>
    <s v="4분기(12월)"/>
    <x v="2"/>
    <s v="중국"/>
    <s v="하장훈"/>
    <x v="1"/>
    <s v="수학도둑 61~90권 세트(코믹 메이플스토리)(전30권)"/>
    <n v="234000"/>
    <n v="1"/>
    <n v="234000"/>
  </r>
  <r>
    <x v="197"/>
    <s v="O221020058427"/>
    <s v="2022"/>
    <s v="4분기(12월)"/>
    <x v="2"/>
    <s v="중국"/>
    <s v="하장훈"/>
    <x v="1"/>
    <s v="원씽(The One Thing)(리커버 특별판)"/>
    <n v="12600"/>
    <n v="1"/>
    <n v="12600"/>
  </r>
  <r>
    <x v="197"/>
    <s v="O221020058427"/>
    <s v="2022"/>
    <s v="4분기(12월)"/>
    <x v="2"/>
    <s v="중국"/>
    <s v="하장훈"/>
    <x v="1"/>
    <s v="하얼빈(양장본 Hardcover)"/>
    <n v="14400"/>
    <n v="1"/>
    <n v="14400"/>
  </r>
  <r>
    <x v="198"/>
    <s v="O221020058423"/>
    <s v="2022"/>
    <s v="4분기(12월)"/>
    <x v="5"/>
    <s v="중국"/>
    <s v="조중기"/>
    <x v="1"/>
    <s v="종이 동물원"/>
    <n v="14220"/>
    <n v="1"/>
    <n v="14220"/>
  </r>
  <r>
    <x v="198"/>
    <s v="O221020058423"/>
    <s v="2022"/>
    <s v="4분기(12월)"/>
    <x v="5"/>
    <s v="중국"/>
    <s v="조중기"/>
    <x v="1"/>
    <s v="파친코 1"/>
    <n v="14220"/>
    <n v="1"/>
    <n v="14220"/>
  </r>
  <r>
    <x v="198"/>
    <s v="O221020058423"/>
    <s v="2022"/>
    <s v="4분기(12월)"/>
    <x v="5"/>
    <s v="중국"/>
    <s v="조중기"/>
    <x v="1"/>
    <s v="파친코 2"/>
    <n v="14220"/>
    <n v="1"/>
    <n v="14220"/>
  </r>
  <r>
    <x v="199"/>
    <s v="O221020058417"/>
    <s v="2022"/>
    <s v="4분기(12월)"/>
    <x v="2"/>
    <s v="헝가리"/>
    <s v="김혁기"/>
    <x v="1"/>
    <s v="동물농장(세계문학전집 5)"/>
    <n v="7200"/>
    <n v="1"/>
    <n v="7200"/>
  </r>
  <r>
    <x v="199"/>
    <s v="O221020058417"/>
    <s v="2022"/>
    <s v="4분기(12월)"/>
    <x v="2"/>
    <s v="헝가리"/>
    <s v="김혁기"/>
    <x v="1"/>
    <s v="오싹오싹 크레용!(토토의 그림책)(양장본 Hardcover)"/>
    <n v="11700"/>
    <n v="1"/>
    <n v="11700"/>
  </r>
  <r>
    <x v="200"/>
    <s v="O221020058414"/>
    <s v="2022"/>
    <s v="4분기(12월)"/>
    <x v="7"/>
    <s v="미얀마"/>
    <s v="김재원"/>
    <x v="1"/>
    <s v="마법천자문 53: 결정을 내리다! 결단할 결"/>
    <n v="12600"/>
    <n v="1"/>
    <n v="12600"/>
  </r>
  <r>
    <x v="200"/>
    <s v="O221020058414"/>
    <s v="2022"/>
    <s v="4분기(12월)"/>
    <x v="7"/>
    <s v="미얀마"/>
    <s v="김재원"/>
    <x v="1"/>
    <s v="푸른 사자 와니니 4: 작은 코뿔소 파투(창비아동문고 325)"/>
    <n v="10800"/>
    <n v="1"/>
    <n v="10800"/>
  </r>
  <r>
    <x v="201"/>
    <s v="O221019058411"/>
    <s v="2022"/>
    <s v="4분기(12월)"/>
    <x v="2"/>
    <s v="중국"/>
    <s v="오현석"/>
    <x v="1"/>
    <s v="CPython 파헤치기"/>
    <n v="28800"/>
    <n v="1"/>
    <n v="28800"/>
  </r>
  <r>
    <x v="201"/>
    <s v="O221019058411"/>
    <s v="2022"/>
    <s v="4분기(12월)"/>
    <x v="2"/>
    <s v="중국"/>
    <s v="오현석"/>
    <x v="1"/>
    <s v="Do it! C# 프로그래밍 입문"/>
    <n v="18000"/>
    <n v="1"/>
    <n v="18000"/>
  </r>
  <r>
    <x v="201"/>
    <s v="O221019058411"/>
    <s v="2022"/>
    <s v="4분기(12월)"/>
    <x v="2"/>
    <s v="중국"/>
    <s v="오현석"/>
    <x v="1"/>
    <s v="파이썬 기반 금융 인공지능"/>
    <n v="37800"/>
    <n v="1"/>
    <n v="37800"/>
  </r>
  <r>
    <x v="201"/>
    <s v="O221019058411"/>
    <s v="2022"/>
    <s v="4분기(12월)"/>
    <x v="2"/>
    <s v="중국"/>
    <s v="오현석"/>
    <x v="1"/>
    <s v="파이썬 라이브러리를 활용한 텍스트 분석"/>
    <n v="31500"/>
    <n v="1"/>
    <n v="31500"/>
  </r>
  <r>
    <x v="201"/>
    <s v="O221019058411"/>
    <s v="2022"/>
    <s v="4분기(12월)"/>
    <x v="2"/>
    <s v="중국"/>
    <s v="오현석"/>
    <x v="1"/>
    <s v="파이썬으로 시작하는 한국어 정보 검색과 자연어 처리"/>
    <n v="38700"/>
    <n v="1"/>
    <n v="38700"/>
  </r>
  <r>
    <x v="202"/>
    <s v="O221019058409"/>
    <s v="2022"/>
    <s v="4분기(12월)"/>
    <x v="6"/>
    <s v="베트남"/>
    <s v="최정원"/>
    <x v="1"/>
    <s v="올드패션 베이킹북"/>
    <n v="25200"/>
    <n v="1"/>
    <n v="25200"/>
  </r>
  <r>
    <x v="202"/>
    <s v="O221019058409"/>
    <s v="2022"/>
    <s v="4분기(12월)"/>
    <x v="6"/>
    <s v="베트남"/>
    <s v="최정원"/>
    <x v="1"/>
    <s v="지하철이 무섭다고 퇴사할 순 없잖아"/>
    <n v="13500"/>
    <n v="1"/>
    <n v="13500"/>
  </r>
  <r>
    <x v="203"/>
    <s v="O221019058407"/>
    <s v="2022"/>
    <s v="4분기(12월)"/>
    <x v="2"/>
    <s v="중국"/>
    <s v="이진승"/>
    <x v="1"/>
    <s v="수학도둑 37(코믹 메이플스토리)(코믹 메이플스토리)"/>
    <n v="9450"/>
    <n v="1"/>
    <n v="9450"/>
  </r>
  <r>
    <x v="203"/>
    <s v="O221019058407"/>
    <s v="2022"/>
    <s v="4분기(12월)"/>
    <x v="2"/>
    <s v="중국"/>
    <s v="이진승"/>
    <x v="1"/>
    <s v="수학도둑 38(코믹 메이플스토리)(코믹 메이플스토리)"/>
    <n v="9450"/>
    <n v="1"/>
    <n v="9450"/>
  </r>
  <r>
    <x v="203"/>
    <s v="O221019058407"/>
    <s v="2022"/>
    <s v="4분기(12월)"/>
    <x v="2"/>
    <s v="중국"/>
    <s v="이진승"/>
    <x v="1"/>
    <s v="수학도둑 39(코믹 메이플스토리)(코믹 메이플스토리)"/>
    <n v="9450"/>
    <n v="1"/>
    <n v="9450"/>
  </r>
  <r>
    <x v="203"/>
    <s v="O221019058407"/>
    <s v="2022"/>
    <s v="4분기(12월)"/>
    <x v="2"/>
    <s v="중국"/>
    <s v="이진승"/>
    <x v="1"/>
    <s v="수학도둑 40(코믹 메이플스토리)"/>
    <n v="9450"/>
    <n v="1"/>
    <n v="9450"/>
  </r>
  <r>
    <x v="203"/>
    <s v="O221019058407"/>
    <s v="2022"/>
    <s v="4분기(12월)"/>
    <x v="2"/>
    <s v="중국"/>
    <s v="이진승"/>
    <x v="1"/>
    <s v="수학도둑 41: 심화편(코믹 메이플스토리)(코믹 메이플스토리)"/>
    <n v="9450"/>
    <n v="1"/>
    <n v="9450"/>
  </r>
  <r>
    <x v="203"/>
    <s v="O221019058407"/>
    <s v="2022"/>
    <s v="4분기(12월)"/>
    <x v="2"/>
    <s v="중국"/>
    <s v="이진승"/>
    <x v="1"/>
    <s v="수학도둑 42(코믹 메이플스토리)(코믹 메이플스토리)"/>
    <n v="9450"/>
    <n v="1"/>
    <n v="9450"/>
  </r>
  <r>
    <x v="203"/>
    <s v="O221019058407"/>
    <s v="2022"/>
    <s v="4분기(12월)"/>
    <x v="2"/>
    <s v="중국"/>
    <s v="이진승"/>
    <x v="1"/>
    <s v="수학도둑 43(코믹 메이플스토리)(코믹 메이플스토리)"/>
    <n v="9450"/>
    <n v="1"/>
    <n v="9450"/>
  </r>
  <r>
    <x v="203"/>
    <s v="O221019058407"/>
    <s v="2022"/>
    <s v="4분기(12월)"/>
    <x v="2"/>
    <s v="중국"/>
    <s v="이진승"/>
    <x v="1"/>
    <s v="수학도둑 44(코믹 메이플스토리)"/>
    <n v="9450"/>
    <n v="1"/>
    <n v="9450"/>
  </r>
  <r>
    <x v="203"/>
    <s v="O221019058407"/>
    <s v="2022"/>
    <s v="4분기(12월)"/>
    <x v="2"/>
    <s v="중국"/>
    <s v="이진승"/>
    <x v="1"/>
    <s v="수학도둑 45: 심화편(코믹 메이플스토리)(코믹 메이플스토리)"/>
    <n v="9450"/>
    <n v="1"/>
    <n v="9450"/>
  </r>
  <r>
    <x v="203"/>
    <s v="O221019058407"/>
    <s v="2022"/>
    <s v="4분기(12월)"/>
    <x v="2"/>
    <s v="중국"/>
    <s v="이진승"/>
    <x v="1"/>
    <s v="수학도둑 46(코믹 메이플스토리)"/>
    <n v="10800"/>
    <n v="1"/>
    <n v="10800"/>
  </r>
  <r>
    <x v="203"/>
    <s v="O221019058407"/>
    <s v="2022"/>
    <s v="4분기(12월)"/>
    <x v="2"/>
    <s v="중국"/>
    <s v="이진승"/>
    <x v="1"/>
    <s v="수학도둑 47(코믹 메이플스토리)"/>
    <n v="10800"/>
    <n v="1"/>
    <n v="10800"/>
  </r>
  <r>
    <x v="203"/>
    <s v="O221019058407"/>
    <s v="2022"/>
    <s v="4분기(12월)"/>
    <x v="2"/>
    <s v="중국"/>
    <s v="이진승"/>
    <x v="1"/>
    <s v="수학도둑 48(코믹 메이플스토리)"/>
    <n v="10800"/>
    <n v="1"/>
    <n v="10800"/>
  </r>
  <r>
    <x v="204"/>
    <s v="O221019058406"/>
    <s v="2022"/>
    <s v="4분기(12월)"/>
    <x v="6"/>
    <s v="베트남"/>
    <s v="김세호"/>
    <x v="1"/>
    <s v="레버리지(양장본 HardCover)"/>
    <n v="14400"/>
    <n v="1"/>
    <n v="14400"/>
  </r>
  <r>
    <x v="204"/>
    <s v="O221019058406"/>
    <s v="2022"/>
    <s v="4분기(12월)"/>
    <x v="6"/>
    <s v="베트남"/>
    <s v="김세호"/>
    <x v="1"/>
    <s v="메트릭 스튜디오(문병로 교수의)"/>
    <n v="16110"/>
    <n v="1"/>
    <n v="16110"/>
  </r>
  <r>
    <x v="204"/>
    <s v="O221019058406"/>
    <s v="2022"/>
    <s v="4분기(12월)"/>
    <x v="6"/>
    <s v="베트남"/>
    <s v="김세호"/>
    <x v="1"/>
    <s v="부자의 그릇(개정판)(양장본 Hardcover)"/>
    <n v="13500"/>
    <n v="1"/>
    <n v="13500"/>
  </r>
  <r>
    <x v="204"/>
    <s v="O221019058406"/>
    <s v="2022"/>
    <s v="4분기(12월)"/>
    <x v="6"/>
    <s v="베트남"/>
    <s v="김세호"/>
    <x v="1"/>
    <s v="빠르게 실패하기"/>
    <n v="14850"/>
    <n v="1"/>
    <n v="14850"/>
  </r>
  <r>
    <x v="204"/>
    <s v="O221019058406"/>
    <s v="2022"/>
    <s v="4분기(12월)"/>
    <x v="6"/>
    <s v="베트남"/>
    <s v="김세호"/>
    <x v="1"/>
    <s v="엘리어트 파동이론(월가의 영웅들 2)"/>
    <n v="16200"/>
    <n v="1"/>
    <n v="16200"/>
  </r>
  <r>
    <x v="204"/>
    <s v="O221019058406"/>
    <s v="2022"/>
    <s v="4분기(12월)"/>
    <x v="6"/>
    <s v="베트남"/>
    <s v="김세호"/>
    <x v="1"/>
    <s v="역설계"/>
    <n v="16020"/>
    <n v="1"/>
    <n v="16020"/>
  </r>
  <r>
    <x v="204"/>
    <s v="O221019058406"/>
    <s v="2022"/>
    <s v="4분기(12월)"/>
    <x v="6"/>
    <s v="베트남"/>
    <s v="김세호"/>
    <x v="1"/>
    <s v="워런 버핏의 버크셔 해서웨이 투자 원칙(양장본 Hardcover)"/>
    <n v="43200"/>
    <n v="1"/>
    <n v="43200"/>
  </r>
  <r>
    <x v="204"/>
    <s v="O221019058406"/>
    <s v="2022"/>
    <s v="4분기(12월)"/>
    <x v="6"/>
    <s v="베트남"/>
    <s v="김세호"/>
    <x v="1"/>
    <s v="워런 버핏의 주주 서한(개정증보판 6판)(양장본 Hardcover)"/>
    <n v="28800"/>
    <n v="1"/>
    <n v="28800"/>
  </r>
  <r>
    <x v="204"/>
    <s v="O221019058406"/>
    <s v="2022"/>
    <s v="4분기(12월)"/>
    <x v="6"/>
    <s v="베트남"/>
    <s v="김세호"/>
    <x v="1"/>
    <s v="투자의 원칙(월가의 영웅들 1)"/>
    <n v="15300"/>
    <n v="1"/>
    <n v="15300"/>
  </r>
  <r>
    <x v="204"/>
    <s v="O221019058406"/>
    <s v="2022"/>
    <s v="4분기(12월)"/>
    <x v="6"/>
    <s v="베트남"/>
    <s v="김세호"/>
    <x v="1"/>
    <s v="하얼빈(양장본 Hardcover)"/>
    <n v="14400"/>
    <n v="1"/>
    <n v="14400"/>
  </r>
  <r>
    <x v="205"/>
    <s v="O221019058404"/>
    <s v="2022"/>
    <s v="4분기(12월)"/>
    <x v="2"/>
    <s v="헝가리"/>
    <s v="김의수"/>
    <x v="1"/>
    <s v="130층 나무 집(양장본 HardCover)"/>
    <n v="10800"/>
    <n v="1"/>
    <n v="10800"/>
  </r>
  <r>
    <x v="205"/>
    <s v="O221019058404"/>
    <s v="2022"/>
    <s v="4분기(12월)"/>
    <x v="2"/>
    <s v="헝가리"/>
    <s v="김의수"/>
    <x v="1"/>
    <s v="143층 나무 집(양장본 Hardcover)"/>
    <n v="10800"/>
    <n v="1"/>
    <n v="10800"/>
  </r>
  <r>
    <x v="205"/>
    <s v="O221019058404"/>
    <s v="2022"/>
    <s v="4분기(12월)"/>
    <x v="2"/>
    <s v="헝가리"/>
    <s v="김의수"/>
    <x v="1"/>
    <s v="26층 나무 집(456 Book 클럽)(양장본 HardCover)"/>
    <n v="10800"/>
    <n v="1"/>
    <n v="10800"/>
  </r>
  <r>
    <x v="205"/>
    <s v="O221019058404"/>
    <s v="2022"/>
    <s v="4분기(12월)"/>
    <x v="2"/>
    <s v="헝가리"/>
    <s v="김의수"/>
    <x v="1"/>
    <s v="39층 나무 집(456 Book 클럽)(양장본 HardCover)"/>
    <n v="10800"/>
    <n v="1"/>
    <n v="10800"/>
  </r>
  <r>
    <x v="205"/>
    <s v="O221019058404"/>
    <s v="2022"/>
    <s v="4분기(12월)"/>
    <x v="2"/>
    <s v="헝가리"/>
    <s v="김의수"/>
    <x v="1"/>
    <s v="금요일엔 시골집으로 퇴근합니다(자기만의 방 Room No. 107)"/>
    <n v="14850"/>
    <n v="1"/>
    <n v="14850"/>
  </r>
  <r>
    <x v="205"/>
    <s v="O221019058404"/>
    <s v="2022"/>
    <s v="4분기(12월)"/>
    <x v="2"/>
    <s v="헝가리"/>
    <s v="김의수"/>
    <x v="1"/>
    <s v="뉴욕에 살고 있습니다"/>
    <n v="14400"/>
    <n v="1"/>
    <n v="14400"/>
  </r>
  <r>
    <x v="205"/>
    <s v="O221019058404"/>
    <s v="2022"/>
    <s v="4분기(12월)"/>
    <x v="2"/>
    <s v="헝가리"/>
    <s v="김의수"/>
    <x v="1"/>
    <s v="명탐정 셜록 홈즈 6(어린이 세계 추리 명작 시리즈)"/>
    <n v="9000"/>
    <n v="1"/>
    <n v="9000"/>
  </r>
  <r>
    <x v="205"/>
    <s v="O221019058404"/>
    <s v="2022"/>
    <s v="4분기(12월)"/>
    <x v="2"/>
    <s v="헝가리"/>
    <s v="김의수"/>
    <x v="1"/>
    <s v="명탐정 셜록 홈즈 7(어린이 세계 추리 명작 시리즈)"/>
    <n v="9000"/>
    <n v="1"/>
    <n v="9000"/>
  </r>
  <r>
    <x v="205"/>
    <s v="O221019058404"/>
    <s v="2022"/>
    <s v="4분기(12월)"/>
    <x v="2"/>
    <s v="헝가리"/>
    <s v="김의수"/>
    <x v="1"/>
    <s v="명탐정 셜록 홈즈 8(어린이 세계 추리 명작 시리즈)"/>
    <n v="9000"/>
    <n v="1"/>
    <n v="9000"/>
  </r>
  <r>
    <x v="205"/>
    <s v="O221019058404"/>
    <s v="2022"/>
    <s v="4분기(12월)"/>
    <x v="2"/>
    <s v="헝가리"/>
    <s v="김의수"/>
    <x v="1"/>
    <s v="하쿠다 사진관"/>
    <n v="13950"/>
    <n v="1"/>
    <n v="13950"/>
  </r>
  <r>
    <x v="206"/>
    <s v="O221019058401"/>
    <s v="2022"/>
    <s v="4분기(12월)"/>
    <x v="1"/>
    <s v="중국"/>
    <s v="이종호"/>
    <x v="1"/>
    <s v="생각하라 그리고 부자가 되어라"/>
    <n v="16200"/>
    <n v="1"/>
    <n v="16200"/>
  </r>
  <r>
    <x v="206"/>
    <s v="O221019058401"/>
    <s v="2022"/>
    <s v="4분기(12월)"/>
    <x v="1"/>
    <s v="중국"/>
    <s v="이종호"/>
    <x v="1"/>
    <s v="소마셈 C세트(3학년)(전8권)"/>
    <n v="47880"/>
    <n v="1"/>
    <n v="47880"/>
  </r>
  <r>
    <x v="206"/>
    <s v="O221019058401"/>
    <s v="2022"/>
    <s v="4분기(12월)"/>
    <x v="1"/>
    <s v="중국"/>
    <s v="이종호"/>
    <x v="1"/>
    <s v="아버지의 해방일지"/>
    <n v="13500"/>
    <n v="1"/>
    <n v="13500"/>
  </r>
  <r>
    <x v="207"/>
    <s v="O221019058399"/>
    <s v="2022"/>
    <s v="4분기(12월)"/>
    <x v="2"/>
    <s v="중국"/>
    <s v="안도창"/>
    <x v="1"/>
    <s v="흔한남매 수수께끼 어드벤처 1"/>
    <n v="12600"/>
    <n v="1"/>
    <n v="12600"/>
  </r>
  <r>
    <x v="208"/>
    <s v="O221019058395"/>
    <s v="2022"/>
    <s v="4분기(12월)"/>
    <x v="1"/>
    <s v="중국"/>
    <s v="박현태"/>
    <x v="1"/>
    <s v="신의 물방울 세트(1-44권)(전44권)"/>
    <n v="158400"/>
    <n v="1"/>
    <n v="158400"/>
  </r>
  <r>
    <x v="208"/>
    <s v="O221019058395"/>
    <s v="2022"/>
    <s v="4분기(12월)"/>
    <x v="1"/>
    <s v="중국"/>
    <s v="박현태"/>
    <x v="1"/>
    <s v="와인 오디세이아 세트(전2권)"/>
    <n v="81000"/>
    <n v="1"/>
    <n v="81000"/>
  </r>
  <r>
    <x v="208"/>
    <s v="O221019058395"/>
    <s v="2022"/>
    <s v="4분기(12월)"/>
    <x v="1"/>
    <s v="중국"/>
    <s v="박현태"/>
    <x v="1"/>
    <s v="커피와 와인"/>
    <n v="54000"/>
    <n v="1"/>
    <n v="54000"/>
  </r>
  <r>
    <x v="209"/>
    <s v="O221019058390"/>
    <s v="2022"/>
    <s v="4분기(12월)"/>
    <x v="2"/>
    <s v="중국"/>
    <s v="하동호"/>
    <x v="1"/>
    <s v="그램그램 영문법 원정대 5: 벗어나라 프레포의 전치사 함정"/>
    <n v="8820"/>
    <n v="1"/>
    <n v="8820"/>
  </r>
  <r>
    <x v="209"/>
    <s v="O221019058390"/>
    <s v="2022"/>
    <s v="4분기(12월)"/>
    <x v="2"/>
    <s v="중국"/>
    <s v="하동호"/>
    <x v="1"/>
    <s v="그램그램 영문법 원정대 6: 맞춰라 워드의 문장 버블"/>
    <n v="8820"/>
    <n v="1"/>
    <n v="8820"/>
  </r>
  <r>
    <x v="209"/>
    <s v="O221019058390"/>
    <s v="2022"/>
    <s v="4분기(12월)"/>
    <x v="2"/>
    <s v="중국"/>
    <s v="하동호"/>
    <x v="1"/>
    <s v="그램그램 영문법 원정대 7: 연결하라 콘의 접속사 구슬"/>
    <n v="8820"/>
    <n v="1"/>
    <n v="8820"/>
  </r>
  <r>
    <x v="209"/>
    <s v="O221019058390"/>
    <s v="2022"/>
    <s v="4분기(12월)"/>
    <x v="2"/>
    <s v="중국"/>
    <s v="하동호"/>
    <x v="1"/>
    <s v="그램그램 영문법 원정대 8: 해제하라 투인피닛의 TO 부정사 마법"/>
    <n v="8820"/>
    <n v="1"/>
    <n v="8820"/>
  </r>
  <r>
    <x v="209"/>
    <s v="O221019058390"/>
    <s v="2022"/>
    <s v="4분기(12월)"/>
    <x v="2"/>
    <s v="중국"/>
    <s v="하동호"/>
    <x v="1"/>
    <s v="그램그램 영문법 원정대 9: 반사하라 프러그레시브의 현재 진행형 마법"/>
    <n v="8820"/>
    <n v="1"/>
    <n v="8820"/>
  </r>
  <r>
    <x v="209"/>
    <s v="O221019058390"/>
    <s v="2022"/>
    <s v="4분기(12월)"/>
    <x v="2"/>
    <s v="중국"/>
    <s v="하동호"/>
    <x v="1"/>
    <s v="놓지 마 과학! 17: 모카노 왕국의 보물과 밀실 미스터리"/>
    <n v="10800"/>
    <n v="1"/>
    <n v="10800"/>
  </r>
  <r>
    <x v="209"/>
    <s v="O221019058390"/>
    <s v="2022"/>
    <s v="4분기(12월)"/>
    <x v="2"/>
    <s v="중국"/>
    <s v="하동호"/>
    <x v="1"/>
    <s v="불편한 편의점 2"/>
    <n v="12600"/>
    <n v="1"/>
    <n v="12600"/>
  </r>
  <r>
    <x v="209"/>
    <s v="O221019058390"/>
    <s v="2022"/>
    <s v="4분기(12월)"/>
    <x v="2"/>
    <s v="중국"/>
    <s v="하동호"/>
    <x v="1"/>
    <s v="불편한 편의점(40만부 기념 벚꽃 에디션)"/>
    <n v="12600"/>
    <n v="1"/>
    <n v="12600"/>
  </r>
  <r>
    <x v="209"/>
    <s v="O221019058390"/>
    <s v="2022"/>
    <s v="4분기(12월)"/>
    <x v="2"/>
    <s v="중국"/>
    <s v="하동호"/>
    <x v="1"/>
    <s v="설민석의 한국사 대모험 11~20권 정가 인하 세트(전10권)"/>
    <n v="89100"/>
    <n v="1"/>
    <n v="89100"/>
  </r>
  <r>
    <x v="209"/>
    <s v="O221019058390"/>
    <s v="2022"/>
    <s v="4분기(12월)"/>
    <x v="2"/>
    <s v="중국"/>
    <s v="하동호"/>
    <x v="1"/>
    <s v="어린이 관용구(읽으면서 바로 써먹는)(맛있는 공부 19)"/>
    <n v="10800"/>
    <n v="1"/>
    <n v="10800"/>
  </r>
  <r>
    <x v="209"/>
    <s v="O221019058390"/>
    <s v="2022"/>
    <s v="4분기(12월)"/>
    <x v="2"/>
    <s v="중국"/>
    <s v="하동호"/>
    <x v="1"/>
    <s v="어린이 맞춤법(읽으면서 바로 써먹는)"/>
    <n v="10800"/>
    <n v="1"/>
    <n v="10800"/>
  </r>
  <r>
    <x v="209"/>
    <s v="O221019058390"/>
    <s v="2022"/>
    <s v="4분기(12월)"/>
    <x v="2"/>
    <s v="중국"/>
    <s v="하동호"/>
    <x v="1"/>
    <s v="어린이 수수께끼(읽으면서 바로 써먹는)(맛있는 공부 31)"/>
    <n v="10800"/>
    <n v="1"/>
    <n v="10800"/>
  </r>
  <r>
    <x v="209"/>
    <s v="O221019058390"/>
    <s v="2022"/>
    <s v="4분기(12월)"/>
    <x v="2"/>
    <s v="중국"/>
    <s v="하동호"/>
    <x v="1"/>
    <s v="오은영의 화해"/>
    <n v="14400"/>
    <n v="1"/>
    <n v="14400"/>
  </r>
  <r>
    <x v="209"/>
    <s v="O221019058390"/>
    <s v="2022"/>
    <s v="4분기(12월)"/>
    <x v="2"/>
    <s v="중국"/>
    <s v="하동호"/>
    <x v="1"/>
    <s v="읽으면서 바로 써먹는 어린이 속담: 바이러스 편(맛있는 공부 37)"/>
    <n v="10800"/>
    <n v="1"/>
    <n v="10800"/>
  </r>
  <r>
    <x v="209"/>
    <s v="O221019058390"/>
    <s v="2022"/>
    <s v="4분기(12월)"/>
    <x v="2"/>
    <s v="중국"/>
    <s v="하동호"/>
    <x v="1"/>
    <s v="읽으면서 바로 써먹는 어린이 수수께끼: 공포 특급(맛있는 공부 49)"/>
    <n v="11700"/>
    <n v="1"/>
    <n v="11700"/>
  </r>
  <r>
    <x v="209"/>
    <s v="O221019058390"/>
    <s v="2022"/>
    <s v="4분기(12월)"/>
    <x v="2"/>
    <s v="중국"/>
    <s v="하동호"/>
    <x v="1"/>
    <s v="퀴즈 과학상식 15: 독 희귀 동식물"/>
    <n v="8550"/>
    <n v="1"/>
    <n v="8550"/>
  </r>
  <r>
    <x v="209"/>
    <s v="O221019058390"/>
    <s v="2022"/>
    <s v="4분기(12월)"/>
    <x v="2"/>
    <s v="중국"/>
    <s v="하동호"/>
    <x v="1"/>
    <s v="퀴즈 과학상식 17: 두뇌 탐험"/>
    <n v="8550"/>
    <n v="1"/>
    <n v="8550"/>
  </r>
  <r>
    <x v="209"/>
    <s v="O221019058390"/>
    <s v="2022"/>
    <s v="4분기(12월)"/>
    <x v="2"/>
    <s v="중국"/>
    <s v="하동호"/>
    <x v="1"/>
    <s v="퀴즈 과학상식 20: 남극 북극"/>
    <n v="8550"/>
    <n v="1"/>
    <n v="8550"/>
  </r>
  <r>
    <x v="209"/>
    <s v="O221019058390"/>
    <s v="2022"/>
    <s v="4분기(12월)"/>
    <x v="2"/>
    <s v="중국"/>
    <s v="하동호"/>
    <x v="1"/>
    <s v="퀴즈 과학상식 25: 불가사의"/>
    <n v="8550"/>
    <n v="1"/>
    <n v="8550"/>
  </r>
  <r>
    <x v="209"/>
    <s v="O221019058390"/>
    <s v="2022"/>
    <s v="4분기(12월)"/>
    <x v="2"/>
    <s v="중국"/>
    <s v="하동호"/>
    <x v="1"/>
    <s v="퀴즈 과학상식 28: 파충류 양서류"/>
    <n v="8550"/>
    <n v="1"/>
    <n v="8550"/>
  </r>
  <r>
    <x v="209"/>
    <s v="O221019058390"/>
    <s v="2022"/>
    <s v="4분기(12월)"/>
    <x v="2"/>
    <s v="중국"/>
    <s v="하동호"/>
    <x v="1"/>
    <s v="퀴즈 과학상식 7: 바다 해저"/>
    <n v="8550"/>
    <n v="1"/>
    <n v="8550"/>
  </r>
  <r>
    <x v="209"/>
    <s v="O221019058390"/>
    <s v="2022"/>
    <s v="4분기(12월)"/>
    <x v="2"/>
    <s v="중국"/>
    <s v="하동호"/>
    <x v="1"/>
    <s v="퀴즈 과학상식: 황당 도형 수학"/>
    <n v="8550"/>
    <n v="1"/>
    <n v="8550"/>
  </r>
  <r>
    <x v="210"/>
    <s v="O221018058385"/>
    <s v="2022"/>
    <s v="4분기(12월)"/>
    <x v="2"/>
    <s v="중국"/>
    <s v="이대웅"/>
    <x v="1"/>
    <s v="언제나 원조 괴짜가족 세트(완결)(1-24권)(전24권)"/>
    <n v="77760"/>
    <n v="1"/>
    <n v="77760"/>
  </r>
  <r>
    <x v="210"/>
    <s v="O221018058385"/>
    <s v="2022"/>
    <s v="4분기(12월)"/>
    <x v="2"/>
    <s v="중국"/>
    <s v="이대웅"/>
    <x v="1"/>
    <s v="오늘부터 우리는!! 세트(애장판)(전19권)"/>
    <n v="109440"/>
    <n v="1"/>
    <n v="109440"/>
  </r>
  <r>
    <x v="210"/>
    <s v="O221018058385"/>
    <s v="2022"/>
    <s v="4분기(12월)"/>
    <x v="2"/>
    <s v="중국"/>
    <s v="이대웅"/>
    <x v="1"/>
    <s v="유유백서 박스판 세트(1-12권)(전12권)"/>
    <n v="108000"/>
    <n v="1"/>
    <n v="108000"/>
  </r>
  <r>
    <x v="211"/>
    <s v="O221018058383"/>
    <s v="2022"/>
    <s v="4분기(12월)"/>
    <x v="2"/>
    <s v="중국"/>
    <s v="정준희"/>
    <x v="1"/>
    <s v="달러구트 꿈 백화점(레인보우 에디션)"/>
    <n v="12420"/>
    <n v="1"/>
    <n v="12420"/>
  </r>
  <r>
    <x v="211"/>
    <s v="O221018058383"/>
    <s v="2022"/>
    <s v="4분기(12월)"/>
    <x v="2"/>
    <s v="중국"/>
    <s v="정준희"/>
    <x v="1"/>
    <s v="불편한 편의점 2"/>
    <n v="12600"/>
    <n v="1"/>
    <n v="12600"/>
  </r>
  <r>
    <x v="212"/>
    <s v="O221018058381"/>
    <s v="2022"/>
    <s v="4분기(12월)"/>
    <x v="2"/>
    <s v="중국"/>
    <s v="김성민"/>
    <x v="1"/>
    <s v="데미안(세계문학전집 44)"/>
    <n v="7200"/>
    <n v="1"/>
    <n v="7200"/>
  </r>
  <r>
    <x v="212"/>
    <s v="O221018058381"/>
    <s v="2022"/>
    <s v="4분기(12월)"/>
    <x v="2"/>
    <s v="중국"/>
    <s v="김성민"/>
    <x v="1"/>
    <s v="마흔에 읽는 니체"/>
    <n v="14400"/>
    <n v="1"/>
    <n v="14400"/>
  </r>
  <r>
    <x v="212"/>
    <s v="O221018058381"/>
    <s v="2022"/>
    <s v="4분기(12월)"/>
    <x v="2"/>
    <s v="중국"/>
    <s v="김성민"/>
    <x v="1"/>
    <s v="상하이 100배 즐기기(2020~2021)"/>
    <n v="14400"/>
    <n v="1"/>
    <n v="14400"/>
  </r>
  <r>
    <x v="213"/>
    <s v="O221018058379"/>
    <s v="2022"/>
    <s v="4분기(12월)"/>
    <x v="1"/>
    <s v="중국"/>
    <s v="이성진"/>
    <x v="1"/>
    <s v="남북 공동 초등학교(파랑새 사과문고 82)"/>
    <n v="9900"/>
    <n v="1"/>
    <n v="9900"/>
  </r>
  <r>
    <x v="213"/>
    <s v="O221018058379"/>
    <s v="2022"/>
    <s v="4분기(12월)"/>
    <x v="1"/>
    <s v="중국"/>
    <s v="이성진"/>
    <x v="1"/>
    <s v="뿌리깊은 초등국어 독해력 5단계(초등 5-6학년 대상)"/>
    <n v="8910"/>
    <n v="1"/>
    <n v="8910"/>
  </r>
  <r>
    <x v="213"/>
    <s v="O221018058379"/>
    <s v="2022"/>
    <s v="4분기(12월)"/>
    <x v="1"/>
    <s v="중국"/>
    <s v="이성진"/>
    <x v="1"/>
    <s v="뿌리깊은 초등국어 독해력 6단계(초등 5-6학년 대상)"/>
    <n v="8910"/>
    <n v="1"/>
    <n v="8910"/>
  </r>
  <r>
    <x v="213"/>
    <s v="O221018058379"/>
    <s v="2022"/>
    <s v="4분기(12월)"/>
    <x v="1"/>
    <s v="중국"/>
    <s v="이성진"/>
    <x v="1"/>
    <s v="뿌리깊은 초등국어 독해력 어휘편 4단계(초등 3-4학년 대상)"/>
    <n v="8910"/>
    <n v="1"/>
    <n v="8910"/>
  </r>
  <r>
    <x v="213"/>
    <s v="O221018058379"/>
    <s v="2022"/>
    <s v="4분기(12월)"/>
    <x v="1"/>
    <s v="중국"/>
    <s v="이성진"/>
    <x v="1"/>
    <s v="위험한 비밀편지(일공일삼 2)(반양장)"/>
    <n v="7650"/>
    <n v="1"/>
    <n v="7650"/>
  </r>
  <r>
    <x v="213"/>
    <s v="O221018058379"/>
    <s v="2022"/>
    <s v="4분기(12월)"/>
    <x v="1"/>
    <s v="중국"/>
    <s v="이성진"/>
    <x v="1"/>
    <s v="학교에서 가르쳐주지 않지만 잘살기 위해 꼭 알아야 할 것들: 돈"/>
    <n v="10800"/>
    <n v="1"/>
    <n v="10800"/>
  </r>
  <r>
    <x v="213"/>
    <s v="O221018058379"/>
    <s v="2022"/>
    <s v="4분기(12월)"/>
    <x v="1"/>
    <s v="중국"/>
    <s v="이성진"/>
    <x v="1"/>
    <s v="학교에서 가르쳐주지 않지만 잘살기 위해 꼭 알아야 할 것들: 리더십"/>
    <n v="10800"/>
    <n v="1"/>
    <n v="10800"/>
  </r>
  <r>
    <x v="213"/>
    <s v="O221018058379"/>
    <s v="2022"/>
    <s v="4분기(12월)"/>
    <x v="1"/>
    <s v="중국"/>
    <s v="이성진"/>
    <x v="1"/>
    <s v="학교에서 가르쳐주지 않지만 잘살기 위해 꼭 알아야 할 것들: 시간 관리"/>
    <n v="10800"/>
    <n v="1"/>
    <n v="10800"/>
  </r>
  <r>
    <x v="214"/>
    <s v="O221018058373"/>
    <s v="2022"/>
    <s v="4분기(12월)"/>
    <x v="2"/>
    <s v="중국"/>
    <s v="김일우"/>
    <x v="1"/>
    <s v="7살 첫 수학: 시계와 달력"/>
    <n v="7200"/>
    <n v="1"/>
    <n v="7200"/>
  </r>
  <r>
    <x v="214"/>
    <s v="O221018058373"/>
    <s v="2022"/>
    <s v="4분기(12월)"/>
    <x v="2"/>
    <s v="중국"/>
    <s v="김일우"/>
    <x v="1"/>
    <s v="귀신 선생님과 오싹오싹 귀신 학교(달고나만화방)"/>
    <n v="12600"/>
    <n v="1"/>
    <n v="12600"/>
  </r>
  <r>
    <x v="214"/>
    <s v="O221018058373"/>
    <s v="2022"/>
    <s v="4분기(12월)"/>
    <x v="2"/>
    <s v="중국"/>
    <s v="김일우"/>
    <x v="1"/>
    <s v="도형 학습의 기준 플라토 C세트(초등 3학년)(전4권)"/>
    <n v="25200"/>
    <n v="1"/>
    <n v="25200"/>
  </r>
  <r>
    <x v="214"/>
    <s v="O221018058373"/>
    <s v="2022"/>
    <s v="4분기(12월)"/>
    <x v="2"/>
    <s v="중국"/>
    <s v="김일우"/>
    <x v="1"/>
    <s v="바쁜 초등학생을 위한 빠른 독해 1단계(초등 1~2학년)(바빠 독해 시리즈)"/>
    <n v="8820"/>
    <n v="1"/>
    <n v="8820"/>
  </r>
  <r>
    <x v="214"/>
    <s v="O221018058373"/>
    <s v="2022"/>
    <s v="4분기(12월)"/>
    <x v="2"/>
    <s v="중국"/>
    <s v="김일우"/>
    <x v="1"/>
    <s v="바쁜 초등학생을 위한 빠른 독해 2단계(초등 1~2학년)(바빠 독해 시리즈)"/>
    <n v="8820"/>
    <n v="1"/>
    <n v="8820"/>
  </r>
  <r>
    <x v="214"/>
    <s v="O221018058373"/>
    <s v="2022"/>
    <s v="4분기(12월)"/>
    <x v="2"/>
    <s v="중국"/>
    <s v="김일우"/>
    <x v="1"/>
    <s v="바쁜 초등학생을 위한 빠른 시계와 시간(바빠 연산법 시리즈)"/>
    <n v="9000"/>
    <n v="1"/>
    <n v="9000"/>
  </r>
  <r>
    <x v="214"/>
    <s v="O221018058373"/>
    <s v="2022"/>
    <s v="4분기(12월)"/>
    <x v="2"/>
    <s v="중국"/>
    <s v="김일우"/>
    <x v="1"/>
    <s v="엉뚱소심 유령 탐정단 1: 도서관 유령 소동"/>
    <n v="11700"/>
    <n v="1"/>
    <n v="11700"/>
  </r>
  <r>
    <x v="214"/>
    <s v="O221018058373"/>
    <s v="2022"/>
    <s v="4분기(12월)"/>
    <x v="2"/>
    <s v="중국"/>
    <s v="김일우"/>
    <x v="1"/>
    <s v="엉뚱소심 유령 탐정단 2: 다락방 유령 사건"/>
    <n v="11700"/>
    <n v="1"/>
    <n v="11700"/>
  </r>
  <r>
    <x v="214"/>
    <s v="O221018058373"/>
    <s v="2022"/>
    <s v="4분기(12월)"/>
    <x v="2"/>
    <s v="중국"/>
    <s v="김일우"/>
    <x v="1"/>
    <s v="에그박사 3(양장본 Hardcover)"/>
    <n v="10800"/>
    <n v="1"/>
    <n v="10800"/>
  </r>
  <r>
    <x v="214"/>
    <s v="O221018058373"/>
    <s v="2022"/>
    <s v="4분기(12월)"/>
    <x v="2"/>
    <s v="중국"/>
    <s v="김일우"/>
    <x v="1"/>
    <s v="오싹오싹 공포 체험 스쿨버스 1"/>
    <n v="11700"/>
    <n v="1"/>
    <n v="11700"/>
  </r>
  <r>
    <x v="214"/>
    <s v="O221018058373"/>
    <s v="2022"/>
    <s v="4분기(12월)"/>
    <x v="2"/>
    <s v="중국"/>
    <s v="김일우"/>
    <x v="1"/>
    <s v="오싹오싹 공포 체험 스쿨버스 2(양장본 Hardcover)"/>
    <n v="11700"/>
    <n v="1"/>
    <n v="11700"/>
  </r>
  <r>
    <x v="214"/>
    <s v="O221018058373"/>
    <s v="2022"/>
    <s v="4분기(12월)"/>
    <x v="2"/>
    <s v="중국"/>
    <s v="김일우"/>
    <x v="1"/>
    <s v="오썰의 오싹오싹 공포툰(오늘의 영상툰 스페셜북 1)"/>
    <n v="11700"/>
    <n v="1"/>
    <n v="11700"/>
  </r>
  <r>
    <x v="214"/>
    <s v="O221018058373"/>
    <s v="2022"/>
    <s v="4분기(12월)"/>
    <x v="2"/>
    <s v="중국"/>
    <s v="김일우"/>
    <x v="1"/>
    <s v="초등 창의사고력 수학 팩토 1 탐구 세트(New)(개정판)(전3권)"/>
    <n v="34020"/>
    <n v="1"/>
    <n v="34020"/>
  </r>
  <r>
    <x v="215"/>
    <s v="O221018058371"/>
    <s v="2022"/>
    <s v="4분기(12월)"/>
    <x v="2"/>
    <s v="헝가리"/>
    <s v="김정환"/>
    <x v="1"/>
    <s v="흔한남매 수수께끼 어드벤처 1"/>
    <n v="12600"/>
    <n v="1"/>
    <n v="12600"/>
  </r>
  <r>
    <x v="216"/>
    <s v="O221018058369"/>
    <s v="2022"/>
    <s v="4분기(12월)"/>
    <x v="2"/>
    <s v="헝가리"/>
    <s v="김두홍"/>
    <x v="1"/>
    <s v="우공비 초등 국수사과 6-1 전과목 세트(2022)(전4권)"/>
    <n v="56250"/>
    <n v="1"/>
    <n v="56250"/>
  </r>
  <r>
    <x v="217"/>
    <s v="O221018058368"/>
    <s v="2022"/>
    <s v="4분기(12월)"/>
    <x v="2"/>
    <s v="헝가리"/>
    <s v="박재욱"/>
    <x v="1"/>
    <s v="강남빌딩 건물주를 목표로 하는 사람들(큰글자도서)"/>
    <n v="32400"/>
    <n v="1"/>
    <n v="32400"/>
  </r>
  <r>
    <x v="217"/>
    <s v="O221018058368"/>
    <s v="2022"/>
    <s v="4분기(12월)"/>
    <x v="2"/>
    <s v="헝가리"/>
    <s v="박재욱"/>
    <x v="1"/>
    <s v="도쿠가와 이에야스 인간경영"/>
    <n v="14400"/>
    <n v="1"/>
    <n v="14400"/>
  </r>
  <r>
    <x v="217"/>
    <s v="O221018058368"/>
    <s v="2022"/>
    <s v="4분기(12월)"/>
    <x v="2"/>
    <s v="헝가리"/>
    <s v="박재욱"/>
    <x v="1"/>
    <s v="사장을 위한 정관정요(CEO의 서재 시리즈 38)"/>
    <n v="15300"/>
    <n v="1"/>
    <n v="15300"/>
  </r>
  <r>
    <x v="217"/>
    <s v="O221018058368"/>
    <s v="2022"/>
    <s v="4분기(12월)"/>
    <x v="2"/>
    <s v="헝가리"/>
    <s v="박재욱"/>
    <x v="1"/>
    <s v="월 500 임대료 받는 엄마의 상가 투자 시크릿"/>
    <n v="15300"/>
    <n v="1"/>
    <n v="15300"/>
  </r>
  <r>
    <x v="217"/>
    <s v="O221018058368"/>
    <s v="2022"/>
    <s v="4분기(12월)"/>
    <x v="2"/>
    <s v="헝가리"/>
    <s v="박재욱"/>
    <x v="1"/>
    <s v="유아이패스(UiPath)입문 + 활용(모두를 위한 RPA)(전면개정판 2판)"/>
    <n v="23400"/>
    <n v="1"/>
    <n v="23400"/>
  </r>
  <r>
    <x v="217"/>
    <s v="O221018058368"/>
    <s v="2022"/>
    <s v="4분기(12월)"/>
    <x v="2"/>
    <s v="헝가리"/>
    <s v="박재욱"/>
    <x v="1"/>
    <s v="이코노미스트 홍춘욱 투자에도 순서가 있다"/>
    <n v="16200"/>
    <n v="1"/>
    <n v="16200"/>
  </r>
  <r>
    <x v="217"/>
    <s v="O221018058368"/>
    <s v="2022"/>
    <s v="4분기(12월)"/>
    <x v="2"/>
    <s v="헝가리"/>
    <s v="박재욱"/>
    <x v="1"/>
    <s v="잘나가는 조직은 무엇이 다를까"/>
    <n v="18000"/>
    <n v="1"/>
    <n v="18000"/>
  </r>
  <r>
    <x v="217"/>
    <s v="O221018058368"/>
    <s v="2022"/>
    <s v="4분기(12월)"/>
    <x v="2"/>
    <s v="헝가리"/>
    <s v="박재욱"/>
    <x v="1"/>
    <s v="파이썬을 활용한 나만의 RPA 만들기(2021)"/>
    <n v="22500"/>
    <n v="1"/>
    <n v="22500"/>
  </r>
  <r>
    <x v="218"/>
    <s v="O221018058367"/>
    <s v="2022"/>
    <s v="4분기(12월)"/>
    <x v="2"/>
    <s v="중국"/>
    <s v="최형윤"/>
    <x v="1"/>
    <s v="밝은 밤"/>
    <n v="13050"/>
    <n v="1"/>
    <n v="13050"/>
  </r>
  <r>
    <x v="218"/>
    <s v="O221018058367"/>
    <s v="2022"/>
    <s v="4분기(12월)"/>
    <x v="2"/>
    <s v="중국"/>
    <s v="최형윤"/>
    <x v="1"/>
    <s v="썬킴의 세계사 완전 정복"/>
    <n v="15300"/>
    <n v="1"/>
    <n v="15300"/>
  </r>
  <r>
    <x v="218"/>
    <s v="O221018058367"/>
    <s v="2022"/>
    <s v="4분기(12월)"/>
    <x v="2"/>
    <s v="중국"/>
    <s v="최형윤"/>
    <x v="1"/>
    <s v="엄마를 위한 미라클 모닝"/>
    <n v="13500"/>
    <n v="1"/>
    <n v="13500"/>
  </r>
  <r>
    <x v="219"/>
    <s v="O221017058363"/>
    <s v="2022"/>
    <s v="4분기(12월)"/>
    <x v="1"/>
    <s v="중국"/>
    <s v="박원서"/>
    <x v="1"/>
    <s v="하얼빈(양장본 Hardcover)"/>
    <n v="14400"/>
    <n v="1"/>
    <n v="14400"/>
  </r>
  <r>
    <x v="220"/>
    <s v="O221017058357"/>
    <s v="2022"/>
    <s v="4분기(12월)"/>
    <x v="2"/>
    <s v="중국"/>
    <s v="위종민"/>
    <x v="1"/>
    <s v="가녀장의 시대"/>
    <n v="13500"/>
    <n v="1"/>
    <n v="13500"/>
  </r>
  <r>
    <x v="220"/>
    <s v="O221017058357"/>
    <s v="2022"/>
    <s v="4분기(12월)"/>
    <x v="2"/>
    <s v="중국"/>
    <s v="위종민"/>
    <x v="1"/>
    <s v="고등수학 빅터연산 방정식과 부등식(2021)"/>
    <n v="9000"/>
    <n v="1"/>
    <n v="9000"/>
  </r>
  <r>
    <x v="220"/>
    <s v="O221017058357"/>
    <s v="2022"/>
    <s v="4분기(12월)"/>
    <x v="2"/>
    <s v="중국"/>
    <s v="위종민"/>
    <x v="1"/>
    <s v="대한민국 부동산 부의 역사"/>
    <n v="19800"/>
    <n v="1"/>
    <n v="19800"/>
  </r>
  <r>
    <x v="220"/>
    <s v="O221017058357"/>
    <s v="2022"/>
    <s v="4분기(12월)"/>
    <x v="2"/>
    <s v="중국"/>
    <s v="위종민"/>
    <x v="1"/>
    <s v="도하에서 보물찾기(세계 도시 탐험 만화 역사상식 24)"/>
    <n v="10800"/>
    <n v="1"/>
    <n v="10800"/>
  </r>
  <r>
    <x v="220"/>
    <s v="O221017058357"/>
    <s v="2022"/>
    <s v="4분기(12월)"/>
    <x v="2"/>
    <s v="중국"/>
    <s v="위종민"/>
    <x v="1"/>
    <s v="마법천자문 54: 처음으로 찾아내다! 발견"/>
    <n v="12600"/>
    <n v="1"/>
    <n v="12600"/>
  </r>
  <r>
    <x v="220"/>
    <s v="O221017058357"/>
    <s v="2022"/>
    <s v="4분기(12월)"/>
    <x v="2"/>
    <s v="중국"/>
    <s v="위종민"/>
    <x v="1"/>
    <s v="마흔에 읽는 니체"/>
    <n v="14400"/>
    <n v="1"/>
    <n v="14400"/>
  </r>
  <r>
    <x v="220"/>
    <s v="O221017058357"/>
    <s v="2022"/>
    <s v="4분기(12월)"/>
    <x v="2"/>
    <s v="중국"/>
    <s v="위종민"/>
    <x v="1"/>
    <s v="모스크바에서 보물찾기(세계 도시 탐험 만화 역사상식 7)"/>
    <n v="9900"/>
    <n v="1"/>
    <n v="9900"/>
  </r>
  <r>
    <x v="220"/>
    <s v="O221017058357"/>
    <s v="2022"/>
    <s v="4분기(12월)"/>
    <x v="2"/>
    <s v="중국"/>
    <s v="위종민"/>
    <x v="1"/>
    <s v="베를린에서 보물찾기(세계 도시 탐험 만화 역사상식 23)"/>
    <n v="10800"/>
    <n v="1"/>
    <n v="10800"/>
  </r>
  <r>
    <x v="220"/>
    <s v="O221017058357"/>
    <s v="2022"/>
    <s v="4분기(12월)"/>
    <x v="2"/>
    <s v="중국"/>
    <s v="위종민"/>
    <x v="1"/>
    <s v="빅터연산 중학 수학 3B(2022)"/>
    <n v="9000"/>
    <n v="1"/>
    <n v="9000"/>
  </r>
  <r>
    <x v="220"/>
    <s v="O221017058357"/>
    <s v="2022"/>
    <s v="4분기(12월)"/>
    <x v="2"/>
    <s v="중국"/>
    <s v="위종민"/>
    <x v="1"/>
    <s v="사주명리 인문학"/>
    <n v="19800"/>
    <n v="1"/>
    <n v="19800"/>
  </r>
  <r>
    <x v="220"/>
    <s v="O221017058357"/>
    <s v="2022"/>
    <s v="4분기(12월)"/>
    <x v="2"/>
    <s v="중국"/>
    <s v="위종민"/>
    <x v="1"/>
    <s v="설민석의 세계사 대모험 14"/>
    <n v="11700"/>
    <n v="1"/>
    <n v="11700"/>
  </r>
  <r>
    <x v="220"/>
    <s v="O221017058357"/>
    <s v="2022"/>
    <s v="4분기(12월)"/>
    <x v="2"/>
    <s v="중국"/>
    <s v="위종민"/>
    <x v="1"/>
    <s v="시드니에서 보물찾기(세계 도시 탐험 만화 역사상식 5)"/>
    <n v="8820"/>
    <n v="1"/>
    <n v="8820"/>
  </r>
  <r>
    <x v="220"/>
    <s v="O221017058357"/>
    <s v="2022"/>
    <s v="4분기(12월)"/>
    <x v="2"/>
    <s v="중국"/>
    <s v="위종민"/>
    <x v="1"/>
    <s v="싱가포르에서 보물찾기(세계 도시 탐험 만화 역사상식 19)"/>
    <n v="9900"/>
    <n v="1"/>
    <n v="9900"/>
  </r>
  <r>
    <x v="220"/>
    <s v="O221017058357"/>
    <s v="2022"/>
    <s v="4분기(12월)"/>
    <x v="2"/>
    <s v="중국"/>
    <s v="위종민"/>
    <x v="1"/>
    <s v="우리는 어디서 살아야 하는가"/>
    <n v="16200"/>
    <n v="1"/>
    <n v="16200"/>
  </r>
  <r>
    <x v="220"/>
    <s v="O221017058357"/>
    <s v="2022"/>
    <s v="4분기(12월)"/>
    <x v="2"/>
    <s v="중국"/>
    <s v="위종민"/>
    <x v="1"/>
    <s v="최재천의 공부"/>
    <n v="14850"/>
    <n v="1"/>
    <n v="14850"/>
  </r>
  <r>
    <x v="220"/>
    <s v="O221017058357"/>
    <s v="2022"/>
    <s v="4분기(12월)"/>
    <x v="2"/>
    <s v="중국"/>
    <s v="위종민"/>
    <x v="1"/>
    <s v="파리에서 보물찾기(세계 도시 탐험 만화 역사상식 18)"/>
    <n v="9900"/>
    <n v="1"/>
    <n v="9900"/>
  </r>
  <r>
    <x v="221"/>
    <s v="O221017058356"/>
    <s v="2022"/>
    <s v="4분기(12월)"/>
    <x v="2"/>
    <s v="중국"/>
    <s v="이동후"/>
    <x v="1"/>
    <s v="쎈 초등 수학 4-1(2022)"/>
    <n v="14850"/>
    <n v="1"/>
    <n v="14850"/>
  </r>
  <r>
    <x v="222"/>
    <s v="O221017058346"/>
    <s v="2022"/>
    <s v="4분기(12월)"/>
    <x v="2"/>
    <s v="중국"/>
    <s v="심정보"/>
    <x v="1"/>
    <s v="1001마리 물고기(양장본 Hardcover)"/>
    <n v="13500"/>
    <n v="1"/>
    <n v="13500"/>
  </r>
  <r>
    <x v="222"/>
    <s v="O221017058346"/>
    <s v="2022"/>
    <s v="4분기(12월)"/>
    <x v="2"/>
    <s v="중국"/>
    <s v="심정보"/>
    <x v="1"/>
    <s v="나무를 만날 때(양장본 Hardcover)"/>
    <n v="13500"/>
    <n v="1"/>
    <n v="13500"/>
  </r>
  <r>
    <x v="222"/>
    <s v="O221017058346"/>
    <s v="2022"/>
    <s v="4분기(12월)"/>
    <x v="2"/>
    <s v="중국"/>
    <s v="심정보"/>
    <x v="1"/>
    <s v="네가 분수가 된 것처럼 펑펑 울어 버린다면(웅진 세계그림책 229)"/>
    <n v="12600"/>
    <n v="1"/>
    <n v="12600"/>
  </r>
  <r>
    <x v="222"/>
    <s v="O221017058346"/>
    <s v="2022"/>
    <s v="4분기(12월)"/>
    <x v="2"/>
    <s v="중국"/>
    <s v="심정보"/>
    <x v="1"/>
    <s v="눈이 와요!(지양어린이 세계 명작 그림책 78)"/>
    <n v="12150"/>
    <n v="1"/>
    <n v="12150"/>
  </r>
  <r>
    <x v="222"/>
    <s v="O221017058346"/>
    <s v="2022"/>
    <s v="4분기(12월)"/>
    <x v="2"/>
    <s v="중국"/>
    <s v="심정보"/>
    <x v="1"/>
    <s v="맛있는 빵 수학 Step2&lt;7~8세용&gt; 20까지의 수.분수"/>
    <n v="4950"/>
    <n v="1"/>
    <n v="4950"/>
  </r>
  <r>
    <x v="222"/>
    <s v="O221017058346"/>
    <s v="2022"/>
    <s v="4분기(12월)"/>
    <x v="2"/>
    <s v="중국"/>
    <s v="심정보"/>
    <x v="1"/>
    <s v="맛있는 빵 수학 Step2&lt;7~8세용&gt; 공간과 도형"/>
    <n v="4950"/>
    <n v="1"/>
    <n v="4950"/>
  </r>
  <r>
    <x v="222"/>
    <s v="O221017058346"/>
    <s v="2022"/>
    <s v="4분기(12월)"/>
    <x v="2"/>
    <s v="중국"/>
    <s v="심정보"/>
    <x v="1"/>
    <s v="맛있는 빵 수학 Step2&lt;7~8세용&gt; 더하기와 빼기"/>
    <n v="4950"/>
    <n v="1"/>
    <n v="4950"/>
  </r>
  <r>
    <x v="222"/>
    <s v="O221017058346"/>
    <s v="2022"/>
    <s v="4분기(12월)"/>
    <x v="2"/>
    <s v="중국"/>
    <s v="심정보"/>
    <x v="1"/>
    <s v="맛있는 빵 수학 Step2&lt;7~8세용&gt; 시간"/>
    <n v="4950"/>
    <n v="1"/>
    <n v="4950"/>
  </r>
  <r>
    <x v="222"/>
    <s v="O221017058346"/>
    <s v="2022"/>
    <s v="4분기(12월)"/>
    <x v="2"/>
    <s v="중국"/>
    <s v="심정보"/>
    <x v="1"/>
    <s v="맛있는 빵 수학 Step2&lt;7~8세용&gt; 자료의 정리"/>
    <n v="4950"/>
    <n v="1"/>
    <n v="4950"/>
  </r>
  <r>
    <x v="222"/>
    <s v="O221017058346"/>
    <s v="2022"/>
    <s v="4분기(12월)"/>
    <x v="2"/>
    <s v="중국"/>
    <s v="심정보"/>
    <x v="1"/>
    <s v="먹여 주고 재워 주고"/>
    <n v="12600"/>
    <n v="1"/>
    <n v="12600"/>
  </r>
  <r>
    <x v="222"/>
    <s v="O221017058346"/>
    <s v="2022"/>
    <s v="4분기(12월)"/>
    <x v="2"/>
    <s v="중국"/>
    <s v="심정보"/>
    <x v="1"/>
    <s v="바다 탐험대 옥토넛 호기심 동물 백과(양장본 Hardcover)"/>
    <n v="13500"/>
    <n v="1"/>
    <n v="13500"/>
  </r>
  <r>
    <x v="222"/>
    <s v="O221017058346"/>
    <s v="2022"/>
    <s v="4분기(12월)"/>
    <x v="2"/>
    <s v="중국"/>
    <s v="심정보"/>
    <x v="1"/>
    <s v="바다 탐험대 옥토넛: 탐험선 대작전 스티커 색칠놀이"/>
    <n v="7200"/>
    <n v="1"/>
    <n v="7200"/>
  </r>
  <r>
    <x v="222"/>
    <s v="O221017058346"/>
    <s v="2022"/>
    <s v="4분기(12월)"/>
    <x v="2"/>
    <s v="중국"/>
    <s v="심정보"/>
    <x v="1"/>
    <s v="범인을 찾아라"/>
    <n v="12600"/>
    <n v="1"/>
    <n v="12600"/>
  </r>
  <r>
    <x v="222"/>
    <s v="O221017058346"/>
    <s v="2022"/>
    <s v="4분기(12월)"/>
    <x v="2"/>
    <s v="중국"/>
    <s v="심정보"/>
    <x v="1"/>
    <s v="비밀의 숲 코끼리 나무(양장본 Hardcover)"/>
    <n v="13500"/>
    <n v="1"/>
    <n v="13500"/>
  </r>
  <r>
    <x v="222"/>
    <s v="O221017058346"/>
    <s v="2022"/>
    <s v="4분기(12월)"/>
    <x v="2"/>
    <s v="중국"/>
    <s v="심정보"/>
    <x v="1"/>
    <s v="빛을 훔쳐 온 까마귀(이야기 속 지혜 쏙)"/>
    <n v="11520"/>
    <n v="1"/>
    <n v="11520"/>
  </r>
  <r>
    <x v="222"/>
    <s v="O221017058346"/>
    <s v="2022"/>
    <s v="4분기(12월)"/>
    <x v="2"/>
    <s v="중국"/>
    <s v="심정보"/>
    <x v="1"/>
    <s v="숲의 자장가(양장본 Hardcover)"/>
    <n v="10800"/>
    <n v="1"/>
    <n v="10800"/>
  </r>
  <r>
    <x v="222"/>
    <s v="O221017058346"/>
    <s v="2022"/>
    <s v="4분기(12월)"/>
    <x v="2"/>
    <s v="중국"/>
    <s v="심정보"/>
    <x v="1"/>
    <s v="우리의 친구, 숲 이야기(아주 좋은 그림책 9)"/>
    <n v="13050"/>
    <n v="1"/>
    <n v="13050"/>
  </r>
  <r>
    <x v="222"/>
    <s v="O221017058346"/>
    <s v="2022"/>
    <s v="4분기(12월)"/>
    <x v="2"/>
    <s v="중국"/>
    <s v="심정보"/>
    <x v="1"/>
    <s v="우주 다녀오겠습니다"/>
    <n v="18000"/>
    <n v="1"/>
    <n v="18000"/>
  </r>
  <r>
    <x v="222"/>
    <s v="O221017058346"/>
    <s v="2022"/>
    <s v="4분기(12월)"/>
    <x v="2"/>
    <s v="중국"/>
    <s v="심정보"/>
    <x v="1"/>
    <s v="자유(베스트 세계 걸작 그림책 19)(양장본 Hardcover)"/>
    <n v="11700"/>
    <n v="1"/>
    <n v="11700"/>
  </r>
  <r>
    <x v="222"/>
    <s v="O221017058346"/>
    <s v="2022"/>
    <s v="4분기(12월)"/>
    <x v="2"/>
    <s v="중국"/>
    <s v="심정보"/>
    <x v="1"/>
    <s v="차갑고 뜨거운 이야기"/>
    <n v="17820"/>
    <n v="1"/>
    <n v="17820"/>
  </r>
  <r>
    <x v="222"/>
    <s v="O221017058346"/>
    <s v="2022"/>
    <s v="4분기(12월)"/>
    <x v="2"/>
    <s v="중국"/>
    <s v="심정보"/>
    <x v="1"/>
    <s v="티시태시 너는 커서 뭐가 되고 싶어?(양장본 Hardcover)"/>
    <n v="10800"/>
    <n v="1"/>
    <n v="10800"/>
  </r>
  <r>
    <x v="222"/>
    <s v="O221017058346"/>
    <s v="2022"/>
    <s v="4분기(12월)"/>
    <x v="2"/>
    <s v="중국"/>
    <s v="심정보"/>
    <x v="1"/>
    <s v="한 장 한 장 그림책(사계절 그림책)"/>
    <n v="20700"/>
    <n v="1"/>
    <n v="20700"/>
  </r>
  <r>
    <x v="222"/>
    <s v="O221017058346"/>
    <s v="2022"/>
    <s v="4분기(12월)"/>
    <x v="2"/>
    <s v="중국"/>
    <s v="심정보"/>
    <x v="1"/>
    <s v="형제(사랑하는 가족 시리즈 3)(양장본 Hardcover)"/>
    <n v="14400"/>
    <n v="1"/>
    <n v="14400"/>
  </r>
  <r>
    <x v="222"/>
    <s v="O221017058346"/>
    <s v="2022"/>
    <s v="4분기(12월)"/>
    <x v="2"/>
    <s v="중국"/>
    <s v="심정보"/>
    <x v="1"/>
    <s v="황금 털 늑대(양장본 Hardcover)"/>
    <n v="12600"/>
    <n v="1"/>
    <n v="12600"/>
  </r>
  <r>
    <x v="223"/>
    <s v="O221017058343"/>
    <s v="2022"/>
    <s v="4분기(12월)"/>
    <x v="2"/>
    <s v="중국"/>
    <s v="박찬호"/>
    <x v="1"/>
    <s v="설민석의 그리스 로마 신화 대모험 1"/>
    <n v="11700"/>
    <n v="1"/>
    <n v="11700"/>
  </r>
  <r>
    <x v="224"/>
    <s v="O221016058340"/>
    <s v="2022"/>
    <s v="4분기(12월)"/>
    <x v="6"/>
    <s v="베트남"/>
    <s v="김헌주"/>
    <x v="1"/>
    <s v="반짝이는 프리채널 시즌3 1"/>
    <n v="10800"/>
    <n v="1"/>
    <n v="10800"/>
  </r>
  <r>
    <x v="224"/>
    <s v="O221016058340"/>
    <s v="2022"/>
    <s v="4분기(12월)"/>
    <x v="6"/>
    <s v="베트남"/>
    <s v="김헌주"/>
    <x v="1"/>
    <s v="벌거벗은 세계사: 전쟁편"/>
    <n v="20700"/>
    <n v="1"/>
    <n v="20700"/>
  </r>
  <r>
    <x v="224"/>
    <s v="O221016058340"/>
    <s v="2022"/>
    <s v="4분기(12월)"/>
    <x v="6"/>
    <s v="베트남"/>
    <s v="김헌주"/>
    <x v="1"/>
    <s v="벌거벗은 한국사: 인물편"/>
    <n v="16920"/>
    <n v="1"/>
    <n v="16920"/>
  </r>
  <r>
    <x v="224"/>
    <s v="O221016058340"/>
    <s v="2022"/>
    <s v="4분기(12월)"/>
    <x v="6"/>
    <s v="베트남"/>
    <s v="김헌주"/>
    <x v="1"/>
    <s v="불편한 편의점 2"/>
    <n v="12600"/>
    <n v="1"/>
    <n v="12600"/>
  </r>
  <r>
    <x v="224"/>
    <s v="O221016058340"/>
    <s v="2022"/>
    <s v="4분기(12월)"/>
    <x v="6"/>
    <s v="베트남"/>
    <s v="김헌주"/>
    <x v="1"/>
    <s v="불편한 편의점(40만부 기념 벚꽃 에디션)"/>
    <n v="12600"/>
    <n v="1"/>
    <n v="12600"/>
  </r>
  <r>
    <x v="224"/>
    <s v="O221016058340"/>
    <s v="2022"/>
    <s v="4분기(12월)"/>
    <x v="6"/>
    <s v="베트남"/>
    <s v="김헌주"/>
    <x v="1"/>
    <s v="중학독서평설(2022년 10월호)"/>
    <n v="11700"/>
    <n v="1"/>
    <n v="11700"/>
  </r>
  <r>
    <x v="224"/>
    <s v="O221016058340"/>
    <s v="2022"/>
    <s v="4분기(12월)"/>
    <x v="6"/>
    <s v="베트남"/>
    <s v="김헌주"/>
    <x v="1"/>
    <s v="처음 읽는 그리스 로마 신화 8: 영웅 헤라클레스(어린이를 위한 인문학 시리즈)"/>
    <n v="12150"/>
    <n v="1"/>
    <n v="12150"/>
  </r>
  <r>
    <x v="224"/>
    <s v="O221016058340"/>
    <s v="2022"/>
    <s v="4분기(12월)"/>
    <x v="6"/>
    <s v="베트남"/>
    <s v="김헌주"/>
    <x v="1"/>
    <s v="흔한남매 8(양장본 Hardcover)"/>
    <n v="12150"/>
    <n v="1"/>
    <n v="12150"/>
  </r>
  <r>
    <x v="225"/>
    <s v="O221016058339"/>
    <s v="2022"/>
    <s v="4분기(12월)"/>
    <x v="2"/>
    <s v="헝가리"/>
    <s v="임승진"/>
    <x v="1"/>
    <s v="Amazing Visual Math"/>
    <n v="22950"/>
    <n v="1"/>
    <n v="22950"/>
  </r>
  <r>
    <x v="226"/>
    <s v="O221016058332"/>
    <s v="2022"/>
    <s v="4분기(12월)"/>
    <x v="2"/>
    <s v="헝가리"/>
    <s v="고수영"/>
    <x v="1"/>
    <s v="민쩌미 코디북 1: 잘생긴 전학생의 등장!"/>
    <n v="12150"/>
    <n v="1"/>
    <n v="12150"/>
  </r>
  <r>
    <x v="227"/>
    <s v="O221016058327"/>
    <s v="2022"/>
    <s v="4분기(12월)"/>
    <x v="2"/>
    <s v="헝가리"/>
    <s v="구세모"/>
    <x v="1"/>
    <s v="흔한남매 11"/>
    <n v="13050"/>
    <n v="1"/>
    <n v="13050"/>
  </r>
  <r>
    <x v="228"/>
    <s v="O221015058318"/>
    <s v="2022"/>
    <s v="4분기(12월)"/>
    <x v="6"/>
    <s v="베트남"/>
    <s v="송진호"/>
    <x v="1"/>
    <s v="100 인생 그림책(Dear 그림책)(양장본 Hardcover)"/>
    <n v="18000"/>
    <n v="1"/>
    <n v="18000"/>
  </r>
  <r>
    <x v="228"/>
    <s v="O221015058318"/>
    <s v="2022"/>
    <s v="4분기(12월)"/>
    <x v="6"/>
    <s v="베트남"/>
    <s v="송진호"/>
    <x v="1"/>
    <s v="7세에는 즐깨감 규칙성과 문제해결(즐깨감 수학 영역별 시리즈)"/>
    <n v="10800"/>
    <n v="1"/>
    <n v="10800"/>
  </r>
  <r>
    <x v="228"/>
    <s v="O221015058318"/>
    <s v="2022"/>
    <s v="4분기(12월)"/>
    <x v="6"/>
    <s v="베트남"/>
    <s v="송진호"/>
    <x v="1"/>
    <s v="7세에는 즐깨감 논리수학퍼즐(개정판)(즐깨감 수학 영역별 시리즈)"/>
    <n v="10800"/>
    <n v="1"/>
    <n v="10800"/>
  </r>
  <r>
    <x v="228"/>
    <s v="O221015058318"/>
    <s v="2022"/>
    <s v="4분기(12월)"/>
    <x v="6"/>
    <s v="베트남"/>
    <s v="송진호"/>
    <x v="1"/>
    <s v="7세에는 즐깨감 도형과 공간(즐깨감 수학 영역별 시리즈)"/>
    <n v="10800"/>
    <n v="1"/>
    <n v="10800"/>
  </r>
  <r>
    <x v="228"/>
    <s v="O221015058318"/>
    <s v="2022"/>
    <s v="4분기(12월)"/>
    <x v="6"/>
    <s v="베트남"/>
    <s v="송진호"/>
    <x v="1"/>
    <s v="7세에는 즐깨감 수와 연산(즐깨감 수학 영역별 시리즈)"/>
    <n v="10800"/>
    <n v="1"/>
    <n v="10800"/>
  </r>
  <r>
    <x v="228"/>
    <s v="O221015058318"/>
    <s v="2022"/>
    <s v="4분기(12월)"/>
    <x v="6"/>
    <s v="베트남"/>
    <s v="송진호"/>
    <x v="1"/>
    <s v="7세에는 즐깨감 수학 기본편(즐깨감 수학 영역별 시리즈)"/>
    <n v="10800"/>
    <n v="1"/>
    <n v="10800"/>
  </r>
  <r>
    <x v="228"/>
    <s v="O221015058318"/>
    <s v="2022"/>
    <s v="4분기(12월)"/>
    <x v="6"/>
    <s v="베트남"/>
    <s v="송진호"/>
    <x v="1"/>
    <s v="7세에는 즐깨감 측정과 분류(즐깨감 수학 영역별 시리즈)"/>
    <n v="10800"/>
    <n v="1"/>
    <n v="10800"/>
  </r>
  <r>
    <x v="228"/>
    <s v="O221015058318"/>
    <s v="2022"/>
    <s v="4분기(12월)"/>
    <x v="6"/>
    <s v="베트남"/>
    <s v="송진호"/>
    <x v="1"/>
    <s v="Wonder 영화 &lt;원더&gt; 원작 소설 미국판"/>
    <n v="9000"/>
    <n v="1"/>
    <n v="9000"/>
  </r>
  <r>
    <x v="228"/>
    <s v="O221015058318"/>
    <s v="2022"/>
    <s v="4분기(12월)"/>
    <x v="6"/>
    <s v="베트남"/>
    <s v="송진호"/>
    <x v="1"/>
    <s v="가족어 사전"/>
    <n v="12420"/>
    <n v="1"/>
    <n v="12420"/>
  </r>
  <r>
    <x v="228"/>
    <s v="O221015058318"/>
    <s v="2022"/>
    <s v="4분기(12월)"/>
    <x v="6"/>
    <s v="베트남"/>
    <s v="송진호"/>
    <x v="1"/>
    <s v="돈되는 재건축 재개발(한 권으로 끝내는)"/>
    <n v="16200"/>
    <n v="1"/>
    <n v="16200"/>
  </r>
  <r>
    <x v="228"/>
    <s v="O221015058318"/>
    <s v="2022"/>
    <s v="4분기(12월)"/>
    <x v="6"/>
    <s v="베트남"/>
    <s v="송진호"/>
    <x v="1"/>
    <s v="마음정원"/>
    <n v="13500"/>
    <n v="1"/>
    <n v="13500"/>
  </r>
  <r>
    <x v="228"/>
    <s v="O221015058318"/>
    <s v="2022"/>
    <s v="4분기(12월)"/>
    <x v="6"/>
    <s v="베트남"/>
    <s v="송진호"/>
    <x v="1"/>
    <s v="본격소설 상"/>
    <n v="10800"/>
    <n v="1"/>
    <n v="10800"/>
  </r>
  <r>
    <x v="228"/>
    <s v="O221015058318"/>
    <s v="2022"/>
    <s v="4분기(12월)"/>
    <x v="6"/>
    <s v="베트남"/>
    <s v="송진호"/>
    <x v="1"/>
    <s v="본격소설 하"/>
    <n v="10800"/>
    <n v="1"/>
    <n v="10800"/>
  </r>
  <r>
    <x v="228"/>
    <s v="O221015058318"/>
    <s v="2022"/>
    <s v="4분기(12월)"/>
    <x v="6"/>
    <s v="베트남"/>
    <s v="송진호"/>
    <x v="1"/>
    <s v="오싹오싹 크레용!(토토의 그림책)(양장본 Hardcover)"/>
    <n v="11700"/>
    <n v="1"/>
    <n v="11700"/>
  </r>
  <r>
    <x v="228"/>
    <s v="O221015058318"/>
    <s v="2022"/>
    <s v="4분기(12월)"/>
    <x v="6"/>
    <s v="베트남"/>
    <s v="송진호"/>
    <x v="1"/>
    <s v="평균의 마음(양장본 Hardcover)"/>
    <n v="16200"/>
    <n v="1"/>
    <n v="16200"/>
  </r>
  <r>
    <x v="229"/>
    <s v="O221015058315"/>
    <s v="2022"/>
    <s v="4분기(12월)"/>
    <x v="5"/>
    <s v="베트남"/>
    <s v="정승환"/>
    <x v="1"/>
    <s v="내일은 실험왕 34: 무게와 균형"/>
    <n v="10620"/>
    <n v="1"/>
    <n v="10620"/>
  </r>
  <r>
    <x v="229"/>
    <s v="O221015058315"/>
    <s v="2022"/>
    <s v="4분기(12월)"/>
    <x v="5"/>
    <s v="베트남"/>
    <s v="정승환"/>
    <x v="1"/>
    <s v="내일은 실험왕 35: 생태계와 환경"/>
    <n v="10620"/>
    <n v="1"/>
    <n v="10620"/>
  </r>
  <r>
    <x v="229"/>
    <s v="O221015058315"/>
    <s v="2022"/>
    <s v="4분기(12월)"/>
    <x v="5"/>
    <s v="베트남"/>
    <s v="정승환"/>
    <x v="1"/>
    <s v="내일은 실험왕 36: 태양과 행성"/>
    <n v="10620"/>
    <n v="1"/>
    <n v="10620"/>
  </r>
  <r>
    <x v="229"/>
    <s v="O221015058315"/>
    <s v="2022"/>
    <s v="4분기(12월)"/>
    <x v="5"/>
    <s v="베트남"/>
    <s v="정승환"/>
    <x v="1"/>
    <s v="내일은 실험왕 37: 용해와 용액"/>
    <n v="10620"/>
    <n v="1"/>
    <n v="10620"/>
  </r>
  <r>
    <x v="229"/>
    <s v="O221015058315"/>
    <s v="2022"/>
    <s v="4분기(12월)"/>
    <x v="5"/>
    <s v="베트남"/>
    <s v="정승환"/>
    <x v="1"/>
    <s v="오십에 읽는 논어(교보문고 특별판 리커버)"/>
    <n v="14400"/>
    <n v="1"/>
    <n v="14400"/>
  </r>
  <r>
    <x v="229"/>
    <s v="O221015058315"/>
    <s v="2022"/>
    <s v="4분기(12월)"/>
    <x v="5"/>
    <s v="베트남"/>
    <s v="정승환"/>
    <x v="1"/>
    <s v="작별인사(밤하늘 에디션)"/>
    <n v="12600"/>
    <n v="1"/>
    <n v="12600"/>
  </r>
  <r>
    <x v="230"/>
    <s v="O221015058310"/>
    <s v="2022"/>
    <s v="4분기(12월)"/>
    <x v="1"/>
    <s v="중국"/>
    <s v="황동훈"/>
    <x v="1"/>
    <s v="강철의 연금술사 세트(완결)(1-27권)(전27권)"/>
    <n v="87480"/>
    <n v="1"/>
    <n v="87480"/>
  </r>
  <r>
    <x v="230"/>
    <s v="O221015058310"/>
    <s v="2022"/>
    <s v="4분기(12월)"/>
    <x v="1"/>
    <s v="중국"/>
    <s v="황동훈"/>
    <x v="1"/>
    <s v="바람의 검심 애장판 세트(전22권)"/>
    <n v="126720"/>
    <n v="1"/>
    <n v="126720"/>
  </r>
  <r>
    <x v="231"/>
    <s v="O221015058309"/>
    <s v="2022"/>
    <s v="4분기(12월)"/>
    <x v="2"/>
    <s v="중국"/>
    <s v="이상호"/>
    <x v="1"/>
    <s v="High Top(하이탑) 고등학교 물리학2(2023)(개정판)"/>
    <n v="26100"/>
    <n v="1"/>
    <n v="26100"/>
  </r>
  <r>
    <x v="231"/>
    <s v="O221015058309"/>
    <s v="2022"/>
    <s v="4분기(12월)"/>
    <x v="2"/>
    <s v="중국"/>
    <s v="이상호"/>
    <x v="1"/>
    <s v="High Top(하이탑) 고등학교 화학1(2023)(개정판)(전3권)"/>
    <n v="24300"/>
    <n v="1"/>
    <n v="24300"/>
  </r>
  <r>
    <x v="231"/>
    <s v="O221015058309"/>
    <s v="2022"/>
    <s v="4분기(12월)"/>
    <x v="2"/>
    <s v="중국"/>
    <s v="이상호"/>
    <x v="1"/>
    <s v="High Top(하이탑) 고등학교 화학2(2023)(개정판)(전3권)"/>
    <n v="26100"/>
    <n v="1"/>
    <n v="26100"/>
  </r>
  <r>
    <x v="231"/>
    <s v="O221015058309"/>
    <s v="2022"/>
    <s v="4분기(12월)"/>
    <x v="2"/>
    <s v="중국"/>
    <s v="이상호"/>
    <x v="1"/>
    <s v="개념 쎈 고등 미적분(2022)"/>
    <n v="15750"/>
    <n v="1"/>
    <n v="15750"/>
  </r>
  <r>
    <x v="231"/>
    <s v="O221015058309"/>
    <s v="2022"/>
    <s v="4분기(12월)"/>
    <x v="2"/>
    <s v="중국"/>
    <s v="이상호"/>
    <x v="1"/>
    <s v="개념쎈 고등 기하(2022)"/>
    <n v="13950"/>
    <n v="1"/>
    <n v="13950"/>
  </r>
  <r>
    <x v="231"/>
    <s v="O221015058309"/>
    <s v="2022"/>
    <s v="4분기(12월)"/>
    <x v="2"/>
    <s v="중국"/>
    <s v="이상호"/>
    <x v="1"/>
    <s v="수학의 바이블 유형ON 고등 수학(상)"/>
    <n v="19800"/>
    <n v="1"/>
    <n v="19800"/>
  </r>
  <r>
    <x v="231"/>
    <s v="O221015058309"/>
    <s v="2022"/>
    <s v="4분기(12월)"/>
    <x v="2"/>
    <s v="중국"/>
    <s v="이상호"/>
    <x v="1"/>
    <s v="수학의 바이블 유형ON 고등 수학(하)"/>
    <n v="18000"/>
    <n v="1"/>
    <n v="18000"/>
  </r>
  <r>
    <x v="231"/>
    <s v="O221015058309"/>
    <s v="2022"/>
    <s v="4분기(12월)"/>
    <x v="2"/>
    <s v="중국"/>
    <s v="이상호"/>
    <x v="1"/>
    <s v="수학의 바이블 유형ON 고등 수학1"/>
    <n v="19800"/>
    <n v="1"/>
    <n v="19800"/>
  </r>
  <r>
    <x v="231"/>
    <s v="O221015058309"/>
    <s v="2022"/>
    <s v="4분기(12월)"/>
    <x v="2"/>
    <s v="중국"/>
    <s v="이상호"/>
    <x v="1"/>
    <s v="수학의 바이블 유형ON 고등 수학2"/>
    <n v="18000"/>
    <n v="1"/>
    <n v="18000"/>
  </r>
  <r>
    <x v="232"/>
    <s v="O221015058305"/>
    <s v="2022"/>
    <s v="4분기(12월)"/>
    <x v="2"/>
    <s v="중국"/>
    <s v="한형근"/>
    <x v="1"/>
    <s v="그림으로 보는 성경 세트(전5권)"/>
    <n v="44100"/>
    <n v="1"/>
    <n v="44100"/>
  </r>
  <r>
    <x v="232"/>
    <s v="O221015058305"/>
    <s v="2022"/>
    <s v="4분기(12월)"/>
    <x v="2"/>
    <s v="중국"/>
    <s v="한형근"/>
    <x v="1"/>
    <s v="디딤돌 초등 수학 기본+유형 4-1(2023)"/>
    <n v="13500"/>
    <n v="1"/>
    <n v="13500"/>
  </r>
  <r>
    <x v="232"/>
    <s v="O221015058305"/>
    <s v="2022"/>
    <s v="4분기(12월)"/>
    <x v="2"/>
    <s v="중국"/>
    <s v="한형근"/>
    <x v="1"/>
    <s v="창의사고력수학 킨더팩토 세트(5-6세용)(전4권)"/>
    <n v="42120"/>
    <n v="1"/>
    <n v="42120"/>
  </r>
  <r>
    <x v="232"/>
    <s v="O221015058305"/>
    <s v="2022"/>
    <s v="4분기(12월)"/>
    <x v="2"/>
    <s v="중국"/>
    <s v="한형근"/>
    <x v="1"/>
    <s v="초등 창의사고력 수학 팩토 2 원리 세트(New)(개정판)(전3권)"/>
    <n v="34020"/>
    <n v="1"/>
    <n v="34020"/>
  </r>
  <r>
    <x v="232"/>
    <s v="O221015058305"/>
    <s v="2022"/>
    <s v="4분기(12월)"/>
    <x v="2"/>
    <s v="중국"/>
    <s v="한형근"/>
    <x v="1"/>
    <s v="초등 창의사고력 수학 팩토 2 탐구 세트(New)(개정판)(전3권)"/>
    <n v="34020"/>
    <n v="1"/>
    <n v="34020"/>
  </r>
  <r>
    <x v="232"/>
    <s v="O221015058305"/>
    <s v="2022"/>
    <s v="4분기(12월)"/>
    <x v="2"/>
    <s v="중국"/>
    <s v="한형근"/>
    <x v="1"/>
    <s v="초등 창의사고력 수학 팩토 3 세트(New)(개정판)(전6권)"/>
    <n v="68040"/>
    <n v="1"/>
    <n v="68040"/>
  </r>
  <r>
    <x v="233"/>
    <s v="O221014058296"/>
    <s v="2022"/>
    <s v="4분기(12월)"/>
    <x v="2"/>
    <s v="헝가리"/>
    <s v="김욱경"/>
    <x v="1"/>
    <s v="불의 날개와 얼어붙은 시간(상)(불의 날개 시리즈 제7부)(양장본 Hardcover)"/>
    <n v="10800"/>
    <n v="1"/>
    <n v="10800"/>
  </r>
  <r>
    <x v="233"/>
    <s v="O221014058296"/>
    <s v="2022"/>
    <s v="4분기(12월)"/>
    <x v="2"/>
    <s v="헝가리"/>
    <s v="김욱경"/>
    <x v="1"/>
    <s v="불의 날개와 얼어붙은 시간(하)(불의 날개 시리즈 제7부)(양장본 Hardcover)"/>
    <n v="10800"/>
    <n v="1"/>
    <n v="10800"/>
  </r>
  <r>
    <x v="233"/>
    <s v="O221014058296"/>
    <s v="2022"/>
    <s v="4분기(12월)"/>
    <x v="2"/>
    <s v="헝가리"/>
    <s v="김욱경"/>
    <x v="1"/>
    <s v="생각의 탄생 1: 감염병과 백신(양장본 Hardcover)"/>
    <n v="11700"/>
    <n v="1"/>
    <n v="11700"/>
  </r>
  <r>
    <x v="233"/>
    <s v="O221014058296"/>
    <s v="2022"/>
    <s v="4분기(12월)"/>
    <x v="2"/>
    <s v="헝가리"/>
    <s v="김욱경"/>
    <x v="1"/>
    <s v="임진왜란, 땅과 바다의 이야기(천개의바람 첫역사그림책 16)"/>
    <n v="12600"/>
    <n v="1"/>
    <n v="12600"/>
  </r>
  <r>
    <x v="233"/>
    <s v="O221014058296"/>
    <s v="2022"/>
    <s v="4분기(12월)"/>
    <x v="2"/>
    <s v="헝가리"/>
    <s v="김욱경"/>
    <x v="1"/>
    <s v="전봉준이 바라던 나라(천개의바람 첫역사그림책 21)"/>
    <n v="12600"/>
    <n v="1"/>
    <n v="12600"/>
  </r>
  <r>
    <x v="233"/>
    <s v="O221014058296"/>
    <s v="2022"/>
    <s v="4분기(12월)"/>
    <x v="2"/>
    <s v="헝가리"/>
    <s v="김욱경"/>
    <x v="1"/>
    <s v="태양의 마녀 나코와 코기 봉봉 1: 우리는 운명의 파트너야!(양장본 Hardcover)"/>
    <n v="11700"/>
    <n v="1"/>
    <n v="11700"/>
  </r>
  <r>
    <x v="233"/>
    <s v="O221014058296"/>
    <s v="2022"/>
    <s v="4분기(12월)"/>
    <x v="2"/>
    <s v="헝가리"/>
    <s v="김욱경"/>
    <x v="1"/>
    <s v="태양의 마녀 나코와 코기 봉봉 2: 의문의 라이벌이 등장하다!(양장본 Hardcover)"/>
    <n v="11700"/>
    <n v="1"/>
    <n v="11700"/>
  </r>
  <r>
    <x v="234"/>
    <s v="O221014058293"/>
    <s v="2022"/>
    <s v="4분기(12월)"/>
    <x v="2"/>
    <s v="중국"/>
    <s v="박준범"/>
    <x v="1"/>
    <s v="워런 버핏의 버크셔 해서웨이 투자 원칙(양장본 Hardcover)"/>
    <n v="43200"/>
    <n v="1"/>
    <n v="43200"/>
  </r>
  <r>
    <x v="235"/>
    <s v="O221014058292"/>
    <s v="2022"/>
    <s v="4분기(12월)"/>
    <x v="2"/>
    <s v="중국"/>
    <s v="김대현"/>
    <x v="1"/>
    <s v="김성곤의 중국한시기행: 장강 황하 편"/>
    <n v="17820"/>
    <n v="1"/>
    <n v="17820"/>
  </r>
  <r>
    <x v="236"/>
    <s v="O221024058465"/>
    <s v="2022"/>
    <s v="4분기(12월)"/>
    <x v="2"/>
    <s v="헝가리"/>
    <s v="김영원"/>
    <x v="1"/>
    <s v="수학도둑 10(기본편)(코믹 메이플스토리)(코믹 메이플스토리)"/>
    <n v="9450"/>
    <n v="1"/>
    <n v="9450"/>
  </r>
  <r>
    <x v="236"/>
    <s v="O221024058465"/>
    <s v="2022"/>
    <s v="4분기(12월)"/>
    <x v="2"/>
    <s v="헝가리"/>
    <s v="김영원"/>
    <x v="1"/>
    <s v="수학도둑 7: 기본편(코믹 메이플스토리)(코믹 메이플스토리)"/>
    <n v="9450"/>
    <n v="1"/>
    <n v="9450"/>
  </r>
  <r>
    <x v="236"/>
    <s v="O221024058465"/>
    <s v="2022"/>
    <s v="4분기(12월)"/>
    <x v="2"/>
    <s v="헝가리"/>
    <s v="김영원"/>
    <x v="1"/>
    <s v="수학도둑 8(기본편)(코믹 메이플스토리)(코믹 메이플스토리)"/>
    <n v="9450"/>
    <n v="1"/>
    <n v="9450"/>
  </r>
  <r>
    <x v="236"/>
    <s v="O221024058465"/>
    <s v="2022"/>
    <s v="4분기(12월)"/>
    <x v="2"/>
    <s v="헝가리"/>
    <s v="김영원"/>
    <x v="1"/>
    <s v="수학도둑 9(기본편)(코믹 메이플스토리)(코믹 메이플스토리)"/>
    <n v="9450"/>
    <n v="1"/>
    <n v="9450"/>
  </r>
  <r>
    <x v="237"/>
    <s v="O221027058473"/>
    <s v="2022"/>
    <s v="4분기(12월)"/>
    <x v="1"/>
    <s v="중국"/>
    <s v="장철수"/>
    <x v="1"/>
    <s v="원피스 제1부 EP1 BOX세트 동쪽의 바다(전12권)"/>
    <n v="63900"/>
    <n v="1"/>
    <n v="63900"/>
  </r>
  <r>
    <x v="237"/>
    <s v="O221027058473"/>
    <s v="2022"/>
    <s v="4분기(12월)"/>
    <x v="1"/>
    <s v="중국"/>
    <s v="장철수"/>
    <x v="1"/>
    <s v="원피스 제1부 EP2 BOX세트 모래의 나라(전11권)"/>
    <n v="58950"/>
    <n v="1"/>
    <n v="58950"/>
  </r>
  <r>
    <x v="237"/>
    <s v="O221027058473"/>
    <s v="2022"/>
    <s v="4분기(12월)"/>
    <x v="1"/>
    <s v="중국"/>
    <s v="장철수"/>
    <x v="1"/>
    <s v="원피스 제1부 EP3 BOX세트 하늘의 섬(전9권)"/>
    <n v="49050"/>
    <n v="1"/>
    <n v="49050"/>
  </r>
  <r>
    <x v="237"/>
    <s v="O221027058473"/>
    <s v="2022"/>
    <s v="4분기(12월)"/>
    <x v="1"/>
    <s v="중국"/>
    <s v="장철수"/>
    <x v="1"/>
    <s v="유미의 세포들 세트(10-13권)(전4권)"/>
    <n v="53280"/>
    <n v="1"/>
    <n v="53280"/>
  </r>
  <r>
    <x v="238"/>
    <s v="O221025058470"/>
    <s v="2022"/>
    <s v="4분기(12월)"/>
    <x v="2"/>
    <s v="중국"/>
    <s v="고형민"/>
    <x v="1"/>
    <s v="부동산 경매로 1년 만에 꼬마빌딩주 되다"/>
    <n v="16200"/>
    <n v="1"/>
    <n v="16200"/>
  </r>
  <r>
    <x v="239"/>
    <s v="O221025058469"/>
    <s v="2022"/>
    <s v="4분기(12월)"/>
    <x v="5"/>
    <s v="베트남"/>
    <s v="박재현"/>
    <x v="1"/>
    <s v="골프가이드(GOLF guide)(2022년 10월호)"/>
    <n v="13500"/>
    <n v="1"/>
    <n v="13500"/>
  </r>
  <r>
    <x v="239"/>
    <s v="O221025058469"/>
    <s v="2022"/>
    <s v="4분기(12월)"/>
    <x v="5"/>
    <s v="베트남"/>
    <s v="박재현"/>
    <x v="1"/>
    <s v="맥심(MAXIM)(2022년 10월호)"/>
    <n v="6750"/>
    <n v="1"/>
    <n v="6750"/>
  </r>
  <r>
    <x v="239"/>
    <s v="O221025058469"/>
    <s v="2022"/>
    <s v="4분기(12월)"/>
    <x v="5"/>
    <s v="베트남"/>
    <s v="박재현"/>
    <x v="1"/>
    <s v="모터 트렌드(2022년 10월호)"/>
    <n v="9000"/>
    <n v="1"/>
    <n v="9000"/>
  </r>
  <r>
    <x v="239"/>
    <s v="O221025058469"/>
    <s v="2022"/>
    <s v="4분기(12월)"/>
    <x v="5"/>
    <s v="베트남"/>
    <s v="박재현"/>
    <x v="1"/>
    <s v="오토카 코리아(2022년 10월호)"/>
    <n v="9900"/>
    <n v="1"/>
    <n v="9900"/>
  </r>
  <r>
    <x v="239"/>
    <s v="O221025058469"/>
    <s v="2022"/>
    <s v="4분기(12월)"/>
    <x v="5"/>
    <s v="베트남"/>
    <s v="박재현"/>
    <x v="1"/>
    <s v="크레이지 자이언트(2022년 10월호)"/>
    <n v="6750"/>
    <n v="1"/>
    <n v="6750"/>
  </r>
  <r>
    <x v="239"/>
    <s v="O221025058469"/>
    <s v="2022"/>
    <s v="4분기(12월)"/>
    <x v="5"/>
    <s v="베트남"/>
    <s v="박재현"/>
    <x v="1"/>
    <s v="탑 기어(Top Gear)(2022년 10월호)"/>
    <n v="9000"/>
    <n v="1"/>
    <n v="9000"/>
  </r>
  <r>
    <x v="240"/>
    <s v="O221027058476"/>
    <s v="2022"/>
    <s v="4분기(12월)"/>
    <x v="2"/>
    <s v="중국"/>
    <s v="추정국"/>
    <x v="1"/>
    <s v="극한직업 건물주"/>
    <n v="16200"/>
    <n v="1"/>
    <n v="16200"/>
  </r>
  <r>
    <x v="240"/>
    <s v="O221027058476"/>
    <s v="2022"/>
    <s v="4분기(12월)"/>
    <x v="2"/>
    <s v="중국"/>
    <s v="추정국"/>
    <x v="1"/>
    <s v="대한민국 상가투자 지도(1일 매출로 보는)"/>
    <n v="17100"/>
    <n v="1"/>
    <n v="17100"/>
  </r>
  <r>
    <x v="240"/>
    <s v="O221027058476"/>
    <s v="2022"/>
    <s v="4분기(12월)"/>
    <x v="2"/>
    <s v="중국"/>
    <s v="추정국"/>
    <x v="1"/>
    <s v="돈 키호테(문해력을 키워 주는 논술 세계 명작)"/>
    <n v="8100"/>
    <n v="1"/>
    <n v="8100"/>
  </r>
  <r>
    <x v="240"/>
    <s v="O221027058476"/>
    <s v="2022"/>
    <s v="4분기(12월)"/>
    <x v="2"/>
    <s v="중국"/>
    <s v="추정국"/>
    <x v="1"/>
    <s v="레 미제라블(The Classic)"/>
    <n v="8550"/>
    <n v="1"/>
    <n v="8550"/>
  </r>
  <r>
    <x v="240"/>
    <s v="O221027058476"/>
    <s v="2022"/>
    <s v="4분기(12월)"/>
    <x v="2"/>
    <s v="중국"/>
    <s v="추정국"/>
    <x v="1"/>
    <s v="바다 탐험대 옥토넛 호기심 동물 백과(양장본 Hardcover)"/>
    <n v="13500"/>
    <n v="1"/>
    <n v="13500"/>
  </r>
  <r>
    <x v="240"/>
    <s v="O221027058476"/>
    <s v="2022"/>
    <s v="4분기(12월)"/>
    <x v="2"/>
    <s v="중국"/>
    <s v="추정국"/>
    <x v="1"/>
    <s v="베니스의 상인"/>
    <n v="8100"/>
    <n v="1"/>
    <n v="8100"/>
  </r>
  <r>
    <x v="240"/>
    <s v="O221027058476"/>
    <s v="2022"/>
    <s v="4분기(12월)"/>
    <x v="2"/>
    <s v="중국"/>
    <s v="추정국"/>
    <x v="1"/>
    <s v="위험한 도서관(다봄 어린이 문학 쏙 3)(양장본 Hardcover)"/>
    <n v="13320"/>
    <n v="1"/>
    <n v="13320"/>
  </r>
  <r>
    <x v="240"/>
    <s v="O221027058476"/>
    <s v="2022"/>
    <s v="4분기(12월)"/>
    <x v="2"/>
    <s v="중국"/>
    <s v="추정국"/>
    <x v="1"/>
    <s v="이기적 유전자(40주년 기념판)"/>
    <n v="18000"/>
    <n v="1"/>
    <n v="18000"/>
  </r>
  <r>
    <x v="240"/>
    <s v="O221027058476"/>
    <s v="2022"/>
    <s v="4분기(12월)"/>
    <x v="2"/>
    <s v="중국"/>
    <s v="추정국"/>
    <x v="1"/>
    <s v="절대로 누르면 안 돼! 잠자기 전에도(양장본 Hardcover)"/>
    <n v="10800"/>
    <n v="1"/>
    <n v="10800"/>
  </r>
  <r>
    <x v="240"/>
    <s v="O221027058476"/>
    <s v="2022"/>
    <s v="4분기(12월)"/>
    <x v="2"/>
    <s v="중국"/>
    <s v="추정국"/>
    <x v="1"/>
    <s v="크레용하우스 필독서 세트: 초등 5-6학년(2021)"/>
    <n v="37800"/>
    <n v="1"/>
    <n v="37800"/>
  </r>
  <r>
    <x v="240"/>
    <s v="O221027058476"/>
    <s v="2022"/>
    <s v="4분기(12월)"/>
    <x v="2"/>
    <s v="중국"/>
    <s v="추정국"/>
    <x v="1"/>
    <s v="크리스마스 캐럴(문해력을 키워 주는 논술 세계 명작)"/>
    <n v="8100"/>
    <n v="1"/>
    <n v="8100"/>
  </r>
  <r>
    <x v="240"/>
    <s v="O221027058476"/>
    <s v="2022"/>
    <s v="4분기(12월)"/>
    <x v="2"/>
    <s v="중국"/>
    <s v="추정국"/>
    <x v="1"/>
    <s v="타임 머신(문해력을 키워 주는 논술 세계 명작)"/>
    <n v="8100"/>
    <n v="1"/>
    <n v="8100"/>
  </r>
  <r>
    <x v="240"/>
    <s v="O221027058476"/>
    <s v="2022"/>
    <s v="4분기(12월)"/>
    <x v="2"/>
    <s v="중국"/>
    <s v="추정국"/>
    <x v="1"/>
    <s v="톰 아저씨의 오두막집(문해력을 키워 주는 논술 세계 명작 35)"/>
    <n v="8100"/>
    <n v="1"/>
    <n v="8100"/>
  </r>
  <r>
    <x v="240"/>
    <s v="O221027058476"/>
    <s v="2022"/>
    <s v="4분기(12월)"/>
    <x v="2"/>
    <s v="중국"/>
    <s v="추정국"/>
    <x v="1"/>
    <s v="파벨 아저씨의 개(책마중 문고)"/>
    <n v="9900"/>
    <n v="1"/>
    <n v="9900"/>
  </r>
  <r>
    <x v="241"/>
    <s v="O221027058475"/>
    <s v="2022"/>
    <s v="4분기(12월)"/>
    <x v="1"/>
    <s v="중국"/>
    <s v="구태형"/>
    <x v="1"/>
    <s v="GTO 애장판 세트(전14권)"/>
    <n v="80640"/>
    <n v="1"/>
    <n v="80640"/>
  </r>
  <r>
    <x v="241"/>
    <s v="O221027058475"/>
    <s v="2022"/>
    <s v="4분기(12월)"/>
    <x v="1"/>
    <s v="중국"/>
    <s v="구태형"/>
    <x v="1"/>
    <s v="몬스터 완전판 1"/>
    <n v="14400"/>
    <n v="1"/>
    <n v="14400"/>
  </r>
  <r>
    <x v="241"/>
    <s v="O221027058475"/>
    <s v="2022"/>
    <s v="4분기(12월)"/>
    <x v="1"/>
    <s v="중국"/>
    <s v="구태형"/>
    <x v="1"/>
    <s v="몬스터 완전판 2"/>
    <n v="14400"/>
    <n v="1"/>
    <n v="14400"/>
  </r>
  <r>
    <x v="241"/>
    <s v="O221027058475"/>
    <s v="2022"/>
    <s v="4분기(12월)"/>
    <x v="1"/>
    <s v="중국"/>
    <s v="구태형"/>
    <x v="1"/>
    <s v="몬스터 완전판 3"/>
    <n v="14400"/>
    <n v="1"/>
    <n v="14400"/>
  </r>
  <r>
    <x v="241"/>
    <s v="O221027058475"/>
    <s v="2022"/>
    <s v="4분기(12월)"/>
    <x v="1"/>
    <s v="중국"/>
    <s v="구태형"/>
    <x v="1"/>
    <s v="몬스터 완전판 4"/>
    <n v="14400"/>
    <n v="1"/>
    <n v="14400"/>
  </r>
  <r>
    <x v="241"/>
    <s v="O221027058475"/>
    <s v="2022"/>
    <s v="4분기(12월)"/>
    <x v="1"/>
    <s v="중국"/>
    <s v="구태형"/>
    <x v="1"/>
    <s v="몬스터 완전판 5"/>
    <n v="14400"/>
    <n v="1"/>
    <n v="14400"/>
  </r>
  <r>
    <x v="241"/>
    <s v="O221027058475"/>
    <s v="2022"/>
    <s v="4분기(12월)"/>
    <x v="1"/>
    <s v="중국"/>
    <s v="구태형"/>
    <x v="1"/>
    <s v="몬스터 완전판 6"/>
    <n v="14400"/>
    <n v="1"/>
    <n v="14400"/>
  </r>
  <r>
    <x v="241"/>
    <s v="O221027058475"/>
    <s v="2022"/>
    <s v="4분기(12월)"/>
    <x v="1"/>
    <s v="중국"/>
    <s v="구태형"/>
    <x v="1"/>
    <s v="몬스터 완전판 7"/>
    <n v="14400"/>
    <n v="1"/>
    <n v="14400"/>
  </r>
  <r>
    <x v="241"/>
    <s v="O221027058475"/>
    <s v="2022"/>
    <s v="4분기(12월)"/>
    <x v="1"/>
    <s v="중국"/>
    <s v="구태형"/>
    <x v="1"/>
    <s v="몬스터 완전판 8"/>
    <n v="14400"/>
    <n v="1"/>
    <n v="14400"/>
  </r>
  <r>
    <x v="241"/>
    <s v="O221027058475"/>
    <s v="2022"/>
    <s v="4분기(12월)"/>
    <x v="1"/>
    <s v="중국"/>
    <s v="구태형"/>
    <x v="1"/>
    <s v="몬스터 완전판 9(완결)"/>
    <n v="14400"/>
    <n v="1"/>
    <n v="14400"/>
  </r>
  <r>
    <x v="241"/>
    <s v="O221027058475"/>
    <s v="2022"/>
    <s v="4분기(12월)"/>
    <x v="1"/>
    <s v="중국"/>
    <s v="구태형"/>
    <x v="1"/>
    <s v="세상의 마지막 기차역"/>
    <n v="12600"/>
    <n v="1"/>
    <n v="12600"/>
  </r>
  <r>
    <x v="241"/>
    <s v="O221027058475"/>
    <s v="2022"/>
    <s v="4분기(12월)"/>
    <x v="1"/>
    <s v="중국"/>
    <s v="구태형"/>
    <x v="1"/>
    <s v="수학은 어떻게 문명을 만들었는가"/>
    <n v="19800"/>
    <n v="1"/>
    <n v="19800"/>
  </r>
  <r>
    <x v="241"/>
    <s v="O221027058475"/>
    <s v="2022"/>
    <s v="4분기(12월)"/>
    <x v="1"/>
    <s v="중국"/>
    <s v="구태형"/>
    <x v="1"/>
    <s v="튜브"/>
    <n v="13500"/>
    <n v="1"/>
    <n v="13500"/>
  </r>
  <r>
    <x v="241"/>
    <s v="O221027058475"/>
    <s v="2022"/>
    <s v="4분기(12월)"/>
    <x v="1"/>
    <s v="중국"/>
    <s v="구태형"/>
    <x v="1"/>
    <s v="트렌드 코리아 2023"/>
    <n v="17100"/>
    <n v="1"/>
    <n v="17100"/>
  </r>
  <r>
    <x v="242"/>
    <s v="O221108058781"/>
    <s v="2022"/>
    <s v="4분기(12월)"/>
    <x v="8"/>
    <s v="중국"/>
    <s v="이동훈"/>
    <x v="0"/>
    <s v="가야농장 알로에1.5L*2입"/>
    <n v="4900"/>
    <n v="1"/>
    <n v="4900"/>
  </r>
  <r>
    <x v="242"/>
    <s v="O221108058781"/>
    <s v="2022"/>
    <s v="4분기(12월)"/>
    <x v="8"/>
    <s v="중국"/>
    <s v="이동훈"/>
    <x v="0"/>
    <s v="건오징어 철판구이50g"/>
    <n v="4700"/>
    <n v="1"/>
    <n v="4700"/>
  </r>
  <r>
    <x v="242"/>
    <s v="O221108058781"/>
    <s v="2022"/>
    <s v="4분기(12월)"/>
    <x v="8"/>
    <s v="중국"/>
    <s v="이동훈"/>
    <x v="0"/>
    <s v="상쾌환 숙취해소6g(3g*2포)"/>
    <n v="4500"/>
    <n v="1"/>
    <n v="4500"/>
  </r>
  <r>
    <x v="242"/>
    <s v="O221108058781"/>
    <s v="2022"/>
    <s v="4분기(12월)"/>
    <x v="8"/>
    <s v="중국"/>
    <s v="이동훈"/>
    <x v="0"/>
    <s v="스팸 마일드 300g*3"/>
    <n v="12480"/>
    <n v="2"/>
    <n v="24960"/>
  </r>
  <r>
    <x v="242"/>
    <s v="O221108058781"/>
    <s v="2022"/>
    <s v="4분기(12월)"/>
    <x v="8"/>
    <s v="중국"/>
    <s v="이동훈"/>
    <x v="0"/>
    <s v="오리온 오징어땅콩180g"/>
    <n v="2260"/>
    <n v="1"/>
    <n v="2260"/>
  </r>
  <r>
    <x v="242"/>
    <s v="O221108058781"/>
    <s v="2022"/>
    <s v="4분기(12월)"/>
    <x v="8"/>
    <s v="중국"/>
    <s v="이동훈"/>
    <x v="0"/>
    <s v="종가반상 얼큰알탕450g*2"/>
    <n v="9240"/>
    <n v="1"/>
    <n v="9240"/>
  </r>
  <r>
    <x v="242"/>
    <s v="O221108058781"/>
    <s v="2022"/>
    <s v="4분기(12월)"/>
    <x v="8"/>
    <s v="중국"/>
    <s v="이동훈"/>
    <x v="0"/>
    <s v="청정원 도가니탕450g*2"/>
    <n v="11200"/>
    <n v="1"/>
    <n v="11200"/>
  </r>
  <r>
    <x v="243"/>
    <s v="O221108058780"/>
    <s v="2022"/>
    <s v="4분기(12월)"/>
    <x v="9"/>
    <s v="인도네시아"/>
    <s v="홍장표"/>
    <x v="0"/>
    <s v="[STAEDTLER] 엘로우연필ST-134 -HB (12개입)"/>
    <n v="2160"/>
    <n v="1"/>
    <n v="2160"/>
  </r>
  <r>
    <x v="243"/>
    <s v="O221108058780"/>
    <s v="2022"/>
    <s v="4분기(12월)"/>
    <x v="9"/>
    <s v="인도네시아"/>
    <s v="홍장표"/>
    <x v="0"/>
    <s v="[STAEDTLER] 지우개526 B30 [개/1]"/>
    <n v="360"/>
    <n v="2"/>
    <n v="720"/>
  </r>
  <r>
    <x v="243"/>
    <s v="O221108058780"/>
    <s v="2022"/>
    <s v="4분기(12월)"/>
    <x v="9"/>
    <s v="인도네시아"/>
    <s v="홍장표"/>
    <x v="0"/>
    <s v="[동아연필] 세라믹사이드샤프 검정"/>
    <n v="900"/>
    <n v="1"/>
    <n v="900"/>
  </r>
  <r>
    <x v="243"/>
    <s v="O221108058780"/>
    <s v="2022"/>
    <s v="4분기(12월)"/>
    <x v="9"/>
    <s v="인도네시아"/>
    <s v="홍장표"/>
    <x v="0"/>
    <s v="3M 제로스크레치 스폰지수세미2입"/>
    <n v="2700"/>
    <n v="1"/>
    <n v="2700"/>
  </r>
  <r>
    <x v="243"/>
    <s v="O221108058780"/>
    <s v="2022"/>
    <s v="4분기(12월)"/>
    <x v="9"/>
    <s v="인도네시아"/>
    <s v="홍장표"/>
    <x v="0"/>
    <s v="3M 철수세미35g"/>
    <n v="1090"/>
    <n v="1"/>
    <n v="1090"/>
  </r>
  <r>
    <x v="243"/>
    <s v="O221108058780"/>
    <s v="2022"/>
    <s v="4분기(12월)"/>
    <x v="9"/>
    <s v="인도네시아"/>
    <s v="홍장표"/>
    <x v="0"/>
    <s v="LION 참그린1.2ℓ"/>
    <n v="3100"/>
    <n v="1"/>
    <n v="3100"/>
  </r>
  <r>
    <x v="243"/>
    <s v="O221108058780"/>
    <s v="2022"/>
    <s v="4분기(12월)"/>
    <x v="9"/>
    <s v="인도네시아"/>
    <s v="홍장표"/>
    <x v="0"/>
    <s v="The맛있는 김도둑재래김25g*3봉"/>
    <n v="3180"/>
    <n v="1"/>
    <n v="3180"/>
  </r>
  <r>
    <x v="243"/>
    <s v="O221108058780"/>
    <s v="2022"/>
    <s v="4분기(12월)"/>
    <x v="9"/>
    <s v="인도네시아"/>
    <s v="홍장표"/>
    <x v="0"/>
    <s v="The맛있는 김도둑파래김25g*3봉"/>
    <n v="3180"/>
    <n v="1"/>
    <n v="3180"/>
  </r>
  <r>
    <x v="243"/>
    <s v="O221108058780"/>
    <s v="2022"/>
    <s v="4분기(12월)"/>
    <x v="9"/>
    <s v="인도네시아"/>
    <s v="홍장표"/>
    <x v="0"/>
    <s v="The맛있는광천돌자반70g"/>
    <n v="1780"/>
    <n v="2"/>
    <n v="3560"/>
  </r>
  <r>
    <x v="243"/>
    <s v="O221108058780"/>
    <s v="2022"/>
    <s v="4분기(12월)"/>
    <x v="9"/>
    <s v="인도네시아"/>
    <s v="홍장표"/>
    <x v="0"/>
    <s v="Y J 새부리형 마스크KF94(대형)화이트50매"/>
    <n v="17000"/>
    <n v="1"/>
    <n v="17000"/>
  </r>
  <r>
    <x v="243"/>
    <s v="O221108058780"/>
    <s v="2022"/>
    <s v="4분기(12월)"/>
    <x v="9"/>
    <s v="인도네시아"/>
    <s v="홍장표"/>
    <x v="0"/>
    <s v="경남제약 아르펜 정(몸살,두통,해열진통제)"/>
    <n v="2730"/>
    <n v="1"/>
    <n v="2730"/>
  </r>
  <r>
    <x v="243"/>
    <s v="O221108058780"/>
    <s v="2022"/>
    <s v="4분기(12월)"/>
    <x v="9"/>
    <s v="인도네시아"/>
    <s v="홍장표"/>
    <x v="0"/>
    <s v="광천파래김4g*16봉"/>
    <n v="4200"/>
    <n v="1"/>
    <n v="4200"/>
  </r>
  <r>
    <x v="243"/>
    <s v="O221108058780"/>
    <s v="2022"/>
    <s v="4분기(12월)"/>
    <x v="9"/>
    <s v="인도네시아"/>
    <s v="홍장표"/>
    <x v="0"/>
    <s v="구운감자 135g"/>
    <n v="3600"/>
    <n v="1"/>
    <n v="3600"/>
  </r>
  <r>
    <x v="243"/>
    <s v="O221108058780"/>
    <s v="2022"/>
    <s v="4분기(12월)"/>
    <x v="9"/>
    <s v="인도네시아"/>
    <s v="홍장표"/>
    <x v="0"/>
    <s v="뉴월남쌈300g(16cm)"/>
    <n v="2720"/>
    <n v="2"/>
    <n v="5440"/>
  </r>
  <r>
    <x v="243"/>
    <s v="O221108058780"/>
    <s v="2022"/>
    <s v="4분기(12월)"/>
    <x v="9"/>
    <s v="인도네시아"/>
    <s v="홍장표"/>
    <x v="0"/>
    <s v="도토리묵가루400g"/>
    <n v="7500"/>
    <n v="1"/>
    <n v="7500"/>
  </r>
  <r>
    <x v="243"/>
    <s v="O221108058780"/>
    <s v="2022"/>
    <s v="4분기(12월)"/>
    <x v="9"/>
    <s v="인도네시아"/>
    <s v="홍장표"/>
    <x v="0"/>
    <s v="동서 보리차150g"/>
    <n v="1330"/>
    <n v="3"/>
    <n v="3990"/>
  </r>
  <r>
    <x v="243"/>
    <s v="O221108058780"/>
    <s v="2022"/>
    <s v="4분기(12월)"/>
    <x v="9"/>
    <s v="인도네시아"/>
    <s v="홍장표"/>
    <x v="0"/>
    <s v="동원 상상육포 오리지널 50g"/>
    <n v="3900"/>
    <n v="4"/>
    <n v="15600"/>
  </r>
  <r>
    <x v="243"/>
    <s v="O221108058780"/>
    <s v="2022"/>
    <s v="4분기(12월)"/>
    <x v="9"/>
    <s v="인도네시아"/>
    <s v="홍장표"/>
    <x v="0"/>
    <s v="백설 구운소금500g"/>
    <n v="2564"/>
    <n v="1"/>
    <n v="2564"/>
  </r>
  <r>
    <x v="243"/>
    <s v="O221108058780"/>
    <s v="2022"/>
    <s v="4분기(12월)"/>
    <x v="9"/>
    <s v="인도네시아"/>
    <s v="홍장표"/>
    <x v="0"/>
    <s v="부광 안티프라그 치약130g*3입"/>
    <n v="4200"/>
    <n v="1"/>
    <n v="4200"/>
  </r>
  <r>
    <x v="243"/>
    <s v="O221108058780"/>
    <s v="2022"/>
    <s v="4분기(12월)"/>
    <x v="9"/>
    <s v="인도네시아"/>
    <s v="홍장표"/>
    <x v="0"/>
    <s v="뿌셔뿌셔(바베큐맛)"/>
    <n v="840"/>
    <n v="6"/>
    <n v="5040"/>
  </r>
  <r>
    <x v="243"/>
    <s v="O221108058780"/>
    <s v="2022"/>
    <s v="4분기(12월)"/>
    <x v="9"/>
    <s v="인도네시아"/>
    <s v="홍장표"/>
    <x v="0"/>
    <s v="뿌셔뿌셔(불고기)"/>
    <n v="840"/>
    <n v="2"/>
    <n v="1680"/>
  </r>
  <r>
    <x v="243"/>
    <s v="O221108058780"/>
    <s v="2022"/>
    <s v="4분기(12월)"/>
    <x v="9"/>
    <s v="인도네시아"/>
    <s v="홍장표"/>
    <x v="0"/>
    <s v="삼립 미니꿀약과140g"/>
    <n v="1400"/>
    <n v="3"/>
    <n v="4200"/>
  </r>
  <r>
    <x v="243"/>
    <s v="O221108058780"/>
    <s v="2022"/>
    <s v="4분기(12월)"/>
    <x v="9"/>
    <s v="인도네시아"/>
    <s v="홍장표"/>
    <x v="0"/>
    <s v="상하목장 유기농바나나우유125ml*24"/>
    <n v="22090"/>
    <n v="1"/>
    <n v="22090"/>
  </r>
  <r>
    <x v="243"/>
    <s v="O221108058780"/>
    <s v="2022"/>
    <s v="4분기(12월)"/>
    <x v="9"/>
    <s v="인도네시아"/>
    <s v="홍장표"/>
    <x v="0"/>
    <s v="서울멸균우유200ml*24입"/>
    <n v="16255"/>
    <n v="1"/>
    <n v="16255"/>
  </r>
  <r>
    <x v="243"/>
    <s v="O221108058780"/>
    <s v="2022"/>
    <s v="4분기(12월)"/>
    <x v="9"/>
    <s v="인도네시아"/>
    <s v="홍장표"/>
    <x v="0"/>
    <s v="성경 다시마80g"/>
    <n v="2970"/>
    <n v="1"/>
    <n v="2970"/>
  </r>
  <r>
    <x v="243"/>
    <s v="O221108058780"/>
    <s v="2022"/>
    <s v="4분기(12월)"/>
    <x v="9"/>
    <s v="인도네시아"/>
    <s v="홍장표"/>
    <x v="0"/>
    <s v="아이비스 아이보리노트SP"/>
    <n v="1500"/>
    <n v="2"/>
    <n v="3000"/>
  </r>
  <r>
    <x v="243"/>
    <s v="O221108058780"/>
    <s v="2022"/>
    <s v="4분기(12월)"/>
    <x v="9"/>
    <s v="인도네시아"/>
    <s v="홍장표"/>
    <x v="0"/>
    <s v="애경울샴푸1L(용기)"/>
    <n v="4840"/>
    <n v="1"/>
    <n v="4840"/>
  </r>
  <r>
    <x v="243"/>
    <s v="O221108058780"/>
    <s v="2022"/>
    <s v="4분기(12월)"/>
    <x v="9"/>
    <s v="인도네시아"/>
    <s v="홍장표"/>
    <x v="0"/>
    <s v="오뚜기빵가루500g"/>
    <n v="3500"/>
    <n v="1"/>
    <n v="3500"/>
  </r>
  <r>
    <x v="243"/>
    <s v="O221108058780"/>
    <s v="2022"/>
    <s v="4분기(12월)"/>
    <x v="9"/>
    <s v="인도네시아"/>
    <s v="홍장표"/>
    <x v="0"/>
    <s v="오뚜기치킨튀김가루 1kg"/>
    <n v="6000"/>
    <n v="1"/>
    <n v="6000"/>
  </r>
  <r>
    <x v="243"/>
    <s v="O221108058780"/>
    <s v="2022"/>
    <s v="4분기(12월)"/>
    <x v="9"/>
    <s v="인도네시아"/>
    <s v="홍장표"/>
    <x v="0"/>
    <s v="오리온 고래밥46g"/>
    <n v="670"/>
    <n v="2"/>
    <n v="1340"/>
  </r>
  <r>
    <x v="243"/>
    <s v="O221108058780"/>
    <s v="2022"/>
    <s v="4분기(12월)"/>
    <x v="9"/>
    <s v="인도네시아"/>
    <s v="홍장표"/>
    <x v="0"/>
    <s v="진공 21곡혼합곡1kg"/>
    <n v="5900"/>
    <n v="1"/>
    <n v="5900"/>
  </r>
  <r>
    <x v="243"/>
    <s v="O221108058780"/>
    <s v="2022"/>
    <s v="4분기(12월)"/>
    <x v="9"/>
    <s v="인도네시아"/>
    <s v="홍장표"/>
    <x v="0"/>
    <s v="진공 찰보리1kg"/>
    <n v="3750"/>
    <n v="1"/>
    <n v="3750"/>
  </r>
  <r>
    <x v="243"/>
    <s v="O221108058780"/>
    <s v="2022"/>
    <s v="4분기(12월)"/>
    <x v="9"/>
    <s v="인도네시아"/>
    <s v="홍장표"/>
    <x v="0"/>
    <s v="청정원 소갈비양념500g"/>
    <n v="3600"/>
    <n v="1"/>
    <n v="3600"/>
  </r>
  <r>
    <x v="243"/>
    <s v="O221108058780"/>
    <s v="2022"/>
    <s v="4분기(12월)"/>
    <x v="9"/>
    <s v="인도네시아"/>
    <s v="홍장표"/>
    <x v="0"/>
    <s v="클린치간칫솔8입(0.7mm)"/>
    <n v="3190"/>
    <n v="1"/>
    <n v="3190"/>
  </r>
  <r>
    <x v="243"/>
    <s v="O221108058780"/>
    <s v="2022"/>
    <s v="4분기(12월)"/>
    <x v="9"/>
    <s v="인도네시아"/>
    <s v="홍장표"/>
    <x v="0"/>
    <s v="키친랲 키친롤백25cm*35cm*500매"/>
    <n v="5400"/>
    <n v="1"/>
    <n v="5400"/>
  </r>
  <r>
    <x v="243"/>
    <s v="O221108058780"/>
    <s v="2022"/>
    <s v="4분기(12월)"/>
    <x v="9"/>
    <s v="인도네시아"/>
    <s v="홍장표"/>
    <x v="0"/>
    <s v="토마토 양손 주방가위"/>
    <n v="3860"/>
    <n v="1"/>
    <n v="3860"/>
  </r>
  <r>
    <x v="243"/>
    <s v="O221108058780"/>
    <s v="2022"/>
    <s v="4분기(12월)"/>
    <x v="9"/>
    <s v="인도네시아"/>
    <s v="홍장표"/>
    <x v="0"/>
    <s v="풍기도깨비해먹음사과즙100ml*24포"/>
    <n v="19000"/>
    <n v="1"/>
    <n v="19000"/>
  </r>
  <r>
    <x v="243"/>
    <s v="O221108058780"/>
    <s v="2022"/>
    <s v="4분기(12월)"/>
    <x v="9"/>
    <s v="인도네시아"/>
    <s v="홍장표"/>
    <x v="0"/>
    <s v="하이델 무쇠주물 궁중팬28cm"/>
    <n v="29000"/>
    <n v="1"/>
    <n v="29000"/>
  </r>
  <r>
    <x v="243"/>
    <s v="O221108058780"/>
    <s v="2022"/>
    <s v="4분기(12월)"/>
    <x v="9"/>
    <s v="인도네시아"/>
    <s v="홍장표"/>
    <x v="0"/>
    <s v="하이델 무쇠프라이팬28cm"/>
    <n v="29000"/>
    <n v="1"/>
    <n v="29000"/>
  </r>
  <r>
    <x v="243"/>
    <s v="O221108058780"/>
    <s v="2022"/>
    <s v="4분기(12월)"/>
    <x v="9"/>
    <s v="인도네시아"/>
    <s v="홍장표"/>
    <x v="0"/>
    <s v="핫케익가루 1KG"/>
    <n v="6770"/>
    <n v="1"/>
    <n v="6770"/>
  </r>
  <r>
    <x v="243"/>
    <s v="O221108058780"/>
    <s v="2022"/>
    <s v="4분기(12월)"/>
    <x v="9"/>
    <s v="인도네시아"/>
    <s v="홍장표"/>
    <x v="0"/>
    <s v="해태 허니버터칩60g*4입"/>
    <n v="4700"/>
    <n v="1"/>
    <n v="4700"/>
  </r>
  <r>
    <x v="243"/>
    <s v="O221108058780"/>
    <s v="2022"/>
    <s v="4분기(12월)"/>
    <x v="9"/>
    <s v="인도네시아"/>
    <s v="홍장표"/>
    <x v="0"/>
    <s v="해표 꽃소금(천일염100%)1kg"/>
    <n v="1760"/>
    <n v="1"/>
    <n v="1760"/>
  </r>
  <r>
    <x v="243"/>
    <s v="O221108058780"/>
    <s v="2022"/>
    <s v="4분기(12월)"/>
    <x v="9"/>
    <s v="인도네시아"/>
    <s v="홍장표"/>
    <x v="0"/>
    <s v="해표 두번구워 더고소한 김밥김20g"/>
    <n v="1900"/>
    <n v="4"/>
    <n v="7600"/>
  </r>
  <r>
    <x v="243"/>
    <s v="O221108058780"/>
    <s v="2022"/>
    <s v="4분기(12월)"/>
    <x v="9"/>
    <s v="인도네시아"/>
    <s v="홍장표"/>
    <x v="0"/>
    <s v="허니버터 와사비맛아몬드130g"/>
    <n v="3400"/>
    <n v="1"/>
    <n v="3400"/>
  </r>
  <r>
    <x v="243"/>
    <s v="O221108058780"/>
    <s v="2022"/>
    <s v="4분기(12월)"/>
    <x v="9"/>
    <s v="인도네시아"/>
    <s v="홍장표"/>
    <x v="0"/>
    <s v="화이트탐폰 레귤러8입"/>
    <n v="4900"/>
    <n v="3"/>
    <n v="14700"/>
  </r>
  <r>
    <x v="244"/>
    <s v="O221108058776"/>
    <s v="2022"/>
    <s v="4분기(12월)"/>
    <x v="8"/>
    <s v="중국"/>
    <s v="최정욱"/>
    <x v="0"/>
    <s v="김도둑 광천재래김4g*16봉"/>
    <n v="4200"/>
    <n v="1"/>
    <n v="4200"/>
  </r>
  <r>
    <x v="244"/>
    <s v="O221108058776"/>
    <s v="2022"/>
    <s v="4분기(12월)"/>
    <x v="8"/>
    <s v="중국"/>
    <s v="최정욱"/>
    <x v="0"/>
    <s v="농심 새우깡90g"/>
    <n v="1073"/>
    <n v="5"/>
    <n v="5365"/>
  </r>
  <r>
    <x v="244"/>
    <s v="O221108058776"/>
    <s v="2022"/>
    <s v="4분기(12월)"/>
    <x v="8"/>
    <s v="중국"/>
    <s v="최정욱"/>
    <x v="0"/>
    <s v="농심 신라면(멀티5입)"/>
    <n v="3730"/>
    <n v="2"/>
    <n v="7460"/>
  </r>
  <r>
    <x v="244"/>
    <s v="O221108058776"/>
    <s v="2022"/>
    <s v="4분기(12월)"/>
    <x v="8"/>
    <s v="중국"/>
    <s v="최정욱"/>
    <x v="0"/>
    <s v="농심짜파게티(멀티5입)"/>
    <n v="5000"/>
    <n v="2"/>
    <n v="10000"/>
  </r>
  <r>
    <x v="244"/>
    <s v="O221108058776"/>
    <s v="2022"/>
    <s v="4분기(12월)"/>
    <x v="8"/>
    <s v="중국"/>
    <s v="최정욱"/>
    <x v="0"/>
    <s v="동원 살코기참치100g*5입"/>
    <n v="10200"/>
    <n v="1"/>
    <n v="10200"/>
  </r>
  <r>
    <x v="244"/>
    <s v="O221108058776"/>
    <s v="2022"/>
    <s v="4분기(12월)"/>
    <x v="8"/>
    <s v="중국"/>
    <s v="최정욱"/>
    <x v="0"/>
    <s v="서울멸균우유200ml*24입"/>
    <n v="16255"/>
    <n v="3"/>
    <n v="48765"/>
  </r>
  <r>
    <x v="244"/>
    <s v="O221108058776"/>
    <s v="2022"/>
    <s v="4분기(12월)"/>
    <x v="8"/>
    <s v="중국"/>
    <s v="최정욱"/>
    <x v="0"/>
    <s v="앵그리너구리멀티 5입"/>
    <n v="3980"/>
    <n v="1"/>
    <n v="3980"/>
  </r>
  <r>
    <x v="244"/>
    <s v="O221108058776"/>
    <s v="2022"/>
    <s v="4분기(12월)"/>
    <x v="8"/>
    <s v="중국"/>
    <s v="최정욱"/>
    <x v="0"/>
    <s v="오리온 도도한 나쵸 치즈맛92g"/>
    <n v="1250"/>
    <n v="7"/>
    <n v="8750"/>
  </r>
  <r>
    <x v="244"/>
    <s v="O221108058776"/>
    <s v="2022"/>
    <s v="4분기(12월)"/>
    <x v="8"/>
    <s v="중국"/>
    <s v="최정욱"/>
    <x v="0"/>
    <s v="제육볶음양념150g*4입"/>
    <n v="8400"/>
    <n v="1"/>
    <n v="8400"/>
  </r>
  <r>
    <x v="244"/>
    <s v="O221108058776"/>
    <s v="2022"/>
    <s v="4분기(12월)"/>
    <x v="8"/>
    <s v="중국"/>
    <s v="최정욱"/>
    <x v="0"/>
    <s v="춘천식철판닭갈비 양념160g*4입"/>
    <n v="8400"/>
    <n v="1"/>
    <n v="8400"/>
  </r>
  <r>
    <x v="244"/>
    <s v="O221108058776"/>
    <s v="2022"/>
    <s v="4분기(12월)"/>
    <x v="8"/>
    <s v="중국"/>
    <s v="최정욱"/>
    <x v="0"/>
    <s v="편한육수 4g*30정(매콤)"/>
    <n v="10000"/>
    <n v="1"/>
    <n v="10000"/>
  </r>
  <r>
    <x v="245"/>
    <s v="O221108058774"/>
    <s v="2022"/>
    <s v="4분기(12월)"/>
    <x v="8"/>
    <s v="태국"/>
    <s v="김선혁"/>
    <x v="0"/>
    <s v="The맛있는김도둑 재래식탁김15g*30"/>
    <n v="26000"/>
    <n v="1"/>
    <n v="26000"/>
  </r>
  <r>
    <x v="245"/>
    <s v="O221108058774"/>
    <s v="2022"/>
    <s v="4분기(12월)"/>
    <x v="8"/>
    <s v="태국"/>
    <s v="김선혁"/>
    <x v="0"/>
    <s v="The맛있는김도둑 파래식탁김15g*30"/>
    <n v="26000"/>
    <n v="1"/>
    <n v="26000"/>
  </r>
  <r>
    <x v="245"/>
    <s v="O221108058774"/>
    <s v="2022"/>
    <s v="4분기(12월)"/>
    <x v="8"/>
    <s v="태국"/>
    <s v="김선혁"/>
    <x v="0"/>
    <s v="간편 닭곰탕10g"/>
    <n v="1270"/>
    <n v="2"/>
    <n v="2540"/>
  </r>
  <r>
    <x v="245"/>
    <s v="O221108058774"/>
    <s v="2022"/>
    <s v="4분기(12월)"/>
    <x v="8"/>
    <s v="태국"/>
    <s v="김선혁"/>
    <x v="0"/>
    <s v="건미역줄기 100g"/>
    <n v="7500"/>
    <n v="1"/>
    <n v="7500"/>
  </r>
  <r>
    <x v="245"/>
    <s v="O221108058774"/>
    <s v="2022"/>
    <s v="4분기(12월)"/>
    <x v="8"/>
    <s v="태국"/>
    <s v="김선혁"/>
    <x v="0"/>
    <s v="구운감자 135g"/>
    <n v="3600"/>
    <n v="1"/>
    <n v="3600"/>
  </r>
  <r>
    <x v="245"/>
    <s v="O221108058774"/>
    <s v="2022"/>
    <s v="4분기(12월)"/>
    <x v="8"/>
    <s v="태국"/>
    <s v="김선혁"/>
    <x v="0"/>
    <s v="구운감자 슬림80g"/>
    <n v="1090"/>
    <n v="1"/>
    <n v="1090"/>
  </r>
  <r>
    <x v="245"/>
    <s v="O221108058774"/>
    <s v="2022"/>
    <s v="4분기(12월)"/>
    <x v="8"/>
    <s v="태국"/>
    <s v="김선혁"/>
    <x v="0"/>
    <s v="그린애 헛개나무 칡즙90ml*30봉"/>
    <n v="22500"/>
    <n v="1"/>
    <n v="22500"/>
  </r>
  <r>
    <x v="245"/>
    <s v="O221108058774"/>
    <s v="2022"/>
    <s v="4분기(12월)"/>
    <x v="8"/>
    <s v="태국"/>
    <s v="김선혁"/>
    <x v="0"/>
    <s v="김도둑 광천댁 자른미역30g"/>
    <n v="1780"/>
    <n v="1"/>
    <n v="1780"/>
  </r>
  <r>
    <x v="245"/>
    <s v="O221108058774"/>
    <s v="2022"/>
    <s v="4분기(12월)"/>
    <x v="8"/>
    <s v="태국"/>
    <s v="김선혁"/>
    <x v="0"/>
    <s v="김도둑 누룽지110g"/>
    <n v="1300"/>
    <n v="4"/>
    <n v="5200"/>
  </r>
  <r>
    <x v="245"/>
    <s v="O221108058774"/>
    <s v="2022"/>
    <s v="4분기(12월)"/>
    <x v="8"/>
    <s v="태국"/>
    <s v="김선혁"/>
    <x v="0"/>
    <s v="김도둑 쌀국수 진한사골맛93g"/>
    <n v="1450"/>
    <n v="2"/>
    <n v="2900"/>
  </r>
  <r>
    <x v="245"/>
    <s v="O221108058774"/>
    <s v="2022"/>
    <s v="4분기(12월)"/>
    <x v="8"/>
    <s v="태국"/>
    <s v="김선혁"/>
    <x v="0"/>
    <s v="깨끗한나라 순수 프리미엄30m*30롤(천열펄프3겹)"/>
    <n v="21000"/>
    <n v="1"/>
    <n v="21000"/>
  </r>
  <r>
    <x v="245"/>
    <s v="O221108058774"/>
    <s v="2022"/>
    <s v="4분기(12월)"/>
    <x v="8"/>
    <s v="태국"/>
    <s v="김선혁"/>
    <x v="0"/>
    <s v="나물이야기 고구마순80g"/>
    <n v="5900"/>
    <n v="1"/>
    <n v="5900"/>
  </r>
  <r>
    <x v="245"/>
    <s v="O221108058774"/>
    <s v="2022"/>
    <s v="4분기(12월)"/>
    <x v="8"/>
    <s v="태국"/>
    <s v="김선혁"/>
    <x v="0"/>
    <s v="나물이야기 토란대80g"/>
    <n v="5900"/>
    <n v="1"/>
    <n v="5900"/>
  </r>
  <r>
    <x v="245"/>
    <s v="O221108058774"/>
    <s v="2022"/>
    <s v="4분기(12월)"/>
    <x v="8"/>
    <s v="태국"/>
    <s v="김선혁"/>
    <x v="0"/>
    <s v="농심 바나나킥 75g"/>
    <n v="1460"/>
    <n v="1"/>
    <n v="1460"/>
  </r>
  <r>
    <x v="245"/>
    <s v="O221108058774"/>
    <s v="2022"/>
    <s v="4분기(12월)"/>
    <x v="8"/>
    <s v="태국"/>
    <s v="김선혁"/>
    <x v="0"/>
    <s v="농심 신라면(멀티5입)"/>
    <n v="3730"/>
    <n v="1"/>
    <n v="3730"/>
  </r>
  <r>
    <x v="245"/>
    <s v="O221108058774"/>
    <s v="2022"/>
    <s v="4분기(12월)"/>
    <x v="8"/>
    <s v="태국"/>
    <s v="김선혁"/>
    <x v="0"/>
    <s v="농심 조청유과 96g"/>
    <n v="1236"/>
    <n v="1"/>
    <n v="1236"/>
  </r>
  <r>
    <x v="245"/>
    <s v="O221108058774"/>
    <s v="2022"/>
    <s v="4분기(12월)"/>
    <x v="8"/>
    <s v="태국"/>
    <s v="김선혁"/>
    <x v="0"/>
    <s v="뉴월남쌈300g(16cm)"/>
    <n v="2720"/>
    <n v="2"/>
    <n v="5440"/>
  </r>
  <r>
    <x v="245"/>
    <s v="O221108058774"/>
    <s v="2022"/>
    <s v="4분기(12월)"/>
    <x v="8"/>
    <s v="태국"/>
    <s v="김선혁"/>
    <x v="0"/>
    <s v="동원 고추참치100g*10"/>
    <n v="19390"/>
    <n v="1"/>
    <n v="19390"/>
  </r>
  <r>
    <x v="245"/>
    <s v="O221108058774"/>
    <s v="2022"/>
    <s v="4분기(12월)"/>
    <x v="8"/>
    <s v="태국"/>
    <s v="김선혁"/>
    <x v="0"/>
    <s v="동원 살코기참치100g*5입"/>
    <n v="10200"/>
    <n v="2"/>
    <n v="20400"/>
  </r>
  <r>
    <x v="245"/>
    <s v="O221108058774"/>
    <s v="2022"/>
    <s v="4분기(12월)"/>
    <x v="8"/>
    <s v="태국"/>
    <s v="김선혁"/>
    <x v="0"/>
    <s v="동원꽁치 400g*2입"/>
    <n v="10000"/>
    <n v="1"/>
    <n v="10000"/>
  </r>
  <r>
    <x v="245"/>
    <s v="O221108058774"/>
    <s v="2022"/>
    <s v="4분기(12월)"/>
    <x v="8"/>
    <s v="태국"/>
    <s v="김선혁"/>
    <x v="0"/>
    <s v="레모나 생유산균9C 2g*50포 "/>
    <n v="11500"/>
    <n v="1"/>
    <n v="11500"/>
  </r>
  <r>
    <x v="245"/>
    <s v="O221108058774"/>
    <s v="2022"/>
    <s v="4분기(12월)"/>
    <x v="8"/>
    <s v="태국"/>
    <s v="김선혁"/>
    <x v="0"/>
    <s v="백제 우리쌀떡국163g"/>
    <n v="2200"/>
    <n v="10"/>
    <n v="22000"/>
  </r>
  <r>
    <x v="245"/>
    <s v="O221108058774"/>
    <s v="2022"/>
    <s v="4분기(12월)"/>
    <x v="8"/>
    <s v="태국"/>
    <s v="김선혁"/>
    <x v="0"/>
    <s v="비트 드럼용1.6L+1.6L"/>
    <n v="8880"/>
    <n v="1"/>
    <n v="8880"/>
  </r>
  <r>
    <x v="245"/>
    <s v="O221108058774"/>
    <s v="2022"/>
    <s v="4분기(12월)"/>
    <x v="8"/>
    <s v="태국"/>
    <s v="김선혁"/>
    <x v="0"/>
    <s v="삼립 미니꿀약과140g"/>
    <n v="1400"/>
    <n v="1"/>
    <n v="1400"/>
  </r>
  <r>
    <x v="245"/>
    <s v="O221108058774"/>
    <s v="2022"/>
    <s v="4분기(12월)"/>
    <x v="8"/>
    <s v="태국"/>
    <s v="김선혁"/>
    <x v="0"/>
    <s v="선봉 양평 해장국 600g*3"/>
    <n v="10000"/>
    <n v="2"/>
    <n v="20000"/>
  </r>
  <r>
    <x v="245"/>
    <s v="O221108058774"/>
    <s v="2022"/>
    <s v="4분기(12월)"/>
    <x v="8"/>
    <s v="태국"/>
    <s v="김선혁"/>
    <x v="0"/>
    <s v="설악산 국산 친환경인증 무시래기100g"/>
    <n v="3900"/>
    <n v="1"/>
    <n v="3900"/>
  </r>
  <r>
    <x v="245"/>
    <s v="O221108058774"/>
    <s v="2022"/>
    <s v="4분기(12월)"/>
    <x v="8"/>
    <s v="태국"/>
    <s v="김선혁"/>
    <x v="0"/>
    <s v="성경 다시마80g"/>
    <n v="2970"/>
    <n v="1"/>
    <n v="2970"/>
  </r>
  <r>
    <x v="245"/>
    <s v="O221108058774"/>
    <s v="2022"/>
    <s v="4분기(12월)"/>
    <x v="8"/>
    <s v="태국"/>
    <s v="김선혁"/>
    <x v="0"/>
    <s v="세타필 모이스춰 라이징로션591ml "/>
    <n v="13400"/>
    <n v="1"/>
    <n v="13400"/>
  </r>
  <r>
    <x v="245"/>
    <s v="O221108058774"/>
    <s v="2022"/>
    <s v="4분기(12월)"/>
    <x v="8"/>
    <s v="태국"/>
    <s v="김선혁"/>
    <x v="0"/>
    <s v="스팸 마일드 300g*3"/>
    <n v="12480"/>
    <n v="1"/>
    <n v="12480"/>
  </r>
  <r>
    <x v="245"/>
    <s v="O221108058774"/>
    <s v="2022"/>
    <s v="4분기(12월)"/>
    <x v="8"/>
    <s v="태국"/>
    <s v="김선혁"/>
    <x v="0"/>
    <s v="스팸 클래식300g*3입"/>
    <n v="12480"/>
    <n v="1"/>
    <n v="12480"/>
  </r>
  <r>
    <x v="245"/>
    <s v="O221108058774"/>
    <s v="2022"/>
    <s v="4분기(12월)"/>
    <x v="8"/>
    <s v="태국"/>
    <s v="김선혁"/>
    <x v="0"/>
    <s v="신라면 작은컵(6입)"/>
    <n v="5850"/>
    <n v="1"/>
    <n v="5850"/>
  </r>
  <r>
    <x v="245"/>
    <s v="O221108058774"/>
    <s v="2022"/>
    <s v="4분기(12월)"/>
    <x v="8"/>
    <s v="태국"/>
    <s v="김선혁"/>
    <x v="0"/>
    <s v="애경울샴푸1L(용기)"/>
    <n v="4840"/>
    <n v="5"/>
    <n v="24200"/>
  </r>
  <r>
    <x v="245"/>
    <s v="O221108058774"/>
    <s v="2022"/>
    <s v="4분기(12월)"/>
    <x v="8"/>
    <s v="태국"/>
    <s v="김선혁"/>
    <x v="0"/>
    <s v="앵그리너구리멀티 5입"/>
    <n v="3980"/>
    <n v="1"/>
    <n v="3980"/>
  </r>
  <r>
    <x v="245"/>
    <s v="O221108058774"/>
    <s v="2022"/>
    <s v="4분기(12월)"/>
    <x v="8"/>
    <s v="태국"/>
    <s v="김선혁"/>
    <x v="0"/>
    <s v="얼려먹는초코만들기36g"/>
    <n v="1430"/>
    <n v="2"/>
    <n v="2860"/>
  </r>
  <r>
    <x v="245"/>
    <s v="O221108058774"/>
    <s v="2022"/>
    <s v="4분기(12월)"/>
    <x v="8"/>
    <s v="태국"/>
    <s v="김선혁"/>
    <x v="0"/>
    <s v="옛날칼국수500g"/>
    <n v="2430"/>
    <n v="1"/>
    <n v="2430"/>
  </r>
  <r>
    <x v="245"/>
    <s v="O221108058774"/>
    <s v="2022"/>
    <s v="4분기(12월)"/>
    <x v="8"/>
    <s v="태국"/>
    <s v="김선혁"/>
    <x v="0"/>
    <s v="오뚜기 양조식초500ml"/>
    <n v="1000"/>
    <n v="1"/>
    <n v="1000"/>
  </r>
  <r>
    <x v="245"/>
    <s v="O221108058774"/>
    <s v="2022"/>
    <s v="4분기(12월)"/>
    <x v="8"/>
    <s v="태국"/>
    <s v="김선혁"/>
    <x v="0"/>
    <s v="오뚜기 진짬뽕(멀티4입)"/>
    <n v="5430"/>
    <n v="1"/>
    <n v="5430"/>
  </r>
  <r>
    <x v="245"/>
    <s v="O221108058774"/>
    <s v="2022"/>
    <s v="4분기(12월)"/>
    <x v="8"/>
    <s v="태국"/>
    <s v="김선혁"/>
    <x v="0"/>
    <s v="오뚜기 참깨라면(소컵)65g*6"/>
    <n v="7040"/>
    <n v="1"/>
    <n v="7040"/>
  </r>
  <r>
    <x v="245"/>
    <s v="O221108058774"/>
    <s v="2022"/>
    <s v="4분기(12월)"/>
    <x v="8"/>
    <s v="태국"/>
    <s v="김선혁"/>
    <x v="0"/>
    <s v="오뚜기옛날미역50g"/>
    <n v="2220"/>
    <n v="1"/>
    <n v="2220"/>
  </r>
  <r>
    <x v="245"/>
    <s v="O221108058774"/>
    <s v="2022"/>
    <s v="4분기(12월)"/>
    <x v="8"/>
    <s v="태국"/>
    <s v="김선혁"/>
    <x v="0"/>
    <s v="오리온 오감자 감자그라탕50g"/>
    <n v="1210"/>
    <n v="1"/>
    <n v="1210"/>
  </r>
  <r>
    <x v="245"/>
    <s v="O221108058774"/>
    <s v="2022"/>
    <s v="4분기(12월)"/>
    <x v="8"/>
    <s v="태국"/>
    <s v="김선혁"/>
    <x v="0"/>
    <s v="오리온 오뜨치즈144g"/>
    <n v="3073"/>
    <n v="1"/>
    <n v="3073"/>
  </r>
  <r>
    <x v="245"/>
    <s v="O221108058774"/>
    <s v="2022"/>
    <s v="4분기(12월)"/>
    <x v="8"/>
    <s v="태국"/>
    <s v="김선혁"/>
    <x v="0"/>
    <s v="월남쌈소스(몬)295ml"/>
    <n v="4255"/>
    <n v="1"/>
    <n v="4255"/>
  </r>
  <r>
    <x v="245"/>
    <s v="O221108058774"/>
    <s v="2022"/>
    <s v="4분기(12월)"/>
    <x v="8"/>
    <s v="태국"/>
    <s v="김선혁"/>
    <x v="0"/>
    <s v="주방세제 자연퐁 솔잎 1.12kg"/>
    <n v="4700"/>
    <n v="1"/>
    <n v="4700"/>
  </r>
  <r>
    <x v="245"/>
    <s v="O221108058774"/>
    <s v="2022"/>
    <s v="4분기(12월)"/>
    <x v="8"/>
    <s v="태국"/>
    <s v="김선혁"/>
    <x v="0"/>
    <s v="진공 서리태800g"/>
    <n v="14500"/>
    <n v="1"/>
    <n v="14500"/>
  </r>
  <r>
    <x v="245"/>
    <s v="O221108058774"/>
    <s v="2022"/>
    <s v="4분기(12월)"/>
    <x v="8"/>
    <s v="태국"/>
    <s v="김선혁"/>
    <x v="0"/>
    <s v="진라면*매운맛(멀티5입)"/>
    <n v="3250"/>
    <n v="1"/>
    <n v="3250"/>
  </r>
  <r>
    <x v="245"/>
    <s v="O221108058774"/>
    <s v="2022"/>
    <s v="4분기(12월)"/>
    <x v="8"/>
    <s v="태국"/>
    <s v="김선혁"/>
    <x v="0"/>
    <s v="청은 국산찹쌀가루100%300g"/>
    <n v="2480"/>
    <n v="1"/>
    <n v="2480"/>
  </r>
  <r>
    <x v="245"/>
    <s v="O221108058774"/>
    <s v="2022"/>
    <s v="4분기(12월)"/>
    <x v="8"/>
    <s v="태국"/>
    <s v="김선혁"/>
    <x v="0"/>
    <s v="크라운 콘칩70g"/>
    <n v="1080"/>
    <n v="1"/>
    <n v="1080"/>
  </r>
  <r>
    <x v="245"/>
    <s v="O221108058774"/>
    <s v="2022"/>
    <s v="4분기(12월)"/>
    <x v="8"/>
    <s v="태국"/>
    <s v="김선혁"/>
    <x v="0"/>
    <s v="하이몬 피넛월남쌈소스230ml"/>
    <n v="4520"/>
    <n v="1"/>
    <n v="4520"/>
  </r>
  <r>
    <x v="245"/>
    <s v="O221108058774"/>
    <s v="2022"/>
    <s v="4분기(12월)"/>
    <x v="8"/>
    <s v="태국"/>
    <s v="김선혁"/>
    <x v="0"/>
    <s v="한.입 100%과탄산소다1kg"/>
    <n v="8100"/>
    <n v="1"/>
    <n v="8100"/>
  </r>
  <r>
    <x v="245"/>
    <s v="O221108058774"/>
    <s v="2022"/>
    <s v="4분기(12월)"/>
    <x v="8"/>
    <s v="태국"/>
    <s v="김선혁"/>
    <x v="0"/>
    <s v="해피홈 좀벌레OUT 서랍장용10입"/>
    <n v="5400"/>
    <n v="2"/>
    <n v="10800"/>
  </r>
  <r>
    <x v="245"/>
    <s v="O221108058774"/>
    <s v="2022"/>
    <s v="4분기(12월)"/>
    <x v="8"/>
    <s v="태국"/>
    <s v="김선혁"/>
    <x v="0"/>
    <s v="햇반 발아현미밥210g*4"/>
    <n v="6630"/>
    <n v="1"/>
    <n v="6630"/>
  </r>
  <r>
    <x v="245"/>
    <s v="O221108058774"/>
    <s v="2022"/>
    <s v="4분기(12월)"/>
    <x v="8"/>
    <s v="태국"/>
    <s v="김선혁"/>
    <x v="0"/>
    <s v="햇반 흑미밥210g*4"/>
    <n v="6630"/>
    <n v="1"/>
    <n v="6630"/>
  </r>
  <r>
    <x v="245"/>
    <s v="O221108058774"/>
    <s v="2022"/>
    <s v="4분기(12월)"/>
    <x v="8"/>
    <s v="태국"/>
    <s v="김선혁"/>
    <x v="0"/>
    <s v="햇반200g*4개입"/>
    <n v="5200"/>
    <n v="2"/>
    <n v="10400"/>
  </r>
  <r>
    <x v="246"/>
    <s v="O221108058772"/>
    <s v="2022"/>
    <s v="4분기(12월)"/>
    <x v="10"/>
    <s v="노르웨이"/>
    <s v="김광우"/>
    <x v="0"/>
    <s v="3M)막대걸레(표준형)"/>
    <n v="20000"/>
    <n v="1"/>
    <n v="20000"/>
  </r>
  <r>
    <x v="246"/>
    <s v="O221108058772"/>
    <s v="2022"/>
    <s v="4분기(12월)"/>
    <x v="10"/>
    <s v="노르웨이"/>
    <s v="김광우"/>
    <x v="0"/>
    <s v="CJ 햇반솥반 소고기우엉영양밥 200g*6"/>
    <n v="18600"/>
    <n v="1"/>
    <n v="18600"/>
  </r>
  <r>
    <x v="246"/>
    <s v="O221108058772"/>
    <s v="2022"/>
    <s v="4분기(12월)"/>
    <x v="10"/>
    <s v="노르웨이"/>
    <s v="김광우"/>
    <x v="0"/>
    <s v="The맛있는 김도둑새우&amp;멸치돌자반35g"/>
    <n v="1100"/>
    <n v="5"/>
    <n v="5500"/>
  </r>
  <r>
    <x v="246"/>
    <s v="O221108058772"/>
    <s v="2022"/>
    <s v="4분기(12월)"/>
    <x v="10"/>
    <s v="노르웨이"/>
    <s v="김광우"/>
    <x v="0"/>
    <s v="고소한뚝딱비빔곤드레80g*5"/>
    <n v="14550"/>
    <n v="1"/>
    <n v="14550"/>
  </r>
  <r>
    <x v="246"/>
    <s v="O221108058772"/>
    <s v="2022"/>
    <s v="4분기(12월)"/>
    <x v="10"/>
    <s v="노르웨이"/>
    <s v="김광우"/>
    <x v="0"/>
    <s v="김도둑 광천댁 자른미역30g"/>
    <n v="1780"/>
    <n v="2"/>
    <n v="3560"/>
  </r>
  <r>
    <x v="246"/>
    <s v="O221108058772"/>
    <s v="2022"/>
    <s v="4분기(12월)"/>
    <x v="10"/>
    <s v="노르웨이"/>
    <s v="김광우"/>
    <x v="0"/>
    <s v="김도둑 쌀국수 진한사골맛93g"/>
    <n v="1450"/>
    <n v="6"/>
    <n v="8700"/>
  </r>
  <r>
    <x v="246"/>
    <s v="O221108058772"/>
    <s v="2022"/>
    <s v="4분기(12월)"/>
    <x v="10"/>
    <s v="노르웨이"/>
    <s v="김광우"/>
    <x v="0"/>
    <s v="깔끔한 멸치국물팩65g(13g*5)"/>
    <n v="2700"/>
    <n v="1"/>
    <n v="2700"/>
  </r>
  <r>
    <x v="246"/>
    <s v="O221108058772"/>
    <s v="2022"/>
    <s v="4분기(12월)"/>
    <x v="10"/>
    <s v="노르웨이"/>
    <s v="김광우"/>
    <x v="0"/>
    <s v="농심 꿀꽈배기90g"/>
    <n v="1240"/>
    <n v="1"/>
    <n v="1240"/>
  </r>
  <r>
    <x v="246"/>
    <s v="O221108058772"/>
    <s v="2022"/>
    <s v="4분기(12월)"/>
    <x v="10"/>
    <s v="노르웨이"/>
    <s v="김광우"/>
    <x v="0"/>
    <s v="농심 새우깡90g"/>
    <n v="1073"/>
    <n v="1"/>
    <n v="1073"/>
  </r>
  <r>
    <x v="246"/>
    <s v="O221108058772"/>
    <s v="2022"/>
    <s v="4분기(12월)"/>
    <x v="10"/>
    <s v="노르웨이"/>
    <s v="김광우"/>
    <x v="0"/>
    <s v="동결건조 다진마늘"/>
    <n v="4530"/>
    <n v="1"/>
    <n v="4530"/>
  </r>
  <r>
    <x v="246"/>
    <s v="O221108058772"/>
    <s v="2022"/>
    <s v="4분기(12월)"/>
    <x v="10"/>
    <s v="노르웨이"/>
    <s v="김광우"/>
    <x v="0"/>
    <s v="동결건조 다진청양고추"/>
    <n v="4360"/>
    <n v="1"/>
    <n v="4360"/>
  </r>
  <r>
    <x v="246"/>
    <s v="O221108058772"/>
    <s v="2022"/>
    <s v="4분기(12월)"/>
    <x v="10"/>
    <s v="노르웨이"/>
    <s v="김광우"/>
    <x v="0"/>
    <s v="동원 양반김치캔160g*3"/>
    <n v="7030"/>
    <n v="2"/>
    <n v="14060"/>
  </r>
  <r>
    <x v="246"/>
    <s v="O221108058772"/>
    <s v="2022"/>
    <s v="4분기(12월)"/>
    <x v="10"/>
    <s v="노르웨이"/>
    <s v="김광우"/>
    <x v="0"/>
    <s v="뚝딱! 우거지해장국50g(10g*5ea)"/>
    <n v="5700"/>
    <n v="1"/>
    <n v="5700"/>
  </r>
  <r>
    <x v="246"/>
    <s v="O221108058772"/>
    <s v="2022"/>
    <s v="4분기(12월)"/>
    <x v="10"/>
    <s v="노르웨이"/>
    <s v="김광우"/>
    <x v="0"/>
    <s v="락앤락 쌀통10kg(HPL510)"/>
    <n v="16540"/>
    <n v="1"/>
    <n v="16540"/>
  </r>
  <r>
    <x v="246"/>
    <s v="O221108058772"/>
    <s v="2022"/>
    <s v="4분기(12월)"/>
    <x v="10"/>
    <s v="노르웨이"/>
    <s v="김광우"/>
    <x v="0"/>
    <s v="마이비데 46매*4(캡형)"/>
    <n v="11450"/>
    <n v="1"/>
    <n v="11450"/>
  </r>
  <r>
    <x v="246"/>
    <s v="O221108058772"/>
    <s v="2022"/>
    <s v="4분기(12월)"/>
    <x v="10"/>
    <s v="노르웨이"/>
    <s v="김광우"/>
    <x v="0"/>
    <s v="매직크리너 1입"/>
    <n v="1120"/>
    <n v="2"/>
    <n v="2240"/>
  </r>
  <r>
    <x v="246"/>
    <s v="O221108058772"/>
    <s v="2022"/>
    <s v="4분기(12월)"/>
    <x v="10"/>
    <s v="노르웨이"/>
    <s v="김광우"/>
    <x v="0"/>
    <s v="반해요 양념깻잎80g*5"/>
    <n v="11000"/>
    <n v="1"/>
    <n v="11000"/>
  </r>
  <r>
    <x v="246"/>
    <s v="O221108058772"/>
    <s v="2022"/>
    <s v="4분기(12월)"/>
    <x v="10"/>
    <s v="노르웨이"/>
    <s v="김광우"/>
    <x v="0"/>
    <s v="백설찹쌀호떡믹스400g"/>
    <n v="3800"/>
    <n v="2"/>
    <n v="7600"/>
  </r>
  <r>
    <x v="246"/>
    <s v="O221108058772"/>
    <s v="2022"/>
    <s v="4분기(12월)"/>
    <x v="10"/>
    <s v="노르웨이"/>
    <s v="김광우"/>
    <x v="0"/>
    <s v="상하목장 유기농바나나우유125ml*24"/>
    <n v="22090"/>
    <n v="1"/>
    <n v="22090"/>
  </r>
  <r>
    <x v="246"/>
    <s v="O221108058772"/>
    <s v="2022"/>
    <s v="4분기(12월)"/>
    <x v="10"/>
    <s v="노르웨이"/>
    <s v="김광우"/>
    <x v="0"/>
    <s v="설악산 국산 건고사리 80g"/>
    <n v="18700"/>
    <n v="1"/>
    <n v="18700"/>
  </r>
  <r>
    <x v="246"/>
    <s v="O221108058772"/>
    <s v="2022"/>
    <s v="4분기(12월)"/>
    <x v="10"/>
    <s v="노르웨이"/>
    <s v="김광우"/>
    <x v="0"/>
    <s v="오리온 오징어땅콩180g"/>
    <n v="2260"/>
    <n v="2"/>
    <n v="4520"/>
  </r>
  <r>
    <x v="246"/>
    <s v="O221108058772"/>
    <s v="2022"/>
    <s v="4분기(12월)"/>
    <x v="10"/>
    <s v="노르웨이"/>
    <s v="김광우"/>
    <x v="0"/>
    <s v="유한 바르는 곰팡이젤120ml"/>
    <n v="5670"/>
    <n v="1"/>
    <n v="5670"/>
  </r>
  <r>
    <x v="246"/>
    <s v="O221108058772"/>
    <s v="2022"/>
    <s v="4분기(12월)"/>
    <x v="10"/>
    <s v="노르웨이"/>
    <s v="김광우"/>
    <x v="0"/>
    <s v="진공 보리쌀1kg"/>
    <n v="3450"/>
    <n v="1"/>
    <n v="3450"/>
  </r>
  <r>
    <x v="246"/>
    <s v="O221108058772"/>
    <s v="2022"/>
    <s v="4분기(12월)"/>
    <x v="10"/>
    <s v="노르웨이"/>
    <s v="김광우"/>
    <x v="0"/>
    <s v="진라면*순한맛(멀티5입)"/>
    <n v="3200"/>
    <n v="2"/>
    <n v="6400"/>
  </r>
  <r>
    <x v="246"/>
    <s v="O221108058772"/>
    <s v="2022"/>
    <s v="4분기(12월)"/>
    <x v="10"/>
    <s v="노르웨이"/>
    <s v="김광우"/>
    <x v="0"/>
    <s v="칼칼한 해물국물팩65g(13g*5)"/>
    <n v="2700"/>
    <n v="1"/>
    <n v="2700"/>
  </r>
  <r>
    <x v="246"/>
    <s v="O221108058772"/>
    <s v="2022"/>
    <s v="4분기(12월)"/>
    <x v="10"/>
    <s v="노르웨이"/>
    <s v="김광우"/>
    <x v="0"/>
    <s v="크라운 못말리는 신짱120g"/>
    <n v="1090"/>
    <n v="1"/>
    <n v="1090"/>
  </r>
  <r>
    <x v="246"/>
    <s v="O221108058772"/>
    <s v="2022"/>
    <s v="4분기(12월)"/>
    <x v="10"/>
    <s v="노르웨이"/>
    <s v="김광우"/>
    <x v="0"/>
    <s v="핫브레이크15입"/>
    <n v="12900"/>
    <n v="1"/>
    <n v="12900"/>
  </r>
  <r>
    <x v="246"/>
    <s v="O221108058772"/>
    <s v="2022"/>
    <s v="4분기(12월)"/>
    <x v="10"/>
    <s v="노르웨이"/>
    <s v="김광우"/>
    <x v="0"/>
    <s v="해태 자가비90g 짭짤한맛"/>
    <n v="2400"/>
    <n v="1"/>
    <n v="2400"/>
  </r>
  <r>
    <x v="246"/>
    <s v="O221108058772"/>
    <s v="2022"/>
    <s v="4분기(12월)"/>
    <x v="10"/>
    <s v="노르웨이"/>
    <s v="김광우"/>
    <x v="0"/>
    <s v="해피홈 좀벌레OUT 서랍장용10입"/>
    <n v="5400"/>
    <n v="1"/>
    <n v="5400"/>
  </r>
  <r>
    <x v="246"/>
    <s v="O221108058772"/>
    <s v="2022"/>
    <s v="4분기(12월)"/>
    <x v="10"/>
    <s v="노르웨이"/>
    <s v="김광우"/>
    <x v="0"/>
    <s v="햇반 흑미밥210g*4"/>
    <n v="6630"/>
    <n v="1"/>
    <n v="6630"/>
  </r>
  <r>
    <x v="246"/>
    <s v="O221108058772"/>
    <s v="2022"/>
    <s v="4분기(12월)"/>
    <x v="10"/>
    <s v="노르웨이"/>
    <s v="김광우"/>
    <x v="0"/>
    <s v="햇반200g*4개입"/>
    <n v="5200"/>
    <n v="1"/>
    <n v="5200"/>
  </r>
  <r>
    <x v="246"/>
    <s v="O221108058772"/>
    <s v="2022"/>
    <s v="4분기(12월)"/>
    <x v="10"/>
    <s v="노르웨이"/>
    <s v="김광우"/>
    <x v="0"/>
    <s v="허니버터 아몬드130g"/>
    <n v="3400"/>
    <n v="2"/>
    <n v="6800"/>
  </r>
  <r>
    <x v="247"/>
    <s v="O221108058771"/>
    <s v="2022"/>
    <s v="4분기(12월)"/>
    <x v="9"/>
    <s v="인도네시아"/>
    <s v="김호민"/>
    <x v="0"/>
    <s v=" 데일리 콤부차 피치20T "/>
    <n v="9900"/>
    <n v="1"/>
    <n v="9900"/>
  </r>
  <r>
    <x v="247"/>
    <s v="O221108058771"/>
    <s v="2022"/>
    <s v="4분기(12월)"/>
    <x v="9"/>
    <s v="인도네시아"/>
    <s v="김호민"/>
    <x v="0"/>
    <s v=" 데일리 콤부차모로블러드 오렌지20T "/>
    <n v="9900"/>
    <n v="1"/>
    <n v="9900"/>
  </r>
  <r>
    <x v="247"/>
    <s v="O221108058771"/>
    <s v="2022"/>
    <s v="4분기(12월)"/>
    <x v="9"/>
    <s v="인도네시아"/>
    <s v="김호민"/>
    <x v="0"/>
    <s v="3M 뉴스카치브라이트 다용도 먼지떨이(손잡이1,리필2)"/>
    <n v="3200"/>
    <n v="1"/>
    <n v="3200"/>
  </r>
  <r>
    <x v="247"/>
    <s v="O221108058771"/>
    <s v="2022"/>
    <s v="4분기(12월)"/>
    <x v="9"/>
    <s v="인도네시아"/>
    <s v="김호민"/>
    <x v="0"/>
    <s v="Dr.FOR HAIR 폴리젠플러스샴푸 100ml"/>
    <n v="3200"/>
    <n v="1"/>
    <n v="3200"/>
  </r>
  <r>
    <x v="247"/>
    <s v="O221108058771"/>
    <s v="2022"/>
    <s v="4분기(12월)"/>
    <x v="9"/>
    <s v="인도네시아"/>
    <s v="김호민"/>
    <x v="0"/>
    <s v="Dr.FOR HAIR 폴리젠플러스샴푸 750ml "/>
    <n v="23200"/>
    <n v="1"/>
    <n v="23200"/>
  </r>
  <r>
    <x v="247"/>
    <s v="O221108058771"/>
    <s v="2022"/>
    <s v="4분기(12월)"/>
    <x v="9"/>
    <s v="인도네시아"/>
    <s v="김호민"/>
    <x v="0"/>
    <s v="다송 둥굴레차50T"/>
    <n v="3800"/>
    <n v="1"/>
    <n v="3800"/>
  </r>
  <r>
    <x v="247"/>
    <s v="O221108058771"/>
    <s v="2022"/>
    <s v="4분기(12월)"/>
    <x v="9"/>
    <s v="인도네시아"/>
    <s v="김호민"/>
    <x v="0"/>
    <s v="데일리 콤부차 세븐베리 20입"/>
    <n v="9900"/>
    <n v="1"/>
    <n v="9900"/>
  </r>
  <r>
    <x v="247"/>
    <s v="O221108058771"/>
    <s v="2022"/>
    <s v="4분기(12월)"/>
    <x v="9"/>
    <s v="인도네시아"/>
    <s v="김호민"/>
    <x v="0"/>
    <s v="로얄샤워타올"/>
    <n v="1100"/>
    <n v="3"/>
    <n v="3300"/>
  </r>
  <r>
    <x v="247"/>
    <s v="O221108058771"/>
    <s v="2022"/>
    <s v="4분기(12월)"/>
    <x v="9"/>
    <s v="인도네시아"/>
    <s v="김호민"/>
    <x v="0"/>
    <s v="리얼그램 리보스아르기닌6000(20ml*10포)"/>
    <n v="17000"/>
    <n v="2"/>
    <n v="34000"/>
  </r>
  <r>
    <x v="247"/>
    <s v="O221108058771"/>
    <s v="2022"/>
    <s v="4분기(12월)"/>
    <x v="9"/>
    <s v="인도네시아"/>
    <s v="김호민"/>
    <x v="0"/>
    <s v="리얼칩 딸기100%"/>
    <n v="2720"/>
    <n v="1"/>
    <n v="2720"/>
  </r>
  <r>
    <x v="247"/>
    <s v="O221108058771"/>
    <s v="2022"/>
    <s v="4분기(12월)"/>
    <x v="9"/>
    <s v="인도네시아"/>
    <s v="김호민"/>
    <x v="0"/>
    <s v="리얼칩 사과100%"/>
    <n v="2800"/>
    <n v="1"/>
    <n v="2800"/>
  </r>
  <r>
    <x v="247"/>
    <s v="O221108058771"/>
    <s v="2022"/>
    <s v="4분기(12월)"/>
    <x v="9"/>
    <s v="인도네시아"/>
    <s v="김호민"/>
    <x v="0"/>
    <s v="메가도스 비타민C3000(3g*30포)"/>
    <n v="12900"/>
    <n v="1"/>
    <n v="12900"/>
  </r>
  <r>
    <x v="247"/>
    <s v="O221108058771"/>
    <s v="2022"/>
    <s v="4분기(12월)"/>
    <x v="9"/>
    <s v="인도네시아"/>
    <s v="김호민"/>
    <x v="0"/>
    <s v="몬라이스 누들 3mm"/>
    <n v="1960"/>
    <n v="1"/>
    <n v="1960"/>
  </r>
  <r>
    <x v="247"/>
    <s v="O221108058771"/>
    <s v="2022"/>
    <s v="4분기(12월)"/>
    <x v="9"/>
    <s v="인도네시아"/>
    <s v="김호민"/>
    <x v="0"/>
    <s v="백설 맛소금250g"/>
    <n v="900"/>
    <n v="1"/>
    <n v="900"/>
  </r>
  <r>
    <x v="247"/>
    <s v="O221108058771"/>
    <s v="2022"/>
    <s v="4분기(12월)"/>
    <x v="9"/>
    <s v="인도네시아"/>
    <s v="김호민"/>
    <x v="0"/>
    <s v="오랄비 치실(50m)"/>
    <n v="2700"/>
    <n v="5"/>
    <n v="13500"/>
  </r>
  <r>
    <x v="247"/>
    <s v="O221108058771"/>
    <s v="2022"/>
    <s v="4분기(12월)"/>
    <x v="9"/>
    <s v="인도네시아"/>
    <s v="김호민"/>
    <x v="0"/>
    <s v="오리온 닥터유 단백질바50g*12"/>
    <n v="15400"/>
    <n v="1"/>
    <n v="15400"/>
  </r>
  <r>
    <x v="247"/>
    <s v="O221108058771"/>
    <s v="2022"/>
    <s v="4분기(12월)"/>
    <x v="9"/>
    <s v="인도네시아"/>
    <s v="김호민"/>
    <x v="0"/>
    <s v="오리온 마이구미 포도알맹이 67g"/>
    <n v="1270"/>
    <n v="1"/>
    <n v="1270"/>
  </r>
  <r>
    <x v="247"/>
    <s v="O221108058771"/>
    <s v="2022"/>
    <s v="4분기(12월)"/>
    <x v="9"/>
    <s v="인도네시아"/>
    <s v="김호민"/>
    <x v="0"/>
    <s v="접지멀티콘센트(4구3M)-개별s/w"/>
    <n v="13000"/>
    <n v="1"/>
    <n v="13000"/>
  </r>
  <r>
    <x v="247"/>
    <s v="O221108058771"/>
    <s v="2022"/>
    <s v="4분기(12월)"/>
    <x v="9"/>
    <s v="인도네시아"/>
    <s v="김호민"/>
    <x v="0"/>
    <s v="카누 다크로스트 아메리카노100T(미니)"/>
    <n v="20390"/>
    <n v="1"/>
    <n v="20390"/>
  </r>
  <r>
    <x v="247"/>
    <s v="O221108058771"/>
    <s v="2022"/>
    <s v="4분기(12월)"/>
    <x v="9"/>
    <s v="인도네시아"/>
    <s v="김호민"/>
    <x v="0"/>
    <s v="카누 디카페인 아메리카노10T"/>
    <n v="4300"/>
    <n v="4"/>
    <n v="17200"/>
  </r>
  <r>
    <x v="247"/>
    <s v="O221108058771"/>
    <s v="2022"/>
    <s v="4분기(12월)"/>
    <x v="9"/>
    <s v="인도네시아"/>
    <s v="김호민"/>
    <x v="0"/>
    <s v="프리미엄 하루넛츠25g*15"/>
    <n v="12400"/>
    <n v="4"/>
    <n v="49600"/>
  </r>
  <r>
    <x v="247"/>
    <s v="O221108058771"/>
    <s v="2022"/>
    <s v="4분기(12월)"/>
    <x v="9"/>
    <s v="인도네시아"/>
    <s v="김호민"/>
    <x v="0"/>
    <s v="화장실용탈취제300g(라벤더향)"/>
    <n v="1900"/>
    <n v="1"/>
    <n v="1900"/>
  </r>
  <r>
    <x v="248"/>
    <s v="O221108058769"/>
    <s v="2022"/>
    <s v="4분기(12월)"/>
    <x v="8"/>
    <s v="인도"/>
    <s v="김필진"/>
    <x v="0"/>
    <s v="[냉장][노르웨이] 간고등어 (특, 400g 이상) (이마트)"/>
    <n v="8980"/>
    <n v="1"/>
    <n v="8980"/>
  </r>
  <r>
    <x v="248"/>
    <s v="O221108058769"/>
    <s v="2022"/>
    <s v="4분기(12월)"/>
    <x v="8"/>
    <s v="인도"/>
    <s v="김필진"/>
    <x v="0"/>
    <s v="[냉장][노르웨이] 항공직송 생연어 스테이크 (250g)"/>
    <n v="14800"/>
    <n v="1"/>
    <n v="14800"/>
  </r>
  <r>
    <x v="248"/>
    <s v="O221108058769"/>
    <s v="2022"/>
    <s v="4분기(12월)"/>
    <x v="8"/>
    <s v="인도"/>
    <s v="김필진"/>
    <x v="0"/>
    <s v="100%국산감자전분400g"/>
    <n v="2800"/>
    <n v="1"/>
    <n v="2800"/>
  </r>
  <r>
    <x v="248"/>
    <s v="O221108058769"/>
    <s v="2022"/>
    <s v="4분기(12월)"/>
    <x v="8"/>
    <s v="인도"/>
    <s v="김필진"/>
    <x v="0"/>
    <s v="3M 더블액션물걸레청소포 대형 20매"/>
    <n v="11600"/>
    <n v="1"/>
    <n v="11600"/>
  </r>
  <r>
    <x v="248"/>
    <s v="O221108058769"/>
    <s v="2022"/>
    <s v="4분기(12월)"/>
    <x v="8"/>
    <s v="인도"/>
    <s v="김필진"/>
    <x v="0"/>
    <s v="CJ 비비고 삼치구이 60g*2"/>
    <n v="8980"/>
    <n v="1"/>
    <n v="8980"/>
  </r>
  <r>
    <x v="248"/>
    <s v="O221108058769"/>
    <s v="2022"/>
    <s v="4분기(12월)"/>
    <x v="8"/>
    <s v="인도"/>
    <s v="김필진"/>
    <x v="0"/>
    <s v="고추장아찌300g"/>
    <n v="6600"/>
    <n v="1"/>
    <n v="6600"/>
  </r>
  <r>
    <x v="248"/>
    <s v="O221108058769"/>
    <s v="2022"/>
    <s v="4분기(12월)"/>
    <x v="8"/>
    <s v="인도"/>
    <s v="김필진"/>
    <x v="0"/>
    <s v="그릭슈바인 비프함박330g"/>
    <n v="5100"/>
    <n v="2"/>
    <n v="10200"/>
  </r>
  <r>
    <x v="248"/>
    <s v="O221108058769"/>
    <s v="2022"/>
    <s v="4분기(12월)"/>
    <x v="8"/>
    <s v="인도"/>
    <s v="김필진"/>
    <x v="0"/>
    <s v="그릭슈바인 치즈 비프함박354g"/>
    <n v="5570"/>
    <n v="2"/>
    <n v="11140"/>
  </r>
  <r>
    <x v="248"/>
    <s v="O221108058769"/>
    <s v="2022"/>
    <s v="4분기(12월)"/>
    <x v="8"/>
    <s v="인도"/>
    <s v="김필진"/>
    <x v="0"/>
    <s v="농심 꿀꽈배기90g"/>
    <n v="1240"/>
    <n v="5"/>
    <n v="6200"/>
  </r>
  <r>
    <x v="248"/>
    <s v="O221108058769"/>
    <s v="2022"/>
    <s v="4분기(12월)"/>
    <x v="8"/>
    <s v="인도"/>
    <s v="김필진"/>
    <x v="0"/>
    <s v="농심 조청유과 96g"/>
    <n v="1236"/>
    <n v="5"/>
    <n v="6180"/>
  </r>
  <r>
    <x v="248"/>
    <s v="O221108058769"/>
    <s v="2022"/>
    <s v="4분기(12월)"/>
    <x v="8"/>
    <s v="인도"/>
    <s v="김필진"/>
    <x v="0"/>
    <s v="농심 쫄병 숯불바베큐82g*5"/>
    <n v="5450"/>
    <n v="1"/>
    <n v="5450"/>
  </r>
  <r>
    <x v="248"/>
    <s v="O221108058769"/>
    <s v="2022"/>
    <s v="4분기(12월)"/>
    <x v="8"/>
    <s v="인도"/>
    <s v="김필진"/>
    <x v="0"/>
    <s v="농심 포스틱 84g"/>
    <n v="1240"/>
    <n v="3"/>
    <n v="3720"/>
  </r>
  <r>
    <x v="248"/>
    <s v="O221108058769"/>
    <s v="2022"/>
    <s v="4분기(12월)"/>
    <x v="8"/>
    <s v="인도"/>
    <s v="김필진"/>
    <x v="0"/>
    <s v="뉴월남쌈300g(16cm)"/>
    <n v="2720"/>
    <n v="1"/>
    <n v="2720"/>
  </r>
  <r>
    <x v="248"/>
    <s v="O221108058769"/>
    <s v="2022"/>
    <s v="4분기(12월)"/>
    <x v="8"/>
    <s v="인도"/>
    <s v="김필진"/>
    <x v="0"/>
    <s v="다향 훈제오리(슬라이스)400g"/>
    <n v="10380"/>
    <n v="3"/>
    <n v="31140"/>
  </r>
  <r>
    <x v="248"/>
    <s v="O221108058769"/>
    <s v="2022"/>
    <s v="4분기(12월)"/>
    <x v="8"/>
    <s v="인도"/>
    <s v="김필진"/>
    <x v="0"/>
    <s v="대림 깐메추리알270g"/>
    <n v="4020"/>
    <n v="1"/>
    <n v="4020"/>
  </r>
  <r>
    <x v="248"/>
    <s v="O221108058769"/>
    <s v="2022"/>
    <s v="4분기(12월)"/>
    <x v="8"/>
    <s v="인도"/>
    <s v="김필진"/>
    <x v="0"/>
    <s v="대림 스노우크랩킹140g"/>
    <n v="2570"/>
    <n v="1"/>
    <n v="2570"/>
  </r>
  <r>
    <x v="248"/>
    <s v="O221108058769"/>
    <s v="2022"/>
    <s v="4분기(12월)"/>
    <x v="8"/>
    <s v="인도"/>
    <s v="김필진"/>
    <x v="0"/>
    <s v="대파슬라이스 동결건조10g"/>
    <n v="2400"/>
    <n v="3"/>
    <n v="7200"/>
  </r>
  <r>
    <x v="248"/>
    <s v="O221108058769"/>
    <s v="2022"/>
    <s v="4분기(12월)"/>
    <x v="8"/>
    <s v="인도"/>
    <s v="김필진"/>
    <x v="0"/>
    <s v="독도무역 명이(산마늘)175g*3"/>
    <n v="15800"/>
    <n v="1"/>
    <n v="15800"/>
  </r>
  <r>
    <x v="248"/>
    <s v="O221108058769"/>
    <s v="2022"/>
    <s v="4분기(12월)"/>
    <x v="8"/>
    <s v="인도"/>
    <s v="김필진"/>
    <x v="0"/>
    <s v="롯데 김밥속햄100g"/>
    <n v="1700"/>
    <n v="1"/>
    <n v="1700"/>
  </r>
  <r>
    <x v="248"/>
    <s v="O221108058769"/>
    <s v="2022"/>
    <s v="4분기(12월)"/>
    <x v="8"/>
    <s v="인도"/>
    <s v="김필진"/>
    <x v="0"/>
    <s v="롯데 의성마늘 그릴프랑크350g"/>
    <n v="5540"/>
    <n v="1"/>
    <n v="5540"/>
  </r>
  <r>
    <x v="248"/>
    <s v="O221108058769"/>
    <s v="2022"/>
    <s v="4분기(12월)"/>
    <x v="8"/>
    <s v="인도"/>
    <s v="김필진"/>
    <x v="0"/>
    <s v="몽쉘 카카오케이크384g"/>
    <n v="4700"/>
    <n v="1"/>
    <n v="4700"/>
  </r>
  <r>
    <x v="248"/>
    <s v="O221108058769"/>
    <s v="2022"/>
    <s v="4분기(12월)"/>
    <x v="8"/>
    <s v="인도"/>
    <s v="김필진"/>
    <x v="0"/>
    <s v="물걸레 청소포 샥 대형30포(200mm*300mm)"/>
    <n v="2200"/>
    <n v="2"/>
    <n v="4400"/>
  </r>
  <r>
    <x v="248"/>
    <s v="O221108058769"/>
    <s v="2022"/>
    <s v="4분기(12월)"/>
    <x v="8"/>
    <s v="인도"/>
    <s v="김필진"/>
    <x v="0"/>
    <s v="물바로 욕실화(슬리퍼)"/>
    <n v="3550"/>
    <n v="2"/>
    <n v="7100"/>
  </r>
  <r>
    <x v="248"/>
    <s v="O221108058769"/>
    <s v="2022"/>
    <s v="4분기(12월)"/>
    <x v="8"/>
    <s v="인도"/>
    <s v="김필진"/>
    <x v="0"/>
    <s v="미떼 핫초코(오리지날) 10T"/>
    <n v="5900"/>
    <n v="1"/>
    <n v="5900"/>
  </r>
  <r>
    <x v="248"/>
    <s v="O221108058769"/>
    <s v="2022"/>
    <s v="4분기(12월)"/>
    <x v="8"/>
    <s v="인도"/>
    <s v="김필진"/>
    <x v="0"/>
    <s v="미왕 쌀과자 250g"/>
    <n v="3400"/>
    <n v="2"/>
    <n v="6800"/>
  </r>
  <r>
    <x v="248"/>
    <s v="O221108058769"/>
    <s v="2022"/>
    <s v="4분기(12월)"/>
    <x v="8"/>
    <s v="인도"/>
    <s v="김필진"/>
    <x v="0"/>
    <s v="비락 식혜1.5ℓ"/>
    <n v="3540"/>
    <n v="2"/>
    <n v="7080"/>
  </r>
  <r>
    <x v="248"/>
    <s v="O221108058769"/>
    <s v="2022"/>
    <s v="4분기(12월)"/>
    <x v="8"/>
    <s v="인도"/>
    <s v="김필진"/>
    <x v="0"/>
    <s v="쁘띠첼 과일젤리 복숭아 210g*6"/>
    <n v="12000"/>
    <n v="1"/>
    <n v="12000"/>
  </r>
  <r>
    <x v="248"/>
    <s v="O221108058769"/>
    <s v="2022"/>
    <s v="4분기(12월)"/>
    <x v="8"/>
    <s v="인도"/>
    <s v="김필진"/>
    <x v="0"/>
    <s v="삼립 피자 호빵4입 360g"/>
    <n v="8280"/>
    <n v="1"/>
    <n v="8280"/>
  </r>
  <r>
    <x v="248"/>
    <s v="O221108058769"/>
    <s v="2022"/>
    <s v="4분기(12월)"/>
    <x v="8"/>
    <s v="인도"/>
    <s v="김필진"/>
    <x v="0"/>
    <s v="연겨자100g 튜브"/>
    <n v="3070"/>
    <n v="1"/>
    <n v="3070"/>
  </r>
  <r>
    <x v="248"/>
    <s v="O221108058769"/>
    <s v="2022"/>
    <s v="4분기(12월)"/>
    <x v="8"/>
    <s v="인도"/>
    <s v="김필진"/>
    <x v="0"/>
    <s v="연세 검은콩&amp;고칼슘두유200ml*24입"/>
    <n v="12500"/>
    <n v="2"/>
    <n v="25000"/>
  </r>
  <r>
    <x v="248"/>
    <s v="O221108058769"/>
    <s v="2022"/>
    <s v="4분기(12월)"/>
    <x v="8"/>
    <s v="인도"/>
    <s v="김필진"/>
    <x v="0"/>
    <s v="오리온 고래밥46g"/>
    <n v="670"/>
    <n v="2"/>
    <n v="1340"/>
  </r>
  <r>
    <x v="248"/>
    <s v="O221108058769"/>
    <s v="2022"/>
    <s v="4분기(12월)"/>
    <x v="8"/>
    <s v="인도"/>
    <s v="김필진"/>
    <x v="0"/>
    <s v="오리온 오감자 찍먹 양념바베큐맛50g"/>
    <n v="1470"/>
    <n v="2"/>
    <n v="2940"/>
  </r>
  <r>
    <x v="248"/>
    <s v="O221108058769"/>
    <s v="2022"/>
    <s v="4분기(12월)"/>
    <x v="8"/>
    <s v="인도"/>
    <s v="김필진"/>
    <x v="0"/>
    <s v="오리온 오뜨치즈144g"/>
    <n v="3073"/>
    <n v="2"/>
    <n v="6146"/>
  </r>
  <r>
    <x v="248"/>
    <s v="O221108058769"/>
    <s v="2022"/>
    <s v="4분기(12월)"/>
    <x v="8"/>
    <s v="인도"/>
    <s v="김필진"/>
    <x v="0"/>
    <s v="오리온 오징어땅콩180g"/>
    <n v="2260"/>
    <n v="5"/>
    <n v="11300"/>
  </r>
  <r>
    <x v="248"/>
    <s v="O221108058769"/>
    <s v="2022"/>
    <s v="4분기(12월)"/>
    <x v="8"/>
    <s v="인도"/>
    <s v="김필진"/>
    <x v="0"/>
    <s v="월남쌈소스(몬)295ml"/>
    <n v="4255"/>
    <n v="1"/>
    <n v="4255"/>
  </r>
  <r>
    <x v="248"/>
    <s v="O221108058769"/>
    <s v="2022"/>
    <s v="4분기(12월)"/>
    <x v="8"/>
    <s v="인도"/>
    <s v="김필진"/>
    <x v="0"/>
    <s v="유동 순살왕꼬막280g*2"/>
    <n v="9900"/>
    <n v="1"/>
    <n v="9900"/>
  </r>
  <r>
    <x v="248"/>
    <s v="O221108058769"/>
    <s v="2022"/>
    <s v="4분기(12월)"/>
    <x v="8"/>
    <s v="인도"/>
    <s v="김필진"/>
    <x v="0"/>
    <s v="의성마늘 후랑크70g"/>
    <n v="1300"/>
    <n v="2"/>
    <n v="2600"/>
  </r>
  <r>
    <x v="248"/>
    <s v="O221108058769"/>
    <s v="2022"/>
    <s v="4분기(12월)"/>
    <x v="8"/>
    <s v="인도"/>
    <s v="김필진"/>
    <x v="0"/>
    <s v="종가집 돌산갓김치500g"/>
    <n v="12480"/>
    <n v="1"/>
    <n v="12480"/>
  </r>
  <r>
    <x v="248"/>
    <s v="O221108058769"/>
    <s v="2022"/>
    <s v="4분기(12월)"/>
    <x v="8"/>
    <s v="인도"/>
    <s v="김필진"/>
    <x v="0"/>
    <s v="짱이야 166g"/>
    <n v="1160"/>
    <n v="3"/>
    <n v="3480"/>
  </r>
  <r>
    <x v="248"/>
    <s v="O221108058769"/>
    <s v="2022"/>
    <s v="4분기(12월)"/>
    <x v="8"/>
    <s v="인도"/>
    <s v="김필진"/>
    <x v="0"/>
    <s v="카누 디카페인 아메리카노10T"/>
    <n v="4300"/>
    <n v="1"/>
    <n v="4300"/>
  </r>
  <r>
    <x v="248"/>
    <s v="O221108058769"/>
    <s v="2022"/>
    <s v="4분기(12월)"/>
    <x v="8"/>
    <s v="인도"/>
    <s v="김필진"/>
    <x v="0"/>
    <s v="크라운 죠리퐁74g"/>
    <n v="1030"/>
    <n v="3"/>
    <n v="3090"/>
  </r>
  <r>
    <x v="248"/>
    <s v="O221108058769"/>
    <s v="2022"/>
    <s v="4분기(12월)"/>
    <x v="8"/>
    <s v="인도"/>
    <s v="김필진"/>
    <x v="0"/>
    <s v="하이몬 피넛월남쌈소스230ml"/>
    <n v="4520"/>
    <n v="1"/>
    <n v="4520"/>
  </r>
  <r>
    <x v="248"/>
    <s v="O221108058769"/>
    <s v="2022"/>
    <s v="4분기(12월)"/>
    <x v="8"/>
    <s v="인도"/>
    <s v="김필진"/>
    <x v="0"/>
    <s v="한성 국탕용어묵230g"/>
    <n v="3900"/>
    <n v="1"/>
    <n v="3900"/>
  </r>
  <r>
    <x v="248"/>
    <s v="O221108058769"/>
    <s v="2022"/>
    <s v="4분기(12월)"/>
    <x v="8"/>
    <s v="인도"/>
    <s v="김필진"/>
    <x v="0"/>
    <s v="한성 통통맛살골드207g"/>
    <n v="1690"/>
    <n v="1"/>
    <n v="1690"/>
  </r>
  <r>
    <x v="248"/>
    <s v="O221108058769"/>
    <s v="2022"/>
    <s v="4분기(12월)"/>
    <x v="8"/>
    <s v="인도"/>
    <s v="김필진"/>
    <x v="0"/>
    <s v="한성맛있는전골어묵270g"/>
    <n v="3600"/>
    <n v="2"/>
    <n v="7200"/>
  </r>
  <r>
    <x v="248"/>
    <s v="O221108058769"/>
    <s v="2022"/>
    <s v="4분기(12월)"/>
    <x v="8"/>
    <s v="인도"/>
    <s v="김필진"/>
    <x v="0"/>
    <s v="한성크래미 145g+90g"/>
    <n v="3520"/>
    <n v="1"/>
    <n v="3520"/>
  </r>
  <r>
    <x v="248"/>
    <s v="O221108058769"/>
    <s v="2022"/>
    <s v="4분기(12월)"/>
    <x v="8"/>
    <s v="인도"/>
    <s v="김필진"/>
    <x v="0"/>
    <s v="해태 맛동산 90g"/>
    <n v="1380"/>
    <n v="5"/>
    <n v="6900"/>
  </r>
  <r>
    <x v="248"/>
    <s v="O221108058769"/>
    <s v="2022"/>
    <s v="4분기(12월)"/>
    <x v="8"/>
    <s v="인도"/>
    <s v="김필진"/>
    <x v="0"/>
    <s v="해태 에이스364g"/>
    <n v="3600"/>
    <n v="2"/>
    <n v="7200"/>
  </r>
  <r>
    <x v="248"/>
    <s v="O221108058769"/>
    <s v="2022"/>
    <s v="4분기(12월)"/>
    <x v="8"/>
    <s v="인도"/>
    <s v="김필진"/>
    <x v="0"/>
    <s v="해태 오예스360g"/>
    <n v="4200"/>
    <n v="1"/>
    <n v="4200"/>
  </r>
  <r>
    <x v="249"/>
    <s v="O221108058767"/>
    <s v="2022"/>
    <s v="4분기(12월)"/>
    <x v="11"/>
    <s v="인도"/>
    <s v="서호석"/>
    <x v="0"/>
    <s v="3M삼중양면수세미"/>
    <n v="1500"/>
    <n v="2"/>
    <n v="3000"/>
  </r>
  <r>
    <x v="249"/>
    <s v="O221108058767"/>
    <s v="2022"/>
    <s v="4분기(12월)"/>
    <x v="11"/>
    <s v="인도"/>
    <s v="서호석"/>
    <x v="0"/>
    <s v="갈아만든배 238ml*12"/>
    <n v="9000"/>
    <n v="1"/>
    <n v="9000"/>
  </r>
  <r>
    <x v="249"/>
    <s v="O221108058767"/>
    <s v="2022"/>
    <s v="4분기(12월)"/>
    <x v="11"/>
    <s v="인도"/>
    <s v="서호석"/>
    <x v="0"/>
    <s v="경남제약 아르펜 정(몸살,두통,해열진통제)"/>
    <n v="2730"/>
    <n v="1"/>
    <n v="2730"/>
  </r>
  <r>
    <x v="249"/>
    <s v="O221108058767"/>
    <s v="2022"/>
    <s v="4분기(12월)"/>
    <x v="11"/>
    <s v="인도"/>
    <s v="서호석"/>
    <x v="0"/>
    <s v="깨끗한나라)미용티슈250매*3입"/>
    <n v="6500"/>
    <n v="1"/>
    <n v="6500"/>
  </r>
  <r>
    <x v="249"/>
    <s v="O221108058767"/>
    <s v="2022"/>
    <s v="4분기(12월)"/>
    <x v="11"/>
    <s v="인도"/>
    <s v="서호석"/>
    <x v="0"/>
    <s v="동결건조 다진마늘"/>
    <n v="4530"/>
    <n v="2"/>
    <n v="9060"/>
  </r>
  <r>
    <x v="249"/>
    <s v="O221108058767"/>
    <s v="2022"/>
    <s v="4분기(12월)"/>
    <x v="11"/>
    <s v="인도"/>
    <s v="서호석"/>
    <x v="0"/>
    <s v="동결건조 다진생강"/>
    <n v="4360"/>
    <n v="1"/>
    <n v="4360"/>
  </r>
  <r>
    <x v="249"/>
    <s v="O221108058767"/>
    <s v="2022"/>
    <s v="4분기(12월)"/>
    <x v="11"/>
    <s v="인도"/>
    <s v="서호석"/>
    <x v="0"/>
    <s v="동결건조 다진청양고추"/>
    <n v="4360"/>
    <n v="1"/>
    <n v="4360"/>
  </r>
  <r>
    <x v="249"/>
    <s v="O221108058767"/>
    <s v="2022"/>
    <s v="4분기(12월)"/>
    <x v="11"/>
    <s v="인도"/>
    <s v="서호석"/>
    <x v="0"/>
    <s v="동원꽁치 400g*2입"/>
    <n v="10000"/>
    <n v="2"/>
    <n v="20000"/>
  </r>
  <r>
    <x v="249"/>
    <s v="O221108058767"/>
    <s v="2022"/>
    <s v="4분기(12월)"/>
    <x v="11"/>
    <s v="인도"/>
    <s v="서호석"/>
    <x v="0"/>
    <s v="맛술 생강 500ml"/>
    <n v="2780"/>
    <n v="1"/>
    <n v="2780"/>
  </r>
  <r>
    <x v="249"/>
    <s v="O221108058767"/>
    <s v="2022"/>
    <s v="4분기(12월)"/>
    <x v="11"/>
    <s v="인도"/>
    <s v="서호석"/>
    <x v="0"/>
    <s v="모나리자 뽑아쓰는 키친타올150매*2입"/>
    <n v="4450"/>
    <n v="1"/>
    <n v="4450"/>
  </r>
  <r>
    <x v="249"/>
    <s v="O221108058767"/>
    <s v="2022"/>
    <s v="4분기(12월)"/>
    <x v="11"/>
    <s v="인도"/>
    <s v="서호석"/>
    <x v="0"/>
    <s v="비비고 사골곰탕500g*2"/>
    <n v="2850"/>
    <n v="3"/>
    <n v="8550"/>
  </r>
  <r>
    <x v="249"/>
    <s v="O221108058767"/>
    <s v="2022"/>
    <s v="4분기(12월)"/>
    <x v="11"/>
    <s v="인도"/>
    <s v="서호석"/>
    <x v="0"/>
    <s v="선봉 양평 해장국 600g*3"/>
    <n v="10000"/>
    <n v="1"/>
    <n v="10000"/>
  </r>
  <r>
    <x v="249"/>
    <s v="O221108058767"/>
    <s v="2022"/>
    <s v="4분기(12월)"/>
    <x v="11"/>
    <s v="인도"/>
    <s v="서호석"/>
    <x v="0"/>
    <s v="오뚜기)옛날참기름320ml"/>
    <n v="6660"/>
    <n v="1"/>
    <n v="6660"/>
  </r>
  <r>
    <x v="249"/>
    <s v="O221108058767"/>
    <s v="2022"/>
    <s v="4분기(12월)"/>
    <x v="11"/>
    <s v="인도"/>
    <s v="서호석"/>
    <x v="0"/>
    <s v="종가반상 남도추어탕450g*2"/>
    <n v="11290"/>
    <n v="3"/>
    <n v="33870"/>
  </r>
  <r>
    <x v="249"/>
    <s v="O221108058767"/>
    <s v="2022"/>
    <s v="4분기(12월)"/>
    <x v="11"/>
    <s v="인도"/>
    <s v="서호석"/>
    <x v="0"/>
    <s v="크린랩 22cm*50m"/>
    <n v="4180"/>
    <n v="1"/>
    <n v="4180"/>
  </r>
  <r>
    <x v="249"/>
    <s v="O221108058767"/>
    <s v="2022"/>
    <s v="4분기(12월)"/>
    <x v="11"/>
    <s v="인도"/>
    <s v="서호석"/>
    <x v="0"/>
    <s v="크린랩 30cm*50m"/>
    <n v="5500"/>
    <n v="1"/>
    <n v="5500"/>
  </r>
  <r>
    <x v="249"/>
    <s v="O221108058767"/>
    <s v="2022"/>
    <s v="4분기(12월)"/>
    <x v="11"/>
    <s v="인도"/>
    <s v="서호석"/>
    <x v="0"/>
    <s v="팔도)비락칡즙120ml*10입"/>
    <n v="8600"/>
    <n v="3"/>
    <n v="25800"/>
  </r>
  <r>
    <x v="249"/>
    <s v="O221108058767"/>
    <s v="2022"/>
    <s v="4분기(12월)"/>
    <x v="11"/>
    <s v="인도"/>
    <s v="서호석"/>
    <x v="0"/>
    <s v="페브리즈향균플러스370ml(깨끗한향)"/>
    <n v="6100"/>
    <n v="1"/>
    <n v="6100"/>
  </r>
  <r>
    <x v="249"/>
    <s v="O221108058767"/>
    <s v="2022"/>
    <s v="4분기(12월)"/>
    <x v="11"/>
    <s v="인도"/>
    <s v="서호석"/>
    <x v="0"/>
    <s v="하선정 까나리액젓800g"/>
    <n v="4910"/>
    <n v="1"/>
    <n v="4910"/>
  </r>
  <r>
    <x v="249"/>
    <s v="O221108058767"/>
    <s v="2022"/>
    <s v="4분기(12월)"/>
    <x v="11"/>
    <s v="인도"/>
    <s v="서호석"/>
    <x v="0"/>
    <s v="한알천 삼계탕1kg"/>
    <n v="8500"/>
    <n v="2"/>
    <n v="17000"/>
  </r>
  <r>
    <x v="249"/>
    <s v="O221108058767"/>
    <s v="2022"/>
    <s v="4분기(12월)"/>
    <x v="11"/>
    <s v="인도"/>
    <s v="서호석"/>
    <x v="0"/>
    <s v="해찬들 태양초 골드고추장1.7kg+300g"/>
    <n v="11000"/>
    <n v="1"/>
    <n v="11000"/>
  </r>
  <r>
    <x v="249"/>
    <s v="O221108058767"/>
    <s v="2022"/>
    <s v="4분기(12월)"/>
    <x v="11"/>
    <s v="인도"/>
    <s v="서호석"/>
    <x v="0"/>
    <s v="화장실용탈취제300g(라벤더향)"/>
    <n v="1900"/>
    <n v="2"/>
    <n v="3800"/>
  </r>
  <r>
    <x v="250"/>
    <s v="O221108058766"/>
    <s v="2022"/>
    <s v="4분기(12월)"/>
    <x v="9"/>
    <s v="중국"/>
    <s v="김형동"/>
    <x v="0"/>
    <s v="광천파래김4g*16봉"/>
    <n v="4200"/>
    <n v="4"/>
    <n v="16800"/>
  </r>
  <r>
    <x v="250"/>
    <s v="O221108058766"/>
    <s v="2022"/>
    <s v="4분기(12월)"/>
    <x v="9"/>
    <s v="중국"/>
    <s v="김형동"/>
    <x v="0"/>
    <s v="김도둑 광천재래김4g*16봉"/>
    <n v="4200"/>
    <n v="3"/>
    <n v="12600"/>
  </r>
  <r>
    <x v="250"/>
    <s v="O221108058766"/>
    <s v="2022"/>
    <s v="4분기(12월)"/>
    <x v="9"/>
    <s v="중국"/>
    <s v="김형동"/>
    <x v="0"/>
    <s v="농심 신라면(멀티5입)"/>
    <n v="3730"/>
    <n v="5"/>
    <n v="18650"/>
  </r>
  <r>
    <x v="250"/>
    <s v="O221108058766"/>
    <s v="2022"/>
    <s v="4분기(12월)"/>
    <x v="9"/>
    <s v="중국"/>
    <s v="김형동"/>
    <x v="0"/>
    <s v="농심 오징어짬뽕(멀티5입)"/>
    <n v="4430"/>
    <n v="2"/>
    <n v="8860"/>
  </r>
  <r>
    <x v="250"/>
    <s v="O221108058766"/>
    <s v="2022"/>
    <s v="4분기(12월)"/>
    <x v="9"/>
    <s v="중국"/>
    <s v="김형동"/>
    <x v="0"/>
    <s v="농심짜파게티(멀티5입)"/>
    <n v="5000"/>
    <n v="4"/>
    <n v="20000"/>
  </r>
  <r>
    <x v="250"/>
    <s v="O221108058766"/>
    <s v="2022"/>
    <s v="4분기(12월)"/>
    <x v="9"/>
    <s v="중국"/>
    <s v="김형동"/>
    <x v="0"/>
    <s v="바삭고소부침가루1Kg"/>
    <n v="3910"/>
    <n v="2"/>
    <n v="7820"/>
  </r>
  <r>
    <x v="250"/>
    <s v="O221108058766"/>
    <s v="2022"/>
    <s v="4분기(12월)"/>
    <x v="9"/>
    <s v="중국"/>
    <s v="김형동"/>
    <x v="0"/>
    <s v="반해요 양념깻잎80g*5"/>
    <n v="11000"/>
    <n v="2"/>
    <n v="22000"/>
  </r>
  <r>
    <x v="250"/>
    <s v="O221108058766"/>
    <s v="2022"/>
    <s v="4분기(12월)"/>
    <x v="9"/>
    <s v="중국"/>
    <s v="김형동"/>
    <x v="0"/>
    <s v="백설 맛소금250g"/>
    <n v="900"/>
    <n v="1"/>
    <n v="900"/>
  </r>
  <r>
    <x v="250"/>
    <s v="O221108058766"/>
    <s v="2022"/>
    <s v="4분기(12월)"/>
    <x v="9"/>
    <s v="중국"/>
    <s v="김형동"/>
    <x v="0"/>
    <s v="사조고등어400g"/>
    <n v="3160"/>
    <n v="4"/>
    <n v="12640"/>
  </r>
  <r>
    <x v="250"/>
    <s v="O221108058766"/>
    <s v="2022"/>
    <s v="4분기(12월)"/>
    <x v="9"/>
    <s v="중국"/>
    <s v="김형동"/>
    <x v="0"/>
    <s v="산들애 처음부터 멸치다시마 육수 275g"/>
    <n v="5210"/>
    <n v="2"/>
    <n v="10420"/>
  </r>
  <r>
    <x v="250"/>
    <s v="O221108058766"/>
    <s v="2022"/>
    <s v="4분기(12월)"/>
    <x v="9"/>
    <s v="중국"/>
    <s v="김형동"/>
    <x v="0"/>
    <s v="순창조개멸치찌개된장450g"/>
    <n v="5200"/>
    <n v="1"/>
    <n v="5200"/>
  </r>
  <r>
    <x v="250"/>
    <s v="O221108058766"/>
    <s v="2022"/>
    <s v="4분기(12월)"/>
    <x v="9"/>
    <s v="중국"/>
    <s v="김형동"/>
    <x v="0"/>
    <s v="오뚜기 양조식초500ml"/>
    <n v="1000"/>
    <n v="1"/>
    <n v="1000"/>
  </r>
  <r>
    <x v="250"/>
    <s v="O221108058766"/>
    <s v="2022"/>
    <s v="4분기(12월)"/>
    <x v="9"/>
    <s v="중국"/>
    <s v="김형동"/>
    <x v="0"/>
    <s v="오뚜기)옛날참기름320ml"/>
    <n v="6660"/>
    <n v="3"/>
    <n v="19980"/>
  </r>
  <r>
    <x v="250"/>
    <s v="O221108058766"/>
    <s v="2022"/>
    <s v="4분기(12월)"/>
    <x v="9"/>
    <s v="중국"/>
    <s v="김형동"/>
    <x v="0"/>
    <s v="오뚜기옛날미역50g"/>
    <n v="2220"/>
    <n v="9"/>
    <n v="19980"/>
  </r>
  <r>
    <x v="250"/>
    <s v="O221108058766"/>
    <s v="2022"/>
    <s v="4분기(12월)"/>
    <x v="9"/>
    <s v="중국"/>
    <s v="김형동"/>
    <x v="0"/>
    <s v="이광범명가 고춧가루500g(100%국산) "/>
    <n v="23500"/>
    <n v="2"/>
    <n v="47000"/>
  </r>
  <r>
    <x v="250"/>
    <s v="O221108058766"/>
    <s v="2022"/>
    <s v="4분기(12월)"/>
    <x v="9"/>
    <s v="중국"/>
    <s v="김형동"/>
    <x v="0"/>
    <s v="청정원 순창쌈장 P500g"/>
    <n v="3550"/>
    <n v="2"/>
    <n v="7100"/>
  </r>
  <r>
    <x v="250"/>
    <s v="O221108058766"/>
    <s v="2022"/>
    <s v="4분기(12월)"/>
    <x v="9"/>
    <s v="중국"/>
    <s v="김형동"/>
    <x v="0"/>
    <s v="청정원 초고추장 1kg"/>
    <n v="4500"/>
    <n v="1"/>
    <n v="4500"/>
  </r>
  <r>
    <x v="250"/>
    <s v="O221108058766"/>
    <s v="2022"/>
    <s v="4분기(12월)"/>
    <x v="9"/>
    <s v="중국"/>
    <s v="김형동"/>
    <x v="0"/>
    <s v="칼칼한 해물국물팩65g(13g*5)"/>
    <n v="2700"/>
    <n v="2"/>
    <n v="5400"/>
  </r>
  <r>
    <x v="250"/>
    <s v="O221108058766"/>
    <s v="2022"/>
    <s v="4분기(12월)"/>
    <x v="9"/>
    <s v="중국"/>
    <s v="김형동"/>
    <x v="0"/>
    <s v="팔도비빔면(멀티5입)"/>
    <n v="4450"/>
    <n v="2"/>
    <n v="8900"/>
  </r>
  <r>
    <x v="250"/>
    <s v="O221108058766"/>
    <s v="2022"/>
    <s v="4분기(12월)"/>
    <x v="9"/>
    <s v="중국"/>
    <s v="김형동"/>
    <x v="0"/>
    <s v="하선정 멸치액젓800g"/>
    <n v="4800"/>
    <n v="2"/>
    <n v="9600"/>
  </r>
  <r>
    <x v="250"/>
    <s v="O221108058766"/>
    <s v="2022"/>
    <s v="4분기(12월)"/>
    <x v="9"/>
    <s v="중국"/>
    <s v="김형동"/>
    <x v="0"/>
    <s v="해찬들 재래식된장1kg"/>
    <n v="6636"/>
    <n v="1"/>
    <n v="6636"/>
  </r>
  <r>
    <x v="250"/>
    <s v="O221108058766"/>
    <s v="2022"/>
    <s v="4분기(12월)"/>
    <x v="9"/>
    <s v="중국"/>
    <s v="김형동"/>
    <x v="0"/>
    <s v="해찬들 태양초 골드고추장1.7kg+300g"/>
    <n v="11000"/>
    <n v="1"/>
    <n v="11000"/>
  </r>
  <r>
    <x v="250"/>
    <s v="O221108058766"/>
    <s v="2022"/>
    <s v="4분기(12월)"/>
    <x v="9"/>
    <s v="중국"/>
    <s v="김형동"/>
    <x v="0"/>
    <s v="해태 연양갱55g"/>
    <n v="700"/>
    <n v="6"/>
    <n v="4200"/>
  </r>
  <r>
    <x v="250"/>
    <s v="O221108058766"/>
    <s v="2022"/>
    <s v="4분기(12월)"/>
    <x v="9"/>
    <s v="중국"/>
    <s v="김형동"/>
    <x v="0"/>
    <s v="해표 꽃소금(천일염100%)1kg"/>
    <n v="1760"/>
    <n v="1"/>
    <n v="1760"/>
  </r>
  <r>
    <x v="250"/>
    <s v="O221108058766"/>
    <s v="2022"/>
    <s v="4분기(12월)"/>
    <x v="9"/>
    <s v="중국"/>
    <s v="김형동"/>
    <x v="0"/>
    <s v="햇살담은양조진간장1.7L"/>
    <n v="8400"/>
    <n v="2"/>
    <n v="16800"/>
  </r>
  <r>
    <x v="251"/>
    <s v="O221108058764"/>
    <s v="2022"/>
    <s v="4분기(12월)"/>
    <x v="12"/>
    <s v="인도"/>
    <s v="김태완"/>
    <x v="0"/>
    <s v="The맛있는김도둑 재래식탁김15g*30"/>
    <n v="26000"/>
    <n v="2"/>
    <n v="52000"/>
  </r>
  <r>
    <x v="251"/>
    <s v="O221108058764"/>
    <s v="2022"/>
    <s v="4분기(12월)"/>
    <x v="12"/>
    <s v="인도"/>
    <s v="김태완"/>
    <x v="0"/>
    <s v="갈아만든배 238ml*12"/>
    <n v="9000"/>
    <n v="2"/>
    <n v="18000"/>
  </r>
  <r>
    <x v="251"/>
    <s v="O221108058764"/>
    <s v="2022"/>
    <s v="4분기(12월)"/>
    <x v="12"/>
    <s v="인도"/>
    <s v="김태완"/>
    <x v="0"/>
    <s v="경남제약 트라부틴 정(10정) - 복통 소화불량"/>
    <n v="2700"/>
    <n v="1"/>
    <n v="2700"/>
  </r>
  <r>
    <x v="251"/>
    <s v="O221108058764"/>
    <s v="2022"/>
    <s v="4분기(12월)"/>
    <x v="12"/>
    <s v="인도"/>
    <s v="김태완"/>
    <x v="0"/>
    <s v="고구마맛 쫀디기150g "/>
    <n v="1000"/>
    <n v="1"/>
    <n v="1000"/>
  </r>
  <r>
    <x v="251"/>
    <s v="O221108058764"/>
    <s v="2022"/>
    <s v="4분기(12월)"/>
    <x v="12"/>
    <s v="인도"/>
    <s v="김태완"/>
    <x v="0"/>
    <s v="광야 매실청970ml"/>
    <n v="5800"/>
    <n v="4"/>
    <n v="23200"/>
  </r>
  <r>
    <x v="251"/>
    <s v="O221108058764"/>
    <s v="2022"/>
    <s v="4분기(12월)"/>
    <x v="12"/>
    <s v="인도"/>
    <s v="김태완"/>
    <x v="0"/>
    <s v="구운감자 135g"/>
    <n v="3600"/>
    <n v="3"/>
    <n v="10800"/>
  </r>
  <r>
    <x v="251"/>
    <s v="O221108058764"/>
    <s v="2022"/>
    <s v="4분기(12월)"/>
    <x v="12"/>
    <s v="인도"/>
    <s v="김태완"/>
    <x v="0"/>
    <s v="구운감자 슬림80g"/>
    <n v="1090"/>
    <n v="1"/>
    <n v="1090"/>
  </r>
  <r>
    <x v="251"/>
    <s v="O221108058764"/>
    <s v="2022"/>
    <s v="4분기(12월)"/>
    <x v="12"/>
    <s v="인도"/>
    <s v="김태완"/>
    <x v="0"/>
    <s v="국희땅콩샌드70g"/>
    <n v="900"/>
    <n v="1"/>
    <n v="900"/>
  </r>
  <r>
    <x v="251"/>
    <s v="O221108058764"/>
    <s v="2022"/>
    <s v="4분기(12월)"/>
    <x v="12"/>
    <s v="인도"/>
    <s v="김태완"/>
    <x v="0"/>
    <s v="그릭슈바인 비프함박330g"/>
    <n v="5100"/>
    <n v="4"/>
    <n v="20400"/>
  </r>
  <r>
    <x v="251"/>
    <s v="O221108058764"/>
    <s v="2022"/>
    <s v="4분기(12월)"/>
    <x v="12"/>
    <s v="인도"/>
    <s v="김태완"/>
    <x v="0"/>
    <s v="그릭슈바인 치즈 비프함박354g"/>
    <n v="5570"/>
    <n v="2"/>
    <n v="11140"/>
  </r>
  <r>
    <x v="251"/>
    <s v="O221108058764"/>
    <s v="2022"/>
    <s v="4분기(12월)"/>
    <x v="12"/>
    <s v="인도"/>
    <s v="김태완"/>
    <x v="0"/>
    <s v="김도둑 광천재래김4g*16봉"/>
    <n v="4200"/>
    <n v="1"/>
    <n v="4200"/>
  </r>
  <r>
    <x v="251"/>
    <s v="O221108058764"/>
    <s v="2022"/>
    <s v="4분기(12월)"/>
    <x v="12"/>
    <s v="인도"/>
    <s v="김태완"/>
    <x v="0"/>
    <s v="김도둑 쌀국수 깔끔한멸치맛92g"/>
    <n v="1400"/>
    <n v="3"/>
    <n v="4200"/>
  </r>
  <r>
    <x v="251"/>
    <s v="O221108058764"/>
    <s v="2022"/>
    <s v="4분기(12월)"/>
    <x v="12"/>
    <s v="인도"/>
    <s v="김태완"/>
    <x v="0"/>
    <s v="깔끔한 멸치국물팩65g(13g*5)"/>
    <n v="2700"/>
    <n v="2"/>
    <n v="5400"/>
  </r>
  <r>
    <x v="251"/>
    <s v="O221108058764"/>
    <s v="2022"/>
    <s v="4분기(12월)"/>
    <x v="12"/>
    <s v="인도"/>
    <s v="김태완"/>
    <x v="0"/>
    <s v="농심 감튀 어니언맛 120g"/>
    <n v="2820"/>
    <n v="1"/>
    <n v="2820"/>
  </r>
  <r>
    <x v="251"/>
    <s v="O221108058764"/>
    <s v="2022"/>
    <s v="4분기(12월)"/>
    <x v="12"/>
    <s v="인도"/>
    <s v="김태완"/>
    <x v="0"/>
    <s v="농심 닭다리 후라이드맛66g"/>
    <n v="1340"/>
    <n v="2"/>
    <n v="2680"/>
  </r>
  <r>
    <x v="251"/>
    <s v="O221108058764"/>
    <s v="2022"/>
    <s v="4분기(12월)"/>
    <x v="12"/>
    <s v="인도"/>
    <s v="김태완"/>
    <x v="0"/>
    <s v="농심짜파게티(멀티5입)"/>
    <n v="5000"/>
    <n v="2"/>
    <n v="10000"/>
  </r>
  <r>
    <x v="251"/>
    <s v="O221108058764"/>
    <s v="2022"/>
    <s v="4분기(12월)"/>
    <x v="12"/>
    <s v="인도"/>
    <s v="김태완"/>
    <x v="0"/>
    <s v="대림 스노우크랩킹140g"/>
    <n v="2570"/>
    <n v="1"/>
    <n v="2570"/>
  </r>
  <r>
    <x v="251"/>
    <s v="O221108058764"/>
    <s v="2022"/>
    <s v="4분기(12월)"/>
    <x v="12"/>
    <s v="인도"/>
    <s v="김태완"/>
    <x v="0"/>
    <s v="대림 주부초밥짱 320g"/>
    <n v="3640"/>
    <n v="1"/>
    <n v="3640"/>
  </r>
  <r>
    <x v="251"/>
    <s v="O221108058764"/>
    <s v="2022"/>
    <s v="4분기(12월)"/>
    <x v="12"/>
    <s v="인도"/>
    <s v="김태완"/>
    <x v="0"/>
    <s v="동결건조 다진마늘"/>
    <n v="4530"/>
    <n v="2"/>
    <n v="9060"/>
  </r>
  <r>
    <x v="251"/>
    <s v="O221108058764"/>
    <s v="2022"/>
    <s v="4분기(12월)"/>
    <x v="12"/>
    <s v="인도"/>
    <s v="김태완"/>
    <x v="0"/>
    <s v="두손푸드 마시는 단호박죽 10팩"/>
    <n v="16000"/>
    <n v="1"/>
    <n v="16000"/>
  </r>
  <r>
    <x v="251"/>
    <s v="O221108058764"/>
    <s v="2022"/>
    <s v="4분기(12월)"/>
    <x v="12"/>
    <s v="인도"/>
    <s v="김태완"/>
    <x v="0"/>
    <s v="로얄샤워타올"/>
    <n v="1100"/>
    <n v="1"/>
    <n v="1100"/>
  </r>
  <r>
    <x v="251"/>
    <s v="O221108058764"/>
    <s v="2022"/>
    <s v="4분기(12월)"/>
    <x v="12"/>
    <s v="인도"/>
    <s v="김태완"/>
    <x v="0"/>
    <s v="롯데 김밥속햄100g"/>
    <n v="1700"/>
    <n v="2"/>
    <n v="3400"/>
  </r>
  <r>
    <x v="251"/>
    <s v="O221108058764"/>
    <s v="2022"/>
    <s v="4분기(12월)"/>
    <x v="12"/>
    <s v="인도"/>
    <s v="김태완"/>
    <x v="0"/>
    <s v="롯데 빼빼로 오리지날54g"/>
    <n v="1240"/>
    <n v="4"/>
    <n v="4960"/>
  </r>
  <r>
    <x v="251"/>
    <s v="O221108058764"/>
    <s v="2022"/>
    <s v="4분기(12월)"/>
    <x v="12"/>
    <s v="인도"/>
    <s v="김태완"/>
    <x v="0"/>
    <s v="마렝고105g"/>
    <n v="4100"/>
    <n v="2"/>
    <n v="8200"/>
  </r>
  <r>
    <x v="251"/>
    <s v="O221108058764"/>
    <s v="2022"/>
    <s v="4분기(12월)"/>
    <x v="12"/>
    <s v="인도"/>
    <s v="김태완"/>
    <x v="0"/>
    <s v="마이쮸 자일리톨사과볼 110g"/>
    <n v="2500"/>
    <n v="1"/>
    <n v="2500"/>
  </r>
  <r>
    <x v="251"/>
    <s v="O221108058764"/>
    <s v="2022"/>
    <s v="4분기(12월)"/>
    <x v="12"/>
    <s v="인도"/>
    <s v="김태완"/>
    <x v="0"/>
    <s v="마이쮸 자일리톨포도볼 110g"/>
    <n v="2500"/>
    <n v="1"/>
    <n v="2500"/>
  </r>
  <r>
    <x v="251"/>
    <s v="O221108058764"/>
    <s v="2022"/>
    <s v="4분기(12월)"/>
    <x v="12"/>
    <s v="인도"/>
    <s v="김태완"/>
    <x v="0"/>
    <s v="마이쮸(딸기복숭아)284g"/>
    <n v="3610"/>
    <n v="1"/>
    <n v="3610"/>
  </r>
  <r>
    <x v="251"/>
    <s v="O221108058764"/>
    <s v="2022"/>
    <s v="4분기(12월)"/>
    <x v="12"/>
    <s v="인도"/>
    <s v="김태완"/>
    <x v="0"/>
    <s v="반해요 무말랭이80g*5"/>
    <n v="11000"/>
    <n v="1"/>
    <n v="11000"/>
  </r>
  <r>
    <x v="251"/>
    <s v="O221108058764"/>
    <s v="2022"/>
    <s v="4분기(12월)"/>
    <x v="12"/>
    <s v="인도"/>
    <s v="김태완"/>
    <x v="0"/>
    <s v="백설 숯불갈비후랑크120g"/>
    <n v="1200"/>
    <n v="1"/>
    <n v="1200"/>
  </r>
  <r>
    <x v="251"/>
    <s v="O221108058764"/>
    <s v="2022"/>
    <s v="4분기(12월)"/>
    <x v="12"/>
    <s v="인도"/>
    <s v="김태완"/>
    <x v="0"/>
    <s v="백설 올리고당1.2kg"/>
    <n v="5430"/>
    <n v="1"/>
    <n v="5430"/>
  </r>
  <r>
    <x v="251"/>
    <s v="O221108058764"/>
    <s v="2022"/>
    <s v="4분기(12월)"/>
    <x v="12"/>
    <s v="인도"/>
    <s v="김태완"/>
    <x v="0"/>
    <s v="백설 정말 맛있는소시지 160g*2"/>
    <n v="3240"/>
    <n v="2"/>
    <n v="6480"/>
  </r>
  <r>
    <x v="251"/>
    <s v="O221108058764"/>
    <s v="2022"/>
    <s v="4분기(12월)"/>
    <x v="12"/>
    <s v="인도"/>
    <s v="김태완"/>
    <x v="0"/>
    <s v="버터와플316g"/>
    <n v="4000"/>
    <n v="1"/>
    <n v="4000"/>
  </r>
  <r>
    <x v="251"/>
    <s v="O221108058764"/>
    <s v="2022"/>
    <s v="4분기(12월)"/>
    <x v="12"/>
    <s v="인도"/>
    <s v="김태완"/>
    <x v="0"/>
    <s v="비비고 갈비탕400g*2"/>
    <n v="13520"/>
    <n v="4"/>
    <n v="54080"/>
  </r>
  <r>
    <x v="251"/>
    <s v="O221108058764"/>
    <s v="2022"/>
    <s v="4분기(12월)"/>
    <x v="12"/>
    <s v="인도"/>
    <s v="김태완"/>
    <x v="0"/>
    <s v="비비고 누룽지 닭백숙죽 280g"/>
    <n v="2850"/>
    <n v="2"/>
    <n v="5700"/>
  </r>
  <r>
    <x v="251"/>
    <s v="O221108058764"/>
    <s v="2022"/>
    <s v="4분기(12월)"/>
    <x v="12"/>
    <s v="인도"/>
    <s v="김태완"/>
    <x v="0"/>
    <s v="뽀로로 워터젤리 포도120ml*10입"/>
    <n v="9900"/>
    <n v="1"/>
    <n v="9900"/>
  </r>
  <r>
    <x v="251"/>
    <s v="O221108058764"/>
    <s v="2022"/>
    <s v="4분기(12월)"/>
    <x v="12"/>
    <s v="인도"/>
    <s v="김태완"/>
    <x v="0"/>
    <s v="산들애 처음부터 멸치다시마 육수 275g"/>
    <n v="5210"/>
    <n v="2"/>
    <n v="10420"/>
  </r>
  <r>
    <x v="251"/>
    <s v="O221108058764"/>
    <s v="2022"/>
    <s v="4분기(12월)"/>
    <x v="12"/>
    <s v="인도"/>
    <s v="김태완"/>
    <x v="0"/>
    <s v="삼립 미니꿀약과140g"/>
    <n v="1400"/>
    <n v="2"/>
    <n v="2800"/>
  </r>
  <r>
    <x v="251"/>
    <s v="O221108058764"/>
    <s v="2022"/>
    <s v="4분기(12월)"/>
    <x v="12"/>
    <s v="인도"/>
    <s v="김태완"/>
    <x v="0"/>
    <s v="상하목장 유기농 멸균우유200ml*24입"/>
    <n v="24280"/>
    <n v="2"/>
    <n v="48560"/>
  </r>
  <r>
    <x v="251"/>
    <s v="O221108058764"/>
    <s v="2022"/>
    <s v="4분기(12월)"/>
    <x v="12"/>
    <s v="인도"/>
    <s v="김태완"/>
    <x v="0"/>
    <s v="샌드 에이스찐초코204g"/>
    <n v="3600"/>
    <n v="1"/>
    <n v="3600"/>
  </r>
  <r>
    <x v="251"/>
    <s v="O221108058764"/>
    <s v="2022"/>
    <s v="4분기(12월)"/>
    <x v="12"/>
    <s v="인도"/>
    <s v="김태완"/>
    <x v="0"/>
    <s v="서울멸균우유200ml*24입"/>
    <n v="16255"/>
    <n v="1"/>
    <n v="16255"/>
  </r>
  <r>
    <x v="251"/>
    <s v="O221108058764"/>
    <s v="2022"/>
    <s v="4분기(12월)"/>
    <x v="12"/>
    <s v="인도"/>
    <s v="김태완"/>
    <x v="0"/>
    <s v="설악산 국산 친환경인증 무시래기100g"/>
    <n v="3900"/>
    <n v="2"/>
    <n v="7800"/>
  </r>
  <r>
    <x v="251"/>
    <s v="O221108058764"/>
    <s v="2022"/>
    <s v="4분기(12월)"/>
    <x v="12"/>
    <s v="인도"/>
    <s v="김태완"/>
    <x v="0"/>
    <s v="송학쌀떡500g"/>
    <n v="2240"/>
    <n v="3"/>
    <n v="6720"/>
  </r>
  <r>
    <x v="251"/>
    <s v="O221108058764"/>
    <s v="2022"/>
    <s v="4분기(12월)"/>
    <x v="12"/>
    <s v="인도"/>
    <s v="김태완"/>
    <x v="0"/>
    <s v="스팸 마일드 300g*3"/>
    <n v="12480"/>
    <n v="3"/>
    <n v="37440"/>
  </r>
  <r>
    <x v="251"/>
    <s v="O221108058764"/>
    <s v="2022"/>
    <s v="4분기(12월)"/>
    <x v="12"/>
    <s v="인도"/>
    <s v="김태완"/>
    <x v="0"/>
    <s v="아토팜 MLE 로션 200ml"/>
    <n v="17200"/>
    <n v="2"/>
    <n v="34400"/>
  </r>
  <r>
    <x v="251"/>
    <s v="O221108058764"/>
    <s v="2022"/>
    <s v="4분기(12월)"/>
    <x v="12"/>
    <s v="인도"/>
    <s v="김태완"/>
    <x v="0"/>
    <s v="엔네이처부드러운프랑크260g*2개"/>
    <n v="7700"/>
    <n v="1"/>
    <n v="7700"/>
  </r>
  <r>
    <x v="251"/>
    <s v="O221108058764"/>
    <s v="2022"/>
    <s v="4분기(12월)"/>
    <x v="12"/>
    <s v="인도"/>
    <s v="김태완"/>
    <x v="0"/>
    <s v="오뚜기 골드마요네즈500g"/>
    <n v="3940"/>
    <n v="1"/>
    <n v="3940"/>
  </r>
  <r>
    <x v="251"/>
    <s v="O221108058764"/>
    <s v="2022"/>
    <s v="4분기(12월)"/>
    <x v="12"/>
    <s v="인도"/>
    <s v="김태완"/>
    <x v="0"/>
    <s v="오뚜기)옛날참기름320ml"/>
    <n v="6660"/>
    <n v="2"/>
    <n v="13320"/>
  </r>
  <r>
    <x v="251"/>
    <s v="O221108058764"/>
    <s v="2022"/>
    <s v="4분기(12월)"/>
    <x v="12"/>
    <s v="인도"/>
    <s v="김태완"/>
    <x v="0"/>
    <s v="오리온 배배80g"/>
    <n v="1270"/>
    <n v="5"/>
    <n v="6350"/>
  </r>
  <r>
    <x v="251"/>
    <s v="O221108058764"/>
    <s v="2022"/>
    <s v="4분기(12월)"/>
    <x v="12"/>
    <s v="인도"/>
    <s v="김태완"/>
    <x v="0"/>
    <s v="오리온 오징어땅콩180g"/>
    <n v="2260"/>
    <n v="1"/>
    <n v="2260"/>
  </r>
  <r>
    <x v="251"/>
    <s v="O221108058764"/>
    <s v="2022"/>
    <s v="4분기(12월)"/>
    <x v="12"/>
    <s v="인도"/>
    <s v="김태완"/>
    <x v="0"/>
    <s v="오양맛살270g"/>
    <n v="1860"/>
    <n v="2"/>
    <n v="3720"/>
  </r>
  <r>
    <x v="251"/>
    <s v="O221108058764"/>
    <s v="2022"/>
    <s v="4분기(12월)"/>
    <x v="12"/>
    <s v="인도"/>
    <s v="김태완"/>
    <x v="0"/>
    <s v="우와한 치즈칩42g"/>
    <n v="2360"/>
    <n v="1"/>
    <n v="2360"/>
  </r>
  <r>
    <x v="251"/>
    <s v="O221108058764"/>
    <s v="2022"/>
    <s v="4분기(12월)"/>
    <x v="12"/>
    <s v="인도"/>
    <s v="김태완"/>
    <x v="0"/>
    <s v="위엔싹 에프10정"/>
    <n v="3000"/>
    <n v="1"/>
    <n v="3000"/>
  </r>
  <r>
    <x v="251"/>
    <s v="O221108058764"/>
    <s v="2022"/>
    <s v="4분기(12월)"/>
    <x v="12"/>
    <s v="인도"/>
    <s v="김태완"/>
    <x v="0"/>
    <s v="일미 김밥단무지400g"/>
    <n v="2320"/>
    <n v="3"/>
    <n v="6960"/>
  </r>
  <r>
    <x v="251"/>
    <s v="O221108058764"/>
    <s v="2022"/>
    <s v="4분기(12월)"/>
    <x v="12"/>
    <s v="인도"/>
    <s v="김태완"/>
    <x v="0"/>
    <s v="일미 양념우엉150g"/>
    <n v="3100"/>
    <n v="2"/>
    <n v="6200"/>
  </r>
  <r>
    <x v="251"/>
    <s v="O221108058764"/>
    <s v="2022"/>
    <s v="4분기(12월)"/>
    <x v="12"/>
    <s v="인도"/>
    <s v="김태완"/>
    <x v="0"/>
    <s v="자일리톨 애니타임민트92g"/>
    <n v="2100"/>
    <n v="1"/>
    <n v="2100"/>
  </r>
  <r>
    <x v="251"/>
    <s v="O221108058764"/>
    <s v="2022"/>
    <s v="4분기(12월)"/>
    <x v="12"/>
    <s v="인도"/>
    <s v="김태완"/>
    <x v="0"/>
    <s v="종가집 포기김치1.3kg"/>
    <n v="14700"/>
    <n v="2"/>
    <n v="29400"/>
  </r>
  <r>
    <x v="251"/>
    <s v="O221108058764"/>
    <s v="2022"/>
    <s v="4분기(12월)"/>
    <x v="12"/>
    <s v="인도"/>
    <s v="김태완"/>
    <x v="0"/>
    <s v="종가집 포기김치1.6kg"/>
    <n v="18700"/>
    <n v="6"/>
    <n v="112200"/>
  </r>
  <r>
    <x v="251"/>
    <s v="O221108058764"/>
    <s v="2022"/>
    <s v="4분기(12월)"/>
    <x v="12"/>
    <s v="인도"/>
    <s v="김태완"/>
    <x v="0"/>
    <s v="종합감기약 하벤파워 에스캡슐 "/>
    <n v="2700"/>
    <n v="1"/>
    <n v="2700"/>
  </r>
  <r>
    <x v="251"/>
    <s v="O221108058764"/>
    <s v="2022"/>
    <s v="4분기(12월)"/>
    <x v="12"/>
    <s v="인도"/>
    <s v="김태완"/>
    <x v="0"/>
    <s v="주부9단 김밥햄170g"/>
    <n v="3600"/>
    <n v="2"/>
    <n v="7200"/>
  </r>
  <r>
    <x v="251"/>
    <s v="O221108058764"/>
    <s v="2022"/>
    <s v="4분기(12월)"/>
    <x v="12"/>
    <s v="인도"/>
    <s v="김태완"/>
    <x v="0"/>
    <s v="진공 21곡혼합곡1kg"/>
    <n v="5900"/>
    <n v="1"/>
    <n v="5900"/>
  </r>
  <r>
    <x v="251"/>
    <s v="O221108058764"/>
    <s v="2022"/>
    <s v="4분기(12월)"/>
    <x v="12"/>
    <s v="인도"/>
    <s v="김태완"/>
    <x v="0"/>
    <s v="진공 알찬미 5kg"/>
    <n v="28700"/>
    <n v="5"/>
    <n v="143500"/>
  </r>
  <r>
    <x v="251"/>
    <s v="O221108058764"/>
    <s v="2022"/>
    <s v="4분기(12월)"/>
    <x v="12"/>
    <s v="인도"/>
    <s v="김태완"/>
    <x v="0"/>
    <s v="진공 찹쌀1kg"/>
    <n v="7400"/>
    <n v="1"/>
    <n v="7400"/>
  </r>
  <r>
    <x v="251"/>
    <s v="O221108058764"/>
    <s v="2022"/>
    <s v="4분기(12월)"/>
    <x v="12"/>
    <s v="인도"/>
    <s v="김태완"/>
    <x v="0"/>
    <s v="짱이야 166g"/>
    <n v="1160"/>
    <n v="1"/>
    <n v="1160"/>
  </r>
  <r>
    <x v="251"/>
    <s v="O221108058764"/>
    <s v="2022"/>
    <s v="4분기(12월)"/>
    <x v="12"/>
    <s v="인도"/>
    <s v="김태완"/>
    <x v="0"/>
    <s v="참깨라면 멀티 4입"/>
    <n v="4018"/>
    <n v="1"/>
    <n v="4018"/>
  </r>
  <r>
    <x v="251"/>
    <s v="O221108058764"/>
    <s v="2022"/>
    <s v="4분기(12월)"/>
    <x v="12"/>
    <s v="인도"/>
    <s v="김태완"/>
    <x v="0"/>
    <s v="참이맛 감자탕 800g "/>
    <n v="5220"/>
    <n v="2"/>
    <n v="10440"/>
  </r>
  <r>
    <x v="251"/>
    <s v="O221108058764"/>
    <s v="2022"/>
    <s v="4분기(12월)"/>
    <x v="12"/>
    <s v="인도"/>
    <s v="김태완"/>
    <x v="0"/>
    <s v="참푸드 맛진미오징어채100g(페루)"/>
    <n v="3400"/>
    <n v="3"/>
    <n v="10200"/>
  </r>
  <r>
    <x v="251"/>
    <s v="O221108058764"/>
    <s v="2022"/>
    <s v="4분기(12월)"/>
    <x v="12"/>
    <s v="인도"/>
    <s v="김태완"/>
    <x v="0"/>
    <s v="청정원 순창쌈장 P500g"/>
    <n v="3550"/>
    <n v="1"/>
    <n v="3550"/>
  </r>
  <r>
    <x v="251"/>
    <s v="O221108058764"/>
    <s v="2022"/>
    <s v="4분기(12월)"/>
    <x v="12"/>
    <s v="인도"/>
    <s v="김태완"/>
    <x v="0"/>
    <s v="청정원)직화짜장80g"/>
    <n v="2170"/>
    <n v="1"/>
    <n v="2170"/>
  </r>
  <r>
    <x v="251"/>
    <s v="O221108058764"/>
    <s v="2022"/>
    <s v="4분기(12월)"/>
    <x v="12"/>
    <s v="인도"/>
    <s v="김태완"/>
    <x v="0"/>
    <s v="초록원 유기농 꿀유자차1kg"/>
    <n v="16000"/>
    <n v="1"/>
    <n v="16000"/>
  </r>
  <r>
    <x v="251"/>
    <s v="O221108058764"/>
    <s v="2022"/>
    <s v="4분기(12월)"/>
    <x v="12"/>
    <s v="인도"/>
    <s v="김태완"/>
    <x v="0"/>
    <s v="촉촉한 고구마50g*5"/>
    <n v="6770"/>
    <n v="1"/>
    <n v="6770"/>
  </r>
  <r>
    <x v="251"/>
    <s v="O221108058764"/>
    <s v="2022"/>
    <s v="4분기(12월)"/>
    <x v="12"/>
    <s v="인도"/>
    <s v="김태완"/>
    <x v="0"/>
    <s v="크라운 소보로 60g"/>
    <n v="1000"/>
    <n v="1"/>
    <n v="1000"/>
  </r>
  <r>
    <x v="251"/>
    <s v="O221108058764"/>
    <s v="2022"/>
    <s v="4분기(12월)"/>
    <x v="12"/>
    <s v="인도"/>
    <s v="김태완"/>
    <x v="0"/>
    <s v="크라운 쿠크다스128g (화이트)"/>
    <n v="2160"/>
    <n v="3"/>
    <n v="6480"/>
  </r>
  <r>
    <x v="251"/>
    <s v="O221108058764"/>
    <s v="2022"/>
    <s v="4분기(12월)"/>
    <x v="12"/>
    <s v="인도"/>
    <s v="김태완"/>
    <x v="0"/>
    <s v="팔도비빔면(멀티5입)"/>
    <n v="4450"/>
    <n v="1"/>
    <n v="4450"/>
  </r>
  <r>
    <x v="251"/>
    <s v="O221108058764"/>
    <s v="2022"/>
    <s v="4분기(12월)"/>
    <x v="12"/>
    <s v="인도"/>
    <s v="김태완"/>
    <x v="0"/>
    <s v="프리미엄 하루넛츠25g*15"/>
    <n v="12400"/>
    <n v="1"/>
    <n v="12400"/>
  </r>
  <r>
    <x v="251"/>
    <s v="O221108058764"/>
    <s v="2022"/>
    <s v="4분기(12월)"/>
    <x v="12"/>
    <s v="인도"/>
    <s v="김태완"/>
    <x v="0"/>
    <s v="한성 통통맛살골드207g"/>
    <n v="1690"/>
    <n v="1"/>
    <n v="1690"/>
  </r>
  <r>
    <x v="251"/>
    <s v="O221108058764"/>
    <s v="2022"/>
    <s v="4분기(12월)"/>
    <x v="12"/>
    <s v="인도"/>
    <s v="김태완"/>
    <x v="0"/>
    <s v="핫브레이크15입"/>
    <n v="12900"/>
    <n v="1"/>
    <n v="12900"/>
  </r>
  <r>
    <x v="251"/>
    <s v="O221108058764"/>
    <s v="2022"/>
    <s v="4분기(12월)"/>
    <x v="12"/>
    <s v="인도"/>
    <s v="김태완"/>
    <x v="0"/>
    <s v="해태 맛동산 90g"/>
    <n v="1380"/>
    <n v="1"/>
    <n v="1380"/>
  </r>
  <r>
    <x v="251"/>
    <s v="O221108058764"/>
    <s v="2022"/>
    <s v="4분기(12월)"/>
    <x v="12"/>
    <s v="인도"/>
    <s v="김태완"/>
    <x v="0"/>
    <s v="해태 버터링 딥초코103g"/>
    <n v="2400"/>
    <n v="1"/>
    <n v="2400"/>
  </r>
  <r>
    <x v="251"/>
    <s v="O221108058764"/>
    <s v="2022"/>
    <s v="4분기(12월)"/>
    <x v="12"/>
    <s v="인도"/>
    <s v="김태완"/>
    <x v="0"/>
    <s v="해태 사루비아60g"/>
    <n v="1040"/>
    <n v="5"/>
    <n v="5200"/>
  </r>
  <r>
    <x v="251"/>
    <s v="O221108058764"/>
    <s v="2022"/>
    <s v="4분기(12월)"/>
    <x v="12"/>
    <s v="인도"/>
    <s v="김태완"/>
    <x v="0"/>
    <s v="해태 자가비90g 짭짤한맛"/>
    <n v="2400"/>
    <n v="1"/>
    <n v="2400"/>
  </r>
  <r>
    <x v="251"/>
    <s v="O221108058764"/>
    <s v="2022"/>
    <s v="4분기(12월)"/>
    <x v="12"/>
    <s v="인도"/>
    <s v="김태완"/>
    <x v="0"/>
    <s v="해태 초코홈런볼 128g"/>
    <n v="3800"/>
    <n v="5"/>
    <n v="19000"/>
  </r>
  <r>
    <x v="251"/>
    <s v="O221108058764"/>
    <s v="2022"/>
    <s v="4분기(12월)"/>
    <x v="12"/>
    <s v="인도"/>
    <s v="김태완"/>
    <x v="0"/>
    <s v="햇반200g*4개입"/>
    <n v="5200"/>
    <n v="2"/>
    <n v="10400"/>
  </r>
  <r>
    <x v="251"/>
    <s v="O221108058764"/>
    <s v="2022"/>
    <s v="4분기(12월)"/>
    <x v="12"/>
    <s v="인도"/>
    <s v="김태완"/>
    <x v="0"/>
    <s v="햇살담은 국간장840ml"/>
    <n v="5400"/>
    <n v="1"/>
    <n v="5400"/>
  </r>
  <r>
    <x v="252"/>
    <s v="O221108058762"/>
    <s v="2022"/>
    <s v="4분기(12월)"/>
    <x v="9"/>
    <s v="인도네시아"/>
    <s v="이한결"/>
    <x v="0"/>
    <s v="건오징어 철판구이50g"/>
    <n v="4700"/>
    <n v="10"/>
    <n v="47000"/>
  </r>
  <r>
    <x v="252"/>
    <s v="O221108058762"/>
    <s v="2022"/>
    <s v="4분기(12월)"/>
    <x v="9"/>
    <s v="인도네시아"/>
    <s v="이한결"/>
    <x v="0"/>
    <s v="고려은단 멀티비타민 올인원 90정 X 2박스"/>
    <n v="68400"/>
    <n v="1"/>
    <n v="68400"/>
  </r>
  <r>
    <x v="252"/>
    <s v="O221108058762"/>
    <s v="2022"/>
    <s v="4분기(12월)"/>
    <x v="9"/>
    <s v="인도네시아"/>
    <s v="이한결"/>
    <x v="0"/>
    <s v="동원 상상육포 오리지널 50g"/>
    <n v="3900"/>
    <n v="5"/>
    <n v="19500"/>
  </r>
  <r>
    <x v="252"/>
    <s v="O221108058762"/>
    <s v="2022"/>
    <s v="4분기(12월)"/>
    <x v="9"/>
    <s v="인도네시아"/>
    <s v="이한결"/>
    <x v="0"/>
    <s v="머거본 맛땅콩55g*12"/>
    <n v="11000"/>
    <n v="1"/>
    <n v="11000"/>
  </r>
  <r>
    <x v="252"/>
    <s v="O221108058762"/>
    <s v="2022"/>
    <s v="4분기(12월)"/>
    <x v="9"/>
    <s v="인도네시아"/>
    <s v="이한결"/>
    <x v="0"/>
    <s v="성경 안주공방 통먹태 55g"/>
    <n v="4220"/>
    <n v="10"/>
    <n v="42200"/>
  </r>
  <r>
    <x v="252"/>
    <s v="O221108058762"/>
    <s v="2022"/>
    <s v="4분기(12월)"/>
    <x v="9"/>
    <s v="인도네시아"/>
    <s v="이한결"/>
    <x v="0"/>
    <s v="오로니아뉴-프로폴리스 슈프림 90캡슐"/>
    <n v="46000"/>
    <n v="1"/>
    <n v="46000"/>
  </r>
  <r>
    <x v="252"/>
    <s v="O221108058762"/>
    <s v="2022"/>
    <s v="4분기(12월)"/>
    <x v="9"/>
    <s v="인도네시아"/>
    <s v="이한결"/>
    <x v="0"/>
    <s v="질러 갈릭 바베큐육포30g"/>
    <n v="3270"/>
    <n v="20"/>
    <n v="65400"/>
  </r>
  <r>
    <x v="253"/>
    <s v="O221108058761"/>
    <s v="2022"/>
    <s v="4분기(12월)"/>
    <x v="8"/>
    <s v="벨기에"/>
    <s v="손근하"/>
    <x v="0"/>
    <s v="The맛있는 김도둑 김밥용김10매"/>
    <n v="1400"/>
    <n v="8"/>
    <n v="11200"/>
  </r>
  <r>
    <x v="253"/>
    <s v="O221108058761"/>
    <s v="2022"/>
    <s v="4분기(12월)"/>
    <x v="8"/>
    <s v="벨기에"/>
    <s v="손근하"/>
    <x v="0"/>
    <s v="The맛있는광천돌자반70g"/>
    <n v="1780"/>
    <n v="3"/>
    <n v="5340"/>
  </r>
  <r>
    <x v="253"/>
    <s v="O221108058761"/>
    <s v="2022"/>
    <s v="4분기(12월)"/>
    <x v="8"/>
    <s v="벨기에"/>
    <s v="손근하"/>
    <x v="0"/>
    <s v="고기엔 참소스 280g"/>
    <n v="1800"/>
    <n v="3"/>
    <n v="5400"/>
  </r>
  <r>
    <x v="253"/>
    <s v="O221108058761"/>
    <s v="2022"/>
    <s v="4분기(12월)"/>
    <x v="8"/>
    <s v="벨기에"/>
    <s v="손근하"/>
    <x v="0"/>
    <s v="농심 육개장큰사발110g*16입"/>
    <n v="19270"/>
    <n v="1"/>
    <n v="19270"/>
  </r>
  <r>
    <x v="253"/>
    <s v="O221108058761"/>
    <s v="2022"/>
    <s v="4분기(12월)"/>
    <x v="8"/>
    <s v="벨기에"/>
    <s v="손근하"/>
    <x v="0"/>
    <s v="농심 포스틱 84g"/>
    <n v="1240"/>
    <n v="1"/>
    <n v="1240"/>
  </r>
  <r>
    <x v="253"/>
    <s v="O221108058761"/>
    <s v="2022"/>
    <s v="4분기(12월)"/>
    <x v="8"/>
    <s v="벨기에"/>
    <s v="손근하"/>
    <x v="0"/>
    <s v="동원 참치150g(살코기)*3"/>
    <n v="7270"/>
    <n v="6"/>
    <n v="43620"/>
  </r>
  <r>
    <x v="253"/>
    <s v="O221108058761"/>
    <s v="2022"/>
    <s v="4분기(12월)"/>
    <x v="8"/>
    <s v="벨기에"/>
    <s v="손근하"/>
    <x v="0"/>
    <s v="마산몽고간장 진1.5ℓ"/>
    <n v="11000"/>
    <n v="1"/>
    <n v="11000"/>
  </r>
  <r>
    <x v="253"/>
    <s v="O221108058761"/>
    <s v="2022"/>
    <s v="4분기(12월)"/>
    <x v="8"/>
    <s v="벨기에"/>
    <s v="손근하"/>
    <x v="0"/>
    <s v="맛술 생강 500ml"/>
    <n v="2780"/>
    <n v="2"/>
    <n v="5560"/>
  </r>
  <r>
    <x v="253"/>
    <s v="O221108058761"/>
    <s v="2022"/>
    <s v="4분기(12월)"/>
    <x v="8"/>
    <s v="벨기에"/>
    <s v="손근하"/>
    <x v="0"/>
    <s v="미왕 쌀과자 250g"/>
    <n v="3400"/>
    <n v="1"/>
    <n v="3400"/>
  </r>
  <r>
    <x v="253"/>
    <s v="O221108058761"/>
    <s v="2022"/>
    <s v="4분기(12월)"/>
    <x v="8"/>
    <s v="벨기에"/>
    <s v="손근하"/>
    <x v="0"/>
    <s v="뿌셔뿌셔(불고기)"/>
    <n v="840"/>
    <n v="4"/>
    <n v="3360"/>
  </r>
  <r>
    <x v="253"/>
    <s v="O221108058761"/>
    <s v="2022"/>
    <s v="4분기(12월)"/>
    <x v="8"/>
    <s v="벨기에"/>
    <s v="손근하"/>
    <x v="0"/>
    <s v="성경 삼각김밥용김 (20매)"/>
    <n v="4310"/>
    <n v="4"/>
    <n v="17240"/>
  </r>
  <r>
    <x v="253"/>
    <s v="O221108058761"/>
    <s v="2022"/>
    <s v="4분기(12월)"/>
    <x v="8"/>
    <s v="벨기에"/>
    <s v="손근하"/>
    <x v="0"/>
    <s v="스팸 마일드 300g*3"/>
    <n v="12480"/>
    <n v="3"/>
    <n v="37440"/>
  </r>
  <r>
    <x v="253"/>
    <s v="O221108058761"/>
    <s v="2022"/>
    <s v="4분기(12월)"/>
    <x v="8"/>
    <s v="벨기에"/>
    <s v="손근하"/>
    <x v="0"/>
    <s v="오뚜기 비빔장500g"/>
    <n v="4980"/>
    <n v="1"/>
    <n v="4980"/>
  </r>
  <r>
    <x v="253"/>
    <s v="O221108058761"/>
    <s v="2022"/>
    <s v="4분기(12월)"/>
    <x v="8"/>
    <s v="벨기에"/>
    <s v="손근하"/>
    <x v="0"/>
    <s v="오뚜기 옛날 물엿1.2kg"/>
    <n v="4250"/>
    <n v="1"/>
    <n v="4250"/>
  </r>
  <r>
    <x v="253"/>
    <s v="O221108058761"/>
    <s v="2022"/>
    <s v="4분기(12월)"/>
    <x v="8"/>
    <s v="벨기에"/>
    <s v="손근하"/>
    <x v="0"/>
    <s v="진라면*순한맛(멀티5입)"/>
    <n v="3200"/>
    <n v="4"/>
    <n v="12800"/>
  </r>
  <r>
    <x v="253"/>
    <s v="O221108058761"/>
    <s v="2022"/>
    <s v="4분기(12월)"/>
    <x v="8"/>
    <s v="벨기에"/>
    <s v="손근하"/>
    <x v="0"/>
    <s v="청정원 순창쌈장 P500g"/>
    <n v="3550"/>
    <n v="1"/>
    <n v="3550"/>
  </r>
  <r>
    <x v="253"/>
    <s v="O221108058761"/>
    <s v="2022"/>
    <s v="4분기(12월)"/>
    <x v="8"/>
    <s v="벨기에"/>
    <s v="손근하"/>
    <x v="0"/>
    <s v="청정원 직화짬뽕분말96g"/>
    <n v="3360"/>
    <n v="2"/>
    <n v="6720"/>
  </r>
  <r>
    <x v="253"/>
    <s v="O221108058761"/>
    <s v="2022"/>
    <s v="4분기(12월)"/>
    <x v="8"/>
    <s v="벨기에"/>
    <s v="손근하"/>
    <x v="0"/>
    <s v="해찬들 태양초 골드고추장1.7kg+300g"/>
    <n v="11000"/>
    <n v="1"/>
    <n v="11000"/>
  </r>
  <r>
    <x v="254"/>
    <s v="O221108058760"/>
    <s v="2022"/>
    <s v="4분기(12월)"/>
    <x v="8"/>
    <s v="브라질"/>
    <s v="김근우"/>
    <x v="0"/>
    <s v="3분낙지덮밥소스150g"/>
    <n v="1950"/>
    <n v="2"/>
    <n v="3900"/>
  </r>
  <r>
    <x v="254"/>
    <s v="O221108058760"/>
    <s v="2022"/>
    <s v="4분기(12월)"/>
    <x v="8"/>
    <s v="브라질"/>
    <s v="김근우"/>
    <x v="0"/>
    <s v="3분제육덮밥소스150g"/>
    <n v="1950"/>
    <n v="1"/>
    <n v="1950"/>
  </r>
  <r>
    <x v="254"/>
    <s v="O221108058760"/>
    <s v="2022"/>
    <s v="4분기(12월)"/>
    <x v="8"/>
    <s v="브라질"/>
    <s v="김근우"/>
    <x v="0"/>
    <s v="3분카레200g(순한맛)"/>
    <n v="1270"/>
    <n v="1"/>
    <n v="1270"/>
  </r>
  <r>
    <x v="254"/>
    <s v="O221108058760"/>
    <s v="2022"/>
    <s v="4분기(12월)"/>
    <x v="8"/>
    <s v="브라질"/>
    <s v="김근우"/>
    <x v="0"/>
    <s v="EVA 욕실화 블루&amp;레드(랜덤)Free"/>
    <n v="4700"/>
    <n v="2"/>
    <n v="9400"/>
  </r>
  <r>
    <x v="254"/>
    <s v="O221108058760"/>
    <s v="2022"/>
    <s v="4분기(12월)"/>
    <x v="8"/>
    <s v="브라질"/>
    <s v="김근우"/>
    <x v="0"/>
    <s v="THE맛있는돌자반35g"/>
    <n v="1100"/>
    <n v="3"/>
    <n v="3300"/>
  </r>
  <r>
    <x v="254"/>
    <s v="O221108058760"/>
    <s v="2022"/>
    <s v="4분기(12월)"/>
    <x v="8"/>
    <s v="브라질"/>
    <s v="김근우"/>
    <x v="0"/>
    <s v="감자 수제비키트265g"/>
    <n v="5960"/>
    <n v="1"/>
    <n v="5960"/>
  </r>
  <r>
    <x v="254"/>
    <s v="O221108058760"/>
    <s v="2022"/>
    <s v="4분기(12월)"/>
    <x v="8"/>
    <s v="브라질"/>
    <s v="김근우"/>
    <x v="0"/>
    <s v="건오징어 철판구이50g"/>
    <n v="4700"/>
    <n v="1"/>
    <n v="4700"/>
  </r>
  <r>
    <x v="254"/>
    <s v="O221108058760"/>
    <s v="2022"/>
    <s v="4분기(12월)"/>
    <x v="8"/>
    <s v="브라질"/>
    <s v="김근우"/>
    <x v="0"/>
    <s v="김도둑 쌀국수 깔끔한멸치맛92g"/>
    <n v="1400"/>
    <n v="1"/>
    <n v="1400"/>
  </r>
  <r>
    <x v="254"/>
    <s v="O221108058760"/>
    <s v="2022"/>
    <s v="4분기(12월)"/>
    <x v="8"/>
    <s v="브라질"/>
    <s v="김근우"/>
    <x v="0"/>
    <s v="김도둑 쌀국수 진한사골맛93g"/>
    <n v="1450"/>
    <n v="1"/>
    <n v="1450"/>
  </r>
  <r>
    <x v="254"/>
    <s v="O221108058760"/>
    <s v="2022"/>
    <s v="4분기(12월)"/>
    <x v="8"/>
    <s v="브라질"/>
    <s v="김근우"/>
    <x v="0"/>
    <s v="농심짜파게티(멀티5입)"/>
    <n v="5000"/>
    <n v="1"/>
    <n v="5000"/>
  </r>
  <r>
    <x v="254"/>
    <s v="O221108058760"/>
    <s v="2022"/>
    <s v="4분기(12월)"/>
    <x v="8"/>
    <s v="브라질"/>
    <s v="김근우"/>
    <x v="0"/>
    <s v="댕기머리 더편한염색약5입자연갈색"/>
    <n v="12000"/>
    <n v="1"/>
    <n v="12000"/>
  </r>
  <r>
    <x v="254"/>
    <s v="O221108058760"/>
    <s v="2022"/>
    <s v="4분기(12월)"/>
    <x v="8"/>
    <s v="브라질"/>
    <s v="김근우"/>
    <x v="0"/>
    <s v="독도무역 명이(산마늘)175g*3"/>
    <n v="15800"/>
    <n v="1"/>
    <n v="15800"/>
  </r>
  <r>
    <x v="254"/>
    <s v="O221108058760"/>
    <s v="2022"/>
    <s v="4분기(12월)"/>
    <x v="8"/>
    <s v="브라질"/>
    <s v="김근우"/>
    <x v="0"/>
    <s v="레모나 생유산균9C 2g*50포 "/>
    <n v="11500"/>
    <n v="1"/>
    <n v="11500"/>
  </r>
  <r>
    <x v="254"/>
    <s v="O221108058760"/>
    <s v="2022"/>
    <s v="4분기(12월)"/>
    <x v="8"/>
    <s v="브라질"/>
    <s v="김근우"/>
    <x v="0"/>
    <s v="리얼그램 리보스아르기닌6000(20ml*10포)"/>
    <n v="17000"/>
    <n v="1"/>
    <n v="17000"/>
  </r>
  <r>
    <x v="254"/>
    <s v="O221108058760"/>
    <s v="2022"/>
    <s v="4분기(12월)"/>
    <x v="8"/>
    <s v="브라질"/>
    <s v="김근우"/>
    <x v="0"/>
    <s v="마렝고105g"/>
    <n v="4100"/>
    <n v="1"/>
    <n v="4100"/>
  </r>
  <r>
    <x v="254"/>
    <s v="O221108058760"/>
    <s v="2022"/>
    <s v="4분기(12월)"/>
    <x v="8"/>
    <s v="브라질"/>
    <s v="김근우"/>
    <x v="0"/>
    <s v="맛술 생강 500ml"/>
    <n v="2780"/>
    <n v="1"/>
    <n v="2780"/>
  </r>
  <r>
    <x v="254"/>
    <s v="O221108058760"/>
    <s v="2022"/>
    <s v="4분기(12월)"/>
    <x v="8"/>
    <s v="브라질"/>
    <s v="김근우"/>
    <x v="0"/>
    <s v="맥심화이트골드100T"/>
    <n v="15770"/>
    <n v="1"/>
    <n v="15770"/>
  </r>
  <r>
    <x v="254"/>
    <s v="O221108058760"/>
    <s v="2022"/>
    <s v="4분기(12월)"/>
    <x v="8"/>
    <s v="브라질"/>
    <s v="김근우"/>
    <x v="0"/>
    <s v="몽쉘 카카오케이크384g"/>
    <n v="4700"/>
    <n v="1"/>
    <n v="4700"/>
  </r>
  <r>
    <x v="254"/>
    <s v="O221108058760"/>
    <s v="2022"/>
    <s v="4분기(12월)"/>
    <x v="8"/>
    <s v="브라질"/>
    <s v="김근우"/>
    <x v="0"/>
    <s v="바삭고소부침가루1Kg"/>
    <n v="3910"/>
    <n v="1"/>
    <n v="3910"/>
  </r>
  <r>
    <x v="254"/>
    <s v="O221108058760"/>
    <s v="2022"/>
    <s v="4분기(12월)"/>
    <x v="8"/>
    <s v="브라질"/>
    <s v="김근우"/>
    <x v="0"/>
    <s v="바삭고소튀김가루1kg"/>
    <n v="3910"/>
    <n v="1"/>
    <n v="3910"/>
  </r>
  <r>
    <x v="254"/>
    <s v="O221108058760"/>
    <s v="2022"/>
    <s v="4분기(12월)"/>
    <x v="8"/>
    <s v="브라질"/>
    <s v="김근우"/>
    <x v="0"/>
    <s v="비비고 소고기미역국500g*2"/>
    <n v="7880"/>
    <n v="1"/>
    <n v="7880"/>
  </r>
  <r>
    <x v="254"/>
    <s v="O221108058760"/>
    <s v="2022"/>
    <s v="4분기(12월)"/>
    <x v="8"/>
    <s v="브라질"/>
    <s v="김근우"/>
    <x v="0"/>
    <s v="비비고차돌육개장500g*2"/>
    <n v="11780"/>
    <n v="1"/>
    <n v="11780"/>
  </r>
  <r>
    <x v="254"/>
    <s v="O221108058760"/>
    <s v="2022"/>
    <s v="4분기(12월)"/>
    <x v="8"/>
    <s v="브라질"/>
    <s v="김근우"/>
    <x v="0"/>
    <s v="뿌셔뿌셔(바베큐맛)"/>
    <n v="840"/>
    <n v="1"/>
    <n v="840"/>
  </r>
  <r>
    <x v="254"/>
    <s v="O221108058760"/>
    <s v="2022"/>
    <s v="4분기(12월)"/>
    <x v="8"/>
    <s v="브라질"/>
    <s v="김근우"/>
    <x v="0"/>
    <s v="삼양 까르보 불닭볶음면(멀티4입)"/>
    <n v="4890"/>
    <n v="1"/>
    <n v="4890"/>
  </r>
  <r>
    <x v="254"/>
    <s v="O221108058760"/>
    <s v="2022"/>
    <s v="4분기(12월)"/>
    <x v="8"/>
    <s v="브라질"/>
    <s v="김근우"/>
    <x v="0"/>
    <s v="샘표 바지락칼국수 111g"/>
    <n v="1250"/>
    <n v="2"/>
    <n v="2500"/>
  </r>
  <r>
    <x v="254"/>
    <s v="O221108058760"/>
    <s v="2022"/>
    <s v="4분기(12월)"/>
    <x v="8"/>
    <s v="브라질"/>
    <s v="김근우"/>
    <x v="0"/>
    <s v="선봉 양평 해장국 600g*3"/>
    <n v="10000"/>
    <n v="1"/>
    <n v="10000"/>
  </r>
  <r>
    <x v="254"/>
    <s v="O221108058760"/>
    <s v="2022"/>
    <s v="4분기(12월)"/>
    <x v="8"/>
    <s v="브라질"/>
    <s v="김근우"/>
    <x v="0"/>
    <s v="스팸 마일드 300g*3"/>
    <n v="12480"/>
    <n v="1"/>
    <n v="12480"/>
  </r>
  <r>
    <x v="254"/>
    <s v="O221108058760"/>
    <s v="2022"/>
    <s v="4분기(12월)"/>
    <x v="8"/>
    <s v="브라질"/>
    <s v="김근우"/>
    <x v="0"/>
    <s v="스팸 클래식300g*3입"/>
    <n v="12480"/>
    <n v="1"/>
    <n v="12480"/>
  </r>
  <r>
    <x v="254"/>
    <s v="O221108058760"/>
    <s v="2022"/>
    <s v="4분기(12월)"/>
    <x v="8"/>
    <s v="브라질"/>
    <s v="김근우"/>
    <x v="0"/>
    <s v="아이비155g"/>
    <n v="2090"/>
    <n v="1"/>
    <n v="2090"/>
  </r>
  <r>
    <x v="254"/>
    <s v="O221108058760"/>
    <s v="2022"/>
    <s v="4분기(12월)"/>
    <x v="8"/>
    <s v="브라질"/>
    <s v="김근우"/>
    <x v="0"/>
    <s v="옛날국수 쌀소면500g"/>
    <n v="2880"/>
    <n v="2"/>
    <n v="5760"/>
  </r>
  <r>
    <x v="254"/>
    <s v="O221108058760"/>
    <s v="2022"/>
    <s v="4분기(12월)"/>
    <x v="8"/>
    <s v="브라질"/>
    <s v="김근우"/>
    <x v="0"/>
    <s v="옛날자른당면 100g"/>
    <n v="1400"/>
    <n v="2"/>
    <n v="2800"/>
  </r>
  <r>
    <x v="254"/>
    <s v="O221108058760"/>
    <s v="2022"/>
    <s v="4분기(12월)"/>
    <x v="8"/>
    <s v="브라질"/>
    <s v="김근우"/>
    <x v="0"/>
    <s v="옛날칼국수500g"/>
    <n v="2430"/>
    <n v="1"/>
    <n v="2430"/>
  </r>
  <r>
    <x v="254"/>
    <s v="O221108058760"/>
    <s v="2022"/>
    <s v="4분기(12월)"/>
    <x v="8"/>
    <s v="브라질"/>
    <s v="김근우"/>
    <x v="0"/>
    <s v="오뚜기 3분쇠고기짜장200g"/>
    <n v="1270"/>
    <n v="1"/>
    <n v="1270"/>
  </r>
  <r>
    <x v="254"/>
    <s v="O221108058760"/>
    <s v="2022"/>
    <s v="4분기(12월)"/>
    <x v="8"/>
    <s v="브라질"/>
    <s v="김근우"/>
    <x v="0"/>
    <s v="오뚜기 간편 미역국 9.5g (컵국)"/>
    <n v="1240"/>
    <n v="3"/>
    <n v="3720"/>
  </r>
  <r>
    <x v="254"/>
    <s v="O221108058760"/>
    <s v="2022"/>
    <s v="4분기(12월)"/>
    <x v="8"/>
    <s v="브라질"/>
    <s v="김근우"/>
    <x v="0"/>
    <s v="오뚜기 간편 북엇국 10.5g (컵국)"/>
    <n v="1240"/>
    <n v="2"/>
    <n v="2480"/>
  </r>
  <r>
    <x v="254"/>
    <s v="O221108058760"/>
    <s v="2022"/>
    <s v="4분기(12월)"/>
    <x v="8"/>
    <s v="브라질"/>
    <s v="김근우"/>
    <x v="0"/>
    <s v="오뚜기 간편사골우거지국(컵국)10g"/>
    <n v="1240"/>
    <n v="6"/>
    <n v="7440"/>
  </r>
  <r>
    <x v="254"/>
    <s v="O221108058760"/>
    <s v="2022"/>
    <s v="4분기(12월)"/>
    <x v="8"/>
    <s v="브라질"/>
    <s v="김근우"/>
    <x v="0"/>
    <s v="오뚜기빵가루500g"/>
    <n v="3500"/>
    <n v="1"/>
    <n v="3500"/>
  </r>
  <r>
    <x v="254"/>
    <s v="O221108058760"/>
    <s v="2022"/>
    <s v="4분기(12월)"/>
    <x v="8"/>
    <s v="브라질"/>
    <s v="김근우"/>
    <x v="0"/>
    <s v="오뚜기치킨튀김가루 1kg"/>
    <n v="6000"/>
    <n v="1"/>
    <n v="6000"/>
  </r>
  <r>
    <x v="254"/>
    <s v="O221108058760"/>
    <s v="2022"/>
    <s v="4분기(12월)"/>
    <x v="8"/>
    <s v="브라질"/>
    <s v="김근우"/>
    <x v="0"/>
    <s v="오리온 고래밥46g"/>
    <n v="670"/>
    <n v="1"/>
    <n v="670"/>
  </r>
  <r>
    <x v="254"/>
    <s v="O221108058760"/>
    <s v="2022"/>
    <s v="4분기(12월)"/>
    <x v="8"/>
    <s v="브라질"/>
    <s v="김근우"/>
    <x v="0"/>
    <s v="요호 루테인 90캡슐"/>
    <n v="36300"/>
    <n v="1"/>
    <n v="36300"/>
  </r>
  <r>
    <x v="254"/>
    <s v="O221108058760"/>
    <s v="2022"/>
    <s v="4분기(12월)"/>
    <x v="8"/>
    <s v="브라질"/>
    <s v="김근우"/>
    <x v="0"/>
    <s v="이광범명가 고춧가루250g(100%국산)"/>
    <n v="13950"/>
    <n v="1"/>
    <n v="13950"/>
  </r>
  <r>
    <x v="254"/>
    <s v="O221108058760"/>
    <s v="2022"/>
    <s v="4분기(12월)"/>
    <x v="8"/>
    <s v="브라질"/>
    <s v="김근우"/>
    <x v="0"/>
    <s v="이금기 치킨파우더273g"/>
    <n v="7180"/>
    <n v="1"/>
    <n v="7180"/>
  </r>
  <r>
    <x v="254"/>
    <s v="O221108058760"/>
    <s v="2022"/>
    <s v="4분기(12월)"/>
    <x v="8"/>
    <s v="브라질"/>
    <s v="김근우"/>
    <x v="0"/>
    <s v="종가반상 곱창전골400g*2"/>
    <n v="11600"/>
    <n v="1"/>
    <n v="11600"/>
  </r>
  <r>
    <x v="254"/>
    <s v="O221108058760"/>
    <s v="2022"/>
    <s v="4분기(12월)"/>
    <x v="8"/>
    <s v="브라질"/>
    <s v="김근우"/>
    <x v="0"/>
    <s v="종가반상 사골김치찌개450g*2"/>
    <n v="9240"/>
    <n v="1"/>
    <n v="9240"/>
  </r>
  <r>
    <x v="254"/>
    <s v="O221108058760"/>
    <s v="2022"/>
    <s v="4분기(12월)"/>
    <x v="8"/>
    <s v="브라질"/>
    <s v="김근우"/>
    <x v="0"/>
    <s v="참깨라면 멀티 4입"/>
    <n v="4018"/>
    <n v="1"/>
    <n v="4018"/>
  </r>
  <r>
    <x v="254"/>
    <s v="O221108058760"/>
    <s v="2022"/>
    <s v="4분기(12월)"/>
    <x v="8"/>
    <s v="브라질"/>
    <s v="김근우"/>
    <x v="0"/>
    <s v="청솔 수육재료 50g"/>
    <n v="2400"/>
    <n v="1"/>
    <n v="2400"/>
  </r>
  <r>
    <x v="254"/>
    <s v="O221108058760"/>
    <s v="2022"/>
    <s v="4분기(12월)"/>
    <x v="8"/>
    <s v="브라질"/>
    <s v="김근우"/>
    <x v="0"/>
    <s v="청은 월계수잎40g"/>
    <n v="2900"/>
    <n v="1"/>
    <n v="2900"/>
  </r>
  <r>
    <x v="254"/>
    <s v="O221108058760"/>
    <s v="2022"/>
    <s v="4분기(12월)"/>
    <x v="8"/>
    <s v="브라질"/>
    <s v="김근우"/>
    <x v="0"/>
    <s v="청정원 도가니탕450g*2"/>
    <n v="11200"/>
    <n v="1"/>
    <n v="11200"/>
  </r>
  <r>
    <x v="254"/>
    <s v="O221108058760"/>
    <s v="2022"/>
    <s v="4분기(12월)"/>
    <x v="8"/>
    <s v="브라질"/>
    <s v="김근우"/>
    <x v="0"/>
    <s v="팔도비빔면(멀티5입)"/>
    <n v="4450"/>
    <n v="1"/>
    <n v="4450"/>
  </r>
  <r>
    <x v="254"/>
    <s v="O221108058760"/>
    <s v="2022"/>
    <s v="4분기(12월)"/>
    <x v="8"/>
    <s v="브라질"/>
    <s v="김근우"/>
    <x v="0"/>
    <s v="포스트 오곡코코볼300g"/>
    <n v="3560"/>
    <n v="1"/>
    <n v="3560"/>
  </r>
  <r>
    <x v="254"/>
    <s v="O221108058760"/>
    <s v="2022"/>
    <s v="4분기(12월)"/>
    <x v="8"/>
    <s v="브라질"/>
    <s v="김근우"/>
    <x v="0"/>
    <s v="하루30g 검은콩 선식300g(30g*10입)"/>
    <n v="8500"/>
    <n v="1"/>
    <n v="8500"/>
  </r>
  <r>
    <x v="254"/>
    <s v="O221108058760"/>
    <s v="2022"/>
    <s v="4분기(12월)"/>
    <x v="8"/>
    <s v="브라질"/>
    <s v="김근우"/>
    <x v="0"/>
    <s v="해찬들 태양초 골드고추장1.7kg+300g"/>
    <n v="11000"/>
    <n v="1"/>
    <n v="11000"/>
  </r>
  <r>
    <x v="254"/>
    <s v="O221108058760"/>
    <s v="2022"/>
    <s v="4분기(12월)"/>
    <x v="8"/>
    <s v="브라질"/>
    <s v="김근우"/>
    <x v="0"/>
    <s v="해태 에이스364g"/>
    <n v="3600"/>
    <n v="1"/>
    <n v="3600"/>
  </r>
  <r>
    <x v="254"/>
    <s v="O221108058760"/>
    <s v="2022"/>
    <s v="4분기(12월)"/>
    <x v="8"/>
    <s v="브라질"/>
    <s v="김근우"/>
    <x v="0"/>
    <s v="햇반200g*4개입"/>
    <n v="5200"/>
    <n v="2"/>
    <n v="10400"/>
  </r>
  <r>
    <x v="255"/>
    <s v="O221108058758"/>
    <s v="2022"/>
    <s v="4분기(12월)"/>
    <x v="9"/>
    <s v="인도네시아"/>
    <s v="홍호석"/>
    <x v="0"/>
    <s v="CJ 맛밤80g"/>
    <n v="2250"/>
    <n v="1"/>
    <n v="2250"/>
  </r>
  <r>
    <x v="255"/>
    <s v="O221108058758"/>
    <s v="2022"/>
    <s v="4분기(12월)"/>
    <x v="9"/>
    <s v="인도네시아"/>
    <s v="홍호석"/>
    <x v="0"/>
    <s v="KF-AD내조마 덴탈 마스크50매"/>
    <n v="5900"/>
    <n v="1"/>
    <n v="5900"/>
  </r>
  <r>
    <x v="255"/>
    <s v="O221108058758"/>
    <s v="2022"/>
    <s v="4분기(12월)"/>
    <x v="9"/>
    <s v="인도네시아"/>
    <s v="홍호석"/>
    <x v="0"/>
    <s v="The맛있는 김도둑 김밥용김10매"/>
    <n v="1400"/>
    <n v="1"/>
    <n v="1400"/>
  </r>
  <r>
    <x v="255"/>
    <s v="O221108058758"/>
    <s v="2022"/>
    <s v="4분기(12월)"/>
    <x v="9"/>
    <s v="인도네시아"/>
    <s v="홍호석"/>
    <x v="0"/>
    <s v="The맛있는 김도둑 아이스스로돌자반35g"/>
    <n v="1100"/>
    <n v="1"/>
    <n v="1100"/>
  </r>
  <r>
    <x v="255"/>
    <s v="O221108058758"/>
    <s v="2022"/>
    <s v="4분기(12월)"/>
    <x v="9"/>
    <s v="인도네시아"/>
    <s v="홍호석"/>
    <x v="0"/>
    <s v="The맛있는 김도둑새우&amp;멸치돌자반35g"/>
    <n v="1100"/>
    <n v="1"/>
    <n v="1100"/>
  </r>
  <r>
    <x v="255"/>
    <s v="O221108058758"/>
    <s v="2022"/>
    <s v="4분기(12월)"/>
    <x v="9"/>
    <s v="인도네시아"/>
    <s v="홍호석"/>
    <x v="0"/>
    <s v="THE맛있는돌자반35g"/>
    <n v="1100"/>
    <n v="1"/>
    <n v="1100"/>
  </r>
  <r>
    <x v="255"/>
    <s v="O221108058758"/>
    <s v="2022"/>
    <s v="4분기(12월)"/>
    <x v="9"/>
    <s v="인도네시아"/>
    <s v="홍호석"/>
    <x v="0"/>
    <s v="경남제약 트라부틴 정(10정) - 복통 소화불량"/>
    <n v="2700"/>
    <n v="1"/>
    <n v="2700"/>
  </r>
  <r>
    <x v="255"/>
    <s v="O221108058758"/>
    <s v="2022"/>
    <s v="4분기(12월)"/>
    <x v="9"/>
    <s v="인도네시아"/>
    <s v="홍호석"/>
    <x v="0"/>
    <s v="고구마맛 쫀디기150g "/>
    <n v="1000"/>
    <n v="1"/>
    <n v="1000"/>
  </r>
  <r>
    <x v="255"/>
    <s v="O221108058758"/>
    <s v="2022"/>
    <s v="4분기(12월)"/>
    <x v="9"/>
    <s v="인도네시아"/>
    <s v="홍호석"/>
    <x v="0"/>
    <s v="고급 통면봉100P"/>
    <n v="500"/>
    <n v="1"/>
    <n v="500"/>
  </r>
  <r>
    <x v="255"/>
    <s v="O221108058758"/>
    <s v="2022"/>
    <s v="4분기(12월)"/>
    <x v="9"/>
    <s v="인도네시아"/>
    <s v="홍호석"/>
    <x v="0"/>
    <s v="김도둑 광천재래김4g*16봉"/>
    <n v="4200"/>
    <n v="2"/>
    <n v="8400"/>
  </r>
  <r>
    <x v="255"/>
    <s v="O221108058758"/>
    <s v="2022"/>
    <s v="4분기(12월)"/>
    <x v="9"/>
    <s v="인도네시아"/>
    <s v="홍호석"/>
    <x v="0"/>
    <s v="농심 바나나킥 75g"/>
    <n v="1460"/>
    <n v="1"/>
    <n v="1460"/>
  </r>
  <r>
    <x v="255"/>
    <s v="O221108058758"/>
    <s v="2022"/>
    <s v="4분기(12월)"/>
    <x v="9"/>
    <s v="인도네시아"/>
    <s v="홍호석"/>
    <x v="0"/>
    <s v="농심 새우깡90g"/>
    <n v="1073"/>
    <n v="1"/>
    <n v="1073"/>
  </r>
  <r>
    <x v="255"/>
    <s v="O221108058758"/>
    <s v="2022"/>
    <s v="4분기(12월)"/>
    <x v="9"/>
    <s v="인도네시아"/>
    <s v="홍호석"/>
    <x v="0"/>
    <s v="동원 DHA참치100g*5"/>
    <n v="9000"/>
    <n v="2"/>
    <n v="18000"/>
  </r>
  <r>
    <x v="255"/>
    <s v="O221108058758"/>
    <s v="2022"/>
    <s v="4분기(12월)"/>
    <x v="9"/>
    <s v="인도네시아"/>
    <s v="홍호석"/>
    <x v="0"/>
    <s v="동원 고추참치100g*10"/>
    <n v="19390"/>
    <n v="1"/>
    <n v="19390"/>
  </r>
  <r>
    <x v="255"/>
    <s v="O221108058758"/>
    <s v="2022"/>
    <s v="4분기(12월)"/>
    <x v="9"/>
    <s v="인도네시아"/>
    <s v="홍호석"/>
    <x v="0"/>
    <s v="동원 상상육포 오리지널 50g"/>
    <n v="3900"/>
    <n v="1"/>
    <n v="3900"/>
  </r>
  <r>
    <x v="255"/>
    <s v="O221108058758"/>
    <s v="2022"/>
    <s v="4분기(12월)"/>
    <x v="9"/>
    <s v="인도네시아"/>
    <s v="홍호석"/>
    <x v="0"/>
    <s v="미왕 쌀과자 250g"/>
    <n v="3400"/>
    <n v="1"/>
    <n v="3400"/>
  </r>
  <r>
    <x v="255"/>
    <s v="O221108058758"/>
    <s v="2022"/>
    <s v="4분기(12월)"/>
    <x v="9"/>
    <s v="인도네시아"/>
    <s v="홍호석"/>
    <x v="0"/>
    <s v="바삭고소부침가루1Kg"/>
    <n v="3910"/>
    <n v="1"/>
    <n v="3910"/>
  </r>
  <r>
    <x v="255"/>
    <s v="O221108058758"/>
    <s v="2022"/>
    <s v="4분기(12월)"/>
    <x v="9"/>
    <s v="인도네시아"/>
    <s v="홍호석"/>
    <x v="0"/>
    <s v="반해요 마늘쫑무침60g*5"/>
    <n v="11000"/>
    <n v="1"/>
    <n v="11000"/>
  </r>
  <r>
    <x v="255"/>
    <s v="O221108058758"/>
    <s v="2022"/>
    <s v="4분기(12월)"/>
    <x v="9"/>
    <s v="인도네시아"/>
    <s v="홍호석"/>
    <x v="0"/>
    <s v="반해요 파래무침60g*5"/>
    <n v="11000"/>
    <n v="1"/>
    <n v="11000"/>
  </r>
  <r>
    <x v="255"/>
    <s v="O221108058758"/>
    <s v="2022"/>
    <s v="4분기(12월)"/>
    <x v="9"/>
    <s v="인도네시아"/>
    <s v="홍호석"/>
    <x v="0"/>
    <s v="백설찹쌀호떡믹스400g"/>
    <n v="3800"/>
    <n v="1"/>
    <n v="3800"/>
  </r>
  <r>
    <x v="255"/>
    <s v="O221108058758"/>
    <s v="2022"/>
    <s v="4분기(12월)"/>
    <x v="9"/>
    <s v="인도네시아"/>
    <s v="홍호석"/>
    <x v="0"/>
    <s v="보리건빵85g*3입"/>
    <n v="1100"/>
    <n v="1"/>
    <n v="1100"/>
  </r>
  <r>
    <x v="255"/>
    <s v="O221108058758"/>
    <s v="2022"/>
    <s v="4분기(12월)"/>
    <x v="9"/>
    <s v="인도네시아"/>
    <s v="홍호석"/>
    <x v="0"/>
    <s v="비락 식혜1.5ℓ"/>
    <n v="3540"/>
    <n v="1"/>
    <n v="3540"/>
  </r>
  <r>
    <x v="255"/>
    <s v="O221108058758"/>
    <s v="2022"/>
    <s v="4분기(12월)"/>
    <x v="9"/>
    <s v="인도네시아"/>
    <s v="홍호석"/>
    <x v="0"/>
    <s v="삼립 미니꿀약과140g"/>
    <n v="1400"/>
    <n v="1"/>
    <n v="1400"/>
  </r>
  <r>
    <x v="255"/>
    <s v="O221108058758"/>
    <s v="2022"/>
    <s v="4분기(12월)"/>
    <x v="9"/>
    <s v="인도네시아"/>
    <s v="홍호석"/>
    <x v="0"/>
    <s v="샘표 미소된장국8g*5입"/>
    <n v="3390"/>
    <n v="1"/>
    <n v="3390"/>
  </r>
  <r>
    <x v="255"/>
    <s v="O221108058758"/>
    <s v="2022"/>
    <s v="4분기(12월)"/>
    <x v="9"/>
    <s v="인도네시아"/>
    <s v="홍호석"/>
    <x v="0"/>
    <s v="성경 다시마80g"/>
    <n v="2970"/>
    <n v="1"/>
    <n v="2970"/>
  </r>
  <r>
    <x v="255"/>
    <s v="O221108058758"/>
    <s v="2022"/>
    <s v="4분기(12월)"/>
    <x v="9"/>
    <s v="인도네시아"/>
    <s v="홍호석"/>
    <x v="0"/>
    <s v="아이비스 아이보리노트SP"/>
    <n v="1500"/>
    <n v="2"/>
    <n v="3000"/>
  </r>
  <r>
    <x v="255"/>
    <s v="O221108058758"/>
    <s v="2022"/>
    <s v="4분기(12월)"/>
    <x v="9"/>
    <s v="인도네시아"/>
    <s v="홍호석"/>
    <x v="0"/>
    <s v="연세 검은콩&amp;고칼슘두유200ml*24입"/>
    <n v="12500"/>
    <n v="2"/>
    <n v="25000"/>
  </r>
  <r>
    <x v="255"/>
    <s v="O221108058758"/>
    <s v="2022"/>
    <s v="4분기(12월)"/>
    <x v="9"/>
    <s v="인도네시아"/>
    <s v="홍호석"/>
    <x v="0"/>
    <s v="예산국수1kg"/>
    <n v="5000"/>
    <n v="1"/>
    <n v="5000"/>
  </r>
  <r>
    <x v="255"/>
    <s v="O221108058758"/>
    <s v="2022"/>
    <s v="4분기(12월)"/>
    <x v="9"/>
    <s v="인도네시아"/>
    <s v="홍호석"/>
    <x v="0"/>
    <s v="옛날 국수 소면 700g"/>
    <n v="2790"/>
    <n v="1"/>
    <n v="2790"/>
  </r>
  <r>
    <x v="255"/>
    <s v="O221108058758"/>
    <s v="2022"/>
    <s v="4분기(12월)"/>
    <x v="9"/>
    <s v="인도네시아"/>
    <s v="홍호석"/>
    <x v="0"/>
    <s v="오리온 닥터유 단백질바50g*12"/>
    <n v="15400"/>
    <n v="1"/>
    <n v="15400"/>
  </r>
  <r>
    <x v="255"/>
    <s v="O221108058758"/>
    <s v="2022"/>
    <s v="4분기(12월)"/>
    <x v="9"/>
    <s v="인도네시아"/>
    <s v="홍호석"/>
    <x v="0"/>
    <s v="위엔싹 에프10정"/>
    <n v="3000"/>
    <n v="1"/>
    <n v="3000"/>
  </r>
  <r>
    <x v="255"/>
    <s v="O221108058758"/>
    <s v="2022"/>
    <s v="4분기(12월)"/>
    <x v="9"/>
    <s v="인도네시아"/>
    <s v="홍호석"/>
    <x v="0"/>
    <s v="잔티바 발포멀티비타민 앤 미네랄 20정"/>
    <n v="4500"/>
    <n v="1"/>
    <n v="4500"/>
  </r>
  <r>
    <x v="255"/>
    <s v="O221108058758"/>
    <s v="2022"/>
    <s v="4분기(12월)"/>
    <x v="9"/>
    <s v="인도네시아"/>
    <s v="홍호석"/>
    <x v="0"/>
    <s v="종가반상 남도추어탕450g*2"/>
    <n v="11290"/>
    <n v="1"/>
    <n v="11290"/>
  </r>
  <r>
    <x v="255"/>
    <s v="O221108058758"/>
    <s v="2022"/>
    <s v="4분기(12월)"/>
    <x v="9"/>
    <s v="인도네시아"/>
    <s v="홍호석"/>
    <x v="0"/>
    <s v="종합감기약 하벤파워 에스캡슐 "/>
    <n v="2700"/>
    <n v="1"/>
    <n v="2700"/>
  </r>
  <r>
    <x v="255"/>
    <s v="O221108058758"/>
    <s v="2022"/>
    <s v="4분기(12월)"/>
    <x v="9"/>
    <s v="인도네시아"/>
    <s v="홍호석"/>
    <x v="0"/>
    <s v="진공 21곡혼합곡1kg"/>
    <n v="5900"/>
    <n v="1"/>
    <n v="5900"/>
  </r>
  <r>
    <x v="255"/>
    <s v="O221108058758"/>
    <s v="2022"/>
    <s v="4분기(12월)"/>
    <x v="9"/>
    <s v="인도네시아"/>
    <s v="홍호석"/>
    <x v="0"/>
    <s v="청솔전통백숙삼계탕100g"/>
    <n v="1800"/>
    <n v="1"/>
    <n v="1800"/>
  </r>
  <r>
    <x v="255"/>
    <s v="O221108058758"/>
    <s v="2022"/>
    <s v="4분기(12월)"/>
    <x v="9"/>
    <s v="인도네시아"/>
    <s v="홍호석"/>
    <x v="0"/>
    <s v="청수물냉면720g"/>
    <n v="5900"/>
    <n v="2"/>
    <n v="11800"/>
  </r>
  <r>
    <x v="255"/>
    <s v="O221108058758"/>
    <s v="2022"/>
    <s v="4분기(12월)"/>
    <x v="9"/>
    <s v="인도네시아"/>
    <s v="홍호석"/>
    <x v="0"/>
    <s v="추억의맛 달고나 캔디50g"/>
    <n v="1000"/>
    <n v="1"/>
    <n v="1000"/>
  </r>
  <r>
    <x v="255"/>
    <s v="O221108058758"/>
    <s v="2022"/>
    <s v="4분기(12월)"/>
    <x v="9"/>
    <s v="인도네시아"/>
    <s v="홍호석"/>
    <x v="0"/>
    <s v="크라운 소보로 60g"/>
    <n v="1000"/>
    <n v="1"/>
    <n v="1000"/>
  </r>
  <r>
    <x v="255"/>
    <s v="O221108058758"/>
    <s v="2022"/>
    <s v="4분기(12월)"/>
    <x v="9"/>
    <s v="인도네시아"/>
    <s v="홍호석"/>
    <x v="0"/>
    <s v="크라운 초코하임284g"/>
    <n v="4200"/>
    <n v="1"/>
    <n v="4200"/>
  </r>
  <r>
    <x v="255"/>
    <s v="O221108058758"/>
    <s v="2022"/>
    <s v="4분기(12월)"/>
    <x v="9"/>
    <s v="인도네시아"/>
    <s v="홍호석"/>
    <x v="0"/>
    <s v="크라운 콘칩70g"/>
    <n v="1080"/>
    <n v="1"/>
    <n v="1080"/>
  </r>
  <r>
    <x v="255"/>
    <s v="O221108058758"/>
    <s v="2022"/>
    <s v="4분기(12월)"/>
    <x v="9"/>
    <s v="인도네시아"/>
    <s v="홍호석"/>
    <x v="0"/>
    <s v="크라운 화이트하임 284g"/>
    <n v="4340"/>
    <n v="1"/>
    <n v="4340"/>
  </r>
  <r>
    <x v="255"/>
    <s v="O221108058758"/>
    <s v="2022"/>
    <s v="4분기(12월)"/>
    <x v="9"/>
    <s v="인도네시아"/>
    <s v="홍호석"/>
    <x v="0"/>
    <s v="크리스피롤12곡 180g"/>
    <n v="3540"/>
    <n v="1"/>
    <n v="3540"/>
  </r>
  <r>
    <x v="255"/>
    <s v="O221108058758"/>
    <s v="2022"/>
    <s v="4분기(12월)"/>
    <x v="9"/>
    <s v="인도네시아"/>
    <s v="홍호석"/>
    <x v="0"/>
    <s v="통밀말이80g "/>
    <n v="1000"/>
    <n v="1"/>
    <n v="1000"/>
  </r>
  <r>
    <x v="255"/>
    <s v="O221108058758"/>
    <s v="2022"/>
    <s v="4분기(12월)"/>
    <x v="9"/>
    <s v="인도네시아"/>
    <s v="홍호석"/>
    <x v="0"/>
    <s v="하이몬 피넛월남쌈소스230ml"/>
    <n v="4520"/>
    <n v="1"/>
    <n v="4520"/>
  </r>
  <r>
    <x v="255"/>
    <s v="O221108058758"/>
    <s v="2022"/>
    <s v="4분기(12월)"/>
    <x v="9"/>
    <s v="인도네시아"/>
    <s v="홍호석"/>
    <x v="0"/>
    <s v="한성 가쓰오우동232.5g*3"/>
    <n v="3930"/>
    <n v="1"/>
    <n v="3930"/>
  </r>
  <r>
    <x v="255"/>
    <s v="O221108058758"/>
    <s v="2022"/>
    <s v="4분기(12월)"/>
    <x v="9"/>
    <s v="인도네시아"/>
    <s v="홍호석"/>
    <x v="0"/>
    <s v="한성 튀김맛우동211.5g*3"/>
    <n v="3800"/>
    <n v="1"/>
    <n v="3800"/>
  </r>
  <r>
    <x v="255"/>
    <s v="O221108058758"/>
    <s v="2022"/>
    <s v="4분기(12월)"/>
    <x v="9"/>
    <s v="인도네시아"/>
    <s v="홍호석"/>
    <x v="0"/>
    <s v="한입 참누룽지200g"/>
    <n v="2700"/>
    <n v="1"/>
    <n v="2700"/>
  </r>
  <r>
    <x v="255"/>
    <s v="O221108058758"/>
    <s v="2022"/>
    <s v="4분기(12월)"/>
    <x v="9"/>
    <s v="인도네시아"/>
    <s v="홍호석"/>
    <x v="0"/>
    <s v="해태)신당동떡볶이110g"/>
    <n v="1070"/>
    <n v="1"/>
    <n v="1070"/>
  </r>
  <r>
    <x v="255"/>
    <s v="O221108058758"/>
    <s v="2022"/>
    <s v="4분기(12월)"/>
    <x v="9"/>
    <s v="인도네시아"/>
    <s v="홍호석"/>
    <x v="0"/>
    <s v="해표 꽃소금(천일염100%)1kg"/>
    <n v="1760"/>
    <n v="1"/>
    <n v="1760"/>
  </r>
  <r>
    <x v="255"/>
    <s v="O221108058758"/>
    <s v="2022"/>
    <s v="4분기(12월)"/>
    <x v="9"/>
    <s v="인도네시아"/>
    <s v="홍호석"/>
    <x v="0"/>
    <s v="허니버터 군옥수수맛아몬드130g"/>
    <n v="3890"/>
    <n v="1"/>
    <n v="3890"/>
  </r>
  <r>
    <x v="256"/>
    <s v="O221108058757"/>
    <s v="2022"/>
    <s v="4분기(12월)"/>
    <x v="8"/>
    <s v="인도"/>
    <s v="유영재"/>
    <x v="0"/>
    <s v="[STAEDTLER] 지우개526 B30 [개/1]"/>
    <n v="360"/>
    <n v="2"/>
    <n v="720"/>
  </r>
  <r>
    <x v="256"/>
    <s v="O221108058757"/>
    <s v="2022"/>
    <s v="4분기(12월)"/>
    <x v="8"/>
    <s v="인도"/>
    <s v="유영재"/>
    <x v="0"/>
    <s v="[냉장][노르웨이] 간고등어 (특, 400g 이상) (이마트)"/>
    <n v="8980"/>
    <n v="2"/>
    <n v="17960"/>
  </r>
  <r>
    <x v="256"/>
    <s v="O221108058757"/>
    <s v="2022"/>
    <s v="4분기(12월)"/>
    <x v="8"/>
    <s v="인도"/>
    <s v="유영재"/>
    <x v="0"/>
    <s v="3분짜장200g"/>
    <n v="1470"/>
    <n v="1"/>
    <n v="1470"/>
  </r>
  <r>
    <x v="256"/>
    <s v="O221108058757"/>
    <s v="2022"/>
    <s v="4분기(12월)"/>
    <x v="8"/>
    <s v="인도"/>
    <s v="유영재"/>
    <x v="0"/>
    <s v="TARA 마스크팩27g*5입(알개앰플 씨테라피)"/>
    <n v="27000"/>
    <n v="1"/>
    <n v="27000"/>
  </r>
  <r>
    <x v="256"/>
    <s v="O221108058757"/>
    <s v="2022"/>
    <s v="4분기(12월)"/>
    <x v="8"/>
    <s v="인도"/>
    <s v="유영재"/>
    <x v="0"/>
    <s v="국내산 종이컵 50P"/>
    <n v="600"/>
    <n v="3"/>
    <n v="1800"/>
  </r>
  <r>
    <x v="256"/>
    <s v="O221108058757"/>
    <s v="2022"/>
    <s v="4분기(12월)"/>
    <x v="8"/>
    <s v="인도"/>
    <s v="유영재"/>
    <x v="0"/>
    <s v="깔끔한 멸치국물팩65g(13g*5)"/>
    <n v="2700"/>
    <n v="5"/>
    <n v="13500"/>
  </r>
  <r>
    <x v="256"/>
    <s v="O221108058757"/>
    <s v="2022"/>
    <s v="4분기(12월)"/>
    <x v="8"/>
    <s v="인도"/>
    <s v="유영재"/>
    <x v="0"/>
    <s v="농심 꿀꽈배기90g"/>
    <n v="1240"/>
    <n v="5"/>
    <n v="6200"/>
  </r>
  <r>
    <x v="256"/>
    <s v="O221108058757"/>
    <s v="2022"/>
    <s v="4분기(12월)"/>
    <x v="8"/>
    <s v="인도"/>
    <s v="유영재"/>
    <x v="0"/>
    <s v="대일밴드Q 일반형8매"/>
    <n v="400"/>
    <n v="1"/>
    <n v="400"/>
  </r>
  <r>
    <x v="256"/>
    <s v="O221108058757"/>
    <s v="2022"/>
    <s v="4분기(12월)"/>
    <x v="8"/>
    <s v="인도"/>
    <s v="유영재"/>
    <x v="0"/>
    <s v="독도무역 명이(산마늘)175g*3"/>
    <n v="15800"/>
    <n v="1"/>
    <n v="15800"/>
  </r>
  <r>
    <x v="256"/>
    <s v="O221108058757"/>
    <s v="2022"/>
    <s v="4분기(12월)"/>
    <x v="8"/>
    <s v="인도"/>
    <s v="유영재"/>
    <x v="0"/>
    <s v="동서 보리차150g"/>
    <n v="1330"/>
    <n v="1"/>
    <n v="1330"/>
  </r>
  <r>
    <x v="256"/>
    <s v="O221108058757"/>
    <s v="2022"/>
    <s v="4분기(12월)"/>
    <x v="8"/>
    <s v="인도"/>
    <s v="유영재"/>
    <x v="0"/>
    <s v="딥 모이스처라이징 페이셜 마스크 10입"/>
    <n v="9000"/>
    <n v="1"/>
    <n v="9000"/>
  </r>
  <r>
    <x v="256"/>
    <s v="O221108058757"/>
    <s v="2022"/>
    <s v="4분기(12월)"/>
    <x v="8"/>
    <s v="인도"/>
    <s v="유영재"/>
    <x v="0"/>
    <s v="롯데 제크 100g"/>
    <n v="1450"/>
    <n v="3"/>
    <n v="4350"/>
  </r>
  <r>
    <x v="256"/>
    <s v="O221108058757"/>
    <s v="2022"/>
    <s v="4분기(12월)"/>
    <x v="8"/>
    <s v="인도"/>
    <s v="유영재"/>
    <x v="0"/>
    <s v="마산몽고간장 진1.5ℓ"/>
    <n v="11000"/>
    <n v="1"/>
    <n v="11000"/>
  </r>
  <r>
    <x v="256"/>
    <s v="O221108058757"/>
    <s v="2022"/>
    <s v="4분기(12월)"/>
    <x v="8"/>
    <s v="인도"/>
    <s v="유영재"/>
    <x v="0"/>
    <s v="맛술 생강 500ml"/>
    <n v="2780"/>
    <n v="1"/>
    <n v="2780"/>
  </r>
  <r>
    <x v="256"/>
    <s v="O221108058757"/>
    <s v="2022"/>
    <s v="4분기(12월)"/>
    <x v="8"/>
    <s v="인도"/>
    <s v="유영재"/>
    <x v="0"/>
    <s v="맥심화이트골드100T"/>
    <n v="15770"/>
    <n v="2"/>
    <n v="31540"/>
  </r>
  <r>
    <x v="256"/>
    <s v="O221108058757"/>
    <s v="2022"/>
    <s v="4분기(12월)"/>
    <x v="8"/>
    <s v="인도"/>
    <s v="유영재"/>
    <x v="0"/>
    <s v="머거본 커피땅콩55g*12"/>
    <n v="9900"/>
    <n v="5"/>
    <n v="49500"/>
  </r>
  <r>
    <x v="256"/>
    <s v="O221108058757"/>
    <s v="2022"/>
    <s v="4분기(12월)"/>
    <x v="8"/>
    <s v="인도"/>
    <s v="유영재"/>
    <x v="0"/>
    <s v="몽쉘 카카오케이크384g"/>
    <n v="4700"/>
    <n v="3"/>
    <n v="14100"/>
  </r>
  <r>
    <x v="256"/>
    <s v="O221108058757"/>
    <s v="2022"/>
    <s v="4분기(12월)"/>
    <x v="8"/>
    <s v="인도"/>
    <s v="유영재"/>
    <x v="0"/>
    <s v="반해요 고춧잎무침80g*5"/>
    <n v="11000"/>
    <n v="1"/>
    <n v="11000"/>
  </r>
  <r>
    <x v="256"/>
    <s v="O221108058757"/>
    <s v="2022"/>
    <s v="4분기(12월)"/>
    <x v="8"/>
    <s v="인도"/>
    <s v="유영재"/>
    <x v="0"/>
    <s v="비락식혜 500ml*6입"/>
    <n v="8400"/>
    <n v="2"/>
    <n v="16800"/>
  </r>
  <r>
    <x v="256"/>
    <s v="O221108058757"/>
    <s v="2022"/>
    <s v="4분기(12월)"/>
    <x v="8"/>
    <s v="인도"/>
    <s v="유영재"/>
    <x v="0"/>
    <s v="아이나나KF94 새부리형 마스크대형(갈색)20입"/>
    <n v="10200"/>
    <n v="2"/>
    <n v="20400"/>
  </r>
  <r>
    <x v="256"/>
    <s v="O221108058757"/>
    <s v="2022"/>
    <s v="4분기(12월)"/>
    <x v="8"/>
    <s v="인도"/>
    <s v="유영재"/>
    <x v="0"/>
    <s v="아이비스 비비드라운드노트 SP"/>
    <n v="2500"/>
    <n v="2"/>
    <n v="5000"/>
  </r>
  <r>
    <x v="256"/>
    <s v="O221108058757"/>
    <s v="2022"/>
    <s v="4분기(12월)"/>
    <x v="8"/>
    <s v="인도"/>
    <s v="유영재"/>
    <x v="0"/>
    <s v="아이비스5000두꺼운 PP노트SP"/>
    <n v="3600"/>
    <n v="1"/>
    <n v="3600"/>
  </r>
  <r>
    <x v="256"/>
    <s v="O221108058757"/>
    <s v="2022"/>
    <s v="4분기(12월)"/>
    <x v="8"/>
    <s v="인도"/>
    <s v="유영재"/>
    <x v="0"/>
    <s v="오뚜기 양조식초500ml"/>
    <n v="1000"/>
    <n v="1"/>
    <n v="1000"/>
  </r>
  <r>
    <x v="256"/>
    <s v="O221108058757"/>
    <s v="2022"/>
    <s v="4분기(12월)"/>
    <x v="8"/>
    <s v="인도"/>
    <s v="유영재"/>
    <x v="0"/>
    <s v="오리온 오징어땅콩180g"/>
    <n v="2260"/>
    <n v="5"/>
    <n v="11300"/>
  </r>
  <r>
    <x v="256"/>
    <s v="O221108058757"/>
    <s v="2022"/>
    <s v="4분기(12월)"/>
    <x v="8"/>
    <s v="인도"/>
    <s v="유영재"/>
    <x v="0"/>
    <s v="유니랩20cm*50m"/>
    <n v="2327"/>
    <n v="1"/>
    <n v="2327"/>
  </r>
  <r>
    <x v="256"/>
    <s v="O221108058757"/>
    <s v="2022"/>
    <s v="4분기(12월)"/>
    <x v="8"/>
    <s v="인도"/>
    <s v="유영재"/>
    <x v="0"/>
    <s v="이광범명가 참기름300ml(100%국산)"/>
    <n v="49000"/>
    <n v="1"/>
    <n v="49000"/>
  </r>
  <r>
    <x v="256"/>
    <s v="O221108058757"/>
    <s v="2022"/>
    <s v="4분기(12월)"/>
    <x v="8"/>
    <s v="인도"/>
    <s v="유영재"/>
    <x v="0"/>
    <s v="자연퐁 솔잎주방세제용기980ml"/>
    <n v="5960"/>
    <n v="1"/>
    <n v="5960"/>
  </r>
  <r>
    <x v="256"/>
    <s v="O221108058757"/>
    <s v="2022"/>
    <s v="4분기(12월)"/>
    <x v="8"/>
    <s v="인도"/>
    <s v="유영재"/>
    <x v="0"/>
    <s v="종가반상 남도추어탕450g*2"/>
    <n v="11290"/>
    <n v="1"/>
    <n v="11290"/>
  </r>
  <r>
    <x v="256"/>
    <s v="O221108058757"/>
    <s v="2022"/>
    <s v="4분기(12월)"/>
    <x v="8"/>
    <s v="인도"/>
    <s v="유영재"/>
    <x v="0"/>
    <s v="종가반상 사골시래기된장국450g*2"/>
    <n v="7400"/>
    <n v="1"/>
    <n v="7400"/>
  </r>
  <r>
    <x v="256"/>
    <s v="O221108058757"/>
    <s v="2022"/>
    <s v="4분기(12월)"/>
    <x v="8"/>
    <s v="인도"/>
    <s v="유영재"/>
    <x v="0"/>
    <s v="주방세제 자연퐁 솔잎 1.12kg"/>
    <n v="4700"/>
    <n v="1"/>
    <n v="4700"/>
  </r>
  <r>
    <x v="256"/>
    <s v="O221108058757"/>
    <s v="2022"/>
    <s v="4분기(12월)"/>
    <x v="8"/>
    <s v="인도"/>
    <s v="유영재"/>
    <x v="0"/>
    <s v="청정원 맛선생 청정소고기120g"/>
    <n v="4100"/>
    <n v="1"/>
    <n v="4100"/>
  </r>
  <r>
    <x v="256"/>
    <s v="O221108058757"/>
    <s v="2022"/>
    <s v="4분기(12월)"/>
    <x v="8"/>
    <s v="인도"/>
    <s v="유영재"/>
    <x v="0"/>
    <s v="청정원 순창쌈장 P500g"/>
    <n v="3550"/>
    <n v="5"/>
    <n v="17750"/>
  </r>
  <r>
    <x v="256"/>
    <s v="O221108058757"/>
    <s v="2022"/>
    <s v="4분기(12월)"/>
    <x v="8"/>
    <s v="인도"/>
    <s v="유영재"/>
    <x v="0"/>
    <s v="크라운 못말리는 신짱120g"/>
    <n v="1090"/>
    <n v="3"/>
    <n v="3270"/>
  </r>
  <r>
    <x v="256"/>
    <s v="O221108058757"/>
    <s v="2022"/>
    <s v="4분기(12월)"/>
    <x v="8"/>
    <s v="인도"/>
    <s v="유영재"/>
    <x v="0"/>
    <s v="크라운 쿠크다스128g (화이트)"/>
    <n v="2160"/>
    <n v="3"/>
    <n v="6480"/>
  </r>
  <r>
    <x v="256"/>
    <s v="O221108058757"/>
    <s v="2022"/>
    <s v="4분기(12월)"/>
    <x v="8"/>
    <s v="인도"/>
    <s v="유영재"/>
    <x v="0"/>
    <s v="크린 이중지퍼백 18cm*20"/>
    <n v="2200"/>
    <n v="1"/>
    <n v="2200"/>
  </r>
  <r>
    <x v="256"/>
    <s v="O221108058757"/>
    <s v="2022"/>
    <s v="4분기(12월)"/>
    <x v="8"/>
    <s v="인도"/>
    <s v="유영재"/>
    <x v="0"/>
    <s v="키친랲 키친롤백25cm*35cm*500매"/>
    <n v="5400"/>
    <n v="1"/>
    <n v="5400"/>
  </r>
  <r>
    <x v="256"/>
    <s v="O221108058757"/>
    <s v="2022"/>
    <s v="4분기(12월)"/>
    <x v="8"/>
    <s v="인도"/>
    <s v="유영재"/>
    <x v="0"/>
    <s v="프리미엄 하루넛츠25g*15"/>
    <n v="12400"/>
    <n v="1"/>
    <n v="12400"/>
  </r>
  <r>
    <x v="256"/>
    <s v="O221108058757"/>
    <s v="2022"/>
    <s v="4분기(12월)"/>
    <x v="8"/>
    <s v="인도"/>
    <s v="유영재"/>
    <x v="0"/>
    <s v="하선정 까나리액젓800g"/>
    <n v="4910"/>
    <n v="1"/>
    <n v="4910"/>
  </r>
  <r>
    <x v="256"/>
    <s v="O221108058757"/>
    <s v="2022"/>
    <s v="4분기(12월)"/>
    <x v="8"/>
    <s v="인도"/>
    <s v="유영재"/>
    <x v="0"/>
    <s v="해찬들 재래식된장1kg"/>
    <n v="6636"/>
    <n v="2"/>
    <n v="13272"/>
  </r>
  <r>
    <x v="256"/>
    <s v="O221108058757"/>
    <s v="2022"/>
    <s v="4분기(12월)"/>
    <x v="8"/>
    <s v="인도"/>
    <s v="유영재"/>
    <x v="0"/>
    <s v="해찬들 태양초 골드고추장1.7kg+300g"/>
    <n v="11000"/>
    <n v="2"/>
    <n v="22000"/>
  </r>
  <r>
    <x v="256"/>
    <s v="O221108058757"/>
    <s v="2022"/>
    <s v="4분기(12월)"/>
    <x v="8"/>
    <s v="인도"/>
    <s v="유영재"/>
    <x v="0"/>
    <s v="해태 에이스364g"/>
    <n v="3600"/>
    <n v="3"/>
    <n v="10800"/>
  </r>
  <r>
    <x v="256"/>
    <s v="O221108058757"/>
    <s v="2022"/>
    <s v="4분기(12월)"/>
    <x v="8"/>
    <s v="인도"/>
    <s v="유영재"/>
    <x v="0"/>
    <s v="해표 포도씨유900ml"/>
    <n v="12400"/>
    <n v="1"/>
    <n v="12400"/>
  </r>
  <r>
    <x v="256"/>
    <s v="O221108058757"/>
    <s v="2022"/>
    <s v="4분기(12월)"/>
    <x v="8"/>
    <s v="인도"/>
    <s v="유영재"/>
    <x v="0"/>
    <s v="햇살담은 국간장840ml"/>
    <n v="5400"/>
    <n v="1"/>
    <n v="5400"/>
  </r>
  <r>
    <x v="257"/>
    <s v="O221107058755"/>
    <s v="2022"/>
    <s v="4분기(12월)"/>
    <x v="11"/>
    <s v="멕시코"/>
    <s v="계희도"/>
    <x v="0"/>
    <s v="[피스코리아] 캇타 201 [개/1]"/>
    <n v="480"/>
    <n v="1"/>
    <n v="480"/>
  </r>
  <r>
    <x v="257"/>
    <s v="O221107058755"/>
    <s v="2022"/>
    <s v="4분기(12월)"/>
    <x v="11"/>
    <s v="멕시코"/>
    <s v="계희도"/>
    <x v="0"/>
    <s v="3중쿠션 거실화(색상랜덤5종)"/>
    <n v="5900"/>
    <n v="2"/>
    <n v="11800"/>
  </r>
  <r>
    <x v="257"/>
    <s v="O221107058755"/>
    <s v="2022"/>
    <s v="4분기(12월)"/>
    <x v="11"/>
    <s v="멕시코"/>
    <s v="계희도"/>
    <x v="0"/>
    <s v="CJ 맛밤80g"/>
    <n v="2250"/>
    <n v="3"/>
    <n v="6750"/>
  </r>
  <r>
    <x v="257"/>
    <s v="O221107058755"/>
    <s v="2022"/>
    <s v="4분기(12월)"/>
    <x v="11"/>
    <s v="멕시코"/>
    <s v="계희도"/>
    <x v="0"/>
    <s v="갈아만든배 238ml*12"/>
    <n v="9000"/>
    <n v="2"/>
    <n v="18000"/>
  </r>
  <r>
    <x v="257"/>
    <s v="O221107058755"/>
    <s v="2022"/>
    <s v="4분기(12월)"/>
    <x v="11"/>
    <s v="멕시코"/>
    <s v="계희도"/>
    <x v="0"/>
    <s v="광야 매실청970ml"/>
    <n v="5800"/>
    <n v="1"/>
    <n v="5800"/>
  </r>
  <r>
    <x v="257"/>
    <s v="O221107058755"/>
    <s v="2022"/>
    <s v="4분기(12월)"/>
    <x v="11"/>
    <s v="멕시코"/>
    <s v="계희도"/>
    <x v="0"/>
    <s v="농심 새우깡 블랙72g"/>
    <n v="1690"/>
    <n v="2"/>
    <n v="3380"/>
  </r>
  <r>
    <x v="257"/>
    <s v="O221107058755"/>
    <s v="2022"/>
    <s v="4분기(12월)"/>
    <x v="11"/>
    <s v="멕시코"/>
    <s v="계희도"/>
    <x v="0"/>
    <s v="버터와플316g"/>
    <n v="4000"/>
    <n v="2"/>
    <n v="8000"/>
  </r>
  <r>
    <x v="257"/>
    <s v="O221107058755"/>
    <s v="2022"/>
    <s v="4분기(12월)"/>
    <x v="11"/>
    <s v="멕시코"/>
    <s v="계희도"/>
    <x v="0"/>
    <s v="보리건빵85g*3입"/>
    <n v="1100"/>
    <n v="1"/>
    <n v="1100"/>
  </r>
  <r>
    <x v="257"/>
    <s v="O221107058755"/>
    <s v="2022"/>
    <s v="4분기(12월)"/>
    <x v="11"/>
    <s v="멕시코"/>
    <s v="계희도"/>
    <x v="0"/>
    <s v="비비고 사골곰탕500g*2"/>
    <n v="2850"/>
    <n v="1"/>
    <n v="2850"/>
  </r>
  <r>
    <x v="257"/>
    <s v="O221107058755"/>
    <s v="2022"/>
    <s v="4분기(12월)"/>
    <x v="11"/>
    <s v="멕시코"/>
    <s v="계희도"/>
    <x v="0"/>
    <s v="뽀로로 워터젤리 포도120ml*10입"/>
    <n v="9900"/>
    <n v="1"/>
    <n v="9900"/>
  </r>
  <r>
    <x v="257"/>
    <s v="O221107058755"/>
    <s v="2022"/>
    <s v="4분기(12월)"/>
    <x v="11"/>
    <s v="멕시코"/>
    <s v="계희도"/>
    <x v="0"/>
    <s v="뿌셔뿌셔(불고기)"/>
    <n v="840"/>
    <n v="5"/>
    <n v="4200"/>
  </r>
  <r>
    <x v="257"/>
    <s v="O221107058755"/>
    <s v="2022"/>
    <s v="4분기(12월)"/>
    <x v="11"/>
    <s v="멕시코"/>
    <s v="계희도"/>
    <x v="0"/>
    <s v="사각 목욕타월(때밀이)3P "/>
    <n v="1100"/>
    <n v="1"/>
    <n v="1100"/>
  </r>
  <r>
    <x v="257"/>
    <s v="O221107058755"/>
    <s v="2022"/>
    <s v="4분기(12월)"/>
    <x v="11"/>
    <s v="멕시코"/>
    <s v="계희도"/>
    <x v="0"/>
    <s v="사조 참치액500ml"/>
    <n v="5800"/>
    <n v="1"/>
    <n v="5800"/>
  </r>
  <r>
    <x v="257"/>
    <s v="O221107058755"/>
    <s v="2022"/>
    <s v="4분기(12월)"/>
    <x v="11"/>
    <s v="멕시코"/>
    <s v="계희도"/>
    <x v="0"/>
    <s v="소키 속옷 전용비누 150g"/>
    <n v="1200"/>
    <n v="1"/>
    <n v="1200"/>
  </r>
  <r>
    <x v="257"/>
    <s v="O221107058755"/>
    <s v="2022"/>
    <s v="4분기(12월)"/>
    <x v="11"/>
    <s v="멕시코"/>
    <s v="계희도"/>
    <x v="0"/>
    <s v="스팸 클래식300g*3입"/>
    <n v="12480"/>
    <n v="1"/>
    <n v="12480"/>
  </r>
  <r>
    <x v="257"/>
    <s v="O221107058755"/>
    <s v="2022"/>
    <s v="4분기(12월)"/>
    <x v="11"/>
    <s v="멕시코"/>
    <s v="계희도"/>
    <x v="0"/>
    <s v="오뚜기 진짬뽕(멀티4입)"/>
    <n v="5430"/>
    <n v="1"/>
    <n v="5430"/>
  </r>
  <r>
    <x v="257"/>
    <s v="O221107058755"/>
    <s v="2022"/>
    <s v="4분기(12월)"/>
    <x v="11"/>
    <s v="멕시코"/>
    <s v="계희도"/>
    <x v="0"/>
    <s v="오뚜기카레(약매)100g"/>
    <n v="2100"/>
    <n v="2"/>
    <n v="4200"/>
  </r>
  <r>
    <x v="257"/>
    <s v="O221107058755"/>
    <s v="2022"/>
    <s v="4분기(12월)"/>
    <x v="11"/>
    <s v="멕시코"/>
    <s v="계희도"/>
    <x v="0"/>
    <s v="오리온 배배80g"/>
    <n v="1270"/>
    <n v="3"/>
    <n v="3810"/>
  </r>
  <r>
    <x v="257"/>
    <s v="O221107058755"/>
    <s v="2022"/>
    <s v="4분기(12월)"/>
    <x v="11"/>
    <s v="멕시코"/>
    <s v="계희도"/>
    <x v="0"/>
    <s v="온-토치 2009KGT2009"/>
    <n v="11000"/>
    <n v="1"/>
    <n v="11000"/>
  </r>
  <r>
    <x v="257"/>
    <s v="O221107058755"/>
    <s v="2022"/>
    <s v="4분기(12월)"/>
    <x v="11"/>
    <s v="멕시코"/>
    <s v="계희도"/>
    <x v="0"/>
    <s v="종가반상 남도추어탕450g*2"/>
    <n v="11290"/>
    <n v="1"/>
    <n v="11290"/>
  </r>
  <r>
    <x v="257"/>
    <s v="O221107058755"/>
    <s v="2022"/>
    <s v="4분기(12월)"/>
    <x v="11"/>
    <s v="멕시코"/>
    <s v="계희도"/>
    <x v="0"/>
    <s v="종가반상 사골선지해장국450g*2"/>
    <n v="9240"/>
    <n v="1"/>
    <n v="9240"/>
  </r>
  <r>
    <x v="257"/>
    <s v="O221107058755"/>
    <s v="2022"/>
    <s v="4분기(12월)"/>
    <x v="11"/>
    <s v="멕시코"/>
    <s v="계희도"/>
    <x v="0"/>
    <s v="종가반상 얼큰알탕450g*2"/>
    <n v="9240"/>
    <n v="1"/>
    <n v="9240"/>
  </r>
  <r>
    <x v="257"/>
    <s v="O221107058755"/>
    <s v="2022"/>
    <s v="4분기(12월)"/>
    <x v="11"/>
    <s v="멕시코"/>
    <s v="계희도"/>
    <x v="0"/>
    <s v="진공 알찬미 5kg"/>
    <n v="28700"/>
    <n v="1"/>
    <n v="28700"/>
  </r>
  <r>
    <x v="257"/>
    <s v="O221107058755"/>
    <s v="2022"/>
    <s v="4분기(12월)"/>
    <x v="11"/>
    <s v="멕시코"/>
    <s v="계희도"/>
    <x v="0"/>
    <s v="참깨라면 멀티 4입"/>
    <n v="4018"/>
    <n v="2"/>
    <n v="8036"/>
  </r>
  <r>
    <x v="257"/>
    <s v="O221107058755"/>
    <s v="2022"/>
    <s v="4분기(12월)"/>
    <x v="11"/>
    <s v="멕시코"/>
    <s v="계희도"/>
    <x v="0"/>
    <s v="청정원 맛선생 청정소고기120g"/>
    <n v="4100"/>
    <n v="1"/>
    <n v="4100"/>
  </r>
  <r>
    <x v="257"/>
    <s v="O221107058755"/>
    <s v="2022"/>
    <s v="4분기(12월)"/>
    <x v="11"/>
    <s v="멕시코"/>
    <s v="계희도"/>
    <x v="0"/>
    <s v="코멕스 면코팅 고무장갑 마이사이즈33*22.5 (대)"/>
    <n v="2600"/>
    <n v="3"/>
    <n v="7800"/>
  </r>
  <r>
    <x v="257"/>
    <s v="O221107058755"/>
    <s v="2022"/>
    <s v="4분기(12월)"/>
    <x v="11"/>
    <s v="멕시코"/>
    <s v="계희도"/>
    <x v="0"/>
    <s v="크라운 콘칩70g"/>
    <n v="1080"/>
    <n v="5"/>
    <n v="5400"/>
  </r>
  <r>
    <x v="257"/>
    <s v="O221107058755"/>
    <s v="2022"/>
    <s v="4분기(12월)"/>
    <x v="11"/>
    <s v="멕시코"/>
    <s v="계희도"/>
    <x v="0"/>
    <s v="한성 가쓰오우동232.5g*3"/>
    <n v="3930"/>
    <n v="1"/>
    <n v="3930"/>
  </r>
  <r>
    <x v="257"/>
    <s v="O221107058755"/>
    <s v="2022"/>
    <s v="4분기(12월)"/>
    <x v="11"/>
    <s v="멕시코"/>
    <s v="계희도"/>
    <x v="0"/>
    <s v="해태 초코홈런볼 128g"/>
    <n v="3800"/>
    <n v="2"/>
    <n v="7600"/>
  </r>
  <r>
    <x v="257"/>
    <s v="O221107058755"/>
    <s v="2022"/>
    <s v="4분기(12월)"/>
    <x v="11"/>
    <s v="멕시코"/>
    <s v="계희도"/>
    <x v="0"/>
    <s v="해태 허니버터칩60g*4입"/>
    <n v="4700"/>
    <n v="2"/>
    <n v="9400"/>
  </r>
  <r>
    <x v="257"/>
    <s v="O221107058755"/>
    <s v="2022"/>
    <s v="4분기(12월)"/>
    <x v="11"/>
    <s v="멕시코"/>
    <s v="계희도"/>
    <x v="0"/>
    <s v="해표 꽃소금(천일염100%)1kg"/>
    <n v="1760"/>
    <n v="1"/>
    <n v="1760"/>
  </r>
  <r>
    <x v="257"/>
    <s v="O221107058755"/>
    <s v="2022"/>
    <s v="4분기(12월)"/>
    <x v="11"/>
    <s v="멕시코"/>
    <s v="계희도"/>
    <x v="0"/>
    <s v="해피홈 아웃도어 롤온50g(바르는모기진드기기피제)"/>
    <n v="6950"/>
    <n v="1"/>
    <n v="6950"/>
  </r>
  <r>
    <x v="258"/>
    <s v="O221107058752"/>
    <s v="2022"/>
    <s v="4분기(12월)"/>
    <x v="8"/>
    <s v="브라질"/>
    <s v="정대철"/>
    <x v="0"/>
    <s v="post그래놀라 크랜베리 아몬드350g"/>
    <n v="5700"/>
    <n v="4"/>
    <n v="22800"/>
  </r>
  <r>
    <x v="258"/>
    <s v="O221107058752"/>
    <s v="2022"/>
    <s v="4분기(12월)"/>
    <x v="8"/>
    <s v="브라질"/>
    <s v="정대철"/>
    <x v="0"/>
    <s v="고추장아찌300g"/>
    <n v="6600"/>
    <n v="1"/>
    <n v="6600"/>
  </r>
  <r>
    <x v="258"/>
    <s v="O221107058752"/>
    <s v="2022"/>
    <s v="4분기(12월)"/>
    <x v="8"/>
    <s v="브라질"/>
    <s v="정대철"/>
    <x v="0"/>
    <s v="광야 매실청970ml"/>
    <n v="5800"/>
    <n v="1"/>
    <n v="5800"/>
  </r>
  <r>
    <x v="258"/>
    <s v="O221107058752"/>
    <s v="2022"/>
    <s v="4분기(12월)"/>
    <x v="8"/>
    <s v="브라질"/>
    <s v="정대철"/>
    <x v="0"/>
    <s v="김도둑 광천재래김4g*16봉"/>
    <n v="4200"/>
    <n v="3"/>
    <n v="12600"/>
  </r>
  <r>
    <x v="258"/>
    <s v="O221107058752"/>
    <s v="2022"/>
    <s v="4분기(12월)"/>
    <x v="8"/>
    <s v="브라질"/>
    <s v="정대철"/>
    <x v="0"/>
    <s v="꽃게랑 오리지널70g"/>
    <n v="1073"/>
    <n v="3"/>
    <n v="3219"/>
  </r>
  <r>
    <x v="258"/>
    <s v="O221107058752"/>
    <s v="2022"/>
    <s v="4분기(12월)"/>
    <x v="8"/>
    <s v="브라질"/>
    <s v="정대철"/>
    <x v="0"/>
    <s v="꾸이맨23g*10입"/>
    <n v="12000"/>
    <n v="1"/>
    <n v="12000"/>
  </r>
  <r>
    <x v="258"/>
    <s v="O221107058752"/>
    <s v="2022"/>
    <s v="4분기(12월)"/>
    <x v="8"/>
    <s v="브라질"/>
    <s v="정대철"/>
    <x v="0"/>
    <s v="나한테 바나나유산균90g 60포"/>
    <n v="18000"/>
    <n v="2"/>
    <n v="36000"/>
  </r>
  <r>
    <x v="258"/>
    <s v="O221107058752"/>
    <s v="2022"/>
    <s v="4분기(12월)"/>
    <x v="8"/>
    <s v="브라질"/>
    <s v="정대철"/>
    <x v="0"/>
    <s v="농심 꿀꽈배기90g"/>
    <n v="1240"/>
    <n v="3"/>
    <n v="3720"/>
  </r>
  <r>
    <x v="258"/>
    <s v="O221107058752"/>
    <s v="2022"/>
    <s v="4분기(12월)"/>
    <x v="8"/>
    <s v="브라질"/>
    <s v="정대철"/>
    <x v="0"/>
    <s v="농심 양파링84g"/>
    <n v="1240"/>
    <n v="3"/>
    <n v="3720"/>
  </r>
  <r>
    <x v="258"/>
    <s v="O221107058752"/>
    <s v="2022"/>
    <s v="4분기(12월)"/>
    <x v="8"/>
    <s v="브라질"/>
    <s v="정대철"/>
    <x v="0"/>
    <s v="농심 육개장큰사발110g*16입"/>
    <n v="19270"/>
    <n v="1"/>
    <n v="19270"/>
  </r>
  <r>
    <x v="258"/>
    <s v="O221107058752"/>
    <s v="2022"/>
    <s v="4분기(12월)"/>
    <x v="8"/>
    <s v="브라질"/>
    <s v="정대철"/>
    <x v="0"/>
    <s v="농심 조청유과 96g"/>
    <n v="1236"/>
    <n v="3"/>
    <n v="3708"/>
  </r>
  <r>
    <x v="258"/>
    <s v="O221107058752"/>
    <s v="2022"/>
    <s v="4분기(12월)"/>
    <x v="8"/>
    <s v="브라질"/>
    <s v="정대철"/>
    <x v="0"/>
    <s v="농심)튀김우동소컵62g*6입"/>
    <n v="5910"/>
    <n v="1"/>
    <n v="5910"/>
  </r>
  <r>
    <x v="258"/>
    <s v="O221107058752"/>
    <s v="2022"/>
    <s v="4분기(12월)"/>
    <x v="8"/>
    <s v="브라질"/>
    <s v="정대철"/>
    <x v="0"/>
    <s v="농심짜파게티(멀티5입)"/>
    <n v="5000"/>
    <n v="4"/>
    <n v="20000"/>
  </r>
  <r>
    <x v="258"/>
    <s v="O221107058752"/>
    <s v="2022"/>
    <s v="4분기(12월)"/>
    <x v="8"/>
    <s v="브라질"/>
    <s v="정대철"/>
    <x v="0"/>
    <s v="동원 고추참치100g*10"/>
    <n v="19390"/>
    <n v="5"/>
    <n v="96950"/>
  </r>
  <r>
    <x v="258"/>
    <s v="O221107058752"/>
    <s v="2022"/>
    <s v="4분기(12월)"/>
    <x v="8"/>
    <s v="브라질"/>
    <s v="정대철"/>
    <x v="0"/>
    <s v="두손푸드 마시는 단호박죽 10팩"/>
    <n v="16000"/>
    <n v="1"/>
    <n v="16000"/>
  </r>
  <r>
    <x v="258"/>
    <s v="O221107058752"/>
    <s v="2022"/>
    <s v="4분기(12월)"/>
    <x v="8"/>
    <s v="브라질"/>
    <s v="정대철"/>
    <x v="0"/>
    <s v="두손푸드 마시는 흑임자죽 10팩"/>
    <n v="16000"/>
    <n v="1"/>
    <n v="16000"/>
  </r>
  <r>
    <x v="258"/>
    <s v="O221107058752"/>
    <s v="2022"/>
    <s v="4분기(12월)"/>
    <x v="8"/>
    <s v="브라질"/>
    <s v="정대철"/>
    <x v="0"/>
    <s v="딥액션폼클렌저120g(C&amp;C)"/>
    <n v="8000"/>
    <n v="4"/>
    <n v="32000"/>
  </r>
  <r>
    <x v="258"/>
    <s v="O221107058752"/>
    <s v="2022"/>
    <s v="4분기(12월)"/>
    <x v="8"/>
    <s v="브라질"/>
    <s v="정대철"/>
    <x v="0"/>
    <s v="뚝딱 곤드레된장국 50g(10gx5개입)"/>
    <n v="4700"/>
    <n v="1"/>
    <n v="4700"/>
  </r>
  <r>
    <x v="258"/>
    <s v="O221107058752"/>
    <s v="2022"/>
    <s v="4분기(12월)"/>
    <x v="8"/>
    <s v="브라질"/>
    <s v="정대철"/>
    <x v="0"/>
    <s v="뚝딱! 우거지해장국50g(10g*5ea)"/>
    <n v="5700"/>
    <n v="1"/>
    <n v="5700"/>
  </r>
  <r>
    <x v="258"/>
    <s v="O221107058752"/>
    <s v="2022"/>
    <s v="4분기(12월)"/>
    <x v="8"/>
    <s v="브라질"/>
    <s v="정대철"/>
    <x v="0"/>
    <s v="롯데 장조림135g*4"/>
    <n v="10000"/>
    <n v="1"/>
    <n v="10000"/>
  </r>
  <r>
    <x v="258"/>
    <s v="O221107058752"/>
    <s v="2022"/>
    <s v="4분기(12월)"/>
    <x v="8"/>
    <s v="브라질"/>
    <s v="정대철"/>
    <x v="0"/>
    <s v="롯데 크런키초코렛 34g*12입"/>
    <n v="9840"/>
    <n v="2"/>
    <n v="19680"/>
  </r>
  <r>
    <x v="258"/>
    <s v="O221107058752"/>
    <s v="2022"/>
    <s v="4분기(12월)"/>
    <x v="8"/>
    <s v="브라질"/>
    <s v="정대철"/>
    <x v="0"/>
    <s v="마시는 검은콩죽130g*10팩"/>
    <n v="16000"/>
    <n v="1"/>
    <n v="16000"/>
  </r>
  <r>
    <x v="258"/>
    <s v="O221107058752"/>
    <s v="2022"/>
    <s v="4분기(12월)"/>
    <x v="8"/>
    <s v="브라질"/>
    <s v="정대철"/>
    <x v="0"/>
    <s v="마이쮸(딸기복숭아)284g"/>
    <n v="3610"/>
    <n v="1"/>
    <n v="3610"/>
  </r>
  <r>
    <x v="258"/>
    <s v="O221107058752"/>
    <s v="2022"/>
    <s v="4분기(12월)"/>
    <x v="8"/>
    <s v="브라질"/>
    <s v="정대철"/>
    <x v="0"/>
    <s v="마이쮸(포도사과)284g"/>
    <n v="3610"/>
    <n v="1"/>
    <n v="3610"/>
  </r>
  <r>
    <x v="258"/>
    <s v="O221107058752"/>
    <s v="2022"/>
    <s v="4분기(12월)"/>
    <x v="8"/>
    <s v="브라질"/>
    <s v="정대철"/>
    <x v="0"/>
    <s v="미왕 쌀과자 250g"/>
    <n v="3400"/>
    <n v="1"/>
    <n v="3400"/>
  </r>
  <r>
    <x v="258"/>
    <s v="O221107058752"/>
    <s v="2022"/>
    <s v="4분기(12월)"/>
    <x v="8"/>
    <s v="브라질"/>
    <s v="정대철"/>
    <x v="0"/>
    <s v="바로충전 홍삼진10g30포"/>
    <n v="37800"/>
    <n v="2"/>
    <n v="75600"/>
  </r>
  <r>
    <x v="258"/>
    <s v="O221107058752"/>
    <s v="2022"/>
    <s v="4분기(12월)"/>
    <x v="8"/>
    <s v="브라질"/>
    <s v="정대철"/>
    <x v="0"/>
    <s v="백제 우리쌀떡국163g"/>
    <n v="2200"/>
    <n v="2"/>
    <n v="4400"/>
  </r>
  <r>
    <x v="258"/>
    <s v="O221107058752"/>
    <s v="2022"/>
    <s v="4분기(12월)"/>
    <x v="8"/>
    <s v="브라질"/>
    <s v="정대철"/>
    <x v="0"/>
    <s v="비락식혜 500ml*6입"/>
    <n v="8400"/>
    <n v="2"/>
    <n v="16800"/>
  </r>
  <r>
    <x v="258"/>
    <s v="O221107058752"/>
    <s v="2022"/>
    <s v="4분기(12월)"/>
    <x v="8"/>
    <s v="브라질"/>
    <s v="정대철"/>
    <x v="0"/>
    <s v="비비고 버섯야채죽280g"/>
    <n v="2850"/>
    <n v="2"/>
    <n v="5700"/>
  </r>
  <r>
    <x v="258"/>
    <s v="O221107058752"/>
    <s v="2022"/>
    <s v="4분기(12월)"/>
    <x v="8"/>
    <s v="브라질"/>
    <s v="정대철"/>
    <x v="0"/>
    <s v="뿌셔뿌셔(바베큐맛)"/>
    <n v="840"/>
    <n v="5"/>
    <n v="4200"/>
  </r>
  <r>
    <x v="258"/>
    <s v="O221107058752"/>
    <s v="2022"/>
    <s v="4분기(12월)"/>
    <x v="8"/>
    <s v="브라질"/>
    <s v="정대철"/>
    <x v="0"/>
    <s v="삼색천하 오징어70g"/>
    <n v="6620"/>
    <n v="5"/>
    <n v="33100"/>
  </r>
  <r>
    <x v="258"/>
    <s v="O221107058752"/>
    <s v="2022"/>
    <s v="4분기(12월)"/>
    <x v="8"/>
    <s v="브라질"/>
    <s v="정대철"/>
    <x v="0"/>
    <s v="샘표 미소된장국8g*5입"/>
    <n v="3390"/>
    <n v="1"/>
    <n v="3390"/>
  </r>
  <r>
    <x v="258"/>
    <s v="O221107058752"/>
    <s v="2022"/>
    <s v="4분기(12월)"/>
    <x v="8"/>
    <s v="브라질"/>
    <s v="정대철"/>
    <x v="0"/>
    <s v="스팸 클래식300g*3입"/>
    <n v="12480"/>
    <n v="3"/>
    <n v="37440"/>
  </r>
  <r>
    <x v="258"/>
    <s v="O221107058752"/>
    <s v="2022"/>
    <s v="4분기(12월)"/>
    <x v="8"/>
    <s v="브라질"/>
    <s v="정대철"/>
    <x v="0"/>
    <s v="여행용 멀티 전원플러그(AC)변환용(2세트)"/>
    <n v="5000"/>
    <n v="1"/>
    <n v="5000"/>
  </r>
  <r>
    <x v="258"/>
    <s v="O221107058752"/>
    <s v="2022"/>
    <s v="4분기(12월)"/>
    <x v="8"/>
    <s v="브라질"/>
    <s v="정대철"/>
    <x v="0"/>
    <s v="연세 검은콩&amp;고칼슘두유200ml*24입"/>
    <n v="12500"/>
    <n v="1"/>
    <n v="12500"/>
  </r>
  <r>
    <x v="258"/>
    <s v="O221107058752"/>
    <s v="2022"/>
    <s v="4분기(12월)"/>
    <x v="8"/>
    <s v="브라질"/>
    <s v="정대철"/>
    <x v="0"/>
    <s v="오뚜기 바지락새우 순두부찌개양념90g*5"/>
    <n v="9300"/>
    <n v="1"/>
    <n v="9300"/>
  </r>
  <r>
    <x v="258"/>
    <s v="O221107058752"/>
    <s v="2022"/>
    <s v="4분기(12월)"/>
    <x v="8"/>
    <s v="브라질"/>
    <s v="정대철"/>
    <x v="0"/>
    <s v="오뚜기 새송이 쇠고기죽 285g*2"/>
    <n v="5400"/>
    <n v="1"/>
    <n v="5400"/>
  </r>
  <r>
    <x v="258"/>
    <s v="O221107058752"/>
    <s v="2022"/>
    <s v="4분기(12월)"/>
    <x v="8"/>
    <s v="브라질"/>
    <s v="정대철"/>
    <x v="0"/>
    <s v="오뚜기 송탄식사골 부대찌개양념110g*5"/>
    <n v="9300"/>
    <n v="1"/>
    <n v="9300"/>
  </r>
  <r>
    <x v="258"/>
    <s v="O221107058752"/>
    <s v="2022"/>
    <s v="4분기(12월)"/>
    <x v="8"/>
    <s v="브라질"/>
    <s v="정대철"/>
    <x v="0"/>
    <s v="오리온 고래밥46g"/>
    <n v="670"/>
    <n v="10"/>
    <n v="6700"/>
  </r>
  <r>
    <x v="258"/>
    <s v="O221107058752"/>
    <s v="2022"/>
    <s v="4분기(12월)"/>
    <x v="8"/>
    <s v="브라질"/>
    <s v="정대철"/>
    <x v="0"/>
    <s v="오리온 마이구미 포도알맹이 67g"/>
    <n v="1270"/>
    <n v="2"/>
    <n v="2540"/>
  </r>
  <r>
    <x v="258"/>
    <s v="O221107058752"/>
    <s v="2022"/>
    <s v="4분기(12월)"/>
    <x v="8"/>
    <s v="브라질"/>
    <s v="정대철"/>
    <x v="0"/>
    <s v="오리온 초코파이12p"/>
    <n v="3920"/>
    <n v="3"/>
    <n v="11760"/>
  </r>
  <r>
    <x v="258"/>
    <s v="O221107058752"/>
    <s v="2022"/>
    <s v="4분기(12월)"/>
    <x v="8"/>
    <s v="브라질"/>
    <s v="정대철"/>
    <x v="0"/>
    <s v="오즈키친 송이버섯죽450g"/>
    <n v="4180"/>
    <n v="5"/>
    <n v="20900"/>
  </r>
  <r>
    <x v="258"/>
    <s v="O221107058752"/>
    <s v="2022"/>
    <s v="4분기(12월)"/>
    <x v="8"/>
    <s v="브라질"/>
    <s v="정대철"/>
    <x v="0"/>
    <s v="오즈키친 전복죽450g"/>
    <n v="3890"/>
    <n v="5"/>
    <n v="19450"/>
  </r>
  <r>
    <x v="258"/>
    <s v="O221107058752"/>
    <s v="2022"/>
    <s v="4분기(12월)"/>
    <x v="8"/>
    <s v="브라질"/>
    <s v="정대철"/>
    <x v="0"/>
    <s v="자유시간 미니 아몬드506g"/>
    <n v="10700"/>
    <n v="2"/>
    <n v="21400"/>
  </r>
  <r>
    <x v="258"/>
    <s v="O221107058752"/>
    <s v="2022"/>
    <s v="4분기(12월)"/>
    <x v="8"/>
    <s v="브라질"/>
    <s v="정대철"/>
    <x v="0"/>
    <s v="젤리스트로우482g(25입)"/>
    <n v="4500"/>
    <n v="1"/>
    <n v="4500"/>
  </r>
  <r>
    <x v="258"/>
    <s v="O221107058752"/>
    <s v="2022"/>
    <s v="4분기(12월)"/>
    <x v="8"/>
    <s v="브라질"/>
    <s v="정대철"/>
    <x v="0"/>
    <s v="진라면소컵(순한맛)65g*6입"/>
    <n v="4070"/>
    <n v="1"/>
    <n v="4070"/>
  </r>
  <r>
    <x v="258"/>
    <s v="O221107058752"/>
    <s v="2022"/>
    <s v="4분기(12월)"/>
    <x v="8"/>
    <s v="브라질"/>
    <s v="정대철"/>
    <x v="0"/>
    <s v="청수물냉면720g"/>
    <n v="5900"/>
    <n v="2"/>
    <n v="11800"/>
  </r>
  <r>
    <x v="258"/>
    <s v="O221107058752"/>
    <s v="2022"/>
    <s v="4분기(12월)"/>
    <x v="8"/>
    <s v="브라질"/>
    <s v="정대철"/>
    <x v="0"/>
    <s v="청정원)직화짜장80g"/>
    <n v="2170"/>
    <n v="3"/>
    <n v="6510"/>
  </r>
  <r>
    <x v="258"/>
    <s v="O221107058752"/>
    <s v="2022"/>
    <s v="4분기(12월)"/>
    <x v="8"/>
    <s v="브라질"/>
    <s v="정대철"/>
    <x v="0"/>
    <s v="케라시스 볼륨&amp;손상케어 샴푸 600ml"/>
    <n v="4800"/>
    <n v="1"/>
    <n v="4800"/>
  </r>
  <r>
    <x v="258"/>
    <s v="O221107058752"/>
    <s v="2022"/>
    <s v="4분기(12월)"/>
    <x v="8"/>
    <s v="브라질"/>
    <s v="정대철"/>
    <x v="0"/>
    <s v="크라운 소보로 60g"/>
    <n v="1000"/>
    <n v="3"/>
    <n v="3000"/>
  </r>
  <r>
    <x v="258"/>
    <s v="O221107058752"/>
    <s v="2022"/>
    <s v="4분기(12월)"/>
    <x v="8"/>
    <s v="브라질"/>
    <s v="정대철"/>
    <x v="0"/>
    <s v="크라운 초코하임284g"/>
    <n v="4200"/>
    <n v="1"/>
    <n v="4200"/>
  </r>
  <r>
    <x v="258"/>
    <s v="O221107058752"/>
    <s v="2022"/>
    <s v="4분기(12월)"/>
    <x v="8"/>
    <s v="브라질"/>
    <s v="정대철"/>
    <x v="0"/>
    <s v="크라운 콘초66g(헤이즐넛초코)"/>
    <n v="1080"/>
    <n v="5"/>
    <n v="5400"/>
  </r>
  <r>
    <x v="258"/>
    <s v="O221107058752"/>
    <s v="2022"/>
    <s v="4분기(12월)"/>
    <x v="8"/>
    <s v="브라질"/>
    <s v="정대철"/>
    <x v="0"/>
    <s v="크라운 콘칩70g"/>
    <n v="1080"/>
    <n v="5"/>
    <n v="5400"/>
  </r>
  <r>
    <x v="258"/>
    <s v="O221107058752"/>
    <s v="2022"/>
    <s v="4분기(12월)"/>
    <x v="8"/>
    <s v="브라질"/>
    <s v="정대철"/>
    <x v="0"/>
    <s v="크리스피롤12곡 180g"/>
    <n v="3540"/>
    <n v="3"/>
    <n v="10620"/>
  </r>
  <r>
    <x v="258"/>
    <s v="O221107058752"/>
    <s v="2022"/>
    <s v="4분기(12월)"/>
    <x v="8"/>
    <s v="브라질"/>
    <s v="정대철"/>
    <x v="0"/>
    <s v="팔도 왕뚜껑110g*18입"/>
    <n v="17360"/>
    <n v="1"/>
    <n v="17360"/>
  </r>
  <r>
    <x v="258"/>
    <s v="O221107058752"/>
    <s v="2022"/>
    <s v="4분기(12월)"/>
    <x v="8"/>
    <s v="브라질"/>
    <s v="정대철"/>
    <x v="0"/>
    <s v="팔도비빔면(멀티5입)"/>
    <n v="4450"/>
    <n v="1"/>
    <n v="4450"/>
  </r>
  <r>
    <x v="258"/>
    <s v="O221107058752"/>
    <s v="2022"/>
    <s v="4분기(12월)"/>
    <x v="8"/>
    <s v="브라질"/>
    <s v="정대철"/>
    <x v="0"/>
    <s v="포키 오리지날46g"/>
    <n v="1070"/>
    <n v="5"/>
    <n v="5350"/>
  </r>
  <r>
    <x v="258"/>
    <s v="O221107058752"/>
    <s v="2022"/>
    <s v="4분기(12월)"/>
    <x v="8"/>
    <s v="브라질"/>
    <s v="정대철"/>
    <x v="0"/>
    <s v="해찬들 태양초 골드고추장1.7kg+300g"/>
    <n v="11000"/>
    <n v="1"/>
    <n v="11000"/>
  </r>
  <r>
    <x v="258"/>
    <s v="O221107058752"/>
    <s v="2022"/>
    <s v="4분기(12월)"/>
    <x v="8"/>
    <s v="브라질"/>
    <s v="정대철"/>
    <x v="0"/>
    <s v="해태 연양갱55g"/>
    <n v="700"/>
    <n v="10"/>
    <n v="7000"/>
  </r>
  <r>
    <x v="258"/>
    <s v="O221107058752"/>
    <s v="2022"/>
    <s v="4분기(12월)"/>
    <x v="8"/>
    <s v="브라질"/>
    <s v="정대철"/>
    <x v="0"/>
    <s v="해태 오예스360g"/>
    <n v="4200"/>
    <n v="4"/>
    <n v="16800"/>
  </r>
  <r>
    <x v="258"/>
    <s v="O221107058752"/>
    <s v="2022"/>
    <s v="4분기(12월)"/>
    <x v="8"/>
    <s v="브라질"/>
    <s v="정대철"/>
    <x v="0"/>
    <s v="햇반200g*4개입"/>
    <n v="5200"/>
    <n v="4"/>
    <n v="20800"/>
  </r>
  <r>
    <x v="258"/>
    <s v="O221107058752"/>
    <s v="2022"/>
    <s v="4분기(12월)"/>
    <x v="8"/>
    <s v="브라질"/>
    <s v="정대철"/>
    <x v="0"/>
    <s v="햇살담은양조진간장1.7L"/>
    <n v="8400"/>
    <n v="1"/>
    <n v="8400"/>
  </r>
  <r>
    <x v="258"/>
    <s v="O221107058752"/>
    <s v="2022"/>
    <s v="4분기(12월)"/>
    <x v="8"/>
    <s v="브라질"/>
    <s v="정대철"/>
    <x v="0"/>
    <s v="허니버터 아몬드130g"/>
    <n v="3400"/>
    <n v="1"/>
    <n v="3400"/>
  </r>
  <r>
    <x v="259"/>
    <s v="O221107058751"/>
    <s v="2022"/>
    <s v="4분기(12월)"/>
    <x v="9"/>
    <s v="인도네시아"/>
    <s v="우병욱"/>
    <x v="0"/>
    <s v="Oral-B 고탄력미세모잇몸케어6입"/>
    <n v="7900"/>
    <n v="1"/>
    <n v="7900"/>
  </r>
  <r>
    <x v="259"/>
    <s v="O221107058751"/>
    <s v="2022"/>
    <s v="4분기(12월)"/>
    <x v="9"/>
    <s v="인도네시아"/>
    <s v="우병욱"/>
    <x v="0"/>
    <s v="나물이야기 토란대80g"/>
    <n v="5900"/>
    <n v="1"/>
    <n v="5900"/>
  </r>
  <r>
    <x v="259"/>
    <s v="O221107058751"/>
    <s v="2022"/>
    <s v="4분기(12월)"/>
    <x v="9"/>
    <s v="인도네시아"/>
    <s v="우병욱"/>
    <x v="0"/>
    <s v="냉장고 탈취제 탈취탄140g (3개월)"/>
    <n v="6000"/>
    <n v="2"/>
    <n v="12000"/>
  </r>
  <r>
    <x v="259"/>
    <s v="O221107058751"/>
    <s v="2022"/>
    <s v="4분기(12월)"/>
    <x v="9"/>
    <s v="인도네시아"/>
    <s v="우병욱"/>
    <x v="0"/>
    <s v="댕기머리 더편한염색약5입흑색"/>
    <n v="12000"/>
    <n v="1"/>
    <n v="12000"/>
  </r>
  <r>
    <x v="259"/>
    <s v="O221107058751"/>
    <s v="2022"/>
    <s v="4분기(12월)"/>
    <x v="9"/>
    <s v="인도네시아"/>
    <s v="우병욱"/>
    <x v="0"/>
    <s v="동서 보리차150g"/>
    <n v="1330"/>
    <n v="1"/>
    <n v="1330"/>
  </r>
  <r>
    <x v="259"/>
    <s v="O221107058751"/>
    <s v="2022"/>
    <s v="4분기(12월)"/>
    <x v="9"/>
    <s v="인도네시아"/>
    <s v="우병욱"/>
    <x v="0"/>
    <s v="동원꽁치 400g*2입"/>
    <n v="10000"/>
    <n v="1"/>
    <n v="10000"/>
  </r>
  <r>
    <x v="259"/>
    <s v="O221107058751"/>
    <s v="2022"/>
    <s v="4분기(12월)"/>
    <x v="9"/>
    <s v="인도네시아"/>
    <s v="우병욱"/>
    <x v="0"/>
    <s v="락앤락 직사각밀폐용기600ml(HPL811)"/>
    <n v="2700"/>
    <n v="2"/>
    <n v="5400"/>
  </r>
  <r>
    <x v="259"/>
    <s v="O221107058751"/>
    <s v="2022"/>
    <s v="4분기(12월)"/>
    <x v="9"/>
    <s v="인도네시아"/>
    <s v="우병욱"/>
    <x v="0"/>
    <s v="마미손1회용장갑50매"/>
    <n v="1900"/>
    <n v="2"/>
    <n v="3800"/>
  </r>
  <r>
    <x v="259"/>
    <s v="O221107058751"/>
    <s v="2022"/>
    <s v="4분기(12월)"/>
    <x v="9"/>
    <s v="인도네시아"/>
    <s v="우병욱"/>
    <x v="0"/>
    <s v="맛있는 오뚜기밥200g*4입"/>
    <n v="5240"/>
    <n v="1"/>
    <n v="5240"/>
  </r>
  <r>
    <x v="259"/>
    <s v="O221107058751"/>
    <s v="2022"/>
    <s v="4분기(12월)"/>
    <x v="9"/>
    <s v="인도네시아"/>
    <s v="우병욱"/>
    <x v="0"/>
    <s v="맥심화이트골드100T"/>
    <n v="15770"/>
    <n v="1"/>
    <n v="15770"/>
  </r>
  <r>
    <x v="259"/>
    <s v="O221107058751"/>
    <s v="2022"/>
    <s v="4분기(12월)"/>
    <x v="9"/>
    <s v="인도네시아"/>
    <s v="우병욱"/>
    <x v="0"/>
    <s v="물먹는하마(옷장용) *3입"/>
    <n v="4730"/>
    <n v="2"/>
    <n v="9460"/>
  </r>
  <r>
    <x v="259"/>
    <s v="O221107058751"/>
    <s v="2022"/>
    <s v="4분기(12월)"/>
    <x v="9"/>
    <s v="인도네시아"/>
    <s v="우병욱"/>
    <x v="0"/>
    <s v="바로충전 홍삼진10g30포"/>
    <n v="37800"/>
    <n v="1"/>
    <n v="37800"/>
  </r>
  <r>
    <x v="259"/>
    <s v="O221107058751"/>
    <s v="2022"/>
    <s v="4분기(12월)"/>
    <x v="9"/>
    <s v="인도네시아"/>
    <s v="우병욱"/>
    <x v="0"/>
    <s v="비트 드럼용1.6L+1.6L"/>
    <n v="8880"/>
    <n v="1"/>
    <n v="8880"/>
  </r>
  <r>
    <x v="259"/>
    <s v="O221107058751"/>
    <s v="2022"/>
    <s v="4분기(12월)"/>
    <x v="9"/>
    <s v="인도네시아"/>
    <s v="우병욱"/>
    <x v="0"/>
    <s v="설악산 국산 건고사리 80g"/>
    <n v="18700"/>
    <n v="1"/>
    <n v="18700"/>
  </r>
  <r>
    <x v="259"/>
    <s v="O221107058751"/>
    <s v="2022"/>
    <s v="4분기(12월)"/>
    <x v="9"/>
    <s v="인도네시아"/>
    <s v="우병욱"/>
    <x v="0"/>
    <s v="스파클링워터 트레비500ml*20(레몬)"/>
    <n v="21500"/>
    <n v="1"/>
    <n v="21500"/>
  </r>
  <r>
    <x v="259"/>
    <s v="O221107058751"/>
    <s v="2022"/>
    <s v="4분기(12월)"/>
    <x v="9"/>
    <s v="인도네시아"/>
    <s v="우병욱"/>
    <x v="0"/>
    <s v="실내용 탈취제260g(라벤더향)"/>
    <n v="2100"/>
    <n v="2"/>
    <n v="4200"/>
  </r>
  <r>
    <x v="259"/>
    <s v="O221107058751"/>
    <s v="2022"/>
    <s v="4분기(12월)"/>
    <x v="9"/>
    <s v="인도네시아"/>
    <s v="우병욱"/>
    <x v="0"/>
    <s v="암앤해머 베이킹소다1.5kg+600g"/>
    <n v="6280"/>
    <n v="1"/>
    <n v="6280"/>
  </r>
  <r>
    <x v="259"/>
    <s v="O221107058751"/>
    <s v="2022"/>
    <s v="4분기(12월)"/>
    <x v="9"/>
    <s v="인도네시아"/>
    <s v="우병욱"/>
    <x v="0"/>
    <s v="오뚜기)옛날참기름320ml"/>
    <n v="6660"/>
    <n v="1"/>
    <n v="6660"/>
  </r>
  <r>
    <x v="259"/>
    <s v="O221107058751"/>
    <s v="2022"/>
    <s v="4분기(12월)"/>
    <x v="9"/>
    <s v="인도네시아"/>
    <s v="우병욱"/>
    <x v="0"/>
    <s v="오뚜기순후추(캔)50g"/>
    <n v="3750"/>
    <n v="1"/>
    <n v="3750"/>
  </r>
  <r>
    <x v="259"/>
    <s v="O221107058751"/>
    <s v="2022"/>
    <s v="4분기(12월)"/>
    <x v="9"/>
    <s v="인도네시아"/>
    <s v="우병욱"/>
    <x v="0"/>
    <s v="이광범명가 고춧가루500g(100%국산) "/>
    <n v="23500"/>
    <n v="1"/>
    <n v="23500"/>
  </r>
  <r>
    <x v="259"/>
    <s v="O221107058751"/>
    <s v="2022"/>
    <s v="4분기(12월)"/>
    <x v="9"/>
    <s v="인도네시아"/>
    <s v="우병욱"/>
    <x v="0"/>
    <s v="키친랲 키친롤백25cm*35cm*500매"/>
    <n v="5400"/>
    <n v="1"/>
    <n v="5400"/>
  </r>
  <r>
    <x v="259"/>
    <s v="O221107058751"/>
    <s v="2022"/>
    <s v="4분기(12월)"/>
    <x v="9"/>
    <s v="인도네시아"/>
    <s v="우병욱"/>
    <x v="0"/>
    <s v="키친아트 올스텐 웰빙 찬통(중)"/>
    <n v="13200"/>
    <n v="2"/>
    <n v="26400"/>
  </r>
  <r>
    <x v="259"/>
    <s v="O221107058751"/>
    <s v="2022"/>
    <s v="4분기(12월)"/>
    <x v="9"/>
    <s v="인도네시아"/>
    <s v="우병욱"/>
    <x v="0"/>
    <s v="피죤2.1L+2.1L(로즈블라썸)"/>
    <n v="6000"/>
    <n v="1"/>
    <n v="6000"/>
  </r>
  <r>
    <x v="259"/>
    <s v="O221107058751"/>
    <s v="2022"/>
    <s v="4분기(12월)"/>
    <x v="9"/>
    <s v="인도네시아"/>
    <s v="우병욱"/>
    <x v="0"/>
    <s v="하선정 멸치액젓800g"/>
    <n v="4800"/>
    <n v="1"/>
    <n v="4800"/>
  </r>
  <r>
    <x v="259"/>
    <s v="O221107058751"/>
    <s v="2022"/>
    <s v="4분기(12월)"/>
    <x v="9"/>
    <s v="인도네시아"/>
    <s v="우병욱"/>
    <x v="0"/>
    <s v="해표 꽃소금(천일염100%)1kg"/>
    <n v="1760"/>
    <n v="1"/>
    <n v="1760"/>
  </r>
  <r>
    <x v="259"/>
    <s v="O221107058751"/>
    <s v="2022"/>
    <s v="4분기(12월)"/>
    <x v="9"/>
    <s v="인도네시아"/>
    <s v="우병욱"/>
    <x v="0"/>
    <s v="해표 두번구워 더고소한 김밥김20g"/>
    <n v="1900"/>
    <n v="3"/>
    <n v="5700"/>
  </r>
  <r>
    <x v="259"/>
    <s v="O221107058751"/>
    <s v="2022"/>
    <s v="4분기(12월)"/>
    <x v="9"/>
    <s v="인도네시아"/>
    <s v="우병욱"/>
    <x v="0"/>
    <s v="해표 포도씨유900ml"/>
    <n v="12400"/>
    <n v="1"/>
    <n v="12400"/>
  </r>
  <r>
    <x v="259"/>
    <s v="O221107058751"/>
    <s v="2022"/>
    <s v="4분기(12월)"/>
    <x v="9"/>
    <s v="인도네시아"/>
    <s v="우병욱"/>
    <x v="0"/>
    <s v="햇반 발아현미밥210g*4"/>
    <n v="6630"/>
    <n v="1"/>
    <n v="6630"/>
  </r>
  <r>
    <x v="259"/>
    <s v="O221107058751"/>
    <s v="2022"/>
    <s v="4분기(12월)"/>
    <x v="9"/>
    <s v="인도네시아"/>
    <s v="우병욱"/>
    <x v="0"/>
    <s v="허니머스타드소스 535g"/>
    <n v="4520"/>
    <n v="1"/>
    <n v="4520"/>
  </r>
  <r>
    <x v="259"/>
    <s v="O221107058751"/>
    <s v="2022"/>
    <s v="4분기(12월)"/>
    <x v="9"/>
    <s v="인도네시아"/>
    <s v="우병욱"/>
    <x v="0"/>
    <s v="화장실용탈취제300g(라벤더향)"/>
    <n v="1900"/>
    <n v="3"/>
    <n v="5700"/>
  </r>
  <r>
    <x v="260"/>
    <s v="O221107058750"/>
    <s v="2022"/>
    <s v="4분기(12월)"/>
    <x v="10"/>
    <s v="그리스"/>
    <s v="윤상돈"/>
    <x v="0"/>
    <s v="The맛있는광천돌자반70g"/>
    <n v="1780"/>
    <n v="1"/>
    <n v="1780"/>
  </r>
  <r>
    <x v="260"/>
    <s v="O221107058750"/>
    <s v="2022"/>
    <s v="4분기(12월)"/>
    <x v="10"/>
    <s v="그리스"/>
    <s v="윤상돈"/>
    <x v="0"/>
    <s v="고구마맛 쫀디기150g "/>
    <n v="1000"/>
    <n v="2"/>
    <n v="2000"/>
  </r>
  <r>
    <x v="260"/>
    <s v="O221107058750"/>
    <s v="2022"/>
    <s v="4분기(12월)"/>
    <x v="10"/>
    <s v="그리스"/>
    <s v="윤상돈"/>
    <x v="0"/>
    <s v="고소한뚝딱비빔곤드레80g*5"/>
    <n v="14550"/>
    <n v="1"/>
    <n v="14550"/>
  </r>
  <r>
    <x v="260"/>
    <s v="O221107058750"/>
    <s v="2022"/>
    <s v="4분기(12월)"/>
    <x v="10"/>
    <s v="그리스"/>
    <s v="윤상돈"/>
    <x v="0"/>
    <s v="너구리 매운맛(멀티5입)"/>
    <n v="5090"/>
    <n v="2"/>
    <n v="10180"/>
  </r>
  <r>
    <x v="260"/>
    <s v="O221107058750"/>
    <s v="2022"/>
    <s v="4분기(12월)"/>
    <x v="10"/>
    <s v="그리스"/>
    <s v="윤상돈"/>
    <x v="0"/>
    <s v="녹두빈대떡가루400g"/>
    <n v="3250"/>
    <n v="1"/>
    <n v="3250"/>
  </r>
  <r>
    <x v="260"/>
    <s v="O221107058750"/>
    <s v="2022"/>
    <s v="4분기(12월)"/>
    <x v="10"/>
    <s v="그리스"/>
    <s v="윤상돈"/>
    <x v="0"/>
    <s v="농심 바나나킥 75g"/>
    <n v="1460"/>
    <n v="1"/>
    <n v="1460"/>
  </r>
  <r>
    <x v="260"/>
    <s v="O221107058750"/>
    <s v="2022"/>
    <s v="4분기(12월)"/>
    <x v="10"/>
    <s v="그리스"/>
    <s v="윤상돈"/>
    <x v="0"/>
    <s v="농심 새우깡90g"/>
    <n v="1073"/>
    <n v="3"/>
    <n v="3219"/>
  </r>
  <r>
    <x v="260"/>
    <s v="O221107058750"/>
    <s v="2022"/>
    <s v="4분기(12월)"/>
    <x v="10"/>
    <s v="그리스"/>
    <s v="윤상돈"/>
    <x v="0"/>
    <s v="농심 양파링84g"/>
    <n v="1240"/>
    <n v="1"/>
    <n v="1240"/>
  </r>
  <r>
    <x v="260"/>
    <s v="O221107058750"/>
    <s v="2022"/>
    <s v="4분기(12월)"/>
    <x v="10"/>
    <s v="그리스"/>
    <s v="윤상돈"/>
    <x v="0"/>
    <s v="농심 육개장사발면86g*6입"/>
    <n v="5000"/>
    <n v="1"/>
    <n v="5000"/>
  </r>
  <r>
    <x v="260"/>
    <s v="O221107058750"/>
    <s v="2022"/>
    <s v="4분기(12월)"/>
    <x v="10"/>
    <s v="그리스"/>
    <s v="윤상돈"/>
    <x v="0"/>
    <s v="농심)튀김우동소컵62g*6입"/>
    <n v="5910"/>
    <n v="1"/>
    <n v="5910"/>
  </r>
  <r>
    <x v="260"/>
    <s v="O221107058750"/>
    <s v="2022"/>
    <s v="4분기(12월)"/>
    <x v="10"/>
    <s v="그리스"/>
    <s v="윤상돈"/>
    <x v="0"/>
    <s v="독도무역 명이(산마늘)175g*3"/>
    <n v="15800"/>
    <n v="1"/>
    <n v="15800"/>
  </r>
  <r>
    <x v="260"/>
    <s v="O221107058750"/>
    <s v="2022"/>
    <s v="4분기(12월)"/>
    <x v="10"/>
    <s v="그리스"/>
    <s v="윤상돈"/>
    <x v="0"/>
    <s v="동결건조 다진청양고추"/>
    <n v="4360"/>
    <n v="1"/>
    <n v="4360"/>
  </r>
  <r>
    <x v="260"/>
    <s v="O221107058750"/>
    <s v="2022"/>
    <s v="4분기(12월)"/>
    <x v="10"/>
    <s v="그리스"/>
    <s v="윤상돈"/>
    <x v="0"/>
    <s v="라뽁이 매콤 오리지널138g*12입"/>
    <n v="28600"/>
    <n v="1"/>
    <n v="28600"/>
  </r>
  <r>
    <x v="260"/>
    <s v="O221107058750"/>
    <s v="2022"/>
    <s v="4분기(12월)"/>
    <x v="10"/>
    <s v="그리스"/>
    <s v="윤상돈"/>
    <x v="0"/>
    <s v="롯데 빼빼로 오리지날54g"/>
    <n v="1240"/>
    <n v="1"/>
    <n v="1240"/>
  </r>
  <r>
    <x v="260"/>
    <s v="O221107058750"/>
    <s v="2022"/>
    <s v="4분기(12월)"/>
    <x v="10"/>
    <s v="그리스"/>
    <s v="윤상돈"/>
    <x v="0"/>
    <s v="비비고 갈비탕400g*2"/>
    <n v="13520"/>
    <n v="2"/>
    <n v="27040"/>
  </r>
  <r>
    <x v="260"/>
    <s v="O221107058750"/>
    <s v="2022"/>
    <s v="4분기(12월)"/>
    <x v="10"/>
    <s v="그리스"/>
    <s v="윤상돈"/>
    <x v="0"/>
    <s v="비비고 누룽지 닭백숙죽 280g"/>
    <n v="2850"/>
    <n v="3"/>
    <n v="8550"/>
  </r>
  <r>
    <x v="260"/>
    <s v="O221107058750"/>
    <s v="2022"/>
    <s v="4분기(12월)"/>
    <x v="10"/>
    <s v="그리스"/>
    <s v="윤상돈"/>
    <x v="0"/>
    <s v="비비고 소고기미역국500g*2"/>
    <n v="7880"/>
    <n v="2"/>
    <n v="15760"/>
  </r>
  <r>
    <x v="260"/>
    <s v="O221107058750"/>
    <s v="2022"/>
    <s v="4분기(12월)"/>
    <x v="10"/>
    <s v="그리스"/>
    <s v="윤상돈"/>
    <x v="0"/>
    <s v="비비고 소고기죽280g"/>
    <n v="2850"/>
    <n v="3"/>
    <n v="8550"/>
  </r>
  <r>
    <x v="260"/>
    <s v="O221107058750"/>
    <s v="2022"/>
    <s v="4분기(12월)"/>
    <x v="10"/>
    <s v="그리스"/>
    <s v="윤상돈"/>
    <x v="0"/>
    <s v="빠삭빠삭 꾸이꾼23g*5"/>
    <n v="6100"/>
    <n v="1"/>
    <n v="6100"/>
  </r>
  <r>
    <x v="260"/>
    <s v="O221107058750"/>
    <s v="2022"/>
    <s v="4분기(12월)"/>
    <x v="10"/>
    <s v="그리스"/>
    <s v="윤상돈"/>
    <x v="0"/>
    <s v="뿌셔뿌셔(바베큐맛)"/>
    <n v="840"/>
    <n v="2"/>
    <n v="1680"/>
  </r>
  <r>
    <x v="260"/>
    <s v="O221107058750"/>
    <s v="2022"/>
    <s v="4분기(12월)"/>
    <x v="10"/>
    <s v="그리스"/>
    <s v="윤상돈"/>
    <x v="0"/>
    <s v="뿌셔뿌셔(불고기)"/>
    <n v="840"/>
    <n v="1"/>
    <n v="840"/>
  </r>
  <r>
    <x v="260"/>
    <s v="O221107058750"/>
    <s v="2022"/>
    <s v="4분기(12월)"/>
    <x v="10"/>
    <s v="그리스"/>
    <s v="윤상돈"/>
    <x v="0"/>
    <s v="샘표 바지락칼국수 111g"/>
    <n v="1250"/>
    <n v="2"/>
    <n v="2500"/>
  </r>
  <r>
    <x v="260"/>
    <s v="O221107058750"/>
    <s v="2022"/>
    <s v="4분기(12월)"/>
    <x v="10"/>
    <s v="그리스"/>
    <s v="윤상돈"/>
    <x v="0"/>
    <s v="샘표 잔치국수 113g"/>
    <n v="1250"/>
    <n v="2"/>
    <n v="2500"/>
  </r>
  <r>
    <x v="260"/>
    <s v="O221107058750"/>
    <s v="2022"/>
    <s v="4분기(12월)"/>
    <x v="10"/>
    <s v="그리스"/>
    <s v="윤상돈"/>
    <x v="0"/>
    <s v="신라면 작은컵(6입)"/>
    <n v="5850"/>
    <n v="1"/>
    <n v="5850"/>
  </r>
  <r>
    <x v="260"/>
    <s v="O221107058750"/>
    <s v="2022"/>
    <s v="4분기(12월)"/>
    <x v="10"/>
    <s v="그리스"/>
    <s v="윤상돈"/>
    <x v="0"/>
    <s v="신쫄이 딸기맛480g(20입)"/>
    <n v="11160"/>
    <n v="1"/>
    <n v="11160"/>
  </r>
  <r>
    <x v="260"/>
    <s v="O221107058750"/>
    <s v="2022"/>
    <s v="4분기(12월)"/>
    <x v="10"/>
    <s v="그리스"/>
    <s v="윤상돈"/>
    <x v="0"/>
    <s v="아참 왕한치20g"/>
    <n v="2900"/>
    <n v="1"/>
    <n v="2900"/>
  </r>
  <r>
    <x v="260"/>
    <s v="O221107058750"/>
    <s v="2022"/>
    <s v="4분기(12월)"/>
    <x v="10"/>
    <s v="그리스"/>
    <s v="윤상돈"/>
    <x v="0"/>
    <s v="암앤해머 베이킹소다1.5kg+600g"/>
    <n v="6280"/>
    <n v="1"/>
    <n v="6280"/>
  </r>
  <r>
    <x v="260"/>
    <s v="O221107058750"/>
    <s v="2022"/>
    <s v="4분기(12월)"/>
    <x v="10"/>
    <s v="그리스"/>
    <s v="윤상돈"/>
    <x v="0"/>
    <s v="옛날 국수 소면 700g"/>
    <n v="2790"/>
    <n v="1"/>
    <n v="2790"/>
  </r>
  <r>
    <x v="260"/>
    <s v="O221107058750"/>
    <s v="2022"/>
    <s v="4분기(12월)"/>
    <x v="10"/>
    <s v="그리스"/>
    <s v="윤상돈"/>
    <x v="0"/>
    <s v="옛날칼국수500g"/>
    <n v="2430"/>
    <n v="1"/>
    <n v="2430"/>
  </r>
  <r>
    <x v="260"/>
    <s v="O221107058750"/>
    <s v="2022"/>
    <s v="4분기(12월)"/>
    <x v="10"/>
    <s v="그리스"/>
    <s v="윤상돈"/>
    <x v="0"/>
    <s v="오뚜기 바지락새우 순두부찌개양념90g*5"/>
    <n v="9300"/>
    <n v="1"/>
    <n v="9300"/>
  </r>
  <r>
    <x v="260"/>
    <s v="O221107058750"/>
    <s v="2022"/>
    <s v="4분기(12월)"/>
    <x v="10"/>
    <s v="그리스"/>
    <s v="윤상돈"/>
    <x v="0"/>
    <s v="오뚜기 송탄식사골 부대찌개양념110g*5"/>
    <n v="9300"/>
    <n v="1"/>
    <n v="9300"/>
  </r>
  <r>
    <x v="260"/>
    <s v="O221107058750"/>
    <s v="2022"/>
    <s v="4분기(12월)"/>
    <x v="10"/>
    <s v="그리스"/>
    <s v="윤상돈"/>
    <x v="0"/>
    <s v="오뚜기 진짬뽕(멀티4입)"/>
    <n v="5430"/>
    <n v="2"/>
    <n v="10860"/>
  </r>
  <r>
    <x v="260"/>
    <s v="O221107058750"/>
    <s v="2022"/>
    <s v="4분기(12월)"/>
    <x v="10"/>
    <s v="그리스"/>
    <s v="윤상돈"/>
    <x v="0"/>
    <s v="오뚜기 차돌된장찌개양념130g*5"/>
    <n v="9300"/>
    <n v="1"/>
    <n v="9300"/>
  </r>
  <r>
    <x v="260"/>
    <s v="O221107058750"/>
    <s v="2022"/>
    <s v="4분기(12월)"/>
    <x v="10"/>
    <s v="그리스"/>
    <s v="윤상돈"/>
    <x v="0"/>
    <s v="오뚜기 참깨라면(소컵)65g*6"/>
    <n v="7040"/>
    <n v="1"/>
    <n v="7040"/>
  </r>
  <r>
    <x v="260"/>
    <s v="O221107058750"/>
    <s v="2022"/>
    <s v="4분기(12월)"/>
    <x v="10"/>
    <s v="그리스"/>
    <s v="윤상돈"/>
    <x v="0"/>
    <s v="오뚜기치킨튀김가루 1kg"/>
    <n v="6000"/>
    <n v="1"/>
    <n v="6000"/>
  </r>
  <r>
    <x v="260"/>
    <s v="O221107058750"/>
    <s v="2022"/>
    <s v="4분기(12월)"/>
    <x v="10"/>
    <s v="그리스"/>
    <s v="윤상돈"/>
    <x v="0"/>
    <s v="오리온 오감자 찍먹 양념바베큐맛50g"/>
    <n v="1470"/>
    <n v="2"/>
    <n v="2940"/>
  </r>
  <r>
    <x v="260"/>
    <s v="O221107058750"/>
    <s v="2022"/>
    <s v="4분기(12월)"/>
    <x v="10"/>
    <s v="그리스"/>
    <s v="윤상돈"/>
    <x v="0"/>
    <s v="오리온 초코파이12p"/>
    <n v="3920"/>
    <n v="2"/>
    <n v="7840"/>
  </r>
  <r>
    <x v="260"/>
    <s v="O221107058750"/>
    <s v="2022"/>
    <s v="4분기(12월)"/>
    <x v="10"/>
    <s v="그리스"/>
    <s v="윤상돈"/>
    <x v="0"/>
    <s v="우리엄마 쇠고기장조림110g*3"/>
    <n v="10850"/>
    <n v="2"/>
    <n v="21700"/>
  </r>
  <r>
    <x v="260"/>
    <s v="O221107058750"/>
    <s v="2022"/>
    <s v="4분기(12월)"/>
    <x v="10"/>
    <s v="그리스"/>
    <s v="윤상돈"/>
    <x v="0"/>
    <s v="이광범명가 고춧가루500g(100%국산) "/>
    <n v="23500"/>
    <n v="1"/>
    <n v="23500"/>
  </r>
  <r>
    <x v="260"/>
    <s v="O221107058750"/>
    <s v="2022"/>
    <s v="4분기(12월)"/>
    <x v="10"/>
    <s v="그리스"/>
    <s v="윤상돈"/>
    <x v="0"/>
    <s v="전기구이 꾼 쥐포43g이상"/>
    <n v="1900"/>
    <n v="3"/>
    <n v="5700"/>
  </r>
  <r>
    <x v="260"/>
    <s v="O221107058750"/>
    <s v="2022"/>
    <s v="4분기(12월)"/>
    <x v="10"/>
    <s v="그리스"/>
    <s v="윤상돈"/>
    <x v="0"/>
    <s v="정통 오리엔탈 드레싱 210g"/>
    <n v="3340"/>
    <n v="1"/>
    <n v="3340"/>
  </r>
  <r>
    <x v="260"/>
    <s v="O221107058750"/>
    <s v="2022"/>
    <s v="4분기(12월)"/>
    <x v="10"/>
    <s v="그리스"/>
    <s v="윤상돈"/>
    <x v="0"/>
    <s v="종가반상 곱창전골400g*2"/>
    <n v="11600"/>
    <n v="1"/>
    <n v="11600"/>
  </r>
  <r>
    <x v="260"/>
    <s v="O221107058750"/>
    <s v="2022"/>
    <s v="4분기(12월)"/>
    <x v="10"/>
    <s v="그리스"/>
    <s v="윤상돈"/>
    <x v="0"/>
    <s v="진공 21곡혼합곡1kg"/>
    <n v="5900"/>
    <n v="1"/>
    <n v="5900"/>
  </r>
  <r>
    <x v="260"/>
    <s v="O221107058750"/>
    <s v="2022"/>
    <s v="4분기(12월)"/>
    <x v="10"/>
    <s v="그리스"/>
    <s v="윤상돈"/>
    <x v="0"/>
    <s v="진공 알찬미 5kg"/>
    <n v="28700"/>
    <n v="2"/>
    <n v="57400"/>
  </r>
  <r>
    <x v="260"/>
    <s v="O221107058750"/>
    <s v="2022"/>
    <s v="4분기(12월)"/>
    <x v="10"/>
    <s v="그리스"/>
    <s v="윤상돈"/>
    <x v="0"/>
    <s v="참이맛 감자탕 800g "/>
    <n v="5220"/>
    <n v="3"/>
    <n v="15660"/>
  </r>
  <r>
    <x v="260"/>
    <s v="O221107058750"/>
    <s v="2022"/>
    <s v="4분기(12월)"/>
    <x v="10"/>
    <s v="그리스"/>
    <s v="윤상돈"/>
    <x v="0"/>
    <s v="청은 국산찹쌀가루100%300g"/>
    <n v="2480"/>
    <n v="1"/>
    <n v="2480"/>
  </r>
  <r>
    <x v="260"/>
    <s v="O221107058750"/>
    <s v="2022"/>
    <s v="4분기(12월)"/>
    <x v="10"/>
    <s v="그리스"/>
    <s v="윤상돈"/>
    <x v="0"/>
    <s v="청은 들깨가루 200g(탕용)"/>
    <n v="4900"/>
    <n v="1"/>
    <n v="4900"/>
  </r>
  <r>
    <x v="260"/>
    <s v="O221107058750"/>
    <s v="2022"/>
    <s v="4분기(12월)"/>
    <x v="10"/>
    <s v="그리스"/>
    <s v="윤상돈"/>
    <x v="0"/>
    <s v="크라운 못말리는 신짱120g"/>
    <n v="1090"/>
    <n v="1"/>
    <n v="1090"/>
  </r>
  <r>
    <x v="260"/>
    <s v="O221107058750"/>
    <s v="2022"/>
    <s v="4분기(12월)"/>
    <x v="10"/>
    <s v="그리스"/>
    <s v="윤상돈"/>
    <x v="0"/>
    <s v="크라운 죠리퐁74g"/>
    <n v="1030"/>
    <n v="1"/>
    <n v="1030"/>
  </r>
  <r>
    <x v="260"/>
    <s v="O221107058750"/>
    <s v="2022"/>
    <s v="4분기(12월)"/>
    <x v="10"/>
    <s v="그리스"/>
    <s v="윤상돈"/>
    <x v="0"/>
    <s v="크라운 콘초66g(헤이즐넛초코)"/>
    <n v="1080"/>
    <n v="2"/>
    <n v="2160"/>
  </r>
  <r>
    <x v="260"/>
    <s v="O221107058750"/>
    <s v="2022"/>
    <s v="4분기(12월)"/>
    <x v="10"/>
    <s v="그리스"/>
    <s v="윤상돈"/>
    <x v="0"/>
    <s v="크리스피롤12곡 180g"/>
    <n v="3540"/>
    <n v="1"/>
    <n v="3540"/>
  </r>
  <r>
    <x v="260"/>
    <s v="O221107058750"/>
    <s v="2022"/>
    <s v="4분기(12월)"/>
    <x v="10"/>
    <s v="그리스"/>
    <s v="윤상돈"/>
    <x v="0"/>
    <s v="팔도 도시락 86g*24입"/>
    <n v="20000"/>
    <n v="1"/>
    <n v="20000"/>
  </r>
  <r>
    <x v="260"/>
    <s v="O221107058750"/>
    <s v="2022"/>
    <s v="4분기(12월)"/>
    <x v="10"/>
    <s v="그리스"/>
    <s v="윤상돈"/>
    <x v="0"/>
    <s v="팔도 왕뚜껑110g*18입"/>
    <n v="17360"/>
    <n v="1"/>
    <n v="17360"/>
  </r>
  <r>
    <x v="260"/>
    <s v="O221107058750"/>
    <s v="2022"/>
    <s v="4분기(12월)"/>
    <x v="10"/>
    <s v="그리스"/>
    <s v="윤상돈"/>
    <x v="0"/>
    <s v="페브리즈향균플러스370ml(깨끗한향)"/>
    <n v="6100"/>
    <n v="2"/>
    <n v="12200"/>
  </r>
  <r>
    <x v="260"/>
    <s v="O221107058750"/>
    <s v="2022"/>
    <s v="4분기(12월)"/>
    <x v="10"/>
    <s v="그리스"/>
    <s v="윤상돈"/>
    <x v="0"/>
    <s v="한성 가쓰오우동232.5g*3"/>
    <n v="3930"/>
    <n v="1"/>
    <n v="3930"/>
  </r>
  <r>
    <x v="260"/>
    <s v="O221107058750"/>
    <s v="2022"/>
    <s v="4분기(12월)"/>
    <x v="10"/>
    <s v="그리스"/>
    <s v="윤상돈"/>
    <x v="0"/>
    <s v="핫케익가루 1KG"/>
    <n v="6770"/>
    <n v="1"/>
    <n v="6770"/>
  </r>
  <r>
    <x v="260"/>
    <s v="O221107058750"/>
    <s v="2022"/>
    <s v="4분기(12월)"/>
    <x v="10"/>
    <s v="그리스"/>
    <s v="윤상돈"/>
    <x v="0"/>
    <s v="해태 오예스360g"/>
    <n v="4200"/>
    <n v="1"/>
    <n v="4200"/>
  </r>
  <r>
    <x v="260"/>
    <s v="O221107058750"/>
    <s v="2022"/>
    <s v="4분기(12월)"/>
    <x v="10"/>
    <s v="그리스"/>
    <s v="윤상돈"/>
    <x v="0"/>
    <s v="해태 자두캔디130g"/>
    <n v="1520"/>
    <n v="1"/>
    <n v="1520"/>
  </r>
  <r>
    <x v="260"/>
    <s v="O221107058750"/>
    <s v="2022"/>
    <s v="4분기(12월)"/>
    <x v="10"/>
    <s v="그리스"/>
    <s v="윤상돈"/>
    <x v="0"/>
    <s v="해태)신당동떡볶이110g"/>
    <n v="1070"/>
    <n v="2"/>
    <n v="2140"/>
  </r>
  <r>
    <x v="260"/>
    <s v="O221107058750"/>
    <s v="2022"/>
    <s v="4분기(12월)"/>
    <x v="10"/>
    <s v="그리스"/>
    <s v="윤상돈"/>
    <x v="0"/>
    <s v="화장실용탈취제300g(라벤더향)"/>
    <n v="1900"/>
    <n v="3"/>
    <n v="5700"/>
  </r>
  <r>
    <x v="261"/>
    <s v="O221107058748"/>
    <s v="2022"/>
    <s v="4분기(12월)"/>
    <x v="8"/>
    <s v="인도"/>
    <s v="장성진"/>
    <x v="0"/>
    <s v="CJ 맛밤80g"/>
    <n v="2250"/>
    <n v="44"/>
    <n v="99000"/>
  </r>
  <r>
    <x v="261"/>
    <s v="O221107058748"/>
    <s v="2022"/>
    <s v="4분기(12월)"/>
    <x v="8"/>
    <s v="인도"/>
    <s v="장성진"/>
    <x v="0"/>
    <s v="post그래놀라 크랜베리 아몬드350g"/>
    <n v="5700"/>
    <n v="2"/>
    <n v="11400"/>
  </r>
  <r>
    <x v="261"/>
    <s v="O221107058748"/>
    <s v="2022"/>
    <s v="4분기(12월)"/>
    <x v="8"/>
    <s v="인도"/>
    <s v="장성진"/>
    <x v="0"/>
    <s v="The맛있는 김도둑 아이스스로돌자반35g"/>
    <n v="1100"/>
    <n v="10"/>
    <n v="11000"/>
  </r>
  <r>
    <x v="261"/>
    <s v="O221107058748"/>
    <s v="2022"/>
    <s v="4분기(12월)"/>
    <x v="8"/>
    <s v="인도"/>
    <s v="장성진"/>
    <x v="0"/>
    <s v="광천파래김4g*16봉"/>
    <n v="4200"/>
    <n v="6"/>
    <n v="25200"/>
  </r>
  <r>
    <x v="261"/>
    <s v="O221107058748"/>
    <s v="2022"/>
    <s v="4분기(12월)"/>
    <x v="8"/>
    <s v="인도"/>
    <s v="장성진"/>
    <x v="0"/>
    <s v="김도둑 광천댁 자른미역30g"/>
    <n v="1780"/>
    <n v="5"/>
    <n v="8900"/>
  </r>
  <r>
    <x v="261"/>
    <s v="O221107058748"/>
    <s v="2022"/>
    <s v="4분기(12월)"/>
    <x v="8"/>
    <s v="인도"/>
    <s v="장성진"/>
    <x v="0"/>
    <s v="김도둑 광천재래김4g*16봉"/>
    <n v="4200"/>
    <n v="4"/>
    <n v="16800"/>
  </r>
  <r>
    <x v="261"/>
    <s v="O221107058748"/>
    <s v="2022"/>
    <s v="4분기(12월)"/>
    <x v="8"/>
    <s v="인도"/>
    <s v="장성진"/>
    <x v="0"/>
    <s v="농심 닭다리 후라이드맛66g"/>
    <n v="1340"/>
    <n v="10"/>
    <n v="13400"/>
  </r>
  <r>
    <x v="261"/>
    <s v="O221107058748"/>
    <s v="2022"/>
    <s v="4분기(12월)"/>
    <x v="8"/>
    <s v="인도"/>
    <s v="장성진"/>
    <x v="0"/>
    <s v="농심 바나나킥 75g"/>
    <n v="1460"/>
    <n v="8"/>
    <n v="11680"/>
  </r>
  <r>
    <x v="261"/>
    <s v="O221107058748"/>
    <s v="2022"/>
    <s v="4분기(12월)"/>
    <x v="8"/>
    <s v="인도"/>
    <s v="장성진"/>
    <x v="0"/>
    <s v="농심 안성탕면(멀티5입)"/>
    <n v="4080"/>
    <n v="1"/>
    <n v="4080"/>
  </r>
  <r>
    <x v="261"/>
    <s v="O221107058748"/>
    <s v="2022"/>
    <s v="4분기(12월)"/>
    <x v="8"/>
    <s v="인도"/>
    <s v="장성진"/>
    <x v="0"/>
    <s v="농심 오징어짬뽕(멀티5입)"/>
    <n v="4430"/>
    <n v="1"/>
    <n v="4430"/>
  </r>
  <r>
    <x v="261"/>
    <s v="O221107058748"/>
    <s v="2022"/>
    <s v="4분기(12월)"/>
    <x v="8"/>
    <s v="인도"/>
    <s v="장성진"/>
    <x v="0"/>
    <s v="농심 육개장사발면86g*6입"/>
    <n v="5000"/>
    <n v="2"/>
    <n v="10000"/>
  </r>
  <r>
    <x v="261"/>
    <s v="O221107058748"/>
    <s v="2022"/>
    <s v="4분기(12월)"/>
    <x v="8"/>
    <s v="인도"/>
    <s v="장성진"/>
    <x v="0"/>
    <s v="농심짜파게티(멀티5입)"/>
    <n v="5000"/>
    <n v="1"/>
    <n v="5000"/>
  </r>
  <r>
    <x v="261"/>
    <s v="O221107058748"/>
    <s v="2022"/>
    <s v="4분기(12월)"/>
    <x v="8"/>
    <s v="인도"/>
    <s v="장성진"/>
    <x v="0"/>
    <s v="다향 훈제오리(슬라이스)400g"/>
    <n v="10380"/>
    <n v="1"/>
    <n v="10380"/>
  </r>
  <r>
    <x v="261"/>
    <s v="O221107058748"/>
    <s v="2022"/>
    <s v="4분기(12월)"/>
    <x v="8"/>
    <s v="인도"/>
    <s v="장성진"/>
    <x v="0"/>
    <s v="대림 스노우크랩킹140g"/>
    <n v="2570"/>
    <n v="4"/>
    <n v="10280"/>
  </r>
  <r>
    <x v="261"/>
    <s v="O221107058748"/>
    <s v="2022"/>
    <s v="4분기(12월)"/>
    <x v="8"/>
    <s v="인도"/>
    <s v="장성진"/>
    <x v="0"/>
    <s v="동서 포스트 오레오 오즈 250g"/>
    <n v="4770"/>
    <n v="1"/>
    <n v="4770"/>
  </r>
  <r>
    <x v="261"/>
    <s v="O221107058748"/>
    <s v="2022"/>
    <s v="4분기(12월)"/>
    <x v="8"/>
    <s v="인도"/>
    <s v="장성진"/>
    <x v="0"/>
    <s v="맛있는 오뚜기밥200g*4입"/>
    <n v="5240"/>
    <n v="3"/>
    <n v="15720"/>
  </r>
  <r>
    <x v="261"/>
    <s v="O221107058748"/>
    <s v="2022"/>
    <s v="4분기(12월)"/>
    <x v="8"/>
    <s v="인도"/>
    <s v="장성진"/>
    <x v="0"/>
    <s v="매콤한뚝딱비빔곤드레80g*5"/>
    <n v="14550"/>
    <n v="2"/>
    <n v="29100"/>
  </r>
  <r>
    <x v="261"/>
    <s v="O221107058748"/>
    <s v="2022"/>
    <s v="4분기(12월)"/>
    <x v="8"/>
    <s v="인도"/>
    <s v="장성진"/>
    <x v="0"/>
    <s v="백설 숯불갈비후랑크120g"/>
    <n v="1200"/>
    <n v="15"/>
    <n v="18000"/>
  </r>
  <r>
    <x v="261"/>
    <s v="O221107058748"/>
    <s v="2022"/>
    <s v="4분기(12월)"/>
    <x v="8"/>
    <s v="인도"/>
    <s v="장성진"/>
    <x v="0"/>
    <s v="버터와플316g"/>
    <n v="4000"/>
    <n v="1"/>
    <n v="4000"/>
  </r>
  <r>
    <x v="261"/>
    <s v="O221107058748"/>
    <s v="2022"/>
    <s v="4분기(12월)"/>
    <x v="8"/>
    <s v="인도"/>
    <s v="장성진"/>
    <x v="0"/>
    <s v="비비고 갈비탕400g*2"/>
    <n v="13520"/>
    <n v="4"/>
    <n v="54080"/>
  </r>
  <r>
    <x v="261"/>
    <s v="O221107058748"/>
    <s v="2022"/>
    <s v="4분기(12월)"/>
    <x v="8"/>
    <s v="인도"/>
    <s v="장성진"/>
    <x v="0"/>
    <s v="비비고차돌육개장500g*2"/>
    <n v="11780"/>
    <n v="5"/>
    <n v="58900"/>
  </r>
  <r>
    <x v="261"/>
    <s v="O221107058748"/>
    <s v="2022"/>
    <s v="4분기(12월)"/>
    <x v="8"/>
    <s v="인도"/>
    <s v="장성진"/>
    <x v="0"/>
    <s v="뿌셔뿌셔(바베큐맛)"/>
    <n v="840"/>
    <n v="2"/>
    <n v="1680"/>
  </r>
  <r>
    <x v="261"/>
    <s v="O221107058748"/>
    <s v="2022"/>
    <s v="4분기(12월)"/>
    <x v="8"/>
    <s v="인도"/>
    <s v="장성진"/>
    <x v="0"/>
    <s v="뿌셔뿌셔(불고기)"/>
    <n v="840"/>
    <n v="2"/>
    <n v="1680"/>
  </r>
  <r>
    <x v="261"/>
    <s v="O221107058748"/>
    <s v="2022"/>
    <s v="4분기(12월)"/>
    <x v="8"/>
    <s v="인도"/>
    <s v="장성진"/>
    <x v="0"/>
    <s v="사조 참치액500ml"/>
    <n v="5800"/>
    <n v="2"/>
    <n v="11600"/>
  </r>
  <r>
    <x v="261"/>
    <s v="O221107058748"/>
    <s v="2022"/>
    <s v="4분기(12월)"/>
    <x v="8"/>
    <s v="인도"/>
    <s v="장성진"/>
    <x v="0"/>
    <s v="삼립 꿀호떡 192g1+1*14개"/>
    <n v="41720"/>
    <n v="1"/>
    <n v="41720"/>
  </r>
  <r>
    <x v="261"/>
    <s v="O221107058748"/>
    <s v="2022"/>
    <s v="4분기(12월)"/>
    <x v="8"/>
    <s v="인도"/>
    <s v="장성진"/>
    <x v="0"/>
    <s v="삼립 단팥 호빵 4입380g*9개"/>
    <n v="43020"/>
    <n v="1"/>
    <n v="43020"/>
  </r>
  <r>
    <x v="261"/>
    <s v="O221107058748"/>
    <s v="2022"/>
    <s v="4분기(12월)"/>
    <x v="8"/>
    <s v="인도"/>
    <s v="장성진"/>
    <x v="0"/>
    <s v="송학쌀떡500g"/>
    <n v="2240"/>
    <n v="3"/>
    <n v="6720"/>
  </r>
  <r>
    <x v="261"/>
    <s v="O221107058748"/>
    <s v="2022"/>
    <s v="4분기(12월)"/>
    <x v="8"/>
    <s v="인도"/>
    <s v="장성진"/>
    <x v="0"/>
    <s v="스카트 빨아쓰는 행주타월54*2롤"/>
    <n v="7200"/>
    <n v="1"/>
    <n v="7200"/>
  </r>
  <r>
    <x v="261"/>
    <s v="O221107058748"/>
    <s v="2022"/>
    <s v="4분기(12월)"/>
    <x v="8"/>
    <s v="인도"/>
    <s v="장성진"/>
    <x v="0"/>
    <s v="앵그리너구리멀티 5입"/>
    <n v="3980"/>
    <n v="1"/>
    <n v="3980"/>
  </r>
  <r>
    <x v="261"/>
    <s v="O221107058748"/>
    <s v="2022"/>
    <s v="4분기(12월)"/>
    <x v="8"/>
    <s v="인도"/>
    <s v="장성진"/>
    <x v="0"/>
    <s v="옛날국수 쌀소면500g"/>
    <n v="2880"/>
    <n v="1"/>
    <n v="2880"/>
  </r>
  <r>
    <x v="261"/>
    <s v="O221107058748"/>
    <s v="2022"/>
    <s v="4분기(12월)"/>
    <x v="8"/>
    <s v="인도"/>
    <s v="장성진"/>
    <x v="0"/>
    <s v="오뚜기 통 단팥죽285g*2"/>
    <n v="4660"/>
    <n v="5"/>
    <n v="23300"/>
  </r>
  <r>
    <x v="261"/>
    <s v="O221107058748"/>
    <s v="2022"/>
    <s v="4분기(12월)"/>
    <x v="8"/>
    <s v="인도"/>
    <s v="장성진"/>
    <x v="0"/>
    <s v="오뚜기)옛날참기름320ml"/>
    <n v="6660"/>
    <n v="2"/>
    <n v="13320"/>
  </r>
  <r>
    <x v="261"/>
    <s v="O221107058748"/>
    <s v="2022"/>
    <s v="4분기(12월)"/>
    <x v="8"/>
    <s v="인도"/>
    <s v="장성진"/>
    <x v="0"/>
    <s v="오뚜기전복죽285g*2"/>
    <n v="5400"/>
    <n v="7"/>
    <n v="37800"/>
  </r>
  <r>
    <x v="261"/>
    <s v="O221107058748"/>
    <s v="2022"/>
    <s v="4분기(12월)"/>
    <x v="8"/>
    <s v="인도"/>
    <s v="장성진"/>
    <x v="0"/>
    <s v="오리온 고래밥46g"/>
    <n v="670"/>
    <n v="10"/>
    <n v="6700"/>
  </r>
  <r>
    <x v="261"/>
    <s v="O221107058748"/>
    <s v="2022"/>
    <s v="4분기(12월)"/>
    <x v="8"/>
    <s v="인도"/>
    <s v="장성진"/>
    <x v="0"/>
    <s v="오즈키친 전복죽450g"/>
    <n v="3890"/>
    <n v="5"/>
    <n v="19450"/>
  </r>
  <r>
    <x v="261"/>
    <s v="O221107058748"/>
    <s v="2022"/>
    <s v="4분기(12월)"/>
    <x v="8"/>
    <s v="인도"/>
    <s v="장성진"/>
    <x v="0"/>
    <s v="일미 김밥단무지400g"/>
    <n v="2320"/>
    <n v="5"/>
    <n v="11600"/>
  </r>
  <r>
    <x v="261"/>
    <s v="O221107058748"/>
    <s v="2022"/>
    <s v="4분기(12월)"/>
    <x v="8"/>
    <s v="인도"/>
    <s v="장성진"/>
    <x v="0"/>
    <s v="일미 양념우엉150g"/>
    <n v="3100"/>
    <n v="3"/>
    <n v="9300"/>
  </r>
  <r>
    <x v="261"/>
    <s v="O221107058748"/>
    <s v="2022"/>
    <s v="4분기(12월)"/>
    <x v="8"/>
    <s v="인도"/>
    <s v="장성진"/>
    <x v="0"/>
    <s v="존쿡 전G베이컨200g"/>
    <n v="4010"/>
    <n v="1"/>
    <n v="4010"/>
  </r>
  <r>
    <x v="261"/>
    <s v="O221107058748"/>
    <s v="2022"/>
    <s v="4분기(12월)"/>
    <x v="8"/>
    <s v="인도"/>
    <s v="장성진"/>
    <x v="0"/>
    <s v="종가집 돌산갓김치500g"/>
    <n v="12480"/>
    <n v="2"/>
    <n v="24960"/>
  </r>
  <r>
    <x v="261"/>
    <s v="O221107058748"/>
    <s v="2022"/>
    <s v="4분기(12월)"/>
    <x v="8"/>
    <s v="인도"/>
    <s v="장성진"/>
    <x v="0"/>
    <s v="종가집 포기김치1.6kg"/>
    <n v="18700"/>
    <n v="1"/>
    <n v="18700"/>
  </r>
  <r>
    <x v="261"/>
    <s v="O221107058748"/>
    <s v="2022"/>
    <s v="4분기(12월)"/>
    <x v="8"/>
    <s v="인도"/>
    <s v="장성진"/>
    <x v="0"/>
    <s v="주부9단 김밥햄170g"/>
    <n v="3600"/>
    <n v="5"/>
    <n v="18000"/>
  </r>
  <r>
    <x v="261"/>
    <s v="O221107058748"/>
    <s v="2022"/>
    <s v="4분기(12월)"/>
    <x v="8"/>
    <s v="인도"/>
    <s v="장성진"/>
    <x v="0"/>
    <s v="진공 보리쌀1kg"/>
    <n v="3450"/>
    <n v="2"/>
    <n v="6900"/>
  </r>
  <r>
    <x v="261"/>
    <s v="O221107058748"/>
    <s v="2022"/>
    <s v="4분기(12월)"/>
    <x v="8"/>
    <s v="인도"/>
    <s v="장성진"/>
    <x v="0"/>
    <s v="참깨라면 멀티 4입"/>
    <n v="4018"/>
    <n v="2"/>
    <n v="8036"/>
  </r>
  <r>
    <x v="261"/>
    <s v="O221107058748"/>
    <s v="2022"/>
    <s v="4분기(12월)"/>
    <x v="8"/>
    <s v="인도"/>
    <s v="장성진"/>
    <x v="0"/>
    <s v="청정원 소불고기양념280g"/>
    <n v="2750"/>
    <n v="3"/>
    <n v="8250"/>
  </r>
  <r>
    <x v="261"/>
    <s v="O221107058748"/>
    <s v="2022"/>
    <s v="4분기(12월)"/>
    <x v="8"/>
    <s v="인도"/>
    <s v="장성진"/>
    <x v="0"/>
    <s v="청정원 소불고기양념500g"/>
    <n v="3610"/>
    <n v="1"/>
    <n v="3610"/>
  </r>
  <r>
    <x v="261"/>
    <s v="O221107058748"/>
    <s v="2022"/>
    <s v="4분기(12월)"/>
    <x v="8"/>
    <s v="인도"/>
    <s v="장성진"/>
    <x v="0"/>
    <s v="촉앤감 셰프키친타올130매*6롤"/>
    <n v="7900"/>
    <n v="2"/>
    <n v="15800"/>
  </r>
  <r>
    <x v="261"/>
    <s v="O221107058748"/>
    <s v="2022"/>
    <s v="4분기(12월)"/>
    <x v="8"/>
    <s v="인도"/>
    <s v="장성진"/>
    <x v="0"/>
    <s v="촉촉한 고구마50g*5"/>
    <n v="6770"/>
    <n v="6"/>
    <n v="40620"/>
  </r>
  <r>
    <x v="261"/>
    <s v="O221107058748"/>
    <s v="2022"/>
    <s v="4분기(12월)"/>
    <x v="8"/>
    <s v="인도"/>
    <s v="장성진"/>
    <x v="0"/>
    <s v="크리넥스 데코&amp;소프트 24롤(3겹엠보싱)"/>
    <n v="25500"/>
    <n v="1"/>
    <n v="25500"/>
  </r>
  <r>
    <x v="261"/>
    <s v="O221107058748"/>
    <s v="2022"/>
    <s v="4분기(12월)"/>
    <x v="8"/>
    <s v="인도"/>
    <s v="장성진"/>
    <x v="0"/>
    <s v="크린 종이호일 30*20"/>
    <n v="4800"/>
    <n v="1"/>
    <n v="4800"/>
  </r>
  <r>
    <x v="261"/>
    <s v="O221107058748"/>
    <s v="2022"/>
    <s v="4분기(12월)"/>
    <x v="8"/>
    <s v="인도"/>
    <s v="장성진"/>
    <x v="0"/>
    <s v="하이델 무쇠주물 궁중팬28cm"/>
    <n v="29000"/>
    <n v="1"/>
    <n v="29000"/>
  </r>
  <r>
    <x v="261"/>
    <s v="O221107058748"/>
    <s v="2022"/>
    <s v="4분기(12월)"/>
    <x v="8"/>
    <s v="인도"/>
    <s v="장성진"/>
    <x v="0"/>
    <s v="하이델 무쇠프라이팬28cm"/>
    <n v="29000"/>
    <n v="1"/>
    <n v="29000"/>
  </r>
  <r>
    <x v="261"/>
    <s v="O221107058748"/>
    <s v="2022"/>
    <s v="4분기(12월)"/>
    <x v="8"/>
    <s v="인도"/>
    <s v="장성진"/>
    <x v="0"/>
    <s v="하이몬 쌀국수장국 220g"/>
    <n v="3300"/>
    <n v="10"/>
    <n v="33000"/>
  </r>
  <r>
    <x v="261"/>
    <s v="O221107058748"/>
    <s v="2022"/>
    <s v="4분기(12월)"/>
    <x v="8"/>
    <s v="인도"/>
    <s v="장성진"/>
    <x v="0"/>
    <s v="한성라운드슁켄260g"/>
    <n v="3220"/>
    <n v="4"/>
    <n v="12880"/>
  </r>
  <r>
    <x v="261"/>
    <s v="O221107058748"/>
    <s v="2022"/>
    <s v="4분기(12월)"/>
    <x v="8"/>
    <s v="인도"/>
    <s v="장성진"/>
    <x v="0"/>
    <s v="한성유부초밥 박사320g"/>
    <n v="3800"/>
    <n v="7"/>
    <n v="26600"/>
  </r>
  <r>
    <x v="261"/>
    <s v="O221107058748"/>
    <s v="2022"/>
    <s v="4분기(12월)"/>
    <x v="8"/>
    <s v="인도"/>
    <s v="장성진"/>
    <x v="0"/>
    <s v="허니버터 아몬드130g"/>
    <n v="3400"/>
    <n v="6"/>
    <n v="20400"/>
  </r>
  <r>
    <x v="262"/>
    <s v="O221107058744"/>
    <s v="2022"/>
    <s v="4분기(12월)"/>
    <x v="9"/>
    <s v="인도네시아"/>
    <s v="김민호"/>
    <x v="0"/>
    <s v="CJ 햇반솥반 소고기우엉영양밥 200g*6"/>
    <n v="18600"/>
    <n v="1"/>
    <n v="18600"/>
  </r>
  <r>
    <x v="262"/>
    <s v="O221107058744"/>
    <s v="2022"/>
    <s v="4분기(12월)"/>
    <x v="9"/>
    <s v="인도네시아"/>
    <s v="김민호"/>
    <x v="0"/>
    <s v="고등어갈치 조림양념120g*4입"/>
    <n v="7440"/>
    <n v="2"/>
    <n v="14880"/>
  </r>
  <r>
    <x v="262"/>
    <s v="O221107058744"/>
    <s v="2022"/>
    <s v="4분기(12월)"/>
    <x v="9"/>
    <s v="인도네시아"/>
    <s v="김민호"/>
    <x v="0"/>
    <s v="구운감자 슬림80g"/>
    <n v="1090"/>
    <n v="2"/>
    <n v="2180"/>
  </r>
  <r>
    <x v="262"/>
    <s v="O221107058744"/>
    <s v="2022"/>
    <s v="4분기(12월)"/>
    <x v="9"/>
    <s v="인도네시아"/>
    <s v="김민호"/>
    <x v="0"/>
    <s v="농심 닭다리 후라이드맛66g"/>
    <n v="1340"/>
    <n v="2"/>
    <n v="2680"/>
  </r>
  <r>
    <x v="262"/>
    <s v="O221107058744"/>
    <s v="2022"/>
    <s v="4분기(12월)"/>
    <x v="9"/>
    <s v="인도네시아"/>
    <s v="김민호"/>
    <x v="0"/>
    <s v="농심 쫄병 숯불바베큐82g*5"/>
    <n v="5450"/>
    <n v="1"/>
    <n v="5450"/>
  </r>
  <r>
    <x v="262"/>
    <s v="O221107058744"/>
    <s v="2022"/>
    <s v="4분기(12월)"/>
    <x v="9"/>
    <s v="인도네시아"/>
    <s v="김민호"/>
    <x v="0"/>
    <s v="만능 목공풀36g"/>
    <n v="1000"/>
    <n v="1"/>
    <n v="1000"/>
  </r>
  <r>
    <x v="262"/>
    <s v="O221107058744"/>
    <s v="2022"/>
    <s v="4분기(12월)"/>
    <x v="9"/>
    <s v="인도네시아"/>
    <s v="김민호"/>
    <x v="0"/>
    <s v="맛술 생강 500ml"/>
    <n v="2780"/>
    <n v="1"/>
    <n v="2780"/>
  </r>
  <r>
    <x v="262"/>
    <s v="O221107058744"/>
    <s v="2022"/>
    <s v="4분기(12월)"/>
    <x v="9"/>
    <s v="인도네시아"/>
    <s v="김민호"/>
    <x v="0"/>
    <s v="물바로 수저통"/>
    <n v="9000"/>
    <n v="1"/>
    <n v="9000"/>
  </r>
  <r>
    <x v="262"/>
    <s v="O221107058744"/>
    <s v="2022"/>
    <s v="4분기(12월)"/>
    <x v="9"/>
    <s v="인도네시아"/>
    <s v="김민호"/>
    <x v="0"/>
    <s v="삼립 제리뽀4가지맛"/>
    <n v="2200"/>
    <n v="2"/>
    <n v="4400"/>
  </r>
  <r>
    <x v="262"/>
    <s v="O221107058744"/>
    <s v="2022"/>
    <s v="4분기(12월)"/>
    <x v="9"/>
    <s v="인도네시아"/>
    <s v="김민호"/>
    <x v="0"/>
    <s v="상하목장 유기농바나나우유125ml*24"/>
    <n v="22090"/>
    <n v="2"/>
    <n v="44180"/>
  </r>
  <r>
    <x v="262"/>
    <s v="O221107058744"/>
    <s v="2022"/>
    <s v="4분기(12월)"/>
    <x v="9"/>
    <s v="인도네시아"/>
    <s v="김민호"/>
    <x v="0"/>
    <s v="설악산 국산 친환경인증 표고버섯깍두기60g"/>
    <n v="5000"/>
    <n v="1"/>
    <n v="5000"/>
  </r>
  <r>
    <x v="262"/>
    <s v="O221107058744"/>
    <s v="2022"/>
    <s v="4분기(12월)"/>
    <x v="9"/>
    <s v="인도네시아"/>
    <s v="김민호"/>
    <x v="0"/>
    <s v="솥반 꿀약밥210g*6개"/>
    <n v="18600"/>
    <n v="1"/>
    <n v="18600"/>
  </r>
  <r>
    <x v="262"/>
    <s v="O221107058744"/>
    <s v="2022"/>
    <s v="4분기(12월)"/>
    <x v="9"/>
    <s v="인도네시아"/>
    <s v="김민호"/>
    <x v="0"/>
    <s v="아이!깨끗해250ml"/>
    <n v="3950"/>
    <n v="2"/>
    <n v="7900"/>
  </r>
  <r>
    <x v="262"/>
    <s v="O221107058744"/>
    <s v="2022"/>
    <s v="4분기(12월)"/>
    <x v="9"/>
    <s v="인도네시아"/>
    <s v="김민호"/>
    <x v="0"/>
    <s v="오뚜기 양조식초500ml"/>
    <n v="1000"/>
    <n v="1"/>
    <n v="1000"/>
  </r>
  <r>
    <x v="262"/>
    <s v="O221107058744"/>
    <s v="2022"/>
    <s v="4분기(12월)"/>
    <x v="9"/>
    <s v="인도네시아"/>
    <s v="김민호"/>
    <x v="0"/>
    <s v="오뚜기 컵밥 톡톡김치알밥192g"/>
    <n v="3020"/>
    <n v="5"/>
    <n v="15100"/>
  </r>
  <r>
    <x v="262"/>
    <s v="O221107058744"/>
    <s v="2022"/>
    <s v="4분기(12월)"/>
    <x v="9"/>
    <s v="인도네시아"/>
    <s v="김민호"/>
    <x v="0"/>
    <s v="오랄비 어드밴티지컴플리트 항균칫솔모35(3+1)"/>
    <n v="9900"/>
    <n v="1"/>
    <n v="9900"/>
  </r>
  <r>
    <x v="262"/>
    <s v="O221107058744"/>
    <s v="2022"/>
    <s v="4분기(12월)"/>
    <x v="9"/>
    <s v="인도네시아"/>
    <s v="김민호"/>
    <x v="0"/>
    <s v="오리온 고래밥46g"/>
    <n v="670"/>
    <n v="2"/>
    <n v="1340"/>
  </r>
  <r>
    <x v="262"/>
    <s v="O221107058744"/>
    <s v="2022"/>
    <s v="4분기(12월)"/>
    <x v="9"/>
    <s v="인도네시아"/>
    <s v="김민호"/>
    <x v="0"/>
    <s v="우와한 치즈칩42g"/>
    <n v="2360"/>
    <n v="2"/>
    <n v="4720"/>
  </r>
  <r>
    <x v="262"/>
    <s v="O221107058744"/>
    <s v="2022"/>
    <s v="4분기(12월)"/>
    <x v="9"/>
    <s v="인도네시아"/>
    <s v="김민호"/>
    <x v="0"/>
    <s v="이광범명가 고춧가루250g(100%국산)"/>
    <n v="13950"/>
    <n v="1"/>
    <n v="13950"/>
  </r>
  <r>
    <x v="262"/>
    <s v="O221107058744"/>
    <s v="2022"/>
    <s v="4분기(12월)"/>
    <x v="9"/>
    <s v="인도네시아"/>
    <s v="김민호"/>
    <x v="0"/>
    <s v="이금기 중화두반장 368g"/>
    <n v="6250"/>
    <n v="1"/>
    <n v="6250"/>
  </r>
  <r>
    <x v="262"/>
    <s v="O221107058744"/>
    <s v="2022"/>
    <s v="4분기(12월)"/>
    <x v="9"/>
    <s v="인도네시아"/>
    <s v="김민호"/>
    <x v="0"/>
    <s v="자유시간 미니 아몬드506g"/>
    <n v="10700"/>
    <n v="2"/>
    <n v="21400"/>
  </r>
  <r>
    <x v="262"/>
    <s v="O221107058744"/>
    <s v="2022"/>
    <s v="4분기(12월)"/>
    <x v="9"/>
    <s v="인도네시아"/>
    <s v="김민호"/>
    <x v="0"/>
    <s v="잔티바 발포멀티비타민 앤 미네랄 20정"/>
    <n v="4500"/>
    <n v="1"/>
    <n v="4500"/>
  </r>
  <r>
    <x v="262"/>
    <s v="O221107058744"/>
    <s v="2022"/>
    <s v="4분기(12월)"/>
    <x v="9"/>
    <s v="인도네시아"/>
    <s v="김민호"/>
    <x v="0"/>
    <s v="줄리스 립밤"/>
    <n v="6950"/>
    <n v="1"/>
    <n v="6950"/>
  </r>
  <r>
    <x v="262"/>
    <s v="O221107058744"/>
    <s v="2022"/>
    <s v="4분기(12월)"/>
    <x v="9"/>
    <s v="인도네시아"/>
    <s v="김민호"/>
    <x v="0"/>
    <s v="진공 21곡혼합곡1kg"/>
    <n v="5900"/>
    <n v="3"/>
    <n v="17700"/>
  </r>
  <r>
    <x v="262"/>
    <s v="O221107058744"/>
    <s v="2022"/>
    <s v="4분기(12월)"/>
    <x v="9"/>
    <s v="인도네시아"/>
    <s v="김민호"/>
    <x v="0"/>
    <s v="청정원 맛선생 청정소고기120g"/>
    <n v="4100"/>
    <n v="1"/>
    <n v="4100"/>
  </r>
  <r>
    <x v="262"/>
    <s v="O221107058744"/>
    <s v="2022"/>
    <s v="4분기(12월)"/>
    <x v="9"/>
    <s v="인도네시아"/>
    <s v="김민호"/>
    <x v="0"/>
    <s v="컵밥 전주식돌솥비빔밥269g"/>
    <n v="3020"/>
    <n v="6"/>
    <n v="18120"/>
  </r>
  <r>
    <x v="262"/>
    <s v="O221107058744"/>
    <s v="2022"/>
    <s v="4분기(12월)"/>
    <x v="9"/>
    <s v="인도네시아"/>
    <s v="김민호"/>
    <x v="0"/>
    <s v="컵밥 참치마요덮밥247g"/>
    <n v="3020"/>
    <n v="5"/>
    <n v="15100"/>
  </r>
  <r>
    <x v="262"/>
    <s v="O221107058744"/>
    <s v="2022"/>
    <s v="4분기(12월)"/>
    <x v="9"/>
    <s v="인도네시아"/>
    <s v="김민호"/>
    <x v="0"/>
    <s v="한입 참누룽지200g"/>
    <n v="2700"/>
    <n v="2"/>
    <n v="5400"/>
  </r>
  <r>
    <x v="262"/>
    <s v="O221107058744"/>
    <s v="2022"/>
    <s v="4분기(12월)"/>
    <x v="9"/>
    <s v="인도네시아"/>
    <s v="김민호"/>
    <x v="0"/>
    <s v="해오름 홈메이드 통곡물현미  막걸리 키트24시간 완성530g"/>
    <n v="9200"/>
    <n v="1"/>
    <n v="9200"/>
  </r>
  <r>
    <x v="262"/>
    <s v="O221107058744"/>
    <s v="2022"/>
    <s v="4분기(12월)"/>
    <x v="9"/>
    <s v="인도네시아"/>
    <s v="김민호"/>
    <x v="0"/>
    <s v="해찬들그대로끓여먹는된장450g(쇠고기)"/>
    <n v="5900"/>
    <n v="1"/>
    <n v="5900"/>
  </r>
  <r>
    <x v="262"/>
    <s v="O221107058744"/>
    <s v="2022"/>
    <s v="4분기(12월)"/>
    <x v="9"/>
    <s v="인도네시아"/>
    <s v="김민호"/>
    <x v="0"/>
    <s v="해태 오사쯔60g"/>
    <n v="1080"/>
    <n v="2"/>
    <n v="2160"/>
  </r>
  <r>
    <x v="263"/>
    <s v="O221107058743"/>
    <s v="2022"/>
    <s v="4분기(12월)"/>
    <x v="9"/>
    <s v="인도네시아"/>
    <s v="우현욱"/>
    <x v="0"/>
    <s v="고기엔 참소스 280g"/>
    <n v="1800"/>
    <n v="3"/>
    <n v="5400"/>
  </r>
  <r>
    <x v="263"/>
    <s v="O221107058743"/>
    <s v="2022"/>
    <s v="4분기(12월)"/>
    <x v="9"/>
    <s v="인도네시아"/>
    <s v="우현욱"/>
    <x v="0"/>
    <s v="김도둑 광천재래김4g*16봉"/>
    <n v="4200"/>
    <n v="1"/>
    <n v="4200"/>
  </r>
  <r>
    <x v="263"/>
    <s v="O221107058743"/>
    <s v="2022"/>
    <s v="4분기(12월)"/>
    <x v="9"/>
    <s v="인도네시아"/>
    <s v="우현욱"/>
    <x v="0"/>
    <s v="김도둑 누룽지1kg"/>
    <n v="7000"/>
    <n v="3"/>
    <n v="21000"/>
  </r>
  <r>
    <x v="263"/>
    <s v="O221107058743"/>
    <s v="2022"/>
    <s v="4분기(12월)"/>
    <x v="9"/>
    <s v="인도네시아"/>
    <s v="우현욱"/>
    <x v="0"/>
    <s v="동원 살코기참치100g*5입"/>
    <n v="10200"/>
    <n v="2"/>
    <n v="20400"/>
  </r>
  <r>
    <x v="263"/>
    <s v="O221107058743"/>
    <s v="2022"/>
    <s v="4분기(12월)"/>
    <x v="9"/>
    <s v="인도네시아"/>
    <s v="우현욱"/>
    <x v="0"/>
    <s v="동원꽁치 400g*2입"/>
    <n v="10000"/>
    <n v="1"/>
    <n v="10000"/>
  </r>
  <r>
    <x v="263"/>
    <s v="O221107058743"/>
    <s v="2022"/>
    <s v="4분기(12월)"/>
    <x v="9"/>
    <s v="인도네시아"/>
    <s v="우현욱"/>
    <x v="0"/>
    <s v="맥심화이트골드100T"/>
    <n v="15770"/>
    <n v="1"/>
    <n v="15770"/>
  </r>
  <r>
    <x v="263"/>
    <s v="O221107058743"/>
    <s v="2022"/>
    <s v="4분기(12월)"/>
    <x v="9"/>
    <s v="인도네시아"/>
    <s v="우현욱"/>
    <x v="0"/>
    <s v="바삭고소튀김가루1kg"/>
    <n v="3910"/>
    <n v="1"/>
    <n v="3910"/>
  </r>
  <r>
    <x v="263"/>
    <s v="O221107058743"/>
    <s v="2022"/>
    <s v="4분기(12월)"/>
    <x v="9"/>
    <s v="인도네시아"/>
    <s v="우현욱"/>
    <x v="0"/>
    <s v="백설 카놀라유900ml"/>
    <n v="6980"/>
    <n v="1"/>
    <n v="6980"/>
  </r>
  <r>
    <x v="263"/>
    <s v="O221107058743"/>
    <s v="2022"/>
    <s v="4분기(12월)"/>
    <x v="9"/>
    <s v="인도네시아"/>
    <s v="우현욱"/>
    <x v="0"/>
    <s v="비비고 갈비탕400g*2"/>
    <n v="13520"/>
    <n v="1"/>
    <n v="13520"/>
  </r>
  <r>
    <x v="263"/>
    <s v="O221107058743"/>
    <s v="2022"/>
    <s v="4분기(12월)"/>
    <x v="9"/>
    <s v="인도네시아"/>
    <s v="우현욱"/>
    <x v="0"/>
    <s v="뻥이요 오리지날 140g"/>
    <n v="1250"/>
    <n v="2"/>
    <n v="2500"/>
  </r>
  <r>
    <x v="263"/>
    <s v="O221107058743"/>
    <s v="2022"/>
    <s v="4분기(12월)"/>
    <x v="9"/>
    <s v="인도네시아"/>
    <s v="우현욱"/>
    <x v="0"/>
    <s v="삼립 미니꿀약과140g"/>
    <n v="1400"/>
    <n v="2"/>
    <n v="2800"/>
  </r>
  <r>
    <x v="263"/>
    <s v="O221107058743"/>
    <s v="2022"/>
    <s v="4분기(12월)"/>
    <x v="9"/>
    <s v="인도네시아"/>
    <s v="우현욱"/>
    <x v="0"/>
    <s v="상하목장 유기농바나나우유125ml*24"/>
    <n v="22090"/>
    <n v="2"/>
    <n v="44180"/>
  </r>
  <r>
    <x v="263"/>
    <s v="O221107058743"/>
    <s v="2022"/>
    <s v="4분기(12월)"/>
    <x v="9"/>
    <s v="인도네시아"/>
    <s v="우현욱"/>
    <x v="0"/>
    <s v="샘표 진간장 금F3 1.7L"/>
    <n v="9240"/>
    <n v="1"/>
    <n v="9240"/>
  </r>
  <r>
    <x v="263"/>
    <s v="O221107058743"/>
    <s v="2022"/>
    <s v="4분기(12월)"/>
    <x v="9"/>
    <s v="인도네시아"/>
    <s v="우현욱"/>
    <x v="0"/>
    <s v="신쫄이 딸기맛480g(20입)"/>
    <n v="11160"/>
    <n v="1"/>
    <n v="11160"/>
  </r>
  <r>
    <x v="263"/>
    <s v="O221107058743"/>
    <s v="2022"/>
    <s v="4분기(12월)"/>
    <x v="9"/>
    <s v="인도네시아"/>
    <s v="우현욱"/>
    <x v="0"/>
    <s v="신쫄이 레몬콜라맛480g(20입)"/>
    <n v="8500"/>
    <n v="1"/>
    <n v="8500"/>
  </r>
  <r>
    <x v="263"/>
    <s v="O221107058743"/>
    <s v="2022"/>
    <s v="4분기(12월)"/>
    <x v="9"/>
    <s v="인도네시아"/>
    <s v="우현욱"/>
    <x v="0"/>
    <s v="쌀과자 골드100g"/>
    <n v="900"/>
    <n v="8"/>
    <n v="7200"/>
  </r>
  <r>
    <x v="263"/>
    <s v="O221107058743"/>
    <s v="2022"/>
    <s v="4분기(12월)"/>
    <x v="9"/>
    <s v="인도네시아"/>
    <s v="우현욱"/>
    <x v="0"/>
    <s v="연세 검은콩&amp;고칼슘두유200ml*24입"/>
    <n v="12500"/>
    <n v="1"/>
    <n v="12500"/>
  </r>
  <r>
    <x v="263"/>
    <s v="O221107058743"/>
    <s v="2022"/>
    <s v="4분기(12월)"/>
    <x v="9"/>
    <s v="인도네시아"/>
    <s v="우현욱"/>
    <x v="0"/>
    <s v="오뚜기 바베큐소스280g (매운맛)"/>
    <n v="3760"/>
    <n v="1"/>
    <n v="3760"/>
  </r>
  <r>
    <x v="263"/>
    <s v="O221107058743"/>
    <s v="2022"/>
    <s v="4분기(12월)"/>
    <x v="9"/>
    <s v="인도네시아"/>
    <s v="우현욱"/>
    <x v="0"/>
    <s v="오뚜기 바지락새우 순두부찌개양념90g*5"/>
    <n v="9300"/>
    <n v="1"/>
    <n v="9300"/>
  </r>
  <r>
    <x v="263"/>
    <s v="O221107058743"/>
    <s v="2022"/>
    <s v="4분기(12월)"/>
    <x v="9"/>
    <s v="인도네시아"/>
    <s v="우현욱"/>
    <x v="0"/>
    <s v="오뚜기 송탄식사골 부대찌개양념110g*5"/>
    <n v="9300"/>
    <n v="1"/>
    <n v="9300"/>
  </r>
  <r>
    <x v="263"/>
    <s v="O221107058743"/>
    <s v="2022"/>
    <s v="4분기(12월)"/>
    <x v="9"/>
    <s v="인도네시아"/>
    <s v="우현욱"/>
    <x v="0"/>
    <s v="오뚜기카레(약매)100g"/>
    <n v="2100"/>
    <n v="2"/>
    <n v="4200"/>
  </r>
  <r>
    <x v="263"/>
    <s v="O221107058743"/>
    <s v="2022"/>
    <s v="4분기(12월)"/>
    <x v="9"/>
    <s v="인도네시아"/>
    <s v="우현욱"/>
    <x v="0"/>
    <s v="유동자연산골뱅이 140g*4"/>
    <n v="15920"/>
    <n v="1"/>
    <n v="15920"/>
  </r>
  <r>
    <x v="263"/>
    <s v="O221107058743"/>
    <s v="2022"/>
    <s v="4분기(12월)"/>
    <x v="9"/>
    <s v="인도네시아"/>
    <s v="우현욱"/>
    <x v="0"/>
    <s v="참이맛 감자탕 800g "/>
    <n v="5220"/>
    <n v="2"/>
    <n v="10440"/>
  </r>
  <r>
    <x v="263"/>
    <s v="O221107058743"/>
    <s v="2022"/>
    <s v="4분기(12월)"/>
    <x v="9"/>
    <s v="인도네시아"/>
    <s v="우현욱"/>
    <x v="0"/>
    <s v="청은 고구마전분500g"/>
    <n v="1800"/>
    <n v="1"/>
    <n v="1800"/>
  </r>
  <r>
    <x v="263"/>
    <s v="O221107058743"/>
    <s v="2022"/>
    <s v="4분기(12월)"/>
    <x v="9"/>
    <s v="인도네시아"/>
    <s v="우현욱"/>
    <x v="0"/>
    <s v="청정원 고추장 돼지불고기양념500g"/>
    <n v="3610"/>
    <n v="1"/>
    <n v="3610"/>
  </r>
  <r>
    <x v="263"/>
    <s v="O221107058743"/>
    <s v="2022"/>
    <s v="4분기(12월)"/>
    <x v="9"/>
    <s v="인도네시아"/>
    <s v="우현욱"/>
    <x v="0"/>
    <s v="풍기도깨비해먹음사과즙100ml*24포"/>
    <n v="19000"/>
    <n v="1"/>
    <n v="19000"/>
  </r>
  <r>
    <x v="263"/>
    <s v="O221107058743"/>
    <s v="2022"/>
    <s v="4분기(12월)"/>
    <x v="9"/>
    <s v="인도네시아"/>
    <s v="우현욱"/>
    <x v="0"/>
    <s v="해찬들 태양초 골드고추장1.7kg+300g"/>
    <n v="11000"/>
    <n v="1"/>
    <n v="11000"/>
  </r>
  <r>
    <x v="263"/>
    <s v="O221107058743"/>
    <s v="2022"/>
    <s v="4분기(12월)"/>
    <x v="9"/>
    <s v="인도네시아"/>
    <s v="우현욱"/>
    <x v="0"/>
    <s v="해표 포도씨유900ml"/>
    <n v="12400"/>
    <n v="1"/>
    <n v="12400"/>
  </r>
  <r>
    <x v="264"/>
    <s v="O221107058741"/>
    <s v="2022"/>
    <s v="4분기(12월)"/>
    <x v="8"/>
    <s v="인도"/>
    <s v="최병학"/>
    <x v="0"/>
    <s v="3중쿠션 거실화(색상랜덤5종)"/>
    <n v="5900"/>
    <n v="1"/>
    <n v="5900"/>
  </r>
  <r>
    <x v="264"/>
    <s v="O221107058741"/>
    <s v="2022"/>
    <s v="4분기(12월)"/>
    <x v="8"/>
    <s v="인도"/>
    <s v="최병학"/>
    <x v="0"/>
    <s v="CJ 다진마늘150g"/>
    <n v="5070"/>
    <n v="4"/>
    <n v="20280"/>
  </r>
  <r>
    <x v="264"/>
    <s v="O221107058741"/>
    <s v="2022"/>
    <s v="4분기(12월)"/>
    <x v="8"/>
    <s v="인도"/>
    <s v="최병학"/>
    <x v="0"/>
    <s v="건오징어 철판구이50g"/>
    <n v="4700"/>
    <n v="2"/>
    <n v="9400"/>
  </r>
  <r>
    <x v="264"/>
    <s v="O221107058741"/>
    <s v="2022"/>
    <s v="4분기(12월)"/>
    <x v="8"/>
    <s v="인도"/>
    <s v="최병학"/>
    <x v="0"/>
    <s v="국내산 종이컵 50P"/>
    <n v="600"/>
    <n v="1"/>
    <n v="600"/>
  </r>
  <r>
    <x v="264"/>
    <s v="O221107058741"/>
    <s v="2022"/>
    <s v="4분기(12월)"/>
    <x v="8"/>
    <s v="인도"/>
    <s v="최병학"/>
    <x v="0"/>
    <s v="궁중삼계탕1kg"/>
    <n v="8000"/>
    <n v="1"/>
    <n v="8000"/>
  </r>
  <r>
    <x v="264"/>
    <s v="O221107058741"/>
    <s v="2022"/>
    <s v="4분기(12월)"/>
    <x v="8"/>
    <s v="인도"/>
    <s v="최병학"/>
    <x v="0"/>
    <s v="김도둑 광천재래김4g*16봉"/>
    <n v="4200"/>
    <n v="2"/>
    <n v="8400"/>
  </r>
  <r>
    <x v="264"/>
    <s v="O221107058741"/>
    <s v="2022"/>
    <s v="4분기(12월)"/>
    <x v="8"/>
    <s v="인도"/>
    <s v="최병학"/>
    <x v="0"/>
    <s v="깔끔한 멸치국물팩65g(13g*5)"/>
    <n v="2700"/>
    <n v="5"/>
    <n v="13500"/>
  </r>
  <r>
    <x v="264"/>
    <s v="O221107058741"/>
    <s v="2022"/>
    <s v="4분기(12월)"/>
    <x v="8"/>
    <s v="인도"/>
    <s v="최병학"/>
    <x v="0"/>
    <s v="농심 꿀꽈배기90g"/>
    <n v="1240"/>
    <n v="4"/>
    <n v="4960"/>
  </r>
  <r>
    <x v="264"/>
    <s v="O221107058741"/>
    <s v="2022"/>
    <s v="4분기(12월)"/>
    <x v="8"/>
    <s v="인도"/>
    <s v="최병학"/>
    <x v="0"/>
    <s v="농심 바나나킥 75g"/>
    <n v="1460"/>
    <n v="4"/>
    <n v="5840"/>
  </r>
  <r>
    <x v="264"/>
    <s v="O221107058741"/>
    <s v="2022"/>
    <s v="4분기(12월)"/>
    <x v="8"/>
    <s v="인도"/>
    <s v="최병학"/>
    <x v="0"/>
    <s v="농심 신라면(멀티5입)"/>
    <n v="3730"/>
    <n v="8"/>
    <n v="29840"/>
  </r>
  <r>
    <x v="264"/>
    <s v="O221107058741"/>
    <s v="2022"/>
    <s v="4분기(12월)"/>
    <x v="8"/>
    <s v="인도"/>
    <s v="최병학"/>
    <x v="0"/>
    <s v="농심 안성탕면(멀티5입)"/>
    <n v="4080"/>
    <n v="1"/>
    <n v="4080"/>
  </r>
  <r>
    <x v="264"/>
    <s v="O221107058741"/>
    <s v="2022"/>
    <s v="4분기(12월)"/>
    <x v="8"/>
    <s v="인도"/>
    <s v="최병학"/>
    <x v="0"/>
    <s v="농심 육개장사발면86g*6입"/>
    <n v="5000"/>
    <n v="1"/>
    <n v="5000"/>
  </r>
  <r>
    <x v="264"/>
    <s v="O221107058741"/>
    <s v="2022"/>
    <s v="4분기(12월)"/>
    <x v="8"/>
    <s v="인도"/>
    <s v="최병학"/>
    <x v="0"/>
    <s v="다담냉이된장찌개140g"/>
    <n v="1390"/>
    <n v="2"/>
    <n v="2780"/>
  </r>
  <r>
    <x v="264"/>
    <s v="O221107058741"/>
    <s v="2022"/>
    <s v="4분기(12월)"/>
    <x v="8"/>
    <s v="인도"/>
    <s v="최병학"/>
    <x v="0"/>
    <s v="다향 훈제오리(슬라이스)400g"/>
    <n v="10380"/>
    <n v="2"/>
    <n v="20760"/>
  </r>
  <r>
    <x v="264"/>
    <s v="O221107058741"/>
    <s v="2022"/>
    <s v="4분기(12월)"/>
    <x v="8"/>
    <s v="인도"/>
    <s v="최병학"/>
    <x v="0"/>
    <s v="대림 스노우크랩킹140g"/>
    <n v="2570"/>
    <n v="2"/>
    <n v="5140"/>
  </r>
  <r>
    <x v="264"/>
    <s v="O221107058741"/>
    <s v="2022"/>
    <s v="4분기(12월)"/>
    <x v="8"/>
    <s v="인도"/>
    <s v="최병학"/>
    <x v="0"/>
    <s v="동원 상상육포 오리지널 50g"/>
    <n v="3900"/>
    <n v="3"/>
    <n v="11700"/>
  </r>
  <r>
    <x v="264"/>
    <s v="O221107058741"/>
    <s v="2022"/>
    <s v="4분기(12월)"/>
    <x v="8"/>
    <s v="인도"/>
    <s v="최병학"/>
    <x v="0"/>
    <s v="롯데 로스팜 마일드340g*2"/>
    <n v="6100"/>
    <n v="2"/>
    <n v="12200"/>
  </r>
  <r>
    <x v="264"/>
    <s v="O221107058741"/>
    <s v="2022"/>
    <s v="4분기(12월)"/>
    <x v="8"/>
    <s v="인도"/>
    <s v="최병학"/>
    <x v="0"/>
    <s v="마미손1회용장갑50매"/>
    <n v="1900"/>
    <n v="2"/>
    <n v="3800"/>
  </r>
  <r>
    <x v="264"/>
    <s v="O221107058741"/>
    <s v="2022"/>
    <s v="4분기(12월)"/>
    <x v="8"/>
    <s v="인도"/>
    <s v="최병학"/>
    <x v="0"/>
    <s v="몽고 송표간장900ml"/>
    <n v="7500"/>
    <n v="1"/>
    <n v="7500"/>
  </r>
  <r>
    <x v="264"/>
    <s v="O221107058741"/>
    <s v="2022"/>
    <s v="4분기(12월)"/>
    <x v="8"/>
    <s v="인도"/>
    <s v="최병학"/>
    <x v="0"/>
    <s v="반해요 양념깻잎80g*5"/>
    <n v="11000"/>
    <n v="2"/>
    <n v="22000"/>
  </r>
  <r>
    <x v="264"/>
    <s v="O221107058741"/>
    <s v="2022"/>
    <s v="4분기(12월)"/>
    <x v="8"/>
    <s v="인도"/>
    <s v="최병학"/>
    <x v="0"/>
    <s v="비비고 갈비탕400g*2"/>
    <n v="13520"/>
    <n v="3"/>
    <n v="40560"/>
  </r>
  <r>
    <x v="264"/>
    <s v="O221107058741"/>
    <s v="2022"/>
    <s v="4분기(12월)"/>
    <x v="8"/>
    <s v="인도"/>
    <s v="최병학"/>
    <x v="0"/>
    <s v="비비고 사골곰탕500g*2"/>
    <n v="2850"/>
    <n v="2"/>
    <n v="5700"/>
  </r>
  <r>
    <x v="264"/>
    <s v="O221107058741"/>
    <s v="2022"/>
    <s v="4분기(12월)"/>
    <x v="8"/>
    <s v="인도"/>
    <s v="최병학"/>
    <x v="0"/>
    <s v="비비고 소고기미역국500g*2"/>
    <n v="7880"/>
    <n v="3"/>
    <n v="23640"/>
  </r>
  <r>
    <x v="264"/>
    <s v="O221107058741"/>
    <s v="2022"/>
    <s v="4분기(12월)"/>
    <x v="8"/>
    <s v="인도"/>
    <s v="최병학"/>
    <x v="0"/>
    <s v="비비고 육개장500g*2"/>
    <n v="8140"/>
    <n v="2"/>
    <n v="16280"/>
  </r>
  <r>
    <x v="264"/>
    <s v="O221107058741"/>
    <s v="2022"/>
    <s v="4분기(12월)"/>
    <x v="8"/>
    <s v="인도"/>
    <s v="최병학"/>
    <x v="0"/>
    <s v="산들애 처음부터 멸치다시마 육수 275g"/>
    <n v="5210"/>
    <n v="2"/>
    <n v="10420"/>
  </r>
  <r>
    <x v="264"/>
    <s v="O221107058741"/>
    <s v="2022"/>
    <s v="4분기(12월)"/>
    <x v="8"/>
    <s v="인도"/>
    <s v="최병학"/>
    <x v="0"/>
    <s v="삼색천하 오징어70g"/>
    <n v="6620"/>
    <n v="1"/>
    <n v="6620"/>
  </r>
  <r>
    <x v="264"/>
    <s v="O221107058741"/>
    <s v="2022"/>
    <s v="4분기(12월)"/>
    <x v="8"/>
    <s v="인도"/>
    <s v="최병학"/>
    <x v="0"/>
    <s v="서울멸균우유200ml*24입"/>
    <n v="16255"/>
    <n v="1"/>
    <n v="16255"/>
  </r>
  <r>
    <x v="264"/>
    <s v="O221107058741"/>
    <s v="2022"/>
    <s v="4분기(12월)"/>
    <x v="8"/>
    <s v="인도"/>
    <s v="최병학"/>
    <x v="0"/>
    <s v="신라면 작은컵(6입)"/>
    <n v="5850"/>
    <n v="1"/>
    <n v="5850"/>
  </r>
  <r>
    <x v="264"/>
    <s v="O221107058741"/>
    <s v="2022"/>
    <s v="4분기(12월)"/>
    <x v="8"/>
    <s v="인도"/>
    <s v="최병학"/>
    <x v="0"/>
    <s v="오뚜기)옛날참기름320ml"/>
    <n v="6660"/>
    <n v="2"/>
    <n v="13320"/>
  </r>
  <r>
    <x v="264"/>
    <s v="O221107058741"/>
    <s v="2022"/>
    <s v="4분기(12월)"/>
    <x v="8"/>
    <s v="인도"/>
    <s v="최병학"/>
    <x v="0"/>
    <s v="오리온 초코파이12p"/>
    <n v="3920"/>
    <n v="1"/>
    <n v="3920"/>
  </r>
  <r>
    <x v="264"/>
    <s v="O221107058741"/>
    <s v="2022"/>
    <s v="4분기(12월)"/>
    <x v="8"/>
    <s v="인도"/>
    <s v="최병학"/>
    <x v="0"/>
    <s v="오양맛살270g"/>
    <n v="1860"/>
    <n v="2"/>
    <n v="3720"/>
  </r>
  <r>
    <x v="264"/>
    <s v="O221107058741"/>
    <s v="2022"/>
    <s v="4분기(12월)"/>
    <x v="8"/>
    <s v="인도"/>
    <s v="최병학"/>
    <x v="0"/>
    <s v="일미 명이나물300g*2"/>
    <n v="13500"/>
    <n v="5"/>
    <n v="67500"/>
  </r>
  <r>
    <x v="264"/>
    <s v="O221107058741"/>
    <s v="2022"/>
    <s v="4분기(12월)"/>
    <x v="8"/>
    <s v="인도"/>
    <s v="최병학"/>
    <x v="0"/>
    <s v="존쿡 전G베이컨200g"/>
    <n v="4010"/>
    <n v="2"/>
    <n v="8020"/>
  </r>
  <r>
    <x v="264"/>
    <s v="O221107058741"/>
    <s v="2022"/>
    <s v="4분기(12월)"/>
    <x v="8"/>
    <s v="인도"/>
    <s v="최병학"/>
    <x v="0"/>
    <s v="종가반상 사골선지해장국450g*2"/>
    <n v="9240"/>
    <n v="2"/>
    <n v="18480"/>
  </r>
  <r>
    <x v="264"/>
    <s v="O221107058741"/>
    <s v="2022"/>
    <s v="4분기(12월)"/>
    <x v="8"/>
    <s v="인도"/>
    <s v="최병학"/>
    <x v="0"/>
    <s v="종가집 열무김치 1.5kg"/>
    <n v="21000"/>
    <n v="2"/>
    <n v="42000"/>
  </r>
  <r>
    <x v="264"/>
    <s v="O221107058741"/>
    <s v="2022"/>
    <s v="4분기(12월)"/>
    <x v="8"/>
    <s v="인도"/>
    <s v="최병학"/>
    <x v="0"/>
    <s v="종가집 옛맛보쌈무말랭이180g"/>
    <n v="4160"/>
    <n v="2"/>
    <n v="8320"/>
  </r>
  <r>
    <x v="264"/>
    <s v="O221107058741"/>
    <s v="2022"/>
    <s v="4분기(12월)"/>
    <x v="8"/>
    <s v="인도"/>
    <s v="최병학"/>
    <x v="0"/>
    <s v="종가집 총각김치 1.5kg"/>
    <n v="21000"/>
    <n v="1"/>
    <n v="21000"/>
  </r>
  <r>
    <x v="264"/>
    <s v="O221107058741"/>
    <s v="2022"/>
    <s v="4분기(12월)"/>
    <x v="8"/>
    <s v="인도"/>
    <s v="최병학"/>
    <x v="0"/>
    <s v="종가집 포기김치1.3kg"/>
    <n v="14700"/>
    <n v="5"/>
    <n v="73500"/>
  </r>
  <r>
    <x v="264"/>
    <s v="O221107058741"/>
    <s v="2022"/>
    <s v="4분기(12월)"/>
    <x v="8"/>
    <s v="인도"/>
    <s v="최병학"/>
    <x v="0"/>
    <s v="종가집 포기김치1.6kg"/>
    <n v="18700"/>
    <n v="2"/>
    <n v="37400"/>
  </r>
  <r>
    <x v="264"/>
    <s v="O221107058741"/>
    <s v="2022"/>
    <s v="4분기(12월)"/>
    <x v="8"/>
    <s v="인도"/>
    <s v="최병학"/>
    <x v="0"/>
    <s v="참푸드 황태채60g(러시아)"/>
    <n v="3570"/>
    <n v="3"/>
    <n v="10710"/>
  </r>
  <r>
    <x v="264"/>
    <s v="O221107058741"/>
    <s v="2022"/>
    <s v="4분기(12월)"/>
    <x v="8"/>
    <s v="인도"/>
    <s v="최병학"/>
    <x v="0"/>
    <s v="청정원 순창쌈장 P500g"/>
    <n v="3550"/>
    <n v="1"/>
    <n v="3550"/>
  </r>
  <r>
    <x v="264"/>
    <s v="O221107058741"/>
    <s v="2022"/>
    <s v="4분기(12월)"/>
    <x v="8"/>
    <s v="인도"/>
    <s v="최병학"/>
    <x v="0"/>
    <s v="칠갑 오징어젓160g"/>
    <n v="4090"/>
    <n v="2"/>
    <n v="8180"/>
  </r>
  <r>
    <x v="264"/>
    <s v="O221107058741"/>
    <s v="2022"/>
    <s v="4분기(12월)"/>
    <x v="8"/>
    <s v="인도"/>
    <s v="최병학"/>
    <x v="0"/>
    <s v="크린랩 22cm*50m"/>
    <n v="4180"/>
    <n v="1"/>
    <n v="4180"/>
  </r>
  <r>
    <x v="264"/>
    <s v="O221107058741"/>
    <s v="2022"/>
    <s v="4분기(12월)"/>
    <x v="8"/>
    <s v="인도"/>
    <s v="최병학"/>
    <x v="0"/>
    <s v="한성맛있는전골어묵270g"/>
    <n v="3600"/>
    <n v="5"/>
    <n v="18000"/>
  </r>
  <r>
    <x v="264"/>
    <s v="O221107058741"/>
    <s v="2022"/>
    <s v="4분기(12월)"/>
    <x v="8"/>
    <s v="인도"/>
    <s v="최병학"/>
    <x v="0"/>
    <s v="해찬들 재래식된장1kg"/>
    <n v="6636"/>
    <n v="1"/>
    <n v="6636"/>
  </r>
  <r>
    <x v="264"/>
    <s v="O221107058741"/>
    <s v="2022"/>
    <s v="4분기(12월)"/>
    <x v="8"/>
    <s v="인도"/>
    <s v="최병학"/>
    <x v="0"/>
    <s v="해태 맛동산 90g"/>
    <n v="1380"/>
    <n v="2"/>
    <n v="2760"/>
  </r>
  <r>
    <x v="265"/>
    <s v="O221107058740"/>
    <s v="2022"/>
    <s v="4분기(12월)"/>
    <x v="9"/>
    <s v="인도네시아"/>
    <s v="김창환"/>
    <x v="0"/>
    <s v="Y J 새부리형 마스크KF94(대형)화이트50매"/>
    <n v="17000"/>
    <n v="1"/>
    <n v="17000"/>
  </r>
  <r>
    <x v="265"/>
    <s v="O221107058740"/>
    <s v="2022"/>
    <s v="4분기(12월)"/>
    <x v="9"/>
    <s v="인도네시아"/>
    <s v="김창환"/>
    <x v="0"/>
    <s v="닥터닥터스 로얄포텐 60정(쏘팔메토)"/>
    <n v="49000"/>
    <n v="1"/>
    <n v="49000"/>
  </r>
  <r>
    <x v="265"/>
    <s v="O221107058740"/>
    <s v="2022"/>
    <s v="4분기(12월)"/>
    <x v="9"/>
    <s v="인도네시아"/>
    <s v="김창환"/>
    <x v="0"/>
    <s v="롯데 제크 100g"/>
    <n v="1450"/>
    <n v="1"/>
    <n v="1450"/>
  </r>
  <r>
    <x v="265"/>
    <s v="O221107058740"/>
    <s v="2022"/>
    <s v="4분기(12월)"/>
    <x v="9"/>
    <s v="인도네시아"/>
    <s v="김창환"/>
    <x v="0"/>
    <s v="박카스맛 젤리50g*8"/>
    <n v="7840"/>
    <n v="1"/>
    <n v="7840"/>
  </r>
  <r>
    <x v="265"/>
    <s v="O221107058740"/>
    <s v="2022"/>
    <s v="4분기(12월)"/>
    <x v="9"/>
    <s v="인도네시아"/>
    <s v="김창환"/>
    <x v="0"/>
    <s v="서해안 재래김100매"/>
    <n v="11000"/>
    <n v="1"/>
    <n v="11000"/>
  </r>
  <r>
    <x v="265"/>
    <s v="O221107058740"/>
    <s v="2022"/>
    <s v="4분기(12월)"/>
    <x v="9"/>
    <s v="인도네시아"/>
    <s v="김창환"/>
    <x v="0"/>
    <s v="실내용 탈취제260g(라벤더향)"/>
    <n v="2100"/>
    <n v="1"/>
    <n v="2100"/>
  </r>
  <r>
    <x v="265"/>
    <s v="O221107058740"/>
    <s v="2022"/>
    <s v="4분기(12월)"/>
    <x v="9"/>
    <s v="인도네시아"/>
    <s v="김창환"/>
    <x v="0"/>
    <s v="엔젤밤"/>
    <n v="46000"/>
    <n v="1"/>
    <n v="46000"/>
  </r>
  <r>
    <x v="265"/>
    <s v="O221107058740"/>
    <s v="2022"/>
    <s v="4분기(12월)"/>
    <x v="9"/>
    <s v="인도네시아"/>
    <s v="김창환"/>
    <x v="0"/>
    <s v="여명808(숙취해소제)*3"/>
    <n v="10800"/>
    <n v="1"/>
    <n v="10800"/>
  </r>
  <r>
    <x v="265"/>
    <s v="O221107058740"/>
    <s v="2022"/>
    <s v="4분기(12월)"/>
    <x v="9"/>
    <s v="인도네시아"/>
    <s v="김창환"/>
    <x v="0"/>
    <s v="오로니아 rTG 오메가-3 90캡슐"/>
    <n v="49500"/>
    <n v="1"/>
    <n v="49500"/>
  </r>
  <r>
    <x v="265"/>
    <s v="O221107058740"/>
    <s v="2022"/>
    <s v="4분기(12월)"/>
    <x v="9"/>
    <s v="인도네시아"/>
    <s v="김창환"/>
    <x v="0"/>
    <s v="오리온 마이구미 포도알맹이 67g"/>
    <n v="1270"/>
    <n v="1"/>
    <n v="1270"/>
  </r>
  <r>
    <x v="265"/>
    <s v="O221107058740"/>
    <s v="2022"/>
    <s v="4분기(12월)"/>
    <x v="9"/>
    <s v="인도네시아"/>
    <s v="김창환"/>
    <x v="0"/>
    <s v="요호 루테인 90캡슐"/>
    <n v="36300"/>
    <n v="1"/>
    <n v="36300"/>
  </r>
  <r>
    <x v="265"/>
    <s v="O221107058740"/>
    <s v="2022"/>
    <s v="4분기(12월)"/>
    <x v="9"/>
    <s v="인도네시아"/>
    <s v="김창환"/>
    <x v="0"/>
    <s v="줄리스 립밤"/>
    <n v="6950"/>
    <n v="1"/>
    <n v="6950"/>
  </r>
  <r>
    <x v="265"/>
    <s v="O221107058740"/>
    <s v="2022"/>
    <s v="4분기(12월)"/>
    <x v="9"/>
    <s v="인도네시아"/>
    <s v="김창환"/>
    <x v="0"/>
    <s v="하기스 네이처메이드 밴드 2단계 공용 52매 3팩"/>
    <n v="59760"/>
    <n v="1"/>
    <n v="59760"/>
  </r>
  <r>
    <x v="265"/>
    <s v="O221107058740"/>
    <s v="2022"/>
    <s v="4분기(12월)"/>
    <x v="9"/>
    <s v="인도네시아"/>
    <s v="김창환"/>
    <x v="0"/>
    <s v="허브그린 물티슈(캡형)100매"/>
    <n v="1000"/>
    <n v="1"/>
    <n v="1000"/>
  </r>
  <r>
    <x v="266"/>
    <s v="O221107058739"/>
    <s v="2022"/>
    <s v="4분기(12월)"/>
    <x v="9"/>
    <s v="인도네시아"/>
    <s v="박종철"/>
    <x v="0"/>
    <s v="CJ 맛밤80g"/>
    <n v="2250"/>
    <n v="1"/>
    <n v="2250"/>
  </r>
  <r>
    <x v="266"/>
    <s v="O221107058739"/>
    <s v="2022"/>
    <s v="4분기(12월)"/>
    <x v="9"/>
    <s v="인도네시아"/>
    <s v="박종철"/>
    <x v="0"/>
    <s v="CJ 햇반솥반 소고기우엉영양밥 200g*6"/>
    <n v="18600"/>
    <n v="1"/>
    <n v="18600"/>
  </r>
  <r>
    <x v="266"/>
    <s v="O221107058739"/>
    <s v="2022"/>
    <s v="4분기(12월)"/>
    <x v="9"/>
    <s v="인도네시아"/>
    <s v="박종철"/>
    <x v="0"/>
    <s v="김도둑 쌀국수 깔끔한멸치맛92g"/>
    <n v="1400"/>
    <n v="10"/>
    <n v="14000"/>
  </r>
  <r>
    <x v="266"/>
    <s v="O221107058739"/>
    <s v="2022"/>
    <s v="4분기(12월)"/>
    <x v="9"/>
    <s v="인도네시아"/>
    <s v="박종철"/>
    <x v="0"/>
    <s v="김도둑 쌀국수 진한사골맛93g"/>
    <n v="1450"/>
    <n v="10"/>
    <n v="14500"/>
  </r>
  <r>
    <x v="266"/>
    <s v="O221107058739"/>
    <s v="2022"/>
    <s v="4분기(12월)"/>
    <x v="9"/>
    <s v="인도네시아"/>
    <s v="박종철"/>
    <x v="0"/>
    <s v="농심)튀김우동소컵62g*6입"/>
    <n v="5910"/>
    <n v="1"/>
    <n v="5910"/>
  </r>
  <r>
    <x v="266"/>
    <s v="O221107058739"/>
    <s v="2022"/>
    <s v="4분기(12월)"/>
    <x v="9"/>
    <s v="인도네시아"/>
    <s v="박종철"/>
    <x v="0"/>
    <s v="동원 DHA참치100g*5"/>
    <n v="9000"/>
    <n v="1"/>
    <n v="9000"/>
  </r>
  <r>
    <x v="266"/>
    <s v="O221107058739"/>
    <s v="2022"/>
    <s v="4분기(12월)"/>
    <x v="9"/>
    <s v="인도네시아"/>
    <s v="박종철"/>
    <x v="0"/>
    <s v="동원 살코기참치100g*5입"/>
    <n v="10200"/>
    <n v="1"/>
    <n v="10200"/>
  </r>
  <r>
    <x v="266"/>
    <s v="O221107058739"/>
    <s v="2022"/>
    <s v="4분기(12월)"/>
    <x v="9"/>
    <s v="인도네시아"/>
    <s v="박종철"/>
    <x v="0"/>
    <s v="롯데 크런키초코렛 34g*12입"/>
    <n v="9840"/>
    <n v="1"/>
    <n v="9840"/>
  </r>
  <r>
    <x v="266"/>
    <s v="O221107058739"/>
    <s v="2022"/>
    <s v="4분기(12월)"/>
    <x v="9"/>
    <s v="인도네시아"/>
    <s v="박종철"/>
    <x v="0"/>
    <s v="마이비데 휴대용 10매*4"/>
    <n v="3800"/>
    <n v="2"/>
    <n v="7600"/>
  </r>
  <r>
    <x v="266"/>
    <s v="O221107058739"/>
    <s v="2022"/>
    <s v="4분기(12월)"/>
    <x v="9"/>
    <s v="인도네시아"/>
    <s v="박종철"/>
    <x v="0"/>
    <s v="몽쉘 카카오케이크384g"/>
    <n v="4700"/>
    <n v="1"/>
    <n v="4700"/>
  </r>
  <r>
    <x v="266"/>
    <s v="O221107058739"/>
    <s v="2022"/>
    <s v="4분기(12월)"/>
    <x v="9"/>
    <s v="인도네시아"/>
    <s v="박종철"/>
    <x v="0"/>
    <s v="백제 우리쌀떡국163g"/>
    <n v="2200"/>
    <n v="3"/>
    <n v="6600"/>
  </r>
  <r>
    <x v="266"/>
    <s v="O221107058739"/>
    <s v="2022"/>
    <s v="4분기(12월)"/>
    <x v="9"/>
    <s v="인도네시아"/>
    <s v="박종철"/>
    <x v="0"/>
    <s v="쁘띠첼 과일젤리 복숭아 210g*6"/>
    <n v="12000"/>
    <n v="1"/>
    <n v="12000"/>
  </r>
  <r>
    <x v="266"/>
    <s v="O221107058739"/>
    <s v="2022"/>
    <s v="4분기(12월)"/>
    <x v="9"/>
    <s v="인도네시아"/>
    <s v="박종철"/>
    <x v="0"/>
    <s v="삼립 미니꿀약과140g"/>
    <n v="1400"/>
    <n v="1"/>
    <n v="1400"/>
  </r>
  <r>
    <x v="266"/>
    <s v="O221107058739"/>
    <s v="2022"/>
    <s v="4분기(12월)"/>
    <x v="9"/>
    <s v="인도네시아"/>
    <s v="박종철"/>
    <x v="0"/>
    <s v="서울우유 검은콩 귀리,호두 두유190ml*20팩"/>
    <n v="20000"/>
    <n v="3"/>
    <n v="60000"/>
  </r>
  <r>
    <x v="266"/>
    <s v="O221107058739"/>
    <s v="2022"/>
    <s v="4분기(12월)"/>
    <x v="9"/>
    <s v="인도네시아"/>
    <s v="박종철"/>
    <x v="0"/>
    <s v="썬패션)스포츠쿨토시"/>
    <n v="2000"/>
    <n v="3"/>
    <n v="6000"/>
  </r>
  <r>
    <x v="266"/>
    <s v="O221107058739"/>
    <s v="2022"/>
    <s v="4분기(12월)"/>
    <x v="9"/>
    <s v="인도네시아"/>
    <s v="박종철"/>
    <x v="0"/>
    <s v="오뚜기 참깨라면(소컵)65g*6"/>
    <n v="7040"/>
    <n v="1"/>
    <n v="7040"/>
  </r>
  <r>
    <x v="266"/>
    <s v="O221107058739"/>
    <s v="2022"/>
    <s v="4분기(12월)"/>
    <x v="9"/>
    <s v="인도네시아"/>
    <s v="박종철"/>
    <x v="0"/>
    <s v="오뜨 쇼콜라150g"/>
    <n v="3080"/>
    <n v="1"/>
    <n v="3080"/>
  </r>
  <r>
    <x v="266"/>
    <s v="O221107058739"/>
    <s v="2022"/>
    <s v="4분기(12월)"/>
    <x v="9"/>
    <s v="인도네시아"/>
    <s v="박종철"/>
    <x v="0"/>
    <s v="오리온 고래밥46g"/>
    <n v="670"/>
    <n v="1"/>
    <n v="670"/>
  </r>
  <r>
    <x v="266"/>
    <s v="O221107058739"/>
    <s v="2022"/>
    <s v="4분기(12월)"/>
    <x v="9"/>
    <s v="인도네시아"/>
    <s v="박종철"/>
    <x v="0"/>
    <s v="청크린 지퍼백20매 25*30cm"/>
    <n v="1700"/>
    <n v="1"/>
    <n v="1700"/>
  </r>
  <r>
    <x v="266"/>
    <s v="O221107058739"/>
    <s v="2022"/>
    <s v="4분기(12월)"/>
    <x v="9"/>
    <s v="인도네시아"/>
    <s v="박종철"/>
    <x v="0"/>
    <s v="초코칩쿠키104g"/>
    <n v="1260"/>
    <n v="1"/>
    <n v="1260"/>
  </r>
  <r>
    <x v="266"/>
    <s v="O221107058739"/>
    <s v="2022"/>
    <s v="4분기(12월)"/>
    <x v="9"/>
    <s v="인도네시아"/>
    <s v="박종철"/>
    <x v="0"/>
    <s v="촉촉한 고구마50g*5"/>
    <n v="6770"/>
    <n v="1"/>
    <n v="6770"/>
  </r>
  <r>
    <x v="266"/>
    <s v="O221107058739"/>
    <s v="2022"/>
    <s v="4분기(12월)"/>
    <x v="9"/>
    <s v="인도네시아"/>
    <s v="박종철"/>
    <x v="0"/>
    <s v="컵밥 순두부찌개국밥 173g"/>
    <n v="2860"/>
    <n v="3"/>
    <n v="8580"/>
  </r>
  <r>
    <x v="266"/>
    <s v="O221107058739"/>
    <s v="2022"/>
    <s v="4분기(12월)"/>
    <x v="9"/>
    <s v="인도네시아"/>
    <s v="박종철"/>
    <x v="0"/>
    <s v="컵밥 직화불고기덮밥 250g"/>
    <n v="3170"/>
    <n v="4"/>
    <n v="12680"/>
  </r>
  <r>
    <x v="266"/>
    <s v="O221107058739"/>
    <s v="2022"/>
    <s v="4분기(12월)"/>
    <x v="9"/>
    <s v="인도네시아"/>
    <s v="박종철"/>
    <x v="0"/>
    <s v="컵밥 철판 제육덮밥250g"/>
    <n v="3170"/>
    <n v="4"/>
    <n v="12680"/>
  </r>
  <r>
    <x v="266"/>
    <s v="O221107058739"/>
    <s v="2022"/>
    <s v="4분기(12월)"/>
    <x v="9"/>
    <s v="인도네시아"/>
    <s v="박종철"/>
    <x v="0"/>
    <s v="컵밥 춘천닭갈비덮밥310g "/>
    <n v="3020"/>
    <n v="3"/>
    <n v="9060"/>
  </r>
  <r>
    <x v="266"/>
    <s v="O221107058739"/>
    <s v="2022"/>
    <s v="4분기(12월)"/>
    <x v="9"/>
    <s v="인도네시아"/>
    <s v="박종철"/>
    <x v="0"/>
    <s v="크라운 쿠크다스128g (화이트)"/>
    <n v="2160"/>
    <n v="2"/>
    <n v="4320"/>
  </r>
  <r>
    <x v="266"/>
    <s v="O221107058739"/>
    <s v="2022"/>
    <s v="4분기(12월)"/>
    <x v="9"/>
    <s v="인도네시아"/>
    <s v="박종철"/>
    <x v="0"/>
    <s v="크린 이중지퍼백 18cm*20"/>
    <n v="2200"/>
    <n v="1"/>
    <n v="2200"/>
  </r>
  <r>
    <x v="266"/>
    <s v="O221107058739"/>
    <s v="2022"/>
    <s v="4분기(12월)"/>
    <x v="9"/>
    <s v="인도네시아"/>
    <s v="박종철"/>
    <x v="0"/>
    <s v="해태 에이스364g"/>
    <n v="3600"/>
    <n v="5"/>
    <n v="18000"/>
  </r>
  <r>
    <x v="266"/>
    <s v="O221107058739"/>
    <s v="2022"/>
    <s v="4분기(12월)"/>
    <x v="9"/>
    <s v="인도네시아"/>
    <s v="박종철"/>
    <x v="0"/>
    <s v="해태 연양갱55g"/>
    <n v="700"/>
    <n v="4"/>
    <n v="2800"/>
  </r>
  <r>
    <x v="266"/>
    <s v="O221107058739"/>
    <s v="2022"/>
    <s v="4분기(12월)"/>
    <x v="9"/>
    <s v="인도네시아"/>
    <s v="박종철"/>
    <x v="0"/>
    <s v="해태 오사쯔60g"/>
    <n v="1080"/>
    <n v="3"/>
    <n v="3240"/>
  </r>
  <r>
    <x v="266"/>
    <s v="O221107058739"/>
    <s v="2022"/>
    <s v="4분기(12월)"/>
    <x v="9"/>
    <s v="인도네시아"/>
    <s v="박종철"/>
    <x v="0"/>
    <s v="해태 오예스360g"/>
    <n v="4200"/>
    <n v="1"/>
    <n v="4200"/>
  </r>
  <r>
    <x v="266"/>
    <s v="O221107058739"/>
    <s v="2022"/>
    <s v="4분기(12월)"/>
    <x v="9"/>
    <s v="인도네시아"/>
    <s v="박종철"/>
    <x v="0"/>
    <s v="해태 자유시간 리얼초코36g*12"/>
    <n v="8720"/>
    <n v="1"/>
    <n v="8720"/>
  </r>
  <r>
    <x v="266"/>
    <s v="O221107058739"/>
    <s v="2022"/>
    <s v="4분기(12월)"/>
    <x v="9"/>
    <s v="인도네시아"/>
    <s v="박종철"/>
    <x v="0"/>
    <s v="햇반200g*4개입"/>
    <n v="5200"/>
    <n v="2"/>
    <n v="10400"/>
  </r>
  <r>
    <x v="267"/>
    <s v="O221107058738"/>
    <s v="2022"/>
    <s v="4분기(12월)"/>
    <x v="8"/>
    <s v="브라질"/>
    <s v="김은수"/>
    <x v="0"/>
    <s v="[STAEDTLER] 엘로우연필ST-134 -HB (12개입)"/>
    <n v="2160"/>
    <n v="1"/>
    <n v="2160"/>
  </r>
  <r>
    <x v="267"/>
    <s v="O221107058738"/>
    <s v="2022"/>
    <s v="4분기(12월)"/>
    <x v="8"/>
    <s v="브라질"/>
    <s v="김은수"/>
    <x v="0"/>
    <s v="3분카레200g(순한맛)"/>
    <n v="1270"/>
    <n v="10"/>
    <n v="12700"/>
  </r>
  <r>
    <x v="267"/>
    <s v="O221107058738"/>
    <s v="2022"/>
    <s v="4분기(12월)"/>
    <x v="8"/>
    <s v="브라질"/>
    <s v="김은수"/>
    <x v="0"/>
    <s v="The맛있는 김도둑 김가루70g"/>
    <n v="2600"/>
    <n v="3"/>
    <n v="7800"/>
  </r>
  <r>
    <x v="267"/>
    <s v="O221107058738"/>
    <s v="2022"/>
    <s v="4분기(12월)"/>
    <x v="8"/>
    <s v="브라질"/>
    <s v="김은수"/>
    <x v="0"/>
    <s v="가야농장 알로에1.5L*2입"/>
    <n v="4900"/>
    <n v="1"/>
    <n v="4900"/>
  </r>
  <r>
    <x v="267"/>
    <s v="O221107058738"/>
    <s v="2022"/>
    <s v="4분기(12월)"/>
    <x v="8"/>
    <s v="브라질"/>
    <s v="김은수"/>
    <x v="0"/>
    <s v="갈아만든배 238ml*12"/>
    <n v="9000"/>
    <n v="1"/>
    <n v="9000"/>
  </r>
  <r>
    <x v="267"/>
    <s v="O221107058738"/>
    <s v="2022"/>
    <s v="4분기(12월)"/>
    <x v="8"/>
    <s v="브라질"/>
    <s v="김은수"/>
    <x v="0"/>
    <s v="감자 수제비키트265g"/>
    <n v="5960"/>
    <n v="2"/>
    <n v="11920"/>
  </r>
  <r>
    <x v="267"/>
    <s v="O221107058738"/>
    <s v="2022"/>
    <s v="4분기(12월)"/>
    <x v="8"/>
    <s v="브라질"/>
    <s v="김은수"/>
    <x v="0"/>
    <s v="광천파래김4g*16봉"/>
    <n v="4200"/>
    <n v="8"/>
    <n v="33600"/>
  </r>
  <r>
    <x v="267"/>
    <s v="O221107058738"/>
    <s v="2022"/>
    <s v="4분기(12월)"/>
    <x v="8"/>
    <s v="브라질"/>
    <s v="김은수"/>
    <x v="0"/>
    <s v="구운감자 135g"/>
    <n v="3600"/>
    <n v="4"/>
    <n v="14400"/>
  </r>
  <r>
    <x v="267"/>
    <s v="O221107058738"/>
    <s v="2022"/>
    <s v="4분기(12월)"/>
    <x v="8"/>
    <s v="브라질"/>
    <s v="김은수"/>
    <x v="0"/>
    <s v="구운양파60g"/>
    <n v="990"/>
    <n v="6"/>
    <n v="5940"/>
  </r>
  <r>
    <x v="267"/>
    <s v="O221107058738"/>
    <s v="2022"/>
    <s v="4분기(12월)"/>
    <x v="8"/>
    <s v="브라질"/>
    <s v="김은수"/>
    <x v="0"/>
    <s v="꾸이맨23g*10입"/>
    <n v="12000"/>
    <n v="2"/>
    <n v="24000"/>
  </r>
  <r>
    <x v="267"/>
    <s v="O221107058738"/>
    <s v="2022"/>
    <s v="4분기(12월)"/>
    <x v="8"/>
    <s v="브라질"/>
    <s v="김은수"/>
    <x v="0"/>
    <s v="농심 너구리순한맛(멀티5입)"/>
    <n v="4090"/>
    <n v="2"/>
    <n v="8180"/>
  </r>
  <r>
    <x v="267"/>
    <s v="O221107058738"/>
    <s v="2022"/>
    <s v="4분기(12월)"/>
    <x v="8"/>
    <s v="브라질"/>
    <s v="김은수"/>
    <x v="0"/>
    <s v="농심 새우깡90g"/>
    <n v="1073"/>
    <n v="3"/>
    <n v="3219"/>
  </r>
  <r>
    <x v="267"/>
    <s v="O221107058738"/>
    <s v="2022"/>
    <s v="4분기(12월)"/>
    <x v="8"/>
    <s v="브라질"/>
    <s v="김은수"/>
    <x v="0"/>
    <s v="농심 신라면(멀티5입)"/>
    <n v="3730"/>
    <n v="1"/>
    <n v="3730"/>
  </r>
  <r>
    <x v="267"/>
    <s v="O221107058738"/>
    <s v="2022"/>
    <s v="4분기(12월)"/>
    <x v="8"/>
    <s v="브라질"/>
    <s v="김은수"/>
    <x v="0"/>
    <s v="농심 양파링84g"/>
    <n v="1240"/>
    <n v="3"/>
    <n v="3720"/>
  </r>
  <r>
    <x v="267"/>
    <s v="O221107058738"/>
    <s v="2022"/>
    <s v="4분기(12월)"/>
    <x v="8"/>
    <s v="브라질"/>
    <s v="김은수"/>
    <x v="0"/>
    <s v="농심 육개장사발면86g*6입"/>
    <n v="5000"/>
    <n v="1"/>
    <n v="5000"/>
  </r>
  <r>
    <x v="267"/>
    <s v="O221107058738"/>
    <s v="2022"/>
    <s v="4분기(12월)"/>
    <x v="8"/>
    <s v="브라질"/>
    <s v="김은수"/>
    <x v="0"/>
    <s v="농심)튀김우동소컵62g*6입"/>
    <n v="5910"/>
    <n v="1"/>
    <n v="5910"/>
  </r>
  <r>
    <x v="267"/>
    <s v="O221107058738"/>
    <s v="2022"/>
    <s v="4분기(12월)"/>
    <x v="8"/>
    <s v="브라질"/>
    <s v="김은수"/>
    <x v="0"/>
    <s v="농심짜파게티(멀티5입)"/>
    <n v="5000"/>
    <n v="6"/>
    <n v="30000"/>
  </r>
  <r>
    <x v="267"/>
    <s v="O221107058738"/>
    <s v="2022"/>
    <s v="4분기(12월)"/>
    <x v="8"/>
    <s v="브라질"/>
    <s v="김은수"/>
    <x v="0"/>
    <s v="독도무역 명이(산마늘)175g*3"/>
    <n v="15800"/>
    <n v="1"/>
    <n v="15800"/>
  </r>
  <r>
    <x v="267"/>
    <s v="O221107058738"/>
    <s v="2022"/>
    <s v="4분기(12월)"/>
    <x v="8"/>
    <s v="브라질"/>
    <s v="김은수"/>
    <x v="0"/>
    <s v="동서 포스트 오레오 오즈 250g"/>
    <n v="4770"/>
    <n v="3"/>
    <n v="14310"/>
  </r>
  <r>
    <x v="267"/>
    <s v="O221107058738"/>
    <s v="2022"/>
    <s v="4분기(12월)"/>
    <x v="8"/>
    <s v="브라질"/>
    <s v="김은수"/>
    <x v="0"/>
    <s v="롯데 청포도 캔디 153g"/>
    <n v="2090"/>
    <n v="1"/>
    <n v="2090"/>
  </r>
  <r>
    <x v="267"/>
    <s v="O221107058738"/>
    <s v="2022"/>
    <s v="4분기(12월)"/>
    <x v="8"/>
    <s v="브라질"/>
    <s v="김은수"/>
    <x v="0"/>
    <s v="마이쮸(딸기복숭아)284g"/>
    <n v="3610"/>
    <n v="2"/>
    <n v="7220"/>
  </r>
  <r>
    <x v="267"/>
    <s v="O221107058738"/>
    <s v="2022"/>
    <s v="4분기(12월)"/>
    <x v="8"/>
    <s v="브라질"/>
    <s v="김은수"/>
    <x v="0"/>
    <s v="마이쮸(포도사과)284g"/>
    <n v="3610"/>
    <n v="2"/>
    <n v="7220"/>
  </r>
  <r>
    <x v="267"/>
    <s v="O221107058738"/>
    <s v="2022"/>
    <s v="4분기(12월)"/>
    <x v="8"/>
    <s v="브라질"/>
    <s v="김은수"/>
    <x v="0"/>
    <s v="맥심 모카골드210T"/>
    <n v="29000"/>
    <n v="1"/>
    <n v="29000"/>
  </r>
  <r>
    <x v="267"/>
    <s v="O221107058738"/>
    <s v="2022"/>
    <s v="4분기(12월)"/>
    <x v="8"/>
    <s v="브라질"/>
    <s v="김은수"/>
    <x v="0"/>
    <s v="몬라이스 누들 3mm"/>
    <n v="1960"/>
    <n v="1"/>
    <n v="1960"/>
  </r>
  <r>
    <x v="267"/>
    <s v="O221107058738"/>
    <s v="2022"/>
    <s v="4분기(12월)"/>
    <x v="8"/>
    <s v="브라질"/>
    <s v="김은수"/>
    <x v="0"/>
    <s v="몽쉘 카카오케이크384g"/>
    <n v="4700"/>
    <n v="1"/>
    <n v="4700"/>
  </r>
  <r>
    <x v="267"/>
    <s v="O221107058738"/>
    <s v="2022"/>
    <s v="4분기(12월)"/>
    <x v="8"/>
    <s v="브라질"/>
    <s v="김은수"/>
    <x v="0"/>
    <s v="미에로 화이바350ml*6"/>
    <n v="7800"/>
    <n v="1"/>
    <n v="7800"/>
  </r>
  <r>
    <x v="267"/>
    <s v="O221107058738"/>
    <s v="2022"/>
    <s v="4분기(12월)"/>
    <x v="8"/>
    <s v="브라질"/>
    <s v="김은수"/>
    <x v="0"/>
    <s v="미왕 쌀과자 250g"/>
    <n v="3400"/>
    <n v="2"/>
    <n v="6800"/>
  </r>
  <r>
    <x v="267"/>
    <s v="O221107058738"/>
    <s v="2022"/>
    <s v="4분기(12월)"/>
    <x v="8"/>
    <s v="브라질"/>
    <s v="김은수"/>
    <x v="0"/>
    <s v="반해요 간장깻잎80g*5"/>
    <n v="11000"/>
    <n v="1"/>
    <n v="11000"/>
  </r>
  <r>
    <x v="267"/>
    <s v="O221107058738"/>
    <s v="2022"/>
    <s v="4분기(12월)"/>
    <x v="8"/>
    <s v="브라질"/>
    <s v="김은수"/>
    <x v="0"/>
    <s v="백설 올리고당1.2kg"/>
    <n v="5430"/>
    <n v="1"/>
    <n v="5430"/>
  </r>
  <r>
    <x v="267"/>
    <s v="O221107058738"/>
    <s v="2022"/>
    <s v="4분기(12월)"/>
    <x v="8"/>
    <s v="브라질"/>
    <s v="김은수"/>
    <x v="0"/>
    <s v="백설 토마토파스타소스180g*5"/>
    <n v="9300"/>
    <n v="1"/>
    <n v="9300"/>
  </r>
  <r>
    <x v="267"/>
    <s v="O221107058738"/>
    <s v="2022"/>
    <s v="4분기(12월)"/>
    <x v="8"/>
    <s v="브라질"/>
    <s v="김은수"/>
    <x v="0"/>
    <s v="버터와플316g"/>
    <n v="4000"/>
    <n v="1"/>
    <n v="4000"/>
  </r>
  <r>
    <x v="267"/>
    <s v="O221107058738"/>
    <s v="2022"/>
    <s v="4분기(12월)"/>
    <x v="8"/>
    <s v="브라질"/>
    <s v="김은수"/>
    <x v="0"/>
    <s v="보해매원 1.5ℓ"/>
    <n v="8100"/>
    <n v="1"/>
    <n v="8100"/>
  </r>
  <r>
    <x v="267"/>
    <s v="O221107058738"/>
    <s v="2022"/>
    <s v="4분기(12월)"/>
    <x v="8"/>
    <s v="브라질"/>
    <s v="김은수"/>
    <x v="0"/>
    <s v="비락 식혜1.5ℓ"/>
    <n v="3540"/>
    <n v="1"/>
    <n v="3540"/>
  </r>
  <r>
    <x v="267"/>
    <s v="O221107058738"/>
    <s v="2022"/>
    <s v="4분기(12월)"/>
    <x v="8"/>
    <s v="브라질"/>
    <s v="김은수"/>
    <x v="0"/>
    <s v="비락식혜 500ml*6입"/>
    <n v="8400"/>
    <n v="2"/>
    <n v="16800"/>
  </r>
  <r>
    <x v="267"/>
    <s v="O221107058738"/>
    <s v="2022"/>
    <s v="4분기(12월)"/>
    <x v="8"/>
    <s v="브라질"/>
    <s v="김은수"/>
    <x v="0"/>
    <s v="비비고 돼지고기김치찌개 460g*2"/>
    <n v="11400"/>
    <n v="2"/>
    <n v="22800"/>
  </r>
  <r>
    <x v="267"/>
    <s v="O221107058738"/>
    <s v="2022"/>
    <s v="4분기(12월)"/>
    <x v="8"/>
    <s v="브라질"/>
    <s v="김은수"/>
    <x v="0"/>
    <s v="비비고 소고기 장터국500g*2"/>
    <n v="9040"/>
    <n v="1"/>
    <n v="9040"/>
  </r>
  <r>
    <x v="267"/>
    <s v="O221107058738"/>
    <s v="2022"/>
    <s v="4분기(12월)"/>
    <x v="8"/>
    <s v="브라질"/>
    <s v="김은수"/>
    <x v="0"/>
    <s v="비비고 소고기미역국500g*2"/>
    <n v="7880"/>
    <n v="2"/>
    <n v="15760"/>
  </r>
  <r>
    <x v="267"/>
    <s v="O221107058738"/>
    <s v="2022"/>
    <s v="4분기(12월)"/>
    <x v="8"/>
    <s v="브라질"/>
    <s v="김은수"/>
    <x v="0"/>
    <s v="비비고 육개장500g*2"/>
    <n v="8140"/>
    <n v="2"/>
    <n v="16280"/>
  </r>
  <r>
    <x v="267"/>
    <s v="O221107058738"/>
    <s v="2022"/>
    <s v="4분기(12월)"/>
    <x v="8"/>
    <s v="브라질"/>
    <s v="김은수"/>
    <x v="0"/>
    <s v="뻥이요 오리지날 140g"/>
    <n v="1250"/>
    <n v="1"/>
    <n v="1250"/>
  </r>
  <r>
    <x v="267"/>
    <s v="O221107058738"/>
    <s v="2022"/>
    <s v="4분기(12월)"/>
    <x v="8"/>
    <s v="브라질"/>
    <s v="김은수"/>
    <x v="0"/>
    <s v="뽀로로 사과맛 235ml(24입)"/>
    <n v="20000"/>
    <n v="1"/>
    <n v="20000"/>
  </r>
  <r>
    <x v="267"/>
    <s v="O221107058738"/>
    <s v="2022"/>
    <s v="4분기(12월)"/>
    <x v="8"/>
    <s v="브라질"/>
    <s v="김은수"/>
    <x v="0"/>
    <s v="뿌셔뿌셔(바베큐맛)"/>
    <n v="840"/>
    <n v="10"/>
    <n v="8400"/>
  </r>
  <r>
    <x v="267"/>
    <s v="O221107058738"/>
    <s v="2022"/>
    <s v="4분기(12월)"/>
    <x v="8"/>
    <s v="브라질"/>
    <s v="김은수"/>
    <x v="0"/>
    <s v="삼색천하 오징어70g"/>
    <n v="6620"/>
    <n v="11"/>
    <n v="72820"/>
  </r>
  <r>
    <x v="267"/>
    <s v="O221107058738"/>
    <s v="2022"/>
    <s v="4분기(12월)"/>
    <x v="8"/>
    <s v="브라질"/>
    <s v="김은수"/>
    <x v="0"/>
    <s v="샘표 미소된장국8g*5입"/>
    <n v="3390"/>
    <n v="3"/>
    <n v="10170"/>
  </r>
  <r>
    <x v="267"/>
    <s v="O221107058738"/>
    <s v="2022"/>
    <s v="4분기(12월)"/>
    <x v="8"/>
    <s v="브라질"/>
    <s v="김은수"/>
    <x v="0"/>
    <s v="샘표 바지락칼국수 111g"/>
    <n v="1250"/>
    <n v="8"/>
    <n v="10000"/>
  </r>
  <r>
    <x v="267"/>
    <s v="O221107058738"/>
    <s v="2022"/>
    <s v="4분기(12월)"/>
    <x v="8"/>
    <s v="브라질"/>
    <s v="김은수"/>
    <x v="0"/>
    <s v="스팸 마일드 300g*3"/>
    <n v="12480"/>
    <n v="3"/>
    <n v="37440"/>
  </r>
  <r>
    <x v="267"/>
    <s v="O221107058738"/>
    <s v="2022"/>
    <s v="4분기(12월)"/>
    <x v="8"/>
    <s v="브라질"/>
    <s v="김은수"/>
    <x v="0"/>
    <s v="스팸 클래식300g*3입"/>
    <n v="12480"/>
    <n v="3"/>
    <n v="37440"/>
  </r>
  <r>
    <x v="267"/>
    <s v="O221107058738"/>
    <s v="2022"/>
    <s v="4분기(12월)"/>
    <x v="8"/>
    <s v="브라질"/>
    <s v="김은수"/>
    <x v="0"/>
    <s v="신쫄이 레몬콜라맛480g(20입)"/>
    <n v="8500"/>
    <n v="3"/>
    <n v="25500"/>
  </r>
  <r>
    <x v="267"/>
    <s v="O221107058738"/>
    <s v="2022"/>
    <s v="4분기(12월)"/>
    <x v="8"/>
    <s v="브라질"/>
    <s v="김은수"/>
    <x v="0"/>
    <s v="앵그리너구리멀티 5입"/>
    <n v="3980"/>
    <n v="4"/>
    <n v="15920"/>
  </r>
  <r>
    <x v="267"/>
    <s v="O221107058738"/>
    <s v="2022"/>
    <s v="4분기(12월)"/>
    <x v="8"/>
    <s v="브라질"/>
    <s v="김은수"/>
    <x v="0"/>
    <s v="옛날 국수 소면 700g"/>
    <n v="2790"/>
    <n v="4"/>
    <n v="11160"/>
  </r>
  <r>
    <x v="267"/>
    <s v="O221107058738"/>
    <s v="2022"/>
    <s v="4분기(12월)"/>
    <x v="8"/>
    <s v="브라질"/>
    <s v="김은수"/>
    <x v="0"/>
    <s v="옛날칼국수500g"/>
    <n v="2430"/>
    <n v="6"/>
    <n v="14580"/>
  </r>
  <r>
    <x v="267"/>
    <s v="O221107058738"/>
    <s v="2022"/>
    <s v="4분기(12월)"/>
    <x v="8"/>
    <s v="브라질"/>
    <s v="김은수"/>
    <x v="0"/>
    <s v="오뚜기 3분쇠고기짜장200g"/>
    <n v="1270"/>
    <n v="10"/>
    <n v="12700"/>
  </r>
  <r>
    <x v="267"/>
    <s v="O221107058738"/>
    <s v="2022"/>
    <s v="4분기(12월)"/>
    <x v="8"/>
    <s v="브라질"/>
    <s v="김은수"/>
    <x v="0"/>
    <s v="오뚜기 간편 미역국 9.5g (컵국)"/>
    <n v="1240"/>
    <n v="4"/>
    <n v="4960"/>
  </r>
  <r>
    <x v="267"/>
    <s v="O221107058738"/>
    <s v="2022"/>
    <s v="4분기(12월)"/>
    <x v="8"/>
    <s v="브라질"/>
    <s v="김은수"/>
    <x v="0"/>
    <s v="오뚜기 바지락새우 순두부찌개양념90g*5"/>
    <n v="9300"/>
    <n v="1"/>
    <n v="9300"/>
  </r>
  <r>
    <x v="267"/>
    <s v="O221107058738"/>
    <s v="2022"/>
    <s v="4분기(12월)"/>
    <x v="8"/>
    <s v="브라질"/>
    <s v="김은수"/>
    <x v="0"/>
    <s v="오뚜기 새송이 쇠고기죽 285g*2"/>
    <n v="5400"/>
    <n v="5"/>
    <n v="27000"/>
  </r>
  <r>
    <x v="267"/>
    <s v="O221107058738"/>
    <s v="2022"/>
    <s v="4분기(12월)"/>
    <x v="8"/>
    <s v="브라질"/>
    <s v="김은수"/>
    <x v="0"/>
    <s v="오뚜기전복죽285g*2"/>
    <n v="5400"/>
    <n v="5"/>
    <n v="27000"/>
  </r>
  <r>
    <x v="267"/>
    <s v="O221107058738"/>
    <s v="2022"/>
    <s v="4분기(12월)"/>
    <x v="8"/>
    <s v="브라질"/>
    <s v="김은수"/>
    <x v="0"/>
    <s v="오리온 초코파이12p"/>
    <n v="3920"/>
    <n v="2"/>
    <n v="7840"/>
  </r>
  <r>
    <x v="267"/>
    <s v="O221107058738"/>
    <s v="2022"/>
    <s v="4분기(12월)"/>
    <x v="8"/>
    <s v="브라질"/>
    <s v="김은수"/>
    <x v="0"/>
    <s v="정일강냉이90g"/>
    <n v="900"/>
    <n v="6"/>
    <n v="5400"/>
  </r>
  <r>
    <x v="267"/>
    <s v="O221107058738"/>
    <s v="2022"/>
    <s v="4분기(12월)"/>
    <x v="8"/>
    <s v="브라질"/>
    <s v="김은수"/>
    <x v="0"/>
    <s v="정통 오리엔탈 드레싱 210g"/>
    <n v="3340"/>
    <n v="1"/>
    <n v="3340"/>
  </r>
  <r>
    <x v="267"/>
    <s v="O221107058738"/>
    <s v="2022"/>
    <s v="4분기(12월)"/>
    <x v="8"/>
    <s v="브라질"/>
    <s v="김은수"/>
    <x v="0"/>
    <s v="젤리스트로우482g(25입)"/>
    <n v="4500"/>
    <n v="4"/>
    <n v="18000"/>
  </r>
  <r>
    <x v="267"/>
    <s v="O221107058738"/>
    <s v="2022"/>
    <s v="4분기(12월)"/>
    <x v="8"/>
    <s v="브라질"/>
    <s v="김은수"/>
    <x v="0"/>
    <s v="종가반상 사골시래기된장국450g*2"/>
    <n v="7400"/>
    <n v="1"/>
    <n v="7400"/>
  </r>
  <r>
    <x v="267"/>
    <s v="O221107058738"/>
    <s v="2022"/>
    <s v="4분기(12월)"/>
    <x v="8"/>
    <s v="브라질"/>
    <s v="김은수"/>
    <x v="0"/>
    <s v="진라면*매운맛(멀티5입)"/>
    <n v="3250"/>
    <n v="4"/>
    <n v="13000"/>
  </r>
  <r>
    <x v="267"/>
    <s v="O221107058738"/>
    <s v="2022"/>
    <s v="4분기(12월)"/>
    <x v="8"/>
    <s v="브라질"/>
    <s v="김은수"/>
    <x v="0"/>
    <s v="진라면*순한맛(멀티5입)"/>
    <n v="3200"/>
    <n v="4"/>
    <n v="12800"/>
  </r>
  <r>
    <x v="267"/>
    <s v="O221107058738"/>
    <s v="2022"/>
    <s v="4분기(12월)"/>
    <x v="8"/>
    <s v="브라질"/>
    <s v="김은수"/>
    <x v="0"/>
    <s v="진라면소컵(순한맛)65g*6입"/>
    <n v="4070"/>
    <n v="1"/>
    <n v="4070"/>
  </r>
  <r>
    <x v="267"/>
    <s v="O221107058738"/>
    <s v="2022"/>
    <s v="4분기(12월)"/>
    <x v="8"/>
    <s v="브라질"/>
    <s v="김은수"/>
    <x v="0"/>
    <s v="청정원 순창쌈장 P500g"/>
    <n v="3550"/>
    <n v="1"/>
    <n v="3550"/>
  </r>
  <r>
    <x v="267"/>
    <s v="O221107058738"/>
    <s v="2022"/>
    <s v="4분기(12월)"/>
    <x v="8"/>
    <s v="브라질"/>
    <s v="김은수"/>
    <x v="0"/>
    <s v="청정원 직화짬뽕분말96g"/>
    <n v="3360"/>
    <n v="2"/>
    <n v="6720"/>
  </r>
  <r>
    <x v="267"/>
    <s v="O221107058738"/>
    <s v="2022"/>
    <s v="4분기(12월)"/>
    <x v="8"/>
    <s v="브라질"/>
    <s v="김은수"/>
    <x v="0"/>
    <s v="촉촉한 고구마50g*5"/>
    <n v="6770"/>
    <n v="1"/>
    <n v="6770"/>
  </r>
  <r>
    <x v="267"/>
    <s v="O221107058738"/>
    <s v="2022"/>
    <s v="4분기(12월)"/>
    <x v="8"/>
    <s v="브라질"/>
    <s v="김은수"/>
    <x v="0"/>
    <s v="추억의맛 달고나 캔디50g"/>
    <n v="1000"/>
    <n v="3"/>
    <n v="3000"/>
  </r>
  <r>
    <x v="267"/>
    <s v="O221107058738"/>
    <s v="2022"/>
    <s v="4분기(12월)"/>
    <x v="8"/>
    <s v="브라질"/>
    <s v="김은수"/>
    <x v="0"/>
    <s v="크라운 쿠크다스128g (화이트)"/>
    <n v="2160"/>
    <n v="2"/>
    <n v="4320"/>
  </r>
  <r>
    <x v="267"/>
    <s v="O221107058738"/>
    <s v="2022"/>
    <s v="4분기(12월)"/>
    <x v="8"/>
    <s v="브라질"/>
    <s v="김은수"/>
    <x v="0"/>
    <s v="파마젠 멀티비타민 꾸미(90일분)"/>
    <n v="14000"/>
    <n v="1"/>
    <n v="14000"/>
  </r>
  <r>
    <x v="267"/>
    <s v="O221107058738"/>
    <s v="2022"/>
    <s v="4분기(12월)"/>
    <x v="8"/>
    <s v="브라질"/>
    <s v="김은수"/>
    <x v="0"/>
    <s v="팔도비빔면(멀티5입)"/>
    <n v="4450"/>
    <n v="2"/>
    <n v="8900"/>
  </r>
  <r>
    <x v="267"/>
    <s v="O221107058738"/>
    <s v="2022"/>
    <s v="4분기(12월)"/>
    <x v="8"/>
    <s v="브라질"/>
    <s v="김은수"/>
    <x v="0"/>
    <s v="포키 극세44g"/>
    <n v="1070"/>
    <n v="9"/>
    <n v="9630"/>
  </r>
  <r>
    <x v="267"/>
    <s v="O221107058738"/>
    <s v="2022"/>
    <s v="4분기(12월)"/>
    <x v="8"/>
    <s v="브라질"/>
    <s v="김은수"/>
    <x v="0"/>
    <s v="풍기도깨비해먹음사과즙100ml*24포"/>
    <n v="19000"/>
    <n v="5"/>
    <n v="95000"/>
  </r>
  <r>
    <x v="267"/>
    <s v="O221107058738"/>
    <s v="2022"/>
    <s v="4분기(12월)"/>
    <x v="8"/>
    <s v="브라질"/>
    <s v="김은수"/>
    <x v="0"/>
    <s v="해태 오예스360g"/>
    <n v="4200"/>
    <n v="1"/>
    <n v="4200"/>
  </r>
  <r>
    <x v="267"/>
    <s v="O221107058738"/>
    <s v="2022"/>
    <s v="4분기(12월)"/>
    <x v="8"/>
    <s v="브라질"/>
    <s v="김은수"/>
    <x v="0"/>
    <s v="해태 자가비90g 짭짤한맛"/>
    <n v="2400"/>
    <n v="3"/>
    <n v="7200"/>
  </r>
  <r>
    <x v="267"/>
    <s v="O221107058738"/>
    <s v="2022"/>
    <s v="4분기(12월)"/>
    <x v="8"/>
    <s v="브라질"/>
    <s v="김은수"/>
    <x v="0"/>
    <s v="해피홈 아웃도어 롤온50g(바르는모기진드기기피제)"/>
    <n v="6950"/>
    <n v="1"/>
    <n v="6950"/>
  </r>
  <r>
    <x v="267"/>
    <s v="O221107058738"/>
    <s v="2022"/>
    <s v="4분기(12월)"/>
    <x v="8"/>
    <s v="브라질"/>
    <s v="김은수"/>
    <x v="0"/>
    <s v="허니버터 아몬드130g"/>
    <n v="3400"/>
    <n v="1"/>
    <n v="3400"/>
  </r>
  <r>
    <x v="267"/>
    <s v="O221107058738"/>
    <s v="2022"/>
    <s v="4분기(12월)"/>
    <x v="8"/>
    <s v="브라질"/>
    <s v="김은수"/>
    <x v="0"/>
    <s v="허니버터 와사비맛아몬드130g"/>
    <n v="3400"/>
    <n v="1"/>
    <n v="3400"/>
  </r>
  <r>
    <x v="268"/>
    <s v="O221107058737"/>
    <s v="2022"/>
    <s v="4분기(12월)"/>
    <x v="13"/>
    <s v="벨기에"/>
    <s v="최영민"/>
    <x v="0"/>
    <s v="(인) 볶은현미 20g*25봉"/>
    <n v="13090"/>
    <n v="1"/>
    <n v="13090"/>
  </r>
  <r>
    <x v="268"/>
    <s v="O221107058737"/>
    <s v="2022"/>
    <s v="4분기(12월)"/>
    <x v="13"/>
    <s v="벨기에"/>
    <s v="최영민"/>
    <x v="0"/>
    <s v="3배사과식초900ml"/>
    <n v="4280"/>
    <n v="1"/>
    <n v="4280"/>
  </r>
  <r>
    <x v="268"/>
    <s v="O221107058737"/>
    <s v="2022"/>
    <s v="4분기(12월)"/>
    <x v="13"/>
    <s v="벨기에"/>
    <s v="최영민"/>
    <x v="0"/>
    <s v="가야농장 알로에1.5L*2입"/>
    <n v="4900"/>
    <n v="1"/>
    <n v="4900"/>
  </r>
  <r>
    <x v="268"/>
    <s v="O221107058737"/>
    <s v="2022"/>
    <s v="4분기(12월)"/>
    <x v="13"/>
    <s v="벨기에"/>
    <s v="최영민"/>
    <x v="0"/>
    <s v="갈아만든배 238ml*12"/>
    <n v="9000"/>
    <n v="1"/>
    <n v="9000"/>
  </r>
  <r>
    <x v="268"/>
    <s v="O221107058737"/>
    <s v="2022"/>
    <s v="4분기(12월)"/>
    <x v="13"/>
    <s v="벨기에"/>
    <s v="최영민"/>
    <x v="0"/>
    <s v="광야 매실청970ml"/>
    <n v="5800"/>
    <n v="1"/>
    <n v="5800"/>
  </r>
  <r>
    <x v="268"/>
    <s v="O221107058737"/>
    <s v="2022"/>
    <s v="4분기(12월)"/>
    <x v="13"/>
    <s v="벨기에"/>
    <s v="최영민"/>
    <x v="0"/>
    <s v="까스명수 골드75ml*10"/>
    <n v="8000"/>
    <n v="1"/>
    <n v="8000"/>
  </r>
  <r>
    <x v="268"/>
    <s v="O221107058737"/>
    <s v="2022"/>
    <s v="4분기(12월)"/>
    <x v="13"/>
    <s v="벨기에"/>
    <s v="최영민"/>
    <x v="0"/>
    <s v="뉴월남쌈300g(16cm)"/>
    <n v="2720"/>
    <n v="2"/>
    <n v="5440"/>
  </r>
  <r>
    <x v="268"/>
    <s v="O221107058737"/>
    <s v="2022"/>
    <s v="4분기(12월)"/>
    <x v="13"/>
    <s v="벨기에"/>
    <s v="최영민"/>
    <x v="0"/>
    <s v="다농원 쌍화차40T"/>
    <n v="8900"/>
    <n v="2"/>
    <n v="17800"/>
  </r>
  <r>
    <x v="268"/>
    <s v="O221107058737"/>
    <s v="2022"/>
    <s v="4분기(12월)"/>
    <x v="13"/>
    <s v="벨기에"/>
    <s v="최영민"/>
    <x v="0"/>
    <s v="도토리묵가루400g"/>
    <n v="7500"/>
    <n v="1"/>
    <n v="7500"/>
  </r>
  <r>
    <x v="268"/>
    <s v="O221107058737"/>
    <s v="2022"/>
    <s v="4분기(12월)"/>
    <x v="13"/>
    <s v="벨기에"/>
    <s v="최영민"/>
    <x v="0"/>
    <s v="뚝딱 삶은곤드레300g"/>
    <n v="5500"/>
    <n v="2"/>
    <n v="11000"/>
  </r>
  <r>
    <x v="268"/>
    <s v="O221107058737"/>
    <s v="2022"/>
    <s v="4분기(12월)"/>
    <x v="13"/>
    <s v="벨기에"/>
    <s v="최영민"/>
    <x v="0"/>
    <s v="뚝딱 삶은시래기300g"/>
    <n v="5500"/>
    <n v="2"/>
    <n v="11000"/>
  </r>
  <r>
    <x v="268"/>
    <s v="O221107058737"/>
    <s v="2022"/>
    <s v="4분기(12월)"/>
    <x v="13"/>
    <s v="벨기에"/>
    <s v="최영민"/>
    <x v="0"/>
    <s v="맛술 생강 500ml"/>
    <n v="2780"/>
    <n v="1"/>
    <n v="2780"/>
  </r>
  <r>
    <x v="268"/>
    <s v="O221107058737"/>
    <s v="2022"/>
    <s v="4분기(12월)"/>
    <x v="13"/>
    <s v="벨기에"/>
    <s v="최영민"/>
    <x v="0"/>
    <s v="머거본 꿀땅콩55g*12"/>
    <n v="11000"/>
    <n v="1"/>
    <n v="11000"/>
  </r>
  <r>
    <x v="268"/>
    <s v="O221107058737"/>
    <s v="2022"/>
    <s v="4분기(12월)"/>
    <x v="13"/>
    <s v="벨기에"/>
    <s v="최영민"/>
    <x v="0"/>
    <s v="머거본 커피땅콩55g*12"/>
    <n v="9900"/>
    <n v="1"/>
    <n v="9900"/>
  </r>
  <r>
    <x v="268"/>
    <s v="O221107058737"/>
    <s v="2022"/>
    <s v="4분기(12월)"/>
    <x v="13"/>
    <s v="벨기에"/>
    <s v="최영민"/>
    <x v="0"/>
    <s v="몬스위트칠리소스435ml"/>
    <n v="4010"/>
    <n v="2"/>
    <n v="8020"/>
  </r>
  <r>
    <x v="268"/>
    <s v="O221107058737"/>
    <s v="2022"/>
    <s v="4분기(12월)"/>
    <x v="13"/>
    <s v="벨기에"/>
    <s v="최영민"/>
    <x v="0"/>
    <s v="백설찹쌀호떡믹스400g"/>
    <n v="3800"/>
    <n v="3"/>
    <n v="11400"/>
  </r>
  <r>
    <x v="268"/>
    <s v="O221107058737"/>
    <s v="2022"/>
    <s v="4분기(12월)"/>
    <x v="13"/>
    <s v="벨기에"/>
    <s v="최영민"/>
    <x v="0"/>
    <s v="비비고 누룽지 닭백숙죽 280g"/>
    <n v="2850"/>
    <n v="1"/>
    <n v="2850"/>
  </r>
  <r>
    <x v="268"/>
    <s v="O221107058737"/>
    <s v="2022"/>
    <s v="4분기(12월)"/>
    <x v="13"/>
    <s v="벨기에"/>
    <s v="최영민"/>
    <x v="0"/>
    <s v="사조 참치액500ml"/>
    <n v="5800"/>
    <n v="1"/>
    <n v="5800"/>
  </r>
  <r>
    <x v="268"/>
    <s v="O221107058737"/>
    <s v="2022"/>
    <s v="4분기(12월)"/>
    <x v="13"/>
    <s v="벨기에"/>
    <s v="최영민"/>
    <x v="0"/>
    <s v="삼양 불닭소스200g"/>
    <n v="4600"/>
    <n v="1"/>
    <n v="4600"/>
  </r>
  <r>
    <x v="268"/>
    <s v="O221107058737"/>
    <s v="2022"/>
    <s v="4분기(12월)"/>
    <x v="13"/>
    <s v="벨기에"/>
    <s v="최영민"/>
    <x v="0"/>
    <s v="샘표 바지락칼국수 111g"/>
    <n v="1250"/>
    <n v="1"/>
    <n v="1250"/>
  </r>
  <r>
    <x v="268"/>
    <s v="O221107058737"/>
    <s v="2022"/>
    <s v="4분기(12월)"/>
    <x v="13"/>
    <s v="벨기에"/>
    <s v="최영민"/>
    <x v="0"/>
    <s v="선봉 양평 해장국 600g*3"/>
    <n v="10000"/>
    <n v="1"/>
    <n v="10000"/>
  </r>
  <r>
    <x v="268"/>
    <s v="O221107058737"/>
    <s v="2022"/>
    <s v="4분기(12월)"/>
    <x v="13"/>
    <s v="벨기에"/>
    <s v="최영민"/>
    <x v="0"/>
    <s v="설악산 국산 친환경인증표고버섯80g"/>
    <n v="7800"/>
    <n v="1"/>
    <n v="7800"/>
  </r>
  <r>
    <x v="268"/>
    <s v="O221107058737"/>
    <s v="2022"/>
    <s v="4분기(12월)"/>
    <x v="13"/>
    <s v="벨기에"/>
    <s v="최영민"/>
    <x v="0"/>
    <s v="설악산 국산목이버섯30g"/>
    <n v="5500"/>
    <n v="1"/>
    <n v="5500"/>
  </r>
  <r>
    <x v="268"/>
    <s v="O221107058737"/>
    <s v="2022"/>
    <s v="4분기(12월)"/>
    <x v="13"/>
    <s v="벨기에"/>
    <s v="최영민"/>
    <x v="0"/>
    <s v="설악산 나물이야기 가지말림80g 국산 "/>
    <n v="5000"/>
    <n v="2"/>
    <n v="10000"/>
  </r>
  <r>
    <x v="268"/>
    <s v="O221107058737"/>
    <s v="2022"/>
    <s v="4분기(12월)"/>
    <x v="13"/>
    <s v="벨기에"/>
    <s v="최영민"/>
    <x v="0"/>
    <s v="설악산 나물이야기 호박말림130g 국산 "/>
    <n v="6000"/>
    <n v="2"/>
    <n v="12000"/>
  </r>
  <r>
    <x v="268"/>
    <s v="O221107058737"/>
    <s v="2022"/>
    <s v="4분기(12월)"/>
    <x v="13"/>
    <s v="벨기에"/>
    <s v="최영민"/>
    <x v="0"/>
    <s v="솥반 꿀약밥210g*6개"/>
    <n v="18600"/>
    <n v="1"/>
    <n v="18600"/>
  </r>
  <r>
    <x v="268"/>
    <s v="O221107058737"/>
    <s v="2022"/>
    <s v="4분기(12월)"/>
    <x v="13"/>
    <s v="벨기에"/>
    <s v="최영민"/>
    <x v="0"/>
    <s v="쌀과자 골드100g"/>
    <n v="900"/>
    <n v="1"/>
    <n v="900"/>
  </r>
  <r>
    <x v="268"/>
    <s v="O221107058737"/>
    <s v="2022"/>
    <s v="4분기(12월)"/>
    <x v="13"/>
    <s v="벨기에"/>
    <s v="최영민"/>
    <x v="0"/>
    <s v="예산국수1kg"/>
    <n v="5000"/>
    <n v="1"/>
    <n v="5000"/>
  </r>
  <r>
    <x v="268"/>
    <s v="O221107058737"/>
    <s v="2022"/>
    <s v="4분기(12월)"/>
    <x v="13"/>
    <s v="벨기에"/>
    <s v="최영민"/>
    <x v="0"/>
    <s v="옛날자른당면 100g"/>
    <n v="1400"/>
    <n v="1"/>
    <n v="1400"/>
  </r>
  <r>
    <x v="268"/>
    <s v="O221107058737"/>
    <s v="2022"/>
    <s v="4분기(12월)"/>
    <x v="13"/>
    <s v="벨기에"/>
    <s v="최영민"/>
    <x v="0"/>
    <s v="오뚜기 돈까스소스470g"/>
    <n v="3070"/>
    <n v="1"/>
    <n v="3070"/>
  </r>
  <r>
    <x v="268"/>
    <s v="O221107058737"/>
    <s v="2022"/>
    <s v="4분기(12월)"/>
    <x v="13"/>
    <s v="벨기에"/>
    <s v="최영민"/>
    <x v="0"/>
    <s v="오뚜기 양념치킨소스490g"/>
    <n v="2610"/>
    <n v="1"/>
    <n v="2610"/>
  </r>
  <r>
    <x v="268"/>
    <s v="O221107058737"/>
    <s v="2022"/>
    <s v="4분기(12월)"/>
    <x v="13"/>
    <s v="벨기에"/>
    <s v="최영민"/>
    <x v="0"/>
    <s v="오뚜기 옛날 물엿1.2kg"/>
    <n v="4250"/>
    <n v="1"/>
    <n v="4250"/>
  </r>
  <r>
    <x v="268"/>
    <s v="O221107058737"/>
    <s v="2022"/>
    <s v="4분기(12월)"/>
    <x v="13"/>
    <s v="벨기에"/>
    <s v="최영민"/>
    <x v="0"/>
    <s v="오미자 감식초970ml"/>
    <n v="5700"/>
    <n v="1"/>
    <n v="5700"/>
  </r>
  <r>
    <x v="268"/>
    <s v="O221107058737"/>
    <s v="2022"/>
    <s v="4분기(12월)"/>
    <x v="13"/>
    <s v="벨기에"/>
    <s v="최영민"/>
    <x v="0"/>
    <s v="이광범명가 들기름160ml(100%국산)"/>
    <n v="22000"/>
    <n v="1"/>
    <n v="22000"/>
  </r>
  <r>
    <x v="268"/>
    <s v="O221107058737"/>
    <s v="2022"/>
    <s v="4분기(12월)"/>
    <x v="13"/>
    <s v="벨기에"/>
    <s v="최영민"/>
    <x v="0"/>
    <s v="자일리톨 애니타임민트92g"/>
    <n v="2100"/>
    <n v="1"/>
    <n v="2100"/>
  </r>
  <r>
    <x v="268"/>
    <s v="O221107058737"/>
    <s v="2022"/>
    <s v="4분기(12월)"/>
    <x v="13"/>
    <s v="벨기에"/>
    <s v="최영민"/>
    <x v="0"/>
    <s v="제육볶음양념150g*4입"/>
    <n v="8400"/>
    <n v="1"/>
    <n v="8400"/>
  </r>
  <r>
    <x v="268"/>
    <s v="O221107058737"/>
    <s v="2022"/>
    <s v="4분기(12월)"/>
    <x v="13"/>
    <s v="벨기에"/>
    <s v="최영민"/>
    <x v="0"/>
    <s v="진공 알찬미 5kg"/>
    <n v="28700"/>
    <n v="2"/>
    <n v="57400"/>
  </r>
  <r>
    <x v="268"/>
    <s v="O221107058737"/>
    <s v="2022"/>
    <s v="4분기(12월)"/>
    <x v="13"/>
    <s v="벨기에"/>
    <s v="최영민"/>
    <x v="0"/>
    <s v="진공 찰보리1kg"/>
    <n v="3750"/>
    <n v="2"/>
    <n v="7500"/>
  </r>
  <r>
    <x v="268"/>
    <s v="O221107058737"/>
    <s v="2022"/>
    <s v="4분기(12월)"/>
    <x v="13"/>
    <s v="벨기에"/>
    <s v="최영민"/>
    <x v="0"/>
    <s v="진공 찰현미1kg"/>
    <n v="7200"/>
    <n v="3"/>
    <n v="21600"/>
  </r>
  <r>
    <x v="268"/>
    <s v="O221107058737"/>
    <s v="2022"/>
    <s v="4분기(12월)"/>
    <x v="13"/>
    <s v="벨기에"/>
    <s v="최영민"/>
    <x v="0"/>
    <s v="진공 찹쌀1kg"/>
    <n v="7400"/>
    <n v="3"/>
    <n v="22200"/>
  </r>
  <r>
    <x v="268"/>
    <s v="O221107058737"/>
    <s v="2022"/>
    <s v="4분기(12월)"/>
    <x v="13"/>
    <s v="벨기에"/>
    <s v="최영민"/>
    <x v="0"/>
    <s v="찹쌀미니도나스믹스500g"/>
    <n v="5890"/>
    <n v="3"/>
    <n v="17670"/>
  </r>
  <r>
    <x v="268"/>
    <s v="O221107058737"/>
    <s v="2022"/>
    <s v="4분기(12월)"/>
    <x v="13"/>
    <s v="벨기에"/>
    <s v="최영민"/>
    <x v="0"/>
    <s v="청솔전통백숙삼계탕100g"/>
    <n v="1800"/>
    <n v="5"/>
    <n v="9000"/>
  </r>
  <r>
    <x v="268"/>
    <s v="O221107058737"/>
    <s v="2022"/>
    <s v="4분기(12월)"/>
    <x v="13"/>
    <s v="벨기에"/>
    <s v="최영민"/>
    <x v="0"/>
    <s v="청수물냉면720g"/>
    <n v="5900"/>
    <n v="1"/>
    <n v="5900"/>
  </r>
  <r>
    <x v="268"/>
    <s v="O221107058737"/>
    <s v="2022"/>
    <s v="4분기(12월)"/>
    <x v="13"/>
    <s v="벨기에"/>
    <s v="최영민"/>
    <x v="0"/>
    <s v="청은 국산찹쌀가루100%300g"/>
    <n v="2480"/>
    <n v="1"/>
    <n v="2480"/>
  </r>
  <r>
    <x v="268"/>
    <s v="O221107058737"/>
    <s v="2022"/>
    <s v="4분기(12월)"/>
    <x v="13"/>
    <s v="벨기에"/>
    <s v="최영민"/>
    <x v="0"/>
    <s v="청정원 순창쌈장 P500g"/>
    <n v="3550"/>
    <n v="1"/>
    <n v="3550"/>
  </r>
  <r>
    <x v="268"/>
    <s v="O221107058737"/>
    <s v="2022"/>
    <s v="4분기(12월)"/>
    <x v="13"/>
    <s v="벨기에"/>
    <s v="최영민"/>
    <x v="0"/>
    <s v="초록원 유기농 꿀유자차1kg"/>
    <n v="16000"/>
    <n v="1"/>
    <n v="16000"/>
  </r>
  <r>
    <x v="268"/>
    <s v="O221107058737"/>
    <s v="2022"/>
    <s v="4분기(12월)"/>
    <x v="13"/>
    <s v="벨기에"/>
    <s v="최영민"/>
    <x v="0"/>
    <s v="추억의맛 달고나 캔디50g"/>
    <n v="1000"/>
    <n v="1"/>
    <n v="1000"/>
  </r>
  <r>
    <x v="268"/>
    <s v="O221107058737"/>
    <s v="2022"/>
    <s v="4분기(12월)"/>
    <x v="13"/>
    <s v="벨기에"/>
    <s v="최영민"/>
    <x v="0"/>
    <s v="춘천식철판닭갈비 양념160g*4입"/>
    <n v="8400"/>
    <n v="1"/>
    <n v="8400"/>
  </r>
  <r>
    <x v="268"/>
    <s v="O221107058737"/>
    <s v="2022"/>
    <s v="4분기(12월)"/>
    <x v="13"/>
    <s v="벨기에"/>
    <s v="최영민"/>
    <x v="0"/>
    <s v="컵밥 참치마요덮밥247g"/>
    <n v="3020"/>
    <n v="1"/>
    <n v="3020"/>
  </r>
  <r>
    <x v="268"/>
    <s v="O221107058737"/>
    <s v="2022"/>
    <s v="4분기(12월)"/>
    <x v="13"/>
    <s v="벨기에"/>
    <s v="최영민"/>
    <x v="0"/>
    <s v="컵밥 철판 제육덮밥250g"/>
    <n v="3170"/>
    <n v="1"/>
    <n v="3170"/>
  </r>
  <r>
    <x v="268"/>
    <s v="O221107058737"/>
    <s v="2022"/>
    <s v="4분기(12월)"/>
    <x v="13"/>
    <s v="벨기에"/>
    <s v="최영민"/>
    <x v="0"/>
    <s v="컵밥 춘천닭갈비덮밥310g "/>
    <n v="3020"/>
    <n v="1"/>
    <n v="3020"/>
  </r>
  <r>
    <x v="268"/>
    <s v="O221107058737"/>
    <s v="2022"/>
    <s v="4분기(12월)"/>
    <x v="13"/>
    <s v="벨기에"/>
    <s v="최영민"/>
    <x v="0"/>
    <s v="쿨라임 프레쉬600g"/>
    <n v="8900"/>
    <n v="1"/>
    <n v="8900"/>
  </r>
  <r>
    <x v="268"/>
    <s v="O221107058737"/>
    <s v="2022"/>
    <s v="4분기(12월)"/>
    <x v="13"/>
    <s v="벨기에"/>
    <s v="최영민"/>
    <x v="0"/>
    <s v="크라운 콘초66g(헤이즐넛초코)"/>
    <n v="1080"/>
    <n v="4"/>
    <n v="4320"/>
  </r>
  <r>
    <x v="268"/>
    <s v="O221107058737"/>
    <s v="2022"/>
    <s v="4분기(12월)"/>
    <x v="13"/>
    <s v="벨기에"/>
    <s v="최영민"/>
    <x v="0"/>
    <s v="하선정 까나리액젓800g"/>
    <n v="4910"/>
    <n v="1"/>
    <n v="4910"/>
  </r>
  <r>
    <x v="268"/>
    <s v="O221107058737"/>
    <s v="2022"/>
    <s v="4분기(12월)"/>
    <x v="13"/>
    <s v="벨기에"/>
    <s v="최영민"/>
    <x v="0"/>
    <s v="한성 가쓰오우동232.5g*3"/>
    <n v="3930"/>
    <n v="1"/>
    <n v="3930"/>
  </r>
  <r>
    <x v="268"/>
    <s v="O221107058737"/>
    <s v="2022"/>
    <s v="4분기(12월)"/>
    <x v="13"/>
    <s v="벨기에"/>
    <s v="최영민"/>
    <x v="0"/>
    <s v="해태 맛동산 90g"/>
    <n v="1380"/>
    <n v="1"/>
    <n v="1380"/>
  </r>
  <r>
    <x v="268"/>
    <s v="O221107058737"/>
    <s v="2022"/>
    <s v="4분기(12월)"/>
    <x v="13"/>
    <s v="벨기에"/>
    <s v="최영민"/>
    <x v="0"/>
    <s v="허니버터 군옥수수맛아몬드130g"/>
    <n v="3890"/>
    <n v="1"/>
    <n v="3890"/>
  </r>
  <r>
    <x v="268"/>
    <s v="O221107058737"/>
    <s v="2022"/>
    <s v="4분기(12월)"/>
    <x v="13"/>
    <s v="벨기에"/>
    <s v="최영민"/>
    <x v="0"/>
    <s v="허니버터 아몬드130g"/>
    <n v="3400"/>
    <n v="1"/>
    <n v="3400"/>
  </r>
  <r>
    <x v="268"/>
    <s v="O221107058737"/>
    <s v="2022"/>
    <s v="4분기(12월)"/>
    <x v="13"/>
    <s v="벨기에"/>
    <s v="최영민"/>
    <x v="0"/>
    <s v="허니버터 와사비맛아몬드130g"/>
    <n v="3400"/>
    <n v="1"/>
    <n v="3400"/>
  </r>
  <r>
    <x v="268"/>
    <s v="O221107058737"/>
    <s v="2022"/>
    <s v="4분기(12월)"/>
    <x v="13"/>
    <s v="벨기에"/>
    <s v="최영민"/>
    <x v="0"/>
    <s v="허니자몽 블랙티 600g"/>
    <n v="8900"/>
    <n v="1"/>
    <n v="8900"/>
  </r>
  <r>
    <x v="269"/>
    <s v="O221107058732"/>
    <s v="2022"/>
    <s v="4분기(12월)"/>
    <x v="8"/>
    <s v="인도"/>
    <s v="정말곤"/>
    <x v="0"/>
    <s v=" 데일리 콤부차 피치20T "/>
    <n v="9900"/>
    <n v="1"/>
    <n v="9900"/>
  </r>
  <r>
    <x v="269"/>
    <s v="O221107058732"/>
    <s v="2022"/>
    <s v="4분기(12월)"/>
    <x v="8"/>
    <s v="인도"/>
    <s v="정말곤"/>
    <x v="0"/>
    <s v=" 데일리 콤부차모로블러드 오렌지20T "/>
    <n v="9900"/>
    <n v="1"/>
    <n v="9900"/>
  </r>
  <r>
    <x v="269"/>
    <s v="O221107058732"/>
    <s v="2022"/>
    <s v="4분기(12월)"/>
    <x v="8"/>
    <s v="인도"/>
    <s v="정말곤"/>
    <x v="0"/>
    <s v="[냉장][노르웨이] 간고등어 (특, 400g 이상) (이마트)"/>
    <n v="8980"/>
    <n v="5"/>
    <n v="44900"/>
  </r>
  <r>
    <x v="269"/>
    <s v="O221107058732"/>
    <s v="2022"/>
    <s v="4분기(12월)"/>
    <x v="8"/>
    <s v="인도"/>
    <s v="정말곤"/>
    <x v="0"/>
    <s v="3M 철수세미35g"/>
    <n v="1090"/>
    <n v="2"/>
    <n v="2180"/>
  </r>
  <r>
    <x v="269"/>
    <s v="O221107058732"/>
    <s v="2022"/>
    <s v="4분기(12월)"/>
    <x v="8"/>
    <s v="인도"/>
    <s v="정말곤"/>
    <x v="0"/>
    <s v="CJ 맛밤80g"/>
    <n v="2250"/>
    <n v="5"/>
    <n v="11250"/>
  </r>
  <r>
    <x v="269"/>
    <s v="O221107058732"/>
    <s v="2022"/>
    <s v="4분기(12월)"/>
    <x v="8"/>
    <s v="인도"/>
    <s v="정말곤"/>
    <x v="0"/>
    <s v="CJ 비비고 삼치구이 60g*2"/>
    <n v="8980"/>
    <n v="2"/>
    <n v="17960"/>
  </r>
  <r>
    <x v="269"/>
    <s v="O221107058732"/>
    <s v="2022"/>
    <s v="4분기(12월)"/>
    <x v="8"/>
    <s v="인도"/>
    <s v="정말곤"/>
    <x v="0"/>
    <s v="국희땅콩샌드70g"/>
    <n v="900"/>
    <n v="5"/>
    <n v="4500"/>
  </r>
  <r>
    <x v="269"/>
    <s v="O221107058732"/>
    <s v="2022"/>
    <s v="4분기(12월)"/>
    <x v="8"/>
    <s v="인도"/>
    <s v="정말곤"/>
    <x v="0"/>
    <s v="그릭슈바인 비프함박330g"/>
    <n v="5100"/>
    <n v="2"/>
    <n v="10200"/>
  </r>
  <r>
    <x v="269"/>
    <s v="O221107058732"/>
    <s v="2022"/>
    <s v="4분기(12월)"/>
    <x v="8"/>
    <s v="인도"/>
    <s v="정말곤"/>
    <x v="0"/>
    <s v="그린애 유기농 석류즙80ml*30팩"/>
    <n v="17000"/>
    <n v="1"/>
    <n v="17000"/>
  </r>
  <r>
    <x v="269"/>
    <s v="O221107058732"/>
    <s v="2022"/>
    <s v="4분기(12월)"/>
    <x v="8"/>
    <s v="인도"/>
    <s v="정말곤"/>
    <x v="0"/>
    <s v="김도둑 누룽지1kg"/>
    <n v="7000"/>
    <n v="1"/>
    <n v="7000"/>
  </r>
  <r>
    <x v="269"/>
    <s v="O221107058732"/>
    <s v="2022"/>
    <s v="4분기(12월)"/>
    <x v="8"/>
    <s v="인도"/>
    <s v="정말곤"/>
    <x v="0"/>
    <s v="남성발목양말(검정)"/>
    <n v="2640"/>
    <n v="2"/>
    <n v="5280"/>
  </r>
  <r>
    <x v="269"/>
    <s v="O221107058732"/>
    <s v="2022"/>
    <s v="4분기(12월)"/>
    <x v="8"/>
    <s v="인도"/>
    <s v="정말곤"/>
    <x v="0"/>
    <s v="남성중목양말(검정)"/>
    <n v="2600"/>
    <n v="3"/>
    <n v="7800"/>
  </r>
  <r>
    <x v="269"/>
    <s v="O221107058732"/>
    <s v="2022"/>
    <s v="4분기(12월)"/>
    <x v="8"/>
    <s v="인도"/>
    <s v="정말곤"/>
    <x v="0"/>
    <s v="남성중목양말(쥐색)"/>
    <n v="2910"/>
    <n v="3"/>
    <n v="8730"/>
  </r>
  <r>
    <x v="269"/>
    <s v="O221107058732"/>
    <s v="2022"/>
    <s v="4분기(12월)"/>
    <x v="8"/>
    <s v="인도"/>
    <s v="정말곤"/>
    <x v="0"/>
    <s v="다담)된장찌개530g"/>
    <n v="4940"/>
    <n v="2"/>
    <n v="9880"/>
  </r>
  <r>
    <x v="269"/>
    <s v="O221107058732"/>
    <s v="2022"/>
    <s v="4분기(12월)"/>
    <x v="8"/>
    <s v="인도"/>
    <s v="정말곤"/>
    <x v="0"/>
    <s v="대림 깐메추리알270g"/>
    <n v="4020"/>
    <n v="2"/>
    <n v="8040"/>
  </r>
  <r>
    <x v="269"/>
    <s v="O221107058732"/>
    <s v="2022"/>
    <s v="4분기(12월)"/>
    <x v="8"/>
    <s v="인도"/>
    <s v="정말곤"/>
    <x v="0"/>
    <s v="대림)옛날맛 순대 500g"/>
    <n v="2800"/>
    <n v="1"/>
    <n v="2800"/>
  </r>
  <r>
    <x v="269"/>
    <s v="O221107058732"/>
    <s v="2022"/>
    <s v="4분기(12월)"/>
    <x v="8"/>
    <s v="인도"/>
    <s v="정말곤"/>
    <x v="0"/>
    <s v="동원 고추참치100g*10"/>
    <n v="19390"/>
    <n v="1"/>
    <n v="19390"/>
  </r>
  <r>
    <x v="269"/>
    <s v="O221107058732"/>
    <s v="2022"/>
    <s v="4분기(12월)"/>
    <x v="8"/>
    <s v="인도"/>
    <s v="정말곤"/>
    <x v="0"/>
    <s v="롯데 김밥속햄100g"/>
    <n v="1700"/>
    <n v="1"/>
    <n v="1700"/>
  </r>
  <r>
    <x v="269"/>
    <s v="O221107058732"/>
    <s v="2022"/>
    <s v="4분기(12월)"/>
    <x v="8"/>
    <s v="인도"/>
    <s v="정말곤"/>
    <x v="0"/>
    <s v="롯데 목캔디 허브민트 122g"/>
    <n v="2200"/>
    <n v="2"/>
    <n v="4400"/>
  </r>
  <r>
    <x v="269"/>
    <s v="O221107058732"/>
    <s v="2022"/>
    <s v="4분기(12월)"/>
    <x v="8"/>
    <s v="인도"/>
    <s v="정말곤"/>
    <x v="0"/>
    <s v="롯데 의성마늘 그릴프랑크350g"/>
    <n v="5540"/>
    <n v="2"/>
    <n v="11080"/>
  </r>
  <r>
    <x v="269"/>
    <s v="O221107058732"/>
    <s v="2022"/>
    <s v="4분기(12월)"/>
    <x v="8"/>
    <s v="인도"/>
    <s v="정말곤"/>
    <x v="0"/>
    <s v="롯데 청포도 캔디 153g"/>
    <n v="2090"/>
    <n v="2"/>
    <n v="4180"/>
  </r>
  <r>
    <x v="269"/>
    <s v="O221107058732"/>
    <s v="2022"/>
    <s v="4분기(12월)"/>
    <x v="8"/>
    <s v="인도"/>
    <s v="정말곤"/>
    <x v="0"/>
    <s v="롯데에이비씨초코렛187g"/>
    <n v="4040"/>
    <n v="2"/>
    <n v="8080"/>
  </r>
  <r>
    <x v="269"/>
    <s v="O221107058732"/>
    <s v="2022"/>
    <s v="4분기(12월)"/>
    <x v="8"/>
    <s v="인도"/>
    <s v="정말곤"/>
    <x v="0"/>
    <s v="마이쮸(딸기복숭아)284g"/>
    <n v="3610"/>
    <n v="3"/>
    <n v="10830"/>
  </r>
  <r>
    <x v="269"/>
    <s v="O221107058732"/>
    <s v="2022"/>
    <s v="4분기(12월)"/>
    <x v="8"/>
    <s v="인도"/>
    <s v="정말곤"/>
    <x v="0"/>
    <s v="마이쮸(포도사과)284g"/>
    <n v="3610"/>
    <n v="3"/>
    <n v="10830"/>
  </r>
  <r>
    <x v="269"/>
    <s v="O221107058732"/>
    <s v="2022"/>
    <s v="4분기(12월)"/>
    <x v="8"/>
    <s v="인도"/>
    <s v="정말곤"/>
    <x v="0"/>
    <s v="맛술 생강 500ml"/>
    <n v="2780"/>
    <n v="1"/>
    <n v="2780"/>
  </r>
  <r>
    <x v="269"/>
    <s v="O221107058732"/>
    <s v="2022"/>
    <s v="4분기(12월)"/>
    <x v="8"/>
    <s v="인도"/>
    <s v="정말곤"/>
    <x v="0"/>
    <s v="몸이반한곤약젤리 디저트(복숭아)130ml*10입"/>
    <n v="9900"/>
    <n v="1"/>
    <n v="9900"/>
  </r>
  <r>
    <x v="269"/>
    <s v="O221107058732"/>
    <s v="2022"/>
    <s v="4분기(12월)"/>
    <x v="8"/>
    <s v="인도"/>
    <s v="정말곤"/>
    <x v="0"/>
    <s v="몽쉘 카카오케이크384g"/>
    <n v="4700"/>
    <n v="5"/>
    <n v="23500"/>
  </r>
  <r>
    <x v="269"/>
    <s v="O221107058732"/>
    <s v="2022"/>
    <s v="4분기(12월)"/>
    <x v="8"/>
    <s v="인도"/>
    <s v="정말곤"/>
    <x v="0"/>
    <s v="물먹는하마(옷장용) *3입"/>
    <n v="4730"/>
    <n v="2"/>
    <n v="9460"/>
  </r>
  <r>
    <x v="269"/>
    <s v="O221107058732"/>
    <s v="2022"/>
    <s v="4분기(12월)"/>
    <x v="8"/>
    <s v="인도"/>
    <s v="정말곤"/>
    <x v="0"/>
    <s v="반해요 우엉채볶음60g*5"/>
    <n v="11000"/>
    <n v="1"/>
    <n v="11000"/>
  </r>
  <r>
    <x v="269"/>
    <s v="O221107058732"/>
    <s v="2022"/>
    <s v="4분기(12월)"/>
    <x v="8"/>
    <s v="인도"/>
    <s v="정말곤"/>
    <x v="0"/>
    <s v="반해요 유자연근조림80g*5"/>
    <n v="11000"/>
    <n v="1"/>
    <n v="11000"/>
  </r>
  <r>
    <x v="269"/>
    <s v="O221107058732"/>
    <s v="2022"/>
    <s v="4분기(12월)"/>
    <x v="8"/>
    <s v="인도"/>
    <s v="정말곤"/>
    <x v="0"/>
    <s v="백설 햇당면 500g"/>
    <n v="4710"/>
    <n v="1"/>
    <n v="4710"/>
  </r>
  <r>
    <x v="269"/>
    <s v="O221107058732"/>
    <s v="2022"/>
    <s v="4분기(12월)"/>
    <x v="8"/>
    <s v="인도"/>
    <s v="정말곤"/>
    <x v="0"/>
    <s v="비비고 포기 배추김치 3.3Kg"/>
    <n v="37800"/>
    <n v="1"/>
    <n v="37800"/>
  </r>
  <r>
    <x v="269"/>
    <s v="O221107058732"/>
    <s v="2022"/>
    <s v="4분기(12월)"/>
    <x v="8"/>
    <s v="인도"/>
    <s v="정말곤"/>
    <x v="0"/>
    <s v="사조 참치액500ml"/>
    <n v="5800"/>
    <n v="1"/>
    <n v="5800"/>
  </r>
  <r>
    <x v="269"/>
    <s v="O221107058732"/>
    <s v="2022"/>
    <s v="4분기(12월)"/>
    <x v="8"/>
    <s v="인도"/>
    <s v="정말곤"/>
    <x v="0"/>
    <s v="삼립 꿀호떡 192g 1+1"/>
    <n v="5980"/>
    <n v="1"/>
    <n v="5980"/>
  </r>
  <r>
    <x v="269"/>
    <s v="O221107058732"/>
    <s v="2022"/>
    <s v="4분기(12월)"/>
    <x v="8"/>
    <s v="인도"/>
    <s v="정말곤"/>
    <x v="0"/>
    <s v="삼립 야채 호빵4입 360g"/>
    <n v="8280"/>
    <n v="1"/>
    <n v="8280"/>
  </r>
  <r>
    <x v="269"/>
    <s v="O221107058732"/>
    <s v="2022"/>
    <s v="4분기(12월)"/>
    <x v="8"/>
    <s v="인도"/>
    <s v="정말곤"/>
    <x v="0"/>
    <s v="상하목장 유기농 멸균우유200ml*24입"/>
    <n v="24280"/>
    <n v="1"/>
    <n v="24280"/>
  </r>
  <r>
    <x v="269"/>
    <s v="O221107058732"/>
    <s v="2022"/>
    <s v="4분기(12월)"/>
    <x v="8"/>
    <s v="인도"/>
    <s v="정말곤"/>
    <x v="0"/>
    <s v="아이비155g"/>
    <n v="2090"/>
    <n v="2"/>
    <n v="4180"/>
  </r>
  <r>
    <x v="269"/>
    <s v="O221107058732"/>
    <s v="2022"/>
    <s v="4분기(12월)"/>
    <x v="8"/>
    <s v="인도"/>
    <s v="정말곤"/>
    <x v="0"/>
    <s v="여성발목양말(쥐색)"/>
    <n v="2460"/>
    <n v="2"/>
    <n v="4920"/>
  </r>
  <r>
    <x v="269"/>
    <s v="O221107058732"/>
    <s v="2022"/>
    <s v="4분기(12월)"/>
    <x v="8"/>
    <s v="인도"/>
    <s v="정말곤"/>
    <x v="0"/>
    <s v="옛날납작당면400g"/>
    <n v="4200"/>
    <n v="1"/>
    <n v="4200"/>
  </r>
  <r>
    <x v="269"/>
    <s v="O221107058732"/>
    <s v="2022"/>
    <s v="4분기(12월)"/>
    <x v="8"/>
    <s v="인도"/>
    <s v="정말곤"/>
    <x v="0"/>
    <s v="옛날조청쌀엿1.2kg"/>
    <n v="6430"/>
    <n v="1"/>
    <n v="6430"/>
  </r>
  <r>
    <x v="269"/>
    <s v="O221107058732"/>
    <s v="2022"/>
    <s v="4분기(12월)"/>
    <x v="8"/>
    <s v="인도"/>
    <s v="정말곤"/>
    <x v="0"/>
    <s v="오뚜기 참깨라면(소컵)65g*6"/>
    <n v="7040"/>
    <n v="1"/>
    <n v="7040"/>
  </r>
  <r>
    <x v="269"/>
    <s v="O221107058732"/>
    <s v="2022"/>
    <s v="4분기(12월)"/>
    <x v="8"/>
    <s v="인도"/>
    <s v="정말곤"/>
    <x v="0"/>
    <s v="오뚜기 통 단팥죽285g*2"/>
    <n v="4660"/>
    <n v="3"/>
    <n v="13980"/>
  </r>
  <r>
    <x v="269"/>
    <s v="O221107058732"/>
    <s v="2022"/>
    <s v="4분기(12월)"/>
    <x v="8"/>
    <s v="인도"/>
    <s v="정말곤"/>
    <x v="0"/>
    <s v="오양맛살270g"/>
    <n v="1860"/>
    <n v="1"/>
    <n v="1860"/>
  </r>
  <r>
    <x v="269"/>
    <s v="O221107058732"/>
    <s v="2022"/>
    <s v="4분기(12월)"/>
    <x v="8"/>
    <s v="인도"/>
    <s v="정말곤"/>
    <x v="0"/>
    <s v="이광범명가 들기름160ml(100%국산)"/>
    <n v="22000"/>
    <n v="1"/>
    <n v="22000"/>
  </r>
  <r>
    <x v="269"/>
    <s v="O221107058732"/>
    <s v="2022"/>
    <s v="4분기(12월)"/>
    <x v="8"/>
    <s v="인도"/>
    <s v="정말곤"/>
    <x v="0"/>
    <s v="종가반상 남도추어탕450g*2"/>
    <n v="11290"/>
    <n v="2"/>
    <n v="22580"/>
  </r>
  <r>
    <x v="269"/>
    <s v="O221107058732"/>
    <s v="2022"/>
    <s v="4분기(12월)"/>
    <x v="8"/>
    <s v="인도"/>
    <s v="정말곤"/>
    <x v="0"/>
    <s v="종가집 총각김치 1.5kg"/>
    <n v="21000"/>
    <n v="1"/>
    <n v="21000"/>
  </r>
  <r>
    <x v="269"/>
    <s v="O221107058732"/>
    <s v="2022"/>
    <s v="4분기(12월)"/>
    <x v="8"/>
    <s v="인도"/>
    <s v="정말곤"/>
    <x v="0"/>
    <s v="종가집 파김치500g"/>
    <n v="13500"/>
    <n v="5"/>
    <n v="67500"/>
  </r>
  <r>
    <x v="269"/>
    <s v="O221107058732"/>
    <s v="2022"/>
    <s v="4분기(12월)"/>
    <x v="8"/>
    <s v="인도"/>
    <s v="정말곤"/>
    <x v="0"/>
    <s v="참푸드 국산 가이리멸치(볶음조림)100g"/>
    <n v="3600"/>
    <n v="2"/>
    <n v="7200"/>
  </r>
  <r>
    <x v="269"/>
    <s v="O221107058732"/>
    <s v="2022"/>
    <s v="4분기(12월)"/>
    <x v="8"/>
    <s v="인도"/>
    <s v="정말곤"/>
    <x v="0"/>
    <s v="참푸드 국산 다시멸치(국물용)100g"/>
    <n v="2400"/>
    <n v="2"/>
    <n v="4800"/>
  </r>
  <r>
    <x v="269"/>
    <s v="O221107058732"/>
    <s v="2022"/>
    <s v="4분기(12월)"/>
    <x v="8"/>
    <s v="인도"/>
    <s v="정말곤"/>
    <x v="0"/>
    <s v="참푸드 진미오징어채100g(페루)"/>
    <n v="3400"/>
    <n v="2"/>
    <n v="6800"/>
  </r>
  <r>
    <x v="269"/>
    <s v="O221107058732"/>
    <s v="2022"/>
    <s v="4분기(12월)"/>
    <x v="8"/>
    <s v="인도"/>
    <s v="정말곤"/>
    <x v="0"/>
    <s v="청우 홍삼젤리 400g"/>
    <n v="4520"/>
    <n v="3"/>
    <n v="13560"/>
  </r>
  <r>
    <x v="269"/>
    <s v="O221107058732"/>
    <s v="2022"/>
    <s v="4분기(12월)"/>
    <x v="8"/>
    <s v="인도"/>
    <s v="정말곤"/>
    <x v="0"/>
    <s v="크린센스 장갑 50매"/>
    <n v="2100"/>
    <n v="1"/>
    <n v="2100"/>
  </r>
  <r>
    <x v="269"/>
    <s v="O221107058732"/>
    <s v="2022"/>
    <s v="4분기(12월)"/>
    <x v="8"/>
    <s v="인도"/>
    <s v="정말곤"/>
    <x v="0"/>
    <s v="풍기도깨비해먹음사과즙100ml*24포"/>
    <n v="19000"/>
    <n v="1"/>
    <n v="19000"/>
  </r>
  <r>
    <x v="269"/>
    <s v="O221107058732"/>
    <s v="2022"/>
    <s v="4분기(12월)"/>
    <x v="8"/>
    <s v="인도"/>
    <s v="정말곤"/>
    <x v="0"/>
    <s v="한입크기 오란다 120g*27봉"/>
    <n v="40500"/>
    <n v="1"/>
    <n v="40500"/>
  </r>
  <r>
    <x v="269"/>
    <s v="O221107058732"/>
    <s v="2022"/>
    <s v="4분기(12월)"/>
    <x v="8"/>
    <s v="인도"/>
    <s v="정말곤"/>
    <x v="0"/>
    <s v="핫브레이크15입"/>
    <n v="12900"/>
    <n v="1"/>
    <n v="12900"/>
  </r>
  <r>
    <x v="269"/>
    <s v="O221107058732"/>
    <s v="2022"/>
    <s v="4분기(12월)"/>
    <x v="8"/>
    <s v="인도"/>
    <s v="정말곤"/>
    <x v="0"/>
    <s v="해태 오예스360g"/>
    <n v="4200"/>
    <n v="1"/>
    <n v="4200"/>
  </r>
  <r>
    <x v="269"/>
    <s v="O221107058732"/>
    <s v="2022"/>
    <s v="4분기(12월)"/>
    <x v="8"/>
    <s v="인도"/>
    <s v="정말곤"/>
    <x v="0"/>
    <s v="해표 두번구워 더고소한 김밥김20g"/>
    <n v="1900"/>
    <n v="1"/>
    <n v="1900"/>
  </r>
  <r>
    <x v="269"/>
    <s v="O221107058732"/>
    <s v="2022"/>
    <s v="4분기(12월)"/>
    <x v="8"/>
    <s v="인도"/>
    <s v="정말곤"/>
    <x v="0"/>
    <s v="해피홈 아웃도어 롤온50g(바르는모기진드기기피제)"/>
    <n v="6950"/>
    <n v="1"/>
    <n v="6950"/>
  </r>
  <r>
    <x v="270"/>
    <s v="O221107058730"/>
    <s v="2022"/>
    <s v="4분기(12월)"/>
    <x v="9"/>
    <s v="인도네시아"/>
    <s v="김수한"/>
    <x v="0"/>
    <s v="MaXIM카푸치노 카라멜향마끼야또10T"/>
    <n v="2500"/>
    <n v="1"/>
    <n v="2500"/>
  </r>
  <r>
    <x v="270"/>
    <s v="O221107058730"/>
    <s v="2022"/>
    <s v="4분기(12월)"/>
    <x v="9"/>
    <s v="인도네시아"/>
    <s v="김수한"/>
    <x v="0"/>
    <s v="농심)튀김우동소컵62g*6입"/>
    <n v="5910"/>
    <n v="2"/>
    <n v="11820"/>
  </r>
  <r>
    <x v="270"/>
    <s v="O221107058730"/>
    <s v="2022"/>
    <s v="4분기(12월)"/>
    <x v="9"/>
    <s v="인도네시아"/>
    <s v="김수한"/>
    <x v="0"/>
    <s v="동원 살코기참치100g*5입"/>
    <n v="10200"/>
    <n v="1"/>
    <n v="10200"/>
  </r>
  <r>
    <x v="270"/>
    <s v="O221107058730"/>
    <s v="2022"/>
    <s v="4분기(12월)"/>
    <x v="9"/>
    <s v="인도네시아"/>
    <s v="김수한"/>
    <x v="0"/>
    <s v="물먹는하마(옷장용) *3입"/>
    <n v="4730"/>
    <n v="2"/>
    <n v="9460"/>
  </r>
  <r>
    <x v="270"/>
    <s v="O221107058730"/>
    <s v="2022"/>
    <s v="4분기(12월)"/>
    <x v="9"/>
    <s v="인도네시아"/>
    <s v="김수한"/>
    <x v="0"/>
    <s v="반해요 해초무침60g*5"/>
    <n v="11000"/>
    <n v="1"/>
    <n v="11000"/>
  </r>
  <r>
    <x v="270"/>
    <s v="O221107058730"/>
    <s v="2022"/>
    <s v="4분기(12월)"/>
    <x v="9"/>
    <s v="인도네시아"/>
    <s v="김수한"/>
    <x v="0"/>
    <s v="설악산 국산 건취나물60g"/>
    <n v="6000"/>
    <n v="1"/>
    <n v="6000"/>
  </r>
  <r>
    <x v="270"/>
    <s v="O221107058730"/>
    <s v="2022"/>
    <s v="4분기(12월)"/>
    <x v="9"/>
    <s v="인도네시아"/>
    <s v="김수한"/>
    <x v="0"/>
    <s v="오뚜기 통 단팥죽285g*2"/>
    <n v="4660"/>
    <n v="2"/>
    <n v="9320"/>
  </r>
  <r>
    <x v="270"/>
    <s v="O221107058730"/>
    <s v="2022"/>
    <s v="4분기(12월)"/>
    <x v="9"/>
    <s v="인도네시아"/>
    <s v="김수한"/>
    <x v="0"/>
    <s v="전기구이 꾼 쥐포43g이상"/>
    <n v="1900"/>
    <n v="2"/>
    <n v="3800"/>
  </r>
  <r>
    <x v="270"/>
    <s v="O221107058730"/>
    <s v="2022"/>
    <s v="4분기(12월)"/>
    <x v="9"/>
    <s v="인도네시아"/>
    <s v="김수한"/>
    <x v="0"/>
    <s v="주방세제 자연퐁 솔잎 1.12kg"/>
    <n v="4700"/>
    <n v="1"/>
    <n v="4700"/>
  </r>
  <r>
    <x v="270"/>
    <s v="O221107058730"/>
    <s v="2022"/>
    <s v="4분기(12월)"/>
    <x v="9"/>
    <s v="인도네시아"/>
    <s v="김수한"/>
    <x v="0"/>
    <s v="진공 21곡혼합곡1kg"/>
    <n v="5900"/>
    <n v="1"/>
    <n v="5900"/>
  </r>
  <r>
    <x v="270"/>
    <s v="O221107058730"/>
    <s v="2022"/>
    <s v="4분기(12월)"/>
    <x v="9"/>
    <s v="인도네시아"/>
    <s v="김수한"/>
    <x v="0"/>
    <s v="진공 찰흑미1kg"/>
    <n v="7100"/>
    <n v="1"/>
    <n v="7100"/>
  </r>
  <r>
    <x v="270"/>
    <s v="O221107058730"/>
    <s v="2022"/>
    <s v="4분기(12월)"/>
    <x v="9"/>
    <s v="인도네시아"/>
    <s v="김수한"/>
    <x v="0"/>
    <s v="진공 현미1kg"/>
    <n v="5550"/>
    <n v="1"/>
    <n v="5550"/>
  </r>
  <r>
    <x v="270"/>
    <s v="O221107058730"/>
    <s v="2022"/>
    <s v="4분기(12월)"/>
    <x v="9"/>
    <s v="인도네시아"/>
    <s v="김수한"/>
    <x v="0"/>
    <s v="질러 갈릭 바베큐육포30g"/>
    <n v="3270"/>
    <n v="2"/>
    <n v="6540"/>
  </r>
  <r>
    <x v="270"/>
    <s v="O221107058730"/>
    <s v="2022"/>
    <s v="4분기(12월)"/>
    <x v="9"/>
    <s v="인도네시아"/>
    <s v="김수한"/>
    <x v="0"/>
    <s v="청정원 도가니탕450g*2"/>
    <n v="11200"/>
    <n v="1"/>
    <n v="11200"/>
  </r>
  <r>
    <x v="270"/>
    <s v="O221107058730"/>
    <s v="2022"/>
    <s v="4분기(12월)"/>
    <x v="9"/>
    <s v="인도네시아"/>
    <s v="김수한"/>
    <x v="0"/>
    <s v="청정원 소불고기양념280g"/>
    <n v="2750"/>
    <n v="1"/>
    <n v="2750"/>
  </r>
  <r>
    <x v="270"/>
    <s v="O221107058730"/>
    <s v="2022"/>
    <s v="4분기(12월)"/>
    <x v="9"/>
    <s v="인도네시아"/>
    <s v="김수한"/>
    <x v="0"/>
    <s v="촉촉한 고구마50g*5"/>
    <n v="6770"/>
    <n v="1"/>
    <n v="6770"/>
  </r>
  <r>
    <x v="270"/>
    <s v="O221107058730"/>
    <s v="2022"/>
    <s v="4분기(12월)"/>
    <x v="9"/>
    <s v="인도네시아"/>
    <s v="김수한"/>
    <x v="0"/>
    <s v="하루30g 검은콩 선식300g(30g*10입)"/>
    <n v="8500"/>
    <n v="1"/>
    <n v="8500"/>
  </r>
  <r>
    <x v="270"/>
    <s v="O221107058730"/>
    <s v="2022"/>
    <s v="4분기(12월)"/>
    <x v="9"/>
    <s v="인도네시아"/>
    <s v="김수한"/>
    <x v="0"/>
    <s v="한성 가쓰오우동232.5g*3"/>
    <n v="3930"/>
    <n v="1"/>
    <n v="3930"/>
  </r>
  <r>
    <x v="270"/>
    <s v="O221107058730"/>
    <s v="2022"/>
    <s v="4분기(12월)"/>
    <x v="9"/>
    <s v="인도네시아"/>
    <s v="김수한"/>
    <x v="0"/>
    <s v="한성 튀김맛우동211.5g*3"/>
    <n v="3800"/>
    <n v="1"/>
    <n v="3800"/>
  </r>
  <r>
    <x v="271"/>
    <s v="O221107058729"/>
    <s v="2022"/>
    <s v="4분기(12월)"/>
    <x v="8"/>
    <s v="벨기에"/>
    <s v="이승우"/>
    <x v="0"/>
    <s v="100%국산감자전분400g"/>
    <n v="2800"/>
    <n v="1"/>
    <n v="2800"/>
  </r>
  <r>
    <x v="271"/>
    <s v="O221107058729"/>
    <s v="2022"/>
    <s v="4분기(12월)"/>
    <x v="8"/>
    <s v="벨기에"/>
    <s v="이승우"/>
    <x v="0"/>
    <s v="The맛있는 김도둑 김밥용김10매"/>
    <n v="1400"/>
    <n v="2"/>
    <n v="2800"/>
  </r>
  <r>
    <x v="271"/>
    <s v="O221107058729"/>
    <s v="2022"/>
    <s v="4분기(12월)"/>
    <x v="8"/>
    <s v="벨기에"/>
    <s v="이승우"/>
    <x v="0"/>
    <s v="김도둑 광천댁 산모미역80g"/>
    <n v="2700"/>
    <n v="2"/>
    <n v="5400"/>
  </r>
  <r>
    <x v="271"/>
    <s v="O221107058729"/>
    <s v="2022"/>
    <s v="4분기(12월)"/>
    <x v="8"/>
    <s v="벨기에"/>
    <s v="이승우"/>
    <x v="0"/>
    <s v="김도둑 쌀국수 깔끔한멸치맛92g"/>
    <n v="1400"/>
    <n v="2"/>
    <n v="2800"/>
  </r>
  <r>
    <x v="271"/>
    <s v="O221107058729"/>
    <s v="2022"/>
    <s v="4분기(12월)"/>
    <x v="8"/>
    <s v="벨기에"/>
    <s v="이승우"/>
    <x v="0"/>
    <s v="김도둑 쌀국수 진한사골맛93g"/>
    <n v="1450"/>
    <n v="2"/>
    <n v="2900"/>
  </r>
  <r>
    <x v="271"/>
    <s v="O221107058729"/>
    <s v="2022"/>
    <s v="4분기(12월)"/>
    <x v="8"/>
    <s v="벨기에"/>
    <s v="이승우"/>
    <x v="0"/>
    <s v="꾸이맨23g*10입"/>
    <n v="12000"/>
    <n v="1"/>
    <n v="12000"/>
  </r>
  <r>
    <x v="271"/>
    <s v="O221107058729"/>
    <s v="2022"/>
    <s v="4분기(12월)"/>
    <x v="8"/>
    <s v="벨기에"/>
    <s v="이승우"/>
    <x v="0"/>
    <s v="너구리 매운맛(멀티5입)"/>
    <n v="5090"/>
    <n v="4"/>
    <n v="20360"/>
  </r>
  <r>
    <x v="271"/>
    <s v="O221107058729"/>
    <s v="2022"/>
    <s v="4분기(12월)"/>
    <x v="8"/>
    <s v="벨기에"/>
    <s v="이승우"/>
    <x v="0"/>
    <s v="농심 새우깡90g"/>
    <n v="1073"/>
    <n v="4"/>
    <n v="4292"/>
  </r>
  <r>
    <x v="271"/>
    <s v="O221107058729"/>
    <s v="2022"/>
    <s v="4분기(12월)"/>
    <x v="8"/>
    <s v="벨기에"/>
    <s v="이승우"/>
    <x v="0"/>
    <s v="농심 신라면(멀티5입)"/>
    <n v="3730"/>
    <n v="2"/>
    <n v="7460"/>
  </r>
  <r>
    <x v="271"/>
    <s v="O221107058729"/>
    <s v="2022"/>
    <s v="4분기(12월)"/>
    <x v="8"/>
    <s v="벨기에"/>
    <s v="이승우"/>
    <x v="0"/>
    <s v="농심 안성탕면(멀티5입)"/>
    <n v="4080"/>
    <n v="2"/>
    <n v="8160"/>
  </r>
  <r>
    <x v="271"/>
    <s v="O221107058729"/>
    <s v="2022"/>
    <s v="4분기(12월)"/>
    <x v="8"/>
    <s v="벨기에"/>
    <s v="이승우"/>
    <x v="0"/>
    <s v="농심짜파게티(멀티5입)"/>
    <n v="5000"/>
    <n v="2"/>
    <n v="10000"/>
  </r>
  <r>
    <x v="271"/>
    <s v="O221107058729"/>
    <s v="2022"/>
    <s v="4분기(12월)"/>
    <x v="8"/>
    <s v="벨기에"/>
    <s v="이승우"/>
    <x v="0"/>
    <s v="동원 고추참치100g*10"/>
    <n v="19390"/>
    <n v="1"/>
    <n v="19390"/>
  </r>
  <r>
    <x v="271"/>
    <s v="O221107058729"/>
    <s v="2022"/>
    <s v="4분기(12월)"/>
    <x v="8"/>
    <s v="벨기에"/>
    <s v="이승우"/>
    <x v="0"/>
    <s v="동원리챔340g*4"/>
    <n v="15100"/>
    <n v="1"/>
    <n v="15100"/>
  </r>
  <r>
    <x v="271"/>
    <s v="O221107058729"/>
    <s v="2022"/>
    <s v="4분기(12월)"/>
    <x v="8"/>
    <s v="벨기에"/>
    <s v="이승우"/>
    <x v="0"/>
    <s v="맛술 생강 500ml"/>
    <n v="2780"/>
    <n v="3"/>
    <n v="8340"/>
  </r>
  <r>
    <x v="271"/>
    <s v="O221107058729"/>
    <s v="2022"/>
    <s v="4분기(12월)"/>
    <x v="8"/>
    <s v="벨기에"/>
    <s v="이승우"/>
    <x v="0"/>
    <s v="메디안 쿨칫솔10입(미세모)"/>
    <n v="4900"/>
    <n v="4"/>
    <n v="19600"/>
  </r>
  <r>
    <x v="271"/>
    <s v="O221107058729"/>
    <s v="2022"/>
    <s v="4분기(12월)"/>
    <x v="8"/>
    <s v="벨기에"/>
    <s v="이승우"/>
    <x v="0"/>
    <s v="무궁화 표백 세탁비누 230g"/>
    <n v="1200"/>
    <n v="2"/>
    <n v="2400"/>
  </r>
  <r>
    <x v="271"/>
    <s v="O221107058729"/>
    <s v="2022"/>
    <s v="4분기(12월)"/>
    <x v="8"/>
    <s v="벨기에"/>
    <s v="이승우"/>
    <x v="0"/>
    <s v="물먹는하마(옷장용) *3입"/>
    <n v="4730"/>
    <n v="1"/>
    <n v="4730"/>
  </r>
  <r>
    <x v="271"/>
    <s v="O221107058729"/>
    <s v="2022"/>
    <s v="4분기(12월)"/>
    <x v="8"/>
    <s v="벨기에"/>
    <s v="이승우"/>
    <x v="0"/>
    <s v="미왕 쌀과자 250g"/>
    <n v="3400"/>
    <n v="1"/>
    <n v="3400"/>
  </r>
  <r>
    <x v="271"/>
    <s v="O221107058729"/>
    <s v="2022"/>
    <s v="4분기(12월)"/>
    <x v="8"/>
    <s v="벨기에"/>
    <s v="이승우"/>
    <x v="0"/>
    <s v="백설 맛소금250g"/>
    <n v="900"/>
    <n v="1"/>
    <n v="900"/>
  </r>
  <r>
    <x v="271"/>
    <s v="O221107058729"/>
    <s v="2022"/>
    <s v="4분기(12월)"/>
    <x v="8"/>
    <s v="벨기에"/>
    <s v="이승우"/>
    <x v="0"/>
    <s v="백설 올리고당1.2kg"/>
    <n v="5430"/>
    <n v="3"/>
    <n v="16290"/>
  </r>
  <r>
    <x v="271"/>
    <s v="O221107058729"/>
    <s v="2022"/>
    <s v="4분기(12월)"/>
    <x v="8"/>
    <s v="벨기에"/>
    <s v="이승우"/>
    <x v="0"/>
    <s v="백설감자수제비가루500g"/>
    <n v="3450"/>
    <n v="1"/>
    <n v="3450"/>
  </r>
  <r>
    <x v="271"/>
    <s v="O221107058729"/>
    <s v="2022"/>
    <s v="4분기(12월)"/>
    <x v="8"/>
    <s v="벨기에"/>
    <s v="이승우"/>
    <x v="0"/>
    <s v="샘표 진간장 금F3 1.7L"/>
    <n v="9240"/>
    <n v="2"/>
    <n v="18480"/>
  </r>
  <r>
    <x v="271"/>
    <s v="O221107058729"/>
    <s v="2022"/>
    <s v="4분기(12월)"/>
    <x v="8"/>
    <s v="벨기에"/>
    <s v="이승우"/>
    <x v="0"/>
    <s v="성경 삼각김밥용김 (20매)"/>
    <n v="4310"/>
    <n v="1"/>
    <n v="4310"/>
  </r>
  <r>
    <x v="271"/>
    <s v="O221107058729"/>
    <s v="2022"/>
    <s v="4분기(12월)"/>
    <x v="8"/>
    <s v="벨기에"/>
    <s v="이승우"/>
    <x v="0"/>
    <s v="순수한면 울트라슈퍼가드뉴소형 날개형18입"/>
    <n v="2880"/>
    <n v="1"/>
    <n v="2880"/>
  </r>
  <r>
    <x v="271"/>
    <s v="O221107058729"/>
    <s v="2022"/>
    <s v="4분기(12월)"/>
    <x v="8"/>
    <s v="벨기에"/>
    <s v="이승우"/>
    <x v="0"/>
    <s v="스팸 마일드 300g*3"/>
    <n v="12480"/>
    <n v="2"/>
    <n v="24960"/>
  </r>
  <r>
    <x v="271"/>
    <s v="O221107058729"/>
    <s v="2022"/>
    <s v="4분기(12월)"/>
    <x v="8"/>
    <s v="벨기에"/>
    <s v="이승우"/>
    <x v="0"/>
    <s v="스팸 클래식300g*3입"/>
    <n v="12480"/>
    <n v="3"/>
    <n v="37440"/>
  </r>
  <r>
    <x v="271"/>
    <s v="O221107058729"/>
    <s v="2022"/>
    <s v="4분기(12월)"/>
    <x v="8"/>
    <s v="벨기에"/>
    <s v="이승우"/>
    <x v="0"/>
    <s v="신라면 작은컵(6입)"/>
    <n v="5850"/>
    <n v="1"/>
    <n v="5850"/>
  </r>
  <r>
    <x v="271"/>
    <s v="O221107058729"/>
    <s v="2022"/>
    <s v="4분기(12월)"/>
    <x v="8"/>
    <s v="벨기에"/>
    <s v="이승우"/>
    <x v="0"/>
    <s v="신앙촌 깔끔한 국간장860ml"/>
    <n v="6950"/>
    <n v="1"/>
    <n v="6950"/>
  </r>
  <r>
    <x v="271"/>
    <s v="O221107058729"/>
    <s v="2022"/>
    <s v="4분기(12월)"/>
    <x v="8"/>
    <s v="벨기에"/>
    <s v="이승우"/>
    <x v="0"/>
    <s v="아모스 컬링 에센스2X"/>
    <n v="9900"/>
    <n v="1"/>
    <n v="9900"/>
  </r>
  <r>
    <x v="271"/>
    <s v="O221107058729"/>
    <s v="2022"/>
    <s v="4분기(12월)"/>
    <x v="8"/>
    <s v="벨기에"/>
    <s v="이승우"/>
    <x v="0"/>
    <s v="옛날 국수 소면 700g"/>
    <n v="2790"/>
    <n v="6"/>
    <n v="16740"/>
  </r>
  <r>
    <x v="271"/>
    <s v="O221107058729"/>
    <s v="2022"/>
    <s v="4분기(12월)"/>
    <x v="8"/>
    <s v="벨기에"/>
    <s v="이승우"/>
    <x v="0"/>
    <s v="오뚜기 진짬뽕(멀티4입)"/>
    <n v="5430"/>
    <n v="2"/>
    <n v="10860"/>
  </r>
  <r>
    <x v="271"/>
    <s v="O221107058729"/>
    <s v="2022"/>
    <s v="4분기(12월)"/>
    <x v="8"/>
    <s v="벨기에"/>
    <s v="이승우"/>
    <x v="0"/>
    <s v="오뚜기빵가루500g"/>
    <n v="3500"/>
    <n v="1"/>
    <n v="3500"/>
  </r>
  <r>
    <x v="271"/>
    <s v="O221107058729"/>
    <s v="2022"/>
    <s v="4분기(12월)"/>
    <x v="8"/>
    <s v="벨기에"/>
    <s v="이승우"/>
    <x v="0"/>
    <s v="오뚜기순후추(캔)50g"/>
    <n v="3750"/>
    <n v="3"/>
    <n v="11250"/>
  </r>
  <r>
    <x v="271"/>
    <s v="O221107058729"/>
    <s v="2022"/>
    <s v="4분기(12월)"/>
    <x v="8"/>
    <s v="벨기에"/>
    <s v="이승우"/>
    <x v="0"/>
    <s v="월남쌈소스(몬)295ml"/>
    <n v="4255"/>
    <n v="1"/>
    <n v="4255"/>
  </r>
  <r>
    <x v="271"/>
    <s v="O221107058729"/>
    <s v="2022"/>
    <s v="4분기(12월)"/>
    <x v="8"/>
    <s v="벨기에"/>
    <s v="이승우"/>
    <x v="0"/>
    <s v="유동 자연산골뱅이400g*2"/>
    <n v="18000"/>
    <n v="1"/>
    <n v="18000"/>
  </r>
  <r>
    <x v="271"/>
    <s v="O221107058729"/>
    <s v="2022"/>
    <s v="4분기(12월)"/>
    <x v="8"/>
    <s v="벨기에"/>
    <s v="이승우"/>
    <x v="0"/>
    <s v="전기구이 꾼 쥐포43g이상"/>
    <n v="1900"/>
    <n v="4"/>
    <n v="7600"/>
  </r>
  <r>
    <x v="271"/>
    <s v="O221107058729"/>
    <s v="2022"/>
    <s v="4분기(12월)"/>
    <x v="8"/>
    <s v="벨기에"/>
    <s v="이승우"/>
    <x v="0"/>
    <s v="종합감기약 하벤파워 에스캡슐 "/>
    <n v="2700"/>
    <n v="2"/>
    <n v="5400"/>
  </r>
  <r>
    <x v="271"/>
    <s v="O221107058729"/>
    <s v="2022"/>
    <s v="4분기(12월)"/>
    <x v="8"/>
    <s v="벨기에"/>
    <s v="이승우"/>
    <x v="0"/>
    <s v="진라면*매운맛(멀티5입)"/>
    <n v="3250"/>
    <n v="5"/>
    <n v="16250"/>
  </r>
  <r>
    <x v="271"/>
    <s v="O221107058729"/>
    <s v="2022"/>
    <s v="4분기(12월)"/>
    <x v="8"/>
    <s v="벨기에"/>
    <s v="이승우"/>
    <x v="0"/>
    <s v="청수 멸치칼국수110g "/>
    <n v="1630"/>
    <n v="2"/>
    <n v="3260"/>
  </r>
  <r>
    <x v="271"/>
    <s v="O221107058729"/>
    <s v="2022"/>
    <s v="4분기(12월)"/>
    <x v="8"/>
    <s v="벨기에"/>
    <s v="이승우"/>
    <x v="0"/>
    <s v="청수비빔냉면720g"/>
    <n v="5960"/>
    <n v="1"/>
    <n v="5960"/>
  </r>
  <r>
    <x v="271"/>
    <s v="O221107058729"/>
    <s v="2022"/>
    <s v="4분기(12월)"/>
    <x v="8"/>
    <s v="벨기에"/>
    <s v="이승우"/>
    <x v="0"/>
    <s v="초록원 유기농 꿀유자차1kg"/>
    <n v="16000"/>
    <n v="1"/>
    <n v="16000"/>
  </r>
  <r>
    <x v="271"/>
    <s v="O221107058729"/>
    <s v="2022"/>
    <s v="4분기(12월)"/>
    <x v="8"/>
    <s v="벨기에"/>
    <s v="이승우"/>
    <x v="0"/>
    <s v="코멕스 바이오글라스 베이직 820ml(직2호)"/>
    <n v="6360"/>
    <n v="2"/>
    <n v="12720"/>
  </r>
  <r>
    <x v="271"/>
    <s v="O221107058729"/>
    <s v="2022"/>
    <s v="4분기(12월)"/>
    <x v="8"/>
    <s v="벨기에"/>
    <s v="이승우"/>
    <x v="0"/>
    <s v="태화고무장갑 M(중선밴)"/>
    <n v="2000"/>
    <n v="2"/>
    <n v="4000"/>
  </r>
  <r>
    <x v="271"/>
    <s v="O221107058729"/>
    <s v="2022"/>
    <s v="4분기(12월)"/>
    <x v="8"/>
    <s v="벨기에"/>
    <s v="이승우"/>
    <x v="0"/>
    <s v="통밀말이80g "/>
    <n v="1000"/>
    <n v="2"/>
    <n v="2000"/>
  </r>
  <r>
    <x v="271"/>
    <s v="O221107058729"/>
    <s v="2022"/>
    <s v="4분기(12월)"/>
    <x v="8"/>
    <s v="벨기에"/>
    <s v="이승우"/>
    <x v="0"/>
    <s v="팔도 왕뚜껑110g*18입"/>
    <n v="17360"/>
    <n v="1"/>
    <n v="17360"/>
  </r>
  <r>
    <x v="271"/>
    <s v="O221107058729"/>
    <s v="2022"/>
    <s v="4분기(12월)"/>
    <x v="8"/>
    <s v="벨기에"/>
    <s v="이승우"/>
    <x v="0"/>
    <s v="팔도 틈새라면(멀티5입) "/>
    <n v="4400"/>
    <n v="1"/>
    <n v="4400"/>
  </r>
  <r>
    <x v="271"/>
    <s v="O221107058729"/>
    <s v="2022"/>
    <s v="4분기(12월)"/>
    <x v="8"/>
    <s v="벨기에"/>
    <s v="이승우"/>
    <x v="0"/>
    <s v="팔도비빔면(멀티5입)"/>
    <n v="4450"/>
    <n v="3"/>
    <n v="13350"/>
  </r>
  <r>
    <x v="271"/>
    <s v="O221107058729"/>
    <s v="2022"/>
    <s v="4분기(12월)"/>
    <x v="8"/>
    <s v="벨기에"/>
    <s v="이승우"/>
    <x v="0"/>
    <s v="하선정 까나리액젓800g"/>
    <n v="4910"/>
    <n v="2"/>
    <n v="9820"/>
  </r>
  <r>
    <x v="271"/>
    <s v="O221107058729"/>
    <s v="2022"/>
    <s v="4분기(12월)"/>
    <x v="8"/>
    <s v="벨기에"/>
    <s v="이승우"/>
    <x v="0"/>
    <s v="하이몬 피넛월남쌈소스230ml"/>
    <n v="4520"/>
    <n v="1"/>
    <n v="4520"/>
  </r>
  <r>
    <x v="271"/>
    <s v="O221107058729"/>
    <s v="2022"/>
    <s v="4분기(12월)"/>
    <x v="8"/>
    <s v="벨기에"/>
    <s v="이승우"/>
    <x v="0"/>
    <s v="햇반200g*4개입"/>
    <n v="5200"/>
    <n v="2"/>
    <n v="10400"/>
  </r>
  <r>
    <x v="271"/>
    <s v="O221107058729"/>
    <s v="2022"/>
    <s v="4분기(12월)"/>
    <x v="8"/>
    <s v="벨기에"/>
    <s v="이승우"/>
    <x v="0"/>
    <s v="햇살담은양조진간장1.7L"/>
    <n v="8400"/>
    <n v="2"/>
    <n v="16800"/>
  </r>
  <r>
    <x v="271"/>
    <s v="O221107058729"/>
    <s v="2022"/>
    <s v="4분기(12월)"/>
    <x v="8"/>
    <s v="벨기에"/>
    <s v="이승우"/>
    <x v="0"/>
    <s v="허브그린 물티슈(캡형)100매"/>
    <n v="1000"/>
    <n v="2"/>
    <n v="2000"/>
  </r>
  <r>
    <x v="272"/>
    <s v="O221107058728"/>
    <s v="2022"/>
    <s v="4분기(12월)"/>
    <x v="8"/>
    <s v="벨기에"/>
    <s v="백승원"/>
    <x v="0"/>
    <s v="The맛있는 김도둑재래김25g*3봉"/>
    <n v="3180"/>
    <n v="1"/>
    <n v="3180"/>
  </r>
  <r>
    <x v="272"/>
    <s v="O221107058728"/>
    <s v="2022"/>
    <s v="4분기(12월)"/>
    <x v="8"/>
    <s v="벨기에"/>
    <s v="백승원"/>
    <x v="0"/>
    <s v="건오징어 철판구이50g"/>
    <n v="4700"/>
    <n v="6"/>
    <n v="28200"/>
  </r>
  <r>
    <x v="272"/>
    <s v="O221107058728"/>
    <s v="2022"/>
    <s v="4분기(12월)"/>
    <x v="8"/>
    <s v="벨기에"/>
    <s v="백승원"/>
    <x v="0"/>
    <s v="깔끔한 멸치국물팩65g(13g*5)"/>
    <n v="2700"/>
    <n v="4"/>
    <n v="10800"/>
  </r>
  <r>
    <x v="272"/>
    <s v="O221107058728"/>
    <s v="2022"/>
    <s v="4분기(12월)"/>
    <x v="8"/>
    <s v="벨기에"/>
    <s v="백승원"/>
    <x v="0"/>
    <s v="농심 신라면(멀티5입)"/>
    <n v="3730"/>
    <n v="2"/>
    <n v="7460"/>
  </r>
  <r>
    <x v="272"/>
    <s v="O221107058728"/>
    <s v="2022"/>
    <s v="4분기(12월)"/>
    <x v="8"/>
    <s v="벨기에"/>
    <s v="백승원"/>
    <x v="0"/>
    <s v="농심 육개장사발면86g*6입"/>
    <n v="5000"/>
    <n v="3"/>
    <n v="15000"/>
  </r>
  <r>
    <x v="272"/>
    <s v="O221107058728"/>
    <s v="2022"/>
    <s v="4분기(12월)"/>
    <x v="8"/>
    <s v="벨기에"/>
    <s v="백승원"/>
    <x v="0"/>
    <s v="농심짜파게티(멀티5입)"/>
    <n v="5000"/>
    <n v="2"/>
    <n v="10000"/>
  </r>
  <r>
    <x v="272"/>
    <s v="O221107058728"/>
    <s v="2022"/>
    <s v="4분기(12월)"/>
    <x v="8"/>
    <s v="벨기에"/>
    <s v="백승원"/>
    <x v="0"/>
    <s v="메밀소바장국360ml"/>
    <n v="2980"/>
    <n v="3"/>
    <n v="8940"/>
  </r>
  <r>
    <x v="272"/>
    <s v="O221107058728"/>
    <s v="2022"/>
    <s v="4분기(12월)"/>
    <x v="8"/>
    <s v="벨기에"/>
    <s v="백승원"/>
    <x v="0"/>
    <s v="바삭고소부침가루1Kg"/>
    <n v="3910"/>
    <n v="2"/>
    <n v="7820"/>
  </r>
  <r>
    <x v="272"/>
    <s v="O221107058728"/>
    <s v="2022"/>
    <s v="4분기(12월)"/>
    <x v="8"/>
    <s v="벨기에"/>
    <s v="백승원"/>
    <x v="0"/>
    <s v="바삭고소튀김가루1kg"/>
    <n v="3910"/>
    <n v="1"/>
    <n v="3910"/>
  </r>
  <r>
    <x v="272"/>
    <s v="O221107058728"/>
    <s v="2022"/>
    <s v="4분기(12월)"/>
    <x v="8"/>
    <s v="벨기에"/>
    <s v="백승원"/>
    <x v="0"/>
    <s v="비비고 갈비탕400g*2"/>
    <n v="13520"/>
    <n v="2"/>
    <n v="27040"/>
  </r>
  <r>
    <x v="272"/>
    <s v="O221107058728"/>
    <s v="2022"/>
    <s v="4분기(12월)"/>
    <x v="8"/>
    <s v="벨기에"/>
    <s v="백승원"/>
    <x v="0"/>
    <s v="비비고차돌육개장500g*2"/>
    <n v="11780"/>
    <n v="2"/>
    <n v="23560"/>
  </r>
  <r>
    <x v="272"/>
    <s v="O221107058728"/>
    <s v="2022"/>
    <s v="4분기(12월)"/>
    <x v="8"/>
    <s v="벨기에"/>
    <s v="백승원"/>
    <x v="0"/>
    <s v="샘표 요리에센스 연두(담백한맛)500ml"/>
    <n v="9000"/>
    <n v="1"/>
    <n v="9000"/>
  </r>
  <r>
    <x v="272"/>
    <s v="O221107058728"/>
    <s v="2022"/>
    <s v="4분기(12월)"/>
    <x v="8"/>
    <s v="벨기에"/>
    <s v="백승원"/>
    <x v="0"/>
    <s v="옛날국수 쌀소면500g"/>
    <n v="2880"/>
    <n v="3"/>
    <n v="8640"/>
  </r>
  <r>
    <x v="272"/>
    <s v="O221107058728"/>
    <s v="2022"/>
    <s v="4분기(12월)"/>
    <x v="8"/>
    <s v="벨기에"/>
    <s v="백승원"/>
    <x v="0"/>
    <s v="옛날납작당면400g"/>
    <n v="4200"/>
    <n v="3"/>
    <n v="12600"/>
  </r>
  <r>
    <x v="272"/>
    <s v="O221107058728"/>
    <s v="2022"/>
    <s v="4분기(12월)"/>
    <x v="8"/>
    <s v="벨기에"/>
    <s v="백승원"/>
    <x v="0"/>
    <s v="옛날당면500g"/>
    <n v="6650"/>
    <n v="3"/>
    <n v="19950"/>
  </r>
  <r>
    <x v="272"/>
    <s v="O221107058728"/>
    <s v="2022"/>
    <s v="4분기(12월)"/>
    <x v="8"/>
    <s v="벨기에"/>
    <s v="백승원"/>
    <x v="0"/>
    <s v="옛날칼국수500g"/>
    <n v="2430"/>
    <n v="2"/>
    <n v="4860"/>
  </r>
  <r>
    <x v="272"/>
    <s v="O221107058728"/>
    <s v="2022"/>
    <s v="4분기(12월)"/>
    <x v="8"/>
    <s v="벨기에"/>
    <s v="백승원"/>
    <x v="0"/>
    <s v="오뚜기 돈까스소스470g"/>
    <n v="3070"/>
    <n v="2"/>
    <n v="6140"/>
  </r>
  <r>
    <x v="272"/>
    <s v="O221107058728"/>
    <s v="2022"/>
    <s v="4분기(12월)"/>
    <x v="8"/>
    <s v="벨기에"/>
    <s v="백승원"/>
    <x v="0"/>
    <s v="오뚜기 백세카레 고형 약간매운맛100g"/>
    <n v="3070"/>
    <n v="3"/>
    <n v="9210"/>
  </r>
  <r>
    <x v="272"/>
    <s v="O221107058728"/>
    <s v="2022"/>
    <s v="4분기(12월)"/>
    <x v="8"/>
    <s v="벨기에"/>
    <s v="백승원"/>
    <x v="0"/>
    <s v="오뚜기 진짬뽕(멀티4입)"/>
    <n v="5430"/>
    <n v="2"/>
    <n v="10860"/>
  </r>
  <r>
    <x v="272"/>
    <s v="O221107058728"/>
    <s v="2022"/>
    <s v="4분기(12월)"/>
    <x v="8"/>
    <s v="벨기에"/>
    <s v="백승원"/>
    <x v="0"/>
    <s v="오뚜기빵가루500g"/>
    <n v="3500"/>
    <n v="1"/>
    <n v="3500"/>
  </r>
  <r>
    <x v="272"/>
    <s v="O221107058728"/>
    <s v="2022"/>
    <s v="4분기(12월)"/>
    <x v="8"/>
    <s v="벨기에"/>
    <s v="백승원"/>
    <x v="0"/>
    <s v="유니랩20cm*50m"/>
    <n v="2327"/>
    <n v="1"/>
    <n v="2327"/>
  </r>
  <r>
    <x v="272"/>
    <s v="O221107058728"/>
    <s v="2022"/>
    <s v="4분기(12월)"/>
    <x v="8"/>
    <s v="벨기에"/>
    <s v="백승원"/>
    <x v="0"/>
    <s v="이광범명가 고춧가루500g(100%국산) "/>
    <n v="23500"/>
    <n v="1"/>
    <n v="23500"/>
  </r>
  <r>
    <x v="272"/>
    <s v="O221107058728"/>
    <s v="2022"/>
    <s v="4분기(12월)"/>
    <x v="8"/>
    <s v="벨기에"/>
    <s v="백승원"/>
    <x v="0"/>
    <s v="이금기 중화두반장 368g"/>
    <n v="6250"/>
    <n v="1"/>
    <n v="6250"/>
  </r>
  <r>
    <x v="272"/>
    <s v="O221107058728"/>
    <s v="2022"/>
    <s v="4분기(12월)"/>
    <x v="8"/>
    <s v="벨기에"/>
    <s v="백승원"/>
    <x v="0"/>
    <s v="진공 귀리1kg"/>
    <n v="2650"/>
    <n v="3"/>
    <n v="7950"/>
  </r>
  <r>
    <x v="272"/>
    <s v="O221107058728"/>
    <s v="2022"/>
    <s v="4분기(12월)"/>
    <x v="8"/>
    <s v="벨기에"/>
    <s v="백승원"/>
    <x v="0"/>
    <s v="진공 찰현미1kg"/>
    <n v="7200"/>
    <n v="3"/>
    <n v="21600"/>
  </r>
  <r>
    <x v="272"/>
    <s v="O221107058728"/>
    <s v="2022"/>
    <s v="4분기(12월)"/>
    <x v="8"/>
    <s v="벨기에"/>
    <s v="백승원"/>
    <x v="0"/>
    <s v="진공 찰흑미1kg"/>
    <n v="7100"/>
    <n v="3"/>
    <n v="21300"/>
  </r>
  <r>
    <x v="272"/>
    <s v="O221107058728"/>
    <s v="2022"/>
    <s v="4분기(12월)"/>
    <x v="8"/>
    <s v="벨기에"/>
    <s v="백승원"/>
    <x v="0"/>
    <s v="진공 현미1kg"/>
    <n v="5550"/>
    <n v="3"/>
    <n v="16650"/>
  </r>
  <r>
    <x v="272"/>
    <s v="O221107058728"/>
    <s v="2022"/>
    <s v="4분기(12월)"/>
    <x v="8"/>
    <s v="벨기에"/>
    <s v="백승원"/>
    <x v="0"/>
    <s v="진라면*매운맛(멀티5입)"/>
    <n v="3250"/>
    <n v="5"/>
    <n v="16250"/>
  </r>
  <r>
    <x v="272"/>
    <s v="O221107058728"/>
    <s v="2022"/>
    <s v="4분기(12월)"/>
    <x v="8"/>
    <s v="벨기에"/>
    <s v="백승원"/>
    <x v="0"/>
    <s v="청은 국산찹쌀가루100%300g"/>
    <n v="2480"/>
    <n v="1"/>
    <n v="2480"/>
  </r>
  <r>
    <x v="272"/>
    <s v="O221107058728"/>
    <s v="2022"/>
    <s v="4분기(12월)"/>
    <x v="8"/>
    <s v="벨기에"/>
    <s v="백승원"/>
    <x v="0"/>
    <s v="청정원 순창쌈장 P500g"/>
    <n v="3550"/>
    <n v="4"/>
    <n v="14200"/>
  </r>
  <r>
    <x v="272"/>
    <s v="O221107058728"/>
    <s v="2022"/>
    <s v="4분기(12월)"/>
    <x v="8"/>
    <s v="벨기에"/>
    <s v="백승원"/>
    <x v="0"/>
    <s v="청정원)직화짜장80g"/>
    <n v="2170"/>
    <n v="2"/>
    <n v="4340"/>
  </r>
  <r>
    <x v="272"/>
    <s v="O221107058728"/>
    <s v="2022"/>
    <s v="4분기(12월)"/>
    <x v="8"/>
    <s v="벨기에"/>
    <s v="백승원"/>
    <x v="0"/>
    <s v="칼로리를 줄인 마요네스 315g"/>
    <n v="3450"/>
    <n v="1"/>
    <n v="3450"/>
  </r>
  <r>
    <x v="272"/>
    <s v="O221107058728"/>
    <s v="2022"/>
    <s v="4분기(12월)"/>
    <x v="8"/>
    <s v="벨기에"/>
    <s v="백승원"/>
    <x v="0"/>
    <s v="코멕스 면코팅 고무장갑 마이사이즈33*22.5 (대)"/>
    <n v="2600"/>
    <n v="5"/>
    <n v="13000"/>
  </r>
  <r>
    <x v="272"/>
    <s v="O221107058728"/>
    <s v="2022"/>
    <s v="4분기(12월)"/>
    <x v="8"/>
    <s v="벨기에"/>
    <s v="백승원"/>
    <x v="0"/>
    <s v="크라운 초코하임284g"/>
    <n v="4200"/>
    <n v="3"/>
    <n v="12600"/>
  </r>
  <r>
    <x v="272"/>
    <s v="O221107058728"/>
    <s v="2022"/>
    <s v="4분기(12월)"/>
    <x v="8"/>
    <s v="벨기에"/>
    <s v="백승원"/>
    <x v="0"/>
    <s v="크라운 콘칩70g"/>
    <n v="1080"/>
    <n v="2"/>
    <n v="2160"/>
  </r>
  <r>
    <x v="272"/>
    <s v="O221107058728"/>
    <s v="2022"/>
    <s v="4분기(12월)"/>
    <x v="8"/>
    <s v="벨기에"/>
    <s v="백승원"/>
    <x v="0"/>
    <s v="키친랲 키친롤백25cm*35cm*500매"/>
    <n v="5400"/>
    <n v="2"/>
    <n v="10800"/>
  </r>
  <r>
    <x v="272"/>
    <s v="O221107058728"/>
    <s v="2022"/>
    <s v="4분기(12월)"/>
    <x v="8"/>
    <s v="벨기에"/>
    <s v="백승원"/>
    <x v="0"/>
    <s v="팔도 도시락 86g*24입"/>
    <n v="20000"/>
    <n v="1"/>
    <n v="20000"/>
  </r>
  <r>
    <x v="272"/>
    <s v="O221107058728"/>
    <s v="2022"/>
    <s v="4분기(12월)"/>
    <x v="8"/>
    <s v="벨기에"/>
    <s v="백승원"/>
    <x v="0"/>
    <s v="팔도 틈새라면(멀티5입) "/>
    <n v="4400"/>
    <n v="2"/>
    <n v="8800"/>
  </r>
  <r>
    <x v="272"/>
    <s v="O221107058728"/>
    <s v="2022"/>
    <s v="4분기(12월)"/>
    <x v="8"/>
    <s v="벨기에"/>
    <s v="백승원"/>
    <x v="0"/>
    <s v="하선정 멸치액젓800g"/>
    <n v="4800"/>
    <n v="1"/>
    <n v="4800"/>
  </r>
  <r>
    <x v="272"/>
    <s v="O221107058728"/>
    <s v="2022"/>
    <s v="4분기(12월)"/>
    <x v="8"/>
    <s v="벨기에"/>
    <s v="백승원"/>
    <x v="0"/>
    <s v="해찬들 재래식된장1kg"/>
    <n v="6636"/>
    <n v="1"/>
    <n v="6636"/>
  </r>
  <r>
    <x v="272"/>
    <s v="O221107058728"/>
    <s v="2022"/>
    <s v="4분기(12월)"/>
    <x v="8"/>
    <s v="벨기에"/>
    <s v="백승원"/>
    <x v="0"/>
    <s v="햇반 발아현미밥210g*4"/>
    <n v="6630"/>
    <n v="2"/>
    <n v="13260"/>
  </r>
  <r>
    <x v="273"/>
    <s v="O221107058727"/>
    <s v="2022"/>
    <s v="4분기(12월)"/>
    <x v="9"/>
    <s v="인도네시아"/>
    <s v="손재현"/>
    <x v="0"/>
    <s v="곤드레장아찌300g"/>
    <n v="6600"/>
    <n v="1"/>
    <n v="6600"/>
  </r>
  <r>
    <x v="273"/>
    <s v="O221107058727"/>
    <s v="2022"/>
    <s v="4분기(12월)"/>
    <x v="9"/>
    <s v="인도네시아"/>
    <s v="손재현"/>
    <x v="0"/>
    <s v="김도둑 누룽지1kg"/>
    <n v="7000"/>
    <n v="1"/>
    <n v="7000"/>
  </r>
  <r>
    <x v="273"/>
    <s v="O221107058727"/>
    <s v="2022"/>
    <s v="4분기(12월)"/>
    <x v="9"/>
    <s v="인도네시아"/>
    <s v="손재현"/>
    <x v="0"/>
    <s v="독도무역 명이(산마늘)175g*3"/>
    <n v="15800"/>
    <n v="1"/>
    <n v="15800"/>
  </r>
  <r>
    <x v="273"/>
    <s v="O221107058727"/>
    <s v="2022"/>
    <s v="4분기(12월)"/>
    <x v="9"/>
    <s v="인도네시아"/>
    <s v="손재현"/>
    <x v="0"/>
    <s v="동서 캐모마일 현미녹차 20입(30g)"/>
    <n v="2320"/>
    <n v="2"/>
    <n v="4640"/>
  </r>
  <r>
    <x v="273"/>
    <s v="O221107058727"/>
    <s v="2022"/>
    <s v="4분기(12월)"/>
    <x v="9"/>
    <s v="인도네시아"/>
    <s v="손재현"/>
    <x v="0"/>
    <s v="바르는 비트(칼라,소매찌든때 강력제거)220ml"/>
    <n v="4200"/>
    <n v="1"/>
    <n v="4200"/>
  </r>
  <r>
    <x v="273"/>
    <s v="O221107058727"/>
    <s v="2022"/>
    <s v="4분기(12월)"/>
    <x v="9"/>
    <s v="인도네시아"/>
    <s v="손재현"/>
    <x v="0"/>
    <s v="연세 검은콩&amp;고칼슘두유200ml*24입"/>
    <n v="12500"/>
    <n v="2"/>
    <n v="25000"/>
  </r>
  <r>
    <x v="273"/>
    <s v="O221107058727"/>
    <s v="2022"/>
    <s v="4분기(12월)"/>
    <x v="9"/>
    <s v="인도네시아"/>
    <s v="손재현"/>
    <x v="0"/>
    <s v="유기농 양배추브로콜리즙(100ml*30봉)"/>
    <n v="16500"/>
    <n v="2"/>
    <n v="33000"/>
  </r>
  <r>
    <x v="273"/>
    <s v="O221107058727"/>
    <s v="2022"/>
    <s v="4분기(12월)"/>
    <x v="9"/>
    <s v="인도네시아"/>
    <s v="손재현"/>
    <x v="0"/>
    <s v="전전후별미 건멸치15g(고추장10g)"/>
    <n v="900"/>
    <n v="3"/>
    <n v="2700"/>
  </r>
  <r>
    <x v="273"/>
    <s v="O221107058727"/>
    <s v="2022"/>
    <s v="4분기(12월)"/>
    <x v="9"/>
    <s v="인도네시아"/>
    <s v="손재현"/>
    <x v="0"/>
    <s v="프리미엄 하루넛츠25g*15"/>
    <n v="12400"/>
    <n v="2"/>
    <n v="24800"/>
  </r>
  <r>
    <x v="274"/>
    <s v="O221106058726"/>
    <s v="2022"/>
    <s v="4분기(12월)"/>
    <x v="8"/>
    <s v="중국"/>
    <s v="박기환"/>
    <x v="0"/>
    <s v="LION 참그린1.2ℓ"/>
    <n v="3100"/>
    <n v="2"/>
    <n v="6200"/>
  </r>
  <r>
    <x v="274"/>
    <s v="O221106058726"/>
    <s v="2022"/>
    <s v="4분기(12월)"/>
    <x v="8"/>
    <s v="중국"/>
    <s v="박기환"/>
    <x v="0"/>
    <s v="고기엔 참소스 280g"/>
    <n v="1800"/>
    <n v="2"/>
    <n v="3600"/>
  </r>
  <r>
    <x v="274"/>
    <s v="O221106058726"/>
    <s v="2022"/>
    <s v="4분기(12월)"/>
    <x v="8"/>
    <s v="중국"/>
    <s v="박기환"/>
    <x v="0"/>
    <s v="깔끔한 멸치국물팩65g(13g*5)"/>
    <n v="2700"/>
    <n v="3"/>
    <n v="8100"/>
  </r>
  <r>
    <x v="274"/>
    <s v="O221106058726"/>
    <s v="2022"/>
    <s v="4분기(12월)"/>
    <x v="8"/>
    <s v="중국"/>
    <s v="박기환"/>
    <x v="0"/>
    <s v="동원 DHA참치100g*5"/>
    <n v="9000"/>
    <n v="1"/>
    <n v="9000"/>
  </r>
  <r>
    <x v="274"/>
    <s v="O221106058726"/>
    <s v="2022"/>
    <s v="4분기(12월)"/>
    <x v="8"/>
    <s v="중국"/>
    <s v="박기환"/>
    <x v="0"/>
    <s v="바삭고소부침가루1Kg"/>
    <n v="3910"/>
    <n v="1"/>
    <n v="3910"/>
  </r>
  <r>
    <x v="274"/>
    <s v="O221106058726"/>
    <s v="2022"/>
    <s v="4분기(12월)"/>
    <x v="8"/>
    <s v="중국"/>
    <s v="박기환"/>
    <x v="0"/>
    <s v="백설 하얀설탕 1kg"/>
    <n v="1800"/>
    <n v="1"/>
    <n v="1800"/>
  </r>
  <r>
    <x v="274"/>
    <s v="O221106058726"/>
    <s v="2022"/>
    <s v="4분기(12월)"/>
    <x v="8"/>
    <s v="중국"/>
    <s v="박기환"/>
    <x v="0"/>
    <s v="사조 참치액500ml"/>
    <n v="5800"/>
    <n v="2"/>
    <n v="11600"/>
  </r>
  <r>
    <x v="274"/>
    <s v="O221106058726"/>
    <s v="2022"/>
    <s v="4분기(12월)"/>
    <x v="8"/>
    <s v="중국"/>
    <s v="박기환"/>
    <x v="0"/>
    <s v="연세 검은콩&amp;고칼슘두유200ml*24입"/>
    <n v="12500"/>
    <n v="2"/>
    <n v="25000"/>
  </r>
  <r>
    <x v="274"/>
    <s v="O221106058726"/>
    <s v="2022"/>
    <s v="4분기(12월)"/>
    <x v="8"/>
    <s v="중국"/>
    <s v="박기환"/>
    <x v="0"/>
    <s v="오뚜기 옛날 물엿1.2kg"/>
    <n v="4250"/>
    <n v="1"/>
    <n v="4250"/>
  </r>
  <r>
    <x v="274"/>
    <s v="O221106058726"/>
    <s v="2022"/>
    <s v="4분기(12월)"/>
    <x v="8"/>
    <s v="중국"/>
    <s v="박기환"/>
    <x v="0"/>
    <s v="오뚜기 참깨라면(소컵)65g*6"/>
    <n v="7040"/>
    <n v="1"/>
    <n v="7040"/>
  </r>
  <r>
    <x v="274"/>
    <s v="O221106058726"/>
    <s v="2022"/>
    <s v="4분기(12월)"/>
    <x v="8"/>
    <s v="중국"/>
    <s v="박기환"/>
    <x v="0"/>
    <s v="정통 오리엔탈 드레싱 210g"/>
    <n v="3340"/>
    <n v="1"/>
    <n v="3340"/>
  </r>
  <r>
    <x v="274"/>
    <s v="O221106058726"/>
    <s v="2022"/>
    <s v="4분기(12월)"/>
    <x v="8"/>
    <s v="중국"/>
    <s v="박기환"/>
    <x v="0"/>
    <s v="진라면*순한맛(멀티5입)"/>
    <n v="3200"/>
    <n v="1"/>
    <n v="3200"/>
  </r>
  <r>
    <x v="274"/>
    <s v="O221106058726"/>
    <s v="2022"/>
    <s v="4분기(12월)"/>
    <x v="8"/>
    <s v="중국"/>
    <s v="박기환"/>
    <x v="0"/>
    <s v="청정원 고기전용쌈장450g"/>
    <n v="4700"/>
    <n v="2"/>
    <n v="9400"/>
  </r>
  <r>
    <x v="274"/>
    <s v="O221106058726"/>
    <s v="2022"/>
    <s v="4분기(12월)"/>
    <x v="8"/>
    <s v="중국"/>
    <s v="박기환"/>
    <x v="0"/>
    <s v="크린 종이호일 30*20"/>
    <n v="4800"/>
    <n v="1"/>
    <n v="4800"/>
  </r>
  <r>
    <x v="274"/>
    <s v="O221106058726"/>
    <s v="2022"/>
    <s v="4분기(12월)"/>
    <x v="8"/>
    <s v="중국"/>
    <s v="박기환"/>
    <x v="0"/>
    <s v="하선정 멸치액젓800g"/>
    <n v="4800"/>
    <n v="2"/>
    <n v="9600"/>
  </r>
  <r>
    <x v="274"/>
    <s v="O221106058726"/>
    <s v="2022"/>
    <s v="4분기(12월)"/>
    <x v="8"/>
    <s v="중국"/>
    <s v="박기환"/>
    <x v="0"/>
    <s v="하이라이스100g"/>
    <n v="1520"/>
    <n v="2"/>
    <n v="3040"/>
  </r>
  <r>
    <x v="274"/>
    <s v="O221106058726"/>
    <s v="2022"/>
    <s v="4분기(12월)"/>
    <x v="8"/>
    <s v="중국"/>
    <s v="박기환"/>
    <x v="0"/>
    <s v="햇살담은양조진간장1.7L"/>
    <n v="8400"/>
    <n v="1"/>
    <n v="8400"/>
  </r>
  <r>
    <x v="274"/>
    <s v="O221106058726"/>
    <s v="2022"/>
    <s v="4분기(12월)"/>
    <x v="8"/>
    <s v="중국"/>
    <s v="박기환"/>
    <x v="0"/>
    <s v="허니머스타드소스 535g"/>
    <n v="4520"/>
    <n v="1"/>
    <n v="4520"/>
  </r>
  <r>
    <x v="275"/>
    <s v="O221106058725"/>
    <s v="2022"/>
    <s v="4분기(12월)"/>
    <x v="10"/>
    <s v="그리스"/>
    <s v="최기성"/>
    <x v="0"/>
    <s v="3분김치참치덮밥소스150g"/>
    <n v="1950"/>
    <n v="2"/>
    <n v="3900"/>
  </r>
  <r>
    <x v="275"/>
    <s v="O221106058725"/>
    <s v="2022"/>
    <s v="4분기(12월)"/>
    <x v="10"/>
    <s v="그리스"/>
    <s v="최기성"/>
    <x v="0"/>
    <s v="3분짜장200g"/>
    <n v="1470"/>
    <n v="1"/>
    <n v="1470"/>
  </r>
  <r>
    <x v="275"/>
    <s v="O221106058725"/>
    <s v="2022"/>
    <s v="4분기(12월)"/>
    <x v="10"/>
    <s v="그리스"/>
    <s v="최기성"/>
    <x v="0"/>
    <s v="3분카레200g(순한맛)"/>
    <n v="1270"/>
    <n v="1"/>
    <n v="1270"/>
  </r>
  <r>
    <x v="275"/>
    <s v="O221106058725"/>
    <s v="2022"/>
    <s v="4분기(12월)"/>
    <x v="10"/>
    <s v="그리스"/>
    <s v="최기성"/>
    <x v="0"/>
    <s v="The맛있는광천돌자반70g"/>
    <n v="1780"/>
    <n v="1"/>
    <n v="1780"/>
  </r>
  <r>
    <x v="275"/>
    <s v="O221106058725"/>
    <s v="2022"/>
    <s v="4분기(12월)"/>
    <x v="10"/>
    <s v="그리스"/>
    <s v="최기성"/>
    <x v="0"/>
    <s v="건오징어 철판구이50g"/>
    <n v="4700"/>
    <n v="1"/>
    <n v="4700"/>
  </r>
  <r>
    <x v="275"/>
    <s v="O221106058725"/>
    <s v="2022"/>
    <s v="4분기(12월)"/>
    <x v="10"/>
    <s v="그리스"/>
    <s v="최기성"/>
    <x v="0"/>
    <s v="고구마맛 쫀디기150g "/>
    <n v="1000"/>
    <n v="3"/>
    <n v="3000"/>
  </r>
  <r>
    <x v="275"/>
    <s v="O221106058725"/>
    <s v="2022"/>
    <s v="4분기(12월)"/>
    <x v="10"/>
    <s v="그리스"/>
    <s v="최기성"/>
    <x v="0"/>
    <s v="김도둑 광천재래김4g*16봉"/>
    <n v="4200"/>
    <n v="1"/>
    <n v="4200"/>
  </r>
  <r>
    <x v="275"/>
    <s v="O221106058725"/>
    <s v="2022"/>
    <s v="4분기(12월)"/>
    <x v="10"/>
    <s v="그리스"/>
    <s v="최기성"/>
    <x v="0"/>
    <s v="까스명수 골드75ml*10"/>
    <n v="8000"/>
    <n v="1"/>
    <n v="8000"/>
  </r>
  <r>
    <x v="275"/>
    <s v="O221106058725"/>
    <s v="2022"/>
    <s v="4분기(12월)"/>
    <x v="10"/>
    <s v="그리스"/>
    <s v="최기성"/>
    <x v="0"/>
    <s v="꽃게랑 오리지널70g"/>
    <n v="1073"/>
    <n v="2"/>
    <n v="2146"/>
  </r>
  <r>
    <x v="275"/>
    <s v="O221106058725"/>
    <s v="2022"/>
    <s v="4분기(12월)"/>
    <x v="10"/>
    <s v="그리스"/>
    <s v="최기성"/>
    <x v="0"/>
    <s v="농심 꿀꽈배기90g"/>
    <n v="1240"/>
    <n v="1"/>
    <n v="1240"/>
  </r>
  <r>
    <x v="275"/>
    <s v="O221106058725"/>
    <s v="2022"/>
    <s v="4분기(12월)"/>
    <x v="10"/>
    <s v="그리스"/>
    <s v="최기성"/>
    <x v="0"/>
    <s v="농심 너구리순한맛(멀티5입)"/>
    <n v="4090"/>
    <n v="1"/>
    <n v="4090"/>
  </r>
  <r>
    <x v="275"/>
    <s v="O221106058725"/>
    <s v="2022"/>
    <s v="4분기(12월)"/>
    <x v="10"/>
    <s v="그리스"/>
    <s v="최기성"/>
    <x v="0"/>
    <s v="농심 닭다리 후라이드맛66g"/>
    <n v="1340"/>
    <n v="3"/>
    <n v="4020"/>
  </r>
  <r>
    <x v="275"/>
    <s v="O221106058725"/>
    <s v="2022"/>
    <s v="4분기(12월)"/>
    <x v="10"/>
    <s v="그리스"/>
    <s v="최기성"/>
    <x v="0"/>
    <s v="농심 새우깡 블랙72g"/>
    <n v="1690"/>
    <n v="1"/>
    <n v="1690"/>
  </r>
  <r>
    <x v="275"/>
    <s v="O221106058725"/>
    <s v="2022"/>
    <s v="4분기(12월)"/>
    <x v="10"/>
    <s v="그리스"/>
    <s v="최기성"/>
    <x v="0"/>
    <s v="농심 새우깡90g"/>
    <n v="1073"/>
    <n v="12"/>
    <n v="12876"/>
  </r>
  <r>
    <x v="275"/>
    <s v="O221106058725"/>
    <s v="2022"/>
    <s v="4분기(12월)"/>
    <x v="10"/>
    <s v="그리스"/>
    <s v="최기성"/>
    <x v="0"/>
    <s v="농심 안성탕면(멀티5입)"/>
    <n v="4080"/>
    <n v="1"/>
    <n v="4080"/>
  </r>
  <r>
    <x v="275"/>
    <s v="O221106058725"/>
    <s v="2022"/>
    <s v="4분기(12월)"/>
    <x v="10"/>
    <s v="그리스"/>
    <s v="최기성"/>
    <x v="0"/>
    <s v="농심 양파링84g"/>
    <n v="1240"/>
    <n v="1"/>
    <n v="1240"/>
  </r>
  <r>
    <x v="275"/>
    <s v="O221106058725"/>
    <s v="2022"/>
    <s v="4분기(12월)"/>
    <x v="10"/>
    <s v="그리스"/>
    <s v="최기성"/>
    <x v="0"/>
    <s v="농심 육개장사발면86g*6입"/>
    <n v="5000"/>
    <n v="2"/>
    <n v="10000"/>
  </r>
  <r>
    <x v="275"/>
    <s v="O221106058725"/>
    <s v="2022"/>
    <s v="4분기(12월)"/>
    <x v="10"/>
    <s v="그리스"/>
    <s v="최기성"/>
    <x v="0"/>
    <s v="농심 조청유과 96g"/>
    <n v="1236"/>
    <n v="1"/>
    <n v="1236"/>
  </r>
  <r>
    <x v="275"/>
    <s v="O221106058725"/>
    <s v="2022"/>
    <s v="4분기(12월)"/>
    <x v="10"/>
    <s v="그리스"/>
    <s v="최기성"/>
    <x v="0"/>
    <s v="농심)튀김우동소컵62g*6입"/>
    <n v="5910"/>
    <n v="2"/>
    <n v="11820"/>
  </r>
  <r>
    <x v="275"/>
    <s v="O221106058725"/>
    <s v="2022"/>
    <s v="4분기(12월)"/>
    <x v="10"/>
    <s v="그리스"/>
    <s v="최기성"/>
    <x v="0"/>
    <s v="농심짜파게티(멀티5입)"/>
    <n v="5000"/>
    <n v="2"/>
    <n v="10000"/>
  </r>
  <r>
    <x v="275"/>
    <s v="O221106058725"/>
    <s v="2022"/>
    <s v="4분기(12월)"/>
    <x v="10"/>
    <s v="그리스"/>
    <s v="최기성"/>
    <x v="0"/>
    <s v="다농원 검은콩 20곡 미숫가루40T"/>
    <n v="12000"/>
    <n v="2"/>
    <n v="24000"/>
  </r>
  <r>
    <x v="275"/>
    <s v="O221106058725"/>
    <s v="2022"/>
    <s v="4분기(12월)"/>
    <x v="10"/>
    <s v="그리스"/>
    <s v="최기성"/>
    <x v="0"/>
    <s v="대일밴드Q 일반형8매"/>
    <n v="400"/>
    <n v="1"/>
    <n v="400"/>
  </r>
  <r>
    <x v="275"/>
    <s v="O221106058725"/>
    <s v="2022"/>
    <s v="4분기(12월)"/>
    <x v="10"/>
    <s v="그리스"/>
    <s v="최기성"/>
    <x v="0"/>
    <s v="동결건조 다진마늘"/>
    <n v="4530"/>
    <n v="1"/>
    <n v="4530"/>
  </r>
  <r>
    <x v="275"/>
    <s v="O221106058725"/>
    <s v="2022"/>
    <s v="4분기(12월)"/>
    <x v="10"/>
    <s v="그리스"/>
    <s v="최기성"/>
    <x v="0"/>
    <s v="동원 상상육포 오리지널 50g"/>
    <n v="3900"/>
    <n v="1"/>
    <n v="3900"/>
  </r>
  <r>
    <x v="275"/>
    <s v="O221106058725"/>
    <s v="2022"/>
    <s v="4분기(12월)"/>
    <x v="10"/>
    <s v="그리스"/>
    <s v="최기성"/>
    <x v="0"/>
    <s v="뚝딱 삶은시래기300g"/>
    <n v="5500"/>
    <n v="1"/>
    <n v="5500"/>
  </r>
  <r>
    <x v="275"/>
    <s v="O221106058725"/>
    <s v="2022"/>
    <s v="4분기(12월)"/>
    <x v="10"/>
    <s v="그리스"/>
    <s v="최기성"/>
    <x v="0"/>
    <s v="뚝딱 시래기 21g(7gx3봉)"/>
    <n v="7180"/>
    <n v="1"/>
    <n v="7180"/>
  </r>
  <r>
    <x v="275"/>
    <s v="O221106058725"/>
    <s v="2022"/>
    <s v="4분기(12월)"/>
    <x v="10"/>
    <s v="그리스"/>
    <s v="최기성"/>
    <x v="0"/>
    <s v="롯데 빼빼로 오리지날54g"/>
    <n v="1240"/>
    <n v="1"/>
    <n v="1240"/>
  </r>
  <r>
    <x v="275"/>
    <s v="O221106058725"/>
    <s v="2022"/>
    <s v="4분기(12월)"/>
    <x v="10"/>
    <s v="그리스"/>
    <s v="최기성"/>
    <x v="0"/>
    <s v="롯데 자일리톨리필(오리지널)5000"/>
    <n v="3820"/>
    <n v="1"/>
    <n v="3820"/>
  </r>
  <r>
    <x v="275"/>
    <s v="O221106058725"/>
    <s v="2022"/>
    <s v="4분기(12월)"/>
    <x v="10"/>
    <s v="그리스"/>
    <s v="최기성"/>
    <x v="0"/>
    <s v="멸치국수장국 360ml"/>
    <n v="2980"/>
    <n v="1"/>
    <n v="2980"/>
  </r>
  <r>
    <x v="275"/>
    <s v="O221106058725"/>
    <s v="2022"/>
    <s v="4분기(12월)"/>
    <x v="10"/>
    <s v="그리스"/>
    <s v="최기성"/>
    <x v="0"/>
    <s v="몬라이스 누들 3mm"/>
    <n v="1960"/>
    <n v="1"/>
    <n v="1960"/>
  </r>
  <r>
    <x v="275"/>
    <s v="O221106058725"/>
    <s v="2022"/>
    <s v="4분기(12월)"/>
    <x v="10"/>
    <s v="그리스"/>
    <s v="최기성"/>
    <x v="0"/>
    <s v="미왕 쌀과자 250g"/>
    <n v="3400"/>
    <n v="1"/>
    <n v="3400"/>
  </r>
  <r>
    <x v="275"/>
    <s v="O221106058725"/>
    <s v="2022"/>
    <s v="4분기(12월)"/>
    <x v="10"/>
    <s v="그리스"/>
    <s v="최기성"/>
    <x v="0"/>
    <s v="반해요 고춧잎무침80g*5"/>
    <n v="11000"/>
    <n v="1"/>
    <n v="11000"/>
  </r>
  <r>
    <x v="275"/>
    <s v="O221106058725"/>
    <s v="2022"/>
    <s v="4분기(12월)"/>
    <x v="10"/>
    <s v="그리스"/>
    <s v="최기성"/>
    <x v="0"/>
    <s v="반해요 마늘쫑무침60g*5"/>
    <n v="11000"/>
    <n v="1"/>
    <n v="11000"/>
  </r>
  <r>
    <x v="275"/>
    <s v="O221106058725"/>
    <s v="2022"/>
    <s v="4분기(12월)"/>
    <x v="10"/>
    <s v="그리스"/>
    <s v="최기성"/>
    <x v="0"/>
    <s v="반해요 무말랭이80g*5"/>
    <n v="11000"/>
    <n v="1"/>
    <n v="11000"/>
  </r>
  <r>
    <x v="275"/>
    <s v="O221106058725"/>
    <s v="2022"/>
    <s v="4분기(12월)"/>
    <x v="10"/>
    <s v="그리스"/>
    <s v="최기성"/>
    <x v="0"/>
    <s v="반해요 양념깻잎80g*5"/>
    <n v="11000"/>
    <n v="1"/>
    <n v="11000"/>
  </r>
  <r>
    <x v="275"/>
    <s v="O221106058725"/>
    <s v="2022"/>
    <s v="4분기(12월)"/>
    <x v="10"/>
    <s v="그리스"/>
    <s v="최기성"/>
    <x v="0"/>
    <s v="비비고 갈비탕400g*2"/>
    <n v="13520"/>
    <n v="1"/>
    <n v="13520"/>
  </r>
  <r>
    <x v="275"/>
    <s v="O221106058725"/>
    <s v="2022"/>
    <s v="4분기(12월)"/>
    <x v="10"/>
    <s v="그리스"/>
    <s v="최기성"/>
    <x v="0"/>
    <s v="비비고 누룽지 닭백숙죽 280g"/>
    <n v="2850"/>
    <n v="1"/>
    <n v="2850"/>
  </r>
  <r>
    <x v="275"/>
    <s v="O221106058725"/>
    <s v="2022"/>
    <s v="4분기(12월)"/>
    <x v="10"/>
    <s v="그리스"/>
    <s v="최기성"/>
    <x v="0"/>
    <s v="비비고 닭곰탕500g"/>
    <n v="4980"/>
    <n v="2"/>
    <n v="9960"/>
  </r>
  <r>
    <x v="275"/>
    <s v="O221106058725"/>
    <s v="2022"/>
    <s v="4분기(12월)"/>
    <x v="10"/>
    <s v="그리스"/>
    <s v="최기성"/>
    <x v="0"/>
    <s v="비비고 돼지고기김치찌개 460g*2"/>
    <n v="11400"/>
    <n v="1"/>
    <n v="11400"/>
  </r>
  <r>
    <x v="275"/>
    <s v="O221106058725"/>
    <s v="2022"/>
    <s v="4분기(12월)"/>
    <x v="10"/>
    <s v="그리스"/>
    <s v="최기성"/>
    <x v="0"/>
    <s v="비비고 사골곰탕500g*2"/>
    <n v="2850"/>
    <n v="1"/>
    <n v="2850"/>
  </r>
  <r>
    <x v="275"/>
    <s v="O221106058725"/>
    <s v="2022"/>
    <s v="4분기(12월)"/>
    <x v="10"/>
    <s v="그리스"/>
    <s v="최기성"/>
    <x v="0"/>
    <s v="비비고 육개장500g*2"/>
    <n v="8140"/>
    <n v="2"/>
    <n v="16280"/>
  </r>
  <r>
    <x v="275"/>
    <s v="O221106058725"/>
    <s v="2022"/>
    <s v="4분기(12월)"/>
    <x v="10"/>
    <s v="그리스"/>
    <s v="최기성"/>
    <x v="0"/>
    <s v="삼색천하 오징어70g"/>
    <n v="6620"/>
    <n v="1"/>
    <n v="6620"/>
  </r>
  <r>
    <x v="275"/>
    <s v="O221106058725"/>
    <s v="2022"/>
    <s v="4분기(12월)"/>
    <x v="10"/>
    <s v="그리스"/>
    <s v="최기성"/>
    <x v="0"/>
    <s v="샘표 바지락칼국수 111g"/>
    <n v="1250"/>
    <n v="3"/>
    <n v="3750"/>
  </r>
  <r>
    <x v="275"/>
    <s v="O221106058725"/>
    <s v="2022"/>
    <s v="4분기(12월)"/>
    <x v="10"/>
    <s v="그리스"/>
    <s v="최기성"/>
    <x v="0"/>
    <s v="선봉 양평 해장국 600g*3"/>
    <n v="10000"/>
    <n v="1"/>
    <n v="10000"/>
  </r>
  <r>
    <x v="275"/>
    <s v="O221106058725"/>
    <s v="2022"/>
    <s v="4분기(12월)"/>
    <x v="10"/>
    <s v="그리스"/>
    <s v="최기성"/>
    <x v="0"/>
    <s v="아참 왕한치20g"/>
    <n v="2900"/>
    <n v="1"/>
    <n v="2900"/>
  </r>
  <r>
    <x v="275"/>
    <s v="O221106058725"/>
    <s v="2022"/>
    <s v="4분기(12월)"/>
    <x v="10"/>
    <s v="그리스"/>
    <s v="최기성"/>
    <x v="0"/>
    <s v="얼음골 냉면육수 동치미맛310ml(1인분)*5"/>
    <n v="2900"/>
    <n v="1"/>
    <n v="2900"/>
  </r>
  <r>
    <x v="275"/>
    <s v="O221106058725"/>
    <s v="2022"/>
    <s v="4분기(12월)"/>
    <x v="10"/>
    <s v="그리스"/>
    <s v="최기성"/>
    <x v="0"/>
    <s v="옛날 국수 소면 700g"/>
    <n v="2790"/>
    <n v="1"/>
    <n v="2790"/>
  </r>
  <r>
    <x v="275"/>
    <s v="O221106058725"/>
    <s v="2022"/>
    <s v="4분기(12월)"/>
    <x v="10"/>
    <s v="그리스"/>
    <s v="최기성"/>
    <x v="0"/>
    <s v="옛날당면500g"/>
    <n v="6650"/>
    <n v="2"/>
    <n v="13300"/>
  </r>
  <r>
    <x v="275"/>
    <s v="O221106058725"/>
    <s v="2022"/>
    <s v="4분기(12월)"/>
    <x v="10"/>
    <s v="그리스"/>
    <s v="최기성"/>
    <x v="0"/>
    <s v="오뚜기 간편 북엇국 10.5g (컵국)"/>
    <n v="1240"/>
    <n v="1"/>
    <n v="1240"/>
  </r>
  <r>
    <x v="275"/>
    <s v="O221106058725"/>
    <s v="2022"/>
    <s v="4분기(12월)"/>
    <x v="10"/>
    <s v="그리스"/>
    <s v="최기성"/>
    <x v="0"/>
    <s v="오뚜기 바지락새우 순두부찌개양념90g*5"/>
    <n v="9300"/>
    <n v="1"/>
    <n v="9300"/>
  </r>
  <r>
    <x v="275"/>
    <s v="O221106058725"/>
    <s v="2022"/>
    <s v="4분기(12월)"/>
    <x v="10"/>
    <s v="그리스"/>
    <s v="최기성"/>
    <x v="0"/>
    <s v="오뚜기 백세카레 고형 순한맛100g"/>
    <n v="3070"/>
    <n v="1"/>
    <n v="3070"/>
  </r>
  <r>
    <x v="275"/>
    <s v="O221106058725"/>
    <s v="2022"/>
    <s v="4분기(12월)"/>
    <x v="10"/>
    <s v="그리스"/>
    <s v="최기성"/>
    <x v="0"/>
    <s v="오뚜기 백세카레 고형 약간매운맛100g"/>
    <n v="3070"/>
    <n v="1"/>
    <n v="3070"/>
  </r>
  <r>
    <x v="275"/>
    <s v="O221106058725"/>
    <s v="2022"/>
    <s v="4분기(12월)"/>
    <x v="10"/>
    <s v="그리스"/>
    <s v="최기성"/>
    <x v="0"/>
    <s v="오뚜기 새송이 쇠고기죽 285g*2"/>
    <n v="5400"/>
    <n v="1"/>
    <n v="5400"/>
  </r>
  <r>
    <x v="275"/>
    <s v="O221106058725"/>
    <s v="2022"/>
    <s v="4분기(12월)"/>
    <x v="10"/>
    <s v="그리스"/>
    <s v="최기성"/>
    <x v="0"/>
    <s v="오뚜기)옛날참기름320ml"/>
    <n v="6660"/>
    <n v="1"/>
    <n v="6660"/>
  </r>
  <r>
    <x v="275"/>
    <s v="O221106058725"/>
    <s v="2022"/>
    <s v="4분기(12월)"/>
    <x v="10"/>
    <s v="그리스"/>
    <s v="최기성"/>
    <x v="0"/>
    <s v="오뚜기옛날미역50g"/>
    <n v="2220"/>
    <n v="1"/>
    <n v="2220"/>
  </r>
  <r>
    <x v="275"/>
    <s v="O221106058725"/>
    <s v="2022"/>
    <s v="4분기(12월)"/>
    <x v="10"/>
    <s v="그리스"/>
    <s v="최기성"/>
    <x v="0"/>
    <s v="오뚜기전복죽285g*2"/>
    <n v="5400"/>
    <n v="1"/>
    <n v="5400"/>
  </r>
  <r>
    <x v="275"/>
    <s v="O221106058725"/>
    <s v="2022"/>
    <s v="4분기(12월)"/>
    <x v="10"/>
    <s v="그리스"/>
    <s v="최기성"/>
    <x v="0"/>
    <s v="오뚜기카레(순)100g"/>
    <n v="2100"/>
    <n v="1"/>
    <n v="2100"/>
  </r>
  <r>
    <x v="275"/>
    <s v="O221106058725"/>
    <s v="2022"/>
    <s v="4분기(12월)"/>
    <x v="10"/>
    <s v="그리스"/>
    <s v="최기성"/>
    <x v="0"/>
    <s v="오리온 고래밥46g"/>
    <n v="670"/>
    <n v="3"/>
    <n v="2010"/>
  </r>
  <r>
    <x v="275"/>
    <s v="O221106058725"/>
    <s v="2022"/>
    <s v="4분기(12월)"/>
    <x v="10"/>
    <s v="그리스"/>
    <s v="최기성"/>
    <x v="0"/>
    <s v="오리온 배배80g"/>
    <n v="1270"/>
    <n v="1"/>
    <n v="1270"/>
  </r>
  <r>
    <x v="275"/>
    <s v="O221106058725"/>
    <s v="2022"/>
    <s v="4분기(12월)"/>
    <x v="10"/>
    <s v="그리스"/>
    <s v="최기성"/>
    <x v="0"/>
    <s v="오즈키친 전복죽450g"/>
    <n v="3890"/>
    <n v="1"/>
    <n v="3890"/>
  </r>
  <r>
    <x v="275"/>
    <s v="O221106058725"/>
    <s v="2022"/>
    <s v="4분기(12월)"/>
    <x v="10"/>
    <s v="그리스"/>
    <s v="최기성"/>
    <x v="0"/>
    <s v="유한 펑크린1L"/>
    <n v="2630"/>
    <n v="2"/>
    <n v="5260"/>
  </r>
  <r>
    <x v="275"/>
    <s v="O221106058725"/>
    <s v="2022"/>
    <s v="4분기(12월)"/>
    <x v="10"/>
    <s v="그리스"/>
    <s v="최기성"/>
    <x v="0"/>
    <s v="전기구이 꾼 쥐포43g이상"/>
    <n v="1900"/>
    <n v="1"/>
    <n v="1900"/>
  </r>
  <r>
    <x v="275"/>
    <s v="O221106058725"/>
    <s v="2022"/>
    <s v="4분기(12월)"/>
    <x v="10"/>
    <s v="그리스"/>
    <s v="최기성"/>
    <x v="0"/>
    <s v="종가반상 남도추어탕450g*2"/>
    <n v="11290"/>
    <n v="1"/>
    <n v="11290"/>
  </r>
  <r>
    <x v="275"/>
    <s v="O221106058725"/>
    <s v="2022"/>
    <s v="4분기(12월)"/>
    <x v="10"/>
    <s v="그리스"/>
    <s v="최기성"/>
    <x v="0"/>
    <s v="종가반상 얼큰알탕450g*2"/>
    <n v="9240"/>
    <n v="1"/>
    <n v="9240"/>
  </r>
  <r>
    <x v="275"/>
    <s v="O221106058725"/>
    <s v="2022"/>
    <s v="4분기(12월)"/>
    <x v="10"/>
    <s v="그리스"/>
    <s v="최기성"/>
    <x v="0"/>
    <s v="진공 21곡혼합곡1kg"/>
    <n v="5900"/>
    <n v="1"/>
    <n v="5900"/>
  </r>
  <r>
    <x v="275"/>
    <s v="O221106058725"/>
    <s v="2022"/>
    <s v="4분기(12월)"/>
    <x v="10"/>
    <s v="그리스"/>
    <s v="최기성"/>
    <x v="0"/>
    <s v="짱이야 166g"/>
    <n v="1160"/>
    <n v="1"/>
    <n v="1160"/>
  </r>
  <r>
    <x v="275"/>
    <s v="O221106058725"/>
    <s v="2022"/>
    <s v="4분기(12월)"/>
    <x v="10"/>
    <s v="그리스"/>
    <s v="최기성"/>
    <x v="0"/>
    <s v="참깨라면 멀티 4입"/>
    <n v="4018"/>
    <n v="1"/>
    <n v="4018"/>
  </r>
  <r>
    <x v="275"/>
    <s v="O221106058725"/>
    <s v="2022"/>
    <s v="4분기(12월)"/>
    <x v="10"/>
    <s v="그리스"/>
    <s v="최기성"/>
    <x v="0"/>
    <s v="참이맛 감자탕 800g "/>
    <n v="5220"/>
    <n v="1"/>
    <n v="5220"/>
  </r>
  <r>
    <x v="275"/>
    <s v="O221106058725"/>
    <s v="2022"/>
    <s v="4분기(12월)"/>
    <x v="10"/>
    <s v="그리스"/>
    <s v="최기성"/>
    <x v="0"/>
    <s v="청수 멸치칼국수110g "/>
    <n v="1630"/>
    <n v="1"/>
    <n v="1630"/>
  </r>
  <r>
    <x v="275"/>
    <s v="O221106058725"/>
    <s v="2022"/>
    <s v="4분기(12월)"/>
    <x v="10"/>
    <s v="그리스"/>
    <s v="최기성"/>
    <x v="0"/>
    <s v="청정원 소불고기양념500g"/>
    <n v="3610"/>
    <n v="1"/>
    <n v="3610"/>
  </r>
  <r>
    <x v="275"/>
    <s v="O221106058725"/>
    <s v="2022"/>
    <s v="4분기(12월)"/>
    <x v="10"/>
    <s v="그리스"/>
    <s v="최기성"/>
    <x v="0"/>
    <s v="청정원)직화짜장80g"/>
    <n v="2170"/>
    <n v="2"/>
    <n v="4340"/>
  </r>
  <r>
    <x v="275"/>
    <s v="O221106058725"/>
    <s v="2022"/>
    <s v="4분기(12월)"/>
    <x v="10"/>
    <s v="그리스"/>
    <s v="최기성"/>
    <x v="0"/>
    <s v="촉촉한 고구마50g*5"/>
    <n v="6770"/>
    <n v="1"/>
    <n v="6770"/>
  </r>
  <r>
    <x v="275"/>
    <s v="O221106058725"/>
    <s v="2022"/>
    <s v="4분기(12월)"/>
    <x v="10"/>
    <s v="그리스"/>
    <s v="최기성"/>
    <x v="0"/>
    <s v="컵누들 매콤한맛 37.8g*6입"/>
    <n v="6980"/>
    <n v="1"/>
    <n v="6980"/>
  </r>
  <r>
    <x v="275"/>
    <s v="O221106058725"/>
    <s v="2022"/>
    <s v="4분기(12월)"/>
    <x v="10"/>
    <s v="그리스"/>
    <s v="최기성"/>
    <x v="0"/>
    <s v="크라운 못말리는 신짱120g"/>
    <n v="1090"/>
    <n v="1"/>
    <n v="1090"/>
  </r>
  <r>
    <x v="275"/>
    <s v="O221106058725"/>
    <s v="2022"/>
    <s v="4분기(12월)"/>
    <x v="10"/>
    <s v="그리스"/>
    <s v="최기성"/>
    <x v="0"/>
    <s v="크라운 죠리퐁74g"/>
    <n v="1030"/>
    <n v="2"/>
    <n v="2060"/>
  </r>
  <r>
    <x v="275"/>
    <s v="O221106058725"/>
    <s v="2022"/>
    <s v="4분기(12월)"/>
    <x v="10"/>
    <s v="그리스"/>
    <s v="최기성"/>
    <x v="0"/>
    <s v="크라운 츄러스84g"/>
    <n v="1070"/>
    <n v="2"/>
    <n v="2140"/>
  </r>
  <r>
    <x v="275"/>
    <s v="O221106058725"/>
    <s v="2022"/>
    <s v="4분기(12월)"/>
    <x v="10"/>
    <s v="그리스"/>
    <s v="최기성"/>
    <x v="0"/>
    <s v="크라운 카라멜콘땅콩72g"/>
    <n v="1070"/>
    <n v="2"/>
    <n v="2140"/>
  </r>
  <r>
    <x v="275"/>
    <s v="O221106058725"/>
    <s v="2022"/>
    <s v="4분기(12월)"/>
    <x v="10"/>
    <s v="그리스"/>
    <s v="최기성"/>
    <x v="0"/>
    <s v="크라운 콘칩70g"/>
    <n v="1080"/>
    <n v="2"/>
    <n v="2160"/>
  </r>
  <r>
    <x v="275"/>
    <s v="O221106058725"/>
    <s v="2022"/>
    <s v="4분기(12월)"/>
    <x v="10"/>
    <s v="그리스"/>
    <s v="최기성"/>
    <x v="0"/>
    <s v="크라운 쿠크다스128g (화이트)"/>
    <n v="2160"/>
    <n v="1"/>
    <n v="2160"/>
  </r>
  <r>
    <x v="275"/>
    <s v="O221106058725"/>
    <s v="2022"/>
    <s v="4분기(12월)"/>
    <x v="10"/>
    <s v="그리스"/>
    <s v="최기성"/>
    <x v="0"/>
    <s v="테이팩스 투명OPP테이프50mm*50M"/>
    <n v="1680"/>
    <n v="1"/>
    <n v="1680"/>
  </r>
  <r>
    <x v="275"/>
    <s v="O221106058725"/>
    <s v="2022"/>
    <s v="4분기(12월)"/>
    <x v="10"/>
    <s v="그리스"/>
    <s v="최기성"/>
    <x v="0"/>
    <s v="팔도 틈새라면(멀티5입) "/>
    <n v="4400"/>
    <n v="1"/>
    <n v="4400"/>
  </r>
  <r>
    <x v="275"/>
    <s v="O221106058725"/>
    <s v="2022"/>
    <s v="4분기(12월)"/>
    <x v="10"/>
    <s v="그리스"/>
    <s v="최기성"/>
    <x v="0"/>
    <s v="팔도비빔면(멀티5입)"/>
    <n v="4450"/>
    <n v="2"/>
    <n v="8900"/>
  </r>
  <r>
    <x v="275"/>
    <s v="O221106058725"/>
    <s v="2022"/>
    <s v="4분기(12월)"/>
    <x v="10"/>
    <s v="그리스"/>
    <s v="최기성"/>
    <x v="0"/>
    <s v="펭귄 고등어 400g*2"/>
    <n v="5000"/>
    <n v="1"/>
    <n v="5000"/>
  </r>
  <r>
    <x v="275"/>
    <s v="O221106058725"/>
    <s v="2022"/>
    <s v="4분기(12월)"/>
    <x v="10"/>
    <s v="그리스"/>
    <s v="최기성"/>
    <x v="0"/>
    <s v="하이몬 쌀국수장국 220g"/>
    <n v="3300"/>
    <n v="1"/>
    <n v="3300"/>
  </r>
  <r>
    <x v="275"/>
    <s v="O221106058725"/>
    <s v="2022"/>
    <s v="4분기(12월)"/>
    <x v="10"/>
    <s v="그리스"/>
    <s v="최기성"/>
    <x v="0"/>
    <s v="한성 튀김맛우동211.5g*3"/>
    <n v="3800"/>
    <n v="1"/>
    <n v="3800"/>
  </r>
  <r>
    <x v="275"/>
    <s v="O221106058725"/>
    <s v="2022"/>
    <s v="4분기(12월)"/>
    <x v="10"/>
    <s v="그리스"/>
    <s v="최기성"/>
    <x v="0"/>
    <s v="한입 참누룽지200g"/>
    <n v="2700"/>
    <n v="1"/>
    <n v="2700"/>
  </r>
  <r>
    <x v="275"/>
    <s v="O221106058725"/>
    <s v="2022"/>
    <s v="4분기(12월)"/>
    <x v="10"/>
    <s v="그리스"/>
    <s v="최기성"/>
    <x v="0"/>
    <s v="해태 사루비아60g"/>
    <n v="1040"/>
    <n v="2"/>
    <n v="2080"/>
  </r>
  <r>
    <x v="275"/>
    <s v="O221106058725"/>
    <s v="2022"/>
    <s v="4분기(12월)"/>
    <x v="10"/>
    <s v="그리스"/>
    <s v="최기성"/>
    <x v="0"/>
    <s v="해태 오사쯔60g"/>
    <n v="1080"/>
    <n v="3"/>
    <n v="3240"/>
  </r>
  <r>
    <x v="275"/>
    <s v="O221106058725"/>
    <s v="2022"/>
    <s v="4분기(12월)"/>
    <x v="10"/>
    <s v="그리스"/>
    <s v="최기성"/>
    <x v="0"/>
    <s v="해태)신당동떡볶이110g"/>
    <n v="1070"/>
    <n v="5"/>
    <n v="5350"/>
  </r>
  <r>
    <x v="275"/>
    <s v="O221106058725"/>
    <s v="2022"/>
    <s v="4분기(12월)"/>
    <x v="10"/>
    <s v="그리스"/>
    <s v="최기성"/>
    <x v="0"/>
    <s v="햇반200g*4개입"/>
    <n v="5200"/>
    <n v="2"/>
    <n v="10400"/>
  </r>
  <r>
    <x v="276"/>
    <s v="O221106058724"/>
    <s v="2022"/>
    <s v="4분기(12월)"/>
    <x v="9"/>
    <s v="중국"/>
    <s v="최성기"/>
    <x v="0"/>
    <s v="3M 테이프클리너 리필 (대형)"/>
    <n v="7727"/>
    <n v="4"/>
    <n v="30908"/>
  </r>
  <r>
    <x v="276"/>
    <s v="O221106058724"/>
    <s v="2022"/>
    <s v="4분기(12월)"/>
    <x v="9"/>
    <s v="중국"/>
    <s v="최성기"/>
    <x v="0"/>
    <s v="3M)스카치브라이트 크린스틱(화장실변기솔(리필))"/>
    <n v="4100"/>
    <n v="3"/>
    <n v="12300"/>
  </r>
  <r>
    <x v="276"/>
    <s v="O221106058724"/>
    <s v="2022"/>
    <s v="4분기(12월)"/>
    <x v="9"/>
    <s v="중국"/>
    <s v="최성기"/>
    <x v="0"/>
    <s v="씽크 크린15g*2개입"/>
    <n v="950"/>
    <n v="1"/>
    <n v="950"/>
  </r>
  <r>
    <x v="276"/>
    <s v="O221106058724"/>
    <s v="2022"/>
    <s v="4분기(12월)"/>
    <x v="9"/>
    <s v="중국"/>
    <s v="최성기"/>
    <x v="0"/>
    <s v="오로니아 rTG 오메가-3 90캡슐"/>
    <n v="49500"/>
    <n v="2"/>
    <n v="99000"/>
  </r>
  <r>
    <x v="276"/>
    <s v="O221106058724"/>
    <s v="2022"/>
    <s v="4분기(12월)"/>
    <x v="9"/>
    <s v="중국"/>
    <s v="최성기"/>
    <x v="0"/>
    <s v="요호 루테인 90캡슐"/>
    <n v="36300"/>
    <n v="2"/>
    <n v="72600"/>
  </r>
  <r>
    <x v="276"/>
    <s v="O221106058724"/>
    <s v="2022"/>
    <s v="4분기(12월)"/>
    <x v="9"/>
    <s v="중국"/>
    <s v="최성기"/>
    <x v="0"/>
    <s v="이광범명가 고춧가루500g(100%국산) "/>
    <n v="23500"/>
    <n v="1"/>
    <n v="23500"/>
  </r>
  <r>
    <x v="276"/>
    <s v="O221106058724"/>
    <s v="2022"/>
    <s v="4분기(12월)"/>
    <x v="9"/>
    <s v="중국"/>
    <s v="최성기"/>
    <x v="0"/>
    <s v="코멕스 면코팅 고무장갑 마이사이즈33*22.5 (대)"/>
    <n v="2600"/>
    <n v="1"/>
    <n v="2600"/>
  </r>
  <r>
    <x v="276"/>
    <s v="O221106058724"/>
    <s v="2022"/>
    <s v="4분기(12월)"/>
    <x v="9"/>
    <s v="중국"/>
    <s v="최성기"/>
    <x v="0"/>
    <s v="하이델 무쇠프라이팬28cm"/>
    <n v="29000"/>
    <n v="2"/>
    <n v="58000"/>
  </r>
  <r>
    <x v="277"/>
    <s v="O221106058720"/>
    <s v="2022"/>
    <s v="4분기(12월)"/>
    <x v="8"/>
    <s v="벨기에"/>
    <s v="윤정환"/>
    <x v="0"/>
    <s v="3M 더블액션물걸레청소포 대형 20매"/>
    <n v="11600"/>
    <n v="3"/>
    <n v="34800"/>
  </r>
  <r>
    <x v="277"/>
    <s v="O221106058720"/>
    <s v="2022"/>
    <s v="4분기(12월)"/>
    <x v="8"/>
    <s v="벨기에"/>
    <s v="윤정환"/>
    <x v="0"/>
    <s v="구운감자 슬림80g"/>
    <n v="1090"/>
    <n v="2"/>
    <n v="2180"/>
  </r>
  <r>
    <x v="277"/>
    <s v="O221106058720"/>
    <s v="2022"/>
    <s v="4분기(12월)"/>
    <x v="8"/>
    <s v="벨기에"/>
    <s v="윤정환"/>
    <x v="0"/>
    <s v="구운양파60g"/>
    <n v="990"/>
    <n v="1"/>
    <n v="990"/>
  </r>
  <r>
    <x v="277"/>
    <s v="O221106058720"/>
    <s v="2022"/>
    <s v="4분기(12월)"/>
    <x v="8"/>
    <s v="벨기에"/>
    <s v="윤정환"/>
    <x v="0"/>
    <s v="김도둑 쌀국수 깔끔한멸치맛92g"/>
    <n v="1400"/>
    <n v="1"/>
    <n v="1400"/>
  </r>
  <r>
    <x v="277"/>
    <s v="O221106058720"/>
    <s v="2022"/>
    <s v="4분기(12월)"/>
    <x v="8"/>
    <s v="벨기에"/>
    <s v="윤정환"/>
    <x v="0"/>
    <s v="깔끔한 멸치국물팩65g(13g*5)"/>
    <n v="2700"/>
    <n v="1"/>
    <n v="2700"/>
  </r>
  <r>
    <x v="277"/>
    <s v="O221106058720"/>
    <s v="2022"/>
    <s v="4분기(12월)"/>
    <x v="8"/>
    <s v="벨기에"/>
    <s v="윤정환"/>
    <x v="0"/>
    <s v="농심 신라면(멀티5입)"/>
    <n v="3730"/>
    <n v="2"/>
    <n v="7460"/>
  </r>
  <r>
    <x v="277"/>
    <s v="O221106058720"/>
    <s v="2022"/>
    <s v="4분기(12월)"/>
    <x v="8"/>
    <s v="벨기에"/>
    <s v="윤정환"/>
    <x v="0"/>
    <s v="동원 살코기참치100g*5입"/>
    <n v="10200"/>
    <n v="1"/>
    <n v="10200"/>
  </r>
  <r>
    <x v="277"/>
    <s v="O221106058720"/>
    <s v="2022"/>
    <s v="4분기(12월)"/>
    <x v="8"/>
    <s v="벨기에"/>
    <s v="윤정환"/>
    <x v="0"/>
    <s v="뚝딱 얼큰시래기된장국50g(10g*5)"/>
    <n v="4600"/>
    <n v="1"/>
    <n v="4600"/>
  </r>
  <r>
    <x v="277"/>
    <s v="O221106058720"/>
    <s v="2022"/>
    <s v="4분기(12월)"/>
    <x v="8"/>
    <s v="벨기에"/>
    <s v="윤정환"/>
    <x v="0"/>
    <s v="롯데 제크 100g"/>
    <n v="1450"/>
    <n v="1"/>
    <n v="1450"/>
  </r>
  <r>
    <x v="277"/>
    <s v="O221106058720"/>
    <s v="2022"/>
    <s v="4분기(12월)"/>
    <x v="8"/>
    <s v="벨기에"/>
    <s v="윤정환"/>
    <x v="0"/>
    <s v="마이비데 46매*4(캡형)"/>
    <n v="11450"/>
    <n v="1"/>
    <n v="11450"/>
  </r>
  <r>
    <x v="277"/>
    <s v="O221106058720"/>
    <s v="2022"/>
    <s v="4분기(12월)"/>
    <x v="8"/>
    <s v="벨기에"/>
    <s v="윤정환"/>
    <x v="0"/>
    <s v="맛있는 오뚜기밥200g*4입"/>
    <n v="5240"/>
    <n v="1"/>
    <n v="5240"/>
  </r>
  <r>
    <x v="277"/>
    <s v="O221106058720"/>
    <s v="2022"/>
    <s v="4분기(12월)"/>
    <x v="8"/>
    <s v="벨기에"/>
    <s v="윤정환"/>
    <x v="0"/>
    <s v="반해요 무말랭이80g*5"/>
    <n v="11000"/>
    <n v="1"/>
    <n v="11000"/>
  </r>
  <r>
    <x v="277"/>
    <s v="O221106058720"/>
    <s v="2022"/>
    <s v="4분기(12월)"/>
    <x v="8"/>
    <s v="벨기에"/>
    <s v="윤정환"/>
    <x v="0"/>
    <s v="백설감자수제비가루500g"/>
    <n v="3450"/>
    <n v="3"/>
    <n v="10350"/>
  </r>
  <r>
    <x v="277"/>
    <s v="O221106058720"/>
    <s v="2022"/>
    <s v="4분기(12월)"/>
    <x v="8"/>
    <s v="벨기에"/>
    <s v="윤정환"/>
    <x v="0"/>
    <s v="뽑아쓰는 크린백34*45cm 100매"/>
    <n v="3500"/>
    <n v="1"/>
    <n v="3500"/>
  </r>
  <r>
    <x v="277"/>
    <s v="O221106058720"/>
    <s v="2022"/>
    <s v="4분기(12월)"/>
    <x v="8"/>
    <s v="벨기에"/>
    <s v="윤정환"/>
    <x v="0"/>
    <s v="샘표 미소된장국8g*5입"/>
    <n v="3390"/>
    <n v="4"/>
    <n v="13560"/>
  </r>
  <r>
    <x v="277"/>
    <s v="O221106058720"/>
    <s v="2022"/>
    <s v="4분기(12월)"/>
    <x v="8"/>
    <s v="벨기에"/>
    <s v="윤정환"/>
    <x v="0"/>
    <s v="샘표 시골식된장국8g*5입"/>
    <n v="3390"/>
    <n v="4"/>
    <n v="13560"/>
  </r>
  <r>
    <x v="277"/>
    <s v="O221106058720"/>
    <s v="2022"/>
    <s v="4분기(12월)"/>
    <x v="8"/>
    <s v="벨기에"/>
    <s v="윤정환"/>
    <x v="0"/>
    <s v="설악산 국산 친환경인증표고버섯 절편80g"/>
    <n v="7800"/>
    <n v="2"/>
    <n v="15600"/>
  </r>
  <r>
    <x v="277"/>
    <s v="O221106058720"/>
    <s v="2022"/>
    <s v="4분기(12월)"/>
    <x v="8"/>
    <s v="벨기에"/>
    <s v="윤정환"/>
    <x v="0"/>
    <s v="순수한면 100% 유기농순면커버 중형16입"/>
    <n v="4760"/>
    <n v="1"/>
    <n v="4760"/>
  </r>
  <r>
    <x v="277"/>
    <s v="O221106058720"/>
    <s v="2022"/>
    <s v="4분기(12월)"/>
    <x v="8"/>
    <s v="벨기에"/>
    <s v="윤정환"/>
    <x v="0"/>
    <s v="스팸 클래식300g*3입"/>
    <n v="12480"/>
    <n v="1"/>
    <n v="12480"/>
  </r>
  <r>
    <x v="277"/>
    <s v="O221106058720"/>
    <s v="2022"/>
    <s v="4분기(12월)"/>
    <x v="8"/>
    <s v="벨기에"/>
    <s v="윤정환"/>
    <x v="0"/>
    <s v="신라면 작은컵(6입)"/>
    <n v="5850"/>
    <n v="1"/>
    <n v="5850"/>
  </r>
  <r>
    <x v="277"/>
    <s v="O221106058720"/>
    <s v="2022"/>
    <s v="4분기(12월)"/>
    <x v="8"/>
    <s v="벨기에"/>
    <s v="윤정환"/>
    <x v="0"/>
    <s v="아참 왕한치20g"/>
    <n v="2900"/>
    <n v="1"/>
    <n v="2900"/>
  </r>
  <r>
    <x v="277"/>
    <s v="O221106058720"/>
    <s v="2022"/>
    <s v="4분기(12월)"/>
    <x v="8"/>
    <s v="벨기에"/>
    <s v="윤정환"/>
    <x v="0"/>
    <s v="연겨자100g 튜브"/>
    <n v="3070"/>
    <n v="1"/>
    <n v="3070"/>
  </r>
  <r>
    <x v="277"/>
    <s v="O221106058720"/>
    <s v="2022"/>
    <s v="4분기(12월)"/>
    <x v="8"/>
    <s v="벨기에"/>
    <s v="윤정환"/>
    <x v="0"/>
    <s v="옛날 국수 소면 700g"/>
    <n v="2790"/>
    <n v="3"/>
    <n v="8370"/>
  </r>
  <r>
    <x v="277"/>
    <s v="O221106058720"/>
    <s v="2022"/>
    <s v="4분기(12월)"/>
    <x v="8"/>
    <s v="벨기에"/>
    <s v="윤정환"/>
    <x v="0"/>
    <s v="오뚜기 백세카레 고형 약간매운맛100g"/>
    <n v="3070"/>
    <n v="4"/>
    <n v="12280"/>
  </r>
  <r>
    <x v="277"/>
    <s v="O221106058720"/>
    <s v="2022"/>
    <s v="4분기(12월)"/>
    <x v="8"/>
    <s v="벨기에"/>
    <s v="윤정환"/>
    <x v="0"/>
    <s v="오뚜기)옛날참기름320ml"/>
    <n v="6660"/>
    <n v="2"/>
    <n v="13320"/>
  </r>
  <r>
    <x v="277"/>
    <s v="O221106058720"/>
    <s v="2022"/>
    <s v="4분기(12월)"/>
    <x v="8"/>
    <s v="벨기에"/>
    <s v="윤정환"/>
    <x v="0"/>
    <s v="이광범명가 고춧가루250g(100%국산)"/>
    <n v="13950"/>
    <n v="1"/>
    <n v="13950"/>
  </r>
  <r>
    <x v="277"/>
    <s v="O221106058720"/>
    <s v="2022"/>
    <s v="4분기(12월)"/>
    <x v="8"/>
    <s v="벨기에"/>
    <s v="윤정환"/>
    <x v="0"/>
    <s v="정통 오리엔탈 드레싱 210g"/>
    <n v="3340"/>
    <n v="5"/>
    <n v="16700"/>
  </r>
  <r>
    <x v="277"/>
    <s v="O221106058720"/>
    <s v="2022"/>
    <s v="4분기(12월)"/>
    <x v="8"/>
    <s v="벨기에"/>
    <s v="윤정환"/>
    <x v="0"/>
    <s v="좋은느낌 유기농 순면커버 맥시슬림 중형14입"/>
    <n v="5700"/>
    <n v="4"/>
    <n v="22800"/>
  </r>
  <r>
    <x v="277"/>
    <s v="O221106058720"/>
    <s v="2022"/>
    <s v="4분기(12월)"/>
    <x v="8"/>
    <s v="벨기에"/>
    <s v="윤정환"/>
    <x v="0"/>
    <s v="천호엔케어 도라지배즙프리미엄80ml*30입 "/>
    <n v="44000"/>
    <n v="2"/>
    <n v="88000"/>
  </r>
  <r>
    <x v="277"/>
    <s v="O221106058720"/>
    <s v="2022"/>
    <s v="4분기(12월)"/>
    <x v="8"/>
    <s v="벨기에"/>
    <s v="윤정환"/>
    <x v="0"/>
    <s v="초록원 유기농 꿀유자차1kg"/>
    <n v="16000"/>
    <n v="1"/>
    <n v="16000"/>
  </r>
  <r>
    <x v="277"/>
    <s v="O221106058720"/>
    <s v="2022"/>
    <s v="4분기(12월)"/>
    <x v="8"/>
    <s v="벨기에"/>
    <s v="윤정환"/>
    <x v="0"/>
    <s v="카누 다크로스트 아메리카노100T(미니)"/>
    <n v="20390"/>
    <n v="1"/>
    <n v="20390"/>
  </r>
  <r>
    <x v="277"/>
    <s v="O221106058720"/>
    <s v="2022"/>
    <s v="4분기(12월)"/>
    <x v="8"/>
    <s v="벨기에"/>
    <s v="윤정환"/>
    <x v="0"/>
    <s v="컵밥 전주식돌솥비빔밥269g"/>
    <n v="3020"/>
    <n v="4"/>
    <n v="12080"/>
  </r>
  <r>
    <x v="277"/>
    <s v="O221106058720"/>
    <s v="2022"/>
    <s v="4분기(12월)"/>
    <x v="8"/>
    <s v="벨기에"/>
    <s v="윤정환"/>
    <x v="0"/>
    <s v="컵밥 직화불고기덮밥 250g"/>
    <n v="3170"/>
    <n v="2"/>
    <n v="6340"/>
  </r>
  <r>
    <x v="277"/>
    <s v="O221106058720"/>
    <s v="2022"/>
    <s v="4분기(12월)"/>
    <x v="8"/>
    <s v="벨기에"/>
    <s v="윤정환"/>
    <x v="0"/>
    <s v="컵밥 철판 제육덮밥250g"/>
    <n v="3170"/>
    <n v="2"/>
    <n v="6340"/>
  </r>
  <r>
    <x v="277"/>
    <s v="O221106058720"/>
    <s v="2022"/>
    <s v="4분기(12월)"/>
    <x v="8"/>
    <s v="벨기에"/>
    <s v="윤정환"/>
    <x v="0"/>
    <s v="코멕스 면코팅 고무장갑 마이사이즈 33*20.5(중)"/>
    <n v="2600"/>
    <n v="2"/>
    <n v="5200"/>
  </r>
  <r>
    <x v="277"/>
    <s v="O221106058720"/>
    <s v="2022"/>
    <s v="4분기(12월)"/>
    <x v="8"/>
    <s v="벨기에"/>
    <s v="윤정환"/>
    <x v="0"/>
    <s v="크린백 17cm*25cm"/>
    <n v="1660"/>
    <n v="1"/>
    <n v="1660"/>
  </r>
  <r>
    <x v="277"/>
    <s v="O221106058720"/>
    <s v="2022"/>
    <s v="4분기(12월)"/>
    <x v="8"/>
    <s v="벨기에"/>
    <s v="윤정환"/>
    <x v="0"/>
    <s v="크린센스 장갑 50매"/>
    <n v="2100"/>
    <n v="1"/>
    <n v="2100"/>
  </r>
  <r>
    <x v="277"/>
    <s v="O221106058720"/>
    <s v="2022"/>
    <s v="4분기(12월)"/>
    <x v="8"/>
    <s v="벨기에"/>
    <s v="윤정환"/>
    <x v="0"/>
    <s v="크린손 니트릴 다용도 위생장갑 S 100매 아이보리"/>
    <n v="8900"/>
    <n v="1"/>
    <n v="8900"/>
  </r>
  <r>
    <x v="277"/>
    <s v="O221106058720"/>
    <s v="2022"/>
    <s v="4분기(12월)"/>
    <x v="8"/>
    <s v="벨기에"/>
    <s v="윤정환"/>
    <x v="0"/>
    <s v="키친랲 키친롤백25cm*35cm*500매"/>
    <n v="5400"/>
    <n v="1"/>
    <n v="5400"/>
  </r>
  <r>
    <x v="277"/>
    <s v="O221106058720"/>
    <s v="2022"/>
    <s v="4분기(12월)"/>
    <x v="8"/>
    <s v="벨기에"/>
    <s v="윤정환"/>
    <x v="0"/>
    <s v="팔도 틈새라면(멀티5입) "/>
    <n v="4400"/>
    <n v="1"/>
    <n v="4400"/>
  </r>
  <r>
    <x v="277"/>
    <s v="O221106058720"/>
    <s v="2022"/>
    <s v="4분기(12월)"/>
    <x v="8"/>
    <s v="벨기에"/>
    <s v="윤정환"/>
    <x v="0"/>
    <s v="하선정 까나리액젓800g"/>
    <n v="4910"/>
    <n v="1"/>
    <n v="4910"/>
  </r>
  <r>
    <x v="277"/>
    <s v="O221106058720"/>
    <s v="2022"/>
    <s v="4분기(12월)"/>
    <x v="8"/>
    <s v="벨기에"/>
    <s v="윤정환"/>
    <x v="0"/>
    <s v="한성 튀김맛우동211.5g*3"/>
    <n v="3800"/>
    <n v="1"/>
    <n v="3800"/>
  </r>
  <r>
    <x v="277"/>
    <s v="O221106058720"/>
    <s v="2022"/>
    <s v="4분기(12월)"/>
    <x v="8"/>
    <s v="벨기에"/>
    <s v="윤정환"/>
    <x v="0"/>
    <s v="해표 두번구워 더고소한 김밥김20g"/>
    <n v="1900"/>
    <n v="3"/>
    <n v="5700"/>
  </r>
  <r>
    <x v="277"/>
    <s v="O221106058720"/>
    <s v="2022"/>
    <s v="4분기(12월)"/>
    <x v="8"/>
    <s v="벨기에"/>
    <s v="윤정환"/>
    <x v="0"/>
    <s v="햇반200g*4개입"/>
    <n v="5200"/>
    <n v="4"/>
    <n v="20800"/>
  </r>
  <r>
    <x v="278"/>
    <s v="O221106058716"/>
    <s v="2022"/>
    <s v="4분기(12월)"/>
    <x v="8"/>
    <s v="아랍에미리트"/>
    <s v="박정현"/>
    <x v="0"/>
    <s v="CJ 햇반솥반 소고기우엉영양밥 200g*6"/>
    <n v="18600"/>
    <n v="1"/>
    <n v="18600"/>
  </r>
  <r>
    <x v="278"/>
    <s v="O221106058716"/>
    <s v="2022"/>
    <s v="4분기(12월)"/>
    <x v="8"/>
    <s v="아랍에미리트"/>
    <s v="박정현"/>
    <x v="0"/>
    <s v="The맛있는 김도둑 김가루70g"/>
    <n v="2600"/>
    <n v="1"/>
    <n v="2600"/>
  </r>
  <r>
    <x v="278"/>
    <s v="O221106058716"/>
    <s v="2022"/>
    <s v="4분기(12월)"/>
    <x v="8"/>
    <s v="아랍에미리트"/>
    <s v="박정현"/>
    <x v="0"/>
    <s v="감자 수제비키트265g"/>
    <n v="5960"/>
    <n v="1"/>
    <n v="5960"/>
  </r>
  <r>
    <x v="278"/>
    <s v="O221106058716"/>
    <s v="2022"/>
    <s v="4분기(12월)"/>
    <x v="8"/>
    <s v="아랍에미리트"/>
    <s v="박정현"/>
    <x v="0"/>
    <s v="건오징어 철판구이50g"/>
    <n v="4700"/>
    <n v="3"/>
    <n v="14100"/>
  </r>
  <r>
    <x v="278"/>
    <s v="O221106058716"/>
    <s v="2022"/>
    <s v="4분기(12월)"/>
    <x v="8"/>
    <s v="아랍에미리트"/>
    <s v="박정현"/>
    <x v="0"/>
    <s v="광천파래김4g*16봉"/>
    <n v="4200"/>
    <n v="1"/>
    <n v="4200"/>
  </r>
  <r>
    <x v="278"/>
    <s v="O221106058716"/>
    <s v="2022"/>
    <s v="4분기(12월)"/>
    <x v="8"/>
    <s v="아랍에미리트"/>
    <s v="박정현"/>
    <x v="0"/>
    <s v="구운감자 135g"/>
    <n v="3600"/>
    <n v="1"/>
    <n v="3600"/>
  </r>
  <r>
    <x v="278"/>
    <s v="O221106058716"/>
    <s v="2022"/>
    <s v="4분기(12월)"/>
    <x v="8"/>
    <s v="아랍에미리트"/>
    <s v="박정현"/>
    <x v="0"/>
    <s v="궁중삼계탕1kg"/>
    <n v="8000"/>
    <n v="1"/>
    <n v="8000"/>
  </r>
  <r>
    <x v="278"/>
    <s v="O221106058716"/>
    <s v="2022"/>
    <s v="4분기(12월)"/>
    <x v="8"/>
    <s v="아랍에미리트"/>
    <s v="박정현"/>
    <x v="0"/>
    <s v="그린애 유기농 포도즙90ml*30팩"/>
    <n v="17000"/>
    <n v="1"/>
    <n v="17000"/>
  </r>
  <r>
    <x v="278"/>
    <s v="O221106058716"/>
    <s v="2022"/>
    <s v="4분기(12월)"/>
    <x v="8"/>
    <s v="아랍에미리트"/>
    <s v="박정현"/>
    <x v="0"/>
    <s v="너구리 매운맛(멀티5입)"/>
    <n v="5090"/>
    <n v="1"/>
    <n v="5090"/>
  </r>
  <r>
    <x v="278"/>
    <s v="O221106058716"/>
    <s v="2022"/>
    <s v="4분기(12월)"/>
    <x v="8"/>
    <s v="아랍에미리트"/>
    <s v="박정현"/>
    <x v="0"/>
    <s v="농심 감튀 어니언맛 120g"/>
    <n v="2820"/>
    <n v="1"/>
    <n v="2820"/>
  </r>
  <r>
    <x v="278"/>
    <s v="O221106058716"/>
    <s v="2022"/>
    <s v="4분기(12월)"/>
    <x v="8"/>
    <s v="아랍에미리트"/>
    <s v="박정현"/>
    <x v="0"/>
    <s v="농심 새우깡 블랙72g"/>
    <n v="1690"/>
    <n v="1"/>
    <n v="1690"/>
  </r>
  <r>
    <x v="278"/>
    <s v="O221106058716"/>
    <s v="2022"/>
    <s v="4분기(12월)"/>
    <x v="8"/>
    <s v="아랍에미리트"/>
    <s v="박정현"/>
    <x v="0"/>
    <s v="농심 안성탕면(멀티5입)"/>
    <n v="4080"/>
    <n v="1"/>
    <n v="4080"/>
  </r>
  <r>
    <x v="278"/>
    <s v="O221106058716"/>
    <s v="2022"/>
    <s v="4분기(12월)"/>
    <x v="8"/>
    <s v="아랍에미리트"/>
    <s v="박정현"/>
    <x v="0"/>
    <s v="농심 육개장사발면86g*6입"/>
    <n v="5000"/>
    <n v="1"/>
    <n v="5000"/>
  </r>
  <r>
    <x v="278"/>
    <s v="O221106058716"/>
    <s v="2022"/>
    <s v="4분기(12월)"/>
    <x v="8"/>
    <s v="아랍에미리트"/>
    <s v="박정현"/>
    <x v="0"/>
    <s v="닥터닥터스 로얄포텐 60정(쏘팔메토)"/>
    <n v="49000"/>
    <n v="1"/>
    <n v="49000"/>
  </r>
  <r>
    <x v="278"/>
    <s v="O221106058716"/>
    <s v="2022"/>
    <s v="4분기(12월)"/>
    <x v="8"/>
    <s v="아랍에미리트"/>
    <s v="박정현"/>
    <x v="0"/>
    <s v="동원 고추참치100g*10"/>
    <n v="19390"/>
    <n v="1"/>
    <n v="19390"/>
  </r>
  <r>
    <x v="278"/>
    <s v="O221106058716"/>
    <s v="2022"/>
    <s v="4분기(12월)"/>
    <x v="8"/>
    <s v="아랍에미리트"/>
    <s v="박정현"/>
    <x v="0"/>
    <s v="동원 살코기참치100g*5입"/>
    <n v="10200"/>
    <n v="1"/>
    <n v="10200"/>
  </r>
  <r>
    <x v="278"/>
    <s v="O221106058716"/>
    <s v="2022"/>
    <s v="4분기(12월)"/>
    <x v="8"/>
    <s v="아랍에미리트"/>
    <s v="박정현"/>
    <x v="0"/>
    <s v="두손푸드 마시는 고구마죽 10팩"/>
    <n v="16000"/>
    <n v="1"/>
    <n v="16000"/>
  </r>
  <r>
    <x v="278"/>
    <s v="O221106058716"/>
    <s v="2022"/>
    <s v="4분기(12월)"/>
    <x v="8"/>
    <s v="아랍에미리트"/>
    <s v="박정현"/>
    <x v="0"/>
    <s v="두손푸드 마시는 단팥죽 10팩"/>
    <n v="16000"/>
    <n v="1"/>
    <n v="16000"/>
  </r>
  <r>
    <x v="278"/>
    <s v="O221106058716"/>
    <s v="2022"/>
    <s v="4분기(12월)"/>
    <x v="8"/>
    <s v="아랍에미리트"/>
    <s v="박정현"/>
    <x v="0"/>
    <s v="두손푸드 마시는 단호박죽 10팩"/>
    <n v="16000"/>
    <n v="1"/>
    <n v="16000"/>
  </r>
  <r>
    <x v="278"/>
    <s v="O221106058716"/>
    <s v="2022"/>
    <s v="4분기(12월)"/>
    <x v="8"/>
    <s v="아랍에미리트"/>
    <s v="박정현"/>
    <x v="0"/>
    <s v="뚝배기 번데기탕280g(얼큰)*2"/>
    <n v="4000"/>
    <n v="1"/>
    <n v="4000"/>
  </r>
  <r>
    <x v="278"/>
    <s v="O221106058716"/>
    <s v="2022"/>
    <s v="4분기(12월)"/>
    <x v="8"/>
    <s v="아랍에미리트"/>
    <s v="박정현"/>
    <x v="0"/>
    <s v="롯데 빼빼로 오리지날54g"/>
    <n v="1240"/>
    <n v="1"/>
    <n v="1240"/>
  </r>
  <r>
    <x v="278"/>
    <s v="O221106058716"/>
    <s v="2022"/>
    <s v="4분기(12월)"/>
    <x v="8"/>
    <s v="아랍에미리트"/>
    <s v="박정현"/>
    <x v="0"/>
    <s v="맛있는 오뚜기밥200g*4입"/>
    <n v="5240"/>
    <n v="3"/>
    <n v="15720"/>
  </r>
  <r>
    <x v="278"/>
    <s v="O221106058716"/>
    <s v="2022"/>
    <s v="4분기(12월)"/>
    <x v="8"/>
    <s v="아랍에미리트"/>
    <s v="박정현"/>
    <x v="0"/>
    <s v="매콤한뚝딱비빔곤드레80g*5"/>
    <n v="14550"/>
    <n v="1"/>
    <n v="14550"/>
  </r>
  <r>
    <x v="278"/>
    <s v="O221106058716"/>
    <s v="2022"/>
    <s v="4분기(12월)"/>
    <x v="8"/>
    <s v="아랍에미리트"/>
    <s v="박정현"/>
    <x v="0"/>
    <s v="반해요 간장깻잎80g*5"/>
    <n v="11000"/>
    <n v="1"/>
    <n v="11000"/>
  </r>
  <r>
    <x v="278"/>
    <s v="O221106058716"/>
    <s v="2022"/>
    <s v="4분기(12월)"/>
    <x v="8"/>
    <s v="아랍에미리트"/>
    <s v="박정현"/>
    <x v="0"/>
    <s v="반해요 우엉채볶음60g*5"/>
    <n v="11000"/>
    <n v="1"/>
    <n v="11000"/>
  </r>
  <r>
    <x v="278"/>
    <s v="O221106058716"/>
    <s v="2022"/>
    <s v="4분기(12월)"/>
    <x v="8"/>
    <s v="아랍에미리트"/>
    <s v="박정현"/>
    <x v="0"/>
    <s v="보리건빵85g*3입"/>
    <n v="1100"/>
    <n v="1"/>
    <n v="1100"/>
  </r>
  <r>
    <x v="278"/>
    <s v="O221106058716"/>
    <s v="2022"/>
    <s v="4분기(12월)"/>
    <x v="8"/>
    <s v="아랍에미리트"/>
    <s v="박정현"/>
    <x v="0"/>
    <s v="삼색천하 오징어70g"/>
    <n v="6620"/>
    <n v="1"/>
    <n v="6620"/>
  </r>
  <r>
    <x v="278"/>
    <s v="O221106058716"/>
    <s v="2022"/>
    <s v="4분기(12월)"/>
    <x v="8"/>
    <s v="아랍에미리트"/>
    <s v="박정현"/>
    <x v="0"/>
    <s v="스팸 클래식300g*3입"/>
    <n v="12480"/>
    <n v="1"/>
    <n v="12480"/>
  </r>
  <r>
    <x v="278"/>
    <s v="O221106058716"/>
    <s v="2022"/>
    <s v="4분기(12월)"/>
    <x v="8"/>
    <s v="아랍에미리트"/>
    <s v="박정현"/>
    <x v="0"/>
    <s v="신라면 작은컵(6입)"/>
    <n v="5850"/>
    <n v="1"/>
    <n v="5850"/>
  </r>
  <r>
    <x v="278"/>
    <s v="O221106058716"/>
    <s v="2022"/>
    <s v="4분기(12월)"/>
    <x v="8"/>
    <s v="아랍에미리트"/>
    <s v="박정현"/>
    <x v="0"/>
    <s v="아이비155g"/>
    <n v="2090"/>
    <n v="2"/>
    <n v="4180"/>
  </r>
  <r>
    <x v="278"/>
    <s v="O221106058716"/>
    <s v="2022"/>
    <s v="4분기(12월)"/>
    <x v="8"/>
    <s v="아랍에미리트"/>
    <s v="박정현"/>
    <x v="0"/>
    <s v="에이스 뉴욕치즈 케이크맛364g"/>
    <n v="3600"/>
    <n v="1"/>
    <n v="3600"/>
  </r>
  <r>
    <x v="278"/>
    <s v="O221106058716"/>
    <s v="2022"/>
    <s v="4분기(12월)"/>
    <x v="8"/>
    <s v="아랍에미리트"/>
    <s v="박정현"/>
    <x v="0"/>
    <s v="오리온 고래밥46g"/>
    <n v="670"/>
    <n v="3"/>
    <n v="2010"/>
  </r>
  <r>
    <x v="278"/>
    <s v="O221106058716"/>
    <s v="2022"/>
    <s v="4분기(12월)"/>
    <x v="8"/>
    <s v="아랍에미리트"/>
    <s v="박정현"/>
    <x v="0"/>
    <s v="우와한 치즈칩42g"/>
    <n v="2360"/>
    <n v="1"/>
    <n v="2360"/>
  </r>
  <r>
    <x v="278"/>
    <s v="O221106058716"/>
    <s v="2022"/>
    <s v="4분기(12월)"/>
    <x v="8"/>
    <s v="아랍에미리트"/>
    <s v="박정현"/>
    <x v="0"/>
    <s v="유동 순살왕꼬막280g*2"/>
    <n v="9900"/>
    <n v="1"/>
    <n v="9900"/>
  </r>
  <r>
    <x v="278"/>
    <s v="O221106058716"/>
    <s v="2022"/>
    <s v="4분기(12월)"/>
    <x v="8"/>
    <s v="아랍에미리트"/>
    <s v="박정현"/>
    <x v="0"/>
    <s v="쟈키쟈키70g 숯불갈비향"/>
    <n v="1440"/>
    <n v="6"/>
    <n v="8640"/>
  </r>
  <r>
    <x v="278"/>
    <s v="O221106058716"/>
    <s v="2022"/>
    <s v="4분기(12월)"/>
    <x v="8"/>
    <s v="아랍에미리트"/>
    <s v="박정현"/>
    <x v="0"/>
    <s v="전기구이 꾼 쥐포43g이상"/>
    <n v="1900"/>
    <n v="3"/>
    <n v="5700"/>
  </r>
  <r>
    <x v="278"/>
    <s v="O221106058716"/>
    <s v="2022"/>
    <s v="4분기(12월)"/>
    <x v="8"/>
    <s v="아랍에미리트"/>
    <s v="박정현"/>
    <x v="0"/>
    <s v="정통 오리엔탈 드레싱 210g"/>
    <n v="3340"/>
    <n v="1"/>
    <n v="3340"/>
  </r>
  <r>
    <x v="278"/>
    <s v="O221106058716"/>
    <s v="2022"/>
    <s v="4분기(12월)"/>
    <x v="8"/>
    <s v="아랍에미리트"/>
    <s v="박정현"/>
    <x v="0"/>
    <s v="종가반상 남도추어탕450g*2"/>
    <n v="11290"/>
    <n v="1"/>
    <n v="11290"/>
  </r>
  <r>
    <x v="278"/>
    <s v="O221106058716"/>
    <s v="2022"/>
    <s v="4분기(12월)"/>
    <x v="8"/>
    <s v="아랍에미리트"/>
    <s v="박정현"/>
    <x v="0"/>
    <s v="종가반상 사골김치찌개450g*2"/>
    <n v="9240"/>
    <n v="1"/>
    <n v="9240"/>
  </r>
  <r>
    <x v="278"/>
    <s v="O221106058716"/>
    <s v="2022"/>
    <s v="4분기(12월)"/>
    <x v="8"/>
    <s v="아랍에미리트"/>
    <s v="박정현"/>
    <x v="0"/>
    <s v="진공 21곡혼합곡1kg"/>
    <n v="5900"/>
    <n v="1"/>
    <n v="5900"/>
  </r>
  <r>
    <x v="278"/>
    <s v="O221106058716"/>
    <s v="2022"/>
    <s v="4분기(12월)"/>
    <x v="8"/>
    <s v="아랍에미리트"/>
    <s v="박정현"/>
    <x v="0"/>
    <s v="진라면*매운맛(멀티5입)"/>
    <n v="3250"/>
    <n v="1"/>
    <n v="3250"/>
  </r>
  <r>
    <x v="278"/>
    <s v="O221106058716"/>
    <s v="2022"/>
    <s v="4분기(12월)"/>
    <x v="8"/>
    <s v="아랍에미리트"/>
    <s v="박정현"/>
    <x v="0"/>
    <s v="진라면소컵(순한맛)65g*6입"/>
    <n v="4070"/>
    <n v="1"/>
    <n v="4070"/>
  </r>
  <r>
    <x v="278"/>
    <s v="O221106058716"/>
    <s v="2022"/>
    <s v="4분기(12월)"/>
    <x v="8"/>
    <s v="아랍에미리트"/>
    <s v="박정현"/>
    <x v="0"/>
    <s v="추억의맛 달고나 캔디50g"/>
    <n v="1000"/>
    <n v="1"/>
    <n v="1000"/>
  </r>
  <r>
    <x v="278"/>
    <s v="O221106058716"/>
    <s v="2022"/>
    <s v="4분기(12월)"/>
    <x v="8"/>
    <s v="아랍에미리트"/>
    <s v="박정현"/>
    <x v="0"/>
    <s v="파마젠 멀티비타민 꾸미(90일분)"/>
    <n v="14000"/>
    <n v="1"/>
    <n v="14000"/>
  </r>
  <r>
    <x v="278"/>
    <s v="O221106058716"/>
    <s v="2022"/>
    <s v="4분기(12월)"/>
    <x v="8"/>
    <s v="아랍에미리트"/>
    <s v="박정현"/>
    <x v="0"/>
    <s v="팔도 틈새라면(멀티5입) "/>
    <n v="4400"/>
    <n v="1"/>
    <n v="4400"/>
  </r>
  <r>
    <x v="278"/>
    <s v="O221106058716"/>
    <s v="2022"/>
    <s v="4분기(12월)"/>
    <x v="8"/>
    <s v="아랍에미리트"/>
    <s v="박정현"/>
    <x v="0"/>
    <s v="해오름 홈메이드 통곡물현미  막걸리 키트24시간 완성530g"/>
    <n v="9200"/>
    <n v="1"/>
    <n v="9200"/>
  </r>
  <r>
    <x v="278"/>
    <s v="O221106058716"/>
    <s v="2022"/>
    <s v="4분기(12월)"/>
    <x v="8"/>
    <s v="아랍에미리트"/>
    <s v="박정현"/>
    <x v="0"/>
    <s v="해찬들그대로끓여먹는된장450g(쇠고기)"/>
    <n v="5900"/>
    <n v="1"/>
    <n v="5900"/>
  </r>
  <r>
    <x v="278"/>
    <s v="O221106058716"/>
    <s v="2022"/>
    <s v="4분기(12월)"/>
    <x v="8"/>
    <s v="아랍에미리트"/>
    <s v="박정현"/>
    <x v="0"/>
    <s v="햇반 흑미밥210g*4"/>
    <n v="6630"/>
    <n v="1"/>
    <n v="6630"/>
  </r>
  <r>
    <x v="279"/>
    <s v="O221106058714"/>
    <s v="2022"/>
    <s v="4분기(12월)"/>
    <x v="8"/>
    <s v="남아프리카공화국"/>
    <s v="김수원"/>
    <x v="0"/>
    <s v="건오징어 철판구이50g"/>
    <n v="4700"/>
    <n v="1"/>
    <n v="4700"/>
  </r>
  <r>
    <x v="279"/>
    <s v="O221106058714"/>
    <s v="2022"/>
    <s v="4분기(12월)"/>
    <x v="8"/>
    <s v="남아프리카공화국"/>
    <s v="김수원"/>
    <x v="0"/>
    <s v="김도둑 광천댁 자른미역30g"/>
    <n v="1780"/>
    <n v="1"/>
    <n v="1780"/>
  </r>
  <r>
    <x v="279"/>
    <s v="O221106058714"/>
    <s v="2022"/>
    <s v="4분기(12월)"/>
    <x v="8"/>
    <s v="남아프리카공화국"/>
    <s v="김수원"/>
    <x v="0"/>
    <s v="꾸이맨23g*10입"/>
    <n v="12000"/>
    <n v="1"/>
    <n v="12000"/>
  </r>
  <r>
    <x v="279"/>
    <s v="O221106058714"/>
    <s v="2022"/>
    <s v="4분기(12월)"/>
    <x v="8"/>
    <s v="남아프리카공화국"/>
    <s v="김수원"/>
    <x v="0"/>
    <s v="농심 바나나킥 75g"/>
    <n v="1460"/>
    <n v="2"/>
    <n v="2920"/>
  </r>
  <r>
    <x v="279"/>
    <s v="O221106058714"/>
    <s v="2022"/>
    <s v="4분기(12월)"/>
    <x v="8"/>
    <s v="남아프리카공화국"/>
    <s v="김수원"/>
    <x v="0"/>
    <s v="농심 육개장사발면86g*6입"/>
    <n v="5000"/>
    <n v="1"/>
    <n v="5000"/>
  </r>
  <r>
    <x v="279"/>
    <s v="O221106058714"/>
    <s v="2022"/>
    <s v="4분기(12월)"/>
    <x v="8"/>
    <s v="남아프리카공화국"/>
    <s v="김수원"/>
    <x v="0"/>
    <s v="농심짜파게티(멀티5입)"/>
    <n v="5000"/>
    <n v="2"/>
    <n v="10000"/>
  </r>
  <r>
    <x v="279"/>
    <s v="O221106058714"/>
    <s v="2022"/>
    <s v="4분기(12월)"/>
    <x v="8"/>
    <s v="남아프리카공화국"/>
    <s v="김수원"/>
    <x v="0"/>
    <s v="도토리묵가루400g"/>
    <n v="7500"/>
    <n v="2"/>
    <n v="15000"/>
  </r>
  <r>
    <x v="279"/>
    <s v="O221106058714"/>
    <s v="2022"/>
    <s v="4분기(12월)"/>
    <x v="8"/>
    <s v="남아프리카공화국"/>
    <s v="김수원"/>
    <x v="0"/>
    <s v="디너벨 스텐레스 주방용집게 대27cm"/>
    <n v="1800"/>
    <n v="1"/>
    <n v="1800"/>
  </r>
  <r>
    <x v="279"/>
    <s v="O221106058714"/>
    <s v="2022"/>
    <s v="4분기(12월)"/>
    <x v="8"/>
    <s v="남아프리카공화국"/>
    <s v="김수원"/>
    <x v="0"/>
    <s v="로얄샤워타올"/>
    <n v="1100"/>
    <n v="2"/>
    <n v="2200"/>
  </r>
  <r>
    <x v="279"/>
    <s v="O221106058714"/>
    <s v="2022"/>
    <s v="4분기(12월)"/>
    <x v="8"/>
    <s v="남아프리카공화국"/>
    <s v="김수원"/>
    <x v="0"/>
    <s v="롯데 빼빼로 오리지날54g"/>
    <n v="1240"/>
    <n v="6"/>
    <n v="7440"/>
  </r>
  <r>
    <x v="279"/>
    <s v="O221106058714"/>
    <s v="2022"/>
    <s v="4분기(12월)"/>
    <x v="8"/>
    <s v="남아프리카공화국"/>
    <s v="김수원"/>
    <x v="0"/>
    <s v="비락식혜 500ml*6입"/>
    <n v="8400"/>
    <n v="1"/>
    <n v="8400"/>
  </r>
  <r>
    <x v="279"/>
    <s v="O221106058714"/>
    <s v="2022"/>
    <s v="4분기(12월)"/>
    <x v="8"/>
    <s v="남아프리카공화국"/>
    <s v="김수원"/>
    <x v="0"/>
    <s v="비비고 소고기 장터국500g*2"/>
    <n v="9040"/>
    <n v="1"/>
    <n v="9040"/>
  </r>
  <r>
    <x v="279"/>
    <s v="O221106058714"/>
    <s v="2022"/>
    <s v="4분기(12월)"/>
    <x v="8"/>
    <s v="남아프리카공화국"/>
    <s v="김수원"/>
    <x v="0"/>
    <s v="뿌셔뿌셔(바베큐맛)"/>
    <n v="840"/>
    <n v="2"/>
    <n v="1680"/>
  </r>
  <r>
    <x v="279"/>
    <s v="O221106058714"/>
    <s v="2022"/>
    <s v="4분기(12월)"/>
    <x v="8"/>
    <s v="남아프리카공화국"/>
    <s v="김수원"/>
    <x v="0"/>
    <s v="샘표 바지락칼국수 111g"/>
    <n v="1250"/>
    <n v="5"/>
    <n v="6250"/>
  </r>
  <r>
    <x v="279"/>
    <s v="O221106058714"/>
    <s v="2022"/>
    <s v="4분기(12월)"/>
    <x v="8"/>
    <s v="남아프리카공화국"/>
    <s v="김수원"/>
    <x v="0"/>
    <s v="선봉 양평 해장국 600g*3"/>
    <n v="10000"/>
    <n v="1"/>
    <n v="10000"/>
  </r>
  <r>
    <x v="279"/>
    <s v="O221106058714"/>
    <s v="2022"/>
    <s v="4분기(12월)"/>
    <x v="8"/>
    <s v="남아프리카공화국"/>
    <s v="김수원"/>
    <x v="0"/>
    <s v="설악산 국산 친환경인증 표고버섯깍두기60g"/>
    <n v="5000"/>
    <n v="1"/>
    <n v="5000"/>
  </r>
  <r>
    <x v="279"/>
    <s v="O221106058714"/>
    <s v="2022"/>
    <s v="4분기(12월)"/>
    <x v="8"/>
    <s v="남아프리카공화국"/>
    <s v="김수원"/>
    <x v="0"/>
    <s v="애니데이롱20P(무향)팬티라이너"/>
    <n v="3300"/>
    <n v="2"/>
    <n v="6600"/>
  </r>
  <r>
    <x v="279"/>
    <s v="O221106058714"/>
    <s v="2022"/>
    <s v="4분기(12월)"/>
    <x v="8"/>
    <s v="남아프리카공화국"/>
    <s v="김수원"/>
    <x v="0"/>
    <s v="얼음골 냉면육수 동치미맛310ml(1인분)*5"/>
    <n v="2900"/>
    <n v="2"/>
    <n v="5800"/>
  </r>
  <r>
    <x v="279"/>
    <s v="O221106058714"/>
    <s v="2022"/>
    <s v="4분기(12월)"/>
    <x v="8"/>
    <s v="남아프리카공화국"/>
    <s v="김수원"/>
    <x v="0"/>
    <s v="연세 검은콩&amp;고칼슘두유200ml*24입"/>
    <n v="12500"/>
    <n v="1"/>
    <n v="12500"/>
  </r>
  <r>
    <x v="279"/>
    <s v="O221106058714"/>
    <s v="2022"/>
    <s v="4분기(12월)"/>
    <x v="8"/>
    <s v="남아프리카공화국"/>
    <s v="김수원"/>
    <x v="0"/>
    <s v="오뚜기 옛날 물엿1.2kg"/>
    <n v="4250"/>
    <n v="1"/>
    <n v="4250"/>
  </r>
  <r>
    <x v="279"/>
    <s v="O221106058714"/>
    <s v="2022"/>
    <s v="4분기(12월)"/>
    <x v="8"/>
    <s v="남아프리카공화국"/>
    <s v="김수원"/>
    <x v="0"/>
    <s v="오뚜기 참깨라면(소컵)65g*6"/>
    <n v="7040"/>
    <n v="1"/>
    <n v="7040"/>
  </r>
  <r>
    <x v="279"/>
    <s v="O221106058714"/>
    <s v="2022"/>
    <s v="4분기(12월)"/>
    <x v="8"/>
    <s v="남아프리카공화국"/>
    <s v="김수원"/>
    <x v="0"/>
    <s v="오리온 참붕어빵 348g 12입"/>
    <n v="5250"/>
    <n v="2"/>
    <n v="10500"/>
  </r>
  <r>
    <x v="279"/>
    <s v="O221106058714"/>
    <s v="2022"/>
    <s v="4분기(12월)"/>
    <x v="8"/>
    <s v="남아프리카공화국"/>
    <s v="김수원"/>
    <x v="0"/>
    <s v="유동자연산골뱅이 140g*4"/>
    <n v="15920"/>
    <n v="1"/>
    <n v="15920"/>
  </r>
  <r>
    <x v="279"/>
    <s v="O221106058714"/>
    <s v="2022"/>
    <s v="4분기(12월)"/>
    <x v="8"/>
    <s v="남아프리카공화국"/>
    <s v="김수원"/>
    <x v="0"/>
    <s v="전기구이 꾼 쥐포43g이상"/>
    <n v="1900"/>
    <n v="1"/>
    <n v="1900"/>
  </r>
  <r>
    <x v="279"/>
    <s v="O221106058714"/>
    <s v="2022"/>
    <s v="4분기(12월)"/>
    <x v="8"/>
    <s v="남아프리카공화국"/>
    <s v="김수원"/>
    <x v="0"/>
    <s v="진라면*순한맛(멀티5입)"/>
    <n v="3200"/>
    <n v="2"/>
    <n v="6400"/>
  </r>
  <r>
    <x v="279"/>
    <s v="O221106058714"/>
    <s v="2022"/>
    <s v="4분기(12월)"/>
    <x v="8"/>
    <s v="남아프리카공화국"/>
    <s v="김수원"/>
    <x v="0"/>
    <s v="참이맛 감자탕 800g "/>
    <n v="5220"/>
    <n v="3"/>
    <n v="15660"/>
  </r>
  <r>
    <x v="279"/>
    <s v="O221106058714"/>
    <s v="2022"/>
    <s v="4분기(12월)"/>
    <x v="8"/>
    <s v="남아프리카공화국"/>
    <s v="김수원"/>
    <x v="0"/>
    <s v="청정원 순창쌈장 P500g"/>
    <n v="3550"/>
    <n v="2"/>
    <n v="7100"/>
  </r>
  <r>
    <x v="279"/>
    <s v="O221106058714"/>
    <s v="2022"/>
    <s v="4분기(12월)"/>
    <x v="8"/>
    <s v="남아프리카공화국"/>
    <s v="김수원"/>
    <x v="0"/>
    <s v="촉촉한 고구마50g*5"/>
    <n v="6770"/>
    <n v="1"/>
    <n v="6770"/>
  </r>
  <r>
    <x v="279"/>
    <s v="O221106058714"/>
    <s v="2022"/>
    <s v="4분기(12월)"/>
    <x v="8"/>
    <s v="남아프리카공화국"/>
    <s v="김수원"/>
    <x v="0"/>
    <s v="크린손 니트릴 다용도 위생장갑 S 100매 아이보리"/>
    <n v="8900"/>
    <n v="1"/>
    <n v="8900"/>
  </r>
  <r>
    <x v="279"/>
    <s v="O221106058714"/>
    <s v="2022"/>
    <s v="4분기(12월)"/>
    <x v="8"/>
    <s v="남아프리카공화국"/>
    <s v="김수원"/>
    <x v="0"/>
    <s v="페리오치약 브레쓰케어알파 160g*3"/>
    <n v="4320"/>
    <n v="1"/>
    <n v="4320"/>
  </r>
  <r>
    <x v="279"/>
    <s v="O221106058714"/>
    <s v="2022"/>
    <s v="4분기(12월)"/>
    <x v="8"/>
    <s v="남아프리카공화국"/>
    <s v="김수원"/>
    <x v="0"/>
    <s v="페리오치약 캐비티케어알파 160g*3"/>
    <n v="4320"/>
    <n v="1"/>
    <n v="4320"/>
  </r>
  <r>
    <x v="279"/>
    <s v="O221106058714"/>
    <s v="2022"/>
    <s v="4분기(12월)"/>
    <x v="8"/>
    <s v="남아프리카공화국"/>
    <s v="김수원"/>
    <x v="0"/>
    <s v="풍기도깨비홍삼정스틱60포(10ml*20입)"/>
    <n v="35000"/>
    <n v="2"/>
    <n v="70000"/>
  </r>
  <r>
    <x v="279"/>
    <s v="O221106058714"/>
    <s v="2022"/>
    <s v="4분기(12월)"/>
    <x v="8"/>
    <s v="남아프리카공화국"/>
    <s v="김수원"/>
    <x v="0"/>
    <s v="하선정 멸치액젓800g"/>
    <n v="4800"/>
    <n v="1"/>
    <n v="4800"/>
  </r>
  <r>
    <x v="279"/>
    <s v="O221106058714"/>
    <s v="2022"/>
    <s v="4분기(12월)"/>
    <x v="8"/>
    <s v="남아프리카공화국"/>
    <s v="김수원"/>
    <x v="0"/>
    <s v="핫케익가루 1KG"/>
    <n v="6770"/>
    <n v="1"/>
    <n v="6770"/>
  </r>
  <r>
    <x v="279"/>
    <s v="O221106058714"/>
    <s v="2022"/>
    <s v="4분기(12월)"/>
    <x v="8"/>
    <s v="남아프리카공화국"/>
    <s v="김수원"/>
    <x v="0"/>
    <s v="해오름 홈메이드 통곡물현미  막걸리 키트24시간 완성530g"/>
    <n v="9200"/>
    <n v="1"/>
    <n v="9200"/>
  </r>
  <r>
    <x v="279"/>
    <s v="O221106058714"/>
    <s v="2022"/>
    <s v="4분기(12월)"/>
    <x v="8"/>
    <s v="남아프리카공화국"/>
    <s v="김수원"/>
    <x v="0"/>
    <s v="해찬들 태양초 골드고추장1.7kg+300g"/>
    <n v="11000"/>
    <n v="1"/>
    <n v="11000"/>
  </r>
  <r>
    <x v="279"/>
    <s v="O221106058714"/>
    <s v="2022"/>
    <s v="4분기(12월)"/>
    <x v="8"/>
    <s v="남아프리카공화국"/>
    <s v="김수원"/>
    <x v="0"/>
    <s v="해태 버터링 딥초코103g"/>
    <n v="2400"/>
    <n v="1"/>
    <n v="2400"/>
  </r>
  <r>
    <x v="279"/>
    <s v="O221106058714"/>
    <s v="2022"/>
    <s v="4분기(12월)"/>
    <x v="8"/>
    <s v="남아프리카공화국"/>
    <s v="김수원"/>
    <x v="0"/>
    <s v="해태 자두캔디130g"/>
    <n v="1520"/>
    <n v="1"/>
    <n v="1520"/>
  </r>
  <r>
    <x v="279"/>
    <s v="O221106058714"/>
    <s v="2022"/>
    <s v="4분기(12월)"/>
    <x v="8"/>
    <s v="남아프리카공화국"/>
    <s v="김수원"/>
    <x v="0"/>
    <s v="해피홈 아웃도어 롤온50g(바르는모기진드기기피제)"/>
    <n v="6950"/>
    <n v="1"/>
    <n v="6950"/>
  </r>
  <r>
    <x v="280"/>
    <s v="O221106058711"/>
    <s v="2022"/>
    <s v="4분기(12월)"/>
    <x v="9"/>
    <s v="인도네시아"/>
    <s v="정지안"/>
    <x v="0"/>
    <s v=" 데일리 콤부차 피치20T "/>
    <n v="9900"/>
    <n v="1"/>
    <n v="9900"/>
  </r>
  <r>
    <x v="280"/>
    <s v="O221106058711"/>
    <s v="2022"/>
    <s v="4분기(12월)"/>
    <x v="9"/>
    <s v="인도네시아"/>
    <s v="정지안"/>
    <x v="0"/>
    <s v=" 데일리 콤부차모로블러드 오렌지20T "/>
    <n v="9900"/>
    <n v="1"/>
    <n v="9900"/>
  </r>
  <r>
    <x v="280"/>
    <s v="O221106058711"/>
    <s v="2022"/>
    <s v="4분기(12월)"/>
    <x v="9"/>
    <s v="인도네시아"/>
    <s v="정지안"/>
    <x v="0"/>
    <s v="3M 수세미 AL-173"/>
    <n v="900"/>
    <n v="2"/>
    <n v="1800"/>
  </r>
  <r>
    <x v="280"/>
    <s v="O221106058711"/>
    <s v="2022"/>
    <s v="4분기(12월)"/>
    <x v="9"/>
    <s v="인도네시아"/>
    <s v="정지안"/>
    <x v="0"/>
    <s v="post그래놀라 크랜베리 아몬드350g"/>
    <n v="5700"/>
    <n v="1"/>
    <n v="5700"/>
  </r>
  <r>
    <x v="280"/>
    <s v="O221106058711"/>
    <s v="2022"/>
    <s v="4분기(12월)"/>
    <x v="9"/>
    <s v="인도네시아"/>
    <s v="정지안"/>
    <x v="0"/>
    <s v="Shake&amp;pan핫케익믹스 오리지날 150g"/>
    <n v="2800"/>
    <n v="1"/>
    <n v="2800"/>
  </r>
  <r>
    <x v="280"/>
    <s v="O221106058711"/>
    <s v="2022"/>
    <s v="4분기(12월)"/>
    <x v="9"/>
    <s v="인도네시아"/>
    <s v="정지안"/>
    <x v="0"/>
    <s v="SOUR 꿈틀이80g"/>
    <n v="1070"/>
    <n v="1"/>
    <n v="1070"/>
  </r>
  <r>
    <x v="280"/>
    <s v="O221106058711"/>
    <s v="2022"/>
    <s v="4분기(12월)"/>
    <x v="9"/>
    <s v="인도네시아"/>
    <s v="정지안"/>
    <x v="0"/>
    <s v="건오징어 철판구이50g"/>
    <n v="4700"/>
    <n v="1"/>
    <n v="4700"/>
  </r>
  <r>
    <x v="280"/>
    <s v="O221106058711"/>
    <s v="2022"/>
    <s v="4분기(12월)"/>
    <x v="9"/>
    <s v="인도네시아"/>
    <s v="정지안"/>
    <x v="0"/>
    <s v="광천파래김4g*16봉"/>
    <n v="4200"/>
    <n v="1"/>
    <n v="4200"/>
  </r>
  <r>
    <x v="280"/>
    <s v="O221106058711"/>
    <s v="2022"/>
    <s v="4분기(12월)"/>
    <x v="9"/>
    <s v="인도네시아"/>
    <s v="정지안"/>
    <x v="0"/>
    <s v="구운감자 슬림80g"/>
    <n v="1090"/>
    <n v="1"/>
    <n v="1090"/>
  </r>
  <r>
    <x v="280"/>
    <s v="O221106058711"/>
    <s v="2022"/>
    <s v="4분기(12월)"/>
    <x v="9"/>
    <s v="인도네시아"/>
    <s v="정지안"/>
    <x v="0"/>
    <s v="네오 아쿠아 혼합밴드10매"/>
    <n v="1600"/>
    <n v="1"/>
    <n v="1600"/>
  </r>
  <r>
    <x v="280"/>
    <s v="O221106058711"/>
    <s v="2022"/>
    <s v="4분기(12월)"/>
    <x v="9"/>
    <s v="인도네시아"/>
    <s v="정지안"/>
    <x v="0"/>
    <s v="농심 새우깡 블랙72g"/>
    <n v="1690"/>
    <n v="3"/>
    <n v="5070"/>
  </r>
  <r>
    <x v="280"/>
    <s v="O221106058711"/>
    <s v="2022"/>
    <s v="4분기(12월)"/>
    <x v="9"/>
    <s v="인도네시아"/>
    <s v="정지안"/>
    <x v="0"/>
    <s v="농심 양파링84g"/>
    <n v="1240"/>
    <n v="1"/>
    <n v="1240"/>
  </r>
  <r>
    <x v="280"/>
    <s v="O221106058711"/>
    <s v="2022"/>
    <s v="4분기(12월)"/>
    <x v="9"/>
    <s v="인도네시아"/>
    <s v="정지안"/>
    <x v="0"/>
    <s v="농심 포스틱 84g"/>
    <n v="1240"/>
    <n v="1"/>
    <n v="1240"/>
  </r>
  <r>
    <x v="280"/>
    <s v="O221106058711"/>
    <s v="2022"/>
    <s v="4분기(12월)"/>
    <x v="9"/>
    <s v="인도네시아"/>
    <s v="정지안"/>
    <x v="0"/>
    <s v="다우니 오션코랄 퓨어러브 1L"/>
    <n v="6180"/>
    <n v="1"/>
    <n v="6180"/>
  </r>
  <r>
    <x v="280"/>
    <s v="O221106058711"/>
    <s v="2022"/>
    <s v="4분기(12월)"/>
    <x v="9"/>
    <s v="인도네시아"/>
    <s v="정지안"/>
    <x v="0"/>
    <s v="대일밴드Q 일반형8매"/>
    <n v="400"/>
    <n v="1"/>
    <n v="400"/>
  </r>
  <r>
    <x v="280"/>
    <s v="O221106058711"/>
    <s v="2022"/>
    <s v="4분기(12월)"/>
    <x v="9"/>
    <s v="인도네시아"/>
    <s v="정지안"/>
    <x v="0"/>
    <s v="대일밴드Q 혼합형21매"/>
    <n v="800"/>
    <n v="2"/>
    <n v="1600"/>
  </r>
  <r>
    <x v="280"/>
    <s v="O221106058711"/>
    <s v="2022"/>
    <s v="4분기(12월)"/>
    <x v="9"/>
    <s v="인도네시아"/>
    <s v="정지안"/>
    <x v="0"/>
    <s v="마렝고105g"/>
    <n v="4100"/>
    <n v="1"/>
    <n v="4100"/>
  </r>
  <r>
    <x v="280"/>
    <s v="O221106058711"/>
    <s v="2022"/>
    <s v="4분기(12월)"/>
    <x v="9"/>
    <s v="인도네시아"/>
    <s v="정지안"/>
    <x v="0"/>
    <s v="마이쮸 자일리톨사과볼 110g"/>
    <n v="2500"/>
    <n v="1"/>
    <n v="2500"/>
  </r>
  <r>
    <x v="280"/>
    <s v="O221106058711"/>
    <s v="2022"/>
    <s v="4분기(12월)"/>
    <x v="9"/>
    <s v="인도네시아"/>
    <s v="정지안"/>
    <x v="0"/>
    <s v="마이쮸 자일리톨포도볼 110g"/>
    <n v="2500"/>
    <n v="1"/>
    <n v="2500"/>
  </r>
  <r>
    <x v="280"/>
    <s v="O221106058711"/>
    <s v="2022"/>
    <s v="4분기(12월)"/>
    <x v="9"/>
    <s v="인도네시아"/>
    <s v="정지안"/>
    <x v="0"/>
    <s v="백설 하얀설탕 1kg"/>
    <n v="1800"/>
    <n v="1"/>
    <n v="1800"/>
  </r>
  <r>
    <x v="280"/>
    <s v="O221106058711"/>
    <s v="2022"/>
    <s v="4분기(12월)"/>
    <x v="9"/>
    <s v="인도네시아"/>
    <s v="정지안"/>
    <x v="0"/>
    <s v="버터와플316g"/>
    <n v="4000"/>
    <n v="1"/>
    <n v="4000"/>
  </r>
  <r>
    <x v="280"/>
    <s v="O221106058711"/>
    <s v="2022"/>
    <s v="4분기(12월)"/>
    <x v="9"/>
    <s v="인도네시아"/>
    <s v="정지안"/>
    <x v="0"/>
    <s v="보리건빵85g*3입"/>
    <n v="1100"/>
    <n v="1"/>
    <n v="1100"/>
  </r>
  <r>
    <x v="280"/>
    <s v="O221106058711"/>
    <s v="2022"/>
    <s v="4분기(12월)"/>
    <x v="9"/>
    <s v="인도네시아"/>
    <s v="정지안"/>
    <x v="0"/>
    <s v="비비고 사골곰탕500g*2"/>
    <n v="2850"/>
    <n v="1"/>
    <n v="2850"/>
  </r>
  <r>
    <x v="280"/>
    <s v="O221106058711"/>
    <s v="2022"/>
    <s v="4분기(12월)"/>
    <x v="9"/>
    <s v="인도네시아"/>
    <s v="정지안"/>
    <x v="0"/>
    <s v="비비고 전복죽280g"/>
    <n v="2850"/>
    <n v="1"/>
    <n v="2850"/>
  </r>
  <r>
    <x v="280"/>
    <s v="O221106058711"/>
    <s v="2022"/>
    <s v="4분기(12월)"/>
    <x v="9"/>
    <s v="인도네시아"/>
    <s v="정지안"/>
    <x v="0"/>
    <s v="비트 드럼용1.6L+1.6L"/>
    <n v="8880"/>
    <n v="1"/>
    <n v="8880"/>
  </r>
  <r>
    <x v="280"/>
    <s v="O221106058711"/>
    <s v="2022"/>
    <s v="4분기(12월)"/>
    <x v="9"/>
    <s v="인도네시아"/>
    <s v="정지안"/>
    <x v="0"/>
    <s v="뽀로로 워터젤리 복숭아*10입"/>
    <n v="9900"/>
    <n v="1"/>
    <n v="9900"/>
  </r>
  <r>
    <x v="280"/>
    <s v="O221106058711"/>
    <s v="2022"/>
    <s v="4분기(12월)"/>
    <x v="9"/>
    <s v="인도네시아"/>
    <s v="정지안"/>
    <x v="0"/>
    <s v="뽀로로 워터젤리 포도120ml*10입"/>
    <n v="9900"/>
    <n v="1"/>
    <n v="9900"/>
  </r>
  <r>
    <x v="280"/>
    <s v="O221106058711"/>
    <s v="2022"/>
    <s v="4분기(12월)"/>
    <x v="9"/>
    <s v="인도네시아"/>
    <s v="정지안"/>
    <x v="0"/>
    <s v="뿌셔뿌셔(불고기)"/>
    <n v="840"/>
    <n v="1"/>
    <n v="840"/>
  </r>
  <r>
    <x v="280"/>
    <s v="O221106058711"/>
    <s v="2022"/>
    <s v="4분기(12월)"/>
    <x v="9"/>
    <s v="인도네시아"/>
    <s v="정지안"/>
    <x v="0"/>
    <s v="삼립 미니꿀약과140g"/>
    <n v="1400"/>
    <n v="1"/>
    <n v="1400"/>
  </r>
  <r>
    <x v="280"/>
    <s v="O221106058711"/>
    <s v="2022"/>
    <s v="4분기(12월)"/>
    <x v="9"/>
    <s v="인도네시아"/>
    <s v="정지안"/>
    <x v="0"/>
    <s v="세탁조크리너450g"/>
    <n v="1500"/>
    <n v="2"/>
    <n v="3000"/>
  </r>
  <r>
    <x v="280"/>
    <s v="O221106058711"/>
    <s v="2022"/>
    <s v="4분기(12월)"/>
    <x v="9"/>
    <s v="인도네시아"/>
    <s v="정지안"/>
    <x v="0"/>
    <s v="애경울샴푸1L(용기)"/>
    <n v="4840"/>
    <n v="1"/>
    <n v="4840"/>
  </r>
  <r>
    <x v="280"/>
    <s v="O221106058711"/>
    <s v="2022"/>
    <s v="4분기(12월)"/>
    <x v="9"/>
    <s v="인도네시아"/>
    <s v="정지안"/>
    <x v="0"/>
    <s v="오리온 고래밥46g"/>
    <n v="670"/>
    <n v="1"/>
    <n v="670"/>
  </r>
  <r>
    <x v="280"/>
    <s v="O221106058711"/>
    <s v="2022"/>
    <s v="4분기(12월)"/>
    <x v="9"/>
    <s v="인도네시아"/>
    <s v="정지안"/>
    <x v="0"/>
    <s v="오리온 다이제 오리지날 194g"/>
    <n v="1700"/>
    <n v="1"/>
    <n v="1700"/>
  </r>
  <r>
    <x v="280"/>
    <s v="O221106058711"/>
    <s v="2022"/>
    <s v="4분기(12월)"/>
    <x v="9"/>
    <s v="인도네시아"/>
    <s v="정지안"/>
    <x v="0"/>
    <s v="오리온 다이제초코225g"/>
    <n v="2100"/>
    <n v="1"/>
    <n v="2100"/>
  </r>
  <r>
    <x v="280"/>
    <s v="O221106058711"/>
    <s v="2022"/>
    <s v="4분기(12월)"/>
    <x v="9"/>
    <s v="인도네시아"/>
    <s v="정지안"/>
    <x v="0"/>
    <s v="위엔싹 에프10정"/>
    <n v="3000"/>
    <n v="1"/>
    <n v="3000"/>
  </r>
  <r>
    <x v="280"/>
    <s v="O221106058711"/>
    <s v="2022"/>
    <s v="4분기(12월)"/>
    <x v="9"/>
    <s v="인도네시아"/>
    <s v="정지안"/>
    <x v="0"/>
    <s v="전기구이 꾼 쥐포43g이상"/>
    <n v="1900"/>
    <n v="1"/>
    <n v="1900"/>
  </r>
  <r>
    <x v="280"/>
    <s v="O221106058711"/>
    <s v="2022"/>
    <s v="4분기(12월)"/>
    <x v="9"/>
    <s v="인도네시아"/>
    <s v="정지안"/>
    <x v="0"/>
    <s v="젤리스트로우482g(25입)"/>
    <n v="4500"/>
    <n v="1"/>
    <n v="4500"/>
  </r>
  <r>
    <x v="280"/>
    <s v="O221106058711"/>
    <s v="2022"/>
    <s v="4분기(12월)"/>
    <x v="9"/>
    <s v="인도네시아"/>
    <s v="정지안"/>
    <x v="0"/>
    <s v="종합감기약 하벤파워 에스캡슐 "/>
    <n v="2700"/>
    <n v="1"/>
    <n v="2700"/>
  </r>
  <r>
    <x v="280"/>
    <s v="O221106058711"/>
    <s v="2022"/>
    <s v="4분기(12월)"/>
    <x v="9"/>
    <s v="인도네시아"/>
    <s v="정지안"/>
    <x v="0"/>
    <s v="질러 갈릭 바베큐육포30g"/>
    <n v="3270"/>
    <n v="2"/>
    <n v="6540"/>
  </r>
  <r>
    <x v="280"/>
    <s v="O221106058711"/>
    <s v="2022"/>
    <s v="4분기(12월)"/>
    <x v="9"/>
    <s v="인도네시아"/>
    <s v="정지안"/>
    <x v="0"/>
    <s v="차밍셰프 IH에그팬26cm"/>
    <n v="29000"/>
    <n v="1"/>
    <n v="29000"/>
  </r>
  <r>
    <x v="280"/>
    <s v="O221106058711"/>
    <s v="2022"/>
    <s v="4분기(12월)"/>
    <x v="9"/>
    <s v="인도네시아"/>
    <s v="정지안"/>
    <x v="0"/>
    <s v="청정원 돈까스소스250g"/>
    <n v="2000"/>
    <n v="1"/>
    <n v="2000"/>
  </r>
  <r>
    <x v="280"/>
    <s v="O221106058711"/>
    <s v="2022"/>
    <s v="4분기(12월)"/>
    <x v="9"/>
    <s v="인도네시아"/>
    <s v="정지안"/>
    <x v="0"/>
    <s v="청정원 소갈비양념280g"/>
    <n v="2750"/>
    <n v="1"/>
    <n v="2750"/>
  </r>
  <r>
    <x v="280"/>
    <s v="O221106058711"/>
    <s v="2022"/>
    <s v="4분기(12월)"/>
    <x v="9"/>
    <s v="인도네시아"/>
    <s v="정지안"/>
    <x v="0"/>
    <s v="청정원 소불고기양념280g"/>
    <n v="2750"/>
    <n v="1"/>
    <n v="2750"/>
  </r>
  <r>
    <x v="280"/>
    <s v="O221106058711"/>
    <s v="2022"/>
    <s v="4분기(12월)"/>
    <x v="9"/>
    <s v="인도네시아"/>
    <s v="정지안"/>
    <x v="0"/>
    <s v="청정원)직화짜장80g"/>
    <n v="2170"/>
    <n v="1"/>
    <n v="2170"/>
  </r>
  <r>
    <x v="280"/>
    <s v="O221106058711"/>
    <s v="2022"/>
    <s v="4분기(12월)"/>
    <x v="9"/>
    <s v="인도네시아"/>
    <s v="정지안"/>
    <x v="0"/>
    <s v="코멕스 전자렌지용기400ml(원형)"/>
    <n v="5890"/>
    <n v="2"/>
    <n v="11780"/>
  </r>
  <r>
    <x v="280"/>
    <s v="O221106058711"/>
    <s v="2022"/>
    <s v="4분기(12월)"/>
    <x v="9"/>
    <s v="인도네시아"/>
    <s v="정지안"/>
    <x v="0"/>
    <s v="크라운 초코하임284g"/>
    <n v="4200"/>
    <n v="1"/>
    <n v="4200"/>
  </r>
  <r>
    <x v="280"/>
    <s v="O221106058711"/>
    <s v="2022"/>
    <s v="4분기(12월)"/>
    <x v="9"/>
    <s v="인도네시아"/>
    <s v="정지안"/>
    <x v="0"/>
    <s v="크라운 콘칩70g"/>
    <n v="1080"/>
    <n v="1"/>
    <n v="1080"/>
  </r>
  <r>
    <x v="280"/>
    <s v="O221106058711"/>
    <s v="2022"/>
    <s v="4분기(12월)"/>
    <x v="9"/>
    <s v="인도네시아"/>
    <s v="정지안"/>
    <x v="0"/>
    <s v="크라운 쿠크다스128g (화이트)"/>
    <n v="2160"/>
    <n v="1"/>
    <n v="2160"/>
  </r>
  <r>
    <x v="280"/>
    <s v="O221106058711"/>
    <s v="2022"/>
    <s v="4분기(12월)"/>
    <x v="9"/>
    <s v="인도네시아"/>
    <s v="정지안"/>
    <x v="0"/>
    <s v="크라운 화이트하임 284g"/>
    <n v="4340"/>
    <n v="1"/>
    <n v="4340"/>
  </r>
  <r>
    <x v="280"/>
    <s v="O221106058711"/>
    <s v="2022"/>
    <s v="4분기(12월)"/>
    <x v="9"/>
    <s v="인도네시아"/>
    <s v="정지안"/>
    <x v="0"/>
    <s v="파마젠 멀티비타민 꾸미(90일분)"/>
    <n v="14000"/>
    <n v="1"/>
    <n v="14000"/>
  </r>
  <r>
    <x v="280"/>
    <s v="O221106058711"/>
    <s v="2022"/>
    <s v="4분기(12월)"/>
    <x v="9"/>
    <s v="인도네시아"/>
    <s v="정지안"/>
    <x v="0"/>
    <s v="포스트 현미그래놀라310g"/>
    <n v="4400"/>
    <n v="1"/>
    <n v="4400"/>
  </r>
  <r>
    <x v="280"/>
    <s v="O221106058711"/>
    <s v="2022"/>
    <s v="4분기(12월)"/>
    <x v="9"/>
    <s v="인도네시아"/>
    <s v="정지안"/>
    <x v="0"/>
    <s v="프리미엄 하루넛츠25g*15"/>
    <n v="12400"/>
    <n v="1"/>
    <n v="12400"/>
  </r>
  <r>
    <x v="280"/>
    <s v="O221106058711"/>
    <s v="2022"/>
    <s v="4분기(12월)"/>
    <x v="9"/>
    <s v="인도네시아"/>
    <s v="정지안"/>
    <x v="0"/>
    <s v="하이몬 쌀국수장국 220g"/>
    <n v="3300"/>
    <n v="1"/>
    <n v="3300"/>
  </r>
  <r>
    <x v="280"/>
    <s v="O221106058711"/>
    <s v="2022"/>
    <s v="4분기(12월)"/>
    <x v="9"/>
    <s v="인도네시아"/>
    <s v="정지안"/>
    <x v="0"/>
    <s v="해태 버터링 딥초코103g"/>
    <n v="2400"/>
    <n v="1"/>
    <n v="2400"/>
  </r>
  <r>
    <x v="280"/>
    <s v="O221106058711"/>
    <s v="2022"/>
    <s v="4분기(12월)"/>
    <x v="9"/>
    <s v="인도네시아"/>
    <s v="정지안"/>
    <x v="0"/>
    <s v="해태 초코홈런볼 128g"/>
    <n v="3800"/>
    <n v="1"/>
    <n v="3800"/>
  </r>
  <r>
    <x v="280"/>
    <s v="O221106058711"/>
    <s v="2022"/>
    <s v="4분기(12월)"/>
    <x v="9"/>
    <s v="인도네시아"/>
    <s v="정지안"/>
    <x v="0"/>
    <s v="해태 허니버터칩60g*4입"/>
    <n v="4700"/>
    <n v="1"/>
    <n v="4700"/>
  </r>
  <r>
    <x v="280"/>
    <s v="O221106058711"/>
    <s v="2022"/>
    <s v="4분기(12월)"/>
    <x v="9"/>
    <s v="인도네시아"/>
    <s v="정지안"/>
    <x v="0"/>
    <s v="해표 두번구워 더고소한 김밥김20g"/>
    <n v="1900"/>
    <n v="2"/>
    <n v="3800"/>
  </r>
  <r>
    <x v="280"/>
    <s v="O221106058711"/>
    <s v="2022"/>
    <s v="4분기(12월)"/>
    <x v="9"/>
    <s v="인도네시아"/>
    <s v="정지안"/>
    <x v="0"/>
    <s v="햇반200g*4개입"/>
    <n v="5200"/>
    <n v="1"/>
    <n v="5200"/>
  </r>
  <r>
    <x v="280"/>
    <s v="O221106058711"/>
    <s v="2022"/>
    <s v="4분기(12월)"/>
    <x v="9"/>
    <s v="인도네시아"/>
    <s v="정지안"/>
    <x v="0"/>
    <s v="허니머스타드소스 535g"/>
    <n v="4520"/>
    <n v="1"/>
    <n v="4520"/>
  </r>
  <r>
    <x v="281"/>
    <s v="O221106058710"/>
    <s v="2022"/>
    <s v="4분기(12월)"/>
    <x v="8"/>
    <s v="인도"/>
    <s v="하자용"/>
    <x v="0"/>
    <s v="Oral-B 고탄력미세모잇몸케어6입"/>
    <n v="7900"/>
    <n v="1"/>
    <n v="7900"/>
  </r>
  <r>
    <x v="281"/>
    <s v="O221106058710"/>
    <s v="2022"/>
    <s v="4분기(12월)"/>
    <x v="8"/>
    <s v="인도"/>
    <s v="하자용"/>
    <x v="0"/>
    <s v="농심 신라면(멀티5입)"/>
    <n v="3730"/>
    <n v="8"/>
    <n v="29840"/>
  </r>
  <r>
    <x v="281"/>
    <s v="O221106058710"/>
    <s v="2022"/>
    <s v="4분기(12월)"/>
    <x v="8"/>
    <s v="인도"/>
    <s v="하자용"/>
    <x v="0"/>
    <s v="다향 훈제오리(슬라이스)400g"/>
    <n v="10380"/>
    <n v="10"/>
    <n v="103800"/>
  </r>
  <r>
    <x v="281"/>
    <s v="O221106058710"/>
    <s v="2022"/>
    <s v="4분기(12월)"/>
    <x v="8"/>
    <s v="인도"/>
    <s v="하자용"/>
    <x v="0"/>
    <s v="뚝딱 얼큰시래기된장국50g(10g*5)"/>
    <n v="4600"/>
    <n v="1"/>
    <n v="4600"/>
  </r>
  <r>
    <x v="281"/>
    <s v="O221106058710"/>
    <s v="2022"/>
    <s v="4분기(12월)"/>
    <x v="8"/>
    <s v="인도"/>
    <s v="하자용"/>
    <x v="0"/>
    <s v="비비고 소고기미역국500g*2"/>
    <n v="7880"/>
    <n v="2"/>
    <n v="15760"/>
  </r>
  <r>
    <x v="281"/>
    <s v="O221106058710"/>
    <s v="2022"/>
    <s v="4분기(12월)"/>
    <x v="8"/>
    <s v="인도"/>
    <s v="하자용"/>
    <x v="0"/>
    <s v="샘표 미소된장국8g*5입"/>
    <n v="3390"/>
    <n v="1"/>
    <n v="3390"/>
  </r>
  <r>
    <x v="281"/>
    <s v="O221106058710"/>
    <s v="2022"/>
    <s v="4분기(12월)"/>
    <x v="8"/>
    <s v="인도"/>
    <s v="하자용"/>
    <x v="0"/>
    <s v="송학쌀떡500g"/>
    <n v="2240"/>
    <n v="3"/>
    <n v="6720"/>
  </r>
  <r>
    <x v="281"/>
    <s v="O221106058710"/>
    <s v="2022"/>
    <s v="4분기(12월)"/>
    <x v="8"/>
    <s v="인도"/>
    <s v="하자용"/>
    <x v="0"/>
    <s v="신라면 작은컵(6입)"/>
    <n v="5850"/>
    <n v="8"/>
    <n v="46800"/>
  </r>
  <r>
    <x v="281"/>
    <s v="O221106058710"/>
    <s v="2022"/>
    <s v="4분기(12월)"/>
    <x v="8"/>
    <s v="인도"/>
    <s v="하자용"/>
    <x v="0"/>
    <s v="오뚜기컵밥 매콤낙지덮밥250g"/>
    <n v="3020"/>
    <n v="10"/>
    <n v="30200"/>
  </r>
  <r>
    <x v="281"/>
    <s v="O221106058710"/>
    <s v="2022"/>
    <s v="4분기(12월)"/>
    <x v="8"/>
    <s v="인도"/>
    <s v="하자용"/>
    <x v="0"/>
    <s v="전병태 녹용 홍삼 스틱 30포"/>
    <n v="98000"/>
    <n v="1"/>
    <n v="98000"/>
  </r>
  <r>
    <x v="281"/>
    <s v="O221106058710"/>
    <s v="2022"/>
    <s v="4분기(12월)"/>
    <x v="8"/>
    <s v="인도"/>
    <s v="하자용"/>
    <x v="0"/>
    <s v="종가집 열무김치 1.5kg"/>
    <n v="21000"/>
    <n v="4"/>
    <n v="84000"/>
  </r>
  <r>
    <x v="281"/>
    <s v="O221106058710"/>
    <s v="2022"/>
    <s v="4분기(12월)"/>
    <x v="8"/>
    <s v="인도"/>
    <s v="하자용"/>
    <x v="0"/>
    <s v="종가집 총각김치 1.5kg"/>
    <n v="21000"/>
    <n v="4"/>
    <n v="84000"/>
  </r>
  <r>
    <x v="281"/>
    <s v="O221106058710"/>
    <s v="2022"/>
    <s v="4분기(12월)"/>
    <x v="8"/>
    <s v="인도"/>
    <s v="하자용"/>
    <x v="0"/>
    <s v="종가집 포기김치1.6kg"/>
    <n v="18700"/>
    <n v="12"/>
    <n v="224400"/>
  </r>
  <r>
    <x v="281"/>
    <s v="O221106058710"/>
    <s v="2022"/>
    <s v="4분기(12월)"/>
    <x v="8"/>
    <s v="인도"/>
    <s v="하자용"/>
    <x v="0"/>
    <s v="종이면봉100P(뾰족형+둥근형)"/>
    <n v="1000"/>
    <n v="1"/>
    <n v="1000"/>
  </r>
  <r>
    <x v="281"/>
    <s v="O221106058710"/>
    <s v="2022"/>
    <s v="4분기(12월)"/>
    <x v="8"/>
    <s v="인도"/>
    <s v="하자용"/>
    <x v="0"/>
    <s v="줄리스 그립핑 샴푸"/>
    <n v="37000"/>
    <n v="1"/>
    <n v="37000"/>
  </r>
  <r>
    <x v="281"/>
    <s v="O221106058710"/>
    <s v="2022"/>
    <s v="4분기(12월)"/>
    <x v="8"/>
    <s v="인도"/>
    <s v="하자용"/>
    <x v="0"/>
    <s v="진라면*순한맛(멀티5입)"/>
    <n v="3200"/>
    <n v="2"/>
    <n v="6400"/>
  </r>
  <r>
    <x v="281"/>
    <s v="O221106058710"/>
    <s v="2022"/>
    <s v="4분기(12월)"/>
    <x v="8"/>
    <s v="인도"/>
    <s v="하자용"/>
    <x v="0"/>
    <s v="천호엔케어 국민 흑염소70mL x 28팩"/>
    <n v="41000"/>
    <n v="3"/>
    <n v="123000"/>
  </r>
  <r>
    <x v="281"/>
    <s v="O221106058710"/>
    <s v="2022"/>
    <s v="4분기(12월)"/>
    <x v="8"/>
    <s v="인도"/>
    <s v="하자용"/>
    <x v="0"/>
    <s v="컵밥 순두부찌개국밥 173g"/>
    <n v="2860"/>
    <n v="10"/>
    <n v="28600"/>
  </r>
  <r>
    <x v="281"/>
    <s v="O221106058710"/>
    <s v="2022"/>
    <s v="4분기(12월)"/>
    <x v="8"/>
    <s v="인도"/>
    <s v="하자용"/>
    <x v="0"/>
    <s v="평산맛족발450g"/>
    <n v="7200"/>
    <n v="2"/>
    <n v="14400"/>
  </r>
  <r>
    <x v="281"/>
    <s v="O221106058710"/>
    <s v="2022"/>
    <s v="4분기(12월)"/>
    <x v="8"/>
    <s v="인도"/>
    <s v="하자용"/>
    <x v="0"/>
    <s v="프리미엄 하루넛츠25g*15"/>
    <n v="12400"/>
    <n v="3"/>
    <n v="37200"/>
  </r>
  <r>
    <x v="281"/>
    <s v="O221106058710"/>
    <s v="2022"/>
    <s v="4분기(12월)"/>
    <x v="8"/>
    <s v="인도"/>
    <s v="하자용"/>
    <x v="0"/>
    <s v="한성맛있는전골어묵270g"/>
    <n v="3600"/>
    <n v="3"/>
    <n v="10800"/>
  </r>
  <r>
    <x v="282"/>
    <s v="O221106058707"/>
    <s v="2022"/>
    <s v="4분기(12월)"/>
    <x v="8"/>
    <s v="벨기에"/>
    <s v="나세호"/>
    <x v="0"/>
    <s v="CJ 맛밤80g"/>
    <n v="2250"/>
    <n v="18"/>
    <n v="40500"/>
  </r>
  <r>
    <x v="282"/>
    <s v="O221106058707"/>
    <s v="2022"/>
    <s v="4분기(12월)"/>
    <x v="8"/>
    <s v="벨기에"/>
    <s v="나세호"/>
    <x v="0"/>
    <s v="The맛있는 김도둑 김밥용김10매"/>
    <n v="1400"/>
    <n v="18"/>
    <n v="25200"/>
  </r>
  <r>
    <x v="282"/>
    <s v="O221106058707"/>
    <s v="2022"/>
    <s v="4분기(12월)"/>
    <x v="8"/>
    <s v="벨기에"/>
    <s v="나세호"/>
    <x v="0"/>
    <s v="The맛있는광천돌자반70g"/>
    <n v="1780"/>
    <n v="3"/>
    <n v="5340"/>
  </r>
  <r>
    <x v="282"/>
    <s v="O221106058707"/>
    <s v="2022"/>
    <s v="4분기(12월)"/>
    <x v="8"/>
    <s v="벨기에"/>
    <s v="나세호"/>
    <x v="0"/>
    <s v="갈아만든배 238ml*12"/>
    <n v="9000"/>
    <n v="1"/>
    <n v="9000"/>
  </r>
  <r>
    <x v="282"/>
    <s v="O221106058707"/>
    <s v="2022"/>
    <s v="4분기(12월)"/>
    <x v="8"/>
    <s v="벨기에"/>
    <s v="나세호"/>
    <x v="0"/>
    <s v="꽃게랑 오리지널70g"/>
    <n v="1073"/>
    <n v="1"/>
    <n v="1073"/>
  </r>
  <r>
    <x v="282"/>
    <s v="O221106058707"/>
    <s v="2022"/>
    <s v="4분기(12월)"/>
    <x v="8"/>
    <s v="벨기에"/>
    <s v="나세호"/>
    <x v="0"/>
    <s v="너구리 매운맛(멀티5입)"/>
    <n v="5090"/>
    <n v="1"/>
    <n v="5090"/>
  </r>
  <r>
    <x v="282"/>
    <s v="O221106058707"/>
    <s v="2022"/>
    <s v="4분기(12월)"/>
    <x v="8"/>
    <s v="벨기에"/>
    <s v="나세호"/>
    <x v="0"/>
    <s v="녹두빈대떡가루400g"/>
    <n v="3250"/>
    <n v="1"/>
    <n v="3250"/>
  </r>
  <r>
    <x v="282"/>
    <s v="O221106058707"/>
    <s v="2022"/>
    <s v="4분기(12월)"/>
    <x v="8"/>
    <s v="벨기에"/>
    <s v="나세호"/>
    <x v="0"/>
    <s v="농심 닭다리 후라이드맛66g"/>
    <n v="1340"/>
    <n v="5"/>
    <n v="6700"/>
  </r>
  <r>
    <x v="282"/>
    <s v="O221106058707"/>
    <s v="2022"/>
    <s v="4분기(12월)"/>
    <x v="8"/>
    <s v="벨기에"/>
    <s v="나세호"/>
    <x v="0"/>
    <s v="농심 새우깡90g"/>
    <n v="1073"/>
    <n v="3"/>
    <n v="3219"/>
  </r>
  <r>
    <x v="282"/>
    <s v="O221106058707"/>
    <s v="2022"/>
    <s v="4분기(12월)"/>
    <x v="8"/>
    <s v="벨기에"/>
    <s v="나세호"/>
    <x v="0"/>
    <s v="농심 육개장사발면86g*6입"/>
    <n v="5000"/>
    <n v="2"/>
    <n v="10000"/>
  </r>
  <r>
    <x v="282"/>
    <s v="O221106058707"/>
    <s v="2022"/>
    <s v="4분기(12월)"/>
    <x v="8"/>
    <s v="벨기에"/>
    <s v="나세호"/>
    <x v="0"/>
    <s v="닥터비데 캡46매"/>
    <n v="1850"/>
    <n v="6"/>
    <n v="11100"/>
  </r>
  <r>
    <x v="282"/>
    <s v="O221106058707"/>
    <s v="2022"/>
    <s v="4분기(12월)"/>
    <x v="8"/>
    <s v="벨기에"/>
    <s v="나세호"/>
    <x v="0"/>
    <s v="동원 참치150g(살코기)*3"/>
    <n v="7270"/>
    <n v="10"/>
    <n v="72700"/>
  </r>
  <r>
    <x v="282"/>
    <s v="O221106058707"/>
    <s v="2022"/>
    <s v="4분기(12월)"/>
    <x v="8"/>
    <s v="벨기에"/>
    <s v="나세호"/>
    <x v="0"/>
    <s v="롯데 로스팜 마일드340g*2"/>
    <n v="6100"/>
    <n v="14"/>
    <n v="85400"/>
  </r>
  <r>
    <x v="282"/>
    <s v="O221106058707"/>
    <s v="2022"/>
    <s v="4분기(12월)"/>
    <x v="8"/>
    <s v="벨기에"/>
    <s v="나세호"/>
    <x v="0"/>
    <s v="맛술 생강 500ml"/>
    <n v="2780"/>
    <n v="1"/>
    <n v="2780"/>
  </r>
  <r>
    <x v="282"/>
    <s v="O221106058707"/>
    <s v="2022"/>
    <s v="4분기(12월)"/>
    <x v="8"/>
    <s v="벨기에"/>
    <s v="나세호"/>
    <x v="0"/>
    <s v="바삭고소부침가루1Kg"/>
    <n v="3910"/>
    <n v="1"/>
    <n v="3910"/>
  </r>
  <r>
    <x v="282"/>
    <s v="O221106058707"/>
    <s v="2022"/>
    <s v="4분기(12월)"/>
    <x v="8"/>
    <s v="벨기에"/>
    <s v="나세호"/>
    <x v="0"/>
    <s v="백설 허브맛솔트50g마늘맛"/>
    <n v="2600"/>
    <n v="1"/>
    <n v="2600"/>
  </r>
  <r>
    <x v="282"/>
    <s v="O221106058707"/>
    <s v="2022"/>
    <s v="4분기(12월)"/>
    <x v="8"/>
    <s v="벨기에"/>
    <s v="나세호"/>
    <x v="0"/>
    <s v="보감탕액(갈근탕)75ml*10"/>
    <n v="16000"/>
    <n v="2"/>
    <n v="32000"/>
  </r>
  <r>
    <x v="282"/>
    <s v="O221106058707"/>
    <s v="2022"/>
    <s v="4분기(12월)"/>
    <x v="8"/>
    <s v="벨기에"/>
    <s v="나세호"/>
    <x v="0"/>
    <s v="뻥이요 오리지날 140g"/>
    <n v="1250"/>
    <n v="1"/>
    <n v="1250"/>
  </r>
  <r>
    <x v="282"/>
    <s v="O221106058707"/>
    <s v="2022"/>
    <s v="4분기(12월)"/>
    <x v="8"/>
    <s v="벨기에"/>
    <s v="나세호"/>
    <x v="0"/>
    <s v="뽀로로 워터젤리 포도120ml*10입"/>
    <n v="9900"/>
    <n v="1"/>
    <n v="9900"/>
  </r>
  <r>
    <x v="282"/>
    <s v="O221106058707"/>
    <s v="2022"/>
    <s v="4분기(12월)"/>
    <x v="8"/>
    <s v="벨기에"/>
    <s v="나세호"/>
    <x v="0"/>
    <s v="삼립 미니꿀약과140g"/>
    <n v="1400"/>
    <n v="1"/>
    <n v="1400"/>
  </r>
  <r>
    <x v="282"/>
    <s v="O221106058707"/>
    <s v="2022"/>
    <s v="4분기(12월)"/>
    <x v="8"/>
    <s v="벨기에"/>
    <s v="나세호"/>
    <x v="0"/>
    <s v="성경 삼각김밥용김 (20매)"/>
    <n v="4310"/>
    <n v="2"/>
    <n v="8620"/>
  </r>
  <r>
    <x v="282"/>
    <s v="O221106058707"/>
    <s v="2022"/>
    <s v="4분기(12월)"/>
    <x v="8"/>
    <s v="벨기에"/>
    <s v="나세호"/>
    <x v="0"/>
    <s v="연세 검은콩&amp;고칼슘두유200ml*24입"/>
    <n v="12500"/>
    <n v="1"/>
    <n v="12500"/>
  </r>
  <r>
    <x v="282"/>
    <s v="O221106058707"/>
    <s v="2022"/>
    <s v="4분기(12월)"/>
    <x v="8"/>
    <s v="벨기에"/>
    <s v="나세호"/>
    <x v="0"/>
    <s v="옛날칼국수500g"/>
    <n v="2430"/>
    <n v="1"/>
    <n v="2430"/>
  </r>
  <r>
    <x v="282"/>
    <s v="O221106058707"/>
    <s v="2022"/>
    <s v="4분기(12월)"/>
    <x v="8"/>
    <s v="벨기에"/>
    <s v="나세호"/>
    <x v="0"/>
    <s v="오뚜기 돈까스소스470g"/>
    <n v="3070"/>
    <n v="1"/>
    <n v="3070"/>
  </r>
  <r>
    <x v="282"/>
    <s v="O221106058707"/>
    <s v="2022"/>
    <s v="4분기(12월)"/>
    <x v="8"/>
    <s v="벨기에"/>
    <s v="나세호"/>
    <x v="0"/>
    <s v="오리온 고래밥46g"/>
    <n v="670"/>
    <n v="4"/>
    <n v="2680"/>
  </r>
  <r>
    <x v="282"/>
    <s v="O221106058707"/>
    <s v="2022"/>
    <s v="4분기(12월)"/>
    <x v="8"/>
    <s v="벨기에"/>
    <s v="나세호"/>
    <x v="0"/>
    <s v="오리온 마이구미 포도알맹이 67g"/>
    <n v="1270"/>
    <n v="1"/>
    <n v="1270"/>
  </r>
  <r>
    <x v="282"/>
    <s v="O221106058707"/>
    <s v="2022"/>
    <s v="4분기(12월)"/>
    <x v="8"/>
    <s v="벨기에"/>
    <s v="나세호"/>
    <x v="0"/>
    <s v="쟈키쟈키70g 숯불갈비향"/>
    <n v="1440"/>
    <n v="2"/>
    <n v="2880"/>
  </r>
  <r>
    <x v="282"/>
    <s v="O221106058707"/>
    <s v="2022"/>
    <s v="4분기(12월)"/>
    <x v="8"/>
    <s v="벨기에"/>
    <s v="나세호"/>
    <x v="0"/>
    <s v="정통 오리엔탈 드레싱 210g"/>
    <n v="3340"/>
    <n v="1"/>
    <n v="3340"/>
  </r>
  <r>
    <x v="282"/>
    <s v="O221106058707"/>
    <s v="2022"/>
    <s v="4분기(12월)"/>
    <x v="8"/>
    <s v="벨기에"/>
    <s v="나세호"/>
    <x v="0"/>
    <s v="진공 알찬미 5kg"/>
    <n v="28700"/>
    <n v="1"/>
    <n v="28700"/>
  </r>
  <r>
    <x v="282"/>
    <s v="O221106058707"/>
    <s v="2022"/>
    <s v="4분기(12월)"/>
    <x v="8"/>
    <s v="벨기에"/>
    <s v="나세호"/>
    <x v="0"/>
    <s v="진라면*순한맛(멀티5입)"/>
    <n v="3200"/>
    <n v="2"/>
    <n v="6400"/>
  </r>
  <r>
    <x v="282"/>
    <s v="O221106058707"/>
    <s v="2022"/>
    <s v="4분기(12월)"/>
    <x v="8"/>
    <s v="벨기에"/>
    <s v="나세호"/>
    <x v="0"/>
    <s v="참깨드레싱 245g(상온)"/>
    <n v="3345"/>
    <n v="1"/>
    <n v="3345"/>
  </r>
  <r>
    <x v="282"/>
    <s v="O221106058707"/>
    <s v="2022"/>
    <s v="4분기(12월)"/>
    <x v="8"/>
    <s v="벨기에"/>
    <s v="나세호"/>
    <x v="0"/>
    <s v="청솔 국산100% 전통참옻티백50g"/>
    <n v="1900"/>
    <n v="9"/>
    <n v="17100"/>
  </r>
  <r>
    <x v="282"/>
    <s v="O221106058707"/>
    <s v="2022"/>
    <s v="4분기(12월)"/>
    <x v="8"/>
    <s v="벨기에"/>
    <s v="나세호"/>
    <x v="0"/>
    <s v="청정원 순창쌈장 P500g"/>
    <n v="3550"/>
    <n v="1"/>
    <n v="3550"/>
  </r>
  <r>
    <x v="282"/>
    <s v="O221106058707"/>
    <s v="2022"/>
    <s v="4분기(12월)"/>
    <x v="8"/>
    <s v="벨기에"/>
    <s v="나세호"/>
    <x v="0"/>
    <s v="크라운 쿠크다스128g (화이트)"/>
    <n v="2160"/>
    <n v="1"/>
    <n v="2160"/>
  </r>
  <r>
    <x v="282"/>
    <s v="O221106058707"/>
    <s v="2022"/>
    <s v="4분기(12월)"/>
    <x v="8"/>
    <s v="벨기에"/>
    <s v="나세호"/>
    <x v="0"/>
    <s v="해찬들 태양초 골드고추장1.7kg+300g"/>
    <n v="11000"/>
    <n v="2"/>
    <n v="22000"/>
  </r>
  <r>
    <x v="282"/>
    <s v="O221106058707"/>
    <s v="2022"/>
    <s v="4분기(12월)"/>
    <x v="8"/>
    <s v="벨기에"/>
    <s v="나세호"/>
    <x v="0"/>
    <s v="해태 연양갱55g"/>
    <n v="700"/>
    <n v="5"/>
    <n v="3500"/>
  </r>
  <r>
    <x v="282"/>
    <s v="O221106058707"/>
    <s v="2022"/>
    <s v="4분기(12월)"/>
    <x v="8"/>
    <s v="벨기에"/>
    <s v="나세호"/>
    <x v="0"/>
    <s v="해태 오사쯔60g"/>
    <n v="1080"/>
    <n v="1"/>
    <n v="1080"/>
  </r>
  <r>
    <x v="282"/>
    <s v="O221106058707"/>
    <s v="2022"/>
    <s v="4분기(12월)"/>
    <x v="8"/>
    <s v="벨기에"/>
    <s v="나세호"/>
    <x v="0"/>
    <s v="햇반200g*4개입"/>
    <n v="5200"/>
    <n v="5"/>
    <n v="26000"/>
  </r>
  <r>
    <x v="282"/>
    <s v="O221106058707"/>
    <s v="2022"/>
    <s v="4분기(12월)"/>
    <x v="8"/>
    <s v="벨기에"/>
    <s v="나세호"/>
    <x v="0"/>
    <s v="햇살담은양조진간장1.7L"/>
    <n v="8400"/>
    <n v="2"/>
    <n v="16800"/>
  </r>
  <r>
    <x v="283"/>
    <s v="O221105058697"/>
    <s v="2022"/>
    <s v="4분기(12월)"/>
    <x v="14"/>
    <s v="브라질"/>
    <s v="유화섭"/>
    <x v="0"/>
    <s v="100%국산감자전분400g"/>
    <n v="2800"/>
    <n v="1"/>
    <n v="2800"/>
  </r>
  <r>
    <x v="283"/>
    <s v="O221105058697"/>
    <s v="2022"/>
    <s v="4분기(12월)"/>
    <x v="14"/>
    <s v="브라질"/>
    <s v="유화섭"/>
    <x v="0"/>
    <s v="3중쿠션 거실화(색상랜덤5종)"/>
    <n v="5900"/>
    <n v="1"/>
    <n v="5900"/>
  </r>
  <r>
    <x v="283"/>
    <s v="O221105058697"/>
    <s v="2022"/>
    <s v="4분기(12월)"/>
    <x v="14"/>
    <s v="브라질"/>
    <s v="유화섭"/>
    <x v="0"/>
    <s v="The맛있는광천돌자반70g"/>
    <n v="1780"/>
    <n v="3"/>
    <n v="5340"/>
  </r>
  <r>
    <x v="283"/>
    <s v="O221105058697"/>
    <s v="2022"/>
    <s v="4분기(12월)"/>
    <x v="14"/>
    <s v="브라질"/>
    <s v="유화섭"/>
    <x v="0"/>
    <s v="깔끔한 멸치국물팩65g(13g*5)"/>
    <n v="2700"/>
    <n v="1"/>
    <n v="2700"/>
  </r>
  <r>
    <x v="283"/>
    <s v="O221105058697"/>
    <s v="2022"/>
    <s v="4분기(12월)"/>
    <x v="14"/>
    <s v="브라질"/>
    <s v="유화섭"/>
    <x v="0"/>
    <s v="농심 오징어짬뽕(멀티5입)"/>
    <n v="4430"/>
    <n v="1"/>
    <n v="4430"/>
  </r>
  <r>
    <x v="283"/>
    <s v="O221105058697"/>
    <s v="2022"/>
    <s v="4분기(12월)"/>
    <x v="14"/>
    <s v="브라질"/>
    <s v="유화섭"/>
    <x v="0"/>
    <s v="다송 둥굴레차50T"/>
    <n v="3800"/>
    <n v="1"/>
    <n v="3800"/>
  </r>
  <r>
    <x v="283"/>
    <s v="O221105058697"/>
    <s v="2022"/>
    <s v="4분기(12월)"/>
    <x v="14"/>
    <s v="브라질"/>
    <s v="유화섭"/>
    <x v="0"/>
    <s v="동서 보리차150g"/>
    <n v="1330"/>
    <n v="1"/>
    <n v="1330"/>
  </r>
  <r>
    <x v="283"/>
    <s v="O221105058697"/>
    <s v="2022"/>
    <s v="4분기(12월)"/>
    <x v="14"/>
    <s v="브라질"/>
    <s v="유화섭"/>
    <x v="0"/>
    <s v="동원 고추참치100g*10"/>
    <n v="19390"/>
    <n v="1"/>
    <n v="19390"/>
  </r>
  <r>
    <x v="283"/>
    <s v="O221105058697"/>
    <s v="2022"/>
    <s v="4분기(12월)"/>
    <x v="14"/>
    <s v="브라질"/>
    <s v="유화섭"/>
    <x v="0"/>
    <s v="롯데 고추장고기볶음80g*4"/>
    <n v="7100"/>
    <n v="1"/>
    <n v="7100"/>
  </r>
  <r>
    <x v="283"/>
    <s v="O221105058697"/>
    <s v="2022"/>
    <s v="4분기(12월)"/>
    <x v="14"/>
    <s v="브라질"/>
    <s v="유화섭"/>
    <x v="0"/>
    <s v="롯데 로스팜 마일드340g*2"/>
    <n v="6100"/>
    <n v="1"/>
    <n v="6100"/>
  </r>
  <r>
    <x v="283"/>
    <s v="O221105058697"/>
    <s v="2022"/>
    <s v="4분기(12월)"/>
    <x v="14"/>
    <s v="브라질"/>
    <s v="유화섭"/>
    <x v="0"/>
    <s v="맛있는 오뚜기밥200g*4입"/>
    <n v="5240"/>
    <n v="1"/>
    <n v="5240"/>
  </r>
  <r>
    <x v="283"/>
    <s v="O221105058697"/>
    <s v="2022"/>
    <s v="4분기(12월)"/>
    <x v="14"/>
    <s v="브라질"/>
    <s v="유화섭"/>
    <x v="0"/>
    <s v="물바로 욕실화(슬리퍼)"/>
    <n v="3550"/>
    <n v="1"/>
    <n v="3550"/>
  </r>
  <r>
    <x v="283"/>
    <s v="O221105058697"/>
    <s v="2022"/>
    <s v="4분기(12월)"/>
    <x v="14"/>
    <s v="브라질"/>
    <s v="유화섭"/>
    <x v="0"/>
    <s v="백설 햇당면 500g"/>
    <n v="4710"/>
    <n v="1"/>
    <n v="4710"/>
  </r>
  <r>
    <x v="283"/>
    <s v="O221105058697"/>
    <s v="2022"/>
    <s v="4분기(12월)"/>
    <x v="14"/>
    <s v="브라질"/>
    <s v="유화섭"/>
    <x v="0"/>
    <s v="성경 다시마80g"/>
    <n v="2970"/>
    <n v="1"/>
    <n v="2970"/>
  </r>
  <r>
    <x v="283"/>
    <s v="O221105058697"/>
    <s v="2022"/>
    <s v="4분기(12월)"/>
    <x v="14"/>
    <s v="브라질"/>
    <s v="유화섭"/>
    <x v="0"/>
    <s v="썬패션)스포츠쿨토시"/>
    <n v="2000"/>
    <n v="2"/>
    <n v="4000"/>
  </r>
  <r>
    <x v="283"/>
    <s v="O221105058697"/>
    <s v="2022"/>
    <s v="4분기(12월)"/>
    <x v="14"/>
    <s v="브라질"/>
    <s v="유화섭"/>
    <x v="0"/>
    <s v="오뚜기 간편사골우거지국(컵국)10g"/>
    <n v="1240"/>
    <n v="4"/>
    <n v="4960"/>
  </r>
  <r>
    <x v="283"/>
    <s v="O221105058697"/>
    <s v="2022"/>
    <s v="4분기(12월)"/>
    <x v="14"/>
    <s v="브라질"/>
    <s v="유화섭"/>
    <x v="0"/>
    <s v="오뚜기 돈까스소스470g"/>
    <n v="3070"/>
    <n v="1"/>
    <n v="3070"/>
  </r>
  <r>
    <x v="283"/>
    <s v="O221105058697"/>
    <s v="2022"/>
    <s v="4분기(12월)"/>
    <x v="14"/>
    <s v="브라질"/>
    <s v="유화섭"/>
    <x v="0"/>
    <s v="오뚜기 옛날 물엿1.2kg"/>
    <n v="4250"/>
    <n v="1"/>
    <n v="4250"/>
  </r>
  <r>
    <x v="283"/>
    <s v="O221105058697"/>
    <s v="2022"/>
    <s v="4분기(12월)"/>
    <x v="14"/>
    <s v="브라질"/>
    <s v="유화섭"/>
    <x v="0"/>
    <s v="오뚜기 컵밥 차돌강된장보리밥280g"/>
    <n v="3020"/>
    <n v="1"/>
    <n v="3020"/>
  </r>
  <r>
    <x v="283"/>
    <s v="O221105058697"/>
    <s v="2022"/>
    <s v="4분기(12월)"/>
    <x v="14"/>
    <s v="브라질"/>
    <s v="유화섭"/>
    <x v="0"/>
    <s v="오뚜기 콕콕콕 스파게티 120g x 12개"/>
    <n v="17670"/>
    <n v="1"/>
    <n v="17670"/>
  </r>
  <r>
    <x v="283"/>
    <s v="O221105058697"/>
    <s v="2022"/>
    <s v="4분기(12월)"/>
    <x v="14"/>
    <s v="브라질"/>
    <s v="유화섭"/>
    <x v="0"/>
    <s v="오뚜기카레(약매)100g"/>
    <n v="2100"/>
    <n v="2"/>
    <n v="4200"/>
  </r>
  <r>
    <x v="283"/>
    <s v="O221105058697"/>
    <s v="2022"/>
    <s v="4분기(12월)"/>
    <x v="14"/>
    <s v="브라질"/>
    <s v="유화섭"/>
    <x v="0"/>
    <s v="오뚜기컵밥 오삼불고기덮밥250g"/>
    <n v="3020"/>
    <n v="1"/>
    <n v="3020"/>
  </r>
  <r>
    <x v="283"/>
    <s v="O221105058697"/>
    <s v="2022"/>
    <s v="4분기(12월)"/>
    <x v="14"/>
    <s v="브라질"/>
    <s v="유화섭"/>
    <x v="0"/>
    <s v="이금기 중화두반장 368g"/>
    <n v="6250"/>
    <n v="1"/>
    <n v="6250"/>
  </r>
  <r>
    <x v="283"/>
    <s v="O221105058697"/>
    <s v="2022"/>
    <s v="4분기(12월)"/>
    <x v="14"/>
    <s v="브라질"/>
    <s v="유화섭"/>
    <x v="0"/>
    <s v="종가반상 곱창전골400g*2"/>
    <n v="11600"/>
    <n v="1"/>
    <n v="11600"/>
  </r>
  <r>
    <x v="283"/>
    <s v="O221105058697"/>
    <s v="2022"/>
    <s v="4분기(12월)"/>
    <x v="14"/>
    <s v="브라질"/>
    <s v="유화섭"/>
    <x v="0"/>
    <s v="종가반상 사골김치찌개450g*2"/>
    <n v="9240"/>
    <n v="1"/>
    <n v="9240"/>
  </r>
  <r>
    <x v="283"/>
    <s v="O221105058697"/>
    <s v="2022"/>
    <s v="4분기(12월)"/>
    <x v="14"/>
    <s v="브라질"/>
    <s v="유화섭"/>
    <x v="0"/>
    <s v="종가반상 사골시래기된장국450g*2"/>
    <n v="7400"/>
    <n v="1"/>
    <n v="7400"/>
  </r>
  <r>
    <x v="283"/>
    <s v="O221105058697"/>
    <s v="2022"/>
    <s v="4분기(12월)"/>
    <x v="14"/>
    <s v="브라질"/>
    <s v="유화섭"/>
    <x v="0"/>
    <s v="진라면*매운맛(멀티5입)"/>
    <n v="3250"/>
    <n v="2"/>
    <n v="6500"/>
  </r>
  <r>
    <x v="283"/>
    <s v="O221105058697"/>
    <s v="2022"/>
    <s v="4분기(12월)"/>
    <x v="14"/>
    <s v="브라질"/>
    <s v="유화섭"/>
    <x v="0"/>
    <s v="진라면소컵(순한맛)65g*6입"/>
    <n v="4070"/>
    <n v="3"/>
    <n v="12210"/>
  </r>
  <r>
    <x v="283"/>
    <s v="O221105058697"/>
    <s v="2022"/>
    <s v="4분기(12월)"/>
    <x v="14"/>
    <s v="브라질"/>
    <s v="유화섭"/>
    <x v="0"/>
    <s v="청정원 초고추장 1kg"/>
    <n v="4500"/>
    <n v="1"/>
    <n v="4500"/>
  </r>
  <r>
    <x v="283"/>
    <s v="O221105058697"/>
    <s v="2022"/>
    <s v="4분기(12월)"/>
    <x v="14"/>
    <s v="브라질"/>
    <s v="유화섭"/>
    <x v="0"/>
    <s v="칼칼한 해물국물팩65g(13g*5)"/>
    <n v="2700"/>
    <n v="1"/>
    <n v="2700"/>
  </r>
  <r>
    <x v="283"/>
    <s v="O221105058697"/>
    <s v="2022"/>
    <s v="4분기(12월)"/>
    <x v="14"/>
    <s v="브라질"/>
    <s v="유화섭"/>
    <x v="0"/>
    <s v="컵밥 순두부찌개국밥 173g"/>
    <n v="2860"/>
    <n v="1"/>
    <n v="2860"/>
  </r>
  <r>
    <x v="283"/>
    <s v="O221105058697"/>
    <s v="2022"/>
    <s v="4분기(12월)"/>
    <x v="14"/>
    <s v="브라질"/>
    <s v="유화섭"/>
    <x v="0"/>
    <s v="컵밥 직화불고기덮밥 250g"/>
    <n v="3170"/>
    <n v="1"/>
    <n v="3170"/>
  </r>
  <r>
    <x v="283"/>
    <s v="O221105058697"/>
    <s v="2022"/>
    <s v="4분기(12월)"/>
    <x v="14"/>
    <s v="브라질"/>
    <s v="유화섭"/>
    <x v="0"/>
    <s v="팔도비빔면(멀티5입)"/>
    <n v="4450"/>
    <n v="1"/>
    <n v="4450"/>
  </r>
  <r>
    <x v="283"/>
    <s v="O221105058697"/>
    <s v="2022"/>
    <s v="4분기(12월)"/>
    <x v="14"/>
    <s v="브라질"/>
    <s v="유화섭"/>
    <x v="0"/>
    <s v="해태 연양갱55g"/>
    <n v="700"/>
    <n v="1"/>
    <n v="700"/>
  </r>
  <r>
    <x v="283"/>
    <s v="O221105058697"/>
    <s v="2022"/>
    <s v="4분기(12월)"/>
    <x v="14"/>
    <s v="브라질"/>
    <s v="유화섭"/>
    <x v="0"/>
    <s v="호두 아몬드 율무차 40T"/>
    <n v="8700"/>
    <n v="1"/>
    <n v="8700"/>
  </r>
  <r>
    <x v="284"/>
    <s v="O221105058696"/>
    <s v="2022"/>
    <s v="4분기(12월)"/>
    <x v="9"/>
    <s v="인도네시아"/>
    <s v="채국현"/>
    <x v="0"/>
    <s v="경남제약 아르펜 정(몸살,두통,해열진통제)"/>
    <n v="2730"/>
    <n v="1"/>
    <n v="2730"/>
  </r>
  <r>
    <x v="284"/>
    <s v="O221105058696"/>
    <s v="2022"/>
    <s v="4분기(12월)"/>
    <x v="9"/>
    <s v="인도네시아"/>
    <s v="채국현"/>
    <x v="0"/>
    <s v="광천파래김4g*16봉"/>
    <n v="4200"/>
    <n v="1"/>
    <n v="4200"/>
  </r>
  <r>
    <x v="284"/>
    <s v="O221105058696"/>
    <s v="2022"/>
    <s v="4분기(12월)"/>
    <x v="9"/>
    <s v="인도네시아"/>
    <s v="채국현"/>
    <x v="0"/>
    <s v="김도둑 광천재래김4g*16봉"/>
    <n v="4200"/>
    <n v="1"/>
    <n v="4200"/>
  </r>
  <r>
    <x v="284"/>
    <s v="O221105058696"/>
    <s v="2022"/>
    <s v="4분기(12월)"/>
    <x v="9"/>
    <s v="인도네시아"/>
    <s v="채국현"/>
    <x v="0"/>
    <s v="농심 포스틱 84g"/>
    <n v="1240"/>
    <n v="1"/>
    <n v="1240"/>
  </r>
  <r>
    <x v="284"/>
    <s v="O221105058696"/>
    <s v="2022"/>
    <s v="4분기(12월)"/>
    <x v="9"/>
    <s v="인도네시아"/>
    <s v="채국현"/>
    <x v="0"/>
    <s v="다농원 검은콩 20곡 미숫가루40T"/>
    <n v="12000"/>
    <n v="1"/>
    <n v="12000"/>
  </r>
  <r>
    <x v="284"/>
    <s v="O221105058696"/>
    <s v="2022"/>
    <s v="4분기(12월)"/>
    <x v="9"/>
    <s v="인도네시아"/>
    <s v="채국현"/>
    <x v="0"/>
    <s v="동원 살코기참치100g*5입"/>
    <n v="10200"/>
    <n v="2"/>
    <n v="20400"/>
  </r>
  <r>
    <x v="284"/>
    <s v="O221105058696"/>
    <s v="2022"/>
    <s v="4분기(12월)"/>
    <x v="9"/>
    <s v="인도네시아"/>
    <s v="채국현"/>
    <x v="0"/>
    <s v="동원 상상육포 오리지널 50g"/>
    <n v="3900"/>
    <n v="1"/>
    <n v="3900"/>
  </r>
  <r>
    <x v="284"/>
    <s v="O221105058696"/>
    <s v="2022"/>
    <s v="4분기(12월)"/>
    <x v="9"/>
    <s v="인도네시아"/>
    <s v="채국현"/>
    <x v="0"/>
    <s v="마이쮸(포도사과)284g"/>
    <n v="3610"/>
    <n v="1"/>
    <n v="3610"/>
  </r>
  <r>
    <x v="284"/>
    <s v="O221105058696"/>
    <s v="2022"/>
    <s v="4분기(12월)"/>
    <x v="9"/>
    <s v="인도네시아"/>
    <s v="채국현"/>
    <x v="0"/>
    <s v="무궁화 점보비누450g"/>
    <n v="2290"/>
    <n v="1"/>
    <n v="2290"/>
  </r>
  <r>
    <x v="284"/>
    <s v="O221105058696"/>
    <s v="2022"/>
    <s v="4분기(12월)"/>
    <x v="9"/>
    <s v="인도네시아"/>
    <s v="채국현"/>
    <x v="0"/>
    <s v="무궁화 표백 세탁비누 230g"/>
    <n v="1200"/>
    <n v="1"/>
    <n v="1200"/>
  </r>
  <r>
    <x v="284"/>
    <s v="O221105058696"/>
    <s v="2022"/>
    <s v="4분기(12월)"/>
    <x v="9"/>
    <s v="인도네시아"/>
    <s v="채국현"/>
    <x v="0"/>
    <s v="박카스맛 젤리50g*8"/>
    <n v="7840"/>
    <n v="1"/>
    <n v="7840"/>
  </r>
  <r>
    <x v="284"/>
    <s v="O221105058696"/>
    <s v="2022"/>
    <s v="4분기(12월)"/>
    <x v="9"/>
    <s v="인도네시아"/>
    <s v="채국현"/>
    <x v="0"/>
    <s v="사조 참치액500ml"/>
    <n v="5800"/>
    <n v="1"/>
    <n v="5800"/>
  </r>
  <r>
    <x v="284"/>
    <s v="O221105058696"/>
    <s v="2022"/>
    <s v="4분기(12월)"/>
    <x v="9"/>
    <s v="인도네시아"/>
    <s v="채국현"/>
    <x v="0"/>
    <s v="삼립 미니꿀약과140g"/>
    <n v="1400"/>
    <n v="2"/>
    <n v="2800"/>
  </r>
  <r>
    <x v="284"/>
    <s v="O221105058696"/>
    <s v="2022"/>
    <s v="4분기(12월)"/>
    <x v="9"/>
    <s v="인도네시아"/>
    <s v="채국현"/>
    <x v="0"/>
    <s v="삼립 제리뽀4가지맛"/>
    <n v="2200"/>
    <n v="2"/>
    <n v="4400"/>
  </r>
  <r>
    <x v="284"/>
    <s v="O221105058696"/>
    <s v="2022"/>
    <s v="4분기(12월)"/>
    <x v="9"/>
    <s v="인도네시아"/>
    <s v="채국현"/>
    <x v="0"/>
    <s v="샘표 바지락칼국수 111g"/>
    <n v="1250"/>
    <n v="1"/>
    <n v="1250"/>
  </r>
  <r>
    <x v="284"/>
    <s v="O221105058696"/>
    <s v="2022"/>
    <s v="4분기(12월)"/>
    <x v="9"/>
    <s v="인도네시아"/>
    <s v="채국현"/>
    <x v="0"/>
    <s v="세탁망 속옷전용 37cm*42cm"/>
    <n v="2880"/>
    <n v="1"/>
    <n v="2880"/>
  </r>
  <r>
    <x v="284"/>
    <s v="O221105058696"/>
    <s v="2022"/>
    <s v="4분기(12월)"/>
    <x v="9"/>
    <s v="인도네시아"/>
    <s v="채국현"/>
    <x v="0"/>
    <s v="소키 속옷 전용비누 150g"/>
    <n v="1200"/>
    <n v="3"/>
    <n v="3600"/>
  </r>
  <r>
    <x v="284"/>
    <s v="O221105058696"/>
    <s v="2022"/>
    <s v="4분기(12월)"/>
    <x v="9"/>
    <s v="인도네시아"/>
    <s v="채국현"/>
    <x v="0"/>
    <s v="스테인리스 물병1.5L"/>
    <n v="9000"/>
    <n v="2"/>
    <n v="18000"/>
  </r>
  <r>
    <x v="284"/>
    <s v="O221105058696"/>
    <s v="2022"/>
    <s v="4분기(12월)"/>
    <x v="9"/>
    <s v="인도네시아"/>
    <s v="채국현"/>
    <x v="0"/>
    <s v="신앙촌 깔끔한 국간장860ml"/>
    <n v="6950"/>
    <n v="1"/>
    <n v="6950"/>
  </r>
  <r>
    <x v="284"/>
    <s v="O221105058696"/>
    <s v="2022"/>
    <s v="4분기(12월)"/>
    <x v="9"/>
    <s v="인도네시아"/>
    <s v="채국현"/>
    <x v="0"/>
    <s v="신양촌 양조 생명물간장 860ml"/>
    <n v="9500"/>
    <n v="1"/>
    <n v="9500"/>
  </r>
  <r>
    <x v="284"/>
    <s v="O221105058696"/>
    <s v="2022"/>
    <s v="4분기(12월)"/>
    <x v="9"/>
    <s v="인도네시아"/>
    <s v="채국현"/>
    <x v="0"/>
    <s v="오뚜기)옛날참기름320ml"/>
    <n v="6660"/>
    <n v="1"/>
    <n v="6660"/>
  </r>
  <r>
    <x v="284"/>
    <s v="O221105058696"/>
    <s v="2022"/>
    <s v="4분기(12월)"/>
    <x v="9"/>
    <s v="인도네시아"/>
    <s v="채국현"/>
    <x v="0"/>
    <s v="오리온 마이구미 포도알맹이 67g"/>
    <n v="1270"/>
    <n v="4"/>
    <n v="5080"/>
  </r>
  <r>
    <x v="284"/>
    <s v="O221105058696"/>
    <s v="2022"/>
    <s v="4분기(12월)"/>
    <x v="9"/>
    <s v="인도네시아"/>
    <s v="채국현"/>
    <x v="0"/>
    <s v="전기구이 꾼 쥐포43g이상"/>
    <n v="1900"/>
    <n v="2"/>
    <n v="3800"/>
  </r>
  <r>
    <x v="284"/>
    <s v="O221105058696"/>
    <s v="2022"/>
    <s v="4분기(12월)"/>
    <x v="9"/>
    <s v="인도네시아"/>
    <s v="채국현"/>
    <x v="0"/>
    <s v="진공 21곡혼합곡1kg"/>
    <n v="5900"/>
    <n v="2"/>
    <n v="11800"/>
  </r>
  <r>
    <x v="284"/>
    <s v="O221105058696"/>
    <s v="2022"/>
    <s v="4분기(12월)"/>
    <x v="9"/>
    <s v="인도네시아"/>
    <s v="채국현"/>
    <x v="0"/>
    <s v="진공 찰현미1kg"/>
    <n v="7200"/>
    <n v="1"/>
    <n v="7200"/>
  </r>
  <r>
    <x v="284"/>
    <s v="O221105058696"/>
    <s v="2022"/>
    <s v="4분기(12월)"/>
    <x v="9"/>
    <s v="인도네시아"/>
    <s v="채국현"/>
    <x v="0"/>
    <s v="질러 갈릭 바베큐육포30g"/>
    <n v="3270"/>
    <n v="3"/>
    <n v="9810"/>
  </r>
  <r>
    <x v="284"/>
    <s v="O221105058696"/>
    <s v="2022"/>
    <s v="4분기(12월)"/>
    <x v="9"/>
    <s v="인도네시아"/>
    <s v="채국현"/>
    <x v="0"/>
    <s v="청수 멸치칼국수110g "/>
    <n v="1630"/>
    <n v="1"/>
    <n v="1630"/>
  </r>
  <r>
    <x v="284"/>
    <s v="O221105058696"/>
    <s v="2022"/>
    <s v="4분기(12월)"/>
    <x v="9"/>
    <s v="인도네시아"/>
    <s v="채국현"/>
    <x v="0"/>
    <s v="촉촉한 고구마50g*5"/>
    <n v="6770"/>
    <n v="1"/>
    <n v="6770"/>
  </r>
  <r>
    <x v="284"/>
    <s v="O221105058696"/>
    <s v="2022"/>
    <s v="4분기(12월)"/>
    <x v="9"/>
    <s v="인도네시아"/>
    <s v="채국현"/>
    <x v="0"/>
    <s v="추억의맛 달고나 캔디50g"/>
    <n v="1000"/>
    <n v="2"/>
    <n v="2000"/>
  </r>
  <r>
    <x v="284"/>
    <s v="O221105058696"/>
    <s v="2022"/>
    <s v="4분기(12월)"/>
    <x v="9"/>
    <s v="인도네시아"/>
    <s v="채국현"/>
    <x v="0"/>
    <s v="크린백 17cm*25cm"/>
    <n v="1660"/>
    <n v="1"/>
    <n v="1660"/>
  </r>
  <r>
    <x v="284"/>
    <s v="O221105058696"/>
    <s v="2022"/>
    <s v="4분기(12월)"/>
    <x v="9"/>
    <s v="인도네시아"/>
    <s v="채국현"/>
    <x v="0"/>
    <s v="크린팩25cm*35cm 100매"/>
    <n v="2980"/>
    <n v="1"/>
    <n v="2980"/>
  </r>
  <r>
    <x v="284"/>
    <s v="O221105058696"/>
    <s v="2022"/>
    <s v="4분기(12월)"/>
    <x v="9"/>
    <s v="인도네시아"/>
    <s v="채국현"/>
    <x v="0"/>
    <s v="풍기도깨비목앤배도라지60포(10g*20입)"/>
    <n v="31000"/>
    <n v="1"/>
    <n v="31000"/>
  </r>
  <r>
    <x v="284"/>
    <s v="O221105058696"/>
    <s v="2022"/>
    <s v="4분기(12월)"/>
    <x v="9"/>
    <s v="인도네시아"/>
    <s v="채국현"/>
    <x v="0"/>
    <s v="풍기도깨비홍삼석류콜라겐60포(15g*20입)"/>
    <n v="35000"/>
    <n v="1"/>
    <n v="35000"/>
  </r>
  <r>
    <x v="284"/>
    <s v="O221105058696"/>
    <s v="2022"/>
    <s v="4분기(12월)"/>
    <x v="9"/>
    <s v="인도네시아"/>
    <s v="채국현"/>
    <x v="0"/>
    <s v="하루30g 검은콩 선식300g(30g*10입)"/>
    <n v="8500"/>
    <n v="1"/>
    <n v="8500"/>
  </r>
  <r>
    <x v="284"/>
    <s v="O221105058696"/>
    <s v="2022"/>
    <s v="4분기(12월)"/>
    <x v="9"/>
    <s v="인도네시아"/>
    <s v="채국현"/>
    <x v="0"/>
    <s v="한성 가쓰오우동232.5g*3"/>
    <n v="3930"/>
    <n v="1"/>
    <n v="3930"/>
  </r>
  <r>
    <x v="284"/>
    <s v="O221105058696"/>
    <s v="2022"/>
    <s v="4분기(12월)"/>
    <x v="9"/>
    <s v="인도네시아"/>
    <s v="채국현"/>
    <x v="0"/>
    <s v="한성 튀김맛우동211.5g*3"/>
    <n v="3800"/>
    <n v="1"/>
    <n v="3800"/>
  </r>
  <r>
    <x v="284"/>
    <s v="O221105058696"/>
    <s v="2022"/>
    <s v="4분기(12월)"/>
    <x v="9"/>
    <s v="인도네시아"/>
    <s v="채국현"/>
    <x v="0"/>
    <s v="해표 꽃소금(천일염100%)1kg"/>
    <n v="1760"/>
    <n v="1"/>
    <n v="1760"/>
  </r>
  <r>
    <x v="285"/>
    <s v="O221105058694"/>
    <s v="2022"/>
    <s v="4분기(12월)"/>
    <x v="8"/>
    <s v="중국"/>
    <s v="박대규"/>
    <x v="0"/>
    <s v="Calvin Klein 여성팬티-M95(4P)"/>
    <n v="43000"/>
    <n v="1"/>
    <n v="43000"/>
  </r>
  <r>
    <x v="285"/>
    <s v="O221105058694"/>
    <s v="2022"/>
    <s v="4분기(12월)"/>
    <x v="8"/>
    <s v="중국"/>
    <s v="박대규"/>
    <x v="0"/>
    <s v="Oral-B 고탄력미세모잇몸케어6입"/>
    <n v="7900"/>
    <n v="1"/>
    <n v="7900"/>
  </r>
  <r>
    <x v="285"/>
    <s v="O221105058694"/>
    <s v="2022"/>
    <s v="4분기(12월)"/>
    <x v="8"/>
    <s v="중국"/>
    <s v="박대규"/>
    <x v="0"/>
    <s v="The맛있는 김도둑 김밥용김10매"/>
    <n v="1400"/>
    <n v="1"/>
    <n v="1400"/>
  </r>
  <r>
    <x v="285"/>
    <s v="O221105058694"/>
    <s v="2022"/>
    <s v="4분기(12월)"/>
    <x v="8"/>
    <s v="중국"/>
    <s v="박대규"/>
    <x v="0"/>
    <s v="김도둑 광천재래김4g*16봉"/>
    <n v="4200"/>
    <n v="1"/>
    <n v="4200"/>
  </r>
  <r>
    <x v="285"/>
    <s v="O221105058694"/>
    <s v="2022"/>
    <s v="4분기(12월)"/>
    <x v="8"/>
    <s v="중국"/>
    <s v="박대규"/>
    <x v="0"/>
    <s v="농심 새우깡90g"/>
    <n v="1073"/>
    <n v="5"/>
    <n v="5365"/>
  </r>
  <r>
    <x v="285"/>
    <s v="O221105058694"/>
    <s v="2022"/>
    <s v="4분기(12월)"/>
    <x v="8"/>
    <s v="중국"/>
    <s v="박대규"/>
    <x v="0"/>
    <s v="마이비데 휴대용 10매*4"/>
    <n v="3800"/>
    <n v="1"/>
    <n v="3800"/>
  </r>
  <r>
    <x v="285"/>
    <s v="O221105058694"/>
    <s v="2022"/>
    <s v="4분기(12월)"/>
    <x v="8"/>
    <s v="중국"/>
    <s v="박대규"/>
    <x v="0"/>
    <s v="메디안 잇몸과학 치약 클린민트120g*3"/>
    <n v="8500"/>
    <n v="1"/>
    <n v="8500"/>
  </r>
  <r>
    <x v="285"/>
    <s v="O221105058694"/>
    <s v="2022"/>
    <s v="4분기(12월)"/>
    <x v="8"/>
    <s v="중국"/>
    <s v="박대규"/>
    <x v="0"/>
    <s v="메디안 치석케어 치약(오리지날)120g*3"/>
    <n v="6200"/>
    <n v="1"/>
    <n v="6200"/>
  </r>
  <r>
    <x v="285"/>
    <s v="O221105058694"/>
    <s v="2022"/>
    <s v="4분기(12월)"/>
    <x v="8"/>
    <s v="중국"/>
    <s v="박대규"/>
    <x v="0"/>
    <s v="멸치국수장국 360ml"/>
    <n v="2980"/>
    <n v="1"/>
    <n v="2980"/>
  </r>
  <r>
    <x v="285"/>
    <s v="O221105058694"/>
    <s v="2022"/>
    <s v="4분기(12월)"/>
    <x v="8"/>
    <s v="중국"/>
    <s v="박대규"/>
    <x v="0"/>
    <s v="백설 토마토파스타소스180g*5"/>
    <n v="9300"/>
    <n v="1"/>
    <n v="9300"/>
  </r>
  <r>
    <x v="285"/>
    <s v="O221105058694"/>
    <s v="2022"/>
    <s v="4분기(12월)"/>
    <x v="8"/>
    <s v="중국"/>
    <s v="박대규"/>
    <x v="0"/>
    <s v="백설찹쌀호떡믹스400g"/>
    <n v="3800"/>
    <n v="1"/>
    <n v="3800"/>
  </r>
  <r>
    <x v="285"/>
    <s v="O221105058694"/>
    <s v="2022"/>
    <s v="4분기(12월)"/>
    <x v="8"/>
    <s v="중국"/>
    <s v="박대규"/>
    <x v="0"/>
    <s v="뽀로로 어린이용 크린장갑30매"/>
    <n v="1500"/>
    <n v="1"/>
    <n v="1500"/>
  </r>
  <r>
    <x v="285"/>
    <s v="O221105058694"/>
    <s v="2022"/>
    <s v="4분기(12월)"/>
    <x v="8"/>
    <s v="중국"/>
    <s v="박대규"/>
    <x v="0"/>
    <s v="삼양 불닭소스200g"/>
    <n v="4600"/>
    <n v="1"/>
    <n v="4600"/>
  </r>
  <r>
    <x v="285"/>
    <s v="O221105058694"/>
    <s v="2022"/>
    <s v="4분기(12월)"/>
    <x v="8"/>
    <s v="중국"/>
    <s v="박대규"/>
    <x v="0"/>
    <s v="성경 다시마80g"/>
    <n v="2970"/>
    <n v="1"/>
    <n v="2970"/>
  </r>
  <r>
    <x v="285"/>
    <s v="O221105058694"/>
    <s v="2022"/>
    <s v="4분기(12월)"/>
    <x v="8"/>
    <s v="중국"/>
    <s v="박대규"/>
    <x v="0"/>
    <s v="순창조개멸치찌개된장450g"/>
    <n v="5200"/>
    <n v="1"/>
    <n v="5200"/>
  </r>
  <r>
    <x v="285"/>
    <s v="O221105058694"/>
    <s v="2022"/>
    <s v="4분기(12월)"/>
    <x v="8"/>
    <s v="중국"/>
    <s v="박대규"/>
    <x v="0"/>
    <s v="앵그리너구리멀티 5입"/>
    <n v="3980"/>
    <n v="1"/>
    <n v="3980"/>
  </r>
  <r>
    <x v="285"/>
    <s v="O221105058694"/>
    <s v="2022"/>
    <s v="4분기(12월)"/>
    <x v="8"/>
    <s v="중국"/>
    <s v="박대규"/>
    <x v="0"/>
    <s v="오뚜기 골드마요네즈500g"/>
    <n v="3940"/>
    <n v="2"/>
    <n v="7880"/>
  </r>
  <r>
    <x v="285"/>
    <s v="O221105058694"/>
    <s v="2022"/>
    <s v="4분기(12월)"/>
    <x v="8"/>
    <s v="중국"/>
    <s v="박대규"/>
    <x v="0"/>
    <s v="오뚜기 진짬뽕(멀티4입)"/>
    <n v="5430"/>
    <n v="1"/>
    <n v="5430"/>
  </r>
  <r>
    <x v="285"/>
    <s v="O221105058694"/>
    <s v="2022"/>
    <s v="4분기(12월)"/>
    <x v="8"/>
    <s v="중국"/>
    <s v="박대규"/>
    <x v="0"/>
    <s v="오뚜기케찹1kg"/>
    <n v="4290"/>
    <n v="3"/>
    <n v="12870"/>
  </r>
  <r>
    <x v="285"/>
    <s v="O221105058694"/>
    <s v="2022"/>
    <s v="4분기(12월)"/>
    <x v="8"/>
    <s v="중국"/>
    <s v="박대규"/>
    <x v="0"/>
    <s v="오리온 오감자 찍먹 양념바베큐맛50g"/>
    <n v="1470"/>
    <n v="2"/>
    <n v="2940"/>
  </r>
  <r>
    <x v="285"/>
    <s v="O221105058694"/>
    <s v="2022"/>
    <s v="4분기(12월)"/>
    <x v="8"/>
    <s v="중국"/>
    <s v="박대규"/>
    <x v="0"/>
    <s v="진미춘장300g"/>
    <n v="1900"/>
    <n v="1"/>
    <n v="1900"/>
  </r>
  <r>
    <x v="285"/>
    <s v="O221105058694"/>
    <s v="2022"/>
    <s v="4분기(12월)"/>
    <x v="8"/>
    <s v="중국"/>
    <s v="박대규"/>
    <x v="0"/>
    <s v="청솔전통백숙삼계탕100g"/>
    <n v="1800"/>
    <n v="4"/>
    <n v="7200"/>
  </r>
  <r>
    <x v="285"/>
    <s v="O221105058694"/>
    <s v="2022"/>
    <s v="4분기(12월)"/>
    <x v="8"/>
    <s v="중국"/>
    <s v="박대규"/>
    <x v="0"/>
    <s v="청정원 초고추장 1kg"/>
    <n v="4500"/>
    <n v="1"/>
    <n v="4500"/>
  </r>
  <r>
    <x v="285"/>
    <s v="O221105058694"/>
    <s v="2022"/>
    <s v="4분기(12월)"/>
    <x v="8"/>
    <s v="중국"/>
    <s v="박대규"/>
    <x v="0"/>
    <s v="초간편 감자전믹스200g"/>
    <n v="4100"/>
    <n v="1"/>
    <n v="4100"/>
  </r>
  <r>
    <x v="285"/>
    <s v="O221105058694"/>
    <s v="2022"/>
    <s v="4분기(12월)"/>
    <x v="8"/>
    <s v="중국"/>
    <s v="박대규"/>
    <x v="0"/>
    <s v="크라운 죠리퐁74g"/>
    <n v="1030"/>
    <n v="5"/>
    <n v="5150"/>
  </r>
  <r>
    <x v="285"/>
    <s v="O221105058694"/>
    <s v="2022"/>
    <s v="4분기(12월)"/>
    <x v="8"/>
    <s v="중국"/>
    <s v="박대규"/>
    <x v="0"/>
    <s v="하이몬 쌀국수장국 220g"/>
    <n v="3300"/>
    <n v="1"/>
    <n v="3300"/>
  </r>
  <r>
    <x v="285"/>
    <s v="O221105058694"/>
    <s v="2022"/>
    <s v="4분기(12월)"/>
    <x v="8"/>
    <s v="중국"/>
    <s v="박대규"/>
    <x v="0"/>
    <s v="하이몬 피넛월남쌈소스230ml"/>
    <n v="4520"/>
    <n v="1"/>
    <n v="4520"/>
  </r>
  <r>
    <x v="285"/>
    <s v="O221105058694"/>
    <s v="2022"/>
    <s v="4분기(12월)"/>
    <x v="8"/>
    <s v="중국"/>
    <s v="박대규"/>
    <x v="0"/>
    <s v="해찬들 재래식된장1kg"/>
    <n v="6636"/>
    <n v="1"/>
    <n v="6636"/>
  </r>
  <r>
    <x v="285"/>
    <s v="O221105058694"/>
    <s v="2022"/>
    <s v="4분기(12월)"/>
    <x v="8"/>
    <s v="중국"/>
    <s v="박대규"/>
    <x v="0"/>
    <s v="해찬들 태양초 골드고추장1.7kg+300g"/>
    <n v="11000"/>
    <n v="1"/>
    <n v="11000"/>
  </r>
  <r>
    <x v="285"/>
    <s v="O221105058694"/>
    <s v="2022"/>
    <s v="4분기(12월)"/>
    <x v="8"/>
    <s v="중국"/>
    <s v="박대규"/>
    <x v="0"/>
    <s v="해태 초코홈런볼 128g"/>
    <n v="3800"/>
    <n v="3"/>
    <n v="11400"/>
  </r>
  <r>
    <x v="285"/>
    <s v="O221105058694"/>
    <s v="2022"/>
    <s v="4분기(12월)"/>
    <x v="8"/>
    <s v="중국"/>
    <s v="박대규"/>
    <x v="0"/>
    <s v="해표 두번구워 더고소한 김밥김20g"/>
    <n v="1900"/>
    <n v="2"/>
    <n v="3800"/>
  </r>
  <r>
    <x v="285"/>
    <s v="O221105058694"/>
    <s v="2022"/>
    <s v="4분기(12월)"/>
    <x v="8"/>
    <s v="중국"/>
    <s v="박대규"/>
    <x v="0"/>
    <s v="해표 포도씨유900ml"/>
    <n v="12400"/>
    <n v="1"/>
    <n v="12400"/>
  </r>
  <r>
    <x v="286"/>
    <s v="O221105058691"/>
    <s v="2022"/>
    <s v="4분기(12월)"/>
    <x v="9"/>
    <s v="인도네시아"/>
    <s v="전형준"/>
    <x v="0"/>
    <s v="광야 매실청970ml"/>
    <n v="5800"/>
    <n v="2"/>
    <n v="11600"/>
  </r>
  <r>
    <x v="286"/>
    <s v="O221105058691"/>
    <s v="2022"/>
    <s v="4분기(12월)"/>
    <x v="9"/>
    <s v="인도네시아"/>
    <s v="전형준"/>
    <x v="0"/>
    <s v="국희땅콩샌드70g"/>
    <n v="900"/>
    <n v="2"/>
    <n v="1800"/>
  </r>
  <r>
    <x v="286"/>
    <s v="O221105058691"/>
    <s v="2022"/>
    <s v="4분기(12월)"/>
    <x v="9"/>
    <s v="인도네시아"/>
    <s v="전형준"/>
    <x v="0"/>
    <s v="까스명수 골드75ml*10"/>
    <n v="8000"/>
    <n v="2"/>
    <n v="16000"/>
  </r>
  <r>
    <x v="286"/>
    <s v="O221105058691"/>
    <s v="2022"/>
    <s v="4분기(12월)"/>
    <x v="9"/>
    <s v="인도네시아"/>
    <s v="전형준"/>
    <x v="0"/>
    <s v="농심 닭다리 후라이드맛66g"/>
    <n v="1340"/>
    <n v="2"/>
    <n v="2680"/>
  </r>
  <r>
    <x v="286"/>
    <s v="O221105058691"/>
    <s v="2022"/>
    <s v="4분기(12월)"/>
    <x v="9"/>
    <s v="인도네시아"/>
    <s v="전형준"/>
    <x v="0"/>
    <s v="농심 포스틱 84g"/>
    <n v="1240"/>
    <n v="3"/>
    <n v="3720"/>
  </r>
  <r>
    <x v="286"/>
    <s v="O221105058691"/>
    <s v="2022"/>
    <s v="4분기(12월)"/>
    <x v="9"/>
    <s v="인도네시아"/>
    <s v="전형준"/>
    <x v="0"/>
    <s v="다농원 대추차40T"/>
    <n v="8900"/>
    <n v="1"/>
    <n v="8900"/>
  </r>
  <r>
    <x v="286"/>
    <s v="O221105058691"/>
    <s v="2022"/>
    <s v="4분기(12월)"/>
    <x v="9"/>
    <s v="인도네시아"/>
    <s v="전형준"/>
    <x v="0"/>
    <s v="다농원 보이차40T"/>
    <n v="3440"/>
    <n v="1"/>
    <n v="3440"/>
  </r>
  <r>
    <x v="286"/>
    <s v="O221105058691"/>
    <s v="2022"/>
    <s v="4분기(12월)"/>
    <x v="9"/>
    <s v="인도네시아"/>
    <s v="전형준"/>
    <x v="0"/>
    <s v="대일밴드Q 혼합형21매"/>
    <n v="800"/>
    <n v="1"/>
    <n v="800"/>
  </r>
  <r>
    <x v="286"/>
    <s v="O221105058691"/>
    <s v="2022"/>
    <s v="4분기(12월)"/>
    <x v="9"/>
    <s v="인도네시아"/>
    <s v="전형준"/>
    <x v="0"/>
    <s v="뚝배기 번데기탕280g(얼큰)*2"/>
    <n v="4000"/>
    <n v="5"/>
    <n v="20000"/>
  </r>
  <r>
    <x v="286"/>
    <s v="O221105058691"/>
    <s v="2022"/>
    <s v="4분기(12월)"/>
    <x v="9"/>
    <s v="인도네시아"/>
    <s v="전형준"/>
    <x v="0"/>
    <s v="머거본 커피땅콩55g*12"/>
    <n v="9900"/>
    <n v="1"/>
    <n v="9900"/>
  </r>
  <r>
    <x v="286"/>
    <s v="O221105058691"/>
    <s v="2022"/>
    <s v="4분기(12월)"/>
    <x v="9"/>
    <s v="인도네시아"/>
    <s v="전형준"/>
    <x v="0"/>
    <s v="밴드닥터 드레싱밴드 M(중형)6입"/>
    <n v="1900"/>
    <n v="1"/>
    <n v="1900"/>
  </r>
  <r>
    <x v="286"/>
    <s v="O221105058691"/>
    <s v="2022"/>
    <s v="4분기(12월)"/>
    <x v="9"/>
    <s v="인도네시아"/>
    <s v="전형준"/>
    <x v="0"/>
    <s v="밴드닥터 드레싱밴드 S(소형)8입"/>
    <n v="1800"/>
    <n v="1"/>
    <n v="1800"/>
  </r>
  <r>
    <x v="286"/>
    <s v="O221105058691"/>
    <s v="2022"/>
    <s v="4분기(12월)"/>
    <x v="9"/>
    <s v="인도네시아"/>
    <s v="전형준"/>
    <x v="0"/>
    <s v="삼립 미니꿀약과140g"/>
    <n v="1400"/>
    <n v="1"/>
    <n v="1400"/>
  </r>
  <r>
    <x v="286"/>
    <s v="O221105058691"/>
    <s v="2022"/>
    <s v="4분기(12월)"/>
    <x v="9"/>
    <s v="인도네시아"/>
    <s v="전형준"/>
    <x v="0"/>
    <s v="샌드 에이스찐초코204g"/>
    <n v="3600"/>
    <n v="2"/>
    <n v="7200"/>
  </r>
  <r>
    <x v="286"/>
    <s v="O221105058691"/>
    <s v="2022"/>
    <s v="4분기(12월)"/>
    <x v="9"/>
    <s v="인도네시아"/>
    <s v="전형준"/>
    <x v="0"/>
    <s v="신신파프(cool)"/>
    <n v="3240"/>
    <n v="2"/>
    <n v="6480"/>
  </r>
  <r>
    <x v="286"/>
    <s v="O221105058691"/>
    <s v="2022"/>
    <s v="4분기(12월)"/>
    <x v="9"/>
    <s v="인도네시아"/>
    <s v="전형준"/>
    <x v="0"/>
    <s v="신신파프(Hot) "/>
    <n v="3240"/>
    <n v="2"/>
    <n v="6480"/>
  </r>
  <r>
    <x v="286"/>
    <s v="O221105058691"/>
    <s v="2022"/>
    <s v="4분기(12월)"/>
    <x v="9"/>
    <s v="인도네시아"/>
    <s v="전형준"/>
    <x v="0"/>
    <s v="아이비155g"/>
    <n v="2090"/>
    <n v="1"/>
    <n v="2090"/>
  </r>
  <r>
    <x v="286"/>
    <s v="O221105058691"/>
    <s v="2022"/>
    <s v="4분기(12월)"/>
    <x v="9"/>
    <s v="인도네시아"/>
    <s v="전형준"/>
    <x v="0"/>
    <s v="오리온 오징어땅콩180g"/>
    <n v="2260"/>
    <n v="5"/>
    <n v="11300"/>
  </r>
  <r>
    <x v="286"/>
    <s v="O221105058691"/>
    <s v="2022"/>
    <s v="4분기(12월)"/>
    <x v="9"/>
    <s v="인도네시아"/>
    <s v="전형준"/>
    <x v="0"/>
    <s v="정일강냉이90g"/>
    <n v="900"/>
    <n v="1"/>
    <n v="900"/>
  </r>
  <r>
    <x v="286"/>
    <s v="O221105058691"/>
    <s v="2022"/>
    <s v="4분기(12월)"/>
    <x v="9"/>
    <s v="인도네시아"/>
    <s v="전형준"/>
    <x v="0"/>
    <s v="진라면*매운맛(멀티5입)"/>
    <n v="3250"/>
    <n v="2"/>
    <n v="6500"/>
  </r>
  <r>
    <x v="286"/>
    <s v="O221105058691"/>
    <s v="2022"/>
    <s v="4분기(12월)"/>
    <x v="9"/>
    <s v="인도네시아"/>
    <s v="전형준"/>
    <x v="0"/>
    <s v="참크래커 280g"/>
    <n v="3000"/>
    <n v="1"/>
    <n v="3000"/>
  </r>
  <r>
    <x v="286"/>
    <s v="O221105058691"/>
    <s v="2022"/>
    <s v="4분기(12월)"/>
    <x v="9"/>
    <s v="인도네시아"/>
    <s v="전형준"/>
    <x v="0"/>
    <s v="청정원 직화짬뽕분말96g"/>
    <n v="3360"/>
    <n v="2"/>
    <n v="6720"/>
  </r>
  <r>
    <x v="286"/>
    <s v="O221105058691"/>
    <s v="2022"/>
    <s v="4분기(12월)"/>
    <x v="9"/>
    <s v="인도네시아"/>
    <s v="전형준"/>
    <x v="0"/>
    <s v="카누 마일드로스트 아메리카노100T(미니)"/>
    <n v="20390"/>
    <n v="3"/>
    <n v="61170"/>
  </r>
  <r>
    <x v="286"/>
    <s v="O221105058691"/>
    <s v="2022"/>
    <s v="4분기(12월)"/>
    <x v="9"/>
    <s v="인도네시아"/>
    <s v="전형준"/>
    <x v="0"/>
    <s v="크라운 죠리퐁74g"/>
    <n v="1030"/>
    <n v="3"/>
    <n v="3090"/>
  </r>
  <r>
    <x v="286"/>
    <s v="O221105058691"/>
    <s v="2022"/>
    <s v="4분기(12월)"/>
    <x v="9"/>
    <s v="인도네시아"/>
    <s v="전형준"/>
    <x v="0"/>
    <s v="크라운 초코하임284g"/>
    <n v="4200"/>
    <n v="3"/>
    <n v="12600"/>
  </r>
  <r>
    <x v="286"/>
    <s v="O221105058691"/>
    <s v="2022"/>
    <s v="4분기(12월)"/>
    <x v="9"/>
    <s v="인도네시아"/>
    <s v="전형준"/>
    <x v="0"/>
    <s v="크라운 츄러스84g"/>
    <n v="1070"/>
    <n v="3"/>
    <n v="3210"/>
  </r>
  <r>
    <x v="286"/>
    <s v="O221105058691"/>
    <s v="2022"/>
    <s v="4분기(12월)"/>
    <x v="9"/>
    <s v="인도네시아"/>
    <s v="전형준"/>
    <x v="0"/>
    <s v="크라운 화이트하임 284g"/>
    <n v="4340"/>
    <n v="3"/>
    <n v="13020"/>
  </r>
  <r>
    <x v="286"/>
    <s v="O221105058691"/>
    <s v="2022"/>
    <s v="4분기(12월)"/>
    <x v="9"/>
    <s v="인도네시아"/>
    <s v="전형준"/>
    <x v="0"/>
    <s v="팔도 도시락 86g*24입"/>
    <n v="20000"/>
    <n v="1"/>
    <n v="20000"/>
  </r>
  <r>
    <x v="286"/>
    <s v="O221105058691"/>
    <s v="2022"/>
    <s v="4분기(12월)"/>
    <x v="9"/>
    <s v="인도네시아"/>
    <s v="전형준"/>
    <x v="0"/>
    <s v="핫브레이크15입"/>
    <n v="12900"/>
    <n v="1"/>
    <n v="12900"/>
  </r>
  <r>
    <x v="286"/>
    <s v="O221105058691"/>
    <s v="2022"/>
    <s v="4분기(12월)"/>
    <x v="9"/>
    <s v="인도네시아"/>
    <s v="전형준"/>
    <x v="0"/>
    <s v="해태 버터링 딥초코103g"/>
    <n v="2400"/>
    <n v="2"/>
    <n v="4800"/>
  </r>
  <r>
    <x v="286"/>
    <s v="O221105058691"/>
    <s v="2022"/>
    <s v="4분기(12월)"/>
    <x v="9"/>
    <s v="인도네시아"/>
    <s v="전형준"/>
    <x v="0"/>
    <s v="해태 오예스360g"/>
    <n v="4200"/>
    <n v="1"/>
    <n v="4200"/>
  </r>
  <r>
    <x v="286"/>
    <s v="O221105058691"/>
    <s v="2022"/>
    <s v="4분기(12월)"/>
    <x v="9"/>
    <s v="인도네시아"/>
    <s v="전형준"/>
    <x v="0"/>
    <s v="허니버터 아몬드130g"/>
    <n v="3400"/>
    <n v="2"/>
    <n v="6800"/>
  </r>
  <r>
    <x v="286"/>
    <s v="O221105058691"/>
    <s v="2022"/>
    <s v="4분기(12월)"/>
    <x v="9"/>
    <s v="인도네시아"/>
    <s v="전형준"/>
    <x v="0"/>
    <s v="화장실용탈취제300g(라벤더향)"/>
    <n v="1900"/>
    <n v="2"/>
    <n v="3800"/>
  </r>
  <r>
    <x v="287"/>
    <s v="O221105058689"/>
    <s v="2022"/>
    <s v="4분기(12월)"/>
    <x v="9"/>
    <s v="인도네시아"/>
    <s v="김관중"/>
    <x v="0"/>
    <s v="감자 수제비키트265g"/>
    <n v="5960"/>
    <n v="1"/>
    <n v="5960"/>
  </r>
  <r>
    <x v="287"/>
    <s v="O221105058689"/>
    <s v="2022"/>
    <s v="4분기(12월)"/>
    <x v="9"/>
    <s v="인도네시아"/>
    <s v="김관중"/>
    <x v="0"/>
    <s v="경남제약 트라부틴 정(10정) - 복통 소화불량"/>
    <n v="2700"/>
    <n v="1"/>
    <n v="2700"/>
  </r>
  <r>
    <x v="287"/>
    <s v="O221105058689"/>
    <s v="2022"/>
    <s v="4분기(12월)"/>
    <x v="9"/>
    <s v="인도네시아"/>
    <s v="김관중"/>
    <x v="0"/>
    <s v="고기엔 참소스 280g"/>
    <n v="1800"/>
    <n v="2"/>
    <n v="3600"/>
  </r>
  <r>
    <x v="287"/>
    <s v="O221105058689"/>
    <s v="2022"/>
    <s v="4분기(12월)"/>
    <x v="9"/>
    <s v="인도네시아"/>
    <s v="김관중"/>
    <x v="0"/>
    <s v="곰표 중력밀가루2.5kg"/>
    <n v="4345"/>
    <n v="1"/>
    <n v="4345"/>
  </r>
  <r>
    <x v="287"/>
    <s v="O221105058689"/>
    <s v="2022"/>
    <s v="4분기(12월)"/>
    <x v="9"/>
    <s v="인도네시아"/>
    <s v="김관중"/>
    <x v="0"/>
    <s v="다농원 대추차40T"/>
    <n v="8900"/>
    <n v="1"/>
    <n v="8900"/>
  </r>
  <r>
    <x v="287"/>
    <s v="O221105058689"/>
    <s v="2022"/>
    <s v="4분기(12월)"/>
    <x v="9"/>
    <s v="인도네시아"/>
    <s v="김관중"/>
    <x v="0"/>
    <s v="마이쮸(포도사과)284g"/>
    <n v="3610"/>
    <n v="2"/>
    <n v="7220"/>
  </r>
  <r>
    <x v="287"/>
    <s v="O221105058689"/>
    <s v="2022"/>
    <s v="4분기(12월)"/>
    <x v="9"/>
    <s v="인도네시아"/>
    <s v="김관중"/>
    <x v="0"/>
    <s v="몬스위트칠리소스435ml"/>
    <n v="4010"/>
    <n v="1"/>
    <n v="4010"/>
  </r>
  <r>
    <x v="287"/>
    <s v="O221105058689"/>
    <s v="2022"/>
    <s v="4분기(12월)"/>
    <x v="9"/>
    <s v="인도네시아"/>
    <s v="김관중"/>
    <x v="0"/>
    <s v="백설 구운소금500g"/>
    <n v="2564"/>
    <n v="3"/>
    <n v="7692"/>
  </r>
  <r>
    <x v="287"/>
    <s v="O221105058689"/>
    <s v="2022"/>
    <s v="4분기(12월)"/>
    <x v="9"/>
    <s v="인도네시아"/>
    <s v="김관중"/>
    <x v="0"/>
    <s v="백설 맛소금250g"/>
    <n v="900"/>
    <n v="3"/>
    <n v="2700"/>
  </r>
  <r>
    <x v="287"/>
    <s v="O221105058689"/>
    <s v="2022"/>
    <s v="4분기(12월)"/>
    <x v="9"/>
    <s v="인도네시아"/>
    <s v="김관중"/>
    <x v="0"/>
    <s v="백설 하얀설탕 1kg"/>
    <n v="1800"/>
    <n v="2"/>
    <n v="3600"/>
  </r>
  <r>
    <x v="287"/>
    <s v="O221105058689"/>
    <s v="2022"/>
    <s v="4분기(12월)"/>
    <x v="9"/>
    <s v="인도네시아"/>
    <s v="김관중"/>
    <x v="0"/>
    <s v="보솜이 휴대용 베이비케어 10매*10입"/>
    <n v="6600"/>
    <n v="1"/>
    <n v="6600"/>
  </r>
  <r>
    <x v="287"/>
    <s v="O221105058689"/>
    <s v="2022"/>
    <s v="4분기(12월)"/>
    <x v="9"/>
    <s v="인도네시아"/>
    <s v="김관중"/>
    <x v="0"/>
    <s v="보해매원 1.5ℓ"/>
    <n v="8100"/>
    <n v="1"/>
    <n v="8100"/>
  </r>
  <r>
    <x v="287"/>
    <s v="O221105058689"/>
    <s v="2022"/>
    <s v="4분기(12월)"/>
    <x v="9"/>
    <s v="인도네시아"/>
    <s v="김관중"/>
    <x v="0"/>
    <s v="비비고 전복죽280g"/>
    <n v="2850"/>
    <n v="1"/>
    <n v="2850"/>
  </r>
  <r>
    <x v="287"/>
    <s v="O221105058689"/>
    <s v="2022"/>
    <s v="4분기(12월)"/>
    <x v="9"/>
    <s v="인도네시아"/>
    <s v="김관중"/>
    <x v="0"/>
    <s v="삼립 미니꿀약과140g"/>
    <n v="1400"/>
    <n v="7"/>
    <n v="9800"/>
  </r>
  <r>
    <x v="287"/>
    <s v="O221105058689"/>
    <s v="2022"/>
    <s v="4분기(12월)"/>
    <x v="9"/>
    <s v="인도네시아"/>
    <s v="김관중"/>
    <x v="0"/>
    <s v="상하목장 유기농바나나우유125ml*24"/>
    <n v="22090"/>
    <n v="2"/>
    <n v="44180"/>
  </r>
  <r>
    <x v="287"/>
    <s v="O221105058689"/>
    <s v="2022"/>
    <s v="4분기(12월)"/>
    <x v="9"/>
    <s v="인도네시아"/>
    <s v="김관중"/>
    <x v="0"/>
    <s v="서울멸균우유200ml*24입"/>
    <n v="16255"/>
    <n v="1"/>
    <n v="16255"/>
  </r>
  <r>
    <x v="287"/>
    <s v="O221105058689"/>
    <s v="2022"/>
    <s v="4분기(12월)"/>
    <x v="9"/>
    <s v="인도네시아"/>
    <s v="김관중"/>
    <x v="0"/>
    <s v="스파클링워터 트레비500ml*20(자몽)"/>
    <n v="21500"/>
    <n v="1"/>
    <n v="21500"/>
  </r>
  <r>
    <x v="287"/>
    <s v="O221105058689"/>
    <s v="2022"/>
    <s v="4분기(12월)"/>
    <x v="9"/>
    <s v="인도네시아"/>
    <s v="김관중"/>
    <x v="0"/>
    <s v="얼려먹는초코만들기36g"/>
    <n v="1430"/>
    <n v="10"/>
    <n v="14300"/>
  </r>
  <r>
    <x v="287"/>
    <s v="O221105058689"/>
    <s v="2022"/>
    <s v="4분기(12월)"/>
    <x v="9"/>
    <s v="인도네시아"/>
    <s v="김관중"/>
    <x v="0"/>
    <s v="에이스 뉴욕치즈 케이크맛364g"/>
    <n v="3600"/>
    <n v="2"/>
    <n v="7200"/>
  </r>
  <r>
    <x v="287"/>
    <s v="O221105058689"/>
    <s v="2022"/>
    <s v="4분기(12월)"/>
    <x v="9"/>
    <s v="인도네시아"/>
    <s v="김관중"/>
    <x v="0"/>
    <s v="연세 검은콩&amp;고칼슘두유200ml*24입"/>
    <n v="12500"/>
    <n v="1"/>
    <n v="12500"/>
  </r>
  <r>
    <x v="287"/>
    <s v="O221105058689"/>
    <s v="2022"/>
    <s v="4분기(12월)"/>
    <x v="9"/>
    <s v="인도네시아"/>
    <s v="김관중"/>
    <x v="0"/>
    <s v="오리온 배배80g"/>
    <n v="1270"/>
    <n v="1"/>
    <n v="1270"/>
  </r>
  <r>
    <x v="287"/>
    <s v="O221105058689"/>
    <s v="2022"/>
    <s v="4분기(12월)"/>
    <x v="9"/>
    <s v="인도네시아"/>
    <s v="김관중"/>
    <x v="0"/>
    <s v="오리온 참붕어빵 348g 12입"/>
    <n v="5250"/>
    <n v="4"/>
    <n v="21000"/>
  </r>
  <r>
    <x v="287"/>
    <s v="O221105058689"/>
    <s v="2022"/>
    <s v="4분기(12월)"/>
    <x v="9"/>
    <s v="인도네시아"/>
    <s v="김관중"/>
    <x v="0"/>
    <s v="진라면*매운맛(멀티5입)"/>
    <n v="3250"/>
    <n v="1"/>
    <n v="3250"/>
  </r>
  <r>
    <x v="287"/>
    <s v="O221105058689"/>
    <s v="2022"/>
    <s v="4분기(12월)"/>
    <x v="9"/>
    <s v="인도네시아"/>
    <s v="김관중"/>
    <x v="0"/>
    <s v="초록원 유기농 꿀유자차1kg"/>
    <n v="16000"/>
    <n v="1"/>
    <n v="16000"/>
  </r>
  <r>
    <x v="287"/>
    <s v="O221105058689"/>
    <s v="2022"/>
    <s v="4분기(12월)"/>
    <x v="9"/>
    <s v="인도네시아"/>
    <s v="김관중"/>
    <x v="0"/>
    <s v="코멕스 청정물병1.4L"/>
    <n v="7400"/>
    <n v="2"/>
    <n v="14800"/>
  </r>
  <r>
    <x v="287"/>
    <s v="O221105058689"/>
    <s v="2022"/>
    <s v="4분기(12월)"/>
    <x v="9"/>
    <s v="인도네시아"/>
    <s v="김관중"/>
    <x v="0"/>
    <s v="프리미엄 하루넛츠25g*15"/>
    <n v="12400"/>
    <n v="1"/>
    <n v="12400"/>
  </r>
  <r>
    <x v="287"/>
    <s v="O221105058689"/>
    <s v="2022"/>
    <s v="4분기(12월)"/>
    <x v="9"/>
    <s v="인도네시아"/>
    <s v="김관중"/>
    <x v="0"/>
    <s v="하이라이스100g"/>
    <n v="1520"/>
    <n v="1"/>
    <n v="1520"/>
  </r>
  <r>
    <x v="287"/>
    <s v="O221105058689"/>
    <s v="2022"/>
    <s v="4분기(12월)"/>
    <x v="9"/>
    <s v="인도네시아"/>
    <s v="김관중"/>
    <x v="0"/>
    <s v="해오름 홈메이드 통곡물현미  막걸리 키트24시간 완성530g"/>
    <n v="9200"/>
    <n v="2"/>
    <n v="18400"/>
  </r>
  <r>
    <x v="287"/>
    <s v="O221105058689"/>
    <s v="2022"/>
    <s v="4분기(12월)"/>
    <x v="9"/>
    <s v="인도네시아"/>
    <s v="김관중"/>
    <x v="0"/>
    <s v="해태 오예스360g"/>
    <n v="4200"/>
    <n v="2"/>
    <n v="8400"/>
  </r>
  <r>
    <x v="287"/>
    <s v="O221105058689"/>
    <s v="2022"/>
    <s v="4분기(12월)"/>
    <x v="9"/>
    <s v="인도네시아"/>
    <s v="김관중"/>
    <x v="0"/>
    <s v="해표 꽃소금(천일염100%)1kg"/>
    <n v="1760"/>
    <n v="2"/>
    <n v="3520"/>
  </r>
  <r>
    <x v="287"/>
    <s v="O221105058689"/>
    <s v="2022"/>
    <s v="4분기(12월)"/>
    <x v="9"/>
    <s v="인도네시아"/>
    <s v="김관중"/>
    <x v="0"/>
    <s v="해피홈 좀벌레OUT 서랍장용10입"/>
    <n v="5400"/>
    <n v="1"/>
    <n v="5400"/>
  </r>
  <r>
    <x v="288"/>
    <s v="O221105058687"/>
    <s v="2022"/>
    <s v="4분기(12월)"/>
    <x v="9"/>
    <s v="인도네시아"/>
    <s v="홍광희"/>
    <x v="0"/>
    <s v="KF-AD내조마 덴탈 마스크50매"/>
    <n v="5900"/>
    <n v="1"/>
    <n v="5900"/>
  </r>
  <r>
    <x v="288"/>
    <s v="O221105058687"/>
    <s v="2022"/>
    <s v="4분기(12월)"/>
    <x v="9"/>
    <s v="인도네시아"/>
    <s v="홍광희"/>
    <x v="0"/>
    <s v="Y J 새부리형 마스크KF94(대형)화이트50매"/>
    <n v="17000"/>
    <n v="1"/>
    <n v="17000"/>
  </r>
  <r>
    <x v="288"/>
    <s v="O221105058687"/>
    <s v="2022"/>
    <s v="4분기(12월)"/>
    <x v="9"/>
    <s v="인도네시아"/>
    <s v="홍광희"/>
    <x v="0"/>
    <s v="고구마맛 쫀디기150g "/>
    <n v="1000"/>
    <n v="1"/>
    <n v="1000"/>
  </r>
  <r>
    <x v="288"/>
    <s v="O221105058687"/>
    <s v="2022"/>
    <s v="4분기(12월)"/>
    <x v="9"/>
    <s v="인도네시아"/>
    <s v="홍광희"/>
    <x v="0"/>
    <s v="고추장아찌300g"/>
    <n v="6600"/>
    <n v="1"/>
    <n v="6600"/>
  </r>
  <r>
    <x v="288"/>
    <s v="O221105058687"/>
    <s v="2022"/>
    <s v="4분기(12월)"/>
    <x v="9"/>
    <s v="인도네시아"/>
    <s v="홍광희"/>
    <x v="0"/>
    <s v="광천파래김4g*16봉"/>
    <n v="4200"/>
    <n v="1"/>
    <n v="4200"/>
  </r>
  <r>
    <x v="288"/>
    <s v="O221105058687"/>
    <s v="2022"/>
    <s v="4분기(12월)"/>
    <x v="9"/>
    <s v="인도네시아"/>
    <s v="홍광희"/>
    <x v="0"/>
    <s v="다송 현미녹차100T(100%국내산)"/>
    <n v="5500"/>
    <n v="1"/>
    <n v="5500"/>
  </r>
  <r>
    <x v="288"/>
    <s v="O221105058687"/>
    <s v="2022"/>
    <s v="4분기(12월)"/>
    <x v="9"/>
    <s v="인도네시아"/>
    <s v="홍광희"/>
    <x v="0"/>
    <s v="다우니 오션코랄 퓨어러브 1L"/>
    <n v="6180"/>
    <n v="1"/>
    <n v="6180"/>
  </r>
  <r>
    <x v="288"/>
    <s v="O221105058687"/>
    <s v="2022"/>
    <s v="4분기(12월)"/>
    <x v="9"/>
    <s v="인도네시아"/>
    <s v="홍광희"/>
    <x v="0"/>
    <s v="동원 살코기참치100g*5입"/>
    <n v="10200"/>
    <n v="2"/>
    <n v="20400"/>
  </r>
  <r>
    <x v="288"/>
    <s v="O221105058687"/>
    <s v="2022"/>
    <s v="4분기(12월)"/>
    <x v="9"/>
    <s v="인도네시아"/>
    <s v="홍광희"/>
    <x v="0"/>
    <s v="동원 스위트콘340g*2"/>
    <n v="2250"/>
    <n v="2"/>
    <n v="4500"/>
  </r>
  <r>
    <x v="288"/>
    <s v="O221105058687"/>
    <s v="2022"/>
    <s v="4분기(12월)"/>
    <x v="9"/>
    <s v="인도네시아"/>
    <s v="홍광희"/>
    <x v="0"/>
    <s v="레모나 생유산균9C 2g*50포 "/>
    <n v="11500"/>
    <n v="1"/>
    <n v="11500"/>
  </r>
  <r>
    <x v="288"/>
    <s v="O221105058687"/>
    <s v="2022"/>
    <s v="4분기(12월)"/>
    <x v="9"/>
    <s v="인도네시아"/>
    <s v="홍광희"/>
    <x v="0"/>
    <s v="롯데 장조림135g*4"/>
    <n v="10000"/>
    <n v="1"/>
    <n v="10000"/>
  </r>
  <r>
    <x v="288"/>
    <s v="O221105058687"/>
    <s v="2022"/>
    <s v="4분기(12월)"/>
    <x v="9"/>
    <s v="인도네시아"/>
    <s v="홍광희"/>
    <x v="0"/>
    <s v="마미손1회용장갑50매"/>
    <n v="1900"/>
    <n v="1"/>
    <n v="1900"/>
  </r>
  <r>
    <x v="288"/>
    <s v="O221105058687"/>
    <s v="2022"/>
    <s v="4분기(12월)"/>
    <x v="9"/>
    <s v="인도네시아"/>
    <s v="홍광희"/>
    <x v="0"/>
    <s v="마이쮸(딸기복숭아)284g"/>
    <n v="3610"/>
    <n v="1"/>
    <n v="3610"/>
  </r>
  <r>
    <x v="288"/>
    <s v="O221105058687"/>
    <s v="2022"/>
    <s v="4분기(12월)"/>
    <x v="9"/>
    <s v="인도네시아"/>
    <s v="홍광희"/>
    <x v="0"/>
    <s v="마이쮸(포도사과)284g"/>
    <n v="3610"/>
    <n v="1"/>
    <n v="3610"/>
  </r>
  <r>
    <x v="288"/>
    <s v="O221105058687"/>
    <s v="2022"/>
    <s v="4분기(12월)"/>
    <x v="9"/>
    <s v="인도네시아"/>
    <s v="홍광희"/>
    <x v="0"/>
    <s v="몬라이스 누들 3mm"/>
    <n v="1960"/>
    <n v="1"/>
    <n v="1960"/>
  </r>
  <r>
    <x v="288"/>
    <s v="O221105058687"/>
    <s v="2022"/>
    <s v="4분기(12월)"/>
    <x v="9"/>
    <s v="인도네시아"/>
    <s v="홍광희"/>
    <x v="0"/>
    <s v="반해요 양념깻잎80g*5"/>
    <n v="11000"/>
    <n v="1"/>
    <n v="11000"/>
  </r>
  <r>
    <x v="288"/>
    <s v="O221105058687"/>
    <s v="2022"/>
    <s v="4분기(12월)"/>
    <x v="9"/>
    <s v="인도네시아"/>
    <s v="홍광희"/>
    <x v="0"/>
    <s v="보리건빵85g*3입"/>
    <n v="1100"/>
    <n v="1"/>
    <n v="1100"/>
  </r>
  <r>
    <x v="288"/>
    <s v="O221105058687"/>
    <s v="2022"/>
    <s v="4분기(12월)"/>
    <x v="9"/>
    <s v="인도네시아"/>
    <s v="홍광희"/>
    <x v="0"/>
    <s v="비비고 버섯야채죽280g"/>
    <n v="2850"/>
    <n v="1"/>
    <n v="2850"/>
  </r>
  <r>
    <x v="288"/>
    <s v="O221105058687"/>
    <s v="2022"/>
    <s v="4분기(12월)"/>
    <x v="9"/>
    <s v="인도네시아"/>
    <s v="홍광희"/>
    <x v="0"/>
    <s v="비비고 사골곰탕500g*2"/>
    <n v="2850"/>
    <n v="1"/>
    <n v="2850"/>
  </r>
  <r>
    <x v="288"/>
    <s v="O221105058687"/>
    <s v="2022"/>
    <s v="4분기(12월)"/>
    <x v="9"/>
    <s v="인도네시아"/>
    <s v="홍광희"/>
    <x v="0"/>
    <s v="비비고 소고기죽280g"/>
    <n v="2850"/>
    <n v="1"/>
    <n v="2850"/>
  </r>
  <r>
    <x v="288"/>
    <s v="O221105058687"/>
    <s v="2022"/>
    <s v="4분기(12월)"/>
    <x v="9"/>
    <s v="인도네시아"/>
    <s v="홍광희"/>
    <x v="0"/>
    <s v="뽀로로 워터젤리 복숭아*10입"/>
    <n v="9900"/>
    <n v="1"/>
    <n v="9900"/>
  </r>
  <r>
    <x v="288"/>
    <s v="O221105058687"/>
    <s v="2022"/>
    <s v="4분기(12월)"/>
    <x v="9"/>
    <s v="인도네시아"/>
    <s v="홍광희"/>
    <x v="0"/>
    <s v="삼립 미니꿀약과140g"/>
    <n v="1400"/>
    <n v="3"/>
    <n v="4200"/>
  </r>
  <r>
    <x v="288"/>
    <s v="O221105058687"/>
    <s v="2022"/>
    <s v="4분기(12월)"/>
    <x v="9"/>
    <s v="인도네시아"/>
    <s v="홍광희"/>
    <x v="0"/>
    <s v="삼립 제리뽀4가지맛"/>
    <n v="2200"/>
    <n v="1"/>
    <n v="2200"/>
  </r>
  <r>
    <x v="288"/>
    <s v="O221105058687"/>
    <s v="2022"/>
    <s v="4분기(12월)"/>
    <x v="9"/>
    <s v="인도네시아"/>
    <s v="홍광희"/>
    <x v="0"/>
    <s v="삼진 위생롤백(17*25)200매"/>
    <n v="2100"/>
    <n v="1"/>
    <n v="2100"/>
  </r>
  <r>
    <x v="288"/>
    <s v="O221105058687"/>
    <s v="2022"/>
    <s v="4분기(12월)"/>
    <x v="9"/>
    <s v="인도네시아"/>
    <s v="홍광희"/>
    <x v="0"/>
    <s v="성경 삼각김밥용김 (20매)"/>
    <n v="4310"/>
    <n v="1"/>
    <n v="4310"/>
  </r>
  <r>
    <x v="288"/>
    <s v="O221105058687"/>
    <s v="2022"/>
    <s v="4분기(12월)"/>
    <x v="9"/>
    <s v="인도네시아"/>
    <s v="홍광희"/>
    <x v="0"/>
    <s v="아모스 녹차실감샴푸500ml(지성용)"/>
    <n v="19700"/>
    <n v="1"/>
    <n v="19700"/>
  </r>
  <r>
    <x v="288"/>
    <s v="O221105058687"/>
    <s v="2022"/>
    <s v="4분기(12월)"/>
    <x v="9"/>
    <s v="인도네시아"/>
    <s v="홍광희"/>
    <x v="0"/>
    <s v="아모스 리페어포스 키토트리트먼트750ml"/>
    <n v="35910"/>
    <n v="1"/>
    <n v="35910"/>
  </r>
  <r>
    <x v="288"/>
    <s v="O221105058687"/>
    <s v="2022"/>
    <s v="4분기(12월)"/>
    <x v="9"/>
    <s v="인도네시아"/>
    <s v="홍광희"/>
    <x v="0"/>
    <s v="아이!깨끗해250ml"/>
    <n v="3950"/>
    <n v="1"/>
    <n v="3950"/>
  </r>
  <r>
    <x v="288"/>
    <s v="O221105058687"/>
    <s v="2022"/>
    <s v="4분기(12월)"/>
    <x v="9"/>
    <s v="인도네시아"/>
    <s v="홍광희"/>
    <x v="0"/>
    <s v="애경울샴푸1L(용기)"/>
    <n v="4840"/>
    <n v="1"/>
    <n v="4840"/>
  </r>
  <r>
    <x v="288"/>
    <s v="O221105058687"/>
    <s v="2022"/>
    <s v="4분기(12월)"/>
    <x v="9"/>
    <s v="인도네시아"/>
    <s v="홍광희"/>
    <x v="0"/>
    <s v="얼려먹는초코만들기36g"/>
    <n v="1430"/>
    <n v="1"/>
    <n v="1430"/>
  </r>
  <r>
    <x v="288"/>
    <s v="O221105058687"/>
    <s v="2022"/>
    <s v="4분기(12월)"/>
    <x v="9"/>
    <s v="인도네시아"/>
    <s v="홍광희"/>
    <x v="0"/>
    <s v="여성발목양말(백색)"/>
    <n v="2300"/>
    <n v="1"/>
    <n v="2300"/>
  </r>
  <r>
    <x v="288"/>
    <s v="O221105058687"/>
    <s v="2022"/>
    <s v="4분기(12월)"/>
    <x v="9"/>
    <s v="인도네시아"/>
    <s v="홍광희"/>
    <x v="0"/>
    <s v="오뚜기 3분쇠고기짜장200g"/>
    <n v="1270"/>
    <n v="2"/>
    <n v="2540"/>
  </r>
  <r>
    <x v="288"/>
    <s v="O221105058687"/>
    <s v="2022"/>
    <s v="4분기(12월)"/>
    <x v="9"/>
    <s v="인도네시아"/>
    <s v="홍광희"/>
    <x v="0"/>
    <s v="오뚜기)데리야끼소스280g"/>
    <n v="4100"/>
    <n v="1"/>
    <n v="4100"/>
  </r>
  <r>
    <x v="288"/>
    <s v="O221105058687"/>
    <s v="2022"/>
    <s v="4분기(12월)"/>
    <x v="9"/>
    <s v="인도네시아"/>
    <s v="홍광희"/>
    <x v="0"/>
    <s v="오뚜기)옛날참기름320ml"/>
    <n v="6660"/>
    <n v="1"/>
    <n v="6660"/>
  </r>
  <r>
    <x v="288"/>
    <s v="O221105058687"/>
    <s v="2022"/>
    <s v="4분기(12월)"/>
    <x v="9"/>
    <s v="인도네시아"/>
    <s v="홍광희"/>
    <x v="0"/>
    <s v="오리온 배배80g"/>
    <n v="1270"/>
    <n v="2"/>
    <n v="2540"/>
  </r>
  <r>
    <x v="288"/>
    <s v="O221105058687"/>
    <s v="2022"/>
    <s v="4분기(12월)"/>
    <x v="9"/>
    <s v="인도네시아"/>
    <s v="홍광희"/>
    <x v="0"/>
    <s v="오리온 참붕어빵 348g 12입"/>
    <n v="5250"/>
    <n v="2"/>
    <n v="10500"/>
  </r>
  <r>
    <x v="288"/>
    <s v="O221105058687"/>
    <s v="2022"/>
    <s v="4분기(12월)"/>
    <x v="9"/>
    <s v="인도네시아"/>
    <s v="홍광희"/>
    <x v="0"/>
    <s v="일미 명이나물300g*2"/>
    <n v="13500"/>
    <n v="1"/>
    <n v="13500"/>
  </r>
  <r>
    <x v="288"/>
    <s v="O221105058687"/>
    <s v="2022"/>
    <s v="4분기(12월)"/>
    <x v="9"/>
    <s v="인도네시아"/>
    <s v="홍광희"/>
    <x v="0"/>
    <s v="자연퐁 솔잎주방세제용기980ml"/>
    <n v="5960"/>
    <n v="1"/>
    <n v="5960"/>
  </r>
  <r>
    <x v="288"/>
    <s v="O221105058687"/>
    <s v="2022"/>
    <s v="4분기(12월)"/>
    <x v="9"/>
    <s v="인도네시아"/>
    <s v="홍광희"/>
    <x v="0"/>
    <s v="진진짜라멀티4입"/>
    <n v="5890"/>
    <n v="1"/>
    <n v="5890"/>
  </r>
  <r>
    <x v="288"/>
    <s v="O221105058687"/>
    <s v="2022"/>
    <s v="4분기(12월)"/>
    <x v="9"/>
    <s v="인도네시아"/>
    <s v="홍광희"/>
    <x v="0"/>
    <s v="청정원 직화짬뽕분말96g"/>
    <n v="3360"/>
    <n v="1"/>
    <n v="3360"/>
  </r>
  <r>
    <x v="288"/>
    <s v="O221105058687"/>
    <s v="2022"/>
    <s v="4분기(12월)"/>
    <x v="9"/>
    <s v="인도네시아"/>
    <s v="홍광희"/>
    <x v="0"/>
    <s v="청정원)직화짜장80g"/>
    <n v="2170"/>
    <n v="1"/>
    <n v="2170"/>
  </r>
  <r>
    <x v="288"/>
    <s v="O221105058687"/>
    <s v="2022"/>
    <s v="4분기(12월)"/>
    <x v="9"/>
    <s v="인도네시아"/>
    <s v="홍광희"/>
    <x v="0"/>
    <s v="파마젠 멀티비타민 꾸미(90일분)"/>
    <n v="14000"/>
    <n v="1"/>
    <n v="14000"/>
  </r>
  <r>
    <x v="288"/>
    <s v="O221105058687"/>
    <s v="2022"/>
    <s v="4분기(12월)"/>
    <x v="9"/>
    <s v="인도네시아"/>
    <s v="홍광희"/>
    <x v="0"/>
    <s v="하이몬 쌀국수장국 220g"/>
    <n v="3300"/>
    <n v="1"/>
    <n v="3300"/>
  </r>
  <r>
    <x v="288"/>
    <s v="O221105058687"/>
    <s v="2022"/>
    <s v="4분기(12월)"/>
    <x v="9"/>
    <s v="인도네시아"/>
    <s v="홍광희"/>
    <x v="0"/>
    <s v="항균화장솜 (100매)"/>
    <n v="1200"/>
    <n v="1"/>
    <n v="1200"/>
  </r>
  <r>
    <x v="288"/>
    <s v="O221105058687"/>
    <s v="2022"/>
    <s v="4분기(12월)"/>
    <x v="9"/>
    <s v="인도네시아"/>
    <s v="홍광희"/>
    <x v="0"/>
    <s v="허니자몽 블랙티 600g"/>
    <n v="8900"/>
    <n v="1"/>
    <n v="8900"/>
  </r>
  <r>
    <x v="289"/>
    <s v="O221105058686"/>
    <s v="2022"/>
    <s v="4분기(12월)"/>
    <x v="9"/>
    <s v="인도네시아"/>
    <s v="홍형기"/>
    <x v="0"/>
    <s v="[유럽인증] CE인증 KF94 청정마스크 L 20입"/>
    <n v="4000"/>
    <n v="1"/>
    <n v="4000"/>
  </r>
  <r>
    <x v="289"/>
    <s v="O221105058686"/>
    <s v="2022"/>
    <s v="4분기(12월)"/>
    <x v="9"/>
    <s v="인도네시아"/>
    <s v="홍형기"/>
    <x v="0"/>
    <s v="3분김치참치덮밥소스150g"/>
    <n v="1950"/>
    <n v="1"/>
    <n v="1950"/>
  </r>
  <r>
    <x v="289"/>
    <s v="O221105058686"/>
    <s v="2022"/>
    <s v="4분기(12월)"/>
    <x v="9"/>
    <s v="인도네시아"/>
    <s v="홍형기"/>
    <x v="0"/>
    <s v="경남 비타민씨 1000mg(300정)"/>
    <n v="23200"/>
    <n v="1"/>
    <n v="23200"/>
  </r>
  <r>
    <x v="289"/>
    <s v="O221105058686"/>
    <s v="2022"/>
    <s v="4분기(12월)"/>
    <x v="9"/>
    <s v="인도네시아"/>
    <s v="홍형기"/>
    <x v="0"/>
    <s v="남성 민소매 런닝 100호"/>
    <n v="4000"/>
    <n v="2"/>
    <n v="8000"/>
  </r>
  <r>
    <x v="289"/>
    <s v="O221105058686"/>
    <s v="2022"/>
    <s v="4분기(12월)"/>
    <x v="9"/>
    <s v="인도네시아"/>
    <s v="홍형기"/>
    <x v="0"/>
    <s v="남성 민소매 런닝 95호"/>
    <n v="3900"/>
    <n v="2"/>
    <n v="7800"/>
  </r>
  <r>
    <x v="289"/>
    <s v="O221105058686"/>
    <s v="2022"/>
    <s v="4분기(12월)"/>
    <x v="9"/>
    <s v="인도네시아"/>
    <s v="홍형기"/>
    <x v="0"/>
    <s v="남성발목양말(쥐색)"/>
    <n v="2600"/>
    <n v="3"/>
    <n v="7800"/>
  </r>
  <r>
    <x v="289"/>
    <s v="O221105058686"/>
    <s v="2022"/>
    <s v="4분기(12월)"/>
    <x v="9"/>
    <s v="인도네시아"/>
    <s v="홍형기"/>
    <x v="0"/>
    <s v="남성중목양말(쥐색)"/>
    <n v="2910"/>
    <n v="3"/>
    <n v="8730"/>
  </r>
  <r>
    <x v="289"/>
    <s v="O221105058686"/>
    <s v="2022"/>
    <s v="4분기(12월)"/>
    <x v="9"/>
    <s v="인도네시아"/>
    <s v="홍형기"/>
    <x v="0"/>
    <s v="농심 새우깡 블랙72g"/>
    <n v="1690"/>
    <n v="1"/>
    <n v="1690"/>
  </r>
  <r>
    <x v="289"/>
    <s v="O221105058686"/>
    <s v="2022"/>
    <s v="4분기(12월)"/>
    <x v="9"/>
    <s v="인도네시아"/>
    <s v="홍형기"/>
    <x v="0"/>
    <s v="농심 새우깡90g"/>
    <n v="1073"/>
    <n v="1"/>
    <n v="1073"/>
  </r>
  <r>
    <x v="289"/>
    <s v="O221105058686"/>
    <s v="2022"/>
    <s v="4분기(12월)"/>
    <x v="9"/>
    <s v="인도네시아"/>
    <s v="홍형기"/>
    <x v="0"/>
    <s v="농심 양파링84g"/>
    <n v="1240"/>
    <n v="1"/>
    <n v="1240"/>
  </r>
  <r>
    <x v="289"/>
    <s v="O221105058686"/>
    <s v="2022"/>
    <s v="4분기(12월)"/>
    <x v="9"/>
    <s v="인도네시아"/>
    <s v="홍형기"/>
    <x v="0"/>
    <s v="동산 오이비누100g*4"/>
    <n v="3960"/>
    <n v="1"/>
    <n v="3960"/>
  </r>
  <r>
    <x v="289"/>
    <s v="O221105058686"/>
    <s v="2022"/>
    <s v="4분기(12월)"/>
    <x v="9"/>
    <s v="인도네시아"/>
    <s v="홍형기"/>
    <x v="0"/>
    <s v="런던패션 남성용 트렁크 100호"/>
    <n v="7000"/>
    <n v="2"/>
    <n v="14000"/>
  </r>
  <r>
    <x v="289"/>
    <s v="O221105058686"/>
    <s v="2022"/>
    <s v="4분기(12월)"/>
    <x v="9"/>
    <s v="인도네시아"/>
    <s v="홍형기"/>
    <x v="0"/>
    <s v="런던패션남성용 드로즈 100호"/>
    <n v="8190"/>
    <n v="2"/>
    <n v="16380"/>
  </r>
  <r>
    <x v="289"/>
    <s v="O221105058686"/>
    <s v="2022"/>
    <s v="4분기(12월)"/>
    <x v="9"/>
    <s v="인도네시아"/>
    <s v="홍형기"/>
    <x v="0"/>
    <s v="레모나 생유산균9C 2g*50포 "/>
    <n v="11500"/>
    <n v="2"/>
    <n v="23000"/>
  </r>
  <r>
    <x v="289"/>
    <s v="O221105058686"/>
    <s v="2022"/>
    <s v="4분기(12월)"/>
    <x v="9"/>
    <s v="인도네시아"/>
    <s v="홍형기"/>
    <x v="0"/>
    <s v="롯데 제크 100g"/>
    <n v="1450"/>
    <n v="2"/>
    <n v="2900"/>
  </r>
  <r>
    <x v="289"/>
    <s v="O221105058686"/>
    <s v="2022"/>
    <s v="4분기(12월)"/>
    <x v="9"/>
    <s v="인도네시아"/>
    <s v="홍형기"/>
    <x v="0"/>
    <s v="보리건빵85g*3입"/>
    <n v="1100"/>
    <n v="1"/>
    <n v="1100"/>
  </r>
  <r>
    <x v="289"/>
    <s v="O221105058686"/>
    <s v="2022"/>
    <s v="4분기(12월)"/>
    <x v="9"/>
    <s v="인도네시아"/>
    <s v="홍형기"/>
    <x v="0"/>
    <s v="비비고 돼지고기김치찌개 460g*2"/>
    <n v="11400"/>
    <n v="1"/>
    <n v="11400"/>
  </r>
  <r>
    <x v="289"/>
    <s v="O221105058686"/>
    <s v="2022"/>
    <s v="4분기(12월)"/>
    <x v="9"/>
    <s v="인도네시아"/>
    <s v="홍형기"/>
    <x v="0"/>
    <s v="상쾌환 숙취해소6g(3g*2포)"/>
    <n v="4500"/>
    <n v="2"/>
    <n v="9000"/>
  </r>
  <r>
    <x v="289"/>
    <s v="O221105058686"/>
    <s v="2022"/>
    <s v="4분기(12월)"/>
    <x v="9"/>
    <s v="인도네시아"/>
    <s v="홍형기"/>
    <x v="0"/>
    <s v="아이비155g"/>
    <n v="2090"/>
    <n v="3"/>
    <n v="6270"/>
  </r>
  <r>
    <x v="289"/>
    <s v="O221105058686"/>
    <s v="2022"/>
    <s v="4분기(12월)"/>
    <x v="9"/>
    <s v="인도네시아"/>
    <s v="홍형기"/>
    <x v="0"/>
    <s v="여성발목양말(쥐색)"/>
    <n v="2460"/>
    <n v="2"/>
    <n v="4920"/>
  </r>
  <r>
    <x v="289"/>
    <s v="O221105058686"/>
    <s v="2022"/>
    <s v="4분기(12월)"/>
    <x v="9"/>
    <s v="인도네시아"/>
    <s v="홍형기"/>
    <x v="0"/>
    <s v="오랄비 어드밴티지컴플리트 항균칫솔모35(3+1)"/>
    <n v="9900"/>
    <n v="1"/>
    <n v="9900"/>
  </r>
  <r>
    <x v="289"/>
    <s v="O221105058686"/>
    <s v="2022"/>
    <s v="4분기(12월)"/>
    <x v="9"/>
    <s v="인도네시아"/>
    <s v="홍형기"/>
    <x v="0"/>
    <s v="오랄비 치실(50m)"/>
    <n v="2700"/>
    <n v="2"/>
    <n v="5400"/>
  </r>
  <r>
    <x v="289"/>
    <s v="O221105058686"/>
    <s v="2022"/>
    <s v="4분기(12월)"/>
    <x v="9"/>
    <s v="인도네시아"/>
    <s v="홍형기"/>
    <x v="0"/>
    <s v="유동자연산골뱅이 140g*4"/>
    <n v="15920"/>
    <n v="1"/>
    <n v="15920"/>
  </r>
  <r>
    <x v="289"/>
    <s v="O221105058686"/>
    <s v="2022"/>
    <s v="4분기(12월)"/>
    <x v="9"/>
    <s v="인도네시아"/>
    <s v="홍형기"/>
    <x v="0"/>
    <s v="종가반상 사골선지해장국450g*2"/>
    <n v="9240"/>
    <n v="1"/>
    <n v="9240"/>
  </r>
  <r>
    <x v="289"/>
    <s v="O221105058686"/>
    <s v="2022"/>
    <s v="4분기(12월)"/>
    <x v="9"/>
    <s v="인도네시아"/>
    <s v="홍형기"/>
    <x v="0"/>
    <s v="질러 갈릭 바베큐육포30g"/>
    <n v="3270"/>
    <n v="1"/>
    <n v="3270"/>
  </r>
  <r>
    <x v="289"/>
    <s v="O221105058686"/>
    <s v="2022"/>
    <s v="4분기(12월)"/>
    <x v="9"/>
    <s v="인도네시아"/>
    <s v="홍형기"/>
    <x v="0"/>
    <s v="질레트 퓨전프로글라이드 면도날(4입)"/>
    <n v="23500"/>
    <n v="1"/>
    <n v="23500"/>
  </r>
  <r>
    <x v="289"/>
    <s v="O221105058686"/>
    <s v="2022"/>
    <s v="4분기(12월)"/>
    <x v="9"/>
    <s v="인도네시아"/>
    <s v="홍형기"/>
    <x v="0"/>
    <s v="참크래커56g"/>
    <n v="900"/>
    <n v="3"/>
    <n v="2700"/>
  </r>
  <r>
    <x v="289"/>
    <s v="O221105058686"/>
    <s v="2022"/>
    <s v="4분기(12월)"/>
    <x v="9"/>
    <s v="인도네시아"/>
    <s v="홍형기"/>
    <x v="0"/>
    <s v="카누 마일드로스트 아메리카노100T(미니)"/>
    <n v="20390"/>
    <n v="2"/>
    <n v="40780"/>
  </r>
  <r>
    <x v="289"/>
    <s v="O221105058686"/>
    <s v="2022"/>
    <s v="4분기(12월)"/>
    <x v="9"/>
    <s v="인도네시아"/>
    <s v="홍형기"/>
    <x v="0"/>
    <s v="클린치간칫솔8입(0.7mm)"/>
    <n v="3190"/>
    <n v="1"/>
    <n v="3190"/>
  </r>
  <r>
    <x v="289"/>
    <s v="O221105058686"/>
    <s v="2022"/>
    <s v="4분기(12월)"/>
    <x v="9"/>
    <s v="인도네시아"/>
    <s v="홍형기"/>
    <x v="0"/>
    <s v="해오름 홈메이드 통곡물현미  막걸리 키트24시간 완성530g"/>
    <n v="9200"/>
    <n v="3"/>
    <n v="27600"/>
  </r>
  <r>
    <x v="290"/>
    <s v="O221105058683"/>
    <s v="2022"/>
    <s v="4분기(12월)"/>
    <x v="15"/>
    <s v="인도"/>
    <s v="김규성"/>
    <x v="0"/>
    <s v="[냉장][노르웨이] 간고등어 (특, 400g 이상) (이마트)"/>
    <n v="8980"/>
    <n v="5"/>
    <n v="44900"/>
  </r>
  <r>
    <x v="290"/>
    <s v="O221105058683"/>
    <s v="2022"/>
    <s v="4분기(12월)"/>
    <x v="15"/>
    <s v="인도"/>
    <s v="김규성"/>
    <x v="0"/>
    <s v="[냉장][노르웨이] 항공직송 생연어 스테이크 (250g)"/>
    <n v="14800"/>
    <n v="2"/>
    <n v="29600"/>
  </r>
  <r>
    <x v="290"/>
    <s v="O221105058683"/>
    <s v="2022"/>
    <s v="4분기(12월)"/>
    <x v="15"/>
    <s v="인도"/>
    <s v="김규성"/>
    <x v="0"/>
    <s v="cj 바른어묵 사각어묵 (240g*2)17봉"/>
    <n v="42330"/>
    <n v="1"/>
    <n v="42330"/>
  </r>
  <r>
    <x v="290"/>
    <s v="O221105058683"/>
    <s v="2022"/>
    <s v="4분기(12월)"/>
    <x v="15"/>
    <s v="인도"/>
    <s v="김규성"/>
    <x v="0"/>
    <s v="CJ 비비고 삼치구이 60g*2"/>
    <n v="8980"/>
    <n v="1"/>
    <n v="8980"/>
  </r>
  <r>
    <x v="290"/>
    <s v="O221105058683"/>
    <s v="2022"/>
    <s v="4분기(12월)"/>
    <x v="15"/>
    <s v="인도"/>
    <s v="김규성"/>
    <x v="0"/>
    <s v="The맛있는광천돌자반70g"/>
    <n v="1780"/>
    <n v="4"/>
    <n v="7120"/>
  </r>
  <r>
    <x v="290"/>
    <s v="O221105058683"/>
    <s v="2022"/>
    <s v="4분기(12월)"/>
    <x v="15"/>
    <s v="인도"/>
    <s v="김규성"/>
    <x v="0"/>
    <s v="곤약미 500g"/>
    <n v="7990"/>
    <n v="1"/>
    <n v="7990"/>
  </r>
  <r>
    <x v="290"/>
    <s v="O221105058683"/>
    <s v="2022"/>
    <s v="4분기(12월)"/>
    <x v="15"/>
    <s v="인도"/>
    <s v="김규성"/>
    <x v="0"/>
    <s v="광천파래김4g*16봉"/>
    <n v="4200"/>
    <n v="2"/>
    <n v="8400"/>
  </r>
  <r>
    <x v="290"/>
    <s v="O221105058683"/>
    <s v="2022"/>
    <s v="4분기(12월)"/>
    <x v="15"/>
    <s v="인도"/>
    <s v="김규성"/>
    <x v="0"/>
    <s v="그릭슈바인 비프함박330g"/>
    <n v="5100"/>
    <n v="5"/>
    <n v="25500"/>
  </r>
  <r>
    <x v="290"/>
    <s v="O221105058683"/>
    <s v="2022"/>
    <s v="4분기(12월)"/>
    <x v="15"/>
    <s v="인도"/>
    <s v="김규성"/>
    <x v="0"/>
    <s v="그릭슈바인 치즈 비프함박354g"/>
    <n v="5570"/>
    <n v="3"/>
    <n v="16710"/>
  </r>
  <r>
    <x v="290"/>
    <s v="O221105058683"/>
    <s v="2022"/>
    <s v="4분기(12월)"/>
    <x v="15"/>
    <s v="인도"/>
    <s v="김규성"/>
    <x v="0"/>
    <s v="김도둑 광천댁 산모미역80g"/>
    <n v="2700"/>
    <n v="1"/>
    <n v="2700"/>
  </r>
  <r>
    <x v="290"/>
    <s v="O221105058683"/>
    <s v="2022"/>
    <s v="4분기(12월)"/>
    <x v="15"/>
    <s v="인도"/>
    <s v="김규성"/>
    <x v="0"/>
    <s v="김도둑 광천댁 자른미역30g"/>
    <n v="1780"/>
    <n v="2"/>
    <n v="3560"/>
  </r>
  <r>
    <x v="290"/>
    <s v="O221105058683"/>
    <s v="2022"/>
    <s v="4분기(12월)"/>
    <x v="15"/>
    <s v="인도"/>
    <s v="김규성"/>
    <x v="0"/>
    <s v="너구리 매운맛(멀티5입)"/>
    <n v="5090"/>
    <n v="1"/>
    <n v="5090"/>
  </r>
  <r>
    <x v="290"/>
    <s v="O221105058683"/>
    <s v="2022"/>
    <s v="4분기(12월)"/>
    <x v="15"/>
    <s v="인도"/>
    <s v="김규성"/>
    <x v="0"/>
    <s v="농심 꿀꽈배기90g"/>
    <n v="1240"/>
    <n v="1"/>
    <n v="1240"/>
  </r>
  <r>
    <x v="290"/>
    <s v="O221105058683"/>
    <s v="2022"/>
    <s v="4분기(12월)"/>
    <x v="15"/>
    <s v="인도"/>
    <s v="김규성"/>
    <x v="0"/>
    <s v="농심 닭다리 후라이드맛66g"/>
    <n v="1340"/>
    <n v="1"/>
    <n v="1340"/>
  </r>
  <r>
    <x v="290"/>
    <s v="O221105058683"/>
    <s v="2022"/>
    <s v="4분기(12월)"/>
    <x v="15"/>
    <s v="인도"/>
    <s v="김규성"/>
    <x v="0"/>
    <s v="농심 바나나킥 75g"/>
    <n v="1460"/>
    <n v="2"/>
    <n v="2920"/>
  </r>
  <r>
    <x v="290"/>
    <s v="O221105058683"/>
    <s v="2022"/>
    <s v="4분기(12월)"/>
    <x v="15"/>
    <s v="인도"/>
    <s v="김규성"/>
    <x v="0"/>
    <s v="농심 육개장사발면86g*6입"/>
    <n v="5000"/>
    <n v="1"/>
    <n v="5000"/>
  </r>
  <r>
    <x v="290"/>
    <s v="O221105058683"/>
    <s v="2022"/>
    <s v="4분기(12월)"/>
    <x v="15"/>
    <s v="인도"/>
    <s v="김규성"/>
    <x v="0"/>
    <s v="농심 조청유과 96g"/>
    <n v="1236"/>
    <n v="1"/>
    <n v="1236"/>
  </r>
  <r>
    <x v="290"/>
    <s v="O221105058683"/>
    <s v="2022"/>
    <s v="4분기(12월)"/>
    <x v="15"/>
    <s v="인도"/>
    <s v="김규성"/>
    <x v="0"/>
    <s v="뉴월남쌈300g(16cm)"/>
    <n v="2720"/>
    <n v="1"/>
    <n v="2720"/>
  </r>
  <r>
    <x v="290"/>
    <s v="O221105058683"/>
    <s v="2022"/>
    <s v="4분기(12월)"/>
    <x v="15"/>
    <s v="인도"/>
    <s v="김규성"/>
    <x v="0"/>
    <s v="다향 훈제오리(슬라이스)400g"/>
    <n v="10380"/>
    <n v="1"/>
    <n v="10380"/>
  </r>
  <r>
    <x v="290"/>
    <s v="O221105058683"/>
    <s v="2022"/>
    <s v="4분기(12월)"/>
    <x v="15"/>
    <s v="인도"/>
    <s v="김규성"/>
    <x v="0"/>
    <s v="대림 깐메추리알270g"/>
    <n v="4020"/>
    <n v="3"/>
    <n v="12060"/>
  </r>
  <r>
    <x v="290"/>
    <s v="O221105058683"/>
    <s v="2022"/>
    <s v="4분기(12월)"/>
    <x v="15"/>
    <s v="인도"/>
    <s v="김규성"/>
    <x v="0"/>
    <s v="대림)옛날맛 순대 500g"/>
    <n v="2800"/>
    <n v="2"/>
    <n v="5600"/>
  </r>
  <r>
    <x v="290"/>
    <s v="O221105058683"/>
    <s v="2022"/>
    <s v="4분기(12월)"/>
    <x v="15"/>
    <s v="인도"/>
    <s v="김규성"/>
    <x v="0"/>
    <s v="동서식품 맥심 카누 돌체 라떼 8T(138g)"/>
    <n v="3780"/>
    <n v="1"/>
    <n v="3780"/>
  </r>
  <r>
    <x v="290"/>
    <s v="O221105058683"/>
    <s v="2022"/>
    <s v="4분기(12월)"/>
    <x v="15"/>
    <s v="인도"/>
    <s v="김규성"/>
    <x v="0"/>
    <s v="동원 DHA참치100g*5"/>
    <n v="9000"/>
    <n v="1"/>
    <n v="9000"/>
  </r>
  <r>
    <x v="290"/>
    <s v="O221105058683"/>
    <s v="2022"/>
    <s v="4분기(12월)"/>
    <x v="15"/>
    <s v="인도"/>
    <s v="김규성"/>
    <x v="0"/>
    <s v="동원 살코기참치100g*5입"/>
    <n v="10200"/>
    <n v="1"/>
    <n v="10200"/>
  </r>
  <r>
    <x v="290"/>
    <s v="O221105058683"/>
    <s v="2022"/>
    <s v="4분기(12월)"/>
    <x v="15"/>
    <s v="인도"/>
    <s v="김규성"/>
    <x v="0"/>
    <s v="동원꽁치 400g*2입"/>
    <n v="10000"/>
    <n v="1"/>
    <n v="10000"/>
  </r>
  <r>
    <x v="290"/>
    <s v="O221105058683"/>
    <s v="2022"/>
    <s v="4분기(12월)"/>
    <x v="15"/>
    <s v="인도"/>
    <s v="김규성"/>
    <x v="0"/>
    <s v="동원리챔340g*4"/>
    <n v="15100"/>
    <n v="1"/>
    <n v="15100"/>
  </r>
  <r>
    <x v="290"/>
    <s v="O221105058683"/>
    <s v="2022"/>
    <s v="4분기(12월)"/>
    <x v="15"/>
    <s v="인도"/>
    <s v="김규성"/>
    <x v="0"/>
    <s v="롯데 미니비엔나140g "/>
    <n v="2270"/>
    <n v="1"/>
    <n v="2270"/>
  </r>
  <r>
    <x v="290"/>
    <s v="O221105058683"/>
    <s v="2022"/>
    <s v="4분기(12월)"/>
    <x v="15"/>
    <s v="인도"/>
    <s v="김규성"/>
    <x v="0"/>
    <s v="롯데 빼빼로 오리지날54g"/>
    <n v="1240"/>
    <n v="1"/>
    <n v="1240"/>
  </r>
  <r>
    <x v="290"/>
    <s v="O221105058683"/>
    <s v="2022"/>
    <s v="4분기(12월)"/>
    <x v="15"/>
    <s v="인도"/>
    <s v="김규성"/>
    <x v="0"/>
    <s v="롯데 알뜰소시지 350g"/>
    <n v="2109"/>
    <n v="1"/>
    <n v="2109"/>
  </r>
  <r>
    <x v="290"/>
    <s v="O221105058683"/>
    <s v="2022"/>
    <s v="4분기(12월)"/>
    <x v="15"/>
    <s v="인도"/>
    <s v="김규성"/>
    <x v="0"/>
    <s v="마미손1회용장갑50매"/>
    <n v="1900"/>
    <n v="1"/>
    <n v="1900"/>
  </r>
  <r>
    <x v="290"/>
    <s v="O221105058683"/>
    <s v="2022"/>
    <s v="4분기(12월)"/>
    <x v="15"/>
    <s v="인도"/>
    <s v="김규성"/>
    <x v="0"/>
    <s v="미떼 핫초코(오리지날) 10T"/>
    <n v="5900"/>
    <n v="1"/>
    <n v="5900"/>
  </r>
  <r>
    <x v="290"/>
    <s v="O221105058683"/>
    <s v="2022"/>
    <s v="4분기(12월)"/>
    <x v="15"/>
    <s v="인도"/>
    <s v="김규성"/>
    <x v="0"/>
    <s v="미에로 화이바350ml*6"/>
    <n v="7800"/>
    <n v="1"/>
    <n v="7800"/>
  </r>
  <r>
    <x v="290"/>
    <s v="O221105058683"/>
    <s v="2022"/>
    <s v="4분기(12월)"/>
    <x v="15"/>
    <s v="인도"/>
    <s v="김규성"/>
    <x v="0"/>
    <s v="미왕 쌀과자 250g"/>
    <n v="3400"/>
    <n v="2"/>
    <n v="6800"/>
  </r>
  <r>
    <x v="290"/>
    <s v="O221105058683"/>
    <s v="2022"/>
    <s v="4분기(12월)"/>
    <x v="15"/>
    <s v="인도"/>
    <s v="김규성"/>
    <x v="0"/>
    <s v="백설 강력밀가루2.5kg"/>
    <n v="6630"/>
    <n v="1"/>
    <n v="6630"/>
  </r>
  <r>
    <x v="290"/>
    <s v="O221105058683"/>
    <s v="2022"/>
    <s v="4분기(12월)"/>
    <x v="15"/>
    <s v="인도"/>
    <s v="김규성"/>
    <x v="0"/>
    <s v="백설 햇당면 500g"/>
    <n v="4710"/>
    <n v="1"/>
    <n v="4710"/>
  </r>
  <r>
    <x v="290"/>
    <s v="O221105058683"/>
    <s v="2022"/>
    <s v="4분기(12월)"/>
    <x v="15"/>
    <s v="인도"/>
    <s v="김규성"/>
    <x v="0"/>
    <s v="병아리콩과 쌀로 만든 한입크기 뻥튀기*22봉"/>
    <n v="41800"/>
    <n v="1"/>
    <n v="41800"/>
  </r>
  <r>
    <x v="290"/>
    <s v="O221105058683"/>
    <s v="2022"/>
    <s v="4분기(12월)"/>
    <x v="15"/>
    <s v="인도"/>
    <s v="김규성"/>
    <x v="0"/>
    <s v="부산 삼진어묵 어부의바 세트 640g"/>
    <n v="17100"/>
    <n v="1"/>
    <n v="17100"/>
  </r>
  <r>
    <x v="290"/>
    <s v="O221105058683"/>
    <s v="2022"/>
    <s v="4분기(12월)"/>
    <x v="15"/>
    <s v="인도"/>
    <s v="김규성"/>
    <x v="0"/>
    <s v="비비고 갈비탕400g*2"/>
    <n v="13520"/>
    <n v="1"/>
    <n v="13520"/>
  </r>
  <r>
    <x v="290"/>
    <s v="O221105058683"/>
    <s v="2022"/>
    <s v="4분기(12월)"/>
    <x v="15"/>
    <s v="인도"/>
    <s v="김규성"/>
    <x v="0"/>
    <s v="비비고 사골곰탕500g*2"/>
    <n v="2850"/>
    <n v="2"/>
    <n v="5700"/>
  </r>
  <r>
    <x v="290"/>
    <s v="O221105058683"/>
    <s v="2022"/>
    <s v="4분기(12월)"/>
    <x v="15"/>
    <s v="인도"/>
    <s v="김규성"/>
    <x v="0"/>
    <s v="비비고 전복죽280g"/>
    <n v="2850"/>
    <n v="1"/>
    <n v="2850"/>
  </r>
  <r>
    <x v="290"/>
    <s v="O221105058683"/>
    <s v="2022"/>
    <s v="4분기(12월)"/>
    <x v="15"/>
    <s v="인도"/>
    <s v="김규성"/>
    <x v="0"/>
    <s v="비비고차돌육개장500g*2"/>
    <n v="11780"/>
    <n v="1"/>
    <n v="11780"/>
  </r>
  <r>
    <x v="290"/>
    <s v="O221105058683"/>
    <s v="2022"/>
    <s v="4분기(12월)"/>
    <x v="15"/>
    <s v="인도"/>
    <s v="김규성"/>
    <x v="0"/>
    <s v="삼립 꿀호떡 192g 1+1"/>
    <n v="5980"/>
    <n v="1"/>
    <n v="5980"/>
  </r>
  <r>
    <x v="290"/>
    <s v="O221105058683"/>
    <s v="2022"/>
    <s v="4분기(12월)"/>
    <x v="15"/>
    <s v="인도"/>
    <s v="김규성"/>
    <x v="0"/>
    <s v="삼립 단팥 호빵4입 380g"/>
    <n v="7780"/>
    <n v="2"/>
    <n v="15560"/>
  </r>
  <r>
    <x v="290"/>
    <s v="O221105058683"/>
    <s v="2022"/>
    <s v="4분기(12월)"/>
    <x v="15"/>
    <s v="인도"/>
    <s v="김규성"/>
    <x v="0"/>
    <s v="삼립 미니꿀약과140g"/>
    <n v="1400"/>
    <n v="3"/>
    <n v="4200"/>
  </r>
  <r>
    <x v="290"/>
    <s v="O221105058683"/>
    <s v="2022"/>
    <s v="4분기(12월)"/>
    <x v="15"/>
    <s v="인도"/>
    <s v="김규성"/>
    <x v="0"/>
    <s v="삼립 야채 호빵4입 360g"/>
    <n v="8280"/>
    <n v="1"/>
    <n v="8280"/>
  </r>
  <r>
    <x v="290"/>
    <s v="O221105058683"/>
    <s v="2022"/>
    <s v="4분기(12월)"/>
    <x v="15"/>
    <s v="인도"/>
    <s v="김규성"/>
    <x v="0"/>
    <s v="삼립 피자 호빵4입 360g"/>
    <n v="8280"/>
    <n v="1"/>
    <n v="8280"/>
  </r>
  <r>
    <x v="290"/>
    <s v="O221105058683"/>
    <s v="2022"/>
    <s v="4분기(12월)"/>
    <x v="15"/>
    <s v="인도"/>
    <s v="김규성"/>
    <x v="0"/>
    <s v="송학 낙지젓160g"/>
    <n v="5300"/>
    <n v="1"/>
    <n v="5300"/>
  </r>
  <r>
    <x v="290"/>
    <s v="O221105058683"/>
    <s v="2022"/>
    <s v="4분기(12월)"/>
    <x v="15"/>
    <s v="인도"/>
    <s v="김규성"/>
    <x v="0"/>
    <s v="송학 오징어젓160g"/>
    <n v="4000"/>
    <n v="1"/>
    <n v="4000"/>
  </r>
  <r>
    <x v="290"/>
    <s v="O221105058683"/>
    <s v="2022"/>
    <s v="4분기(12월)"/>
    <x v="15"/>
    <s v="인도"/>
    <s v="김규성"/>
    <x v="0"/>
    <s v="송학쌀떡500g"/>
    <n v="2240"/>
    <n v="1"/>
    <n v="2240"/>
  </r>
  <r>
    <x v="290"/>
    <s v="O221105058683"/>
    <s v="2022"/>
    <s v="4분기(12월)"/>
    <x v="15"/>
    <s v="인도"/>
    <s v="김규성"/>
    <x v="0"/>
    <s v="쇠고기스프80g(분말)"/>
    <n v="1610"/>
    <n v="1"/>
    <n v="1610"/>
  </r>
  <r>
    <x v="290"/>
    <s v="O221105058683"/>
    <s v="2022"/>
    <s v="4분기(12월)"/>
    <x v="15"/>
    <s v="인도"/>
    <s v="김규성"/>
    <x v="0"/>
    <s v="스팸 마일드 300g*3"/>
    <n v="12480"/>
    <n v="1"/>
    <n v="12480"/>
  </r>
  <r>
    <x v="290"/>
    <s v="O221105058683"/>
    <s v="2022"/>
    <s v="4분기(12월)"/>
    <x v="15"/>
    <s v="인도"/>
    <s v="김규성"/>
    <x v="0"/>
    <s v="신라면 작은컵(6입)"/>
    <n v="5850"/>
    <n v="1"/>
    <n v="5850"/>
  </r>
  <r>
    <x v="290"/>
    <s v="O221105058683"/>
    <s v="2022"/>
    <s v="4분기(12월)"/>
    <x v="15"/>
    <s v="인도"/>
    <s v="김규성"/>
    <x v="0"/>
    <s v="쌀과자 골드100g"/>
    <n v="900"/>
    <n v="1"/>
    <n v="900"/>
  </r>
  <r>
    <x v="290"/>
    <s v="O221105058683"/>
    <s v="2022"/>
    <s v="4분기(12월)"/>
    <x v="15"/>
    <s v="인도"/>
    <s v="김규성"/>
    <x v="0"/>
    <s v="엔네이처부드러운프랑크260g*2개"/>
    <n v="7700"/>
    <n v="1"/>
    <n v="7700"/>
  </r>
  <r>
    <x v="290"/>
    <s v="O221105058683"/>
    <s v="2022"/>
    <s v="4분기(12월)"/>
    <x v="15"/>
    <s v="인도"/>
    <s v="김규성"/>
    <x v="0"/>
    <s v="옛날납작당면400g"/>
    <n v="4200"/>
    <n v="1"/>
    <n v="4200"/>
  </r>
  <r>
    <x v="290"/>
    <s v="O221105058683"/>
    <s v="2022"/>
    <s v="4분기(12월)"/>
    <x v="15"/>
    <s v="인도"/>
    <s v="김규성"/>
    <x v="0"/>
    <s v="오뚜기 바지락새우 순두부찌개양념90g*5"/>
    <n v="9300"/>
    <n v="1"/>
    <n v="9300"/>
  </r>
  <r>
    <x v="290"/>
    <s v="O221105058683"/>
    <s v="2022"/>
    <s v="4분기(12월)"/>
    <x v="15"/>
    <s v="인도"/>
    <s v="김규성"/>
    <x v="0"/>
    <s v="오뚜기 옛날 물엿1.2kg"/>
    <n v="4250"/>
    <n v="1"/>
    <n v="4250"/>
  </r>
  <r>
    <x v="290"/>
    <s v="O221105058683"/>
    <s v="2022"/>
    <s v="4분기(12월)"/>
    <x v="15"/>
    <s v="인도"/>
    <s v="김규성"/>
    <x v="0"/>
    <s v="오뚜기 전통사천식 마파두부양념130g*5"/>
    <n v="9300"/>
    <n v="1"/>
    <n v="9300"/>
  </r>
  <r>
    <x v="290"/>
    <s v="O221105058683"/>
    <s v="2022"/>
    <s v="4분기(12월)"/>
    <x v="15"/>
    <s v="인도"/>
    <s v="김규성"/>
    <x v="0"/>
    <s v="오뚜기 콕콕콕 스파게티 120g x 12개"/>
    <n v="17670"/>
    <n v="1"/>
    <n v="17670"/>
  </r>
  <r>
    <x v="290"/>
    <s v="O221105058683"/>
    <s v="2022"/>
    <s v="4분기(12월)"/>
    <x v="15"/>
    <s v="인도"/>
    <s v="김규성"/>
    <x v="0"/>
    <s v="오뜨 쇼콜라150g"/>
    <n v="3080"/>
    <n v="1"/>
    <n v="3080"/>
  </r>
  <r>
    <x v="290"/>
    <s v="O221105058683"/>
    <s v="2022"/>
    <s v="4분기(12월)"/>
    <x v="15"/>
    <s v="인도"/>
    <s v="김규성"/>
    <x v="0"/>
    <s v="오리온 고래밥46g"/>
    <n v="670"/>
    <n v="2"/>
    <n v="1340"/>
  </r>
  <r>
    <x v="290"/>
    <s v="O221105058683"/>
    <s v="2022"/>
    <s v="4분기(12월)"/>
    <x v="15"/>
    <s v="인도"/>
    <s v="김규성"/>
    <x v="0"/>
    <s v="오리온 마이구미 포도알맹이 67g"/>
    <n v="1270"/>
    <n v="3"/>
    <n v="3810"/>
  </r>
  <r>
    <x v="290"/>
    <s v="O221105058683"/>
    <s v="2022"/>
    <s v="4분기(12월)"/>
    <x v="15"/>
    <s v="인도"/>
    <s v="김규성"/>
    <x v="0"/>
    <s v="오리온 마켓오 리얼 브라우니 240g"/>
    <n v="7190"/>
    <n v="3"/>
    <n v="21570"/>
  </r>
  <r>
    <x v="290"/>
    <s v="O221105058683"/>
    <s v="2022"/>
    <s v="4분기(12월)"/>
    <x v="15"/>
    <s v="인도"/>
    <s v="김규성"/>
    <x v="0"/>
    <s v="오리온 오감자 감자그라탕50g"/>
    <n v="1210"/>
    <n v="1"/>
    <n v="1210"/>
  </r>
  <r>
    <x v="290"/>
    <s v="O221105058683"/>
    <s v="2022"/>
    <s v="4분기(12월)"/>
    <x v="15"/>
    <s v="인도"/>
    <s v="김규성"/>
    <x v="0"/>
    <s v="오리온 오감자 찍먹 양념바베큐맛50g"/>
    <n v="1470"/>
    <n v="1"/>
    <n v="1470"/>
  </r>
  <r>
    <x v="290"/>
    <s v="O221105058683"/>
    <s v="2022"/>
    <s v="4분기(12월)"/>
    <x v="15"/>
    <s v="인도"/>
    <s v="김규성"/>
    <x v="0"/>
    <s v="오리온 참붕어빵 348g 12입"/>
    <n v="5250"/>
    <n v="1"/>
    <n v="5250"/>
  </r>
  <r>
    <x v="290"/>
    <s v="O221105058683"/>
    <s v="2022"/>
    <s v="4분기(12월)"/>
    <x v="15"/>
    <s v="인도"/>
    <s v="김규성"/>
    <x v="0"/>
    <s v="오리온 초코파이12p"/>
    <n v="3920"/>
    <n v="1"/>
    <n v="3920"/>
  </r>
  <r>
    <x v="290"/>
    <s v="O221105058683"/>
    <s v="2022"/>
    <s v="4분기(12월)"/>
    <x v="15"/>
    <s v="인도"/>
    <s v="김규성"/>
    <x v="0"/>
    <s v="오양맛살270g"/>
    <n v="1860"/>
    <n v="3"/>
    <n v="5580"/>
  </r>
  <r>
    <x v="290"/>
    <s v="O221105058683"/>
    <s v="2022"/>
    <s v="4분기(12월)"/>
    <x v="15"/>
    <s v="인도"/>
    <s v="김규성"/>
    <x v="0"/>
    <s v="오양파티맛살 150g"/>
    <n v="1280"/>
    <n v="2"/>
    <n v="2560"/>
  </r>
  <r>
    <x v="290"/>
    <s v="O221105058683"/>
    <s v="2022"/>
    <s v="4분기(12월)"/>
    <x v="15"/>
    <s v="인도"/>
    <s v="김규성"/>
    <x v="0"/>
    <s v="오즈키친 전복죽450g"/>
    <n v="3890"/>
    <n v="1"/>
    <n v="3890"/>
  </r>
  <r>
    <x v="290"/>
    <s v="O221105058683"/>
    <s v="2022"/>
    <s v="4분기(12월)"/>
    <x v="15"/>
    <s v="인도"/>
    <s v="김규성"/>
    <x v="0"/>
    <s v="요리하다 베트남식 쌀국수소스(160g)*26봉"/>
    <n v="41340"/>
    <n v="1"/>
    <n v="41340"/>
  </r>
  <r>
    <x v="290"/>
    <s v="O221105058683"/>
    <s v="2022"/>
    <s v="4분기(12월)"/>
    <x v="15"/>
    <s v="인도"/>
    <s v="김규성"/>
    <x v="0"/>
    <s v="유동자연산골뱅이 140g*4"/>
    <n v="15920"/>
    <n v="1"/>
    <n v="15920"/>
  </r>
  <r>
    <x v="290"/>
    <s v="O221105058683"/>
    <s v="2022"/>
    <s v="4분기(12월)"/>
    <x v="15"/>
    <s v="인도"/>
    <s v="김규성"/>
    <x v="0"/>
    <s v="일미 김밥단무지400g"/>
    <n v="2320"/>
    <n v="2"/>
    <n v="4640"/>
  </r>
  <r>
    <x v="290"/>
    <s v="O221105058683"/>
    <s v="2022"/>
    <s v="4분기(12월)"/>
    <x v="15"/>
    <s v="인도"/>
    <s v="김규성"/>
    <x v="0"/>
    <s v="일미 쌈무 350g "/>
    <n v="2360"/>
    <n v="3"/>
    <n v="7080"/>
  </r>
  <r>
    <x v="290"/>
    <s v="O221105058683"/>
    <s v="2022"/>
    <s v="4분기(12월)"/>
    <x v="15"/>
    <s v="인도"/>
    <s v="김규성"/>
    <x v="0"/>
    <s v="존쿡 전G베이컨200g"/>
    <n v="4010"/>
    <n v="3"/>
    <n v="12030"/>
  </r>
  <r>
    <x v="290"/>
    <s v="O221105058683"/>
    <s v="2022"/>
    <s v="4분기(12월)"/>
    <x v="15"/>
    <s v="인도"/>
    <s v="김규성"/>
    <x v="0"/>
    <s v="종가집 열무김치 1.5kg"/>
    <n v="21000"/>
    <n v="1"/>
    <n v="21000"/>
  </r>
  <r>
    <x v="290"/>
    <s v="O221105058683"/>
    <s v="2022"/>
    <s v="4분기(12월)"/>
    <x v="15"/>
    <s v="인도"/>
    <s v="김규성"/>
    <x v="0"/>
    <s v="종가집 포기김치1.3kg"/>
    <n v="14700"/>
    <n v="1"/>
    <n v="14700"/>
  </r>
  <r>
    <x v="290"/>
    <s v="O221105058683"/>
    <s v="2022"/>
    <s v="4분기(12월)"/>
    <x v="15"/>
    <s v="인도"/>
    <s v="김규성"/>
    <x v="0"/>
    <s v="진공 찰현미1kg"/>
    <n v="7200"/>
    <n v="1"/>
    <n v="7200"/>
  </r>
  <r>
    <x v="290"/>
    <s v="O221105058683"/>
    <s v="2022"/>
    <s v="4분기(12월)"/>
    <x v="15"/>
    <s v="인도"/>
    <s v="김규성"/>
    <x v="0"/>
    <s v="진공 찹쌀1kg"/>
    <n v="7400"/>
    <n v="1"/>
    <n v="7400"/>
  </r>
  <r>
    <x v="290"/>
    <s v="O221105058683"/>
    <s v="2022"/>
    <s v="4분기(12월)"/>
    <x v="15"/>
    <s v="인도"/>
    <s v="김규성"/>
    <x v="0"/>
    <s v="진라면*순한맛(멀티5입)"/>
    <n v="3200"/>
    <n v="1"/>
    <n v="3200"/>
  </r>
  <r>
    <x v="290"/>
    <s v="O221105058683"/>
    <s v="2022"/>
    <s v="4분기(12월)"/>
    <x v="15"/>
    <s v="인도"/>
    <s v="김규성"/>
    <x v="0"/>
    <s v="진라면소컵(순한맛)65g*6입"/>
    <n v="4070"/>
    <n v="1"/>
    <n v="4070"/>
  </r>
  <r>
    <x v="290"/>
    <s v="O221105058683"/>
    <s v="2022"/>
    <s v="4분기(12월)"/>
    <x v="15"/>
    <s v="인도"/>
    <s v="김규성"/>
    <x v="0"/>
    <s v="진진짜라멀티4입"/>
    <n v="5890"/>
    <n v="1"/>
    <n v="5890"/>
  </r>
  <r>
    <x v="290"/>
    <s v="O221105058683"/>
    <s v="2022"/>
    <s v="4분기(12월)"/>
    <x v="15"/>
    <s v="인도"/>
    <s v="김규성"/>
    <x v="0"/>
    <s v="참이맛 감자탕 800g "/>
    <n v="5220"/>
    <n v="1"/>
    <n v="5220"/>
  </r>
  <r>
    <x v="290"/>
    <s v="O221105058683"/>
    <s v="2022"/>
    <s v="4분기(12월)"/>
    <x v="15"/>
    <s v="인도"/>
    <s v="김규성"/>
    <x v="0"/>
    <s v="청솔국산황기40g"/>
    <n v="2420"/>
    <n v="2"/>
    <n v="4840"/>
  </r>
  <r>
    <x v="290"/>
    <s v="O221105058683"/>
    <s v="2022"/>
    <s v="4분기(12월)"/>
    <x v="15"/>
    <s v="인도"/>
    <s v="김규성"/>
    <x v="0"/>
    <s v="청우 홍삼젤리 400g"/>
    <n v="4520"/>
    <n v="2"/>
    <n v="9040"/>
  </r>
  <r>
    <x v="290"/>
    <s v="O221105058683"/>
    <s v="2022"/>
    <s v="4분기(12월)"/>
    <x v="15"/>
    <s v="인도"/>
    <s v="김규성"/>
    <x v="0"/>
    <s v="청은 국산찹쌀가루100%300g"/>
    <n v="2480"/>
    <n v="1"/>
    <n v="2480"/>
  </r>
  <r>
    <x v="290"/>
    <s v="O221105058683"/>
    <s v="2022"/>
    <s v="4분기(12월)"/>
    <x v="15"/>
    <s v="인도"/>
    <s v="김규성"/>
    <x v="0"/>
    <s v="청정원 도가니탕450g*2"/>
    <n v="11200"/>
    <n v="1"/>
    <n v="11200"/>
  </r>
  <r>
    <x v="290"/>
    <s v="O221105058683"/>
    <s v="2022"/>
    <s v="4분기(12월)"/>
    <x v="15"/>
    <s v="인도"/>
    <s v="김규성"/>
    <x v="0"/>
    <s v="청정원)직화짜장80g"/>
    <n v="2170"/>
    <n v="1"/>
    <n v="2170"/>
  </r>
  <r>
    <x v="290"/>
    <s v="O221105058683"/>
    <s v="2022"/>
    <s v="4분기(12월)"/>
    <x v="15"/>
    <s v="인도"/>
    <s v="김규성"/>
    <x v="0"/>
    <s v="컵누들 우동맛 38.1g*6입"/>
    <n v="7250"/>
    <n v="1"/>
    <n v="7250"/>
  </r>
  <r>
    <x v="290"/>
    <s v="O221105058683"/>
    <s v="2022"/>
    <s v="4분기(12월)"/>
    <x v="15"/>
    <s v="인도"/>
    <s v="김규성"/>
    <x v="0"/>
    <s v="크라운 콘초66g(헤이즐넛초코)"/>
    <n v="1080"/>
    <n v="1"/>
    <n v="1080"/>
  </r>
  <r>
    <x v="290"/>
    <s v="O221105058683"/>
    <s v="2022"/>
    <s v="4분기(12월)"/>
    <x v="15"/>
    <s v="인도"/>
    <s v="김규성"/>
    <x v="0"/>
    <s v="크라운 콘칩70g"/>
    <n v="1080"/>
    <n v="2"/>
    <n v="2160"/>
  </r>
  <r>
    <x v="290"/>
    <s v="O221105058683"/>
    <s v="2022"/>
    <s v="4분기(12월)"/>
    <x v="15"/>
    <s v="인도"/>
    <s v="김규성"/>
    <x v="0"/>
    <s v="크라운 쿠크다스128g (화이트)"/>
    <n v="2160"/>
    <n v="1"/>
    <n v="2160"/>
  </r>
  <r>
    <x v="290"/>
    <s v="O221105058683"/>
    <s v="2022"/>
    <s v="4분기(12월)"/>
    <x v="15"/>
    <s v="인도"/>
    <s v="김규성"/>
    <x v="0"/>
    <s v="크린 종이호일 30*20"/>
    <n v="4800"/>
    <n v="1"/>
    <n v="4800"/>
  </r>
  <r>
    <x v="290"/>
    <s v="O221105058683"/>
    <s v="2022"/>
    <s v="4분기(12월)"/>
    <x v="15"/>
    <s v="인도"/>
    <s v="김규성"/>
    <x v="0"/>
    <s v="태화고무장갑 M(중선밴)"/>
    <n v="2000"/>
    <n v="1"/>
    <n v="2000"/>
  </r>
  <r>
    <x v="290"/>
    <s v="O221105058683"/>
    <s v="2022"/>
    <s v="4분기(12월)"/>
    <x v="15"/>
    <s v="인도"/>
    <s v="김규성"/>
    <x v="0"/>
    <s v="토마토 집과도"/>
    <n v="2400"/>
    <n v="1"/>
    <n v="2400"/>
  </r>
  <r>
    <x v="290"/>
    <s v="O221105058683"/>
    <s v="2022"/>
    <s v="4분기(12월)"/>
    <x v="15"/>
    <s v="인도"/>
    <s v="김규성"/>
    <x v="0"/>
    <s v="팔도 틈새라면(멀티5입) "/>
    <n v="4400"/>
    <n v="1"/>
    <n v="4400"/>
  </r>
  <r>
    <x v="290"/>
    <s v="O221105058683"/>
    <s v="2022"/>
    <s v="4분기(12월)"/>
    <x v="15"/>
    <s v="인도"/>
    <s v="김규성"/>
    <x v="0"/>
    <s v="팔도비빔면(멀티5입)"/>
    <n v="4450"/>
    <n v="1"/>
    <n v="4450"/>
  </r>
  <r>
    <x v="290"/>
    <s v="O221105058683"/>
    <s v="2022"/>
    <s v="4분기(12월)"/>
    <x v="15"/>
    <s v="인도"/>
    <s v="김규성"/>
    <x v="0"/>
    <s v="포키 극세44g"/>
    <n v="1070"/>
    <n v="5"/>
    <n v="5350"/>
  </r>
  <r>
    <x v="290"/>
    <s v="O221105058683"/>
    <s v="2022"/>
    <s v="4분기(12월)"/>
    <x v="15"/>
    <s v="인도"/>
    <s v="김규성"/>
    <x v="0"/>
    <s v="한성 미니윈너280g"/>
    <n v="4280"/>
    <n v="1"/>
    <n v="4280"/>
  </r>
  <r>
    <x v="290"/>
    <s v="O221105058683"/>
    <s v="2022"/>
    <s v="4분기(12월)"/>
    <x v="15"/>
    <s v="인도"/>
    <s v="김규성"/>
    <x v="0"/>
    <s v="한성맛있는전골어묵270g"/>
    <n v="3600"/>
    <n v="2"/>
    <n v="7200"/>
  </r>
  <r>
    <x v="290"/>
    <s v="O221105058683"/>
    <s v="2022"/>
    <s v="4분기(12월)"/>
    <x v="15"/>
    <s v="인도"/>
    <s v="김규성"/>
    <x v="0"/>
    <s v="한성유부초밥 박사320g"/>
    <n v="3800"/>
    <n v="1"/>
    <n v="3800"/>
  </r>
  <r>
    <x v="290"/>
    <s v="O221105058683"/>
    <s v="2022"/>
    <s v="4분기(12월)"/>
    <x v="15"/>
    <s v="인도"/>
    <s v="김규성"/>
    <x v="0"/>
    <s v="해태 사루비아60g"/>
    <n v="1040"/>
    <n v="1"/>
    <n v="1040"/>
  </r>
  <r>
    <x v="290"/>
    <s v="O221105058683"/>
    <s v="2022"/>
    <s v="4분기(12월)"/>
    <x v="15"/>
    <s v="인도"/>
    <s v="김규성"/>
    <x v="0"/>
    <s v="해태 에이스364g"/>
    <n v="3600"/>
    <n v="1"/>
    <n v="3600"/>
  </r>
  <r>
    <x v="290"/>
    <s v="O221105058683"/>
    <s v="2022"/>
    <s v="4분기(12월)"/>
    <x v="15"/>
    <s v="인도"/>
    <s v="김규성"/>
    <x v="0"/>
    <s v="해태 연양갱55g"/>
    <n v="700"/>
    <n v="9"/>
    <n v="6300"/>
  </r>
  <r>
    <x v="290"/>
    <s v="O221105058683"/>
    <s v="2022"/>
    <s v="4분기(12월)"/>
    <x v="15"/>
    <s v="인도"/>
    <s v="김규성"/>
    <x v="0"/>
    <s v="해태 오사쯔60g"/>
    <n v="1080"/>
    <n v="2"/>
    <n v="2160"/>
  </r>
  <r>
    <x v="290"/>
    <s v="O221105058683"/>
    <s v="2022"/>
    <s v="4분기(12월)"/>
    <x v="15"/>
    <s v="인도"/>
    <s v="김규성"/>
    <x v="0"/>
    <s v="해태 초코홈런볼 128g"/>
    <n v="3800"/>
    <n v="2"/>
    <n v="7600"/>
  </r>
  <r>
    <x v="290"/>
    <s v="O221105058683"/>
    <s v="2022"/>
    <s v="4분기(12월)"/>
    <x v="15"/>
    <s v="인도"/>
    <s v="김규성"/>
    <x v="0"/>
    <s v="해표 두번구워 더고소한 김밥김20g"/>
    <n v="1900"/>
    <n v="2"/>
    <n v="3800"/>
  </r>
  <r>
    <x v="290"/>
    <s v="O221105058683"/>
    <s v="2022"/>
    <s v="4분기(12월)"/>
    <x v="15"/>
    <s v="인도"/>
    <s v="김규성"/>
    <x v="0"/>
    <s v="훠궈마라탕소스70g"/>
    <n v="5180"/>
    <n v="1"/>
    <n v="5180"/>
  </r>
  <r>
    <x v="291"/>
    <s v="O221105058678"/>
    <s v="2022"/>
    <s v="4분기(12월)"/>
    <x v="9"/>
    <s v="인도네시아"/>
    <s v="류재용"/>
    <x v="0"/>
    <s v="3중쿠션 거실화(색상랜덤5종)"/>
    <n v="5900"/>
    <n v="1"/>
    <n v="5900"/>
  </r>
  <r>
    <x v="291"/>
    <s v="O221105058678"/>
    <s v="2022"/>
    <s v="4분기(12월)"/>
    <x v="9"/>
    <s v="인도네시아"/>
    <s v="류재용"/>
    <x v="0"/>
    <s v="EVA 욕실화 블루&amp;레드(랜덤)Free"/>
    <n v="4700"/>
    <n v="1"/>
    <n v="4700"/>
  </r>
  <r>
    <x v="291"/>
    <s v="O221105058678"/>
    <s v="2022"/>
    <s v="4분기(12월)"/>
    <x v="9"/>
    <s v="인도네시아"/>
    <s v="류재용"/>
    <x v="0"/>
    <s v="LION 참그린1.2ℓ"/>
    <n v="3100"/>
    <n v="3"/>
    <n v="9300"/>
  </r>
  <r>
    <x v="291"/>
    <s v="O221105058678"/>
    <s v="2022"/>
    <s v="4분기(12월)"/>
    <x v="9"/>
    <s v="인도네시아"/>
    <s v="류재용"/>
    <x v="0"/>
    <s v="MaXIM카푸치노 모카라떼10T"/>
    <n v="2500"/>
    <n v="1"/>
    <n v="2500"/>
  </r>
  <r>
    <x v="291"/>
    <s v="O221105058678"/>
    <s v="2022"/>
    <s v="4분기(12월)"/>
    <x v="9"/>
    <s v="인도네시아"/>
    <s v="류재용"/>
    <x v="0"/>
    <s v="MaXIM카푸치노 헤이즐럿향10T"/>
    <n v="2500"/>
    <n v="1"/>
    <n v="2500"/>
  </r>
  <r>
    <x v="291"/>
    <s v="O221105058678"/>
    <s v="2022"/>
    <s v="4분기(12월)"/>
    <x v="9"/>
    <s v="인도네시아"/>
    <s v="류재용"/>
    <x v="0"/>
    <s v="Y 감자칼"/>
    <n v="1500"/>
    <n v="1"/>
    <n v="1500"/>
  </r>
  <r>
    <x v="291"/>
    <s v="O221105058678"/>
    <s v="2022"/>
    <s v="4분기(12월)"/>
    <x v="9"/>
    <s v="인도네시아"/>
    <s v="류재용"/>
    <x v="0"/>
    <s v="갈아만든배 238ml*12"/>
    <n v="9000"/>
    <n v="1"/>
    <n v="9000"/>
  </r>
  <r>
    <x v="291"/>
    <s v="O221105058678"/>
    <s v="2022"/>
    <s v="4분기(12월)"/>
    <x v="9"/>
    <s v="인도네시아"/>
    <s v="류재용"/>
    <x v="0"/>
    <s v="곰표 중력밀가루2.5kg"/>
    <n v="4345"/>
    <n v="1"/>
    <n v="4345"/>
  </r>
  <r>
    <x v="291"/>
    <s v="O221105058678"/>
    <s v="2022"/>
    <s v="4분기(12월)"/>
    <x v="9"/>
    <s v="인도네시아"/>
    <s v="류재용"/>
    <x v="0"/>
    <s v="광천파래김4g*16봉"/>
    <n v="4200"/>
    <n v="1"/>
    <n v="4200"/>
  </r>
  <r>
    <x v="291"/>
    <s v="O221105058678"/>
    <s v="2022"/>
    <s v="4분기(12월)"/>
    <x v="9"/>
    <s v="인도네시아"/>
    <s v="류재용"/>
    <x v="0"/>
    <s v="다우니 오션코랄 퓨어러브 1L"/>
    <n v="6180"/>
    <n v="2"/>
    <n v="12360"/>
  </r>
  <r>
    <x v="291"/>
    <s v="O221105058678"/>
    <s v="2022"/>
    <s v="4분기(12월)"/>
    <x v="9"/>
    <s v="인도네시아"/>
    <s v="류재용"/>
    <x v="0"/>
    <s v="댕기머리 포르테 한방샴푸500ml+145ml"/>
    <n v="22000"/>
    <n v="1"/>
    <n v="22000"/>
  </r>
  <r>
    <x v="291"/>
    <s v="O221105058678"/>
    <s v="2022"/>
    <s v="4분기(12월)"/>
    <x v="9"/>
    <s v="인도네시아"/>
    <s v="류재용"/>
    <x v="0"/>
    <s v="롯데 목캔디 허브민트 122g"/>
    <n v="2200"/>
    <n v="1"/>
    <n v="2200"/>
  </r>
  <r>
    <x v="291"/>
    <s v="O221105058678"/>
    <s v="2022"/>
    <s v="4분기(12월)"/>
    <x v="9"/>
    <s v="인도네시아"/>
    <s v="류재용"/>
    <x v="0"/>
    <s v="마이비데 휴대용 10매*4"/>
    <n v="3800"/>
    <n v="2"/>
    <n v="7600"/>
  </r>
  <r>
    <x v="291"/>
    <s v="O221105058678"/>
    <s v="2022"/>
    <s v="4분기(12월)"/>
    <x v="9"/>
    <s v="인도네시아"/>
    <s v="류재용"/>
    <x v="0"/>
    <s v="맥심화이트골드100T"/>
    <n v="15770"/>
    <n v="1"/>
    <n v="15770"/>
  </r>
  <r>
    <x v="291"/>
    <s v="O221105058678"/>
    <s v="2022"/>
    <s v="4분기(12월)"/>
    <x v="9"/>
    <s v="인도네시아"/>
    <s v="류재용"/>
    <x v="0"/>
    <s v="바삭고소튀김가루1kg"/>
    <n v="3910"/>
    <n v="1"/>
    <n v="3910"/>
  </r>
  <r>
    <x v="291"/>
    <s v="O221105058678"/>
    <s v="2022"/>
    <s v="4분기(12월)"/>
    <x v="9"/>
    <s v="인도네시아"/>
    <s v="류재용"/>
    <x v="0"/>
    <s v="백설 하얀설탕 1kg"/>
    <n v="1800"/>
    <n v="2"/>
    <n v="3600"/>
  </r>
  <r>
    <x v="291"/>
    <s v="O221105058678"/>
    <s v="2022"/>
    <s v="4분기(12월)"/>
    <x v="9"/>
    <s v="인도네시아"/>
    <s v="류재용"/>
    <x v="0"/>
    <s v="부광 안티프라그 치약130g*3입"/>
    <n v="4200"/>
    <n v="2"/>
    <n v="8400"/>
  </r>
  <r>
    <x v="291"/>
    <s v="O221105058678"/>
    <s v="2022"/>
    <s v="4분기(12월)"/>
    <x v="9"/>
    <s v="인도네시아"/>
    <s v="류재용"/>
    <x v="0"/>
    <s v="비트 일반용 1.6L+1.6L"/>
    <n v="8880"/>
    <n v="2"/>
    <n v="17760"/>
  </r>
  <r>
    <x v="291"/>
    <s v="O221105058678"/>
    <s v="2022"/>
    <s v="4분기(12월)"/>
    <x v="9"/>
    <s v="인도네시아"/>
    <s v="류재용"/>
    <x v="0"/>
    <s v="뻥이요 오리지날 140g"/>
    <n v="1250"/>
    <n v="2"/>
    <n v="2500"/>
  </r>
  <r>
    <x v="291"/>
    <s v="O221105058678"/>
    <s v="2022"/>
    <s v="4분기(12월)"/>
    <x v="9"/>
    <s v="인도네시아"/>
    <s v="류재용"/>
    <x v="0"/>
    <s v="삼립 미니꿀약과140g"/>
    <n v="1400"/>
    <n v="2"/>
    <n v="2800"/>
  </r>
  <r>
    <x v="291"/>
    <s v="O221105058678"/>
    <s v="2022"/>
    <s v="4분기(12월)"/>
    <x v="9"/>
    <s v="인도네시아"/>
    <s v="류재용"/>
    <x v="0"/>
    <s v="샌드 에이스찐초코204g"/>
    <n v="3600"/>
    <n v="1"/>
    <n v="3600"/>
  </r>
  <r>
    <x v="291"/>
    <s v="O221105058678"/>
    <s v="2022"/>
    <s v="4분기(12월)"/>
    <x v="9"/>
    <s v="인도네시아"/>
    <s v="류재용"/>
    <x v="0"/>
    <s v="샤워메이트퍼퓸촉촉한(핑크)900ml"/>
    <n v="6000"/>
    <n v="1"/>
    <n v="6000"/>
  </r>
  <r>
    <x v="291"/>
    <s v="O221105058678"/>
    <s v="2022"/>
    <s v="4분기(12월)"/>
    <x v="9"/>
    <s v="인도네시아"/>
    <s v="류재용"/>
    <x v="0"/>
    <s v="스팸 마일드 300g*3"/>
    <n v="12480"/>
    <n v="1"/>
    <n v="12480"/>
  </r>
  <r>
    <x v="291"/>
    <s v="O221105058678"/>
    <s v="2022"/>
    <s v="4분기(12월)"/>
    <x v="9"/>
    <s v="인도네시아"/>
    <s v="류재용"/>
    <x v="0"/>
    <s v="신신파프(Hot) "/>
    <n v="3240"/>
    <n v="5"/>
    <n v="16200"/>
  </r>
  <r>
    <x v="291"/>
    <s v="O221105058678"/>
    <s v="2022"/>
    <s v="4분기(12월)"/>
    <x v="9"/>
    <s v="인도네시아"/>
    <s v="류재용"/>
    <x v="0"/>
    <s v="아이!깨끗해250ml"/>
    <n v="3950"/>
    <n v="1"/>
    <n v="3950"/>
  </r>
  <r>
    <x v="291"/>
    <s v="O221105058678"/>
    <s v="2022"/>
    <s v="4분기(12월)"/>
    <x v="9"/>
    <s v="인도네시아"/>
    <s v="류재용"/>
    <x v="0"/>
    <s v="앵그리너구리멀티 5입"/>
    <n v="3980"/>
    <n v="1"/>
    <n v="3980"/>
  </r>
  <r>
    <x v="291"/>
    <s v="O221105058678"/>
    <s v="2022"/>
    <s v="4분기(12월)"/>
    <x v="9"/>
    <s v="인도네시아"/>
    <s v="류재용"/>
    <x v="0"/>
    <s v="오뜨 쇼콜라150g"/>
    <n v="3080"/>
    <n v="2"/>
    <n v="6160"/>
  </r>
  <r>
    <x v="291"/>
    <s v="O221105058678"/>
    <s v="2022"/>
    <s v="4분기(12월)"/>
    <x v="9"/>
    <s v="인도네시아"/>
    <s v="류재용"/>
    <x v="0"/>
    <s v="크리넥스 클래식숲속향티슈180매*6입"/>
    <n v="11000"/>
    <n v="1"/>
    <n v="11000"/>
  </r>
  <r>
    <x v="291"/>
    <s v="O221105058678"/>
    <s v="2022"/>
    <s v="4분기(12월)"/>
    <x v="9"/>
    <s v="인도네시아"/>
    <s v="류재용"/>
    <x v="0"/>
    <s v="하기스 네이처메이드 밴드 2단계 공용 52매 3팩"/>
    <n v="59760"/>
    <n v="1"/>
    <n v="59760"/>
  </r>
  <r>
    <x v="291"/>
    <s v="O221105058678"/>
    <s v="2022"/>
    <s v="4분기(12월)"/>
    <x v="9"/>
    <s v="인도네시아"/>
    <s v="류재용"/>
    <x v="0"/>
    <s v="해태 버터링 딥초코103g"/>
    <n v="2400"/>
    <n v="1"/>
    <n v="2400"/>
  </r>
  <r>
    <x v="291"/>
    <s v="O221105058678"/>
    <s v="2022"/>
    <s v="4분기(12월)"/>
    <x v="9"/>
    <s v="인도네시아"/>
    <s v="류재용"/>
    <x v="0"/>
    <s v="해태 오예스360g"/>
    <n v="4200"/>
    <n v="3"/>
    <n v="12600"/>
  </r>
  <r>
    <x v="292"/>
    <s v="O221104058671"/>
    <s v="2022"/>
    <s v="4분기(12월)"/>
    <x v="8"/>
    <s v="브라질"/>
    <s v="이주열"/>
    <x v="0"/>
    <s v="LION 참그린1.2ℓ"/>
    <n v="3100"/>
    <n v="1"/>
    <n v="3100"/>
  </r>
  <r>
    <x v="292"/>
    <s v="O221104058671"/>
    <s v="2022"/>
    <s v="4분기(12월)"/>
    <x v="8"/>
    <s v="브라질"/>
    <s v="이주열"/>
    <x v="0"/>
    <s v="MaXIM카푸치노 모카라떼10T"/>
    <n v="2500"/>
    <n v="1"/>
    <n v="2500"/>
  </r>
  <r>
    <x v="292"/>
    <s v="O221104058671"/>
    <s v="2022"/>
    <s v="4분기(12월)"/>
    <x v="8"/>
    <s v="브라질"/>
    <s v="이주열"/>
    <x v="0"/>
    <s v="MaXIM카푸치노 카라멜향마끼야또10T"/>
    <n v="2500"/>
    <n v="2"/>
    <n v="5000"/>
  </r>
  <r>
    <x v="292"/>
    <s v="O221104058671"/>
    <s v="2022"/>
    <s v="4분기(12월)"/>
    <x v="8"/>
    <s v="브라질"/>
    <s v="이주열"/>
    <x v="0"/>
    <s v="MaXIM카푸치노 헤이즐럿향10T"/>
    <n v="2500"/>
    <n v="1"/>
    <n v="2500"/>
  </r>
  <r>
    <x v="292"/>
    <s v="O221104058671"/>
    <s v="2022"/>
    <s v="4분기(12월)"/>
    <x v="8"/>
    <s v="브라질"/>
    <s v="이주열"/>
    <x v="0"/>
    <s v="고구마맛 쫀디기150g "/>
    <n v="1000"/>
    <n v="5"/>
    <n v="5000"/>
  </r>
  <r>
    <x v="292"/>
    <s v="O221104058671"/>
    <s v="2022"/>
    <s v="4분기(12월)"/>
    <x v="8"/>
    <s v="브라질"/>
    <s v="이주열"/>
    <x v="0"/>
    <s v="너구리 매운맛(멀티5입)"/>
    <n v="5090"/>
    <n v="2"/>
    <n v="10180"/>
  </r>
  <r>
    <x v="292"/>
    <s v="O221104058671"/>
    <s v="2022"/>
    <s v="4분기(12월)"/>
    <x v="8"/>
    <s v="브라질"/>
    <s v="이주열"/>
    <x v="0"/>
    <s v="농심 너구리큰사발111g*16입"/>
    <n v="25110"/>
    <n v="1"/>
    <n v="25110"/>
  </r>
  <r>
    <x v="292"/>
    <s v="O221104058671"/>
    <s v="2022"/>
    <s v="4분기(12월)"/>
    <x v="8"/>
    <s v="브라질"/>
    <s v="이주열"/>
    <x v="0"/>
    <s v="농심 바나나킥 75g"/>
    <n v="1460"/>
    <n v="5"/>
    <n v="7300"/>
  </r>
  <r>
    <x v="292"/>
    <s v="O221104058671"/>
    <s v="2022"/>
    <s v="4분기(12월)"/>
    <x v="8"/>
    <s v="브라질"/>
    <s v="이주열"/>
    <x v="0"/>
    <s v="농심 신라면(멀티5입)"/>
    <n v="3730"/>
    <n v="3"/>
    <n v="11190"/>
  </r>
  <r>
    <x v="292"/>
    <s v="O221104058671"/>
    <s v="2022"/>
    <s v="4분기(12월)"/>
    <x v="8"/>
    <s v="브라질"/>
    <s v="이주열"/>
    <x v="0"/>
    <s v="농심 신라면큰사발114g*16입"/>
    <n v="19270"/>
    <n v="1"/>
    <n v="19270"/>
  </r>
  <r>
    <x v="292"/>
    <s v="O221104058671"/>
    <s v="2022"/>
    <s v="4분기(12월)"/>
    <x v="8"/>
    <s v="브라질"/>
    <s v="이주열"/>
    <x v="0"/>
    <s v="농심 안성탕면(멀티5입)"/>
    <n v="4080"/>
    <n v="4"/>
    <n v="16320"/>
  </r>
  <r>
    <x v="292"/>
    <s v="O221104058671"/>
    <s v="2022"/>
    <s v="4분기(12월)"/>
    <x v="8"/>
    <s v="브라질"/>
    <s v="이주열"/>
    <x v="0"/>
    <s v="농심 양파링84g"/>
    <n v="1240"/>
    <n v="5"/>
    <n v="6200"/>
  </r>
  <r>
    <x v="292"/>
    <s v="O221104058671"/>
    <s v="2022"/>
    <s v="4분기(12월)"/>
    <x v="8"/>
    <s v="브라질"/>
    <s v="이주열"/>
    <x v="0"/>
    <s v="농심 오징어짬뽕(멀티5입)"/>
    <n v="4430"/>
    <n v="2"/>
    <n v="8860"/>
  </r>
  <r>
    <x v="292"/>
    <s v="O221104058671"/>
    <s v="2022"/>
    <s v="4분기(12월)"/>
    <x v="8"/>
    <s v="브라질"/>
    <s v="이주열"/>
    <x v="0"/>
    <s v="농심 육개장사발면86g*6입"/>
    <n v="5000"/>
    <n v="2"/>
    <n v="10000"/>
  </r>
  <r>
    <x v="292"/>
    <s v="O221104058671"/>
    <s v="2022"/>
    <s v="4분기(12월)"/>
    <x v="8"/>
    <s v="브라질"/>
    <s v="이주열"/>
    <x v="0"/>
    <s v="농심 육개장큰사발110g*16입"/>
    <n v="19270"/>
    <n v="1"/>
    <n v="19270"/>
  </r>
  <r>
    <x v="292"/>
    <s v="O221104058671"/>
    <s v="2022"/>
    <s v="4분기(12월)"/>
    <x v="8"/>
    <s v="브라질"/>
    <s v="이주열"/>
    <x v="0"/>
    <s v="농심 튀김우동큰사발111g*16입"/>
    <n v="19270"/>
    <n v="1"/>
    <n v="19270"/>
  </r>
  <r>
    <x v="292"/>
    <s v="O221104058671"/>
    <s v="2022"/>
    <s v="4분기(12월)"/>
    <x v="8"/>
    <s v="브라질"/>
    <s v="이주열"/>
    <x v="0"/>
    <s v="농심)튀김우동소컵62g*6입"/>
    <n v="5910"/>
    <n v="2"/>
    <n v="11820"/>
  </r>
  <r>
    <x v="292"/>
    <s v="O221104058671"/>
    <s v="2022"/>
    <s v="4분기(12월)"/>
    <x v="8"/>
    <s v="브라질"/>
    <s v="이주열"/>
    <x v="0"/>
    <s v="농심짜파게티(멀티5입)"/>
    <n v="5000"/>
    <n v="6"/>
    <n v="30000"/>
  </r>
  <r>
    <x v="292"/>
    <s v="O221104058671"/>
    <s v="2022"/>
    <s v="4분기(12월)"/>
    <x v="8"/>
    <s v="브라질"/>
    <s v="이주열"/>
    <x v="0"/>
    <s v="뉴월남쌈300g(16cm)"/>
    <n v="2720"/>
    <n v="2"/>
    <n v="5440"/>
  </r>
  <r>
    <x v="292"/>
    <s v="O221104058671"/>
    <s v="2022"/>
    <s v="4분기(12월)"/>
    <x v="8"/>
    <s v="브라질"/>
    <s v="이주열"/>
    <x v="0"/>
    <s v="동서 보리차150g"/>
    <n v="1330"/>
    <n v="1"/>
    <n v="1330"/>
  </r>
  <r>
    <x v="292"/>
    <s v="O221104058671"/>
    <s v="2022"/>
    <s v="4분기(12월)"/>
    <x v="8"/>
    <s v="브라질"/>
    <s v="이주열"/>
    <x v="0"/>
    <s v="롯데 청포도 캔디 153g"/>
    <n v="2090"/>
    <n v="2"/>
    <n v="4180"/>
  </r>
  <r>
    <x v="292"/>
    <s v="O221104058671"/>
    <s v="2022"/>
    <s v="4분기(12월)"/>
    <x v="8"/>
    <s v="브라질"/>
    <s v="이주열"/>
    <x v="0"/>
    <s v="리얼그램 유기농 100% 비오틴 180정"/>
    <n v="45000"/>
    <n v="1"/>
    <n v="45000"/>
  </r>
  <r>
    <x v="292"/>
    <s v="O221104058671"/>
    <s v="2022"/>
    <s v="4분기(12월)"/>
    <x v="8"/>
    <s v="브라질"/>
    <s v="이주열"/>
    <x v="0"/>
    <s v="마이쮸 자일리톨사과볼 110g"/>
    <n v="2500"/>
    <n v="1"/>
    <n v="2500"/>
  </r>
  <r>
    <x v="292"/>
    <s v="O221104058671"/>
    <s v="2022"/>
    <s v="4분기(12월)"/>
    <x v="8"/>
    <s v="브라질"/>
    <s v="이주열"/>
    <x v="0"/>
    <s v="맛술 생강 500ml"/>
    <n v="2780"/>
    <n v="1"/>
    <n v="2780"/>
  </r>
  <r>
    <x v="292"/>
    <s v="O221104058671"/>
    <s v="2022"/>
    <s v="4분기(12월)"/>
    <x v="8"/>
    <s v="브라질"/>
    <s v="이주열"/>
    <x v="0"/>
    <s v="메가도스 비타민C3000(3g*30포)"/>
    <n v="12900"/>
    <n v="1"/>
    <n v="12900"/>
  </r>
  <r>
    <x v="292"/>
    <s v="O221104058671"/>
    <s v="2022"/>
    <s v="4분기(12월)"/>
    <x v="8"/>
    <s v="브라질"/>
    <s v="이주열"/>
    <x v="0"/>
    <s v="박카스맛 젤리50g*8"/>
    <n v="7840"/>
    <n v="1"/>
    <n v="7840"/>
  </r>
  <r>
    <x v="292"/>
    <s v="O221104058671"/>
    <s v="2022"/>
    <s v="4분기(12월)"/>
    <x v="8"/>
    <s v="브라질"/>
    <s v="이주열"/>
    <x v="0"/>
    <s v="백제 우리쌀떡국163g"/>
    <n v="2200"/>
    <n v="5"/>
    <n v="11000"/>
  </r>
  <r>
    <x v="292"/>
    <s v="O221104058671"/>
    <s v="2022"/>
    <s v="4분기(12월)"/>
    <x v="8"/>
    <s v="브라질"/>
    <s v="이주열"/>
    <x v="0"/>
    <s v="보리건빵85g*3입"/>
    <n v="1100"/>
    <n v="3"/>
    <n v="3300"/>
  </r>
  <r>
    <x v="292"/>
    <s v="O221104058671"/>
    <s v="2022"/>
    <s v="4분기(12월)"/>
    <x v="8"/>
    <s v="브라질"/>
    <s v="이주열"/>
    <x v="0"/>
    <s v="비타500 100ml*10"/>
    <n v="5400"/>
    <n v="2"/>
    <n v="10800"/>
  </r>
  <r>
    <x v="292"/>
    <s v="O221104058671"/>
    <s v="2022"/>
    <s v="4분기(12월)"/>
    <x v="8"/>
    <s v="브라질"/>
    <s v="이주열"/>
    <x v="0"/>
    <s v="빠삭빠삭 꾸이꾼23g*5"/>
    <n v="6100"/>
    <n v="3"/>
    <n v="18300"/>
  </r>
  <r>
    <x v="292"/>
    <s v="O221104058671"/>
    <s v="2022"/>
    <s v="4분기(12월)"/>
    <x v="8"/>
    <s v="브라질"/>
    <s v="이주열"/>
    <x v="0"/>
    <s v="뿌셔뿌셔(바베큐맛)"/>
    <n v="840"/>
    <n v="12"/>
    <n v="10080"/>
  </r>
  <r>
    <x v="292"/>
    <s v="O221104058671"/>
    <s v="2022"/>
    <s v="4분기(12월)"/>
    <x v="8"/>
    <s v="브라질"/>
    <s v="이주열"/>
    <x v="0"/>
    <s v="삼겹살 제주식 멜젓소스 270g"/>
    <n v="3070"/>
    <n v="1"/>
    <n v="3070"/>
  </r>
  <r>
    <x v="292"/>
    <s v="O221104058671"/>
    <s v="2022"/>
    <s v="4분기(12월)"/>
    <x v="8"/>
    <s v="브라질"/>
    <s v="이주열"/>
    <x v="0"/>
    <s v="삼양 까르보 불닭볶음면(멀티4입)"/>
    <n v="4890"/>
    <n v="4"/>
    <n v="19560"/>
  </r>
  <r>
    <x v="292"/>
    <s v="O221104058671"/>
    <s v="2022"/>
    <s v="4분기(12월)"/>
    <x v="8"/>
    <s v="브라질"/>
    <s v="이주열"/>
    <x v="0"/>
    <s v="스위트 허니 사양벌꿀1kg"/>
    <n v="12000"/>
    <n v="1"/>
    <n v="12000"/>
  </r>
  <r>
    <x v="292"/>
    <s v="O221104058671"/>
    <s v="2022"/>
    <s v="4분기(12월)"/>
    <x v="8"/>
    <s v="브라질"/>
    <s v="이주열"/>
    <x v="0"/>
    <s v="신라면 작은컵(6입)"/>
    <n v="5850"/>
    <n v="4"/>
    <n v="23400"/>
  </r>
  <r>
    <x v="292"/>
    <s v="O221104058671"/>
    <s v="2022"/>
    <s v="4분기(12월)"/>
    <x v="8"/>
    <s v="브라질"/>
    <s v="이주열"/>
    <x v="0"/>
    <s v="앵그리너구리멀티 5입"/>
    <n v="3980"/>
    <n v="2"/>
    <n v="7960"/>
  </r>
  <r>
    <x v="292"/>
    <s v="O221104058671"/>
    <s v="2022"/>
    <s v="4분기(12월)"/>
    <x v="8"/>
    <s v="브라질"/>
    <s v="이주열"/>
    <x v="0"/>
    <s v="옛날국수 쌀소면500g"/>
    <n v="2880"/>
    <n v="2"/>
    <n v="5760"/>
  </r>
  <r>
    <x v="292"/>
    <s v="O221104058671"/>
    <s v="2022"/>
    <s v="4분기(12월)"/>
    <x v="8"/>
    <s v="브라질"/>
    <s v="이주열"/>
    <x v="0"/>
    <s v="오뚜기 진짬뽕(멀티4입)"/>
    <n v="5430"/>
    <n v="2"/>
    <n v="10860"/>
  </r>
  <r>
    <x v="292"/>
    <s v="O221104058671"/>
    <s v="2022"/>
    <s v="4분기(12월)"/>
    <x v="8"/>
    <s v="브라질"/>
    <s v="이주열"/>
    <x v="0"/>
    <s v="오뚜기 콕콕콕 스파게티 120g x 12개"/>
    <n v="17670"/>
    <n v="1"/>
    <n v="17670"/>
  </r>
  <r>
    <x v="292"/>
    <s v="O221104058671"/>
    <s v="2022"/>
    <s v="4분기(12월)"/>
    <x v="8"/>
    <s v="브라질"/>
    <s v="이주열"/>
    <x v="0"/>
    <s v="오리온 고래밥46g"/>
    <n v="670"/>
    <n v="10"/>
    <n v="6700"/>
  </r>
  <r>
    <x v="292"/>
    <s v="O221104058671"/>
    <s v="2022"/>
    <s v="4분기(12월)"/>
    <x v="8"/>
    <s v="브라질"/>
    <s v="이주열"/>
    <x v="0"/>
    <s v="오리온 오징어땅콩180g"/>
    <n v="2260"/>
    <n v="5"/>
    <n v="11300"/>
  </r>
  <r>
    <x v="292"/>
    <s v="O221104058671"/>
    <s v="2022"/>
    <s v="4분기(12월)"/>
    <x v="8"/>
    <s v="브라질"/>
    <s v="이주열"/>
    <x v="0"/>
    <s v="오리온 초코파이12p"/>
    <n v="3920"/>
    <n v="2"/>
    <n v="7840"/>
  </r>
  <r>
    <x v="292"/>
    <s v="O221104058671"/>
    <s v="2022"/>
    <s v="4분기(12월)"/>
    <x v="8"/>
    <s v="브라질"/>
    <s v="이주열"/>
    <x v="0"/>
    <s v="월남쌈소스(몬)295ml"/>
    <n v="4255"/>
    <n v="1"/>
    <n v="4255"/>
  </r>
  <r>
    <x v="292"/>
    <s v="O221104058671"/>
    <s v="2022"/>
    <s v="4분기(12월)"/>
    <x v="8"/>
    <s v="브라질"/>
    <s v="이주열"/>
    <x v="0"/>
    <s v="정일강냉이90g"/>
    <n v="900"/>
    <n v="5"/>
    <n v="4500"/>
  </r>
  <r>
    <x v="292"/>
    <s v="O221104058671"/>
    <s v="2022"/>
    <s v="4분기(12월)"/>
    <x v="8"/>
    <s v="브라질"/>
    <s v="이주열"/>
    <x v="0"/>
    <s v="정통 오리엔탈 드레싱 210g"/>
    <n v="3340"/>
    <n v="2"/>
    <n v="6680"/>
  </r>
  <r>
    <x v="292"/>
    <s v="O221104058671"/>
    <s v="2022"/>
    <s v="4분기(12월)"/>
    <x v="8"/>
    <s v="브라질"/>
    <s v="이주열"/>
    <x v="0"/>
    <s v="종가반상 얼큰알탕450g*2"/>
    <n v="9240"/>
    <n v="1"/>
    <n v="9240"/>
  </r>
  <r>
    <x v="292"/>
    <s v="O221104058671"/>
    <s v="2022"/>
    <s v="4분기(12월)"/>
    <x v="8"/>
    <s v="브라질"/>
    <s v="이주열"/>
    <x v="0"/>
    <s v="주방세제 자연퐁 솔잎 1.12kg"/>
    <n v="4700"/>
    <n v="1"/>
    <n v="4700"/>
  </r>
  <r>
    <x v="292"/>
    <s v="O221104058671"/>
    <s v="2022"/>
    <s v="4분기(12월)"/>
    <x v="8"/>
    <s v="브라질"/>
    <s v="이주열"/>
    <x v="0"/>
    <s v="진라면*매운맛(멀티5입)"/>
    <n v="3250"/>
    <n v="2"/>
    <n v="6500"/>
  </r>
  <r>
    <x v="292"/>
    <s v="O221104058671"/>
    <s v="2022"/>
    <s v="4분기(12월)"/>
    <x v="8"/>
    <s v="브라질"/>
    <s v="이주열"/>
    <x v="0"/>
    <s v="질러 갈릭 바베큐육포30g"/>
    <n v="3270"/>
    <n v="10"/>
    <n v="32700"/>
  </r>
  <r>
    <x v="292"/>
    <s v="O221104058671"/>
    <s v="2022"/>
    <s v="4분기(12월)"/>
    <x v="8"/>
    <s v="브라질"/>
    <s v="이주열"/>
    <x v="0"/>
    <s v="참깨라면 멀티 4입"/>
    <n v="4018"/>
    <n v="4"/>
    <n v="16072"/>
  </r>
  <r>
    <x v="292"/>
    <s v="O221104058671"/>
    <s v="2022"/>
    <s v="4분기(12월)"/>
    <x v="8"/>
    <s v="브라질"/>
    <s v="이주열"/>
    <x v="0"/>
    <s v="컴배트파워 작은바퀴용12입"/>
    <n v="7500"/>
    <n v="1"/>
    <n v="7500"/>
  </r>
  <r>
    <x v="292"/>
    <s v="O221104058671"/>
    <s v="2022"/>
    <s v="4분기(12월)"/>
    <x v="8"/>
    <s v="브라질"/>
    <s v="이주열"/>
    <x v="0"/>
    <s v="크라운 콘칩70g"/>
    <n v="1080"/>
    <n v="10"/>
    <n v="10800"/>
  </r>
  <r>
    <x v="292"/>
    <s v="O221104058671"/>
    <s v="2022"/>
    <s v="4분기(12월)"/>
    <x v="8"/>
    <s v="브라질"/>
    <s v="이주열"/>
    <x v="0"/>
    <s v="파마젠 멀티비타민 꾸미(90일분)"/>
    <n v="14000"/>
    <n v="3"/>
    <n v="42000"/>
  </r>
  <r>
    <x v="292"/>
    <s v="O221104058671"/>
    <s v="2022"/>
    <s v="4분기(12월)"/>
    <x v="8"/>
    <s v="브라질"/>
    <s v="이주열"/>
    <x v="0"/>
    <s v="팔도 도시락 86g*24입"/>
    <n v="20000"/>
    <n v="2"/>
    <n v="40000"/>
  </r>
  <r>
    <x v="292"/>
    <s v="O221104058671"/>
    <s v="2022"/>
    <s v="4분기(12월)"/>
    <x v="8"/>
    <s v="브라질"/>
    <s v="이주열"/>
    <x v="0"/>
    <s v="팔도 왕뚜껑110g*18입"/>
    <n v="17360"/>
    <n v="1"/>
    <n v="17360"/>
  </r>
  <r>
    <x v="292"/>
    <s v="O221104058671"/>
    <s v="2022"/>
    <s v="4분기(12월)"/>
    <x v="8"/>
    <s v="브라질"/>
    <s v="이주열"/>
    <x v="0"/>
    <s v="팔도 틈새라면(멀티5입) "/>
    <n v="4400"/>
    <n v="8"/>
    <n v="35200"/>
  </r>
  <r>
    <x v="292"/>
    <s v="O221104058671"/>
    <s v="2022"/>
    <s v="4분기(12월)"/>
    <x v="8"/>
    <s v="브라질"/>
    <s v="이주열"/>
    <x v="0"/>
    <s v="포카리스웨트 분말74g (5입)"/>
    <n v="8400"/>
    <n v="2"/>
    <n v="16800"/>
  </r>
  <r>
    <x v="292"/>
    <s v="O221104058671"/>
    <s v="2022"/>
    <s v="4분기(12월)"/>
    <x v="8"/>
    <s v="브라질"/>
    <s v="이주열"/>
    <x v="0"/>
    <s v="포키 오리지날46g"/>
    <n v="1070"/>
    <n v="5"/>
    <n v="5350"/>
  </r>
  <r>
    <x v="292"/>
    <s v="O221104058671"/>
    <s v="2022"/>
    <s v="4분기(12월)"/>
    <x v="8"/>
    <s v="브라질"/>
    <s v="이주열"/>
    <x v="0"/>
    <s v="하이몬 피넛월남쌈소스230ml"/>
    <n v="4520"/>
    <n v="1"/>
    <n v="4520"/>
  </r>
  <r>
    <x v="292"/>
    <s v="O221104058671"/>
    <s v="2022"/>
    <s v="4분기(12월)"/>
    <x v="8"/>
    <s v="브라질"/>
    <s v="이주열"/>
    <x v="0"/>
    <s v="해태 초코홈런볼 128g"/>
    <n v="3800"/>
    <n v="5"/>
    <n v="19000"/>
  </r>
  <r>
    <x v="292"/>
    <s v="O221104058671"/>
    <s v="2022"/>
    <s v="4분기(12월)"/>
    <x v="8"/>
    <s v="브라질"/>
    <s v="이주열"/>
    <x v="0"/>
    <s v="허니버터 와사비맛아몬드130g"/>
    <n v="3400"/>
    <n v="5"/>
    <n v="17000"/>
  </r>
  <r>
    <x v="293"/>
    <s v="O221104058669"/>
    <s v="2022"/>
    <s v="4분기(12월)"/>
    <x v="8"/>
    <s v="인도"/>
    <s v="김정현"/>
    <x v="0"/>
    <s v="[냉장][노르웨이] 간고등어 (특, 400g 이상) (이마트)"/>
    <n v="8980"/>
    <n v="2"/>
    <n v="17960"/>
  </r>
  <r>
    <x v="293"/>
    <s v="O221104058669"/>
    <s v="2022"/>
    <s v="4분기(12월)"/>
    <x v="8"/>
    <s v="인도"/>
    <s v="김정현"/>
    <x v="0"/>
    <s v="CJ 다진마늘150g"/>
    <n v="5070"/>
    <n v="1"/>
    <n v="5070"/>
  </r>
  <r>
    <x v="293"/>
    <s v="O221104058669"/>
    <s v="2022"/>
    <s v="4분기(12월)"/>
    <x v="8"/>
    <s v="인도"/>
    <s v="김정현"/>
    <x v="0"/>
    <s v="CJ 맛밤80g"/>
    <n v="2250"/>
    <n v="2"/>
    <n v="4500"/>
  </r>
  <r>
    <x v="293"/>
    <s v="O221104058669"/>
    <s v="2022"/>
    <s v="4분기(12월)"/>
    <x v="8"/>
    <s v="인도"/>
    <s v="김정현"/>
    <x v="0"/>
    <s v="CJ 비비고 삼치구이 60g*2"/>
    <n v="8980"/>
    <n v="1"/>
    <n v="8980"/>
  </r>
  <r>
    <x v="293"/>
    <s v="O221104058669"/>
    <s v="2022"/>
    <s v="4분기(12월)"/>
    <x v="8"/>
    <s v="인도"/>
    <s v="김정현"/>
    <x v="0"/>
    <s v="CJ)오뎅한그릇360g"/>
    <n v="1870"/>
    <n v="4"/>
    <n v="7480"/>
  </r>
  <r>
    <x v="293"/>
    <s v="O221104058669"/>
    <s v="2022"/>
    <s v="4분기(12월)"/>
    <x v="8"/>
    <s v="인도"/>
    <s v="김정현"/>
    <x v="0"/>
    <s v="SOUR 꿈틀이80g"/>
    <n v="1070"/>
    <n v="4"/>
    <n v="4280"/>
  </r>
  <r>
    <x v="293"/>
    <s v="O221104058669"/>
    <s v="2022"/>
    <s v="4분기(12월)"/>
    <x v="8"/>
    <s v="인도"/>
    <s v="김정현"/>
    <x v="0"/>
    <s v="The맛있는 김도둑 김가루70g"/>
    <n v="2600"/>
    <n v="4"/>
    <n v="10400"/>
  </r>
  <r>
    <x v="293"/>
    <s v="O221104058669"/>
    <s v="2022"/>
    <s v="4분기(12월)"/>
    <x v="8"/>
    <s v="인도"/>
    <s v="김정현"/>
    <x v="0"/>
    <s v="The맛있는김도둑 재래식탁김15g*30"/>
    <n v="26000"/>
    <n v="1"/>
    <n v="26000"/>
  </r>
  <r>
    <x v="293"/>
    <s v="O221104058669"/>
    <s v="2022"/>
    <s v="4분기(12월)"/>
    <x v="8"/>
    <s v="인도"/>
    <s v="김정현"/>
    <x v="0"/>
    <s v="감자 수제비키트265g"/>
    <n v="5960"/>
    <n v="3"/>
    <n v="17880"/>
  </r>
  <r>
    <x v="293"/>
    <s v="O221104058669"/>
    <s v="2022"/>
    <s v="4분기(12월)"/>
    <x v="8"/>
    <s v="인도"/>
    <s v="김정현"/>
    <x v="0"/>
    <s v="김도둑 광천재래김4g*16봉"/>
    <n v="4200"/>
    <n v="2"/>
    <n v="8400"/>
  </r>
  <r>
    <x v="293"/>
    <s v="O221104058669"/>
    <s v="2022"/>
    <s v="4분기(12월)"/>
    <x v="8"/>
    <s v="인도"/>
    <s v="김정현"/>
    <x v="0"/>
    <s v="깔끔한 멸치국물팩65g(13g*5)"/>
    <n v="2700"/>
    <n v="2"/>
    <n v="5400"/>
  </r>
  <r>
    <x v="293"/>
    <s v="O221104058669"/>
    <s v="2022"/>
    <s v="4분기(12월)"/>
    <x v="8"/>
    <s v="인도"/>
    <s v="김정현"/>
    <x v="0"/>
    <s v="농심 꿀꽈배기90g"/>
    <n v="1240"/>
    <n v="4"/>
    <n v="4960"/>
  </r>
  <r>
    <x v="293"/>
    <s v="O221104058669"/>
    <s v="2022"/>
    <s v="4분기(12월)"/>
    <x v="8"/>
    <s v="인도"/>
    <s v="김정현"/>
    <x v="0"/>
    <s v="농심 바나나킥 75g"/>
    <n v="1460"/>
    <n v="2"/>
    <n v="2920"/>
  </r>
  <r>
    <x v="293"/>
    <s v="O221104058669"/>
    <s v="2022"/>
    <s v="4분기(12월)"/>
    <x v="8"/>
    <s v="인도"/>
    <s v="김정현"/>
    <x v="0"/>
    <s v="농심 신라면(멀티5입)"/>
    <n v="3730"/>
    <n v="2"/>
    <n v="7460"/>
  </r>
  <r>
    <x v="293"/>
    <s v="O221104058669"/>
    <s v="2022"/>
    <s v="4분기(12월)"/>
    <x v="8"/>
    <s v="인도"/>
    <s v="김정현"/>
    <x v="0"/>
    <s v="농심 오징어짬뽕(멀티5입)"/>
    <n v="4430"/>
    <n v="1"/>
    <n v="4430"/>
  </r>
  <r>
    <x v="293"/>
    <s v="O221104058669"/>
    <s v="2022"/>
    <s v="4분기(12월)"/>
    <x v="8"/>
    <s v="인도"/>
    <s v="김정현"/>
    <x v="0"/>
    <s v="농심 육개장사발면86g*6입"/>
    <n v="5000"/>
    <n v="2"/>
    <n v="10000"/>
  </r>
  <r>
    <x v="293"/>
    <s v="O221104058669"/>
    <s v="2022"/>
    <s v="4분기(12월)"/>
    <x v="8"/>
    <s v="인도"/>
    <s v="김정현"/>
    <x v="0"/>
    <s v="농심 쫄병 숯불바베큐82g*5"/>
    <n v="5450"/>
    <n v="1"/>
    <n v="5450"/>
  </r>
  <r>
    <x v="293"/>
    <s v="O221104058669"/>
    <s v="2022"/>
    <s v="4분기(12월)"/>
    <x v="8"/>
    <s v="인도"/>
    <s v="김정현"/>
    <x v="0"/>
    <s v="농심 포스틱 84g"/>
    <n v="1240"/>
    <n v="4"/>
    <n v="4960"/>
  </r>
  <r>
    <x v="293"/>
    <s v="O221104058669"/>
    <s v="2022"/>
    <s v="4분기(12월)"/>
    <x v="8"/>
    <s v="인도"/>
    <s v="김정현"/>
    <x v="0"/>
    <s v="농심짜파게티(멀티5입)"/>
    <n v="5000"/>
    <n v="2"/>
    <n v="10000"/>
  </r>
  <r>
    <x v="293"/>
    <s v="O221104058669"/>
    <s v="2022"/>
    <s v="4분기(12월)"/>
    <x v="8"/>
    <s v="인도"/>
    <s v="김정현"/>
    <x v="0"/>
    <s v="다향 훈제오리(슬라이스)400g"/>
    <n v="10380"/>
    <n v="2"/>
    <n v="20760"/>
  </r>
  <r>
    <x v="293"/>
    <s v="O221104058669"/>
    <s v="2022"/>
    <s v="4분기(12월)"/>
    <x v="8"/>
    <s v="인도"/>
    <s v="김정현"/>
    <x v="0"/>
    <s v="대림)옛날맛 순대 500g"/>
    <n v="2800"/>
    <n v="3"/>
    <n v="8400"/>
  </r>
  <r>
    <x v="293"/>
    <s v="O221104058669"/>
    <s v="2022"/>
    <s v="4분기(12월)"/>
    <x v="8"/>
    <s v="인도"/>
    <s v="김정현"/>
    <x v="0"/>
    <s v="동원 살코기참치100g*5입"/>
    <n v="10200"/>
    <n v="3"/>
    <n v="30600"/>
  </r>
  <r>
    <x v="293"/>
    <s v="O221104058669"/>
    <s v="2022"/>
    <s v="4분기(12월)"/>
    <x v="8"/>
    <s v="인도"/>
    <s v="김정현"/>
    <x v="0"/>
    <s v="동원 상상육포 오리지널 50g"/>
    <n v="3900"/>
    <n v="4"/>
    <n v="15600"/>
  </r>
  <r>
    <x v="293"/>
    <s v="O221104058669"/>
    <s v="2022"/>
    <s v="4분기(12월)"/>
    <x v="8"/>
    <s v="인도"/>
    <s v="김정현"/>
    <x v="0"/>
    <s v="레모나 생유산균9C 2g*50포 "/>
    <n v="11500"/>
    <n v="1"/>
    <n v="11500"/>
  </r>
  <r>
    <x v="293"/>
    <s v="O221104058669"/>
    <s v="2022"/>
    <s v="4분기(12월)"/>
    <x v="8"/>
    <s v="인도"/>
    <s v="김정현"/>
    <x v="0"/>
    <s v="롯데 제크 100g"/>
    <n v="1450"/>
    <n v="3"/>
    <n v="4350"/>
  </r>
  <r>
    <x v="293"/>
    <s v="O221104058669"/>
    <s v="2022"/>
    <s v="4분기(12월)"/>
    <x v="8"/>
    <s v="인도"/>
    <s v="김정현"/>
    <x v="0"/>
    <s v="마이쮸(딸기복숭아)284g"/>
    <n v="3610"/>
    <n v="1"/>
    <n v="3610"/>
  </r>
  <r>
    <x v="293"/>
    <s v="O221104058669"/>
    <s v="2022"/>
    <s v="4분기(12월)"/>
    <x v="8"/>
    <s v="인도"/>
    <s v="김정현"/>
    <x v="0"/>
    <s v="맛술 생강 500ml"/>
    <n v="2780"/>
    <n v="1"/>
    <n v="2780"/>
  </r>
  <r>
    <x v="293"/>
    <s v="O221104058669"/>
    <s v="2022"/>
    <s v="4분기(12월)"/>
    <x v="8"/>
    <s v="인도"/>
    <s v="김정현"/>
    <x v="0"/>
    <s v="반해요 우엉채볶음60g*5"/>
    <n v="11000"/>
    <n v="1"/>
    <n v="11000"/>
  </r>
  <r>
    <x v="293"/>
    <s v="O221104058669"/>
    <s v="2022"/>
    <s v="4분기(12월)"/>
    <x v="8"/>
    <s v="인도"/>
    <s v="김정현"/>
    <x v="0"/>
    <s v="백설 하얀설탕 1kg"/>
    <n v="1800"/>
    <n v="1"/>
    <n v="1800"/>
  </r>
  <r>
    <x v="293"/>
    <s v="O221104058669"/>
    <s v="2022"/>
    <s v="4분기(12월)"/>
    <x v="8"/>
    <s v="인도"/>
    <s v="김정현"/>
    <x v="0"/>
    <s v="백설찹쌀호떡믹스400g"/>
    <n v="3800"/>
    <n v="2"/>
    <n v="7600"/>
  </r>
  <r>
    <x v="293"/>
    <s v="O221104058669"/>
    <s v="2022"/>
    <s v="4분기(12월)"/>
    <x v="8"/>
    <s v="인도"/>
    <s v="김정현"/>
    <x v="0"/>
    <s v="보리건빵85g*3입"/>
    <n v="1100"/>
    <n v="5"/>
    <n v="5500"/>
  </r>
  <r>
    <x v="293"/>
    <s v="O221104058669"/>
    <s v="2022"/>
    <s v="4분기(12월)"/>
    <x v="8"/>
    <s v="인도"/>
    <s v="김정현"/>
    <x v="0"/>
    <s v="비바크부어스트300g"/>
    <n v="4280"/>
    <n v="4"/>
    <n v="17120"/>
  </r>
  <r>
    <x v="293"/>
    <s v="O221104058669"/>
    <s v="2022"/>
    <s v="4분기(12월)"/>
    <x v="8"/>
    <s v="인도"/>
    <s v="김정현"/>
    <x v="0"/>
    <s v="비비고 맛김치 900g"/>
    <n v="16900"/>
    <n v="4"/>
    <n v="67600"/>
  </r>
  <r>
    <x v="293"/>
    <s v="O221104058669"/>
    <s v="2022"/>
    <s v="4분기(12월)"/>
    <x v="8"/>
    <s v="인도"/>
    <s v="김정현"/>
    <x v="0"/>
    <s v="비비고 사골곰탕500g*2"/>
    <n v="2850"/>
    <n v="4"/>
    <n v="11400"/>
  </r>
  <r>
    <x v="293"/>
    <s v="O221104058669"/>
    <s v="2022"/>
    <s v="4분기(12월)"/>
    <x v="8"/>
    <s v="인도"/>
    <s v="김정현"/>
    <x v="0"/>
    <s v="비비고 포기 배추김치 3.3Kg"/>
    <n v="37800"/>
    <n v="1"/>
    <n v="37800"/>
  </r>
  <r>
    <x v="293"/>
    <s v="O221104058669"/>
    <s v="2022"/>
    <s v="4분기(12월)"/>
    <x v="8"/>
    <s v="인도"/>
    <s v="김정현"/>
    <x v="0"/>
    <s v="비비고차돌육개장500g*2"/>
    <n v="11780"/>
    <n v="1"/>
    <n v="11780"/>
  </r>
  <r>
    <x v="293"/>
    <s v="O221104058669"/>
    <s v="2022"/>
    <s v="4분기(12월)"/>
    <x v="8"/>
    <s v="인도"/>
    <s v="김정현"/>
    <x v="0"/>
    <s v="뻥이요 오리지날 140g"/>
    <n v="1250"/>
    <n v="1"/>
    <n v="1250"/>
  </r>
  <r>
    <x v="293"/>
    <s v="O221104058669"/>
    <s v="2022"/>
    <s v="4분기(12월)"/>
    <x v="8"/>
    <s v="인도"/>
    <s v="김정현"/>
    <x v="0"/>
    <s v="삼립 미니꿀약과140g"/>
    <n v="1400"/>
    <n v="5"/>
    <n v="7000"/>
  </r>
  <r>
    <x v="293"/>
    <s v="O221104058669"/>
    <s v="2022"/>
    <s v="4분기(12월)"/>
    <x v="8"/>
    <s v="인도"/>
    <s v="김정현"/>
    <x v="0"/>
    <s v="삼색천하 오징어70g"/>
    <n v="6620"/>
    <n v="3"/>
    <n v="19860"/>
  </r>
  <r>
    <x v="293"/>
    <s v="O221104058669"/>
    <s v="2022"/>
    <s v="4분기(12월)"/>
    <x v="8"/>
    <s v="인도"/>
    <s v="김정현"/>
    <x v="0"/>
    <s v="샘표 우리엄마 더덕장아찌90g*5"/>
    <n v="18090"/>
    <n v="1"/>
    <n v="18090"/>
  </r>
  <r>
    <x v="293"/>
    <s v="O221104058669"/>
    <s v="2022"/>
    <s v="4분기(12월)"/>
    <x v="8"/>
    <s v="인도"/>
    <s v="김정현"/>
    <x v="0"/>
    <s v="선봉 양평 해장국 600g*3"/>
    <n v="10000"/>
    <n v="2"/>
    <n v="20000"/>
  </r>
  <r>
    <x v="293"/>
    <s v="O221104058669"/>
    <s v="2022"/>
    <s v="4분기(12월)"/>
    <x v="8"/>
    <s v="인도"/>
    <s v="김정현"/>
    <x v="0"/>
    <s v="성경 삼각김밥용김 (20매)"/>
    <n v="4310"/>
    <n v="3"/>
    <n v="12930"/>
  </r>
  <r>
    <x v="293"/>
    <s v="O221104058669"/>
    <s v="2022"/>
    <s v="4분기(12월)"/>
    <x v="8"/>
    <s v="인도"/>
    <s v="김정현"/>
    <x v="0"/>
    <s v="송학쌀떡500g"/>
    <n v="2240"/>
    <n v="2"/>
    <n v="4480"/>
  </r>
  <r>
    <x v="293"/>
    <s v="O221104058669"/>
    <s v="2022"/>
    <s v="4분기(12월)"/>
    <x v="8"/>
    <s v="인도"/>
    <s v="김정현"/>
    <x v="0"/>
    <s v="스팸 마일드 300g*3"/>
    <n v="12480"/>
    <n v="1"/>
    <n v="12480"/>
  </r>
  <r>
    <x v="293"/>
    <s v="O221104058669"/>
    <s v="2022"/>
    <s v="4분기(12월)"/>
    <x v="8"/>
    <s v="인도"/>
    <s v="김정현"/>
    <x v="0"/>
    <s v="스팸 클래식300g*3입"/>
    <n v="12480"/>
    <n v="1"/>
    <n v="12480"/>
  </r>
  <r>
    <x v="293"/>
    <s v="O221104058669"/>
    <s v="2022"/>
    <s v="4분기(12월)"/>
    <x v="8"/>
    <s v="인도"/>
    <s v="김정현"/>
    <x v="0"/>
    <s v="신라면 작은컵(6입)"/>
    <n v="5850"/>
    <n v="2"/>
    <n v="11700"/>
  </r>
  <r>
    <x v="293"/>
    <s v="O221104058669"/>
    <s v="2022"/>
    <s v="4분기(12월)"/>
    <x v="8"/>
    <s v="인도"/>
    <s v="김정현"/>
    <x v="0"/>
    <s v="신앙촌 깔끔한 국간장860ml"/>
    <n v="6950"/>
    <n v="1"/>
    <n v="6950"/>
  </r>
  <r>
    <x v="293"/>
    <s v="O221104058669"/>
    <s v="2022"/>
    <s v="4분기(12월)"/>
    <x v="8"/>
    <s v="인도"/>
    <s v="김정현"/>
    <x v="0"/>
    <s v="아이비155g"/>
    <n v="2090"/>
    <n v="3"/>
    <n v="6270"/>
  </r>
  <r>
    <x v="293"/>
    <s v="O221104058669"/>
    <s v="2022"/>
    <s v="4분기(12월)"/>
    <x v="8"/>
    <s v="인도"/>
    <s v="김정현"/>
    <x v="0"/>
    <s v="옛날 쥐치포40g"/>
    <n v="1480"/>
    <n v="3"/>
    <n v="4440"/>
  </r>
  <r>
    <x v="293"/>
    <s v="O221104058669"/>
    <s v="2022"/>
    <s v="4분기(12월)"/>
    <x v="8"/>
    <s v="인도"/>
    <s v="김정현"/>
    <x v="0"/>
    <s v="오뚜기)옛날참기름320ml"/>
    <n v="6660"/>
    <n v="1"/>
    <n v="6660"/>
  </r>
  <r>
    <x v="293"/>
    <s v="O221104058669"/>
    <s v="2022"/>
    <s v="4분기(12월)"/>
    <x v="8"/>
    <s v="인도"/>
    <s v="김정현"/>
    <x v="0"/>
    <s v="오리온 고래밥46g"/>
    <n v="670"/>
    <n v="4"/>
    <n v="2680"/>
  </r>
  <r>
    <x v="293"/>
    <s v="O221104058669"/>
    <s v="2022"/>
    <s v="4분기(12월)"/>
    <x v="8"/>
    <s v="인도"/>
    <s v="김정현"/>
    <x v="0"/>
    <s v="오양맛살270g"/>
    <n v="1860"/>
    <n v="1"/>
    <n v="1860"/>
  </r>
  <r>
    <x v="293"/>
    <s v="O221104058669"/>
    <s v="2022"/>
    <s v="4분기(12월)"/>
    <x v="8"/>
    <s v="인도"/>
    <s v="김정현"/>
    <x v="0"/>
    <s v="요리한수 제육두루치기양념150g"/>
    <n v="1800"/>
    <n v="2"/>
    <n v="3600"/>
  </r>
  <r>
    <x v="293"/>
    <s v="O221104058669"/>
    <s v="2022"/>
    <s v="4분기(12월)"/>
    <x v="8"/>
    <s v="인도"/>
    <s v="김정현"/>
    <x v="0"/>
    <s v="우리엄마 명태채 볶음50g*5"/>
    <n v="15800"/>
    <n v="1"/>
    <n v="15800"/>
  </r>
  <r>
    <x v="293"/>
    <s v="O221104058669"/>
    <s v="2022"/>
    <s v="4분기(12월)"/>
    <x v="8"/>
    <s v="인도"/>
    <s v="김정현"/>
    <x v="0"/>
    <s v="의성마늘 후랑크70g"/>
    <n v="1300"/>
    <n v="5"/>
    <n v="6500"/>
  </r>
  <r>
    <x v="293"/>
    <s v="O221104058669"/>
    <s v="2022"/>
    <s v="4분기(12월)"/>
    <x v="8"/>
    <s v="인도"/>
    <s v="김정현"/>
    <x v="0"/>
    <s v="일미 김밥단무지400g"/>
    <n v="2320"/>
    <n v="2"/>
    <n v="4640"/>
  </r>
  <r>
    <x v="293"/>
    <s v="O221104058669"/>
    <s v="2022"/>
    <s v="4분기(12월)"/>
    <x v="8"/>
    <s v="인도"/>
    <s v="김정현"/>
    <x v="0"/>
    <s v="일미 양념우엉150g"/>
    <n v="3100"/>
    <n v="2"/>
    <n v="6200"/>
  </r>
  <r>
    <x v="293"/>
    <s v="O221104058669"/>
    <s v="2022"/>
    <s v="4분기(12월)"/>
    <x v="8"/>
    <s v="인도"/>
    <s v="김정현"/>
    <x v="0"/>
    <s v="전기구이 꾼 쥐포43g이상"/>
    <n v="1900"/>
    <n v="3"/>
    <n v="5700"/>
  </r>
  <r>
    <x v="293"/>
    <s v="O221104058669"/>
    <s v="2022"/>
    <s v="4분기(12월)"/>
    <x v="8"/>
    <s v="인도"/>
    <s v="김정현"/>
    <x v="0"/>
    <s v="젤리스트로우482g(25입)"/>
    <n v="4500"/>
    <n v="1"/>
    <n v="4500"/>
  </r>
  <r>
    <x v="293"/>
    <s v="O221104058669"/>
    <s v="2022"/>
    <s v="4분기(12월)"/>
    <x v="8"/>
    <s v="인도"/>
    <s v="김정현"/>
    <x v="0"/>
    <s v="존쿡 전G베이컨200g"/>
    <n v="4010"/>
    <n v="2"/>
    <n v="8020"/>
  </r>
  <r>
    <x v="293"/>
    <s v="O221104058669"/>
    <s v="2022"/>
    <s v="4분기(12월)"/>
    <x v="8"/>
    <s v="인도"/>
    <s v="김정현"/>
    <x v="0"/>
    <s v="종가반상 곱창전골400g*2"/>
    <n v="11600"/>
    <n v="2"/>
    <n v="23200"/>
  </r>
  <r>
    <x v="293"/>
    <s v="O221104058669"/>
    <s v="2022"/>
    <s v="4분기(12월)"/>
    <x v="8"/>
    <s v="인도"/>
    <s v="김정현"/>
    <x v="0"/>
    <s v="종가반상 남도추어탕450g*2"/>
    <n v="11290"/>
    <n v="1"/>
    <n v="11290"/>
  </r>
  <r>
    <x v="293"/>
    <s v="O221104058669"/>
    <s v="2022"/>
    <s v="4분기(12월)"/>
    <x v="8"/>
    <s v="인도"/>
    <s v="김정현"/>
    <x v="0"/>
    <s v="종가반상 사골선지해장국450g*2"/>
    <n v="9240"/>
    <n v="2"/>
    <n v="18480"/>
  </r>
  <r>
    <x v="293"/>
    <s v="O221104058669"/>
    <s v="2022"/>
    <s v="4분기(12월)"/>
    <x v="8"/>
    <s v="인도"/>
    <s v="김정현"/>
    <x v="0"/>
    <s v="진공 찹쌀1kg"/>
    <n v="7400"/>
    <n v="3"/>
    <n v="22200"/>
  </r>
  <r>
    <x v="293"/>
    <s v="O221104058669"/>
    <s v="2022"/>
    <s v="4분기(12월)"/>
    <x v="8"/>
    <s v="인도"/>
    <s v="김정현"/>
    <x v="0"/>
    <s v="진라면*순한맛(멀티5입)"/>
    <n v="3200"/>
    <n v="2"/>
    <n v="6400"/>
  </r>
  <r>
    <x v="293"/>
    <s v="O221104058669"/>
    <s v="2022"/>
    <s v="4분기(12월)"/>
    <x v="8"/>
    <s v="인도"/>
    <s v="김정현"/>
    <x v="0"/>
    <s v="참깨라면 멀티 4입"/>
    <n v="4018"/>
    <n v="2"/>
    <n v="8036"/>
  </r>
  <r>
    <x v="293"/>
    <s v="O221104058669"/>
    <s v="2022"/>
    <s v="4분기(12월)"/>
    <x v="8"/>
    <s v="인도"/>
    <s v="김정현"/>
    <x v="0"/>
    <s v="참푸드 진미오징어채100g(페루)"/>
    <n v="3400"/>
    <n v="1"/>
    <n v="3400"/>
  </r>
  <r>
    <x v="293"/>
    <s v="O221104058669"/>
    <s v="2022"/>
    <s v="4분기(12월)"/>
    <x v="8"/>
    <s v="인도"/>
    <s v="김정현"/>
    <x v="0"/>
    <s v="청정원 고추장 돼지불고기양념500g"/>
    <n v="3610"/>
    <n v="1"/>
    <n v="3610"/>
  </r>
  <r>
    <x v="293"/>
    <s v="O221104058669"/>
    <s v="2022"/>
    <s v="4분기(12월)"/>
    <x v="8"/>
    <s v="인도"/>
    <s v="김정현"/>
    <x v="0"/>
    <s v="청정원 순창쌈장 P500g"/>
    <n v="3550"/>
    <n v="2"/>
    <n v="7100"/>
  </r>
  <r>
    <x v="293"/>
    <s v="O221104058669"/>
    <s v="2022"/>
    <s v="4분기(12월)"/>
    <x v="8"/>
    <s v="인도"/>
    <s v="김정현"/>
    <x v="0"/>
    <s v="칠갑 낙지젓160g"/>
    <n v="5450"/>
    <n v="2"/>
    <n v="10900"/>
  </r>
  <r>
    <x v="293"/>
    <s v="O221104058669"/>
    <s v="2022"/>
    <s v="4분기(12월)"/>
    <x v="8"/>
    <s v="인도"/>
    <s v="김정현"/>
    <x v="0"/>
    <s v="칠갑 참꼴뚜기젓160g"/>
    <n v="5450"/>
    <n v="2"/>
    <n v="10900"/>
  </r>
  <r>
    <x v="293"/>
    <s v="O221104058669"/>
    <s v="2022"/>
    <s v="4분기(12월)"/>
    <x v="8"/>
    <s v="인도"/>
    <s v="김정현"/>
    <x v="0"/>
    <s v="크라운 콘초66g(헤이즐넛초코)"/>
    <n v="1080"/>
    <n v="4"/>
    <n v="4320"/>
  </r>
  <r>
    <x v="293"/>
    <s v="O221104058669"/>
    <s v="2022"/>
    <s v="4분기(12월)"/>
    <x v="8"/>
    <s v="인도"/>
    <s v="김정현"/>
    <x v="0"/>
    <s v="크라운 콘치 치즈크림66g"/>
    <n v="990"/>
    <n v="4"/>
    <n v="3960"/>
  </r>
  <r>
    <x v="293"/>
    <s v="O221104058669"/>
    <s v="2022"/>
    <s v="4분기(12월)"/>
    <x v="8"/>
    <s v="인도"/>
    <s v="김정현"/>
    <x v="0"/>
    <s v="크라운 콘칩70g"/>
    <n v="1080"/>
    <n v="5"/>
    <n v="5400"/>
  </r>
  <r>
    <x v="293"/>
    <s v="O221104058669"/>
    <s v="2022"/>
    <s v="4분기(12월)"/>
    <x v="8"/>
    <s v="인도"/>
    <s v="김정현"/>
    <x v="0"/>
    <s v="크라운 쿠크다스128g (화이트)"/>
    <n v="2160"/>
    <n v="3"/>
    <n v="6480"/>
  </r>
  <r>
    <x v="293"/>
    <s v="O221104058669"/>
    <s v="2022"/>
    <s v="4분기(12월)"/>
    <x v="8"/>
    <s v="인도"/>
    <s v="김정현"/>
    <x v="0"/>
    <s v="평산맛족발450g"/>
    <n v="7200"/>
    <n v="1"/>
    <n v="7200"/>
  </r>
  <r>
    <x v="293"/>
    <s v="O221104058669"/>
    <s v="2022"/>
    <s v="4분기(12월)"/>
    <x v="8"/>
    <s v="인도"/>
    <s v="김정현"/>
    <x v="0"/>
    <s v="하이면 명인우동430g"/>
    <n v="5420"/>
    <n v="1"/>
    <n v="5420"/>
  </r>
  <r>
    <x v="293"/>
    <s v="O221104058669"/>
    <s v="2022"/>
    <s v="4분기(12월)"/>
    <x v="8"/>
    <s v="인도"/>
    <s v="김정현"/>
    <x v="0"/>
    <s v="한성 미니윈너280g"/>
    <n v="4280"/>
    <n v="2"/>
    <n v="8560"/>
  </r>
  <r>
    <x v="293"/>
    <s v="O221104058669"/>
    <s v="2022"/>
    <s v="4분기(12월)"/>
    <x v="8"/>
    <s v="인도"/>
    <s v="김정현"/>
    <x v="0"/>
    <s v="한성기업 명란젓갈180g"/>
    <n v="9070"/>
    <n v="3"/>
    <n v="27210"/>
  </r>
  <r>
    <x v="293"/>
    <s v="O221104058669"/>
    <s v="2022"/>
    <s v="4분기(12월)"/>
    <x v="8"/>
    <s v="인도"/>
    <s v="김정현"/>
    <x v="0"/>
    <s v="한성맛있는전골어묵270g"/>
    <n v="3600"/>
    <n v="4"/>
    <n v="14400"/>
  </r>
  <r>
    <x v="293"/>
    <s v="O221104058669"/>
    <s v="2022"/>
    <s v="4분기(12월)"/>
    <x v="8"/>
    <s v="인도"/>
    <s v="김정현"/>
    <x v="0"/>
    <s v="한성유부초밥 박사320g"/>
    <n v="3800"/>
    <n v="3"/>
    <n v="11400"/>
  </r>
  <r>
    <x v="293"/>
    <s v="O221104058669"/>
    <s v="2022"/>
    <s v="4분기(12월)"/>
    <x v="8"/>
    <s v="인도"/>
    <s v="김정현"/>
    <x v="0"/>
    <s v="한성크래미 145g+90g"/>
    <n v="3520"/>
    <n v="2"/>
    <n v="7040"/>
  </r>
  <r>
    <x v="293"/>
    <s v="O221104058669"/>
    <s v="2022"/>
    <s v="4분기(12월)"/>
    <x v="8"/>
    <s v="인도"/>
    <s v="김정현"/>
    <x v="0"/>
    <s v="해찬들 태양초 골드고추장1.7kg+300g"/>
    <n v="11000"/>
    <n v="1"/>
    <n v="11000"/>
  </r>
  <r>
    <x v="293"/>
    <s v="O221104058669"/>
    <s v="2022"/>
    <s v="4분기(12월)"/>
    <x v="8"/>
    <s v="인도"/>
    <s v="김정현"/>
    <x v="0"/>
    <s v="해찬들그대로끓여먹는된장450g(쇠고기)"/>
    <n v="5900"/>
    <n v="1"/>
    <n v="5900"/>
  </r>
  <r>
    <x v="293"/>
    <s v="O221104058669"/>
    <s v="2022"/>
    <s v="4분기(12월)"/>
    <x v="8"/>
    <s v="인도"/>
    <s v="김정현"/>
    <x v="0"/>
    <s v="해태 맛동산 90g"/>
    <n v="1380"/>
    <n v="3"/>
    <n v="4140"/>
  </r>
  <r>
    <x v="293"/>
    <s v="O221104058669"/>
    <s v="2022"/>
    <s v="4분기(12월)"/>
    <x v="8"/>
    <s v="인도"/>
    <s v="김정현"/>
    <x v="0"/>
    <s v="해태 오사쯔60g"/>
    <n v="1080"/>
    <n v="4"/>
    <n v="4320"/>
  </r>
  <r>
    <x v="293"/>
    <s v="O221104058669"/>
    <s v="2022"/>
    <s v="4분기(12월)"/>
    <x v="8"/>
    <s v="인도"/>
    <s v="김정현"/>
    <x v="0"/>
    <s v="해태 초코홈런볼 128g"/>
    <n v="3800"/>
    <n v="4"/>
    <n v="15200"/>
  </r>
  <r>
    <x v="293"/>
    <s v="O221104058669"/>
    <s v="2022"/>
    <s v="4분기(12월)"/>
    <x v="8"/>
    <s v="인도"/>
    <s v="김정현"/>
    <x v="0"/>
    <s v="해표 포도씨유900ml"/>
    <n v="12400"/>
    <n v="2"/>
    <n v="24800"/>
  </r>
  <r>
    <x v="293"/>
    <s v="O221104058669"/>
    <s v="2022"/>
    <s v="4분기(12월)"/>
    <x v="8"/>
    <s v="인도"/>
    <s v="김정현"/>
    <x v="0"/>
    <s v="햇반200g*4개입"/>
    <n v="5200"/>
    <n v="4"/>
    <n v="20800"/>
  </r>
  <r>
    <x v="293"/>
    <s v="O221104058669"/>
    <s v="2022"/>
    <s v="4분기(12월)"/>
    <x v="8"/>
    <s v="인도"/>
    <s v="김정현"/>
    <x v="0"/>
    <s v="훠궈마라탕소스70g"/>
    <n v="5180"/>
    <n v="1"/>
    <n v="5180"/>
  </r>
  <r>
    <x v="294"/>
    <s v="O221104058666"/>
    <s v="2022"/>
    <s v="4분기(12월)"/>
    <x v="8"/>
    <s v="인도"/>
    <s v="장봉진"/>
    <x v="0"/>
    <s v="[냉장][노르웨이] 간고등어 (특, 400g 이상) (이마트)"/>
    <n v="8980"/>
    <n v="1"/>
    <n v="8980"/>
  </r>
  <r>
    <x v="294"/>
    <s v="O221104058666"/>
    <s v="2022"/>
    <s v="4분기(12월)"/>
    <x v="8"/>
    <s v="인도"/>
    <s v="장봉진"/>
    <x v="0"/>
    <s v="CJ 맛밤80g"/>
    <n v="2250"/>
    <n v="4"/>
    <n v="9000"/>
  </r>
  <r>
    <x v="294"/>
    <s v="O221104058666"/>
    <s v="2022"/>
    <s v="4분기(12월)"/>
    <x v="8"/>
    <s v="인도"/>
    <s v="장봉진"/>
    <x v="0"/>
    <s v="cj 바른어묵 사각어묵 (240g*2)"/>
    <n v="5490"/>
    <n v="2"/>
    <n v="10980"/>
  </r>
  <r>
    <x v="294"/>
    <s v="O221104058666"/>
    <s v="2022"/>
    <s v="4분기(12월)"/>
    <x v="8"/>
    <s v="인도"/>
    <s v="장봉진"/>
    <x v="0"/>
    <s v="CJ 비비고 삼치구이 60g*2"/>
    <n v="8980"/>
    <n v="1"/>
    <n v="8980"/>
  </r>
  <r>
    <x v="294"/>
    <s v="O221104058666"/>
    <s v="2022"/>
    <s v="4분기(12월)"/>
    <x v="8"/>
    <s v="인도"/>
    <s v="장봉진"/>
    <x v="0"/>
    <s v="The맛있는 김도둑 김밥용김10매"/>
    <n v="1400"/>
    <n v="2"/>
    <n v="2800"/>
  </r>
  <r>
    <x v="294"/>
    <s v="O221104058666"/>
    <s v="2022"/>
    <s v="4분기(12월)"/>
    <x v="8"/>
    <s v="인도"/>
    <s v="장봉진"/>
    <x v="0"/>
    <s v="구운감자 135g"/>
    <n v="3600"/>
    <n v="2"/>
    <n v="7200"/>
  </r>
  <r>
    <x v="294"/>
    <s v="O221104058666"/>
    <s v="2022"/>
    <s v="4분기(12월)"/>
    <x v="8"/>
    <s v="인도"/>
    <s v="장봉진"/>
    <x v="0"/>
    <s v="김발(속대)"/>
    <n v="1000"/>
    <n v="1"/>
    <n v="1000"/>
  </r>
  <r>
    <x v="294"/>
    <s v="O221104058666"/>
    <s v="2022"/>
    <s v="4분기(12월)"/>
    <x v="8"/>
    <s v="인도"/>
    <s v="장봉진"/>
    <x v="0"/>
    <s v="꽃게랑 오리지널70g"/>
    <n v="1073"/>
    <n v="1"/>
    <n v="1073"/>
  </r>
  <r>
    <x v="294"/>
    <s v="O221104058666"/>
    <s v="2022"/>
    <s v="4분기(12월)"/>
    <x v="8"/>
    <s v="인도"/>
    <s v="장봉진"/>
    <x v="0"/>
    <s v="농심 꿀꽈배기90g"/>
    <n v="1240"/>
    <n v="2"/>
    <n v="2480"/>
  </r>
  <r>
    <x v="294"/>
    <s v="O221104058666"/>
    <s v="2022"/>
    <s v="4분기(12월)"/>
    <x v="8"/>
    <s v="인도"/>
    <s v="장봉진"/>
    <x v="0"/>
    <s v="농심 닭다리 후라이드맛66g"/>
    <n v="1340"/>
    <n v="2"/>
    <n v="2680"/>
  </r>
  <r>
    <x v="294"/>
    <s v="O221104058666"/>
    <s v="2022"/>
    <s v="4분기(12월)"/>
    <x v="8"/>
    <s v="인도"/>
    <s v="장봉진"/>
    <x v="0"/>
    <s v="농심 바나나킥 75g"/>
    <n v="1460"/>
    <n v="1"/>
    <n v="1460"/>
  </r>
  <r>
    <x v="294"/>
    <s v="O221104058666"/>
    <s v="2022"/>
    <s v="4분기(12월)"/>
    <x v="8"/>
    <s v="인도"/>
    <s v="장봉진"/>
    <x v="0"/>
    <s v="농심 쫄병 숯불바베큐82g*5"/>
    <n v="5450"/>
    <n v="1"/>
    <n v="5450"/>
  </r>
  <r>
    <x v="294"/>
    <s v="O221104058666"/>
    <s v="2022"/>
    <s v="4분기(12월)"/>
    <x v="8"/>
    <s v="인도"/>
    <s v="장봉진"/>
    <x v="0"/>
    <s v="농심 포스틱 84g"/>
    <n v="1240"/>
    <n v="2"/>
    <n v="2480"/>
  </r>
  <r>
    <x v="294"/>
    <s v="O221104058666"/>
    <s v="2022"/>
    <s v="4분기(12월)"/>
    <x v="8"/>
    <s v="인도"/>
    <s v="장봉진"/>
    <x v="0"/>
    <s v="다농원 검은콩 20곡 미숫가루40T"/>
    <n v="12000"/>
    <n v="1"/>
    <n v="12000"/>
  </r>
  <r>
    <x v="294"/>
    <s v="O221104058666"/>
    <s v="2022"/>
    <s v="4분기(12월)"/>
    <x v="8"/>
    <s v="인도"/>
    <s v="장봉진"/>
    <x v="0"/>
    <s v="다담바지락순두부찌개양념140G"/>
    <n v="1390"/>
    <n v="3"/>
    <n v="4170"/>
  </r>
  <r>
    <x v="294"/>
    <s v="O221104058666"/>
    <s v="2022"/>
    <s v="4분기(12월)"/>
    <x v="8"/>
    <s v="인도"/>
    <s v="장봉진"/>
    <x v="0"/>
    <s v="다향 훈제오리(슬라이스)400g"/>
    <n v="10380"/>
    <n v="3"/>
    <n v="31140"/>
  </r>
  <r>
    <x v="294"/>
    <s v="O221104058666"/>
    <s v="2022"/>
    <s v="4분기(12월)"/>
    <x v="8"/>
    <s v="인도"/>
    <s v="장봉진"/>
    <x v="0"/>
    <s v="대림 숯불구이맛 후랑크70g"/>
    <n v="930"/>
    <n v="6"/>
    <n v="5580"/>
  </r>
  <r>
    <x v="294"/>
    <s v="O221104058666"/>
    <s v="2022"/>
    <s v="4분기(12월)"/>
    <x v="8"/>
    <s v="인도"/>
    <s v="장봉진"/>
    <x v="0"/>
    <s v="대림)옛날맛 순대 500g"/>
    <n v="2800"/>
    <n v="1"/>
    <n v="2800"/>
  </r>
  <r>
    <x v="294"/>
    <s v="O221104058666"/>
    <s v="2022"/>
    <s v="4분기(12월)"/>
    <x v="8"/>
    <s v="인도"/>
    <s v="장봉진"/>
    <x v="0"/>
    <s v="동원 살코기참치100g*5입"/>
    <n v="10200"/>
    <n v="2"/>
    <n v="20400"/>
  </r>
  <r>
    <x v="294"/>
    <s v="O221104058666"/>
    <s v="2022"/>
    <s v="4분기(12월)"/>
    <x v="8"/>
    <s v="인도"/>
    <s v="장봉진"/>
    <x v="0"/>
    <s v="동원 스위트콘340g*2"/>
    <n v="2250"/>
    <n v="2"/>
    <n v="4500"/>
  </r>
  <r>
    <x v="294"/>
    <s v="O221104058666"/>
    <s v="2022"/>
    <s v="4분기(12월)"/>
    <x v="8"/>
    <s v="인도"/>
    <s v="장봉진"/>
    <x v="0"/>
    <s v="뚝배기표 청국장 180g(양념)"/>
    <n v="1240"/>
    <n v="1"/>
    <n v="1240"/>
  </r>
  <r>
    <x v="294"/>
    <s v="O221104058666"/>
    <s v="2022"/>
    <s v="4분기(12월)"/>
    <x v="8"/>
    <s v="인도"/>
    <s v="장봉진"/>
    <x v="0"/>
    <s v="롯데 미니비엔나140g "/>
    <n v="2270"/>
    <n v="10"/>
    <n v="22700"/>
  </r>
  <r>
    <x v="294"/>
    <s v="O221104058666"/>
    <s v="2022"/>
    <s v="4분기(12월)"/>
    <x v="8"/>
    <s v="인도"/>
    <s v="장봉진"/>
    <x v="0"/>
    <s v="롯데 빼빼로 오리지날54g"/>
    <n v="1240"/>
    <n v="2"/>
    <n v="2480"/>
  </r>
  <r>
    <x v="294"/>
    <s v="O221104058666"/>
    <s v="2022"/>
    <s v="4분기(12월)"/>
    <x v="8"/>
    <s v="인도"/>
    <s v="장봉진"/>
    <x v="0"/>
    <s v="롯데 알뜰소시지 350g"/>
    <n v="2109"/>
    <n v="1"/>
    <n v="2109"/>
  </r>
  <r>
    <x v="294"/>
    <s v="O221104058666"/>
    <s v="2022"/>
    <s v="4분기(12월)"/>
    <x v="8"/>
    <s v="인도"/>
    <s v="장봉진"/>
    <x v="0"/>
    <s v="롯데 청포도 캔디 153g"/>
    <n v="2090"/>
    <n v="1"/>
    <n v="2090"/>
  </r>
  <r>
    <x v="294"/>
    <s v="O221104058666"/>
    <s v="2022"/>
    <s v="4분기(12월)"/>
    <x v="8"/>
    <s v="인도"/>
    <s v="장봉진"/>
    <x v="0"/>
    <s v="바르는 비트(칼라,소매찌든때 강력제거)220ml"/>
    <n v="4200"/>
    <n v="1"/>
    <n v="4200"/>
  </r>
  <r>
    <x v="294"/>
    <s v="O221104058666"/>
    <s v="2022"/>
    <s v="4분기(12월)"/>
    <x v="8"/>
    <s v="인도"/>
    <s v="장봉진"/>
    <x v="0"/>
    <s v="백설 정말 맛있는소시지 160g*2"/>
    <n v="3240"/>
    <n v="2"/>
    <n v="6480"/>
  </r>
  <r>
    <x v="294"/>
    <s v="O221104058666"/>
    <s v="2022"/>
    <s v="4분기(12월)"/>
    <x v="8"/>
    <s v="인도"/>
    <s v="장봉진"/>
    <x v="0"/>
    <s v="백설찹쌀호떡믹스400g"/>
    <n v="3800"/>
    <n v="1"/>
    <n v="3800"/>
  </r>
  <r>
    <x v="294"/>
    <s v="O221104058666"/>
    <s v="2022"/>
    <s v="4분기(12월)"/>
    <x v="8"/>
    <s v="인도"/>
    <s v="장봉진"/>
    <x v="0"/>
    <s v="버터와플316g"/>
    <n v="4000"/>
    <n v="1"/>
    <n v="4000"/>
  </r>
  <r>
    <x v="294"/>
    <s v="O221104058666"/>
    <s v="2022"/>
    <s v="4분기(12월)"/>
    <x v="8"/>
    <s v="인도"/>
    <s v="장봉진"/>
    <x v="0"/>
    <s v="부산 삼진어묵 어부의바 세트 640g"/>
    <n v="17100"/>
    <n v="1"/>
    <n v="17100"/>
  </r>
  <r>
    <x v="294"/>
    <s v="O221104058666"/>
    <s v="2022"/>
    <s v="4분기(12월)"/>
    <x v="8"/>
    <s v="인도"/>
    <s v="장봉진"/>
    <x v="0"/>
    <s v="비비고 감자탕 460g*2"/>
    <n v="13810"/>
    <n v="1"/>
    <n v="13810"/>
  </r>
  <r>
    <x v="294"/>
    <s v="O221104058666"/>
    <s v="2022"/>
    <s v="4분기(12월)"/>
    <x v="8"/>
    <s v="인도"/>
    <s v="장봉진"/>
    <x v="0"/>
    <s v="비비고 소고기 장터국500g*2"/>
    <n v="9040"/>
    <n v="1"/>
    <n v="9040"/>
  </r>
  <r>
    <x v="294"/>
    <s v="O221104058666"/>
    <s v="2022"/>
    <s v="4분기(12월)"/>
    <x v="8"/>
    <s v="인도"/>
    <s v="장봉진"/>
    <x v="0"/>
    <s v="비비고 포기 배추김치 3.3Kg"/>
    <n v="37800"/>
    <n v="1"/>
    <n v="37800"/>
  </r>
  <r>
    <x v="294"/>
    <s v="O221104058666"/>
    <s v="2022"/>
    <s v="4분기(12월)"/>
    <x v="8"/>
    <s v="인도"/>
    <s v="장봉진"/>
    <x v="0"/>
    <s v="뿌셔뿌셔(바베큐맛)"/>
    <n v="840"/>
    <n v="2"/>
    <n v="1680"/>
  </r>
  <r>
    <x v="294"/>
    <s v="O221104058666"/>
    <s v="2022"/>
    <s v="4분기(12월)"/>
    <x v="8"/>
    <s v="인도"/>
    <s v="장봉진"/>
    <x v="0"/>
    <s v="뿌셔뿌셔(불고기)"/>
    <n v="840"/>
    <n v="2"/>
    <n v="1680"/>
  </r>
  <r>
    <x v="294"/>
    <s v="O221104058666"/>
    <s v="2022"/>
    <s v="4분기(12월)"/>
    <x v="8"/>
    <s v="인도"/>
    <s v="장봉진"/>
    <x v="0"/>
    <s v="쁘띠첼 과일젤리 복숭아 210g*6"/>
    <n v="12000"/>
    <n v="1"/>
    <n v="12000"/>
  </r>
  <r>
    <x v="294"/>
    <s v="O221104058666"/>
    <s v="2022"/>
    <s v="4분기(12월)"/>
    <x v="8"/>
    <s v="인도"/>
    <s v="장봉진"/>
    <x v="0"/>
    <s v="쁘띠첼 과일젤리 포도 210g*6"/>
    <n v="12000"/>
    <n v="1"/>
    <n v="12000"/>
  </r>
  <r>
    <x v="294"/>
    <s v="O221104058666"/>
    <s v="2022"/>
    <s v="4분기(12월)"/>
    <x v="8"/>
    <s v="인도"/>
    <s v="장봉진"/>
    <x v="0"/>
    <s v="삼립 꿀호떡 192g1+1*14개"/>
    <n v="41720"/>
    <n v="1"/>
    <n v="41720"/>
  </r>
  <r>
    <x v="294"/>
    <s v="O221104058666"/>
    <s v="2022"/>
    <s v="4분기(12월)"/>
    <x v="8"/>
    <s v="인도"/>
    <s v="장봉진"/>
    <x v="0"/>
    <s v="삼립 미니꿀약과140g"/>
    <n v="1400"/>
    <n v="1"/>
    <n v="1400"/>
  </r>
  <r>
    <x v="294"/>
    <s v="O221104058666"/>
    <s v="2022"/>
    <s v="4분기(12월)"/>
    <x v="8"/>
    <s v="인도"/>
    <s v="장봉진"/>
    <x v="0"/>
    <s v="샘표 바지락칼국수 111g"/>
    <n v="1250"/>
    <n v="1"/>
    <n v="1250"/>
  </r>
  <r>
    <x v="294"/>
    <s v="O221104058666"/>
    <s v="2022"/>
    <s v="4분기(12월)"/>
    <x v="8"/>
    <s v="인도"/>
    <s v="장봉진"/>
    <x v="0"/>
    <s v="송학 오징어젓160g"/>
    <n v="4000"/>
    <n v="1"/>
    <n v="4000"/>
  </r>
  <r>
    <x v="294"/>
    <s v="O221104058666"/>
    <s v="2022"/>
    <s v="4분기(12월)"/>
    <x v="8"/>
    <s v="인도"/>
    <s v="장봉진"/>
    <x v="0"/>
    <s v="스팸 마일드 300g*3"/>
    <n v="12480"/>
    <n v="2"/>
    <n v="24960"/>
  </r>
  <r>
    <x v="294"/>
    <s v="O221104058666"/>
    <s v="2022"/>
    <s v="4분기(12월)"/>
    <x v="8"/>
    <s v="인도"/>
    <s v="장봉진"/>
    <x v="0"/>
    <s v="신신파프(cool)"/>
    <n v="3240"/>
    <n v="1"/>
    <n v="3240"/>
  </r>
  <r>
    <x v="294"/>
    <s v="O221104058666"/>
    <s v="2022"/>
    <s v="4분기(12월)"/>
    <x v="8"/>
    <s v="인도"/>
    <s v="장봉진"/>
    <x v="0"/>
    <s v="쌀과자 골드100g"/>
    <n v="900"/>
    <n v="1"/>
    <n v="900"/>
  </r>
  <r>
    <x v="294"/>
    <s v="O221104058666"/>
    <s v="2022"/>
    <s v="4분기(12월)"/>
    <x v="8"/>
    <s v="인도"/>
    <s v="장봉진"/>
    <x v="0"/>
    <s v="얼려먹는초코만들기36g"/>
    <n v="1430"/>
    <n v="1"/>
    <n v="1430"/>
  </r>
  <r>
    <x v="294"/>
    <s v="O221104058666"/>
    <s v="2022"/>
    <s v="4분기(12월)"/>
    <x v="8"/>
    <s v="인도"/>
    <s v="장봉진"/>
    <x v="0"/>
    <s v="얼음골 냉면육수 동치미맛310ml(1인분)*5"/>
    <n v="2900"/>
    <n v="1"/>
    <n v="2900"/>
  </r>
  <r>
    <x v="294"/>
    <s v="O221104058666"/>
    <s v="2022"/>
    <s v="4분기(12월)"/>
    <x v="8"/>
    <s v="인도"/>
    <s v="장봉진"/>
    <x v="0"/>
    <s v="엔네이처부드러운프랑크260g*2개"/>
    <n v="7700"/>
    <n v="3"/>
    <n v="23100"/>
  </r>
  <r>
    <x v="294"/>
    <s v="O221104058666"/>
    <s v="2022"/>
    <s v="4분기(12월)"/>
    <x v="8"/>
    <s v="인도"/>
    <s v="장봉진"/>
    <x v="0"/>
    <s v="옛날 쥐치포40g"/>
    <n v="1480"/>
    <n v="3"/>
    <n v="4440"/>
  </r>
  <r>
    <x v="294"/>
    <s v="O221104058666"/>
    <s v="2022"/>
    <s v="4분기(12월)"/>
    <x v="8"/>
    <s v="인도"/>
    <s v="장봉진"/>
    <x v="0"/>
    <s v="오뚜기 골드마요네즈500g"/>
    <n v="3940"/>
    <n v="1"/>
    <n v="3940"/>
  </r>
  <r>
    <x v="294"/>
    <s v="O221104058666"/>
    <s v="2022"/>
    <s v="4분기(12월)"/>
    <x v="8"/>
    <s v="인도"/>
    <s v="장봉진"/>
    <x v="0"/>
    <s v="오뚜기 백세카레 고형 순한맛100g"/>
    <n v="3070"/>
    <n v="2"/>
    <n v="6140"/>
  </r>
  <r>
    <x v="294"/>
    <s v="O221104058666"/>
    <s v="2022"/>
    <s v="4분기(12월)"/>
    <x v="8"/>
    <s v="인도"/>
    <s v="장봉진"/>
    <x v="0"/>
    <s v="오뚜기 컵밥 차돌강된장보리밥280g"/>
    <n v="3020"/>
    <n v="1"/>
    <n v="3020"/>
  </r>
  <r>
    <x v="294"/>
    <s v="O221104058666"/>
    <s v="2022"/>
    <s v="4분기(12월)"/>
    <x v="8"/>
    <s v="인도"/>
    <s v="장봉진"/>
    <x v="0"/>
    <s v="오뚜기 콕콕콕 스파게티 120g x 12개"/>
    <n v="17670"/>
    <n v="1"/>
    <n v="17670"/>
  </r>
  <r>
    <x v="294"/>
    <s v="O221104058666"/>
    <s v="2022"/>
    <s v="4분기(12월)"/>
    <x v="8"/>
    <s v="인도"/>
    <s v="장봉진"/>
    <x v="0"/>
    <s v="오뜨 쇼콜라150g"/>
    <n v="3080"/>
    <n v="1"/>
    <n v="3080"/>
  </r>
  <r>
    <x v="294"/>
    <s v="O221104058666"/>
    <s v="2022"/>
    <s v="4분기(12월)"/>
    <x v="8"/>
    <s v="인도"/>
    <s v="장봉진"/>
    <x v="0"/>
    <s v="오리온 고래밥46g"/>
    <n v="670"/>
    <n v="2"/>
    <n v="1340"/>
  </r>
  <r>
    <x v="294"/>
    <s v="O221104058666"/>
    <s v="2022"/>
    <s v="4분기(12월)"/>
    <x v="8"/>
    <s v="인도"/>
    <s v="장봉진"/>
    <x v="0"/>
    <s v="오리온 오감자 감자그라탕50g"/>
    <n v="1210"/>
    <n v="2"/>
    <n v="2420"/>
  </r>
  <r>
    <x v="294"/>
    <s v="O221104058666"/>
    <s v="2022"/>
    <s v="4분기(12월)"/>
    <x v="8"/>
    <s v="인도"/>
    <s v="장봉진"/>
    <x v="0"/>
    <s v="오리온 오감자 찍먹 양념바베큐맛50g"/>
    <n v="1470"/>
    <n v="1"/>
    <n v="1470"/>
  </r>
  <r>
    <x v="294"/>
    <s v="O221104058666"/>
    <s v="2022"/>
    <s v="4분기(12월)"/>
    <x v="8"/>
    <s v="인도"/>
    <s v="장봉진"/>
    <x v="0"/>
    <s v="오리온 오뜨치즈144g"/>
    <n v="3073"/>
    <n v="1"/>
    <n v="3073"/>
  </r>
  <r>
    <x v="294"/>
    <s v="O221104058666"/>
    <s v="2022"/>
    <s v="4분기(12월)"/>
    <x v="8"/>
    <s v="인도"/>
    <s v="장봉진"/>
    <x v="0"/>
    <s v="오리온 오징어땅콩180g"/>
    <n v="2260"/>
    <n v="1"/>
    <n v="2260"/>
  </r>
  <r>
    <x v="294"/>
    <s v="O221104058666"/>
    <s v="2022"/>
    <s v="4분기(12월)"/>
    <x v="8"/>
    <s v="인도"/>
    <s v="장봉진"/>
    <x v="0"/>
    <s v="오양맛살270g"/>
    <n v="1860"/>
    <n v="2"/>
    <n v="3720"/>
  </r>
  <r>
    <x v="294"/>
    <s v="O221104058666"/>
    <s v="2022"/>
    <s v="4분기(12월)"/>
    <x v="8"/>
    <s v="인도"/>
    <s v="장봉진"/>
    <x v="0"/>
    <s v="오징어 숏다리20g"/>
    <n v="1540"/>
    <n v="10"/>
    <n v="15400"/>
  </r>
  <r>
    <x v="294"/>
    <s v="O221104058666"/>
    <s v="2022"/>
    <s v="4분기(12월)"/>
    <x v="8"/>
    <s v="인도"/>
    <s v="장봉진"/>
    <x v="0"/>
    <s v="일미 김밥단무지400g"/>
    <n v="2320"/>
    <n v="2"/>
    <n v="4640"/>
  </r>
  <r>
    <x v="294"/>
    <s v="O221104058666"/>
    <s v="2022"/>
    <s v="4분기(12월)"/>
    <x v="8"/>
    <s v="인도"/>
    <s v="장봉진"/>
    <x v="0"/>
    <s v="정통 오리엔탈 드레싱 210g"/>
    <n v="3340"/>
    <n v="1"/>
    <n v="3340"/>
  </r>
  <r>
    <x v="294"/>
    <s v="O221104058666"/>
    <s v="2022"/>
    <s v="4분기(12월)"/>
    <x v="8"/>
    <s v="인도"/>
    <s v="장봉진"/>
    <x v="0"/>
    <s v="존쿡 전G베이컨200g"/>
    <n v="4010"/>
    <n v="3"/>
    <n v="12030"/>
  </r>
  <r>
    <x v="294"/>
    <s v="O221104058666"/>
    <s v="2022"/>
    <s v="4분기(12월)"/>
    <x v="8"/>
    <s v="인도"/>
    <s v="장봉진"/>
    <x v="0"/>
    <s v="종가집 돌산갓김치500g"/>
    <n v="12480"/>
    <n v="1"/>
    <n v="12480"/>
  </r>
  <r>
    <x v="294"/>
    <s v="O221104058666"/>
    <s v="2022"/>
    <s v="4분기(12월)"/>
    <x v="8"/>
    <s v="인도"/>
    <s v="장봉진"/>
    <x v="0"/>
    <s v="종가집 열무김치 1.5kg"/>
    <n v="21000"/>
    <n v="1"/>
    <n v="21000"/>
  </r>
  <r>
    <x v="294"/>
    <s v="O221104058666"/>
    <s v="2022"/>
    <s v="4분기(12월)"/>
    <x v="8"/>
    <s v="인도"/>
    <s v="장봉진"/>
    <x v="0"/>
    <s v="주부9단 김밥햄170g"/>
    <n v="3600"/>
    <n v="3"/>
    <n v="10800"/>
  </r>
  <r>
    <x v="294"/>
    <s v="O221104058666"/>
    <s v="2022"/>
    <s v="4분기(12월)"/>
    <x v="8"/>
    <s v="인도"/>
    <s v="장봉진"/>
    <x v="0"/>
    <s v="진공 21곡혼합곡1kg"/>
    <n v="5900"/>
    <n v="1"/>
    <n v="5900"/>
  </r>
  <r>
    <x v="294"/>
    <s v="O221104058666"/>
    <s v="2022"/>
    <s v="4분기(12월)"/>
    <x v="8"/>
    <s v="인도"/>
    <s v="장봉진"/>
    <x v="0"/>
    <s v="진공 알찬미 5kg"/>
    <n v="28700"/>
    <n v="3"/>
    <n v="86100"/>
  </r>
  <r>
    <x v="294"/>
    <s v="O221104058666"/>
    <s v="2022"/>
    <s v="4분기(12월)"/>
    <x v="8"/>
    <s v="인도"/>
    <s v="장봉진"/>
    <x v="0"/>
    <s v="질러 갈릭 바베큐육포30g"/>
    <n v="3270"/>
    <n v="5"/>
    <n v="16350"/>
  </r>
  <r>
    <x v="294"/>
    <s v="O221104058666"/>
    <s v="2022"/>
    <s v="4분기(12월)"/>
    <x v="8"/>
    <s v="인도"/>
    <s v="장봉진"/>
    <x v="0"/>
    <s v="참푸드 진미오징어채100g(페루)"/>
    <n v="3400"/>
    <n v="2"/>
    <n v="6800"/>
  </r>
  <r>
    <x v="294"/>
    <s v="O221104058666"/>
    <s v="2022"/>
    <s v="4분기(12월)"/>
    <x v="8"/>
    <s v="인도"/>
    <s v="장봉진"/>
    <x v="0"/>
    <s v="청수비빔냉면720g"/>
    <n v="5960"/>
    <n v="1"/>
    <n v="5960"/>
  </r>
  <r>
    <x v="294"/>
    <s v="O221104058666"/>
    <s v="2022"/>
    <s v="4분기(12월)"/>
    <x v="8"/>
    <s v="인도"/>
    <s v="장봉진"/>
    <x v="0"/>
    <s v="촉촉한 고구마50g*5"/>
    <n v="6770"/>
    <n v="1"/>
    <n v="6770"/>
  </r>
  <r>
    <x v="294"/>
    <s v="O221104058666"/>
    <s v="2022"/>
    <s v="4분기(12월)"/>
    <x v="8"/>
    <s v="인도"/>
    <s v="장봉진"/>
    <x v="0"/>
    <s v="칠갑 오징어젓160g"/>
    <n v="4090"/>
    <n v="1"/>
    <n v="4090"/>
  </r>
  <r>
    <x v="294"/>
    <s v="O221104058666"/>
    <s v="2022"/>
    <s v="4분기(12월)"/>
    <x v="8"/>
    <s v="인도"/>
    <s v="장봉진"/>
    <x v="0"/>
    <s v="컵밥 직화불고기덮밥 250g"/>
    <n v="3170"/>
    <n v="2"/>
    <n v="6340"/>
  </r>
  <r>
    <x v="294"/>
    <s v="O221104058666"/>
    <s v="2022"/>
    <s v="4분기(12월)"/>
    <x v="8"/>
    <s v="인도"/>
    <s v="장봉진"/>
    <x v="0"/>
    <s v="크라운 뽀또 치즈타르트161g"/>
    <n v="1800"/>
    <n v="1"/>
    <n v="1800"/>
  </r>
  <r>
    <x v="294"/>
    <s v="O221104058666"/>
    <s v="2022"/>
    <s v="4분기(12월)"/>
    <x v="8"/>
    <s v="인도"/>
    <s v="장봉진"/>
    <x v="0"/>
    <s v="크라운 죠리퐁74g"/>
    <n v="1030"/>
    <n v="1"/>
    <n v="1030"/>
  </r>
  <r>
    <x v="294"/>
    <s v="O221104058666"/>
    <s v="2022"/>
    <s v="4분기(12월)"/>
    <x v="8"/>
    <s v="인도"/>
    <s v="장봉진"/>
    <x v="0"/>
    <s v="크라운 초코하임284g"/>
    <n v="4200"/>
    <n v="1"/>
    <n v="4200"/>
  </r>
  <r>
    <x v="294"/>
    <s v="O221104058666"/>
    <s v="2022"/>
    <s v="4분기(12월)"/>
    <x v="8"/>
    <s v="인도"/>
    <s v="장봉진"/>
    <x v="0"/>
    <s v="크라운 츄러스84g"/>
    <n v="1070"/>
    <n v="1"/>
    <n v="1070"/>
  </r>
  <r>
    <x v="294"/>
    <s v="O221104058666"/>
    <s v="2022"/>
    <s v="4분기(12월)"/>
    <x v="8"/>
    <s v="인도"/>
    <s v="장봉진"/>
    <x v="0"/>
    <s v="크라운 콘초66g(헤이즐넛초코)"/>
    <n v="1080"/>
    <n v="1"/>
    <n v="1080"/>
  </r>
  <r>
    <x v="294"/>
    <s v="O221104058666"/>
    <s v="2022"/>
    <s v="4분기(12월)"/>
    <x v="8"/>
    <s v="인도"/>
    <s v="장봉진"/>
    <x v="0"/>
    <s v="크라운 콘치 치즈크림66g"/>
    <n v="990"/>
    <n v="1"/>
    <n v="990"/>
  </r>
  <r>
    <x v="294"/>
    <s v="O221104058666"/>
    <s v="2022"/>
    <s v="4분기(12월)"/>
    <x v="8"/>
    <s v="인도"/>
    <s v="장봉진"/>
    <x v="0"/>
    <s v="크라운 콘칩70g"/>
    <n v="1080"/>
    <n v="2"/>
    <n v="2160"/>
  </r>
  <r>
    <x v="294"/>
    <s v="O221104058666"/>
    <s v="2022"/>
    <s v="4분기(12월)"/>
    <x v="8"/>
    <s v="인도"/>
    <s v="장봉진"/>
    <x v="0"/>
    <s v="크라운 쿠크다스128g (화이트)"/>
    <n v="2160"/>
    <n v="1"/>
    <n v="2160"/>
  </r>
  <r>
    <x v="294"/>
    <s v="O221104058666"/>
    <s v="2022"/>
    <s v="4분기(12월)"/>
    <x v="8"/>
    <s v="인도"/>
    <s v="장봉진"/>
    <x v="0"/>
    <s v="크리스피롤12곡 180g"/>
    <n v="3540"/>
    <n v="5"/>
    <n v="17700"/>
  </r>
  <r>
    <x v="294"/>
    <s v="O221104058666"/>
    <s v="2022"/>
    <s v="4분기(12월)"/>
    <x v="8"/>
    <s v="인도"/>
    <s v="장봉진"/>
    <x v="0"/>
    <s v="팔도 도시락 86g*24입"/>
    <n v="20000"/>
    <n v="1"/>
    <n v="20000"/>
  </r>
  <r>
    <x v="294"/>
    <s v="O221104058666"/>
    <s v="2022"/>
    <s v="4분기(12월)"/>
    <x v="8"/>
    <s v="인도"/>
    <s v="장봉진"/>
    <x v="0"/>
    <s v="팔도비빔면(멀티5입)"/>
    <n v="4450"/>
    <n v="1"/>
    <n v="4450"/>
  </r>
  <r>
    <x v="294"/>
    <s v="O221104058666"/>
    <s v="2022"/>
    <s v="4분기(12월)"/>
    <x v="8"/>
    <s v="인도"/>
    <s v="장봉진"/>
    <x v="0"/>
    <s v="평산맛족발450g"/>
    <n v="7200"/>
    <n v="2"/>
    <n v="14400"/>
  </r>
  <r>
    <x v="294"/>
    <s v="O221104058666"/>
    <s v="2022"/>
    <s v="4분기(12월)"/>
    <x v="8"/>
    <s v="인도"/>
    <s v="장봉진"/>
    <x v="0"/>
    <s v="하이디라오 훠궈 마라 매운소스 110g"/>
    <n v="4990"/>
    <n v="1"/>
    <n v="4990"/>
  </r>
  <r>
    <x v="294"/>
    <s v="O221104058666"/>
    <s v="2022"/>
    <s v="4분기(12월)"/>
    <x v="8"/>
    <s v="인도"/>
    <s v="장봉진"/>
    <x v="0"/>
    <s v="하이면 장칼국수412g"/>
    <n v="5700"/>
    <n v="1"/>
    <n v="5700"/>
  </r>
  <r>
    <x v="294"/>
    <s v="O221104058666"/>
    <s v="2022"/>
    <s v="4분기(12월)"/>
    <x v="8"/>
    <s v="인도"/>
    <s v="장봉진"/>
    <x v="0"/>
    <s v="한성기업 명란젓갈180g"/>
    <n v="9070"/>
    <n v="2"/>
    <n v="18140"/>
  </r>
  <r>
    <x v="294"/>
    <s v="O221104058666"/>
    <s v="2022"/>
    <s v="4분기(12월)"/>
    <x v="8"/>
    <s v="인도"/>
    <s v="장봉진"/>
    <x v="0"/>
    <s v="한성유부초밥 박사320g"/>
    <n v="3800"/>
    <n v="2"/>
    <n v="7600"/>
  </r>
  <r>
    <x v="294"/>
    <s v="O221104058666"/>
    <s v="2022"/>
    <s v="4분기(12월)"/>
    <x v="8"/>
    <s v="인도"/>
    <s v="장봉진"/>
    <x v="0"/>
    <s v="한성크래미 145g+90g"/>
    <n v="3520"/>
    <n v="3"/>
    <n v="10560"/>
  </r>
  <r>
    <x v="294"/>
    <s v="O221104058666"/>
    <s v="2022"/>
    <s v="4분기(12월)"/>
    <x v="8"/>
    <s v="인도"/>
    <s v="장봉진"/>
    <x v="0"/>
    <s v="해오름 홈메이드 통곡물현미  막걸리 키트24시간 완성530g"/>
    <n v="9200"/>
    <n v="1"/>
    <n v="9200"/>
  </r>
  <r>
    <x v="294"/>
    <s v="O221104058666"/>
    <s v="2022"/>
    <s v="4분기(12월)"/>
    <x v="8"/>
    <s v="인도"/>
    <s v="장봉진"/>
    <x v="0"/>
    <s v="해태 사루비아60g"/>
    <n v="1040"/>
    <n v="1"/>
    <n v="1040"/>
  </r>
  <r>
    <x v="294"/>
    <s v="O221104058666"/>
    <s v="2022"/>
    <s v="4분기(12월)"/>
    <x v="8"/>
    <s v="인도"/>
    <s v="장봉진"/>
    <x v="0"/>
    <s v="해태 오사쯔60g"/>
    <n v="1080"/>
    <n v="1"/>
    <n v="1080"/>
  </r>
  <r>
    <x v="294"/>
    <s v="O221104058666"/>
    <s v="2022"/>
    <s v="4분기(12월)"/>
    <x v="8"/>
    <s v="인도"/>
    <s v="장봉진"/>
    <x v="0"/>
    <s v="해태 오예스360g"/>
    <n v="4200"/>
    <n v="3"/>
    <n v="12600"/>
  </r>
  <r>
    <x v="294"/>
    <s v="O221104058666"/>
    <s v="2022"/>
    <s v="4분기(12월)"/>
    <x v="8"/>
    <s v="인도"/>
    <s v="장봉진"/>
    <x v="0"/>
    <s v="해태 초코홈런볼 128g"/>
    <n v="3800"/>
    <n v="2"/>
    <n v="7600"/>
  </r>
  <r>
    <x v="294"/>
    <s v="O221104058666"/>
    <s v="2022"/>
    <s v="4분기(12월)"/>
    <x v="8"/>
    <s v="인도"/>
    <s v="장봉진"/>
    <x v="0"/>
    <s v="해태 허니버터칩60g*4입"/>
    <n v="4700"/>
    <n v="1"/>
    <n v="4700"/>
  </r>
  <r>
    <x v="294"/>
    <s v="O221104058666"/>
    <s v="2022"/>
    <s v="4분기(12월)"/>
    <x v="8"/>
    <s v="인도"/>
    <s v="장봉진"/>
    <x v="0"/>
    <s v="해태)신당동떡볶이110g"/>
    <n v="1070"/>
    <n v="2"/>
    <n v="2140"/>
  </r>
  <r>
    <x v="294"/>
    <s v="O221104058666"/>
    <s v="2022"/>
    <s v="4분기(12월)"/>
    <x v="8"/>
    <s v="인도"/>
    <s v="장봉진"/>
    <x v="0"/>
    <s v="햇반200g*4개입"/>
    <n v="5200"/>
    <n v="4"/>
    <n v="20800"/>
  </r>
  <r>
    <x v="294"/>
    <s v="O221104058666"/>
    <s v="2022"/>
    <s v="4분기(12월)"/>
    <x v="8"/>
    <s v="인도"/>
    <s v="장봉진"/>
    <x v="0"/>
    <s v="훠궈마라탕소스70g"/>
    <n v="5180"/>
    <n v="1"/>
    <n v="5180"/>
  </r>
  <r>
    <x v="295"/>
    <s v="O221104058665"/>
    <s v="2022"/>
    <s v="4분기(12월)"/>
    <x v="10"/>
    <s v="노르웨이"/>
    <s v="김형진"/>
    <x v="0"/>
    <s v="고소한뚝딱비빔곤드레80g*5"/>
    <n v="14550"/>
    <n v="1"/>
    <n v="14550"/>
  </r>
  <r>
    <x v="295"/>
    <s v="O221104058665"/>
    <s v="2022"/>
    <s v="4분기(12월)"/>
    <x v="10"/>
    <s v="노르웨이"/>
    <s v="김형진"/>
    <x v="0"/>
    <s v="고추장아찌300g"/>
    <n v="6600"/>
    <n v="3"/>
    <n v="19800"/>
  </r>
  <r>
    <x v="295"/>
    <s v="O221104058665"/>
    <s v="2022"/>
    <s v="4분기(12월)"/>
    <x v="10"/>
    <s v="노르웨이"/>
    <s v="김형진"/>
    <x v="0"/>
    <s v="광야 매실청970ml"/>
    <n v="5800"/>
    <n v="1"/>
    <n v="5800"/>
  </r>
  <r>
    <x v="295"/>
    <s v="O221104058665"/>
    <s v="2022"/>
    <s v="4분기(12월)"/>
    <x v="10"/>
    <s v="노르웨이"/>
    <s v="김형진"/>
    <x v="0"/>
    <s v="나한테 바나나유산균90g 60포"/>
    <n v="18000"/>
    <n v="1"/>
    <n v="18000"/>
  </r>
  <r>
    <x v="295"/>
    <s v="O221104058665"/>
    <s v="2022"/>
    <s v="4분기(12월)"/>
    <x v="10"/>
    <s v="노르웨이"/>
    <s v="김형진"/>
    <x v="0"/>
    <s v="냉장고 탈취제 탈취탄140g (3개월)"/>
    <n v="6000"/>
    <n v="2"/>
    <n v="12000"/>
  </r>
  <r>
    <x v="295"/>
    <s v="O221104058665"/>
    <s v="2022"/>
    <s v="4분기(12월)"/>
    <x v="10"/>
    <s v="노르웨이"/>
    <s v="김형진"/>
    <x v="0"/>
    <s v="농심 꿀꽈배기90g"/>
    <n v="1240"/>
    <n v="1"/>
    <n v="1240"/>
  </r>
  <r>
    <x v="295"/>
    <s v="O221104058665"/>
    <s v="2022"/>
    <s v="4분기(12월)"/>
    <x v="10"/>
    <s v="노르웨이"/>
    <s v="김형진"/>
    <x v="0"/>
    <s v="농심 바나나킥 75g"/>
    <n v="1460"/>
    <n v="2"/>
    <n v="2920"/>
  </r>
  <r>
    <x v="295"/>
    <s v="O221104058665"/>
    <s v="2022"/>
    <s v="4분기(12월)"/>
    <x v="10"/>
    <s v="노르웨이"/>
    <s v="김형진"/>
    <x v="0"/>
    <s v="농심 새우깡90g"/>
    <n v="1073"/>
    <n v="1"/>
    <n v="1073"/>
  </r>
  <r>
    <x v="295"/>
    <s v="O221104058665"/>
    <s v="2022"/>
    <s v="4분기(12월)"/>
    <x v="10"/>
    <s v="노르웨이"/>
    <s v="김형진"/>
    <x v="0"/>
    <s v="농심 신라면(멀티5입)"/>
    <n v="3730"/>
    <n v="1"/>
    <n v="3730"/>
  </r>
  <r>
    <x v="295"/>
    <s v="O221104058665"/>
    <s v="2022"/>
    <s v="4분기(12월)"/>
    <x v="10"/>
    <s v="노르웨이"/>
    <s v="김형진"/>
    <x v="0"/>
    <s v="농심 육개장사발면86g*6입"/>
    <n v="5000"/>
    <n v="1"/>
    <n v="5000"/>
  </r>
  <r>
    <x v="295"/>
    <s v="O221104058665"/>
    <s v="2022"/>
    <s v="4분기(12월)"/>
    <x v="10"/>
    <s v="노르웨이"/>
    <s v="김형진"/>
    <x v="0"/>
    <s v="농심짜파게티(멀티5입)"/>
    <n v="5000"/>
    <n v="2"/>
    <n v="10000"/>
  </r>
  <r>
    <x v="295"/>
    <s v="O221104058665"/>
    <s v="2022"/>
    <s v="4분기(12월)"/>
    <x v="10"/>
    <s v="노르웨이"/>
    <s v="김형진"/>
    <x v="0"/>
    <s v="동원 DHA참치100g*5"/>
    <n v="9000"/>
    <n v="2"/>
    <n v="18000"/>
  </r>
  <r>
    <x v="295"/>
    <s v="O221104058665"/>
    <s v="2022"/>
    <s v="4분기(12월)"/>
    <x v="10"/>
    <s v="노르웨이"/>
    <s v="김형진"/>
    <x v="0"/>
    <s v="레모나 생유산균9C 2g*50포 "/>
    <n v="11500"/>
    <n v="1"/>
    <n v="11500"/>
  </r>
  <r>
    <x v="295"/>
    <s v="O221104058665"/>
    <s v="2022"/>
    <s v="4분기(12월)"/>
    <x v="10"/>
    <s v="노르웨이"/>
    <s v="김형진"/>
    <x v="0"/>
    <s v="롯데 청포도 캔디 153g"/>
    <n v="2090"/>
    <n v="2"/>
    <n v="4180"/>
  </r>
  <r>
    <x v="295"/>
    <s v="O221104058665"/>
    <s v="2022"/>
    <s v="4분기(12월)"/>
    <x v="10"/>
    <s v="노르웨이"/>
    <s v="김형진"/>
    <x v="0"/>
    <s v="몸이반한곤약젤리 디저트(복숭아)130ml*10입"/>
    <n v="9900"/>
    <n v="1"/>
    <n v="9900"/>
  </r>
  <r>
    <x v="295"/>
    <s v="O221104058665"/>
    <s v="2022"/>
    <s v="4분기(12월)"/>
    <x v="10"/>
    <s v="노르웨이"/>
    <s v="김형진"/>
    <x v="0"/>
    <s v="바삭고소부침가루1Kg"/>
    <n v="3910"/>
    <n v="1"/>
    <n v="3910"/>
  </r>
  <r>
    <x v="295"/>
    <s v="O221104058665"/>
    <s v="2022"/>
    <s v="4분기(12월)"/>
    <x v="10"/>
    <s v="노르웨이"/>
    <s v="김형진"/>
    <x v="0"/>
    <s v="비비고 갈비탕400g*2"/>
    <n v="13520"/>
    <n v="3"/>
    <n v="40560"/>
  </r>
  <r>
    <x v="295"/>
    <s v="O221104058665"/>
    <s v="2022"/>
    <s v="4분기(12월)"/>
    <x v="10"/>
    <s v="노르웨이"/>
    <s v="김형진"/>
    <x v="0"/>
    <s v="비비고 감자탕 460g*2"/>
    <n v="13810"/>
    <n v="1"/>
    <n v="13810"/>
  </r>
  <r>
    <x v="295"/>
    <s v="O221104058665"/>
    <s v="2022"/>
    <s v="4분기(12월)"/>
    <x v="10"/>
    <s v="노르웨이"/>
    <s v="김형진"/>
    <x v="0"/>
    <s v="비비고 사골곰탕500g*2"/>
    <n v="2850"/>
    <n v="2"/>
    <n v="5700"/>
  </r>
  <r>
    <x v="295"/>
    <s v="O221104058665"/>
    <s v="2022"/>
    <s v="4분기(12월)"/>
    <x v="10"/>
    <s v="노르웨이"/>
    <s v="김형진"/>
    <x v="0"/>
    <s v="비비고 육개장500g*2"/>
    <n v="8140"/>
    <n v="3"/>
    <n v="24420"/>
  </r>
  <r>
    <x v="295"/>
    <s v="O221104058665"/>
    <s v="2022"/>
    <s v="4분기(12월)"/>
    <x v="10"/>
    <s v="노르웨이"/>
    <s v="김형진"/>
    <x v="0"/>
    <s v="샘표 바지락칼국수 111g"/>
    <n v="1250"/>
    <n v="2"/>
    <n v="2500"/>
  </r>
  <r>
    <x v="295"/>
    <s v="O221104058665"/>
    <s v="2022"/>
    <s v="4분기(12월)"/>
    <x v="10"/>
    <s v="노르웨이"/>
    <s v="김형진"/>
    <x v="0"/>
    <s v="샤프란 굿바이담배냄새 피톤치드향 100ml"/>
    <n v="2430"/>
    <n v="1"/>
    <n v="2430"/>
  </r>
  <r>
    <x v="295"/>
    <s v="O221104058665"/>
    <s v="2022"/>
    <s v="4분기(12월)"/>
    <x v="10"/>
    <s v="노르웨이"/>
    <s v="김형진"/>
    <x v="0"/>
    <s v="스팸 마일드 300g*3"/>
    <n v="12480"/>
    <n v="2"/>
    <n v="24960"/>
  </r>
  <r>
    <x v="295"/>
    <s v="O221104058665"/>
    <s v="2022"/>
    <s v="4분기(12월)"/>
    <x v="10"/>
    <s v="노르웨이"/>
    <s v="김형진"/>
    <x v="0"/>
    <s v="신라면 작은컵(6입)"/>
    <n v="5850"/>
    <n v="1"/>
    <n v="5850"/>
  </r>
  <r>
    <x v="295"/>
    <s v="O221104058665"/>
    <s v="2022"/>
    <s v="4분기(12월)"/>
    <x v="10"/>
    <s v="노르웨이"/>
    <s v="김형진"/>
    <x v="0"/>
    <s v="쌀과자 골드100g"/>
    <n v="900"/>
    <n v="1"/>
    <n v="900"/>
  </r>
  <r>
    <x v="295"/>
    <s v="O221104058665"/>
    <s v="2022"/>
    <s v="4분기(12월)"/>
    <x v="10"/>
    <s v="노르웨이"/>
    <s v="김형진"/>
    <x v="0"/>
    <s v="옛날 국수 소면 700g"/>
    <n v="2790"/>
    <n v="1"/>
    <n v="2790"/>
  </r>
  <r>
    <x v="295"/>
    <s v="O221104058665"/>
    <s v="2022"/>
    <s v="4분기(12월)"/>
    <x v="10"/>
    <s v="노르웨이"/>
    <s v="김형진"/>
    <x v="0"/>
    <s v="오뚜기 바지락새우 순두부찌개양념90g*5"/>
    <n v="9300"/>
    <n v="1"/>
    <n v="9300"/>
  </r>
  <r>
    <x v="295"/>
    <s v="O221104058665"/>
    <s v="2022"/>
    <s v="4분기(12월)"/>
    <x v="10"/>
    <s v="노르웨이"/>
    <s v="김형진"/>
    <x v="0"/>
    <s v="오뚜기 송탄식사골 부대찌개양념110g*5"/>
    <n v="9300"/>
    <n v="1"/>
    <n v="9300"/>
  </r>
  <r>
    <x v="295"/>
    <s v="O221104058665"/>
    <s v="2022"/>
    <s v="4분기(12월)"/>
    <x v="10"/>
    <s v="노르웨이"/>
    <s v="김형진"/>
    <x v="0"/>
    <s v="오뚜기 컵밥 톡톡김치알밥192g"/>
    <n v="3020"/>
    <n v="2"/>
    <n v="6040"/>
  </r>
  <r>
    <x v="295"/>
    <s v="O221104058665"/>
    <s v="2022"/>
    <s v="4분기(12월)"/>
    <x v="10"/>
    <s v="노르웨이"/>
    <s v="김형진"/>
    <x v="0"/>
    <s v="오뚜기)옛날참기름320ml"/>
    <n v="6660"/>
    <n v="2"/>
    <n v="13320"/>
  </r>
  <r>
    <x v="295"/>
    <s v="O221104058665"/>
    <s v="2022"/>
    <s v="4분기(12월)"/>
    <x v="10"/>
    <s v="노르웨이"/>
    <s v="김형진"/>
    <x v="0"/>
    <s v="오뚜기옛날미역50g"/>
    <n v="2220"/>
    <n v="1"/>
    <n v="2220"/>
  </r>
  <r>
    <x v="295"/>
    <s v="O221104058665"/>
    <s v="2022"/>
    <s v="4분기(12월)"/>
    <x v="10"/>
    <s v="노르웨이"/>
    <s v="김형진"/>
    <x v="0"/>
    <s v="오징어낙지볶음양념120g*4입"/>
    <n v="7440"/>
    <n v="1"/>
    <n v="7440"/>
  </r>
  <r>
    <x v="295"/>
    <s v="O221104058665"/>
    <s v="2022"/>
    <s v="4분기(12월)"/>
    <x v="10"/>
    <s v="노르웨이"/>
    <s v="김형진"/>
    <x v="0"/>
    <s v="이광범명가 고춧가루500g(100%국산) "/>
    <n v="23500"/>
    <n v="1"/>
    <n v="23500"/>
  </r>
  <r>
    <x v="295"/>
    <s v="O221104058665"/>
    <s v="2022"/>
    <s v="4분기(12월)"/>
    <x v="10"/>
    <s v="노르웨이"/>
    <s v="김형진"/>
    <x v="0"/>
    <s v="종가반상 곱창전골400g*2"/>
    <n v="11600"/>
    <n v="1"/>
    <n v="11600"/>
  </r>
  <r>
    <x v="295"/>
    <s v="O221104058665"/>
    <s v="2022"/>
    <s v="4분기(12월)"/>
    <x v="10"/>
    <s v="노르웨이"/>
    <s v="김형진"/>
    <x v="0"/>
    <s v="종가반상 남도추어탕450g*2"/>
    <n v="11290"/>
    <n v="1"/>
    <n v="11290"/>
  </r>
  <r>
    <x v="295"/>
    <s v="O221104058665"/>
    <s v="2022"/>
    <s v="4분기(12월)"/>
    <x v="10"/>
    <s v="노르웨이"/>
    <s v="김형진"/>
    <x v="0"/>
    <s v="종가반상 얼큰알탕450g*2"/>
    <n v="9240"/>
    <n v="1"/>
    <n v="9240"/>
  </r>
  <r>
    <x v="295"/>
    <s v="O221104058665"/>
    <s v="2022"/>
    <s v="4분기(12월)"/>
    <x v="10"/>
    <s v="노르웨이"/>
    <s v="김형진"/>
    <x v="0"/>
    <s v="진공 21곡혼합곡1kg"/>
    <n v="5900"/>
    <n v="2"/>
    <n v="11800"/>
  </r>
  <r>
    <x v="295"/>
    <s v="O221104058665"/>
    <s v="2022"/>
    <s v="4분기(12월)"/>
    <x v="10"/>
    <s v="노르웨이"/>
    <s v="김형진"/>
    <x v="0"/>
    <s v="진진짜라멀티4입"/>
    <n v="5890"/>
    <n v="1"/>
    <n v="5890"/>
  </r>
  <r>
    <x v="295"/>
    <s v="O221104058665"/>
    <s v="2022"/>
    <s v="4분기(12월)"/>
    <x v="10"/>
    <s v="노르웨이"/>
    <s v="김형진"/>
    <x v="0"/>
    <s v="참깨라면 멀티 4입"/>
    <n v="4018"/>
    <n v="2"/>
    <n v="8036"/>
  </r>
  <r>
    <x v="295"/>
    <s v="O221104058665"/>
    <s v="2022"/>
    <s v="4분기(12월)"/>
    <x v="10"/>
    <s v="노르웨이"/>
    <s v="김형진"/>
    <x v="0"/>
    <s v="청은 국산찹쌀가루100%300g"/>
    <n v="2480"/>
    <n v="1"/>
    <n v="2480"/>
  </r>
  <r>
    <x v="295"/>
    <s v="O221104058665"/>
    <s v="2022"/>
    <s v="4분기(12월)"/>
    <x v="10"/>
    <s v="노르웨이"/>
    <s v="김형진"/>
    <x v="0"/>
    <s v="청정원 고기전용쌈장450g"/>
    <n v="4700"/>
    <n v="1"/>
    <n v="4700"/>
  </r>
  <r>
    <x v="295"/>
    <s v="O221104058665"/>
    <s v="2022"/>
    <s v="4분기(12월)"/>
    <x v="10"/>
    <s v="노르웨이"/>
    <s v="김형진"/>
    <x v="0"/>
    <s v="추억의맛 달고나 캔디50g"/>
    <n v="1000"/>
    <n v="4"/>
    <n v="4000"/>
  </r>
  <r>
    <x v="295"/>
    <s v="O221104058665"/>
    <s v="2022"/>
    <s v="4분기(12월)"/>
    <x v="10"/>
    <s v="노르웨이"/>
    <s v="김형진"/>
    <x v="0"/>
    <s v="컵밥 참치마요덮밥247g"/>
    <n v="3020"/>
    <n v="4"/>
    <n v="12080"/>
  </r>
  <r>
    <x v="295"/>
    <s v="O221104058665"/>
    <s v="2022"/>
    <s v="4분기(12월)"/>
    <x v="10"/>
    <s v="노르웨이"/>
    <s v="김형진"/>
    <x v="0"/>
    <s v="팔도 왕뚜껑110g*18입"/>
    <n v="17360"/>
    <n v="1"/>
    <n v="17360"/>
  </r>
  <r>
    <x v="295"/>
    <s v="O221104058665"/>
    <s v="2022"/>
    <s v="4분기(12월)"/>
    <x v="10"/>
    <s v="노르웨이"/>
    <s v="김형진"/>
    <x v="0"/>
    <s v="한성 가쓰오우동232.5g*3"/>
    <n v="3930"/>
    <n v="1"/>
    <n v="3930"/>
  </r>
  <r>
    <x v="295"/>
    <s v="O221104058665"/>
    <s v="2022"/>
    <s v="4분기(12월)"/>
    <x v="10"/>
    <s v="노르웨이"/>
    <s v="김형진"/>
    <x v="0"/>
    <s v="해태 오예스360g"/>
    <n v="4200"/>
    <n v="1"/>
    <n v="4200"/>
  </r>
  <r>
    <x v="295"/>
    <s v="O221104058665"/>
    <s v="2022"/>
    <s v="4분기(12월)"/>
    <x v="10"/>
    <s v="노르웨이"/>
    <s v="김형진"/>
    <x v="0"/>
    <s v="햇반 발아현미밥210g*4"/>
    <n v="6630"/>
    <n v="2"/>
    <n v="13260"/>
  </r>
  <r>
    <x v="295"/>
    <s v="O221104058665"/>
    <s v="2022"/>
    <s v="4분기(12월)"/>
    <x v="10"/>
    <s v="노르웨이"/>
    <s v="김형진"/>
    <x v="0"/>
    <s v="햇반200g*4개입"/>
    <n v="5200"/>
    <n v="5"/>
    <n v="26000"/>
  </r>
  <r>
    <x v="295"/>
    <s v="O221104058665"/>
    <s v="2022"/>
    <s v="4분기(12월)"/>
    <x v="10"/>
    <s v="노르웨이"/>
    <s v="김형진"/>
    <x v="0"/>
    <s v="햇살담은양조진간장1.7L"/>
    <n v="8400"/>
    <n v="1"/>
    <n v="8400"/>
  </r>
  <r>
    <x v="295"/>
    <s v="O221104058665"/>
    <s v="2022"/>
    <s v="4분기(12월)"/>
    <x v="10"/>
    <s v="노르웨이"/>
    <s v="김형진"/>
    <x v="0"/>
    <s v="호두 아몬드 율무차 40T"/>
    <n v="8700"/>
    <n v="1"/>
    <n v="8700"/>
  </r>
  <r>
    <x v="296"/>
    <s v="O221104058661"/>
    <s v="2022"/>
    <s v="4분기(12월)"/>
    <x v="9"/>
    <s v="중국"/>
    <s v="강덕혼"/>
    <x v="0"/>
    <s v="CJ 맛밤80g"/>
    <n v="2250"/>
    <n v="2"/>
    <n v="4500"/>
  </r>
  <r>
    <x v="296"/>
    <s v="O221104058661"/>
    <s v="2022"/>
    <s v="4분기(12월)"/>
    <x v="9"/>
    <s v="중국"/>
    <s v="강덕혼"/>
    <x v="0"/>
    <s v="가그린 오리지널750ml"/>
    <n v="5800"/>
    <n v="1"/>
    <n v="5800"/>
  </r>
  <r>
    <x v="296"/>
    <s v="O221104058661"/>
    <s v="2022"/>
    <s v="4분기(12월)"/>
    <x v="9"/>
    <s v="중국"/>
    <s v="강덕혼"/>
    <x v="0"/>
    <s v="농심 꿀꽈배기90g"/>
    <n v="1240"/>
    <n v="5"/>
    <n v="6200"/>
  </r>
  <r>
    <x v="296"/>
    <s v="O221104058661"/>
    <s v="2022"/>
    <s v="4분기(12월)"/>
    <x v="9"/>
    <s v="중국"/>
    <s v="강덕혼"/>
    <x v="0"/>
    <s v="농심짜파게티(멀티5입)"/>
    <n v="5000"/>
    <n v="1"/>
    <n v="5000"/>
  </r>
  <r>
    <x v="296"/>
    <s v="O221104058661"/>
    <s v="2022"/>
    <s v="4분기(12월)"/>
    <x v="9"/>
    <s v="중국"/>
    <s v="강덕혼"/>
    <x v="0"/>
    <s v="다농원 검은콩 20곡 미숫가루40T"/>
    <n v="12000"/>
    <n v="1"/>
    <n v="12000"/>
  </r>
  <r>
    <x v="296"/>
    <s v="O221104058661"/>
    <s v="2022"/>
    <s v="4분기(12월)"/>
    <x v="9"/>
    <s v="중국"/>
    <s v="강덕혼"/>
    <x v="0"/>
    <s v="다우니 오션코랄 퓨어러브 1L"/>
    <n v="6180"/>
    <n v="2"/>
    <n v="12360"/>
  </r>
  <r>
    <x v="296"/>
    <s v="O221104058661"/>
    <s v="2022"/>
    <s v="4분기(12월)"/>
    <x v="9"/>
    <s v="중국"/>
    <s v="강덕혼"/>
    <x v="0"/>
    <s v="동원 고추참치100g*10"/>
    <n v="19390"/>
    <n v="2"/>
    <n v="38780"/>
  </r>
  <r>
    <x v="296"/>
    <s v="O221104058661"/>
    <s v="2022"/>
    <s v="4분기(12월)"/>
    <x v="9"/>
    <s v="중국"/>
    <s v="강덕혼"/>
    <x v="0"/>
    <s v="롯데 크런키초코렛 34g*12입"/>
    <n v="9840"/>
    <n v="1"/>
    <n v="9840"/>
  </r>
  <r>
    <x v="296"/>
    <s v="O221104058661"/>
    <s v="2022"/>
    <s v="4분기(12월)"/>
    <x v="9"/>
    <s v="중국"/>
    <s v="강덕혼"/>
    <x v="0"/>
    <s v="롯데자일리톨 용기 오리지날 5000"/>
    <n v="3850"/>
    <n v="1"/>
    <n v="3850"/>
  </r>
  <r>
    <x v="296"/>
    <s v="O221104058661"/>
    <s v="2022"/>
    <s v="4분기(12월)"/>
    <x v="9"/>
    <s v="중국"/>
    <s v="강덕혼"/>
    <x v="0"/>
    <s v="메디안 치석케어 치약(오리지날)120g*3"/>
    <n v="6200"/>
    <n v="1"/>
    <n v="6200"/>
  </r>
  <r>
    <x v="296"/>
    <s v="O221104058661"/>
    <s v="2022"/>
    <s v="4분기(12월)"/>
    <x v="9"/>
    <s v="중국"/>
    <s v="강덕혼"/>
    <x v="0"/>
    <s v="빠삭빠삭 꾸이꾼23g*5"/>
    <n v="6100"/>
    <n v="1"/>
    <n v="6100"/>
  </r>
  <r>
    <x v="296"/>
    <s v="O221104058661"/>
    <s v="2022"/>
    <s v="4분기(12월)"/>
    <x v="9"/>
    <s v="중국"/>
    <s v="강덕혼"/>
    <x v="0"/>
    <s v="삼립 미니꿀약과140g"/>
    <n v="1400"/>
    <n v="2"/>
    <n v="2800"/>
  </r>
  <r>
    <x v="296"/>
    <s v="O221104058661"/>
    <s v="2022"/>
    <s v="4분기(12월)"/>
    <x v="9"/>
    <s v="중국"/>
    <s v="강덕혼"/>
    <x v="0"/>
    <s v="순수한면 100% 유기농순면커버 소형18입"/>
    <n v="4760"/>
    <n v="1"/>
    <n v="4760"/>
  </r>
  <r>
    <x v="296"/>
    <s v="O221104058661"/>
    <s v="2022"/>
    <s v="4분기(12월)"/>
    <x v="9"/>
    <s v="중국"/>
    <s v="강덕혼"/>
    <x v="0"/>
    <s v="순수한면 100% 유기농순면커버 중형16입"/>
    <n v="4760"/>
    <n v="1"/>
    <n v="4760"/>
  </r>
  <r>
    <x v="296"/>
    <s v="O221104058661"/>
    <s v="2022"/>
    <s v="4분기(12월)"/>
    <x v="9"/>
    <s v="중국"/>
    <s v="강덕혼"/>
    <x v="0"/>
    <s v="순수한면 울트라슈퍼가드뉴대형 날개형14입"/>
    <n v="2880"/>
    <n v="2"/>
    <n v="5760"/>
  </r>
  <r>
    <x v="296"/>
    <s v="O221104058661"/>
    <s v="2022"/>
    <s v="4분기(12월)"/>
    <x v="9"/>
    <s v="중국"/>
    <s v="강덕혼"/>
    <x v="0"/>
    <s v="순수한면 울트라슈퍼가드뉴소형 날개형18입"/>
    <n v="2880"/>
    <n v="2"/>
    <n v="5760"/>
  </r>
  <r>
    <x v="296"/>
    <s v="O221104058661"/>
    <s v="2022"/>
    <s v="4분기(12월)"/>
    <x v="9"/>
    <s v="중국"/>
    <s v="강덕혼"/>
    <x v="0"/>
    <s v="순수한면 울트라슈퍼가드뉴중형 날개형16입"/>
    <n v="2880"/>
    <n v="2"/>
    <n v="5760"/>
  </r>
  <r>
    <x v="296"/>
    <s v="O221104058661"/>
    <s v="2022"/>
    <s v="4분기(12월)"/>
    <x v="9"/>
    <s v="중국"/>
    <s v="강덕혼"/>
    <x v="0"/>
    <s v="스팸 마일드 300g*3"/>
    <n v="12480"/>
    <n v="1"/>
    <n v="12480"/>
  </r>
  <r>
    <x v="296"/>
    <s v="O221104058661"/>
    <s v="2022"/>
    <s v="4분기(12월)"/>
    <x v="9"/>
    <s v="중국"/>
    <s v="강덕혼"/>
    <x v="0"/>
    <s v="신라면 작은컵(6입)"/>
    <n v="5850"/>
    <n v="1"/>
    <n v="5850"/>
  </r>
  <r>
    <x v="296"/>
    <s v="O221104058661"/>
    <s v="2022"/>
    <s v="4분기(12월)"/>
    <x v="9"/>
    <s v="중국"/>
    <s v="강덕혼"/>
    <x v="0"/>
    <s v="애니데이롱20P(무향)팬티라이너"/>
    <n v="3300"/>
    <n v="2"/>
    <n v="6600"/>
  </r>
  <r>
    <x v="296"/>
    <s v="O221104058661"/>
    <s v="2022"/>
    <s v="4분기(12월)"/>
    <x v="9"/>
    <s v="중국"/>
    <s v="강덕혼"/>
    <x v="0"/>
    <s v="오뚜기 백세카레 고형 약간매운맛100g"/>
    <n v="3070"/>
    <n v="1"/>
    <n v="3070"/>
  </r>
  <r>
    <x v="296"/>
    <s v="O221104058661"/>
    <s v="2022"/>
    <s v="4분기(12월)"/>
    <x v="9"/>
    <s v="중국"/>
    <s v="강덕혼"/>
    <x v="0"/>
    <s v="오리온 다이제초코225g"/>
    <n v="2100"/>
    <n v="1"/>
    <n v="2100"/>
  </r>
  <r>
    <x v="296"/>
    <s v="O221104058661"/>
    <s v="2022"/>
    <s v="4분기(12월)"/>
    <x v="9"/>
    <s v="중국"/>
    <s v="강덕혼"/>
    <x v="0"/>
    <s v="오리온 마이구미 포도알맹이 67g"/>
    <n v="1270"/>
    <n v="1"/>
    <n v="1270"/>
  </r>
  <r>
    <x v="296"/>
    <s v="O221104058661"/>
    <s v="2022"/>
    <s v="4분기(12월)"/>
    <x v="9"/>
    <s v="중국"/>
    <s v="강덕혼"/>
    <x v="0"/>
    <s v="오리온 초코파이12p"/>
    <n v="3920"/>
    <n v="1"/>
    <n v="3920"/>
  </r>
  <r>
    <x v="296"/>
    <s v="O221104058661"/>
    <s v="2022"/>
    <s v="4분기(12월)"/>
    <x v="9"/>
    <s v="중국"/>
    <s v="강덕혼"/>
    <x v="0"/>
    <s v="자연퐁 솔잎주방세제용기980ml"/>
    <n v="5960"/>
    <n v="1"/>
    <n v="5960"/>
  </r>
  <r>
    <x v="296"/>
    <s v="O221104058661"/>
    <s v="2022"/>
    <s v="4분기(12월)"/>
    <x v="9"/>
    <s v="중국"/>
    <s v="강덕혼"/>
    <x v="0"/>
    <s v="전기구이 꾼 쥐포43g이상"/>
    <n v="1900"/>
    <n v="2"/>
    <n v="3800"/>
  </r>
  <r>
    <x v="296"/>
    <s v="O221104058661"/>
    <s v="2022"/>
    <s v="4분기(12월)"/>
    <x v="9"/>
    <s v="중국"/>
    <s v="강덕혼"/>
    <x v="0"/>
    <s v="좋은느낌 유기농 순면커버 오버나이트12입"/>
    <n v="7700"/>
    <n v="1"/>
    <n v="7700"/>
  </r>
  <r>
    <x v="296"/>
    <s v="O221104058661"/>
    <s v="2022"/>
    <s v="4분기(12월)"/>
    <x v="9"/>
    <s v="중국"/>
    <s v="강덕혼"/>
    <x v="0"/>
    <s v="진라면*순한맛(멀티5입)"/>
    <n v="3200"/>
    <n v="1"/>
    <n v="3200"/>
  </r>
  <r>
    <x v="296"/>
    <s v="O221104058661"/>
    <s v="2022"/>
    <s v="4분기(12월)"/>
    <x v="9"/>
    <s v="중국"/>
    <s v="강덕혼"/>
    <x v="0"/>
    <s v="참크래커 280g"/>
    <n v="3000"/>
    <n v="1"/>
    <n v="3000"/>
  </r>
  <r>
    <x v="296"/>
    <s v="O221104058661"/>
    <s v="2022"/>
    <s v="4분기(12월)"/>
    <x v="9"/>
    <s v="중국"/>
    <s v="강덕혼"/>
    <x v="0"/>
    <s v="청우 플랑 160g"/>
    <n v="3900"/>
    <n v="3"/>
    <n v="11700"/>
  </r>
  <r>
    <x v="296"/>
    <s v="O221104058661"/>
    <s v="2022"/>
    <s v="4분기(12월)"/>
    <x v="9"/>
    <s v="중국"/>
    <s v="강덕혼"/>
    <x v="0"/>
    <s v="청정원 돈까스소스250g"/>
    <n v="2000"/>
    <n v="1"/>
    <n v="2000"/>
  </r>
  <r>
    <x v="296"/>
    <s v="O221104058661"/>
    <s v="2022"/>
    <s v="4분기(12월)"/>
    <x v="9"/>
    <s v="중국"/>
    <s v="강덕혼"/>
    <x v="0"/>
    <s v="청정원 소불고기양념280g"/>
    <n v="2750"/>
    <n v="1"/>
    <n v="2750"/>
  </r>
  <r>
    <x v="296"/>
    <s v="O221104058661"/>
    <s v="2022"/>
    <s v="4분기(12월)"/>
    <x v="9"/>
    <s v="중국"/>
    <s v="강덕혼"/>
    <x v="0"/>
    <s v="추억의맛 달고나 캔디50g"/>
    <n v="1000"/>
    <n v="1"/>
    <n v="1000"/>
  </r>
  <r>
    <x v="296"/>
    <s v="O221104058661"/>
    <s v="2022"/>
    <s v="4분기(12월)"/>
    <x v="9"/>
    <s v="중국"/>
    <s v="강덕혼"/>
    <x v="0"/>
    <s v="카누 마일드로스트 아메리카노100T(미니)"/>
    <n v="20390"/>
    <n v="1"/>
    <n v="20390"/>
  </r>
  <r>
    <x v="296"/>
    <s v="O221104058661"/>
    <s v="2022"/>
    <s v="4분기(12월)"/>
    <x v="9"/>
    <s v="중국"/>
    <s v="강덕혼"/>
    <x v="0"/>
    <s v="콘푸라이트300g"/>
    <n v="2960"/>
    <n v="1"/>
    <n v="2960"/>
  </r>
  <r>
    <x v="296"/>
    <s v="O221104058661"/>
    <s v="2022"/>
    <s v="4분기(12월)"/>
    <x v="9"/>
    <s v="중국"/>
    <s v="강덕혼"/>
    <x v="0"/>
    <s v="크라운 죠리퐁74g"/>
    <n v="1030"/>
    <n v="1"/>
    <n v="1030"/>
  </r>
  <r>
    <x v="296"/>
    <s v="O221104058661"/>
    <s v="2022"/>
    <s v="4분기(12월)"/>
    <x v="9"/>
    <s v="중국"/>
    <s v="강덕혼"/>
    <x v="0"/>
    <s v="팔도비빔면(멀티5입)"/>
    <n v="4450"/>
    <n v="1"/>
    <n v="4450"/>
  </r>
  <r>
    <x v="296"/>
    <s v="O221104058661"/>
    <s v="2022"/>
    <s v="4분기(12월)"/>
    <x v="9"/>
    <s v="중국"/>
    <s v="강덕혼"/>
    <x v="0"/>
    <s v="포키 오리지날46g"/>
    <n v="1070"/>
    <n v="2"/>
    <n v="2140"/>
  </r>
  <r>
    <x v="296"/>
    <s v="O221104058661"/>
    <s v="2022"/>
    <s v="4분기(12월)"/>
    <x v="9"/>
    <s v="중국"/>
    <s v="강덕혼"/>
    <x v="0"/>
    <s v="하이델 무쇠프라이팬28cm"/>
    <n v="29000"/>
    <n v="1"/>
    <n v="29000"/>
  </r>
  <r>
    <x v="296"/>
    <s v="O221104058661"/>
    <s v="2022"/>
    <s v="4분기(12월)"/>
    <x v="9"/>
    <s v="중국"/>
    <s v="강덕혼"/>
    <x v="0"/>
    <s v="해찬들 태양초 골드고추장1.7kg+300g"/>
    <n v="11000"/>
    <n v="1"/>
    <n v="11000"/>
  </r>
  <r>
    <x v="296"/>
    <s v="O221104058661"/>
    <s v="2022"/>
    <s v="4분기(12월)"/>
    <x v="9"/>
    <s v="중국"/>
    <s v="강덕혼"/>
    <x v="0"/>
    <s v="해태 버터링 딥초코103g"/>
    <n v="2400"/>
    <n v="1"/>
    <n v="2400"/>
  </r>
  <r>
    <x v="296"/>
    <s v="O221104058661"/>
    <s v="2022"/>
    <s v="4분기(12월)"/>
    <x v="9"/>
    <s v="중국"/>
    <s v="강덕혼"/>
    <x v="0"/>
    <s v="해태 자가비90g 짭짤한맛"/>
    <n v="2400"/>
    <n v="1"/>
    <n v="2400"/>
  </r>
  <r>
    <x v="296"/>
    <s v="O221104058661"/>
    <s v="2022"/>
    <s v="4분기(12월)"/>
    <x v="9"/>
    <s v="중국"/>
    <s v="강덕혼"/>
    <x v="0"/>
    <s v="해태 초코홈런볼 128g"/>
    <n v="3800"/>
    <n v="2"/>
    <n v="7600"/>
  </r>
  <r>
    <x v="297"/>
    <s v="O221104058659"/>
    <s v="2022"/>
    <s v="4분기(12월)"/>
    <x v="8"/>
    <s v="인도"/>
    <s v="김정민"/>
    <x v="0"/>
    <s v="[냉장][노르웨이] 간고등어 (특, 400g 이상) (이마트)"/>
    <n v="8980"/>
    <n v="3"/>
    <n v="26940"/>
  </r>
  <r>
    <x v="297"/>
    <s v="O221104058659"/>
    <s v="2022"/>
    <s v="4분기(12월)"/>
    <x v="8"/>
    <s v="인도"/>
    <s v="김정민"/>
    <x v="0"/>
    <s v="cj 바른어묵 사각어묵 (240g*2)"/>
    <n v="5490"/>
    <n v="3"/>
    <n v="16470"/>
  </r>
  <r>
    <x v="297"/>
    <s v="O221104058659"/>
    <s v="2022"/>
    <s v="4분기(12월)"/>
    <x v="8"/>
    <s v="인도"/>
    <s v="김정민"/>
    <x v="0"/>
    <s v="갈아만든배 238ml*12"/>
    <n v="9000"/>
    <n v="2"/>
    <n v="18000"/>
  </r>
  <r>
    <x v="297"/>
    <s v="O221104058659"/>
    <s v="2022"/>
    <s v="4분기(12월)"/>
    <x v="8"/>
    <s v="인도"/>
    <s v="김정민"/>
    <x v="0"/>
    <s v="고기엔 참소스 280g"/>
    <n v="1800"/>
    <n v="1"/>
    <n v="1800"/>
  </r>
  <r>
    <x v="297"/>
    <s v="O221104058659"/>
    <s v="2022"/>
    <s v="4분기(12월)"/>
    <x v="8"/>
    <s v="인도"/>
    <s v="김정민"/>
    <x v="0"/>
    <s v="고등어갈치 조림양념120g*4입"/>
    <n v="7440"/>
    <n v="2"/>
    <n v="14880"/>
  </r>
  <r>
    <x v="297"/>
    <s v="O221104058659"/>
    <s v="2022"/>
    <s v="4분기(12월)"/>
    <x v="8"/>
    <s v="인도"/>
    <s v="김정민"/>
    <x v="0"/>
    <s v="광천파래김4g*16봉"/>
    <n v="4200"/>
    <n v="1"/>
    <n v="4200"/>
  </r>
  <r>
    <x v="297"/>
    <s v="O221104058659"/>
    <s v="2022"/>
    <s v="4분기(12월)"/>
    <x v="8"/>
    <s v="인도"/>
    <s v="김정민"/>
    <x v="0"/>
    <s v="그릭슈바인 비프함박330g"/>
    <n v="5100"/>
    <n v="5"/>
    <n v="25500"/>
  </r>
  <r>
    <x v="297"/>
    <s v="O221104058659"/>
    <s v="2022"/>
    <s v="4분기(12월)"/>
    <x v="8"/>
    <s v="인도"/>
    <s v="김정민"/>
    <x v="0"/>
    <s v="김도둑 광천댁 자른미역30g"/>
    <n v="1780"/>
    <n v="1"/>
    <n v="1780"/>
  </r>
  <r>
    <x v="297"/>
    <s v="O221104058659"/>
    <s v="2022"/>
    <s v="4분기(12월)"/>
    <x v="8"/>
    <s v="인도"/>
    <s v="김정민"/>
    <x v="0"/>
    <s v="농심 닭다리 후라이드맛66g"/>
    <n v="1340"/>
    <n v="4"/>
    <n v="5360"/>
  </r>
  <r>
    <x v="297"/>
    <s v="O221104058659"/>
    <s v="2022"/>
    <s v="4분기(12월)"/>
    <x v="8"/>
    <s v="인도"/>
    <s v="김정민"/>
    <x v="0"/>
    <s v="농심 바나나킥 75g"/>
    <n v="1460"/>
    <n v="10"/>
    <n v="14600"/>
  </r>
  <r>
    <x v="297"/>
    <s v="O221104058659"/>
    <s v="2022"/>
    <s v="4분기(12월)"/>
    <x v="8"/>
    <s v="인도"/>
    <s v="김정민"/>
    <x v="0"/>
    <s v="농심 신라면(멀티5입)"/>
    <n v="3730"/>
    <n v="1"/>
    <n v="3730"/>
  </r>
  <r>
    <x v="297"/>
    <s v="O221104058659"/>
    <s v="2022"/>
    <s v="4분기(12월)"/>
    <x v="8"/>
    <s v="인도"/>
    <s v="김정민"/>
    <x v="0"/>
    <s v="농심 안성탕면(멀티5입)"/>
    <n v="4080"/>
    <n v="1"/>
    <n v="4080"/>
  </r>
  <r>
    <x v="297"/>
    <s v="O221104058659"/>
    <s v="2022"/>
    <s v="4분기(12월)"/>
    <x v="8"/>
    <s v="인도"/>
    <s v="김정민"/>
    <x v="0"/>
    <s v="농심짜파게티(멀티5입)"/>
    <n v="5000"/>
    <n v="1"/>
    <n v="5000"/>
  </r>
  <r>
    <x v="297"/>
    <s v="O221104058659"/>
    <s v="2022"/>
    <s v="4분기(12월)"/>
    <x v="8"/>
    <s v="인도"/>
    <s v="김정민"/>
    <x v="0"/>
    <s v="대림 숯불구이맛 후랑크70g"/>
    <n v="930"/>
    <n v="3"/>
    <n v="2790"/>
  </r>
  <r>
    <x v="297"/>
    <s v="O221104058659"/>
    <s v="2022"/>
    <s v="4분기(12월)"/>
    <x v="8"/>
    <s v="인도"/>
    <s v="김정민"/>
    <x v="0"/>
    <s v="동원 살코기참치100g*5입"/>
    <n v="10200"/>
    <n v="2"/>
    <n v="20400"/>
  </r>
  <r>
    <x v="297"/>
    <s v="O221104058659"/>
    <s v="2022"/>
    <s v="4분기(12월)"/>
    <x v="8"/>
    <s v="인도"/>
    <s v="김정민"/>
    <x v="0"/>
    <s v="동원 상상육포 오리지널 50g"/>
    <n v="3900"/>
    <n v="5"/>
    <n v="19500"/>
  </r>
  <r>
    <x v="297"/>
    <s v="O221104058659"/>
    <s v="2022"/>
    <s v="4분기(12월)"/>
    <x v="8"/>
    <s v="인도"/>
    <s v="김정민"/>
    <x v="0"/>
    <s v="두손푸드 마시는 단호박죽 10팩"/>
    <n v="16000"/>
    <n v="1"/>
    <n v="16000"/>
  </r>
  <r>
    <x v="297"/>
    <s v="O221104058659"/>
    <s v="2022"/>
    <s v="4분기(12월)"/>
    <x v="8"/>
    <s v="인도"/>
    <s v="김정민"/>
    <x v="0"/>
    <s v="두손푸드 마시는 흑임자죽 10팩"/>
    <n v="16000"/>
    <n v="2"/>
    <n v="32000"/>
  </r>
  <r>
    <x v="297"/>
    <s v="O221104058659"/>
    <s v="2022"/>
    <s v="4분기(12월)"/>
    <x v="8"/>
    <s v="인도"/>
    <s v="김정민"/>
    <x v="0"/>
    <s v="롯데 김밥속햄100g"/>
    <n v="1700"/>
    <n v="2"/>
    <n v="3400"/>
  </r>
  <r>
    <x v="297"/>
    <s v="O221104058659"/>
    <s v="2022"/>
    <s v="4분기(12월)"/>
    <x v="8"/>
    <s v="인도"/>
    <s v="김정민"/>
    <x v="0"/>
    <s v="롯데 빼빼로 오리지날54g"/>
    <n v="1240"/>
    <n v="4"/>
    <n v="4960"/>
  </r>
  <r>
    <x v="297"/>
    <s v="O221104058659"/>
    <s v="2022"/>
    <s v="4분기(12월)"/>
    <x v="8"/>
    <s v="인도"/>
    <s v="김정민"/>
    <x v="0"/>
    <s v="마이쮸(딸기복숭아)284g"/>
    <n v="3610"/>
    <n v="3"/>
    <n v="10830"/>
  </r>
  <r>
    <x v="297"/>
    <s v="O221104058659"/>
    <s v="2022"/>
    <s v="4분기(12월)"/>
    <x v="8"/>
    <s v="인도"/>
    <s v="김정민"/>
    <x v="0"/>
    <s v="맛있는 오뚜기밥200g*4입"/>
    <n v="5240"/>
    <n v="3"/>
    <n v="15720"/>
  </r>
  <r>
    <x v="297"/>
    <s v="O221104058659"/>
    <s v="2022"/>
    <s v="4분기(12월)"/>
    <x v="8"/>
    <s v="인도"/>
    <s v="김정민"/>
    <x v="0"/>
    <s v="몽쉘 카카오케이크384g"/>
    <n v="4700"/>
    <n v="2"/>
    <n v="9400"/>
  </r>
  <r>
    <x v="297"/>
    <s v="O221104058659"/>
    <s v="2022"/>
    <s v="4분기(12월)"/>
    <x v="8"/>
    <s v="인도"/>
    <s v="김정민"/>
    <x v="0"/>
    <s v="반해요 유자연근조림80g*5"/>
    <n v="11000"/>
    <n v="1"/>
    <n v="11000"/>
  </r>
  <r>
    <x v="297"/>
    <s v="O221104058659"/>
    <s v="2022"/>
    <s v="4분기(12월)"/>
    <x v="8"/>
    <s v="인도"/>
    <s v="김정민"/>
    <x v="0"/>
    <s v="버터와플316g"/>
    <n v="4000"/>
    <n v="2"/>
    <n v="8000"/>
  </r>
  <r>
    <x v="297"/>
    <s v="O221104058659"/>
    <s v="2022"/>
    <s v="4분기(12월)"/>
    <x v="8"/>
    <s v="인도"/>
    <s v="김정민"/>
    <x v="0"/>
    <s v="부산 삼진어묵 어부의바 세트 640g"/>
    <n v="17100"/>
    <n v="3"/>
    <n v="51300"/>
  </r>
  <r>
    <x v="297"/>
    <s v="O221104058659"/>
    <s v="2022"/>
    <s v="4분기(12월)"/>
    <x v="8"/>
    <s v="인도"/>
    <s v="김정민"/>
    <x v="0"/>
    <s v="비비고 맛김치 900g"/>
    <n v="16900"/>
    <n v="1"/>
    <n v="16900"/>
  </r>
  <r>
    <x v="297"/>
    <s v="O221104058659"/>
    <s v="2022"/>
    <s v="4분기(12월)"/>
    <x v="8"/>
    <s v="인도"/>
    <s v="김정민"/>
    <x v="0"/>
    <s v="뿌셔뿌셔(바베큐맛)"/>
    <n v="840"/>
    <n v="4"/>
    <n v="3360"/>
  </r>
  <r>
    <x v="297"/>
    <s v="O221104058659"/>
    <s v="2022"/>
    <s v="4분기(12월)"/>
    <x v="8"/>
    <s v="인도"/>
    <s v="김정민"/>
    <x v="0"/>
    <s v="뿌셔뿌셔(불고기)"/>
    <n v="840"/>
    <n v="4"/>
    <n v="3360"/>
  </r>
  <r>
    <x v="297"/>
    <s v="O221104058659"/>
    <s v="2022"/>
    <s v="4분기(12월)"/>
    <x v="8"/>
    <s v="인도"/>
    <s v="김정민"/>
    <x v="0"/>
    <s v="삼립 꿀호떡 192g 1+1"/>
    <n v="5980"/>
    <n v="3"/>
    <n v="17940"/>
  </r>
  <r>
    <x v="297"/>
    <s v="O221104058659"/>
    <s v="2022"/>
    <s v="4분기(12월)"/>
    <x v="8"/>
    <s v="인도"/>
    <s v="김정민"/>
    <x v="0"/>
    <s v="삼립 단팥 호빵4입 380g"/>
    <n v="7780"/>
    <n v="3"/>
    <n v="23340"/>
  </r>
  <r>
    <x v="297"/>
    <s v="O221104058659"/>
    <s v="2022"/>
    <s v="4분기(12월)"/>
    <x v="8"/>
    <s v="인도"/>
    <s v="김정민"/>
    <x v="0"/>
    <s v="삼립 미니꿀약과140g"/>
    <n v="1400"/>
    <n v="2"/>
    <n v="2800"/>
  </r>
  <r>
    <x v="297"/>
    <s v="O221104058659"/>
    <s v="2022"/>
    <s v="4분기(12월)"/>
    <x v="8"/>
    <s v="인도"/>
    <s v="김정민"/>
    <x v="0"/>
    <s v="송학 오징어젓160g"/>
    <n v="4000"/>
    <n v="1"/>
    <n v="4000"/>
  </r>
  <r>
    <x v="297"/>
    <s v="O221104058659"/>
    <s v="2022"/>
    <s v="4분기(12월)"/>
    <x v="8"/>
    <s v="인도"/>
    <s v="김정민"/>
    <x v="0"/>
    <s v="솥반 꿀약밥210g*6개"/>
    <n v="18600"/>
    <n v="3"/>
    <n v="55800"/>
  </r>
  <r>
    <x v="297"/>
    <s v="O221104058659"/>
    <s v="2022"/>
    <s v="4분기(12월)"/>
    <x v="8"/>
    <s v="인도"/>
    <s v="김정민"/>
    <x v="0"/>
    <s v="스팸 마일드 300g*3"/>
    <n v="12480"/>
    <n v="2"/>
    <n v="24960"/>
  </r>
  <r>
    <x v="297"/>
    <s v="O221104058659"/>
    <s v="2022"/>
    <s v="4분기(12월)"/>
    <x v="8"/>
    <s v="인도"/>
    <s v="김정민"/>
    <x v="0"/>
    <s v="신라면 작은컵(6입)"/>
    <n v="5850"/>
    <n v="1"/>
    <n v="5850"/>
  </r>
  <r>
    <x v="297"/>
    <s v="O221104058659"/>
    <s v="2022"/>
    <s v="4분기(12월)"/>
    <x v="8"/>
    <s v="인도"/>
    <s v="김정민"/>
    <x v="0"/>
    <s v="오뚜기 백세카레 고형 순한맛100g"/>
    <n v="3070"/>
    <n v="8"/>
    <n v="24560"/>
  </r>
  <r>
    <x v="297"/>
    <s v="O221104058659"/>
    <s v="2022"/>
    <s v="4분기(12월)"/>
    <x v="8"/>
    <s v="인도"/>
    <s v="김정민"/>
    <x v="0"/>
    <s v="오리온 고래밥46g"/>
    <n v="670"/>
    <n v="8"/>
    <n v="5360"/>
  </r>
  <r>
    <x v="297"/>
    <s v="O221104058659"/>
    <s v="2022"/>
    <s v="4분기(12월)"/>
    <x v="8"/>
    <s v="인도"/>
    <s v="김정민"/>
    <x v="0"/>
    <s v="오리온 마켓오 리얼 브라우니 240g"/>
    <n v="7190"/>
    <n v="1"/>
    <n v="7190"/>
  </r>
  <r>
    <x v="297"/>
    <s v="O221104058659"/>
    <s v="2022"/>
    <s v="4분기(12월)"/>
    <x v="8"/>
    <s v="인도"/>
    <s v="김정민"/>
    <x v="0"/>
    <s v="오리온 오징어땅콩180g"/>
    <n v="2260"/>
    <n v="2"/>
    <n v="4520"/>
  </r>
  <r>
    <x v="297"/>
    <s v="O221104058659"/>
    <s v="2022"/>
    <s v="4분기(12월)"/>
    <x v="8"/>
    <s v="인도"/>
    <s v="김정민"/>
    <x v="0"/>
    <s v="오양파티맛살 150g"/>
    <n v="1280"/>
    <n v="2"/>
    <n v="2560"/>
  </r>
  <r>
    <x v="297"/>
    <s v="O221104058659"/>
    <s v="2022"/>
    <s v="4분기(12월)"/>
    <x v="8"/>
    <s v="인도"/>
    <s v="김정민"/>
    <x v="0"/>
    <s v="오징어 숏다리20g"/>
    <n v="1540"/>
    <n v="2"/>
    <n v="3080"/>
  </r>
  <r>
    <x v="297"/>
    <s v="O221104058659"/>
    <s v="2022"/>
    <s v="4분기(12월)"/>
    <x v="8"/>
    <s v="인도"/>
    <s v="김정민"/>
    <x v="0"/>
    <s v="유동자연산골뱅이 140g*4"/>
    <n v="15920"/>
    <n v="1"/>
    <n v="15920"/>
  </r>
  <r>
    <x v="297"/>
    <s v="O221104058659"/>
    <s v="2022"/>
    <s v="4분기(12월)"/>
    <x v="8"/>
    <s v="인도"/>
    <s v="김정민"/>
    <x v="0"/>
    <s v="의성마늘 후랑크70g"/>
    <n v="1300"/>
    <n v="3"/>
    <n v="3900"/>
  </r>
  <r>
    <x v="297"/>
    <s v="O221104058659"/>
    <s v="2022"/>
    <s v="4분기(12월)"/>
    <x v="8"/>
    <s v="인도"/>
    <s v="김정민"/>
    <x v="0"/>
    <s v="일미 김밥단무지400g"/>
    <n v="2320"/>
    <n v="2"/>
    <n v="4640"/>
  </r>
  <r>
    <x v="297"/>
    <s v="O221104058659"/>
    <s v="2022"/>
    <s v="4분기(12월)"/>
    <x v="8"/>
    <s v="인도"/>
    <s v="김정민"/>
    <x v="0"/>
    <s v="일미 양념우엉150g"/>
    <n v="3100"/>
    <n v="1"/>
    <n v="3100"/>
  </r>
  <r>
    <x v="297"/>
    <s v="O221104058659"/>
    <s v="2022"/>
    <s v="4분기(12월)"/>
    <x v="8"/>
    <s v="인도"/>
    <s v="김정민"/>
    <x v="0"/>
    <s v="종가반상 곱창전골400g*2"/>
    <n v="11600"/>
    <n v="2"/>
    <n v="23200"/>
  </r>
  <r>
    <x v="297"/>
    <s v="O221104058659"/>
    <s v="2022"/>
    <s v="4분기(12월)"/>
    <x v="8"/>
    <s v="인도"/>
    <s v="김정민"/>
    <x v="0"/>
    <s v="종가집 옛맛보쌈무말랭이180g"/>
    <n v="4160"/>
    <n v="5"/>
    <n v="20800"/>
  </r>
  <r>
    <x v="297"/>
    <s v="O221104058659"/>
    <s v="2022"/>
    <s v="4분기(12월)"/>
    <x v="8"/>
    <s v="인도"/>
    <s v="김정민"/>
    <x v="0"/>
    <s v="종가집 파김치500g"/>
    <n v="13500"/>
    <n v="1"/>
    <n v="13500"/>
  </r>
  <r>
    <x v="297"/>
    <s v="O221104058659"/>
    <s v="2022"/>
    <s v="4분기(12월)"/>
    <x v="8"/>
    <s v="인도"/>
    <s v="김정민"/>
    <x v="0"/>
    <s v="종가집 포기김치1.3kg"/>
    <n v="14700"/>
    <n v="1"/>
    <n v="14700"/>
  </r>
  <r>
    <x v="297"/>
    <s v="O221104058659"/>
    <s v="2022"/>
    <s v="4분기(12월)"/>
    <x v="8"/>
    <s v="인도"/>
    <s v="김정민"/>
    <x v="0"/>
    <s v="진공 알찬미1kg"/>
    <n v="5700"/>
    <n v="16"/>
    <n v="91200"/>
  </r>
  <r>
    <x v="297"/>
    <s v="O221104058659"/>
    <s v="2022"/>
    <s v="4분기(12월)"/>
    <x v="8"/>
    <s v="인도"/>
    <s v="김정민"/>
    <x v="0"/>
    <s v="진라면*순한맛(멀티5입)"/>
    <n v="3200"/>
    <n v="2"/>
    <n v="6400"/>
  </r>
  <r>
    <x v="297"/>
    <s v="O221104058659"/>
    <s v="2022"/>
    <s v="4분기(12월)"/>
    <x v="8"/>
    <s v="인도"/>
    <s v="김정민"/>
    <x v="0"/>
    <s v="참깨라면 멀티 4입"/>
    <n v="4018"/>
    <n v="1"/>
    <n v="4018"/>
  </r>
  <r>
    <x v="297"/>
    <s v="O221104058659"/>
    <s v="2022"/>
    <s v="4분기(12월)"/>
    <x v="8"/>
    <s v="인도"/>
    <s v="김정민"/>
    <x v="0"/>
    <s v="참푸드 국산 지리멸치(볶음용)100g"/>
    <n v="3600"/>
    <n v="3"/>
    <n v="10800"/>
  </r>
  <r>
    <x v="297"/>
    <s v="O221104058659"/>
    <s v="2022"/>
    <s v="4분기(12월)"/>
    <x v="8"/>
    <s v="인도"/>
    <s v="김정민"/>
    <x v="0"/>
    <s v="참푸드 진미오징어채100g(페루)"/>
    <n v="3400"/>
    <n v="3"/>
    <n v="10200"/>
  </r>
  <r>
    <x v="297"/>
    <s v="O221104058659"/>
    <s v="2022"/>
    <s v="4분기(12월)"/>
    <x v="8"/>
    <s v="인도"/>
    <s v="김정민"/>
    <x v="0"/>
    <s v="청은 들깨가루 200g(탈피)"/>
    <n v="5800"/>
    <n v="1"/>
    <n v="5800"/>
  </r>
  <r>
    <x v="297"/>
    <s v="O221104058659"/>
    <s v="2022"/>
    <s v="4분기(12월)"/>
    <x v="8"/>
    <s v="인도"/>
    <s v="김정민"/>
    <x v="0"/>
    <s v="청정원 소불고기양념280g"/>
    <n v="2750"/>
    <n v="1"/>
    <n v="2750"/>
  </r>
  <r>
    <x v="297"/>
    <s v="O221104058659"/>
    <s v="2022"/>
    <s v="4분기(12월)"/>
    <x v="8"/>
    <s v="인도"/>
    <s v="김정민"/>
    <x v="0"/>
    <s v="촉촉한 고구마50g*5"/>
    <n v="6770"/>
    <n v="2"/>
    <n v="13540"/>
  </r>
  <r>
    <x v="297"/>
    <s v="O221104058659"/>
    <s v="2022"/>
    <s v="4분기(12월)"/>
    <x v="8"/>
    <s v="인도"/>
    <s v="김정민"/>
    <x v="0"/>
    <s v="칼로리를 줄인 케찹 280g"/>
    <n v="1640"/>
    <n v="1"/>
    <n v="1640"/>
  </r>
  <r>
    <x v="297"/>
    <s v="O221104058659"/>
    <s v="2022"/>
    <s v="4분기(12월)"/>
    <x v="8"/>
    <s v="인도"/>
    <s v="김정민"/>
    <x v="0"/>
    <s v="크라운 콘초66g(헤이즐넛초코)"/>
    <n v="1080"/>
    <n v="4"/>
    <n v="4320"/>
  </r>
  <r>
    <x v="297"/>
    <s v="O221104058659"/>
    <s v="2022"/>
    <s v="4분기(12월)"/>
    <x v="8"/>
    <s v="인도"/>
    <s v="김정민"/>
    <x v="0"/>
    <s v="크라운 콘칩70g"/>
    <n v="1080"/>
    <n v="2"/>
    <n v="2160"/>
  </r>
  <r>
    <x v="297"/>
    <s v="O221104058659"/>
    <s v="2022"/>
    <s v="4분기(12월)"/>
    <x v="8"/>
    <s v="인도"/>
    <s v="김정민"/>
    <x v="0"/>
    <s v="크라운 쿠크다스128g (화이트)"/>
    <n v="2160"/>
    <n v="2"/>
    <n v="4320"/>
  </r>
  <r>
    <x v="297"/>
    <s v="O221104058659"/>
    <s v="2022"/>
    <s v="4분기(12월)"/>
    <x v="8"/>
    <s v="인도"/>
    <s v="김정민"/>
    <x v="0"/>
    <s v="크리스피롤12곡 180g"/>
    <n v="3540"/>
    <n v="3"/>
    <n v="10620"/>
  </r>
  <r>
    <x v="297"/>
    <s v="O221104058659"/>
    <s v="2022"/>
    <s v="4분기(12월)"/>
    <x v="8"/>
    <s v="인도"/>
    <s v="김정민"/>
    <x v="0"/>
    <s v="팔도 도시락 86g*24입"/>
    <n v="20000"/>
    <n v="1"/>
    <n v="20000"/>
  </r>
  <r>
    <x v="297"/>
    <s v="O221104058659"/>
    <s v="2022"/>
    <s v="4분기(12월)"/>
    <x v="8"/>
    <s v="인도"/>
    <s v="김정민"/>
    <x v="0"/>
    <s v="풍기도깨비목앤배도라지60포(10g*20입)"/>
    <n v="31000"/>
    <n v="1"/>
    <n v="31000"/>
  </r>
  <r>
    <x v="297"/>
    <s v="O221104058659"/>
    <s v="2022"/>
    <s v="4분기(12월)"/>
    <x v="8"/>
    <s v="인도"/>
    <s v="김정민"/>
    <x v="0"/>
    <s v="하이몬 쌀국수장국 220g"/>
    <n v="3300"/>
    <n v="1"/>
    <n v="3300"/>
  </r>
  <r>
    <x v="297"/>
    <s v="O221104058659"/>
    <s v="2022"/>
    <s v="4분기(12월)"/>
    <x v="8"/>
    <s v="인도"/>
    <s v="김정민"/>
    <x v="0"/>
    <s v="한성유부초밥 박사320g"/>
    <n v="3800"/>
    <n v="4"/>
    <n v="15200"/>
  </r>
  <r>
    <x v="297"/>
    <s v="O221104058659"/>
    <s v="2022"/>
    <s v="4분기(12월)"/>
    <x v="8"/>
    <s v="인도"/>
    <s v="김정민"/>
    <x v="0"/>
    <s v="핫브레이크15입"/>
    <n v="12900"/>
    <n v="2"/>
    <n v="25800"/>
  </r>
  <r>
    <x v="297"/>
    <s v="O221104058659"/>
    <s v="2022"/>
    <s v="4분기(12월)"/>
    <x v="8"/>
    <s v="인도"/>
    <s v="김정민"/>
    <x v="0"/>
    <s v="해찬들 태양초 골드고추장1.7kg+300g"/>
    <n v="11000"/>
    <n v="1"/>
    <n v="11000"/>
  </r>
  <r>
    <x v="297"/>
    <s v="O221104058659"/>
    <s v="2022"/>
    <s v="4분기(12월)"/>
    <x v="8"/>
    <s v="인도"/>
    <s v="김정민"/>
    <x v="0"/>
    <s v="해태 버터링 딥초코103g"/>
    <n v="2400"/>
    <n v="2"/>
    <n v="4800"/>
  </r>
  <r>
    <x v="297"/>
    <s v="O221104058659"/>
    <s v="2022"/>
    <s v="4분기(12월)"/>
    <x v="8"/>
    <s v="인도"/>
    <s v="김정민"/>
    <x v="0"/>
    <s v="해태 에이스364g"/>
    <n v="3600"/>
    <n v="2"/>
    <n v="7200"/>
  </r>
  <r>
    <x v="297"/>
    <s v="O221104058659"/>
    <s v="2022"/>
    <s v="4분기(12월)"/>
    <x v="8"/>
    <s v="인도"/>
    <s v="김정민"/>
    <x v="0"/>
    <s v="해태 연양갱55g"/>
    <n v="700"/>
    <n v="5"/>
    <n v="3500"/>
  </r>
  <r>
    <x v="297"/>
    <s v="O221104058659"/>
    <s v="2022"/>
    <s v="4분기(12월)"/>
    <x v="8"/>
    <s v="인도"/>
    <s v="김정민"/>
    <x v="0"/>
    <s v="해태 오예스360g"/>
    <n v="4200"/>
    <n v="2"/>
    <n v="8400"/>
  </r>
  <r>
    <x v="297"/>
    <s v="O221104058659"/>
    <s v="2022"/>
    <s v="4분기(12월)"/>
    <x v="8"/>
    <s v="인도"/>
    <s v="김정민"/>
    <x v="0"/>
    <s v="해태 초코홈런볼 128g"/>
    <n v="3800"/>
    <n v="3"/>
    <n v="11400"/>
  </r>
  <r>
    <x v="298"/>
    <s v="O221104058658"/>
    <s v="2022"/>
    <s v="4분기(12월)"/>
    <x v="8"/>
    <s v="중국"/>
    <s v="우대호"/>
    <x v="0"/>
    <s v="post그래놀라 크랜베리 아몬드350g"/>
    <n v="5700"/>
    <n v="1"/>
    <n v="5700"/>
  </r>
  <r>
    <x v="298"/>
    <s v="O221104058658"/>
    <s v="2022"/>
    <s v="4분기(12월)"/>
    <x v="8"/>
    <s v="중국"/>
    <s v="우대호"/>
    <x v="0"/>
    <s v="The맛있는광천돌자반70g"/>
    <n v="1780"/>
    <n v="3"/>
    <n v="5340"/>
  </r>
  <r>
    <x v="298"/>
    <s v="O221104058658"/>
    <s v="2022"/>
    <s v="4분기(12월)"/>
    <x v="8"/>
    <s v="중국"/>
    <s v="우대호"/>
    <x v="0"/>
    <s v="경남 비타민씨 1000mg(300정)"/>
    <n v="23200"/>
    <n v="1"/>
    <n v="23200"/>
  </r>
  <r>
    <x v="298"/>
    <s v="O221104058658"/>
    <s v="2022"/>
    <s v="4분기(12월)"/>
    <x v="8"/>
    <s v="중국"/>
    <s v="우대호"/>
    <x v="0"/>
    <s v="깔끔한 멸치국물팩65g(13g*5)"/>
    <n v="2700"/>
    <n v="1"/>
    <n v="2700"/>
  </r>
  <r>
    <x v="298"/>
    <s v="O221104058658"/>
    <s v="2022"/>
    <s v="4분기(12월)"/>
    <x v="8"/>
    <s v="중국"/>
    <s v="우대호"/>
    <x v="0"/>
    <s v="농심 오징어짬뽕(멀티5입)"/>
    <n v="4430"/>
    <n v="1"/>
    <n v="4430"/>
  </r>
  <r>
    <x v="298"/>
    <s v="O221104058658"/>
    <s v="2022"/>
    <s v="4분기(12월)"/>
    <x v="8"/>
    <s v="중국"/>
    <s v="우대호"/>
    <x v="0"/>
    <s v="뉴트리코어 콜라겐담다 3+1 (4개)"/>
    <n v="117000"/>
    <n v="1"/>
    <n v="117000"/>
  </r>
  <r>
    <x v="298"/>
    <s v="O221104058658"/>
    <s v="2022"/>
    <s v="4분기(12월)"/>
    <x v="8"/>
    <s v="중국"/>
    <s v="우대호"/>
    <x v="0"/>
    <s v="동서 아카시아벌꿀 600g"/>
    <n v="20900"/>
    <n v="1"/>
    <n v="20900"/>
  </r>
  <r>
    <x v="298"/>
    <s v="O221104058658"/>
    <s v="2022"/>
    <s v="4분기(12월)"/>
    <x v="8"/>
    <s v="중국"/>
    <s v="우대호"/>
    <x v="0"/>
    <s v="동서 캐모마일 현미녹차 20입(30g)"/>
    <n v="2320"/>
    <n v="1"/>
    <n v="2320"/>
  </r>
  <r>
    <x v="298"/>
    <s v="O221104058658"/>
    <s v="2022"/>
    <s v="4분기(12월)"/>
    <x v="8"/>
    <s v="중국"/>
    <s v="우대호"/>
    <x v="0"/>
    <s v="동원 DHA참치100g*5"/>
    <n v="9000"/>
    <n v="1"/>
    <n v="9000"/>
  </r>
  <r>
    <x v="298"/>
    <s v="O221104058658"/>
    <s v="2022"/>
    <s v="4분기(12월)"/>
    <x v="8"/>
    <s v="중국"/>
    <s v="우대호"/>
    <x v="0"/>
    <s v="바삭고소부침가루1Kg"/>
    <n v="3910"/>
    <n v="1"/>
    <n v="3910"/>
  </r>
  <r>
    <x v="298"/>
    <s v="O221104058658"/>
    <s v="2022"/>
    <s v="4분기(12월)"/>
    <x v="8"/>
    <s v="중국"/>
    <s v="우대호"/>
    <x v="0"/>
    <s v="비비고 버섯야채죽280g"/>
    <n v="2850"/>
    <n v="1"/>
    <n v="2850"/>
  </r>
  <r>
    <x v="298"/>
    <s v="O221104058658"/>
    <s v="2022"/>
    <s v="4분기(12월)"/>
    <x v="8"/>
    <s v="중국"/>
    <s v="우대호"/>
    <x v="0"/>
    <s v="비비고 사골곰탕500g*2"/>
    <n v="2850"/>
    <n v="2"/>
    <n v="5700"/>
  </r>
  <r>
    <x v="298"/>
    <s v="O221104058658"/>
    <s v="2022"/>
    <s v="4분기(12월)"/>
    <x v="8"/>
    <s v="중국"/>
    <s v="우대호"/>
    <x v="0"/>
    <s v="비비고 소고기죽280g"/>
    <n v="2850"/>
    <n v="1"/>
    <n v="2850"/>
  </r>
  <r>
    <x v="298"/>
    <s v="O221104058658"/>
    <s v="2022"/>
    <s v="4분기(12월)"/>
    <x v="8"/>
    <s v="중국"/>
    <s v="우대호"/>
    <x v="0"/>
    <s v="삼색천하 오징어70g"/>
    <n v="6620"/>
    <n v="1"/>
    <n v="6620"/>
  </r>
  <r>
    <x v="298"/>
    <s v="O221104058658"/>
    <s v="2022"/>
    <s v="4분기(12월)"/>
    <x v="8"/>
    <s v="중국"/>
    <s v="우대호"/>
    <x v="0"/>
    <s v="삼진 위생롤백(17*25)200매"/>
    <n v="2100"/>
    <n v="1"/>
    <n v="2100"/>
  </r>
  <r>
    <x v="298"/>
    <s v="O221104058658"/>
    <s v="2022"/>
    <s v="4분기(12월)"/>
    <x v="8"/>
    <s v="중국"/>
    <s v="우대호"/>
    <x v="0"/>
    <s v="서해안 재래김100매"/>
    <n v="11000"/>
    <n v="1"/>
    <n v="11000"/>
  </r>
  <r>
    <x v="298"/>
    <s v="O221104058658"/>
    <s v="2022"/>
    <s v="4분기(12월)"/>
    <x v="8"/>
    <s v="중국"/>
    <s v="우대호"/>
    <x v="0"/>
    <s v="성경 안주공방 통먹태 55g"/>
    <n v="4220"/>
    <n v="1"/>
    <n v="4220"/>
  </r>
  <r>
    <x v="298"/>
    <s v="O221104058658"/>
    <s v="2022"/>
    <s v="4분기(12월)"/>
    <x v="8"/>
    <s v="중국"/>
    <s v="우대호"/>
    <x v="0"/>
    <s v="세탁조크리너450g"/>
    <n v="1500"/>
    <n v="2"/>
    <n v="3000"/>
  </r>
  <r>
    <x v="298"/>
    <s v="O221104058658"/>
    <s v="2022"/>
    <s v="4분기(12월)"/>
    <x v="8"/>
    <s v="중국"/>
    <s v="우대호"/>
    <x v="0"/>
    <s v="스팸 마일드 300g*3"/>
    <n v="12480"/>
    <n v="1"/>
    <n v="12480"/>
  </r>
  <r>
    <x v="298"/>
    <s v="O221104058658"/>
    <s v="2022"/>
    <s v="4분기(12월)"/>
    <x v="8"/>
    <s v="중국"/>
    <s v="우대호"/>
    <x v="0"/>
    <s v="신양촌 양조 생명물간장 860ml"/>
    <n v="9500"/>
    <n v="1"/>
    <n v="9500"/>
  </r>
  <r>
    <x v="298"/>
    <s v="O221104058658"/>
    <s v="2022"/>
    <s v="4분기(12월)"/>
    <x v="8"/>
    <s v="중국"/>
    <s v="우대호"/>
    <x v="0"/>
    <s v="오뚜기)옛날참기름320ml"/>
    <n v="6660"/>
    <n v="2"/>
    <n v="13320"/>
  </r>
  <r>
    <x v="298"/>
    <s v="O221104058658"/>
    <s v="2022"/>
    <s v="4분기(12월)"/>
    <x v="8"/>
    <s v="중국"/>
    <s v="우대호"/>
    <x v="0"/>
    <s v="오뚜기카레(순)100g"/>
    <n v="2100"/>
    <n v="2"/>
    <n v="4200"/>
  </r>
  <r>
    <x v="298"/>
    <s v="O221104058658"/>
    <s v="2022"/>
    <s v="4분기(12월)"/>
    <x v="8"/>
    <s v="중국"/>
    <s v="우대호"/>
    <x v="0"/>
    <s v="요호 루테인 90캡슐"/>
    <n v="36300"/>
    <n v="1"/>
    <n v="36300"/>
  </r>
  <r>
    <x v="298"/>
    <s v="O221104058658"/>
    <s v="2022"/>
    <s v="4분기(12월)"/>
    <x v="8"/>
    <s v="중국"/>
    <s v="우대호"/>
    <x v="0"/>
    <s v="종합감기약 하벤파워 에스캡슐 "/>
    <n v="2700"/>
    <n v="1"/>
    <n v="2700"/>
  </r>
  <r>
    <x v="298"/>
    <s v="O221104058658"/>
    <s v="2022"/>
    <s v="4분기(12월)"/>
    <x v="8"/>
    <s v="중국"/>
    <s v="우대호"/>
    <x v="0"/>
    <s v="주방세제 자연퐁 솔잎 1.12kg"/>
    <n v="4700"/>
    <n v="1"/>
    <n v="4700"/>
  </r>
  <r>
    <x v="298"/>
    <s v="O221104058658"/>
    <s v="2022"/>
    <s v="4분기(12월)"/>
    <x v="8"/>
    <s v="중국"/>
    <s v="우대호"/>
    <x v="0"/>
    <s v="진공 서리태800g"/>
    <n v="14500"/>
    <n v="1"/>
    <n v="14500"/>
  </r>
  <r>
    <x v="298"/>
    <s v="O221104058658"/>
    <s v="2022"/>
    <s v="4분기(12월)"/>
    <x v="8"/>
    <s v="중국"/>
    <s v="우대호"/>
    <x v="0"/>
    <s v="진라면소컵(순한맛)65g*6입"/>
    <n v="4070"/>
    <n v="1"/>
    <n v="4070"/>
  </r>
  <r>
    <x v="298"/>
    <s v="O221104058658"/>
    <s v="2022"/>
    <s v="4분기(12월)"/>
    <x v="8"/>
    <s v="중국"/>
    <s v="우대호"/>
    <x v="0"/>
    <s v="청은 들깨가루 200g(탈피)"/>
    <n v="5800"/>
    <n v="1"/>
    <n v="5800"/>
  </r>
  <r>
    <x v="298"/>
    <s v="O221104058658"/>
    <s v="2022"/>
    <s v="4분기(12월)"/>
    <x v="8"/>
    <s v="중국"/>
    <s v="우대호"/>
    <x v="0"/>
    <s v="청정원)직화짜장80g"/>
    <n v="2170"/>
    <n v="3"/>
    <n v="6510"/>
  </r>
  <r>
    <x v="298"/>
    <s v="O221104058658"/>
    <s v="2022"/>
    <s v="4분기(12월)"/>
    <x v="8"/>
    <s v="중국"/>
    <s v="우대호"/>
    <x v="0"/>
    <s v="크린 종이호일 30*20"/>
    <n v="4800"/>
    <n v="1"/>
    <n v="4800"/>
  </r>
  <r>
    <x v="298"/>
    <s v="O221104058658"/>
    <s v="2022"/>
    <s v="4분기(12월)"/>
    <x v="8"/>
    <s v="중국"/>
    <s v="우대호"/>
    <x v="0"/>
    <s v="크린랩 22cm*50m"/>
    <n v="4180"/>
    <n v="2"/>
    <n v="8360"/>
  </r>
  <r>
    <x v="298"/>
    <s v="O221104058658"/>
    <s v="2022"/>
    <s v="4분기(12월)"/>
    <x v="8"/>
    <s v="중국"/>
    <s v="우대호"/>
    <x v="0"/>
    <s v="크린센스 장갑 50매"/>
    <n v="2100"/>
    <n v="2"/>
    <n v="4200"/>
  </r>
  <r>
    <x v="298"/>
    <s v="O221104058658"/>
    <s v="2022"/>
    <s v="4분기(12월)"/>
    <x v="8"/>
    <s v="중국"/>
    <s v="우대호"/>
    <x v="0"/>
    <s v="크린팩25cm*35cm 100매"/>
    <n v="2980"/>
    <n v="1"/>
    <n v="2980"/>
  </r>
  <r>
    <x v="298"/>
    <s v="O221104058658"/>
    <s v="2022"/>
    <s v="4분기(12월)"/>
    <x v="8"/>
    <s v="중국"/>
    <s v="우대호"/>
    <x v="0"/>
    <s v="키친랲 키친롤백25cm*35cm*500매"/>
    <n v="5400"/>
    <n v="1"/>
    <n v="5400"/>
  </r>
  <r>
    <x v="298"/>
    <s v="O221104058658"/>
    <s v="2022"/>
    <s v="4분기(12월)"/>
    <x v="8"/>
    <s v="중국"/>
    <s v="우대호"/>
    <x v="0"/>
    <s v="태화고무장갑 M(중선밴)"/>
    <n v="2000"/>
    <n v="1"/>
    <n v="2000"/>
  </r>
  <r>
    <x v="298"/>
    <s v="O221104058658"/>
    <s v="2022"/>
    <s v="4분기(12월)"/>
    <x v="8"/>
    <s v="중국"/>
    <s v="우대호"/>
    <x v="0"/>
    <s v="페리오치약 캐비티케어알파 160g*3"/>
    <n v="4320"/>
    <n v="1"/>
    <n v="4320"/>
  </r>
  <r>
    <x v="298"/>
    <s v="O221104058658"/>
    <s v="2022"/>
    <s v="4분기(12월)"/>
    <x v="8"/>
    <s v="중국"/>
    <s v="우대호"/>
    <x v="0"/>
    <s v="해태 에이스364g"/>
    <n v="3600"/>
    <n v="1"/>
    <n v="3600"/>
  </r>
  <r>
    <x v="298"/>
    <s v="O221104058658"/>
    <s v="2022"/>
    <s v="4분기(12월)"/>
    <x v="8"/>
    <s v="중국"/>
    <s v="우대호"/>
    <x v="0"/>
    <s v="해표 두번구워 더고소한 김밥김20g"/>
    <n v="1900"/>
    <n v="4"/>
    <n v="7600"/>
  </r>
  <r>
    <x v="298"/>
    <s v="O221104058658"/>
    <s v="2022"/>
    <s v="4분기(12월)"/>
    <x v="8"/>
    <s v="중국"/>
    <s v="우대호"/>
    <x v="0"/>
    <s v="해표 포도씨유900ml"/>
    <n v="12400"/>
    <n v="2"/>
    <n v="24800"/>
  </r>
  <r>
    <x v="298"/>
    <s v="O221104058658"/>
    <s v="2022"/>
    <s v="4분기(12월)"/>
    <x v="8"/>
    <s v="중국"/>
    <s v="우대호"/>
    <x v="0"/>
    <s v="허브그린 물티슈(캡형)100매"/>
    <n v="1000"/>
    <n v="1"/>
    <n v="1000"/>
  </r>
  <r>
    <x v="299"/>
    <s v="O221104058657"/>
    <s v="2022"/>
    <s v="4분기(12월)"/>
    <x v="9"/>
    <s v="인도네시아"/>
    <s v="조창호"/>
    <x v="0"/>
    <s v="오로니아 rTG 오메가-3 90캡슐"/>
    <n v="49500"/>
    <n v="1"/>
    <n v="49500"/>
  </r>
  <r>
    <x v="299"/>
    <s v="O221104058657"/>
    <s v="2022"/>
    <s v="4분기(12월)"/>
    <x v="9"/>
    <s v="인도네시아"/>
    <s v="조창호"/>
    <x v="0"/>
    <s v="정영석명인71호 홍삼 진과골드본400g"/>
    <n v="64900"/>
    <n v="1"/>
    <n v="64900"/>
  </r>
  <r>
    <x v="299"/>
    <s v="O221104058657"/>
    <s v="2022"/>
    <s v="4분기(12월)"/>
    <x v="9"/>
    <s v="인도네시아"/>
    <s v="조창호"/>
    <x v="0"/>
    <s v="질러 갈릭 바베큐육포30g"/>
    <n v="3270"/>
    <n v="1"/>
    <n v="3270"/>
  </r>
  <r>
    <x v="299"/>
    <s v="O221104058657"/>
    <s v="2022"/>
    <s v="4분기(12월)"/>
    <x v="9"/>
    <s v="인도네시아"/>
    <s v="조창호"/>
    <x v="0"/>
    <s v="하림 닭가슴살135g*4"/>
    <n v="7880"/>
    <n v="4"/>
    <n v="31520"/>
  </r>
  <r>
    <x v="299"/>
    <s v="O221104058657"/>
    <s v="2022"/>
    <s v="4분기(12월)"/>
    <x v="9"/>
    <s v="인도네시아"/>
    <s v="조창호"/>
    <x v="0"/>
    <s v="해태 연양갱55g"/>
    <n v="700"/>
    <n v="1"/>
    <n v="700"/>
  </r>
  <r>
    <x v="300"/>
    <s v="O221104058654"/>
    <s v="2022"/>
    <s v="4분기(12월)"/>
    <x v="9"/>
    <s v="러시아"/>
    <s v="한기철"/>
    <x v="0"/>
    <s v="건오징어 철판구이50g"/>
    <n v="4700"/>
    <n v="1"/>
    <n v="4700"/>
  </r>
  <r>
    <x v="300"/>
    <s v="O221104058654"/>
    <s v="2022"/>
    <s v="4분기(12월)"/>
    <x v="9"/>
    <s v="러시아"/>
    <s v="한기철"/>
    <x v="0"/>
    <s v="경남 비타민씨 1000mg(300정)"/>
    <n v="23200"/>
    <n v="1"/>
    <n v="23200"/>
  </r>
  <r>
    <x v="300"/>
    <s v="O221104058654"/>
    <s v="2022"/>
    <s v="4분기(12월)"/>
    <x v="9"/>
    <s v="러시아"/>
    <s v="한기철"/>
    <x v="0"/>
    <s v="깔끔한 멸치국물팩65g(13g*5)"/>
    <n v="2700"/>
    <n v="5"/>
    <n v="13500"/>
  </r>
  <r>
    <x v="300"/>
    <s v="O221104058654"/>
    <s v="2022"/>
    <s v="4분기(12월)"/>
    <x v="9"/>
    <s v="러시아"/>
    <s v="한기철"/>
    <x v="0"/>
    <s v="동결건조 다진생강"/>
    <n v="4360"/>
    <n v="1"/>
    <n v="4360"/>
  </r>
  <r>
    <x v="300"/>
    <s v="O221104058654"/>
    <s v="2022"/>
    <s v="4분기(12월)"/>
    <x v="9"/>
    <s v="러시아"/>
    <s v="한기철"/>
    <x v="0"/>
    <s v="동원 참치150g(살코기)*3"/>
    <n v="7270"/>
    <n v="3"/>
    <n v="21810"/>
  </r>
  <r>
    <x v="300"/>
    <s v="O221104058654"/>
    <s v="2022"/>
    <s v="4분기(12월)"/>
    <x v="9"/>
    <s v="러시아"/>
    <s v="한기철"/>
    <x v="0"/>
    <s v="런던패션 남성용 트렁크 100호"/>
    <n v="7000"/>
    <n v="3"/>
    <n v="21000"/>
  </r>
  <r>
    <x v="300"/>
    <s v="O221104058654"/>
    <s v="2022"/>
    <s v="4분기(12월)"/>
    <x v="9"/>
    <s v="러시아"/>
    <s v="한기철"/>
    <x v="0"/>
    <s v="미왕 쌀과자 250g"/>
    <n v="3400"/>
    <n v="3"/>
    <n v="10200"/>
  </r>
  <r>
    <x v="300"/>
    <s v="O221104058654"/>
    <s v="2022"/>
    <s v="4분기(12월)"/>
    <x v="9"/>
    <s v="러시아"/>
    <s v="한기철"/>
    <x v="0"/>
    <s v="바삭고소부침가루1Kg"/>
    <n v="3910"/>
    <n v="1"/>
    <n v="3910"/>
  </r>
  <r>
    <x v="300"/>
    <s v="O221104058654"/>
    <s v="2022"/>
    <s v="4분기(12월)"/>
    <x v="9"/>
    <s v="러시아"/>
    <s v="한기철"/>
    <x v="0"/>
    <s v="백설찹쌀호떡믹스400g"/>
    <n v="3800"/>
    <n v="3"/>
    <n v="11400"/>
  </r>
  <r>
    <x v="300"/>
    <s v="O221104058654"/>
    <s v="2022"/>
    <s v="4분기(12월)"/>
    <x v="9"/>
    <s v="러시아"/>
    <s v="한기철"/>
    <x v="0"/>
    <s v="삼색천하 오징어70g"/>
    <n v="6620"/>
    <n v="2"/>
    <n v="13240"/>
  </r>
  <r>
    <x v="300"/>
    <s v="O221104058654"/>
    <s v="2022"/>
    <s v="4분기(12월)"/>
    <x v="9"/>
    <s v="러시아"/>
    <s v="한기철"/>
    <x v="0"/>
    <s v="스팸 마일드 300g*3"/>
    <n v="12480"/>
    <n v="1"/>
    <n v="12480"/>
  </r>
  <r>
    <x v="300"/>
    <s v="O221104058654"/>
    <s v="2022"/>
    <s v="4분기(12월)"/>
    <x v="9"/>
    <s v="러시아"/>
    <s v="한기철"/>
    <x v="0"/>
    <s v="옛날 국수 소면 700g"/>
    <n v="2790"/>
    <n v="4"/>
    <n v="11160"/>
  </r>
  <r>
    <x v="300"/>
    <s v="O221104058654"/>
    <s v="2022"/>
    <s v="4분기(12월)"/>
    <x v="9"/>
    <s v="러시아"/>
    <s v="한기철"/>
    <x v="0"/>
    <s v="옛날당면500g"/>
    <n v="6650"/>
    <n v="3"/>
    <n v="19950"/>
  </r>
  <r>
    <x v="300"/>
    <s v="O221104058654"/>
    <s v="2022"/>
    <s v="4분기(12월)"/>
    <x v="9"/>
    <s v="러시아"/>
    <s v="한기철"/>
    <x v="0"/>
    <s v="오뚜기순후추(캔)50g"/>
    <n v="3750"/>
    <n v="1"/>
    <n v="3750"/>
  </r>
  <r>
    <x v="300"/>
    <s v="O221104058654"/>
    <s v="2022"/>
    <s v="4분기(12월)"/>
    <x v="9"/>
    <s v="러시아"/>
    <s v="한기철"/>
    <x v="0"/>
    <s v="오로니아 rTG 오메가-3 90캡슐"/>
    <n v="49500"/>
    <n v="2"/>
    <n v="99000"/>
  </r>
  <r>
    <x v="300"/>
    <s v="O221104058654"/>
    <s v="2022"/>
    <s v="4분기(12월)"/>
    <x v="9"/>
    <s v="러시아"/>
    <s v="한기철"/>
    <x v="0"/>
    <s v="청은 들깨가루 200g(탈피)"/>
    <n v="5800"/>
    <n v="1"/>
    <n v="5800"/>
  </r>
  <r>
    <x v="300"/>
    <s v="O221104058654"/>
    <s v="2022"/>
    <s v="4분기(12월)"/>
    <x v="9"/>
    <s v="러시아"/>
    <s v="한기철"/>
    <x v="0"/>
    <s v="카누 다크로스트 아메리카노100T(미니)"/>
    <n v="20390"/>
    <n v="1"/>
    <n v="20390"/>
  </r>
  <r>
    <x v="301"/>
    <s v="O221104058650"/>
    <s v="2022"/>
    <s v="4분기(12월)"/>
    <x v="8"/>
    <s v="중국"/>
    <s v="김동록"/>
    <x v="0"/>
    <s v="The맛있는광천돌자반70g"/>
    <n v="1780"/>
    <n v="1"/>
    <n v="1780"/>
  </r>
  <r>
    <x v="301"/>
    <s v="O221104058650"/>
    <s v="2022"/>
    <s v="4분기(12월)"/>
    <x v="8"/>
    <s v="중국"/>
    <s v="김동록"/>
    <x v="0"/>
    <s v="구운양파60g"/>
    <n v="990"/>
    <n v="2"/>
    <n v="1980"/>
  </r>
  <r>
    <x v="301"/>
    <s v="O221104058650"/>
    <s v="2022"/>
    <s v="4분기(12월)"/>
    <x v="8"/>
    <s v="중국"/>
    <s v="김동록"/>
    <x v="0"/>
    <s v="꾸이맨23g*10입"/>
    <n v="12000"/>
    <n v="1"/>
    <n v="12000"/>
  </r>
  <r>
    <x v="301"/>
    <s v="O221104058650"/>
    <s v="2022"/>
    <s v="4분기(12월)"/>
    <x v="8"/>
    <s v="중국"/>
    <s v="김동록"/>
    <x v="0"/>
    <s v="농심짜파게티(멀티5입)"/>
    <n v="5000"/>
    <n v="1"/>
    <n v="5000"/>
  </r>
  <r>
    <x v="301"/>
    <s v="O221104058650"/>
    <s v="2022"/>
    <s v="4분기(12월)"/>
    <x v="8"/>
    <s v="중국"/>
    <s v="김동록"/>
    <x v="0"/>
    <s v="동원꽁치 400g*2입"/>
    <n v="10000"/>
    <n v="1"/>
    <n v="10000"/>
  </r>
  <r>
    <x v="301"/>
    <s v="O221104058650"/>
    <s v="2022"/>
    <s v="4분기(12월)"/>
    <x v="8"/>
    <s v="중국"/>
    <s v="김동록"/>
    <x v="0"/>
    <s v="맛술 생강 500ml"/>
    <n v="2780"/>
    <n v="1"/>
    <n v="2780"/>
  </r>
  <r>
    <x v="301"/>
    <s v="O221104058650"/>
    <s v="2022"/>
    <s v="4분기(12월)"/>
    <x v="8"/>
    <s v="중국"/>
    <s v="김동록"/>
    <x v="0"/>
    <s v="메밀소바장국360ml"/>
    <n v="2980"/>
    <n v="3"/>
    <n v="8940"/>
  </r>
  <r>
    <x v="301"/>
    <s v="O221104058650"/>
    <s v="2022"/>
    <s v="4분기(12월)"/>
    <x v="8"/>
    <s v="중국"/>
    <s v="김동록"/>
    <x v="0"/>
    <s v="물걸레 청소포 샥 대형30포(200mm*300mm)"/>
    <n v="2200"/>
    <n v="1"/>
    <n v="2200"/>
  </r>
  <r>
    <x v="301"/>
    <s v="O221104058650"/>
    <s v="2022"/>
    <s v="4분기(12월)"/>
    <x v="8"/>
    <s v="중국"/>
    <s v="김동록"/>
    <x v="0"/>
    <s v="바삭고소부침가루1Kg"/>
    <n v="3910"/>
    <n v="1"/>
    <n v="3910"/>
  </r>
  <r>
    <x v="301"/>
    <s v="O221104058650"/>
    <s v="2022"/>
    <s v="4분기(12월)"/>
    <x v="8"/>
    <s v="중국"/>
    <s v="김동록"/>
    <x v="0"/>
    <s v="백설 맛소금250g"/>
    <n v="900"/>
    <n v="1"/>
    <n v="900"/>
  </r>
  <r>
    <x v="301"/>
    <s v="O221104058650"/>
    <s v="2022"/>
    <s v="4분기(12월)"/>
    <x v="8"/>
    <s v="중국"/>
    <s v="김동록"/>
    <x v="0"/>
    <s v="백세카레 약간매운맛100g"/>
    <n v="3430"/>
    <n v="1"/>
    <n v="3430"/>
  </r>
  <r>
    <x v="301"/>
    <s v="O221104058650"/>
    <s v="2022"/>
    <s v="4분기(12월)"/>
    <x v="8"/>
    <s v="중국"/>
    <s v="김동록"/>
    <x v="0"/>
    <s v="사조 참치액500ml"/>
    <n v="5800"/>
    <n v="3"/>
    <n v="17400"/>
  </r>
  <r>
    <x v="301"/>
    <s v="O221104058650"/>
    <s v="2022"/>
    <s v="4분기(12월)"/>
    <x v="8"/>
    <s v="중국"/>
    <s v="김동록"/>
    <x v="0"/>
    <s v="삼양 까르보 불닭볶음면(멀티4입)"/>
    <n v="4890"/>
    <n v="1"/>
    <n v="4890"/>
  </r>
  <r>
    <x v="301"/>
    <s v="O221104058650"/>
    <s v="2022"/>
    <s v="4분기(12월)"/>
    <x v="8"/>
    <s v="중국"/>
    <s v="김동록"/>
    <x v="0"/>
    <s v="성경 삼각김밥용김 (20매)"/>
    <n v="4310"/>
    <n v="1"/>
    <n v="4310"/>
  </r>
  <r>
    <x v="301"/>
    <s v="O221104058650"/>
    <s v="2022"/>
    <s v="4분기(12월)"/>
    <x v="8"/>
    <s v="중국"/>
    <s v="김동록"/>
    <x v="0"/>
    <s v="스팸 클래식300g*3입"/>
    <n v="12480"/>
    <n v="1"/>
    <n v="12480"/>
  </r>
  <r>
    <x v="301"/>
    <s v="O221104058650"/>
    <s v="2022"/>
    <s v="4분기(12월)"/>
    <x v="8"/>
    <s v="중국"/>
    <s v="김동록"/>
    <x v="0"/>
    <s v="오뚜기 2배사과식초500ml"/>
    <n v="2010"/>
    <n v="1"/>
    <n v="2010"/>
  </r>
  <r>
    <x v="301"/>
    <s v="O221104058650"/>
    <s v="2022"/>
    <s v="4분기(12월)"/>
    <x v="8"/>
    <s v="중국"/>
    <s v="김동록"/>
    <x v="0"/>
    <s v="오뚜기 양조식초500ml"/>
    <n v="1000"/>
    <n v="1"/>
    <n v="1000"/>
  </r>
  <r>
    <x v="301"/>
    <s v="O221104058650"/>
    <s v="2022"/>
    <s v="4분기(12월)"/>
    <x v="8"/>
    <s v="중국"/>
    <s v="김동록"/>
    <x v="0"/>
    <s v="오뚜기케찹1kg"/>
    <n v="4290"/>
    <n v="1"/>
    <n v="4290"/>
  </r>
  <r>
    <x v="301"/>
    <s v="O221104058650"/>
    <s v="2022"/>
    <s v="4분기(12월)"/>
    <x v="8"/>
    <s v="중국"/>
    <s v="김동록"/>
    <x v="0"/>
    <s v="월남쌈소스(몬)295ml"/>
    <n v="4255"/>
    <n v="1"/>
    <n v="4255"/>
  </r>
  <r>
    <x v="301"/>
    <s v="O221104058650"/>
    <s v="2022"/>
    <s v="4분기(12월)"/>
    <x v="8"/>
    <s v="중국"/>
    <s v="김동록"/>
    <x v="0"/>
    <s v="유동 번데기130g*3"/>
    <n v="3280"/>
    <n v="1"/>
    <n v="3280"/>
  </r>
  <r>
    <x v="301"/>
    <s v="O221104058650"/>
    <s v="2022"/>
    <s v="4분기(12월)"/>
    <x v="8"/>
    <s v="중국"/>
    <s v="김동록"/>
    <x v="0"/>
    <s v="유동 순살왕꼬막280g*2"/>
    <n v="9900"/>
    <n v="1"/>
    <n v="9900"/>
  </r>
  <r>
    <x v="301"/>
    <s v="O221104058650"/>
    <s v="2022"/>
    <s v="4분기(12월)"/>
    <x v="8"/>
    <s v="중국"/>
    <s v="김동록"/>
    <x v="0"/>
    <s v="청정원)직화짜장80g"/>
    <n v="2170"/>
    <n v="1"/>
    <n v="2170"/>
  </r>
  <r>
    <x v="301"/>
    <s v="O221104058650"/>
    <s v="2022"/>
    <s v="4분기(12월)"/>
    <x v="8"/>
    <s v="중국"/>
    <s v="김동록"/>
    <x v="0"/>
    <s v="초록원 제주감귤차1kg"/>
    <n v="4100"/>
    <n v="1"/>
    <n v="4100"/>
  </r>
  <r>
    <x v="301"/>
    <s v="O221104058650"/>
    <s v="2022"/>
    <s v="4분기(12월)"/>
    <x v="8"/>
    <s v="중국"/>
    <s v="김동록"/>
    <x v="0"/>
    <s v="칼칼한 해물국물팩65g(13g*5)"/>
    <n v="2700"/>
    <n v="1"/>
    <n v="2700"/>
  </r>
  <r>
    <x v="301"/>
    <s v="O221104058650"/>
    <s v="2022"/>
    <s v="4분기(12월)"/>
    <x v="8"/>
    <s v="중국"/>
    <s v="김동록"/>
    <x v="0"/>
    <s v="항균화장솜 (100매)"/>
    <n v="1200"/>
    <n v="1"/>
    <n v="1200"/>
  </r>
  <r>
    <x v="301"/>
    <s v="O221104058650"/>
    <s v="2022"/>
    <s v="4분기(12월)"/>
    <x v="8"/>
    <s v="중국"/>
    <s v="김동록"/>
    <x v="0"/>
    <s v="허브그린 물티슈(캡형)100매"/>
    <n v="1000"/>
    <n v="3"/>
    <n v="3000"/>
  </r>
  <r>
    <x v="302"/>
    <s v="O221104058649"/>
    <s v="2022"/>
    <s v="4분기(12월)"/>
    <x v="11"/>
    <s v="멕시코"/>
    <s v="박진홍"/>
    <x v="0"/>
    <s v="경남 경옥고20g*60포"/>
    <n v="215000"/>
    <n v="2"/>
    <n v="430000"/>
  </r>
  <r>
    <x v="302"/>
    <s v="O221104058649"/>
    <s v="2022"/>
    <s v="4분기(12월)"/>
    <x v="11"/>
    <s v="멕시코"/>
    <s v="박진홍"/>
    <x v="0"/>
    <s v="광천파래김4g*16봉"/>
    <n v="4200"/>
    <n v="2"/>
    <n v="8400"/>
  </r>
  <r>
    <x v="302"/>
    <s v="O221104058649"/>
    <s v="2022"/>
    <s v="4분기(12월)"/>
    <x v="11"/>
    <s v="멕시코"/>
    <s v="박진홍"/>
    <x v="0"/>
    <s v="궁중삼계탕1kg"/>
    <n v="8000"/>
    <n v="1"/>
    <n v="8000"/>
  </r>
  <r>
    <x v="302"/>
    <s v="O221104058649"/>
    <s v="2022"/>
    <s v="4분기(12월)"/>
    <x v="11"/>
    <s v="멕시코"/>
    <s v="박진홍"/>
    <x v="0"/>
    <s v="김도둑 광천재래김4g*16봉"/>
    <n v="4200"/>
    <n v="4"/>
    <n v="16800"/>
  </r>
  <r>
    <x v="302"/>
    <s v="O221104058649"/>
    <s v="2022"/>
    <s v="4분기(12월)"/>
    <x v="11"/>
    <s v="멕시코"/>
    <s v="박진홍"/>
    <x v="0"/>
    <s v="서울우유 검은콩 귀리,호두 두유190ml*20팩"/>
    <n v="20000"/>
    <n v="2"/>
    <n v="40000"/>
  </r>
  <r>
    <x v="302"/>
    <s v="O221104058649"/>
    <s v="2022"/>
    <s v="4분기(12월)"/>
    <x v="11"/>
    <s v="멕시코"/>
    <s v="박진홍"/>
    <x v="0"/>
    <s v="옛날국수 쌀소면500g"/>
    <n v="2880"/>
    <n v="2"/>
    <n v="5760"/>
  </r>
  <r>
    <x v="302"/>
    <s v="O221104058649"/>
    <s v="2022"/>
    <s v="4분기(12월)"/>
    <x v="11"/>
    <s v="멕시코"/>
    <s v="박진홍"/>
    <x v="0"/>
    <s v="옛날칼국수500g"/>
    <n v="2430"/>
    <n v="3"/>
    <n v="7290"/>
  </r>
  <r>
    <x v="302"/>
    <s v="O221104058649"/>
    <s v="2022"/>
    <s v="4분기(12월)"/>
    <x v="11"/>
    <s v="멕시코"/>
    <s v="박진홍"/>
    <x v="0"/>
    <s v="전전후별미 건멸치15g(고추장10g)"/>
    <n v="900"/>
    <n v="2"/>
    <n v="1800"/>
  </r>
  <r>
    <x v="302"/>
    <s v="O221104058649"/>
    <s v="2022"/>
    <s v="4분기(12월)"/>
    <x v="11"/>
    <s v="멕시코"/>
    <s v="박진홍"/>
    <x v="0"/>
    <s v="진라면*매운맛(멀티5입)"/>
    <n v="3250"/>
    <n v="4"/>
    <n v="13000"/>
  </r>
  <r>
    <x v="302"/>
    <s v="O221104058649"/>
    <s v="2022"/>
    <s v="4분기(12월)"/>
    <x v="11"/>
    <s v="멕시코"/>
    <s v="박진홍"/>
    <x v="0"/>
    <s v="한알천 삼계탕1kg"/>
    <n v="8500"/>
    <n v="2"/>
    <n v="17000"/>
  </r>
  <r>
    <x v="303"/>
    <s v="O221104058648"/>
    <s v="2022"/>
    <s v="4분기(12월)"/>
    <x v="9"/>
    <s v="인도네시아"/>
    <s v="김세종"/>
    <x v="0"/>
    <s v="[STAEDTLER] 연필깎이 ST511-001 [개/1]"/>
    <n v="2400"/>
    <n v="1"/>
    <n v="2400"/>
  </r>
  <r>
    <x v="303"/>
    <s v="O221104058648"/>
    <s v="2022"/>
    <s v="4분기(12월)"/>
    <x v="9"/>
    <s v="인도네시아"/>
    <s v="김세종"/>
    <x v="0"/>
    <s v="[씨티라인] 수정테이프 XP [개/1]"/>
    <n v="1425"/>
    <n v="1"/>
    <n v="1425"/>
  </r>
  <r>
    <x v="303"/>
    <s v="O221104058648"/>
    <s v="2022"/>
    <s v="4분기(12월)"/>
    <x v="9"/>
    <s v="인도네시아"/>
    <s v="김세종"/>
    <x v="0"/>
    <s v="[피스코리아] 캇타 201 [개/1]"/>
    <n v="480"/>
    <n v="1"/>
    <n v="480"/>
  </r>
  <r>
    <x v="303"/>
    <s v="O221104058648"/>
    <s v="2022"/>
    <s v="4분기(12월)"/>
    <x v="9"/>
    <s v="인도네시아"/>
    <s v="김세종"/>
    <x v="0"/>
    <s v="Dr.FOR HAIR 피토테라피샴푸 750ml"/>
    <n v="23200"/>
    <n v="1"/>
    <n v="23200"/>
  </r>
  <r>
    <x v="303"/>
    <s v="O221104058648"/>
    <s v="2022"/>
    <s v="4분기(12월)"/>
    <x v="9"/>
    <s v="인도네시아"/>
    <s v="김세종"/>
    <x v="0"/>
    <s v="post그래놀라 크랜베리 아몬드350g"/>
    <n v="5700"/>
    <n v="1"/>
    <n v="5700"/>
  </r>
  <r>
    <x v="303"/>
    <s v="O221104058648"/>
    <s v="2022"/>
    <s v="4분기(12월)"/>
    <x v="9"/>
    <s v="인도네시아"/>
    <s v="김세종"/>
    <x v="0"/>
    <s v="가야농장 토마토1.5L*2입"/>
    <n v="4900"/>
    <n v="2"/>
    <n v="9800"/>
  </r>
  <r>
    <x v="303"/>
    <s v="O221104058648"/>
    <s v="2022"/>
    <s v="4분기(12월)"/>
    <x v="9"/>
    <s v="인도네시아"/>
    <s v="김세종"/>
    <x v="0"/>
    <s v="깔끔한 멸치국물팩65g(13g*5)"/>
    <n v="2700"/>
    <n v="1"/>
    <n v="2700"/>
  </r>
  <r>
    <x v="303"/>
    <s v="O221104058648"/>
    <s v="2022"/>
    <s v="4분기(12월)"/>
    <x v="9"/>
    <s v="인도네시아"/>
    <s v="김세종"/>
    <x v="0"/>
    <s v="대일밴드Q 혼합형21매"/>
    <n v="800"/>
    <n v="2"/>
    <n v="1600"/>
  </r>
  <r>
    <x v="303"/>
    <s v="O221104058648"/>
    <s v="2022"/>
    <s v="4분기(12월)"/>
    <x v="9"/>
    <s v="인도네시아"/>
    <s v="김세종"/>
    <x v="0"/>
    <s v="동결건조 다진청양고추"/>
    <n v="4360"/>
    <n v="1"/>
    <n v="4360"/>
  </r>
  <r>
    <x v="303"/>
    <s v="O221104058648"/>
    <s v="2022"/>
    <s v="4분기(12월)"/>
    <x v="9"/>
    <s v="인도네시아"/>
    <s v="김세종"/>
    <x v="0"/>
    <s v="런던패션남성용 드로즈 100호"/>
    <n v="8190"/>
    <n v="2"/>
    <n v="16380"/>
  </r>
  <r>
    <x v="303"/>
    <s v="O221104058648"/>
    <s v="2022"/>
    <s v="4분기(12월)"/>
    <x v="9"/>
    <s v="인도네시아"/>
    <s v="김세종"/>
    <x v="0"/>
    <s v="로얄샤워타올"/>
    <n v="1100"/>
    <n v="3"/>
    <n v="3300"/>
  </r>
  <r>
    <x v="303"/>
    <s v="O221104058648"/>
    <s v="2022"/>
    <s v="4분기(12월)"/>
    <x v="9"/>
    <s v="인도네시아"/>
    <s v="김세종"/>
    <x v="0"/>
    <s v="롯데자일리톨 용기 오리지날 5000"/>
    <n v="3850"/>
    <n v="3"/>
    <n v="11550"/>
  </r>
  <r>
    <x v="303"/>
    <s v="O221104058648"/>
    <s v="2022"/>
    <s v="4분기(12월)"/>
    <x v="9"/>
    <s v="인도네시아"/>
    <s v="김세종"/>
    <x v="0"/>
    <s v="머거본 맛땅콩55g*12"/>
    <n v="11000"/>
    <n v="1"/>
    <n v="11000"/>
  </r>
  <r>
    <x v="303"/>
    <s v="O221104058648"/>
    <s v="2022"/>
    <s v="4분기(12월)"/>
    <x v="9"/>
    <s v="인도네시아"/>
    <s v="김세종"/>
    <x v="0"/>
    <s v="밴드닥터 드레싱밴드 M(중형)6입"/>
    <n v="1900"/>
    <n v="6"/>
    <n v="11400"/>
  </r>
  <r>
    <x v="303"/>
    <s v="O221104058648"/>
    <s v="2022"/>
    <s v="4분기(12월)"/>
    <x v="9"/>
    <s v="인도네시아"/>
    <s v="김세종"/>
    <x v="0"/>
    <s v="성경 안주공방 통먹태 55g"/>
    <n v="4220"/>
    <n v="3"/>
    <n v="12660"/>
  </r>
  <r>
    <x v="303"/>
    <s v="O221104058648"/>
    <s v="2022"/>
    <s v="4분기(12월)"/>
    <x v="9"/>
    <s v="인도네시아"/>
    <s v="김세종"/>
    <x v="0"/>
    <s v="신신파프(cool)"/>
    <n v="3240"/>
    <n v="10"/>
    <n v="32400"/>
  </r>
  <r>
    <x v="303"/>
    <s v="O221104058648"/>
    <s v="2022"/>
    <s v="4분기(12월)"/>
    <x v="9"/>
    <s v="인도네시아"/>
    <s v="김세종"/>
    <x v="0"/>
    <s v="아물디s (가려움완화)"/>
    <n v="2600"/>
    <n v="3"/>
    <n v="7800"/>
  </r>
  <r>
    <x v="303"/>
    <s v="O221104058648"/>
    <s v="2022"/>
    <s v="4분기(12월)"/>
    <x v="9"/>
    <s v="인도네시아"/>
    <s v="김세종"/>
    <x v="0"/>
    <s v="요호 칼슘*마그네슘*아연*비타민D복합제"/>
    <n v="42000"/>
    <n v="1"/>
    <n v="42000"/>
  </r>
  <r>
    <x v="303"/>
    <s v="O221104058648"/>
    <s v="2022"/>
    <s v="4분기(12월)"/>
    <x v="9"/>
    <s v="인도네시아"/>
    <s v="김세종"/>
    <x v="0"/>
    <s v="질러 갈릭 바베큐육포30g"/>
    <n v="3270"/>
    <n v="5"/>
    <n v="16350"/>
  </r>
  <r>
    <x v="303"/>
    <s v="O221104058648"/>
    <s v="2022"/>
    <s v="4분기(12월)"/>
    <x v="9"/>
    <s v="인도네시아"/>
    <s v="김세종"/>
    <x v="0"/>
    <s v="청우 홍삼젤리 400g"/>
    <n v="4520"/>
    <n v="2"/>
    <n v="9040"/>
  </r>
  <r>
    <x v="303"/>
    <s v="O221104058648"/>
    <s v="2022"/>
    <s v="4분기(12월)"/>
    <x v="9"/>
    <s v="인도네시아"/>
    <s v="김세종"/>
    <x v="0"/>
    <s v="카누 다크로스트 아메리카노100T(미니)"/>
    <n v="20390"/>
    <n v="1"/>
    <n v="20390"/>
  </r>
  <r>
    <x v="303"/>
    <s v="O221104058648"/>
    <s v="2022"/>
    <s v="4분기(12월)"/>
    <x v="9"/>
    <s v="인도네시아"/>
    <s v="김세종"/>
    <x v="0"/>
    <s v="편한육수 4g*30정(매콤)"/>
    <n v="10000"/>
    <n v="1"/>
    <n v="10000"/>
  </r>
  <r>
    <x v="303"/>
    <s v="O221104058648"/>
    <s v="2022"/>
    <s v="4분기(12월)"/>
    <x v="9"/>
    <s v="인도네시아"/>
    <s v="김세종"/>
    <x v="0"/>
    <s v="포스트 현미그래놀라310g"/>
    <n v="4400"/>
    <n v="1"/>
    <n v="4400"/>
  </r>
  <r>
    <x v="304"/>
    <s v="O221104058646"/>
    <s v="2022"/>
    <s v="4분기(12월)"/>
    <x v="9"/>
    <s v="인도네시아"/>
    <s v="손기석"/>
    <x v="0"/>
    <s v="아모스 녹차실감샴푸500ml(지성용)"/>
    <n v="19700"/>
    <n v="1"/>
    <n v="19700"/>
  </r>
  <r>
    <x v="304"/>
    <s v="O221104058646"/>
    <s v="2022"/>
    <s v="4분기(12월)"/>
    <x v="9"/>
    <s v="인도네시아"/>
    <s v="손기석"/>
    <x v="0"/>
    <s v="우와한 치즈칩42g"/>
    <n v="2360"/>
    <n v="1"/>
    <n v="2360"/>
  </r>
  <r>
    <x v="305"/>
    <s v="O221104058640"/>
    <s v="2022"/>
    <s v="4분기(12월)"/>
    <x v="8"/>
    <s v="벨기에"/>
    <s v="김종윤"/>
    <x v="0"/>
    <s v="구운양파60g"/>
    <n v="990"/>
    <n v="5"/>
    <n v="4950"/>
  </r>
  <r>
    <x v="305"/>
    <s v="O221104058640"/>
    <s v="2022"/>
    <s v="4분기(12월)"/>
    <x v="8"/>
    <s v="벨기에"/>
    <s v="김종윤"/>
    <x v="0"/>
    <s v="김도둑 누룽지110g"/>
    <n v="1300"/>
    <n v="4"/>
    <n v="5200"/>
  </r>
  <r>
    <x v="305"/>
    <s v="O221104058640"/>
    <s v="2022"/>
    <s v="4분기(12월)"/>
    <x v="8"/>
    <s v="벨기에"/>
    <s v="김종윤"/>
    <x v="0"/>
    <s v="농심 꿀꽈배기90g"/>
    <n v="1240"/>
    <n v="5"/>
    <n v="6200"/>
  </r>
  <r>
    <x v="305"/>
    <s v="O221104058640"/>
    <s v="2022"/>
    <s v="4분기(12월)"/>
    <x v="8"/>
    <s v="벨기에"/>
    <s v="김종윤"/>
    <x v="0"/>
    <s v="미왕 쌀과자 250g"/>
    <n v="3400"/>
    <n v="2"/>
    <n v="6800"/>
  </r>
  <r>
    <x v="305"/>
    <s v="O221104058640"/>
    <s v="2022"/>
    <s v="4분기(12월)"/>
    <x v="8"/>
    <s v="벨기에"/>
    <s v="김종윤"/>
    <x v="0"/>
    <s v="삼양 불닭볶음면(멀티5입)"/>
    <n v="4500"/>
    <n v="4"/>
    <n v="18000"/>
  </r>
  <r>
    <x v="305"/>
    <s v="O221104058640"/>
    <s v="2022"/>
    <s v="4분기(12월)"/>
    <x v="8"/>
    <s v="벨기에"/>
    <s v="김종윤"/>
    <x v="0"/>
    <s v="샘표 진간장 금F3 1.7L"/>
    <n v="9240"/>
    <n v="1"/>
    <n v="9240"/>
  </r>
  <r>
    <x v="305"/>
    <s v="O221104058640"/>
    <s v="2022"/>
    <s v="4분기(12월)"/>
    <x v="8"/>
    <s v="벨기에"/>
    <s v="김종윤"/>
    <x v="0"/>
    <s v="성경 다시마80g"/>
    <n v="2970"/>
    <n v="1"/>
    <n v="2970"/>
  </r>
  <r>
    <x v="305"/>
    <s v="O221104058640"/>
    <s v="2022"/>
    <s v="4분기(12월)"/>
    <x v="8"/>
    <s v="벨기에"/>
    <s v="김종윤"/>
    <x v="0"/>
    <s v="순수한면 울트라슈퍼가드뉴대형 날개형14입"/>
    <n v="2880"/>
    <n v="7"/>
    <n v="20160"/>
  </r>
  <r>
    <x v="305"/>
    <s v="O221104058640"/>
    <s v="2022"/>
    <s v="4분기(12월)"/>
    <x v="8"/>
    <s v="벨기에"/>
    <s v="김종윤"/>
    <x v="0"/>
    <s v="스팸 마일드 300g*3"/>
    <n v="12480"/>
    <n v="4"/>
    <n v="49920"/>
  </r>
  <r>
    <x v="305"/>
    <s v="O221104058640"/>
    <s v="2022"/>
    <s v="4분기(12월)"/>
    <x v="8"/>
    <s v="벨기에"/>
    <s v="김종윤"/>
    <x v="0"/>
    <s v="오뚜기 비빔장500g"/>
    <n v="4980"/>
    <n v="1"/>
    <n v="4980"/>
  </r>
  <r>
    <x v="305"/>
    <s v="O221104058640"/>
    <s v="2022"/>
    <s v="4분기(12월)"/>
    <x v="8"/>
    <s v="벨기에"/>
    <s v="김종윤"/>
    <x v="0"/>
    <s v="오뚜기 양념치킨소스490g"/>
    <n v="2610"/>
    <n v="2"/>
    <n v="5220"/>
  </r>
  <r>
    <x v="305"/>
    <s v="O221104058640"/>
    <s v="2022"/>
    <s v="4분기(12월)"/>
    <x v="8"/>
    <s v="벨기에"/>
    <s v="김종윤"/>
    <x v="0"/>
    <s v="오뚜기옛날미역50g"/>
    <n v="2220"/>
    <n v="4"/>
    <n v="8880"/>
  </r>
  <r>
    <x v="305"/>
    <s v="O221104058640"/>
    <s v="2022"/>
    <s v="4분기(12월)"/>
    <x v="8"/>
    <s v="벨기에"/>
    <s v="김종윤"/>
    <x v="0"/>
    <s v="오리온 참붕어빵 348g 12입"/>
    <n v="5250"/>
    <n v="2"/>
    <n v="10500"/>
  </r>
  <r>
    <x v="305"/>
    <s v="O221104058640"/>
    <s v="2022"/>
    <s v="4분기(12월)"/>
    <x v="8"/>
    <s v="벨기에"/>
    <s v="김종윤"/>
    <x v="0"/>
    <s v="좋은느낌 수퍼롱 오버나이트16+4입"/>
    <n v="9900"/>
    <n v="5"/>
    <n v="49500"/>
  </r>
  <r>
    <x v="305"/>
    <s v="O221104058640"/>
    <s v="2022"/>
    <s v="4분기(12월)"/>
    <x v="8"/>
    <s v="벨기에"/>
    <s v="김종윤"/>
    <x v="0"/>
    <s v="청정원 초고추장 1kg"/>
    <n v="4500"/>
    <n v="2"/>
    <n v="9000"/>
  </r>
  <r>
    <x v="305"/>
    <s v="O221104058640"/>
    <s v="2022"/>
    <s v="4분기(12월)"/>
    <x v="8"/>
    <s v="벨기에"/>
    <s v="김종윤"/>
    <x v="0"/>
    <s v="춘천식철판닭갈비 양념160g*4입"/>
    <n v="8400"/>
    <n v="1"/>
    <n v="8400"/>
  </r>
  <r>
    <x v="305"/>
    <s v="O221104058640"/>
    <s v="2022"/>
    <s v="4분기(12월)"/>
    <x v="8"/>
    <s v="벨기에"/>
    <s v="김종윤"/>
    <x v="0"/>
    <s v="크라운 츄러스84g"/>
    <n v="1070"/>
    <n v="5"/>
    <n v="5350"/>
  </r>
  <r>
    <x v="305"/>
    <s v="O221104058640"/>
    <s v="2022"/>
    <s v="4분기(12월)"/>
    <x v="8"/>
    <s v="벨기에"/>
    <s v="김종윤"/>
    <x v="0"/>
    <s v="팔도 왕뚜껑110g*18입"/>
    <n v="17360"/>
    <n v="1"/>
    <n v="17360"/>
  </r>
  <r>
    <x v="305"/>
    <s v="O221104058640"/>
    <s v="2022"/>
    <s v="4분기(12월)"/>
    <x v="8"/>
    <s v="벨기에"/>
    <s v="김종윤"/>
    <x v="0"/>
    <s v="해표 포도씨유900ml"/>
    <n v="12400"/>
    <n v="1"/>
    <n v="12400"/>
  </r>
  <r>
    <x v="306"/>
    <s v="O221103058630"/>
    <s v="2022"/>
    <s v="4분기(12월)"/>
    <x v="14"/>
    <s v="브라질"/>
    <s v="이지로"/>
    <x v="0"/>
    <s v="The맛있는 김도둑재래김25g*3봉"/>
    <n v="3180"/>
    <n v="1"/>
    <n v="3180"/>
  </r>
  <r>
    <x v="306"/>
    <s v="O221103058630"/>
    <s v="2022"/>
    <s v="4분기(12월)"/>
    <x v="14"/>
    <s v="브라질"/>
    <s v="이지로"/>
    <x v="0"/>
    <s v="The맛있는 김도둑파래김25g*3봉"/>
    <n v="3180"/>
    <n v="1"/>
    <n v="3180"/>
  </r>
  <r>
    <x v="306"/>
    <s v="O221103058630"/>
    <s v="2022"/>
    <s v="4분기(12월)"/>
    <x v="14"/>
    <s v="브라질"/>
    <s v="이지로"/>
    <x v="0"/>
    <s v="The맛있는광천돌자반70g"/>
    <n v="1780"/>
    <n v="2"/>
    <n v="3560"/>
  </r>
  <r>
    <x v="306"/>
    <s v="O221103058630"/>
    <s v="2022"/>
    <s v="4분기(12월)"/>
    <x v="14"/>
    <s v="브라질"/>
    <s v="이지로"/>
    <x v="0"/>
    <s v="국내산 종이컵 50P"/>
    <n v="600"/>
    <n v="1"/>
    <n v="600"/>
  </r>
  <r>
    <x v="306"/>
    <s v="O221103058630"/>
    <s v="2022"/>
    <s v="4분기(12월)"/>
    <x v="14"/>
    <s v="브라질"/>
    <s v="이지로"/>
    <x v="0"/>
    <s v="깔끔한 멸치국물팩65g(13g*5)"/>
    <n v="2700"/>
    <n v="1"/>
    <n v="2700"/>
  </r>
  <r>
    <x v="306"/>
    <s v="O221103058630"/>
    <s v="2022"/>
    <s v="4분기(12월)"/>
    <x v="14"/>
    <s v="브라질"/>
    <s v="이지로"/>
    <x v="0"/>
    <s v="농심 새우깡90g"/>
    <n v="1073"/>
    <n v="1"/>
    <n v="1073"/>
  </r>
  <r>
    <x v="306"/>
    <s v="O221103058630"/>
    <s v="2022"/>
    <s v="4분기(12월)"/>
    <x v="14"/>
    <s v="브라질"/>
    <s v="이지로"/>
    <x v="0"/>
    <s v="농심 신라면(멀티5입)"/>
    <n v="3730"/>
    <n v="2"/>
    <n v="7460"/>
  </r>
  <r>
    <x v="306"/>
    <s v="O221103058630"/>
    <s v="2022"/>
    <s v="4분기(12월)"/>
    <x v="14"/>
    <s v="브라질"/>
    <s v="이지로"/>
    <x v="0"/>
    <s v="농심 안성탕면(멀티5입)"/>
    <n v="4080"/>
    <n v="2"/>
    <n v="8160"/>
  </r>
  <r>
    <x v="306"/>
    <s v="O221103058630"/>
    <s v="2022"/>
    <s v="4분기(12월)"/>
    <x v="14"/>
    <s v="브라질"/>
    <s v="이지로"/>
    <x v="0"/>
    <s v="농심 오징어짬뽕(멀티5입)"/>
    <n v="4430"/>
    <n v="1"/>
    <n v="4430"/>
  </r>
  <r>
    <x v="306"/>
    <s v="O221103058630"/>
    <s v="2022"/>
    <s v="4분기(12월)"/>
    <x v="14"/>
    <s v="브라질"/>
    <s v="이지로"/>
    <x v="0"/>
    <s v="동결건조 다진청양고추"/>
    <n v="4360"/>
    <n v="3"/>
    <n v="13080"/>
  </r>
  <r>
    <x v="306"/>
    <s v="O221103058630"/>
    <s v="2022"/>
    <s v="4분기(12월)"/>
    <x v="14"/>
    <s v="브라질"/>
    <s v="이지로"/>
    <x v="0"/>
    <s v="동원 고추참치100g*10"/>
    <n v="19390"/>
    <n v="1"/>
    <n v="19390"/>
  </r>
  <r>
    <x v="306"/>
    <s v="O221103058630"/>
    <s v="2022"/>
    <s v="4분기(12월)"/>
    <x v="14"/>
    <s v="브라질"/>
    <s v="이지로"/>
    <x v="0"/>
    <s v="백설 구운소금500g"/>
    <n v="2564"/>
    <n v="1"/>
    <n v="2564"/>
  </r>
  <r>
    <x v="306"/>
    <s v="O221103058630"/>
    <s v="2022"/>
    <s v="4분기(12월)"/>
    <x v="14"/>
    <s v="브라질"/>
    <s v="이지로"/>
    <x v="0"/>
    <s v="백설 맛소금250g"/>
    <n v="900"/>
    <n v="2"/>
    <n v="1800"/>
  </r>
  <r>
    <x v="306"/>
    <s v="O221103058630"/>
    <s v="2022"/>
    <s v="4분기(12월)"/>
    <x v="14"/>
    <s v="브라질"/>
    <s v="이지로"/>
    <x v="0"/>
    <s v="비비고 감자탕 460g*2"/>
    <n v="13810"/>
    <n v="1"/>
    <n v="13810"/>
  </r>
  <r>
    <x v="306"/>
    <s v="O221103058630"/>
    <s v="2022"/>
    <s v="4분기(12월)"/>
    <x v="14"/>
    <s v="브라질"/>
    <s v="이지로"/>
    <x v="0"/>
    <s v="비비고 소고기 장터국500g*2"/>
    <n v="9040"/>
    <n v="1"/>
    <n v="9040"/>
  </r>
  <r>
    <x v="306"/>
    <s v="O221103058630"/>
    <s v="2022"/>
    <s v="4분기(12월)"/>
    <x v="14"/>
    <s v="브라질"/>
    <s v="이지로"/>
    <x v="0"/>
    <s v="뻥이요 오리지날 140g"/>
    <n v="1250"/>
    <n v="2"/>
    <n v="2500"/>
  </r>
  <r>
    <x v="306"/>
    <s v="O221103058630"/>
    <s v="2022"/>
    <s v="4분기(12월)"/>
    <x v="14"/>
    <s v="브라질"/>
    <s v="이지로"/>
    <x v="0"/>
    <s v="사조 참치액500ml"/>
    <n v="5800"/>
    <n v="1"/>
    <n v="5800"/>
  </r>
  <r>
    <x v="306"/>
    <s v="O221103058630"/>
    <s v="2022"/>
    <s v="4분기(12월)"/>
    <x v="14"/>
    <s v="브라질"/>
    <s v="이지로"/>
    <x v="0"/>
    <s v="선봉 양평 해장국 600g*3"/>
    <n v="10000"/>
    <n v="1"/>
    <n v="10000"/>
  </r>
  <r>
    <x v="306"/>
    <s v="O221103058630"/>
    <s v="2022"/>
    <s v="4분기(12월)"/>
    <x v="14"/>
    <s v="브라질"/>
    <s v="이지로"/>
    <x v="0"/>
    <s v="종가반상 곱창전골400g*2"/>
    <n v="11600"/>
    <n v="1"/>
    <n v="11600"/>
  </r>
  <r>
    <x v="306"/>
    <s v="O221103058630"/>
    <s v="2022"/>
    <s v="4분기(12월)"/>
    <x v="14"/>
    <s v="브라질"/>
    <s v="이지로"/>
    <x v="0"/>
    <s v="종가반상 사골선지해장국450g*2"/>
    <n v="9240"/>
    <n v="1"/>
    <n v="9240"/>
  </r>
  <r>
    <x v="306"/>
    <s v="O221103058630"/>
    <s v="2022"/>
    <s v="4분기(12월)"/>
    <x v="14"/>
    <s v="브라질"/>
    <s v="이지로"/>
    <x v="0"/>
    <s v="종가반상 얼큰알탕450g*2"/>
    <n v="9240"/>
    <n v="1"/>
    <n v="9240"/>
  </r>
  <r>
    <x v="306"/>
    <s v="O221103058630"/>
    <s v="2022"/>
    <s v="4분기(12월)"/>
    <x v="14"/>
    <s v="브라질"/>
    <s v="이지로"/>
    <x v="0"/>
    <s v="진공 서리태800g"/>
    <n v="14500"/>
    <n v="1"/>
    <n v="14500"/>
  </r>
  <r>
    <x v="306"/>
    <s v="O221103058630"/>
    <s v="2022"/>
    <s v="4분기(12월)"/>
    <x v="14"/>
    <s v="브라질"/>
    <s v="이지로"/>
    <x v="0"/>
    <s v="진공 찹쌀1kg"/>
    <n v="7400"/>
    <n v="1"/>
    <n v="7400"/>
  </r>
  <r>
    <x v="306"/>
    <s v="O221103058630"/>
    <s v="2022"/>
    <s v="4분기(12월)"/>
    <x v="14"/>
    <s v="브라질"/>
    <s v="이지로"/>
    <x v="0"/>
    <s v="진공 현미1kg"/>
    <n v="5550"/>
    <n v="1"/>
    <n v="5550"/>
  </r>
  <r>
    <x v="306"/>
    <s v="O221103058630"/>
    <s v="2022"/>
    <s v="4분기(12월)"/>
    <x v="14"/>
    <s v="브라질"/>
    <s v="이지로"/>
    <x v="0"/>
    <s v="진라면*순한맛(멀티5입)"/>
    <n v="3200"/>
    <n v="3"/>
    <n v="9600"/>
  </r>
  <r>
    <x v="306"/>
    <s v="O221103058630"/>
    <s v="2022"/>
    <s v="4분기(12월)"/>
    <x v="14"/>
    <s v="브라질"/>
    <s v="이지로"/>
    <x v="0"/>
    <s v="청정원 고기전용쌈장450g"/>
    <n v="4700"/>
    <n v="1"/>
    <n v="4700"/>
  </r>
  <r>
    <x v="306"/>
    <s v="O221103058630"/>
    <s v="2022"/>
    <s v="4분기(12월)"/>
    <x v="14"/>
    <s v="브라질"/>
    <s v="이지로"/>
    <x v="0"/>
    <s v="청정원 소불고기양념500g"/>
    <n v="3610"/>
    <n v="1"/>
    <n v="3610"/>
  </r>
  <r>
    <x v="306"/>
    <s v="O221103058630"/>
    <s v="2022"/>
    <s v="4분기(12월)"/>
    <x v="14"/>
    <s v="브라질"/>
    <s v="이지로"/>
    <x v="0"/>
    <s v="펭귄 고등어 400g*2"/>
    <n v="5000"/>
    <n v="2"/>
    <n v="10000"/>
  </r>
  <r>
    <x v="306"/>
    <s v="O221103058630"/>
    <s v="2022"/>
    <s v="4분기(12월)"/>
    <x v="14"/>
    <s v="브라질"/>
    <s v="이지로"/>
    <x v="0"/>
    <s v="해태 연양갱55g"/>
    <n v="700"/>
    <n v="3"/>
    <n v="2100"/>
  </r>
  <r>
    <x v="307"/>
    <s v="O221103058626"/>
    <s v="2022"/>
    <s v="4분기(12월)"/>
    <x v="9"/>
    <s v="인도네시아"/>
    <s v="정진웅"/>
    <x v="0"/>
    <s v="[드림디포] 이지메모패드 A4 - 노랑"/>
    <n v="950"/>
    <n v="5"/>
    <n v="4750"/>
  </r>
  <r>
    <x v="307"/>
    <s v="O221103058626"/>
    <s v="2022"/>
    <s v="4분기(12월)"/>
    <x v="9"/>
    <s v="인도네시아"/>
    <s v="정진웅"/>
    <x v="0"/>
    <s v="2080 진지발리스오리지날 120g*3"/>
    <n v="5100"/>
    <n v="3"/>
    <n v="15300"/>
  </r>
  <r>
    <x v="307"/>
    <s v="O221103058626"/>
    <s v="2022"/>
    <s v="4분기(12월)"/>
    <x v="9"/>
    <s v="인도네시아"/>
    <s v="정진웅"/>
    <x v="0"/>
    <s v="앵그리 짜파구리 큰사발 매운맛 16입"/>
    <n v="24180"/>
    <n v="1"/>
    <n v="24180"/>
  </r>
  <r>
    <x v="307"/>
    <s v="O221103058626"/>
    <s v="2022"/>
    <s v="4분기(12월)"/>
    <x v="9"/>
    <s v="인도네시아"/>
    <s v="정진웅"/>
    <x v="0"/>
    <s v="오미자 감식초970ml"/>
    <n v="5700"/>
    <n v="20"/>
    <n v="114000"/>
  </r>
  <r>
    <x v="307"/>
    <s v="O221103058626"/>
    <s v="2022"/>
    <s v="4분기(12월)"/>
    <x v="9"/>
    <s v="인도네시아"/>
    <s v="정진웅"/>
    <x v="0"/>
    <s v="케라시스 데미지클리닉 컨디셔너 600ml"/>
    <n v="4800"/>
    <n v="3"/>
    <n v="14400"/>
  </r>
  <r>
    <x v="307"/>
    <s v="O221103058626"/>
    <s v="2022"/>
    <s v="4분기(12월)"/>
    <x v="9"/>
    <s v="인도네시아"/>
    <s v="정진웅"/>
    <x v="0"/>
    <s v="케라시스 볼륨&amp;손상케어 샴푸 600ml"/>
    <n v="4800"/>
    <n v="3"/>
    <n v="14400"/>
  </r>
  <r>
    <x v="307"/>
    <s v="O221103058626"/>
    <s v="2022"/>
    <s v="4분기(12월)"/>
    <x v="9"/>
    <s v="인도네시아"/>
    <s v="정진웅"/>
    <x v="0"/>
    <s v="해오름 홈메이드 통곡물현미  막걸리 키트24시간 완성530g"/>
    <n v="9200"/>
    <n v="2"/>
    <n v="18400"/>
  </r>
  <r>
    <x v="307"/>
    <s v="O221103058626"/>
    <s v="2022"/>
    <s v="4분기(12월)"/>
    <x v="9"/>
    <s v="인도네시아"/>
    <s v="정진웅"/>
    <x v="0"/>
    <s v="해피바스 다마스크 메이로즈에센스 바디워시900g"/>
    <n v="6490"/>
    <n v="5"/>
    <n v="32450"/>
  </r>
  <r>
    <x v="308"/>
    <s v="O221103058625"/>
    <s v="2022"/>
    <s v="4분기(12월)"/>
    <x v="10"/>
    <s v="일본"/>
    <s v="황시철"/>
    <x v="0"/>
    <s v="3분짜장200g"/>
    <n v="1470"/>
    <n v="3"/>
    <n v="4410"/>
  </r>
  <r>
    <x v="308"/>
    <s v="O221103058625"/>
    <s v="2022"/>
    <s v="4분기(12월)"/>
    <x v="10"/>
    <s v="일본"/>
    <s v="황시철"/>
    <x v="0"/>
    <s v="3분카레200g(순한맛)"/>
    <n v="1270"/>
    <n v="5"/>
    <n v="6350"/>
  </r>
  <r>
    <x v="308"/>
    <s v="O221103058625"/>
    <s v="2022"/>
    <s v="4분기(12월)"/>
    <x v="10"/>
    <s v="일본"/>
    <s v="황시철"/>
    <x v="0"/>
    <s v="MaXIM카푸치노 바닐라향10T"/>
    <n v="2500"/>
    <n v="1"/>
    <n v="2500"/>
  </r>
  <r>
    <x v="308"/>
    <s v="O221103058625"/>
    <s v="2022"/>
    <s v="4분기(12월)"/>
    <x v="10"/>
    <s v="일본"/>
    <s v="황시철"/>
    <x v="0"/>
    <s v="MaXIM카푸치노 카라멜향마끼야또10T"/>
    <n v="2500"/>
    <n v="1"/>
    <n v="2500"/>
  </r>
  <r>
    <x v="308"/>
    <s v="O221103058625"/>
    <s v="2022"/>
    <s v="4분기(12월)"/>
    <x v="10"/>
    <s v="일본"/>
    <s v="황시철"/>
    <x v="0"/>
    <s v="PM 트리플크림20g(무좀)"/>
    <n v="7200"/>
    <n v="1"/>
    <n v="7200"/>
  </r>
  <r>
    <x v="308"/>
    <s v="O221103058625"/>
    <s v="2022"/>
    <s v="4분기(12월)"/>
    <x v="10"/>
    <s v="일본"/>
    <s v="황시철"/>
    <x v="0"/>
    <s v="The맛있는 김도둑새우&amp;멸치돌자반35g"/>
    <n v="1100"/>
    <n v="5"/>
    <n v="5500"/>
  </r>
  <r>
    <x v="308"/>
    <s v="O221103058625"/>
    <s v="2022"/>
    <s v="4분기(12월)"/>
    <x v="10"/>
    <s v="일본"/>
    <s v="황시철"/>
    <x v="0"/>
    <s v="THE맛있는돌자반35g"/>
    <n v="1100"/>
    <n v="5"/>
    <n v="5500"/>
  </r>
  <r>
    <x v="308"/>
    <s v="O221103058625"/>
    <s v="2022"/>
    <s v="4분기(12월)"/>
    <x v="10"/>
    <s v="일본"/>
    <s v="황시철"/>
    <x v="0"/>
    <s v="경남제약 쎄레손크림30g(습진 등)"/>
    <n v="5400"/>
    <n v="1"/>
    <n v="5400"/>
  </r>
  <r>
    <x v="308"/>
    <s v="O221103058625"/>
    <s v="2022"/>
    <s v="4분기(12월)"/>
    <x v="10"/>
    <s v="일본"/>
    <s v="황시철"/>
    <x v="0"/>
    <s v="경남제약 트라부틴 정(10정) - 복통 소화불량"/>
    <n v="2700"/>
    <n v="1"/>
    <n v="2700"/>
  </r>
  <r>
    <x v="308"/>
    <s v="O221103058625"/>
    <s v="2022"/>
    <s v="4분기(12월)"/>
    <x v="10"/>
    <s v="일본"/>
    <s v="황시철"/>
    <x v="0"/>
    <s v="고기엔 참소스 280g"/>
    <n v="1800"/>
    <n v="4"/>
    <n v="7200"/>
  </r>
  <r>
    <x v="308"/>
    <s v="O221103058625"/>
    <s v="2022"/>
    <s v="4분기(12월)"/>
    <x v="10"/>
    <s v="일본"/>
    <s v="황시철"/>
    <x v="0"/>
    <s v="고추장아찌300g"/>
    <n v="6600"/>
    <n v="2"/>
    <n v="13200"/>
  </r>
  <r>
    <x v="308"/>
    <s v="O221103058625"/>
    <s v="2022"/>
    <s v="4분기(12월)"/>
    <x v="10"/>
    <s v="일본"/>
    <s v="황시철"/>
    <x v="0"/>
    <s v="구수한뚝딱시래기강된장80g*5"/>
    <n v="14550"/>
    <n v="1"/>
    <n v="14550"/>
  </r>
  <r>
    <x v="308"/>
    <s v="O221103058625"/>
    <s v="2022"/>
    <s v="4분기(12월)"/>
    <x v="10"/>
    <s v="일본"/>
    <s v="황시철"/>
    <x v="0"/>
    <s v="그린애 헛개나무 칡즙90ml*30봉"/>
    <n v="22500"/>
    <n v="1"/>
    <n v="22500"/>
  </r>
  <r>
    <x v="308"/>
    <s v="O221103058625"/>
    <s v="2022"/>
    <s v="4분기(12월)"/>
    <x v="10"/>
    <s v="일본"/>
    <s v="황시철"/>
    <x v="0"/>
    <s v="김도둑 광천댁 자른미역30g"/>
    <n v="1780"/>
    <n v="5"/>
    <n v="8900"/>
  </r>
  <r>
    <x v="308"/>
    <s v="O221103058625"/>
    <s v="2022"/>
    <s v="4분기(12월)"/>
    <x v="10"/>
    <s v="일본"/>
    <s v="황시철"/>
    <x v="0"/>
    <s v="남성 민소매런닝 105호"/>
    <n v="4000"/>
    <n v="5"/>
    <n v="20000"/>
  </r>
  <r>
    <x v="308"/>
    <s v="O221103058625"/>
    <s v="2022"/>
    <s v="4분기(12월)"/>
    <x v="10"/>
    <s v="일본"/>
    <s v="황시철"/>
    <x v="0"/>
    <s v="너구리 매운맛(멀티5입)"/>
    <n v="5090"/>
    <n v="1"/>
    <n v="5090"/>
  </r>
  <r>
    <x v="308"/>
    <s v="O221103058625"/>
    <s v="2022"/>
    <s v="4분기(12월)"/>
    <x v="10"/>
    <s v="일본"/>
    <s v="황시철"/>
    <x v="0"/>
    <s v="농심 너구리순한맛(멀티5입)"/>
    <n v="4090"/>
    <n v="1"/>
    <n v="4090"/>
  </r>
  <r>
    <x v="308"/>
    <s v="O221103058625"/>
    <s v="2022"/>
    <s v="4분기(12월)"/>
    <x v="10"/>
    <s v="일본"/>
    <s v="황시철"/>
    <x v="0"/>
    <s v="농심 신라면(멀티5입)"/>
    <n v="3730"/>
    <n v="2"/>
    <n v="7460"/>
  </r>
  <r>
    <x v="308"/>
    <s v="O221103058625"/>
    <s v="2022"/>
    <s v="4분기(12월)"/>
    <x v="10"/>
    <s v="일본"/>
    <s v="황시철"/>
    <x v="0"/>
    <s v="농심짜파게티(멀티5입)"/>
    <n v="5000"/>
    <n v="2"/>
    <n v="10000"/>
  </r>
  <r>
    <x v="308"/>
    <s v="O221103058625"/>
    <s v="2022"/>
    <s v="4분기(12월)"/>
    <x v="10"/>
    <s v="일본"/>
    <s v="황시철"/>
    <x v="0"/>
    <s v="뉴월남쌈300g(16cm)"/>
    <n v="2720"/>
    <n v="2"/>
    <n v="5440"/>
  </r>
  <r>
    <x v="308"/>
    <s v="O221103058625"/>
    <s v="2022"/>
    <s v="4분기(12월)"/>
    <x v="10"/>
    <s v="일본"/>
    <s v="황시철"/>
    <x v="0"/>
    <s v="다농원 검은콩 20곡 미숫가루40T"/>
    <n v="12000"/>
    <n v="1"/>
    <n v="12000"/>
  </r>
  <r>
    <x v="308"/>
    <s v="O221103058625"/>
    <s v="2022"/>
    <s v="4분기(12월)"/>
    <x v="10"/>
    <s v="일본"/>
    <s v="황시철"/>
    <x v="0"/>
    <s v="동원 DHA참치100g*5"/>
    <n v="9000"/>
    <n v="1"/>
    <n v="9000"/>
  </r>
  <r>
    <x v="308"/>
    <s v="O221103058625"/>
    <s v="2022"/>
    <s v="4분기(12월)"/>
    <x v="10"/>
    <s v="일본"/>
    <s v="황시철"/>
    <x v="0"/>
    <s v="동원 살코기참치100g*5입"/>
    <n v="10200"/>
    <n v="1"/>
    <n v="10200"/>
  </r>
  <r>
    <x v="308"/>
    <s v="O221103058625"/>
    <s v="2022"/>
    <s v="4분기(12월)"/>
    <x v="10"/>
    <s v="일본"/>
    <s v="황시철"/>
    <x v="0"/>
    <s v="동원 스위트콘340g*2"/>
    <n v="2250"/>
    <n v="2"/>
    <n v="4500"/>
  </r>
  <r>
    <x v="308"/>
    <s v="O221103058625"/>
    <s v="2022"/>
    <s v="4분기(12월)"/>
    <x v="10"/>
    <s v="일본"/>
    <s v="황시철"/>
    <x v="0"/>
    <s v="맥심화이트골드100T"/>
    <n v="15770"/>
    <n v="1"/>
    <n v="15770"/>
  </r>
  <r>
    <x v="308"/>
    <s v="O221103058625"/>
    <s v="2022"/>
    <s v="4분기(12월)"/>
    <x v="10"/>
    <s v="일본"/>
    <s v="황시철"/>
    <x v="0"/>
    <s v="백설 올리고당1.2kg"/>
    <n v="5430"/>
    <n v="2"/>
    <n v="10860"/>
  </r>
  <r>
    <x v="308"/>
    <s v="O221103058625"/>
    <s v="2022"/>
    <s v="4분기(12월)"/>
    <x v="10"/>
    <s v="일본"/>
    <s v="황시철"/>
    <x v="0"/>
    <s v="백설 햇당면 500g"/>
    <n v="4710"/>
    <n v="2"/>
    <n v="9420"/>
  </r>
  <r>
    <x v="308"/>
    <s v="O221103058625"/>
    <s v="2022"/>
    <s v="4분기(12월)"/>
    <x v="10"/>
    <s v="일본"/>
    <s v="황시철"/>
    <x v="0"/>
    <s v="백설 허브맛솔트50g마늘맛"/>
    <n v="2600"/>
    <n v="1"/>
    <n v="2600"/>
  </r>
  <r>
    <x v="308"/>
    <s v="O221103058625"/>
    <s v="2022"/>
    <s v="4분기(12월)"/>
    <x v="10"/>
    <s v="일본"/>
    <s v="황시철"/>
    <x v="0"/>
    <s v="부자되는집 내츄럴소프트 캡형물티슈100매*24입"/>
    <n v="24000"/>
    <n v="1"/>
    <n v="24000"/>
  </r>
  <r>
    <x v="308"/>
    <s v="O221103058625"/>
    <s v="2022"/>
    <s v="4분기(12월)"/>
    <x v="10"/>
    <s v="일본"/>
    <s v="황시철"/>
    <x v="0"/>
    <s v="비비고 사골곰탕500g*2"/>
    <n v="2850"/>
    <n v="8"/>
    <n v="22800"/>
  </r>
  <r>
    <x v="308"/>
    <s v="O221103058625"/>
    <s v="2022"/>
    <s v="4분기(12월)"/>
    <x v="10"/>
    <s v="일본"/>
    <s v="황시철"/>
    <x v="0"/>
    <s v="샘표 진간장 금F3 1.7L"/>
    <n v="9240"/>
    <n v="3"/>
    <n v="27720"/>
  </r>
  <r>
    <x v="308"/>
    <s v="O221103058625"/>
    <s v="2022"/>
    <s v="4분기(12월)"/>
    <x v="10"/>
    <s v="일본"/>
    <s v="황시철"/>
    <x v="0"/>
    <s v="설악산 국산목이버섯30g"/>
    <n v="5500"/>
    <n v="2"/>
    <n v="11000"/>
  </r>
  <r>
    <x v="308"/>
    <s v="O221103058625"/>
    <s v="2022"/>
    <s v="4분기(12월)"/>
    <x v="10"/>
    <s v="일본"/>
    <s v="황시철"/>
    <x v="0"/>
    <s v="쌀과자 골드100g"/>
    <n v="900"/>
    <n v="1"/>
    <n v="900"/>
  </r>
  <r>
    <x v="308"/>
    <s v="O221103058625"/>
    <s v="2022"/>
    <s v="4분기(12월)"/>
    <x v="10"/>
    <s v="일본"/>
    <s v="황시철"/>
    <x v="0"/>
    <s v="아모스 녹차실감샴푸500ml(지성용)"/>
    <n v="19700"/>
    <n v="1"/>
    <n v="19700"/>
  </r>
  <r>
    <x v="308"/>
    <s v="O221103058625"/>
    <s v="2022"/>
    <s v="4분기(12월)"/>
    <x v="10"/>
    <s v="일본"/>
    <s v="황시철"/>
    <x v="0"/>
    <s v="연세 검은콩&amp;고칼슘두유200ml*24입"/>
    <n v="12500"/>
    <n v="1"/>
    <n v="12500"/>
  </r>
  <r>
    <x v="308"/>
    <s v="O221103058625"/>
    <s v="2022"/>
    <s v="4분기(12월)"/>
    <x v="10"/>
    <s v="일본"/>
    <s v="황시철"/>
    <x v="0"/>
    <s v="오뚜기 3분쇠고기짜장200g"/>
    <n v="1270"/>
    <n v="2"/>
    <n v="2540"/>
  </r>
  <r>
    <x v="308"/>
    <s v="O221103058625"/>
    <s v="2022"/>
    <s v="4분기(12월)"/>
    <x v="10"/>
    <s v="일본"/>
    <s v="황시철"/>
    <x v="0"/>
    <s v="오뚜기 골드마요네즈500g"/>
    <n v="3940"/>
    <n v="1"/>
    <n v="3940"/>
  </r>
  <r>
    <x v="308"/>
    <s v="O221103058625"/>
    <s v="2022"/>
    <s v="4분기(12월)"/>
    <x v="10"/>
    <s v="일본"/>
    <s v="황시철"/>
    <x v="0"/>
    <s v="오뚜기 돈까스소스470g"/>
    <n v="3070"/>
    <n v="2"/>
    <n v="6140"/>
  </r>
  <r>
    <x v="308"/>
    <s v="O221103058625"/>
    <s v="2022"/>
    <s v="4분기(12월)"/>
    <x v="10"/>
    <s v="일본"/>
    <s v="황시철"/>
    <x v="0"/>
    <s v="오뚜기 바지락새우 순두부찌개양념90g*5"/>
    <n v="9300"/>
    <n v="1"/>
    <n v="9300"/>
  </r>
  <r>
    <x v="308"/>
    <s v="O221103058625"/>
    <s v="2022"/>
    <s v="4분기(12월)"/>
    <x v="10"/>
    <s v="일본"/>
    <s v="황시철"/>
    <x v="0"/>
    <s v="오뚜기케찹1kg"/>
    <n v="4290"/>
    <n v="1"/>
    <n v="4290"/>
  </r>
  <r>
    <x v="308"/>
    <s v="O221103058625"/>
    <s v="2022"/>
    <s v="4분기(12월)"/>
    <x v="10"/>
    <s v="일본"/>
    <s v="황시철"/>
    <x v="0"/>
    <s v="오미자 감식초970ml"/>
    <n v="5700"/>
    <n v="1"/>
    <n v="5700"/>
  </r>
  <r>
    <x v="308"/>
    <s v="O221103058625"/>
    <s v="2022"/>
    <s v="4분기(12월)"/>
    <x v="10"/>
    <s v="일본"/>
    <s v="황시철"/>
    <x v="0"/>
    <s v="월남쌈소스(몬)295ml"/>
    <n v="4255"/>
    <n v="1"/>
    <n v="4255"/>
  </r>
  <r>
    <x v="308"/>
    <s v="O221103058625"/>
    <s v="2022"/>
    <s v="4분기(12월)"/>
    <x v="10"/>
    <s v="일본"/>
    <s v="황시철"/>
    <x v="0"/>
    <s v="위엔싹 에프10정"/>
    <n v="3000"/>
    <n v="1"/>
    <n v="3000"/>
  </r>
  <r>
    <x v="308"/>
    <s v="O221103058625"/>
    <s v="2022"/>
    <s v="4분기(12월)"/>
    <x v="10"/>
    <s v="일본"/>
    <s v="황시철"/>
    <x v="0"/>
    <s v="이광범명가 고춧가루500g(100%국산) "/>
    <n v="23500"/>
    <n v="1"/>
    <n v="23500"/>
  </r>
  <r>
    <x v="308"/>
    <s v="O221103058625"/>
    <s v="2022"/>
    <s v="4분기(12월)"/>
    <x v="10"/>
    <s v="일본"/>
    <s v="황시철"/>
    <x v="0"/>
    <s v="진공 찰흑미1kg"/>
    <n v="7100"/>
    <n v="1"/>
    <n v="7100"/>
  </r>
  <r>
    <x v="308"/>
    <s v="O221103058625"/>
    <s v="2022"/>
    <s v="4분기(12월)"/>
    <x v="10"/>
    <s v="일본"/>
    <s v="황시철"/>
    <x v="0"/>
    <s v="참깨라면 멀티 4입"/>
    <n v="4018"/>
    <n v="4"/>
    <n v="16072"/>
  </r>
  <r>
    <x v="308"/>
    <s v="O221103058625"/>
    <s v="2022"/>
    <s v="4분기(12월)"/>
    <x v="10"/>
    <s v="일본"/>
    <s v="황시철"/>
    <x v="0"/>
    <s v="청정원 고기전용쌈장450g"/>
    <n v="4700"/>
    <n v="1"/>
    <n v="4700"/>
  </r>
  <r>
    <x v="308"/>
    <s v="O221103058625"/>
    <s v="2022"/>
    <s v="4분기(12월)"/>
    <x v="10"/>
    <s v="일본"/>
    <s v="황시철"/>
    <x v="0"/>
    <s v="청정원 순창쌈장 P500g"/>
    <n v="3550"/>
    <n v="1"/>
    <n v="3550"/>
  </r>
  <r>
    <x v="308"/>
    <s v="O221103058625"/>
    <s v="2022"/>
    <s v="4분기(12월)"/>
    <x v="10"/>
    <s v="일본"/>
    <s v="황시철"/>
    <x v="0"/>
    <s v="코멕스 고무장갑 오른손 (중)"/>
    <n v="1220"/>
    <n v="2"/>
    <n v="2440"/>
  </r>
  <r>
    <x v="308"/>
    <s v="O221103058625"/>
    <s v="2022"/>
    <s v="4분기(12월)"/>
    <x v="10"/>
    <s v="일본"/>
    <s v="황시철"/>
    <x v="0"/>
    <s v="팔도)비락칡즙120ml*10입"/>
    <n v="8600"/>
    <n v="1"/>
    <n v="8600"/>
  </r>
  <r>
    <x v="308"/>
    <s v="O221103058625"/>
    <s v="2022"/>
    <s v="4분기(12월)"/>
    <x v="10"/>
    <s v="일본"/>
    <s v="황시철"/>
    <x v="0"/>
    <s v="팔도비빔면(멀티5입)"/>
    <n v="4450"/>
    <n v="2"/>
    <n v="8900"/>
  </r>
  <r>
    <x v="308"/>
    <s v="O221103058625"/>
    <s v="2022"/>
    <s v="4분기(12월)"/>
    <x v="10"/>
    <s v="일본"/>
    <s v="황시철"/>
    <x v="0"/>
    <s v="해찬들 재래식된장1kg"/>
    <n v="6636"/>
    <n v="1"/>
    <n v="6636"/>
  </r>
  <r>
    <x v="308"/>
    <s v="O221103058625"/>
    <s v="2022"/>
    <s v="4분기(12월)"/>
    <x v="10"/>
    <s v="일본"/>
    <s v="황시철"/>
    <x v="0"/>
    <s v="해찬들그대로끓여먹는된장450g(쇠고기)"/>
    <n v="5900"/>
    <n v="1"/>
    <n v="5900"/>
  </r>
  <r>
    <x v="308"/>
    <s v="O221103058625"/>
    <s v="2022"/>
    <s v="4분기(12월)"/>
    <x v="10"/>
    <s v="일본"/>
    <s v="황시철"/>
    <x v="0"/>
    <s v="해태 오예스360g"/>
    <n v="4200"/>
    <n v="1"/>
    <n v="4200"/>
  </r>
  <r>
    <x v="308"/>
    <s v="O221103058625"/>
    <s v="2022"/>
    <s v="4분기(12월)"/>
    <x v="10"/>
    <s v="일본"/>
    <s v="황시철"/>
    <x v="0"/>
    <s v="해표 두번구워 더고소한 김밥김20g"/>
    <n v="1900"/>
    <n v="5"/>
    <n v="9500"/>
  </r>
  <r>
    <x v="309"/>
    <s v="O221103058624"/>
    <s v="2022"/>
    <s v="4분기(12월)"/>
    <x v="9"/>
    <s v="인도네시아"/>
    <s v="김대우"/>
    <x v="0"/>
    <s v=" 데일리 콤부차 피치20T "/>
    <n v="9900"/>
    <n v="1"/>
    <n v="9900"/>
  </r>
  <r>
    <x v="309"/>
    <s v="O221103058624"/>
    <s v="2022"/>
    <s v="4분기(12월)"/>
    <x v="9"/>
    <s v="인도네시아"/>
    <s v="김대우"/>
    <x v="0"/>
    <s v="경남제약 레모나산2g*100포"/>
    <n v="24200"/>
    <n v="1"/>
    <n v="24200"/>
  </r>
  <r>
    <x v="309"/>
    <s v="O221103058624"/>
    <s v="2022"/>
    <s v="4분기(12월)"/>
    <x v="9"/>
    <s v="인도네시아"/>
    <s v="김대우"/>
    <x v="0"/>
    <s v="고기엔 참소스 280g"/>
    <n v="1800"/>
    <n v="1"/>
    <n v="1800"/>
  </r>
  <r>
    <x v="309"/>
    <s v="O221103058624"/>
    <s v="2022"/>
    <s v="4분기(12월)"/>
    <x v="9"/>
    <s v="인도네시아"/>
    <s v="김대우"/>
    <x v="0"/>
    <s v="광천파래김4g*16봉"/>
    <n v="4200"/>
    <n v="1"/>
    <n v="4200"/>
  </r>
  <r>
    <x v="309"/>
    <s v="O221103058624"/>
    <s v="2022"/>
    <s v="4분기(12월)"/>
    <x v="9"/>
    <s v="인도네시아"/>
    <s v="김대우"/>
    <x v="0"/>
    <s v="그린애 순수 사과즙 100ml*30포"/>
    <n v="15000"/>
    <n v="1"/>
    <n v="15000"/>
  </r>
  <r>
    <x v="309"/>
    <s v="O221103058624"/>
    <s v="2022"/>
    <s v="4분기(12월)"/>
    <x v="9"/>
    <s v="인도네시아"/>
    <s v="김대우"/>
    <x v="0"/>
    <s v="그린애 헛개나무 칡즙90ml*30봉"/>
    <n v="22500"/>
    <n v="1"/>
    <n v="22500"/>
  </r>
  <r>
    <x v="309"/>
    <s v="O221103058624"/>
    <s v="2022"/>
    <s v="4분기(12월)"/>
    <x v="9"/>
    <s v="인도네시아"/>
    <s v="김대우"/>
    <x v="0"/>
    <s v="김도둑 광천재래김4g*16봉"/>
    <n v="4200"/>
    <n v="1"/>
    <n v="4200"/>
  </r>
  <r>
    <x v="309"/>
    <s v="O221103058624"/>
    <s v="2022"/>
    <s v="4분기(12월)"/>
    <x v="9"/>
    <s v="인도네시아"/>
    <s v="김대우"/>
    <x v="0"/>
    <s v="나한테 바나나유산균90g 60포"/>
    <n v="18000"/>
    <n v="1"/>
    <n v="18000"/>
  </r>
  <r>
    <x v="309"/>
    <s v="O221103058624"/>
    <s v="2022"/>
    <s v="4분기(12월)"/>
    <x v="9"/>
    <s v="인도네시아"/>
    <s v="김대우"/>
    <x v="0"/>
    <s v="뉴월남쌈300g(16cm)"/>
    <n v="2720"/>
    <n v="2"/>
    <n v="5440"/>
  </r>
  <r>
    <x v="309"/>
    <s v="O221103058624"/>
    <s v="2022"/>
    <s v="4분기(12월)"/>
    <x v="9"/>
    <s v="인도네시아"/>
    <s v="김대우"/>
    <x v="0"/>
    <s v="동원 고추참치100g*10"/>
    <n v="19390"/>
    <n v="1"/>
    <n v="19390"/>
  </r>
  <r>
    <x v="309"/>
    <s v="O221103058624"/>
    <s v="2022"/>
    <s v="4분기(12월)"/>
    <x v="9"/>
    <s v="인도네시아"/>
    <s v="김대우"/>
    <x v="0"/>
    <s v="동원 살코기참치100g*5입"/>
    <n v="10200"/>
    <n v="1"/>
    <n v="10200"/>
  </r>
  <r>
    <x v="309"/>
    <s v="O221103058624"/>
    <s v="2022"/>
    <s v="4분기(12월)"/>
    <x v="9"/>
    <s v="인도네시아"/>
    <s v="김대우"/>
    <x v="0"/>
    <s v="레모나 생유산균9C 2g*50포 "/>
    <n v="11500"/>
    <n v="2"/>
    <n v="23000"/>
  </r>
  <r>
    <x v="309"/>
    <s v="O221103058624"/>
    <s v="2022"/>
    <s v="4분기(12월)"/>
    <x v="9"/>
    <s v="인도네시아"/>
    <s v="김대우"/>
    <x v="0"/>
    <s v="로얄샤워타올"/>
    <n v="1100"/>
    <n v="3"/>
    <n v="3300"/>
  </r>
  <r>
    <x v="309"/>
    <s v="O221103058624"/>
    <s v="2022"/>
    <s v="4분기(12월)"/>
    <x v="9"/>
    <s v="인도네시아"/>
    <s v="김대우"/>
    <x v="0"/>
    <s v="롯데 청포도 캔디 153g"/>
    <n v="2090"/>
    <n v="1"/>
    <n v="2090"/>
  </r>
  <r>
    <x v="309"/>
    <s v="O221103058624"/>
    <s v="2022"/>
    <s v="4분기(12월)"/>
    <x v="9"/>
    <s v="인도네시아"/>
    <s v="김대우"/>
    <x v="0"/>
    <s v="무궁화 표백 세탁비누 230g"/>
    <n v="1200"/>
    <n v="3"/>
    <n v="3600"/>
  </r>
  <r>
    <x v="309"/>
    <s v="O221103058624"/>
    <s v="2022"/>
    <s v="4분기(12월)"/>
    <x v="9"/>
    <s v="인도네시아"/>
    <s v="김대우"/>
    <x v="0"/>
    <s v="보해매원 1.5ℓ"/>
    <n v="8100"/>
    <n v="1"/>
    <n v="8100"/>
  </r>
  <r>
    <x v="309"/>
    <s v="O221103058624"/>
    <s v="2022"/>
    <s v="4분기(12월)"/>
    <x v="9"/>
    <s v="인도네시아"/>
    <s v="김대우"/>
    <x v="0"/>
    <s v="브레프 파워액티브라벤더50g*2P"/>
    <n v="6200"/>
    <n v="2"/>
    <n v="12400"/>
  </r>
  <r>
    <x v="309"/>
    <s v="O221103058624"/>
    <s v="2022"/>
    <s v="4분기(12월)"/>
    <x v="9"/>
    <s v="인도네시아"/>
    <s v="김대우"/>
    <x v="0"/>
    <s v="순수한면 100% 유기농순면커버 중형16입"/>
    <n v="4760"/>
    <n v="1"/>
    <n v="4760"/>
  </r>
  <r>
    <x v="309"/>
    <s v="O221103058624"/>
    <s v="2022"/>
    <s v="4분기(12월)"/>
    <x v="9"/>
    <s v="인도네시아"/>
    <s v="김대우"/>
    <x v="0"/>
    <s v="신라면 건면(멀티5입)"/>
    <n v="4270"/>
    <n v="1"/>
    <n v="4270"/>
  </r>
  <r>
    <x v="309"/>
    <s v="O221103058624"/>
    <s v="2022"/>
    <s v="4분기(12월)"/>
    <x v="9"/>
    <s v="인도네시아"/>
    <s v="김대우"/>
    <x v="0"/>
    <s v="아참 왕한치20g"/>
    <n v="2900"/>
    <n v="4"/>
    <n v="11600"/>
  </r>
  <r>
    <x v="309"/>
    <s v="O221103058624"/>
    <s v="2022"/>
    <s v="4분기(12월)"/>
    <x v="9"/>
    <s v="인도네시아"/>
    <s v="김대우"/>
    <x v="0"/>
    <s v="애터미 미세모 칫솔8개입"/>
    <n v="10900"/>
    <n v="1"/>
    <n v="10900"/>
  </r>
  <r>
    <x v="309"/>
    <s v="O221103058624"/>
    <s v="2022"/>
    <s v="4분기(12월)"/>
    <x v="9"/>
    <s v="인도네시아"/>
    <s v="김대우"/>
    <x v="0"/>
    <s v="앵그리너구리멀티 5입"/>
    <n v="3980"/>
    <n v="1"/>
    <n v="3980"/>
  </r>
  <r>
    <x v="309"/>
    <s v="O221103058624"/>
    <s v="2022"/>
    <s v="4분기(12월)"/>
    <x v="9"/>
    <s v="인도네시아"/>
    <s v="김대우"/>
    <x v="0"/>
    <s v="오뚜기 비빔장500g"/>
    <n v="4980"/>
    <n v="1"/>
    <n v="4980"/>
  </r>
  <r>
    <x v="309"/>
    <s v="O221103058624"/>
    <s v="2022"/>
    <s v="4분기(12월)"/>
    <x v="9"/>
    <s v="인도네시아"/>
    <s v="김대우"/>
    <x v="0"/>
    <s v="오뚜기 양념치킨소스490g"/>
    <n v="2610"/>
    <n v="1"/>
    <n v="2610"/>
  </r>
  <r>
    <x v="309"/>
    <s v="O221103058624"/>
    <s v="2022"/>
    <s v="4분기(12월)"/>
    <x v="9"/>
    <s v="인도네시아"/>
    <s v="김대우"/>
    <x v="0"/>
    <s v="우와한 치즈칩42g"/>
    <n v="2360"/>
    <n v="5"/>
    <n v="11800"/>
  </r>
  <r>
    <x v="309"/>
    <s v="O221103058624"/>
    <s v="2022"/>
    <s v="4분기(12월)"/>
    <x v="9"/>
    <s v="인도네시아"/>
    <s v="김대우"/>
    <x v="0"/>
    <s v="좋은느낌 유기농 순면커버 맥시슬림 중형14입"/>
    <n v="5700"/>
    <n v="1"/>
    <n v="5700"/>
  </r>
  <r>
    <x v="309"/>
    <s v="O221103058624"/>
    <s v="2022"/>
    <s v="4분기(12월)"/>
    <x v="9"/>
    <s v="인도네시아"/>
    <s v="김대우"/>
    <x v="0"/>
    <s v="청정원 직화짬뽕분말96g"/>
    <n v="3360"/>
    <n v="2"/>
    <n v="6720"/>
  </r>
  <r>
    <x v="309"/>
    <s v="O221103058624"/>
    <s v="2022"/>
    <s v="4분기(12월)"/>
    <x v="9"/>
    <s v="인도네시아"/>
    <s v="김대우"/>
    <x v="0"/>
    <s v="팔도 왕뚜껑110g*18입"/>
    <n v="17360"/>
    <n v="1"/>
    <n v="17360"/>
  </r>
  <r>
    <x v="309"/>
    <s v="O221103058624"/>
    <s v="2022"/>
    <s v="4분기(12월)"/>
    <x v="9"/>
    <s v="인도네시아"/>
    <s v="김대우"/>
    <x v="0"/>
    <s v="폭스밸리 라인링(소프트)"/>
    <n v="8000"/>
    <n v="1"/>
    <n v="8000"/>
  </r>
  <r>
    <x v="309"/>
    <s v="O221103058624"/>
    <s v="2022"/>
    <s v="4분기(12월)"/>
    <x v="9"/>
    <s v="인도네시아"/>
    <s v="김대우"/>
    <x v="0"/>
    <s v="풍기도깨비해먹음사과즙100ml*24포"/>
    <n v="19000"/>
    <n v="1"/>
    <n v="19000"/>
  </r>
  <r>
    <x v="310"/>
    <s v="O221103058617"/>
    <s v="2022"/>
    <s v="4분기(12월)"/>
    <x v="9"/>
    <s v="인도네시아"/>
    <s v="현정주"/>
    <x v="0"/>
    <s v=" 데일리 콤부차 피치20T "/>
    <n v="9900"/>
    <n v="1"/>
    <n v="9900"/>
  </r>
  <r>
    <x v="310"/>
    <s v="O221103058617"/>
    <s v="2022"/>
    <s v="4분기(12월)"/>
    <x v="9"/>
    <s v="인도네시아"/>
    <s v="현정주"/>
    <x v="0"/>
    <s v="SOUR 꿈틀이80g"/>
    <n v="1070"/>
    <n v="1"/>
    <n v="1070"/>
  </r>
  <r>
    <x v="310"/>
    <s v="O221103058617"/>
    <s v="2022"/>
    <s v="4분기(12월)"/>
    <x v="9"/>
    <s v="인도네시아"/>
    <s v="현정주"/>
    <x v="0"/>
    <s v="THE맛있는돌자반35g"/>
    <n v="1100"/>
    <n v="1"/>
    <n v="1100"/>
  </r>
  <r>
    <x v="310"/>
    <s v="O221103058617"/>
    <s v="2022"/>
    <s v="4분기(12월)"/>
    <x v="9"/>
    <s v="인도네시아"/>
    <s v="현정주"/>
    <x v="0"/>
    <s v="김도둑 광천댁 산모미역80g"/>
    <n v="2700"/>
    <n v="1"/>
    <n v="2700"/>
  </r>
  <r>
    <x v="310"/>
    <s v="O221103058617"/>
    <s v="2022"/>
    <s v="4분기(12월)"/>
    <x v="9"/>
    <s v="인도네시아"/>
    <s v="현정주"/>
    <x v="0"/>
    <s v="김도둑 광천재래김4g*16봉"/>
    <n v="4200"/>
    <n v="1"/>
    <n v="4200"/>
  </r>
  <r>
    <x v="310"/>
    <s v="O221103058617"/>
    <s v="2022"/>
    <s v="4분기(12월)"/>
    <x v="9"/>
    <s v="인도네시아"/>
    <s v="현정주"/>
    <x v="0"/>
    <s v="뚝딱! 우거지해장국50g(10g*5ea)"/>
    <n v="5700"/>
    <n v="1"/>
    <n v="5700"/>
  </r>
  <r>
    <x v="310"/>
    <s v="O221103058617"/>
    <s v="2022"/>
    <s v="4분기(12월)"/>
    <x v="9"/>
    <s v="인도네시아"/>
    <s v="현정주"/>
    <x v="0"/>
    <s v="리얼그램 리보스아르기닌6000(20ml*10포)"/>
    <n v="17000"/>
    <n v="2"/>
    <n v="34000"/>
  </r>
  <r>
    <x v="310"/>
    <s v="O221103058617"/>
    <s v="2022"/>
    <s v="4분기(12월)"/>
    <x v="9"/>
    <s v="인도네시아"/>
    <s v="현정주"/>
    <x v="0"/>
    <s v="서울멸균우유200ml*24입"/>
    <n v="16255"/>
    <n v="1"/>
    <n v="16255"/>
  </r>
  <r>
    <x v="310"/>
    <s v="O221103058617"/>
    <s v="2022"/>
    <s v="4분기(12월)"/>
    <x v="9"/>
    <s v="인도네시아"/>
    <s v="현정주"/>
    <x v="0"/>
    <s v="스팸 마일드 300g*3"/>
    <n v="12480"/>
    <n v="1"/>
    <n v="12480"/>
  </r>
  <r>
    <x v="310"/>
    <s v="O221103058617"/>
    <s v="2022"/>
    <s v="4분기(12월)"/>
    <x v="9"/>
    <s v="인도네시아"/>
    <s v="현정주"/>
    <x v="0"/>
    <s v="얼려먹는초코만들기36g"/>
    <n v="1430"/>
    <n v="4"/>
    <n v="5720"/>
  </r>
  <r>
    <x v="310"/>
    <s v="O221103058617"/>
    <s v="2022"/>
    <s v="4분기(12월)"/>
    <x v="9"/>
    <s v="인도네시아"/>
    <s v="현정주"/>
    <x v="0"/>
    <s v="요호 루테인 90캡슐"/>
    <n v="36300"/>
    <n v="1"/>
    <n v="36300"/>
  </r>
  <r>
    <x v="310"/>
    <s v="O221103058617"/>
    <s v="2022"/>
    <s v="4분기(12월)"/>
    <x v="9"/>
    <s v="인도네시아"/>
    <s v="현정주"/>
    <x v="0"/>
    <s v="유동자연산골뱅이 140g*4"/>
    <n v="15920"/>
    <n v="1"/>
    <n v="15920"/>
  </r>
  <r>
    <x v="310"/>
    <s v="O221103058617"/>
    <s v="2022"/>
    <s v="4분기(12월)"/>
    <x v="9"/>
    <s v="인도네시아"/>
    <s v="현정주"/>
    <x v="0"/>
    <s v="이광범명가 참기름300ml(100%국산)"/>
    <n v="49000"/>
    <n v="1"/>
    <n v="49000"/>
  </r>
  <r>
    <x v="310"/>
    <s v="O221103058617"/>
    <s v="2022"/>
    <s v="4분기(12월)"/>
    <x v="9"/>
    <s v="인도네시아"/>
    <s v="현정주"/>
    <x v="0"/>
    <s v="파마젠 멀티비타민 꾸미(90일분)"/>
    <n v="14000"/>
    <n v="1"/>
    <n v="14000"/>
  </r>
  <r>
    <x v="310"/>
    <s v="O221103058617"/>
    <s v="2022"/>
    <s v="4분기(12월)"/>
    <x v="9"/>
    <s v="인도네시아"/>
    <s v="현정주"/>
    <x v="0"/>
    <s v="팔도 도시락 86g*24입"/>
    <n v="20000"/>
    <n v="1"/>
    <n v="20000"/>
  </r>
  <r>
    <x v="310"/>
    <s v="O221103058617"/>
    <s v="2022"/>
    <s v="4분기(12월)"/>
    <x v="9"/>
    <s v="인도네시아"/>
    <s v="현정주"/>
    <x v="0"/>
    <s v="해표 꽃소금(천일염100%)1kg"/>
    <n v="1760"/>
    <n v="1"/>
    <n v="1760"/>
  </r>
  <r>
    <x v="311"/>
    <s v="O221103058614"/>
    <s v="2022"/>
    <s v="4분기(12월)"/>
    <x v="9"/>
    <s v="인도네시아"/>
    <s v="김재권"/>
    <x v="0"/>
    <s v="The맛있는 김도둑 김밥용김10매"/>
    <n v="1400"/>
    <n v="4"/>
    <n v="5600"/>
  </r>
  <r>
    <x v="311"/>
    <s v="O221103058614"/>
    <s v="2022"/>
    <s v="4분기(12월)"/>
    <x v="9"/>
    <s v="인도네시아"/>
    <s v="김재권"/>
    <x v="0"/>
    <s v="The맛있는 김도둑 아이스스로돌자반35g"/>
    <n v="1100"/>
    <n v="5"/>
    <n v="5500"/>
  </r>
  <r>
    <x v="311"/>
    <s v="O221103058614"/>
    <s v="2022"/>
    <s v="4분기(12월)"/>
    <x v="9"/>
    <s v="인도네시아"/>
    <s v="김재권"/>
    <x v="0"/>
    <s v="The맛있는김도둑 파래식탁김15g*30"/>
    <n v="26000"/>
    <n v="1"/>
    <n v="26000"/>
  </r>
  <r>
    <x v="311"/>
    <s v="O221103058614"/>
    <s v="2022"/>
    <s v="4분기(12월)"/>
    <x v="9"/>
    <s v="인도네시아"/>
    <s v="김재권"/>
    <x v="0"/>
    <s v="가쓰오부시국수장국 360ml"/>
    <n v="2980"/>
    <n v="1"/>
    <n v="2980"/>
  </r>
  <r>
    <x v="311"/>
    <s v="O221103058614"/>
    <s v="2022"/>
    <s v="4분기(12월)"/>
    <x v="9"/>
    <s v="인도네시아"/>
    <s v="김재권"/>
    <x v="0"/>
    <s v="광야 매실청970ml"/>
    <n v="5800"/>
    <n v="1"/>
    <n v="5800"/>
  </r>
  <r>
    <x v="311"/>
    <s v="O221103058614"/>
    <s v="2022"/>
    <s v="4분기(12월)"/>
    <x v="9"/>
    <s v="인도네시아"/>
    <s v="김재권"/>
    <x v="0"/>
    <s v="김도둑 누룽지1kg"/>
    <n v="7000"/>
    <n v="2"/>
    <n v="14000"/>
  </r>
  <r>
    <x v="311"/>
    <s v="O221103058614"/>
    <s v="2022"/>
    <s v="4분기(12월)"/>
    <x v="9"/>
    <s v="인도네시아"/>
    <s v="김재권"/>
    <x v="0"/>
    <s v="농심 새우깡 블랙72g"/>
    <n v="1690"/>
    <n v="5"/>
    <n v="8450"/>
  </r>
  <r>
    <x v="311"/>
    <s v="O221103058614"/>
    <s v="2022"/>
    <s v="4분기(12월)"/>
    <x v="9"/>
    <s v="인도네시아"/>
    <s v="김재권"/>
    <x v="0"/>
    <s v="동원 DHA참치100g*5"/>
    <n v="9000"/>
    <n v="1"/>
    <n v="9000"/>
  </r>
  <r>
    <x v="311"/>
    <s v="O221103058614"/>
    <s v="2022"/>
    <s v="4분기(12월)"/>
    <x v="9"/>
    <s v="인도네시아"/>
    <s v="김재권"/>
    <x v="0"/>
    <s v="동원 고추참치100g*10"/>
    <n v="19390"/>
    <n v="1"/>
    <n v="19390"/>
  </r>
  <r>
    <x v="311"/>
    <s v="O221103058614"/>
    <s v="2022"/>
    <s v="4분기(12월)"/>
    <x v="9"/>
    <s v="인도네시아"/>
    <s v="김재권"/>
    <x v="0"/>
    <s v="리얼칩 딸기100%"/>
    <n v="2720"/>
    <n v="5"/>
    <n v="13600"/>
  </r>
  <r>
    <x v="311"/>
    <s v="O221103058614"/>
    <s v="2022"/>
    <s v="4분기(12월)"/>
    <x v="9"/>
    <s v="인도네시아"/>
    <s v="김재권"/>
    <x v="0"/>
    <s v="리얼칩 사과100%"/>
    <n v="2800"/>
    <n v="5"/>
    <n v="14000"/>
  </r>
  <r>
    <x v="311"/>
    <s v="O221103058614"/>
    <s v="2022"/>
    <s v="4분기(12월)"/>
    <x v="9"/>
    <s v="인도네시아"/>
    <s v="김재권"/>
    <x v="0"/>
    <s v="맛술 생강 500ml"/>
    <n v="2780"/>
    <n v="1"/>
    <n v="2780"/>
  </r>
  <r>
    <x v="311"/>
    <s v="O221103058614"/>
    <s v="2022"/>
    <s v="4분기(12월)"/>
    <x v="9"/>
    <s v="인도네시아"/>
    <s v="김재권"/>
    <x v="0"/>
    <s v="맛있는 오뚜기밥200g*4입"/>
    <n v="5240"/>
    <n v="2"/>
    <n v="10480"/>
  </r>
  <r>
    <x v="311"/>
    <s v="O221103058614"/>
    <s v="2022"/>
    <s v="4분기(12월)"/>
    <x v="9"/>
    <s v="인도네시아"/>
    <s v="김재권"/>
    <x v="0"/>
    <s v="백설 맛소금250g"/>
    <n v="900"/>
    <n v="2"/>
    <n v="1800"/>
  </r>
  <r>
    <x v="311"/>
    <s v="O221103058614"/>
    <s v="2022"/>
    <s v="4분기(12월)"/>
    <x v="9"/>
    <s v="인도네시아"/>
    <s v="김재권"/>
    <x v="0"/>
    <s v="백설 카놀라유900ml"/>
    <n v="6980"/>
    <n v="1"/>
    <n v="6980"/>
  </r>
  <r>
    <x v="311"/>
    <s v="O221103058614"/>
    <s v="2022"/>
    <s v="4분기(12월)"/>
    <x v="9"/>
    <s v="인도네시아"/>
    <s v="김재권"/>
    <x v="0"/>
    <s v="백설 토마토파스타소스180g*5"/>
    <n v="9300"/>
    <n v="1"/>
    <n v="9300"/>
  </r>
  <r>
    <x v="311"/>
    <s v="O221103058614"/>
    <s v="2022"/>
    <s v="4분기(12월)"/>
    <x v="9"/>
    <s v="인도네시아"/>
    <s v="김재권"/>
    <x v="0"/>
    <s v="사조 참치액500ml"/>
    <n v="5800"/>
    <n v="1"/>
    <n v="5800"/>
  </r>
  <r>
    <x v="311"/>
    <s v="O221103058614"/>
    <s v="2022"/>
    <s v="4분기(12월)"/>
    <x v="9"/>
    <s v="인도네시아"/>
    <s v="김재권"/>
    <x v="0"/>
    <s v="삼립 미니꿀약과140g"/>
    <n v="1400"/>
    <n v="3"/>
    <n v="4200"/>
  </r>
  <r>
    <x v="311"/>
    <s v="O221103058614"/>
    <s v="2022"/>
    <s v="4분기(12월)"/>
    <x v="9"/>
    <s v="인도네시아"/>
    <s v="김재권"/>
    <x v="0"/>
    <s v="순작 우리아이결명자차160g"/>
    <n v="3200"/>
    <n v="3"/>
    <n v="9600"/>
  </r>
  <r>
    <x v="311"/>
    <s v="O221103058614"/>
    <s v="2022"/>
    <s v="4분기(12월)"/>
    <x v="9"/>
    <s v="인도네시아"/>
    <s v="김재권"/>
    <x v="0"/>
    <s v="스팸 클래식300g*3입"/>
    <n v="12480"/>
    <n v="2"/>
    <n v="24960"/>
  </r>
  <r>
    <x v="311"/>
    <s v="O221103058614"/>
    <s v="2022"/>
    <s v="4분기(12월)"/>
    <x v="9"/>
    <s v="인도네시아"/>
    <s v="김재권"/>
    <x v="0"/>
    <s v="신양촌 양조 생명물간장 860ml"/>
    <n v="9500"/>
    <n v="1"/>
    <n v="9500"/>
  </r>
  <r>
    <x v="311"/>
    <s v="O221103058614"/>
    <s v="2022"/>
    <s v="4분기(12월)"/>
    <x v="9"/>
    <s v="인도네시아"/>
    <s v="김재권"/>
    <x v="0"/>
    <s v="옛날조청쌀엿1.2kg"/>
    <n v="6430"/>
    <n v="1"/>
    <n v="6430"/>
  </r>
  <r>
    <x v="311"/>
    <s v="O221103058614"/>
    <s v="2022"/>
    <s v="4분기(12월)"/>
    <x v="9"/>
    <s v="인도네시아"/>
    <s v="김재권"/>
    <x v="0"/>
    <s v="오뚜기 백세카레 고형 순한맛100g"/>
    <n v="3070"/>
    <n v="3"/>
    <n v="9210"/>
  </r>
  <r>
    <x v="311"/>
    <s v="O221103058614"/>
    <s v="2022"/>
    <s v="4분기(12월)"/>
    <x v="9"/>
    <s v="인도네시아"/>
    <s v="김재권"/>
    <x v="0"/>
    <s v="오리온 마이구미 포도알맹이 67g"/>
    <n v="1270"/>
    <n v="5"/>
    <n v="6350"/>
  </r>
  <r>
    <x v="311"/>
    <s v="O221103058614"/>
    <s v="2022"/>
    <s v="4분기(12월)"/>
    <x v="9"/>
    <s v="인도네시아"/>
    <s v="김재권"/>
    <x v="0"/>
    <s v="진공 찰현미1kg"/>
    <n v="7200"/>
    <n v="1"/>
    <n v="7200"/>
  </r>
  <r>
    <x v="311"/>
    <s v="O221103058614"/>
    <s v="2022"/>
    <s v="4분기(12월)"/>
    <x v="9"/>
    <s v="인도네시아"/>
    <s v="김재권"/>
    <x v="0"/>
    <s v="찹쌀미니도나스믹스500g"/>
    <n v="5890"/>
    <n v="2"/>
    <n v="11780"/>
  </r>
  <r>
    <x v="311"/>
    <s v="O221103058614"/>
    <s v="2022"/>
    <s v="4분기(12월)"/>
    <x v="9"/>
    <s v="인도네시아"/>
    <s v="김재권"/>
    <x v="0"/>
    <s v="청정원 초고추장 1kg"/>
    <n v="4500"/>
    <n v="1"/>
    <n v="4500"/>
  </r>
  <r>
    <x v="311"/>
    <s v="O221103058614"/>
    <s v="2022"/>
    <s v="4분기(12월)"/>
    <x v="9"/>
    <s v="인도네시아"/>
    <s v="김재권"/>
    <x v="0"/>
    <s v="초록원 유기농 꿀유자차1kg"/>
    <n v="16000"/>
    <n v="1"/>
    <n v="16000"/>
  </r>
  <r>
    <x v="311"/>
    <s v="O221103058614"/>
    <s v="2022"/>
    <s v="4분기(12월)"/>
    <x v="9"/>
    <s v="인도네시아"/>
    <s v="김재권"/>
    <x v="0"/>
    <s v="촉촉한 고구마50g*5"/>
    <n v="6770"/>
    <n v="1"/>
    <n v="6770"/>
  </r>
  <r>
    <x v="311"/>
    <s v="O221103058614"/>
    <s v="2022"/>
    <s v="4분기(12월)"/>
    <x v="9"/>
    <s v="인도네시아"/>
    <s v="김재권"/>
    <x v="0"/>
    <s v="카라멜 메이플콘74g"/>
    <n v="990"/>
    <n v="3"/>
    <n v="2970"/>
  </r>
  <r>
    <x v="311"/>
    <s v="O221103058614"/>
    <s v="2022"/>
    <s v="4분기(12월)"/>
    <x v="9"/>
    <s v="인도네시아"/>
    <s v="김재권"/>
    <x v="0"/>
    <s v="파마젠 멀티비타민 꾸미(90일분)"/>
    <n v="14000"/>
    <n v="1"/>
    <n v="14000"/>
  </r>
  <r>
    <x v="311"/>
    <s v="O221103058614"/>
    <s v="2022"/>
    <s v="4분기(12월)"/>
    <x v="9"/>
    <s v="인도네시아"/>
    <s v="김재권"/>
    <x v="0"/>
    <s v="해태 버터링 딥초코103g"/>
    <n v="2400"/>
    <n v="2"/>
    <n v="4800"/>
  </r>
  <r>
    <x v="312"/>
    <s v="O221103058612"/>
    <s v="2022"/>
    <s v="4분기(12월)"/>
    <x v="11"/>
    <s v="인도"/>
    <s v="박주현"/>
    <x v="0"/>
    <s v="[STAEDTLER] 연필깎이 ST511-001 [개/1]"/>
    <n v="2400"/>
    <n v="1"/>
    <n v="2400"/>
  </r>
  <r>
    <x v="312"/>
    <s v="O221103058612"/>
    <s v="2022"/>
    <s v="4분기(12월)"/>
    <x v="11"/>
    <s v="인도"/>
    <s v="박주현"/>
    <x v="0"/>
    <s v="3배사과식초900ml"/>
    <n v="4280"/>
    <n v="1"/>
    <n v="4280"/>
  </r>
  <r>
    <x v="312"/>
    <s v="O221103058612"/>
    <s v="2022"/>
    <s v="4분기(12월)"/>
    <x v="11"/>
    <s v="인도"/>
    <s v="박주현"/>
    <x v="0"/>
    <s v="CJ 흑설탕 1kg"/>
    <n v="3400"/>
    <n v="1"/>
    <n v="3400"/>
  </r>
  <r>
    <x v="312"/>
    <s v="O221103058612"/>
    <s v="2022"/>
    <s v="4분기(12월)"/>
    <x v="11"/>
    <s v="인도"/>
    <s v="박주현"/>
    <x v="0"/>
    <s v="The맛있는 김도둑 김밥용김10매"/>
    <n v="1400"/>
    <n v="1"/>
    <n v="1400"/>
  </r>
  <r>
    <x v="312"/>
    <s v="O221103058612"/>
    <s v="2022"/>
    <s v="4분기(12월)"/>
    <x v="11"/>
    <s v="인도"/>
    <s v="박주현"/>
    <x v="0"/>
    <s v="The맛있는 김도둑파래김25g*3봉"/>
    <n v="3180"/>
    <n v="2"/>
    <n v="6360"/>
  </r>
  <r>
    <x v="312"/>
    <s v="O221103058612"/>
    <s v="2022"/>
    <s v="4분기(12월)"/>
    <x v="11"/>
    <s v="인도"/>
    <s v="박주현"/>
    <x v="0"/>
    <s v="고급 통면봉100P"/>
    <n v="500"/>
    <n v="2"/>
    <n v="1000"/>
  </r>
  <r>
    <x v="312"/>
    <s v="O221103058612"/>
    <s v="2022"/>
    <s v="4분기(12월)"/>
    <x v="11"/>
    <s v="인도"/>
    <s v="박주현"/>
    <x v="0"/>
    <s v="광천파래김4g*16봉"/>
    <n v="4200"/>
    <n v="1"/>
    <n v="4200"/>
  </r>
  <r>
    <x v="312"/>
    <s v="O221103058612"/>
    <s v="2022"/>
    <s v="4분기(12월)"/>
    <x v="11"/>
    <s v="인도"/>
    <s v="박주현"/>
    <x v="0"/>
    <s v="그릭슈바인 비프미트볼375g"/>
    <n v="5100"/>
    <n v="1"/>
    <n v="5100"/>
  </r>
  <r>
    <x v="312"/>
    <s v="O221103058612"/>
    <s v="2022"/>
    <s v="4분기(12월)"/>
    <x v="11"/>
    <s v="인도"/>
    <s v="박주현"/>
    <x v="0"/>
    <s v="그릭슈바인 비프함박330g"/>
    <n v="5100"/>
    <n v="1"/>
    <n v="5100"/>
  </r>
  <r>
    <x v="312"/>
    <s v="O221103058612"/>
    <s v="2022"/>
    <s v="4분기(12월)"/>
    <x v="11"/>
    <s v="인도"/>
    <s v="박주현"/>
    <x v="0"/>
    <s v="그릭슈바인 치즈 비프함박354g"/>
    <n v="5570"/>
    <n v="1"/>
    <n v="5570"/>
  </r>
  <r>
    <x v="312"/>
    <s v="O221103058612"/>
    <s v="2022"/>
    <s v="4분기(12월)"/>
    <x v="11"/>
    <s v="인도"/>
    <s v="박주현"/>
    <x v="0"/>
    <s v="김도둑 광천재래김4g*16봉"/>
    <n v="4200"/>
    <n v="1"/>
    <n v="4200"/>
  </r>
  <r>
    <x v="312"/>
    <s v="O221103058612"/>
    <s v="2022"/>
    <s v="4분기(12월)"/>
    <x v="11"/>
    <s v="인도"/>
    <s v="박주현"/>
    <x v="0"/>
    <s v="김도둑 쌀국수 깔끔한멸치맛92g"/>
    <n v="1400"/>
    <n v="1"/>
    <n v="1400"/>
  </r>
  <r>
    <x v="312"/>
    <s v="O221103058612"/>
    <s v="2022"/>
    <s v="4분기(12월)"/>
    <x v="11"/>
    <s v="인도"/>
    <s v="박주현"/>
    <x v="0"/>
    <s v="김도둑 쌀국수 진한사골맛93g"/>
    <n v="1450"/>
    <n v="2"/>
    <n v="2900"/>
  </r>
  <r>
    <x v="312"/>
    <s v="O221103058612"/>
    <s v="2022"/>
    <s v="4분기(12월)"/>
    <x v="11"/>
    <s v="인도"/>
    <s v="박주현"/>
    <x v="0"/>
    <s v="너구리 매운맛(멀티5입)"/>
    <n v="5090"/>
    <n v="1"/>
    <n v="5090"/>
  </r>
  <r>
    <x v="312"/>
    <s v="O221103058612"/>
    <s v="2022"/>
    <s v="4분기(12월)"/>
    <x v="11"/>
    <s v="인도"/>
    <s v="박주현"/>
    <x v="0"/>
    <s v="농심 너구리순한맛(멀티5입)"/>
    <n v="4090"/>
    <n v="1"/>
    <n v="4090"/>
  </r>
  <r>
    <x v="312"/>
    <s v="O221103058612"/>
    <s v="2022"/>
    <s v="4분기(12월)"/>
    <x v="11"/>
    <s v="인도"/>
    <s v="박주현"/>
    <x v="0"/>
    <s v="농심 신라면(멀티5입)"/>
    <n v="3730"/>
    <n v="1"/>
    <n v="3730"/>
  </r>
  <r>
    <x v="312"/>
    <s v="O221103058612"/>
    <s v="2022"/>
    <s v="4분기(12월)"/>
    <x v="11"/>
    <s v="인도"/>
    <s v="박주현"/>
    <x v="0"/>
    <s v="농심 안성탕면(멀티5입)"/>
    <n v="4080"/>
    <n v="1"/>
    <n v="4080"/>
  </r>
  <r>
    <x v="312"/>
    <s v="O221103058612"/>
    <s v="2022"/>
    <s v="4분기(12월)"/>
    <x v="11"/>
    <s v="인도"/>
    <s v="박주현"/>
    <x v="0"/>
    <s v="농심 오징어짬뽕(멀티5입)"/>
    <n v="4430"/>
    <n v="1"/>
    <n v="4430"/>
  </r>
  <r>
    <x v="312"/>
    <s v="O221103058612"/>
    <s v="2022"/>
    <s v="4분기(12월)"/>
    <x v="11"/>
    <s v="인도"/>
    <s v="박주현"/>
    <x v="0"/>
    <s v="농심 육개장사발면86g*6입"/>
    <n v="5000"/>
    <n v="1"/>
    <n v="5000"/>
  </r>
  <r>
    <x v="312"/>
    <s v="O221103058612"/>
    <s v="2022"/>
    <s v="4분기(12월)"/>
    <x v="11"/>
    <s v="인도"/>
    <s v="박주현"/>
    <x v="0"/>
    <s v="농심짜파게티(멀티5입)"/>
    <n v="5000"/>
    <n v="2"/>
    <n v="10000"/>
  </r>
  <r>
    <x v="312"/>
    <s v="O221103058612"/>
    <s v="2022"/>
    <s v="4분기(12월)"/>
    <x v="11"/>
    <s v="인도"/>
    <s v="박주현"/>
    <x v="0"/>
    <s v="다담냉이된장찌개140g"/>
    <n v="1390"/>
    <n v="1"/>
    <n v="1390"/>
  </r>
  <r>
    <x v="312"/>
    <s v="O221103058612"/>
    <s v="2022"/>
    <s v="4분기(12월)"/>
    <x v="11"/>
    <s v="인도"/>
    <s v="박주현"/>
    <x v="0"/>
    <s v="다담쇠고기우렁강된장140G"/>
    <n v="1390"/>
    <n v="1"/>
    <n v="1390"/>
  </r>
  <r>
    <x v="312"/>
    <s v="O221103058612"/>
    <s v="2022"/>
    <s v="4분기(12월)"/>
    <x v="11"/>
    <s v="인도"/>
    <s v="박주현"/>
    <x v="0"/>
    <s v="다담청국장찌개530G"/>
    <n v="5430"/>
    <n v="1"/>
    <n v="5430"/>
  </r>
  <r>
    <x v="312"/>
    <s v="O221103058612"/>
    <s v="2022"/>
    <s v="4분기(12월)"/>
    <x v="11"/>
    <s v="인도"/>
    <s v="박주현"/>
    <x v="0"/>
    <s v="대림 스노우크랩킹140g"/>
    <n v="2570"/>
    <n v="1"/>
    <n v="2570"/>
  </r>
  <r>
    <x v="312"/>
    <s v="O221103058612"/>
    <s v="2022"/>
    <s v="4분기(12월)"/>
    <x v="11"/>
    <s v="인도"/>
    <s v="박주현"/>
    <x v="0"/>
    <s v="대림캠프&amp;하우스385g"/>
    <n v="7130"/>
    <n v="1"/>
    <n v="7130"/>
  </r>
  <r>
    <x v="312"/>
    <s v="O221103058612"/>
    <s v="2022"/>
    <s v="4분기(12월)"/>
    <x v="11"/>
    <s v="인도"/>
    <s v="박주현"/>
    <x v="0"/>
    <s v="동원 오븐&amp;통그릴 블랙퍼스트280g*2개"/>
    <n v="8520"/>
    <n v="1"/>
    <n v="8520"/>
  </r>
  <r>
    <x v="312"/>
    <s v="O221103058612"/>
    <s v="2022"/>
    <s v="4분기(12월)"/>
    <x v="11"/>
    <s v="인도"/>
    <s v="박주현"/>
    <x v="0"/>
    <s v="뚝딱 삶은곤드레300g"/>
    <n v="5500"/>
    <n v="1"/>
    <n v="5500"/>
  </r>
  <r>
    <x v="312"/>
    <s v="O221103058612"/>
    <s v="2022"/>
    <s v="4분기(12월)"/>
    <x v="11"/>
    <s v="인도"/>
    <s v="박주현"/>
    <x v="0"/>
    <s v="롯데 김밥속햄100g"/>
    <n v="1700"/>
    <n v="1"/>
    <n v="1700"/>
  </r>
  <r>
    <x v="312"/>
    <s v="O221103058612"/>
    <s v="2022"/>
    <s v="4분기(12월)"/>
    <x v="11"/>
    <s v="인도"/>
    <s v="박주현"/>
    <x v="0"/>
    <s v="롯데 미니비엔나140g "/>
    <n v="2270"/>
    <n v="1"/>
    <n v="2270"/>
  </r>
  <r>
    <x v="312"/>
    <s v="O221103058612"/>
    <s v="2022"/>
    <s v="4분기(12월)"/>
    <x v="11"/>
    <s v="인도"/>
    <s v="박주현"/>
    <x v="0"/>
    <s v="롯데 소프트 프랑크450g"/>
    <n v="5420"/>
    <n v="1"/>
    <n v="5420"/>
  </r>
  <r>
    <x v="312"/>
    <s v="O221103058612"/>
    <s v="2022"/>
    <s v="4분기(12월)"/>
    <x v="11"/>
    <s v="인도"/>
    <s v="박주현"/>
    <x v="0"/>
    <s v="맛술 생강 500ml"/>
    <n v="2780"/>
    <n v="1"/>
    <n v="2780"/>
  </r>
  <r>
    <x v="312"/>
    <s v="O221103058612"/>
    <s v="2022"/>
    <s v="4분기(12월)"/>
    <x v="11"/>
    <s v="인도"/>
    <s v="박주현"/>
    <x v="0"/>
    <s v="백설 맛소금250g"/>
    <n v="900"/>
    <n v="3"/>
    <n v="2700"/>
  </r>
  <r>
    <x v="312"/>
    <s v="O221103058612"/>
    <s v="2022"/>
    <s v="4분기(12월)"/>
    <x v="11"/>
    <s v="인도"/>
    <s v="박주현"/>
    <x v="0"/>
    <s v="백설 카놀라유900ml"/>
    <n v="6980"/>
    <n v="1"/>
    <n v="6980"/>
  </r>
  <r>
    <x v="312"/>
    <s v="O221103058612"/>
    <s v="2022"/>
    <s v="4분기(12월)"/>
    <x v="11"/>
    <s v="인도"/>
    <s v="박주현"/>
    <x v="0"/>
    <s v="백설 하얀설탕 1kg"/>
    <n v="1800"/>
    <n v="1"/>
    <n v="1800"/>
  </r>
  <r>
    <x v="312"/>
    <s v="O221103058612"/>
    <s v="2022"/>
    <s v="4분기(12월)"/>
    <x v="11"/>
    <s v="인도"/>
    <s v="박주현"/>
    <x v="0"/>
    <s v="비비고 갈비탕400g*2"/>
    <n v="13520"/>
    <n v="1"/>
    <n v="13520"/>
  </r>
  <r>
    <x v="312"/>
    <s v="O221103058612"/>
    <s v="2022"/>
    <s v="4분기(12월)"/>
    <x v="11"/>
    <s v="인도"/>
    <s v="박주현"/>
    <x v="0"/>
    <s v="비비고 누룽지 닭백숙죽 280g"/>
    <n v="2850"/>
    <n v="1"/>
    <n v="2850"/>
  </r>
  <r>
    <x v="312"/>
    <s v="O221103058612"/>
    <s v="2022"/>
    <s v="4분기(12월)"/>
    <x v="11"/>
    <s v="인도"/>
    <s v="박주현"/>
    <x v="0"/>
    <s v="비비고 소고기죽280g"/>
    <n v="2850"/>
    <n v="1"/>
    <n v="2850"/>
  </r>
  <r>
    <x v="312"/>
    <s v="O221103058612"/>
    <s v="2022"/>
    <s v="4분기(12월)"/>
    <x v="11"/>
    <s v="인도"/>
    <s v="박주현"/>
    <x v="0"/>
    <s v="비비고 전복죽280g"/>
    <n v="2850"/>
    <n v="1"/>
    <n v="2850"/>
  </r>
  <r>
    <x v="312"/>
    <s v="O221103058612"/>
    <s v="2022"/>
    <s v="4분기(12월)"/>
    <x v="11"/>
    <s v="인도"/>
    <s v="박주현"/>
    <x v="0"/>
    <s v="사조 참치액500ml"/>
    <n v="5800"/>
    <n v="1"/>
    <n v="5800"/>
  </r>
  <r>
    <x v="312"/>
    <s v="O221103058612"/>
    <s v="2022"/>
    <s v="4분기(12월)"/>
    <x v="11"/>
    <s v="인도"/>
    <s v="박주현"/>
    <x v="0"/>
    <s v="서울체다치즈200g(10매)"/>
    <n v="4910"/>
    <n v="1"/>
    <n v="4910"/>
  </r>
  <r>
    <x v="312"/>
    <s v="O221103058612"/>
    <s v="2022"/>
    <s v="4분기(12월)"/>
    <x v="11"/>
    <s v="인도"/>
    <s v="박주현"/>
    <x v="0"/>
    <s v="송학쌀떡500g"/>
    <n v="2240"/>
    <n v="1"/>
    <n v="2240"/>
  </r>
  <r>
    <x v="312"/>
    <s v="O221103058612"/>
    <s v="2022"/>
    <s v="4분기(12월)"/>
    <x v="11"/>
    <s v="인도"/>
    <s v="박주현"/>
    <x v="0"/>
    <s v="순작 유기농아기보리차 160g"/>
    <n v="2740"/>
    <n v="1"/>
    <n v="2740"/>
  </r>
  <r>
    <x v="312"/>
    <s v="O221103058612"/>
    <s v="2022"/>
    <s v="4분기(12월)"/>
    <x v="11"/>
    <s v="인도"/>
    <s v="박주현"/>
    <x v="0"/>
    <s v="신라면 건면(멀티5입)"/>
    <n v="4270"/>
    <n v="2"/>
    <n v="8540"/>
  </r>
  <r>
    <x v="312"/>
    <s v="O221103058612"/>
    <s v="2022"/>
    <s v="4분기(12월)"/>
    <x v="11"/>
    <s v="인도"/>
    <s v="박주현"/>
    <x v="0"/>
    <s v="신라면 작은컵(6입)"/>
    <n v="5850"/>
    <n v="2"/>
    <n v="11700"/>
  </r>
  <r>
    <x v="312"/>
    <s v="O221103058612"/>
    <s v="2022"/>
    <s v="4분기(12월)"/>
    <x v="11"/>
    <s v="인도"/>
    <s v="박주현"/>
    <x v="0"/>
    <s v="앵그리너구리멀티 5입"/>
    <n v="3980"/>
    <n v="1"/>
    <n v="3980"/>
  </r>
  <r>
    <x v="312"/>
    <s v="O221103058612"/>
    <s v="2022"/>
    <s v="4분기(12월)"/>
    <x v="11"/>
    <s v="인도"/>
    <s v="박주현"/>
    <x v="0"/>
    <s v="얼음골 냉면육수 동치미맛310ml(1인분)*5"/>
    <n v="2900"/>
    <n v="1"/>
    <n v="2900"/>
  </r>
  <r>
    <x v="312"/>
    <s v="O221103058612"/>
    <s v="2022"/>
    <s v="4분기(12월)"/>
    <x v="11"/>
    <s v="인도"/>
    <s v="박주현"/>
    <x v="0"/>
    <s v="엔네이처부드러운프랑크260g*2개"/>
    <n v="7700"/>
    <n v="1"/>
    <n v="7700"/>
  </r>
  <r>
    <x v="312"/>
    <s v="O221103058612"/>
    <s v="2022"/>
    <s v="4분기(12월)"/>
    <x v="11"/>
    <s v="인도"/>
    <s v="박주현"/>
    <x v="0"/>
    <s v="오뚜기 간편 미역국 9.5g (컵국)"/>
    <n v="1240"/>
    <n v="1"/>
    <n v="1240"/>
  </r>
  <r>
    <x v="312"/>
    <s v="O221103058612"/>
    <s v="2022"/>
    <s v="4분기(12월)"/>
    <x v="11"/>
    <s v="인도"/>
    <s v="박주현"/>
    <x v="0"/>
    <s v="오뚜기 간편 북엇국 10.5g (컵국)"/>
    <n v="1240"/>
    <n v="3"/>
    <n v="3720"/>
  </r>
  <r>
    <x v="312"/>
    <s v="O221103058612"/>
    <s v="2022"/>
    <s v="4분기(12월)"/>
    <x v="11"/>
    <s v="인도"/>
    <s v="박주현"/>
    <x v="0"/>
    <s v="오뚜기 간편사골우거지국(컵국)10g"/>
    <n v="1240"/>
    <n v="4"/>
    <n v="4960"/>
  </r>
  <r>
    <x v="312"/>
    <s v="O221103058612"/>
    <s v="2022"/>
    <s v="4분기(12월)"/>
    <x v="11"/>
    <s v="인도"/>
    <s v="박주현"/>
    <x v="0"/>
    <s v="오뚜기 양조식초500ml"/>
    <n v="1000"/>
    <n v="3"/>
    <n v="3000"/>
  </r>
  <r>
    <x v="312"/>
    <s v="O221103058612"/>
    <s v="2022"/>
    <s v="4분기(12월)"/>
    <x v="11"/>
    <s v="인도"/>
    <s v="박주현"/>
    <x v="0"/>
    <s v="오뚜기 진짬뽕(멀티4입)"/>
    <n v="5430"/>
    <n v="2"/>
    <n v="10860"/>
  </r>
  <r>
    <x v="312"/>
    <s v="O221103058612"/>
    <s v="2022"/>
    <s v="4분기(12월)"/>
    <x v="11"/>
    <s v="인도"/>
    <s v="박주현"/>
    <x v="0"/>
    <s v="오뚜기 참깨라면(소컵)65g*6"/>
    <n v="7040"/>
    <n v="2"/>
    <n v="14080"/>
  </r>
  <r>
    <x v="312"/>
    <s v="O221103058612"/>
    <s v="2022"/>
    <s v="4분기(12월)"/>
    <x v="11"/>
    <s v="인도"/>
    <s v="박주현"/>
    <x v="0"/>
    <s v="오븐구이 한입에꼬치다 100g"/>
    <n v="1410"/>
    <n v="1"/>
    <n v="1410"/>
  </r>
  <r>
    <x v="312"/>
    <s v="O221103058612"/>
    <s v="2022"/>
    <s v="4분기(12월)"/>
    <x v="11"/>
    <s v="인도"/>
    <s v="박주현"/>
    <x v="0"/>
    <s v="위엔싹 에프10정"/>
    <n v="3000"/>
    <n v="1"/>
    <n v="3000"/>
  </r>
  <r>
    <x v="312"/>
    <s v="O221103058612"/>
    <s v="2022"/>
    <s v="4분기(12월)"/>
    <x v="11"/>
    <s v="인도"/>
    <s v="박주현"/>
    <x v="0"/>
    <s v="이금기 중화두반장 368g"/>
    <n v="6250"/>
    <n v="1"/>
    <n v="6250"/>
  </r>
  <r>
    <x v="312"/>
    <s v="O221103058612"/>
    <s v="2022"/>
    <s v="4분기(12월)"/>
    <x v="11"/>
    <s v="인도"/>
    <s v="박주현"/>
    <x v="0"/>
    <s v="일미 김밥단무지400g"/>
    <n v="2320"/>
    <n v="1"/>
    <n v="2320"/>
  </r>
  <r>
    <x v="312"/>
    <s v="O221103058612"/>
    <s v="2022"/>
    <s v="4분기(12월)"/>
    <x v="11"/>
    <s v="인도"/>
    <s v="박주현"/>
    <x v="0"/>
    <s v="일미 양념우엉150g"/>
    <n v="3100"/>
    <n v="1"/>
    <n v="3100"/>
  </r>
  <r>
    <x v="312"/>
    <s v="O221103058612"/>
    <s v="2022"/>
    <s v="4분기(12월)"/>
    <x v="11"/>
    <s v="인도"/>
    <s v="박주현"/>
    <x v="0"/>
    <s v="진공 알찬미1kg"/>
    <n v="5700"/>
    <n v="10"/>
    <n v="57000"/>
  </r>
  <r>
    <x v="312"/>
    <s v="O221103058612"/>
    <s v="2022"/>
    <s v="4분기(12월)"/>
    <x v="11"/>
    <s v="인도"/>
    <s v="박주현"/>
    <x v="0"/>
    <s v="진공 찹쌀1kg"/>
    <n v="7400"/>
    <n v="10"/>
    <n v="74000"/>
  </r>
  <r>
    <x v="312"/>
    <s v="O221103058612"/>
    <s v="2022"/>
    <s v="4분기(12월)"/>
    <x v="11"/>
    <s v="인도"/>
    <s v="박주현"/>
    <x v="0"/>
    <s v="진라면*매운맛(멀티5입)"/>
    <n v="3250"/>
    <n v="1"/>
    <n v="3250"/>
  </r>
  <r>
    <x v="312"/>
    <s v="O221103058612"/>
    <s v="2022"/>
    <s v="4분기(12월)"/>
    <x v="11"/>
    <s v="인도"/>
    <s v="박주현"/>
    <x v="0"/>
    <s v="진라면*순한맛(멀티5입)"/>
    <n v="3200"/>
    <n v="1"/>
    <n v="3200"/>
  </r>
  <r>
    <x v="312"/>
    <s v="O221103058612"/>
    <s v="2022"/>
    <s v="4분기(12월)"/>
    <x v="11"/>
    <s v="인도"/>
    <s v="박주현"/>
    <x v="0"/>
    <s v="진라면소컵(순한맛)65g*6입"/>
    <n v="4070"/>
    <n v="2"/>
    <n v="8140"/>
  </r>
  <r>
    <x v="312"/>
    <s v="O221103058612"/>
    <s v="2022"/>
    <s v="4분기(12월)"/>
    <x v="11"/>
    <s v="인도"/>
    <s v="박주현"/>
    <x v="0"/>
    <s v="진진짜라멀티4입"/>
    <n v="5890"/>
    <n v="1"/>
    <n v="5890"/>
  </r>
  <r>
    <x v="312"/>
    <s v="O221103058612"/>
    <s v="2022"/>
    <s v="4분기(12월)"/>
    <x v="11"/>
    <s v="인도"/>
    <s v="박주현"/>
    <x v="0"/>
    <s v="참깨라면 멀티 4입"/>
    <n v="4018"/>
    <n v="1"/>
    <n v="4018"/>
  </r>
  <r>
    <x v="312"/>
    <s v="O221103058612"/>
    <s v="2022"/>
    <s v="4분기(12월)"/>
    <x v="11"/>
    <s v="인도"/>
    <s v="박주현"/>
    <x v="0"/>
    <s v="찹쌀미니도나스믹스500g"/>
    <n v="5890"/>
    <n v="1"/>
    <n v="5890"/>
  </r>
  <r>
    <x v="312"/>
    <s v="O221103058612"/>
    <s v="2022"/>
    <s v="4분기(12월)"/>
    <x v="11"/>
    <s v="인도"/>
    <s v="박주현"/>
    <x v="0"/>
    <s v="청정원 고기전용쌈장450g"/>
    <n v="4700"/>
    <n v="1"/>
    <n v="4700"/>
  </r>
  <r>
    <x v="312"/>
    <s v="O221103058612"/>
    <s v="2022"/>
    <s v="4분기(12월)"/>
    <x v="11"/>
    <s v="인도"/>
    <s v="박주현"/>
    <x v="0"/>
    <s v="청정원 순창쌈장 P500g"/>
    <n v="3550"/>
    <n v="1"/>
    <n v="3550"/>
  </r>
  <r>
    <x v="312"/>
    <s v="O221103058612"/>
    <s v="2022"/>
    <s v="4분기(12월)"/>
    <x v="11"/>
    <s v="인도"/>
    <s v="박주현"/>
    <x v="0"/>
    <s v="청정원 직화짬뽕분말96g"/>
    <n v="3360"/>
    <n v="1"/>
    <n v="3360"/>
  </r>
  <r>
    <x v="312"/>
    <s v="O221103058612"/>
    <s v="2022"/>
    <s v="4분기(12월)"/>
    <x v="11"/>
    <s v="인도"/>
    <s v="박주현"/>
    <x v="0"/>
    <s v="칼로리를 줄인 마요네스 315g"/>
    <n v="3450"/>
    <n v="1"/>
    <n v="3450"/>
  </r>
  <r>
    <x v="312"/>
    <s v="O221103058612"/>
    <s v="2022"/>
    <s v="4분기(12월)"/>
    <x v="11"/>
    <s v="인도"/>
    <s v="박주현"/>
    <x v="0"/>
    <s v="컵누들 매콤한맛 37.8g*6입"/>
    <n v="6980"/>
    <n v="2"/>
    <n v="13960"/>
  </r>
  <r>
    <x v="312"/>
    <s v="O221103058612"/>
    <s v="2022"/>
    <s v="4분기(12월)"/>
    <x v="11"/>
    <s v="인도"/>
    <s v="박주현"/>
    <x v="0"/>
    <s v="크루통 컵스프 콘크림 컵 27g"/>
    <n v="1800"/>
    <n v="3"/>
    <n v="5400"/>
  </r>
  <r>
    <x v="312"/>
    <s v="O221103058612"/>
    <s v="2022"/>
    <s v="4분기(12월)"/>
    <x v="11"/>
    <s v="인도"/>
    <s v="박주현"/>
    <x v="0"/>
    <s v="팔도 틈새라면(멀티5입) "/>
    <n v="4400"/>
    <n v="1"/>
    <n v="4400"/>
  </r>
  <r>
    <x v="312"/>
    <s v="O221103058612"/>
    <s v="2022"/>
    <s v="4분기(12월)"/>
    <x v="11"/>
    <s v="인도"/>
    <s v="박주현"/>
    <x v="0"/>
    <s v="하이라이스100g"/>
    <n v="1520"/>
    <n v="1"/>
    <n v="1520"/>
  </r>
  <r>
    <x v="312"/>
    <s v="O221103058612"/>
    <s v="2022"/>
    <s v="4분기(12월)"/>
    <x v="11"/>
    <s v="인도"/>
    <s v="박주현"/>
    <x v="0"/>
    <s v="하이면 장칼국수412g"/>
    <n v="5700"/>
    <n v="1"/>
    <n v="5700"/>
  </r>
  <r>
    <x v="312"/>
    <s v="O221103058612"/>
    <s v="2022"/>
    <s v="4분기(12월)"/>
    <x v="11"/>
    <s v="인도"/>
    <s v="박주현"/>
    <x v="0"/>
    <s v="한성 미니윈너280g"/>
    <n v="4280"/>
    <n v="1"/>
    <n v="4280"/>
  </r>
  <r>
    <x v="312"/>
    <s v="O221103058612"/>
    <s v="2022"/>
    <s v="4분기(12월)"/>
    <x v="11"/>
    <s v="인도"/>
    <s v="박주현"/>
    <x v="0"/>
    <s v="한성 비바크비센65g"/>
    <n v="1000"/>
    <n v="3"/>
    <n v="3000"/>
  </r>
  <r>
    <x v="312"/>
    <s v="O221103058612"/>
    <s v="2022"/>
    <s v="4분기(12월)"/>
    <x v="11"/>
    <s v="인도"/>
    <s v="박주현"/>
    <x v="0"/>
    <s v="한성 스파이시킬바사400g"/>
    <n v="4340"/>
    <n v="1"/>
    <n v="4340"/>
  </r>
  <r>
    <x v="312"/>
    <s v="O221103058612"/>
    <s v="2022"/>
    <s v="4분기(12월)"/>
    <x v="11"/>
    <s v="인도"/>
    <s v="박주현"/>
    <x v="0"/>
    <s v="한성맛있는전골어묵270g"/>
    <n v="3600"/>
    <n v="2"/>
    <n v="7200"/>
  </r>
  <r>
    <x v="312"/>
    <s v="O221103058612"/>
    <s v="2022"/>
    <s v="4분기(12월)"/>
    <x v="11"/>
    <s v="인도"/>
    <s v="박주현"/>
    <x v="0"/>
    <s v="한성크래미 145g+90g"/>
    <n v="3520"/>
    <n v="1"/>
    <n v="3520"/>
  </r>
  <r>
    <x v="312"/>
    <s v="O221103058612"/>
    <s v="2022"/>
    <s v="4분기(12월)"/>
    <x v="11"/>
    <s v="인도"/>
    <s v="박주현"/>
    <x v="0"/>
    <s v="해오름 홈메이드 통곡물현미  막걸리 키트24시간 완성530g"/>
    <n v="9200"/>
    <n v="4"/>
    <n v="36800"/>
  </r>
  <r>
    <x v="312"/>
    <s v="O221103058612"/>
    <s v="2022"/>
    <s v="4분기(12월)"/>
    <x v="11"/>
    <s v="인도"/>
    <s v="박주현"/>
    <x v="0"/>
    <s v="해찬들 초고추장500g"/>
    <n v="3500"/>
    <n v="1"/>
    <n v="3500"/>
  </r>
  <r>
    <x v="312"/>
    <s v="O221103058612"/>
    <s v="2022"/>
    <s v="4분기(12월)"/>
    <x v="11"/>
    <s v="인도"/>
    <s v="박주현"/>
    <x v="0"/>
    <s v="해표 두번구워 더고소한 김밥김20g"/>
    <n v="1900"/>
    <n v="1"/>
    <n v="1900"/>
  </r>
  <r>
    <x v="312"/>
    <s v="O221103058612"/>
    <s v="2022"/>
    <s v="4분기(12월)"/>
    <x v="11"/>
    <s v="인도"/>
    <s v="박주현"/>
    <x v="0"/>
    <s v="햇살담은 염도낮춘 다시마 간장1.7L"/>
    <n v="11000"/>
    <n v="1"/>
    <n v="11000"/>
  </r>
  <r>
    <x v="312"/>
    <s v="O221103058612"/>
    <s v="2022"/>
    <s v="4분기(12월)"/>
    <x v="11"/>
    <s v="인도"/>
    <s v="박주현"/>
    <x v="0"/>
    <s v="허니버터 군옥수수맛아몬드130g"/>
    <n v="3890"/>
    <n v="1"/>
    <n v="3890"/>
  </r>
  <r>
    <x v="312"/>
    <s v="O221103058612"/>
    <s v="2022"/>
    <s v="4분기(12월)"/>
    <x v="11"/>
    <s v="인도"/>
    <s v="박주현"/>
    <x v="0"/>
    <s v="허니자몽 블랙티 600g"/>
    <n v="8900"/>
    <n v="1"/>
    <n v="8900"/>
  </r>
  <r>
    <x v="313"/>
    <s v="O221103058611"/>
    <s v="2022"/>
    <s v="4분기(12월)"/>
    <x v="9"/>
    <s v="인도네시아"/>
    <s v="최운용"/>
    <x v="0"/>
    <s v="광천파래김4g*16봉"/>
    <n v="4200"/>
    <n v="2"/>
    <n v="8400"/>
  </r>
  <r>
    <x v="313"/>
    <s v="O221103058611"/>
    <s v="2022"/>
    <s v="4분기(12월)"/>
    <x v="9"/>
    <s v="인도네시아"/>
    <s v="최운용"/>
    <x v="0"/>
    <s v="김도둑 쌀국수 깔끔한멸치맛92g"/>
    <n v="1400"/>
    <n v="5"/>
    <n v="7000"/>
  </r>
  <r>
    <x v="313"/>
    <s v="O221103058611"/>
    <s v="2022"/>
    <s v="4분기(12월)"/>
    <x v="9"/>
    <s v="인도네시아"/>
    <s v="최운용"/>
    <x v="0"/>
    <s v="농심 육개장사발면86g*6입"/>
    <n v="5000"/>
    <n v="1"/>
    <n v="5000"/>
  </r>
  <r>
    <x v="313"/>
    <s v="O221103058611"/>
    <s v="2022"/>
    <s v="4분기(12월)"/>
    <x v="9"/>
    <s v="인도네시아"/>
    <s v="최운용"/>
    <x v="0"/>
    <s v="동원 상상육포 오리지널 50g"/>
    <n v="3900"/>
    <n v="2"/>
    <n v="7800"/>
  </r>
  <r>
    <x v="313"/>
    <s v="O221103058611"/>
    <s v="2022"/>
    <s v="4분기(12월)"/>
    <x v="9"/>
    <s v="인도네시아"/>
    <s v="최운용"/>
    <x v="0"/>
    <s v="뚝딱 삶은시래기300g"/>
    <n v="5500"/>
    <n v="1"/>
    <n v="5500"/>
  </r>
  <r>
    <x v="313"/>
    <s v="O221103058611"/>
    <s v="2022"/>
    <s v="4분기(12월)"/>
    <x v="9"/>
    <s v="인도네시아"/>
    <s v="최운용"/>
    <x v="0"/>
    <s v="맥심화이트골드100T"/>
    <n v="15770"/>
    <n v="2"/>
    <n v="31540"/>
  </r>
  <r>
    <x v="313"/>
    <s v="O221103058611"/>
    <s v="2022"/>
    <s v="4분기(12월)"/>
    <x v="9"/>
    <s v="인도네시아"/>
    <s v="최운용"/>
    <x v="0"/>
    <s v="바삭고소부침가루1Kg"/>
    <n v="3910"/>
    <n v="1"/>
    <n v="3910"/>
  </r>
  <r>
    <x v="313"/>
    <s v="O221103058611"/>
    <s v="2022"/>
    <s v="4분기(12월)"/>
    <x v="9"/>
    <s v="인도네시아"/>
    <s v="최운용"/>
    <x v="0"/>
    <s v="백설 맛소금250g"/>
    <n v="900"/>
    <n v="1"/>
    <n v="900"/>
  </r>
  <r>
    <x v="313"/>
    <s v="O221103058611"/>
    <s v="2022"/>
    <s v="4분기(12월)"/>
    <x v="9"/>
    <s v="인도네시아"/>
    <s v="최운용"/>
    <x v="0"/>
    <s v="백설 허브맛솔트50g마늘맛"/>
    <n v="2600"/>
    <n v="1"/>
    <n v="2600"/>
  </r>
  <r>
    <x v="313"/>
    <s v="O221103058611"/>
    <s v="2022"/>
    <s v="4분기(12월)"/>
    <x v="9"/>
    <s v="인도네시아"/>
    <s v="최운용"/>
    <x v="0"/>
    <s v="사조 참치액500ml"/>
    <n v="5800"/>
    <n v="1"/>
    <n v="5800"/>
  </r>
  <r>
    <x v="313"/>
    <s v="O221103058611"/>
    <s v="2022"/>
    <s v="4분기(12월)"/>
    <x v="9"/>
    <s v="인도네시아"/>
    <s v="최운용"/>
    <x v="0"/>
    <s v="성경 삼각김밥용김 (20매)"/>
    <n v="4310"/>
    <n v="1"/>
    <n v="4310"/>
  </r>
  <r>
    <x v="313"/>
    <s v="O221103058611"/>
    <s v="2022"/>
    <s v="4분기(12월)"/>
    <x v="9"/>
    <s v="인도네시아"/>
    <s v="최운용"/>
    <x v="0"/>
    <s v="스팸 클래식300g*3입"/>
    <n v="12480"/>
    <n v="3"/>
    <n v="37440"/>
  </r>
  <r>
    <x v="313"/>
    <s v="O221103058611"/>
    <s v="2022"/>
    <s v="4분기(12월)"/>
    <x v="9"/>
    <s v="인도네시아"/>
    <s v="최운용"/>
    <x v="0"/>
    <s v="옛날국수 쌀소면500g"/>
    <n v="2880"/>
    <n v="1"/>
    <n v="2880"/>
  </r>
  <r>
    <x v="313"/>
    <s v="O221103058611"/>
    <s v="2022"/>
    <s v="4분기(12월)"/>
    <x v="9"/>
    <s v="인도네시아"/>
    <s v="최운용"/>
    <x v="0"/>
    <s v="옛날자른당면 100g"/>
    <n v="1400"/>
    <n v="6"/>
    <n v="8400"/>
  </r>
  <r>
    <x v="313"/>
    <s v="O221103058611"/>
    <s v="2022"/>
    <s v="4분기(12월)"/>
    <x v="9"/>
    <s v="인도네시아"/>
    <s v="최운용"/>
    <x v="0"/>
    <s v="오뚜기 바지락새우 순두부찌개양념90g*5"/>
    <n v="9300"/>
    <n v="1"/>
    <n v="9300"/>
  </r>
  <r>
    <x v="313"/>
    <s v="O221103058611"/>
    <s v="2022"/>
    <s v="4분기(12월)"/>
    <x v="9"/>
    <s v="인도네시아"/>
    <s v="최운용"/>
    <x v="0"/>
    <s v="오뚜기 송탄식사골 부대찌개양념110g*5"/>
    <n v="9300"/>
    <n v="1"/>
    <n v="9300"/>
  </r>
  <r>
    <x v="313"/>
    <s v="O221103058611"/>
    <s v="2022"/>
    <s v="4분기(12월)"/>
    <x v="9"/>
    <s v="인도네시아"/>
    <s v="최운용"/>
    <x v="0"/>
    <s v="오뚜기 양조식초500ml"/>
    <n v="1000"/>
    <n v="5"/>
    <n v="5000"/>
  </r>
  <r>
    <x v="313"/>
    <s v="O221103058611"/>
    <s v="2022"/>
    <s v="4분기(12월)"/>
    <x v="9"/>
    <s v="인도네시아"/>
    <s v="최운용"/>
    <x v="0"/>
    <s v="오뚜기 진짬뽕(멀티4입)"/>
    <n v="5430"/>
    <n v="1"/>
    <n v="5430"/>
  </r>
  <r>
    <x v="313"/>
    <s v="O221103058611"/>
    <s v="2022"/>
    <s v="4분기(12월)"/>
    <x v="9"/>
    <s v="인도네시아"/>
    <s v="최운용"/>
    <x v="0"/>
    <s v="오뚜기옛날미역50g"/>
    <n v="2220"/>
    <n v="1"/>
    <n v="2220"/>
  </r>
  <r>
    <x v="313"/>
    <s v="O221103058611"/>
    <s v="2022"/>
    <s v="4분기(12월)"/>
    <x v="9"/>
    <s v="인도네시아"/>
    <s v="최운용"/>
    <x v="0"/>
    <s v="유동자연산골뱅이 140g*4"/>
    <n v="15920"/>
    <n v="1"/>
    <n v="15920"/>
  </r>
  <r>
    <x v="313"/>
    <s v="O221103058611"/>
    <s v="2022"/>
    <s v="4분기(12월)"/>
    <x v="9"/>
    <s v="인도네시아"/>
    <s v="최운용"/>
    <x v="0"/>
    <s v="이광범명가 고춧가루500g(100%국산) "/>
    <n v="23500"/>
    <n v="1"/>
    <n v="23500"/>
  </r>
  <r>
    <x v="313"/>
    <s v="O221103058611"/>
    <s v="2022"/>
    <s v="4분기(12월)"/>
    <x v="9"/>
    <s v="인도네시아"/>
    <s v="최운용"/>
    <x v="0"/>
    <s v="이광범명가 들기름160ml(100%국산)"/>
    <n v="22000"/>
    <n v="1"/>
    <n v="22000"/>
  </r>
  <r>
    <x v="313"/>
    <s v="O221103058611"/>
    <s v="2022"/>
    <s v="4분기(12월)"/>
    <x v="9"/>
    <s v="인도네시아"/>
    <s v="최운용"/>
    <x v="0"/>
    <s v="전기구이 꾼 쥐포43g이상"/>
    <n v="1900"/>
    <n v="3"/>
    <n v="5700"/>
  </r>
  <r>
    <x v="313"/>
    <s v="O221103058611"/>
    <s v="2022"/>
    <s v="4분기(12월)"/>
    <x v="9"/>
    <s v="인도네시아"/>
    <s v="최운용"/>
    <x v="0"/>
    <s v="질러 갈릭 바베큐육포30g"/>
    <n v="3270"/>
    <n v="2"/>
    <n v="6540"/>
  </r>
  <r>
    <x v="313"/>
    <s v="O221103058611"/>
    <s v="2022"/>
    <s v="4분기(12월)"/>
    <x v="9"/>
    <s v="인도네시아"/>
    <s v="최운용"/>
    <x v="0"/>
    <s v="청수물냉면720g"/>
    <n v="5900"/>
    <n v="1"/>
    <n v="5900"/>
  </r>
  <r>
    <x v="313"/>
    <s v="O221103058611"/>
    <s v="2022"/>
    <s v="4분기(12월)"/>
    <x v="9"/>
    <s v="인도네시아"/>
    <s v="최운용"/>
    <x v="0"/>
    <s v="초록원 제주감귤차1kg"/>
    <n v="4100"/>
    <n v="1"/>
    <n v="4100"/>
  </r>
  <r>
    <x v="313"/>
    <s v="O221103058611"/>
    <s v="2022"/>
    <s v="4분기(12월)"/>
    <x v="9"/>
    <s v="인도네시아"/>
    <s v="최운용"/>
    <x v="0"/>
    <s v="카누 마일드로스트 아메리카노100T(미니)"/>
    <n v="20390"/>
    <n v="1"/>
    <n v="20390"/>
  </r>
  <r>
    <x v="313"/>
    <s v="O221103058611"/>
    <s v="2022"/>
    <s v="4분기(12월)"/>
    <x v="9"/>
    <s v="인도네시아"/>
    <s v="최운용"/>
    <x v="0"/>
    <s v="프리미엄 하루넛츠25g*15"/>
    <n v="12400"/>
    <n v="1"/>
    <n v="12400"/>
  </r>
  <r>
    <x v="313"/>
    <s v="O221103058611"/>
    <s v="2022"/>
    <s v="4분기(12월)"/>
    <x v="9"/>
    <s v="인도네시아"/>
    <s v="최운용"/>
    <x v="0"/>
    <s v="해표 포도씨유900ml"/>
    <n v="12400"/>
    <n v="1"/>
    <n v="12400"/>
  </r>
  <r>
    <x v="313"/>
    <s v="O221103058611"/>
    <s v="2022"/>
    <s v="4분기(12월)"/>
    <x v="9"/>
    <s v="인도네시아"/>
    <s v="최운용"/>
    <x v="0"/>
    <s v="햇살담은양조진간장1.7L"/>
    <n v="8400"/>
    <n v="1"/>
    <n v="8400"/>
  </r>
  <r>
    <x v="314"/>
    <s v="O221102058592"/>
    <s v="2022"/>
    <s v="4분기(12월)"/>
    <x v="9"/>
    <s v="인도네시아"/>
    <s v="차명우"/>
    <x v="0"/>
    <s v="건오징어 철판구이50g"/>
    <n v="4700"/>
    <n v="4"/>
    <n v="18800"/>
  </r>
  <r>
    <x v="314"/>
    <s v="O221102058592"/>
    <s v="2022"/>
    <s v="4분기(12월)"/>
    <x v="9"/>
    <s v="인도네시아"/>
    <s v="차명우"/>
    <x v="0"/>
    <s v="동원 상상육포 오리지널 50g"/>
    <n v="3900"/>
    <n v="4"/>
    <n v="15600"/>
  </r>
  <r>
    <x v="314"/>
    <s v="O221102058592"/>
    <s v="2022"/>
    <s v="4분기(12월)"/>
    <x v="9"/>
    <s v="인도네시아"/>
    <s v="차명우"/>
    <x v="0"/>
    <s v="삼색천하 오징어70g"/>
    <n v="6620"/>
    <n v="2"/>
    <n v="13240"/>
  </r>
  <r>
    <x v="314"/>
    <s v="O221102058592"/>
    <s v="2022"/>
    <s v="4분기(12월)"/>
    <x v="9"/>
    <s v="인도네시아"/>
    <s v="차명우"/>
    <x v="0"/>
    <s v="상쾌환 숙취해소6g(3g*2포)"/>
    <n v="4500"/>
    <n v="1"/>
    <n v="4500"/>
  </r>
  <r>
    <x v="314"/>
    <s v="O221102058592"/>
    <s v="2022"/>
    <s v="4분기(12월)"/>
    <x v="9"/>
    <s v="인도네시아"/>
    <s v="차명우"/>
    <x v="0"/>
    <s v="연세 검은콩&amp;고칼슘두유200ml*24입"/>
    <n v="12500"/>
    <n v="1"/>
    <n v="12500"/>
  </r>
  <r>
    <x v="314"/>
    <s v="O221102058592"/>
    <s v="2022"/>
    <s v="4분기(12월)"/>
    <x v="9"/>
    <s v="인도네시아"/>
    <s v="차명우"/>
    <x v="0"/>
    <s v="질러 갈릭 바베큐육포30g"/>
    <n v="3270"/>
    <n v="3"/>
    <n v="9810"/>
  </r>
  <r>
    <x v="314"/>
    <s v="O221102058592"/>
    <s v="2022"/>
    <s v="4분기(12월)"/>
    <x v="9"/>
    <s v="인도네시아"/>
    <s v="차명우"/>
    <x v="0"/>
    <s v="참크래커56g"/>
    <n v="900"/>
    <n v="5"/>
    <n v="4500"/>
  </r>
  <r>
    <x v="314"/>
    <s v="O221102058592"/>
    <s v="2022"/>
    <s v="4분기(12월)"/>
    <x v="9"/>
    <s v="인도네시아"/>
    <s v="차명우"/>
    <x v="0"/>
    <s v="컵누들 매콤한맛 37.8g*6입"/>
    <n v="6980"/>
    <n v="3"/>
    <n v="20940"/>
  </r>
  <r>
    <x v="314"/>
    <s v="O221102058592"/>
    <s v="2022"/>
    <s v="4분기(12월)"/>
    <x v="9"/>
    <s v="인도네시아"/>
    <s v="차명우"/>
    <x v="0"/>
    <s v="컵누들 우동맛 38.1g*6입"/>
    <n v="7250"/>
    <n v="3"/>
    <n v="21750"/>
  </r>
  <r>
    <x v="314"/>
    <s v="O221102058592"/>
    <s v="2022"/>
    <s v="4분기(12월)"/>
    <x v="9"/>
    <s v="인도네시아"/>
    <s v="차명우"/>
    <x v="0"/>
    <s v="프리미엄 하루넛츠25g*15"/>
    <n v="12400"/>
    <n v="1"/>
    <n v="12400"/>
  </r>
  <r>
    <x v="314"/>
    <s v="O221102058592"/>
    <s v="2022"/>
    <s v="4분기(12월)"/>
    <x v="9"/>
    <s v="인도네시아"/>
    <s v="차명우"/>
    <x v="0"/>
    <s v="해오름 홈메이드 통곡물현미  막걸리 키트24시간 완성530g"/>
    <n v="9200"/>
    <n v="1"/>
    <n v="9200"/>
  </r>
  <r>
    <x v="315"/>
    <s v="O221102058586"/>
    <s v="2022"/>
    <s v="4분기(12월)"/>
    <x v="10"/>
    <s v="일본"/>
    <s v="강인석"/>
    <x v="0"/>
    <s v="광야 매실청970ml"/>
    <n v="5800"/>
    <n v="1"/>
    <n v="5800"/>
  </r>
  <r>
    <x v="315"/>
    <s v="O221102058586"/>
    <s v="2022"/>
    <s v="4분기(12월)"/>
    <x v="10"/>
    <s v="일본"/>
    <s v="강인석"/>
    <x v="0"/>
    <s v="광천파래김4g*16봉"/>
    <n v="4200"/>
    <n v="1"/>
    <n v="4200"/>
  </r>
  <r>
    <x v="315"/>
    <s v="O221102058586"/>
    <s v="2022"/>
    <s v="4분기(12월)"/>
    <x v="10"/>
    <s v="일본"/>
    <s v="강인석"/>
    <x v="0"/>
    <s v="김도둑 누룽지110g"/>
    <n v="1300"/>
    <n v="4"/>
    <n v="5200"/>
  </r>
  <r>
    <x v="315"/>
    <s v="O221102058586"/>
    <s v="2022"/>
    <s v="4분기(12월)"/>
    <x v="10"/>
    <s v="일본"/>
    <s v="강인석"/>
    <x v="0"/>
    <s v="농심 신라면(멀티5입)"/>
    <n v="3730"/>
    <n v="1"/>
    <n v="3730"/>
  </r>
  <r>
    <x v="315"/>
    <s v="O221102058586"/>
    <s v="2022"/>
    <s v="4분기(12월)"/>
    <x v="10"/>
    <s v="일본"/>
    <s v="강인석"/>
    <x v="0"/>
    <s v="농심 안성탕면(멀티5입)"/>
    <n v="4080"/>
    <n v="1"/>
    <n v="4080"/>
  </r>
  <r>
    <x v="315"/>
    <s v="O221102058586"/>
    <s v="2022"/>
    <s v="4분기(12월)"/>
    <x v="10"/>
    <s v="일본"/>
    <s v="강인석"/>
    <x v="0"/>
    <s v="독도무역 명이(산마늘)175g*3"/>
    <n v="15800"/>
    <n v="1"/>
    <n v="15800"/>
  </r>
  <r>
    <x v="315"/>
    <s v="O221102058586"/>
    <s v="2022"/>
    <s v="4분기(12월)"/>
    <x v="10"/>
    <s v="일본"/>
    <s v="강인석"/>
    <x v="0"/>
    <s v="동원 고추참치100g*10"/>
    <n v="19390"/>
    <n v="1"/>
    <n v="19390"/>
  </r>
  <r>
    <x v="315"/>
    <s v="O221102058586"/>
    <s v="2022"/>
    <s v="4분기(12월)"/>
    <x v="10"/>
    <s v="일본"/>
    <s v="강인석"/>
    <x v="0"/>
    <s v="롯데 장조림135g*4"/>
    <n v="10000"/>
    <n v="1"/>
    <n v="10000"/>
  </r>
  <r>
    <x v="315"/>
    <s v="O221102058586"/>
    <s v="2022"/>
    <s v="4분기(12월)"/>
    <x v="10"/>
    <s v="일본"/>
    <s v="강인석"/>
    <x v="0"/>
    <s v="비락식혜 500ml*6입"/>
    <n v="8400"/>
    <n v="1"/>
    <n v="8400"/>
  </r>
  <r>
    <x v="315"/>
    <s v="O221102058586"/>
    <s v="2022"/>
    <s v="4분기(12월)"/>
    <x v="10"/>
    <s v="일본"/>
    <s v="강인석"/>
    <x v="0"/>
    <s v="비비고 사골곰탕500g*2"/>
    <n v="2850"/>
    <n v="1"/>
    <n v="2850"/>
  </r>
  <r>
    <x v="315"/>
    <s v="O221102058586"/>
    <s v="2022"/>
    <s v="4분기(12월)"/>
    <x v="10"/>
    <s v="일본"/>
    <s v="강인석"/>
    <x v="0"/>
    <s v="샘표 바지락칼국수 111g"/>
    <n v="1250"/>
    <n v="5"/>
    <n v="6250"/>
  </r>
  <r>
    <x v="315"/>
    <s v="O221102058586"/>
    <s v="2022"/>
    <s v="4분기(12월)"/>
    <x v="10"/>
    <s v="일본"/>
    <s v="강인석"/>
    <x v="0"/>
    <s v="청정원 도가니탕450g*2"/>
    <n v="11200"/>
    <n v="1"/>
    <n v="11200"/>
  </r>
  <r>
    <x v="316"/>
    <s v="O221102058585"/>
    <s v="2022"/>
    <s v="4분기(12월)"/>
    <x v="8"/>
    <s v="중국"/>
    <s v="천승환"/>
    <x v="0"/>
    <s v="[STAEDTLER] 엘로우연필ST-134 -HB (12개입)"/>
    <n v="2160"/>
    <n v="1"/>
    <n v="2160"/>
  </r>
  <r>
    <x v="316"/>
    <s v="O221102058585"/>
    <s v="2022"/>
    <s v="4분기(12월)"/>
    <x v="8"/>
    <s v="중국"/>
    <s v="천승환"/>
    <x v="0"/>
    <s v="post그래놀라 크랜베리 아몬드350g"/>
    <n v="5700"/>
    <n v="2"/>
    <n v="11400"/>
  </r>
  <r>
    <x v="316"/>
    <s v="O221102058585"/>
    <s v="2022"/>
    <s v="4분기(12월)"/>
    <x v="8"/>
    <s v="중국"/>
    <s v="천승환"/>
    <x v="0"/>
    <s v="갈아만든배 238ml*12"/>
    <n v="9000"/>
    <n v="1"/>
    <n v="9000"/>
  </r>
  <r>
    <x v="316"/>
    <s v="O221102058585"/>
    <s v="2022"/>
    <s v="4분기(12월)"/>
    <x v="8"/>
    <s v="중국"/>
    <s v="천승환"/>
    <x v="0"/>
    <s v="경남제약 레모나산2g*100포"/>
    <n v="24200"/>
    <n v="1"/>
    <n v="24200"/>
  </r>
  <r>
    <x v="316"/>
    <s v="O221102058585"/>
    <s v="2022"/>
    <s v="4분기(12월)"/>
    <x v="8"/>
    <s v="중국"/>
    <s v="천승환"/>
    <x v="0"/>
    <s v="광야 매실청970ml"/>
    <n v="5800"/>
    <n v="1"/>
    <n v="5800"/>
  </r>
  <r>
    <x v="316"/>
    <s v="O221102058585"/>
    <s v="2022"/>
    <s v="4분기(12월)"/>
    <x v="8"/>
    <s v="중국"/>
    <s v="천승환"/>
    <x v="0"/>
    <s v="그린애 유기농 석류즙80ml*30팩"/>
    <n v="17000"/>
    <n v="1"/>
    <n v="17000"/>
  </r>
  <r>
    <x v="316"/>
    <s v="O221102058585"/>
    <s v="2022"/>
    <s v="4분기(12월)"/>
    <x v="8"/>
    <s v="중국"/>
    <s v="천승환"/>
    <x v="0"/>
    <s v="그린애 유기농 포도즙90ml*30팩"/>
    <n v="17000"/>
    <n v="1"/>
    <n v="17000"/>
  </r>
  <r>
    <x v="316"/>
    <s v="O221102058585"/>
    <s v="2022"/>
    <s v="4분기(12월)"/>
    <x v="8"/>
    <s v="중국"/>
    <s v="천승환"/>
    <x v="0"/>
    <s v="그린애 타트체리100주스 70ml*30포"/>
    <n v="16000"/>
    <n v="2"/>
    <n v="32000"/>
  </r>
  <r>
    <x v="316"/>
    <s v="O221102058585"/>
    <s v="2022"/>
    <s v="4분기(12월)"/>
    <x v="8"/>
    <s v="중국"/>
    <s v="천승환"/>
    <x v="0"/>
    <s v="그린애 헛개나무 칡즙90ml*30봉"/>
    <n v="22500"/>
    <n v="1"/>
    <n v="22500"/>
  </r>
  <r>
    <x v="316"/>
    <s v="O221102058585"/>
    <s v="2022"/>
    <s v="4분기(12월)"/>
    <x v="8"/>
    <s v="중국"/>
    <s v="천승환"/>
    <x v="0"/>
    <s v="농심 너구리순한맛(멀티5입)"/>
    <n v="4090"/>
    <n v="1"/>
    <n v="4090"/>
  </r>
  <r>
    <x v="316"/>
    <s v="O221102058585"/>
    <s v="2022"/>
    <s v="4분기(12월)"/>
    <x v="8"/>
    <s v="중국"/>
    <s v="천승환"/>
    <x v="0"/>
    <s v="농심)튀김우동소컵62g*6입"/>
    <n v="5910"/>
    <n v="1"/>
    <n v="5910"/>
  </r>
  <r>
    <x v="316"/>
    <s v="O221102058585"/>
    <s v="2022"/>
    <s v="4분기(12월)"/>
    <x v="8"/>
    <s v="중국"/>
    <s v="천승환"/>
    <x v="0"/>
    <s v="농심짜파게티(멀티5입)"/>
    <n v="5000"/>
    <n v="1"/>
    <n v="5000"/>
  </r>
  <r>
    <x v="316"/>
    <s v="O221102058585"/>
    <s v="2022"/>
    <s v="4분기(12월)"/>
    <x v="8"/>
    <s v="중국"/>
    <s v="천승환"/>
    <x v="0"/>
    <s v="동서 포스트 오레오 오즈 250g"/>
    <n v="4770"/>
    <n v="1"/>
    <n v="4770"/>
  </r>
  <r>
    <x v="316"/>
    <s v="O221102058585"/>
    <s v="2022"/>
    <s v="4분기(12월)"/>
    <x v="8"/>
    <s v="중국"/>
    <s v="천승환"/>
    <x v="0"/>
    <s v="롯데 목캔디 허브민트 122g"/>
    <n v="2200"/>
    <n v="1"/>
    <n v="2200"/>
  </r>
  <r>
    <x v="316"/>
    <s v="O221102058585"/>
    <s v="2022"/>
    <s v="4분기(12월)"/>
    <x v="8"/>
    <s v="중국"/>
    <s v="천승환"/>
    <x v="0"/>
    <s v="마시는홍초 석류900ml"/>
    <n v="6800"/>
    <n v="1"/>
    <n v="6800"/>
  </r>
  <r>
    <x v="316"/>
    <s v="O221102058585"/>
    <s v="2022"/>
    <s v="4분기(12월)"/>
    <x v="8"/>
    <s v="중국"/>
    <s v="천승환"/>
    <x v="0"/>
    <s v="몬스위트칠리소스435ml"/>
    <n v="4010"/>
    <n v="1"/>
    <n v="4010"/>
  </r>
  <r>
    <x v="316"/>
    <s v="O221102058585"/>
    <s v="2022"/>
    <s v="4분기(12월)"/>
    <x v="8"/>
    <s v="중국"/>
    <s v="천승환"/>
    <x v="0"/>
    <s v="바르는 비트(칼라,소매찌든때 강력제거)220ml"/>
    <n v="4200"/>
    <n v="2"/>
    <n v="8400"/>
  </r>
  <r>
    <x v="316"/>
    <s v="O221102058585"/>
    <s v="2022"/>
    <s v="4분기(12월)"/>
    <x v="8"/>
    <s v="중국"/>
    <s v="천승환"/>
    <x v="0"/>
    <s v="보감탕액(갈근탕)75ml*10"/>
    <n v="16000"/>
    <n v="1"/>
    <n v="16000"/>
  </r>
  <r>
    <x v="316"/>
    <s v="O221102058585"/>
    <s v="2022"/>
    <s v="4분기(12월)"/>
    <x v="8"/>
    <s v="중국"/>
    <s v="천승환"/>
    <x v="0"/>
    <s v="비락식혜 500ml*6입"/>
    <n v="8400"/>
    <n v="1"/>
    <n v="8400"/>
  </r>
  <r>
    <x v="316"/>
    <s v="O221102058585"/>
    <s v="2022"/>
    <s v="4분기(12월)"/>
    <x v="8"/>
    <s v="중국"/>
    <s v="천승환"/>
    <x v="0"/>
    <s v="비비고 갈비탕400g*2"/>
    <n v="13520"/>
    <n v="1"/>
    <n v="13520"/>
  </r>
  <r>
    <x v="316"/>
    <s v="O221102058585"/>
    <s v="2022"/>
    <s v="4분기(12월)"/>
    <x v="8"/>
    <s v="중국"/>
    <s v="천승환"/>
    <x v="0"/>
    <s v="비비고 사골곰탕500g*2"/>
    <n v="2850"/>
    <n v="2"/>
    <n v="5700"/>
  </r>
  <r>
    <x v="316"/>
    <s v="O221102058585"/>
    <s v="2022"/>
    <s v="4분기(12월)"/>
    <x v="8"/>
    <s v="중국"/>
    <s v="천승환"/>
    <x v="0"/>
    <s v="사조 참치액500ml"/>
    <n v="5800"/>
    <n v="1"/>
    <n v="5800"/>
  </r>
  <r>
    <x v="316"/>
    <s v="O221102058585"/>
    <s v="2022"/>
    <s v="4분기(12월)"/>
    <x v="8"/>
    <s v="중국"/>
    <s v="천승환"/>
    <x v="0"/>
    <s v="삼립 미니꿀약과140g"/>
    <n v="1400"/>
    <n v="3"/>
    <n v="4200"/>
  </r>
  <r>
    <x v="316"/>
    <s v="O221102058585"/>
    <s v="2022"/>
    <s v="4분기(12월)"/>
    <x v="8"/>
    <s v="중국"/>
    <s v="천승환"/>
    <x v="0"/>
    <s v="순수한면 100% 유기농순면커버 대형14입"/>
    <n v="4760"/>
    <n v="1"/>
    <n v="4760"/>
  </r>
  <r>
    <x v="316"/>
    <s v="O221102058585"/>
    <s v="2022"/>
    <s v="4분기(12월)"/>
    <x v="8"/>
    <s v="중국"/>
    <s v="천승환"/>
    <x v="0"/>
    <s v="순수한면 100% 유기농순면커버 소형18입"/>
    <n v="4760"/>
    <n v="2"/>
    <n v="9520"/>
  </r>
  <r>
    <x v="316"/>
    <s v="O221102058585"/>
    <s v="2022"/>
    <s v="4분기(12월)"/>
    <x v="8"/>
    <s v="중국"/>
    <s v="천승환"/>
    <x v="0"/>
    <s v="순수한면 100% 유기농순면커버 중형16입"/>
    <n v="4760"/>
    <n v="1"/>
    <n v="4760"/>
  </r>
  <r>
    <x v="316"/>
    <s v="O221102058585"/>
    <s v="2022"/>
    <s v="4분기(12월)"/>
    <x v="8"/>
    <s v="중국"/>
    <s v="천승환"/>
    <x v="0"/>
    <s v="순수한면 울트라슈퍼가드뉴소형 날개형18입"/>
    <n v="2880"/>
    <n v="1"/>
    <n v="2880"/>
  </r>
  <r>
    <x v="316"/>
    <s v="O221102058585"/>
    <s v="2022"/>
    <s v="4분기(12월)"/>
    <x v="8"/>
    <s v="중국"/>
    <s v="천승환"/>
    <x v="0"/>
    <s v="순작 우리아이결명자차160g"/>
    <n v="3200"/>
    <n v="1"/>
    <n v="3200"/>
  </r>
  <r>
    <x v="316"/>
    <s v="O221102058585"/>
    <s v="2022"/>
    <s v="4분기(12월)"/>
    <x v="8"/>
    <s v="중국"/>
    <s v="천승환"/>
    <x v="0"/>
    <s v="신양촌 양조 생명물간장 860ml"/>
    <n v="9500"/>
    <n v="1"/>
    <n v="9500"/>
  </r>
  <r>
    <x v="316"/>
    <s v="O221102058585"/>
    <s v="2022"/>
    <s v="4분기(12월)"/>
    <x v="8"/>
    <s v="중국"/>
    <s v="천승환"/>
    <x v="0"/>
    <s v="쌀과자 골드100g"/>
    <n v="900"/>
    <n v="1"/>
    <n v="900"/>
  </r>
  <r>
    <x v="316"/>
    <s v="O221102058585"/>
    <s v="2022"/>
    <s v="4분기(12월)"/>
    <x v="8"/>
    <s v="중국"/>
    <s v="천승환"/>
    <x v="0"/>
    <s v="애니데이롱20P(무향)팬티라이너"/>
    <n v="3300"/>
    <n v="1"/>
    <n v="3300"/>
  </r>
  <r>
    <x v="316"/>
    <s v="O221102058585"/>
    <s v="2022"/>
    <s v="4분기(12월)"/>
    <x v="8"/>
    <s v="중국"/>
    <s v="천승환"/>
    <x v="0"/>
    <s v="여명808(숙취해소제)*3"/>
    <n v="10800"/>
    <n v="2"/>
    <n v="21600"/>
  </r>
  <r>
    <x v="316"/>
    <s v="O221102058585"/>
    <s v="2022"/>
    <s v="4분기(12월)"/>
    <x v="8"/>
    <s v="중국"/>
    <s v="천승환"/>
    <x v="0"/>
    <s v="옛날조청쌀엿1.2kg"/>
    <n v="6430"/>
    <n v="1"/>
    <n v="6430"/>
  </r>
  <r>
    <x v="316"/>
    <s v="O221102058585"/>
    <s v="2022"/>
    <s v="4분기(12월)"/>
    <x v="8"/>
    <s v="중국"/>
    <s v="천승환"/>
    <x v="0"/>
    <s v="오뚜기 골드마요네즈500g"/>
    <n v="3940"/>
    <n v="2"/>
    <n v="7880"/>
  </r>
  <r>
    <x v="316"/>
    <s v="O221102058585"/>
    <s v="2022"/>
    <s v="4분기(12월)"/>
    <x v="8"/>
    <s v="중국"/>
    <s v="천승환"/>
    <x v="0"/>
    <s v="오뚜기 돈까스소스470g"/>
    <n v="3070"/>
    <n v="1"/>
    <n v="3070"/>
  </r>
  <r>
    <x v="316"/>
    <s v="O221102058585"/>
    <s v="2022"/>
    <s v="4분기(12월)"/>
    <x v="8"/>
    <s v="중국"/>
    <s v="천승환"/>
    <x v="0"/>
    <s v="오뚜기케찹1kg"/>
    <n v="4290"/>
    <n v="1"/>
    <n v="4290"/>
  </r>
  <r>
    <x v="316"/>
    <s v="O221102058585"/>
    <s v="2022"/>
    <s v="4분기(12월)"/>
    <x v="8"/>
    <s v="중국"/>
    <s v="천승환"/>
    <x v="0"/>
    <s v="종합감기약 하벤파워 에스캡슐 "/>
    <n v="2700"/>
    <n v="1"/>
    <n v="2700"/>
  </r>
  <r>
    <x v="316"/>
    <s v="O221102058585"/>
    <s v="2022"/>
    <s v="4분기(12월)"/>
    <x v="8"/>
    <s v="중국"/>
    <s v="천승환"/>
    <x v="0"/>
    <s v="진공 찰보리1kg"/>
    <n v="3750"/>
    <n v="1"/>
    <n v="3750"/>
  </r>
  <r>
    <x v="316"/>
    <s v="O221102058585"/>
    <s v="2022"/>
    <s v="4분기(12월)"/>
    <x v="8"/>
    <s v="중국"/>
    <s v="천승환"/>
    <x v="0"/>
    <s v="진공 찰현미1kg"/>
    <n v="7200"/>
    <n v="1"/>
    <n v="7200"/>
  </r>
  <r>
    <x v="316"/>
    <s v="O221102058585"/>
    <s v="2022"/>
    <s v="4분기(12월)"/>
    <x v="8"/>
    <s v="중국"/>
    <s v="천승환"/>
    <x v="0"/>
    <s v="진공 찰흑미1kg"/>
    <n v="7100"/>
    <n v="1"/>
    <n v="7100"/>
  </r>
  <r>
    <x v="316"/>
    <s v="O221102058585"/>
    <s v="2022"/>
    <s v="4분기(12월)"/>
    <x v="8"/>
    <s v="중국"/>
    <s v="천승환"/>
    <x v="0"/>
    <s v="진라면소컵(순한맛)65g*6입"/>
    <n v="4070"/>
    <n v="1"/>
    <n v="4070"/>
  </r>
  <r>
    <x v="316"/>
    <s v="O221102058585"/>
    <s v="2022"/>
    <s v="4분기(12월)"/>
    <x v="8"/>
    <s v="중국"/>
    <s v="천승환"/>
    <x v="0"/>
    <s v="천호엔케어 노니-100 70mL x 30팩"/>
    <n v="29800"/>
    <n v="1"/>
    <n v="29800"/>
  </r>
  <r>
    <x v="316"/>
    <s v="O221102058585"/>
    <s v="2022"/>
    <s v="4분기(12월)"/>
    <x v="8"/>
    <s v="중국"/>
    <s v="천승환"/>
    <x v="0"/>
    <s v="카라멜 메이플콘74g"/>
    <n v="990"/>
    <n v="1"/>
    <n v="990"/>
  </r>
  <r>
    <x v="316"/>
    <s v="O221102058585"/>
    <s v="2022"/>
    <s v="4분기(12월)"/>
    <x v="8"/>
    <s v="중국"/>
    <s v="천승환"/>
    <x v="0"/>
    <s v="콘푸레이크 천마차 40T"/>
    <n v="8660"/>
    <n v="1"/>
    <n v="8660"/>
  </r>
  <r>
    <x v="316"/>
    <s v="O221102058585"/>
    <s v="2022"/>
    <s v="4분기(12월)"/>
    <x v="8"/>
    <s v="중국"/>
    <s v="천승환"/>
    <x v="0"/>
    <s v="포스트 현미그래놀라310g"/>
    <n v="4400"/>
    <n v="2"/>
    <n v="8800"/>
  </r>
  <r>
    <x v="316"/>
    <s v="O221102058585"/>
    <s v="2022"/>
    <s v="4분기(12월)"/>
    <x v="8"/>
    <s v="중국"/>
    <s v="천승환"/>
    <x v="0"/>
    <s v="풍기도깨비목앤배도라지60포(10g*20입)"/>
    <n v="31000"/>
    <n v="1"/>
    <n v="31000"/>
  </r>
  <r>
    <x v="316"/>
    <s v="O221102058585"/>
    <s v="2022"/>
    <s v="4분기(12월)"/>
    <x v="8"/>
    <s v="중국"/>
    <s v="천승환"/>
    <x v="0"/>
    <s v="풍기도깨비홍삼석류콜라겐60포(15g*20입)"/>
    <n v="35000"/>
    <n v="1"/>
    <n v="35000"/>
  </r>
  <r>
    <x v="316"/>
    <s v="O221102058585"/>
    <s v="2022"/>
    <s v="4분기(12월)"/>
    <x v="8"/>
    <s v="중국"/>
    <s v="천승환"/>
    <x v="0"/>
    <s v="하이몬 피넛월남쌈소스230ml"/>
    <n v="4520"/>
    <n v="1"/>
    <n v="4520"/>
  </r>
  <r>
    <x v="316"/>
    <s v="O221102058585"/>
    <s v="2022"/>
    <s v="4분기(12월)"/>
    <x v="8"/>
    <s v="중국"/>
    <s v="천승환"/>
    <x v="0"/>
    <s v="햇반 흑미밥210g*4"/>
    <n v="6630"/>
    <n v="1"/>
    <n v="6630"/>
  </r>
  <r>
    <x v="316"/>
    <s v="O221102058585"/>
    <s v="2022"/>
    <s v="4분기(12월)"/>
    <x v="8"/>
    <s v="중국"/>
    <s v="천승환"/>
    <x v="0"/>
    <s v="흑마늘진액(80ml*30봉)"/>
    <n v="48000"/>
    <n v="1"/>
    <n v="48000"/>
  </r>
  <r>
    <x v="317"/>
    <s v="O221102058584"/>
    <s v="2022"/>
    <s v="4분기(12월)"/>
    <x v="8"/>
    <s v="브라질"/>
    <s v="이성혁"/>
    <x v="0"/>
    <s v=" 데일리 콤부차 피치20T "/>
    <n v="9900"/>
    <n v="1"/>
    <n v="9900"/>
  </r>
  <r>
    <x v="317"/>
    <s v="O221102058584"/>
    <s v="2022"/>
    <s v="4분기(12월)"/>
    <x v="8"/>
    <s v="브라질"/>
    <s v="이성혁"/>
    <x v="0"/>
    <s v="3M 그물망사 수세미 2P"/>
    <n v="4164"/>
    <n v="1"/>
    <n v="4164"/>
  </r>
  <r>
    <x v="317"/>
    <s v="O221102058584"/>
    <s v="2022"/>
    <s v="4분기(12월)"/>
    <x v="8"/>
    <s v="브라질"/>
    <s v="이성혁"/>
    <x v="0"/>
    <s v="3분짜장200g"/>
    <n v="1470"/>
    <n v="2"/>
    <n v="2940"/>
  </r>
  <r>
    <x v="317"/>
    <s v="O221102058584"/>
    <s v="2022"/>
    <s v="4분기(12월)"/>
    <x v="8"/>
    <s v="브라질"/>
    <s v="이성혁"/>
    <x v="0"/>
    <s v="3분카레200g(순한맛)"/>
    <n v="1270"/>
    <n v="2"/>
    <n v="2540"/>
  </r>
  <r>
    <x v="317"/>
    <s v="O221102058584"/>
    <s v="2022"/>
    <s v="4분기(12월)"/>
    <x v="8"/>
    <s v="브라질"/>
    <s v="이성혁"/>
    <x v="0"/>
    <s v="CJ 맛밤80g"/>
    <n v="2250"/>
    <n v="5"/>
    <n v="11250"/>
  </r>
  <r>
    <x v="317"/>
    <s v="O221102058584"/>
    <s v="2022"/>
    <s v="4분기(12월)"/>
    <x v="8"/>
    <s v="브라질"/>
    <s v="이성혁"/>
    <x v="0"/>
    <s v="The맛있는 김도둑재래김25g*3봉"/>
    <n v="3180"/>
    <n v="2"/>
    <n v="6360"/>
  </r>
  <r>
    <x v="317"/>
    <s v="O221102058584"/>
    <s v="2022"/>
    <s v="4분기(12월)"/>
    <x v="8"/>
    <s v="브라질"/>
    <s v="이성혁"/>
    <x v="0"/>
    <s v="The맛있는 김도둑파래김25g*3봉"/>
    <n v="3180"/>
    <n v="2"/>
    <n v="6360"/>
  </r>
  <r>
    <x v="317"/>
    <s v="O221102058584"/>
    <s v="2022"/>
    <s v="4분기(12월)"/>
    <x v="8"/>
    <s v="브라질"/>
    <s v="이성혁"/>
    <x v="0"/>
    <s v="갈아만든배 238ml*12"/>
    <n v="9000"/>
    <n v="2"/>
    <n v="18000"/>
  </r>
  <r>
    <x v="317"/>
    <s v="O221102058584"/>
    <s v="2022"/>
    <s v="4분기(12월)"/>
    <x v="8"/>
    <s v="브라질"/>
    <s v="이성혁"/>
    <x v="0"/>
    <s v="감자 수제비키트265g"/>
    <n v="5960"/>
    <n v="1"/>
    <n v="5960"/>
  </r>
  <r>
    <x v="317"/>
    <s v="O221102058584"/>
    <s v="2022"/>
    <s v="4분기(12월)"/>
    <x v="8"/>
    <s v="브라질"/>
    <s v="이성혁"/>
    <x v="0"/>
    <s v="고구마맛 쫀디기150g "/>
    <n v="1000"/>
    <n v="8"/>
    <n v="8000"/>
  </r>
  <r>
    <x v="317"/>
    <s v="O221102058584"/>
    <s v="2022"/>
    <s v="4분기(12월)"/>
    <x v="8"/>
    <s v="브라질"/>
    <s v="이성혁"/>
    <x v="0"/>
    <s v="고기엔 참소스 280g"/>
    <n v="1800"/>
    <n v="2"/>
    <n v="3600"/>
  </r>
  <r>
    <x v="317"/>
    <s v="O221102058584"/>
    <s v="2022"/>
    <s v="4분기(12월)"/>
    <x v="8"/>
    <s v="브라질"/>
    <s v="이성혁"/>
    <x v="0"/>
    <s v="고추장아찌300g"/>
    <n v="6600"/>
    <n v="1"/>
    <n v="6600"/>
  </r>
  <r>
    <x v="317"/>
    <s v="O221102058584"/>
    <s v="2022"/>
    <s v="4분기(12월)"/>
    <x v="8"/>
    <s v="브라질"/>
    <s v="이성혁"/>
    <x v="0"/>
    <s v="광야 매실청970ml"/>
    <n v="5800"/>
    <n v="3"/>
    <n v="17400"/>
  </r>
  <r>
    <x v="317"/>
    <s v="O221102058584"/>
    <s v="2022"/>
    <s v="4분기(12월)"/>
    <x v="8"/>
    <s v="브라질"/>
    <s v="이성혁"/>
    <x v="0"/>
    <s v="구운감자 135g"/>
    <n v="3600"/>
    <n v="4"/>
    <n v="14400"/>
  </r>
  <r>
    <x v="317"/>
    <s v="O221102058584"/>
    <s v="2022"/>
    <s v="4분기(12월)"/>
    <x v="8"/>
    <s v="브라질"/>
    <s v="이성혁"/>
    <x v="0"/>
    <s v="김도둑 누룽지110g"/>
    <n v="1300"/>
    <n v="3"/>
    <n v="3900"/>
  </r>
  <r>
    <x v="317"/>
    <s v="O221102058584"/>
    <s v="2022"/>
    <s v="4분기(12월)"/>
    <x v="8"/>
    <s v="브라질"/>
    <s v="이성혁"/>
    <x v="0"/>
    <s v="까스명수 골드75ml*10"/>
    <n v="8000"/>
    <n v="1"/>
    <n v="8000"/>
  </r>
  <r>
    <x v="317"/>
    <s v="O221102058584"/>
    <s v="2022"/>
    <s v="4분기(12월)"/>
    <x v="8"/>
    <s v="브라질"/>
    <s v="이성혁"/>
    <x v="0"/>
    <s v="꽃게랑 오리지널70g"/>
    <n v="1073"/>
    <n v="2"/>
    <n v="2146"/>
  </r>
  <r>
    <x v="317"/>
    <s v="O221102058584"/>
    <s v="2022"/>
    <s v="4분기(12월)"/>
    <x v="8"/>
    <s v="브라질"/>
    <s v="이성혁"/>
    <x v="0"/>
    <s v="꾸이맨23g*10입"/>
    <n v="12000"/>
    <n v="1"/>
    <n v="12000"/>
  </r>
  <r>
    <x v="317"/>
    <s v="O221102058584"/>
    <s v="2022"/>
    <s v="4분기(12월)"/>
    <x v="8"/>
    <s v="브라질"/>
    <s v="이성혁"/>
    <x v="0"/>
    <s v="너구리 매운맛(멀티5입)"/>
    <n v="5090"/>
    <n v="2"/>
    <n v="10180"/>
  </r>
  <r>
    <x v="317"/>
    <s v="O221102058584"/>
    <s v="2022"/>
    <s v="4분기(12월)"/>
    <x v="8"/>
    <s v="브라질"/>
    <s v="이성혁"/>
    <x v="0"/>
    <s v="농심 너구리순한맛(멀티5입)"/>
    <n v="4090"/>
    <n v="1"/>
    <n v="4090"/>
  </r>
  <r>
    <x v="317"/>
    <s v="O221102058584"/>
    <s v="2022"/>
    <s v="4분기(12월)"/>
    <x v="8"/>
    <s v="브라질"/>
    <s v="이성혁"/>
    <x v="0"/>
    <s v="농심 닭다리 후라이드맛66g"/>
    <n v="1340"/>
    <n v="7"/>
    <n v="9380"/>
  </r>
  <r>
    <x v="317"/>
    <s v="O221102058584"/>
    <s v="2022"/>
    <s v="4분기(12월)"/>
    <x v="8"/>
    <s v="브라질"/>
    <s v="이성혁"/>
    <x v="0"/>
    <s v="농심 신라면(멀티5입)"/>
    <n v="3730"/>
    <n v="3"/>
    <n v="11190"/>
  </r>
  <r>
    <x v="317"/>
    <s v="O221102058584"/>
    <s v="2022"/>
    <s v="4분기(12월)"/>
    <x v="8"/>
    <s v="브라질"/>
    <s v="이성혁"/>
    <x v="0"/>
    <s v="농심 안성탕면(멀티5입)"/>
    <n v="4080"/>
    <n v="3"/>
    <n v="12240"/>
  </r>
  <r>
    <x v="317"/>
    <s v="O221102058584"/>
    <s v="2022"/>
    <s v="4분기(12월)"/>
    <x v="8"/>
    <s v="브라질"/>
    <s v="이성혁"/>
    <x v="0"/>
    <s v="농심 양파링84g"/>
    <n v="1240"/>
    <n v="5"/>
    <n v="6200"/>
  </r>
  <r>
    <x v="317"/>
    <s v="O221102058584"/>
    <s v="2022"/>
    <s v="4분기(12월)"/>
    <x v="8"/>
    <s v="브라질"/>
    <s v="이성혁"/>
    <x v="0"/>
    <s v="농심 오징어짬뽕(멀티5입)"/>
    <n v="4430"/>
    <n v="1"/>
    <n v="4430"/>
  </r>
  <r>
    <x v="317"/>
    <s v="O221102058584"/>
    <s v="2022"/>
    <s v="4분기(12월)"/>
    <x v="8"/>
    <s v="브라질"/>
    <s v="이성혁"/>
    <x v="0"/>
    <s v="농심 육개장사발면86g*6입"/>
    <n v="5000"/>
    <n v="4"/>
    <n v="20000"/>
  </r>
  <r>
    <x v="317"/>
    <s v="O221102058584"/>
    <s v="2022"/>
    <s v="4분기(12월)"/>
    <x v="8"/>
    <s v="브라질"/>
    <s v="이성혁"/>
    <x v="0"/>
    <s v="농심 쫄병 숯불바베큐82g*5"/>
    <n v="5450"/>
    <n v="3"/>
    <n v="16350"/>
  </r>
  <r>
    <x v="317"/>
    <s v="O221102058584"/>
    <s v="2022"/>
    <s v="4분기(12월)"/>
    <x v="8"/>
    <s v="브라질"/>
    <s v="이성혁"/>
    <x v="0"/>
    <s v="농심 튀김우동큰사발111g*16입"/>
    <n v="19270"/>
    <n v="1"/>
    <n v="19270"/>
  </r>
  <r>
    <x v="317"/>
    <s v="O221102058584"/>
    <s v="2022"/>
    <s v="4분기(12월)"/>
    <x v="8"/>
    <s v="브라질"/>
    <s v="이성혁"/>
    <x v="0"/>
    <s v="농심)튀김우동소컵62g*6입"/>
    <n v="5910"/>
    <n v="1"/>
    <n v="5910"/>
  </r>
  <r>
    <x v="317"/>
    <s v="O221102058584"/>
    <s v="2022"/>
    <s v="4분기(12월)"/>
    <x v="8"/>
    <s v="브라질"/>
    <s v="이성혁"/>
    <x v="0"/>
    <s v="농심짜파게티(멀티5입)"/>
    <n v="5000"/>
    <n v="3"/>
    <n v="15000"/>
  </r>
  <r>
    <x v="317"/>
    <s v="O221102058584"/>
    <s v="2022"/>
    <s v="4분기(12월)"/>
    <x v="8"/>
    <s v="브라질"/>
    <s v="이성혁"/>
    <x v="0"/>
    <s v="뉴월남쌈300g(16cm)"/>
    <n v="2720"/>
    <n v="2"/>
    <n v="5440"/>
  </r>
  <r>
    <x v="317"/>
    <s v="O221102058584"/>
    <s v="2022"/>
    <s v="4분기(12월)"/>
    <x v="8"/>
    <s v="브라질"/>
    <s v="이성혁"/>
    <x v="0"/>
    <s v="데일리 콤부차 레몬20입"/>
    <n v="9900"/>
    <n v="1"/>
    <n v="9900"/>
  </r>
  <r>
    <x v="317"/>
    <s v="O221102058584"/>
    <s v="2022"/>
    <s v="4분기(12월)"/>
    <x v="8"/>
    <s v="브라질"/>
    <s v="이성혁"/>
    <x v="0"/>
    <s v="동결건조 다진청양고추"/>
    <n v="4360"/>
    <n v="1"/>
    <n v="4360"/>
  </r>
  <r>
    <x v="317"/>
    <s v="O221102058584"/>
    <s v="2022"/>
    <s v="4분기(12월)"/>
    <x v="8"/>
    <s v="브라질"/>
    <s v="이성혁"/>
    <x v="0"/>
    <s v="동서 포스트 오레오 오즈 250g"/>
    <n v="4770"/>
    <n v="1"/>
    <n v="4770"/>
  </r>
  <r>
    <x v="317"/>
    <s v="O221102058584"/>
    <s v="2022"/>
    <s v="4분기(12월)"/>
    <x v="8"/>
    <s v="브라질"/>
    <s v="이성혁"/>
    <x v="0"/>
    <s v="동원 살코기참치100g*5입"/>
    <n v="10200"/>
    <n v="4"/>
    <n v="40800"/>
  </r>
  <r>
    <x v="317"/>
    <s v="O221102058584"/>
    <s v="2022"/>
    <s v="4분기(12월)"/>
    <x v="8"/>
    <s v="브라질"/>
    <s v="이성혁"/>
    <x v="0"/>
    <s v="라뽁이 매콤 오리지널138g*12입"/>
    <n v="28600"/>
    <n v="1"/>
    <n v="28600"/>
  </r>
  <r>
    <x v="317"/>
    <s v="O221102058584"/>
    <s v="2022"/>
    <s v="4분기(12월)"/>
    <x v="8"/>
    <s v="브라질"/>
    <s v="이성혁"/>
    <x v="0"/>
    <s v="롯데 제크 100g"/>
    <n v="1450"/>
    <n v="5"/>
    <n v="7250"/>
  </r>
  <r>
    <x v="317"/>
    <s v="O221102058584"/>
    <s v="2022"/>
    <s v="4분기(12월)"/>
    <x v="8"/>
    <s v="브라질"/>
    <s v="이성혁"/>
    <x v="0"/>
    <s v="롯데 청포도 캔디 153g"/>
    <n v="2090"/>
    <n v="3"/>
    <n v="6270"/>
  </r>
  <r>
    <x v="317"/>
    <s v="O221102058584"/>
    <s v="2022"/>
    <s v="4분기(12월)"/>
    <x v="8"/>
    <s v="브라질"/>
    <s v="이성혁"/>
    <x v="0"/>
    <s v="마이쮸(딸기복숭아)284g"/>
    <n v="3610"/>
    <n v="1"/>
    <n v="3610"/>
  </r>
  <r>
    <x v="317"/>
    <s v="O221102058584"/>
    <s v="2022"/>
    <s v="4분기(12월)"/>
    <x v="8"/>
    <s v="브라질"/>
    <s v="이성혁"/>
    <x v="0"/>
    <s v="마이쮸(포도사과)284g"/>
    <n v="3610"/>
    <n v="1"/>
    <n v="3610"/>
  </r>
  <r>
    <x v="317"/>
    <s v="O221102058584"/>
    <s v="2022"/>
    <s v="4분기(12월)"/>
    <x v="8"/>
    <s v="브라질"/>
    <s v="이성혁"/>
    <x v="0"/>
    <s v="백설 고소함가득참기름330ml"/>
    <n v="6200"/>
    <n v="2"/>
    <n v="12400"/>
  </r>
  <r>
    <x v="317"/>
    <s v="O221102058584"/>
    <s v="2022"/>
    <s v="4분기(12월)"/>
    <x v="8"/>
    <s v="브라질"/>
    <s v="이성혁"/>
    <x v="0"/>
    <s v="백설 구운소금500g"/>
    <n v="2564"/>
    <n v="1"/>
    <n v="2564"/>
  </r>
  <r>
    <x v="317"/>
    <s v="O221102058584"/>
    <s v="2022"/>
    <s v="4분기(12월)"/>
    <x v="8"/>
    <s v="브라질"/>
    <s v="이성혁"/>
    <x v="0"/>
    <s v="백설 맛소금250g"/>
    <n v="900"/>
    <n v="2"/>
    <n v="1800"/>
  </r>
  <r>
    <x v="317"/>
    <s v="O221102058584"/>
    <s v="2022"/>
    <s v="4분기(12월)"/>
    <x v="8"/>
    <s v="브라질"/>
    <s v="이성혁"/>
    <x v="0"/>
    <s v="백설 올리고당1.2kg"/>
    <n v="5430"/>
    <n v="2"/>
    <n v="10860"/>
  </r>
  <r>
    <x v="317"/>
    <s v="O221102058584"/>
    <s v="2022"/>
    <s v="4분기(12월)"/>
    <x v="8"/>
    <s v="브라질"/>
    <s v="이성혁"/>
    <x v="0"/>
    <s v="백설감자수제비가루500g"/>
    <n v="3450"/>
    <n v="1"/>
    <n v="3450"/>
  </r>
  <r>
    <x v="317"/>
    <s v="O221102058584"/>
    <s v="2022"/>
    <s v="4분기(12월)"/>
    <x v="8"/>
    <s v="브라질"/>
    <s v="이성혁"/>
    <x v="0"/>
    <s v="백설찹쌀호떡믹스400g"/>
    <n v="3800"/>
    <n v="1"/>
    <n v="3800"/>
  </r>
  <r>
    <x v="317"/>
    <s v="O221102058584"/>
    <s v="2022"/>
    <s v="4분기(12월)"/>
    <x v="8"/>
    <s v="브라질"/>
    <s v="이성혁"/>
    <x v="0"/>
    <s v="백제 우리쌀떡국163g"/>
    <n v="2200"/>
    <n v="3"/>
    <n v="6600"/>
  </r>
  <r>
    <x v="317"/>
    <s v="O221102058584"/>
    <s v="2022"/>
    <s v="4분기(12월)"/>
    <x v="8"/>
    <s v="브라질"/>
    <s v="이성혁"/>
    <x v="0"/>
    <s v="버터와플316g"/>
    <n v="4000"/>
    <n v="1"/>
    <n v="4000"/>
  </r>
  <r>
    <x v="317"/>
    <s v="O221102058584"/>
    <s v="2022"/>
    <s v="4분기(12월)"/>
    <x v="8"/>
    <s v="브라질"/>
    <s v="이성혁"/>
    <x v="0"/>
    <s v="비비고 누룽지 닭백숙죽 280g"/>
    <n v="2850"/>
    <n v="2"/>
    <n v="5700"/>
  </r>
  <r>
    <x v="317"/>
    <s v="O221102058584"/>
    <s v="2022"/>
    <s v="4분기(12월)"/>
    <x v="8"/>
    <s v="브라질"/>
    <s v="이성혁"/>
    <x v="0"/>
    <s v="비비고 사골곰탕500g*2"/>
    <n v="2850"/>
    <n v="2"/>
    <n v="5700"/>
  </r>
  <r>
    <x v="317"/>
    <s v="O221102058584"/>
    <s v="2022"/>
    <s v="4분기(12월)"/>
    <x v="8"/>
    <s v="브라질"/>
    <s v="이성혁"/>
    <x v="0"/>
    <s v="비비고 소고기 장터국500g*2"/>
    <n v="9040"/>
    <n v="1"/>
    <n v="9040"/>
  </r>
  <r>
    <x v="317"/>
    <s v="O221102058584"/>
    <s v="2022"/>
    <s v="4분기(12월)"/>
    <x v="8"/>
    <s v="브라질"/>
    <s v="이성혁"/>
    <x v="0"/>
    <s v="빠삭빠삭 꾸이꾼23g*5"/>
    <n v="6100"/>
    <n v="3"/>
    <n v="18300"/>
  </r>
  <r>
    <x v="317"/>
    <s v="O221102058584"/>
    <s v="2022"/>
    <s v="4분기(12월)"/>
    <x v="8"/>
    <s v="브라질"/>
    <s v="이성혁"/>
    <x v="0"/>
    <s v="삼립 미니꿀약과140g"/>
    <n v="1400"/>
    <n v="1"/>
    <n v="1400"/>
  </r>
  <r>
    <x v="317"/>
    <s v="O221102058584"/>
    <s v="2022"/>
    <s v="4분기(12월)"/>
    <x v="8"/>
    <s v="브라질"/>
    <s v="이성혁"/>
    <x v="0"/>
    <s v="삼양 까르보 불닭볶음면(멀티4입)"/>
    <n v="4890"/>
    <n v="3"/>
    <n v="14670"/>
  </r>
  <r>
    <x v="317"/>
    <s v="O221102058584"/>
    <s v="2022"/>
    <s v="4분기(12월)"/>
    <x v="8"/>
    <s v="브라질"/>
    <s v="이성혁"/>
    <x v="0"/>
    <s v="삼양 불닭볶음면(멀티5입)"/>
    <n v="4500"/>
    <n v="2"/>
    <n v="9000"/>
  </r>
  <r>
    <x v="317"/>
    <s v="O221102058584"/>
    <s v="2022"/>
    <s v="4분기(12월)"/>
    <x v="8"/>
    <s v="브라질"/>
    <s v="이성혁"/>
    <x v="0"/>
    <s v="샘표 바지락칼국수 111g"/>
    <n v="1250"/>
    <n v="3"/>
    <n v="3750"/>
  </r>
  <r>
    <x v="317"/>
    <s v="O221102058584"/>
    <s v="2022"/>
    <s v="4분기(12월)"/>
    <x v="8"/>
    <s v="브라질"/>
    <s v="이성혁"/>
    <x v="0"/>
    <s v="샘표 잔치국수 113g"/>
    <n v="1250"/>
    <n v="3"/>
    <n v="3750"/>
  </r>
  <r>
    <x v="317"/>
    <s v="O221102058584"/>
    <s v="2022"/>
    <s v="4분기(12월)"/>
    <x v="8"/>
    <s v="브라질"/>
    <s v="이성혁"/>
    <x v="0"/>
    <s v="선봉 양평 해장국 600g*3"/>
    <n v="10000"/>
    <n v="1"/>
    <n v="10000"/>
  </r>
  <r>
    <x v="317"/>
    <s v="O221102058584"/>
    <s v="2022"/>
    <s v="4분기(12월)"/>
    <x v="8"/>
    <s v="브라질"/>
    <s v="이성혁"/>
    <x v="0"/>
    <s v="성경 삼각김밥용김 (20매)"/>
    <n v="4310"/>
    <n v="1"/>
    <n v="4310"/>
  </r>
  <r>
    <x v="317"/>
    <s v="O221102058584"/>
    <s v="2022"/>
    <s v="4분기(12월)"/>
    <x v="8"/>
    <s v="브라질"/>
    <s v="이성혁"/>
    <x v="0"/>
    <s v="스팸 마일드 300g*3"/>
    <n v="12480"/>
    <n v="4"/>
    <n v="49920"/>
  </r>
  <r>
    <x v="317"/>
    <s v="O221102058584"/>
    <s v="2022"/>
    <s v="4분기(12월)"/>
    <x v="8"/>
    <s v="브라질"/>
    <s v="이성혁"/>
    <x v="0"/>
    <s v="신라면 건면(멀티5입)"/>
    <n v="4270"/>
    <n v="1"/>
    <n v="4270"/>
  </r>
  <r>
    <x v="317"/>
    <s v="O221102058584"/>
    <s v="2022"/>
    <s v="4분기(12월)"/>
    <x v="8"/>
    <s v="브라질"/>
    <s v="이성혁"/>
    <x v="0"/>
    <s v="신라면 작은컵(6입)"/>
    <n v="5850"/>
    <n v="1"/>
    <n v="5850"/>
  </r>
  <r>
    <x v="317"/>
    <s v="O221102058584"/>
    <s v="2022"/>
    <s v="4분기(12월)"/>
    <x v="8"/>
    <s v="브라질"/>
    <s v="이성혁"/>
    <x v="0"/>
    <s v="신앙촌 깔끔한 국간장860ml"/>
    <n v="6950"/>
    <n v="1"/>
    <n v="6950"/>
  </r>
  <r>
    <x v="317"/>
    <s v="O221102058584"/>
    <s v="2022"/>
    <s v="4분기(12월)"/>
    <x v="8"/>
    <s v="브라질"/>
    <s v="이성혁"/>
    <x v="0"/>
    <s v="아이비스 아이보리노트SP"/>
    <n v="1500"/>
    <n v="2"/>
    <n v="3000"/>
  </r>
  <r>
    <x v="317"/>
    <s v="O221102058584"/>
    <s v="2022"/>
    <s v="4분기(12월)"/>
    <x v="8"/>
    <s v="브라질"/>
    <s v="이성혁"/>
    <x v="0"/>
    <s v="에이스 뉴욕치즈 케이크맛364g"/>
    <n v="3600"/>
    <n v="1"/>
    <n v="3600"/>
  </r>
  <r>
    <x v="317"/>
    <s v="O221102058584"/>
    <s v="2022"/>
    <s v="4분기(12월)"/>
    <x v="8"/>
    <s v="브라질"/>
    <s v="이성혁"/>
    <x v="0"/>
    <s v="오뚜기 간편 미역국 9.5g (컵국)"/>
    <n v="1240"/>
    <n v="2"/>
    <n v="2480"/>
  </r>
  <r>
    <x v="317"/>
    <s v="O221102058584"/>
    <s v="2022"/>
    <s v="4분기(12월)"/>
    <x v="8"/>
    <s v="브라질"/>
    <s v="이성혁"/>
    <x v="0"/>
    <s v="오뚜기 돈까스소스470g"/>
    <n v="3070"/>
    <n v="1"/>
    <n v="3070"/>
  </r>
  <r>
    <x v="317"/>
    <s v="O221102058584"/>
    <s v="2022"/>
    <s v="4분기(12월)"/>
    <x v="8"/>
    <s v="브라질"/>
    <s v="이성혁"/>
    <x v="0"/>
    <s v="오뚜기 부산식 돼지국밥곰탕500g*2"/>
    <n v="12272"/>
    <n v="2"/>
    <n v="24544"/>
  </r>
  <r>
    <x v="317"/>
    <s v="O221102058584"/>
    <s v="2022"/>
    <s v="4분기(12월)"/>
    <x v="8"/>
    <s v="브라질"/>
    <s v="이성혁"/>
    <x v="0"/>
    <s v="오뚜기 양념치킨소스490g"/>
    <n v="2610"/>
    <n v="1"/>
    <n v="2610"/>
  </r>
  <r>
    <x v="317"/>
    <s v="O221102058584"/>
    <s v="2022"/>
    <s v="4분기(12월)"/>
    <x v="8"/>
    <s v="브라질"/>
    <s v="이성혁"/>
    <x v="0"/>
    <s v="오뚜기 양조식초500ml"/>
    <n v="1000"/>
    <n v="2"/>
    <n v="2000"/>
  </r>
  <r>
    <x v="317"/>
    <s v="O221102058584"/>
    <s v="2022"/>
    <s v="4분기(12월)"/>
    <x v="8"/>
    <s v="브라질"/>
    <s v="이성혁"/>
    <x v="0"/>
    <s v="오뚜기 옛날 물엿1.2kg"/>
    <n v="4250"/>
    <n v="1"/>
    <n v="4250"/>
  </r>
  <r>
    <x v="317"/>
    <s v="O221102058584"/>
    <s v="2022"/>
    <s v="4분기(12월)"/>
    <x v="8"/>
    <s v="브라질"/>
    <s v="이성혁"/>
    <x v="0"/>
    <s v="오뚜기 이금기 프리미엄굴소스510g"/>
    <n v="7700"/>
    <n v="1"/>
    <n v="7700"/>
  </r>
  <r>
    <x v="317"/>
    <s v="O221102058584"/>
    <s v="2022"/>
    <s v="4분기(12월)"/>
    <x v="8"/>
    <s v="브라질"/>
    <s v="이성혁"/>
    <x v="0"/>
    <s v="오뚜기 진짬뽕(멀티4입)"/>
    <n v="5430"/>
    <n v="3"/>
    <n v="16290"/>
  </r>
  <r>
    <x v="317"/>
    <s v="O221102058584"/>
    <s v="2022"/>
    <s v="4분기(12월)"/>
    <x v="8"/>
    <s v="브라질"/>
    <s v="이성혁"/>
    <x v="0"/>
    <s v="오뚜기 콕콕콕 스파게티 120g x 12개"/>
    <n v="17670"/>
    <n v="1"/>
    <n v="17670"/>
  </r>
  <r>
    <x v="317"/>
    <s v="O221102058584"/>
    <s v="2022"/>
    <s v="4분기(12월)"/>
    <x v="8"/>
    <s v="브라질"/>
    <s v="이성혁"/>
    <x v="0"/>
    <s v="오뚜기빵가루500g"/>
    <n v="3500"/>
    <n v="1"/>
    <n v="3500"/>
  </r>
  <r>
    <x v="317"/>
    <s v="O221102058584"/>
    <s v="2022"/>
    <s v="4분기(12월)"/>
    <x v="8"/>
    <s v="브라질"/>
    <s v="이성혁"/>
    <x v="0"/>
    <s v="오뚜기옛날미역50g"/>
    <n v="2220"/>
    <n v="1"/>
    <n v="2220"/>
  </r>
  <r>
    <x v="317"/>
    <s v="O221102058584"/>
    <s v="2022"/>
    <s v="4분기(12월)"/>
    <x v="8"/>
    <s v="브라질"/>
    <s v="이성혁"/>
    <x v="0"/>
    <s v="오뚜기치킨튀김가루 1kg"/>
    <n v="6000"/>
    <n v="1"/>
    <n v="6000"/>
  </r>
  <r>
    <x v="317"/>
    <s v="O221102058584"/>
    <s v="2022"/>
    <s v="4분기(12월)"/>
    <x v="8"/>
    <s v="브라질"/>
    <s v="이성혁"/>
    <x v="0"/>
    <s v="오뜨 쇼콜라150g"/>
    <n v="3080"/>
    <n v="1"/>
    <n v="3080"/>
  </r>
  <r>
    <x v="317"/>
    <s v="O221102058584"/>
    <s v="2022"/>
    <s v="4분기(12월)"/>
    <x v="8"/>
    <s v="브라질"/>
    <s v="이성혁"/>
    <x v="0"/>
    <s v="오리온 고래밥46g"/>
    <n v="670"/>
    <n v="5"/>
    <n v="3350"/>
  </r>
  <r>
    <x v="317"/>
    <s v="O221102058584"/>
    <s v="2022"/>
    <s v="4분기(12월)"/>
    <x v="8"/>
    <s v="브라질"/>
    <s v="이성혁"/>
    <x v="0"/>
    <s v="오리온 마이구미 포도알맹이 67g"/>
    <n v="1270"/>
    <n v="6"/>
    <n v="7620"/>
  </r>
  <r>
    <x v="317"/>
    <s v="O221102058584"/>
    <s v="2022"/>
    <s v="4분기(12월)"/>
    <x v="8"/>
    <s v="브라질"/>
    <s v="이성혁"/>
    <x v="0"/>
    <s v="오리온 오징어땅콩180g"/>
    <n v="2260"/>
    <n v="2"/>
    <n v="4520"/>
  </r>
  <r>
    <x v="317"/>
    <s v="O221102058584"/>
    <s v="2022"/>
    <s v="4분기(12월)"/>
    <x v="8"/>
    <s v="브라질"/>
    <s v="이성혁"/>
    <x v="0"/>
    <s v="오리온 초코파이12p"/>
    <n v="3920"/>
    <n v="2"/>
    <n v="7840"/>
  </r>
  <r>
    <x v="317"/>
    <s v="O221102058584"/>
    <s v="2022"/>
    <s v="4분기(12월)"/>
    <x v="8"/>
    <s v="브라질"/>
    <s v="이성혁"/>
    <x v="0"/>
    <s v="자유시간 미니 아몬드506g"/>
    <n v="10700"/>
    <n v="1"/>
    <n v="10700"/>
  </r>
  <r>
    <x v="317"/>
    <s v="O221102058584"/>
    <s v="2022"/>
    <s v="4분기(12월)"/>
    <x v="8"/>
    <s v="브라질"/>
    <s v="이성혁"/>
    <x v="0"/>
    <s v="자일리톨 애니타임민트92g"/>
    <n v="2100"/>
    <n v="1"/>
    <n v="2100"/>
  </r>
  <r>
    <x v="317"/>
    <s v="O221102058584"/>
    <s v="2022"/>
    <s v="4분기(12월)"/>
    <x v="8"/>
    <s v="브라질"/>
    <s v="이성혁"/>
    <x v="0"/>
    <s v="전기구이 꾼 쥐포43g이상"/>
    <n v="1900"/>
    <n v="5"/>
    <n v="9500"/>
  </r>
  <r>
    <x v="317"/>
    <s v="O221102058584"/>
    <s v="2022"/>
    <s v="4분기(12월)"/>
    <x v="8"/>
    <s v="브라질"/>
    <s v="이성혁"/>
    <x v="0"/>
    <s v="젤리스트로우482g(25입)"/>
    <n v="4500"/>
    <n v="2"/>
    <n v="9000"/>
  </r>
  <r>
    <x v="317"/>
    <s v="O221102058584"/>
    <s v="2022"/>
    <s v="4분기(12월)"/>
    <x v="8"/>
    <s v="브라질"/>
    <s v="이성혁"/>
    <x v="0"/>
    <s v="종가반상 사골시래기된장국450g*2"/>
    <n v="7400"/>
    <n v="1"/>
    <n v="7400"/>
  </r>
  <r>
    <x v="317"/>
    <s v="O221102058584"/>
    <s v="2022"/>
    <s v="4분기(12월)"/>
    <x v="8"/>
    <s v="브라질"/>
    <s v="이성혁"/>
    <x v="0"/>
    <s v="진라면소컵(순한맛)65g*6입"/>
    <n v="4070"/>
    <n v="1"/>
    <n v="4070"/>
  </r>
  <r>
    <x v="317"/>
    <s v="O221102058584"/>
    <s v="2022"/>
    <s v="4분기(12월)"/>
    <x v="8"/>
    <s v="브라질"/>
    <s v="이성혁"/>
    <x v="0"/>
    <s v="진진짜라멀티4입"/>
    <n v="5890"/>
    <n v="1"/>
    <n v="5890"/>
  </r>
  <r>
    <x v="317"/>
    <s v="O221102058584"/>
    <s v="2022"/>
    <s v="4분기(12월)"/>
    <x v="8"/>
    <s v="브라질"/>
    <s v="이성혁"/>
    <x v="0"/>
    <s v="참깨라면 멀티 4입"/>
    <n v="4018"/>
    <n v="1"/>
    <n v="4018"/>
  </r>
  <r>
    <x v="317"/>
    <s v="O221102058584"/>
    <s v="2022"/>
    <s v="4분기(12월)"/>
    <x v="8"/>
    <s v="브라질"/>
    <s v="이성혁"/>
    <x v="0"/>
    <s v="찹쌀미니도나스믹스500g"/>
    <n v="5890"/>
    <n v="1"/>
    <n v="5890"/>
  </r>
  <r>
    <x v="317"/>
    <s v="O221102058584"/>
    <s v="2022"/>
    <s v="4분기(12월)"/>
    <x v="8"/>
    <s v="브라질"/>
    <s v="이성혁"/>
    <x v="0"/>
    <s v="청솔국산황기40g"/>
    <n v="2420"/>
    <n v="1"/>
    <n v="2420"/>
  </r>
  <r>
    <x v="317"/>
    <s v="O221102058584"/>
    <s v="2022"/>
    <s v="4분기(12월)"/>
    <x v="8"/>
    <s v="브라질"/>
    <s v="이성혁"/>
    <x v="0"/>
    <s v="청솔전통백숙삼계탕100g"/>
    <n v="1800"/>
    <n v="1"/>
    <n v="1800"/>
  </r>
  <r>
    <x v="317"/>
    <s v="O221102058584"/>
    <s v="2022"/>
    <s v="4분기(12월)"/>
    <x v="8"/>
    <s v="브라질"/>
    <s v="이성혁"/>
    <x v="0"/>
    <s v="청수 멸치칼국수110g "/>
    <n v="1630"/>
    <n v="3"/>
    <n v="4890"/>
  </r>
  <r>
    <x v="317"/>
    <s v="O221102058584"/>
    <s v="2022"/>
    <s v="4분기(12월)"/>
    <x v="8"/>
    <s v="브라질"/>
    <s v="이성혁"/>
    <x v="0"/>
    <s v="청은 들깨가루 200g(탈피)"/>
    <n v="5800"/>
    <n v="1"/>
    <n v="5800"/>
  </r>
  <r>
    <x v="317"/>
    <s v="O221102058584"/>
    <s v="2022"/>
    <s v="4분기(12월)"/>
    <x v="8"/>
    <s v="브라질"/>
    <s v="이성혁"/>
    <x v="0"/>
    <s v="청정원 도가니탕450g*2"/>
    <n v="11200"/>
    <n v="1"/>
    <n v="11200"/>
  </r>
  <r>
    <x v="317"/>
    <s v="O221102058584"/>
    <s v="2022"/>
    <s v="4분기(12월)"/>
    <x v="8"/>
    <s v="브라질"/>
    <s v="이성혁"/>
    <x v="0"/>
    <s v="청정원 소갈비양념280g"/>
    <n v="2750"/>
    <n v="1"/>
    <n v="2750"/>
  </r>
  <r>
    <x v="317"/>
    <s v="O221102058584"/>
    <s v="2022"/>
    <s v="4분기(12월)"/>
    <x v="8"/>
    <s v="브라질"/>
    <s v="이성혁"/>
    <x v="0"/>
    <s v="청정원 소갈비양념500g"/>
    <n v="3600"/>
    <n v="1"/>
    <n v="3600"/>
  </r>
  <r>
    <x v="317"/>
    <s v="O221102058584"/>
    <s v="2022"/>
    <s v="4분기(12월)"/>
    <x v="8"/>
    <s v="브라질"/>
    <s v="이성혁"/>
    <x v="0"/>
    <s v="청정원 순창쌈장 P500g"/>
    <n v="3550"/>
    <n v="1"/>
    <n v="3550"/>
  </r>
  <r>
    <x v="317"/>
    <s v="O221102058584"/>
    <s v="2022"/>
    <s v="4분기(12월)"/>
    <x v="8"/>
    <s v="브라질"/>
    <s v="이성혁"/>
    <x v="0"/>
    <s v="컵누들 매콤한맛 37.8g*6입"/>
    <n v="6980"/>
    <n v="1"/>
    <n v="6980"/>
  </r>
  <r>
    <x v="317"/>
    <s v="O221102058584"/>
    <s v="2022"/>
    <s v="4분기(12월)"/>
    <x v="8"/>
    <s v="브라질"/>
    <s v="이성혁"/>
    <x v="0"/>
    <s v="컵누들 우동맛 38.1g*6입"/>
    <n v="7250"/>
    <n v="1"/>
    <n v="7250"/>
  </r>
  <r>
    <x v="317"/>
    <s v="O221102058584"/>
    <s v="2022"/>
    <s v="4분기(12월)"/>
    <x v="8"/>
    <s v="브라질"/>
    <s v="이성혁"/>
    <x v="0"/>
    <s v="크라운 콘칩70g"/>
    <n v="1080"/>
    <n v="4"/>
    <n v="4320"/>
  </r>
  <r>
    <x v="317"/>
    <s v="O221102058584"/>
    <s v="2022"/>
    <s v="4분기(12월)"/>
    <x v="8"/>
    <s v="브라질"/>
    <s v="이성혁"/>
    <x v="0"/>
    <s v="크라운 쿠크다스128g (화이트)"/>
    <n v="2160"/>
    <n v="1"/>
    <n v="2160"/>
  </r>
  <r>
    <x v="317"/>
    <s v="O221102058584"/>
    <s v="2022"/>
    <s v="4분기(12월)"/>
    <x v="8"/>
    <s v="브라질"/>
    <s v="이성혁"/>
    <x v="0"/>
    <s v="크린 종이호일 30*20"/>
    <n v="4800"/>
    <n v="3"/>
    <n v="14400"/>
  </r>
  <r>
    <x v="317"/>
    <s v="O221102058584"/>
    <s v="2022"/>
    <s v="4분기(12월)"/>
    <x v="8"/>
    <s v="브라질"/>
    <s v="이성혁"/>
    <x v="0"/>
    <s v="크린센스 장갑 50매"/>
    <n v="2100"/>
    <n v="1"/>
    <n v="2100"/>
  </r>
  <r>
    <x v="317"/>
    <s v="O221102058584"/>
    <s v="2022"/>
    <s v="4분기(12월)"/>
    <x v="8"/>
    <s v="브라질"/>
    <s v="이성혁"/>
    <x v="0"/>
    <s v="팔도비빔면(멀티5입)"/>
    <n v="4450"/>
    <n v="2"/>
    <n v="8900"/>
  </r>
  <r>
    <x v="317"/>
    <s v="O221102058584"/>
    <s v="2022"/>
    <s v="4분기(12월)"/>
    <x v="8"/>
    <s v="브라질"/>
    <s v="이성혁"/>
    <x v="0"/>
    <s v="하선정 멸치액젓800g"/>
    <n v="4800"/>
    <n v="1"/>
    <n v="4800"/>
  </r>
  <r>
    <x v="317"/>
    <s v="O221102058584"/>
    <s v="2022"/>
    <s v="4분기(12월)"/>
    <x v="8"/>
    <s v="브라질"/>
    <s v="이성혁"/>
    <x v="0"/>
    <s v="하이몬 쌀국수장국 220g"/>
    <n v="3300"/>
    <n v="1"/>
    <n v="3300"/>
  </r>
  <r>
    <x v="317"/>
    <s v="O221102058584"/>
    <s v="2022"/>
    <s v="4분기(12월)"/>
    <x v="8"/>
    <s v="브라질"/>
    <s v="이성혁"/>
    <x v="0"/>
    <s v="해찬들 재래식된장1kg"/>
    <n v="6636"/>
    <n v="1"/>
    <n v="6636"/>
  </r>
  <r>
    <x v="317"/>
    <s v="O221102058584"/>
    <s v="2022"/>
    <s v="4분기(12월)"/>
    <x v="8"/>
    <s v="브라질"/>
    <s v="이성혁"/>
    <x v="0"/>
    <s v="해태 자가비90g 짭짤한맛"/>
    <n v="2400"/>
    <n v="1"/>
    <n v="2400"/>
  </r>
  <r>
    <x v="317"/>
    <s v="O221102058584"/>
    <s v="2022"/>
    <s v="4분기(12월)"/>
    <x v="8"/>
    <s v="브라질"/>
    <s v="이성혁"/>
    <x v="0"/>
    <s v="해태 자두캔디130g"/>
    <n v="1520"/>
    <n v="2"/>
    <n v="3040"/>
  </r>
  <r>
    <x v="317"/>
    <s v="O221102058584"/>
    <s v="2022"/>
    <s v="4분기(12월)"/>
    <x v="8"/>
    <s v="브라질"/>
    <s v="이성혁"/>
    <x v="0"/>
    <s v="해태)신당동떡볶이110g"/>
    <n v="1070"/>
    <n v="2"/>
    <n v="2140"/>
  </r>
  <r>
    <x v="317"/>
    <s v="O221102058584"/>
    <s v="2022"/>
    <s v="4분기(12월)"/>
    <x v="8"/>
    <s v="브라질"/>
    <s v="이성혁"/>
    <x v="0"/>
    <s v="해표 두번구워 더고소한 김밥김20g"/>
    <n v="1900"/>
    <n v="3"/>
    <n v="5700"/>
  </r>
  <r>
    <x v="317"/>
    <s v="O221102058584"/>
    <s v="2022"/>
    <s v="4분기(12월)"/>
    <x v="8"/>
    <s v="브라질"/>
    <s v="이성혁"/>
    <x v="0"/>
    <s v="햇살담은양조진간장1.7L"/>
    <n v="8400"/>
    <n v="1"/>
    <n v="8400"/>
  </r>
  <r>
    <x v="318"/>
    <s v="O221102058582"/>
    <s v="2022"/>
    <s v="4분기(12월)"/>
    <x v="8"/>
    <s v="브라질"/>
    <s v="석진호"/>
    <x v="0"/>
    <s v=" 데일리 콤부차 피치20T "/>
    <n v="9900"/>
    <n v="1"/>
    <n v="9900"/>
  </r>
  <r>
    <x v="318"/>
    <s v="O221102058582"/>
    <s v="2022"/>
    <s v="4분기(12월)"/>
    <x v="8"/>
    <s v="브라질"/>
    <s v="석진호"/>
    <x v="0"/>
    <s v="100%국산감자전분400g"/>
    <n v="2800"/>
    <n v="1"/>
    <n v="2800"/>
  </r>
  <r>
    <x v="318"/>
    <s v="O221102058582"/>
    <s v="2022"/>
    <s v="4분기(12월)"/>
    <x v="8"/>
    <s v="브라질"/>
    <s v="석진호"/>
    <x v="0"/>
    <s v="CJ 맛밤80g"/>
    <n v="2250"/>
    <n v="5"/>
    <n v="11250"/>
  </r>
  <r>
    <x v="318"/>
    <s v="O221102058582"/>
    <s v="2022"/>
    <s v="4분기(12월)"/>
    <x v="8"/>
    <s v="브라질"/>
    <s v="석진호"/>
    <x v="0"/>
    <s v="CJ 흑설탕 1kg"/>
    <n v="3400"/>
    <n v="1"/>
    <n v="3400"/>
  </r>
  <r>
    <x v="318"/>
    <s v="O221102058582"/>
    <s v="2022"/>
    <s v="4분기(12월)"/>
    <x v="8"/>
    <s v="브라질"/>
    <s v="석진호"/>
    <x v="0"/>
    <s v="MaXIM카푸치노 바닐라향10T"/>
    <n v="2500"/>
    <n v="3"/>
    <n v="7500"/>
  </r>
  <r>
    <x v="318"/>
    <s v="O221102058582"/>
    <s v="2022"/>
    <s v="4분기(12월)"/>
    <x v="8"/>
    <s v="브라질"/>
    <s v="석진호"/>
    <x v="0"/>
    <s v="가그린 오리지널750ml"/>
    <n v="5800"/>
    <n v="1"/>
    <n v="5800"/>
  </r>
  <r>
    <x v="318"/>
    <s v="O221102058582"/>
    <s v="2022"/>
    <s v="4분기(12월)"/>
    <x v="8"/>
    <s v="브라질"/>
    <s v="석진호"/>
    <x v="0"/>
    <s v="건미역줄기 100g"/>
    <n v="7500"/>
    <n v="1"/>
    <n v="7500"/>
  </r>
  <r>
    <x v="318"/>
    <s v="O221102058582"/>
    <s v="2022"/>
    <s v="4분기(12월)"/>
    <x v="8"/>
    <s v="브라질"/>
    <s v="석진호"/>
    <x v="0"/>
    <s v="경남제약 트라부틴 정(10정) - 복통 소화불량"/>
    <n v="2700"/>
    <n v="1"/>
    <n v="2700"/>
  </r>
  <r>
    <x v="318"/>
    <s v="O221102058582"/>
    <s v="2022"/>
    <s v="4분기(12월)"/>
    <x v="8"/>
    <s v="브라질"/>
    <s v="석진호"/>
    <x v="0"/>
    <s v="고구마맛 쫀디기150g "/>
    <n v="1000"/>
    <n v="3"/>
    <n v="3000"/>
  </r>
  <r>
    <x v="318"/>
    <s v="O221102058582"/>
    <s v="2022"/>
    <s v="4분기(12월)"/>
    <x v="8"/>
    <s v="브라질"/>
    <s v="석진호"/>
    <x v="0"/>
    <s v="고기엔 참소스 280g"/>
    <n v="1800"/>
    <n v="1"/>
    <n v="1800"/>
  </r>
  <r>
    <x v="318"/>
    <s v="O221102058582"/>
    <s v="2022"/>
    <s v="4분기(12월)"/>
    <x v="8"/>
    <s v="브라질"/>
    <s v="석진호"/>
    <x v="0"/>
    <s v="광야 매실청970ml"/>
    <n v="5800"/>
    <n v="1"/>
    <n v="5800"/>
  </r>
  <r>
    <x v="318"/>
    <s v="O221102058582"/>
    <s v="2022"/>
    <s v="4분기(12월)"/>
    <x v="8"/>
    <s v="브라질"/>
    <s v="석진호"/>
    <x v="0"/>
    <s v="구운감자 135g"/>
    <n v="3600"/>
    <n v="1"/>
    <n v="3600"/>
  </r>
  <r>
    <x v="318"/>
    <s v="O221102058582"/>
    <s v="2022"/>
    <s v="4분기(12월)"/>
    <x v="8"/>
    <s v="브라질"/>
    <s v="석진호"/>
    <x v="0"/>
    <s v="구운양파60g"/>
    <n v="990"/>
    <n v="2"/>
    <n v="1980"/>
  </r>
  <r>
    <x v="318"/>
    <s v="O221102058582"/>
    <s v="2022"/>
    <s v="4분기(12월)"/>
    <x v="8"/>
    <s v="브라질"/>
    <s v="석진호"/>
    <x v="0"/>
    <s v="김도둑 광천댁 산모미역80g"/>
    <n v="2700"/>
    <n v="2"/>
    <n v="5400"/>
  </r>
  <r>
    <x v="318"/>
    <s v="O221102058582"/>
    <s v="2022"/>
    <s v="4분기(12월)"/>
    <x v="8"/>
    <s v="브라질"/>
    <s v="석진호"/>
    <x v="0"/>
    <s v="김도둑 광천재래김4g*16봉"/>
    <n v="4200"/>
    <n v="1"/>
    <n v="4200"/>
  </r>
  <r>
    <x v="318"/>
    <s v="O221102058582"/>
    <s v="2022"/>
    <s v="4분기(12월)"/>
    <x v="8"/>
    <s v="브라질"/>
    <s v="석진호"/>
    <x v="0"/>
    <s v="김도둑 쌀국수 깔끔한멸치맛92g"/>
    <n v="1400"/>
    <n v="4"/>
    <n v="5600"/>
  </r>
  <r>
    <x v="318"/>
    <s v="O221102058582"/>
    <s v="2022"/>
    <s v="4분기(12월)"/>
    <x v="8"/>
    <s v="브라질"/>
    <s v="석진호"/>
    <x v="0"/>
    <s v="꾸이맨23g*10입"/>
    <n v="12000"/>
    <n v="1"/>
    <n v="12000"/>
  </r>
  <r>
    <x v="318"/>
    <s v="O221102058582"/>
    <s v="2022"/>
    <s v="4분기(12월)"/>
    <x v="8"/>
    <s v="브라질"/>
    <s v="석진호"/>
    <x v="0"/>
    <s v="너구리 매운맛(멀티5입)"/>
    <n v="5090"/>
    <n v="1"/>
    <n v="5090"/>
  </r>
  <r>
    <x v="318"/>
    <s v="O221102058582"/>
    <s v="2022"/>
    <s v="4분기(12월)"/>
    <x v="8"/>
    <s v="브라질"/>
    <s v="석진호"/>
    <x v="0"/>
    <s v="농심 신라면(멀티5입)"/>
    <n v="3730"/>
    <n v="1"/>
    <n v="3730"/>
  </r>
  <r>
    <x v="318"/>
    <s v="O221102058582"/>
    <s v="2022"/>
    <s v="4분기(12월)"/>
    <x v="8"/>
    <s v="브라질"/>
    <s v="석진호"/>
    <x v="0"/>
    <s v="농심 안성탕면(멀티5입)"/>
    <n v="4080"/>
    <n v="3"/>
    <n v="12240"/>
  </r>
  <r>
    <x v="318"/>
    <s v="O221102058582"/>
    <s v="2022"/>
    <s v="4분기(12월)"/>
    <x v="8"/>
    <s v="브라질"/>
    <s v="석진호"/>
    <x v="0"/>
    <s v="농심 양파링84g"/>
    <n v="1240"/>
    <n v="3"/>
    <n v="3720"/>
  </r>
  <r>
    <x v="318"/>
    <s v="O221102058582"/>
    <s v="2022"/>
    <s v="4분기(12월)"/>
    <x v="8"/>
    <s v="브라질"/>
    <s v="석진호"/>
    <x v="0"/>
    <s v="농심 육개장사발면86g*6입"/>
    <n v="5000"/>
    <n v="2"/>
    <n v="10000"/>
  </r>
  <r>
    <x v="318"/>
    <s v="O221102058582"/>
    <s v="2022"/>
    <s v="4분기(12월)"/>
    <x v="8"/>
    <s v="브라질"/>
    <s v="석진호"/>
    <x v="0"/>
    <s v="농심짜파게티(멀티5입)"/>
    <n v="5000"/>
    <n v="2"/>
    <n v="10000"/>
  </r>
  <r>
    <x v="318"/>
    <s v="O221102058582"/>
    <s v="2022"/>
    <s v="4분기(12월)"/>
    <x v="8"/>
    <s v="브라질"/>
    <s v="석진호"/>
    <x v="0"/>
    <s v="뉴월남쌈300g(16cm)"/>
    <n v="2720"/>
    <n v="2"/>
    <n v="5440"/>
  </r>
  <r>
    <x v="318"/>
    <s v="O221102058582"/>
    <s v="2022"/>
    <s v="4분기(12월)"/>
    <x v="8"/>
    <s v="브라질"/>
    <s v="석진호"/>
    <x v="0"/>
    <s v="동서 포스트 오레오 오즈 250g"/>
    <n v="4770"/>
    <n v="3"/>
    <n v="14310"/>
  </r>
  <r>
    <x v="318"/>
    <s v="O221102058582"/>
    <s v="2022"/>
    <s v="4분기(12월)"/>
    <x v="8"/>
    <s v="브라질"/>
    <s v="석진호"/>
    <x v="0"/>
    <s v="동원리챔340g*4"/>
    <n v="15100"/>
    <n v="1"/>
    <n v="15100"/>
  </r>
  <r>
    <x v="318"/>
    <s v="O221102058582"/>
    <s v="2022"/>
    <s v="4분기(12월)"/>
    <x v="8"/>
    <s v="브라질"/>
    <s v="석진호"/>
    <x v="0"/>
    <s v="런던패션남성용 드로즈 100호"/>
    <n v="8190"/>
    <n v="2"/>
    <n v="16380"/>
  </r>
  <r>
    <x v="318"/>
    <s v="O221102058582"/>
    <s v="2022"/>
    <s v="4분기(12월)"/>
    <x v="8"/>
    <s v="브라질"/>
    <s v="석진호"/>
    <x v="0"/>
    <s v="레모나 생유산균9C 2g*50포 "/>
    <n v="11500"/>
    <n v="4"/>
    <n v="46000"/>
  </r>
  <r>
    <x v="318"/>
    <s v="O221102058582"/>
    <s v="2022"/>
    <s v="4분기(12월)"/>
    <x v="8"/>
    <s v="브라질"/>
    <s v="석진호"/>
    <x v="0"/>
    <s v="롯데 자일리톨리필(오리지널)5000"/>
    <n v="3820"/>
    <n v="1"/>
    <n v="3820"/>
  </r>
  <r>
    <x v="318"/>
    <s v="O221102058582"/>
    <s v="2022"/>
    <s v="4분기(12월)"/>
    <x v="8"/>
    <s v="브라질"/>
    <s v="석진호"/>
    <x v="0"/>
    <s v="롯데 청포도 캔디 153g"/>
    <n v="2090"/>
    <n v="1"/>
    <n v="2090"/>
  </r>
  <r>
    <x v="318"/>
    <s v="O221102058582"/>
    <s v="2022"/>
    <s v="4분기(12월)"/>
    <x v="8"/>
    <s v="브라질"/>
    <s v="석진호"/>
    <x v="0"/>
    <s v="롯데자일리톨 용기 오리지날 5000"/>
    <n v="3850"/>
    <n v="1"/>
    <n v="3850"/>
  </r>
  <r>
    <x v="318"/>
    <s v="O221102058582"/>
    <s v="2022"/>
    <s v="4분기(12월)"/>
    <x v="8"/>
    <s v="브라질"/>
    <s v="석진호"/>
    <x v="0"/>
    <s v="마이쮸(딸기복숭아)284g"/>
    <n v="3610"/>
    <n v="2"/>
    <n v="7220"/>
  </r>
  <r>
    <x v="318"/>
    <s v="O221102058582"/>
    <s v="2022"/>
    <s v="4분기(12월)"/>
    <x v="8"/>
    <s v="브라질"/>
    <s v="석진호"/>
    <x v="0"/>
    <s v="맛술 생강 500ml"/>
    <n v="2780"/>
    <n v="1"/>
    <n v="2780"/>
  </r>
  <r>
    <x v="318"/>
    <s v="O221102058582"/>
    <s v="2022"/>
    <s v="4분기(12월)"/>
    <x v="8"/>
    <s v="브라질"/>
    <s v="석진호"/>
    <x v="0"/>
    <s v="맥심화이트골드100T"/>
    <n v="15770"/>
    <n v="1"/>
    <n v="15770"/>
  </r>
  <r>
    <x v="318"/>
    <s v="O221102058582"/>
    <s v="2022"/>
    <s v="4분기(12월)"/>
    <x v="8"/>
    <s v="브라질"/>
    <s v="석진호"/>
    <x v="0"/>
    <s v="머거본 꿀땅콩55g*12"/>
    <n v="11000"/>
    <n v="1"/>
    <n v="11000"/>
  </r>
  <r>
    <x v="318"/>
    <s v="O221102058582"/>
    <s v="2022"/>
    <s v="4분기(12월)"/>
    <x v="8"/>
    <s v="브라질"/>
    <s v="석진호"/>
    <x v="0"/>
    <s v="모기키퍼 액 60ml"/>
    <n v="4500"/>
    <n v="1"/>
    <n v="4500"/>
  </r>
  <r>
    <x v="318"/>
    <s v="O221102058582"/>
    <s v="2022"/>
    <s v="4분기(12월)"/>
    <x v="8"/>
    <s v="브라질"/>
    <s v="석진호"/>
    <x v="0"/>
    <s v="물먹는하마(옷장용) *3입"/>
    <n v="4730"/>
    <n v="2"/>
    <n v="9460"/>
  </r>
  <r>
    <x v="318"/>
    <s v="O221102058582"/>
    <s v="2022"/>
    <s v="4분기(12월)"/>
    <x v="8"/>
    <s v="브라질"/>
    <s v="석진호"/>
    <x v="0"/>
    <s v="바삭고소부침가루1Kg"/>
    <n v="3910"/>
    <n v="1"/>
    <n v="3910"/>
  </r>
  <r>
    <x v="318"/>
    <s v="O221102058582"/>
    <s v="2022"/>
    <s v="4분기(12월)"/>
    <x v="8"/>
    <s v="브라질"/>
    <s v="석진호"/>
    <x v="0"/>
    <s v="바삭고소튀김가루1kg"/>
    <n v="3910"/>
    <n v="1"/>
    <n v="3910"/>
  </r>
  <r>
    <x v="318"/>
    <s v="O221102058582"/>
    <s v="2022"/>
    <s v="4분기(12월)"/>
    <x v="8"/>
    <s v="브라질"/>
    <s v="석진호"/>
    <x v="0"/>
    <s v="반해요 우엉채볶음60g*5"/>
    <n v="11000"/>
    <n v="1"/>
    <n v="11000"/>
  </r>
  <r>
    <x v="318"/>
    <s v="O221102058582"/>
    <s v="2022"/>
    <s v="4분기(12월)"/>
    <x v="8"/>
    <s v="브라질"/>
    <s v="석진호"/>
    <x v="0"/>
    <s v="백설감자수제비가루500g"/>
    <n v="3450"/>
    <n v="2"/>
    <n v="6900"/>
  </r>
  <r>
    <x v="318"/>
    <s v="O221102058582"/>
    <s v="2022"/>
    <s v="4분기(12월)"/>
    <x v="8"/>
    <s v="브라질"/>
    <s v="석진호"/>
    <x v="0"/>
    <s v="백제 우리쌀떡국163g"/>
    <n v="2200"/>
    <n v="6"/>
    <n v="13200"/>
  </r>
  <r>
    <x v="318"/>
    <s v="O221102058582"/>
    <s v="2022"/>
    <s v="4분기(12월)"/>
    <x v="8"/>
    <s v="브라질"/>
    <s v="석진호"/>
    <x v="0"/>
    <s v="버터와플316g"/>
    <n v="4000"/>
    <n v="3"/>
    <n v="12000"/>
  </r>
  <r>
    <x v="318"/>
    <s v="O221102058582"/>
    <s v="2022"/>
    <s v="4분기(12월)"/>
    <x v="8"/>
    <s v="브라질"/>
    <s v="석진호"/>
    <x v="0"/>
    <s v="보리건빵85g*3입"/>
    <n v="1100"/>
    <n v="1"/>
    <n v="1100"/>
  </r>
  <r>
    <x v="318"/>
    <s v="O221102058582"/>
    <s v="2022"/>
    <s v="4분기(12월)"/>
    <x v="8"/>
    <s v="브라질"/>
    <s v="석진호"/>
    <x v="0"/>
    <s v="비비고 감자탕 460g*2"/>
    <n v="13810"/>
    <n v="1"/>
    <n v="13810"/>
  </r>
  <r>
    <x v="318"/>
    <s v="O221102058582"/>
    <s v="2022"/>
    <s v="4분기(12월)"/>
    <x v="8"/>
    <s v="브라질"/>
    <s v="석진호"/>
    <x v="0"/>
    <s v="비타500 100ml*10"/>
    <n v="5400"/>
    <n v="2"/>
    <n v="10800"/>
  </r>
  <r>
    <x v="318"/>
    <s v="O221102058582"/>
    <s v="2022"/>
    <s v="4분기(12월)"/>
    <x v="8"/>
    <s v="브라질"/>
    <s v="석진호"/>
    <x v="0"/>
    <s v="삼립 미니꿀약과140g"/>
    <n v="1400"/>
    <n v="3"/>
    <n v="4200"/>
  </r>
  <r>
    <x v="318"/>
    <s v="O221102058582"/>
    <s v="2022"/>
    <s v="4분기(12월)"/>
    <x v="8"/>
    <s v="브라질"/>
    <s v="석진호"/>
    <x v="0"/>
    <s v="삼립 제리뽀4가지맛"/>
    <n v="2200"/>
    <n v="2"/>
    <n v="4400"/>
  </r>
  <r>
    <x v="318"/>
    <s v="O221102058582"/>
    <s v="2022"/>
    <s v="4분기(12월)"/>
    <x v="8"/>
    <s v="브라질"/>
    <s v="석진호"/>
    <x v="0"/>
    <s v="삼색천하 오징어70g"/>
    <n v="6620"/>
    <n v="1"/>
    <n v="6620"/>
  </r>
  <r>
    <x v="318"/>
    <s v="O221102058582"/>
    <s v="2022"/>
    <s v="4분기(12월)"/>
    <x v="8"/>
    <s v="브라질"/>
    <s v="석진호"/>
    <x v="0"/>
    <s v="삼양 까르보 불닭볶음면(멀티4입)"/>
    <n v="4890"/>
    <n v="2"/>
    <n v="9780"/>
  </r>
  <r>
    <x v="318"/>
    <s v="O221102058582"/>
    <s v="2022"/>
    <s v="4분기(12월)"/>
    <x v="8"/>
    <s v="브라질"/>
    <s v="석진호"/>
    <x v="0"/>
    <s v="상하목장 유기농바나나우유125ml*24"/>
    <n v="22090"/>
    <n v="2"/>
    <n v="44180"/>
  </r>
  <r>
    <x v="318"/>
    <s v="O221102058582"/>
    <s v="2022"/>
    <s v="4분기(12월)"/>
    <x v="8"/>
    <s v="브라질"/>
    <s v="석진호"/>
    <x v="0"/>
    <s v="설악산 국산 건고사리 80g"/>
    <n v="18700"/>
    <n v="1"/>
    <n v="18700"/>
  </r>
  <r>
    <x v="318"/>
    <s v="O221102058582"/>
    <s v="2022"/>
    <s v="4분기(12월)"/>
    <x v="8"/>
    <s v="브라질"/>
    <s v="석진호"/>
    <x v="0"/>
    <s v="설악산 국산 건취나물60g"/>
    <n v="6000"/>
    <n v="1"/>
    <n v="6000"/>
  </r>
  <r>
    <x v="318"/>
    <s v="O221102058582"/>
    <s v="2022"/>
    <s v="4분기(12월)"/>
    <x v="8"/>
    <s v="브라질"/>
    <s v="석진호"/>
    <x v="0"/>
    <s v="설악산 국산 친환경인증 무시래기100g"/>
    <n v="3900"/>
    <n v="2"/>
    <n v="7800"/>
  </r>
  <r>
    <x v="318"/>
    <s v="O221102058582"/>
    <s v="2022"/>
    <s v="4분기(12월)"/>
    <x v="8"/>
    <s v="브라질"/>
    <s v="석진호"/>
    <x v="0"/>
    <s v="성경 안주공방 통먹태 55g"/>
    <n v="4220"/>
    <n v="2"/>
    <n v="8440"/>
  </r>
  <r>
    <x v="318"/>
    <s v="O221102058582"/>
    <s v="2022"/>
    <s v="4분기(12월)"/>
    <x v="8"/>
    <s v="브라질"/>
    <s v="석진호"/>
    <x v="0"/>
    <s v="순창조개멸치찌개된장450g"/>
    <n v="5200"/>
    <n v="1"/>
    <n v="5200"/>
  </r>
  <r>
    <x v="318"/>
    <s v="O221102058582"/>
    <s v="2022"/>
    <s v="4분기(12월)"/>
    <x v="8"/>
    <s v="브라질"/>
    <s v="석진호"/>
    <x v="0"/>
    <s v="스위트웰 통단팥850g"/>
    <n v="4210"/>
    <n v="1"/>
    <n v="4210"/>
  </r>
  <r>
    <x v="318"/>
    <s v="O221102058582"/>
    <s v="2022"/>
    <s v="4분기(12월)"/>
    <x v="8"/>
    <s v="브라질"/>
    <s v="석진호"/>
    <x v="0"/>
    <s v="신쫄이 레몬콜라맛480g(20입)"/>
    <n v="8500"/>
    <n v="2"/>
    <n v="17000"/>
  </r>
  <r>
    <x v="318"/>
    <s v="O221102058582"/>
    <s v="2022"/>
    <s v="4분기(12월)"/>
    <x v="8"/>
    <s v="브라질"/>
    <s v="석진호"/>
    <x v="0"/>
    <s v="실내용 탈취제260g(라벤더향)"/>
    <n v="2100"/>
    <n v="1"/>
    <n v="2100"/>
  </r>
  <r>
    <x v="318"/>
    <s v="O221102058582"/>
    <s v="2022"/>
    <s v="4분기(12월)"/>
    <x v="8"/>
    <s v="브라질"/>
    <s v="석진호"/>
    <x v="0"/>
    <s v="얼음골 냉면육수 동치미맛310ml(1인분)*5"/>
    <n v="2900"/>
    <n v="1"/>
    <n v="2900"/>
  </r>
  <r>
    <x v="318"/>
    <s v="O221102058582"/>
    <s v="2022"/>
    <s v="4분기(12월)"/>
    <x v="8"/>
    <s v="브라질"/>
    <s v="석진호"/>
    <x v="0"/>
    <s v="예산국수1kg"/>
    <n v="5000"/>
    <n v="2"/>
    <n v="10000"/>
  </r>
  <r>
    <x v="318"/>
    <s v="O221102058582"/>
    <s v="2022"/>
    <s v="4분기(12월)"/>
    <x v="8"/>
    <s v="브라질"/>
    <s v="석진호"/>
    <x v="0"/>
    <s v="옛날칼국수500g"/>
    <n v="2430"/>
    <n v="1"/>
    <n v="2430"/>
  </r>
  <r>
    <x v="318"/>
    <s v="O221102058582"/>
    <s v="2022"/>
    <s v="4분기(12월)"/>
    <x v="8"/>
    <s v="브라질"/>
    <s v="석진호"/>
    <x v="0"/>
    <s v="오뚜기 간편 북엇국 10.5g (컵국)"/>
    <n v="1240"/>
    <n v="3"/>
    <n v="3720"/>
  </r>
  <r>
    <x v="318"/>
    <s v="O221102058582"/>
    <s v="2022"/>
    <s v="4분기(12월)"/>
    <x v="8"/>
    <s v="브라질"/>
    <s v="석진호"/>
    <x v="0"/>
    <s v="오뚜기 부산식 돼지국밥곰탕500g*2"/>
    <n v="12272"/>
    <n v="2"/>
    <n v="24544"/>
  </r>
  <r>
    <x v="318"/>
    <s v="O221102058582"/>
    <s v="2022"/>
    <s v="4분기(12월)"/>
    <x v="8"/>
    <s v="브라질"/>
    <s v="석진호"/>
    <x v="0"/>
    <s v="오뚜기 비빔장500g"/>
    <n v="4980"/>
    <n v="1"/>
    <n v="4980"/>
  </r>
  <r>
    <x v="318"/>
    <s v="O221102058582"/>
    <s v="2022"/>
    <s v="4분기(12월)"/>
    <x v="8"/>
    <s v="브라질"/>
    <s v="석진호"/>
    <x v="0"/>
    <s v="오뚜기 양념치킨소스490g"/>
    <n v="2610"/>
    <n v="2"/>
    <n v="5220"/>
  </r>
  <r>
    <x v="318"/>
    <s v="O221102058582"/>
    <s v="2022"/>
    <s v="4분기(12월)"/>
    <x v="8"/>
    <s v="브라질"/>
    <s v="석진호"/>
    <x v="0"/>
    <s v="오뚜기 연와사비100g(튜브)"/>
    <n v="3980"/>
    <n v="1"/>
    <n v="3980"/>
  </r>
  <r>
    <x v="318"/>
    <s v="O221102058582"/>
    <s v="2022"/>
    <s v="4분기(12월)"/>
    <x v="8"/>
    <s v="브라질"/>
    <s v="석진호"/>
    <x v="0"/>
    <s v="오뚜기 전통사천식 마파두부양념130g*5"/>
    <n v="9300"/>
    <n v="1"/>
    <n v="9300"/>
  </r>
  <r>
    <x v="318"/>
    <s v="O221102058582"/>
    <s v="2022"/>
    <s v="4분기(12월)"/>
    <x v="8"/>
    <s v="브라질"/>
    <s v="석진호"/>
    <x v="0"/>
    <s v="오뚜기 참깨라면(소컵)65g*6"/>
    <n v="7040"/>
    <n v="1"/>
    <n v="7040"/>
  </r>
  <r>
    <x v="318"/>
    <s v="O221102058582"/>
    <s v="2022"/>
    <s v="4분기(12월)"/>
    <x v="8"/>
    <s v="브라질"/>
    <s v="석진호"/>
    <x v="0"/>
    <s v="오뚜기)옛날참기름320ml"/>
    <n v="6660"/>
    <n v="3"/>
    <n v="19980"/>
  </r>
  <r>
    <x v="318"/>
    <s v="O221102058582"/>
    <s v="2022"/>
    <s v="4분기(12월)"/>
    <x v="8"/>
    <s v="브라질"/>
    <s v="석진호"/>
    <x v="0"/>
    <s v="오뚜기순후추(캔)50g"/>
    <n v="3750"/>
    <n v="1"/>
    <n v="3750"/>
  </r>
  <r>
    <x v="318"/>
    <s v="O221102058582"/>
    <s v="2022"/>
    <s v="4분기(12월)"/>
    <x v="8"/>
    <s v="브라질"/>
    <s v="석진호"/>
    <x v="0"/>
    <s v="오뚜기옛날미역50g"/>
    <n v="2220"/>
    <n v="2"/>
    <n v="4440"/>
  </r>
  <r>
    <x v="318"/>
    <s v="O221102058582"/>
    <s v="2022"/>
    <s v="4분기(12월)"/>
    <x v="8"/>
    <s v="브라질"/>
    <s v="석진호"/>
    <x v="0"/>
    <s v="오뚜기치킨튀김가루 1kg"/>
    <n v="6000"/>
    <n v="1"/>
    <n v="6000"/>
  </r>
  <r>
    <x v="318"/>
    <s v="O221102058582"/>
    <s v="2022"/>
    <s v="4분기(12월)"/>
    <x v="8"/>
    <s v="브라질"/>
    <s v="석진호"/>
    <x v="0"/>
    <s v="오리온 고래밥46g"/>
    <n v="670"/>
    <n v="10"/>
    <n v="6700"/>
  </r>
  <r>
    <x v="318"/>
    <s v="O221102058582"/>
    <s v="2022"/>
    <s v="4분기(12월)"/>
    <x v="8"/>
    <s v="브라질"/>
    <s v="석진호"/>
    <x v="0"/>
    <s v="오리온 마이구미 포도알맹이 67g"/>
    <n v="1270"/>
    <n v="6"/>
    <n v="7620"/>
  </r>
  <r>
    <x v="318"/>
    <s v="O221102058582"/>
    <s v="2022"/>
    <s v="4분기(12월)"/>
    <x v="8"/>
    <s v="브라질"/>
    <s v="석진호"/>
    <x v="0"/>
    <s v="오리온 오감자 감자그라탕50g"/>
    <n v="1210"/>
    <n v="10"/>
    <n v="12100"/>
  </r>
  <r>
    <x v="318"/>
    <s v="O221102058582"/>
    <s v="2022"/>
    <s v="4분기(12월)"/>
    <x v="8"/>
    <s v="브라질"/>
    <s v="석진호"/>
    <x v="0"/>
    <s v="오리온 초코파이12p"/>
    <n v="3920"/>
    <n v="2"/>
    <n v="7840"/>
  </r>
  <r>
    <x v="318"/>
    <s v="O221102058582"/>
    <s v="2022"/>
    <s v="4분기(12월)"/>
    <x v="8"/>
    <s v="브라질"/>
    <s v="석진호"/>
    <x v="0"/>
    <s v="유동 순살왕꼬막280g*2"/>
    <n v="9900"/>
    <n v="2"/>
    <n v="19800"/>
  </r>
  <r>
    <x v="318"/>
    <s v="O221102058582"/>
    <s v="2022"/>
    <s v="4분기(12월)"/>
    <x v="8"/>
    <s v="브라질"/>
    <s v="석진호"/>
    <x v="0"/>
    <s v="전기구이 꾼 쥐포43g이상"/>
    <n v="1900"/>
    <n v="4"/>
    <n v="7600"/>
  </r>
  <r>
    <x v="318"/>
    <s v="O221102058582"/>
    <s v="2022"/>
    <s v="4분기(12월)"/>
    <x v="8"/>
    <s v="브라질"/>
    <s v="석진호"/>
    <x v="0"/>
    <s v="정일강냉이90g"/>
    <n v="900"/>
    <n v="3"/>
    <n v="2700"/>
  </r>
  <r>
    <x v="318"/>
    <s v="O221102058582"/>
    <s v="2022"/>
    <s v="4분기(12월)"/>
    <x v="8"/>
    <s v="브라질"/>
    <s v="석진호"/>
    <x v="0"/>
    <s v="진라면*매운맛(멀티5입)"/>
    <n v="3250"/>
    <n v="2"/>
    <n v="6500"/>
  </r>
  <r>
    <x v="318"/>
    <s v="O221102058582"/>
    <s v="2022"/>
    <s v="4분기(12월)"/>
    <x v="8"/>
    <s v="브라질"/>
    <s v="석진호"/>
    <x v="0"/>
    <s v="진진짜라멀티4입"/>
    <n v="5890"/>
    <n v="2"/>
    <n v="11780"/>
  </r>
  <r>
    <x v="318"/>
    <s v="O221102058582"/>
    <s v="2022"/>
    <s v="4분기(12월)"/>
    <x v="8"/>
    <s v="브라질"/>
    <s v="석진호"/>
    <x v="0"/>
    <s v="짱이야 166g"/>
    <n v="1160"/>
    <n v="2"/>
    <n v="2320"/>
  </r>
  <r>
    <x v="318"/>
    <s v="O221102058582"/>
    <s v="2022"/>
    <s v="4분기(12월)"/>
    <x v="8"/>
    <s v="브라질"/>
    <s v="석진호"/>
    <x v="0"/>
    <s v="참깨드레싱 245g(상온)"/>
    <n v="3345"/>
    <n v="1"/>
    <n v="3345"/>
  </r>
  <r>
    <x v="318"/>
    <s v="O221102058582"/>
    <s v="2022"/>
    <s v="4분기(12월)"/>
    <x v="8"/>
    <s v="브라질"/>
    <s v="석진호"/>
    <x v="0"/>
    <s v="참이맛 감자탕 800g "/>
    <n v="5220"/>
    <n v="2"/>
    <n v="10440"/>
  </r>
  <r>
    <x v="318"/>
    <s v="O221102058582"/>
    <s v="2022"/>
    <s v="4분기(12월)"/>
    <x v="8"/>
    <s v="브라질"/>
    <s v="석진호"/>
    <x v="0"/>
    <s v="청솔전통백숙삼계탕100g"/>
    <n v="1800"/>
    <n v="1"/>
    <n v="1800"/>
  </r>
  <r>
    <x v="318"/>
    <s v="O221102058582"/>
    <s v="2022"/>
    <s v="4분기(12월)"/>
    <x v="8"/>
    <s v="브라질"/>
    <s v="석진호"/>
    <x v="0"/>
    <s v="청은 들깨가루 200g(탈피)"/>
    <n v="5800"/>
    <n v="1"/>
    <n v="5800"/>
  </r>
  <r>
    <x v="318"/>
    <s v="O221102058582"/>
    <s v="2022"/>
    <s v="4분기(12월)"/>
    <x v="8"/>
    <s v="브라질"/>
    <s v="석진호"/>
    <x v="0"/>
    <s v="청정원 고기전용쌈장450g"/>
    <n v="4700"/>
    <n v="1"/>
    <n v="4700"/>
  </r>
  <r>
    <x v="318"/>
    <s v="O221102058582"/>
    <s v="2022"/>
    <s v="4분기(12월)"/>
    <x v="8"/>
    <s v="브라질"/>
    <s v="석진호"/>
    <x v="0"/>
    <s v="청정원 순창쌈장 P500g"/>
    <n v="3550"/>
    <n v="2"/>
    <n v="7100"/>
  </r>
  <r>
    <x v="318"/>
    <s v="O221102058582"/>
    <s v="2022"/>
    <s v="4분기(12월)"/>
    <x v="8"/>
    <s v="브라질"/>
    <s v="석진호"/>
    <x v="0"/>
    <s v="춘천식철판닭갈비 양념160g*4입"/>
    <n v="8400"/>
    <n v="1"/>
    <n v="8400"/>
  </r>
  <r>
    <x v="318"/>
    <s v="O221102058582"/>
    <s v="2022"/>
    <s v="4분기(12월)"/>
    <x v="8"/>
    <s v="브라질"/>
    <s v="석진호"/>
    <x v="0"/>
    <s v="크라운 못말리는 신짱120g"/>
    <n v="1090"/>
    <n v="2"/>
    <n v="2180"/>
  </r>
  <r>
    <x v="318"/>
    <s v="O221102058582"/>
    <s v="2022"/>
    <s v="4분기(12월)"/>
    <x v="8"/>
    <s v="브라질"/>
    <s v="석진호"/>
    <x v="0"/>
    <s v="크라운 소보로 60g"/>
    <n v="1000"/>
    <n v="2"/>
    <n v="2000"/>
  </r>
  <r>
    <x v="318"/>
    <s v="O221102058582"/>
    <s v="2022"/>
    <s v="4분기(12월)"/>
    <x v="8"/>
    <s v="브라질"/>
    <s v="석진호"/>
    <x v="0"/>
    <s v="크라운 초코하임284g"/>
    <n v="4200"/>
    <n v="4"/>
    <n v="16800"/>
  </r>
  <r>
    <x v="318"/>
    <s v="O221102058582"/>
    <s v="2022"/>
    <s v="4분기(12월)"/>
    <x v="8"/>
    <s v="브라질"/>
    <s v="석진호"/>
    <x v="0"/>
    <s v="크라운 카라멜콘땅콩72g"/>
    <n v="1070"/>
    <n v="2"/>
    <n v="2140"/>
  </r>
  <r>
    <x v="318"/>
    <s v="O221102058582"/>
    <s v="2022"/>
    <s v="4분기(12월)"/>
    <x v="8"/>
    <s v="브라질"/>
    <s v="석진호"/>
    <x v="0"/>
    <s v="크라운 콘칩70g"/>
    <n v="1080"/>
    <n v="5"/>
    <n v="5400"/>
  </r>
  <r>
    <x v="318"/>
    <s v="O221102058582"/>
    <s v="2022"/>
    <s v="4분기(12월)"/>
    <x v="8"/>
    <s v="브라질"/>
    <s v="석진호"/>
    <x v="0"/>
    <s v="크라운 쿠크다스128g (화이트)"/>
    <n v="2160"/>
    <n v="5"/>
    <n v="10800"/>
  </r>
  <r>
    <x v="318"/>
    <s v="O221102058582"/>
    <s v="2022"/>
    <s v="4분기(12월)"/>
    <x v="8"/>
    <s v="브라질"/>
    <s v="석진호"/>
    <x v="0"/>
    <s v="태화고무장갑 M(중선밴)"/>
    <n v="2000"/>
    <n v="2"/>
    <n v="4000"/>
  </r>
  <r>
    <x v="318"/>
    <s v="O221102058582"/>
    <s v="2022"/>
    <s v="4분기(12월)"/>
    <x v="8"/>
    <s v="브라질"/>
    <s v="석진호"/>
    <x v="0"/>
    <s v="트리스펜 진통제 10캡슐"/>
    <n v="2500"/>
    <n v="1"/>
    <n v="2500"/>
  </r>
  <r>
    <x v="318"/>
    <s v="O221102058582"/>
    <s v="2022"/>
    <s v="4분기(12월)"/>
    <x v="8"/>
    <s v="브라질"/>
    <s v="석진호"/>
    <x v="0"/>
    <s v="포스트 오곡코코볼300g"/>
    <n v="3560"/>
    <n v="2"/>
    <n v="7120"/>
  </r>
  <r>
    <x v="318"/>
    <s v="O221102058582"/>
    <s v="2022"/>
    <s v="4분기(12월)"/>
    <x v="8"/>
    <s v="브라질"/>
    <s v="석진호"/>
    <x v="0"/>
    <s v="포키 극세44g"/>
    <n v="1070"/>
    <n v="5"/>
    <n v="5350"/>
  </r>
  <r>
    <x v="318"/>
    <s v="O221102058582"/>
    <s v="2022"/>
    <s v="4분기(12월)"/>
    <x v="8"/>
    <s v="브라질"/>
    <s v="석진호"/>
    <x v="0"/>
    <s v="하이면 명인우동430g"/>
    <n v="5420"/>
    <n v="1"/>
    <n v="5420"/>
  </r>
  <r>
    <x v="318"/>
    <s v="O221102058582"/>
    <s v="2022"/>
    <s v="4분기(12월)"/>
    <x v="8"/>
    <s v="브라질"/>
    <s v="석진호"/>
    <x v="0"/>
    <s v="하이면 장칼국수412g"/>
    <n v="5700"/>
    <n v="1"/>
    <n v="5700"/>
  </r>
  <r>
    <x v="318"/>
    <s v="O221102058582"/>
    <s v="2022"/>
    <s v="4분기(12월)"/>
    <x v="8"/>
    <s v="브라질"/>
    <s v="석진호"/>
    <x v="0"/>
    <s v="해찬들그대로끓여먹는된장450g(쇠고기)"/>
    <n v="5900"/>
    <n v="1"/>
    <n v="5900"/>
  </r>
  <r>
    <x v="318"/>
    <s v="O221102058582"/>
    <s v="2022"/>
    <s v="4분기(12월)"/>
    <x v="8"/>
    <s v="브라질"/>
    <s v="석진호"/>
    <x v="0"/>
    <s v="해태 오예스360g"/>
    <n v="4200"/>
    <n v="2"/>
    <n v="8400"/>
  </r>
  <r>
    <x v="318"/>
    <s v="O221102058582"/>
    <s v="2022"/>
    <s v="4분기(12월)"/>
    <x v="8"/>
    <s v="브라질"/>
    <s v="석진호"/>
    <x v="0"/>
    <s v="해태 초코홈런볼 128g"/>
    <n v="3800"/>
    <n v="4"/>
    <n v="15200"/>
  </r>
  <r>
    <x v="318"/>
    <s v="O221102058582"/>
    <s v="2022"/>
    <s v="4분기(12월)"/>
    <x v="8"/>
    <s v="브라질"/>
    <s v="석진호"/>
    <x v="0"/>
    <s v="해태 허니버터칩60g*4입"/>
    <n v="4700"/>
    <n v="2"/>
    <n v="9400"/>
  </r>
  <r>
    <x v="318"/>
    <s v="O221102058582"/>
    <s v="2022"/>
    <s v="4분기(12월)"/>
    <x v="8"/>
    <s v="브라질"/>
    <s v="석진호"/>
    <x v="0"/>
    <s v="해표 두번구워 더고소한 김밥김20g"/>
    <n v="1900"/>
    <n v="4"/>
    <n v="7600"/>
  </r>
  <r>
    <x v="318"/>
    <s v="O221102058582"/>
    <s v="2022"/>
    <s v="4분기(12월)"/>
    <x v="8"/>
    <s v="브라질"/>
    <s v="석진호"/>
    <x v="0"/>
    <s v="해피홈 모기기피제 에어넷 걸이형(30일)"/>
    <n v="13500"/>
    <n v="1"/>
    <n v="13500"/>
  </r>
  <r>
    <x v="318"/>
    <s v="O221102058582"/>
    <s v="2022"/>
    <s v="4분기(12월)"/>
    <x v="8"/>
    <s v="브라질"/>
    <s v="석진호"/>
    <x v="0"/>
    <s v="햇반200g*4개입"/>
    <n v="5200"/>
    <n v="2"/>
    <n v="10400"/>
  </r>
  <r>
    <x v="318"/>
    <s v="O221102058582"/>
    <s v="2022"/>
    <s v="4분기(12월)"/>
    <x v="8"/>
    <s v="브라질"/>
    <s v="석진호"/>
    <x v="0"/>
    <s v="허니자몽 블랙티 600g"/>
    <n v="8900"/>
    <n v="1"/>
    <n v="8900"/>
  </r>
  <r>
    <x v="318"/>
    <s v="O221102058582"/>
    <s v="2022"/>
    <s v="4분기(12월)"/>
    <x v="8"/>
    <s v="브라질"/>
    <s v="석진호"/>
    <x v="0"/>
    <s v="허브그린 물티슈(캡형)100매"/>
    <n v="1000"/>
    <n v="7"/>
    <n v="7000"/>
  </r>
  <r>
    <x v="318"/>
    <s v="O221102058582"/>
    <s v="2022"/>
    <s v="4분기(12월)"/>
    <x v="8"/>
    <s v="브라질"/>
    <s v="석진호"/>
    <x v="0"/>
    <s v="화장실용탈취제300g(라벤더향)"/>
    <n v="1900"/>
    <n v="1"/>
    <n v="1900"/>
  </r>
  <r>
    <x v="319"/>
    <s v="O221102058575"/>
    <s v="2022"/>
    <s v="4분기(12월)"/>
    <x v="14"/>
    <s v="탄자니아"/>
    <s v="정성훈"/>
    <x v="0"/>
    <s v="CJ 컵반 김치날치알밥188g"/>
    <n v="3170"/>
    <n v="3"/>
    <n v="9510"/>
  </r>
  <r>
    <x v="319"/>
    <s v="O221102058575"/>
    <s v="2022"/>
    <s v="4분기(12월)"/>
    <x v="14"/>
    <s v="탄자니아"/>
    <s v="정성훈"/>
    <x v="0"/>
    <s v="Dr.FOR HAIR 폴리젠플러스샴푸 100ml"/>
    <n v="3200"/>
    <n v="1"/>
    <n v="3200"/>
  </r>
  <r>
    <x v="319"/>
    <s v="O221102058575"/>
    <s v="2022"/>
    <s v="4분기(12월)"/>
    <x v="14"/>
    <s v="탄자니아"/>
    <s v="정성훈"/>
    <x v="0"/>
    <s v="THE맛있는돌자반35g"/>
    <n v="1100"/>
    <n v="3"/>
    <n v="3300"/>
  </r>
  <r>
    <x v="319"/>
    <s v="O221102058575"/>
    <s v="2022"/>
    <s v="4분기(12월)"/>
    <x v="14"/>
    <s v="탄자니아"/>
    <s v="정성훈"/>
    <x v="0"/>
    <s v="김도둑 광천재래김4g*16봉"/>
    <n v="4200"/>
    <n v="1"/>
    <n v="4200"/>
  </r>
  <r>
    <x v="319"/>
    <s v="O221102058575"/>
    <s v="2022"/>
    <s v="4분기(12월)"/>
    <x v="14"/>
    <s v="탄자니아"/>
    <s v="정성훈"/>
    <x v="0"/>
    <s v="농심짜파게티(멀티5입)"/>
    <n v="5000"/>
    <n v="1"/>
    <n v="5000"/>
  </r>
  <r>
    <x v="319"/>
    <s v="O221102058575"/>
    <s v="2022"/>
    <s v="4분기(12월)"/>
    <x v="14"/>
    <s v="탄자니아"/>
    <s v="정성훈"/>
    <x v="0"/>
    <s v="마시는홍초 석류900ml"/>
    <n v="6800"/>
    <n v="2"/>
    <n v="13600"/>
  </r>
  <r>
    <x v="319"/>
    <s v="O221102058575"/>
    <s v="2022"/>
    <s v="4분기(12월)"/>
    <x v="14"/>
    <s v="탄자니아"/>
    <s v="정성훈"/>
    <x v="0"/>
    <s v="보리건빵85g*3입"/>
    <n v="1100"/>
    <n v="3"/>
    <n v="3300"/>
  </r>
  <r>
    <x v="319"/>
    <s v="O221102058575"/>
    <s v="2022"/>
    <s v="4분기(12월)"/>
    <x v="14"/>
    <s v="탄자니아"/>
    <s v="정성훈"/>
    <x v="0"/>
    <s v="비비고 육개장500g*2"/>
    <n v="8140"/>
    <n v="1"/>
    <n v="8140"/>
  </r>
  <r>
    <x v="319"/>
    <s v="O221102058575"/>
    <s v="2022"/>
    <s v="4분기(12월)"/>
    <x v="14"/>
    <s v="탄자니아"/>
    <s v="정성훈"/>
    <x v="0"/>
    <s v="비비고 전복죽280g"/>
    <n v="2850"/>
    <n v="3"/>
    <n v="8550"/>
  </r>
  <r>
    <x v="319"/>
    <s v="O221102058575"/>
    <s v="2022"/>
    <s v="4분기(12월)"/>
    <x v="14"/>
    <s v="탄자니아"/>
    <s v="정성훈"/>
    <x v="0"/>
    <s v="사조 참치액500ml"/>
    <n v="5800"/>
    <n v="1"/>
    <n v="5800"/>
  </r>
  <r>
    <x v="319"/>
    <s v="O221102058575"/>
    <s v="2022"/>
    <s v="4분기(12월)"/>
    <x v="14"/>
    <s v="탄자니아"/>
    <s v="정성훈"/>
    <x v="0"/>
    <s v="사조고등어400g"/>
    <n v="3160"/>
    <n v="2"/>
    <n v="6320"/>
  </r>
  <r>
    <x v="319"/>
    <s v="O221102058575"/>
    <s v="2022"/>
    <s v="4분기(12월)"/>
    <x v="14"/>
    <s v="탄자니아"/>
    <s v="정성훈"/>
    <x v="0"/>
    <s v="선봉 양평 해장국 600g*3"/>
    <n v="10000"/>
    <n v="1"/>
    <n v="10000"/>
  </r>
  <r>
    <x v="319"/>
    <s v="O221102058575"/>
    <s v="2022"/>
    <s v="4분기(12월)"/>
    <x v="14"/>
    <s v="탄자니아"/>
    <s v="정성훈"/>
    <x v="0"/>
    <s v="신라면 작은컵(6입)"/>
    <n v="5850"/>
    <n v="1"/>
    <n v="5850"/>
  </r>
  <r>
    <x v="319"/>
    <s v="O221102058575"/>
    <s v="2022"/>
    <s v="4분기(12월)"/>
    <x v="14"/>
    <s v="탄자니아"/>
    <s v="정성훈"/>
    <x v="0"/>
    <s v="연세 검은콩&amp;고칼슘두유200ml*24입"/>
    <n v="12500"/>
    <n v="1"/>
    <n v="12500"/>
  </r>
  <r>
    <x v="319"/>
    <s v="O221102058575"/>
    <s v="2022"/>
    <s v="4분기(12월)"/>
    <x v="14"/>
    <s v="탄자니아"/>
    <s v="정성훈"/>
    <x v="0"/>
    <s v="오뚜기 3분쇠고기짜장200g"/>
    <n v="1270"/>
    <n v="3"/>
    <n v="3810"/>
  </r>
  <r>
    <x v="319"/>
    <s v="O221102058575"/>
    <s v="2022"/>
    <s v="4분기(12월)"/>
    <x v="14"/>
    <s v="탄자니아"/>
    <s v="정성훈"/>
    <x v="0"/>
    <s v="오뚜기 진짬뽕(멀티4입)"/>
    <n v="5430"/>
    <n v="1"/>
    <n v="5430"/>
  </r>
  <r>
    <x v="319"/>
    <s v="O221102058575"/>
    <s v="2022"/>
    <s v="4분기(12월)"/>
    <x v="14"/>
    <s v="탄자니아"/>
    <s v="정성훈"/>
    <x v="0"/>
    <s v="오뚜기 컵밥 차돌강된장보리밥280g"/>
    <n v="3020"/>
    <n v="3"/>
    <n v="9060"/>
  </r>
  <r>
    <x v="319"/>
    <s v="O221102058575"/>
    <s v="2022"/>
    <s v="4분기(12월)"/>
    <x v="14"/>
    <s v="탄자니아"/>
    <s v="정성훈"/>
    <x v="0"/>
    <s v="유동 번데기130g*3"/>
    <n v="3280"/>
    <n v="2"/>
    <n v="6560"/>
  </r>
  <r>
    <x v="319"/>
    <s v="O221102058575"/>
    <s v="2022"/>
    <s v="4분기(12월)"/>
    <x v="14"/>
    <s v="탄자니아"/>
    <s v="정성훈"/>
    <x v="0"/>
    <s v="정통 오리엔탈 드레싱 210g"/>
    <n v="3340"/>
    <n v="1"/>
    <n v="3340"/>
  </r>
  <r>
    <x v="319"/>
    <s v="O221102058575"/>
    <s v="2022"/>
    <s v="4분기(12월)"/>
    <x v="14"/>
    <s v="탄자니아"/>
    <s v="정성훈"/>
    <x v="0"/>
    <s v="종가반상 사골김치찌개450g*2"/>
    <n v="9240"/>
    <n v="2"/>
    <n v="18480"/>
  </r>
  <r>
    <x v="319"/>
    <s v="O221102058575"/>
    <s v="2022"/>
    <s v="4분기(12월)"/>
    <x v="14"/>
    <s v="탄자니아"/>
    <s v="정성훈"/>
    <x v="0"/>
    <s v="종가반상 사골선지해장국450g*2"/>
    <n v="9240"/>
    <n v="1"/>
    <n v="9240"/>
  </r>
  <r>
    <x v="319"/>
    <s v="O221102058575"/>
    <s v="2022"/>
    <s v="4분기(12월)"/>
    <x v="14"/>
    <s v="탄자니아"/>
    <s v="정성훈"/>
    <x v="0"/>
    <s v="진공 찰흑미1kg"/>
    <n v="7100"/>
    <n v="1"/>
    <n v="7100"/>
  </r>
  <r>
    <x v="319"/>
    <s v="O221102058575"/>
    <s v="2022"/>
    <s v="4분기(12월)"/>
    <x v="14"/>
    <s v="탄자니아"/>
    <s v="정성훈"/>
    <x v="0"/>
    <s v="진공 찹쌀1kg"/>
    <n v="7400"/>
    <n v="1"/>
    <n v="7400"/>
  </r>
  <r>
    <x v="319"/>
    <s v="O221102058575"/>
    <s v="2022"/>
    <s v="4분기(12월)"/>
    <x v="14"/>
    <s v="탄자니아"/>
    <s v="정성훈"/>
    <x v="0"/>
    <s v="참깨드레싱 245g(상온)"/>
    <n v="3345"/>
    <n v="1"/>
    <n v="3345"/>
  </r>
  <r>
    <x v="319"/>
    <s v="O221102058575"/>
    <s v="2022"/>
    <s v="4분기(12월)"/>
    <x v="14"/>
    <s v="탄자니아"/>
    <s v="정성훈"/>
    <x v="0"/>
    <s v="크라운 소보로 60g"/>
    <n v="1000"/>
    <n v="3"/>
    <n v="3000"/>
  </r>
  <r>
    <x v="319"/>
    <s v="O221102058575"/>
    <s v="2022"/>
    <s v="4분기(12월)"/>
    <x v="14"/>
    <s v="탄자니아"/>
    <s v="정성훈"/>
    <x v="0"/>
    <s v="통밀말이80g "/>
    <n v="1000"/>
    <n v="2"/>
    <n v="2000"/>
  </r>
  <r>
    <x v="319"/>
    <s v="O221102058575"/>
    <s v="2022"/>
    <s v="4분기(12월)"/>
    <x v="14"/>
    <s v="탄자니아"/>
    <s v="정성훈"/>
    <x v="0"/>
    <s v="해오름 홈메이드 통곡물현미  막걸리 키트24시간 완성530g"/>
    <n v="9200"/>
    <n v="1"/>
    <n v="9200"/>
  </r>
  <r>
    <x v="319"/>
    <s v="O221102058575"/>
    <s v="2022"/>
    <s v="4분기(12월)"/>
    <x v="14"/>
    <s v="탄자니아"/>
    <s v="정성훈"/>
    <x v="0"/>
    <s v="해표 포도씨유900ml"/>
    <n v="12400"/>
    <n v="1"/>
    <n v="12400"/>
  </r>
  <r>
    <x v="320"/>
    <s v="O221102058567"/>
    <s v="2022"/>
    <s v="4분기(12월)"/>
    <x v="9"/>
    <s v="인도네시아"/>
    <s v="원종호"/>
    <x v="0"/>
    <s v="건미역줄기 100g"/>
    <n v="7500"/>
    <n v="2"/>
    <n v="15000"/>
  </r>
  <r>
    <x v="320"/>
    <s v="O221102058567"/>
    <s v="2022"/>
    <s v="4분기(12월)"/>
    <x v="9"/>
    <s v="인도네시아"/>
    <s v="원종호"/>
    <x v="0"/>
    <s v="건오징어 철판구이50g"/>
    <n v="4700"/>
    <n v="3"/>
    <n v="14100"/>
  </r>
  <r>
    <x v="320"/>
    <s v="O221102058567"/>
    <s v="2022"/>
    <s v="4분기(12월)"/>
    <x v="9"/>
    <s v="인도네시아"/>
    <s v="원종호"/>
    <x v="0"/>
    <s v="구운감자 슬림80g"/>
    <n v="1090"/>
    <n v="2"/>
    <n v="2180"/>
  </r>
  <r>
    <x v="320"/>
    <s v="O221102058567"/>
    <s v="2022"/>
    <s v="4분기(12월)"/>
    <x v="9"/>
    <s v="인도네시아"/>
    <s v="원종호"/>
    <x v="0"/>
    <s v="동원 살코기참치100g*5입"/>
    <n v="10200"/>
    <n v="3"/>
    <n v="30600"/>
  </r>
  <r>
    <x v="320"/>
    <s v="O221102058567"/>
    <s v="2022"/>
    <s v="4분기(12월)"/>
    <x v="9"/>
    <s v="인도네시아"/>
    <s v="원종호"/>
    <x v="0"/>
    <s v="동원 상상육포 오리지널 50g"/>
    <n v="3900"/>
    <n v="5"/>
    <n v="19500"/>
  </r>
  <r>
    <x v="320"/>
    <s v="O221102058567"/>
    <s v="2022"/>
    <s v="4분기(12월)"/>
    <x v="9"/>
    <s v="인도네시아"/>
    <s v="원종호"/>
    <x v="0"/>
    <s v="반해요 파래무침60g*5"/>
    <n v="11000"/>
    <n v="2"/>
    <n v="22000"/>
  </r>
  <r>
    <x v="320"/>
    <s v="O221102058567"/>
    <s v="2022"/>
    <s v="4분기(12월)"/>
    <x v="9"/>
    <s v="인도네시아"/>
    <s v="원종호"/>
    <x v="0"/>
    <s v="사조 참치액500ml"/>
    <n v="5800"/>
    <n v="1"/>
    <n v="5800"/>
  </r>
  <r>
    <x v="320"/>
    <s v="O221102058567"/>
    <s v="2022"/>
    <s v="4분기(12월)"/>
    <x v="9"/>
    <s v="인도네시아"/>
    <s v="원종호"/>
    <x v="0"/>
    <s v="삼색천하 오징어70g"/>
    <n v="6620"/>
    <n v="4"/>
    <n v="26480"/>
  </r>
  <r>
    <x v="320"/>
    <s v="O221102058567"/>
    <s v="2022"/>
    <s v="4분기(12월)"/>
    <x v="9"/>
    <s v="인도네시아"/>
    <s v="원종호"/>
    <x v="0"/>
    <s v="서해안 재래김100매"/>
    <n v="11000"/>
    <n v="2"/>
    <n v="22000"/>
  </r>
  <r>
    <x v="320"/>
    <s v="O221102058567"/>
    <s v="2022"/>
    <s v="4분기(12월)"/>
    <x v="9"/>
    <s v="인도네시아"/>
    <s v="원종호"/>
    <x v="0"/>
    <s v="솥반 통곡물밥200g*6개"/>
    <n v="18600"/>
    <n v="1"/>
    <n v="18600"/>
  </r>
  <r>
    <x v="320"/>
    <s v="O221102058567"/>
    <s v="2022"/>
    <s v="4분기(12월)"/>
    <x v="9"/>
    <s v="인도네시아"/>
    <s v="원종호"/>
    <x v="0"/>
    <s v="신앙촌 깔끔한 국간장860ml"/>
    <n v="6950"/>
    <n v="1"/>
    <n v="6950"/>
  </r>
  <r>
    <x v="320"/>
    <s v="O221102058567"/>
    <s v="2022"/>
    <s v="4분기(12월)"/>
    <x v="9"/>
    <s v="인도네시아"/>
    <s v="원종호"/>
    <x v="0"/>
    <s v="신양촌 양조 생명물간장 860ml"/>
    <n v="9500"/>
    <n v="1"/>
    <n v="9500"/>
  </r>
  <r>
    <x v="320"/>
    <s v="O221102058567"/>
    <s v="2022"/>
    <s v="4분기(12월)"/>
    <x v="9"/>
    <s v="인도네시아"/>
    <s v="원종호"/>
    <x v="0"/>
    <s v="암앤해머 베이킹소다1.5kg+600g"/>
    <n v="6280"/>
    <n v="1"/>
    <n v="6280"/>
  </r>
  <r>
    <x v="320"/>
    <s v="O221102058567"/>
    <s v="2022"/>
    <s v="4분기(12월)"/>
    <x v="9"/>
    <s v="인도네시아"/>
    <s v="원종호"/>
    <x v="0"/>
    <s v="오뚜기 전통사천식 마파두부양념130g*5"/>
    <n v="9300"/>
    <n v="1"/>
    <n v="9300"/>
  </r>
  <r>
    <x v="320"/>
    <s v="O221102058567"/>
    <s v="2022"/>
    <s v="4분기(12월)"/>
    <x v="9"/>
    <s v="인도네시아"/>
    <s v="원종호"/>
    <x v="0"/>
    <s v="오뚜기 진짬뽕(멀티4입)"/>
    <n v="5430"/>
    <n v="1"/>
    <n v="5430"/>
  </r>
  <r>
    <x v="320"/>
    <s v="O221102058567"/>
    <s v="2022"/>
    <s v="4분기(12월)"/>
    <x v="9"/>
    <s v="인도네시아"/>
    <s v="원종호"/>
    <x v="0"/>
    <s v="오뚜기옛날미역50g"/>
    <n v="2220"/>
    <n v="1"/>
    <n v="2220"/>
  </r>
  <r>
    <x v="320"/>
    <s v="O221102058567"/>
    <s v="2022"/>
    <s v="4분기(12월)"/>
    <x v="9"/>
    <s v="인도네시아"/>
    <s v="원종호"/>
    <x v="0"/>
    <s v="유동 자연산골뱅이400g*2"/>
    <n v="18000"/>
    <n v="1"/>
    <n v="18000"/>
  </r>
  <r>
    <x v="320"/>
    <s v="O221102058567"/>
    <s v="2022"/>
    <s v="4분기(12월)"/>
    <x v="9"/>
    <s v="인도네시아"/>
    <s v="원종호"/>
    <x v="0"/>
    <s v="정일강냉이90g"/>
    <n v="900"/>
    <n v="5"/>
    <n v="4500"/>
  </r>
  <r>
    <x v="320"/>
    <s v="O221102058567"/>
    <s v="2022"/>
    <s v="4분기(12월)"/>
    <x v="9"/>
    <s v="인도네시아"/>
    <s v="원종호"/>
    <x v="0"/>
    <s v="종가반상 얼큰알탕450g*2"/>
    <n v="9240"/>
    <n v="1"/>
    <n v="9240"/>
  </r>
  <r>
    <x v="320"/>
    <s v="O221102058567"/>
    <s v="2022"/>
    <s v="4분기(12월)"/>
    <x v="9"/>
    <s v="인도네시아"/>
    <s v="원종호"/>
    <x v="0"/>
    <s v="진공 귀리1kg"/>
    <n v="2650"/>
    <n v="3"/>
    <n v="7950"/>
  </r>
  <r>
    <x v="320"/>
    <s v="O221102058567"/>
    <s v="2022"/>
    <s v="4분기(12월)"/>
    <x v="9"/>
    <s v="인도네시아"/>
    <s v="원종호"/>
    <x v="0"/>
    <s v="진진짜라멀티4입"/>
    <n v="5890"/>
    <n v="1"/>
    <n v="5890"/>
  </r>
  <r>
    <x v="320"/>
    <s v="O221102058567"/>
    <s v="2022"/>
    <s v="4분기(12월)"/>
    <x v="9"/>
    <s v="인도네시아"/>
    <s v="원종호"/>
    <x v="0"/>
    <s v="질러 갈릭 바베큐육포30g"/>
    <n v="3270"/>
    <n v="5"/>
    <n v="16350"/>
  </r>
  <r>
    <x v="320"/>
    <s v="O221102058567"/>
    <s v="2022"/>
    <s v="4분기(12월)"/>
    <x v="9"/>
    <s v="인도네시아"/>
    <s v="원종호"/>
    <x v="0"/>
    <s v="컵누들 매콤한맛 37.8g*6입"/>
    <n v="6980"/>
    <n v="2"/>
    <n v="13960"/>
  </r>
  <r>
    <x v="320"/>
    <s v="O221102058567"/>
    <s v="2022"/>
    <s v="4분기(12월)"/>
    <x v="9"/>
    <s v="인도네시아"/>
    <s v="원종호"/>
    <x v="0"/>
    <s v="한.입 100%과탄산소다1kg"/>
    <n v="8100"/>
    <n v="1"/>
    <n v="8100"/>
  </r>
  <r>
    <x v="321"/>
    <s v="O221102058566"/>
    <s v="2022"/>
    <s v="4분기(12월)"/>
    <x v="9"/>
    <s v="인도"/>
    <s v="장응빈"/>
    <x v="0"/>
    <s v="가쓰오부시국수장국 360ml"/>
    <n v="2980"/>
    <n v="2"/>
    <n v="5960"/>
  </r>
  <r>
    <x v="321"/>
    <s v="O221102058566"/>
    <s v="2022"/>
    <s v="4분기(12월)"/>
    <x v="9"/>
    <s v="인도"/>
    <s v="장응빈"/>
    <x v="0"/>
    <s v="너구리 매운맛(멀티5입)"/>
    <n v="5090"/>
    <n v="1"/>
    <n v="5090"/>
  </r>
  <r>
    <x v="321"/>
    <s v="O221102058566"/>
    <s v="2022"/>
    <s v="4분기(12월)"/>
    <x v="9"/>
    <s v="인도"/>
    <s v="장응빈"/>
    <x v="0"/>
    <s v="농심 오징어짬뽕(멀티5입)"/>
    <n v="4430"/>
    <n v="1"/>
    <n v="4430"/>
  </r>
  <r>
    <x v="321"/>
    <s v="O221102058566"/>
    <s v="2022"/>
    <s v="4분기(12월)"/>
    <x v="9"/>
    <s v="인도"/>
    <s v="장응빈"/>
    <x v="0"/>
    <s v="맛술 생강 500ml"/>
    <n v="2780"/>
    <n v="2"/>
    <n v="5560"/>
  </r>
  <r>
    <x v="321"/>
    <s v="O221102058566"/>
    <s v="2022"/>
    <s v="4분기(12월)"/>
    <x v="9"/>
    <s v="인도"/>
    <s v="장응빈"/>
    <x v="0"/>
    <s v="메밀소바장국360ml"/>
    <n v="2980"/>
    <n v="2"/>
    <n v="5960"/>
  </r>
  <r>
    <x v="321"/>
    <s v="O221102058566"/>
    <s v="2022"/>
    <s v="4분기(12월)"/>
    <x v="9"/>
    <s v="인도"/>
    <s v="장응빈"/>
    <x v="0"/>
    <s v="바삭고소부침가루1Kg"/>
    <n v="3910"/>
    <n v="1"/>
    <n v="3910"/>
  </r>
  <r>
    <x v="321"/>
    <s v="O221102058566"/>
    <s v="2022"/>
    <s v="4분기(12월)"/>
    <x v="9"/>
    <s v="인도"/>
    <s v="장응빈"/>
    <x v="0"/>
    <s v="백설 고소함가득참기름330ml"/>
    <n v="6200"/>
    <n v="2"/>
    <n v="12400"/>
  </r>
  <r>
    <x v="321"/>
    <s v="O221102058566"/>
    <s v="2022"/>
    <s v="4분기(12월)"/>
    <x v="9"/>
    <s v="인도"/>
    <s v="장응빈"/>
    <x v="0"/>
    <s v="샘표 진간장 금F3 1.7L"/>
    <n v="9240"/>
    <n v="1"/>
    <n v="9240"/>
  </r>
  <r>
    <x v="321"/>
    <s v="O221102058566"/>
    <s v="2022"/>
    <s v="4분기(12월)"/>
    <x v="9"/>
    <s v="인도"/>
    <s v="장응빈"/>
    <x v="0"/>
    <s v="샘표)조선간장930ml"/>
    <n v="8710"/>
    <n v="1"/>
    <n v="8710"/>
  </r>
  <r>
    <x v="321"/>
    <s v="O221102058566"/>
    <s v="2022"/>
    <s v="4분기(12월)"/>
    <x v="9"/>
    <s v="인도"/>
    <s v="장응빈"/>
    <x v="0"/>
    <s v="순창조개멸치찌개된장450g"/>
    <n v="5200"/>
    <n v="3"/>
    <n v="15600"/>
  </r>
  <r>
    <x v="321"/>
    <s v="O221102058566"/>
    <s v="2022"/>
    <s v="4분기(12월)"/>
    <x v="9"/>
    <s v="인도"/>
    <s v="장응빈"/>
    <x v="0"/>
    <s v="스팸 클래식300g*3입"/>
    <n v="12480"/>
    <n v="6"/>
    <n v="74880"/>
  </r>
  <r>
    <x v="321"/>
    <s v="O221102058566"/>
    <s v="2022"/>
    <s v="4분기(12월)"/>
    <x v="9"/>
    <s v="인도"/>
    <s v="장응빈"/>
    <x v="0"/>
    <s v="신앙촌 깔끔한 국간장860ml"/>
    <n v="6950"/>
    <n v="1"/>
    <n v="6950"/>
  </r>
  <r>
    <x v="321"/>
    <s v="O221102058566"/>
    <s v="2022"/>
    <s v="4분기(12월)"/>
    <x v="9"/>
    <s v="인도"/>
    <s v="장응빈"/>
    <x v="0"/>
    <s v="오뚜기 바지락새우 순두부찌개양념90g*5"/>
    <n v="9300"/>
    <n v="1"/>
    <n v="9300"/>
  </r>
  <r>
    <x v="321"/>
    <s v="O221102058566"/>
    <s v="2022"/>
    <s v="4분기(12월)"/>
    <x v="9"/>
    <s v="인도"/>
    <s v="장응빈"/>
    <x v="0"/>
    <s v="오뚜기빵가루500g"/>
    <n v="3500"/>
    <n v="1"/>
    <n v="3500"/>
  </r>
  <r>
    <x v="321"/>
    <s v="O221102058566"/>
    <s v="2022"/>
    <s v="4분기(12월)"/>
    <x v="9"/>
    <s v="인도"/>
    <s v="장응빈"/>
    <x v="0"/>
    <s v="오리온 고래밥46g"/>
    <n v="670"/>
    <n v="1"/>
    <n v="670"/>
  </r>
  <r>
    <x v="321"/>
    <s v="O221102058566"/>
    <s v="2022"/>
    <s v="4분기(12월)"/>
    <x v="9"/>
    <s v="인도"/>
    <s v="장응빈"/>
    <x v="0"/>
    <s v="유동 순살왕꼬막280g*2"/>
    <n v="9900"/>
    <n v="2"/>
    <n v="19800"/>
  </r>
  <r>
    <x v="321"/>
    <s v="O221102058566"/>
    <s v="2022"/>
    <s v="4분기(12월)"/>
    <x v="9"/>
    <s v="인도"/>
    <s v="장응빈"/>
    <x v="0"/>
    <s v="유동자연산골뱅이 140g*4"/>
    <n v="15920"/>
    <n v="2"/>
    <n v="31840"/>
  </r>
  <r>
    <x v="321"/>
    <s v="O221102058566"/>
    <s v="2022"/>
    <s v="4분기(12월)"/>
    <x v="9"/>
    <s v="인도"/>
    <s v="장응빈"/>
    <x v="0"/>
    <s v="이금기 중화두반장 368g"/>
    <n v="6250"/>
    <n v="1"/>
    <n v="6250"/>
  </r>
  <r>
    <x v="321"/>
    <s v="O221102058566"/>
    <s v="2022"/>
    <s v="4분기(12월)"/>
    <x v="9"/>
    <s v="인도"/>
    <s v="장응빈"/>
    <x v="0"/>
    <s v="이금기 치킨파우더273g"/>
    <n v="7180"/>
    <n v="1"/>
    <n v="7180"/>
  </r>
  <r>
    <x v="321"/>
    <s v="O221102058566"/>
    <s v="2022"/>
    <s v="4분기(12월)"/>
    <x v="9"/>
    <s v="인도"/>
    <s v="장응빈"/>
    <x v="0"/>
    <s v="진공 21곡혼합곡1kg"/>
    <n v="5900"/>
    <n v="3"/>
    <n v="17700"/>
  </r>
  <r>
    <x v="321"/>
    <s v="O221102058566"/>
    <s v="2022"/>
    <s v="4분기(12월)"/>
    <x v="9"/>
    <s v="인도"/>
    <s v="장응빈"/>
    <x v="0"/>
    <s v="진공 찰흑미1kg"/>
    <n v="7100"/>
    <n v="1"/>
    <n v="7100"/>
  </r>
  <r>
    <x v="321"/>
    <s v="O221102058566"/>
    <s v="2022"/>
    <s v="4분기(12월)"/>
    <x v="9"/>
    <s v="인도"/>
    <s v="장응빈"/>
    <x v="0"/>
    <s v="진공 찹쌀1kg"/>
    <n v="7400"/>
    <n v="1"/>
    <n v="7400"/>
  </r>
  <r>
    <x v="321"/>
    <s v="O221102058566"/>
    <s v="2022"/>
    <s v="4분기(12월)"/>
    <x v="9"/>
    <s v="인도"/>
    <s v="장응빈"/>
    <x v="0"/>
    <s v="청정원 고기전용쌈장450g"/>
    <n v="4700"/>
    <n v="1"/>
    <n v="4700"/>
  </r>
  <r>
    <x v="321"/>
    <s v="O221102058566"/>
    <s v="2022"/>
    <s v="4분기(12월)"/>
    <x v="9"/>
    <s v="인도"/>
    <s v="장응빈"/>
    <x v="0"/>
    <s v="청정원 고추장 돼지불고기양념500g"/>
    <n v="3610"/>
    <n v="1"/>
    <n v="3610"/>
  </r>
  <r>
    <x v="321"/>
    <s v="O221102058566"/>
    <s v="2022"/>
    <s v="4분기(12월)"/>
    <x v="9"/>
    <s v="인도"/>
    <s v="장응빈"/>
    <x v="0"/>
    <s v="청정원 소불고기양념500g"/>
    <n v="3610"/>
    <n v="1"/>
    <n v="3610"/>
  </r>
  <r>
    <x v="321"/>
    <s v="O221102058566"/>
    <s v="2022"/>
    <s v="4분기(12월)"/>
    <x v="9"/>
    <s v="인도"/>
    <s v="장응빈"/>
    <x v="0"/>
    <s v="팔도비빔면(멀티5입)"/>
    <n v="4450"/>
    <n v="1"/>
    <n v="4450"/>
  </r>
  <r>
    <x v="321"/>
    <s v="O221102058566"/>
    <s v="2022"/>
    <s v="4분기(12월)"/>
    <x v="9"/>
    <s v="인도"/>
    <s v="장응빈"/>
    <x v="0"/>
    <s v="하선정 멸치액젓800g"/>
    <n v="4800"/>
    <n v="1"/>
    <n v="4800"/>
  </r>
  <r>
    <x v="321"/>
    <s v="O221102058566"/>
    <s v="2022"/>
    <s v="4분기(12월)"/>
    <x v="9"/>
    <s v="인도"/>
    <s v="장응빈"/>
    <x v="0"/>
    <s v="해찬들 초고추장500g"/>
    <n v="3500"/>
    <n v="1"/>
    <n v="3500"/>
  </r>
  <r>
    <x v="321"/>
    <s v="O221102058566"/>
    <s v="2022"/>
    <s v="4분기(12월)"/>
    <x v="9"/>
    <s v="인도"/>
    <s v="장응빈"/>
    <x v="0"/>
    <s v="해찬들그대로끓여먹는된장450g(쇠고기)"/>
    <n v="5900"/>
    <n v="1"/>
    <n v="5900"/>
  </r>
  <r>
    <x v="322"/>
    <s v="O221102058565"/>
    <s v="2022"/>
    <s v="4분기(12월)"/>
    <x v="9"/>
    <s v="인도네시아"/>
    <s v="김신완"/>
    <x v="0"/>
    <s v="[드림디포] 이지메모패드 A4 - 노랑"/>
    <n v="950"/>
    <n v="1"/>
    <n v="950"/>
  </r>
  <r>
    <x v="322"/>
    <s v="O221102058565"/>
    <s v="2022"/>
    <s v="4분기(12월)"/>
    <x v="9"/>
    <s v="인도네시아"/>
    <s v="김신완"/>
    <x v="0"/>
    <s v="post그래놀라 크랜베리 아몬드350g"/>
    <n v="5700"/>
    <n v="1"/>
    <n v="5700"/>
  </r>
  <r>
    <x v="322"/>
    <s v="O221102058565"/>
    <s v="2022"/>
    <s v="4분기(12월)"/>
    <x v="9"/>
    <s v="인도네시아"/>
    <s v="김신완"/>
    <x v="0"/>
    <s v="고려은단 멀티비타민 올인원 90정 X 2박스"/>
    <n v="68400"/>
    <n v="1"/>
    <n v="68400"/>
  </r>
  <r>
    <x v="322"/>
    <s v="O221102058565"/>
    <s v="2022"/>
    <s v="4분기(12월)"/>
    <x v="9"/>
    <s v="인도네시아"/>
    <s v="김신완"/>
    <x v="0"/>
    <s v="곰표 오리지널 나쵸 바삭담백한 봉지스낵 190g x 3개"/>
    <n v="17500"/>
    <n v="1"/>
    <n v="17500"/>
  </r>
  <r>
    <x v="322"/>
    <s v="O221102058565"/>
    <s v="2022"/>
    <s v="4분기(12월)"/>
    <x v="9"/>
    <s v="인도네시아"/>
    <s v="김신완"/>
    <x v="0"/>
    <s v="곰표 후라이드 오징어 튀김 200g"/>
    <n v="23000"/>
    <n v="1"/>
    <n v="23000"/>
  </r>
  <r>
    <x v="322"/>
    <s v="O221102058565"/>
    <s v="2022"/>
    <s v="4분기(12월)"/>
    <x v="9"/>
    <s v="인도네시아"/>
    <s v="김신완"/>
    <x v="0"/>
    <s v="마렝고105g"/>
    <n v="4100"/>
    <n v="1"/>
    <n v="4100"/>
  </r>
  <r>
    <x v="322"/>
    <s v="O221102058565"/>
    <s v="2022"/>
    <s v="4분기(12월)"/>
    <x v="9"/>
    <s v="인도네시아"/>
    <s v="김신완"/>
    <x v="0"/>
    <s v="바로충전 홍삼진10g30포"/>
    <n v="37800"/>
    <n v="1"/>
    <n v="37800"/>
  </r>
  <r>
    <x v="322"/>
    <s v="O221102058565"/>
    <s v="2022"/>
    <s v="4분기(12월)"/>
    <x v="9"/>
    <s v="인도네시아"/>
    <s v="김신완"/>
    <x v="0"/>
    <s v="오로니아 rTG 오메가-3 90캡슐"/>
    <n v="49500"/>
    <n v="1"/>
    <n v="49500"/>
  </r>
  <r>
    <x v="322"/>
    <s v="O221102058565"/>
    <s v="2022"/>
    <s v="4분기(12월)"/>
    <x v="9"/>
    <s v="인도네시아"/>
    <s v="김신완"/>
    <x v="0"/>
    <s v="줄리스 그립핑 샴푸"/>
    <n v="37000"/>
    <n v="1"/>
    <n v="37000"/>
  </r>
  <r>
    <x v="322"/>
    <s v="O221102058565"/>
    <s v="2022"/>
    <s v="4분기(12월)"/>
    <x v="9"/>
    <s v="인도네시아"/>
    <s v="김신완"/>
    <x v="0"/>
    <s v="파마젠 멀티비타민 꾸미(90일분)"/>
    <n v="14000"/>
    <n v="1"/>
    <n v="14000"/>
  </r>
  <r>
    <x v="322"/>
    <s v="O221102058565"/>
    <s v="2022"/>
    <s v="4분기(12월)"/>
    <x v="9"/>
    <s v="인도네시아"/>
    <s v="김신완"/>
    <x v="0"/>
    <s v="포스트 현미그래놀라310g"/>
    <n v="4400"/>
    <n v="2"/>
    <n v="8800"/>
  </r>
  <r>
    <x v="322"/>
    <s v="O221102058565"/>
    <s v="2022"/>
    <s v="4분기(12월)"/>
    <x v="9"/>
    <s v="인도네시아"/>
    <s v="김신완"/>
    <x v="0"/>
    <s v="해태 맛동산 90g"/>
    <n v="1380"/>
    <n v="2"/>
    <n v="2760"/>
  </r>
  <r>
    <x v="323"/>
    <s v="O221102058564"/>
    <s v="2022"/>
    <s v="4분기(12월)"/>
    <x v="16"/>
    <s v="인도"/>
    <s v="이규수"/>
    <x v="0"/>
    <s v="CJ 컵반 김치날치알밥188g"/>
    <n v="3170"/>
    <n v="1"/>
    <n v="3170"/>
  </r>
  <r>
    <x v="323"/>
    <s v="O221102058564"/>
    <s v="2022"/>
    <s v="4분기(12월)"/>
    <x v="16"/>
    <s v="인도"/>
    <s v="이규수"/>
    <x v="0"/>
    <s v="CJ 컵반 불닭마요덮밥219g"/>
    <n v="3170"/>
    <n v="1"/>
    <n v="3170"/>
  </r>
  <r>
    <x v="323"/>
    <s v="O221102058564"/>
    <s v="2022"/>
    <s v="4분기(12월)"/>
    <x v="16"/>
    <s v="인도"/>
    <s v="이규수"/>
    <x v="0"/>
    <s v="CJ)오뎅한그릇360g"/>
    <n v="1870"/>
    <n v="2"/>
    <n v="3740"/>
  </r>
  <r>
    <x v="323"/>
    <s v="O221102058564"/>
    <s v="2022"/>
    <s v="4분기(12월)"/>
    <x v="16"/>
    <s v="인도"/>
    <s v="이규수"/>
    <x v="0"/>
    <s v="농심 새우깡90g"/>
    <n v="1073"/>
    <n v="3"/>
    <n v="3219"/>
  </r>
  <r>
    <x v="323"/>
    <s v="O221102058564"/>
    <s v="2022"/>
    <s v="4분기(12월)"/>
    <x v="16"/>
    <s v="인도"/>
    <s v="이규수"/>
    <x v="0"/>
    <s v="농심 신라면(멀티5입)"/>
    <n v="3730"/>
    <n v="1"/>
    <n v="3730"/>
  </r>
  <r>
    <x v="323"/>
    <s v="O221102058564"/>
    <s v="2022"/>
    <s v="4분기(12월)"/>
    <x v="16"/>
    <s v="인도"/>
    <s v="이규수"/>
    <x v="0"/>
    <s v="다담부대찌개양념140G"/>
    <n v="1390"/>
    <n v="1"/>
    <n v="1390"/>
  </r>
  <r>
    <x v="323"/>
    <s v="O221102058564"/>
    <s v="2022"/>
    <s v="4분기(12월)"/>
    <x v="16"/>
    <s v="인도"/>
    <s v="이규수"/>
    <x v="0"/>
    <s v="다향 훈제오리(슬라이스)400g"/>
    <n v="10380"/>
    <n v="1"/>
    <n v="10380"/>
  </r>
  <r>
    <x v="323"/>
    <s v="O221102058564"/>
    <s v="2022"/>
    <s v="4분기(12월)"/>
    <x v="16"/>
    <s v="인도"/>
    <s v="이규수"/>
    <x v="0"/>
    <s v="대림)옛날맛 순대 500g"/>
    <n v="2800"/>
    <n v="1"/>
    <n v="2800"/>
  </r>
  <r>
    <x v="323"/>
    <s v="O221102058564"/>
    <s v="2022"/>
    <s v="4분기(12월)"/>
    <x v="16"/>
    <s v="인도"/>
    <s v="이규수"/>
    <x v="0"/>
    <s v="롯데)까르보나라스파게티"/>
    <n v="3100"/>
    <n v="1"/>
    <n v="3100"/>
  </r>
  <r>
    <x v="323"/>
    <s v="O221102058564"/>
    <s v="2022"/>
    <s v="4분기(12월)"/>
    <x v="16"/>
    <s v="인도"/>
    <s v="이규수"/>
    <x v="0"/>
    <s v="몸이반한곤약젤리 다이어트(와일드망고)130ml*10입"/>
    <n v="9900"/>
    <n v="1"/>
    <n v="9900"/>
  </r>
  <r>
    <x v="323"/>
    <s v="O221102058564"/>
    <s v="2022"/>
    <s v="4분기(12월)"/>
    <x v="16"/>
    <s v="인도"/>
    <s v="이규수"/>
    <x v="0"/>
    <s v="몸이반한곤약젤리 디저트(복숭아)130ml*10입"/>
    <n v="9900"/>
    <n v="1"/>
    <n v="9900"/>
  </r>
  <r>
    <x v="323"/>
    <s v="O221102058564"/>
    <s v="2022"/>
    <s v="4분기(12월)"/>
    <x v="16"/>
    <s v="인도"/>
    <s v="이규수"/>
    <x v="0"/>
    <s v="상하목장 유기농 멸균우유200ml*24입"/>
    <n v="24280"/>
    <n v="2"/>
    <n v="48560"/>
  </r>
  <r>
    <x v="323"/>
    <s v="O221102058564"/>
    <s v="2022"/>
    <s v="4분기(12월)"/>
    <x v="16"/>
    <s v="인도"/>
    <s v="이규수"/>
    <x v="0"/>
    <s v="송학 낙지젓160g"/>
    <n v="5300"/>
    <n v="1"/>
    <n v="5300"/>
  </r>
  <r>
    <x v="323"/>
    <s v="O221102058564"/>
    <s v="2022"/>
    <s v="4분기(12월)"/>
    <x v="16"/>
    <s v="인도"/>
    <s v="이규수"/>
    <x v="0"/>
    <s v="송학 오징어젓160g"/>
    <n v="4000"/>
    <n v="1"/>
    <n v="4000"/>
  </r>
  <r>
    <x v="323"/>
    <s v="O221102058564"/>
    <s v="2022"/>
    <s v="4분기(12월)"/>
    <x v="16"/>
    <s v="인도"/>
    <s v="이규수"/>
    <x v="0"/>
    <s v="엔네이처부드러운프랑크260g*2개"/>
    <n v="7700"/>
    <n v="1"/>
    <n v="7700"/>
  </r>
  <r>
    <x v="323"/>
    <s v="O221102058564"/>
    <s v="2022"/>
    <s v="4분기(12월)"/>
    <x v="16"/>
    <s v="인도"/>
    <s v="이규수"/>
    <x v="0"/>
    <s v="우와한 치즈칩42g"/>
    <n v="2360"/>
    <n v="5"/>
    <n v="11800"/>
  </r>
  <r>
    <x v="323"/>
    <s v="O221102058564"/>
    <s v="2022"/>
    <s v="4분기(12월)"/>
    <x v="16"/>
    <s v="인도"/>
    <s v="이규수"/>
    <x v="0"/>
    <s v="전기구이 꾼 쥐포43g이상"/>
    <n v="1900"/>
    <n v="2"/>
    <n v="3800"/>
  </r>
  <r>
    <x v="323"/>
    <s v="O221102058564"/>
    <s v="2022"/>
    <s v="4분기(12월)"/>
    <x v="16"/>
    <s v="인도"/>
    <s v="이규수"/>
    <x v="0"/>
    <s v="종가집 포기김치1.3kg"/>
    <n v="14700"/>
    <n v="1"/>
    <n v="14700"/>
  </r>
  <r>
    <x v="323"/>
    <s v="O221102058564"/>
    <s v="2022"/>
    <s v="4분기(12월)"/>
    <x v="16"/>
    <s v="인도"/>
    <s v="이규수"/>
    <x v="0"/>
    <s v="진라면*매운맛(멀티5입)"/>
    <n v="3250"/>
    <n v="1"/>
    <n v="3250"/>
  </r>
  <r>
    <x v="323"/>
    <s v="O221102058564"/>
    <s v="2022"/>
    <s v="4분기(12월)"/>
    <x v="16"/>
    <s v="인도"/>
    <s v="이규수"/>
    <x v="0"/>
    <s v="참크래커56g"/>
    <n v="900"/>
    <n v="1"/>
    <n v="900"/>
  </r>
  <r>
    <x v="323"/>
    <s v="O221102058564"/>
    <s v="2022"/>
    <s v="4분기(12월)"/>
    <x v="16"/>
    <s v="인도"/>
    <s v="이규수"/>
    <x v="0"/>
    <s v="카누 다크로스트 아메리카노100T(미니)"/>
    <n v="20390"/>
    <n v="1"/>
    <n v="20390"/>
  </r>
  <r>
    <x v="323"/>
    <s v="O221102058564"/>
    <s v="2022"/>
    <s v="4분기(12월)"/>
    <x v="16"/>
    <s v="인도"/>
    <s v="이규수"/>
    <x v="0"/>
    <s v="크라운 뽀또 치즈타르트161g"/>
    <n v="1800"/>
    <n v="1"/>
    <n v="1800"/>
  </r>
  <r>
    <x v="323"/>
    <s v="O221102058564"/>
    <s v="2022"/>
    <s v="4분기(12월)"/>
    <x v="16"/>
    <s v="인도"/>
    <s v="이규수"/>
    <x v="0"/>
    <s v="해태 버터링 딥초코103g"/>
    <n v="2400"/>
    <n v="1"/>
    <n v="2400"/>
  </r>
  <r>
    <x v="323"/>
    <s v="O221102058564"/>
    <s v="2022"/>
    <s v="4분기(12월)"/>
    <x v="16"/>
    <s v="인도"/>
    <s v="이규수"/>
    <x v="0"/>
    <s v="해태 에이스364g"/>
    <n v="3600"/>
    <n v="1"/>
    <n v="3600"/>
  </r>
  <r>
    <x v="323"/>
    <s v="O221102058564"/>
    <s v="2022"/>
    <s v="4분기(12월)"/>
    <x v="16"/>
    <s v="인도"/>
    <s v="이규수"/>
    <x v="0"/>
    <s v="햇반 발아현미밥210g*4"/>
    <n v="6630"/>
    <n v="1"/>
    <n v="6630"/>
  </r>
  <r>
    <x v="323"/>
    <s v="O221102058564"/>
    <s v="2022"/>
    <s v="4분기(12월)"/>
    <x v="16"/>
    <s v="인도"/>
    <s v="이규수"/>
    <x v="0"/>
    <s v="햇반 흑미밥210g*4"/>
    <n v="6630"/>
    <n v="1"/>
    <n v="6630"/>
  </r>
  <r>
    <x v="323"/>
    <s v="O221102058564"/>
    <s v="2022"/>
    <s v="4분기(12월)"/>
    <x v="16"/>
    <s v="인도"/>
    <s v="이규수"/>
    <x v="0"/>
    <s v="허니버터 군옥수수맛아몬드130g"/>
    <n v="3890"/>
    <n v="1"/>
    <n v="3890"/>
  </r>
  <r>
    <x v="324"/>
    <s v="O221102058563"/>
    <s v="2022"/>
    <s v="4분기(12월)"/>
    <x v="9"/>
    <s v="인도네시아"/>
    <s v="이재완"/>
    <x v="0"/>
    <s v="The맛있는 김도둑새우&amp;멸치돌자반35g"/>
    <n v="1100"/>
    <n v="1"/>
    <n v="1100"/>
  </r>
  <r>
    <x v="324"/>
    <s v="O221102058563"/>
    <s v="2022"/>
    <s v="4분기(12월)"/>
    <x v="9"/>
    <s v="인도네시아"/>
    <s v="이재완"/>
    <x v="0"/>
    <s v="The맛있는광천돌자반70g"/>
    <n v="1780"/>
    <n v="3"/>
    <n v="5340"/>
  </r>
  <r>
    <x v="324"/>
    <s v="O221102058563"/>
    <s v="2022"/>
    <s v="4분기(12월)"/>
    <x v="9"/>
    <s v="인도네시아"/>
    <s v="이재완"/>
    <x v="0"/>
    <s v="The맛있는김도둑 파래식탁김15g*30"/>
    <n v="26000"/>
    <n v="3"/>
    <n v="78000"/>
  </r>
  <r>
    <x v="324"/>
    <s v="O221102058563"/>
    <s v="2022"/>
    <s v="4분기(12월)"/>
    <x v="9"/>
    <s v="인도네시아"/>
    <s v="이재완"/>
    <x v="0"/>
    <s v="Y J 새부리형 마스크KF94(대형)화이트50매"/>
    <n v="17000"/>
    <n v="1"/>
    <n v="17000"/>
  </r>
  <r>
    <x v="324"/>
    <s v="O221102058563"/>
    <s v="2022"/>
    <s v="4분기(12월)"/>
    <x v="9"/>
    <s v="인도네시아"/>
    <s v="이재완"/>
    <x v="0"/>
    <s v="농심 꿀꽈배기90g"/>
    <n v="1240"/>
    <n v="2"/>
    <n v="2480"/>
  </r>
  <r>
    <x v="324"/>
    <s v="O221102058563"/>
    <s v="2022"/>
    <s v="4분기(12월)"/>
    <x v="9"/>
    <s v="인도네시아"/>
    <s v="이재완"/>
    <x v="0"/>
    <s v="농심 새우깡90g"/>
    <n v="1073"/>
    <n v="3"/>
    <n v="3219"/>
  </r>
  <r>
    <x v="324"/>
    <s v="O221102058563"/>
    <s v="2022"/>
    <s v="4분기(12월)"/>
    <x v="9"/>
    <s v="인도네시아"/>
    <s v="이재완"/>
    <x v="0"/>
    <s v="농심 안성탕면(멀티5입)"/>
    <n v="4080"/>
    <n v="1"/>
    <n v="4080"/>
  </r>
  <r>
    <x v="324"/>
    <s v="O221102058563"/>
    <s v="2022"/>
    <s v="4분기(12월)"/>
    <x v="9"/>
    <s v="인도네시아"/>
    <s v="이재완"/>
    <x v="0"/>
    <s v="농심 오징어짬뽕(멀티5입)"/>
    <n v="4430"/>
    <n v="1"/>
    <n v="4430"/>
  </r>
  <r>
    <x v="324"/>
    <s v="O221102058563"/>
    <s v="2022"/>
    <s v="4분기(12월)"/>
    <x v="9"/>
    <s v="인도네시아"/>
    <s v="이재완"/>
    <x v="0"/>
    <s v="농심 육개장사발면86g*6입"/>
    <n v="5000"/>
    <n v="2"/>
    <n v="10000"/>
  </r>
  <r>
    <x v="324"/>
    <s v="O221102058563"/>
    <s v="2022"/>
    <s v="4분기(12월)"/>
    <x v="9"/>
    <s v="인도네시아"/>
    <s v="이재완"/>
    <x v="0"/>
    <s v="머거본 맛땅콩55g*12"/>
    <n v="11000"/>
    <n v="2"/>
    <n v="22000"/>
  </r>
  <r>
    <x v="324"/>
    <s v="O221102058563"/>
    <s v="2022"/>
    <s v="4분기(12월)"/>
    <x v="9"/>
    <s v="인도네시아"/>
    <s v="이재완"/>
    <x v="0"/>
    <s v="샌드 에이스찐초코204g"/>
    <n v="3600"/>
    <n v="3"/>
    <n v="10800"/>
  </r>
  <r>
    <x v="324"/>
    <s v="O221102058563"/>
    <s v="2022"/>
    <s v="4분기(12월)"/>
    <x v="9"/>
    <s v="인도네시아"/>
    <s v="이재완"/>
    <x v="0"/>
    <s v="신라면 작은컵(6입)"/>
    <n v="5850"/>
    <n v="2"/>
    <n v="11700"/>
  </r>
  <r>
    <x v="324"/>
    <s v="O221102058563"/>
    <s v="2022"/>
    <s v="4분기(12월)"/>
    <x v="9"/>
    <s v="인도네시아"/>
    <s v="이재완"/>
    <x v="0"/>
    <s v="앵그리너구리멀티 5입"/>
    <n v="3980"/>
    <n v="2"/>
    <n v="7960"/>
  </r>
  <r>
    <x v="324"/>
    <s v="O221102058563"/>
    <s v="2022"/>
    <s v="4분기(12월)"/>
    <x v="9"/>
    <s v="인도네시아"/>
    <s v="이재완"/>
    <x v="0"/>
    <s v="연세 검은콩&amp;고칼슘두유200ml*24입"/>
    <n v="12500"/>
    <n v="2"/>
    <n v="25000"/>
  </r>
  <r>
    <x v="324"/>
    <s v="O221102058563"/>
    <s v="2022"/>
    <s v="4분기(12월)"/>
    <x v="9"/>
    <s v="인도네시아"/>
    <s v="이재완"/>
    <x v="0"/>
    <s v="오뚜기 참깨라면(소컵)65g*6"/>
    <n v="7040"/>
    <n v="1"/>
    <n v="7040"/>
  </r>
  <r>
    <x v="324"/>
    <s v="O221102058563"/>
    <s v="2022"/>
    <s v="4분기(12월)"/>
    <x v="9"/>
    <s v="인도네시아"/>
    <s v="이재완"/>
    <x v="0"/>
    <s v="오리온 오징어땅콩180g"/>
    <n v="2260"/>
    <n v="3"/>
    <n v="6780"/>
  </r>
  <r>
    <x v="324"/>
    <s v="O221102058563"/>
    <s v="2022"/>
    <s v="4분기(12월)"/>
    <x v="9"/>
    <s v="인도네시아"/>
    <s v="이재완"/>
    <x v="0"/>
    <s v="오리온 초코파이12p"/>
    <n v="3920"/>
    <n v="2"/>
    <n v="7840"/>
  </r>
  <r>
    <x v="324"/>
    <s v="O221102058563"/>
    <s v="2022"/>
    <s v="4분기(12월)"/>
    <x v="9"/>
    <s v="인도네시아"/>
    <s v="이재완"/>
    <x v="0"/>
    <s v="진진짜라멀티4입"/>
    <n v="5890"/>
    <n v="1"/>
    <n v="5890"/>
  </r>
  <r>
    <x v="324"/>
    <s v="O221102058563"/>
    <s v="2022"/>
    <s v="4분기(12월)"/>
    <x v="9"/>
    <s v="인도네시아"/>
    <s v="이재완"/>
    <x v="0"/>
    <s v="짱이야 166g"/>
    <n v="1160"/>
    <n v="3"/>
    <n v="3480"/>
  </r>
  <r>
    <x v="324"/>
    <s v="O221102058563"/>
    <s v="2022"/>
    <s v="4분기(12월)"/>
    <x v="9"/>
    <s v="인도네시아"/>
    <s v="이재완"/>
    <x v="0"/>
    <s v="크라운 못말리는 신짱120g"/>
    <n v="1090"/>
    <n v="4"/>
    <n v="4360"/>
  </r>
  <r>
    <x v="324"/>
    <s v="O221102058563"/>
    <s v="2022"/>
    <s v="4분기(12월)"/>
    <x v="9"/>
    <s v="인도네시아"/>
    <s v="이재완"/>
    <x v="0"/>
    <s v="크라운 카라멜콘땅콩72g"/>
    <n v="1070"/>
    <n v="3"/>
    <n v="3210"/>
  </r>
  <r>
    <x v="324"/>
    <s v="O221102058563"/>
    <s v="2022"/>
    <s v="4분기(12월)"/>
    <x v="9"/>
    <s v="인도네시아"/>
    <s v="이재완"/>
    <x v="0"/>
    <s v="포키 오리지날46g"/>
    <n v="1070"/>
    <n v="4"/>
    <n v="4280"/>
  </r>
  <r>
    <x v="324"/>
    <s v="O221102058563"/>
    <s v="2022"/>
    <s v="4분기(12월)"/>
    <x v="9"/>
    <s v="인도네시아"/>
    <s v="이재완"/>
    <x v="0"/>
    <s v="해태 에이스364g"/>
    <n v="3600"/>
    <n v="3"/>
    <n v="10800"/>
  </r>
  <r>
    <x v="324"/>
    <s v="O221102058563"/>
    <s v="2022"/>
    <s v="4분기(12월)"/>
    <x v="9"/>
    <s v="인도네시아"/>
    <s v="이재완"/>
    <x v="0"/>
    <s v="해태 연양갱55g"/>
    <n v="700"/>
    <n v="4"/>
    <n v="2800"/>
  </r>
  <r>
    <x v="324"/>
    <s v="O221102058563"/>
    <s v="2022"/>
    <s v="4분기(12월)"/>
    <x v="9"/>
    <s v="인도네시아"/>
    <s v="이재완"/>
    <x v="0"/>
    <s v="해태 자유시간 리얼초코36g*12"/>
    <n v="8720"/>
    <n v="3"/>
    <n v="26160"/>
  </r>
  <r>
    <x v="324"/>
    <s v="O221102058563"/>
    <s v="2022"/>
    <s v="4분기(12월)"/>
    <x v="9"/>
    <s v="인도네시아"/>
    <s v="이재완"/>
    <x v="0"/>
    <s v="해태 허니버터칩60g*4입"/>
    <n v="4700"/>
    <n v="3"/>
    <n v="14100"/>
  </r>
  <r>
    <x v="325"/>
    <s v="O221102058561"/>
    <s v="2022"/>
    <s v="4분기(12월)"/>
    <x v="9"/>
    <s v="필리핀"/>
    <s v="이준택"/>
    <x v="0"/>
    <s v="Albero 북미산 월넛 손잡이 원목 도마M1"/>
    <n v="67720"/>
    <n v="1"/>
    <n v="67720"/>
  </r>
  <r>
    <x v="325"/>
    <s v="O221102058561"/>
    <s v="2022"/>
    <s v="4분기(12월)"/>
    <x v="9"/>
    <s v="필리핀"/>
    <s v="이준택"/>
    <x v="0"/>
    <s v="Oral-B 고탄력미세모잇몸케어6입"/>
    <n v="7900"/>
    <n v="1"/>
    <n v="7900"/>
  </r>
  <r>
    <x v="325"/>
    <s v="O221102058561"/>
    <s v="2022"/>
    <s v="4분기(12월)"/>
    <x v="9"/>
    <s v="필리핀"/>
    <s v="이준택"/>
    <x v="0"/>
    <s v="The맛있는 김도둑 김밥용김10매"/>
    <n v="1400"/>
    <n v="2"/>
    <n v="2800"/>
  </r>
  <r>
    <x v="325"/>
    <s v="O221102058561"/>
    <s v="2022"/>
    <s v="4분기(12월)"/>
    <x v="9"/>
    <s v="필리핀"/>
    <s v="이준택"/>
    <x v="0"/>
    <s v="구운감자 슬림80g"/>
    <n v="1090"/>
    <n v="3"/>
    <n v="3270"/>
  </r>
  <r>
    <x v="325"/>
    <s v="O221102058561"/>
    <s v="2022"/>
    <s v="4분기(12월)"/>
    <x v="9"/>
    <s v="필리핀"/>
    <s v="이준택"/>
    <x v="0"/>
    <s v="닭가슴살 청양고추후랑크550g"/>
    <n v="6610"/>
    <n v="1"/>
    <n v="6610"/>
  </r>
  <r>
    <x v="325"/>
    <s v="O221102058561"/>
    <s v="2022"/>
    <s v="4분기(12월)"/>
    <x v="9"/>
    <s v="필리핀"/>
    <s v="이준택"/>
    <x v="0"/>
    <s v="대파슬라이스 동결건조10g"/>
    <n v="2400"/>
    <n v="3"/>
    <n v="7200"/>
  </r>
  <r>
    <x v="325"/>
    <s v="O221102058561"/>
    <s v="2022"/>
    <s v="4분기(12월)"/>
    <x v="9"/>
    <s v="필리핀"/>
    <s v="이준택"/>
    <x v="0"/>
    <s v="롯데 김밥속햄100g"/>
    <n v="1700"/>
    <n v="1"/>
    <n v="1700"/>
  </r>
  <r>
    <x v="325"/>
    <s v="O221102058561"/>
    <s v="2022"/>
    <s v="4분기(12월)"/>
    <x v="9"/>
    <s v="필리핀"/>
    <s v="이준택"/>
    <x v="0"/>
    <s v="뻥이요 오리지날 140g"/>
    <n v="1250"/>
    <n v="5"/>
    <n v="6250"/>
  </r>
  <r>
    <x v="325"/>
    <s v="O221102058561"/>
    <s v="2022"/>
    <s v="4분기(12월)"/>
    <x v="9"/>
    <s v="필리핀"/>
    <s v="이준택"/>
    <x v="0"/>
    <s v="주부9단 두툼 프랑크소시지450g"/>
    <n v="8380"/>
    <n v="1"/>
    <n v="8380"/>
  </r>
  <r>
    <x v="325"/>
    <s v="O221102058561"/>
    <s v="2022"/>
    <s v="4분기(12월)"/>
    <x v="9"/>
    <s v="필리핀"/>
    <s v="이준택"/>
    <x v="0"/>
    <s v="청정원 고기전용쌈장450g"/>
    <n v="4700"/>
    <n v="1"/>
    <n v="4700"/>
  </r>
  <r>
    <x v="325"/>
    <s v="O221102058561"/>
    <s v="2022"/>
    <s v="4분기(12월)"/>
    <x v="9"/>
    <s v="필리핀"/>
    <s v="이준택"/>
    <x v="0"/>
    <s v="칠갑 오징어젓160g"/>
    <n v="4090"/>
    <n v="1"/>
    <n v="4090"/>
  </r>
  <r>
    <x v="325"/>
    <s v="O221102058561"/>
    <s v="2022"/>
    <s v="4분기(12월)"/>
    <x v="9"/>
    <s v="필리핀"/>
    <s v="이준택"/>
    <x v="0"/>
    <s v="클린치간칫솔8입(0.7mm)"/>
    <n v="3190"/>
    <n v="2"/>
    <n v="6380"/>
  </r>
  <r>
    <x v="325"/>
    <s v="O221102058561"/>
    <s v="2022"/>
    <s v="4분기(12월)"/>
    <x v="9"/>
    <s v="필리핀"/>
    <s v="이준택"/>
    <x v="0"/>
    <s v="키친아트 쿨러팩15L(37*18*25)"/>
    <n v="13400"/>
    <n v="1"/>
    <n v="13400"/>
  </r>
  <r>
    <x v="325"/>
    <s v="O221102058561"/>
    <s v="2022"/>
    <s v="4분기(12월)"/>
    <x v="9"/>
    <s v="필리핀"/>
    <s v="이준택"/>
    <x v="0"/>
    <s v="하이델 무쇠프라이팬28cm"/>
    <n v="29000"/>
    <n v="1"/>
    <n v="29000"/>
  </r>
  <r>
    <x v="325"/>
    <s v="O221102058561"/>
    <s v="2022"/>
    <s v="4분기(12월)"/>
    <x v="9"/>
    <s v="필리핀"/>
    <s v="이준택"/>
    <x v="0"/>
    <s v="한일 부부수저세트"/>
    <n v="16018"/>
    <n v="1"/>
    <n v="16018"/>
  </r>
  <r>
    <x v="326"/>
    <s v="O221102058559"/>
    <s v="2022"/>
    <s v="4분기(12월)"/>
    <x v="9"/>
    <s v="인도"/>
    <s v="이의진"/>
    <x v="0"/>
    <s v="국내산 종이컵 50P"/>
    <n v="600"/>
    <n v="1"/>
    <n v="600"/>
  </r>
  <r>
    <x v="326"/>
    <s v="O221102058559"/>
    <s v="2022"/>
    <s v="4분기(12월)"/>
    <x v="9"/>
    <s v="인도"/>
    <s v="이의진"/>
    <x v="0"/>
    <s v="대림 스노우크랩킹140g"/>
    <n v="2570"/>
    <n v="1"/>
    <n v="2570"/>
  </r>
  <r>
    <x v="326"/>
    <s v="O221102058559"/>
    <s v="2022"/>
    <s v="4분기(12월)"/>
    <x v="9"/>
    <s v="인도"/>
    <s v="이의진"/>
    <x v="0"/>
    <s v="동원 후랑크소시지250g*2개"/>
    <n v="6760"/>
    <n v="1"/>
    <n v="6760"/>
  </r>
  <r>
    <x v="326"/>
    <s v="O221102058559"/>
    <s v="2022"/>
    <s v="4분기(12월)"/>
    <x v="9"/>
    <s v="인도"/>
    <s v="이의진"/>
    <x v="0"/>
    <s v="뚝딱 얼큰시래기된장국50g(10g*5)"/>
    <n v="4600"/>
    <n v="1"/>
    <n v="4600"/>
  </r>
  <r>
    <x v="326"/>
    <s v="O221102058559"/>
    <s v="2022"/>
    <s v="4분기(12월)"/>
    <x v="9"/>
    <s v="인도"/>
    <s v="이의진"/>
    <x v="0"/>
    <s v="뚝배기표 청국장 180g(양념)"/>
    <n v="1240"/>
    <n v="3"/>
    <n v="3720"/>
  </r>
  <r>
    <x v="326"/>
    <s v="O221102058559"/>
    <s v="2022"/>
    <s v="4분기(12월)"/>
    <x v="9"/>
    <s v="인도"/>
    <s v="이의진"/>
    <x v="0"/>
    <s v="롯데 김밥속햄100g"/>
    <n v="1700"/>
    <n v="4"/>
    <n v="6800"/>
  </r>
  <r>
    <x v="326"/>
    <s v="O221102058559"/>
    <s v="2022"/>
    <s v="4분기(12월)"/>
    <x v="9"/>
    <s v="인도"/>
    <s v="이의진"/>
    <x v="0"/>
    <s v="메밀소바장국360ml"/>
    <n v="2980"/>
    <n v="1"/>
    <n v="2980"/>
  </r>
  <r>
    <x v="326"/>
    <s v="O221102058559"/>
    <s v="2022"/>
    <s v="4분기(12월)"/>
    <x v="9"/>
    <s v="인도"/>
    <s v="이의진"/>
    <x v="0"/>
    <s v="백설 고소함가득참기름330ml"/>
    <n v="6200"/>
    <n v="1"/>
    <n v="6200"/>
  </r>
  <r>
    <x v="326"/>
    <s v="O221102058559"/>
    <s v="2022"/>
    <s v="4분기(12월)"/>
    <x v="9"/>
    <s v="인도"/>
    <s v="이의진"/>
    <x v="0"/>
    <s v="설악산 국산 친환경인증표고버섯 절편80g"/>
    <n v="7800"/>
    <n v="1"/>
    <n v="7800"/>
  </r>
  <r>
    <x v="326"/>
    <s v="O221102058559"/>
    <s v="2022"/>
    <s v="4분기(12월)"/>
    <x v="9"/>
    <s v="인도"/>
    <s v="이의진"/>
    <x v="0"/>
    <s v="송학 새우젓1kg"/>
    <n v="12600"/>
    <n v="1"/>
    <n v="12600"/>
  </r>
  <r>
    <x v="326"/>
    <s v="O221102058559"/>
    <s v="2022"/>
    <s v="4분기(12월)"/>
    <x v="9"/>
    <s v="인도"/>
    <s v="이의진"/>
    <x v="0"/>
    <s v="스팸 마일드 300g*3"/>
    <n v="12480"/>
    <n v="1"/>
    <n v="12480"/>
  </r>
  <r>
    <x v="326"/>
    <s v="O221102058559"/>
    <s v="2022"/>
    <s v="4분기(12월)"/>
    <x v="9"/>
    <s v="인도"/>
    <s v="이의진"/>
    <x v="0"/>
    <s v="신양촌 양조 생명물간장 860ml"/>
    <n v="9500"/>
    <n v="1"/>
    <n v="9500"/>
  </r>
  <r>
    <x v="326"/>
    <s v="O221102058559"/>
    <s v="2022"/>
    <s v="4분기(12월)"/>
    <x v="9"/>
    <s v="인도"/>
    <s v="이의진"/>
    <x v="0"/>
    <s v="엔네이처부드러운프랑크260g*2개"/>
    <n v="7700"/>
    <n v="1"/>
    <n v="7700"/>
  </r>
  <r>
    <x v="326"/>
    <s v="O221102058559"/>
    <s v="2022"/>
    <s v="4분기(12월)"/>
    <x v="9"/>
    <s v="인도"/>
    <s v="이의진"/>
    <x v="0"/>
    <s v="옛날 쥐치포40g"/>
    <n v="1480"/>
    <n v="2"/>
    <n v="2960"/>
  </r>
  <r>
    <x v="326"/>
    <s v="O221102058559"/>
    <s v="2022"/>
    <s v="4분기(12월)"/>
    <x v="9"/>
    <s v="인도"/>
    <s v="이의진"/>
    <x v="0"/>
    <s v="이광범명가 들기름160ml(100%국산)"/>
    <n v="22000"/>
    <n v="1"/>
    <n v="22000"/>
  </r>
  <r>
    <x v="326"/>
    <s v="O221102058559"/>
    <s v="2022"/>
    <s v="4분기(12월)"/>
    <x v="9"/>
    <s v="인도"/>
    <s v="이의진"/>
    <x v="0"/>
    <s v="일미 김밥단무지400g"/>
    <n v="2320"/>
    <n v="4"/>
    <n v="9280"/>
  </r>
  <r>
    <x v="326"/>
    <s v="O221102058559"/>
    <s v="2022"/>
    <s v="4분기(12월)"/>
    <x v="9"/>
    <s v="인도"/>
    <s v="이의진"/>
    <x v="0"/>
    <s v="전기구이 꾼 쥐포43g이상"/>
    <n v="1900"/>
    <n v="1"/>
    <n v="1900"/>
  </r>
  <r>
    <x v="326"/>
    <s v="O221102058559"/>
    <s v="2022"/>
    <s v="4분기(12월)"/>
    <x v="9"/>
    <s v="인도"/>
    <s v="이의진"/>
    <x v="0"/>
    <s v="존쿡 전G베이컨200g"/>
    <n v="4010"/>
    <n v="1"/>
    <n v="4010"/>
  </r>
  <r>
    <x v="326"/>
    <s v="O221102058559"/>
    <s v="2022"/>
    <s v="4분기(12월)"/>
    <x v="9"/>
    <s v="인도"/>
    <s v="이의진"/>
    <x v="0"/>
    <s v="종가집 열무김치 1.5kg"/>
    <n v="21000"/>
    <n v="1"/>
    <n v="21000"/>
  </r>
  <r>
    <x v="326"/>
    <s v="O221102058559"/>
    <s v="2022"/>
    <s v="4분기(12월)"/>
    <x v="9"/>
    <s v="인도"/>
    <s v="이의진"/>
    <x v="0"/>
    <s v="종가집 총각김치 1.5kg"/>
    <n v="21000"/>
    <n v="3"/>
    <n v="63000"/>
  </r>
  <r>
    <x v="326"/>
    <s v="O221102058559"/>
    <s v="2022"/>
    <s v="4분기(12월)"/>
    <x v="9"/>
    <s v="인도"/>
    <s v="이의진"/>
    <x v="0"/>
    <s v="종가집 포기김치1.3kg"/>
    <n v="14700"/>
    <n v="2"/>
    <n v="29400"/>
  </r>
  <r>
    <x v="326"/>
    <s v="O221102058559"/>
    <s v="2022"/>
    <s v="4분기(12월)"/>
    <x v="9"/>
    <s v="인도"/>
    <s v="이의진"/>
    <x v="0"/>
    <s v="종가집 포기김치1.6kg"/>
    <n v="18700"/>
    <n v="2"/>
    <n v="37400"/>
  </r>
  <r>
    <x v="326"/>
    <s v="O221102058559"/>
    <s v="2022"/>
    <s v="4분기(12월)"/>
    <x v="9"/>
    <s v="인도"/>
    <s v="이의진"/>
    <x v="0"/>
    <s v="청정원 초고추장 1kg"/>
    <n v="4500"/>
    <n v="1"/>
    <n v="4500"/>
  </r>
  <r>
    <x v="326"/>
    <s v="O221102058559"/>
    <s v="2022"/>
    <s v="4분기(12월)"/>
    <x v="9"/>
    <s v="인도"/>
    <s v="이의진"/>
    <x v="0"/>
    <s v="한성 통통맛살골드207g"/>
    <n v="1690"/>
    <n v="1"/>
    <n v="1690"/>
  </r>
  <r>
    <x v="326"/>
    <s v="O221102058559"/>
    <s v="2022"/>
    <s v="4분기(12월)"/>
    <x v="9"/>
    <s v="인도"/>
    <s v="이의진"/>
    <x v="0"/>
    <s v="한성기업 명란젓갈180g"/>
    <n v="9070"/>
    <n v="1"/>
    <n v="9070"/>
  </r>
  <r>
    <x v="326"/>
    <s v="O221102058559"/>
    <s v="2022"/>
    <s v="4분기(12월)"/>
    <x v="9"/>
    <s v="인도"/>
    <s v="이의진"/>
    <x v="0"/>
    <s v="한성크래미 145g+90g"/>
    <n v="3520"/>
    <n v="1"/>
    <n v="3520"/>
  </r>
  <r>
    <x v="326"/>
    <s v="O221102058559"/>
    <s v="2022"/>
    <s v="4분기(12월)"/>
    <x v="9"/>
    <s v="인도"/>
    <s v="이의진"/>
    <x v="0"/>
    <s v="해찬들그대로끓여먹는된장450g(쇠고기)"/>
    <n v="5900"/>
    <n v="1"/>
    <n v="5900"/>
  </r>
  <r>
    <x v="327"/>
    <s v="O221102058556"/>
    <s v="2022"/>
    <s v="4분기(12월)"/>
    <x v="10"/>
    <s v="노르웨이"/>
    <s v="이봉규"/>
    <x v="0"/>
    <s v="Shake&amp;pan핫케익믹스 오리지날 150g"/>
    <n v="2800"/>
    <n v="1"/>
    <n v="2800"/>
  </r>
  <r>
    <x v="327"/>
    <s v="O221102058556"/>
    <s v="2022"/>
    <s v="4분기(12월)"/>
    <x v="10"/>
    <s v="노르웨이"/>
    <s v="이봉규"/>
    <x v="0"/>
    <s v="고기엔 참소스 280g"/>
    <n v="1800"/>
    <n v="1"/>
    <n v="1800"/>
  </r>
  <r>
    <x v="327"/>
    <s v="O221102058556"/>
    <s v="2022"/>
    <s v="4분기(12월)"/>
    <x v="10"/>
    <s v="노르웨이"/>
    <s v="이봉규"/>
    <x v="0"/>
    <s v="고소한뚝딱비빔곤드레80g*5"/>
    <n v="14550"/>
    <n v="1"/>
    <n v="14550"/>
  </r>
  <r>
    <x v="327"/>
    <s v="O221102058556"/>
    <s v="2022"/>
    <s v="4분기(12월)"/>
    <x v="10"/>
    <s v="노르웨이"/>
    <s v="이봉규"/>
    <x v="0"/>
    <s v="고추장아찌300g"/>
    <n v="6600"/>
    <n v="1"/>
    <n v="6600"/>
  </r>
  <r>
    <x v="327"/>
    <s v="O221102058556"/>
    <s v="2022"/>
    <s v="4분기(12월)"/>
    <x v="10"/>
    <s v="노르웨이"/>
    <s v="이봉규"/>
    <x v="0"/>
    <s v="곰표 후라이드 오징어 튀김 200g"/>
    <n v="23000"/>
    <n v="1"/>
    <n v="23000"/>
  </r>
  <r>
    <x v="327"/>
    <s v="O221102058556"/>
    <s v="2022"/>
    <s v="4분기(12월)"/>
    <x v="10"/>
    <s v="노르웨이"/>
    <s v="이봉규"/>
    <x v="0"/>
    <s v="광천파래김4g*16봉"/>
    <n v="4200"/>
    <n v="1"/>
    <n v="4200"/>
  </r>
  <r>
    <x v="327"/>
    <s v="O221102058556"/>
    <s v="2022"/>
    <s v="4분기(12월)"/>
    <x v="10"/>
    <s v="노르웨이"/>
    <s v="이봉규"/>
    <x v="0"/>
    <s v="구운감자 135g"/>
    <n v="3600"/>
    <n v="1"/>
    <n v="3600"/>
  </r>
  <r>
    <x v="327"/>
    <s v="O221102058556"/>
    <s v="2022"/>
    <s v="4분기(12월)"/>
    <x v="10"/>
    <s v="노르웨이"/>
    <s v="이봉규"/>
    <x v="0"/>
    <s v="깨끗한나라 물티슈캡형70매*6"/>
    <n v="12100"/>
    <n v="1"/>
    <n v="12100"/>
  </r>
  <r>
    <x v="327"/>
    <s v="O221102058556"/>
    <s v="2022"/>
    <s v="4분기(12월)"/>
    <x v="10"/>
    <s v="노르웨이"/>
    <s v="이봉규"/>
    <x v="0"/>
    <s v="나한테 바나나유산균90g 60포"/>
    <n v="18000"/>
    <n v="1"/>
    <n v="18000"/>
  </r>
  <r>
    <x v="327"/>
    <s v="O221102058556"/>
    <s v="2022"/>
    <s v="4분기(12월)"/>
    <x v="10"/>
    <s v="노르웨이"/>
    <s v="이봉규"/>
    <x v="0"/>
    <s v="농심 감튀 어니언맛 120g"/>
    <n v="2820"/>
    <n v="1"/>
    <n v="2820"/>
  </r>
  <r>
    <x v="327"/>
    <s v="O221102058556"/>
    <s v="2022"/>
    <s v="4분기(12월)"/>
    <x v="10"/>
    <s v="노르웨이"/>
    <s v="이봉규"/>
    <x v="0"/>
    <s v="농심 닭다리 후라이드맛66g"/>
    <n v="1340"/>
    <n v="3"/>
    <n v="4020"/>
  </r>
  <r>
    <x v="327"/>
    <s v="O221102058556"/>
    <s v="2022"/>
    <s v="4분기(12월)"/>
    <x v="10"/>
    <s v="노르웨이"/>
    <s v="이봉규"/>
    <x v="0"/>
    <s v="농심 새우깡90g"/>
    <n v="1073"/>
    <n v="1"/>
    <n v="1073"/>
  </r>
  <r>
    <x v="327"/>
    <s v="O221102058556"/>
    <s v="2022"/>
    <s v="4분기(12월)"/>
    <x v="10"/>
    <s v="노르웨이"/>
    <s v="이봉규"/>
    <x v="0"/>
    <s v="농심 오징어짬뽕(멀티5입)"/>
    <n v="4430"/>
    <n v="1"/>
    <n v="4430"/>
  </r>
  <r>
    <x v="327"/>
    <s v="O221102058556"/>
    <s v="2022"/>
    <s v="4분기(12월)"/>
    <x v="10"/>
    <s v="노르웨이"/>
    <s v="이봉규"/>
    <x v="0"/>
    <s v="농심)튀김우동소컵62g*6입"/>
    <n v="5910"/>
    <n v="1"/>
    <n v="5910"/>
  </r>
  <r>
    <x v="327"/>
    <s v="O221102058556"/>
    <s v="2022"/>
    <s v="4분기(12월)"/>
    <x v="10"/>
    <s v="노르웨이"/>
    <s v="이봉규"/>
    <x v="0"/>
    <s v="대일밴드Q 일반형8매"/>
    <n v="400"/>
    <n v="1"/>
    <n v="400"/>
  </r>
  <r>
    <x v="327"/>
    <s v="O221102058556"/>
    <s v="2022"/>
    <s v="4분기(12월)"/>
    <x v="10"/>
    <s v="노르웨이"/>
    <s v="이봉규"/>
    <x v="0"/>
    <s v="대일밴드Q 혼합형21매"/>
    <n v="800"/>
    <n v="1"/>
    <n v="800"/>
  </r>
  <r>
    <x v="327"/>
    <s v="O221102058556"/>
    <s v="2022"/>
    <s v="4분기(12월)"/>
    <x v="10"/>
    <s v="노르웨이"/>
    <s v="이봉규"/>
    <x v="0"/>
    <s v="동서 보리차150g"/>
    <n v="1330"/>
    <n v="2"/>
    <n v="2660"/>
  </r>
  <r>
    <x v="327"/>
    <s v="O221102058556"/>
    <s v="2022"/>
    <s v="4분기(12월)"/>
    <x v="10"/>
    <s v="노르웨이"/>
    <s v="이봉규"/>
    <x v="0"/>
    <s v="롯데)까르보나라스파게티"/>
    <n v="3100"/>
    <n v="3"/>
    <n v="9300"/>
  </r>
  <r>
    <x v="327"/>
    <s v="O221102058556"/>
    <s v="2022"/>
    <s v="4분기(12월)"/>
    <x v="10"/>
    <s v="노르웨이"/>
    <s v="이봉규"/>
    <x v="0"/>
    <s v="마미손1회용장갑50매"/>
    <n v="1900"/>
    <n v="1"/>
    <n v="1900"/>
  </r>
  <r>
    <x v="327"/>
    <s v="O221102058556"/>
    <s v="2022"/>
    <s v="4분기(12월)"/>
    <x v="10"/>
    <s v="노르웨이"/>
    <s v="이봉규"/>
    <x v="0"/>
    <s v="맛있는 오뚜기밥200g*4입"/>
    <n v="5240"/>
    <n v="2"/>
    <n v="10480"/>
  </r>
  <r>
    <x v="327"/>
    <s v="O221102058556"/>
    <s v="2022"/>
    <s v="4분기(12월)"/>
    <x v="10"/>
    <s v="노르웨이"/>
    <s v="이봉규"/>
    <x v="0"/>
    <s v="몸이반한곤약젤리 다이어트(와일드망고)130ml*10입"/>
    <n v="9900"/>
    <n v="1"/>
    <n v="9900"/>
  </r>
  <r>
    <x v="327"/>
    <s v="O221102058556"/>
    <s v="2022"/>
    <s v="4분기(12월)"/>
    <x v="10"/>
    <s v="노르웨이"/>
    <s v="이봉규"/>
    <x v="0"/>
    <s v="바삭고소튀김가루1kg"/>
    <n v="3910"/>
    <n v="2"/>
    <n v="7820"/>
  </r>
  <r>
    <x v="327"/>
    <s v="O221102058556"/>
    <s v="2022"/>
    <s v="4분기(12월)"/>
    <x v="10"/>
    <s v="노르웨이"/>
    <s v="이봉규"/>
    <x v="0"/>
    <s v="백설 구운소금500g"/>
    <n v="2564"/>
    <n v="1"/>
    <n v="2564"/>
  </r>
  <r>
    <x v="327"/>
    <s v="O221102058556"/>
    <s v="2022"/>
    <s v="4분기(12월)"/>
    <x v="10"/>
    <s v="노르웨이"/>
    <s v="이봉규"/>
    <x v="0"/>
    <s v="백설 허브맛솔트50g마늘맛"/>
    <n v="2600"/>
    <n v="1"/>
    <n v="2600"/>
  </r>
  <r>
    <x v="327"/>
    <s v="O221102058556"/>
    <s v="2022"/>
    <s v="4분기(12월)"/>
    <x v="10"/>
    <s v="노르웨이"/>
    <s v="이봉규"/>
    <x v="0"/>
    <s v="백설찹쌀호떡믹스400g"/>
    <n v="3800"/>
    <n v="1"/>
    <n v="3800"/>
  </r>
  <r>
    <x v="327"/>
    <s v="O221102058556"/>
    <s v="2022"/>
    <s v="4분기(12월)"/>
    <x v="10"/>
    <s v="노르웨이"/>
    <s v="이봉규"/>
    <x v="0"/>
    <s v="보리건빵85g*3입"/>
    <n v="1100"/>
    <n v="2"/>
    <n v="2200"/>
  </r>
  <r>
    <x v="327"/>
    <s v="O221102058556"/>
    <s v="2022"/>
    <s v="4분기(12월)"/>
    <x v="10"/>
    <s v="노르웨이"/>
    <s v="이봉규"/>
    <x v="0"/>
    <s v="비비고 갈비탕400g*2"/>
    <n v="13520"/>
    <n v="2"/>
    <n v="27040"/>
  </r>
  <r>
    <x v="327"/>
    <s v="O221102058556"/>
    <s v="2022"/>
    <s v="4분기(12월)"/>
    <x v="10"/>
    <s v="노르웨이"/>
    <s v="이봉규"/>
    <x v="0"/>
    <s v="비비고 감자탕 460g*2"/>
    <n v="13810"/>
    <n v="3"/>
    <n v="41430"/>
  </r>
  <r>
    <x v="327"/>
    <s v="O221102058556"/>
    <s v="2022"/>
    <s v="4분기(12월)"/>
    <x v="10"/>
    <s v="노르웨이"/>
    <s v="이봉규"/>
    <x v="0"/>
    <s v="비비고 돼지고기김치찌개 460g*2"/>
    <n v="11400"/>
    <n v="1"/>
    <n v="11400"/>
  </r>
  <r>
    <x v="327"/>
    <s v="O221102058556"/>
    <s v="2022"/>
    <s v="4분기(12월)"/>
    <x v="10"/>
    <s v="노르웨이"/>
    <s v="이봉규"/>
    <x v="0"/>
    <s v="비비고차돌육개장500g*2"/>
    <n v="11780"/>
    <n v="1"/>
    <n v="11780"/>
  </r>
  <r>
    <x v="327"/>
    <s v="O221102058556"/>
    <s v="2022"/>
    <s v="4분기(12월)"/>
    <x v="10"/>
    <s v="노르웨이"/>
    <s v="이봉규"/>
    <x v="0"/>
    <s v="삼립 제리뽀4가지맛"/>
    <n v="2200"/>
    <n v="2"/>
    <n v="4400"/>
  </r>
  <r>
    <x v="327"/>
    <s v="O221102058556"/>
    <s v="2022"/>
    <s v="4분기(12월)"/>
    <x v="10"/>
    <s v="노르웨이"/>
    <s v="이봉규"/>
    <x v="0"/>
    <s v="샘표 바지락칼국수 111g"/>
    <n v="1250"/>
    <n v="3"/>
    <n v="3750"/>
  </r>
  <r>
    <x v="327"/>
    <s v="O221102058556"/>
    <s v="2022"/>
    <s v="4분기(12월)"/>
    <x v="10"/>
    <s v="노르웨이"/>
    <s v="이봉규"/>
    <x v="0"/>
    <s v="성경 삼각김밥용김 (20매)"/>
    <n v="4310"/>
    <n v="2"/>
    <n v="8620"/>
  </r>
  <r>
    <x v="327"/>
    <s v="O221102058556"/>
    <s v="2022"/>
    <s v="4분기(12월)"/>
    <x v="10"/>
    <s v="노르웨이"/>
    <s v="이봉규"/>
    <x v="0"/>
    <s v="순작 우리아이결명자차160g"/>
    <n v="3200"/>
    <n v="1"/>
    <n v="3200"/>
  </r>
  <r>
    <x v="327"/>
    <s v="O221102058556"/>
    <s v="2022"/>
    <s v="4분기(12월)"/>
    <x v="10"/>
    <s v="노르웨이"/>
    <s v="이봉규"/>
    <x v="0"/>
    <s v="스팸 마일드 300g*3"/>
    <n v="12480"/>
    <n v="3"/>
    <n v="37440"/>
  </r>
  <r>
    <x v="327"/>
    <s v="O221102058556"/>
    <s v="2022"/>
    <s v="4분기(12월)"/>
    <x v="10"/>
    <s v="노르웨이"/>
    <s v="이봉규"/>
    <x v="0"/>
    <s v="신양촌 양조 생명물간장 860ml"/>
    <n v="9500"/>
    <n v="1"/>
    <n v="9500"/>
  </r>
  <r>
    <x v="327"/>
    <s v="O221102058556"/>
    <s v="2022"/>
    <s v="4분기(12월)"/>
    <x v="10"/>
    <s v="노르웨이"/>
    <s v="이봉규"/>
    <x v="0"/>
    <s v="아이!깨끗해250ml"/>
    <n v="3950"/>
    <n v="2"/>
    <n v="7900"/>
  </r>
  <r>
    <x v="327"/>
    <s v="O221102058556"/>
    <s v="2022"/>
    <s v="4분기(12월)"/>
    <x v="10"/>
    <s v="노르웨이"/>
    <s v="이봉규"/>
    <x v="0"/>
    <s v="오뚜기 골드마요네즈500g"/>
    <n v="3940"/>
    <n v="1"/>
    <n v="3940"/>
  </r>
  <r>
    <x v="327"/>
    <s v="O221102058556"/>
    <s v="2022"/>
    <s v="4분기(12월)"/>
    <x v="10"/>
    <s v="노르웨이"/>
    <s v="이봉규"/>
    <x v="0"/>
    <s v="오뚜기 딸기쨈500g"/>
    <n v="5430"/>
    <n v="1"/>
    <n v="5430"/>
  </r>
  <r>
    <x v="327"/>
    <s v="O221102058556"/>
    <s v="2022"/>
    <s v="4분기(12월)"/>
    <x v="10"/>
    <s v="노르웨이"/>
    <s v="이봉규"/>
    <x v="0"/>
    <s v="오뚜기 바지락새우 순두부찌개양념90g*5"/>
    <n v="9300"/>
    <n v="1"/>
    <n v="9300"/>
  </r>
  <r>
    <x v="327"/>
    <s v="O221102058556"/>
    <s v="2022"/>
    <s v="4분기(12월)"/>
    <x v="10"/>
    <s v="노르웨이"/>
    <s v="이봉규"/>
    <x v="0"/>
    <s v="오뚜기 양념치킨소스490g"/>
    <n v="2610"/>
    <n v="3"/>
    <n v="7830"/>
  </r>
  <r>
    <x v="327"/>
    <s v="O221102058556"/>
    <s v="2022"/>
    <s v="4분기(12월)"/>
    <x v="10"/>
    <s v="노르웨이"/>
    <s v="이봉규"/>
    <x v="0"/>
    <s v="오뚜기 참깨라면(소컵)65g*6"/>
    <n v="7040"/>
    <n v="1"/>
    <n v="7040"/>
  </r>
  <r>
    <x v="327"/>
    <s v="O221102058556"/>
    <s v="2022"/>
    <s v="4분기(12월)"/>
    <x v="10"/>
    <s v="노르웨이"/>
    <s v="이봉규"/>
    <x v="0"/>
    <s v="오뚜기치킨튀김가루 1kg"/>
    <n v="6000"/>
    <n v="1"/>
    <n v="6000"/>
  </r>
  <r>
    <x v="327"/>
    <s v="O221102058556"/>
    <s v="2022"/>
    <s v="4분기(12월)"/>
    <x v="10"/>
    <s v="노르웨이"/>
    <s v="이봉규"/>
    <x v="0"/>
    <s v="오리온 마이구미 포도알맹이 67g"/>
    <n v="1270"/>
    <n v="2"/>
    <n v="2540"/>
  </r>
  <r>
    <x v="327"/>
    <s v="O221102058556"/>
    <s v="2022"/>
    <s v="4분기(12월)"/>
    <x v="10"/>
    <s v="노르웨이"/>
    <s v="이봉규"/>
    <x v="0"/>
    <s v="우와한 치즈칩42g"/>
    <n v="2360"/>
    <n v="1"/>
    <n v="2360"/>
  </r>
  <r>
    <x v="327"/>
    <s v="O221102058556"/>
    <s v="2022"/>
    <s v="4분기(12월)"/>
    <x v="10"/>
    <s v="노르웨이"/>
    <s v="이봉규"/>
    <x v="0"/>
    <s v="진공 찹쌀1kg"/>
    <n v="7400"/>
    <n v="1"/>
    <n v="7400"/>
  </r>
  <r>
    <x v="327"/>
    <s v="O221102058556"/>
    <s v="2022"/>
    <s v="4분기(12월)"/>
    <x v="10"/>
    <s v="노르웨이"/>
    <s v="이봉규"/>
    <x v="0"/>
    <s v="청정원 보크라이스(새우)24g(3입)"/>
    <n v="1810"/>
    <n v="1"/>
    <n v="1810"/>
  </r>
  <r>
    <x v="327"/>
    <s v="O221102058556"/>
    <s v="2022"/>
    <s v="4분기(12월)"/>
    <x v="10"/>
    <s v="노르웨이"/>
    <s v="이봉규"/>
    <x v="0"/>
    <s v="청정원 보크라이스(쇠고기)24g(3입)"/>
    <n v="1810"/>
    <n v="1"/>
    <n v="1810"/>
  </r>
  <r>
    <x v="327"/>
    <s v="O221102058556"/>
    <s v="2022"/>
    <s v="4분기(12월)"/>
    <x v="10"/>
    <s v="노르웨이"/>
    <s v="이봉규"/>
    <x v="0"/>
    <s v="청정원 순창쌈장 P500g"/>
    <n v="3550"/>
    <n v="1"/>
    <n v="3550"/>
  </r>
  <r>
    <x v="327"/>
    <s v="O221102058556"/>
    <s v="2022"/>
    <s v="4분기(12월)"/>
    <x v="10"/>
    <s v="노르웨이"/>
    <s v="이봉규"/>
    <x v="0"/>
    <s v="추억의맛 달고나 캔디50g"/>
    <n v="1000"/>
    <n v="1"/>
    <n v="1000"/>
  </r>
  <r>
    <x v="327"/>
    <s v="O221102058556"/>
    <s v="2022"/>
    <s v="4분기(12월)"/>
    <x v="10"/>
    <s v="노르웨이"/>
    <s v="이봉규"/>
    <x v="0"/>
    <s v="크라운 콘초66g(헤이즐넛초코)"/>
    <n v="1080"/>
    <n v="1"/>
    <n v="1080"/>
  </r>
  <r>
    <x v="327"/>
    <s v="O221102058556"/>
    <s v="2022"/>
    <s v="4분기(12월)"/>
    <x v="10"/>
    <s v="노르웨이"/>
    <s v="이봉규"/>
    <x v="0"/>
    <s v="크라운 콘치 치즈크림66g"/>
    <n v="990"/>
    <n v="2"/>
    <n v="1980"/>
  </r>
  <r>
    <x v="327"/>
    <s v="O221102058556"/>
    <s v="2022"/>
    <s v="4분기(12월)"/>
    <x v="10"/>
    <s v="노르웨이"/>
    <s v="이봉규"/>
    <x v="0"/>
    <s v="통밀말이80g "/>
    <n v="1000"/>
    <n v="1"/>
    <n v="1000"/>
  </r>
  <r>
    <x v="327"/>
    <s v="O221102058556"/>
    <s v="2022"/>
    <s v="4분기(12월)"/>
    <x v="10"/>
    <s v="노르웨이"/>
    <s v="이봉규"/>
    <x v="0"/>
    <s v="페리오치약 캐비티케어알파 160g*3"/>
    <n v="4320"/>
    <n v="2"/>
    <n v="8640"/>
  </r>
  <r>
    <x v="327"/>
    <s v="O221102058556"/>
    <s v="2022"/>
    <s v="4분기(12월)"/>
    <x v="10"/>
    <s v="노르웨이"/>
    <s v="이봉규"/>
    <x v="0"/>
    <s v="풍기도깨비목앤배도라지60포(10g*20입)"/>
    <n v="31000"/>
    <n v="1"/>
    <n v="31000"/>
  </r>
  <r>
    <x v="327"/>
    <s v="O221102058556"/>
    <s v="2022"/>
    <s v="4분기(12월)"/>
    <x v="10"/>
    <s v="노르웨이"/>
    <s v="이봉규"/>
    <x v="0"/>
    <s v="하선정 멸치액젓800g"/>
    <n v="4800"/>
    <n v="1"/>
    <n v="4800"/>
  </r>
  <r>
    <x v="327"/>
    <s v="O221102058556"/>
    <s v="2022"/>
    <s v="4분기(12월)"/>
    <x v="10"/>
    <s v="노르웨이"/>
    <s v="이봉규"/>
    <x v="0"/>
    <s v="한성 가쓰오우동232.5g*3"/>
    <n v="3930"/>
    <n v="3"/>
    <n v="11790"/>
  </r>
  <r>
    <x v="327"/>
    <s v="O221102058556"/>
    <s v="2022"/>
    <s v="4분기(12월)"/>
    <x v="10"/>
    <s v="노르웨이"/>
    <s v="이봉규"/>
    <x v="0"/>
    <s v="해찬들그대로끓여먹는된장450g(쇠고기)"/>
    <n v="5900"/>
    <n v="1"/>
    <n v="5900"/>
  </r>
  <r>
    <x v="327"/>
    <s v="O221102058556"/>
    <s v="2022"/>
    <s v="4분기(12월)"/>
    <x v="10"/>
    <s v="노르웨이"/>
    <s v="이봉규"/>
    <x v="0"/>
    <s v="해태 오사쯔60g"/>
    <n v="1080"/>
    <n v="1"/>
    <n v="1080"/>
  </r>
  <r>
    <x v="327"/>
    <s v="O221102058556"/>
    <s v="2022"/>
    <s v="4분기(12월)"/>
    <x v="10"/>
    <s v="노르웨이"/>
    <s v="이봉규"/>
    <x v="0"/>
    <s v="허브그린 물티슈(캡형)100매"/>
    <n v="1000"/>
    <n v="3"/>
    <n v="3000"/>
  </r>
  <r>
    <x v="327"/>
    <s v="O221102058556"/>
    <s v="2022"/>
    <s v="4분기(12월)"/>
    <x v="10"/>
    <s v="노르웨이"/>
    <s v="이봉규"/>
    <x v="0"/>
    <s v="호두 아몬드 율무차 40T"/>
    <n v="8700"/>
    <n v="1"/>
    <n v="8700"/>
  </r>
  <r>
    <x v="328"/>
    <s v="O221102058555"/>
    <s v="2022"/>
    <s v="4분기(12월)"/>
    <x v="10"/>
    <s v="그리스"/>
    <s v="이경수"/>
    <x v="0"/>
    <s v="3M)스카치브라이트 크린스틱(화장실변기솔(리필))"/>
    <n v="4100"/>
    <n v="3"/>
    <n v="12300"/>
  </r>
  <r>
    <x v="328"/>
    <s v="O221102058555"/>
    <s v="2022"/>
    <s v="4분기(12월)"/>
    <x v="10"/>
    <s v="그리스"/>
    <s v="이경수"/>
    <x v="0"/>
    <s v="가쓰오부시국수장국 360ml"/>
    <n v="2980"/>
    <n v="1"/>
    <n v="2980"/>
  </r>
  <r>
    <x v="328"/>
    <s v="O221102058555"/>
    <s v="2022"/>
    <s v="4분기(12월)"/>
    <x v="10"/>
    <s v="그리스"/>
    <s v="이경수"/>
    <x v="0"/>
    <s v="갈아만든배 238ml*12"/>
    <n v="9000"/>
    <n v="1"/>
    <n v="9000"/>
  </r>
  <r>
    <x v="328"/>
    <s v="O221102058555"/>
    <s v="2022"/>
    <s v="4분기(12월)"/>
    <x v="10"/>
    <s v="그리스"/>
    <s v="이경수"/>
    <x v="0"/>
    <s v="고추장아찌300g"/>
    <n v="6600"/>
    <n v="1"/>
    <n v="6600"/>
  </r>
  <r>
    <x v="328"/>
    <s v="O221102058555"/>
    <s v="2022"/>
    <s v="4분기(12월)"/>
    <x v="10"/>
    <s v="그리스"/>
    <s v="이경수"/>
    <x v="0"/>
    <s v="김도둑 광천재래김4g*16봉"/>
    <n v="4200"/>
    <n v="2"/>
    <n v="8400"/>
  </r>
  <r>
    <x v="328"/>
    <s v="O221102058555"/>
    <s v="2022"/>
    <s v="4분기(12월)"/>
    <x v="10"/>
    <s v="그리스"/>
    <s v="이경수"/>
    <x v="0"/>
    <s v="김도둑 누룽지1kg"/>
    <n v="7000"/>
    <n v="1"/>
    <n v="7000"/>
  </r>
  <r>
    <x v="328"/>
    <s v="O221102058555"/>
    <s v="2022"/>
    <s v="4분기(12월)"/>
    <x v="10"/>
    <s v="그리스"/>
    <s v="이경수"/>
    <x v="0"/>
    <s v="깔끔한 멸치국물팩65g(13g*5)"/>
    <n v="2700"/>
    <n v="1"/>
    <n v="2700"/>
  </r>
  <r>
    <x v="328"/>
    <s v="O221102058555"/>
    <s v="2022"/>
    <s v="4분기(12월)"/>
    <x v="10"/>
    <s v="그리스"/>
    <s v="이경수"/>
    <x v="0"/>
    <s v="농심 신라면(멀티5입)"/>
    <n v="3730"/>
    <n v="1"/>
    <n v="3730"/>
  </r>
  <r>
    <x v="328"/>
    <s v="O221102058555"/>
    <s v="2022"/>
    <s v="4분기(12월)"/>
    <x v="10"/>
    <s v="그리스"/>
    <s v="이경수"/>
    <x v="0"/>
    <s v="농심)튀김우동소컵62g*6입"/>
    <n v="5910"/>
    <n v="1"/>
    <n v="5910"/>
  </r>
  <r>
    <x v="328"/>
    <s v="O221102058555"/>
    <s v="2022"/>
    <s v="4분기(12월)"/>
    <x v="10"/>
    <s v="그리스"/>
    <s v="이경수"/>
    <x v="0"/>
    <s v="농심짜파게티(멀티5입)"/>
    <n v="5000"/>
    <n v="1"/>
    <n v="5000"/>
  </r>
  <r>
    <x v="328"/>
    <s v="O221102058555"/>
    <s v="2022"/>
    <s v="4분기(12월)"/>
    <x v="10"/>
    <s v="그리스"/>
    <s v="이경수"/>
    <x v="0"/>
    <s v="동결건조 다진마늘"/>
    <n v="4530"/>
    <n v="3"/>
    <n v="13590"/>
  </r>
  <r>
    <x v="328"/>
    <s v="O221102058555"/>
    <s v="2022"/>
    <s v="4분기(12월)"/>
    <x v="10"/>
    <s v="그리스"/>
    <s v="이경수"/>
    <x v="0"/>
    <s v="동원 DHA참치100g*5"/>
    <n v="9000"/>
    <n v="1"/>
    <n v="9000"/>
  </r>
  <r>
    <x v="328"/>
    <s v="O221102058555"/>
    <s v="2022"/>
    <s v="4분기(12월)"/>
    <x v="10"/>
    <s v="그리스"/>
    <s v="이경수"/>
    <x v="0"/>
    <s v="동원 고추참치100g*10"/>
    <n v="19390"/>
    <n v="1"/>
    <n v="19390"/>
  </r>
  <r>
    <x v="328"/>
    <s v="O221102058555"/>
    <s v="2022"/>
    <s v="4분기(12월)"/>
    <x v="10"/>
    <s v="그리스"/>
    <s v="이경수"/>
    <x v="0"/>
    <s v="동원 양반김치캔160g*3"/>
    <n v="7030"/>
    <n v="3"/>
    <n v="21090"/>
  </r>
  <r>
    <x v="328"/>
    <s v="O221102058555"/>
    <s v="2022"/>
    <s v="4분기(12월)"/>
    <x v="10"/>
    <s v="그리스"/>
    <s v="이경수"/>
    <x v="0"/>
    <s v="맛술 생강 500ml"/>
    <n v="2780"/>
    <n v="1"/>
    <n v="2780"/>
  </r>
  <r>
    <x v="328"/>
    <s v="O221102058555"/>
    <s v="2022"/>
    <s v="4분기(12월)"/>
    <x v="10"/>
    <s v="그리스"/>
    <s v="이경수"/>
    <x v="0"/>
    <s v="멸치국수장국 360ml"/>
    <n v="2980"/>
    <n v="1"/>
    <n v="2980"/>
  </r>
  <r>
    <x v="328"/>
    <s v="O221102058555"/>
    <s v="2022"/>
    <s v="4분기(12월)"/>
    <x v="10"/>
    <s v="그리스"/>
    <s v="이경수"/>
    <x v="0"/>
    <s v="반해요 무말랭이80g*5"/>
    <n v="11000"/>
    <n v="1"/>
    <n v="11000"/>
  </r>
  <r>
    <x v="328"/>
    <s v="O221102058555"/>
    <s v="2022"/>
    <s v="4분기(12월)"/>
    <x v="10"/>
    <s v="그리스"/>
    <s v="이경수"/>
    <x v="0"/>
    <s v="반해요 양념깻잎80g*5"/>
    <n v="11000"/>
    <n v="2"/>
    <n v="22000"/>
  </r>
  <r>
    <x v="328"/>
    <s v="O221102058555"/>
    <s v="2022"/>
    <s v="4분기(12월)"/>
    <x v="10"/>
    <s v="그리스"/>
    <s v="이경수"/>
    <x v="0"/>
    <s v="백설찹쌀호떡믹스400g"/>
    <n v="3800"/>
    <n v="1"/>
    <n v="3800"/>
  </r>
  <r>
    <x v="328"/>
    <s v="O221102058555"/>
    <s v="2022"/>
    <s v="4분기(12월)"/>
    <x v="10"/>
    <s v="그리스"/>
    <s v="이경수"/>
    <x v="0"/>
    <s v="비비고 갈비탕400g*2"/>
    <n v="13520"/>
    <n v="1"/>
    <n v="13520"/>
  </r>
  <r>
    <x v="328"/>
    <s v="O221102058555"/>
    <s v="2022"/>
    <s v="4분기(12월)"/>
    <x v="10"/>
    <s v="그리스"/>
    <s v="이경수"/>
    <x v="0"/>
    <s v="비비고 감자탕 460g*2"/>
    <n v="13810"/>
    <n v="1"/>
    <n v="13810"/>
  </r>
  <r>
    <x v="328"/>
    <s v="O221102058555"/>
    <s v="2022"/>
    <s v="4분기(12월)"/>
    <x v="10"/>
    <s v="그리스"/>
    <s v="이경수"/>
    <x v="0"/>
    <s v="비비고 돼지고기김치찌개 460g*2"/>
    <n v="11400"/>
    <n v="4"/>
    <n v="45600"/>
  </r>
  <r>
    <x v="328"/>
    <s v="O221102058555"/>
    <s v="2022"/>
    <s v="4분기(12월)"/>
    <x v="10"/>
    <s v="그리스"/>
    <s v="이경수"/>
    <x v="0"/>
    <s v="비비고 소고기미역국500g*2"/>
    <n v="7880"/>
    <n v="1"/>
    <n v="7880"/>
  </r>
  <r>
    <x v="328"/>
    <s v="O221102058555"/>
    <s v="2022"/>
    <s v="4분기(12월)"/>
    <x v="10"/>
    <s v="그리스"/>
    <s v="이경수"/>
    <x v="0"/>
    <s v="비비고 육개장500g*2"/>
    <n v="8140"/>
    <n v="1"/>
    <n v="8140"/>
  </r>
  <r>
    <x v="328"/>
    <s v="O221102058555"/>
    <s v="2022"/>
    <s v="4분기(12월)"/>
    <x v="10"/>
    <s v="그리스"/>
    <s v="이경수"/>
    <x v="0"/>
    <s v="비비고차돌육개장500g*2"/>
    <n v="11780"/>
    <n v="1"/>
    <n v="11780"/>
  </r>
  <r>
    <x v="328"/>
    <s v="O221102058555"/>
    <s v="2022"/>
    <s v="4분기(12월)"/>
    <x v="10"/>
    <s v="그리스"/>
    <s v="이경수"/>
    <x v="0"/>
    <s v="삼립 미니꿀약과140g"/>
    <n v="1400"/>
    <n v="1"/>
    <n v="1400"/>
  </r>
  <r>
    <x v="328"/>
    <s v="O221102058555"/>
    <s v="2022"/>
    <s v="4분기(12월)"/>
    <x v="10"/>
    <s v="그리스"/>
    <s v="이경수"/>
    <x v="0"/>
    <s v="삼양 불닭볶음면(멀티5입)"/>
    <n v="4500"/>
    <n v="1"/>
    <n v="4500"/>
  </r>
  <r>
    <x v="328"/>
    <s v="O221102058555"/>
    <s v="2022"/>
    <s v="4분기(12월)"/>
    <x v="10"/>
    <s v="그리스"/>
    <s v="이경수"/>
    <x v="0"/>
    <s v="샘표 바지락칼국수 111g"/>
    <n v="1250"/>
    <n v="2"/>
    <n v="2500"/>
  </r>
  <r>
    <x v="328"/>
    <s v="O221102058555"/>
    <s v="2022"/>
    <s v="4분기(12월)"/>
    <x v="10"/>
    <s v="그리스"/>
    <s v="이경수"/>
    <x v="0"/>
    <s v="설악산 국산 친환경인증표고버섯80g"/>
    <n v="7800"/>
    <n v="2"/>
    <n v="15600"/>
  </r>
  <r>
    <x v="328"/>
    <s v="O221102058555"/>
    <s v="2022"/>
    <s v="4분기(12월)"/>
    <x v="10"/>
    <s v="그리스"/>
    <s v="이경수"/>
    <x v="0"/>
    <s v="스위트웰 통단팥850g"/>
    <n v="4210"/>
    <n v="1"/>
    <n v="4210"/>
  </r>
  <r>
    <x v="328"/>
    <s v="O221102058555"/>
    <s v="2022"/>
    <s v="4분기(12월)"/>
    <x v="10"/>
    <s v="그리스"/>
    <s v="이경수"/>
    <x v="0"/>
    <s v="신라면 작은컵(6입)"/>
    <n v="5850"/>
    <n v="1"/>
    <n v="5850"/>
  </r>
  <r>
    <x v="328"/>
    <s v="O221102058555"/>
    <s v="2022"/>
    <s v="4분기(12월)"/>
    <x v="10"/>
    <s v="그리스"/>
    <s v="이경수"/>
    <x v="0"/>
    <s v="옛날 국수 소면 700g"/>
    <n v="2790"/>
    <n v="2"/>
    <n v="5580"/>
  </r>
  <r>
    <x v="328"/>
    <s v="O221102058555"/>
    <s v="2022"/>
    <s v="4분기(12월)"/>
    <x v="10"/>
    <s v="그리스"/>
    <s v="이경수"/>
    <x v="0"/>
    <s v="옛날자른당면 100g"/>
    <n v="1400"/>
    <n v="1"/>
    <n v="1400"/>
  </r>
  <r>
    <x v="328"/>
    <s v="O221102058555"/>
    <s v="2022"/>
    <s v="4분기(12월)"/>
    <x v="10"/>
    <s v="그리스"/>
    <s v="이경수"/>
    <x v="0"/>
    <s v="오뚜기 연와사비100g(튜브)"/>
    <n v="3980"/>
    <n v="1"/>
    <n v="3980"/>
  </r>
  <r>
    <x v="328"/>
    <s v="O221102058555"/>
    <s v="2022"/>
    <s v="4분기(12월)"/>
    <x v="10"/>
    <s v="그리스"/>
    <s v="이경수"/>
    <x v="0"/>
    <s v="오뚜기 옛날 물엿1.2kg"/>
    <n v="4250"/>
    <n v="2"/>
    <n v="8500"/>
  </r>
  <r>
    <x v="328"/>
    <s v="O221102058555"/>
    <s v="2022"/>
    <s v="4분기(12월)"/>
    <x v="10"/>
    <s v="그리스"/>
    <s v="이경수"/>
    <x v="0"/>
    <s v="오뚜기 이금기 프리미엄굴소스510g"/>
    <n v="7700"/>
    <n v="1"/>
    <n v="7700"/>
  </r>
  <r>
    <x v="328"/>
    <s v="O221102058555"/>
    <s v="2022"/>
    <s v="4분기(12월)"/>
    <x v="10"/>
    <s v="그리스"/>
    <s v="이경수"/>
    <x v="0"/>
    <s v="오뚜기)옛날참기름320ml"/>
    <n v="6660"/>
    <n v="1"/>
    <n v="6660"/>
  </r>
  <r>
    <x v="328"/>
    <s v="O221102058555"/>
    <s v="2022"/>
    <s v="4분기(12월)"/>
    <x v="10"/>
    <s v="그리스"/>
    <s v="이경수"/>
    <x v="0"/>
    <s v="우리엄마 쇠고기장조림110g*3"/>
    <n v="10850"/>
    <n v="1"/>
    <n v="10850"/>
  </r>
  <r>
    <x v="328"/>
    <s v="O221102058555"/>
    <s v="2022"/>
    <s v="4분기(12월)"/>
    <x v="10"/>
    <s v="그리스"/>
    <s v="이경수"/>
    <x v="0"/>
    <s v="유동 자연산골뱅이400g*2"/>
    <n v="18000"/>
    <n v="1"/>
    <n v="18000"/>
  </r>
  <r>
    <x v="328"/>
    <s v="O221102058555"/>
    <s v="2022"/>
    <s v="4분기(12월)"/>
    <x v="10"/>
    <s v="그리스"/>
    <s v="이경수"/>
    <x v="0"/>
    <s v="일미 명이나물300g*2"/>
    <n v="13500"/>
    <n v="1"/>
    <n v="13500"/>
  </r>
  <r>
    <x v="328"/>
    <s v="O221102058555"/>
    <s v="2022"/>
    <s v="4분기(12월)"/>
    <x v="10"/>
    <s v="그리스"/>
    <s v="이경수"/>
    <x v="0"/>
    <s v="전기구이 꾼 쥐포43g이상"/>
    <n v="1900"/>
    <n v="3"/>
    <n v="5700"/>
  </r>
  <r>
    <x v="328"/>
    <s v="O221102058555"/>
    <s v="2022"/>
    <s v="4분기(12월)"/>
    <x v="10"/>
    <s v="그리스"/>
    <s v="이경수"/>
    <x v="0"/>
    <s v="정일강냉이90g"/>
    <n v="900"/>
    <n v="2"/>
    <n v="1800"/>
  </r>
  <r>
    <x v="328"/>
    <s v="O221102058555"/>
    <s v="2022"/>
    <s v="4분기(12월)"/>
    <x v="10"/>
    <s v="그리스"/>
    <s v="이경수"/>
    <x v="0"/>
    <s v="종가반상 곱창전골400g*2"/>
    <n v="11600"/>
    <n v="1"/>
    <n v="11600"/>
  </r>
  <r>
    <x v="328"/>
    <s v="O221102058555"/>
    <s v="2022"/>
    <s v="4분기(12월)"/>
    <x v="10"/>
    <s v="그리스"/>
    <s v="이경수"/>
    <x v="0"/>
    <s v="종가반상 얼큰알탕450g*2"/>
    <n v="9240"/>
    <n v="1"/>
    <n v="9240"/>
  </r>
  <r>
    <x v="328"/>
    <s v="O221102058555"/>
    <s v="2022"/>
    <s v="4분기(12월)"/>
    <x v="10"/>
    <s v="그리스"/>
    <s v="이경수"/>
    <x v="0"/>
    <s v="진공 알찬미1kg"/>
    <n v="5700"/>
    <n v="10"/>
    <n v="57000"/>
  </r>
  <r>
    <x v="328"/>
    <s v="O221102058555"/>
    <s v="2022"/>
    <s v="4분기(12월)"/>
    <x v="10"/>
    <s v="그리스"/>
    <s v="이경수"/>
    <x v="0"/>
    <s v="진라면*매운맛(멀티5입)"/>
    <n v="3250"/>
    <n v="2"/>
    <n v="6500"/>
  </r>
  <r>
    <x v="328"/>
    <s v="O221102058555"/>
    <s v="2022"/>
    <s v="4분기(12월)"/>
    <x v="10"/>
    <s v="그리스"/>
    <s v="이경수"/>
    <x v="0"/>
    <s v="참이맛 감자탕 800g "/>
    <n v="5220"/>
    <n v="1"/>
    <n v="5220"/>
  </r>
  <r>
    <x v="328"/>
    <s v="O221102058555"/>
    <s v="2022"/>
    <s v="4분기(12월)"/>
    <x v="10"/>
    <s v="그리스"/>
    <s v="이경수"/>
    <x v="0"/>
    <s v="칼칼한 해물국물팩65g(13g*5)"/>
    <n v="2700"/>
    <n v="1"/>
    <n v="2700"/>
  </r>
  <r>
    <x v="328"/>
    <s v="O221102058555"/>
    <s v="2022"/>
    <s v="4분기(12월)"/>
    <x v="10"/>
    <s v="그리스"/>
    <s v="이경수"/>
    <x v="0"/>
    <s v="한성 가쓰오우동232.5g*3"/>
    <n v="3930"/>
    <n v="1"/>
    <n v="3930"/>
  </r>
  <r>
    <x v="328"/>
    <s v="O221102058555"/>
    <s v="2022"/>
    <s v="4분기(12월)"/>
    <x v="10"/>
    <s v="그리스"/>
    <s v="이경수"/>
    <x v="0"/>
    <s v="햇반200g*4개입"/>
    <n v="5200"/>
    <n v="3"/>
    <n v="15600"/>
  </r>
  <r>
    <x v="329"/>
    <s v="O221102058554"/>
    <s v="2022"/>
    <s v="4분기(12월)"/>
    <x v="17"/>
    <s v="미얀마"/>
    <s v="장형일"/>
    <x v="0"/>
    <s v="김도둑 누룽지1kg"/>
    <n v="7000"/>
    <n v="1"/>
    <n v="7000"/>
  </r>
  <r>
    <x v="329"/>
    <s v="O221102058554"/>
    <s v="2022"/>
    <s v="4분기(12월)"/>
    <x v="17"/>
    <s v="미얀마"/>
    <s v="장형일"/>
    <x v="0"/>
    <s v="스팸 마일드 300g*3"/>
    <n v="12480"/>
    <n v="1"/>
    <n v="12480"/>
  </r>
  <r>
    <x v="329"/>
    <s v="O221102058554"/>
    <s v="2022"/>
    <s v="4분기(12월)"/>
    <x v="17"/>
    <s v="미얀마"/>
    <s v="장형일"/>
    <x v="0"/>
    <s v="오뚜기)옛날참기름320ml"/>
    <n v="6660"/>
    <n v="1"/>
    <n v="6660"/>
  </r>
  <r>
    <x v="329"/>
    <s v="O221102058554"/>
    <s v="2022"/>
    <s v="4분기(12월)"/>
    <x v="17"/>
    <s v="미얀마"/>
    <s v="장형일"/>
    <x v="0"/>
    <s v="진공 21곡혼합곡1kg"/>
    <n v="5900"/>
    <n v="2"/>
    <n v="11800"/>
  </r>
  <r>
    <x v="329"/>
    <s v="O221102058554"/>
    <s v="2022"/>
    <s v="4분기(12월)"/>
    <x v="17"/>
    <s v="미얀마"/>
    <s v="장형일"/>
    <x v="0"/>
    <s v="해태 연양갱55g"/>
    <n v="700"/>
    <n v="6"/>
    <n v="4200"/>
  </r>
  <r>
    <x v="329"/>
    <s v="O221102058554"/>
    <s v="2022"/>
    <s v="4분기(12월)"/>
    <x v="17"/>
    <s v="미얀마"/>
    <s v="장형일"/>
    <x v="0"/>
    <s v="해표 포도씨유900ml"/>
    <n v="12400"/>
    <n v="1"/>
    <n v="12400"/>
  </r>
  <r>
    <x v="329"/>
    <s v="O221102058554"/>
    <s v="2022"/>
    <s v="4분기(12월)"/>
    <x v="17"/>
    <s v="미얀마"/>
    <s v="장형일"/>
    <x v="0"/>
    <s v="햇반200g*4개입"/>
    <n v="5200"/>
    <n v="4"/>
    <n v="20800"/>
  </r>
  <r>
    <x v="330"/>
    <s v="O221102058552"/>
    <s v="2022"/>
    <s v="4분기(12월)"/>
    <x v="8"/>
    <s v="인도"/>
    <s v="이상진"/>
    <x v="0"/>
    <s v="[냉장][노르웨이] 간고등어 (특, 400g 이상) (이마트)"/>
    <n v="8980"/>
    <n v="3"/>
    <n v="26940"/>
  </r>
  <r>
    <x v="330"/>
    <s v="O221102058552"/>
    <s v="2022"/>
    <s v="4분기(12월)"/>
    <x v="8"/>
    <s v="인도"/>
    <s v="이상진"/>
    <x v="0"/>
    <s v="cj 바른어묵 사각어묵 (240g*2)17봉"/>
    <n v="42330"/>
    <n v="1"/>
    <n v="42330"/>
  </r>
  <r>
    <x v="330"/>
    <s v="O221102058552"/>
    <s v="2022"/>
    <s v="4분기(12월)"/>
    <x v="8"/>
    <s v="인도"/>
    <s v="이상진"/>
    <x v="0"/>
    <s v="CJ 비비고 삼치구이 60g*2"/>
    <n v="8980"/>
    <n v="3"/>
    <n v="26940"/>
  </r>
  <r>
    <x v="330"/>
    <s v="O221102058552"/>
    <s v="2022"/>
    <s v="4분기(12월)"/>
    <x v="8"/>
    <s v="인도"/>
    <s v="이상진"/>
    <x v="0"/>
    <s v="The맛있는 김도둑 김밥용김10매"/>
    <n v="1400"/>
    <n v="4"/>
    <n v="5600"/>
  </r>
  <r>
    <x v="330"/>
    <s v="O221102058552"/>
    <s v="2022"/>
    <s v="4분기(12월)"/>
    <x v="8"/>
    <s v="인도"/>
    <s v="이상진"/>
    <x v="0"/>
    <s v="The맛있는 김도둑재래김25g*3봉"/>
    <n v="3180"/>
    <n v="2"/>
    <n v="6360"/>
  </r>
  <r>
    <x v="330"/>
    <s v="O221102058552"/>
    <s v="2022"/>
    <s v="4분기(12월)"/>
    <x v="8"/>
    <s v="인도"/>
    <s v="이상진"/>
    <x v="0"/>
    <s v="The맛있는 김도둑파래김25g*3봉"/>
    <n v="3180"/>
    <n v="2"/>
    <n v="6360"/>
  </r>
  <r>
    <x v="330"/>
    <s v="O221102058552"/>
    <s v="2022"/>
    <s v="4분기(12월)"/>
    <x v="8"/>
    <s v="인도"/>
    <s v="이상진"/>
    <x v="0"/>
    <s v="건오징어 철판구이50g"/>
    <n v="4700"/>
    <n v="5"/>
    <n v="23500"/>
  </r>
  <r>
    <x v="330"/>
    <s v="O221102058552"/>
    <s v="2022"/>
    <s v="4분기(12월)"/>
    <x v="8"/>
    <s v="인도"/>
    <s v="이상진"/>
    <x v="0"/>
    <s v="김도둑 광천댁 산모미역80g"/>
    <n v="2700"/>
    <n v="2"/>
    <n v="5400"/>
  </r>
  <r>
    <x v="330"/>
    <s v="O221102058552"/>
    <s v="2022"/>
    <s v="4분기(12월)"/>
    <x v="8"/>
    <s v="인도"/>
    <s v="이상진"/>
    <x v="0"/>
    <s v="김오곤녹용홍삼 스틱30포"/>
    <n v="22700"/>
    <n v="6"/>
    <n v="136200"/>
  </r>
  <r>
    <x v="330"/>
    <s v="O221102058552"/>
    <s v="2022"/>
    <s v="4분기(12월)"/>
    <x v="8"/>
    <s v="인도"/>
    <s v="이상진"/>
    <x v="0"/>
    <s v="다향 훈제오리(슬라이스)400g"/>
    <n v="10380"/>
    <n v="5"/>
    <n v="51900"/>
  </r>
  <r>
    <x v="330"/>
    <s v="O221102058552"/>
    <s v="2022"/>
    <s v="4분기(12월)"/>
    <x v="8"/>
    <s v="인도"/>
    <s v="이상진"/>
    <x v="0"/>
    <s v="대림)옛날맛 순대 500g"/>
    <n v="2800"/>
    <n v="2"/>
    <n v="5600"/>
  </r>
  <r>
    <x v="330"/>
    <s v="O221102058552"/>
    <s v="2022"/>
    <s v="4분기(12월)"/>
    <x v="8"/>
    <s v="인도"/>
    <s v="이상진"/>
    <x v="0"/>
    <s v="대림스모크치킨180g"/>
    <n v="3890"/>
    <n v="1"/>
    <n v="3890"/>
  </r>
  <r>
    <x v="330"/>
    <s v="O221102058552"/>
    <s v="2022"/>
    <s v="4분기(12월)"/>
    <x v="8"/>
    <s v="인도"/>
    <s v="이상진"/>
    <x v="0"/>
    <s v="동원 살코기참치100g*5입"/>
    <n v="10200"/>
    <n v="3"/>
    <n v="30600"/>
  </r>
  <r>
    <x v="330"/>
    <s v="O221102058552"/>
    <s v="2022"/>
    <s v="4분기(12월)"/>
    <x v="8"/>
    <s v="인도"/>
    <s v="이상진"/>
    <x v="0"/>
    <s v="동원 양반김치캔160g*3"/>
    <n v="7030"/>
    <n v="1"/>
    <n v="7030"/>
  </r>
  <r>
    <x v="330"/>
    <s v="O221102058552"/>
    <s v="2022"/>
    <s v="4분기(12월)"/>
    <x v="8"/>
    <s v="인도"/>
    <s v="이상진"/>
    <x v="0"/>
    <s v="딥액션폼클렌저120g(C&amp;C)"/>
    <n v="8000"/>
    <n v="1"/>
    <n v="8000"/>
  </r>
  <r>
    <x v="330"/>
    <s v="O221102058552"/>
    <s v="2022"/>
    <s v="4분기(12월)"/>
    <x v="8"/>
    <s v="인도"/>
    <s v="이상진"/>
    <x v="0"/>
    <s v="뚝배기표 청국장 180g(양념)"/>
    <n v="1240"/>
    <n v="1"/>
    <n v="1240"/>
  </r>
  <r>
    <x v="330"/>
    <s v="O221102058552"/>
    <s v="2022"/>
    <s v="4분기(12월)"/>
    <x v="8"/>
    <s v="인도"/>
    <s v="이상진"/>
    <x v="0"/>
    <s v="레모나 생유산균9C 2g*50포 "/>
    <n v="11500"/>
    <n v="1"/>
    <n v="11500"/>
  </r>
  <r>
    <x v="330"/>
    <s v="O221102058552"/>
    <s v="2022"/>
    <s v="4분기(12월)"/>
    <x v="8"/>
    <s v="인도"/>
    <s v="이상진"/>
    <x v="0"/>
    <s v="롯데 김밥속햄100g"/>
    <n v="1700"/>
    <n v="3"/>
    <n v="5100"/>
  </r>
  <r>
    <x v="330"/>
    <s v="O221102058552"/>
    <s v="2022"/>
    <s v="4분기(12월)"/>
    <x v="8"/>
    <s v="인도"/>
    <s v="이상진"/>
    <x v="0"/>
    <s v="맛있는 오뚜기밥200g*4입"/>
    <n v="5240"/>
    <n v="3"/>
    <n v="15720"/>
  </r>
  <r>
    <x v="330"/>
    <s v="O221102058552"/>
    <s v="2022"/>
    <s v="4분기(12월)"/>
    <x v="8"/>
    <s v="인도"/>
    <s v="이상진"/>
    <x v="0"/>
    <s v="맥심 모카골드 마일드 리필 500g"/>
    <n v="17800"/>
    <n v="2"/>
    <n v="35600"/>
  </r>
  <r>
    <x v="330"/>
    <s v="O221102058552"/>
    <s v="2022"/>
    <s v="4분기(12월)"/>
    <x v="8"/>
    <s v="인도"/>
    <s v="이상진"/>
    <x v="0"/>
    <s v="백설 고소함가득참기름330ml"/>
    <n v="6200"/>
    <n v="1"/>
    <n v="6200"/>
  </r>
  <r>
    <x v="330"/>
    <s v="O221102058552"/>
    <s v="2022"/>
    <s v="4분기(12월)"/>
    <x v="8"/>
    <s v="인도"/>
    <s v="이상진"/>
    <x v="0"/>
    <s v="백설 맛소금250g"/>
    <n v="900"/>
    <n v="1"/>
    <n v="900"/>
  </r>
  <r>
    <x v="330"/>
    <s v="O221102058552"/>
    <s v="2022"/>
    <s v="4분기(12월)"/>
    <x v="8"/>
    <s v="인도"/>
    <s v="이상진"/>
    <x v="0"/>
    <s v="설악산 국산 친환경인증 표고버섯깍두기60g"/>
    <n v="5000"/>
    <n v="1"/>
    <n v="5000"/>
  </r>
  <r>
    <x v="330"/>
    <s v="O221102058552"/>
    <s v="2022"/>
    <s v="4분기(12월)"/>
    <x v="8"/>
    <s v="인도"/>
    <s v="이상진"/>
    <x v="0"/>
    <s v="송학쌀떡500g"/>
    <n v="2240"/>
    <n v="1"/>
    <n v="2240"/>
  </r>
  <r>
    <x v="330"/>
    <s v="O221102058552"/>
    <s v="2022"/>
    <s v="4분기(12월)"/>
    <x v="8"/>
    <s v="인도"/>
    <s v="이상진"/>
    <x v="0"/>
    <s v="순수한면 울트라슈퍼가드뉴중형 날개형16입"/>
    <n v="2880"/>
    <n v="3"/>
    <n v="8640"/>
  </r>
  <r>
    <x v="330"/>
    <s v="O221102058552"/>
    <s v="2022"/>
    <s v="4분기(12월)"/>
    <x v="8"/>
    <s v="인도"/>
    <s v="이상진"/>
    <x v="0"/>
    <s v="옛날자른당면 100g"/>
    <n v="1400"/>
    <n v="1"/>
    <n v="1400"/>
  </r>
  <r>
    <x v="330"/>
    <s v="O221102058552"/>
    <s v="2022"/>
    <s v="4분기(12월)"/>
    <x v="8"/>
    <s v="인도"/>
    <s v="이상진"/>
    <x v="0"/>
    <s v="오뚜기 3분쇠고기짜장200g"/>
    <n v="1270"/>
    <n v="3"/>
    <n v="3810"/>
  </r>
  <r>
    <x v="330"/>
    <s v="O221102058552"/>
    <s v="2022"/>
    <s v="4분기(12월)"/>
    <x v="8"/>
    <s v="인도"/>
    <s v="이상진"/>
    <x v="0"/>
    <s v="오뚜기전복죽285g*2"/>
    <n v="5400"/>
    <n v="1"/>
    <n v="5400"/>
  </r>
  <r>
    <x v="330"/>
    <s v="O221102058552"/>
    <s v="2022"/>
    <s v="4분기(12월)"/>
    <x v="8"/>
    <s v="인도"/>
    <s v="이상진"/>
    <x v="0"/>
    <s v="오양파티맛살 150g"/>
    <n v="1280"/>
    <n v="3"/>
    <n v="3840"/>
  </r>
  <r>
    <x v="330"/>
    <s v="O221102058552"/>
    <s v="2022"/>
    <s v="4분기(12월)"/>
    <x v="8"/>
    <s v="인도"/>
    <s v="이상진"/>
    <x v="0"/>
    <s v="일미 김밥단무지400g"/>
    <n v="2320"/>
    <n v="3"/>
    <n v="6960"/>
  </r>
  <r>
    <x v="330"/>
    <s v="O221102058552"/>
    <s v="2022"/>
    <s v="4분기(12월)"/>
    <x v="8"/>
    <s v="인도"/>
    <s v="이상진"/>
    <x v="0"/>
    <s v="일미 양념우엉150g"/>
    <n v="3100"/>
    <n v="3"/>
    <n v="9300"/>
  </r>
  <r>
    <x v="330"/>
    <s v="O221102058552"/>
    <s v="2022"/>
    <s v="4분기(12월)"/>
    <x v="8"/>
    <s v="인도"/>
    <s v="이상진"/>
    <x v="0"/>
    <s v="전병태 녹용 홍삼 스틱 30포"/>
    <n v="98000"/>
    <n v="1"/>
    <n v="98000"/>
  </r>
  <r>
    <x v="330"/>
    <s v="O221102058552"/>
    <s v="2022"/>
    <s v="4분기(12월)"/>
    <x v="8"/>
    <s v="인도"/>
    <s v="이상진"/>
    <x v="0"/>
    <s v="종가집 옛맛보쌈무말랭이180g"/>
    <n v="4160"/>
    <n v="1"/>
    <n v="4160"/>
  </r>
  <r>
    <x v="330"/>
    <s v="O221102058552"/>
    <s v="2022"/>
    <s v="4분기(12월)"/>
    <x v="8"/>
    <s v="인도"/>
    <s v="이상진"/>
    <x v="0"/>
    <s v="종가집 포기김치1.3kg"/>
    <n v="14700"/>
    <n v="2"/>
    <n v="29400"/>
  </r>
  <r>
    <x v="330"/>
    <s v="O221102058552"/>
    <s v="2022"/>
    <s v="4분기(12월)"/>
    <x v="8"/>
    <s v="인도"/>
    <s v="이상진"/>
    <x v="0"/>
    <s v="진공 찹쌀1kg"/>
    <n v="7400"/>
    <n v="1"/>
    <n v="7400"/>
  </r>
  <r>
    <x v="330"/>
    <s v="O221102058552"/>
    <s v="2022"/>
    <s v="4분기(12월)"/>
    <x v="8"/>
    <s v="인도"/>
    <s v="이상진"/>
    <x v="0"/>
    <s v="진미춘장300g"/>
    <n v="1900"/>
    <n v="1"/>
    <n v="1900"/>
  </r>
  <r>
    <x v="330"/>
    <s v="O221102058552"/>
    <s v="2022"/>
    <s v="4분기(12월)"/>
    <x v="8"/>
    <s v="인도"/>
    <s v="이상진"/>
    <x v="0"/>
    <s v="참푸드 국산 지리멸치(볶음용)100g"/>
    <n v="3600"/>
    <n v="1"/>
    <n v="3600"/>
  </r>
  <r>
    <x v="330"/>
    <s v="O221102058552"/>
    <s v="2022"/>
    <s v="4분기(12월)"/>
    <x v="8"/>
    <s v="인도"/>
    <s v="이상진"/>
    <x v="0"/>
    <s v="참푸드 진미오징어채100g(페루)"/>
    <n v="3400"/>
    <n v="2"/>
    <n v="6800"/>
  </r>
  <r>
    <x v="330"/>
    <s v="O221102058552"/>
    <s v="2022"/>
    <s v="4분기(12월)"/>
    <x v="8"/>
    <s v="인도"/>
    <s v="이상진"/>
    <x v="0"/>
    <s v="참푸드 황태채60g(러시아)"/>
    <n v="3570"/>
    <n v="2"/>
    <n v="7140"/>
  </r>
  <r>
    <x v="330"/>
    <s v="O221102058552"/>
    <s v="2022"/>
    <s v="4분기(12월)"/>
    <x v="8"/>
    <s v="인도"/>
    <s v="이상진"/>
    <x v="0"/>
    <s v="풍기도깨비홍삼정스틱60포(10ml*20입)"/>
    <n v="35000"/>
    <n v="4"/>
    <n v="140000"/>
  </r>
  <r>
    <x v="330"/>
    <s v="O221102058552"/>
    <s v="2022"/>
    <s v="4분기(12월)"/>
    <x v="8"/>
    <s v="인도"/>
    <s v="이상진"/>
    <x v="0"/>
    <s v="프리미엄 하루넛츠25g*15"/>
    <n v="12400"/>
    <n v="1"/>
    <n v="12400"/>
  </r>
  <r>
    <x v="330"/>
    <s v="O221102058552"/>
    <s v="2022"/>
    <s v="4분기(12월)"/>
    <x v="8"/>
    <s v="인도"/>
    <s v="이상진"/>
    <x v="0"/>
    <s v="하림 닭가슴살135g*4"/>
    <n v="7880"/>
    <n v="5"/>
    <n v="39400"/>
  </r>
  <r>
    <x v="330"/>
    <s v="O221102058552"/>
    <s v="2022"/>
    <s v="4분기(12월)"/>
    <x v="8"/>
    <s v="인도"/>
    <s v="이상진"/>
    <x v="0"/>
    <s v="한성맛있는전골어묵270g"/>
    <n v="3600"/>
    <n v="3"/>
    <n v="10800"/>
  </r>
  <r>
    <x v="330"/>
    <s v="O221102058552"/>
    <s v="2022"/>
    <s v="4분기(12월)"/>
    <x v="8"/>
    <s v="인도"/>
    <s v="이상진"/>
    <x v="0"/>
    <s v="햇반 발아현미밥210g*4"/>
    <n v="6630"/>
    <n v="2"/>
    <n v="13260"/>
  </r>
  <r>
    <x v="330"/>
    <s v="O221102058552"/>
    <s v="2022"/>
    <s v="4분기(12월)"/>
    <x v="8"/>
    <s v="인도"/>
    <s v="이상진"/>
    <x v="0"/>
    <s v="후루룩 밀떡 떡볶이 떡사리 누들떡 우동떡 1kg"/>
    <n v="6200"/>
    <n v="1"/>
    <n v="6200"/>
  </r>
  <r>
    <x v="330"/>
    <s v="O221102058552"/>
    <s v="2022"/>
    <s v="4분기(12월)"/>
    <x v="8"/>
    <s v="인도"/>
    <s v="이상진"/>
    <x v="0"/>
    <s v="휴럼 솔루잇 산양유단백질프로틴20g*14포"/>
    <n v="22000"/>
    <n v="5"/>
    <n v="110000"/>
  </r>
  <r>
    <x v="331"/>
    <s v="O221102058551"/>
    <s v="2022"/>
    <s v="4분기(12월)"/>
    <x v="9"/>
    <s v="인도네시아"/>
    <s v="이성원"/>
    <x v="0"/>
    <s v="건오징어 철판구이50g"/>
    <n v="4700"/>
    <n v="4"/>
    <n v="18800"/>
  </r>
  <r>
    <x v="331"/>
    <s v="O221102058551"/>
    <s v="2022"/>
    <s v="4분기(12월)"/>
    <x v="9"/>
    <s v="인도네시아"/>
    <s v="이성원"/>
    <x v="0"/>
    <s v="고추장아찌300g"/>
    <n v="6600"/>
    <n v="1"/>
    <n v="6600"/>
  </r>
  <r>
    <x v="331"/>
    <s v="O221102058551"/>
    <s v="2022"/>
    <s v="4분기(12월)"/>
    <x v="9"/>
    <s v="인도네시아"/>
    <s v="이성원"/>
    <x v="0"/>
    <s v="극세사 샤기 발매트40cm*56cm(핑크or화이트)색상랜덤"/>
    <n v="11000"/>
    <n v="2"/>
    <n v="22000"/>
  </r>
  <r>
    <x v="331"/>
    <s v="O221102058551"/>
    <s v="2022"/>
    <s v="4분기(12월)"/>
    <x v="9"/>
    <s v="인도네시아"/>
    <s v="이성원"/>
    <x v="0"/>
    <s v="닥터홍 워밍업크림 100ml(튜브형)"/>
    <n v="14000"/>
    <n v="2"/>
    <n v="28000"/>
  </r>
  <r>
    <x v="331"/>
    <s v="O221102058551"/>
    <s v="2022"/>
    <s v="4분기(12월)"/>
    <x v="9"/>
    <s v="인도네시아"/>
    <s v="이성원"/>
    <x v="0"/>
    <s v="딥액션폼클렌저120g(C&amp;C)"/>
    <n v="8000"/>
    <n v="1"/>
    <n v="8000"/>
  </r>
  <r>
    <x v="331"/>
    <s v="O221102058551"/>
    <s v="2022"/>
    <s v="4분기(12월)"/>
    <x v="9"/>
    <s v="인도네시아"/>
    <s v="이성원"/>
    <x v="0"/>
    <s v="라뽁이 매콤 오리지널138g*12입"/>
    <n v="28600"/>
    <n v="1"/>
    <n v="28600"/>
  </r>
  <r>
    <x v="331"/>
    <s v="O221102058551"/>
    <s v="2022"/>
    <s v="4분기(12월)"/>
    <x v="9"/>
    <s v="인도네시아"/>
    <s v="이성원"/>
    <x v="0"/>
    <s v="백설 허브맛솔트50g마늘맛"/>
    <n v="2600"/>
    <n v="2"/>
    <n v="5200"/>
  </r>
  <r>
    <x v="331"/>
    <s v="O221102058551"/>
    <s v="2022"/>
    <s v="4분기(12월)"/>
    <x v="9"/>
    <s v="인도네시아"/>
    <s v="이성원"/>
    <x v="0"/>
    <s v="샘표 바지락칼국수 111g"/>
    <n v="1250"/>
    <n v="2"/>
    <n v="2500"/>
  </r>
  <r>
    <x v="331"/>
    <s v="O221102058551"/>
    <s v="2022"/>
    <s v="4분기(12월)"/>
    <x v="9"/>
    <s v="인도네시아"/>
    <s v="이성원"/>
    <x v="0"/>
    <s v="샘표 잔치국수 113g"/>
    <n v="1250"/>
    <n v="2"/>
    <n v="2500"/>
  </r>
  <r>
    <x v="331"/>
    <s v="O221102058551"/>
    <s v="2022"/>
    <s v="4분기(12월)"/>
    <x v="9"/>
    <s v="인도네시아"/>
    <s v="이성원"/>
    <x v="0"/>
    <s v="여성발목양말(백색)"/>
    <n v="2300"/>
    <n v="4"/>
    <n v="9200"/>
  </r>
  <r>
    <x v="331"/>
    <s v="O221102058551"/>
    <s v="2022"/>
    <s v="4분기(12월)"/>
    <x v="9"/>
    <s v="인도네시아"/>
    <s v="이성원"/>
    <x v="0"/>
    <s v="오리온 오뜨치즈144g"/>
    <n v="3073"/>
    <n v="2"/>
    <n v="6146"/>
  </r>
  <r>
    <x v="331"/>
    <s v="O221102058551"/>
    <s v="2022"/>
    <s v="4분기(12월)"/>
    <x v="9"/>
    <s v="인도네시아"/>
    <s v="이성원"/>
    <x v="0"/>
    <s v="우와한 치즈칩42g"/>
    <n v="2360"/>
    <n v="10"/>
    <n v="23600"/>
  </r>
  <r>
    <x v="331"/>
    <s v="O221102058551"/>
    <s v="2022"/>
    <s v="4분기(12월)"/>
    <x v="9"/>
    <s v="인도네시아"/>
    <s v="이성원"/>
    <x v="0"/>
    <s v="전기구이 꾼 쥐포43g이상"/>
    <n v="1900"/>
    <n v="4"/>
    <n v="7600"/>
  </r>
  <r>
    <x v="331"/>
    <s v="O221102058551"/>
    <s v="2022"/>
    <s v="4분기(12월)"/>
    <x v="9"/>
    <s v="인도네시아"/>
    <s v="이성원"/>
    <x v="0"/>
    <s v="전전후별미 건멸치15g(고추장10g)"/>
    <n v="900"/>
    <n v="4"/>
    <n v="3600"/>
  </r>
  <r>
    <x v="331"/>
    <s v="O221102058551"/>
    <s v="2022"/>
    <s v="4분기(12월)"/>
    <x v="9"/>
    <s v="인도네시아"/>
    <s v="이성원"/>
    <x v="0"/>
    <s v="종가반상 사골선지해장국450g*2"/>
    <n v="9240"/>
    <n v="3"/>
    <n v="27720"/>
  </r>
  <r>
    <x v="331"/>
    <s v="O221102058551"/>
    <s v="2022"/>
    <s v="4분기(12월)"/>
    <x v="9"/>
    <s v="인도네시아"/>
    <s v="이성원"/>
    <x v="0"/>
    <s v="컵누들 우동맛 38.1g*6입"/>
    <n v="7250"/>
    <n v="1"/>
    <n v="7250"/>
  </r>
  <r>
    <x v="331"/>
    <s v="O221102058551"/>
    <s v="2022"/>
    <s v="4분기(12월)"/>
    <x v="9"/>
    <s v="인도네시아"/>
    <s v="이성원"/>
    <x v="0"/>
    <s v="크라운 초코하임284g"/>
    <n v="4200"/>
    <n v="4"/>
    <n v="16800"/>
  </r>
  <r>
    <x v="331"/>
    <s v="O221102058551"/>
    <s v="2022"/>
    <s v="4분기(12월)"/>
    <x v="9"/>
    <s v="인도네시아"/>
    <s v="이성원"/>
    <x v="0"/>
    <s v="파마젠 멀티비타민 꾸미(90일분)"/>
    <n v="14000"/>
    <n v="2"/>
    <n v="28000"/>
  </r>
  <r>
    <x v="331"/>
    <s v="O221102058551"/>
    <s v="2022"/>
    <s v="4분기(12월)"/>
    <x v="9"/>
    <s v="인도네시아"/>
    <s v="이성원"/>
    <x v="0"/>
    <s v="피지오겔 데일리 모이스쳐 테라피 페이셜 크림150ml*2"/>
    <n v="47650"/>
    <n v="1"/>
    <n v="47650"/>
  </r>
  <r>
    <x v="332"/>
    <s v="O221102058550"/>
    <s v="2022"/>
    <s v="4분기(12월)"/>
    <x v="16"/>
    <s v="인도"/>
    <s v="이승섭"/>
    <x v="0"/>
    <s v="광천파래김4g*16봉"/>
    <n v="4200"/>
    <n v="1"/>
    <n v="4200"/>
  </r>
  <r>
    <x v="332"/>
    <s v="O221102058550"/>
    <s v="2022"/>
    <s v="4분기(12월)"/>
    <x v="16"/>
    <s v="인도"/>
    <s v="이승섭"/>
    <x v="0"/>
    <s v="그릭슈바인 비프함박330g"/>
    <n v="5100"/>
    <n v="2"/>
    <n v="10200"/>
  </r>
  <r>
    <x v="332"/>
    <s v="O221102058550"/>
    <s v="2022"/>
    <s v="4분기(12월)"/>
    <x v="16"/>
    <s v="인도"/>
    <s v="이승섭"/>
    <x v="0"/>
    <s v="농심 조청유과 96g"/>
    <n v="1236"/>
    <n v="3"/>
    <n v="3708"/>
  </r>
  <r>
    <x v="332"/>
    <s v="O221102058550"/>
    <s v="2022"/>
    <s v="4분기(12월)"/>
    <x v="16"/>
    <s v="인도"/>
    <s v="이승섭"/>
    <x v="0"/>
    <s v="비비고 누룽지 닭백숙죽 280g"/>
    <n v="2850"/>
    <n v="2"/>
    <n v="5700"/>
  </r>
  <r>
    <x v="332"/>
    <s v="O221102058550"/>
    <s v="2022"/>
    <s v="4분기(12월)"/>
    <x v="16"/>
    <s v="인도"/>
    <s v="이승섭"/>
    <x v="0"/>
    <s v="비비고 전복죽280g"/>
    <n v="2850"/>
    <n v="2"/>
    <n v="5700"/>
  </r>
  <r>
    <x v="332"/>
    <s v="O221102058550"/>
    <s v="2022"/>
    <s v="4분기(12월)"/>
    <x v="16"/>
    <s v="인도"/>
    <s v="이승섭"/>
    <x v="0"/>
    <s v="서울멸균우유200ml*24입"/>
    <n v="16255"/>
    <n v="1"/>
    <n v="16255"/>
  </r>
  <r>
    <x v="332"/>
    <s v="O221102058550"/>
    <s v="2022"/>
    <s v="4분기(12월)"/>
    <x v="16"/>
    <s v="인도"/>
    <s v="이승섭"/>
    <x v="0"/>
    <s v="송학 가리비젓160g"/>
    <n v="4950"/>
    <n v="1"/>
    <n v="4950"/>
  </r>
  <r>
    <x v="332"/>
    <s v="O221102058550"/>
    <s v="2022"/>
    <s v="4분기(12월)"/>
    <x v="16"/>
    <s v="인도"/>
    <s v="이승섭"/>
    <x v="0"/>
    <s v="오즈키친 전복죽450g"/>
    <n v="3890"/>
    <n v="1"/>
    <n v="3890"/>
  </r>
  <r>
    <x v="332"/>
    <s v="O221102058550"/>
    <s v="2022"/>
    <s v="4분기(12월)"/>
    <x v="16"/>
    <s v="인도"/>
    <s v="이승섭"/>
    <x v="0"/>
    <s v="진공 21곡혼합곡1kg"/>
    <n v="5900"/>
    <n v="1"/>
    <n v="5900"/>
  </r>
  <r>
    <x v="332"/>
    <s v="O221102058550"/>
    <s v="2022"/>
    <s v="4분기(12월)"/>
    <x v="16"/>
    <s v="인도"/>
    <s v="이승섭"/>
    <x v="0"/>
    <s v="진라면*매운맛(멀티5입)"/>
    <n v="3250"/>
    <n v="1"/>
    <n v="3250"/>
  </r>
  <r>
    <x v="332"/>
    <s v="O221102058550"/>
    <s v="2022"/>
    <s v="4분기(12월)"/>
    <x v="16"/>
    <s v="인도"/>
    <s v="이승섭"/>
    <x v="0"/>
    <s v="한성 국탕용어묵230g"/>
    <n v="3900"/>
    <n v="2"/>
    <n v="7800"/>
  </r>
  <r>
    <x v="332"/>
    <s v="O221102058550"/>
    <s v="2022"/>
    <s v="4분기(12월)"/>
    <x v="16"/>
    <s v="인도"/>
    <s v="이승섭"/>
    <x v="0"/>
    <s v="한성 미니윈너280g"/>
    <n v="4280"/>
    <n v="1"/>
    <n v="4280"/>
  </r>
  <r>
    <x v="332"/>
    <s v="O221102058550"/>
    <s v="2022"/>
    <s v="4분기(12월)"/>
    <x v="16"/>
    <s v="인도"/>
    <s v="이승섭"/>
    <x v="0"/>
    <s v="한성크래미 145g+90g"/>
    <n v="3520"/>
    <n v="1"/>
    <n v="3520"/>
  </r>
  <r>
    <x v="332"/>
    <s v="O221102058550"/>
    <s v="2022"/>
    <s v="4분기(12월)"/>
    <x v="16"/>
    <s v="인도"/>
    <s v="이승섭"/>
    <x v="0"/>
    <s v="해태 맛동산 90g"/>
    <n v="1380"/>
    <n v="1"/>
    <n v="1380"/>
  </r>
  <r>
    <x v="332"/>
    <s v="O221102058550"/>
    <s v="2022"/>
    <s v="4분기(12월)"/>
    <x v="16"/>
    <s v="인도"/>
    <s v="이승섭"/>
    <x v="0"/>
    <s v="해태 에이스364g"/>
    <n v="3600"/>
    <n v="1"/>
    <n v="3600"/>
  </r>
  <r>
    <x v="332"/>
    <s v="O221102058550"/>
    <s v="2022"/>
    <s v="4분기(12월)"/>
    <x v="16"/>
    <s v="인도"/>
    <s v="이승섭"/>
    <x v="0"/>
    <s v="해태 자가비90g 짭짤한맛"/>
    <n v="2400"/>
    <n v="1"/>
    <n v="2400"/>
  </r>
  <r>
    <x v="333"/>
    <s v="O221102058547"/>
    <s v="2022"/>
    <s v="4분기(12월)"/>
    <x v="9"/>
    <s v="중국"/>
    <s v="김지훈"/>
    <x v="0"/>
    <s v="광야 매실청970ml"/>
    <n v="5800"/>
    <n v="1"/>
    <n v="5800"/>
  </r>
  <r>
    <x v="333"/>
    <s v="O221102058547"/>
    <s v="2022"/>
    <s v="4분기(12월)"/>
    <x v="9"/>
    <s v="중국"/>
    <s v="김지훈"/>
    <x v="0"/>
    <s v="광천파래김4g*16봉"/>
    <n v="4200"/>
    <n v="1"/>
    <n v="4200"/>
  </r>
  <r>
    <x v="333"/>
    <s v="O221102058547"/>
    <s v="2022"/>
    <s v="4분기(12월)"/>
    <x v="9"/>
    <s v="중국"/>
    <s v="김지훈"/>
    <x v="0"/>
    <s v="김도둑 광천댁 산모미역80g"/>
    <n v="2700"/>
    <n v="1"/>
    <n v="2700"/>
  </r>
  <r>
    <x v="333"/>
    <s v="O221102058547"/>
    <s v="2022"/>
    <s v="4분기(12월)"/>
    <x v="9"/>
    <s v="중국"/>
    <s v="김지훈"/>
    <x v="0"/>
    <s v="김도둑 광천댁 자른미역30g"/>
    <n v="1780"/>
    <n v="1"/>
    <n v="1780"/>
  </r>
  <r>
    <x v="333"/>
    <s v="O221102058547"/>
    <s v="2022"/>
    <s v="4분기(12월)"/>
    <x v="9"/>
    <s v="중국"/>
    <s v="김지훈"/>
    <x v="0"/>
    <s v="김도둑 누룽지110g"/>
    <n v="1300"/>
    <n v="1"/>
    <n v="1300"/>
  </r>
  <r>
    <x v="333"/>
    <s v="O221102058547"/>
    <s v="2022"/>
    <s v="4분기(12월)"/>
    <x v="9"/>
    <s v="중국"/>
    <s v="김지훈"/>
    <x v="0"/>
    <s v="깔끔한 멸치국물팩65g(13g*5)"/>
    <n v="2700"/>
    <n v="1"/>
    <n v="2700"/>
  </r>
  <r>
    <x v="333"/>
    <s v="O221102058547"/>
    <s v="2022"/>
    <s v="4분기(12월)"/>
    <x v="9"/>
    <s v="중국"/>
    <s v="김지훈"/>
    <x v="0"/>
    <s v="나물이야기 토란대80g"/>
    <n v="5900"/>
    <n v="1"/>
    <n v="5900"/>
  </r>
  <r>
    <x v="333"/>
    <s v="O221102058547"/>
    <s v="2022"/>
    <s v="4분기(12월)"/>
    <x v="9"/>
    <s v="중국"/>
    <s v="김지훈"/>
    <x v="0"/>
    <s v="네오 아쿠아 혼합밴드10매"/>
    <n v="1600"/>
    <n v="1"/>
    <n v="1600"/>
  </r>
  <r>
    <x v="333"/>
    <s v="O221102058547"/>
    <s v="2022"/>
    <s v="4분기(12월)"/>
    <x v="9"/>
    <s v="중국"/>
    <s v="김지훈"/>
    <x v="0"/>
    <s v="동원 참치150g(살코기)*3"/>
    <n v="7270"/>
    <n v="1"/>
    <n v="7270"/>
  </r>
  <r>
    <x v="333"/>
    <s v="O221102058547"/>
    <s v="2022"/>
    <s v="4분기(12월)"/>
    <x v="9"/>
    <s v="중국"/>
    <s v="김지훈"/>
    <x v="0"/>
    <s v="바삭고소부침가루1Kg"/>
    <n v="3910"/>
    <n v="1"/>
    <n v="3910"/>
  </r>
  <r>
    <x v="333"/>
    <s v="O221102058547"/>
    <s v="2022"/>
    <s v="4분기(12월)"/>
    <x v="9"/>
    <s v="중국"/>
    <s v="김지훈"/>
    <x v="0"/>
    <s v="반해요 간장깻잎80g*5"/>
    <n v="11000"/>
    <n v="1"/>
    <n v="11000"/>
  </r>
  <r>
    <x v="333"/>
    <s v="O221102058547"/>
    <s v="2022"/>
    <s v="4분기(12월)"/>
    <x v="9"/>
    <s v="중국"/>
    <s v="김지훈"/>
    <x v="0"/>
    <s v="백설 고소함가득참기름330ml"/>
    <n v="6200"/>
    <n v="1"/>
    <n v="6200"/>
  </r>
  <r>
    <x v="333"/>
    <s v="O221102058547"/>
    <s v="2022"/>
    <s v="4분기(12월)"/>
    <x v="9"/>
    <s v="중국"/>
    <s v="김지훈"/>
    <x v="0"/>
    <s v="백설 카놀라유900ml"/>
    <n v="6980"/>
    <n v="1"/>
    <n v="6980"/>
  </r>
  <r>
    <x v="333"/>
    <s v="O221102058547"/>
    <s v="2022"/>
    <s v="4분기(12월)"/>
    <x v="9"/>
    <s v="중국"/>
    <s v="김지훈"/>
    <x v="0"/>
    <s v="비비고 사골곰탕500g*2"/>
    <n v="2850"/>
    <n v="1"/>
    <n v="2850"/>
  </r>
  <r>
    <x v="333"/>
    <s v="O221102058547"/>
    <s v="2022"/>
    <s v="4분기(12월)"/>
    <x v="9"/>
    <s v="중국"/>
    <s v="김지훈"/>
    <x v="0"/>
    <s v="사조 참치액500ml"/>
    <n v="5800"/>
    <n v="1"/>
    <n v="5800"/>
  </r>
  <r>
    <x v="333"/>
    <s v="O221102058547"/>
    <s v="2022"/>
    <s v="4분기(12월)"/>
    <x v="9"/>
    <s v="중국"/>
    <s v="김지훈"/>
    <x v="0"/>
    <s v="산들애 처음부터 멸치다시마 육수 275g"/>
    <n v="5210"/>
    <n v="1"/>
    <n v="5210"/>
  </r>
  <r>
    <x v="333"/>
    <s v="O221102058547"/>
    <s v="2022"/>
    <s v="4분기(12월)"/>
    <x v="9"/>
    <s v="중국"/>
    <s v="김지훈"/>
    <x v="0"/>
    <s v="선봉 양평 해장국 600g*3"/>
    <n v="10000"/>
    <n v="1"/>
    <n v="10000"/>
  </r>
  <r>
    <x v="333"/>
    <s v="O221102058547"/>
    <s v="2022"/>
    <s v="4분기(12월)"/>
    <x v="9"/>
    <s v="중국"/>
    <s v="김지훈"/>
    <x v="0"/>
    <s v="설악산 국산 건취나물60g"/>
    <n v="6000"/>
    <n v="1"/>
    <n v="6000"/>
  </r>
  <r>
    <x v="333"/>
    <s v="O221102058547"/>
    <s v="2022"/>
    <s v="4분기(12월)"/>
    <x v="9"/>
    <s v="중국"/>
    <s v="김지훈"/>
    <x v="0"/>
    <s v="설악산 국산 친환경인증 무말랭이160g"/>
    <n v="6000"/>
    <n v="1"/>
    <n v="6000"/>
  </r>
  <r>
    <x v="333"/>
    <s v="O221102058547"/>
    <s v="2022"/>
    <s v="4분기(12월)"/>
    <x v="9"/>
    <s v="중국"/>
    <s v="김지훈"/>
    <x v="0"/>
    <s v="설악산 국산 친환경인증 무시래기100g"/>
    <n v="3900"/>
    <n v="1"/>
    <n v="3900"/>
  </r>
  <r>
    <x v="333"/>
    <s v="O221102058547"/>
    <s v="2022"/>
    <s v="4분기(12월)"/>
    <x v="9"/>
    <s v="중국"/>
    <s v="김지훈"/>
    <x v="0"/>
    <s v="설악산 국산 친환경인증표고버섯 절편80g"/>
    <n v="7800"/>
    <n v="1"/>
    <n v="7800"/>
  </r>
  <r>
    <x v="333"/>
    <s v="O221102058547"/>
    <s v="2022"/>
    <s v="4분기(12월)"/>
    <x v="9"/>
    <s v="중국"/>
    <s v="김지훈"/>
    <x v="0"/>
    <s v="순창조개멸치찌개된장450g"/>
    <n v="5200"/>
    <n v="1"/>
    <n v="5200"/>
  </r>
  <r>
    <x v="333"/>
    <s v="O221102058547"/>
    <s v="2022"/>
    <s v="4분기(12월)"/>
    <x v="9"/>
    <s v="중국"/>
    <s v="김지훈"/>
    <x v="0"/>
    <s v="신신파프(cool)"/>
    <n v="3240"/>
    <n v="1"/>
    <n v="3240"/>
  </r>
  <r>
    <x v="333"/>
    <s v="O221102058547"/>
    <s v="2022"/>
    <s v="4분기(12월)"/>
    <x v="9"/>
    <s v="중국"/>
    <s v="김지훈"/>
    <x v="0"/>
    <s v="옛날자른당면 100g"/>
    <n v="1400"/>
    <n v="1"/>
    <n v="1400"/>
  </r>
  <r>
    <x v="333"/>
    <s v="O221102058547"/>
    <s v="2022"/>
    <s v="4분기(12월)"/>
    <x v="9"/>
    <s v="중국"/>
    <s v="김지훈"/>
    <x v="0"/>
    <s v="오뚜기 백세카레 고형 순한맛100g"/>
    <n v="3070"/>
    <n v="1"/>
    <n v="3070"/>
  </r>
  <r>
    <x v="333"/>
    <s v="O221102058547"/>
    <s v="2022"/>
    <s v="4분기(12월)"/>
    <x v="9"/>
    <s v="중국"/>
    <s v="김지훈"/>
    <x v="0"/>
    <s v="오뚜기 백세카레 고형 약간매운맛100g"/>
    <n v="3070"/>
    <n v="1"/>
    <n v="3070"/>
  </r>
  <r>
    <x v="333"/>
    <s v="O221102058547"/>
    <s v="2022"/>
    <s v="4분기(12월)"/>
    <x v="9"/>
    <s v="중국"/>
    <s v="김지훈"/>
    <x v="0"/>
    <s v="오뚜기 부산식 돼지국밥곰탕500g*2"/>
    <n v="12272"/>
    <n v="1"/>
    <n v="12272"/>
  </r>
  <r>
    <x v="333"/>
    <s v="O221102058547"/>
    <s v="2022"/>
    <s v="4분기(12월)"/>
    <x v="9"/>
    <s v="중국"/>
    <s v="김지훈"/>
    <x v="0"/>
    <s v="오뚜기 옛날 물엿1.2kg"/>
    <n v="4250"/>
    <n v="1"/>
    <n v="4250"/>
  </r>
  <r>
    <x v="333"/>
    <s v="O221102058547"/>
    <s v="2022"/>
    <s v="4분기(12월)"/>
    <x v="9"/>
    <s v="중국"/>
    <s v="김지훈"/>
    <x v="0"/>
    <s v="오뚜기 진짬뽕(멀티4입)"/>
    <n v="5430"/>
    <n v="1"/>
    <n v="5430"/>
  </r>
  <r>
    <x v="333"/>
    <s v="O221102058547"/>
    <s v="2022"/>
    <s v="4분기(12월)"/>
    <x v="9"/>
    <s v="중국"/>
    <s v="김지훈"/>
    <x v="0"/>
    <s v="오뚜기옛날미역50g"/>
    <n v="2220"/>
    <n v="1"/>
    <n v="2220"/>
  </r>
  <r>
    <x v="333"/>
    <s v="O221102058547"/>
    <s v="2022"/>
    <s v="4분기(12월)"/>
    <x v="9"/>
    <s v="중국"/>
    <s v="김지훈"/>
    <x v="0"/>
    <s v="요호 칼슘*마그네슘*아연*비타민D복합제"/>
    <n v="42000"/>
    <n v="1"/>
    <n v="42000"/>
  </r>
  <r>
    <x v="333"/>
    <s v="O221102058547"/>
    <s v="2022"/>
    <s v="4분기(12월)"/>
    <x v="9"/>
    <s v="중국"/>
    <s v="김지훈"/>
    <x v="0"/>
    <s v="위엔싹 에프10정"/>
    <n v="3000"/>
    <n v="1"/>
    <n v="3000"/>
  </r>
  <r>
    <x v="333"/>
    <s v="O221102058547"/>
    <s v="2022"/>
    <s v="4분기(12월)"/>
    <x v="9"/>
    <s v="중국"/>
    <s v="김지훈"/>
    <x v="0"/>
    <s v="유동자연산골뱅이 140g*4"/>
    <n v="15920"/>
    <n v="1"/>
    <n v="15920"/>
  </r>
  <r>
    <x v="333"/>
    <s v="O221102058547"/>
    <s v="2022"/>
    <s v="4분기(12월)"/>
    <x v="9"/>
    <s v="중국"/>
    <s v="김지훈"/>
    <x v="0"/>
    <s v="이광범명가 고춧가루500g(100%국산) "/>
    <n v="23500"/>
    <n v="1"/>
    <n v="23500"/>
  </r>
  <r>
    <x v="333"/>
    <s v="O221102058547"/>
    <s v="2022"/>
    <s v="4분기(12월)"/>
    <x v="9"/>
    <s v="중국"/>
    <s v="김지훈"/>
    <x v="0"/>
    <s v="종가반상 곱창전골400g*2"/>
    <n v="11600"/>
    <n v="1"/>
    <n v="11600"/>
  </r>
  <r>
    <x v="333"/>
    <s v="O221102058547"/>
    <s v="2022"/>
    <s v="4분기(12월)"/>
    <x v="9"/>
    <s v="중국"/>
    <s v="김지훈"/>
    <x v="0"/>
    <s v="종가반상 사골김치찌개450g*2"/>
    <n v="9240"/>
    <n v="1"/>
    <n v="9240"/>
  </r>
  <r>
    <x v="333"/>
    <s v="O221102058547"/>
    <s v="2022"/>
    <s v="4분기(12월)"/>
    <x v="9"/>
    <s v="중국"/>
    <s v="김지훈"/>
    <x v="0"/>
    <s v="종합감기약 하벤파워 에스캡슐 "/>
    <n v="2700"/>
    <n v="1"/>
    <n v="2700"/>
  </r>
  <r>
    <x v="333"/>
    <s v="O221102058547"/>
    <s v="2022"/>
    <s v="4분기(12월)"/>
    <x v="9"/>
    <s v="중국"/>
    <s v="김지훈"/>
    <x v="0"/>
    <s v="진진짜라멀티4입"/>
    <n v="5890"/>
    <n v="1"/>
    <n v="5890"/>
  </r>
  <r>
    <x v="333"/>
    <s v="O221102058547"/>
    <s v="2022"/>
    <s v="4분기(12월)"/>
    <x v="9"/>
    <s v="중국"/>
    <s v="김지훈"/>
    <x v="0"/>
    <s v="참깨라면 멀티 4입"/>
    <n v="4018"/>
    <n v="1"/>
    <n v="4018"/>
  </r>
  <r>
    <x v="333"/>
    <s v="O221102058547"/>
    <s v="2022"/>
    <s v="4분기(12월)"/>
    <x v="9"/>
    <s v="중국"/>
    <s v="김지훈"/>
    <x v="0"/>
    <s v="참이맛 감자탕 800g "/>
    <n v="5220"/>
    <n v="2"/>
    <n v="10440"/>
  </r>
  <r>
    <x v="333"/>
    <s v="O221102058547"/>
    <s v="2022"/>
    <s v="4분기(12월)"/>
    <x v="9"/>
    <s v="중국"/>
    <s v="김지훈"/>
    <x v="0"/>
    <s v="칼칼한 해물국물팩65g(13g*5)"/>
    <n v="2700"/>
    <n v="3"/>
    <n v="8100"/>
  </r>
  <r>
    <x v="333"/>
    <s v="O221102058547"/>
    <s v="2022"/>
    <s v="4분기(12월)"/>
    <x v="9"/>
    <s v="중국"/>
    <s v="김지훈"/>
    <x v="0"/>
    <s v="트리스펜 진통제 10캡슐"/>
    <n v="2500"/>
    <n v="1"/>
    <n v="2500"/>
  </r>
  <r>
    <x v="333"/>
    <s v="O221102058547"/>
    <s v="2022"/>
    <s v="4분기(12월)"/>
    <x v="9"/>
    <s v="중국"/>
    <s v="김지훈"/>
    <x v="0"/>
    <s v="해찬들 태양초 골드고추장1.7kg+300g"/>
    <n v="11000"/>
    <n v="1"/>
    <n v="11000"/>
  </r>
  <r>
    <x v="333"/>
    <s v="O221102058547"/>
    <s v="2022"/>
    <s v="4분기(12월)"/>
    <x v="9"/>
    <s v="중국"/>
    <s v="김지훈"/>
    <x v="0"/>
    <s v="해태 사루비아60g"/>
    <n v="1040"/>
    <n v="1"/>
    <n v="1040"/>
  </r>
  <r>
    <x v="334"/>
    <s v="O221102058546"/>
    <s v="2022"/>
    <s v="4분기(12월)"/>
    <x v="14"/>
    <s v="탄자니아"/>
    <s v="안상용"/>
    <x v="0"/>
    <s v="Dr.FOR HAIR 피토테라피샴푸 750ml"/>
    <n v="23200"/>
    <n v="1"/>
    <n v="23200"/>
  </r>
  <r>
    <x v="334"/>
    <s v="O221102058546"/>
    <s v="2022"/>
    <s v="4분기(12월)"/>
    <x v="14"/>
    <s v="탄자니아"/>
    <s v="안상용"/>
    <x v="0"/>
    <s v="The맛있는 김도둑 김밥용김10매"/>
    <n v="1400"/>
    <n v="1"/>
    <n v="1400"/>
  </r>
  <r>
    <x v="334"/>
    <s v="O221102058546"/>
    <s v="2022"/>
    <s v="4분기(12월)"/>
    <x v="14"/>
    <s v="탄자니아"/>
    <s v="안상용"/>
    <x v="0"/>
    <s v="가그린 오리지널750ml"/>
    <n v="5800"/>
    <n v="2"/>
    <n v="11600"/>
  </r>
  <r>
    <x v="334"/>
    <s v="O221102058546"/>
    <s v="2022"/>
    <s v="4분기(12월)"/>
    <x v="14"/>
    <s v="탄자니아"/>
    <s v="안상용"/>
    <x v="0"/>
    <s v="구운양파60g"/>
    <n v="990"/>
    <n v="1"/>
    <n v="990"/>
  </r>
  <r>
    <x v="334"/>
    <s v="O221102058546"/>
    <s v="2022"/>
    <s v="4분기(12월)"/>
    <x v="14"/>
    <s v="탄자니아"/>
    <s v="안상용"/>
    <x v="0"/>
    <s v="농심 양파링84g"/>
    <n v="1240"/>
    <n v="1"/>
    <n v="1240"/>
  </r>
  <r>
    <x v="334"/>
    <s v="O221102058546"/>
    <s v="2022"/>
    <s v="4분기(12월)"/>
    <x v="14"/>
    <s v="탄자니아"/>
    <s v="안상용"/>
    <x v="0"/>
    <s v="농심 육개장사발면86g*6입"/>
    <n v="5000"/>
    <n v="1"/>
    <n v="5000"/>
  </r>
  <r>
    <x v="334"/>
    <s v="O221102058546"/>
    <s v="2022"/>
    <s v="4분기(12월)"/>
    <x v="14"/>
    <s v="탄자니아"/>
    <s v="안상용"/>
    <x v="0"/>
    <s v="농심 조청유과 96g"/>
    <n v="1236"/>
    <n v="1"/>
    <n v="1236"/>
  </r>
  <r>
    <x v="334"/>
    <s v="O221102058546"/>
    <s v="2022"/>
    <s v="4분기(12월)"/>
    <x v="14"/>
    <s v="탄자니아"/>
    <s v="안상용"/>
    <x v="0"/>
    <s v="리스테린 750ml(쿨민트)*2"/>
    <n v="14200"/>
    <n v="1"/>
    <n v="14200"/>
  </r>
  <r>
    <x v="334"/>
    <s v="O221102058546"/>
    <s v="2022"/>
    <s v="4분기(12월)"/>
    <x v="14"/>
    <s v="탄자니아"/>
    <s v="안상용"/>
    <x v="0"/>
    <s v="리얼그램 리보스아르기닌6000(20ml*10포)"/>
    <n v="17000"/>
    <n v="1"/>
    <n v="17000"/>
  </r>
  <r>
    <x v="334"/>
    <s v="O221102058546"/>
    <s v="2022"/>
    <s v="4분기(12월)"/>
    <x v="14"/>
    <s v="탄자니아"/>
    <s v="안상용"/>
    <x v="0"/>
    <s v="마시는홍초 석류900ml"/>
    <n v="6800"/>
    <n v="1"/>
    <n v="6800"/>
  </r>
  <r>
    <x v="334"/>
    <s v="O221102058546"/>
    <s v="2022"/>
    <s v="4분기(12월)"/>
    <x v="14"/>
    <s v="탄자니아"/>
    <s v="안상용"/>
    <x v="0"/>
    <s v="몸이반한곤약젤리 다이어트(와일드망고)130ml*10입"/>
    <n v="9900"/>
    <n v="1"/>
    <n v="9900"/>
  </r>
  <r>
    <x v="334"/>
    <s v="O221102058546"/>
    <s v="2022"/>
    <s v="4분기(12월)"/>
    <x v="14"/>
    <s v="탄자니아"/>
    <s v="안상용"/>
    <x v="0"/>
    <s v="몸이반한곤약젤리 디저트(복숭아)130ml*10입"/>
    <n v="9900"/>
    <n v="1"/>
    <n v="9900"/>
  </r>
  <r>
    <x v="334"/>
    <s v="O221102058546"/>
    <s v="2022"/>
    <s v="4분기(12월)"/>
    <x v="14"/>
    <s v="탄자니아"/>
    <s v="안상용"/>
    <x v="0"/>
    <s v="비비고 돼지고기김치찌개 460g*2"/>
    <n v="11400"/>
    <n v="1"/>
    <n v="11400"/>
  </r>
  <r>
    <x v="334"/>
    <s v="O221102058546"/>
    <s v="2022"/>
    <s v="4분기(12월)"/>
    <x v="14"/>
    <s v="탄자니아"/>
    <s v="안상용"/>
    <x v="0"/>
    <s v="삼양 까르보 불닭볶음면(멀티4입)"/>
    <n v="4890"/>
    <n v="1"/>
    <n v="4890"/>
  </r>
  <r>
    <x v="334"/>
    <s v="O221102058546"/>
    <s v="2022"/>
    <s v="4분기(12월)"/>
    <x v="14"/>
    <s v="탄자니아"/>
    <s v="안상용"/>
    <x v="0"/>
    <s v="신라면 작은컵(6입)"/>
    <n v="5850"/>
    <n v="1"/>
    <n v="5850"/>
  </r>
  <r>
    <x v="334"/>
    <s v="O221102058546"/>
    <s v="2022"/>
    <s v="4분기(12월)"/>
    <x v="14"/>
    <s v="탄자니아"/>
    <s v="안상용"/>
    <x v="0"/>
    <s v="연세 검은콩&amp;고칼슘두유200ml*24입"/>
    <n v="12500"/>
    <n v="1"/>
    <n v="12500"/>
  </r>
  <r>
    <x v="334"/>
    <s v="O221102058546"/>
    <s v="2022"/>
    <s v="4분기(12월)"/>
    <x v="14"/>
    <s v="탄자니아"/>
    <s v="안상용"/>
    <x v="0"/>
    <s v="오뚜기 진짬뽕(멀티4입)"/>
    <n v="5430"/>
    <n v="1"/>
    <n v="5430"/>
  </r>
  <r>
    <x v="334"/>
    <s v="O221102058546"/>
    <s v="2022"/>
    <s v="4분기(12월)"/>
    <x v="14"/>
    <s v="탄자니아"/>
    <s v="안상용"/>
    <x v="0"/>
    <s v="종가반상 사골김치찌개450g*2"/>
    <n v="9240"/>
    <n v="1"/>
    <n v="9240"/>
  </r>
  <r>
    <x v="334"/>
    <s v="O221102058546"/>
    <s v="2022"/>
    <s v="4분기(12월)"/>
    <x v="14"/>
    <s v="탄자니아"/>
    <s v="안상용"/>
    <x v="0"/>
    <s v="진공 21곡혼합곡1kg"/>
    <n v="5900"/>
    <n v="1"/>
    <n v="5900"/>
  </r>
  <r>
    <x v="334"/>
    <s v="O221102058546"/>
    <s v="2022"/>
    <s v="4분기(12월)"/>
    <x v="14"/>
    <s v="탄자니아"/>
    <s v="안상용"/>
    <x v="0"/>
    <s v="크라운 못말리는 신짱120g"/>
    <n v="1090"/>
    <n v="2"/>
    <n v="2180"/>
  </r>
  <r>
    <x v="334"/>
    <s v="O221102058546"/>
    <s v="2022"/>
    <s v="4분기(12월)"/>
    <x v="14"/>
    <s v="탄자니아"/>
    <s v="안상용"/>
    <x v="0"/>
    <s v="풍기도깨비홍삼석류콜라겐60포(15g*20입)"/>
    <n v="35000"/>
    <n v="1"/>
    <n v="35000"/>
  </r>
  <r>
    <x v="334"/>
    <s v="O221102058546"/>
    <s v="2022"/>
    <s v="4분기(12월)"/>
    <x v="14"/>
    <s v="탄자니아"/>
    <s v="안상용"/>
    <x v="0"/>
    <s v="한성 가쓰오우동232.5g*3"/>
    <n v="3930"/>
    <n v="1"/>
    <n v="3930"/>
  </r>
  <r>
    <x v="334"/>
    <s v="O221102058546"/>
    <s v="2022"/>
    <s v="4분기(12월)"/>
    <x v="14"/>
    <s v="탄자니아"/>
    <s v="안상용"/>
    <x v="0"/>
    <s v="해태 오사쯔60g"/>
    <n v="1080"/>
    <n v="1"/>
    <n v="1080"/>
  </r>
  <r>
    <x v="335"/>
    <s v="O221102058544"/>
    <s v="2022"/>
    <s v="4분기(12월)"/>
    <x v="9"/>
    <s v="인도네시아"/>
    <s v="이승연"/>
    <x v="0"/>
    <s v="경남제약 트라부틴 정(10정) - 복통 소화불량"/>
    <n v="2700"/>
    <n v="5"/>
    <n v="13500"/>
  </r>
  <r>
    <x v="335"/>
    <s v="O221102058544"/>
    <s v="2022"/>
    <s v="4분기(12월)"/>
    <x v="9"/>
    <s v="인도네시아"/>
    <s v="이승연"/>
    <x v="0"/>
    <s v="뻥이요 오리지날 140g"/>
    <n v="1250"/>
    <n v="6"/>
    <n v="7500"/>
  </r>
  <r>
    <x v="335"/>
    <s v="O221102058544"/>
    <s v="2022"/>
    <s v="4분기(12월)"/>
    <x v="9"/>
    <s v="인도네시아"/>
    <s v="이승연"/>
    <x v="0"/>
    <s v="송월타올5호"/>
    <n v="37000"/>
    <n v="1"/>
    <n v="37000"/>
  </r>
  <r>
    <x v="335"/>
    <s v="O221102058544"/>
    <s v="2022"/>
    <s v="4분기(12월)"/>
    <x v="9"/>
    <s v="인도네시아"/>
    <s v="이승연"/>
    <x v="0"/>
    <s v="스팸 마일드 300g*3"/>
    <n v="12480"/>
    <n v="5"/>
    <n v="62400"/>
  </r>
  <r>
    <x v="335"/>
    <s v="O221102058544"/>
    <s v="2022"/>
    <s v="4분기(12월)"/>
    <x v="9"/>
    <s v="인도네시아"/>
    <s v="이승연"/>
    <x v="0"/>
    <s v="오뚜기 백세카레 고형 순한맛100g"/>
    <n v="3070"/>
    <n v="8"/>
    <n v="24560"/>
  </r>
  <r>
    <x v="335"/>
    <s v="O221102058544"/>
    <s v="2022"/>
    <s v="4분기(12월)"/>
    <x v="9"/>
    <s v="인도네시아"/>
    <s v="이승연"/>
    <x v="0"/>
    <s v="젤리스트로우482g(25입)"/>
    <n v="4500"/>
    <n v="7"/>
    <n v="31500"/>
  </r>
  <r>
    <x v="335"/>
    <s v="O221102058544"/>
    <s v="2022"/>
    <s v="4분기(12월)"/>
    <x v="9"/>
    <s v="인도네시아"/>
    <s v="이승연"/>
    <x v="0"/>
    <s v="진공 21곡혼합곡1kg"/>
    <n v="5900"/>
    <n v="1"/>
    <n v="5900"/>
  </r>
  <r>
    <x v="335"/>
    <s v="O221102058544"/>
    <s v="2022"/>
    <s v="4분기(12월)"/>
    <x v="9"/>
    <s v="인도네시아"/>
    <s v="이승연"/>
    <x v="0"/>
    <s v="진공 찰현미1kg"/>
    <n v="7200"/>
    <n v="5"/>
    <n v="36000"/>
  </r>
  <r>
    <x v="335"/>
    <s v="O221102058544"/>
    <s v="2022"/>
    <s v="4분기(12월)"/>
    <x v="9"/>
    <s v="인도네시아"/>
    <s v="이승연"/>
    <x v="0"/>
    <s v="진공 찰흑미1kg"/>
    <n v="7100"/>
    <n v="5"/>
    <n v="35500"/>
  </r>
  <r>
    <x v="335"/>
    <s v="O221102058544"/>
    <s v="2022"/>
    <s v="4분기(12월)"/>
    <x v="9"/>
    <s v="인도네시아"/>
    <s v="이승연"/>
    <x v="0"/>
    <s v="파마젠 멀티비타민 꾸미(90일분)"/>
    <n v="14000"/>
    <n v="1"/>
    <n v="14000"/>
  </r>
  <r>
    <x v="335"/>
    <s v="O221102058544"/>
    <s v="2022"/>
    <s v="4분기(12월)"/>
    <x v="9"/>
    <s v="인도네시아"/>
    <s v="이승연"/>
    <x v="0"/>
    <s v="팔도 도시락 86g*24입"/>
    <n v="20000"/>
    <n v="1"/>
    <n v="20000"/>
  </r>
  <r>
    <x v="335"/>
    <s v="O221102058544"/>
    <s v="2022"/>
    <s v="4분기(12월)"/>
    <x v="9"/>
    <s v="인도네시아"/>
    <s v="이승연"/>
    <x v="0"/>
    <s v="한성 가쓰오우동232.5g*3"/>
    <n v="3930"/>
    <n v="3"/>
    <n v="11790"/>
  </r>
  <r>
    <x v="336"/>
    <s v="O221102058542"/>
    <s v="2022"/>
    <s v="4분기(12월)"/>
    <x v="9"/>
    <s v="인도네시아"/>
    <s v="이길만"/>
    <x v="0"/>
    <s v="[드림디포] 이지메모패드 A4 - 노랑"/>
    <n v="950"/>
    <n v="3"/>
    <n v="2850"/>
  </r>
  <r>
    <x v="336"/>
    <s v="O221102058542"/>
    <s v="2022"/>
    <s v="4분기(12월)"/>
    <x v="9"/>
    <s v="인도네시아"/>
    <s v="이길만"/>
    <x v="0"/>
    <s v="[모나미] 플립3 0.5 파파야 [개/1]"/>
    <n v="1890"/>
    <n v="2"/>
    <n v="3780"/>
  </r>
  <r>
    <x v="336"/>
    <s v="O221102058542"/>
    <s v="2022"/>
    <s v="4분기(12월)"/>
    <x v="9"/>
    <s v="인도네시아"/>
    <s v="이길만"/>
    <x v="0"/>
    <s v="CJ 컵반 김치날치알밥188g"/>
    <n v="3170"/>
    <n v="1"/>
    <n v="3170"/>
  </r>
  <r>
    <x v="336"/>
    <s v="O221102058542"/>
    <s v="2022"/>
    <s v="4분기(12월)"/>
    <x v="9"/>
    <s v="인도네시아"/>
    <s v="이길만"/>
    <x v="0"/>
    <s v="간편 닭곰탕10g"/>
    <n v="1270"/>
    <n v="1"/>
    <n v="1270"/>
  </r>
  <r>
    <x v="336"/>
    <s v="O221102058542"/>
    <s v="2022"/>
    <s v="4분기(12월)"/>
    <x v="9"/>
    <s v="인도네시아"/>
    <s v="이길만"/>
    <x v="0"/>
    <s v="구운양파60g"/>
    <n v="990"/>
    <n v="1"/>
    <n v="990"/>
  </r>
  <r>
    <x v="336"/>
    <s v="O221102058542"/>
    <s v="2022"/>
    <s v="4분기(12월)"/>
    <x v="9"/>
    <s v="인도네시아"/>
    <s v="이길만"/>
    <x v="0"/>
    <s v="꽃게랑 오리지널70g"/>
    <n v="1073"/>
    <n v="1"/>
    <n v="1073"/>
  </r>
  <r>
    <x v="336"/>
    <s v="O221102058542"/>
    <s v="2022"/>
    <s v="4분기(12월)"/>
    <x v="9"/>
    <s v="인도네시아"/>
    <s v="이길만"/>
    <x v="0"/>
    <s v="닥터홍 수동 워터케어 구강세정기"/>
    <n v="8300"/>
    <n v="2"/>
    <n v="16600"/>
  </r>
  <r>
    <x v="336"/>
    <s v="O221102058542"/>
    <s v="2022"/>
    <s v="4분기(12월)"/>
    <x v="9"/>
    <s v="인도네시아"/>
    <s v="이길만"/>
    <x v="0"/>
    <s v="로얄샤워타올"/>
    <n v="1100"/>
    <n v="1"/>
    <n v="1100"/>
  </r>
  <r>
    <x v="336"/>
    <s v="O221102058542"/>
    <s v="2022"/>
    <s v="4분기(12월)"/>
    <x v="9"/>
    <s v="인도네시아"/>
    <s v="이길만"/>
    <x v="0"/>
    <s v="롯데 볼로네이즈 스파게티"/>
    <n v="2910"/>
    <n v="1"/>
    <n v="2910"/>
  </r>
  <r>
    <x v="336"/>
    <s v="O221102058542"/>
    <s v="2022"/>
    <s v="4분기(12월)"/>
    <x v="9"/>
    <s v="인도네시아"/>
    <s v="이길만"/>
    <x v="0"/>
    <s v="바로충전 홍삼진10g30포"/>
    <n v="37800"/>
    <n v="1"/>
    <n v="37800"/>
  </r>
  <r>
    <x v="336"/>
    <s v="O221102058542"/>
    <s v="2022"/>
    <s v="4분기(12월)"/>
    <x v="9"/>
    <s v="인도네시아"/>
    <s v="이길만"/>
    <x v="0"/>
    <s v="삼겹살 제주식 멜젓소스 270g"/>
    <n v="3070"/>
    <n v="2"/>
    <n v="6140"/>
  </r>
  <r>
    <x v="336"/>
    <s v="O221102058542"/>
    <s v="2022"/>
    <s v="4분기(12월)"/>
    <x v="9"/>
    <s v="인도네시아"/>
    <s v="이길만"/>
    <x v="0"/>
    <s v="성경 안주공방 통먹태 55g"/>
    <n v="4220"/>
    <n v="1"/>
    <n v="4220"/>
  </r>
  <r>
    <x v="336"/>
    <s v="O221102058542"/>
    <s v="2022"/>
    <s v="4분기(12월)"/>
    <x v="9"/>
    <s v="인도네시아"/>
    <s v="이길만"/>
    <x v="0"/>
    <s v="세타필 모이스춰 라이징로션591ml "/>
    <n v="13400"/>
    <n v="1"/>
    <n v="13400"/>
  </r>
  <r>
    <x v="336"/>
    <s v="O221102058542"/>
    <s v="2022"/>
    <s v="4분기(12월)"/>
    <x v="9"/>
    <s v="인도네시아"/>
    <s v="이길만"/>
    <x v="0"/>
    <s v="아이비스 비비드라운드노트 SP"/>
    <n v="2500"/>
    <n v="2"/>
    <n v="5000"/>
  </r>
  <r>
    <x v="336"/>
    <s v="O221102058542"/>
    <s v="2022"/>
    <s v="4분기(12월)"/>
    <x v="9"/>
    <s v="인도네시아"/>
    <s v="이길만"/>
    <x v="0"/>
    <s v="오뚜기 간편사골우거지국(컵국)10g"/>
    <n v="1240"/>
    <n v="1"/>
    <n v="1240"/>
  </r>
  <r>
    <x v="336"/>
    <s v="O221102058542"/>
    <s v="2022"/>
    <s v="4분기(12월)"/>
    <x v="9"/>
    <s v="인도네시아"/>
    <s v="이길만"/>
    <x v="0"/>
    <s v="오뚜기 콕콕콕 스파게티 120g x 12개"/>
    <n v="17670"/>
    <n v="1"/>
    <n v="17670"/>
  </r>
  <r>
    <x v="336"/>
    <s v="O221102058542"/>
    <s v="2022"/>
    <s v="4분기(12월)"/>
    <x v="9"/>
    <s v="인도네시아"/>
    <s v="이길만"/>
    <x v="0"/>
    <s v="오리온 도도한 나쵸 치즈맛92g"/>
    <n v="1250"/>
    <n v="1"/>
    <n v="1250"/>
  </r>
  <r>
    <x v="336"/>
    <s v="O221102058542"/>
    <s v="2022"/>
    <s v="4분기(12월)"/>
    <x v="9"/>
    <s v="인도네시아"/>
    <s v="이길만"/>
    <x v="0"/>
    <s v="종이나라 착붙는풀70ml"/>
    <n v="580"/>
    <n v="1"/>
    <n v="580"/>
  </r>
  <r>
    <x v="336"/>
    <s v="O221102058542"/>
    <s v="2022"/>
    <s v="4분기(12월)"/>
    <x v="9"/>
    <s v="인도네시아"/>
    <s v="이길만"/>
    <x v="0"/>
    <s v="천호엔케어 국민 흑염소70mL x 28팩"/>
    <n v="41000"/>
    <n v="1"/>
    <n v="41000"/>
  </r>
  <r>
    <x v="336"/>
    <s v="O221102058542"/>
    <s v="2022"/>
    <s v="4분기(12월)"/>
    <x v="9"/>
    <s v="인도네시아"/>
    <s v="이길만"/>
    <x v="0"/>
    <s v="카누 다크로스트 아메리카노100T(미니)"/>
    <n v="20390"/>
    <n v="1"/>
    <n v="20390"/>
  </r>
  <r>
    <x v="336"/>
    <s v="O221102058542"/>
    <s v="2022"/>
    <s v="4분기(12월)"/>
    <x v="9"/>
    <s v="인도네시아"/>
    <s v="이길만"/>
    <x v="0"/>
    <s v="컵밥 순두부찌개국밥 173g"/>
    <n v="2860"/>
    <n v="1"/>
    <n v="2860"/>
  </r>
  <r>
    <x v="336"/>
    <s v="O221102058542"/>
    <s v="2022"/>
    <s v="4분기(12월)"/>
    <x v="9"/>
    <s v="인도네시아"/>
    <s v="이길만"/>
    <x v="0"/>
    <s v="컵밥 참치마요덮밥247g"/>
    <n v="3020"/>
    <n v="1"/>
    <n v="3020"/>
  </r>
  <r>
    <x v="336"/>
    <s v="O221102058542"/>
    <s v="2022"/>
    <s v="4분기(12월)"/>
    <x v="9"/>
    <s v="인도네시아"/>
    <s v="이길만"/>
    <x v="0"/>
    <s v="하림 닭가슴살135g*4"/>
    <n v="7880"/>
    <n v="8"/>
    <n v="63040"/>
  </r>
  <r>
    <x v="337"/>
    <s v="O221102058539"/>
    <s v="2022"/>
    <s v="4분기(12월)"/>
    <x v="9"/>
    <s v="인도네시아"/>
    <s v="박상표"/>
    <x v="0"/>
    <s v="딥 모이스처라이징 페이셜 마스크 10입"/>
    <n v="9000"/>
    <n v="1"/>
    <n v="9000"/>
  </r>
  <r>
    <x v="337"/>
    <s v="O221102058539"/>
    <s v="2022"/>
    <s v="4분기(12월)"/>
    <x v="9"/>
    <s v="인도네시아"/>
    <s v="박상표"/>
    <x v="0"/>
    <s v="로베레 초경량 초소형 암막 우양산 양산 겸용 우산 미니 5단"/>
    <n v="15000"/>
    <n v="1"/>
    <n v="15000"/>
  </r>
  <r>
    <x v="337"/>
    <s v="O221102058539"/>
    <s v="2022"/>
    <s v="4분기(12월)"/>
    <x v="9"/>
    <s v="인도네시아"/>
    <s v="박상표"/>
    <x v="0"/>
    <s v="무형광 면행주1P"/>
    <n v="900"/>
    <n v="2"/>
    <n v="1800"/>
  </r>
  <r>
    <x v="337"/>
    <s v="O221102058539"/>
    <s v="2022"/>
    <s v="4분기(12월)"/>
    <x v="9"/>
    <s v="인도네시아"/>
    <s v="박상표"/>
    <x v="0"/>
    <s v="박카스맛 젤리50g*8"/>
    <n v="7840"/>
    <n v="1"/>
    <n v="7840"/>
  </r>
  <r>
    <x v="337"/>
    <s v="O221102058539"/>
    <s v="2022"/>
    <s v="4분기(12월)"/>
    <x v="9"/>
    <s v="인도네시아"/>
    <s v="박상표"/>
    <x v="0"/>
    <s v="삼겹살 제주식 멜젓소스 270g"/>
    <n v="3070"/>
    <n v="2"/>
    <n v="6140"/>
  </r>
  <r>
    <x v="337"/>
    <s v="O221102058539"/>
    <s v="2022"/>
    <s v="4분기(12월)"/>
    <x v="9"/>
    <s v="인도네시아"/>
    <s v="박상표"/>
    <x v="0"/>
    <s v="에이스 뉴욕치즈 케이크맛364g"/>
    <n v="3600"/>
    <n v="2"/>
    <n v="7200"/>
  </r>
  <r>
    <x v="337"/>
    <s v="O221102058539"/>
    <s v="2022"/>
    <s v="4분기(12월)"/>
    <x v="9"/>
    <s v="인도네시아"/>
    <s v="박상표"/>
    <x v="0"/>
    <s v="자일리톨 애니타임민트92g"/>
    <n v="2100"/>
    <n v="2"/>
    <n v="4200"/>
  </r>
  <r>
    <x v="337"/>
    <s v="O221102058539"/>
    <s v="2022"/>
    <s v="4분기(12월)"/>
    <x v="9"/>
    <s v="인도네시아"/>
    <s v="박상표"/>
    <x v="0"/>
    <s v="참크래커56g"/>
    <n v="900"/>
    <n v="11"/>
    <n v="9900"/>
  </r>
  <r>
    <x v="337"/>
    <s v="O221102058539"/>
    <s v="2022"/>
    <s v="4분기(12월)"/>
    <x v="9"/>
    <s v="인도네시아"/>
    <s v="박상표"/>
    <x v="0"/>
    <s v="청우 홍삼젤리 400g"/>
    <n v="4520"/>
    <n v="2"/>
    <n v="9040"/>
  </r>
  <r>
    <x v="337"/>
    <s v="O221102058539"/>
    <s v="2022"/>
    <s v="4분기(12월)"/>
    <x v="9"/>
    <s v="인도네시아"/>
    <s v="박상표"/>
    <x v="0"/>
    <s v="크라운 쿠크다스128g (화이트)"/>
    <n v="2160"/>
    <n v="2"/>
    <n v="4320"/>
  </r>
  <r>
    <x v="338"/>
    <s v="O221102058538"/>
    <s v="2022"/>
    <s v="4분기(12월)"/>
    <x v="9"/>
    <s v="인도네시아"/>
    <s v="박정준"/>
    <x v="0"/>
    <s v="간편 버섯해장국9g"/>
    <n v="1270"/>
    <n v="6"/>
    <n v="7620"/>
  </r>
  <r>
    <x v="338"/>
    <s v="O221102058538"/>
    <s v="2022"/>
    <s v="4분기(12월)"/>
    <x v="9"/>
    <s v="인도네시아"/>
    <s v="박정준"/>
    <x v="0"/>
    <s v="동원 고추참치100g*10"/>
    <n v="19390"/>
    <n v="1"/>
    <n v="19390"/>
  </r>
  <r>
    <x v="338"/>
    <s v="O221102058538"/>
    <s v="2022"/>
    <s v="4분기(12월)"/>
    <x v="9"/>
    <s v="인도네시아"/>
    <s v="박정준"/>
    <x v="0"/>
    <s v="백제 우리쌀떡국163g"/>
    <n v="2200"/>
    <n v="2"/>
    <n v="4400"/>
  </r>
  <r>
    <x v="338"/>
    <s v="O221102058538"/>
    <s v="2022"/>
    <s v="4분기(12월)"/>
    <x v="9"/>
    <s v="인도네시아"/>
    <s v="박정준"/>
    <x v="0"/>
    <s v="샘표 시골식된장국8g*5입"/>
    <n v="3390"/>
    <n v="2"/>
    <n v="6780"/>
  </r>
  <r>
    <x v="338"/>
    <s v="O221102058538"/>
    <s v="2022"/>
    <s v="4분기(12월)"/>
    <x v="9"/>
    <s v="인도네시아"/>
    <s v="박정준"/>
    <x v="0"/>
    <s v="서울멸균우유200ml*24입"/>
    <n v="16255"/>
    <n v="1"/>
    <n v="16255"/>
  </r>
  <r>
    <x v="338"/>
    <s v="O221102058538"/>
    <s v="2022"/>
    <s v="4분기(12월)"/>
    <x v="9"/>
    <s v="인도네시아"/>
    <s v="박정준"/>
    <x v="0"/>
    <s v="오뚜기 간편 미역국 9.5g (컵국)"/>
    <n v="1240"/>
    <n v="5"/>
    <n v="6200"/>
  </r>
  <r>
    <x v="338"/>
    <s v="O221102058538"/>
    <s v="2022"/>
    <s v="4분기(12월)"/>
    <x v="9"/>
    <s v="인도네시아"/>
    <s v="박정준"/>
    <x v="0"/>
    <s v="유기농 양파진액100ml*30포"/>
    <n v="29000"/>
    <n v="2"/>
    <n v="58000"/>
  </r>
  <r>
    <x v="338"/>
    <s v="O221102058538"/>
    <s v="2022"/>
    <s v="4분기(12월)"/>
    <x v="9"/>
    <s v="인도네시아"/>
    <s v="박정준"/>
    <x v="0"/>
    <s v="유동 번데기130g*3"/>
    <n v="3280"/>
    <n v="5"/>
    <n v="16400"/>
  </r>
  <r>
    <x v="338"/>
    <s v="O221102058538"/>
    <s v="2022"/>
    <s v="4분기(12월)"/>
    <x v="9"/>
    <s v="인도네시아"/>
    <s v="박정준"/>
    <x v="0"/>
    <s v="콘푸레이크 천마차 40T"/>
    <n v="8660"/>
    <n v="1"/>
    <n v="8660"/>
  </r>
  <r>
    <x v="338"/>
    <s v="O221102058538"/>
    <s v="2022"/>
    <s v="4분기(12월)"/>
    <x v="9"/>
    <s v="인도네시아"/>
    <s v="박정준"/>
    <x v="0"/>
    <s v="햇반 발아현미밥210g*4"/>
    <n v="6630"/>
    <n v="1"/>
    <n v="6630"/>
  </r>
  <r>
    <x v="338"/>
    <s v="O221102058538"/>
    <s v="2022"/>
    <s v="4분기(12월)"/>
    <x v="9"/>
    <s v="인도네시아"/>
    <s v="박정준"/>
    <x v="0"/>
    <s v="햇반200g*4개입"/>
    <n v="5200"/>
    <n v="1"/>
    <n v="5200"/>
  </r>
  <r>
    <x v="338"/>
    <s v="O221102058538"/>
    <s v="2022"/>
    <s v="4분기(12월)"/>
    <x v="9"/>
    <s v="인도네시아"/>
    <s v="박정준"/>
    <x v="0"/>
    <s v="흑마늘진액(80ml*30봉)"/>
    <n v="48000"/>
    <n v="3"/>
    <n v="144000"/>
  </r>
  <r>
    <x v="339"/>
    <s v="O221102058537"/>
    <s v="2022"/>
    <s v="4분기(12월)"/>
    <x v="9"/>
    <s v="인도네시아"/>
    <s v="최유하"/>
    <x v="0"/>
    <s v="Calvin Klein 남성박서브리프-M100(3P)"/>
    <n v="41000"/>
    <n v="2"/>
    <n v="82000"/>
  </r>
  <r>
    <x v="339"/>
    <s v="O221102058537"/>
    <s v="2022"/>
    <s v="4분기(12월)"/>
    <x v="9"/>
    <s v="인도네시아"/>
    <s v="최유하"/>
    <x v="0"/>
    <s v="CJ 맛밤80g"/>
    <n v="2250"/>
    <n v="2"/>
    <n v="4500"/>
  </r>
  <r>
    <x v="339"/>
    <s v="O221102058537"/>
    <s v="2022"/>
    <s v="4분기(12월)"/>
    <x v="9"/>
    <s v="인도네시아"/>
    <s v="최유하"/>
    <x v="0"/>
    <s v="딥액션폼클렌저120g(C&amp;C)"/>
    <n v="8000"/>
    <n v="1"/>
    <n v="8000"/>
  </r>
  <r>
    <x v="339"/>
    <s v="O221102058537"/>
    <s v="2022"/>
    <s v="4분기(12월)"/>
    <x v="9"/>
    <s v="인도네시아"/>
    <s v="최유하"/>
    <x v="0"/>
    <s v="라뽁이 매콤 오리지널138g*12입"/>
    <n v="28600"/>
    <n v="1"/>
    <n v="28600"/>
  </r>
  <r>
    <x v="339"/>
    <s v="O221102058537"/>
    <s v="2022"/>
    <s v="4분기(12월)"/>
    <x v="9"/>
    <s v="인도네시아"/>
    <s v="최유하"/>
    <x v="0"/>
    <s v="라텍스 요가밴드 핑크 0.45mm"/>
    <n v="7000"/>
    <n v="1"/>
    <n v="7000"/>
  </r>
  <r>
    <x v="339"/>
    <s v="O221102058537"/>
    <s v="2022"/>
    <s v="4분기(12월)"/>
    <x v="9"/>
    <s v="인도네시아"/>
    <s v="최유하"/>
    <x v="0"/>
    <s v="삼겹살 제주식 멜젓소스 270g"/>
    <n v="3070"/>
    <n v="2"/>
    <n v="6140"/>
  </r>
  <r>
    <x v="339"/>
    <s v="O221102058537"/>
    <s v="2022"/>
    <s v="4분기(12월)"/>
    <x v="9"/>
    <s v="인도네시아"/>
    <s v="최유하"/>
    <x v="0"/>
    <s v="아놀드파머남성덧신아소트25~27CM"/>
    <n v="2500"/>
    <n v="4"/>
    <n v="10000"/>
  </r>
  <r>
    <x v="339"/>
    <s v="O221102058537"/>
    <s v="2022"/>
    <s v="4분기(12월)"/>
    <x v="9"/>
    <s v="인도네시아"/>
    <s v="최유하"/>
    <x v="0"/>
    <s v="오뚜기 참깨라면(소컵)65g*6"/>
    <n v="7040"/>
    <n v="1"/>
    <n v="7040"/>
  </r>
  <r>
    <x v="339"/>
    <s v="O221102058537"/>
    <s v="2022"/>
    <s v="4분기(12월)"/>
    <x v="9"/>
    <s v="인도네시아"/>
    <s v="최유하"/>
    <x v="0"/>
    <s v="우와한 치즈칩42g"/>
    <n v="2360"/>
    <n v="2"/>
    <n v="4720"/>
  </r>
  <r>
    <x v="339"/>
    <s v="O221102058537"/>
    <s v="2022"/>
    <s v="4분기(12월)"/>
    <x v="9"/>
    <s v="인도네시아"/>
    <s v="최유하"/>
    <x v="0"/>
    <s v="질레트 퓨전프로글라이드 면도날(4입)"/>
    <n v="23500"/>
    <n v="1"/>
    <n v="23500"/>
  </r>
  <r>
    <x v="339"/>
    <s v="O221102058537"/>
    <s v="2022"/>
    <s v="4분기(12월)"/>
    <x v="9"/>
    <s v="인도네시아"/>
    <s v="최유하"/>
    <x v="0"/>
    <s v="컵누들 매콤한맛 37.8g*6입"/>
    <n v="6980"/>
    <n v="2"/>
    <n v="13960"/>
  </r>
  <r>
    <x v="339"/>
    <s v="O221102058537"/>
    <s v="2022"/>
    <s v="4분기(12월)"/>
    <x v="9"/>
    <s v="인도네시아"/>
    <s v="최유하"/>
    <x v="0"/>
    <s v="케라시스 볼륨&amp;손상케어 샴푸 600ml"/>
    <n v="4800"/>
    <n v="2"/>
    <n v="9600"/>
  </r>
  <r>
    <x v="339"/>
    <s v="O221102058537"/>
    <s v="2022"/>
    <s v="4분기(12월)"/>
    <x v="9"/>
    <s v="인도네시아"/>
    <s v="최유하"/>
    <x v="0"/>
    <s v="팔도 틈새라면(멀티5입) "/>
    <n v="4400"/>
    <n v="2"/>
    <n v="8800"/>
  </r>
  <r>
    <x v="339"/>
    <s v="O221102058537"/>
    <s v="2022"/>
    <s v="4분기(12월)"/>
    <x v="9"/>
    <s v="인도네시아"/>
    <s v="최유하"/>
    <x v="0"/>
    <s v="풍기도깨비홍삼석류콜라겐60포(15g*20입)"/>
    <n v="35000"/>
    <n v="1"/>
    <n v="35000"/>
  </r>
  <r>
    <x v="339"/>
    <s v="O221102058537"/>
    <s v="2022"/>
    <s v="4분기(12월)"/>
    <x v="9"/>
    <s v="인도네시아"/>
    <s v="최유하"/>
    <x v="0"/>
    <s v="피지오겔 데일리 모이스쳐 테라피 페이셜 크림150ml*2"/>
    <n v="47650"/>
    <n v="1"/>
    <n v="47650"/>
  </r>
  <r>
    <x v="339"/>
    <s v="O221102058537"/>
    <s v="2022"/>
    <s v="4분기(12월)"/>
    <x v="9"/>
    <s v="인도네시아"/>
    <s v="최유하"/>
    <x v="0"/>
    <s v="허니버터 와사비맛아몬드130g"/>
    <n v="3400"/>
    <n v="1"/>
    <n v="3400"/>
  </r>
  <r>
    <x v="340"/>
    <s v="O221102058536"/>
    <s v="2022"/>
    <s v="4분기(12월)"/>
    <x v="9"/>
    <s v="인도네시아"/>
    <s v="변성수"/>
    <x v="0"/>
    <s v="post그래놀라 크랜베리 아몬드350g"/>
    <n v="5700"/>
    <n v="3"/>
    <n v="17100"/>
  </r>
  <r>
    <x v="340"/>
    <s v="O221102058536"/>
    <s v="2022"/>
    <s v="4분기(12월)"/>
    <x v="9"/>
    <s v="인도네시아"/>
    <s v="변성수"/>
    <x v="0"/>
    <s v="대일밴드Q 일반형8매"/>
    <n v="400"/>
    <n v="1"/>
    <n v="400"/>
  </r>
  <r>
    <x v="340"/>
    <s v="O221102058536"/>
    <s v="2022"/>
    <s v="4분기(12월)"/>
    <x v="9"/>
    <s v="인도네시아"/>
    <s v="변성수"/>
    <x v="0"/>
    <s v="리얼그램 유기농 100% 비오틴 180정"/>
    <n v="45000"/>
    <n v="1"/>
    <n v="45000"/>
  </r>
  <r>
    <x v="340"/>
    <s v="O221102058536"/>
    <s v="2022"/>
    <s v="4분기(12월)"/>
    <x v="9"/>
    <s v="인도네시아"/>
    <s v="변성수"/>
    <x v="0"/>
    <s v="버터와플316g"/>
    <n v="4000"/>
    <n v="2"/>
    <n v="8000"/>
  </r>
  <r>
    <x v="340"/>
    <s v="O221102058536"/>
    <s v="2022"/>
    <s v="4분기(12월)"/>
    <x v="9"/>
    <s v="인도네시아"/>
    <s v="변성수"/>
    <x v="0"/>
    <s v="비비고 누룽지 닭백숙죽 280g"/>
    <n v="2850"/>
    <n v="1"/>
    <n v="2850"/>
  </r>
  <r>
    <x v="340"/>
    <s v="O221102058536"/>
    <s v="2022"/>
    <s v="4분기(12월)"/>
    <x v="9"/>
    <s v="인도네시아"/>
    <s v="변성수"/>
    <x v="0"/>
    <s v="비비고 소고기죽280g"/>
    <n v="2850"/>
    <n v="1"/>
    <n v="2850"/>
  </r>
  <r>
    <x v="340"/>
    <s v="O221102058536"/>
    <s v="2022"/>
    <s v="4분기(12월)"/>
    <x v="9"/>
    <s v="인도네시아"/>
    <s v="변성수"/>
    <x v="0"/>
    <s v="비비고 전복죽280g"/>
    <n v="2850"/>
    <n v="1"/>
    <n v="2850"/>
  </r>
  <r>
    <x v="340"/>
    <s v="O221102058536"/>
    <s v="2022"/>
    <s v="4분기(12월)"/>
    <x v="9"/>
    <s v="인도네시아"/>
    <s v="변성수"/>
    <x v="0"/>
    <s v="아모스 녹차실감샴푸500ml(지성용)"/>
    <n v="19700"/>
    <n v="1"/>
    <n v="19700"/>
  </r>
  <r>
    <x v="340"/>
    <s v="O221102058536"/>
    <s v="2022"/>
    <s v="4분기(12월)"/>
    <x v="9"/>
    <s v="인도네시아"/>
    <s v="변성수"/>
    <x v="0"/>
    <s v="오뚜기 컵밥 차돌강된장보리밥280g"/>
    <n v="3020"/>
    <n v="1"/>
    <n v="3020"/>
  </r>
  <r>
    <x v="340"/>
    <s v="O221102058536"/>
    <s v="2022"/>
    <s v="4분기(12월)"/>
    <x v="9"/>
    <s v="인도네시아"/>
    <s v="변성수"/>
    <x v="0"/>
    <s v="오뜨 쇼콜라150g"/>
    <n v="3080"/>
    <n v="1"/>
    <n v="3080"/>
  </r>
  <r>
    <x v="340"/>
    <s v="O221102058536"/>
    <s v="2022"/>
    <s v="4분기(12월)"/>
    <x v="9"/>
    <s v="인도네시아"/>
    <s v="변성수"/>
    <x v="0"/>
    <s v="오로니아 rTG 오메가-3 90캡슐"/>
    <n v="49500"/>
    <n v="2"/>
    <n v="99000"/>
  </r>
  <r>
    <x v="340"/>
    <s v="O221102058536"/>
    <s v="2022"/>
    <s v="4분기(12월)"/>
    <x v="9"/>
    <s v="인도네시아"/>
    <s v="변성수"/>
    <x v="0"/>
    <s v="오로니아 멀티비타민&amp;미네랄 90정"/>
    <n v="31900"/>
    <n v="1"/>
    <n v="31900"/>
  </r>
  <r>
    <x v="340"/>
    <s v="O221102058536"/>
    <s v="2022"/>
    <s v="4분기(12월)"/>
    <x v="9"/>
    <s v="인도네시아"/>
    <s v="변성수"/>
    <x v="0"/>
    <s v="오리온 오뜨치즈144g"/>
    <n v="3073"/>
    <n v="1"/>
    <n v="3073"/>
  </r>
  <r>
    <x v="340"/>
    <s v="O221102058536"/>
    <s v="2022"/>
    <s v="4분기(12월)"/>
    <x v="9"/>
    <s v="인도네시아"/>
    <s v="변성수"/>
    <x v="0"/>
    <s v="컵밥 직화불고기덮밥 250g"/>
    <n v="3170"/>
    <n v="1"/>
    <n v="3170"/>
  </r>
  <r>
    <x v="340"/>
    <s v="O221102058536"/>
    <s v="2022"/>
    <s v="4분기(12월)"/>
    <x v="9"/>
    <s v="인도네시아"/>
    <s v="변성수"/>
    <x v="0"/>
    <s v="컵밥 참치마요덮밥247g"/>
    <n v="3020"/>
    <n v="1"/>
    <n v="3020"/>
  </r>
  <r>
    <x v="340"/>
    <s v="O221102058536"/>
    <s v="2022"/>
    <s v="4분기(12월)"/>
    <x v="9"/>
    <s v="인도네시아"/>
    <s v="변성수"/>
    <x v="0"/>
    <s v="크라운 화이트하임 284g"/>
    <n v="4340"/>
    <n v="2"/>
    <n v="8680"/>
  </r>
  <r>
    <x v="340"/>
    <s v="O221102058536"/>
    <s v="2022"/>
    <s v="4분기(12월)"/>
    <x v="9"/>
    <s v="인도네시아"/>
    <s v="변성수"/>
    <x v="0"/>
    <s v="크린손 니트릴 다용도 위생장갑 M 100매 아이보리"/>
    <n v="8900"/>
    <n v="1"/>
    <n v="8900"/>
  </r>
  <r>
    <x v="340"/>
    <s v="O221102058536"/>
    <s v="2022"/>
    <s v="4분기(12월)"/>
    <x v="9"/>
    <s v="인도네시아"/>
    <s v="변성수"/>
    <x v="0"/>
    <s v="펴난 헤어칼라염색약(샴푸타입)30g*5 진한갈색"/>
    <n v="11200"/>
    <n v="1"/>
    <n v="11200"/>
  </r>
  <r>
    <x v="340"/>
    <s v="O221102058536"/>
    <s v="2022"/>
    <s v="4분기(12월)"/>
    <x v="9"/>
    <s v="인도네시아"/>
    <s v="변성수"/>
    <x v="0"/>
    <s v="홈매트훈증기리퀴드예스 히터1리필1"/>
    <n v="13000"/>
    <n v="1"/>
    <n v="13000"/>
  </r>
  <r>
    <x v="340"/>
    <s v="O221102058536"/>
    <s v="2022"/>
    <s v="4분기(12월)"/>
    <x v="9"/>
    <s v="인도네시아"/>
    <s v="변성수"/>
    <x v="0"/>
    <s v="홈매트훈증기리필45일*2(90일)라벤더향"/>
    <n v="13200"/>
    <n v="1"/>
    <n v="13200"/>
  </r>
  <r>
    <x v="341"/>
    <s v="O221102058535"/>
    <s v="2022"/>
    <s v="4분기(12월)"/>
    <x v="9"/>
    <s v="인도네시아"/>
    <s v="이준연"/>
    <x v="0"/>
    <s v="3M 수세미 AL-173"/>
    <n v="900"/>
    <n v="1"/>
    <n v="900"/>
  </r>
  <r>
    <x v="341"/>
    <s v="O221102058535"/>
    <s v="2022"/>
    <s v="4분기(12월)"/>
    <x v="9"/>
    <s v="인도네시아"/>
    <s v="이준연"/>
    <x v="0"/>
    <s v="고려은단 멀티비타민 올인원 90정 X 2박스"/>
    <n v="68400"/>
    <n v="1"/>
    <n v="68400"/>
  </r>
  <r>
    <x v="341"/>
    <s v="O221102058535"/>
    <s v="2022"/>
    <s v="4분기(12월)"/>
    <x v="9"/>
    <s v="인도네시아"/>
    <s v="이준연"/>
    <x v="0"/>
    <s v="로베레 초경량 초소형 암막 우양산 양산 겸용 우산 미니 5단"/>
    <n v="15000"/>
    <n v="2"/>
    <n v="30000"/>
  </r>
  <r>
    <x v="341"/>
    <s v="O221102058535"/>
    <s v="2022"/>
    <s v="4분기(12월)"/>
    <x v="9"/>
    <s v="인도네시아"/>
    <s v="이준연"/>
    <x v="0"/>
    <s v="모에타 더 뉴 힐링스 미라클 크림 500ml / 단백질 트리트먼트"/>
    <n v="63750"/>
    <n v="1"/>
    <n v="63750"/>
  </r>
  <r>
    <x v="341"/>
    <s v="O221102058535"/>
    <s v="2022"/>
    <s v="4분기(12월)"/>
    <x v="9"/>
    <s v="인도네시아"/>
    <s v="이준연"/>
    <x v="0"/>
    <s v="아모스 녹차실감샴푸500ml(지성용)"/>
    <n v="19700"/>
    <n v="1"/>
    <n v="19700"/>
  </r>
  <r>
    <x v="341"/>
    <s v="O221102058535"/>
    <s v="2022"/>
    <s v="4분기(12월)"/>
    <x v="9"/>
    <s v="인도네시아"/>
    <s v="이준연"/>
    <x v="0"/>
    <s v="애터미 미세모 칫솔8개입"/>
    <n v="10900"/>
    <n v="2"/>
    <n v="21800"/>
  </r>
  <r>
    <x v="341"/>
    <s v="O221102058535"/>
    <s v="2022"/>
    <s v="4분기(12월)"/>
    <x v="9"/>
    <s v="인도네시아"/>
    <s v="이준연"/>
    <x v="0"/>
    <s v="오리온 고래밥46g"/>
    <n v="670"/>
    <n v="1"/>
    <n v="670"/>
  </r>
  <r>
    <x v="341"/>
    <s v="O221102058535"/>
    <s v="2022"/>
    <s v="4분기(12월)"/>
    <x v="9"/>
    <s v="인도네시아"/>
    <s v="이준연"/>
    <x v="0"/>
    <s v="추억의맛 달고나 캔디50g"/>
    <n v="1000"/>
    <n v="1"/>
    <n v="1000"/>
  </r>
  <r>
    <x v="341"/>
    <s v="O221102058535"/>
    <s v="2022"/>
    <s v="4분기(12월)"/>
    <x v="9"/>
    <s v="인도네시아"/>
    <s v="이준연"/>
    <x v="0"/>
    <s v="칼로바이 다밀 뉴트리션 단백질쉐이크 호두아몬드맛"/>
    <n v="18900"/>
    <n v="1"/>
    <n v="18900"/>
  </r>
  <r>
    <x v="341"/>
    <s v="O221102058535"/>
    <s v="2022"/>
    <s v="4분기(12월)"/>
    <x v="9"/>
    <s v="인도네시아"/>
    <s v="이준연"/>
    <x v="0"/>
    <s v="피지오겔 데일리 모이스쳐 테라피 페이셜 크림150ml*2"/>
    <n v="47650"/>
    <n v="1"/>
    <n v="47650"/>
  </r>
  <r>
    <x v="341"/>
    <s v="O221102058535"/>
    <s v="2022"/>
    <s v="4분기(12월)"/>
    <x v="9"/>
    <s v="인도네시아"/>
    <s v="이준연"/>
    <x v="0"/>
    <s v="해태 사루비아60g"/>
    <n v="1040"/>
    <n v="1"/>
    <n v="1040"/>
  </r>
  <r>
    <x v="341"/>
    <s v="O221102058535"/>
    <s v="2022"/>
    <s v="4분기(12월)"/>
    <x v="9"/>
    <s v="인도네시아"/>
    <s v="이준연"/>
    <x v="0"/>
    <s v="홀리데이즈 흡수율UP 저분자 피쉬 콜라겐300120정*2입"/>
    <n v="26180"/>
    <n v="1"/>
    <n v="26180"/>
  </r>
  <r>
    <x v="342"/>
    <s v="O221110058790"/>
    <s v="2022"/>
    <s v="4분기(12월)"/>
    <x v="18"/>
    <s v="헝가리"/>
    <s v="이승엽"/>
    <x v="0"/>
    <s v="Dr.FOR HAIR 폴리젠플러스샴푸 750ml "/>
    <n v="23200"/>
    <n v="1"/>
    <n v="23200"/>
  </r>
  <r>
    <x v="342"/>
    <s v="O221110058790"/>
    <s v="2022"/>
    <s v="4분기(12월)"/>
    <x v="18"/>
    <s v="헝가리"/>
    <s v="이승엽"/>
    <x v="0"/>
    <s v="Oral-B 고탄력미세모잇몸케어6입"/>
    <n v="7900"/>
    <n v="1"/>
    <n v="7900"/>
  </r>
  <r>
    <x v="342"/>
    <s v="O221110058790"/>
    <s v="2022"/>
    <s v="4분기(12월)"/>
    <x v="18"/>
    <s v="헝가리"/>
    <s v="이승엽"/>
    <x v="0"/>
    <s v="가쓰오부시국수장국 360ml"/>
    <n v="2980"/>
    <n v="1"/>
    <n v="2980"/>
  </r>
  <r>
    <x v="342"/>
    <s v="O221110058790"/>
    <s v="2022"/>
    <s v="4분기(12월)"/>
    <x v="18"/>
    <s v="헝가리"/>
    <s v="이승엽"/>
    <x v="0"/>
    <s v="고기엔 참소스 280g"/>
    <n v="1800"/>
    <n v="1"/>
    <n v="1800"/>
  </r>
  <r>
    <x v="342"/>
    <s v="O221110058790"/>
    <s v="2022"/>
    <s v="4분기(12월)"/>
    <x v="18"/>
    <s v="헝가리"/>
    <s v="이승엽"/>
    <x v="0"/>
    <s v="구운감자 135g"/>
    <n v="3600"/>
    <n v="3"/>
    <n v="10800"/>
  </r>
  <r>
    <x v="342"/>
    <s v="O221110058790"/>
    <s v="2022"/>
    <s v="4분기(12월)"/>
    <x v="18"/>
    <s v="헝가리"/>
    <s v="이승엽"/>
    <x v="0"/>
    <s v="김도둑 광천댁 산모미역80g"/>
    <n v="2700"/>
    <n v="1"/>
    <n v="2700"/>
  </r>
  <r>
    <x v="342"/>
    <s v="O221110058790"/>
    <s v="2022"/>
    <s v="4분기(12월)"/>
    <x v="18"/>
    <s v="헝가리"/>
    <s v="이승엽"/>
    <x v="0"/>
    <s v="꽃게랑 오리지널70g"/>
    <n v="1073"/>
    <n v="1"/>
    <n v="1073"/>
  </r>
  <r>
    <x v="342"/>
    <s v="O221110058790"/>
    <s v="2022"/>
    <s v="4분기(12월)"/>
    <x v="18"/>
    <s v="헝가리"/>
    <s v="이승엽"/>
    <x v="0"/>
    <s v="농심 닭다리 후라이드맛66g"/>
    <n v="1340"/>
    <n v="2"/>
    <n v="2680"/>
  </r>
  <r>
    <x v="342"/>
    <s v="O221110058790"/>
    <s v="2022"/>
    <s v="4분기(12월)"/>
    <x v="18"/>
    <s v="헝가리"/>
    <s v="이승엽"/>
    <x v="0"/>
    <s v="농심 새우깡90g"/>
    <n v="1073"/>
    <n v="1"/>
    <n v="1073"/>
  </r>
  <r>
    <x v="342"/>
    <s v="O221110058790"/>
    <s v="2022"/>
    <s v="4분기(12월)"/>
    <x v="18"/>
    <s v="헝가리"/>
    <s v="이승엽"/>
    <x v="0"/>
    <s v="농심 신라면(멀티5입)"/>
    <n v="3730"/>
    <n v="1"/>
    <n v="3730"/>
  </r>
  <r>
    <x v="342"/>
    <s v="O221110058790"/>
    <s v="2022"/>
    <s v="4분기(12월)"/>
    <x v="18"/>
    <s v="헝가리"/>
    <s v="이승엽"/>
    <x v="0"/>
    <s v="농심 안성탕면(멀티5입)"/>
    <n v="4080"/>
    <n v="1"/>
    <n v="4080"/>
  </r>
  <r>
    <x v="342"/>
    <s v="O221110058790"/>
    <s v="2022"/>
    <s v="4분기(12월)"/>
    <x v="18"/>
    <s v="헝가리"/>
    <s v="이승엽"/>
    <x v="0"/>
    <s v="농심 포스틱 84g"/>
    <n v="1240"/>
    <n v="1"/>
    <n v="1240"/>
  </r>
  <r>
    <x v="342"/>
    <s v="O221110058790"/>
    <s v="2022"/>
    <s v="4분기(12월)"/>
    <x v="18"/>
    <s v="헝가리"/>
    <s v="이승엽"/>
    <x v="0"/>
    <s v="농심짜파게티(멀티5입)"/>
    <n v="5000"/>
    <n v="1"/>
    <n v="5000"/>
  </r>
  <r>
    <x v="342"/>
    <s v="O221110058790"/>
    <s v="2022"/>
    <s v="4분기(12월)"/>
    <x v="18"/>
    <s v="헝가리"/>
    <s v="이승엽"/>
    <x v="0"/>
    <s v="뉴월남쌈300g(16cm)"/>
    <n v="2720"/>
    <n v="1"/>
    <n v="2720"/>
  </r>
  <r>
    <x v="342"/>
    <s v="O221110058790"/>
    <s v="2022"/>
    <s v="4분기(12월)"/>
    <x v="18"/>
    <s v="헝가리"/>
    <s v="이승엽"/>
    <x v="0"/>
    <s v="다송 우엉차40T"/>
    <n v="4000"/>
    <n v="1"/>
    <n v="4000"/>
  </r>
  <r>
    <x v="342"/>
    <s v="O221110058790"/>
    <s v="2022"/>
    <s v="4분기(12월)"/>
    <x v="18"/>
    <s v="헝가리"/>
    <s v="이승엽"/>
    <x v="0"/>
    <s v="동결건조 다진마늘"/>
    <n v="4530"/>
    <n v="1"/>
    <n v="4530"/>
  </r>
  <r>
    <x v="342"/>
    <s v="O221110058790"/>
    <s v="2022"/>
    <s v="4분기(12월)"/>
    <x v="18"/>
    <s v="헝가리"/>
    <s v="이승엽"/>
    <x v="0"/>
    <s v="동결건조 다진생강"/>
    <n v="4360"/>
    <n v="1"/>
    <n v="4360"/>
  </r>
  <r>
    <x v="342"/>
    <s v="O221110058790"/>
    <s v="2022"/>
    <s v="4분기(12월)"/>
    <x v="18"/>
    <s v="헝가리"/>
    <s v="이승엽"/>
    <x v="0"/>
    <s v="동결건조 다진청양고추"/>
    <n v="4360"/>
    <n v="1"/>
    <n v="4360"/>
  </r>
  <r>
    <x v="342"/>
    <s v="O221110058790"/>
    <s v="2022"/>
    <s v="4분기(12월)"/>
    <x v="18"/>
    <s v="헝가리"/>
    <s v="이승엽"/>
    <x v="0"/>
    <s v="동서 보리차150g"/>
    <n v="1330"/>
    <n v="1"/>
    <n v="1330"/>
  </r>
  <r>
    <x v="342"/>
    <s v="O221110058790"/>
    <s v="2022"/>
    <s v="4분기(12월)"/>
    <x v="18"/>
    <s v="헝가리"/>
    <s v="이승엽"/>
    <x v="0"/>
    <s v="동서 아카시아벌꿀 600g"/>
    <n v="20900"/>
    <n v="1"/>
    <n v="20900"/>
  </r>
  <r>
    <x v="342"/>
    <s v="O221110058790"/>
    <s v="2022"/>
    <s v="4분기(12월)"/>
    <x v="18"/>
    <s v="헝가리"/>
    <s v="이승엽"/>
    <x v="0"/>
    <s v="동원 양반김치캔160g*3"/>
    <n v="7030"/>
    <n v="1"/>
    <n v="7030"/>
  </r>
  <r>
    <x v="342"/>
    <s v="O221110058790"/>
    <s v="2022"/>
    <s v="4분기(12월)"/>
    <x v="18"/>
    <s v="헝가리"/>
    <s v="이승엽"/>
    <x v="0"/>
    <s v="롯데 목캔디 허브민트 122g"/>
    <n v="2200"/>
    <n v="1"/>
    <n v="2200"/>
  </r>
  <r>
    <x v="342"/>
    <s v="O221110058790"/>
    <s v="2022"/>
    <s v="4분기(12월)"/>
    <x v="18"/>
    <s v="헝가리"/>
    <s v="이승엽"/>
    <x v="0"/>
    <s v="롯데 자일리톨리필(오리지널)5000"/>
    <n v="3820"/>
    <n v="1"/>
    <n v="3820"/>
  </r>
  <r>
    <x v="342"/>
    <s v="O221110058790"/>
    <s v="2022"/>
    <s v="4분기(12월)"/>
    <x v="18"/>
    <s v="헝가리"/>
    <s v="이승엽"/>
    <x v="0"/>
    <s v="리스테린 750ml(쿨민트)*2"/>
    <n v="14200"/>
    <n v="1"/>
    <n v="14200"/>
  </r>
  <r>
    <x v="342"/>
    <s v="O221110058790"/>
    <s v="2022"/>
    <s v="4분기(12월)"/>
    <x v="18"/>
    <s v="헝가리"/>
    <s v="이승엽"/>
    <x v="0"/>
    <s v="메디안 대나무숯담은칫솔 이중미세모3.2mm 초슬림헤드4입"/>
    <n v="7900"/>
    <n v="1"/>
    <n v="7900"/>
  </r>
  <r>
    <x v="342"/>
    <s v="O221110058790"/>
    <s v="2022"/>
    <s v="4분기(12월)"/>
    <x v="18"/>
    <s v="헝가리"/>
    <s v="이승엽"/>
    <x v="0"/>
    <s v="몽쉘 카카오케이크384g"/>
    <n v="4700"/>
    <n v="1"/>
    <n v="4700"/>
  </r>
  <r>
    <x v="342"/>
    <s v="O221110058790"/>
    <s v="2022"/>
    <s v="4분기(12월)"/>
    <x v="18"/>
    <s v="헝가리"/>
    <s v="이승엽"/>
    <x v="0"/>
    <s v="백설 구운소금500g"/>
    <n v="2564"/>
    <n v="1"/>
    <n v="2564"/>
  </r>
  <r>
    <x v="342"/>
    <s v="O221110058790"/>
    <s v="2022"/>
    <s v="4분기(12월)"/>
    <x v="18"/>
    <s v="헝가리"/>
    <s v="이승엽"/>
    <x v="0"/>
    <s v="백설 맛소금250g"/>
    <n v="900"/>
    <n v="1"/>
    <n v="900"/>
  </r>
  <r>
    <x v="342"/>
    <s v="O221110058790"/>
    <s v="2022"/>
    <s v="4분기(12월)"/>
    <x v="18"/>
    <s v="헝가리"/>
    <s v="이승엽"/>
    <x v="0"/>
    <s v="부자되는집 내츄럴소프트 캡형물티슈100매*24입"/>
    <n v="24000"/>
    <n v="1"/>
    <n v="24000"/>
  </r>
  <r>
    <x v="342"/>
    <s v="O221110058790"/>
    <s v="2022"/>
    <s v="4분기(12월)"/>
    <x v="18"/>
    <s v="헝가리"/>
    <s v="이승엽"/>
    <x v="0"/>
    <s v="비비고 누룽지 닭백숙죽 280g"/>
    <n v="2850"/>
    <n v="1"/>
    <n v="2850"/>
  </r>
  <r>
    <x v="342"/>
    <s v="O221110058790"/>
    <s v="2022"/>
    <s v="4분기(12월)"/>
    <x v="18"/>
    <s v="헝가리"/>
    <s v="이승엽"/>
    <x v="0"/>
    <s v="삼양 불닭볶음면(멀티5입)"/>
    <n v="4500"/>
    <n v="1"/>
    <n v="4500"/>
  </r>
  <r>
    <x v="342"/>
    <s v="O221110058790"/>
    <s v="2022"/>
    <s v="4분기(12월)"/>
    <x v="18"/>
    <s v="헝가리"/>
    <s v="이승엽"/>
    <x v="0"/>
    <s v="삼양 불닭소스200g"/>
    <n v="4600"/>
    <n v="2"/>
    <n v="9200"/>
  </r>
  <r>
    <x v="342"/>
    <s v="O221110058790"/>
    <s v="2022"/>
    <s v="4분기(12월)"/>
    <x v="18"/>
    <s v="헝가리"/>
    <s v="이승엽"/>
    <x v="0"/>
    <s v="설악산 국산 친환경인증 무시래기100g"/>
    <n v="3900"/>
    <n v="1"/>
    <n v="3900"/>
  </r>
  <r>
    <x v="342"/>
    <s v="O221110058790"/>
    <s v="2022"/>
    <s v="4분기(12월)"/>
    <x v="18"/>
    <s v="헝가리"/>
    <s v="이승엽"/>
    <x v="0"/>
    <s v="성경 다시마80g"/>
    <n v="2970"/>
    <n v="1"/>
    <n v="2970"/>
  </r>
  <r>
    <x v="342"/>
    <s v="O221110058790"/>
    <s v="2022"/>
    <s v="4분기(12월)"/>
    <x v="18"/>
    <s v="헝가리"/>
    <s v="이승엽"/>
    <x v="0"/>
    <s v="옛날조청쌀엿1.2kg"/>
    <n v="6430"/>
    <n v="1"/>
    <n v="6430"/>
  </r>
  <r>
    <x v="342"/>
    <s v="O221110058790"/>
    <s v="2022"/>
    <s v="4분기(12월)"/>
    <x v="18"/>
    <s v="헝가리"/>
    <s v="이승엽"/>
    <x v="0"/>
    <s v="유동자연산골뱅이 140g*4"/>
    <n v="15920"/>
    <n v="1"/>
    <n v="15920"/>
  </r>
  <r>
    <x v="342"/>
    <s v="O221110058790"/>
    <s v="2022"/>
    <s v="4분기(12월)"/>
    <x v="18"/>
    <s v="헝가리"/>
    <s v="이승엽"/>
    <x v="0"/>
    <s v="이광범명가 고추씨기름160ml(100%국산)"/>
    <n v="20090"/>
    <n v="1"/>
    <n v="20090"/>
  </r>
  <r>
    <x v="342"/>
    <s v="O221110058790"/>
    <s v="2022"/>
    <s v="4분기(12월)"/>
    <x v="18"/>
    <s v="헝가리"/>
    <s v="이승엽"/>
    <x v="0"/>
    <s v="이광범명가 들기름160ml(100%국산)"/>
    <n v="22000"/>
    <n v="1"/>
    <n v="22000"/>
  </r>
  <r>
    <x v="342"/>
    <s v="O221110058790"/>
    <s v="2022"/>
    <s v="4분기(12월)"/>
    <x v="18"/>
    <s v="헝가리"/>
    <s v="이승엽"/>
    <x v="0"/>
    <s v="종합감기약 하벤파워 에스캡슐 "/>
    <n v="2700"/>
    <n v="1"/>
    <n v="2700"/>
  </r>
  <r>
    <x v="342"/>
    <s v="O221110058790"/>
    <s v="2022"/>
    <s v="4분기(12월)"/>
    <x v="18"/>
    <s v="헝가리"/>
    <s v="이승엽"/>
    <x v="0"/>
    <s v="좋은느낌 유기농 순면커버 맥시슬림 중형14입"/>
    <n v="5700"/>
    <n v="1"/>
    <n v="5700"/>
  </r>
  <r>
    <x v="342"/>
    <s v="O221110058790"/>
    <s v="2022"/>
    <s v="4분기(12월)"/>
    <x v="18"/>
    <s v="헝가리"/>
    <s v="이승엽"/>
    <x v="0"/>
    <s v="좋은느낌 유기농 순면커버 오버나이트12입"/>
    <n v="7700"/>
    <n v="1"/>
    <n v="7700"/>
  </r>
  <r>
    <x v="342"/>
    <s v="O221110058790"/>
    <s v="2022"/>
    <s v="4분기(12월)"/>
    <x v="18"/>
    <s v="헝가리"/>
    <s v="이승엽"/>
    <x v="0"/>
    <s v="촉앤감 셰프키친타올130매*6롤"/>
    <n v="7900"/>
    <n v="1"/>
    <n v="7900"/>
  </r>
  <r>
    <x v="342"/>
    <s v="O221110058790"/>
    <s v="2022"/>
    <s v="4분기(12월)"/>
    <x v="18"/>
    <s v="헝가리"/>
    <s v="이승엽"/>
    <x v="0"/>
    <s v="팔도비빔면(멀티5입)"/>
    <n v="4450"/>
    <n v="1"/>
    <n v="4450"/>
  </r>
  <r>
    <x v="342"/>
    <s v="O221110058790"/>
    <s v="2022"/>
    <s v="4분기(12월)"/>
    <x v="18"/>
    <s v="헝가리"/>
    <s v="이승엽"/>
    <x v="0"/>
    <s v="해태 자가비90g 짭짤한맛"/>
    <n v="2400"/>
    <n v="1"/>
    <n v="2400"/>
  </r>
  <r>
    <x v="342"/>
    <s v="O221110058790"/>
    <s v="2022"/>
    <s v="4분기(12월)"/>
    <x v="18"/>
    <s v="헝가리"/>
    <s v="이승엽"/>
    <x v="0"/>
    <s v="해태)신당동떡볶이110g"/>
    <n v="1070"/>
    <n v="1"/>
    <n v="1070"/>
  </r>
  <r>
    <x v="342"/>
    <s v="O221110058790"/>
    <s v="2022"/>
    <s v="4분기(12월)"/>
    <x v="18"/>
    <s v="헝가리"/>
    <s v="이승엽"/>
    <x v="0"/>
    <s v="해표 두번구워 더고소한 김밥김20g"/>
    <n v="1900"/>
    <n v="1"/>
    <n v="1900"/>
  </r>
  <r>
    <x v="343"/>
    <s v="O221110058789"/>
    <s v="2022"/>
    <s v="4분기(12월)"/>
    <x v="18"/>
    <s v="헝가리"/>
    <s v="이종섭"/>
    <x v="0"/>
    <s v="건미역줄기 100g"/>
    <n v="7500"/>
    <n v="1"/>
    <n v="7500"/>
  </r>
  <r>
    <x v="343"/>
    <s v="O221110058789"/>
    <s v="2022"/>
    <s v="4분기(12월)"/>
    <x v="18"/>
    <s v="헝가리"/>
    <s v="이종섭"/>
    <x v="0"/>
    <s v="건오징어 철판구이50g"/>
    <n v="4700"/>
    <n v="1"/>
    <n v="4700"/>
  </r>
  <r>
    <x v="343"/>
    <s v="O221110058789"/>
    <s v="2022"/>
    <s v="4분기(12월)"/>
    <x v="18"/>
    <s v="헝가리"/>
    <s v="이종섭"/>
    <x v="0"/>
    <s v="광천파래김4g*16봉"/>
    <n v="4200"/>
    <n v="2"/>
    <n v="8400"/>
  </r>
  <r>
    <x v="343"/>
    <s v="O221110058789"/>
    <s v="2022"/>
    <s v="4분기(12월)"/>
    <x v="18"/>
    <s v="헝가리"/>
    <s v="이종섭"/>
    <x v="0"/>
    <s v="국내산 종이컵 50P"/>
    <n v="600"/>
    <n v="2"/>
    <n v="1200"/>
  </r>
  <r>
    <x v="343"/>
    <s v="O221110058789"/>
    <s v="2022"/>
    <s v="4분기(12월)"/>
    <x v="18"/>
    <s v="헝가리"/>
    <s v="이종섭"/>
    <x v="0"/>
    <s v="김도둑 광천재래김4g*16봉"/>
    <n v="4200"/>
    <n v="1"/>
    <n v="4200"/>
  </r>
  <r>
    <x v="343"/>
    <s v="O221110058789"/>
    <s v="2022"/>
    <s v="4분기(12월)"/>
    <x v="18"/>
    <s v="헝가리"/>
    <s v="이종섭"/>
    <x v="0"/>
    <s v="깔끔한 멸치국물팩65g(13g*5)"/>
    <n v="2700"/>
    <n v="1"/>
    <n v="2700"/>
  </r>
  <r>
    <x v="343"/>
    <s v="O221110058789"/>
    <s v="2022"/>
    <s v="4분기(12월)"/>
    <x v="18"/>
    <s v="헝가리"/>
    <s v="이종섭"/>
    <x v="0"/>
    <s v="농심 새우깡90g"/>
    <n v="1073"/>
    <n v="7"/>
    <n v="7511"/>
  </r>
  <r>
    <x v="343"/>
    <s v="O221110058789"/>
    <s v="2022"/>
    <s v="4분기(12월)"/>
    <x v="18"/>
    <s v="헝가리"/>
    <s v="이종섭"/>
    <x v="0"/>
    <s v="농심 양파링84g"/>
    <n v="1240"/>
    <n v="5"/>
    <n v="6200"/>
  </r>
  <r>
    <x v="343"/>
    <s v="O221110058789"/>
    <s v="2022"/>
    <s v="4분기(12월)"/>
    <x v="18"/>
    <s v="헝가리"/>
    <s v="이종섭"/>
    <x v="0"/>
    <s v="농심 조청유과 96g"/>
    <n v="1236"/>
    <n v="6"/>
    <n v="7416"/>
  </r>
  <r>
    <x v="343"/>
    <s v="O221110058789"/>
    <s v="2022"/>
    <s v="4분기(12월)"/>
    <x v="18"/>
    <s v="헝가리"/>
    <s v="이종섭"/>
    <x v="0"/>
    <s v="농심짜파게티(멀티5입)"/>
    <n v="5000"/>
    <n v="1"/>
    <n v="5000"/>
  </r>
  <r>
    <x v="343"/>
    <s v="O221110058789"/>
    <s v="2022"/>
    <s v="4분기(12월)"/>
    <x v="18"/>
    <s v="헝가리"/>
    <s v="이종섭"/>
    <x v="0"/>
    <s v="동원 상상육포 오리지널 50g"/>
    <n v="3900"/>
    <n v="1"/>
    <n v="3900"/>
  </r>
  <r>
    <x v="343"/>
    <s v="O221110058789"/>
    <s v="2022"/>
    <s v="4분기(12월)"/>
    <x v="18"/>
    <s v="헝가리"/>
    <s v="이종섭"/>
    <x v="0"/>
    <s v="롯데 빼빼로 오리지날54g"/>
    <n v="1240"/>
    <n v="7"/>
    <n v="8680"/>
  </r>
  <r>
    <x v="343"/>
    <s v="O221110058789"/>
    <s v="2022"/>
    <s v="4분기(12월)"/>
    <x v="18"/>
    <s v="헝가리"/>
    <s v="이종섭"/>
    <x v="0"/>
    <s v="마미손1회용장갑50매"/>
    <n v="1900"/>
    <n v="1"/>
    <n v="1900"/>
  </r>
  <r>
    <x v="343"/>
    <s v="O221110058789"/>
    <s v="2022"/>
    <s v="4분기(12월)"/>
    <x v="18"/>
    <s v="헝가리"/>
    <s v="이종섭"/>
    <x v="0"/>
    <s v="마이쮸(딸기복숭아)284g"/>
    <n v="3610"/>
    <n v="2"/>
    <n v="7220"/>
  </r>
  <r>
    <x v="343"/>
    <s v="O221110058789"/>
    <s v="2022"/>
    <s v="4분기(12월)"/>
    <x v="18"/>
    <s v="헝가리"/>
    <s v="이종섭"/>
    <x v="0"/>
    <s v="마이쮸(포도사과)284g"/>
    <n v="3610"/>
    <n v="2"/>
    <n v="7220"/>
  </r>
  <r>
    <x v="343"/>
    <s v="O221110058789"/>
    <s v="2022"/>
    <s v="4분기(12월)"/>
    <x v="18"/>
    <s v="헝가리"/>
    <s v="이종섭"/>
    <x v="0"/>
    <s v="백설 맛소금250g"/>
    <n v="900"/>
    <n v="1"/>
    <n v="900"/>
  </r>
  <r>
    <x v="343"/>
    <s v="O221110058789"/>
    <s v="2022"/>
    <s v="4분기(12월)"/>
    <x v="18"/>
    <s v="헝가리"/>
    <s v="이종섭"/>
    <x v="0"/>
    <s v="백설 햇당면 500g"/>
    <n v="4710"/>
    <n v="1"/>
    <n v="4710"/>
  </r>
  <r>
    <x v="343"/>
    <s v="O221110058789"/>
    <s v="2022"/>
    <s v="4분기(12월)"/>
    <x v="18"/>
    <s v="헝가리"/>
    <s v="이종섭"/>
    <x v="0"/>
    <s v="백설찹쌀호떡믹스400g"/>
    <n v="3800"/>
    <n v="1"/>
    <n v="3800"/>
  </r>
  <r>
    <x v="343"/>
    <s v="O221110058789"/>
    <s v="2022"/>
    <s v="4분기(12월)"/>
    <x v="18"/>
    <s v="헝가리"/>
    <s v="이종섭"/>
    <x v="0"/>
    <s v="백세카레 순한맛100g"/>
    <n v="3430"/>
    <n v="1"/>
    <n v="3430"/>
  </r>
  <r>
    <x v="343"/>
    <s v="O221110058789"/>
    <s v="2022"/>
    <s v="4분기(12월)"/>
    <x v="18"/>
    <s v="헝가리"/>
    <s v="이종섭"/>
    <x v="0"/>
    <s v="버터와플316g"/>
    <n v="4000"/>
    <n v="1"/>
    <n v="4000"/>
  </r>
  <r>
    <x v="343"/>
    <s v="O221110058789"/>
    <s v="2022"/>
    <s v="4분기(12월)"/>
    <x v="18"/>
    <s v="헝가리"/>
    <s v="이종섭"/>
    <x v="0"/>
    <s v="뻥이요 오리지날 140g"/>
    <n v="1250"/>
    <n v="2"/>
    <n v="2500"/>
  </r>
  <r>
    <x v="343"/>
    <s v="O221110058789"/>
    <s v="2022"/>
    <s v="4분기(12월)"/>
    <x v="18"/>
    <s v="헝가리"/>
    <s v="이종섭"/>
    <x v="0"/>
    <s v="뽀로로 어린이용 크린장갑30매"/>
    <n v="1500"/>
    <n v="1"/>
    <n v="1500"/>
  </r>
  <r>
    <x v="343"/>
    <s v="O221110058789"/>
    <s v="2022"/>
    <s v="4분기(12월)"/>
    <x v="18"/>
    <s v="헝가리"/>
    <s v="이종섭"/>
    <x v="0"/>
    <s v="설악산 국산 친환경인증 무시래기100g"/>
    <n v="3900"/>
    <n v="1"/>
    <n v="3900"/>
  </r>
  <r>
    <x v="343"/>
    <s v="O221110058789"/>
    <s v="2022"/>
    <s v="4분기(12월)"/>
    <x v="18"/>
    <s v="헝가리"/>
    <s v="이종섭"/>
    <x v="0"/>
    <s v="설악산 나물이야기 호박말림130g 국산 "/>
    <n v="6000"/>
    <n v="1"/>
    <n v="6000"/>
  </r>
  <r>
    <x v="343"/>
    <s v="O221110058789"/>
    <s v="2022"/>
    <s v="4분기(12월)"/>
    <x v="18"/>
    <s v="헝가리"/>
    <s v="이종섭"/>
    <x v="0"/>
    <s v="순작 유기농아기보리차 160g"/>
    <n v="2740"/>
    <n v="1"/>
    <n v="2740"/>
  </r>
  <r>
    <x v="343"/>
    <s v="O221110058789"/>
    <s v="2022"/>
    <s v="4분기(12월)"/>
    <x v="18"/>
    <s v="헝가리"/>
    <s v="이종섭"/>
    <x v="0"/>
    <s v="스텐맘 원형3단스텐도시락"/>
    <n v="24400"/>
    <n v="1"/>
    <n v="24400"/>
  </r>
  <r>
    <x v="343"/>
    <s v="O221110058789"/>
    <s v="2022"/>
    <s v="4분기(12월)"/>
    <x v="18"/>
    <s v="헝가리"/>
    <s v="이종섭"/>
    <x v="0"/>
    <s v="신라면 작은컵(6입)"/>
    <n v="5850"/>
    <n v="1"/>
    <n v="5850"/>
  </r>
  <r>
    <x v="343"/>
    <s v="O221110058789"/>
    <s v="2022"/>
    <s v="4분기(12월)"/>
    <x v="18"/>
    <s v="헝가리"/>
    <s v="이종섭"/>
    <x v="0"/>
    <s v="옛날자른당면 100g"/>
    <n v="1400"/>
    <n v="2"/>
    <n v="2800"/>
  </r>
  <r>
    <x v="343"/>
    <s v="O221110058789"/>
    <s v="2022"/>
    <s v="4분기(12월)"/>
    <x v="18"/>
    <s v="헝가리"/>
    <s v="이종섭"/>
    <x v="0"/>
    <s v="오뚜기)옛날참기름320ml"/>
    <n v="6660"/>
    <n v="1"/>
    <n v="6660"/>
  </r>
  <r>
    <x v="343"/>
    <s v="O221110058789"/>
    <s v="2022"/>
    <s v="4분기(12월)"/>
    <x v="18"/>
    <s v="헝가리"/>
    <s v="이종섭"/>
    <x v="0"/>
    <s v="오리온 고래밥46g"/>
    <n v="670"/>
    <n v="2"/>
    <n v="1340"/>
  </r>
  <r>
    <x v="343"/>
    <s v="O221110058789"/>
    <s v="2022"/>
    <s v="4분기(12월)"/>
    <x v="18"/>
    <s v="헝가리"/>
    <s v="이종섭"/>
    <x v="0"/>
    <s v="오리온 초코파이12p"/>
    <n v="3920"/>
    <n v="1"/>
    <n v="3920"/>
  </r>
  <r>
    <x v="343"/>
    <s v="O221110058789"/>
    <s v="2022"/>
    <s v="4분기(12월)"/>
    <x v="18"/>
    <s v="헝가리"/>
    <s v="이종섭"/>
    <x v="0"/>
    <s v="이광범명가 고춧가루500g(100%국산) "/>
    <n v="23500"/>
    <n v="1"/>
    <n v="23500"/>
  </r>
  <r>
    <x v="343"/>
    <s v="O221110058789"/>
    <s v="2022"/>
    <s v="4분기(12월)"/>
    <x v="18"/>
    <s v="헝가리"/>
    <s v="이종섭"/>
    <x v="0"/>
    <s v="이광범명가 들기름160ml(100%국산)"/>
    <n v="22000"/>
    <n v="1"/>
    <n v="22000"/>
  </r>
  <r>
    <x v="343"/>
    <s v="O221110058789"/>
    <s v="2022"/>
    <s v="4분기(12월)"/>
    <x v="18"/>
    <s v="헝가리"/>
    <s v="이종섭"/>
    <x v="0"/>
    <s v="진미춘장300g"/>
    <n v="1900"/>
    <n v="1"/>
    <n v="1900"/>
  </r>
  <r>
    <x v="343"/>
    <s v="O221110058789"/>
    <s v="2022"/>
    <s v="4분기(12월)"/>
    <x v="18"/>
    <s v="헝가리"/>
    <s v="이종섭"/>
    <x v="0"/>
    <s v="진진짜라멀티4입"/>
    <n v="5890"/>
    <n v="1"/>
    <n v="5890"/>
  </r>
  <r>
    <x v="343"/>
    <s v="O221110058789"/>
    <s v="2022"/>
    <s v="4분기(12월)"/>
    <x v="18"/>
    <s v="헝가리"/>
    <s v="이종섭"/>
    <x v="0"/>
    <s v="참깨드레싱 245g(상온)"/>
    <n v="3345"/>
    <n v="2"/>
    <n v="6690"/>
  </r>
  <r>
    <x v="343"/>
    <s v="O221110058789"/>
    <s v="2022"/>
    <s v="4분기(12월)"/>
    <x v="18"/>
    <s v="헝가리"/>
    <s v="이종섭"/>
    <x v="0"/>
    <s v="청은 국산찹쌀가루100%300g"/>
    <n v="2480"/>
    <n v="1"/>
    <n v="2480"/>
  </r>
  <r>
    <x v="343"/>
    <s v="O221110058789"/>
    <s v="2022"/>
    <s v="4분기(12월)"/>
    <x v="18"/>
    <s v="헝가리"/>
    <s v="이종섭"/>
    <x v="0"/>
    <s v="청정원 직화짬뽕분말96g"/>
    <n v="3360"/>
    <n v="2"/>
    <n v="6720"/>
  </r>
  <r>
    <x v="343"/>
    <s v="O221110058789"/>
    <s v="2022"/>
    <s v="4분기(12월)"/>
    <x v="18"/>
    <s v="헝가리"/>
    <s v="이종섭"/>
    <x v="0"/>
    <s v="크린랩 22cm*50m"/>
    <n v="4180"/>
    <n v="1"/>
    <n v="4180"/>
  </r>
  <r>
    <x v="343"/>
    <s v="O221110058789"/>
    <s v="2022"/>
    <s v="4분기(12월)"/>
    <x v="18"/>
    <s v="헝가리"/>
    <s v="이종섭"/>
    <x v="0"/>
    <s v="크린랩 30cm*50m"/>
    <n v="5500"/>
    <n v="1"/>
    <n v="5500"/>
  </r>
  <r>
    <x v="343"/>
    <s v="O221110058789"/>
    <s v="2022"/>
    <s v="4분기(12월)"/>
    <x v="18"/>
    <s v="헝가리"/>
    <s v="이종섭"/>
    <x v="0"/>
    <s v="팔도비빔면(멀티5입)"/>
    <n v="4450"/>
    <n v="1"/>
    <n v="4450"/>
  </r>
  <r>
    <x v="343"/>
    <s v="O221110058789"/>
    <s v="2022"/>
    <s v="4분기(12월)"/>
    <x v="18"/>
    <s v="헝가리"/>
    <s v="이종섭"/>
    <x v="0"/>
    <s v="한성 가쓰오우동232.5g*3"/>
    <n v="3930"/>
    <n v="1"/>
    <n v="3930"/>
  </r>
  <r>
    <x v="343"/>
    <s v="O221110058789"/>
    <s v="2022"/>
    <s v="4분기(12월)"/>
    <x v="18"/>
    <s v="헝가리"/>
    <s v="이종섭"/>
    <x v="0"/>
    <s v="한성 튀김맛우동211.5g*3"/>
    <n v="3800"/>
    <n v="1"/>
    <n v="3800"/>
  </r>
  <r>
    <x v="343"/>
    <s v="O221110058789"/>
    <s v="2022"/>
    <s v="4분기(12월)"/>
    <x v="18"/>
    <s v="헝가리"/>
    <s v="이종섭"/>
    <x v="0"/>
    <s v="해찬들 태양초 골드고추장1.7kg+300g"/>
    <n v="11000"/>
    <n v="2"/>
    <n v="22000"/>
  </r>
  <r>
    <x v="343"/>
    <s v="O221110058789"/>
    <s v="2022"/>
    <s v="4분기(12월)"/>
    <x v="18"/>
    <s v="헝가리"/>
    <s v="이종섭"/>
    <x v="0"/>
    <s v="해찬들그대로끓여먹는된장450g(쇠고기)"/>
    <n v="5900"/>
    <n v="1"/>
    <n v="5900"/>
  </r>
  <r>
    <x v="343"/>
    <s v="O221110058789"/>
    <s v="2022"/>
    <s v="4분기(12월)"/>
    <x v="18"/>
    <s v="헝가리"/>
    <s v="이종섭"/>
    <x v="0"/>
    <s v="해태 맛동산 90g"/>
    <n v="1380"/>
    <n v="1"/>
    <n v="1380"/>
  </r>
  <r>
    <x v="343"/>
    <s v="O221110058789"/>
    <s v="2022"/>
    <s v="4분기(12월)"/>
    <x v="18"/>
    <s v="헝가리"/>
    <s v="이종섭"/>
    <x v="0"/>
    <s v="해태 초코홈런볼 128g"/>
    <n v="3800"/>
    <n v="1"/>
    <n v="3800"/>
  </r>
  <r>
    <x v="343"/>
    <s v="O221110058789"/>
    <s v="2022"/>
    <s v="4분기(12월)"/>
    <x v="18"/>
    <s v="헝가리"/>
    <s v="이종섭"/>
    <x v="0"/>
    <s v="해태 허니버터칩60g*4입"/>
    <n v="4700"/>
    <n v="1"/>
    <n v="4700"/>
  </r>
  <r>
    <x v="343"/>
    <s v="O221110058789"/>
    <s v="2022"/>
    <s v="4분기(12월)"/>
    <x v="18"/>
    <s v="헝가리"/>
    <s v="이종섭"/>
    <x v="0"/>
    <s v="호두 아몬드 율무차 40T"/>
    <n v="8700"/>
    <n v="1"/>
    <n v="8700"/>
  </r>
  <r>
    <x v="344"/>
    <s v="O221110058788"/>
    <s v="2022"/>
    <s v="4분기(12월)"/>
    <x v="8"/>
    <s v="인도"/>
    <s v="박진석"/>
    <x v="0"/>
    <s v="김도둑 광천재래김4g*16봉"/>
    <n v="4200"/>
    <n v="2"/>
    <n v="8400"/>
  </r>
  <r>
    <x v="344"/>
    <s v="O221110058788"/>
    <s v="2022"/>
    <s v="4분기(12월)"/>
    <x v="8"/>
    <s v="인도"/>
    <s v="박진석"/>
    <x v="0"/>
    <s v="농심 신라면(멀티5입)"/>
    <n v="3730"/>
    <n v="5"/>
    <n v="18650"/>
  </r>
  <r>
    <x v="344"/>
    <s v="O221110058788"/>
    <s v="2022"/>
    <s v="4분기(12월)"/>
    <x v="8"/>
    <s v="인도"/>
    <s v="박진석"/>
    <x v="0"/>
    <s v="농심 안성탕면(멀티5입)"/>
    <n v="4080"/>
    <n v="4"/>
    <n v="16320"/>
  </r>
  <r>
    <x v="344"/>
    <s v="O221110058788"/>
    <s v="2022"/>
    <s v="4분기(12월)"/>
    <x v="8"/>
    <s v="인도"/>
    <s v="박진석"/>
    <x v="0"/>
    <s v="농심짜파게티(멀티5입)"/>
    <n v="5000"/>
    <n v="2"/>
    <n v="10000"/>
  </r>
  <r>
    <x v="344"/>
    <s v="O221110058788"/>
    <s v="2022"/>
    <s v="4분기(12월)"/>
    <x v="8"/>
    <s v="인도"/>
    <s v="박진석"/>
    <x v="0"/>
    <s v="신라면 작은컵(6입)"/>
    <n v="5850"/>
    <n v="4"/>
    <n v="23400"/>
  </r>
  <r>
    <x v="344"/>
    <s v="O221110058788"/>
    <s v="2022"/>
    <s v="4분기(12월)"/>
    <x v="8"/>
    <s v="인도"/>
    <s v="박진석"/>
    <x v="0"/>
    <s v="종가반상 남도추어탕450g*2"/>
    <n v="11290"/>
    <n v="3"/>
    <n v="33870"/>
  </r>
  <r>
    <x v="344"/>
    <s v="O221110058788"/>
    <s v="2022"/>
    <s v="4분기(12월)"/>
    <x v="8"/>
    <s v="인도"/>
    <s v="박진석"/>
    <x v="0"/>
    <s v="종가집 열무김치 1.5kg"/>
    <n v="21000"/>
    <n v="3"/>
    <n v="63000"/>
  </r>
  <r>
    <x v="344"/>
    <s v="O221110058788"/>
    <s v="2022"/>
    <s v="4분기(12월)"/>
    <x v="8"/>
    <s v="인도"/>
    <s v="박진석"/>
    <x v="0"/>
    <s v="종가집 포기김치1.3kg"/>
    <n v="14700"/>
    <n v="10"/>
    <n v="147000"/>
  </r>
  <r>
    <x v="344"/>
    <s v="O221110058788"/>
    <s v="2022"/>
    <s v="4분기(12월)"/>
    <x v="8"/>
    <s v="인도"/>
    <s v="박진석"/>
    <x v="0"/>
    <s v="청정원 순창쌈장 P500g"/>
    <n v="3550"/>
    <n v="4"/>
    <n v="14200"/>
  </r>
  <r>
    <x v="345"/>
    <s v="O221110058787"/>
    <s v="2022"/>
    <s v="4분기(12월)"/>
    <x v="18"/>
    <s v="헝가리"/>
    <s v="최원용"/>
    <x v="0"/>
    <s v="[지구화학] 투명이색연필12색 [세트/1]"/>
    <n v="2840"/>
    <n v="2"/>
    <n v="5680"/>
  </r>
  <r>
    <x v="345"/>
    <s v="O221110058787"/>
    <s v="2022"/>
    <s v="4분기(12월)"/>
    <x v="18"/>
    <s v="헝가리"/>
    <s v="최원용"/>
    <x v="0"/>
    <s v="3분짜장200g"/>
    <n v="1470"/>
    <n v="4"/>
    <n v="5880"/>
  </r>
  <r>
    <x v="345"/>
    <s v="O221110058787"/>
    <s v="2022"/>
    <s v="4분기(12월)"/>
    <x v="18"/>
    <s v="헝가리"/>
    <s v="최원용"/>
    <x v="0"/>
    <s v="Calvin Klein 남성박서브리프-M100(3P)"/>
    <n v="41000"/>
    <n v="1"/>
    <n v="41000"/>
  </r>
  <r>
    <x v="345"/>
    <s v="O221110058787"/>
    <s v="2022"/>
    <s v="4분기(12월)"/>
    <x v="18"/>
    <s v="헝가리"/>
    <s v="최원용"/>
    <x v="0"/>
    <s v="Oral-B 고탄력미세모잇몸케어6입"/>
    <n v="7900"/>
    <n v="1"/>
    <n v="7900"/>
  </r>
  <r>
    <x v="345"/>
    <s v="O221110058787"/>
    <s v="2022"/>
    <s v="4분기(12월)"/>
    <x v="18"/>
    <s v="헝가리"/>
    <s v="최원용"/>
    <x v="0"/>
    <s v="건오징어 철판구이50g"/>
    <n v="4700"/>
    <n v="1"/>
    <n v="4700"/>
  </r>
  <r>
    <x v="345"/>
    <s v="O221110058787"/>
    <s v="2022"/>
    <s v="4분기(12월)"/>
    <x v="18"/>
    <s v="헝가리"/>
    <s v="최원용"/>
    <x v="0"/>
    <s v="구운감자 135g"/>
    <n v="3600"/>
    <n v="2"/>
    <n v="7200"/>
  </r>
  <r>
    <x v="345"/>
    <s v="O221110058787"/>
    <s v="2022"/>
    <s v="4분기(12월)"/>
    <x v="18"/>
    <s v="헝가리"/>
    <s v="최원용"/>
    <x v="0"/>
    <s v="남성 반팔런닝 100호"/>
    <n v="4460"/>
    <n v="3"/>
    <n v="13380"/>
  </r>
  <r>
    <x v="345"/>
    <s v="O221110058787"/>
    <s v="2022"/>
    <s v="4분기(12월)"/>
    <x v="18"/>
    <s v="헝가리"/>
    <s v="최원용"/>
    <x v="0"/>
    <s v="농심 새우깡 블랙72g"/>
    <n v="1690"/>
    <n v="2"/>
    <n v="3380"/>
  </r>
  <r>
    <x v="345"/>
    <s v="O221110058787"/>
    <s v="2022"/>
    <s v="4분기(12월)"/>
    <x v="18"/>
    <s v="헝가리"/>
    <s v="최원용"/>
    <x v="0"/>
    <s v="농심 쫄병 숯불바베큐82g*5"/>
    <n v="5450"/>
    <n v="1"/>
    <n v="5450"/>
  </r>
  <r>
    <x v="345"/>
    <s v="O221110058787"/>
    <s v="2022"/>
    <s v="4분기(12월)"/>
    <x v="18"/>
    <s v="헝가리"/>
    <s v="최원용"/>
    <x v="0"/>
    <s v="동서 포스트 오레오 오즈 250g"/>
    <n v="4770"/>
    <n v="1"/>
    <n v="4770"/>
  </r>
  <r>
    <x v="345"/>
    <s v="O221110058787"/>
    <s v="2022"/>
    <s v="4분기(12월)"/>
    <x v="18"/>
    <s v="헝가리"/>
    <s v="최원용"/>
    <x v="0"/>
    <s v="동원 살코기참치100g*5입"/>
    <n v="10200"/>
    <n v="1"/>
    <n v="10200"/>
  </r>
  <r>
    <x v="345"/>
    <s v="O221110058787"/>
    <s v="2022"/>
    <s v="4분기(12월)"/>
    <x v="18"/>
    <s v="헝가리"/>
    <s v="최원용"/>
    <x v="0"/>
    <s v="동원꽁치 400g*2입"/>
    <n v="10000"/>
    <n v="1"/>
    <n v="10000"/>
  </r>
  <r>
    <x v="345"/>
    <s v="O221110058787"/>
    <s v="2022"/>
    <s v="4분기(12월)"/>
    <x v="18"/>
    <s v="헝가리"/>
    <s v="최원용"/>
    <x v="0"/>
    <s v="뚝배기 번데기탕280g(얼큰)*2"/>
    <n v="4000"/>
    <n v="2"/>
    <n v="8000"/>
  </r>
  <r>
    <x v="345"/>
    <s v="O221110058787"/>
    <s v="2022"/>
    <s v="4분기(12월)"/>
    <x v="18"/>
    <s v="헝가리"/>
    <s v="최원용"/>
    <x v="0"/>
    <s v="롯데 빼빼로 오리지날54g"/>
    <n v="1240"/>
    <n v="5"/>
    <n v="6200"/>
  </r>
  <r>
    <x v="345"/>
    <s v="O221110058787"/>
    <s v="2022"/>
    <s v="4분기(12월)"/>
    <x v="18"/>
    <s v="헝가리"/>
    <s v="최원용"/>
    <x v="0"/>
    <s v="마이쮸 자일리톨사과볼 110g"/>
    <n v="2500"/>
    <n v="1"/>
    <n v="2500"/>
  </r>
  <r>
    <x v="345"/>
    <s v="O221110058787"/>
    <s v="2022"/>
    <s v="4분기(12월)"/>
    <x v="18"/>
    <s v="헝가리"/>
    <s v="최원용"/>
    <x v="0"/>
    <s v="마이쮸 자일리톨포도볼 110g"/>
    <n v="2500"/>
    <n v="1"/>
    <n v="2500"/>
  </r>
  <r>
    <x v="345"/>
    <s v="O221110058787"/>
    <s v="2022"/>
    <s v="4분기(12월)"/>
    <x v="18"/>
    <s v="헝가리"/>
    <s v="최원용"/>
    <x v="0"/>
    <s v="모나리자 뽑아쓰는 키친타올150매*2입"/>
    <n v="4450"/>
    <n v="1"/>
    <n v="4450"/>
  </r>
  <r>
    <x v="345"/>
    <s v="O221110058787"/>
    <s v="2022"/>
    <s v="4분기(12월)"/>
    <x v="18"/>
    <s v="헝가리"/>
    <s v="최원용"/>
    <x v="0"/>
    <s v="몽쉘 카카오케이크384g"/>
    <n v="4700"/>
    <n v="1"/>
    <n v="4700"/>
  </r>
  <r>
    <x v="345"/>
    <s v="O221110058787"/>
    <s v="2022"/>
    <s v="4분기(12월)"/>
    <x v="18"/>
    <s v="헝가리"/>
    <s v="최원용"/>
    <x v="0"/>
    <s v="미왕 쌀과자 250g"/>
    <n v="3400"/>
    <n v="2"/>
    <n v="6800"/>
  </r>
  <r>
    <x v="345"/>
    <s v="O221110058787"/>
    <s v="2022"/>
    <s v="4분기(12월)"/>
    <x v="18"/>
    <s v="헝가리"/>
    <s v="최원용"/>
    <x v="0"/>
    <s v="버터와플316g"/>
    <n v="4000"/>
    <n v="2"/>
    <n v="8000"/>
  </r>
  <r>
    <x v="345"/>
    <s v="O221110058787"/>
    <s v="2022"/>
    <s v="4분기(12월)"/>
    <x v="18"/>
    <s v="헝가리"/>
    <s v="최원용"/>
    <x v="0"/>
    <s v="삼립 미니꿀약과140g"/>
    <n v="1400"/>
    <n v="1"/>
    <n v="1400"/>
  </r>
  <r>
    <x v="345"/>
    <s v="O221110058787"/>
    <s v="2022"/>
    <s v="4분기(12월)"/>
    <x v="18"/>
    <s v="헝가리"/>
    <s v="최원용"/>
    <x v="0"/>
    <s v="순작 유기농아기보리차 160g"/>
    <n v="2740"/>
    <n v="1"/>
    <n v="2740"/>
  </r>
  <r>
    <x v="345"/>
    <s v="O221110058787"/>
    <s v="2022"/>
    <s v="4분기(12월)"/>
    <x v="18"/>
    <s v="헝가리"/>
    <s v="최원용"/>
    <x v="0"/>
    <s v="스팸 클래식300g*3입"/>
    <n v="12480"/>
    <n v="1"/>
    <n v="12480"/>
  </r>
  <r>
    <x v="345"/>
    <s v="O221110058787"/>
    <s v="2022"/>
    <s v="4분기(12월)"/>
    <x v="18"/>
    <s v="헝가리"/>
    <s v="최원용"/>
    <x v="0"/>
    <s v="아이!깨끗해250ml"/>
    <n v="3950"/>
    <n v="3"/>
    <n v="11850"/>
  </r>
  <r>
    <x v="345"/>
    <s v="O221110058787"/>
    <s v="2022"/>
    <s v="4분기(12월)"/>
    <x v="18"/>
    <s v="헝가리"/>
    <s v="최원용"/>
    <x v="0"/>
    <s v="오뚜기 골드마요네즈500g"/>
    <n v="3940"/>
    <n v="1"/>
    <n v="3940"/>
  </r>
  <r>
    <x v="345"/>
    <s v="O221110058787"/>
    <s v="2022"/>
    <s v="4분기(12월)"/>
    <x v="18"/>
    <s v="헝가리"/>
    <s v="최원용"/>
    <x v="0"/>
    <s v="오리온 고래밥46g"/>
    <n v="670"/>
    <n v="2"/>
    <n v="1340"/>
  </r>
  <r>
    <x v="345"/>
    <s v="O221110058787"/>
    <s v="2022"/>
    <s v="4분기(12월)"/>
    <x v="18"/>
    <s v="헝가리"/>
    <s v="최원용"/>
    <x v="0"/>
    <s v="오리온 도도한 나쵸 치즈맛92g"/>
    <n v="1250"/>
    <n v="2"/>
    <n v="2500"/>
  </r>
  <r>
    <x v="345"/>
    <s v="O221110058787"/>
    <s v="2022"/>
    <s v="4분기(12월)"/>
    <x v="18"/>
    <s v="헝가리"/>
    <s v="최원용"/>
    <x v="0"/>
    <s v="오리온 오뜨치즈144g"/>
    <n v="3073"/>
    <n v="1"/>
    <n v="3073"/>
  </r>
  <r>
    <x v="345"/>
    <s v="O221110058787"/>
    <s v="2022"/>
    <s v="4분기(12월)"/>
    <x v="18"/>
    <s v="헝가리"/>
    <s v="최원용"/>
    <x v="0"/>
    <s v="우와한 치즈칩42g"/>
    <n v="2360"/>
    <n v="2"/>
    <n v="4720"/>
  </r>
  <r>
    <x v="345"/>
    <s v="O221110058787"/>
    <s v="2022"/>
    <s v="4분기(12월)"/>
    <x v="18"/>
    <s v="헝가리"/>
    <s v="최원용"/>
    <x v="0"/>
    <s v="유한덴탈케어 키즈칫솔3단계(6세이상)2입"/>
    <n v="3900"/>
    <n v="3"/>
    <n v="11700"/>
  </r>
  <r>
    <x v="345"/>
    <s v="O221110058787"/>
    <s v="2022"/>
    <s v="4분기(12월)"/>
    <x v="18"/>
    <s v="헝가리"/>
    <s v="최원용"/>
    <x v="0"/>
    <s v="질레트 퓨전프로글라이드 면도날(4입)"/>
    <n v="23500"/>
    <n v="1"/>
    <n v="23500"/>
  </r>
  <r>
    <x v="345"/>
    <s v="O221110058787"/>
    <s v="2022"/>
    <s v="4분기(12월)"/>
    <x v="18"/>
    <s v="헝가리"/>
    <s v="최원용"/>
    <x v="0"/>
    <s v="청정원 맛선생 청정소고기120g"/>
    <n v="4100"/>
    <n v="1"/>
    <n v="4100"/>
  </r>
  <r>
    <x v="345"/>
    <s v="O221110058787"/>
    <s v="2022"/>
    <s v="4분기(12월)"/>
    <x v="18"/>
    <s v="헝가리"/>
    <s v="최원용"/>
    <x v="0"/>
    <s v="청정원 순창쌈장 P500g"/>
    <n v="3550"/>
    <n v="1"/>
    <n v="3550"/>
  </r>
  <r>
    <x v="345"/>
    <s v="O221110058787"/>
    <s v="2022"/>
    <s v="4분기(12월)"/>
    <x v="18"/>
    <s v="헝가리"/>
    <s v="최원용"/>
    <x v="0"/>
    <s v="청정원 초고추장 1kg"/>
    <n v="4500"/>
    <n v="1"/>
    <n v="4500"/>
  </r>
  <r>
    <x v="345"/>
    <s v="O221110058787"/>
    <s v="2022"/>
    <s v="4분기(12월)"/>
    <x v="18"/>
    <s v="헝가리"/>
    <s v="최원용"/>
    <x v="0"/>
    <s v="칼로리를 줄인 케찹 280g"/>
    <n v="1640"/>
    <n v="2"/>
    <n v="3280"/>
  </r>
  <r>
    <x v="345"/>
    <s v="O221110058787"/>
    <s v="2022"/>
    <s v="4분기(12월)"/>
    <x v="18"/>
    <s v="헝가리"/>
    <s v="최원용"/>
    <x v="0"/>
    <s v="코멕스 면코팅 고무장갑 마이사이즈33*22.5 (대)"/>
    <n v="2600"/>
    <n v="5"/>
    <n v="13000"/>
  </r>
  <r>
    <x v="345"/>
    <s v="O221110058787"/>
    <s v="2022"/>
    <s v="4분기(12월)"/>
    <x v="18"/>
    <s v="헝가리"/>
    <s v="최원용"/>
    <x v="0"/>
    <s v="크라운 죠리퐁74g"/>
    <n v="1030"/>
    <n v="2"/>
    <n v="2060"/>
  </r>
  <r>
    <x v="345"/>
    <s v="O221110058787"/>
    <s v="2022"/>
    <s v="4분기(12월)"/>
    <x v="18"/>
    <s v="헝가리"/>
    <s v="최원용"/>
    <x v="0"/>
    <s v="크린손 니트릴 다용도 위생장갑 L 100매 아이보리"/>
    <n v="8900"/>
    <n v="1"/>
    <n v="8900"/>
  </r>
  <r>
    <x v="345"/>
    <s v="O221110058787"/>
    <s v="2022"/>
    <s v="4분기(12월)"/>
    <x v="18"/>
    <s v="헝가리"/>
    <s v="최원용"/>
    <x v="0"/>
    <s v="해태 오예스360g"/>
    <n v="4200"/>
    <n v="1"/>
    <n v="4200"/>
  </r>
  <r>
    <x v="345"/>
    <s v="O221110058787"/>
    <s v="2022"/>
    <s v="4분기(12월)"/>
    <x v="18"/>
    <s v="헝가리"/>
    <s v="최원용"/>
    <x v="0"/>
    <s v="해태 자가비90g 짭짤한맛"/>
    <n v="2400"/>
    <n v="1"/>
    <n v="2400"/>
  </r>
  <r>
    <x v="345"/>
    <s v="O221110058787"/>
    <s v="2022"/>
    <s v="4분기(12월)"/>
    <x v="18"/>
    <s v="헝가리"/>
    <s v="최원용"/>
    <x v="0"/>
    <s v="해태 초코홈런볼 128g"/>
    <n v="3800"/>
    <n v="3"/>
    <n v="11400"/>
  </r>
  <r>
    <x v="346"/>
    <s v="O221110058786"/>
    <s v="2022"/>
    <s v="4분기(12월)"/>
    <x v="18"/>
    <s v="헝가리"/>
    <s v="이재원"/>
    <x v="0"/>
    <s v="3M 뉴스카치브라이트 다용도 먼지떨이(손잡이1,리필2)"/>
    <n v="3200"/>
    <n v="1"/>
    <n v="3200"/>
  </r>
  <r>
    <x v="346"/>
    <s v="O221110058786"/>
    <s v="2022"/>
    <s v="4분기(12월)"/>
    <x v="18"/>
    <s v="헝가리"/>
    <s v="이재원"/>
    <x v="0"/>
    <s v="3M 물기가 남지않는 천연펄프행주3매"/>
    <n v="4150"/>
    <n v="1"/>
    <n v="4150"/>
  </r>
  <r>
    <x v="346"/>
    <s v="O221110058786"/>
    <s v="2022"/>
    <s v="4분기(12월)"/>
    <x v="18"/>
    <s v="헝가리"/>
    <s v="이재원"/>
    <x v="0"/>
    <s v="The맛있는 김도둑재래김25g*3봉"/>
    <n v="3180"/>
    <n v="1"/>
    <n v="3180"/>
  </r>
  <r>
    <x v="346"/>
    <s v="O221110058786"/>
    <s v="2022"/>
    <s v="4분기(12월)"/>
    <x v="18"/>
    <s v="헝가리"/>
    <s v="이재원"/>
    <x v="0"/>
    <s v="The맛있는 김도둑파래김25g*3봉"/>
    <n v="3180"/>
    <n v="1"/>
    <n v="3180"/>
  </r>
  <r>
    <x v="346"/>
    <s v="O221110058786"/>
    <s v="2022"/>
    <s v="4분기(12월)"/>
    <x v="18"/>
    <s v="헝가리"/>
    <s v="이재원"/>
    <x v="0"/>
    <s v="The맛있는김도둑 재래식탁김15g*30"/>
    <n v="26000"/>
    <n v="1"/>
    <n v="26000"/>
  </r>
  <r>
    <x v="346"/>
    <s v="O221110058786"/>
    <s v="2022"/>
    <s v="4분기(12월)"/>
    <x v="18"/>
    <s v="헝가리"/>
    <s v="이재원"/>
    <x v="0"/>
    <s v="갈아만든배 238ml*12"/>
    <n v="9000"/>
    <n v="1"/>
    <n v="9000"/>
  </r>
  <r>
    <x v="346"/>
    <s v="O221110058786"/>
    <s v="2022"/>
    <s v="4분기(12월)"/>
    <x v="18"/>
    <s v="헝가리"/>
    <s v="이재원"/>
    <x v="0"/>
    <s v="구운양파60g"/>
    <n v="990"/>
    <n v="4"/>
    <n v="3960"/>
  </r>
  <r>
    <x v="346"/>
    <s v="O221110058786"/>
    <s v="2022"/>
    <s v="4분기(12월)"/>
    <x v="18"/>
    <s v="헝가리"/>
    <s v="이재원"/>
    <x v="0"/>
    <s v="농심 쫄병 숯불바베큐82g*5"/>
    <n v="5450"/>
    <n v="1"/>
    <n v="5450"/>
  </r>
  <r>
    <x v="346"/>
    <s v="O221110058786"/>
    <s v="2022"/>
    <s v="4분기(12월)"/>
    <x v="18"/>
    <s v="헝가리"/>
    <s v="이재원"/>
    <x v="0"/>
    <s v="농심짜파게티(멀티5입)"/>
    <n v="5000"/>
    <n v="3"/>
    <n v="15000"/>
  </r>
  <r>
    <x v="346"/>
    <s v="O221110058786"/>
    <s v="2022"/>
    <s v="4분기(12월)"/>
    <x v="18"/>
    <s v="헝가리"/>
    <s v="이재원"/>
    <x v="0"/>
    <s v="다농원 검은콩 20곡 미숫가루40T"/>
    <n v="12000"/>
    <n v="1"/>
    <n v="12000"/>
  </r>
  <r>
    <x v="346"/>
    <s v="O221110058786"/>
    <s v="2022"/>
    <s v="4분기(12월)"/>
    <x v="18"/>
    <s v="헝가리"/>
    <s v="이재원"/>
    <x v="0"/>
    <s v="롯데 크런키초코렛 34g*12입"/>
    <n v="9840"/>
    <n v="1"/>
    <n v="9840"/>
  </r>
  <r>
    <x v="346"/>
    <s v="O221110058786"/>
    <s v="2022"/>
    <s v="4분기(12월)"/>
    <x v="18"/>
    <s v="헝가리"/>
    <s v="이재원"/>
    <x v="0"/>
    <s v="마이쮸(딸기복숭아)284g"/>
    <n v="3610"/>
    <n v="1"/>
    <n v="3610"/>
  </r>
  <r>
    <x v="346"/>
    <s v="O221110058786"/>
    <s v="2022"/>
    <s v="4분기(12월)"/>
    <x v="18"/>
    <s v="헝가리"/>
    <s v="이재원"/>
    <x v="0"/>
    <s v="마이쮸(포도사과)284g"/>
    <n v="3610"/>
    <n v="1"/>
    <n v="3610"/>
  </r>
  <r>
    <x v="346"/>
    <s v="O221110058786"/>
    <s v="2022"/>
    <s v="4분기(12월)"/>
    <x v="18"/>
    <s v="헝가리"/>
    <s v="이재원"/>
    <x v="0"/>
    <s v="무형광 면행주1P"/>
    <n v="900"/>
    <n v="2"/>
    <n v="1800"/>
  </r>
  <r>
    <x v="346"/>
    <s v="O221110058786"/>
    <s v="2022"/>
    <s v="4분기(12월)"/>
    <x v="18"/>
    <s v="헝가리"/>
    <s v="이재원"/>
    <x v="0"/>
    <s v="바이오채칼2"/>
    <n v="4590"/>
    <n v="1"/>
    <n v="4590"/>
  </r>
  <r>
    <x v="346"/>
    <s v="O221110058786"/>
    <s v="2022"/>
    <s v="4분기(12월)"/>
    <x v="18"/>
    <s v="헝가리"/>
    <s v="이재원"/>
    <x v="0"/>
    <s v="백설 허브맛솔트50g마늘맛"/>
    <n v="2600"/>
    <n v="2"/>
    <n v="5200"/>
  </r>
  <r>
    <x v="346"/>
    <s v="O221110058786"/>
    <s v="2022"/>
    <s v="4분기(12월)"/>
    <x v="18"/>
    <s v="헝가리"/>
    <s v="이재원"/>
    <x v="0"/>
    <s v="비비고 사골곰탕500g*2"/>
    <n v="2850"/>
    <n v="2"/>
    <n v="5700"/>
  </r>
  <r>
    <x v="346"/>
    <s v="O221110058786"/>
    <s v="2022"/>
    <s v="4분기(12월)"/>
    <x v="18"/>
    <s v="헝가리"/>
    <s v="이재원"/>
    <x v="0"/>
    <s v="뽀로로 어린이용 크린장갑30매"/>
    <n v="1500"/>
    <n v="1"/>
    <n v="1500"/>
  </r>
  <r>
    <x v="346"/>
    <s v="O221110058786"/>
    <s v="2022"/>
    <s v="4분기(12월)"/>
    <x v="18"/>
    <s v="헝가리"/>
    <s v="이재원"/>
    <x v="0"/>
    <s v="상쾌환 숙취해소6g(3g*2포)"/>
    <n v="4500"/>
    <n v="1"/>
    <n v="4500"/>
  </r>
  <r>
    <x v="346"/>
    <s v="O221110058786"/>
    <s v="2022"/>
    <s v="4분기(12월)"/>
    <x v="18"/>
    <s v="헝가리"/>
    <s v="이재원"/>
    <x v="0"/>
    <s v="설악산 국산 친환경인증 무시래기100g"/>
    <n v="3900"/>
    <n v="1"/>
    <n v="3900"/>
  </r>
  <r>
    <x v="346"/>
    <s v="O221110058786"/>
    <s v="2022"/>
    <s v="4분기(12월)"/>
    <x v="18"/>
    <s v="헝가리"/>
    <s v="이재원"/>
    <x v="0"/>
    <s v="스위트웰 통단팥850g"/>
    <n v="4210"/>
    <n v="1"/>
    <n v="4210"/>
  </r>
  <r>
    <x v="346"/>
    <s v="O221110058786"/>
    <s v="2022"/>
    <s v="4분기(12월)"/>
    <x v="18"/>
    <s v="헝가리"/>
    <s v="이재원"/>
    <x v="0"/>
    <s v="스팸 마일드 300g*3"/>
    <n v="12480"/>
    <n v="1"/>
    <n v="12480"/>
  </r>
  <r>
    <x v="346"/>
    <s v="O221110058786"/>
    <s v="2022"/>
    <s v="4분기(12월)"/>
    <x v="18"/>
    <s v="헝가리"/>
    <s v="이재원"/>
    <x v="0"/>
    <s v="아물디s (가려움완화)"/>
    <n v="2600"/>
    <n v="1"/>
    <n v="2600"/>
  </r>
  <r>
    <x v="346"/>
    <s v="O221110058786"/>
    <s v="2022"/>
    <s v="4분기(12월)"/>
    <x v="18"/>
    <s v="헝가리"/>
    <s v="이재원"/>
    <x v="0"/>
    <s v="얼려먹는초코만들기36g"/>
    <n v="1430"/>
    <n v="2"/>
    <n v="2860"/>
  </r>
  <r>
    <x v="346"/>
    <s v="O221110058786"/>
    <s v="2022"/>
    <s v="4분기(12월)"/>
    <x v="18"/>
    <s v="헝가리"/>
    <s v="이재원"/>
    <x v="0"/>
    <s v="오뚜기 3분쇠고기짜장200g"/>
    <n v="1270"/>
    <n v="2"/>
    <n v="2540"/>
  </r>
  <r>
    <x v="346"/>
    <s v="O221110058786"/>
    <s v="2022"/>
    <s v="4분기(12월)"/>
    <x v="18"/>
    <s v="헝가리"/>
    <s v="이재원"/>
    <x v="0"/>
    <s v="유동 자연산골뱅이400g*2"/>
    <n v="18000"/>
    <n v="1"/>
    <n v="18000"/>
  </r>
  <r>
    <x v="346"/>
    <s v="O221110058786"/>
    <s v="2022"/>
    <s v="4분기(12월)"/>
    <x v="18"/>
    <s v="헝가리"/>
    <s v="이재원"/>
    <x v="0"/>
    <s v="유동자연산골뱅이 140g*4"/>
    <n v="15920"/>
    <n v="1"/>
    <n v="15920"/>
  </r>
  <r>
    <x v="346"/>
    <s v="O221110058786"/>
    <s v="2022"/>
    <s v="4분기(12월)"/>
    <x v="18"/>
    <s v="헝가리"/>
    <s v="이재원"/>
    <x v="0"/>
    <s v="젤리스트로우482g(25입)"/>
    <n v="4500"/>
    <n v="2"/>
    <n v="9000"/>
  </r>
  <r>
    <x v="346"/>
    <s v="O221110058786"/>
    <s v="2022"/>
    <s v="4분기(12월)"/>
    <x v="18"/>
    <s v="헝가리"/>
    <s v="이재원"/>
    <x v="0"/>
    <s v="참깨드레싱 245g(상온)"/>
    <n v="3345"/>
    <n v="1"/>
    <n v="3345"/>
  </r>
  <r>
    <x v="346"/>
    <s v="O221110058786"/>
    <s v="2022"/>
    <s v="4분기(12월)"/>
    <x v="18"/>
    <s v="헝가리"/>
    <s v="이재원"/>
    <x v="0"/>
    <s v="참이맛 감자탕 800g "/>
    <n v="5220"/>
    <n v="2"/>
    <n v="10440"/>
  </r>
  <r>
    <x v="346"/>
    <s v="O221110058786"/>
    <s v="2022"/>
    <s v="4분기(12월)"/>
    <x v="18"/>
    <s v="헝가리"/>
    <s v="이재원"/>
    <x v="0"/>
    <s v="찹쌀미니도나스믹스500g"/>
    <n v="5890"/>
    <n v="1"/>
    <n v="5890"/>
  </r>
  <r>
    <x v="346"/>
    <s v="O221110058786"/>
    <s v="2022"/>
    <s v="4분기(12월)"/>
    <x v="18"/>
    <s v="헝가리"/>
    <s v="이재원"/>
    <x v="0"/>
    <s v="청은 들깨가루 200g(탈피)"/>
    <n v="5800"/>
    <n v="1"/>
    <n v="5800"/>
  </r>
  <r>
    <x v="346"/>
    <s v="O221110058786"/>
    <s v="2022"/>
    <s v="4분기(12월)"/>
    <x v="18"/>
    <s v="헝가리"/>
    <s v="이재원"/>
    <x v="0"/>
    <s v="청정원 보크라이스(쇠고기)24g(3입)"/>
    <n v="1810"/>
    <n v="1"/>
    <n v="1810"/>
  </r>
  <r>
    <x v="346"/>
    <s v="O221110058786"/>
    <s v="2022"/>
    <s v="4분기(12월)"/>
    <x v="18"/>
    <s v="헝가리"/>
    <s v="이재원"/>
    <x v="0"/>
    <s v="청정원 순창쌈장 P500g"/>
    <n v="3550"/>
    <n v="1"/>
    <n v="3550"/>
  </r>
  <r>
    <x v="346"/>
    <s v="O221110058786"/>
    <s v="2022"/>
    <s v="4분기(12월)"/>
    <x v="18"/>
    <s v="헝가리"/>
    <s v="이재원"/>
    <x v="0"/>
    <s v="초록원 유기농 꿀유자차1kg"/>
    <n v="16000"/>
    <n v="1"/>
    <n v="16000"/>
  </r>
  <r>
    <x v="346"/>
    <s v="O221110058786"/>
    <s v="2022"/>
    <s v="4분기(12월)"/>
    <x v="18"/>
    <s v="헝가리"/>
    <s v="이재원"/>
    <x v="0"/>
    <s v="추억의맛 달고나 캔디50g"/>
    <n v="1000"/>
    <n v="1"/>
    <n v="1000"/>
  </r>
  <r>
    <x v="346"/>
    <s v="O221110058786"/>
    <s v="2022"/>
    <s v="4분기(12월)"/>
    <x v="18"/>
    <s v="헝가리"/>
    <s v="이재원"/>
    <x v="0"/>
    <s v="코멕스 면코팅 고무장갑 마이사이즈33*22.5 (대)"/>
    <n v="2600"/>
    <n v="1"/>
    <n v="2600"/>
  </r>
  <r>
    <x v="346"/>
    <s v="O221110058786"/>
    <s v="2022"/>
    <s v="4분기(12월)"/>
    <x v="18"/>
    <s v="헝가리"/>
    <s v="이재원"/>
    <x v="0"/>
    <s v="크라운 츄러스84g"/>
    <n v="1070"/>
    <n v="1"/>
    <n v="1070"/>
  </r>
  <r>
    <x v="346"/>
    <s v="O221110058786"/>
    <s v="2022"/>
    <s v="4분기(12월)"/>
    <x v="18"/>
    <s v="헝가리"/>
    <s v="이재원"/>
    <x v="0"/>
    <s v="크린센스 장갑 50매"/>
    <n v="2100"/>
    <n v="1"/>
    <n v="2100"/>
  </r>
  <r>
    <x v="346"/>
    <s v="O221110058786"/>
    <s v="2022"/>
    <s v="4분기(12월)"/>
    <x v="18"/>
    <s v="헝가리"/>
    <s v="이재원"/>
    <x v="0"/>
    <s v="키친아트 FORT+IH인덕션 계란말이팬18cm"/>
    <n v="30000"/>
    <n v="1"/>
    <n v="30000"/>
  </r>
  <r>
    <x v="346"/>
    <s v="O221110058786"/>
    <s v="2022"/>
    <s v="4분기(12월)"/>
    <x v="18"/>
    <s v="헝가리"/>
    <s v="이재원"/>
    <x v="0"/>
    <s v="포키 극세44g"/>
    <n v="1070"/>
    <n v="1"/>
    <n v="1070"/>
  </r>
  <r>
    <x v="346"/>
    <s v="O221110058786"/>
    <s v="2022"/>
    <s v="4분기(12월)"/>
    <x v="18"/>
    <s v="헝가리"/>
    <s v="이재원"/>
    <x v="0"/>
    <s v="한성 가쓰오우동232.5g*3"/>
    <n v="3930"/>
    <n v="1"/>
    <n v="3930"/>
  </r>
  <r>
    <x v="346"/>
    <s v="O221110058786"/>
    <s v="2022"/>
    <s v="4분기(12월)"/>
    <x v="18"/>
    <s v="헝가리"/>
    <s v="이재원"/>
    <x v="0"/>
    <s v="한성 튀김맛우동211.5g*3"/>
    <n v="3800"/>
    <n v="1"/>
    <n v="3800"/>
  </r>
  <r>
    <x v="346"/>
    <s v="O221110058786"/>
    <s v="2022"/>
    <s v="4분기(12월)"/>
    <x v="18"/>
    <s v="헝가리"/>
    <s v="이재원"/>
    <x v="0"/>
    <s v="해피홈 좀벌레OUT 서랍장용10입"/>
    <n v="5400"/>
    <n v="1"/>
    <n v="5400"/>
  </r>
  <r>
    <x v="346"/>
    <s v="O221110058786"/>
    <s v="2022"/>
    <s v="4분기(12월)"/>
    <x v="18"/>
    <s v="헝가리"/>
    <s v="이재원"/>
    <x v="0"/>
    <s v="해피홈 좀벌레OUT 옷장용2입"/>
    <n v="5200"/>
    <n v="1"/>
    <n v="5200"/>
  </r>
  <r>
    <x v="347"/>
    <s v="O221109058785"/>
    <s v="2022"/>
    <s v="4분기(12월)"/>
    <x v="18"/>
    <s v="헝가리"/>
    <s v="이대행"/>
    <x v="0"/>
    <s v="건오징어 철판구이50g"/>
    <n v="4700"/>
    <n v="10"/>
    <n v="47000"/>
  </r>
  <r>
    <x v="347"/>
    <s v="O221109058785"/>
    <s v="2022"/>
    <s v="4분기(12월)"/>
    <x v="18"/>
    <s v="헝가리"/>
    <s v="이대행"/>
    <x v="0"/>
    <s v="광천파래김4g*16봉"/>
    <n v="4200"/>
    <n v="1"/>
    <n v="4200"/>
  </r>
  <r>
    <x v="347"/>
    <s v="O221109058785"/>
    <s v="2022"/>
    <s v="4분기(12월)"/>
    <x v="18"/>
    <s v="헝가리"/>
    <s v="이대행"/>
    <x v="0"/>
    <s v="농심 신라면(멀티5입)"/>
    <n v="3730"/>
    <n v="5"/>
    <n v="18650"/>
  </r>
  <r>
    <x v="347"/>
    <s v="O221109058785"/>
    <s v="2022"/>
    <s v="4분기(12월)"/>
    <x v="18"/>
    <s v="헝가리"/>
    <s v="이대행"/>
    <x v="0"/>
    <s v="농심 육개장사발면86g*6입"/>
    <n v="5000"/>
    <n v="2"/>
    <n v="10000"/>
  </r>
  <r>
    <x v="347"/>
    <s v="O221109058785"/>
    <s v="2022"/>
    <s v="4분기(12월)"/>
    <x v="18"/>
    <s v="헝가리"/>
    <s v="이대행"/>
    <x v="0"/>
    <s v="눈썹 면도기2p"/>
    <n v="2900"/>
    <n v="1"/>
    <n v="2900"/>
  </r>
  <r>
    <x v="347"/>
    <s v="O221109058785"/>
    <s v="2022"/>
    <s v="4분기(12월)"/>
    <x v="18"/>
    <s v="헝가리"/>
    <s v="이대행"/>
    <x v="0"/>
    <s v="동원 DHA참치100g*5"/>
    <n v="9000"/>
    <n v="4"/>
    <n v="36000"/>
  </r>
  <r>
    <x v="347"/>
    <s v="O221109058785"/>
    <s v="2022"/>
    <s v="4분기(12월)"/>
    <x v="18"/>
    <s v="헝가리"/>
    <s v="이대행"/>
    <x v="0"/>
    <s v="뚝배기 번데기탕280g(얼큰)*2"/>
    <n v="4000"/>
    <n v="4"/>
    <n v="16000"/>
  </r>
  <r>
    <x v="347"/>
    <s v="O221109058785"/>
    <s v="2022"/>
    <s v="4분기(12월)"/>
    <x v="18"/>
    <s v="헝가리"/>
    <s v="이대행"/>
    <x v="0"/>
    <s v="뚝배기 번데기탕280g*2(구수한맛)"/>
    <n v="4000"/>
    <n v="2"/>
    <n v="8000"/>
  </r>
  <r>
    <x v="347"/>
    <s v="O221109058785"/>
    <s v="2022"/>
    <s v="4분기(12월)"/>
    <x v="18"/>
    <s v="헝가리"/>
    <s v="이대행"/>
    <x v="0"/>
    <s v="비비고 누룽지 닭백숙죽 280g"/>
    <n v="2850"/>
    <n v="5"/>
    <n v="14250"/>
  </r>
  <r>
    <x v="347"/>
    <s v="O221109058785"/>
    <s v="2022"/>
    <s v="4분기(12월)"/>
    <x v="18"/>
    <s v="헝가리"/>
    <s v="이대행"/>
    <x v="0"/>
    <s v="스팸 클래식300g*3입"/>
    <n v="12480"/>
    <n v="4"/>
    <n v="49920"/>
  </r>
  <r>
    <x v="347"/>
    <s v="O221109058785"/>
    <s v="2022"/>
    <s v="4분기(12월)"/>
    <x v="18"/>
    <s v="헝가리"/>
    <s v="이대행"/>
    <x v="0"/>
    <s v="쌀과자 골드100g"/>
    <n v="900"/>
    <n v="2"/>
    <n v="1800"/>
  </r>
  <r>
    <x v="347"/>
    <s v="O221109058785"/>
    <s v="2022"/>
    <s v="4분기(12월)"/>
    <x v="18"/>
    <s v="헝가리"/>
    <s v="이대행"/>
    <x v="0"/>
    <s v="아폴로 분무기305 300ml"/>
    <n v="2300"/>
    <n v="1"/>
    <n v="2300"/>
  </r>
  <r>
    <x v="347"/>
    <s v="O221109058785"/>
    <s v="2022"/>
    <s v="4분기(12월)"/>
    <x v="18"/>
    <s v="헝가리"/>
    <s v="이대행"/>
    <x v="0"/>
    <s v="오뚜기 간편 미역국 9.5g (컵국)"/>
    <n v="1240"/>
    <n v="2"/>
    <n v="2480"/>
  </r>
  <r>
    <x v="347"/>
    <s v="O221109058785"/>
    <s v="2022"/>
    <s v="4분기(12월)"/>
    <x v="18"/>
    <s v="헝가리"/>
    <s v="이대행"/>
    <x v="0"/>
    <s v="오뚜기 간편 북엇국 10.5g (컵국)"/>
    <n v="1240"/>
    <n v="2"/>
    <n v="2480"/>
  </r>
  <r>
    <x v="347"/>
    <s v="O221109058785"/>
    <s v="2022"/>
    <s v="4분기(12월)"/>
    <x v="18"/>
    <s v="헝가리"/>
    <s v="이대행"/>
    <x v="0"/>
    <s v="오뚜기 전통사천식 마파두부양념130g*5"/>
    <n v="9300"/>
    <n v="1"/>
    <n v="9300"/>
  </r>
  <r>
    <x v="347"/>
    <s v="O221109058785"/>
    <s v="2022"/>
    <s v="4분기(12월)"/>
    <x v="18"/>
    <s v="헝가리"/>
    <s v="이대행"/>
    <x v="0"/>
    <s v="오뚜기 크림스프80g"/>
    <n v="1440"/>
    <n v="1"/>
    <n v="1440"/>
  </r>
  <r>
    <x v="347"/>
    <s v="O221109058785"/>
    <s v="2022"/>
    <s v="4분기(12월)"/>
    <x v="18"/>
    <s v="헝가리"/>
    <s v="이대행"/>
    <x v="0"/>
    <s v="오리온 고래밥46g"/>
    <n v="670"/>
    <n v="4"/>
    <n v="2680"/>
  </r>
  <r>
    <x v="347"/>
    <s v="O221109058785"/>
    <s v="2022"/>
    <s v="4분기(12월)"/>
    <x v="18"/>
    <s v="헝가리"/>
    <s v="이대행"/>
    <x v="0"/>
    <s v="청정원 보크라이스(새우)24g(3입)"/>
    <n v="1810"/>
    <n v="2"/>
    <n v="3620"/>
  </r>
  <r>
    <x v="347"/>
    <s v="O221109058785"/>
    <s v="2022"/>
    <s v="4분기(12월)"/>
    <x v="18"/>
    <s v="헝가리"/>
    <s v="이대행"/>
    <x v="0"/>
    <s v="청정원 보크라이스(쇠고기)24g(3입)"/>
    <n v="1810"/>
    <n v="2"/>
    <n v="3620"/>
  </r>
  <r>
    <x v="347"/>
    <s v="O221109058785"/>
    <s v="2022"/>
    <s v="4분기(12월)"/>
    <x v="18"/>
    <s v="헝가리"/>
    <s v="이대행"/>
    <x v="0"/>
    <s v="팔도 도시락 86g*24입"/>
    <n v="20000"/>
    <n v="1"/>
    <n v="20000"/>
  </r>
  <r>
    <x v="347"/>
    <s v="O221109058785"/>
    <s v="2022"/>
    <s v="4분기(12월)"/>
    <x v="18"/>
    <s v="헝가리"/>
    <s v="이대행"/>
    <x v="0"/>
    <s v="팔도 왕뚜껑110g*18입"/>
    <n v="17360"/>
    <n v="1"/>
    <n v="17360"/>
  </r>
  <r>
    <x v="347"/>
    <s v="O221109058785"/>
    <s v="2022"/>
    <s v="4분기(12월)"/>
    <x v="18"/>
    <s v="헝가리"/>
    <s v="이대행"/>
    <x v="0"/>
    <s v="햇반200g*4개입"/>
    <n v="5200"/>
    <n v="5"/>
    <n v="26000"/>
  </r>
  <r>
    <x v="348"/>
    <s v="O221109058784"/>
    <s v="2022"/>
    <s v="4분기(12월)"/>
    <x v="18"/>
    <s v="헝가리"/>
    <s v="최용회"/>
    <x v="0"/>
    <s v="3M 물걸레청소용(항균)20매(일반막대형)"/>
    <n v="10000"/>
    <n v="1"/>
    <n v="10000"/>
  </r>
  <r>
    <x v="348"/>
    <s v="O221109058784"/>
    <s v="2022"/>
    <s v="4분기(12월)"/>
    <x v="18"/>
    <s v="헝가리"/>
    <s v="최용회"/>
    <x v="0"/>
    <s v="The맛있는 김도둑 김가루70g"/>
    <n v="2600"/>
    <n v="1"/>
    <n v="2600"/>
  </r>
  <r>
    <x v="348"/>
    <s v="O221109058784"/>
    <s v="2022"/>
    <s v="4분기(12월)"/>
    <x v="18"/>
    <s v="헝가리"/>
    <s v="최용회"/>
    <x v="0"/>
    <s v="The맛있는 김도둑 김밥용김10매"/>
    <n v="1400"/>
    <n v="2"/>
    <n v="2800"/>
  </r>
  <r>
    <x v="348"/>
    <s v="O221109058784"/>
    <s v="2022"/>
    <s v="4분기(12월)"/>
    <x v="18"/>
    <s v="헝가리"/>
    <s v="최용회"/>
    <x v="0"/>
    <s v="가쓰오부시국수장국 360ml"/>
    <n v="2980"/>
    <n v="1"/>
    <n v="2980"/>
  </r>
  <r>
    <x v="348"/>
    <s v="O221109058784"/>
    <s v="2022"/>
    <s v="4분기(12월)"/>
    <x v="18"/>
    <s v="헝가리"/>
    <s v="최용회"/>
    <x v="0"/>
    <s v="고기엔 참소스 280g"/>
    <n v="1800"/>
    <n v="1"/>
    <n v="1800"/>
  </r>
  <r>
    <x v="348"/>
    <s v="O221109058784"/>
    <s v="2022"/>
    <s v="4분기(12월)"/>
    <x v="18"/>
    <s v="헝가리"/>
    <s v="최용회"/>
    <x v="0"/>
    <s v="광야 매실청970ml"/>
    <n v="5800"/>
    <n v="1"/>
    <n v="5800"/>
  </r>
  <r>
    <x v="348"/>
    <s v="O221109058784"/>
    <s v="2022"/>
    <s v="4분기(12월)"/>
    <x v="18"/>
    <s v="헝가리"/>
    <s v="최용회"/>
    <x v="0"/>
    <s v="김도둑 광천댁 자른미역30g"/>
    <n v="1780"/>
    <n v="1"/>
    <n v="1780"/>
  </r>
  <r>
    <x v="348"/>
    <s v="O221109058784"/>
    <s v="2022"/>
    <s v="4분기(12월)"/>
    <x v="18"/>
    <s v="헝가리"/>
    <s v="최용회"/>
    <x v="0"/>
    <s v="김도둑 누룽지1kg"/>
    <n v="7000"/>
    <n v="1"/>
    <n v="7000"/>
  </r>
  <r>
    <x v="348"/>
    <s v="O221109058784"/>
    <s v="2022"/>
    <s v="4분기(12월)"/>
    <x v="18"/>
    <s v="헝가리"/>
    <s v="최용회"/>
    <x v="0"/>
    <s v="김발(속대)"/>
    <n v="1000"/>
    <n v="1"/>
    <n v="1000"/>
  </r>
  <r>
    <x v="348"/>
    <s v="O221109058784"/>
    <s v="2022"/>
    <s v="4분기(12월)"/>
    <x v="18"/>
    <s v="헝가리"/>
    <s v="최용회"/>
    <x v="0"/>
    <s v="깔끔한 멸치국물팩65g(13g*5)"/>
    <n v="2700"/>
    <n v="1"/>
    <n v="2700"/>
  </r>
  <r>
    <x v="348"/>
    <s v="O221109058784"/>
    <s v="2022"/>
    <s v="4분기(12월)"/>
    <x v="18"/>
    <s v="헝가리"/>
    <s v="최용회"/>
    <x v="0"/>
    <s v="깨끗한나라 물티슈캡형70매*6"/>
    <n v="12100"/>
    <n v="1"/>
    <n v="12100"/>
  </r>
  <r>
    <x v="348"/>
    <s v="O221109058784"/>
    <s v="2022"/>
    <s v="4분기(12월)"/>
    <x v="18"/>
    <s v="헝가리"/>
    <s v="최용회"/>
    <x v="0"/>
    <s v="깨끗한나라 휴대용물티슈 10매*10입"/>
    <n v="4100"/>
    <n v="1"/>
    <n v="4100"/>
  </r>
  <r>
    <x v="348"/>
    <s v="O221109058784"/>
    <s v="2022"/>
    <s v="4분기(12월)"/>
    <x v="18"/>
    <s v="헝가리"/>
    <s v="최용회"/>
    <x v="0"/>
    <s v="녹두빈대떡가루400g"/>
    <n v="3250"/>
    <n v="1"/>
    <n v="3250"/>
  </r>
  <r>
    <x v="348"/>
    <s v="O221109058784"/>
    <s v="2022"/>
    <s v="4분기(12월)"/>
    <x v="18"/>
    <s v="헝가리"/>
    <s v="최용회"/>
    <x v="0"/>
    <s v="농심 꿀꽈배기90g"/>
    <n v="1240"/>
    <n v="1"/>
    <n v="1240"/>
  </r>
  <r>
    <x v="348"/>
    <s v="O221109058784"/>
    <s v="2022"/>
    <s v="4분기(12월)"/>
    <x v="18"/>
    <s v="헝가리"/>
    <s v="최용회"/>
    <x v="0"/>
    <s v="농심 닭다리 후라이드맛66g"/>
    <n v="1340"/>
    <n v="1"/>
    <n v="1340"/>
  </r>
  <r>
    <x v="348"/>
    <s v="O221109058784"/>
    <s v="2022"/>
    <s v="4분기(12월)"/>
    <x v="18"/>
    <s v="헝가리"/>
    <s v="최용회"/>
    <x v="0"/>
    <s v="농심 바나나킥 75g"/>
    <n v="1460"/>
    <n v="2"/>
    <n v="2920"/>
  </r>
  <r>
    <x v="348"/>
    <s v="O221109058784"/>
    <s v="2022"/>
    <s v="4분기(12월)"/>
    <x v="18"/>
    <s v="헝가리"/>
    <s v="최용회"/>
    <x v="0"/>
    <s v="농심 새우깡90g"/>
    <n v="1073"/>
    <n v="1"/>
    <n v="1073"/>
  </r>
  <r>
    <x v="348"/>
    <s v="O221109058784"/>
    <s v="2022"/>
    <s v="4분기(12월)"/>
    <x v="18"/>
    <s v="헝가리"/>
    <s v="최용회"/>
    <x v="0"/>
    <s v="농심 양파링84g"/>
    <n v="1240"/>
    <n v="1"/>
    <n v="1240"/>
  </r>
  <r>
    <x v="348"/>
    <s v="O221109058784"/>
    <s v="2022"/>
    <s v="4분기(12월)"/>
    <x v="18"/>
    <s v="헝가리"/>
    <s v="최용회"/>
    <x v="0"/>
    <s v="농심 조청유과 96g"/>
    <n v="1236"/>
    <n v="2"/>
    <n v="2472"/>
  </r>
  <r>
    <x v="348"/>
    <s v="O221109058784"/>
    <s v="2022"/>
    <s v="4분기(12월)"/>
    <x v="18"/>
    <s v="헝가리"/>
    <s v="최용회"/>
    <x v="0"/>
    <s v="농심짜파게티(멀티5입)"/>
    <n v="5000"/>
    <n v="1"/>
    <n v="5000"/>
  </r>
  <r>
    <x v="348"/>
    <s v="O221109058784"/>
    <s v="2022"/>
    <s v="4분기(12월)"/>
    <x v="18"/>
    <s v="헝가리"/>
    <s v="최용회"/>
    <x v="0"/>
    <s v="동원 살코기참치100g*5입"/>
    <n v="10200"/>
    <n v="1"/>
    <n v="10200"/>
  </r>
  <r>
    <x v="348"/>
    <s v="O221109058784"/>
    <s v="2022"/>
    <s v="4분기(12월)"/>
    <x v="18"/>
    <s v="헝가리"/>
    <s v="최용회"/>
    <x v="0"/>
    <s v="디너벨 다용도집게(중)"/>
    <n v="1400"/>
    <n v="1"/>
    <n v="1400"/>
  </r>
  <r>
    <x v="348"/>
    <s v="O221109058784"/>
    <s v="2022"/>
    <s v="4분기(12월)"/>
    <x v="18"/>
    <s v="헝가리"/>
    <s v="최용회"/>
    <x v="0"/>
    <s v="뚝딱 삶은곤드레300g"/>
    <n v="5500"/>
    <n v="1"/>
    <n v="5500"/>
  </r>
  <r>
    <x v="348"/>
    <s v="O221109058784"/>
    <s v="2022"/>
    <s v="4분기(12월)"/>
    <x v="18"/>
    <s v="헝가리"/>
    <s v="최용회"/>
    <x v="0"/>
    <s v="메밀소바장국360ml"/>
    <n v="2980"/>
    <n v="1"/>
    <n v="2980"/>
  </r>
  <r>
    <x v="348"/>
    <s v="O221109058784"/>
    <s v="2022"/>
    <s v="4분기(12월)"/>
    <x v="18"/>
    <s v="헝가리"/>
    <s v="최용회"/>
    <x v="0"/>
    <s v="백설 올리고당1.2kg"/>
    <n v="5430"/>
    <n v="1"/>
    <n v="5430"/>
  </r>
  <r>
    <x v="348"/>
    <s v="O221109058784"/>
    <s v="2022"/>
    <s v="4분기(12월)"/>
    <x v="18"/>
    <s v="헝가리"/>
    <s v="최용회"/>
    <x v="0"/>
    <s v="백설 하얀설탕 1kg"/>
    <n v="1800"/>
    <n v="1"/>
    <n v="1800"/>
  </r>
  <r>
    <x v="348"/>
    <s v="O221109058784"/>
    <s v="2022"/>
    <s v="4분기(12월)"/>
    <x v="18"/>
    <s v="헝가리"/>
    <s v="최용회"/>
    <x v="0"/>
    <s v="백설 햇당면 500g"/>
    <n v="4710"/>
    <n v="1"/>
    <n v="4710"/>
  </r>
  <r>
    <x v="348"/>
    <s v="O221109058784"/>
    <s v="2022"/>
    <s v="4분기(12월)"/>
    <x v="18"/>
    <s v="헝가리"/>
    <s v="최용회"/>
    <x v="0"/>
    <s v="백설 허브맛솔트50g마늘맛"/>
    <n v="2600"/>
    <n v="1"/>
    <n v="2600"/>
  </r>
  <r>
    <x v="348"/>
    <s v="O221109058784"/>
    <s v="2022"/>
    <s v="4분기(12월)"/>
    <x v="18"/>
    <s v="헝가리"/>
    <s v="최용회"/>
    <x v="0"/>
    <s v="백설찹쌀호떡믹스400g"/>
    <n v="3800"/>
    <n v="1"/>
    <n v="3800"/>
  </r>
  <r>
    <x v="348"/>
    <s v="O221109058784"/>
    <s v="2022"/>
    <s v="4분기(12월)"/>
    <x v="18"/>
    <s v="헝가리"/>
    <s v="최용회"/>
    <x v="0"/>
    <s v="비락 식혜1.5ℓ"/>
    <n v="3540"/>
    <n v="1"/>
    <n v="3540"/>
  </r>
  <r>
    <x v="348"/>
    <s v="O221109058784"/>
    <s v="2022"/>
    <s v="4분기(12월)"/>
    <x v="18"/>
    <s v="헝가리"/>
    <s v="최용회"/>
    <x v="0"/>
    <s v="비비고 누룽지 닭백숙죽 280g"/>
    <n v="2850"/>
    <n v="1"/>
    <n v="2850"/>
  </r>
  <r>
    <x v="348"/>
    <s v="O221109058784"/>
    <s v="2022"/>
    <s v="4분기(12월)"/>
    <x v="18"/>
    <s v="헝가리"/>
    <s v="최용회"/>
    <x v="0"/>
    <s v="뻥이요 오리지날 140g"/>
    <n v="1250"/>
    <n v="1"/>
    <n v="1250"/>
  </r>
  <r>
    <x v="348"/>
    <s v="O221109058784"/>
    <s v="2022"/>
    <s v="4분기(12월)"/>
    <x v="18"/>
    <s v="헝가리"/>
    <s v="최용회"/>
    <x v="0"/>
    <s v="사조 참치액500ml"/>
    <n v="5800"/>
    <n v="1"/>
    <n v="5800"/>
  </r>
  <r>
    <x v="348"/>
    <s v="O221109058784"/>
    <s v="2022"/>
    <s v="4분기(12월)"/>
    <x v="18"/>
    <s v="헝가리"/>
    <s v="최용회"/>
    <x v="0"/>
    <s v="삼립 미니꿀약과140g"/>
    <n v="1400"/>
    <n v="1"/>
    <n v="1400"/>
  </r>
  <r>
    <x v="348"/>
    <s v="O221109058784"/>
    <s v="2022"/>
    <s v="4분기(12월)"/>
    <x v="18"/>
    <s v="헝가리"/>
    <s v="최용회"/>
    <x v="0"/>
    <s v="쌀과자 골드100g"/>
    <n v="900"/>
    <n v="1"/>
    <n v="900"/>
  </r>
  <r>
    <x v="348"/>
    <s v="O221109058784"/>
    <s v="2022"/>
    <s v="4분기(12월)"/>
    <x v="18"/>
    <s v="헝가리"/>
    <s v="최용회"/>
    <x v="0"/>
    <s v="암앤해머 베이킹소다1.5kg+600g"/>
    <n v="6280"/>
    <n v="1"/>
    <n v="6280"/>
  </r>
  <r>
    <x v="348"/>
    <s v="O221109058784"/>
    <s v="2022"/>
    <s v="4분기(12월)"/>
    <x v="18"/>
    <s v="헝가리"/>
    <s v="최용회"/>
    <x v="0"/>
    <s v="옛날국수 쌀소면500g"/>
    <n v="2880"/>
    <n v="1"/>
    <n v="2880"/>
  </r>
  <r>
    <x v="348"/>
    <s v="O221109058784"/>
    <s v="2022"/>
    <s v="4분기(12월)"/>
    <x v="18"/>
    <s v="헝가리"/>
    <s v="최용회"/>
    <x v="0"/>
    <s v="오뚜기 바지락새우 순두부찌개양념90g*5"/>
    <n v="9300"/>
    <n v="1"/>
    <n v="9300"/>
  </r>
  <r>
    <x v="348"/>
    <s v="O221109058784"/>
    <s v="2022"/>
    <s v="4분기(12월)"/>
    <x v="18"/>
    <s v="헝가리"/>
    <s v="최용회"/>
    <x v="0"/>
    <s v="오뚜기 송탄식사골 부대찌개양념110g*5"/>
    <n v="9300"/>
    <n v="1"/>
    <n v="9300"/>
  </r>
  <r>
    <x v="348"/>
    <s v="O221109058784"/>
    <s v="2022"/>
    <s v="4분기(12월)"/>
    <x v="18"/>
    <s v="헝가리"/>
    <s v="최용회"/>
    <x v="0"/>
    <s v="오뚜기 전통사천식 마파두부양념130g*5"/>
    <n v="9300"/>
    <n v="1"/>
    <n v="9300"/>
  </r>
  <r>
    <x v="348"/>
    <s v="O221109058784"/>
    <s v="2022"/>
    <s v="4분기(12월)"/>
    <x v="18"/>
    <s v="헝가리"/>
    <s v="최용회"/>
    <x v="0"/>
    <s v="월남쌈소스(몬)295ml"/>
    <n v="4255"/>
    <n v="1"/>
    <n v="4255"/>
  </r>
  <r>
    <x v="348"/>
    <s v="O221109058784"/>
    <s v="2022"/>
    <s v="4분기(12월)"/>
    <x v="18"/>
    <s v="헝가리"/>
    <s v="최용회"/>
    <x v="0"/>
    <s v="진공 21곡혼합곡1kg"/>
    <n v="5900"/>
    <n v="2"/>
    <n v="11800"/>
  </r>
  <r>
    <x v="348"/>
    <s v="O221109058784"/>
    <s v="2022"/>
    <s v="4분기(12월)"/>
    <x v="18"/>
    <s v="헝가리"/>
    <s v="최용회"/>
    <x v="0"/>
    <s v="진공 알찬미 5kg"/>
    <n v="28700"/>
    <n v="1"/>
    <n v="28700"/>
  </r>
  <r>
    <x v="348"/>
    <s v="O221109058784"/>
    <s v="2022"/>
    <s v="4분기(12월)"/>
    <x v="18"/>
    <s v="헝가리"/>
    <s v="최용회"/>
    <x v="0"/>
    <s v="진미춘장300g"/>
    <n v="1900"/>
    <n v="1"/>
    <n v="1900"/>
  </r>
  <r>
    <x v="348"/>
    <s v="O221109058784"/>
    <s v="2022"/>
    <s v="4분기(12월)"/>
    <x v="18"/>
    <s v="헝가리"/>
    <s v="최용회"/>
    <x v="0"/>
    <s v="참깨라면 멀티 4입"/>
    <n v="4018"/>
    <n v="1"/>
    <n v="4018"/>
  </r>
  <r>
    <x v="348"/>
    <s v="O221109058784"/>
    <s v="2022"/>
    <s v="4분기(12월)"/>
    <x v="18"/>
    <s v="헝가리"/>
    <s v="최용회"/>
    <x v="0"/>
    <s v="청솔 수육재료 50g"/>
    <n v="2400"/>
    <n v="1"/>
    <n v="2400"/>
  </r>
  <r>
    <x v="348"/>
    <s v="O221109058784"/>
    <s v="2022"/>
    <s v="4분기(12월)"/>
    <x v="18"/>
    <s v="헝가리"/>
    <s v="최용회"/>
    <x v="0"/>
    <s v="청수비빔냉면720g"/>
    <n v="5960"/>
    <n v="1"/>
    <n v="5960"/>
  </r>
  <r>
    <x v="348"/>
    <s v="O221109058784"/>
    <s v="2022"/>
    <s v="4분기(12월)"/>
    <x v="18"/>
    <s v="헝가리"/>
    <s v="최용회"/>
    <x v="0"/>
    <s v="청은 국산찹쌀가루100%300g"/>
    <n v="2480"/>
    <n v="1"/>
    <n v="2480"/>
  </r>
  <r>
    <x v="348"/>
    <s v="O221109058784"/>
    <s v="2022"/>
    <s v="4분기(12월)"/>
    <x v="18"/>
    <s v="헝가리"/>
    <s v="최용회"/>
    <x v="0"/>
    <s v="청은 들깨가루 200g(탕용)"/>
    <n v="4900"/>
    <n v="1"/>
    <n v="4900"/>
  </r>
  <r>
    <x v="348"/>
    <s v="O221109058784"/>
    <s v="2022"/>
    <s v="4분기(12월)"/>
    <x v="18"/>
    <s v="헝가리"/>
    <s v="최용회"/>
    <x v="0"/>
    <s v="청정원 돈까스소스250g"/>
    <n v="2000"/>
    <n v="1"/>
    <n v="2000"/>
  </r>
  <r>
    <x v="348"/>
    <s v="O221109058784"/>
    <s v="2022"/>
    <s v="4분기(12월)"/>
    <x v="18"/>
    <s v="헝가리"/>
    <s v="최용회"/>
    <x v="0"/>
    <s v="청정원 돼지갈비양념280g"/>
    <n v="2750"/>
    <n v="1"/>
    <n v="2750"/>
  </r>
  <r>
    <x v="348"/>
    <s v="O221109058784"/>
    <s v="2022"/>
    <s v="4분기(12월)"/>
    <x v="18"/>
    <s v="헝가리"/>
    <s v="최용회"/>
    <x v="0"/>
    <s v="청정원 돼지불고기양념280g"/>
    <n v="2750"/>
    <n v="1"/>
    <n v="2750"/>
  </r>
  <r>
    <x v="348"/>
    <s v="O221109058784"/>
    <s v="2022"/>
    <s v="4분기(12월)"/>
    <x v="18"/>
    <s v="헝가리"/>
    <s v="최용회"/>
    <x v="0"/>
    <s v="청정원 소갈비양념280g"/>
    <n v="2750"/>
    <n v="1"/>
    <n v="2750"/>
  </r>
  <r>
    <x v="348"/>
    <s v="O221109058784"/>
    <s v="2022"/>
    <s v="4분기(12월)"/>
    <x v="18"/>
    <s v="헝가리"/>
    <s v="최용회"/>
    <x v="0"/>
    <s v="청정원 소불고기양념280g"/>
    <n v="2750"/>
    <n v="1"/>
    <n v="2750"/>
  </r>
  <r>
    <x v="348"/>
    <s v="O221109058784"/>
    <s v="2022"/>
    <s v="4분기(12월)"/>
    <x v="18"/>
    <s v="헝가리"/>
    <s v="최용회"/>
    <x v="0"/>
    <s v="청정원 직화짬뽕분말96g"/>
    <n v="3360"/>
    <n v="1"/>
    <n v="3360"/>
  </r>
  <r>
    <x v="348"/>
    <s v="O221109058784"/>
    <s v="2022"/>
    <s v="4분기(12월)"/>
    <x v="18"/>
    <s v="헝가리"/>
    <s v="최용회"/>
    <x v="0"/>
    <s v="청정원)직화짜장80g"/>
    <n v="2170"/>
    <n v="1"/>
    <n v="2170"/>
  </r>
  <r>
    <x v="348"/>
    <s v="O221109058784"/>
    <s v="2022"/>
    <s v="4분기(12월)"/>
    <x v="18"/>
    <s v="헝가리"/>
    <s v="최용회"/>
    <x v="0"/>
    <s v="초간편 감자전믹스200g"/>
    <n v="4100"/>
    <n v="1"/>
    <n v="4100"/>
  </r>
  <r>
    <x v="348"/>
    <s v="O221109058784"/>
    <s v="2022"/>
    <s v="4분기(12월)"/>
    <x v="18"/>
    <s v="헝가리"/>
    <s v="최용회"/>
    <x v="0"/>
    <s v="코멕스 면코팅 고무장갑 마이사이즈33*22.5 (대)"/>
    <n v="2600"/>
    <n v="1"/>
    <n v="2600"/>
  </r>
  <r>
    <x v="348"/>
    <s v="O221109058784"/>
    <s v="2022"/>
    <s v="4분기(12월)"/>
    <x v="18"/>
    <s v="헝가리"/>
    <s v="최용회"/>
    <x v="0"/>
    <s v="크라운 못말리는 신짱120g"/>
    <n v="1090"/>
    <n v="1"/>
    <n v="1090"/>
  </r>
  <r>
    <x v="348"/>
    <s v="O221109058784"/>
    <s v="2022"/>
    <s v="4분기(12월)"/>
    <x v="18"/>
    <s v="헝가리"/>
    <s v="최용회"/>
    <x v="0"/>
    <s v="크라운 죠리퐁74g"/>
    <n v="1030"/>
    <n v="1"/>
    <n v="1030"/>
  </r>
  <r>
    <x v="348"/>
    <s v="O221109058784"/>
    <s v="2022"/>
    <s v="4분기(12월)"/>
    <x v="18"/>
    <s v="헝가리"/>
    <s v="최용회"/>
    <x v="0"/>
    <s v="크라운 츄러스84g"/>
    <n v="1070"/>
    <n v="1"/>
    <n v="1070"/>
  </r>
  <r>
    <x v="348"/>
    <s v="O221109058784"/>
    <s v="2022"/>
    <s v="4분기(12월)"/>
    <x v="18"/>
    <s v="헝가리"/>
    <s v="최용회"/>
    <x v="0"/>
    <s v="크라운 콘치 치즈크림66g"/>
    <n v="990"/>
    <n v="1"/>
    <n v="990"/>
  </r>
  <r>
    <x v="348"/>
    <s v="O221109058784"/>
    <s v="2022"/>
    <s v="4분기(12월)"/>
    <x v="18"/>
    <s v="헝가리"/>
    <s v="최용회"/>
    <x v="0"/>
    <s v="크라운 콘칩70g"/>
    <n v="1080"/>
    <n v="1"/>
    <n v="1080"/>
  </r>
  <r>
    <x v="348"/>
    <s v="O221109058784"/>
    <s v="2022"/>
    <s v="4분기(12월)"/>
    <x v="18"/>
    <s v="헝가리"/>
    <s v="최용회"/>
    <x v="0"/>
    <s v="크리스피롤12곡 180g"/>
    <n v="3540"/>
    <n v="1"/>
    <n v="3540"/>
  </r>
  <r>
    <x v="348"/>
    <s v="O221109058784"/>
    <s v="2022"/>
    <s v="4분기(12월)"/>
    <x v="18"/>
    <s v="헝가리"/>
    <s v="최용회"/>
    <x v="0"/>
    <s v="크린센스 장갑 50매"/>
    <n v="2100"/>
    <n v="1"/>
    <n v="2100"/>
  </r>
  <r>
    <x v="348"/>
    <s v="O221109058784"/>
    <s v="2022"/>
    <s v="4분기(12월)"/>
    <x v="18"/>
    <s v="헝가리"/>
    <s v="최용회"/>
    <x v="0"/>
    <s v="하선정 멸치액젓800g"/>
    <n v="4800"/>
    <n v="1"/>
    <n v="4800"/>
  </r>
  <r>
    <x v="348"/>
    <s v="O221109058784"/>
    <s v="2022"/>
    <s v="4분기(12월)"/>
    <x v="18"/>
    <s v="헝가리"/>
    <s v="최용회"/>
    <x v="0"/>
    <s v="하이몬 피넛월남쌈소스230ml"/>
    <n v="4520"/>
    <n v="1"/>
    <n v="4520"/>
  </r>
  <r>
    <x v="348"/>
    <s v="O221109058784"/>
    <s v="2022"/>
    <s v="4분기(12월)"/>
    <x v="18"/>
    <s v="헝가리"/>
    <s v="최용회"/>
    <x v="0"/>
    <s v="한.입 100%과탄산소다1kg"/>
    <n v="8100"/>
    <n v="1"/>
    <n v="8100"/>
  </r>
  <r>
    <x v="348"/>
    <s v="O221109058784"/>
    <s v="2022"/>
    <s v="4분기(12월)"/>
    <x v="18"/>
    <s v="헝가리"/>
    <s v="최용회"/>
    <x v="0"/>
    <s v="한성 가쓰오우동232.5g*3"/>
    <n v="3930"/>
    <n v="1"/>
    <n v="3930"/>
  </r>
  <r>
    <x v="348"/>
    <s v="O221109058784"/>
    <s v="2022"/>
    <s v="4분기(12월)"/>
    <x v="18"/>
    <s v="헝가리"/>
    <s v="최용회"/>
    <x v="0"/>
    <s v="해찬들그대로끓여먹는된장450g(쇠고기)"/>
    <n v="5900"/>
    <n v="1"/>
    <n v="5900"/>
  </r>
  <r>
    <x v="348"/>
    <s v="O221109058784"/>
    <s v="2022"/>
    <s v="4분기(12월)"/>
    <x v="18"/>
    <s v="헝가리"/>
    <s v="최용회"/>
    <x v="0"/>
    <s v="해태 맛동산 90g"/>
    <n v="1380"/>
    <n v="1"/>
    <n v="1380"/>
  </r>
  <r>
    <x v="348"/>
    <s v="O221109058784"/>
    <s v="2022"/>
    <s v="4분기(12월)"/>
    <x v="18"/>
    <s v="헝가리"/>
    <s v="최용회"/>
    <x v="0"/>
    <s v="해태 사루비아60g"/>
    <n v="1040"/>
    <n v="1"/>
    <n v="1040"/>
  </r>
  <r>
    <x v="348"/>
    <s v="O221109058784"/>
    <s v="2022"/>
    <s v="4분기(12월)"/>
    <x v="18"/>
    <s v="헝가리"/>
    <s v="최용회"/>
    <x v="0"/>
    <s v="해태 오사쯔60g"/>
    <n v="1080"/>
    <n v="1"/>
    <n v="1080"/>
  </r>
  <r>
    <x v="348"/>
    <s v="O221109058784"/>
    <s v="2022"/>
    <s v="4분기(12월)"/>
    <x v="18"/>
    <s v="헝가리"/>
    <s v="최용회"/>
    <x v="0"/>
    <s v="해태)신당동떡볶이110g"/>
    <n v="1070"/>
    <n v="2"/>
    <n v="2140"/>
  </r>
  <r>
    <x v="349"/>
    <s v="O221109058783"/>
    <s v="2022"/>
    <s v="4분기(12월)"/>
    <x v="18"/>
    <s v="헝가리"/>
    <s v="이덕호"/>
    <x v="0"/>
    <s v="100%국산감자전분400g"/>
    <n v="2800"/>
    <n v="1"/>
    <n v="2800"/>
  </r>
  <r>
    <x v="349"/>
    <s v="O221109058783"/>
    <s v="2022"/>
    <s v="4분기(12월)"/>
    <x v="18"/>
    <s v="헝가리"/>
    <s v="이덕호"/>
    <x v="0"/>
    <s v="The맛있는 김도둑 김밥용김10매"/>
    <n v="1400"/>
    <n v="1"/>
    <n v="1400"/>
  </r>
  <r>
    <x v="349"/>
    <s v="O221109058783"/>
    <s v="2022"/>
    <s v="4분기(12월)"/>
    <x v="18"/>
    <s v="헝가리"/>
    <s v="이덕호"/>
    <x v="0"/>
    <s v="Y 감자칼"/>
    <n v="1500"/>
    <n v="1"/>
    <n v="1500"/>
  </r>
  <r>
    <x v="349"/>
    <s v="O221109058783"/>
    <s v="2022"/>
    <s v="4분기(12월)"/>
    <x v="18"/>
    <s v="헝가리"/>
    <s v="이덕호"/>
    <x v="0"/>
    <s v="경남제약 트라부틴 정(10정) - 복통 소화불량"/>
    <n v="2700"/>
    <n v="1"/>
    <n v="2700"/>
  </r>
  <r>
    <x v="349"/>
    <s v="O221109058783"/>
    <s v="2022"/>
    <s v="4분기(12월)"/>
    <x v="18"/>
    <s v="헝가리"/>
    <s v="이덕호"/>
    <x v="0"/>
    <s v="광야 매실청970ml"/>
    <n v="5800"/>
    <n v="1"/>
    <n v="5800"/>
  </r>
  <r>
    <x v="349"/>
    <s v="O221109058783"/>
    <s v="2022"/>
    <s v="4분기(12월)"/>
    <x v="18"/>
    <s v="헝가리"/>
    <s v="이덕호"/>
    <x v="0"/>
    <s v="광천파래김4g*16봉"/>
    <n v="4200"/>
    <n v="1"/>
    <n v="4200"/>
  </r>
  <r>
    <x v="349"/>
    <s v="O221109058783"/>
    <s v="2022"/>
    <s v="4분기(12월)"/>
    <x v="18"/>
    <s v="헝가리"/>
    <s v="이덕호"/>
    <x v="0"/>
    <s v="김도둑 광천재래김4g*16봉"/>
    <n v="4200"/>
    <n v="1"/>
    <n v="4200"/>
  </r>
  <r>
    <x v="349"/>
    <s v="O221109058783"/>
    <s v="2022"/>
    <s v="4분기(12월)"/>
    <x v="18"/>
    <s v="헝가리"/>
    <s v="이덕호"/>
    <x v="0"/>
    <s v="김도둑 누룽지1kg"/>
    <n v="7000"/>
    <n v="1"/>
    <n v="7000"/>
  </r>
  <r>
    <x v="349"/>
    <s v="O221109058783"/>
    <s v="2022"/>
    <s v="4분기(12월)"/>
    <x v="18"/>
    <s v="헝가리"/>
    <s v="이덕호"/>
    <x v="0"/>
    <s v="꽃게랑 오리지널70g"/>
    <n v="1073"/>
    <n v="1"/>
    <n v="1073"/>
  </r>
  <r>
    <x v="349"/>
    <s v="O221109058783"/>
    <s v="2022"/>
    <s v="4분기(12월)"/>
    <x v="18"/>
    <s v="헝가리"/>
    <s v="이덕호"/>
    <x v="0"/>
    <s v="나물이야기 고구마순80g"/>
    <n v="5900"/>
    <n v="1"/>
    <n v="5900"/>
  </r>
  <r>
    <x v="349"/>
    <s v="O221109058783"/>
    <s v="2022"/>
    <s v="4분기(12월)"/>
    <x v="18"/>
    <s v="헝가리"/>
    <s v="이덕호"/>
    <x v="0"/>
    <s v="농심 새우깡90g"/>
    <n v="1073"/>
    <n v="1"/>
    <n v="1073"/>
  </r>
  <r>
    <x v="349"/>
    <s v="O221109058783"/>
    <s v="2022"/>
    <s v="4분기(12월)"/>
    <x v="18"/>
    <s v="헝가리"/>
    <s v="이덕호"/>
    <x v="0"/>
    <s v="농심 조청유과 96g"/>
    <n v="1236"/>
    <n v="1"/>
    <n v="1236"/>
  </r>
  <r>
    <x v="349"/>
    <s v="O221109058783"/>
    <s v="2022"/>
    <s v="4분기(12월)"/>
    <x v="18"/>
    <s v="헝가리"/>
    <s v="이덕호"/>
    <x v="0"/>
    <s v="농심짜파게티(멀티5입)"/>
    <n v="5000"/>
    <n v="2"/>
    <n v="10000"/>
  </r>
  <r>
    <x v="349"/>
    <s v="O221109058783"/>
    <s v="2022"/>
    <s v="4분기(12월)"/>
    <x v="18"/>
    <s v="헝가리"/>
    <s v="이덕호"/>
    <x v="0"/>
    <s v="뉴월남쌈300g(16cm)"/>
    <n v="2720"/>
    <n v="2"/>
    <n v="5440"/>
  </r>
  <r>
    <x v="349"/>
    <s v="O221109058783"/>
    <s v="2022"/>
    <s v="4분기(12월)"/>
    <x v="18"/>
    <s v="헝가리"/>
    <s v="이덕호"/>
    <x v="0"/>
    <s v="닥터홍 수동 워터케어 구강세정기"/>
    <n v="8300"/>
    <n v="1"/>
    <n v="8300"/>
  </r>
  <r>
    <x v="349"/>
    <s v="O221109058783"/>
    <s v="2022"/>
    <s v="4분기(12월)"/>
    <x v="18"/>
    <s v="헝가리"/>
    <s v="이덕호"/>
    <x v="0"/>
    <s v="맛술 생강 500ml"/>
    <n v="2780"/>
    <n v="1"/>
    <n v="2780"/>
  </r>
  <r>
    <x v="349"/>
    <s v="O221109058783"/>
    <s v="2022"/>
    <s v="4분기(12월)"/>
    <x v="18"/>
    <s v="헝가리"/>
    <s v="이덕호"/>
    <x v="0"/>
    <s v="메밀소바장국360ml"/>
    <n v="2980"/>
    <n v="1"/>
    <n v="2980"/>
  </r>
  <r>
    <x v="349"/>
    <s v="O221109058783"/>
    <s v="2022"/>
    <s v="4분기(12월)"/>
    <x v="18"/>
    <s v="헝가리"/>
    <s v="이덕호"/>
    <x v="0"/>
    <s v="몽고 송표간장900ml"/>
    <n v="7500"/>
    <n v="1"/>
    <n v="7500"/>
  </r>
  <r>
    <x v="349"/>
    <s v="O221109058783"/>
    <s v="2022"/>
    <s v="4분기(12월)"/>
    <x v="18"/>
    <s v="헝가리"/>
    <s v="이덕호"/>
    <x v="0"/>
    <s v="바이오채칼2"/>
    <n v="4590"/>
    <n v="1"/>
    <n v="4590"/>
  </r>
  <r>
    <x v="349"/>
    <s v="O221109058783"/>
    <s v="2022"/>
    <s v="4분기(12월)"/>
    <x v="18"/>
    <s v="헝가리"/>
    <s v="이덕호"/>
    <x v="0"/>
    <s v="백설 하얀설탕 1kg"/>
    <n v="1800"/>
    <n v="1"/>
    <n v="1800"/>
  </r>
  <r>
    <x v="349"/>
    <s v="O221109058783"/>
    <s v="2022"/>
    <s v="4분기(12월)"/>
    <x v="18"/>
    <s v="헝가리"/>
    <s v="이덕호"/>
    <x v="0"/>
    <s v="백설 햇당면 500g"/>
    <n v="4710"/>
    <n v="1"/>
    <n v="4710"/>
  </r>
  <r>
    <x v="349"/>
    <s v="O221109058783"/>
    <s v="2022"/>
    <s v="4분기(12월)"/>
    <x v="18"/>
    <s v="헝가리"/>
    <s v="이덕호"/>
    <x v="0"/>
    <s v="백설 허브맛솔트50g마늘맛"/>
    <n v="2600"/>
    <n v="1"/>
    <n v="2600"/>
  </r>
  <r>
    <x v="349"/>
    <s v="O221109058783"/>
    <s v="2022"/>
    <s v="4분기(12월)"/>
    <x v="18"/>
    <s v="헝가리"/>
    <s v="이덕호"/>
    <x v="0"/>
    <s v="사조 참치액500ml"/>
    <n v="5800"/>
    <n v="1"/>
    <n v="5800"/>
  </r>
  <r>
    <x v="349"/>
    <s v="O221109058783"/>
    <s v="2022"/>
    <s v="4분기(12월)"/>
    <x v="18"/>
    <s v="헝가리"/>
    <s v="이덕호"/>
    <x v="0"/>
    <s v="샘표 바지락칼국수 111g"/>
    <n v="1250"/>
    <n v="3"/>
    <n v="3750"/>
  </r>
  <r>
    <x v="349"/>
    <s v="O221109058783"/>
    <s v="2022"/>
    <s v="4분기(12월)"/>
    <x v="18"/>
    <s v="헝가리"/>
    <s v="이덕호"/>
    <x v="0"/>
    <s v="설악산 국산 친환경인증 무말랭이160g"/>
    <n v="6000"/>
    <n v="1"/>
    <n v="6000"/>
  </r>
  <r>
    <x v="349"/>
    <s v="O221109058783"/>
    <s v="2022"/>
    <s v="4분기(12월)"/>
    <x v="18"/>
    <s v="헝가리"/>
    <s v="이덕호"/>
    <x v="0"/>
    <s v="성경 다시마80g"/>
    <n v="2970"/>
    <n v="1"/>
    <n v="2970"/>
  </r>
  <r>
    <x v="349"/>
    <s v="O221109058783"/>
    <s v="2022"/>
    <s v="4분기(12월)"/>
    <x v="18"/>
    <s v="헝가리"/>
    <s v="이덕호"/>
    <x v="0"/>
    <s v="신앙촌 깔끔한 국간장860ml"/>
    <n v="6950"/>
    <n v="1"/>
    <n v="6950"/>
  </r>
  <r>
    <x v="349"/>
    <s v="O221109058783"/>
    <s v="2022"/>
    <s v="4분기(12월)"/>
    <x v="18"/>
    <s v="헝가리"/>
    <s v="이덕호"/>
    <x v="0"/>
    <s v="썬쿡 다용도양념다지기"/>
    <n v="7000"/>
    <n v="1"/>
    <n v="7000"/>
  </r>
  <r>
    <x v="349"/>
    <s v="O221109058783"/>
    <s v="2022"/>
    <s v="4분기(12월)"/>
    <x v="18"/>
    <s v="헝가리"/>
    <s v="이덕호"/>
    <x v="0"/>
    <s v="얼음골 냉면육수 동치미맛310ml(1인분)*5"/>
    <n v="2900"/>
    <n v="2"/>
    <n v="5800"/>
  </r>
  <r>
    <x v="349"/>
    <s v="O221109058783"/>
    <s v="2022"/>
    <s v="4분기(12월)"/>
    <x v="18"/>
    <s v="헝가리"/>
    <s v="이덕호"/>
    <x v="0"/>
    <s v="오뚜기 2배사과식초500ml"/>
    <n v="2010"/>
    <n v="1"/>
    <n v="2010"/>
  </r>
  <r>
    <x v="349"/>
    <s v="O221109058783"/>
    <s v="2022"/>
    <s v="4분기(12월)"/>
    <x v="18"/>
    <s v="헝가리"/>
    <s v="이덕호"/>
    <x v="0"/>
    <s v="오뚜기 돈까스소스470g"/>
    <n v="3070"/>
    <n v="1"/>
    <n v="3070"/>
  </r>
  <r>
    <x v="349"/>
    <s v="O221109058783"/>
    <s v="2022"/>
    <s v="4분기(12월)"/>
    <x v="18"/>
    <s v="헝가리"/>
    <s v="이덕호"/>
    <x v="0"/>
    <s v="오뚜기 비빔장500g"/>
    <n v="4980"/>
    <n v="1"/>
    <n v="4980"/>
  </r>
  <r>
    <x v="349"/>
    <s v="O221109058783"/>
    <s v="2022"/>
    <s v="4분기(12월)"/>
    <x v="18"/>
    <s v="헝가리"/>
    <s v="이덕호"/>
    <x v="0"/>
    <s v="오뚜기 크림스프80g"/>
    <n v="1440"/>
    <n v="1"/>
    <n v="1440"/>
  </r>
  <r>
    <x v="349"/>
    <s v="O221109058783"/>
    <s v="2022"/>
    <s v="4분기(12월)"/>
    <x v="18"/>
    <s v="헝가리"/>
    <s v="이덕호"/>
    <x v="0"/>
    <s v="오뚜기순후추(캔)50g"/>
    <n v="3750"/>
    <n v="1"/>
    <n v="3750"/>
  </r>
  <r>
    <x v="349"/>
    <s v="O221109058783"/>
    <s v="2022"/>
    <s v="4분기(12월)"/>
    <x v="18"/>
    <s v="헝가리"/>
    <s v="이덕호"/>
    <x v="0"/>
    <s v="유니랩20cm*50m"/>
    <n v="2327"/>
    <n v="1"/>
    <n v="2327"/>
  </r>
  <r>
    <x v="349"/>
    <s v="O221109058783"/>
    <s v="2022"/>
    <s v="4분기(12월)"/>
    <x v="18"/>
    <s v="헝가리"/>
    <s v="이덕호"/>
    <x v="0"/>
    <s v="정통 오리엔탈 드레싱 210g"/>
    <n v="3340"/>
    <n v="1"/>
    <n v="3340"/>
  </r>
  <r>
    <x v="349"/>
    <s v="O221109058783"/>
    <s v="2022"/>
    <s v="4분기(12월)"/>
    <x v="18"/>
    <s v="헝가리"/>
    <s v="이덕호"/>
    <x v="0"/>
    <s v="진공 찹쌀1kg"/>
    <n v="7400"/>
    <n v="1"/>
    <n v="7400"/>
  </r>
  <r>
    <x v="349"/>
    <s v="O221109058783"/>
    <s v="2022"/>
    <s v="4분기(12월)"/>
    <x v="18"/>
    <s v="헝가리"/>
    <s v="이덕호"/>
    <x v="0"/>
    <s v="진라면*매운맛(멀티5입)"/>
    <n v="3250"/>
    <n v="4"/>
    <n v="13000"/>
  </r>
  <r>
    <x v="349"/>
    <s v="O221109058783"/>
    <s v="2022"/>
    <s v="4분기(12월)"/>
    <x v="18"/>
    <s v="헝가리"/>
    <s v="이덕호"/>
    <x v="0"/>
    <s v="진라면*순한맛(멀티5입)"/>
    <n v="3200"/>
    <n v="1"/>
    <n v="3200"/>
  </r>
  <r>
    <x v="349"/>
    <s v="O221109058783"/>
    <s v="2022"/>
    <s v="4분기(12월)"/>
    <x v="18"/>
    <s v="헝가리"/>
    <s v="이덕호"/>
    <x v="0"/>
    <s v="질레트 프로글라이드 플렉시볼(날2입)"/>
    <n v="18000"/>
    <n v="1"/>
    <n v="18000"/>
  </r>
  <r>
    <x v="349"/>
    <s v="O221109058783"/>
    <s v="2022"/>
    <s v="4분기(12월)"/>
    <x v="18"/>
    <s v="헝가리"/>
    <s v="이덕호"/>
    <x v="0"/>
    <s v="참깨드레싱 245g(상온)"/>
    <n v="3345"/>
    <n v="1"/>
    <n v="3345"/>
  </r>
  <r>
    <x v="349"/>
    <s v="O221109058783"/>
    <s v="2022"/>
    <s v="4분기(12월)"/>
    <x v="18"/>
    <s v="헝가리"/>
    <s v="이덕호"/>
    <x v="0"/>
    <s v="청수 멸치칼국수110g "/>
    <n v="1630"/>
    <n v="3"/>
    <n v="4890"/>
  </r>
  <r>
    <x v="349"/>
    <s v="O221109058783"/>
    <s v="2022"/>
    <s v="4분기(12월)"/>
    <x v="18"/>
    <s v="헝가리"/>
    <s v="이덕호"/>
    <x v="0"/>
    <s v="청은 들깨가루 200g(탈피)"/>
    <n v="5800"/>
    <n v="1"/>
    <n v="5800"/>
  </r>
  <r>
    <x v="349"/>
    <s v="O221109058783"/>
    <s v="2022"/>
    <s v="4분기(12월)"/>
    <x v="18"/>
    <s v="헝가리"/>
    <s v="이덕호"/>
    <x v="0"/>
    <s v="청은 월계수잎40g"/>
    <n v="2900"/>
    <n v="1"/>
    <n v="2900"/>
  </r>
  <r>
    <x v="349"/>
    <s v="O221109058783"/>
    <s v="2022"/>
    <s v="4분기(12월)"/>
    <x v="18"/>
    <s v="헝가리"/>
    <s v="이덕호"/>
    <x v="0"/>
    <s v="청정원 닭볶음탕 양념480g"/>
    <n v="4160"/>
    <n v="1"/>
    <n v="4160"/>
  </r>
  <r>
    <x v="349"/>
    <s v="O221109058783"/>
    <s v="2022"/>
    <s v="4분기(12월)"/>
    <x v="18"/>
    <s v="헝가리"/>
    <s v="이덕호"/>
    <x v="0"/>
    <s v="청정원 돼지불고기양념280g"/>
    <n v="2750"/>
    <n v="1"/>
    <n v="2750"/>
  </r>
  <r>
    <x v="349"/>
    <s v="O221109058783"/>
    <s v="2022"/>
    <s v="4분기(12월)"/>
    <x v="18"/>
    <s v="헝가리"/>
    <s v="이덕호"/>
    <x v="0"/>
    <s v="청정원 소갈비양념280g"/>
    <n v="2750"/>
    <n v="1"/>
    <n v="2750"/>
  </r>
  <r>
    <x v="349"/>
    <s v="O221109058783"/>
    <s v="2022"/>
    <s v="4분기(12월)"/>
    <x v="18"/>
    <s v="헝가리"/>
    <s v="이덕호"/>
    <x v="0"/>
    <s v="청정원 순창쌈장 P500g"/>
    <n v="3550"/>
    <n v="1"/>
    <n v="3550"/>
  </r>
  <r>
    <x v="349"/>
    <s v="O221109058783"/>
    <s v="2022"/>
    <s v="4분기(12월)"/>
    <x v="18"/>
    <s v="헝가리"/>
    <s v="이덕호"/>
    <x v="0"/>
    <s v="청크린 지퍼백20매 25*30cm"/>
    <n v="1700"/>
    <n v="1"/>
    <n v="1700"/>
  </r>
  <r>
    <x v="349"/>
    <s v="O221109058783"/>
    <s v="2022"/>
    <s v="4분기(12월)"/>
    <x v="18"/>
    <s v="헝가리"/>
    <s v="이덕호"/>
    <x v="0"/>
    <s v="칼라와인콜크오프너"/>
    <n v="3700"/>
    <n v="1"/>
    <n v="3700"/>
  </r>
  <r>
    <x v="349"/>
    <s v="O221109058783"/>
    <s v="2022"/>
    <s v="4분기(12월)"/>
    <x v="18"/>
    <s v="헝가리"/>
    <s v="이덕호"/>
    <x v="0"/>
    <s v="코멕스 고무장갑 오른손 (중)"/>
    <n v="1220"/>
    <n v="2"/>
    <n v="2440"/>
  </r>
  <r>
    <x v="349"/>
    <s v="O221109058783"/>
    <s v="2022"/>
    <s v="4분기(12월)"/>
    <x v="18"/>
    <s v="헝가리"/>
    <s v="이덕호"/>
    <x v="0"/>
    <s v="코멕스 바이오탱크 아이스트레이4호"/>
    <n v="4300"/>
    <n v="1"/>
    <n v="4300"/>
  </r>
  <r>
    <x v="349"/>
    <s v="O221109058783"/>
    <s v="2022"/>
    <s v="4분기(12월)"/>
    <x v="18"/>
    <s v="헝가리"/>
    <s v="이덕호"/>
    <x v="0"/>
    <s v="크라운 죠리퐁74g"/>
    <n v="1030"/>
    <n v="1"/>
    <n v="1030"/>
  </r>
  <r>
    <x v="349"/>
    <s v="O221109058783"/>
    <s v="2022"/>
    <s v="4분기(12월)"/>
    <x v="18"/>
    <s v="헝가리"/>
    <s v="이덕호"/>
    <x v="0"/>
    <s v="크라운 콘칩70g"/>
    <n v="1080"/>
    <n v="3"/>
    <n v="3240"/>
  </r>
  <r>
    <x v="349"/>
    <s v="O221109058783"/>
    <s v="2022"/>
    <s v="4분기(12월)"/>
    <x v="18"/>
    <s v="헝가리"/>
    <s v="이덕호"/>
    <x v="0"/>
    <s v="크린 이중지퍼백 18cm*20"/>
    <n v="2200"/>
    <n v="1"/>
    <n v="2200"/>
  </r>
  <r>
    <x v="349"/>
    <s v="O221109058783"/>
    <s v="2022"/>
    <s v="4분기(12월)"/>
    <x v="18"/>
    <s v="헝가리"/>
    <s v="이덕호"/>
    <x v="0"/>
    <s v="크린센스 장갑 50매"/>
    <n v="2100"/>
    <n v="1"/>
    <n v="2100"/>
  </r>
  <r>
    <x v="349"/>
    <s v="O221109058783"/>
    <s v="2022"/>
    <s v="4분기(12월)"/>
    <x v="18"/>
    <s v="헝가리"/>
    <s v="이덕호"/>
    <x v="0"/>
    <s v="키친랲 키친롤백25cm*35cm*500매"/>
    <n v="5400"/>
    <n v="1"/>
    <n v="5400"/>
  </r>
  <r>
    <x v="349"/>
    <s v="O221109058783"/>
    <s v="2022"/>
    <s v="4분기(12월)"/>
    <x v="18"/>
    <s v="헝가리"/>
    <s v="이덕호"/>
    <x v="0"/>
    <s v="토마토 양손 주방가위"/>
    <n v="3860"/>
    <n v="1"/>
    <n v="3860"/>
  </r>
  <r>
    <x v="349"/>
    <s v="O221109058783"/>
    <s v="2022"/>
    <s v="4분기(12월)"/>
    <x v="18"/>
    <s v="헝가리"/>
    <s v="이덕호"/>
    <x v="0"/>
    <s v="통밀말이80g "/>
    <n v="1000"/>
    <n v="1"/>
    <n v="1000"/>
  </r>
  <r>
    <x v="349"/>
    <s v="O221109058783"/>
    <s v="2022"/>
    <s v="4분기(12월)"/>
    <x v="18"/>
    <s v="헝가리"/>
    <s v="이덕호"/>
    <x v="0"/>
    <s v="팔도비빔면(멀티5입)"/>
    <n v="4450"/>
    <n v="2"/>
    <n v="8900"/>
  </r>
  <r>
    <x v="349"/>
    <s v="O221109058783"/>
    <s v="2022"/>
    <s v="4분기(12월)"/>
    <x v="18"/>
    <s v="헝가리"/>
    <s v="이덕호"/>
    <x v="0"/>
    <s v="하이델 무쇠프라이팬28cm"/>
    <n v="29000"/>
    <n v="1"/>
    <n v="29000"/>
  </r>
  <r>
    <x v="349"/>
    <s v="O221109058783"/>
    <s v="2022"/>
    <s v="4분기(12월)"/>
    <x v="18"/>
    <s v="헝가리"/>
    <s v="이덕호"/>
    <x v="0"/>
    <s v="한성 가쓰오우동232.5g*3"/>
    <n v="3930"/>
    <n v="1"/>
    <n v="3930"/>
  </r>
  <r>
    <x v="349"/>
    <s v="O221109058783"/>
    <s v="2022"/>
    <s v="4분기(12월)"/>
    <x v="18"/>
    <s v="헝가리"/>
    <s v="이덕호"/>
    <x v="0"/>
    <s v="한성 튀김맛우동211.5g*3"/>
    <n v="3800"/>
    <n v="1"/>
    <n v="3800"/>
  </r>
  <r>
    <x v="349"/>
    <s v="O221109058783"/>
    <s v="2022"/>
    <s v="4분기(12월)"/>
    <x v="18"/>
    <s v="헝가리"/>
    <s v="이덕호"/>
    <x v="0"/>
    <s v="해표 꽃소금(천일염100%)1kg"/>
    <n v="1760"/>
    <n v="1"/>
    <n v="1760"/>
  </r>
  <r>
    <x v="349"/>
    <s v="O221109058783"/>
    <s v="2022"/>
    <s v="4분기(12월)"/>
    <x v="18"/>
    <s v="헝가리"/>
    <s v="이덕호"/>
    <x v="0"/>
    <s v="허브그린 물티슈(캡형)100매"/>
    <n v="1000"/>
    <n v="1"/>
    <n v="1000"/>
  </r>
  <r>
    <x v="350"/>
    <s v="O221108058777"/>
    <s v="2022"/>
    <s v="4분기(12월)"/>
    <x v="18"/>
    <s v="헝가리"/>
    <s v="서범주"/>
    <x v="0"/>
    <s v="3분김치참치덮밥소스150g"/>
    <n v="1950"/>
    <n v="3"/>
    <n v="5850"/>
  </r>
  <r>
    <x v="350"/>
    <s v="O221108058777"/>
    <s v="2022"/>
    <s v="4분기(12월)"/>
    <x v="18"/>
    <s v="헝가리"/>
    <s v="서범주"/>
    <x v="0"/>
    <s v="3분카레200g(순한맛)"/>
    <n v="1270"/>
    <n v="3"/>
    <n v="3810"/>
  </r>
  <r>
    <x v="350"/>
    <s v="O221108058777"/>
    <s v="2022"/>
    <s v="4분기(12월)"/>
    <x v="18"/>
    <s v="헝가리"/>
    <s v="서범주"/>
    <x v="0"/>
    <s v="건오징어 철판구이50g"/>
    <n v="4700"/>
    <n v="3"/>
    <n v="14100"/>
  </r>
  <r>
    <x v="350"/>
    <s v="O221108058777"/>
    <s v="2022"/>
    <s v="4분기(12월)"/>
    <x v="18"/>
    <s v="헝가리"/>
    <s v="서범주"/>
    <x v="0"/>
    <s v="고급 통면봉100P"/>
    <n v="500"/>
    <n v="1"/>
    <n v="500"/>
  </r>
  <r>
    <x v="350"/>
    <s v="O221108058777"/>
    <s v="2022"/>
    <s v="4분기(12월)"/>
    <x v="18"/>
    <s v="헝가리"/>
    <s v="서범주"/>
    <x v="0"/>
    <s v="고추장아찌300g"/>
    <n v="6600"/>
    <n v="2"/>
    <n v="13200"/>
  </r>
  <r>
    <x v="350"/>
    <s v="O221108058777"/>
    <s v="2022"/>
    <s v="4분기(12월)"/>
    <x v="18"/>
    <s v="헝가리"/>
    <s v="서범주"/>
    <x v="0"/>
    <s v="광천파래김4g*16봉"/>
    <n v="4200"/>
    <n v="1"/>
    <n v="4200"/>
  </r>
  <r>
    <x v="350"/>
    <s v="O221108058777"/>
    <s v="2022"/>
    <s v="4분기(12월)"/>
    <x v="18"/>
    <s v="헝가리"/>
    <s v="서범주"/>
    <x v="0"/>
    <s v="너구리 매운맛(멀티5입)"/>
    <n v="5090"/>
    <n v="1"/>
    <n v="5090"/>
  </r>
  <r>
    <x v="350"/>
    <s v="O221108058777"/>
    <s v="2022"/>
    <s v="4분기(12월)"/>
    <x v="18"/>
    <s v="헝가리"/>
    <s v="서범주"/>
    <x v="0"/>
    <s v="농심 오징어짬뽕(멀티5입)"/>
    <n v="4430"/>
    <n v="1"/>
    <n v="4430"/>
  </r>
  <r>
    <x v="350"/>
    <s v="O221108058777"/>
    <s v="2022"/>
    <s v="4분기(12월)"/>
    <x v="18"/>
    <s v="헝가리"/>
    <s v="서범주"/>
    <x v="0"/>
    <s v="동원 양반김치캔160g*3"/>
    <n v="7030"/>
    <n v="7"/>
    <n v="49210"/>
  </r>
  <r>
    <x v="350"/>
    <s v="O221108058777"/>
    <s v="2022"/>
    <s v="4분기(12월)"/>
    <x v="18"/>
    <s v="헝가리"/>
    <s v="서범주"/>
    <x v="0"/>
    <s v="로얄샤워타올"/>
    <n v="1100"/>
    <n v="1"/>
    <n v="1100"/>
  </r>
  <r>
    <x v="350"/>
    <s v="O221108058777"/>
    <s v="2022"/>
    <s v="4분기(12월)"/>
    <x v="18"/>
    <s v="헝가리"/>
    <s v="서범주"/>
    <x v="0"/>
    <s v="롯데 고추장고기볶음80g*4"/>
    <n v="7100"/>
    <n v="2"/>
    <n v="14200"/>
  </r>
  <r>
    <x v="350"/>
    <s v="O221108058777"/>
    <s v="2022"/>
    <s v="4분기(12월)"/>
    <x v="18"/>
    <s v="헝가리"/>
    <s v="서범주"/>
    <x v="0"/>
    <s v="메디안 대나무숯담은칫솔 이중미세모3.2mm 초슬림헤드4입"/>
    <n v="7900"/>
    <n v="1"/>
    <n v="7900"/>
  </r>
  <r>
    <x v="350"/>
    <s v="O221108058777"/>
    <s v="2022"/>
    <s v="4분기(12월)"/>
    <x v="18"/>
    <s v="헝가리"/>
    <s v="서범주"/>
    <x v="0"/>
    <s v="모기키퍼 액 60ml"/>
    <n v="4500"/>
    <n v="1"/>
    <n v="4500"/>
  </r>
  <r>
    <x v="350"/>
    <s v="O221108058777"/>
    <s v="2022"/>
    <s v="4분기(12월)"/>
    <x v="18"/>
    <s v="헝가리"/>
    <s v="서범주"/>
    <x v="0"/>
    <s v="반해요 무말랭이80g*5"/>
    <n v="11000"/>
    <n v="1"/>
    <n v="11000"/>
  </r>
  <r>
    <x v="350"/>
    <s v="O221108058777"/>
    <s v="2022"/>
    <s v="4분기(12월)"/>
    <x v="18"/>
    <s v="헝가리"/>
    <s v="서범주"/>
    <x v="0"/>
    <s v="반해요 양념깻잎80g*5"/>
    <n v="11000"/>
    <n v="1"/>
    <n v="11000"/>
  </r>
  <r>
    <x v="350"/>
    <s v="O221108058777"/>
    <s v="2022"/>
    <s v="4분기(12월)"/>
    <x v="18"/>
    <s v="헝가리"/>
    <s v="서범주"/>
    <x v="0"/>
    <s v="백제 우리쌀떡국163g"/>
    <n v="2200"/>
    <n v="4"/>
    <n v="8800"/>
  </r>
  <r>
    <x v="350"/>
    <s v="O221108058777"/>
    <s v="2022"/>
    <s v="4분기(12월)"/>
    <x v="18"/>
    <s v="헝가리"/>
    <s v="서범주"/>
    <x v="0"/>
    <s v="샘표 우리엄마 더덕장아찌90g*5"/>
    <n v="18090"/>
    <n v="1"/>
    <n v="18090"/>
  </r>
  <r>
    <x v="350"/>
    <s v="O221108058777"/>
    <s v="2022"/>
    <s v="4분기(12월)"/>
    <x v="18"/>
    <s v="헝가리"/>
    <s v="서범주"/>
    <x v="0"/>
    <s v="성경 안주공방 통먹태 55g"/>
    <n v="4220"/>
    <n v="3"/>
    <n v="12660"/>
  </r>
  <r>
    <x v="350"/>
    <s v="O221108058777"/>
    <s v="2022"/>
    <s v="4분기(12월)"/>
    <x v="18"/>
    <s v="헝가리"/>
    <s v="서범주"/>
    <x v="0"/>
    <s v="신라면 작은컵(6입)"/>
    <n v="5850"/>
    <n v="1"/>
    <n v="5850"/>
  </r>
  <r>
    <x v="350"/>
    <s v="O221108058777"/>
    <s v="2022"/>
    <s v="4분기(12월)"/>
    <x v="18"/>
    <s v="헝가리"/>
    <s v="서범주"/>
    <x v="0"/>
    <s v="오뚜기 3분쇠고기짜장200g"/>
    <n v="1270"/>
    <n v="2"/>
    <n v="2540"/>
  </r>
  <r>
    <x v="350"/>
    <s v="O221108058777"/>
    <s v="2022"/>
    <s v="4분기(12월)"/>
    <x v="18"/>
    <s v="헝가리"/>
    <s v="서범주"/>
    <x v="0"/>
    <s v="오뚜기 진짬뽕(멀티4입)"/>
    <n v="5430"/>
    <n v="1"/>
    <n v="5430"/>
  </r>
  <r>
    <x v="350"/>
    <s v="O221108058777"/>
    <s v="2022"/>
    <s v="4분기(12월)"/>
    <x v="18"/>
    <s v="헝가리"/>
    <s v="서범주"/>
    <x v="0"/>
    <s v="오뚜기컵밥 매콤낙지덮밥250g"/>
    <n v="3020"/>
    <n v="3"/>
    <n v="9060"/>
  </r>
  <r>
    <x v="350"/>
    <s v="O221108058777"/>
    <s v="2022"/>
    <s v="4분기(12월)"/>
    <x v="18"/>
    <s v="헝가리"/>
    <s v="서범주"/>
    <x v="0"/>
    <s v="오뚜기컵밥 오삼불고기덮밥250g"/>
    <n v="3020"/>
    <n v="4"/>
    <n v="12080"/>
  </r>
  <r>
    <x v="350"/>
    <s v="O221108058777"/>
    <s v="2022"/>
    <s v="4분기(12월)"/>
    <x v="18"/>
    <s v="헝가리"/>
    <s v="서범주"/>
    <x v="0"/>
    <s v="우리엄마 명태채 볶음50g*5"/>
    <n v="15800"/>
    <n v="1"/>
    <n v="15800"/>
  </r>
  <r>
    <x v="350"/>
    <s v="O221108058777"/>
    <s v="2022"/>
    <s v="4분기(12월)"/>
    <x v="18"/>
    <s v="헝가리"/>
    <s v="서범주"/>
    <x v="0"/>
    <s v="우리엄마 쇠고기장조림110g*3"/>
    <n v="10850"/>
    <n v="1"/>
    <n v="10850"/>
  </r>
  <r>
    <x v="350"/>
    <s v="O221108058777"/>
    <s v="2022"/>
    <s v="4분기(12월)"/>
    <x v="18"/>
    <s v="헝가리"/>
    <s v="서범주"/>
    <x v="0"/>
    <s v="컵밥 전주식돌솥비빔밥269g"/>
    <n v="3020"/>
    <n v="3"/>
    <n v="9060"/>
  </r>
  <r>
    <x v="350"/>
    <s v="O221108058777"/>
    <s v="2022"/>
    <s v="4분기(12월)"/>
    <x v="18"/>
    <s v="헝가리"/>
    <s v="서범주"/>
    <x v="0"/>
    <s v="컵밥 철판 제육덮밥250g"/>
    <n v="3170"/>
    <n v="3"/>
    <n v="9510"/>
  </r>
  <r>
    <x v="350"/>
    <s v="O221108058777"/>
    <s v="2022"/>
    <s v="4분기(12월)"/>
    <x v="18"/>
    <s v="헝가리"/>
    <s v="서범주"/>
    <x v="0"/>
    <s v="팔도비빔면(멀티5입)"/>
    <n v="4450"/>
    <n v="1"/>
    <n v="4450"/>
  </r>
  <r>
    <x v="350"/>
    <s v="O221108058777"/>
    <s v="2022"/>
    <s v="4분기(12월)"/>
    <x v="18"/>
    <s v="헝가리"/>
    <s v="서범주"/>
    <x v="0"/>
    <s v="한성 가쓰오우동232.5g*3"/>
    <n v="3930"/>
    <n v="1"/>
    <n v="3930"/>
  </r>
  <r>
    <x v="350"/>
    <s v="O221108058777"/>
    <s v="2022"/>
    <s v="4분기(12월)"/>
    <x v="18"/>
    <s v="헝가리"/>
    <s v="서범주"/>
    <x v="0"/>
    <s v="햇반200g*4개입"/>
    <n v="5200"/>
    <n v="4"/>
    <n v="20800"/>
  </r>
  <r>
    <x v="350"/>
    <s v="O221108058777"/>
    <s v="2022"/>
    <s v="4분기(12월)"/>
    <x v="18"/>
    <s v="헝가리"/>
    <s v="서범주"/>
    <x v="0"/>
    <s v="허브그린 물티슈(캡형)100매"/>
    <n v="1000"/>
    <n v="1"/>
    <n v="1000"/>
  </r>
  <r>
    <x v="351"/>
    <s v="O221108058773"/>
    <s v="2022"/>
    <s v="4분기(12월)"/>
    <x v="18"/>
    <s v="헝가리"/>
    <s v="김훈"/>
    <x v="0"/>
    <s v="맥심화이트골드100T"/>
    <n v="15770"/>
    <n v="1"/>
    <n v="15770"/>
  </r>
  <r>
    <x v="351"/>
    <s v="O221108058773"/>
    <s v="2022"/>
    <s v="4분기(12월)"/>
    <x v="18"/>
    <s v="헝가리"/>
    <s v="김훈"/>
    <x v="0"/>
    <s v="송강당 대명공진보 10환(공진단)"/>
    <n v="142000"/>
    <n v="2"/>
    <n v="284000"/>
  </r>
  <r>
    <x v="352"/>
    <s v="O221107058753"/>
    <s v="2022"/>
    <s v="4분기(12월)"/>
    <x v="18"/>
    <s v="헝가리"/>
    <s v="강은혜"/>
    <x v="0"/>
    <s v="3M 그물망사 수세미 2P"/>
    <n v="4164"/>
    <n v="2"/>
    <n v="8328"/>
  </r>
  <r>
    <x v="352"/>
    <s v="O221107058753"/>
    <s v="2022"/>
    <s v="4분기(12월)"/>
    <x v="18"/>
    <s v="헝가리"/>
    <s v="강은혜"/>
    <x v="0"/>
    <s v="3M 뉴스카치브라이트 다용도 먼지떨이(리필4개입) "/>
    <n v="4500"/>
    <n v="1"/>
    <n v="4500"/>
  </r>
  <r>
    <x v="352"/>
    <s v="O221107058753"/>
    <s v="2022"/>
    <s v="4분기(12월)"/>
    <x v="18"/>
    <s v="헝가리"/>
    <s v="강은혜"/>
    <x v="0"/>
    <s v="3M 뉴스카치브라이트 다용도 먼지떨이(손잡이1,리필2)"/>
    <n v="3200"/>
    <n v="1"/>
    <n v="3200"/>
  </r>
  <r>
    <x v="352"/>
    <s v="O221107058753"/>
    <s v="2022"/>
    <s v="4분기(12월)"/>
    <x v="18"/>
    <s v="헝가리"/>
    <s v="강은혜"/>
    <x v="0"/>
    <s v="3M 물기가 남지않는 천연펄프행주3매"/>
    <n v="4150"/>
    <n v="1"/>
    <n v="4150"/>
  </r>
  <r>
    <x v="352"/>
    <s v="O221107058753"/>
    <s v="2022"/>
    <s v="4분기(12월)"/>
    <x v="18"/>
    <s v="헝가리"/>
    <s v="강은혜"/>
    <x v="0"/>
    <s v="3M 제로스크레치 스폰지수세미2입"/>
    <n v="2700"/>
    <n v="1"/>
    <n v="2700"/>
  </r>
  <r>
    <x v="352"/>
    <s v="O221107058753"/>
    <s v="2022"/>
    <s v="4분기(12월)"/>
    <x v="18"/>
    <s v="헝가리"/>
    <s v="강은혜"/>
    <x v="0"/>
    <s v="Dr.FOR HAIR 피토테라피샴푸 750ml"/>
    <n v="23200"/>
    <n v="1"/>
    <n v="23200"/>
  </r>
  <r>
    <x v="352"/>
    <s v="O221107058753"/>
    <s v="2022"/>
    <s v="4분기(12월)"/>
    <x v="18"/>
    <s v="헝가리"/>
    <s v="강은혜"/>
    <x v="0"/>
    <s v="경남제약 레모나산2g*100포"/>
    <n v="24200"/>
    <n v="2"/>
    <n v="48400"/>
  </r>
  <r>
    <x v="352"/>
    <s v="O221107058753"/>
    <s v="2022"/>
    <s v="4분기(12월)"/>
    <x v="18"/>
    <s v="헝가리"/>
    <s v="강은혜"/>
    <x v="0"/>
    <s v="닥터웰 포터블 저주파 마사지기"/>
    <n v="29000"/>
    <n v="1"/>
    <n v="29000"/>
  </r>
  <r>
    <x v="352"/>
    <s v="O221107058753"/>
    <s v="2022"/>
    <s v="4분기(12월)"/>
    <x v="18"/>
    <s v="헝가리"/>
    <s v="강은혜"/>
    <x v="0"/>
    <s v="동원 살코기참치100g*5입"/>
    <n v="10200"/>
    <n v="1"/>
    <n v="10200"/>
  </r>
  <r>
    <x v="352"/>
    <s v="O221107058753"/>
    <s v="2022"/>
    <s v="4분기(12월)"/>
    <x v="18"/>
    <s v="헝가리"/>
    <s v="강은혜"/>
    <x v="0"/>
    <s v="아토팜 MLE 수딩로션80ml"/>
    <n v="6200"/>
    <n v="1"/>
    <n v="6200"/>
  </r>
  <r>
    <x v="352"/>
    <s v="O221107058753"/>
    <s v="2022"/>
    <s v="4분기(12월)"/>
    <x v="18"/>
    <s v="헝가리"/>
    <s v="강은혜"/>
    <x v="0"/>
    <s v="오뚜기 돈까스소스470g"/>
    <n v="3070"/>
    <n v="2"/>
    <n v="6140"/>
  </r>
  <r>
    <x v="352"/>
    <s v="O221107058753"/>
    <s v="2022"/>
    <s v="4분기(12월)"/>
    <x v="18"/>
    <s v="헝가리"/>
    <s v="강은혜"/>
    <x v="0"/>
    <s v="오로니아 rTG 오메가-3 90캡슐"/>
    <n v="49500"/>
    <n v="1"/>
    <n v="49500"/>
  </r>
  <r>
    <x v="352"/>
    <s v="O221107058753"/>
    <s v="2022"/>
    <s v="4분기(12월)"/>
    <x v="18"/>
    <s v="헝가리"/>
    <s v="강은혜"/>
    <x v="0"/>
    <s v="우리엄마 멸치볶음50g*5"/>
    <n v="15800"/>
    <n v="1"/>
    <n v="15800"/>
  </r>
  <r>
    <x v="352"/>
    <s v="O221107058753"/>
    <s v="2022"/>
    <s v="4분기(12월)"/>
    <x v="18"/>
    <s v="헝가리"/>
    <s v="강은혜"/>
    <x v="0"/>
    <s v="줄리스 밸런싱 워터"/>
    <n v="60000"/>
    <n v="1"/>
    <n v="60000"/>
  </r>
  <r>
    <x v="352"/>
    <s v="O221107058753"/>
    <s v="2022"/>
    <s v="4분기(12월)"/>
    <x v="18"/>
    <s v="헝가리"/>
    <s v="강은혜"/>
    <x v="0"/>
    <s v="크린 다시백 소 8.5*7.5cm"/>
    <n v="2710"/>
    <n v="1"/>
    <n v="2710"/>
  </r>
  <r>
    <x v="352"/>
    <s v="O221107058753"/>
    <s v="2022"/>
    <s v="4분기(12월)"/>
    <x v="18"/>
    <s v="헝가리"/>
    <s v="강은혜"/>
    <x v="0"/>
    <s v="크린손 니트릴 다용도 위생장갑 M 100매 아이보리"/>
    <n v="8900"/>
    <n v="1"/>
    <n v="8900"/>
  </r>
  <r>
    <x v="352"/>
    <s v="O221107058753"/>
    <s v="2022"/>
    <s v="4분기(12월)"/>
    <x v="18"/>
    <s v="헝가리"/>
    <s v="강은혜"/>
    <x v="0"/>
    <s v="폭스밸리 라인링(소프트)"/>
    <n v="8000"/>
    <n v="1"/>
    <n v="8000"/>
  </r>
  <r>
    <x v="352"/>
    <s v="O221107058753"/>
    <s v="2022"/>
    <s v="4분기(12월)"/>
    <x v="18"/>
    <s v="헝가리"/>
    <s v="강은혜"/>
    <x v="0"/>
    <s v="해태 연양갱55g"/>
    <n v="700"/>
    <n v="3"/>
    <n v="2100"/>
  </r>
  <r>
    <x v="352"/>
    <s v="O221107058753"/>
    <s v="2022"/>
    <s v="4분기(12월)"/>
    <x v="18"/>
    <s v="헝가리"/>
    <s v="강은혜"/>
    <x v="0"/>
    <s v="허니버터 와사비맛아몬드130g"/>
    <n v="3400"/>
    <n v="2"/>
    <n v="6800"/>
  </r>
  <r>
    <x v="353"/>
    <s v="O221106058721"/>
    <s v="2022"/>
    <s v="4분기(12월)"/>
    <x v="18"/>
    <s v="헝가리"/>
    <s v="김일남"/>
    <x v="0"/>
    <s v="TARA 마스크팩27g*5입(알개앰플 씨테라피)"/>
    <n v="27000"/>
    <n v="1"/>
    <n v="27000"/>
  </r>
  <r>
    <x v="353"/>
    <s v="O221106058721"/>
    <s v="2022"/>
    <s v="4분기(12월)"/>
    <x v="18"/>
    <s v="헝가리"/>
    <s v="김일남"/>
    <x v="0"/>
    <s v="간편 닭곰탕10g"/>
    <n v="1270"/>
    <n v="4"/>
    <n v="5080"/>
  </r>
  <r>
    <x v="353"/>
    <s v="O221106058721"/>
    <s v="2022"/>
    <s v="4분기(12월)"/>
    <x v="18"/>
    <s v="헝가리"/>
    <s v="김일남"/>
    <x v="0"/>
    <s v="구운감자 135g"/>
    <n v="3600"/>
    <n v="1"/>
    <n v="3600"/>
  </r>
  <r>
    <x v="353"/>
    <s v="O221106058721"/>
    <s v="2022"/>
    <s v="4분기(12월)"/>
    <x v="18"/>
    <s v="헝가리"/>
    <s v="김일남"/>
    <x v="0"/>
    <s v="구운감자 슬림80g"/>
    <n v="1090"/>
    <n v="1"/>
    <n v="1090"/>
  </r>
  <r>
    <x v="353"/>
    <s v="O221106058721"/>
    <s v="2022"/>
    <s v="4분기(12월)"/>
    <x v="18"/>
    <s v="헝가리"/>
    <s v="김일남"/>
    <x v="0"/>
    <s v="꾸이맨23g*10입"/>
    <n v="12000"/>
    <n v="1"/>
    <n v="12000"/>
  </r>
  <r>
    <x v="353"/>
    <s v="O221106058721"/>
    <s v="2022"/>
    <s v="4분기(12월)"/>
    <x v="18"/>
    <s v="헝가리"/>
    <s v="김일남"/>
    <x v="0"/>
    <s v="남성발목양말(쥐색)"/>
    <n v="2600"/>
    <n v="3"/>
    <n v="7800"/>
  </r>
  <r>
    <x v="353"/>
    <s v="O221106058721"/>
    <s v="2022"/>
    <s v="4분기(12월)"/>
    <x v="18"/>
    <s v="헝가리"/>
    <s v="김일남"/>
    <x v="0"/>
    <s v="농심 신라면(멀티5입)"/>
    <n v="3730"/>
    <n v="1"/>
    <n v="3730"/>
  </r>
  <r>
    <x v="353"/>
    <s v="O221106058721"/>
    <s v="2022"/>
    <s v="4분기(12월)"/>
    <x v="18"/>
    <s v="헝가리"/>
    <s v="김일남"/>
    <x v="0"/>
    <s v="농심 안성탕면(멀티5입)"/>
    <n v="4080"/>
    <n v="1"/>
    <n v="4080"/>
  </r>
  <r>
    <x v="353"/>
    <s v="O221106058721"/>
    <s v="2022"/>
    <s v="4분기(12월)"/>
    <x v="18"/>
    <s v="헝가리"/>
    <s v="김일남"/>
    <x v="0"/>
    <s v="동원 양반김치캔160g*3"/>
    <n v="7030"/>
    <n v="3"/>
    <n v="21090"/>
  </r>
  <r>
    <x v="353"/>
    <s v="O221106058721"/>
    <s v="2022"/>
    <s v="4분기(12월)"/>
    <x v="18"/>
    <s v="헝가리"/>
    <s v="김일남"/>
    <x v="0"/>
    <s v="롯데 청포도 캔디 153g"/>
    <n v="2090"/>
    <n v="1"/>
    <n v="2090"/>
  </r>
  <r>
    <x v="353"/>
    <s v="O221106058721"/>
    <s v="2022"/>
    <s v="4분기(12월)"/>
    <x v="18"/>
    <s v="헝가리"/>
    <s v="김일남"/>
    <x v="0"/>
    <s v="롯데 크런키초코렛 34g*12입"/>
    <n v="9840"/>
    <n v="1"/>
    <n v="9840"/>
  </r>
  <r>
    <x v="353"/>
    <s v="O221106058721"/>
    <s v="2022"/>
    <s v="4분기(12월)"/>
    <x v="18"/>
    <s v="헝가리"/>
    <s v="김일남"/>
    <x v="0"/>
    <s v="리얼그램 리보스아르기닌6000(20ml*10포)"/>
    <n v="17000"/>
    <n v="2"/>
    <n v="34000"/>
  </r>
  <r>
    <x v="353"/>
    <s v="O221106058721"/>
    <s v="2022"/>
    <s v="4분기(12월)"/>
    <x v="18"/>
    <s v="헝가리"/>
    <s v="김일남"/>
    <x v="0"/>
    <s v="몽쉘 카카오케이크384g"/>
    <n v="4700"/>
    <n v="1"/>
    <n v="4700"/>
  </r>
  <r>
    <x v="353"/>
    <s v="O221106058721"/>
    <s v="2022"/>
    <s v="4분기(12월)"/>
    <x v="18"/>
    <s v="헝가리"/>
    <s v="김일남"/>
    <x v="0"/>
    <s v="바로충전 홍삼진10g30포"/>
    <n v="37800"/>
    <n v="1"/>
    <n v="37800"/>
  </r>
  <r>
    <x v="353"/>
    <s v="O221106058721"/>
    <s v="2022"/>
    <s v="4분기(12월)"/>
    <x v="18"/>
    <s v="헝가리"/>
    <s v="김일남"/>
    <x v="0"/>
    <s v="삼진 위생롤백(17*25)200매"/>
    <n v="2100"/>
    <n v="1"/>
    <n v="2100"/>
  </r>
  <r>
    <x v="353"/>
    <s v="O221106058721"/>
    <s v="2022"/>
    <s v="4분기(12월)"/>
    <x v="18"/>
    <s v="헝가리"/>
    <s v="김일남"/>
    <x v="0"/>
    <s v="삼진 쿠킹호일330mm*30M"/>
    <n v="6100"/>
    <n v="1"/>
    <n v="6100"/>
  </r>
  <r>
    <x v="353"/>
    <s v="O221106058721"/>
    <s v="2022"/>
    <s v="4분기(12월)"/>
    <x v="18"/>
    <s v="헝가리"/>
    <s v="김일남"/>
    <x v="0"/>
    <s v="신라면 작은컵(6입)"/>
    <n v="5850"/>
    <n v="2"/>
    <n v="11700"/>
  </r>
  <r>
    <x v="353"/>
    <s v="O221106058721"/>
    <s v="2022"/>
    <s v="4분기(12월)"/>
    <x v="18"/>
    <s v="헝가리"/>
    <s v="김일남"/>
    <x v="0"/>
    <s v="오로니아 rTG 오메가-3 90캡슐"/>
    <n v="49500"/>
    <n v="1"/>
    <n v="49500"/>
  </r>
  <r>
    <x v="353"/>
    <s v="O221106058721"/>
    <s v="2022"/>
    <s v="4분기(12월)"/>
    <x v="18"/>
    <s v="헝가리"/>
    <s v="김일남"/>
    <x v="0"/>
    <s v="오리온 초코파이12p"/>
    <n v="3920"/>
    <n v="2"/>
    <n v="7840"/>
  </r>
  <r>
    <x v="353"/>
    <s v="O221106058721"/>
    <s v="2022"/>
    <s v="4분기(12월)"/>
    <x v="18"/>
    <s v="헝가리"/>
    <s v="김일남"/>
    <x v="0"/>
    <s v="크라운 콘칩70g"/>
    <n v="1080"/>
    <n v="1"/>
    <n v="1080"/>
  </r>
  <r>
    <x v="353"/>
    <s v="O221106058721"/>
    <s v="2022"/>
    <s v="4분기(12월)"/>
    <x v="18"/>
    <s v="헝가리"/>
    <s v="김일남"/>
    <x v="0"/>
    <s v="크린센스 이중 지퍼백 25*30"/>
    <n v="2720"/>
    <n v="1"/>
    <n v="2720"/>
  </r>
  <r>
    <x v="353"/>
    <s v="O221106058721"/>
    <s v="2022"/>
    <s v="4분기(12월)"/>
    <x v="18"/>
    <s v="헝가리"/>
    <s v="김일남"/>
    <x v="0"/>
    <s v="크린손 니트릴 다용도 위생장갑 L 100매 아이보리"/>
    <n v="8900"/>
    <n v="1"/>
    <n v="8900"/>
  </r>
  <r>
    <x v="353"/>
    <s v="O221106058721"/>
    <s v="2022"/>
    <s v="4분기(12월)"/>
    <x v="18"/>
    <s v="헝가리"/>
    <s v="김일남"/>
    <x v="0"/>
    <s v="포키 오리지날46g"/>
    <n v="1070"/>
    <n v="2"/>
    <n v="2140"/>
  </r>
  <r>
    <x v="353"/>
    <s v="O221106058721"/>
    <s v="2022"/>
    <s v="4분기(12월)"/>
    <x v="18"/>
    <s v="헝가리"/>
    <s v="김일남"/>
    <x v="0"/>
    <s v="해찬들 태양초 골드고추장1.7kg+300g"/>
    <n v="11000"/>
    <n v="1"/>
    <n v="11000"/>
  </r>
  <r>
    <x v="353"/>
    <s v="O221106058721"/>
    <s v="2022"/>
    <s v="4분기(12월)"/>
    <x v="18"/>
    <s v="헝가리"/>
    <s v="김일남"/>
    <x v="0"/>
    <s v="해태 에이스364g"/>
    <n v="3600"/>
    <n v="1"/>
    <n v="3600"/>
  </r>
  <r>
    <x v="353"/>
    <s v="O221106058721"/>
    <s v="2022"/>
    <s v="4분기(12월)"/>
    <x v="18"/>
    <s v="헝가리"/>
    <s v="김일남"/>
    <x v="0"/>
    <s v="해태 오사쯔60g"/>
    <n v="1080"/>
    <n v="1"/>
    <n v="1080"/>
  </r>
  <r>
    <x v="353"/>
    <s v="O221106058721"/>
    <s v="2022"/>
    <s v="4분기(12월)"/>
    <x v="18"/>
    <s v="헝가리"/>
    <s v="김일남"/>
    <x v="0"/>
    <s v="해피바스 다마스크 메이로즈에센스 바디워시900g"/>
    <n v="6490"/>
    <n v="1"/>
    <n v="6490"/>
  </r>
  <r>
    <x v="353"/>
    <s v="O221106058721"/>
    <s v="2022"/>
    <s v="4분기(12월)"/>
    <x v="18"/>
    <s v="헝가리"/>
    <s v="김일남"/>
    <x v="0"/>
    <s v="햇반 발아현미밥210g*4"/>
    <n v="6630"/>
    <n v="1"/>
    <n v="6630"/>
  </r>
  <r>
    <x v="353"/>
    <s v="O221106058721"/>
    <s v="2022"/>
    <s v="4분기(12월)"/>
    <x v="18"/>
    <s v="헝가리"/>
    <s v="김일남"/>
    <x v="0"/>
    <s v="햇반200g*4개입"/>
    <n v="5200"/>
    <n v="1"/>
    <n v="5200"/>
  </r>
  <r>
    <x v="354"/>
    <s v="O221106058717"/>
    <s v="2022"/>
    <s v="4분기(12월)"/>
    <x v="18"/>
    <s v="헝가리"/>
    <s v="권두택"/>
    <x v="0"/>
    <s v="동원 DHA참치100g*5"/>
    <n v="9000"/>
    <n v="6"/>
    <n v="54000"/>
  </r>
  <r>
    <x v="354"/>
    <s v="O221106058717"/>
    <s v="2022"/>
    <s v="4분기(12월)"/>
    <x v="18"/>
    <s v="헝가리"/>
    <s v="권두택"/>
    <x v="0"/>
    <s v="스팸 클래식300g*3입"/>
    <n v="12480"/>
    <n v="3"/>
    <n v="37440"/>
  </r>
  <r>
    <x v="354"/>
    <s v="O221106058717"/>
    <s v="2022"/>
    <s v="4분기(12월)"/>
    <x v="18"/>
    <s v="헝가리"/>
    <s v="권두택"/>
    <x v="0"/>
    <s v="옛날국수 쌀소면500g"/>
    <n v="2880"/>
    <n v="5"/>
    <n v="14400"/>
  </r>
  <r>
    <x v="354"/>
    <s v="O221106058717"/>
    <s v="2022"/>
    <s v="4분기(12월)"/>
    <x v="18"/>
    <s v="헝가리"/>
    <s v="권두택"/>
    <x v="0"/>
    <s v="진진짜라멀티4입"/>
    <n v="5890"/>
    <n v="6"/>
    <n v="35340"/>
  </r>
  <r>
    <x v="354"/>
    <s v="O221106058717"/>
    <s v="2022"/>
    <s v="4분기(12월)"/>
    <x v="18"/>
    <s v="헝가리"/>
    <s v="권두택"/>
    <x v="0"/>
    <s v="참깨라면 멀티 4입"/>
    <n v="4018"/>
    <n v="1"/>
    <n v="4018"/>
  </r>
  <r>
    <x v="354"/>
    <s v="O221106058717"/>
    <s v="2022"/>
    <s v="4분기(12월)"/>
    <x v="18"/>
    <s v="헝가리"/>
    <s v="권두택"/>
    <x v="0"/>
    <s v="팔도 도시락 86g*24입"/>
    <n v="20000"/>
    <n v="1"/>
    <n v="20000"/>
  </r>
  <r>
    <x v="354"/>
    <s v="O221106058717"/>
    <s v="2022"/>
    <s v="4분기(12월)"/>
    <x v="18"/>
    <s v="헝가리"/>
    <s v="권두택"/>
    <x v="0"/>
    <s v="풍기도깨비 홍삼스틱15ml*30포"/>
    <n v="110000"/>
    <n v="1"/>
    <n v="110000"/>
  </r>
  <r>
    <x v="354"/>
    <s v="O221106058717"/>
    <s v="2022"/>
    <s v="4분기(12월)"/>
    <x v="18"/>
    <s v="헝가리"/>
    <s v="권두택"/>
    <x v="0"/>
    <s v="한성 가쓰오우동232.5g*3"/>
    <n v="3930"/>
    <n v="1"/>
    <n v="3930"/>
  </r>
  <r>
    <x v="354"/>
    <s v="O221106058717"/>
    <s v="2022"/>
    <s v="4분기(12월)"/>
    <x v="18"/>
    <s v="헝가리"/>
    <s v="권두택"/>
    <x v="0"/>
    <s v="햇반200g*4개입"/>
    <n v="5200"/>
    <n v="4"/>
    <n v="20800"/>
  </r>
  <r>
    <x v="355"/>
    <s v="O221106058708"/>
    <s v="2022"/>
    <s v="4분기(12월)"/>
    <x v="18"/>
    <s v="헝가리"/>
    <s v="원성훈"/>
    <x v="0"/>
    <s v="3M 제로스크레치 스폰지수세미2입"/>
    <n v="2700"/>
    <n v="4"/>
    <n v="10800"/>
  </r>
  <r>
    <x v="355"/>
    <s v="O221106058708"/>
    <s v="2022"/>
    <s v="4분기(12월)"/>
    <x v="18"/>
    <s v="헝가리"/>
    <s v="원성훈"/>
    <x v="0"/>
    <s v="3M삼중양면수세미"/>
    <n v="1500"/>
    <n v="4"/>
    <n v="6000"/>
  </r>
  <r>
    <x v="355"/>
    <s v="O221106058708"/>
    <s v="2022"/>
    <s v="4분기(12월)"/>
    <x v="18"/>
    <s v="헝가리"/>
    <s v="원성훈"/>
    <x v="0"/>
    <s v="3분카레200g(순한맛)"/>
    <n v="1270"/>
    <n v="2"/>
    <n v="2540"/>
  </r>
  <r>
    <x v="355"/>
    <s v="O221106058708"/>
    <s v="2022"/>
    <s v="4분기(12월)"/>
    <x v="18"/>
    <s v="헝가리"/>
    <s v="원성훈"/>
    <x v="0"/>
    <s v="CJ 맛밤80g"/>
    <n v="2250"/>
    <n v="4"/>
    <n v="9000"/>
  </r>
  <r>
    <x v="355"/>
    <s v="O221106058708"/>
    <s v="2022"/>
    <s v="4분기(12월)"/>
    <x v="18"/>
    <s v="헝가리"/>
    <s v="원성훈"/>
    <x v="0"/>
    <s v="THE맛있는돌자반35g"/>
    <n v="1100"/>
    <n v="5"/>
    <n v="5500"/>
  </r>
  <r>
    <x v="355"/>
    <s v="O221106058708"/>
    <s v="2022"/>
    <s v="4분기(12월)"/>
    <x v="18"/>
    <s v="헝가리"/>
    <s v="원성훈"/>
    <x v="0"/>
    <s v="곰돌이 마스크50매입2세~7세(125mm)"/>
    <n v="7200"/>
    <n v="7"/>
    <n v="50400"/>
  </r>
  <r>
    <x v="355"/>
    <s v="O221106058708"/>
    <s v="2022"/>
    <s v="4분기(12월)"/>
    <x v="18"/>
    <s v="헝가리"/>
    <s v="원성훈"/>
    <x v="0"/>
    <s v="네오 아쿠아 혼합밴드10매"/>
    <n v="1600"/>
    <n v="1"/>
    <n v="1600"/>
  </r>
  <r>
    <x v="355"/>
    <s v="O221106058708"/>
    <s v="2022"/>
    <s v="4분기(12월)"/>
    <x v="18"/>
    <s v="헝가리"/>
    <s v="원성훈"/>
    <x v="0"/>
    <s v="농심 육개장사발면86g*6입"/>
    <n v="5000"/>
    <n v="1"/>
    <n v="5000"/>
  </r>
  <r>
    <x v="355"/>
    <s v="O221106058708"/>
    <s v="2022"/>
    <s v="4분기(12월)"/>
    <x v="18"/>
    <s v="헝가리"/>
    <s v="원성훈"/>
    <x v="0"/>
    <s v="댕기머리 더편한염색약5입진한갈색"/>
    <n v="12000"/>
    <n v="1"/>
    <n v="12000"/>
  </r>
  <r>
    <x v="355"/>
    <s v="O221106058708"/>
    <s v="2022"/>
    <s v="4분기(12월)"/>
    <x v="18"/>
    <s v="헝가리"/>
    <s v="원성훈"/>
    <x v="0"/>
    <s v="동원 DHA참치100g*5"/>
    <n v="9000"/>
    <n v="2"/>
    <n v="18000"/>
  </r>
  <r>
    <x v="355"/>
    <s v="O221106058708"/>
    <s v="2022"/>
    <s v="4분기(12월)"/>
    <x v="18"/>
    <s v="헝가리"/>
    <s v="원성훈"/>
    <x v="0"/>
    <s v="롯데 빼빼로 오리지날54g"/>
    <n v="1240"/>
    <n v="6"/>
    <n v="7440"/>
  </r>
  <r>
    <x v="355"/>
    <s v="O221106058708"/>
    <s v="2022"/>
    <s v="4분기(12월)"/>
    <x v="18"/>
    <s v="헝가리"/>
    <s v="원성훈"/>
    <x v="0"/>
    <s v="비비고 누룽지 닭백숙죽 280g"/>
    <n v="2850"/>
    <n v="3"/>
    <n v="8550"/>
  </r>
  <r>
    <x v="355"/>
    <s v="O221106058708"/>
    <s v="2022"/>
    <s v="4분기(12월)"/>
    <x v="18"/>
    <s v="헝가리"/>
    <s v="원성훈"/>
    <x v="0"/>
    <s v="비비고 소고기미역국500g*2"/>
    <n v="7880"/>
    <n v="2"/>
    <n v="15760"/>
  </r>
  <r>
    <x v="355"/>
    <s v="O221106058708"/>
    <s v="2022"/>
    <s v="4분기(12월)"/>
    <x v="18"/>
    <s v="헝가리"/>
    <s v="원성훈"/>
    <x v="0"/>
    <s v="삼립 미니꿀약과140g"/>
    <n v="1400"/>
    <n v="2"/>
    <n v="2800"/>
  </r>
  <r>
    <x v="355"/>
    <s v="O221106058708"/>
    <s v="2022"/>
    <s v="4분기(12월)"/>
    <x v="18"/>
    <s v="헝가리"/>
    <s v="원성훈"/>
    <x v="0"/>
    <s v="삼색천하 오징어70g"/>
    <n v="6620"/>
    <n v="2"/>
    <n v="13240"/>
  </r>
  <r>
    <x v="355"/>
    <s v="O221106058708"/>
    <s v="2022"/>
    <s v="4분기(12월)"/>
    <x v="18"/>
    <s v="헝가리"/>
    <s v="원성훈"/>
    <x v="0"/>
    <s v="스팸 마일드 300g*3"/>
    <n v="12480"/>
    <n v="1"/>
    <n v="12480"/>
  </r>
  <r>
    <x v="355"/>
    <s v="O221106058708"/>
    <s v="2022"/>
    <s v="4분기(12월)"/>
    <x v="18"/>
    <s v="헝가리"/>
    <s v="원성훈"/>
    <x v="0"/>
    <s v="아놀드파머남성덧신아소트25~27CM"/>
    <n v="2500"/>
    <n v="4"/>
    <n v="10000"/>
  </r>
  <r>
    <x v="355"/>
    <s v="O221106058708"/>
    <s v="2022"/>
    <s v="4분기(12월)"/>
    <x v="18"/>
    <s v="헝가리"/>
    <s v="원성훈"/>
    <x v="0"/>
    <s v="오뚜기 3분쇠고기짜장200g"/>
    <n v="1270"/>
    <n v="2"/>
    <n v="2540"/>
  </r>
  <r>
    <x v="355"/>
    <s v="O221106058708"/>
    <s v="2022"/>
    <s v="4분기(12월)"/>
    <x v="18"/>
    <s v="헝가리"/>
    <s v="원성훈"/>
    <x v="0"/>
    <s v="주방앤 실리콘 페츄라"/>
    <n v="5000"/>
    <n v="1"/>
    <n v="5000"/>
  </r>
  <r>
    <x v="355"/>
    <s v="O221106058708"/>
    <s v="2022"/>
    <s v="4분기(12월)"/>
    <x v="18"/>
    <s v="헝가리"/>
    <s v="원성훈"/>
    <x v="0"/>
    <s v="질레트 퓨전프로글라이드 면도날(4입)"/>
    <n v="23500"/>
    <n v="1"/>
    <n v="23500"/>
  </r>
  <r>
    <x v="355"/>
    <s v="O221106058708"/>
    <s v="2022"/>
    <s v="4분기(12월)"/>
    <x v="18"/>
    <s v="헝가리"/>
    <s v="원성훈"/>
    <x v="0"/>
    <s v="초간편 감자전믹스200g"/>
    <n v="4100"/>
    <n v="2"/>
    <n v="8200"/>
  </r>
  <r>
    <x v="355"/>
    <s v="O221106058708"/>
    <s v="2022"/>
    <s v="4분기(12월)"/>
    <x v="18"/>
    <s v="헝가리"/>
    <s v="원성훈"/>
    <x v="0"/>
    <s v="크리넥스 데코&amp;소프트 24롤(3겹엠보싱)"/>
    <n v="25500"/>
    <n v="1"/>
    <n v="25500"/>
  </r>
  <r>
    <x v="355"/>
    <s v="O221106058708"/>
    <s v="2022"/>
    <s v="4분기(12월)"/>
    <x v="18"/>
    <s v="헝가리"/>
    <s v="원성훈"/>
    <x v="0"/>
    <s v="크린 이중지퍼백 18cm*20"/>
    <n v="2200"/>
    <n v="2"/>
    <n v="4400"/>
  </r>
  <r>
    <x v="355"/>
    <s v="O221106058708"/>
    <s v="2022"/>
    <s v="4분기(12월)"/>
    <x v="18"/>
    <s v="헝가리"/>
    <s v="원성훈"/>
    <x v="0"/>
    <s v="크린센스 이중 지퍼백 25*30"/>
    <n v="2720"/>
    <n v="3"/>
    <n v="8160"/>
  </r>
  <r>
    <x v="355"/>
    <s v="O221106058708"/>
    <s v="2022"/>
    <s v="4분기(12월)"/>
    <x v="18"/>
    <s v="헝가리"/>
    <s v="원성훈"/>
    <x v="0"/>
    <s v="크린손 니트릴 다용도 위생장갑 S 100매 아이보리"/>
    <n v="8900"/>
    <n v="3"/>
    <n v="26700"/>
  </r>
  <r>
    <x v="355"/>
    <s v="O221106058708"/>
    <s v="2022"/>
    <s v="4분기(12월)"/>
    <x v="18"/>
    <s v="헝가리"/>
    <s v="원성훈"/>
    <x v="0"/>
    <s v="해태 허니버터칩60g*4입"/>
    <n v="4700"/>
    <n v="1"/>
    <n v="4700"/>
  </r>
  <r>
    <x v="356"/>
    <s v="O221105058685"/>
    <s v="2022"/>
    <s v="4분기(12월)"/>
    <x v="18"/>
    <s v="헝가리"/>
    <s v="김응환"/>
    <x v="0"/>
    <s v="[STAEDTLER] 지우개526 B30 [개/1]"/>
    <n v="360"/>
    <n v="1"/>
    <n v="360"/>
  </r>
  <r>
    <x v="356"/>
    <s v="O221105058685"/>
    <s v="2022"/>
    <s v="4분기(12월)"/>
    <x v="18"/>
    <s v="헝가리"/>
    <s v="김응환"/>
    <x v="0"/>
    <s v="[모나미] 플립3 0.5 파파야 [개/1]"/>
    <n v="1890"/>
    <n v="1"/>
    <n v="1890"/>
  </r>
  <r>
    <x v="356"/>
    <s v="O221105058685"/>
    <s v="2022"/>
    <s v="4분기(12월)"/>
    <x v="18"/>
    <s v="헝가리"/>
    <s v="김응환"/>
    <x v="0"/>
    <s v="[희망노트사] PP스페셜인덱스노트북 [권/1] "/>
    <n v="3000"/>
    <n v="1"/>
    <n v="3000"/>
  </r>
  <r>
    <x v="356"/>
    <s v="O221105058685"/>
    <s v="2022"/>
    <s v="4분기(12월)"/>
    <x v="18"/>
    <s v="헝가리"/>
    <s v="김응환"/>
    <x v="0"/>
    <s v="CJ 컵반 김치날치알밥188g"/>
    <n v="3170"/>
    <n v="2"/>
    <n v="6340"/>
  </r>
  <r>
    <x v="356"/>
    <s v="O221105058685"/>
    <s v="2022"/>
    <s v="4분기(12월)"/>
    <x v="18"/>
    <s v="헝가리"/>
    <s v="김응환"/>
    <x v="0"/>
    <s v="광천파래김4g*16봉"/>
    <n v="4200"/>
    <n v="2"/>
    <n v="8400"/>
  </r>
  <r>
    <x v="356"/>
    <s v="O221105058685"/>
    <s v="2022"/>
    <s v="4분기(12월)"/>
    <x v="18"/>
    <s v="헝가리"/>
    <s v="김응환"/>
    <x v="0"/>
    <s v="구운감자 슬림80g"/>
    <n v="1090"/>
    <n v="1"/>
    <n v="1090"/>
  </r>
  <r>
    <x v="356"/>
    <s v="O221105058685"/>
    <s v="2022"/>
    <s v="4분기(12월)"/>
    <x v="18"/>
    <s v="헝가리"/>
    <s v="김응환"/>
    <x v="0"/>
    <s v="김도둑 누룽지1kg"/>
    <n v="7000"/>
    <n v="1"/>
    <n v="7000"/>
  </r>
  <r>
    <x v="356"/>
    <s v="O221105058685"/>
    <s v="2022"/>
    <s v="4분기(12월)"/>
    <x v="18"/>
    <s v="헝가리"/>
    <s v="김응환"/>
    <x v="0"/>
    <s v="꽃게랑 오리지널70g"/>
    <n v="1073"/>
    <n v="2"/>
    <n v="2146"/>
  </r>
  <r>
    <x v="356"/>
    <s v="O221105058685"/>
    <s v="2022"/>
    <s v="4분기(12월)"/>
    <x v="18"/>
    <s v="헝가리"/>
    <s v="김응환"/>
    <x v="0"/>
    <s v="농심 닭다리 후라이드맛66g"/>
    <n v="1340"/>
    <n v="4"/>
    <n v="5360"/>
  </r>
  <r>
    <x v="356"/>
    <s v="O221105058685"/>
    <s v="2022"/>
    <s v="4분기(12월)"/>
    <x v="18"/>
    <s v="헝가리"/>
    <s v="김응환"/>
    <x v="0"/>
    <s v="농심 바나나킥 75g"/>
    <n v="1460"/>
    <n v="2"/>
    <n v="2920"/>
  </r>
  <r>
    <x v="356"/>
    <s v="O221105058685"/>
    <s v="2022"/>
    <s v="4분기(12월)"/>
    <x v="18"/>
    <s v="헝가리"/>
    <s v="김응환"/>
    <x v="0"/>
    <s v="농심 새우깡90g"/>
    <n v="1073"/>
    <n v="1"/>
    <n v="1073"/>
  </r>
  <r>
    <x v="356"/>
    <s v="O221105058685"/>
    <s v="2022"/>
    <s v="4분기(12월)"/>
    <x v="18"/>
    <s v="헝가리"/>
    <s v="김응환"/>
    <x v="0"/>
    <s v="농심 조청유과 96g"/>
    <n v="1236"/>
    <n v="5"/>
    <n v="6180"/>
  </r>
  <r>
    <x v="356"/>
    <s v="O221105058685"/>
    <s v="2022"/>
    <s v="4분기(12월)"/>
    <x v="18"/>
    <s v="헝가리"/>
    <s v="김응환"/>
    <x v="0"/>
    <s v="농심짜파게티(멀티5입)"/>
    <n v="5000"/>
    <n v="1"/>
    <n v="5000"/>
  </r>
  <r>
    <x v="356"/>
    <s v="O221105058685"/>
    <s v="2022"/>
    <s v="4분기(12월)"/>
    <x v="18"/>
    <s v="헝가리"/>
    <s v="김응환"/>
    <x v="0"/>
    <s v="다송 우엉차40T"/>
    <n v="4000"/>
    <n v="1"/>
    <n v="4000"/>
  </r>
  <r>
    <x v="356"/>
    <s v="O221105058685"/>
    <s v="2022"/>
    <s v="4분기(12월)"/>
    <x v="18"/>
    <s v="헝가리"/>
    <s v="김응환"/>
    <x v="0"/>
    <s v="동원 고추참치100g*10"/>
    <n v="19390"/>
    <n v="1"/>
    <n v="19390"/>
  </r>
  <r>
    <x v="356"/>
    <s v="O221105058685"/>
    <s v="2022"/>
    <s v="4분기(12월)"/>
    <x v="18"/>
    <s v="헝가리"/>
    <s v="김응환"/>
    <x v="0"/>
    <s v="롯데 빼빼로 오리지날54g"/>
    <n v="1240"/>
    <n v="8"/>
    <n v="9920"/>
  </r>
  <r>
    <x v="356"/>
    <s v="O221105058685"/>
    <s v="2022"/>
    <s v="4분기(12월)"/>
    <x v="18"/>
    <s v="헝가리"/>
    <s v="김응환"/>
    <x v="0"/>
    <s v="롯데 크런키초코렛 34g*12입"/>
    <n v="9840"/>
    <n v="1"/>
    <n v="9840"/>
  </r>
  <r>
    <x v="356"/>
    <s v="O221105058685"/>
    <s v="2022"/>
    <s v="4분기(12월)"/>
    <x v="18"/>
    <s v="헝가리"/>
    <s v="김응환"/>
    <x v="0"/>
    <s v="몬라이스 누들 3mm"/>
    <n v="1960"/>
    <n v="1"/>
    <n v="1960"/>
  </r>
  <r>
    <x v="356"/>
    <s v="O221105058685"/>
    <s v="2022"/>
    <s v="4분기(12월)"/>
    <x v="18"/>
    <s v="헝가리"/>
    <s v="김응환"/>
    <x v="0"/>
    <s v="몽쉘 카카오케이크384g"/>
    <n v="4700"/>
    <n v="1"/>
    <n v="4700"/>
  </r>
  <r>
    <x v="356"/>
    <s v="O221105058685"/>
    <s v="2022"/>
    <s v="4분기(12월)"/>
    <x v="18"/>
    <s v="헝가리"/>
    <s v="김응환"/>
    <x v="0"/>
    <s v="미왕 쌀과자 250g"/>
    <n v="3400"/>
    <n v="1"/>
    <n v="3400"/>
  </r>
  <r>
    <x v="356"/>
    <s v="O221105058685"/>
    <s v="2022"/>
    <s v="4분기(12월)"/>
    <x v="18"/>
    <s v="헝가리"/>
    <s v="김응환"/>
    <x v="0"/>
    <s v="바삭고소부침가루1Kg"/>
    <n v="3910"/>
    <n v="1"/>
    <n v="3910"/>
  </r>
  <r>
    <x v="356"/>
    <s v="O221105058685"/>
    <s v="2022"/>
    <s v="4분기(12월)"/>
    <x v="18"/>
    <s v="헝가리"/>
    <s v="김응환"/>
    <x v="0"/>
    <s v="비비고 사골곰탕500g*2"/>
    <n v="2850"/>
    <n v="2"/>
    <n v="5700"/>
  </r>
  <r>
    <x v="356"/>
    <s v="O221105058685"/>
    <s v="2022"/>
    <s v="4분기(12월)"/>
    <x v="18"/>
    <s v="헝가리"/>
    <s v="김응환"/>
    <x v="0"/>
    <s v="비비고 육개장500g*2"/>
    <n v="8140"/>
    <n v="1"/>
    <n v="8140"/>
  </r>
  <r>
    <x v="356"/>
    <s v="O221105058685"/>
    <s v="2022"/>
    <s v="4분기(12월)"/>
    <x v="18"/>
    <s v="헝가리"/>
    <s v="김응환"/>
    <x v="0"/>
    <s v="쁘띠첼 과일젤리 포도 210g*6"/>
    <n v="12000"/>
    <n v="1"/>
    <n v="12000"/>
  </r>
  <r>
    <x v="356"/>
    <s v="O221105058685"/>
    <s v="2022"/>
    <s v="4분기(12월)"/>
    <x v="18"/>
    <s v="헝가리"/>
    <s v="김응환"/>
    <x v="0"/>
    <s v="삼립 미니꿀약과140g"/>
    <n v="1400"/>
    <n v="1"/>
    <n v="1400"/>
  </r>
  <r>
    <x v="356"/>
    <s v="O221105058685"/>
    <s v="2022"/>
    <s v="4분기(12월)"/>
    <x v="18"/>
    <s v="헝가리"/>
    <s v="김응환"/>
    <x v="0"/>
    <s v="상하목장 유기농바나나우유125ml*24"/>
    <n v="22090"/>
    <n v="1"/>
    <n v="22090"/>
  </r>
  <r>
    <x v="356"/>
    <s v="O221105058685"/>
    <s v="2022"/>
    <s v="4분기(12월)"/>
    <x v="18"/>
    <s v="헝가리"/>
    <s v="김응환"/>
    <x v="0"/>
    <s v="샘표 바지락칼국수 111g"/>
    <n v="1250"/>
    <n v="4"/>
    <n v="5000"/>
  </r>
  <r>
    <x v="356"/>
    <s v="O221105058685"/>
    <s v="2022"/>
    <s v="4분기(12월)"/>
    <x v="18"/>
    <s v="헝가리"/>
    <s v="김응환"/>
    <x v="0"/>
    <s v="샘표 진간장 금F3 1.7L"/>
    <n v="9240"/>
    <n v="1"/>
    <n v="9240"/>
  </r>
  <r>
    <x v="356"/>
    <s v="O221105058685"/>
    <s v="2022"/>
    <s v="4분기(12월)"/>
    <x v="18"/>
    <s v="헝가리"/>
    <s v="김응환"/>
    <x v="0"/>
    <s v="쌀과자 골드100g"/>
    <n v="900"/>
    <n v="1"/>
    <n v="900"/>
  </r>
  <r>
    <x v="356"/>
    <s v="O221105058685"/>
    <s v="2022"/>
    <s v="4분기(12월)"/>
    <x v="18"/>
    <s v="헝가리"/>
    <s v="김응환"/>
    <x v="0"/>
    <s v="아이비155g"/>
    <n v="2090"/>
    <n v="1"/>
    <n v="2090"/>
  </r>
  <r>
    <x v="356"/>
    <s v="O221105058685"/>
    <s v="2022"/>
    <s v="4분기(12월)"/>
    <x v="18"/>
    <s v="헝가리"/>
    <s v="김응환"/>
    <x v="0"/>
    <s v="얼려먹는초코만들기36g"/>
    <n v="1430"/>
    <n v="3"/>
    <n v="4290"/>
  </r>
  <r>
    <x v="356"/>
    <s v="O221105058685"/>
    <s v="2022"/>
    <s v="4분기(12월)"/>
    <x v="18"/>
    <s v="헝가리"/>
    <s v="김응환"/>
    <x v="0"/>
    <s v="옛날 국수 소면 700g"/>
    <n v="2790"/>
    <n v="3"/>
    <n v="8370"/>
  </r>
  <r>
    <x v="356"/>
    <s v="O221105058685"/>
    <s v="2022"/>
    <s v="4분기(12월)"/>
    <x v="18"/>
    <s v="헝가리"/>
    <s v="김응환"/>
    <x v="0"/>
    <s v="옛날당면500g"/>
    <n v="6650"/>
    <n v="2"/>
    <n v="13300"/>
  </r>
  <r>
    <x v="356"/>
    <s v="O221105058685"/>
    <s v="2022"/>
    <s v="4분기(12월)"/>
    <x v="18"/>
    <s v="헝가리"/>
    <s v="김응환"/>
    <x v="0"/>
    <s v="오뚜기 양조식초500ml"/>
    <n v="1000"/>
    <n v="1"/>
    <n v="1000"/>
  </r>
  <r>
    <x v="356"/>
    <s v="O221105058685"/>
    <s v="2022"/>
    <s v="4분기(12월)"/>
    <x v="18"/>
    <s v="헝가리"/>
    <s v="김응환"/>
    <x v="0"/>
    <s v="오리온 고래밥46g"/>
    <n v="670"/>
    <n v="3"/>
    <n v="2010"/>
  </r>
  <r>
    <x v="356"/>
    <s v="O221105058685"/>
    <s v="2022"/>
    <s v="4분기(12월)"/>
    <x v="18"/>
    <s v="헝가리"/>
    <s v="김응환"/>
    <x v="0"/>
    <s v="오리온 오감자 감자그라탕50g"/>
    <n v="1210"/>
    <n v="3"/>
    <n v="3630"/>
  </r>
  <r>
    <x v="356"/>
    <s v="O221105058685"/>
    <s v="2022"/>
    <s v="4분기(12월)"/>
    <x v="18"/>
    <s v="헝가리"/>
    <s v="김응환"/>
    <x v="0"/>
    <s v="전전후별미 건멸치15g(고추장10g)"/>
    <n v="900"/>
    <n v="8"/>
    <n v="7200"/>
  </r>
  <r>
    <x v="356"/>
    <s v="O221105058685"/>
    <s v="2022"/>
    <s v="4분기(12월)"/>
    <x v="18"/>
    <s v="헝가리"/>
    <s v="김응환"/>
    <x v="0"/>
    <s v="참크래커 280g"/>
    <n v="3000"/>
    <n v="2"/>
    <n v="6000"/>
  </r>
  <r>
    <x v="356"/>
    <s v="O221105058685"/>
    <s v="2022"/>
    <s v="4분기(12월)"/>
    <x v="18"/>
    <s v="헝가리"/>
    <s v="김응환"/>
    <x v="0"/>
    <s v="청수 멸치칼국수110g "/>
    <n v="1630"/>
    <n v="3"/>
    <n v="4890"/>
  </r>
  <r>
    <x v="356"/>
    <s v="O221105058685"/>
    <s v="2022"/>
    <s v="4분기(12월)"/>
    <x v="18"/>
    <s v="헝가리"/>
    <s v="김응환"/>
    <x v="0"/>
    <s v="청은 국산 엿기름500g"/>
    <n v="4000"/>
    <n v="1"/>
    <n v="4000"/>
  </r>
  <r>
    <x v="356"/>
    <s v="O221105058685"/>
    <s v="2022"/>
    <s v="4분기(12월)"/>
    <x v="18"/>
    <s v="헝가리"/>
    <s v="김응환"/>
    <x v="0"/>
    <s v="청정원 순창쌈장 P500g"/>
    <n v="3550"/>
    <n v="1"/>
    <n v="3550"/>
  </r>
  <r>
    <x v="356"/>
    <s v="O221105058685"/>
    <s v="2022"/>
    <s v="4분기(12월)"/>
    <x v="18"/>
    <s v="헝가리"/>
    <s v="김응환"/>
    <x v="0"/>
    <s v="초코칩쿠키104g"/>
    <n v="1260"/>
    <n v="3"/>
    <n v="3780"/>
  </r>
  <r>
    <x v="356"/>
    <s v="O221105058685"/>
    <s v="2022"/>
    <s v="4분기(12월)"/>
    <x v="18"/>
    <s v="헝가리"/>
    <s v="김응환"/>
    <x v="0"/>
    <s v="카라멜 메이플콘74g"/>
    <n v="990"/>
    <n v="1"/>
    <n v="990"/>
  </r>
  <r>
    <x v="356"/>
    <s v="O221105058685"/>
    <s v="2022"/>
    <s v="4분기(12월)"/>
    <x v="18"/>
    <s v="헝가리"/>
    <s v="김응환"/>
    <x v="0"/>
    <s v="컵밥 전주식돌솥비빔밥269g"/>
    <n v="3020"/>
    <n v="1"/>
    <n v="3020"/>
  </r>
  <r>
    <x v="356"/>
    <s v="O221105058685"/>
    <s v="2022"/>
    <s v="4분기(12월)"/>
    <x v="18"/>
    <s v="헝가리"/>
    <s v="김응환"/>
    <x v="0"/>
    <s v="컵밥 직화불고기덮밥 250g"/>
    <n v="3170"/>
    <n v="1"/>
    <n v="3170"/>
  </r>
  <r>
    <x v="356"/>
    <s v="O221105058685"/>
    <s v="2022"/>
    <s v="4분기(12월)"/>
    <x v="18"/>
    <s v="헝가리"/>
    <s v="김응환"/>
    <x v="0"/>
    <s v="크라운 죠리퐁74g"/>
    <n v="1030"/>
    <n v="2"/>
    <n v="2060"/>
  </r>
  <r>
    <x v="356"/>
    <s v="O221105058685"/>
    <s v="2022"/>
    <s v="4분기(12월)"/>
    <x v="18"/>
    <s v="헝가리"/>
    <s v="김응환"/>
    <x v="0"/>
    <s v="통밀말이80g "/>
    <n v="1000"/>
    <n v="1"/>
    <n v="1000"/>
  </r>
  <r>
    <x v="356"/>
    <s v="O221105058685"/>
    <s v="2022"/>
    <s v="4분기(12월)"/>
    <x v="18"/>
    <s v="헝가리"/>
    <s v="김응환"/>
    <x v="0"/>
    <s v="한성 가쓰오우동232.5g*3"/>
    <n v="3930"/>
    <n v="1"/>
    <n v="3930"/>
  </r>
  <r>
    <x v="356"/>
    <s v="O221105058685"/>
    <s v="2022"/>
    <s v="4분기(12월)"/>
    <x v="18"/>
    <s v="헝가리"/>
    <s v="김응환"/>
    <x v="0"/>
    <s v="해태 에이스364g"/>
    <n v="3600"/>
    <n v="1"/>
    <n v="3600"/>
  </r>
  <r>
    <x v="356"/>
    <s v="O221105058685"/>
    <s v="2022"/>
    <s v="4분기(12월)"/>
    <x v="18"/>
    <s v="헝가리"/>
    <s v="김응환"/>
    <x v="0"/>
    <s v="해태 오사쯔60g"/>
    <n v="1080"/>
    <n v="3"/>
    <n v="3240"/>
  </r>
  <r>
    <x v="356"/>
    <s v="O221105058685"/>
    <s v="2022"/>
    <s v="4분기(12월)"/>
    <x v="18"/>
    <s v="헝가리"/>
    <s v="김응환"/>
    <x v="0"/>
    <s v="해태 초코홈런볼 128g"/>
    <n v="3800"/>
    <n v="2"/>
    <n v="7600"/>
  </r>
  <r>
    <x v="356"/>
    <s v="O221105058685"/>
    <s v="2022"/>
    <s v="4분기(12월)"/>
    <x v="18"/>
    <s v="헝가리"/>
    <s v="김응환"/>
    <x v="0"/>
    <s v="해태 허니버터칩60g*4입"/>
    <n v="4700"/>
    <n v="6"/>
    <n v="28200"/>
  </r>
  <r>
    <x v="356"/>
    <s v="O221105058685"/>
    <s v="2022"/>
    <s v="4분기(12월)"/>
    <x v="18"/>
    <s v="헝가리"/>
    <s v="김응환"/>
    <x v="0"/>
    <s v="햇반 발아현미밥210g*4"/>
    <n v="6630"/>
    <n v="1"/>
    <n v="6630"/>
  </r>
  <r>
    <x v="357"/>
    <s v="O221104058673"/>
    <s v="2022"/>
    <s v="4분기(12월)"/>
    <x v="18"/>
    <s v="헝가리"/>
    <s v="김원대"/>
    <x v="0"/>
    <s v="The맛있는 김도둑 김가루70g"/>
    <n v="2600"/>
    <n v="1"/>
    <n v="2600"/>
  </r>
  <r>
    <x v="357"/>
    <s v="O221104058673"/>
    <s v="2022"/>
    <s v="4분기(12월)"/>
    <x v="18"/>
    <s v="헝가리"/>
    <s v="김원대"/>
    <x v="0"/>
    <s v="The맛있는 김도둑재래김25g*3봉"/>
    <n v="3180"/>
    <n v="1"/>
    <n v="3180"/>
  </r>
  <r>
    <x v="357"/>
    <s v="O221104058673"/>
    <s v="2022"/>
    <s v="4분기(12월)"/>
    <x v="18"/>
    <s v="헝가리"/>
    <s v="김원대"/>
    <x v="0"/>
    <s v="The맛있는 김도둑파래김25g*3봉"/>
    <n v="3180"/>
    <n v="1"/>
    <n v="3180"/>
  </r>
  <r>
    <x v="357"/>
    <s v="O221104058673"/>
    <s v="2022"/>
    <s v="4분기(12월)"/>
    <x v="18"/>
    <s v="헝가리"/>
    <s v="김원대"/>
    <x v="0"/>
    <s v="고추장아찌300g"/>
    <n v="6600"/>
    <n v="3"/>
    <n v="19800"/>
  </r>
  <r>
    <x v="357"/>
    <s v="O221104058673"/>
    <s v="2022"/>
    <s v="4분기(12월)"/>
    <x v="18"/>
    <s v="헝가리"/>
    <s v="김원대"/>
    <x v="0"/>
    <s v="김도둑 광천재래김4g*16봉"/>
    <n v="4200"/>
    <n v="1"/>
    <n v="4200"/>
  </r>
  <r>
    <x v="357"/>
    <s v="O221104058673"/>
    <s v="2022"/>
    <s v="4분기(12월)"/>
    <x v="18"/>
    <s v="헝가리"/>
    <s v="김원대"/>
    <x v="0"/>
    <s v="농심짜파게티(멀티5입)"/>
    <n v="5000"/>
    <n v="1"/>
    <n v="5000"/>
  </r>
  <r>
    <x v="357"/>
    <s v="O221104058673"/>
    <s v="2022"/>
    <s v="4분기(12월)"/>
    <x v="18"/>
    <s v="헝가리"/>
    <s v="김원대"/>
    <x v="0"/>
    <s v="동원 고추참치100g*10"/>
    <n v="19390"/>
    <n v="1"/>
    <n v="19390"/>
  </r>
  <r>
    <x v="357"/>
    <s v="O221104058673"/>
    <s v="2022"/>
    <s v="4분기(12월)"/>
    <x v="18"/>
    <s v="헝가리"/>
    <s v="김원대"/>
    <x v="0"/>
    <s v="동원꽁치 400g*2입"/>
    <n v="10000"/>
    <n v="1"/>
    <n v="10000"/>
  </r>
  <r>
    <x v="357"/>
    <s v="O221104058673"/>
    <s v="2022"/>
    <s v="4분기(12월)"/>
    <x v="18"/>
    <s v="헝가리"/>
    <s v="김원대"/>
    <x v="0"/>
    <s v="롯데 장조림135g*4"/>
    <n v="10000"/>
    <n v="1"/>
    <n v="10000"/>
  </r>
  <r>
    <x v="357"/>
    <s v="O221104058673"/>
    <s v="2022"/>
    <s v="4분기(12월)"/>
    <x v="18"/>
    <s v="헝가리"/>
    <s v="김원대"/>
    <x v="0"/>
    <s v="비비고 소고기미역국500g*2"/>
    <n v="7880"/>
    <n v="3"/>
    <n v="23640"/>
  </r>
  <r>
    <x v="357"/>
    <s v="O221104058673"/>
    <s v="2022"/>
    <s v="4분기(12월)"/>
    <x v="18"/>
    <s v="헝가리"/>
    <s v="김원대"/>
    <x v="0"/>
    <s v="삼양 불닭볶음면(멀티5입)"/>
    <n v="4500"/>
    <n v="1"/>
    <n v="4500"/>
  </r>
  <r>
    <x v="357"/>
    <s v="O221104058673"/>
    <s v="2022"/>
    <s v="4분기(12월)"/>
    <x v="18"/>
    <s v="헝가리"/>
    <s v="김원대"/>
    <x v="0"/>
    <s v="샘표 시골식된장국8g*5입"/>
    <n v="3390"/>
    <n v="1"/>
    <n v="3390"/>
  </r>
  <r>
    <x v="357"/>
    <s v="O221104058673"/>
    <s v="2022"/>
    <s v="4분기(12월)"/>
    <x v="18"/>
    <s v="헝가리"/>
    <s v="김원대"/>
    <x v="0"/>
    <s v="앵그리너구리멀티 5입"/>
    <n v="3980"/>
    <n v="1"/>
    <n v="3980"/>
  </r>
  <r>
    <x v="357"/>
    <s v="O221104058673"/>
    <s v="2022"/>
    <s v="4분기(12월)"/>
    <x v="18"/>
    <s v="헝가리"/>
    <s v="김원대"/>
    <x v="0"/>
    <s v="오뚜기 3분쇠고기짜장200g"/>
    <n v="1270"/>
    <n v="2"/>
    <n v="2540"/>
  </r>
  <r>
    <x v="357"/>
    <s v="O221104058673"/>
    <s v="2022"/>
    <s v="4분기(12월)"/>
    <x v="18"/>
    <s v="헝가리"/>
    <s v="김원대"/>
    <x v="0"/>
    <s v="오뚜기)옛날참기름320ml"/>
    <n v="6660"/>
    <n v="1"/>
    <n v="6660"/>
  </r>
  <r>
    <x v="357"/>
    <s v="O221104058673"/>
    <s v="2022"/>
    <s v="4분기(12월)"/>
    <x v="18"/>
    <s v="헝가리"/>
    <s v="김원대"/>
    <x v="0"/>
    <s v="오로니아 rTG 오메가-3 90캡슐"/>
    <n v="49500"/>
    <n v="1"/>
    <n v="49500"/>
  </r>
  <r>
    <x v="357"/>
    <s v="O221104058673"/>
    <s v="2022"/>
    <s v="4분기(12월)"/>
    <x v="18"/>
    <s v="헝가리"/>
    <s v="김원대"/>
    <x v="0"/>
    <s v="우리엄마 쇠고기장조림110g*3"/>
    <n v="10850"/>
    <n v="1"/>
    <n v="10850"/>
  </r>
  <r>
    <x v="357"/>
    <s v="O221104058673"/>
    <s v="2022"/>
    <s v="4분기(12월)"/>
    <x v="18"/>
    <s v="헝가리"/>
    <s v="김원대"/>
    <x v="0"/>
    <s v="유동 자연산골뱅이400g*2"/>
    <n v="18000"/>
    <n v="2"/>
    <n v="36000"/>
  </r>
  <r>
    <x v="357"/>
    <s v="O221104058673"/>
    <s v="2022"/>
    <s v="4분기(12월)"/>
    <x v="18"/>
    <s v="헝가리"/>
    <s v="김원대"/>
    <x v="0"/>
    <s v="이광범명가 고춧가루250g(100%국산)"/>
    <n v="13950"/>
    <n v="1"/>
    <n v="13950"/>
  </r>
  <r>
    <x v="357"/>
    <s v="O221104058673"/>
    <s v="2022"/>
    <s v="4분기(12월)"/>
    <x v="18"/>
    <s v="헝가리"/>
    <s v="김원대"/>
    <x v="0"/>
    <s v="제육볶음양념150g*4입"/>
    <n v="8400"/>
    <n v="1"/>
    <n v="8400"/>
  </r>
  <r>
    <x v="357"/>
    <s v="O221104058673"/>
    <s v="2022"/>
    <s v="4분기(12월)"/>
    <x v="18"/>
    <s v="헝가리"/>
    <s v="김원대"/>
    <x v="0"/>
    <s v="청솔전통백숙삼계탕100g"/>
    <n v="1800"/>
    <n v="5"/>
    <n v="9000"/>
  </r>
  <r>
    <x v="357"/>
    <s v="O221104058673"/>
    <s v="2022"/>
    <s v="4분기(12월)"/>
    <x v="18"/>
    <s v="헝가리"/>
    <s v="김원대"/>
    <x v="0"/>
    <s v="청정원 고추장 돼지불고기양념500g"/>
    <n v="3610"/>
    <n v="1"/>
    <n v="3610"/>
  </r>
  <r>
    <x v="357"/>
    <s v="O221104058673"/>
    <s v="2022"/>
    <s v="4분기(12월)"/>
    <x v="18"/>
    <s v="헝가리"/>
    <s v="김원대"/>
    <x v="0"/>
    <s v="청정원 순창쌈장 P500g"/>
    <n v="3550"/>
    <n v="1"/>
    <n v="3550"/>
  </r>
  <r>
    <x v="357"/>
    <s v="O221104058673"/>
    <s v="2022"/>
    <s v="4분기(12월)"/>
    <x v="18"/>
    <s v="헝가리"/>
    <s v="김원대"/>
    <x v="0"/>
    <s v="춘천식철판닭갈비 양념160g*4입"/>
    <n v="8400"/>
    <n v="1"/>
    <n v="8400"/>
  </r>
  <r>
    <x v="357"/>
    <s v="O221104058673"/>
    <s v="2022"/>
    <s v="4분기(12월)"/>
    <x v="18"/>
    <s v="헝가리"/>
    <s v="김원대"/>
    <x v="0"/>
    <s v="해찬들그대로끓여먹는된장450g(쇠고기)"/>
    <n v="5900"/>
    <n v="2"/>
    <n v="11800"/>
  </r>
  <r>
    <x v="357"/>
    <s v="O221104058673"/>
    <s v="2022"/>
    <s v="4분기(12월)"/>
    <x v="18"/>
    <s v="헝가리"/>
    <s v="김원대"/>
    <x v="0"/>
    <s v="해표 포도씨유900ml"/>
    <n v="12400"/>
    <n v="1"/>
    <n v="12400"/>
  </r>
  <r>
    <x v="357"/>
    <s v="O221104058673"/>
    <s v="2022"/>
    <s v="4분기(12월)"/>
    <x v="18"/>
    <s v="헝가리"/>
    <s v="김원대"/>
    <x v="0"/>
    <s v="햇반200g*4개입"/>
    <n v="5200"/>
    <n v="2"/>
    <n v="10400"/>
  </r>
  <r>
    <x v="358"/>
    <s v="O221103058620"/>
    <s v="2022"/>
    <s v="4분기(12월)"/>
    <x v="10"/>
    <s v="그리스"/>
    <s v="최지연"/>
    <x v="0"/>
    <s v="The맛있는 김도둑 김밥용김10매"/>
    <n v="1400"/>
    <n v="1"/>
    <n v="1400"/>
  </r>
  <r>
    <x v="358"/>
    <s v="O221103058620"/>
    <s v="2022"/>
    <s v="4분기(12월)"/>
    <x v="10"/>
    <s v="그리스"/>
    <s v="최지연"/>
    <x v="0"/>
    <s v="The맛있는 김도둑 아이스스로돌자반35g"/>
    <n v="1100"/>
    <n v="1"/>
    <n v="1100"/>
  </r>
  <r>
    <x v="358"/>
    <s v="O221103058620"/>
    <s v="2022"/>
    <s v="4분기(12월)"/>
    <x v="10"/>
    <s v="그리스"/>
    <s v="최지연"/>
    <x v="0"/>
    <s v="The맛있는 김도둑새우&amp;멸치돌자반35g"/>
    <n v="1100"/>
    <n v="1"/>
    <n v="1100"/>
  </r>
  <r>
    <x v="358"/>
    <s v="O221103058620"/>
    <s v="2022"/>
    <s v="4분기(12월)"/>
    <x v="10"/>
    <s v="그리스"/>
    <s v="최지연"/>
    <x v="0"/>
    <s v="The맛있는 김도둑재래김25g*3봉"/>
    <n v="3180"/>
    <n v="1"/>
    <n v="3180"/>
  </r>
  <r>
    <x v="358"/>
    <s v="O221103058620"/>
    <s v="2022"/>
    <s v="4분기(12월)"/>
    <x v="10"/>
    <s v="그리스"/>
    <s v="최지연"/>
    <x v="0"/>
    <s v="The맛있는 김도둑파래김25g*3봉"/>
    <n v="3180"/>
    <n v="1"/>
    <n v="3180"/>
  </r>
  <r>
    <x v="358"/>
    <s v="O221103058620"/>
    <s v="2022"/>
    <s v="4분기(12월)"/>
    <x v="10"/>
    <s v="그리스"/>
    <s v="최지연"/>
    <x v="0"/>
    <s v="갈아만든배 238ml*12"/>
    <n v="9000"/>
    <n v="1"/>
    <n v="9000"/>
  </r>
  <r>
    <x v="358"/>
    <s v="O221103058620"/>
    <s v="2022"/>
    <s v="4분기(12월)"/>
    <x v="10"/>
    <s v="그리스"/>
    <s v="최지연"/>
    <x v="0"/>
    <s v="고기엔 참소스 280g"/>
    <n v="1800"/>
    <n v="1"/>
    <n v="1800"/>
  </r>
  <r>
    <x v="358"/>
    <s v="O221103058620"/>
    <s v="2022"/>
    <s v="4분기(12월)"/>
    <x v="10"/>
    <s v="그리스"/>
    <s v="최지연"/>
    <x v="0"/>
    <s v="광야 매실청970ml"/>
    <n v="5800"/>
    <n v="1"/>
    <n v="5800"/>
  </r>
  <r>
    <x v="358"/>
    <s v="O221103058620"/>
    <s v="2022"/>
    <s v="4분기(12월)"/>
    <x v="10"/>
    <s v="그리스"/>
    <s v="최지연"/>
    <x v="0"/>
    <s v="광천파래김4g*16봉"/>
    <n v="4200"/>
    <n v="2"/>
    <n v="8400"/>
  </r>
  <r>
    <x v="358"/>
    <s v="O221103058620"/>
    <s v="2022"/>
    <s v="4분기(12월)"/>
    <x v="10"/>
    <s v="그리스"/>
    <s v="최지연"/>
    <x v="0"/>
    <s v="구운양파60g"/>
    <n v="990"/>
    <n v="5"/>
    <n v="4950"/>
  </r>
  <r>
    <x v="358"/>
    <s v="O221103058620"/>
    <s v="2022"/>
    <s v="4분기(12월)"/>
    <x v="10"/>
    <s v="그리스"/>
    <s v="최지연"/>
    <x v="0"/>
    <s v="김도둑 광천재래김4g*16봉"/>
    <n v="4200"/>
    <n v="1"/>
    <n v="4200"/>
  </r>
  <r>
    <x v="358"/>
    <s v="O221103058620"/>
    <s v="2022"/>
    <s v="4분기(12월)"/>
    <x v="10"/>
    <s v="그리스"/>
    <s v="최지연"/>
    <x v="0"/>
    <s v="깔끔한 멸치국물팩65g(13g*5)"/>
    <n v="2700"/>
    <n v="1"/>
    <n v="2700"/>
  </r>
  <r>
    <x v="358"/>
    <s v="O221103058620"/>
    <s v="2022"/>
    <s v="4분기(12월)"/>
    <x v="10"/>
    <s v="그리스"/>
    <s v="최지연"/>
    <x v="0"/>
    <s v="꽃게랑 오리지널70g"/>
    <n v="1073"/>
    <n v="5"/>
    <n v="5365"/>
  </r>
  <r>
    <x v="358"/>
    <s v="O221103058620"/>
    <s v="2022"/>
    <s v="4분기(12월)"/>
    <x v="10"/>
    <s v="그리스"/>
    <s v="최지연"/>
    <x v="0"/>
    <s v="농심 새우깡 블랙72g"/>
    <n v="1690"/>
    <n v="4"/>
    <n v="6760"/>
  </r>
  <r>
    <x v="358"/>
    <s v="O221103058620"/>
    <s v="2022"/>
    <s v="4분기(12월)"/>
    <x v="10"/>
    <s v="그리스"/>
    <s v="최지연"/>
    <x v="0"/>
    <s v="농심 안성탕면(멀티5입)"/>
    <n v="4080"/>
    <n v="1"/>
    <n v="4080"/>
  </r>
  <r>
    <x v="358"/>
    <s v="O221103058620"/>
    <s v="2022"/>
    <s v="4분기(12월)"/>
    <x v="10"/>
    <s v="그리스"/>
    <s v="최지연"/>
    <x v="0"/>
    <s v="농심 양파링84g"/>
    <n v="1240"/>
    <n v="2"/>
    <n v="2480"/>
  </r>
  <r>
    <x v="358"/>
    <s v="O221103058620"/>
    <s v="2022"/>
    <s v="4분기(12월)"/>
    <x v="10"/>
    <s v="그리스"/>
    <s v="최지연"/>
    <x v="0"/>
    <s v="농심 육개장사발면86g*6입"/>
    <n v="5000"/>
    <n v="2"/>
    <n v="10000"/>
  </r>
  <r>
    <x v="358"/>
    <s v="O221103058620"/>
    <s v="2022"/>
    <s v="4분기(12월)"/>
    <x v="10"/>
    <s v="그리스"/>
    <s v="최지연"/>
    <x v="0"/>
    <s v="농심)튀김우동소컵62g*6입"/>
    <n v="5910"/>
    <n v="3"/>
    <n v="17730"/>
  </r>
  <r>
    <x v="358"/>
    <s v="O221103058620"/>
    <s v="2022"/>
    <s v="4분기(12월)"/>
    <x v="10"/>
    <s v="그리스"/>
    <s v="최지연"/>
    <x v="0"/>
    <s v="농심짜파게티(멀티5입)"/>
    <n v="5000"/>
    <n v="1"/>
    <n v="5000"/>
  </r>
  <r>
    <x v="358"/>
    <s v="O221103058620"/>
    <s v="2022"/>
    <s v="4분기(12월)"/>
    <x v="10"/>
    <s v="그리스"/>
    <s v="최지연"/>
    <x v="0"/>
    <s v="맛술 생강 500ml"/>
    <n v="2780"/>
    <n v="1"/>
    <n v="2780"/>
  </r>
  <r>
    <x v="358"/>
    <s v="O221103058620"/>
    <s v="2022"/>
    <s v="4분기(12월)"/>
    <x v="10"/>
    <s v="그리스"/>
    <s v="최지연"/>
    <x v="0"/>
    <s v="반해요 무말랭이80g*5"/>
    <n v="11000"/>
    <n v="1"/>
    <n v="11000"/>
  </r>
  <r>
    <x v="358"/>
    <s v="O221103058620"/>
    <s v="2022"/>
    <s v="4분기(12월)"/>
    <x v="10"/>
    <s v="그리스"/>
    <s v="최지연"/>
    <x v="0"/>
    <s v="반해요 우엉채볶음60g*5"/>
    <n v="11000"/>
    <n v="1"/>
    <n v="11000"/>
  </r>
  <r>
    <x v="358"/>
    <s v="O221103058620"/>
    <s v="2022"/>
    <s v="4분기(12월)"/>
    <x v="10"/>
    <s v="그리스"/>
    <s v="최지연"/>
    <x v="0"/>
    <s v="비비고 갈비탕400g*2"/>
    <n v="13520"/>
    <n v="2"/>
    <n v="27040"/>
  </r>
  <r>
    <x v="358"/>
    <s v="O221103058620"/>
    <s v="2022"/>
    <s v="4분기(12월)"/>
    <x v="10"/>
    <s v="그리스"/>
    <s v="최지연"/>
    <x v="0"/>
    <s v="비비고 소고기 장터국500g*2"/>
    <n v="9040"/>
    <n v="1"/>
    <n v="9040"/>
  </r>
  <r>
    <x v="358"/>
    <s v="O221103058620"/>
    <s v="2022"/>
    <s v="4분기(12월)"/>
    <x v="10"/>
    <s v="그리스"/>
    <s v="최지연"/>
    <x v="0"/>
    <s v="비비고 육개장500g*2"/>
    <n v="8140"/>
    <n v="1"/>
    <n v="8140"/>
  </r>
  <r>
    <x v="358"/>
    <s v="O221103058620"/>
    <s v="2022"/>
    <s v="4분기(12월)"/>
    <x v="10"/>
    <s v="그리스"/>
    <s v="최지연"/>
    <x v="0"/>
    <s v="빠삭빠삭 꾸이꾼23g*5"/>
    <n v="6100"/>
    <n v="1"/>
    <n v="6100"/>
  </r>
  <r>
    <x v="358"/>
    <s v="O221103058620"/>
    <s v="2022"/>
    <s v="4분기(12월)"/>
    <x v="10"/>
    <s v="그리스"/>
    <s v="최지연"/>
    <x v="0"/>
    <s v="샘표 미소된장국8g*5입"/>
    <n v="3390"/>
    <n v="1"/>
    <n v="3390"/>
  </r>
  <r>
    <x v="358"/>
    <s v="O221103058620"/>
    <s v="2022"/>
    <s v="4분기(12월)"/>
    <x v="10"/>
    <s v="그리스"/>
    <s v="최지연"/>
    <x v="0"/>
    <s v="샘표 바지락칼국수 111g"/>
    <n v="1250"/>
    <n v="2"/>
    <n v="2500"/>
  </r>
  <r>
    <x v="358"/>
    <s v="O221103058620"/>
    <s v="2022"/>
    <s v="4분기(12월)"/>
    <x v="10"/>
    <s v="그리스"/>
    <s v="최지연"/>
    <x v="0"/>
    <s v="샘표 시골식된장국8g*5입"/>
    <n v="3390"/>
    <n v="1"/>
    <n v="3390"/>
  </r>
  <r>
    <x v="358"/>
    <s v="O221103058620"/>
    <s v="2022"/>
    <s v="4분기(12월)"/>
    <x v="10"/>
    <s v="그리스"/>
    <s v="최지연"/>
    <x v="0"/>
    <s v="샘표)조선간장930ml"/>
    <n v="8710"/>
    <n v="1"/>
    <n v="8710"/>
  </r>
  <r>
    <x v="358"/>
    <s v="O221103058620"/>
    <s v="2022"/>
    <s v="4분기(12월)"/>
    <x v="10"/>
    <s v="그리스"/>
    <s v="최지연"/>
    <x v="0"/>
    <s v="오뚜기 바지락새우 순두부찌개양념90g*5"/>
    <n v="9300"/>
    <n v="1"/>
    <n v="9300"/>
  </r>
  <r>
    <x v="358"/>
    <s v="O221103058620"/>
    <s v="2022"/>
    <s v="4분기(12월)"/>
    <x v="10"/>
    <s v="그리스"/>
    <s v="최지연"/>
    <x v="0"/>
    <s v="오뚜기 송탄식사골 부대찌개양념110g*5"/>
    <n v="9300"/>
    <n v="1"/>
    <n v="9300"/>
  </r>
  <r>
    <x v="358"/>
    <s v="O221103058620"/>
    <s v="2022"/>
    <s v="4분기(12월)"/>
    <x v="10"/>
    <s v="그리스"/>
    <s v="최지연"/>
    <x v="0"/>
    <s v="오뚜기 참깨라면(소컵)65g*6"/>
    <n v="7040"/>
    <n v="2"/>
    <n v="14080"/>
  </r>
  <r>
    <x v="358"/>
    <s v="O221103058620"/>
    <s v="2022"/>
    <s v="4분기(12월)"/>
    <x v="10"/>
    <s v="그리스"/>
    <s v="최지연"/>
    <x v="0"/>
    <s v="오뚜기옛날미역50g"/>
    <n v="2220"/>
    <n v="1"/>
    <n v="2220"/>
  </r>
  <r>
    <x v="358"/>
    <s v="O221103058620"/>
    <s v="2022"/>
    <s v="4분기(12월)"/>
    <x v="10"/>
    <s v="그리스"/>
    <s v="최지연"/>
    <x v="0"/>
    <s v="오뚜기전복죽285g*2"/>
    <n v="5400"/>
    <n v="1"/>
    <n v="5400"/>
  </r>
  <r>
    <x v="358"/>
    <s v="O221103058620"/>
    <s v="2022"/>
    <s v="4분기(12월)"/>
    <x v="10"/>
    <s v="그리스"/>
    <s v="최지연"/>
    <x v="0"/>
    <s v="오뚜기치킨튀김가루 1kg"/>
    <n v="6000"/>
    <n v="1"/>
    <n v="6000"/>
  </r>
  <r>
    <x v="358"/>
    <s v="O221103058620"/>
    <s v="2022"/>
    <s v="4분기(12월)"/>
    <x v="10"/>
    <s v="그리스"/>
    <s v="최지연"/>
    <x v="0"/>
    <s v="이광범명가 들기름160ml(100%국산)"/>
    <n v="22000"/>
    <n v="2"/>
    <n v="44000"/>
  </r>
  <r>
    <x v="358"/>
    <s v="O221103058620"/>
    <s v="2022"/>
    <s v="4분기(12월)"/>
    <x v="10"/>
    <s v="그리스"/>
    <s v="최지연"/>
    <x v="0"/>
    <s v="종가반상 곱창전골400g*2"/>
    <n v="11600"/>
    <n v="2"/>
    <n v="23200"/>
  </r>
  <r>
    <x v="358"/>
    <s v="O221103058620"/>
    <s v="2022"/>
    <s v="4분기(12월)"/>
    <x v="10"/>
    <s v="그리스"/>
    <s v="최지연"/>
    <x v="0"/>
    <s v="종가반상 사골김치찌개450g*2"/>
    <n v="9240"/>
    <n v="4"/>
    <n v="36960"/>
  </r>
  <r>
    <x v="358"/>
    <s v="O221103058620"/>
    <s v="2022"/>
    <s v="4분기(12월)"/>
    <x v="10"/>
    <s v="그리스"/>
    <s v="최지연"/>
    <x v="0"/>
    <s v="종가반상 얼큰알탕450g*2"/>
    <n v="9240"/>
    <n v="1"/>
    <n v="9240"/>
  </r>
  <r>
    <x v="358"/>
    <s v="O221103058620"/>
    <s v="2022"/>
    <s v="4분기(12월)"/>
    <x v="10"/>
    <s v="그리스"/>
    <s v="최지연"/>
    <x v="0"/>
    <s v="진라면*매운맛(멀티5입)"/>
    <n v="3250"/>
    <n v="1"/>
    <n v="3250"/>
  </r>
  <r>
    <x v="358"/>
    <s v="O221103058620"/>
    <s v="2022"/>
    <s v="4분기(12월)"/>
    <x v="10"/>
    <s v="그리스"/>
    <s v="최지연"/>
    <x v="0"/>
    <s v="진라면*순한맛(멀티5입)"/>
    <n v="3200"/>
    <n v="1"/>
    <n v="3200"/>
  </r>
  <r>
    <x v="358"/>
    <s v="O221103058620"/>
    <s v="2022"/>
    <s v="4분기(12월)"/>
    <x v="10"/>
    <s v="그리스"/>
    <s v="최지연"/>
    <x v="0"/>
    <s v="진미춘장300g"/>
    <n v="1900"/>
    <n v="1"/>
    <n v="1900"/>
  </r>
  <r>
    <x v="358"/>
    <s v="O221103058620"/>
    <s v="2022"/>
    <s v="4분기(12월)"/>
    <x v="10"/>
    <s v="그리스"/>
    <s v="최지연"/>
    <x v="0"/>
    <s v="청정원 순창쌈장 P500g"/>
    <n v="3550"/>
    <n v="2"/>
    <n v="7100"/>
  </r>
  <r>
    <x v="358"/>
    <s v="O221103058620"/>
    <s v="2022"/>
    <s v="4분기(12월)"/>
    <x v="10"/>
    <s v="그리스"/>
    <s v="최지연"/>
    <x v="0"/>
    <s v="청정원)직화짜장80g"/>
    <n v="2170"/>
    <n v="2"/>
    <n v="4340"/>
  </r>
  <r>
    <x v="358"/>
    <s v="O221103058620"/>
    <s v="2022"/>
    <s v="4분기(12월)"/>
    <x v="10"/>
    <s v="그리스"/>
    <s v="최지연"/>
    <x v="0"/>
    <s v="카라멜 메이플콘74g"/>
    <n v="990"/>
    <n v="5"/>
    <n v="4950"/>
  </r>
  <r>
    <x v="358"/>
    <s v="O221103058620"/>
    <s v="2022"/>
    <s v="4분기(12월)"/>
    <x v="10"/>
    <s v="그리스"/>
    <s v="최지연"/>
    <x v="0"/>
    <s v="컵누들 매콤한맛 37.8g*6입"/>
    <n v="6980"/>
    <n v="1"/>
    <n v="6980"/>
  </r>
  <r>
    <x v="358"/>
    <s v="O221103058620"/>
    <s v="2022"/>
    <s v="4분기(12월)"/>
    <x v="10"/>
    <s v="그리스"/>
    <s v="최지연"/>
    <x v="0"/>
    <s v="크라운 죠리퐁74g"/>
    <n v="1030"/>
    <n v="3"/>
    <n v="3090"/>
  </r>
  <r>
    <x v="358"/>
    <s v="O221103058620"/>
    <s v="2022"/>
    <s v="4분기(12월)"/>
    <x v="10"/>
    <s v="그리스"/>
    <s v="최지연"/>
    <x v="0"/>
    <s v="크라운 츄러스84g"/>
    <n v="1070"/>
    <n v="5"/>
    <n v="5350"/>
  </r>
  <r>
    <x v="358"/>
    <s v="O221103058620"/>
    <s v="2022"/>
    <s v="4분기(12월)"/>
    <x v="10"/>
    <s v="그리스"/>
    <s v="최지연"/>
    <x v="0"/>
    <s v="크라운 콘치 치즈크림66g"/>
    <n v="990"/>
    <n v="5"/>
    <n v="4950"/>
  </r>
  <r>
    <x v="358"/>
    <s v="O221103058620"/>
    <s v="2022"/>
    <s v="4분기(12월)"/>
    <x v="10"/>
    <s v="그리스"/>
    <s v="최지연"/>
    <x v="0"/>
    <s v="크라운 콘칩70g"/>
    <n v="1080"/>
    <n v="2"/>
    <n v="2160"/>
  </r>
  <r>
    <x v="358"/>
    <s v="O221103058620"/>
    <s v="2022"/>
    <s v="4분기(12월)"/>
    <x v="10"/>
    <s v="그리스"/>
    <s v="최지연"/>
    <x v="0"/>
    <s v="팔도 도시락 86g*24입"/>
    <n v="20000"/>
    <n v="2"/>
    <n v="40000"/>
  </r>
  <r>
    <x v="358"/>
    <s v="O221103058620"/>
    <s v="2022"/>
    <s v="4분기(12월)"/>
    <x v="10"/>
    <s v="그리스"/>
    <s v="최지연"/>
    <x v="0"/>
    <s v="팔도 왕뚜껑110g*18입"/>
    <n v="17360"/>
    <n v="1"/>
    <n v="17360"/>
  </r>
  <r>
    <x v="358"/>
    <s v="O221103058620"/>
    <s v="2022"/>
    <s v="4분기(12월)"/>
    <x v="10"/>
    <s v="그리스"/>
    <s v="최지연"/>
    <x v="0"/>
    <s v="한성 튀김맛우동211.5g*3"/>
    <n v="3800"/>
    <n v="1"/>
    <n v="3800"/>
  </r>
  <r>
    <x v="358"/>
    <s v="O221103058620"/>
    <s v="2022"/>
    <s v="4분기(12월)"/>
    <x v="10"/>
    <s v="그리스"/>
    <s v="최지연"/>
    <x v="0"/>
    <s v="해오름 홈메이드 통곡물현미  막걸리 키트24시간 완성530g"/>
    <n v="9200"/>
    <n v="1"/>
    <n v="9200"/>
  </r>
  <r>
    <x v="358"/>
    <s v="O221103058620"/>
    <s v="2022"/>
    <s v="4분기(12월)"/>
    <x v="10"/>
    <s v="그리스"/>
    <s v="최지연"/>
    <x v="0"/>
    <s v="해찬들그대로끓여먹는된장450g(쇠고기)"/>
    <n v="5900"/>
    <n v="1"/>
    <n v="5900"/>
  </r>
  <r>
    <x v="358"/>
    <s v="O221103058620"/>
    <s v="2022"/>
    <s v="4분기(12월)"/>
    <x v="10"/>
    <s v="그리스"/>
    <s v="최지연"/>
    <x v="0"/>
    <s v="해태 오사쯔60g"/>
    <n v="1080"/>
    <n v="2"/>
    <n v="2160"/>
  </r>
  <r>
    <x v="358"/>
    <s v="O221103058620"/>
    <s v="2022"/>
    <s v="4분기(12월)"/>
    <x v="10"/>
    <s v="그리스"/>
    <s v="최지연"/>
    <x v="0"/>
    <s v="해태 오예스360g"/>
    <n v="4200"/>
    <n v="1"/>
    <n v="4200"/>
  </r>
  <r>
    <x v="358"/>
    <s v="O221103058620"/>
    <s v="2022"/>
    <s v="4분기(12월)"/>
    <x v="10"/>
    <s v="그리스"/>
    <s v="최지연"/>
    <x v="0"/>
    <s v="해태 초코홈런볼 128g"/>
    <n v="3800"/>
    <n v="2"/>
    <n v="7600"/>
  </r>
  <r>
    <x v="358"/>
    <s v="O221103058620"/>
    <s v="2022"/>
    <s v="4분기(12월)"/>
    <x v="10"/>
    <s v="그리스"/>
    <s v="최지연"/>
    <x v="0"/>
    <s v="햇살담은 염도낮춘 다시마 간장1.7L"/>
    <n v="11000"/>
    <n v="1"/>
    <n v="11000"/>
  </r>
  <r>
    <x v="359"/>
    <s v="O221115058791"/>
    <s v="2022"/>
    <s v="4분기(12월)"/>
    <x v="18"/>
    <s v="헝가리"/>
    <s v="손길재"/>
    <x v="0"/>
    <s v="THE맛있는돌자반35g"/>
    <n v="1100"/>
    <n v="10"/>
    <n v="11000"/>
  </r>
  <r>
    <x v="359"/>
    <s v="O221115058791"/>
    <s v="2022"/>
    <s v="4분기(12월)"/>
    <x v="18"/>
    <s v="헝가리"/>
    <s v="손길재"/>
    <x v="0"/>
    <s v="농심 신라면(멀티5입)"/>
    <n v="3730"/>
    <n v="3"/>
    <n v="11190"/>
  </r>
  <r>
    <x v="359"/>
    <s v="O221115058791"/>
    <s v="2022"/>
    <s v="4분기(12월)"/>
    <x v="18"/>
    <s v="헝가리"/>
    <s v="손길재"/>
    <x v="0"/>
    <s v="농심 포스틱 84g"/>
    <n v="1240"/>
    <n v="3"/>
    <n v="3720"/>
  </r>
  <r>
    <x v="359"/>
    <s v="O221115058791"/>
    <s v="2022"/>
    <s v="4분기(12월)"/>
    <x v="18"/>
    <s v="헝가리"/>
    <s v="손길재"/>
    <x v="0"/>
    <s v="동원 고추참치100g*10"/>
    <n v="19390"/>
    <n v="2"/>
    <n v="38780"/>
  </r>
  <r>
    <x v="359"/>
    <s v="O221115058791"/>
    <s v="2022"/>
    <s v="4분기(12월)"/>
    <x v="18"/>
    <s v="헝가리"/>
    <s v="손길재"/>
    <x v="0"/>
    <s v="동원 살코기참치100g*5입"/>
    <n v="10200"/>
    <n v="2"/>
    <n v="20400"/>
  </r>
  <r>
    <x v="359"/>
    <s v="O221115058791"/>
    <s v="2022"/>
    <s v="4분기(12월)"/>
    <x v="18"/>
    <s v="헝가리"/>
    <s v="손길재"/>
    <x v="0"/>
    <s v="비비고 갈비탕400g*2"/>
    <n v="13520"/>
    <n v="1"/>
    <n v="13520"/>
  </r>
  <r>
    <x v="359"/>
    <s v="O221115058791"/>
    <s v="2022"/>
    <s v="4분기(12월)"/>
    <x v="18"/>
    <s v="헝가리"/>
    <s v="손길재"/>
    <x v="0"/>
    <s v="비비고 누룽지 닭백숙죽 280g"/>
    <n v="2850"/>
    <n v="2"/>
    <n v="5700"/>
  </r>
  <r>
    <x v="359"/>
    <s v="O221115058791"/>
    <s v="2022"/>
    <s v="4분기(12월)"/>
    <x v="18"/>
    <s v="헝가리"/>
    <s v="손길재"/>
    <x v="0"/>
    <s v="비비고 소고기 장터국500g*2"/>
    <n v="9040"/>
    <n v="2"/>
    <n v="18080"/>
  </r>
  <r>
    <x v="359"/>
    <s v="O221115058791"/>
    <s v="2022"/>
    <s v="4분기(12월)"/>
    <x v="18"/>
    <s v="헝가리"/>
    <s v="손길재"/>
    <x v="0"/>
    <s v="비비고 소고기미역국500g*2"/>
    <n v="7880"/>
    <n v="3"/>
    <n v="23640"/>
  </r>
  <r>
    <x v="359"/>
    <s v="O221115058791"/>
    <s v="2022"/>
    <s v="4분기(12월)"/>
    <x v="18"/>
    <s v="헝가리"/>
    <s v="손길재"/>
    <x v="0"/>
    <s v="비비고 육개장500g*2"/>
    <n v="8140"/>
    <n v="3"/>
    <n v="24420"/>
  </r>
  <r>
    <x v="359"/>
    <s v="O221115058791"/>
    <s v="2022"/>
    <s v="4분기(12월)"/>
    <x v="18"/>
    <s v="헝가리"/>
    <s v="손길재"/>
    <x v="0"/>
    <s v="삼양 불닭볶음면(멀티5입)"/>
    <n v="4500"/>
    <n v="3"/>
    <n v="13500"/>
  </r>
  <r>
    <x v="359"/>
    <s v="O221115058791"/>
    <s v="2022"/>
    <s v="4분기(12월)"/>
    <x v="18"/>
    <s v="헝가리"/>
    <s v="손길재"/>
    <x v="0"/>
    <s v="오뚜기 3분쇠고기짜장200g"/>
    <n v="1270"/>
    <n v="2"/>
    <n v="2540"/>
  </r>
  <r>
    <x v="359"/>
    <s v="O221115058791"/>
    <s v="2022"/>
    <s v="4분기(12월)"/>
    <x v="18"/>
    <s v="헝가리"/>
    <s v="손길재"/>
    <x v="0"/>
    <s v="오리온 고래밥46g"/>
    <n v="670"/>
    <n v="5"/>
    <n v="3350"/>
  </r>
  <r>
    <x v="359"/>
    <s v="O221115058791"/>
    <s v="2022"/>
    <s v="4분기(12월)"/>
    <x v="18"/>
    <s v="헝가리"/>
    <s v="손길재"/>
    <x v="0"/>
    <s v="오리온 오징어땅콩180g"/>
    <n v="2260"/>
    <n v="3"/>
    <n v="6780"/>
  </r>
  <r>
    <x v="359"/>
    <s v="O221115058791"/>
    <s v="2022"/>
    <s v="4분기(12월)"/>
    <x v="18"/>
    <s v="헝가리"/>
    <s v="손길재"/>
    <x v="0"/>
    <s v="전기구이 꾼 쥐포43g이상"/>
    <n v="1900"/>
    <n v="3"/>
    <n v="5700"/>
  </r>
  <r>
    <x v="359"/>
    <s v="O221115058791"/>
    <s v="2022"/>
    <s v="4분기(12월)"/>
    <x v="18"/>
    <s v="헝가리"/>
    <s v="손길재"/>
    <x v="0"/>
    <s v="진라면*매운맛(멀티5입)"/>
    <n v="3250"/>
    <n v="3"/>
    <n v="9750"/>
  </r>
  <r>
    <x v="359"/>
    <s v="O221115058791"/>
    <s v="2022"/>
    <s v="4분기(12월)"/>
    <x v="18"/>
    <s v="헝가리"/>
    <s v="손길재"/>
    <x v="0"/>
    <s v="질러 갈릭 바베큐육포30g"/>
    <n v="3270"/>
    <n v="3"/>
    <n v="9810"/>
  </r>
  <r>
    <x v="359"/>
    <s v="O221115058791"/>
    <s v="2022"/>
    <s v="4분기(12월)"/>
    <x v="18"/>
    <s v="헝가리"/>
    <s v="손길재"/>
    <x v="0"/>
    <s v="참깨라면 멀티 4입"/>
    <n v="4018"/>
    <n v="3"/>
    <n v="12054"/>
  </r>
  <r>
    <x v="359"/>
    <s v="O221115058791"/>
    <s v="2022"/>
    <s v="4분기(12월)"/>
    <x v="18"/>
    <s v="헝가리"/>
    <s v="손길재"/>
    <x v="0"/>
    <s v="해태 에이스364g"/>
    <n v="3600"/>
    <n v="2"/>
    <n v="7200"/>
  </r>
  <r>
    <x v="359"/>
    <s v="O221115058791"/>
    <s v="2022"/>
    <s v="4분기(12월)"/>
    <x v="18"/>
    <s v="헝가리"/>
    <s v="손길재"/>
    <x v="0"/>
    <s v="해태 허니버터칩60g*4입"/>
    <n v="4700"/>
    <n v="1"/>
    <n v="4700"/>
  </r>
  <r>
    <x v="359"/>
    <s v="O221115058791"/>
    <s v="2022"/>
    <s v="4분기(12월)"/>
    <x v="18"/>
    <s v="헝가리"/>
    <s v="손길재"/>
    <x v="0"/>
    <s v="해태)신당동떡볶이110g"/>
    <n v="1070"/>
    <n v="2"/>
    <n v="2140"/>
  </r>
  <r>
    <x v="359"/>
    <s v="O221115058791"/>
    <s v="2022"/>
    <s v="4분기(12월)"/>
    <x v="18"/>
    <s v="헝가리"/>
    <s v="손길재"/>
    <x v="0"/>
    <s v="햇반200g*4개입"/>
    <n v="5200"/>
    <n v="10"/>
    <n v="52000"/>
  </r>
  <r>
    <x v="360"/>
    <s v="O221117058792"/>
    <s v="2022"/>
    <s v="4분기(12월)"/>
    <x v="9"/>
    <s v="인도네시아"/>
    <s v="최희진"/>
    <x v="0"/>
    <s v=" 라비앙 비타 비타민 샤워필터150g-러블리피치 "/>
    <n v="11000"/>
    <n v="1"/>
    <n v="11000"/>
  </r>
  <r>
    <x v="360"/>
    <s v="O221117058792"/>
    <s v="2022"/>
    <s v="4분기(12월)"/>
    <x v="9"/>
    <s v="인도네시아"/>
    <s v="최희진"/>
    <x v="0"/>
    <s v="가그린 오리지널750ml"/>
    <n v="5800"/>
    <n v="1"/>
    <n v="5800"/>
  </r>
  <r>
    <x v="360"/>
    <s v="O221117058792"/>
    <s v="2022"/>
    <s v="4분기(12월)"/>
    <x v="9"/>
    <s v="인도네시아"/>
    <s v="최희진"/>
    <x v="0"/>
    <s v="깨끗한나라 물티슈캡형70매*6"/>
    <n v="12100"/>
    <n v="1"/>
    <n v="12100"/>
  </r>
  <r>
    <x v="360"/>
    <s v="O221117058792"/>
    <s v="2022"/>
    <s v="4분기(12월)"/>
    <x v="9"/>
    <s v="인도네시아"/>
    <s v="최희진"/>
    <x v="0"/>
    <s v="너구리 매운맛(멀티5입)"/>
    <n v="5090"/>
    <n v="2"/>
    <n v="10180"/>
  </r>
  <r>
    <x v="360"/>
    <s v="O221117058792"/>
    <s v="2022"/>
    <s v="4분기(12월)"/>
    <x v="9"/>
    <s v="인도네시아"/>
    <s v="최희진"/>
    <x v="0"/>
    <s v="농심 신라면(멀티5입)"/>
    <n v="3730"/>
    <n v="4"/>
    <n v="14920"/>
  </r>
  <r>
    <x v="360"/>
    <s v="O221117058792"/>
    <s v="2022"/>
    <s v="4분기(12월)"/>
    <x v="9"/>
    <s v="인도네시아"/>
    <s v="최희진"/>
    <x v="0"/>
    <s v="농심 안성탕면(멀티5입)"/>
    <n v="4080"/>
    <n v="1"/>
    <n v="4080"/>
  </r>
  <r>
    <x v="360"/>
    <s v="O221117058792"/>
    <s v="2022"/>
    <s v="4분기(12월)"/>
    <x v="9"/>
    <s v="인도네시아"/>
    <s v="최희진"/>
    <x v="0"/>
    <s v="농심)튀김우동소컵62g*6입"/>
    <n v="5910"/>
    <n v="2"/>
    <n v="11820"/>
  </r>
  <r>
    <x v="360"/>
    <s v="O221117058792"/>
    <s v="2022"/>
    <s v="4분기(12월)"/>
    <x v="9"/>
    <s v="인도네시아"/>
    <s v="최희진"/>
    <x v="0"/>
    <s v="농심짜파게티(멀티5입)"/>
    <n v="5000"/>
    <n v="3"/>
    <n v="15000"/>
  </r>
  <r>
    <x v="360"/>
    <s v="O221117058792"/>
    <s v="2022"/>
    <s v="4분기(12월)"/>
    <x v="9"/>
    <s v="인도네시아"/>
    <s v="최희진"/>
    <x v="0"/>
    <s v="딥 모이스처라이징 페이셜 마스크 10입"/>
    <n v="9000"/>
    <n v="3"/>
    <n v="27000"/>
  </r>
  <r>
    <x v="360"/>
    <s v="O221117058792"/>
    <s v="2022"/>
    <s v="4분기(12월)"/>
    <x v="9"/>
    <s v="인도네시아"/>
    <s v="최희진"/>
    <x v="0"/>
    <s v="딥액션폼클렌저120g(C&amp;C)"/>
    <n v="8000"/>
    <n v="1"/>
    <n v="8000"/>
  </r>
  <r>
    <x v="360"/>
    <s v="O221117058792"/>
    <s v="2022"/>
    <s v="4분기(12월)"/>
    <x v="9"/>
    <s v="인도네시아"/>
    <s v="최희진"/>
    <x v="0"/>
    <s v="물먹는하마(옷장용) *3입"/>
    <n v="4730"/>
    <n v="1"/>
    <n v="4730"/>
  </r>
  <r>
    <x v="360"/>
    <s v="O221117058792"/>
    <s v="2022"/>
    <s v="4분기(12월)"/>
    <x v="9"/>
    <s v="인도네시아"/>
    <s v="최희진"/>
    <x v="0"/>
    <s v="신라면 작은컵(6입)"/>
    <n v="5850"/>
    <n v="2"/>
    <n v="11700"/>
  </r>
  <r>
    <x v="360"/>
    <s v="O221117058792"/>
    <s v="2022"/>
    <s v="4분기(12월)"/>
    <x v="9"/>
    <s v="인도네시아"/>
    <s v="최희진"/>
    <x v="0"/>
    <s v="아모스 녹차실감샴푸500ml(중건성)"/>
    <n v="20810"/>
    <n v="1"/>
    <n v="20810"/>
  </r>
  <r>
    <x v="360"/>
    <s v="O221117058792"/>
    <s v="2022"/>
    <s v="4분기(12월)"/>
    <x v="9"/>
    <s v="인도네시아"/>
    <s v="최희진"/>
    <x v="0"/>
    <s v="오리온 마이구미 포도알맹이 67g"/>
    <n v="1270"/>
    <n v="1"/>
    <n v="1270"/>
  </r>
  <r>
    <x v="360"/>
    <s v="O221117058792"/>
    <s v="2022"/>
    <s v="4분기(12월)"/>
    <x v="9"/>
    <s v="인도네시아"/>
    <s v="최희진"/>
    <x v="0"/>
    <s v="진라면*매운맛(멀티5입)"/>
    <n v="3250"/>
    <n v="2"/>
    <n v="6500"/>
  </r>
  <r>
    <x v="360"/>
    <s v="O221117058792"/>
    <s v="2022"/>
    <s v="4분기(12월)"/>
    <x v="9"/>
    <s v="인도네시아"/>
    <s v="최희진"/>
    <x v="0"/>
    <s v="참깨라면 멀티 4입"/>
    <n v="4018"/>
    <n v="2"/>
    <n v="8036"/>
  </r>
  <r>
    <x v="360"/>
    <s v="O221117058792"/>
    <s v="2022"/>
    <s v="4분기(12월)"/>
    <x v="9"/>
    <s v="인도네시아"/>
    <s v="최희진"/>
    <x v="0"/>
    <s v="캉가루 스펀지구두약(검정)"/>
    <n v="6230"/>
    <n v="1"/>
    <n v="6230"/>
  </r>
  <r>
    <x v="360"/>
    <s v="O221117058792"/>
    <s v="2022"/>
    <s v="4분기(12월)"/>
    <x v="9"/>
    <s v="인도네시아"/>
    <s v="최희진"/>
    <x v="0"/>
    <s v="캉가루스폰지구두약(모든색상용)"/>
    <n v="6230"/>
    <n v="1"/>
    <n v="6230"/>
  </r>
  <r>
    <x v="360"/>
    <s v="O221117058792"/>
    <s v="2022"/>
    <s v="4분기(12월)"/>
    <x v="9"/>
    <s v="인도네시아"/>
    <s v="최희진"/>
    <x v="0"/>
    <s v="팔도비빔면(멀티5입)"/>
    <n v="4450"/>
    <n v="2"/>
    <n v="8900"/>
  </r>
  <r>
    <x v="360"/>
    <s v="O221117058792"/>
    <s v="2022"/>
    <s v="4분기(12월)"/>
    <x v="9"/>
    <s v="인도네시아"/>
    <s v="최희진"/>
    <x v="0"/>
    <s v="해피바스 다마스크 메이로즈에센스 바디워시900g"/>
    <n v="6490"/>
    <n v="1"/>
    <n v="6490"/>
  </r>
  <r>
    <x v="360"/>
    <s v="O221117058792"/>
    <s v="2022"/>
    <s v="4분기(12월)"/>
    <x v="9"/>
    <s v="인도네시아"/>
    <s v="최희진"/>
    <x v="0"/>
    <s v="해피홈 좀벌레OUT 서랍장용10입"/>
    <n v="5400"/>
    <n v="1"/>
    <n v="5400"/>
  </r>
  <r>
    <x v="360"/>
    <s v="O221117058792"/>
    <s v="2022"/>
    <s v="4분기(12월)"/>
    <x v="9"/>
    <s v="인도네시아"/>
    <s v="최희진"/>
    <x v="0"/>
    <s v="해피홈 좀벌레OUT 옷장용2입"/>
    <n v="5200"/>
    <n v="1"/>
    <n v="5200"/>
  </r>
  <r>
    <x v="360"/>
    <s v="O221117058792"/>
    <s v="2022"/>
    <s v="4분기(12월)"/>
    <x v="9"/>
    <s v="인도네시아"/>
    <s v="최희진"/>
    <x v="0"/>
    <s v="화장실용탈취제300g(라벤더향)"/>
    <n v="1900"/>
    <n v="4"/>
    <n v="7600"/>
  </r>
  <r>
    <x v="361"/>
    <s v="O221121058793"/>
    <s v="2022"/>
    <s v="4분기(12월)"/>
    <x v="16"/>
    <s v="인도"/>
    <s v="이천규"/>
    <x v="0"/>
    <s v="3분카레200g(순한맛)"/>
    <n v="1270"/>
    <n v="3"/>
    <n v="3810"/>
  </r>
  <r>
    <x v="361"/>
    <s v="O221121058793"/>
    <s v="2022"/>
    <s v="4분기(12월)"/>
    <x v="16"/>
    <s v="인도"/>
    <s v="이천규"/>
    <x v="0"/>
    <s v="백제 우리쌀떡국163g"/>
    <n v="2200"/>
    <n v="4"/>
    <n v="8800"/>
  </r>
  <r>
    <x v="361"/>
    <s v="O221121058793"/>
    <s v="2022"/>
    <s v="4분기(12월)"/>
    <x v="16"/>
    <s v="인도"/>
    <s v="이천규"/>
    <x v="0"/>
    <s v="비비고 닭곰탕500g"/>
    <n v="4980"/>
    <n v="4"/>
    <n v="19920"/>
  </r>
  <r>
    <x v="361"/>
    <s v="O221121058793"/>
    <s v="2022"/>
    <s v="4분기(12월)"/>
    <x v="16"/>
    <s v="인도"/>
    <s v="이천규"/>
    <x v="0"/>
    <s v="비비고 사골곰탕500g*2"/>
    <n v="2850"/>
    <n v="2"/>
    <n v="5700"/>
  </r>
  <r>
    <x v="361"/>
    <s v="O221121058793"/>
    <s v="2022"/>
    <s v="4분기(12월)"/>
    <x v="16"/>
    <s v="인도"/>
    <s v="이천규"/>
    <x v="0"/>
    <s v="비비고 소고기 장터국500g*2"/>
    <n v="9040"/>
    <n v="2"/>
    <n v="18080"/>
  </r>
  <r>
    <x v="361"/>
    <s v="O221121058793"/>
    <s v="2022"/>
    <s v="4분기(12월)"/>
    <x v="16"/>
    <s v="인도"/>
    <s v="이천규"/>
    <x v="0"/>
    <s v="오뚜기 3분쇠고기짜장200g"/>
    <n v="1270"/>
    <n v="3"/>
    <n v="3810"/>
  </r>
  <r>
    <x v="361"/>
    <s v="O221121058793"/>
    <s v="2022"/>
    <s v="4분기(12월)"/>
    <x v="16"/>
    <s v="인도"/>
    <s v="이천규"/>
    <x v="0"/>
    <s v="오뚜기 간편 미역국 9.5g (컵국)"/>
    <n v="1240"/>
    <n v="8"/>
    <n v="9920"/>
  </r>
  <r>
    <x v="361"/>
    <s v="O221121058793"/>
    <s v="2022"/>
    <s v="4분기(12월)"/>
    <x v="16"/>
    <s v="인도"/>
    <s v="이천규"/>
    <x v="0"/>
    <s v="오뚜기 간편사골우거지국(컵국)10g"/>
    <n v="1240"/>
    <n v="4"/>
    <n v="4960"/>
  </r>
  <r>
    <x v="361"/>
    <s v="O221121058793"/>
    <s v="2022"/>
    <s v="4분기(12월)"/>
    <x v="16"/>
    <s v="인도"/>
    <s v="이천규"/>
    <x v="0"/>
    <s v="햇반200g*4개입"/>
    <n v="5200"/>
    <n v="8"/>
    <n v="41600"/>
  </r>
  <r>
    <x v="362"/>
    <s v="O221125058814"/>
    <s v="2022"/>
    <s v="4분기(12월)"/>
    <x v="19"/>
    <s v="사우디아라비아"/>
    <s v="이윤호"/>
    <x v="0"/>
    <s v="건미역줄기 100g"/>
    <n v="7500"/>
    <n v="2"/>
    <n v="15000"/>
  </r>
  <r>
    <x v="362"/>
    <s v="O221125058814"/>
    <s v="2022"/>
    <s v="4분기(12월)"/>
    <x v="19"/>
    <s v="사우디아라비아"/>
    <s v="이윤호"/>
    <x v="0"/>
    <s v="농심 바나나킥 75g"/>
    <n v="1460"/>
    <n v="3"/>
    <n v="4380"/>
  </r>
  <r>
    <x v="362"/>
    <s v="O221125058814"/>
    <s v="2022"/>
    <s v="4분기(12월)"/>
    <x v="19"/>
    <s v="사우디아라비아"/>
    <s v="이윤호"/>
    <x v="0"/>
    <s v="농심 새우깡90g"/>
    <n v="1073"/>
    <n v="2"/>
    <n v="2146"/>
  </r>
  <r>
    <x v="362"/>
    <s v="O221125058814"/>
    <s v="2022"/>
    <s v="4분기(12월)"/>
    <x v="19"/>
    <s v="사우디아라비아"/>
    <s v="이윤호"/>
    <x v="0"/>
    <s v="농심 안성탕면(멀티5입)"/>
    <n v="4080"/>
    <n v="6"/>
    <n v="24480"/>
  </r>
  <r>
    <x v="362"/>
    <s v="O221125058814"/>
    <s v="2022"/>
    <s v="4분기(12월)"/>
    <x v="19"/>
    <s v="사우디아라비아"/>
    <s v="이윤호"/>
    <x v="0"/>
    <s v="농심짜파게티(멀티5입)"/>
    <n v="5000"/>
    <n v="1"/>
    <n v="5000"/>
  </r>
  <r>
    <x v="362"/>
    <s v="O221125058814"/>
    <s v="2022"/>
    <s v="4분기(12월)"/>
    <x v="19"/>
    <s v="사우디아라비아"/>
    <s v="이윤호"/>
    <x v="0"/>
    <s v="뉴월남쌈300g(16cm)"/>
    <n v="2720"/>
    <n v="1"/>
    <n v="2720"/>
  </r>
  <r>
    <x v="362"/>
    <s v="O221125058814"/>
    <s v="2022"/>
    <s v="4분기(12월)"/>
    <x v="19"/>
    <s v="사우디아라비아"/>
    <s v="이윤호"/>
    <x v="0"/>
    <s v="뚝딱 삶은곤드레300g"/>
    <n v="5500"/>
    <n v="4"/>
    <n v="22000"/>
  </r>
  <r>
    <x v="362"/>
    <s v="O221125058814"/>
    <s v="2022"/>
    <s v="4분기(12월)"/>
    <x v="19"/>
    <s v="사우디아라비아"/>
    <s v="이윤호"/>
    <x v="0"/>
    <s v="뚝딱 삶은시래기300g"/>
    <n v="5500"/>
    <n v="1"/>
    <n v="5500"/>
  </r>
  <r>
    <x v="362"/>
    <s v="O221125058814"/>
    <s v="2022"/>
    <s v="4분기(12월)"/>
    <x v="19"/>
    <s v="사우디아라비아"/>
    <s v="이윤호"/>
    <x v="0"/>
    <s v="레모나 생유산균9C 2g*50포 "/>
    <n v="11500"/>
    <n v="2"/>
    <n v="23000"/>
  </r>
  <r>
    <x v="362"/>
    <s v="O221125058814"/>
    <s v="2022"/>
    <s v="4분기(12월)"/>
    <x v="19"/>
    <s v="사우디아라비아"/>
    <s v="이윤호"/>
    <x v="0"/>
    <s v="맛술 생강 500ml"/>
    <n v="2780"/>
    <n v="1"/>
    <n v="2780"/>
  </r>
  <r>
    <x v="362"/>
    <s v="O221125058814"/>
    <s v="2022"/>
    <s v="4분기(12월)"/>
    <x v="19"/>
    <s v="사우디아라비아"/>
    <s v="이윤호"/>
    <x v="0"/>
    <s v="백설찹쌀호떡믹스400g"/>
    <n v="3800"/>
    <n v="1"/>
    <n v="3800"/>
  </r>
  <r>
    <x v="362"/>
    <s v="O221125058814"/>
    <s v="2022"/>
    <s v="4분기(12월)"/>
    <x v="19"/>
    <s v="사우디아라비아"/>
    <s v="이윤호"/>
    <x v="0"/>
    <s v="비비고 돼지고기김치찌개 460g*2"/>
    <n v="11400"/>
    <n v="1"/>
    <n v="11400"/>
  </r>
  <r>
    <x v="362"/>
    <s v="O221125058814"/>
    <s v="2022"/>
    <s v="4분기(12월)"/>
    <x v="19"/>
    <s v="사우디아라비아"/>
    <s v="이윤호"/>
    <x v="0"/>
    <s v="뿌셔뿌셔(바베큐맛)"/>
    <n v="840"/>
    <n v="15"/>
    <n v="12600"/>
  </r>
  <r>
    <x v="362"/>
    <s v="O221125058814"/>
    <s v="2022"/>
    <s v="4분기(12월)"/>
    <x v="19"/>
    <s v="사우디아라비아"/>
    <s v="이윤호"/>
    <x v="0"/>
    <s v="삼립 미니꿀약과140g"/>
    <n v="1400"/>
    <n v="3"/>
    <n v="4200"/>
  </r>
  <r>
    <x v="362"/>
    <s v="O221125058814"/>
    <s v="2022"/>
    <s v="4분기(12월)"/>
    <x v="19"/>
    <s v="사우디아라비아"/>
    <s v="이윤호"/>
    <x v="0"/>
    <s v="서해안 재래김100매"/>
    <n v="11000"/>
    <n v="1"/>
    <n v="11000"/>
  </r>
  <r>
    <x v="362"/>
    <s v="O221125058814"/>
    <s v="2022"/>
    <s v="4분기(12월)"/>
    <x v="19"/>
    <s v="사우디아라비아"/>
    <s v="이윤호"/>
    <x v="0"/>
    <s v="스팸 클래식300g*3입"/>
    <n v="12480"/>
    <n v="1"/>
    <n v="12480"/>
  </r>
  <r>
    <x v="362"/>
    <s v="O221125058814"/>
    <s v="2022"/>
    <s v="4분기(12월)"/>
    <x v="19"/>
    <s v="사우디아라비아"/>
    <s v="이윤호"/>
    <x v="0"/>
    <s v="신쫄이 딸기맛480g(20입)"/>
    <n v="11160"/>
    <n v="1"/>
    <n v="11160"/>
  </r>
  <r>
    <x v="362"/>
    <s v="O221125058814"/>
    <s v="2022"/>
    <s v="4분기(12월)"/>
    <x v="19"/>
    <s v="사우디아라비아"/>
    <s v="이윤호"/>
    <x v="0"/>
    <s v="신쫄이 레몬콜라맛480g(20입)"/>
    <n v="8500"/>
    <n v="2"/>
    <n v="17000"/>
  </r>
  <r>
    <x v="362"/>
    <s v="O221125058814"/>
    <s v="2022"/>
    <s v="4분기(12월)"/>
    <x v="19"/>
    <s v="사우디아라비아"/>
    <s v="이윤호"/>
    <x v="0"/>
    <s v="쌀과자 골드100g"/>
    <n v="900"/>
    <n v="15"/>
    <n v="13500"/>
  </r>
  <r>
    <x v="362"/>
    <s v="O221125058814"/>
    <s v="2022"/>
    <s v="4분기(12월)"/>
    <x v="19"/>
    <s v="사우디아라비아"/>
    <s v="이윤호"/>
    <x v="0"/>
    <s v="옛날 수연소면 500g"/>
    <n v="8850"/>
    <n v="1"/>
    <n v="8850"/>
  </r>
  <r>
    <x v="362"/>
    <s v="O221125058814"/>
    <s v="2022"/>
    <s v="4분기(12월)"/>
    <x v="19"/>
    <s v="사우디아라비아"/>
    <s v="이윤호"/>
    <x v="0"/>
    <s v="옛날당면500g"/>
    <n v="6650"/>
    <n v="3"/>
    <n v="19950"/>
  </r>
  <r>
    <x v="362"/>
    <s v="O221125058814"/>
    <s v="2022"/>
    <s v="4분기(12월)"/>
    <x v="19"/>
    <s v="사우디아라비아"/>
    <s v="이윤호"/>
    <x v="0"/>
    <s v="오뚜기 진짬뽕(멀티4입)"/>
    <n v="5430"/>
    <n v="1"/>
    <n v="5430"/>
  </r>
  <r>
    <x v="362"/>
    <s v="O221125058814"/>
    <s v="2022"/>
    <s v="4분기(12월)"/>
    <x v="19"/>
    <s v="사우디아라비아"/>
    <s v="이윤호"/>
    <x v="0"/>
    <s v="오뚜기)옛날참기름320ml"/>
    <n v="6660"/>
    <n v="1"/>
    <n v="6660"/>
  </r>
  <r>
    <x v="362"/>
    <s v="O221125058814"/>
    <s v="2022"/>
    <s v="4분기(12월)"/>
    <x v="19"/>
    <s v="사우디아라비아"/>
    <s v="이윤호"/>
    <x v="0"/>
    <s v="유동 번데기130g*3"/>
    <n v="3280"/>
    <n v="2"/>
    <n v="6560"/>
  </r>
  <r>
    <x v="362"/>
    <s v="O221125058814"/>
    <s v="2022"/>
    <s v="4분기(12월)"/>
    <x v="19"/>
    <s v="사우디아라비아"/>
    <s v="이윤호"/>
    <x v="0"/>
    <s v="유동자연산골뱅이 140g*4"/>
    <n v="15920"/>
    <n v="1"/>
    <n v="15920"/>
  </r>
  <r>
    <x v="362"/>
    <s v="O221125058814"/>
    <s v="2022"/>
    <s v="4분기(12월)"/>
    <x v="19"/>
    <s v="사우디아라비아"/>
    <s v="이윤호"/>
    <x v="0"/>
    <s v="젤리스트로우482g(25입)"/>
    <n v="4500"/>
    <n v="2"/>
    <n v="9000"/>
  </r>
  <r>
    <x v="362"/>
    <s v="O221125058814"/>
    <s v="2022"/>
    <s v="4분기(12월)"/>
    <x v="19"/>
    <s v="사우디아라비아"/>
    <s v="이윤호"/>
    <x v="0"/>
    <s v="진공 알찬미 5kg"/>
    <n v="28700"/>
    <n v="1"/>
    <n v="28700"/>
  </r>
  <r>
    <x v="362"/>
    <s v="O221125058814"/>
    <s v="2022"/>
    <s v="4분기(12월)"/>
    <x v="19"/>
    <s v="사우디아라비아"/>
    <s v="이윤호"/>
    <x v="0"/>
    <s v="진공 찹쌀1kg"/>
    <n v="7400"/>
    <n v="2"/>
    <n v="14800"/>
  </r>
  <r>
    <x v="362"/>
    <s v="O221125058814"/>
    <s v="2022"/>
    <s v="4분기(12월)"/>
    <x v="19"/>
    <s v="사우디아라비아"/>
    <s v="이윤호"/>
    <x v="0"/>
    <s v="진라면*순한맛(멀티5입)"/>
    <n v="3200"/>
    <n v="6"/>
    <n v="19200"/>
  </r>
  <r>
    <x v="362"/>
    <s v="O221125058814"/>
    <s v="2022"/>
    <s v="4분기(12월)"/>
    <x v="19"/>
    <s v="사우디아라비아"/>
    <s v="이윤호"/>
    <x v="0"/>
    <s v="진라면소컵(순한맛)65g*6입"/>
    <n v="4070"/>
    <n v="2"/>
    <n v="8140"/>
  </r>
  <r>
    <x v="362"/>
    <s v="O221125058814"/>
    <s v="2022"/>
    <s v="4분기(12월)"/>
    <x v="19"/>
    <s v="사우디아라비아"/>
    <s v="이윤호"/>
    <x v="0"/>
    <s v="청솔국산황기40g"/>
    <n v="2420"/>
    <n v="1"/>
    <n v="2420"/>
  </r>
  <r>
    <x v="362"/>
    <s v="O221125058814"/>
    <s v="2022"/>
    <s v="4분기(12월)"/>
    <x v="19"/>
    <s v="사우디아라비아"/>
    <s v="이윤호"/>
    <x v="0"/>
    <s v="청은 들깨가루 200g(탕용)"/>
    <n v="4900"/>
    <n v="1"/>
    <n v="4900"/>
  </r>
  <r>
    <x v="362"/>
    <s v="O221125058814"/>
    <s v="2022"/>
    <s v="4분기(12월)"/>
    <x v="19"/>
    <s v="사우디아라비아"/>
    <s v="이윤호"/>
    <x v="0"/>
    <s v="추억의맛 달고나 캔디50g"/>
    <n v="1000"/>
    <n v="3"/>
    <n v="3000"/>
  </r>
  <r>
    <x v="362"/>
    <s v="O221125058814"/>
    <s v="2022"/>
    <s v="4분기(12월)"/>
    <x v="19"/>
    <s v="사우디아라비아"/>
    <s v="이윤호"/>
    <x v="0"/>
    <s v="크라운 못말리는 신짱120g"/>
    <n v="1090"/>
    <n v="2"/>
    <n v="2180"/>
  </r>
  <r>
    <x v="362"/>
    <s v="O221125058814"/>
    <s v="2022"/>
    <s v="4분기(12월)"/>
    <x v="19"/>
    <s v="사우디아라비아"/>
    <s v="이윤호"/>
    <x v="0"/>
    <s v="크라운 츄러스84g"/>
    <n v="1070"/>
    <n v="2"/>
    <n v="2140"/>
  </r>
  <r>
    <x v="362"/>
    <s v="O221125058814"/>
    <s v="2022"/>
    <s v="4분기(12월)"/>
    <x v="19"/>
    <s v="사우디아라비아"/>
    <s v="이윤호"/>
    <x v="0"/>
    <s v="통밀말이80g "/>
    <n v="1000"/>
    <n v="4"/>
    <n v="4000"/>
  </r>
  <r>
    <x v="362"/>
    <s v="O221125058814"/>
    <s v="2022"/>
    <s v="4분기(12월)"/>
    <x v="19"/>
    <s v="사우디아라비아"/>
    <s v="이윤호"/>
    <x v="0"/>
    <s v="해오름 홈메이드 통곡물현미  막걸리 키트24시간 완성530g"/>
    <n v="9200"/>
    <n v="2"/>
    <n v="18400"/>
  </r>
  <r>
    <x v="362"/>
    <s v="O221125058814"/>
    <s v="2022"/>
    <s v="4분기(12월)"/>
    <x v="19"/>
    <s v="사우디아라비아"/>
    <s v="이윤호"/>
    <x v="0"/>
    <s v="해태 맛동산 90g"/>
    <n v="1380"/>
    <n v="3"/>
    <n v="4140"/>
  </r>
  <r>
    <x v="362"/>
    <s v="O221125058814"/>
    <s v="2022"/>
    <s v="4분기(12월)"/>
    <x v="19"/>
    <s v="사우디아라비아"/>
    <s v="이윤호"/>
    <x v="0"/>
    <s v="해태 오사쯔60g"/>
    <n v="1080"/>
    <n v="2"/>
    <n v="2160"/>
  </r>
  <r>
    <x v="362"/>
    <s v="O221125058814"/>
    <s v="2022"/>
    <s v="4분기(12월)"/>
    <x v="19"/>
    <s v="사우디아라비아"/>
    <s v="이윤호"/>
    <x v="0"/>
    <s v="해태 자두캔디130g"/>
    <n v="1520"/>
    <n v="2"/>
    <n v="3040"/>
  </r>
  <r>
    <x v="362"/>
    <s v="O221125058814"/>
    <s v="2022"/>
    <s v="4분기(12월)"/>
    <x v="19"/>
    <s v="사우디아라비아"/>
    <s v="이윤호"/>
    <x v="0"/>
    <s v="해태)신당동떡볶이110g"/>
    <n v="1070"/>
    <n v="3"/>
    <n v="3210"/>
  </r>
  <r>
    <x v="362"/>
    <s v="O221125058814"/>
    <s v="2022"/>
    <s v="4분기(12월)"/>
    <x v="19"/>
    <s v="사우디아라비아"/>
    <s v="이윤호"/>
    <x v="0"/>
    <s v="해표 두번구워 더고소한 김밥김20g"/>
    <n v="1900"/>
    <n v="1"/>
    <n v="1900"/>
  </r>
  <r>
    <x v="363"/>
    <s v="O221125058813"/>
    <s v="2022"/>
    <s v="4분기(12월)"/>
    <x v="19"/>
    <s v="사우디아라비아"/>
    <s v="이승진"/>
    <x v="0"/>
    <s v=" 데일리 콤부차 피치20T "/>
    <n v="9900"/>
    <n v="1"/>
    <n v="9900"/>
  </r>
  <r>
    <x v="363"/>
    <s v="O221125058813"/>
    <s v="2022"/>
    <s v="4분기(12월)"/>
    <x v="19"/>
    <s v="사우디아라비아"/>
    <s v="이승진"/>
    <x v="0"/>
    <s v="The맛있는 김도둑 김밥용김10매"/>
    <n v="1400"/>
    <n v="1"/>
    <n v="1400"/>
  </r>
  <r>
    <x v="363"/>
    <s v="O221125058813"/>
    <s v="2022"/>
    <s v="4분기(12월)"/>
    <x v="19"/>
    <s v="사우디아라비아"/>
    <s v="이승진"/>
    <x v="0"/>
    <s v="The맛있는광천돌자반70g"/>
    <n v="1780"/>
    <n v="1"/>
    <n v="1780"/>
  </r>
  <r>
    <x v="363"/>
    <s v="O221125058813"/>
    <s v="2022"/>
    <s v="4분기(12월)"/>
    <x v="19"/>
    <s v="사우디아라비아"/>
    <s v="이승진"/>
    <x v="0"/>
    <s v="구운감자 135g"/>
    <n v="3600"/>
    <n v="3"/>
    <n v="10800"/>
  </r>
  <r>
    <x v="363"/>
    <s v="O221125058813"/>
    <s v="2022"/>
    <s v="4분기(12월)"/>
    <x v="19"/>
    <s v="사우디아라비아"/>
    <s v="이승진"/>
    <x v="0"/>
    <s v="구운감자 슬림80g"/>
    <n v="1090"/>
    <n v="2"/>
    <n v="2180"/>
  </r>
  <r>
    <x v="363"/>
    <s v="O221125058813"/>
    <s v="2022"/>
    <s v="4분기(12월)"/>
    <x v="19"/>
    <s v="사우디아라비아"/>
    <s v="이승진"/>
    <x v="0"/>
    <s v="너구리 매운맛(멀티5입)"/>
    <n v="5090"/>
    <n v="1"/>
    <n v="5090"/>
  </r>
  <r>
    <x v="363"/>
    <s v="O221125058813"/>
    <s v="2022"/>
    <s v="4분기(12월)"/>
    <x v="19"/>
    <s v="사우디아라비아"/>
    <s v="이승진"/>
    <x v="0"/>
    <s v="농심 꿀꽈배기90g"/>
    <n v="1240"/>
    <n v="4"/>
    <n v="4960"/>
  </r>
  <r>
    <x v="363"/>
    <s v="O221125058813"/>
    <s v="2022"/>
    <s v="4분기(12월)"/>
    <x v="19"/>
    <s v="사우디아라비아"/>
    <s v="이승진"/>
    <x v="0"/>
    <s v="농심 신라면(멀티5입)"/>
    <n v="3730"/>
    <n v="1"/>
    <n v="3730"/>
  </r>
  <r>
    <x v="363"/>
    <s v="O221125058813"/>
    <s v="2022"/>
    <s v="4분기(12월)"/>
    <x v="19"/>
    <s v="사우디아라비아"/>
    <s v="이승진"/>
    <x v="0"/>
    <s v="다농원 유기농가루녹차100% 40g"/>
    <n v="6400"/>
    <n v="1"/>
    <n v="6400"/>
  </r>
  <r>
    <x v="363"/>
    <s v="O221125058813"/>
    <s v="2022"/>
    <s v="4분기(12월)"/>
    <x v="19"/>
    <s v="사우디아라비아"/>
    <s v="이승진"/>
    <x v="0"/>
    <s v="두손푸드 마시는 단팥죽 10팩"/>
    <n v="16000"/>
    <n v="1"/>
    <n v="16000"/>
  </r>
  <r>
    <x v="363"/>
    <s v="O221125058813"/>
    <s v="2022"/>
    <s v="4분기(12월)"/>
    <x v="19"/>
    <s v="사우디아라비아"/>
    <s v="이승진"/>
    <x v="0"/>
    <s v="마산몽고간장 진1.5ℓ"/>
    <n v="11000"/>
    <n v="1"/>
    <n v="11000"/>
  </r>
  <r>
    <x v="363"/>
    <s v="O221125058813"/>
    <s v="2022"/>
    <s v="4분기(12월)"/>
    <x v="19"/>
    <s v="사우디아라비아"/>
    <s v="이승진"/>
    <x v="0"/>
    <s v="몸이반한곤약젤리 디저트(복숭아)130ml*10입"/>
    <n v="9900"/>
    <n v="1"/>
    <n v="9900"/>
  </r>
  <r>
    <x v="363"/>
    <s v="O221125058813"/>
    <s v="2022"/>
    <s v="4분기(12월)"/>
    <x v="19"/>
    <s v="사우디아라비아"/>
    <s v="이승진"/>
    <x v="0"/>
    <s v="미에로 화이바350ml*6"/>
    <n v="7800"/>
    <n v="1"/>
    <n v="7800"/>
  </r>
  <r>
    <x v="363"/>
    <s v="O221125058813"/>
    <s v="2022"/>
    <s v="4분기(12월)"/>
    <x v="19"/>
    <s v="사우디아라비아"/>
    <s v="이승진"/>
    <x v="0"/>
    <s v="비비고 돼지고기김치찌개 460g*2"/>
    <n v="11400"/>
    <n v="2"/>
    <n v="22800"/>
  </r>
  <r>
    <x v="363"/>
    <s v="O221125058813"/>
    <s v="2022"/>
    <s v="4분기(12월)"/>
    <x v="19"/>
    <s v="사우디아라비아"/>
    <s v="이승진"/>
    <x v="0"/>
    <s v="비비고차돌육개장500g*2"/>
    <n v="11780"/>
    <n v="1"/>
    <n v="11780"/>
  </r>
  <r>
    <x v="363"/>
    <s v="O221125058813"/>
    <s v="2022"/>
    <s v="4분기(12월)"/>
    <x v="19"/>
    <s v="사우디아라비아"/>
    <s v="이승진"/>
    <x v="0"/>
    <s v="빠삭빠삭 꾸이꾼23g*5"/>
    <n v="6100"/>
    <n v="1"/>
    <n v="6100"/>
  </r>
  <r>
    <x v="363"/>
    <s v="O221125058813"/>
    <s v="2022"/>
    <s v="4분기(12월)"/>
    <x v="19"/>
    <s v="사우디아라비아"/>
    <s v="이승진"/>
    <x v="0"/>
    <s v="뽀로로 워터젤리 복숭아*10입"/>
    <n v="9900"/>
    <n v="1"/>
    <n v="9900"/>
  </r>
  <r>
    <x v="363"/>
    <s v="O221125058813"/>
    <s v="2022"/>
    <s v="4분기(12월)"/>
    <x v="19"/>
    <s v="사우디아라비아"/>
    <s v="이승진"/>
    <x v="0"/>
    <s v="뽀로로 워터젤리 포도120ml*10입"/>
    <n v="9900"/>
    <n v="1"/>
    <n v="9900"/>
  </r>
  <r>
    <x v="363"/>
    <s v="O221125058813"/>
    <s v="2022"/>
    <s v="4분기(12월)"/>
    <x v="19"/>
    <s v="사우디아라비아"/>
    <s v="이승진"/>
    <x v="0"/>
    <s v="쁘띠첼 과일젤리 복숭아 210g*6"/>
    <n v="12000"/>
    <n v="2"/>
    <n v="24000"/>
  </r>
  <r>
    <x v="363"/>
    <s v="O221125058813"/>
    <s v="2022"/>
    <s v="4분기(12월)"/>
    <x v="19"/>
    <s v="사우디아라비아"/>
    <s v="이승진"/>
    <x v="0"/>
    <s v="쁘띠첼 과일젤리 포도 210g*6"/>
    <n v="12000"/>
    <n v="1"/>
    <n v="12000"/>
  </r>
  <r>
    <x v="363"/>
    <s v="O221125058813"/>
    <s v="2022"/>
    <s v="4분기(12월)"/>
    <x v="19"/>
    <s v="사우디아라비아"/>
    <s v="이승진"/>
    <x v="0"/>
    <s v="사조 참치액500ml"/>
    <n v="5800"/>
    <n v="1"/>
    <n v="5800"/>
  </r>
  <r>
    <x v="363"/>
    <s v="O221125058813"/>
    <s v="2022"/>
    <s v="4분기(12월)"/>
    <x v="19"/>
    <s v="사우디아라비아"/>
    <s v="이승진"/>
    <x v="0"/>
    <s v="삼색천하 오징어70g"/>
    <n v="6620"/>
    <n v="3"/>
    <n v="19860"/>
  </r>
  <r>
    <x v="363"/>
    <s v="O221125058813"/>
    <s v="2022"/>
    <s v="4분기(12월)"/>
    <x v="19"/>
    <s v="사우디아라비아"/>
    <s v="이승진"/>
    <x v="0"/>
    <s v="설악산 국산 건더덕취(미역취)60g"/>
    <n v="6000"/>
    <n v="1"/>
    <n v="6000"/>
  </r>
  <r>
    <x v="363"/>
    <s v="O221125058813"/>
    <s v="2022"/>
    <s v="4분기(12월)"/>
    <x v="19"/>
    <s v="사우디아라비아"/>
    <s v="이승진"/>
    <x v="0"/>
    <s v="설악산 국산 건도라지100g"/>
    <n v="17100"/>
    <n v="1"/>
    <n v="17100"/>
  </r>
  <r>
    <x v="363"/>
    <s v="O221125058813"/>
    <s v="2022"/>
    <s v="4분기(12월)"/>
    <x v="19"/>
    <s v="사우디아라비아"/>
    <s v="이승진"/>
    <x v="0"/>
    <s v="설악산 국산 건취나물60g"/>
    <n v="6000"/>
    <n v="1"/>
    <n v="6000"/>
  </r>
  <r>
    <x v="363"/>
    <s v="O221125058813"/>
    <s v="2022"/>
    <s v="4분기(12월)"/>
    <x v="19"/>
    <s v="사우디아라비아"/>
    <s v="이승진"/>
    <x v="0"/>
    <s v="설악산 국산 친환경인증표고버섯 절편80g"/>
    <n v="7800"/>
    <n v="1"/>
    <n v="7800"/>
  </r>
  <r>
    <x v="363"/>
    <s v="O221125058813"/>
    <s v="2022"/>
    <s v="4분기(12월)"/>
    <x v="19"/>
    <s v="사우디아라비아"/>
    <s v="이승진"/>
    <x v="0"/>
    <s v="설악산 나물이야기 호박말림130g 국산 "/>
    <n v="6000"/>
    <n v="1"/>
    <n v="6000"/>
  </r>
  <r>
    <x v="363"/>
    <s v="O221125058813"/>
    <s v="2022"/>
    <s v="4분기(12월)"/>
    <x v="19"/>
    <s v="사우디아라비아"/>
    <s v="이승진"/>
    <x v="0"/>
    <s v="신양촌 양조 생명물간장 860ml"/>
    <n v="9500"/>
    <n v="1"/>
    <n v="9500"/>
  </r>
  <r>
    <x v="363"/>
    <s v="O221125058813"/>
    <s v="2022"/>
    <s v="4분기(12월)"/>
    <x v="19"/>
    <s v="사우디아라비아"/>
    <s v="이승진"/>
    <x v="0"/>
    <s v="쌀과자 골드100g"/>
    <n v="900"/>
    <n v="1"/>
    <n v="900"/>
  </r>
  <r>
    <x v="363"/>
    <s v="O221125058813"/>
    <s v="2022"/>
    <s v="4분기(12월)"/>
    <x v="19"/>
    <s v="사우디아라비아"/>
    <s v="이승진"/>
    <x v="0"/>
    <s v="오뚜기 백세카레 고형 약간매운맛100g"/>
    <n v="3070"/>
    <n v="4"/>
    <n v="12280"/>
  </r>
  <r>
    <x v="363"/>
    <s v="O221125058813"/>
    <s v="2022"/>
    <s v="4분기(12월)"/>
    <x v="19"/>
    <s v="사우디아라비아"/>
    <s v="이승진"/>
    <x v="0"/>
    <s v="오뚜기옛날미역50g"/>
    <n v="2220"/>
    <n v="1"/>
    <n v="2220"/>
  </r>
  <r>
    <x v="363"/>
    <s v="O221125058813"/>
    <s v="2022"/>
    <s v="4분기(12월)"/>
    <x v="19"/>
    <s v="사우디아라비아"/>
    <s v="이승진"/>
    <x v="0"/>
    <s v="오리온 고래밥46g"/>
    <n v="670"/>
    <n v="1"/>
    <n v="670"/>
  </r>
  <r>
    <x v="363"/>
    <s v="O221125058813"/>
    <s v="2022"/>
    <s v="4분기(12월)"/>
    <x v="19"/>
    <s v="사우디아라비아"/>
    <s v="이승진"/>
    <x v="0"/>
    <s v="오즈키친 전복죽450g"/>
    <n v="3890"/>
    <n v="1"/>
    <n v="3890"/>
  </r>
  <r>
    <x v="363"/>
    <s v="O221125058813"/>
    <s v="2022"/>
    <s v="4분기(12월)"/>
    <x v="19"/>
    <s v="사우디아라비아"/>
    <s v="이승진"/>
    <x v="0"/>
    <s v="우리엄마 명태채 볶음50g*5"/>
    <n v="15800"/>
    <n v="1"/>
    <n v="15800"/>
  </r>
  <r>
    <x v="363"/>
    <s v="O221125058813"/>
    <s v="2022"/>
    <s v="4분기(12월)"/>
    <x v="19"/>
    <s v="사우디아라비아"/>
    <s v="이승진"/>
    <x v="0"/>
    <s v="전기구이 꾼 쥐포43g이상"/>
    <n v="1900"/>
    <n v="5"/>
    <n v="9500"/>
  </r>
  <r>
    <x v="363"/>
    <s v="O221125058813"/>
    <s v="2022"/>
    <s v="4분기(12월)"/>
    <x v="19"/>
    <s v="사우디아라비아"/>
    <s v="이승진"/>
    <x v="0"/>
    <s v="젤리스트로우482g(25입)"/>
    <n v="4500"/>
    <n v="8"/>
    <n v="36000"/>
  </r>
  <r>
    <x v="363"/>
    <s v="O221125058813"/>
    <s v="2022"/>
    <s v="4분기(12월)"/>
    <x v="19"/>
    <s v="사우디아라비아"/>
    <s v="이승진"/>
    <x v="0"/>
    <s v="종가반상 사골선지해장국450g*2"/>
    <n v="9240"/>
    <n v="2"/>
    <n v="18480"/>
  </r>
  <r>
    <x v="363"/>
    <s v="O221125058813"/>
    <s v="2022"/>
    <s v="4분기(12월)"/>
    <x v="19"/>
    <s v="사우디아라비아"/>
    <s v="이승진"/>
    <x v="0"/>
    <s v="진공 귀리1kg"/>
    <n v="2650"/>
    <n v="1"/>
    <n v="2650"/>
  </r>
  <r>
    <x v="363"/>
    <s v="O221125058813"/>
    <s v="2022"/>
    <s v="4분기(12월)"/>
    <x v="19"/>
    <s v="사우디아라비아"/>
    <s v="이승진"/>
    <x v="0"/>
    <s v="진공 보리쌀1kg"/>
    <n v="3450"/>
    <n v="1"/>
    <n v="3450"/>
  </r>
  <r>
    <x v="363"/>
    <s v="O221125058813"/>
    <s v="2022"/>
    <s v="4분기(12월)"/>
    <x v="19"/>
    <s v="사우디아라비아"/>
    <s v="이승진"/>
    <x v="0"/>
    <s v="진공 찰보리1kg"/>
    <n v="3750"/>
    <n v="1"/>
    <n v="3750"/>
  </r>
  <r>
    <x v="363"/>
    <s v="O221125058813"/>
    <s v="2022"/>
    <s v="4분기(12월)"/>
    <x v="19"/>
    <s v="사우디아라비아"/>
    <s v="이승진"/>
    <x v="0"/>
    <s v="진공 찰현미1kg"/>
    <n v="7200"/>
    <n v="1"/>
    <n v="7200"/>
  </r>
  <r>
    <x v="363"/>
    <s v="O221125058813"/>
    <s v="2022"/>
    <s v="4분기(12월)"/>
    <x v="19"/>
    <s v="사우디아라비아"/>
    <s v="이승진"/>
    <x v="0"/>
    <s v="진공 찰흑미1kg"/>
    <n v="7100"/>
    <n v="1"/>
    <n v="7100"/>
  </r>
  <r>
    <x v="363"/>
    <s v="O221125058813"/>
    <s v="2022"/>
    <s v="4분기(12월)"/>
    <x v="19"/>
    <s v="사우디아라비아"/>
    <s v="이승진"/>
    <x v="0"/>
    <s v="진공 현미1kg"/>
    <n v="5550"/>
    <n v="1"/>
    <n v="5550"/>
  </r>
  <r>
    <x v="363"/>
    <s v="O221125058813"/>
    <s v="2022"/>
    <s v="4분기(12월)"/>
    <x v="19"/>
    <s v="사우디아라비아"/>
    <s v="이승진"/>
    <x v="0"/>
    <s v="참이맛 감자탕 800g "/>
    <n v="5220"/>
    <n v="3"/>
    <n v="15660"/>
  </r>
  <r>
    <x v="363"/>
    <s v="O221125058813"/>
    <s v="2022"/>
    <s v="4분기(12월)"/>
    <x v="19"/>
    <s v="사우디아라비아"/>
    <s v="이승진"/>
    <x v="0"/>
    <s v="청정원 고기전용쌈장450g"/>
    <n v="4700"/>
    <n v="1"/>
    <n v="4700"/>
  </r>
  <r>
    <x v="363"/>
    <s v="O221125058813"/>
    <s v="2022"/>
    <s v="4분기(12월)"/>
    <x v="19"/>
    <s v="사우디아라비아"/>
    <s v="이승진"/>
    <x v="0"/>
    <s v="청정원 도가니탕450g*2"/>
    <n v="11200"/>
    <n v="2"/>
    <n v="22400"/>
  </r>
  <r>
    <x v="363"/>
    <s v="O221125058813"/>
    <s v="2022"/>
    <s v="4분기(12월)"/>
    <x v="19"/>
    <s v="사우디아라비아"/>
    <s v="이승진"/>
    <x v="0"/>
    <s v="추억의맛 달고나 캔디50g"/>
    <n v="1000"/>
    <n v="1"/>
    <n v="1000"/>
  </r>
  <r>
    <x v="363"/>
    <s v="O221125058813"/>
    <s v="2022"/>
    <s v="4분기(12월)"/>
    <x v="19"/>
    <s v="사우디아라비아"/>
    <s v="이승진"/>
    <x v="0"/>
    <s v="해찬들그대로끓여먹는된장450g(쇠고기)"/>
    <n v="5900"/>
    <n v="2"/>
    <n v="11800"/>
  </r>
  <r>
    <x v="363"/>
    <s v="O221125058813"/>
    <s v="2022"/>
    <s v="4분기(12월)"/>
    <x v="19"/>
    <s v="사우디아라비아"/>
    <s v="이승진"/>
    <x v="0"/>
    <s v="해태 맛동산 90g"/>
    <n v="1380"/>
    <n v="1"/>
    <n v="1380"/>
  </r>
  <r>
    <x v="363"/>
    <s v="O221125058813"/>
    <s v="2022"/>
    <s v="4분기(12월)"/>
    <x v="19"/>
    <s v="사우디아라비아"/>
    <s v="이승진"/>
    <x v="0"/>
    <s v="햇살담은양조진간장1.7L"/>
    <n v="8400"/>
    <n v="1"/>
    <n v="8400"/>
  </r>
  <r>
    <x v="364"/>
    <s v="O221108058781"/>
    <s v="2022"/>
    <s v="4분기(12월)"/>
    <x v="8"/>
    <s v="중국"/>
    <s v="이동훈"/>
    <x v="1"/>
    <s v="EBS 어휘가 독해다! 중학 국어 어휘(2022)"/>
    <n v="10800"/>
    <n v="1"/>
    <n v="10800"/>
  </r>
  <r>
    <x v="364"/>
    <s v="O221108058781"/>
    <s v="2022"/>
    <s v="4분기(12월)"/>
    <x v="8"/>
    <s v="중국"/>
    <s v="이동훈"/>
    <x v="1"/>
    <s v="EBS 필독 중학 교과서 소설(2022)"/>
    <n v="12150"/>
    <n v="1"/>
    <n v="12150"/>
  </r>
  <r>
    <x v="364"/>
    <s v="O221108058781"/>
    <s v="2022"/>
    <s v="4분기(12월)"/>
    <x v="8"/>
    <s v="중국"/>
    <s v="이동훈"/>
    <x v="1"/>
    <s v="EBS 필독 중학 교과서 시(2022)"/>
    <n v="7200"/>
    <n v="1"/>
    <n v="7200"/>
  </r>
  <r>
    <x v="364"/>
    <s v="O221108058781"/>
    <s v="2022"/>
    <s v="4분기(12월)"/>
    <x v="8"/>
    <s v="중국"/>
    <s v="이동훈"/>
    <x v="1"/>
    <s v="개념원리 수학(상) + 개념원리 수학(하) + 핵심개념팩 증정 세트(2022)(전2권)"/>
    <n v="30600"/>
    <n v="1"/>
    <n v="30600"/>
  </r>
  <r>
    <x v="364"/>
    <s v="O221108058781"/>
    <s v="2022"/>
    <s v="4분기(12월)"/>
    <x v="8"/>
    <s v="중국"/>
    <s v="이동훈"/>
    <x v="1"/>
    <s v="개념원리 중학 수학 1-1(2023)"/>
    <n v="14400"/>
    <n v="1"/>
    <n v="14400"/>
  </r>
  <r>
    <x v="364"/>
    <s v="O221108058781"/>
    <s v="2022"/>
    <s v="4분기(12월)"/>
    <x v="8"/>
    <s v="중국"/>
    <s v="이동훈"/>
    <x v="1"/>
    <s v="개념있는 국어문법(2021)(개정판)"/>
    <n v="15300"/>
    <n v="1"/>
    <n v="15300"/>
  </r>
  <r>
    <x v="364"/>
    <s v="O221108058781"/>
    <s v="2022"/>
    <s v="4분기(12월)"/>
    <x v="8"/>
    <s v="중국"/>
    <s v="이동훈"/>
    <x v="1"/>
    <s v="공부기본기 중학 국어 개념어(전학년용)"/>
    <n v="11700"/>
    <n v="1"/>
    <n v="11700"/>
  </r>
  <r>
    <x v="364"/>
    <s v="O221108058781"/>
    <s v="2022"/>
    <s v="4분기(12월)"/>
    <x v="8"/>
    <s v="중국"/>
    <s v="이동훈"/>
    <x v="1"/>
    <s v="국가수준 학업성취도평가 문제집 중3 수학(2022)"/>
    <n v="7200"/>
    <n v="1"/>
    <n v="7200"/>
  </r>
  <r>
    <x v="364"/>
    <s v="O221108058781"/>
    <s v="2022"/>
    <s v="4분기(12월)"/>
    <x v="8"/>
    <s v="중국"/>
    <s v="이동훈"/>
    <x v="1"/>
    <s v="국가수준 학업성취도평가 문제집 중3 영어(2022)"/>
    <n v="8100"/>
    <n v="1"/>
    <n v="8100"/>
  </r>
  <r>
    <x v="364"/>
    <s v="O221108058781"/>
    <s v="2022"/>
    <s v="4분기(12월)"/>
    <x v="8"/>
    <s v="중국"/>
    <s v="이동훈"/>
    <x v="1"/>
    <s v="수포의 공식집"/>
    <n v="14400"/>
    <n v="1"/>
    <n v="14400"/>
  </r>
  <r>
    <x v="364"/>
    <s v="O221108058781"/>
    <s v="2022"/>
    <s v="4분기(12월)"/>
    <x v="8"/>
    <s v="중국"/>
    <s v="이동훈"/>
    <x v="1"/>
    <s v="예비 매3문 매일 지문 3개씩 푸는 문학 기출(7판)"/>
    <n v="14400"/>
    <n v="1"/>
    <n v="14400"/>
  </r>
  <r>
    <x v="364"/>
    <s v="O221108058781"/>
    <s v="2022"/>
    <s v="4분기(12월)"/>
    <x v="8"/>
    <s v="중국"/>
    <s v="이동훈"/>
    <x v="1"/>
    <s v="예비 매3비 매일 지문 3개씩 푸는 비문학 독서 기출(8판)"/>
    <n v="14400"/>
    <n v="1"/>
    <n v="14400"/>
  </r>
  <r>
    <x v="364"/>
    <s v="O221108058781"/>
    <s v="2022"/>
    <s v="4분기(12월)"/>
    <x v="8"/>
    <s v="중국"/>
    <s v="이동훈"/>
    <x v="1"/>
    <s v="오감도 고등 국어영역 문학편(2022)"/>
    <n v="11700"/>
    <n v="1"/>
    <n v="11700"/>
  </r>
  <r>
    <x v="364"/>
    <s v="O221108058781"/>
    <s v="2022"/>
    <s v="4분기(12월)"/>
    <x v="8"/>
    <s v="중국"/>
    <s v="이동훈"/>
    <x v="1"/>
    <s v="오감도 고등 비문학 독서편(2022)"/>
    <n v="12150"/>
    <n v="1"/>
    <n v="12150"/>
  </r>
  <r>
    <x v="364"/>
    <s v="O221108058781"/>
    <s v="2022"/>
    <s v="4분기(12월)"/>
    <x v="8"/>
    <s v="중국"/>
    <s v="이동훈"/>
    <x v="1"/>
    <s v="오감도 최다문항 고등 고전시가편(2022)"/>
    <n v="14400"/>
    <n v="1"/>
    <n v="14400"/>
  </r>
  <r>
    <x v="364"/>
    <s v="O221108058781"/>
    <s v="2022"/>
    <s v="4분기(12월)"/>
    <x v="8"/>
    <s v="중국"/>
    <s v="이동훈"/>
    <x v="1"/>
    <s v="오투 중등 과학 1-1(2023)"/>
    <n v="15300"/>
    <n v="1"/>
    <n v="15300"/>
  </r>
  <r>
    <x v="364"/>
    <s v="O221108058781"/>
    <s v="2022"/>
    <s v="4분기(12월)"/>
    <x v="8"/>
    <s v="중국"/>
    <s v="이동훈"/>
    <x v="1"/>
    <s v="오투 중등 과학 3-1(2023)"/>
    <n v="17100"/>
    <n v="1"/>
    <n v="17100"/>
  </r>
  <r>
    <x v="364"/>
    <s v="O221108058781"/>
    <s v="2022"/>
    <s v="4분기(12월)"/>
    <x v="8"/>
    <s v="중국"/>
    <s v="이동훈"/>
    <x v="1"/>
    <s v="우공비 중학 국어 문학 1: 원리로 기본 다지기"/>
    <n v="10800"/>
    <n v="1"/>
    <n v="10800"/>
  </r>
  <r>
    <x v="364"/>
    <s v="O221108058781"/>
    <s v="2022"/>
    <s v="4분기(12월)"/>
    <x v="8"/>
    <s v="중국"/>
    <s v="이동훈"/>
    <x v="1"/>
    <s v="우공비 중학 국어 문학 2: 주제별 실력 다지기"/>
    <n v="10800"/>
    <n v="1"/>
    <n v="10800"/>
  </r>
  <r>
    <x v="364"/>
    <s v="O221108058781"/>
    <s v="2022"/>
    <s v="4분기(12월)"/>
    <x v="8"/>
    <s v="중국"/>
    <s v="이동훈"/>
    <x v="1"/>
    <s v="중등 역사 2-1(2022)(한끝)"/>
    <n v="11700"/>
    <n v="1"/>
    <n v="11700"/>
  </r>
  <r>
    <x v="364"/>
    <s v="O221108058781"/>
    <s v="2022"/>
    <s v="4분기(12월)"/>
    <x v="8"/>
    <s v="중국"/>
    <s v="이동훈"/>
    <x v="1"/>
    <s v="중학교 사회1 자습서(이진석 교과서편)(2021)"/>
    <n v="19800"/>
    <n v="1"/>
    <n v="19800"/>
  </r>
  <r>
    <x v="364"/>
    <s v="O221108058781"/>
    <s v="2022"/>
    <s v="4분기(12월)"/>
    <x v="8"/>
    <s v="중국"/>
    <s v="이동훈"/>
    <x v="1"/>
    <s v="중학영문법 3800제 3학년(2023)"/>
    <n v="13410"/>
    <n v="1"/>
    <n v="13410"/>
  </r>
  <r>
    <x v="365"/>
    <s v="O221108058772"/>
    <s v="2022"/>
    <s v="4분기(12월)"/>
    <x v="10"/>
    <s v="노르웨이"/>
    <s v="김광우"/>
    <x v="1"/>
    <s v="모순(양장본 Hardcover)"/>
    <n v="11700"/>
    <n v="1"/>
    <n v="11700"/>
  </r>
  <r>
    <x v="365"/>
    <s v="O221108058772"/>
    <s v="2022"/>
    <s v="4분기(12월)"/>
    <x v="10"/>
    <s v="노르웨이"/>
    <s v="김광우"/>
    <x v="1"/>
    <s v="작별인사(밤하늘 에디션)"/>
    <n v="12600"/>
    <n v="1"/>
    <n v="12600"/>
  </r>
  <r>
    <x v="365"/>
    <s v="O221108058772"/>
    <s v="2022"/>
    <s v="4분기(12월)"/>
    <x v="10"/>
    <s v="노르웨이"/>
    <s v="김광우"/>
    <x v="1"/>
    <s v="최재천의 공부"/>
    <n v="14850"/>
    <n v="1"/>
    <n v="14850"/>
  </r>
  <r>
    <x v="366"/>
    <s v="O221108058771"/>
    <s v="2022"/>
    <s v="4분기(12월)"/>
    <x v="9"/>
    <s v="인도네시아"/>
    <s v="김호민"/>
    <x v="1"/>
    <s v="리얼 뉴질랜드(2022~2023년)(한빛라이프 리얼 시리즈)"/>
    <n v="18000"/>
    <n v="1"/>
    <n v="18000"/>
  </r>
  <r>
    <x v="366"/>
    <s v="O221108058771"/>
    <s v="2022"/>
    <s v="4분기(12월)"/>
    <x v="9"/>
    <s v="인도네시아"/>
    <s v="김호민"/>
    <x v="1"/>
    <s v="말하기 전에 생각했나요?"/>
    <n v="14220"/>
    <n v="1"/>
    <n v="14220"/>
  </r>
  <r>
    <x v="366"/>
    <s v="O221108058771"/>
    <s v="2022"/>
    <s v="4분기(12월)"/>
    <x v="9"/>
    <s v="인도네시아"/>
    <s v="김호민"/>
    <x v="1"/>
    <s v="횡설수설하지 않고 정확하게 설명하는 법"/>
    <n v="13500"/>
    <n v="1"/>
    <n v="13500"/>
  </r>
  <r>
    <x v="367"/>
    <s v="O221108058768"/>
    <s v="2022"/>
    <s v="4분기(12월)"/>
    <x v="10"/>
    <s v="파나마"/>
    <s v="이규호"/>
    <x v="1"/>
    <s v="EBS 어휘가 문해력이다 초등 국어 1-2(EBS 당신의 문해력)"/>
    <n v="8550"/>
    <n v="1"/>
    <n v="8550"/>
  </r>
  <r>
    <x v="367"/>
    <s v="O221108058768"/>
    <s v="2022"/>
    <s v="4분기(12월)"/>
    <x v="10"/>
    <s v="파나마"/>
    <s v="이규호"/>
    <x v="1"/>
    <s v="EBS 어휘가 문해력이다 초등 국어 2-1(EBS 당신의 문해력)"/>
    <n v="8550"/>
    <n v="1"/>
    <n v="8550"/>
  </r>
  <r>
    <x v="367"/>
    <s v="O221108058768"/>
    <s v="2022"/>
    <s v="4분기(12월)"/>
    <x v="10"/>
    <s v="파나마"/>
    <s v="이규호"/>
    <x v="1"/>
    <s v="EBS 어휘가 문해력이다 초등 국어 4-2(EBS 당신의 문해력)"/>
    <n v="8550"/>
    <n v="1"/>
    <n v="8550"/>
  </r>
  <r>
    <x v="367"/>
    <s v="O221108058768"/>
    <s v="2022"/>
    <s v="4분기(12월)"/>
    <x v="10"/>
    <s v="파나마"/>
    <s v="이규호"/>
    <x v="1"/>
    <s v="EBS 어휘가 문해력이다 초등 국어 5-1(EBS 당신의 문해력)"/>
    <n v="8550"/>
    <n v="1"/>
    <n v="8550"/>
  </r>
  <r>
    <x v="367"/>
    <s v="O221108058768"/>
    <s v="2022"/>
    <s v="4분기(12월)"/>
    <x v="10"/>
    <s v="파나마"/>
    <s v="이규호"/>
    <x v="1"/>
    <s v="브릭스 리딩 Bricks Reading 100 1"/>
    <n v="13500"/>
    <n v="1"/>
    <n v="13500"/>
  </r>
  <r>
    <x v="367"/>
    <s v="O221108058768"/>
    <s v="2022"/>
    <s v="4분기(12월)"/>
    <x v="10"/>
    <s v="파나마"/>
    <s v="이규호"/>
    <x v="1"/>
    <s v="브릭스 리딩 Bricks Reading 100 2"/>
    <n v="13500"/>
    <n v="1"/>
    <n v="13500"/>
  </r>
  <r>
    <x v="367"/>
    <s v="O221108058768"/>
    <s v="2022"/>
    <s v="4분기(12월)"/>
    <x v="10"/>
    <s v="파나마"/>
    <s v="이규호"/>
    <x v="1"/>
    <s v="브릭스 리딩 Bricks Reading 50 1"/>
    <n v="13500"/>
    <n v="1"/>
    <n v="13500"/>
  </r>
  <r>
    <x v="367"/>
    <s v="O221108058768"/>
    <s v="2022"/>
    <s v="4분기(12월)"/>
    <x v="10"/>
    <s v="파나마"/>
    <s v="이규호"/>
    <x v="1"/>
    <s v="브릭스 리딩 Bricks Reading 50 2"/>
    <n v="13500"/>
    <n v="1"/>
    <n v="13500"/>
  </r>
  <r>
    <x v="367"/>
    <s v="O221108058768"/>
    <s v="2022"/>
    <s v="4분기(12월)"/>
    <x v="10"/>
    <s v="파나마"/>
    <s v="이규호"/>
    <x v="1"/>
    <s v="세 마리 토끼 잡는 초등 1-2 독해력 A2(개정판)"/>
    <n v="9450"/>
    <n v="1"/>
    <n v="9450"/>
  </r>
  <r>
    <x v="367"/>
    <s v="O221108058768"/>
    <s v="2022"/>
    <s v="4분기(12월)"/>
    <x v="10"/>
    <s v="파나마"/>
    <s v="이규호"/>
    <x v="1"/>
    <s v="세 마리 토끼 잡는 초등 4-2 독해력 D2(개정판)"/>
    <n v="9450"/>
    <n v="1"/>
    <n v="9450"/>
  </r>
  <r>
    <x v="367"/>
    <s v="O221108058768"/>
    <s v="2022"/>
    <s v="4분기(12월)"/>
    <x v="10"/>
    <s v="파나마"/>
    <s v="이규호"/>
    <x v="1"/>
    <s v="초등 국어 독해력 비타민 2단계(수정판)"/>
    <n v="9000"/>
    <n v="1"/>
    <n v="9000"/>
  </r>
  <r>
    <x v="367"/>
    <s v="O221108058768"/>
    <s v="2022"/>
    <s v="4분기(12월)"/>
    <x v="10"/>
    <s v="파나마"/>
    <s v="이규호"/>
    <x v="1"/>
    <s v="하루 한 장 독해: 비문학독해 과학편(1단계)(초등 1,2학년)(2022)"/>
    <n v="9000"/>
    <n v="1"/>
    <n v="9000"/>
  </r>
  <r>
    <x v="367"/>
    <s v="O221108058768"/>
    <s v="2022"/>
    <s v="4분기(12월)"/>
    <x v="10"/>
    <s v="파나마"/>
    <s v="이규호"/>
    <x v="1"/>
    <s v="하루 한 장 독해: 비문학독해 사회편(1단계)(초등 1,2학년)(2022)"/>
    <n v="9000"/>
    <n v="1"/>
    <n v="9000"/>
  </r>
  <r>
    <x v="368"/>
    <s v="O221108058761"/>
    <s v="2022"/>
    <s v="4분기(12월)"/>
    <x v="8"/>
    <s v="벨기에"/>
    <s v="손근하"/>
    <x v="1"/>
    <s v="Who? Special 봉준호(who? special 시리즈)(양장본 HardCover)"/>
    <n v="11520"/>
    <n v="1"/>
    <n v="11520"/>
  </r>
  <r>
    <x v="368"/>
    <s v="O221108058761"/>
    <s v="2022"/>
    <s v="4분기(12월)"/>
    <x v="8"/>
    <s v="벨기에"/>
    <s v="손근하"/>
    <x v="1"/>
    <s v="Who? Special 손흥민(양장본 Hardcover)"/>
    <n v="11520"/>
    <n v="1"/>
    <n v="11520"/>
  </r>
  <r>
    <x v="368"/>
    <s v="O221108058761"/>
    <s v="2022"/>
    <s v="4분기(12월)"/>
    <x v="8"/>
    <s v="벨기에"/>
    <s v="손근하"/>
    <x v="1"/>
    <s v="who? 한국사: 신사임당 허난설헌"/>
    <n v="11700"/>
    <n v="1"/>
    <n v="11700"/>
  </r>
  <r>
    <x v="368"/>
    <s v="O221108058761"/>
    <s v="2022"/>
    <s v="4분기(12월)"/>
    <x v="8"/>
    <s v="벨기에"/>
    <s v="손근하"/>
    <x v="1"/>
    <s v="마당을 나온 암탉(20주년 기념판)(양장본 Hardcover)"/>
    <n v="11700"/>
    <n v="1"/>
    <n v="11700"/>
  </r>
  <r>
    <x v="368"/>
    <s v="O221108058761"/>
    <s v="2022"/>
    <s v="4분기(12월)"/>
    <x v="8"/>
    <s v="벨기에"/>
    <s v="손근하"/>
    <x v="1"/>
    <s v="마음의 온도는 몇 도일까요?(양장본 Hardcover)"/>
    <n v="10800"/>
    <n v="1"/>
    <n v="10800"/>
  </r>
  <r>
    <x v="368"/>
    <s v="O221108058761"/>
    <s v="2022"/>
    <s v="4분기(12월)"/>
    <x v="8"/>
    <s v="벨기에"/>
    <s v="손근하"/>
    <x v="1"/>
    <s v="뿌리깊은 초등국어 독해력 3단계(초등 3-4학년 대상)"/>
    <n v="8910"/>
    <n v="1"/>
    <n v="8910"/>
  </r>
  <r>
    <x v="368"/>
    <s v="O221108058761"/>
    <s v="2022"/>
    <s v="4분기(12월)"/>
    <x v="8"/>
    <s v="벨기에"/>
    <s v="손근하"/>
    <x v="1"/>
    <s v="뿌리깊은 초등국어 독해력 4단계(초등 3-4학년 대상)"/>
    <n v="8910"/>
    <n v="1"/>
    <n v="8910"/>
  </r>
  <r>
    <x v="368"/>
    <s v="O221108058761"/>
    <s v="2022"/>
    <s v="4분기(12월)"/>
    <x v="8"/>
    <s v="벨기에"/>
    <s v="손근하"/>
    <x v="1"/>
    <s v="뿌리깊은 초등국어 독해력 5단계(초등 5-6학년 대상)"/>
    <n v="8910"/>
    <n v="1"/>
    <n v="8910"/>
  </r>
  <r>
    <x v="368"/>
    <s v="O221108058761"/>
    <s v="2022"/>
    <s v="4분기(12월)"/>
    <x v="8"/>
    <s v="벨기에"/>
    <s v="손근하"/>
    <x v="1"/>
    <s v="뿌리깊은 초등국어 독해력 6단계(초등 5-6학년 대상)"/>
    <n v="8910"/>
    <n v="1"/>
    <n v="8910"/>
  </r>
  <r>
    <x v="368"/>
    <s v="O221108058761"/>
    <s v="2022"/>
    <s v="4분기(12월)"/>
    <x v="8"/>
    <s v="벨기에"/>
    <s v="손근하"/>
    <x v="1"/>
    <s v="뿌리깊은 초등국어 독해력 어휘편 3단계(초등 3-4학년 대상)"/>
    <n v="8910"/>
    <n v="1"/>
    <n v="8910"/>
  </r>
  <r>
    <x v="368"/>
    <s v="O221108058761"/>
    <s v="2022"/>
    <s v="4분기(12월)"/>
    <x v="8"/>
    <s v="벨기에"/>
    <s v="손근하"/>
    <x v="1"/>
    <s v="뿌리깊은 초등국어 독해력 어휘편 4단계(초등 3-4학년 대상)"/>
    <n v="8910"/>
    <n v="1"/>
    <n v="8910"/>
  </r>
  <r>
    <x v="368"/>
    <s v="O221108058761"/>
    <s v="2022"/>
    <s v="4분기(12월)"/>
    <x v="8"/>
    <s v="벨기에"/>
    <s v="손근하"/>
    <x v="1"/>
    <s v="뿌리깊은 초등국어 독해력 어휘편 5단계(초등 5-6학년 대상)"/>
    <n v="8910"/>
    <n v="1"/>
    <n v="8910"/>
  </r>
  <r>
    <x v="368"/>
    <s v="O221108058761"/>
    <s v="2022"/>
    <s v="4분기(12월)"/>
    <x v="8"/>
    <s v="벨기에"/>
    <s v="손근하"/>
    <x v="1"/>
    <s v="뿌리깊은 초등국어 독해력 어휘편 6단계(초등 5-6학년 대상)"/>
    <n v="8910"/>
    <n v="1"/>
    <n v="8910"/>
  </r>
  <r>
    <x v="368"/>
    <s v="O221108058761"/>
    <s v="2022"/>
    <s v="4분기(12월)"/>
    <x v="8"/>
    <s v="벨기에"/>
    <s v="손근하"/>
    <x v="1"/>
    <s v="설민석의 한국사 대모험 15"/>
    <n v="10800"/>
    <n v="1"/>
    <n v="10800"/>
  </r>
  <r>
    <x v="368"/>
    <s v="O221108058761"/>
    <s v="2022"/>
    <s v="4분기(12월)"/>
    <x v="8"/>
    <s v="벨기에"/>
    <s v="손근하"/>
    <x v="1"/>
    <s v="설민석의 한국사 대모험 16"/>
    <n v="10800"/>
    <n v="1"/>
    <n v="10800"/>
  </r>
  <r>
    <x v="368"/>
    <s v="O221108058761"/>
    <s v="2022"/>
    <s v="4분기(12월)"/>
    <x v="8"/>
    <s v="벨기에"/>
    <s v="손근하"/>
    <x v="1"/>
    <s v="설민석의 한국사 대모험 17"/>
    <n v="10800"/>
    <n v="1"/>
    <n v="10800"/>
  </r>
  <r>
    <x v="368"/>
    <s v="O221108058761"/>
    <s v="2022"/>
    <s v="4분기(12월)"/>
    <x v="8"/>
    <s v="벨기에"/>
    <s v="손근하"/>
    <x v="1"/>
    <s v="설민석의 한국사 대모험 18"/>
    <n v="10800"/>
    <n v="1"/>
    <n v="10800"/>
  </r>
  <r>
    <x v="368"/>
    <s v="O221108058761"/>
    <s v="2022"/>
    <s v="4분기(12월)"/>
    <x v="8"/>
    <s v="벨기에"/>
    <s v="손근하"/>
    <x v="1"/>
    <s v="율리의 바이올린(소녀성장백과 4)"/>
    <n v="9000"/>
    <n v="1"/>
    <n v="9000"/>
  </r>
  <r>
    <x v="368"/>
    <s v="O221108058761"/>
    <s v="2022"/>
    <s v="4분기(12월)"/>
    <x v="8"/>
    <s v="벨기에"/>
    <s v="손근하"/>
    <x v="1"/>
    <s v="지도 없이 떠나는 101일간의 축구와 골프(지도 없이 떠나는 101일간의 세계문화역사 11)"/>
    <n v="8820"/>
    <n v="1"/>
    <n v="8820"/>
  </r>
  <r>
    <x v="368"/>
    <s v="O221108058761"/>
    <s v="2022"/>
    <s v="4분기(12월)"/>
    <x v="8"/>
    <s v="벨기에"/>
    <s v="손근하"/>
    <x v="1"/>
    <s v="초등 수학 3% 올림피아드 1과정(2021)"/>
    <n v="16200"/>
    <n v="1"/>
    <n v="16200"/>
  </r>
  <r>
    <x v="368"/>
    <s v="O221108058761"/>
    <s v="2022"/>
    <s v="4분기(12월)"/>
    <x v="8"/>
    <s v="벨기에"/>
    <s v="손근하"/>
    <x v="1"/>
    <s v="최상위 수학 S 초등 3-2(2022)"/>
    <n v="13500"/>
    <n v="1"/>
    <n v="13500"/>
  </r>
  <r>
    <x v="368"/>
    <s v="O221108058761"/>
    <s v="2022"/>
    <s v="4분기(12월)"/>
    <x v="8"/>
    <s v="벨기에"/>
    <s v="손근하"/>
    <x v="1"/>
    <s v="최상위 수학 S 초등 4-1(2023)"/>
    <n v="14400"/>
    <n v="1"/>
    <n v="14400"/>
  </r>
  <r>
    <x v="368"/>
    <s v="O221108058761"/>
    <s v="2022"/>
    <s v="4분기(12월)"/>
    <x v="8"/>
    <s v="벨기에"/>
    <s v="손근하"/>
    <x v="1"/>
    <s v="최상위 수학 S 초등 4-2(2022)"/>
    <n v="13500"/>
    <n v="1"/>
    <n v="13500"/>
  </r>
  <r>
    <x v="368"/>
    <s v="O221108058761"/>
    <s v="2022"/>
    <s v="4분기(12월)"/>
    <x v="8"/>
    <s v="벨기에"/>
    <s v="손근하"/>
    <x v="1"/>
    <s v="최상위 수학 초등 5-2(2022)"/>
    <n v="13500"/>
    <n v="1"/>
    <n v="13500"/>
  </r>
  <r>
    <x v="368"/>
    <s v="O221108058761"/>
    <s v="2022"/>
    <s v="4분기(12월)"/>
    <x v="8"/>
    <s v="벨기에"/>
    <s v="손근하"/>
    <x v="1"/>
    <s v="최상위 수학 초등 6-1(2023)"/>
    <n v="14400"/>
    <n v="1"/>
    <n v="14400"/>
  </r>
  <r>
    <x v="368"/>
    <s v="O221108058761"/>
    <s v="2022"/>
    <s v="4분기(12월)"/>
    <x v="8"/>
    <s v="벨기에"/>
    <s v="손근하"/>
    <x v="1"/>
    <s v="축구를 하며 생각한 것들"/>
    <n v="16200"/>
    <n v="1"/>
    <n v="16200"/>
  </r>
  <r>
    <x v="369"/>
    <s v="O221108058760"/>
    <s v="2022"/>
    <s v="4분기(12월)"/>
    <x v="8"/>
    <s v="브라질"/>
    <s v="김근우"/>
    <x v="1"/>
    <s v="다이노맨 파워 업! 스티커 색칠놀이"/>
    <n v="7200"/>
    <n v="1"/>
    <n v="7200"/>
  </r>
  <r>
    <x v="369"/>
    <s v="O221108058760"/>
    <s v="2022"/>
    <s v="4분기(12월)"/>
    <x v="8"/>
    <s v="브라질"/>
    <s v="김근우"/>
    <x v="1"/>
    <s v="브레드이발소3 애니북 1~3권 세트(전3권)"/>
    <n v="29160"/>
    <n v="1"/>
    <n v="29160"/>
  </r>
  <r>
    <x v="369"/>
    <s v="O221108058760"/>
    <s v="2022"/>
    <s v="4분기(12월)"/>
    <x v="8"/>
    <s v="브라질"/>
    <s v="김근우"/>
    <x v="1"/>
    <s v="알쏭달쏭 캐치 티니핑 시즌3 스티커놀이북"/>
    <n v="6300"/>
    <n v="1"/>
    <n v="6300"/>
  </r>
  <r>
    <x v="369"/>
    <s v="O221108058760"/>
    <s v="2022"/>
    <s v="4분기(12월)"/>
    <x v="8"/>
    <s v="브라질"/>
    <s v="김근우"/>
    <x v="1"/>
    <s v="포켓몬스터 극장판 기라티나와 하늘의 꽃다발 쉐이미 스티커 색칠놀이"/>
    <n v="6300"/>
    <n v="1"/>
    <n v="6300"/>
  </r>
  <r>
    <x v="370"/>
    <s v="O221108058758"/>
    <s v="2022"/>
    <s v="4분기(12월)"/>
    <x v="9"/>
    <s v="인도네시아"/>
    <s v="홍호석"/>
    <x v="1"/>
    <s v="괴수 8호 7(트리플특장 한정판)"/>
    <n v="5400"/>
    <n v="1"/>
    <n v="5400"/>
  </r>
  <r>
    <x v="370"/>
    <s v="O221108058758"/>
    <s v="2022"/>
    <s v="4분기(12월)"/>
    <x v="9"/>
    <s v="인도네시아"/>
    <s v="홍호석"/>
    <x v="1"/>
    <s v="불편한 편의점(40만부 기념 벚꽃 에디션)"/>
    <n v="12600"/>
    <n v="1"/>
    <n v="12600"/>
  </r>
  <r>
    <x v="370"/>
    <s v="O221108058758"/>
    <s v="2022"/>
    <s v="4분기(12월)"/>
    <x v="9"/>
    <s v="인도네시아"/>
    <s v="홍호석"/>
    <x v="1"/>
    <s v="좀비고등학교 코믹스 22"/>
    <n v="8820"/>
    <n v="1"/>
    <n v="8820"/>
  </r>
  <r>
    <x v="370"/>
    <s v="O221108058758"/>
    <s v="2022"/>
    <s v="4분기(12월)"/>
    <x v="9"/>
    <s v="인도네시아"/>
    <s v="홍호석"/>
    <x v="1"/>
    <s v="쿠키런 서바이벌 대작전 36: 시간여행자의 등장 편"/>
    <n v="9450"/>
    <n v="1"/>
    <n v="9450"/>
  </r>
  <r>
    <x v="370"/>
    <s v="O221108058758"/>
    <s v="2022"/>
    <s v="4분기(12월)"/>
    <x v="9"/>
    <s v="인도네시아"/>
    <s v="홍호석"/>
    <x v="1"/>
    <s v="쿠키런 서바이벌 대작전 37: 바꿀 수 없는 과거 편"/>
    <n v="9450"/>
    <n v="1"/>
    <n v="9450"/>
  </r>
  <r>
    <x v="370"/>
    <s v="O221108058758"/>
    <s v="2022"/>
    <s v="4분기(12월)"/>
    <x v="9"/>
    <s v="인도네시아"/>
    <s v="홍호석"/>
    <x v="1"/>
    <s v="쿠키런 서바이벌 대작전 38: 수상한 만남 편"/>
    <n v="9450"/>
    <n v="1"/>
    <n v="9450"/>
  </r>
  <r>
    <x v="371"/>
    <s v="O221107058755"/>
    <s v="2022"/>
    <s v="4분기(12월)"/>
    <x v="11"/>
    <s v="멕시코"/>
    <s v="계희도"/>
    <x v="1"/>
    <s v="하얼빈(양장본 Hardcover)"/>
    <n v="14400"/>
    <n v="1"/>
    <n v="14400"/>
  </r>
  <r>
    <x v="372"/>
    <s v="O221107058732"/>
    <s v="2022"/>
    <s v="4분기(12월)"/>
    <x v="8"/>
    <s v="인도"/>
    <s v="정말곤"/>
    <x v="1"/>
    <s v="아버지의 해방일지"/>
    <n v="13500"/>
    <n v="1"/>
    <n v="13500"/>
  </r>
  <r>
    <x v="372"/>
    <s v="O221107058732"/>
    <s v="2022"/>
    <s v="4분기(12월)"/>
    <x v="8"/>
    <s v="인도"/>
    <s v="정말곤"/>
    <x v="1"/>
    <s v="저녁 식탁에서 지구를 생각하다"/>
    <n v="14400"/>
    <n v="1"/>
    <n v="14400"/>
  </r>
  <r>
    <x v="372"/>
    <s v="O221107058732"/>
    <s v="2022"/>
    <s v="4분기(12월)"/>
    <x v="8"/>
    <s v="인도"/>
    <s v="정말곤"/>
    <x v="1"/>
    <s v="트렌드 코리아 2023"/>
    <n v="17100"/>
    <n v="1"/>
    <n v="17100"/>
  </r>
  <r>
    <x v="373"/>
    <s v="O221107058730"/>
    <s v="2022"/>
    <s v="4분기(12월)"/>
    <x v="9"/>
    <s v="인도네시아"/>
    <s v="김수한"/>
    <x v="1"/>
    <s v="Dr. Seuss's Beginner Book Collection"/>
    <n v="58500"/>
    <n v="1"/>
    <n v="58500"/>
  </r>
  <r>
    <x v="373"/>
    <s v="O221107058730"/>
    <s v="2022"/>
    <s v="4분기(12월)"/>
    <x v="9"/>
    <s v="인도네시아"/>
    <s v="김수한"/>
    <x v="1"/>
    <s v="국어가 쉬워지는 초등 어휘력 사전(교과서가 쉬워지는 시리즈 2)"/>
    <n v="14400"/>
    <n v="1"/>
    <n v="14400"/>
  </r>
  <r>
    <x v="373"/>
    <s v="O221107058730"/>
    <s v="2022"/>
    <s v="4분기(12월)"/>
    <x v="9"/>
    <s v="인도네시아"/>
    <s v="김수한"/>
    <x v="1"/>
    <s v="사람을 얻는 지혜"/>
    <n v="12420"/>
    <n v="1"/>
    <n v="12420"/>
  </r>
  <r>
    <x v="373"/>
    <s v="O221107058730"/>
    <s v="2022"/>
    <s v="4분기(12월)"/>
    <x v="9"/>
    <s v="인도네시아"/>
    <s v="김수한"/>
    <x v="1"/>
    <s v="생각이 많아 우울한 걸까, 우울해서 생각이 많은 걸까?"/>
    <n v="13500"/>
    <n v="1"/>
    <n v="13500"/>
  </r>
  <r>
    <x v="373"/>
    <s v="O221107058730"/>
    <s v="2022"/>
    <s v="4분기(12월)"/>
    <x v="9"/>
    <s v="인도네시아"/>
    <s v="김수한"/>
    <x v="1"/>
    <s v="수상한 지하실(북멘토 가치동화 48)"/>
    <n v="11700"/>
    <n v="1"/>
    <n v="11700"/>
  </r>
  <r>
    <x v="373"/>
    <s v="O221107058730"/>
    <s v="2022"/>
    <s v="4분기(12월)"/>
    <x v="9"/>
    <s v="인도네시아"/>
    <s v="김수한"/>
    <x v="1"/>
    <s v="이상한 과자 가게 전천당 2(양장본 Hardcover)"/>
    <n v="10800"/>
    <n v="1"/>
    <n v="10800"/>
  </r>
  <r>
    <x v="373"/>
    <s v="O221107058730"/>
    <s v="2022"/>
    <s v="4분기(12월)"/>
    <x v="9"/>
    <s v="인도네시아"/>
    <s v="김수한"/>
    <x v="1"/>
    <s v="창의 코딩 놀이 Lesson 1(엔트리)(영재스쿨)"/>
    <n v="9000"/>
    <n v="1"/>
    <n v="9000"/>
  </r>
  <r>
    <x v="373"/>
    <s v="O221107058730"/>
    <s v="2022"/>
    <s v="4분기(12월)"/>
    <x v="9"/>
    <s v="인도네시아"/>
    <s v="김수한"/>
    <x v="1"/>
    <s v="창의 코딩 놀이 Lesson 2(엔트리)(영재스쿨)"/>
    <n v="10800"/>
    <n v="1"/>
    <n v="10800"/>
  </r>
  <r>
    <x v="373"/>
    <s v="O221107058730"/>
    <s v="2022"/>
    <s v="4분기(12월)"/>
    <x v="9"/>
    <s v="인도네시아"/>
    <s v="김수한"/>
    <x v="1"/>
    <s v="코드네임 J(코드네임 시리즈 7)(양장본 Hardcover)"/>
    <n v="10800"/>
    <n v="1"/>
    <n v="10800"/>
  </r>
  <r>
    <x v="373"/>
    <s v="O221107058730"/>
    <s v="2022"/>
    <s v="4분기(12월)"/>
    <x v="9"/>
    <s v="인도네시아"/>
    <s v="김수한"/>
    <x v="1"/>
    <s v="트렌드 코리아 2023"/>
    <n v="17100"/>
    <n v="1"/>
    <n v="17100"/>
  </r>
  <r>
    <x v="374"/>
    <s v="O221107058727"/>
    <s v="2022"/>
    <s v="4분기(12월)"/>
    <x v="9"/>
    <s v="인도네시아"/>
    <s v="손재현"/>
    <x v="1"/>
    <s v="10년째 영알못은 어떻게 100일 만에 영어천재가 되었을까"/>
    <n v="13500"/>
    <n v="1"/>
    <n v="13500"/>
  </r>
  <r>
    <x v="374"/>
    <s v="O221107058727"/>
    <s v="2022"/>
    <s v="4분기(12월)"/>
    <x v="9"/>
    <s v="인도네시아"/>
    <s v="손재현"/>
    <x v="1"/>
    <s v="27년 동안 영어 공부에 실패했던 39세 김과장은 어떻게 3개월 만에 영어 천재가 됐을까"/>
    <n v="12600"/>
    <n v="1"/>
    <n v="12600"/>
  </r>
  <r>
    <x v="375"/>
    <s v="O221106058725"/>
    <s v="2022"/>
    <s v="4분기(12월)"/>
    <x v="10"/>
    <s v="그리스"/>
    <s v="최기성"/>
    <x v="1"/>
    <s v="설민석의 세계사 대모험 14"/>
    <n v="11700"/>
    <n v="1"/>
    <n v="11700"/>
  </r>
  <r>
    <x v="375"/>
    <s v="O221106058725"/>
    <s v="2022"/>
    <s v="4분기(12월)"/>
    <x v="10"/>
    <s v="그리스"/>
    <s v="최기성"/>
    <x v="1"/>
    <s v="저스트고 유럽 5개국 (2020~2021) (카카오프렌즈 스페셜 에디션)(Just go)"/>
    <n v="17820"/>
    <n v="1"/>
    <n v="17820"/>
  </r>
  <r>
    <x v="376"/>
    <s v="O221106058711"/>
    <s v="2022"/>
    <s v="4분기(12월)"/>
    <x v="9"/>
    <s v="인도네시아"/>
    <s v="정지안"/>
    <x v="1"/>
    <s v="Charlotte's Web (Newbery Honor Book, 1953) &lt;샬롯의 거미줄&gt; 원서, 미국판"/>
    <n v="9900"/>
    <n v="1"/>
    <n v="9900"/>
  </r>
  <r>
    <x v="376"/>
    <s v="O221106058711"/>
    <s v="2022"/>
    <s v="4분기(12월)"/>
    <x v="9"/>
    <s v="인도네시아"/>
    <s v="정지안"/>
    <x v="1"/>
    <s v="How to Steal a Dog"/>
    <n v="8550"/>
    <n v="1"/>
    <n v="8550"/>
  </r>
  <r>
    <x v="376"/>
    <s v="O221106058711"/>
    <s v="2022"/>
    <s v="4분기(12월)"/>
    <x v="9"/>
    <s v="인도네시아"/>
    <s v="정지안"/>
    <x v="1"/>
    <s v="When You Trap a Tiger (2021 Newbery Winner) 2021 뉴베리 수상작, &lt; 호랑이를 덫에 가두면 &gt; 원서"/>
    <n v="9720"/>
    <n v="1"/>
    <n v="9720"/>
  </r>
  <r>
    <x v="376"/>
    <s v="O221106058711"/>
    <s v="2022"/>
    <s v="4분기(12월)"/>
    <x v="9"/>
    <s v="인도네시아"/>
    <s v="정지안"/>
    <x v="1"/>
    <s v="Wonder 영화 &lt;원더&gt; 원작 소설 미국판"/>
    <n v="9000"/>
    <n v="1"/>
    <n v="9000"/>
  </r>
  <r>
    <x v="377"/>
    <s v="O221105058696"/>
    <s v="2022"/>
    <s v="4분기(12월)"/>
    <x v="9"/>
    <s v="인도네시아"/>
    <s v="채국현"/>
    <x v="1"/>
    <s v="흔한남매 10"/>
    <n v="12150"/>
    <n v="1"/>
    <n v="12150"/>
  </r>
  <r>
    <x v="377"/>
    <s v="O221105058696"/>
    <s v="2022"/>
    <s v="4분기(12월)"/>
    <x v="9"/>
    <s v="인도네시아"/>
    <s v="채국현"/>
    <x v="1"/>
    <s v="흔한남매 11"/>
    <n v="13050"/>
    <n v="1"/>
    <n v="13050"/>
  </r>
  <r>
    <x v="377"/>
    <s v="O221105058696"/>
    <s v="2022"/>
    <s v="4분기(12월)"/>
    <x v="9"/>
    <s v="인도네시아"/>
    <s v="채국현"/>
    <x v="1"/>
    <s v="흔한남매 수수께끼 어드벤처 1"/>
    <n v="12600"/>
    <n v="1"/>
    <n v="12600"/>
  </r>
  <r>
    <x v="378"/>
    <s v="O221105058694"/>
    <s v="2022"/>
    <s v="4분기(12월)"/>
    <x v="8"/>
    <s v="중국"/>
    <s v="박대규"/>
    <x v="1"/>
    <s v="1일 10분 초등 메가 어휘력 예비초등 P1"/>
    <n v="8910"/>
    <n v="1"/>
    <n v="8910"/>
  </r>
  <r>
    <x v="378"/>
    <s v="O221105058694"/>
    <s v="2022"/>
    <s v="4분기(12월)"/>
    <x v="8"/>
    <s v="중국"/>
    <s v="박대규"/>
    <x v="1"/>
    <s v="1일 10분 초등 메가 어휘력 예비초등 P2"/>
    <n v="8910"/>
    <n v="1"/>
    <n v="8910"/>
  </r>
  <r>
    <x v="378"/>
    <s v="O221105058694"/>
    <s v="2022"/>
    <s v="4분기(12월)"/>
    <x v="8"/>
    <s v="중국"/>
    <s v="박대규"/>
    <x v="1"/>
    <s v="1일 10분 초등 메가 어휘력 예비초등 P3"/>
    <n v="8910"/>
    <n v="1"/>
    <n v="8910"/>
  </r>
  <r>
    <x v="378"/>
    <s v="O221105058694"/>
    <s v="2022"/>
    <s v="4분기(12월)"/>
    <x v="8"/>
    <s v="중국"/>
    <s v="박대규"/>
    <x v="1"/>
    <s v="1학년에는 즐깨감 수학 실력편"/>
    <n v="11700"/>
    <n v="1"/>
    <n v="11700"/>
  </r>
  <r>
    <x v="378"/>
    <s v="O221105058694"/>
    <s v="2022"/>
    <s v="4분기(12월)"/>
    <x v="8"/>
    <s v="중국"/>
    <s v="박대규"/>
    <x v="1"/>
    <s v="7세에는 즐깨감 수학 기본편(즐깨감 수학 영역별 시리즈)"/>
    <n v="10800"/>
    <n v="1"/>
    <n v="10800"/>
  </r>
  <r>
    <x v="378"/>
    <s v="O221105058694"/>
    <s v="2022"/>
    <s v="4분기(12월)"/>
    <x v="8"/>
    <s v="중국"/>
    <s v="박대규"/>
    <x v="1"/>
    <s v="7세에는 즐깨감 수학: 실력편"/>
    <n v="10800"/>
    <n v="1"/>
    <n v="10800"/>
  </r>
  <r>
    <x v="378"/>
    <s v="O221105058694"/>
    <s v="2022"/>
    <s v="4분기(12월)"/>
    <x v="8"/>
    <s v="중국"/>
    <s v="박대규"/>
    <x v="1"/>
    <s v="Why? 초등과학학습만화 A세트(본책 20권+워크북 20권)(전40권)"/>
    <n v="211500"/>
    <n v="1"/>
    <n v="211500"/>
  </r>
  <r>
    <x v="378"/>
    <s v="O221105058694"/>
    <s v="2022"/>
    <s v="4분기(12월)"/>
    <x v="8"/>
    <s v="중국"/>
    <s v="박대규"/>
    <x v="1"/>
    <s v="Why? 초등과학학습만화 B세트(본책 20권+워크북 20권)(전40권)"/>
    <n v="211500"/>
    <n v="1"/>
    <n v="211500"/>
  </r>
  <r>
    <x v="378"/>
    <s v="O221105058694"/>
    <s v="2022"/>
    <s v="4분기(12월)"/>
    <x v="8"/>
    <s v="중국"/>
    <s v="박대규"/>
    <x v="1"/>
    <s v="나무 집 Fun Book(펀 북) 2(양장본 HardCover)"/>
    <n v="9900"/>
    <n v="1"/>
    <n v="9900"/>
  </r>
  <r>
    <x v="378"/>
    <s v="O221105058694"/>
    <s v="2022"/>
    <s v="4분기(12월)"/>
    <x v="8"/>
    <s v="중국"/>
    <s v="박대규"/>
    <x v="1"/>
    <s v="나무 집 Fun Book(펀 북) 3(456북클럽)(양장본 HardCover)"/>
    <n v="9900"/>
    <n v="1"/>
    <n v="9900"/>
  </r>
  <r>
    <x v="378"/>
    <s v="O221105058694"/>
    <s v="2022"/>
    <s v="4분기(12월)"/>
    <x v="8"/>
    <s v="중국"/>
    <s v="박대규"/>
    <x v="1"/>
    <s v="나무 집 Fun Book(펀 북)(양장본 HardCover)"/>
    <n v="9900"/>
    <n v="1"/>
    <n v="9900"/>
  </r>
  <r>
    <x v="378"/>
    <s v="O221105058694"/>
    <s v="2022"/>
    <s v="4분기(12월)"/>
    <x v="8"/>
    <s v="중국"/>
    <s v="박대규"/>
    <x v="1"/>
    <s v="도형 학습의 기준 플라토 A 세트(초등 1학년)(전4권)"/>
    <n v="25200"/>
    <n v="1"/>
    <n v="25200"/>
  </r>
  <r>
    <x v="378"/>
    <s v="O221105058694"/>
    <s v="2022"/>
    <s v="4분기(12월)"/>
    <x v="8"/>
    <s v="중국"/>
    <s v="박대규"/>
    <x v="1"/>
    <s v="동아전과 초등 1-1 세트(2022)(전4권)"/>
    <n v="36900"/>
    <n v="1"/>
    <n v="36900"/>
  </r>
  <r>
    <x v="378"/>
    <s v="O221105058694"/>
    <s v="2022"/>
    <s v="4분기(12월)"/>
    <x v="8"/>
    <s v="중국"/>
    <s v="박대규"/>
    <x v="1"/>
    <s v="동아전과 초등 2-1 세트(2022)(전4권)"/>
    <n v="36900"/>
    <n v="1"/>
    <n v="36900"/>
  </r>
  <r>
    <x v="378"/>
    <s v="O221105058694"/>
    <s v="2022"/>
    <s v="4분기(12월)"/>
    <x v="8"/>
    <s v="중국"/>
    <s v="박대규"/>
    <x v="1"/>
    <s v="디딤돌 초등수학 기본+응용 1-1(2023)"/>
    <n v="14400"/>
    <n v="1"/>
    <n v="14400"/>
  </r>
  <r>
    <x v="378"/>
    <s v="O221105058694"/>
    <s v="2022"/>
    <s v="4분기(12월)"/>
    <x v="8"/>
    <s v="중국"/>
    <s v="박대규"/>
    <x v="1"/>
    <s v="뚝딱뚝딱 나만의 비밀 다이어리 북(뚝딱뚝딱 시리즈 1)"/>
    <n v="10800"/>
    <n v="1"/>
    <n v="10800"/>
  </r>
  <r>
    <x v="378"/>
    <s v="O221105058694"/>
    <s v="2022"/>
    <s v="4분기(12월)"/>
    <x v="8"/>
    <s v="중국"/>
    <s v="박대규"/>
    <x v="1"/>
    <s v="소마셈 K1(5 6 7세)"/>
    <n v="6300"/>
    <n v="1"/>
    <n v="6300"/>
  </r>
  <r>
    <x v="378"/>
    <s v="O221105058694"/>
    <s v="2022"/>
    <s v="4분기(12월)"/>
    <x v="8"/>
    <s v="중국"/>
    <s v="박대규"/>
    <x v="1"/>
    <s v="소마셈 K2(5 6 7세)"/>
    <n v="6300"/>
    <n v="1"/>
    <n v="6300"/>
  </r>
  <r>
    <x v="378"/>
    <s v="O221105058694"/>
    <s v="2022"/>
    <s v="4분기(12월)"/>
    <x v="8"/>
    <s v="중국"/>
    <s v="박대규"/>
    <x v="1"/>
    <s v="소마셈 K3(5 6 7세)"/>
    <n v="6300"/>
    <n v="1"/>
    <n v="6300"/>
  </r>
  <r>
    <x v="378"/>
    <s v="O221105058694"/>
    <s v="2022"/>
    <s v="4분기(12월)"/>
    <x v="8"/>
    <s v="중국"/>
    <s v="박대규"/>
    <x v="1"/>
    <s v="소마셈 K4(5 6 7세)"/>
    <n v="6300"/>
    <n v="1"/>
    <n v="6300"/>
  </r>
  <r>
    <x v="378"/>
    <s v="O221105058694"/>
    <s v="2022"/>
    <s v="4분기(12월)"/>
    <x v="8"/>
    <s v="중국"/>
    <s v="박대규"/>
    <x v="1"/>
    <s v="소마셈 K8(5 6 7세)"/>
    <n v="6300"/>
    <n v="1"/>
    <n v="6300"/>
  </r>
  <r>
    <x v="378"/>
    <s v="O221105058694"/>
    <s v="2022"/>
    <s v="4분기(12월)"/>
    <x v="8"/>
    <s v="중국"/>
    <s v="박대규"/>
    <x v="1"/>
    <s v="씨투엠 수학 독해 A(초1~초2) 세트(전4권)"/>
    <n v="27000"/>
    <n v="1"/>
    <n v="27000"/>
  </r>
  <r>
    <x v="378"/>
    <s v="O221105058694"/>
    <s v="2022"/>
    <s v="4분기(12월)"/>
    <x v="8"/>
    <s v="중국"/>
    <s v="박대규"/>
    <x v="1"/>
    <s v="씨투엠 수학 독해 P(6세~8세) 세트(전4권)"/>
    <n v="27000"/>
    <n v="1"/>
    <n v="27000"/>
  </r>
  <r>
    <x v="378"/>
    <s v="O221105058694"/>
    <s v="2022"/>
    <s v="4분기(12월)"/>
    <x v="8"/>
    <s v="중국"/>
    <s v="박대규"/>
    <x v="1"/>
    <s v="해리 포터와 마법사의 돌(일러스트 에디션)(해리 포터 시리즈 1)(양장본 HardCover)"/>
    <n v="27900"/>
    <n v="1"/>
    <n v="27900"/>
  </r>
  <r>
    <x v="378"/>
    <s v="O221105058694"/>
    <s v="2022"/>
    <s v="4분기(12월)"/>
    <x v="8"/>
    <s v="중국"/>
    <s v="박대규"/>
    <x v="1"/>
    <s v="해리 포터와 비밀의 방(미나리마 에디션)(양장본 HardCover)"/>
    <n v="29700"/>
    <n v="1"/>
    <n v="29700"/>
  </r>
  <r>
    <x v="379"/>
    <s v="O221105058691"/>
    <s v="2022"/>
    <s v="4분기(12월)"/>
    <x v="9"/>
    <s v="인도네시아"/>
    <s v="전형준"/>
    <x v="1"/>
    <s v="대한민국 부동산 부의 역사"/>
    <n v="19800"/>
    <n v="1"/>
    <n v="19800"/>
  </r>
  <r>
    <x v="380"/>
    <s v="O221105058683"/>
    <s v="2022"/>
    <s v="4분기(12월)"/>
    <x v="15"/>
    <s v="인도"/>
    <s v="김규성"/>
    <x v="1"/>
    <s v="만화로 보는 맨큐의 경제학 세트(전7권)"/>
    <n v="133200"/>
    <n v="1"/>
    <n v="133200"/>
  </r>
  <r>
    <x v="381"/>
    <s v="O221105058678"/>
    <s v="2022"/>
    <s v="4분기(12월)"/>
    <x v="9"/>
    <s v="인도네시아"/>
    <s v="류재용"/>
    <x v="1"/>
    <s v="Disney A Year of Animation: 2023 Daily Calendar"/>
    <n v="18918"/>
    <n v="1"/>
    <n v="18918"/>
  </r>
  <r>
    <x v="382"/>
    <s v="O221104058671"/>
    <s v="2022"/>
    <s v="4분기(12월)"/>
    <x v="8"/>
    <s v="브라질"/>
    <s v="이주열"/>
    <x v="1"/>
    <s v="WRITE RIGHT 1"/>
    <n v="10800"/>
    <n v="1"/>
    <n v="10800"/>
  </r>
  <r>
    <x v="382"/>
    <s v="O221104058671"/>
    <s v="2022"/>
    <s v="4분기(12월)"/>
    <x v="8"/>
    <s v="브라질"/>
    <s v="이주열"/>
    <x v="1"/>
    <s v="WRITE RIGHT 2"/>
    <n v="10800"/>
    <n v="1"/>
    <n v="10800"/>
  </r>
  <r>
    <x v="382"/>
    <s v="O221104058671"/>
    <s v="2022"/>
    <s v="4분기(12월)"/>
    <x v="8"/>
    <s v="브라질"/>
    <s v="이주열"/>
    <x v="1"/>
    <s v="Write Right 3 (Student Book + Workbook)"/>
    <n v="10800"/>
    <n v="1"/>
    <n v="10800"/>
  </r>
  <r>
    <x v="382"/>
    <s v="O221104058671"/>
    <s v="2022"/>
    <s v="4분기(12월)"/>
    <x v="8"/>
    <s v="브라질"/>
    <s v="이주열"/>
    <x v="1"/>
    <s v="개념+연산 중등수학 1-2(2023)"/>
    <n v="10800"/>
    <n v="1"/>
    <n v="10800"/>
  </r>
  <r>
    <x v="382"/>
    <s v="O221104058671"/>
    <s v="2022"/>
    <s v="4분기(12월)"/>
    <x v="8"/>
    <s v="브라질"/>
    <s v="이주열"/>
    <x v="1"/>
    <s v="빠르게 실패하기"/>
    <n v="14850"/>
    <n v="1"/>
    <n v="14850"/>
  </r>
  <r>
    <x v="382"/>
    <s v="O221104058671"/>
    <s v="2022"/>
    <s v="4분기(12월)"/>
    <x v="8"/>
    <s v="브라질"/>
    <s v="이주열"/>
    <x v="1"/>
    <s v="읽으면서 바로 써먹는 어린이 수수께끼: 공포 특급(맛있는 공부 49)"/>
    <n v="11700"/>
    <n v="1"/>
    <n v="11700"/>
  </r>
  <r>
    <x v="382"/>
    <s v="O221104058671"/>
    <s v="2022"/>
    <s v="4분기(12월)"/>
    <x v="8"/>
    <s v="브라질"/>
    <s v="이주열"/>
    <x v="1"/>
    <s v="자이스토리 중학 국어 문해력 키우는 어휘 1(2022)"/>
    <n v="12150"/>
    <n v="1"/>
    <n v="12150"/>
  </r>
  <r>
    <x v="383"/>
    <s v="O221104058669"/>
    <s v="2022"/>
    <s v="4분기(12월)"/>
    <x v="8"/>
    <s v="인도"/>
    <s v="김정현"/>
    <x v="1"/>
    <s v="십 년 가게 1(리커버 에디션)(양장본 Hardcover)"/>
    <n v="11700"/>
    <n v="1"/>
    <n v="11700"/>
  </r>
  <r>
    <x v="383"/>
    <s v="O221104058669"/>
    <s v="2022"/>
    <s v="4분기(12월)"/>
    <x v="8"/>
    <s v="인도"/>
    <s v="김정현"/>
    <x v="1"/>
    <s v="십 년 가게 2(양장본 Hardcover)"/>
    <n v="11700"/>
    <n v="1"/>
    <n v="11700"/>
  </r>
  <r>
    <x v="383"/>
    <s v="O221104058669"/>
    <s v="2022"/>
    <s v="4분기(12월)"/>
    <x v="8"/>
    <s v="인도"/>
    <s v="김정현"/>
    <x v="1"/>
    <s v="십 년 가게 3(양장본 Hardcover)"/>
    <n v="11700"/>
    <n v="1"/>
    <n v="11700"/>
  </r>
  <r>
    <x v="383"/>
    <s v="O221104058669"/>
    <s v="2022"/>
    <s v="4분기(12월)"/>
    <x v="8"/>
    <s v="인도"/>
    <s v="김정현"/>
    <x v="1"/>
    <s v="이상한 과자 가게 전천당 따라 그리기 색칠북(색칠북)"/>
    <n v="6750"/>
    <n v="1"/>
    <n v="6750"/>
  </r>
  <r>
    <x v="384"/>
    <s v="O221104058666"/>
    <s v="2022"/>
    <s v="4분기(12월)"/>
    <x v="8"/>
    <s v="인도"/>
    <s v="장봉진"/>
    <x v="1"/>
    <s v="Subject Link 3 (Studentbook + Workbook + QR)"/>
    <n v="13500"/>
    <n v="1"/>
    <n v="13500"/>
  </r>
  <r>
    <x v="384"/>
    <s v="O221104058666"/>
    <s v="2022"/>
    <s v="4분기(12월)"/>
    <x v="8"/>
    <s v="인도"/>
    <s v="장봉진"/>
    <x v="1"/>
    <s v="Subject Link 4  (Studentbook+Workbook+ QR)"/>
    <n v="13500"/>
    <n v="1"/>
    <n v="13500"/>
  </r>
  <r>
    <x v="384"/>
    <s v="O221104058666"/>
    <s v="2022"/>
    <s v="4분기(12월)"/>
    <x v="8"/>
    <s v="인도"/>
    <s v="장봉진"/>
    <x v="1"/>
    <s v="동물 천재를 위한 남다른 지식 사전(반양장)"/>
    <n v="11700"/>
    <n v="1"/>
    <n v="11700"/>
  </r>
  <r>
    <x v="384"/>
    <s v="O221104058666"/>
    <s v="2022"/>
    <s v="4분기(12월)"/>
    <x v="8"/>
    <s v="인도"/>
    <s v="장봉진"/>
    <x v="1"/>
    <s v="수학 귀신(개정판)(즐거운지식 1)(양장본 Hardcover)"/>
    <n v="13500"/>
    <n v="1"/>
    <n v="13500"/>
  </r>
  <r>
    <x v="384"/>
    <s v="O221104058666"/>
    <s v="2022"/>
    <s v="4분기(12월)"/>
    <x v="8"/>
    <s v="인도"/>
    <s v="장봉진"/>
    <x v="1"/>
    <s v="악플 전쟁(별숲 동화마을 5)"/>
    <n v="9000"/>
    <n v="1"/>
    <n v="9000"/>
  </r>
  <r>
    <x v="384"/>
    <s v="O221104058666"/>
    <s v="2022"/>
    <s v="4분기(12월)"/>
    <x v="8"/>
    <s v="인도"/>
    <s v="장봉진"/>
    <x v="1"/>
    <s v="원서읽기를 위한 수학용어사전(개정판)"/>
    <n v="17100"/>
    <n v="1"/>
    <n v="17100"/>
  </r>
  <r>
    <x v="384"/>
    <s v="O221104058666"/>
    <s v="2022"/>
    <s v="4분기(12월)"/>
    <x v="8"/>
    <s v="인도"/>
    <s v="장봉진"/>
    <x v="1"/>
    <s v="위험한 과학책(양장본 Hardcover)"/>
    <n v="19800"/>
    <n v="1"/>
    <n v="19800"/>
  </r>
  <r>
    <x v="384"/>
    <s v="O221104058666"/>
    <s v="2022"/>
    <s v="4분기(12월)"/>
    <x v="8"/>
    <s v="인도"/>
    <s v="장봉진"/>
    <x v="1"/>
    <s v="정재승의 인간 탐구 보고서 9: 인간의 선택은 엉망진창이다(양장본 HardCover)"/>
    <n v="12600"/>
    <n v="1"/>
    <n v="12600"/>
  </r>
  <r>
    <x v="384"/>
    <s v="O221104058666"/>
    <s v="2022"/>
    <s v="4분기(12월)"/>
    <x v="8"/>
    <s v="인도"/>
    <s v="장봉진"/>
    <x v="1"/>
    <s v="정재승의 인류 탐험 보고서 4: 화산섬의 호모 에렉투스(양장본 Hardcover)"/>
    <n v="14220"/>
    <n v="1"/>
    <n v="14220"/>
  </r>
  <r>
    <x v="384"/>
    <s v="O221104058666"/>
    <s v="2022"/>
    <s v="4분기(12월)"/>
    <x v="8"/>
    <s v="인도"/>
    <s v="장봉진"/>
    <x v="1"/>
    <s v="쿠키런 불가사의 과학 상식(쿠키런 펀펀 상식 시리즈 2)"/>
    <n v="8820"/>
    <n v="1"/>
    <n v="8820"/>
  </r>
  <r>
    <x v="384"/>
    <s v="O221104058666"/>
    <s v="2022"/>
    <s v="4분기(12월)"/>
    <x v="8"/>
    <s v="인도"/>
    <s v="장봉진"/>
    <x v="1"/>
    <s v="퀴즈 과학상식 25: 불가사의"/>
    <n v="8550"/>
    <n v="1"/>
    <n v="8550"/>
  </r>
  <r>
    <x v="385"/>
    <s v="O221104058659"/>
    <s v="2022"/>
    <s v="4분기(12월)"/>
    <x v="8"/>
    <s v="인도"/>
    <s v="김정민"/>
    <x v="1"/>
    <s v="나의 생각 글쓰기 5단계(개정판 2판)"/>
    <n v="9900"/>
    <n v="1"/>
    <n v="9900"/>
  </r>
  <r>
    <x v="385"/>
    <s v="O221104058659"/>
    <s v="2022"/>
    <s v="4분기(12월)"/>
    <x v="8"/>
    <s v="인도"/>
    <s v="김정민"/>
    <x v="1"/>
    <s v="어린이 훈민정음 1-1(개정판 3판)"/>
    <n v="7200"/>
    <n v="1"/>
    <n v="7200"/>
  </r>
  <r>
    <x v="385"/>
    <s v="O221104058659"/>
    <s v="2022"/>
    <s v="4분기(12월)"/>
    <x v="8"/>
    <s v="인도"/>
    <s v="김정민"/>
    <x v="1"/>
    <s v="어린이 훈민정음 4-2(개정판 3판)"/>
    <n v="7200"/>
    <n v="1"/>
    <n v="7200"/>
  </r>
  <r>
    <x v="385"/>
    <s v="O221104058659"/>
    <s v="2022"/>
    <s v="4분기(12월)"/>
    <x v="8"/>
    <s v="인도"/>
    <s v="김정민"/>
    <x v="1"/>
    <s v="최고수준 초등 수학 5-1(2022)"/>
    <n v="12600"/>
    <n v="1"/>
    <n v="12600"/>
  </r>
  <r>
    <x v="386"/>
    <s v="O221104058649"/>
    <s v="2022"/>
    <s v="4분기(12월)"/>
    <x v="11"/>
    <s v="멕시코"/>
    <s v="박진홍"/>
    <x v="1"/>
    <s v="트렌드 코리아 2023"/>
    <n v="17100"/>
    <n v="3"/>
    <n v="51300"/>
  </r>
  <r>
    <x v="387"/>
    <s v="O221104058648"/>
    <s v="2022"/>
    <s v="4분기(12월)"/>
    <x v="9"/>
    <s v="인도네시아"/>
    <s v="김세종"/>
    <x v="1"/>
    <s v="그리스 로마 신화를 보다 1"/>
    <n v="19800"/>
    <n v="1"/>
    <n v="19800"/>
  </r>
  <r>
    <x v="387"/>
    <s v="O221104058648"/>
    <s v="2022"/>
    <s v="4분기(12월)"/>
    <x v="9"/>
    <s v="인도네시아"/>
    <s v="김세종"/>
    <x v="1"/>
    <s v="그리스 로마 신화를 보다 2"/>
    <n v="19800"/>
    <n v="1"/>
    <n v="19800"/>
  </r>
  <r>
    <x v="388"/>
    <s v="O221104058646"/>
    <s v="2022"/>
    <s v="4분기(12월)"/>
    <x v="9"/>
    <s v="인도네시아"/>
    <s v="손기석"/>
    <x v="1"/>
    <s v="Why? 기생충(초등과학학습만화 84)(양장본 Hardcover)"/>
    <n v="11520"/>
    <n v="1"/>
    <n v="11520"/>
  </r>
  <r>
    <x v="388"/>
    <s v="O221104058646"/>
    <s v="2022"/>
    <s v="4분기(12월)"/>
    <x v="9"/>
    <s v="인도네시아"/>
    <s v="손기석"/>
    <x v="1"/>
    <s v="세 마리 토끼 잡는 독서 논술 A1"/>
    <n v="9450"/>
    <n v="1"/>
    <n v="9450"/>
  </r>
  <r>
    <x v="388"/>
    <s v="O221104058646"/>
    <s v="2022"/>
    <s v="4분기(12월)"/>
    <x v="9"/>
    <s v="인도네시아"/>
    <s v="손기석"/>
    <x v="1"/>
    <s v="소마셈 B세트(2학년)(전8권)"/>
    <n v="47880"/>
    <n v="1"/>
    <n v="47880"/>
  </r>
  <r>
    <x v="388"/>
    <s v="O221104058646"/>
    <s v="2022"/>
    <s v="4분기(12월)"/>
    <x v="9"/>
    <s v="인도네시아"/>
    <s v="손기석"/>
    <x v="1"/>
    <s v="오싹오싹 크레용!(토토의 그림책)(양장본 Hardcover)"/>
    <n v="11700"/>
    <n v="1"/>
    <n v="11700"/>
  </r>
  <r>
    <x v="388"/>
    <s v="O221104058646"/>
    <s v="2022"/>
    <s v="4분기(12월)"/>
    <x v="9"/>
    <s v="인도네시아"/>
    <s v="손기석"/>
    <x v="1"/>
    <s v="창의사고력 초등 수학 팩토: 탐구 1A(개정판)"/>
    <n v="12600"/>
    <n v="1"/>
    <n v="12600"/>
  </r>
  <r>
    <x v="388"/>
    <s v="O221104058646"/>
    <s v="2022"/>
    <s v="4분기(12월)"/>
    <x v="9"/>
    <s v="인도네시아"/>
    <s v="손기석"/>
    <x v="1"/>
    <s v="창의사고력 초등 수학 팩토: 탐구 1B(개정판)"/>
    <n v="12600"/>
    <n v="1"/>
    <n v="12600"/>
  </r>
  <r>
    <x v="388"/>
    <s v="O221104058646"/>
    <s v="2022"/>
    <s v="4분기(12월)"/>
    <x v="9"/>
    <s v="인도네시아"/>
    <s v="손기석"/>
    <x v="1"/>
    <s v="창의사고력 초등 수학 팩토: 탐구 1C(개정판)"/>
    <n v="12600"/>
    <n v="1"/>
    <n v="12600"/>
  </r>
  <r>
    <x v="388"/>
    <s v="O221104058646"/>
    <s v="2022"/>
    <s v="4분기(12월)"/>
    <x v="9"/>
    <s v="인도네시아"/>
    <s v="손기석"/>
    <x v="1"/>
    <s v="테라피스트"/>
    <n v="14400"/>
    <n v="1"/>
    <n v="14400"/>
  </r>
  <r>
    <x v="388"/>
    <s v="O221104058646"/>
    <s v="2022"/>
    <s v="4분기(12월)"/>
    <x v="9"/>
    <s v="인도네시아"/>
    <s v="손기석"/>
    <x v="1"/>
    <s v="포켓몬스터 가라르 도감"/>
    <n v="10800"/>
    <n v="1"/>
    <n v="10800"/>
  </r>
  <r>
    <x v="388"/>
    <s v="O221104058646"/>
    <s v="2022"/>
    <s v="4분기(12월)"/>
    <x v="9"/>
    <s v="인도네시아"/>
    <s v="손기석"/>
    <x v="1"/>
    <s v="포켓몬스터W 도감 스티커북 가라르지방 포켓몬 1"/>
    <n v="9000"/>
    <n v="1"/>
    <n v="9000"/>
  </r>
  <r>
    <x v="388"/>
    <s v="O221104058646"/>
    <s v="2022"/>
    <s v="4분기(12월)"/>
    <x v="9"/>
    <s v="인도네시아"/>
    <s v="손기석"/>
    <x v="1"/>
    <s v="흔한남매 10"/>
    <n v="12150"/>
    <n v="1"/>
    <n v="12150"/>
  </r>
  <r>
    <x v="388"/>
    <s v="O221104058646"/>
    <s v="2022"/>
    <s v="4분기(12월)"/>
    <x v="9"/>
    <s v="인도네시아"/>
    <s v="손기석"/>
    <x v="1"/>
    <s v="흔한남매 3(양장본 Hardcover)"/>
    <n v="10800"/>
    <n v="1"/>
    <n v="10800"/>
  </r>
  <r>
    <x v="388"/>
    <s v="O221104058646"/>
    <s v="2022"/>
    <s v="4분기(12월)"/>
    <x v="9"/>
    <s v="인도네시아"/>
    <s v="손기석"/>
    <x v="1"/>
    <s v="흔한남매 4(양장본 Hardcover)"/>
    <n v="10800"/>
    <n v="1"/>
    <n v="10800"/>
  </r>
  <r>
    <x v="388"/>
    <s v="O221104058646"/>
    <s v="2022"/>
    <s v="4분기(12월)"/>
    <x v="9"/>
    <s v="인도네시아"/>
    <s v="손기석"/>
    <x v="1"/>
    <s v="흔한남매 5(양장본 Hardcover)"/>
    <n v="10800"/>
    <n v="1"/>
    <n v="10800"/>
  </r>
  <r>
    <x v="388"/>
    <s v="O221104058646"/>
    <s v="2022"/>
    <s v="4분기(12월)"/>
    <x v="9"/>
    <s v="인도네시아"/>
    <s v="손기석"/>
    <x v="1"/>
    <s v="흔한남매 6"/>
    <n v="10800"/>
    <n v="1"/>
    <n v="10800"/>
  </r>
  <r>
    <x v="388"/>
    <s v="O221104058646"/>
    <s v="2022"/>
    <s v="4분기(12월)"/>
    <x v="9"/>
    <s v="인도네시아"/>
    <s v="손기석"/>
    <x v="1"/>
    <s v="흔한남매 7(양장본 Hardcover)"/>
    <n v="10800"/>
    <n v="1"/>
    <n v="10800"/>
  </r>
  <r>
    <x v="388"/>
    <s v="O221104058646"/>
    <s v="2022"/>
    <s v="4분기(12월)"/>
    <x v="9"/>
    <s v="인도네시아"/>
    <s v="손기석"/>
    <x v="1"/>
    <s v="흔한남매 8(양장본 Hardcover)"/>
    <n v="12150"/>
    <n v="1"/>
    <n v="12150"/>
  </r>
  <r>
    <x v="388"/>
    <s v="O221104058646"/>
    <s v="2022"/>
    <s v="4분기(12월)"/>
    <x v="9"/>
    <s v="인도네시아"/>
    <s v="손기석"/>
    <x v="1"/>
    <s v="흔한남매 9(양장본 Hardcover)"/>
    <n v="12150"/>
    <n v="1"/>
    <n v="12150"/>
  </r>
  <r>
    <x v="388"/>
    <s v="O221104058646"/>
    <s v="2022"/>
    <s v="4분기(12월)"/>
    <x v="9"/>
    <s v="인도네시아"/>
    <s v="손기석"/>
    <x v="1"/>
    <s v="흔한남매 과학 탐험대 1: 우주(양장본 Hardcover)"/>
    <n v="11520"/>
    <n v="1"/>
    <n v="11520"/>
  </r>
  <r>
    <x v="388"/>
    <s v="O221104058646"/>
    <s v="2022"/>
    <s v="4분기(12월)"/>
    <x v="9"/>
    <s v="인도네시아"/>
    <s v="손기석"/>
    <x v="1"/>
    <s v="흔한남매 과학 탐험대 2: 지구와 달(양장본 Hardcover)"/>
    <n v="11520"/>
    <n v="1"/>
    <n v="11520"/>
  </r>
  <r>
    <x v="388"/>
    <s v="O221104058646"/>
    <s v="2022"/>
    <s v="4분기(12월)"/>
    <x v="9"/>
    <s v="인도네시아"/>
    <s v="손기석"/>
    <x v="1"/>
    <s v="흔한남매 과학탐험대 3: 인체(양장본 Hardcover)"/>
    <n v="11520"/>
    <n v="1"/>
    <n v="11520"/>
  </r>
  <r>
    <x v="389"/>
    <s v="O221104058640"/>
    <s v="2022"/>
    <s v="4분기(12월)"/>
    <x v="8"/>
    <s v="벨기에"/>
    <s v="김종윤"/>
    <x v="1"/>
    <s v="개념원리 RPM 알피엠 중학 수학 1-2 세트(2022)(전2권)"/>
    <n v="29700"/>
    <n v="1"/>
    <n v="29700"/>
  </r>
  <r>
    <x v="389"/>
    <s v="O221104058640"/>
    <s v="2022"/>
    <s v="4분기(12월)"/>
    <x v="8"/>
    <s v="벨기에"/>
    <s v="김종윤"/>
    <x v="1"/>
    <s v="개념원리 RPM 알피엠 중학 수학 2-2 세트(2022)(전2권)"/>
    <n v="28800"/>
    <n v="1"/>
    <n v="28800"/>
  </r>
  <r>
    <x v="389"/>
    <s v="O221104058640"/>
    <s v="2022"/>
    <s v="4분기(12월)"/>
    <x v="8"/>
    <s v="벨기에"/>
    <s v="김종윤"/>
    <x v="1"/>
    <s v="개념원리 RPM 중학 수학 1-1 세트(2022)(전2권)"/>
    <n v="25200"/>
    <n v="1"/>
    <n v="25200"/>
  </r>
  <r>
    <x v="389"/>
    <s v="O221104058640"/>
    <s v="2022"/>
    <s v="4분기(12월)"/>
    <x v="8"/>
    <s v="벨기에"/>
    <s v="김종윤"/>
    <x v="1"/>
    <s v="개념원리 RPM 중학 수학 2-1 세트(2022)(전2권)"/>
    <n v="27000"/>
    <n v="1"/>
    <n v="27000"/>
  </r>
  <r>
    <x v="389"/>
    <s v="O221104058640"/>
    <s v="2022"/>
    <s v="4분기(12월)"/>
    <x v="8"/>
    <s v="벨기에"/>
    <s v="김종윤"/>
    <x v="1"/>
    <s v="쎈 중등 수학 1-1(2022)"/>
    <n v="14400"/>
    <n v="1"/>
    <n v="14400"/>
  </r>
  <r>
    <x v="389"/>
    <s v="O221104058640"/>
    <s v="2022"/>
    <s v="4분기(12월)"/>
    <x v="8"/>
    <s v="벨기에"/>
    <s v="김종윤"/>
    <x v="1"/>
    <s v="쎈 중등 수학 1-2(2022)"/>
    <n v="14400"/>
    <n v="1"/>
    <n v="14400"/>
  </r>
  <r>
    <x v="389"/>
    <s v="O221104058640"/>
    <s v="2022"/>
    <s v="4분기(12월)"/>
    <x v="8"/>
    <s v="벨기에"/>
    <s v="김종윤"/>
    <x v="1"/>
    <s v="쎈 중등 수학 2-1(2022)"/>
    <n v="14400"/>
    <n v="1"/>
    <n v="14400"/>
  </r>
  <r>
    <x v="389"/>
    <s v="O221104058640"/>
    <s v="2022"/>
    <s v="4분기(12월)"/>
    <x v="8"/>
    <s v="벨기에"/>
    <s v="김종윤"/>
    <x v="1"/>
    <s v="쎈 중등 수학 2-2(2022)"/>
    <n v="14400"/>
    <n v="1"/>
    <n v="14400"/>
  </r>
  <r>
    <x v="389"/>
    <s v="O221104058640"/>
    <s v="2022"/>
    <s v="4분기(12월)"/>
    <x v="8"/>
    <s v="벨기에"/>
    <s v="김종윤"/>
    <x v="1"/>
    <s v="올리드 중등 국어 1-1(미래엔)(2022)"/>
    <n v="15300"/>
    <n v="1"/>
    <n v="15300"/>
  </r>
  <r>
    <x v="389"/>
    <s v="O221104058640"/>
    <s v="2022"/>
    <s v="4분기(12월)"/>
    <x v="8"/>
    <s v="벨기에"/>
    <s v="김종윤"/>
    <x v="1"/>
    <s v="올리드 중등 국어 1-2(2022)"/>
    <n v="15300"/>
    <n v="1"/>
    <n v="15300"/>
  </r>
  <r>
    <x v="389"/>
    <s v="O221104058640"/>
    <s v="2022"/>
    <s v="4분기(12월)"/>
    <x v="8"/>
    <s v="벨기에"/>
    <s v="김종윤"/>
    <x v="1"/>
    <s v="일품 중등 수학 1(하) 561제(2022)"/>
    <n v="11700"/>
    <n v="1"/>
    <n v="11700"/>
  </r>
  <r>
    <x v="389"/>
    <s v="O221104058640"/>
    <s v="2022"/>
    <s v="4분기(12월)"/>
    <x v="8"/>
    <s v="벨기에"/>
    <s v="김종윤"/>
    <x v="1"/>
    <s v="일품 중등 수학 2(하) 557제(2022)"/>
    <n v="11700"/>
    <n v="1"/>
    <n v="11700"/>
  </r>
  <r>
    <x v="389"/>
    <s v="O221104058640"/>
    <s v="2022"/>
    <s v="4분기(12월)"/>
    <x v="8"/>
    <s v="벨기에"/>
    <s v="김종윤"/>
    <x v="1"/>
    <s v="일품 중등 수학1(상) 450제(2022)"/>
    <n v="10800"/>
    <n v="1"/>
    <n v="10800"/>
  </r>
  <r>
    <x v="389"/>
    <s v="O221104058640"/>
    <s v="2022"/>
    <s v="4분기(12월)"/>
    <x v="8"/>
    <s v="벨기에"/>
    <s v="김종윤"/>
    <x v="1"/>
    <s v="일품 중등 수학2(상) 546제(2022)"/>
    <n v="11700"/>
    <n v="1"/>
    <n v="11700"/>
  </r>
  <r>
    <x v="390"/>
    <s v="O221103058626"/>
    <s v="2022"/>
    <s v="4분기(12월)"/>
    <x v="9"/>
    <s v="인도네시아"/>
    <s v="정진웅"/>
    <x v="1"/>
    <s v="대한민국 파이어족 시나리오"/>
    <n v="15120"/>
    <n v="1"/>
    <n v="15120"/>
  </r>
  <r>
    <x v="390"/>
    <s v="O221103058626"/>
    <s v="2022"/>
    <s v="4분기(12월)"/>
    <x v="9"/>
    <s v="인도네시아"/>
    <s v="정진웅"/>
    <x v="1"/>
    <s v="삶의 무기가 되는 자본론"/>
    <n v="14400"/>
    <n v="1"/>
    <n v="14400"/>
  </r>
  <r>
    <x v="390"/>
    <s v="O221103058626"/>
    <s v="2022"/>
    <s v="4분기(12월)"/>
    <x v="9"/>
    <s v="인도네시아"/>
    <s v="정진웅"/>
    <x v="1"/>
    <s v="역행자"/>
    <n v="15750"/>
    <n v="1"/>
    <n v="15750"/>
  </r>
  <r>
    <x v="390"/>
    <s v="O221103058626"/>
    <s v="2022"/>
    <s v="4분기(12월)"/>
    <x v="9"/>
    <s v="인도네시아"/>
    <s v="정진웅"/>
    <x v="1"/>
    <s v="하면 된다! 퀀트 투자(파이어족 강환국의)"/>
    <n v="16830"/>
    <n v="1"/>
    <n v="16830"/>
  </r>
  <r>
    <x v="391"/>
    <s v="O221103058617"/>
    <s v="2022"/>
    <s v="4분기(12월)"/>
    <x v="9"/>
    <s v="인도네시아"/>
    <s v="현정주"/>
    <x v="1"/>
    <s v="Have You Filled a Bucket Today? (Anniversary) (10TH ed.)"/>
    <n v="11700"/>
    <n v="1"/>
    <n v="11700"/>
  </r>
  <r>
    <x v="391"/>
    <s v="O221103058617"/>
    <s v="2022"/>
    <s v="4분기(12월)"/>
    <x v="9"/>
    <s v="인도네시아"/>
    <s v="현정주"/>
    <x v="1"/>
    <s v="Side by Side 2.(Student Book)"/>
    <n v="16200"/>
    <n v="1"/>
    <n v="16200"/>
  </r>
  <r>
    <x v="391"/>
    <s v="O221103058617"/>
    <s v="2022"/>
    <s v="4분기(12월)"/>
    <x v="9"/>
    <s v="인도네시아"/>
    <s v="현정주"/>
    <x v="1"/>
    <s v="Spotlight on First Reading 1 (Student Book + Workbook + E.CODE)"/>
    <n v="13500"/>
    <n v="1"/>
    <n v="13500"/>
  </r>
  <r>
    <x v="391"/>
    <s v="O221103058617"/>
    <s v="2022"/>
    <s v="4분기(12월)"/>
    <x v="9"/>
    <s v="인도네시아"/>
    <s v="현정주"/>
    <x v="1"/>
    <s v="맛있는 빵 수학 Step2&lt;7~8세용&gt; 더하기와 빼기"/>
    <n v="4950"/>
    <n v="1"/>
    <n v="4950"/>
  </r>
  <r>
    <x v="391"/>
    <s v="O221103058617"/>
    <s v="2022"/>
    <s v="4분기(12월)"/>
    <x v="9"/>
    <s v="인도네시아"/>
    <s v="현정주"/>
    <x v="1"/>
    <s v="어린이 세계지식 여행(읽으면서 생각이 자라는)"/>
    <n v="11520"/>
    <n v="1"/>
    <n v="11520"/>
  </r>
  <r>
    <x v="391"/>
    <s v="O221103058617"/>
    <s v="2022"/>
    <s v="4분기(12월)"/>
    <x v="9"/>
    <s v="인도네시아"/>
    <s v="현정주"/>
    <x v="1"/>
    <s v="친구 100명 대화법(마음 학교 2)"/>
    <n v="11700"/>
    <n v="1"/>
    <n v="11700"/>
  </r>
  <r>
    <x v="392"/>
    <s v="O221102058592"/>
    <s v="2022"/>
    <s v="4분기(12월)"/>
    <x v="9"/>
    <s v="인도네시아"/>
    <s v="차명우"/>
    <x v="1"/>
    <s v="그리스 로마 신화 10: 영웅의 전설, 카드모스의 대가(만화로 읽는 초등 인문학)(양장본 Hardcover)"/>
    <n v="13500"/>
    <n v="1"/>
    <n v="13500"/>
  </r>
  <r>
    <x v="392"/>
    <s v="O221102058592"/>
    <s v="2022"/>
    <s v="4분기(12월)"/>
    <x v="9"/>
    <s v="인도네시아"/>
    <s v="차명우"/>
    <x v="1"/>
    <s v="그리스 로마 신화 5: 인간들의 왕, 프로메테우스(양장본 Hardcover)"/>
    <n v="10800"/>
    <n v="1"/>
    <n v="10800"/>
  </r>
  <r>
    <x v="392"/>
    <s v="O221102058592"/>
    <s v="2022"/>
    <s v="4분기(12월)"/>
    <x v="9"/>
    <s v="인도네시아"/>
    <s v="차명우"/>
    <x v="1"/>
    <s v="그리스 로마 신화 6: 제우스의 심판(양장본 Hardcover)"/>
    <n v="10800"/>
    <n v="1"/>
    <n v="10800"/>
  </r>
  <r>
    <x v="392"/>
    <s v="O221102058592"/>
    <s v="2022"/>
    <s v="4분기(12월)"/>
    <x v="9"/>
    <s v="인도네시아"/>
    <s v="차명우"/>
    <x v="1"/>
    <s v="그리스 로마 신화 7: 새로운 인간의 시대(양장본 Hardcover)"/>
    <n v="10800"/>
    <n v="1"/>
    <n v="10800"/>
  </r>
  <r>
    <x v="392"/>
    <s v="O221102058592"/>
    <s v="2022"/>
    <s v="4분기(12월)"/>
    <x v="9"/>
    <s v="인도네시아"/>
    <s v="차명우"/>
    <x v="1"/>
    <s v="그리스 로마 신화 8: 영광을 건 신들의 전쟁(만화로 읽는 초등 인문학)(양장본 Hardcover)"/>
    <n v="10800"/>
    <n v="1"/>
    <n v="10800"/>
  </r>
  <r>
    <x v="392"/>
    <s v="O221102058592"/>
    <s v="2022"/>
    <s v="4분기(12월)"/>
    <x v="9"/>
    <s v="인도네시아"/>
    <s v="차명우"/>
    <x v="1"/>
    <s v="그리스 로마 신화 9: 에우로페의 위대한 운명(양장본 Hardcover)"/>
    <n v="10800"/>
    <n v="1"/>
    <n v="10800"/>
  </r>
  <r>
    <x v="392"/>
    <s v="O221102058592"/>
    <s v="2022"/>
    <s v="4분기(12월)"/>
    <x v="9"/>
    <s v="인도네시아"/>
    <s v="차명우"/>
    <x v="1"/>
    <s v="그리스 로마 신화 세트(11-20권)(만화로 읽는 초등 인문학)(전10권)"/>
    <n v="89100"/>
    <n v="1"/>
    <n v="89100"/>
  </r>
  <r>
    <x v="393"/>
    <s v="O221102058584"/>
    <s v="2022"/>
    <s v="4분기(12월)"/>
    <x v="8"/>
    <s v="브라질"/>
    <s v="이성혁"/>
    <x v="1"/>
    <s v="국단어 완전 정복 초등 국어 6-2(2022)(개정판)"/>
    <n v="16200"/>
    <n v="1"/>
    <n v="16200"/>
  </r>
  <r>
    <x v="393"/>
    <s v="O221102058584"/>
    <s v="2022"/>
    <s v="4분기(12월)"/>
    <x v="8"/>
    <s v="브라질"/>
    <s v="이성혁"/>
    <x v="1"/>
    <s v="나나(소설Y)(양장본 Hardcover)"/>
    <n v="11700"/>
    <n v="1"/>
    <n v="11700"/>
  </r>
  <r>
    <x v="393"/>
    <s v="O221102058584"/>
    <s v="2022"/>
    <s v="4분기(12월)"/>
    <x v="8"/>
    <s v="브라질"/>
    <s v="이성혁"/>
    <x v="1"/>
    <s v="동물 농장(책세상 세계문학 5)(양장본 Hardcover)"/>
    <n v="10800"/>
    <n v="1"/>
    <n v="10800"/>
  </r>
  <r>
    <x v="393"/>
    <s v="O221102058584"/>
    <s v="2022"/>
    <s v="4분기(12월)"/>
    <x v="8"/>
    <s v="브라질"/>
    <s v="이성혁"/>
    <x v="1"/>
    <s v="설민석의 세계사 대모험 11"/>
    <n v="10800"/>
    <n v="1"/>
    <n v="10800"/>
  </r>
  <r>
    <x v="393"/>
    <s v="O221102058584"/>
    <s v="2022"/>
    <s v="4분기(12월)"/>
    <x v="8"/>
    <s v="브라질"/>
    <s v="이성혁"/>
    <x v="1"/>
    <s v="설민석의 한국사 대모험 22"/>
    <n v="11700"/>
    <n v="1"/>
    <n v="11700"/>
  </r>
  <r>
    <x v="393"/>
    <s v="O221102058584"/>
    <s v="2022"/>
    <s v="4분기(12월)"/>
    <x v="8"/>
    <s v="브라질"/>
    <s v="이성혁"/>
    <x v="1"/>
    <s v="세계를 건너 너에게 갈게(양장본 Hardcover)"/>
    <n v="11700"/>
    <n v="1"/>
    <n v="11700"/>
  </r>
  <r>
    <x v="393"/>
    <s v="O221102058584"/>
    <s v="2022"/>
    <s v="4분기(12월)"/>
    <x v="8"/>
    <s v="브라질"/>
    <s v="이성혁"/>
    <x v="1"/>
    <s v="우리가 빛의 속도로 갈 수 없다면(양장본 HardCover)"/>
    <n v="12600"/>
    <n v="1"/>
    <n v="12600"/>
  </r>
  <r>
    <x v="393"/>
    <s v="O221102058584"/>
    <s v="2022"/>
    <s v="4분기(12월)"/>
    <x v="8"/>
    <s v="브라질"/>
    <s v="이성혁"/>
    <x v="1"/>
    <s v="죽음의 수용소에서(빅터 프랭클의)"/>
    <n v="8820"/>
    <n v="1"/>
    <n v="8820"/>
  </r>
  <r>
    <x v="393"/>
    <s v="O221102058584"/>
    <s v="2022"/>
    <s v="4분기(12월)"/>
    <x v="8"/>
    <s v="브라질"/>
    <s v="이성혁"/>
    <x v="1"/>
    <s v="죽이고 싶은 아이(양장본 Hardcover)"/>
    <n v="12600"/>
    <n v="1"/>
    <n v="12600"/>
  </r>
  <r>
    <x v="394"/>
    <s v="O221102058582"/>
    <s v="2022"/>
    <s v="4분기(12월)"/>
    <x v="8"/>
    <s v="브라질"/>
    <s v="석진호"/>
    <x v="1"/>
    <s v="Brave New World ( Sparknotes )"/>
    <n v="6480"/>
    <n v="1"/>
    <n v="6480"/>
  </r>
  <r>
    <x v="394"/>
    <s v="O221102058582"/>
    <s v="2022"/>
    <s v="4분기(12월)"/>
    <x v="8"/>
    <s v="브라질"/>
    <s v="석진호"/>
    <x v="1"/>
    <s v="The Last Cuentista - 2022년 뉴베리 대상수상작"/>
    <n v="17820"/>
    <n v="1"/>
    <n v="17820"/>
  </r>
  <r>
    <x v="394"/>
    <s v="O221102058582"/>
    <s v="2022"/>
    <s v="4분기(12월)"/>
    <x v="8"/>
    <s v="브라질"/>
    <s v="석진호"/>
    <x v="1"/>
    <s v="What If?"/>
    <n v="21510"/>
    <n v="1"/>
    <n v="21510"/>
  </r>
  <r>
    <x v="394"/>
    <s v="O221102058582"/>
    <s v="2022"/>
    <s v="4분기(12월)"/>
    <x v="8"/>
    <s v="브라질"/>
    <s v="석진호"/>
    <x v="1"/>
    <s v="불편한 편의점(40만부 기념 벚꽃 에디션)"/>
    <n v="12600"/>
    <n v="1"/>
    <n v="12600"/>
  </r>
  <r>
    <x v="394"/>
    <s v="O221102058582"/>
    <s v="2022"/>
    <s v="4분기(12월)"/>
    <x v="8"/>
    <s v="브라질"/>
    <s v="석진호"/>
    <x v="1"/>
    <s v="썬킴의 세계사 완전 정복"/>
    <n v="15300"/>
    <n v="1"/>
    <n v="15300"/>
  </r>
  <r>
    <x v="394"/>
    <s v="O221102058582"/>
    <s v="2022"/>
    <s v="4분기(12월)"/>
    <x v="8"/>
    <s v="브라질"/>
    <s v="석진호"/>
    <x v="1"/>
    <s v="연어"/>
    <n v="9000"/>
    <n v="1"/>
    <n v="9000"/>
  </r>
  <r>
    <x v="394"/>
    <s v="O221102058582"/>
    <s v="2022"/>
    <s v="4분기(12월)"/>
    <x v="8"/>
    <s v="브라질"/>
    <s v="석진호"/>
    <x v="1"/>
    <s v="피프티 피플"/>
    <n v="12600"/>
    <n v="1"/>
    <n v="12600"/>
  </r>
  <r>
    <x v="395"/>
    <s v="O221102058565"/>
    <s v="2022"/>
    <s v="4분기(12월)"/>
    <x v="9"/>
    <s v="인도네시아"/>
    <s v="김신완"/>
    <x v="1"/>
    <s v="역행자"/>
    <n v="15750"/>
    <n v="1"/>
    <n v="15750"/>
  </r>
  <r>
    <x v="395"/>
    <s v="O221102058565"/>
    <s v="2022"/>
    <s v="4분기(12월)"/>
    <x v="9"/>
    <s v="인도네시아"/>
    <s v="김신완"/>
    <x v="1"/>
    <s v="하얼빈(양장본 Hardcover)"/>
    <n v="14400"/>
    <n v="1"/>
    <n v="14400"/>
  </r>
  <r>
    <x v="396"/>
    <s v="O221102058561"/>
    <s v="2022"/>
    <s v="4분기(12월)"/>
    <x v="9"/>
    <s v="필리핀"/>
    <s v="이준택"/>
    <x v="1"/>
    <s v="불편한 편의점 2"/>
    <n v="12600"/>
    <n v="1"/>
    <n v="12600"/>
  </r>
  <r>
    <x v="396"/>
    <s v="O221102058561"/>
    <s v="2022"/>
    <s v="4분기(12월)"/>
    <x v="9"/>
    <s v="필리핀"/>
    <s v="이준택"/>
    <x v="1"/>
    <s v="사람을 얻는 지혜"/>
    <n v="12420"/>
    <n v="1"/>
    <n v="12420"/>
  </r>
  <r>
    <x v="396"/>
    <s v="O221102058561"/>
    <s v="2022"/>
    <s v="4분기(12월)"/>
    <x v="9"/>
    <s v="필리핀"/>
    <s v="이준택"/>
    <x v="1"/>
    <s v="아버지의 해방일지"/>
    <n v="13500"/>
    <n v="1"/>
    <n v="13500"/>
  </r>
  <r>
    <x v="396"/>
    <s v="O221102058561"/>
    <s v="2022"/>
    <s v="4분기(12월)"/>
    <x v="9"/>
    <s v="필리핀"/>
    <s v="이준택"/>
    <x v="1"/>
    <s v="아주 작은 습관의 힘"/>
    <n v="14400"/>
    <n v="1"/>
    <n v="14400"/>
  </r>
  <r>
    <x v="396"/>
    <s v="O221102058561"/>
    <s v="2022"/>
    <s v="4분기(12월)"/>
    <x v="9"/>
    <s v="필리핀"/>
    <s v="이준택"/>
    <x v="1"/>
    <s v="역행자"/>
    <n v="15750"/>
    <n v="1"/>
    <n v="15750"/>
  </r>
  <r>
    <x v="396"/>
    <s v="O221102058561"/>
    <s v="2022"/>
    <s v="4분기(12월)"/>
    <x v="9"/>
    <s v="필리핀"/>
    <s v="이준택"/>
    <x v="1"/>
    <s v="우리는 어디서 살아야 하는가"/>
    <n v="16200"/>
    <n v="1"/>
    <n v="16200"/>
  </r>
  <r>
    <x v="396"/>
    <s v="O221102058561"/>
    <s v="2022"/>
    <s v="4분기(12월)"/>
    <x v="9"/>
    <s v="필리핀"/>
    <s v="이준택"/>
    <x v="1"/>
    <s v="원씽(The One Thing)(리커버 특별판)"/>
    <n v="12600"/>
    <n v="1"/>
    <n v="12600"/>
  </r>
  <r>
    <x v="396"/>
    <s v="O221102058561"/>
    <s v="2022"/>
    <s v="4분기(12월)"/>
    <x v="9"/>
    <s v="필리핀"/>
    <s v="이준택"/>
    <x v="1"/>
    <s v="트렌드 코리아 2023"/>
    <n v="17100"/>
    <n v="1"/>
    <n v="17100"/>
  </r>
  <r>
    <x v="397"/>
    <s v="O221102058556"/>
    <s v="2022"/>
    <s v="4분기(12월)"/>
    <x v="10"/>
    <s v="노르웨이"/>
    <s v="이봉규"/>
    <x v="1"/>
    <s v="Why? 명심보감(인문고전학습만화)(양장본 HardCover)"/>
    <n v="9900"/>
    <n v="1"/>
    <n v="9900"/>
  </r>
  <r>
    <x v="397"/>
    <s v="O221102058556"/>
    <s v="2022"/>
    <s v="4분기(12월)"/>
    <x v="10"/>
    <s v="노르웨이"/>
    <s v="이봉규"/>
    <x v="1"/>
    <s v="윔피 키드 16: 스포츠 영웅의 탄생 일기"/>
    <n v="11700"/>
    <n v="1"/>
    <n v="11700"/>
  </r>
  <r>
    <x v="397"/>
    <s v="O221102058556"/>
    <s v="2022"/>
    <s v="4분기(12월)"/>
    <x v="10"/>
    <s v="노르웨이"/>
    <s v="이봉규"/>
    <x v="1"/>
    <s v="한끝 초등 국어 5-1(2022)"/>
    <n v="13500"/>
    <n v="1"/>
    <n v="13500"/>
  </r>
  <r>
    <x v="398"/>
    <s v="O221102058554"/>
    <s v="2022"/>
    <s v="4분기(12월)"/>
    <x v="17"/>
    <s v="미얀마"/>
    <s v="장형일"/>
    <x v="1"/>
    <s v="El Deafo (2015 Newbery Honor)"/>
    <n v="11790"/>
    <n v="1"/>
    <n v="11790"/>
  </r>
  <r>
    <x v="398"/>
    <s v="O221102058554"/>
    <s v="2022"/>
    <s v="4분기(12월)"/>
    <x v="17"/>
    <s v="미얀마"/>
    <s v="장형일"/>
    <x v="1"/>
    <s v="The Dark"/>
    <n v="12600"/>
    <n v="1"/>
    <n v="12600"/>
  </r>
  <r>
    <x v="399"/>
    <s v="O221102058542"/>
    <s v="2022"/>
    <s v="4분기(12월)"/>
    <x v="9"/>
    <s v="인도네시아"/>
    <s v="이길만"/>
    <x v="1"/>
    <s v="1시간에 1권 퀀텀 독서법"/>
    <n v="15300"/>
    <n v="1"/>
    <n v="15300"/>
  </r>
  <r>
    <x v="399"/>
    <s v="O221102058542"/>
    <s v="2022"/>
    <s v="4분기(12월)"/>
    <x v="9"/>
    <s v="인도네시아"/>
    <s v="이길만"/>
    <x v="1"/>
    <s v="Pachinko (National Book Award Finalist) 애플TV+ 파친코 원작"/>
    <n v="17280"/>
    <n v="1"/>
    <n v="17280"/>
  </r>
  <r>
    <x v="399"/>
    <s v="O221102058542"/>
    <s v="2022"/>
    <s v="4분기(12월)"/>
    <x v="9"/>
    <s v="인도네시아"/>
    <s v="이길만"/>
    <x v="1"/>
    <s v="역설계"/>
    <n v="16020"/>
    <n v="1"/>
    <n v="16020"/>
  </r>
  <r>
    <x v="400"/>
    <s v="O221102058539"/>
    <s v="2022"/>
    <s v="4분기(12월)"/>
    <x v="9"/>
    <s v="인도네시아"/>
    <s v="박상표"/>
    <x v="1"/>
    <s v="Tropical Plants and How to Love Them"/>
    <n v="27342"/>
    <n v="1"/>
    <n v="27342"/>
  </r>
  <r>
    <x v="400"/>
    <s v="O221102058539"/>
    <s v="2022"/>
    <s v="4분기(12월)"/>
    <x v="9"/>
    <s v="인도네시아"/>
    <s v="박상표"/>
    <x v="1"/>
    <s v="엑셀과 R을 활용한 빅데이터 분석 첫걸음"/>
    <n v="22500"/>
    <n v="1"/>
    <n v="22500"/>
  </r>
  <r>
    <x v="400"/>
    <s v="O221102058539"/>
    <s v="2022"/>
    <s v="4분기(12월)"/>
    <x v="9"/>
    <s v="인도네시아"/>
    <s v="박상표"/>
    <x v="1"/>
    <s v="원가관리회계(Garrsion)(17판)"/>
    <n v="36000"/>
    <n v="1"/>
    <n v="36000"/>
  </r>
  <r>
    <x v="400"/>
    <s v="O221102058539"/>
    <s v="2022"/>
    <s v="4분기(12월)"/>
    <x v="9"/>
    <s v="인도네시아"/>
    <s v="박상표"/>
    <x v="1"/>
    <s v="진짜 쓰는 실무 엑셀"/>
    <n v="18900"/>
    <n v="1"/>
    <n v="18900"/>
  </r>
  <r>
    <x v="400"/>
    <s v="O221102058539"/>
    <s v="2022"/>
    <s v="4분기(12월)"/>
    <x v="9"/>
    <s v="인도네시아"/>
    <s v="박상표"/>
    <x v="1"/>
    <s v="토양학(1학기, 워크북포함)"/>
    <n v="21690"/>
    <n v="1"/>
    <n v="21690"/>
  </r>
  <r>
    <x v="400"/>
    <s v="O221102058539"/>
    <s v="2022"/>
    <s v="4분기(12월)"/>
    <x v="9"/>
    <s v="인도네시아"/>
    <s v="박상표"/>
    <x v="1"/>
    <s v="토양학(비료포함) 내용설명 문제연구 기출예상문제(2017)"/>
    <n v="19800"/>
    <n v="1"/>
    <n v="19800"/>
  </r>
  <r>
    <x v="400"/>
    <s v="O221102058539"/>
    <s v="2022"/>
    <s v="4분기(12월)"/>
    <x v="9"/>
    <s v="인도네시아"/>
    <s v="박상표"/>
    <x v="1"/>
    <s v="통계학: 엑셀을 이용한 분석(3판)"/>
    <n v="27000"/>
    <n v="1"/>
    <n v="27000"/>
  </r>
  <r>
    <x v="400"/>
    <s v="O221102058539"/>
    <s v="2022"/>
    <s v="4분기(12월)"/>
    <x v="9"/>
    <s v="인도네시아"/>
    <s v="박상표"/>
    <x v="1"/>
    <s v="트렌드 코리아 2023"/>
    <n v="17100"/>
    <n v="1"/>
    <n v="17100"/>
  </r>
  <r>
    <x v="400"/>
    <s v="O221102058539"/>
    <s v="2022"/>
    <s v="4분기(12월)"/>
    <x v="9"/>
    <s v="인도네시아"/>
    <s v="박상표"/>
    <x v="1"/>
    <s v="흙과 비료 이야기 세트(만화로 이해하는)(전3권)"/>
    <n v="35100"/>
    <n v="1"/>
    <n v="35100"/>
  </r>
  <r>
    <x v="401"/>
    <s v="O221117058792"/>
    <s v="2022"/>
    <s v="4분기(12월)"/>
    <x v="9"/>
    <s v="인도네시아"/>
    <s v="최희진"/>
    <x v="1"/>
    <s v="다리 구조 교과서(지적생활자를 위한 교과서 시리즈)"/>
    <n v="12420"/>
    <n v="1"/>
    <n v="12420"/>
  </r>
  <r>
    <x v="401"/>
    <s v="O221117058792"/>
    <s v="2022"/>
    <s v="4분기(12월)"/>
    <x v="9"/>
    <s v="인도네시아"/>
    <s v="최희진"/>
    <x v="1"/>
    <s v="비행기 구조 교과서(지적생활자를 위한 교과서 시리즈)"/>
    <n v="12420"/>
    <n v="1"/>
    <n v="12420"/>
  </r>
  <r>
    <x v="401"/>
    <s v="O221117058792"/>
    <s v="2022"/>
    <s v="4분기(12월)"/>
    <x v="9"/>
    <s v="인도네시아"/>
    <s v="최희진"/>
    <x v="1"/>
    <s v="비행기 엔진 교과서(지적생활자를 위한 교과서 시리즈)"/>
    <n v="12420"/>
    <n v="1"/>
    <n v="12420"/>
  </r>
  <r>
    <x v="401"/>
    <s v="O221117058792"/>
    <s v="2022"/>
    <s v="4분기(12월)"/>
    <x v="9"/>
    <s v="인도네시아"/>
    <s v="최희진"/>
    <x v="1"/>
    <s v="비행기 역학 교과서(비행기 교과서 시리즈)"/>
    <n v="13320"/>
    <n v="1"/>
    <n v="13320"/>
  </r>
  <r>
    <x v="401"/>
    <s v="O221117058792"/>
    <s v="2022"/>
    <s v="4분기(12월)"/>
    <x v="9"/>
    <s v="인도네시아"/>
    <s v="최희진"/>
    <x v="1"/>
    <s v="선박 구조 교과서"/>
    <n v="13320"/>
    <n v="1"/>
    <n v="13320"/>
  </r>
  <r>
    <x v="401"/>
    <s v="O221117058792"/>
    <s v="2022"/>
    <s v="4분기(12월)"/>
    <x v="9"/>
    <s v="인도네시아"/>
    <s v="최희진"/>
    <x v="1"/>
    <s v="트렌드 코리아 2023"/>
    <n v="17100"/>
    <n v="1"/>
    <n v="17100"/>
  </r>
  <r>
    <x v="402"/>
    <s v="O221125058813"/>
    <s v="2022"/>
    <s v="4분기(12월)"/>
    <x v="19"/>
    <s v="사우디아라비아"/>
    <s v="이승진"/>
    <x v="1"/>
    <s v="개념 플러스 유형 기본 라이트 초등 수학 4-1(2023)"/>
    <n v="14400"/>
    <n v="1"/>
    <n v="14400"/>
  </r>
  <r>
    <x v="402"/>
    <s v="O221125058813"/>
    <s v="2022"/>
    <s v="4분기(12월)"/>
    <x v="19"/>
    <s v="사우디아라비아"/>
    <s v="이승진"/>
    <x v="1"/>
    <s v="디딤돌 수학 개념연산+개념기본 중학세트 2-2(2022)(전2권)"/>
    <n v="25200"/>
    <n v="1"/>
    <n v="25200"/>
  </r>
  <r>
    <x v="403"/>
    <s v="O220805056724"/>
    <s v="2022"/>
    <s v="3분기(9월)"/>
    <x v="9"/>
    <s v="중국"/>
    <s v="강덕혼"/>
    <x v="0"/>
    <s v="김도둑 누룽지110g"/>
    <n v="1300"/>
    <n v="1"/>
    <n v="1300"/>
  </r>
  <r>
    <x v="403"/>
    <s v="O220805056724"/>
    <s v="2022"/>
    <s v="3분기(9월)"/>
    <x v="9"/>
    <s v="중국"/>
    <s v="강덕혼"/>
    <x v="0"/>
    <s v="깔끔한 멸치국물팩65g(13g*5)"/>
    <n v="2700"/>
    <n v="2"/>
    <n v="5400"/>
  </r>
  <r>
    <x v="403"/>
    <s v="O220805056724"/>
    <s v="2022"/>
    <s v="3분기(9월)"/>
    <x v="9"/>
    <s v="중국"/>
    <s v="강덕혼"/>
    <x v="0"/>
    <s v="댕기머리 더편한염색약5입자연갈색"/>
    <n v="12000"/>
    <n v="1"/>
    <n v="12000"/>
  </r>
  <r>
    <x v="403"/>
    <s v="O220805056724"/>
    <s v="2022"/>
    <s v="3분기(9월)"/>
    <x v="9"/>
    <s v="중국"/>
    <s v="강덕혼"/>
    <x v="0"/>
    <s v="데일리 콤부차 세븐베리 20입"/>
    <n v="9200"/>
    <n v="1"/>
    <n v="9200"/>
  </r>
  <r>
    <x v="403"/>
    <s v="O220805056724"/>
    <s v="2022"/>
    <s v="3분기(9월)"/>
    <x v="9"/>
    <s v="중국"/>
    <s v="강덕혼"/>
    <x v="0"/>
    <s v="동원 상상육포 오리지널 50g"/>
    <n v="3900"/>
    <n v="2"/>
    <n v="7800"/>
  </r>
  <r>
    <x v="403"/>
    <s v="O220805056724"/>
    <s v="2022"/>
    <s v="3분기(9월)"/>
    <x v="9"/>
    <s v="중국"/>
    <s v="강덕혼"/>
    <x v="0"/>
    <s v="롯데 자일리톨리필(오리지널)5000"/>
    <n v="3820"/>
    <n v="1"/>
    <n v="3820"/>
  </r>
  <r>
    <x v="403"/>
    <s v="O220805056724"/>
    <s v="2022"/>
    <s v="3분기(9월)"/>
    <x v="9"/>
    <s v="중국"/>
    <s v="강덕혼"/>
    <x v="0"/>
    <s v="롯데 크런키초코렛 34g*12입"/>
    <n v="9500"/>
    <n v="1"/>
    <n v="9500"/>
  </r>
  <r>
    <x v="403"/>
    <s v="O220805056724"/>
    <s v="2022"/>
    <s v="3분기(9월)"/>
    <x v="9"/>
    <s v="중국"/>
    <s v="강덕혼"/>
    <x v="0"/>
    <s v="멜 액티브허니 호주 천연 마리꿀 스틱 10개입"/>
    <n v="12575"/>
    <n v="1"/>
    <n v="12575"/>
  </r>
  <r>
    <x v="403"/>
    <s v="O220805056724"/>
    <s v="2022"/>
    <s v="3분기(9월)"/>
    <x v="9"/>
    <s v="중국"/>
    <s v="강덕혼"/>
    <x v="0"/>
    <s v="명이나물 장아찌300g"/>
    <n v="9300"/>
    <n v="1"/>
    <n v="9300"/>
  </r>
  <r>
    <x v="403"/>
    <s v="O220805056724"/>
    <s v="2022"/>
    <s v="3분기(9월)"/>
    <x v="9"/>
    <s v="중국"/>
    <s v="강덕혼"/>
    <x v="0"/>
    <s v="무뚝뚝 감자칩60g"/>
    <n v="1255"/>
    <n v="1"/>
    <n v="1255"/>
  </r>
  <r>
    <x v="403"/>
    <s v="O220805056724"/>
    <s v="2022"/>
    <s v="3분기(9월)"/>
    <x v="9"/>
    <s v="중국"/>
    <s v="강덕혼"/>
    <x v="0"/>
    <s v="바로충전 홍삼진10g30포"/>
    <n v="37800"/>
    <n v="1"/>
    <n v="37800"/>
  </r>
  <r>
    <x v="403"/>
    <s v="O220805056724"/>
    <s v="2022"/>
    <s v="3분기(9월)"/>
    <x v="9"/>
    <s v="중국"/>
    <s v="강덕혼"/>
    <x v="0"/>
    <s v="사조 참치액500ml"/>
    <n v="5800"/>
    <n v="1"/>
    <n v="5800"/>
  </r>
  <r>
    <x v="403"/>
    <s v="O220805056724"/>
    <s v="2022"/>
    <s v="3분기(9월)"/>
    <x v="9"/>
    <s v="중국"/>
    <s v="강덕혼"/>
    <x v="0"/>
    <s v="삼립 미니꿀약과140g"/>
    <n v="1400"/>
    <n v="1"/>
    <n v="1400"/>
  </r>
  <r>
    <x v="403"/>
    <s v="O220805056724"/>
    <s v="2022"/>
    <s v="3분기(9월)"/>
    <x v="9"/>
    <s v="중국"/>
    <s v="강덕혼"/>
    <x v="0"/>
    <s v="샌드에이스 딸기라떼204g"/>
    <n v="3600"/>
    <n v="1"/>
    <n v="3600"/>
  </r>
  <r>
    <x v="403"/>
    <s v="O220805056724"/>
    <s v="2022"/>
    <s v="3분기(9월)"/>
    <x v="9"/>
    <s v="중국"/>
    <s v="강덕혼"/>
    <x v="0"/>
    <s v="순수한면 울트라슈퍼가드뉴대형 날개형14입"/>
    <n v="2880"/>
    <n v="1"/>
    <n v="2880"/>
  </r>
  <r>
    <x v="403"/>
    <s v="O220805056724"/>
    <s v="2022"/>
    <s v="3분기(9월)"/>
    <x v="9"/>
    <s v="중국"/>
    <s v="강덕혼"/>
    <x v="0"/>
    <s v="순수한면 울트라슈퍼가드뉴소형 날개형18입"/>
    <n v="2880"/>
    <n v="1"/>
    <n v="2880"/>
  </r>
  <r>
    <x v="403"/>
    <s v="O220805056724"/>
    <s v="2022"/>
    <s v="3분기(9월)"/>
    <x v="9"/>
    <s v="중국"/>
    <s v="강덕혼"/>
    <x v="0"/>
    <s v="순수한면 울트라슈퍼가드뉴중형 날개형16입"/>
    <n v="2880"/>
    <n v="1"/>
    <n v="2880"/>
  </r>
  <r>
    <x v="403"/>
    <s v="O220805056724"/>
    <s v="2022"/>
    <s v="3분기(9월)"/>
    <x v="9"/>
    <s v="중국"/>
    <s v="강덕혼"/>
    <x v="0"/>
    <s v="스팸 클래식300g*3입"/>
    <n v="12000"/>
    <n v="1"/>
    <n v="12000"/>
  </r>
  <r>
    <x v="403"/>
    <s v="O220805056724"/>
    <s v="2022"/>
    <s v="3분기(9월)"/>
    <x v="9"/>
    <s v="중국"/>
    <s v="강덕혼"/>
    <x v="0"/>
    <s v="애니데이롱20P(무향)팬티라이너"/>
    <n v="3300"/>
    <n v="1"/>
    <n v="3300"/>
  </r>
  <r>
    <x v="403"/>
    <s v="O220805056724"/>
    <s v="2022"/>
    <s v="3분기(9월)"/>
    <x v="9"/>
    <s v="중국"/>
    <s v="강덕혼"/>
    <x v="0"/>
    <s v="오리온 초코파이12p"/>
    <n v="3480"/>
    <n v="1"/>
    <n v="3480"/>
  </r>
  <r>
    <x v="403"/>
    <s v="O220805056724"/>
    <s v="2022"/>
    <s v="3분기(9월)"/>
    <x v="9"/>
    <s v="중국"/>
    <s v="강덕혼"/>
    <x v="0"/>
    <s v="전기구이 꾼 쥐포43g이상"/>
    <n v="1740"/>
    <n v="1"/>
    <n v="1740"/>
  </r>
  <r>
    <x v="403"/>
    <s v="O220805056724"/>
    <s v="2022"/>
    <s v="3분기(9월)"/>
    <x v="9"/>
    <s v="중국"/>
    <s v="강덕혼"/>
    <x v="0"/>
    <s v="직접갈아먹는 통후추50g"/>
    <n v="7080"/>
    <n v="1"/>
    <n v="7080"/>
  </r>
  <r>
    <x v="403"/>
    <s v="O220805056724"/>
    <s v="2022"/>
    <s v="3분기(9월)"/>
    <x v="9"/>
    <s v="중국"/>
    <s v="강덕혼"/>
    <x v="0"/>
    <s v="질러 갈릭 바베큐육포30g"/>
    <n v="3270"/>
    <n v="2"/>
    <n v="6540"/>
  </r>
  <r>
    <x v="403"/>
    <s v="O220805056724"/>
    <s v="2022"/>
    <s v="3분기(9월)"/>
    <x v="9"/>
    <s v="중국"/>
    <s v="강덕혼"/>
    <x v="0"/>
    <s v="청우 플랑 160g"/>
    <n v="3900"/>
    <n v="1"/>
    <n v="3900"/>
  </r>
  <r>
    <x v="403"/>
    <s v="O220805056724"/>
    <s v="2022"/>
    <s v="3분기(9월)"/>
    <x v="9"/>
    <s v="중국"/>
    <s v="강덕혼"/>
    <x v="0"/>
    <s v="춘천식철판닭갈비 양념160g*4입"/>
    <n v="8400"/>
    <n v="1"/>
    <n v="8400"/>
  </r>
  <r>
    <x v="403"/>
    <s v="O220805056724"/>
    <s v="2022"/>
    <s v="3분기(9월)"/>
    <x v="9"/>
    <s v="중국"/>
    <s v="강덕혼"/>
    <x v="0"/>
    <s v="크라운 초코하임284g"/>
    <n v="4200"/>
    <n v="1"/>
    <n v="4200"/>
  </r>
  <r>
    <x v="403"/>
    <s v="O220805056724"/>
    <s v="2022"/>
    <s v="3분기(9월)"/>
    <x v="9"/>
    <s v="중국"/>
    <s v="강덕혼"/>
    <x v="0"/>
    <s v="크라운 콘칩70g"/>
    <n v="1080"/>
    <n v="1"/>
    <n v="1080"/>
  </r>
  <r>
    <x v="403"/>
    <s v="O220805056724"/>
    <s v="2022"/>
    <s v="3분기(9월)"/>
    <x v="9"/>
    <s v="중국"/>
    <s v="강덕혼"/>
    <x v="0"/>
    <s v="크라운 화이트하임 284g"/>
    <n v="4340"/>
    <n v="1"/>
    <n v="4340"/>
  </r>
  <r>
    <x v="403"/>
    <s v="O220805056724"/>
    <s v="2022"/>
    <s v="3분기(9월)"/>
    <x v="9"/>
    <s v="중국"/>
    <s v="강덕혼"/>
    <x v="0"/>
    <s v="포키 극세44g"/>
    <n v="1070"/>
    <n v="2"/>
    <n v="2140"/>
  </r>
  <r>
    <x v="403"/>
    <s v="O220805056724"/>
    <s v="2022"/>
    <s v="3분기(9월)"/>
    <x v="9"/>
    <s v="중국"/>
    <s v="강덕혼"/>
    <x v="0"/>
    <s v="포키 오리지날46g"/>
    <n v="1070"/>
    <n v="3"/>
    <n v="3210"/>
  </r>
  <r>
    <x v="403"/>
    <s v="O220805056724"/>
    <s v="2022"/>
    <s v="3분기(9월)"/>
    <x v="9"/>
    <s v="중국"/>
    <s v="강덕혼"/>
    <x v="0"/>
    <s v="하루30g 검은콩 선식300g(30g*10입)"/>
    <n v="8500"/>
    <n v="1"/>
    <n v="8500"/>
  </r>
  <r>
    <x v="403"/>
    <s v="O220805056724"/>
    <s v="2022"/>
    <s v="3분기(9월)"/>
    <x v="9"/>
    <s v="중국"/>
    <s v="강덕혼"/>
    <x v="0"/>
    <s v="하이델 무쇠주물 궁중팬28cm"/>
    <n v="29000"/>
    <n v="1"/>
    <n v="29000"/>
  </r>
  <r>
    <x v="403"/>
    <s v="O220805056724"/>
    <s v="2022"/>
    <s v="3분기(9월)"/>
    <x v="9"/>
    <s v="중국"/>
    <s v="강덕혼"/>
    <x v="0"/>
    <s v="해태 미니 초코칩샤브레60g"/>
    <n v="1070"/>
    <n v="3"/>
    <n v="3210"/>
  </r>
  <r>
    <x v="403"/>
    <s v="O220805056724"/>
    <s v="2022"/>
    <s v="3분기(9월)"/>
    <x v="9"/>
    <s v="중국"/>
    <s v="강덕혼"/>
    <x v="0"/>
    <s v="해태 초코홈런볼 128g"/>
    <n v="3800"/>
    <n v="2"/>
    <n v="7600"/>
  </r>
  <r>
    <x v="403"/>
    <s v="O220805056724"/>
    <s v="2022"/>
    <s v="3분기(9월)"/>
    <x v="9"/>
    <s v="중국"/>
    <s v="강덕혼"/>
    <x v="0"/>
    <s v="헛개열매와밀크씨슬100ml*30포"/>
    <n v="54400"/>
    <n v="1"/>
    <n v="54400"/>
  </r>
  <r>
    <x v="403"/>
    <s v="O220805056724"/>
    <s v="2022"/>
    <s v="3분기(9월)"/>
    <x v="9"/>
    <s v="중국"/>
    <s v="강덕혼"/>
    <x v="0"/>
    <s v="홈런볼 커스터드크림 46g"/>
    <n v="1200"/>
    <n v="2"/>
    <n v="2400"/>
  </r>
  <r>
    <x v="403"/>
    <s v="O220805056724"/>
    <s v="2022"/>
    <s v="3분기(9월)"/>
    <x v="9"/>
    <s v="중국"/>
    <s v="강덕혼"/>
    <x v="0"/>
    <s v="홈스타 락스와세제 후로라파인750ml"/>
    <n v="4090"/>
    <n v="1"/>
    <n v="4090"/>
  </r>
  <r>
    <x v="404"/>
    <s v="O220804056600"/>
    <s v="2022"/>
    <s v="3분기(9월)"/>
    <x v="9"/>
    <s v="중국"/>
    <s v="김지훈"/>
    <x v="0"/>
    <s v="The맛있는광천돌자반70g"/>
    <n v="1780"/>
    <n v="2"/>
    <n v="3560"/>
  </r>
  <r>
    <x v="404"/>
    <s v="O220804056600"/>
    <s v="2022"/>
    <s v="3분기(9월)"/>
    <x v="9"/>
    <s v="중국"/>
    <s v="김지훈"/>
    <x v="0"/>
    <s v="감자 수제비키트265g"/>
    <n v="4520"/>
    <n v="1"/>
    <n v="4520"/>
  </r>
  <r>
    <x v="404"/>
    <s v="O220804056600"/>
    <s v="2022"/>
    <s v="3분기(9월)"/>
    <x v="9"/>
    <s v="중국"/>
    <s v="김지훈"/>
    <x v="0"/>
    <s v="건미역줄기 100g"/>
    <n v="7500"/>
    <n v="1"/>
    <n v="7500"/>
  </r>
  <r>
    <x v="404"/>
    <s v="O220804056600"/>
    <s v="2022"/>
    <s v="3분기(9월)"/>
    <x v="9"/>
    <s v="중국"/>
    <s v="김지훈"/>
    <x v="0"/>
    <s v="경남제약 세다큐콜드 연질캡슐(종합감기약)"/>
    <n v="2730"/>
    <n v="1"/>
    <n v="2730"/>
  </r>
  <r>
    <x v="404"/>
    <s v="O220804056600"/>
    <s v="2022"/>
    <s v="3분기(9월)"/>
    <x v="9"/>
    <s v="중국"/>
    <s v="김지훈"/>
    <x v="0"/>
    <s v="경남제약 아르펜 정(몸살,두통,해열진통제)"/>
    <n v="2730"/>
    <n v="1"/>
    <n v="2730"/>
  </r>
  <r>
    <x v="404"/>
    <s v="O220804056600"/>
    <s v="2022"/>
    <s v="3분기(9월)"/>
    <x v="9"/>
    <s v="중국"/>
    <s v="김지훈"/>
    <x v="0"/>
    <s v="궁중삼계탕1kg"/>
    <n v="7900"/>
    <n v="1"/>
    <n v="7900"/>
  </r>
  <r>
    <x v="404"/>
    <s v="O220804056600"/>
    <s v="2022"/>
    <s v="3분기(9월)"/>
    <x v="9"/>
    <s v="중국"/>
    <s v="김지훈"/>
    <x v="0"/>
    <s v="깔끔한 멸치국물팩65g(13g*5)"/>
    <n v="2700"/>
    <n v="2"/>
    <n v="5400"/>
  </r>
  <r>
    <x v="404"/>
    <s v="O220804056600"/>
    <s v="2022"/>
    <s v="3분기(9월)"/>
    <x v="9"/>
    <s v="중국"/>
    <s v="김지훈"/>
    <x v="0"/>
    <s v="녹두빈대떡가루400g"/>
    <n v="3250"/>
    <n v="1"/>
    <n v="3250"/>
  </r>
  <r>
    <x v="404"/>
    <s v="O220804056600"/>
    <s v="2022"/>
    <s v="3분기(9월)"/>
    <x v="9"/>
    <s v="중국"/>
    <s v="김지훈"/>
    <x v="0"/>
    <s v="농심 신라면(멀티5입)"/>
    <n v="3340"/>
    <n v="1"/>
    <n v="3340"/>
  </r>
  <r>
    <x v="404"/>
    <s v="O220804056600"/>
    <s v="2022"/>
    <s v="3분기(9월)"/>
    <x v="9"/>
    <s v="중국"/>
    <s v="김지훈"/>
    <x v="0"/>
    <s v="다농원 검은콩 20곡 미숫가루40T"/>
    <n v="11000"/>
    <n v="1"/>
    <n v="11000"/>
  </r>
  <r>
    <x v="404"/>
    <s v="O220804056600"/>
    <s v="2022"/>
    <s v="3분기(9월)"/>
    <x v="9"/>
    <s v="중국"/>
    <s v="김지훈"/>
    <x v="0"/>
    <s v="댕기머리 포르테 한방샴푸500ml+145ml"/>
    <n v="20000"/>
    <n v="1"/>
    <n v="20000"/>
  </r>
  <r>
    <x v="404"/>
    <s v="O220804056600"/>
    <s v="2022"/>
    <s v="3분기(9월)"/>
    <x v="9"/>
    <s v="중국"/>
    <s v="김지훈"/>
    <x v="0"/>
    <s v="독도무역 명이(산마늘)175g*3"/>
    <n v="15800"/>
    <n v="1"/>
    <n v="15800"/>
  </r>
  <r>
    <x v="404"/>
    <s v="O220804056600"/>
    <s v="2022"/>
    <s v="3분기(9월)"/>
    <x v="9"/>
    <s v="중국"/>
    <s v="김지훈"/>
    <x v="0"/>
    <s v="동원 살코기참치100g*5입"/>
    <n v="10200"/>
    <n v="1"/>
    <n v="10200"/>
  </r>
  <r>
    <x v="404"/>
    <s v="O220804056600"/>
    <s v="2022"/>
    <s v="3분기(9월)"/>
    <x v="9"/>
    <s v="중국"/>
    <s v="김지훈"/>
    <x v="0"/>
    <s v="비비고 갈비탕400g*2"/>
    <n v="14500"/>
    <n v="1"/>
    <n v="14500"/>
  </r>
  <r>
    <x v="404"/>
    <s v="O220804056600"/>
    <s v="2022"/>
    <s v="3분기(9월)"/>
    <x v="9"/>
    <s v="중국"/>
    <s v="김지훈"/>
    <x v="0"/>
    <s v="비비고 소고기 장터국500g*2"/>
    <n v="9040"/>
    <n v="1"/>
    <n v="9040"/>
  </r>
  <r>
    <x v="404"/>
    <s v="O220804056600"/>
    <s v="2022"/>
    <s v="3분기(9월)"/>
    <x v="9"/>
    <s v="중국"/>
    <s v="김지훈"/>
    <x v="0"/>
    <s v="비비고차돌육개장500g*2"/>
    <n v="11780"/>
    <n v="1"/>
    <n v="11780"/>
  </r>
  <r>
    <x v="404"/>
    <s v="O220804056600"/>
    <s v="2022"/>
    <s v="3분기(9월)"/>
    <x v="9"/>
    <s v="중국"/>
    <s v="김지훈"/>
    <x v="0"/>
    <s v="사조고등어400g"/>
    <n v="3160"/>
    <n v="1"/>
    <n v="3160"/>
  </r>
  <r>
    <x v="404"/>
    <s v="O220804056600"/>
    <s v="2022"/>
    <s v="3분기(9월)"/>
    <x v="9"/>
    <s v="중국"/>
    <s v="김지훈"/>
    <x v="0"/>
    <s v="설악산 국산 건도라지100g"/>
    <n v="17100"/>
    <n v="1"/>
    <n v="17100"/>
  </r>
  <r>
    <x v="404"/>
    <s v="O220804056600"/>
    <s v="2022"/>
    <s v="3분기(9월)"/>
    <x v="9"/>
    <s v="중국"/>
    <s v="김지훈"/>
    <x v="0"/>
    <s v="스팸 마일드 300g*3"/>
    <n v="12190"/>
    <n v="1"/>
    <n v="12190"/>
  </r>
  <r>
    <x v="404"/>
    <s v="O220804056600"/>
    <s v="2022"/>
    <s v="3분기(9월)"/>
    <x v="9"/>
    <s v="중국"/>
    <s v="김지훈"/>
    <x v="0"/>
    <s v="스팸 클래식300g*3입"/>
    <n v="12000"/>
    <n v="1"/>
    <n v="12000"/>
  </r>
  <r>
    <x v="404"/>
    <s v="O220804056600"/>
    <s v="2022"/>
    <s v="3분기(9월)"/>
    <x v="9"/>
    <s v="중국"/>
    <s v="김지훈"/>
    <x v="0"/>
    <s v="신신파프(Hot) "/>
    <n v="2980"/>
    <n v="1"/>
    <n v="2980"/>
  </r>
  <r>
    <x v="404"/>
    <s v="O220804056600"/>
    <s v="2022"/>
    <s v="3분기(9월)"/>
    <x v="9"/>
    <s v="중국"/>
    <s v="김지훈"/>
    <x v="0"/>
    <s v="오뚜기 골드마요네즈500g"/>
    <n v="3580"/>
    <n v="1"/>
    <n v="3580"/>
  </r>
  <r>
    <x v="404"/>
    <s v="O220804056600"/>
    <s v="2022"/>
    <s v="3분기(9월)"/>
    <x v="9"/>
    <s v="중국"/>
    <s v="김지훈"/>
    <x v="0"/>
    <s v="오뚜기 돈까스소스470g"/>
    <n v="2670"/>
    <n v="1"/>
    <n v="2670"/>
  </r>
  <r>
    <x v="404"/>
    <s v="O220804056600"/>
    <s v="2022"/>
    <s v="3분기(9월)"/>
    <x v="9"/>
    <s v="중국"/>
    <s v="김지훈"/>
    <x v="0"/>
    <s v="오뚜기 송탄식사골 부대찌개양념110g*5"/>
    <n v="9300"/>
    <n v="1"/>
    <n v="9300"/>
  </r>
  <r>
    <x v="404"/>
    <s v="O220804056600"/>
    <s v="2022"/>
    <s v="3분기(9월)"/>
    <x v="9"/>
    <s v="중국"/>
    <s v="김지훈"/>
    <x v="0"/>
    <s v="오뚜기카레(약매)100g"/>
    <n v="1860"/>
    <n v="1"/>
    <n v="1860"/>
  </r>
  <r>
    <x v="404"/>
    <s v="O220804056600"/>
    <s v="2022"/>
    <s v="3분기(9월)"/>
    <x v="9"/>
    <s v="중국"/>
    <s v="김지훈"/>
    <x v="0"/>
    <s v="유동 순살왕꼬막280g*2"/>
    <n v="9900"/>
    <n v="1"/>
    <n v="9900"/>
  </r>
  <r>
    <x v="404"/>
    <s v="O220804056600"/>
    <s v="2022"/>
    <s v="3분기(9월)"/>
    <x v="9"/>
    <s v="중국"/>
    <s v="김지훈"/>
    <x v="0"/>
    <s v="이광범명가 고춧가루500g(100%국산) "/>
    <n v="23500"/>
    <n v="1"/>
    <n v="23500"/>
  </r>
  <r>
    <x v="404"/>
    <s v="O220804056600"/>
    <s v="2022"/>
    <s v="3분기(9월)"/>
    <x v="9"/>
    <s v="중국"/>
    <s v="김지훈"/>
    <x v="0"/>
    <s v="정화 맥반석오징어25g"/>
    <n v="2600"/>
    <n v="2"/>
    <n v="5200"/>
  </r>
  <r>
    <x v="404"/>
    <s v="O220804056600"/>
    <s v="2022"/>
    <s v="3분기(9월)"/>
    <x v="9"/>
    <s v="중국"/>
    <s v="김지훈"/>
    <x v="0"/>
    <s v="짱이야 166g"/>
    <n v="1100"/>
    <n v="2"/>
    <n v="2200"/>
  </r>
  <r>
    <x v="404"/>
    <s v="O220804056600"/>
    <s v="2022"/>
    <s v="3분기(9월)"/>
    <x v="9"/>
    <s v="중국"/>
    <s v="김지훈"/>
    <x v="0"/>
    <s v="청은 들깨가루 200g(탈피)"/>
    <n v="5800"/>
    <n v="1"/>
    <n v="5800"/>
  </r>
  <r>
    <x v="404"/>
    <s v="O220804056600"/>
    <s v="2022"/>
    <s v="3분기(9월)"/>
    <x v="9"/>
    <s v="중국"/>
    <s v="김지훈"/>
    <x v="0"/>
    <s v="청정원 도가니탕450g*2"/>
    <n v="11200"/>
    <n v="1"/>
    <n v="11200"/>
  </r>
  <r>
    <x v="404"/>
    <s v="O220804056600"/>
    <s v="2022"/>
    <s v="3분기(9월)"/>
    <x v="9"/>
    <s v="중국"/>
    <s v="김지훈"/>
    <x v="0"/>
    <s v="칼로리를 줄인 케찹 280g"/>
    <n v="1640"/>
    <n v="2"/>
    <n v="3280"/>
  </r>
  <r>
    <x v="404"/>
    <s v="O220804056600"/>
    <s v="2022"/>
    <s v="3분기(9월)"/>
    <x v="9"/>
    <s v="중국"/>
    <s v="김지훈"/>
    <x v="0"/>
    <s v="크라운 초코하임284g"/>
    <n v="4200"/>
    <n v="1"/>
    <n v="4200"/>
  </r>
  <r>
    <x v="404"/>
    <s v="O220804056600"/>
    <s v="2022"/>
    <s v="3분기(9월)"/>
    <x v="9"/>
    <s v="중국"/>
    <s v="김지훈"/>
    <x v="0"/>
    <s v="크라운 화이트하임 284g"/>
    <n v="4340"/>
    <n v="1"/>
    <n v="4340"/>
  </r>
  <r>
    <x v="404"/>
    <s v="O220804056600"/>
    <s v="2022"/>
    <s v="3분기(9월)"/>
    <x v="9"/>
    <s v="중국"/>
    <s v="김지훈"/>
    <x v="0"/>
    <s v="펭귄 고등어 400g*2"/>
    <n v="5000"/>
    <n v="1"/>
    <n v="5000"/>
  </r>
  <r>
    <x v="404"/>
    <s v="O220804056600"/>
    <s v="2022"/>
    <s v="3분기(9월)"/>
    <x v="9"/>
    <s v="중국"/>
    <s v="김지훈"/>
    <x v="0"/>
    <s v="포스트 현미그래놀라310g"/>
    <n v="4400"/>
    <n v="1"/>
    <n v="4400"/>
  </r>
  <r>
    <x v="404"/>
    <s v="O220804056600"/>
    <s v="2022"/>
    <s v="3분기(9월)"/>
    <x v="9"/>
    <s v="중국"/>
    <s v="김지훈"/>
    <x v="0"/>
    <s v="하선정 까나리액젓800g"/>
    <n v="4520"/>
    <n v="1"/>
    <n v="4520"/>
  </r>
  <r>
    <x v="404"/>
    <s v="O220804056600"/>
    <s v="2022"/>
    <s v="3분기(9월)"/>
    <x v="9"/>
    <s v="중국"/>
    <s v="김지훈"/>
    <x v="0"/>
    <s v="하이라이스100g"/>
    <n v="1250"/>
    <n v="1"/>
    <n v="1250"/>
  </r>
  <r>
    <x v="404"/>
    <s v="O220804056600"/>
    <s v="2022"/>
    <s v="3분기(9월)"/>
    <x v="9"/>
    <s v="중국"/>
    <s v="김지훈"/>
    <x v="0"/>
    <s v="해찬들 재래식된장1kg"/>
    <n v="6636"/>
    <n v="1"/>
    <n v="6636"/>
  </r>
  <r>
    <x v="404"/>
    <s v="O220804056600"/>
    <s v="2022"/>
    <s v="3분기(9월)"/>
    <x v="9"/>
    <s v="중국"/>
    <s v="김지훈"/>
    <x v="0"/>
    <s v="햇반200g*4개입"/>
    <n v="4930"/>
    <n v="1"/>
    <n v="4930"/>
  </r>
  <r>
    <x v="404"/>
    <s v="O220804056600"/>
    <s v="2022"/>
    <s v="3분기(9월)"/>
    <x v="9"/>
    <s v="중국"/>
    <s v="김지훈"/>
    <x v="0"/>
    <s v="햇살담은 국간장840ml"/>
    <n v="5400"/>
    <n v="1"/>
    <n v="5400"/>
  </r>
  <r>
    <x v="405"/>
    <s v="O220819056996"/>
    <s v="2022"/>
    <s v="3분기(9월)"/>
    <x v="9"/>
    <s v="중국"/>
    <s v="최성기"/>
    <x v="0"/>
    <s v="YO HO복합비타민B군과비타민C"/>
    <n v="37000"/>
    <n v="1"/>
    <n v="37000"/>
  </r>
  <r>
    <x v="405"/>
    <s v="O220819056996"/>
    <s v="2022"/>
    <s v="3분기(9월)"/>
    <x v="9"/>
    <s v="중국"/>
    <s v="최성기"/>
    <x v="0"/>
    <s v="대일밴드Q 혼합형21매"/>
    <n v="800"/>
    <n v="1"/>
    <n v="800"/>
  </r>
  <r>
    <x v="405"/>
    <s v="O220819056996"/>
    <s v="2022"/>
    <s v="3분기(9월)"/>
    <x v="9"/>
    <s v="중국"/>
    <s v="최성기"/>
    <x v="0"/>
    <s v="센트룸 포 우먼 멀티 비타민 미네랄 1418mg x 112정"/>
    <n v="49300"/>
    <n v="1"/>
    <n v="49300"/>
  </r>
  <r>
    <x v="405"/>
    <s v="O220819056996"/>
    <s v="2022"/>
    <s v="3분기(9월)"/>
    <x v="9"/>
    <s v="중국"/>
    <s v="최성기"/>
    <x v="0"/>
    <s v="오로니아 rTG 오메가-3 90캡슐"/>
    <n v="49500"/>
    <n v="2"/>
    <n v="99000"/>
  </r>
  <r>
    <x v="405"/>
    <s v="O220819056996"/>
    <s v="2022"/>
    <s v="3분기(9월)"/>
    <x v="9"/>
    <s v="중국"/>
    <s v="최성기"/>
    <x v="0"/>
    <s v="요호 루테인 90캡슐"/>
    <n v="36300"/>
    <n v="2"/>
    <n v="72600"/>
  </r>
  <r>
    <x v="405"/>
    <s v="O220819056996"/>
    <s v="2022"/>
    <s v="3분기(9월)"/>
    <x v="9"/>
    <s v="중국"/>
    <s v="최성기"/>
    <x v="0"/>
    <s v="요호 칼슘*마그네슘*아연*비타민D복합제"/>
    <n v="41000"/>
    <n v="1"/>
    <n v="41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77">
  <r>
    <x v="0"/>
    <s v="O221102058570"/>
    <x v="0"/>
    <s v="4분기(12월)"/>
    <x v="0"/>
    <m/>
    <s v="그리스"/>
    <s v="김혁동"/>
    <n v="48000"/>
    <n v="6"/>
    <s v="그리스48000"/>
    <n v="1366000"/>
    <n v="50400"/>
    <n v="1416400"/>
    <n v="0"/>
    <n v="701221211"/>
    <d v="2022-12-21T00:00:00"/>
    <d v="2022-12-29T00:00:00"/>
    <x v="0"/>
    <x v="0"/>
  </r>
  <r>
    <x v="1"/>
    <s v="O221102058574"/>
    <x v="0"/>
    <s v="4분기(12월)"/>
    <x v="0"/>
    <m/>
    <s v="네덜란드"/>
    <s v="김지호"/>
    <n v="10000"/>
    <n v="2"/>
    <s v="네덜란드10000"/>
    <n v="238000"/>
    <n v="10500"/>
    <n v="248500"/>
    <n v="0"/>
    <n v="701221212"/>
    <d v="2022-12-21T00:00:00"/>
    <d v="2022-12-29T00:00:00"/>
    <x v="0"/>
    <x v="0"/>
  </r>
  <r>
    <x v="2"/>
    <s v="O221102058583"/>
    <x v="0"/>
    <s v="4분기(12월)"/>
    <x v="0"/>
    <m/>
    <s v="네덜란드"/>
    <s v="노영진"/>
    <n v="32000"/>
    <n v="4"/>
    <s v="네덜란드32000"/>
    <n v="722000"/>
    <n v="33600"/>
    <n v="755600"/>
    <n v="0"/>
    <n v="701221213"/>
    <d v="2022-12-21T00:00:00"/>
    <d v="2022-12-29T00:00:00"/>
    <x v="0"/>
    <x v="0"/>
  </r>
  <r>
    <x v="3"/>
    <s v="O221107058747"/>
    <x v="0"/>
    <s v="4분기(12월)"/>
    <x v="0"/>
    <m/>
    <s v="네덜란드"/>
    <s v="임채현"/>
    <n v="43000"/>
    <n v="5"/>
    <s v="네덜란드43000"/>
    <n v="964000"/>
    <n v="45150"/>
    <n v="1009150"/>
    <n v="0"/>
    <n v="701221214"/>
    <d v="2022-12-21T00:00:00"/>
    <d v="2022-12-29T00:00:00"/>
    <x v="0"/>
    <x v="0"/>
  </r>
  <r>
    <x v="4"/>
    <s v="O221108058778"/>
    <x v="0"/>
    <s v="4분기(12월)"/>
    <x v="0"/>
    <m/>
    <s v="네덜란드"/>
    <s v="정우식"/>
    <n v="40000"/>
    <n v="5"/>
    <s v="네덜란드40000"/>
    <n v="898000"/>
    <n v="42000"/>
    <n v="940000"/>
    <n v="0"/>
    <n v="701221215"/>
    <d v="2022-12-21T00:00:00"/>
    <d v="2022-12-29T00:00:00"/>
    <x v="0"/>
    <x v="0"/>
  </r>
  <r>
    <x v="5"/>
    <s v="O221102058570"/>
    <x v="0"/>
    <s v="4분기(12월)"/>
    <x v="1"/>
    <m/>
    <s v="그리스"/>
    <s v="김혁동"/>
    <n v="5000"/>
    <n v="1"/>
    <s v="그리스5000"/>
    <n v="162000"/>
    <n v="5250"/>
    <n v="167250"/>
    <n v="0"/>
    <n v="701221216"/>
    <d v="2022-12-26T00:00:00"/>
    <d v="2023-01-03T00:00:00"/>
    <x v="0"/>
    <x v="0"/>
  </r>
  <r>
    <x v="6"/>
    <s v="O221102058574"/>
    <x v="0"/>
    <s v="4분기(12월)"/>
    <x v="1"/>
    <m/>
    <s v="네덜란드"/>
    <s v="김지호"/>
    <n v="8000"/>
    <n v="1"/>
    <s v="네덜란드8000"/>
    <n v="194000"/>
    <n v="8400"/>
    <n v="202400"/>
    <n v="0"/>
    <n v="701221217"/>
    <d v="2022-12-26T00:00:00"/>
    <d v="2023-01-03T00:00:00"/>
    <x v="0"/>
    <x v="0"/>
  </r>
  <r>
    <x v="7"/>
    <s v="O221102058583"/>
    <x v="0"/>
    <s v="4분기(12월)"/>
    <x v="1"/>
    <m/>
    <s v="네덜란드"/>
    <s v="노영진"/>
    <n v="11000"/>
    <n v="1"/>
    <s v="네덜란드11000"/>
    <n v="260000"/>
    <n v="11550"/>
    <n v="271550"/>
    <n v="0"/>
    <n v="701221218"/>
    <d v="2022-12-26T00:00:00"/>
    <d v="2023-01-03T00:00:00"/>
    <x v="0"/>
    <x v="0"/>
  </r>
  <r>
    <x v="8"/>
    <s v="O221107058747"/>
    <x v="0"/>
    <s v="4분기(12월)"/>
    <x v="1"/>
    <m/>
    <s v="네덜란드"/>
    <s v="임채현"/>
    <n v="12000"/>
    <n v="1"/>
    <s v="네덜란드12000"/>
    <n v="282000"/>
    <n v="12600"/>
    <n v="294600"/>
    <n v="0"/>
    <n v="701221219"/>
    <d v="2022-12-26T00:00:00"/>
    <d v="2023-01-03T00:00:00"/>
    <x v="0"/>
    <x v="0"/>
  </r>
  <r>
    <x v="9"/>
    <s v="O221108058778"/>
    <x v="0"/>
    <s v="4분기(12월)"/>
    <x v="1"/>
    <m/>
    <s v="네덜란드"/>
    <s v="정우식"/>
    <n v="4000"/>
    <n v="1"/>
    <s v="네덜란드4000"/>
    <n v="106000"/>
    <n v="4200"/>
    <n v="110200"/>
    <n v="0"/>
    <n v="701221220"/>
    <d v="2022-12-26T00:00:00"/>
    <d v="2023-01-03T00:00:00"/>
    <x v="0"/>
    <x v="0"/>
  </r>
  <r>
    <x v="10"/>
    <s v="O221107058750"/>
    <x v="1"/>
    <s v="4분기(12월)"/>
    <x v="0"/>
    <m/>
    <s v="그리스"/>
    <s v="윤상돈"/>
    <n v="70000"/>
    <n v="8"/>
    <s v="그리스70000"/>
    <n v="1982000"/>
    <n v="73500"/>
    <n v="2055500"/>
    <n v="0"/>
    <n v="70924367"/>
    <d v="2022-12-14T00:00:00"/>
    <d v="2022-12-24T00:00:00"/>
    <x v="0"/>
    <x v="1"/>
  </r>
  <r>
    <x v="11"/>
    <s v="O221102058555"/>
    <x v="1"/>
    <s v="4분기(12월)"/>
    <x v="0"/>
    <m/>
    <s v="그리스"/>
    <s v="이경수"/>
    <n v="67000"/>
    <n v="7"/>
    <s v="그리스67000"/>
    <n v="1898000"/>
    <n v="70350"/>
    <n v="1968350"/>
    <n v="0"/>
    <n v="70924370"/>
    <d v="2022-12-14T00:00:00"/>
    <d v="2022-12-24T00:00:00"/>
    <x v="0"/>
    <x v="1"/>
  </r>
  <r>
    <x v="12"/>
    <s v="O221106058725"/>
    <x v="1"/>
    <s v="4분기(12월)"/>
    <x v="0"/>
    <m/>
    <s v="그리스"/>
    <s v="최기성"/>
    <n v="68000"/>
    <n v="9"/>
    <s v="그리스68000"/>
    <n v="1926000"/>
    <n v="71400"/>
    <n v="1997400"/>
    <n v="0"/>
    <n v="70924368"/>
    <d v="2022-12-14T00:00:00"/>
    <d v="2022-12-24T00:00:00"/>
    <x v="0"/>
    <x v="1"/>
  </r>
  <r>
    <x v="13"/>
    <s v="O221103058620"/>
    <x v="1"/>
    <s v="4분기(12월)"/>
    <x v="0"/>
    <m/>
    <s v="그리스"/>
    <s v="최지연"/>
    <n v="68000"/>
    <n v="10"/>
    <s v="그리스68000"/>
    <n v="1926000"/>
    <n v="71400"/>
    <n v="1997400"/>
    <n v="0"/>
    <n v="70924369"/>
    <d v="2022-12-14T00:00:00"/>
    <d v="2022-12-24T00:00:00"/>
    <x v="0"/>
    <x v="1"/>
  </r>
  <r>
    <x v="14"/>
    <s v="O221019058402"/>
    <x v="2"/>
    <s v="4분기(12월)"/>
    <x v="0"/>
    <m/>
    <s v="미얀마"/>
    <s v="김영돈"/>
    <n v="45000"/>
    <n v="5"/>
    <s v="미얀마45000"/>
    <n v="779500"/>
    <n v="44100"/>
    <n v="823600"/>
    <n v="0"/>
    <n v="70924240"/>
    <d v="2022-12-01T00:00:00"/>
    <d v="2022-12-03T00:00:00"/>
    <x v="0"/>
    <x v="1"/>
  </r>
  <r>
    <x v="15"/>
    <s v="O221020058414"/>
    <x v="3"/>
    <s v="4분기(12월)"/>
    <x v="0"/>
    <m/>
    <s v="미얀마"/>
    <s v="김재원"/>
    <n v="41000"/>
    <n v="5"/>
    <s v="미얀마41000"/>
    <n v="711500"/>
    <n v="40180"/>
    <n v="751680"/>
    <n v="0"/>
    <n v="70924239"/>
    <d v="2022-12-01T00:00:00"/>
    <d v="2022-12-03T00:00:00"/>
    <x v="0"/>
    <x v="1"/>
  </r>
  <r>
    <x v="16"/>
    <s v="O221019058398"/>
    <x v="3"/>
    <s v="4분기(12월)"/>
    <x v="0"/>
    <m/>
    <s v="미얀마"/>
    <s v="배준영"/>
    <n v="10000"/>
    <n v="2"/>
    <s v="미얀마10000"/>
    <n v="184500"/>
    <n v="9800"/>
    <n v="194300"/>
    <n v="0"/>
    <n v="70924241"/>
    <d v="2022-12-01T00:00:00"/>
    <d v="2022-12-03T00:00:00"/>
    <x v="0"/>
    <x v="1"/>
  </r>
  <r>
    <x v="17"/>
    <s v="O221102058554"/>
    <x v="4"/>
    <s v="4분기(12월)"/>
    <x v="0"/>
    <m/>
    <s v="미얀마"/>
    <s v="장형일"/>
    <n v="12000"/>
    <n v="1"/>
    <s v="미얀마12000"/>
    <n v="218500"/>
    <n v="11760"/>
    <n v="230260"/>
    <n v="0"/>
    <n v="70924242"/>
    <d v="2022-12-01T00:00:00"/>
    <d v="2022-12-03T00:00:00"/>
    <x v="0"/>
    <x v="1"/>
  </r>
  <r>
    <x v="18"/>
    <s v="O221104058640"/>
    <x v="5"/>
    <s v="4분기(12월)"/>
    <x v="0"/>
    <m/>
    <s v="벨기에"/>
    <s v="김종윤"/>
    <n v="34000"/>
    <n v="5"/>
    <s v="벨기에34000"/>
    <n v="766000"/>
    <n v="35700"/>
    <n v="801700"/>
    <n v="0"/>
    <n v="70924425"/>
    <d v="2022-12-15T00:00:00"/>
    <d v="2022-12-25T00:00:00"/>
    <x v="0"/>
    <x v="1"/>
  </r>
  <r>
    <x v="19"/>
    <s v="O221106058707"/>
    <x v="5"/>
    <s v="4분기(12월)"/>
    <x v="0"/>
    <m/>
    <s v="벨기에"/>
    <s v="나세호"/>
    <n v="76000"/>
    <n v="7"/>
    <s v="벨기에76000"/>
    <n v="1690000"/>
    <n v="79800"/>
    <n v="1769800"/>
    <n v="0"/>
    <n v="70924379"/>
    <d v="2022-12-15T00:00:00"/>
    <d v="2022-12-25T00:00:00"/>
    <x v="0"/>
    <x v="1"/>
  </r>
  <r>
    <x v="20"/>
    <s v="O221107058728"/>
    <x v="5"/>
    <s v="4분기(12월)"/>
    <x v="0"/>
    <m/>
    <s v="벨기에"/>
    <s v="백승원"/>
    <n v="70000"/>
    <n v="8"/>
    <s v="벨기에70000"/>
    <n v="1558000"/>
    <n v="73500"/>
    <n v="1631500"/>
    <n v="0"/>
    <n v="70924380"/>
    <d v="2022-12-15T00:00:00"/>
    <d v="2022-12-25T00:00:00"/>
    <x v="0"/>
    <x v="1"/>
  </r>
  <r>
    <x v="21"/>
    <s v="O221108058761"/>
    <x v="5"/>
    <s v="4분기(12월)"/>
    <x v="0"/>
    <m/>
    <s v="벨기에"/>
    <s v="손근하"/>
    <n v="30000"/>
    <n v="4"/>
    <s v="벨기에30000"/>
    <n v="678000"/>
    <n v="31500"/>
    <n v="709500"/>
    <n v="0"/>
    <n v="70924381"/>
    <d v="2022-12-15T00:00:00"/>
    <d v="2022-12-25T00:00:00"/>
    <x v="0"/>
    <x v="1"/>
  </r>
  <r>
    <x v="22"/>
    <s v="O221106058720"/>
    <x v="5"/>
    <s v="4분기(12월)"/>
    <x v="0"/>
    <m/>
    <s v="벨기에"/>
    <s v="윤정환"/>
    <n v="48000"/>
    <n v="5"/>
    <s v="벨기에48000"/>
    <n v="1074000"/>
    <n v="50400"/>
    <n v="1124400"/>
    <n v="0"/>
    <n v="70924426"/>
    <d v="2022-12-15T00:00:00"/>
    <d v="2022-12-25T00:00:00"/>
    <x v="0"/>
    <x v="1"/>
  </r>
  <r>
    <x v="23"/>
    <s v="O221107058729"/>
    <x v="5"/>
    <s v="4분기(12월)"/>
    <x v="0"/>
    <m/>
    <s v="벨기에"/>
    <s v="이승우"/>
    <n v="80000"/>
    <n v="9"/>
    <s v="벨기에80000"/>
    <n v="1778000"/>
    <n v="84000"/>
    <n v="1862000"/>
    <n v="0"/>
    <n v="70924427"/>
    <d v="2022-12-15T00:00:00"/>
    <d v="2022-12-25T00:00:00"/>
    <x v="0"/>
    <x v="1"/>
  </r>
  <r>
    <x v="24"/>
    <s v="O221107058737"/>
    <x v="6"/>
    <s v="4분기(12월)"/>
    <x v="0"/>
    <m/>
    <s v="벨기에"/>
    <s v="최영민"/>
    <n v="76000"/>
    <n v="7"/>
    <s v="벨기에76000"/>
    <n v="1690000"/>
    <n v="79800"/>
    <n v="1769800"/>
    <n v="0"/>
    <n v="70924428"/>
    <d v="2022-12-15T00:00:00"/>
    <d v="2022-12-25T00:00:00"/>
    <x v="0"/>
    <x v="1"/>
  </r>
  <r>
    <x v="25"/>
    <s v="O221105058683"/>
    <x v="7"/>
    <s v="4분기(12월)"/>
    <x v="0"/>
    <m/>
    <s v="인도"/>
    <s v="김규성"/>
    <n v="64000"/>
    <n v="9"/>
    <s v="인도64000"/>
    <n v="1273500"/>
    <n v="67200"/>
    <n v="1340700"/>
    <n v="0"/>
    <n v="70950261"/>
    <d v="2022-12-13T00:00:00"/>
    <d v="2022-12-19T00:00:00"/>
    <x v="0"/>
    <x v="1"/>
  </r>
  <r>
    <x v="26"/>
    <s v="O221104058659"/>
    <x v="5"/>
    <s v="4분기(12월)"/>
    <x v="0"/>
    <m/>
    <s v="인도"/>
    <s v="김정민"/>
    <n v="90000"/>
    <n v="10"/>
    <s v="인도90000"/>
    <n v="1780500"/>
    <n v="94500"/>
    <n v="1875000"/>
    <n v="0"/>
    <n v="70950264"/>
    <d v="2022-12-13T00:00:00"/>
    <d v="2022-12-19T00:00:00"/>
    <x v="0"/>
    <x v="1"/>
  </r>
  <r>
    <x v="27"/>
    <s v="O221104058669"/>
    <x v="5"/>
    <s v="4분기(12월)"/>
    <x v="0"/>
    <m/>
    <s v="인도"/>
    <s v="김정현"/>
    <n v="78000"/>
    <n v="10"/>
    <s v="인도78000"/>
    <n v="1546500"/>
    <n v="81900"/>
    <n v="1628400"/>
    <n v="0"/>
    <n v="70950265"/>
    <d v="2022-12-13T00:00:00"/>
    <d v="2022-12-19T00:00:00"/>
    <x v="0"/>
    <x v="1"/>
  </r>
  <r>
    <x v="28"/>
    <s v="O221019058410"/>
    <x v="8"/>
    <s v="4분기(12월)"/>
    <x v="0"/>
    <m/>
    <s v="인도"/>
    <s v="김지태"/>
    <n v="49000"/>
    <n v="5"/>
    <s v="인도49000"/>
    <n v="981000"/>
    <n v="51450"/>
    <n v="1032450"/>
    <n v="0"/>
    <n v="70950266"/>
    <d v="2022-12-08T00:00:00"/>
    <d v="2022-12-13T00:00:00"/>
    <x v="0"/>
    <x v="1"/>
  </r>
  <r>
    <x v="29"/>
    <s v="O221108058764"/>
    <x v="9"/>
    <s v="4분기(12월)"/>
    <x v="0"/>
    <m/>
    <s v="인도"/>
    <s v="김태완"/>
    <n v="115000"/>
    <n v="12"/>
    <s v="인도115000"/>
    <n v="2268000"/>
    <n v="120750"/>
    <n v="2388750"/>
    <n v="0"/>
    <n v="70950267"/>
    <d v="2022-12-13T00:00:00"/>
    <d v="2022-12-19T00:00:00"/>
    <x v="0"/>
    <x v="1"/>
  </r>
  <r>
    <x v="30"/>
    <s v="O221108058769"/>
    <x v="5"/>
    <s v="4분기(12월)"/>
    <x v="0"/>
    <m/>
    <s v="인도"/>
    <s v="김필진"/>
    <n v="40000"/>
    <n v="5"/>
    <s v="인도40000"/>
    <n v="805500"/>
    <n v="42000"/>
    <n v="847500"/>
    <n v="0"/>
    <n v="70950268"/>
    <d v="2022-12-13T00:00:00"/>
    <d v="2022-12-19T00:00:00"/>
    <x v="0"/>
    <x v="1"/>
  </r>
  <r>
    <x v="31"/>
    <s v="O221103058612"/>
    <x v="10"/>
    <s v="4분기(12월)"/>
    <x v="0"/>
    <m/>
    <s v="인도"/>
    <s v="박주현"/>
    <n v="78000"/>
    <n v="9"/>
    <s v="인도78000"/>
    <n v="1546500"/>
    <n v="81900"/>
    <n v="1628400"/>
    <n v="0"/>
    <n v="70950269"/>
    <d v="2022-12-13T00:00:00"/>
    <d v="2022-12-19T00:00:00"/>
    <x v="0"/>
    <x v="1"/>
  </r>
  <r>
    <x v="32"/>
    <s v="O221110058788"/>
    <x v="5"/>
    <s v="4분기(12월)"/>
    <x v="0"/>
    <m/>
    <s v="인도"/>
    <s v="박진석"/>
    <n v="24000"/>
    <n v="4"/>
    <s v="인도24000"/>
    <n v="493500"/>
    <n v="25200"/>
    <n v="518700"/>
    <n v="0"/>
    <n v="70950270"/>
    <d v="2022-12-13T00:00:00"/>
    <d v="2022-12-19T00:00:00"/>
    <x v="0"/>
    <x v="1"/>
  </r>
  <r>
    <x v="33"/>
    <s v="O221108058767"/>
    <x v="10"/>
    <s v="4분기(12월)"/>
    <x v="0"/>
    <m/>
    <s v="인도"/>
    <s v="서호석"/>
    <n v="35000"/>
    <n v="3"/>
    <s v="인도35000"/>
    <n v="708000"/>
    <n v="36750"/>
    <n v="744750"/>
    <n v="0"/>
    <n v="70950271"/>
    <d v="2022-12-13T00:00:00"/>
    <d v="2022-12-19T00:00:00"/>
    <x v="0"/>
    <x v="1"/>
  </r>
  <r>
    <x v="34"/>
    <s v="O221108058757"/>
    <x v="5"/>
    <s v="4분기(12월)"/>
    <x v="0"/>
    <m/>
    <s v="인도"/>
    <s v="유영재"/>
    <n v="61000"/>
    <n v="7"/>
    <s v="인도61000"/>
    <n v="1215000"/>
    <n v="64050"/>
    <n v="1279050"/>
    <n v="0"/>
    <n v="70950273"/>
    <d v="2022-12-13T00:00:00"/>
    <d v="2022-12-19T00:00:00"/>
    <x v="0"/>
    <x v="1"/>
  </r>
  <r>
    <x v="35"/>
    <s v="O221102058564"/>
    <x v="11"/>
    <s v="4분기(12월)"/>
    <x v="0"/>
    <m/>
    <s v="인도"/>
    <s v="이규수"/>
    <n v="25000"/>
    <n v="3"/>
    <s v="인도25000"/>
    <n v="513000"/>
    <n v="26250"/>
    <n v="539250"/>
    <n v="0"/>
    <n v="70950274"/>
    <d v="2022-12-13T00:00:00"/>
    <d v="2022-12-19T00:00:00"/>
    <x v="0"/>
    <x v="1"/>
  </r>
  <r>
    <x v="36"/>
    <s v="O221102058552"/>
    <x v="5"/>
    <s v="4분기(12월)"/>
    <x v="0"/>
    <m/>
    <s v="인도"/>
    <s v="이상진"/>
    <n v="36000"/>
    <n v="4"/>
    <s v="인도36000"/>
    <n v="727500"/>
    <n v="37800"/>
    <n v="765300"/>
    <n v="0"/>
    <n v="70950276"/>
    <d v="2022-12-13T00:00:00"/>
    <d v="2022-12-19T00:00:00"/>
    <x v="0"/>
    <x v="1"/>
  </r>
  <r>
    <x v="37"/>
    <s v="O221102058550"/>
    <x v="11"/>
    <s v="4분기(12월)"/>
    <x v="0"/>
    <m/>
    <s v="인도"/>
    <s v="이승섭"/>
    <n v="14000"/>
    <n v="2"/>
    <s v="인도14000"/>
    <n v="298500"/>
    <n v="14700"/>
    <n v="313200"/>
    <n v="0"/>
    <n v="70950277"/>
    <d v="2022-12-13T00:00:00"/>
    <d v="2022-12-19T00:00:00"/>
    <x v="0"/>
    <x v="1"/>
  </r>
  <r>
    <x v="38"/>
    <s v="O221102058559"/>
    <x v="12"/>
    <s v="4분기(12월)"/>
    <x v="0"/>
    <m/>
    <s v="인도"/>
    <s v="이의진"/>
    <n v="8000"/>
    <n v="1"/>
    <s v="인도8000"/>
    <n v="181500"/>
    <n v="8400"/>
    <n v="189900"/>
    <n v="0"/>
    <n v="70950278"/>
    <d v="2022-12-13T00:00:00"/>
    <d v="2022-12-19T00:00:00"/>
    <x v="0"/>
    <x v="1"/>
  </r>
  <r>
    <x v="39"/>
    <s v="O221121058793"/>
    <x v="11"/>
    <s v="4분기(12월)"/>
    <x v="0"/>
    <m/>
    <s v="인도"/>
    <s v="이천규"/>
    <n v="20000"/>
    <n v="2"/>
    <s v="인도20000"/>
    <n v="415500"/>
    <n v="21000"/>
    <n v="436500"/>
    <n v="0"/>
    <n v="70950280"/>
    <d v="2022-12-13T00:00:00"/>
    <d v="2022-12-19T00:00:00"/>
    <x v="0"/>
    <x v="1"/>
  </r>
  <r>
    <x v="40"/>
    <s v="O221104058666"/>
    <x v="5"/>
    <s v="4분기(12월)"/>
    <x v="0"/>
    <m/>
    <s v="인도"/>
    <s v="장봉진"/>
    <n v="68000"/>
    <n v="8"/>
    <s v="인도68000"/>
    <n v="1351500"/>
    <n v="71400"/>
    <n v="1422900"/>
    <n v="0"/>
    <n v="70950282"/>
    <d v="2022-12-13T00:00:00"/>
    <d v="2022-12-19T00:00:00"/>
    <x v="0"/>
    <x v="1"/>
  </r>
  <r>
    <x v="41"/>
    <s v="O221107058748"/>
    <x v="5"/>
    <s v="4분기(12월)"/>
    <x v="0"/>
    <m/>
    <s v="인도"/>
    <s v="장성진"/>
    <n v="89000"/>
    <n v="13"/>
    <s v="인도89000"/>
    <n v="1761000"/>
    <n v="93450"/>
    <n v="1854450"/>
    <n v="0"/>
    <n v="70950283"/>
    <d v="2022-12-13T00:00:00"/>
    <d v="2022-12-19T00:00:00"/>
    <x v="0"/>
    <x v="1"/>
  </r>
  <r>
    <x v="42"/>
    <s v="O221102058566"/>
    <x v="12"/>
    <s v="4분기(12월)"/>
    <x v="0"/>
    <m/>
    <s v="인도"/>
    <s v="장응빈"/>
    <n v="43000"/>
    <n v="4"/>
    <s v="인도43000"/>
    <n v="864000"/>
    <n v="45150"/>
    <n v="909150"/>
    <n v="0"/>
    <n v="70950284"/>
    <d v="2022-12-13T00:00:00"/>
    <d v="2022-12-19T00:00:00"/>
    <x v="0"/>
    <x v="1"/>
  </r>
  <r>
    <x v="43"/>
    <s v="O221107058732"/>
    <x v="5"/>
    <s v="4분기(12월)"/>
    <x v="0"/>
    <m/>
    <s v="인도"/>
    <s v="정말곤"/>
    <n v="53000"/>
    <n v="6"/>
    <s v="인도53000"/>
    <n v="1059000"/>
    <n v="55650"/>
    <n v="1114650"/>
    <n v="0"/>
    <n v="70840285"/>
    <d v="2022-12-13T00:00:00"/>
    <d v="2022-12-19T00:00:00"/>
    <x v="0"/>
    <x v="1"/>
  </r>
  <r>
    <x v="44"/>
    <s v="O221107058741"/>
    <x v="5"/>
    <s v="4분기(12월)"/>
    <x v="0"/>
    <m/>
    <s v="인도"/>
    <s v="최병학"/>
    <n v="52000"/>
    <n v="6"/>
    <s v="인도52000"/>
    <n v="1039500"/>
    <n v="54600"/>
    <n v="1094100"/>
    <n v="0"/>
    <n v="70730286"/>
    <d v="2022-12-13T00:00:00"/>
    <d v="2022-12-19T00:00:00"/>
    <x v="0"/>
    <x v="1"/>
  </r>
  <r>
    <x v="45"/>
    <s v="O221106058710"/>
    <x v="5"/>
    <s v="4분기(12월)"/>
    <x v="0"/>
    <m/>
    <s v="인도"/>
    <s v="하자용"/>
    <n v="43000"/>
    <n v="6"/>
    <s v="인도43000"/>
    <n v="864000"/>
    <n v="45150"/>
    <n v="909150"/>
    <n v="0"/>
    <n v="70620287"/>
    <d v="2022-12-13T00:00:00"/>
    <d v="2022-12-19T00:00:00"/>
    <x v="0"/>
    <x v="1"/>
  </r>
  <r>
    <x v="46"/>
    <s v="O221105058689"/>
    <x v="12"/>
    <s v="4분기(12월)"/>
    <x v="0"/>
    <m/>
    <s v="인도네시아"/>
    <s v="김관중"/>
    <n v="67000"/>
    <n v="7"/>
    <s v="인도네시아67000"/>
    <n v="1440500"/>
    <n v="65660"/>
    <n v="1506160"/>
    <n v="0"/>
    <n v="70636141"/>
    <d v="2022-12-13T00:00:00"/>
    <d v="2022-12-17T00:00:00"/>
    <x v="0"/>
    <x v="1"/>
  </r>
  <r>
    <x v="47"/>
    <s v="O221103058624"/>
    <x v="12"/>
    <s v="4분기(12월)"/>
    <x v="0"/>
    <m/>
    <s v="인도네시아"/>
    <s v="김대우"/>
    <n v="32000"/>
    <n v="5"/>
    <s v="인도네시아32000"/>
    <n v="688000"/>
    <n v="31360"/>
    <n v="719360"/>
    <n v="0"/>
    <n v="70636135"/>
    <d v="2022-12-13T00:00:00"/>
    <d v="2022-12-17T00:00:00"/>
    <x v="0"/>
    <x v="1"/>
  </r>
  <r>
    <x v="48"/>
    <s v="O221107058744"/>
    <x v="12"/>
    <s v="4분기(12월)"/>
    <x v="0"/>
    <m/>
    <s v="인도네시아"/>
    <s v="김민호"/>
    <n v="37000"/>
    <n v="5"/>
    <s v="인도네시아37000"/>
    <n v="795500"/>
    <n v="36260"/>
    <n v="831760"/>
    <n v="0"/>
    <n v="70636178"/>
    <d v="2022-12-14T00:00:00"/>
    <d v="2022-12-18T00:00:00"/>
    <x v="0"/>
    <x v="1"/>
  </r>
  <r>
    <x v="49"/>
    <s v="O221104058648"/>
    <x v="12"/>
    <s v="4분기(12월)"/>
    <x v="0"/>
    <m/>
    <s v="인도네시아"/>
    <s v="김세종"/>
    <n v="19000"/>
    <n v="3"/>
    <s v="인도네시아19000"/>
    <n v="408500"/>
    <n v="18620"/>
    <n v="427120"/>
    <n v="0"/>
    <n v="70924328"/>
    <d v="2022-12-10T00:00:00"/>
    <d v="2022-12-14T00:00:00"/>
    <x v="0"/>
    <x v="1"/>
  </r>
  <r>
    <x v="50"/>
    <s v="O221107058730"/>
    <x v="12"/>
    <s v="4분기(12월)"/>
    <x v="0"/>
    <m/>
    <s v="인도네시아"/>
    <s v="김수한"/>
    <n v="19000"/>
    <n v="3"/>
    <s v="인도네시아19000"/>
    <n v="408500"/>
    <n v="18620"/>
    <n v="427120"/>
    <n v="0"/>
    <n v="70924326"/>
    <d v="2022-12-10T00:00:00"/>
    <d v="2022-12-14T00:00:00"/>
    <x v="0"/>
    <x v="1"/>
  </r>
  <r>
    <x v="51"/>
    <s v="O221102058565"/>
    <x v="12"/>
    <s v="4분기(12월)"/>
    <x v="0"/>
    <m/>
    <s v="인도네시아"/>
    <s v="김신완"/>
    <n v="10000"/>
    <n v="3"/>
    <s v="인도네시아10000"/>
    <n v="215000"/>
    <n v="9800"/>
    <n v="224800"/>
    <n v="0"/>
    <n v="70924324"/>
    <d v="2022-12-10T00:00:00"/>
    <d v="2022-12-14T00:00:00"/>
    <x v="0"/>
    <x v="1"/>
  </r>
  <r>
    <x v="52"/>
    <s v="O221103058614"/>
    <x v="12"/>
    <s v="4분기(12월)"/>
    <x v="0"/>
    <m/>
    <s v="인도네시아"/>
    <s v="김재권"/>
    <n v="33000"/>
    <n v="4"/>
    <s v="인도네시아33000"/>
    <n v="709500"/>
    <n v="32340"/>
    <n v="741840"/>
    <n v="0"/>
    <n v="70636181"/>
    <d v="2022-12-14T00:00:00"/>
    <d v="2022-12-18T00:00:00"/>
    <x v="0"/>
    <x v="1"/>
  </r>
  <r>
    <x v="53"/>
    <s v="O221014058294"/>
    <x v="8"/>
    <s v="4분기(12월)"/>
    <x v="0"/>
    <m/>
    <s v="인도네시아"/>
    <s v="김종백"/>
    <n v="44000"/>
    <n v="10"/>
    <s v="인도네시아44000"/>
    <n v="946000"/>
    <n v="43120"/>
    <n v="989120"/>
    <n v="0"/>
    <n v="70924321"/>
    <d v="2022-12-10T00:00:00"/>
    <d v="2022-12-14T00:00:00"/>
    <x v="0"/>
    <x v="1"/>
  </r>
  <r>
    <x v="54"/>
    <s v="O221107058740"/>
    <x v="12"/>
    <s v="4분기(12월)"/>
    <x v="0"/>
    <m/>
    <s v="인도네시아"/>
    <s v="김창환"/>
    <n v="11000"/>
    <n v="2"/>
    <s v="인도네시아11000"/>
    <n v="236500"/>
    <n v="10780"/>
    <n v="247280"/>
    <n v="0"/>
    <n v="70636177"/>
    <d v="2022-12-14T00:00:00"/>
    <d v="2022-12-18T00:00:00"/>
    <x v="0"/>
    <x v="1"/>
  </r>
  <r>
    <x v="55"/>
    <s v="O221108058771"/>
    <x v="12"/>
    <s v="4분기(12월)"/>
    <x v="0"/>
    <m/>
    <s v="인도네시아"/>
    <s v="김호민"/>
    <n v="12000"/>
    <n v="2"/>
    <s v="인도네시아12000"/>
    <n v="258000"/>
    <n v="11760"/>
    <n v="269760"/>
    <n v="0"/>
    <n v="70924335"/>
    <d v="2022-12-10T00:00:00"/>
    <d v="2022-12-14T00:00:00"/>
    <x v="0"/>
    <x v="1"/>
  </r>
  <r>
    <x v="56"/>
    <s v="O221105058678"/>
    <x v="12"/>
    <s v="4분기(12월)"/>
    <x v="0"/>
    <m/>
    <s v="인도네시아"/>
    <s v="류재용"/>
    <n v="48000"/>
    <n v="5"/>
    <s v="인도네시아48000"/>
    <n v="1032000"/>
    <n v="47040"/>
    <n v="1079040"/>
    <n v="0"/>
    <n v="70924337"/>
    <d v="2022-12-10T00:00:00"/>
    <d v="2022-12-14T00:00:00"/>
    <x v="0"/>
    <x v="1"/>
  </r>
  <r>
    <x v="57"/>
    <s v="O221017058360"/>
    <x v="8"/>
    <s v="4분기(12월)"/>
    <x v="0"/>
    <m/>
    <s v="인도네시아"/>
    <s v="박병용"/>
    <n v="38000"/>
    <n v="4"/>
    <s v="인도네시아38000"/>
    <n v="817000"/>
    <n v="37240"/>
    <n v="854240"/>
    <n v="0"/>
    <n v="70924317"/>
    <d v="2022-12-10T00:00:00"/>
    <d v="2022-12-14T00:00:00"/>
    <x v="0"/>
    <x v="1"/>
  </r>
  <r>
    <x v="58"/>
    <s v="O221102058539"/>
    <x v="12"/>
    <s v="4분기(12월)"/>
    <x v="0"/>
    <m/>
    <s v="인도네시아"/>
    <s v="박상표"/>
    <n v="8000"/>
    <n v="2"/>
    <s v="인도네시아8000"/>
    <n v="172000"/>
    <n v="7840"/>
    <n v="179840"/>
    <n v="0"/>
    <n v="70924339"/>
    <d v="2022-12-10T00:00:00"/>
    <d v="2022-12-14T00:00:00"/>
    <x v="0"/>
    <x v="1"/>
  </r>
  <r>
    <x v="59"/>
    <s v="O221102058538"/>
    <x v="12"/>
    <s v="4분기(12월)"/>
    <x v="0"/>
    <m/>
    <s v="인도네시아"/>
    <s v="박정준"/>
    <n v="35000"/>
    <n v="4"/>
    <s v="인도네시아35000"/>
    <n v="752500"/>
    <n v="34300"/>
    <n v="786800"/>
    <n v="0"/>
    <n v="70924330"/>
    <d v="2022-12-10T00:00:00"/>
    <d v="2022-12-14T00:00:00"/>
    <x v="0"/>
    <x v="1"/>
  </r>
  <r>
    <x v="60"/>
    <s v="O221107058739"/>
    <x v="12"/>
    <s v="4분기(12월)"/>
    <x v="0"/>
    <m/>
    <s v="인도네시아"/>
    <s v="박종철"/>
    <n v="48000"/>
    <n v="7"/>
    <s v="인도네시아48000"/>
    <n v="1032000"/>
    <n v="47040"/>
    <n v="1079040"/>
    <n v="0"/>
    <n v="70636182"/>
    <d v="2022-12-14T00:00:00"/>
    <d v="2022-12-18T00:00:00"/>
    <x v="0"/>
    <x v="1"/>
  </r>
  <r>
    <x v="61"/>
    <s v="O221102058536"/>
    <x v="12"/>
    <s v="4분기(12월)"/>
    <x v="0"/>
    <m/>
    <s v="인도네시아"/>
    <s v="변성수"/>
    <n v="11000"/>
    <n v="2"/>
    <s v="인도네시아11000"/>
    <n v="236500"/>
    <n v="10780"/>
    <n v="247280"/>
    <n v="0"/>
    <n v="70636185"/>
    <d v="2022-12-14T00:00:00"/>
    <d v="2022-12-18T00:00:00"/>
    <x v="0"/>
    <x v="1"/>
  </r>
  <r>
    <x v="62"/>
    <s v="O221104058646"/>
    <x v="12"/>
    <s v="4분기(12월)"/>
    <x v="0"/>
    <m/>
    <s v="인도네시아"/>
    <s v="손기석"/>
    <n v="2000"/>
    <n v="1"/>
    <s v="인도네시아2000"/>
    <n v="43000"/>
    <n v="1960"/>
    <n v="44960"/>
    <n v="0"/>
    <n v="70636176"/>
    <d v="2022-12-14T00:00:00"/>
    <d v="2022-12-18T00:00:00"/>
    <x v="0"/>
    <x v="1"/>
  </r>
  <r>
    <x v="63"/>
    <s v="O221107058727"/>
    <x v="12"/>
    <s v="4분기(12월)"/>
    <x v="0"/>
    <m/>
    <s v="인도네시아"/>
    <s v="손재현"/>
    <n v="27000"/>
    <n v="3"/>
    <s v="인도네시아27000"/>
    <n v="580500"/>
    <n v="26460"/>
    <n v="606960"/>
    <n v="0"/>
    <n v="70636166"/>
    <d v="2022-12-14T00:00:00"/>
    <d v="2022-12-18T00:00:00"/>
    <x v="0"/>
    <x v="1"/>
  </r>
  <r>
    <x v="64"/>
    <s v="O221020058421"/>
    <x v="8"/>
    <s v="4분기(12월)"/>
    <x v="0"/>
    <m/>
    <s v="인도네시아"/>
    <s v="신영철"/>
    <n v="47000"/>
    <n v="6"/>
    <s v="인도네시아47000"/>
    <n v="1010500"/>
    <n v="46060"/>
    <n v="1056560"/>
    <n v="0"/>
    <n v="70924311"/>
    <d v="2022-12-10T00:00:00"/>
    <d v="2022-12-14T00:00:00"/>
    <x v="0"/>
    <x v="1"/>
  </r>
  <r>
    <x v="65"/>
    <s v="O221107058751"/>
    <x v="12"/>
    <s v="4분기(12월)"/>
    <x v="0"/>
    <m/>
    <s v="인도네시아"/>
    <s v="우병욱"/>
    <n v="48000"/>
    <n v="5"/>
    <s v="인도네시아48000"/>
    <n v="1032000"/>
    <n v="47040"/>
    <n v="1079040"/>
    <n v="0"/>
    <n v="70924341"/>
    <d v="2022-12-10T00:00:00"/>
    <d v="2022-12-14T00:00:00"/>
    <x v="0"/>
    <x v="1"/>
  </r>
  <r>
    <x v="66"/>
    <s v="O221107058743"/>
    <x v="12"/>
    <s v="4분기(12월)"/>
    <x v="0"/>
    <m/>
    <s v="인도네시아"/>
    <s v="우현욱"/>
    <n v="49000"/>
    <n v="5"/>
    <s v="인도네시아49000"/>
    <n v="1053500"/>
    <n v="48020"/>
    <n v="1101520"/>
    <n v="0"/>
    <n v="70636187"/>
    <d v="2022-12-14T00:00:00"/>
    <d v="2022-12-18T00:00:00"/>
    <x v="0"/>
    <x v="1"/>
  </r>
  <r>
    <x v="67"/>
    <s v="O221102058567"/>
    <x v="12"/>
    <s v="4분기(12월)"/>
    <x v="0"/>
    <m/>
    <s v="인도네시아"/>
    <s v="원종호"/>
    <n v="29000"/>
    <n v="4"/>
    <s v="인도네시아29000"/>
    <n v="623500"/>
    <n v="28420"/>
    <n v="651920"/>
    <n v="0"/>
    <n v="70636133"/>
    <d v="2022-12-13T00:00:00"/>
    <d v="2022-12-17T00:00:00"/>
    <x v="0"/>
    <x v="1"/>
  </r>
  <r>
    <x v="68"/>
    <s v="O221102058542"/>
    <x v="12"/>
    <s v="4분기(12월)"/>
    <x v="0"/>
    <m/>
    <s v="인도네시아"/>
    <s v="이길만"/>
    <n v="24000"/>
    <n v="4"/>
    <s v="인도네시아24000"/>
    <n v="516000"/>
    <n v="23520"/>
    <n v="539520"/>
    <n v="0"/>
    <n v="70636171"/>
    <d v="2022-12-14T00:00:00"/>
    <d v="2022-12-18T00:00:00"/>
    <x v="0"/>
    <x v="1"/>
  </r>
  <r>
    <x v="69"/>
    <s v="O221102058551"/>
    <x v="12"/>
    <s v="4분기(12월)"/>
    <x v="0"/>
    <m/>
    <s v="인도네시아"/>
    <s v="이성원"/>
    <n v="20000"/>
    <n v="4"/>
    <s v="인도네시아20000"/>
    <n v="430000"/>
    <n v="19600"/>
    <n v="449600"/>
    <n v="0"/>
    <n v="70636169"/>
    <d v="2022-12-14T00:00:00"/>
    <d v="2022-12-18T00:00:00"/>
    <x v="0"/>
    <x v="1"/>
  </r>
  <r>
    <x v="70"/>
    <s v="O221102058544"/>
    <x v="12"/>
    <s v="4분기(12월)"/>
    <x v="0"/>
    <m/>
    <s v="인도네시아"/>
    <s v="이승연"/>
    <n v="38000"/>
    <n v="5"/>
    <s v="인도네시아38000"/>
    <n v="817000"/>
    <n v="37240"/>
    <n v="854240"/>
    <n v="0"/>
    <n v="70924332"/>
    <d v="2022-12-10T00:00:00"/>
    <d v="2022-12-14T00:00:00"/>
    <x v="0"/>
    <x v="1"/>
  </r>
  <r>
    <x v="71"/>
    <s v="O221021058446"/>
    <x v="8"/>
    <s v="4분기(12월)"/>
    <x v="0"/>
    <m/>
    <s v="인도네시아"/>
    <s v="이욱"/>
    <n v="49000"/>
    <n v="7"/>
    <s v="인도네시아49000"/>
    <n v="1053500"/>
    <n v="48020"/>
    <n v="1101520"/>
    <n v="0"/>
    <n v="70924319"/>
    <d v="2022-12-10T00:00:00"/>
    <d v="2022-12-14T00:00:00"/>
    <x v="0"/>
    <x v="1"/>
  </r>
  <r>
    <x v="72"/>
    <s v="O221102058563"/>
    <x v="12"/>
    <s v="4분기(12월)"/>
    <x v="0"/>
    <m/>
    <s v="인도네시아"/>
    <s v="이재완"/>
    <n v="48000"/>
    <n v="9"/>
    <s v="인도네시아48000"/>
    <n v="1032000"/>
    <n v="47040"/>
    <n v="1079040"/>
    <n v="0"/>
    <n v="70636127"/>
    <d v="2022-12-13T00:00:00"/>
    <d v="2022-12-17T00:00:00"/>
    <x v="0"/>
    <x v="1"/>
  </r>
  <r>
    <x v="73"/>
    <s v="O221102058535"/>
    <x v="12"/>
    <s v="4분기(12월)"/>
    <x v="0"/>
    <m/>
    <s v="인도네시아"/>
    <s v="이준연"/>
    <n v="7000"/>
    <n v="2"/>
    <s v="인도네시아7000"/>
    <n v="150500"/>
    <n v="6860"/>
    <n v="157360"/>
    <n v="0"/>
    <n v="70636131"/>
    <d v="2022-12-13T00:00:00"/>
    <d v="2022-12-17T00:00:00"/>
    <x v="0"/>
    <x v="1"/>
  </r>
  <r>
    <x v="74"/>
    <s v="O221021058430"/>
    <x v="8"/>
    <s v="4분기(12월)"/>
    <x v="0"/>
    <m/>
    <s v="인도네시아"/>
    <s v="이진환"/>
    <n v="47000"/>
    <n v="6"/>
    <s v="인도네시아47000"/>
    <n v="1010500"/>
    <n v="46060"/>
    <n v="1056560"/>
    <n v="0"/>
    <n v="70924313"/>
    <d v="2022-12-10T00:00:00"/>
    <d v="2022-12-14T00:00:00"/>
    <x v="0"/>
    <x v="1"/>
  </r>
  <r>
    <x v="75"/>
    <s v="O221108058762"/>
    <x v="12"/>
    <s v="4분기(12월)"/>
    <x v="0"/>
    <m/>
    <s v="인도네시아"/>
    <s v="이한결"/>
    <n v="6000"/>
    <n v="1"/>
    <s v="인도네시아6000"/>
    <n v="129000"/>
    <n v="5880"/>
    <n v="134880"/>
    <n v="0"/>
    <n v="70636173"/>
    <d v="2022-12-14T00:00:00"/>
    <d v="2022-12-18T00:00:00"/>
    <x v="0"/>
    <x v="1"/>
  </r>
  <r>
    <x v="76"/>
    <s v="O221105058691"/>
    <x v="12"/>
    <s v="4분기(12월)"/>
    <x v="0"/>
    <m/>
    <s v="인도네시아"/>
    <s v="전형준"/>
    <n v="35000"/>
    <n v="5"/>
    <s v="인도네시아35000"/>
    <n v="752500"/>
    <n v="34300"/>
    <n v="786800"/>
    <n v="0"/>
    <n v="70636174"/>
    <d v="2022-12-14T00:00:00"/>
    <d v="2022-12-18T00:00:00"/>
    <x v="0"/>
    <x v="1"/>
  </r>
  <r>
    <x v="77"/>
    <s v="O221106058711"/>
    <x v="12"/>
    <s v="4분기(12월)"/>
    <x v="0"/>
    <m/>
    <s v="인도네시아"/>
    <s v="정지안"/>
    <n v="32000"/>
    <n v="4"/>
    <s v="인도네시아32000"/>
    <n v="688000"/>
    <n v="31360"/>
    <n v="719360"/>
    <n v="0"/>
    <n v="70636116"/>
    <d v="2022-12-13T00:00:00"/>
    <d v="2022-12-17T00:00:00"/>
    <x v="0"/>
    <x v="1"/>
  </r>
  <r>
    <x v="78"/>
    <s v="O221103058626"/>
    <x v="12"/>
    <s v="4분기(12월)"/>
    <x v="0"/>
    <m/>
    <s v="인도네시아"/>
    <s v="정진웅"/>
    <n v="49000"/>
    <n v="6"/>
    <s v="인도네시아49000"/>
    <n v="1053500"/>
    <n v="48020"/>
    <n v="1101520"/>
    <n v="0"/>
    <n v="70636122"/>
    <d v="2022-12-13T00:00:00"/>
    <d v="2022-12-17T00:00:00"/>
    <x v="0"/>
    <x v="1"/>
  </r>
  <r>
    <x v="79"/>
    <s v="O221104058657"/>
    <x v="12"/>
    <s v="4분기(12월)"/>
    <x v="0"/>
    <m/>
    <s v="인도네시아"/>
    <s v="조창호"/>
    <n v="8000"/>
    <n v="1"/>
    <s v="인도네시아8000"/>
    <n v="172000"/>
    <n v="7840"/>
    <n v="179840"/>
    <n v="0"/>
    <n v="70636168"/>
    <d v="2022-12-14T00:00:00"/>
    <d v="2022-12-18T00:00:00"/>
    <x v="0"/>
    <x v="1"/>
  </r>
  <r>
    <x v="80"/>
    <s v="O221102058592"/>
    <x v="12"/>
    <s v="4분기(12월)"/>
    <x v="0"/>
    <m/>
    <s v="인도네시아"/>
    <s v="차명우"/>
    <n v="16000"/>
    <n v="3"/>
    <s v="인도네시아16000"/>
    <n v="344000"/>
    <n v="15680"/>
    <n v="359680"/>
    <n v="0"/>
    <n v="70636125"/>
    <d v="2022-12-13T00:00:00"/>
    <d v="2022-12-17T00:00:00"/>
    <x v="0"/>
    <x v="1"/>
  </r>
  <r>
    <x v="81"/>
    <s v="O221105058696"/>
    <x v="12"/>
    <s v="4분기(12월)"/>
    <x v="0"/>
    <m/>
    <s v="인도네시아"/>
    <s v="채국현"/>
    <n v="27000"/>
    <n v="4"/>
    <s v="인도네시아27000"/>
    <n v="580500"/>
    <n v="26460"/>
    <n v="606960"/>
    <n v="0"/>
    <n v="70636164"/>
    <d v="2022-12-14T00:00:00"/>
    <d v="2022-12-18T00:00:00"/>
    <x v="0"/>
    <x v="1"/>
  </r>
  <r>
    <x v="82"/>
    <s v="O221103058611"/>
    <x v="12"/>
    <s v="4분기(12월)"/>
    <x v="0"/>
    <m/>
    <s v="인도네시아"/>
    <s v="최운용"/>
    <n v="32000"/>
    <n v="4"/>
    <s v="인도네시아32000"/>
    <n v="688000"/>
    <n v="31360"/>
    <n v="719360"/>
    <n v="0"/>
    <n v="70636126"/>
    <d v="2022-12-13T00:00:00"/>
    <d v="2022-12-17T00:00:00"/>
    <x v="0"/>
    <x v="1"/>
  </r>
  <r>
    <x v="83"/>
    <s v="O221102058537"/>
    <x v="12"/>
    <s v="4분기(12월)"/>
    <x v="0"/>
    <m/>
    <s v="인도네시아"/>
    <s v="최유하"/>
    <n v="16000"/>
    <n v="3"/>
    <s v="인도네시아16000"/>
    <n v="344000"/>
    <n v="15680"/>
    <n v="359680"/>
    <n v="0"/>
    <n v="70636121"/>
    <d v="2022-12-13T00:00:00"/>
    <d v="2022-12-17T00:00:00"/>
    <x v="0"/>
    <x v="1"/>
  </r>
  <r>
    <x v="84"/>
    <s v="O221117058792"/>
    <x v="12"/>
    <s v="4분기(12월)"/>
    <x v="0"/>
    <m/>
    <s v="인도네시아"/>
    <s v="최희진"/>
    <n v="24000"/>
    <n v="3"/>
    <s v="인도네시아24000"/>
    <n v="516000"/>
    <n v="23520"/>
    <n v="539520"/>
    <n v="0"/>
    <n v="70636167"/>
    <d v="2022-12-14T00:00:00"/>
    <d v="2022-12-18T00:00:00"/>
    <x v="0"/>
    <x v="1"/>
  </r>
  <r>
    <x v="85"/>
    <s v="O221103058617"/>
    <x v="12"/>
    <s v="4분기(12월)"/>
    <x v="0"/>
    <m/>
    <s v="인도네시아"/>
    <s v="현정주"/>
    <n v="19000"/>
    <n v="3"/>
    <s v="인도네시아19000"/>
    <n v="408500"/>
    <n v="18620"/>
    <n v="427120"/>
    <n v="0"/>
    <n v="70636130"/>
    <d v="2022-12-13T00:00:00"/>
    <d v="2022-12-17T00:00:00"/>
    <x v="0"/>
    <x v="1"/>
  </r>
  <r>
    <x v="86"/>
    <s v="O221105058687"/>
    <x v="12"/>
    <s v="4분기(12월)"/>
    <x v="0"/>
    <m/>
    <s v="인도네시아"/>
    <s v="홍광희"/>
    <n v="31000"/>
    <n v="4"/>
    <s v="인도네시아31000"/>
    <n v="666500"/>
    <n v="30380"/>
    <n v="696880"/>
    <n v="0"/>
    <n v="70636137"/>
    <d v="2022-12-13T00:00:00"/>
    <d v="2022-12-17T00:00:00"/>
    <x v="0"/>
    <x v="1"/>
  </r>
  <r>
    <x v="87"/>
    <s v="O221108058780"/>
    <x v="12"/>
    <s v="4분기(12월)"/>
    <x v="0"/>
    <m/>
    <s v="인도네시아"/>
    <s v="홍장표"/>
    <n v="42000"/>
    <n v="5"/>
    <s v="인도네시아42000"/>
    <n v="903000"/>
    <n v="41160"/>
    <n v="944160"/>
    <n v="0"/>
    <n v="70636112"/>
    <d v="2022-12-13T00:00:00"/>
    <d v="2022-12-17T00:00:00"/>
    <x v="0"/>
    <x v="1"/>
  </r>
  <r>
    <x v="88"/>
    <s v="O221105058686"/>
    <x v="12"/>
    <s v="4분기(12월)"/>
    <x v="0"/>
    <m/>
    <s v="인도네시아"/>
    <s v="홍형기"/>
    <n v="17000"/>
    <n v="3"/>
    <s v="인도네시아17000"/>
    <n v="365500"/>
    <n v="16660"/>
    <n v="382160"/>
    <n v="0"/>
    <n v="70636139"/>
    <d v="2022-12-13T00:00:00"/>
    <d v="2022-12-17T00:00:00"/>
    <x v="0"/>
    <x v="1"/>
  </r>
  <r>
    <x v="89"/>
    <s v="O221108058758"/>
    <x v="12"/>
    <s v="4분기(12월)"/>
    <x v="0"/>
    <m/>
    <s v="인도네시아"/>
    <s v="홍호석"/>
    <n v="40000"/>
    <n v="5"/>
    <s v="인도네시아40000"/>
    <n v="860000"/>
    <n v="39200"/>
    <n v="899200"/>
    <n v="0"/>
    <n v="70636119"/>
    <d v="2022-12-13T00:00:00"/>
    <d v="2022-12-17T00:00:00"/>
    <x v="0"/>
    <x v="1"/>
  </r>
  <r>
    <x v="90"/>
    <s v="O221108058774"/>
    <x v="5"/>
    <s v="4분기(12월)"/>
    <x v="0"/>
    <m/>
    <s v="태국"/>
    <s v="김선혁"/>
    <n v="64000"/>
    <n v="8"/>
    <s v="태국64000"/>
    <n v="1195500"/>
    <n v="62720"/>
    <n v="1258220"/>
    <n v="0"/>
    <n v="70924273"/>
    <d v="2022-12-02T00:00:00"/>
    <d v="2022-12-05T00:00:00"/>
    <x v="0"/>
    <x v="1"/>
  </r>
  <r>
    <x v="91"/>
    <s v="O221102058561"/>
    <x v="12"/>
    <s v="4분기(12월)"/>
    <x v="0"/>
    <m/>
    <s v="필리핀"/>
    <s v="이준택"/>
    <n v="8000"/>
    <n v="2"/>
    <s v="필리핀8000"/>
    <n v="40400"/>
    <n v="0"/>
    <n v="40400"/>
    <n v="0"/>
    <n v="2133159"/>
    <d v="2022-12-01T00:00:00"/>
    <d v="2022-12-10T00:00:00"/>
    <x v="0"/>
    <x v="1"/>
  </r>
  <r>
    <x v="92"/>
    <s v="O221107058753"/>
    <x v="13"/>
    <s v="4분기(12월)"/>
    <x v="0"/>
    <m/>
    <s v="헝가리"/>
    <s v="강은혜"/>
    <n v="9000"/>
    <n v="1"/>
    <s v="헝가리9000"/>
    <n v="274000"/>
    <n v="9450"/>
    <n v="283450"/>
    <n v="0"/>
    <n v="70924352"/>
    <d v="2022-12-14T00:00:00"/>
    <d v="2022-12-23T00:00:00"/>
    <x v="0"/>
    <x v="1"/>
  </r>
  <r>
    <x v="93"/>
    <s v="O221015058313"/>
    <x v="14"/>
    <s v="4분기(12월)"/>
    <x v="0"/>
    <m/>
    <s v="헝가리"/>
    <s v="고동현"/>
    <n v="37000"/>
    <n v="4"/>
    <s v="헝가리37000"/>
    <n v="1058000"/>
    <n v="38850"/>
    <n v="1096850"/>
    <n v="0"/>
    <n v="70924179"/>
    <d v="2022-12-01T00:00:00"/>
    <d v="2022-12-08T00:00:00"/>
    <x v="0"/>
    <x v="1"/>
  </r>
  <r>
    <x v="94"/>
    <s v="O221016058332"/>
    <x v="14"/>
    <s v="4분기(12월)"/>
    <x v="0"/>
    <m/>
    <s v="헝가리"/>
    <s v="고수영"/>
    <n v="56000"/>
    <n v="7"/>
    <s v="헝가리56000"/>
    <n v="1590000"/>
    <n v="58800"/>
    <n v="1648800"/>
    <n v="0"/>
    <n v="70924222"/>
    <d v="2022-12-01T00:00:00"/>
    <d v="2022-12-08T00:00:00"/>
    <x v="0"/>
    <x v="1"/>
  </r>
  <r>
    <x v="95"/>
    <s v="O221016058327"/>
    <x v="14"/>
    <s v="4분기(12월)"/>
    <x v="0"/>
    <m/>
    <s v="헝가리"/>
    <s v="구세모"/>
    <n v="43000"/>
    <n v="5"/>
    <s v="헝가리43000"/>
    <n v="1226000"/>
    <n v="45150"/>
    <n v="1271150"/>
    <n v="0"/>
    <n v="70924180"/>
    <d v="2022-12-01T00:00:00"/>
    <d v="2022-12-08T00:00:00"/>
    <x v="0"/>
    <x v="1"/>
  </r>
  <r>
    <x v="96"/>
    <s v="O221106058717"/>
    <x v="13"/>
    <s v="4분기(12월)"/>
    <x v="0"/>
    <m/>
    <s v="헝가리"/>
    <s v="권두택"/>
    <n v="25000"/>
    <n v="2"/>
    <s v="헝가리25000"/>
    <n v="722000"/>
    <n v="26250"/>
    <n v="748250"/>
    <n v="0"/>
    <n v="70924374"/>
    <d v="2022-12-15T00:00:00"/>
    <d v="2022-12-25T00:00:00"/>
    <x v="0"/>
    <x v="1"/>
  </r>
  <r>
    <x v="97"/>
    <s v="O221018058369"/>
    <x v="14"/>
    <s v="4분기(12월)"/>
    <x v="0"/>
    <m/>
    <s v="헝가리"/>
    <s v="김두홍"/>
    <n v="35000"/>
    <n v="4"/>
    <s v="헝가리35000"/>
    <n v="1002000"/>
    <n v="36750"/>
    <n v="1038750"/>
    <n v="0"/>
    <n v="70924353"/>
    <d v="2022-12-14T00:00:00"/>
    <d v="2022-12-23T00:00:00"/>
    <x v="0"/>
    <x v="1"/>
  </r>
  <r>
    <x v="98"/>
    <s v="O221019058391"/>
    <x v="14"/>
    <s v="4분기(12월)"/>
    <x v="0"/>
    <m/>
    <s v="헝가리"/>
    <s v="김세연"/>
    <n v="60000"/>
    <n v="7"/>
    <s v="헝가리60000"/>
    <n v="1702000"/>
    <n v="63000"/>
    <n v="1765000"/>
    <n v="0"/>
    <n v="70924190"/>
    <d v="2022-12-01T00:00:00"/>
    <d v="2022-12-08T00:00:00"/>
    <x v="0"/>
    <x v="1"/>
  </r>
  <r>
    <x v="99"/>
    <s v="O221018058370"/>
    <x v="14"/>
    <s v="4분기(12월)"/>
    <x v="0"/>
    <m/>
    <s v="헝가리"/>
    <s v="김시몬"/>
    <n v="39000"/>
    <n v="5"/>
    <s v="헝가리39000"/>
    <n v="1114000"/>
    <n v="40950"/>
    <n v="1154950"/>
    <n v="0"/>
    <n v="70924191"/>
    <d v="2022-12-01T00:00:00"/>
    <d v="2022-12-08T00:00:00"/>
    <x v="0"/>
    <x v="1"/>
  </r>
  <r>
    <x v="100"/>
    <s v="O221024058465"/>
    <x v="14"/>
    <s v="4분기(12월)"/>
    <x v="0"/>
    <m/>
    <s v="헝가리"/>
    <s v="김영원"/>
    <n v="46000"/>
    <n v="5"/>
    <s v="헝가리46000"/>
    <n v="1310000"/>
    <n v="48300"/>
    <n v="1358300"/>
    <n v="0"/>
    <n v="70924223"/>
    <d v="2022-12-01T00:00:00"/>
    <d v="2022-12-08T00:00:00"/>
    <x v="0"/>
    <x v="1"/>
  </r>
  <r>
    <x v="101"/>
    <s v="O221019058405"/>
    <x v="14"/>
    <s v="4분기(12월)"/>
    <x v="0"/>
    <m/>
    <s v="헝가리"/>
    <s v="김용두"/>
    <n v="51000"/>
    <n v="6"/>
    <s v="헝가리51000"/>
    <n v="1450000"/>
    <n v="53550"/>
    <n v="1503550"/>
    <n v="0"/>
    <n v="70924224"/>
    <d v="2022-12-01T00:00:00"/>
    <d v="2022-12-08T00:00:00"/>
    <x v="0"/>
    <x v="1"/>
  </r>
  <r>
    <x v="102"/>
    <s v="O221014058296"/>
    <x v="14"/>
    <s v="4분기(12월)"/>
    <x v="0"/>
    <m/>
    <s v="헝가리"/>
    <s v="김욱경"/>
    <n v="32000"/>
    <n v="4"/>
    <s v="헝가리32000"/>
    <n v="918000"/>
    <n v="33600"/>
    <n v="951600"/>
    <n v="0"/>
    <n v="70924211"/>
    <d v="2022-12-01T00:00:00"/>
    <d v="2022-12-08T00:00:00"/>
    <x v="0"/>
    <x v="1"/>
  </r>
  <r>
    <x v="103"/>
    <s v="O221104058673"/>
    <x v="13"/>
    <s v="4분기(12월)"/>
    <x v="0"/>
    <m/>
    <s v="헝가리"/>
    <s v="김원대"/>
    <n v="27000"/>
    <n v="3"/>
    <s v="헝가리27000"/>
    <n v="778000"/>
    <n v="28350"/>
    <n v="806350"/>
    <n v="0"/>
    <n v="70924365"/>
    <d v="2022-12-14T00:00:00"/>
    <d v="2022-12-24T00:00:00"/>
    <x v="0"/>
    <x v="1"/>
  </r>
  <r>
    <x v="104"/>
    <s v="O221105058685"/>
    <x v="13"/>
    <s v="4분기(12월)"/>
    <x v="0"/>
    <m/>
    <s v="헝가리"/>
    <s v="김응환"/>
    <n v="47000"/>
    <n v="7"/>
    <s v="헝가리47000"/>
    <n v="1338000"/>
    <n v="49350"/>
    <n v="1387350"/>
    <n v="0"/>
    <n v="70924373"/>
    <d v="2022-12-15T00:00:00"/>
    <d v="2022-12-25T00:00:00"/>
    <x v="0"/>
    <x v="1"/>
  </r>
  <r>
    <x v="105"/>
    <s v="O221019058404"/>
    <x v="14"/>
    <s v="4분기(12월)"/>
    <x v="0"/>
    <m/>
    <s v="헝가리"/>
    <s v="김의수"/>
    <n v="37000"/>
    <n v="4"/>
    <s v="헝가리37000"/>
    <n v="1058000"/>
    <n v="38850"/>
    <n v="1096850"/>
    <n v="0"/>
    <n v="70924192"/>
    <d v="2022-12-01T00:00:00"/>
    <d v="2022-12-08T00:00:00"/>
    <x v="0"/>
    <x v="1"/>
  </r>
  <r>
    <x v="106"/>
    <s v="O221106058721"/>
    <x v="13"/>
    <s v="4분기(12월)"/>
    <x v="0"/>
    <m/>
    <s v="헝가리"/>
    <s v="김일남"/>
    <n v="25000"/>
    <n v="4"/>
    <s v="헝가리25000"/>
    <n v="722000"/>
    <n v="26250"/>
    <n v="748250"/>
    <n v="0"/>
    <n v="70924354"/>
    <d v="2022-12-14T00:00:00"/>
    <d v="2022-12-23T00:00:00"/>
    <x v="0"/>
    <x v="1"/>
  </r>
  <r>
    <x v="107"/>
    <s v="O221025058466"/>
    <x v="14"/>
    <s v="4분기(12월)"/>
    <x v="0"/>
    <m/>
    <s v="헝가리"/>
    <s v="김재현"/>
    <n v="26000"/>
    <n v="3"/>
    <s v="헝가리26000"/>
    <n v="750000"/>
    <n v="27300"/>
    <n v="777300"/>
    <n v="0"/>
    <n v="70924225"/>
    <d v="2022-12-01T00:00:00"/>
    <d v="2022-12-08T00:00:00"/>
    <x v="0"/>
    <x v="1"/>
  </r>
  <r>
    <x v="108"/>
    <s v="O221018058371"/>
    <x v="14"/>
    <s v="4분기(12월)"/>
    <x v="0"/>
    <m/>
    <s v="헝가리"/>
    <s v="김정환"/>
    <n v="39000"/>
    <n v="5"/>
    <s v="헝가리39000"/>
    <n v="1114000"/>
    <n v="40950"/>
    <n v="1154950"/>
    <n v="0"/>
    <n v="70924193"/>
    <d v="2022-12-01T00:00:00"/>
    <d v="2022-12-08T00:00:00"/>
    <x v="0"/>
    <x v="1"/>
  </r>
  <r>
    <x v="109"/>
    <s v="O221015058308"/>
    <x v="14"/>
    <s v="4분기(12월)"/>
    <x v="0"/>
    <m/>
    <s v="헝가리"/>
    <s v="김종현"/>
    <n v="32000"/>
    <n v="4"/>
    <s v="헝가리32000"/>
    <n v="918000"/>
    <n v="33600"/>
    <n v="951600"/>
    <n v="0"/>
    <n v="70924160"/>
    <d v="2022-12-01T00:00:00"/>
    <d v="2022-12-08T00:00:00"/>
    <x v="0"/>
    <x v="1"/>
  </r>
  <r>
    <x v="110"/>
    <s v="O221015058316"/>
    <x v="14"/>
    <s v="4분기(12월)"/>
    <x v="0"/>
    <m/>
    <s v="헝가리"/>
    <s v="김철홍"/>
    <n v="49000"/>
    <n v="5"/>
    <s v="헝가리49000"/>
    <n v="1394000"/>
    <n v="51450"/>
    <n v="1445450"/>
    <n v="0"/>
    <n v="70924161"/>
    <d v="2022-12-01T00:00:00"/>
    <d v="2022-12-08T00:00:00"/>
    <x v="0"/>
    <x v="1"/>
  </r>
  <r>
    <x v="111"/>
    <s v="O221016058325"/>
    <x v="14"/>
    <s v="4분기(12월)"/>
    <x v="0"/>
    <m/>
    <s v="헝가리"/>
    <s v="김태현"/>
    <n v="34000"/>
    <n v="3"/>
    <s v="헝가리34000"/>
    <n v="974000"/>
    <n v="35700"/>
    <n v="1009700"/>
    <n v="0"/>
    <n v="70924212"/>
    <d v="2022-12-01T00:00:00"/>
    <d v="2022-12-08T00:00:00"/>
    <x v="0"/>
    <x v="1"/>
  </r>
  <r>
    <x v="112"/>
    <s v="O221020058417"/>
    <x v="14"/>
    <s v="4분기(12월)"/>
    <x v="0"/>
    <m/>
    <s v="헝가리"/>
    <s v="김혁기"/>
    <n v="47000"/>
    <n v="5"/>
    <s v="헝가리47000"/>
    <n v="1338000"/>
    <n v="49350"/>
    <n v="1387350"/>
    <n v="0"/>
    <n v="70924226"/>
    <d v="2022-12-01T00:00:00"/>
    <d v="2022-12-08T00:00:00"/>
    <x v="0"/>
    <x v="1"/>
  </r>
  <r>
    <x v="113"/>
    <s v="O221015058306"/>
    <x v="14"/>
    <s v="4분기(12월)"/>
    <x v="0"/>
    <m/>
    <s v="헝가리"/>
    <s v="김호연"/>
    <n v="45000"/>
    <n v="5"/>
    <s v="헝가리45000"/>
    <n v="1282000"/>
    <n v="47250"/>
    <n v="1329250"/>
    <n v="0"/>
    <n v="70924199"/>
    <d v="2022-12-01T00:00:00"/>
    <d v="2022-12-08T00:00:00"/>
    <x v="0"/>
    <x v="1"/>
  </r>
  <r>
    <x v="114"/>
    <s v="O221108058773"/>
    <x v="13"/>
    <s v="4분기(12월)"/>
    <x v="0"/>
    <m/>
    <s v="헝가리"/>
    <s v="김훈"/>
    <n v="4000"/>
    <n v="1"/>
    <s v="헝가리4000"/>
    <n v="134000"/>
    <n v="4200"/>
    <n v="138200"/>
    <n v="0"/>
    <n v="70924355"/>
    <d v="2022-12-14T00:00:00"/>
    <d v="2022-12-23T00:00:00"/>
    <x v="0"/>
    <x v="1"/>
  </r>
  <r>
    <x v="115"/>
    <s v="O221020058429"/>
    <x v="14"/>
    <s v="4분기(12월)"/>
    <x v="0"/>
    <m/>
    <s v="헝가리"/>
    <s v="마승환"/>
    <n v="39000"/>
    <n v="5"/>
    <s v="헝가리39000"/>
    <n v="1114000"/>
    <n v="40950"/>
    <n v="1154950"/>
    <n v="0"/>
    <n v="70924200"/>
    <d v="2022-12-01T00:00:00"/>
    <d v="2022-12-08T00:00:00"/>
    <x v="0"/>
    <x v="1"/>
  </r>
  <r>
    <x v="116"/>
    <s v="O221018058372"/>
    <x v="14"/>
    <s v="4분기(12월)"/>
    <x v="0"/>
    <m/>
    <s v="헝가리"/>
    <s v="문정훈"/>
    <n v="26000"/>
    <n v="3"/>
    <s v="헝가리26000"/>
    <n v="750000"/>
    <n v="27300"/>
    <n v="777300"/>
    <n v="0"/>
    <n v="70924201"/>
    <d v="2022-12-01T00:00:00"/>
    <d v="2022-12-08T00:00:00"/>
    <x v="0"/>
    <x v="1"/>
  </r>
  <r>
    <x v="117"/>
    <s v="O221020058413"/>
    <x v="14"/>
    <s v="4분기(12월)"/>
    <x v="0"/>
    <m/>
    <s v="헝가리"/>
    <s v="문항기"/>
    <n v="46000"/>
    <n v="5"/>
    <s v="헝가리46000"/>
    <n v="1310000"/>
    <n v="48300"/>
    <n v="1358300"/>
    <n v="0"/>
    <n v="70924213"/>
    <d v="2022-12-01T00:00:00"/>
    <d v="2022-12-08T00:00:00"/>
    <x v="0"/>
    <x v="1"/>
  </r>
  <r>
    <x v="118"/>
    <s v="O221021058436"/>
    <x v="14"/>
    <s v="4분기(12월)"/>
    <x v="0"/>
    <m/>
    <s v="헝가리"/>
    <s v="박신범"/>
    <n v="45000"/>
    <n v="5"/>
    <s v="헝가리45000"/>
    <n v="1282000"/>
    <n v="47250"/>
    <n v="1329250"/>
    <n v="0"/>
    <n v="70924181"/>
    <d v="2022-12-01T00:00:00"/>
    <d v="2022-12-08T00:00:00"/>
    <x v="0"/>
    <x v="1"/>
  </r>
  <r>
    <x v="119"/>
    <s v="O221019058392"/>
    <x v="14"/>
    <s v="4분기(12월)"/>
    <x v="0"/>
    <m/>
    <s v="헝가리"/>
    <s v="박영규"/>
    <n v="22000"/>
    <n v="3"/>
    <s v="헝가리22000"/>
    <n v="638000"/>
    <n v="23100"/>
    <n v="661100"/>
    <n v="0"/>
    <n v="70924182"/>
    <d v="2022-12-01T00:00:00"/>
    <d v="2022-12-08T00:00:00"/>
    <x v="0"/>
    <x v="1"/>
  </r>
  <r>
    <x v="120"/>
    <s v="O221018058368"/>
    <x v="14"/>
    <s v="4분기(12월)"/>
    <x v="0"/>
    <m/>
    <s v="헝가리"/>
    <s v="박재욱"/>
    <n v="10000"/>
    <n v="1"/>
    <s v="헝가리10000"/>
    <n v="302000"/>
    <n v="10500"/>
    <n v="312500"/>
    <n v="0"/>
    <n v="70924227"/>
    <d v="2022-12-01T00:00:00"/>
    <d v="2022-12-08T00:00:00"/>
    <x v="0"/>
    <x v="1"/>
  </r>
  <r>
    <x v="121"/>
    <s v="O221020058416"/>
    <x v="14"/>
    <s v="4분기(12월)"/>
    <x v="0"/>
    <m/>
    <s v="헝가리"/>
    <s v="배동관"/>
    <n v="53000"/>
    <n v="8"/>
    <s v="헝가리53000"/>
    <n v="1506000"/>
    <n v="55650"/>
    <n v="1561650"/>
    <n v="0"/>
    <n v="70924202"/>
    <d v="2022-12-01T00:00:00"/>
    <d v="2022-12-08T00:00:00"/>
    <x v="0"/>
    <x v="1"/>
  </r>
  <r>
    <x v="122"/>
    <s v="O221021058435"/>
    <x v="14"/>
    <s v="4분기(12월)"/>
    <x v="0"/>
    <m/>
    <s v="헝가리"/>
    <s v="서민수"/>
    <n v="24000"/>
    <n v="3"/>
    <s v="헝가리24000"/>
    <n v="694000"/>
    <n v="25200"/>
    <n v="719200"/>
    <n v="0"/>
    <n v="70924183"/>
    <d v="2022-12-01T00:00:00"/>
    <d v="2022-12-08T00:00:00"/>
    <x v="0"/>
    <x v="1"/>
  </r>
  <r>
    <x v="123"/>
    <s v="O221108058777"/>
    <x v="13"/>
    <s v="4분기(12월)"/>
    <x v="0"/>
    <m/>
    <s v="헝가리"/>
    <s v="서범주"/>
    <n v="33000"/>
    <n v="4"/>
    <s v="헝가리33000"/>
    <n v="946000"/>
    <n v="34650"/>
    <n v="980650"/>
    <n v="0"/>
    <n v="70924364"/>
    <d v="2022-12-14T00:00:00"/>
    <d v="2022-12-24T00:00:00"/>
    <x v="0"/>
    <x v="1"/>
  </r>
  <r>
    <x v="124"/>
    <s v="O221016058322"/>
    <x v="14"/>
    <s v="4분기(12월)"/>
    <x v="0"/>
    <m/>
    <s v="헝가리"/>
    <s v="석권"/>
    <n v="54000"/>
    <n v="6"/>
    <s v="헝가리54000"/>
    <n v="1534000"/>
    <n v="56700"/>
    <n v="1590700"/>
    <n v="0"/>
    <n v="70924162"/>
    <d v="2022-12-01T00:00:00"/>
    <d v="2022-12-08T00:00:00"/>
    <x v="0"/>
    <x v="1"/>
  </r>
  <r>
    <x v="125"/>
    <s v="O221115058791"/>
    <x v="13"/>
    <s v="4분기(12월)"/>
    <x v="0"/>
    <m/>
    <s v="헝가리"/>
    <s v="손길재"/>
    <n v="43000"/>
    <n v="5"/>
    <s v="헝가리43000"/>
    <n v="1226000"/>
    <n v="45150"/>
    <n v="1271150"/>
    <n v="0"/>
    <n v="70924356"/>
    <d v="2022-12-14T00:00:00"/>
    <d v="2022-12-23T00:00:00"/>
    <x v="0"/>
    <x v="1"/>
  </r>
  <r>
    <x v="126"/>
    <s v="O221020058415"/>
    <x v="14"/>
    <s v="4분기(12월)"/>
    <x v="0"/>
    <m/>
    <s v="헝가리"/>
    <s v="신동훈"/>
    <n v="55000"/>
    <n v="6"/>
    <s v="헝가리55000"/>
    <n v="1562000"/>
    <n v="57750"/>
    <n v="1619750"/>
    <n v="0"/>
    <n v="70924203"/>
    <d v="2022-12-01T00:00:00"/>
    <d v="2022-12-08T00:00:00"/>
    <x v="0"/>
    <x v="1"/>
  </r>
  <r>
    <x v="127"/>
    <s v="O221020058426"/>
    <x v="14"/>
    <s v="4분기(12월)"/>
    <x v="0"/>
    <m/>
    <s v="헝가리"/>
    <s v="여수원"/>
    <n v="28000"/>
    <n v="3"/>
    <s v="헝가리28000"/>
    <n v="806000"/>
    <n v="29400"/>
    <n v="835400"/>
    <n v="0"/>
    <n v="70924214"/>
    <d v="2022-12-01T00:00:00"/>
    <d v="2022-12-08T00:00:00"/>
    <x v="0"/>
    <x v="1"/>
  </r>
  <r>
    <x v="128"/>
    <s v="O221106058708"/>
    <x v="13"/>
    <s v="4분기(12월)"/>
    <x v="0"/>
    <m/>
    <s v="헝가리"/>
    <s v="원성훈"/>
    <n v="26000"/>
    <n v="4"/>
    <s v="헝가리26000"/>
    <n v="750000"/>
    <n v="27300"/>
    <n v="777300"/>
    <n v="0"/>
    <n v="70924447"/>
    <d v="2022-12-15T00:00:00"/>
    <d v="2022-12-25T00:00:00"/>
    <x v="0"/>
    <x v="1"/>
  </r>
  <r>
    <x v="129"/>
    <s v="O221021058450"/>
    <x v="14"/>
    <s v="4분기(12월)"/>
    <x v="0"/>
    <m/>
    <s v="헝가리"/>
    <s v="윤강노"/>
    <n v="40000"/>
    <n v="5"/>
    <s v="헝가리40000"/>
    <n v="1142000"/>
    <n v="42000"/>
    <n v="1184000"/>
    <n v="0"/>
    <n v="70924215"/>
    <d v="2022-12-01T00:00:00"/>
    <d v="2022-12-08T00:00:00"/>
    <x v="0"/>
    <x v="1"/>
  </r>
  <r>
    <x v="130"/>
    <s v="O221020058412"/>
    <x v="14"/>
    <s v="4분기(12월)"/>
    <x v="0"/>
    <m/>
    <s v="헝가리"/>
    <s v="윤석준"/>
    <n v="43000"/>
    <n v="6"/>
    <s v="헝가리43000"/>
    <n v="1226000"/>
    <n v="45150"/>
    <n v="1271150"/>
    <n v="0"/>
    <n v="70924216"/>
    <d v="2022-12-01T00:00:00"/>
    <d v="2022-12-08T00:00:00"/>
    <x v="0"/>
    <x v="1"/>
  </r>
  <r>
    <x v="131"/>
    <s v="O221019058403"/>
    <x v="14"/>
    <s v="4분기(12월)"/>
    <x v="0"/>
    <m/>
    <s v="헝가리"/>
    <s v="윤순영"/>
    <n v="46000"/>
    <n v="5"/>
    <s v="헝가리46000"/>
    <n v="1310000"/>
    <n v="48300"/>
    <n v="1358300"/>
    <n v="0"/>
    <n v="70924217"/>
    <d v="2022-12-01T00:00:00"/>
    <d v="2022-12-08T00:00:00"/>
    <x v="0"/>
    <x v="1"/>
  </r>
  <r>
    <x v="132"/>
    <s v="O221021058433"/>
    <x v="14"/>
    <s v="4분기(12월)"/>
    <x v="0"/>
    <m/>
    <s v="헝가리"/>
    <s v="윤옥근"/>
    <n v="41000"/>
    <n v="4"/>
    <s v="헝가리41000"/>
    <n v="1170000"/>
    <n v="43050"/>
    <n v="1213050"/>
    <n v="0"/>
    <n v="70924184"/>
    <d v="2022-12-01T00:00:00"/>
    <d v="2022-12-08T00:00:00"/>
    <x v="0"/>
    <x v="1"/>
  </r>
  <r>
    <x v="133"/>
    <s v="O221014058300"/>
    <x v="14"/>
    <s v="4분기(12월)"/>
    <x v="0"/>
    <m/>
    <s v="헝가리"/>
    <s v="윤정혁"/>
    <n v="47000"/>
    <n v="5"/>
    <s v="헝가리47000"/>
    <n v="1338000"/>
    <n v="49350"/>
    <n v="1387350"/>
    <n v="0"/>
    <n v="70924218"/>
    <d v="2022-12-01T00:00:00"/>
    <d v="2022-12-08T00:00:00"/>
    <x v="0"/>
    <x v="1"/>
  </r>
  <r>
    <x v="134"/>
    <s v="O221109058785"/>
    <x v="13"/>
    <s v="4분기(12월)"/>
    <x v="0"/>
    <m/>
    <s v="헝가리"/>
    <s v="이대행"/>
    <n v="41000"/>
    <n v="5"/>
    <s v="헝가리41000"/>
    <n v="1170000"/>
    <n v="43050"/>
    <n v="1213050"/>
    <n v="0"/>
    <n v="70924357"/>
    <d v="2022-12-13T00:00:00"/>
    <d v="2022-12-23T00:00:00"/>
    <x v="0"/>
    <x v="1"/>
  </r>
  <r>
    <x v="135"/>
    <s v="O221109058783"/>
    <x v="13"/>
    <s v="4분기(12월)"/>
    <x v="0"/>
    <m/>
    <s v="헝가리"/>
    <s v="이덕호"/>
    <n v="43000"/>
    <n v="5"/>
    <s v="헝가리43000"/>
    <n v="1226000"/>
    <n v="45150"/>
    <n v="1271150"/>
    <n v="0"/>
    <n v="70924358"/>
    <d v="2022-12-13T00:00:00"/>
    <d v="2022-12-23T00:00:00"/>
    <x v="0"/>
    <x v="1"/>
  </r>
  <r>
    <x v="136"/>
    <s v="O221015058304"/>
    <x v="14"/>
    <s v="4분기(12월)"/>
    <x v="0"/>
    <m/>
    <s v="헝가리"/>
    <s v="이동휘"/>
    <n v="55000"/>
    <n v="6"/>
    <s v="헝가리55000"/>
    <n v="1562000"/>
    <n v="57750"/>
    <n v="1619750"/>
    <n v="0"/>
    <n v="70924185"/>
    <d v="2022-12-01T00:00:00"/>
    <d v="2022-12-08T00:00:00"/>
    <x v="0"/>
    <x v="1"/>
  </r>
  <r>
    <x v="137"/>
    <s v="O221017058342"/>
    <x v="14"/>
    <s v="4분기(12월)"/>
    <x v="0"/>
    <m/>
    <s v="헝가리"/>
    <s v="이범규"/>
    <n v="31000"/>
    <n v="5"/>
    <s v="헝가리31000"/>
    <n v="890000"/>
    <n v="32550"/>
    <n v="922550"/>
    <n v="0"/>
    <n v="70924186"/>
    <d v="2022-12-01T00:00:00"/>
    <d v="2022-12-08T00:00:00"/>
    <x v="0"/>
    <x v="1"/>
  </r>
  <r>
    <x v="138"/>
    <s v="O221110058790"/>
    <x v="13"/>
    <s v="4분기(12월)"/>
    <x v="0"/>
    <m/>
    <s v="헝가리"/>
    <s v="이승엽"/>
    <n v="37000"/>
    <n v="5"/>
    <s v="헝가리37000"/>
    <n v="1058000"/>
    <n v="38850"/>
    <n v="1096850"/>
    <n v="0"/>
    <n v="70924448"/>
    <d v="2022-12-15T00:00:00"/>
    <d v="2022-12-25T00:00:00"/>
    <x v="0"/>
    <x v="1"/>
  </r>
  <r>
    <x v="139"/>
    <s v="O221015058307"/>
    <x v="14"/>
    <s v="4분기(12월)"/>
    <x v="0"/>
    <m/>
    <s v="헝가리"/>
    <s v="이원소"/>
    <n v="49000"/>
    <n v="6"/>
    <s v="헝가리49000"/>
    <n v="1394000"/>
    <n v="51450"/>
    <n v="1445450"/>
    <n v="0"/>
    <n v="70924163"/>
    <d v="2022-12-01T00:00:00"/>
    <d v="2022-12-08T00:00:00"/>
    <x v="0"/>
    <x v="1"/>
  </r>
  <r>
    <x v="140"/>
    <s v="O221021058439"/>
    <x v="14"/>
    <s v="4분기(12월)"/>
    <x v="0"/>
    <m/>
    <s v="헝가리"/>
    <s v="이은우"/>
    <n v="61000"/>
    <n v="7"/>
    <s v="헝가리61000"/>
    <n v="1730000"/>
    <n v="64050"/>
    <n v="1794050"/>
    <n v="0"/>
    <n v="70924228"/>
    <d v="2022-12-01T00:00:00"/>
    <d v="2022-12-08T00:00:00"/>
    <x v="0"/>
    <x v="1"/>
  </r>
  <r>
    <x v="141"/>
    <s v="O221110058786"/>
    <x v="13"/>
    <s v="4분기(12월)"/>
    <x v="0"/>
    <m/>
    <s v="헝가리"/>
    <s v="이재원"/>
    <n v="35000"/>
    <n v="4"/>
    <s v="헝가리35000"/>
    <n v="1002000"/>
    <n v="36750"/>
    <n v="1038750"/>
    <n v="0"/>
    <n v="70924359"/>
    <d v="2022-12-14T00:00:00"/>
    <d v="2022-12-23T00:00:00"/>
    <x v="0"/>
    <x v="1"/>
  </r>
  <r>
    <x v="142"/>
    <s v="O221110058789"/>
    <x v="13"/>
    <s v="4분기(12월)"/>
    <x v="0"/>
    <m/>
    <s v="헝가리"/>
    <s v="이종섭"/>
    <n v="50000"/>
    <n v="7"/>
    <s v="헝가리50000"/>
    <n v="1422000"/>
    <n v="52500"/>
    <n v="1474500"/>
    <n v="0"/>
    <n v="70924360"/>
    <d v="2022-12-14T00:00:00"/>
    <d v="2022-12-23T00:00:00"/>
    <x v="0"/>
    <x v="1"/>
  </r>
  <r>
    <x v="143"/>
    <s v="O221021058455"/>
    <x v="14"/>
    <s v="4분기(12월)"/>
    <x v="0"/>
    <m/>
    <s v="헝가리"/>
    <s v="이지웅"/>
    <n v="54000"/>
    <n v="8"/>
    <s v="헝가리54000"/>
    <n v="1534000"/>
    <n v="56700"/>
    <n v="1590700"/>
    <n v="0"/>
    <n v="70924361"/>
    <d v="2022-12-14T00:00:00"/>
    <d v="2022-12-23T00:00:00"/>
    <x v="0"/>
    <x v="1"/>
  </r>
  <r>
    <x v="144"/>
    <s v="O221021058454"/>
    <x v="14"/>
    <s v="4분기(12월)"/>
    <x v="0"/>
    <m/>
    <s v="헝가리"/>
    <s v="이진철"/>
    <n v="24000"/>
    <n v="3"/>
    <s v="헝가리24000"/>
    <n v="694000"/>
    <n v="25200"/>
    <n v="719200"/>
    <n v="0"/>
    <n v="70924204"/>
    <d v="2022-12-01T00:00:00"/>
    <d v="2022-12-08T00:00:00"/>
    <x v="0"/>
    <x v="1"/>
  </r>
  <r>
    <x v="145"/>
    <s v="O221021058434"/>
    <x v="14"/>
    <s v="4분기(12월)"/>
    <x v="0"/>
    <m/>
    <s v="헝가리"/>
    <s v="이태기"/>
    <n v="42000"/>
    <n v="6"/>
    <s v="헝가리42000"/>
    <n v="1198000"/>
    <n v="44100"/>
    <n v="1242100"/>
    <n v="0"/>
    <n v="70924219"/>
    <d v="2022-12-01T00:00:00"/>
    <d v="2022-12-08T00:00:00"/>
    <x v="0"/>
    <x v="1"/>
  </r>
  <r>
    <x v="146"/>
    <s v="O221016058339"/>
    <x v="14"/>
    <s v="4분기(12월)"/>
    <x v="0"/>
    <m/>
    <s v="헝가리"/>
    <s v="임승진"/>
    <n v="45000"/>
    <n v="6"/>
    <s v="헝가리45000"/>
    <n v="1282000"/>
    <n v="47250"/>
    <n v="1329250"/>
    <n v="0"/>
    <n v="70924187"/>
    <d v="2022-12-01T00:00:00"/>
    <d v="2022-12-08T00:00:00"/>
    <x v="0"/>
    <x v="1"/>
  </r>
  <r>
    <x v="147"/>
    <s v="O221016058331"/>
    <x v="14"/>
    <s v="4분기(12월)"/>
    <x v="0"/>
    <m/>
    <s v="헝가리"/>
    <s v="장진수"/>
    <n v="52000"/>
    <n v="7"/>
    <s v="헝가리52000"/>
    <n v="1478000"/>
    <n v="54600"/>
    <n v="1532600"/>
    <n v="0"/>
    <n v="70924188"/>
    <d v="2022-12-01T00:00:00"/>
    <d v="2022-12-08T00:00:00"/>
    <x v="0"/>
    <x v="1"/>
  </r>
  <r>
    <x v="148"/>
    <s v="O221016058330"/>
    <x v="14"/>
    <s v="4분기(12월)"/>
    <x v="0"/>
    <m/>
    <s v="헝가리"/>
    <s v="정원석"/>
    <n v="31000"/>
    <n v="4"/>
    <s v="헝가리31000"/>
    <n v="890000"/>
    <n v="32550"/>
    <n v="922550"/>
    <n v="0"/>
    <n v="70924189"/>
    <d v="2022-12-01T00:00:00"/>
    <d v="2022-12-08T00:00:00"/>
    <x v="0"/>
    <x v="1"/>
  </r>
  <r>
    <x v="149"/>
    <s v="O221021058456"/>
    <x v="14"/>
    <s v="4분기(12월)"/>
    <x v="0"/>
    <m/>
    <s v="헝가리"/>
    <s v="정재우"/>
    <n v="19000"/>
    <n v="2"/>
    <s v="헝가리19000"/>
    <n v="554000"/>
    <n v="19950"/>
    <n v="573950"/>
    <n v="0"/>
    <n v="70924220"/>
    <d v="2022-12-01T00:00:00"/>
    <d v="2022-12-08T00:00:00"/>
    <x v="0"/>
    <x v="1"/>
  </r>
  <r>
    <x v="150"/>
    <s v="O221018058378"/>
    <x v="14"/>
    <s v="4분기(12월)"/>
    <x v="0"/>
    <m/>
    <s v="헝가리"/>
    <s v="정지화"/>
    <n v="45000"/>
    <n v="6"/>
    <s v="헝가리45000"/>
    <n v="1282000"/>
    <n v="47250"/>
    <n v="1329250"/>
    <n v="0"/>
    <n v="70924362"/>
    <d v="2022-12-14T00:00:00"/>
    <d v="2022-12-23T00:00:00"/>
    <x v="0"/>
    <x v="1"/>
  </r>
  <r>
    <x v="151"/>
    <s v="O221016058324"/>
    <x v="14"/>
    <s v="4분기(12월)"/>
    <x v="0"/>
    <m/>
    <s v="헝가리"/>
    <s v="조용준"/>
    <n v="42000"/>
    <n v="5"/>
    <s v="헝가리42000"/>
    <n v="1198000"/>
    <n v="44100"/>
    <n v="1242100"/>
    <n v="0"/>
    <n v="70924164"/>
    <d v="2022-12-01T00:00:00"/>
    <d v="2022-12-08T00:00:00"/>
    <x v="0"/>
    <x v="1"/>
  </r>
  <r>
    <x v="152"/>
    <s v="O221020058422"/>
    <x v="14"/>
    <s v="4분기(12월)"/>
    <x v="0"/>
    <m/>
    <s v="헝가리"/>
    <s v="최돈길"/>
    <n v="43000"/>
    <n v="5"/>
    <s v="헝가리43000"/>
    <n v="1226000"/>
    <n v="45150"/>
    <n v="1271150"/>
    <n v="0"/>
    <n v="70924165"/>
    <d v="2022-12-01T00:00:00"/>
    <d v="2022-12-08T00:00:00"/>
    <x v="0"/>
    <x v="1"/>
  </r>
  <r>
    <x v="153"/>
    <s v="O221015058314"/>
    <x v="14"/>
    <s v="4분기(12월)"/>
    <x v="0"/>
    <m/>
    <s v="헝가리"/>
    <s v="최미남"/>
    <n v="62000"/>
    <n v="6"/>
    <s v="헝가리62000"/>
    <n v="1758000"/>
    <n v="65100"/>
    <n v="1823100"/>
    <n v="0"/>
    <n v="70924166"/>
    <d v="2022-12-01T00:00:00"/>
    <d v="2022-12-08T00:00:00"/>
    <x v="0"/>
    <x v="1"/>
  </r>
  <r>
    <x v="154"/>
    <s v="O221109058784"/>
    <x v="13"/>
    <s v="4분기(12월)"/>
    <x v="0"/>
    <m/>
    <s v="헝가리"/>
    <s v="최용회"/>
    <n v="50000"/>
    <n v="6"/>
    <s v="헝가리50000"/>
    <n v="1422000"/>
    <n v="52500"/>
    <n v="1474500"/>
    <n v="0"/>
    <n v="70924363"/>
    <d v="2022-12-14T00:00:00"/>
    <d v="2022-12-23T00:00:00"/>
    <x v="0"/>
    <x v="1"/>
  </r>
  <r>
    <x v="155"/>
    <s v="O221110058787"/>
    <x v="13"/>
    <s v="4분기(12월)"/>
    <x v="0"/>
    <m/>
    <s v="헝가리"/>
    <s v="최원용"/>
    <n v="26000"/>
    <n v="4"/>
    <s v="헝가리26000"/>
    <n v="750000"/>
    <n v="27300"/>
    <n v="777300"/>
    <n v="0"/>
    <n v="70924449"/>
    <d v="2022-12-15T00:00:00"/>
    <d v="2022-12-25T00:00:00"/>
    <x v="0"/>
    <x v="1"/>
  </r>
  <r>
    <x v="156"/>
    <s v="O221016058321"/>
    <x v="14"/>
    <s v="4분기(12월)"/>
    <x v="0"/>
    <m/>
    <s v="헝가리"/>
    <s v="최준혁"/>
    <n v="42000"/>
    <n v="6"/>
    <s v="헝가리42000"/>
    <n v="1198000"/>
    <n v="44100"/>
    <n v="1242100"/>
    <n v="0"/>
    <n v="70924167"/>
    <d v="2022-12-01T00:00:00"/>
    <d v="2022-12-08T00:00:00"/>
    <x v="0"/>
    <x v="1"/>
  </r>
  <r>
    <x v="157"/>
    <s v="O221014058302"/>
    <x v="14"/>
    <s v="4분기(12월)"/>
    <x v="0"/>
    <m/>
    <s v="헝가리"/>
    <s v="최창훈"/>
    <n v="48000"/>
    <n v="7"/>
    <s v="헝가리48000"/>
    <n v="1366000"/>
    <n v="50400"/>
    <n v="1416400"/>
    <n v="0"/>
    <n v="70924229"/>
    <d v="2022-12-01T00:00:00"/>
    <d v="2022-12-08T00:00:00"/>
    <x v="0"/>
    <x v="1"/>
  </r>
  <r>
    <x v="158"/>
    <s v="O221014058301"/>
    <x v="14"/>
    <s v="4분기(12월)"/>
    <x v="0"/>
    <m/>
    <s v="헝가리"/>
    <s v="한두수"/>
    <n v="45000"/>
    <n v="6"/>
    <s v="헝가리45000"/>
    <n v="1282000"/>
    <n v="47250"/>
    <n v="1329250"/>
    <n v="0"/>
    <n v="70924230"/>
    <d v="2022-12-01T00:00:00"/>
    <d v="2022-12-08T00:00:00"/>
    <x v="0"/>
    <x v="1"/>
  </r>
  <r>
    <x v="159"/>
    <s v="O221017058341"/>
    <x v="14"/>
    <s v="4분기(12월)"/>
    <x v="0"/>
    <m/>
    <s v="헝가리"/>
    <s v="한상규"/>
    <n v="31000"/>
    <n v="4"/>
    <s v="헝가리31000"/>
    <n v="890000"/>
    <n v="32550"/>
    <n v="922550"/>
    <n v="0"/>
    <n v="70924231"/>
    <d v="2022-12-01T00:00:00"/>
    <d v="2022-12-08T00:00:00"/>
    <x v="0"/>
    <x v="1"/>
  </r>
  <r>
    <x v="160"/>
    <s v="O221016058323"/>
    <x v="14"/>
    <s v="4분기(12월)"/>
    <x v="0"/>
    <m/>
    <s v="헝가리"/>
    <s v="한준희"/>
    <n v="42000"/>
    <n v="5"/>
    <s v="헝가리42000"/>
    <n v="1198000"/>
    <n v="44100"/>
    <n v="1242100"/>
    <n v="0"/>
    <n v="70924168"/>
    <d v="2022-12-01T00:00:00"/>
    <d v="2022-12-08T00:00:00"/>
    <x v="0"/>
    <x v="1"/>
  </r>
  <r>
    <x v="161"/>
    <s v="O221017058365"/>
    <x v="14"/>
    <s v="4분기(12월)"/>
    <x v="0"/>
    <m/>
    <s v="헝가리"/>
    <s v="황욱"/>
    <n v="40000"/>
    <n v="4"/>
    <s v="헝가리40000"/>
    <n v="1142000"/>
    <n v="42000"/>
    <n v="1184000"/>
    <n v="0"/>
    <n v="70924221"/>
    <d v="2022-12-01T00:00:00"/>
    <d v="2022-12-08T00:00:00"/>
    <x v="0"/>
    <x v="1"/>
  </r>
  <r>
    <x v="25"/>
    <s v="O221105058683"/>
    <x v="7"/>
    <s v="4분기(12월)"/>
    <x v="0"/>
    <s v="냉장"/>
    <s v="인도"/>
    <s v="김규성"/>
    <n v="89000"/>
    <n v="10"/>
    <s v="인도89000"/>
    <n v="1761000"/>
    <n v="93450"/>
    <n v="1854450"/>
    <n v="100000"/>
    <n v="70950288"/>
    <d v="2022-12-08T00:00:00"/>
    <d v="2022-12-13T00:00:00"/>
    <x v="0"/>
    <x v="1"/>
  </r>
  <r>
    <x v="26"/>
    <s v="O221104058659"/>
    <x v="5"/>
    <s v="4분기(12월)"/>
    <x v="0"/>
    <s v="냉장"/>
    <s v="인도"/>
    <s v="김정민"/>
    <n v="64000"/>
    <n v="6"/>
    <s v="인도64000"/>
    <n v="1273500"/>
    <n v="67200"/>
    <n v="1340700"/>
    <n v="60000"/>
    <n v="70950290"/>
    <d v="2022-12-08T00:00:00"/>
    <d v="2022-12-13T00:00:00"/>
    <x v="0"/>
    <x v="1"/>
  </r>
  <r>
    <x v="27"/>
    <s v="O221104058669"/>
    <x v="5"/>
    <s v="4분기(12월)"/>
    <x v="0"/>
    <s v="냉장"/>
    <s v="인도"/>
    <s v="김정현"/>
    <n v="65000"/>
    <n v="7"/>
    <s v="인도65000"/>
    <n v="1293000"/>
    <n v="68250"/>
    <n v="1361250"/>
    <n v="70000"/>
    <n v="70950291"/>
    <d v="2022-12-08T00:00:00"/>
    <d v="2022-12-13T00:00:00"/>
    <x v="0"/>
    <x v="1"/>
  </r>
  <r>
    <x v="28"/>
    <s v="O221019058410"/>
    <x v="8"/>
    <s v="4분기(12월)"/>
    <x v="0"/>
    <s v="냉장"/>
    <s v="인도"/>
    <s v="김지태"/>
    <n v="15000"/>
    <n v="2"/>
    <s v="인도15000"/>
    <n v="318000"/>
    <n v="15750"/>
    <n v="333750"/>
    <n v="20000"/>
    <n v="70924149"/>
    <d v="2022-12-01T00:00:00"/>
    <d v="2022-12-05T00:00:00"/>
    <x v="0"/>
    <x v="1"/>
  </r>
  <r>
    <x v="29"/>
    <s v="O221108058764"/>
    <x v="9"/>
    <s v="4분기(12월)"/>
    <x v="0"/>
    <s v="냉장"/>
    <s v="인도"/>
    <s v="김태완"/>
    <n v="63000"/>
    <n v="7"/>
    <s v="인도63000"/>
    <n v="1254000"/>
    <n v="66150"/>
    <n v="1320150"/>
    <n v="70000"/>
    <n v="70950292"/>
    <d v="2022-12-08T00:00:00"/>
    <d v="2022-12-13T00:00:00"/>
    <x v="0"/>
    <x v="1"/>
  </r>
  <r>
    <x v="30"/>
    <s v="O221108058769"/>
    <x v="5"/>
    <s v="4분기(12월)"/>
    <x v="0"/>
    <s v="냉장"/>
    <s v="인도"/>
    <s v="김필진"/>
    <n v="25000"/>
    <n v="3"/>
    <s v="인도25000"/>
    <n v="513000"/>
    <n v="26250"/>
    <n v="539250"/>
    <n v="30000"/>
    <n v="70950293"/>
    <d v="2022-12-08T00:00:00"/>
    <d v="2022-12-13T00:00:00"/>
    <x v="0"/>
    <x v="1"/>
  </r>
  <r>
    <x v="31"/>
    <s v="O221103058612"/>
    <x v="10"/>
    <s v="4분기(12월)"/>
    <x v="0"/>
    <s v="냉장"/>
    <s v="인도"/>
    <s v="박주현"/>
    <n v="25000"/>
    <n v="3"/>
    <s v="인도25000"/>
    <n v="513000"/>
    <n v="26250"/>
    <n v="539250"/>
    <n v="30000"/>
    <n v="70950294"/>
    <d v="2022-12-08T00:00:00"/>
    <d v="2022-12-13T00:00:00"/>
    <x v="0"/>
    <x v="1"/>
  </r>
  <r>
    <x v="32"/>
    <s v="O221110058788"/>
    <x v="5"/>
    <s v="4분기(12월)"/>
    <x v="0"/>
    <s v="냉장"/>
    <s v="인도"/>
    <s v="박진석"/>
    <n v="62000"/>
    <n v="7"/>
    <s v="인도62000"/>
    <n v="1234500"/>
    <n v="65100"/>
    <n v="1299600"/>
    <n v="70000"/>
    <n v="70950295"/>
    <d v="2022-12-08T00:00:00"/>
    <d v="2022-12-13T00:00:00"/>
    <x v="0"/>
    <x v="1"/>
  </r>
  <r>
    <x v="34"/>
    <s v="O221108058757"/>
    <x v="5"/>
    <s v="4분기(12월)"/>
    <x v="0"/>
    <s v="냉장"/>
    <s v="인도"/>
    <s v="유영재"/>
    <n v="7000"/>
    <n v="1"/>
    <s v="인도7000"/>
    <n v="162000"/>
    <n v="7350"/>
    <n v="169350"/>
    <n v="10000"/>
    <n v="70950296"/>
    <d v="2022-12-08T00:00:00"/>
    <d v="2022-12-13T00:00:00"/>
    <x v="0"/>
    <x v="1"/>
  </r>
  <r>
    <x v="35"/>
    <s v="O221102058564"/>
    <x v="11"/>
    <s v="4분기(12월)"/>
    <x v="0"/>
    <s v="냉장"/>
    <s v="인도"/>
    <s v="이규수"/>
    <n v="16000"/>
    <n v="2"/>
    <s v="인도16000"/>
    <n v="337500"/>
    <n v="16800"/>
    <n v="354300"/>
    <n v="20000"/>
    <n v="70950297"/>
    <d v="2022-12-08T00:00:00"/>
    <d v="2022-12-13T00:00:00"/>
    <x v="0"/>
    <x v="1"/>
  </r>
  <r>
    <x v="36"/>
    <s v="O221102058552"/>
    <x v="5"/>
    <s v="4분기(12월)"/>
    <x v="0"/>
    <s v="냉장"/>
    <s v="인도"/>
    <s v="이상진"/>
    <n v="85000"/>
    <n v="9"/>
    <s v="인도85000"/>
    <n v="1683000"/>
    <n v="89250"/>
    <n v="1772250"/>
    <n v="90000"/>
    <n v="70950298"/>
    <d v="2022-12-08T00:00:00"/>
    <d v="2022-12-13T00:00:00"/>
    <x v="0"/>
    <x v="1"/>
  </r>
  <r>
    <x v="37"/>
    <s v="O221102058550"/>
    <x v="11"/>
    <s v="4분기(12월)"/>
    <x v="0"/>
    <s v="냉장"/>
    <s v="인도"/>
    <s v="이승섭"/>
    <n v="8000"/>
    <n v="1"/>
    <s v="인도8000"/>
    <n v="181500"/>
    <n v="8400"/>
    <n v="189900"/>
    <n v="10000"/>
    <n v="70950299"/>
    <d v="2022-12-08T00:00:00"/>
    <d v="2022-12-13T00:00:00"/>
    <x v="0"/>
    <x v="1"/>
  </r>
  <r>
    <x v="38"/>
    <s v="O221102058559"/>
    <x v="12"/>
    <s v="4분기(12월)"/>
    <x v="0"/>
    <s v="냉장"/>
    <s v="인도"/>
    <s v="이의진"/>
    <n v="56000"/>
    <n v="6"/>
    <s v="인도56000"/>
    <n v="1117500"/>
    <n v="58800"/>
    <n v="1176300"/>
    <n v="60000"/>
    <n v="70950300"/>
    <d v="2022-12-08T00:00:00"/>
    <d v="2022-12-13T00:00:00"/>
    <x v="0"/>
    <x v="1"/>
  </r>
  <r>
    <x v="40"/>
    <s v="O221104058666"/>
    <x v="5"/>
    <s v="4분기(12월)"/>
    <x v="0"/>
    <s v="냉장"/>
    <s v="인도"/>
    <s v="장봉진"/>
    <n v="85000"/>
    <n v="10"/>
    <s v="인도85000"/>
    <n v="1683000"/>
    <n v="89250"/>
    <n v="1772250"/>
    <n v="100000"/>
    <n v="70950301"/>
    <d v="2022-12-08T00:00:00"/>
    <d v="2022-12-13T00:00:00"/>
    <x v="0"/>
    <x v="1"/>
  </r>
  <r>
    <x v="41"/>
    <s v="O221107058748"/>
    <x v="5"/>
    <s v="4분기(12월)"/>
    <x v="0"/>
    <s v="냉장"/>
    <s v="인도"/>
    <s v="장성진"/>
    <n v="82000"/>
    <n v="10"/>
    <s v="인도82000"/>
    <n v="1624500"/>
    <n v="86100"/>
    <n v="1710600"/>
    <n v="100000"/>
    <n v="70950302"/>
    <d v="2022-12-08T00:00:00"/>
    <d v="2022-12-13T00:00:00"/>
    <x v="0"/>
    <x v="1"/>
  </r>
  <r>
    <x v="43"/>
    <s v="O221107058732"/>
    <x v="5"/>
    <s v="4분기(12월)"/>
    <x v="0"/>
    <s v="냉장"/>
    <s v="인도"/>
    <s v="정말곤"/>
    <n v="52000"/>
    <n v="6"/>
    <s v="인도52000"/>
    <n v="1039500"/>
    <n v="54600"/>
    <n v="1094100"/>
    <n v="60000"/>
    <n v="70950303"/>
    <d v="2022-12-08T00:00:00"/>
    <d v="2022-12-13T00:00:00"/>
    <x v="0"/>
    <x v="1"/>
  </r>
  <r>
    <x v="44"/>
    <s v="O221107058741"/>
    <x v="5"/>
    <s v="4분기(12월)"/>
    <x v="0"/>
    <s v="냉장"/>
    <s v="인도"/>
    <s v="최병학"/>
    <n v="63000"/>
    <n v="7"/>
    <s v="인도63000"/>
    <n v="1254000"/>
    <n v="66150"/>
    <n v="1320150"/>
    <n v="70000"/>
    <n v="70950304"/>
    <d v="2022-12-08T00:00:00"/>
    <d v="2022-12-13T00:00:00"/>
    <x v="0"/>
    <x v="1"/>
  </r>
  <r>
    <x v="45"/>
    <s v="O221106058710"/>
    <x v="5"/>
    <s v="4분기(12월)"/>
    <x v="0"/>
    <s v="냉장"/>
    <s v="인도"/>
    <s v="하자용"/>
    <n v="115000"/>
    <n v="12"/>
    <s v="인도115000"/>
    <n v="2268000"/>
    <n v="120750"/>
    <n v="2388750"/>
    <n v="120000"/>
    <n v="70950305"/>
    <d v="2022-12-08T00:00:00"/>
    <d v="2022-12-13T00:00:00"/>
    <x v="0"/>
    <x v="1"/>
  </r>
  <r>
    <x v="91"/>
    <s v="O221102058561"/>
    <x v="12"/>
    <s v="4분기(12월)"/>
    <x v="0"/>
    <s v="냉장"/>
    <s v="필리핀냉장"/>
    <s v="이준택"/>
    <n v="6000"/>
    <n v="1"/>
    <s v="필리핀냉장6000"/>
    <n v="111500"/>
    <n v="5880"/>
    <n v="117380"/>
    <n v="10000"/>
    <n v="70983402"/>
    <d v="2022-12-07T00:00:00"/>
    <d v="2022-12-09T00:00:00"/>
    <x v="0"/>
    <x v="1"/>
  </r>
  <r>
    <x v="162"/>
    <s v="O221106058725"/>
    <x v="1"/>
    <s v="4분기(12월)"/>
    <x v="1"/>
    <m/>
    <s v="그리스"/>
    <s v="최기성"/>
    <n v="2000"/>
    <n v="1"/>
    <s v="그리스2000"/>
    <n v="78000"/>
    <n v="2100"/>
    <n v="80100"/>
    <n v="0"/>
    <n v="70924372"/>
    <d v="2022-12-14T00:00:00"/>
    <d v="2022-12-24T00:00:00"/>
    <x v="0"/>
    <x v="1"/>
  </r>
  <r>
    <x v="163"/>
    <s v="O221104058640"/>
    <x v="5"/>
    <s v="4분기(12월)"/>
    <x v="1"/>
    <m/>
    <s v="벨기에"/>
    <s v="김종윤"/>
    <n v="14000"/>
    <n v="1"/>
    <s v="벨기에14000"/>
    <n v="326000"/>
    <n v="14700"/>
    <n v="340700"/>
    <n v="0"/>
    <n v="70924445"/>
    <d v="2022-12-15T00:00:00"/>
    <d v="2022-12-25T00:00:00"/>
    <x v="0"/>
    <x v="1"/>
  </r>
  <r>
    <x v="164"/>
    <s v="O221108058761"/>
    <x v="5"/>
    <s v="4분기(12월)"/>
    <x v="1"/>
    <m/>
    <s v="벨기에"/>
    <s v="손근하"/>
    <n v="15000"/>
    <n v="1"/>
    <s v="벨기에15000"/>
    <n v="348000"/>
    <n v="15750"/>
    <n v="363750"/>
    <n v="0"/>
    <n v="70924446"/>
    <d v="2022-12-15T00:00:00"/>
    <d v="2022-12-25T00:00:00"/>
    <x v="0"/>
    <x v="1"/>
  </r>
  <r>
    <x v="165"/>
    <s v="O221104058648"/>
    <x v="12"/>
    <s v="4분기(12월)"/>
    <x v="1"/>
    <m/>
    <s v="인도네시아"/>
    <s v="김세종"/>
    <n v="2000"/>
    <n v="1"/>
    <s v="인도네시아2000"/>
    <n v="43000"/>
    <n v="1960"/>
    <n v="44960"/>
    <n v="0"/>
    <n v="70636145"/>
    <d v="2022-12-14T00:00:00"/>
    <d v="2022-12-18T00:00:00"/>
    <x v="0"/>
    <x v="1"/>
  </r>
  <r>
    <x v="166"/>
    <s v="O221107058730"/>
    <x v="12"/>
    <s v="4분기(12월)"/>
    <x v="1"/>
    <m/>
    <s v="인도네시아"/>
    <s v="김수한"/>
    <n v="6000"/>
    <n v="1"/>
    <s v="인도네시아6000"/>
    <n v="129000"/>
    <n v="5880"/>
    <n v="134880"/>
    <n v="0"/>
    <n v="70636146"/>
    <d v="2022-12-14T00:00:00"/>
    <d v="2022-12-18T00:00:00"/>
    <x v="0"/>
    <x v="1"/>
  </r>
  <r>
    <x v="167"/>
    <s v="O221102058565"/>
    <x v="12"/>
    <s v="4분기(12월)"/>
    <x v="1"/>
    <m/>
    <s v="인도네시아"/>
    <s v="김신완"/>
    <n v="2000"/>
    <n v="1"/>
    <s v="인도네시아2000"/>
    <n v="43000"/>
    <n v="1960"/>
    <n v="44960"/>
    <n v="0"/>
    <n v="70636147"/>
    <d v="2022-12-14T00:00:00"/>
    <d v="2022-12-18T00:00:00"/>
    <x v="0"/>
    <x v="1"/>
  </r>
  <r>
    <x v="168"/>
    <s v="O221108058771"/>
    <x v="12"/>
    <s v="4분기(12월)"/>
    <x v="1"/>
    <m/>
    <s v="인도네시아"/>
    <s v="김호민"/>
    <n v="2000"/>
    <n v="1"/>
    <s v="인도네시아2000"/>
    <n v="43000"/>
    <n v="1960"/>
    <n v="44960"/>
    <n v="0"/>
    <n v="70636148"/>
    <d v="2022-12-14T00:00:00"/>
    <d v="2022-12-18T00:00:00"/>
    <x v="0"/>
    <x v="1"/>
  </r>
  <r>
    <x v="169"/>
    <s v="O221105058678"/>
    <x v="12"/>
    <s v="4분기(12월)"/>
    <x v="1"/>
    <m/>
    <s v="인도네시아"/>
    <s v="류재용"/>
    <n v="1000"/>
    <n v="1"/>
    <s v="인도네시아1000"/>
    <n v="21500"/>
    <n v="980"/>
    <n v="22480"/>
    <n v="0"/>
    <n v="70636149"/>
    <d v="2022-12-14T00:00:00"/>
    <d v="2022-12-18T00:00:00"/>
    <x v="0"/>
    <x v="1"/>
  </r>
  <r>
    <x v="170"/>
    <s v="O221102058539"/>
    <x v="12"/>
    <s v="4분기(12월)"/>
    <x v="1"/>
    <m/>
    <s v="인도네시아"/>
    <s v="박상표"/>
    <n v="10000"/>
    <n v="1"/>
    <s v="인도네시아10000"/>
    <n v="215000"/>
    <n v="9800"/>
    <n v="224800"/>
    <n v="0"/>
    <n v="70636150"/>
    <d v="2022-12-14T00:00:00"/>
    <d v="2022-12-18T00:00:00"/>
    <x v="0"/>
    <x v="1"/>
  </r>
  <r>
    <x v="171"/>
    <s v="O221104058646"/>
    <x v="12"/>
    <s v="4분기(12월)"/>
    <x v="1"/>
    <m/>
    <s v="인도네시아"/>
    <s v="손기석"/>
    <n v="14000"/>
    <n v="1"/>
    <s v="인도네시아14000"/>
    <n v="301000"/>
    <n v="13720"/>
    <n v="314720"/>
    <n v="0"/>
    <n v="70636151"/>
    <d v="2022-12-14T00:00:00"/>
    <d v="2022-12-18T00:00:00"/>
    <x v="0"/>
    <x v="1"/>
  </r>
  <r>
    <x v="172"/>
    <s v="O221107058727"/>
    <x v="12"/>
    <s v="4분기(12월)"/>
    <x v="1"/>
    <m/>
    <s v="인도네시아"/>
    <s v="손재현"/>
    <n v="2000"/>
    <n v="1"/>
    <s v="인도네시아2000"/>
    <n v="43000"/>
    <n v="1960"/>
    <n v="44960"/>
    <n v="0"/>
    <n v="70636152"/>
    <d v="2022-12-14T00:00:00"/>
    <d v="2022-12-18T00:00:00"/>
    <x v="0"/>
    <x v="1"/>
  </r>
  <r>
    <x v="173"/>
    <s v="O221102058542"/>
    <x v="12"/>
    <s v="4분기(12월)"/>
    <x v="1"/>
    <m/>
    <s v="인도네시아"/>
    <s v="이길만"/>
    <n v="2000"/>
    <n v="1"/>
    <s v="인도네시아2000"/>
    <n v="43000"/>
    <n v="1960"/>
    <n v="44960"/>
    <n v="0"/>
    <n v="70636153"/>
    <d v="2022-12-14T00:00:00"/>
    <d v="2022-12-18T00:00:00"/>
    <x v="0"/>
    <x v="1"/>
  </r>
  <r>
    <x v="174"/>
    <s v="O221105058691"/>
    <x v="12"/>
    <s v="4분기(12월)"/>
    <x v="1"/>
    <m/>
    <s v="인도네시아"/>
    <s v="전형준"/>
    <n v="2000"/>
    <n v="1"/>
    <s v="인도네시아2000"/>
    <n v="43000"/>
    <n v="1960"/>
    <n v="44960"/>
    <n v="0"/>
    <n v="70636154"/>
    <d v="2022-12-14T00:00:00"/>
    <d v="2022-12-18T00:00:00"/>
    <x v="0"/>
    <x v="1"/>
  </r>
  <r>
    <x v="175"/>
    <s v="O221106058711"/>
    <x v="12"/>
    <s v="4분기(12월)"/>
    <x v="1"/>
    <m/>
    <s v="인도네시아"/>
    <s v="정지안"/>
    <n v="2000"/>
    <n v="1"/>
    <s v="인도네시아2000"/>
    <n v="43000"/>
    <n v="1960"/>
    <n v="44960"/>
    <n v="0"/>
    <n v="70636155"/>
    <d v="2022-12-14T00:00:00"/>
    <d v="2022-12-18T00:00:00"/>
    <x v="0"/>
    <x v="1"/>
  </r>
  <r>
    <x v="176"/>
    <s v="O221103058626"/>
    <x v="12"/>
    <s v="4분기(12월)"/>
    <x v="1"/>
    <m/>
    <s v="인도네시아"/>
    <s v="정진웅"/>
    <n v="3000"/>
    <n v="1"/>
    <s v="인도네시아3000"/>
    <n v="64500"/>
    <n v="2940"/>
    <n v="67440"/>
    <n v="0"/>
    <n v="70636156"/>
    <d v="2022-12-14T00:00:00"/>
    <d v="2022-12-18T00:00:00"/>
    <x v="0"/>
    <x v="1"/>
  </r>
  <r>
    <x v="177"/>
    <s v="O221102058592"/>
    <x v="12"/>
    <s v="4분기(12월)"/>
    <x v="1"/>
    <m/>
    <s v="인도네시아"/>
    <s v="차명우"/>
    <n v="9000"/>
    <n v="1"/>
    <s v="인도네시아9000"/>
    <n v="193500"/>
    <n v="8820"/>
    <n v="202320"/>
    <n v="0"/>
    <n v="70636157"/>
    <d v="2022-12-14T00:00:00"/>
    <d v="2022-12-18T00:00:00"/>
    <x v="0"/>
    <x v="1"/>
  </r>
  <r>
    <x v="178"/>
    <s v="O221105058696"/>
    <x v="12"/>
    <s v="4분기(12월)"/>
    <x v="1"/>
    <m/>
    <s v="인도네시아"/>
    <s v="채국현"/>
    <n v="2000"/>
    <n v="1"/>
    <s v="인도네시아2000"/>
    <n v="43000"/>
    <n v="1960"/>
    <n v="44960"/>
    <n v="0"/>
    <n v="70636158"/>
    <d v="2022-12-14T00:00:00"/>
    <d v="2022-12-18T00:00:00"/>
    <x v="0"/>
    <x v="1"/>
  </r>
  <r>
    <x v="179"/>
    <s v="O221117058792"/>
    <x v="12"/>
    <s v="4분기(12월)"/>
    <x v="1"/>
    <m/>
    <s v="인도네시아"/>
    <s v="최희진"/>
    <n v="3000"/>
    <n v="1"/>
    <s v="인도네시아3000"/>
    <n v="64500"/>
    <n v="2940"/>
    <n v="67440"/>
    <n v="0"/>
    <n v="70636159"/>
    <d v="2022-12-14T00:00:00"/>
    <d v="2022-12-18T00:00:00"/>
    <x v="0"/>
    <x v="1"/>
  </r>
  <r>
    <x v="180"/>
    <s v="O221103058617"/>
    <x v="12"/>
    <s v="4분기(12월)"/>
    <x v="1"/>
    <m/>
    <s v="인도네시아"/>
    <s v="현정주"/>
    <n v="3000"/>
    <n v="1"/>
    <s v="인도네시아3000"/>
    <n v="64500"/>
    <n v="2940"/>
    <n v="67440"/>
    <n v="0"/>
    <n v="70636160"/>
    <d v="2022-12-14T00:00:00"/>
    <d v="2022-12-18T00:00:00"/>
    <x v="0"/>
    <x v="1"/>
  </r>
  <r>
    <x v="181"/>
    <s v="O221108058758"/>
    <x v="12"/>
    <s v="4분기(12월)"/>
    <x v="1"/>
    <m/>
    <s v="인도네시아"/>
    <s v="홍호석"/>
    <n v="3000"/>
    <n v="1"/>
    <s v="인도네시아3000"/>
    <n v="64500"/>
    <n v="2940"/>
    <n v="67440"/>
    <n v="0"/>
    <n v="70636161"/>
    <d v="2022-12-14T00:00:00"/>
    <d v="2022-12-18T00:00:00"/>
    <x v="0"/>
    <x v="1"/>
  </r>
  <r>
    <x v="182"/>
    <s v="O221102058561"/>
    <x v="12"/>
    <s v="4분기(12월)"/>
    <x v="1"/>
    <m/>
    <s v="필리핀"/>
    <s v="이준택"/>
    <n v="4000"/>
    <n v="1"/>
    <s v="필리핀4000"/>
    <n v="25600"/>
    <n v="0"/>
    <n v="25600"/>
    <n v="0"/>
    <n v="2134016"/>
    <d v="2022-12-08T00:00:00"/>
    <d v="2022-12-19T00:00:00"/>
    <x v="0"/>
    <x v="1"/>
  </r>
  <r>
    <x v="183"/>
    <s v="O221016058332"/>
    <x v="14"/>
    <s v="4분기(12월)"/>
    <x v="1"/>
    <m/>
    <s v="헝가리"/>
    <s v="고수영"/>
    <n v="1000"/>
    <n v="1"/>
    <s v="헝가리1000"/>
    <n v="50000"/>
    <n v="1050"/>
    <n v="51050"/>
    <n v="0"/>
    <n v="70924429"/>
    <d v="2022-12-15T00:00:00"/>
    <d v="2022-12-25T00:00:00"/>
    <x v="0"/>
    <x v="1"/>
  </r>
  <r>
    <x v="184"/>
    <s v="O221016058327"/>
    <x v="14"/>
    <s v="4분기(12월)"/>
    <x v="1"/>
    <m/>
    <s v="헝가리"/>
    <s v="구세모"/>
    <n v="1000"/>
    <n v="1"/>
    <s v="헝가리1000"/>
    <n v="50000"/>
    <n v="1050"/>
    <n v="51050"/>
    <n v="0"/>
    <n v="70924430"/>
    <d v="2022-12-15T00:00:00"/>
    <d v="2022-12-25T00:00:00"/>
    <x v="0"/>
    <x v="1"/>
  </r>
  <r>
    <x v="185"/>
    <s v="O221018058369"/>
    <x v="14"/>
    <s v="4분기(12월)"/>
    <x v="1"/>
    <m/>
    <s v="헝가리"/>
    <s v="김두홍"/>
    <n v="5000"/>
    <n v="1"/>
    <s v="헝가리5000"/>
    <n v="162000"/>
    <n v="5250"/>
    <n v="167250"/>
    <n v="0"/>
    <n v="70924431"/>
    <d v="2022-12-15T00:00:00"/>
    <d v="2022-12-25T00:00:00"/>
    <x v="0"/>
    <x v="1"/>
  </r>
  <r>
    <x v="186"/>
    <s v="O221024058465"/>
    <x v="14"/>
    <s v="4분기(12월)"/>
    <x v="1"/>
    <m/>
    <s v="헝가리"/>
    <s v="김영원"/>
    <n v="3000"/>
    <n v="1"/>
    <s v="헝가리3000"/>
    <n v="106000"/>
    <n v="3150"/>
    <n v="109150"/>
    <n v="0"/>
    <n v="70924436"/>
    <d v="2022-12-15T00:00:00"/>
    <d v="2022-12-25T00:00:00"/>
    <x v="0"/>
    <x v="1"/>
  </r>
  <r>
    <x v="187"/>
    <s v="O221014058296"/>
    <x v="14"/>
    <s v="4분기(12월)"/>
    <x v="1"/>
    <m/>
    <s v="헝가리"/>
    <s v="김욱경"/>
    <n v="3000"/>
    <n v="1"/>
    <s v="헝가리3000"/>
    <n v="106000"/>
    <n v="3150"/>
    <n v="109150"/>
    <n v="0"/>
    <n v="70924432"/>
    <d v="2022-12-15T00:00:00"/>
    <d v="2022-12-25T00:00:00"/>
    <x v="0"/>
    <x v="1"/>
  </r>
  <r>
    <x v="188"/>
    <s v="O221019058404"/>
    <x v="14"/>
    <s v="4분기(12월)"/>
    <x v="1"/>
    <m/>
    <s v="헝가리"/>
    <s v="김의수"/>
    <n v="5000"/>
    <n v="1"/>
    <s v="헝가리5000"/>
    <n v="162000"/>
    <n v="5250"/>
    <n v="167250"/>
    <n v="0"/>
    <n v="70924433"/>
    <d v="2022-12-15T00:00:00"/>
    <d v="2022-12-25T00:00:00"/>
    <x v="0"/>
    <x v="1"/>
  </r>
  <r>
    <x v="189"/>
    <s v="O221018058371"/>
    <x v="14"/>
    <s v="4분기(12월)"/>
    <x v="1"/>
    <m/>
    <s v="헝가리"/>
    <s v="김정환"/>
    <n v="1000"/>
    <n v="1"/>
    <s v="헝가리1000"/>
    <n v="50000"/>
    <n v="1050"/>
    <n v="51050"/>
    <n v="0"/>
    <n v="70924434"/>
    <d v="2022-12-15T00:00:00"/>
    <d v="2022-12-25T00:00:00"/>
    <x v="0"/>
    <x v="1"/>
  </r>
  <r>
    <x v="190"/>
    <s v="O221020058417"/>
    <x v="14"/>
    <s v="4분기(12월)"/>
    <x v="1"/>
    <m/>
    <s v="헝가리"/>
    <s v="김혁기"/>
    <n v="2000"/>
    <n v="1"/>
    <s v="헝가리2000"/>
    <n v="78000"/>
    <n v="2100"/>
    <n v="80100"/>
    <n v="0"/>
    <n v="70924435"/>
    <d v="2022-12-15T00:00:00"/>
    <d v="2022-12-25T00:00:00"/>
    <x v="0"/>
    <x v="1"/>
  </r>
  <r>
    <x v="191"/>
    <s v="O221018058368"/>
    <x v="14"/>
    <s v="4분기(12월)"/>
    <x v="1"/>
    <m/>
    <s v="헝가리"/>
    <s v="박재욱"/>
    <n v="6000"/>
    <n v="1"/>
    <s v="헝가리6000"/>
    <n v="190000"/>
    <n v="6300"/>
    <n v="196300"/>
    <n v="0"/>
    <n v="70924437"/>
    <d v="2022-12-15T00:00:00"/>
    <d v="2022-12-25T00:00:00"/>
    <x v="0"/>
    <x v="1"/>
  </r>
  <r>
    <x v="192"/>
    <s v="O221021058450"/>
    <x v="14"/>
    <s v="4분기(12월)"/>
    <x v="1"/>
    <m/>
    <s v="헝가리"/>
    <s v="윤강노"/>
    <n v="2000"/>
    <n v="1"/>
    <s v="헝가리2000"/>
    <n v="78000"/>
    <n v="2100"/>
    <n v="80100"/>
    <n v="0"/>
    <n v="70924438"/>
    <d v="2022-12-15T00:00:00"/>
    <d v="2022-12-25T00:00:00"/>
    <x v="0"/>
    <x v="1"/>
  </r>
  <r>
    <x v="193"/>
    <s v="O221021058454"/>
    <x v="14"/>
    <s v="4분기(12월)"/>
    <x v="1"/>
    <m/>
    <s v="헝가리"/>
    <s v="이진철"/>
    <n v="3000"/>
    <n v="1"/>
    <s v="헝가리3000"/>
    <n v="106000"/>
    <n v="3150"/>
    <n v="109150"/>
    <n v="0"/>
    <n v="70924439"/>
    <d v="2022-12-15T00:00:00"/>
    <d v="2022-12-25T00:00:00"/>
    <x v="0"/>
    <x v="1"/>
  </r>
  <r>
    <x v="194"/>
    <s v="O221016058339"/>
    <x v="14"/>
    <s v="4분기(12월)"/>
    <x v="1"/>
    <m/>
    <s v="헝가리"/>
    <s v="임승진"/>
    <n v="2000"/>
    <n v="1"/>
    <s v="헝가리2000"/>
    <n v="78000"/>
    <n v="2100"/>
    <n v="80100"/>
    <n v="0"/>
    <n v="70924440"/>
    <d v="2022-12-15T00:00:00"/>
    <d v="2022-12-25T00:00:00"/>
    <x v="0"/>
    <x v="1"/>
  </r>
  <r>
    <x v="195"/>
    <s v="O221106058714"/>
    <x v="5"/>
    <s v="4분기(12월)"/>
    <x v="0"/>
    <m/>
    <s v="남아프리카공화국"/>
    <s v="김수원"/>
    <n v="48000"/>
    <n v="6"/>
    <s v="남아프리카공화국48000"/>
    <n v="1697500"/>
    <n v="50400"/>
    <n v="1747900"/>
    <n v="0"/>
    <s v="KZA2212001"/>
    <d v="2022-11-23T00:00:00"/>
    <d v="2022-11-30T00:00:00"/>
    <x v="0"/>
    <x v="2"/>
  </r>
  <r>
    <x v="196"/>
    <s v="O221102058546"/>
    <x v="15"/>
    <s v="4분기(12월)"/>
    <x v="0"/>
    <m/>
    <s v="탄자니아"/>
    <s v="안상용"/>
    <n v="27000"/>
    <n v="3"/>
    <s v="탄자니아27000"/>
    <n v="960000"/>
    <n v="28350"/>
    <n v="988350"/>
    <n v="0"/>
    <s v="KTZ2212001"/>
    <d v="2022-11-23T00:00:00"/>
    <d v="2022-11-28T00:00:00"/>
    <x v="0"/>
    <x v="2"/>
  </r>
  <r>
    <x v="197"/>
    <s v="O221102058575"/>
    <x v="15"/>
    <s v="4분기(12월)"/>
    <x v="0"/>
    <m/>
    <s v="탄자니아"/>
    <s v="정성훈"/>
    <n v="34000"/>
    <n v="4"/>
    <s v="탄자니아34000"/>
    <n v="1205000"/>
    <n v="35700"/>
    <n v="1240700"/>
    <n v="0"/>
    <s v="KTZ2212002"/>
    <d v="2022-11-23T00:00:00"/>
    <d v="2022-11-28T00:00:00"/>
    <x v="0"/>
    <x v="2"/>
  </r>
  <r>
    <x v="195"/>
    <s v="O221106058714"/>
    <x v="5"/>
    <s v="4분기(12월)"/>
    <x v="0"/>
    <m/>
    <s v="남아프리카공화국"/>
    <s v="김수원"/>
    <n v="52000"/>
    <n v="6"/>
    <s v="남아프리카공화국52000"/>
    <n v="1837500"/>
    <n v="54600"/>
    <n v="1892100"/>
    <n v="0"/>
    <s v="KZA2212002"/>
    <d v="2022-11-23T00:00:00"/>
    <d v="2022-11-30T00:00:00"/>
    <x v="0"/>
    <x v="2"/>
  </r>
  <r>
    <x v="197"/>
    <s v="O221102058575"/>
    <x v="15"/>
    <s v="4분기(12월)"/>
    <x v="0"/>
    <m/>
    <s v="탄자니아"/>
    <s v="정성훈"/>
    <n v="39000"/>
    <n v="5"/>
    <s v="탄자니아39000"/>
    <n v="1380000"/>
    <n v="40950"/>
    <n v="1420950"/>
    <n v="0"/>
    <s v="KTZ2212003"/>
    <d v="2022-11-23T00:00:00"/>
    <d v="2022-11-28T00:00:00"/>
    <x v="0"/>
    <x v="2"/>
  </r>
  <r>
    <x v="198"/>
    <s v="O221108058760"/>
    <x v="5"/>
    <s v="4분기(12월)"/>
    <x v="0"/>
    <m/>
    <s v="브라질"/>
    <s v="김근우"/>
    <n v="60000"/>
    <n v="4"/>
    <s v="브라질60000"/>
    <n v="1860500"/>
    <n v="63000"/>
    <n v="1923500"/>
    <n v="0"/>
    <s v="HJGL22120501"/>
    <d v="2022-12-05T00:00:00"/>
    <d v="2022-12-30T00:00:00"/>
    <x v="0"/>
    <x v="3"/>
  </r>
  <r>
    <x v="199"/>
    <s v="O221107058738"/>
    <x v="5"/>
    <s v="4분기(12월)"/>
    <x v="0"/>
    <m/>
    <s v="브라질"/>
    <s v="김은수"/>
    <n v="255000"/>
    <n v="17"/>
    <s v="브라질255000"/>
    <n v="7905500"/>
    <n v="267750"/>
    <n v="8173250"/>
    <n v="0"/>
    <s v="HJGL22120502"/>
    <d v="2022-12-05T00:00:00"/>
    <d v="2022-12-30T00:00:00"/>
    <x v="0"/>
    <x v="3"/>
  </r>
  <r>
    <x v="200"/>
    <s v="O221102058582"/>
    <x v="5"/>
    <s v="4분기(12월)"/>
    <x v="0"/>
    <m/>
    <s v="브라질"/>
    <s v="석진호"/>
    <n v="246000"/>
    <n v="17"/>
    <s v="브라질246000"/>
    <n v="7626500"/>
    <n v="258300"/>
    <n v="7884800"/>
    <n v="0"/>
    <s v="HJGL22120503"/>
    <d v="2022-12-05T00:00:00"/>
    <d v="2022-12-30T00:00:00"/>
    <x v="0"/>
    <x v="3"/>
  </r>
  <r>
    <x v="201"/>
    <s v="O221105058697"/>
    <x v="15"/>
    <s v="4분기(12월)"/>
    <x v="0"/>
    <m/>
    <s v="브라질"/>
    <s v="유화섭"/>
    <n v="58000"/>
    <n v="4"/>
    <s v="브라질58000"/>
    <n v="1798500"/>
    <n v="60900"/>
    <n v="1859400"/>
    <n v="0"/>
    <s v="HJGL22120504"/>
    <d v="2022-12-05T00:00:00"/>
    <d v="2022-12-30T00:00:00"/>
    <x v="0"/>
    <x v="3"/>
  </r>
  <r>
    <x v="202"/>
    <s v="O221102058584"/>
    <x v="5"/>
    <s v="4분기(12월)"/>
    <x v="0"/>
    <m/>
    <s v="브라질"/>
    <s v="이성혁"/>
    <n v="240000"/>
    <n v="16"/>
    <s v="브라질240000"/>
    <n v="7440500"/>
    <n v="252000"/>
    <n v="7692500"/>
    <n v="0"/>
    <s v="HJGL22120505"/>
    <d v="2022-12-05T00:00:00"/>
    <d v="2022-12-30T00:00:00"/>
    <x v="0"/>
    <x v="3"/>
  </r>
  <r>
    <x v="203"/>
    <s v="O221104058671"/>
    <x v="5"/>
    <s v="4분기(12월)"/>
    <x v="0"/>
    <m/>
    <s v="브라질"/>
    <s v="이주열"/>
    <n v="267000"/>
    <n v="19"/>
    <s v="브라질267000"/>
    <n v="8277500"/>
    <n v="280350"/>
    <n v="8557850"/>
    <n v="0"/>
    <s v="HJGL22120506"/>
    <d v="2022-12-05T00:00:00"/>
    <d v="2022-12-30T00:00:00"/>
    <x v="0"/>
    <x v="3"/>
  </r>
  <r>
    <x v="204"/>
    <s v="O221103058630"/>
    <x v="15"/>
    <s v="4분기(12월)"/>
    <x v="0"/>
    <m/>
    <s v="브라질"/>
    <s v="이지로"/>
    <n v="47000"/>
    <n v="3"/>
    <s v="브라질47000"/>
    <n v="1457500"/>
    <n v="49350"/>
    <n v="1506850"/>
    <n v="0"/>
    <s v="HJGL22120507"/>
    <d v="2022-12-05T00:00:00"/>
    <d v="2022-12-30T00:00:00"/>
    <x v="0"/>
    <x v="3"/>
  </r>
  <r>
    <x v="205"/>
    <s v="O221107058752"/>
    <x v="5"/>
    <s v="4분기(12월)"/>
    <x v="0"/>
    <m/>
    <s v="브라질"/>
    <s v="정대철"/>
    <n v="182000"/>
    <n v="2"/>
    <s v="브라질182000"/>
    <n v="5642500"/>
    <n v="191100"/>
    <n v="5833600"/>
    <n v="0"/>
    <s v="HJGL22120508"/>
    <d v="2022-12-05T00:00:00"/>
    <d v="2022-12-30T00:00:00"/>
    <x v="0"/>
    <x v="3"/>
  </r>
  <r>
    <x v="206"/>
    <s v="O221105058694"/>
    <x v="5"/>
    <s v="4분기(12월)"/>
    <x v="1"/>
    <m/>
    <s v="중국"/>
    <s v="박대규"/>
    <n v="93000"/>
    <n v="4"/>
    <s v="중국93000"/>
    <n v="1302000"/>
    <n v="91140"/>
    <n v="1393140"/>
    <n v="0"/>
    <s v="HJGL22120598"/>
    <d v="2022-12-09T00:00:00"/>
    <d v="2022-12-10T00:00:00"/>
    <x v="0"/>
    <x v="3"/>
  </r>
  <r>
    <x v="207"/>
    <s v="O221108058781"/>
    <x v="5"/>
    <s v="4분기(12월)"/>
    <x v="1"/>
    <m/>
    <s v="중국"/>
    <s v="이동훈"/>
    <n v="28000"/>
    <n v="1"/>
    <s v="중국28000"/>
    <n v="392000"/>
    <n v="27440"/>
    <n v="419440"/>
    <n v="0"/>
    <s v="HJGL22120599"/>
    <d v="2022-12-15T00:00:00"/>
    <d v="2022-12-15T00:00:00"/>
    <x v="0"/>
    <x v="3"/>
  </r>
  <r>
    <x v="208"/>
    <s v="O221108058760"/>
    <x v="5"/>
    <s v="4분기(12월)"/>
    <x v="1"/>
    <m/>
    <s v="브라질"/>
    <s v="김근우"/>
    <n v="12000"/>
    <n v="1"/>
    <s v="브라질12000"/>
    <n v="372500"/>
    <n v="12600"/>
    <n v="385100"/>
    <n v="0"/>
    <s v="HJGL22120509"/>
    <d v="2022-12-05T00:00:00"/>
    <d v="2022-12-30T00:00:00"/>
    <x v="0"/>
    <x v="3"/>
  </r>
  <r>
    <x v="209"/>
    <s v="O221102058584"/>
    <x v="5"/>
    <s v="4분기(12월)"/>
    <x v="1"/>
    <m/>
    <s v="브라질"/>
    <s v="이성혁"/>
    <n v="14000"/>
    <n v="1"/>
    <s v="브라질14000"/>
    <n v="434500"/>
    <n v="14700"/>
    <n v="449200"/>
    <n v="0"/>
    <s v="HJGL221205010"/>
    <d v="2022-12-05T00:00:00"/>
    <d v="2022-12-30T00:00:00"/>
    <x v="0"/>
    <x v="3"/>
  </r>
  <r>
    <x v="210"/>
    <s v="O221102058582"/>
    <x v="5"/>
    <s v="4분기(12월)"/>
    <x v="1"/>
    <m/>
    <s v="브라질"/>
    <s v="석진호"/>
    <n v="14000"/>
    <n v="1"/>
    <s v="브라질14000"/>
    <n v="434500"/>
    <n v="14700"/>
    <n v="449200"/>
    <n v="0"/>
    <s v="HJGL221205011"/>
    <d v="2022-12-05T00:00:00"/>
    <d v="2022-12-30T00:00:00"/>
    <x v="0"/>
    <x v="3"/>
  </r>
  <r>
    <x v="211"/>
    <s v="O221104058671"/>
    <x v="5"/>
    <s v="4분기(12월)"/>
    <x v="1"/>
    <m/>
    <s v="브라질"/>
    <s v="이주열"/>
    <n v="11000"/>
    <n v="1"/>
    <s v="브라질11000"/>
    <n v="341500"/>
    <n v="11550"/>
    <n v="353050"/>
    <n v="0"/>
    <s v="HJGL221205012"/>
    <d v="2022-12-05T00:00:00"/>
    <d v="2022-12-30T00:00:00"/>
    <x v="0"/>
    <x v="3"/>
  </r>
  <r>
    <x v="212"/>
    <s v="O221125058814"/>
    <x v="16"/>
    <s v="4분기(12월)"/>
    <x v="0"/>
    <m/>
    <s v="사우디아라비아"/>
    <s v="이윤호"/>
    <n v="93000"/>
    <n v="7"/>
    <s v="사우디아라비아93000"/>
    <n v="2766500"/>
    <n v="97650"/>
    <n v="2864150"/>
    <n v="0"/>
    <s v="HJGL221205013"/>
    <d v="2022-12-15T00:00:00"/>
    <d v="2022-12-26T00:00:00"/>
    <x v="0"/>
    <x v="3"/>
  </r>
  <r>
    <x v="213"/>
    <s v="O221125058813"/>
    <x v="16"/>
    <s v="4분기(12월)"/>
    <x v="0"/>
    <m/>
    <s v="사우디아라비아"/>
    <s v="이승진"/>
    <n v="91000"/>
    <n v="6"/>
    <s v="사우디아라비아91000"/>
    <n v="2707500"/>
    <n v="95550"/>
    <n v="2803050"/>
    <n v="0"/>
    <s v="HJGL221205014"/>
    <d v="2022-12-15T00:00:00"/>
    <d v="2022-12-26T00:00:00"/>
    <x v="0"/>
    <x v="3"/>
  </r>
  <r>
    <x v="214"/>
    <s v="O221019058406"/>
    <x v="17"/>
    <s v="4분기(12월)"/>
    <x v="0"/>
    <m/>
    <s v="베트남"/>
    <s v="김세호"/>
    <n v="44000"/>
    <n v="3"/>
    <s v="베트남44000"/>
    <n v="572000"/>
    <n v="43120"/>
    <n v="615120"/>
    <n v="0"/>
    <s v="HJGL22112101"/>
    <d v="2022-11-11T00:00:00"/>
    <d v="2022-11-14T00:00:00"/>
    <x v="0"/>
    <x v="3"/>
  </r>
  <r>
    <x v="215"/>
    <s v="O221016058340"/>
    <x v="17"/>
    <s v="4분기(12월)"/>
    <x v="0"/>
    <m/>
    <s v="베트남"/>
    <s v="김헌주"/>
    <n v="45000"/>
    <n v="3"/>
    <s v="베트남45000"/>
    <n v="585000"/>
    <n v="44100"/>
    <n v="629100"/>
    <n v="0"/>
    <s v="HJGL22112101"/>
    <d v="2022-11-11T00:00:00"/>
    <d v="2022-11-14T00:00:00"/>
    <x v="0"/>
    <x v="3"/>
  </r>
  <r>
    <x v="216"/>
    <s v="O221027058474"/>
    <x v="17"/>
    <s v="4분기(12월)"/>
    <x v="0"/>
    <m/>
    <s v="베트남"/>
    <s v="박상윤"/>
    <n v="77000"/>
    <n v="5"/>
    <s v="베트남77000"/>
    <n v="1001000"/>
    <n v="75460"/>
    <n v="1076460"/>
    <n v="0"/>
    <s v="HJGL22112101"/>
    <d v="2022-11-11T00:00:00"/>
    <d v="2022-11-14T00:00:00"/>
    <x v="0"/>
    <x v="3"/>
  </r>
  <r>
    <x v="217"/>
    <s v="O221025058469"/>
    <x v="2"/>
    <s v="4분기(12월)"/>
    <x v="0"/>
    <m/>
    <s v="베트남"/>
    <s v="박재현"/>
    <n v="56000"/>
    <n v="4"/>
    <s v="베트남56000"/>
    <n v="728000"/>
    <n v="54880"/>
    <n v="782880"/>
    <n v="0"/>
    <s v="HJGL22112101"/>
    <d v="2022-11-11T00:00:00"/>
    <d v="2022-11-14T00:00:00"/>
    <x v="0"/>
    <x v="3"/>
  </r>
  <r>
    <x v="218"/>
    <s v="O221015058318"/>
    <x v="17"/>
    <s v="4분기(12월)"/>
    <x v="0"/>
    <m/>
    <s v="베트남"/>
    <s v="송진호"/>
    <n v="14000"/>
    <n v="1"/>
    <s v="베트남14000"/>
    <n v="182000"/>
    <n v="13720"/>
    <n v="195720"/>
    <n v="0"/>
    <s v="HJGL22112101"/>
    <d v="2022-11-11T00:00:00"/>
    <d v="2022-11-14T00:00:00"/>
    <x v="0"/>
    <x v="3"/>
  </r>
  <r>
    <x v="219"/>
    <s v="O221015058315"/>
    <x v="2"/>
    <s v="4분기(12월)"/>
    <x v="0"/>
    <m/>
    <s v="베트남"/>
    <s v="정승환"/>
    <n v="58000"/>
    <n v="4"/>
    <s v="베트남58000"/>
    <n v="754000"/>
    <n v="56840"/>
    <n v="810840"/>
    <n v="0"/>
    <s v="HJGL22112101"/>
    <d v="2022-11-11T00:00:00"/>
    <d v="2022-11-14T00:00:00"/>
    <x v="0"/>
    <x v="3"/>
  </r>
  <r>
    <x v="220"/>
    <s v="O221019058409"/>
    <x v="17"/>
    <s v="4분기(12월)"/>
    <x v="0"/>
    <m/>
    <s v="베트남"/>
    <s v="최정원"/>
    <n v="58000"/>
    <n v="4"/>
    <s v="베트남58000"/>
    <n v="754000"/>
    <n v="56840"/>
    <n v="810840"/>
    <n v="0"/>
    <s v="HJGL22112101"/>
    <d v="2022-11-11T00:00:00"/>
    <d v="2022-11-14T00:00:00"/>
    <x v="0"/>
    <x v="3"/>
  </r>
  <r>
    <x v="221"/>
    <s v="O221020058424"/>
    <x v="17"/>
    <s v="4분기(12월)"/>
    <x v="0"/>
    <m/>
    <s v="베트남"/>
    <s v="하세훈"/>
    <n v="58000"/>
    <n v="4"/>
    <s v="베트남58000"/>
    <n v="754000"/>
    <n v="56840"/>
    <n v="810840"/>
    <n v="0"/>
    <s v="HJGL22112101"/>
    <d v="2022-11-11T00:00:00"/>
    <d v="2022-11-14T00:00:00"/>
    <x v="0"/>
    <x v="3"/>
  </r>
  <r>
    <x v="222"/>
    <s v="O221018058384"/>
    <x v="2"/>
    <s v="4분기(12월)"/>
    <x v="0"/>
    <m/>
    <s v="베트남"/>
    <s v="한성원"/>
    <n v="47000"/>
    <n v="3"/>
    <s v="베트남47000"/>
    <n v="611000"/>
    <n v="46060"/>
    <n v="657060"/>
    <n v="0"/>
    <s v="HJGL22112101"/>
    <d v="2022-11-11T00:00:00"/>
    <d v="2022-11-14T00:00:00"/>
    <x v="0"/>
    <x v="3"/>
  </r>
  <r>
    <x v="216"/>
    <s v="O221027058474"/>
    <x v="17"/>
    <s v="4분기(12월)"/>
    <x v="0"/>
    <s v="냉장"/>
    <s v="베트남"/>
    <s v="박상윤"/>
    <n v="30000"/>
    <n v="2"/>
    <s v="베트남30000"/>
    <n v="390000"/>
    <n v="29400"/>
    <n v="419400"/>
    <n v="20000"/>
    <s v="HJGL22112101"/>
    <d v="2022-11-19T00:00:00"/>
    <d v="2022-11-21T00:00:00"/>
    <x v="0"/>
    <x v="3"/>
  </r>
  <r>
    <x v="217"/>
    <s v="O221025058469"/>
    <x v="2"/>
    <s v="4분기(12월)"/>
    <x v="0"/>
    <s v="냉장"/>
    <s v="베트남"/>
    <s v="박재현"/>
    <n v="15000"/>
    <n v="1"/>
    <s v="베트남15000"/>
    <n v="195000"/>
    <n v="14700"/>
    <n v="209700"/>
    <n v="10000"/>
    <s v="HJGL22112101"/>
    <d v="2022-11-19T00:00:00"/>
    <d v="2022-11-21T00:00:00"/>
    <x v="0"/>
    <x v="3"/>
  </r>
  <r>
    <x v="219"/>
    <s v="O221015058315"/>
    <x v="2"/>
    <s v="4분기(12월)"/>
    <x v="0"/>
    <s v="냉장"/>
    <s v="베트남"/>
    <s v="정승환"/>
    <n v="15000"/>
    <n v="1"/>
    <s v="베트남15000"/>
    <n v="195000"/>
    <n v="14700"/>
    <n v="209700"/>
    <n v="10000"/>
    <s v="HJGL22112101"/>
    <d v="2022-11-19T00:00:00"/>
    <d v="2022-11-21T00:00:00"/>
    <x v="0"/>
    <x v="3"/>
  </r>
  <r>
    <x v="220"/>
    <s v="O221019058409"/>
    <x v="17"/>
    <s v="4분기(12월)"/>
    <x v="0"/>
    <s v="냉장"/>
    <s v="베트남"/>
    <s v="최정원"/>
    <n v="15000"/>
    <n v="1"/>
    <s v="베트남15000"/>
    <n v="195000"/>
    <n v="14700"/>
    <n v="209700"/>
    <n v="10000"/>
    <s v="HJGL22112101"/>
    <d v="2022-11-19T00:00:00"/>
    <d v="2022-11-21T00:00:00"/>
    <x v="0"/>
    <x v="3"/>
  </r>
  <r>
    <x v="221"/>
    <s v="O221020058424"/>
    <x v="17"/>
    <s v="4분기(12월)"/>
    <x v="0"/>
    <s v="냉장"/>
    <s v="베트남"/>
    <s v="하세훈"/>
    <n v="15000"/>
    <n v="1"/>
    <s v="베트남15000"/>
    <n v="195000"/>
    <n v="14700"/>
    <n v="209700"/>
    <n v="10000"/>
    <s v="HJGL22112101"/>
    <d v="2022-11-19T00:00:00"/>
    <d v="2022-11-21T00:00:00"/>
    <x v="0"/>
    <x v="3"/>
  </r>
  <r>
    <x v="222"/>
    <s v="O221018058384"/>
    <x v="2"/>
    <s v="4분기(12월)"/>
    <x v="0"/>
    <s v="냉장"/>
    <s v="베트남"/>
    <s v="한성원"/>
    <n v="30000"/>
    <n v="2"/>
    <s v="베트남30000"/>
    <n v="390000"/>
    <n v="29400"/>
    <n v="419400"/>
    <n v="20000"/>
    <s v="HJGL22112101"/>
    <d v="2022-11-19T00:00:00"/>
    <d v="2022-11-21T00:00:00"/>
    <x v="0"/>
    <x v="3"/>
  </r>
  <r>
    <x v="223"/>
    <s v="O221025058470"/>
    <x v="14"/>
    <s v="4분기(12월)"/>
    <x v="1"/>
    <m/>
    <s v="중국"/>
    <s v="고형민"/>
    <n v="10000"/>
    <n v="1"/>
    <s v="중국10000"/>
    <n v="140000"/>
    <n v="9800"/>
    <n v="149800"/>
    <n v="0"/>
    <s v="HJGLBK22112107"/>
    <d v="2022-11-29T00:00:00"/>
    <d v="2022-12-02T00:00:00"/>
    <x v="0"/>
    <x v="3"/>
  </r>
  <r>
    <x v="224"/>
    <s v="O221027058475"/>
    <x v="18"/>
    <s v="4분기(12월)"/>
    <x v="1"/>
    <m/>
    <s v="중국"/>
    <s v="구태형"/>
    <n v="18000"/>
    <n v="1"/>
    <s v="중국18000"/>
    <n v="252000"/>
    <n v="17640"/>
    <n v="269640"/>
    <n v="0"/>
    <s v="HJGLBK22112108"/>
    <d v="2022-12-08T00:00:00"/>
    <d v="2022-12-09T00:00:00"/>
    <x v="0"/>
    <x v="3"/>
  </r>
  <r>
    <x v="225"/>
    <s v="O221014058292"/>
    <x v="14"/>
    <s v="4분기(12월)"/>
    <x v="1"/>
    <m/>
    <s v="중국"/>
    <s v="김대현"/>
    <n v="10000"/>
    <n v="1"/>
    <s v="중국10000"/>
    <n v="140000"/>
    <n v="9800"/>
    <n v="149800"/>
    <n v="0"/>
    <s v="HJGLBK22112109"/>
    <d v="2022-11-29T00:00:00"/>
    <d v="2022-12-02T00:00:00"/>
    <x v="0"/>
    <x v="3"/>
  </r>
  <r>
    <x v="226"/>
    <s v="O221018058381"/>
    <x v="14"/>
    <s v="4분기(12월)"/>
    <x v="1"/>
    <m/>
    <s v="중국"/>
    <s v="김성민"/>
    <n v="10000"/>
    <n v="1"/>
    <s v="중국10000"/>
    <n v="140000"/>
    <n v="9800"/>
    <n v="149800"/>
    <n v="0"/>
    <s v="HJGLBK22112110"/>
    <d v="2022-12-01T00:00:00"/>
    <d v="2022-12-06T00:00:00"/>
    <x v="0"/>
    <x v="3"/>
  </r>
  <r>
    <x v="227"/>
    <s v="O221018058373"/>
    <x v="14"/>
    <s v="4분기(12월)"/>
    <x v="1"/>
    <m/>
    <s v="중국"/>
    <s v="김일우"/>
    <n v="17000"/>
    <n v="1"/>
    <s v="중국17000"/>
    <n v="238000"/>
    <n v="16660"/>
    <n v="254660"/>
    <n v="0"/>
    <s v="HJGLBK22112111"/>
    <d v="2022-11-28T00:00:00"/>
    <d v="2022-12-02T00:00:00"/>
    <x v="0"/>
    <x v="3"/>
  </r>
  <r>
    <x v="228"/>
    <s v="O221021058449"/>
    <x v="14"/>
    <s v="4분기(12월)"/>
    <x v="1"/>
    <m/>
    <s v="중국"/>
    <s v="김찬주"/>
    <n v="16000"/>
    <n v="1"/>
    <s v="중국16000"/>
    <n v="224000"/>
    <n v="15680"/>
    <n v="239680"/>
    <n v="0"/>
    <s v="HJGLBK22112112"/>
    <d v="2022-11-24T00:00:00"/>
    <d v="2022-12-02T00:00:00"/>
    <x v="0"/>
    <x v="3"/>
  </r>
  <r>
    <x v="229"/>
    <s v="O221020058428"/>
    <x v="14"/>
    <s v="4분기(12월)"/>
    <x v="1"/>
    <m/>
    <s v="중국"/>
    <s v="김효상"/>
    <n v="15000"/>
    <n v="1"/>
    <s v="중국15000"/>
    <n v="210000"/>
    <n v="14700"/>
    <n v="224700"/>
    <n v="0"/>
    <s v="HJGLBK22112113"/>
    <d v="2022-11-25T00:00:00"/>
    <d v="2022-12-04T00:00:00"/>
    <x v="0"/>
    <x v="3"/>
  </r>
  <r>
    <x v="230"/>
    <s v="O221022058461"/>
    <x v="18"/>
    <s v="4분기(12월)"/>
    <x v="1"/>
    <m/>
    <s v="중국"/>
    <s v="박기수"/>
    <n v="21000"/>
    <n v="1"/>
    <s v="중국21000"/>
    <n v="294000"/>
    <n v="20580"/>
    <n v="314580"/>
    <n v="0"/>
    <s v="HJGLBK22112114"/>
    <d v="2022-11-28T00:00:00"/>
    <d v="2022-12-02T00:00:00"/>
    <x v="0"/>
    <x v="3"/>
  </r>
  <r>
    <x v="231"/>
    <s v="O221017058363"/>
    <x v="18"/>
    <s v="4분기(12월)"/>
    <x v="1"/>
    <m/>
    <s v="중국"/>
    <s v="박원서"/>
    <n v="10000"/>
    <n v="1"/>
    <s v="중국10000"/>
    <n v="140000"/>
    <n v="9800"/>
    <n v="149800"/>
    <n v="0"/>
    <s v="HJGLBK22112115"/>
    <d v="2022-12-01T00:00:00"/>
    <d v="2022-12-07T00:00:00"/>
    <x v="0"/>
    <x v="3"/>
  </r>
  <r>
    <x v="232"/>
    <s v="O221014058293"/>
    <x v="14"/>
    <s v="4분기(12월)"/>
    <x v="1"/>
    <m/>
    <s v="중국"/>
    <s v="박준범"/>
    <n v="10000"/>
    <n v="1"/>
    <s v="중국10000"/>
    <n v="140000"/>
    <n v="9800"/>
    <n v="149800"/>
    <n v="0"/>
    <s v="HJGLBK22112116"/>
    <d v="2022-12-01T00:00:00"/>
    <d v="2022-12-07T00:00:00"/>
    <x v="0"/>
    <x v="3"/>
  </r>
  <r>
    <x v="233"/>
    <s v="O221017058343"/>
    <x v="14"/>
    <s v="4분기(12월)"/>
    <x v="1"/>
    <m/>
    <s v="중국"/>
    <s v="박찬호"/>
    <n v="10000"/>
    <n v="1"/>
    <s v="중국10000"/>
    <n v="140000"/>
    <n v="9800"/>
    <n v="149800"/>
    <n v="0"/>
    <s v="HJGLBK22112117"/>
    <d v="2022-12-01T00:00:00"/>
    <d v="2022-12-08T00:00:00"/>
    <x v="0"/>
    <x v="3"/>
  </r>
  <r>
    <x v="234"/>
    <s v="O221021058431"/>
    <x v="14"/>
    <s v="4분기(12월)"/>
    <x v="1"/>
    <m/>
    <s v="중국"/>
    <s v="박태현"/>
    <n v="10000"/>
    <n v="1"/>
    <s v="중국10000"/>
    <n v="140000"/>
    <n v="9800"/>
    <n v="149800"/>
    <n v="0"/>
    <s v="HJGLBK22112118"/>
    <d v="2022-12-01T00:00:00"/>
    <d v="2022-12-07T00:00:00"/>
    <x v="0"/>
    <x v="3"/>
  </r>
  <r>
    <x v="235"/>
    <s v="O221019058395"/>
    <x v="18"/>
    <s v="4분기(12월)"/>
    <x v="1"/>
    <m/>
    <s v="중국"/>
    <s v="박현태"/>
    <n v="24000"/>
    <n v="1"/>
    <s v="중국24000"/>
    <n v="336000"/>
    <n v="23520"/>
    <n v="359520"/>
    <n v="0"/>
    <s v="HJGLBK22112119"/>
    <d v="2022-11-29T00:00:00"/>
    <d v="2022-12-02T00:00:00"/>
    <x v="0"/>
    <x v="3"/>
  </r>
  <r>
    <x v="236"/>
    <s v="O221017058346"/>
    <x v="14"/>
    <s v="4분기(12월)"/>
    <x v="1"/>
    <m/>
    <s v="중국"/>
    <s v="심정보"/>
    <n v="19000"/>
    <n v="1"/>
    <s v="중국19000"/>
    <n v="266000"/>
    <n v="18620"/>
    <n v="284620"/>
    <n v="0"/>
    <s v="HJGLBK22112120"/>
    <d v="2022-11-28T00:00:00"/>
    <d v="2022-12-03T00:00:00"/>
    <x v="0"/>
    <x v="3"/>
  </r>
  <r>
    <x v="237"/>
    <s v="O221019058399"/>
    <x v="14"/>
    <s v="4분기(12월)"/>
    <x v="1"/>
    <m/>
    <s v="중국"/>
    <s v="안도창"/>
    <n v="10000"/>
    <n v="1"/>
    <s v="중국10000"/>
    <n v="140000"/>
    <n v="9800"/>
    <n v="149800"/>
    <n v="0"/>
    <s v="HJGLBK22112121"/>
    <d v="2022-12-01T00:00:00"/>
    <d v="2022-12-07T00:00:00"/>
    <x v="0"/>
    <x v="3"/>
  </r>
  <r>
    <x v="238"/>
    <s v="O221019058411"/>
    <x v="14"/>
    <s v="4분기(12월)"/>
    <x v="1"/>
    <m/>
    <s v="중국"/>
    <s v="오현석"/>
    <n v="13000"/>
    <n v="1"/>
    <s v="중국13000"/>
    <n v="182000"/>
    <n v="12740"/>
    <n v="194740"/>
    <n v="0"/>
    <s v="HJGLBK22112122"/>
    <d v="2022-12-01T00:00:00"/>
    <d v="2022-12-06T00:00:00"/>
    <x v="0"/>
    <x v="3"/>
  </r>
  <r>
    <x v="239"/>
    <s v="O221017058357"/>
    <x v="14"/>
    <s v="4분기(12월)"/>
    <x v="1"/>
    <m/>
    <s v="중국"/>
    <s v="위종민"/>
    <n v="17000"/>
    <n v="1"/>
    <s v="중국17000"/>
    <n v="238000"/>
    <n v="16660"/>
    <n v="254660"/>
    <n v="0"/>
    <s v="HJGLBK22112123"/>
    <d v="2022-12-01T00:00:00"/>
    <d v="2022-12-06T00:00:00"/>
    <x v="0"/>
    <x v="3"/>
  </r>
  <r>
    <x v="240"/>
    <s v="O221021058457"/>
    <x v="14"/>
    <s v="4분기(12월)"/>
    <x v="1"/>
    <m/>
    <s v="중국"/>
    <s v="유영근"/>
    <n v="12000"/>
    <n v="1"/>
    <s v="중국12000"/>
    <n v="168000"/>
    <n v="11760"/>
    <n v="179760"/>
    <n v="0"/>
    <s v="HJGLBK22112124"/>
    <d v="2022-12-01T00:00:00"/>
    <d v="2022-12-07T00:00:00"/>
    <x v="0"/>
    <x v="3"/>
  </r>
  <r>
    <x v="241"/>
    <s v="O221021058438"/>
    <x v="14"/>
    <s v="4분기(12월)"/>
    <x v="1"/>
    <m/>
    <s v="중국"/>
    <s v="유지훈"/>
    <n v="10000"/>
    <n v="1"/>
    <s v="중국10000"/>
    <n v="140000"/>
    <n v="9800"/>
    <n v="149800"/>
    <n v="0"/>
    <s v="HJGLBK22112125"/>
    <d v="2022-12-01T00:00:00"/>
    <d v="2022-12-06T00:00:00"/>
    <x v="0"/>
    <x v="3"/>
  </r>
  <r>
    <x v="242"/>
    <s v="O221018058385"/>
    <x v="14"/>
    <s v="4분기(12월)"/>
    <x v="1"/>
    <m/>
    <s v="중국"/>
    <s v="이대웅"/>
    <n v="26000"/>
    <n v="1"/>
    <s v="중국26000"/>
    <n v="364000"/>
    <n v="25480"/>
    <n v="389480"/>
    <n v="0"/>
    <s v="HJGLBK22112126"/>
    <d v="2022-11-30T00:00:00"/>
    <d v="2022-12-05T00:00:00"/>
    <x v="0"/>
    <x v="3"/>
  </r>
  <r>
    <x v="243"/>
    <s v="O221017058356"/>
    <x v="14"/>
    <s v="4분기(12월)"/>
    <x v="1"/>
    <m/>
    <s v="중국"/>
    <s v="이동후"/>
    <n v="10000"/>
    <n v="1"/>
    <s v="중국10000"/>
    <n v="140000"/>
    <n v="9800"/>
    <n v="149800"/>
    <n v="0"/>
    <s v="HJGLBK22112127"/>
    <d v="2022-12-01T00:00:00"/>
    <d v="2022-12-06T00:00:00"/>
    <x v="0"/>
    <x v="3"/>
  </r>
  <r>
    <x v="244"/>
    <s v="O221021058458"/>
    <x v="18"/>
    <s v="4분기(12월)"/>
    <x v="1"/>
    <m/>
    <s v="중국"/>
    <s v="이상준"/>
    <n v="29000"/>
    <n v="2"/>
    <s v="중국29000"/>
    <n v="406000"/>
    <n v="28420"/>
    <n v="434420"/>
    <n v="0"/>
    <s v="HJGLBK22112128"/>
    <d v="2022-11-25T00:00:00"/>
    <d v="2022-12-02T00:00:00"/>
    <x v="0"/>
    <x v="3"/>
  </r>
  <r>
    <x v="245"/>
    <s v="O221015058309"/>
    <x v="14"/>
    <s v="4분기(12월)"/>
    <x v="1"/>
    <m/>
    <s v="중국"/>
    <s v="이상호"/>
    <n v="14000"/>
    <n v="1"/>
    <s v="중국14000"/>
    <n v="196000"/>
    <n v="13720"/>
    <n v="209720"/>
    <n v="0"/>
    <s v="HJGLBK22112129"/>
    <d v="2022-11-29T00:00:00"/>
    <d v="2022-12-02T00:00:00"/>
    <x v="0"/>
    <x v="3"/>
  </r>
  <r>
    <x v="246"/>
    <s v="O221018058379"/>
    <x v="18"/>
    <s v="4분기(12월)"/>
    <x v="1"/>
    <m/>
    <s v="중국"/>
    <s v="이성진"/>
    <n v="12000"/>
    <n v="1"/>
    <s v="중국12000"/>
    <n v="168000"/>
    <n v="11760"/>
    <n v="179760"/>
    <n v="0"/>
    <s v="HJGLBK22112130"/>
    <d v="2022-12-01T00:00:00"/>
    <d v="2022-12-06T00:00:00"/>
    <x v="0"/>
    <x v="3"/>
  </r>
  <r>
    <x v="247"/>
    <s v="O221019058401"/>
    <x v="18"/>
    <s v="4분기(12월)"/>
    <x v="1"/>
    <m/>
    <s v="중국"/>
    <s v="이종호"/>
    <n v="12000"/>
    <n v="1"/>
    <s v="중국12000"/>
    <n v="168000"/>
    <n v="11760"/>
    <n v="179760"/>
    <n v="0"/>
    <s v="HJGLBK22112131"/>
    <d v="2022-12-02T00:00:00"/>
    <d v="2022-12-07T00:00:00"/>
    <x v="0"/>
    <x v="3"/>
  </r>
  <r>
    <x v="248"/>
    <s v="O221019058407"/>
    <x v="14"/>
    <s v="4분기(12월)"/>
    <x v="1"/>
    <m/>
    <s v="중국"/>
    <s v="이진승"/>
    <n v="14000"/>
    <n v="1"/>
    <s v="중국14000"/>
    <n v="196000"/>
    <n v="13720"/>
    <n v="209720"/>
    <n v="0"/>
    <s v="HJGLBK22112132"/>
    <d v="2022-11-30T00:00:00"/>
    <d v="2022-12-03T00:00:00"/>
    <x v="0"/>
    <x v="3"/>
  </r>
  <r>
    <x v="249"/>
    <s v="O221021058441"/>
    <x v="14"/>
    <s v="4분기(12월)"/>
    <x v="1"/>
    <m/>
    <s v="중국"/>
    <s v="임병훈"/>
    <n v="15000"/>
    <n v="1"/>
    <s v="중국15000"/>
    <n v="210000"/>
    <n v="14700"/>
    <n v="224700"/>
    <n v="0"/>
    <s v="HJGLBK22112133"/>
    <d v="2022-11-30T00:00:00"/>
    <d v="2022-12-03T00:00:00"/>
    <x v="0"/>
    <x v="3"/>
  </r>
  <r>
    <x v="250"/>
    <s v="O221021058448"/>
    <x v="14"/>
    <s v="4분기(12월)"/>
    <x v="1"/>
    <m/>
    <s v="중국"/>
    <s v="임춘"/>
    <n v="10000"/>
    <n v="1"/>
    <s v="중국10000"/>
    <n v="140000"/>
    <n v="9800"/>
    <n v="149800"/>
    <n v="0"/>
    <s v="HJGLBK22112134"/>
    <d v="2022-12-02T00:00:00"/>
    <d v="2022-12-06T00:00:00"/>
    <x v="0"/>
    <x v="3"/>
  </r>
  <r>
    <x v="251"/>
    <s v="O221021058437"/>
    <x v="14"/>
    <s v="4분기(12월)"/>
    <x v="1"/>
    <m/>
    <s v="중국"/>
    <s v="장영익"/>
    <n v="14000"/>
    <n v="1"/>
    <s v="중국14000"/>
    <n v="196000"/>
    <n v="13720"/>
    <n v="209720"/>
    <n v="0"/>
    <s v="HJGLBK22112135"/>
    <d v="2022-12-02T00:00:00"/>
    <d v="2022-12-06T00:00:00"/>
    <x v="0"/>
    <x v="3"/>
  </r>
  <r>
    <x v="252"/>
    <s v="O221027058473"/>
    <x v="18"/>
    <s v="4분기(12월)"/>
    <x v="1"/>
    <m/>
    <s v="중국"/>
    <s v="장철수"/>
    <n v="20000"/>
    <n v="1"/>
    <s v="중국20000"/>
    <n v="280000"/>
    <n v="19600"/>
    <n v="299600"/>
    <n v="0"/>
    <s v="HJGLBK22112136"/>
    <d v="2022-11-24T00:00:00"/>
    <d v="2022-12-02T00:00:00"/>
    <x v="0"/>
    <x v="3"/>
  </r>
  <r>
    <x v="253"/>
    <s v="O221018058383"/>
    <x v="14"/>
    <s v="4분기(12월)"/>
    <x v="1"/>
    <m/>
    <s v="중국"/>
    <s v="정준희"/>
    <n v="10000"/>
    <n v="1"/>
    <s v="중국10000"/>
    <n v="140000"/>
    <n v="9800"/>
    <n v="149800"/>
    <n v="0"/>
    <s v="HJGLBK22112137"/>
    <d v="2022-12-02T00:00:00"/>
    <d v="2022-12-07T00:00:00"/>
    <x v="0"/>
    <x v="3"/>
  </r>
  <r>
    <x v="254"/>
    <s v="O221021058460"/>
    <x v="18"/>
    <s v="4분기(12월)"/>
    <x v="1"/>
    <m/>
    <s v="중국"/>
    <s v="정진성"/>
    <n v="10000"/>
    <n v="1"/>
    <s v="중국10000"/>
    <n v="140000"/>
    <n v="9800"/>
    <n v="149800"/>
    <n v="0"/>
    <s v="HJGLBK22112138"/>
    <d v="2022-12-02T00:00:00"/>
    <d v="2022-12-06T00:00:00"/>
    <x v="0"/>
    <x v="3"/>
  </r>
  <r>
    <x v="255"/>
    <s v="O221020058423"/>
    <x v="2"/>
    <s v="4분기(12월)"/>
    <x v="1"/>
    <m/>
    <s v="중국"/>
    <s v="조중기"/>
    <n v="10000"/>
    <n v="1"/>
    <s v="중국10000"/>
    <n v="140000"/>
    <n v="9800"/>
    <n v="149800"/>
    <n v="0"/>
    <s v="HJGLBK22112139"/>
    <d v="2022-12-02T00:00:00"/>
    <d v="2022-12-06T00:00:00"/>
    <x v="0"/>
    <x v="3"/>
  </r>
  <r>
    <x v="256"/>
    <s v="O221021058445"/>
    <x v="14"/>
    <s v="4분기(12월)"/>
    <x v="1"/>
    <m/>
    <s v="중국"/>
    <s v="채의석"/>
    <n v="10000"/>
    <n v="1"/>
    <s v="중국10000"/>
    <n v="140000"/>
    <n v="9800"/>
    <n v="149800"/>
    <n v="0"/>
    <s v="HJGLBK22112140"/>
    <d v="2022-12-02T00:00:00"/>
    <d v="2022-12-07T00:00:00"/>
    <x v="0"/>
    <x v="3"/>
  </r>
  <r>
    <x v="257"/>
    <s v="O221018058367"/>
    <x v="14"/>
    <s v="4분기(12월)"/>
    <x v="1"/>
    <m/>
    <s v="중국"/>
    <s v="최형윤"/>
    <n v="10000"/>
    <n v="1"/>
    <s v="중국10000"/>
    <n v="140000"/>
    <n v="9800"/>
    <n v="149800"/>
    <n v="0"/>
    <s v="HJGLBK22112141"/>
    <d v="2022-12-02T00:00:00"/>
    <d v="2022-12-06T00:00:00"/>
    <x v="0"/>
    <x v="3"/>
  </r>
  <r>
    <x v="258"/>
    <s v="O221027058476"/>
    <x v="14"/>
    <s v="4분기(12월)"/>
    <x v="1"/>
    <m/>
    <s v="중국"/>
    <s v="추정국"/>
    <n v="17000"/>
    <n v="1"/>
    <s v="중국17000"/>
    <n v="238000"/>
    <n v="16660"/>
    <n v="254660"/>
    <n v="0"/>
    <s v="HJGLBK22112142"/>
    <d v="2022-12-08T00:00:00"/>
    <d v="2022-12-09T00:00:00"/>
    <x v="0"/>
    <x v="3"/>
  </r>
  <r>
    <x v="259"/>
    <s v="O221021058440"/>
    <x v="14"/>
    <s v="4분기(12월)"/>
    <x v="1"/>
    <m/>
    <s v="중국"/>
    <s v="하경수"/>
    <n v="10000"/>
    <n v="1"/>
    <s v="중국10000"/>
    <n v="140000"/>
    <n v="9800"/>
    <n v="149800"/>
    <n v="0"/>
    <s v="HJGLBK22112143"/>
    <d v="2022-12-02T00:00:00"/>
    <d v="2022-12-08T00:00:00"/>
    <x v="0"/>
    <x v="3"/>
  </r>
  <r>
    <x v="260"/>
    <s v="O221019058390"/>
    <x v="14"/>
    <s v="4분기(12월)"/>
    <x v="1"/>
    <m/>
    <s v="중국"/>
    <s v="하동호"/>
    <n v="15000"/>
    <n v="1"/>
    <s v="중국15000"/>
    <n v="210000"/>
    <n v="14700"/>
    <n v="224700"/>
    <n v="0"/>
    <s v="HJGLBK22112144"/>
    <d v="2022-12-08T00:00:00"/>
    <d v="2022-12-09T00:00:00"/>
    <x v="0"/>
    <x v="3"/>
  </r>
  <r>
    <x v="261"/>
    <s v="O221020058427"/>
    <x v="14"/>
    <s v="4분기(12월)"/>
    <x v="1"/>
    <m/>
    <s v="중국"/>
    <s v="하장훈"/>
    <n v="25000"/>
    <n v="1"/>
    <s v="중국25000"/>
    <n v="350000"/>
    <n v="24500"/>
    <n v="374500"/>
    <n v="0"/>
    <s v="HJGLBK22112145"/>
    <d v="2022-12-08T00:00:00"/>
    <d v="2022-12-10T00:00:00"/>
    <x v="0"/>
    <x v="3"/>
  </r>
  <r>
    <x v="262"/>
    <s v="O221015058305"/>
    <x v="14"/>
    <s v="4분기(12월)"/>
    <x v="1"/>
    <m/>
    <s v="중국"/>
    <s v="한형근"/>
    <n v="21000"/>
    <n v="1"/>
    <s v="중국21000"/>
    <n v="294000"/>
    <n v="20580"/>
    <n v="314580"/>
    <n v="0"/>
    <s v="HJGLBK22112146"/>
    <d v="2022-11-24T00:00:00"/>
    <d v="2022-12-02T00:00:00"/>
    <x v="0"/>
    <x v="3"/>
  </r>
  <r>
    <x v="263"/>
    <s v="O221015058310"/>
    <x v="18"/>
    <s v="4분기(12월)"/>
    <x v="1"/>
    <m/>
    <s v="중국"/>
    <s v="황동훈"/>
    <n v="23000"/>
    <n v="1"/>
    <s v="중국23000"/>
    <n v="322000"/>
    <n v="22540"/>
    <n v="344540"/>
    <n v="0"/>
    <s v="HJGLBK22112147"/>
    <d v="2022-11-25T00:00:00"/>
    <d v="2022-12-01T00:00:00"/>
    <x v="0"/>
    <x v="3"/>
  </r>
  <r>
    <x v="264"/>
    <s v="O221019058406"/>
    <x v="17"/>
    <s v="4분기(12월)"/>
    <x v="1"/>
    <m/>
    <s v="베트남"/>
    <s v="김세호"/>
    <n v="15000"/>
    <n v="1"/>
    <s v="베트남15000"/>
    <n v="195000"/>
    <n v="14700"/>
    <n v="209700"/>
    <n v="0"/>
    <s v="HJGLBK22112147"/>
    <d v="2022-11-19T00:00:00"/>
    <d v="2022-11-19T00:00:00"/>
    <x v="0"/>
    <x v="3"/>
  </r>
  <r>
    <x v="265"/>
    <s v="O221016058340"/>
    <x v="17"/>
    <s v="4분기(12월)"/>
    <x v="1"/>
    <m/>
    <s v="베트남"/>
    <s v="김헌주"/>
    <n v="13000"/>
    <n v="1"/>
    <s v="베트남13000"/>
    <n v="169000"/>
    <n v="12740"/>
    <n v="181740"/>
    <n v="0"/>
    <s v="HJGLBK22112102"/>
    <d v="2022-11-19T00:00:00"/>
    <d v="2022-11-19T00:00:00"/>
    <x v="0"/>
    <x v="3"/>
  </r>
  <r>
    <x v="266"/>
    <s v="O221025058469"/>
    <x v="2"/>
    <s v="4분기(12월)"/>
    <x v="1"/>
    <m/>
    <s v="베트남"/>
    <s v="박재현"/>
    <n v="12000"/>
    <n v="1"/>
    <s v="베트남12000"/>
    <n v="156000"/>
    <n v="11760"/>
    <n v="167760"/>
    <n v="0"/>
    <s v="HJGLBK22112103"/>
    <d v="2022-11-19T00:00:00"/>
    <d v="2022-11-19T00:00:00"/>
    <x v="0"/>
    <x v="3"/>
  </r>
  <r>
    <x v="267"/>
    <s v="O221015058318"/>
    <x v="17"/>
    <s v="4분기(12월)"/>
    <x v="1"/>
    <m/>
    <s v="베트남"/>
    <s v="송진호"/>
    <n v="15000"/>
    <n v="1"/>
    <s v="베트남15000"/>
    <n v="195000"/>
    <n v="14700"/>
    <n v="209700"/>
    <n v="0"/>
    <s v="HJGLBK22112104"/>
    <d v="2022-11-19T00:00:00"/>
    <d v="2022-11-19T00:00:00"/>
    <x v="0"/>
    <x v="3"/>
  </r>
  <r>
    <x v="268"/>
    <s v="O221015058315"/>
    <x v="2"/>
    <s v="4분기(12월)"/>
    <x v="1"/>
    <m/>
    <s v="베트남"/>
    <s v="정승환"/>
    <n v="12000"/>
    <n v="1"/>
    <s v="베트남12000"/>
    <n v="156000"/>
    <n v="11760"/>
    <n v="167760"/>
    <n v="0"/>
    <s v="HJGLBK22112105"/>
    <d v="2022-11-19T00:00:00"/>
    <d v="2022-11-19T00:00:00"/>
    <x v="0"/>
    <x v="3"/>
  </r>
  <r>
    <x v="269"/>
    <s v="O221019058409"/>
    <x v="17"/>
    <s v="4분기(12월)"/>
    <x v="1"/>
    <m/>
    <s v="베트남"/>
    <s v="최정원"/>
    <n v="10000"/>
    <n v="1"/>
    <s v="베트남10000"/>
    <n v="130000"/>
    <n v="9800"/>
    <n v="139800"/>
    <n v="0"/>
    <s v="HJGLBK22112106"/>
    <d v="2022-11-19T00:00:00"/>
    <d v="2022-11-19T00:00:00"/>
    <x v="0"/>
    <x v="3"/>
  </r>
  <r>
    <x v="270"/>
    <s v="O221019058387"/>
    <x v="8"/>
    <s v="4분기(12월)"/>
    <x v="0"/>
    <m/>
    <s v="러시아"/>
    <s v="박석진"/>
    <n v="6860"/>
    <n v="1"/>
    <s v="러시아6860"/>
    <n v="147600"/>
    <n v="0"/>
    <n v="147600"/>
    <n v="10000"/>
    <s v="EG298318768KR"/>
    <s v="2022-11-09"/>
    <d v="2022-11-16T00:00:00"/>
    <x v="1"/>
    <x v="4"/>
  </r>
  <r>
    <x v="270"/>
    <s v="O221019058387"/>
    <x v="8"/>
    <s v="4분기(12월)"/>
    <x v="0"/>
    <m/>
    <s v="러시아"/>
    <s v="박석진"/>
    <n v="8010"/>
    <n v="1"/>
    <s v="러시아8010"/>
    <n v="172300"/>
    <n v="0"/>
    <n v="172300"/>
    <n v="10000"/>
    <s v="EG298318771KR"/>
    <s v="2022-11-09"/>
    <d v="2022-11-16T00:00:00"/>
    <x v="1"/>
    <x v="4"/>
  </r>
  <r>
    <x v="271"/>
    <s v="O221018058366"/>
    <x v="8"/>
    <s v="4분기(12월)"/>
    <x v="0"/>
    <m/>
    <s v="러시아"/>
    <s v="임태헌"/>
    <n v="8818"/>
    <n v="1"/>
    <s v="러시아8818"/>
    <n v="180700"/>
    <n v="0"/>
    <n v="180700"/>
    <n v="10000"/>
    <s v="EG298318799KR"/>
    <s v="2022-11-09"/>
    <d v="2022-11-16T00:00:00"/>
    <x v="1"/>
    <x v="4"/>
  </r>
  <r>
    <x v="271"/>
    <s v="O221018058366"/>
    <x v="8"/>
    <s v="4분기(12월)"/>
    <x v="0"/>
    <m/>
    <s v="러시아"/>
    <s v="임태헌"/>
    <n v="8790"/>
    <n v="1"/>
    <s v="러시아8790"/>
    <n v="180700"/>
    <n v="0"/>
    <n v="180700"/>
    <n v="10000"/>
    <s v="EG298318808KR"/>
    <s v="2022-11-09"/>
    <d v="2022-11-16T00:00:00"/>
    <x v="1"/>
    <x v="4"/>
  </r>
  <r>
    <x v="271"/>
    <s v="O221018058366"/>
    <x v="8"/>
    <s v="4분기(12월)"/>
    <x v="0"/>
    <m/>
    <s v="러시아"/>
    <s v="임태헌"/>
    <n v="8630"/>
    <n v="1"/>
    <s v="러시아8630"/>
    <n v="180700"/>
    <n v="0"/>
    <n v="180700"/>
    <n v="10000"/>
    <s v="EG298318811KR"/>
    <s v="2022-11-09"/>
    <d v="2022-11-16T00:00:00"/>
    <x v="1"/>
    <x v="4"/>
  </r>
  <r>
    <x v="271"/>
    <s v="O221018058366"/>
    <x v="8"/>
    <s v="4분기(12월)"/>
    <x v="0"/>
    <m/>
    <s v="러시아"/>
    <s v="임태헌"/>
    <n v="8690"/>
    <n v="1"/>
    <s v="러시아8690"/>
    <n v="180700"/>
    <n v="0"/>
    <n v="180700"/>
    <n v="10000"/>
    <s v="EG298318825KR"/>
    <s v="2022-11-09"/>
    <d v="2022-11-16T00:00:00"/>
    <x v="1"/>
    <x v="4"/>
  </r>
  <r>
    <x v="271"/>
    <s v="O221018058366"/>
    <x v="8"/>
    <s v="4분기(12월)"/>
    <x v="0"/>
    <m/>
    <s v="러시아"/>
    <s v="임태헌"/>
    <n v="7650"/>
    <n v="1"/>
    <s v="러시아7650"/>
    <n v="163900"/>
    <n v="0"/>
    <n v="163900"/>
    <n v="10000"/>
    <s v="EG298318860KR"/>
    <s v="2022-11-09"/>
    <d v="2022-11-16T00:00:00"/>
    <x v="1"/>
    <x v="4"/>
  </r>
  <r>
    <x v="270"/>
    <s v="O221019058387"/>
    <x v="8"/>
    <s v="4분기(12월)"/>
    <x v="0"/>
    <m/>
    <s v="러시아"/>
    <s v="박석진"/>
    <n v="5830"/>
    <n v="1"/>
    <s v="러시아5830"/>
    <n v="130800"/>
    <n v="0"/>
    <n v="130800"/>
    <n v="10000"/>
    <s v="EG298318785KR"/>
    <s v="2022-11-11"/>
    <d v="2022-11-18T00:00:00"/>
    <x v="1"/>
    <x v="4"/>
  </r>
  <r>
    <x v="271"/>
    <s v="O221018058366"/>
    <x v="8"/>
    <s v="4분기(12월)"/>
    <x v="0"/>
    <m/>
    <s v="러시아"/>
    <s v="임태헌"/>
    <n v="7650"/>
    <n v="1"/>
    <s v="러시아7650"/>
    <n v="163900"/>
    <n v="0"/>
    <n v="163900"/>
    <n v="10000"/>
    <s v="EG298318839KR"/>
    <s v="2022-11-11"/>
    <d v="2022-11-18T00:00:00"/>
    <x v="1"/>
    <x v="4"/>
  </r>
  <r>
    <x v="271"/>
    <s v="O221018058366"/>
    <x v="8"/>
    <s v="4분기(12월)"/>
    <x v="0"/>
    <m/>
    <s v="러시아"/>
    <s v="임태헌"/>
    <n v="4845"/>
    <n v="1"/>
    <s v="러시아4845"/>
    <n v="114500"/>
    <n v="0"/>
    <n v="114500"/>
    <n v="10000"/>
    <s v="EG298318842KR"/>
    <s v="2022-11-11"/>
    <d v="2022-11-18T00:00:00"/>
    <x v="1"/>
    <x v="4"/>
  </r>
  <r>
    <x v="271"/>
    <s v="O221018058366"/>
    <x v="8"/>
    <s v="4분기(12월)"/>
    <x v="0"/>
    <m/>
    <s v="러시아"/>
    <s v="임태헌"/>
    <n v="4845"/>
    <n v="1"/>
    <s v="러시아4845"/>
    <n v="114500"/>
    <n v="0"/>
    <n v="114500"/>
    <n v="10000"/>
    <s v="EG298318856KR"/>
    <s v="2022-11-11"/>
    <d v="2022-11-18T00:00:00"/>
    <x v="1"/>
    <x v="4"/>
  </r>
  <r>
    <x v="272"/>
    <s v="O221104058654"/>
    <x v="12"/>
    <s v="4분기(12월)"/>
    <x v="0"/>
    <m/>
    <s v="러시아"/>
    <s v="한기철"/>
    <n v="5940"/>
    <n v="1"/>
    <s v="러시아5940"/>
    <n v="130800"/>
    <n v="0"/>
    <n v="130800"/>
    <n v="10000"/>
    <s v="EG298675172KR"/>
    <s v="2022-11-21"/>
    <d v="2022-11-28T00:00:00"/>
    <x v="1"/>
    <x v="4"/>
  </r>
  <r>
    <x v="272"/>
    <s v="O221104058654"/>
    <x v="12"/>
    <s v="4분기(12월)"/>
    <x v="0"/>
    <m/>
    <s v="러시아"/>
    <s v="한기철"/>
    <n v="7650"/>
    <n v="1"/>
    <s v="러시아7650"/>
    <n v="163900"/>
    <n v="0"/>
    <n v="163900"/>
    <n v="10000"/>
    <s v="EG298675186KR"/>
    <s v="2022-11-21"/>
    <d v="2022-11-28T00:00:00"/>
    <x v="1"/>
    <x v="4"/>
  </r>
  <r>
    <x v="272"/>
    <s v="O221104058654"/>
    <x v="12"/>
    <s v="4분기(12월)"/>
    <x v="0"/>
    <m/>
    <s v="러시아"/>
    <s v="한기철"/>
    <n v="7650"/>
    <n v="1"/>
    <s v="러시아7650"/>
    <n v="163900"/>
    <n v="0"/>
    <n v="163900"/>
    <n v="10000"/>
    <s v="EG298675190KR"/>
    <s v="2022-11-21"/>
    <d v="2022-11-28T00:00:00"/>
    <x v="1"/>
    <x v="4"/>
  </r>
  <r>
    <x v="273"/>
    <s v="O221107058755"/>
    <x v="10"/>
    <s v="4분기(12월)"/>
    <x v="0"/>
    <m/>
    <s v="멕시코"/>
    <s v="계희도"/>
    <n v="13960"/>
    <n v="1"/>
    <s v="멕시코13960"/>
    <n v="366200"/>
    <n v="0"/>
    <n v="366200"/>
    <n v="10000"/>
    <s v="EG298675393KR"/>
    <s v="2022-11-21"/>
    <d v="2022-11-28T00:00:00"/>
    <x v="1"/>
    <x v="4"/>
  </r>
  <r>
    <x v="273"/>
    <s v="O221107058755"/>
    <x v="10"/>
    <s v="4분기(12월)"/>
    <x v="0"/>
    <m/>
    <s v="멕시코"/>
    <s v="계희도"/>
    <n v="16720"/>
    <n v="1"/>
    <s v="멕시코16720"/>
    <n v="441100"/>
    <n v="0"/>
    <n v="441100"/>
    <n v="10000"/>
    <s v="EG298675402KR"/>
    <s v="2022-11-21"/>
    <d v="2022-11-28T00:00:00"/>
    <x v="1"/>
    <x v="4"/>
  </r>
  <r>
    <x v="274"/>
    <s v="O221104058649"/>
    <x v="10"/>
    <s v="4분기(12월)"/>
    <x v="0"/>
    <m/>
    <s v="멕시코"/>
    <s v="박진홍"/>
    <n v="10920"/>
    <n v="1"/>
    <s v="멕시코10920"/>
    <n v="291300"/>
    <n v="0"/>
    <n v="291300"/>
    <n v="10000"/>
    <s v="EG298675455KR"/>
    <s v="2022-11-21"/>
    <d v="2022-11-28T00:00:00"/>
    <x v="1"/>
    <x v="4"/>
  </r>
  <r>
    <x v="274"/>
    <s v="O221104058649"/>
    <x v="10"/>
    <s v="4분기(12월)"/>
    <x v="0"/>
    <m/>
    <s v="멕시코"/>
    <s v="박진홍"/>
    <n v="12010"/>
    <n v="1"/>
    <s v="멕시코12010"/>
    <n v="328500"/>
    <n v="0"/>
    <n v="328500"/>
    <n v="10000"/>
    <s v="EG298675464KR"/>
    <s v="2022-11-21"/>
    <d v="2022-11-28T00:00:00"/>
    <x v="1"/>
    <x v="4"/>
  </r>
  <r>
    <x v="274"/>
    <s v="O221104058649"/>
    <x v="10"/>
    <s v="4분기(12월)"/>
    <x v="0"/>
    <m/>
    <s v="멕시코"/>
    <s v="박진홍"/>
    <n v="7650"/>
    <n v="1"/>
    <s v="멕시코7650"/>
    <n v="216400"/>
    <n v="0"/>
    <n v="216400"/>
    <n v="10000"/>
    <s v="EG298675481KR"/>
    <s v="2022-11-21"/>
    <d v="2022-11-28T00:00:00"/>
    <x v="1"/>
    <x v="4"/>
  </r>
  <r>
    <x v="274"/>
    <s v="O221104058649"/>
    <x v="10"/>
    <s v="4분기(12월)"/>
    <x v="0"/>
    <m/>
    <s v="멕시코"/>
    <s v="박진홍"/>
    <n v="7650"/>
    <n v="1"/>
    <s v="멕시코7650"/>
    <n v="216400"/>
    <n v="0"/>
    <n v="216400"/>
    <n v="10000"/>
    <s v="EG298675495KR"/>
    <s v="2022-11-21"/>
    <d v="2022-11-28T00:00:00"/>
    <x v="1"/>
    <x v="4"/>
  </r>
  <r>
    <x v="275"/>
    <s v="O221106058716"/>
    <x v="5"/>
    <s v="4분기(12월)"/>
    <x v="0"/>
    <m/>
    <s v="아랍에미리트"/>
    <s v="박정현"/>
    <n v="11740"/>
    <n v="1"/>
    <s v="아랍에미리트11740"/>
    <n v="202100"/>
    <n v="0"/>
    <n v="202100"/>
    <n v="10000"/>
    <s v="EG298676133KR"/>
    <s v="2022-11-21"/>
    <d v="2022-11-28T00:00:00"/>
    <x v="1"/>
    <x v="4"/>
  </r>
  <r>
    <x v="275"/>
    <s v="O221106058716"/>
    <x v="5"/>
    <s v="4분기(12월)"/>
    <x v="0"/>
    <m/>
    <s v="아랍에미리트"/>
    <s v="박정현"/>
    <n v="10650"/>
    <n v="1"/>
    <s v="아랍에미리트10650"/>
    <n v="186300"/>
    <n v="0"/>
    <n v="186300"/>
    <n v="10000"/>
    <s v="EG298676147KR"/>
    <s v="2022-11-21"/>
    <d v="2022-11-28T00:00:00"/>
    <x v="1"/>
    <x v="4"/>
  </r>
  <r>
    <x v="275"/>
    <s v="O221106058716"/>
    <x v="5"/>
    <s v="4분기(12월)"/>
    <x v="0"/>
    <m/>
    <s v="아랍에미리트"/>
    <s v="박정현"/>
    <n v="8780"/>
    <n v="1"/>
    <s v="아랍에미리트8780"/>
    <n v="154700"/>
    <n v="0"/>
    <n v="154700"/>
    <n v="10000"/>
    <s v="EG298676178KR"/>
    <s v="2022-11-21"/>
    <d v="2022-11-28T00:00:00"/>
    <x v="1"/>
    <x v="4"/>
  </r>
  <r>
    <x v="275"/>
    <s v="O221106058716"/>
    <x v="5"/>
    <s v="4분기(12월)"/>
    <x v="0"/>
    <m/>
    <s v="아랍에미리트"/>
    <s v="박정현"/>
    <n v="7650"/>
    <n v="1"/>
    <s v="아랍에미리트7650"/>
    <n v="139400"/>
    <n v="0"/>
    <n v="139400"/>
    <n v="10000"/>
    <s v="EG298676181KR"/>
    <s v="2022-11-21"/>
    <d v="2022-11-28T00:00:00"/>
    <x v="1"/>
    <x v="4"/>
  </r>
  <r>
    <x v="276"/>
    <s v="O221102058586"/>
    <x v="1"/>
    <s v="4분기(12월)"/>
    <x v="0"/>
    <m/>
    <s v="일본"/>
    <s v="강인석"/>
    <n v="4845"/>
    <n v="1"/>
    <s v="일본4845"/>
    <n v="48000"/>
    <n v="0"/>
    <n v="48000"/>
    <n v="10000"/>
    <s v="EG298676782KR"/>
    <s v="2022-11-21"/>
    <d v="2022-11-28T00:00:00"/>
    <x v="1"/>
    <x v="4"/>
  </r>
  <r>
    <x v="276"/>
    <s v="O221102058586"/>
    <x v="1"/>
    <s v="4분기(12월)"/>
    <x v="0"/>
    <m/>
    <s v="일본"/>
    <s v="강인석"/>
    <n v="11000"/>
    <n v="1"/>
    <s v="일본11000"/>
    <n v="74500"/>
    <n v="0"/>
    <n v="74500"/>
    <n v="10000"/>
    <s v="EG298676796KR"/>
    <s v="2022-11-21"/>
    <d v="2022-11-28T00:00:00"/>
    <x v="1"/>
    <x v="4"/>
  </r>
  <r>
    <x v="277"/>
    <s v="O221103058625"/>
    <x v="1"/>
    <s v="4분기(12월)"/>
    <x v="0"/>
    <m/>
    <s v="일본"/>
    <s v="황시철"/>
    <n v="13020"/>
    <n v="1"/>
    <s v="일본13020"/>
    <n v="85000"/>
    <n v="0"/>
    <n v="85000"/>
    <n v="10000"/>
    <s v="EG298676805KR"/>
    <s v="2022-11-21"/>
    <d v="2022-11-28T00:00:00"/>
    <x v="1"/>
    <x v="4"/>
  </r>
  <r>
    <x v="277"/>
    <s v="O221103058625"/>
    <x v="1"/>
    <s v="4분기(12월)"/>
    <x v="0"/>
    <m/>
    <s v="일본"/>
    <s v="황시철"/>
    <n v="15970"/>
    <n v="1"/>
    <s v="일본15970"/>
    <n v="95500"/>
    <n v="0"/>
    <n v="95500"/>
    <n v="10000"/>
    <s v="EG298676819KR"/>
    <s v="2022-11-21"/>
    <d v="2022-11-28T00:00:00"/>
    <x v="1"/>
    <x v="4"/>
  </r>
  <r>
    <x v="277"/>
    <s v="O221103058625"/>
    <x v="1"/>
    <s v="4분기(12월)"/>
    <x v="0"/>
    <m/>
    <s v="일본"/>
    <s v="황시철"/>
    <n v="14260"/>
    <n v="1"/>
    <s v="일본14260"/>
    <n v="89500"/>
    <n v="0"/>
    <n v="89500"/>
    <n v="10000"/>
    <s v="EG298676822KR"/>
    <s v="2022-11-21"/>
    <d v="2022-11-28T00:00:00"/>
    <x v="1"/>
    <x v="4"/>
  </r>
  <r>
    <x v="277"/>
    <s v="O221103058625"/>
    <x v="1"/>
    <s v="4분기(12월)"/>
    <x v="0"/>
    <m/>
    <s v="일본"/>
    <s v="황시철"/>
    <n v="10060"/>
    <n v="1"/>
    <s v="일본10060"/>
    <n v="72500"/>
    <n v="0"/>
    <n v="72500"/>
    <n v="10000"/>
    <s v="EG298676836KR"/>
    <s v="2022-11-21"/>
    <d v="2022-11-28T00:00:00"/>
    <x v="1"/>
    <x v="4"/>
  </r>
  <r>
    <x v="278"/>
    <s v="O221108058772"/>
    <x v="1"/>
    <s v="4분기(12월)"/>
    <x v="0"/>
    <m/>
    <s v="노르웨이"/>
    <s v="김광우"/>
    <n v="12480"/>
    <n v="1"/>
    <s v="노르웨이12480"/>
    <n v="212500"/>
    <n v="0"/>
    <n v="212500"/>
    <n v="10000"/>
    <s v="EG298677006KR"/>
    <s v="2022-11-21"/>
    <d v="2022-11-28T00:00:00"/>
    <x v="1"/>
    <x v="4"/>
  </r>
  <r>
    <x v="278"/>
    <s v="O221108058772"/>
    <x v="1"/>
    <s v="4분기(12월)"/>
    <x v="0"/>
    <m/>
    <s v="노르웨이"/>
    <s v="김광우"/>
    <n v="4845"/>
    <n v="1"/>
    <s v="노르웨이4845"/>
    <n v="95500"/>
    <n v="0"/>
    <n v="95500"/>
    <n v="10000"/>
    <s v="EG298677023KR"/>
    <s v="2022-11-21"/>
    <d v="2022-11-28T00:00:00"/>
    <x v="1"/>
    <x v="4"/>
  </r>
  <r>
    <x v="279"/>
    <s v="O221104058665"/>
    <x v="1"/>
    <s v="4분기(12월)"/>
    <x v="0"/>
    <m/>
    <s v="노르웨이"/>
    <s v="김형진"/>
    <n v="9576"/>
    <n v="1"/>
    <s v="노르웨이9576"/>
    <n v="172500"/>
    <n v="0"/>
    <n v="172500"/>
    <n v="10000"/>
    <s v="EG298677037KR"/>
    <s v="2022-11-21"/>
    <d v="2022-11-28T00:00:00"/>
    <x v="1"/>
    <x v="4"/>
  </r>
  <r>
    <x v="279"/>
    <s v="O221104058665"/>
    <x v="1"/>
    <s v="4분기(12월)"/>
    <x v="0"/>
    <m/>
    <s v="노르웨이"/>
    <s v="김형진"/>
    <n v="13370"/>
    <n v="1"/>
    <s v="노르웨이13370"/>
    <n v="228500"/>
    <n v="0"/>
    <n v="228500"/>
    <n v="10000"/>
    <s v="EG298677045KR"/>
    <s v="2022-11-21"/>
    <d v="2022-11-28T00:00:00"/>
    <x v="1"/>
    <x v="4"/>
  </r>
  <r>
    <x v="279"/>
    <s v="O221104058665"/>
    <x v="1"/>
    <s v="4분기(12월)"/>
    <x v="0"/>
    <m/>
    <s v="노르웨이"/>
    <s v="김형진"/>
    <n v="11220"/>
    <n v="1"/>
    <s v="노르웨이11220"/>
    <n v="196500"/>
    <n v="0"/>
    <n v="196500"/>
    <n v="10000"/>
    <s v="EG298677054KR"/>
    <s v="2022-11-21"/>
    <d v="2022-11-28T00:00:00"/>
    <x v="1"/>
    <x v="4"/>
  </r>
  <r>
    <x v="279"/>
    <s v="O221104058665"/>
    <x v="1"/>
    <s v="4분기(12월)"/>
    <x v="0"/>
    <m/>
    <s v="노르웨이"/>
    <s v="김형진"/>
    <n v="11230"/>
    <n v="1"/>
    <s v="노르웨이11230"/>
    <n v="196500"/>
    <n v="0"/>
    <n v="196500"/>
    <n v="10000"/>
    <s v="EG298677068KR"/>
    <s v="2022-11-21"/>
    <d v="2022-11-28T00:00:00"/>
    <x v="1"/>
    <x v="4"/>
  </r>
  <r>
    <x v="280"/>
    <s v="O221102058556"/>
    <x v="1"/>
    <s v="4분기(12월)"/>
    <x v="0"/>
    <m/>
    <s v="노르웨이"/>
    <s v="이봉규"/>
    <n v="12560"/>
    <n v="1"/>
    <s v="노르웨이12560"/>
    <n v="220500"/>
    <n v="0"/>
    <n v="220500"/>
    <n v="10000"/>
    <s v="EG298677108KR"/>
    <s v="2022-11-21"/>
    <d v="2022-11-28T00:00:00"/>
    <x v="1"/>
    <x v="4"/>
  </r>
  <r>
    <x v="280"/>
    <s v="O221102058556"/>
    <x v="1"/>
    <s v="4분기(12월)"/>
    <x v="0"/>
    <m/>
    <s v="노르웨이"/>
    <s v="이봉규"/>
    <n v="13100"/>
    <n v="1"/>
    <s v="노르웨이13100"/>
    <n v="228500"/>
    <n v="0"/>
    <n v="228500"/>
    <n v="10000"/>
    <s v="EG298677111KR"/>
    <s v="2022-11-21"/>
    <d v="2022-11-28T00:00:00"/>
    <x v="1"/>
    <x v="4"/>
  </r>
  <r>
    <x v="280"/>
    <s v="O221102058556"/>
    <x v="1"/>
    <s v="4분기(12월)"/>
    <x v="0"/>
    <m/>
    <s v="노르웨이"/>
    <s v="이봉규"/>
    <n v="11130"/>
    <n v="1"/>
    <s v="노르웨이11130"/>
    <n v="196500"/>
    <n v="0"/>
    <n v="196500"/>
    <n v="10000"/>
    <s v="EG298677125KR"/>
    <s v="2022-11-21"/>
    <d v="2022-11-28T00:00:00"/>
    <x v="1"/>
    <x v="4"/>
  </r>
  <r>
    <x v="280"/>
    <s v="O221102058556"/>
    <x v="1"/>
    <s v="4분기(12월)"/>
    <x v="0"/>
    <m/>
    <s v="노르웨이"/>
    <s v="이봉규"/>
    <n v="7650"/>
    <n v="1"/>
    <s v="노르웨이7650"/>
    <n v="141000"/>
    <n v="0"/>
    <n v="141000"/>
    <n v="10000"/>
    <s v="EG298677139KR"/>
    <s v="2022-11-21"/>
    <d v="2022-11-28T00:00:00"/>
    <x v="1"/>
    <x v="4"/>
  </r>
  <r>
    <x v="273"/>
    <s v="O221107058755"/>
    <x v="10"/>
    <s v="4분기(12월)"/>
    <x v="0"/>
    <m/>
    <s v="멕시코"/>
    <s v="계희도"/>
    <n v="7650"/>
    <n v="1"/>
    <s v="멕시코7650"/>
    <n v="216400"/>
    <n v="0"/>
    <n v="216400"/>
    <n v="10000"/>
    <s v="EG298691396KR"/>
    <s v="2022-11-21"/>
    <d v="2022-11-28T00:00:00"/>
    <x v="1"/>
    <x v="4"/>
  </r>
  <r>
    <x v="273"/>
    <s v="O221107058755"/>
    <x v="10"/>
    <s v="4분기(12월)"/>
    <x v="0"/>
    <m/>
    <s v="멕시코"/>
    <s v="계희도"/>
    <n v="7650"/>
    <n v="1"/>
    <s v="멕시코7650"/>
    <n v="216400"/>
    <n v="0"/>
    <n v="216400"/>
    <n v="10000"/>
    <s v="EG298691405KR"/>
    <s v="2022-11-21"/>
    <d v="2022-11-28T00:00:00"/>
    <x v="1"/>
    <x v="4"/>
  </r>
  <r>
    <x v="278"/>
    <s v="O221108058772"/>
    <x v="1"/>
    <s v="4분기(12월)"/>
    <x v="0"/>
    <m/>
    <s v="노르웨이"/>
    <s v="김광우"/>
    <n v="12300"/>
    <n v="1"/>
    <s v="노르웨이12300"/>
    <n v="212500"/>
    <n v="0"/>
    <n v="212500"/>
    <n v="10000"/>
    <s v="EG298706365KR"/>
    <s v="2022-11-21"/>
    <d v="2022-11-28T00:00:00"/>
    <x v="1"/>
    <x v="4"/>
  </r>
  <r>
    <x v="273"/>
    <s v="O221107058755"/>
    <x v="10"/>
    <s v="4분기(12월)"/>
    <x v="0"/>
    <m/>
    <s v="멕시코"/>
    <s v="계희도"/>
    <n v="4845"/>
    <n v="1"/>
    <s v="멕시코4845"/>
    <n v="141500"/>
    <n v="0"/>
    <n v="141500"/>
    <n v="10000"/>
    <s v="EG298675447KR"/>
    <s v="2022-11-23"/>
    <d v="2022-11-30T00:00:00"/>
    <x v="1"/>
    <x v="4"/>
  </r>
  <r>
    <x v="275"/>
    <s v="O221106058716"/>
    <x v="5"/>
    <s v="4분기(12월)"/>
    <x v="0"/>
    <m/>
    <s v="아랍에미리트"/>
    <s v="박정현"/>
    <n v="7650"/>
    <n v="1"/>
    <s v="아랍에미리트7650"/>
    <n v="139400"/>
    <n v="0"/>
    <n v="139400"/>
    <n v="10000"/>
    <s v="EG298676195KR"/>
    <s v="2022-11-23"/>
    <d v="2022-11-30T00:00:00"/>
    <x v="1"/>
    <x v="4"/>
  </r>
  <r>
    <x v="277"/>
    <s v="O221103058625"/>
    <x v="1"/>
    <s v="4분기(12월)"/>
    <x v="0"/>
    <m/>
    <s v="일본"/>
    <s v="황시철"/>
    <n v="11280"/>
    <n v="1"/>
    <s v="일본11280"/>
    <n v="77000"/>
    <n v="0"/>
    <n v="77000"/>
    <n v="10000"/>
    <s v="EG298676840KR"/>
    <s v="2022-11-23"/>
    <d v="2022-11-30T00:00:00"/>
    <x v="1"/>
    <x v="4"/>
  </r>
  <r>
    <x v="277"/>
    <s v="O221103058625"/>
    <x v="1"/>
    <s v="4분기(12월)"/>
    <x v="0"/>
    <m/>
    <s v="일본"/>
    <s v="황시철"/>
    <n v="7650"/>
    <n v="1"/>
    <s v="일본7650"/>
    <n v="61500"/>
    <n v="0"/>
    <n v="61500"/>
    <n v="10000"/>
    <s v="EG298676853KR"/>
    <s v="2022-11-23"/>
    <d v="2022-11-30T00:00:00"/>
    <x v="1"/>
    <x v="4"/>
  </r>
  <r>
    <x v="279"/>
    <s v="O221104058665"/>
    <x v="1"/>
    <s v="4분기(12월)"/>
    <x v="0"/>
    <m/>
    <s v="노르웨이"/>
    <s v="김형진"/>
    <n v="7650"/>
    <n v="1"/>
    <s v="노르웨이7650"/>
    <n v="141000"/>
    <n v="0"/>
    <n v="141000"/>
    <n v="10000"/>
    <s v="EG298677071KR"/>
    <s v="2022-11-23"/>
    <d v="2022-11-30T00:00:00"/>
    <x v="1"/>
    <x v="4"/>
  </r>
  <r>
    <x v="279"/>
    <s v="O221104058665"/>
    <x v="1"/>
    <s v="4분기(12월)"/>
    <x v="0"/>
    <m/>
    <s v="노르웨이"/>
    <s v="김형진"/>
    <n v="7650"/>
    <n v="1"/>
    <s v="노르웨이7650"/>
    <n v="141000"/>
    <n v="0"/>
    <n v="141000"/>
    <n v="10000"/>
    <s v="EG298677085KR"/>
    <s v="2022-11-23"/>
    <d v="2022-11-30T00:00:00"/>
    <x v="1"/>
    <x v="4"/>
  </r>
  <r>
    <x v="279"/>
    <s v="O221104058665"/>
    <x v="1"/>
    <s v="4분기(12월)"/>
    <x v="0"/>
    <m/>
    <s v="노르웨이"/>
    <s v="김형진"/>
    <n v="7650"/>
    <n v="1"/>
    <s v="노르웨이7650"/>
    <n v="141000"/>
    <n v="0"/>
    <n v="141000"/>
    <n v="10000"/>
    <s v="EG298677099KR"/>
    <s v="2022-11-23"/>
    <d v="2022-11-30T00:00:00"/>
    <x v="1"/>
    <x v="4"/>
  </r>
  <r>
    <x v="280"/>
    <s v="O221102058556"/>
    <x v="1"/>
    <s v="4분기(12월)"/>
    <x v="0"/>
    <m/>
    <s v="노르웨이"/>
    <s v="이봉규"/>
    <n v="7650"/>
    <n v="1"/>
    <s v="노르웨이7650"/>
    <n v="141000"/>
    <n v="0"/>
    <n v="141000"/>
    <n v="10000"/>
    <s v="EG298677142KR"/>
    <s v="2022-11-23"/>
    <d v="2022-11-30T00:00:00"/>
    <x v="1"/>
    <x v="4"/>
  </r>
  <r>
    <x v="280"/>
    <s v="O221102058556"/>
    <x v="1"/>
    <s v="4분기(12월)"/>
    <x v="0"/>
    <m/>
    <s v="노르웨이"/>
    <s v="이봉규"/>
    <n v="7650"/>
    <n v="1"/>
    <s v="노르웨이7650"/>
    <n v="141000"/>
    <n v="0"/>
    <n v="141000"/>
    <n v="10000"/>
    <s v="EG298964041KR"/>
    <s v="2022-11-28"/>
    <d v="2022-12-05T00:00:00"/>
    <x v="1"/>
    <x v="4"/>
  </r>
  <r>
    <x v="277"/>
    <s v="O221103058625"/>
    <x v="1"/>
    <s v="4분기(12월)"/>
    <x v="0"/>
    <m/>
    <s v="일본"/>
    <s v="황시철"/>
    <n v="8590"/>
    <n v="1"/>
    <s v="일본8590"/>
    <n v="66000"/>
    <n v="0"/>
    <n v="66000"/>
    <n v="10000"/>
    <s v="EG298964055KR"/>
    <s v="2022-11-28"/>
    <d v="2022-12-05T00:00:00"/>
    <x v="1"/>
    <x v="4"/>
  </r>
  <r>
    <x v="275"/>
    <s v="O221106058716"/>
    <x v="5"/>
    <s v="4분기(12월)"/>
    <x v="0"/>
    <m/>
    <s v="아랍에미리트"/>
    <s v="박정현"/>
    <n v="4845"/>
    <n v="1"/>
    <s v="아랍에미리트4845"/>
    <n v="94500"/>
    <n v="0"/>
    <n v="94500"/>
    <n v="10000"/>
    <s v="EG298964072KR"/>
    <s v="2022-11-28"/>
    <d v="2022-12-05T00:00:00"/>
    <x v="1"/>
    <x v="4"/>
  </r>
  <r>
    <x v="278"/>
    <s v="O221108058772"/>
    <x v="1"/>
    <s v="4분기(12월)"/>
    <x v="0"/>
    <m/>
    <s v="노르웨이"/>
    <s v="김광우"/>
    <n v="7650"/>
    <n v="1"/>
    <s v="노르웨이7650"/>
    <n v="141000"/>
    <n v="0"/>
    <n v="141000"/>
    <n v="10000"/>
    <s v="EG298964086KR"/>
    <s v="2022-11-28"/>
    <d v="2022-12-05T00:00:00"/>
    <x v="1"/>
    <x v="4"/>
  </r>
  <r>
    <x v="281"/>
    <s v="O221107058755"/>
    <x v="10"/>
    <s v="4분기(12월)"/>
    <x v="1"/>
    <m/>
    <s v="멕시코"/>
    <s v="계희도"/>
    <n v="1248"/>
    <n v="1"/>
    <s v="멕시코1248"/>
    <n v="54250"/>
    <n v="0"/>
    <n v="54250"/>
    <n v="0"/>
    <s v="EG299112955KR"/>
    <s v="2022-11-30"/>
    <d v="2022-12-07T00:00:00"/>
    <x v="1"/>
    <x v="4"/>
  </r>
  <r>
    <x v="282"/>
    <s v="O221104058649"/>
    <x v="10"/>
    <s v="4분기(12월)"/>
    <x v="1"/>
    <m/>
    <s v="멕시코"/>
    <s v="박진홍"/>
    <n v="2340"/>
    <n v="1"/>
    <s v="멕시코2340"/>
    <n v="81000"/>
    <n v="0"/>
    <n v="81000"/>
    <n v="0"/>
    <s v="EG299112969KR"/>
    <s v="2022-11-30"/>
    <d v="2022-12-07T00:00:00"/>
    <x v="1"/>
    <x v="4"/>
  </r>
  <r>
    <x v="283"/>
    <s v="O221108058772"/>
    <x v="1"/>
    <s v="4분기(12월)"/>
    <x v="1"/>
    <m/>
    <s v="노르웨이"/>
    <s v="김광우"/>
    <n v="1620"/>
    <n v="1"/>
    <s v="노르웨이1620"/>
    <n v="51000"/>
    <n v="0"/>
    <n v="51000"/>
    <n v="0"/>
    <s v="EG299112972KR"/>
    <s v="2022-11-30"/>
    <d v="2022-12-07T00:00:00"/>
    <x v="1"/>
    <x v="4"/>
  </r>
  <r>
    <x v="284"/>
    <s v="O221102058556"/>
    <x v="1"/>
    <s v="4분기(12월)"/>
    <x v="1"/>
    <m/>
    <s v="노르웨이"/>
    <s v="이봉규"/>
    <n v="2430"/>
    <n v="1"/>
    <s v="노르웨이2430"/>
    <n v="61500"/>
    <n v="0"/>
    <n v="61500"/>
    <n v="0"/>
    <s v="EG299112986KR"/>
    <s v="2022-11-30"/>
    <d v="2022-12-07T00:00:00"/>
    <x v="1"/>
    <x v="4"/>
  </r>
  <r>
    <x v="285"/>
    <s v="O221020058414"/>
    <x v="3"/>
    <s v="4분기(12월)"/>
    <x v="1"/>
    <m/>
    <s v="미얀마"/>
    <s v="김재원"/>
    <n v="1500"/>
    <n v="1"/>
    <s v="미얀마1500"/>
    <n v="79588"/>
    <n v="0"/>
    <n v="79588"/>
    <n v="0"/>
    <n v="3062268311"/>
    <d v="2022-11-29T00:00:00"/>
    <d v="2022-12-06T00:00:00"/>
    <x v="2"/>
    <x v="5"/>
  </r>
  <r>
    <x v="286"/>
    <s v="O221108058768"/>
    <x v="1"/>
    <s v="4분기(12월)"/>
    <x v="1"/>
    <m/>
    <s v="파나마"/>
    <s v="이규호"/>
    <n v="7000"/>
    <n v="1"/>
    <s v="파나마7000"/>
    <n v="457368"/>
    <n v="0"/>
    <n v="457368"/>
    <n v="0"/>
    <n v="1931610892"/>
    <d v="2022-12-01T00:00:00"/>
    <d v="2022-12-08T00:00:00"/>
    <x v="2"/>
    <x v="5"/>
  </r>
  <r>
    <x v="287"/>
    <s v="O221104058666"/>
    <x v="5"/>
    <s v="4분기(12월)"/>
    <x v="1"/>
    <m/>
    <s v="인도"/>
    <s v="장봉진"/>
    <n v="6500"/>
    <n v="1"/>
    <s v="인도6500"/>
    <n v="224237"/>
    <n v="0"/>
    <n v="224237"/>
    <n v="0"/>
    <n v="1931622420"/>
    <d v="2022-12-01T00:00:00"/>
    <d v="2022-12-08T00:00:00"/>
    <x v="2"/>
    <x v="5"/>
  </r>
  <r>
    <x v="288"/>
    <s v="O221104058669"/>
    <x v="5"/>
    <s v="4분기(12월)"/>
    <x v="1"/>
    <m/>
    <s v="인도"/>
    <s v="김정현"/>
    <n v="1500"/>
    <n v="1"/>
    <s v="인도1500"/>
    <n v="89434"/>
    <n v="0"/>
    <n v="89434"/>
    <n v="0"/>
    <n v="1931622431"/>
    <d v="2022-12-01T00:00:00"/>
    <d v="2022-12-08T00:00:00"/>
    <x v="2"/>
    <x v="5"/>
  </r>
  <r>
    <x v="289"/>
    <s v="O221104058659"/>
    <x v="5"/>
    <s v="4분기(12월)"/>
    <x v="1"/>
    <m/>
    <s v="인도"/>
    <s v="김정민"/>
    <n v="2500"/>
    <n v="1"/>
    <s v="인도2500"/>
    <n v="144514"/>
    <n v="0"/>
    <n v="144514"/>
    <n v="0"/>
    <n v="1931622442"/>
    <d v="2022-12-01T00:00:00"/>
    <d v="2022-12-08T00:00:00"/>
    <x v="2"/>
    <x v="5"/>
  </r>
  <r>
    <x v="290"/>
    <s v="O221102058554"/>
    <x v="4"/>
    <s v="4분기(12월)"/>
    <x v="1"/>
    <m/>
    <s v="미얀마"/>
    <s v="장형일"/>
    <n v="1500"/>
    <n v="1"/>
    <s v="미얀마1500"/>
    <n v="81845"/>
    <n v="0"/>
    <n v="81845"/>
    <n v="0"/>
    <n v="4453580423"/>
    <d v="2022-12-01T00:00:00"/>
    <d v="2022-12-08T00:00:00"/>
    <x v="2"/>
    <x v="5"/>
  </r>
  <r>
    <x v="291"/>
    <s v="O221105058683"/>
    <x v="7"/>
    <s v="4분기(12월)"/>
    <x v="1"/>
    <m/>
    <s v="인도"/>
    <s v="김규성"/>
    <n v="5500"/>
    <n v="1"/>
    <s v="인도5500"/>
    <n v="205632"/>
    <n v="0"/>
    <n v="205632"/>
    <n v="0"/>
    <n v="4453604584"/>
    <d v="2022-12-01T00:00:00"/>
    <d v="2022-12-08T00:00:00"/>
    <x v="2"/>
    <x v="5"/>
  </r>
  <r>
    <x v="292"/>
    <s v="O221107058732"/>
    <x v="5"/>
    <s v="4분기(12월)"/>
    <x v="1"/>
    <m/>
    <s v="인도"/>
    <s v="정말곤"/>
    <n v="2000"/>
    <n v="1"/>
    <s v="인도2000"/>
    <n v="111221"/>
    <n v="0"/>
    <n v="111221"/>
    <n v="0"/>
    <n v="4453604595"/>
    <d v="2022-12-01T00:00:00"/>
    <d v="2022-12-08T00:00:00"/>
    <x v="2"/>
    <x v="5"/>
  </r>
  <r>
    <x v="293"/>
    <s v="O221125058813"/>
    <x v="16"/>
    <s v="4분기(12월)"/>
    <x v="1"/>
    <m/>
    <s v="사우디아라비아"/>
    <s v="이승진"/>
    <n v="4000"/>
    <n v="1"/>
    <s v="사우디아라비아4000"/>
    <n v="259978"/>
    <n v="0"/>
    <n v="259978"/>
    <n v="0"/>
    <n v="2339042742"/>
    <d v="2022-12-16T00:00:00"/>
    <d v="2022-12-23T00:00:00"/>
    <x v="2"/>
    <x v="5"/>
  </r>
  <r>
    <x v="294"/>
    <s v="O221108058781"/>
    <x v="5"/>
    <s v="4분기(12월)"/>
    <x v="0"/>
    <m/>
    <s v="중국"/>
    <s v="이동훈"/>
    <n v="12000"/>
    <n v="2"/>
    <s v="중국12000"/>
    <n v="168000"/>
    <n v="11760"/>
    <n v="179760"/>
    <n v="0"/>
    <s v="SF1621945913209"/>
    <d v="2022-12-15T00:00:00"/>
    <d v="2022-12-27T00:00:00"/>
    <x v="0"/>
    <x v="6"/>
  </r>
  <r>
    <x v="295"/>
    <s v="O221108058776"/>
    <x v="5"/>
    <s v="4분기(12월)"/>
    <x v="0"/>
    <m/>
    <s v="중국"/>
    <s v="최정욱"/>
    <n v="29000"/>
    <n v="3"/>
    <s v="중국29000"/>
    <n v="406000"/>
    <n v="28420"/>
    <n v="434420"/>
    <n v="0"/>
    <s v="DNIC2022121501"/>
    <d v="2022-12-15T00:00:00"/>
    <d v="2022-12-27T00:00:00"/>
    <x v="0"/>
    <x v="6"/>
  </r>
  <r>
    <x v="296"/>
    <s v="O221108058766"/>
    <x v="12"/>
    <s v="4분기(12월)"/>
    <x v="0"/>
    <m/>
    <s v="중국"/>
    <s v="김형동"/>
    <n v="44000"/>
    <n v="6"/>
    <s v="중국44000"/>
    <n v="616000"/>
    <n v="43120"/>
    <n v="659120"/>
    <n v="0"/>
    <s v="DNIC2022121502"/>
    <d v="2022-12-15T00:00:00"/>
    <d v="2022-12-27T00:00:00"/>
    <x v="0"/>
    <x v="6"/>
  </r>
  <r>
    <x v="297"/>
    <s v="O221106058726"/>
    <x v="5"/>
    <s v="4분기(12월)"/>
    <x v="0"/>
    <m/>
    <s v="중국"/>
    <s v="박기환"/>
    <n v="32000"/>
    <n v="3"/>
    <s v="중국32000"/>
    <n v="448000"/>
    <n v="31360"/>
    <n v="479360"/>
    <n v="0"/>
    <s v="SF1668948239188"/>
    <d v="2022-12-15T00:00:00"/>
    <d v="2022-12-27T00:00:00"/>
    <x v="0"/>
    <x v="6"/>
  </r>
  <r>
    <x v="298"/>
    <s v="O221106058724"/>
    <x v="12"/>
    <s v="4분기(12월)"/>
    <x v="0"/>
    <m/>
    <s v="중국"/>
    <s v="최성기"/>
    <n v="8000"/>
    <n v="1"/>
    <s v="중국8000"/>
    <n v="112000"/>
    <n v="7840"/>
    <n v="119840"/>
    <n v="0"/>
    <s v="SF1621977915608"/>
    <d v="2022-12-15T00:00:00"/>
    <d v="2022-12-27T00:00:00"/>
    <x v="0"/>
    <x v="6"/>
  </r>
  <r>
    <x v="299"/>
    <s v="O221105058694"/>
    <x v="5"/>
    <s v="4분기(12월)"/>
    <x v="0"/>
    <m/>
    <s v="중국"/>
    <s v="박대규"/>
    <n v="24000"/>
    <n v="3"/>
    <s v="중국24000"/>
    <n v="336000"/>
    <n v="23520"/>
    <n v="359520"/>
    <n v="0"/>
    <s v="SF1385809581394"/>
    <d v="2022-12-15T00:00:00"/>
    <d v="2022-12-27T00:00:00"/>
    <x v="0"/>
    <x v="6"/>
  </r>
  <r>
    <x v="300"/>
    <s v="O221104058661"/>
    <x v="12"/>
    <s v="4분기(12월)"/>
    <x v="0"/>
    <m/>
    <s v="중국"/>
    <s v="강덕혼"/>
    <n v="35000"/>
    <n v="4"/>
    <s v="중국35000"/>
    <n v="490000"/>
    <n v="34300"/>
    <n v="524300"/>
    <n v="0"/>
    <s v="SF1668918239888"/>
    <d v="2022-12-15T00:00:00"/>
    <d v="2022-12-27T00:00:00"/>
    <x v="0"/>
    <x v="6"/>
  </r>
  <r>
    <x v="301"/>
    <s v="O221104058658"/>
    <x v="5"/>
    <s v="4분기(12월)"/>
    <x v="0"/>
    <m/>
    <s v="중국"/>
    <s v="우대호"/>
    <n v="37000"/>
    <n v="4"/>
    <s v="중국37000"/>
    <n v="518000"/>
    <n v="36260"/>
    <n v="554260"/>
    <n v="0"/>
    <s v="SF1690769486797"/>
    <d v="2022-12-15T00:00:00"/>
    <d v="2022-12-27T00:00:00"/>
    <x v="0"/>
    <x v="6"/>
  </r>
  <r>
    <x v="302"/>
    <s v="O221104058650"/>
    <x v="5"/>
    <s v="4분기(12월)"/>
    <x v="0"/>
    <m/>
    <s v="중국"/>
    <s v="김동록"/>
    <n v="22000"/>
    <n v="3"/>
    <s v="중국22000"/>
    <n v="308000"/>
    <n v="21560"/>
    <n v="329560"/>
    <n v="0"/>
    <s v="SF1385566481491"/>
    <d v="2022-12-15T00:00:00"/>
    <d v="2022-12-27T00:00:00"/>
    <x v="0"/>
    <x v="6"/>
  </r>
  <r>
    <x v="303"/>
    <s v="O221102058585"/>
    <x v="5"/>
    <s v="4분기(12월)"/>
    <x v="0"/>
    <m/>
    <s v="중국"/>
    <s v="천승환"/>
    <n v="63000"/>
    <n v="6"/>
    <s v="중국63000"/>
    <n v="882000"/>
    <n v="61740"/>
    <n v="943740"/>
    <n v="0"/>
    <s v="SF1690768486993"/>
    <d v="2022-12-15T00:00:00"/>
    <d v="2022-12-27T00:00:00"/>
    <x v="0"/>
    <x v="6"/>
  </r>
  <r>
    <x v="304"/>
    <s v="O221102058547"/>
    <x v="12"/>
    <s v="4분기(12월)"/>
    <x v="0"/>
    <m/>
    <s v="중국"/>
    <s v="김지훈"/>
    <n v="28000"/>
    <n v="3"/>
    <s v="중국28000"/>
    <n v="392000"/>
    <n v="27440"/>
    <n v="419440"/>
    <n v="0"/>
    <s v="SF1691589211399"/>
    <d v="2022-12-15T00:00:00"/>
    <d v="2022-12-27T00:00:00"/>
    <x v="0"/>
    <x v="6"/>
  </r>
  <r>
    <x v="305"/>
    <s v="O221027058476"/>
    <x v="14"/>
    <s v="4분기(12월)"/>
    <x v="0"/>
    <m/>
    <s v="중국"/>
    <s v="추정국"/>
    <n v="5000"/>
    <n v="1"/>
    <s v="중국5000"/>
    <n v="70000"/>
    <n v="4900"/>
    <n v="74900"/>
    <n v="0"/>
    <s v="SF1621913913506"/>
    <d v="2022-12-15T00:00:00"/>
    <d v="2022-12-27T00:00:00"/>
    <x v="0"/>
    <x v="6"/>
  </r>
  <r>
    <x v="306"/>
    <s v="O221027058475"/>
    <x v="18"/>
    <s v="4분기(12월)"/>
    <x v="0"/>
    <m/>
    <s v="중국"/>
    <s v="구태형"/>
    <n v="3000"/>
    <n v="1"/>
    <s v="중국3000"/>
    <n v="42000"/>
    <n v="2940"/>
    <n v="44940"/>
    <n v="0"/>
    <s v="SF1650792171855"/>
    <d v="2022-12-15T00:00:00"/>
    <d v="2022-12-27T00:00:00"/>
    <x v="0"/>
    <x v="6"/>
  </r>
  <r>
    <x v="307"/>
    <s v="O221027058473"/>
    <x v="18"/>
    <s v="4분기(12월)"/>
    <x v="0"/>
    <m/>
    <s v="중국"/>
    <s v="장철수"/>
    <n v="11000"/>
    <n v="1"/>
    <s v="중국11000"/>
    <n v="154000"/>
    <n v="10780"/>
    <n v="164780"/>
    <n v="0"/>
    <s v="SF1689497425604"/>
    <d v="2022-12-15T00:00:00"/>
    <d v="2022-12-27T00:00:00"/>
    <x v="0"/>
    <x v="6"/>
  </r>
  <r>
    <x v="308"/>
    <s v="O221026058471"/>
    <x v="19"/>
    <s v="4분기(12월)"/>
    <x v="0"/>
    <m/>
    <s v="중국"/>
    <s v="김양회"/>
    <n v="26000"/>
    <n v="2"/>
    <s v="중국26000"/>
    <n v="364000"/>
    <n v="25480"/>
    <n v="389480"/>
    <n v="0"/>
    <s v="SF1623926415058"/>
    <d v="2022-12-15T00:00:00"/>
    <d v="2022-12-27T00:00:00"/>
    <x v="0"/>
    <x v="6"/>
  </r>
  <r>
    <x v="309"/>
    <s v="O221025058470"/>
    <x v="14"/>
    <s v="4분기(12월)"/>
    <x v="0"/>
    <m/>
    <s v="중국"/>
    <s v="고형민"/>
    <n v="27000"/>
    <n v="3"/>
    <s v="중국27000"/>
    <n v="378000"/>
    <n v="26460"/>
    <n v="404460"/>
    <n v="0"/>
    <s v="SF1659492481812"/>
    <d v="2022-12-15T00:00:00"/>
    <d v="2022-12-27T00:00:00"/>
    <x v="0"/>
    <x v="6"/>
  </r>
  <r>
    <x v="310"/>
    <s v="O221025058467"/>
    <x v="14"/>
    <s v="4분기(12월)"/>
    <x v="0"/>
    <m/>
    <s v="중국"/>
    <s v="김민철"/>
    <n v="32000"/>
    <n v="4"/>
    <s v="중국32000"/>
    <n v="448000"/>
    <n v="31360"/>
    <n v="479360"/>
    <n v="0"/>
    <s v="SF1650192461897"/>
    <d v="2022-12-15T00:00:00"/>
    <d v="2022-12-27T00:00:00"/>
    <x v="0"/>
    <x v="6"/>
  </r>
  <r>
    <x v="311"/>
    <s v="O221024058464"/>
    <x v="14"/>
    <s v="4분기(12월)"/>
    <x v="0"/>
    <m/>
    <s v="중국"/>
    <s v="김진만"/>
    <n v="58000"/>
    <n v="6"/>
    <s v="중국58000"/>
    <n v="812000"/>
    <n v="56840"/>
    <n v="868840"/>
    <n v="0"/>
    <s v="SF1601625987980"/>
    <d v="2022-12-15T00:00:00"/>
    <d v="2022-12-27T00:00:00"/>
    <x v="0"/>
    <x v="6"/>
  </r>
  <r>
    <x v="312"/>
    <s v="O221024058463"/>
    <x v="14"/>
    <s v="4분기(12월)"/>
    <x v="0"/>
    <m/>
    <s v="중국"/>
    <s v="한상욱"/>
    <n v="46000"/>
    <n v="5"/>
    <s v="중국46000"/>
    <n v="644000"/>
    <n v="45080"/>
    <n v="689080"/>
    <n v="0"/>
    <s v="SF1649997517690"/>
    <d v="2022-12-15T00:00:00"/>
    <d v="2022-12-27T00:00:00"/>
    <x v="0"/>
    <x v="6"/>
  </r>
  <r>
    <x v="313"/>
    <s v="O221024058462"/>
    <x v="14"/>
    <s v="4분기(12월)"/>
    <x v="0"/>
    <m/>
    <s v="중국"/>
    <s v="민동준"/>
    <n v="44000"/>
    <n v="6"/>
    <s v="중국44000"/>
    <n v="616000"/>
    <n v="43120"/>
    <n v="659120"/>
    <n v="0"/>
    <s v="SF1668931239981"/>
    <d v="2022-12-15T00:00:00"/>
    <d v="2022-12-27T00:00:00"/>
    <x v="0"/>
    <x v="6"/>
  </r>
  <r>
    <x v="314"/>
    <s v="O221022058461"/>
    <x v="18"/>
    <s v="4분기(12월)"/>
    <x v="0"/>
    <m/>
    <s v="중국"/>
    <s v="박기수"/>
    <n v="20000"/>
    <n v="2"/>
    <s v="중국20000"/>
    <n v="280000"/>
    <n v="19600"/>
    <n v="299600"/>
    <n v="0"/>
    <s v="SF1674046844952"/>
    <d v="2022-12-15T00:00:00"/>
    <d v="2022-12-27T00:00:00"/>
    <x v="0"/>
    <x v="6"/>
  </r>
  <r>
    <x v="315"/>
    <s v="O221021058460"/>
    <x v="18"/>
    <s v="4분기(12월)"/>
    <x v="0"/>
    <m/>
    <s v="중국"/>
    <s v="정진성"/>
    <n v="42000"/>
    <n v="4"/>
    <s v="중국42000"/>
    <n v="588000"/>
    <n v="41160"/>
    <n v="629160"/>
    <n v="0"/>
    <s v="SF1612798072213"/>
    <d v="2022-12-15T00:00:00"/>
    <d v="2022-12-27T00:00:00"/>
    <x v="0"/>
    <x v="6"/>
  </r>
  <r>
    <x v="316"/>
    <s v="O221021058459"/>
    <x v="14"/>
    <s v="4분기(12월)"/>
    <x v="0"/>
    <m/>
    <s v="중국"/>
    <s v="우병훈"/>
    <n v="40000"/>
    <n v="4"/>
    <s v="중국40000"/>
    <n v="560000"/>
    <n v="39200"/>
    <n v="599200"/>
    <n v="0"/>
    <s v="SF1385067481695"/>
    <d v="2022-12-15T00:00:00"/>
    <d v="2022-12-27T00:00:00"/>
    <x v="0"/>
    <x v="6"/>
  </r>
  <r>
    <x v="317"/>
    <s v="O221021058457"/>
    <x v="14"/>
    <s v="4분기(12월)"/>
    <x v="0"/>
    <m/>
    <s v="중국"/>
    <s v="유영근"/>
    <n v="32000"/>
    <n v="3"/>
    <s v="중국32000"/>
    <n v="448000"/>
    <n v="31360"/>
    <n v="479360"/>
    <n v="0"/>
    <s v="SF1640997596691"/>
    <d v="2022-12-15T00:00:00"/>
    <d v="2022-12-27T00:00:00"/>
    <x v="0"/>
    <x v="6"/>
  </r>
  <r>
    <x v="318"/>
    <s v="O221021058453"/>
    <x v="14"/>
    <s v="4분기(12월)"/>
    <x v="0"/>
    <m/>
    <s v="중국"/>
    <s v="김도현"/>
    <n v="18000"/>
    <n v="2"/>
    <s v="중국18000"/>
    <n v="252000"/>
    <n v="17640"/>
    <n v="269640"/>
    <n v="0"/>
    <s v="SF1668981239088"/>
    <d v="2022-12-15T00:00:00"/>
    <d v="2022-12-27T00:00:00"/>
    <x v="0"/>
    <x v="6"/>
  </r>
  <r>
    <x v="319"/>
    <s v="O221021058452"/>
    <x v="14"/>
    <s v="4분기(12월)"/>
    <x v="0"/>
    <m/>
    <s v="중국"/>
    <s v="최봉준"/>
    <n v="57000"/>
    <n v="6"/>
    <s v="중국57000"/>
    <n v="798000"/>
    <n v="55860"/>
    <n v="853860"/>
    <n v="0"/>
    <s v="SF1610798009215"/>
    <d v="2022-12-15T00:00:00"/>
    <d v="2022-12-27T00:00:00"/>
    <x v="0"/>
    <x v="6"/>
  </r>
  <r>
    <x v="320"/>
    <s v="O221021058451"/>
    <x v="19"/>
    <s v="4분기(12월)"/>
    <x v="0"/>
    <m/>
    <s v="중국"/>
    <s v="송방언"/>
    <n v="31000"/>
    <n v="3"/>
    <s v="중국31000"/>
    <n v="434000"/>
    <n v="30380"/>
    <n v="464380"/>
    <n v="0"/>
    <s v="SF1601625986621"/>
    <d v="2022-12-15T00:00:00"/>
    <d v="2022-12-27T00:00:00"/>
    <x v="0"/>
    <x v="6"/>
  </r>
  <r>
    <x v="321"/>
    <s v="O221021058449"/>
    <x v="14"/>
    <s v="4분기(12월)"/>
    <x v="0"/>
    <m/>
    <s v="중국"/>
    <s v="김찬주"/>
    <n v="7000"/>
    <n v="1"/>
    <s v="중국7000"/>
    <n v="98000"/>
    <n v="6860"/>
    <n v="104860"/>
    <n v="0"/>
    <s v="SF1621937915809"/>
    <d v="2022-12-15T00:00:00"/>
    <d v="2022-12-27T00:00:00"/>
    <x v="0"/>
    <x v="6"/>
  </r>
  <r>
    <x v="322"/>
    <s v="O221021058448"/>
    <x v="14"/>
    <s v="4분기(12월)"/>
    <x v="0"/>
    <m/>
    <s v="중국"/>
    <s v="임춘"/>
    <n v="32000"/>
    <n v="4"/>
    <s v="중국32000"/>
    <n v="448000"/>
    <n v="31360"/>
    <n v="479360"/>
    <n v="0"/>
    <s v="SF1385264481698"/>
    <d v="2022-12-15T00:00:00"/>
    <d v="2022-12-27T00:00:00"/>
    <x v="0"/>
    <x v="6"/>
  </r>
  <r>
    <x v="323"/>
    <s v="O221021058447"/>
    <x v="14"/>
    <s v="4분기(12월)"/>
    <x v="0"/>
    <m/>
    <s v="중국"/>
    <s v="신재오"/>
    <n v="47000"/>
    <n v="5"/>
    <s v="중국47000"/>
    <n v="658000"/>
    <n v="46060"/>
    <n v="704060"/>
    <n v="0"/>
    <s v="SF1385061481697"/>
    <d v="2022-12-15T00:00:00"/>
    <d v="2022-12-27T00:00:00"/>
    <x v="0"/>
    <x v="6"/>
  </r>
  <r>
    <x v="324"/>
    <s v="O221021058445"/>
    <x v="14"/>
    <s v="4분기(12월)"/>
    <x v="0"/>
    <m/>
    <s v="중국"/>
    <s v="채의석"/>
    <n v="30000"/>
    <n v="3"/>
    <s v="중국30000"/>
    <n v="420000"/>
    <n v="29400"/>
    <n v="449400"/>
    <n v="0"/>
    <s v="SF1601625987547"/>
    <d v="2022-12-15T00:00:00"/>
    <d v="2022-12-27T00:00:00"/>
    <x v="0"/>
    <x v="6"/>
  </r>
  <r>
    <x v="325"/>
    <s v="O221021058444"/>
    <x v="19"/>
    <s v="4분기(12월)"/>
    <x v="0"/>
    <m/>
    <s v="중국"/>
    <s v="김성열"/>
    <n v="26000"/>
    <n v="3"/>
    <s v="중국26000"/>
    <n v="364000"/>
    <n v="25480"/>
    <n v="389480"/>
    <n v="0"/>
    <s v="SF1674014844252"/>
    <d v="2022-12-15T00:00:00"/>
    <d v="2022-12-27T00:00:00"/>
    <x v="0"/>
    <x v="6"/>
  </r>
  <r>
    <x v="326"/>
    <s v="O221021058443"/>
    <x v="19"/>
    <s v="4분기(12월)"/>
    <x v="0"/>
    <m/>
    <s v="중국"/>
    <s v="ZhengXue"/>
    <n v="23000"/>
    <n v="2"/>
    <s v="중국23000"/>
    <n v="322000"/>
    <n v="22540"/>
    <n v="344540"/>
    <n v="0"/>
    <s v="SF1668993236880"/>
    <d v="2022-12-15T00:00:00"/>
    <d v="2022-12-27T00:00:00"/>
    <x v="0"/>
    <x v="6"/>
  </r>
  <r>
    <x v="327"/>
    <s v="O221021058442"/>
    <x v="14"/>
    <s v="4분기(12월)"/>
    <x v="0"/>
    <m/>
    <s v="중국"/>
    <s v="김준국"/>
    <n v="57000"/>
    <n v="6"/>
    <s v="중국57000"/>
    <n v="798000"/>
    <n v="55860"/>
    <n v="853860"/>
    <n v="0"/>
    <s v="SF1385703581393"/>
    <d v="2022-12-15T00:00:00"/>
    <d v="2022-12-27T00:00:00"/>
    <x v="0"/>
    <x v="6"/>
  </r>
  <r>
    <x v="328"/>
    <s v="O221021058441"/>
    <x v="14"/>
    <s v="4분기(12월)"/>
    <x v="0"/>
    <m/>
    <s v="중국"/>
    <s v="임병훈"/>
    <n v="25000"/>
    <n v="3"/>
    <s v="중국25000"/>
    <n v="350000"/>
    <n v="24500"/>
    <n v="374500"/>
    <n v="0"/>
    <s v="SF1668963236089"/>
    <d v="2022-12-15T00:00:00"/>
    <d v="2022-12-27T00:00:00"/>
    <x v="0"/>
    <x v="6"/>
  </r>
  <r>
    <x v="329"/>
    <s v="O221021058440"/>
    <x v="14"/>
    <s v="4분기(12월)"/>
    <x v="0"/>
    <m/>
    <s v="중국"/>
    <s v="하경수"/>
    <n v="28000"/>
    <n v="3"/>
    <s v="중국28000"/>
    <n v="392000"/>
    <n v="27440"/>
    <n v="419440"/>
    <n v="0"/>
    <s v="SF1621924915005"/>
    <d v="2022-12-15T00:00:00"/>
    <d v="2022-12-27T00:00:00"/>
    <x v="0"/>
    <x v="6"/>
  </r>
  <r>
    <x v="330"/>
    <s v="O221021058438"/>
    <x v="14"/>
    <s v="4분기(12월)"/>
    <x v="0"/>
    <m/>
    <s v="중국"/>
    <s v="유지훈"/>
    <n v="37000"/>
    <n v="4"/>
    <s v="중국37000"/>
    <n v="518000"/>
    <n v="36260"/>
    <n v="554260"/>
    <n v="0"/>
    <s v="SF1385862481499"/>
    <d v="2022-12-15T00:00:00"/>
    <d v="2022-12-27T00:00:00"/>
    <x v="0"/>
    <x v="6"/>
  </r>
  <r>
    <x v="331"/>
    <s v="O221021058437"/>
    <x v="14"/>
    <s v="4분기(12월)"/>
    <x v="0"/>
    <m/>
    <s v="중국"/>
    <s v="장영익"/>
    <n v="5000"/>
    <n v="1"/>
    <s v="중국5000"/>
    <n v="70000"/>
    <n v="4900"/>
    <n v="74900"/>
    <n v="0"/>
    <s v="SF1668921236787"/>
    <d v="2022-12-15T00:00:00"/>
    <d v="2022-12-27T00:00:00"/>
    <x v="0"/>
    <x v="6"/>
  </r>
  <r>
    <x v="332"/>
    <s v="O221021058432"/>
    <x v="14"/>
    <s v="4분기(12월)"/>
    <x v="0"/>
    <m/>
    <s v="중국"/>
    <s v="고재철"/>
    <n v="36000"/>
    <n v="4"/>
    <s v="중국36000"/>
    <n v="504000"/>
    <n v="35280"/>
    <n v="539280"/>
    <n v="0"/>
    <s v="SF1385209581393"/>
    <d v="2022-12-15T00:00:00"/>
    <d v="2022-12-27T00:00:00"/>
    <x v="0"/>
    <x v="6"/>
  </r>
  <r>
    <x v="333"/>
    <s v="O221021058431"/>
    <x v="14"/>
    <s v="4분기(12월)"/>
    <x v="0"/>
    <m/>
    <s v="중국"/>
    <s v="박태현"/>
    <n v="16000"/>
    <n v="2"/>
    <s v="중국16000"/>
    <n v="224000"/>
    <n v="15680"/>
    <n v="239680"/>
    <n v="0"/>
    <s v="SF1674069844251"/>
    <d v="2022-12-15T00:00:00"/>
    <d v="2022-12-27T00:00:00"/>
    <x v="0"/>
    <x v="6"/>
  </r>
  <r>
    <x v="334"/>
    <s v="O221020058428"/>
    <x v="14"/>
    <s v="4분기(12월)"/>
    <x v="0"/>
    <m/>
    <s v="중국"/>
    <s v="김효상"/>
    <n v="4000"/>
    <n v="1"/>
    <s v="중국4000"/>
    <n v="56000"/>
    <n v="3920"/>
    <n v="59920"/>
    <n v="0"/>
    <s v="SF1601626038051"/>
    <d v="2022-12-15T00:00:00"/>
    <d v="2022-12-27T00:00:00"/>
    <x v="0"/>
    <x v="6"/>
  </r>
  <r>
    <x v="335"/>
    <s v="O221020058427"/>
    <x v="14"/>
    <s v="4분기(12월)"/>
    <x v="0"/>
    <m/>
    <s v="중국"/>
    <s v="하장훈"/>
    <n v="3000"/>
    <n v="1"/>
    <s v="중국3000"/>
    <n v="42000"/>
    <n v="2940"/>
    <n v="44940"/>
    <n v="0"/>
    <s v="SF1674029844955"/>
    <d v="2022-12-15T00:00:00"/>
    <d v="2022-12-27T00:00:00"/>
    <x v="0"/>
    <x v="6"/>
  </r>
  <r>
    <x v="336"/>
    <s v="O221020058425"/>
    <x v="2"/>
    <s v="4분기(12월)"/>
    <x v="0"/>
    <m/>
    <s v="중국"/>
    <s v="강건욱"/>
    <n v="44000"/>
    <n v="4"/>
    <s v="중국44000"/>
    <n v="616000"/>
    <n v="43120"/>
    <n v="659120"/>
    <n v="0"/>
    <s v="SF1668958239484"/>
    <d v="2022-12-15T00:00:00"/>
    <d v="2022-12-27T00:00:00"/>
    <x v="0"/>
    <x v="6"/>
  </r>
  <r>
    <x v="337"/>
    <s v="O221020058423"/>
    <x v="2"/>
    <s v="4분기(12월)"/>
    <x v="0"/>
    <m/>
    <s v="중국"/>
    <s v="조중기"/>
    <n v="21000"/>
    <n v="2"/>
    <s v="중국21000"/>
    <n v="294000"/>
    <n v="20580"/>
    <n v="314580"/>
    <n v="0"/>
    <s v="SF1690761486793"/>
    <d v="2022-12-15T00:00:00"/>
    <d v="2022-12-27T00:00:00"/>
    <x v="0"/>
    <x v="6"/>
  </r>
  <r>
    <x v="338"/>
    <s v="O221020058419"/>
    <x v="14"/>
    <s v="4분기(12월)"/>
    <x v="0"/>
    <m/>
    <s v="중국"/>
    <s v="서영기"/>
    <n v="8000"/>
    <n v="1"/>
    <s v="중국8000"/>
    <n v="112000"/>
    <n v="7840"/>
    <n v="119840"/>
    <n v="0"/>
    <s v="SF1674097844058"/>
    <d v="2022-12-15T00:00:00"/>
    <d v="2022-12-27T00:00:00"/>
    <x v="0"/>
    <x v="6"/>
  </r>
  <r>
    <x v="339"/>
    <s v="O221020058418"/>
    <x v="14"/>
    <s v="4분기(12월)"/>
    <x v="0"/>
    <m/>
    <s v="중국"/>
    <s v="김성렬"/>
    <n v="9000"/>
    <n v="1"/>
    <s v="중국9000"/>
    <n v="126000"/>
    <n v="8820"/>
    <n v="134820"/>
    <n v="0"/>
    <s v="SF1674047844059"/>
    <d v="2022-12-15T00:00:00"/>
    <d v="2022-12-27T00:00:00"/>
    <x v="0"/>
    <x v="6"/>
  </r>
  <r>
    <x v="340"/>
    <s v="O221019058411"/>
    <x v="14"/>
    <s v="4분기(12월)"/>
    <x v="0"/>
    <m/>
    <s v="중국"/>
    <s v="오현석"/>
    <n v="35000"/>
    <n v="4"/>
    <s v="중국35000"/>
    <n v="490000"/>
    <n v="34300"/>
    <n v="524300"/>
    <n v="0"/>
    <s v="SF1689461470786"/>
    <d v="2022-12-15T00:00:00"/>
    <d v="2022-12-27T00:00:00"/>
    <x v="0"/>
    <x v="6"/>
  </r>
  <r>
    <x v="341"/>
    <s v="O221019058407"/>
    <x v="14"/>
    <s v="4분기(12월)"/>
    <x v="0"/>
    <m/>
    <s v="중국"/>
    <s v="이진승"/>
    <n v="23000"/>
    <n v="2"/>
    <s v="중국23000"/>
    <n v="322000"/>
    <n v="22540"/>
    <n v="344540"/>
    <n v="0"/>
    <s v="SF1668951239488"/>
    <d v="2022-12-15T00:00:00"/>
    <d v="2022-12-27T00:00:00"/>
    <x v="0"/>
    <x v="6"/>
  </r>
  <r>
    <x v="342"/>
    <s v="O221019058401"/>
    <x v="18"/>
    <s v="4분기(12월)"/>
    <x v="0"/>
    <m/>
    <s v="중국"/>
    <s v="이종호"/>
    <n v="38000"/>
    <n v="4"/>
    <s v="중국38000"/>
    <n v="532000"/>
    <n v="37240"/>
    <n v="569240"/>
    <n v="0"/>
    <s v="SF1689496474084"/>
    <d v="2022-12-15T00:00:00"/>
    <d v="2022-12-27T00:00:00"/>
    <x v="0"/>
    <x v="6"/>
  </r>
  <r>
    <x v="343"/>
    <s v="O221019058400"/>
    <x v="18"/>
    <s v="4분기(12월)"/>
    <x v="0"/>
    <m/>
    <s v="중국"/>
    <s v="최영호"/>
    <n v="28000"/>
    <n v="3"/>
    <s v="중국28000"/>
    <n v="392000"/>
    <n v="27440"/>
    <n v="419440"/>
    <n v="0"/>
    <s v="SF1385962481290"/>
    <d v="2022-12-15T00:00:00"/>
    <d v="2022-12-27T00:00:00"/>
    <x v="0"/>
    <x v="6"/>
  </r>
  <r>
    <x v="344"/>
    <s v="O221019058399"/>
    <x v="14"/>
    <s v="4분기(12월)"/>
    <x v="0"/>
    <m/>
    <s v="중국"/>
    <s v="안도창"/>
    <n v="45000"/>
    <n v="5"/>
    <s v="중국45000"/>
    <n v="630000"/>
    <n v="44100"/>
    <n v="674100"/>
    <n v="0"/>
    <s v="SF1690069486792"/>
    <d v="2022-12-15T00:00:00"/>
    <d v="2022-12-27T00:00:00"/>
    <x v="0"/>
    <x v="6"/>
  </r>
  <r>
    <x v="345"/>
    <s v="O221019058397"/>
    <x v="14"/>
    <s v="4분기(12월)"/>
    <x v="0"/>
    <m/>
    <s v="중국"/>
    <s v="이상엽"/>
    <n v="29000"/>
    <n v="3"/>
    <s v="중국29000"/>
    <n v="406000"/>
    <n v="28420"/>
    <n v="434420"/>
    <n v="0"/>
    <s v="SF1690462486994"/>
    <d v="2022-12-15T00:00:00"/>
    <d v="2022-12-27T00:00:00"/>
    <x v="0"/>
    <x v="6"/>
  </r>
  <r>
    <x v="346"/>
    <s v="O221019058396"/>
    <x v="2"/>
    <s v="4분기(12월)"/>
    <x v="0"/>
    <m/>
    <s v="중국"/>
    <s v="이종영"/>
    <n v="51000"/>
    <n v="5"/>
    <s v="중국51000"/>
    <n v="714000"/>
    <n v="49980"/>
    <n v="763980"/>
    <n v="0"/>
    <s v="SF1659492651815"/>
    <d v="2022-12-15T00:00:00"/>
    <d v="2022-12-27T00:00:00"/>
    <x v="0"/>
    <x v="6"/>
  </r>
  <r>
    <x v="347"/>
    <s v="O221019058393"/>
    <x v="14"/>
    <s v="4분기(12월)"/>
    <x v="0"/>
    <m/>
    <s v="중국"/>
    <s v="민종주"/>
    <n v="48000"/>
    <n v="5"/>
    <s v="중국48000"/>
    <n v="672000"/>
    <n v="47040"/>
    <n v="719040"/>
    <n v="0"/>
    <s v="SF1690948886398"/>
    <d v="2022-12-15T00:00:00"/>
    <d v="2022-12-27T00:00:00"/>
    <x v="0"/>
    <x v="6"/>
  </r>
  <r>
    <x v="348"/>
    <s v="O221019058390"/>
    <x v="14"/>
    <s v="4분기(12월)"/>
    <x v="0"/>
    <m/>
    <s v="중국"/>
    <s v="하동호"/>
    <n v="3000"/>
    <n v="1"/>
    <s v="중국3000"/>
    <n v="42000"/>
    <n v="2940"/>
    <n v="44940"/>
    <n v="0"/>
    <s v="SF1621975913806"/>
    <d v="2022-12-15T00:00:00"/>
    <d v="2022-12-27T00:00:00"/>
    <x v="0"/>
    <x v="6"/>
  </r>
  <r>
    <x v="349"/>
    <s v="O221019058389"/>
    <x v="18"/>
    <s v="4분기(12월)"/>
    <x v="0"/>
    <m/>
    <s v="중국"/>
    <s v="정상헌"/>
    <n v="42000"/>
    <n v="4"/>
    <s v="중국42000"/>
    <n v="588000"/>
    <n v="41160"/>
    <n v="629160"/>
    <n v="0"/>
    <s v="SF1601625986579"/>
    <d v="2022-12-15T00:00:00"/>
    <d v="2022-12-27T00:00:00"/>
    <x v="0"/>
    <x v="6"/>
  </r>
  <r>
    <x v="350"/>
    <s v="O221019058388"/>
    <x v="14"/>
    <s v="4분기(12월)"/>
    <x v="0"/>
    <m/>
    <s v="중국"/>
    <s v="김재철"/>
    <n v="23000"/>
    <n v="3"/>
    <s v="중국23000"/>
    <n v="322000"/>
    <n v="22540"/>
    <n v="344540"/>
    <n v="0"/>
    <s v="SF1690509986892"/>
    <d v="2022-12-15T00:00:00"/>
    <d v="2022-12-27T00:00:00"/>
    <x v="0"/>
    <x v="6"/>
  </r>
  <r>
    <x v="351"/>
    <s v="O221018058386"/>
    <x v="14"/>
    <s v="4분기(12월)"/>
    <x v="0"/>
    <m/>
    <s v="중국"/>
    <s v="이수철"/>
    <n v="49000"/>
    <n v="3"/>
    <s v="중국49000"/>
    <n v="686000"/>
    <n v="48020"/>
    <n v="734020"/>
    <n v="0"/>
    <s v="SF1650892181896"/>
    <d v="2022-12-15T00:00:00"/>
    <d v="2022-12-27T00:00:00"/>
    <x v="0"/>
    <x v="6"/>
  </r>
  <r>
    <x v="352"/>
    <s v="O221018058385"/>
    <x v="14"/>
    <s v="4분기(12월)"/>
    <x v="0"/>
    <m/>
    <s v="중국"/>
    <s v="이대웅"/>
    <n v="40000"/>
    <n v="4"/>
    <s v="중국40000"/>
    <n v="560000"/>
    <n v="39200"/>
    <n v="599200"/>
    <n v="0"/>
    <s v="SF1630085219666"/>
    <d v="2022-12-15T00:00:00"/>
    <d v="2022-12-27T00:00:00"/>
    <x v="0"/>
    <x v="6"/>
  </r>
  <r>
    <x v="353"/>
    <s v="O221018058383"/>
    <x v="14"/>
    <s v="4분기(12월)"/>
    <x v="0"/>
    <m/>
    <s v="중국"/>
    <s v="정준희"/>
    <n v="9000"/>
    <n v="1"/>
    <s v="중국9000"/>
    <n v="126000"/>
    <n v="8820"/>
    <n v="134820"/>
    <n v="0"/>
    <s v="SF1613448064210"/>
    <d v="2022-12-15T00:00:00"/>
    <d v="2022-12-27T00:00:00"/>
    <x v="0"/>
    <x v="6"/>
  </r>
  <r>
    <x v="354"/>
    <s v="O221018058382"/>
    <x v="14"/>
    <s v="4분기(12월)"/>
    <x v="0"/>
    <m/>
    <s v="중국"/>
    <s v="손정삼"/>
    <n v="65000"/>
    <n v="7"/>
    <s v="중국65000"/>
    <n v="910000"/>
    <n v="63700"/>
    <n v="973700"/>
    <n v="0"/>
    <s v="SF1601625987308"/>
    <d v="2022-12-15T00:00:00"/>
    <d v="2022-12-27T00:00:00"/>
    <x v="0"/>
    <x v="6"/>
  </r>
  <r>
    <x v="355"/>
    <s v="O221018058381"/>
    <x v="14"/>
    <s v="4분기(12월)"/>
    <x v="0"/>
    <m/>
    <s v="중국"/>
    <s v="김성민"/>
    <n v="24000"/>
    <n v="3"/>
    <s v="중국24000"/>
    <n v="336000"/>
    <n v="23520"/>
    <n v="359520"/>
    <n v="0"/>
    <s v="SF1601625986233"/>
    <d v="2022-12-15T00:00:00"/>
    <d v="2022-12-27T00:00:00"/>
    <x v="0"/>
    <x v="6"/>
  </r>
  <r>
    <x v="356"/>
    <s v="O221018058380"/>
    <x v="14"/>
    <s v="4분기(12월)"/>
    <x v="0"/>
    <m/>
    <s v="중국"/>
    <s v="최우진"/>
    <n v="15000"/>
    <n v="2"/>
    <s v="중국15000"/>
    <n v="210000"/>
    <n v="14700"/>
    <n v="224700"/>
    <n v="0"/>
    <s v="SF1601626038837"/>
    <d v="2022-12-15T00:00:00"/>
    <d v="2022-12-27T00:00:00"/>
    <x v="0"/>
    <x v="6"/>
  </r>
  <r>
    <x v="357"/>
    <s v="O221018058379"/>
    <x v="18"/>
    <s v="4분기(12월)"/>
    <x v="0"/>
    <m/>
    <s v="중국"/>
    <s v="이성진"/>
    <n v="39000"/>
    <n v="4"/>
    <s v="중국39000"/>
    <n v="546000"/>
    <n v="38220"/>
    <n v="584220"/>
    <n v="0"/>
    <s v="SF1690166086598"/>
    <d v="2022-12-15T00:00:00"/>
    <d v="2022-12-27T00:00:00"/>
    <x v="0"/>
    <x v="6"/>
  </r>
  <r>
    <x v="358"/>
    <s v="O221018058377"/>
    <x v="14"/>
    <s v="4분기(12월)"/>
    <x v="0"/>
    <m/>
    <s v="중국"/>
    <s v="고현정"/>
    <n v="48000"/>
    <n v="5"/>
    <s v="중국48000"/>
    <n v="672000"/>
    <n v="47040"/>
    <n v="719040"/>
    <n v="0"/>
    <s v="SF1668948239885"/>
    <d v="2022-12-15T00:00:00"/>
    <d v="2022-12-27T00:00:00"/>
    <x v="0"/>
    <x v="6"/>
  </r>
  <r>
    <x v="359"/>
    <s v="O221018058375"/>
    <x v="14"/>
    <s v="4분기(12월)"/>
    <x v="0"/>
    <m/>
    <s v="중국"/>
    <s v="김성우"/>
    <n v="54000"/>
    <n v="6"/>
    <s v="중국54000"/>
    <n v="756000"/>
    <n v="52920"/>
    <n v="808920"/>
    <n v="0"/>
    <s v="SF1668948239382"/>
    <d v="2022-12-15T00:00:00"/>
    <d v="2022-12-27T00:00:00"/>
    <x v="0"/>
    <x v="6"/>
  </r>
  <r>
    <x v="360"/>
    <s v="O221018058374"/>
    <x v="14"/>
    <s v="4분기(12월)"/>
    <x v="0"/>
    <m/>
    <s v="중국"/>
    <s v="이상목"/>
    <n v="5000"/>
    <n v="1"/>
    <s v="중국5000"/>
    <n v="70000"/>
    <n v="4900"/>
    <n v="74900"/>
    <n v="0"/>
    <s v="SF1630085219620"/>
    <d v="2022-12-15T00:00:00"/>
    <d v="2022-12-27T00:00:00"/>
    <x v="0"/>
    <x v="6"/>
  </r>
  <r>
    <x v="361"/>
    <s v="O221018058373"/>
    <x v="14"/>
    <s v="4분기(12월)"/>
    <x v="0"/>
    <m/>
    <s v="중국"/>
    <s v="김일우"/>
    <n v="18000"/>
    <n v="2"/>
    <s v="중국18000"/>
    <n v="252000"/>
    <n v="17640"/>
    <n v="269640"/>
    <n v="0"/>
    <s v="SF1601626039505"/>
    <d v="2022-12-15T00:00:00"/>
    <d v="2022-12-27T00:00:00"/>
    <x v="0"/>
    <x v="6"/>
  </r>
  <r>
    <x v="362"/>
    <s v="O221018058367"/>
    <x v="14"/>
    <s v="4분기(12월)"/>
    <x v="0"/>
    <m/>
    <s v="중국"/>
    <s v="최형윤"/>
    <n v="37000"/>
    <n v="4"/>
    <s v="중국37000"/>
    <n v="518000"/>
    <n v="36260"/>
    <n v="554260"/>
    <n v="0"/>
    <s v="SF1668918239588"/>
    <d v="2022-12-15T00:00:00"/>
    <d v="2022-12-27T00:00:00"/>
    <x v="0"/>
    <x v="6"/>
  </r>
  <r>
    <x v="363"/>
    <s v="O221017058364"/>
    <x v="14"/>
    <s v="4분기(12월)"/>
    <x v="0"/>
    <m/>
    <s v="중국"/>
    <s v="이효민"/>
    <n v="38000"/>
    <n v="4"/>
    <s v="중국38000"/>
    <n v="532000"/>
    <n v="37240"/>
    <n v="569240"/>
    <n v="0"/>
    <s v="SF1648197549697"/>
    <d v="2022-12-15T00:00:00"/>
    <d v="2022-12-27T00:00:00"/>
    <x v="0"/>
    <x v="6"/>
  </r>
  <r>
    <x v="364"/>
    <s v="O221017058363"/>
    <x v="18"/>
    <s v="4분기(12월)"/>
    <x v="0"/>
    <m/>
    <s v="중국"/>
    <s v="박원서"/>
    <n v="37000"/>
    <n v="4"/>
    <s v="중국37000"/>
    <n v="518000"/>
    <n v="36260"/>
    <n v="554260"/>
    <n v="0"/>
    <s v="SF1601625987177"/>
    <d v="2022-12-15T00:00:00"/>
    <d v="2022-12-27T00:00:00"/>
    <x v="0"/>
    <x v="6"/>
  </r>
  <r>
    <x v="365"/>
    <s v="O221017058362"/>
    <x v="14"/>
    <s v="4분기(12월)"/>
    <x v="0"/>
    <m/>
    <s v="중국"/>
    <s v="김승준"/>
    <n v="48000"/>
    <n v="5"/>
    <s v="중국48000"/>
    <n v="672000"/>
    <n v="47040"/>
    <n v="719040"/>
    <n v="0"/>
    <s v="SF1650892281896"/>
    <d v="2022-12-15T00:00:00"/>
    <d v="2022-12-27T00:00:00"/>
    <x v="0"/>
    <x v="6"/>
  </r>
  <r>
    <x v="366"/>
    <s v="O221017058361"/>
    <x v="14"/>
    <s v="4분기(12월)"/>
    <x v="0"/>
    <m/>
    <s v="중국"/>
    <s v="박상호"/>
    <n v="37000"/>
    <n v="4"/>
    <s v="중국37000"/>
    <n v="518000"/>
    <n v="36260"/>
    <n v="554260"/>
    <n v="0"/>
    <s v="SF1690368086591"/>
    <d v="2022-12-15T00:00:00"/>
    <d v="2022-12-27T00:00:00"/>
    <x v="0"/>
    <x v="6"/>
  </r>
  <r>
    <x v="367"/>
    <s v="O221017058359"/>
    <x v="18"/>
    <s v="4분기(12월)"/>
    <x v="0"/>
    <m/>
    <s v="중국"/>
    <s v="김성희"/>
    <n v="38000"/>
    <n v="4"/>
    <s v="중국38000"/>
    <n v="532000"/>
    <n v="37240"/>
    <n v="569240"/>
    <n v="0"/>
    <s v="SF1385266481694"/>
    <d v="2022-12-15T00:00:00"/>
    <d v="2022-12-27T00:00:00"/>
    <x v="0"/>
    <x v="6"/>
  </r>
  <r>
    <x v="368"/>
    <s v="O221017058358"/>
    <x v="19"/>
    <s v="4분기(12월)"/>
    <x v="0"/>
    <m/>
    <s v="중국"/>
    <s v="김현"/>
    <n v="40000"/>
    <n v="4"/>
    <s v="중국40000"/>
    <n v="560000"/>
    <n v="39200"/>
    <n v="599200"/>
    <n v="0"/>
    <s v="SF1385863481691"/>
    <d v="2022-12-15T00:00:00"/>
    <d v="2022-12-27T00:00:00"/>
    <x v="0"/>
    <x v="6"/>
  </r>
  <r>
    <x v="369"/>
    <s v="O221017058357"/>
    <x v="14"/>
    <s v="4분기(12월)"/>
    <x v="0"/>
    <m/>
    <s v="중국"/>
    <s v="위종민"/>
    <n v="4000"/>
    <n v="1"/>
    <s v="중국4000"/>
    <n v="56000"/>
    <n v="3920"/>
    <n v="59920"/>
    <n v="0"/>
    <s v="SF1621967915903"/>
    <d v="2022-12-15T00:00:00"/>
    <d v="2022-12-27T00:00:00"/>
    <x v="0"/>
    <x v="6"/>
  </r>
  <r>
    <x v="370"/>
    <s v="O221017058356"/>
    <x v="14"/>
    <s v="4분기(12월)"/>
    <x v="0"/>
    <m/>
    <s v="중국"/>
    <s v="이동후"/>
    <n v="25000"/>
    <n v="2"/>
    <s v="중국25000"/>
    <n v="350000"/>
    <n v="24500"/>
    <n v="374500"/>
    <n v="0"/>
    <s v="SF1690362086593"/>
    <d v="2022-12-15T00:00:00"/>
    <d v="2022-12-27T00:00:00"/>
    <x v="0"/>
    <x v="6"/>
  </r>
  <r>
    <x v="371"/>
    <s v="O221017058355"/>
    <x v="18"/>
    <s v="4분기(12월)"/>
    <x v="0"/>
    <m/>
    <s v="중국"/>
    <s v="윤종원"/>
    <n v="48000"/>
    <n v="4"/>
    <s v="중국48000"/>
    <n v="672000"/>
    <n v="47040"/>
    <n v="719040"/>
    <n v="0"/>
    <s v="SF1601625987962"/>
    <d v="2022-12-15T00:00:00"/>
    <d v="2022-12-27T00:00:00"/>
    <x v="0"/>
    <x v="6"/>
  </r>
  <r>
    <x v="372"/>
    <s v="O221017058354"/>
    <x v="19"/>
    <s v="4분기(12월)"/>
    <x v="0"/>
    <m/>
    <s v="중국"/>
    <s v="손중원"/>
    <n v="25000"/>
    <n v="2"/>
    <s v="중국25000"/>
    <n v="350000"/>
    <n v="24500"/>
    <n v="374500"/>
    <n v="0"/>
    <s v="SF1621909915507"/>
    <d v="2022-12-15T00:00:00"/>
    <d v="2022-12-27T00:00:00"/>
    <x v="0"/>
    <x v="6"/>
  </r>
  <r>
    <x v="373"/>
    <s v="O221017058351"/>
    <x v="14"/>
    <s v="4분기(12월)"/>
    <x v="0"/>
    <m/>
    <s v="중국"/>
    <s v="이제열"/>
    <n v="38000"/>
    <n v="4"/>
    <s v="중국38000"/>
    <n v="532000"/>
    <n v="37240"/>
    <n v="569240"/>
    <n v="0"/>
    <s v="SF1385161481497"/>
    <d v="2022-12-15T00:00:00"/>
    <d v="2022-12-27T00:00:00"/>
    <x v="0"/>
    <x v="6"/>
  </r>
  <r>
    <x v="374"/>
    <s v="O221017058350"/>
    <x v="14"/>
    <s v="4분기(12월)"/>
    <x v="0"/>
    <m/>
    <s v="중국"/>
    <s v="김상헌"/>
    <n v="35000"/>
    <n v="3"/>
    <s v="중국35000"/>
    <n v="490000"/>
    <n v="34300"/>
    <n v="524300"/>
    <n v="0"/>
    <s v="SF1659092711812"/>
    <d v="2022-12-15T00:00:00"/>
    <d v="2022-12-27T00:00:00"/>
    <x v="0"/>
    <x v="6"/>
  </r>
  <r>
    <x v="375"/>
    <s v="O221017058349"/>
    <x v="14"/>
    <s v="4분기(12월)"/>
    <x v="0"/>
    <m/>
    <s v="중국"/>
    <s v="이경섭"/>
    <n v="21000"/>
    <n v="2"/>
    <s v="중국21000"/>
    <n v="294000"/>
    <n v="20580"/>
    <n v="314580"/>
    <n v="0"/>
    <s v="SF1690469486990"/>
    <d v="2022-12-15T00:00:00"/>
    <d v="2022-12-27T00:00:00"/>
    <x v="0"/>
    <x v="6"/>
  </r>
  <r>
    <x v="376"/>
    <s v="O221017058348"/>
    <x v="19"/>
    <s v="4분기(12월)"/>
    <x v="0"/>
    <m/>
    <s v="중국"/>
    <s v="정상재"/>
    <n v="41000"/>
    <n v="4"/>
    <s v="중국41000"/>
    <n v="574000"/>
    <n v="40180"/>
    <n v="614180"/>
    <n v="0"/>
    <s v="SF1601625987501"/>
    <d v="2022-12-15T00:00:00"/>
    <d v="2022-12-27T00:00:00"/>
    <x v="0"/>
    <x v="6"/>
  </r>
  <r>
    <x v="377"/>
    <s v="O221017058347"/>
    <x v="14"/>
    <s v="4분기(12월)"/>
    <x v="0"/>
    <m/>
    <s v="중국"/>
    <s v="박종복"/>
    <n v="42000"/>
    <n v="5"/>
    <s v="중국42000"/>
    <n v="588000"/>
    <n v="41160"/>
    <n v="629160"/>
    <n v="0"/>
    <s v="SF1668901239286"/>
    <d v="2022-12-15T00:00:00"/>
    <d v="2022-12-27T00:00:00"/>
    <x v="0"/>
    <x v="6"/>
  </r>
  <r>
    <x v="378"/>
    <s v="O221017058346"/>
    <x v="14"/>
    <s v="4분기(12월)"/>
    <x v="0"/>
    <m/>
    <s v="중국"/>
    <s v="심정보"/>
    <n v="7000"/>
    <n v="1"/>
    <s v="중국7000"/>
    <n v="98000"/>
    <n v="6860"/>
    <n v="104860"/>
    <n v="0"/>
    <s v="SF1674036844850"/>
    <d v="2022-12-15T00:00:00"/>
    <d v="2022-12-27T00:00:00"/>
    <x v="0"/>
    <x v="6"/>
  </r>
  <r>
    <x v="379"/>
    <s v="O221017058345"/>
    <x v="19"/>
    <s v="4분기(12월)"/>
    <x v="0"/>
    <m/>
    <s v="중국"/>
    <s v="김경오"/>
    <n v="44000"/>
    <n v="4"/>
    <s v="중국44000"/>
    <n v="616000"/>
    <n v="43120"/>
    <n v="659120"/>
    <n v="0"/>
    <s v="SF1690844886198"/>
    <d v="2022-12-15T00:00:00"/>
    <d v="2022-12-27T00:00:00"/>
    <x v="0"/>
    <x v="6"/>
  </r>
  <r>
    <x v="380"/>
    <s v="O221017058344"/>
    <x v="14"/>
    <s v="4분기(12월)"/>
    <x v="0"/>
    <m/>
    <s v="중국"/>
    <s v="조성열"/>
    <n v="34000"/>
    <n v="4"/>
    <s v="중국34000"/>
    <n v="476000"/>
    <n v="33320"/>
    <n v="509320"/>
    <n v="0"/>
    <s v="SF1690869486790"/>
    <d v="2022-12-15T00:00:00"/>
    <d v="2022-12-27T00:00:00"/>
    <x v="0"/>
    <x v="6"/>
  </r>
  <r>
    <x v="381"/>
    <s v="O221017058343"/>
    <x v="14"/>
    <s v="4분기(12월)"/>
    <x v="0"/>
    <m/>
    <s v="중국"/>
    <s v="박찬호"/>
    <n v="33000"/>
    <n v="3"/>
    <s v="중국33000"/>
    <n v="462000"/>
    <n v="32340"/>
    <n v="494340"/>
    <n v="0"/>
    <s v="SF1690741886395"/>
    <d v="2022-12-15T00:00:00"/>
    <d v="2022-12-27T00:00:00"/>
    <x v="0"/>
    <x v="6"/>
  </r>
  <r>
    <x v="382"/>
    <s v="O221016058337"/>
    <x v="18"/>
    <s v="4분기(12월)"/>
    <x v="0"/>
    <m/>
    <s v="중국"/>
    <s v="김태우"/>
    <n v="54000"/>
    <n v="5"/>
    <s v="중국54000"/>
    <n v="756000"/>
    <n v="52920"/>
    <n v="808920"/>
    <n v="0"/>
    <s v="SF1668921239181"/>
    <d v="2022-12-15T00:00:00"/>
    <d v="2022-12-27T00:00:00"/>
    <x v="0"/>
    <x v="6"/>
  </r>
  <r>
    <x v="383"/>
    <s v="O221016058336"/>
    <x v="14"/>
    <s v="4분기(12월)"/>
    <x v="0"/>
    <m/>
    <s v="중국"/>
    <s v="남세형"/>
    <n v="69000"/>
    <n v="7"/>
    <s v="중국69000"/>
    <n v="966000"/>
    <n v="67620"/>
    <n v="1033620"/>
    <n v="0"/>
    <s v="SF1668938239783"/>
    <d v="2022-12-15T00:00:00"/>
    <d v="2022-12-27T00:00:00"/>
    <x v="0"/>
    <x v="6"/>
  </r>
  <r>
    <x v="384"/>
    <s v="O221016058335"/>
    <x v="14"/>
    <s v="4분기(12월)"/>
    <x v="0"/>
    <m/>
    <s v="중국"/>
    <s v="강병기"/>
    <n v="55000"/>
    <n v="6"/>
    <s v="중국55000"/>
    <n v="770000"/>
    <n v="53900"/>
    <n v="823900"/>
    <n v="0"/>
    <s v="SF1690963486796"/>
    <d v="2022-12-15T00:00:00"/>
    <d v="2022-12-27T00:00:00"/>
    <x v="0"/>
    <x v="6"/>
  </r>
  <r>
    <x v="385"/>
    <s v="O221016058334"/>
    <x v="19"/>
    <s v="4분기(12월)"/>
    <x v="0"/>
    <m/>
    <s v="중국"/>
    <s v="서동휘"/>
    <n v="43000"/>
    <n v="4"/>
    <s v="중국43000"/>
    <n v="602000"/>
    <n v="42140"/>
    <n v="644140"/>
    <n v="0"/>
    <s v="SF1690847886396"/>
    <d v="2022-12-15T00:00:00"/>
    <d v="2022-12-27T00:00:00"/>
    <x v="0"/>
    <x v="6"/>
  </r>
  <r>
    <x v="386"/>
    <s v="O221016058333"/>
    <x v="19"/>
    <s v="4분기(12월)"/>
    <x v="0"/>
    <m/>
    <s v="중국"/>
    <s v="장석원"/>
    <n v="47000"/>
    <n v="5"/>
    <s v="중국47000"/>
    <n v="658000"/>
    <n v="46060"/>
    <n v="704060"/>
    <n v="0"/>
    <s v="SF1385602581197"/>
    <d v="2022-12-15T00:00:00"/>
    <d v="2022-12-27T00:00:00"/>
    <x v="0"/>
    <x v="6"/>
  </r>
  <r>
    <x v="387"/>
    <s v="O221016058329"/>
    <x v="14"/>
    <s v="4분기(12월)"/>
    <x v="0"/>
    <m/>
    <s v="중국"/>
    <s v="이세욱"/>
    <n v="41000"/>
    <n v="4"/>
    <s v="중국41000"/>
    <n v="574000"/>
    <n v="40180"/>
    <n v="614180"/>
    <n v="0"/>
    <s v="SF1668932299383"/>
    <d v="2022-12-15T00:00:00"/>
    <d v="2022-12-27T00:00:00"/>
    <x v="0"/>
    <x v="6"/>
  </r>
  <r>
    <x v="388"/>
    <s v="O221016058328"/>
    <x v="19"/>
    <s v="4분기(12월)"/>
    <x v="0"/>
    <m/>
    <s v="중국"/>
    <s v="김규섭"/>
    <n v="24000"/>
    <n v="2"/>
    <s v="중국24000"/>
    <n v="336000"/>
    <n v="23520"/>
    <n v="359520"/>
    <n v="0"/>
    <s v="SF1613448077217"/>
    <d v="2022-12-15T00:00:00"/>
    <d v="2022-12-27T00:00:00"/>
    <x v="0"/>
    <x v="6"/>
  </r>
  <r>
    <x v="389"/>
    <s v="O221016058326"/>
    <x v="14"/>
    <s v="4분기(12월)"/>
    <x v="0"/>
    <m/>
    <s v="중국"/>
    <s v="현웅인"/>
    <n v="15000"/>
    <n v="2"/>
    <s v="중국15000"/>
    <n v="210000"/>
    <n v="14700"/>
    <n v="224700"/>
    <n v="0"/>
    <s v="SF1668993236987"/>
    <d v="2022-12-15T00:00:00"/>
    <d v="2022-12-27T00:00:00"/>
    <x v="0"/>
    <x v="6"/>
  </r>
  <r>
    <x v="390"/>
    <s v="O221015058319"/>
    <x v="14"/>
    <s v="4분기(12월)"/>
    <x v="0"/>
    <m/>
    <s v="중국"/>
    <s v="김영진"/>
    <n v="40000"/>
    <n v="4"/>
    <s v="중국40000"/>
    <n v="560000"/>
    <n v="39200"/>
    <n v="599200"/>
    <n v="0"/>
    <s v="SF1690542886192"/>
    <d v="2022-12-15T00:00:00"/>
    <d v="2022-12-27T00:00:00"/>
    <x v="0"/>
    <x v="6"/>
  </r>
  <r>
    <x v="391"/>
    <s v="O221015058312"/>
    <x v="14"/>
    <s v="4분기(12월)"/>
    <x v="0"/>
    <m/>
    <s v="중국"/>
    <s v="정영균"/>
    <n v="74000"/>
    <n v="8"/>
    <s v="중국74000"/>
    <n v="1036000"/>
    <n v="72520"/>
    <n v="1108520"/>
    <n v="0"/>
    <s v="SF1601625987608"/>
    <d v="2022-12-15T00:00:00"/>
    <d v="2022-12-27T00:00:00"/>
    <x v="0"/>
    <x v="6"/>
  </r>
  <r>
    <x v="392"/>
    <s v="O221015058311"/>
    <x v="14"/>
    <s v="4분기(12월)"/>
    <x v="0"/>
    <m/>
    <s v="중국"/>
    <s v="김직수"/>
    <n v="48000"/>
    <n v="5"/>
    <s v="중국48000"/>
    <n v="672000"/>
    <n v="47040"/>
    <n v="719040"/>
    <n v="0"/>
    <s v="SF1668971239983"/>
    <d v="2022-12-15T00:00:00"/>
    <d v="2022-12-27T00:00:00"/>
    <x v="0"/>
    <x v="6"/>
  </r>
  <r>
    <x v="393"/>
    <s v="O221015058310"/>
    <x v="18"/>
    <s v="4분기(12월)"/>
    <x v="0"/>
    <m/>
    <s v="중국"/>
    <s v="황동훈"/>
    <n v="9000"/>
    <n v="1"/>
    <s v="중국9000"/>
    <n v="126000"/>
    <n v="8820"/>
    <n v="134820"/>
    <n v="0"/>
    <s v="SF1649207555693"/>
    <d v="2022-12-15T00:00:00"/>
    <d v="2022-12-27T00:00:00"/>
    <x v="0"/>
    <x v="6"/>
  </r>
  <r>
    <x v="394"/>
    <s v="O221015058309"/>
    <x v="14"/>
    <s v="4분기(12월)"/>
    <x v="0"/>
    <m/>
    <s v="중국"/>
    <s v="이상호"/>
    <n v="16000"/>
    <n v="2"/>
    <s v="중국16000"/>
    <n v="224000"/>
    <n v="15680"/>
    <n v="239680"/>
    <n v="0"/>
    <s v="SF1621943913503"/>
    <d v="2022-12-15T00:00:00"/>
    <d v="2022-12-27T00:00:00"/>
    <x v="0"/>
    <x v="6"/>
  </r>
  <r>
    <x v="395"/>
    <s v="O221015058305"/>
    <x v="14"/>
    <s v="4분기(12월)"/>
    <x v="0"/>
    <m/>
    <s v="중국"/>
    <s v="한형근"/>
    <n v="8000"/>
    <n v="1"/>
    <s v="중국8000"/>
    <n v="112000"/>
    <n v="7840"/>
    <n v="119840"/>
    <n v="0"/>
    <s v="SF1614478078210"/>
    <d v="2022-12-15T00:00:00"/>
    <d v="2022-12-27T00:00:00"/>
    <x v="0"/>
    <x v="6"/>
  </r>
  <r>
    <x v="396"/>
    <s v="O221014058299"/>
    <x v="2"/>
    <s v="4분기(12월)"/>
    <x v="0"/>
    <m/>
    <s v="중국"/>
    <s v="우원준"/>
    <n v="34000"/>
    <n v="3"/>
    <s v="중국34000"/>
    <n v="476000"/>
    <n v="33320"/>
    <n v="509320"/>
    <n v="0"/>
    <s v="SF1612798056216"/>
    <d v="2022-12-15T00:00:00"/>
    <d v="2022-12-27T00:00:00"/>
    <x v="0"/>
    <x v="6"/>
  </r>
  <r>
    <x v="397"/>
    <s v="O221014058298"/>
    <x v="14"/>
    <s v="4분기(12월)"/>
    <x v="0"/>
    <m/>
    <s v="중국"/>
    <s v="이선우"/>
    <n v="42000"/>
    <n v="4"/>
    <s v="중국42000"/>
    <n v="588000"/>
    <n v="41160"/>
    <n v="629160"/>
    <n v="0"/>
    <s v="SF1689496474781"/>
    <d v="2022-12-15T00:00:00"/>
    <d v="2022-12-27T00:00:00"/>
    <x v="0"/>
    <x v="6"/>
  </r>
  <r>
    <x v="398"/>
    <s v="O221014058297"/>
    <x v="19"/>
    <s v="4분기(12월)"/>
    <x v="0"/>
    <m/>
    <s v="중국"/>
    <s v="강경석"/>
    <n v="57000"/>
    <n v="6"/>
    <s v="중국57000"/>
    <n v="798000"/>
    <n v="55860"/>
    <n v="853860"/>
    <n v="0"/>
    <s v="SF1690540886196"/>
    <d v="2022-12-15T00:00:00"/>
    <d v="2022-12-27T00:00:00"/>
    <x v="0"/>
    <x v="6"/>
  </r>
  <r>
    <x v="399"/>
    <s v="O221014058295"/>
    <x v="18"/>
    <s v="4분기(12월)"/>
    <x v="0"/>
    <m/>
    <s v="중국"/>
    <s v="김수광"/>
    <n v="31000"/>
    <n v="3"/>
    <s v="중국31000"/>
    <n v="434000"/>
    <n v="30380"/>
    <n v="464380"/>
    <n v="0"/>
    <s v="SF1659492291814"/>
    <d v="2022-12-15T00:00:00"/>
    <d v="2022-12-27T00:00:00"/>
    <x v="0"/>
    <x v="6"/>
  </r>
  <r>
    <x v="400"/>
    <s v="O221014058293"/>
    <x v="14"/>
    <s v="4분기(12월)"/>
    <x v="0"/>
    <m/>
    <s v="중국"/>
    <s v="박준범"/>
    <n v="46000"/>
    <n v="4"/>
    <s v="중국46000"/>
    <n v="644000"/>
    <n v="45080"/>
    <n v="689080"/>
    <n v="0"/>
    <s v="SF1690264486799"/>
    <d v="2022-12-15T00:00:00"/>
    <d v="2022-12-27T00:00:00"/>
    <x v="0"/>
    <x v="6"/>
  </r>
  <r>
    <x v="401"/>
    <s v="O221014058292"/>
    <x v="14"/>
    <s v="4분기(12월)"/>
    <x v="0"/>
    <m/>
    <s v="중국"/>
    <s v="김대현"/>
    <n v="31000"/>
    <n v="3"/>
    <s v="중국31000"/>
    <n v="434000"/>
    <n v="30380"/>
    <n v="464380"/>
    <n v="0"/>
    <s v="SF1690544886392"/>
    <d v="2022-12-15T00:00:00"/>
    <d v="2022-12-27T00:00:00"/>
    <x v="0"/>
    <x v="6"/>
  </r>
  <r>
    <x v="402"/>
    <s v="O221014058291"/>
    <x v="14"/>
    <s v="4분기(12월)"/>
    <x v="0"/>
    <m/>
    <s v="중국"/>
    <s v="이기욱"/>
    <n v="32000"/>
    <n v="3"/>
    <s v="중국32000"/>
    <n v="448000"/>
    <n v="31360"/>
    <n v="479360"/>
    <n v="0"/>
    <s v="SF1657292051851"/>
    <d v="2022-12-15T00:00:00"/>
    <d v="2022-12-27T00:00:00"/>
    <x v="0"/>
    <x v="6"/>
  </r>
  <r>
    <x v="403"/>
    <s v="O220805056724"/>
    <x v="12"/>
    <s v="3분기(9월)"/>
    <x v="0"/>
    <m/>
    <s v="중국"/>
    <s v="강덕혼"/>
    <n v="24000"/>
    <n v="3"/>
    <s v="중국24000"/>
    <n v="336000"/>
    <n v="23520"/>
    <n v="359520"/>
    <n v="0"/>
    <s v="SF1624993746976"/>
    <d v="2022-11-19T00:00:00"/>
    <d v="2022-11-23T00:00:00"/>
    <x v="0"/>
    <x v="6"/>
  </r>
  <r>
    <x v="404"/>
    <s v="O220804056600"/>
    <x v="12"/>
    <s v="3분기(9월)"/>
    <x v="0"/>
    <m/>
    <s v="중국"/>
    <s v="김지훈"/>
    <n v="35000"/>
    <n v="3"/>
    <s v="중국35000"/>
    <n v="490000"/>
    <n v="34300"/>
    <n v="524300"/>
    <n v="0"/>
    <s v="DNI20221121008"/>
    <d v="2022-11-21T00:00:00"/>
    <d v="2022-11-30T00:00:00"/>
    <x v="0"/>
    <x v="6"/>
  </r>
  <r>
    <x v="405"/>
    <s v="O220819056996"/>
    <x v="12"/>
    <s v="3분기(9월)"/>
    <x v="0"/>
    <m/>
    <s v="중국"/>
    <s v="최성기"/>
    <n v="4000"/>
    <n v="1"/>
    <s v="중국4000"/>
    <n v="56000"/>
    <n v="3920"/>
    <n v="59920"/>
    <n v="0"/>
    <s v="SF1670035873568"/>
    <d v="2022-11-17T00:00:00"/>
    <d v="2022-11-21T00:00:00"/>
    <x v="0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06">
  <r>
    <s v="O221108058778일반상품"/>
    <x v="0"/>
    <s v="일반상품"/>
    <s v="네덜란드"/>
    <s v="정우식"/>
    <n v="477635"/>
    <n v="40000"/>
    <n v="5"/>
    <n v="940000"/>
    <n v="0"/>
    <n v="0"/>
    <n v="141764"/>
    <n v="1559399"/>
    <x v="0"/>
  </r>
  <r>
    <s v="O221107058747일반상품"/>
    <x v="0"/>
    <s v="일반상품"/>
    <s v="네덜란드"/>
    <s v="임채현"/>
    <n v="222920"/>
    <n v="43000"/>
    <n v="5"/>
    <n v="1009150"/>
    <n v="0"/>
    <n v="0"/>
    <n v="123207"/>
    <n v="1355277"/>
    <x v="0"/>
  </r>
  <r>
    <s v="O221102058583일반상품"/>
    <x v="0"/>
    <s v="일반상품"/>
    <s v="네덜란드"/>
    <s v="노영진"/>
    <n v="193437"/>
    <n v="32000"/>
    <n v="4"/>
    <n v="755600"/>
    <n v="0"/>
    <n v="0"/>
    <n v="94904"/>
    <n v="1043941"/>
    <x v="0"/>
  </r>
  <r>
    <s v="O221102058574일반상품"/>
    <x v="0"/>
    <s v="일반상품"/>
    <s v="네덜란드"/>
    <s v="김지호"/>
    <n v="132280"/>
    <n v="10000"/>
    <n v="2"/>
    <n v="248500"/>
    <n v="0"/>
    <n v="0"/>
    <n v="38078"/>
    <n v="418858"/>
    <x v="0"/>
  </r>
  <r>
    <s v="O221102058570일반상품"/>
    <x v="0"/>
    <s v="일반상품"/>
    <s v="그리스"/>
    <s v="김혁동"/>
    <n v="472268"/>
    <n v="48000"/>
    <n v="6"/>
    <n v="1416400"/>
    <n v="0"/>
    <n v="0"/>
    <n v="188867"/>
    <n v="2077535"/>
    <x v="0"/>
  </r>
  <r>
    <s v="O221108058778도서"/>
    <x v="0"/>
    <s v="도서"/>
    <s v="네덜란드"/>
    <s v="정우식"/>
    <n v="21600"/>
    <n v="4000"/>
    <n v="1"/>
    <n v="110200"/>
    <n v="0"/>
    <n v="0"/>
    <n v="13180"/>
    <n v="144980"/>
    <x v="0"/>
  </r>
  <r>
    <s v="O221107058747도서"/>
    <x v="0"/>
    <s v="도서"/>
    <s v="네덜란드"/>
    <s v="임채현"/>
    <n v="214650"/>
    <n v="12000"/>
    <n v="1"/>
    <n v="294600"/>
    <n v="0"/>
    <n v="0"/>
    <n v="50925"/>
    <n v="560175"/>
    <x v="0"/>
  </r>
  <r>
    <s v="O221102058583도서"/>
    <x v="0"/>
    <s v="도서"/>
    <s v="네덜란드"/>
    <s v="노영진"/>
    <n v="165420"/>
    <n v="11000"/>
    <n v="1"/>
    <n v="271550"/>
    <n v="0"/>
    <n v="0"/>
    <n v="43697"/>
    <n v="480667"/>
    <x v="0"/>
  </r>
  <r>
    <s v="O221102058574도서"/>
    <x v="0"/>
    <s v="도서"/>
    <s v="네덜란드"/>
    <s v="김지호"/>
    <n v="108000"/>
    <n v="8000"/>
    <n v="1"/>
    <n v="202400"/>
    <n v="0"/>
    <n v="0"/>
    <n v="31040"/>
    <n v="341440"/>
    <x v="0"/>
  </r>
  <r>
    <s v="O221102058570도서"/>
    <x v="0"/>
    <s v="도서"/>
    <s v="그리스"/>
    <s v="김혁동"/>
    <n v="27720"/>
    <n v="5000"/>
    <n v="1"/>
    <n v="167250"/>
    <n v="0"/>
    <n v="0"/>
    <n v="19497"/>
    <n v="214467"/>
    <x v="0"/>
  </r>
  <r>
    <s v="O221022058461일반상품"/>
    <x v="1"/>
    <s v="일반상품"/>
    <s v="중국"/>
    <s v="박기수"/>
    <n v="70030"/>
    <n v="20000"/>
    <n v="2"/>
    <n v="299600"/>
    <n v="0"/>
    <n v="0"/>
    <n v="36963"/>
    <n v="406593"/>
    <x v="0"/>
  </r>
  <r>
    <s v="O221021058460일반상품"/>
    <x v="1"/>
    <s v="일반상품"/>
    <s v="중국"/>
    <s v="정진성"/>
    <n v="228840"/>
    <n v="42000"/>
    <n v="4"/>
    <n v="629160"/>
    <n v="0"/>
    <n v="0"/>
    <n v="85800"/>
    <n v="943800"/>
    <x v="0"/>
  </r>
  <r>
    <s v="O221021058459일반상품"/>
    <x v="2"/>
    <s v="일반상품"/>
    <s v="중국"/>
    <s v="우병훈"/>
    <n v="298810"/>
    <n v="40000"/>
    <n v="4"/>
    <n v="599200"/>
    <n v="0"/>
    <n v="0"/>
    <n v="89801"/>
    <n v="987811"/>
    <x v="0"/>
  </r>
  <r>
    <s v="O221021058457일반상품"/>
    <x v="2"/>
    <s v="일반상품"/>
    <s v="중국"/>
    <s v="유영근"/>
    <n v="206256"/>
    <n v="32000"/>
    <n v="3"/>
    <n v="479360"/>
    <n v="0"/>
    <n v="0"/>
    <n v="68562"/>
    <n v="754178"/>
    <x v="0"/>
  </r>
  <r>
    <s v="O221021058456일반상품"/>
    <x v="2"/>
    <s v="일반상품"/>
    <s v="헝가리"/>
    <s v="정재우"/>
    <n v="299840"/>
    <n v="19000"/>
    <n v="2"/>
    <n v="573950"/>
    <n v="0"/>
    <n v="0"/>
    <n v="87379"/>
    <n v="961169"/>
    <x v="0"/>
  </r>
  <r>
    <s v="O221021058455일반상품"/>
    <x v="2"/>
    <s v="일반상품"/>
    <s v="헝가리"/>
    <s v="이지웅"/>
    <n v="299848"/>
    <n v="54000"/>
    <n v="8"/>
    <n v="1590700"/>
    <n v="0"/>
    <n v="0"/>
    <n v="189055"/>
    <n v="2079603"/>
    <x v="0"/>
  </r>
  <r>
    <s v="O221021058454일반상품"/>
    <x v="2"/>
    <s v="일반상품"/>
    <s v="헝가리"/>
    <s v="이진철"/>
    <n v="244092"/>
    <n v="24000"/>
    <n v="3"/>
    <n v="719200"/>
    <n v="0"/>
    <n v="0"/>
    <n v="96329"/>
    <n v="1059621"/>
    <x v="0"/>
  </r>
  <r>
    <s v="O221021058453일반상품"/>
    <x v="2"/>
    <s v="일반상품"/>
    <s v="중국"/>
    <s v="김도현"/>
    <n v="299954"/>
    <n v="18000"/>
    <n v="2"/>
    <n v="269640"/>
    <n v="0"/>
    <n v="0"/>
    <n v="56959"/>
    <n v="626553"/>
    <x v="0"/>
  </r>
  <r>
    <s v="O221021058452일반상품"/>
    <x v="2"/>
    <s v="일반상품"/>
    <s v="중국"/>
    <s v="최봉준"/>
    <n v="299334"/>
    <n v="57000"/>
    <n v="6"/>
    <n v="853860"/>
    <n v="0"/>
    <n v="0"/>
    <n v="115319"/>
    <n v="1268513"/>
    <x v="0"/>
  </r>
  <r>
    <s v="O221021058451일반상품"/>
    <x v="3"/>
    <s v="일반상품"/>
    <s v="중국"/>
    <s v="송방언"/>
    <n v="299930"/>
    <n v="31000"/>
    <n v="3"/>
    <n v="464380"/>
    <n v="0"/>
    <n v="0"/>
    <n v="76431"/>
    <n v="840741"/>
    <x v="0"/>
  </r>
  <r>
    <s v="O221021058450일반상품"/>
    <x v="2"/>
    <s v="일반상품"/>
    <s v="헝가리"/>
    <s v="윤강노"/>
    <n v="244568"/>
    <n v="40000"/>
    <n v="5"/>
    <n v="1184000"/>
    <n v="0"/>
    <n v="0"/>
    <n v="142857"/>
    <n v="1571425"/>
    <x v="0"/>
  </r>
  <r>
    <s v="O221021058449일반상품"/>
    <x v="2"/>
    <s v="일반상품"/>
    <s v="중국"/>
    <s v="김찬주"/>
    <n v="141890"/>
    <n v="7000"/>
    <n v="1"/>
    <n v="104860"/>
    <n v="0"/>
    <n v="0"/>
    <n v="24675"/>
    <n v="271425"/>
    <x v="0"/>
  </r>
  <r>
    <s v="O221021058448일반상품"/>
    <x v="2"/>
    <s v="일반상품"/>
    <s v="중국"/>
    <s v="임춘"/>
    <n v="251370"/>
    <n v="32000"/>
    <n v="4"/>
    <n v="479360"/>
    <n v="0"/>
    <n v="0"/>
    <n v="73073"/>
    <n v="803803"/>
    <x v="0"/>
  </r>
  <r>
    <s v="O221021058447일반상품"/>
    <x v="2"/>
    <s v="일반상품"/>
    <s v="중국"/>
    <s v="신재오"/>
    <n v="299920"/>
    <n v="47000"/>
    <n v="5"/>
    <n v="704060"/>
    <n v="0"/>
    <n v="0"/>
    <n v="100398"/>
    <n v="1104378"/>
    <x v="0"/>
  </r>
  <r>
    <s v="O221021058446일반상품"/>
    <x v="4"/>
    <s v="일반상품"/>
    <s v="인도네시아"/>
    <s v="이욱"/>
    <n v="299804"/>
    <n v="49000"/>
    <n v="7"/>
    <n v="1101520"/>
    <n v="0"/>
    <n v="0"/>
    <n v="140132"/>
    <n v="1541456"/>
    <x v="0"/>
  </r>
  <r>
    <s v="O221021058445일반상품"/>
    <x v="2"/>
    <s v="일반상품"/>
    <s v="중국"/>
    <s v="채의석"/>
    <n v="260340"/>
    <n v="30000"/>
    <n v="3"/>
    <n v="449400"/>
    <n v="0"/>
    <n v="0"/>
    <n v="70974"/>
    <n v="780714"/>
    <x v="0"/>
  </r>
  <r>
    <s v="O221021058444일반상품"/>
    <x v="3"/>
    <s v="일반상품"/>
    <s v="중국"/>
    <s v="김성열"/>
    <n v="299930"/>
    <n v="26000"/>
    <n v="3"/>
    <n v="389480"/>
    <n v="0"/>
    <n v="0"/>
    <n v="68941"/>
    <n v="758351"/>
    <x v="0"/>
  </r>
  <r>
    <s v="O221021058443일반상품"/>
    <x v="3"/>
    <s v="일반상품"/>
    <s v="중국"/>
    <s v="ZhengXue"/>
    <n v="299560"/>
    <n v="23000"/>
    <n v="2"/>
    <n v="344540"/>
    <n v="0"/>
    <n v="0"/>
    <n v="64410"/>
    <n v="708510"/>
    <x v="0"/>
  </r>
  <r>
    <s v="O221021058442일반상품"/>
    <x v="2"/>
    <s v="일반상품"/>
    <s v="중국"/>
    <s v="김준국"/>
    <n v="300000"/>
    <n v="57000"/>
    <n v="6"/>
    <n v="853860"/>
    <n v="0"/>
    <n v="0"/>
    <n v="115386"/>
    <n v="1269246"/>
    <x v="0"/>
  </r>
  <r>
    <s v="O221021058441일반상품"/>
    <x v="2"/>
    <s v="일반상품"/>
    <s v="중국"/>
    <s v="임병훈"/>
    <n v="165460"/>
    <n v="25000"/>
    <n v="3"/>
    <n v="374500"/>
    <n v="0"/>
    <n v="0"/>
    <n v="53996"/>
    <n v="593956"/>
    <x v="0"/>
  </r>
  <r>
    <s v="O221021058440일반상품"/>
    <x v="2"/>
    <s v="일반상품"/>
    <s v="중국"/>
    <s v="하경수"/>
    <n v="248810"/>
    <n v="28000"/>
    <n v="3"/>
    <n v="419440"/>
    <n v="0"/>
    <n v="0"/>
    <n v="66825"/>
    <n v="735075"/>
    <x v="0"/>
  </r>
  <r>
    <s v="O221021058439일반상품"/>
    <x v="2"/>
    <s v="일반상품"/>
    <s v="헝가리"/>
    <s v="이은우"/>
    <n v="299940"/>
    <n v="61000"/>
    <n v="7"/>
    <n v="1794050"/>
    <n v="0"/>
    <n v="0"/>
    <n v="209399"/>
    <n v="2303389"/>
    <x v="0"/>
  </r>
  <r>
    <s v="O221021058438일반상품"/>
    <x v="2"/>
    <s v="일반상품"/>
    <s v="중국"/>
    <s v="유지훈"/>
    <n v="214391"/>
    <n v="37000"/>
    <n v="4"/>
    <n v="554260"/>
    <n v="0"/>
    <n v="0"/>
    <n v="76865"/>
    <n v="845516"/>
    <x v="0"/>
  </r>
  <r>
    <s v="O221021058437일반상품"/>
    <x v="2"/>
    <s v="일반상품"/>
    <s v="중국"/>
    <s v="장영익"/>
    <n v="15880"/>
    <n v="5000"/>
    <n v="1"/>
    <n v="74900"/>
    <n v="0"/>
    <n v="0"/>
    <n v="9078"/>
    <n v="99858"/>
    <x v="0"/>
  </r>
  <r>
    <s v="O221021058436일반상품"/>
    <x v="2"/>
    <s v="일반상품"/>
    <s v="헝가리"/>
    <s v="박신범"/>
    <n v="299440"/>
    <n v="45000"/>
    <n v="5"/>
    <n v="1329250"/>
    <n v="0"/>
    <n v="0"/>
    <n v="162869"/>
    <n v="1791559"/>
    <x v="0"/>
  </r>
  <r>
    <s v="O221021058435일반상품"/>
    <x v="2"/>
    <s v="일반상품"/>
    <s v="헝가리"/>
    <s v="서민수"/>
    <n v="299870"/>
    <n v="24000"/>
    <n v="3"/>
    <n v="719200"/>
    <n v="0"/>
    <n v="0"/>
    <n v="101907"/>
    <n v="1120977"/>
    <x v="0"/>
  </r>
  <r>
    <s v="O221021058434일반상품"/>
    <x v="2"/>
    <s v="일반상품"/>
    <s v="헝가리"/>
    <s v="이태기"/>
    <n v="299972"/>
    <n v="42000"/>
    <n v="6"/>
    <n v="1242100"/>
    <n v="0"/>
    <n v="0"/>
    <n v="154207"/>
    <n v="1696279"/>
    <x v="0"/>
  </r>
  <r>
    <s v="O221021058433일반상품"/>
    <x v="2"/>
    <s v="일반상품"/>
    <s v="헝가리"/>
    <s v="윤옥근"/>
    <n v="299824"/>
    <n v="41000"/>
    <n v="4"/>
    <n v="1213050"/>
    <n v="0"/>
    <n v="0"/>
    <n v="151287"/>
    <n v="1664161"/>
    <x v="0"/>
  </r>
  <r>
    <s v="O221021058432일반상품"/>
    <x v="2"/>
    <s v="일반상품"/>
    <s v="중국"/>
    <s v="고재철"/>
    <n v="299685"/>
    <n v="36000"/>
    <n v="4"/>
    <n v="539280"/>
    <n v="0"/>
    <n v="0"/>
    <n v="83897"/>
    <n v="922862"/>
    <x v="0"/>
  </r>
  <r>
    <s v="O221021058431일반상품"/>
    <x v="2"/>
    <s v="일반상품"/>
    <s v="중국"/>
    <s v="박태현"/>
    <n v="286580"/>
    <n v="16000"/>
    <n v="2"/>
    <n v="239680"/>
    <n v="0"/>
    <n v="0"/>
    <n v="52626"/>
    <n v="578886"/>
    <x v="0"/>
  </r>
  <r>
    <s v="O221021058430일반상품"/>
    <x v="4"/>
    <s v="일반상품"/>
    <s v="인도네시아"/>
    <s v="이진환"/>
    <n v="299926"/>
    <n v="47000"/>
    <n v="6"/>
    <n v="1056560"/>
    <n v="0"/>
    <n v="0"/>
    <n v="135649"/>
    <n v="1492135"/>
    <x v="0"/>
  </r>
  <r>
    <s v="O221020058429일반상품"/>
    <x v="2"/>
    <s v="일반상품"/>
    <s v="헝가리"/>
    <s v="마승환"/>
    <n v="299886"/>
    <n v="39000"/>
    <n v="5"/>
    <n v="1154950"/>
    <n v="0"/>
    <n v="0"/>
    <n v="145484"/>
    <n v="1600320"/>
    <x v="0"/>
  </r>
  <r>
    <s v="O221020058428일반상품"/>
    <x v="2"/>
    <s v="일반상품"/>
    <s v="중국"/>
    <s v="김효상"/>
    <n v="134220"/>
    <n v="4000"/>
    <n v="1"/>
    <n v="59920"/>
    <n v="0"/>
    <n v="0"/>
    <n v="19414"/>
    <n v="213554"/>
    <x v="0"/>
  </r>
  <r>
    <s v="O221020058427일반상품"/>
    <x v="2"/>
    <s v="일반상품"/>
    <s v="중국"/>
    <s v="하장훈"/>
    <n v="2780"/>
    <n v="3000"/>
    <n v="1"/>
    <n v="44940"/>
    <n v="0"/>
    <n v="0"/>
    <n v="4772"/>
    <n v="52492"/>
    <x v="0"/>
  </r>
  <r>
    <s v="O221020058426일반상품"/>
    <x v="2"/>
    <s v="일반상품"/>
    <s v="헝가리"/>
    <s v="여수원"/>
    <n v="299390"/>
    <n v="28000"/>
    <n v="3"/>
    <n v="835400"/>
    <n v="0"/>
    <n v="0"/>
    <n v="113479"/>
    <n v="1248269"/>
    <x v="0"/>
  </r>
  <r>
    <s v="O221020058425일반상품"/>
    <x v="5"/>
    <s v="일반상품"/>
    <s v="중국"/>
    <s v="강건욱"/>
    <n v="300000"/>
    <n v="44000"/>
    <n v="4"/>
    <n v="659120"/>
    <n v="0"/>
    <n v="0"/>
    <n v="95912"/>
    <n v="1055032"/>
    <x v="0"/>
  </r>
  <r>
    <s v="O221020058424일반상품"/>
    <x v="6"/>
    <s v="일반상품"/>
    <s v="베트남"/>
    <s v="하세훈"/>
    <n v="299810"/>
    <n v="73000"/>
    <n v="5"/>
    <n v="1020540"/>
    <n v="10000"/>
    <n v="0"/>
    <n v="133035"/>
    <n v="1463385"/>
    <x v="0"/>
  </r>
  <r>
    <s v="O221020058423일반상품"/>
    <x v="5"/>
    <s v="일반상품"/>
    <s v="중국"/>
    <s v="조중기"/>
    <n v="256550"/>
    <n v="21000"/>
    <n v="2"/>
    <n v="314580"/>
    <n v="0"/>
    <n v="0"/>
    <n v="57113"/>
    <n v="628243"/>
    <x v="0"/>
  </r>
  <r>
    <s v="O221020058422일반상품"/>
    <x v="2"/>
    <s v="일반상품"/>
    <s v="헝가리"/>
    <s v="최돈길"/>
    <n v="299950"/>
    <n v="43000"/>
    <n v="5"/>
    <n v="1271150"/>
    <n v="0"/>
    <n v="0"/>
    <n v="157110"/>
    <n v="1728210"/>
    <x v="0"/>
  </r>
  <r>
    <s v="O221020058421일반상품"/>
    <x v="4"/>
    <s v="일반상품"/>
    <s v="인도네시아"/>
    <s v="신영철"/>
    <n v="299740"/>
    <n v="47000"/>
    <n v="6"/>
    <n v="1056560"/>
    <n v="0"/>
    <n v="0"/>
    <n v="135630"/>
    <n v="1491930"/>
    <x v="0"/>
  </r>
  <r>
    <s v="O221020058419일반상품"/>
    <x v="2"/>
    <s v="일반상품"/>
    <s v="중국"/>
    <s v="서영기"/>
    <n v="300000"/>
    <n v="8000"/>
    <n v="1"/>
    <n v="119840"/>
    <n v="0"/>
    <n v="0"/>
    <n v="41984"/>
    <n v="461824"/>
    <x v="0"/>
  </r>
  <r>
    <s v="O221020058418일반상품"/>
    <x v="2"/>
    <s v="일반상품"/>
    <s v="중국"/>
    <s v="김성렬"/>
    <n v="299990"/>
    <n v="9000"/>
    <n v="1"/>
    <n v="134820"/>
    <n v="0"/>
    <n v="0"/>
    <n v="43481"/>
    <n v="478291"/>
    <x v="0"/>
  </r>
  <r>
    <s v="O221020058417일반상품"/>
    <x v="2"/>
    <s v="일반상품"/>
    <s v="헝가리"/>
    <s v="김혁기"/>
    <n v="280790"/>
    <n v="47000"/>
    <n v="5"/>
    <n v="1387350"/>
    <n v="0"/>
    <n v="0"/>
    <n v="166814"/>
    <n v="1834954"/>
    <x v="0"/>
  </r>
  <r>
    <s v="O221020058416일반상품"/>
    <x v="2"/>
    <s v="일반상품"/>
    <s v="헝가리"/>
    <s v="배동관"/>
    <n v="299901"/>
    <n v="53000"/>
    <n v="8"/>
    <n v="1561650"/>
    <n v="0"/>
    <n v="0"/>
    <n v="186155"/>
    <n v="2047706"/>
    <x v="0"/>
  </r>
  <r>
    <s v="O221020058415일반상품"/>
    <x v="2"/>
    <s v="일반상품"/>
    <s v="헝가리"/>
    <s v="신동훈"/>
    <n v="299770"/>
    <n v="55000"/>
    <n v="6"/>
    <n v="1619750"/>
    <n v="0"/>
    <n v="0"/>
    <n v="191952"/>
    <n v="2111472"/>
    <x v="0"/>
  </r>
  <r>
    <s v="O221020058414일반상품"/>
    <x v="7"/>
    <s v="일반상품"/>
    <s v="미얀마"/>
    <s v="김재원"/>
    <n v="276510"/>
    <n v="41000"/>
    <n v="5"/>
    <n v="751680"/>
    <n v="0"/>
    <n v="0"/>
    <n v="102819"/>
    <n v="1131009"/>
    <x v="0"/>
  </r>
  <r>
    <s v="O221020058413일반상품"/>
    <x v="2"/>
    <s v="일반상품"/>
    <s v="헝가리"/>
    <s v="문항기"/>
    <n v="300000"/>
    <n v="46000"/>
    <n v="5"/>
    <n v="1358300"/>
    <n v="0"/>
    <n v="0"/>
    <n v="165830"/>
    <n v="1824130"/>
    <x v="0"/>
  </r>
  <r>
    <s v="O221020058412일반상품"/>
    <x v="2"/>
    <s v="일반상품"/>
    <s v="헝가리"/>
    <s v="윤석준"/>
    <n v="299972"/>
    <n v="43000"/>
    <n v="6"/>
    <n v="1271150"/>
    <n v="0"/>
    <n v="0"/>
    <n v="157112"/>
    <n v="1728234"/>
    <x v="0"/>
  </r>
  <r>
    <s v="O221019058411일반상품"/>
    <x v="2"/>
    <s v="일반상품"/>
    <s v="중국"/>
    <s v="오현석"/>
    <n v="145108"/>
    <n v="35000"/>
    <n v="4"/>
    <n v="524300"/>
    <n v="0"/>
    <n v="0"/>
    <n v="66941"/>
    <n v="736349"/>
    <x v="0"/>
  </r>
  <r>
    <s v="O221019058410일반상품"/>
    <x v="4"/>
    <s v="일반상품"/>
    <s v="인도"/>
    <s v="김지태"/>
    <n v="299954"/>
    <n v="64000"/>
    <n v="7"/>
    <n v="1366200"/>
    <n v="20000"/>
    <n v="0"/>
    <n v="168615"/>
    <n v="1854769"/>
    <x v="0"/>
  </r>
  <r>
    <s v="O221019058409일반상품"/>
    <x v="6"/>
    <s v="일반상품"/>
    <s v="베트남"/>
    <s v="최정원"/>
    <n v="261140"/>
    <n v="73000"/>
    <n v="5"/>
    <n v="1020540"/>
    <n v="10000"/>
    <n v="0"/>
    <n v="129168"/>
    <n v="1420848"/>
    <x v="0"/>
  </r>
  <r>
    <s v="O221019058407일반상품"/>
    <x v="2"/>
    <s v="일반상품"/>
    <s v="중국"/>
    <s v="이진승"/>
    <n v="182530"/>
    <n v="23000"/>
    <n v="2"/>
    <n v="344540"/>
    <n v="0"/>
    <n v="0"/>
    <n v="52707"/>
    <n v="579777"/>
    <x v="0"/>
  </r>
  <r>
    <s v="O221019058406일반상품"/>
    <x v="6"/>
    <s v="일반상품"/>
    <s v="베트남"/>
    <s v="김세호"/>
    <n v="107088"/>
    <n v="44000"/>
    <n v="3"/>
    <n v="615120"/>
    <n v="0"/>
    <n v="0"/>
    <n v="72221"/>
    <n v="794429"/>
    <x v="0"/>
  </r>
  <r>
    <s v="O221019058405일반상품"/>
    <x v="2"/>
    <s v="일반상품"/>
    <s v="헝가리"/>
    <s v="김용두"/>
    <n v="299550"/>
    <n v="51000"/>
    <n v="6"/>
    <n v="1503550"/>
    <n v="0"/>
    <n v="0"/>
    <n v="180310"/>
    <n v="1983410"/>
    <x v="0"/>
  </r>
  <r>
    <s v="O221019058404일반상품"/>
    <x v="2"/>
    <s v="일반상품"/>
    <s v="헝가리"/>
    <s v="김의수"/>
    <n v="186500"/>
    <n v="37000"/>
    <n v="4"/>
    <n v="1096850"/>
    <n v="0"/>
    <n v="0"/>
    <n v="128335"/>
    <n v="1411685"/>
    <x v="0"/>
  </r>
  <r>
    <s v="O221019058403일반상품"/>
    <x v="2"/>
    <s v="일반상품"/>
    <s v="헝가리"/>
    <s v="윤순영"/>
    <n v="299903"/>
    <n v="46000"/>
    <n v="5"/>
    <n v="1358300"/>
    <n v="0"/>
    <n v="0"/>
    <n v="165820"/>
    <n v="1824023"/>
    <x v="0"/>
  </r>
  <r>
    <s v="O221019058402일반상품"/>
    <x v="5"/>
    <s v="일반상품"/>
    <s v="미얀마"/>
    <s v="김영돈"/>
    <n v="299982"/>
    <n v="45000"/>
    <n v="5"/>
    <n v="823600"/>
    <n v="0"/>
    <n v="0"/>
    <n v="112358"/>
    <n v="1235940"/>
    <x v="0"/>
  </r>
  <r>
    <s v="O221019058401일반상품"/>
    <x v="1"/>
    <s v="일반상품"/>
    <s v="중국"/>
    <s v="이종호"/>
    <n v="222180"/>
    <n v="38000"/>
    <n v="4"/>
    <n v="569240"/>
    <n v="0"/>
    <n v="0"/>
    <n v="79142"/>
    <n v="870562"/>
    <x v="0"/>
  </r>
  <r>
    <s v="O221019058400일반상품"/>
    <x v="1"/>
    <s v="일반상품"/>
    <s v="중국"/>
    <s v="최영호"/>
    <n v="299840"/>
    <n v="28000"/>
    <n v="3"/>
    <n v="419440"/>
    <n v="0"/>
    <n v="0"/>
    <n v="71928"/>
    <n v="791208"/>
    <x v="0"/>
  </r>
  <r>
    <s v="O221019058399일반상품"/>
    <x v="2"/>
    <s v="일반상품"/>
    <s v="중국"/>
    <s v="안도창"/>
    <n v="287326"/>
    <n v="45000"/>
    <n v="5"/>
    <n v="674100"/>
    <n v="0"/>
    <n v="0"/>
    <n v="96143"/>
    <n v="1057569"/>
    <x v="0"/>
  </r>
  <r>
    <s v="O221019058398일반상품"/>
    <x v="7"/>
    <s v="일반상품"/>
    <s v="미얀마"/>
    <s v="배준영"/>
    <n v="299220"/>
    <n v="10000"/>
    <n v="2"/>
    <n v="194300"/>
    <n v="0"/>
    <n v="0"/>
    <n v="49352"/>
    <n v="542872"/>
    <x v="0"/>
  </r>
  <r>
    <s v="O221019058397일반상품"/>
    <x v="2"/>
    <s v="일반상품"/>
    <s v="중국"/>
    <s v="이상엽"/>
    <n v="299610"/>
    <n v="29000"/>
    <n v="3"/>
    <n v="434420"/>
    <n v="0"/>
    <n v="0"/>
    <n v="73403"/>
    <n v="807433"/>
    <x v="0"/>
  </r>
  <r>
    <s v="O221019058396일반상품"/>
    <x v="5"/>
    <s v="일반상품"/>
    <s v="중국"/>
    <s v="이종영"/>
    <n v="300000"/>
    <n v="51000"/>
    <n v="5"/>
    <n v="763980"/>
    <n v="0"/>
    <n v="0"/>
    <n v="106398"/>
    <n v="1170378"/>
    <x v="0"/>
  </r>
  <r>
    <s v="O221019058393일반상품"/>
    <x v="2"/>
    <s v="일반상품"/>
    <s v="중국"/>
    <s v="민종주"/>
    <n v="299900"/>
    <n v="48000"/>
    <n v="5"/>
    <n v="719040"/>
    <n v="0"/>
    <n v="0"/>
    <n v="101894"/>
    <n v="1120834"/>
    <x v="0"/>
  </r>
  <r>
    <s v="O221019058392일반상품"/>
    <x v="2"/>
    <s v="일반상품"/>
    <s v="헝가리"/>
    <s v="박영규"/>
    <n v="299342"/>
    <n v="22000"/>
    <n v="3"/>
    <n v="661100"/>
    <n v="0"/>
    <n v="0"/>
    <n v="96044"/>
    <n v="1056486"/>
    <x v="0"/>
  </r>
  <r>
    <s v="O221019058391일반상품"/>
    <x v="2"/>
    <s v="일반상품"/>
    <s v="헝가리"/>
    <s v="김세연"/>
    <n v="299800"/>
    <n v="60000"/>
    <n v="7"/>
    <n v="1765000"/>
    <n v="0"/>
    <n v="0"/>
    <n v="206480"/>
    <n v="2271280"/>
    <x v="0"/>
  </r>
  <r>
    <s v="O221019058390일반상품"/>
    <x v="2"/>
    <s v="일반상품"/>
    <s v="중국"/>
    <s v="하동호"/>
    <n v="1500"/>
    <n v="3000"/>
    <n v="1"/>
    <n v="44940"/>
    <n v="0"/>
    <n v="0"/>
    <n v="4644"/>
    <n v="51084"/>
    <x v="0"/>
  </r>
  <r>
    <s v="O221019058389일반상품"/>
    <x v="1"/>
    <s v="일반상품"/>
    <s v="중국"/>
    <s v="정상헌"/>
    <n v="299915"/>
    <n v="42000"/>
    <n v="4"/>
    <n v="629160"/>
    <n v="0"/>
    <n v="0"/>
    <n v="92908"/>
    <n v="1021983"/>
    <x v="0"/>
  </r>
  <r>
    <s v="O221019058388일반상품"/>
    <x v="2"/>
    <s v="일반상품"/>
    <s v="중국"/>
    <s v="김재철"/>
    <n v="299310"/>
    <n v="23000"/>
    <n v="3"/>
    <n v="344540"/>
    <n v="0"/>
    <n v="0"/>
    <n v="64385"/>
    <n v="708235"/>
    <x v="0"/>
  </r>
  <r>
    <s v="O221019058387일반상품"/>
    <x v="4"/>
    <s v="일반상품"/>
    <s v="러시아"/>
    <s v="박석진"/>
    <n v="299920"/>
    <n v="20700"/>
    <n v="3"/>
    <n v="450700"/>
    <n v="30000"/>
    <n v="0"/>
    <n v="78062"/>
    <n v="858682"/>
    <x v="0"/>
  </r>
  <r>
    <s v="O221018058386일반상품"/>
    <x v="2"/>
    <s v="일반상품"/>
    <s v="중국"/>
    <s v="이수철"/>
    <n v="298690"/>
    <n v="49000"/>
    <n v="3"/>
    <n v="734020"/>
    <n v="0"/>
    <n v="0"/>
    <n v="103271"/>
    <n v="1135981"/>
    <x v="0"/>
  </r>
  <r>
    <s v="O221018058385일반상품"/>
    <x v="2"/>
    <s v="일반상품"/>
    <s v="중국"/>
    <s v="이대웅"/>
    <n v="4800"/>
    <n v="40000"/>
    <n v="4"/>
    <n v="599200"/>
    <n v="0"/>
    <n v="0"/>
    <n v="60400"/>
    <n v="664400"/>
    <x v="0"/>
  </r>
  <r>
    <s v="O221018058384일반상품"/>
    <x v="5"/>
    <s v="일반상품"/>
    <s v="베트남"/>
    <s v="한성원"/>
    <n v="299930"/>
    <n v="77000"/>
    <n v="5"/>
    <n v="1076460"/>
    <n v="20000"/>
    <n v="0"/>
    <n v="139639"/>
    <n v="1536029"/>
    <x v="0"/>
  </r>
  <r>
    <s v="O221018058383일반상품"/>
    <x v="2"/>
    <s v="일반상품"/>
    <s v="중국"/>
    <s v="정준희"/>
    <n v="274960"/>
    <n v="9000"/>
    <n v="1"/>
    <n v="134820"/>
    <n v="0"/>
    <n v="0"/>
    <n v="40978"/>
    <n v="450758"/>
    <x v="0"/>
  </r>
  <r>
    <s v="O221018058382일반상품"/>
    <x v="2"/>
    <s v="일반상품"/>
    <s v="중국"/>
    <s v="손정삼"/>
    <n v="299945"/>
    <n v="65000"/>
    <n v="7"/>
    <n v="973700"/>
    <n v="0"/>
    <n v="0"/>
    <n v="127365"/>
    <n v="1401010"/>
    <x v="0"/>
  </r>
  <r>
    <s v="O221018058381일반상품"/>
    <x v="2"/>
    <s v="일반상품"/>
    <s v="중국"/>
    <s v="김성민"/>
    <n v="263928"/>
    <n v="24000"/>
    <n v="3"/>
    <n v="359520"/>
    <n v="0"/>
    <n v="0"/>
    <n v="62345"/>
    <n v="685793"/>
    <x v="0"/>
  </r>
  <r>
    <s v="O221018058380일반상품"/>
    <x v="2"/>
    <s v="일반상품"/>
    <s v="중국"/>
    <s v="최우진"/>
    <n v="299690"/>
    <n v="15000"/>
    <n v="2"/>
    <n v="224700"/>
    <n v="0"/>
    <n v="0"/>
    <n v="52439"/>
    <n v="576829"/>
    <x v="0"/>
  </r>
  <r>
    <s v="O221018058379일반상품"/>
    <x v="1"/>
    <s v="일반상품"/>
    <s v="중국"/>
    <s v="이성진"/>
    <n v="223230"/>
    <n v="39000"/>
    <n v="4"/>
    <n v="584220"/>
    <n v="0"/>
    <n v="0"/>
    <n v="80745"/>
    <n v="888195"/>
    <x v="0"/>
  </r>
  <r>
    <s v="O221018058378일반상품"/>
    <x v="2"/>
    <s v="일반상품"/>
    <s v="헝가리"/>
    <s v="정지화"/>
    <n v="299970"/>
    <n v="45000"/>
    <n v="6"/>
    <n v="1329250"/>
    <n v="0"/>
    <n v="0"/>
    <n v="162922"/>
    <n v="1792142"/>
    <x v="0"/>
  </r>
  <r>
    <s v="O221018058377일반상품"/>
    <x v="2"/>
    <s v="일반상품"/>
    <s v="중국"/>
    <s v="고현정"/>
    <n v="299374"/>
    <n v="48000"/>
    <n v="5"/>
    <n v="719040"/>
    <n v="0"/>
    <n v="0"/>
    <n v="101841"/>
    <n v="1120255"/>
    <x v="0"/>
  </r>
  <r>
    <s v="O221018058375일반상품"/>
    <x v="2"/>
    <s v="일반상품"/>
    <s v="중국"/>
    <s v="김성우"/>
    <n v="299840"/>
    <n v="54000"/>
    <n v="6"/>
    <n v="808920"/>
    <n v="0"/>
    <n v="0"/>
    <n v="110876"/>
    <n v="1219636"/>
    <x v="0"/>
  </r>
  <r>
    <s v="O221018058374일반상품"/>
    <x v="2"/>
    <s v="일반상품"/>
    <s v="중국"/>
    <s v="이상목"/>
    <n v="300000"/>
    <n v="5000"/>
    <n v="1"/>
    <n v="74900"/>
    <n v="0"/>
    <n v="0"/>
    <n v="37490"/>
    <n v="412390"/>
    <x v="0"/>
  </r>
  <r>
    <s v="O221018058373일반상품"/>
    <x v="2"/>
    <s v="일반상품"/>
    <s v="중국"/>
    <s v="김일우"/>
    <n v="125020"/>
    <n v="18000"/>
    <n v="2"/>
    <n v="269640"/>
    <n v="0"/>
    <n v="0"/>
    <n v="39466"/>
    <n v="434126"/>
    <x v="0"/>
  </r>
  <r>
    <s v="O221018058372일반상품"/>
    <x v="2"/>
    <s v="일반상품"/>
    <s v="헝가리"/>
    <s v="문정훈"/>
    <n v="299370"/>
    <n v="26000"/>
    <n v="3"/>
    <n v="777300"/>
    <n v="0"/>
    <n v="0"/>
    <n v="107667"/>
    <n v="1184337"/>
    <x v="0"/>
  </r>
  <r>
    <s v="O221018058371일반상품"/>
    <x v="2"/>
    <s v="일반상품"/>
    <s v="헝가리"/>
    <s v="김정환"/>
    <n v="287340"/>
    <n v="39000"/>
    <n v="5"/>
    <n v="1154950"/>
    <n v="0"/>
    <n v="0"/>
    <n v="144229"/>
    <n v="1586519"/>
    <x v="0"/>
  </r>
  <r>
    <s v="O221018058370일반상품"/>
    <x v="2"/>
    <s v="일반상품"/>
    <s v="헝가리"/>
    <s v="김시몬"/>
    <n v="299952"/>
    <n v="39000"/>
    <n v="5"/>
    <n v="1154950"/>
    <n v="0"/>
    <n v="0"/>
    <n v="145490"/>
    <n v="1600392"/>
    <x v="0"/>
  </r>
  <r>
    <s v="O221018058369일반상품"/>
    <x v="2"/>
    <s v="일반상품"/>
    <s v="헝가리"/>
    <s v="김두홍"/>
    <n v="243710"/>
    <n v="35000"/>
    <n v="4"/>
    <n v="1038750"/>
    <n v="0"/>
    <n v="0"/>
    <n v="128246"/>
    <n v="1410706"/>
    <x v="0"/>
  </r>
  <r>
    <s v="O221018058368일반상품"/>
    <x v="2"/>
    <s v="일반상품"/>
    <s v="헝가리"/>
    <s v="박재욱"/>
    <n v="142250"/>
    <n v="10000"/>
    <n v="1"/>
    <n v="312500"/>
    <n v="0"/>
    <n v="0"/>
    <n v="45475"/>
    <n v="500225"/>
    <x v="0"/>
  </r>
  <r>
    <s v="O221018058367일반상품"/>
    <x v="2"/>
    <s v="일반상품"/>
    <s v="중국"/>
    <s v="최형윤"/>
    <n v="258133"/>
    <n v="37000"/>
    <n v="4"/>
    <n v="554260"/>
    <n v="0"/>
    <n v="0"/>
    <n v="81239"/>
    <n v="893632"/>
    <x v="0"/>
  </r>
  <r>
    <s v="O221018058366일반상품"/>
    <x v="4"/>
    <s v="일반상품"/>
    <s v="러시아"/>
    <s v="임태헌"/>
    <n v="299890"/>
    <n v="59918"/>
    <n v="8"/>
    <n v="1279600"/>
    <n v="80000"/>
    <n v="0"/>
    <n v="165949"/>
    <n v="1825439"/>
    <x v="0"/>
  </r>
  <r>
    <s v="O221017058365일반상품"/>
    <x v="2"/>
    <s v="일반상품"/>
    <s v="헝가리"/>
    <s v="황욱"/>
    <n v="299850"/>
    <n v="40000"/>
    <n v="4"/>
    <n v="1184000"/>
    <n v="0"/>
    <n v="0"/>
    <n v="148385"/>
    <n v="1632235"/>
    <x v="0"/>
  </r>
  <r>
    <s v="O221017058364일반상품"/>
    <x v="2"/>
    <s v="일반상품"/>
    <s v="중국"/>
    <s v="이효민"/>
    <n v="299936"/>
    <n v="38000"/>
    <n v="4"/>
    <n v="569240"/>
    <n v="0"/>
    <n v="0"/>
    <n v="86918"/>
    <n v="956094"/>
    <x v="0"/>
  </r>
  <r>
    <s v="O221017058363일반상품"/>
    <x v="1"/>
    <s v="일반상품"/>
    <s v="중국"/>
    <s v="박원서"/>
    <n v="285588"/>
    <n v="37000"/>
    <n v="4"/>
    <n v="554260"/>
    <n v="0"/>
    <n v="0"/>
    <n v="83985"/>
    <n v="923833"/>
    <x v="0"/>
  </r>
  <r>
    <s v="O221017058362일반상품"/>
    <x v="2"/>
    <s v="일반상품"/>
    <s v="중국"/>
    <s v="김승준"/>
    <n v="299999"/>
    <n v="48000"/>
    <n v="5"/>
    <n v="719040"/>
    <n v="0"/>
    <n v="0"/>
    <n v="101904"/>
    <n v="1120943"/>
    <x v="0"/>
  </r>
  <r>
    <s v="O221017058361일반상품"/>
    <x v="2"/>
    <s v="일반상품"/>
    <s v="중국"/>
    <s v="박상호"/>
    <n v="299810"/>
    <n v="37000"/>
    <n v="4"/>
    <n v="554260"/>
    <n v="0"/>
    <n v="0"/>
    <n v="85407"/>
    <n v="939477"/>
    <x v="0"/>
  </r>
  <r>
    <s v="O221017058360일반상품"/>
    <x v="4"/>
    <s v="일반상품"/>
    <s v="인도네시아"/>
    <s v="박병용"/>
    <n v="299960"/>
    <n v="38000"/>
    <n v="4"/>
    <n v="854240"/>
    <n v="0"/>
    <n v="0"/>
    <n v="115420"/>
    <n v="1269620"/>
    <x v="0"/>
  </r>
  <r>
    <s v="O221017058359일반상품"/>
    <x v="1"/>
    <s v="일반상품"/>
    <s v="중국"/>
    <s v="김성희"/>
    <n v="299860"/>
    <n v="38000"/>
    <n v="4"/>
    <n v="569240"/>
    <n v="0"/>
    <n v="0"/>
    <n v="86910"/>
    <n v="956010"/>
    <x v="0"/>
  </r>
  <r>
    <s v="O221017058358일반상품"/>
    <x v="3"/>
    <s v="일반상품"/>
    <s v="중국"/>
    <s v="김현"/>
    <n v="299350"/>
    <n v="40000"/>
    <n v="4"/>
    <n v="599200"/>
    <n v="0"/>
    <n v="0"/>
    <n v="89855"/>
    <n v="988405"/>
    <x v="0"/>
  </r>
  <r>
    <s v="O221017058357일반상품"/>
    <x v="2"/>
    <s v="일반상품"/>
    <s v="중국"/>
    <s v="위종민"/>
    <n v="99000"/>
    <n v="4000"/>
    <n v="1"/>
    <n v="59920"/>
    <n v="0"/>
    <n v="0"/>
    <n v="15892"/>
    <n v="174812"/>
    <x v="0"/>
  </r>
  <r>
    <s v="O221017058356일반상품"/>
    <x v="2"/>
    <s v="일반상품"/>
    <s v="중국"/>
    <s v="이동후"/>
    <n v="285130"/>
    <n v="25000"/>
    <n v="2"/>
    <n v="374500"/>
    <n v="0"/>
    <n v="0"/>
    <n v="65963"/>
    <n v="725593"/>
    <x v="0"/>
  </r>
  <r>
    <s v="O221017058355일반상품"/>
    <x v="1"/>
    <s v="일반상품"/>
    <s v="중국"/>
    <s v="윤종원"/>
    <n v="300000"/>
    <n v="48000"/>
    <n v="4"/>
    <n v="719040"/>
    <n v="0"/>
    <n v="0"/>
    <n v="101904"/>
    <n v="1120944"/>
    <x v="0"/>
  </r>
  <r>
    <s v="O221017058354일반상품"/>
    <x v="3"/>
    <s v="일반상품"/>
    <s v="중국"/>
    <s v="손중원"/>
    <n v="300000"/>
    <n v="25000"/>
    <n v="2"/>
    <n v="374500"/>
    <n v="0"/>
    <n v="0"/>
    <n v="67450"/>
    <n v="741950"/>
    <x v="0"/>
  </r>
  <r>
    <s v="O221017058351일반상품"/>
    <x v="2"/>
    <s v="일반상품"/>
    <s v="중국"/>
    <s v="이제열"/>
    <n v="299030"/>
    <n v="38000"/>
    <n v="4"/>
    <n v="569240"/>
    <n v="0"/>
    <n v="0"/>
    <n v="86827"/>
    <n v="955097"/>
    <x v="0"/>
  </r>
  <r>
    <s v="O221017058350일반상품"/>
    <x v="2"/>
    <s v="일반상품"/>
    <s v="중국"/>
    <s v="김상헌"/>
    <n v="299740"/>
    <n v="35000"/>
    <n v="3"/>
    <n v="524300"/>
    <n v="0"/>
    <n v="0"/>
    <n v="82404"/>
    <n v="906444"/>
    <x v="0"/>
  </r>
  <r>
    <s v="O221017058349일반상품"/>
    <x v="2"/>
    <s v="일반상품"/>
    <s v="중국"/>
    <s v="이경섭"/>
    <n v="299587"/>
    <n v="21000"/>
    <n v="2"/>
    <n v="314580"/>
    <n v="0"/>
    <n v="0"/>
    <n v="61417"/>
    <n v="675584"/>
    <x v="0"/>
  </r>
  <r>
    <s v="O221017058348일반상품"/>
    <x v="3"/>
    <s v="일반상품"/>
    <s v="중국"/>
    <s v="정상재"/>
    <n v="299846"/>
    <n v="41000"/>
    <n v="4"/>
    <n v="614180"/>
    <n v="0"/>
    <n v="0"/>
    <n v="91403"/>
    <n v="1005429"/>
    <x v="0"/>
  </r>
  <r>
    <s v="O221017058347일반상품"/>
    <x v="2"/>
    <s v="일반상품"/>
    <s v="중국"/>
    <s v="박종복"/>
    <n v="299996"/>
    <n v="42000"/>
    <n v="5"/>
    <n v="629160"/>
    <n v="0"/>
    <n v="0"/>
    <n v="92916"/>
    <n v="1022072"/>
    <x v="0"/>
  </r>
  <r>
    <s v="O221017058346일반상품"/>
    <x v="2"/>
    <s v="일반상품"/>
    <s v="중국"/>
    <s v="심정보"/>
    <n v="22680"/>
    <n v="7000"/>
    <n v="1"/>
    <n v="104860"/>
    <n v="0"/>
    <n v="0"/>
    <n v="12754"/>
    <n v="140294"/>
    <x v="0"/>
  </r>
  <r>
    <s v="O221017058345일반상품"/>
    <x v="3"/>
    <s v="일반상품"/>
    <s v="중국"/>
    <s v="김경오"/>
    <n v="299970"/>
    <n v="44000"/>
    <n v="4"/>
    <n v="659120"/>
    <n v="0"/>
    <n v="0"/>
    <n v="95909"/>
    <n v="1054999"/>
    <x v="0"/>
  </r>
  <r>
    <s v="O221017058344일반상품"/>
    <x v="2"/>
    <s v="일반상품"/>
    <s v="중국"/>
    <s v="조성열"/>
    <n v="300000"/>
    <n v="34000"/>
    <n v="4"/>
    <n v="509320"/>
    <n v="0"/>
    <n v="0"/>
    <n v="80932"/>
    <n v="890252"/>
    <x v="0"/>
  </r>
  <r>
    <s v="O221017058343일반상품"/>
    <x v="2"/>
    <s v="일반상품"/>
    <s v="중국"/>
    <s v="박찬호"/>
    <n v="288145"/>
    <n v="33000"/>
    <n v="3"/>
    <n v="494340"/>
    <n v="0"/>
    <n v="0"/>
    <n v="78249"/>
    <n v="860734"/>
    <x v="0"/>
  </r>
  <r>
    <s v="O221017058342일반상품"/>
    <x v="2"/>
    <s v="일반상품"/>
    <s v="헝가리"/>
    <s v="이범규"/>
    <n v="299690"/>
    <n v="31000"/>
    <n v="5"/>
    <n v="922550"/>
    <n v="0"/>
    <n v="0"/>
    <n v="122224"/>
    <n v="1344464"/>
    <x v="0"/>
  </r>
  <r>
    <s v="O221017058341일반상품"/>
    <x v="2"/>
    <s v="일반상품"/>
    <s v="헝가리"/>
    <s v="한상규"/>
    <n v="300000"/>
    <n v="31000"/>
    <n v="4"/>
    <n v="922550"/>
    <n v="0"/>
    <n v="0"/>
    <n v="122255"/>
    <n v="1344805"/>
    <x v="0"/>
  </r>
  <r>
    <s v="O221016058340일반상품"/>
    <x v="6"/>
    <s v="일반상품"/>
    <s v="베트남"/>
    <s v="김헌주"/>
    <n v="190350"/>
    <n v="45000"/>
    <n v="3"/>
    <n v="629100"/>
    <n v="0"/>
    <n v="0"/>
    <n v="81945"/>
    <n v="901395"/>
    <x v="0"/>
  </r>
  <r>
    <s v="O221016058339일반상품"/>
    <x v="2"/>
    <s v="일반상품"/>
    <s v="헝가리"/>
    <s v="임승진"/>
    <n v="276973"/>
    <n v="45000"/>
    <n v="6"/>
    <n v="1329250"/>
    <n v="0"/>
    <n v="0"/>
    <n v="160622"/>
    <n v="1766845"/>
    <x v="0"/>
  </r>
  <r>
    <s v="O221016058337일반상품"/>
    <x v="1"/>
    <s v="일반상품"/>
    <s v="중국"/>
    <s v="김태우"/>
    <n v="299960"/>
    <n v="54000"/>
    <n v="5"/>
    <n v="808920"/>
    <n v="0"/>
    <n v="0"/>
    <n v="110888"/>
    <n v="1219768"/>
    <x v="0"/>
  </r>
  <r>
    <s v="O221016058336일반상품"/>
    <x v="2"/>
    <s v="일반상품"/>
    <s v="중국"/>
    <s v="남세형"/>
    <n v="299862"/>
    <n v="69000"/>
    <n v="7"/>
    <n v="1033620"/>
    <n v="0"/>
    <n v="0"/>
    <n v="133348"/>
    <n v="1466830"/>
    <x v="0"/>
  </r>
  <r>
    <s v="O221016058335일반상품"/>
    <x v="2"/>
    <s v="일반상품"/>
    <s v="중국"/>
    <s v="강병기"/>
    <n v="299850"/>
    <n v="55000"/>
    <n v="6"/>
    <n v="823900"/>
    <n v="0"/>
    <n v="0"/>
    <n v="112375"/>
    <n v="1236125"/>
    <x v="0"/>
  </r>
  <r>
    <s v="O221016058334일반상품"/>
    <x v="3"/>
    <s v="일반상품"/>
    <s v="중국"/>
    <s v="서동휘"/>
    <n v="300000"/>
    <n v="43000"/>
    <n v="4"/>
    <n v="644140"/>
    <n v="0"/>
    <n v="0"/>
    <n v="94414"/>
    <n v="1038554"/>
    <x v="0"/>
  </r>
  <r>
    <s v="O221016058333일반상품"/>
    <x v="3"/>
    <s v="일반상품"/>
    <s v="중국"/>
    <s v="장석원"/>
    <n v="299970"/>
    <n v="47000"/>
    <n v="5"/>
    <n v="704060"/>
    <n v="0"/>
    <n v="0"/>
    <n v="100403"/>
    <n v="1104433"/>
    <x v="0"/>
  </r>
  <r>
    <s v="O221016058332일반상품"/>
    <x v="2"/>
    <s v="일반상품"/>
    <s v="헝가리"/>
    <s v="고수영"/>
    <n v="287740"/>
    <n v="56000"/>
    <n v="7"/>
    <n v="1648800"/>
    <n v="0"/>
    <n v="0"/>
    <n v="193654"/>
    <n v="2130194"/>
    <x v="0"/>
  </r>
  <r>
    <s v="O221016058331일반상품"/>
    <x v="2"/>
    <s v="일반상품"/>
    <s v="헝가리"/>
    <s v="장진수"/>
    <n v="299880"/>
    <n v="52000"/>
    <n v="7"/>
    <n v="1532600"/>
    <n v="0"/>
    <n v="0"/>
    <n v="183248"/>
    <n v="2015728"/>
    <x v="0"/>
  </r>
  <r>
    <s v="O221016058330일반상품"/>
    <x v="2"/>
    <s v="일반상품"/>
    <s v="헝가리"/>
    <s v="정원석"/>
    <n v="299920"/>
    <n v="31000"/>
    <n v="4"/>
    <n v="922550"/>
    <n v="0"/>
    <n v="0"/>
    <n v="122247"/>
    <n v="1344717"/>
    <x v="0"/>
  </r>
  <r>
    <s v="O221016058329일반상품"/>
    <x v="2"/>
    <s v="일반상품"/>
    <s v="중국"/>
    <s v="이세욱"/>
    <n v="299915"/>
    <n v="41000"/>
    <n v="4"/>
    <n v="614180"/>
    <n v="0"/>
    <n v="0"/>
    <n v="91410"/>
    <n v="1005505"/>
    <x v="0"/>
  </r>
  <r>
    <s v="O221016058328일반상품"/>
    <x v="3"/>
    <s v="일반상품"/>
    <s v="중국"/>
    <s v="김규섭"/>
    <n v="299950"/>
    <n v="24000"/>
    <n v="2"/>
    <n v="359520"/>
    <n v="0"/>
    <n v="0"/>
    <n v="65947"/>
    <n v="725417"/>
    <x v="0"/>
  </r>
  <r>
    <s v="O221016058327일반상품"/>
    <x v="2"/>
    <s v="일반상품"/>
    <s v="헝가리"/>
    <s v="구세모"/>
    <n v="286950"/>
    <n v="43000"/>
    <n v="5"/>
    <n v="1271150"/>
    <n v="0"/>
    <n v="0"/>
    <n v="155810"/>
    <n v="1713910"/>
    <x v="0"/>
  </r>
  <r>
    <s v="O221016058326일반상품"/>
    <x v="2"/>
    <s v="일반상품"/>
    <s v="중국"/>
    <s v="현웅인"/>
    <n v="299900"/>
    <n v="15000"/>
    <n v="2"/>
    <n v="224700"/>
    <n v="0"/>
    <n v="0"/>
    <n v="52460"/>
    <n v="577060"/>
    <x v="0"/>
  </r>
  <r>
    <s v="O221016058325일반상품"/>
    <x v="2"/>
    <s v="일반상품"/>
    <s v="헝가리"/>
    <s v="김태현"/>
    <n v="299960"/>
    <n v="34000"/>
    <n v="3"/>
    <n v="1009700"/>
    <n v="0"/>
    <n v="0"/>
    <n v="130966"/>
    <n v="1440626"/>
    <x v="0"/>
  </r>
  <r>
    <s v="O221016058324일반상품"/>
    <x v="2"/>
    <s v="일반상품"/>
    <s v="헝가리"/>
    <s v="조용준"/>
    <n v="299934"/>
    <n v="42000"/>
    <n v="5"/>
    <n v="1242100"/>
    <n v="0"/>
    <n v="0"/>
    <n v="154203"/>
    <n v="1696237"/>
    <x v="0"/>
  </r>
  <r>
    <s v="O221016058323일반상품"/>
    <x v="2"/>
    <s v="일반상품"/>
    <s v="헝가리"/>
    <s v="한준희"/>
    <n v="299890"/>
    <n v="42000"/>
    <n v="5"/>
    <n v="1242100"/>
    <n v="0"/>
    <n v="0"/>
    <n v="154199"/>
    <n v="1696189"/>
    <x v="0"/>
  </r>
  <r>
    <s v="O221016058322일반상품"/>
    <x v="2"/>
    <s v="일반상품"/>
    <s v="헝가리"/>
    <s v="석권"/>
    <n v="299810"/>
    <n v="54000"/>
    <n v="6"/>
    <n v="1590700"/>
    <n v="0"/>
    <n v="0"/>
    <n v="189051"/>
    <n v="2079561"/>
    <x v="0"/>
  </r>
  <r>
    <s v="O221016058321일반상품"/>
    <x v="2"/>
    <s v="일반상품"/>
    <s v="헝가리"/>
    <s v="최준혁"/>
    <n v="299940"/>
    <n v="42000"/>
    <n v="6"/>
    <n v="1242100"/>
    <n v="0"/>
    <n v="0"/>
    <n v="154204"/>
    <n v="1696244"/>
    <x v="0"/>
  </r>
  <r>
    <s v="O221015058319일반상품"/>
    <x v="2"/>
    <s v="일반상품"/>
    <s v="중국"/>
    <s v="김영진"/>
    <n v="299483"/>
    <n v="40000"/>
    <n v="4"/>
    <n v="599200"/>
    <n v="0"/>
    <n v="0"/>
    <n v="89868"/>
    <n v="988551"/>
    <x v="0"/>
  </r>
  <r>
    <s v="O221015058318일반상품"/>
    <x v="6"/>
    <s v="일반상품"/>
    <s v="베트남"/>
    <s v="송진호"/>
    <n v="116340"/>
    <n v="14000"/>
    <n v="1"/>
    <n v="195720"/>
    <n v="0"/>
    <n v="0"/>
    <n v="31206"/>
    <n v="343266"/>
    <x v="0"/>
  </r>
  <r>
    <s v="O221015058316일반상품"/>
    <x v="2"/>
    <s v="일반상품"/>
    <s v="헝가리"/>
    <s v="김철홍"/>
    <n v="299980"/>
    <n v="49000"/>
    <n v="5"/>
    <n v="1445450"/>
    <n v="0"/>
    <n v="0"/>
    <n v="174543"/>
    <n v="1919973"/>
    <x v="0"/>
  </r>
  <r>
    <s v="O221015058315일반상품"/>
    <x v="5"/>
    <s v="일반상품"/>
    <s v="베트남"/>
    <s v="정승환"/>
    <n v="229600"/>
    <n v="73000"/>
    <n v="5"/>
    <n v="1020540"/>
    <n v="10000"/>
    <n v="0"/>
    <n v="126014"/>
    <n v="1386154"/>
    <x v="0"/>
  </r>
  <r>
    <s v="O221015058314일반상품"/>
    <x v="2"/>
    <s v="일반상품"/>
    <s v="헝가리"/>
    <s v="최미남"/>
    <n v="299990"/>
    <n v="62000"/>
    <n v="6"/>
    <n v="1823100"/>
    <n v="0"/>
    <n v="0"/>
    <n v="212309"/>
    <n v="2335399"/>
    <x v="0"/>
  </r>
  <r>
    <s v="O221015058313일반상품"/>
    <x v="2"/>
    <s v="일반상품"/>
    <s v="헝가리"/>
    <s v="고동현"/>
    <n v="299936"/>
    <n v="37000"/>
    <n v="4"/>
    <n v="1096850"/>
    <n v="0"/>
    <n v="0"/>
    <n v="139679"/>
    <n v="1536465"/>
    <x v="0"/>
  </r>
  <r>
    <s v="O221015058312일반상품"/>
    <x v="2"/>
    <s v="일반상품"/>
    <s v="중국"/>
    <s v="정영균"/>
    <n v="299895"/>
    <n v="74000"/>
    <n v="8"/>
    <n v="1108520"/>
    <n v="0"/>
    <n v="0"/>
    <n v="140842"/>
    <n v="1549257"/>
    <x v="0"/>
  </r>
  <r>
    <s v="O221015058311일반상품"/>
    <x v="2"/>
    <s v="일반상품"/>
    <s v="중국"/>
    <s v="김직수"/>
    <n v="299720"/>
    <n v="48000"/>
    <n v="5"/>
    <n v="719040"/>
    <n v="0"/>
    <n v="0"/>
    <n v="101876"/>
    <n v="1120636"/>
    <x v="0"/>
  </r>
  <r>
    <s v="O221015058310일반상품"/>
    <x v="1"/>
    <s v="일반상품"/>
    <s v="중국"/>
    <s v="황동훈"/>
    <n v="85610"/>
    <n v="9000"/>
    <n v="1"/>
    <n v="134820"/>
    <n v="0"/>
    <n v="0"/>
    <n v="22043"/>
    <n v="242473"/>
    <x v="0"/>
  </r>
  <r>
    <s v="O221015058309일반상품"/>
    <x v="2"/>
    <s v="일반상품"/>
    <s v="중국"/>
    <s v="이상호"/>
    <n v="117870"/>
    <n v="16000"/>
    <n v="2"/>
    <n v="239680"/>
    <n v="0"/>
    <n v="0"/>
    <n v="35755"/>
    <n v="393305"/>
    <x v="0"/>
  </r>
  <r>
    <s v="O221015058308일반상품"/>
    <x v="2"/>
    <s v="일반상품"/>
    <s v="헝가리"/>
    <s v="김종현"/>
    <n v="299962"/>
    <n v="32000"/>
    <n v="4"/>
    <n v="951600"/>
    <n v="0"/>
    <n v="0"/>
    <n v="125156"/>
    <n v="1376718"/>
    <x v="0"/>
  </r>
  <r>
    <s v="O221015058307일반상품"/>
    <x v="2"/>
    <s v="일반상품"/>
    <s v="헝가리"/>
    <s v="이원소"/>
    <n v="299980"/>
    <n v="49000"/>
    <n v="6"/>
    <n v="1445450"/>
    <n v="0"/>
    <n v="0"/>
    <n v="174543"/>
    <n v="1919973"/>
    <x v="0"/>
  </r>
  <r>
    <s v="O221015058306일반상품"/>
    <x v="2"/>
    <s v="일반상품"/>
    <s v="헝가리"/>
    <s v="김호연"/>
    <n v="299910"/>
    <n v="45000"/>
    <n v="5"/>
    <n v="1329250"/>
    <n v="0"/>
    <n v="0"/>
    <n v="162916"/>
    <n v="1792076"/>
    <x v="0"/>
  </r>
  <r>
    <s v="O221015058305일반상품"/>
    <x v="2"/>
    <s v="일반상품"/>
    <s v="중국"/>
    <s v="한형근"/>
    <n v="64030"/>
    <n v="8000"/>
    <n v="1"/>
    <n v="119840"/>
    <n v="0"/>
    <n v="0"/>
    <n v="18387"/>
    <n v="202257"/>
    <x v="0"/>
  </r>
  <r>
    <s v="O221015058304일반상품"/>
    <x v="2"/>
    <s v="일반상품"/>
    <s v="헝가리"/>
    <s v="이동휘"/>
    <n v="300000"/>
    <n v="55000"/>
    <n v="6"/>
    <n v="1619750"/>
    <n v="0"/>
    <n v="0"/>
    <n v="191975"/>
    <n v="2111725"/>
    <x v="0"/>
  </r>
  <r>
    <s v="O221014058302일반상품"/>
    <x v="2"/>
    <s v="일반상품"/>
    <s v="헝가리"/>
    <s v="최창훈"/>
    <n v="299900"/>
    <n v="48000"/>
    <n v="7"/>
    <n v="1416400"/>
    <n v="0"/>
    <n v="0"/>
    <n v="171630"/>
    <n v="1887930"/>
    <x v="0"/>
  </r>
  <r>
    <s v="O221014058301일반상품"/>
    <x v="2"/>
    <s v="일반상품"/>
    <s v="헝가리"/>
    <s v="한두수"/>
    <n v="299660"/>
    <n v="45000"/>
    <n v="6"/>
    <n v="1329250"/>
    <n v="0"/>
    <n v="0"/>
    <n v="162891"/>
    <n v="1791801"/>
    <x v="0"/>
  </r>
  <r>
    <s v="O221014058300일반상품"/>
    <x v="2"/>
    <s v="일반상품"/>
    <s v="헝가리"/>
    <s v="윤정혁"/>
    <n v="299986"/>
    <n v="47000"/>
    <n v="5"/>
    <n v="1387350"/>
    <n v="0"/>
    <n v="0"/>
    <n v="168734"/>
    <n v="1856070"/>
    <x v="0"/>
  </r>
  <r>
    <s v="O221014058299일반상품"/>
    <x v="5"/>
    <s v="일반상품"/>
    <s v="중국"/>
    <s v="우원준"/>
    <n v="299730"/>
    <n v="34000"/>
    <n v="3"/>
    <n v="509320"/>
    <n v="0"/>
    <n v="0"/>
    <n v="80905"/>
    <n v="889955"/>
    <x v="0"/>
  </r>
  <r>
    <s v="O221014058298일반상품"/>
    <x v="2"/>
    <s v="일반상품"/>
    <s v="중국"/>
    <s v="이선우"/>
    <n v="299935"/>
    <n v="42000"/>
    <n v="4"/>
    <n v="629160"/>
    <n v="0"/>
    <n v="0"/>
    <n v="92910"/>
    <n v="1022005"/>
    <x v="0"/>
  </r>
  <r>
    <s v="O221014058297일반상품"/>
    <x v="3"/>
    <s v="일반상품"/>
    <s v="중국"/>
    <s v="강경석"/>
    <n v="300000"/>
    <n v="57000"/>
    <n v="6"/>
    <n v="853860"/>
    <n v="0"/>
    <n v="0"/>
    <n v="115386"/>
    <n v="1269246"/>
    <x v="0"/>
  </r>
  <r>
    <s v="O221014058296일반상품"/>
    <x v="2"/>
    <s v="일반상품"/>
    <s v="헝가리"/>
    <s v="김욱경"/>
    <n v="218100"/>
    <n v="32000"/>
    <n v="4"/>
    <n v="951600"/>
    <n v="0"/>
    <n v="0"/>
    <n v="116970"/>
    <n v="1286670"/>
    <x v="0"/>
  </r>
  <r>
    <s v="O221014058295일반상품"/>
    <x v="1"/>
    <s v="일반상품"/>
    <s v="중국"/>
    <s v="김수광"/>
    <n v="299760"/>
    <n v="31000"/>
    <n v="3"/>
    <n v="464380"/>
    <n v="0"/>
    <n v="0"/>
    <n v="76414"/>
    <n v="840554"/>
    <x v="0"/>
  </r>
  <r>
    <s v="O221014058294일반상품"/>
    <x v="4"/>
    <s v="일반상품"/>
    <s v="인도네시아"/>
    <s v="김종백"/>
    <n v="299902"/>
    <n v="44000"/>
    <n v="10"/>
    <n v="989120"/>
    <n v="0"/>
    <n v="0"/>
    <n v="128902"/>
    <n v="1417924"/>
    <x v="0"/>
  </r>
  <r>
    <s v="O221014058293일반상품"/>
    <x v="2"/>
    <s v="일반상품"/>
    <s v="중국"/>
    <s v="박준범"/>
    <n v="256700"/>
    <n v="46000"/>
    <n v="4"/>
    <n v="689080"/>
    <n v="0"/>
    <n v="0"/>
    <n v="94578"/>
    <n v="1040358"/>
    <x v="0"/>
  </r>
  <r>
    <s v="O221014058292일반상품"/>
    <x v="2"/>
    <s v="일반상품"/>
    <s v="중국"/>
    <s v="김대현"/>
    <n v="281970"/>
    <n v="31000"/>
    <n v="3"/>
    <n v="464380"/>
    <n v="0"/>
    <n v="0"/>
    <n v="74635"/>
    <n v="820985"/>
    <x v="0"/>
  </r>
  <r>
    <s v="O221014058291일반상품"/>
    <x v="2"/>
    <s v="일반상품"/>
    <s v="중국"/>
    <s v="이기욱"/>
    <n v="299560"/>
    <n v="32000"/>
    <n v="3"/>
    <n v="479360"/>
    <n v="0"/>
    <n v="0"/>
    <n v="77892"/>
    <n v="856812"/>
    <x v="0"/>
  </r>
  <r>
    <s v="O221025058466일반상품"/>
    <x v="2"/>
    <s v="일반상품"/>
    <s v="헝가리"/>
    <s v="김재현"/>
    <n v="299860"/>
    <n v="26000"/>
    <n v="3"/>
    <n v="777300"/>
    <n v="0"/>
    <n v="0"/>
    <n v="107716"/>
    <n v="1184876"/>
    <x v="0"/>
  </r>
  <r>
    <s v="O221024058465일반상품"/>
    <x v="2"/>
    <s v="일반상품"/>
    <s v="헝가리"/>
    <s v="김영원"/>
    <n v="261836"/>
    <n v="46000"/>
    <n v="5"/>
    <n v="1358300"/>
    <n v="0"/>
    <n v="0"/>
    <n v="162014"/>
    <n v="1782150"/>
    <x v="0"/>
  </r>
  <r>
    <s v="O221024058464일반상품"/>
    <x v="2"/>
    <s v="일반상품"/>
    <s v="중국"/>
    <s v="김진만"/>
    <n v="299890"/>
    <n v="58000"/>
    <n v="6"/>
    <n v="868840"/>
    <n v="0"/>
    <n v="0"/>
    <n v="116873"/>
    <n v="1285603"/>
    <x v="0"/>
  </r>
  <r>
    <s v="O221024058463일반상품"/>
    <x v="2"/>
    <s v="일반상품"/>
    <s v="중국"/>
    <s v="한상욱"/>
    <n v="299990"/>
    <n v="46000"/>
    <n v="5"/>
    <n v="689080"/>
    <n v="0"/>
    <n v="0"/>
    <n v="98907"/>
    <n v="1087977"/>
    <x v="0"/>
  </r>
  <r>
    <s v="O221024058462일반상품"/>
    <x v="2"/>
    <s v="일반상품"/>
    <s v="중국"/>
    <s v="민동준"/>
    <n v="299795"/>
    <n v="44000"/>
    <n v="6"/>
    <n v="659120"/>
    <n v="0"/>
    <n v="0"/>
    <n v="95892"/>
    <n v="1054807"/>
    <x v="0"/>
  </r>
  <r>
    <s v="O221027058473일반상품"/>
    <x v="1"/>
    <s v="일반상품"/>
    <s v="중국"/>
    <s v="장철수"/>
    <n v="72370"/>
    <n v="11000"/>
    <n v="1"/>
    <n v="164780"/>
    <n v="0"/>
    <n v="0"/>
    <n v="23715"/>
    <n v="260865"/>
    <x v="0"/>
  </r>
  <r>
    <s v="O221026058471일반상품"/>
    <x v="3"/>
    <s v="일반상품"/>
    <s v="중국"/>
    <s v="김양회"/>
    <n v="298410"/>
    <n v="26000"/>
    <n v="2"/>
    <n v="389480"/>
    <n v="0"/>
    <n v="0"/>
    <n v="68789"/>
    <n v="756679"/>
    <x v="0"/>
  </r>
  <r>
    <s v="O221025058470일반상품"/>
    <x v="2"/>
    <s v="일반상품"/>
    <s v="중국"/>
    <s v="고형민"/>
    <n v="283640"/>
    <n v="27000"/>
    <n v="3"/>
    <n v="404460"/>
    <n v="0"/>
    <n v="0"/>
    <n v="68810"/>
    <n v="756910"/>
    <x v="0"/>
  </r>
  <r>
    <s v="O221025058469일반상품"/>
    <x v="5"/>
    <s v="일반상품"/>
    <s v="베트남"/>
    <s v="박재현"/>
    <n v="244888"/>
    <n v="71000"/>
    <n v="5"/>
    <n v="992580"/>
    <n v="10000"/>
    <n v="0"/>
    <n v="124747"/>
    <n v="1372215"/>
    <x v="0"/>
  </r>
  <r>
    <s v="O221025058467일반상품"/>
    <x v="2"/>
    <s v="일반상품"/>
    <s v="중국"/>
    <s v="김민철"/>
    <n v="298858"/>
    <n v="32000"/>
    <n v="4"/>
    <n v="479360"/>
    <n v="0"/>
    <n v="0"/>
    <n v="77822"/>
    <n v="856040"/>
    <x v="0"/>
  </r>
  <r>
    <s v="O221027058476일반상품"/>
    <x v="2"/>
    <s v="일반상품"/>
    <s v="중국"/>
    <s v="추정국"/>
    <n v="114040"/>
    <n v="5000"/>
    <n v="1"/>
    <n v="74900"/>
    <n v="0"/>
    <n v="0"/>
    <n v="18894"/>
    <n v="207834"/>
    <x v="0"/>
  </r>
  <r>
    <s v="O221027058475일반상품"/>
    <x v="1"/>
    <s v="일반상품"/>
    <s v="중국"/>
    <s v="구태형"/>
    <n v="20400"/>
    <n v="3000"/>
    <n v="1"/>
    <n v="44940"/>
    <n v="0"/>
    <n v="0"/>
    <n v="6534"/>
    <n v="71874"/>
    <x v="0"/>
  </r>
  <r>
    <s v="O221027058474일반상품"/>
    <x v="6"/>
    <s v="일반상품"/>
    <s v="베트남"/>
    <s v="박상윤"/>
    <n v="299980"/>
    <n v="107000"/>
    <n v="7"/>
    <n v="1495860"/>
    <n v="20000"/>
    <n v="0"/>
    <n v="181584"/>
    <n v="1997424"/>
    <x v="0"/>
  </r>
  <r>
    <s v="O221022058461도서"/>
    <x v="1"/>
    <s v="도서"/>
    <s v="중국"/>
    <s v="박기수"/>
    <n v="228150"/>
    <n v="21000"/>
    <n v="1"/>
    <n v="314580"/>
    <n v="0"/>
    <n v="0"/>
    <n v="54273"/>
    <n v="597003"/>
    <x v="0"/>
  </r>
  <r>
    <s v="O221021058460도서"/>
    <x v="1"/>
    <s v="도서"/>
    <s v="중국"/>
    <s v="정진성"/>
    <n v="71100"/>
    <n v="10000"/>
    <n v="1"/>
    <n v="149800"/>
    <n v="0"/>
    <n v="0"/>
    <n v="22090"/>
    <n v="242990"/>
    <x v="0"/>
  </r>
  <r>
    <s v="O221021058458도서"/>
    <x v="1"/>
    <s v="도서"/>
    <s v="중국"/>
    <s v="이상준"/>
    <n v="299430"/>
    <n v="29000"/>
    <n v="2"/>
    <n v="434420"/>
    <n v="0"/>
    <n v="0"/>
    <n v="73385"/>
    <n v="807235"/>
    <x v="0"/>
  </r>
  <r>
    <s v="O221021058457도서"/>
    <x v="2"/>
    <s v="도서"/>
    <s v="중국"/>
    <s v="유영근"/>
    <n v="93690"/>
    <n v="12000"/>
    <n v="1"/>
    <n v="179760"/>
    <n v="0"/>
    <n v="0"/>
    <n v="27345"/>
    <n v="300795"/>
    <x v="0"/>
  </r>
  <r>
    <s v="O221021058454도서"/>
    <x v="2"/>
    <s v="도서"/>
    <s v="헝가리"/>
    <s v="이진철"/>
    <n v="55440"/>
    <n v="3000"/>
    <n v="1"/>
    <n v="109150"/>
    <n v="0"/>
    <n v="0"/>
    <n v="16459"/>
    <n v="181049"/>
    <x v="0"/>
  </r>
  <r>
    <s v="O221021058450도서"/>
    <x v="2"/>
    <s v="도서"/>
    <s v="헝가리"/>
    <s v="윤강노"/>
    <n v="55350"/>
    <n v="2000"/>
    <n v="1"/>
    <n v="80100"/>
    <n v="0"/>
    <n v="0"/>
    <n v="13545"/>
    <n v="148995"/>
    <x v="0"/>
  </r>
  <r>
    <s v="O221021058449도서"/>
    <x v="2"/>
    <s v="도서"/>
    <s v="중국"/>
    <s v="김찬주"/>
    <n v="158040"/>
    <n v="16000"/>
    <n v="1"/>
    <n v="239680"/>
    <n v="0"/>
    <n v="0"/>
    <n v="39772"/>
    <n v="437492"/>
    <x v="0"/>
  </r>
  <r>
    <s v="O221021058448도서"/>
    <x v="2"/>
    <s v="도서"/>
    <s v="중국"/>
    <s v="임춘"/>
    <n v="48600"/>
    <n v="10000"/>
    <n v="1"/>
    <n v="149800"/>
    <n v="0"/>
    <n v="0"/>
    <n v="19840"/>
    <n v="218240"/>
    <x v="0"/>
  </r>
  <r>
    <s v="O221021058445도서"/>
    <x v="2"/>
    <s v="도서"/>
    <s v="중국"/>
    <s v="채의석"/>
    <n v="39600"/>
    <n v="10000"/>
    <n v="1"/>
    <n v="149800"/>
    <n v="0"/>
    <n v="0"/>
    <n v="18940"/>
    <n v="208340"/>
    <x v="0"/>
  </r>
  <r>
    <s v="O221021058441도서"/>
    <x v="2"/>
    <s v="도서"/>
    <s v="중국"/>
    <s v="임병훈"/>
    <n v="134370"/>
    <n v="15000"/>
    <n v="1"/>
    <n v="224700"/>
    <n v="0"/>
    <n v="0"/>
    <n v="35907"/>
    <n v="394977"/>
    <x v="0"/>
  </r>
  <r>
    <s v="O221021058440도서"/>
    <x v="2"/>
    <s v="도서"/>
    <s v="중국"/>
    <s v="하경수"/>
    <n v="51120"/>
    <n v="10000"/>
    <n v="1"/>
    <n v="149800"/>
    <n v="0"/>
    <n v="0"/>
    <n v="20092"/>
    <n v="221012"/>
    <x v="0"/>
  </r>
  <r>
    <s v="O221021058438도서"/>
    <x v="2"/>
    <s v="도서"/>
    <s v="중국"/>
    <s v="유지훈"/>
    <n v="85140"/>
    <n v="10000"/>
    <n v="1"/>
    <n v="149800"/>
    <n v="0"/>
    <n v="0"/>
    <n v="23494"/>
    <n v="258434"/>
    <x v="0"/>
  </r>
  <r>
    <s v="O221021058437도서"/>
    <x v="2"/>
    <s v="도서"/>
    <s v="중국"/>
    <s v="장영익"/>
    <n v="283950"/>
    <n v="14000"/>
    <n v="1"/>
    <n v="209720"/>
    <n v="0"/>
    <n v="0"/>
    <n v="49367"/>
    <n v="543037"/>
    <x v="0"/>
  </r>
  <r>
    <s v="O221021058431도서"/>
    <x v="2"/>
    <s v="도서"/>
    <s v="중국"/>
    <s v="박태현"/>
    <n v="12150"/>
    <n v="10000"/>
    <n v="1"/>
    <n v="149800"/>
    <n v="0"/>
    <n v="0"/>
    <n v="16195"/>
    <n v="178145"/>
    <x v="0"/>
  </r>
  <r>
    <s v="O221020058428도서"/>
    <x v="2"/>
    <s v="도서"/>
    <s v="중국"/>
    <s v="김효상"/>
    <n v="165780"/>
    <n v="15000"/>
    <n v="1"/>
    <n v="224700"/>
    <n v="0"/>
    <n v="0"/>
    <n v="39048"/>
    <n v="429528"/>
    <x v="0"/>
  </r>
  <r>
    <s v="O221020058427도서"/>
    <x v="2"/>
    <s v="도서"/>
    <s v="중국"/>
    <s v="하장훈"/>
    <n v="297000"/>
    <n v="25000"/>
    <n v="1"/>
    <n v="374500"/>
    <n v="0"/>
    <n v="0"/>
    <n v="67150"/>
    <n v="738650"/>
    <x v="0"/>
  </r>
  <r>
    <s v="O221020058423도서"/>
    <x v="5"/>
    <s v="도서"/>
    <s v="중국"/>
    <s v="조중기"/>
    <n v="42660"/>
    <n v="10000"/>
    <n v="1"/>
    <n v="149800"/>
    <n v="0"/>
    <n v="0"/>
    <n v="19246"/>
    <n v="211706"/>
    <x v="0"/>
  </r>
  <r>
    <s v="O221020058417도서"/>
    <x v="2"/>
    <s v="도서"/>
    <s v="헝가리"/>
    <s v="김혁기"/>
    <n v="18900"/>
    <n v="2000"/>
    <n v="1"/>
    <n v="80100"/>
    <n v="0"/>
    <n v="0"/>
    <n v="9900"/>
    <n v="108900"/>
    <x v="0"/>
  </r>
  <r>
    <s v="O221020058414도서"/>
    <x v="7"/>
    <s v="도서"/>
    <s v="미얀마"/>
    <s v="김재원"/>
    <n v="23400"/>
    <n v="1500"/>
    <n v="1"/>
    <n v="79588"/>
    <n v="0"/>
    <n v="0"/>
    <n v="10299"/>
    <n v="113287"/>
    <x v="0"/>
  </r>
  <r>
    <s v="O221019058411도서"/>
    <x v="2"/>
    <s v="도서"/>
    <s v="중국"/>
    <s v="오현석"/>
    <n v="154800"/>
    <n v="13000"/>
    <n v="1"/>
    <n v="194740"/>
    <n v="0"/>
    <n v="0"/>
    <n v="34954"/>
    <n v="384494"/>
    <x v="0"/>
  </r>
  <r>
    <s v="O221019058409도서"/>
    <x v="6"/>
    <s v="도서"/>
    <s v="베트남"/>
    <s v="최정원"/>
    <n v="38700"/>
    <n v="10000"/>
    <n v="1"/>
    <n v="139800"/>
    <n v="0"/>
    <n v="0"/>
    <n v="17850"/>
    <n v="196350"/>
    <x v="0"/>
  </r>
  <r>
    <s v="O221019058407도서"/>
    <x v="2"/>
    <s v="도서"/>
    <s v="중국"/>
    <s v="이진승"/>
    <n v="117450"/>
    <n v="14000"/>
    <n v="1"/>
    <n v="209720"/>
    <n v="0"/>
    <n v="0"/>
    <n v="32717"/>
    <n v="359887"/>
    <x v="0"/>
  </r>
  <r>
    <s v="O221019058406도서"/>
    <x v="6"/>
    <s v="도서"/>
    <s v="베트남"/>
    <s v="김세호"/>
    <n v="192780"/>
    <n v="15000"/>
    <n v="1"/>
    <n v="209700"/>
    <n v="0"/>
    <n v="0"/>
    <n v="40248"/>
    <n v="442728"/>
    <x v="0"/>
  </r>
  <r>
    <s v="O221019058404도서"/>
    <x v="2"/>
    <s v="도서"/>
    <s v="헝가리"/>
    <s v="김의수"/>
    <n v="113400"/>
    <n v="5000"/>
    <n v="1"/>
    <n v="167250"/>
    <n v="0"/>
    <n v="0"/>
    <n v="28065"/>
    <n v="308715"/>
    <x v="0"/>
  </r>
  <r>
    <s v="O221019058401도서"/>
    <x v="1"/>
    <s v="도서"/>
    <s v="중국"/>
    <s v="이종호"/>
    <n v="77580"/>
    <n v="12000"/>
    <n v="1"/>
    <n v="179760"/>
    <n v="0"/>
    <n v="0"/>
    <n v="25734"/>
    <n v="283074"/>
    <x v="0"/>
  </r>
  <r>
    <s v="O221019058399도서"/>
    <x v="2"/>
    <s v="도서"/>
    <s v="중국"/>
    <s v="안도창"/>
    <n v="12600"/>
    <n v="10000"/>
    <n v="1"/>
    <n v="149800"/>
    <n v="0"/>
    <n v="0"/>
    <n v="16240"/>
    <n v="178640"/>
    <x v="0"/>
  </r>
  <r>
    <s v="O221019058395도서"/>
    <x v="1"/>
    <s v="도서"/>
    <s v="중국"/>
    <s v="박현태"/>
    <n v="293400"/>
    <n v="24000"/>
    <n v="1"/>
    <n v="359520"/>
    <n v="0"/>
    <n v="0"/>
    <n v="65292"/>
    <n v="718212"/>
    <x v="0"/>
  </r>
  <r>
    <s v="O221019058390도서"/>
    <x v="2"/>
    <s v="도서"/>
    <s v="중국"/>
    <s v="하동호"/>
    <n v="298350"/>
    <n v="15000"/>
    <n v="1"/>
    <n v="224700"/>
    <n v="0"/>
    <n v="0"/>
    <n v="52305"/>
    <n v="575355"/>
    <x v="0"/>
  </r>
  <r>
    <s v="O221018058385도서"/>
    <x v="2"/>
    <s v="도서"/>
    <s v="중국"/>
    <s v="이대웅"/>
    <n v="295200"/>
    <n v="26000"/>
    <n v="1"/>
    <n v="389480"/>
    <n v="0"/>
    <n v="0"/>
    <n v="68468"/>
    <n v="753148"/>
    <x v="0"/>
  </r>
  <r>
    <s v="O221018058383도서"/>
    <x v="2"/>
    <s v="도서"/>
    <s v="중국"/>
    <s v="정준희"/>
    <n v="25020"/>
    <n v="10000"/>
    <n v="1"/>
    <n v="149800"/>
    <n v="0"/>
    <n v="0"/>
    <n v="17482"/>
    <n v="192302"/>
    <x v="0"/>
  </r>
  <r>
    <s v="O221018058381도서"/>
    <x v="2"/>
    <s v="도서"/>
    <s v="중국"/>
    <s v="김성민"/>
    <n v="36000"/>
    <n v="10000"/>
    <n v="1"/>
    <n v="149800"/>
    <n v="0"/>
    <n v="0"/>
    <n v="18580"/>
    <n v="204380"/>
    <x v="0"/>
  </r>
  <r>
    <s v="O221018058379도서"/>
    <x v="1"/>
    <s v="도서"/>
    <s v="중국"/>
    <s v="이성진"/>
    <n v="76680"/>
    <n v="12000"/>
    <n v="1"/>
    <n v="179760"/>
    <n v="0"/>
    <n v="0"/>
    <n v="25644"/>
    <n v="282084"/>
    <x v="0"/>
  </r>
  <r>
    <s v="O221018058373도서"/>
    <x v="2"/>
    <s v="도서"/>
    <s v="중국"/>
    <s v="김일우"/>
    <n v="174960"/>
    <n v="17000"/>
    <n v="1"/>
    <n v="254660"/>
    <n v="0"/>
    <n v="0"/>
    <n v="42962"/>
    <n v="472582"/>
    <x v="0"/>
  </r>
  <r>
    <s v="O221018058371도서"/>
    <x v="2"/>
    <s v="도서"/>
    <s v="헝가리"/>
    <s v="김정환"/>
    <n v="12600"/>
    <n v="1000"/>
    <n v="1"/>
    <n v="51050"/>
    <n v="0"/>
    <n v="0"/>
    <n v="6365"/>
    <n v="70015"/>
    <x v="0"/>
  </r>
  <r>
    <s v="O221018058369도서"/>
    <x v="2"/>
    <s v="도서"/>
    <s v="헝가리"/>
    <s v="김두홍"/>
    <n v="56250"/>
    <n v="5000"/>
    <n v="1"/>
    <n v="167250"/>
    <n v="0"/>
    <n v="0"/>
    <n v="22350"/>
    <n v="245850"/>
    <x v="0"/>
  </r>
  <r>
    <s v="O221018058368도서"/>
    <x v="2"/>
    <s v="도서"/>
    <s v="헝가리"/>
    <s v="박재욱"/>
    <n v="157500"/>
    <n v="6000"/>
    <n v="1"/>
    <n v="196300"/>
    <n v="0"/>
    <n v="0"/>
    <n v="35380"/>
    <n v="389180"/>
    <x v="0"/>
  </r>
  <r>
    <s v="O221018058367도서"/>
    <x v="2"/>
    <s v="도서"/>
    <s v="중국"/>
    <s v="최형윤"/>
    <n v="41850"/>
    <n v="10000"/>
    <n v="1"/>
    <n v="149800"/>
    <n v="0"/>
    <n v="0"/>
    <n v="19165"/>
    <n v="210815"/>
    <x v="0"/>
  </r>
  <r>
    <s v="O221017058363도서"/>
    <x v="1"/>
    <s v="도서"/>
    <s v="중국"/>
    <s v="박원서"/>
    <n v="14400"/>
    <n v="10000"/>
    <n v="1"/>
    <n v="149800"/>
    <n v="0"/>
    <n v="0"/>
    <n v="16420"/>
    <n v="180620"/>
    <x v="0"/>
  </r>
  <r>
    <s v="O221017058357도서"/>
    <x v="2"/>
    <s v="도서"/>
    <s v="중국"/>
    <s v="위종민"/>
    <n v="200970"/>
    <n v="17000"/>
    <n v="1"/>
    <n v="254660"/>
    <n v="0"/>
    <n v="0"/>
    <n v="45563"/>
    <n v="501193"/>
    <x v="0"/>
  </r>
  <r>
    <s v="O221017058356도서"/>
    <x v="2"/>
    <s v="도서"/>
    <s v="중국"/>
    <s v="이동후"/>
    <n v="14850"/>
    <n v="10000"/>
    <n v="1"/>
    <n v="149800"/>
    <n v="0"/>
    <n v="0"/>
    <n v="16465"/>
    <n v="181115"/>
    <x v="0"/>
  </r>
  <r>
    <s v="O221017058346도서"/>
    <x v="2"/>
    <s v="도서"/>
    <s v="중국"/>
    <s v="심정보"/>
    <n v="277290"/>
    <n v="19000"/>
    <n v="1"/>
    <n v="284620"/>
    <n v="0"/>
    <n v="0"/>
    <n v="56191"/>
    <n v="618101"/>
    <x v="0"/>
  </r>
  <r>
    <s v="O221017058343도서"/>
    <x v="2"/>
    <s v="도서"/>
    <s v="중국"/>
    <s v="박찬호"/>
    <n v="11700"/>
    <n v="10000"/>
    <n v="1"/>
    <n v="149800"/>
    <n v="0"/>
    <n v="0"/>
    <n v="16150"/>
    <n v="177650"/>
    <x v="0"/>
  </r>
  <r>
    <s v="O221016058340도서"/>
    <x v="6"/>
    <s v="도서"/>
    <s v="베트남"/>
    <s v="김헌주"/>
    <n v="109620"/>
    <n v="13000"/>
    <n v="1"/>
    <n v="181740"/>
    <n v="0"/>
    <n v="0"/>
    <n v="29136"/>
    <n v="320496"/>
    <x v="0"/>
  </r>
  <r>
    <s v="O221016058339도서"/>
    <x v="2"/>
    <s v="도서"/>
    <s v="헝가리"/>
    <s v="임승진"/>
    <n v="22950"/>
    <n v="2000"/>
    <n v="1"/>
    <n v="80100"/>
    <n v="0"/>
    <n v="0"/>
    <n v="10305"/>
    <n v="113355"/>
    <x v="0"/>
  </r>
  <r>
    <s v="O221016058332도서"/>
    <x v="2"/>
    <s v="도서"/>
    <s v="헝가리"/>
    <s v="고수영"/>
    <n v="12150"/>
    <n v="1000"/>
    <n v="1"/>
    <n v="51050"/>
    <n v="0"/>
    <n v="0"/>
    <n v="6320"/>
    <n v="69520"/>
    <x v="0"/>
  </r>
  <r>
    <s v="O221016058327도서"/>
    <x v="2"/>
    <s v="도서"/>
    <s v="헝가리"/>
    <s v="구세모"/>
    <n v="13050"/>
    <n v="1000"/>
    <n v="1"/>
    <n v="51050"/>
    <n v="0"/>
    <n v="0"/>
    <n v="6410"/>
    <n v="70510"/>
    <x v="0"/>
  </r>
  <r>
    <s v="O221015058318도서"/>
    <x v="6"/>
    <s v="도서"/>
    <s v="베트남"/>
    <s v="송진호"/>
    <n v="183420"/>
    <n v="15000"/>
    <n v="1"/>
    <n v="209700"/>
    <n v="0"/>
    <n v="0"/>
    <n v="39312"/>
    <n v="432432"/>
    <x v="0"/>
  </r>
  <r>
    <s v="O221015058315도서"/>
    <x v="5"/>
    <s v="도서"/>
    <s v="베트남"/>
    <s v="정승환"/>
    <n v="69480"/>
    <n v="12000"/>
    <n v="1"/>
    <n v="167760"/>
    <n v="0"/>
    <n v="0"/>
    <n v="23724"/>
    <n v="260964"/>
    <x v="0"/>
  </r>
  <r>
    <s v="O221015058310도서"/>
    <x v="1"/>
    <s v="도서"/>
    <s v="중국"/>
    <s v="황동훈"/>
    <n v="214200"/>
    <n v="23000"/>
    <n v="1"/>
    <n v="344540"/>
    <n v="0"/>
    <n v="0"/>
    <n v="55874"/>
    <n v="614614"/>
    <x v="0"/>
  </r>
  <r>
    <s v="O221015058309도서"/>
    <x v="2"/>
    <s v="도서"/>
    <s v="중국"/>
    <s v="이상호"/>
    <n v="181800"/>
    <n v="14000"/>
    <n v="1"/>
    <n v="209720"/>
    <n v="0"/>
    <n v="0"/>
    <n v="39152"/>
    <n v="430672"/>
    <x v="0"/>
  </r>
  <r>
    <s v="O221015058305도서"/>
    <x v="2"/>
    <s v="도서"/>
    <s v="중국"/>
    <s v="한형근"/>
    <n v="235800"/>
    <n v="21000"/>
    <n v="1"/>
    <n v="314580"/>
    <n v="0"/>
    <n v="0"/>
    <n v="55038"/>
    <n v="605418"/>
    <x v="0"/>
  </r>
  <r>
    <s v="O221014058296도서"/>
    <x v="2"/>
    <s v="도서"/>
    <s v="헝가리"/>
    <s v="김욱경"/>
    <n v="81900"/>
    <n v="3000"/>
    <n v="1"/>
    <n v="109150"/>
    <n v="0"/>
    <n v="0"/>
    <n v="19105"/>
    <n v="210155"/>
    <x v="0"/>
  </r>
  <r>
    <s v="O221014058293도서"/>
    <x v="2"/>
    <s v="도서"/>
    <s v="중국"/>
    <s v="박준범"/>
    <n v="43200"/>
    <n v="10000"/>
    <n v="1"/>
    <n v="149800"/>
    <n v="0"/>
    <n v="0"/>
    <n v="19300"/>
    <n v="212300"/>
    <x v="0"/>
  </r>
  <r>
    <s v="O221014058292도서"/>
    <x v="2"/>
    <s v="도서"/>
    <s v="중국"/>
    <s v="김대현"/>
    <n v="17820"/>
    <n v="10000"/>
    <n v="1"/>
    <n v="149800"/>
    <n v="0"/>
    <n v="0"/>
    <n v="16762"/>
    <n v="184382"/>
    <x v="0"/>
  </r>
  <r>
    <s v="O221024058465도서"/>
    <x v="2"/>
    <s v="도서"/>
    <s v="헝가리"/>
    <s v="김영원"/>
    <n v="37800"/>
    <n v="3000"/>
    <n v="1"/>
    <n v="109150"/>
    <n v="0"/>
    <n v="0"/>
    <n v="14695"/>
    <n v="161645"/>
    <x v="0"/>
  </r>
  <r>
    <s v="O221027058473도서"/>
    <x v="1"/>
    <s v="도서"/>
    <s v="중국"/>
    <s v="장철수"/>
    <n v="225180"/>
    <n v="20000"/>
    <n v="1"/>
    <n v="299600"/>
    <n v="0"/>
    <n v="0"/>
    <n v="52478"/>
    <n v="577258"/>
    <x v="0"/>
  </r>
  <r>
    <s v="O221025058470도서"/>
    <x v="2"/>
    <s v="도서"/>
    <s v="중국"/>
    <s v="고형민"/>
    <n v="16200"/>
    <n v="10000"/>
    <n v="1"/>
    <n v="149800"/>
    <n v="0"/>
    <n v="0"/>
    <n v="16600"/>
    <n v="182600"/>
    <x v="0"/>
  </r>
  <r>
    <s v="O221025058469도서"/>
    <x v="5"/>
    <s v="도서"/>
    <s v="베트남"/>
    <s v="박재현"/>
    <n v="54900"/>
    <n v="12000"/>
    <n v="1"/>
    <n v="167760"/>
    <n v="0"/>
    <n v="0"/>
    <n v="22266"/>
    <n v="244926"/>
    <x v="0"/>
  </r>
  <r>
    <s v="O221027058476도서"/>
    <x v="2"/>
    <s v="도서"/>
    <s v="중국"/>
    <s v="추정국"/>
    <n v="185670"/>
    <n v="17000"/>
    <n v="1"/>
    <n v="254660"/>
    <n v="0"/>
    <n v="0"/>
    <n v="44033"/>
    <n v="484363"/>
    <x v="0"/>
  </r>
  <r>
    <s v="O221027058475도서"/>
    <x v="1"/>
    <s v="도서"/>
    <s v="중국"/>
    <s v="구태형"/>
    <n v="273240"/>
    <n v="18000"/>
    <n v="1"/>
    <n v="269640"/>
    <n v="0"/>
    <n v="0"/>
    <n v="54288"/>
    <n v="597168"/>
    <x v="0"/>
  </r>
  <r>
    <s v="O221108058781일반상품"/>
    <x v="8"/>
    <s v="일반상품"/>
    <s v="중국"/>
    <s v="이동훈"/>
    <n v="61760"/>
    <n v="12000"/>
    <n v="2"/>
    <n v="179760"/>
    <n v="0"/>
    <n v="0"/>
    <n v="24152"/>
    <n v="265672"/>
    <x v="0"/>
  </r>
  <r>
    <s v="O221108058780일반상품"/>
    <x v="9"/>
    <s v="일반상품"/>
    <s v="인도네시아"/>
    <s v="홍장표"/>
    <n v="299959"/>
    <n v="42000"/>
    <n v="5"/>
    <n v="944160"/>
    <n v="0"/>
    <n v="0"/>
    <n v="124412"/>
    <n v="1368531"/>
    <x v="0"/>
  </r>
  <r>
    <s v="O221108058776일반상품"/>
    <x v="8"/>
    <s v="일반상품"/>
    <s v="중국"/>
    <s v="최정욱"/>
    <n v="125520"/>
    <n v="29000"/>
    <n v="3"/>
    <n v="434420"/>
    <n v="0"/>
    <n v="0"/>
    <n v="55994"/>
    <n v="615934"/>
    <x v="0"/>
  </r>
  <r>
    <s v="O221108058774일반상품"/>
    <x v="8"/>
    <s v="일반상품"/>
    <s v="태국"/>
    <s v="김선혁"/>
    <n v="439214"/>
    <n v="64000"/>
    <n v="8"/>
    <n v="1258220"/>
    <n v="0"/>
    <n v="0"/>
    <n v="169743"/>
    <n v="1867177"/>
    <x v="0"/>
  </r>
  <r>
    <s v="O221108058772일반상품"/>
    <x v="10"/>
    <s v="일반상품"/>
    <s v="노르웨이"/>
    <s v="김광우"/>
    <n v="257353"/>
    <n v="37275"/>
    <n v="4"/>
    <n v="661500"/>
    <n v="40000"/>
    <n v="0"/>
    <n v="95885"/>
    <n v="1054738"/>
    <x v="0"/>
  </r>
  <r>
    <s v="O221108058771일반상품"/>
    <x v="9"/>
    <s v="일반상품"/>
    <s v="인도네시아"/>
    <s v="김호민"/>
    <n v="253940"/>
    <n v="12000"/>
    <n v="2"/>
    <n v="269760"/>
    <n v="0"/>
    <n v="0"/>
    <n v="52370"/>
    <n v="576070"/>
    <x v="0"/>
  </r>
  <r>
    <s v="O221108058769일반상품"/>
    <x v="8"/>
    <s v="일반상품"/>
    <s v="인도"/>
    <s v="김필진"/>
    <n v="352631"/>
    <n v="65000"/>
    <n v="8"/>
    <n v="1386750"/>
    <n v="30000"/>
    <n v="0"/>
    <n v="176938"/>
    <n v="1946319"/>
    <x v="0"/>
  </r>
  <r>
    <s v="O221108058767일반상품"/>
    <x v="11"/>
    <s v="일반상품"/>
    <s v="인도"/>
    <s v="서호석"/>
    <n v="203610"/>
    <n v="35000"/>
    <n v="3"/>
    <n v="744750"/>
    <n v="0"/>
    <n v="0"/>
    <n v="94836"/>
    <n v="1043196"/>
    <x v="0"/>
  </r>
  <r>
    <s v="O221108058766일반상품"/>
    <x v="9"/>
    <s v="일반상품"/>
    <s v="중국"/>
    <s v="김형동"/>
    <n v="299746"/>
    <n v="44000"/>
    <n v="6"/>
    <n v="659120"/>
    <n v="0"/>
    <n v="0"/>
    <n v="95887"/>
    <n v="1054753"/>
    <x v="0"/>
  </r>
  <r>
    <s v="O221108058764일반상품"/>
    <x v="12"/>
    <s v="일반상품"/>
    <s v="인도"/>
    <s v="김태완"/>
    <n v="999473"/>
    <n v="178000"/>
    <n v="19"/>
    <n v="3708900"/>
    <n v="70000"/>
    <n v="0"/>
    <n v="238919"/>
    <n v="5017292"/>
    <x v="1"/>
  </r>
  <r>
    <s v="O221108058762일반상품"/>
    <x v="9"/>
    <s v="일반상품"/>
    <s v="인도네시아"/>
    <s v="이한결"/>
    <n v="299500"/>
    <n v="6000"/>
    <n v="1"/>
    <n v="134880"/>
    <n v="0"/>
    <n v="0"/>
    <n v="43438"/>
    <n v="477818"/>
    <x v="0"/>
  </r>
  <r>
    <s v="O221108058761일반상품"/>
    <x v="8"/>
    <s v="일반상품"/>
    <s v="벨기에"/>
    <s v="손근하"/>
    <n v="207370"/>
    <n v="30000"/>
    <n v="4"/>
    <n v="709500"/>
    <n v="0"/>
    <n v="0"/>
    <n v="91687"/>
    <n v="1008557"/>
    <x v="0"/>
  </r>
  <r>
    <s v="O221108058760일반상품"/>
    <x v="8"/>
    <s v="일반상품"/>
    <s v="브라질"/>
    <s v="김근우"/>
    <n v="371108"/>
    <n v="60000"/>
    <n v="4"/>
    <n v="1923500"/>
    <n v="0"/>
    <n v="0"/>
    <n v="229461"/>
    <n v="2524069"/>
    <x v="0"/>
  </r>
  <r>
    <s v="O221108058758일반상품"/>
    <x v="9"/>
    <s v="일반상품"/>
    <s v="인도네시아"/>
    <s v="홍호석"/>
    <n v="244793"/>
    <n v="40000"/>
    <n v="5"/>
    <n v="899200"/>
    <n v="0"/>
    <n v="0"/>
    <n v="114399"/>
    <n v="1258392"/>
    <x v="0"/>
  </r>
  <r>
    <s v="O221108058757일반상품"/>
    <x v="8"/>
    <s v="일반상품"/>
    <s v="인도"/>
    <s v="유영재"/>
    <n v="478609"/>
    <n v="68000"/>
    <n v="8"/>
    <n v="1448400"/>
    <n v="10000"/>
    <n v="0"/>
    <n v="193701"/>
    <n v="2130710"/>
    <x v="0"/>
  </r>
  <r>
    <s v="O221107058755일반상품"/>
    <x v="11"/>
    <s v="일반상품"/>
    <s v="멕시코"/>
    <s v="계희도"/>
    <n v="230726"/>
    <n v="50825"/>
    <n v="5"/>
    <n v="1381600"/>
    <n v="50000"/>
    <n v="0"/>
    <n v="166233"/>
    <n v="1828559"/>
    <x v="0"/>
  </r>
  <r>
    <s v="O221107058752일반상품"/>
    <x v="8"/>
    <s v="일반상품"/>
    <s v="브라질"/>
    <s v="정대철"/>
    <n v="842737"/>
    <n v="182000"/>
    <n v="2"/>
    <n v="5833600"/>
    <n v="0"/>
    <n v="0"/>
    <n v="667634"/>
    <n v="7343971"/>
    <x v="0"/>
  </r>
  <r>
    <s v="O221107058751일반상품"/>
    <x v="9"/>
    <s v="일반상품"/>
    <s v="인도네시아"/>
    <s v="우병욱"/>
    <n v="299380"/>
    <n v="48000"/>
    <n v="5"/>
    <n v="1079040"/>
    <n v="0"/>
    <n v="0"/>
    <n v="137842"/>
    <n v="1516262"/>
    <x v="0"/>
  </r>
  <r>
    <s v="O221107058750일반상품"/>
    <x v="10"/>
    <s v="일반상품"/>
    <s v="그리스"/>
    <s v="윤상돈"/>
    <n v="499919"/>
    <n v="70000"/>
    <n v="8"/>
    <n v="2055500"/>
    <n v="0"/>
    <n v="0"/>
    <n v="255542"/>
    <n v="2810961"/>
    <x v="0"/>
  </r>
  <r>
    <s v="O221107058748일반상품"/>
    <x v="8"/>
    <s v="일반상품"/>
    <s v="인도"/>
    <s v="장성진"/>
    <n v="998136"/>
    <n v="171000"/>
    <n v="23"/>
    <n v="3565050"/>
    <n v="100000"/>
    <n v="0"/>
    <n v="466319"/>
    <n v="5129505"/>
    <x v="0"/>
  </r>
  <r>
    <s v="O221107058744일반상품"/>
    <x v="9"/>
    <s v="일반상품"/>
    <s v="인도네시아"/>
    <s v="김민호"/>
    <n v="299440"/>
    <n v="37000"/>
    <n v="5"/>
    <n v="831760"/>
    <n v="0"/>
    <n v="0"/>
    <n v="113120"/>
    <n v="1244320"/>
    <x v="0"/>
  </r>
  <r>
    <s v="O221107058743일반상품"/>
    <x v="9"/>
    <s v="일반상품"/>
    <s v="인도네시아"/>
    <s v="우현욱"/>
    <n v="299990"/>
    <n v="49000"/>
    <n v="5"/>
    <n v="1101520"/>
    <n v="0"/>
    <n v="0"/>
    <n v="140151"/>
    <n v="1541661"/>
    <x v="0"/>
  </r>
  <r>
    <s v="O221107058741일반상품"/>
    <x v="8"/>
    <s v="일반상품"/>
    <s v="인도"/>
    <s v="최병학"/>
    <n v="678201"/>
    <n v="115000"/>
    <n v="13"/>
    <n v="2414250"/>
    <n v="70000"/>
    <n v="0"/>
    <n v="316245"/>
    <n v="3478696"/>
    <x v="0"/>
  </r>
  <r>
    <s v="O221107058740일반상품"/>
    <x v="9"/>
    <s v="일반상품"/>
    <s v="인도네시아"/>
    <s v="김창환"/>
    <n v="299970"/>
    <n v="11000"/>
    <n v="2"/>
    <n v="247280"/>
    <n v="0"/>
    <n v="0"/>
    <n v="54725"/>
    <n v="601975"/>
    <x v="0"/>
  </r>
  <r>
    <s v="O221107058739일반상품"/>
    <x v="9"/>
    <s v="일반상품"/>
    <s v="인도네시아"/>
    <s v="박종철"/>
    <n v="300000"/>
    <n v="48000"/>
    <n v="7"/>
    <n v="1079040"/>
    <n v="0"/>
    <n v="0"/>
    <n v="137904"/>
    <n v="1516944"/>
    <x v="0"/>
  </r>
  <r>
    <s v="O221107058738일반상품"/>
    <x v="8"/>
    <s v="일반상품"/>
    <s v="브라질"/>
    <s v="김은수"/>
    <n v="999659"/>
    <n v="255000"/>
    <n v="17"/>
    <n v="8173250"/>
    <n v="0"/>
    <n v="0"/>
    <n v="917291"/>
    <n v="10090200"/>
    <x v="0"/>
  </r>
  <r>
    <s v="O221107058737일반상품"/>
    <x v="13"/>
    <s v="일반상품"/>
    <s v="벨기에"/>
    <s v="최영민"/>
    <n v="499680"/>
    <n v="76000"/>
    <n v="7"/>
    <n v="1769800"/>
    <n v="0"/>
    <n v="0"/>
    <n v="226948"/>
    <n v="2496428"/>
    <x v="0"/>
  </r>
  <r>
    <s v="O221107058732일반상품"/>
    <x v="8"/>
    <s v="일반상품"/>
    <s v="인도"/>
    <s v="정말곤"/>
    <n v="697900"/>
    <n v="105000"/>
    <n v="12"/>
    <n v="2208750"/>
    <n v="60000"/>
    <n v="0"/>
    <n v="296665"/>
    <n v="3263315"/>
    <x v="0"/>
  </r>
  <r>
    <s v="O221107058730일반상품"/>
    <x v="9"/>
    <s v="일반상품"/>
    <s v="인도네시아"/>
    <s v="김수한"/>
    <n v="130840"/>
    <n v="19000"/>
    <n v="3"/>
    <n v="427120"/>
    <n v="0"/>
    <n v="0"/>
    <n v="55796"/>
    <n v="613756"/>
    <x v="0"/>
  </r>
  <r>
    <s v="O221107058729일반상품"/>
    <x v="8"/>
    <s v="일반상품"/>
    <s v="벨기에"/>
    <s v="이승우"/>
    <n v="499787"/>
    <n v="80000"/>
    <n v="9"/>
    <n v="1862000"/>
    <n v="0"/>
    <n v="0"/>
    <n v="236179"/>
    <n v="2597966"/>
    <x v="0"/>
  </r>
  <r>
    <s v="O221107058728일반상품"/>
    <x v="8"/>
    <s v="일반상품"/>
    <s v="벨기에"/>
    <s v="백승원"/>
    <n v="463023"/>
    <n v="70000"/>
    <n v="8"/>
    <n v="1631500"/>
    <n v="0"/>
    <n v="0"/>
    <n v="209452"/>
    <n v="2303975"/>
    <x v="0"/>
  </r>
  <r>
    <s v="O221107058727일반상품"/>
    <x v="9"/>
    <s v="일반상품"/>
    <s v="인도네시아"/>
    <s v="손재현"/>
    <n v="123740"/>
    <n v="27000"/>
    <n v="3"/>
    <n v="606960"/>
    <n v="0"/>
    <n v="0"/>
    <n v="73070"/>
    <n v="803770"/>
    <x v="0"/>
  </r>
  <r>
    <s v="O221106058726일반상품"/>
    <x v="8"/>
    <s v="일반상품"/>
    <s v="중국"/>
    <s v="박기환"/>
    <n v="126800"/>
    <n v="32000"/>
    <n v="3"/>
    <n v="479360"/>
    <n v="0"/>
    <n v="0"/>
    <n v="60616"/>
    <n v="666776"/>
    <x v="0"/>
  </r>
  <r>
    <s v="O221106058725일반상품"/>
    <x v="10"/>
    <s v="일반상품"/>
    <s v="그리스"/>
    <s v="최기성"/>
    <n v="470336"/>
    <n v="68000"/>
    <n v="9"/>
    <n v="1997400"/>
    <n v="0"/>
    <n v="0"/>
    <n v="246774"/>
    <n v="2714510"/>
    <x v="0"/>
  </r>
  <r>
    <s v="O221106058724일반상품"/>
    <x v="9"/>
    <s v="일반상품"/>
    <s v="중국"/>
    <s v="최성기"/>
    <n v="299858"/>
    <n v="8000"/>
    <n v="1"/>
    <n v="119840"/>
    <n v="0"/>
    <n v="0"/>
    <n v="41970"/>
    <n v="461668"/>
    <x v="0"/>
  </r>
  <r>
    <s v="O221106058720일반상품"/>
    <x v="8"/>
    <s v="일반상품"/>
    <s v="벨기에"/>
    <s v="윤정환"/>
    <n v="478540"/>
    <n v="48000"/>
    <n v="5"/>
    <n v="1124400"/>
    <n v="0"/>
    <n v="0"/>
    <n v="160294"/>
    <n v="1763234"/>
    <x v="0"/>
  </r>
  <r>
    <s v="O221106058716일반상품"/>
    <x v="8"/>
    <s v="일반상품"/>
    <s v="아랍에미리트"/>
    <s v="박정현"/>
    <n v="417500"/>
    <n v="51315"/>
    <n v="6"/>
    <n v="916400"/>
    <n v="60000"/>
    <n v="0"/>
    <n v="139390"/>
    <n v="1533290"/>
    <x v="0"/>
  </r>
  <r>
    <s v="O221106058714일반상품"/>
    <x v="8"/>
    <s v="일반상품"/>
    <s v="남아프리카공화국"/>
    <s v="김수원"/>
    <n v="333830"/>
    <n v="100000"/>
    <n v="12"/>
    <n v="3640000"/>
    <n v="0"/>
    <n v="0"/>
    <n v="397383"/>
    <n v="4371213"/>
    <x v="0"/>
  </r>
  <r>
    <s v="O221106058711일반상품"/>
    <x v="9"/>
    <s v="일반상품"/>
    <s v="인도네시아"/>
    <s v="정지안"/>
    <n v="262810"/>
    <n v="32000"/>
    <n v="4"/>
    <n v="719360"/>
    <n v="0"/>
    <n v="0"/>
    <n v="98217"/>
    <n v="1080387"/>
    <x v="0"/>
  </r>
  <r>
    <s v="O221106058710일반상품"/>
    <x v="8"/>
    <s v="일반상품"/>
    <s v="인도"/>
    <s v="하자용"/>
    <n v="997810"/>
    <n v="158000"/>
    <n v="18"/>
    <n v="3297900"/>
    <n v="120000"/>
    <n v="0"/>
    <n v="441571"/>
    <n v="4857281"/>
    <x v="0"/>
  </r>
  <r>
    <s v="O221106058707일반상품"/>
    <x v="8"/>
    <s v="일반상품"/>
    <s v="벨기에"/>
    <s v="나세호"/>
    <n v="499837"/>
    <n v="76000"/>
    <n v="7"/>
    <n v="1769800"/>
    <n v="0"/>
    <n v="0"/>
    <n v="226964"/>
    <n v="2496601"/>
    <x v="0"/>
  </r>
  <r>
    <s v="O221105058697일반상품"/>
    <x v="14"/>
    <s v="일반상품"/>
    <s v="브라질"/>
    <s v="유화섭"/>
    <n v="199830"/>
    <n v="58000"/>
    <n v="4"/>
    <n v="1859400"/>
    <n v="0"/>
    <n v="0"/>
    <n v="205923"/>
    <n v="2265153"/>
    <x v="0"/>
  </r>
  <r>
    <s v="O221105058696일반상품"/>
    <x v="9"/>
    <s v="일반상품"/>
    <s v="인도네시아"/>
    <s v="채국현"/>
    <n v="262170"/>
    <n v="27000"/>
    <n v="4"/>
    <n v="606960"/>
    <n v="0"/>
    <n v="0"/>
    <n v="86913"/>
    <n v="956043"/>
    <x v="0"/>
  </r>
  <r>
    <s v="O221105058694일반상품"/>
    <x v="8"/>
    <s v="일반상품"/>
    <s v="중국"/>
    <s v="박대규"/>
    <n v="219721"/>
    <n v="24000"/>
    <n v="3"/>
    <n v="359520"/>
    <n v="0"/>
    <n v="0"/>
    <n v="57924"/>
    <n v="637165"/>
    <x v="0"/>
  </r>
  <r>
    <s v="O221105058691일반상품"/>
    <x v="9"/>
    <s v="일반상품"/>
    <s v="인도네시아"/>
    <s v="전형준"/>
    <n v="280200"/>
    <n v="35000"/>
    <n v="5"/>
    <n v="786800"/>
    <n v="0"/>
    <n v="0"/>
    <n v="106700"/>
    <n v="1173700"/>
    <x v="0"/>
  </r>
  <r>
    <s v="O221105058689일반상품"/>
    <x v="9"/>
    <s v="일반상품"/>
    <s v="인도네시아"/>
    <s v="김관중"/>
    <n v="299972"/>
    <n v="67000"/>
    <n v="7"/>
    <n v="1506160"/>
    <n v="0"/>
    <n v="0"/>
    <n v="180613"/>
    <n v="1986745"/>
    <x v="0"/>
  </r>
  <r>
    <s v="O221105058687일반상품"/>
    <x v="9"/>
    <s v="일반상품"/>
    <s v="인도네시아"/>
    <s v="홍광희"/>
    <n v="299970"/>
    <n v="31000"/>
    <n v="4"/>
    <n v="696880"/>
    <n v="0"/>
    <n v="0"/>
    <n v="99685"/>
    <n v="1096535"/>
    <x v="0"/>
  </r>
  <r>
    <s v="O221105058686일반상품"/>
    <x v="9"/>
    <s v="일반상품"/>
    <s v="인도네시아"/>
    <s v="홍형기"/>
    <n v="299913"/>
    <n v="17000"/>
    <n v="3"/>
    <n v="382160"/>
    <n v="0"/>
    <n v="0"/>
    <n v="68207"/>
    <n v="750280"/>
    <x v="0"/>
  </r>
  <r>
    <s v="O221105058683일반상품"/>
    <x v="15"/>
    <s v="일반상품"/>
    <s v="인도"/>
    <s v="김규성"/>
    <n v="866775"/>
    <n v="153000"/>
    <n v="19"/>
    <n v="3195150"/>
    <n v="100000"/>
    <n v="0"/>
    <n v="416193"/>
    <n v="4578118"/>
    <x v="0"/>
  </r>
  <r>
    <s v="O221105058678일반상품"/>
    <x v="9"/>
    <s v="일반상품"/>
    <s v="인도네시아"/>
    <s v="류재용"/>
    <n v="280975"/>
    <n v="48000"/>
    <n v="5"/>
    <n v="1079040"/>
    <n v="0"/>
    <n v="0"/>
    <n v="136002"/>
    <n v="1496017"/>
    <x v="0"/>
  </r>
  <r>
    <s v="O221104058671일반상품"/>
    <x v="8"/>
    <s v="일반상품"/>
    <s v="브라질"/>
    <s v="이주열"/>
    <n v="774637"/>
    <n v="267000"/>
    <n v="19"/>
    <n v="8557850"/>
    <n v="0"/>
    <n v="0"/>
    <n v="933249"/>
    <n v="10265736"/>
    <x v="0"/>
  </r>
  <r>
    <s v="O221104058669일반상품"/>
    <x v="8"/>
    <s v="일반상품"/>
    <s v="인도"/>
    <s v="김정현"/>
    <n v="958066"/>
    <n v="143000"/>
    <n v="17"/>
    <n v="2989650"/>
    <n v="70000"/>
    <n v="0"/>
    <n v="401772"/>
    <n v="4419488"/>
    <x v="0"/>
  </r>
  <r>
    <s v="O221104058666일반상품"/>
    <x v="8"/>
    <s v="일반상품"/>
    <s v="인도"/>
    <s v="장봉진"/>
    <n v="857205"/>
    <n v="153000"/>
    <n v="18"/>
    <n v="3195150"/>
    <n v="100000"/>
    <n v="0"/>
    <n v="415236"/>
    <n v="4567591"/>
    <x v="0"/>
  </r>
  <r>
    <s v="O221104058665일반상품"/>
    <x v="10"/>
    <s v="일반상품"/>
    <s v="노르웨이"/>
    <s v="김형진"/>
    <n v="499609"/>
    <n v="68346"/>
    <n v="7"/>
    <n v="1217000"/>
    <n v="70000"/>
    <n v="0"/>
    <n v="178661"/>
    <n v="1965270"/>
    <x v="0"/>
  </r>
  <r>
    <s v="O221104058661일반상품"/>
    <x v="9"/>
    <s v="일반상품"/>
    <s v="중국"/>
    <s v="강덕혼"/>
    <n v="300000"/>
    <n v="35000"/>
    <n v="4"/>
    <n v="524300"/>
    <n v="0"/>
    <n v="0"/>
    <n v="82430"/>
    <n v="906730"/>
    <x v="0"/>
  </r>
  <r>
    <s v="O221104058659일반상품"/>
    <x v="8"/>
    <s v="일반상품"/>
    <s v="인도"/>
    <s v="김정민"/>
    <n v="962348"/>
    <n v="154000"/>
    <n v="16"/>
    <n v="3215700"/>
    <n v="60000"/>
    <n v="0"/>
    <n v="423805"/>
    <n v="4661853"/>
    <x v="0"/>
  </r>
  <r>
    <s v="O221104058658일반상품"/>
    <x v="8"/>
    <s v="일반상품"/>
    <s v="중국"/>
    <s v="우대호"/>
    <n v="415980"/>
    <n v="37000"/>
    <n v="4"/>
    <n v="554260"/>
    <n v="0"/>
    <n v="0"/>
    <n v="97024"/>
    <n v="1067264"/>
    <x v="0"/>
  </r>
  <r>
    <s v="O221104058657일반상품"/>
    <x v="9"/>
    <s v="일반상품"/>
    <s v="인도네시아"/>
    <s v="조창호"/>
    <n v="149890"/>
    <n v="8000"/>
    <n v="1"/>
    <n v="179840"/>
    <n v="0"/>
    <n v="0"/>
    <n v="32973"/>
    <n v="362703"/>
    <x v="0"/>
  </r>
  <r>
    <s v="O221104058654일반상품"/>
    <x v="9"/>
    <s v="일반상품"/>
    <s v="러시아"/>
    <s v="한기철"/>
    <n v="299850"/>
    <n v="21240"/>
    <n v="3"/>
    <n v="458600"/>
    <n v="30000"/>
    <n v="0"/>
    <n v="78845"/>
    <n v="867295"/>
    <x v="0"/>
  </r>
  <r>
    <s v="O221104058650일반상품"/>
    <x v="8"/>
    <s v="일반상품"/>
    <s v="중국"/>
    <s v="김동록"/>
    <n v="129905"/>
    <n v="22000"/>
    <n v="3"/>
    <n v="329560"/>
    <n v="0"/>
    <n v="0"/>
    <n v="45947"/>
    <n v="505412"/>
    <x v="0"/>
  </r>
  <r>
    <s v="O221104058649일반상품"/>
    <x v="11"/>
    <s v="일반상품"/>
    <s v="멕시코"/>
    <s v="박진홍"/>
    <n v="548050"/>
    <n v="38230"/>
    <n v="4"/>
    <n v="1052600"/>
    <n v="40000"/>
    <n v="0"/>
    <n v="164065"/>
    <n v="1804715"/>
    <x v="0"/>
  </r>
  <r>
    <s v="O221104058648일반상품"/>
    <x v="9"/>
    <s v="일반상품"/>
    <s v="인도네시아"/>
    <s v="김세종"/>
    <n v="260335"/>
    <n v="19000"/>
    <n v="3"/>
    <n v="427120"/>
    <n v="0"/>
    <n v="0"/>
    <n v="68746"/>
    <n v="756201"/>
    <x v="0"/>
  </r>
  <r>
    <s v="O221104058646일반상품"/>
    <x v="9"/>
    <s v="일반상품"/>
    <s v="인도네시아"/>
    <s v="손기석"/>
    <n v="22060"/>
    <n v="2000"/>
    <n v="1"/>
    <n v="44960"/>
    <n v="0"/>
    <n v="0"/>
    <n v="6702"/>
    <n v="73722"/>
    <x v="0"/>
  </r>
  <r>
    <s v="O221104058640일반상품"/>
    <x v="8"/>
    <s v="일반상품"/>
    <s v="벨기에"/>
    <s v="김종윤"/>
    <n v="255030"/>
    <n v="34000"/>
    <n v="5"/>
    <n v="801700"/>
    <n v="0"/>
    <n v="0"/>
    <n v="105673"/>
    <n v="1162403"/>
    <x v="0"/>
  </r>
  <r>
    <s v="O221103058630일반상품"/>
    <x v="14"/>
    <s v="일반상품"/>
    <s v="브라질"/>
    <s v="이지로"/>
    <n v="199867"/>
    <n v="47000"/>
    <n v="3"/>
    <n v="1506850"/>
    <n v="0"/>
    <n v="0"/>
    <n v="170672"/>
    <n v="1877389"/>
    <x v="0"/>
  </r>
  <r>
    <s v="O221103058626일반상품"/>
    <x v="9"/>
    <s v="일반상품"/>
    <s v="인도네시아"/>
    <s v="정진웅"/>
    <n v="237880"/>
    <n v="49000"/>
    <n v="6"/>
    <n v="1101520"/>
    <n v="0"/>
    <n v="0"/>
    <n v="133940"/>
    <n v="1473340"/>
    <x v="0"/>
  </r>
  <r>
    <s v="O221103058625일반상품"/>
    <x v="10"/>
    <s v="일반상품"/>
    <s v="일본"/>
    <s v="황시철"/>
    <n v="493723"/>
    <n v="80830"/>
    <n v="7"/>
    <n v="547000"/>
    <n v="70000"/>
    <n v="0"/>
    <n v="111072"/>
    <n v="1221795"/>
    <x v="0"/>
  </r>
  <r>
    <s v="O221103058624일반상품"/>
    <x v="9"/>
    <s v="일반상품"/>
    <s v="인도네시아"/>
    <s v="김대우"/>
    <n v="299000"/>
    <n v="32000"/>
    <n v="5"/>
    <n v="719360"/>
    <n v="0"/>
    <n v="0"/>
    <n v="101836"/>
    <n v="1120196"/>
    <x v="0"/>
  </r>
  <r>
    <s v="O221103058617일반상품"/>
    <x v="9"/>
    <s v="일반상품"/>
    <s v="인도네시아"/>
    <s v="현정주"/>
    <n v="230105"/>
    <n v="19000"/>
    <n v="3"/>
    <n v="427120"/>
    <n v="0"/>
    <n v="0"/>
    <n v="65723"/>
    <n v="722948"/>
    <x v="0"/>
  </r>
  <r>
    <s v="O221103058614일반상품"/>
    <x v="9"/>
    <s v="일반상품"/>
    <s v="인도네시아"/>
    <s v="김재권"/>
    <n v="299730"/>
    <n v="33000"/>
    <n v="4"/>
    <n v="741840"/>
    <n v="0"/>
    <n v="0"/>
    <n v="104157"/>
    <n v="1145727"/>
    <x v="0"/>
  </r>
  <r>
    <s v="O221103058612일반상품"/>
    <x v="11"/>
    <s v="일반상품"/>
    <s v="인도"/>
    <s v="박주현"/>
    <n v="561588"/>
    <n v="103000"/>
    <n v="12"/>
    <n v="2167650"/>
    <n v="30000"/>
    <n v="0"/>
    <n v="275924"/>
    <n v="3035162"/>
    <x v="0"/>
  </r>
  <r>
    <s v="O221103058611일반상품"/>
    <x v="9"/>
    <s v="일반상품"/>
    <s v="인도네시아"/>
    <s v="최운용"/>
    <n v="299980"/>
    <n v="32000"/>
    <n v="4"/>
    <n v="719360"/>
    <n v="0"/>
    <n v="0"/>
    <n v="101934"/>
    <n v="1121274"/>
    <x v="0"/>
  </r>
  <r>
    <s v="O221102058592일반상품"/>
    <x v="9"/>
    <s v="일반상품"/>
    <s v="인도네시아"/>
    <s v="차명우"/>
    <n v="143240"/>
    <n v="16000"/>
    <n v="3"/>
    <n v="359680"/>
    <n v="0"/>
    <n v="0"/>
    <n v="50292"/>
    <n v="553212"/>
    <x v="0"/>
  </r>
  <r>
    <s v="O221102058586일반상품"/>
    <x v="10"/>
    <s v="일반상품"/>
    <s v="일본"/>
    <s v="강인석"/>
    <n v="96900"/>
    <n v="15845"/>
    <n v="2"/>
    <n v="122500"/>
    <n v="20000"/>
    <n v="0"/>
    <n v="23940"/>
    <n v="263340"/>
    <x v="0"/>
  </r>
  <r>
    <s v="O221102058585일반상품"/>
    <x v="8"/>
    <s v="일반상품"/>
    <s v="중국"/>
    <s v="천승환"/>
    <n v="516170"/>
    <n v="63000"/>
    <n v="6"/>
    <n v="943740"/>
    <n v="0"/>
    <n v="0"/>
    <n v="145991"/>
    <n v="1605901"/>
    <x v="0"/>
  </r>
  <r>
    <s v="O221102058584일반상품"/>
    <x v="8"/>
    <s v="일반상품"/>
    <s v="브라질"/>
    <s v="이성혁"/>
    <n v="892902"/>
    <n v="240000"/>
    <n v="16"/>
    <n v="7692500"/>
    <n v="0"/>
    <n v="0"/>
    <n v="858540"/>
    <n v="9443942"/>
    <x v="0"/>
  </r>
  <r>
    <s v="O221102058582일반상품"/>
    <x v="8"/>
    <s v="일반상품"/>
    <s v="브라질"/>
    <s v="석진호"/>
    <n v="904429"/>
    <n v="246000"/>
    <n v="17"/>
    <n v="7884800"/>
    <n v="0"/>
    <n v="0"/>
    <n v="878923"/>
    <n v="9668152"/>
    <x v="0"/>
  </r>
  <r>
    <s v="O221102058575일반상품"/>
    <x v="14"/>
    <s v="일반상품"/>
    <s v="탄자니아"/>
    <s v="정성훈"/>
    <n v="199635"/>
    <n v="73000"/>
    <n v="9"/>
    <n v="2661650"/>
    <n v="0"/>
    <n v="0"/>
    <n v="286129"/>
    <n v="3147414"/>
    <x v="0"/>
  </r>
  <r>
    <s v="O221102058567일반상품"/>
    <x v="9"/>
    <s v="일반상품"/>
    <s v="인도네시아"/>
    <s v="원종호"/>
    <n v="299930"/>
    <n v="29000"/>
    <n v="4"/>
    <n v="651920"/>
    <n v="0"/>
    <n v="0"/>
    <n v="95185"/>
    <n v="1047035"/>
    <x v="0"/>
  </r>
  <r>
    <s v="O221102058566일반상품"/>
    <x v="9"/>
    <s v="일반상품"/>
    <s v="인도"/>
    <s v="장응빈"/>
    <n v="300000"/>
    <n v="43000"/>
    <n v="4"/>
    <n v="909150"/>
    <n v="0"/>
    <n v="0"/>
    <n v="120915"/>
    <n v="1330065"/>
    <x v="0"/>
  </r>
  <r>
    <s v="O221102058565일반상품"/>
    <x v="9"/>
    <s v="일반상품"/>
    <s v="인도네시아"/>
    <s v="김신완"/>
    <n v="269510"/>
    <n v="10000"/>
    <n v="3"/>
    <n v="224800"/>
    <n v="0"/>
    <n v="0"/>
    <n v="49431"/>
    <n v="543741"/>
    <x v="0"/>
  </r>
  <r>
    <s v="O221102058564일반상품"/>
    <x v="16"/>
    <s v="일반상품"/>
    <s v="인도"/>
    <s v="이규수"/>
    <n v="199849"/>
    <n v="41000"/>
    <n v="5"/>
    <n v="893550"/>
    <n v="20000"/>
    <n v="0"/>
    <n v="111340"/>
    <n v="1224739"/>
    <x v="0"/>
  </r>
  <r>
    <s v="O221102058563일반상품"/>
    <x v="9"/>
    <s v="일반상품"/>
    <s v="인도네시아"/>
    <s v="이재완"/>
    <n v="299849"/>
    <n v="48000"/>
    <n v="9"/>
    <n v="1079040"/>
    <n v="0"/>
    <n v="0"/>
    <n v="137889"/>
    <n v="1516778"/>
    <x v="0"/>
  </r>
  <r>
    <s v="O221102058561일반상품"/>
    <x v="9"/>
    <s v="일반상품"/>
    <s v="필리핀"/>
    <s v="이준택"/>
    <n v="185418"/>
    <n v="14000"/>
    <n v="3"/>
    <n v="157780"/>
    <n v="10000"/>
    <n v="0"/>
    <n v="35320"/>
    <n v="388518"/>
    <x v="0"/>
  </r>
  <r>
    <s v="O221102058559일반상품"/>
    <x v="9"/>
    <s v="일반상품"/>
    <s v="인도"/>
    <s v="이의진"/>
    <n v="299940"/>
    <n v="64000"/>
    <n v="7"/>
    <n v="1366200"/>
    <n v="60000"/>
    <n v="0"/>
    <n v="172614"/>
    <n v="1898754"/>
    <x v="0"/>
  </r>
  <r>
    <s v="O221102058556일반상품"/>
    <x v="10"/>
    <s v="일반상품"/>
    <s v="노르웨이"/>
    <s v="이봉규"/>
    <n v="464767"/>
    <n v="59740"/>
    <n v="6"/>
    <n v="1068500"/>
    <n v="60000"/>
    <n v="0"/>
    <n v="159327"/>
    <n v="1752594"/>
    <x v="0"/>
  </r>
  <r>
    <s v="O221102058555일반상품"/>
    <x v="10"/>
    <s v="일반상품"/>
    <s v="그리스"/>
    <s v="이경수"/>
    <n v="499500"/>
    <n v="67000"/>
    <n v="7"/>
    <n v="1968350"/>
    <n v="0"/>
    <n v="0"/>
    <n v="246785"/>
    <n v="2714635"/>
    <x v="0"/>
  </r>
  <r>
    <s v="O221102058554일반상품"/>
    <x v="17"/>
    <s v="일반상품"/>
    <s v="미얀마"/>
    <s v="장형일"/>
    <n v="75340"/>
    <n v="12000"/>
    <n v="1"/>
    <n v="230260"/>
    <n v="0"/>
    <n v="0"/>
    <n v="30560"/>
    <n v="336160"/>
    <x v="0"/>
  </r>
  <r>
    <s v="O221102058552일반상품"/>
    <x v="8"/>
    <s v="일반상품"/>
    <s v="인도"/>
    <s v="이상진"/>
    <n v="999960"/>
    <n v="121000"/>
    <n v="13"/>
    <n v="2537550"/>
    <n v="90000"/>
    <n v="0"/>
    <n v="362751"/>
    <n v="3990261"/>
    <x v="0"/>
  </r>
  <r>
    <s v="O221102058551일반상품"/>
    <x v="9"/>
    <s v="일반상품"/>
    <s v="인도네시아"/>
    <s v="이성원"/>
    <n v="299766"/>
    <n v="20000"/>
    <n v="4"/>
    <n v="449600"/>
    <n v="0"/>
    <n v="0"/>
    <n v="74937"/>
    <n v="824303"/>
    <x v="0"/>
  </r>
  <r>
    <s v="O221102058550일반상품"/>
    <x v="16"/>
    <s v="일반상품"/>
    <s v="인도"/>
    <s v="이승섭"/>
    <n v="86733"/>
    <n v="22000"/>
    <n v="3"/>
    <n v="503100"/>
    <n v="10000"/>
    <n v="0"/>
    <n v="59983"/>
    <n v="659816"/>
    <x v="0"/>
  </r>
  <r>
    <s v="O221102058547일반상품"/>
    <x v="9"/>
    <s v="일반상품"/>
    <s v="중국"/>
    <s v="김지훈"/>
    <n v="300000"/>
    <n v="28000"/>
    <n v="3"/>
    <n v="419440"/>
    <n v="0"/>
    <n v="0"/>
    <n v="71944"/>
    <n v="791384"/>
    <x v="0"/>
  </r>
  <r>
    <s v="O221102058546일반상품"/>
    <x v="14"/>
    <s v="일반상품"/>
    <s v="탄자니아"/>
    <s v="안상용"/>
    <n v="199866"/>
    <n v="27000"/>
    <n v="3"/>
    <n v="988350"/>
    <n v="0"/>
    <n v="0"/>
    <n v="118822"/>
    <n v="1307038"/>
    <x v="0"/>
  </r>
  <r>
    <s v="O221102058544일반상품"/>
    <x v="9"/>
    <s v="일반상품"/>
    <s v="인도네시아"/>
    <s v="이승연"/>
    <n v="299650"/>
    <n v="38000"/>
    <n v="5"/>
    <n v="854240"/>
    <n v="0"/>
    <n v="0"/>
    <n v="115389"/>
    <n v="1269279"/>
    <x v="0"/>
  </r>
  <r>
    <s v="O221102058542일반상품"/>
    <x v="9"/>
    <s v="일반상품"/>
    <s v="인도네시아"/>
    <s v="이길만"/>
    <n v="251353"/>
    <n v="24000"/>
    <n v="4"/>
    <n v="539520"/>
    <n v="0"/>
    <n v="0"/>
    <n v="79087"/>
    <n v="869960"/>
    <x v="0"/>
  </r>
  <r>
    <s v="O221102058539일반상품"/>
    <x v="9"/>
    <s v="일반상품"/>
    <s v="인도네시아"/>
    <s v="박상표"/>
    <n v="74440"/>
    <n v="8000"/>
    <n v="2"/>
    <n v="179840"/>
    <n v="0"/>
    <n v="0"/>
    <n v="25428"/>
    <n v="279708"/>
    <x v="0"/>
  </r>
  <r>
    <s v="O221102058538일반상품"/>
    <x v="9"/>
    <s v="일반상품"/>
    <s v="인도네시아"/>
    <s v="박정준"/>
    <n v="299535"/>
    <n v="35000"/>
    <n v="4"/>
    <n v="786800"/>
    <n v="0"/>
    <n v="0"/>
    <n v="108634"/>
    <n v="1194969"/>
    <x v="0"/>
  </r>
  <r>
    <s v="O221102058537일반상품"/>
    <x v="9"/>
    <s v="일반상품"/>
    <s v="인도네시아"/>
    <s v="최유하"/>
    <n v="299910"/>
    <n v="16000"/>
    <n v="3"/>
    <n v="359680"/>
    <n v="0"/>
    <n v="0"/>
    <n v="65959"/>
    <n v="725549"/>
    <x v="0"/>
  </r>
  <r>
    <s v="O221102058536일반상품"/>
    <x v="9"/>
    <s v="일반상품"/>
    <s v="인도네시아"/>
    <s v="변성수"/>
    <n v="299993"/>
    <n v="11000"/>
    <n v="2"/>
    <n v="247280"/>
    <n v="0"/>
    <n v="0"/>
    <n v="54727"/>
    <n v="602000"/>
    <x v="0"/>
  </r>
  <r>
    <s v="O221102058535일반상품"/>
    <x v="9"/>
    <s v="일반상품"/>
    <s v="인도네시아"/>
    <s v="이준연"/>
    <n v="299990"/>
    <n v="7000"/>
    <n v="2"/>
    <n v="157360"/>
    <n v="0"/>
    <n v="0"/>
    <n v="45735"/>
    <n v="503085"/>
    <x v="0"/>
  </r>
  <r>
    <s v="O221110058790일반상품"/>
    <x v="18"/>
    <s v="일반상품"/>
    <s v="헝가리"/>
    <s v="이승엽"/>
    <n v="299450"/>
    <n v="37000"/>
    <n v="5"/>
    <n v="1096850"/>
    <n v="0"/>
    <n v="0"/>
    <n v="139630"/>
    <n v="1535930"/>
    <x v="0"/>
  </r>
  <r>
    <s v="O221110058789일반상품"/>
    <x v="18"/>
    <s v="일반상품"/>
    <s v="헝가리"/>
    <s v="이종섭"/>
    <n v="299717"/>
    <n v="50000"/>
    <n v="7"/>
    <n v="1474500"/>
    <n v="0"/>
    <n v="0"/>
    <n v="177422"/>
    <n v="1951639"/>
    <x v="0"/>
  </r>
  <r>
    <s v="O221110058788일반상품"/>
    <x v="8"/>
    <s v="일반상품"/>
    <s v="인도"/>
    <s v="박진석"/>
    <n v="334840"/>
    <n v="86000"/>
    <n v="11"/>
    <n v="1818300"/>
    <n v="70000"/>
    <n v="0"/>
    <n v="222314"/>
    <n v="2445454"/>
    <x v="0"/>
  </r>
  <r>
    <s v="O221110058787일반상품"/>
    <x v="18"/>
    <s v="일반상품"/>
    <s v="헝가리"/>
    <s v="최원용"/>
    <n v="299323"/>
    <n v="26000"/>
    <n v="4"/>
    <n v="777300"/>
    <n v="0"/>
    <n v="0"/>
    <n v="107662"/>
    <n v="1184285"/>
    <x v="0"/>
  </r>
  <r>
    <s v="O221110058786일반상품"/>
    <x v="18"/>
    <s v="일반상품"/>
    <s v="헝가리"/>
    <s v="이재원"/>
    <n v="299985"/>
    <n v="35000"/>
    <n v="4"/>
    <n v="1038750"/>
    <n v="0"/>
    <n v="0"/>
    <n v="133874"/>
    <n v="1472609"/>
    <x v="0"/>
  </r>
  <r>
    <s v="O221109058785일반상품"/>
    <x v="18"/>
    <s v="일반상품"/>
    <s v="헝가리"/>
    <s v="이대행"/>
    <n v="300000"/>
    <n v="41000"/>
    <n v="5"/>
    <n v="1213050"/>
    <n v="0"/>
    <n v="0"/>
    <n v="151305"/>
    <n v="1664355"/>
    <x v="0"/>
  </r>
  <r>
    <s v="O221109058784일반상품"/>
    <x v="18"/>
    <s v="일반상품"/>
    <s v="헝가리"/>
    <s v="최용회"/>
    <n v="299848"/>
    <n v="50000"/>
    <n v="6"/>
    <n v="1474500"/>
    <n v="0"/>
    <n v="0"/>
    <n v="177435"/>
    <n v="1951783"/>
    <x v="0"/>
  </r>
  <r>
    <s v="O221109058783일반상품"/>
    <x v="18"/>
    <s v="일반상품"/>
    <s v="헝가리"/>
    <s v="이덕호"/>
    <n v="299874"/>
    <n v="43000"/>
    <n v="5"/>
    <n v="1271150"/>
    <n v="0"/>
    <n v="0"/>
    <n v="157102"/>
    <n v="1728126"/>
    <x v="0"/>
  </r>
  <r>
    <s v="O221108058777일반상품"/>
    <x v="18"/>
    <s v="일반상품"/>
    <s v="헝가리"/>
    <s v="서범주"/>
    <n v="300000"/>
    <n v="33000"/>
    <n v="4"/>
    <n v="980650"/>
    <n v="0"/>
    <n v="0"/>
    <n v="128065"/>
    <n v="1408715"/>
    <x v="0"/>
  </r>
  <r>
    <s v="O221108058773일반상품"/>
    <x v="18"/>
    <s v="일반상품"/>
    <s v="헝가리"/>
    <s v="김훈"/>
    <n v="299770"/>
    <n v="4000"/>
    <n v="1"/>
    <n v="138200"/>
    <n v="0"/>
    <n v="0"/>
    <n v="43797"/>
    <n v="481767"/>
    <x v="0"/>
  </r>
  <r>
    <s v="O221107058753일반상품"/>
    <x v="18"/>
    <s v="일반상품"/>
    <s v="헝가리"/>
    <s v="강은혜"/>
    <n v="299828"/>
    <n v="9000"/>
    <n v="1"/>
    <n v="283450"/>
    <n v="0"/>
    <n v="0"/>
    <n v="58328"/>
    <n v="641606"/>
    <x v="0"/>
  </r>
  <r>
    <s v="O221106058721일반상품"/>
    <x v="18"/>
    <s v="일반상품"/>
    <s v="헝가리"/>
    <s v="김일남"/>
    <n v="299980"/>
    <n v="25000"/>
    <n v="4"/>
    <n v="748250"/>
    <n v="0"/>
    <n v="0"/>
    <n v="104823"/>
    <n v="1153053"/>
    <x v="0"/>
  </r>
  <r>
    <s v="O221106058717일반상품"/>
    <x v="18"/>
    <s v="일반상품"/>
    <s v="헝가리"/>
    <s v="권두택"/>
    <n v="299928"/>
    <n v="25000"/>
    <n v="2"/>
    <n v="748250"/>
    <n v="0"/>
    <n v="0"/>
    <n v="104818"/>
    <n v="1152996"/>
    <x v="0"/>
  </r>
  <r>
    <s v="O221106058708일반상품"/>
    <x v="18"/>
    <s v="일반상품"/>
    <s v="헝가리"/>
    <s v="원성훈"/>
    <n v="299810"/>
    <n v="26000"/>
    <n v="4"/>
    <n v="777300"/>
    <n v="0"/>
    <n v="0"/>
    <n v="107711"/>
    <n v="1184821"/>
    <x v="0"/>
  </r>
  <r>
    <s v="O221105058685일반상품"/>
    <x v="18"/>
    <s v="일반상품"/>
    <s v="헝가리"/>
    <s v="김응환"/>
    <n v="299899"/>
    <n v="47000"/>
    <n v="7"/>
    <n v="1387350"/>
    <n v="0"/>
    <n v="0"/>
    <n v="168725"/>
    <n v="1855974"/>
    <x v="0"/>
  </r>
  <r>
    <s v="O221104058673일반상품"/>
    <x v="18"/>
    <s v="일반상품"/>
    <s v="헝가리"/>
    <s v="김원대"/>
    <n v="299920"/>
    <n v="27000"/>
    <n v="3"/>
    <n v="806350"/>
    <n v="0"/>
    <n v="0"/>
    <n v="110627"/>
    <n v="1216897"/>
    <x v="0"/>
  </r>
  <r>
    <s v="O221103058620일반상품"/>
    <x v="10"/>
    <s v="일반상품"/>
    <s v="그리스"/>
    <s v="최지연"/>
    <n v="499505"/>
    <n v="68000"/>
    <n v="10"/>
    <n v="1997400"/>
    <n v="0"/>
    <n v="0"/>
    <n v="249691"/>
    <n v="2746596"/>
    <x v="0"/>
  </r>
  <r>
    <s v="O221115058791일반상품"/>
    <x v="18"/>
    <s v="일반상품"/>
    <s v="헝가리"/>
    <s v="손길재"/>
    <n v="299974"/>
    <n v="43000"/>
    <n v="5"/>
    <n v="1271150"/>
    <n v="0"/>
    <n v="0"/>
    <n v="157112"/>
    <n v="1728236"/>
    <x v="0"/>
  </r>
  <r>
    <s v="O221117058792일반상품"/>
    <x v="9"/>
    <s v="일반상품"/>
    <s v="인도네시아"/>
    <s v="최희진"/>
    <n v="218996"/>
    <n v="24000"/>
    <n v="3"/>
    <n v="539520"/>
    <n v="0"/>
    <n v="0"/>
    <n v="75852"/>
    <n v="834368"/>
    <x v="0"/>
  </r>
  <r>
    <s v="O221121058793일반상품"/>
    <x v="16"/>
    <s v="일반상품"/>
    <s v="인도"/>
    <s v="이천규"/>
    <n v="116600"/>
    <n v="20000"/>
    <n v="2"/>
    <n v="436500"/>
    <n v="0"/>
    <n v="0"/>
    <n v="55310"/>
    <n v="608410"/>
    <x v="0"/>
  </r>
  <r>
    <s v="O221125058814일반상품"/>
    <x v="19"/>
    <s v="일반상품"/>
    <s v="사우디아라비아"/>
    <s v="이윤호"/>
    <n v="398846"/>
    <n v="93000"/>
    <n v="7"/>
    <n v="2864150"/>
    <n v="0"/>
    <n v="0"/>
    <n v="326300"/>
    <n v="3589296"/>
    <x v="0"/>
  </r>
  <r>
    <s v="O221125058813일반상품"/>
    <x v="19"/>
    <s v="일반상품"/>
    <s v="사우디아라비아"/>
    <s v="이승진"/>
    <n v="460260"/>
    <n v="91000"/>
    <n v="6"/>
    <n v="2803050"/>
    <n v="0"/>
    <n v="0"/>
    <n v="326331"/>
    <n v="3589641"/>
    <x v="0"/>
  </r>
  <r>
    <s v="O221108058781도서"/>
    <x v="8"/>
    <s v="도서"/>
    <s v="중국"/>
    <s v="이동훈"/>
    <n v="297810"/>
    <n v="28000"/>
    <n v="1"/>
    <n v="419440"/>
    <n v="0"/>
    <n v="0"/>
    <n v="71725"/>
    <n v="788975"/>
    <x v="0"/>
  </r>
  <r>
    <s v="O221108058772도서"/>
    <x v="10"/>
    <s v="도서"/>
    <s v="노르웨이"/>
    <s v="김광우"/>
    <n v="39150"/>
    <n v="1620"/>
    <n v="1"/>
    <n v="51000"/>
    <n v="0"/>
    <n v="0"/>
    <n v="9015"/>
    <n v="99165"/>
    <x v="0"/>
  </r>
  <r>
    <s v="O221108058771도서"/>
    <x v="9"/>
    <s v="도서"/>
    <s v="인도네시아"/>
    <s v="김호민"/>
    <n v="45720"/>
    <n v="2000"/>
    <n v="1"/>
    <n v="44960"/>
    <n v="0"/>
    <n v="0"/>
    <n v="9068"/>
    <n v="99748"/>
    <x v="0"/>
  </r>
  <r>
    <s v="O221108058768도서"/>
    <x v="10"/>
    <s v="도서"/>
    <s v="파나마"/>
    <s v="이규호"/>
    <n v="134100"/>
    <n v="7000"/>
    <n v="1"/>
    <n v="457368"/>
    <n v="0"/>
    <n v="0"/>
    <n v="59147"/>
    <n v="650615"/>
    <x v="0"/>
  </r>
  <r>
    <s v="O221108058761도서"/>
    <x v="8"/>
    <s v="도서"/>
    <s v="벨기에"/>
    <s v="손근하"/>
    <n v="291240"/>
    <n v="15000"/>
    <n v="1"/>
    <n v="363750"/>
    <n v="0"/>
    <n v="0"/>
    <n v="65499"/>
    <n v="720489"/>
    <x v="0"/>
  </r>
  <r>
    <s v="O221108058760도서"/>
    <x v="8"/>
    <s v="도서"/>
    <s v="브라질"/>
    <s v="김근우"/>
    <n v="48960"/>
    <n v="12000"/>
    <n v="1"/>
    <n v="385100"/>
    <n v="0"/>
    <n v="0"/>
    <n v="43406"/>
    <n v="477466"/>
    <x v="0"/>
  </r>
  <r>
    <s v="O221108058758도서"/>
    <x v="9"/>
    <s v="도서"/>
    <s v="인도네시아"/>
    <s v="홍호석"/>
    <n v="55170"/>
    <n v="3000"/>
    <n v="1"/>
    <n v="67440"/>
    <n v="0"/>
    <n v="0"/>
    <n v="12261"/>
    <n v="134871"/>
    <x v="0"/>
  </r>
  <r>
    <s v="O221107058755도서"/>
    <x v="11"/>
    <s v="도서"/>
    <s v="멕시코"/>
    <s v="계희도"/>
    <n v="14400"/>
    <n v="1248"/>
    <n v="1"/>
    <n v="54250"/>
    <n v="0"/>
    <n v="0"/>
    <n v="6865"/>
    <n v="75515"/>
    <x v="0"/>
  </r>
  <r>
    <s v="O221107058732도서"/>
    <x v="8"/>
    <s v="도서"/>
    <s v="인도"/>
    <s v="정말곤"/>
    <n v="45000"/>
    <n v="2000"/>
    <n v="1"/>
    <n v="111221"/>
    <n v="0"/>
    <n v="0"/>
    <n v="15622"/>
    <n v="171843"/>
    <x v="0"/>
  </r>
  <r>
    <s v="O221107058730도서"/>
    <x v="9"/>
    <s v="도서"/>
    <s v="인도네시아"/>
    <s v="김수한"/>
    <n v="169020"/>
    <n v="6000"/>
    <n v="1"/>
    <n v="134880"/>
    <n v="0"/>
    <n v="0"/>
    <n v="30390"/>
    <n v="334290"/>
    <x v="0"/>
  </r>
  <r>
    <s v="O221107058727도서"/>
    <x v="9"/>
    <s v="도서"/>
    <s v="인도네시아"/>
    <s v="손재현"/>
    <n v="26100"/>
    <n v="2000"/>
    <n v="1"/>
    <n v="44960"/>
    <n v="0"/>
    <n v="0"/>
    <n v="7106"/>
    <n v="78166"/>
    <x v="0"/>
  </r>
  <r>
    <s v="O221106058725도서"/>
    <x v="10"/>
    <s v="도서"/>
    <s v="그리스"/>
    <s v="최기성"/>
    <n v="29520"/>
    <n v="2000"/>
    <n v="1"/>
    <n v="80100"/>
    <n v="0"/>
    <n v="0"/>
    <n v="10962"/>
    <n v="120582"/>
    <x v="0"/>
  </r>
  <r>
    <s v="O221106058711도서"/>
    <x v="9"/>
    <s v="도서"/>
    <s v="인도네시아"/>
    <s v="정지안"/>
    <n v="37170"/>
    <n v="2000"/>
    <n v="1"/>
    <n v="44960"/>
    <n v="0"/>
    <n v="0"/>
    <n v="8213"/>
    <n v="90343"/>
    <x v="0"/>
  </r>
  <r>
    <s v="O221105058696도서"/>
    <x v="9"/>
    <s v="도서"/>
    <s v="인도네시아"/>
    <s v="채국현"/>
    <n v="37800"/>
    <n v="2000"/>
    <n v="1"/>
    <n v="44960"/>
    <n v="0"/>
    <n v="0"/>
    <n v="8276"/>
    <n v="91036"/>
    <x v="0"/>
  </r>
  <r>
    <s v="O221105058694도서"/>
    <x v="8"/>
    <s v="도서"/>
    <s v="중국"/>
    <s v="박대규"/>
    <n v="780030"/>
    <n v="93000"/>
    <n v="4"/>
    <n v="1393140"/>
    <n v="0"/>
    <n v="0"/>
    <n v="217317"/>
    <n v="2390487"/>
    <x v="0"/>
  </r>
  <r>
    <s v="O221105058691도서"/>
    <x v="9"/>
    <s v="도서"/>
    <s v="인도네시아"/>
    <s v="전형준"/>
    <n v="19800"/>
    <n v="2000"/>
    <n v="1"/>
    <n v="44960"/>
    <n v="0"/>
    <n v="0"/>
    <n v="6476"/>
    <n v="71236"/>
    <x v="0"/>
  </r>
  <r>
    <s v="O221105058683도서"/>
    <x v="15"/>
    <s v="도서"/>
    <s v="인도"/>
    <s v="김규성"/>
    <n v="133200"/>
    <n v="5500"/>
    <n v="1"/>
    <n v="205632"/>
    <n v="0"/>
    <n v="0"/>
    <n v="33883"/>
    <n v="372715"/>
    <x v="0"/>
  </r>
  <r>
    <s v="O221105058678도서"/>
    <x v="9"/>
    <s v="도서"/>
    <s v="인도네시아"/>
    <s v="류재용"/>
    <n v="18918"/>
    <n v="1000"/>
    <n v="1"/>
    <n v="22480"/>
    <n v="0"/>
    <n v="0"/>
    <n v="4140"/>
    <n v="45538"/>
    <x v="0"/>
  </r>
  <r>
    <s v="O221104058671도서"/>
    <x v="8"/>
    <s v="도서"/>
    <s v="브라질"/>
    <s v="이주열"/>
    <n v="81900"/>
    <n v="11000"/>
    <n v="1"/>
    <n v="353050"/>
    <n v="0"/>
    <n v="0"/>
    <n v="43495"/>
    <n v="478445"/>
    <x v="0"/>
  </r>
  <r>
    <s v="O221104058669도서"/>
    <x v="8"/>
    <s v="도서"/>
    <s v="인도"/>
    <s v="김정현"/>
    <n v="41850"/>
    <n v="1500"/>
    <n v="1"/>
    <n v="89434"/>
    <n v="0"/>
    <n v="0"/>
    <n v="13128"/>
    <n v="144412"/>
    <x v="0"/>
  </r>
  <r>
    <s v="O221104058666도서"/>
    <x v="8"/>
    <s v="도서"/>
    <s v="인도"/>
    <s v="장봉진"/>
    <n v="142290"/>
    <n v="6500"/>
    <n v="1"/>
    <n v="224237"/>
    <n v="0"/>
    <n v="0"/>
    <n v="36653"/>
    <n v="403180"/>
    <x v="0"/>
  </r>
  <r>
    <s v="O221104058659도서"/>
    <x v="8"/>
    <s v="도서"/>
    <s v="인도"/>
    <s v="김정민"/>
    <n v="36900"/>
    <n v="2500"/>
    <n v="1"/>
    <n v="144514"/>
    <n v="0"/>
    <n v="0"/>
    <n v="18141"/>
    <n v="199555"/>
    <x v="0"/>
  </r>
  <r>
    <s v="O221104058649도서"/>
    <x v="11"/>
    <s v="도서"/>
    <s v="멕시코"/>
    <s v="박진홍"/>
    <n v="51300"/>
    <n v="2340"/>
    <n v="1"/>
    <n v="81000"/>
    <n v="0"/>
    <n v="0"/>
    <n v="13230"/>
    <n v="145530"/>
    <x v="0"/>
  </r>
  <r>
    <s v="O221104058648도서"/>
    <x v="9"/>
    <s v="도서"/>
    <s v="인도네시아"/>
    <s v="김세종"/>
    <n v="39600"/>
    <n v="2000"/>
    <n v="1"/>
    <n v="44960"/>
    <n v="0"/>
    <n v="0"/>
    <n v="8456"/>
    <n v="93016"/>
    <x v="0"/>
  </r>
  <r>
    <s v="O221104058646도서"/>
    <x v="9"/>
    <s v="도서"/>
    <s v="인도네시아"/>
    <s v="손기석"/>
    <n v="277560"/>
    <n v="14000"/>
    <n v="1"/>
    <n v="314720"/>
    <n v="0"/>
    <n v="0"/>
    <n v="59228"/>
    <n v="651508"/>
    <x v="0"/>
  </r>
  <r>
    <s v="O221104058640도서"/>
    <x v="8"/>
    <s v="도서"/>
    <s v="벨기에"/>
    <s v="김종윤"/>
    <n v="244800"/>
    <n v="14000"/>
    <n v="1"/>
    <n v="340700"/>
    <n v="0"/>
    <n v="0"/>
    <n v="58550"/>
    <n v="644050"/>
    <x v="0"/>
  </r>
  <r>
    <s v="O221103058626도서"/>
    <x v="9"/>
    <s v="도서"/>
    <s v="인도네시아"/>
    <s v="정진웅"/>
    <n v="62100"/>
    <n v="3000"/>
    <n v="1"/>
    <n v="67440"/>
    <n v="0"/>
    <n v="0"/>
    <n v="12954"/>
    <n v="142494"/>
    <x v="0"/>
  </r>
  <r>
    <s v="O221103058617도서"/>
    <x v="9"/>
    <s v="도서"/>
    <s v="인도네시아"/>
    <s v="현정주"/>
    <n v="69570"/>
    <n v="3000"/>
    <n v="1"/>
    <n v="67440"/>
    <n v="0"/>
    <n v="0"/>
    <n v="13701"/>
    <n v="150711"/>
    <x v="0"/>
  </r>
  <r>
    <s v="O221102058592도서"/>
    <x v="9"/>
    <s v="도서"/>
    <s v="인도네시아"/>
    <s v="차명우"/>
    <n v="156600"/>
    <n v="9000"/>
    <n v="1"/>
    <n v="202320"/>
    <n v="0"/>
    <n v="0"/>
    <n v="35892"/>
    <n v="394812"/>
    <x v="0"/>
  </r>
  <r>
    <s v="O221102058584도서"/>
    <x v="8"/>
    <s v="도서"/>
    <s v="브라질"/>
    <s v="이성혁"/>
    <n v="106920"/>
    <n v="14000"/>
    <n v="1"/>
    <n v="449200"/>
    <n v="0"/>
    <n v="0"/>
    <n v="55612"/>
    <n v="611732"/>
    <x v="0"/>
  </r>
  <r>
    <s v="O221102058582도서"/>
    <x v="8"/>
    <s v="도서"/>
    <s v="브라질"/>
    <s v="석진호"/>
    <n v="95310"/>
    <n v="14000"/>
    <n v="1"/>
    <n v="449200"/>
    <n v="0"/>
    <n v="0"/>
    <n v="54451"/>
    <n v="598961"/>
    <x v="0"/>
  </r>
  <r>
    <s v="O221102058565도서"/>
    <x v="9"/>
    <s v="도서"/>
    <s v="인도네시아"/>
    <s v="김신완"/>
    <n v="30150"/>
    <n v="2000"/>
    <n v="1"/>
    <n v="44960"/>
    <n v="0"/>
    <n v="0"/>
    <n v="7511"/>
    <n v="82621"/>
    <x v="0"/>
  </r>
  <r>
    <s v="O221102058561도서"/>
    <x v="9"/>
    <s v="도서"/>
    <s v="필리핀"/>
    <s v="이준택"/>
    <n v="114570"/>
    <n v="4000"/>
    <n v="1"/>
    <n v="25600"/>
    <n v="0"/>
    <n v="0"/>
    <n v="14017"/>
    <n v="154187"/>
    <x v="0"/>
  </r>
  <r>
    <s v="O221102058556도서"/>
    <x v="10"/>
    <s v="도서"/>
    <s v="노르웨이"/>
    <s v="이봉규"/>
    <n v="35100"/>
    <n v="2430"/>
    <n v="1"/>
    <n v="61500"/>
    <n v="0"/>
    <n v="0"/>
    <n v="9660"/>
    <n v="106260"/>
    <x v="0"/>
  </r>
  <r>
    <s v="O221102058554도서"/>
    <x v="17"/>
    <s v="도서"/>
    <s v="미얀마"/>
    <s v="장형일"/>
    <n v="24390"/>
    <n v="1500"/>
    <n v="1"/>
    <n v="81845"/>
    <n v="0"/>
    <n v="0"/>
    <n v="10624"/>
    <n v="116859"/>
    <x v="0"/>
  </r>
  <r>
    <s v="O221102058542도서"/>
    <x v="9"/>
    <s v="도서"/>
    <s v="인도네시아"/>
    <s v="이길만"/>
    <n v="48600"/>
    <n v="2000"/>
    <n v="1"/>
    <n v="44960"/>
    <n v="0"/>
    <n v="0"/>
    <n v="9356"/>
    <n v="102916"/>
    <x v="0"/>
  </r>
  <r>
    <s v="O221102058539도서"/>
    <x v="9"/>
    <s v="도서"/>
    <s v="인도네시아"/>
    <s v="박상표"/>
    <n v="225432"/>
    <n v="10000"/>
    <n v="1"/>
    <n v="224800"/>
    <n v="0"/>
    <n v="0"/>
    <n v="45023"/>
    <n v="495255"/>
    <x v="0"/>
  </r>
  <r>
    <s v="O221117058792도서"/>
    <x v="9"/>
    <s v="도서"/>
    <s v="인도네시아"/>
    <s v="최희진"/>
    <n v="81000"/>
    <n v="3000"/>
    <n v="1"/>
    <n v="67440"/>
    <n v="0"/>
    <n v="0"/>
    <n v="14844"/>
    <n v="163284"/>
    <x v="0"/>
  </r>
  <r>
    <s v="O221125058813도서"/>
    <x v="19"/>
    <s v="도서"/>
    <s v="사우디아라비아"/>
    <s v="이승진"/>
    <n v="39600"/>
    <n v="4000"/>
    <n v="1"/>
    <n v="259978"/>
    <n v="0"/>
    <n v="0"/>
    <n v="29958"/>
    <n v="329536"/>
    <x v="0"/>
  </r>
  <r>
    <s v="O220805056724일반상품"/>
    <x v="9"/>
    <s v="일반상품"/>
    <s v="중국"/>
    <s v="강덕혼"/>
    <n v="300000"/>
    <n v="24000"/>
    <n v="3"/>
    <n v="359520"/>
    <n v="0"/>
    <n v="0"/>
    <n v="65952"/>
    <n v="725472"/>
    <x v="0"/>
  </r>
  <r>
    <s v="O220804056600일반상품"/>
    <x v="9"/>
    <s v="일반상품"/>
    <s v="중국"/>
    <s v="김지훈"/>
    <n v="299846"/>
    <n v="35000"/>
    <n v="3"/>
    <n v="524300"/>
    <n v="0"/>
    <n v="0"/>
    <n v="82415"/>
    <n v="906561"/>
    <x v="0"/>
  </r>
  <r>
    <s v="O220819056996일반상품"/>
    <x v="9"/>
    <s v="일반상품"/>
    <s v="중국"/>
    <s v="최성기"/>
    <n v="299700"/>
    <n v="4000"/>
    <n v="1"/>
    <n v="59920"/>
    <n v="0"/>
    <n v="0"/>
    <n v="35962"/>
    <n v="39558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피벗 테이블2" cacheId="6" applyNumberFormats="0" applyBorderFormats="0" applyFontFormats="0" applyPatternFormats="0" applyAlignmentFormats="0" applyWidthHeightFormats="1" dataCaption="값" updatedVersion="6" minRefreshableVersion="3" useAutoFormatting="1" itemPrintTitles="1" createdVersion="5" indent="0" outline="1" outlineData="1" multipleFieldFilters="0">
  <location ref="A3:B410" firstHeaderRow="1" firstDataRow="1" firstDataCol="1"/>
  <pivotFields count="12">
    <pivotField axis="axisRow" showAll="0" defaultSubtotal="0">
      <items count="4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</items>
    </pivotField>
    <pivotField showAll="0" defaultSubtotal="0"/>
    <pivotField showAll="0"/>
    <pivotField showAll="0" defaultSubtotal="0"/>
    <pivotField showAll="0"/>
    <pivotField showAll="0"/>
    <pivotField showAll="0"/>
    <pivotField showAll="0"/>
    <pivotField showAll="0"/>
    <pivotField numFmtId="41" showAll="0"/>
    <pivotField showAll="0"/>
    <pivotField dataField="1" numFmtId="41" showAll="0"/>
  </pivotFields>
  <rowFields count="1">
    <field x="0"/>
  </rowFields>
  <rowItems count="40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 t="grand">
      <x/>
    </i>
  </rowItems>
  <colItems count="1">
    <i/>
  </colItems>
  <dataFields count="1">
    <dataField name="합계 : 공급가" fld="11" baseField="0" baseItem="0" numFmtId="41"/>
  </dataFields>
  <formats count="2">
    <format dxfId="27">
      <pivotArea outline="0" collapsedLevelsAreSubtotals="1" fieldPosition="0"/>
    </format>
    <format dxfId="26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피벗 테이블1" cacheId="7" applyNumberFormats="0" applyBorderFormats="0" applyFontFormats="0" applyPatternFormats="0" applyAlignmentFormats="0" applyWidthHeightFormats="1" dataCaption="값" updatedVersion="6" minRefreshableVersion="3" useAutoFormatting="1" itemPrintTitles="1" createdVersion="5" indent="0" outline="1" outlineData="1" multipleFieldFilters="0">
  <location ref="A3:E410" firstHeaderRow="0" firstDataRow="1" firstDataCol="1"/>
  <pivotFields count="20">
    <pivotField axis="axisRow" showAll="0" defaultSubtotal="0">
      <items count="4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311"/>
        <item x="312"/>
        <item x="313"/>
        <item x="307"/>
        <item x="308"/>
        <item x="309"/>
        <item x="310"/>
        <item x="305"/>
        <item x="306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403"/>
        <item x="404"/>
        <item x="405"/>
      </items>
    </pivotField>
    <pivotField showAll="0"/>
    <pivotField showAll="0"/>
    <pivotField showAll="0" defaultSubtotal="0"/>
    <pivotField showAll="0"/>
    <pivotField showAll="0"/>
    <pivotField showAll="0"/>
    <pivotField showAll="0"/>
    <pivotField dataField="1" showAll="0"/>
    <pivotField dataField="1" numFmtId="197" showAll="0"/>
    <pivotField showAll="0"/>
    <pivotField numFmtId="41" showAll="0"/>
    <pivotField numFmtId="41" showAll="0" defaultSubtotal="0"/>
    <pivotField dataField="1" numFmtId="41" showAll="0" defaultSubtotal="0"/>
    <pivotField dataField="1" showAll="0"/>
    <pivotField showAll="0"/>
    <pivotField showAll="0"/>
    <pivotField numFmtId="198" showAll="0"/>
    <pivotField showAll="0"/>
    <pivotField showAll="0" defaultSubtotal="0"/>
  </pivotFields>
  <rowFields count="1">
    <field x="0"/>
  </rowFields>
  <rowItems count="40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합계 : 무게(g)" fld="8" baseField="0" baseItem="0"/>
    <dataField name="합계 : 카톤수량" fld="9" baseField="0" baseItem="0"/>
    <dataField name="합계 : 운송비_x000a_(운임+유류할증료)" fld="13" baseField="0" baseItem="0"/>
    <dataField name="합계 : 포장비" fld="14" baseField="0" baseItem="0"/>
  </dataFields>
  <formats count="1">
    <format dxfId="25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피벗 테이블8" cacheId="6" applyNumberFormats="0" applyBorderFormats="0" applyFontFormats="0" applyPatternFormats="0" applyAlignmentFormats="0" applyWidthHeightFormats="1" dataCaption="값" updatedVersion="6" minRefreshableVersion="3" useAutoFormatting="1" itemPrintTitles="1" createdVersion="4" indent="0" outline="1" outlineData="1" multipleFieldFilters="0">
  <location ref="A1:D23" firstHeaderRow="1" firstDataRow="2" firstDataCol="1"/>
  <pivotFields count="12">
    <pivotField showAll="0" defaultSubtotal="0"/>
    <pivotField showAll="0" defaultSubtotal="0"/>
    <pivotField showAll="0"/>
    <pivotField showAll="0" defaultSubtotal="0"/>
    <pivotField axis="axisRow" showAll="0" sortType="ascending">
      <items count="21">
        <item x="14"/>
        <item x="9"/>
        <item x="18"/>
        <item x="17"/>
        <item x="4"/>
        <item x="1"/>
        <item x="6"/>
        <item x="5"/>
        <item x="2"/>
        <item x="3"/>
        <item x="7"/>
        <item x="11"/>
        <item x="16"/>
        <item x="12"/>
        <item x="15"/>
        <item x="8"/>
        <item x="0"/>
        <item x="19"/>
        <item x="13"/>
        <item x="10"/>
        <item t="default"/>
      </items>
    </pivotField>
    <pivotField showAll="0"/>
    <pivotField showAll="0"/>
    <pivotField axis="axisCol" showAll="0" sortType="descending">
      <items count="3">
        <item x="0"/>
        <item x="1"/>
        <item t="default"/>
      </items>
    </pivotField>
    <pivotField showAll="0"/>
    <pivotField numFmtId="41" showAll="0"/>
    <pivotField showAll="0"/>
    <pivotField dataField="1" numFmtId="41" showAll="0"/>
  </pivotFields>
  <rowFields count="1">
    <field x="4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7"/>
  </colFields>
  <colItems count="3">
    <i>
      <x/>
    </i>
    <i>
      <x v="1"/>
    </i>
    <i t="grand">
      <x/>
    </i>
  </colItems>
  <dataFields count="1">
    <dataField name="합계 : 공급가" fld="11" baseField="0" baseItem="0" numFmtId="41"/>
  </dataFields>
  <formats count="10">
    <format dxfId="24">
      <pivotArea outline="0" collapsedLevelsAreSubtotals="1" fieldPosition="0"/>
    </format>
    <format dxfId="23">
      <pivotArea type="topRight" dataOnly="0" labelOnly="1" outline="0" offset="A1" fieldPosition="0"/>
    </format>
    <format dxfId="22">
      <pivotArea collapsedLevelsAreSubtotals="1" fieldPosition="0">
        <references count="1">
          <reference field="4" count="0"/>
        </references>
      </pivotArea>
    </format>
    <format dxfId="21">
      <pivotArea collapsedLevelsAreSubtotals="1" fieldPosition="0">
        <references count="1">
          <reference field="4" count="0"/>
        </references>
      </pivotArea>
    </format>
    <format dxfId="20">
      <pivotArea collapsedLevelsAreSubtotals="1" fieldPosition="0">
        <references count="1">
          <reference field="4" count="0"/>
        </references>
      </pivotArea>
    </format>
    <format dxfId="19">
      <pivotArea collapsedLevelsAreSubtotals="1" fieldPosition="0">
        <references count="1">
          <reference field="4" count="0"/>
        </references>
      </pivotArea>
    </format>
    <format dxfId="18">
      <pivotArea collapsedLevelsAreSubtotals="1" fieldPosition="0">
        <references count="1">
          <reference field="4" count="0"/>
        </references>
      </pivotArea>
    </format>
    <format dxfId="17">
      <pivotArea dataOnly="0" fieldPosition="0">
        <references count="1">
          <reference field="4" count="0"/>
        </references>
      </pivotArea>
    </format>
    <format dxfId="16">
      <pivotArea collapsedLevelsAreSubtotals="1" fieldPosition="0">
        <references count="1">
          <reference field="4" count="0"/>
        </references>
      </pivotArea>
    </format>
    <format dxfId="15">
      <pivotArea dataOnly="0" labelOnly="1" fieldPosition="0">
        <references count="1">
          <reference field="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피벗 테이블11" cacheId="7" applyNumberFormats="0" applyBorderFormats="0" applyFontFormats="0" applyPatternFormats="0" applyAlignmentFormats="0" applyWidthHeightFormats="1" dataCaption="값" updatedVersion="6" minRefreshableVersion="3" useAutoFormatting="1" itemPrintTitles="1" createdVersion="5" indent="0" outline="1" outlineData="1" multipleFieldFilters="0">
  <location ref="A1:D95" firstHeaderRow="1" firstDataRow="2" firstDataCol="1"/>
  <pivotFields count="20">
    <pivotField showAll="0" defaultSubtotal="0"/>
    <pivotField showAll="0"/>
    <pivotField axis="axisRow" showAll="0" sortType="ascending">
      <items count="21">
        <item x="15"/>
        <item x="12"/>
        <item x="13"/>
        <item x="4"/>
        <item x="8"/>
        <item x="18"/>
        <item x="17"/>
        <item x="2"/>
        <item x="14"/>
        <item x="19"/>
        <item x="3"/>
        <item x="10"/>
        <item x="11"/>
        <item x="9"/>
        <item x="7"/>
        <item x="5"/>
        <item x="0"/>
        <item x="16"/>
        <item x="6"/>
        <item x="1"/>
        <item t="default"/>
      </items>
    </pivotField>
    <pivotField showAll="0" defaultSubtotal="0"/>
    <pivotField axis="axisCol" showAll="0" sortType="descending">
      <items count="3">
        <item x="0"/>
        <item x="1"/>
        <item t="default"/>
      </items>
    </pivotField>
    <pivotField showAll="0"/>
    <pivotField showAll="0"/>
    <pivotField showAll="0"/>
    <pivotField showAll="0"/>
    <pivotField numFmtId="197" showAll="0"/>
    <pivotField showAll="0"/>
    <pivotField numFmtId="41" showAll="0"/>
    <pivotField numFmtId="41" showAll="0" defaultSubtotal="0"/>
    <pivotField dataField="1" numFmtId="41" showAll="0" defaultSubtotal="0"/>
    <pivotField showAll="0"/>
    <pivotField showAll="0"/>
    <pivotField showAll="0"/>
    <pivotField numFmtId="198" showAll="0"/>
    <pivotField axis="axisRow" showAll="0" sortType="descending">
      <items count="4">
        <item x="0"/>
        <item x="1"/>
        <item x="2"/>
        <item t="default"/>
      </items>
    </pivotField>
    <pivotField axis="axisRow" showAll="0">
      <items count="8">
        <item x="5"/>
        <item x="4"/>
        <item x="1"/>
        <item x="2"/>
        <item x="3"/>
        <item x="0"/>
        <item x="6"/>
        <item t="default"/>
      </items>
    </pivotField>
  </pivotFields>
  <rowFields count="3">
    <field x="2"/>
    <field x="18"/>
    <field x="19"/>
  </rowFields>
  <rowItems count="93">
    <i>
      <x/>
    </i>
    <i r="1">
      <x/>
    </i>
    <i r="2">
      <x v="3"/>
    </i>
    <i r="2">
      <x v="4"/>
    </i>
    <i>
      <x v="1"/>
    </i>
    <i r="1">
      <x/>
    </i>
    <i r="2">
      <x v="2"/>
    </i>
    <i r="2">
      <x v="6"/>
    </i>
    <i r="1">
      <x v="1"/>
    </i>
    <i r="2">
      <x v="1"/>
    </i>
    <i>
      <x v="2"/>
    </i>
    <i r="1">
      <x/>
    </i>
    <i r="2">
      <x v="2"/>
    </i>
    <i>
      <x v="3"/>
    </i>
    <i r="1">
      <x/>
    </i>
    <i r="2">
      <x v="2"/>
    </i>
    <i r="1">
      <x v="2"/>
    </i>
    <i r="2">
      <x/>
    </i>
    <i>
      <x v="4"/>
    </i>
    <i r="1">
      <x/>
    </i>
    <i r="2">
      <x v="2"/>
    </i>
    <i r="1">
      <x v="1"/>
    </i>
    <i r="2">
      <x v="1"/>
    </i>
    <i>
      <x v="5"/>
    </i>
    <i r="1">
      <x/>
    </i>
    <i r="2">
      <x v="4"/>
    </i>
    <i r="2">
      <x v="6"/>
    </i>
    <i>
      <x v="6"/>
    </i>
    <i r="1">
      <x/>
    </i>
    <i r="2">
      <x v="4"/>
    </i>
    <i>
      <x v="7"/>
    </i>
    <i r="1">
      <x/>
    </i>
    <i r="2">
      <x v="2"/>
    </i>
    <i r="2">
      <x v="4"/>
    </i>
    <i r="2">
      <x v="6"/>
    </i>
    <i>
      <x v="8"/>
    </i>
    <i r="1">
      <x/>
    </i>
    <i r="2">
      <x v="2"/>
    </i>
    <i r="2">
      <x v="4"/>
    </i>
    <i r="2">
      <x v="6"/>
    </i>
    <i>
      <x v="9"/>
    </i>
    <i r="1">
      <x/>
    </i>
    <i r="2">
      <x v="6"/>
    </i>
    <i>
      <x v="10"/>
    </i>
    <i r="1">
      <x/>
    </i>
    <i r="2">
      <x v="2"/>
    </i>
    <i r="1">
      <x v="2"/>
    </i>
    <i r="2">
      <x/>
    </i>
    <i>
      <x v="11"/>
    </i>
    <i r="1">
      <x/>
    </i>
    <i r="2">
      <x v="2"/>
    </i>
    <i r="1">
      <x v="1"/>
    </i>
    <i r="2">
      <x v="1"/>
    </i>
    <i>
      <x v="12"/>
    </i>
    <i r="1">
      <x/>
    </i>
    <i r="2">
      <x v="2"/>
    </i>
    <i>
      <x v="13"/>
    </i>
    <i r="1">
      <x/>
    </i>
    <i r="2">
      <x v="2"/>
    </i>
    <i>
      <x v="14"/>
    </i>
    <i r="1">
      <x/>
    </i>
    <i r="2">
      <x v="2"/>
    </i>
    <i r="1">
      <x v="2"/>
    </i>
    <i r="2">
      <x/>
    </i>
    <i>
      <x v="15"/>
    </i>
    <i r="1">
      <x/>
    </i>
    <i r="2">
      <x v="2"/>
    </i>
    <i r="2">
      <x v="3"/>
    </i>
    <i r="2">
      <x v="4"/>
    </i>
    <i r="2">
      <x v="6"/>
    </i>
    <i r="1">
      <x v="1"/>
    </i>
    <i r="2">
      <x v="1"/>
    </i>
    <i r="1">
      <x v="2"/>
    </i>
    <i r="2">
      <x/>
    </i>
    <i>
      <x v="16"/>
    </i>
    <i r="1">
      <x/>
    </i>
    <i r="2">
      <x v="5"/>
    </i>
    <i>
      <x v="17"/>
    </i>
    <i r="1">
      <x/>
    </i>
    <i r="2">
      <x v="4"/>
    </i>
    <i r="1">
      <x v="2"/>
    </i>
    <i r="2">
      <x/>
    </i>
    <i>
      <x v="18"/>
    </i>
    <i r="1">
      <x/>
    </i>
    <i r="2">
      <x v="2"/>
    </i>
    <i>
      <x v="19"/>
    </i>
    <i r="1">
      <x/>
    </i>
    <i r="2">
      <x v="2"/>
    </i>
    <i r="1">
      <x v="1"/>
    </i>
    <i r="2">
      <x v="1"/>
    </i>
    <i r="1">
      <x v="2"/>
    </i>
    <i r="2">
      <x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합계 : 운송비_x000a_(운임+유류할증료)" fld="13" baseField="0" baseItem="0" numFmtId="41"/>
  </dataFields>
  <formats count="1">
    <format dxfId="1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피벗 테이블3" cacheId="7" applyNumberFormats="0" applyBorderFormats="0" applyFontFormats="0" applyPatternFormats="0" applyAlignmentFormats="0" applyWidthHeightFormats="1" dataCaption="값" updatedVersion="6" minRefreshableVersion="3" useAutoFormatting="1" itemPrintTitles="1" createdVersion="5" indent="0" outline="1" outlineData="1" multipleFieldFilters="0">
  <location ref="A2:D55" firstHeaderRow="1" firstDataRow="2" firstDataCol="1"/>
  <pivotFields count="20">
    <pivotField showAll="0" defaultSubtotal="0"/>
    <pivotField showAll="0"/>
    <pivotField axis="axisRow" showAll="0" sortType="ascending">
      <items count="21">
        <item x="15"/>
        <item x="12"/>
        <item x="13"/>
        <item x="4"/>
        <item x="8"/>
        <item x="18"/>
        <item x="17"/>
        <item x="2"/>
        <item x="14"/>
        <item x="19"/>
        <item x="3"/>
        <item x="10"/>
        <item x="11"/>
        <item x="9"/>
        <item x="7"/>
        <item x="5"/>
        <item x="0"/>
        <item x="16"/>
        <item x="6"/>
        <item x="1"/>
        <item t="default"/>
      </items>
    </pivotField>
    <pivotField showAll="0" defaultSubtotal="0"/>
    <pivotField axis="axisCol" showAll="0" sortType="descending">
      <items count="3">
        <item x="0"/>
        <item x="1"/>
        <item t="default"/>
      </items>
    </pivotField>
    <pivotField showAll="0"/>
    <pivotField showAll="0"/>
    <pivotField showAll="0"/>
    <pivotField showAll="0"/>
    <pivotField numFmtId="197" showAll="0"/>
    <pivotField showAll="0"/>
    <pivotField numFmtId="41" showAll="0"/>
    <pivotField numFmtId="41" showAll="0" defaultSubtotal="0"/>
    <pivotField numFmtId="41" showAll="0" defaultSubtotal="0"/>
    <pivotField dataField="1" showAll="0"/>
    <pivotField showAll="0"/>
    <pivotField showAll="0"/>
    <pivotField numFmtId="198" showAll="0"/>
    <pivotField axis="axisRow" showAll="0">
      <items count="4">
        <item x="2"/>
        <item x="1"/>
        <item x="0"/>
        <item t="default"/>
      </items>
    </pivotField>
    <pivotField showAll="0"/>
  </pivotFields>
  <rowFields count="2">
    <field x="2"/>
    <field x="18"/>
  </rowFields>
  <rowItems count="52">
    <i>
      <x/>
    </i>
    <i r="1">
      <x v="2"/>
    </i>
    <i>
      <x v="1"/>
    </i>
    <i r="1">
      <x v="1"/>
    </i>
    <i r="1">
      <x v="2"/>
    </i>
    <i>
      <x v="2"/>
    </i>
    <i r="1">
      <x v="2"/>
    </i>
    <i>
      <x v="3"/>
    </i>
    <i r="1">
      <x/>
    </i>
    <i r="1">
      <x v="2"/>
    </i>
    <i>
      <x v="4"/>
    </i>
    <i r="1">
      <x v="1"/>
    </i>
    <i r="1">
      <x v="2"/>
    </i>
    <i>
      <x v="5"/>
    </i>
    <i r="1">
      <x v="2"/>
    </i>
    <i>
      <x v="6"/>
    </i>
    <i r="1">
      <x v="2"/>
    </i>
    <i>
      <x v="7"/>
    </i>
    <i r="1">
      <x v="2"/>
    </i>
    <i>
      <x v="8"/>
    </i>
    <i r="1">
      <x v="2"/>
    </i>
    <i>
      <x v="9"/>
    </i>
    <i r="1">
      <x v="2"/>
    </i>
    <i>
      <x v="10"/>
    </i>
    <i r="1">
      <x/>
    </i>
    <i r="1">
      <x v="2"/>
    </i>
    <i>
      <x v="11"/>
    </i>
    <i r="1">
      <x v="1"/>
    </i>
    <i r="1">
      <x v="2"/>
    </i>
    <i>
      <x v="12"/>
    </i>
    <i r="1">
      <x v="2"/>
    </i>
    <i>
      <x v="13"/>
    </i>
    <i r="1">
      <x v="2"/>
    </i>
    <i>
      <x v="14"/>
    </i>
    <i r="1">
      <x/>
    </i>
    <i r="1">
      <x v="2"/>
    </i>
    <i>
      <x v="15"/>
    </i>
    <i r="1">
      <x/>
    </i>
    <i r="1">
      <x v="1"/>
    </i>
    <i r="1">
      <x v="2"/>
    </i>
    <i>
      <x v="16"/>
    </i>
    <i r="1">
      <x v="2"/>
    </i>
    <i>
      <x v="17"/>
    </i>
    <i r="1">
      <x/>
    </i>
    <i r="1">
      <x v="2"/>
    </i>
    <i>
      <x v="18"/>
    </i>
    <i r="1">
      <x v="2"/>
    </i>
    <i>
      <x v="19"/>
    </i>
    <i r="1">
      <x/>
    </i>
    <i r="1">
      <x v="1"/>
    </i>
    <i r="1">
      <x v="2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합계 : 포장비" fld="14" baseField="2" baseItem="0" numFmtId="41"/>
  </dataFields>
  <formats count="1">
    <format dxfId="1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피벗 테이블12" cacheId="8" applyNumberFormats="0" applyBorderFormats="0" applyFontFormats="0" applyPatternFormats="0" applyAlignmentFormats="0" applyWidthHeightFormats="1" dataCaption="값" updatedVersion="6" minRefreshableVersion="3" useAutoFormatting="1" itemPrintTitles="1" createdVersion="4" indent="0" outline="1" outlineData="1" multipleFieldFilters="0">
  <location ref="A3:D25" firstHeaderRow="1" firstDataRow="2" firstDataCol="1"/>
  <pivotFields count="14">
    <pivotField showAll="0"/>
    <pivotField axis="axisRow" showAll="0" sortType="ascending">
      <items count="22">
        <item m="1" x="20"/>
        <item x="14"/>
        <item x="9"/>
        <item x="18"/>
        <item x="17"/>
        <item x="4"/>
        <item x="1"/>
        <item x="6"/>
        <item x="5"/>
        <item x="2"/>
        <item x="3"/>
        <item x="7"/>
        <item x="11"/>
        <item x="16"/>
        <item x="12"/>
        <item x="15"/>
        <item x="8"/>
        <item x="0"/>
        <item x="19"/>
        <item x="13"/>
        <item x="10"/>
        <item t="default"/>
      </items>
    </pivotField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dataField="1" numFmtId="176" showAll="0"/>
    <pivotField numFmtId="177" showAll="0" defaultSubtotal="0"/>
    <pivotField axis="axisCol" numFmtId="9" showAll="0" defaultSubtotal="0">
      <items count="3">
        <item x="1"/>
        <item x="0"/>
        <item m="1" x="2"/>
      </items>
    </pivotField>
  </pivotFields>
  <rowFields count="1">
    <field x="1"/>
  </rowFields>
  <rowItems count="2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13"/>
  </colFields>
  <colItems count="3">
    <i>
      <x/>
    </i>
    <i>
      <x v="1"/>
    </i>
    <i t="grand">
      <x/>
    </i>
  </colItems>
  <dataFields count="1">
    <dataField name="합계 : 수수료" fld="11" baseField="0" baseItem="0" numFmtId="41"/>
  </dataFields>
  <formats count="5">
    <format dxfId="4">
      <pivotArea collapsedLevelsAreSubtotals="1" fieldPosition="0">
        <references count="1">
          <reference field="1" count="0"/>
        </references>
      </pivotArea>
    </format>
    <format dxfId="3">
      <pivotArea dataOnly="0" labelOnly="1" fieldPosition="0">
        <references count="1">
          <reference field="1" count="0"/>
        </references>
      </pivotArea>
    </format>
    <format dxfId="2">
      <pivotArea outline="0" collapsedLevelsAreSubtotals="1" fieldPosition="0"/>
    </format>
    <format dxfId="1">
      <pivotArea dataOnly="0" labelOnly="1" fieldPosition="0">
        <references count="1">
          <reference field="13" count="0"/>
        </references>
      </pivotArea>
    </format>
    <format dxfId="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hyperlink" Target="https://www.asianacargo.com/" TargetMode="External"/><Relationship Id="rId1" Type="http://schemas.openxmlformats.org/officeDocument/2006/relationships/hyperlink" Target="http://www.smbs.biz/ExRate/TodayExRate.jsp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hyperlink" Target="https://www.asianacargo.com/" TargetMode="External"/><Relationship Id="rId1" Type="http://schemas.openxmlformats.org/officeDocument/2006/relationships/hyperlink" Target="http://www.smbs.biz/ExRate/TodayExRate.jsp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hyperlink" Target="https://www.asianacargo.com/" TargetMode="External"/><Relationship Id="rId1" Type="http://schemas.openxmlformats.org/officeDocument/2006/relationships/hyperlink" Target="http://www.smbs.biz/ExRate/TodayExRate.jsp" TargetMode="Externa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.bin"/><Relationship Id="rId2" Type="http://schemas.openxmlformats.org/officeDocument/2006/relationships/hyperlink" Target="https://www.asianacargo.com/" TargetMode="External"/><Relationship Id="rId1" Type="http://schemas.openxmlformats.org/officeDocument/2006/relationships/hyperlink" Target="http://www.smbs.biz/ExRate/TodayExRate.js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M382"/>
  <sheetViews>
    <sheetView showGridLines="0" tabSelected="1" zoomScale="85" zoomScaleNormal="85" workbookViewId="0"/>
  </sheetViews>
  <sheetFormatPr defaultColWidth="8.625" defaultRowHeight="13.5"/>
  <cols>
    <col min="1" max="1" width="24" style="21" bestFit="1" customWidth="1"/>
    <col min="2" max="2" width="10.875" style="22" customWidth="1"/>
    <col min="3" max="3" width="14.375" style="22" customWidth="1"/>
    <col min="4" max="4" width="18.25" style="23" bestFit="1" customWidth="1"/>
    <col min="5" max="5" width="16.25" style="22" customWidth="1"/>
    <col min="6" max="6" width="18.25" style="22" bestFit="1" customWidth="1"/>
    <col min="7" max="7" width="17.875" style="60" bestFit="1" customWidth="1"/>
    <col min="8" max="8" width="16.375" style="60" bestFit="1" customWidth="1"/>
    <col min="9" max="10" width="8.625" style="60"/>
    <col min="11" max="11" width="14.375" style="60" bestFit="1" customWidth="1"/>
    <col min="12" max="16384" width="8.625" style="60"/>
  </cols>
  <sheetData>
    <row r="1" spans="1:7" ht="34.5" customHeight="1">
      <c r="F1" s="24"/>
      <c r="G1" s="25"/>
    </row>
    <row r="2" spans="1:7" ht="18.75" customHeight="1">
      <c r="B2" s="26" t="s">
        <v>5991</v>
      </c>
      <c r="F2" s="24"/>
      <c r="G2" s="24"/>
    </row>
    <row r="3" spans="1:7" ht="13.5" customHeight="1">
      <c r="B3" s="61" t="s">
        <v>5992</v>
      </c>
      <c r="C3" s="27"/>
      <c r="D3" s="28"/>
      <c r="E3" s="27"/>
      <c r="F3" s="24"/>
      <c r="G3" s="24"/>
    </row>
    <row r="4" spans="1:7">
      <c r="A4" s="21" t="s">
        <v>6088</v>
      </c>
      <c r="B4" s="29" t="s">
        <v>8058</v>
      </c>
      <c r="C4" s="27"/>
      <c r="D4" s="28"/>
      <c r="E4" s="27"/>
      <c r="F4" s="27"/>
      <c r="G4" s="21"/>
    </row>
    <row r="5" spans="1:7" ht="4.5" customHeight="1" thickBot="1">
      <c r="A5" s="21" t="s">
        <v>6088</v>
      </c>
      <c r="B5" s="30"/>
      <c r="C5" s="30"/>
      <c r="D5" s="31"/>
      <c r="E5" s="30"/>
      <c r="F5" s="30"/>
      <c r="G5" s="32"/>
    </row>
    <row r="6" spans="1:7" ht="5.25" customHeight="1" thickTop="1">
      <c r="A6" s="87" t="s">
        <v>6088</v>
      </c>
      <c r="B6" s="27"/>
      <c r="C6" s="27"/>
      <c r="D6" s="28"/>
      <c r="E6" s="27"/>
      <c r="F6" s="27"/>
      <c r="G6" s="33"/>
    </row>
    <row r="7" spans="1:7" ht="19.5" customHeight="1">
      <c r="A7" s="87" t="s">
        <v>6141</v>
      </c>
      <c r="B7" s="62" t="s">
        <v>5993</v>
      </c>
      <c r="C7" s="87" t="str">
        <f t="shared" ref="C7:C26" si="0">A7</f>
        <v>KT&amp;G</v>
      </c>
      <c r="D7" s="62"/>
      <c r="E7" s="62"/>
      <c r="F7" s="62"/>
      <c r="G7" s="88">
        <f t="shared" ref="G7:G26" ca="1" si="1">TODAY()</f>
        <v>44973</v>
      </c>
    </row>
    <row r="8" spans="1:7" ht="19.5" customHeight="1">
      <c r="A8" s="87" t="s">
        <v>7705</v>
      </c>
      <c r="B8" s="62" t="s">
        <v>5993</v>
      </c>
      <c r="C8" s="87" t="str">
        <f t="shared" si="0"/>
        <v>LX인터내셔널</v>
      </c>
      <c r="D8" s="62"/>
      <c r="E8" s="62"/>
      <c r="F8" s="62"/>
      <c r="G8" s="88">
        <f t="shared" ca="1" si="1"/>
        <v>44973</v>
      </c>
    </row>
    <row r="9" spans="1:7" ht="19.5" customHeight="1">
      <c r="A9" s="87" t="s">
        <v>6392</v>
      </c>
      <c r="B9" s="62" t="s">
        <v>5993</v>
      </c>
      <c r="C9" s="87" t="str">
        <f t="shared" si="0"/>
        <v>SK</v>
      </c>
      <c r="D9" s="62"/>
      <c r="E9" s="62"/>
      <c r="F9" s="62"/>
      <c r="G9" s="88">
        <f t="shared" ca="1" si="1"/>
        <v>44973</v>
      </c>
    </row>
    <row r="10" spans="1:7" ht="19.5" customHeight="1">
      <c r="A10" s="87" t="s">
        <v>6388</v>
      </c>
      <c r="B10" s="62" t="s">
        <v>5993</v>
      </c>
      <c r="C10" s="87" t="str">
        <f t="shared" si="0"/>
        <v>SKT</v>
      </c>
      <c r="D10" s="62"/>
      <c r="E10" s="62"/>
      <c r="F10" s="62"/>
      <c r="G10" s="88">
        <f t="shared" ca="1" si="1"/>
        <v>44973</v>
      </c>
    </row>
    <row r="11" spans="1:7" ht="19.5" customHeight="1">
      <c r="A11" s="87" t="s">
        <v>7711</v>
      </c>
      <c r="B11" s="62" t="s">
        <v>5993</v>
      </c>
      <c r="C11" s="87" t="str">
        <f t="shared" si="0"/>
        <v>SK루브리컨츠</v>
      </c>
      <c r="D11" s="62"/>
      <c r="E11" s="62"/>
      <c r="F11" s="62"/>
      <c r="G11" s="88">
        <f t="shared" ca="1" si="1"/>
        <v>44973</v>
      </c>
    </row>
    <row r="12" spans="1:7" ht="19.5" customHeight="1">
      <c r="A12" s="87" t="s">
        <v>7708</v>
      </c>
      <c r="B12" s="62" t="s">
        <v>5993</v>
      </c>
      <c r="C12" s="87" t="str">
        <f t="shared" si="0"/>
        <v>SK아이이테크놀로지</v>
      </c>
      <c r="D12" s="62"/>
      <c r="E12" s="62"/>
      <c r="F12" s="62"/>
      <c r="G12" s="88">
        <f t="shared" ca="1" si="1"/>
        <v>44973</v>
      </c>
    </row>
    <row r="13" spans="1:7" ht="19.5" customHeight="1">
      <c r="A13" s="87" t="s">
        <v>7706</v>
      </c>
      <c r="B13" s="62" t="s">
        <v>5993</v>
      </c>
      <c r="C13" s="87" t="str">
        <f t="shared" ref="C13" si="2">A13</f>
        <v>SK어스온</v>
      </c>
      <c r="D13" s="62"/>
      <c r="E13" s="62"/>
      <c r="F13" s="62"/>
      <c r="G13" s="88">
        <f t="shared" ca="1" si="1"/>
        <v>44973</v>
      </c>
    </row>
    <row r="14" spans="1:7" ht="19.5" customHeight="1">
      <c r="A14" s="87" t="s">
        <v>7715</v>
      </c>
      <c r="B14" s="62" t="s">
        <v>5993</v>
      </c>
      <c r="C14" s="87" t="str">
        <f t="shared" si="0"/>
        <v>SK에너지</v>
      </c>
      <c r="D14" s="62"/>
      <c r="E14" s="62"/>
      <c r="F14" s="62"/>
      <c r="G14" s="88">
        <f t="shared" ca="1" si="1"/>
        <v>44973</v>
      </c>
    </row>
    <row r="15" spans="1:7" ht="19.5" customHeight="1">
      <c r="A15" s="87" t="s">
        <v>7707</v>
      </c>
      <c r="B15" s="62" t="s">
        <v>5993</v>
      </c>
      <c r="C15" s="87" t="str">
        <f t="shared" si="0"/>
        <v>SK온</v>
      </c>
      <c r="D15" s="62"/>
      <c r="E15" s="62"/>
      <c r="F15" s="62"/>
      <c r="G15" s="88">
        <f t="shared" ca="1" si="1"/>
        <v>44973</v>
      </c>
    </row>
    <row r="16" spans="1:7" ht="19.5" customHeight="1">
      <c r="A16" s="87" t="s">
        <v>7714</v>
      </c>
      <c r="B16" s="62" t="s">
        <v>5993</v>
      </c>
      <c r="C16" s="87" t="str">
        <f t="shared" si="0"/>
        <v>SK지오센트릭</v>
      </c>
      <c r="D16" s="62"/>
      <c r="E16" s="62"/>
      <c r="F16" s="62"/>
      <c r="G16" s="88">
        <f t="shared" ca="1" si="1"/>
        <v>44973</v>
      </c>
    </row>
    <row r="17" spans="1:13" ht="19.5" customHeight="1">
      <c r="A17" s="87" t="s">
        <v>7716</v>
      </c>
      <c r="B17" s="62" t="s">
        <v>5993</v>
      </c>
      <c r="C17" s="87" t="str">
        <f t="shared" si="0"/>
        <v>SK트레이딩인터내셔널</v>
      </c>
      <c r="D17" s="62"/>
      <c r="E17" s="62"/>
      <c r="F17" s="62"/>
      <c r="G17" s="88">
        <f t="shared" ca="1" si="1"/>
        <v>44973</v>
      </c>
    </row>
    <row r="18" spans="1:13" ht="19.5" customHeight="1">
      <c r="A18" s="87" t="s">
        <v>7996</v>
      </c>
      <c r="B18" s="62" t="s">
        <v>5993</v>
      </c>
      <c r="C18" s="87" t="str">
        <f t="shared" si="0"/>
        <v>SK피유코어</v>
      </c>
      <c r="D18" s="62"/>
      <c r="E18" s="62"/>
      <c r="F18" s="62"/>
      <c r="G18" s="88">
        <f t="shared" ca="1" si="1"/>
        <v>44973</v>
      </c>
    </row>
    <row r="19" spans="1:13" ht="19.5" customHeight="1">
      <c r="A19" s="87" t="s">
        <v>6089</v>
      </c>
      <c r="B19" s="62" t="s">
        <v>5993</v>
      </c>
      <c r="C19" s="87" t="str">
        <f t="shared" ref="C19" si="3">A19</f>
        <v>도레이_인도법인</v>
      </c>
      <c r="D19" s="62"/>
      <c r="E19" s="62"/>
      <c r="F19" s="62"/>
      <c r="G19" s="88">
        <f t="shared" ca="1" si="1"/>
        <v>44973</v>
      </c>
    </row>
    <row r="20" spans="1:13" ht="19.5" customHeight="1">
      <c r="A20" s="87" t="s">
        <v>6082</v>
      </c>
      <c r="B20" s="62" t="s">
        <v>5993</v>
      </c>
      <c r="C20" s="87" t="str">
        <f t="shared" si="0"/>
        <v>삼성전자_인재개발원</v>
      </c>
      <c r="D20" s="62"/>
      <c r="E20" s="62"/>
      <c r="F20" s="62"/>
      <c r="G20" s="88">
        <f t="shared" ca="1" si="1"/>
        <v>44973</v>
      </c>
    </row>
    <row r="21" spans="1:13" ht="19.5" customHeight="1">
      <c r="A21" s="87" t="s">
        <v>7709</v>
      </c>
      <c r="B21" s="62" t="s">
        <v>5993</v>
      </c>
      <c r="C21" s="87" t="str">
        <f t="shared" si="0"/>
        <v>한국조선해양</v>
      </c>
      <c r="D21" s="62"/>
      <c r="E21" s="62"/>
      <c r="F21" s="62"/>
      <c r="G21" s="88">
        <f t="shared" ca="1" si="1"/>
        <v>44973</v>
      </c>
    </row>
    <row r="22" spans="1:13" ht="19.5" customHeight="1">
      <c r="A22" s="87" t="s">
        <v>6389</v>
      </c>
      <c r="B22" s="62" t="s">
        <v>5993</v>
      </c>
      <c r="C22" s="87" t="str">
        <f t="shared" si="0"/>
        <v>현대건설기계</v>
      </c>
      <c r="D22" s="62"/>
      <c r="E22" s="62"/>
      <c r="F22" s="62"/>
      <c r="G22" s="88">
        <f t="shared" ca="1" si="1"/>
        <v>44973</v>
      </c>
    </row>
    <row r="23" spans="1:13" ht="19.5" customHeight="1">
      <c r="A23" s="87" t="s">
        <v>7710</v>
      </c>
      <c r="B23" s="62" t="s">
        <v>5993</v>
      </c>
      <c r="C23" s="87" t="str">
        <f t="shared" si="0"/>
        <v>현대글로벌서비스</v>
      </c>
      <c r="D23" s="62"/>
      <c r="E23" s="62"/>
      <c r="F23" s="62"/>
      <c r="G23" s="88">
        <f t="shared" ca="1" si="1"/>
        <v>44973</v>
      </c>
    </row>
    <row r="24" spans="1:13" ht="19.5" customHeight="1">
      <c r="A24" s="87" t="s">
        <v>7712</v>
      </c>
      <c r="B24" s="62" t="s">
        <v>5993</v>
      </c>
      <c r="C24" s="87" t="str">
        <f t="shared" si="0"/>
        <v>현대일렉트릭</v>
      </c>
      <c r="D24" s="62"/>
      <c r="E24" s="62"/>
      <c r="F24" s="62"/>
      <c r="G24" s="88">
        <f t="shared" ca="1" si="1"/>
        <v>44973</v>
      </c>
    </row>
    <row r="25" spans="1:13" ht="19.5" customHeight="1">
      <c r="A25" s="87" t="s">
        <v>7713</v>
      </c>
      <c r="B25" s="62" t="s">
        <v>5993</v>
      </c>
      <c r="C25" s="87" t="str">
        <f t="shared" si="0"/>
        <v>현대제뉴인</v>
      </c>
      <c r="D25" s="62"/>
      <c r="E25" s="62"/>
      <c r="F25" s="62"/>
      <c r="G25" s="88">
        <f t="shared" ca="1" si="1"/>
        <v>44973</v>
      </c>
    </row>
    <row r="26" spans="1:13" ht="19.5" customHeight="1">
      <c r="A26" s="87" t="s">
        <v>6390</v>
      </c>
      <c r="B26" s="62" t="s">
        <v>5993</v>
      </c>
      <c r="C26" s="87" t="str">
        <f t="shared" si="0"/>
        <v>현대중공업</v>
      </c>
      <c r="D26" s="62"/>
      <c r="E26" s="62"/>
      <c r="F26" s="62"/>
      <c r="G26" s="88">
        <f t="shared" ca="1" si="1"/>
        <v>44973</v>
      </c>
    </row>
    <row r="27" spans="1:13" ht="19.5" customHeight="1">
      <c r="A27" s="87" t="s">
        <v>6088</v>
      </c>
      <c r="B27" s="62" t="s">
        <v>3663</v>
      </c>
      <c r="C27" s="62" t="s">
        <v>7173</v>
      </c>
      <c r="D27" s="62"/>
      <c r="E27" s="62"/>
      <c r="F27" s="62"/>
      <c r="G27" s="33"/>
    </row>
    <row r="28" spans="1:13" ht="19.5" customHeight="1">
      <c r="A28" s="87" t="s">
        <v>6088</v>
      </c>
      <c r="B28" s="62" t="s">
        <v>5994</v>
      </c>
      <c r="C28" s="62"/>
      <c r="D28" s="62"/>
      <c r="E28" s="62"/>
      <c r="F28" s="62"/>
      <c r="G28" s="33"/>
    </row>
    <row r="29" spans="1:13" ht="19.5" customHeight="1">
      <c r="A29" s="87" t="s">
        <v>6088</v>
      </c>
      <c r="B29" s="34" t="s">
        <v>3664</v>
      </c>
      <c r="C29" s="35" t="s">
        <v>8129</v>
      </c>
      <c r="D29" s="34"/>
      <c r="E29" s="34"/>
      <c r="F29" s="34"/>
      <c r="G29" s="36"/>
      <c r="M29" s="60" t="s">
        <v>5995</v>
      </c>
    </row>
    <row r="30" spans="1:13" ht="5.25" customHeight="1">
      <c r="A30" s="87" t="s">
        <v>6088</v>
      </c>
      <c r="B30" s="61"/>
      <c r="C30" s="62"/>
      <c r="D30" s="62"/>
      <c r="E30" s="62"/>
      <c r="F30" s="62"/>
      <c r="G30" s="37"/>
    </row>
    <row r="31" spans="1:13" ht="19.5" customHeight="1">
      <c r="A31" s="87" t="s">
        <v>6088</v>
      </c>
      <c r="B31" s="61"/>
      <c r="C31" s="62" t="s">
        <v>5996</v>
      </c>
      <c r="D31" s="38"/>
      <c r="E31" s="38"/>
      <c r="F31" s="38"/>
      <c r="G31" s="37"/>
    </row>
    <row r="32" spans="1:13" ht="19.5" customHeight="1">
      <c r="A32" s="87" t="s">
        <v>6088</v>
      </c>
      <c r="B32" s="61"/>
      <c r="C32" s="62" t="s">
        <v>8130</v>
      </c>
      <c r="D32" s="38"/>
      <c r="E32" s="38"/>
      <c r="F32" s="38"/>
      <c r="G32" s="37"/>
    </row>
    <row r="33" spans="1:7" ht="19.5" customHeight="1">
      <c r="A33" s="87" t="s">
        <v>6088</v>
      </c>
      <c r="B33" s="61"/>
      <c r="C33" s="62" t="s">
        <v>5997</v>
      </c>
      <c r="D33" s="38"/>
      <c r="E33" s="38"/>
      <c r="F33" s="38"/>
      <c r="G33" s="37"/>
    </row>
    <row r="34" spans="1:7" ht="19.5" customHeight="1">
      <c r="A34" s="87" t="s">
        <v>6088</v>
      </c>
      <c r="B34" s="61"/>
      <c r="C34" s="62"/>
      <c r="D34" s="39" t="s">
        <v>5998</v>
      </c>
      <c r="E34" s="62" t="s">
        <v>5999</v>
      </c>
      <c r="F34" s="38"/>
      <c r="G34" s="37"/>
    </row>
    <row r="35" spans="1:7" ht="11.25" customHeight="1">
      <c r="A35" s="87" t="s">
        <v>6088</v>
      </c>
      <c r="B35" s="61"/>
      <c r="C35" s="62"/>
      <c r="D35" s="39"/>
      <c r="E35" s="62"/>
      <c r="F35" s="38"/>
      <c r="G35" s="37"/>
    </row>
    <row r="36" spans="1:7" ht="19.5" customHeight="1">
      <c r="A36" s="87" t="s">
        <v>6088</v>
      </c>
      <c r="B36" s="62" t="s">
        <v>6000</v>
      </c>
      <c r="C36" s="40" t="str">
        <f>NUMBERSTRING(F121,1)&amp;"원"&amp;TEXT(F121,"(￦#,##0)")&amp;"VAT별도"</f>
        <v>사억칠천오백팔십구만사천육백원(₩475,894,600)VAT별도</v>
      </c>
      <c r="D36" s="60"/>
      <c r="E36" s="38"/>
      <c r="F36" s="38"/>
      <c r="G36" s="37"/>
    </row>
    <row r="37" spans="1:7" ht="19.5" customHeight="1" thickBot="1">
      <c r="A37" s="87" t="s">
        <v>6088</v>
      </c>
      <c r="B37" s="61" t="s">
        <v>6001</v>
      </c>
      <c r="C37" s="41"/>
      <c r="D37" s="42"/>
      <c r="E37" s="42"/>
      <c r="F37" s="42"/>
      <c r="G37" s="43" t="s">
        <v>6002</v>
      </c>
    </row>
    <row r="38" spans="1:7" ht="23.1" customHeight="1">
      <c r="A38" s="87" t="s">
        <v>6088</v>
      </c>
      <c r="B38" s="182" t="s">
        <v>6003</v>
      </c>
      <c r="C38" s="183"/>
      <c r="D38" s="44" t="s">
        <v>6004</v>
      </c>
      <c r="E38" s="85" t="s">
        <v>6005</v>
      </c>
      <c r="F38" s="85" t="s">
        <v>6006</v>
      </c>
      <c r="G38" s="45" t="s">
        <v>6007</v>
      </c>
    </row>
    <row r="39" spans="1:7" ht="23.1" customHeight="1">
      <c r="A39" s="87" t="s">
        <v>6141</v>
      </c>
      <c r="B39" s="175" t="s">
        <v>6008</v>
      </c>
      <c r="C39" s="176"/>
      <c r="D39" s="46">
        <f>VLOOKUP($A39,구매!$A$3:$C$1000,2,0)</f>
        <v>799198</v>
      </c>
      <c r="E39" s="46">
        <f>VLOOKUP($A39,구매!$A$3:$C$1000,3,0)</f>
        <v>0</v>
      </c>
      <c r="F39" s="104">
        <f>D39+E39</f>
        <v>799198</v>
      </c>
      <c r="G39" s="105"/>
    </row>
    <row r="40" spans="1:7" ht="23.1" customHeight="1">
      <c r="A40" s="87" t="s">
        <v>6141</v>
      </c>
      <c r="B40" s="177" t="s">
        <v>3665</v>
      </c>
      <c r="C40" s="178"/>
      <c r="D40" s="66">
        <f>VLOOKUP($A40,운송!$A$3:$C$1000,2,0)</f>
        <v>7016250</v>
      </c>
      <c r="E40" s="66">
        <f>VLOOKUP($A40,운송!$A$3:$C$1000,3,0)</f>
        <v>0</v>
      </c>
      <c r="F40" s="58">
        <f t="shared" ref="F40" si="4">D40+E40</f>
        <v>7016250</v>
      </c>
      <c r="G40" s="65"/>
    </row>
    <row r="41" spans="1:7" ht="23.1" customHeight="1">
      <c r="A41" s="87" t="s">
        <v>6141</v>
      </c>
      <c r="B41" s="177" t="s">
        <v>6009</v>
      </c>
      <c r="C41" s="178"/>
      <c r="D41" s="66">
        <f>VLOOKUP($A41,포장!$A$4:$C$100,2,0)</f>
        <v>0</v>
      </c>
      <c r="E41" s="66">
        <f>VLOOKUP($A41,포장!$A$4:$C$100,3,0)</f>
        <v>0</v>
      </c>
      <c r="F41" s="58">
        <f>D41+E41</f>
        <v>0</v>
      </c>
      <c r="G41" s="65"/>
    </row>
    <row r="42" spans="1:7" ht="23.1" customHeight="1">
      <c r="A42" s="87" t="s">
        <v>7705</v>
      </c>
      <c r="B42" s="175" t="s">
        <v>6008</v>
      </c>
      <c r="C42" s="176"/>
      <c r="D42" s="46">
        <f>VLOOKUP($A42,구매!$A$3:$C$1000,2,0)</f>
        <v>13177062</v>
      </c>
      <c r="E42" s="46">
        <f>VLOOKUP($A42,구매!$A$3:$C$1000,3,0)</f>
        <v>1514880</v>
      </c>
      <c r="F42" s="104">
        <f>D42+E42</f>
        <v>14691942</v>
      </c>
      <c r="G42" s="105"/>
    </row>
    <row r="43" spans="1:7" ht="23.1" customHeight="1">
      <c r="A43" s="87" t="s">
        <v>7705</v>
      </c>
      <c r="B43" s="177" t="s">
        <v>2961</v>
      </c>
      <c r="C43" s="178"/>
      <c r="D43" s="66">
        <f>VLOOKUP($A43,운송!$A$3:$C$1000,2,0)</f>
        <v>29746650</v>
      </c>
      <c r="E43" s="66">
        <f>VLOOKUP($A43,운송!$A$3:$C$1000,3,0)</f>
        <v>1554240</v>
      </c>
      <c r="F43" s="58">
        <f t="shared" ref="F43" si="5">D43+E43</f>
        <v>31300890</v>
      </c>
      <c r="G43" s="65"/>
    </row>
    <row r="44" spans="1:7" ht="23.1" customHeight="1">
      <c r="A44" s="87" t="s">
        <v>7705</v>
      </c>
      <c r="B44" s="177" t="s">
        <v>6009</v>
      </c>
      <c r="C44" s="178"/>
      <c r="D44" s="66">
        <f>VLOOKUP($A44,포장!$A$4:$C$100,2,0)</f>
        <v>100000</v>
      </c>
      <c r="E44" s="66">
        <f>VLOOKUP($A44,포장!$A$4:$C$100,3,0)</f>
        <v>0</v>
      </c>
      <c r="F44" s="58">
        <f>D44+E44</f>
        <v>100000</v>
      </c>
      <c r="G44" s="65"/>
    </row>
    <row r="45" spans="1:7" ht="23.1" customHeight="1">
      <c r="A45" s="87" t="s">
        <v>6392</v>
      </c>
      <c r="B45" s="175" t="s">
        <v>6008</v>
      </c>
      <c r="C45" s="176"/>
      <c r="D45" s="46">
        <f>VLOOKUP($A45,구매!$A$3:$C$1000,2,0)</f>
        <v>4797306</v>
      </c>
      <c r="E45" s="46">
        <f>VLOOKUP($A45,구매!$A$3:$C$1000,3,0)</f>
        <v>0</v>
      </c>
      <c r="F45" s="104">
        <f>D45+E45</f>
        <v>4797306</v>
      </c>
      <c r="G45" s="105"/>
    </row>
    <row r="46" spans="1:7" ht="23.1" customHeight="1">
      <c r="A46" s="87" t="s">
        <v>6392</v>
      </c>
      <c r="B46" s="177" t="s">
        <v>2961</v>
      </c>
      <c r="C46" s="178"/>
      <c r="D46" s="66">
        <f>VLOOKUP($A46,운송!$A$3:$C$1000,2,0)</f>
        <v>15487050</v>
      </c>
      <c r="E46" s="66">
        <f>VLOOKUP($A46,운송!$A$3:$C$1000,3,0)</f>
        <v>0</v>
      </c>
      <c r="F46" s="58">
        <f t="shared" ref="F46" si="6">D46+E46</f>
        <v>15487050</v>
      </c>
      <c r="G46" s="65"/>
    </row>
    <row r="47" spans="1:7" ht="23.1" customHeight="1">
      <c r="A47" s="87" t="s">
        <v>6392</v>
      </c>
      <c r="B47" s="177" t="s">
        <v>6009</v>
      </c>
      <c r="C47" s="178"/>
      <c r="D47" s="66">
        <f>VLOOKUP($A47,포장!$A$4:$C$100,2,0)</f>
        <v>0</v>
      </c>
      <c r="E47" s="66">
        <f>VLOOKUP($A47,포장!$A$4:$C$100,3,0)</f>
        <v>0</v>
      </c>
      <c r="F47" s="58">
        <f>D47+E47</f>
        <v>0</v>
      </c>
      <c r="G47" s="65"/>
    </row>
    <row r="48" spans="1:7" ht="23.1" customHeight="1">
      <c r="A48" s="87" t="s">
        <v>6388</v>
      </c>
      <c r="B48" s="175" t="s">
        <v>6008</v>
      </c>
      <c r="C48" s="176"/>
      <c r="D48" s="46">
        <f>VLOOKUP($A48,구매!$A$3:$C$1000,2,0)</f>
        <v>75340</v>
      </c>
      <c r="E48" s="46">
        <f>VLOOKUP($A48,구매!$A$3:$C$1000,3,0)</f>
        <v>24390</v>
      </c>
      <c r="F48" s="104">
        <f>D48+E48</f>
        <v>99730</v>
      </c>
      <c r="G48" s="105"/>
    </row>
    <row r="49" spans="1:7" ht="23.1" customHeight="1">
      <c r="A49" s="87" t="s">
        <v>6388</v>
      </c>
      <c r="B49" s="177" t="s">
        <v>2961</v>
      </c>
      <c r="C49" s="178"/>
      <c r="D49" s="66">
        <f>VLOOKUP($A49,운송!$A$3:$C$1000,2,0)</f>
        <v>230260</v>
      </c>
      <c r="E49" s="66">
        <f>VLOOKUP($A49,운송!$A$3:$C$1000,3,0)</f>
        <v>81845</v>
      </c>
      <c r="F49" s="58">
        <f t="shared" ref="F49" si="7">D49+E49</f>
        <v>312105</v>
      </c>
      <c r="G49" s="65"/>
    </row>
    <row r="50" spans="1:7" ht="23.1" customHeight="1">
      <c r="A50" s="87" t="s">
        <v>6388</v>
      </c>
      <c r="B50" s="177" t="s">
        <v>6009</v>
      </c>
      <c r="C50" s="178"/>
      <c r="D50" s="66">
        <f>VLOOKUP($A50,포장!$A$4:$C$100,2,0)</f>
        <v>0</v>
      </c>
      <c r="E50" s="66">
        <f>VLOOKUP($A50,포장!$A$4:$C$100,3,0)</f>
        <v>0</v>
      </c>
      <c r="F50" s="58">
        <f>D50+E50</f>
        <v>0</v>
      </c>
      <c r="G50" s="65"/>
    </row>
    <row r="51" spans="1:7" ht="23.1" customHeight="1">
      <c r="A51" s="87" t="s">
        <v>7711</v>
      </c>
      <c r="B51" s="175" t="s">
        <v>6008</v>
      </c>
      <c r="C51" s="176"/>
      <c r="D51" s="46">
        <f>VLOOKUP($A51,구매!$A$3:$C$1000,2,0)</f>
        <v>2399096</v>
      </c>
      <c r="E51" s="46">
        <f>VLOOKUP($A51,구매!$A$3:$C$1000,3,0)</f>
        <v>0</v>
      </c>
      <c r="F51" s="104">
        <f>D51+E51</f>
        <v>2399096</v>
      </c>
      <c r="G51" s="105"/>
    </row>
    <row r="52" spans="1:7" ht="23.1" customHeight="1">
      <c r="A52" s="87" t="s">
        <v>7711</v>
      </c>
      <c r="B52" s="177" t="s">
        <v>2961</v>
      </c>
      <c r="C52" s="178"/>
      <c r="D52" s="66">
        <f>VLOOKUP($A52,운송!$A$3:$C$1000,2,0)</f>
        <v>8154500</v>
      </c>
      <c r="E52" s="66">
        <f>VLOOKUP($A52,운송!$A$3:$C$1000,3,0)</f>
        <v>0</v>
      </c>
      <c r="F52" s="58">
        <f t="shared" ref="F52" si="8">D52+E52</f>
        <v>8154500</v>
      </c>
      <c r="G52" s="65"/>
    </row>
    <row r="53" spans="1:7" ht="23.1" customHeight="1">
      <c r="A53" s="87" t="s">
        <v>7711</v>
      </c>
      <c r="B53" s="177" t="s">
        <v>6009</v>
      </c>
      <c r="C53" s="178"/>
      <c r="D53" s="66">
        <f>VLOOKUP($A53,포장!$A$4:$C$100,2,0)</f>
        <v>130000</v>
      </c>
      <c r="E53" s="66">
        <f>VLOOKUP($A53,포장!$A$4:$C$100,3,0)</f>
        <v>0</v>
      </c>
      <c r="F53" s="58">
        <f>D53+E53</f>
        <v>130000</v>
      </c>
      <c r="G53" s="65"/>
    </row>
    <row r="54" spans="1:7" ht="23.1" customHeight="1">
      <c r="A54" s="87" t="s">
        <v>7708</v>
      </c>
      <c r="B54" s="175" t="s">
        <v>6008</v>
      </c>
      <c r="C54" s="176"/>
      <c r="D54" s="46">
        <f>VLOOKUP($A54,구매!$A$3:$C$1000,2,0)</f>
        <v>3007583</v>
      </c>
      <c r="E54" s="46">
        <f>VLOOKUP($A54,구매!$A$3:$C$1000,3,0)</f>
        <v>1773360</v>
      </c>
      <c r="F54" s="104">
        <f>D54+E54</f>
        <v>4780943</v>
      </c>
      <c r="G54" s="105"/>
    </row>
    <row r="55" spans="1:7" ht="23.1" customHeight="1">
      <c r="A55" s="87" t="s">
        <v>7708</v>
      </c>
      <c r="B55" s="177" t="s">
        <v>2961</v>
      </c>
      <c r="C55" s="178"/>
      <c r="D55" s="66">
        <f>VLOOKUP($A55,운송!$A$3:$C$1000,2,0)</f>
        <v>6591200</v>
      </c>
      <c r="E55" s="66">
        <f>VLOOKUP($A55,운송!$A$3:$C$1000,3,0)</f>
        <v>2681420</v>
      </c>
      <c r="F55" s="58">
        <f t="shared" ref="F55" si="9">D55+E55</f>
        <v>9272620</v>
      </c>
      <c r="G55" s="65"/>
    </row>
    <row r="56" spans="1:7" ht="23.1" customHeight="1">
      <c r="A56" s="87" t="s">
        <v>7708</v>
      </c>
      <c r="B56" s="177" t="s">
        <v>6009</v>
      </c>
      <c r="C56" s="178"/>
      <c r="D56" s="66">
        <f>VLOOKUP($A56,포장!$A$4:$C$100,2,0)</f>
        <v>0</v>
      </c>
      <c r="E56" s="66">
        <f>VLOOKUP($A56,포장!$A$4:$C$100,3,0)</f>
        <v>0</v>
      </c>
      <c r="F56" s="58">
        <f>D56+E56</f>
        <v>0</v>
      </c>
      <c r="G56" s="65"/>
    </row>
    <row r="57" spans="1:7" ht="23.1" customHeight="1">
      <c r="A57" s="87" t="s">
        <v>7706</v>
      </c>
      <c r="B57" s="175" t="s">
        <v>6008</v>
      </c>
      <c r="C57" s="176"/>
      <c r="D57" s="46">
        <f>VLOOKUP($A57,구매!$A$3:$C$1000,2,0)</f>
        <v>1274708</v>
      </c>
      <c r="E57" s="46">
        <f>VLOOKUP($A57,구매!$A$3:$C$1000,3,0)</f>
        <v>524520</v>
      </c>
      <c r="F57" s="104">
        <f>D57+E57</f>
        <v>1799228</v>
      </c>
      <c r="G57" s="105"/>
    </row>
    <row r="58" spans="1:7" ht="23.1" customHeight="1">
      <c r="A58" s="87" t="s">
        <v>7706</v>
      </c>
      <c r="B58" s="177" t="s">
        <v>2961</v>
      </c>
      <c r="C58" s="178"/>
      <c r="D58" s="66">
        <f>VLOOKUP($A58,운송!$A$3:$C$1000,2,0)</f>
        <v>4976880</v>
      </c>
      <c r="E58" s="66">
        <f>VLOOKUP($A58,운송!$A$3:$C$1000,3,0)</f>
        <v>740940</v>
      </c>
      <c r="F58" s="58">
        <f t="shared" ref="F58" si="10">D58+E58</f>
        <v>5717820</v>
      </c>
      <c r="G58" s="65"/>
    </row>
    <row r="59" spans="1:7" ht="23.1" customHeight="1">
      <c r="A59" s="87" t="s">
        <v>7706</v>
      </c>
      <c r="B59" s="177" t="s">
        <v>6009</v>
      </c>
      <c r="C59" s="178"/>
      <c r="D59" s="66">
        <f>VLOOKUP($A59,포장!$A$4:$C$100,2,0)</f>
        <v>40000</v>
      </c>
      <c r="E59" s="66">
        <f>VLOOKUP($A59,포장!$A$4:$C$100,3,0)</f>
        <v>0</v>
      </c>
      <c r="F59" s="58">
        <f>D59+E59</f>
        <v>40000</v>
      </c>
      <c r="G59" s="65"/>
    </row>
    <row r="60" spans="1:7" ht="23.1" customHeight="1">
      <c r="A60" s="87" t="s">
        <v>7715</v>
      </c>
      <c r="B60" s="175" t="s">
        <v>6008</v>
      </c>
      <c r="C60" s="176"/>
      <c r="D60" s="46">
        <f>VLOOKUP($A60,구매!$A$3:$C$1000,2,0)</f>
        <v>2230680</v>
      </c>
      <c r="E60" s="46">
        <f>VLOOKUP($A60,구매!$A$3:$C$1000,3,0)</f>
        <v>167040</v>
      </c>
      <c r="F60" s="104">
        <f>D60+E60</f>
        <v>2397720</v>
      </c>
      <c r="G60" s="105"/>
    </row>
    <row r="61" spans="1:7" ht="23.1" customHeight="1">
      <c r="A61" s="87" t="s">
        <v>7715</v>
      </c>
      <c r="B61" s="177" t="s">
        <v>2961</v>
      </c>
      <c r="C61" s="178"/>
      <c r="D61" s="66">
        <f>VLOOKUP($A61,운송!$A$3:$C$1000,2,0)</f>
        <v>6160180</v>
      </c>
      <c r="E61" s="66">
        <f>VLOOKUP($A61,운송!$A$3:$C$1000,3,0)</f>
        <v>485320</v>
      </c>
      <c r="F61" s="58">
        <f t="shared" ref="F61" si="11">D61+E61</f>
        <v>6645500</v>
      </c>
      <c r="G61" s="65"/>
    </row>
    <row r="62" spans="1:7" ht="23.1" customHeight="1">
      <c r="A62" s="87" t="s">
        <v>7715</v>
      </c>
      <c r="B62" s="177" t="s">
        <v>6009</v>
      </c>
      <c r="C62" s="178"/>
      <c r="D62" s="66">
        <f>VLOOKUP($A62,포장!$A$4:$C$100,2,0)</f>
        <v>40000</v>
      </c>
      <c r="E62" s="66">
        <f>VLOOKUP($A62,포장!$A$4:$C$100,3,0)</f>
        <v>0</v>
      </c>
      <c r="F62" s="58">
        <f>D62+E62</f>
        <v>40000</v>
      </c>
      <c r="G62" s="65"/>
    </row>
    <row r="63" spans="1:7" ht="23.1" customHeight="1">
      <c r="A63" s="87" t="s">
        <v>7707</v>
      </c>
      <c r="B63" s="175" t="s">
        <v>6008</v>
      </c>
      <c r="C63" s="176"/>
      <c r="D63" s="46">
        <f>VLOOKUP($A63,구매!$A$3:$C$1000,2,0)</f>
        <v>32227667</v>
      </c>
      <c r="E63" s="46">
        <f>VLOOKUP($A63,구매!$A$3:$C$1000,3,0)</f>
        <v>4348260</v>
      </c>
      <c r="F63" s="104">
        <f>D63+E63</f>
        <v>36575927</v>
      </c>
      <c r="G63" s="105"/>
    </row>
    <row r="64" spans="1:7" ht="23.1" customHeight="1">
      <c r="A64" s="87" t="s">
        <v>7707</v>
      </c>
      <c r="B64" s="177" t="s">
        <v>2961</v>
      </c>
      <c r="C64" s="178"/>
      <c r="D64" s="66">
        <f>VLOOKUP($A64,운송!$A$3:$C$1000,2,0)</f>
        <v>98206460</v>
      </c>
      <c r="E64" s="66">
        <f>VLOOKUP($A64,운송!$A$3:$C$1000,3,0)</f>
        <v>7393500</v>
      </c>
      <c r="F64" s="58">
        <f t="shared" ref="F64" si="12">D64+E64</f>
        <v>105599960</v>
      </c>
      <c r="G64" s="65"/>
    </row>
    <row r="65" spans="1:7" ht="23.1" customHeight="1">
      <c r="A65" s="87" t="s">
        <v>7707</v>
      </c>
      <c r="B65" s="177" t="s">
        <v>6009</v>
      </c>
      <c r="C65" s="178"/>
      <c r="D65" s="66">
        <f>VLOOKUP($A65,포장!$A$4:$C$100,2,0)</f>
        <v>0</v>
      </c>
      <c r="E65" s="66">
        <f>VLOOKUP($A65,포장!$A$4:$C$100,3,0)</f>
        <v>0</v>
      </c>
      <c r="F65" s="58">
        <f>D65+E65</f>
        <v>0</v>
      </c>
      <c r="G65" s="65"/>
    </row>
    <row r="66" spans="1:7" ht="23.1" customHeight="1">
      <c r="A66" s="87" t="s">
        <v>7714</v>
      </c>
      <c r="B66" s="175" t="s">
        <v>6008</v>
      </c>
      <c r="C66" s="176"/>
      <c r="D66" s="46">
        <f>VLOOKUP($A66,구매!$A$3:$C$1000,2,0)</f>
        <v>3596916</v>
      </c>
      <c r="E66" s="46">
        <f>VLOOKUP($A66,구매!$A$3:$C$1000,3,0)</f>
        <v>0</v>
      </c>
      <c r="F66" s="104">
        <f>D66+E66</f>
        <v>3596916</v>
      </c>
      <c r="G66" s="105"/>
    </row>
    <row r="67" spans="1:7" ht="23.1" customHeight="1">
      <c r="A67" s="87" t="s">
        <v>7714</v>
      </c>
      <c r="B67" s="177" t="s">
        <v>2961</v>
      </c>
      <c r="C67" s="178"/>
      <c r="D67" s="66">
        <f>VLOOKUP($A67,운송!$A$3:$C$1000,2,0)</f>
        <v>6396460</v>
      </c>
      <c r="E67" s="66">
        <f>VLOOKUP($A67,운송!$A$3:$C$1000,3,0)</f>
        <v>0</v>
      </c>
      <c r="F67" s="58">
        <f t="shared" ref="F67" si="13">D67+E67</f>
        <v>6396460</v>
      </c>
      <c r="G67" s="65"/>
    </row>
    <row r="68" spans="1:7" ht="23.1" customHeight="1">
      <c r="A68" s="87" t="s">
        <v>7714</v>
      </c>
      <c r="B68" s="177" t="s">
        <v>6009</v>
      </c>
      <c r="C68" s="178"/>
      <c r="D68" s="66">
        <f>VLOOKUP($A68,포장!$A$4:$C$100,2,0)</f>
        <v>0</v>
      </c>
      <c r="E68" s="66">
        <f>VLOOKUP($A68,포장!$A$4:$C$100,3,0)</f>
        <v>0</v>
      </c>
      <c r="F68" s="58">
        <f>D68+E68</f>
        <v>0</v>
      </c>
      <c r="G68" s="65"/>
    </row>
    <row r="69" spans="1:7" ht="23.1" customHeight="1">
      <c r="A69" s="87" t="s">
        <v>7716</v>
      </c>
      <c r="B69" s="175" t="s">
        <v>6008</v>
      </c>
      <c r="C69" s="176"/>
      <c r="D69" s="46">
        <f>VLOOKUP($A69,구매!$A$3:$C$1000,2,0)</f>
        <v>575730</v>
      </c>
      <c r="E69" s="46">
        <f>VLOOKUP($A69,구매!$A$3:$C$1000,3,0)</f>
        <v>23400</v>
      </c>
      <c r="F69" s="104">
        <f>D69+E69</f>
        <v>599130</v>
      </c>
      <c r="G69" s="105"/>
    </row>
    <row r="70" spans="1:7" ht="23.1" customHeight="1">
      <c r="A70" s="87" t="s">
        <v>7716</v>
      </c>
      <c r="B70" s="177" t="s">
        <v>2961</v>
      </c>
      <c r="C70" s="178"/>
      <c r="D70" s="66">
        <f>VLOOKUP($A70,운송!$A$3:$C$1000,2,0)</f>
        <v>945980</v>
      </c>
      <c r="E70" s="66">
        <f>VLOOKUP($A70,운송!$A$3:$C$1000,3,0)</f>
        <v>79588</v>
      </c>
      <c r="F70" s="58">
        <f t="shared" ref="F70" si="14">D70+E70</f>
        <v>1025568</v>
      </c>
      <c r="G70" s="65"/>
    </row>
    <row r="71" spans="1:7" ht="23.1" customHeight="1">
      <c r="A71" s="87" t="s">
        <v>7716</v>
      </c>
      <c r="B71" s="177" t="s">
        <v>6009</v>
      </c>
      <c r="C71" s="178"/>
      <c r="D71" s="66">
        <f>VLOOKUP($A71,포장!$A$4:$C$100,2,0)</f>
        <v>0</v>
      </c>
      <c r="E71" s="66">
        <f>VLOOKUP($A71,포장!$A$4:$C$100,3,0)</f>
        <v>0</v>
      </c>
      <c r="F71" s="58">
        <f>D71+E71</f>
        <v>0</v>
      </c>
      <c r="G71" s="65"/>
    </row>
    <row r="72" spans="1:7" ht="23.1" customHeight="1">
      <c r="A72" s="87" t="s">
        <v>7996</v>
      </c>
      <c r="B72" s="175" t="s">
        <v>6008</v>
      </c>
      <c r="C72" s="176"/>
      <c r="D72" s="46">
        <f>VLOOKUP($A72,구매!$A$3:$C$1000,2,0)</f>
        <v>1543974</v>
      </c>
      <c r="E72" s="46">
        <f>VLOOKUP($A72,구매!$A$3:$C$1000,3,0)</f>
        <v>65700</v>
      </c>
      <c r="F72" s="104">
        <f>D72+E72</f>
        <v>1609674</v>
      </c>
      <c r="G72" s="105"/>
    </row>
    <row r="73" spans="1:7" ht="23.1" customHeight="1">
      <c r="A73" s="87" t="s">
        <v>7996</v>
      </c>
      <c r="B73" s="177" t="s">
        <v>2961</v>
      </c>
      <c r="C73" s="178"/>
      <c r="D73" s="66">
        <f>VLOOKUP($A73,운송!$A$3:$C$1000,2,0)</f>
        <v>5346600</v>
      </c>
      <c r="E73" s="66">
        <f>VLOOKUP($A73,운송!$A$3:$C$1000,3,0)</f>
        <v>135250</v>
      </c>
      <c r="F73" s="58">
        <f t="shared" ref="F73" si="15">D73+E73</f>
        <v>5481850</v>
      </c>
      <c r="G73" s="65"/>
    </row>
    <row r="74" spans="1:7" ht="23.1" customHeight="1">
      <c r="A74" s="87" t="s">
        <v>7996</v>
      </c>
      <c r="B74" s="177" t="s">
        <v>6009</v>
      </c>
      <c r="C74" s="178"/>
      <c r="D74" s="66">
        <f>VLOOKUP($A74,포장!$A$4:$C$100,2,0)</f>
        <v>120000</v>
      </c>
      <c r="E74" s="66">
        <f>VLOOKUP($A74,포장!$A$4:$C$100,3,0)</f>
        <v>0</v>
      </c>
      <c r="F74" s="58">
        <f>D74+E74</f>
        <v>120000</v>
      </c>
      <c r="G74" s="65"/>
    </row>
    <row r="75" spans="1:7" ht="23.1" customHeight="1">
      <c r="A75" s="87" t="s">
        <v>8127</v>
      </c>
      <c r="B75" s="175" t="s">
        <v>6008</v>
      </c>
      <c r="C75" s="176"/>
      <c r="D75" s="46">
        <f>VLOOKUP($A75,구매!$A$3:$C$1000,2,0)</f>
        <v>403182</v>
      </c>
      <c r="E75" s="46">
        <f>VLOOKUP($A75,구매!$A$3:$C$1000,3,0)</f>
        <v>0</v>
      </c>
      <c r="F75" s="104">
        <f>D75+E75</f>
        <v>403182</v>
      </c>
      <c r="G75" s="105"/>
    </row>
    <row r="76" spans="1:7" ht="23.1" customHeight="1">
      <c r="A76" s="87" t="s">
        <v>8127</v>
      </c>
      <c r="B76" s="177" t="s">
        <v>2961</v>
      </c>
      <c r="C76" s="178"/>
      <c r="D76" s="66">
        <f>VLOOKUP($A76,운송!$A$3:$C$1000,2,0)</f>
        <v>1833150</v>
      </c>
      <c r="E76" s="66">
        <f>VLOOKUP($A76,운송!$A$3:$C$1000,3,0)</f>
        <v>0</v>
      </c>
      <c r="F76" s="58">
        <f t="shared" ref="F76" si="16">D76+E76</f>
        <v>1833150</v>
      </c>
      <c r="G76" s="65"/>
    </row>
    <row r="77" spans="1:7" ht="23.1" customHeight="1">
      <c r="A77" s="87" t="s">
        <v>8127</v>
      </c>
      <c r="B77" s="177" t="s">
        <v>6009</v>
      </c>
      <c r="C77" s="178"/>
      <c r="D77" s="66">
        <f>VLOOKUP($A77,포장!$A$4:$C$100,2,0)</f>
        <v>30000</v>
      </c>
      <c r="E77" s="66">
        <f>VLOOKUP($A77,포장!$A$4:$C$100,3,0)</f>
        <v>0</v>
      </c>
      <c r="F77" s="58">
        <f>D77+E77</f>
        <v>30000</v>
      </c>
      <c r="G77" s="65"/>
    </row>
    <row r="78" spans="1:7" ht="23.1" customHeight="1">
      <c r="A78" s="87" t="s">
        <v>6082</v>
      </c>
      <c r="B78" s="175" t="s">
        <v>6008</v>
      </c>
      <c r="C78" s="176"/>
      <c r="D78" s="46">
        <f>VLOOKUP($A78,구매!$A$3:$C$1000,2,0)</f>
        <v>999473</v>
      </c>
      <c r="E78" s="46">
        <f>VLOOKUP($A78,구매!$A$3:$C$1000,3,0)</f>
        <v>0</v>
      </c>
      <c r="F78" s="104">
        <f>D78+E78</f>
        <v>999473</v>
      </c>
      <c r="G78" s="105"/>
    </row>
    <row r="79" spans="1:7" ht="23.1" customHeight="1">
      <c r="A79" s="87" t="s">
        <v>6082</v>
      </c>
      <c r="B79" s="177" t="s">
        <v>2961</v>
      </c>
      <c r="C79" s="178"/>
      <c r="D79" s="66">
        <f>VLOOKUP($A79,운송!$A$3:$C$1000,2,0)</f>
        <v>3708900</v>
      </c>
      <c r="E79" s="66">
        <f>VLOOKUP($A79,운송!$A$3:$C$1000,3,0)</f>
        <v>0</v>
      </c>
      <c r="F79" s="58">
        <f t="shared" ref="F79" si="17">D79+E79</f>
        <v>3708900</v>
      </c>
      <c r="G79" s="65"/>
    </row>
    <row r="80" spans="1:7" ht="23.1" customHeight="1">
      <c r="A80" s="87" t="s">
        <v>6082</v>
      </c>
      <c r="B80" s="177" t="s">
        <v>6009</v>
      </c>
      <c r="C80" s="178"/>
      <c r="D80" s="66">
        <f>VLOOKUP($A80,포장!$A$4:$C$100,2,0)</f>
        <v>70000</v>
      </c>
      <c r="E80" s="66">
        <f>VLOOKUP($A80,포장!$A$4:$C$100,3,0)</f>
        <v>0</v>
      </c>
      <c r="F80" s="58">
        <f>D80+E80</f>
        <v>70000</v>
      </c>
      <c r="G80" s="65"/>
    </row>
    <row r="81" spans="1:7" ht="23.1" customHeight="1">
      <c r="A81" s="87" t="s">
        <v>7709</v>
      </c>
      <c r="B81" s="175" t="s">
        <v>6008</v>
      </c>
      <c r="C81" s="176"/>
      <c r="D81" s="46">
        <f>VLOOKUP($A81,구매!$A$3:$C$1000,2,0)</f>
        <v>866775</v>
      </c>
      <c r="E81" s="46">
        <f>VLOOKUP($A81,구매!$A$3:$C$1000,3,0)</f>
        <v>133200</v>
      </c>
      <c r="F81" s="104">
        <f>D81+E81</f>
        <v>999975</v>
      </c>
      <c r="G81" s="105"/>
    </row>
    <row r="82" spans="1:7" ht="23.1" customHeight="1">
      <c r="A82" s="87" t="s">
        <v>7709</v>
      </c>
      <c r="B82" s="177" t="s">
        <v>2961</v>
      </c>
      <c r="C82" s="178"/>
      <c r="D82" s="66">
        <f>VLOOKUP($A82,운송!$A$3:$C$1000,2,0)</f>
        <v>3195150</v>
      </c>
      <c r="E82" s="66">
        <f>VLOOKUP($A82,운송!$A$3:$C$1000,3,0)</f>
        <v>205632</v>
      </c>
      <c r="F82" s="58">
        <f t="shared" ref="F82" si="18">D82+E82</f>
        <v>3400782</v>
      </c>
      <c r="G82" s="65"/>
    </row>
    <row r="83" spans="1:7" ht="23.1" customHeight="1">
      <c r="A83" s="87" t="s">
        <v>7709</v>
      </c>
      <c r="B83" s="177" t="s">
        <v>6009</v>
      </c>
      <c r="C83" s="178"/>
      <c r="D83" s="66">
        <f>VLOOKUP($A83,포장!$A$4:$C$100,2,0)</f>
        <v>100000</v>
      </c>
      <c r="E83" s="66">
        <f>VLOOKUP($A83,포장!$A$4:$C$100,3,0)</f>
        <v>0</v>
      </c>
      <c r="F83" s="58">
        <f>D83+E83</f>
        <v>100000</v>
      </c>
      <c r="G83" s="65"/>
    </row>
    <row r="84" spans="1:7" ht="23.1" customHeight="1">
      <c r="A84" s="87" t="s">
        <v>6389</v>
      </c>
      <c r="B84" s="175" t="s">
        <v>6008</v>
      </c>
      <c r="C84" s="176"/>
      <c r="D84" s="46">
        <f>VLOOKUP($A84,구매!$A$3:$C$1000,2,0)</f>
        <v>18291165</v>
      </c>
      <c r="E84" s="46">
        <f>VLOOKUP($A84,구매!$A$3:$C$1000,3,0)</f>
        <v>2213010</v>
      </c>
      <c r="F84" s="104">
        <f>D84+E84</f>
        <v>20504175</v>
      </c>
      <c r="G84" s="105"/>
    </row>
    <row r="85" spans="1:7" ht="23.1" customHeight="1">
      <c r="A85" s="87" t="s">
        <v>6389</v>
      </c>
      <c r="B85" s="177" t="s">
        <v>2961</v>
      </c>
      <c r="C85" s="178"/>
      <c r="D85" s="66">
        <f>VLOOKUP($A85,운송!$A$3:$C$1000,2,0)</f>
        <v>85137090</v>
      </c>
      <c r="E85" s="66">
        <f>VLOOKUP($A85,운송!$A$3:$C$1000,3,0)</f>
        <v>4722986</v>
      </c>
      <c r="F85" s="58">
        <f t="shared" ref="F85" si="19">D85+E85</f>
        <v>89860076</v>
      </c>
      <c r="G85" s="65"/>
    </row>
    <row r="86" spans="1:7" ht="23.1" customHeight="1">
      <c r="A86" s="87" t="s">
        <v>6389</v>
      </c>
      <c r="B86" s="177" t="s">
        <v>6009</v>
      </c>
      <c r="C86" s="178"/>
      <c r="D86" s="66">
        <f>VLOOKUP($A86,포장!$A$4:$C$100,2,0)</f>
        <v>840000</v>
      </c>
      <c r="E86" s="66">
        <f>VLOOKUP($A86,포장!$A$4:$C$100,3,0)</f>
        <v>0</v>
      </c>
      <c r="F86" s="58">
        <f>D86+E86</f>
        <v>840000</v>
      </c>
      <c r="G86" s="65"/>
    </row>
    <row r="87" spans="1:7" ht="23.1" customHeight="1">
      <c r="A87" s="87" t="s">
        <v>7710</v>
      </c>
      <c r="B87" s="175" t="s">
        <v>6008</v>
      </c>
      <c r="C87" s="176"/>
      <c r="D87" s="46">
        <f>VLOOKUP($A87,구매!$A$3:$C$1000,2,0)</f>
        <v>1498540</v>
      </c>
      <c r="E87" s="46">
        <f>VLOOKUP($A87,구매!$A$3:$C$1000,3,0)</f>
        <v>537390</v>
      </c>
      <c r="F87" s="104">
        <f>D87+E87</f>
        <v>2035930</v>
      </c>
      <c r="G87" s="105"/>
    </row>
    <row r="88" spans="1:7" ht="23.1" customHeight="1">
      <c r="A88" s="87" t="s">
        <v>7710</v>
      </c>
      <c r="B88" s="177" t="s">
        <v>2961</v>
      </c>
      <c r="C88" s="178"/>
      <c r="D88" s="66">
        <f>VLOOKUP($A88,운송!$A$3:$C$1000,2,0)</f>
        <v>4369650</v>
      </c>
      <c r="E88" s="66">
        <f>VLOOKUP($A88,운송!$A$3:$C$1000,3,0)</f>
        <v>1046000</v>
      </c>
      <c r="F88" s="58">
        <f t="shared" ref="F88" si="20">D88+E88</f>
        <v>5415650</v>
      </c>
      <c r="G88" s="65"/>
    </row>
    <row r="89" spans="1:7" ht="23.1" customHeight="1">
      <c r="A89" s="87" t="s">
        <v>7710</v>
      </c>
      <c r="B89" s="177" t="s">
        <v>6009</v>
      </c>
      <c r="C89" s="178"/>
      <c r="D89" s="66">
        <f>VLOOKUP($A89,포장!$A$4:$C$100,2,0)</f>
        <v>0</v>
      </c>
      <c r="E89" s="66">
        <f>VLOOKUP($A89,포장!$A$4:$C$100,3,0)</f>
        <v>0</v>
      </c>
      <c r="F89" s="58">
        <f>D89+E89</f>
        <v>0</v>
      </c>
      <c r="G89" s="65"/>
    </row>
    <row r="90" spans="1:7" ht="23.1" customHeight="1">
      <c r="A90" s="87" t="s">
        <v>7712</v>
      </c>
      <c r="B90" s="175" t="s">
        <v>6008</v>
      </c>
      <c r="C90" s="176"/>
      <c r="D90" s="46">
        <f>VLOOKUP($A90,구매!$A$3:$C$1000,2,0)</f>
        <v>859106</v>
      </c>
      <c r="E90" s="46">
        <f>VLOOKUP($A90,구매!$A$3:$C$1000,3,0)</f>
        <v>39600</v>
      </c>
      <c r="F90" s="104">
        <f>D90+E90</f>
        <v>898706</v>
      </c>
      <c r="G90" s="105"/>
    </row>
    <row r="91" spans="1:7" ht="23.1" customHeight="1">
      <c r="A91" s="87" t="s">
        <v>7712</v>
      </c>
      <c r="B91" s="177" t="s">
        <v>2961</v>
      </c>
      <c r="C91" s="178"/>
      <c r="D91" s="66">
        <f>VLOOKUP($A91,운송!$A$3:$C$1000,2,0)</f>
        <v>5667200</v>
      </c>
      <c r="E91" s="66">
        <f>VLOOKUP($A91,운송!$A$3:$C$1000,3,0)</f>
        <v>259978</v>
      </c>
      <c r="F91" s="58">
        <f t="shared" ref="F91" si="21">D91+E91</f>
        <v>5927178</v>
      </c>
      <c r="G91" s="65"/>
    </row>
    <row r="92" spans="1:7" ht="23.1" customHeight="1">
      <c r="A92" s="87" t="s">
        <v>7712</v>
      </c>
      <c r="B92" s="177" t="s">
        <v>6009</v>
      </c>
      <c r="C92" s="178"/>
      <c r="D92" s="66">
        <f>VLOOKUP($A92,포장!$A$4:$C$100,2,0)</f>
        <v>0</v>
      </c>
      <c r="E92" s="66">
        <f>VLOOKUP($A92,포장!$A$4:$C$100,3,0)</f>
        <v>0</v>
      </c>
      <c r="F92" s="58">
        <f>D92+E92</f>
        <v>0</v>
      </c>
      <c r="G92" s="65"/>
    </row>
    <row r="93" spans="1:7" ht="23.1" customHeight="1">
      <c r="A93" s="87" t="s">
        <v>7713</v>
      </c>
      <c r="B93" s="175" t="s">
        <v>6008</v>
      </c>
      <c r="C93" s="176"/>
      <c r="D93" s="46">
        <f>VLOOKUP($A93,구매!$A$3:$C$1000,2,0)</f>
        <v>499680</v>
      </c>
      <c r="E93" s="46">
        <f>VLOOKUP($A93,구매!$A$3:$C$1000,3,0)</f>
        <v>0</v>
      </c>
      <c r="F93" s="104">
        <f>D93+E93</f>
        <v>499680</v>
      </c>
      <c r="G93" s="105"/>
    </row>
    <row r="94" spans="1:7" ht="23.1" customHeight="1">
      <c r="A94" s="87" t="s">
        <v>7713</v>
      </c>
      <c r="B94" s="177" t="s">
        <v>2961</v>
      </c>
      <c r="C94" s="178"/>
      <c r="D94" s="66">
        <f>VLOOKUP($A94,운송!$A$3:$C$1000,2,0)</f>
        <v>1769800</v>
      </c>
      <c r="E94" s="66">
        <f>VLOOKUP($A94,운송!$A$3:$C$1000,3,0)</f>
        <v>0</v>
      </c>
      <c r="F94" s="58">
        <f t="shared" ref="F94" si="22">D94+E94</f>
        <v>1769800</v>
      </c>
      <c r="G94" s="65"/>
    </row>
    <row r="95" spans="1:7" ht="23.1" customHeight="1">
      <c r="A95" s="87" t="s">
        <v>7713</v>
      </c>
      <c r="B95" s="177" t="s">
        <v>6009</v>
      </c>
      <c r="C95" s="178"/>
      <c r="D95" s="66">
        <f>VLOOKUP($A95,포장!$A$4:$C$100,2,0)</f>
        <v>0</v>
      </c>
      <c r="E95" s="66">
        <f>VLOOKUP($A95,포장!$A$4:$C$100,3,0)</f>
        <v>0</v>
      </c>
      <c r="F95" s="58">
        <f>D95+E95</f>
        <v>0</v>
      </c>
      <c r="G95" s="65"/>
    </row>
    <row r="96" spans="1:7" ht="23.1" customHeight="1">
      <c r="A96" s="87" t="s">
        <v>6390</v>
      </c>
      <c r="B96" s="175" t="s">
        <v>6008</v>
      </c>
      <c r="C96" s="176"/>
      <c r="D96" s="46">
        <f>VLOOKUP($A96,구매!$A$3:$C$1000,2,0)</f>
        <v>3781612</v>
      </c>
      <c r="E96" s="46">
        <f>VLOOKUP($A96,구매!$A$3:$C$1000,3,0)</f>
        <v>237870</v>
      </c>
      <c r="F96" s="104">
        <f>D96+E96</f>
        <v>4019482</v>
      </c>
      <c r="G96" s="105"/>
    </row>
    <row r="97" spans="1:7" ht="23.1" customHeight="1">
      <c r="A97" s="87" t="s">
        <v>6390</v>
      </c>
      <c r="B97" s="177" t="s">
        <v>2961</v>
      </c>
      <c r="C97" s="178"/>
      <c r="D97" s="66">
        <f>VLOOKUP($A97,운송!$A$3:$C$1000,2,0)</f>
        <v>11635150</v>
      </c>
      <c r="E97" s="66">
        <f>VLOOKUP($A97,운송!$A$3:$C$1000,3,0)</f>
        <v>649968</v>
      </c>
      <c r="F97" s="58">
        <f t="shared" ref="F97" si="23">D97+E97</f>
        <v>12285118</v>
      </c>
      <c r="G97" s="65"/>
    </row>
    <row r="98" spans="1:7" ht="23.1" customHeight="1">
      <c r="A98" s="87" t="s">
        <v>6390</v>
      </c>
      <c r="B98" s="177" t="s">
        <v>6009</v>
      </c>
      <c r="C98" s="178"/>
      <c r="D98" s="66">
        <f>VLOOKUP($A98,포장!$A$4:$C$100,2,0)</f>
        <v>260000</v>
      </c>
      <c r="E98" s="66">
        <f>VLOOKUP($A98,포장!$A$4:$C$100,3,0)</f>
        <v>0</v>
      </c>
      <c r="F98" s="58">
        <f>D98+E98</f>
        <v>260000</v>
      </c>
      <c r="G98" s="65"/>
    </row>
    <row r="99" spans="1:7" ht="23.1" customHeight="1">
      <c r="A99" s="87" t="s">
        <v>6088</v>
      </c>
      <c r="B99" s="180" t="s">
        <v>6010</v>
      </c>
      <c r="C99" s="181"/>
      <c r="D99" s="47">
        <f t="shared" ref="D99:E99" si="24">SUBTOTAL(9,D39:D98)</f>
        <v>401209353</v>
      </c>
      <c r="E99" s="47">
        <f t="shared" si="24"/>
        <v>31639287</v>
      </c>
      <c r="F99" s="47">
        <f>SUBTOTAL(9,F39:F98)</f>
        <v>432848640</v>
      </c>
      <c r="G99" s="89"/>
    </row>
    <row r="100" spans="1:7" ht="23.1" customHeight="1">
      <c r="A100" s="87" t="s">
        <v>6141</v>
      </c>
      <c r="B100" s="177" t="s">
        <v>3666</v>
      </c>
      <c r="C100" s="178"/>
      <c r="D100" s="59"/>
      <c r="E100" s="81"/>
      <c r="F100" s="58">
        <f>VLOOKUP(A100,수수료!A:C,3,0)</f>
        <v>781546</v>
      </c>
      <c r="G100" s="90" t="str">
        <f t="shared" ref="G100:G119" si="25">IF(F100=250000,"최저수수료적용","")</f>
        <v/>
      </c>
    </row>
    <row r="101" spans="1:7" ht="23.1" customHeight="1">
      <c r="A101" s="87" t="s">
        <v>7705</v>
      </c>
      <c r="B101" s="177" t="s">
        <v>3666</v>
      </c>
      <c r="C101" s="178"/>
      <c r="D101" s="59"/>
      <c r="E101" s="81"/>
      <c r="F101" s="58">
        <f>VLOOKUP(A101,수수료!A:C,3,0)</f>
        <v>4609286</v>
      </c>
      <c r="G101" s="90" t="str">
        <f t="shared" ref="G101" si="26">IF(F101=250000,"최저수수료적용","")</f>
        <v/>
      </c>
    </row>
    <row r="102" spans="1:7" ht="23.1" customHeight="1">
      <c r="A102" s="87" t="s">
        <v>6392</v>
      </c>
      <c r="B102" s="177" t="s">
        <v>3666</v>
      </c>
      <c r="C102" s="178"/>
      <c r="D102" s="59"/>
      <c r="E102" s="81"/>
      <c r="F102" s="58">
        <f>VLOOKUP(A102,수수료!A:C,3,0)</f>
        <v>2028436</v>
      </c>
      <c r="G102" s="90" t="str">
        <f t="shared" si="25"/>
        <v/>
      </c>
    </row>
    <row r="103" spans="1:7" ht="23.1" customHeight="1">
      <c r="A103" s="87" t="s">
        <v>6388</v>
      </c>
      <c r="B103" s="177" t="s">
        <v>3666</v>
      </c>
      <c r="C103" s="178"/>
      <c r="D103" s="59"/>
      <c r="E103" s="81"/>
      <c r="F103" s="58">
        <f>VLOOKUP(A103,수수료!A:C,3,0)</f>
        <v>41184</v>
      </c>
      <c r="G103" s="90" t="str">
        <f t="shared" si="25"/>
        <v/>
      </c>
    </row>
    <row r="104" spans="1:7" ht="23.1" customHeight="1">
      <c r="A104" s="87" t="s">
        <v>7711</v>
      </c>
      <c r="B104" s="177" t="s">
        <v>3666</v>
      </c>
      <c r="C104" s="178"/>
      <c r="D104" s="59"/>
      <c r="E104" s="81"/>
      <c r="F104" s="58">
        <f>VLOOKUP(A104,수수료!A:C,3,0)</f>
        <v>1068359</v>
      </c>
      <c r="G104" s="90" t="str">
        <f t="shared" si="25"/>
        <v/>
      </c>
    </row>
    <row r="105" spans="1:7" ht="23.1" customHeight="1">
      <c r="A105" s="87" t="s">
        <v>7708</v>
      </c>
      <c r="B105" s="177" t="s">
        <v>3666</v>
      </c>
      <c r="C105" s="178"/>
      <c r="D105" s="59"/>
      <c r="E105" s="81"/>
      <c r="F105" s="58">
        <f>VLOOKUP(A105,수수료!A:C,3,0)</f>
        <v>1405357</v>
      </c>
      <c r="G105" s="90" t="str">
        <f t="shared" ref="G105" si="27">IF(F105=250000,"최저수수료적용","")</f>
        <v/>
      </c>
    </row>
    <row r="106" spans="1:7" ht="23.1" customHeight="1">
      <c r="A106" s="87" t="s">
        <v>7706</v>
      </c>
      <c r="B106" s="177" t="s">
        <v>3666</v>
      </c>
      <c r="C106" s="178"/>
      <c r="D106" s="59"/>
      <c r="E106" s="81"/>
      <c r="F106" s="58">
        <f>VLOOKUP(A106,수수료!A:C,3,0)</f>
        <v>755705</v>
      </c>
      <c r="G106" s="90" t="str">
        <f t="shared" si="25"/>
        <v/>
      </c>
    </row>
    <row r="107" spans="1:7" ht="23.1" customHeight="1">
      <c r="A107" s="87" t="s">
        <v>7715</v>
      </c>
      <c r="B107" s="177" t="s">
        <v>3666</v>
      </c>
      <c r="C107" s="178"/>
      <c r="D107" s="59"/>
      <c r="E107" s="81"/>
      <c r="F107" s="58">
        <f>VLOOKUP(A107,수수료!A:C,3,0)</f>
        <v>908322</v>
      </c>
      <c r="G107" s="90" t="str">
        <f t="shared" si="25"/>
        <v/>
      </c>
    </row>
    <row r="108" spans="1:7" ht="23.1" customHeight="1">
      <c r="A108" s="87" t="s">
        <v>7707</v>
      </c>
      <c r="B108" s="177" t="s">
        <v>3666</v>
      </c>
      <c r="C108" s="178"/>
      <c r="D108" s="59"/>
      <c r="E108" s="81"/>
      <c r="F108" s="58">
        <f>VLOOKUP(A108,수수료!A:C,3,0)</f>
        <v>14217592</v>
      </c>
      <c r="G108" s="90" t="str">
        <f t="shared" si="25"/>
        <v/>
      </c>
    </row>
    <row r="109" spans="1:7" ht="23.1" customHeight="1">
      <c r="A109" s="87" t="s">
        <v>7714</v>
      </c>
      <c r="B109" s="177" t="s">
        <v>3666</v>
      </c>
      <c r="C109" s="178"/>
      <c r="D109" s="59"/>
      <c r="E109" s="81"/>
      <c r="F109" s="58">
        <f>VLOOKUP(A109,수수료!A:C,3,0)</f>
        <v>999338</v>
      </c>
      <c r="G109" s="90" t="str">
        <f t="shared" si="25"/>
        <v/>
      </c>
    </row>
    <row r="110" spans="1:7" ht="23.1" customHeight="1">
      <c r="A110" s="87" t="s">
        <v>7716</v>
      </c>
      <c r="B110" s="177" t="s">
        <v>3666</v>
      </c>
      <c r="C110" s="178"/>
      <c r="D110" s="59"/>
      <c r="E110" s="81"/>
      <c r="F110" s="58">
        <f>VLOOKUP(A110,수수료!A:C,3,0)</f>
        <v>162470</v>
      </c>
      <c r="G110" s="90" t="str">
        <f t="shared" si="25"/>
        <v/>
      </c>
    </row>
    <row r="111" spans="1:7" ht="23.1" customHeight="1">
      <c r="A111" s="87" t="s">
        <v>7996</v>
      </c>
      <c r="B111" s="177" t="s">
        <v>3666</v>
      </c>
      <c r="C111" s="178"/>
      <c r="D111" s="59"/>
      <c r="E111" s="81"/>
      <c r="F111" s="58">
        <f>VLOOKUP(A111,수수료!A:C,3,0)</f>
        <v>721153</v>
      </c>
      <c r="G111" s="90" t="str">
        <f t="shared" si="25"/>
        <v/>
      </c>
    </row>
    <row r="112" spans="1:7" ht="23.1" customHeight="1">
      <c r="A112" s="87" t="s">
        <v>8128</v>
      </c>
      <c r="B112" s="177" t="s">
        <v>3666</v>
      </c>
      <c r="C112" s="178"/>
      <c r="D112" s="59"/>
      <c r="E112" s="81"/>
      <c r="F112" s="58">
        <f>VLOOKUP(A112,수수료!A:C,3,0)</f>
        <v>226633</v>
      </c>
      <c r="G112" s="90" t="str">
        <f t="shared" ref="G112" si="28">IF(F112=250000,"최저수수료적용","")</f>
        <v/>
      </c>
    </row>
    <row r="113" spans="1:11" ht="23.1" customHeight="1">
      <c r="A113" s="87" t="s">
        <v>6082</v>
      </c>
      <c r="B113" s="177" t="s">
        <v>3666</v>
      </c>
      <c r="C113" s="178"/>
      <c r="D113" s="59"/>
      <c r="E113" s="81"/>
      <c r="F113" s="58">
        <f>VLOOKUP(A113,수수료!A:C,2,0)</f>
        <v>238919</v>
      </c>
      <c r="G113" s="90" t="str">
        <f t="shared" si="25"/>
        <v/>
      </c>
    </row>
    <row r="114" spans="1:11" ht="23.1" customHeight="1">
      <c r="A114" s="87" t="s">
        <v>7709</v>
      </c>
      <c r="B114" s="177" t="s">
        <v>3666</v>
      </c>
      <c r="C114" s="178"/>
      <c r="D114" s="59"/>
      <c r="E114" s="81"/>
      <c r="F114" s="58">
        <f>VLOOKUP(A114,수수료!A:C,3,0)</f>
        <v>450076</v>
      </c>
      <c r="G114" s="90" t="str">
        <f t="shared" si="25"/>
        <v/>
      </c>
    </row>
    <row r="115" spans="1:11" ht="23.1" customHeight="1">
      <c r="A115" s="87" t="s">
        <v>6389</v>
      </c>
      <c r="B115" s="177" t="s">
        <v>3666</v>
      </c>
      <c r="C115" s="178"/>
      <c r="D115" s="59"/>
      <c r="E115" s="81"/>
      <c r="F115" s="58">
        <f>VLOOKUP(A115,수수료!A:C,3,0)</f>
        <v>11120427</v>
      </c>
      <c r="G115" s="90" t="str">
        <f t="shared" si="25"/>
        <v/>
      </c>
    </row>
    <row r="116" spans="1:11" ht="23.1" customHeight="1">
      <c r="A116" s="87" t="s">
        <v>7710</v>
      </c>
      <c r="B116" s="177" t="s">
        <v>3666</v>
      </c>
      <c r="C116" s="178"/>
      <c r="D116" s="59"/>
      <c r="E116" s="81"/>
      <c r="F116" s="58">
        <f>VLOOKUP(A116,수수료!A:C,3,0)</f>
        <v>745159</v>
      </c>
      <c r="G116" s="90" t="str">
        <f t="shared" si="25"/>
        <v/>
      </c>
    </row>
    <row r="117" spans="1:11" ht="23.1" customHeight="1">
      <c r="A117" s="87" t="s">
        <v>7712</v>
      </c>
      <c r="B117" s="177" t="s">
        <v>3666</v>
      </c>
      <c r="C117" s="178"/>
      <c r="D117" s="59"/>
      <c r="E117" s="81"/>
      <c r="F117" s="58">
        <f>VLOOKUP(A117,수수료!A:C,3,0)</f>
        <v>682589</v>
      </c>
      <c r="G117" s="90" t="str">
        <f t="shared" si="25"/>
        <v/>
      </c>
    </row>
    <row r="118" spans="1:11" ht="23.1" customHeight="1">
      <c r="A118" s="87" t="s">
        <v>7713</v>
      </c>
      <c r="B118" s="177" t="s">
        <v>3666</v>
      </c>
      <c r="C118" s="178"/>
      <c r="D118" s="59"/>
      <c r="E118" s="81"/>
      <c r="F118" s="58">
        <f>VLOOKUP(A118,수수료!A:C,3,0)</f>
        <v>226948</v>
      </c>
      <c r="G118" s="90" t="str">
        <f t="shared" si="25"/>
        <v/>
      </c>
    </row>
    <row r="119" spans="1:11" ht="23.1" customHeight="1">
      <c r="A119" s="87" t="s">
        <v>6390</v>
      </c>
      <c r="B119" s="177" t="s">
        <v>3666</v>
      </c>
      <c r="C119" s="178"/>
      <c r="D119" s="59"/>
      <c r="E119" s="81"/>
      <c r="F119" s="58">
        <f>VLOOKUP(A119,수수료!A:C,3,0)</f>
        <v>1656461</v>
      </c>
      <c r="G119" s="90" t="str">
        <f t="shared" si="25"/>
        <v/>
      </c>
    </row>
    <row r="120" spans="1:11" ht="23.1" customHeight="1">
      <c r="A120" s="87" t="s">
        <v>6088</v>
      </c>
      <c r="B120" s="180" t="s">
        <v>6011</v>
      </c>
      <c r="C120" s="181"/>
      <c r="D120" s="47">
        <v>0</v>
      </c>
      <c r="E120" s="47">
        <v>0</v>
      </c>
      <c r="F120" s="47">
        <f>SUBTOTAL(9,F100:F119)</f>
        <v>43045960</v>
      </c>
      <c r="G120" s="48"/>
    </row>
    <row r="121" spans="1:11" ht="30" customHeight="1" thickBot="1">
      <c r="A121" s="87" t="s">
        <v>6088</v>
      </c>
      <c r="B121" s="184" t="s">
        <v>6012</v>
      </c>
      <c r="C121" s="185"/>
      <c r="D121" s="49"/>
      <c r="E121" s="50"/>
      <c r="F121" s="51">
        <f>F120+F99</f>
        <v>475894600</v>
      </c>
      <c r="G121" s="92"/>
      <c r="K121" s="91"/>
    </row>
    <row r="122" spans="1:11" ht="6.75" customHeight="1">
      <c r="A122" s="87" t="s">
        <v>6088</v>
      </c>
    </row>
    <row r="123" spans="1:11" ht="6" customHeight="1">
      <c r="A123" s="87" t="s">
        <v>6088</v>
      </c>
      <c r="B123" s="52"/>
      <c r="C123" s="52"/>
      <c r="D123" s="53"/>
      <c r="E123" s="54"/>
      <c r="F123" s="93"/>
      <c r="G123" s="52"/>
    </row>
    <row r="124" spans="1:11" ht="9.75" customHeight="1">
      <c r="A124" s="87" t="s">
        <v>6088</v>
      </c>
      <c r="B124" s="94"/>
      <c r="C124" s="94"/>
      <c r="D124" s="95"/>
      <c r="E124" s="94"/>
      <c r="F124" s="94"/>
      <c r="G124" s="94"/>
    </row>
    <row r="125" spans="1:11" ht="16.5" customHeight="1">
      <c r="A125" s="87" t="s">
        <v>6088</v>
      </c>
      <c r="B125" s="61" t="s">
        <v>6013</v>
      </c>
      <c r="C125" s="61" t="s">
        <v>6070</v>
      </c>
    </row>
    <row r="126" spans="1:11" ht="16.5" customHeight="1">
      <c r="A126" s="21" t="s">
        <v>6088</v>
      </c>
      <c r="B126" s="61" t="s">
        <v>6014</v>
      </c>
      <c r="C126" s="61"/>
    </row>
    <row r="127" spans="1:11" ht="16.5" customHeight="1">
      <c r="A127" s="21" t="s">
        <v>6088</v>
      </c>
      <c r="B127" s="33"/>
      <c r="C127" s="55"/>
    </row>
    <row r="128" spans="1:11" ht="16.5" customHeight="1">
      <c r="A128" s="21" t="s">
        <v>6088</v>
      </c>
      <c r="B128" s="56"/>
      <c r="F128" s="33" t="s">
        <v>6015</v>
      </c>
    </row>
    <row r="129" spans="1:7" ht="16.5" customHeight="1">
      <c r="A129" s="21" t="s">
        <v>6088</v>
      </c>
      <c r="B129" s="27" t="s">
        <v>6016</v>
      </c>
      <c r="C129" s="61" t="s">
        <v>6017</v>
      </c>
      <c r="F129" s="33"/>
    </row>
    <row r="130" spans="1:7" ht="16.5" customHeight="1">
      <c r="A130" s="21" t="s">
        <v>6088</v>
      </c>
      <c r="B130" s="57"/>
      <c r="C130" s="61" t="s">
        <v>6018</v>
      </c>
      <c r="F130" s="33"/>
    </row>
    <row r="131" spans="1:7" ht="16.5" customHeight="1">
      <c r="A131" s="21" t="s">
        <v>6088</v>
      </c>
      <c r="B131" s="57"/>
      <c r="C131" s="61" t="s">
        <v>6019</v>
      </c>
      <c r="F131" s="33"/>
    </row>
    <row r="132" spans="1:7" ht="16.5" customHeight="1">
      <c r="A132" s="21" t="s">
        <v>6088</v>
      </c>
      <c r="B132" s="57"/>
      <c r="C132" s="61"/>
      <c r="F132" s="33"/>
    </row>
    <row r="133" spans="1:7" ht="16.5" customHeight="1">
      <c r="A133" s="21" t="s">
        <v>6088</v>
      </c>
      <c r="B133" s="179" t="s">
        <v>6020</v>
      </c>
      <c r="C133" s="179"/>
      <c r="D133" s="179"/>
      <c r="E133" s="179"/>
      <c r="F133" s="179"/>
      <c r="G133" s="179"/>
    </row>
    <row r="134" spans="1:7" ht="16.5" customHeight="1">
      <c r="A134" s="21" t="s">
        <v>6088</v>
      </c>
      <c r="B134" s="179"/>
      <c r="C134" s="179"/>
      <c r="D134" s="179"/>
      <c r="E134" s="179"/>
      <c r="F134" s="179"/>
      <c r="G134" s="179"/>
    </row>
    <row r="135" spans="1:7" s="22" customFormat="1" ht="16.5" customHeight="1">
      <c r="A135" s="21" t="s">
        <v>6088</v>
      </c>
      <c r="B135" s="56"/>
      <c r="D135" s="23"/>
      <c r="G135" s="60"/>
    </row>
    <row r="382" spans="1:7" s="23" customFormat="1">
      <c r="A382" s="22"/>
      <c r="B382" s="22"/>
      <c r="C382" s="22"/>
      <c r="E382" s="22"/>
      <c r="F382" s="22"/>
      <c r="G382" s="60"/>
    </row>
  </sheetData>
  <autoFilter ref="A1:A382"/>
  <mergeCells count="86">
    <mergeCell ref="B45:C45"/>
    <mergeCell ref="B46:C46"/>
    <mergeCell ref="B47:C47"/>
    <mergeCell ref="B105:C105"/>
    <mergeCell ref="B42:C42"/>
    <mergeCell ref="B43:C43"/>
    <mergeCell ref="B44:C44"/>
    <mergeCell ref="B101:C101"/>
    <mergeCell ref="B49:C49"/>
    <mergeCell ref="B50:C50"/>
    <mergeCell ref="B51:C51"/>
    <mergeCell ref="B52:C52"/>
    <mergeCell ref="B53:C53"/>
    <mergeCell ref="B54:C54"/>
    <mergeCell ref="B55:C55"/>
    <mergeCell ref="B56:C56"/>
    <mergeCell ref="B133:G133"/>
    <mergeCell ref="B114:C114"/>
    <mergeCell ref="B115:C115"/>
    <mergeCell ref="B102:C102"/>
    <mergeCell ref="B103:C103"/>
    <mergeCell ref="B104:C104"/>
    <mergeCell ref="B106:C106"/>
    <mergeCell ref="B107:C107"/>
    <mergeCell ref="B108:C108"/>
    <mergeCell ref="B109:C109"/>
    <mergeCell ref="B110:C110"/>
    <mergeCell ref="B118:C118"/>
    <mergeCell ref="B112:C112"/>
    <mergeCell ref="B134:G134"/>
    <mergeCell ref="B99:C99"/>
    <mergeCell ref="B100:C100"/>
    <mergeCell ref="B38:C38"/>
    <mergeCell ref="B39:C39"/>
    <mergeCell ref="B48:C48"/>
    <mergeCell ref="B41:C41"/>
    <mergeCell ref="B40:C40"/>
    <mergeCell ref="B120:C120"/>
    <mergeCell ref="B121:C121"/>
    <mergeCell ref="B119:C119"/>
    <mergeCell ref="B116:C116"/>
    <mergeCell ref="B117:C117"/>
    <mergeCell ref="B111:C111"/>
    <mergeCell ref="B113:C113"/>
    <mergeCell ref="B57:C57"/>
    <mergeCell ref="B58:C58"/>
    <mergeCell ref="B59:C59"/>
    <mergeCell ref="B60:C60"/>
    <mergeCell ref="B61:C61"/>
    <mergeCell ref="B62:C62"/>
    <mergeCell ref="B63:C63"/>
    <mergeCell ref="B64:C64"/>
    <mergeCell ref="B65:C65"/>
    <mergeCell ref="B66:C66"/>
    <mergeCell ref="B67:C67"/>
    <mergeCell ref="B68:C68"/>
    <mergeCell ref="B69:C69"/>
    <mergeCell ref="B70:C70"/>
    <mergeCell ref="B71:C71"/>
    <mergeCell ref="B72:C72"/>
    <mergeCell ref="B73:C73"/>
    <mergeCell ref="B74:C74"/>
    <mergeCell ref="B78:C78"/>
    <mergeCell ref="B79:C79"/>
    <mergeCell ref="B80:C80"/>
    <mergeCell ref="B75:C75"/>
    <mergeCell ref="B76:C76"/>
    <mergeCell ref="B77:C77"/>
    <mergeCell ref="B81:C81"/>
    <mergeCell ref="B82:C82"/>
    <mergeCell ref="B83:C83"/>
    <mergeCell ref="B84:C84"/>
    <mergeCell ref="B85:C85"/>
    <mergeCell ref="B86:C86"/>
    <mergeCell ref="B87:C87"/>
    <mergeCell ref="B88:C88"/>
    <mergeCell ref="B89:C89"/>
    <mergeCell ref="B90:C90"/>
    <mergeCell ref="B96:C96"/>
    <mergeCell ref="B97:C97"/>
    <mergeCell ref="B98:C98"/>
    <mergeCell ref="B91:C91"/>
    <mergeCell ref="B92:C92"/>
    <mergeCell ref="B93:C93"/>
    <mergeCell ref="B94:C94"/>
    <mergeCell ref="B95:C95"/>
  </mergeCells>
  <phoneticPr fontId="3" type="noConversion"/>
  <pageMargins left="0.7" right="0.7" top="0.75" bottom="0.75" header="0.3" footer="0.3"/>
  <pageSetup paperSize="9" scale="92" fitToHeight="0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  <pageSetUpPr fitToPage="1"/>
  </sheetPr>
  <dimension ref="A1:Q435"/>
  <sheetViews>
    <sheetView showGridLines="0" zoomScale="85" zoomScaleNormal="85" workbookViewId="0"/>
  </sheetViews>
  <sheetFormatPr defaultColWidth="9" defaultRowHeight="16.5"/>
  <cols>
    <col min="1" max="1" width="26.75" style="4" bestFit="1" customWidth="1"/>
    <col min="2" max="2" width="24.5" style="4" bestFit="1" customWidth="1"/>
    <col min="3" max="3" width="26.75" style="4" bestFit="1" customWidth="1"/>
    <col min="4" max="4" width="15.125" style="4" customWidth="1"/>
    <col min="5" max="5" width="17.25" style="4" customWidth="1"/>
    <col min="6" max="6" width="32.375" style="4" bestFit="1" customWidth="1"/>
    <col min="7" max="7" width="15.625" style="96" bestFit="1" customWidth="1"/>
    <col min="8" max="8" width="12.75" style="4" bestFit="1" customWidth="1"/>
    <col min="9" max="9" width="10" style="4" bestFit="1" customWidth="1"/>
    <col min="10" max="10" width="16.625" style="4" bestFit="1" customWidth="1"/>
    <col min="11" max="11" width="12.75" style="4" bestFit="1" customWidth="1"/>
    <col min="12" max="12" width="17.125" style="20" bestFit="1" customWidth="1"/>
    <col min="13" max="13" width="13.625" style="96" bestFit="1" customWidth="1"/>
    <col min="14" max="14" width="16.625" style="96" bestFit="1" customWidth="1"/>
    <col min="15" max="16384" width="9" style="4"/>
  </cols>
  <sheetData>
    <row r="1" spans="1:14" ht="16.5" customHeight="1">
      <c r="D1" s="191" t="s">
        <v>2936</v>
      </c>
      <c r="E1" s="191"/>
      <c r="F1" s="191" t="s">
        <v>2937</v>
      </c>
      <c r="G1" s="191"/>
      <c r="H1" s="191"/>
      <c r="I1" s="192" t="s">
        <v>2938</v>
      </c>
      <c r="J1" s="192"/>
      <c r="K1" s="192"/>
      <c r="L1" s="192"/>
      <c r="M1" s="193"/>
      <c r="N1" s="192"/>
    </row>
    <row r="2" spans="1:14" ht="16.5" customHeight="1">
      <c r="D2" s="191"/>
      <c r="E2" s="191"/>
      <c r="F2" s="191"/>
      <c r="G2" s="191"/>
      <c r="H2" s="191"/>
      <c r="I2" s="192"/>
      <c r="J2" s="192"/>
      <c r="K2" s="192"/>
      <c r="L2" s="192"/>
      <c r="M2" s="193"/>
      <c r="N2" s="192"/>
    </row>
    <row r="3" spans="1:14" ht="16.5" customHeight="1">
      <c r="B3" s="109"/>
      <c r="D3" s="194">
        <f ca="1">TODAY()</f>
        <v>44973</v>
      </c>
      <c r="E3" s="195"/>
      <c r="F3" s="195"/>
      <c r="G3" s="195"/>
      <c r="H3" s="196"/>
      <c r="I3" s="200" t="s">
        <v>2939</v>
      </c>
      <c r="J3" s="201" t="s">
        <v>2940</v>
      </c>
      <c r="K3" s="202"/>
      <c r="L3" s="208" t="s">
        <v>2941</v>
      </c>
      <c r="M3" s="209"/>
      <c r="N3" s="210"/>
    </row>
    <row r="4" spans="1:14" ht="16.149999999999999" customHeight="1">
      <c r="A4" s="4" t="s">
        <v>2982</v>
      </c>
      <c r="B4" s="109"/>
      <c r="D4" s="197"/>
      <c r="E4" s="198"/>
      <c r="F4" s="198"/>
      <c r="G4" s="198"/>
      <c r="H4" s="199"/>
      <c r="I4" s="200"/>
      <c r="J4" s="203" t="s">
        <v>2942</v>
      </c>
      <c r="K4" s="204"/>
      <c r="L4" s="5" t="s">
        <v>2943</v>
      </c>
      <c r="M4" s="115" t="s">
        <v>2944</v>
      </c>
      <c r="N4" s="115" t="s">
        <v>2945</v>
      </c>
    </row>
    <row r="5" spans="1:14" s="6" customFormat="1" ht="16.5" customHeight="1">
      <c r="A5" s="6" t="s">
        <v>6141</v>
      </c>
      <c r="B5" s="110"/>
      <c r="D5" s="7"/>
      <c r="E5" s="8"/>
      <c r="F5" s="9" t="str">
        <f t="shared" ref="F5:F24" si="0">A5</f>
        <v>KT&amp;G</v>
      </c>
      <c r="G5" s="111" t="s">
        <v>2946</v>
      </c>
      <c r="H5" s="10"/>
      <c r="I5" s="200"/>
      <c r="J5" s="189" t="s">
        <v>2947</v>
      </c>
      <c r="K5" s="190"/>
      <c r="L5" s="186" t="s">
        <v>3500</v>
      </c>
      <c r="M5" s="187"/>
      <c r="N5" s="188"/>
    </row>
    <row r="6" spans="1:14" s="6" customFormat="1" ht="16.5" customHeight="1">
      <c r="A6" s="6" t="s">
        <v>7705</v>
      </c>
      <c r="B6" s="110"/>
      <c r="D6" s="7"/>
      <c r="E6" s="8"/>
      <c r="F6" s="9" t="str">
        <f t="shared" ref="F6" si="1">A6</f>
        <v>LX인터내셔널</v>
      </c>
      <c r="G6" s="111" t="s">
        <v>2946</v>
      </c>
      <c r="H6" s="10"/>
      <c r="I6" s="200"/>
      <c r="J6" s="189" t="s">
        <v>2947</v>
      </c>
      <c r="K6" s="190"/>
      <c r="L6" s="186" t="s">
        <v>3500</v>
      </c>
      <c r="M6" s="187"/>
      <c r="N6" s="188"/>
    </row>
    <row r="7" spans="1:14" s="6" customFormat="1" ht="16.5" customHeight="1">
      <c r="A7" s="6" t="s">
        <v>6392</v>
      </c>
      <c r="B7" s="110"/>
      <c r="D7" s="7"/>
      <c r="E7" s="8"/>
      <c r="F7" s="9" t="str">
        <f t="shared" si="0"/>
        <v>SK</v>
      </c>
      <c r="G7" s="111" t="s">
        <v>2946</v>
      </c>
      <c r="H7" s="10"/>
      <c r="I7" s="200"/>
      <c r="J7" s="189" t="s">
        <v>2947</v>
      </c>
      <c r="K7" s="190"/>
      <c r="L7" s="186" t="s">
        <v>3500</v>
      </c>
      <c r="M7" s="187"/>
      <c r="N7" s="188"/>
    </row>
    <row r="8" spans="1:14" s="6" customFormat="1" ht="16.5" customHeight="1">
      <c r="A8" s="6" t="s">
        <v>6388</v>
      </c>
      <c r="B8" s="110"/>
      <c r="D8" s="7"/>
      <c r="E8" s="8"/>
      <c r="F8" s="9" t="str">
        <f t="shared" si="0"/>
        <v>SKT</v>
      </c>
      <c r="G8" s="111" t="s">
        <v>2946</v>
      </c>
      <c r="H8" s="10"/>
      <c r="I8" s="200"/>
      <c r="J8" s="189" t="s">
        <v>2947</v>
      </c>
      <c r="K8" s="190"/>
      <c r="L8" s="186" t="s">
        <v>3500</v>
      </c>
      <c r="M8" s="187"/>
      <c r="N8" s="188"/>
    </row>
    <row r="9" spans="1:14" s="6" customFormat="1" ht="16.5" customHeight="1">
      <c r="A9" s="6" t="s">
        <v>7711</v>
      </c>
      <c r="B9" s="110"/>
      <c r="D9" s="7"/>
      <c r="E9" s="8"/>
      <c r="F9" s="9" t="str">
        <f t="shared" si="0"/>
        <v>SK루브리컨츠</v>
      </c>
      <c r="G9" s="111" t="s">
        <v>2946</v>
      </c>
      <c r="H9" s="10"/>
      <c r="I9" s="200"/>
      <c r="J9" s="189" t="s">
        <v>2947</v>
      </c>
      <c r="K9" s="190"/>
      <c r="L9" s="186" t="s">
        <v>3500</v>
      </c>
      <c r="M9" s="187"/>
      <c r="N9" s="188"/>
    </row>
    <row r="10" spans="1:14" s="6" customFormat="1" ht="16.5" customHeight="1">
      <c r="A10" s="6" t="s">
        <v>7708</v>
      </c>
      <c r="B10" s="110"/>
      <c r="D10" s="7"/>
      <c r="E10" s="8"/>
      <c r="F10" s="9" t="str">
        <f t="shared" ref="F10" si="2">A10</f>
        <v>SK아이이테크놀로지</v>
      </c>
      <c r="G10" s="111" t="s">
        <v>2946</v>
      </c>
      <c r="H10" s="10"/>
      <c r="I10" s="200"/>
      <c r="J10" s="189" t="s">
        <v>2947</v>
      </c>
      <c r="K10" s="190"/>
      <c r="L10" s="186" t="s">
        <v>3500</v>
      </c>
      <c r="M10" s="187"/>
      <c r="N10" s="188"/>
    </row>
    <row r="11" spans="1:14" s="6" customFormat="1" ht="16.5" customHeight="1">
      <c r="A11" s="6" t="s">
        <v>7706</v>
      </c>
      <c r="B11" s="110"/>
      <c r="D11" s="7"/>
      <c r="E11" s="8"/>
      <c r="F11" s="9" t="str">
        <f t="shared" si="0"/>
        <v>SK어스온</v>
      </c>
      <c r="G11" s="111" t="s">
        <v>2946</v>
      </c>
      <c r="H11" s="10"/>
      <c r="I11" s="200"/>
      <c r="J11" s="189" t="s">
        <v>2947</v>
      </c>
      <c r="K11" s="190"/>
      <c r="L11" s="186" t="s">
        <v>3500</v>
      </c>
      <c r="M11" s="187"/>
      <c r="N11" s="188"/>
    </row>
    <row r="12" spans="1:14" s="6" customFormat="1" ht="16.5" customHeight="1">
      <c r="A12" s="6" t="s">
        <v>7715</v>
      </c>
      <c r="B12" s="110"/>
      <c r="D12" s="7"/>
      <c r="E12" s="8"/>
      <c r="F12" s="9" t="str">
        <f t="shared" si="0"/>
        <v>SK에너지</v>
      </c>
      <c r="G12" s="111" t="s">
        <v>2946</v>
      </c>
      <c r="H12" s="10"/>
      <c r="I12" s="200"/>
      <c r="J12" s="189" t="s">
        <v>2947</v>
      </c>
      <c r="K12" s="190"/>
      <c r="L12" s="186" t="s">
        <v>3500</v>
      </c>
      <c r="M12" s="187"/>
      <c r="N12" s="188"/>
    </row>
    <row r="13" spans="1:14" s="6" customFormat="1" ht="16.5" customHeight="1">
      <c r="A13" s="6" t="s">
        <v>7707</v>
      </c>
      <c r="B13" s="110"/>
      <c r="D13" s="7"/>
      <c r="E13" s="8"/>
      <c r="F13" s="9" t="str">
        <f t="shared" si="0"/>
        <v>SK온</v>
      </c>
      <c r="G13" s="111" t="s">
        <v>2946</v>
      </c>
      <c r="H13" s="10"/>
      <c r="I13" s="200"/>
      <c r="J13" s="189" t="s">
        <v>2947</v>
      </c>
      <c r="K13" s="190"/>
      <c r="L13" s="186" t="s">
        <v>3500</v>
      </c>
      <c r="M13" s="187"/>
      <c r="N13" s="188"/>
    </row>
    <row r="14" spans="1:14" s="6" customFormat="1" ht="16.5" customHeight="1">
      <c r="A14" s="6" t="s">
        <v>7714</v>
      </c>
      <c r="B14" s="110"/>
      <c r="D14" s="7"/>
      <c r="E14" s="8"/>
      <c r="F14" s="9" t="str">
        <f t="shared" ref="F14" si="3">A14</f>
        <v>SK지오센트릭</v>
      </c>
      <c r="G14" s="111" t="s">
        <v>2946</v>
      </c>
      <c r="H14" s="10"/>
      <c r="I14" s="200"/>
      <c r="J14" s="189" t="s">
        <v>2947</v>
      </c>
      <c r="K14" s="190"/>
      <c r="L14" s="186" t="s">
        <v>3500</v>
      </c>
      <c r="M14" s="187"/>
      <c r="N14" s="188"/>
    </row>
    <row r="15" spans="1:14" s="6" customFormat="1" ht="16.5" customHeight="1">
      <c r="A15" s="6" t="s">
        <v>7716</v>
      </c>
      <c r="B15" s="110"/>
      <c r="D15" s="7"/>
      <c r="E15" s="8"/>
      <c r="F15" s="9" t="str">
        <f t="shared" si="0"/>
        <v>SK트레이딩인터내셔널</v>
      </c>
      <c r="G15" s="111" t="s">
        <v>2946</v>
      </c>
      <c r="H15" s="10"/>
      <c r="I15" s="200"/>
      <c r="J15" s="189" t="s">
        <v>2947</v>
      </c>
      <c r="K15" s="190"/>
      <c r="L15" s="186" t="s">
        <v>3500</v>
      </c>
      <c r="M15" s="187"/>
      <c r="N15" s="188"/>
    </row>
    <row r="16" spans="1:14" s="6" customFormat="1" ht="16.5" customHeight="1">
      <c r="A16" s="6" t="s">
        <v>7996</v>
      </c>
      <c r="B16" s="110"/>
      <c r="D16" s="7"/>
      <c r="E16" s="8"/>
      <c r="F16" s="9" t="str">
        <f t="shared" si="0"/>
        <v>SK피유코어</v>
      </c>
      <c r="G16" s="111" t="s">
        <v>2946</v>
      </c>
      <c r="H16" s="10"/>
      <c r="I16" s="200"/>
      <c r="J16" s="189" t="s">
        <v>2947</v>
      </c>
      <c r="K16" s="190"/>
      <c r="L16" s="186" t="s">
        <v>3500</v>
      </c>
      <c r="M16" s="187"/>
      <c r="N16" s="188"/>
    </row>
    <row r="17" spans="1:15" s="6" customFormat="1" ht="16.5" customHeight="1">
      <c r="A17" s="6" t="s">
        <v>6089</v>
      </c>
      <c r="B17" s="110"/>
      <c r="D17" s="7"/>
      <c r="E17" s="8"/>
      <c r="F17" s="9" t="str">
        <f t="shared" si="0"/>
        <v>도레이_인도법인</v>
      </c>
      <c r="G17" s="111" t="s">
        <v>2946</v>
      </c>
      <c r="H17" s="10"/>
      <c r="I17" s="200"/>
      <c r="J17" s="189" t="s">
        <v>2947</v>
      </c>
      <c r="K17" s="190"/>
      <c r="L17" s="186" t="s">
        <v>3500</v>
      </c>
      <c r="M17" s="187"/>
      <c r="N17" s="188"/>
    </row>
    <row r="18" spans="1:15" s="6" customFormat="1" ht="16.5" customHeight="1">
      <c r="A18" s="6" t="s">
        <v>6082</v>
      </c>
      <c r="B18" s="110"/>
      <c r="D18" s="7"/>
      <c r="E18" s="8"/>
      <c r="F18" s="9" t="str">
        <f t="shared" si="0"/>
        <v>삼성전자_인재개발원</v>
      </c>
      <c r="G18" s="111" t="s">
        <v>2946</v>
      </c>
      <c r="H18" s="10"/>
      <c r="I18" s="200"/>
      <c r="J18" s="189" t="s">
        <v>2947</v>
      </c>
      <c r="K18" s="190"/>
      <c r="L18" s="186" t="s">
        <v>3500</v>
      </c>
      <c r="M18" s="187"/>
      <c r="N18" s="188"/>
    </row>
    <row r="19" spans="1:15" s="6" customFormat="1" ht="16.5" customHeight="1">
      <c r="A19" s="6" t="s">
        <v>7709</v>
      </c>
      <c r="B19" s="110"/>
      <c r="D19" s="7"/>
      <c r="E19" s="8"/>
      <c r="F19" s="9" t="str">
        <f t="shared" si="0"/>
        <v>한국조선해양</v>
      </c>
      <c r="G19" s="111" t="s">
        <v>2946</v>
      </c>
      <c r="H19" s="10"/>
      <c r="I19" s="200"/>
      <c r="J19" s="189" t="s">
        <v>2947</v>
      </c>
      <c r="K19" s="190"/>
      <c r="L19" s="186" t="s">
        <v>3500</v>
      </c>
      <c r="M19" s="187"/>
      <c r="N19" s="188"/>
    </row>
    <row r="20" spans="1:15" s="6" customFormat="1" ht="16.5" customHeight="1">
      <c r="A20" s="6" t="s">
        <v>6389</v>
      </c>
      <c r="B20" s="110"/>
      <c r="D20" s="7"/>
      <c r="E20" s="8"/>
      <c r="F20" s="9" t="str">
        <f t="shared" si="0"/>
        <v>현대건설기계</v>
      </c>
      <c r="G20" s="111" t="s">
        <v>2946</v>
      </c>
      <c r="H20" s="10"/>
      <c r="I20" s="200"/>
      <c r="J20" s="189" t="s">
        <v>2947</v>
      </c>
      <c r="K20" s="190"/>
      <c r="L20" s="186" t="s">
        <v>3500</v>
      </c>
      <c r="M20" s="187"/>
      <c r="N20" s="188"/>
    </row>
    <row r="21" spans="1:15" s="6" customFormat="1" ht="16.5" customHeight="1">
      <c r="A21" s="6" t="s">
        <v>7710</v>
      </c>
      <c r="B21" s="110"/>
      <c r="D21" s="7"/>
      <c r="E21" s="8"/>
      <c r="F21" s="9" t="str">
        <f t="shared" si="0"/>
        <v>현대글로벌서비스</v>
      </c>
      <c r="G21" s="111" t="s">
        <v>2946</v>
      </c>
      <c r="H21" s="10"/>
      <c r="I21" s="200"/>
      <c r="J21" s="189" t="s">
        <v>2947</v>
      </c>
      <c r="K21" s="190"/>
      <c r="L21" s="186" t="s">
        <v>3500</v>
      </c>
      <c r="M21" s="187"/>
      <c r="N21" s="188"/>
    </row>
    <row r="22" spans="1:15" s="6" customFormat="1" ht="16.5" customHeight="1">
      <c r="A22" s="6" t="s">
        <v>7712</v>
      </c>
      <c r="B22" s="110"/>
      <c r="D22" s="7"/>
      <c r="E22" s="8"/>
      <c r="F22" s="9" t="str">
        <f t="shared" si="0"/>
        <v>현대일렉트릭</v>
      </c>
      <c r="G22" s="111" t="s">
        <v>2946</v>
      </c>
      <c r="H22" s="10"/>
      <c r="I22" s="200"/>
      <c r="J22" s="189" t="s">
        <v>2947</v>
      </c>
      <c r="K22" s="190"/>
      <c r="L22" s="186" t="s">
        <v>3500</v>
      </c>
      <c r="M22" s="187"/>
      <c r="N22" s="188"/>
    </row>
    <row r="23" spans="1:15" s="6" customFormat="1" ht="16.5" customHeight="1">
      <c r="A23" s="6" t="s">
        <v>7713</v>
      </c>
      <c r="B23" s="110"/>
      <c r="D23" s="7"/>
      <c r="E23" s="8"/>
      <c r="F23" s="9" t="str">
        <f t="shared" si="0"/>
        <v>현대제뉴인</v>
      </c>
      <c r="G23" s="111" t="s">
        <v>2946</v>
      </c>
      <c r="H23" s="10"/>
      <c r="I23" s="200"/>
      <c r="J23" s="189" t="s">
        <v>2947</v>
      </c>
      <c r="K23" s="190"/>
      <c r="L23" s="186" t="s">
        <v>3500</v>
      </c>
      <c r="M23" s="187"/>
      <c r="N23" s="188"/>
    </row>
    <row r="24" spans="1:15" s="6" customFormat="1" ht="16.5" customHeight="1">
      <c r="A24" s="6" t="s">
        <v>6390</v>
      </c>
      <c r="B24" s="110"/>
      <c r="D24" s="7"/>
      <c r="E24" s="8"/>
      <c r="F24" s="9" t="str">
        <f t="shared" si="0"/>
        <v>현대중공업</v>
      </c>
      <c r="G24" s="111" t="s">
        <v>2946</v>
      </c>
      <c r="H24" s="10"/>
      <c r="I24" s="200"/>
      <c r="J24" s="189" t="s">
        <v>2947</v>
      </c>
      <c r="K24" s="190"/>
      <c r="L24" s="186" t="s">
        <v>3500</v>
      </c>
      <c r="M24" s="187"/>
      <c r="N24" s="188"/>
    </row>
    <row r="25" spans="1:15">
      <c r="A25" s="4" t="s">
        <v>6088</v>
      </c>
      <c r="B25" s="109"/>
      <c r="D25" s="205" t="s">
        <v>2948</v>
      </c>
      <c r="E25" s="206"/>
      <c r="F25" s="206"/>
      <c r="G25" s="206"/>
      <c r="H25" s="207"/>
      <c r="I25" s="200"/>
      <c r="J25" s="211" t="s">
        <v>2949</v>
      </c>
      <c r="K25" s="212"/>
      <c r="L25" s="11" t="s">
        <v>2950</v>
      </c>
      <c r="M25" s="100" t="s">
        <v>2951</v>
      </c>
      <c r="N25" s="100" t="s">
        <v>2952</v>
      </c>
    </row>
    <row r="26" spans="1:15" ht="17.25" customHeight="1">
      <c r="A26" s="4" t="s">
        <v>6088</v>
      </c>
      <c r="B26" s="109"/>
      <c r="D26" s="12" t="str">
        <f>"합계금액 : "&amp;NUMBERSTRING(N434,1)&amp;"원"&amp;TEXT(N434,"(￦#,##0)")&amp;"VAT별도"</f>
        <v>합계금액 : 사억칠천오백팔십구만사천육백원(₩475,894,600)VAT별도</v>
      </c>
      <c r="E26" s="13"/>
      <c r="F26" s="13"/>
      <c r="G26" s="101"/>
      <c r="H26" s="13"/>
      <c r="I26" s="13"/>
      <c r="J26" s="13"/>
      <c r="K26" s="13"/>
      <c r="L26" s="14"/>
      <c r="M26" s="101"/>
      <c r="N26" s="116"/>
    </row>
    <row r="27" spans="1:15">
      <c r="A27" s="4" t="s">
        <v>6088</v>
      </c>
      <c r="B27" s="15" t="s">
        <v>2953</v>
      </c>
      <c r="C27" s="15" t="s">
        <v>2954</v>
      </c>
      <c r="D27" s="15" t="s">
        <v>2955</v>
      </c>
      <c r="E27" s="15" t="s">
        <v>2956</v>
      </c>
      <c r="F27" s="15" t="s">
        <v>2957</v>
      </c>
      <c r="G27" s="102" t="s">
        <v>2958</v>
      </c>
      <c r="H27" s="17" t="s">
        <v>2959</v>
      </c>
      <c r="I27" s="16" t="s">
        <v>2960</v>
      </c>
      <c r="J27" s="17" t="s">
        <v>2961</v>
      </c>
      <c r="K27" s="18" t="s">
        <v>2962</v>
      </c>
      <c r="L27" s="18" t="s">
        <v>3501</v>
      </c>
      <c r="M27" s="102" t="s">
        <v>2963</v>
      </c>
      <c r="N27" s="102" t="s">
        <v>2964</v>
      </c>
      <c r="O27" s="19" t="s">
        <v>2965</v>
      </c>
    </row>
    <row r="28" spans="1:15" s="84" customFormat="1">
      <c r="A28" s="86" t="str">
        <f t="shared" ref="A28:A433" si="4">C28</f>
        <v>현대글로벌서비스</v>
      </c>
      <c r="B28" s="163" t="s">
        <v>8121</v>
      </c>
      <c r="C28" s="70" t="str">
        <f>VLOOKUP($B28,운송비!$A$1:$T$478,3,0)</f>
        <v>현대글로벌서비스</v>
      </c>
      <c r="D28" s="70" t="str">
        <f>VLOOKUP($B28,운송비!$A$1:$T$478,5,0)</f>
        <v>일반상품</v>
      </c>
      <c r="E28" s="70" t="str">
        <f>VLOOKUP($B28,운송비!$A$1:$T$478,7,0)</f>
        <v>네덜란드</v>
      </c>
      <c r="F28" s="70" t="str">
        <f>VLOOKUP($B28,운송비!$A$1:$T$478,8,0)</f>
        <v>정우식</v>
      </c>
      <c r="G28" s="112">
        <f>VLOOKUP($B28,구매현황!$A$4:$B$10000,2,0)</f>
        <v>477635</v>
      </c>
      <c r="H28" s="63">
        <f>VLOOKUP($B28,운송비현황!$A$4:$E$8669,2,0)</f>
        <v>40000</v>
      </c>
      <c r="I28" s="63">
        <f>VLOOKUP($B28,운송비현황!$A$4:$E$8669,3,0)</f>
        <v>5</v>
      </c>
      <c r="J28" s="63">
        <f>VLOOKUP($B28,운송비현황!$A$4:$E$8669,4,0)</f>
        <v>940000</v>
      </c>
      <c r="K28" s="63">
        <f>VLOOKUP($B28,운송비현황!$A$4:$E$8669,5,0)</f>
        <v>0</v>
      </c>
      <c r="L28" s="69">
        <v>0</v>
      </c>
      <c r="M28" s="103">
        <f t="shared" ref="M28" si="5">ROUND((G28+J28+K28+L28)*O28,0)</f>
        <v>141764</v>
      </c>
      <c r="N28" s="103">
        <f t="shared" ref="N28" si="6">G28+J28+K28+M28+L28</f>
        <v>1559399</v>
      </c>
      <c r="O28" s="107" t="str">
        <f t="shared" ref="O28" si="7">IF(OR(LEFT(C28,2)="삼성",C28="제일기획"),"5%","10%")</f>
        <v>10%</v>
      </c>
    </row>
    <row r="29" spans="1:15" s="84" customFormat="1">
      <c r="A29" s="86" t="str">
        <f t="shared" ref="A29:A283" si="8">C29</f>
        <v>현대글로벌서비스</v>
      </c>
      <c r="B29" s="163" t="s">
        <v>8120</v>
      </c>
      <c r="C29" s="70" t="str">
        <f>VLOOKUP($B29,운송비!$A$1:$T$478,3,0)</f>
        <v>현대글로벌서비스</v>
      </c>
      <c r="D29" s="70" t="str">
        <f>VLOOKUP($B29,운송비!$A$1:$T$478,5,0)</f>
        <v>일반상품</v>
      </c>
      <c r="E29" s="70" t="str">
        <f>VLOOKUP($B29,운송비!$A$1:$T$478,7,0)</f>
        <v>네덜란드</v>
      </c>
      <c r="F29" s="70" t="str">
        <f>VLOOKUP($B29,운송비!$A$1:$T$478,8,0)</f>
        <v>임채현</v>
      </c>
      <c r="G29" s="112">
        <f>VLOOKUP($B29,구매현황!$A$4:$B$10000,2,0)</f>
        <v>222920</v>
      </c>
      <c r="H29" s="63">
        <f>VLOOKUP($B29,운송비현황!$A$4:$E$8669,2,0)</f>
        <v>43000</v>
      </c>
      <c r="I29" s="63">
        <f>VLOOKUP($B29,운송비현황!$A$4:$E$8669,3,0)</f>
        <v>5</v>
      </c>
      <c r="J29" s="63">
        <f>VLOOKUP($B29,운송비현황!$A$4:$E$8669,4,0)</f>
        <v>1009150</v>
      </c>
      <c r="K29" s="63">
        <f>VLOOKUP($B29,운송비현황!$A$4:$E$8669,5,0)</f>
        <v>0</v>
      </c>
      <c r="L29" s="69">
        <v>0</v>
      </c>
      <c r="M29" s="103">
        <f t="shared" ref="M29:M92" si="9">ROUND((G29+J29+K29+L29)*O29,0)</f>
        <v>123207</v>
      </c>
      <c r="N29" s="103">
        <f t="shared" ref="N29:N92" si="10">G29+J29+K29+M29+L29</f>
        <v>1355277</v>
      </c>
      <c r="O29" s="107" t="str">
        <f t="shared" ref="O29:O92" si="11">IF(OR(LEFT(C29,2)="삼성",C29="제일기획"),"5%","10%")</f>
        <v>10%</v>
      </c>
    </row>
    <row r="30" spans="1:15" s="84" customFormat="1">
      <c r="A30" s="86" t="str">
        <f t="shared" si="8"/>
        <v>현대글로벌서비스</v>
      </c>
      <c r="B30" s="163" t="s">
        <v>8119</v>
      </c>
      <c r="C30" s="70" t="str">
        <f>VLOOKUP($B30,운송비!$A$1:$T$478,3,0)</f>
        <v>현대글로벌서비스</v>
      </c>
      <c r="D30" s="70" t="str">
        <f>VLOOKUP($B30,운송비!$A$1:$T$478,5,0)</f>
        <v>일반상품</v>
      </c>
      <c r="E30" s="70" t="str">
        <f>VLOOKUP($B30,운송비!$A$1:$T$478,7,0)</f>
        <v>네덜란드</v>
      </c>
      <c r="F30" s="70" t="str">
        <f>VLOOKUP($B30,운송비!$A$1:$T$478,8,0)</f>
        <v>노영진</v>
      </c>
      <c r="G30" s="112">
        <f>VLOOKUP($B30,구매현황!$A$4:$B$10000,2,0)</f>
        <v>193437</v>
      </c>
      <c r="H30" s="63">
        <f>VLOOKUP($B30,운송비현황!$A$4:$E$8669,2,0)</f>
        <v>32000</v>
      </c>
      <c r="I30" s="63">
        <f>VLOOKUP($B30,운송비현황!$A$4:$E$8669,3,0)</f>
        <v>4</v>
      </c>
      <c r="J30" s="63">
        <f>VLOOKUP($B30,운송비현황!$A$4:$E$8669,4,0)</f>
        <v>755600</v>
      </c>
      <c r="K30" s="63">
        <f>VLOOKUP($B30,운송비현황!$A$4:$E$8669,5,0)</f>
        <v>0</v>
      </c>
      <c r="L30" s="69">
        <v>0</v>
      </c>
      <c r="M30" s="103">
        <f t="shared" si="9"/>
        <v>94904</v>
      </c>
      <c r="N30" s="103">
        <f t="shared" si="10"/>
        <v>1043941</v>
      </c>
      <c r="O30" s="107" t="str">
        <f t="shared" si="11"/>
        <v>10%</v>
      </c>
    </row>
    <row r="31" spans="1:15" s="84" customFormat="1">
      <c r="A31" s="86" t="str">
        <f t="shared" si="8"/>
        <v>현대글로벌서비스</v>
      </c>
      <c r="B31" s="163" t="s">
        <v>8118</v>
      </c>
      <c r="C31" s="70" t="str">
        <f>VLOOKUP($B31,운송비!$A$1:$T$478,3,0)</f>
        <v>현대글로벌서비스</v>
      </c>
      <c r="D31" s="70" t="str">
        <f>VLOOKUP($B31,운송비!$A$1:$T$478,5,0)</f>
        <v>일반상품</v>
      </c>
      <c r="E31" s="70" t="str">
        <f>VLOOKUP($B31,운송비!$A$1:$T$478,7,0)</f>
        <v>네덜란드</v>
      </c>
      <c r="F31" s="70" t="str">
        <f>VLOOKUP($B31,운송비!$A$1:$T$478,8,0)</f>
        <v>김지호</v>
      </c>
      <c r="G31" s="112">
        <f>VLOOKUP($B31,구매현황!$A$4:$B$10000,2,0)</f>
        <v>132280</v>
      </c>
      <c r="H31" s="63">
        <f>VLOOKUP($B31,운송비현황!$A$4:$E$8669,2,0)</f>
        <v>10000</v>
      </c>
      <c r="I31" s="63">
        <f>VLOOKUP($B31,운송비현황!$A$4:$E$8669,3,0)</f>
        <v>2</v>
      </c>
      <c r="J31" s="63">
        <f>VLOOKUP($B31,운송비현황!$A$4:$E$8669,4,0)</f>
        <v>248500</v>
      </c>
      <c r="K31" s="63">
        <f>VLOOKUP($B31,운송비현황!$A$4:$E$8669,5,0)</f>
        <v>0</v>
      </c>
      <c r="L31" s="69">
        <v>0</v>
      </c>
      <c r="M31" s="103">
        <f t="shared" si="9"/>
        <v>38078</v>
      </c>
      <c r="N31" s="103">
        <f t="shared" si="10"/>
        <v>418858</v>
      </c>
      <c r="O31" s="107" t="str">
        <f t="shared" si="11"/>
        <v>10%</v>
      </c>
    </row>
    <row r="32" spans="1:15" s="84" customFormat="1">
      <c r="A32" s="86" t="str">
        <f t="shared" si="8"/>
        <v>현대글로벌서비스</v>
      </c>
      <c r="B32" s="164" t="s">
        <v>8117</v>
      </c>
      <c r="C32" s="70" t="str">
        <f>VLOOKUP($B32,운송비!$A$1:$T$478,3,0)</f>
        <v>현대글로벌서비스</v>
      </c>
      <c r="D32" s="70" t="str">
        <f>VLOOKUP($B32,운송비!$A$1:$T$478,5,0)</f>
        <v>일반상품</v>
      </c>
      <c r="E32" s="70" t="str">
        <f>VLOOKUP($B32,운송비!$A$1:$T$478,7,0)</f>
        <v>그리스</v>
      </c>
      <c r="F32" s="70" t="str">
        <f>VLOOKUP($B32,운송비!$A$1:$T$478,8,0)</f>
        <v>김혁동</v>
      </c>
      <c r="G32" s="112">
        <f>VLOOKUP($B32,구매현황!$A$4:$B$10000,2,0)</f>
        <v>472268</v>
      </c>
      <c r="H32" s="63">
        <f>VLOOKUP($B32,운송비현황!$A$4:$E$8669,2,0)</f>
        <v>48000</v>
      </c>
      <c r="I32" s="63">
        <f>VLOOKUP($B32,운송비현황!$A$4:$E$8669,3,0)</f>
        <v>6</v>
      </c>
      <c r="J32" s="63">
        <f>VLOOKUP($B32,운송비현황!$A$4:$E$8669,4,0)</f>
        <v>1416400</v>
      </c>
      <c r="K32" s="63">
        <f>VLOOKUP($B32,운송비현황!$A$4:$E$8669,5,0)</f>
        <v>0</v>
      </c>
      <c r="L32" s="69">
        <v>0</v>
      </c>
      <c r="M32" s="103">
        <f t="shared" si="9"/>
        <v>188867</v>
      </c>
      <c r="N32" s="103">
        <f t="shared" si="10"/>
        <v>2077535</v>
      </c>
      <c r="O32" s="107" t="str">
        <f t="shared" si="11"/>
        <v>10%</v>
      </c>
    </row>
    <row r="33" spans="1:15" s="84" customFormat="1">
      <c r="A33" s="86" t="str">
        <f t="shared" si="8"/>
        <v>현대글로벌서비스</v>
      </c>
      <c r="B33" s="163" t="s">
        <v>8126</v>
      </c>
      <c r="C33" s="70" t="str">
        <f>VLOOKUP($B33,운송비!$A$1:$T$478,3,0)</f>
        <v>현대글로벌서비스</v>
      </c>
      <c r="D33" s="70" t="str">
        <f>VLOOKUP($B33,운송비!$A$1:$T$478,5,0)</f>
        <v>도서</v>
      </c>
      <c r="E33" s="70" t="str">
        <f>VLOOKUP($B33,운송비!$A$1:$T$478,7,0)</f>
        <v>네덜란드</v>
      </c>
      <c r="F33" s="70" t="str">
        <f>VLOOKUP($B33,운송비!$A$1:$T$478,8,0)</f>
        <v>정우식</v>
      </c>
      <c r="G33" s="112">
        <f>VLOOKUP($B33,구매현황!$A$4:$B$10000,2,0)</f>
        <v>21600</v>
      </c>
      <c r="H33" s="63">
        <f>VLOOKUP($B33,운송비현황!$A$4:$E$8669,2,0)</f>
        <v>4000</v>
      </c>
      <c r="I33" s="63">
        <f>VLOOKUP($B33,운송비현황!$A$4:$E$8669,3,0)</f>
        <v>1</v>
      </c>
      <c r="J33" s="63">
        <f>VLOOKUP($B33,운송비현황!$A$4:$E$8669,4,0)</f>
        <v>110200</v>
      </c>
      <c r="K33" s="63">
        <f>VLOOKUP($B33,운송비현황!$A$4:$E$8669,5,0)</f>
        <v>0</v>
      </c>
      <c r="L33" s="69">
        <v>0</v>
      </c>
      <c r="M33" s="103">
        <f t="shared" si="9"/>
        <v>13180</v>
      </c>
      <c r="N33" s="103">
        <f t="shared" si="10"/>
        <v>144980</v>
      </c>
      <c r="O33" s="107" t="str">
        <f t="shared" si="11"/>
        <v>10%</v>
      </c>
    </row>
    <row r="34" spans="1:15" s="84" customFormat="1">
      <c r="A34" s="86" t="str">
        <f t="shared" si="8"/>
        <v>현대글로벌서비스</v>
      </c>
      <c r="B34" s="164" t="s">
        <v>8125</v>
      </c>
      <c r="C34" s="70" t="str">
        <f>VLOOKUP($B34,운송비!$A$1:$T$478,3,0)</f>
        <v>현대글로벌서비스</v>
      </c>
      <c r="D34" s="70" t="str">
        <f>VLOOKUP($B34,운송비!$A$1:$T$478,5,0)</f>
        <v>도서</v>
      </c>
      <c r="E34" s="70" t="str">
        <f>VLOOKUP($B34,운송비!$A$1:$T$478,7,0)</f>
        <v>네덜란드</v>
      </c>
      <c r="F34" s="70" t="str">
        <f>VLOOKUP($B34,운송비!$A$1:$T$478,8,0)</f>
        <v>임채현</v>
      </c>
      <c r="G34" s="112">
        <f>VLOOKUP($B34,구매현황!$A$4:$B$10000,2,0)</f>
        <v>214650</v>
      </c>
      <c r="H34" s="63">
        <f>VLOOKUP($B34,운송비현황!$A$4:$E$8669,2,0)</f>
        <v>12000</v>
      </c>
      <c r="I34" s="63">
        <f>VLOOKUP($B34,운송비현황!$A$4:$E$8669,3,0)</f>
        <v>1</v>
      </c>
      <c r="J34" s="63">
        <f>VLOOKUP($B34,운송비현황!$A$4:$E$8669,4,0)</f>
        <v>294600</v>
      </c>
      <c r="K34" s="63">
        <f>VLOOKUP($B34,운송비현황!$A$4:$E$8669,5,0)</f>
        <v>0</v>
      </c>
      <c r="L34" s="69">
        <v>0</v>
      </c>
      <c r="M34" s="103">
        <f t="shared" si="9"/>
        <v>50925</v>
      </c>
      <c r="N34" s="103">
        <f t="shared" si="10"/>
        <v>560175</v>
      </c>
      <c r="O34" s="107" t="str">
        <f t="shared" si="11"/>
        <v>10%</v>
      </c>
    </row>
    <row r="35" spans="1:15" s="84" customFormat="1">
      <c r="A35" s="86" t="str">
        <f t="shared" si="8"/>
        <v>현대글로벌서비스</v>
      </c>
      <c r="B35" s="164" t="s">
        <v>8124</v>
      </c>
      <c r="C35" s="70" t="str">
        <f>VLOOKUP($B35,운송비!$A$1:$T$478,3,0)</f>
        <v>현대글로벌서비스</v>
      </c>
      <c r="D35" s="70" t="str">
        <f>VLOOKUP($B35,운송비!$A$1:$T$478,5,0)</f>
        <v>도서</v>
      </c>
      <c r="E35" s="70" t="str">
        <f>VLOOKUP($B35,운송비!$A$1:$T$478,7,0)</f>
        <v>네덜란드</v>
      </c>
      <c r="F35" s="70" t="str">
        <f>VLOOKUP($B35,운송비!$A$1:$T$478,8,0)</f>
        <v>노영진</v>
      </c>
      <c r="G35" s="112">
        <f>VLOOKUP($B35,구매현황!$A$4:$B$10000,2,0)</f>
        <v>165420</v>
      </c>
      <c r="H35" s="63">
        <f>VLOOKUP($B35,운송비현황!$A$4:$E$8669,2,0)</f>
        <v>11000</v>
      </c>
      <c r="I35" s="63">
        <f>VLOOKUP($B35,운송비현황!$A$4:$E$8669,3,0)</f>
        <v>1</v>
      </c>
      <c r="J35" s="63">
        <f>VLOOKUP($B35,운송비현황!$A$4:$E$8669,4,0)</f>
        <v>271550</v>
      </c>
      <c r="K35" s="63">
        <f>VLOOKUP($B35,운송비현황!$A$4:$E$8669,5,0)</f>
        <v>0</v>
      </c>
      <c r="L35" s="69">
        <v>0</v>
      </c>
      <c r="M35" s="103">
        <f t="shared" si="9"/>
        <v>43697</v>
      </c>
      <c r="N35" s="103">
        <f t="shared" si="10"/>
        <v>480667</v>
      </c>
      <c r="O35" s="107" t="str">
        <f t="shared" si="11"/>
        <v>10%</v>
      </c>
    </row>
    <row r="36" spans="1:15" s="84" customFormat="1">
      <c r="A36" s="86" t="str">
        <f t="shared" si="8"/>
        <v>현대글로벌서비스</v>
      </c>
      <c r="B36" s="163" t="s">
        <v>8123</v>
      </c>
      <c r="C36" s="70" t="str">
        <f>VLOOKUP($B36,운송비!$A$1:$T$478,3,0)</f>
        <v>현대글로벌서비스</v>
      </c>
      <c r="D36" s="70" t="str">
        <f>VLOOKUP($B36,운송비!$A$1:$T$478,5,0)</f>
        <v>도서</v>
      </c>
      <c r="E36" s="70" t="str">
        <f>VLOOKUP($B36,운송비!$A$1:$T$478,7,0)</f>
        <v>네덜란드</v>
      </c>
      <c r="F36" s="70" t="str">
        <f>VLOOKUP($B36,운송비!$A$1:$T$478,8,0)</f>
        <v>김지호</v>
      </c>
      <c r="G36" s="112">
        <f>VLOOKUP($B36,구매현황!$A$4:$B$10000,2,0)</f>
        <v>108000</v>
      </c>
      <c r="H36" s="63">
        <f>VLOOKUP($B36,운송비현황!$A$4:$E$8669,2,0)</f>
        <v>8000</v>
      </c>
      <c r="I36" s="63">
        <f>VLOOKUP($B36,운송비현황!$A$4:$E$8669,3,0)</f>
        <v>1</v>
      </c>
      <c r="J36" s="63">
        <f>VLOOKUP($B36,운송비현황!$A$4:$E$8669,4,0)</f>
        <v>202400</v>
      </c>
      <c r="K36" s="63">
        <f>VLOOKUP($B36,운송비현황!$A$4:$E$8669,5,0)</f>
        <v>0</v>
      </c>
      <c r="L36" s="69">
        <v>0</v>
      </c>
      <c r="M36" s="103">
        <f t="shared" si="9"/>
        <v>31040</v>
      </c>
      <c r="N36" s="103">
        <f t="shared" si="10"/>
        <v>341440</v>
      </c>
      <c r="O36" s="107" t="str">
        <f t="shared" si="11"/>
        <v>10%</v>
      </c>
    </row>
    <row r="37" spans="1:15" s="84" customFormat="1">
      <c r="A37" s="86" t="str">
        <f t="shared" si="8"/>
        <v>현대글로벌서비스</v>
      </c>
      <c r="B37" s="163" t="s">
        <v>8122</v>
      </c>
      <c r="C37" s="70" t="str">
        <f>VLOOKUP($B37,운송비!$A$1:$T$478,3,0)</f>
        <v>현대글로벌서비스</v>
      </c>
      <c r="D37" s="70" t="str">
        <f>VLOOKUP($B37,운송비!$A$1:$T$478,5,0)</f>
        <v>도서</v>
      </c>
      <c r="E37" s="70" t="str">
        <f>VLOOKUP($B37,운송비!$A$1:$T$478,7,0)</f>
        <v>그리스</v>
      </c>
      <c r="F37" s="70" t="str">
        <f>VLOOKUP($B37,운송비!$A$1:$T$478,8,0)</f>
        <v>김혁동</v>
      </c>
      <c r="G37" s="112">
        <f>VLOOKUP($B37,구매현황!$A$4:$B$10000,2,0)</f>
        <v>27720</v>
      </c>
      <c r="H37" s="63">
        <f>VLOOKUP($B37,운송비현황!$A$4:$E$8669,2,0)</f>
        <v>5000</v>
      </c>
      <c r="I37" s="63">
        <f>VLOOKUP($B37,운송비현황!$A$4:$E$8669,3,0)</f>
        <v>1</v>
      </c>
      <c r="J37" s="63">
        <f>VLOOKUP($B37,운송비현황!$A$4:$E$8669,4,0)</f>
        <v>167250</v>
      </c>
      <c r="K37" s="63">
        <f>VLOOKUP($B37,운송비현황!$A$4:$E$8669,5,0)</f>
        <v>0</v>
      </c>
      <c r="L37" s="69">
        <v>0</v>
      </c>
      <c r="M37" s="103">
        <f t="shared" si="9"/>
        <v>19497</v>
      </c>
      <c r="N37" s="103">
        <f t="shared" si="10"/>
        <v>214467</v>
      </c>
      <c r="O37" s="107" t="str">
        <f t="shared" si="11"/>
        <v>10%</v>
      </c>
    </row>
    <row r="38" spans="1:15" s="84" customFormat="1">
      <c r="A38" s="86" t="str">
        <f t="shared" si="8"/>
        <v>SK아이이테크놀로지</v>
      </c>
      <c r="B38" s="163" t="s">
        <v>10140</v>
      </c>
      <c r="C38" s="70" t="str">
        <f>VLOOKUP($B38,운송비!$A$1:$T$478,3,0)</f>
        <v>SK아이이테크놀로지</v>
      </c>
      <c r="D38" s="70" t="str">
        <f>VLOOKUP($B38,운송비!$A$1:$T$478,5,0)</f>
        <v>일반상품</v>
      </c>
      <c r="E38" s="70" t="str">
        <f>VLOOKUP($B38,운송비!$A$1:$T$478,7,0)</f>
        <v>중국</v>
      </c>
      <c r="F38" s="70" t="str">
        <f>VLOOKUP($B38,운송비!$A$1:$T$478,8,0)</f>
        <v>박기수</v>
      </c>
      <c r="G38" s="112">
        <f>VLOOKUP($B38,구매현황!$A$4:$B$10000,2,0)</f>
        <v>70030</v>
      </c>
      <c r="H38" s="63">
        <f>VLOOKUP($B38,운송비현황!$A$4:$E$8669,2,0)</f>
        <v>20000</v>
      </c>
      <c r="I38" s="63">
        <f>VLOOKUP($B38,운송비현황!$A$4:$E$8669,3,0)</f>
        <v>2</v>
      </c>
      <c r="J38" s="63">
        <f>VLOOKUP($B38,운송비현황!$A$4:$E$8669,4,0)</f>
        <v>299600</v>
      </c>
      <c r="K38" s="63">
        <f>VLOOKUP($B38,운송비현황!$A$4:$E$8669,5,0)</f>
        <v>0</v>
      </c>
      <c r="L38" s="69">
        <v>0</v>
      </c>
      <c r="M38" s="103">
        <f t="shared" si="9"/>
        <v>36963</v>
      </c>
      <c r="N38" s="103">
        <f t="shared" si="10"/>
        <v>406593</v>
      </c>
      <c r="O38" s="107" t="str">
        <f t="shared" si="11"/>
        <v>10%</v>
      </c>
    </row>
    <row r="39" spans="1:15" s="84" customFormat="1">
      <c r="A39" s="86" t="str">
        <f t="shared" si="8"/>
        <v>SK아이이테크놀로지</v>
      </c>
      <c r="B39" s="163" t="s">
        <v>10141</v>
      </c>
      <c r="C39" s="70" t="str">
        <f>VLOOKUP($B39,운송비!$A$1:$T$478,3,0)</f>
        <v>SK아이이테크놀로지</v>
      </c>
      <c r="D39" s="70" t="str">
        <f>VLOOKUP($B39,운송비!$A$1:$T$478,5,0)</f>
        <v>일반상품</v>
      </c>
      <c r="E39" s="70" t="str">
        <f>VLOOKUP($B39,운송비!$A$1:$T$478,7,0)</f>
        <v>중국</v>
      </c>
      <c r="F39" s="70" t="str">
        <f>VLOOKUP($B39,운송비!$A$1:$T$478,8,0)</f>
        <v>정진성</v>
      </c>
      <c r="G39" s="112">
        <f>VLOOKUP($B39,구매현황!$A$4:$B$10000,2,0)</f>
        <v>228840</v>
      </c>
      <c r="H39" s="63">
        <f>VLOOKUP($B39,운송비현황!$A$4:$E$8669,2,0)</f>
        <v>42000</v>
      </c>
      <c r="I39" s="63">
        <f>VLOOKUP($B39,운송비현황!$A$4:$E$8669,3,0)</f>
        <v>4</v>
      </c>
      <c r="J39" s="63">
        <f>VLOOKUP($B39,운송비현황!$A$4:$E$8669,4,0)</f>
        <v>629160</v>
      </c>
      <c r="K39" s="63">
        <f>VLOOKUP($B39,운송비현황!$A$4:$E$8669,5,0)</f>
        <v>0</v>
      </c>
      <c r="L39" s="69">
        <v>0</v>
      </c>
      <c r="M39" s="103">
        <f t="shared" si="9"/>
        <v>85800</v>
      </c>
      <c r="N39" s="103">
        <f t="shared" si="10"/>
        <v>943800</v>
      </c>
      <c r="O39" s="107" t="str">
        <f t="shared" si="11"/>
        <v>10%</v>
      </c>
    </row>
    <row r="40" spans="1:15" s="84" customFormat="1">
      <c r="A40" s="86" t="str">
        <f t="shared" si="8"/>
        <v>SK온</v>
      </c>
      <c r="B40" s="164" t="s">
        <v>10142</v>
      </c>
      <c r="C40" s="70" t="str">
        <f>VLOOKUP($B40,운송비!$A$1:$T$478,3,0)</f>
        <v>SK온</v>
      </c>
      <c r="D40" s="70" t="str">
        <f>VLOOKUP($B40,운송비!$A$1:$T$478,5,0)</f>
        <v>일반상품</v>
      </c>
      <c r="E40" s="70" t="str">
        <f>VLOOKUP($B40,운송비!$A$1:$T$478,7,0)</f>
        <v>중국</v>
      </c>
      <c r="F40" s="70" t="str">
        <f>VLOOKUP($B40,운송비!$A$1:$T$478,8,0)</f>
        <v>우병훈</v>
      </c>
      <c r="G40" s="112">
        <f>VLOOKUP($B40,구매현황!$A$4:$B$10000,2,0)</f>
        <v>298810</v>
      </c>
      <c r="H40" s="63">
        <f>VLOOKUP($B40,운송비현황!$A$4:$E$8669,2,0)</f>
        <v>40000</v>
      </c>
      <c r="I40" s="63">
        <f>VLOOKUP($B40,운송비현황!$A$4:$E$8669,3,0)</f>
        <v>4</v>
      </c>
      <c r="J40" s="63">
        <f>VLOOKUP($B40,운송비현황!$A$4:$E$8669,4,0)</f>
        <v>599200</v>
      </c>
      <c r="K40" s="63">
        <f>VLOOKUP($B40,운송비현황!$A$4:$E$8669,5,0)</f>
        <v>0</v>
      </c>
      <c r="L40" s="69">
        <v>0</v>
      </c>
      <c r="M40" s="103">
        <f t="shared" si="9"/>
        <v>89801</v>
      </c>
      <c r="N40" s="103">
        <f t="shared" si="10"/>
        <v>987811</v>
      </c>
      <c r="O40" s="107" t="str">
        <f t="shared" si="11"/>
        <v>10%</v>
      </c>
    </row>
    <row r="41" spans="1:15" s="84" customFormat="1">
      <c r="A41" s="86" t="str">
        <f t="shared" si="8"/>
        <v>SK온</v>
      </c>
      <c r="B41" s="164" t="s">
        <v>10143</v>
      </c>
      <c r="C41" s="70" t="str">
        <f>VLOOKUP($B41,운송비!$A$1:$T$478,3,0)</f>
        <v>SK온</v>
      </c>
      <c r="D41" s="70" t="str">
        <f>VLOOKUP($B41,운송비!$A$1:$T$478,5,0)</f>
        <v>일반상품</v>
      </c>
      <c r="E41" s="70" t="str">
        <f>VLOOKUP($B41,운송비!$A$1:$T$478,7,0)</f>
        <v>중국</v>
      </c>
      <c r="F41" s="70" t="str">
        <f>VLOOKUP($B41,운송비!$A$1:$T$478,8,0)</f>
        <v>유영근</v>
      </c>
      <c r="G41" s="112">
        <f>VLOOKUP($B41,구매현황!$A$4:$B$10000,2,0)</f>
        <v>206256</v>
      </c>
      <c r="H41" s="63">
        <f>VLOOKUP($B41,운송비현황!$A$4:$E$8669,2,0)</f>
        <v>32000</v>
      </c>
      <c r="I41" s="63">
        <f>VLOOKUP($B41,운송비현황!$A$4:$E$8669,3,0)</f>
        <v>3</v>
      </c>
      <c r="J41" s="63">
        <f>VLOOKUP($B41,운송비현황!$A$4:$E$8669,4,0)</f>
        <v>479360</v>
      </c>
      <c r="K41" s="63">
        <f>VLOOKUP($B41,운송비현황!$A$4:$E$8669,5,0)</f>
        <v>0</v>
      </c>
      <c r="L41" s="69">
        <v>0</v>
      </c>
      <c r="M41" s="103">
        <f t="shared" si="9"/>
        <v>68562</v>
      </c>
      <c r="N41" s="103">
        <f t="shared" si="10"/>
        <v>754178</v>
      </c>
      <c r="O41" s="107" t="str">
        <f t="shared" si="11"/>
        <v>10%</v>
      </c>
    </row>
    <row r="42" spans="1:15" s="84" customFormat="1">
      <c r="A42" s="86" t="str">
        <f t="shared" si="8"/>
        <v>SK온</v>
      </c>
      <c r="B42" s="164" t="s">
        <v>10144</v>
      </c>
      <c r="C42" s="70" t="str">
        <f>VLOOKUP($B42,운송비!$A$1:$T$478,3,0)</f>
        <v>SK온</v>
      </c>
      <c r="D42" s="70" t="str">
        <f>VLOOKUP($B42,운송비!$A$1:$T$478,5,0)</f>
        <v>일반상품</v>
      </c>
      <c r="E42" s="70" t="str">
        <f>VLOOKUP($B42,운송비!$A$1:$T$478,7,0)</f>
        <v>헝가리</v>
      </c>
      <c r="F42" s="70" t="str">
        <f>VLOOKUP($B42,운송비!$A$1:$T$478,8,0)</f>
        <v>정재우</v>
      </c>
      <c r="G42" s="112">
        <f>VLOOKUP($B42,구매현황!$A$4:$B$10000,2,0)</f>
        <v>299840</v>
      </c>
      <c r="H42" s="63">
        <f>VLOOKUP($B42,운송비현황!$A$4:$E$8669,2,0)</f>
        <v>19000</v>
      </c>
      <c r="I42" s="63">
        <f>VLOOKUP($B42,운송비현황!$A$4:$E$8669,3,0)</f>
        <v>2</v>
      </c>
      <c r="J42" s="63">
        <f>VLOOKUP($B42,운송비현황!$A$4:$E$8669,4,0)</f>
        <v>573950</v>
      </c>
      <c r="K42" s="63">
        <f>VLOOKUP($B42,운송비현황!$A$4:$E$8669,5,0)</f>
        <v>0</v>
      </c>
      <c r="L42" s="69">
        <v>0</v>
      </c>
      <c r="M42" s="103">
        <f t="shared" si="9"/>
        <v>87379</v>
      </c>
      <c r="N42" s="103">
        <f t="shared" si="10"/>
        <v>961169</v>
      </c>
      <c r="O42" s="107" t="str">
        <f t="shared" si="11"/>
        <v>10%</v>
      </c>
    </row>
    <row r="43" spans="1:15" s="84" customFormat="1">
      <c r="A43" s="86" t="str">
        <f t="shared" si="8"/>
        <v>SK온</v>
      </c>
      <c r="B43" s="164" t="s">
        <v>10145</v>
      </c>
      <c r="C43" s="70" t="str">
        <f>VLOOKUP($B43,운송비!$A$1:$T$478,3,0)</f>
        <v>SK온</v>
      </c>
      <c r="D43" s="70" t="str">
        <f>VLOOKUP($B43,운송비!$A$1:$T$478,5,0)</f>
        <v>일반상품</v>
      </c>
      <c r="E43" s="70" t="str">
        <f>VLOOKUP($B43,운송비!$A$1:$T$478,7,0)</f>
        <v>헝가리</v>
      </c>
      <c r="F43" s="70" t="str">
        <f>VLOOKUP($B43,운송비!$A$1:$T$478,8,0)</f>
        <v>이지웅</v>
      </c>
      <c r="G43" s="112">
        <f>VLOOKUP($B43,구매현황!$A$4:$B$10000,2,0)</f>
        <v>299848</v>
      </c>
      <c r="H43" s="63">
        <f>VLOOKUP($B43,운송비현황!$A$4:$E$8669,2,0)</f>
        <v>54000</v>
      </c>
      <c r="I43" s="63">
        <f>VLOOKUP($B43,운송비현황!$A$4:$E$8669,3,0)</f>
        <v>8</v>
      </c>
      <c r="J43" s="63">
        <f>VLOOKUP($B43,운송비현황!$A$4:$E$8669,4,0)</f>
        <v>1590700</v>
      </c>
      <c r="K43" s="63">
        <f>VLOOKUP($B43,운송비현황!$A$4:$E$8669,5,0)</f>
        <v>0</v>
      </c>
      <c r="L43" s="69">
        <v>0</v>
      </c>
      <c r="M43" s="103">
        <f t="shared" si="9"/>
        <v>189055</v>
      </c>
      <c r="N43" s="103">
        <f t="shared" si="10"/>
        <v>2079603</v>
      </c>
      <c r="O43" s="107" t="str">
        <f t="shared" si="11"/>
        <v>10%</v>
      </c>
    </row>
    <row r="44" spans="1:15" s="84" customFormat="1">
      <c r="A44" s="86" t="str">
        <f t="shared" si="8"/>
        <v>SK온</v>
      </c>
      <c r="B44" s="164" t="s">
        <v>10146</v>
      </c>
      <c r="C44" s="70" t="str">
        <f>VLOOKUP($B44,운송비!$A$1:$T$478,3,0)</f>
        <v>SK온</v>
      </c>
      <c r="D44" s="70" t="str">
        <f>VLOOKUP($B44,운송비!$A$1:$T$478,5,0)</f>
        <v>일반상품</v>
      </c>
      <c r="E44" s="70" t="str">
        <f>VLOOKUP($B44,운송비!$A$1:$T$478,7,0)</f>
        <v>헝가리</v>
      </c>
      <c r="F44" s="70" t="str">
        <f>VLOOKUP($B44,운송비!$A$1:$T$478,8,0)</f>
        <v>이진철</v>
      </c>
      <c r="G44" s="112">
        <f>VLOOKUP($B44,구매현황!$A$4:$B$10000,2,0)</f>
        <v>244092</v>
      </c>
      <c r="H44" s="63">
        <f>VLOOKUP($B44,운송비현황!$A$4:$E$8669,2,0)</f>
        <v>24000</v>
      </c>
      <c r="I44" s="63">
        <f>VLOOKUP($B44,운송비현황!$A$4:$E$8669,3,0)</f>
        <v>3</v>
      </c>
      <c r="J44" s="63">
        <f>VLOOKUP($B44,운송비현황!$A$4:$E$8669,4,0)</f>
        <v>719200</v>
      </c>
      <c r="K44" s="63">
        <f>VLOOKUP($B44,운송비현황!$A$4:$E$8669,5,0)</f>
        <v>0</v>
      </c>
      <c r="L44" s="69">
        <v>0</v>
      </c>
      <c r="M44" s="103">
        <f t="shared" si="9"/>
        <v>96329</v>
      </c>
      <c r="N44" s="103">
        <f t="shared" si="10"/>
        <v>1059621</v>
      </c>
      <c r="O44" s="107" t="str">
        <f t="shared" si="11"/>
        <v>10%</v>
      </c>
    </row>
    <row r="45" spans="1:15" s="84" customFormat="1">
      <c r="A45" s="86" t="str">
        <f t="shared" si="8"/>
        <v>SK온</v>
      </c>
      <c r="B45" s="164" t="s">
        <v>10147</v>
      </c>
      <c r="C45" s="70" t="str">
        <f>VLOOKUP($B45,운송비!$A$1:$T$478,3,0)</f>
        <v>SK온</v>
      </c>
      <c r="D45" s="70" t="str">
        <f>VLOOKUP($B45,운송비!$A$1:$T$478,5,0)</f>
        <v>일반상품</v>
      </c>
      <c r="E45" s="70" t="str">
        <f>VLOOKUP($B45,운송비!$A$1:$T$478,7,0)</f>
        <v>중국</v>
      </c>
      <c r="F45" s="70" t="str">
        <f>VLOOKUP($B45,운송비!$A$1:$T$478,8,0)</f>
        <v>김도현</v>
      </c>
      <c r="G45" s="112">
        <f>VLOOKUP($B45,구매현황!$A$4:$B$10000,2,0)</f>
        <v>299954</v>
      </c>
      <c r="H45" s="63">
        <f>VLOOKUP($B45,운송비현황!$A$4:$E$8669,2,0)</f>
        <v>18000</v>
      </c>
      <c r="I45" s="63">
        <f>VLOOKUP($B45,운송비현황!$A$4:$E$8669,3,0)</f>
        <v>2</v>
      </c>
      <c r="J45" s="63">
        <f>VLOOKUP($B45,운송비현황!$A$4:$E$8669,4,0)</f>
        <v>269640</v>
      </c>
      <c r="K45" s="63">
        <f>VLOOKUP($B45,운송비현황!$A$4:$E$8669,5,0)</f>
        <v>0</v>
      </c>
      <c r="L45" s="69">
        <v>0</v>
      </c>
      <c r="M45" s="103">
        <f t="shared" si="9"/>
        <v>56959</v>
      </c>
      <c r="N45" s="103">
        <f t="shared" si="10"/>
        <v>626553</v>
      </c>
      <c r="O45" s="107" t="str">
        <f t="shared" si="11"/>
        <v>10%</v>
      </c>
    </row>
    <row r="46" spans="1:15" s="84" customFormat="1">
      <c r="A46" s="86" t="str">
        <f t="shared" si="8"/>
        <v>SK온</v>
      </c>
      <c r="B46" s="164" t="s">
        <v>10148</v>
      </c>
      <c r="C46" s="70" t="str">
        <f>VLOOKUP($B46,운송비!$A$1:$T$478,3,0)</f>
        <v>SK온</v>
      </c>
      <c r="D46" s="70" t="str">
        <f>VLOOKUP($B46,운송비!$A$1:$T$478,5,0)</f>
        <v>일반상품</v>
      </c>
      <c r="E46" s="70" t="str">
        <f>VLOOKUP($B46,운송비!$A$1:$T$478,7,0)</f>
        <v>중국</v>
      </c>
      <c r="F46" s="70" t="str">
        <f>VLOOKUP($B46,운송비!$A$1:$T$478,8,0)</f>
        <v>최봉준</v>
      </c>
      <c r="G46" s="112">
        <f>VLOOKUP($B46,구매현황!$A$4:$B$10000,2,0)</f>
        <v>299334</v>
      </c>
      <c r="H46" s="63">
        <f>VLOOKUP($B46,운송비현황!$A$4:$E$8669,2,0)</f>
        <v>57000</v>
      </c>
      <c r="I46" s="63">
        <f>VLOOKUP($B46,운송비현황!$A$4:$E$8669,3,0)</f>
        <v>6</v>
      </c>
      <c r="J46" s="63">
        <f>VLOOKUP($B46,운송비현황!$A$4:$E$8669,4,0)</f>
        <v>853860</v>
      </c>
      <c r="K46" s="63">
        <f>VLOOKUP($B46,운송비현황!$A$4:$E$8669,5,0)</f>
        <v>0</v>
      </c>
      <c r="L46" s="69">
        <v>0</v>
      </c>
      <c r="M46" s="103">
        <f t="shared" si="9"/>
        <v>115319</v>
      </c>
      <c r="N46" s="103">
        <f t="shared" si="10"/>
        <v>1268513</v>
      </c>
      <c r="O46" s="107" t="str">
        <f t="shared" si="11"/>
        <v>10%</v>
      </c>
    </row>
    <row r="47" spans="1:15" s="84" customFormat="1">
      <c r="A47" s="86" t="str">
        <f t="shared" si="8"/>
        <v>SK지오센트릭</v>
      </c>
      <c r="B47" s="164" t="s">
        <v>10149</v>
      </c>
      <c r="C47" s="70" t="str">
        <f>VLOOKUP($B47,운송비!$A$1:$T$478,3,0)</f>
        <v>SK지오센트릭</v>
      </c>
      <c r="D47" s="70" t="str">
        <f>VLOOKUP($B47,운송비!$A$1:$T$478,5,0)</f>
        <v>일반상품</v>
      </c>
      <c r="E47" s="70" t="str">
        <f>VLOOKUP($B47,운송비!$A$1:$T$478,7,0)</f>
        <v>중국</v>
      </c>
      <c r="F47" s="70" t="str">
        <f>VLOOKUP($B47,운송비!$A$1:$T$478,8,0)</f>
        <v>송방언</v>
      </c>
      <c r="G47" s="112">
        <f>VLOOKUP($B47,구매현황!$A$4:$B$10000,2,0)</f>
        <v>299930</v>
      </c>
      <c r="H47" s="63">
        <f>VLOOKUP($B47,운송비현황!$A$4:$E$8669,2,0)</f>
        <v>31000</v>
      </c>
      <c r="I47" s="63">
        <f>VLOOKUP($B47,운송비현황!$A$4:$E$8669,3,0)</f>
        <v>3</v>
      </c>
      <c r="J47" s="63">
        <f>VLOOKUP($B47,운송비현황!$A$4:$E$8669,4,0)</f>
        <v>464380</v>
      </c>
      <c r="K47" s="63">
        <f>VLOOKUP($B47,운송비현황!$A$4:$E$8669,5,0)</f>
        <v>0</v>
      </c>
      <c r="L47" s="69">
        <v>0</v>
      </c>
      <c r="M47" s="103">
        <f t="shared" si="9"/>
        <v>76431</v>
      </c>
      <c r="N47" s="103">
        <f t="shared" si="10"/>
        <v>840741</v>
      </c>
      <c r="O47" s="107" t="str">
        <f t="shared" si="11"/>
        <v>10%</v>
      </c>
    </row>
    <row r="48" spans="1:15" s="84" customFormat="1">
      <c r="A48" s="86" t="str">
        <f t="shared" si="8"/>
        <v>SK온</v>
      </c>
      <c r="B48" s="164" t="s">
        <v>10150</v>
      </c>
      <c r="C48" s="70" t="str">
        <f>VLOOKUP($B48,운송비!$A$1:$T$478,3,0)</f>
        <v>SK온</v>
      </c>
      <c r="D48" s="70" t="str">
        <f>VLOOKUP($B48,운송비!$A$1:$T$478,5,0)</f>
        <v>일반상품</v>
      </c>
      <c r="E48" s="70" t="str">
        <f>VLOOKUP($B48,운송비!$A$1:$T$478,7,0)</f>
        <v>헝가리</v>
      </c>
      <c r="F48" s="70" t="str">
        <f>VLOOKUP($B48,운송비!$A$1:$T$478,8,0)</f>
        <v>윤강노</v>
      </c>
      <c r="G48" s="112">
        <f>VLOOKUP($B48,구매현황!$A$4:$B$10000,2,0)</f>
        <v>244568</v>
      </c>
      <c r="H48" s="63">
        <f>VLOOKUP($B48,운송비현황!$A$4:$E$8669,2,0)</f>
        <v>40000</v>
      </c>
      <c r="I48" s="63">
        <f>VLOOKUP($B48,운송비현황!$A$4:$E$8669,3,0)</f>
        <v>5</v>
      </c>
      <c r="J48" s="63">
        <f>VLOOKUP($B48,운송비현황!$A$4:$E$8669,4,0)</f>
        <v>1184000</v>
      </c>
      <c r="K48" s="63">
        <f>VLOOKUP($B48,운송비현황!$A$4:$E$8669,5,0)</f>
        <v>0</v>
      </c>
      <c r="L48" s="69">
        <v>0</v>
      </c>
      <c r="M48" s="103">
        <f t="shared" si="9"/>
        <v>142857</v>
      </c>
      <c r="N48" s="103">
        <f t="shared" si="10"/>
        <v>1571425</v>
      </c>
      <c r="O48" s="107" t="str">
        <f t="shared" si="11"/>
        <v>10%</v>
      </c>
    </row>
    <row r="49" spans="1:15" s="84" customFormat="1">
      <c r="A49" s="86" t="str">
        <f t="shared" si="8"/>
        <v>SK온</v>
      </c>
      <c r="B49" s="164" t="s">
        <v>10151</v>
      </c>
      <c r="C49" s="70" t="str">
        <f>VLOOKUP($B49,운송비!$A$1:$T$478,3,0)</f>
        <v>SK온</v>
      </c>
      <c r="D49" s="70" t="str">
        <f>VLOOKUP($B49,운송비!$A$1:$T$478,5,0)</f>
        <v>일반상품</v>
      </c>
      <c r="E49" s="70" t="str">
        <f>VLOOKUP($B49,운송비!$A$1:$T$478,7,0)</f>
        <v>중국</v>
      </c>
      <c r="F49" s="70" t="str">
        <f>VLOOKUP($B49,운송비!$A$1:$T$478,8,0)</f>
        <v>김찬주</v>
      </c>
      <c r="G49" s="112">
        <f>VLOOKUP($B49,구매현황!$A$4:$B$10000,2,0)</f>
        <v>141890</v>
      </c>
      <c r="H49" s="63">
        <f>VLOOKUP($B49,운송비현황!$A$4:$E$8669,2,0)</f>
        <v>7000</v>
      </c>
      <c r="I49" s="63">
        <f>VLOOKUP($B49,운송비현황!$A$4:$E$8669,3,0)</f>
        <v>1</v>
      </c>
      <c r="J49" s="63">
        <f>VLOOKUP($B49,운송비현황!$A$4:$E$8669,4,0)</f>
        <v>104860</v>
      </c>
      <c r="K49" s="63">
        <f>VLOOKUP($B49,운송비현황!$A$4:$E$8669,5,0)</f>
        <v>0</v>
      </c>
      <c r="L49" s="69">
        <v>0</v>
      </c>
      <c r="M49" s="103">
        <f t="shared" si="9"/>
        <v>24675</v>
      </c>
      <c r="N49" s="103">
        <f t="shared" si="10"/>
        <v>271425</v>
      </c>
      <c r="O49" s="107" t="str">
        <f t="shared" si="11"/>
        <v>10%</v>
      </c>
    </row>
    <row r="50" spans="1:15" s="84" customFormat="1">
      <c r="A50" s="86" t="str">
        <f t="shared" si="8"/>
        <v>SK온</v>
      </c>
      <c r="B50" s="164" t="s">
        <v>10152</v>
      </c>
      <c r="C50" s="70" t="str">
        <f>VLOOKUP($B50,운송비!$A$1:$T$478,3,0)</f>
        <v>SK온</v>
      </c>
      <c r="D50" s="70" t="str">
        <f>VLOOKUP($B50,운송비!$A$1:$T$478,5,0)</f>
        <v>일반상품</v>
      </c>
      <c r="E50" s="70" t="str">
        <f>VLOOKUP($B50,운송비!$A$1:$T$478,7,0)</f>
        <v>중국</v>
      </c>
      <c r="F50" s="70" t="str">
        <f>VLOOKUP($B50,운송비!$A$1:$T$478,8,0)</f>
        <v>임춘</v>
      </c>
      <c r="G50" s="112">
        <f>VLOOKUP($B50,구매현황!$A$4:$B$10000,2,0)</f>
        <v>251370</v>
      </c>
      <c r="H50" s="63">
        <f>VLOOKUP($B50,운송비현황!$A$4:$E$8669,2,0)</f>
        <v>32000</v>
      </c>
      <c r="I50" s="63">
        <f>VLOOKUP($B50,운송비현황!$A$4:$E$8669,3,0)</f>
        <v>4</v>
      </c>
      <c r="J50" s="63">
        <f>VLOOKUP($B50,운송비현황!$A$4:$E$8669,4,0)</f>
        <v>479360</v>
      </c>
      <c r="K50" s="63">
        <f>VLOOKUP($B50,운송비현황!$A$4:$E$8669,5,0)</f>
        <v>0</v>
      </c>
      <c r="L50" s="69">
        <v>0</v>
      </c>
      <c r="M50" s="103">
        <f t="shared" si="9"/>
        <v>73073</v>
      </c>
      <c r="N50" s="103">
        <f t="shared" si="10"/>
        <v>803803</v>
      </c>
      <c r="O50" s="107" t="str">
        <f t="shared" si="11"/>
        <v>10%</v>
      </c>
    </row>
    <row r="51" spans="1:15" s="84" customFormat="1">
      <c r="A51" s="86" t="str">
        <f t="shared" si="8"/>
        <v>SK온</v>
      </c>
      <c r="B51" s="164" t="s">
        <v>10153</v>
      </c>
      <c r="C51" s="70" t="str">
        <f>VLOOKUP($B51,운송비!$A$1:$T$478,3,0)</f>
        <v>SK온</v>
      </c>
      <c r="D51" s="70" t="str">
        <f>VLOOKUP($B51,운송비!$A$1:$T$478,5,0)</f>
        <v>일반상품</v>
      </c>
      <c r="E51" s="70" t="str">
        <f>VLOOKUP($B51,운송비!$A$1:$T$478,7,0)</f>
        <v>중국</v>
      </c>
      <c r="F51" s="70" t="str">
        <f>VLOOKUP($B51,운송비!$A$1:$T$478,8,0)</f>
        <v>신재오</v>
      </c>
      <c r="G51" s="112">
        <f>VLOOKUP($B51,구매현황!$A$4:$B$10000,2,0)</f>
        <v>299920</v>
      </c>
      <c r="H51" s="63">
        <f>VLOOKUP($B51,운송비현황!$A$4:$E$8669,2,0)</f>
        <v>47000</v>
      </c>
      <c r="I51" s="63">
        <f>VLOOKUP($B51,운송비현황!$A$4:$E$8669,3,0)</f>
        <v>5</v>
      </c>
      <c r="J51" s="63">
        <f>VLOOKUP($B51,운송비현황!$A$4:$E$8669,4,0)</f>
        <v>704060</v>
      </c>
      <c r="K51" s="63">
        <f>VLOOKUP($B51,운송비현황!$A$4:$E$8669,5,0)</f>
        <v>0</v>
      </c>
      <c r="L51" s="69">
        <v>0</v>
      </c>
      <c r="M51" s="103">
        <f t="shared" si="9"/>
        <v>100398</v>
      </c>
      <c r="N51" s="103">
        <f t="shared" si="10"/>
        <v>1104378</v>
      </c>
      <c r="O51" s="107" t="str">
        <f t="shared" si="11"/>
        <v>10%</v>
      </c>
    </row>
    <row r="52" spans="1:15" s="84" customFormat="1">
      <c r="A52" s="86" t="str">
        <f t="shared" si="8"/>
        <v>SK루브리컨츠</v>
      </c>
      <c r="B52" s="164" t="s">
        <v>10154</v>
      </c>
      <c r="C52" s="70" t="str">
        <f>VLOOKUP($B52,운송비!$A$1:$T$478,3,0)</f>
        <v>SK루브리컨츠</v>
      </c>
      <c r="D52" s="70" t="str">
        <f>VLOOKUP($B52,운송비!$A$1:$T$478,5,0)</f>
        <v>일반상품</v>
      </c>
      <c r="E52" s="70" t="str">
        <f>VLOOKUP($B52,운송비!$A$1:$T$478,7,0)</f>
        <v>인도네시아</v>
      </c>
      <c r="F52" s="70" t="str">
        <f>VLOOKUP($B52,운송비!$A$1:$T$478,8,0)</f>
        <v>이욱</v>
      </c>
      <c r="G52" s="112">
        <f>VLOOKUP($B52,구매현황!$A$4:$B$10000,2,0)</f>
        <v>299804</v>
      </c>
      <c r="H52" s="63">
        <f>VLOOKUP($B52,운송비현황!$A$4:$E$8669,2,0)</f>
        <v>49000</v>
      </c>
      <c r="I52" s="63">
        <f>VLOOKUP($B52,운송비현황!$A$4:$E$8669,3,0)</f>
        <v>7</v>
      </c>
      <c r="J52" s="63">
        <f>VLOOKUP($B52,운송비현황!$A$4:$E$8669,4,0)</f>
        <v>1101520</v>
      </c>
      <c r="K52" s="63">
        <f>VLOOKUP($B52,운송비현황!$A$4:$E$8669,5,0)</f>
        <v>0</v>
      </c>
      <c r="L52" s="69">
        <v>0</v>
      </c>
      <c r="M52" s="103">
        <f t="shared" si="9"/>
        <v>140132</v>
      </c>
      <c r="N52" s="103">
        <f t="shared" si="10"/>
        <v>1541456</v>
      </c>
      <c r="O52" s="107" t="str">
        <f t="shared" si="11"/>
        <v>10%</v>
      </c>
    </row>
    <row r="53" spans="1:15" s="84" customFormat="1">
      <c r="A53" s="86" t="str">
        <f t="shared" si="8"/>
        <v>SK온</v>
      </c>
      <c r="B53" s="164" t="s">
        <v>10155</v>
      </c>
      <c r="C53" s="70" t="str">
        <f>VLOOKUP($B53,운송비!$A$1:$T$478,3,0)</f>
        <v>SK온</v>
      </c>
      <c r="D53" s="70" t="str">
        <f>VLOOKUP($B53,운송비!$A$1:$T$478,5,0)</f>
        <v>일반상품</v>
      </c>
      <c r="E53" s="70" t="str">
        <f>VLOOKUP($B53,운송비!$A$1:$T$478,7,0)</f>
        <v>중국</v>
      </c>
      <c r="F53" s="70" t="str">
        <f>VLOOKUP($B53,운송비!$A$1:$T$478,8,0)</f>
        <v>채의석</v>
      </c>
      <c r="G53" s="112">
        <f>VLOOKUP($B53,구매현황!$A$4:$B$10000,2,0)</f>
        <v>260340</v>
      </c>
      <c r="H53" s="63">
        <f>VLOOKUP($B53,운송비현황!$A$4:$E$8669,2,0)</f>
        <v>30000</v>
      </c>
      <c r="I53" s="63">
        <f>VLOOKUP($B53,운송비현황!$A$4:$E$8669,3,0)</f>
        <v>3</v>
      </c>
      <c r="J53" s="63">
        <f>VLOOKUP($B53,운송비현황!$A$4:$E$8669,4,0)</f>
        <v>449400</v>
      </c>
      <c r="K53" s="63">
        <f>VLOOKUP($B53,운송비현황!$A$4:$E$8669,5,0)</f>
        <v>0</v>
      </c>
      <c r="L53" s="69">
        <v>0</v>
      </c>
      <c r="M53" s="103">
        <f t="shared" si="9"/>
        <v>70974</v>
      </c>
      <c r="N53" s="103">
        <f t="shared" si="10"/>
        <v>780714</v>
      </c>
      <c r="O53" s="107" t="str">
        <f t="shared" si="11"/>
        <v>10%</v>
      </c>
    </row>
    <row r="54" spans="1:15" s="84" customFormat="1">
      <c r="A54" s="86" t="str">
        <f t="shared" si="8"/>
        <v>SK지오센트릭</v>
      </c>
      <c r="B54" s="164" t="s">
        <v>10156</v>
      </c>
      <c r="C54" s="70" t="str">
        <f>VLOOKUP($B54,운송비!$A$1:$T$478,3,0)</f>
        <v>SK지오센트릭</v>
      </c>
      <c r="D54" s="70" t="str">
        <f>VLOOKUP($B54,운송비!$A$1:$T$478,5,0)</f>
        <v>일반상품</v>
      </c>
      <c r="E54" s="70" t="str">
        <f>VLOOKUP($B54,운송비!$A$1:$T$478,7,0)</f>
        <v>중국</v>
      </c>
      <c r="F54" s="70" t="str">
        <f>VLOOKUP($B54,운송비!$A$1:$T$478,8,0)</f>
        <v>김성열</v>
      </c>
      <c r="G54" s="112">
        <f>VLOOKUP($B54,구매현황!$A$4:$B$10000,2,0)</f>
        <v>299930</v>
      </c>
      <c r="H54" s="63">
        <f>VLOOKUP($B54,운송비현황!$A$4:$E$8669,2,0)</f>
        <v>26000</v>
      </c>
      <c r="I54" s="63">
        <f>VLOOKUP($B54,운송비현황!$A$4:$E$8669,3,0)</f>
        <v>3</v>
      </c>
      <c r="J54" s="63">
        <f>VLOOKUP($B54,운송비현황!$A$4:$E$8669,4,0)</f>
        <v>389480</v>
      </c>
      <c r="K54" s="63">
        <f>VLOOKUP($B54,운송비현황!$A$4:$E$8669,5,0)</f>
        <v>0</v>
      </c>
      <c r="L54" s="69">
        <v>0</v>
      </c>
      <c r="M54" s="103">
        <f t="shared" si="9"/>
        <v>68941</v>
      </c>
      <c r="N54" s="103">
        <f t="shared" si="10"/>
        <v>758351</v>
      </c>
      <c r="O54" s="107" t="str">
        <f t="shared" si="11"/>
        <v>10%</v>
      </c>
    </row>
    <row r="55" spans="1:15" s="84" customFormat="1">
      <c r="A55" s="86" t="str">
        <f t="shared" si="8"/>
        <v>SK지오센트릭</v>
      </c>
      <c r="B55" s="164" t="s">
        <v>10157</v>
      </c>
      <c r="C55" s="70" t="str">
        <f>VLOOKUP($B55,운송비!$A$1:$T$478,3,0)</f>
        <v>SK지오센트릭</v>
      </c>
      <c r="D55" s="70" t="str">
        <f>VLOOKUP($B55,운송비!$A$1:$T$478,5,0)</f>
        <v>일반상품</v>
      </c>
      <c r="E55" s="70" t="str">
        <f>VLOOKUP($B55,운송비!$A$1:$T$478,7,0)</f>
        <v>중국</v>
      </c>
      <c r="F55" s="70" t="str">
        <f>VLOOKUP($B55,운송비!$A$1:$T$478,8,0)</f>
        <v>ZhengXue</v>
      </c>
      <c r="G55" s="112">
        <f>VLOOKUP($B55,구매현황!$A$4:$B$10000,2,0)</f>
        <v>299560</v>
      </c>
      <c r="H55" s="63">
        <f>VLOOKUP($B55,운송비현황!$A$4:$E$8669,2,0)</f>
        <v>23000</v>
      </c>
      <c r="I55" s="63">
        <f>VLOOKUP($B55,운송비현황!$A$4:$E$8669,3,0)</f>
        <v>2</v>
      </c>
      <c r="J55" s="63">
        <f>VLOOKUP($B55,운송비현황!$A$4:$E$8669,4,0)</f>
        <v>344540</v>
      </c>
      <c r="K55" s="63">
        <f>VLOOKUP($B55,운송비현황!$A$4:$E$8669,5,0)</f>
        <v>0</v>
      </c>
      <c r="L55" s="69">
        <v>0</v>
      </c>
      <c r="M55" s="103">
        <f t="shared" si="9"/>
        <v>64410</v>
      </c>
      <c r="N55" s="103">
        <f t="shared" si="10"/>
        <v>708510</v>
      </c>
      <c r="O55" s="107" t="str">
        <f t="shared" si="11"/>
        <v>10%</v>
      </c>
    </row>
    <row r="56" spans="1:15" s="84" customFormat="1">
      <c r="A56" s="86" t="str">
        <f t="shared" si="8"/>
        <v>SK온</v>
      </c>
      <c r="B56" s="164" t="s">
        <v>10158</v>
      </c>
      <c r="C56" s="70" t="str">
        <f>VLOOKUP($B56,운송비!$A$1:$T$478,3,0)</f>
        <v>SK온</v>
      </c>
      <c r="D56" s="70" t="str">
        <f>VLOOKUP($B56,운송비!$A$1:$T$478,5,0)</f>
        <v>일반상품</v>
      </c>
      <c r="E56" s="70" t="str">
        <f>VLOOKUP($B56,운송비!$A$1:$T$478,7,0)</f>
        <v>중국</v>
      </c>
      <c r="F56" s="70" t="str">
        <f>VLOOKUP($B56,운송비!$A$1:$T$478,8,0)</f>
        <v>김준국</v>
      </c>
      <c r="G56" s="112">
        <f>VLOOKUP($B56,구매현황!$A$4:$B$10000,2,0)</f>
        <v>300000</v>
      </c>
      <c r="H56" s="63">
        <f>VLOOKUP($B56,운송비현황!$A$4:$E$8669,2,0)</f>
        <v>57000</v>
      </c>
      <c r="I56" s="63">
        <f>VLOOKUP($B56,운송비현황!$A$4:$E$8669,3,0)</f>
        <v>6</v>
      </c>
      <c r="J56" s="63">
        <f>VLOOKUP($B56,운송비현황!$A$4:$E$8669,4,0)</f>
        <v>853860</v>
      </c>
      <c r="K56" s="63">
        <f>VLOOKUP($B56,운송비현황!$A$4:$E$8669,5,0)</f>
        <v>0</v>
      </c>
      <c r="L56" s="69">
        <v>0</v>
      </c>
      <c r="M56" s="103">
        <f t="shared" si="9"/>
        <v>115386</v>
      </c>
      <c r="N56" s="103">
        <f t="shared" si="10"/>
        <v>1269246</v>
      </c>
      <c r="O56" s="107" t="str">
        <f t="shared" si="11"/>
        <v>10%</v>
      </c>
    </row>
    <row r="57" spans="1:15" s="84" customFormat="1">
      <c r="A57" s="86" t="str">
        <f t="shared" si="8"/>
        <v>SK온</v>
      </c>
      <c r="B57" s="164" t="s">
        <v>10159</v>
      </c>
      <c r="C57" s="70" t="str">
        <f>VLOOKUP($B57,운송비!$A$1:$T$478,3,0)</f>
        <v>SK온</v>
      </c>
      <c r="D57" s="70" t="str">
        <f>VLOOKUP($B57,운송비!$A$1:$T$478,5,0)</f>
        <v>일반상품</v>
      </c>
      <c r="E57" s="70" t="str">
        <f>VLOOKUP($B57,운송비!$A$1:$T$478,7,0)</f>
        <v>중국</v>
      </c>
      <c r="F57" s="70" t="str">
        <f>VLOOKUP($B57,운송비!$A$1:$T$478,8,0)</f>
        <v>임병훈</v>
      </c>
      <c r="G57" s="112">
        <f>VLOOKUP($B57,구매현황!$A$4:$B$10000,2,0)</f>
        <v>165460</v>
      </c>
      <c r="H57" s="63">
        <f>VLOOKUP($B57,운송비현황!$A$4:$E$8669,2,0)</f>
        <v>25000</v>
      </c>
      <c r="I57" s="63">
        <f>VLOOKUP($B57,운송비현황!$A$4:$E$8669,3,0)</f>
        <v>3</v>
      </c>
      <c r="J57" s="63">
        <f>VLOOKUP($B57,운송비현황!$A$4:$E$8669,4,0)</f>
        <v>374500</v>
      </c>
      <c r="K57" s="63">
        <f>VLOOKUP($B57,운송비현황!$A$4:$E$8669,5,0)</f>
        <v>0</v>
      </c>
      <c r="L57" s="69">
        <v>0</v>
      </c>
      <c r="M57" s="103">
        <f t="shared" si="9"/>
        <v>53996</v>
      </c>
      <c r="N57" s="103">
        <f t="shared" si="10"/>
        <v>593956</v>
      </c>
      <c r="O57" s="107" t="str">
        <f t="shared" si="11"/>
        <v>10%</v>
      </c>
    </row>
    <row r="58" spans="1:15" s="84" customFormat="1">
      <c r="A58" s="86" t="str">
        <f t="shared" si="8"/>
        <v>SK온</v>
      </c>
      <c r="B58" s="164" t="s">
        <v>10160</v>
      </c>
      <c r="C58" s="70" t="str">
        <f>VLOOKUP($B58,운송비!$A$1:$T$478,3,0)</f>
        <v>SK온</v>
      </c>
      <c r="D58" s="70" t="str">
        <f>VLOOKUP($B58,운송비!$A$1:$T$478,5,0)</f>
        <v>일반상품</v>
      </c>
      <c r="E58" s="70" t="str">
        <f>VLOOKUP($B58,운송비!$A$1:$T$478,7,0)</f>
        <v>중국</v>
      </c>
      <c r="F58" s="70" t="str">
        <f>VLOOKUP($B58,운송비!$A$1:$T$478,8,0)</f>
        <v>하경수</v>
      </c>
      <c r="G58" s="112">
        <f>VLOOKUP($B58,구매현황!$A$4:$B$10000,2,0)</f>
        <v>248810</v>
      </c>
      <c r="H58" s="63">
        <f>VLOOKUP($B58,운송비현황!$A$4:$E$8669,2,0)</f>
        <v>28000</v>
      </c>
      <c r="I58" s="63">
        <f>VLOOKUP($B58,운송비현황!$A$4:$E$8669,3,0)</f>
        <v>3</v>
      </c>
      <c r="J58" s="63">
        <f>VLOOKUP($B58,운송비현황!$A$4:$E$8669,4,0)</f>
        <v>419440</v>
      </c>
      <c r="K58" s="63">
        <f>VLOOKUP($B58,운송비현황!$A$4:$E$8669,5,0)</f>
        <v>0</v>
      </c>
      <c r="L58" s="69">
        <v>0</v>
      </c>
      <c r="M58" s="103">
        <f t="shared" si="9"/>
        <v>66825</v>
      </c>
      <c r="N58" s="103">
        <f t="shared" si="10"/>
        <v>735075</v>
      </c>
      <c r="O58" s="107" t="str">
        <f t="shared" si="11"/>
        <v>10%</v>
      </c>
    </row>
    <row r="59" spans="1:15" s="84" customFormat="1">
      <c r="A59" s="86" t="str">
        <f t="shared" si="8"/>
        <v>SK온</v>
      </c>
      <c r="B59" s="164" t="s">
        <v>10161</v>
      </c>
      <c r="C59" s="70" t="str">
        <f>VLOOKUP($B59,운송비!$A$1:$T$478,3,0)</f>
        <v>SK온</v>
      </c>
      <c r="D59" s="70" t="str">
        <f>VLOOKUP($B59,운송비!$A$1:$T$478,5,0)</f>
        <v>일반상품</v>
      </c>
      <c r="E59" s="70" t="str">
        <f>VLOOKUP($B59,운송비!$A$1:$T$478,7,0)</f>
        <v>헝가리</v>
      </c>
      <c r="F59" s="70" t="str">
        <f>VLOOKUP($B59,운송비!$A$1:$T$478,8,0)</f>
        <v>이은우</v>
      </c>
      <c r="G59" s="112">
        <f>VLOOKUP($B59,구매현황!$A$4:$B$10000,2,0)</f>
        <v>299940</v>
      </c>
      <c r="H59" s="63">
        <f>VLOOKUP($B59,운송비현황!$A$4:$E$8669,2,0)</f>
        <v>61000</v>
      </c>
      <c r="I59" s="63">
        <f>VLOOKUP($B59,운송비현황!$A$4:$E$8669,3,0)</f>
        <v>7</v>
      </c>
      <c r="J59" s="63">
        <f>VLOOKUP($B59,운송비현황!$A$4:$E$8669,4,0)</f>
        <v>1794050</v>
      </c>
      <c r="K59" s="63">
        <f>VLOOKUP($B59,운송비현황!$A$4:$E$8669,5,0)</f>
        <v>0</v>
      </c>
      <c r="L59" s="69">
        <v>0</v>
      </c>
      <c r="M59" s="103">
        <f t="shared" si="9"/>
        <v>209399</v>
      </c>
      <c r="N59" s="103">
        <f t="shared" si="10"/>
        <v>2303389</v>
      </c>
      <c r="O59" s="107" t="str">
        <f t="shared" si="11"/>
        <v>10%</v>
      </c>
    </row>
    <row r="60" spans="1:15" s="84" customFormat="1">
      <c r="A60" s="86" t="str">
        <f t="shared" si="8"/>
        <v>SK온</v>
      </c>
      <c r="B60" s="164" t="s">
        <v>10162</v>
      </c>
      <c r="C60" s="70" t="str">
        <f>VLOOKUP($B60,운송비!$A$1:$T$478,3,0)</f>
        <v>SK온</v>
      </c>
      <c r="D60" s="70" t="str">
        <f>VLOOKUP($B60,운송비!$A$1:$T$478,5,0)</f>
        <v>일반상품</v>
      </c>
      <c r="E60" s="70" t="str">
        <f>VLOOKUP($B60,운송비!$A$1:$T$478,7,0)</f>
        <v>중국</v>
      </c>
      <c r="F60" s="70" t="str">
        <f>VLOOKUP($B60,운송비!$A$1:$T$478,8,0)</f>
        <v>유지훈</v>
      </c>
      <c r="G60" s="112">
        <f>VLOOKUP($B60,구매현황!$A$4:$B$10000,2,0)</f>
        <v>214391</v>
      </c>
      <c r="H60" s="63">
        <f>VLOOKUP($B60,운송비현황!$A$4:$E$8669,2,0)</f>
        <v>37000</v>
      </c>
      <c r="I60" s="63">
        <f>VLOOKUP($B60,운송비현황!$A$4:$E$8669,3,0)</f>
        <v>4</v>
      </c>
      <c r="J60" s="63">
        <f>VLOOKUP($B60,운송비현황!$A$4:$E$8669,4,0)</f>
        <v>554260</v>
      </c>
      <c r="K60" s="63">
        <f>VLOOKUP($B60,운송비현황!$A$4:$E$8669,5,0)</f>
        <v>0</v>
      </c>
      <c r="L60" s="69">
        <v>0</v>
      </c>
      <c r="M60" s="103">
        <f t="shared" si="9"/>
        <v>76865</v>
      </c>
      <c r="N60" s="103">
        <f t="shared" si="10"/>
        <v>845516</v>
      </c>
      <c r="O60" s="107" t="str">
        <f t="shared" si="11"/>
        <v>10%</v>
      </c>
    </row>
    <row r="61" spans="1:15" s="84" customFormat="1">
      <c r="A61" s="86" t="str">
        <f t="shared" si="8"/>
        <v>SK온</v>
      </c>
      <c r="B61" s="164" t="s">
        <v>10163</v>
      </c>
      <c r="C61" s="70" t="str">
        <f>VLOOKUP($B61,운송비!$A$1:$T$478,3,0)</f>
        <v>SK온</v>
      </c>
      <c r="D61" s="70" t="str">
        <f>VLOOKUP($B61,운송비!$A$1:$T$478,5,0)</f>
        <v>일반상품</v>
      </c>
      <c r="E61" s="70" t="str">
        <f>VLOOKUP($B61,운송비!$A$1:$T$478,7,0)</f>
        <v>중국</v>
      </c>
      <c r="F61" s="70" t="str">
        <f>VLOOKUP($B61,운송비!$A$1:$T$478,8,0)</f>
        <v>장영익</v>
      </c>
      <c r="G61" s="112">
        <f>VLOOKUP($B61,구매현황!$A$4:$B$10000,2,0)</f>
        <v>15880</v>
      </c>
      <c r="H61" s="63">
        <f>VLOOKUP($B61,운송비현황!$A$4:$E$8669,2,0)</f>
        <v>5000</v>
      </c>
      <c r="I61" s="63">
        <f>VLOOKUP($B61,운송비현황!$A$4:$E$8669,3,0)</f>
        <v>1</v>
      </c>
      <c r="J61" s="63">
        <f>VLOOKUP($B61,운송비현황!$A$4:$E$8669,4,0)</f>
        <v>74900</v>
      </c>
      <c r="K61" s="63">
        <f>VLOOKUP($B61,운송비현황!$A$4:$E$8669,5,0)</f>
        <v>0</v>
      </c>
      <c r="L61" s="69">
        <v>0</v>
      </c>
      <c r="M61" s="103">
        <f t="shared" si="9"/>
        <v>9078</v>
      </c>
      <c r="N61" s="103">
        <f t="shared" si="10"/>
        <v>99858</v>
      </c>
      <c r="O61" s="107" t="str">
        <f t="shared" si="11"/>
        <v>10%</v>
      </c>
    </row>
    <row r="62" spans="1:15" s="84" customFormat="1">
      <c r="A62" s="86" t="str">
        <f t="shared" si="8"/>
        <v>SK온</v>
      </c>
      <c r="B62" s="164" t="s">
        <v>10164</v>
      </c>
      <c r="C62" s="70" t="str">
        <f>VLOOKUP($B62,운송비!$A$1:$T$478,3,0)</f>
        <v>SK온</v>
      </c>
      <c r="D62" s="70" t="str">
        <f>VLOOKUP($B62,운송비!$A$1:$T$478,5,0)</f>
        <v>일반상품</v>
      </c>
      <c r="E62" s="70" t="str">
        <f>VLOOKUP($B62,운송비!$A$1:$T$478,7,0)</f>
        <v>헝가리</v>
      </c>
      <c r="F62" s="70" t="str">
        <f>VLOOKUP($B62,운송비!$A$1:$T$478,8,0)</f>
        <v>박신범</v>
      </c>
      <c r="G62" s="112">
        <f>VLOOKUP($B62,구매현황!$A$4:$B$10000,2,0)</f>
        <v>299440</v>
      </c>
      <c r="H62" s="63">
        <f>VLOOKUP($B62,운송비현황!$A$4:$E$8669,2,0)</f>
        <v>45000</v>
      </c>
      <c r="I62" s="63">
        <f>VLOOKUP($B62,운송비현황!$A$4:$E$8669,3,0)</f>
        <v>5</v>
      </c>
      <c r="J62" s="63">
        <f>VLOOKUP($B62,운송비현황!$A$4:$E$8669,4,0)</f>
        <v>1329250</v>
      </c>
      <c r="K62" s="63">
        <f>VLOOKUP($B62,운송비현황!$A$4:$E$8669,5,0)</f>
        <v>0</v>
      </c>
      <c r="L62" s="69">
        <v>0</v>
      </c>
      <c r="M62" s="103">
        <f t="shared" si="9"/>
        <v>162869</v>
      </c>
      <c r="N62" s="103">
        <f t="shared" si="10"/>
        <v>1791559</v>
      </c>
      <c r="O62" s="107" t="str">
        <f t="shared" si="11"/>
        <v>10%</v>
      </c>
    </row>
    <row r="63" spans="1:15" s="84" customFormat="1">
      <c r="A63" s="86" t="str">
        <f t="shared" si="8"/>
        <v>SK온</v>
      </c>
      <c r="B63" s="164" t="s">
        <v>10165</v>
      </c>
      <c r="C63" s="70" t="str">
        <f>VLOOKUP($B63,운송비!$A$1:$T$478,3,0)</f>
        <v>SK온</v>
      </c>
      <c r="D63" s="70" t="str">
        <f>VLOOKUP($B63,운송비!$A$1:$T$478,5,0)</f>
        <v>일반상품</v>
      </c>
      <c r="E63" s="70" t="str">
        <f>VLOOKUP($B63,운송비!$A$1:$T$478,7,0)</f>
        <v>헝가리</v>
      </c>
      <c r="F63" s="70" t="str">
        <f>VLOOKUP($B63,운송비!$A$1:$T$478,8,0)</f>
        <v>서민수</v>
      </c>
      <c r="G63" s="112">
        <f>VLOOKUP($B63,구매현황!$A$4:$B$10000,2,0)</f>
        <v>299870</v>
      </c>
      <c r="H63" s="63">
        <f>VLOOKUP($B63,운송비현황!$A$4:$E$8669,2,0)</f>
        <v>24000</v>
      </c>
      <c r="I63" s="63">
        <f>VLOOKUP($B63,운송비현황!$A$4:$E$8669,3,0)</f>
        <v>3</v>
      </c>
      <c r="J63" s="63">
        <f>VLOOKUP($B63,운송비현황!$A$4:$E$8669,4,0)</f>
        <v>719200</v>
      </c>
      <c r="K63" s="63">
        <f>VLOOKUP($B63,운송비현황!$A$4:$E$8669,5,0)</f>
        <v>0</v>
      </c>
      <c r="L63" s="69">
        <v>0</v>
      </c>
      <c r="M63" s="103">
        <f t="shared" si="9"/>
        <v>101907</v>
      </c>
      <c r="N63" s="103">
        <f t="shared" si="10"/>
        <v>1120977</v>
      </c>
      <c r="O63" s="107" t="str">
        <f t="shared" si="11"/>
        <v>10%</v>
      </c>
    </row>
    <row r="64" spans="1:15" s="84" customFormat="1">
      <c r="A64" s="86" t="str">
        <f t="shared" si="8"/>
        <v>SK온</v>
      </c>
      <c r="B64" s="164" t="s">
        <v>10166</v>
      </c>
      <c r="C64" s="70" t="str">
        <f>VLOOKUP($B64,운송비!$A$1:$T$478,3,0)</f>
        <v>SK온</v>
      </c>
      <c r="D64" s="70" t="str">
        <f>VLOOKUP($B64,운송비!$A$1:$T$478,5,0)</f>
        <v>일반상품</v>
      </c>
      <c r="E64" s="70" t="str">
        <f>VLOOKUP($B64,운송비!$A$1:$T$478,7,0)</f>
        <v>헝가리</v>
      </c>
      <c r="F64" s="70" t="str">
        <f>VLOOKUP($B64,운송비!$A$1:$T$478,8,0)</f>
        <v>이태기</v>
      </c>
      <c r="G64" s="112">
        <f>VLOOKUP($B64,구매현황!$A$4:$B$10000,2,0)</f>
        <v>299972</v>
      </c>
      <c r="H64" s="63">
        <f>VLOOKUP($B64,운송비현황!$A$4:$E$8669,2,0)</f>
        <v>42000</v>
      </c>
      <c r="I64" s="63">
        <f>VLOOKUP($B64,운송비현황!$A$4:$E$8669,3,0)</f>
        <v>6</v>
      </c>
      <c r="J64" s="63">
        <f>VLOOKUP($B64,운송비현황!$A$4:$E$8669,4,0)</f>
        <v>1242100</v>
      </c>
      <c r="K64" s="63">
        <f>VLOOKUP($B64,운송비현황!$A$4:$E$8669,5,0)</f>
        <v>0</v>
      </c>
      <c r="L64" s="69">
        <v>0</v>
      </c>
      <c r="M64" s="103">
        <f t="shared" si="9"/>
        <v>154207</v>
      </c>
      <c r="N64" s="103">
        <f t="shared" si="10"/>
        <v>1696279</v>
      </c>
      <c r="O64" s="107" t="str">
        <f t="shared" si="11"/>
        <v>10%</v>
      </c>
    </row>
    <row r="65" spans="1:15" s="84" customFormat="1">
      <c r="A65" s="86" t="str">
        <f t="shared" si="8"/>
        <v>SK온</v>
      </c>
      <c r="B65" s="164" t="s">
        <v>10167</v>
      </c>
      <c r="C65" s="70" t="str">
        <f>VLOOKUP($B65,운송비!$A$1:$T$478,3,0)</f>
        <v>SK온</v>
      </c>
      <c r="D65" s="70" t="str">
        <f>VLOOKUP($B65,운송비!$A$1:$T$478,5,0)</f>
        <v>일반상품</v>
      </c>
      <c r="E65" s="70" t="str">
        <f>VLOOKUP($B65,운송비!$A$1:$T$478,7,0)</f>
        <v>헝가리</v>
      </c>
      <c r="F65" s="70" t="str">
        <f>VLOOKUP($B65,운송비!$A$1:$T$478,8,0)</f>
        <v>윤옥근</v>
      </c>
      <c r="G65" s="112">
        <f>VLOOKUP($B65,구매현황!$A$4:$B$10000,2,0)</f>
        <v>299824</v>
      </c>
      <c r="H65" s="63">
        <f>VLOOKUP($B65,운송비현황!$A$4:$E$8669,2,0)</f>
        <v>41000</v>
      </c>
      <c r="I65" s="63">
        <f>VLOOKUP($B65,운송비현황!$A$4:$E$8669,3,0)</f>
        <v>4</v>
      </c>
      <c r="J65" s="63">
        <f>VLOOKUP($B65,운송비현황!$A$4:$E$8669,4,0)</f>
        <v>1213050</v>
      </c>
      <c r="K65" s="63">
        <f>VLOOKUP($B65,운송비현황!$A$4:$E$8669,5,0)</f>
        <v>0</v>
      </c>
      <c r="L65" s="69">
        <v>0</v>
      </c>
      <c r="M65" s="103">
        <f t="shared" si="9"/>
        <v>151287</v>
      </c>
      <c r="N65" s="103">
        <f t="shared" si="10"/>
        <v>1664161</v>
      </c>
      <c r="O65" s="107" t="str">
        <f t="shared" si="11"/>
        <v>10%</v>
      </c>
    </row>
    <row r="66" spans="1:15" s="84" customFormat="1">
      <c r="A66" s="86" t="str">
        <f t="shared" si="8"/>
        <v>SK온</v>
      </c>
      <c r="B66" s="164" t="s">
        <v>10168</v>
      </c>
      <c r="C66" s="70" t="str">
        <f>VLOOKUP($B66,운송비!$A$1:$T$478,3,0)</f>
        <v>SK온</v>
      </c>
      <c r="D66" s="70" t="str">
        <f>VLOOKUP($B66,운송비!$A$1:$T$478,5,0)</f>
        <v>일반상품</v>
      </c>
      <c r="E66" s="70" t="str">
        <f>VLOOKUP($B66,운송비!$A$1:$T$478,7,0)</f>
        <v>중국</v>
      </c>
      <c r="F66" s="70" t="str">
        <f>VLOOKUP($B66,운송비!$A$1:$T$478,8,0)</f>
        <v>고재철</v>
      </c>
      <c r="G66" s="112">
        <f>VLOOKUP($B66,구매현황!$A$4:$B$10000,2,0)</f>
        <v>299685</v>
      </c>
      <c r="H66" s="63">
        <f>VLOOKUP($B66,운송비현황!$A$4:$E$8669,2,0)</f>
        <v>36000</v>
      </c>
      <c r="I66" s="63">
        <f>VLOOKUP($B66,운송비현황!$A$4:$E$8669,3,0)</f>
        <v>4</v>
      </c>
      <c r="J66" s="63">
        <f>VLOOKUP($B66,운송비현황!$A$4:$E$8669,4,0)</f>
        <v>539280</v>
      </c>
      <c r="K66" s="63">
        <f>VLOOKUP($B66,운송비현황!$A$4:$E$8669,5,0)</f>
        <v>0</v>
      </c>
      <c r="L66" s="69">
        <v>0</v>
      </c>
      <c r="M66" s="103">
        <f t="shared" si="9"/>
        <v>83897</v>
      </c>
      <c r="N66" s="103">
        <f t="shared" si="10"/>
        <v>922862</v>
      </c>
      <c r="O66" s="107" t="str">
        <f t="shared" si="11"/>
        <v>10%</v>
      </c>
    </row>
    <row r="67" spans="1:15" s="84" customFormat="1">
      <c r="A67" s="86" t="str">
        <f t="shared" si="8"/>
        <v>SK온</v>
      </c>
      <c r="B67" s="164" t="s">
        <v>10169</v>
      </c>
      <c r="C67" s="70" t="str">
        <f>VLOOKUP($B67,운송비!$A$1:$T$478,3,0)</f>
        <v>SK온</v>
      </c>
      <c r="D67" s="70" t="str">
        <f>VLOOKUP($B67,운송비!$A$1:$T$478,5,0)</f>
        <v>일반상품</v>
      </c>
      <c r="E67" s="70" t="str">
        <f>VLOOKUP($B67,운송비!$A$1:$T$478,7,0)</f>
        <v>중국</v>
      </c>
      <c r="F67" s="70" t="str">
        <f>VLOOKUP($B67,운송비!$A$1:$T$478,8,0)</f>
        <v>박태현</v>
      </c>
      <c r="G67" s="112">
        <f>VLOOKUP($B67,구매현황!$A$4:$B$10000,2,0)</f>
        <v>286580</v>
      </c>
      <c r="H67" s="63">
        <f>VLOOKUP($B67,운송비현황!$A$4:$E$8669,2,0)</f>
        <v>16000</v>
      </c>
      <c r="I67" s="63">
        <f>VLOOKUP($B67,운송비현황!$A$4:$E$8669,3,0)</f>
        <v>2</v>
      </c>
      <c r="J67" s="63">
        <f>VLOOKUP($B67,운송비현황!$A$4:$E$8669,4,0)</f>
        <v>239680</v>
      </c>
      <c r="K67" s="63">
        <f>VLOOKUP($B67,운송비현황!$A$4:$E$8669,5,0)</f>
        <v>0</v>
      </c>
      <c r="L67" s="69">
        <v>0</v>
      </c>
      <c r="M67" s="103">
        <f t="shared" si="9"/>
        <v>52626</v>
      </c>
      <c r="N67" s="103">
        <f t="shared" si="10"/>
        <v>578886</v>
      </c>
      <c r="O67" s="107" t="str">
        <f t="shared" si="11"/>
        <v>10%</v>
      </c>
    </row>
    <row r="68" spans="1:15" s="84" customFormat="1">
      <c r="A68" s="86" t="str">
        <f t="shared" si="8"/>
        <v>SK루브리컨츠</v>
      </c>
      <c r="B68" s="164" t="s">
        <v>10170</v>
      </c>
      <c r="C68" s="70" t="str">
        <f>VLOOKUP($B68,운송비!$A$1:$T$478,3,0)</f>
        <v>SK루브리컨츠</v>
      </c>
      <c r="D68" s="70" t="str">
        <f>VLOOKUP($B68,운송비!$A$1:$T$478,5,0)</f>
        <v>일반상품</v>
      </c>
      <c r="E68" s="70" t="str">
        <f>VLOOKUP($B68,운송비!$A$1:$T$478,7,0)</f>
        <v>인도네시아</v>
      </c>
      <c r="F68" s="70" t="str">
        <f>VLOOKUP($B68,운송비!$A$1:$T$478,8,0)</f>
        <v>이진환</v>
      </c>
      <c r="G68" s="112">
        <f>VLOOKUP($B68,구매현황!$A$4:$B$10000,2,0)</f>
        <v>299926</v>
      </c>
      <c r="H68" s="63">
        <f>VLOOKUP($B68,운송비현황!$A$4:$E$8669,2,0)</f>
        <v>47000</v>
      </c>
      <c r="I68" s="63">
        <f>VLOOKUP($B68,운송비현황!$A$4:$E$8669,3,0)</f>
        <v>6</v>
      </c>
      <c r="J68" s="63">
        <f>VLOOKUP($B68,운송비현황!$A$4:$E$8669,4,0)</f>
        <v>1056560</v>
      </c>
      <c r="K68" s="63">
        <f>VLOOKUP($B68,운송비현황!$A$4:$E$8669,5,0)</f>
        <v>0</v>
      </c>
      <c r="L68" s="69">
        <v>0</v>
      </c>
      <c r="M68" s="103">
        <f t="shared" si="9"/>
        <v>135649</v>
      </c>
      <c r="N68" s="103">
        <f t="shared" si="10"/>
        <v>1492135</v>
      </c>
      <c r="O68" s="107" t="str">
        <f t="shared" si="11"/>
        <v>10%</v>
      </c>
    </row>
    <row r="69" spans="1:15" s="84" customFormat="1">
      <c r="A69" s="86" t="str">
        <f t="shared" si="8"/>
        <v>SK온</v>
      </c>
      <c r="B69" s="164" t="s">
        <v>10171</v>
      </c>
      <c r="C69" s="70" t="str">
        <f>VLOOKUP($B69,운송비!$A$1:$T$478,3,0)</f>
        <v>SK온</v>
      </c>
      <c r="D69" s="70" t="str">
        <f>VLOOKUP($B69,운송비!$A$1:$T$478,5,0)</f>
        <v>일반상품</v>
      </c>
      <c r="E69" s="70" t="str">
        <f>VLOOKUP($B69,운송비!$A$1:$T$478,7,0)</f>
        <v>헝가리</v>
      </c>
      <c r="F69" s="70" t="str">
        <f>VLOOKUP($B69,운송비!$A$1:$T$478,8,0)</f>
        <v>마승환</v>
      </c>
      <c r="G69" s="112">
        <f>VLOOKUP($B69,구매현황!$A$4:$B$10000,2,0)</f>
        <v>299886</v>
      </c>
      <c r="H69" s="63">
        <f>VLOOKUP($B69,운송비현황!$A$4:$E$8669,2,0)</f>
        <v>39000</v>
      </c>
      <c r="I69" s="63">
        <f>VLOOKUP($B69,운송비현황!$A$4:$E$8669,3,0)</f>
        <v>5</v>
      </c>
      <c r="J69" s="63">
        <f>VLOOKUP($B69,운송비현황!$A$4:$E$8669,4,0)</f>
        <v>1154950</v>
      </c>
      <c r="K69" s="63">
        <f>VLOOKUP($B69,운송비현황!$A$4:$E$8669,5,0)</f>
        <v>0</v>
      </c>
      <c r="L69" s="69">
        <v>0</v>
      </c>
      <c r="M69" s="103">
        <f t="shared" si="9"/>
        <v>145484</v>
      </c>
      <c r="N69" s="103">
        <f t="shared" si="10"/>
        <v>1600320</v>
      </c>
      <c r="O69" s="107" t="str">
        <f t="shared" si="11"/>
        <v>10%</v>
      </c>
    </row>
    <row r="70" spans="1:15" s="84" customFormat="1">
      <c r="A70" s="86" t="str">
        <f t="shared" si="8"/>
        <v>SK온</v>
      </c>
      <c r="B70" s="164" t="s">
        <v>10172</v>
      </c>
      <c r="C70" s="70" t="str">
        <f>VLOOKUP($B70,운송비!$A$1:$T$478,3,0)</f>
        <v>SK온</v>
      </c>
      <c r="D70" s="70" t="str">
        <f>VLOOKUP($B70,운송비!$A$1:$T$478,5,0)</f>
        <v>일반상품</v>
      </c>
      <c r="E70" s="70" t="str">
        <f>VLOOKUP($B70,운송비!$A$1:$T$478,7,0)</f>
        <v>중국</v>
      </c>
      <c r="F70" s="70" t="str">
        <f>VLOOKUP($B70,운송비!$A$1:$T$478,8,0)</f>
        <v>김효상</v>
      </c>
      <c r="G70" s="112">
        <f>VLOOKUP($B70,구매현황!$A$4:$B$10000,2,0)</f>
        <v>134220</v>
      </c>
      <c r="H70" s="63">
        <f>VLOOKUP($B70,운송비현황!$A$4:$E$8669,2,0)</f>
        <v>4000</v>
      </c>
      <c r="I70" s="63">
        <f>VLOOKUP($B70,운송비현황!$A$4:$E$8669,3,0)</f>
        <v>1</v>
      </c>
      <c r="J70" s="63">
        <f>VLOOKUP($B70,운송비현황!$A$4:$E$8669,4,0)</f>
        <v>59920</v>
      </c>
      <c r="K70" s="63">
        <f>VLOOKUP($B70,운송비현황!$A$4:$E$8669,5,0)</f>
        <v>0</v>
      </c>
      <c r="L70" s="69">
        <v>0</v>
      </c>
      <c r="M70" s="103">
        <f t="shared" si="9"/>
        <v>19414</v>
      </c>
      <c r="N70" s="103">
        <f t="shared" si="10"/>
        <v>213554</v>
      </c>
      <c r="O70" s="107" t="str">
        <f t="shared" si="11"/>
        <v>10%</v>
      </c>
    </row>
    <row r="71" spans="1:15" s="84" customFormat="1">
      <c r="A71" s="86" t="str">
        <f t="shared" si="8"/>
        <v>SK온</v>
      </c>
      <c r="B71" s="164" t="s">
        <v>10173</v>
      </c>
      <c r="C71" s="70" t="str">
        <f>VLOOKUP($B71,운송비!$A$1:$T$478,3,0)</f>
        <v>SK온</v>
      </c>
      <c r="D71" s="70" t="str">
        <f>VLOOKUP($B71,운송비!$A$1:$T$478,5,0)</f>
        <v>일반상품</v>
      </c>
      <c r="E71" s="70" t="str">
        <f>VLOOKUP($B71,운송비!$A$1:$T$478,7,0)</f>
        <v>중국</v>
      </c>
      <c r="F71" s="70" t="str">
        <f>VLOOKUP($B71,운송비!$A$1:$T$478,8,0)</f>
        <v>하장훈</v>
      </c>
      <c r="G71" s="112">
        <f>VLOOKUP($B71,구매현황!$A$4:$B$10000,2,0)</f>
        <v>2780</v>
      </c>
      <c r="H71" s="63">
        <f>VLOOKUP($B71,운송비현황!$A$4:$E$8669,2,0)</f>
        <v>3000</v>
      </c>
      <c r="I71" s="63">
        <f>VLOOKUP($B71,운송비현황!$A$4:$E$8669,3,0)</f>
        <v>1</v>
      </c>
      <c r="J71" s="63">
        <f>VLOOKUP($B71,운송비현황!$A$4:$E$8669,4,0)</f>
        <v>44940</v>
      </c>
      <c r="K71" s="63">
        <f>VLOOKUP($B71,운송비현황!$A$4:$E$8669,5,0)</f>
        <v>0</v>
      </c>
      <c r="L71" s="69">
        <v>0</v>
      </c>
      <c r="M71" s="103">
        <f t="shared" si="9"/>
        <v>4772</v>
      </c>
      <c r="N71" s="103">
        <f t="shared" si="10"/>
        <v>52492</v>
      </c>
      <c r="O71" s="107" t="str">
        <f t="shared" si="11"/>
        <v>10%</v>
      </c>
    </row>
    <row r="72" spans="1:15" s="84" customFormat="1">
      <c r="A72" s="86" t="str">
        <f t="shared" si="8"/>
        <v>SK온</v>
      </c>
      <c r="B72" s="164" t="s">
        <v>10174</v>
      </c>
      <c r="C72" s="70" t="str">
        <f>VLOOKUP($B72,운송비!$A$1:$T$478,3,0)</f>
        <v>SK온</v>
      </c>
      <c r="D72" s="70" t="str">
        <f>VLOOKUP($B72,운송비!$A$1:$T$478,5,0)</f>
        <v>일반상품</v>
      </c>
      <c r="E72" s="70" t="str">
        <f>VLOOKUP($B72,운송비!$A$1:$T$478,7,0)</f>
        <v>헝가리</v>
      </c>
      <c r="F72" s="70" t="str">
        <f>VLOOKUP($B72,운송비!$A$1:$T$478,8,0)</f>
        <v>여수원</v>
      </c>
      <c r="G72" s="112">
        <f>VLOOKUP($B72,구매현황!$A$4:$B$10000,2,0)</f>
        <v>299390</v>
      </c>
      <c r="H72" s="63">
        <f>VLOOKUP($B72,운송비현황!$A$4:$E$8669,2,0)</f>
        <v>28000</v>
      </c>
      <c r="I72" s="63">
        <f>VLOOKUP($B72,운송비현황!$A$4:$E$8669,3,0)</f>
        <v>3</v>
      </c>
      <c r="J72" s="63">
        <f>VLOOKUP($B72,운송비현황!$A$4:$E$8669,4,0)</f>
        <v>835400</v>
      </c>
      <c r="K72" s="63">
        <f>VLOOKUP($B72,운송비현황!$A$4:$E$8669,5,0)</f>
        <v>0</v>
      </c>
      <c r="L72" s="69">
        <v>0</v>
      </c>
      <c r="M72" s="103">
        <f t="shared" si="9"/>
        <v>113479</v>
      </c>
      <c r="N72" s="103">
        <f t="shared" si="10"/>
        <v>1248269</v>
      </c>
      <c r="O72" s="107" t="str">
        <f t="shared" si="11"/>
        <v>10%</v>
      </c>
    </row>
    <row r="73" spans="1:15" s="84" customFormat="1">
      <c r="A73" s="86" t="str">
        <f t="shared" si="8"/>
        <v>SK에너지</v>
      </c>
      <c r="B73" s="164" t="s">
        <v>10175</v>
      </c>
      <c r="C73" s="70" t="str">
        <f>VLOOKUP($B73,운송비!$A$1:$T$478,3,0)</f>
        <v>SK에너지</v>
      </c>
      <c r="D73" s="70" t="str">
        <f>VLOOKUP($B73,운송비!$A$1:$T$478,5,0)</f>
        <v>일반상품</v>
      </c>
      <c r="E73" s="70" t="str">
        <f>VLOOKUP($B73,운송비!$A$1:$T$478,7,0)</f>
        <v>중국</v>
      </c>
      <c r="F73" s="70" t="str">
        <f>VLOOKUP($B73,운송비!$A$1:$T$478,8,0)</f>
        <v>강건욱</v>
      </c>
      <c r="G73" s="112">
        <f>VLOOKUP($B73,구매현황!$A$4:$B$10000,2,0)</f>
        <v>300000</v>
      </c>
      <c r="H73" s="63">
        <f>VLOOKUP($B73,운송비현황!$A$4:$E$8669,2,0)</f>
        <v>44000</v>
      </c>
      <c r="I73" s="63">
        <f>VLOOKUP($B73,운송비현황!$A$4:$E$8669,3,0)</f>
        <v>4</v>
      </c>
      <c r="J73" s="63">
        <f>VLOOKUP($B73,운송비현황!$A$4:$E$8669,4,0)</f>
        <v>659120</v>
      </c>
      <c r="K73" s="63">
        <f>VLOOKUP($B73,운송비현황!$A$4:$E$8669,5,0)</f>
        <v>0</v>
      </c>
      <c r="L73" s="69">
        <v>0</v>
      </c>
      <c r="M73" s="103">
        <f t="shared" si="9"/>
        <v>95912</v>
      </c>
      <c r="N73" s="103">
        <f t="shared" si="10"/>
        <v>1055032</v>
      </c>
      <c r="O73" s="107" t="str">
        <f t="shared" si="11"/>
        <v>10%</v>
      </c>
    </row>
    <row r="74" spans="1:15" s="84" customFormat="1">
      <c r="A74" s="86" t="str">
        <f t="shared" si="8"/>
        <v>SK어스온</v>
      </c>
      <c r="B74" s="164" t="s">
        <v>10176</v>
      </c>
      <c r="C74" s="70" t="str">
        <f>VLOOKUP($B74,운송비!$A$1:$T$478,3,0)</f>
        <v>SK어스온</v>
      </c>
      <c r="D74" s="70" t="str">
        <f>VLOOKUP($B74,운송비!$A$1:$T$478,5,0)</f>
        <v>일반상품</v>
      </c>
      <c r="E74" s="70" t="str">
        <f>VLOOKUP($B74,운송비!$A$1:$T$478,7,0)</f>
        <v>베트남</v>
      </c>
      <c r="F74" s="70" t="str">
        <f>VLOOKUP($B74,운송비!$A$1:$T$478,8,0)</f>
        <v>하세훈</v>
      </c>
      <c r="G74" s="112">
        <f>VLOOKUP($B74,구매현황!$A$4:$B$10000,2,0)</f>
        <v>299810</v>
      </c>
      <c r="H74" s="63">
        <f>VLOOKUP($B74,운송비현황!$A$4:$E$8669,2,0)</f>
        <v>73000</v>
      </c>
      <c r="I74" s="63">
        <f>VLOOKUP($B74,운송비현황!$A$4:$E$8669,3,0)</f>
        <v>5</v>
      </c>
      <c r="J74" s="63">
        <f>VLOOKUP($B74,운송비현황!$A$4:$E$8669,4,0)</f>
        <v>1020540</v>
      </c>
      <c r="K74" s="63">
        <f>VLOOKUP($B74,운송비현황!$A$4:$E$8669,5,0)</f>
        <v>10000</v>
      </c>
      <c r="L74" s="69">
        <v>0</v>
      </c>
      <c r="M74" s="103">
        <f t="shared" si="9"/>
        <v>133035</v>
      </c>
      <c r="N74" s="103">
        <f t="shared" si="10"/>
        <v>1463385</v>
      </c>
      <c r="O74" s="107" t="str">
        <f t="shared" si="11"/>
        <v>10%</v>
      </c>
    </row>
    <row r="75" spans="1:15" s="84" customFormat="1">
      <c r="A75" s="86" t="str">
        <f t="shared" si="8"/>
        <v>SK에너지</v>
      </c>
      <c r="B75" s="164" t="s">
        <v>10177</v>
      </c>
      <c r="C75" s="70" t="str">
        <f>VLOOKUP($B75,운송비!$A$1:$T$478,3,0)</f>
        <v>SK에너지</v>
      </c>
      <c r="D75" s="70" t="str">
        <f>VLOOKUP($B75,운송비!$A$1:$T$478,5,0)</f>
        <v>일반상품</v>
      </c>
      <c r="E75" s="70" t="str">
        <f>VLOOKUP($B75,운송비!$A$1:$T$478,7,0)</f>
        <v>중국</v>
      </c>
      <c r="F75" s="70" t="str">
        <f>VLOOKUP($B75,운송비!$A$1:$T$478,8,0)</f>
        <v>조중기</v>
      </c>
      <c r="G75" s="112">
        <f>VLOOKUP($B75,구매현황!$A$4:$B$10000,2,0)</f>
        <v>256550</v>
      </c>
      <c r="H75" s="63">
        <f>VLOOKUP($B75,운송비현황!$A$4:$E$8669,2,0)</f>
        <v>21000</v>
      </c>
      <c r="I75" s="63">
        <f>VLOOKUP($B75,운송비현황!$A$4:$E$8669,3,0)</f>
        <v>2</v>
      </c>
      <c r="J75" s="63">
        <f>VLOOKUP($B75,운송비현황!$A$4:$E$8669,4,0)</f>
        <v>314580</v>
      </c>
      <c r="K75" s="63">
        <f>VLOOKUP($B75,운송비현황!$A$4:$E$8669,5,0)</f>
        <v>0</v>
      </c>
      <c r="L75" s="69">
        <v>0</v>
      </c>
      <c r="M75" s="103">
        <f t="shared" si="9"/>
        <v>57113</v>
      </c>
      <c r="N75" s="103">
        <f t="shared" si="10"/>
        <v>628243</v>
      </c>
      <c r="O75" s="107" t="str">
        <f t="shared" si="11"/>
        <v>10%</v>
      </c>
    </row>
    <row r="76" spans="1:15" s="84" customFormat="1">
      <c r="A76" s="86" t="str">
        <f t="shared" si="8"/>
        <v>SK온</v>
      </c>
      <c r="B76" s="164" t="s">
        <v>10178</v>
      </c>
      <c r="C76" s="70" t="str">
        <f>VLOOKUP($B76,운송비!$A$1:$T$478,3,0)</f>
        <v>SK온</v>
      </c>
      <c r="D76" s="70" t="str">
        <f>VLOOKUP($B76,운송비!$A$1:$T$478,5,0)</f>
        <v>일반상품</v>
      </c>
      <c r="E76" s="70" t="str">
        <f>VLOOKUP($B76,운송비!$A$1:$T$478,7,0)</f>
        <v>헝가리</v>
      </c>
      <c r="F76" s="70" t="str">
        <f>VLOOKUP($B76,운송비!$A$1:$T$478,8,0)</f>
        <v>최돈길</v>
      </c>
      <c r="G76" s="112">
        <f>VLOOKUP($B76,구매현황!$A$4:$B$10000,2,0)</f>
        <v>299950</v>
      </c>
      <c r="H76" s="63">
        <f>VLOOKUP($B76,운송비현황!$A$4:$E$8669,2,0)</f>
        <v>43000</v>
      </c>
      <c r="I76" s="63">
        <f>VLOOKUP($B76,운송비현황!$A$4:$E$8669,3,0)</f>
        <v>5</v>
      </c>
      <c r="J76" s="63">
        <f>VLOOKUP($B76,운송비현황!$A$4:$E$8669,4,0)</f>
        <v>1271150</v>
      </c>
      <c r="K76" s="63">
        <f>VLOOKUP($B76,운송비현황!$A$4:$E$8669,5,0)</f>
        <v>0</v>
      </c>
      <c r="L76" s="69">
        <v>0</v>
      </c>
      <c r="M76" s="103">
        <f t="shared" si="9"/>
        <v>157110</v>
      </c>
      <c r="N76" s="103">
        <f t="shared" si="10"/>
        <v>1728210</v>
      </c>
      <c r="O76" s="107" t="str">
        <f t="shared" si="11"/>
        <v>10%</v>
      </c>
    </row>
    <row r="77" spans="1:15" s="84" customFormat="1">
      <c r="A77" s="86" t="str">
        <f t="shared" si="8"/>
        <v>SK루브리컨츠</v>
      </c>
      <c r="B77" s="164" t="s">
        <v>10179</v>
      </c>
      <c r="C77" s="70" t="str">
        <f>VLOOKUP($B77,운송비!$A$1:$T$478,3,0)</f>
        <v>SK루브리컨츠</v>
      </c>
      <c r="D77" s="70" t="str">
        <f>VLOOKUP($B77,운송비!$A$1:$T$478,5,0)</f>
        <v>일반상품</v>
      </c>
      <c r="E77" s="70" t="str">
        <f>VLOOKUP($B77,운송비!$A$1:$T$478,7,0)</f>
        <v>인도네시아</v>
      </c>
      <c r="F77" s="70" t="str">
        <f>VLOOKUP($B77,운송비!$A$1:$T$478,8,0)</f>
        <v>신영철</v>
      </c>
      <c r="G77" s="112">
        <f>VLOOKUP($B77,구매현황!$A$4:$B$10000,2,0)</f>
        <v>299740</v>
      </c>
      <c r="H77" s="63">
        <f>VLOOKUP($B77,운송비현황!$A$4:$E$8669,2,0)</f>
        <v>47000</v>
      </c>
      <c r="I77" s="63">
        <f>VLOOKUP($B77,운송비현황!$A$4:$E$8669,3,0)</f>
        <v>6</v>
      </c>
      <c r="J77" s="63">
        <f>VLOOKUP($B77,운송비현황!$A$4:$E$8669,4,0)</f>
        <v>1056560</v>
      </c>
      <c r="K77" s="63">
        <f>VLOOKUP($B77,운송비현황!$A$4:$E$8669,5,0)</f>
        <v>0</v>
      </c>
      <c r="L77" s="69">
        <v>0</v>
      </c>
      <c r="M77" s="103">
        <f t="shared" si="9"/>
        <v>135630</v>
      </c>
      <c r="N77" s="103">
        <f t="shared" si="10"/>
        <v>1491930</v>
      </c>
      <c r="O77" s="107" t="str">
        <f t="shared" si="11"/>
        <v>10%</v>
      </c>
    </row>
    <row r="78" spans="1:15" s="84" customFormat="1">
      <c r="A78" s="86" t="str">
        <f t="shared" si="8"/>
        <v>SK온</v>
      </c>
      <c r="B78" s="164" t="s">
        <v>10180</v>
      </c>
      <c r="C78" s="70" t="str">
        <f>VLOOKUP($B78,운송비!$A$1:$T$478,3,0)</f>
        <v>SK온</v>
      </c>
      <c r="D78" s="70" t="str">
        <f>VLOOKUP($B78,운송비!$A$1:$T$478,5,0)</f>
        <v>일반상품</v>
      </c>
      <c r="E78" s="70" t="str">
        <f>VLOOKUP($B78,운송비!$A$1:$T$478,7,0)</f>
        <v>중국</v>
      </c>
      <c r="F78" s="70" t="str">
        <f>VLOOKUP($B78,운송비!$A$1:$T$478,8,0)</f>
        <v>서영기</v>
      </c>
      <c r="G78" s="112">
        <f>VLOOKUP($B78,구매현황!$A$4:$B$10000,2,0)</f>
        <v>300000</v>
      </c>
      <c r="H78" s="63">
        <f>VLOOKUP($B78,운송비현황!$A$4:$E$8669,2,0)</f>
        <v>8000</v>
      </c>
      <c r="I78" s="63">
        <f>VLOOKUP($B78,운송비현황!$A$4:$E$8669,3,0)</f>
        <v>1</v>
      </c>
      <c r="J78" s="63">
        <f>VLOOKUP($B78,운송비현황!$A$4:$E$8669,4,0)</f>
        <v>119840</v>
      </c>
      <c r="K78" s="63">
        <f>VLOOKUP($B78,운송비현황!$A$4:$E$8669,5,0)</f>
        <v>0</v>
      </c>
      <c r="L78" s="69">
        <v>0</v>
      </c>
      <c r="M78" s="103">
        <f t="shared" si="9"/>
        <v>41984</v>
      </c>
      <c r="N78" s="103">
        <f t="shared" si="10"/>
        <v>461824</v>
      </c>
      <c r="O78" s="107" t="str">
        <f t="shared" si="11"/>
        <v>10%</v>
      </c>
    </row>
    <row r="79" spans="1:15" s="84" customFormat="1">
      <c r="A79" s="86" t="str">
        <f t="shared" si="8"/>
        <v>SK온</v>
      </c>
      <c r="B79" s="164" t="s">
        <v>10181</v>
      </c>
      <c r="C79" s="70" t="str">
        <f>VLOOKUP($B79,운송비!$A$1:$T$478,3,0)</f>
        <v>SK온</v>
      </c>
      <c r="D79" s="70" t="str">
        <f>VLOOKUP($B79,운송비!$A$1:$T$478,5,0)</f>
        <v>일반상품</v>
      </c>
      <c r="E79" s="70" t="str">
        <f>VLOOKUP($B79,운송비!$A$1:$T$478,7,0)</f>
        <v>중국</v>
      </c>
      <c r="F79" s="70" t="str">
        <f>VLOOKUP($B79,운송비!$A$1:$T$478,8,0)</f>
        <v>김성렬</v>
      </c>
      <c r="G79" s="112">
        <f>VLOOKUP($B79,구매현황!$A$4:$B$10000,2,0)</f>
        <v>299990</v>
      </c>
      <c r="H79" s="63">
        <f>VLOOKUP($B79,운송비현황!$A$4:$E$8669,2,0)</f>
        <v>9000</v>
      </c>
      <c r="I79" s="63">
        <f>VLOOKUP($B79,운송비현황!$A$4:$E$8669,3,0)</f>
        <v>1</v>
      </c>
      <c r="J79" s="63">
        <f>VLOOKUP($B79,운송비현황!$A$4:$E$8669,4,0)</f>
        <v>134820</v>
      </c>
      <c r="K79" s="63">
        <f>VLOOKUP($B79,운송비현황!$A$4:$E$8669,5,0)</f>
        <v>0</v>
      </c>
      <c r="L79" s="69">
        <v>0</v>
      </c>
      <c r="M79" s="103">
        <f t="shared" si="9"/>
        <v>43481</v>
      </c>
      <c r="N79" s="103">
        <f t="shared" si="10"/>
        <v>478291</v>
      </c>
      <c r="O79" s="107" t="str">
        <f t="shared" si="11"/>
        <v>10%</v>
      </c>
    </row>
    <row r="80" spans="1:15" s="84" customFormat="1">
      <c r="A80" s="86" t="str">
        <f t="shared" si="8"/>
        <v>SK온</v>
      </c>
      <c r="B80" s="164" t="s">
        <v>10182</v>
      </c>
      <c r="C80" s="70" t="str">
        <f>VLOOKUP($B80,운송비!$A$1:$T$478,3,0)</f>
        <v>SK온</v>
      </c>
      <c r="D80" s="70" t="str">
        <f>VLOOKUP($B80,운송비!$A$1:$T$478,5,0)</f>
        <v>일반상품</v>
      </c>
      <c r="E80" s="70" t="str">
        <f>VLOOKUP($B80,운송비!$A$1:$T$478,7,0)</f>
        <v>헝가리</v>
      </c>
      <c r="F80" s="70" t="str">
        <f>VLOOKUP($B80,운송비!$A$1:$T$478,8,0)</f>
        <v>김혁기</v>
      </c>
      <c r="G80" s="112">
        <f>VLOOKUP($B80,구매현황!$A$4:$B$10000,2,0)</f>
        <v>280790</v>
      </c>
      <c r="H80" s="63">
        <f>VLOOKUP($B80,운송비현황!$A$4:$E$8669,2,0)</f>
        <v>47000</v>
      </c>
      <c r="I80" s="63">
        <f>VLOOKUP($B80,운송비현황!$A$4:$E$8669,3,0)</f>
        <v>5</v>
      </c>
      <c r="J80" s="63">
        <f>VLOOKUP($B80,운송비현황!$A$4:$E$8669,4,0)</f>
        <v>1387350</v>
      </c>
      <c r="K80" s="63">
        <f>VLOOKUP($B80,운송비현황!$A$4:$E$8669,5,0)</f>
        <v>0</v>
      </c>
      <c r="L80" s="69">
        <v>0</v>
      </c>
      <c r="M80" s="103">
        <f t="shared" si="9"/>
        <v>166814</v>
      </c>
      <c r="N80" s="103">
        <f t="shared" si="10"/>
        <v>1834954</v>
      </c>
      <c r="O80" s="107" t="str">
        <f t="shared" si="11"/>
        <v>10%</v>
      </c>
    </row>
    <row r="81" spans="1:15" s="84" customFormat="1">
      <c r="A81" s="86" t="str">
        <f t="shared" si="8"/>
        <v>SK온</v>
      </c>
      <c r="B81" s="164" t="s">
        <v>10183</v>
      </c>
      <c r="C81" s="70" t="str">
        <f>VLOOKUP($B81,운송비!$A$1:$T$478,3,0)</f>
        <v>SK온</v>
      </c>
      <c r="D81" s="70" t="str">
        <f>VLOOKUP($B81,운송비!$A$1:$T$478,5,0)</f>
        <v>일반상품</v>
      </c>
      <c r="E81" s="70" t="str">
        <f>VLOOKUP($B81,운송비!$A$1:$T$478,7,0)</f>
        <v>헝가리</v>
      </c>
      <c r="F81" s="70" t="str">
        <f>VLOOKUP($B81,운송비!$A$1:$T$478,8,0)</f>
        <v>배동관</v>
      </c>
      <c r="G81" s="112">
        <f>VLOOKUP($B81,구매현황!$A$4:$B$10000,2,0)</f>
        <v>299901</v>
      </c>
      <c r="H81" s="63">
        <f>VLOOKUP($B81,운송비현황!$A$4:$E$8669,2,0)</f>
        <v>53000</v>
      </c>
      <c r="I81" s="63">
        <f>VLOOKUP($B81,운송비현황!$A$4:$E$8669,3,0)</f>
        <v>8</v>
      </c>
      <c r="J81" s="63">
        <f>VLOOKUP($B81,운송비현황!$A$4:$E$8669,4,0)</f>
        <v>1561650</v>
      </c>
      <c r="K81" s="63">
        <f>VLOOKUP($B81,운송비현황!$A$4:$E$8669,5,0)</f>
        <v>0</v>
      </c>
      <c r="L81" s="69">
        <v>0</v>
      </c>
      <c r="M81" s="103">
        <f t="shared" si="9"/>
        <v>186155</v>
      </c>
      <c r="N81" s="103">
        <f t="shared" si="10"/>
        <v>2047706</v>
      </c>
      <c r="O81" s="107" t="str">
        <f t="shared" si="11"/>
        <v>10%</v>
      </c>
    </row>
    <row r="82" spans="1:15" s="84" customFormat="1">
      <c r="A82" s="86" t="str">
        <f t="shared" si="8"/>
        <v>SK온</v>
      </c>
      <c r="B82" s="164" t="s">
        <v>10184</v>
      </c>
      <c r="C82" s="70" t="str">
        <f>VLOOKUP($B82,운송비!$A$1:$T$478,3,0)</f>
        <v>SK온</v>
      </c>
      <c r="D82" s="70" t="str">
        <f>VLOOKUP($B82,운송비!$A$1:$T$478,5,0)</f>
        <v>일반상품</v>
      </c>
      <c r="E82" s="70" t="str">
        <f>VLOOKUP($B82,운송비!$A$1:$T$478,7,0)</f>
        <v>헝가리</v>
      </c>
      <c r="F82" s="70" t="str">
        <f>VLOOKUP($B82,운송비!$A$1:$T$478,8,0)</f>
        <v>신동훈</v>
      </c>
      <c r="G82" s="112">
        <f>VLOOKUP($B82,구매현황!$A$4:$B$10000,2,0)</f>
        <v>299770</v>
      </c>
      <c r="H82" s="63">
        <f>VLOOKUP($B82,운송비현황!$A$4:$E$8669,2,0)</f>
        <v>55000</v>
      </c>
      <c r="I82" s="63">
        <f>VLOOKUP($B82,운송비현황!$A$4:$E$8669,3,0)</f>
        <v>6</v>
      </c>
      <c r="J82" s="63">
        <f>VLOOKUP($B82,운송비현황!$A$4:$E$8669,4,0)</f>
        <v>1619750</v>
      </c>
      <c r="K82" s="63">
        <f>VLOOKUP($B82,운송비현황!$A$4:$E$8669,5,0)</f>
        <v>0</v>
      </c>
      <c r="L82" s="69">
        <v>0</v>
      </c>
      <c r="M82" s="103">
        <f t="shared" si="9"/>
        <v>191952</v>
      </c>
      <c r="N82" s="103">
        <f t="shared" si="10"/>
        <v>2111472</v>
      </c>
      <c r="O82" s="107" t="str">
        <f t="shared" si="11"/>
        <v>10%</v>
      </c>
    </row>
    <row r="83" spans="1:15" s="84" customFormat="1">
      <c r="A83" s="86" t="str">
        <f t="shared" si="8"/>
        <v>SK트레이딩인터내셔널</v>
      </c>
      <c r="B83" s="164" t="s">
        <v>10185</v>
      </c>
      <c r="C83" s="70" t="str">
        <f>VLOOKUP($B83,운송비!$A$1:$T$478,3,0)</f>
        <v>SK트레이딩인터내셔널</v>
      </c>
      <c r="D83" s="70" t="str">
        <f>VLOOKUP($B83,운송비!$A$1:$T$478,5,0)</f>
        <v>일반상품</v>
      </c>
      <c r="E83" s="70" t="str">
        <f>VLOOKUP($B83,운송비!$A$1:$T$478,7,0)</f>
        <v>미얀마</v>
      </c>
      <c r="F83" s="70" t="str">
        <f>VLOOKUP($B83,운송비!$A$1:$T$478,8,0)</f>
        <v>김재원</v>
      </c>
      <c r="G83" s="112">
        <f>VLOOKUP($B83,구매현황!$A$4:$B$10000,2,0)</f>
        <v>276510</v>
      </c>
      <c r="H83" s="63">
        <f>VLOOKUP($B83,운송비현황!$A$4:$E$8669,2,0)</f>
        <v>41000</v>
      </c>
      <c r="I83" s="63">
        <f>VLOOKUP($B83,운송비현황!$A$4:$E$8669,3,0)</f>
        <v>5</v>
      </c>
      <c r="J83" s="63">
        <f>VLOOKUP($B83,운송비현황!$A$4:$E$8669,4,0)</f>
        <v>751680</v>
      </c>
      <c r="K83" s="63">
        <f>VLOOKUP($B83,운송비현황!$A$4:$E$8669,5,0)</f>
        <v>0</v>
      </c>
      <c r="L83" s="69">
        <v>0</v>
      </c>
      <c r="M83" s="103">
        <f t="shared" si="9"/>
        <v>102819</v>
      </c>
      <c r="N83" s="103">
        <f t="shared" si="10"/>
        <v>1131009</v>
      </c>
      <c r="O83" s="107" t="str">
        <f t="shared" si="11"/>
        <v>10%</v>
      </c>
    </row>
    <row r="84" spans="1:15" s="84" customFormat="1">
      <c r="A84" s="86" t="str">
        <f t="shared" si="8"/>
        <v>SK온</v>
      </c>
      <c r="B84" s="164" t="s">
        <v>10186</v>
      </c>
      <c r="C84" s="70" t="str">
        <f>VLOOKUP($B84,운송비!$A$1:$T$478,3,0)</f>
        <v>SK온</v>
      </c>
      <c r="D84" s="70" t="str">
        <f>VLOOKUP($B84,운송비!$A$1:$T$478,5,0)</f>
        <v>일반상품</v>
      </c>
      <c r="E84" s="70" t="str">
        <f>VLOOKUP($B84,운송비!$A$1:$T$478,7,0)</f>
        <v>헝가리</v>
      </c>
      <c r="F84" s="70" t="str">
        <f>VLOOKUP($B84,운송비!$A$1:$T$478,8,0)</f>
        <v>문항기</v>
      </c>
      <c r="G84" s="112">
        <f>VLOOKUP($B84,구매현황!$A$4:$B$10000,2,0)</f>
        <v>300000</v>
      </c>
      <c r="H84" s="63">
        <f>VLOOKUP($B84,운송비현황!$A$4:$E$8669,2,0)</f>
        <v>46000</v>
      </c>
      <c r="I84" s="63">
        <f>VLOOKUP($B84,운송비현황!$A$4:$E$8669,3,0)</f>
        <v>5</v>
      </c>
      <c r="J84" s="63">
        <f>VLOOKUP($B84,운송비현황!$A$4:$E$8669,4,0)</f>
        <v>1358300</v>
      </c>
      <c r="K84" s="63">
        <f>VLOOKUP($B84,운송비현황!$A$4:$E$8669,5,0)</f>
        <v>0</v>
      </c>
      <c r="L84" s="69">
        <v>0</v>
      </c>
      <c r="M84" s="103">
        <f t="shared" si="9"/>
        <v>165830</v>
      </c>
      <c r="N84" s="103">
        <f t="shared" si="10"/>
        <v>1824130</v>
      </c>
      <c r="O84" s="107" t="str">
        <f t="shared" si="11"/>
        <v>10%</v>
      </c>
    </row>
    <row r="85" spans="1:15" s="84" customFormat="1">
      <c r="A85" s="86" t="str">
        <f t="shared" si="8"/>
        <v>SK온</v>
      </c>
      <c r="B85" s="164" t="s">
        <v>10187</v>
      </c>
      <c r="C85" s="70" t="str">
        <f>VLOOKUP($B85,운송비!$A$1:$T$478,3,0)</f>
        <v>SK온</v>
      </c>
      <c r="D85" s="70" t="str">
        <f>VLOOKUP($B85,운송비!$A$1:$T$478,5,0)</f>
        <v>일반상품</v>
      </c>
      <c r="E85" s="70" t="str">
        <f>VLOOKUP($B85,운송비!$A$1:$T$478,7,0)</f>
        <v>헝가리</v>
      </c>
      <c r="F85" s="70" t="str">
        <f>VLOOKUP($B85,운송비!$A$1:$T$478,8,0)</f>
        <v>윤석준</v>
      </c>
      <c r="G85" s="112">
        <f>VLOOKUP($B85,구매현황!$A$4:$B$10000,2,0)</f>
        <v>299972</v>
      </c>
      <c r="H85" s="63">
        <f>VLOOKUP($B85,운송비현황!$A$4:$E$8669,2,0)</f>
        <v>43000</v>
      </c>
      <c r="I85" s="63">
        <f>VLOOKUP($B85,운송비현황!$A$4:$E$8669,3,0)</f>
        <v>6</v>
      </c>
      <c r="J85" s="63">
        <f>VLOOKUP($B85,운송비현황!$A$4:$E$8669,4,0)</f>
        <v>1271150</v>
      </c>
      <c r="K85" s="63">
        <f>VLOOKUP($B85,운송비현황!$A$4:$E$8669,5,0)</f>
        <v>0</v>
      </c>
      <c r="L85" s="69">
        <v>0</v>
      </c>
      <c r="M85" s="103">
        <f t="shared" si="9"/>
        <v>157112</v>
      </c>
      <c r="N85" s="103">
        <f t="shared" si="10"/>
        <v>1728234</v>
      </c>
      <c r="O85" s="107" t="str">
        <f t="shared" si="11"/>
        <v>10%</v>
      </c>
    </row>
    <row r="86" spans="1:15" s="84" customFormat="1">
      <c r="A86" s="86" t="str">
        <f t="shared" si="8"/>
        <v>SK온</v>
      </c>
      <c r="B86" s="164" t="s">
        <v>10188</v>
      </c>
      <c r="C86" s="70" t="str">
        <f>VLOOKUP($B86,운송비!$A$1:$T$478,3,0)</f>
        <v>SK온</v>
      </c>
      <c r="D86" s="70" t="str">
        <f>VLOOKUP($B86,운송비!$A$1:$T$478,5,0)</f>
        <v>일반상품</v>
      </c>
      <c r="E86" s="70" t="str">
        <f>VLOOKUP($B86,운송비!$A$1:$T$478,7,0)</f>
        <v>중국</v>
      </c>
      <c r="F86" s="70" t="str">
        <f>VLOOKUP($B86,운송비!$A$1:$T$478,8,0)</f>
        <v>오현석</v>
      </c>
      <c r="G86" s="112">
        <f>VLOOKUP($B86,구매현황!$A$4:$B$10000,2,0)</f>
        <v>145108</v>
      </c>
      <c r="H86" s="63">
        <f>VLOOKUP($B86,운송비현황!$A$4:$E$8669,2,0)</f>
        <v>35000</v>
      </c>
      <c r="I86" s="63">
        <f>VLOOKUP($B86,운송비현황!$A$4:$E$8669,3,0)</f>
        <v>4</v>
      </c>
      <c r="J86" s="63">
        <f>VLOOKUP($B86,운송비현황!$A$4:$E$8669,4,0)</f>
        <v>524300</v>
      </c>
      <c r="K86" s="63">
        <f>VLOOKUP($B86,운송비현황!$A$4:$E$8669,5,0)</f>
        <v>0</v>
      </c>
      <c r="L86" s="69">
        <v>0</v>
      </c>
      <c r="M86" s="103">
        <f t="shared" si="9"/>
        <v>66941</v>
      </c>
      <c r="N86" s="103">
        <f t="shared" si="10"/>
        <v>736349</v>
      </c>
      <c r="O86" s="107" t="str">
        <f t="shared" si="11"/>
        <v>10%</v>
      </c>
    </row>
    <row r="87" spans="1:15" s="84" customFormat="1">
      <c r="A87" s="86" t="str">
        <f t="shared" si="8"/>
        <v>SK루브리컨츠</v>
      </c>
      <c r="B87" s="164" t="s">
        <v>10189</v>
      </c>
      <c r="C87" s="70" t="str">
        <f>VLOOKUP($B87,운송비!$A$1:$T$478,3,0)</f>
        <v>SK루브리컨츠</v>
      </c>
      <c r="D87" s="70" t="str">
        <f>VLOOKUP($B87,운송비!$A$1:$T$478,5,0)</f>
        <v>일반상품</v>
      </c>
      <c r="E87" s="70" t="str">
        <f>VLOOKUP($B87,운송비!$A$1:$T$478,7,0)</f>
        <v>인도</v>
      </c>
      <c r="F87" s="70" t="str">
        <f>VLOOKUP($B87,운송비!$A$1:$T$478,8,0)</f>
        <v>김지태</v>
      </c>
      <c r="G87" s="112">
        <f>VLOOKUP($B87,구매현황!$A$4:$B$10000,2,0)</f>
        <v>299954</v>
      </c>
      <c r="H87" s="63">
        <f>VLOOKUP($B87,운송비현황!$A$4:$E$8669,2,0)</f>
        <v>64000</v>
      </c>
      <c r="I87" s="63">
        <f>VLOOKUP($B87,운송비현황!$A$4:$E$8669,3,0)</f>
        <v>7</v>
      </c>
      <c r="J87" s="63">
        <f>VLOOKUP($B87,운송비현황!$A$4:$E$8669,4,0)</f>
        <v>1366200</v>
      </c>
      <c r="K87" s="63">
        <f>VLOOKUP($B87,운송비현황!$A$4:$E$8669,5,0)</f>
        <v>20000</v>
      </c>
      <c r="L87" s="69">
        <v>0</v>
      </c>
      <c r="M87" s="103">
        <f t="shared" si="9"/>
        <v>168615</v>
      </c>
      <c r="N87" s="103">
        <f t="shared" si="10"/>
        <v>1854769</v>
      </c>
      <c r="O87" s="107" t="str">
        <f t="shared" si="11"/>
        <v>10%</v>
      </c>
    </row>
    <row r="88" spans="1:15" s="84" customFormat="1">
      <c r="A88" s="86" t="str">
        <f t="shared" si="8"/>
        <v>SK어스온</v>
      </c>
      <c r="B88" s="164" t="s">
        <v>10190</v>
      </c>
      <c r="C88" s="70" t="str">
        <f>VLOOKUP($B88,운송비!$A$1:$T$478,3,0)</f>
        <v>SK어스온</v>
      </c>
      <c r="D88" s="70" t="str">
        <f>VLOOKUP($B88,운송비!$A$1:$T$478,5,0)</f>
        <v>일반상품</v>
      </c>
      <c r="E88" s="70" t="str">
        <f>VLOOKUP($B88,운송비!$A$1:$T$478,7,0)</f>
        <v>베트남</v>
      </c>
      <c r="F88" s="70" t="str">
        <f>VLOOKUP($B88,운송비!$A$1:$T$478,8,0)</f>
        <v>최정원</v>
      </c>
      <c r="G88" s="112">
        <f>VLOOKUP($B88,구매현황!$A$4:$B$10000,2,0)</f>
        <v>261140</v>
      </c>
      <c r="H88" s="63">
        <f>VLOOKUP($B88,운송비현황!$A$4:$E$8669,2,0)</f>
        <v>73000</v>
      </c>
      <c r="I88" s="63">
        <f>VLOOKUP($B88,운송비현황!$A$4:$E$8669,3,0)</f>
        <v>5</v>
      </c>
      <c r="J88" s="63">
        <f>VLOOKUP($B88,운송비현황!$A$4:$E$8669,4,0)</f>
        <v>1020540</v>
      </c>
      <c r="K88" s="63">
        <f>VLOOKUP($B88,운송비현황!$A$4:$E$8669,5,0)</f>
        <v>10000</v>
      </c>
      <c r="L88" s="69">
        <v>0</v>
      </c>
      <c r="M88" s="103">
        <f t="shared" si="9"/>
        <v>129168</v>
      </c>
      <c r="N88" s="103">
        <f t="shared" si="10"/>
        <v>1420848</v>
      </c>
      <c r="O88" s="107" t="str">
        <f t="shared" si="11"/>
        <v>10%</v>
      </c>
    </row>
    <row r="89" spans="1:15" s="84" customFormat="1">
      <c r="A89" s="86" t="str">
        <f t="shared" si="8"/>
        <v>SK온</v>
      </c>
      <c r="B89" s="164" t="s">
        <v>10191</v>
      </c>
      <c r="C89" s="70" t="str">
        <f>VLOOKUP($B89,운송비!$A$1:$T$478,3,0)</f>
        <v>SK온</v>
      </c>
      <c r="D89" s="70" t="str">
        <f>VLOOKUP($B89,운송비!$A$1:$T$478,5,0)</f>
        <v>일반상품</v>
      </c>
      <c r="E89" s="70" t="str">
        <f>VLOOKUP($B89,운송비!$A$1:$T$478,7,0)</f>
        <v>중국</v>
      </c>
      <c r="F89" s="70" t="str">
        <f>VLOOKUP($B89,운송비!$A$1:$T$478,8,0)</f>
        <v>이진승</v>
      </c>
      <c r="G89" s="112">
        <f>VLOOKUP($B89,구매현황!$A$4:$B$10000,2,0)</f>
        <v>182530</v>
      </c>
      <c r="H89" s="63">
        <f>VLOOKUP($B89,운송비현황!$A$4:$E$8669,2,0)</f>
        <v>23000</v>
      </c>
      <c r="I89" s="63">
        <f>VLOOKUP($B89,운송비현황!$A$4:$E$8669,3,0)</f>
        <v>2</v>
      </c>
      <c r="J89" s="63">
        <f>VLOOKUP($B89,운송비현황!$A$4:$E$8669,4,0)</f>
        <v>344540</v>
      </c>
      <c r="K89" s="63">
        <f>VLOOKUP($B89,운송비현황!$A$4:$E$8669,5,0)</f>
        <v>0</v>
      </c>
      <c r="L89" s="69">
        <v>0</v>
      </c>
      <c r="M89" s="103">
        <f t="shared" si="9"/>
        <v>52707</v>
      </c>
      <c r="N89" s="103">
        <f t="shared" si="10"/>
        <v>579777</v>
      </c>
      <c r="O89" s="107" t="str">
        <f t="shared" si="11"/>
        <v>10%</v>
      </c>
    </row>
    <row r="90" spans="1:15" s="84" customFormat="1">
      <c r="A90" s="86" t="str">
        <f t="shared" si="8"/>
        <v>SK어스온</v>
      </c>
      <c r="B90" s="164" t="s">
        <v>10192</v>
      </c>
      <c r="C90" s="70" t="str">
        <f>VLOOKUP($B90,운송비!$A$1:$T$478,3,0)</f>
        <v>SK어스온</v>
      </c>
      <c r="D90" s="70" t="str">
        <f>VLOOKUP($B90,운송비!$A$1:$T$478,5,0)</f>
        <v>일반상품</v>
      </c>
      <c r="E90" s="70" t="str">
        <f>VLOOKUP($B90,운송비!$A$1:$T$478,7,0)</f>
        <v>베트남</v>
      </c>
      <c r="F90" s="70" t="str">
        <f>VLOOKUP($B90,운송비!$A$1:$T$478,8,0)</f>
        <v>김세호</v>
      </c>
      <c r="G90" s="112">
        <f>VLOOKUP($B90,구매현황!$A$4:$B$10000,2,0)</f>
        <v>107088</v>
      </c>
      <c r="H90" s="63">
        <f>VLOOKUP($B90,운송비현황!$A$4:$E$8669,2,0)</f>
        <v>44000</v>
      </c>
      <c r="I90" s="63">
        <f>VLOOKUP($B90,운송비현황!$A$4:$E$8669,3,0)</f>
        <v>3</v>
      </c>
      <c r="J90" s="63">
        <f>VLOOKUP($B90,운송비현황!$A$4:$E$8669,4,0)</f>
        <v>615120</v>
      </c>
      <c r="K90" s="63">
        <f>VLOOKUP($B90,운송비현황!$A$4:$E$8669,5,0)</f>
        <v>0</v>
      </c>
      <c r="L90" s="69">
        <v>0</v>
      </c>
      <c r="M90" s="103">
        <f t="shared" si="9"/>
        <v>72221</v>
      </c>
      <c r="N90" s="103">
        <f t="shared" si="10"/>
        <v>794429</v>
      </c>
      <c r="O90" s="107" t="str">
        <f t="shared" si="11"/>
        <v>10%</v>
      </c>
    </row>
    <row r="91" spans="1:15" s="84" customFormat="1">
      <c r="A91" s="86" t="str">
        <f t="shared" si="8"/>
        <v>SK온</v>
      </c>
      <c r="B91" s="164" t="s">
        <v>10193</v>
      </c>
      <c r="C91" s="70" t="str">
        <f>VLOOKUP($B91,운송비!$A$1:$T$478,3,0)</f>
        <v>SK온</v>
      </c>
      <c r="D91" s="70" t="str">
        <f>VLOOKUP($B91,운송비!$A$1:$T$478,5,0)</f>
        <v>일반상품</v>
      </c>
      <c r="E91" s="70" t="str">
        <f>VLOOKUP($B91,운송비!$A$1:$T$478,7,0)</f>
        <v>헝가리</v>
      </c>
      <c r="F91" s="70" t="str">
        <f>VLOOKUP($B91,운송비!$A$1:$T$478,8,0)</f>
        <v>김용두</v>
      </c>
      <c r="G91" s="112">
        <f>VLOOKUP($B91,구매현황!$A$4:$B$10000,2,0)</f>
        <v>299550</v>
      </c>
      <c r="H91" s="63">
        <f>VLOOKUP($B91,운송비현황!$A$4:$E$8669,2,0)</f>
        <v>51000</v>
      </c>
      <c r="I91" s="63">
        <f>VLOOKUP($B91,운송비현황!$A$4:$E$8669,3,0)</f>
        <v>6</v>
      </c>
      <c r="J91" s="63">
        <f>VLOOKUP($B91,운송비현황!$A$4:$E$8669,4,0)</f>
        <v>1503550</v>
      </c>
      <c r="K91" s="63">
        <f>VLOOKUP($B91,운송비현황!$A$4:$E$8669,5,0)</f>
        <v>0</v>
      </c>
      <c r="L91" s="69">
        <v>0</v>
      </c>
      <c r="M91" s="103">
        <f t="shared" si="9"/>
        <v>180310</v>
      </c>
      <c r="N91" s="103">
        <f t="shared" si="10"/>
        <v>1983410</v>
      </c>
      <c r="O91" s="107" t="str">
        <f t="shared" si="11"/>
        <v>10%</v>
      </c>
    </row>
    <row r="92" spans="1:15" s="84" customFormat="1">
      <c r="A92" s="86" t="str">
        <f t="shared" si="8"/>
        <v>SK온</v>
      </c>
      <c r="B92" s="164" t="s">
        <v>10194</v>
      </c>
      <c r="C92" s="70" t="str">
        <f>VLOOKUP($B92,운송비!$A$1:$T$478,3,0)</f>
        <v>SK온</v>
      </c>
      <c r="D92" s="70" t="str">
        <f>VLOOKUP($B92,운송비!$A$1:$T$478,5,0)</f>
        <v>일반상품</v>
      </c>
      <c r="E92" s="70" t="str">
        <f>VLOOKUP($B92,운송비!$A$1:$T$478,7,0)</f>
        <v>헝가리</v>
      </c>
      <c r="F92" s="70" t="str">
        <f>VLOOKUP($B92,운송비!$A$1:$T$478,8,0)</f>
        <v>김의수</v>
      </c>
      <c r="G92" s="112">
        <f>VLOOKUP($B92,구매현황!$A$4:$B$10000,2,0)</f>
        <v>186500</v>
      </c>
      <c r="H92" s="63">
        <f>VLOOKUP($B92,운송비현황!$A$4:$E$8669,2,0)</f>
        <v>37000</v>
      </c>
      <c r="I92" s="63">
        <f>VLOOKUP($B92,운송비현황!$A$4:$E$8669,3,0)</f>
        <v>4</v>
      </c>
      <c r="J92" s="63">
        <f>VLOOKUP($B92,운송비현황!$A$4:$E$8669,4,0)</f>
        <v>1096850</v>
      </c>
      <c r="K92" s="63">
        <f>VLOOKUP($B92,운송비현황!$A$4:$E$8669,5,0)</f>
        <v>0</v>
      </c>
      <c r="L92" s="69">
        <v>0</v>
      </c>
      <c r="M92" s="103">
        <f t="shared" si="9"/>
        <v>128335</v>
      </c>
      <c r="N92" s="103">
        <f t="shared" si="10"/>
        <v>1411685</v>
      </c>
      <c r="O92" s="107" t="str">
        <f t="shared" si="11"/>
        <v>10%</v>
      </c>
    </row>
    <row r="93" spans="1:15" s="84" customFormat="1">
      <c r="A93" s="86" t="str">
        <f t="shared" si="8"/>
        <v>SK온</v>
      </c>
      <c r="B93" s="164" t="s">
        <v>10195</v>
      </c>
      <c r="C93" s="70" t="str">
        <f>VLOOKUP($B93,운송비!$A$1:$T$478,3,0)</f>
        <v>SK온</v>
      </c>
      <c r="D93" s="70" t="str">
        <f>VLOOKUP($B93,운송비!$A$1:$T$478,5,0)</f>
        <v>일반상품</v>
      </c>
      <c r="E93" s="70" t="str">
        <f>VLOOKUP($B93,운송비!$A$1:$T$478,7,0)</f>
        <v>헝가리</v>
      </c>
      <c r="F93" s="70" t="str">
        <f>VLOOKUP($B93,운송비!$A$1:$T$478,8,0)</f>
        <v>윤순영</v>
      </c>
      <c r="G93" s="112">
        <f>VLOOKUP($B93,구매현황!$A$4:$B$10000,2,0)</f>
        <v>299903</v>
      </c>
      <c r="H93" s="63">
        <f>VLOOKUP($B93,운송비현황!$A$4:$E$8669,2,0)</f>
        <v>46000</v>
      </c>
      <c r="I93" s="63">
        <f>VLOOKUP($B93,운송비현황!$A$4:$E$8669,3,0)</f>
        <v>5</v>
      </c>
      <c r="J93" s="63">
        <f>VLOOKUP($B93,운송비현황!$A$4:$E$8669,4,0)</f>
        <v>1358300</v>
      </c>
      <c r="K93" s="63">
        <f>VLOOKUP($B93,운송비현황!$A$4:$E$8669,5,0)</f>
        <v>0</v>
      </c>
      <c r="L93" s="69">
        <v>0</v>
      </c>
      <c r="M93" s="103">
        <f t="shared" ref="M93:M156" si="12">ROUND((G93+J93+K93+L93)*O93,0)</f>
        <v>165820</v>
      </c>
      <c r="N93" s="103">
        <f t="shared" ref="N93:N156" si="13">G93+J93+K93+M93+L93</f>
        <v>1824023</v>
      </c>
      <c r="O93" s="107" t="str">
        <f t="shared" ref="O93:O156" si="14">IF(OR(LEFT(C93,2)="삼성",C93="제일기획"),"5%","10%")</f>
        <v>10%</v>
      </c>
    </row>
    <row r="94" spans="1:15" s="84" customFormat="1">
      <c r="A94" s="86" t="str">
        <f t="shared" si="8"/>
        <v>SK에너지</v>
      </c>
      <c r="B94" s="164" t="s">
        <v>10196</v>
      </c>
      <c r="C94" s="70" t="str">
        <f>VLOOKUP($B94,운송비!$A$1:$T$478,3,0)</f>
        <v>SK에너지</v>
      </c>
      <c r="D94" s="70" t="str">
        <f>VLOOKUP($B94,운송비!$A$1:$T$478,5,0)</f>
        <v>일반상품</v>
      </c>
      <c r="E94" s="70" t="str">
        <f>VLOOKUP($B94,운송비!$A$1:$T$478,7,0)</f>
        <v>미얀마</v>
      </c>
      <c r="F94" s="70" t="str">
        <f>VLOOKUP($B94,운송비!$A$1:$T$478,8,0)</f>
        <v>김영돈</v>
      </c>
      <c r="G94" s="112">
        <f>VLOOKUP($B94,구매현황!$A$4:$B$10000,2,0)</f>
        <v>299982</v>
      </c>
      <c r="H94" s="63">
        <f>VLOOKUP($B94,운송비현황!$A$4:$E$8669,2,0)</f>
        <v>45000</v>
      </c>
      <c r="I94" s="63">
        <f>VLOOKUP($B94,운송비현황!$A$4:$E$8669,3,0)</f>
        <v>5</v>
      </c>
      <c r="J94" s="63">
        <f>VLOOKUP($B94,운송비현황!$A$4:$E$8669,4,0)</f>
        <v>823600</v>
      </c>
      <c r="K94" s="63">
        <f>VLOOKUP($B94,운송비현황!$A$4:$E$8669,5,0)</f>
        <v>0</v>
      </c>
      <c r="L94" s="69">
        <v>0</v>
      </c>
      <c r="M94" s="103">
        <f t="shared" si="12"/>
        <v>112358</v>
      </c>
      <c r="N94" s="103">
        <f t="shared" si="13"/>
        <v>1235940</v>
      </c>
      <c r="O94" s="107" t="str">
        <f t="shared" si="14"/>
        <v>10%</v>
      </c>
    </row>
    <row r="95" spans="1:15" s="84" customFormat="1">
      <c r="A95" s="86" t="str">
        <f t="shared" si="8"/>
        <v>SK아이이테크놀로지</v>
      </c>
      <c r="B95" s="164" t="s">
        <v>10197</v>
      </c>
      <c r="C95" s="70" t="str">
        <f>VLOOKUP($B95,운송비!$A$1:$T$478,3,0)</f>
        <v>SK아이이테크놀로지</v>
      </c>
      <c r="D95" s="70" t="str">
        <f>VLOOKUP($B95,운송비!$A$1:$T$478,5,0)</f>
        <v>일반상품</v>
      </c>
      <c r="E95" s="70" t="str">
        <f>VLOOKUP($B95,운송비!$A$1:$T$478,7,0)</f>
        <v>중국</v>
      </c>
      <c r="F95" s="70" t="str">
        <f>VLOOKUP($B95,운송비!$A$1:$T$478,8,0)</f>
        <v>이종호</v>
      </c>
      <c r="G95" s="112">
        <f>VLOOKUP($B95,구매현황!$A$4:$B$10000,2,0)</f>
        <v>222180</v>
      </c>
      <c r="H95" s="63">
        <f>VLOOKUP($B95,운송비현황!$A$4:$E$8669,2,0)</f>
        <v>38000</v>
      </c>
      <c r="I95" s="63">
        <f>VLOOKUP($B95,운송비현황!$A$4:$E$8669,3,0)</f>
        <v>4</v>
      </c>
      <c r="J95" s="63">
        <f>VLOOKUP($B95,운송비현황!$A$4:$E$8669,4,0)</f>
        <v>569240</v>
      </c>
      <c r="K95" s="63">
        <f>VLOOKUP($B95,운송비현황!$A$4:$E$8669,5,0)</f>
        <v>0</v>
      </c>
      <c r="L95" s="69">
        <v>0</v>
      </c>
      <c r="M95" s="103">
        <f t="shared" si="12"/>
        <v>79142</v>
      </c>
      <c r="N95" s="103">
        <f t="shared" si="13"/>
        <v>870562</v>
      </c>
      <c r="O95" s="107" t="str">
        <f t="shared" si="14"/>
        <v>10%</v>
      </c>
    </row>
    <row r="96" spans="1:15" s="84" customFormat="1">
      <c r="A96" s="86" t="str">
        <f t="shared" si="8"/>
        <v>SK아이이테크놀로지</v>
      </c>
      <c r="B96" s="164" t="s">
        <v>10198</v>
      </c>
      <c r="C96" s="70" t="str">
        <f>VLOOKUP($B96,운송비!$A$1:$T$478,3,0)</f>
        <v>SK아이이테크놀로지</v>
      </c>
      <c r="D96" s="70" t="str">
        <f>VLOOKUP($B96,운송비!$A$1:$T$478,5,0)</f>
        <v>일반상품</v>
      </c>
      <c r="E96" s="70" t="str">
        <f>VLOOKUP($B96,운송비!$A$1:$T$478,7,0)</f>
        <v>중국</v>
      </c>
      <c r="F96" s="70" t="str">
        <f>VLOOKUP($B96,운송비!$A$1:$T$478,8,0)</f>
        <v>최영호</v>
      </c>
      <c r="G96" s="112">
        <f>VLOOKUP($B96,구매현황!$A$4:$B$10000,2,0)</f>
        <v>299840</v>
      </c>
      <c r="H96" s="63">
        <f>VLOOKUP($B96,운송비현황!$A$4:$E$8669,2,0)</f>
        <v>28000</v>
      </c>
      <c r="I96" s="63">
        <f>VLOOKUP($B96,운송비현황!$A$4:$E$8669,3,0)</f>
        <v>3</v>
      </c>
      <c r="J96" s="63">
        <f>VLOOKUP($B96,운송비현황!$A$4:$E$8669,4,0)</f>
        <v>419440</v>
      </c>
      <c r="K96" s="63">
        <f>VLOOKUP($B96,운송비현황!$A$4:$E$8669,5,0)</f>
        <v>0</v>
      </c>
      <c r="L96" s="69">
        <v>0</v>
      </c>
      <c r="M96" s="103">
        <f t="shared" si="12"/>
        <v>71928</v>
      </c>
      <c r="N96" s="103">
        <f t="shared" si="13"/>
        <v>791208</v>
      </c>
      <c r="O96" s="107" t="str">
        <f t="shared" si="14"/>
        <v>10%</v>
      </c>
    </row>
    <row r="97" spans="1:15" s="84" customFormat="1">
      <c r="A97" s="86" t="str">
        <f t="shared" si="8"/>
        <v>SK온</v>
      </c>
      <c r="B97" s="164" t="s">
        <v>10199</v>
      </c>
      <c r="C97" s="70" t="str">
        <f>VLOOKUP($B97,운송비!$A$1:$T$478,3,0)</f>
        <v>SK온</v>
      </c>
      <c r="D97" s="70" t="str">
        <f>VLOOKUP($B97,운송비!$A$1:$T$478,5,0)</f>
        <v>일반상품</v>
      </c>
      <c r="E97" s="70" t="str">
        <f>VLOOKUP($B97,운송비!$A$1:$T$478,7,0)</f>
        <v>중국</v>
      </c>
      <c r="F97" s="70" t="str">
        <f>VLOOKUP($B97,운송비!$A$1:$T$478,8,0)</f>
        <v>안도창</v>
      </c>
      <c r="G97" s="112">
        <f>VLOOKUP($B97,구매현황!$A$4:$B$10000,2,0)</f>
        <v>287326</v>
      </c>
      <c r="H97" s="63">
        <f>VLOOKUP($B97,운송비현황!$A$4:$E$8669,2,0)</f>
        <v>45000</v>
      </c>
      <c r="I97" s="63">
        <f>VLOOKUP($B97,운송비현황!$A$4:$E$8669,3,0)</f>
        <v>5</v>
      </c>
      <c r="J97" s="63">
        <f>VLOOKUP($B97,운송비현황!$A$4:$E$8669,4,0)</f>
        <v>674100</v>
      </c>
      <c r="K97" s="63">
        <f>VLOOKUP($B97,운송비현황!$A$4:$E$8669,5,0)</f>
        <v>0</v>
      </c>
      <c r="L97" s="69">
        <v>0</v>
      </c>
      <c r="M97" s="103">
        <f t="shared" si="12"/>
        <v>96143</v>
      </c>
      <c r="N97" s="103">
        <f t="shared" si="13"/>
        <v>1057569</v>
      </c>
      <c r="O97" s="107" t="str">
        <f t="shared" si="14"/>
        <v>10%</v>
      </c>
    </row>
    <row r="98" spans="1:15" s="84" customFormat="1">
      <c r="A98" s="86" t="str">
        <f t="shared" si="8"/>
        <v>SK트레이딩인터내셔널</v>
      </c>
      <c r="B98" s="164" t="s">
        <v>10200</v>
      </c>
      <c r="C98" s="70" t="str">
        <f>VLOOKUP($B98,운송비!$A$1:$T$478,3,0)</f>
        <v>SK트레이딩인터내셔널</v>
      </c>
      <c r="D98" s="70" t="str">
        <f>VLOOKUP($B98,운송비!$A$1:$T$478,5,0)</f>
        <v>일반상품</v>
      </c>
      <c r="E98" s="70" t="str">
        <f>VLOOKUP($B98,운송비!$A$1:$T$478,7,0)</f>
        <v>미얀마</v>
      </c>
      <c r="F98" s="70" t="str">
        <f>VLOOKUP($B98,운송비!$A$1:$T$478,8,0)</f>
        <v>배준영</v>
      </c>
      <c r="G98" s="112">
        <f>VLOOKUP($B98,구매현황!$A$4:$B$10000,2,0)</f>
        <v>299220</v>
      </c>
      <c r="H98" s="63">
        <f>VLOOKUP($B98,운송비현황!$A$4:$E$8669,2,0)</f>
        <v>10000</v>
      </c>
      <c r="I98" s="63">
        <f>VLOOKUP($B98,운송비현황!$A$4:$E$8669,3,0)</f>
        <v>2</v>
      </c>
      <c r="J98" s="63">
        <f>VLOOKUP($B98,운송비현황!$A$4:$E$8669,4,0)</f>
        <v>194300</v>
      </c>
      <c r="K98" s="63">
        <f>VLOOKUP($B98,운송비현황!$A$4:$E$8669,5,0)</f>
        <v>0</v>
      </c>
      <c r="L98" s="69">
        <v>0</v>
      </c>
      <c r="M98" s="103">
        <f t="shared" si="12"/>
        <v>49352</v>
      </c>
      <c r="N98" s="103">
        <f t="shared" si="13"/>
        <v>542872</v>
      </c>
      <c r="O98" s="107" t="str">
        <f t="shared" si="14"/>
        <v>10%</v>
      </c>
    </row>
    <row r="99" spans="1:15" s="84" customFormat="1">
      <c r="A99" s="86" t="str">
        <f t="shared" si="8"/>
        <v>SK온</v>
      </c>
      <c r="B99" s="164" t="s">
        <v>10201</v>
      </c>
      <c r="C99" s="70" t="str">
        <f>VLOOKUP($B99,운송비!$A$1:$T$478,3,0)</f>
        <v>SK온</v>
      </c>
      <c r="D99" s="70" t="str">
        <f>VLOOKUP($B99,운송비!$A$1:$T$478,5,0)</f>
        <v>일반상품</v>
      </c>
      <c r="E99" s="70" t="str">
        <f>VLOOKUP($B99,운송비!$A$1:$T$478,7,0)</f>
        <v>중국</v>
      </c>
      <c r="F99" s="70" t="str">
        <f>VLOOKUP($B99,운송비!$A$1:$T$478,8,0)</f>
        <v>이상엽</v>
      </c>
      <c r="G99" s="112">
        <f>VLOOKUP($B99,구매현황!$A$4:$B$10000,2,0)</f>
        <v>299610</v>
      </c>
      <c r="H99" s="63">
        <f>VLOOKUP($B99,운송비현황!$A$4:$E$8669,2,0)</f>
        <v>29000</v>
      </c>
      <c r="I99" s="63">
        <f>VLOOKUP($B99,운송비현황!$A$4:$E$8669,3,0)</f>
        <v>3</v>
      </c>
      <c r="J99" s="63">
        <f>VLOOKUP($B99,운송비현황!$A$4:$E$8669,4,0)</f>
        <v>434420</v>
      </c>
      <c r="K99" s="63">
        <f>VLOOKUP($B99,운송비현황!$A$4:$E$8669,5,0)</f>
        <v>0</v>
      </c>
      <c r="L99" s="69">
        <v>0</v>
      </c>
      <c r="M99" s="103">
        <f t="shared" si="12"/>
        <v>73403</v>
      </c>
      <c r="N99" s="103">
        <f t="shared" si="13"/>
        <v>807433</v>
      </c>
      <c r="O99" s="107" t="str">
        <f t="shared" si="14"/>
        <v>10%</v>
      </c>
    </row>
    <row r="100" spans="1:15" s="84" customFormat="1">
      <c r="A100" s="86" t="str">
        <f t="shared" si="8"/>
        <v>SK에너지</v>
      </c>
      <c r="B100" s="164" t="s">
        <v>10202</v>
      </c>
      <c r="C100" s="70" t="str">
        <f>VLOOKUP($B100,운송비!$A$1:$T$478,3,0)</f>
        <v>SK에너지</v>
      </c>
      <c r="D100" s="70" t="str">
        <f>VLOOKUP($B100,운송비!$A$1:$T$478,5,0)</f>
        <v>일반상품</v>
      </c>
      <c r="E100" s="70" t="str">
        <f>VLOOKUP($B100,운송비!$A$1:$T$478,7,0)</f>
        <v>중국</v>
      </c>
      <c r="F100" s="70" t="str">
        <f>VLOOKUP($B100,운송비!$A$1:$T$478,8,0)</f>
        <v>이종영</v>
      </c>
      <c r="G100" s="112">
        <f>VLOOKUP($B100,구매현황!$A$4:$B$10000,2,0)</f>
        <v>300000</v>
      </c>
      <c r="H100" s="63">
        <f>VLOOKUP($B100,운송비현황!$A$4:$E$8669,2,0)</f>
        <v>51000</v>
      </c>
      <c r="I100" s="63">
        <f>VLOOKUP($B100,운송비현황!$A$4:$E$8669,3,0)</f>
        <v>5</v>
      </c>
      <c r="J100" s="63">
        <f>VLOOKUP($B100,운송비현황!$A$4:$E$8669,4,0)</f>
        <v>763980</v>
      </c>
      <c r="K100" s="63">
        <f>VLOOKUP($B100,운송비현황!$A$4:$E$8669,5,0)</f>
        <v>0</v>
      </c>
      <c r="L100" s="69">
        <v>0</v>
      </c>
      <c r="M100" s="103">
        <f t="shared" si="12"/>
        <v>106398</v>
      </c>
      <c r="N100" s="103">
        <f t="shared" si="13"/>
        <v>1170378</v>
      </c>
      <c r="O100" s="107" t="str">
        <f t="shared" si="14"/>
        <v>10%</v>
      </c>
    </row>
    <row r="101" spans="1:15" s="84" customFormat="1">
      <c r="A101" s="86" t="str">
        <f t="shared" si="8"/>
        <v>SK온</v>
      </c>
      <c r="B101" s="164" t="s">
        <v>10203</v>
      </c>
      <c r="C101" s="70" t="str">
        <f>VLOOKUP($B101,운송비!$A$1:$T$478,3,0)</f>
        <v>SK온</v>
      </c>
      <c r="D101" s="70" t="str">
        <f>VLOOKUP($B101,운송비!$A$1:$T$478,5,0)</f>
        <v>일반상품</v>
      </c>
      <c r="E101" s="70" t="str">
        <f>VLOOKUP($B101,운송비!$A$1:$T$478,7,0)</f>
        <v>중국</v>
      </c>
      <c r="F101" s="70" t="str">
        <f>VLOOKUP($B101,운송비!$A$1:$T$478,8,0)</f>
        <v>민종주</v>
      </c>
      <c r="G101" s="112">
        <f>VLOOKUP($B101,구매현황!$A$4:$B$10000,2,0)</f>
        <v>299900</v>
      </c>
      <c r="H101" s="63">
        <f>VLOOKUP($B101,운송비현황!$A$4:$E$8669,2,0)</f>
        <v>48000</v>
      </c>
      <c r="I101" s="63">
        <f>VLOOKUP($B101,운송비현황!$A$4:$E$8669,3,0)</f>
        <v>5</v>
      </c>
      <c r="J101" s="63">
        <f>VLOOKUP($B101,운송비현황!$A$4:$E$8669,4,0)</f>
        <v>719040</v>
      </c>
      <c r="K101" s="63">
        <f>VLOOKUP($B101,운송비현황!$A$4:$E$8669,5,0)</f>
        <v>0</v>
      </c>
      <c r="L101" s="69">
        <v>0</v>
      </c>
      <c r="M101" s="103">
        <f t="shared" si="12"/>
        <v>101894</v>
      </c>
      <c r="N101" s="103">
        <f t="shared" si="13"/>
        <v>1120834</v>
      </c>
      <c r="O101" s="107" t="str">
        <f t="shared" si="14"/>
        <v>10%</v>
      </c>
    </row>
    <row r="102" spans="1:15" s="84" customFormat="1">
      <c r="A102" s="86" t="str">
        <f t="shared" si="8"/>
        <v>SK온</v>
      </c>
      <c r="B102" s="164" t="s">
        <v>10204</v>
      </c>
      <c r="C102" s="70" t="str">
        <f>VLOOKUP($B102,운송비!$A$1:$T$478,3,0)</f>
        <v>SK온</v>
      </c>
      <c r="D102" s="70" t="str">
        <f>VLOOKUP($B102,운송비!$A$1:$T$478,5,0)</f>
        <v>일반상품</v>
      </c>
      <c r="E102" s="70" t="str">
        <f>VLOOKUP($B102,운송비!$A$1:$T$478,7,0)</f>
        <v>헝가리</v>
      </c>
      <c r="F102" s="70" t="str">
        <f>VLOOKUP($B102,운송비!$A$1:$T$478,8,0)</f>
        <v>박영규</v>
      </c>
      <c r="G102" s="112">
        <f>VLOOKUP($B102,구매현황!$A$4:$B$10000,2,0)</f>
        <v>299342</v>
      </c>
      <c r="H102" s="63">
        <f>VLOOKUP($B102,운송비현황!$A$4:$E$8669,2,0)</f>
        <v>22000</v>
      </c>
      <c r="I102" s="63">
        <f>VLOOKUP($B102,운송비현황!$A$4:$E$8669,3,0)</f>
        <v>3</v>
      </c>
      <c r="J102" s="63">
        <f>VLOOKUP($B102,운송비현황!$A$4:$E$8669,4,0)</f>
        <v>661100</v>
      </c>
      <c r="K102" s="63">
        <f>VLOOKUP($B102,운송비현황!$A$4:$E$8669,5,0)</f>
        <v>0</v>
      </c>
      <c r="L102" s="69">
        <v>0</v>
      </c>
      <c r="M102" s="103">
        <f t="shared" si="12"/>
        <v>96044</v>
      </c>
      <c r="N102" s="103">
        <f t="shared" si="13"/>
        <v>1056486</v>
      </c>
      <c r="O102" s="107" t="str">
        <f t="shared" si="14"/>
        <v>10%</v>
      </c>
    </row>
    <row r="103" spans="1:15" s="84" customFormat="1">
      <c r="A103" s="86" t="str">
        <f t="shared" si="8"/>
        <v>SK온</v>
      </c>
      <c r="B103" s="164" t="s">
        <v>10205</v>
      </c>
      <c r="C103" s="70" t="str">
        <f>VLOOKUP($B103,운송비!$A$1:$T$478,3,0)</f>
        <v>SK온</v>
      </c>
      <c r="D103" s="70" t="str">
        <f>VLOOKUP($B103,운송비!$A$1:$T$478,5,0)</f>
        <v>일반상품</v>
      </c>
      <c r="E103" s="70" t="str">
        <f>VLOOKUP($B103,운송비!$A$1:$T$478,7,0)</f>
        <v>헝가리</v>
      </c>
      <c r="F103" s="70" t="str">
        <f>VLOOKUP($B103,운송비!$A$1:$T$478,8,0)</f>
        <v>김세연</v>
      </c>
      <c r="G103" s="112">
        <f>VLOOKUP($B103,구매현황!$A$4:$B$10000,2,0)</f>
        <v>299800</v>
      </c>
      <c r="H103" s="63">
        <f>VLOOKUP($B103,운송비현황!$A$4:$E$8669,2,0)</f>
        <v>60000</v>
      </c>
      <c r="I103" s="63">
        <f>VLOOKUP($B103,운송비현황!$A$4:$E$8669,3,0)</f>
        <v>7</v>
      </c>
      <c r="J103" s="63">
        <f>VLOOKUP($B103,운송비현황!$A$4:$E$8669,4,0)</f>
        <v>1765000</v>
      </c>
      <c r="K103" s="63">
        <f>VLOOKUP($B103,운송비현황!$A$4:$E$8669,5,0)</f>
        <v>0</v>
      </c>
      <c r="L103" s="69">
        <v>0</v>
      </c>
      <c r="M103" s="103">
        <f t="shared" si="12"/>
        <v>206480</v>
      </c>
      <c r="N103" s="103">
        <f t="shared" si="13"/>
        <v>2271280</v>
      </c>
      <c r="O103" s="107" t="str">
        <f t="shared" si="14"/>
        <v>10%</v>
      </c>
    </row>
    <row r="104" spans="1:15" s="84" customFormat="1">
      <c r="A104" s="86" t="str">
        <f t="shared" si="8"/>
        <v>SK온</v>
      </c>
      <c r="B104" s="164" t="s">
        <v>10206</v>
      </c>
      <c r="C104" s="70" t="str">
        <f>VLOOKUP($B104,운송비!$A$1:$T$478,3,0)</f>
        <v>SK온</v>
      </c>
      <c r="D104" s="70" t="str">
        <f>VLOOKUP($B104,운송비!$A$1:$T$478,5,0)</f>
        <v>일반상품</v>
      </c>
      <c r="E104" s="70" t="str">
        <f>VLOOKUP($B104,운송비!$A$1:$T$478,7,0)</f>
        <v>중국</v>
      </c>
      <c r="F104" s="70" t="str">
        <f>VLOOKUP($B104,운송비!$A$1:$T$478,8,0)</f>
        <v>하동호</v>
      </c>
      <c r="G104" s="112">
        <f>VLOOKUP($B104,구매현황!$A$4:$B$10000,2,0)</f>
        <v>1500</v>
      </c>
      <c r="H104" s="63">
        <f>VLOOKUP($B104,운송비현황!$A$4:$E$8669,2,0)</f>
        <v>3000</v>
      </c>
      <c r="I104" s="63">
        <f>VLOOKUP($B104,운송비현황!$A$4:$E$8669,3,0)</f>
        <v>1</v>
      </c>
      <c r="J104" s="63">
        <f>VLOOKUP($B104,운송비현황!$A$4:$E$8669,4,0)</f>
        <v>44940</v>
      </c>
      <c r="K104" s="63">
        <f>VLOOKUP($B104,운송비현황!$A$4:$E$8669,5,0)</f>
        <v>0</v>
      </c>
      <c r="L104" s="69">
        <v>0</v>
      </c>
      <c r="M104" s="103">
        <f t="shared" si="12"/>
        <v>4644</v>
      </c>
      <c r="N104" s="103">
        <f t="shared" si="13"/>
        <v>51084</v>
      </c>
      <c r="O104" s="107" t="str">
        <f t="shared" si="14"/>
        <v>10%</v>
      </c>
    </row>
    <row r="105" spans="1:15" s="84" customFormat="1">
      <c r="A105" s="86" t="str">
        <f t="shared" si="8"/>
        <v>SK아이이테크놀로지</v>
      </c>
      <c r="B105" s="164" t="s">
        <v>10207</v>
      </c>
      <c r="C105" s="70" t="str">
        <f>VLOOKUP($B105,운송비!$A$1:$T$478,3,0)</f>
        <v>SK아이이테크놀로지</v>
      </c>
      <c r="D105" s="70" t="str">
        <f>VLOOKUP($B105,운송비!$A$1:$T$478,5,0)</f>
        <v>일반상품</v>
      </c>
      <c r="E105" s="70" t="str">
        <f>VLOOKUP($B105,운송비!$A$1:$T$478,7,0)</f>
        <v>중국</v>
      </c>
      <c r="F105" s="70" t="str">
        <f>VLOOKUP($B105,운송비!$A$1:$T$478,8,0)</f>
        <v>정상헌</v>
      </c>
      <c r="G105" s="112">
        <f>VLOOKUP($B105,구매현황!$A$4:$B$10000,2,0)</f>
        <v>299915</v>
      </c>
      <c r="H105" s="63">
        <f>VLOOKUP($B105,운송비현황!$A$4:$E$8669,2,0)</f>
        <v>42000</v>
      </c>
      <c r="I105" s="63">
        <f>VLOOKUP($B105,운송비현황!$A$4:$E$8669,3,0)</f>
        <v>4</v>
      </c>
      <c r="J105" s="63">
        <f>VLOOKUP($B105,운송비현황!$A$4:$E$8669,4,0)</f>
        <v>629160</v>
      </c>
      <c r="K105" s="63">
        <f>VLOOKUP($B105,운송비현황!$A$4:$E$8669,5,0)</f>
        <v>0</v>
      </c>
      <c r="L105" s="69">
        <v>0</v>
      </c>
      <c r="M105" s="103">
        <f t="shared" si="12"/>
        <v>92908</v>
      </c>
      <c r="N105" s="103">
        <f t="shared" si="13"/>
        <v>1021983</v>
      </c>
      <c r="O105" s="107" t="str">
        <f t="shared" si="14"/>
        <v>10%</v>
      </c>
    </row>
    <row r="106" spans="1:15" s="84" customFormat="1">
      <c r="A106" s="86" t="str">
        <f t="shared" si="8"/>
        <v>SK온</v>
      </c>
      <c r="B106" s="164" t="s">
        <v>10208</v>
      </c>
      <c r="C106" s="70" t="str">
        <f>VLOOKUP($B106,운송비!$A$1:$T$478,3,0)</f>
        <v>SK온</v>
      </c>
      <c r="D106" s="70" t="str">
        <f>VLOOKUP($B106,운송비!$A$1:$T$478,5,0)</f>
        <v>일반상품</v>
      </c>
      <c r="E106" s="70" t="str">
        <f>VLOOKUP($B106,운송비!$A$1:$T$478,7,0)</f>
        <v>중국</v>
      </c>
      <c r="F106" s="70" t="str">
        <f>VLOOKUP($B106,운송비!$A$1:$T$478,8,0)</f>
        <v>김재철</v>
      </c>
      <c r="G106" s="112">
        <f>VLOOKUP($B106,구매현황!$A$4:$B$10000,2,0)</f>
        <v>299310</v>
      </c>
      <c r="H106" s="63">
        <f>VLOOKUP($B106,운송비현황!$A$4:$E$8669,2,0)</f>
        <v>23000</v>
      </c>
      <c r="I106" s="63">
        <f>VLOOKUP($B106,운송비현황!$A$4:$E$8669,3,0)</f>
        <v>3</v>
      </c>
      <c r="J106" s="63">
        <f>VLOOKUP($B106,운송비현황!$A$4:$E$8669,4,0)</f>
        <v>344540</v>
      </c>
      <c r="K106" s="63">
        <f>VLOOKUP($B106,운송비현황!$A$4:$E$8669,5,0)</f>
        <v>0</v>
      </c>
      <c r="L106" s="69">
        <v>0</v>
      </c>
      <c r="M106" s="103">
        <f t="shared" si="12"/>
        <v>64385</v>
      </c>
      <c r="N106" s="103">
        <f t="shared" si="13"/>
        <v>708235</v>
      </c>
      <c r="O106" s="107" t="str">
        <f t="shared" si="14"/>
        <v>10%</v>
      </c>
    </row>
    <row r="107" spans="1:15" s="84" customFormat="1">
      <c r="A107" s="86" t="str">
        <f t="shared" si="8"/>
        <v>SK루브리컨츠</v>
      </c>
      <c r="B107" s="164" t="s">
        <v>10209</v>
      </c>
      <c r="C107" s="70" t="str">
        <f>VLOOKUP($B107,운송비!$A$1:$T$478,3,0)</f>
        <v>SK루브리컨츠</v>
      </c>
      <c r="D107" s="70" t="str">
        <f>VLOOKUP($B107,운송비!$A$1:$T$478,5,0)</f>
        <v>일반상품</v>
      </c>
      <c r="E107" s="70" t="str">
        <f>VLOOKUP($B107,운송비!$A$1:$T$478,7,0)</f>
        <v>러시아</v>
      </c>
      <c r="F107" s="70" t="str">
        <f>VLOOKUP($B107,운송비!$A$1:$T$478,8,0)</f>
        <v>박석진</v>
      </c>
      <c r="G107" s="112">
        <f>VLOOKUP($B107,구매현황!$A$4:$B$10000,2,0)</f>
        <v>299920</v>
      </c>
      <c r="H107" s="63">
        <f>VLOOKUP($B107,운송비현황!$A$4:$E$8669,2,0)</f>
        <v>20700</v>
      </c>
      <c r="I107" s="63">
        <f>VLOOKUP($B107,운송비현황!$A$4:$E$8669,3,0)</f>
        <v>3</v>
      </c>
      <c r="J107" s="63">
        <f>VLOOKUP($B107,운송비현황!$A$4:$E$8669,4,0)</f>
        <v>450700</v>
      </c>
      <c r="K107" s="63">
        <f>VLOOKUP($B107,운송비현황!$A$4:$E$8669,5,0)</f>
        <v>30000</v>
      </c>
      <c r="L107" s="69">
        <v>0</v>
      </c>
      <c r="M107" s="103">
        <f t="shared" si="12"/>
        <v>78062</v>
      </c>
      <c r="N107" s="103">
        <f t="shared" si="13"/>
        <v>858682</v>
      </c>
      <c r="O107" s="107" t="str">
        <f t="shared" si="14"/>
        <v>10%</v>
      </c>
    </row>
    <row r="108" spans="1:15" s="84" customFormat="1">
      <c r="A108" s="86" t="str">
        <f t="shared" si="8"/>
        <v>SK온</v>
      </c>
      <c r="B108" s="164" t="s">
        <v>10210</v>
      </c>
      <c r="C108" s="70" t="str">
        <f>VLOOKUP($B108,운송비!$A$1:$T$478,3,0)</f>
        <v>SK온</v>
      </c>
      <c r="D108" s="70" t="str">
        <f>VLOOKUP($B108,운송비!$A$1:$T$478,5,0)</f>
        <v>일반상품</v>
      </c>
      <c r="E108" s="70" t="str">
        <f>VLOOKUP($B108,운송비!$A$1:$T$478,7,0)</f>
        <v>중국</v>
      </c>
      <c r="F108" s="70" t="str">
        <f>VLOOKUP($B108,운송비!$A$1:$T$478,8,0)</f>
        <v>이수철</v>
      </c>
      <c r="G108" s="112">
        <f>VLOOKUP($B108,구매현황!$A$4:$B$10000,2,0)</f>
        <v>298690</v>
      </c>
      <c r="H108" s="63">
        <f>VLOOKUP($B108,운송비현황!$A$4:$E$8669,2,0)</f>
        <v>49000</v>
      </c>
      <c r="I108" s="63">
        <f>VLOOKUP($B108,운송비현황!$A$4:$E$8669,3,0)</f>
        <v>3</v>
      </c>
      <c r="J108" s="63">
        <f>VLOOKUP($B108,운송비현황!$A$4:$E$8669,4,0)</f>
        <v>734020</v>
      </c>
      <c r="K108" s="63">
        <f>VLOOKUP($B108,운송비현황!$A$4:$E$8669,5,0)</f>
        <v>0</v>
      </c>
      <c r="L108" s="69">
        <v>0</v>
      </c>
      <c r="M108" s="103">
        <f t="shared" si="12"/>
        <v>103271</v>
      </c>
      <c r="N108" s="103">
        <f t="shared" si="13"/>
        <v>1135981</v>
      </c>
      <c r="O108" s="107" t="str">
        <f t="shared" si="14"/>
        <v>10%</v>
      </c>
    </row>
    <row r="109" spans="1:15" s="84" customFormat="1">
      <c r="A109" s="86" t="str">
        <f t="shared" si="8"/>
        <v>SK온</v>
      </c>
      <c r="B109" s="164" t="s">
        <v>10211</v>
      </c>
      <c r="C109" s="70" t="str">
        <f>VLOOKUP($B109,운송비!$A$1:$T$478,3,0)</f>
        <v>SK온</v>
      </c>
      <c r="D109" s="70" t="str">
        <f>VLOOKUP($B109,운송비!$A$1:$T$478,5,0)</f>
        <v>일반상품</v>
      </c>
      <c r="E109" s="70" t="str">
        <f>VLOOKUP($B109,운송비!$A$1:$T$478,7,0)</f>
        <v>중국</v>
      </c>
      <c r="F109" s="70" t="str">
        <f>VLOOKUP($B109,운송비!$A$1:$T$478,8,0)</f>
        <v>이대웅</v>
      </c>
      <c r="G109" s="112">
        <f>VLOOKUP($B109,구매현황!$A$4:$B$10000,2,0)</f>
        <v>4800</v>
      </c>
      <c r="H109" s="63">
        <f>VLOOKUP($B109,운송비현황!$A$4:$E$8669,2,0)</f>
        <v>40000</v>
      </c>
      <c r="I109" s="63">
        <f>VLOOKUP($B109,운송비현황!$A$4:$E$8669,3,0)</f>
        <v>4</v>
      </c>
      <c r="J109" s="63">
        <f>VLOOKUP($B109,운송비현황!$A$4:$E$8669,4,0)</f>
        <v>599200</v>
      </c>
      <c r="K109" s="63">
        <f>VLOOKUP($B109,운송비현황!$A$4:$E$8669,5,0)</f>
        <v>0</v>
      </c>
      <c r="L109" s="69">
        <v>0</v>
      </c>
      <c r="M109" s="103">
        <f t="shared" si="12"/>
        <v>60400</v>
      </c>
      <c r="N109" s="103">
        <f t="shared" si="13"/>
        <v>664400</v>
      </c>
      <c r="O109" s="107" t="str">
        <f t="shared" si="14"/>
        <v>10%</v>
      </c>
    </row>
    <row r="110" spans="1:15" s="84" customFormat="1">
      <c r="A110" s="86" t="str">
        <f t="shared" si="8"/>
        <v>SK에너지</v>
      </c>
      <c r="B110" s="164" t="s">
        <v>10212</v>
      </c>
      <c r="C110" s="70" t="str">
        <f>VLOOKUP($B110,운송비!$A$1:$T$478,3,0)</f>
        <v>SK에너지</v>
      </c>
      <c r="D110" s="70" t="str">
        <f>VLOOKUP($B110,운송비!$A$1:$T$478,5,0)</f>
        <v>일반상품</v>
      </c>
      <c r="E110" s="70" t="str">
        <f>VLOOKUP($B110,운송비!$A$1:$T$478,7,0)</f>
        <v>베트남</v>
      </c>
      <c r="F110" s="70" t="str">
        <f>VLOOKUP($B110,운송비!$A$1:$T$478,8,0)</f>
        <v>한성원</v>
      </c>
      <c r="G110" s="112">
        <f>VLOOKUP($B110,구매현황!$A$4:$B$10000,2,0)</f>
        <v>299930</v>
      </c>
      <c r="H110" s="63">
        <f>VLOOKUP($B110,운송비현황!$A$4:$E$8669,2,0)</f>
        <v>77000</v>
      </c>
      <c r="I110" s="63">
        <f>VLOOKUP($B110,운송비현황!$A$4:$E$8669,3,0)</f>
        <v>5</v>
      </c>
      <c r="J110" s="63">
        <f>VLOOKUP($B110,운송비현황!$A$4:$E$8669,4,0)</f>
        <v>1076460</v>
      </c>
      <c r="K110" s="63">
        <f>VLOOKUP($B110,운송비현황!$A$4:$E$8669,5,0)</f>
        <v>20000</v>
      </c>
      <c r="L110" s="69">
        <v>0</v>
      </c>
      <c r="M110" s="103">
        <f t="shared" si="12"/>
        <v>139639</v>
      </c>
      <c r="N110" s="103">
        <f t="shared" si="13"/>
        <v>1536029</v>
      </c>
      <c r="O110" s="107" t="str">
        <f t="shared" si="14"/>
        <v>10%</v>
      </c>
    </row>
    <row r="111" spans="1:15" s="84" customFormat="1">
      <c r="A111" s="86" t="str">
        <f t="shared" si="8"/>
        <v>SK온</v>
      </c>
      <c r="B111" s="164" t="s">
        <v>10213</v>
      </c>
      <c r="C111" s="70" t="str">
        <f>VLOOKUP($B111,운송비!$A$1:$T$478,3,0)</f>
        <v>SK온</v>
      </c>
      <c r="D111" s="70" t="str">
        <f>VLOOKUP($B111,운송비!$A$1:$T$478,5,0)</f>
        <v>일반상품</v>
      </c>
      <c r="E111" s="70" t="str">
        <f>VLOOKUP($B111,운송비!$A$1:$T$478,7,0)</f>
        <v>중국</v>
      </c>
      <c r="F111" s="70" t="str">
        <f>VLOOKUP($B111,운송비!$A$1:$T$478,8,0)</f>
        <v>정준희</v>
      </c>
      <c r="G111" s="112">
        <f>VLOOKUP($B111,구매현황!$A$4:$B$10000,2,0)</f>
        <v>274960</v>
      </c>
      <c r="H111" s="63">
        <f>VLOOKUP($B111,운송비현황!$A$4:$E$8669,2,0)</f>
        <v>9000</v>
      </c>
      <c r="I111" s="63">
        <f>VLOOKUP($B111,운송비현황!$A$4:$E$8669,3,0)</f>
        <v>1</v>
      </c>
      <c r="J111" s="63">
        <f>VLOOKUP($B111,운송비현황!$A$4:$E$8669,4,0)</f>
        <v>134820</v>
      </c>
      <c r="K111" s="63">
        <f>VLOOKUP($B111,운송비현황!$A$4:$E$8669,5,0)</f>
        <v>0</v>
      </c>
      <c r="L111" s="69">
        <v>0</v>
      </c>
      <c r="M111" s="103">
        <f t="shared" si="12"/>
        <v>40978</v>
      </c>
      <c r="N111" s="103">
        <f t="shared" si="13"/>
        <v>450758</v>
      </c>
      <c r="O111" s="107" t="str">
        <f t="shared" si="14"/>
        <v>10%</v>
      </c>
    </row>
    <row r="112" spans="1:15" s="84" customFormat="1">
      <c r="A112" s="86" t="str">
        <f t="shared" si="8"/>
        <v>SK온</v>
      </c>
      <c r="B112" s="164" t="s">
        <v>10214</v>
      </c>
      <c r="C112" s="70" t="str">
        <f>VLOOKUP($B112,운송비!$A$1:$T$478,3,0)</f>
        <v>SK온</v>
      </c>
      <c r="D112" s="70" t="str">
        <f>VLOOKUP($B112,운송비!$A$1:$T$478,5,0)</f>
        <v>일반상품</v>
      </c>
      <c r="E112" s="70" t="str">
        <f>VLOOKUP($B112,운송비!$A$1:$T$478,7,0)</f>
        <v>중국</v>
      </c>
      <c r="F112" s="70" t="str">
        <f>VLOOKUP($B112,운송비!$A$1:$T$478,8,0)</f>
        <v>손정삼</v>
      </c>
      <c r="G112" s="112">
        <f>VLOOKUP($B112,구매현황!$A$4:$B$10000,2,0)</f>
        <v>299945</v>
      </c>
      <c r="H112" s="63">
        <f>VLOOKUP($B112,운송비현황!$A$4:$E$8669,2,0)</f>
        <v>65000</v>
      </c>
      <c r="I112" s="63">
        <f>VLOOKUP($B112,운송비현황!$A$4:$E$8669,3,0)</f>
        <v>7</v>
      </c>
      <c r="J112" s="63">
        <f>VLOOKUP($B112,운송비현황!$A$4:$E$8669,4,0)</f>
        <v>973700</v>
      </c>
      <c r="K112" s="63">
        <f>VLOOKUP($B112,운송비현황!$A$4:$E$8669,5,0)</f>
        <v>0</v>
      </c>
      <c r="L112" s="69">
        <v>0</v>
      </c>
      <c r="M112" s="103">
        <f t="shared" si="12"/>
        <v>127365</v>
      </c>
      <c r="N112" s="103">
        <f t="shared" si="13"/>
        <v>1401010</v>
      </c>
      <c r="O112" s="107" t="str">
        <f t="shared" si="14"/>
        <v>10%</v>
      </c>
    </row>
    <row r="113" spans="1:15" s="84" customFormat="1">
      <c r="A113" s="86" t="str">
        <f t="shared" si="8"/>
        <v>SK온</v>
      </c>
      <c r="B113" s="164" t="s">
        <v>10215</v>
      </c>
      <c r="C113" s="70" t="str">
        <f>VLOOKUP($B113,운송비!$A$1:$T$478,3,0)</f>
        <v>SK온</v>
      </c>
      <c r="D113" s="70" t="str">
        <f>VLOOKUP($B113,운송비!$A$1:$T$478,5,0)</f>
        <v>일반상품</v>
      </c>
      <c r="E113" s="70" t="str">
        <f>VLOOKUP($B113,운송비!$A$1:$T$478,7,0)</f>
        <v>중국</v>
      </c>
      <c r="F113" s="70" t="str">
        <f>VLOOKUP($B113,운송비!$A$1:$T$478,8,0)</f>
        <v>김성민</v>
      </c>
      <c r="G113" s="112">
        <f>VLOOKUP($B113,구매현황!$A$4:$B$10000,2,0)</f>
        <v>263928</v>
      </c>
      <c r="H113" s="63">
        <f>VLOOKUP($B113,운송비현황!$A$4:$E$8669,2,0)</f>
        <v>24000</v>
      </c>
      <c r="I113" s="63">
        <f>VLOOKUP($B113,운송비현황!$A$4:$E$8669,3,0)</f>
        <v>3</v>
      </c>
      <c r="J113" s="63">
        <f>VLOOKUP($B113,운송비현황!$A$4:$E$8669,4,0)</f>
        <v>359520</v>
      </c>
      <c r="K113" s="63">
        <f>VLOOKUP($B113,운송비현황!$A$4:$E$8669,5,0)</f>
        <v>0</v>
      </c>
      <c r="L113" s="69">
        <v>0</v>
      </c>
      <c r="M113" s="103">
        <f t="shared" si="12"/>
        <v>62345</v>
      </c>
      <c r="N113" s="103">
        <f t="shared" si="13"/>
        <v>685793</v>
      </c>
      <c r="O113" s="107" t="str">
        <f t="shared" si="14"/>
        <v>10%</v>
      </c>
    </row>
    <row r="114" spans="1:15" s="84" customFormat="1">
      <c r="A114" s="86" t="str">
        <f t="shared" si="8"/>
        <v>SK온</v>
      </c>
      <c r="B114" s="164" t="s">
        <v>10216</v>
      </c>
      <c r="C114" s="70" t="str">
        <f>VLOOKUP($B114,운송비!$A$1:$T$478,3,0)</f>
        <v>SK온</v>
      </c>
      <c r="D114" s="70" t="str">
        <f>VLOOKUP($B114,운송비!$A$1:$T$478,5,0)</f>
        <v>일반상품</v>
      </c>
      <c r="E114" s="70" t="str">
        <f>VLOOKUP($B114,운송비!$A$1:$T$478,7,0)</f>
        <v>중국</v>
      </c>
      <c r="F114" s="70" t="str">
        <f>VLOOKUP($B114,운송비!$A$1:$T$478,8,0)</f>
        <v>최우진</v>
      </c>
      <c r="G114" s="112">
        <f>VLOOKUP($B114,구매현황!$A$4:$B$10000,2,0)</f>
        <v>299690</v>
      </c>
      <c r="H114" s="63">
        <f>VLOOKUP($B114,운송비현황!$A$4:$E$8669,2,0)</f>
        <v>15000</v>
      </c>
      <c r="I114" s="63">
        <f>VLOOKUP($B114,운송비현황!$A$4:$E$8669,3,0)</f>
        <v>2</v>
      </c>
      <c r="J114" s="63">
        <f>VLOOKUP($B114,운송비현황!$A$4:$E$8669,4,0)</f>
        <v>224700</v>
      </c>
      <c r="K114" s="63">
        <f>VLOOKUP($B114,운송비현황!$A$4:$E$8669,5,0)</f>
        <v>0</v>
      </c>
      <c r="L114" s="69">
        <v>0</v>
      </c>
      <c r="M114" s="103">
        <f t="shared" si="12"/>
        <v>52439</v>
      </c>
      <c r="N114" s="103">
        <f t="shared" si="13"/>
        <v>576829</v>
      </c>
      <c r="O114" s="107" t="str">
        <f t="shared" si="14"/>
        <v>10%</v>
      </c>
    </row>
    <row r="115" spans="1:15" s="84" customFormat="1">
      <c r="A115" s="86" t="str">
        <f t="shared" si="8"/>
        <v>SK아이이테크놀로지</v>
      </c>
      <c r="B115" s="164" t="s">
        <v>10217</v>
      </c>
      <c r="C115" s="70" t="str">
        <f>VLOOKUP($B115,운송비!$A$1:$T$478,3,0)</f>
        <v>SK아이이테크놀로지</v>
      </c>
      <c r="D115" s="70" t="str">
        <f>VLOOKUP($B115,운송비!$A$1:$T$478,5,0)</f>
        <v>일반상품</v>
      </c>
      <c r="E115" s="70" t="str">
        <f>VLOOKUP($B115,운송비!$A$1:$T$478,7,0)</f>
        <v>중국</v>
      </c>
      <c r="F115" s="70" t="str">
        <f>VLOOKUP($B115,운송비!$A$1:$T$478,8,0)</f>
        <v>이성진</v>
      </c>
      <c r="G115" s="112">
        <f>VLOOKUP($B115,구매현황!$A$4:$B$10000,2,0)</f>
        <v>223230</v>
      </c>
      <c r="H115" s="63">
        <f>VLOOKUP($B115,운송비현황!$A$4:$E$8669,2,0)</f>
        <v>39000</v>
      </c>
      <c r="I115" s="63">
        <f>VLOOKUP($B115,운송비현황!$A$4:$E$8669,3,0)</f>
        <v>4</v>
      </c>
      <c r="J115" s="63">
        <f>VLOOKUP($B115,운송비현황!$A$4:$E$8669,4,0)</f>
        <v>584220</v>
      </c>
      <c r="K115" s="63">
        <f>VLOOKUP($B115,운송비현황!$A$4:$E$8669,5,0)</f>
        <v>0</v>
      </c>
      <c r="L115" s="69">
        <v>0</v>
      </c>
      <c r="M115" s="103">
        <f t="shared" si="12"/>
        <v>80745</v>
      </c>
      <c r="N115" s="103">
        <f t="shared" si="13"/>
        <v>888195</v>
      </c>
      <c r="O115" s="107" t="str">
        <f t="shared" si="14"/>
        <v>10%</v>
      </c>
    </row>
    <row r="116" spans="1:15" s="84" customFormat="1">
      <c r="A116" s="86" t="str">
        <f t="shared" si="8"/>
        <v>SK온</v>
      </c>
      <c r="B116" s="164" t="s">
        <v>10218</v>
      </c>
      <c r="C116" s="70" t="str">
        <f>VLOOKUP($B116,운송비!$A$1:$T$478,3,0)</f>
        <v>SK온</v>
      </c>
      <c r="D116" s="70" t="str">
        <f>VLOOKUP($B116,운송비!$A$1:$T$478,5,0)</f>
        <v>일반상품</v>
      </c>
      <c r="E116" s="70" t="str">
        <f>VLOOKUP($B116,운송비!$A$1:$T$478,7,0)</f>
        <v>헝가리</v>
      </c>
      <c r="F116" s="70" t="str">
        <f>VLOOKUP($B116,운송비!$A$1:$T$478,8,0)</f>
        <v>정지화</v>
      </c>
      <c r="G116" s="112">
        <f>VLOOKUP($B116,구매현황!$A$4:$B$10000,2,0)</f>
        <v>299970</v>
      </c>
      <c r="H116" s="63">
        <f>VLOOKUP($B116,운송비현황!$A$4:$E$8669,2,0)</f>
        <v>45000</v>
      </c>
      <c r="I116" s="63">
        <f>VLOOKUP($B116,운송비현황!$A$4:$E$8669,3,0)</f>
        <v>6</v>
      </c>
      <c r="J116" s="63">
        <f>VLOOKUP($B116,운송비현황!$A$4:$E$8669,4,0)</f>
        <v>1329250</v>
      </c>
      <c r="K116" s="63">
        <f>VLOOKUP($B116,운송비현황!$A$4:$E$8669,5,0)</f>
        <v>0</v>
      </c>
      <c r="L116" s="69">
        <v>0</v>
      </c>
      <c r="M116" s="103">
        <f t="shared" si="12"/>
        <v>162922</v>
      </c>
      <c r="N116" s="103">
        <f t="shared" si="13"/>
        <v>1792142</v>
      </c>
      <c r="O116" s="107" t="str">
        <f t="shared" si="14"/>
        <v>10%</v>
      </c>
    </row>
    <row r="117" spans="1:15" s="84" customFormat="1">
      <c r="A117" s="86" t="str">
        <f t="shared" si="8"/>
        <v>SK온</v>
      </c>
      <c r="B117" s="164" t="s">
        <v>10219</v>
      </c>
      <c r="C117" s="70" t="str">
        <f>VLOOKUP($B117,운송비!$A$1:$T$478,3,0)</f>
        <v>SK온</v>
      </c>
      <c r="D117" s="70" t="str">
        <f>VLOOKUP($B117,운송비!$A$1:$T$478,5,0)</f>
        <v>일반상품</v>
      </c>
      <c r="E117" s="70" t="str">
        <f>VLOOKUP($B117,운송비!$A$1:$T$478,7,0)</f>
        <v>중국</v>
      </c>
      <c r="F117" s="70" t="str">
        <f>VLOOKUP($B117,운송비!$A$1:$T$478,8,0)</f>
        <v>고현정</v>
      </c>
      <c r="G117" s="112">
        <f>VLOOKUP($B117,구매현황!$A$4:$B$10000,2,0)</f>
        <v>299374</v>
      </c>
      <c r="H117" s="63">
        <f>VLOOKUP($B117,운송비현황!$A$4:$E$8669,2,0)</f>
        <v>48000</v>
      </c>
      <c r="I117" s="63">
        <f>VLOOKUP($B117,운송비현황!$A$4:$E$8669,3,0)</f>
        <v>5</v>
      </c>
      <c r="J117" s="63">
        <f>VLOOKUP($B117,운송비현황!$A$4:$E$8669,4,0)</f>
        <v>719040</v>
      </c>
      <c r="K117" s="63">
        <f>VLOOKUP($B117,운송비현황!$A$4:$E$8669,5,0)</f>
        <v>0</v>
      </c>
      <c r="L117" s="69">
        <v>0</v>
      </c>
      <c r="M117" s="103">
        <f t="shared" si="12"/>
        <v>101841</v>
      </c>
      <c r="N117" s="103">
        <f t="shared" si="13"/>
        <v>1120255</v>
      </c>
      <c r="O117" s="107" t="str">
        <f t="shared" si="14"/>
        <v>10%</v>
      </c>
    </row>
    <row r="118" spans="1:15" s="84" customFormat="1">
      <c r="A118" s="86" t="str">
        <f t="shared" si="8"/>
        <v>SK온</v>
      </c>
      <c r="B118" s="164" t="s">
        <v>10220</v>
      </c>
      <c r="C118" s="70" t="str">
        <f>VLOOKUP($B118,운송비!$A$1:$T$478,3,0)</f>
        <v>SK온</v>
      </c>
      <c r="D118" s="70" t="str">
        <f>VLOOKUP($B118,운송비!$A$1:$T$478,5,0)</f>
        <v>일반상품</v>
      </c>
      <c r="E118" s="70" t="str">
        <f>VLOOKUP($B118,운송비!$A$1:$T$478,7,0)</f>
        <v>중국</v>
      </c>
      <c r="F118" s="70" t="str">
        <f>VLOOKUP($B118,운송비!$A$1:$T$478,8,0)</f>
        <v>김성우</v>
      </c>
      <c r="G118" s="112">
        <f>VLOOKUP($B118,구매현황!$A$4:$B$10000,2,0)</f>
        <v>299840</v>
      </c>
      <c r="H118" s="63">
        <f>VLOOKUP($B118,운송비현황!$A$4:$E$8669,2,0)</f>
        <v>54000</v>
      </c>
      <c r="I118" s="63">
        <f>VLOOKUP($B118,운송비현황!$A$4:$E$8669,3,0)</f>
        <v>6</v>
      </c>
      <c r="J118" s="63">
        <f>VLOOKUP($B118,운송비현황!$A$4:$E$8669,4,0)</f>
        <v>808920</v>
      </c>
      <c r="K118" s="63">
        <f>VLOOKUP($B118,운송비현황!$A$4:$E$8669,5,0)</f>
        <v>0</v>
      </c>
      <c r="L118" s="69">
        <v>0</v>
      </c>
      <c r="M118" s="103">
        <f t="shared" si="12"/>
        <v>110876</v>
      </c>
      <c r="N118" s="103">
        <f t="shared" si="13"/>
        <v>1219636</v>
      </c>
      <c r="O118" s="107" t="str">
        <f t="shared" si="14"/>
        <v>10%</v>
      </c>
    </row>
    <row r="119" spans="1:15" s="84" customFormat="1">
      <c r="A119" s="86" t="str">
        <f t="shared" si="8"/>
        <v>SK온</v>
      </c>
      <c r="B119" s="164" t="s">
        <v>10221</v>
      </c>
      <c r="C119" s="70" t="str">
        <f>VLOOKUP($B119,운송비!$A$1:$T$478,3,0)</f>
        <v>SK온</v>
      </c>
      <c r="D119" s="70" t="str">
        <f>VLOOKUP($B119,운송비!$A$1:$T$478,5,0)</f>
        <v>일반상품</v>
      </c>
      <c r="E119" s="70" t="str">
        <f>VLOOKUP($B119,운송비!$A$1:$T$478,7,0)</f>
        <v>중국</v>
      </c>
      <c r="F119" s="70" t="str">
        <f>VLOOKUP($B119,운송비!$A$1:$T$478,8,0)</f>
        <v>이상목</v>
      </c>
      <c r="G119" s="112">
        <f>VLOOKUP($B119,구매현황!$A$4:$B$10000,2,0)</f>
        <v>300000</v>
      </c>
      <c r="H119" s="63">
        <f>VLOOKUP($B119,운송비현황!$A$4:$E$8669,2,0)</f>
        <v>5000</v>
      </c>
      <c r="I119" s="63">
        <f>VLOOKUP($B119,운송비현황!$A$4:$E$8669,3,0)</f>
        <v>1</v>
      </c>
      <c r="J119" s="63">
        <f>VLOOKUP($B119,운송비현황!$A$4:$E$8669,4,0)</f>
        <v>74900</v>
      </c>
      <c r="K119" s="63">
        <f>VLOOKUP($B119,운송비현황!$A$4:$E$8669,5,0)</f>
        <v>0</v>
      </c>
      <c r="L119" s="69">
        <v>0</v>
      </c>
      <c r="M119" s="103">
        <f t="shared" si="12"/>
        <v>37490</v>
      </c>
      <c r="N119" s="103">
        <f t="shared" si="13"/>
        <v>412390</v>
      </c>
      <c r="O119" s="107" t="str">
        <f t="shared" si="14"/>
        <v>10%</v>
      </c>
    </row>
    <row r="120" spans="1:15" s="84" customFormat="1">
      <c r="A120" s="86" t="str">
        <f t="shared" si="8"/>
        <v>SK온</v>
      </c>
      <c r="B120" s="164" t="s">
        <v>10222</v>
      </c>
      <c r="C120" s="70" t="str">
        <f>VLOOKUP($B120,운송비!$A$1:$T$478,3,0)</f>
        <v>SK온</v>
      </c>
      <c r="D120" s="70" t="str">
        <f>VLOOKUP($B120,운송비!$A$1:$T$478,5,0)</f>
        <v>일반상품</v>
      </c>
      <c r="E120" s="70" t="str">
        <f>VLOOKUP($B120,운송비!$A$1:$T$478,7,0)</f>
        <v>중국</v>
      </c>
      <c r="F120" s="70" t="str">
        <f>VLOOKUP($B120,운송비!$A$1:$T$478,8,0)</f>
        <v>김일우</v>
      </c>
      <c r="G120" s="112">
        <f>VLOOKUP($B120,구매현황!$A$4:$B$10000,2,0)</f>
        <v>125020</v>
      </c>
      <c r="H120" s="63">
        <f>VLOOKUP($B120,운송비현황!$A$4:$E$8669,2,0)</f>
        <v>18000</v>
      </c>
      <c r="I120" s="63">
        <f>VLOOKUP($B120,운송비현황!$A$4:$E$8669,3,0)</f>
        <v>2</v>
      </c>
      <c r="J120" s="63">
        <f>VLOOKUP($B120,운송비현황!$A$4:$E$8669,4,0)</f>
        <v>269640</v>
      </c>
      <c r="K120" s="63">
        <f>VLOOKUP($B120,운송비현황!$A$4:$E$8669,5,0)</f>
        <v>0</v>
      </c>
      <c r="L120" s="69">
        <v>0</v>
      </c>
      <c r="M120" s="103">
        <f t="shared" si="12"/>
        <v>39466</v>
      </c>
      <c r="N120" s="103">
        <f t="shared" si="13"/>
        <v>434126</v>
      </c>
      <c r="O120" s="107" t="str">
        <f t="shared" si="14"/>
        <v>10%</v>
      </c>
    </row>
    <row r="121" spans="1:15" s="84" customFormat="1">
      <c r="A121" s="86" t="str">
        <f t="shared" si="8"/>
        <v>SK온</v>
      </c>
      <c r="B121" s="164" t="s">
        <v>10223</v>
      </c>
      <c r="C121" s="70" t="str">
        <f>VLOOKUP($B121,운송비!$A$1:$T$478,3,0)</f>
        <v>SK온</v>
      </c>
      <c r="D121" s="70" t="str">
        <f>VLOOKUP($B121,운송비!$A$1:$T$478,5,0)</f>
        <v>일반상품</v>
      </c>
      <c r="E121" s="70" t="str">
        <f>VLOOKUP($B121,운송비!$A$1:$T$478,7,0)</f>
        <v>헝가리</v>
      </c>
      <c r="F121" s="70" t="str">
        <f>VLOOKUP($B121,운송비!$A$1:$T$478,8,0)</f>
        <v>문정훈</v>
      </c>
      <c r="G121" s="112">
        <f>VLOOKUP($B121,구매현황!$A$4:$B$10000,2,0)</f>
        <v>299370</v>
      </c>
      <c r="H121" s="63">
        <f>VLOOKUP($B121,운송비현황!$A$4:$E$8669,2,0)</f>
        <v>26000</v>
      </c>
      <c r="I121" s="63">
        <f>VLOOKUP($B121,운송비현황!$A$4:$E$8669,3,0)</f>
        <v>3</v>
      </c>
      <c r="J121" s="63">
        <f>VLOOKUP($B121,운송비현황!$A$4:$E$8669,4,0)</f>
        <v>777300</v>
      </c>
      <c r="K121" s="63">
        <f>VLOOKUP($B121,운송비현황!$A$4:$E$8669,5,0)</f>
        <v>0</v>
      </c>
      <c r="L121" s="69">
        <v>0</v>
      </c>
      <c r="M121" s="103">
        <f t="shared" si="12"/>
        <v>107667</v>
      </c>
      <c r="N121" s="103">
        <f t="shared" si="13"/>
        <v>1184337</v>
      </c>
      <c r="O121" s="107" t="str">
        <f t="shared" si="14"/>
        <v>10%</v>
      </c>
    </row>
    <row r="122" spans="1:15" s="84" customFormat="1">
      <c r="A122" s="86" t="str">
        <f t="shared" si="8"/>
        <v>SK온</v>
      </c>
      <c r="B122" s="164" t="s">
        <v>10224</v>
      </c>
      <c r="C122" s="70" t="str">
        <f>VLOOKUP($B122,운송비!$A$1:$T$478,3,0)</f>
        <v>SK온</v>
      </c>
      <c r="D122" s="70" t="str">
        <f>VLOOKUP($B122,운송비!$A$1:$T$478,5,0)</f>
        <v>일반상품</v>
      </c>
      <c r="E122" s="70" t="str">
        <f>VLOOKUP($B122,운송비!$A$1:$T$478,7,0)</f>
        <v>헝가리</v>
      </c>
      <c r="F122" s="70" t="str">
        <f>VLOOKUP($B122,운송비!$A$1:$T$478,8,0)</f>
        <v>김정환</v>
      </c>
      <c r="G122" s="112">
        <f>VLOOKUP($B122,구매현황!$A$4:$B$10000,2,0)</f>
        <v>287340</v>
      </c>
      <c r="H122" s="63">
        <f>VLOOKUP($B122,운송비현황!$A$4:$E$8669,2,0)</f>
        <v>39000</v>
      </c>
      <c r="I122" s="63">
        <f>VLOOKUP($B122,운송비현황!$A$4:$E$8669,3,0)</f>
        <v>5</v>
      </c>
      <c r="J122" s="63">
        <f>VLOOKUP($B122,운송비현황!$A$4:$E$8669,4,0)</f>
        <v>1154950</v>
      </c>
      <c r="K122" s="63">
        <f>VLOOKUP($B122,운송비현황!$A$4:$E$8669,5,0)</f>
        <v>0</v>
      </c>
      <c r="L122" s="69">
        <v>0</v>
      </c>
      <c r="M122" s="103">
        <f t="shared" si="12"/>
        <v>144229</v>
      </c>
      <c r="N122" s="103">
        <f t="shared" si="13"/>
        <v>1586519</v>
      </c>
      <c r="O122" s="107" t="str">
        <f t="shared" si="14"/>
        <v>10%</v>
      </c>
    </row>
    <row r="123" spans="1:15" s="84" customFormat="1">
      <c r="A123" s="86" t="str">
        <f t="shared" si="8"/>
        <v>SK온</v>
      </c>
      <c r="B123" s="164" t="s">
        <v>10225</v>
      </c>
      <c r="C123" s="70" t="str">
        <f>VLOOKUP($B123,운송비!$A$1:$T$478,3,0)</f>
        <v>SK온</v>
      </c>
      <c r="D123" s="70" t="str">
        <f>VLOOKUP($B123,운송비!$A$1:$T$478,5,0)</f>
        <v>일반상품</v>
      </c>
      <c r="E123" s="70" t="str">
        <f>VLOOKUP($B123,운송비!$A$1:$T$478,7,0)</f>
        <v>헝가리</v>
      </c>
      <c r="F123" s="70" t="str">
        <f>VLOOKUP($B123,운송비!$A$1:$T$478,8,0)</f>
        <v>김시몬</v>
      </c>
      <c r="G123" s="112">
        <f>VLOOKUP($B123,구매현황!$A$4:$B$10000,2,0)</f>
        <v>299952</v>
      </c>
      <c r="H123" s="63">
        <f>VLOOKUP($B123,운송비현황!$A$4:$E$8669,2,0)</f>
        <v>39000</v>
      </c>
      <c r="I123" s="63">
        <f>VLOOKUP($B123,운송비현황!$A$4:$E$8669,3,0)</f>
        <v>5</v>
      </c>
      <c r="J123" s="63">
        <f>VLOOKUP($B123,운송비현황!$A$4:$E$8669,4,0)</f>
        <v>1154950</v>
      </c>
      <c r="K123" s="63">
        <f>VLOOKUP($B123,운송비현황!$A$4:$E$8669,5,0)</f>
        <v>0</v>
      </c>
      <c r="L123" s="69">
        <v>0</v>
      </c>
      <c r="M123" s="103">
        <f t="shared" si="12"/>
        <v>145490</v>
      </c>
      <c r="N123" s="103">
        <f t="shared" si="13"/>
        <v>1600392</v>
      </c>
      <c r="O123" s="107" t="str">
        <f t="shared" si="14"/>
        <v>10%</v>
      </c>
    </row>
    <row r="124" spans="1:15" s="84" customFormat="1">
      <c r="A124" s="86" t="str">
        <f t="shared" si="8"/>
        <v>SK온</v>
      </c>
      <c r="B124" s="164" t="s">
        <v>10226</v>
      </c>
      <c r="C124" s="70" t="str">
        <f>VLOOKUP($B124,운송비!$A$1:$T$478,3,0)</f>
        <v>SK온</v>
      </c>
      <c r="D124" s="70" t="str">
        <f>VLOOKUP($B124,운송비!$A$1:$T$478,5,0)</f>
        <v>일반상품</v>
      </c>
      <c r="E124" s="70" t="str">
        <f>VLOOKUP($B124,운송비!$A$1:$T$478,7,0)</f>
        <v>헝가리</v>
      </c>
      <c r="F124" s="70" t="str">
        <f>VLOOKUP($B124,운송비!$A$1:$T$478,8,0)</f>
        <v>김두홍</v>
      </c>
      <c r="G124" s="112">
        <f>VLOOKUP($B124,구매현황!$A$4:$B$10000,2,0)</f>
        <v>243710</v>
      </c>
      <c r="H124" s="63">
        <f>VLOOKUP($B124,운송비현황!$A$4:$E$8669,2,0)</f>
        <v>35000</v>
      </c>
      <c r="I124" s="63">
        <f>VLOOKUP($B124,운송비현황!$A$4:$E$8669,3,0)</f>
        <v>4</v>
      </c>
      <c r="J124" s="63">
        <f>VLOOKUP($B124,운송비현황!$A$4:$E$8669,4,0)</f>
        <v>1038750</v>
      </c>
      <c r="K124" s="63">
        <f>VLOOKUP($B124,운송비현황!$A$4:$E$8669,5,0)</f>
        <v>0</v>
      </c>
      <c r="L124" s="69">
        <v>0</v>
      </c>
      <c r="M124" s="103">
        <f t="shared" si="12"/>
        <v>128246</v>
      </c>
      <c r="N124" s="103">
        <f t="shared" si="13"/>
        <v>1410706</v>
      </c>
      <c r="O124" s="107" t="str">
        <f t="shared" si="14"/>
        <v>10%</v>
      </c>
    </row>
    <row r="125" spans="1:15" s="84" customFormat="1">
      <c r="A125" s="86" t="str">
        <f t="shared" si="8"/>
        <v>SK온</v>
      </c>
      <c r="B125" s="164" t="s">
        <v>10227</v>
      </c>
      <c r="C125" s="70" t="str">
        <f>VLOOKUP($B125,운송비!$A$1:$T$478,3,0)</f>
        <v>SK온</v>
      </c>
      <c r="D125" s="70" t="str">
        <f>VLOOKUP($B125,운송비!$A$1:$T$478,5,0)</f>
        <v>일반상품</v>
      </c>
      <c r="E125" s="70" t="str">
        <f>VLOOKUP($B125,운송비!$A$1:$T$478,7,0)</f>
        <v>헝가리</v>
      </c>
      <c r="F125" s="70" t="str">
        <f>VLOOKUP($B125,운송비!$A$1:$T$478,8,0)</f>
        <v>박재욱</v>
      </c>
      <c r="G125" s="112">
        <f>VLOOKUP($B125,구매현황!$A$4:$B$10000,2,0)</f>
        <v>142250</v>
      </c>
      <c r="H125" s="63">
        <f>VLOOKUP($B125,운송비현황!$A$4:$E$8669,2,0)</f>
        <v>10000</v>
      </c>
      <c r="I125" s="63">
        <f>VLOOKUP($B125,운송비현황!$A$4:$E$8669,3,0)</f>
        <v>1</v>
      </c>
      <c r="J125" s="63">
        <f>VLOOKUP($B125,운송비현황!$A$4:$E$8669,4,0)</f>
        <v>312500</v>
      </c>
      <c r="K125" s="63">
        <f>VLOOKUP($B125,운송비현황!$A$4:$E$8669,5,0)</f>
        <v>0</v>
      </c>
      <c r="L125" s="69">
        <v>0</v>
      </c>
      <c r="M125" s="103">
        <f t="shared" si="12"/>
        <v>45475</v>
      </c>
      <c r="N125" s="103">
        <f t="shared" si="13"/>
        <v>500225</v>
      </c>
      <c r="O125" s="107" t="str">
        <f t="shared" si="14"/>
        <v>10%</v>
      </c>
    </row>
    <row r="126" spans="1:15" s="84" customFormat="1">
      <c r="A126" s="86" t="str">
        <f t="shared" si="8"/>
        <v>SK온</v>
      </c>
      <c r="B126" s="164" t="s">
        <v>10228</v>
      </c>
      <c r="C126" s="70" t="str">
        <f>VLOOKUP($B126,운송비!$A$1:$T$478,3,0)</f>
        <v>SK온</v>
      </c>
      <c r="D126" s="70" t="str">
        <f>VLOOKUP($B126,운송비!$A$1:$T$478,5,0)</f>
        <v>일반상품</v>
      </c>
      <c r="E126" s="70" t="str">
        <f>VLOOKUP($B126,운송비!$A$1:$T$478,7,0)</f>
        <v>중국</v>
      </c>
      <c r="F126" s="70" t="str">
        <f>VLOOKUP($B126,운송비!$A$1:$T$478,8,0)</f>
        <v>최형윤</v>
      </c>
      <c r="G126" s="112">
        <f>VLOOKUP($B126,구매현황!$A$4:$B$10000,2,0)</f>
        <v>258133</v>
      </c>
      <c r="H126" s="63">
        <f>VLOOKUP($B126,운송비현황!$A$4:$E$8669,2,0)</f>
        <v>37000</v>
      </c>
      <c r="I126" s="63">
        <f>VLOOKUP($B126,운송비현황!$A$4:$E$8669,3,0)</f>
        <v>4</v>
      </c>
      <c r="J126" s="63">
        <f>VLOOKUP($B126,운송비현황!$A$4:$E$8669,4,0)</f>
        <v>554260</v>
      </c>
      <c r="K126" s="63">
        <f>VLOOKUP($B126,운송비현황!$A$4:$E$8669,5,0)</f>
        <v>0</v>
      </c>
      <c r="L126" s="69">
        <v>0</v>
      </c>
      <c r="M126" s="103">
        <f t="shared" si="12"/>
        <v>81239</v>
      </c>
      <c r="N126" s="103">
        <f t="shared" si="13"/>
        <v>893632</v>
      </c>
      <c r="O126" s="107" t="str">
        <f t="shared" si="14"/>
        <v>10%</v>
      </c>
    </row>
    <row r="127" spans="1:15" s="84" customFormat="1">
      <c r="A127" s="86" t="str">
        <f t="shared" si="8"/>
        <v>SK루브리컨츠</v>
      </c>
      <c r="B127" s="164" t="s">
        <v>10229</v>
      </c>
      <c r="C127" s="70" t="str">
        <f>VLOOKUP($B127,운송비!$A$1:$T$478,3,0)</f>
        <v>SK루브리컨츠</v>
      </c>
      <c r="D127" s="70" t="str">
        <f>VLOOKUP($B127,운송비!$A$1:$T$478,5,0)</f>
        <v>일반상품</v>
      </c>
      <c r="E127" s="70" t="str">
        <f>VLOOKUP($B127,운송비!$A$1:$T$478,7,0)</f>
        <v>러시아</v>
      </c>
      <c r="F127" s="70" t="str">
        <f>VLOOKUP($B127,운송비!$A$1:$T$478,8,0)</f>
        <v>임태헌</v>
      </c>
      <c r="G127" s="112">
        <f>VLOOKUP($B127,구매현황!$A$4:$B$10000,2,0)</f>
        <v>299890</v>
      </c>
      <c r="H127" s="63">
        <f>VLOOKUP($B127,운송비현황!$A$4:$E$8669,2,0)</f>
        <v>59918</v>
      </c>
      <c r="I127" s="63">
        <f>VLOOKUP($B127,운송비현황!$A$4:$E$8669,3,0)</f>
        <v>8</v>
      </c>
      <c r="J127" s="63">
        <f>VLOOKUP($B127,운송비현황!$A$4:$E$8669,4,0)</f>
        <v>1279600</v>
      </c>
      <c r="K127" s="63">
        <f>VLOOKUP($B127,운송비현황!$A$4:$E$8669,5,0)</f>
        <v>80000</v>
      </c>
      <c r="L127" s="69">
        <v>0</v>
      </c>
      <c r="M127" s="103">
        <f t="shared" si="12"/>
        <v>165949</v>
      </c>
      <c r="N127" s="103">
        <f t="shared" si="13"/>
        <v>1825439</v>
      </c>
      <c r="O127" s="107" t="str">
        <f t="shared" si="14"/>
        <v>10%</v>
      </c>
    </row>
    <row r="128" spans="1:15" s="84" customFormat="1">
      <c r="A128" s="86" t="str">
        <f t="shared" si="8"/>
        <v>SK온</v>
      </c>
      <c r="B128" s="164" t="s">
        <v>10230</v>
      </c>
      <c r="C128" s="70" t="str">
        <f>VLOOKUP($B128,운송비!$A$1:$T$478,3,0)</f>
        <v>SK온</v>
      </c>
      <c r="D128" s="70" t="str">
        <f>VLOOKUP($B128,운송비!$A$1:$T$478,5,0)</f>
        <v>일반상품</v>
      </c>
      <c r="E128" s="70" t="str">
        <f>VLOOKUP($B128,운송비!$A$1:$T$478,7,0)</f>
        <v>헝가리</v>
      </c>
      <c r="F128" s="70" t="str">
        <f>VLOOKUP($B128,운송비!$A$1:$T$478,8,0)</f>
        <v>황욱</v>
      </c>
      <c r="G128" s="112">
        <f>VLOOKUP($B128,구매현황!$A$4:$B$10000,2,0)</f>
        <v>299850</v>
      </c>
      <c r="H128" s="63">
        <f>VLOOKUP($B128,운송비현황!$A$4:$E$8669,2,0)</f>
        <v>40000</v>
      </c>
      <c r="I128" s="63">
        <f>VLOOKUP($B128,운송비현황!$A$4:$E$8669,3,0)</f>
        <v>4</v>
      </c>
      <c r="J128" s="63">
        <f>VLOOKUP($B128,운송비현황!$A$4:$E$8669,4,0)</f>
        <v>1184000</v>
      </c>
      <c r="K128" s="63">
        <f>VLOOKUP($B128,운송비현황!$A$4:$E$8669,5,0)</f>
        <v>0</v>
      </c>
      <c r="L128" s="69">
        <v>0</v>
      </c>
      <c r="M128" s="103">
        <f t="shared" si="12"/>
        <v>148385</v>
      </c>
      <c r="N128" s="103">
        <f t="shared" si="13"/>
        <v>1632235</v>
      </c>
      <c r="O128" s="107" t="str">
        <f t="shared" si="14"/>
        <v>10%</v>
      </c>
    </row>
    <row r="129" spans="1:15" s="84" customFormat="1">
      <c r="A129" s="86" t="str">
        <f t="shared" si="8"/>
        <v>SK온</v>
      </c>
      <c r="B129" s="164" t="s">
        <v>10231</v>
      </c>
      <c r="C129" s="70" t="str">
        <f>VLOOKUP($B129,운송비!$A$1:$T$478,3,0)</f>
        <v>SK온</v>
      </c>
      <c r="D129" s="70" t="str">
        <f>VLOOKUP($B129,운송비!$A$1:$T$478,5,0)</f>
        <v>일반상품</v>
      </c>
      <c r="E129" s="70" t="str">
        <f>VLOOKUP($B129,운송비!$A$1:$T$478,7,0)</f>
        <v>중국</v>
      </c>
      <c r="F129" s="70" t="str">
        <f>VLOOKUP($B129,운송비!$A$1:$T$478,8,0)</f>
        <v>이효민</v>
      </c>
      <c r="G129" s="112">
        <f>VLOOKUP($B129,구매현황!$A$4:$B$10000,2,0)</f>
        <v>299936</v>
      </c>
      <c r="H129" s="63">
        <f>VLOOKUP($B129,운송비현황!$A$4:$E$8669,2,0)</f>
        <v>38000</v>
      </c>
      <c r="I129" s="63">
        <f>VLOOKUP($B129,운송비현황!$A$4:$E$8669,3,0)</f>
        <v>4</v>
      </c>
      <c r="J129" s="63">
        <f>VLOOKUP($B129,운송비현황!$A$4:$E$8669,4,0)</f>
        <v>569240</v>
      </c>
      <c r="K129" s="63">
        <f>VLOOKUP($B129,운송비현황!$A$4:$E$8669,5,0)</f>
        <v>0</v>
      </c>
      <c r="L129" s="69">
        <v>0</v>
      </c>
      <c r="M129" s="103">
        <f t="shared" si="12"/>
        <v>86918</v>
      </c>
      <c r="N129" s="103">
        <f t="shared" si="13"/>
        <v>956094</v>
      </c>
      <c r="O129" s="107" t="str">
        <f t="shared" si="14"/>
        <v>10%</v>
      </c>
    </row>
    <row r="130" spans="1:15" s="84" customFormat="1">
      <c r="A130" s="86" t="str">
        <f t="shared" si="8"/>
        <v>SK아이이테크놀로지</v>
      </c>
      <c r="B130" s="164" t="s">
        <v>10232</v>
      </c>
      <c r="C130" s="70" t="str">
        <f>VLOOKUP($B130,운송비!$A$1:$T$478,3,0)</f>
        <v>SK아이이테크놀로지</v>
      </c>
      <c r="D130" s="70" t="str">
        <f>VLOOKUP($B130,운송비!$A$1:$T$478,5,0)</f>
        <v>일반상품</v>
      </c>
      <c r="E130" s="70" t="str">
        <f>VLOOKUP($B130,운송비!$A$1:$T$478,7,0)</f>
        <v>중국</v>
      </c>
      <c r="F130" s="70" t="str">
        <f>VLOOKUP($B130,운송비!$A$1:$T$478,8,0)</f>
        <v>박원서</v>
      </c>
      <c r="G130" s="112">
        <f>VLOOKUP($B130,구매현황!$A$4:$B$10000,2,0)</f>
        <v>285588</v>
      </c>
      <c r="H130" s="63">
        <f>VLOOKUP($B130,운송비현황!$A$4:$E$8669,2,0)</f>
        <v>37000</v>
      </c>
      <c r="I130" s="63">
        <f>VLOOKUP($B130,운송비현황!$A$4:$E$8669,3,0)</f>
        <v>4</v>
      </c>
      <c r="J130" s="63">
        <f>VLOOKUP($B130,운송비현황!$A$4:$E$8669,4,0)</f>
        <v>554260</v>
      </c>
      <c r="K130" s="63">
        <f>VLOOKUP($B130,운송비현황!$A$4:$E$8669,5,0)</f>
        <v>0</v>
      </c>
      <c r="L130" s="69">
        <v>0</v>
      </c>
      <c r="M130" s="103">
        <f t="shared" si="12"/>
        <v>83985</v>
      </c>
      <c r="N130" s="103">
        <f t="shared" si="13"/>
        <v>923833</v>
      </c>
      <c r="O130" s="107" t="str">
        <f t="shared" si="14"/>
        <v>10%</v>
      </c>
    </row>
    <row r="131" spans="1:15" s="84" customFormat="1">
      <c r="A131" s="86" t="str">
        <f t="shared" si="8"/>
        <v>SK온</v>
      </c>
      <c r="B131" s="164" t="s">
        <v>10233</v>
      </c>
      <c r="C131" s="70" t="str">
        <f>VLOOKUP($B131,운송비!$A$1:$T$478,3,0)</f>
        <v>SK온</v>
      </c>
      <c r="D131" s="70" t="str">
        <f>VLOOKUP($B131,운송비!$A$1:$T$478,5,0)</f>
        <v>일반상품</v>
      </c>
      <c r="E131" s="70" t="str">
        <f>VLOOKUP($B131,운송비!$A$1:$T$478,7,0)</f>
        <v>중국</v>
      </c>
      <c r="F131" s="70" t="str">
        <f>VLOOKUP($B131,운송비!$A$1:$T$478,8,0)</f>
        <v>김승준</v>
      </c>
      <c r="G131" s="112">
        <f>VLOOKUP($B131,구매현황!$A$4:$B$10000,2,0)</f>
        <v>299999</v>
      </c>
      <c r="H131" s="63">
        <f>VLOOKUP($B131,운송비현황!$A$4:$E$8669,2,0)</f>
        <v>48000</v>
      </c>
      <c r="I131" s="63">
        <f>VLOOKUP($B131,운송비현황!$A$4:$E$8669,3,0)</f>
        <v>5</v>
      </c>
      <c r="J131" s="63">
        <f>VLOOKUP($B131,운송비현황!$A$4:$E$8669,4,0)</f>
        <v>719040</v>
      </c>
      <c r="K131" s="63">
        <f>VLOOKUP($B131,운송비현황!$A$4:$E$8669,5,0)</f>
        <v>0</v>
      </c>
      <c r="L131" s="69">
        <v>0</v>
      </c>
      <c r="M131" s="103">
        <f t="shared" si="12"/>
        <v>101904</v>
      </c>
      <c r="N131" s="103">
        <f t="shared" si="13"/>
        <v>1120943</v>
      </c>
      <c r="O131" s="107" t="str">
        <f t="shared" si="14"/>
        <v>10%</v>
      </c>
    </row>
    <row r="132" spans="1:15" s="84" customFormat="1">
      <c r="A132" s="86" t="str">
        <f t="shared" si="8"/>
        <v>SK온</v>
      </c>
      <c r="B132" s="164" t="s">
        <v>10234</v>
      </c>
      <c r="C132" s="70" t="str">
        <f>VLOOKUP($B132,운송비!$A$1:$T$478,3,0)</f>
        <v>SK온</v>
      </c>
      <c r="D132" s="70" t="str">
        <f>VLOOKUP($B132,운송비!$A$1:$T$478,5,0)</f>
        <v>일반상품</v>
      </c>
      <c r="E132" s="70" t="str">
        <f>VLOOKUP($B132,운송비!$A$1:$T$478,7,0)</f>
        <v>중국</v>
      </c>
      <c r="F132" s="70" t="str">
        <f>VLOOKUP($B132,운송비!$A$1:$T$478,8,0)</f>
        <v>박상호</v>
      </c>
      <c r="G132" s="112">
        <f>VLOOKUP($B132,구매현황!$A$4:$B$10000,2,0)</f>
        <v>299810</v>
      </c>
      <c r="H132" s="63">
        <f>VLOOKUP($B132,운송비현황!$A$4:$E$8669,2,0)</f>
        <v>37000</v>
      </c>
      <c r="I132" s="63">
        <f>VLOOKUP($B132,운송비현황!$A$4:$E$8669,3,0)</f>
        <v>4</v>
      </c>
      <c r="J132" s="63">
        <f>VLOOKUP($B132,운송비현황!$A$4:$E$8669,4,0)</f>
        <v>554260</v>
      </c>
      <c r="K132" s="63">
        <f>VLOOKUP($B132,운송비현황!$A$4:$E$8669,5,0)</f>
        <v>0</v>
      </c>
      <c r="L132" s="69">
        <v>0</v>
      </c>
      <c r="M132" s="103">
        <f t="shared" si="12"/>
        <v>85407</v>
      </c>
      <c r="N132" s="103">
        <f t="shared" si="13"/>
        <v>939477</v>
      </c>
      <c r="O132" s="107" t="str">
        <f t="shared" si="14"/>
        <v>10%</v>
      </c>
    </row>
    <row r="133" spans="1:15" s="84" customFormat="1">
      <c r="A133" s="86" t="str">
        <f t="shared" si="8"/>
        <v>SK루브리컨츠</v>
      </c>
      <c r="B133" s="164" t="s">
        <v>10235</v>
      </c>
      <c r="C133" s="70" t="str">
        <f>VLOOKUP($B133,운송비!$A$1:$T$478,3,0)</f>
        <v>SK루브리컨츠</v>
      </c>
      <c r="D133" s="70" t="str">
        <f>VLOOKUP($B133,운송비!$A$1:$T$478,5,0)</f>
        <v>일반상품</v>
      </c>
      <c r="E133" s="70" t="str">
        <f>VLOOKUP($B133,운송비!$A$1:$T$478,7,0)</f>
        <v>인도네시아</v>
      </c>
      <c r="F133" s="70" t="str">
        <f>VLOOKUP($B133,운송비!$A$1:$T$478,8,0)</f>
        <v>박병용</v>
      </c>
      <c r="G133" s="112">
        <f>VLOOKUP($B133,구매현황!$A$4:$B$10000,2,0)</f>
        <v>299960</v>
      </c>
      <c r="H133" s="63">
        <f>VLOOKUP($B133,운송비현황!$A$4:$E$8669,2,0)</f>
        <v>38000</v>
      </c>
      <c r="I133" s="63">
        <f>VLOOKUP($B133,운송비현황!$A$4:$E$8669,3,0)</f>
        <v>4</v>
      </c>
      <c r="J133" s="63">
        <f>VLOOKUP($B133,운송비현황!$A$4:$E$8669,4,0)</f>
        <v>854240</v>
      </c>
      <c r="K133" s="63">
        <f>VLOOKUP($B133,운송비현황!$A$4:$E$8669,5,0)</f>
        <v>0</v>
      </c>
      <c r="L133" s="69">
        <v>0</v>
      </c>
      <c r="M133" s="103">
        <f t="shared" si="12"/>
        <v>115420</v>
      </c>
      <c r="N133" s="103">
        <f t="shared" si="13"/>
        <v>1269620</v>
      </c>
      <c r="O133" s="107" t="str">
        <f t="shared" si="14"/>
        <v>10%</v>
      </c>
    </row>
    <row r="134" spans="1:15" s="84" customFormat="1">
      <c r="A134" s="86" t="str">
        <f t="shared" si="8"/>
        <v>SK아이이테크놀로지</v>
      </c>
      <c r="B134" s="164" t="s">
        <v>10236</v>
      </c>
      <c r="C134" s="70" t="str">
        <f>VLOOKUP($B134,운송비!$A$1:$T$478,3,0)</f>
        <v>SK아이이테크놀로지</v>
      </c>
      <c r="D134" s="70" t="str">
        <f>VLOOKUP($B134,운송비!$A$1:$T$478,5,0)</f>
        <v>일반상품</v>
      </c>
      <c r="E134" s="70" t="str">
        <f>VLOOKUP($B134,운송비!$A$1:$T$478,7,0)</f>
        <v>중국</v>
      </c>
      <c r="F134" s="70" t="str">
        <f>VLOOKUP($B134,운송비!$A$1:$T$478,8,0)</f>
        <v>김성희</v>
      </c>
      <c r="G134" s="112">
        <f>VLOOKUP($B134,구매현황!$A$4:$B$10000,2,0)</f>
        <v>299860</v>
      </c>
      <c r="H134" s="63">
        <f>VLOOKUP($B134,운송비현황!$A$4:$E$8669,2,0)</f>
        <v>38000</v>
      </c>
      <c r="I134" s="63">
        <f>VLOOKUP($B134,운송비현황!$A$4:$E$8669,3,0)</f>
        <v>4</v>
      </c>
      <c r="J134" s="63">
        <f>VLOOKUP($B134,운송비현황!$A$4:$E$8669,4,0)</f>
        <v>569240</v>
      </c>
      <c r="K134" s="63">
        <f>VLOOKUP($B134,운송비현황!$A$4:$E$8669,5,0)</f>
        <v>0</v>
      </c>
      <c r="L134" s="69">
        <v>0</v>
      </c>
      <c r="M134" s="103">
        <f t="shared" si="12"/>
        <v>86910</v>
      </c>
      <c r="N134" s="103">
        <f t="shared" si="13"/>
        <v>956010</v>
      </c>
      <c r="O134" s="107" t="str">
        <f t="shared" si="14"/>
        <v>10%</v>
      </c>
    </row>
    <row r="135" spans="1:15" s="84" customFormat="1">
      <c r="A135" s="86" t="str">
        <f t="shared" si="8"/>
        <v>SK지오센트릭</v>
      </c>
      <c r="B135" s="164" t="s">
        <v>10237</v>
      </c>
      <c r="C135" s="70" t="str">
        <f>VLOOKUP($B135,운송비!$A$1:$T$478,3,0)</f>
        <v>SK지오센트릭</v>
      </c>
      <c r="D135" s="70" t="str">
        <f>VLOOKUP($B135,운송비!$A$1:$T$478,5,0)</f>
        <v>일반상품</v>
      </c>
      <c r="E135" s="70" t="str">
        <f>VLOOKUP($B135,운송비!$A$1:$T$478,7,0)</f>
        <v>중국</v>
      </c>
      <c r="F135" s="70" t="str">
        <f>VLOOKUP($B135,운송비!$A$1:$T$478,8,0)</f>
        <v>김현</v>
      </c>
      <c r="G135" s="112">
        <f>VLOOKUP($B135,구매현황!$A$4:$B$10000,2,0)</f>
        <v>299350</v>
      </c>
      <c r="H135" s="63">
        <f>VLOOKUP($B135,운송비현황!$A$4:$E$8669,2,0)</f>
        <v>40000</v>
      </c>
      <c r="I135" s="63">
        <f>VLOOKUP($B135,운송비현황!$A$4:$E$8669,3,0)</f>
        <v>4</v>
      </c>
      <c r="J135" s="63">
        <f>VLOOKUP($B135,운송비현황!$A$4:$E$8669,4,0)</f>
        <v>599200</v>
      </c>
      <c r="K135" s="63">
        <f>VLOOKUP($B135,운송비현황!$A$4:$E$8669,5,0)</f>
        <v>0</v>
      </c>
      <c r="L135" s="69">
        <v>0</v>
      </c>
      <c r="M135" s="103">
        <f t="shared" si="12"/>
        <v>89855</v>
      </c>
      <c r="N135" s="103">
        <f t="shared" si="13"/>
        <v>988405</v>
      </c>
      <c r="O135" s="107" t="str">
        <f t="shared" si="14"/>
        <v>10%</v>
      </c>
    </row>
    <row r="136" spans="1:15" s="84" customFormat="1">
      <c r="A136" s="86" t="str">
        <f t="shared" si="8"/>
        <v>SK온</v>
      </c>
      <c r="B136" s="164" t="s">
        <v>10238</v>
      </c>
      <c r="C136" s="70" t="str">
        <f>VLOOKUP($B136,운송비!$A$1:$T$478,3,0)</f>
        <v>SK온</v>
      </c>
      <c r="D136" s="70" t="str">
        <f>VLOOKUP($B136,운송비!$A$1:$T$478,5,0)</f>
        <v>일반상품</v>
      </c>
      <c r="E136" s="70" t="str">
        <f>VLOOKUP($B136,운송비!$A$1:$T$478,7,0)</f>
        <v>중국</v>
      </c>
      <c r="F136" s="70" t="str">
        <f>VLOOKUP($B136,운송비!$A$1:$T$478,8,0)</f>
        <v>위종민</v>
      </c>
      <c r="G136" s="112">
        <f>VLOOKUP($B136,구매현황!$A$4:$B$10000,2,0)</f>
        <v>99000</v>
      </c>
      <c r="H136" s="63">
        <f>VLOOKUP($B136,운송비현황!$A$4:$E$8669,2,0)</f>
        <v>4000</v>
      </c>
      <c r="I136" s="63">
        <f>VLOOKUP($B136,운송비현황!$A$4:$E$8669,3,0)</f>
        <v>1</v>
      </c>
      <c r="J136" s="63">
        <f>VLOOKUP($B136,운송비현황!$A$4:$E$8669,4,0)</f>
        <v>59920</v>
      </c>
      <c r="K136" s="63">
        <f>VLOOKUP($B136,운송비현황!$A$4:$E$8669,5,0)</f>
        <v>0</v>
      </c>
      <c r="L136" s="69">
        <v>0</v>
      </c>
      <c r="M136" s="103">
        <f t="shared" si="12"/>
        <v>15892</v>
      </c>
      <c r="N136" s="103">
        <f t="shared" si="13"/>
        <v>174812</v>
      </c>
      <c r="O136" s="107" t="str">
        <f t="shared" si="14"/>
        <v>10%</v>
      </c>
    </row>
    <row r="137" spans="1:15" s="84" customFormat="1">
      <c r="A137" s="86" t="str">
        <f t="shared" si="8"/>
        <v>SK온</v>
      </c>
      <c r="B137" s="164" t="s">
        <v>10239</v>
      </c>
      <c r="C137" s="70" t="str">
        <f>VLOOKUP($B137,운송비!$A$1:$T$478,3,0)</f>
        <v>SK온</v>
      </c>
      <c r="D137" s="70" t="str">
        <f>VLOOKUP($B137,운송비!$A$1:$T$478,5,0)</f>
        <v>일반상품</v>
      </c>
      <c r="E137" s="70" t="str">
        <f>VLOOKUP($B137,운송비!$A$1:$T$478,7,0)</f>
        <v>중국</v>
      </c>
      <c r="F137" s="70" t="str">
        <f>VLOOKUP($B137,운송비!$A$1:$T$478,8,0)</f>
        <v>이동후</v>
      </c>
      <c r="G137" s="112">
        <f>VLOOKUP($B137,구매현황!$A$4:$B$10000,2,0)</f>
        <v>285130</v>
      </c>
      <c r="H137" s="63">
        <f>VLOOKUP($B137,운송비현황!$A$4:$E$8669,2,0)</f>
        <v>25000</v>
      </c>
      <c r="I137" s="63">
        <f>VLOOKUP($B137,운송비현황!$A$4:$E$8669,3,0)</f>
        <v>2</v>
      </c>
      <c r="J137" s="63">
        <f>VLOOKUP($B137,운송비현황!$A$4:$E$8669,4,0)</f>
        <v>374500</v>
      </c>
      <c r="K137" s="63">
        <f>VLOOKUP($B137,운송비현황!$A$4:$E$8669,5,0)</f>
        <v>0</v>
      </c>
      <c r="L137" s="69">
        <v>0</v>
      </c>
      <c r="M137" s="103">
        <f t="shared" si="12"/>
        <v>65963</v>
      </c>
      <c r="N137" s="103">
        <f t="shared" si="13"/>
        <v>725593</v>
      </c>
      <c r="O137" s="107" t="str">
        <f t="shared" si="14"/>
        <v>10%</v>
      </c>
    </row>
    <row r="138" spans="1:15" s="84" customFormat="1">
      <c r="A138" s="86" t="str">
        <f t="shared" si="8"/>
        <v>SK아이이테크놀로지</v>
      </c>
      <c r="B138" s="164" t="s">
        <v>10240</v>
      </c>
      <c r="C138" s="70" t="str">
        <f>VLOOKUP($B138,운송비!$A$1:$T$478,3,0)</f>
        <v>SK아이이테크놀로지</v>
      </c>
      <c r="D138" s="70" t="str">
        <f>VLOOKUP($B138,운송비!$A$1:$T$478,5,0)</f>
        <v>일반상품</v>
      </c>
      <c r="E138" s="70" t="str">
        <f>VLOOKUP($B138,운송비!$A$1:$T$478,7,0)</f>
        <v>중국</v>
      </c>
      <c r="F138" s="70" t="str">
        <f>VLOOKUP($B138,운송비!$A$1:$T$478,8,0)</f>
        <v>윤종원</v>
      </c>
      <c r="G138" s="112">
        <f>VLOOKUP($B138,구매현황!$A$4:$B$10000,2,0)</f>
        <v>300000</v>
      </c>
      <c r="H138" s="63">
        <f>VLOOKUP($B138,운송비현황!$A$4:$E$8669,2,0)</f>
        <v>48000</v>
      </c>
      <c r="I138" s="63">
        <f>VLOOKUP($B138,운송비현황!$A$4:$E$8669,3,0)</f>
        <v>4</v>
      </c>
      <c r="J138" s="63">
        <f>VLOOKUP($B138,운송비현황!$A$4:$E$8669,4,0)</f>
        <v>719040</v>
      </c>
      <c r="K138" s="63">
        <f>VLOOKUP($B138,운송비현황!$A$4:$E$8669,5,0)</f>
        <v>0</v>
      </c>
      <c r="L138" s="69">
        <v>0</v>
      </c>
      <c r="M138" s="103">
        <f t="shared" si="12"/>
        <v>101904</v>
      </c>
      <c r="N138" s="103">
        <f t="shared" si="13"/>
        <v>1120944</v>
      </c>
      <c r="O138" s="107" t="str">
        <f t="shared" si="14"/>
        <v>10%</v>
      </c>
    </row>
    <row r="139" spans="1:15" s="84" customFormat="1">
      <c r="A139" s="86" t="str">
        <f t="shared" si="8"/>
        <v>SK지오센트릭</v>
      </c>
      <c r="B139" s="164" t="s">
        <v>10241</v>
      </c>
      <c r="C139" s="70" t="str">
        <f>VLOOKUP($B139,운송비!$A$1:$T$478,3,0)</f>
        <v>SK지오센트릭</v>
      </c>
      <c r="D139" s="70" t="str">
        <f>VLOOKUP($B139,운송비!$A$1:$T$478,5,0)</f>
        <v>일반상품</v>
      </c>
      <c r="E139" s="70" t="str">
        <f>VLOOKUP($B139,운송비!$A$1:$T$478,7,0)</f>
        <v>중국</v>
      </c>
      <c r="F139" s="70" t="str">
        <f>VLOOKUP($B139,운송비!$A$1:$T$478,8,0)</f>
        <v>손중원</v>
      </c>
      <c r="G139" s="112">
        <f>VLOOKUP($B139,구매현황!$A$4:$B$10000,2,0)</f>
        <v>300000</v>
      </c>
      <c r="H139" s="63">
        <f>VLOOKUP($B139,운송비현황!$A$4:$E$8669,2,0)</f>
        <v>25000</v>
      </c>
      <c r="I139" s="63">
        <f>VLOOKUP($B139,운송비현황!$A$4:$E$8669,3,0)</f>
        <v>2</v>
      </c>
      <c r="J139" s="63">
        <f>VLOOKUP($B139,운송비현황!$A$4:$E$8669,4,0)</f>
        <v>374500</v>
      </c>
      <c r="K139" s="63">
        <f>VLOOKUP($B139,운송비현황!$A$4:$E$8669,5,0)</f>
        <v>0</v>
      </c>
      <c r="L139" s="69">
        <v>0</v>
      </c>
      <c r="M139" s="103">
        <f t="shared" si="12"/>
        <v>67450</v>
      </c>
      <c r="N139" s="103">
        <f t="shared" si="13"/>
        <v>741950</v>
      </c>
      <c r="O139" s="107" t="str">
        <f t="shared" si="14"/>
        <v>10%</v>
      </c>
    </row>
    <row r="140" spans="1:15" s="84" customFormat="1">
      <c r="A140" s="86" t="str">
        <f t="shared" si="8"/>
        <v>SK온</v>
      </c>
      <c r="B140" s="164" t="s">
        <v>10242</v>
      </c>
      <c r="C140" s="70" t="str">
        <f>VLOOKUP($B140,운송비!$A$1:$T$478,3,0)</f>
        <v>SK온</v>
      </c>
      <c r="D140" s="70" t="str">
        <f>VLOOKUP($B140,운송비!$A$1:$T$478,5,0)</f>
        <v>일반상품</v>
      </c>
      <c r="E140" s="70" t="str">
        <f>VLOOKUP($B140,운송비!$A$1:$T$478,7,0)</f>
        <v>중국</v>
      </c>
      <c r="F140" s="70" t="str">
        <f>VLOOKUP($B140,운송비!$A$1:$T$478,8,0)</f>
        <v>이제열</v>
      </c>
      <c r="G140" s="112">
        <f>VLOOKUP($B140,구매현황!$A$4:$B$10000,2,0)</f>
        <v>299030</v>
      </c>
      <c r="H140" s="63">
        <f>VLOOKUP($B140,운송비현황!$A$4:$E$8669,2,0)</f>
        <v>38000</v>
      </c>
      <c r="I140" s="63">
        <f>VLOOKUP($B140,운송비현황!$A$4:$E$8669,3,0)</f>
        <v>4</v>
      </c>
      <c r="J140" s="63">
        <f>VLOOKUP($B140,운송비현황!$A$4:$E$8669,4,0)</f>
        <v>569240</v>
      </c>
      <c r="K140" s="63">
        <f>VLOOKUP($B140,운송비현황!$A$4:$E$8669,5,0)</f>
        <v>0</v>
      </c>
      <c r="L140" s="69">
        <v>0</v>
      </c>
      <c r="M140" s="103">
        <f t="shared" si="12"/>
        <v>86827</v>
      </c>
      <c r="N140" s="103">
        <f t="shared" si="13"/>
        <v>955097</v>
      </c>
      <c r="O140" s="107" t="str">
        <f t="shared" si="14"/>
        <v>10%</v>
      </c>
    </row>
    <row r="141" spans="1:15" s="84" customFormat="1">
      <c r="A141" s="86" t="str">
        <f t="shared" si="8"/>
        <v>SK온</v>
      </c>
      <c r="B141" s="164" t="s">
        <v>10243</v>
      </c>
      <c r="C141" s="70" t="str">
        <f>VLOOKUP($B141,운송비!$A$1:$T$478,3,0)</f>
        <v>SK온</v>
      </c>
      <c r="D141" s="70" t="str">
        <f>VLOOKUP($B141,운송비!$A$1:$T$478,5,0)</f>
        <v>일반상품</v>
      </c>
      <c r="E141" s="70" t="str">
        <f>VLOOKUP($B141,운송비!$A$1:$T$478,7,0)</f>
        <v>중국</v>
      </c>
      <c r="F141" s="70" t="str">
        <f>VLOOKUP($B141,운송비!$A$1:$T$478,8,0)</f>
        <v>김상헌</v>
      </c>
      <c r="G141" s="112">
        <f>VLOOKUP($B141,구매현황!$A$4:$B$10000,2,0)</f>
        <v>299740</v>
      </c>
      <c r="H141" s="63">
        <f>VLOOKUP($B141,운송비현황!$A$4:$E$8669,2,0)</f>
        <v>35000</v>
      </c>
      <c r="I141" s="63">
        <f>VLOOKUP($B141,운송비현황!$A$4:$E$8669,3,0)</f>
        <v>3</v>
      </c>
      <c r="J141" s="63">
        <f>VLOOKUP($B141,운송비현황!$A$4:$E$8669,4,0)</f>
        <v>524300</v>
      </c>
      <c r="K141" s="63">
        <f>VLOOKUP($B141,운송비현황!$A$4:$E$8669,5,0)</f>
        <v>0</v>
      </c>
      <c r="L141" s="69">
        <v>0</v>
      </c>
      <c r="M141" s="103">
        <f t="shared" si="12"/>
        <v>82404</v>
      </c>
      <c r="N141" s="103">
        <f t="shared" si="13"/>
        <v>906444</v>
      </c>
      <c r="O141" s="107" t="str">
        <f t="shared" si="14"/>
        <v>10%</v>
      </c>
    </row>
    <row r="142" spans="1:15" s="84" customFormat="1">
      <c r="A142" s="86" t="str">
        <f t="shared" si="8"/>
        <v>SK온</v>
      </c>
      <c r="B142" s="164" t="s">
        <v>10244</v>
      </c>
      <c r="C142" s="70" t="str">
        <f>VLOOKUP($B142,운송비!$A$1:$T$478,3,0)</f>
        <v>SK온</v>
      </c>
      <c r="D142" s="70" t="str">
        <f>VLOOKUP($B142,운송비!$A$1:$T$478,5,0)</f>
        <v>일반상품</v>
      </c>
      <c r="E142" s="70" t="str">
        <f>VLOOKUP($B142,운송비!$A$1:$T$478,7,0)</f>
        <v>중국</v>
      </c>
      <c r="F142" s="70" t="str">
        <f>VLOOKUP($B142,운송비!$A$1:$T$478,8,0)</f>
        <v>이경섭</v>
      </c>
      <c r="G142" s="112">
        <f>VLOOKUP($B142,구매현황!$A$4:$B$10000,2,0)</f>
        <v>299587</v>
      </c>
      <c r="H142" s="63">
        <f>VLOOKUP($B142,운송비현황!$A$4:$E$8669,2,0)</f>
        <v>21000</v>
      </c>
      <c r="I142" s="63">
        <f>VLOOKUP($B142,운송비현황!$A$4:$E$8669,3,0)</f>
        <v>2</v>
      </c>
      <c r="J142" s="63">
        <f>VLOOKUP($B142,운송비현황!$A$4:$E$8669,4,0)</f>
        <v>314580</v>
      </c>
      <c r="K142" s="63">
        <f>VLOOKUP($B142,운송비현황!$A$4:$E$8669,5,0)</f>
        <v>0</v>
      </c>
      <c r="L142" s="69">
        <v>0</v>
      </c>
      <c r="M142" s="103">
        <f t="shared" si="12"/>
        <v>61417</v>
      </c>
      <c r="N142" s="103">
        <f t="shared" si="13"/>
        <v>675584</v>
      </c>
      <c r="O142" s="107" t="str">
        <f t="shared" si="14"/>
        <v>10%</v>
      </c>
    </row>
    <row r="143" spans="1:15" s="84" customFormat="1">
      <c r="A143" s="86" t="str">
        <f t="shared" si="8"/>
        <v>SK지오센트릭</v>
      </c>
      <c r="B143" s="164" t="s">
        <v>10245</v>
      </c>
      <c r="C143" s="70" t="str">
        <f>VLOOKUP($B143,운송비!$A$1:$T$478,3,0)</f>
        <v>SK지오센트릭</v>
      </c>
      <c r="D143" s="70" t="str">
        <f>VLOOKUP($B143,운송비!$A$1:$T$478,5,0)</f>
        <v>일반상품</v>
      </c>
      <c r="E143" s="70" t="str">
        <f>VLOOKUP($B143,운송비!$A$1:$T$478,7,0)</f>
        <v>중국</v>
      </c>
      <c r="F143" s="70" t="str">
        <f>VLOOKUP($B143,운송비!$A$1:$T$478,8,0)</f>
        <v>정상재</v>
      </c>
      <c r="G143" s="112">
        <f>VLOOKUP($B143,구매현황!$A$4:$B$10000,2,0)</f>
        <v>299846</v>
      </c>
      <c r="H143" s="63">
        <f>VLOOKUP($B143,운송비현황!$A$4:$E$8669,2,0)</f>
        <v>41000</v>
      </c>
      <c r="I143" s="63">
        <f>VLOOKUP($B143,운송비현황!$A$4:$E$8669,3,0)</f>
        <v>4</v>
      </c>
      <c r="J143" s="63">
        <f>VLOOKUP($B143,운송비현황!$A$4:$E$8669,4,0)</f>
        <v>614180</v>
      </c>
      <c r="K143" s="63">
        <f>VLOOKUP($B143,운송비현황!$A$4:$E$8669,5,0)</f>
        <v>0</v>
      </c>
      <c r="L143" s="69">
        <v>0</v>
      </c>
      <c r="M143" s="103">
        <f t="shared" si="12"/>
        <v>91403</v>
      </c>
      <c r="N143" s="103">
        <f t="shared" si="13"/>
        <v>1005429</v>
      </c>
      <c r="O143" s="107" t="str">
        <f t="shared" si="14"/>
        <v>10%</v>
      </c>
    </row>
    <row r="144" spans="1:15" s="84" customFormat="1">
      <c r="A144" s="86" t="str">
        <f t="shared" si="8"/>
        <v>SK온</v>
      </c>
      <c r="B144" s="164" t="s">
        <v>10246</v>
      </c>
      <c r="C144" s="70" t="str">
        <f>VLOOKUP($B144,운송비!$A$1:$T$478,3,0)</f>
        <v>SK온</v>
      </c>
      <c r="D144" s="70" t="str">
        <f>VLOOKUP($B144,운송비!$A$1:$T$478,5,0)</f>
        <v>일반상품</v>
      </c>
      <c r="E144" s="70" t="str">
        <f>VLOOKUP($B144,운송비!$A$1:$T$478,7,0)</f>
        <v>중국</v>
      </c>
      <c r="F144" s="70" t="str">
        <f>VLOOKUP($B144,운송비!$A$1:$T$478,8,0)</f>
        <v>박종복</v>
      </c>
      <c r="G144" s="112">
        <f>VLOOKUP($B144,구매현황!$A$4:$B$10000,2,0)</f>
        <v>299996</v>
      </c>
      <c r="H144" s="63">
        <f>VLOOKUP($B144,운송비현황!$A$4:$E$8669,2,0)</f>
        <v>42000</v>
      </c>
      <c r="I144" s="63">
        <f>VLOOKUP($B144,운송비현황!$A$4:$E$8669,3,0)</f>
        <v>5</v>
      </c>
      <c r="J144" s="63">
        <f>VLOOKUP($B144,운송비현황!$A$4:$E$8669,4,0)</f>
        <v>629160</v>
      </c>
      <c r="K144" s="63">
        <f>VLOOKUP($B144,운송비현황!$A$4:$E$8669,5,0)</f>
        <v>0</v>
      </c>
      <c r="L144" s="69">
        <v>0</v>
      </c>
      <c r="M144" s="103">
        <f t="shared" si="12"/>
        <v>92916</v>
      </c>
      <c r="N144" s="103">
        <f t="shared" si="13"/>
        <v>1022072</v>
      </c>
      <c r="O144" s="107" t="str">
        <f t="shared" si="14"/>
        <v>10%</v>
      </c>
    </row>
    <row r="145" spans="1:15" s="84" customFormat="1">
      <c r="A145" s="86" t="str">
        <f t="shared" si="8"/>
        <v>SK온</v>
      </c>
      <c r="B145" s="164" t="s">
        <v>10247</v>
      </c>
      <c r="C145" s="70" t="str">
        <f>VLOOKUP($B145,운송비!$A$1:$T$478,3,0)</f>
        <v>SK온</v>
      </c>
      <c r="D145" s="70" t="str">
        <f>VLOOKUP($B145,운송비!$A$1:$T$478,5,0)</f>
        <v>일반상품</v>
      </c>
      <c r="E145" s="70" t="str">
        <f>VLOOKUP($B145,운송비!$A$1:$T$478,7,0)</f>
        <v>중국</v>
      </c>
      <c r="F145" s="70" t="str">
        <f>VLOOKUP($B145,운송비!$A$1:$T$478,8,0)</f>
        <v>심정보</v>
      </c>
      <c r="G145" s="112">
        <f>VLOOKUP($B145,구매현황!$A$4:$B$10000,2,0)</f>
        <v>22680</v>
      </c>
      <c r="H145" s="63">
        <f>VLOOKUP($B145,운송비현황!$A$4:$E$8669,2,0)</f>
        <v>7000</v>
      </c>
      <c r="I145" s="63">
        <f>VLOOKUP($B145,운송비현황!$A$4:$E$8669,3,0)</f>
        <v>1</v>
      </c>
      <c r="J145" s="63">
        <f>VLOOKUP($B145,운송비현황!$A$4:$E$8669,4,0)</f>
        <v>104860</v>
      </c>
      <c r="K145" s="63">
        <f>VLOOKUP($B145,운송비현황!$A$4:$E$8669,5,0)</f>
        <v>0</v>
      </c>
      <c r="L145" s="69">
        <v>0</v>
      </c>
      <c r="M145" s="103">
        <f t="shared" si="12"/>
        <v>12754</v>
      </c>
      <c r="N145" s="103">
        <f t="shared" si="13"/>
        <v>140294</v>
      </c>
      <c r="O145" s="107" t="str">
        <f t="shared" si="14"/>
        <v>10%</v>
      </c>
    </row>
    <row r="146" spans="1:15" s="84" customFormat="1">
      <c r="A146" s="86" t="str">
        <f t="shared" si="8"/>
        <v>SK지오센트릭</v>
      </c>
      <c r="B146" s="164" t="s">
        <v>10248</v>
      </c>
      <c r="C146" s="70" t="str">
        <f>VLOOKUP($B146,운송비!$A$1:$T$478,3,0)</f>
        <v>SK지오센트릭</v>
      </c>
      <c r="D146" s="70" t="str">
        <f>VLOOKUP($B146,운송비!$A$1:$T$478,5,0)</f>
        <v>일반상품</v>
      </c>
      <c r="E146" s="70" t="str">
        <f>VLOOKUP($B146,운송비!$A$1:$T$478,7,0)</f>
        <v>중국</v>
      </c>
      <c r="F146" s="70" t="str">
        <f>VLOOKUP($B146,운송비!$A$1:$T$478,8,0)</f>
        <v>김경오</v>
      </c>
      <c r="G146" s="112">
        <f>VLOOKUP($B146,구매현황!$A$4:$B$10000,2,0)</f>
        <v>299970</v>
      </c>
      <c r="H146" s="63">
        <f>VLOOKUP($B146,운송비현황!$A$4:$E$8669,2,0)</f>
        <v>44000</v>
      </c>
      <c r="I146" s="63">
        <f>VLOOKUP($B146,운송비현황!$A$4:$E$8669,3,0)</f>
        <v>4</v>
      </c>
      <c r="J146" s="63">
        <f>VLOOKUP($B146,운송비현황!$A$4:$E$8669,4,0)</f>
        <v>659120</v>
      </c>
      <c r="K146" s="63">
        <f>VLOOKUP($B146,운송비현황!$A$4:$E$8669,5,0)</f>
        <v>0</v>
      </c>
      <c r="L146" s="69">
        <v>0</v>
      </c>
      <c r="M146" s="103">
        <f t="shared" si="12"/>
        <v>95909</v>
      </c>
      <c r="N146" s="103">
        <f t="shared" si="13"/>
        <v>1054999</v>
      </c>
      <c r="O146" s="107" t="str">
        <f t="shared" si="14"/>
        <v>10%</v>
      </c>
    </row>
    <row r="147" spans="1:15" s="84" customFormat="1">
      <c r="A147" s="86" t="str">
        <f t="shared" si="8"/>
        <v>SK온</v>
      </c>
      <c r="B147" s="164" t="s">
        <v>10249</v>
      </c>
      <c r="C147" s="70" t="str">
        <f>VLOOKUP($B147,운송비!$A$1:$T$478,3,0)</f>
        <v>SK온</v>
      </c>
      <c r="D147" s="70" t="str">
        <f>VLOOKUP($B147,운송비!$A$1:$T$478,5,0)</f>
        <v>일반상품</v>
      </c>
      <c r="E147" s="70" t="str">
        <f>VLOOKUP($B147,운송비!$A$1:$T$478,7,0)</f>
        <v>중국</v>
      </c>
      <c r="F147" s="70" t="str">
        <f>VLOOKUP($B147,운송비!$A$1:$T$478,8,0)</f>
        <v>조성열</v>
      </c>
      <c r="G147" s="112">
        <f>VLOOKUP($B147,구매현황!$A$4:$B$10000,2,0)</f>
        <v>300000</v>
      </c>
      <c r="H147" s="63">
        <f>VLOOKUP($B147,운송비현황!$A$4:$E$8669,2,0)</f>
        <v>34000</v>
      </c>
      <c r="I147" s="63">
        <f>VLOOKUP($B147,운송비현황!$A$4:$E$8669,3,0)</f>
        <v>4</v>
      </c>
      <c r="J147" s="63">
        <f>VLOOKUP($B147,운송비현황!$A$4:$E$8669,4,0)</f>
        <v>509320</v>
      </c>
      <c r="K147" s="63">
        <f>VLOOKUP($B147,운송비현황!$A$4:$E$8669,5,0)</f>
        <v>0</v>
      </c>
      <c r="L147" s="69">
        <v>0</v>
      </c>
      <c r="M147" s="103">
        <f t="shared" si="12"/>
        <v>80932</v>
      </c>
      <c r="N147" s="103">
        <f t="shared" si="13"/>
        <v>890252</v>
      </c>
      <c r="O147" s="107" t="str">
        <f t="shared" si="14"/>
        <v>10%</v>
      </c>
    </row>
    <row r="148" spans="1:15" s="84" customFormat="1">
      <c r="A148" s="86" t="str">
        <f t="shared" si="8"/>
        <v>SK온</v>
      </c>
      <c r="B148" s="164" t="s">
        <v>10250</v>
      </c>
      <c r="C148" s="70" t="str">
        <f>VLOOKUP($B148,운송비!$A$1:$T$478,3,0)</f>
        <v>SK온</v>
      </c>
      <c r="D148" s="70" t="str">
        <f>VLOOKUP($B148,운송비!$A$1:$T$478,5,0)</f>
        <v>일반상품</v>
      </c>
      <c r="E148" s="70" t="str">
        <f>VLOOKUP($B148,운송비!$A$1:$T$478,7,0)</f>
        <v>중국</v>
      </c>
      <c r="F148" s="70" t="str">
        <f>VLOOKUP($B148,운송비!$A$1:$T$478,8,0)</f>
        <v>박찬호</v>
      </c>
      <c r="G148" s="112">
        <f>VLOOKUP($B148,구매현황!$A$4:$B$10000,2,0)</f>
        <v>288145</v>
      </c>
      <c r="H148" s="63">
        <f>VLOOKUP($B148,운송비현황!$A$4:$E$8669,2,0)</f>
        <v>33000</v>
      </c>
      <c r="I148" s="63">
        <f>VLOOKUP($B148,운송비현황!$A$4:$E$8669,3,0)</f>
        <v>3</v>
      </c>
      <c r="J148" s="63">
        <f>VLOOKUP($B148,운송비현황!$A$4:$E$8669,4,0)</f>
        <v>494340</v>
      </c>
      <c r="K148" s="63">
        <f>VLOOKUP($B148,운송비현황!$A$4:$E$8669,5,0)</f>
        <v>0</v>
      </c>
      <c r="L148" s="69">
        <v>0</v>
      </c>
      <c r="M148" s="103">
        <f t="shared" si="12"/>
        <v>78249</v>
      </c>
      <c r="N148" s="103">
        <f t="shared" si="13"/>
        <v>860734</v>
      </c>
      <c r="O148" s="107" t="str">
        <f t="shared" si="14"/>
        <v>10%</v>
      </c>
    </row>
    <row r="149" spans="1:15" s="84" customFormat="1">
      <c r="A149" s="86" t="str">
        <f t="shared" si="8"/>
        <v>SK온</v>
      </c>
      <c r="B149" s="164" t="s">
        <v>10251</v>
      </c>
      <c r="C149" s="70" t="str">
        <f>VLOOKUP($B149,운송비!$A$1:$T$478,3,0)</f>
        <v>SK온</v>
      </c>
      <c r="D149" s="70" t="str">
        <f>VLOOKUP($B149,운송비!$A$1:$T$478,5,0)</f>
        <v>일반상품</v>
      </c>
      <c r="E149" s="70" t="str">
        <f>VLOOKUP($B149,운송비!$A$1:$T$478,7,0)</f>
        <v>헝가리</v>
      </c>
      <c r="F149" s="70" t="str">
        <f>VLOOKUP($B149,운송비!$A$1:$T$478,8,0)</f>
        <v>이범규</v>
      </c>
      <c r="G149" s="112">
        <f>VLOOKUP($B149,구매현황!$A$4:$B$10000,2,0)</f>
        <v>299690</v>
      </c>
      <c r="H149" s="63">
        <f>VLOOKUP($B149,운송비현황!$A$4:$E$8669,2,0)</f>
        <v>31000</v>
      </c>
      <c r="I149" s="63">
        <f>VLOOKUP($B149,운송비현황!$A$4:$E$8669,3,0)</f>
        <v>5</v>
      </c>
      <c r="J149" s="63">
        <f>VLOOKUP($B149,운송비현황!$A$4:$E$8669,4,0)</f>
        <v>922550</v>
      </c>
      <c r="K149" s="63">
        <f>VLOOKUP($B149,운송비현황!$A$4:$E$8669,5,0)</f>
        <v>0</v>
      </c>
      <c r="L149" s="69">
        <v>0</v>
      </c>
      <c r="M149" s="103">
        <f t="shared" si="12"/>
        <v>122224</v>
      </c>
      <c r="N149" s="103">
        <f t="shared" si="13"/>
        <v>1344464</v>
      </c>
      <c r="O149" s="107" t="str">
        <f t="shared" si="14"/>
        <v>10%</v>
      </c>
    </row>
    <row r="150" spans="1:15" s="84" customFormat="1">
      <c r="A150" s="86" t="str">
        <f t="shared" si="8"/>
        <v>SK온</v>
      </c>
      <c r="B150" s="164" t="s">
        <v>10252</v>
      </c>
      <c r="C150" s="70" t="str">
        <f>VLOOKUP($B150,운송비!$A$1:$T$478,3,0)</f>
        <v>SK온</v>
      </c>
      <c r="D150" s="70" t="str">
        <f>VLOOKUP($B150,운송비!$A$1:$T$478,5,0)</f>
        <v>일반상품</v>
      </c>
      <c r="E150" s="70" t="str">
        <f>VLOOKUP($B150,운송비!$A$1:$T$478,7,0)</f>
        <v>헝가리</v>
      </c>
      <c r="F150" s="70" t="str">
        <f>VLOOKUP($B150,운송비!$A$1:$T$478,8,0)</f>
        <v>한상규</v>
      </c>
      <c r="G150" s="112">
        <f>VLOOKUP($B150,구매현황!$A$4:$B$10000,2,0)</f>
        <v>300000</v>
      </c>
      <c r="H150" s="63">
        <f>VLOOKUP($B150,운송비현황!$A$4:$E$8669,2,0)</f>
        <v>31000</v>
      </c>
      <c r="I150" s="63">
        <f>VLOOKUP($B150,운송비현황!$A$4:$E$8669,3,0)</f>
        <v>4</v>
      </c>
      <c r="J150" s="63">
        <f>VLOOKUP($B150,운송비현황!$A$4:$E$8669,4,0)</f>
        <v>922550</v>
      </c>
      <c r="K150" s="63">
        <f>VLOOKUP($B150,운송비현황!$A$4:$E$8669,5,0)</f>
        <v>0</v>
      </c>
      <c r="L150" s="69">
        <v>0</v>
      </c>
      <c r="M150" s="103">
        <f t="shared" si="12"/>
        <v>122255</v>
      </c>
      <c r="N150" s="103">
        <f t="shared" si="13"/>
        <v>1344805</v>
      </c>
      <c r="O150" s="107" t="str">
        <f t="shared" si="14"/>
        <v>10%</v>
      </c>
    </row>
    <row r="151" spans="1:15" s="84" customFormat="1">
      <c r="A151" s="86" t="str">
        <f t="shared" si="8"/>
        <v>SK어스온</v>
      </c>
      <c r="B151" s="164" t="s">
        <v>10253</v>
      </c>
      <c r="C151" s="70" t="str">
        <f>VLOOKUP($B151,운송비!$A$1:$T$478,3,0)</f>
        <v>SK어스온</v>
      </c>
      <c r="D151" s="70" t="str">
        <f>VLOOKUP($B151,운송비!$A$1:$T$478,5,0)</f>
        <v>일반상품</v>
      </c>
      <c r="E151" s="70" t="str">
        <f>VLOOKUP($B151,운송비!$A$1:$T$478,7,0)</f>
        <v>베트남</v>
      </c>
      <c r="F151" s="70" t="str">
        <f>VLOOKUP($B151,운송비!$A$1:$T$478,8,0)</f>
        <v>김헌주</v>
      </c>
      <c r="G151" s="112">
        <f>VLOOKUP($B151,구매현황!$A$4:$B$10000,2,0)</f>
        <v>190350</v>
      </c>
      <c r="H151" s="63">
        <f>VLOOKUP($B151,운송비현황!$A$4:$E$8669,2,0)</f>
        <v>45000</v>
      </c>
      <c r="I151" s="63">
        <f>VLOOKUP($B151,운송비현황!$A$4:$E$8669,3,0)</f>
        <v>3</v>
      </c>
      <c r="J151" s="63">
        <f>VLOOKUP($B151,운송비현황!$A$4:$E$8669,4,0)</f>
        <v>629100</v>
      </c>
      <c r="K151" s="63">
        <f>VLOOKUP($B151,운송비현황!$A$4:$E$8669,5,0)</f>
        <v>0</v>
      </c>
      <c r="L151" s="69">
        <v>0</v>
      </c>
      <c r="M151" s="103">
        <f t="shared" si="12"/>
        <v>81945</v>
      </c>
      <c r="N151" s="103">
        <f t="shared" si="13"/>
        <v>901395</v>
      </c>
      <c r="O151" s="107" t="str">
        <f t="shared" si="14"/>
        <v>10%</v>
      </c>
    </row>
    <row r="152" spans="1:15" s="84" customFormat="1">
      <c r="A152" s="86" t="str">
        <f t="shared" si="8"/>
        <v>SK온</v>
      </c>
      <c r="B152" s="164" t="s">
        <v>10254</v>
      </c>
      <c r="C152" s="70" t="str">
        <f>VLOOKUP($B152,운송비!$A$1:$T$478,3,0)</f>
        <v>SK온</v>
      </c>
      <c r="D152" s="70" t="str">
        <f>VLOOKUP($B152,운송비!$A$1:$T$478,5,0)</f>
        <v>일반상품</v>
      </c>
      <c r="E152" s="70" t="str">
        <f>VLOOKUP($B152,운송비!$A$1:$T$478,7,0)</f>
        <v>헝가리</v>
      </c>
      <c r="F152" s="70" t="str">
        <f>VLOOKUP($B152,운송비!$A$1:$T$478,8,0)</f>
        <v>임승진</v>
      </c>
      <c r="G152" s="112">
        <f>VLOOKUP($B152,구매현황!$A$4:$B$10000,2,0)</f>
        <v>276973</v>
      </c>
      <c r="H152" s="63">
        <f>VLOOKUP($B152,운송비현황!$A$4:$E$8669,2,0)</f>
        <v>45000</v>
      </c>
      <c r="I152" s="63">
        <f>VLOOKUP($B152,운송비현황!$A$4:$E$8669,3,0)</f>
        <v>6</v>
      </c>
      <c r="J152" s="63">
        <f>VLOOKUP($B152,운송비현황!$A$4:$E$8669,4,0)</f>
        <v>1329250</v>
      </c>
      <c r="K152" s="63">
        <f>VLOOKUP($B152,운송비현황!$A$4:$E$8669,5,0)</f>
        <v>0</v>
      </c>
      <c r="L152" s="69">
        <v>0</v>
      </c>
      <c r="M152" s="103">
        <f t="shared" si="12"/>
        <v>160622</v>
      </c>
      <c r="N152" s="103">
        <f t="shared" si="13"/>
        <v>1766845</v>
      </c>
      <c r="O152" s="107" t="str">
        <f t="shared" si="14"/>
        <v>10%</v>
      </c>
    </row>
    <row r="153" spans="1:15" s="84" customFormat="1">
      <c r="A153" s="86" t="str">
        <f t="shared" si="8"/>
        <v>SK아이이테크놀로지</v>
      </c>
      <c r="B153" s="164" t="s">
        <v>10255</v>
      </c>
      <c r="C153" s="70" t="str">
        <f>VLOOKUP($B153,운송비!$A$1:$T$478,3,0)</f>
        <v>SK아이이테크놀로지</v>
      </c>
      <c r="D153" s="70" t="str">
        <f>VLOOKUP($B153,운송비!$A$1:$T$478,5,0)</f>
        <v>일반상품</v>
      </c>
      <c r="E153" s="70" t="str">
        <f>VLOOKUP($B153,운송비!$A$1:$T$478,7,0)</f>
        <v>중국</v>
      </c>
      <c r="F153" s="70" t="str">
        <f>VLOOKUP($B153,운송비!$A$1:$T$478,8,0)</f>
        <v>김태우</v>
      </c>
      <c r="G153" s="112">
        <f>VLOOKUP($B153,구매현황!$A$4:$B$10000,2,0)</f>
        <v>299960</v>
      </c>
      <c r="H153" s="63">
        <f>VLOOKUP($B153,운송비현황!$A$4:$E$8669,2,0)</f>
        <v>54000</v>
      </c>
      <c r="I153" s="63">
        <f>VLOOKUP($B153,운송비현황!$A$4:$E$8669,3,0)</f>
        <v>5</v>
      </c>
      <c r="J153" s="63">
        <f>VLOOKUP($B153,운송비현황!$A$4:$E$8669,4,0)</f>
        <v>808920</v>
      </c>
      <c r="K153" s="63">
        <f>VLOOKUP($B153,운송비현황!$A$4:$E$8669,5,0)</f>
        <v>0</v>
      </c>
      <c r="L153" s="69">
        <v>0</v>
      </c>
      <c r="M153" s="103">
        <f t="shared" si="12"/>
        <v>110888</v>
      </c>
      <c r="N153" s="103">
        <f t="shared" si="13"/>
        <v>1219768</v>
      </c>
      <c r="O153" s="107" t="str">
        <f t="shared" si="14"/>
        <v>10%</v>
      </c>
    </row>
    <row r="154" spans="1:15" s="84" customFormat="1">
      <c r="A154" s="86" t="str">
        <f t="shared" si="8"/>
        <v>SK온</v>
      </c>
      <c r="B154" s="164" t="s">
        <v>10256</v>
      </c>
      <c r="C154" s="70" t="str">
        <f>VLOOKUP($B154,운송비!$A$1:$T$478,3,0)</f>
        <v>SK온</v>
      </c>
      <c r="D154" s="70" t="str">
        <f>VLOOKUP($B154,운송비!$A$1:$T$478,5,0)</f>
        <v>일반상품</v>
      </c>
      <c r="E154" s="70" t="str">
        <f>VLOOKUP($B154,운송비!$A$1:$T$478,7,0)</f>
        <v>중국</v>
      </c>
      <c r="F154" s="70" t="str">
        <f>VLOOKUP($B154,운송비!$A$1:$T$478,8,0)</f>
        <v>남세형</v>
      </c>
      <c r="G154" s="112">
        <f>VLOOKUP($B154,구매현황!$A$4:$B$10000,2,0)</f>
        <v>299862</v>
      </c>
      <c r="H154" s="63">
        <f>VLOOKUP($B154,운송비현황!$A$4:$E$8669,2,0)</f>
        <v>69000</v>
      </c>
      <c r="I154" s="63">
        <f>VLOOKUP($B154,운송비현황!$A$4:$E$8669,3,0)</f>
        <v>7</v>
      </c>
      <c r="J154" s="63">
        <f>VLOOKUP($B154,운송비현황!$A$4:$E$8669,4,0)</f>
        <v>1033620</v>
      </c>
      <c r="K154" s="63">
        <f>VLOOKUP($B154,운송비현황!$A$4:$E$8669,5,0)</f>
        <v>0</v>
      </c>
      <c r="L154" s="69">
        <v>0</v>
      </c>
      <c r="M154" s="103">
        <f t="shared" si="12"/>
        <v>133348</v>
      </c>
      <c r="N154" s="103">
        <f t="shared" si="13"/>
        <v>1466830</v>
      </c>
      <c r="O154" s="107" t="str">
        <f t="shared" si="14"/>
        <v>10%</v>
      </c>
    </row>
    <row r="155" spans="1:15" s="84" customFormat="1">
      <c r="A155" s="86" t="str">
        <f t="shared" si="8"/>
        <v>SK온</v>
      </c>
      <c r="B155" s="164" t="s">
        <v>10257</v>
      </c>
      <c r="C155" s="70" t="str">
        <f>VLOOKUP($B155,운송비!$A$1:$T$478,3,0)</f>
        <v>SK온</v>
      </c>
      <c r="D155" s="70" t="str">
        <f>VLOOKUP($B155,운송비!$A$1:$T$478,5,0)</f>
        <v>일반상품</v>
      </c>
      <c r="E155" s="70" t="str">
        <f>VLOOKUP($B155,운송비!$A$1:$T$478,7,0)</f>
        <v>중국</v>
      </c>
      <c r="F155" s="70" t="str">
        <f>VLOOKUP($B155,운송비!$A$1:$T$478,8,0)</f>
        <v>강병기</v>
      </c>
      <c r="G155" s="112">
        <f>VLOOKUP($B155,구매현황!$A$4:$B$10000,2,0)</f>
        <v>299850</v>
      </c>
      <c r="H155" s="63">
        <f>VLOOKUP($B155,운송비현황!$A$4:$E$8669,2,0)</f>
        <v>55000</v>
      </c>
      <c r="I155" s="63">
        <f>VLOOKUP($B155,운송비현황!$A$4:$E$8669,3,0)</f>
        <v>6</v>
      </c>
      <c r="J155" s="63">
        <f>VLOOKUP($B155,운송비현황!$A$4:$E$8669,4,0)</f>
        <v>823900</v>
      </c>
      <c r="K155" s="63">
        <f>VLOOKUP($B155,운송비현황!$A$4:$E$8669,5,0)</f>
        <v>0</v>
      </c>
      <c r="L155" s="69">
        <v>0</v>
      </c>
      <c r="M155" s="103">
        <f t="shared" si="12"/>
        <v>112375</v>
      </c>
      <c r="N155" s="103">
        <f t="shared" si="13"/>
        <v>1236125</v>
      </c>
      <c r="O155" s="107" t="str">
        <f t="shared" si="14"/>
        <v>10%</v>
      </c>
    </row>
    <row r="156" spans="1:15" s="84" customFormat="1">
      <c r="A156" s="86" t="str">
        <f t="shared" si="8"/>
        <v>SK지오센트릭</v>
      </c>
      <c r="B156" s="164" t="s">
        <v>10258</v>
      </c>
      <c r="C156" s="70" t="str">
        <f>VLOOKUP($B156,운송비!$A$1:$T$478,3,0)</f>
        <v>SK지오센트릭</v>
      </c>
      <c r="D156" s="70" t="str">
        <f>VLOOKUP($B156,운송비!$A$1:$T$478,5,0)</f>
        <v>일반상품</v>
      </c>
      <c r="E156" s="70" t="str">
        <f>VLOOKUP($B156,운송비!$A$1:$T$478,7,0)</f>
        <v>중국</v>
      </c>
      <c r="F156" s="70" t="str">
        <f>VLOOKUP($B156,운송비!$A$1:$T$478,8,0)</f>
        <v>서동휘</v>
      </c>
      <c r="G156" s="112">
        <f>VLOOKUP($B156,구매현황!$A$4:$B$10000,2,0)</f>
        <v>300000</v>
      </c>
      <c r="H156" s="63">
        <f>VLOOKUP($B156,운송비현황!$A$4:$E$8669,2,0)</f>
        <v>43000</v>
      </c>
      <c r="I156" s="63">
        <f>VLOOKUP($B156,운송비현황!$A$4:$E$8669,3,0)</f>
        <v>4</v>
      </c>
      <c r="J156" s="63">
        <f>VLOOKUP($B156,운송비현황!$A$4:$E$8669,4,0)</f>
        <v>644140</v>
      </c>
      <c r="K156" s="63">
        <f>VLOOKUP($B156,운송비현황!$A$4:$E$8669,5,0)</f>
        <v>0</v>
      </c>
      <c r="L156" s="69">
        <v>0</v>
      </c>
      <c r="M156" s="103">
        <f t="shared" si="12"/>
        <v>94414</v>
      </c>
      <c r="N156" s="103">
        <f t="shared" si="13"/>
        <v>1038554</v>
      </c>
      <c r="O156" s="107" t="str">
        <f t="shared" si="14"/>
        <v>10%</v>
      </c>
    </row>
    <row r="157" spans="1:15" s="84" customFormat="1">
      <c r="A157" s="86" t="str">
        <f t="shared" si="8"/>
        <v>SK지오센트릭</v>
      </c>
      <c r="B157" s="164" t="s">
        <v>10259</v>
      </c>
      <c r="C157" s="70" t="str">
        <f>VLOOKUP($B157,운송비!$A$1:$T$478,3,0)</f>
        <v>SK지오센트릭</v>
      </c>
      <c r="D157" s="70" t="str">
        <f>VLOOKUP($B157,운송비!$A$1:$T$478,5,0)</f>
        <v>일반상품</v>
      </c>
      <c r="E157" s="70" t="str">
        <f>VLOOKUP($B157,운송비!$A$1:$T$478,7,0)</f>
        <v>중국</v>
      </c>
      <c r="F157" s="70" t="str">
        <f>VLOOKUP($B157,운송비!$A$1:$T$478,8,0)</f>
        <v>장석원</v>
      </c>
      <c r="G157" s="112">
        <f>VLOOKUP($B157,구매현황!$A$4:$B$10000,2,0)</f>
        <v>299970</v>
      </c>
      <c r="H157" s="63">
        <f>VLOOKUP($B157,운송비현황!$A$4:$E$8669,2,0)</f>
        <v>47000</v>
      </c>
      <c r="I157" s="63">
        <f>VLOOKUP($B157,운송비현황!$A$4:$E$8669,3,0)</f>
        <v>5</v>
      </c>
      <c r="J157" s="63">
        <f>VLOOKUP($B157,운송비현황!$A$4:$E$8669,4,0)</f>
        <v>704060</v>
      </c>
      <c r="K157" s="63">
        <f>VLOOKUP($B157,운송비현황!$A$4:$E$8669,5,0)</f>
        <v>0</v>
      </c>
      <c r="L157" s="69">
        <v>0</v>
      </c>
      <c r="M157" s="103">
        <f t="shared" ref="M157:M220" si="15">ROUND((G157+J157+K157+L157)*O157,0)</f>
        <v>100403</v>
      </c>
      <c r="N157" s="103">
        <f t="shared" ref="N157:N220" si="16">G157+J157+K157+M157+L157</f>
        <v>1104433</v>
      </c>
      <c r="O157" s="107" t="str">
        <f t="shared" ref="O157:O220" si="17">IF(OR(LEFT(C157,2)="삼성",C157="제일기획"),"5%","10%")</f>
        <v>10%</v>
      </c>
    </row>
    <row r="158" spans="1:15" s="84" customFormat="1">
      <c r="A158" s="86" t="str">
        <f t="shared" si="8"/>
        <v>SK온</v>
      </c>
      <c r="B158" s="164" t="s">
        <v>10260</v>
      </c>
      <c r="C158" s="70" t="str">
        <f>VLOOKUP($B158,운송비!$A$1:$T$478,3,0)</f>
        <v>SK온</v>
      </c>
      <c r="D158" s="70" t="str">
        <f>VLOOKUP($B158,운송비!$A$1:$T$478,5,0)</f>
        <v>일반상품</v>
      </c>
      <c r="E158" s="70" t="str">
        <f>VLOOKUP($B158,운송비!$A$1:$T$478,7,0)</f>
        <v>헝가리</v>
      </c>
      <c r="F158" s="70" t="str">
        <f>VLOOKUP($B158,운송비!$A$1:$T$478,8,0)</f>
        <v>고수영</v>
      </c>
      <c r="G158" s="112">
        <f>VLOOKUP($B158,구매현황!$A$4:$B$10000,2,0)</f>
        <v>287740</v>
      </c>
      <c r="H158" s="63">
        <f>VLOOKUP($B158,운송비현황!$A$4:$E$8669,2,0)</f>
        <v>56000</v>
      </c>
      <c r="I158" s="63">
        <f>VLOOKUP($B158,운송비현황!$A$4:$E$8669,3,0)</f>
        <v>7</v>
      </c>
      <c r="J158" s="63">
        <f>VLOOKUP($B158,운송비현황!$A$4:$E$8669,4,0)</f>
        <v>1648800</v>
      </c>
      <c r="K158" s="63">
        <f>VLOOKUP($B158,운송비현황!$A$4:$E$8669,5,0)</f>
        <v>0</v>
      </c>
      <c r="L158" s="69">
        <v>0</v>
      </c>
      <c r="M158" s="103">
        <f t="shared" si="15"/>
        <v>193654</v>
      </c>
      <c r="N158" s="103">
        <f t="shared" si="16"/>
        <v>2130194</v>
      </c>
      <c r="O158" s="107" t="str">
        <f t="shared" si="17"/>
        <v>10%</v>
      </c>
    </row>
    <row r="159" spans="1:15" s="84" customFormat="1">
      <c r="A159" s="86" t="str">
        <f t="shared" si="8"/>
        <v>SK온</v>
      </c>
      <c r="B159" s="164" t="s">
        <v>10261</v>
      </c>
      <c r="C159" s="70" t="str">
        <f>VLOOKUP($B159,운송비!$A$1:$T$478,3,0)</f>
        <v>SK온</v>
      </c>
      <c r="D159" s="70" t="str">
        <f>VLOOKUP($B159,운송비!$A$1:$T$478,5,0)</f>
        <v>일반상품</v>
      </c>
      <c r="E159" s="70" t="str">
        <f>VLOOKUP($B159,운송비!$A$1:$T$478,7,0)</f>
        <v>헝가리</v>
      </c>
      <c r="F159" s="70" t="str">
        <f>VLOOKUP($B159,운송비!$A$1:$T$478,8,0)</f>
        <v>장진수</v>
      </c>
      <c r="G159" s="112">
        <f>VLOOKUP($B159,구매현황!$A$4:$B$10000,2,0)</f>
        <v>299880</v>
      </c>
      <c r="H159" s="63">
        <f>VLOOKUP($B159,운송비현황!$A$4:$E$8669,2,0)</f>
        <v>52000</v>
      </c>
      <c r="I159" s="63">
        <f>VLOOKUP($B159,운송비현황!$A$4:$E$8669,3,0)</f>
        <v>7</v>
      </c>
      <c r="J159" s="63">
        <f>VLOOKUP($B159,운송비현황!$A$4:$E$8669,4,0)</f>
        <v>1532600</v>
      </c>
      <c r="K159" s="63">
        <f>VLOOKUP($B159,운송비현황!$A$4:$E$8669,5,0)</f>
        <v>0</v>
      </c>
      <c r="L159" s="69">
        <v>0</v>
      </c>
      <c r="M159" s="103">
        <f t="shared" si="15"/>
        <v>183248</v>
      </c>
      <c r="N159" s="103">
        <f t="shared" si="16"/>
        <v>2015728</v>
      </c>
      <c r="O159" s="107" t="str">
        <f t="shared" si="17"/>
        <v>10%</v>
      </c>
    </row>
    <row r="160" spans="1:15" s="84" customFormat="1">
      <c r="A160" s="86" t="str">
        <f t="shared" si="8"/>
        <v>SK온</v>
      </c>
      <c r="B160" s="164" t="s">
        <v>10262</v>
      </c>
      <c r="C160" s="70" t="str">
        <f>VLOOKUP($B160,운송비!$A$1:$T$478,3,0)</f>
        <v>SK온</v>
      </c>
      <c r="D160" s="70" t="str">
        <f>VLOOKUP($B160,운송비!$A$1:$T$478,5,0)</f>
        <v>일반상품</v>
      </c>
      <c r="E160" s="70" t="str">
        <f>VLOOKUP($B160,운송비!$A$1:$T$478,7,0)</f>
        <v>헝가리</v>
      </c>
      <c r="F160" s="70" t="str">
        <f>VLOOKUP($B160,운송비!$A$1:$T$478,8,0)</f>
        <v>정원석</v>
      </c>
      <c r="G160" s="112">
        <f>VLOOKUP($B160,구매현황!$A$4:$B$10000,2,0)</f>
        <v>299920</v>
      </c>
      <c r="H160" s="63">
        <f>VLOOKUP($B160,운송비현황!$A$4:$E$8669,2,0)</f>
        <v>31000</v>
      </c>
      <c r="I160" s="63">
        <f>VLOOKUP($B160,운송비현황!$A$4:$E$8669,3,0)</f>
        <v>4</v>
      </c>
      <c r="J160" s="63">
        <f>VLOOKUP($B160,운송비현황!$A$4:$E$8669,4,0)</f>
        <v>922550</v>
      </c>
      <c r="K160" s="63">
        <f>VLOOKUP($B160,운송비현황!$A$4:$E$8669,5,0)</f>
        <v>0</v>
      </c>
      <c r="L160" s="69">
        <v>0</v>
      </c>
      <c r="M160" s="103">
        <f t="shared" si="15"/>
        <v>122247</v>
      </c>
      <c r="N160" s="103">
        <f t="shared" si="16"/>
        <v>1344717</v>
      </c>
      <c r="O160" s="107" t="str">
        <f t="shared" si="17"/>
        <v>10%</v>
      </c>
    </row>
    <row r="161" spans="1:15" s="84" customFormat="1">
      <c r="A161" s="86" t="str">
        <f t="shared" si="8"/>
        <v>SK온</v>
      </c>
      <c r="B161" s="164" t="s">
        <v>10263</v>
      </c>
      <c r="C161" s="70" t="str">
        <f>VLOOKUP($B161,운송비!$A$1:$T$478,3,0)</f>
        <v>SK온</v>
      </c>
      <c r="D161" s="70" t="str">
        <f>VLOOKUP($B161,운송비!$A$1:$T$478,5,0)</f>
        <v>일반상품</v>
      </c>
      <c r="E161" s="70" t="str">
        <f>VLOOKUP($B161,운송비!$A$1:$T$478,7,0)</f>
        <v>중국</v>
      </c>
      <c r="F161" s="70" t="str">
        <f>VLOOKUP($B161,운송비!$A$1:$T$478,8,0)</f>
        <v>이세욱</v>
      </c>
      <c r="G161" s="112">
        <f>VLOOKUP($B161,구매현황!$A$4:$B$10000,2,0)</f>
        <v>299915</v>
      </c>
      <c r="H161" s="63">
        <f>VLOOKUP($B161,운송비현황!$A$4:$E$8669,2,0)</f>
        <v>41000</v>
      </c>
      <c r="I161" s="63">
        <f>VLOOKUP($B161,운송비현황!$A$4:$E$8669,3,0)</f>
        <v>4</v>
      </c>
      <c r="J161" s="63">
        <f>VLOOKUP($B161,운송비현황!$A$4:$E$8669,4,0)</f>
        <v>614180</v>
      </c>
      <c r="K161" s="63">
        <f>VLOOKUP($B161,운송비현황!$A$4:$E$8669,5,0)</f>
        <v>0</v>
      </c>
      <c r="L161" s="69">
        <v>0</v>
      </c>
      <c r="M161" s="103">
        <f t="shared" si="15"/>
        <v>91410</v>
      </c>
      <c r="N161" s="103">
        <f t="shared" si="16"/>
        <v>1005505</v>
      </c>
      <c r="O161" s="107" t="str">
        <f t="shared" si="17"/>
        <v>10%</v>
      </c>
    </row>
    <row r="162" spans="1:15" s="84" customFormat="1">
      <c r="A162" s="86" t="str">
        <f t="shared" si="8"/>
        <v>SK지오센트릭</v>
      </c>
      <c r="B162" s="164" t="s">
        <v>10264</v>
      </c>
      <c r="C162" s="70" t="str">
        <f>VLOOKUP($B162,운송비!$A$1:$T$478,3,0)</f>
        <v>SK지오센트릭</v>
      </c>
      <c r="D162" s="70" t="str">
        <f>VLOOKUP($B162,운송비!$A$1:$T$478,5,0)</f>
        <v>일반상품</v>
      </c>
      <c r="E162" s="70" t="str">
        <f>VLOOKUP($B162,운송비!$A$1:$T$478,7,0)</f>
        <v>중국</v>
      </c>
      <c r="F162" s="70" t="str">
        <f>VLOOKUP($B162,운송비!$A$1:$T$478,8,0)</f>
        <v>김규섭</v>
      </c>
      <c r="G162" s="112">
        <f>VLOOKUP($B162,구매현황!$A$4:$B$10000,2,0)</f>
        <v>299950</v>
      </c>
      <c r="H162" s="63">
        <f>VLOOKUP($B162,운송비현황!$A$4:$E$8669,2,0)</f>
        <v>24000</v>
      </c>
      <c r="I162" s="63">
        <f>VLOOKUP($B162,운송비현황!$A$4:$E$8669,3,0)</f>
        <v>2</v>
      </c>
      <c r="J162" s="63">
        <f>VLOOKUP($B162,운송비현황!$A$4:$E$8669,4,0)</f>
        <v>359520</v>
      </c>
      <c r="K162" s="63">
        <f>VLOOKUP($B162,운송비현황!$A$4:$E$8669,5,0)</f>
        <v>0</v>
      </c>
      <c r="L162" s="69">
        <v>0</v>
      </c>
      <c r="M162" s="103">
        <f t="shared" si="15"/>
        <v>65947</v>
      </c>
      <c r="N162" s="103">
        <f t="shared" si="16"/>
        <v>725417</v>
      </c>
      <c r="O162" s="107" t="str">
        <f t="shared" si="17"/>
        <v>10%</v>
      </c>
    </row>
    <row r="163" spans="1:15" s="84" customFormat="1">
      <c r="A163" s="86" t="str">
        <f t="shared" si="8"/>
        <v>SK온</v>
      </c>
      <c r="B163" s="164" t="s">
        <v>10265</v>
      </c>
      <c r="C163" s="70" t="str">
        <f>VLOOKUP($B163,운송비!$A$1:$T$478,3,0)</f>
        <v>SK온</v>
      </c>
      <c r="D163" s="70" t="str">
        <f>VLOOKUP($B163,운송비!$A$1:$T$478,5,0)</f>
        <v>일반상품</v>
      </c>
      <c r="E163" s="70" t="str">
        <f>VLOOKUP($B163,운송비!$A$1:$T$478,7,0)</f>
        <v>헝가리</v>
      </c>
      <c r="F163" s="70" t="str">
        <f>VLOOKUP($B163,운송비!$A$1:$T$478,8,0)</f>
        <v>구세모</v>
      </c>
      <c r="G163" s="112">
        <f>VLOOKUP($B163,구매현황!$A$4:$B$10000,2,0)</f>
        <v>286950</v>
      </c>
      <c r="H163" s="63">
        <f>VLOOKUP($B163,운송비현황!$A$4:$E$8669,2,0)</f>
        <v>43000</v>
      </c>
      <c r="I163" s="63">
        <f>VLOOKUP($B163,운송비현황!$A$4:$E$8669,3,0)</f>
        <v>5</v>
      </c>
      <c r="J163" s="63">
        <f>VLOOKUP($B163,운송비현황!$A$4:$E$8669,4,0)</f>
        <v>1271150</v>
      </c>
      <c r="K163" s="63">
        <f>VLOOKUP($B163,운송비현황!$A$4:$E$8669,5,0)</f>
        <v>0</v>
      </c>
      <c r="L163" s="69">
        <v>0</v>
      </c>
      <c r="M163" s="103">
        <f t="shared" si="15"/>
        <v>155810</v>
      </c>
      <c r="N163" s="103">
        <f t="shared" si="16"/>
        <v>1713910</v>
      </c>
      <c r="O163" s="107" t="str">
        <f t="shared" si="17"/>
        <v>10%</v>
      </c>
    </row>
    <row r="164" spans="1:15" s="84" customFormat="1">
      <c r="A164" s="86" t="str">
        <f t="shared" si="8"/>
        <v>SK온</v>
      </c>
      <c r="B164" s="164" t="s">
        <v>10266</v>
      </c>
      <c r="C164" s="70" t="str">
        <f>VLOOKUP($B164,운송비!$A$1:$T$478,3,0)</f>
        <v>SK온</v>
      </c>
      <c r="D164" s="70" t="str">
        <f>VLOOKUP($B164,운송비!$A$1:$T$478,5,0)</f>
        <v>일반상품</v>
      </c>
      <c r="E164" s="70" t="str">
        <f>VLOOKUP($B164,운송비!$A$1:$T$478,7,0)</f>
        <v>중국</v>
      </c>
      <c r="F164" s="70" t="str">
        <f>VLOOKUP($B164,운송비!$A$1:$T$478,8,0)</f>
        <v>현웅인</v>
      </c>
      <c r="G164" s="112">
        <f>VLOOKUP($B164,구매현황!$A$4:$B$10000,2,0)</f>
        <v>299900</v>
      </c>
      <c r="H164" s="63">
        <f>VLOOKUP($B164,운송비현황!$A$4:$E$8669,2,0)</f>
        <v>15000</v>
      </c>
      <c r="I164" s="63">
        <f>VLOOKUP($B164,운송비현황!$A$4:$E$8669,3,0)</f>
        <v>2</v>
      </c>
      <c r="J164" s="63">
        <f>VLOOKUP($B164,운송비현황!$A$4:$E$8669,4,0)</f>
        <v>224700</v>
      </c>
      <c r="K164" s="63">
        <f>VLOOKUP($B164,운송비현황!$A$4:$E$8669,5,0)</f>
        <v>0</v>
      </c>
      <c r="L164" s="69">
        <v>0</v>
      </c>
      <c r="M164" s="103">
        <f t="shared" si="15"/>
        <v>52460</v>
      </c>
      <c r="N164" s="103">
        <f t="shared" si="16"/>
        <v>577060</v>
      </c>
      <c r="O164" s="107" t="str">
        <f t="shared" si="17"/>
        <v>10%</v>
      </c>
    </row>
    <row r="165" spans="1:15" s="84" customFormat="1">
      <c r="A165" s="86" t="str">
        <f t="shared" si="8"/>
        <v>SK온</v>
      </c>
      <c r="B165" s="164" t="s">
        <v>10267</v>
      </c>
      <c r="C165" s="70" t="str">
        <f>VLOOKUP($B165,운송비!$A$1:$T$478,3,0)</f>
        <v>SK온</v>
      </c>
      <c r="D165" s="70" t="str">
        <f>VLOOKUP($B165,운송비!$A$1:$T$478,5,0)</f>
        <v>일반상품</v>
      </c>
      <c r="E165" s="70" t="str">
        <f>VLOOKUP($B165,운송비!$A$1:$T$478,7,0)</f>
        <v>헝가리</v>
      </c>
      <c r="F165" s="70" t="str">
        <f>VLOOKUP($B165,운송비!$A$1:$T$478,8,0)</f>
        <v>김태현</v>
      </c>
      <c r="G165" s="112">
        <f>VLOOKUP($B165,구매현황!$A$4:$B$10000,2,0)</f>
        <v>299960</v>
      </c>
      <c r="H165" s="63">
        <f>VLOOKUP($B165,운송비현황!$A$4:$E$8669,2,0)</f>
        <v>34000</v>
      </c>
      <c r="I165" s="63">
        <f>VLOOKUP($B165,운송비현황!$A$4:$E$8669,3,0)</f>
        <v>3</v>
      </c>
      <c r="J165" s="63">
        <f>VLOOKUP($B165,운송비현황!$A$4:$E$8669,4,0)</f>
        <v>1009700</v>
      </c>
      <c r="K165" s="63">
        <f>VLOOKUP($B165,운송비현황!$A$4:$E$8669,5,0)</f>
        <v>0</v>
      </c>
      <c r="L165" s="69">
        <v>0</v>
      </c>
      <c r="M165" s="103">
        <f t="shared" si="15"/>
        <v>130966</v>
      </c>
      <c r="N165" s="103">
        <f t="shared" si="16"/>
        <v>1440626</v>
      </c>
      <c r="O165" s="107" t="str">
        <f t="shared" si="17"/>
        <v>10%</v>
      </c>
    </row>
    <row r="166" spans="1:15" s="84" customFormat="1">
      <c r="A166" s="86" t="str">
        <f t="shared" si="8"/>
        <v>SK온</v>
      </c>
      <c r="B166" s="164" t="s">
        <v>10268</v>
      </c>
      <c r="C166" s="70" t="str">
        <f>VLOOKUP($B166,운송비!$A$1:$T$478,3,0)</f>
        <v>SK온</v>
      </c>
      <c r="D166" s="70" t="str">
        <f>VLOOKUP($B166,운송비!$A$1:$T$478,5,0)</f>
        <v>일반상품</v>
      </c>
      <c r="E166" s="70" t="str">
        <f>VLOOKUP($B166,운송비!$A$1:$T$478,7,0)</f>
        <v>헝가리</v>
      </c>
      <c r="F166" s="70" t="str">
        <f>VLOOKUP($B166,운송비!$A$1:$T$478,8,0)</f>
        <v>조용준</v>
      </c>
      <c r="G166" s="112">
        <f>VLOOKUP($B166,구매현황!$A$4:$B$10000,2,0)</f>
        <v>299934</v>
      </c>
      <c r="H166" s="63">
        <f>VLOOKUP($B166,운송비현황!$A$4:$E$8669,2,0)</f>
        <v>42000</v>
      </c>
      <c r="I166" s="63">
        <f>VLOOKUP($B166,운송비현황!$A$4:$E$8669,3,0)</f>
        <v>5</v>
      </c>
      <c r="J166" s="63">
        <f>VLOOKUP($B166,운송비현황!$A$4:$E$8669,4,0)</f>
        <v>1242100</v>
      </c>
      <c r="K166" s="63">
        <f>VLOOKUP($B166,운송비현황!$A$4:$E$8669,5,0)</f>
        <v>0</v>
      </c>
      <c r="L166" s="69">
        <v>0</v>
      </c>
      <c r="M166" s="103">
        <f t="shared" si="15"/>
        <v>154203</v>
      </c>
      <c r="N166" s="103">
        <f t="shared" si="16"/>
        <v>1696237</v>
      </c>
      <c r="O166" s="107" t="str">
        <f t="shared" si="17"/>
        <v>10%</v>
      </c>
    </row>
    <row r="167" spans="1:15" s="84" customFormat="1">
      <c r="A167" s="86" t="str">
        <f t="shared" si="8"/>
        <v>SK온</v>
      </c>
      <c r="B167" s="164" t="s">
        <v>10269</v>
      </c>
      <c r="C167" s="70" t="str">
        <f>VLOOKUP($B167,운송비!$A$1:$T$478,3,0)</f>
        <v>SK온</v>
      </c>
      <c r="D167" s="70" t="str">
        <f>VLOOKUP($B167,운송비!$A$1:$T$478,5,0)</f>
        <v>일반상품</v>
      </c>
      <c r="E167" s="70" t="str">
        <f>VLOOKUP($B167,운송비!$A$1:$T$478,7,0)</f>
        <v>헝가리</v>
      </c>
      <c r="F167" s="70" t="str">
        <f>VLOOKUP($B167,운송비!$A$1:$T$478,8,0)</f>
        <v>한준희</v>
      </c>
      <c r="G167" s="112">
        <f>VLOOKUP($B167,구매현황!$A$4:$B$10000,2,0)</f>
        <v>299890</v>
      </c>
      <c r="H167" s="63">
        <f>VLOOKUP($B167,운송비현황!$A$4:$E$8669,2,0)</f>
        <v>42000</v>
      </c>
      <c r="I167" s="63">
        <f>VLOOKUP($B167,운송비현황!$A$4:$E$8669,3,0)</f>
        <v>5</v>
      </c>
      <c r="J167" s="63">
        <f>VLOOKUP($B167,운송비현황!$A$4:$E$8669,4,0)</f>
        <v>1242100</v>
      </c>
      <c r="K167" s="63">
        <f>VLOOKUP($B167,운송비현황!$A$4:$E$8669,5,0)</f>
        <v>0</v>
      </c>
      <c r="L167" s="69">
        <v>0</v>
      </c>
      <c r="M167" s="103">
        <f t="shared" si="15"/>
        <v>154199</v>
      </c>
      <c r="N167" s="103">
        <f t="shared" si="16"/>
        <v>1696189</v>
      </c>
      <c r="O167" s="107" t="str">
        <f t="shared" si="17"/>
        <v>10%</v>
      </c>
    </row>
    <row r="168" spans="1:15" s="84" customFormat="1">
      <c r="A168" s="86" t="str">
        <f t="shared" si="8"/>
        <v>SK온</v>
      </c>
      <c r="B168" s="164" t="s">
        <v>10270</v>
      </c>
      <c r="C168" s="70" t="str">
        <f>VLOOKUP($B168,운송비!$A$1:$T$478,3,0)</f>
        <v>SK온</v>
      </c>
      <c r="D168" s="70" t="str">
        <f>VLOOKUP($B168,운송비!$A$1:$T$478,5,0)</f>
        <v>일반상품</v>
      </c>
      <c r="E168" s="70" t="str">
        <f>VLOOKUP($B168,운송비!$A$1:$T$478,7,0)</f>
        <v>헝가리</v>
      </c>
      <c r="F168" s="70" t="str">
        <f>VLOOKUP($B168,운송비!$A$1:$T$478,8,0)</f>
        <v>석권</v>
      </c>
      <c r="G168" s="112">
        <f>VLOOKUP($B168,구매현황!$A$4:$B$10000,2,0)</f>
        <v>299810</v>
      </c>
      <c r="H168" s="63">
        <f>VLOOKUP($B168,운송비현황!$A$4:$E$8669,2,0)</f>
        <v>54000</v>
      </c>
      <c r="I168" s="63">
        <f>VLOOKUP($B168,운송비현황!$A$4:$E$8669,3,0)</f>
        <v>6</v>
      </c>
      <c r="J168" s="63">
        <f>VLOOKUP($B168,운송비현황!$A$4:$E$8669,4,0)</f>
        <v>1590700</v>
      </c>
      <c r="K168" s="63">
        <f>VLOOKUP($B168,운송비현황!$A$4:$E$8669,5,0)</f>
        <v>0</v>
      </c>
      <c r="L168" s="69">
        <v>0</v>
      </c>
      <c r="M168" s="103">
        <f t="shared" si="15"/>
        <v>189051</v>
      </c>
      <c r="N168" s="103">
        <f t="shared" si="16"/>
        <v>2079561</v>
      </c>
      <c r="O168" s="107" t="str">
        <f t="shared" si="17"/>
        <v>10%</v>
      </c>
    </row>
    <row r="169" spans="1:15" s="84" customFormat="1">
      <c r="A169" s="86" t="str">
        <f t="shared" si="8"/>
        <v>SK온</v>
      </c>
      <c r="B169" s="164" t="s">
        <v>10271</v>
      </c>
      <c r="C169" s="70" t="str">
        <f>VLOOKUP($B169,운송비!$A$1:$T$478,3,0)</f>
        <v>SK온</v>
      </c>
      <c r="D169" s="70" t="str">
        <f>VLOOKUP($B169,운송비!$A$1:$T$478,5,0)</f>
        <v>일반상품</v>
      </c>
      <c r="E169" s="70" t="str">
        <f>VLOOKUP($B169,운송비!$A$1:$T$478,7,0)</f>
        <v>헝가리</v>
      </c>
      <c r="F169" s="70" t="str">
        <f>VLOOKUP($B169,운송비!$A$1:$T$478,8,0)</f>
        <v>최준혁</v>
      </c>
      <c r="G169" s="112">
        <f>VLOOKUP($B169,구매현황!$A$4:$B$10000,2,0)</f>
        <v>299940</v>
      </c>
      <c r="H169" s="63">
        <f>VLOOKUP($B169,운송비현황!$A$4:$E$8669,2,0)</f>
        <v>42000</v>
      </c>
      <c r="I169" s="63">
        <f>VLOOKUP($B169,운송비현황!$A$4:$E$8669,3,0)</f>
        <v>6</v>
      </c>
      <c r="J169" s="63">
        <f>VLOOKUP($B169,운송비현황!$A$4:$E$8669,4,0)</f>
        <v>1242100</v>
      </c>
      <c r="K169" s="63">
        <f>VLOOKUP($B169,운송비현황!$A$4:$E$8669,5,0)</f>
        <v>0</v>
      </c>
      <c r="L169" s="69">
        <v>0</v>
      </c>
      <c r="M169" s="103">
        <f t="shared" si="15"/>
        <v>154204</v>
      </c>
      <c r="N169" s="103">
        <f t="shared" si="16"/>
        <v>1696244</v>
      </c>
      <c r="O169" s="107" t="str">
        <f t="shared" si="17"/>
        <v>10%</v>
      </c>
    </row>
    <row r="170" spans="1:15" s="84" customFormat="1">
      <c r="A170" s="86" t="str">
        <f t="shared" si="8"/>
        <v>SK온</v>
      </c>
      <c r="B170" s="164" t="s">
        <v>10272</v>
      </c>
      <c r="C170" s="70" t="str">
        <f>VLOOKUP($B170,운송비!$A$1:$T$478,3,0)</f>
        <v>SK온</v>
      </c>
      <c r="D170" s="70" t="str">
        <f>VLOOKUP($B170,운송비!$A$1:$T$478,5,0)</f>
        <v>일반상품</v>
      </c>
      <c r="E170" s="70" t="str">
        <f>VLOOKUP($B170,운송비!$A$1:$T$478,7,0)</f>
        <v>중국</v>
      </c>
      <c r="F170" s="70" t="str">
        <f>VLOOKUP($B170,운송비!$A$1:$T$478,8,0)</f>
        <v>김영진</v>
      </c>
      <c r="G170" s="112">
        <f>VLOOKUP($B170,구매현황!$A$4:$B$10000,2,0)</f>
        <v>299483</v>
      </c>
      <c r="H170" s="63">
        <f>VLOOKUP($B170,운송비현황!$A$4:$E$8669,2,0)</f>
        <v>40000</v>
      </c>
      <c r="I170" s="63">
        <f>VLOOKUP($B170,운송비현황!$A$4:$E$8669,3,0)</f>
        <v>4</v>
      </c>
      <c r="J170" s="63">
        <f>VLOOKUP($B170,운송비현황!$A$4:$E$8669,4,0)</f>
        <v>599200</v>
      </c>
      <c r="K170" s="63">
        <f>VLOOKUP($B170,운송비현황!$A$4:$E$8669,5,0)</f>
        <v>0</v>
      </c>
      <c r="L170" s="69">
        <v>0</v>
      </c>
      <c r="M170" s="103">
        <f t="shared" si="15"/>
        <v>89868</v>
      </c>
      <c r="N170" s="103">
        <f t="shared" si="16"/>
        <v>988551</v>
      </c>
      <c r="O170" s="107" t="str">
        <f t="shared" si="17"/>
        <v>10%</v>
      </c>
    </row>
    <row r="171" spans="1:15" s="84" customFormat="1">
      <c r="A171" s="86" t="str">
        <f t="shared" si="8"/>
        <v>SK어스온</v>
      </c>
      <c r="B171" s="164" t="s">
        <v>10273</v>
      </c>
      <c r="C171" s="70" t="str">
        <f>VLOOKUP($B171,운송비!$A$1:$T$478,3,0)</f>
        <v>SK어스온</v>
      </c>
      <c r="D171" s="70" t="str">
        <f>VLOOKUP($B171,운송비!$A$1:$T$478,5,0)</f>
        <v>일반상품</v>
      </c>
      <c r="E171" s="70" t="str">
        <f>VLOOKUP($B171,운송비!$A$1:$T$478,7,0)</f>
        <v>베트남</v>
      </c>
      <c r="F171" s="70" t="str">
        <f>VLOOKUP($B171,운송비!$A$1:$T$478,8,0)</f>
        <v>송진호</v>
      </c>
      <c r="G171" s="112">
        <f>VLOOKUP($B171,구매현황!$A$4:$B$10000,2,0)</f>
        <v>116340</v>
      </c>
      <c r="H171" s="63">
        <f>VLOOKUP($B171,운송비현황!$A$4:$E$8669,2,0)</f>
        <v>14000</v>
      </c>
      <c r="I171" s="63">
        <f>VLOOKUP($B171,운송비현황!$A$4:$E$8669,3,0)</f>
        <v>1</v>
      </c>
      <c r="J171" s="63">
        <f>VLOOKUP($B171,운송비현황!$A$4:$E$8669,4,0)</f>
        <v>195720</v>
      </c>
      <c r="K171" s="63">
        <f>VLOOKUP($B171,운송비현황!$A$4:$E$8669,5,0)</f>
        <v>0</v>
      </c>
      <c r="L171" s="69">
        <v>0</v>
      </c>
      <c r="M171" s="103">
        <f t="shared" si="15"/>
        <v>31206</v>
      </c>
      <c r="N171" s="103">
        <f t="shared" si="16"/>
        <v>343266</v>
      </c>
      <c r="O171" s="107" t="str">
        <f t="shared" si="17"/>
        <v>10%</v>
      </c>
    </row>
    <row r="172" spans="1:15" s="84" customFormat="1">
      <c r="A172" s="86" t="str">
        <f t="shared" si="8"/>
        <v>SK온</v>
      </c>
      <c r="B172" s="164" t="s">
        <v>10274</v>
      </c>
      <c r="C172" s="70" t="str">
        <f>VLOOKUP($B172,운송비!$A$1:$T$478,3,0)</f>
        <v>SK온</v>
      </c>
      <c r="D172" s="70" t="str">
        <f>VLOOKUP($B172,운송비!$A$1:$T$478,5,0)</f>
        <v>일반상품</v>
      </c>
      <c r="E172" s="70" t="str">
        <f>VLOOKUP($B172,운송비!$A$1:$T$478,7,0)</f>
        <v>헝가리</v>
      </c>
      <c r="F172" s="70" t="str">
        <f>VLOOKUP($B172,운송비!$A$1:$T$478,8,0)</f>
        <v>김철홍</v>
      </c>
      <c r="G172" s="112">
        <f>VLOOKUP($B172,구매현황!$A$4:$B$10000,2,0)</f>
        <v>299980</v>
      </c>
      <c r="H172" s="63">
        <f>VLOOKUP($B172,운송비현황!$A$4:$E$8669,2,0)</f>
        <v>49000</v>
      </c>
      <c r="I172" s="63">
        <f>VLOOKUP($B172,운송비현황!$A$4:$E$8669,3,0)</f>
        <v>5</v>
      </c>
      <c r="J172" s="63">
        <f>VLOOKUP($B172,운송비현황!$A$4:$E$8669,4,0)</f>
        <v>1445450</v>
      </c>
      <c r="K172" s="63">
        <f>VLOOKUP($B172,운송비현황!$A$4:$E$8669,5,0)</f>
        <v>0</v>
      </c>
      <c r="L172" s="69">
        <v>0</v>
      </c>
      <c r="M172" s="103">
        <f t="shared" si="15"/>
        <v>174543</v>
      </c>
      <c r="N172" s="103">
        <f t="shared" si="16"/>
        <v>1919973</v>
      </c>
      <c r="O172" s="107" t="str">
        <f t="shared" si="17"/>
        <v>10%</v>
      </c>
    </row>
    <row r="173" spans="1:15" s="84" customFormat="1">
      <c r="A173" s="86" t="str">
        <f t="shared" si="8"/>
        <v>SK에너지</v>
      </c>
      <c r="B173" s="164" t="s">
        <v>10275</v>
      </c>
      <c r="C173" s="70" t="str">
        <f>VLOOKUP($B173,운송비!$A$1:$T$478,3,0)</f>
        <v>SK에너지</v>
      </c>
      <c r="D173" s="70" t="str">
        <f>VLOOKUP($B173,운송비!$A$1:$T$478,5,0)</f>
        <v>일반상품</v>
      </c>
      <c r="E173" s="70" t="str">
        <f>VLOOKUP($B173,운송비!$A$1:$T$478,7,0)</f>
        <v>베트남</v>
      </c>
      <c r="F173" s="70" t="str">
        <f>VLOOKUP($B173,운송비!$A$1:$T$478,8,0)</f>
        <v>정승환</v>
      </c>
      <c r="G173" s="112">
        <f>VLOOKUP($B173,구매현황!$A$4:$B$10000,2,0)</f>
        <v>229600</v>
      </c>
      <c r="H173" s="63">
        <f>VLOOKUP($B173,운송비현황!$A$4:$E$8669,2,0)</f>
        <v>73000</v>
      </c>
      <c r="I173" s="63">
        <f>VLOOKUP($B173,운송비현황!$A$4:$E$8669,3,0)</f>
        <v>5</v>
      </c>
      <c r="J173" s="63">
        <f>VLOOKUP($B173,운송비현황!$A$4:$E$8669,4,0)</f>
        <v>1020540</v>
      </c>
      <c r="K173" s="63">
        <f>VLOOKUP($B173,운송비현황!$A$4:$E$8669,5,0)</f>
        <v>10000</v>
      </c>
      <c r="L173" s="69">
        <v>0</v>
      </c>
      <c r="M173" s="103">
        <f t="shared" si="15"/>
        <v>126014</v>
      </c>
      <c r="N173" s="103">
        <f t="shared" si="16"/>
        <v>1386154</v>
      </c>
      <c r="O173" s="107" t="str">
        <f t="shared" si="17"/>
        <v>10%</v>
      </c>
    </row>
    <row r="174" spans="1:15" s="84" customFormat="1">
      <c r="A174" s="86" t="str">
        <f t="shared" si="8"/>
        <v>SK온</v>
      </c>
      <c r="B174" s="164" t="s">
        <v>10276</v>
      </c>
      <c r="C174" s="70" t="str">
        <f>VLOOKUP($B174,운송비!$A$1:$T$478,3,0)</f>
        <v>SK온</v>
      </c>
      <c r="D174" s="70" t="str">
        <f>VLOOKUP($B174,운송비!$A$1:$T$478,5,0)</f>
        <v>일반상품</v>
      </c>
      <c r="E174" s="70" t="str">
        <f>VLOOKUP($B174,운송비!$A$1:$T$478,7,0)</f>
        <v>헝가리</v>
      </c>
      <c r="F174" s="70" t="str">
        <f>VLOOKUP($B174,운송비!$A$1:$T$478,8,0)</f>
        <v>최미남</v>
      </c>
      <c r="G174" s="112">
        <f>VLOOKUP($B174,구매현황!$A$4:$B$10000,2,0)</f>
        <v>299990</v>
      </c>
      <c r="H174" s="63">
        <f>VLOOKUP($B174,운송비현황!$A$4:$E$8669,2,0)</f>
        <v>62000</v>
      </c>
      <c r="I174" s="63">
        <f>VLOOKUP($B174,운송비현황!$A$4:$E$8669,3,0)</f>
        <v>6</v>
      </c>
      <c r="J174" s="63">
        <f>VLOOKUP($B174,운송비현황!$A$4:$E$8669,4,0)</f>
        <v>1823100</v>
      </c>
      <c r="K174" s="63">
        <f>VLOOKUP($B174,운송비현황!$A$4:$E$8669,5,0)</f>
        <v>0</v>
      </c>
      <c r="L174" s="69">
        <v>0</v>
      </c>
      <c r="M174" s="103">
        <f t="shared" si="15"/>
        <v>212309</v>
      </c>
      <c r="N174" s="103">
        <f t="shared" si="16"/>
        <v>2335399</v>
      </c>
      <c r="O174" s="107" t="str">
        <f t="shared" si="17"/>
        <v>10%</v>
      </c>
    </row>
    <row r="175" spans="1:15" s="84" customFormat="1">
      <c r="A175" s="86" t="str">
        <f t="shared" si="8"/>
        <v>SK온</v>
      </c>
      <c r="B175" s="164" t="s">
        <v>10277</v>
      </c>
      <c r="C175" s="70" t="str">
        <f>VLOOKUP($B175,운송비!$A$1:$T$478,3,0)</f>
        <v>SK온</v>
      </c>
      <c r="D175" s="70" t="str">
        <f>VLOOKUP($B175,운송비!$A$1:$T$478,5,0)</f>
        <v>일반상품</v>
      </c>
      <c r="E175" s="70" t="str">
        <f>VLOOKUP($B175,운송비!$A$1:$T$478,7,0)</f>
        <v>헝가리</v>
      </c>
      <c r="F175" s="70" t="str">
        <f>VLOOKUP($B175,운송비!$A$1:$T$478,8,0)</f>
        <v>고동현</v>
      </c>
      <c r="G175" s="112">
        <f>VLOOKUP($B175,구매현황!$A$4:$B$10000,2,0)</f>
        <v>299936</v>
      </c>
      <c r="H175" s="63">
        <f>VLOOKUP($B175,운송비현황!$A$4:$E$8669,2,0)</f>
        <v>37000</v>
      </c>
      <c r="I175" s="63">
        <f>VLOOKUP($B175,운송비현황!$A$4:$E$8669,3,0)</f>
        <v>4</v>
      </c>
      <c r="J175" s="63">
        <f>VLOOKUP($B175,운송비현황!$A$4:$E$8669,4,0)</f>
        <v>1096850</v>
      </c>
      <c r="K175" s="63">
        <f>VLOOKUP($B175,운송비현황!$A$4:$E$8669,5,0)</f>
        <v>0</v>
      </c>
      <c r="L175" s="69">
        <v>0</v>
      </c>
      <c r="M175" s="103">
        <f t="shared" si="15"/>
        <v>139679</v>
      </c>
      <c r="N175" s="103">
        <f t="shared" si="16"/>
        <v>1536465</v>
      </c>
      <c r="O175" s="107" t="str">
        <f t="shared" si="17"/>
        <v>10%</v>
      </c>
    </row>
    <row r="176" spans="1:15" s="84" customFormat="1">
      <c r="A176" s="86" t="str">
        <f t="shared" si="8"/>
        <v>SK온</v>
      </c>
      <c r="B176" s="164" t="s">
        <v>10278</v>
      </c>
      <c r="C176" s="70" t="str">
        <f>VLOOKUP($B176,운송비!$A$1:$T$478,3,0)</f>
        <v>SK온</v>
      </c>
      <c r="D176" s="70" t="str">
        <f>VLOOKUP($B176,운송비!$A$1:$T$478,5,0)</f>
        <v>일반상품</v>
      </c>
      <c r="E176" s="70" t="str">
        <f>VLOOKUP($B176,운송비!$A$1:$T$478,7,0)</f>
        <v>중국</v>
      </c>
      <c r="F176" s="70" t="str">
        <f>VLOOKUP($B176,운송비!$A$1:$T$478,8,0)</f>
        <v>정영균</v>
      </c>
      <c r="G176" s="112">
        <f>VLOOKUP($B176,구매현황!$A$4:$B$10000,2,0)</f>
        <v>299895</v>
      </c>
      <c r="H176" s="63">
        <f>VLOOKUP($B176,운송비현황!$A$4:$E$8669,2,0)</f>
        <v>74000</v>
      </c>
      <c r="I176" s="63">
        <f>VLOOKUP($B176,운송비현황!$A$4:$E$8669,3,0)</f>
        <v>8</v>
      </c>
      <c r="J176" s="63">
        <f>VLOOKUP($B176,운송비현황!$A$4:$E$8669,4,0)</f>
        <v>1108520</v>
      </c>
      <c r="K176" s="63">
        <f>VLOOKUP($B176,운송비현황!$A$4:$E$8669,5,0)</f>
        <v>0</v>
      </c>
      <c r="L176" s="69">
        <v>0</v>
      </c>
      <c r="M176" s="103">
        <f t="shared" si="15"/>
        <v>140842</v>
      </c>
      <c r="N176" s="103">
        <f t="shared" si="16"/>
        <v>1549257</v>
      </c>
      <c r="O176" s="107" t="str">
        <f t="shared" si="17"/>
        <v>10%</v>
      </c>
    </row>
    <row r="177" spans="1:15" s="84" customFormat="1">
      <c r="A177" s="86" t="str">
        <f t="shared" si="8"/>
        <v>SK온</v>
      </c>
      <c r="B177" s="164" t="s">
        <v>10279</v>
      </c>
      <c r="C177" s="70" t="str">
        <f>VLOOKUP($B177,운송비!$A$1:$T$478,3,0)</f>
        <v>SK온</v>
      </c>
      <c r="D177" s="70" t="str">
        <f>VLOOKUP($B177,운송비!$A$1:$T$478,5,0)</f>
        <v>일반상품</v>
      </c>
      <c r="E177" s="70" t="str">
        <f>VLOOKUP($B177,운송비!$A$1:$T$478,7,0)</f>
        <v>중국</v>
      </c>
      <c r="F177" s="70" t="str">
        <f>VLOOKUP($B177,운송비!$A$1:$T$478,8,0)</f>
        <v>김직수</v>
      </c>
      <c r="G177" s="112">
        <f>VLOOKUP($B177,구매현황!$A$4:$B$10000,2,0)</f>
        <v>299720</v>
      </c>
      <c r="H177" s="63">
        <f>VLOOKUP($B177,운송비현황!$A$4:$E$8669,2,0)</f>
        <v>48000</v>
      </c>
      <c r="I177" s="63">
        <f>VLOOKUP($B177,운송비현황!$A$4:$E$8669,3,0)</f>
        <v>5</v>
      </c>
      <c r="J177" s="63">
        <f>VLOOKUP($B177,운송비현황!$A$4:$E$8669,4,0)</f>
        <v>719040</v>
      </c>
      <c r="K177" s="63">
        <f>VLOOKUP($B177,운송비현황!$A$4:$E$8669,5,0)</f>
        <v>0</v>
      </c>
      <c r="L177" s="69">
        <v>0</v>
      </c>
      <c r="M177" s="103">
        <f t="shared" si="15"/>
        <v>101876</v>
      </c>
      <c r="N177" s="103">
        <f t="shared" si="16"/>
        <v>1120636</v>
      </c>
      <c r="O177" s="107" t="str">
        <f t="shared" si="17"/>
        <v>10%</v>
      </c>
    </row>
    <row r="178" spans="1:15" s="84" customFormat="1">
      <c r="A178" s="86" t="str">
        <f t="shared" si="8"/>
        <v>SK아이이테크놀로지</v>
      </c>
      <c r="B178" s="164" t="s">
        <v>10280</v>
      </c>
      <c r="C178" s="70" t="str">
        <f>VLOOKUP($B178,운송비!$A$1:$T$478,3,0)</f>
        <v>SK아이이테크놀로지</v>
      </c>
      <c r="D178" s="70" t="str">
        <f>VLOOKUP($B178,운송비!$A$1:$T$478,5,0)</f>
        <v>일반상품</v>
      </c>
      <c r="E178" s="70" t="str">
        <f>VLOOKUP($B178,운송비!$A$1:$T$478,7,0)</f>
        <v>중국</v>
      </c>
      <c r="F178" s="70" t="str">
        <f>VLOOKUP($B178,운송비!$A$1:$T$478,8,0)</f>
        <v>황동훈</v>
      </c>
      <c r="G178" s="112">
        <f>VLOOKUP($B178,구매현황!$A$4:$B$10000,2,0)</f>
        <v>85610</v>
      </c>
      <c r="H178" s="63">
        <f>VLOOKUP($B178,운송비현황!$A$4:$E$8669,2,0)</f>
        <v>9000</v>
      </c>
      <c r="I178" s="63">
        <f>VLOOKUP($B178,운송비현황!$A$4:$E$8669,3,0)</f>
        <v>1</v>
      </c>
      <c r="J178" s="63">
        <f>VLOOKUP($B178,운송비현황!$A$4:$E$8669,4,0)</f>
        <v>134820</v>
      </c>
      <c r="K178" s="63">
        <f>VLOOKUP($B178,운송비현황!$A$4:$E$8669,5,0)</f>
        <v>0</v>
      </c>
      <c r="L178" s="69">
        <v>0</v>
      </c>
      <c r="M178" s="103">
        <f t="shared" si="15"/>
        <v>22043</v>
      </c>
      <c r="N178" s="103">
        <f t="shared" si="16"/>
        <v>242473</v>
      </c>
      <c r="O178" s="107" t="str">
        <f t="shared" si="17"/>
        <v>10%</v>
      </c>
    </row>
    <row r="179" spans="1:15" s="84" customFormat="1">
      <c r="A179" s="86" t="str">
        <f t="shared" si="8"/>
        <v>SK온</v>
      </c>
      <c r="B179" s="164" t="s">
        <v>10281</v>
      </c>
      <c r="C179" s="70" t="str">
        <f>VLOOKUP($B179,운송비!$A$1:$T$478,3,0)</f>
        <v>SK온</v>
      </c>
      <c r="D179" s="70" t="str">
        <f>VLOOKUP($B179,운송비!$A$1:$T$478,5,0)</f>
        <v>일반상품</v>
      </c>
      <c r="E179" s="70" t="str">
        <f>VLOOKUP($B179,운송비!$A$1:$T$478,7,0)</f>
        <v>중국</v>
      </c>
      <c r="F179" s="70" t="str">
        <f>VLOOKUP($B179,운송비!$A$1:$T$478,8,0)</f>
        <v>이상호</v>
      </c>
      <c r="G179" s="112">
        <f>VLOOKUP($B179,구매현황!$A$4:$B$10000,2,0)</f>
        <v>117870</v>
      </c>
      <c r="H179" s="63">
        <f>VLOOKUP($B179,운송비현황!$A$4:$E$8669,2,0)</f>
        <v>16000</v>
      </c>
      <c r="I179" s="63">
        <f>VLOOKUP($B179,운송비현황!$A$4:$E$8669,3,0)</f>
        <v>2</v>
      </c>
      <c r="J179" s="63">
        <f>VLOOKUP($B179,운송비현황!$A$4:$E$8669,4,0)</f>
        <v>239680</v>
      </c>
      <c r="K179" s="63">
        <f>VLOOKUP($B179,운송비현황!$A$4:$E$8669,5,0)</f>
        <v>0</v>
      </c>
      <c r="L179" s="69">
        <v>0</v>
      </c>
      <c r="M179" s="103">
        <f t="shared" si="15"/>
        <v>35755</v>
      </c>
      <c r="N179" s="103">
        <f t="shared" si="16"/>
        <v>393305</v>
      </c>
      <c r="O179" s="107" t="str">
        <f t="shared" si="17"/>
        <v>10%</v>
      </c>
    </row>
    <row r="180" spans="1:15" s="84" customFormat="1">
      <c r="A180" s="86" t="str">
        <f t="shared" si="8"/>
        <v>SK온</v>
      </c>
      <c r="B180" s="164" t="s">
        <v>10282</v>
      </c>
      <c r="C180" s="70" t="str">
        <f>VLOOKUP($B180,운송비!$A$1:$T$478,3,0)</f>
        <v>SK온</v>
      </c>
      <c r="D180" s="70" t="str">
        <f>VLOOKUP($B180,운송비!$A$1:$T$478,5,0)</f>
        <v>일반상품</v>
      </c>
      <c r="E180" s="70" t="str">
        <f>VLOOKUP($B180,운송비!$A$1:$T$478,7,0)</f>
        <v>헝가리</v>
      </c>
      <c r="F180" s="70" t="str">
        <f>VLOOKUP($B180,운송비!$A$1:$T$478,8,0)</f>
        <v>김종현</v>
      </c>
      <c r="G180" s="112">
        <f>VLOOKUP($B180,구매현황!$A$4:$B$10000,2,0)</f>
        <v>299962</v>
      </c>
      <c r="H180" s="63">
        <f>VLOOKUP($B180,운송비현황!$A$4:$E$8669,2,0)</f>
        <v>32000</v>
      </c>
      <c r="I180" s="63">
        <f>VLOOKUP($B180,운송비현황!$A$4:$E$8669,3,0)</f>
        <v>4</v>
      </c>
      <c r="J180" s="63">
        <f>VLOOKUP($B180,운송비현황!$A$4:$E$8669,4,0)</f>
        <v>951600</v>
      </c>
      <c r="K180" s="63">
        <f>VLOOKUP($B180,운송비현황!$A$4:$E$8669,5,0)</f>
        <v>0</v>
      </c>
      <c r="L180" s="69">
        <v>0</v>
      </c>
      <c r="M180" s="103">
        <f t="shared" si="15"/>
        <v>125156</v>
      </c>
      <c r="N180" s="103">
        <f t="shared" si="16"/>
        <v>1376718</v>
      </c>
      <c r="O180" s="107" t="str">
        <f t="shared" si="17"/>
        <v>10%</v>
      </c>
    </row>
    <row r="181" spans="1:15" s="84" customFormat="1">
      <c r="A181" s="86" t="str">
        <f t="shared" si="8"/>
        <v>SK온</v>
      </c>
      <c r="B181" s="164" t="s">
        <v>10283</v>
      </c>
      <c r="C181" s="70" t="str">
        <f>VLOOKUP($B181,운송비!$A$1:$T$478,3,0)</f>
        <v>SK온</v>
      </c>
      <c r="D181" s="70" t="str">
        <f>VLOOKUP($B181,운송비!$A$1:$T$478,5,0)</f>
        <v>일반상품</v>
      </c>
      <c r="E181" s="70" t="str">
        <f>VLOOKUP($B181,운송비!$A$1:$T$478,7,0)</f>
        <v>헝가리</v>
      </c>
      <c r="F181" s="70" t="str">
        <f>VLOOKUP($B181,운송비!$A$1:$T$478,8,0)</f>
        <v>이원소</v>
      </c>
      <c r="G181" s="112">
        <f>VLOOKUP($B181,구매현황!$A$4:$B$10000,2,0)</f>
        <v>299980</v>
      </c>
      <c r="H181" s="63">
        <f>VLOOKUP($B181,운송비현황!$A$4:$E$8669,2,0)</f>
        <v>49000</v>
      </c>
      <c r="I181" s="63">
        <f>VLOOKUP($B181,운송비현황!$A$4:$E$8669,3,0)</f>
        <v>6</v>
      </c>
      <c r="J181" s="63">
        <f>VLOOKUP($B181,운송비현황!$A$4:$E$8669,4,0)</f>
        <v>1445450</v>
      </c>
      <c r="K181" s="63">
        <f>VLOOKUP($B181,운송비현황!$A$4:$E$8669,5,0)</f>
        <v>0</v>
      </c>
      <c r="L181" s="69">
        <v>0</v>
      </c>
      <c r="M181" s="103">
        <f t="shared" si="15"/>
        <v>174543</v>
      </c>
      <c r="N181" s="103">
        <f t="shared" si="16"/>
        <v>1919973</v>
      </c>
      <c r="O181" s="107" t="str">
        <f t="shared" si="17"/>
        <v>10%</v>
      </c>
    </row>
    <row r="182" spans="1:15" s="84" customFormat="1">
      <c r="A182" s="86" t="str">
        <f t="shared" si="8"/>
        <v>SK온</v>
      </c>
      <c r="B182" s="164" t="s">
        <v>10284</v>
      </c>
      <c r="C182" s="70" t="str">
        <f>VLOOKUP($B182,운송비!$A$1:$T$478,3,0)</f>
        <v>SK온</v>
      </c>
      <c r="D182" s="70" t="str">
        <f>VLOOKUP($B182,운송비!$A$1:$T$478,5,0)</f>
        <v>일반상품</v>
      </c>
      <c r="E182" s="70" t="str">
        <f>VLOOKUP($B182,운송비!$A$1:$T$478,7,0)</f>
        <v>헝가리</v>
      </c>
      <c r="F182" s="70" t="str">
        <f>VLOOKUP($B182,운송비!$A$1:$T$478,8,0)</f>
        <v>김호연</v>
      </c>
      <c r="G182" s="112">
        <f>VLOOKUP($B182,구매현황!$A$4:$B$10000,2,0)</f>
        <v>299910</v>
      </c>
      <c r="H182" s="63">
        <f>VLOOKUP($B182,운송비현황!$A$4:$E$8669,2,0)</f>
        <v>45000</v>
      </c>
      <c r="I182" s="63">
        <f>VLOOKUP($B182,운송비현황!$A$4:$E$8669,3,0)</f>
        <v>5</v>
      </c>
      <c r="J182" s="63">
        <f>VLOOKUP($B182,운송비현황!$A$4:$E$8669,4,0)</f>
        <v>1329250</v>
      </c>
      <c r="K182" s="63">
        <f>VLOOKUP($B182,운송비현황!$A$4:$E$8669,5,0)</f>
        <v>0</v>
      </c>
      <c r="L182" s="69">
        <v>0</v>
      </c>
      <c r="M182" s="103">
        <f t="shared" si="15"/>
        <v>162916</v>
      </c>
      <c r="N182" s="103">
        <f t="shared" si="16"/>
        <v>1792076</v>
      </c>
      <c r="O182" s="107" t="str">
        <f t="shared" si="17"/>
        <v>10%</v>
      </c>
    </row>
    <row r="183" spans="1:15" s="84" customFormat="1">
      <c r="A183" s="86" t="str">
        <f t="shared" si="8"/>
        <v>SK온</v>
      </c>
      <c r="B183" s="164" t="s">
        <v>10285</v>
      </c>
      <c r="C183" s="70" t="str">
        <f>VLOOKUP($B183,운송비!$A$1:$T$478,3,0)</f>
        <v>SK온</v>
      </c>
      <c r="D183" s="70" t="str">
        <f>VLOOKUP($B183,운송비!$A$1:$T$478,5,0)</f>
        <v>일반상품</v>
      </c>
      <c r="E183" s="70" t="str">
        <f>VLOOKUP($B183,운송비!$A$1:$T$478,7,0)</f>
        <v>중국</v>
      </c>
      <c r="F183" s="70" t="str">
        <f>VLOOKUP($B183,운송비!$A$1:$T$478,8,0)</f>
        <v>한형근</v>
      </c>
      <c r="G183" s="112">
        <f>VLOOKUP($B183,구매현황!$A$4:$B$10000,2,0)</f>
        <v>64030</v>
      </c>
      <c r="H183" s="63">
        <f>VLOOKUP($B183,운송비현황!$A$4:$E$8669,2,0)</f>
        <v>8000</v>
      </c>
      <c r="I183" s="63">
        <f>VLOOKUP($B183,운송비현황!$A$4:$E$8669,3,0)</f>
        <v>1</v>
      </c>
      <c r="J183" s="63">
        <f>VLOOKUP($B183,운송비현황!$A$4:$E$8669,4,0)</f>
        <v>119840</v>
      </c>
      <c r="K183" s="63">
        <f>VLOOKUP($B183,운송비현황!$A$4:$E$8669,5,0)</f>
        <v>0</v>
      </c>
      <c r="L183" s="69">
        <v>0</v>
      </c>
      <c r="M183" s="103">
        <f t="shared" si="15"/>
        <v>18387</v>
      </c>
      <c r="N183" s="103">
        <f t="shared" si="16"/>
        <v>202257</v>
      </c>
      <c r="O183" s="107" t="str">
        <f t="shared" si="17"/>
        <v>10%</v>
      </c>
    </row>
    <row r="184" spans="1:15" s="84" customFormat="1">
      <c r="A184" s="86" t="str">
        <f t="shared" si="8"/>
        <v>SK온</v>
      </c>
      <c r="B184" s="164" t="s">
        <v>10286</v>
      </c>
      <c r="C184" s="70" t="str">
        <f>VLOOKUP($B184,운송비!$A$1:$T$478,3,0)</f>
        <v>SK온</v>
      </c>
      <c r="D184" s="70" t="str">
        <f>VLOOKUP($B184,운송비!$A$1:$T$478,5,0)</f>
        <v>일반상품</v>
      </c>
      <c r="E184" s="70" t="str">
        <f>VLOOKUP($B184,운송비!$A$1:$T$478,7,0)</f>
        <v>헝가리</v>
      </c>
      <c r="F184" s="70" t="str">
        <f>VLOOKUP($B184,운송비!$A$1:$T$478,8,0)</f>
        <v>이동휘</v>
      </c>
      <c r="G184" s="112">
        <f>VLOOKUP($B184,구매현황!$A$4:$B$10000,2,0)</f>
        <v>300000</v>
      </c>
      <c r="H184" s="63">
        <f>VLOOKUP($B184,운송비현황!$A$4:$E$8669,2,0)</f>
        <v>55000</v>
      </c>
      <c r="I184" s="63">
        <f>VLOOKUP($B184,운송비현황!$A$4:$E$8669,3,0)</f>
        <v>6</v>
      </c>
      <c r="J184" s="63">
        <f>VLOOKUP($B184,운송비현황!$A$4:$E$8669,4,0)</f>
        <v>1619750</v>
      </c>
      <c r="K184" s="63">
        <f>VLOOKUP($B184,운송비현황!$A$4:$E$8669,5,0)</f>
        <v>0</v>
      </c>
      <c r="L184" s="69">
        <v>0</v>
      </c>
      <c r="M184" s="103">
        <f t="shared" si="15"/>
        <v>191975</v>
      </c>
      <c r="N184" s="103">
        <f t="shared" si="16"/>
        <v>2111725</v>
      </c>
      <c r="O184" s="107" t="str">
        <f t="shared" si="17"/>
        <v>10%</v>
      </c>
    </row>
    <row r="185" spans="1:15" s="84" customFormat="1">
      <c r="A185" s="86" t="str">
        <f t="shared" si="8"/>
        <v>SK온</v>
      </c>
      <c r="B185" s="164" t="s">
        <v>10287</v>
      </c>
      <c r="C185" s="70" t="str">
        <f>VLOOKUP($B185,운송비!$A$1:$T$478,3,0)</f>
        <v>SK온</v>
      </c>
      <c r="D185" s="70" t="str">
        <f>VLOOKUP($B185,운송비!$A$1:$T$478,5,0)</f>
        <v>일반상품</v>
      </c>
      <c r="E185" s="70" t="str">
        <f>VLOOKUP($B185,운송비!$A$1:$T$478,7,0)</f>
        <v>헝가리</v>
      </c>
      <c r="F185" s="70" t="str">
        <f>VLOOKUP($B185,운송비!$A$1:$T$478,8,0)</f>
        <v>최창훈</v>
      </c>
      <c r="G185" s="112">
        <f>VLOOKUP($B185,구매현황!$A$4:$B$10000,2,0)</f>
        <v>299900</v>
      </c>
      <c r="H185" s="63">
        <f>VLOOKUP($B185,운송비현황!$A$4:$E$8669,2,0)</f>
        <v>48000</v>
      </c>
      <c r="I185" s="63">
        <f>VLOOKUP($B185,운송비현황!$A$4:$E$8669,3,0)</f>
        <v>7</v>
      </c>
      <c r="J185" s="63">
        <f>VLOOKUP($B185,운송비현황!$A$4:$E$8669,4,0)</f>
        <v>1416400</v>
      </c>
      <c r="K185" s="63">
        <f>VLOOKUP($B185,운송비현황!$A$4:$E$8669,5,0)</f>
        <v>0</v>
      </c>
      <c r="L185" s="69">
        <v>0</v>
      </c>
      <c r="M185" s="103">
        <f t="shared" si="15"/>
        <v>171630</v>
      </c>
      <c r="N185" s="103">
        <f t="shared" si="16"/>
        <v>1887930</v>
      </c>
      <c r="O185" s="107" t="str">
        <f t="shared" si="17"/>
        <v>10%</v>
      </c>
    </row>
    <row r="186" spans="1:15" s="84" customFormat="1">
      <c r="A186" s="86" t="str">
        <f t="shared" si="8"/>
        <v>SK온</v>
      </c>
      <c r="B186" s="164" t="s">
        <v>10288</v>
      </c>
      <c r="C186" s="70" t="str">
        <f>VLOOKUP($B186,운송비!$A$1:$T$478,3,0)</f>
        <v>SK온</v>
      </c>
      <c r="D186" s="70" t="str">
        <f>VLOOKUP($B186,운송비!$A$1:$T$478,5,0)</f>
        <v>일반상품</v>
      </c>
      <c r="E186" s="70" t="str">
        <f>VLOOKUP($B186,운송비!$A$1:$T$478,7,0)</f>
        <v>헝가리</v>
      </c>
      <c r="F186" s="70" t="str">
        <f>VLOOKUP($B186,운송비!$A$1:$T$478,8,0)</f>
        <v>한두수</v>
      </c>
      <c r="G186" s="112">
        <f>VLOOKUP($B186,구매현황!$A$4:$B$10000,2,0)</f>
        <v>299660</v>
      </c>
      <c r="H186" s="63">
        <f>VLOOKUP($B186,운송비현황!$A$4:$E$8669,2,0)</f>
        <v>45000</v>
      </c>
      <c r="I186" s="63">
        <f>VLOOKUP($B186,운송비현황!$A$4:$E$8669,3,0)</f>
        <v>6</v>
      </c>
      <c r="J186" s="63">
        <f>VLOOKUP($B186,운송비현황!$A$4:$E$8669,4,0)</f>
        <v>1329250</v>
      </c>
      <c r="K186" s="63">
        <f>VLOOKUP($B186,운송비현황!$A$4:$E$8669,5,0)</f>
        <v>0</v>
      </c>
      <c r="L186" s="69">
        <v>0</v>
      </c>
      <c r="M186" s="103">
        <f t="shared" si="15"/>
        <v>162891</v>
      </c>
      <c r="N186" s="103">
        <f t="shared" si="16"/>
        <v>1791801</v>
      </c>
      <c r="O186" s="107" t="str">
        <f t="shared" si="17"/>
        <v>10%</v>
      </c>
    </row>
    <row r="187" spans="1:15" s="84" customFormat="1">
      <c r="A187" s="86" t="str">
        <f t="shared" si="8"/>
        <v>SK온</v>
      </c>
      <c r="B187" s="164" t="s">
        <v>10289</v>
      </c>
      <c r="C187" s="70" t="str">
        <f>VLOOKUP($B187,운송비!$A$1:$T$478,3,0)</f>
        <v>SK온</v>
      </c>
      <c r="D187" s="70" t="str">
        <f>VLOOKUP($B187,운송비!$A$1:$T$478,5,0)</f>
        <v>일반상품</v>
      </c>
      <c r="E187" s="70" t="str">
        <f>VLOOKUP($B187,운송비!$A$1:$T$478,7,0)</f>
        <v>헝가리</v>
      </c>
      <c r="F187" s="70" t="str">
        <f>VLOOKUP($B187,운송비!$A$1:$T$478,8,0)</f>
        <v>윤정혁</v>
      </c>
      <c r="G187" s="112">
        <f>VLOOKUP($B187,구매현황!$A$4:$B$10000,2,0)</f>
        <v>299986</v>
      </c>
      <c r="H187" s="63">
        <f>VLOOKUP($B187,운송비현황!$A$4:$E$8669,2,0)</f>
        <v>47000</v>
      </c>
      <c r="I187" s="63">
        <f>VLOOKUP($B187,운송비현황!$A$4:$E$8669,3,0)</f>
        <v>5</v>
      </c>
      <c r="J187" s="63">
        <f>VLOOKUP($B187,운송비현황!$A$4:$E$8669,4,0)</f>
        <v>1387350</v>
      </c>
      <c r="K187" s="63">
        <f>VLOOKUP($B187,운송비현황!$A$4:$E$8669,5,0)</f>
        <v>0</v>
      </c>
      <c r="L187" s="69">
        <v>0</v>
      </c>
      <c r="M187" s="103">
        <f t="shared" si="15"/>
        <v>168734</v>
      </c>
      <c r="N187" s="103">
        <f t="shared" si="16"/>
        <v>1856070</v>
      </c>
      <c r="O187" s="107" t="str">
        <f t="shared" si="17"/>
        <v>10%</v>
      </c>
    </row>
    <row r="188" spans="1:15" s="84" customFormat="1">
      <c r="A188" s="86" t="str">
        <f t="shared" si="8"/>
        <v>SK에너지</v>
      </c>
      <c r="B188" s="164" t="s">
        <v>10290</v>
      </c>
      <c r="C188" s="70" t="str">
        <f>VLOOKUP($B188,운송비!$A$1:$T$478,3,0)</f>
        <v>SK에너지</v>
      </c>
      <c r="D188" s="70" t="str">
        <f>VLOOKUP($B188,운송비!$A$1:$T$478,5,0)</f>
        <v>일반상품</v>
      </c>
      <c r="E188" s="70" t="str">
        <f>VLOOKUP($B188,운송비!$A$1:$T$478,7,0)</f>
        <v>중국</v>
      </c>
      <c r="F188" s="70" t="str">
        <f>VLOOKUP($B188,운송비!$A$1:$T$478,8,0)</f>
        <v>우원준</v>
      </c>
      <c r="G188" s="112">
        <f>VLOOKUP($B188,구매현황!$A$4:$B$10000,2,0)</f>
        <v>299730</v>
      </c>
      <c r="H188" s="63">
        <f>VLOOKUP($B188,운송비현황!$A$4:$E$8669,2,0)</f>
        <v>34000</v>
      </c>
      <c r="I188" s="63">
        <f>VLOOKUP($B188,운송비현황!$A$4:$E$8669,3,0)</f>
        <v>3</v>
      </c>
      <c r="J188" s="63">
        <f>VLOOKUP($B188,운송비현황!$A$4:$E$8669,4,0)</f>
        <v>509320</v>
      </c>
      <c r="K188" s="63">
        <f>VLOOKUP($B188,운송비현황!$A$4:$E$8669,5,0)</f>
        <v>0</v>
      </c>
      <c r="L188" s="69">
        <v>0</v>
      </c>
      <c r="M188" s="103">
        <f t="shared" si="15"/>
        <v>80905</v>
      </c>
      <c r="N188" s="103">
        <f t="shared" si="16"/>
        <v>889955</v>
      </c>
      <c r="O188" s="107" t="str">
        <f t="shared" si="17"/>
        <v>10%</v>
      </c>
    </row>
    <row r="189" spans="1:15" s="84" customFormat="1">
      <c r="A189" s="86" t="str">
        <f t="shared" si="8"/>
        <v>SK온</v>
      </c>
      <c r="B189" s="164" t="s">
        <v>10291</v>
      </c>
      <c r="C189" s="70" t="str">
        <f>VLOOKUP($B189,운송비!$A$1:$T$478,3,0)</f>
        <v>SK온</v>
      </c>
      <c r="D189" s="70" t="str">
        <f>VLOOKUP($B189,운송비!$A$1:$T$478,5,0)</f>
        <v>일반상품</v>
      </c>
      <c r="E189" s="70" t="str">
        <f>VLOOKUP($B189,운송비!$A$1:$T$478,7,0)</f>
        <v>중국</v>
      </c>
      <c r="F189" s="70" t="str">
        <f>VLOOKUP($B189,운송비!$A$1:$T$478,8,0)</f>
        <v>이선우</v>
      </c>
      <c r="G189" s="112">
        <f>VLOOKUP($B189,구매현황!$A$4:$B$10000,2,0)</f>
        <v>299935</v>
      </c>
      <c r="H189" s="63">
        <f>VLOOKUP($B189,운송비현황!$A$4:$E$8669,2,0)</f>
        <v>42000</v>
      </c>
      <c r="I189" s="63">
        <f>VLOOKUP($B189,운송비현황!$A$4:$E$8669,3,0)</f>
        <v>4</v>
      </c>
      <c r="J189" s="63">
        <f>VLOOKUP($B189,운송비현황!$A$4:$E$8669,4,0)</f>
        <v>629160</v>
      </c>
      <c r="K189" s="63">
        <f>VLOOKUP($B189,운송비현황!$A$4:$E$8669,5,0)</f>
        <v>0</v>
      </c>
      <c r="L189" s="69">
        <v>0</v>
      </c>
      <c r="M189" s="103">
        <f t="shared" si="15"/>
        <v>92910</v>
      </c>
      <c r="N189" s="103">
        <f t="shared" si="16"/>
        <v>1022005</v>
      </c>
      <c r="O189" s="107" t="str">
        <f t="shared" si="17"/>
        <v>10%</v>
      </c>
    </row>
    <row r="190" spans="1:15" s="84" customFormat="1">
      <c r="A190" s="86" t="str">
        <f t="shared" si="8"/>
        <v>SK지오센트릭</v>
      </c>
      <c r="B190" s="164" t="s">
        <v>10292</v>
      </c>
      <c r="C190" s="70" t="str">
        <f>VLOOKUP($B190,운송비!$A$1:$T$478,3,0)</f>
        <v>SK지오센트릭</v>
      </c>
      <c r="D190" s="70" t="str">
        <f>VLOOKUP($B190,운송비!$A$1:$T$478,5,0)</f>
        <v>일반상품</v>
      </c>
      <c r="E190" s="70" t="str">
        <f>VLOOKUP($B190,운송비!$A$1:$T$478,7,0)</f>
        <v>중국</v>
      </c>
      <c r="F190" s="70" t="str">
        <f>VLOOKUP($B190,운송비!$A$1:$T$478,8,0)</f>
        <v>강경석</v>
      </c>
      <c r="G190" s="112">
        <f>VLOOKUP($B190,구매현황!$A$4:$B$10000,2,0)</f>
        <v>300000</v>
      </c>
      <c r="H190" s="63">
        <f>VLOOKUP($B190,운송비현황!$A$4:$E$8669,2,0)</f>
        <v>57000</v>
      </c>
      <c r="I190" s="63">
        <f>VLOOKUP($B190,운송비현황!$A$4:$E$8669,3,0)</f>
        <v>6</v>
      </c>
      <c r="J190" s="63">
        <f>VLOOKUP($B190,운송비현황!$A$4:$E$8669,4,0)</f>
        <v>853860</v>
      </c>
      <c r="K190" s="63">
        <f>VLOOKUP($B190,운송비현황!$A$4:$E$8669,5,0)</f>
        <v>0</v>
      </c>
      <c r="L190" s="69">
        <v>0</v>
      </c>
      <c r="M190" s="103">
        <f t="shared" si="15"/>
        <v>115386</v>
      </c>
      <c r="N190" s="103">
        <f t="shared" si="16"/>
        <v>1269246</v>
      </c>
      <c r="O190" s="107" t="str">
        <f t="shared" si="17"/>
        <v>10%</v>
      </c>
    </row>
    <row r="191" spans="1:15" s="84" customFormat="1">
      <c r="A191" s="86" t="str">
        <f t="shared" si="8"/>
        <v>SK온</v>
      </c>
      <c r="B191" s="164" t="s">
        <v>10293</v>
      </c>
      <c r="C191" s="70" t="str">
        <f>VLOOKUP($B191,운송비!$A$1:$T$478,3,0)</f>
        <v>SK온</v>
      </c>
      <c r="D191" s="70" t="str">
        <f>VLOOKUP($B191,운송비!$A$1:$T$478,5,0)</f>
        <v>일반상품</v>
      </c>
      <c r="E191" s="70" t="str">
        <f>VLOOKUP($B191,운송비!$A$1:$T$478,7,0)</f>
        <v>헝가리</v>
      </c>
      <c r="F191" s="70" t="str">
        <f>VLOOKUP($B191,운송비!$A$1:$T$478,8,0)</f>
        <v>김욱경</v>
      </c>
      <c r="G191" s="112">
        <f>VLOOKUP($B191,구매현황!$A$4:$B$10000,2,0)</f>
        <v>218100</v>
      </c>
      <c r="H191" s="63">
        <f>VLOOKUP($B191,운송비현황!$A$4:$E$8669,2,0)</f>
        <v>32000</v>
      </c>
      <c r="I191" s="63">
        <f>VLOOKUP($B191,운송비현황!$A$4:$E$8669,3,0)</f>
        <v>4</v>
      </c>
      <c r="J191" s="63">
        <f>VLOOKUP($B191,운송비현황!$A$4:$E$8669,4,0)</f>
        <v>951600</v>
      </c>
      <c r="K191" s="63">
        <f>VLOOKUP($B191,운송비현황!$A$4:$E$8669,5,0)</f>
        <v>0</v>
      </c>
      <c r="L191" s="69">
        <v>0</v>
      </c>
      <c r="M191" s="103">
        <f t="shared" si="15"/>
        <v>116970</v>
      </c>
      <c r="N191" s="103">
        <f t="shared" si="16"/>
        <v>1286670</v>
      </c>
      <c r="O191" s="107" t="str">
        <f t="shared" si="17"/>
        <v>10%</v>
      </c>
    </row>
    <row r="192" spans="1:15" s="84" customFormat="1">
      <c r="A192" s="86" t="str">
        <f t="shared" si="8"/>
        <v>SK아이이테크놀로지</v>
      </c>
      <c r="B192" s="164" t="s">
        <v>10294</v>
      </c>
      <c r="C192" s="70" t="str">
        <f>VLOOKUP($B192,운송비!$A$1:$T$478,3,0)</f>
        <v>SK아이이테크놀로지</v>
      </c>
      <c r="D192" s="70" t="str">
        <f>VLOOKUP($B192,운송비!$A$1:$T$478,5,0)</f>
        <v>일반상품</v>
      </c>
      <c r="E192" s="70" t="str">
        <f>VLOOKUP($B192,운송비!$A$1:$T$478,7,0)</f>
        <v>중국</v>
      </c>
      <c r="F192" s="70" t="str">
        <f>VLOOKUP($B192,운송비!$A$1:$T$478,8,0)</f>
        <v>김수광</v>
      </c>
      <c r="G192" s="112">
        <f>VLOOKUP($B192,구매현황!$A$4:$B$10000,2,0)</f>
        <v>299760</v>
      </c>
      <c r="H192" s="63">
        <f>VLOOKUP($B192,운송비현황!$A$4:$E$8669,2,0)</f>
        <v>31000</v>
      </c>
      <c r="I192" s="63">
        <f>VLOOKUP($B192,운송비현황!$A$4:$E$8669,3,0)</f>
        <v>3</v>
      </c>
      <c r="J192" s="63">
        <f>VLOOKUP($B192,운송비현황!$A$4:$E$8669,4,0)</f>
        <v>464380</v>
      </c>
      <c r="K192" s="63">
        <f>VLOOKUP($B192,운송비현황!$A$4:$E$8669,5,0)</f>
        <v>0</v>
      </c>
      <c r="L192" s="69">
        <v>0</v>
      </c>
      <c r="M192" s="103">
        <f t="shared" si="15"/>
        <v>76414</v>
      </c>
      <c r="N192" s="103">
        <f t="shared" si="16"/>
        <v>840554</v>
      </c>
      <c r="O192" s="107" t="str">
        <f t="shared" si="17"/>
        <v>10%</v>
      </c>
    </row>
    <row r="193" spans="1:15" s="84" customFormat="1">
      <c r="A193" s="86" t="str">
        <f t="shared" si="8"/>
        <v>SK루브리컨츠</v>
      </c>
      <c r="B193" s="164" t="s">
        <v>10295</v>
      </c>
      <c r="C193" s="70" t="str">
        <f>VLOOKUP($B193,운송비!$A$1:$T$478,3,0)</f>
        <v>SK루브리컨츠</v>
      </c>
      <c r="D193" s="70" t="str">
        <f>VLOOKUP($B193,운송비!$A$1:$T$478,5,0)</f>
        <v>일반상품</v>
      </c>
      <c r="E193" s="70" t="str">
        <f>VLOOKUP($B193,운송비!$A$1:$T$478,7,0)</f>
        <v>인도네시아</v>
      </c>
      <c r="F193" s="70" t="str">
        <f>VLOOKUP($B193,운송비!$A$1:$T$478,8,0)</f>
        <v>김종백</v>
      </c>
      <c r="G193" s="112">
        <f>VLOOKUP($B193,구매현황!$A$4:$B$10000,2,0)</f>
        <v>299902</v>
      </c>
      <c r="H193" s="63">
        <f>VLOOKUP($B193,운송비현황!$A$4:$E$8669,2,0)</f>
        <v>44000</v>
      </c>
      <c r="I193" s="63">
        <f>VLOOKUP($B193,운송비현황!$A$4:$E$8669,3,0)</f>
        <v>10</v>
      </c>
      <c r="J193" s="63">
        <f>VLOOKUP($B193,운송비현황!$A$4:$E$8669,4,0)</f>
        <v>989120</v>
      </c>
      <c r="K193" s="63">
        <f>VLOOKUP($B193,운송비현황!$A$4:$E$8669,5,0)</f>
        <v>0</v>
      </c>
      <c r="L193" s="69">
        <v>0</v>
      </c>
      <c r="M193" s="103">
        <f t="shared" si="15"/>
        <v>128902</v>
      </c>
      <c r="N193" s="103">
        <f t="shared" si="16"/>
        <v>1417924</v>
      </c>
      <c r="O193" s="107" t="str">
        <f t="shared" si="17"/>
        <v>10%</v>
      </c>
    </row>
    <row r="194" spans="1:15" s="84" customFormat="1">
      <c r="A194" s="86" t="str">
        <f t="shared" si="8"/>
        <v>SK온</v>
      </c>
      <c r="B194" s="164" t="s">
        <v>10296</v>
      </c>
      <c r="C194" s="70" t="str">
        <f>VLOOKUP($B194,운송비!$A$1:$T$478,3,0)</f>
        <v>SK온</v>
      </c>
      <c r="D194" s="70" t="str">
        <f>VLOOKUP($B194,운송비!$A$1:$T$478,5,0)</f>
        <v>일반상품</v>
      </c>
      <c r="E194" s="70" t="str">
        <f>VLOOKUP($B194,운송비!$A$1:$T$478,7,0)</f>
        <v>중국</v>
      </c>
      <c r="F194" s="70" t="str">
        <f>VLOOKUP($B194,운송비!$A$1:$T$478,8,0)</f>
        <v>박준범</v>
      </c>
      <c r="G194" s="112">
        <f>VLOOKUP($B194,구매현황!$A$4:$B$10000,2,0)</f>
        <v>256700</v>
      </c>
      <c r="H194" s="63">
        <f>VLOOKUP($B194,운송비현황!$A$4:$E$8669,2,0)</f>
        <v>46000</v>
      </c>
      <c r="I194" s="63">
        <f>VLOOKUP($B194,운송비현황!$A$4:$E$8669,3,0)</f>
        <v>4</v>
      </c>
      <c r="J194" s="63">
        <f>VLOOKUP($B194,운송비현황!$A$4:$E$8669,4,0)</f>
        <v>689080</v>
      </c>
      <c r="K194" s="63">
        <f>VLOOKUP($B194,운송비현황!$A$4:$E$8669,5,0)</f>
        <v>0</v>
      </c>
      <c r="L194" s="69">
        <v>0</v>
      </c>
      <c r="M194" s="103">
        <f t="shared" si="15"/>
        <v>94578</v>
      </c>
      <c r="N194" s="103">
        <f t="shared" si="16"/>
        <v>1040358</v>
      </c>
      <c r="O194" s="107" t="str">
        <f t="shared" si="17"/>
        <v>10%</v>
      </c>
    </row>
    <row r="195" spans="1:15" s="84" customFormat="1">
      <c r="A195" s="86" t="str">
        <f t="shared" si="8"/>
        <v>SK온</v>
      </c>
      <c r="B195" s="164" t="s">
        <v>10297</v>
      </c>
      <c r="C195" s="70" t="str">
        <f>VLOOKUP($B195,운송비!$A$1:$T$478,3,0)</f>
        <v>SK온</v>
      </c>
      <c r="D195" s="70" t="str">
        <f>VLOOKUP($B195,운송비!$A$1:$T$478,5,0)</f>
        <v>일반상품</v>
      </c>
      <c r="E195" s="70" t="str">
        <f>VLOOKUP($B195,운송비!$A$1:$T$478,7,0)</f>
        <v>중국</v>
      </c>
      <c r="F195" s="70" t="str">
        <f>VLOOKUP($B195,운송비!$A$1:$T$478,8,0)</f>
        <v>김대현</v>
      </c>
      <c r="G195" s="112">
        <f>VLOOKUP($B195,구매현황!$A$4:$B$10000,2,0)</f>
        <v>281970</v>
      </c>
      <c r="H195" s="63">
        <f>VLOOKUP($B195,운송비현황!$A$4:$E$8669,2,0)</f>
        <v>31000</v>
      </c>
      <c r="I195" s="63">
        <f>VLOOKUP($B195,운송비현황!$A$4:$E$8669,3,0)</f>
        <v>3</v>
      </c>
      <c r="J195" s="63">
        <f>VLOOKUP($B195,운송비현황!$A$4:$E$8669,4,0)</f>
        <v>464380</v>
      </c>
      <c r="K195" s="63">
        <f>VLOOKUP($B195,운송비현황!$A$4:$E$8669,5,0)</f>
        <v>0</v>
      </c>
      <c r="L195" s="69">
        <v>0</v>
      </c>
      <c r="M195" s="103">
        <f t="shared" si="15"/>
        <v>74635</v>
      </c>
      <c r="N195" s="103">
        <f t="shared" si="16"/>
        <v>820985</v>
      </c>
      <c r="O195" s="107" t="str">
        <f t="shared" si="17"/>
        <v>10%</v>
      </c>
    </row>
    <row r="196" spans="1:15" s="84" customFormat="1">
      <c r="A196" s="86" t="str">
        <f t="shared" si="8"/>
        <v>SK온</v>
      </c>
      <c r="B196" s="164" t="s">
        <v>10298</v>
      </c>
      <c r="C196" s="70" t="str">
        <f>VLOOKUP($B196,운송비!$A$1:$T$478,3,0)</f>
        <v>SK온</v>
      </c>
      <c r="D196" s="70" t="str">
        <f>VLOOKUP($B196,운송비!$A$1:$T$478,5,0)</f>
        <v>일반상품</v>
      </c>
      <c r="E196" s="70" t="str">
        <f>VLOOKUP($B196,운송비!$A$1:$T$478,7,0)</f>
        <v>중국</v>
      </c>
      <c r="F196" s="70" t="str">
        <f>VLOOKUP($B196,운송비!$A$1:$T$478,8,0)</f>
        <v>이기욱</v>
      </c>
      <c r="G196" s="112">
        <f>VLOOKUP($B196,구매현황!$A$4:$B$10000,2,0)</f>
        <v>299560</v>
      </c>
      <c r="H196" s="63">
        <f>VLOOKUP($B196,운송비현황!$A$4:$E$8669,2,0)</f>
        <v>32000</v>
      </c>
      <c r="I196" s="63">
        <f>VLOOKUP($B196,운송비현황!$A$4:$E$8669,3,0)</f>
        <v>3</v>
      </c>
      <c r="J196" s="63">
        <f>VLOOKUP($B196,운송비현황!$A$4:$E$8669,4,0)</f>
        <v>479360</v>
      </c>
      <c r="K196" s="63">
        <f>VLOOKUP($B196,운송비현황!$A$4:$E$8669,5,0)</f>
        <v>0</v>
      </c>
      <c r="L196" s="69">
        <v>0</v>
      </c>
      <c r="M196" s="103">
        <f t="shared" si="15"/>
        <v>77892</v>
      </c>
      <c r="N196" s="103">
        <f t="shared" si="16"/>
        <v>856812</v>
      </c>
      <c r="O196" s="107" t="str">
        <f t="shared" si="17"/>
        <v>10%</v>
      </c>
    </row>
    <row r="197" spans="1:15" s="84" customFormat="1">
      <c r="A197" s="86" t="str">
        <f t="shared" si="8"/>
        <v>SK온</v>
      </c>
      <c r="B197" s="164" t="s">
        <v>10299</v>
      </c>
      <c r="C197" s="70" t="str">
        <f>VLOOKUP($B197,운송비!$A$1:$T$478,3,0)</f>
        <v>SK온</v>
      </c>
      <c r="D197" s="70" t="str">
        <f>VLOOKUP($B197,운송비!$A$1:$T$478,5,0)</f>
        <v>일반상품</v>
      </c>
      <c r="E197" s="70" t="str">
        <f>VLOOKUP($B197,운송비!$A$1:$T$478,7,0)</f>
        <v>헝가리</v>
      </c>
      <c r="F197" s="70" t="str">
        <f>VLOOKUP($B197,운송비!$A$1:$T$478,8,0)</f>
        <v>김재현</v>
      </c>
      <c r="G197" s="112">
        <f>VLOOKUP($B197,구매현황!$A$4:$B$10000,2,0)</f>
        <v>299860</v>
      </c>
      <c r="H197" s="63">
        <f>VLOOKUP($B197,운송비현황!$A$4:$E$8669,2,0)</f>
        <v>26000</v>
      </c>
      <c r="I197" s="63">
        <f>VLOOKUP($B197,운송비현황!$A$4:$E$8669,3,0)</f>
        <v>3</v>
      </c>
      <c r="J197" s="63">
        <f>VLOOKUP($B197,운송비현황!$A$4:$E$8669,4,0)</f>
        <v>777300</v>
      </c>
      <c r="K197" s="63">
        <f>VLOOKUP($B197,운송비현황!$A$4:$E$8669,5,0)</f>
        <v>0</v>
      </c>
      <c r="L197" s="69">
        <v>0</v>
      </c>
      <c r="M197" s="103">
        <f t="shared" si="15"/>
        <v>107716</v>
      </c>
      <c r="N197" s="103">
        <f t="shared" si="16"/>
        <v>1184876</v>
      </c>
      <c r="O197" s="107" t="str">
        <f t="shared" si="17"/>
        <v>10%</v>
      </c>
    </row>
    <row r="198" spans="1:15" s="84" customFormat="1">
      <c r="A198" s="86" t="str">
        <f t="shared" si="8"/>
        <v>SK온</v>
      </c>
      <c r="B198" s="164" t="s">
        <v>10300</v>
      </c>
      <c r="C198" s="70" t="str">
        <f>VLOOKUP($B198,운송비!$A$1:$T$478,3,0)</f>
        <v>SK온</v>
      </c>
      <c r="D198" s="70" t="str">
        <f>VLOOKUP($B198,운송비!$A$1:$T$478,5,0)</f>
        <v>일반상품</v>
      </c>
      <c r="E198" s="70" t="str">
        <f>VLOOKUP($B198,운송비!$A$1:$T$478,7,0)</f>
        <v>헝가리</v>
      </c>
      <c r="F198" s="70" t="str">
        <f>VLOOKUP($B198,운송비!$A$1:$T$478,8,0)</f>
        <v>김영원</v>
      </c>
      <c r="G198" s="112">
        <f>VLOOKUP($B198,구매현황!$A$4:$B$10000,2,0)</f>
        <v>261836</v>
      </c>
      <c r="H198" s="63">
        <f>VLOOKUP($B198,운송비현황!$A$4:$E$8669,2,0)</f>
        <v>46000</v>
      </c>
      <c r="I198" s="63">
        <f>VLOOKUP($B198,운송비현황!$A$4:$E$8669,3,0)</f>
        <v>5</v>
      </c>
      <c r="J198" s="63">
        <f>VLOOKUP($B198,운송비현황!$A$4:$E$8669,4,0)</f>
        <v>1358300</v>
      </c>
      <c r="K198" s="63">
        <f>VLOOKUP($B198,운송비현황!$A$4:$E$8669,5,0)</f>
        <v>0</v>
      </c>
      <c r="L198" s="69">
        <v>0</v>
      </c>
      <c r="M198" s="103">
        <f t="shared" si="15"/>
        <v>162014</v>
      </c>
      <c r="N198" s="103">
        <f t="shared" si="16"/>
        <v>1782150</v>
      </c>
      <c r="O198" s="107" t="str">
        <f t="shared" si="17"/>
        <v>10%</v>
      </c>
    </row>
    <row r="199" spans="1:15" s="84" customFormat="1">
      <c r="A199" s="86" t="str">
        <f t="shared" si="8"/>
        <v>SK온</v>
      </c>
      <c r="B199" s="164" t="s">
        <v>10301</v>
      </c>
      <c r="C199" s="70" t="str">
        <f>VLOOKUP($B199,운송비!$A$1:$T$478,3,0)</f>
        <v>SK온</v>
      </c>
      <c r="D199" s="70" t="str">
        <f>VLOOKUP($B199,운송비!$A$1:$T$478,5,0)</f>
        <v>일반상품</v>
      </c>
      <c r="E199" s="70" t="str">
        <f>VLOOKUP($B199,운송비!$A$1:$T$478,7,0)</f>
        <v>중국</v>
      </c>
      <c r="F199" s="70" t="str">
        <f>VLOOKUP($B199,운송비!$A$1:$T$478,8,0)</f>
        <v>김진만</v>
      </c>
      <c r="G199" s="112">
        <f>VLOOKUP($B199,구매현황!$A$4:$B$10000,2,0)</f>
        <v>299890</v>
      </c>
      <c r="H199" s="63">
        <f>VLOOKUP($B199,운송비현황!$A$4:$E$8669,2,0)</f>
        <v>58000</v>
      </c>
      <c r="I199" s="63">
        <f>VLOOKUP($B199,운송비현황!$A$4:$E$8669,3,0)</f>
        <v>6</v>
      </c>
      <c r="J199" s="63">
        <f>VLOOKUP($B199,운송비현황!$A$4:$E$8669,4,0)</f>
        <v>868840</v>
      </c>
      <c r="K199" s="63">
        <f>VLOOKUP($B199,운송비현황!$A$4:$E$8669,5,0)</f>
        <v>0</v>
      </c>
      <c r="L199" s="69">
        <v>0</v>
      </c>
      <c r="M199" s="103">
        <f t="shared" si="15"/>
        <v>116873</v>
      </c>
      <c r="N199" s="103">
        <f t="shared" si="16"/>
        <v>1285603</v>
      </c>
      <c r="O199" s="107" t="str">
        <f t="shared" si="17"/>
        <v>10%</v>
      </c>
    </row>
    <row r="200" spans="1:15" s="84" customFormat="1">
      <c r="A200" s="86" t="str">
        <f t="shared" si="8"/>
        <v>SK온</v>
      </c>
      <c r="B200" s="164" t="s">
        <v>10302</v>
      </c>
      <c r="C200" s="70" t="str">
        <f>VLOOKUP($B200,운송비!$A$1:$T$478,3,0)</f>
        <v>SK온</v>
      </c>
      <c r="D200" s="70" t="str">
        <f>VLOOKUP($B200,운송비!$A$1:$T$478,5,0)</f>
        <v>일반상품</v>
      </c>
      <c r="E200" s="70" t="str">
        <f>VLOOKUP($B200,운송비!$A$1:$T$478,7,0)</f>
        <v>중국</v>
      </c>
      <c r="F200" s="70" t="str">
        <f>VLOOKUP($B200,운송비!$A$1:$T$478,8,0)</f>
        <v>한상욱</v>
      </c>
      <c r="G200" s="112">
        <f>VLOOKUP($B200,구매현황!$A$4:$B$10000,2,0)</f>
        <v>299990</v>
      </c>
      <c r="H200" s="63">
        <f>VLOOKUP($B200,운송비현황!$A$4:$E$8669,2,0)</f>
        <v>46000</v>
      </c>
      <c r="I200" s="63">
        <f>VLOOKUP($B200,운송비현황!$A$4:$E$8669,3,0)</f>
        <v>5</v>
      </c>
      <c r="J200" s="63">
        <f>VLOOKUP($B200,운송비현황!$A$4:$E$8669,4,0)</f>
        <v>689080</v>
      </c>
      <c r="K200" s="63">
        <f>VLOOKUP($B200,운송비현황!$A$4:$E$8669,5,0)</f>
        <v>0</v>
      </c>
      <c r="L200" s="69">
        <v>0</v>
      </c>
      <c r="M200" s="103">
        <f t="shared" si="15"/>
        <v>98907</v>
      </c>
      <c r="N200" s="103">
        <f t="shared" si="16"/>
        <v>1087977</v>
      </c>
      <c r="O200" s="107" t="str">
        <f t="shared" si="17"/>
        <v>10%</v>
      </c>
    </row>
    <row r="201" spans="1:15" s="84" customFormat="1">
      <c r="A201" s="86" t="str">
        <f t="shared" si="8"/>
        <v>SK온</v>
      </c>
      <c r="B201" s="164" t="s">
        <v>10303</v>
      </c>
      <c r="C201" s="70" t="str">
        <f>VLOOKUP($B201,운송비!$A$1:$T$478,3,0)</f>
        <v>SK온</v>
      </c>
      <c r="D201" s="70" t="str">
        <f>VLOOKUP($B201,운송비!$A$1:$T$478,5,0)</f>
        <v>일반상품</v>
      </c>
      <c r="E201" s="70" t="str">
        <f>VLOOKUP($B201,운송비!$A$1:$T$478,7,0)</f>
        <v>중국</v>
      </c>
      <c r="F201" s="70" t="str">
        <f>VLOOKUP($B201,운송비!$A$1:$T$478,8,0)</f>
        <v>민동준</v>
      </c>
      <c r="G201" s="112">
        <f>VLOOKUP($B201,구매현황!$A$4:$B$10000,2,0)</f>
        <v>299795</v>
      </c>
      <c r="H201" s="63">
        <f>VLOOKUP($B201,운송비현황!$A$4:$E$8669,2,0)</f>
        <v>44000</v>
      </c>
      <c r="I201" s="63">
        <f>VLOOKUP($B201,운송비현황!$A$4:$E$8669,3,0)</f>
        <v>6</v>
      </c>
      <c r="J201" s="63">
        <f>VLOOKUP($B201,운송비현황!$A$4:$E$8669,4,0)</f>
        <v>659120</v>
      </c>
      <c r="K201" s="63">
        <f>VLOOKUP($B201,운송비현황!$A$4:$E$8669,5,0)</f>
        <v>0</v>
      </c>
      <c r="L201" s="69">
        <v>0</v>
      </c>
      <c r="M201" s="103">
        <f t="shared" si="15"/>
        <v>95892</v>
      </c>
      <c r="N201" s="103">
        <f t="shared" si="16"/>
        <v>1054807</v>
      </c>
      <c r="O201" s="107" t="str">
        <f t="shared" si="17"/>
        <v>10%</v>
      </c>
    </row>
    <row r="202" spans="1:15" s="84" customFormat="1">
      <c r="A202" s="86" t="str">
        <f t="shared" si="8"/>
        <v>SK아이이테크놀로지</v>
      </c>
      <c r="B202" s="164" t="s">
        <v>10304</v>
      </c>
      <c r="C202" s="70" t="str">
        <f>VLOOKUP($B202,운송비!$A$1:$T$478,3,0)</f>
        <v>SK아이이테크놀로지</v>
      </c>
      <c r="D202" s="70" t="str">
        <f>VLOOKUP($B202,운송비!$A$1:$T$478,5,0)</f>
        <v>일반상품</v>
      </c>
      <c r="E202" s="70" t="str">
        <f>VLOOKUP($B202,운송비!$A$1:$T$478,7,0)</f>
        <v>중국</v>
      </c>
      <c r="F202" s="70" t="str">
        <f>VLOOKUP($B202,운송비!$A$1:$T$478,8,0)</f>
        <v>장철수</v>
      </c>
      <c r="G202" s="112">
        <f>VLOOKUP($B202,구매현황!$A$4:$B$10000,2,0)</f>
        <v>72370</v>
      </c>
      <c r="H202" s="63">
        <f>VLOOKUP($B202,운송비현황!$A$4:$E$8669,2,0)</f>
        <v>11000</v>
      </c>
      <c r="I202" s="63">
        <f>VLOOKUP($B202,운송비현황!$A$4:$E$8669,3,0)</f>
        <v>1</v>
      </c>
      <c r="J202" s="63">
        <f>VLOOKUP($B202,운송비현황!$A$4:$E$8669,4,0)</f>
        <v>164780</v>
      </c>
      <c r="K202" s="63">
        <f>VLOOKUP($B202,운송비현황!$A$4:$E$8669,5,0)</f>
        <v>0</v>
      </c>
      <c r="L202" s="69">
        <v>0</v>
      </c>
      <c r="M202" s="103">
        <f t="shared" si="15"/>
        <v>23715</v>
      </c>
      <c r="N202" s="103">
        <f t="shared" si="16"/>
        <v>260865</v>
      </c>
      <c r="O202" s="107" t="str">
        <f t="shared" si="17"/>
        <v>10%</v>
      </c>
    </row>
    <row r="203" spans="1:15" s="84" customFormat="1">
      <c r="A203" s="86" t="str">
        <f t="shared" si="8"/>
        <v>SK지오센트릭</v>
      </c>
      <c r="B203" s="164" t="s">
        <v>10305</v>
      </c>
      <c r="C203" s="70" t="str">
        <f>VLOOKUP($B203,운송비!$A$1:$T$478,3,0)</f>
        <v>SK지오센트릭</v>
      </c>
      <c r="D203" s="70" t="str">
        <f>VLOOKUP($B203,운송비!$A$1:$T$478,5,0)</f>
        <v>일반상품</v>
      </c>
      <c r="E203" s="70" t="str">
        <f>VLOOKUP($B203,운송비!$A$1:$T$478,7,0)</f>
        <v>중국</v>
      </c>
      <c r="F203" s="70" t="str">
        <f>VLOOKUP($B203,운송비!$A$1:$T$478,8,0)</f>
        <v>김양회</v>
      </c>
      <c r="G203" s="112">
        <f>VLOOKUP($B203,구매현황!$A$4:$B$10000,2,0)</f>
        <v>298410</v>
      </c>
      <c r="H203" s="63">
        <f>VLOOKUP($B203,운송비현황!$A$4:$E$8669,2,0)</f>
        <v>26000</v>
      </c>
      <c r="I203" s="63">
        <f>VLOOKUP($B203,운송비현황!$A$4:$E$8669,3,0)</f>
        <v>2</v>
      </c>
      <c r="J203" s="63">
        <f>VLOOKUP($B203,운송비현황!$A$4:$E$8669,4,0)</f>
        <v>389480</v>
      </c>
      <c r="K203" s="63">
        <f>VLOOKUP($B203,운송비현황!$A$4:$E$8669,5,0)</f>
        <v>0</v>
      </c>
      <c r="L203" s="69">
        <v>0</v>
      </c>
      <c r="M203" s="103">
        <f t="shared" si="15"/>
        <v>68789</v>
      </c>
      <c r="N203" s="103">
        <f t="shared" si="16"/>
        <v>756679</v>
      </c>
      <c r="O203" s="107" t="str">
        <f t="shared" si="17"/>
        <v>10%</v>
      </c>
    </row>
    <row r="204" spans="1:15" s="84" customFormat="1">
      <c r="A204" s="86" t="str">
        <f t="shared" si="8"/>
        <v>SK온</v>
      </c>
      <c r="B204" s="164" t="s">
        <v>10306</v>
      </c>
      <c r="C204" s="70" t="str">
        <f>VLOOKUP($B204,운송비!$A$1:$T$478,3,0)</f>
        <v>SK온</v>
      </c>
      <c r="D204" s="70" t="str">
        <f>VLOOKUP($B204,운송비!$A$1:$T$478,5,0)</f>
        <v>일반상품</v>
      </c>
      <c r="E204" s="70" t="str">
        <f>VLOOKUP($B204,운송비!$A$1:$T$478,7,0)</f>
        <v>중국</v>
      </c>
      <c r="F204" s="70" t="str">
        <f>VLOOKUP($B204,운송비!$A$1:$T$478,8,0)</f>
        <v>고형민</v>
      </c>
      <c r="G204" s="112">
        <f>VLOOKUP($B204,구매현황!$A$4:$B$10000,2,0)</f>
        <v>283640</v>
      </c>
      <c r="H204" s="63">
        <f>VLOOKUP($B204,운송비현황!$A$4:$E$8669,2,0)</f>
        <v>27000</v>
      </c>
      <c r="I204" s="63">
        <f>VLOOKUP($B204,운송비현황!$A$4:$E$8669,3,0)</f>
        <v>3</v>
      </c>
      <c r="J204" s="63">
        <f>VLOOKUP($B204,운송비현황!$A$4:$E$8669,4,0)</f>
        <v>404460</v>
      </c>
      <c r="K204" s="63">
        <f>VLOOKUP($B204,운송비현황!$A$4:$E$8669,5,0)</f>
        <v>0</v>
      </c>
      <c r="L204" s="69">
        <v>0</v>
      </c>
      <c r="M204" s="103">
        <f t="shared" si="15"/>
        <v>68810</v>
      </c>
      <c r="N204" s="103">
        <f t="shared" si="16"/>
        <v>756910</v>
      </c>
      <c r="O204" s="107" t="str">
        <f t="shared" si="17"/>
        <v>10%</v>
      </c>
    </row>
    <row r="205" spans="1:15" s="84" customFormat="1">
      <c r="A205" s="86" t="str">
        <f t="shared" si="8"/>
        <v>SK에너지</v>
      </c>
      <c r="B205" s="164" t="s">
        <v>10307</v>
      </c>
      <c r="C205" s="70" t="str">
        <f>VLOOKUP($B205,운송비!$A$1:$T$478,3,0)</f>
        <v>SK에너지</v>
      </c>
      <c r="D205" s="70" t="str">
        <f>VLOOKUP($B205,운송비!$A$1:$T$478,5,0)</f>
        <v>일반상품</v>
      </c>
      <c r="E205" s="70" t="str">
        <f>VLOOKUP($B205,운송비!$A$1:$T$478,7,0)</f>
        <v>베트남</v>
      </c>
      <c r="F205" s="70" t="str">
        <f>VLOOKUP($B205,운송비!$A$1:$T$478,8,0)</f>
        <v>박재현</v>
      </c>
      <c r="G205" s="112">
        <f>VLOOKUP($B205,구매현황!$A$4:$B$10000,2,0)</f>
        <v>244888</v>
      </c>
      <c r="H205" s="63">
        <f>VLOOKUP($B205,운송비현황!$A$4:$E$8669,2,0)</f>
        <v>71000</v>
      </c>
      <c r="I205" s="63">
        <f>VLOOKUP($B205,운송비현황!$A$4:$E$8669,3,0)</f>
        <v>5</v>
      </c>
      <c r="J205" s="63">
        <f>VLOOKUP($B205,운송비현황!$A$4:$E$8669,4,0)</f>
        <v>992580</v>
      </c>
      <c r="K205" s="63">
        <f>VLOOKUP($B205,운송비현황!$A$4:$E$8669,5,0)</f>
        <v>10000</v>
      </c>
      <c r="L205" s="69">
        <v>0</v>
      </c>
      <c r="M205" s="103">
        <f t="shared" si="15"/>
        <v>124747</v>
      </c>
      <c r="N205" s="103">
        <f t="shared" si="16"/>
        <v>1372215</v>
      </c>
      <c r="O205" s="107" t="str">
        <f t="shared" si="17"/>
        <v>10%</v>
      </c>
    </row>
    <row r="206" spans="1:15" s="84" customFormat="1">
      <c r="A206" s="86" t="str">
        <f t="shared" si="8"/>
        <v>SK온</v>
      </c>
      <c r="B206" s="164" t="s">
        <v>10308</v>
      </c>
      <c r="C206" s="70" t="str">
        <f>VLOOKUP($B206,운송비!$A$1:$T$478,3,0)</f>
        <v>SK온</v>
      </c>
      <c r="D206" s="70" t="str">
        <f>VLOOKUP($B206,운송비!$A$1:$T$478,5,0)</f>
        <v>일반상품</v>
      </c>
      <c r="E206" s="70" t="str">
        <f>VLOOKUP($B206,운송비!$A$1:$T$478,7,0)</f>
        <v>중국</v>
      </c>
      <c r="F206" s="70" t="str">
        <f>VLOOKUP($B206,운송비!$A$1:$T$478,8,0)</f>
        <v>김민철</v>
      </c>
      <c r="G206" s="112">
        <f>VLOOKUP($B206,구매현황!$A$4:$B$10000,2,0)</f>
        <v>298858</v>
      </c>
      <c r="H206" s="63">
        <f>VLOOKUP($B206,운송비현황!$A$4:$E$8669,2,0)</f>
        <v>32000</v>
      </c>
      <c r="I206" s="63">
        <f>VLOOKUP($B206,운송비현황!$A$4:$E$8669,3,0)</f>
        <v>4</v>
      </c>
      <c r="J206" s="63">
        <f>VLOOKUP($B206,운송비현황!$A$4:$E$8669,4,0)</f>
        <v>479360</v>
      </c>
      <c r="K206" s="63">
        <f>VLOOKUP($B206,운송비현황!$A$4:$E$8669,5,0)</f>
        <v>0</v>
      </c>
      <c r="L206" s="69">
        <v>0</v>
      </c>
      <c r="M206" s="103">
        <f t="shared" si="15"/>
        <v>77822</v>
      </c>
      <c r="N206" s="103">
        <f t="shared" si="16"/>
        <v>856040</v>
      </c>
      <c r="O206" s="107" t="str">
        <f t="shared" si="17"/>
        <v>10%</v>
      </c>
    </row>
    <row r="207" spans="1:15" s="84" customFormat="1">
      <c r="A207" s="86" t="str">
        <f t="shared" si="8"/>
        <v>SK온</v>
      </c>
      <c r="B207" s="164" t="s">
        <v>10309</v>
      </c>
      <c r="C207" s="70" t="str">
        <f>VLOOKUP($B207,운송비!$A$1:$T$478,3,0)</f>
        <v>SK온</v>
      </c>
      <c r="D207" s="70" t="str">
        <f>VLOOKUP($B207,운송비!$A$1:$T$478,5,0)</f>
        <v>일반상품</v>
      </c>
      <c r="E207" s="70" t="str">
        <f>VLOOKUP($B207,운송비!$A$1:$T$478,7,0)</f>
        <v>중국</v>
      </c>
      <c r="F207" s="70" t="str">
        <f>VLOOKUP($B207,운송비!$A$1:$T$478,8,0)</f>
        <v>추정국</v>
      </c>
      <c r="G207" s="112">
        <f>VLOOKUP($B207,구매현황!$A$4:$B$10000,2,0)</f>
        <v>114040</v>
      </c>
      <c r="H207" s="63">
        <f>VLOOKUP($B207,운송비현황!$A$4:$E$8669,2,0)</f>
        <v>5000</v>
      </c>
      <c r="I207" s="63">
        <f>VLOOKUP($B207,운송비현황!$A$4:$E$8669,3,0)</f>
        <v>1</v>
      </c>
      <c r="J207" s="63">
        <f>VLOOKUP($B207,운송비현황!$A$4:$E$8669,4,0)</f>
        <v>74900</v>
      </c>
      <c r="K207" s="63">
        <f>VLOOKUP($B207,운송비현황!$A$4:$E$8669,5,0)</f>
        <v>0</v>
      </c>
      <c r="L207" s="69">
        <v>0</v>
      </c>
      <c r="M207" s="103">
        <f t="shared" si="15"/>
        <v>18894</v>
      </c>
      <c r="N207" s="103">
        <f t="shared" si="16"/>
        <v>207834</v>
      </c>
      <c r="O207" s="107" t="str">
        <f t="shared" si="17"/>
        <v>10%</v>
      </c>
    </row>
    <row r="208" spans="1:15" s="84" customFormat="1">
      <c r="A208" s="86" t="str">
        <f t="shared" si="8"/>
        <v>SK아이이테크놀로지</v>
      </c>
      <c r="B208" s="164" t="s">
        <v>10310</v>
      </c>
      <c r="C208" s="70" t="str">
        <f>VLOOKUP($B208,운송비!$A$1:$T$478,3,0)</f>
        <v>SK아이이테크놀로지</v>
      </c>
      <c r="D208" s="70" t="str">
        <f>VLOOKUP($B208,운송비!$A$1:$T$478,5,0)</f>
        <v>일반상품</v>
      </c>
      <c r="E208" s="70" t="str">
        <f>VLOOKUP($B208,운송비!$A$1:$T$478,7,0)</f>
        <v>중국</v>
      </c>
      <c r="F208" s="70" t="str">
        <f>VLOOKUP($B208,운송비!$A$1:$T$478,8,0)</f>
        <v>구태형</v>
      </c>
      <c r="G208" s="112">
        <f>VLOOKUP($B208,구매현황!$A$4:$B$10000,2,0)</f>
        <v>20400</v>
      </c>
      <c r="H208" s="63">
        <f>VLOOKUP($B208,운송비현황!$A$4:$E$8669,2,0)</f>
        <v>3000</v>
      </c>
      <c r="I208" s="63">
        <f>VLOOKUP($B208,운송비현황!$A$4:$E$8669,3,0)</f>
        <v>1</v>
      </c>
      <c r="J208" s="63">
        <f>VLOOKUP($B208,운송비현황!$A$4:$E$8669,4,0)</f>
        <v>44940</v>
      </c>
      <c r="K208" s="63">
        <f>VLOOKUP($B208,운송비현황!$A$4:$E$8669,5,0)</f>
        <v>0</v>
      </c>
      <c r="L208" s="69">
        <v>0</v>
      </c>
      <c r="M208" s="103">
        <f t="shared" si="15"/>
        <v>6534</v>
      </c>
      <c r="N208" s="103">
        <f t="shared" si="16"/>
        <v>71874</v>
      </c>
      <c r="O208" s="107" t="str">
        <f t="shared" si="17"/>
        <v>10%</v>
      </c>
    </row>
    <row r="209" spans="1:17" s="84" customFormat="1">
      <c r="A209" s="86" t="str">
        <f t="shared" si="8"/>
        <v>SK어스온</v>
      </c>
      <c r="B209" s="164" t="s">
        <v>10311</v>
      </c>
      <c r="C209" s="70" t="str">
        <f>VLOOKUP($B209,운송비!$A$1:$T$478,3,0)</f>
        <v>SK어스온</v>
      </c>
      <c r="D209" s="70" t="str">
        <f>VLOOKUP($B209,운송비!$A$1:$T$478,5,0)</f>
        <v>일반상품</v>
      </c>
      <c r="E209" s="70" t="str">
        <f>VLOOKUP($B209,운송비!$A$1:$T$478,7,0)</f>
        <v>베트남</v>
      </c>
      <c r="F209" s="70" t="str">
        <f>VLOOKUP($B209,운송비!$A$1:$T$478,8,0)</f>
        <v>박상윤</v>
      </c>
      <c r="G209" s="112">
        <f>VLOOKUP($B209,구매현황!$A$4:$B$10000,2,0)</f>
        <v>299980</v>
      </c>
      <c r="H209" s="63">
        <f>VLOOKUP($B209,운송비현황!$A$4:$E$8669,2,0)</f>
        <v>107000</v>
      </c>
      <c r="I209" s="63">
        <f>VLOOKUP($B209,운송비현황!$A$4:$E$8669,3,0)</f>
        <v>7</v>
      </c>
      <c r="J209" s="63">
        <f>VLOOKUP($B209,운송비현황!$A$4:$E$8669,4,0)</f>
        <v>1495860</v>
      </c>
      <c r="K209" s="63">
        <f>VLOOKUP($B209,운송비현황!$A$4:$E$8669,5,0)</f>
        <v>20000</v>
      </c>
      <c r="L209" s="69">
        <v>0</v>
      </c>
      <c r="M209" s="103">
        <f t="shared" si="15"/>
        <v>181584</v>
      </c>
      <c r="N209" s="103">
        <f t="shared" si="16"/>
        <v>1997424</v>
      </c>
      <c r="O209" s="107" t="str">
        <f t="shared" si="17"/>
        <v>10%</v>
      </c>
    </row>
    <row r="210" spans="1:17" s="84" customFormat="1">
      <c r="A210" s="86" t="str">
        <f t="shared" si="8"/>
        <v>SK아이이테크놀로지</v>
      </c>
      <c r="B210" s="164" t="s">
        <v>10312</v>
      </c>
      <c r="C210" s="70" t="str">
        <f>VLOOKUP($B210,운송비!$A$1:$T$478,3,0)</f>
        <v>SK아이이테크놀로지</v>
      </c>
      <c r="D210" s="70" t="str">
        <f>VLOOKUP($B210,운송비!$A$1:$T$478,5,0)</f>
        <v>도서</v>
      </c>
      <c r="E210" s="70" t="str">
        <f>VLOOKUP($B210,운송비!$A$1:$T$478,7,0)</f>
        <v>중국</v>
      </c>
      <c r="F210" s="70" t="str">
        <f>VLOOKUP($B210,운송비!$A$1:$T$478,8,0)</f>
        <v>박기수</v>
      </c>
      <c r="G210" s="112">
        <f>VLOOKUP($B210,구매현황!$A$4:$B$10000,2,0)</f>
        <v>228150</v>
      </c>
      <c r="H210" s="63">
        <f>VLOOKUP($B210,운송비현황!$A$4:$E$8669,2,0)</f>
        <v>21000</v>
      </c>
      <c r="I210" s="63">
        <f>VLOOKUP($B210,운송비현황!$A$4:$E$8669,3,0)</f>
        <v>1</v>
      </c>
      <c r="J210" s="63">
        <f>VLOOKUP($B210,운송비현황!$A$4:$E$8669,4,0)</f>
        <v>314580</v>
      </c>
      <c r="K210" s="63">
        <f>VLOOKUP($B210,운송비현황!$A$4:$E$8669,5,0)</f>
        <v>0</v>
      </c>
      <c r="L210" s="69">
        <v>0</v>
      </c>
      <c r="M210" s="103">
        <f t="shared" si="15"/>
        <v>54273</v>
      </c>
      <c r="N210" s="103">
        <f t="shared" si="16"/>
        <v>597003</v>
      </c>
      <c r="O210" s="107" t="str">
        <f t="shared" si="17"/>
        <v>10%</v>
      </c>
    </row>
    <row r="211" spans="1:17" s="84" customFormat="1">
      <c r="A211" s="86" t="str">
        <f t="shared" si="8"/>
        <v>SK아이이테크놀로지</v>
      </c>
      <c r="B211" s="164" t="s">
        <v>10313</v>
      </c>
      <c r="C211" s="70" t="str">
        <f>VLOOKUP($B211,운송비!$A$1:$T$478,3,0)</f>
        <v>SK아이이테크놀로지</v>
      </c>
      <c r="D211" s="70" t="str">
        <f>VLOOKUP($B211,운송비!$A$1:$T$478,5,0)</f>
        <v>도서</v>
      </c>
      <c r="E211" s="70" t="str">
        <f>VLOOKUP($B211,운송비!$A$1:$T$478,7,0)</f>
        <v>중국</v>
      </c>
      <c r="F211" s="70" t="str">
        <f>VLOOKUP($B211,운송비!$A$1:$T$478,8,0)</f>
        <v>정진성</v>
      </c>
      <c r="G211" s="112">
        <f>VLOOKUP($B211,구매현황!$A$4:$B$10000,2,0)</f>
        <v>71100</v>
      </c>
      <c r="H211" s="63">
        <f>VLOOKUP($B211,운송비현황!$A$4:$E$8669,2,0)</f>
        <v>10000</v>
      </c>
      <c r="I211" s="63">
        <f>VLOOKUP($B211,운송비현황!$A$4:$E$8669,3,0)</f>
        <v>1</v>
      </c>
      <c r="J211" s="63">
        <f>VLOOKUP($B211,운송비현황!$A$4:$E$8669,4,0)</f>
        <v>149800</v>
      </c>
      <c r="K211" s="63">
        <f>VLOOKUP($B211,운송비현황!$A$4:$E$8669,5,0)</f>
        <v>0</v>
      </c>
      <c r="L211" s="69">
        <v>0</v>
      </c>
      <c r="M211" s="103">
        <f t="shared" si="15"/>
        <v>22090</v>
      </c>
      <c r="N211" s="103">
        <f t="shared" si="16"/>
        <v>242990</v>
      </c>
      <c r="O211" s="107" t="str">
        <f t="shared" si="17"/>
        <v>10%</v>
      </c>
    </row>
    <row r="212" spans="1:17" s="84" customFormat="1">
      <c r="A212" s="86" t="str">
        <f t="shared" si="8"/>
        <v>SK아이이테크놀로지</v>
      </c>
      <c r="B212" s="164" t="s">
        <v>10314</v>
      </c>
      <c r="C212" s="70" t="str">
        <f>VLOOKUP($B212,운송비!$A$1:$T$478,3,0)</f>
        <v>SK아이이테크놀로지</v>
      </c>
      <c r="D212" s="70" t="str">
        <f>VLOOKUP($B212,운송비!$A$1:$T$478,5,0)</f>
        <v>도서</v>
      </c>
      <c r="E212" s="70" t="str">
        <f>VLOOKUP($B212,운송비!$A$1:$T$478,7,0)</f>
        <v>중국</v>
      </c>
      <c r="F212" s="70" t="str">
        <f>VLOOKUP($B212,운송비!$A$1:$T$478,8,0)</f>
        <v>이상준</v>
      </c>
      <c r="G212" s="112">
        <f>VLOOKUP($B212,구매현황!$A$4:$B$10000,2,0)</f>
        <v>299430</v>
      </c>
      <c r="H212" s="63">
        <f>VLOOKUP($B212,운송비현황!$A$4:$E$8669,2,0)</f>
        <v>29000</v>
      </c>
      <c r="I212" s="63">
        <f>VLOOKUP($B212,운송비현황!$A$4:$E$8669,3,0)</f>
        <v>2</v>
      </c>
      <c r="J212" s="63">
        <f>VLOOKUP($B212,운송비현황!$A$4:$E$8669,4,0)</f>
        <v>434420</v>
      </c>
      <c r="K212" s="63">
        <f>VLOOKUP($B212,운송비현황!$A$4:$E$8669,5,0)</f>
        <v>0</v>
      </c>
      <c r="L212" s="69">
        <v>0</v>
      </c>
      <c r="M212" s="103">
        <f t="shared" si="15"/>
        <v>73385</v>
      </c>
      <c r="N212" s="103">
        <f t="shared" si="16"/>
        <v>807235</v>
      </c>
      <c r="O212" s="107" t="str">
        <f t="shared" si="17"/>
        <v>10%</v>
      </c>
      <c r="Q212"/>
    </row>
    <row r="213" spans="1:17" s="84" customFormat="1">
      <c r="A213" s="86" t="str">
        <f t="shared" si="8"/>
        <v>SK온</v>
      </c>
      <c r="B213" s="164" t="s">
        <v>10315</v>
      </c>
      <c r="C213" s="70" t="str">
        <f>VLOOKUP($B213,운송비!$A$1:$T$478,3,0)</f>
        <v>SK온</v>
      </c>
      <c r="D213" s="70" t="str">
        <f>VLOOKUP($B213,운송비!$A$1:$T$478,5,0)</f>
        <v>도서</v>
      </c>
      <c r="E213" s="70" t="str">
        <f>VLOOKUP($B213,운송비!$A$1:$T$478,7,0)</f>
        <v>중국</v>
      </c>
      <c r="F213" s="70" t="str">
        <f>VLOOKUP($B213,운송비!$A$1:$T$478,8,0)</f>
        <v>유영근</v>
      </c>
      <c r="G213" s="112">
        <f>VLOOKUP($B213,구매현황!$A$4:$B$10000,2,0)</f>
        <v>93690</v>
      </c>
      <c r="H213" s="63">
        <f>VLOOKUP($B213,운송비현황!$A$4:$E$8669,2,0)</f>
        <v>12000</v>
      </c>
      <c r="I213" s="63">
        <f>VLOOKUP($B213,운송비현황!$A$4:$E$8669,3,0)</f>
        <v>1</v>
      </c>
      <c r="J213" s="63">
        <f>VLOOKUP($B213,운송비현황!$A$4:$E$8669,4,0)</f>
        <v>179760</v>
      </c>
      <c r="K213" s="63">
        <f>VLOOKUP($B213,운송비현황!$A$4:$E$8669,5,0)</f>
        <v>0</v>
      </c>
      <c r="L213" s="69">
        <v>0</v>
      </c>
      <c r="M213" s="103">
        <f t="shared" si="15"/>
        <v>27345</v>
      </c>
      <c r="N213" s="103">
        <f t="shared" si="16"/>
        <v>300795</v>
      </c>
      <c r="O213" s="107" t="str">
        <f t="shared" si="17"/>
        <v>10%</v>
      </c>
      <c r="Q213"/>
    </row>
    <row r="214" spans="1:17" s="84" customFormat="1">
      <c r="A214" s="86" t="str">
        <f t="shared" si="8"/>
        <v>SK온</v>
      </c>
      <c r="B214" s="164" t="s">
        <v>10316</v>
      </c>
      <c r="C214" s="70" t="str">
        <f>VLOOKUP($B214,운송비!$A$1:$T$478,3,0)</f>
        <v>SK온</v>
      </c>
      <c r="D214" s="70" t="str">
        <f>VLOOKUP($B214,운송비!$A$1:$T$478,5,0)</f>
        <v>도서</v>
      </c>
      <c r="E214" s="70" t="str">
        <f>VLOOKUP($B214,운송비!$A$1:$T$478,7,0)</f>
        <v>헝가리</v>
      </c>
      <c r="F214" s="70" t="str">
        <f>VLOOKUP($B214,운송비!$A$1:$T$478,8,0)</f>
        <v>이진철</v>
      </c>
      <c r="G214" s="112">
        <f>VLOOKUP($B214,구매현황!$A$4:$B$10000,2,0)</f>
        <v>55440</v>
      </c>
      <c r="H214" s="63">
        <f>VLOOKUP($B214,운송비현황!$A$4:$E$8669,2,0)</f>
        <v>3000</v>
      </c>
      <c r="I214" s="63">
        <f>VLOOKUP($B214,운송비현황!$A$4:$E$8669,3,0)</f>
        <v>1</v>
      </c>
      <c r="J214" s="63">
        <f>VLOOKUP($B214,운송비현황!$A$4:$E$8669,4,0)</f>
        <v>109150</v>
      </c>
      <c r="K214" s="63">
        <f>VLOOKUP($B214,운송비현황!$A$4:$E$8669,5,0)</f>
        <v>0</v>
      </c>
      <c r="L214" s="69">
        <v>0</v>
      </c>
      <c r="M214" s="103">
        <f t="shared" si="15"/>
        <v>16459</v>
      </c>
      <c r="N214" s="103">
        <f t="shared" si="16"/>
        <v>181049</v>
      </c>
      <c r="O214" s="107" t="str">
        <f t="shared" si="17"/>
        <v>10%</v>
      </c>
      <c r="Q214"/>
    </row>
    <row r="215" spans="1:17" s="84" customFormat="1">
      <c r="A215" s="86" t="str">
        <f t="shared" si="8"/>
        <v>SK온</v>
      </c>
      <c r="B215" s="164" t="s">
        <v>10317</v>
      </c>
      <c r="C215" s="70" t="str">
        <f>VLOOKUP($B215,운송비!$A$1:$T$478,3,0)</f>
        <v>SK온</v>
      </c>
      <c r="D215" s="70" t="str">
        <f>VLOOKUP($B215,운송비!$A$1:$T$478,5,0)</f>
        <v>도서</v>
      </c>
      <c r="E215" s="70" t="str">
        <f>VLOOKUP($B215,운송비!$A$1:$T$478,7,0)</f>
        <v>헝가리</v>
      </c>
      <c r="F215" s="70" t="str">
        <f>VLOOKUP($B215,운송비!$A$1:$T$478,8,0)</f>
        <v>윤강노</v>
      </c>
      <c r="G215" s="112">
        <f>VLOOKUP($B215,구매현황!$A$4:$B$10000,2,0)</f>
        <v>55350</v>
      </c>
      <c r="H215" s="63">
        <f>VLOOKUP($B215,운송비현황!$A$4:$E$8669,2,0)</f>
        <v>2000</v>
      </c>
      <c r="I215" s="63">
        <f>VLOOKUP($B215,운송비현황!$A$4:$E$8669,3,0)</f>
        <v>1</v>
      </c>
      <c r="J215" s="63">
        <f>VLOOKUP($B215,운송비현황!$A$4:$E$8669,4,0)</f>
        <v>80100</v>
      </c>
      <c r="K215" s="63">
        <f>VLOOKUP($B215,운송비현황!$A$4:$E$8669,5,0)</f>
        <v>0</v>
      </c>
      <c r="L215" s="69">
        <v>0</v>
      </c>
      <c r="M215" s="103">
        <f t="shared" si="15"/>
        <v>13545</v>
      </c>
      <c r="N215" s="103">
        <f t="shared" si="16"/>
        <v>148995</v>
      </c>
      <c r="O215" s="107" t="str">
        <f t="shared" si="17"/>
        <v>10%</v>
      </c>
      <c r="Q215"/>
    </row>
    <row r="216" spans="1:17" s="84" customFormat="1">
      <c r="A216" s="86" t="str">
        <f t="shared" si="8"/>
        <v>SK온</v>
      </c>
      <c r="B216" s="164" t="s">
        <v>10318</v>
      </c>
      <c r="C216" s="70" t="str">
        <f>VLOOKUP($B216,운송비!$A$1:$T$478,3,0)</f>
        <v>SK온</v>
      </c>
      <c r="D216" s="70" t="str">
        <f>VLOOKUP($B216,운송비!$A$1:$T$478,5,0)</f>
        <v>도서</v>
      </c>
      <c r="E216" s="70" t="str">
        <f>VLOOKUP($B216,운송비!$A$1:$T$478,7,0)</f>
        <v>중국</v>
      </c>
      <c r="F216" s="70" t="str">
        <f>VLOOKUP($B216,운송비!$A$1:$T$478,8,0)</f>
        <v>김찬주</v>
      </c>
      <c r="G216" s="112">
        <f>VLOOKUP($B216,구매현황!$A$4:$B$10000,2,0)</f>
        <v>158040</v>
      </c>
      <c r="H216" s="63">
        <f>VLOOKUP($B216,운송비현황!$A$4:$E$8669,2,0)</f>
        <v>16000</v>
      </c>
      <c r="I216" s="63">
        <f>VLOOKUP($B216,운송비현황!$A$4:$E$8669,3,0)</f>
        <v>1</v>
      </c>
      <c r="J216" s="63">
        <f>VLOOKUP($B216,운송비현황!$A$4:$E$8669,4,0)</f>
        <v>239680</v>
      </c>
      <c r="K216" s="63">
        <f>VLOOKUP($B216,운송비현황!$A$4:$E$8669,5,0)</f>
        <v>0</v>
      </c>
      <c r="L216" s="69">
        <v>0</v>
      </c>
      <c r="M216" s="103">
        <f t="shared" si="15"/>
        <v>39772</v>
      </c>
      <c r="N216" s="103">
        <f t="shared" si="16"/>
        <v>437492</v>
      </c>
      <c r="O216" s="107" t="str">
        <f t="shared" si="17"/>
        <v>10%</v>
      </c>
      <c r="Q216"/>
    </row>
    <row r="217" spans="1:17" s="84" customFormat="1">
      <c r="A217" s="86" t="str">
        <f t="shared" si="8"/>
        <v>SK온</v>
      </c>
      <c r="B217" s="164" t="s">
        <v>10319</v>
      </c>
      <c r="C217" s="70" t="str">
        <f>VLOOKUP($B217,운송비!$A$1:$T$478,3,0)</f>
        <v>SK온</v>
      </c>
      <c r="D217" s="70" t="str">
        <f>VLOOKUP($B217,운송비!$A$1:$T$478,5,0)</f>
        <v>도서</v>
      </c>
      <c r="E217" s="70" t="str">
        <f>VLOOKUP($B217,운송비!$A$1:$T$478,7,0)</f>
        <v>중국</v>
      </c>
      <c r="F217" s="70" t="str">
        <f>VLOOKUP($B217,운송비!$A$1:$T$478,8,0)</f>
        <v>임춘</v>
      </c>
      <c r="G217" s="112">
        <f>VLOOKUP($B217,구매현황!$A$4:$B$10000,2,0)</f>
        <v>48600</v>
      </c>
      <c r="H217" s="63">
        <f>VLOOKUP($B217,운송비현황!$A$4:$E$8669,2,0)</f>
        <v>10000</v>
      </c>
      <c r="I217" s="63">
        <f>VLOOKUP($B217,운송비현황!$A$4:$E$8669,3,0)</f>
        <v>1</v>
      </c>
      <c r="J217" s="63">
        <f>VLOOKUP($B217,운송비현황!$A$4:$E$8669,4,0)</f>
        <v>149800</v>
      </c>
      <c r="K217" s="63">
        <f>VLOOKUP($B217,운송비현황!$A$4:$E$8669,5,0)</f>
        <v>0</v>
      </c>
      <c r="L217" s="69">
        <v>0</v>
      </c>
      <c r="M217" s="103">
        <f t="shared" si="15"/>
        <v>19840</v>
      </c>
      <c r="N217" s="103">
        <f t="shared" si="16"/>
        <v>218240</v>
      </c>
      <c r="O217" s="107" t="str">
        <f t="shared" si="17"/>
        <v>10%</v>
      </c>
      <c r="Q217"/>
    </row>
    <row r="218" spans="1:17" s="84" customFormat="1">
      <c r="A218" s="86" t="str">
        <f t="shared" si="8"/>
        <v>SK온</v>
      </c>
      <c r="B218" s="164" t="s">
        <v>10320</v>
      </c>
      <c r="C218" s="70" t="str">
        <f>VLOOKUP($B218,운송비!$A$1:$T$478,3,0)</f>
        <v>SK온</v>
      </c>
      <c r="D218" s="70" t="str">
        <f>VLOOKUP($B218,운송비!$A$1:$T$478,5,0)</f>
        <v>도서</v>
      </c>
      <c r="E218" s="70" t="str">
        <f>VLOOKUP($B218,운송비!$A$1:$T$478,7,0)</f>
        <v>중국</v>
      </c>
      <c r="F218" s="70" t="str">
        <f>VLOOKUP($B218,운송비!$A$1:$T$478,8,0)</f>
        <v>채의석</v>
      </c>
      <c r="G218" s="112">
        <f>VLOOKUP($B218,구매현황!$A$4:$B$10000,2,0)</f>
        <v>39600</v>
      </c>
      <c r="H218" s="63">
        <f>VLOOKUP($B218,운송비현황!$A$4:$E$8669,2,0)</f>
        <v>10000</v>
      </c>
      <c r="I218" s="63">
        <f>VLOOKUP($B218,운송비현황!$A$4:$E$8669,3,0)</f>
        <v>1</v>
      </c>
      <c r="J218" s="63">
        <f>VLOOKUP($B218,운송비현황!$A$4:$E$8669,4,0)</f>
        <v>149800</v>
      </c>
      <c r="K218" s="63">
        <f>VLOOKUP($B218,운송비현황!$A$4:$E$8669,5,0)</f>
        <v>0</v>
      </c>
      <c r="L218" s="69">
        <v>0</v>
      </c>
      <c r="M218" s="103">
        <f t="shared" si="15"/>
        <v>18940</v>
      </c>
      <c r="N218" s="103">
        <f t="shared" si="16"/>
        <v>208340</v>
      </c>
      <c r="O218" s="107" t="str">
        <f t="shared" si="17"/>
        <v>10%</v>
      </c>
      <c r="Q218"/>
    </row>
    <row r="219" spans="1:17" s="84" customFormat="1">
      <c r="A219" s="86" t="str">
        <f t="shared" si="8"/>
        <v>SK온</v>
      </c>
      <c r="B219" s="164" t="s">
        <v>10321</v>
      </c>
      <c r="C219" s="70" t="str">
        <f>VLOOKUP($B219,운송비!$A$1:$T$478,3,0)</f>
        <v>SK온</v>
      </c>
      <c r="D219" s="70" t="str">
        <f>VLOOKUP($B219,운송비!$A$1:$T$478,5,0)</f>
        <v>도서</v>
      </c>
      <c r="E219" s="70" t="str">
        <f>VLOOKUP($B219,운송비!$A$1:$T$478,7,0)</f>
        <v>중국</v>
      </c>
      <c r="F219" s="70" t="str">
        <f>VLOOKUP($B219,운송비!$A$1:$T$478,8,0)</f>
        <v>임병훈</v>
      </c>
      <c r="G219" s="112">
        <f>VLOOKUP($B219,구매현황!$A$4:$B$10000,2,0)</f>
        <v>134370</v>
      </c>
      <c r="H219" s="63">
        <f>VLOOKUP($B219,운송비현황!$A$4:$E$8669,2,0)</f>
        <v>15000</v>
      </c>
      <c r="I219" s="63">
        <f>VLOOKUP($B219,운송비현황!$A$4:$E$8669,3,0)</f>
        <v>1</v>
      </c>
      <c r="J219" s="63">
        <f>VLOOKUP($B219,운송비현황!$A$4:$E$8669,4,0)</f>
        <v>224700</v>
      </c>
      <c r="K219" s="63">
        <f>VLOOKUP($B219,운송비현황!$A$4:$E$8669,5,0)</f>
        <v>0</v>
      </c>
      <c r="L219" s="69">
        <v>0</v>
      </c>
      <c r="M219" s="103">
        <f t="shared" si="15"/>
        <v>35907</v>
      </c>
      <c r="N219" s="103">
        <f t="shared" si="16"/>
        <v>394977</v>
      </c>
      <c r="O219" s="107" t="str">
        <f t="shared" si="17"/>
        <v>10%</v>
      </c>
      <c r="Q219"/>
    </row>
    <row r="220" spans="1:17" s="84" customFormat="1">
      <c r="A220" s="86" t="str">
        <f t="shared" si="8"/>
        <v>SK온</v>
      </c>
      <c r="B220" s="164" t="s">
        <v>10322</v>
      </c>
      <c r="C220" s="70" t="str">
        <f>VLOOKUP($B220,운송비!$A$1:$T$478,3,0)</f>
        <v>SK온</v>
      </c>
      <c r="D220" s="70" t="str">
        <f>VLOOKUP($B220,운송비!$A$1:$T$478,5,0)</f>
        <v>도서</v>
      </c>
      <c r="E220" s="70" t="str">
        <f>VLOOKUP($B220,운송비!$A$1:$T$478,7,0)</f>
        <v>중국</v>
      </c>
      <c r="F220" s="70" t="str">
        <f>VLOOKUP($B220,운송비!$A$1:$T$478,8,0)</f>
        <v>하경수</v>
      </c>
      <c r="G220" s="112">
        <f>VLOOKUP($B220,구매현황!$A$4:$B$10000,2,0)</f>
        <v>51120</v>
      </c>
      <c r="H220" s="63">
        <f>VLOOKUP($B220,운송비현황!$A$4:$E$8669,2,0)</f>
        <v>10000</v>
      </c>
      <c r="I220" s="63">
        <f>VLOOKUP($B220,운송비현황!$A$4:$E$8669,3,0)</f>
        <v>1</v>
      </c>
      <c r="J220" s="63">
        <f>VLOOKUP($B220,운송비현황!$A$4:$E$8669,4,0)</f>
        <v>149800</v>
      </c>
      <c r="K220" s="63">
        <f>VLOOKUP($B220,운송비현황!$A$4:$E$8669,5,0)</f>
        <v>0</v>
      </c>
      <c r="L220" s="69">
        <v>0</v>
      </c>
      <c r="M220" s="103">
        <f t="shared" si="15"/>
        <v>20092</v>
      </c>
      <c r="N220" s="103">
        <f t="shared" si="16"/>
        <v>221012</v>
      </c>
      <c r="O220" s="107" t="str">
        <f t="shared" si="17"/>
        <v>10%</v>
      </c>
      <c r="Q220"/>
    </row>
    <row r="221" spans="1:17" s="84" customFormat="1">
      <c r="A221" s="86" t="str">
        <f t="shared" si="8"/>
        <v>SK온</v>
      </c>
      <c r="B221" s="164" t="s">
        <v>10323</v>
      </c>
      <c r="C221" s="70" t="str">
        <f>VLOOKUP($B221,운송비!$A$1:$T$478,3,0)</f>
        <v>SK온</v>
      </c>
      <c r="D221" s="70" t="str">
        <f>VLOOKUP($B221,운송비!$A$1:$T$478,5,0)</f>
        <v>도서</v>
      </c>
      <c r="E221" s="70" t="str">
        <f>VLOOKUP($B221,운송비!$A$1:$T$478,7,0)</f>
        <v>중국</v>
      </c>
      <c r="F221" s="70" t="str">
        <f>VLOOKUP($B221,운송비!$A$1:$T$478,8,0)</f>
        <v>유지훈</v>
      </c>
      <c r="G221" s="112">
        <f>VLOOKUP($B221,구매현황!$A$4:$B$10000,2,0)</f>
        <v>85140</v>
      </c>
      <c r="H221" s="63">
        <f>VLOOKUP($B221,운송비현황!$A$4:$E$8669,2,0)</f>
        <v>10000</v>
      </c>
      <c r="I221" s="63">
        <f>VLOOKUP($B221,운송비현황!$A$4:$E$8669,3,0)</f>
        <v>1</v>
      </c>
      <c r="J221" s="63">
        <f>VLOOKUP($B221,운송비현황!$A$4:$E$8669,4,0)</f>
        <v>149800</v>
      </c>
      <c r="K221" s="63">
        <f>VLOOKUP($B221,운송비현황!$A$4:$E$8669,5,0)</f>
        <v>0</v>
      </c>
      <c r="L221" s="69">
        <v>0</v>
      </c>
      <c r="M221" s="103">
        <f t="shared" ref="M221:M284" si="18">ROUND((G221+J221+K221+L221)*O221,0)</f>
        <v>23494</v>
      </c>
      <c r="N221" s="103">
        <f t="shared" ref="N221:N284" si="19">G221+J221+K221+M221+L221</f>
        <v>258434</v>
      </c>
      <c r="O221" s="107" t="str">
        <f t="shared" ref="O221:O284" si="20">IF(OR(LEFT(C221,2)="삼성",C221="제일기획"),"5%","10%")</f>
        <v>10%</v>
      </c>
      <c r="Q221"/>
    </row>
    <row r="222" spans="1:17" s="84" customFormat="1">
      <c r="A222" s="86" t="str">
        <f t="shared" si="8"/>
        <v>SK온</v>
      </c>
      <c r="B222" s="164" t="s">
        <v>10324</v>
      </c>
      <c r="C222" s="70" t="str">
        <f>VLOOKUP($B222,운송비!$A$1:$T$478,3,0)</f>
        <v>SK온</v>
      </c>
      <c r="D222" s="70" t="str">
        <f>VLOOKUP($B222,운송비!$A$1:$T$478,5,0)</f>
        <v>도서</v>
      </c>
      <c r="E222" s="70" t="str">
        <f>VLOOKUP($B222,운송비!$A$1:$T$478,7,0)</f>
        <v>중국</v>
      </c>
      <c r="F222" s="70" t="str">
        <f>VLOOKUP($B222,운송비!$A$1:$T$478,8,0)</f>
        <v>장영익</v>
      </c>
      <c r="G222" s="112">
        <f>VLOOKUP($B222,구매현황!$A$4:$B$10000,2,0)</f>
        <v>283950</v>
      </c>
      <c r="H222" s="63">
        <f>VLOOKUP($B222,운송비현황!$A$4:$E$8669,2,0)</f>
        <v>14000</v>
      </c>
      <c r="I222" s="63">
        <f>VLOOKUP($B222,운송비현황!$A$4:$E$8669,3,0)</f>
        <v>1</v>
      </c>
      <c r="J222" s="63">
        <f>VLOOKUP($B222,운송비현황!$A$4:$E$8669,4,0)</f>
        <v>209720</v>
      </c>
      <c r="K222" s="63">
        <f>VLOOKUP($B222,운송비현황!$A$4:$E$8669,5,0)</f>
        <v>0</v>
      </c>
      <c r="L222" s="69">
        <v>0</v>
      </c>
      <c r="M222" s="103">
        <f t="shared" si="18"/>
        <v>49367</v>
      </c>
      <c r="N222" s="103">
        <f t="shared" si="19"/>
        <v>543037</v>
      </c>
      <c r="O222" s="107" t="str">
        <f t="shared" si="20"/>
        <v>10%</v>
      </c>
      <c r="Q222"/>
    </row>
    <row r="223" spans="1:17" s="84" customFormat="1">
      <c r="A223" s="86" t="str">
        <f t="shared" si="8"/>
        <v>SK온</v>
      </c>
      <c r="B223" s="164" t="s">
        <v>10325</v>
      </c>
      <c r="C223" s="70" t="str">
        <f>VLOOKUP($B223,운송비!$A$1:$T$478,3,0)</f>
        <v>SK온</v>
      </c>
      <c r="D223" s="70" t="str">
        <f>VLOOKUP($B223,운송비!$A$1:$T$478,5,0)</f>
        <v>도서</v>
      </c>
      <c r="E223" s="70" t="str">
        <f>VLOOKUP($B223,운송비!$A$1:$T$478,7,0)</f>
        <v>중국</v>
      </c>
      <c r="F223" s="70" t="str">
        <f>VLOOKUP($B223,운송비!$A$1:$T$478,8,0)</f>
        <v>박태현</v>
      </c>
      <c r="G223" s="112">
        <f>VLOOKUP($B223,구매현황!$A$4:$B$10000,2,0)</f>
        <v>12150</v>
      </c>
      <c r="H223" s="63">
        <f>VLOOKUP($B223,운송비현황!$A$4:$E$8669,2,0)</f>
        <v>10000</v>
      </c>
      <c r="I223" s="63">
        <f>VLOOKUP($B223,운송비현황!$A$4:$E$8669,3,0)</f>
        <v>1</v>
      </c>
      <c r="J223" s="63">
        <f>VLOOKUP($B223,운송비현황!$A$4:$E$8669,4,0)</f>
        <v>149800</v>
      </c>
      <c r="K223" s="63">
        <f>VLOOKUP($B223,운송비현황!$A$4:$E$8669,5,0)</f>
        <v>0</v>
      </c>
      <c r="L223" s="69">
        <v>0</v>
      </c>
      <c r="M223" s="103">
        <f t="shared" si="18"/>
        <v>16195</v>
      </c>
      <c r="N223" s="103">
        <f t="shared" si="19"/>
        <v>178145</v>
      </c>
      <c r="O223" s="107" t="str">
        <f t="shared" si="20"/>
        <v>10%</v>
      </c>
      <c r="Q223"/>
    </row>
    <row r="224" spans="1:17" s="84" customFormat="1">
      <c r="A224" s="86" t="str">
        <f t="shared" si="8"/>
        <v>SK온</v>
      </c>
      <c r="B224" s="164" t="s">
        <v>10326</v>
      </c>
      <c r="C224" s="70" t="str">
        <f>VLOOKUP($B224,운송비!$A$1:$T$478,3,0)</f>
        <v>SK온</v>
      </c>
      <c r="D224" s="70" t="str">
        <f>VLOOKUP($B224,운송비!$A$1:$T$478,5,0)</f>
        <v>도서</v>
      </c>
      <c r="E224" s="70" t="str">
        <f>VLOOKUP($B224,운송비!$A$1:$T$478,7,0)</f>
        <v>중국</v>
      </c>
      <c r="F224" s="70" t="str">
        <f>VLOOKUP($B224,운송비!$A$1:$T$478,8,0)</f>
        <v>김효상</v>
      </c>
      <c r="G224" s="112">
        <f>VLOOKUP($B224,구매현황!$A$4:$B$10000,2,0)</f>
        <v>165780</v>
      </c>
      <c r="H224" s="63">
        <f>VLOOKUP($B224,운송비현황!$A$4:$E$8669,2,0)</f>
        <v>15000</v>
      </c>
      <c r="I224" s="63">
        <f>VLOOKUP($B224,운송비현황!$A$4:$E$8669,3,0)</f>
        <v>1</v>
      </c>
      <c r="J224" s="63">
        <f>VLOOKUP($B224,운송비현황!$A$4:$E$8669,4,0)</f>
        <v>224700</v>
      </c>
      <c r="K224" s="63">
        <f>VLOOKUP($B224,운송비현황!$A$4:$E$8669,5,0)</f>
        <v>0</v>
      </c>
      <c r="L224" s="69">
        <v>0</v>
      </c>
      <c r="M224" s="103">
        <f t="shared" si="18"/>
        <v>39048</v>
      </c>
      <c r="N224" s="103">
        <f t="shared" si="19"/>
        <v>429528</v>
      </c>
      <c r="O224" s="107" t="str">
        <f t="shared" si="20"/>
        <v>10%</v>
      </c>
      <c r="Q224"/>
    </row>
    <row r="225" spans="1:17" s="84" customFormat="1">
      <c r="A225" s="86" t="str">
        <f t="shared" si="8"/>
        <v>SK온</v>
      </c>
      <c r="B225" s="164" t="s">
        <v>10327</v>
      </c>
      <c r="C225" s="70" t="str">
        <f>VLOOKUP($B225,운송비!$A$1:$T$478,3,0)</f>
        <v>SK온</v>
      </c>
      <c r="D225" s="70" t="str">
        <f>VLOOKUP($B225,운송비!$A$1:$T$478,5,0)</f>
        <v>도서</v>
      </c>
      <c r="E225" s="70" t="str">
        <f>VLOOKUP($B225,운송비!$A$1:$T$478,7,0)</f>
        <v>중국</v>
      </c>
      <c r="F225" s="70" t="str">
        <f>VLOOKUP($B225,운송비!$A$1:$T$478,8,0)</f>
        <v>하장훈</v>
      </c>
      <c r="G225" s="112">
        <f>VLOOKUP($B225,구매현황!$A$4:$B$10000,2,0)</f>
        <v>297000</v>
      </c>
      <c r="H225" s="63">
        <f>VLOOKUP($B225,운송비현황!$A$4:$E$8669,2,0)</f>
        <v>25000</v>
      </c>
      <c r="I225" s="63">
        <f>VLOOKUP($B225,운송비현황!$A$4:$E$8669,3,0)</f>
        <v>1</v>
      </c>
      <c r="J225" s="63">
        <f>VLOOKUP($B225,운송비현황!$A$4:$E$8669,4,0)</f>
        <v>374500</v>
      </c>
      <c r="K225" s="63">
        <f>VLOOKUP($B225,운송비현황!$A$4:$E$8669,5,0)</f>
        <v>0</v>
      </c>
      <c r="L225" s="69">
        <v>0</v>
      </c>
      <c r="M225" s="103">
        <f t="shared" si="18"/>
        <v>67150</v>
      </c>
      <c r="N225" s="103">
        <f t="shared" si="19"/>
        <v>738650</v>
      </c>
      <c r="O225" s="107" t="str">
        <f t="shared" si="20"/>
        <v>10%</v>
      </c>
      <c r="Q225"/>
    </row>
    <row r="226" spans="1:17" s="84" customFormat="1">
      <c r="A226" s="86" t="str">
        <f t="shared" si="8"/>
        <v>SK에너지</v>
      </c>
      <c r="B226" s="164" t="s">
        <v>10328</v>
      </c>
      <c r="C226" s="70" t="str">
        <f>VLOOKUP($B226,운송비!$A$1:$T$478,3,0)</f>
        <v>SK에너지</v>
      </c>
      <c r="D226" s="70" t="str">
        <f>VLOOKUP($B226,운송비!$A$1:$T$478,5,0)</f>
        <v>도서</v>
      </c>
      <c r="E226" s="70" t="str">
        <f>VLOOKUP($B226,운송비!$A$1:$T$478,7,0)</f>
        <v>중국</v>
      </c>
      <c r="F226" s="70" t="str">
        <f>VLOOKUP($B226,운송비!$A$1:$T$478,8,0)</f>
        <v>조중기</v>
      </c>
      <c r="G226" s="112">
        <f>VLOOKUP($B226,구매현황!$A$4:$B$10000,2,0)</f>
        <v>42660</v>
      </c>
      <c r="H226" s="63">
        <f>VLOOKUP($B226,운송비현황!$A$4:$E$8669,2,0)</f>
        <v>10000</v>
      </c>
      <c r="I226" s="63">
        <f>VLOOKUP($B226,운송비현황!$A$4:$E$8669,3,0)</f>
        <v>1</v>
      </c>
      <c r="J226" s="63">
        <f>VLOOKUP($B226,운송비현황!$A$4:$E$8669,4,0)</f>
        <v>149800</v>
      </c>
      <c r="K226" s="63">
        <f>VLOOKUP($B226,운송비현황!$A$4:$E$8669,5,0)</f>
        <v>0</v>
      </c>
      <c r="L226" s="69">
        <v>0</v>
      </c>
      <c r="M226" s="103">
        <f t="shared" si="18"/>
        <v>19246</v>
      </c>
      <c r="N226" s="103">
        <f t="shared" si="19"/>
        <v>211706</v>
      </c>
      <c r="O226" s="107" t="str">
        <f t="shared" si="20"/>
        <v>10%</v>
      </c>
      <c r="Q226"/>
    </row>
    <row r="227" spans="1:17" s="84" customFormat="1">
      <c r="A227" s="86" t="str">
        <f t="shared" si="8"/>
        <v>SK온</v>
      </c>
      <c r="B227" s="164" t="s">
        <v>10329</v>
      </c>
      <c r="C227" s="70" t="str">
        <f>VLOOKUP($B227,운송비!$A$1:$T$478,3,0)</f>
        <v>SK온</v>
      </c>
      <c r="D227" s="70" t="str">
        <f>VLOOKUP($B227,운송비!$A$1:$T$478,5,0)</f>
        <v>도서</v>
      </c>
      <c r="E227" s="70" t="str">
        <f>VLOOKUP($B227,운송비!$A$1:$T$478,7,0)</f>
        <v>헝가리</v>
      </c>
      <c r="F227" s="70" t="str">
        <f>VLOOKUP($B227,운송비!$A$1:$T$478,8,0)</f>
        <v>김혁기</v>
      </c>
      <c r="G227" s="112">
        <f>VLOOKUP($B227,구매현황!$A$4:$B$10000,2,0)</f>
        <v>18900</v>
      </c>
      <c r="H227" s="63">
        <f>VLOOKUP($B227,운송비현황!$A$4:$E$8669,2,0)</f>
        <v>2000</v>
      </c>
      <c r="I227" s="63">
        <f>VLOOKUP($B227,운송비현황!$A$4:$E$8669,3,0)</f>
        <v>1</v>
      </c>
      <c r="J227" s="63">
        <f>VLOOKUP($B227,운송비현황!$A$4:$E$8669,4,0)</f>
        <v>80100</v>
      </c>
      <c r="K227" s="63">
        <f>VLOOKUP($B227,운송비현황!$A$4:$E$8669,5,0)</f>
        <v>0</v>
      </c>
      <c r="L227" s="69">
        <v>0</v>
      </c>
      <c r="M227" s="103">
        <f t="shared" si="18"/>
        <v>9900</v>
      </c>
      <c r="N227" s="103">
        <f t="shared" si="19"/>
        <v>108900</v>
      </c>
      <c r="O227" s="107" t="str">
        <f t="shared" si="20"/>
        <v>10%</v>
      </c>
      <c r="Q227"/>
    </row>
    <row r="228" spans="1:17" s="84" customFormat="1">
      <c r="A228" s="86" t="str">
        <f t="shared" si="8"/>
        <v>SK트레이딩인터내셔널</v>
      </c>
      <c r="B228" s="164" t="s">
        <v>10330</v>
      </c>
      <c r="C228" s="70" t="str">
        <f>VLOOKUP($B228,운송비!$A$1:$T$478,3,0)</f>
        <v>SK트레이딩인터내셔널</v>
      </c>
      <c r="D228" s="70" t="str">
        <f>VLOOKUP($B228,운송비!$A$1:$T$478,5,0)</f>
        <v>도서</v>
      </c>
      <c r="E228" s="70" t="str">
        <f>VLOOKUP($B228,운송비!$A$1:$T$478,7,0)</f>
        <v>미얀마</v>
      </c>
      <c r="F228" s="70" t="str">
        <f>VLOOKUP($B228,운송비!$A$1:$T$478,8,0)</f>
        <v>김재원</v>
      </c>
      <c r="G228" s="112">
        <f>VLOOKUP($B228,구매현황!$A$4:$B$10000,2,0)</f>
        <v>23400</v>
      </c>
      <c r="H228" s="63">
        <f>VLOOKUP($B228,운송비현황!$A$4:$E$8669,2,0)</f>
        <v>1500</v>
      </c>
      <c r="I228" s="63">
        <f>VLOOKUP($B228,운송비현황!$A$4:$E$8669,3,0)</f>
        <v>1</v>
      </c>
      <c r="J228" s="63">
        <f>VLOOKUP($B228,운송비현황!$A$4:$E$8669,4,0)</f>
        <v>79588</v>
      </c>
      <c r="K228" s="63">
        <f>VLOOKUP($B228,운송비현황!$A$4:$E$8669,5,0)</f>
        <v>0</v>
      </c>
      <c r="L228" s="69">
        <v>0</v>
      </c>
      <c r="M228" s="103">
        <f t="shared" si="18"/>
        <v>10299</v>
      </c>
      <c r="N228" s="103">
        <f t="shared" si="19"/>
        <v>113287</v>
      </c>
      <c r="O228" s="107" t="str">
        <f t="shared" si="20"/>
        <v>10%</v>
      </c>
      <c r="Q228"/>
    </row>
    <row r="229" spans="1:17" s="84" customFormat="1">
      <c r="A229" s="86" t="str">
        <f t="shared" si="8"/>
        <v>SK온</v>
      </c>
      <c r="B229" s="164" t="s">
        <v>10331</v>
      </c>
      <c r="C229" s="70" t="str">
        <f>VLOOKUP($B229,운송비!$A$1:$T$478,3,0)</f>
        <v>SK온</v>
      </c>
      <c r="D229" s="70" t="str">
        <f>VLOOKUP($B229,운송비!$A$1:$T$478,5,0)</f>
        <v>도서</v>
      </c>
      <c r="E229" s="70" t="str">
        <f>VLOOKUP($B229,운송비!$A$1:$T$478,7,0)</f>
        <v>중국</v>
      </c>
      <c r="F229" s="70" t="str">
        <f>VLOOKUP($B229,운송비!$A$1:$T$478,8,0)</f>
        <v>오현석</v>
      </c>
      <c r="G229" s="112">
        <f>VLOOKUP($B229,구매현황!$A$4:$B$10000,2,0)</f>
        <v>154800</v>
      </c>
      <c r="H229" s="63">
        <f>VLOOKUP($B229,운송비현황!$A$4:$E$8669,2,0)</f>
        <v>13000</v>
      </c>
      <c r="I229" s="63">
        <f>VLOOKUP($B229,운송비현황!$A$4:$E$8669,3,0)</f>
        <v>1</v>
      </c>
      <c r="J229" s="63">
        <f>VLOOKUP($B229,운송비현황!$A$4:$E$8669,4,0)</f>
        <v>194740</v>
      </c>
      <c r="K229" s="63">
        <f>VLOOKUP($B229,운송비현황!$A$4:$E$8669,5,0)</f>
        <v>0</v>
      </c>
      <c r="L229" s="69">
        <v>0</v>
      </c>
      <c r="M229" s="103">
        <f t="shared" si="18"/>
        <v>34954</v>
      </c>
      <c r="N229" s="103">
        <f t="shared" si="19"/>
        <v>384494</v>
      </c>
      <c r="O229" s="107" t="str">
        <f t="shared" si="20"/>
        <v>10%</v>
      </c>
      <c r="Q229"/>
    </row>
    <row r="230" spans="1:17" s="84" customFormat="1">
      <c r="A230" s="86" t="str">
        <f t="shared" si="8"/>
        <v>SK어스온</v>
      </c>
      <c r="B230" s="164" t="s">
        <v>10332</v>
      </c>
      <c r="C230" s="70" t="str">
        <f>VLOOKUP($B230,운송비!$A$1:$T$478,3,0)</f>
        <v>SK어스온</v>
      </c>
      <c r="D230" s="70" t="str">
        <f>VLOOKUP($B230,운송비!$A$1:$T$478,5,0)</f>
        <v>도서</v>
      </c>
      <c r="E230" s="70" t="str">
        <f>VLOOKUP($B230,운송비!$A$1:$T$478,7,0)</f>
        <v>베트남</v>
      </c>
      <c r="F230" s="70" t="str">
        <f>VLOOKUP($B230,운송비!$A$1:$T$478,8,0)</f>
        <v>최정원</v>
      </c>
      <c r="G230" s="112">
        <f>VLOOKUP($B230,구매현황!$A$4:$B$10000,2,0)</f>
        <v>38700</v>
      </c>
      <c r="H230" s="63">
        <f>VLOOKUP($B230,운송비현황!$A$4:$E$8669,2,0)</f>
        <v>10000</v>
      </c>
      <c r="I230" s="63">
        <f>VLOOKUP($B230,운송비현황!$A$4:$E$8669,3,0)</f>
        <v>1</v>
      </c>
      <c r="J230" s="63">
        <f>VLOOKUP($B230,운송비현황!$A$4:$E$8669,4,0)</f>
        <v>139800</v>
      </c>
      <c r="K230" s="63">
        <f>VLOOKUP($B230,운송비현황!$A$4:$E$8669,5,0)</f>
        <v>0</v>
      </c>
      <c r="L230" s="69">
        <v>0</v>
      </c>
      <c r="M230" s="103">
        <f t="shared" si="18"/>
        <v>17850</v>
      </c>
      <c r="N230" s="103">
        <f t="shared" si="19"/>
        <v>196350</v>
      </c>
      <c r="O230" s="107" t="str">
        <f t="shared" si="20"/>
        <v>10%</v>
      </c>
      <c r="Q230"/>
    </row>
    <row r="231" spans="1:17" s="84" customFormat="1">
      <c r="A231" s="86" t="str">
        <f t="shared" si="8"/>
        <v>SK온</v>
      </c>
      <c r="B231" s="164" t="s">
        <v>10333</v>
      </c>
      <c r="C231" s="70" t="str">
        <f>VLOOKUP($B231,운송비!$A$1:$T$478,3,0)</f>
        <v>SK온</v>
      </c>
      <c r="D231" s="70" t="str">
        <f>VLOOKUP($B231,운송비!$A$1:$T$478,5,0)</f>
        <v>도서</v>
      </c>
      <c r="E231" s="70" t="str">
        <f>VLOOKUP($B231,운송비!$A$1:$T$478,7,0)</f>
        <v>중국</v>
      </c>
      <c r="F231" s="70" t="str">
        <f>VLOOKUP($B231,운송비!$A$1:$T$478,8,0)</f>
        <v>이진승</v>
      </c>
      <c r="G231" s="112">
        <f>VLOOKUP($B231,구매현황!$A$4:$B$10000,2,0)</f>
        <v>117450</v>
      </c>
      <c r="H231" s="63">
        <f>VLOOKUP($B231,운송비현황!$A$4:$E$8669,2,0)</f>
        <v>14000</v>
      </c>
      <c r="I231" s="63">
        <f>VLOOKUP($B231,운송비현황!$A$4:$E$8669,3,0)</f>
        <v>1</v>
      </c>
      <c r="J231" s="63">
        <f>VLOOKUP($B231,운송비현황!$A$4:$E$8669,4,0)</f>
        <v>209720</v>
      </c>
      <c r="K231" s="63">
        <f>VLOOKUP($B231,운송비현황!$A$4:$E$8669,5,0)</f>
        <v>0</v>
      </c>
      <c r="L231" s="69">
        <v>0</v>
      </c>
      <c r="M231" s="103">
        <f t="shared" si="18"/>
        <v>32717</v>
      </c>
      <c r="N231" s="103">
        <f t="shared" si="19"/>
        <v>359887</v>
      </c>
      <c r="O231" s="107" t="str">
        <f t="shared" si="20"/>
        <v>10%</v>
      </c>
      <c r="Q231"/>
    </row>
    <row r="232" spans="1:17" s="84" customFormat="1">
      <c r="A232" s="86" t="str">
        <f t="shared" si="8"/>
        <v>SK어스온</v>
      </c>
      <c r="B232" s="164" t="s">
        <v>10334</v>
      </c>
      <c r="C232" s="70" t="str">
        <f>VLOOKUP($B232,운송비!$A$1:$T$478,3,0)</f>
        <v>SK어스온</v>
      </c>
      <c r="D232" s="70" t="str">
        <f>VLOOKUP($B232,운송비!$A$1:$T$478,5,0)</f>
        <v>도서</v>
      </c>
      <c r="E232" s="70" t="str">
        <f>VLOOKUP($B232,운송비!$A$1:$T$478,7,0)</f>
        <v>베트남</v>
      </c>
      <c r="F232" s="70" t="str">
        <f>VLOOKUP($B232,운송비!$A$1:$T$478,8,0)</f>
        <v>김세호</v>
      </c>
      <c r="G232" s="112">
        <f>VLOOKUP($B232,구매현황!$A$4:$B$10000,2,0)</f>
        <v>192780</v>
      </c>
      <c r="H232" s="63">
        <f>VLOOKUP($B232,운송비현황!$A$4:$E$8669,2,0)</f>
        <v>15000</v>
      </c>
      <c r="I232" s="63">
        <f>VLOOKUP($B232,운송비현황!$A$4:$E$8669,3,0)</f>
        <v>1</v>
      </c>
      <c r="J232" s="63">
        <f>VLOOKUP($B232,운송비현황!$A$4:$E$8669,4,0)</f>
        <v>209700</v>
      </c>
      <c r="K232" s="63">
        <f>VLOOKUP($B232,운송비현황!$A$4:$E$8669,5,0)</f>
        <v>0</v>
      </c>
      <c r="L232" s="69">
        <v>0</v>
      </c>
      <c r="M232" s="103">
        <f t="shared" si="18"/>
        <v>40248</v>
      </c>
      <c r="N232" s="103">
        <f t="shared" si="19"/>
        <v>442728</v>
      </c>
      <c r="O232" s="107" t="str">
        <f t="shared" si="20"/>
        <v>10%</v>
      </c>
      <c r="Q232"/>
    </row>
    <row r="233" spans="1:17" s="84" customFormat="1">
      <c r="A233" s="86" t="str">
        <f t="shared" si="8"/>
        <v>SK온</v>
      </c>
      <c r="B233" s="164" t="s">
        <v>10335</v>
      </c>
      <c r="C233" s="70" t="str">
        <f>VLOOKUP($B233,운송비!$A$1:$T$478,3,0)</f>
        <v>SK온</v>
      </c>
      <c r="D233" s="70" t="str">
        <f>VLOOKUP($B233,운송비!$A$1:$T$478,5,0)</f>
        <v>도서</v>
      </c>
      <c r="E233" s="70" t="str">
        <f>VLOOKUP($B233,운송비!$A$1:$T$478,7,0)</f>
        <v>헝가리</v>
      </c>
      <c r="F233" s="70" t="str">
        <f>VLOOKUP($B233,운송비!$A$1:$T$478,8,0)</f>
        <v>김의수</v>
      </c>
      <c r="G233" s="112">
        <f>VLOOKUP($B233,구매현황!$A$4:$B$10000,2,0)</f>
        <v>113400</v>
      </c>
      <c r="H233" s="63">
        <f>VLOOKUP($B233,운송비현황!$A$4:$E$8669,2,0)</f>
        <v>5000</v>
      </c>
      <c r="I233" s="63">
        <f>VLOOKUP($B233,운송비현황!$A$4:$E$8669,3,0)</f>
        <v>1</v>
      </c>
      <c r="J233" s="63">
        <f>VLOOKUP($B233,운송비현황!$A$4:$E$8669,4,0)</f>
        <v>167250</v>
      </c>
      <c r="K233" s="63">
        <f>VLOOKUP($B233,운송비현황!$A$4:$E$8669,5,0)</f>
        <v>0</v>
      </c>
      <c r="L233" s="69">
        <v>0</v>
      </c>
      <c r="M233" s="103">
        <f t="shared" si="18"/>
        <v>28065</v>
      </c>
      <c r="N233" s="103">
        <f t="shared" si="19"/>
        <v>308715</v>
      </c>
      <c r="O233" s="107" t="str">
        <f t="shared" si="20"/>
        <v>10%</v>
      </c>
      <c r="Q233"/>
    </row>
    <row r="234" spans="1:17" s="84" customFormat="1">
      <c r="A234" s="86" t="str">
        <f t="shared" si="8"/>
        <v>SK아이이테크놀로지</v>
      </c>
      <c r="B234" s="164" t="s">
        <v>10336</v>
      </c>
      <c r="C234" s="70" t="str">
        <f>VLOOKUP($B234,운송비!$A$1:$T$478,3,0)</f>
        <v>SK아이이테크놀로지</v>
      </c>
      <c r="D234" s="70" t="str">
        <f>VLOOKUP($B234,운송비!$A$1:$T$478,5,0)</f>
        <v>도서</v>
      </c>
      <c r="E234" s="70" t="str">
        <f>VLOOKUP($B234,운송비!$A$1:$T$478,7,0)</f>
        <v>중국</v>
      </c>
      <c r="F234" s="70" t="str">
        <f>VLOOKUP($B234,운송비!$A$1:$T$478,8,0)</f>
        <v>이종호</v>
      </c>
      <c r="G234" s="112">
        <f>VLOOKUP($B234,구매현황!$A$4:$B$10000,2,0)</f>
        <v>77580</v>
      </c>
      <c r="H234" s="63">
        <f>VLOOKUP($B234,운송비현황!$A$4:$E$8669,2,0)</f>
        <v>12000</v>
      </c>
      <c r="I234" s="63">
        <f>VLOOKUP($B234,운송비현황!$A$4:$E$8669,3,0)</f>
        <v>1</v>
      </c>
      <c r="J234" s="63">
        <f>VLOOKUP($B234,운송비현황!$A$4:$E$8669,4,0)</f>
        <v>179760</v>
      </c>
      <c r="K234" s="63">
        <f>VLOOKUP($B234,운송비현황!$A$4:$E$8669,5,0)</f>
        <v>0</v>
      </c>
      <c r="L234" s="69">
        <v>0</v>
      </c>
      <c r="M234" s="103">
        <f t="shared" si="18"/>
        <v>25734</v>
      </c>
      <c r="N234" s="103">
        <f t="shared" si="19"/>
        <v>283074</v>
      </c>
      <c r="O234" s="107" t="str">
        <f t="shared" si="20"/>
        <v>10%</v>
      </c>
      <c r="Q234"/>
    </row>
    <row r="235" spans="1:17" s="84" customFormat="1">
      <c r="A235" s="86" t="str">
        <f t="shared" si="8"/>
        <v>SK온</v>
      </c>
      <c r="B235" s="164" t="s">
        <v>10337</v>
      </c>
      <c r="C235" s="70" t="str">
        <f>VLOOKUP($B235,운송비!$A$1:$T$478,3,0)</f>
        <v>SK온</v>
      </c>
      <c r="D235" s="70" t="str">
        <f>VLOOKUP($B235,운송비!$A$1:$T$478,5,0)</f>
        <v>도서</v>
      </c>
      <c r="E235" s="70" t="str">
        <f>VLOOKUP($B235,운송비!$A$1:$T$478,7,0)</f>
        <v>중국</v>
      </c>
      <c r="F235" s="70" t="str">
        <f>VLOOKUP($B235,운송비!$A$1:$T$478,8,0)</f>
        <v>안도창</v>
      </c>
      <c r="G235" s="112">
        <f>VLOOKUP($B235,구매현황!$A$4:$B$10000,2,0)</f>
        <v>12600</v>
      </c>
      <c r="H235" s="63">
        <f>VLOOKUP($B235,운송비현황!$A$4:$E$8669,2,0)</f>
        <v>10000</v>
      </c>
      <c r="I235" s="63">
        <f>VLOOKUP($B235,운송비현황!$A$4:$E$8669,3,0)</f>
        <v>1</v>
      </c>
      <c r="J235" s="63">
        <f>VLOOKUP($B235,운송비현황!$A$4:$E$8669,4,0)</f>
        <v>149800</v>
      </c>
      <c r="K235" s="63">
        <f>VLOOKUP($B235,운송비현황!$A$4:$E$8669,5,0)</f>
        <v>0</v>
      </c>
      <c r="L235" s="69">
        <v>0</v>
      </c>
      <c r="M235" s="103">
        <f t="shared" si="18"/>
        <v>16240</v>
      </c>
      <c r="N235" s="103">
        <f t="shared" si="19"/>
        <v>178640</v>
      </c>
      <c r="O235" s="107" t="str">
        <f t="shared" si="20"/>
        <v>10%</v>
      </c>
      <c r="Q235"/>
    </row>
    <row r="236" spans="1:17" s="84" customFormat="1">
      <c r="A236" s="86" t="str">
        <f t="shared" si="8"/>
        <v>SK아이이테크놀로지</v>
      </c>
      <c r="B236" s="164" t="s">
        <v>10338</v>
      </c>
      <c r="C236" s="70" t="str">
        <f>VLOOKUP($B236,운송비!$A$1:$T$478,3,0)</f>
        <v>SK아이이테크놀로지</v>
      </c>
      <c r="D236" s="70" t="str">
        <f>VLOOKUP($B236,운송비!$A$1:$T$478,5,0)</f>
        <v>도서</v>
      </c>
      <c r="E236" s="70" t="str">
        <f>VLOOKUP($B236,운송비!$A$1:$T$478,7,0)</f>
        <v>중국</v>
      </c>
      <c r="F236" s="70" t="str">
        <f>VLOOKUP($B236,운송비!$A$1:$T$478,8,0)</f>
        <v>박현태</v>
      </c>
      <c r="G236" s="112">
        <f>VLOOKUP($B236,구매현황!$A$4:$B$10000,2,0)</f>
        <v>293400</v>
      </c>
      <c r="H236" s="63">
        <f>VLOOKUP($B236,운송비현황!$A$4:$E$8669,2,0)</f>
        <v>24000</v>
      </c>
      <c r="I236" s="63">
        <f>VLOOKUP($B236,운송비현황!$A$4:$E$8669,3,0)</f>
        <v>1</v>
      </c>
      <c r="J236" s="63">
        <f>VLOOKUP($B236,운송비현황!$A$4:$E$8669,4,0)</f>
        <v>359520</v>
      </c>
      <c r="K236" s="63">
        <f>VLOOKUP($B236,운송비현황!$A$4:$E$8669,5,0)</f>
        <v>0</v>
      </c>
      <c r="L236" s="69">
        <v>0</v>
      </c>
      <c r="M236" s="103">
        <f t="shared" si="18"/>
        <v>65292</v>
      </c>
      <c r="N236" s="103">
        <f t="shared" si="19"/>
        <v>718212</v>
      </c>
      <c r="O236" s="107" t="str">
        <f t="shared" si="20"/>
        <v>10%</v>
      </c>
      <c r="Q236"/>
    </row>
    <row r="237" spans="1:17" s="84" customFormat="1">
      <c r="A237" s="86" t="str">
        <f t="shared" si="8"/>
        <v>SK온</v>
      </c>
      <c r="B237" s="164" t="s">
        <v>10339</v>
      </c>
      <c r="C237" s="70" t="str">
        <f>VLOOKUP($B237,운송비!$A$1:$T$478,3,0)</f>
        <v>SK온</v>
      </c>
      <c r="D237" s="70" t="str">
        <f>VLOOKUP($B237,운송비!$A$1:$T$478,5,0)</f>
        <v>도서</v>
      </c>
      <c r="E237" s="70" t="str">
        <f>VLOOKUP($B237,운송비!$A$1:$T$478,7,0)</f>
        <v>중국</v>
      </c>
      <c r="F237" s="70" t="str">
        <f>VLOOKUP($B237,운송비!$A$1:$T$478,8,0)</f>
        <v>하동호</v>
      </c>
      <c r="G237" s="112">
        <f>VLOOKUP($B237,구매현황!$A$4:$B$10000,2,0)</f>
        <v>298350</v>
      </c>
      <c r="H237" s="63">
        <f>VLOOKUP($B237,운송비현황!$A$4:$E$8669,2,0)</f>
        <v>15000</v>
      </c>
      <c r="I237" s="63">
        <f>VLOOKUP($B237,운송비현황!$A$4:$E$8669,3,0)</f>
        <v>1</v>
      </c>
      <c r="J237" s="63">
        <f>VLOOKUP($B237,운송비현황!$A$4:$E$8669,4,0)</f>
        <v>224700</v>
      </c>
      <c r="K237" s="63">
        <f>VLOOKUP($B237,운송비현황!$A$4:$E$8669,5,0)</f>
        <v>0</v>
      </c>
      <c r="L237" s="69">
        <v>0</v>
      </c>
      <c r="M237" s="103">
        <f t="shared" si="18"/>
        <v>52305</v>
      </c>
      <c r="N237" s="103">
        <f t="shared" si="19"/>
        <v>575355</v>
      </c>
      <c r="O237" s="107" t="str">
        <f t="shared" si="20"/>
        <v>10%</v>
      </c>
      <c r="Q237"/>
    </row>
    <row r="238" spans="1:17" s="84" customFormat="1">
      <c r="A238" s="86" t="str">
        <f t="shared" si="8"/>
        <v>SK온</v>
      </c>
      <c r="B238" s="164" t="s">
        <v>10340</v>
      </c>
      <c r="C238" s="70" t="str">
        <f>VLOOKUP($B238,운송비!$A$1:$T$478,3,0)</f>
        <v>SK온</v>
      </c>
      <c r="D238" s="70" t="str">
        <f>VLOOKUP($B238,운송비!$A$1:$T$478,5,0)</f>
        <v>도서</v>
      </c>
      <c r="E238" s="70" t="str">
        <f>VLOOKUP($B238,운송비!$A$1:$T$478,7,0)</f>
        <v>중국</v>
      </c>
      <c r="F238" s="70" t="str">
        <f>VLOOKUP($B238,운송비!$A$1:$T$478,8,0)</f>
        <v>이대웅</v>
      </c>
      <c r="G238" s="112">
        <f>VLOOKUP($B238,구매현황!$A$4:$B$10000,2,0)</f>
        <v>295200</v>
      </c>
      <c r="H238" s="63">
        <f>VLOOKUP($B238,운송비현황!$A$4:$E$8669,2,0)</f>
        <v>26000</v>
      </c>
      <c r="I238" s="63">
        <f>VLOOKUP($B238,운송비현황!$A$4:$E$8669,3,0)</f>
        <v>1</v>
      </c>
      <c r="J238" s="63">
        <f>VLOOKUP($B238,운송비현황!$A$4:$E$8669,4,0)</f>
        <v>389480</v>
      </c>
      <c r="K238" s="63">
        <f>VLOOKUP($B238,운송비현황!$A$4:$E$8669,5,0)</f>
        <v>0</v>
      </c>
      <c r="L238" s="69">
        <v>0</v>
      </c>
      <c r="M238" s="103">
        <f t="shared" si="18"/>
        <v>68468</v>
      </c>
      <c r="N238" s="103">
        <f t="shared" si="19"/>
        <v>753148</v>
      </c>
      <c r="O238" s="107" t="str">
        <f t="shared" si="20"/>
        <v>10%</v>
      </c>
      <c r="Q238"/>
    </row>
    <row r="239" spans="1:17" s="84" customFormat="1">
      <c r="A239" s="86" t="str">
        <f t="shared" si="8"/>
        <v>SK온</v>
      </c>
      <c r="B239" s="164" t="s">
        <v>10341</v>
      </c>
      <c r="C239" s="70" t="str">
        <f>VLOOKUP($B239,운송비!$A$1:$T$478,3,0)</f>
        <v>SK온</v>
      </c>
      <c r="D239" s="70" t="str">
        <f>VLOOKUP($B239,운송비!$A$1:$T$478,5,0)</f>
        <v>도서</v>
      </c>
      <c r="E239" s="70" t="str">
        <f>VLOOKUP($B239,운송비!$A$1:$T$478,7,0)</f>
        <v>중국</v>
      </c>
      <c r="F239" s="70" t="str">
        <f>VLOOKUP($B239,운송비!$A$1:$T$478,8,0)</f>
        <v>정준희</v>
      </c>
      <c r="G239" s="112">
        <f>VLOOKUP($B239,구매현황!$A$4:$B$10000,2,0)</f>
        <v>25020</v>
      </c>
      <c r="H239" s="63">
        <f>VLOOKUP($B239,운송비현황!$A$4:$E$8669,2,0)</f>
        <v>10000</v>
      </c>
      <c r="I239" s="63">
        <f>VLOOKUP($B239,운송비현황!$A$4:$E$8669,3,0)</f>
        <v>1</v>
      </c>
      <c r="J239" s="63">
        <f>VLOOKUP($B239,운송비현황!$A$4:$E$8669,4,0)</f>
        <v>149800</v>
      </c>
      <c r="K239" s="63">
        <f>VLOOKUP($B239,운송비현황!$A$4:$E$8669,5,0)</f>
        <v>0</v>
      </c>
      <c r="L239" s="69">
        <v>0</v>
      </c>
      <c r="M239" s="103">
        <f t="shared" si="18"/>
        <v>17482</v>
      </c>
      <c r="N239" s="103">
        <f t="shared" si="19"/>
        <v>192302</v>
      </c>
      <c r="O239" s="107" t="str">
        <f t="shared" si="20"/>
        <v>10%</v>
      </c>
      <c r="Q239"/>
    </row>
    <row r="240" spans="1:17" s="84" customFormat="1">
      <c r="A240" s="86" t="str">
        <f t="shared" si="8"/>
        <v>SK온</v>
      </c>
      <c r="B240" s="164" t="s">
        <v>10342</v>
      </c>
      <c r="C240" s="70" t="str">
        <f>VLOOKUP($B240,운송비!$A$1:$T$478,3,0)</f>
        <v>SK온</v>
      </c>
      <c r="D240" s="70" t="str">
        <f>VLOOKUP($B240,운송비!$A$1:$T$478,5,0)</f>
        <v>도서</v>
      </c>
      <c r="E240" s="70" t="str">
        <f>VLOOKUP($B240,운송비!$A$1:$T$478,7,0)</f>
        <v>중국</v>
      </c>
      <c r="F240" s="70" t="str">
        <f>VLOOKUP($B240,운송비!$A$1:$T$478,8,0)</f>
        <v>김성민</v>
      </c>
      <c r="G240" s="112">
        <f>VLOOKUP($B240,구매현황!$A$4:$B$10000,2,0)</f>
        <v>36000</v>
      </c>
      <c r="H240" s="63">
        <f>VLOOKUP($B240,운송비현황!$A$4:$E$8669,2,0)</f>
        <v>10000</v>
      </c>
      <c r="I240" s="63">
        <f>VLOOKUP($B240,운송비현황!$A$4:$E$8669,3,0)</f>
        <v>1</v>
      </c>
      <c r="J240" s="63">
        <f>VLOOKUP($B240,운송비현황!$A$4:$E$8669,4,0)</f>
        <v>149800</v>
      </c>
      <c r="K240" s="63">
        <f>VLOOKUP($B240,운송비현황!$A$4:$E$8669,5,0)</f>
        <v>0</v>
      </c>
      <c r="L240" s="69">
        <v>0</v>
      </c>
      <c r="M240" s="103">
        <f t="shared" si="18"/>
        <v>18580</v>
      </c>
      <c r="N240" s="103">
        <f t="shared" si="19"/>
        <v>204380</v>
      </c>
      <c r="O240" s="107" t="str">
        <f t="shared" si="20"/>
        <v>10%</v>
      </c>
      <c r="Q240"/>
    </row>
    <row r="241" spans="1:17" s="84" customFormat="1">
      <c r="A241" s="86" t="str">
        <f t="shared" si="8"/>
        <v>SK아이이테크놀로지</v>
      </c>
      <c r="B241" s="164" t="s">
        <v>10343</v>
      </c>
      <c r="C241" s="70" t="str">
        <f>VLOOKUP($B241,운송비!$A$1:$T$478,3,0)</f>
        <v>SK아이이테크놀로지</v>
      </c>
      <c r="D241" s="70" t="str">
        <f>VLOOKUP($B241,운송비!$A$1:$T$478,5,0)</f>
        <v>도서</v>
      </c>
      <c r="E241" s="70" t="str">
        <f>VLOOKUP($B241,운송비!$A$1:$T$478,7,0)</f>
        <v>중국</v>
      </c>
      <c r="F241" s="70" t="str">
        <f>VLOOKUP($B241,운송비!$A$1:$T$478,8,0)</f>
        <v>이성진</v>
      </c>
      <c r="G241" s="112">
        <f>VLOOKUP($B241,구매현황!$A$4:$B$10000,2,0)</f>
        <v>76680</v>
      </c>
      <c r="H241" s="63">
        <f>VLOOKUP($B241,운송비현황!$A$4:$E$8669,2,0)</f>
        <v>12000</v>
      </c>
      <c r="I241" s="63">
        <f>VLOOKUP($B241,운송비현황!$A$4:$E$8669,3,0)</f>
        <v>1</v>
      </c>
      <c r="J241" s="63">
        <f>VLOOKUP($B241,운송비현황!$A$4:$E$8669,4,0)</f>
        <v>179760</v>
      </c>
      <c r="K241" s="63">
        <f>VLOOKUP($B241,운송비현황!$A$4:$E$8669,5,0)</f>
        <v>0</v>
      </c>
      <c r="L241" s="69">
        <v>0</v>
      </c>
      <c r="M241" s="103">
        <f t="shared" si="18"/>
        <v>25644</v>
      </c>
      <c r="N241" s="103">
        <f t="shared" si="19"/>
        <v>282084</v>
      </c>
      <c r="O241" s="107" t="str">
        <f t="shared" si="20"/>
        <v>10%</v>
      </c>
      <c r="Q241"/>
    </row>
    <row r="242" spans="1:17" s="84" customFormat="1">
      <c r="A242" s="86" t="str">
        <f t="shared" si="8"/>
        <v>SK온</v>
      </c>
      <c r="B242" s="164" t="s">
        <v>10344</v>
      </c>
      <c r="C242" s="70" t="str">
        <f>VLOOKUP($B242,운송비!$A$1:$T$478,3,0)</f>
        <v>SK온</v>
      </c>
      <c r="D242" s="70" t="str">
        <f>VLOOKUP($B242,운송비!$A$1:$T$478,5,0)</f>
        <v>도서</v>
      </c>
      <c r="E242" s="70" t="str">
        <f>VLOOKUP($B242,운송비!$A$1:$T$478,7,0)</f>
        <v>중국</v>
      </c>
      <c r="F242" s="70" t="str">
        <f>VLOOKUP($B242,운송비!$A$1:$T$478,8,0)</f>
        <v>김일우</v>
      </c>
      <c r="G242" s="112">
        <f>VLOOKUP($B242,구매현황!$A$4:$B$10000,2,0)</f>
        <v>174960</v>
      </c>
      <c r="H242" s="63">
        <f>VLOOKUP($B242,운송비현황!$A$4:$E$8669,2,0)</f>
        <v>17000</v>
      </c>
      <c r="I242" s="63">
        <f>VLOOKUP($B242,운송비현황!$A$4:$E$8669,3,0)</f>
        <v>1</v>
      </c>
      <c r="J242" s="63">
        <f>VLOOKUP($B242,운송비현황!$A$4:$E$8669,4,0)</f>
        <v>254660</v>
      </c>
      <c r="K242" s="63">
        <f>VLOOKUP($B242,운송비현황!$A$4:$E$8669,5,0)</f>
        <v>0</v>
      </c>
      <c r="L242" s="69">
        <v>0</v>
      </c>
      <c r="M242" s="103">
        <f t="shared" si="18"/>
        <v>42962</v>
      </c>
      <c r="N242" s="103">
        <f t="shared" si="19"/>
        <v>472582</v>
      </c>
      <c r="O242" s="107" t="str">
        <f t="shared" si="20"/>
        <v>10%</v>
      </c>
      <c r="Q242"/>
    </row>
    <row r="243" spans="1:17" s="84" customFormat="1">
      <c r="A243" s="86" t="str">
        <f t="shared" si="8"/>
        <v>SK온</v>
      </c>
      <c r="B243" s="164" t="s">
        <v>10345</v>
      </c>
      <c r="C243" s="70" t="str">
        <f>VLOOKUP($B243,운송비!$A$1:$T$478,3,0)</f>
        <v>SK온</v>
      </c>
      <c r="D243" s="70" t="str">
        <f>VLOOKUP($B243,운송비!$A$1:$T$478,5,0)</f>
        <v>도서</v>
      </c>
      <c r="E243" s="70" t="str">
        <f>VLOOKUP($B243,운송비!$A$1:$T$478,7,0)</f>
        <v>헝가리</v>
      </c>
      <c r="F243" s="70" t="str">
        <f>VLOOKUP($B243,운송비!$A$1:$T$478,8,0)</f>
        <v>김정환</v>
      </c>
      <c r="G243" s="112">
        <f>VLOOKUP($B243,구매현황!$A$4:$B$10000,2,0)</f>
        <v>12600</v>
      </c>
      <c r="H243" s="63">
        <f>VLOOKUP($B243,운송비현황!$A$4:$E$8669,2,0)</f>
        <v>1000</v>
      </c>
      <c r="I243" s="63">
        <f>VLOOKUP($B243,운송비현황!$A$4:$E$8669,3,0)</f>
        <v>1</v>
      </c>
      <c r="J243" s="63">
        <f>VLOOKUP($B243,운송비현황!$A$4:$E$8669,4,0)</f>
        <v>51050</v>
      </c>
      <c r="K243" s="63">
        <f>VLOOKUP($B243,운송비현황!$A$4:$E$8669,5,0)</f>
        <v>0</v>
      </c>
      <c r="L243" s="69">
        <v>0</v>
      </c>
      <c r="M243" s="103">
        <f t="shared" si="18"/>
        <v>6365</v>
      </c>
      <c r="N243" s="103">
        <f t="shared" si="19"/>
        <v>70015</v>
      </c>
      <c r="O243" s="107" t="str">
        <f t="shared" si="20"/>
        <v>10%</v>
      </c>
      <c r="Q243"/>
    </row>
    <row r="244" spans="1:17" s="84" customFormat="1">
      <c r="A244" s="86" t="str">
        <f t="shared" si="8"/>
        <v>SK온</v>
      </c>
      <c r="B244" s="164" t="s">
        <v>10346</v>
      </c>
      <c r="C244" s="70" t="str">
        <f>VLOOKUP($B244,운송비!$A$1:$T$478,3,0)</f>
        <v>SK온</v>
      </c>
      <c r="D244" s="70" t="str">
        <f>VLOOKUP($B244,운송비!$A$1:$T$478,5,0)</f>
        <v>도서</v>
      </c>
      <c r="E244" s="70" t="str">
        <f>VLOOKUP($B244,운송비!$A$1:$T$478,7,0)</f>
        <v>헝가리</v>
      </c>
      <c r="F244" s="70" t="str">
        <f>VLOOKUP($B244,운송비!$A$1:$T$478,8,0)</f>
        <v>김두홍</v>
      </c>
      <c r="G244" s="112">
        <f>VLOOKUP($B244,구매현황!$A$4:$B$10000,2,0)</f>
        <v>56250</v>
      </c>
      <c r="H244" s="63">
        <f>VLOOKUP($B244,운송비현황!$A$4:$E$8669,2,0)</f>
        <v>5000</v>
      </c>
      <c r="I244" s="63">
        <f>VLOOKUP($B244,운송비현황!$A$4:$E$8669,3,0)</f>
        <v>1</v>
      </c>
      <c r="J244" s="63">
        <f>VLOOKUP($B244,운송비현황!$A$4:$E$8669,4,0)</f>
        <v>167250</v>
      </c>
      <c r="K244" s="63">
        <f>VLOOKUP($B244,운송비현황!$A$4:$E$8669,5,0)</f>
        <v>0</v>
      </c>
      <c r="L244" s="69">
        <v>0</v>
      </c>
      <c r="M244" s="103">
        <f t="shared" si="18"/>
        <v>22350</v>
      </c>
      <c r="N244" s="103">
        <f t="shared" si="19"/>
        <v>245850</v>
      </c>
      <c r="O244" s="107" t="str">
        <f t="shared" si="20"/>
        <v>10%</v>
      </c>
      <c r="Q244"/>
    </row>
    <row r="245" spans="1:17" s="84" customFormat="1">
      <c r="A245" s="86" t="str">
        <f t="shared" si="8"/>
        <v>SK온</v>
      </c>
      <c r="B245" s="164" t="s">
        <v>10347</v>
      </c>
      <c r="C245" s="70" t="str">
        <f>VLOOKUP($B245,운송비!$A$1:$T$478,3,0)</f>
        <v>SK온</v>
      </c>
      <c r="D245" s="70" t="str">
        <f>VLOOKUP($B245,운송비!$A$1:$T$478,5,0)</f>
        <v>도서</v>
      </c>
      <c r="E245" s="70" t="str">
        <f>VLOOKUP($B245,운송비!$A$1:$T$478,7,0)</f>
        <v>헝가리</v>
      </c>
      <c r="F245" s="70" t="str">
        <f>VLOOKUP($B245,운송비!$A$1:$T$478,8,0)</f>
        <v>박재욱</v>
      </c>
      <c r="G245" s="112">
        <f>VLOOKUP($B245,구매현황!$A$4:$B$10000,2,0)</f>
        <v>157500</v>
      </c>
      <c r="H245" s="63">
        <f>VLOOKUP($B245,운송비현황!$A$4:$E$8669,2,0)</f>
        <v>6000</v>
      </c>
      <c r="I245" s="63">
        <f>VLOOKUP($B245,운송비현황!$A$4:$E$8669,3,0)</f>
        <v>1</v>
      </c>
      <c r="J245" s="63">
        <f>VLOOKUP($B245,운송비현황!$A$4:$E$8669,4,0)</f>
        <v>196300</v>
      </c>
      <c r="K245" s="63">
        <f>VLOOKUP($B245,운송비현황!$A$4:$E$8669,5,0)</f>
        <v>0</v>
      </c>
      <c r="L245" s="69">
        <v>0</v>
      </c>
      <c r="M245" s="103">
        <f t="shared" si="18"/>
        <v>35380</v>
      </c>
      <c r="N245" s="103">
        <f t="shared" si="19"/>
        <v>389180</v>
      </c>
      <c r="O245" s="107" t="str">
        <f t="shared" si="20"/>
        <v>10%</v>
      </c>
      <c r="Q245"/>
    </row>
    <row r="246" spans="1:17" s="84" customFormat="1">
      <c r="A246" s="86" t="str">
        <f t="shared" si="8"/>
        <v>SK온</v>
      </c>
      <c r="B246" s="164" t="s">
        <v>10348</v>
      </c>
      <c r="C246" s="70" t="str">
        <f>VLOOKUP($B246,운송비!$A$1:$T$478,3,0)</f>
        <v>SK온</v>
      </c>
      <c r="D246" s="70" t="str">
        <f>VLOOKUP($B246,운송비!$A$1:$T$478,5,0)</f>
        <v>도서</v>
      </c>
      <c r="E246" s="70" t="str">
        <f>VLOOKUP($B246,운송비!$A$1:$T$478,7,0)</f>
        <v>중국</v>
      </c>
      <c r="F246" s="70" t="str">
        <f>VLOOKUP($B246,운송비!$A$1:$T$478,8,0)</f>
        <v>최형윤</v>
      </c>
      <c r="G246" s="112">
        <f>VLOOKUP($B246,구매현황!$A$4:$B$10000,2,0)</f>
        <v>41850</v>
      </c>
      <c r="H246" s="63">
        <f>VLOOKUP($B246,운송비현황!$A$4:$E$8669,2,0)</f>
        <v>10000</v>
      </c>
      <c r="I246" s="63">
        <f>VLOOKUP($B246,운송비현황!$A$4:$E$8669,3,0)</f>
        <v>1</v>
      </c>
      <c r="J246" s="63">
        <f>VLOOKUP($B246,운송비현황!$A$4:$E$8669,4,0)</f>
        <v>149800</v>
      </c>
      <c r="K246" s="63">
        <f>VLOOKUP($B246,운송비현황!$A$4:$E$8669,5,0)</f>
        <v>0</v>
      </c>
      <c r="L246" s="69">
        <v>0</v>
      </c>
      <c r="M246" s="103">
        <f t="shared" si="18"/>
        <v>19165</v>
      </c>
      <c r="N246" s="103">
        <f t="shared" si="19"/>
        <v>210815</v>
      </c>
      <c r="O246" s="107" t="str">
        <f t="shared" si="20"/>
        <v>10%</v>
      </c>
      <c r="Q246"/>
    </row>
    <row r="247" spans="1:17" s="84" customFormat="1">
      <c r="A247" s="86" t="str">
        <f t="shared" si="8"/>
        <v>SK아이이테크놀로지</v>
      </c>
      <c r="B247" s="164" t="s">
        <v>10349</v>
      </c>
      <c r="C247" s="70" t="str">
        <f>VLOOKUP($B247,운송비!$A$1:$T$478,3,0)</f>
        <v>SK아이이테크놀로지</v>
      </c>
      <c r="D247" s="70" t="str">
        <f>VLOOKUP($B247,운송비!$A$1:$T$478,5,0)</f>
        <v>도서</v>
      </c>
      <c r="E247" s="70" t="str">
        <f>VLOOKUP($B247,운송비!$A$1:$T$478,7,0)</f>
        <v>중국</v>
      </c>
      <c r="F247" s="70" t="str">
        <f>VLOOKUP($B247,운송비!$A$1:$T$478,8,0)</f>
        <v>박원서</v>
      </c>
      <c r="G247" s="112">
        <f>VLOOKUP($B247,구매현황!$A$4:$B$10000,2,0)</f>
        <v>14400</v>
      </c>
      <c r="H247" s="63">
        <f>VLOOKUP($B247,운송비현황!$A$4:$E$8669,2,0)</f>
        <v>10000</v>
      </c>
      <c r="I247" s="63">
        <f>VLOOKUP($B247,운송비현황!$A$4:$E$8669,3,0)</f>
        <v>1</v>
      </c>
      <c r="J247" s="63">
        <f>VLOOKUP($B247,운송비현황!$A$4:$E$8669,4,0)</f>
        <v>149800</v>
      </c>
      <c r="K247" s="63">
        <f>VLOOKUP($B247,운송비현황!$A$4:$E$8669,5,0)</f>
        <v>0</v>
      </c>
      <c r="L247" s="69">
        <v>0</v>
      </c>
      <c r="M247" s="103">
        <f t="shared" si="18"/>
        <v>16420</v>
      </c>
      <c r="N247" s="103">
        <f t="shared" si="19"/>
        <v>180620</v>
      </c>
      <c r="O247" s="107" t="str">
        <f t="shared" si="20"/>
        <v>10%</v>
      </c>
      <c r="Q247"/>
    </row>
    <row r="248" spans="1:17" s="84" customFormat="1">
      <c r="A248" s="86" t="str">
        <f t="shared" si="8"/>
        <v>SK온</v>
      </c>
      <c r="B248" s="164" t="s">
        <v>10350</v>
      </c>
      <c r="C248" s="70" t="str">
        <f>VLOOKUP($B248,운송비!$A$1:$T$478,3,0)</f>
        <v>SK온</v>
      </c>
      <c r="D248" s="70" t="str">
        <f>VLOOKUP($B248,운송비!$A$1:$T$478,5,0)</f>
        <v>도서</v>
      </c>
      <c r="E248" s="70" t="str">
        <f>VLOOKUP($B248,운송비!$A$1:$T$478,7,0)</f>
        <v>중국</v>
      </c>
      <c r="F248" s="70" t="str">
        <f>VLOOKUP($B248,운송비!$A$1:$T$478,8,0)</f>
        <v>위종민</v>
      </c>
      <c r="G248" s="112">
        <f>VLOOKUP($B248,구매현황!$A$4:$B$10000,2,0)</f>
        <v>200970</v>
      </c>
      <c r="H248" s="63">
        <f>VLOOKUP($B248,운송비현황!$A$4:$E$8669,2,0)</f>
        <v>17000</v>
      </c>
      <c r="I248" s="63">
        <f>VLOOKUP($B248,운송비현황!$A$4:$E$8669,3,0)</f>
        <v>1</v>
      </c>
      <c r="J248" s="63">
        <f>VLOOKUP($B248,운송비현황!$A$4:$E$8669,4,0)</f>
        <v>254660</v>
      </c>
      <c r="K248" s="63">
        <f>VLOOKUP($B248,운송비현황!$A$4:$E$8669,5,0)</f>
        <v>0</v>
      </c>
      <c r="L248" s="69">
        <v>0</v>
      </c>
      <c r="M248" s="103">
        <f t="shared" si="18"/>
        <v>45563</v>
      </c>
      <c r="N248" s="103">
        <f t="shared" si="19"/>
        <v>501193</v>
      </c>
      <c r="O248" s="107" t="str">
        <f t="shared" si="20"/>
        <v>10%</v>
      </c>
      <c r="Q248"/>
    </row>
    <row r="249" spans="1:17" s="84" customFormat="1">
      <c r="A249" s="86" t="str">
        <f t="shared" si="8"/>
        <v>SK온</v>
      </c>
      <c r="B249" s="164" t="s">
        <v>10351</v>
      </c>
      <c r="C249" s="70" t="str">
        <f>VLOOKUP($B249,운송비!$A$1:$T$478,3,0)</f>
        <v>SK온</v>
      </c>
      <c r="D249" s="70" t="str">
        <f>VLOOKUP($B249,운송비!$A$1:$T$478,5,0)</f>
        <v>도서</v>
      </c>
      <c r="E249" s="70" t="str">
        <f>VLOOKUP($B249,운송비!$A$1:$T$478,7,0)</f>
        <v>중국</v>
      </c>
      <c r="F249" s="70" t="str">
        <f>VLOOKUP($B249,운송비!$A$1:$T$478,8,0)</f>
        <v>이동후</v>
      </c>
      <c r="G249" s="112">
        <f>VLOOKUP($B249,구매현황!$A$4:$B$10000,2,0)</f>
        <v>14850</v>
      </c>
      <c r="H249" s="63">
        <f>VLOOKUP($B249,운송비현황!$A$4:$E$8669,2,0)</f>
        <v>10000</v>
      </c>
      <c r="I249" s="63">
        <f>VLOOKUP($B249,운송비현황!$A$4:$E$8669,3,0)</f>
        <v>1</v>
      </c>
      <c r="J249" s="63">
        <f>VLOOKUP($B249,운송비현황!$A$4:$E$8669,4,0)</f>
        <v>149800</v>
      </c>
      <c r="K249" s="63">
        <f>VLOOKUP($B249,운송비현황!$A$4:$E$8669,5,0)</f>
        <v>0</v>
      </c>
      <c r="L249" s="69">
        <v>0</v>
      </c>
      <c r="M249" s="103">
        <f t="shared" si="18"/>
        <v>16465</v>
      </c>
      <c r="N249" s="103">
        <f t="shared" si="19"/>
        <v>181115</v>
      </c>
      <c r="O249" s="107" t="str">
        <f t="shared" si="20"/>
        <v>10%</v>
      </c>
      <c r="Q249"/>
    </row>
    <row r="250" spans="1:17" s="84" customFormat="1">
      <c r="A250" s="86" t="str">
        <f t="shared" si="8"/>
        <v>SK온</v>
      </c>
      <c r="B250" s="164" t="s">
        <v>10352</v>
      </c>
      <c r="C250" s="70" t="str">
        <f>VLOOKUP($B250,운송비!$A$1:$T$478,3,0)</f>
        <v>SK온</v>
      </c>
      <c r="D250" s="70" t="str">
        <f>VLOOKUP($B250,운송비!$A$1:$T$478,5,0)</f>
        <v>도서</v>
      </c>
      <c r="E250" s="70" t="str">
        <f>VLOOKUP($B250,운송비!$A$1:$T$478,7,0)</f>
        <v>중국</v>
      </c>
      <c r="F250" s="70" t="str">
        <f>VLOOKUP($B250,운송비!$A$1:$T$478,8,0)</f>
        <v>심정보</v>
      </c>
      <c r="G250" s="112">
        <f>VLOOKUP($B250,구매현황!$A$4:$B$10000,2,0)</f>
        <v>277290</v>
      </c>
      <c r="H250" s="63">
        <f>VLOOKUP($B250,운송비현황!$A$4:$E$8669,2,0)</f>
        <v>19000</v>
      </c>
      <c r="I250" s="63">
        <f>VLOOKUP($B250,운송비현황!$A$4:$E$8669,3,0)</f>
        <v>1</v>
      </c>
      <c r="J250" s="63">
        <f>VLOOKUP($B250,운송비현황!$A$4:$E$8669,4,0)</f>
        <v>284620</v>
      </c>
      <c r="K250" s="63">
        <f>VLOOKUP($B250,운송비현황!$A$4:$E$8669,5,0)</f>
        <v>0</v>
      </c>
      <c r="L250" s="69">
        <v>0</v>
      </c>
      <c r="M250" s="103">
        <f t="shared" si="18"/>
        <v>56191</v>
      </c>
      <c r="N250" s="103">
        <f t="shared" si="19"/>
        <v>618101</v>
      </c>
      <c r="O250" s="107" t="str">
        <f t="shared" si="20"/>
        <v>10%</v>
      </c>
      <c r="Q250"/>
    </row>
    <row r="251" spans="1:17" s="84" customFormat="1">
      <c r="A251" s="86" t="str">
        <f t="shared" si="8"/>
        <v>SK온</v>
      </c>
      <c r="B251" s="164" t="s">
        <v>10353</v>
      </c>
      <c r="C251" s="70" t="str">
        <f>VLOOKUP($B251,운송비!$A$1:$T$478,3,0)</f>
        <v>SK온</v>
      </c>
      <c r="D251" s="70" t="str">
        <f>VLOOKUP($B251,운송비!$A$1:$T$478,5,0)</f>
        <v>도서</v>
      </c>
      <c r="E251" s="70" t="str">
        <f>VLOOKUP($B251,운송비!$A$1:$T$478,7,0)</f>
        <v>중국</v>
      </c>
      <c r="F251" s="70" t="str">
        <f>VLOOKUP($B251,운송비!$A$1:$T$478,8,0)</f>
        <v>박찬호</v>
      </c>
      <c r="G251" s="112">
        <f>VLOOKUP($B251,구매현황!$A$4:$B$10000,2,0)</f>
        <v>11700</v>
      </c>
      <c r="H251" s="63">
        <f>VLOOKUP($B251,운송비현황!$A$4:$E$8669,2,0)</f>
        <v>10000</v>
      </c>
      <c r="I251" s="63">
        <f>VLOOKUP($B251,운송비현황!$A$4:$E$8669,3,0)</f>
        <v>1</v>
      </c>
      <c r="J251" s="63">
        <f>VLOOKUP($B251,운송비현황!$A$4:$E$8669,4,0)</f>
        <v>149800</v>
      </c>
      <c r="K251" s="63">
        <f>VLOOKUP($B251,운송비현황!$A$4:$E$8669,5,0)</f>
        <v>0</v>
      </c>
      <c r="L251" s="69">
        <v>0</v>
      </c>
      <c r="M251" s="103">
        <f t="shared" si="18"/>
        <v>16150</v>
      </c>
      <c r="N251" s="103">
        <f t="shared" si="19"/>
        <v>177650</v>
      </c>
      <c r="O251" s="107" t="str">
        <f t="shared" si="20"/>
        <v>10%</v>
      </c>
      <c r="Q251"/>
    </row>
    <row r="252" spans="1:17" s="84" customFormat="1">
      <c r="A252" s="86" t="str">
        <f t="shared" si="8"/>
        <v>SK어스온</v>
      </c>
      <c r="B252" s="164" t="s">
        <v>10354</v>
      </c>
      <c r="C252" s="70" t="str">
        <f>VLOOKUP($B252,운송비!$A$1:$T$478,3,0)</f>
        <v>SK어스온</v>
      </c>
      <c r="D252" s="70" t="str">
        <f>VLOOKUP($B252,운송비!$A$1:$T$478,5,0)</f>
        <v>도서</v>
      </c>
      <c r="E252" s="70" t="str">
        <f>VLOOKUP($B252,운송비!$A$1:$T$478,7,0)</f>
        <v>베트남</v>
      </c>
      <c r="F252" s="70" t="str">
        <f>VLOOKUP($B252,운송비!$A$1:$T$478,8,0)</f>
        <v>김헌주</v>
      </c>
      <c r="G252" s="112">
        <f>VLOOKUP($B252,구매현황!$A$4:$B$10000,2,0)</f>
        <v>109620</v>
      </c>
      <c r="H252" s="63">
        <f>VLOOKUP($B252,운송비현황!$A$4:$E$8669,2,0)</f>
        <v>13000</v>
      </c>
      <c r="I252" s="63">
        <f>VLOOKUP($B252,운송비현황!$A$4:$E$8669,3,0)</f>
        <v>1</v>
      </c>
      <c r="J252" s="63">
        <f>VLOOKUP($B252,운송비현황!$A$4:$E$8669,4,0)</f>
        <v>181740</v>
      </c>
      <c r="K252" s="63">
        <f>VLOOKUP($B252,운송비현황!$A$4:$E$8669,5,0)</f>
        <v>0</v>
      </c>
      <c r="L252" s="69">
        <v>0</v>
      </c>
      <c r="M252" s="103">
        <f t="shared" si="18"/>
        <v>29136</v>
      </c>
      <c r="N252" s="103">
        <f t="shared" si="19"/>
        <v>320496</v>
      </c>
      <c r="O252" s="107" t="str">
        <f t="shared" si="20"/>
        <v>10%</v>
      </c>
      <c r="Q252"/>
    </row>
    <row r="253" spans="1:17" s="84" customFormat="1">
      <c r="A253" s="86" t="str">
        <f t="shared" si="8"/>
        <v>SK온</v>
      </c>
      <c r="B253" s="164" t="s">
        <v>10355</v>
      </c>
      <c r="C253" s="70" t="str">
        <f>VLOOKUP($B253,운송비!$A$1:$T$478,3,0)</f>
        <v>SK온</v>
      </c>
      <c r="D253" s="70" t="str">
        <f>VLOOKUP($B253,운송비!$A$1:$T$478,5,0)</f>
        <v>도서</v>
      </c>
      <c r="E253" s="70" t="str">
        <f>VLOOKUP($B253,운송비!$A$1:$T$478,7,0)</f>
        <v>헝가리</v>
      </c>
      <c r="F253" s="70" t="str">
        <f>VLOOKUP($B253,운송비!$A$1:$T$478,8,0)</f>
        <v>임승진</v>
      </c>
      <c r="G253" s="112">
        <f>VLOOKUP($B253,구매현황!$A$4:$B$10000,2,0)</f>
        <v>22950</v>
      </c>
      <c r="H253" s="63">
        <f>VLOOKUP($B253,운송비현황!$A$4:$E$8669,2,0)</f>
        <v>2000</v>
      </c>
      <c r="I253" s="63">
        <f>VLOOKUP($B253,운송비현황!$A$4:$E$8669,3,0)</f>
        <v>1</v>
      </c>
      <c r="J253" s="63">
        <f>VLOOKUP($B253,운송비현황!$A$4:$E$8669,4,0)</f>
        <v>80100</v>
      </c>
      <c r="K253" s="63">
        <f>VLOOKUP($B253,운송비현황!$A$4:$E$8669,5,0)</f>
        <v>0</v>
      </c>
      <c r="L253" s="69">
        <v>0</v>
      </c>
      <c r="M253" s="103">
        <f t="shared" si="18"/>
        <v>10305</v>
      </c>
      <c r="N253" s="103">
        <f t="shared" si="19"/>
        <v>113355</v>
      </c>
      <c r="O253" s="107" t="str">
        <f t="shared" si="20"/>
        <v>10%</v>
      </c>
      <c r="Q253"/>
    </row>
    <row r="254" spans="1:17" s="84" customFormat="1">
      <c r="A254" s="86" t="str">
        <f t="shared" si="8"/>
        <v>SK온</v>
      </c>
      <c r="B254" s="164" t="s">
        <v>10356</v>
      </c>
      <c r="C254" s="70" t="str">
        <f>VLOOKUP($B254,운송비!$A$1:$T$478,3,0)</f>
        <v>SK온</v>
      </c>
      <c r="D254" s="70" t="str">
        <f>VLOOKUP($B254,운송비!$A$1:$T$478,5,0)</f>
        <v>도서</v>
      </c>
      <c r="E254" s="70" t="str">
        <f>VLOOKUP($B254,운송비!$A$1:$T$478,7,0)</f>
        <v>헝가리</v>
      </c>
      <c r="F254" s="70" t="str">
        <f>VLOOKUP($B254,운송비!$A$1:$T$478,8,0)</f>
        <v>고수영</v>
      </c>
      <c r="G254" s="112">
        <f>VLOOKUP($B254,구매현황!$A$4:$B$10000,2,0)</f>
        <v>12150</v>
      </c>
      <c r="H254" s="63">
        <f>VLOOKUP($B254,운송비현황!$A$4:$E$8669,2,0)</f>
        <v>1000</v>
      </c>
      <c r="I254" s="63">
        <f>VLOOKUP($B254,운송비현황!$A$4:$E$8669,3,0)</f>
        <v>1</v>
      </c>
      <c r="J254" s="63">
        <f>VLOOKUP($B254,운송비현황!$A$4:$E$8669,4,0)</f>
        <v>51050</v>
      </c>
      <c r="K254" s="63">
        <f>VLOOKUP($B254,운송비현황!$A$4:$E$8669,5,0)</f>
        <v>0</v>
      </c>
      <c r="L254" s="69">
        <v>0</v>
      </c>
      <c r="M254" s="103">
        <f t="shared" si="18"/>
        <v>6320</v>
      </c>
      <c r="N254" s="103">
        <f t="shared" si="19"/>
        <v>69520</v>
      </c>
      <c r="O254" s="107" t="str">
        <f t="shared" si="20"/>
        <v>10%</v>
      </c>
      <c r="Q254"/>
    </row>
    <row r="255" spans="1:17" s="84" customFormat="1">
      <c r="A255" s="86" t="str">
        <f t="shared" si="8"/>
        <v>SK온</v>
      </c>
      <c r="B255" s="164" t="s">
        <v>10357</v>
      </c>
      <c r="C255" s="70" t="str">
        <f>VLOOKUP($B255,운송비!$A$1:$T$478,3,0)</f>
        <v>SK온</v>
      </c>
      <c r="D255" s="70" t="str">
        <f>VLOOKUP($B255,운송비!$A$1:$T$478,5,0)</f>
        <v>도서</v>
      </c>
      <c r="E255" s="70" t="str">
        <f>VLOOKUP($B255,운송비!$A$1:$T$478,7,0)</f>
        <v>헝가리</v>
      </c>
      <c r="F255" s="70" t="str">
        <f>VLOOKUP($B255,운송비!$A$1:$T$478,8,0)</f>
        <v>구세모</v>
      </c>
      <c r="G255" s="112">
        <f>VLOOKUP($B255,구매현황!$A$4:$B$10000,2,0)</f>
        <v>13050</v>
      </c>
      <c r="H255" s="63">
        <f>VLOOKUP($B255,운송비현황!$A$4:$E$8669,2,0)</f>
        <v>1000</v>
      </c>
      <c r="I255" s="63">
        <f>VLOOKUP($B255,운송비현황!$A$4:$E$8669,3,0)</f>
        <v>1</v>
      </c>
      <c r="J255" s="63">
        <f>VLOOKUP($B255,운송비현황!$A$4:$E$8669,4,0)</f>
        <v>51050</v>
      </c>
      <c r="K255" s="63">
        <f>VLOOKUP($B255,운송비현황!$A$4:$E$8669,5,0)</f>
        <v>0</v>
      </c>
      <c r="L255" s="69">
        <v>0</v>
      </c>
      <c r="M255" s="103">
        <f t="shared" si="18"/>
        <v>6410</v>
      </c>
      <c r="N255" s="103">
        <f t="shared" si="19"/>
        <v>70510</v>
      </c>
      <c r="O255" s="107" t="str">
        <f t="shared" si="20"/>
        <v>10%</v>
      </c>
      <c r="Q255"/>
    </row>
    <row r="256" spans="1:17" s="84" customFormat="1">
      <c r="A256" s="86" t="str">
        <f t="shared" si="8"/>
        <v>SK어스온</v>
      </c>
      <c r="B256" s="164" t="s">
        <v>10358</v>
      </c>
      <c r="C256" s="70" t="str">
        <f>VLOOKUP($B256,운송비!$A$1:$T$478,3,0)</f>
        <v>SK어스온</v>
      </c>
      <c r="D256" s="70" t="str">
        <f>VLOOKUP($B256,운송비!$A$1:$T$478,5,0)</f>
        <v>도서</v>
      </c>
      <c r="E256" s="70" t="str">
        <f>VLOOKUP($B256,운송비!$A$1:$T$478,7,0)</f>
        <v>베트남</v>
      </c>
      <c r="F256" s="70" t="str">
        <f>VLOOKUP($B256,운송비!$A$1:$T$478,8,0)</f>
        <v>송진호</v>
      </c>
      <c r="G256" s="112">
        <f>VLOOKUP($B256,구매현황!$A$4:$B$10000,2,0)</f>
        <v>183420</v>
      </c>
      <c r="H256" s="63">
        <f>VLOOKUP($B256,운송비현황!$A$4:$E$8669,2,0)</f>
        <v>15000</v>
      </c>
      <c r="I256" s="63">
        <f>VLOOKUP($B256,운송비현황!$A$4:$E$8669,3,0)</f>
        <v>1</v>
      </c>
      <c r="J256" s="63">
        <f>VLOOKUP($B256,운송비현황!$A$4:$E$8669,4,0)</f>
        <v>209700</v>
      </c>
      <c r="K256" s="63">
        <f>VLOOKUP($B256,운송비현황!$A$4:$E$8669,5,0)</f>
        <v>0</v>
      </c>
      <c r="L256" s="69">
        <v>0</v>
      </c>
      <c r="M256" s="103">
        <f t="shared" si="18"/>
        <v>39312</v>
      </c>
      <c r="N256" s="103">
        <f t="shared" si="19"/>
        <v>432432</v>
      </c>
      <c r="O256" s="107" t="str">
        <f t="shared" si="20"/>
        <v>10%</v>
      </c>
      <c r="Q256"/>
    </row>
    <row r="257" spans="1:17" s="84" customFormat="1">
      <c r="A257" s="86" t="str">
        <f t="shared" si="8"/>
        <v>SK에너지</v>
      </c>
      <c r="B257" s="164" t="s">
        <v>10359</v>
      </c>
      <c r="C257" s="70" t="str">
        <f>VLOOKUP($B257,운송비!$A$1:$T$478,3,0)</f>
        <v>SK에너지</v>
      </c>
      <c r="D257" s="70" t="str">
        <f>VLOOKUP($B257,운송비!$A$1:$T$478,5,0)</f>
        <v>도서</v>
      </c>
      <c r="E257" s="70" t="str">
        <f>VLOOKUP($B257,운송비!$A$1:$T$478,7,0)</f>
        <v>베트남</v>
      </c>
      <c r="F257" s="70" t="str">
        <f>VLOOKUP($B257,운송비!$A$1:$T$478,8,0)</f>
        <v>정승환</v>
      </c>
      <c r="G257" s="112">
        <f>VLOOKUP($B257,구매현황!$A$4:$B$10000,2,0)</f>
        <v>69480</v>
      </c>
      <c r="H257" s="63">
        <f>VLOOKUP($B257,운송비현황!$A$4:$E$8669,2,0)</f>
        <v>12000</v>
      </c>
      <c r="I257" s="63">
        <f>VLOOKUP($B257,운송비현황!$A$4:$E$8669,3,0)</f>
        <v>1</v>
      </c>
      <c r="J257" s="63">
        <f>VLOOKUP($B257,운송비현황!$A$4:$E$8669,4,0)</f>
        <v>167760</v>
      </c>
      <c r="K257" s="63">
        <f>VLOOKUP($B257,운송비현황!$A$4:$E$8669,5,0)</f>
        <v>0</v>
      </c>
      <c r="L257" s="69">
        <v>0</v>
      </c>
      <c r="M257" s="103">
        <f t="shared" si="18"/>
        <v>23724</v>
      </c>
      <c r="N257" s="103">
        <f t="shared" si="19"/>
        <v>260964</v>
      </c>
      <c r="O257" s="107" t="str">
        <f t="shared" si="20"/>
        <v>10%</v>
      </c>
      <c r="Q257"/>
    </row>
    <row r="258" spans="1:17" s="84" customFormat="1">
      <c r="A258" s="86" t="str">
        <f t="shared" si="8"/>
        <v>SK아이이테크놀로지</v>
      </c>
      <c r="B258" s="164" t="s">
        <v>10360</v>
      </c>
      <c r="C258" s="70" t="str">
        <f>VLOOKUP($B258,운송비!$A$1:$T$478,3,0)</f>
        <v>SK아이이테크놀로지</v>
      </c>
      <c r="D258" s="70" t="str">
        <f>VLOOKUP($B258,운송비!$A$1:$T$478,5,0)</f>
        <v>도서</v>
      </c>
      <c r="E258" s="70" t="str">
        <f>VLOOKUP($B258,운송비!$A$1:$T$478,7,0)</f>
        <v>중국</v>
      </c>
      <c r="F258" s="70" t="str">
        <f>VLOOKUP($B258,운송비!$A$1:$T$478,8,0)</f>
        <v>황동훈</v>
      </c>
      <c r="G258" s="112">
        <f>VLOOKUP($B258,구매현황!$A$4:$B$10000,2,0)</f>
        <v>214200</v>
      </c>
      <c r="H258" s="63">
        <f>VLOOKUP($B258,운송비현황!$A$4:$E$8669,2,0)</f>
        <v>23000</v>
      </c>
      <c r="I258" s="63">
        <f>VLOOKUP($B258,운송비현황!$A$4:$E$8669,3,0)</f>
        <v>1</v>
      </c>
      <c r="J258" s="63">
        <f>VLOOKUP($B258,운송비현황!$A$4:$E$8669,4,0)</f>
        <v>344540</v>
      </c>
      <c r="K258" s="63">
        <f>VLOOKUP($B258,운송비현황!$A$4:$E$8669,5,0)</f>
        <v>0</v>
      </c>
      <c r="L258" s="69">
        <v>0</v>
      </c>
      <c r="M258" s="103">
        <f t="shared" si="18"/>
        <v>55874</v>
      </c>
      <c r="N258" s="103">
        <f t="shared" si="19"/>
        <v>614614</v>
      </c>
      <c r="O258" s="107" t="str">
        <f t="shared" si="20"/>
        <v>10%</v>
      </c>
      <c r="Q258"/>
    </row>
    <row r="259" spans="1:17" s="84" customFormat="1">
      <c r="A259" s="86" t="str">
        <f t="shared" si="8"/>
        <v>SK온</v>
      </c>
      <c r="B259" s="164" t="s">
        <v>10361</v>
      </c>
      <c r="C259" s="70" t="str">
        <f>VLOOKUP($B259,운송비!$A$1:$T$478,3,0)</f>
        <v>SK온</v>
      </c>
      <c r="D259" s="70" t="str">
        <f>VLOOKUP($B259,운송비!$A$1:$T$478,5,0)</f>
        <v>도서</v>
      </c>
      <c r="E259" s="70" t="str">
        <f>VLOOKUP($B259,운송비!$A$1:$T$478,7,0)</f>
        <v>중국</v>
      </c>
      <c r="F259" s="70" t="str">
        <f>VLOOKUP($B259,운송비!$A$1:$T$478,8,0)</f>
        <v>이상호</v>
      </c>
      <c r="G259" s="112">
        <f>VLOOKUP($B259,구매현황!$A$4:$B$10000,2,0)</f>
        <v>181800</v>
      </c>
      <c r="H259" s="63">
        <f>VLOOKUP($B259,운송비현황!$A$4:$E$8669,2,0)</f>
        <v>14000</v>
      </c>
      <c r="I259" s="63">
        <f>VLOOKUP($B259,운송비현황!$A$4:$E$8669,3,0)</f>
        <v>1</v>
      </c>
      <c r="J259" s="63">
        <f>VLOOKUP($B259,운송비현황!$A$4:$E$8669,4,0)</f>
        <v>209720</v>
      </c>
      <c r="K259" s="63">
        <f>VLOOKUP($B259,운송비현황!$A$4:$E$8669,5,0)</f>
        <v>0</v>
      </c>
      <c r="L259" s="69">
        <v>0</v>
      </c>
      <c r="M259" s="103">
        <f t="shared" si="18"/>
        <v>39152</v>
      </c>
      <c r="N259" s="103">
        <f t="shared" si="19"/>
        <v>430672</v>
      </c>
      <c r="O259" s="107" t="str">
        <f t="shared" si="20"/>
        <v>10%</v>
      </c>
      <c r="Q259"/>
    </row>
    <row r="260" spans="1:17" s="84" customFormat="1">
      <c r="A260" s="86" t="str">
        <f t="shared" si="8"/>
        <v>SK온</v>
      </c>
      <c r="B260" s="164" t="s">
        <v>10362</v>
      </c>
      <c r="C260" s="70" t="str">
        <f>VLOOKUP($B260,운송비!$A$1:$T$478,3,0)</f>
        <v>SK온</v>
      </c>
      <c r="D260" s="70" t="str">
        <f>VLOOKUP($B260,운송비!$A$1:$T$478,5,0)</f>
        <v>도서</v>
      </c>
      <c r="E260" s="70" t="str">
        <f>VLOOKUP($B260,운송비!$A$1:$T$478,7,0)</f>
        <v>중국</v>
      </c>
      <c r="F260" s="70" t="str">
        <f>VLOOKUP($B260,운송비!$A$1:$T$478,8,0)</f>
        <v>한형근</v>
      </c>
      <c r="G260" s="112">
        <f>VLOOKUP($B260,구매현황!$A$4:$B$10000,2,0)</f>
        <v>235800</v>
      </c>
      <c r="H260" s="63">
        <f>VLOOKUP($B260,운송비현황!$A$4:$E$8669,2,0)</f>
        <v>21000</v>
      </c>
      <c r="I260" s="63">
        <f>VLOOKUP($B260,운송비현황!$A$4:$E$8669,3,0)</f>
        <v>1</v>
      </c>
      <c r="J260" s="63">
        <f>VLOOKUP($B260,운송비현황!$A$4:$E$8669,4,0)</f>
        <v>314580</v>
      </c>
      <c r="K260" s="63">
        <f>VLOOKUP($B260,운송비현황!$A$4:$E$8669,5,0)</f>
        <v>0</v>
      </c>
      <c r="L260" s="69">
        <v>0</v>
      </c>
      <c r="M260" s="103">
        <f t="shared" si="18"/>
        <v>55038</v>
      </c>
      <c r="N260" s="103">
        <f t="shared" si="19"/>
        <v>605418</v>
      </c>
      <c r="O260" s="107" t="str">
        <f t="shared" si="20"/>
        <v>10%</v>
      </c>
      <c r="Q260"/>
    </row>
    <row r="261" spans="1:17" s="84" customFormat="1">
      <c r="A261" s="86" t="str">
        <f t="shared" si="8"/>
        <v>SK온</v>
      </c>
      <c r="B261" s="164" t="s">
        <v>10363</v>
      </c>
      <c r="C261" s="70" t="str">
        <f>VLOOKUP($B261,운송비!$A$1:$T$478,3,0)</f>
        <v>SK온</v>
      </c>
      <c r="D261" s="70" t="str">
        <f>VLOOKUP($B261,운송비!$A$1:$T$478,5,0)</f>
        <v>도서</v>
      </c>
      <c r="E261" s="70" t="str">
        <f>VLOOKUP($B261,운송비!$A$1:$T$478,7,0)</f>
        <v>헝가리</v>
      </c>
      <c r="F261" s="70" t="str">
        <f>VLOOKUP($B261,운송비!$A$1:$T$478,8,0)</f>
        <v>김욱경</v>
      </c>
      <c r="G261" s="112">
        <f>VLOOKUP($B261,구매현황!$A$4:$B$10000,2,0)</f>
        <v>81900</v>
      </c>
      <c r="H261" s="63">
        <f>VLOOKUP($B261,운송비현황!$A$4:$E$8669,2,0)</f>
        <v>3000</v>
      </c>
      <c r="I261" s="63">
        <f>VLOOKUP($B261,운송비현황!$A$4:$E$8669,3,0)</f>
        <v>1</v>
      </c>
      <c r="J261" s="63">
        <f>VLOOKUP($B261,운송비현황!$A$4:$E$8669,4,0)</f>
        <v>109150</v>
      </c>
      <c r="K261" s="63">
        <f>VLOOKUP($B261,운송비현황!$A$4:$E$8669,5,0)</f>
        <v>0</v>
      </c>
      <c r="L261" s="69">
        <v>0</v>
      </c>
      <c r="M261" s="103">
        <f t="shared" si="18"/>
        <v>19105</v>
      </c>
      <c r="N261" s="103">
        <f t="shared" si="19"/>
        <v>210155</v>
      </c>
      <c r="O261" s="107" t="str">
        <f t="shared" si="20"/>
        <v>10%</v>
      </c>
      <c r="Q261"/>
    </row>
    <row r="262" spans="1:17" s="84" customFormat="1">
      <c r="A262" s="86" t="str">
        <f t="shared" si="8"/>
        <v>SK온</v>
      </c>
      <c r="B262" s="164" t="s">
        <v>10364</v>
      </c>
      <c r="C262" s="70" t="str">
        <f>VLOOKUP($B262,운송비!$A$1:$T$478,3,0)</f>
        <v>SK온</v>
      </c>
      <c r="D262" s="70" t="str">
        <f>VLOOKUP($B262,운송비!$A$1:$T$478,5,0)</f>
        <v>도서</v>
      </c>
      <c r="E262" s="70" t="str">
        <f>VLOOKUP($B262,운송비!$A$1:$T$478,7,0)</f>
        <v>중국</v>
      </c>
      <c r="F262" s="70" t="str">
        <f>VLOOKUP($B262,운송비!$A$1:$T$478,8,0)</f>
        <v>박준범</v>
      </c>
      <c r="G262" s="112">
        <f>VLOOKUP($B262,구매현황!$A$4:$B$10000,2,0)</f>
        <v>43200</v>
      </c>
      <c r="H262" s="63">
        <f>VLOOKUP($B262,운송비현황!$A$4:$E$8669,2,0)</f>
        <v>10000</v>
      </c>
      <c r="I262" s="63">
        <f>VLOOKUP($B262,운송비현황!$A$4:$E$8669,3,0)</f>
        <v>1</v>
      </c>
      <c r="J262" s="63">
        <f>VLOOKUP($B262,운송비현황!$A$4:$E$8669,4,0)</f>
        <v>149800</v>
      </c>
      <c r="K262" s="63">
        <f>VLOOKUP($B262,운송비현황!$A$4:$E$8669,5,0)</f>
        <v>0</v>
      </c>
      <c r="L262" s="69">
        <v>0</v>
      </c>
      <c r="M262" s="103">
        <f t="shared" si="18"/>
        <v>19300</v>
      </c>
      <c r="N262" s="103">
        <f t="shared" si="19"/>
        <v>212300</v>
      </c>
      <c r="O262" s="107" t="str">
        <f t="shared" si="20"/>
        <v>10%</v>
      </c>
      <c r="Q262"/>
    </row>
    <row r="263" spans="1:17" s="84" customFormat="1">
      <c r="A263" s="86" t="str">
        <f t="shared" si="8"/>
        <v>SK온</v>
      </c>
      <c r="B263" s="164" t="s">
        <v>10365</v>
      </c>
      <c r="C263" s="70" t="str">
        <f>VLOOKUP($B263,운송비!$A$1:$T$478,3,0)</f>
        <v>SK온</v>
      </c>
      <c r="D263" s="70" t="str">
        <f>VLOOKUP($B263,운송비!$A$1:$T$478,5,0)</f>
        <v>도서</v>
      </c>
      <c r="E263" s="70" t="str">
        <f>VLOOKUP($B263,운송비!$A$1:$T$478,7,0)</f>
        <v>중국</v>
      </c>
      <c r="F263" s="70" t="str">
        <f>VLOOKUP($B263,운송비!$A$1:$T$478,8,0)</f>
        <v>김대현</v>
      </c>
      <c r="G263" s="112">
        <f>VLOOKUP($B263,구매현황!$A$4:$B$10000,2,0)</f>
        <v>17820</v>
      </c>
      <c r="H263" s="63">
        <f>VLOOKUP($B263,운송비현황!$A$4:$E$8669,2,0)</f>
        <v>10000</v>
      </c>
      <c r="I263" s="63">
        <f>VLOOKUP($B263,운송비현황!$A$4:$E$8669,3,0)</f>
        <v>1</v>
      </c>
      <c r="J263" s="63">
        <f>VLOOKUP($B263,운송비현황!$A$4:$E$8669,4,0)</f>
        <v>149800</v>
      </c>
      <c r="K263" s="63">
        <f>VLOOKUP($B263,운송비현황!$A$4:$E$8669,5,0)</f>
        <v>0</v>
      </c>
      <c r="L263" s="69">
        <v>0</v>
      </c>
      <c r="M263" s="103">
        <f t="shared" si="18"/>
        <v>16762</v>
      </c>
      <c r="N263" s="103">
        <f t="shared" si="19"/>
        <v>184382</v>
      </c>
      <c r="O263" s="107" t="str">
        <f t="shared" si="20"/>
        <v>10%</v>
      </c>
      <c r="Q263"/>
    </row>
    <row r="264" spans="1:17" s="84" customFormat="1">
      <c r="A264" s="86" t="str">
        <f t="shared" si="8"/>
        <v>SK온</v>
      </c>
      <c r="B264" s="164" t="s">
        <v>10366</v>
      </c>
      <c r="C264" s="70" t="str">
        <f>VLOOKUP($B264,운송비!$A$1:$T$478,3,0)</f>
        <v>SK온</v>
      </c>
      <c r="D264" s="70" t="str">
        <f>VLOOKUP($B264,운송비!$A$1:$T$478,5,0)</f>
        <v>도서</v>
      </c>
      <c r="E264" s="70" t="str">
        <f>VLOOKUP($B264,운송비!$A$1:$T$478,7,0)</f>
        <v>헝가리</v>
      </c>
      <c r="F264" s="70" t="str">
        <f>VLOOKUP($B264,운송비!$A$1:$T$478,8,0)</f>
        <v>김영원</v>
      </c>
      <c r="G264" s="112">
        <f>VLOOKUP($B264,구매현황!$A$4:$B$10000,2,0)</f>
        <v>37800</v>
      </c>
      <c r="H264" s="63">
        <f>VLOOKUP($B264,운송비현황!$A$4:$E$8669,2,0)</f>
        <v>3000</v>
      </c>
      <c r="I264" s="63">
        <f>VLOOKUP($B264,운송비현황!$A$4:$E$8669,3,0)</f>
        <v>1</v>
      </c>
      <c r="J264" s="63">
        <f>VLOOKUP($B264,운송비현황!$A$4:$E$8669,4,0)</f>
        <v>109150</v>
      </c>
      <c r="K264" s="63">
        <f>VLOOKUP($B264,운송비현황!$A$4:$E$8669,5,0)</f>
        <v>0</v>
      </c>
      <c r="L264" s="69">
        <v>0</v>
      </c>
      <c r="M264" s="103">
        <f t="shared" si="18"/>
        <v>14695</v>
      </c>
      <c r="N264" s="103">
        <f t="shared" si="19"/>
        <v>161645</v>
      </c>
      <c r="O264" s="107" t="str">
        <f t="shared" si="20"/>
        <v>10%</v>
      </c>
      <c r="Q264"/>
    </row>
    <row r="265" spans="1:17" s="84" customFormat="1">
      <c r="A265" s="86" t="str">
        <f t="shared" si="8"/>
        <v>SK아이이테크놀로지</v>
      </c>
      <c r="B265" s="164" t="s">
        <v>10367</v>
      </c>
      <c r="C265" s="70" t="str">
        <f>VLOOKUP($B265,운송비!$A$1:$T$478,3,0)</f>
        <v>SK아이이테크놀로지</v>
      </c>
      <c r="D265" s="70" t="str">
        <f>VLOOKUP($B265,운송비!$A$1:$T$478,5,0)</f>
        <v>도서</v>
      </c>
      <c r="E265" s="70" t="str">
        <f>VLOOKUP($B265,운송비!$A$1:$T$478,7,0)</f>
        <v>중국</v>
      </c>
      <c r="F265" s="70" t="str">
        <f>VLOOKUP($B265,운송비!$A$1:$T$478,8,0)</f>
        <v>장철수</v>
      </c>
      <c r="G265" s="112">
        <f>VLOOKUP($B265,구매현황!$A$4:$B$10000,2,0)</f>
        <v>225180</v>
      </c>
      <c r="H265" s="63">
        <f>VLOOKUP($B265,운송비현황!$A$4:$E$8669,2,0)</f>
        <v>20000</v>
      </c>
      <c r="I265" s="63">
        <f>VLOOKUP($B265,운송비현황!$A$4:$E$8669,3,0)</f>
        <v>1</v>
      </c>
      <c r="J265" s="63">
        <f>VLOOKUP($B265,운송비현황!$A$4:$E$8669,4,0)</f>
        <v>299600</v>
      </c>
      <c r="K265" s="63">
        <f>VLOOKUP($B265,운송비현황!$A$4:$E$8669,5,0)</f>
        <v>0</v>
      </c>
      <c r="L265" s="69">
        <v>0</v>
      </c>
      <c r="M265" s="103">
        <f t="shared" si="18"/>
        <v>52478</v>
      </c>
      <c r="N265" s="103">
        <f t="shared" si="19"/>
        <v>577258</v>
      </c>
      <c r="O265" s="107" t="str">
        <f t="shared" si="20"/>
        <v>10%</v>
      </c>
      <c r="Q265"/>
    </row>
    <row r="266" spans="1:17" s="84" customFormat="1">
      <c r="A266" s="86" t="str">
        <f t="shared" si="8"/>
        <v>SK온</v>
      </c>
      <c r="B266" s="164" t="s">
        <v>10368</v>
      </c>
      <c r="C266" s="70" t="str">
        <f>VLOOKUP($B266,운송비!$A$1:$T$478,3,0)</f>
        <v>SK온</v>
      </c>
      <c r="D266" s="70" t="str">
        <f>VLOOKUP($B266,운송비!$A$1:$T$478,5,0)</f>
        <v>도서</v>
      </c>
      <c r="E266" s="70" t="str">
        <f>VLOOKUP($B266,운송비!$A$1:$T$478,7,0)</f>
        <v>중국</v>
      </c>
      <c r="F266" s="70" t="str">
        <f>VLOOKUP($B266,운송비!$A$1:$T$478,8,0)</f>
        <v>고형민</v>
      </c>
      <c r="G266" s="112">
        <f>VLOOKUP($B266,구매현황!$A$4:$B$10000,2,0)</f>
        <v>16200</v>
      </c>
      <c r="H266" s="63">
        <f>VLOOKUP($B266,운송비현황!$A$4:$E$8669,2,0)</f>
        <v>10000</v>
      </c>
      <c r="I266" s="63">
        <f>VLOOKUP($B266,운송비현황!$A$4:$E$8669,3,0)</f>
        <v>1</v>
      </c>
      <c r="J266" s="63">
        <f>VLOOKUP($B266,운송비현황!$A$4:$E$8669,4,0)</f>
        <v>149800</v>
      </c>
      <c r="K266" s="63">
        <f>VLOOKUP($B266,운송비현황!$A$4:$E$8669,5,0)</f>
        <v>0</v>
      </c>
      <c r="L266" s="69">
        <v>0</v>
      </c>
      <c r="M266" s="103">
        <f t="shared" si="18"/>
        <v>16600</v>
      </c>
      <c r="N266" s="103">
        <f t="shared" si="19"/>
        <v>182600</v>
      </c>
      <c r="O266" s="107" t="str">
        <f t="shared" si="20"/>
        <v>10%</v>
      </c>
      <c r="Q266"/>
    </row>
    <row r="267" spans="1:17" s="84" customFormat="1">
      <c r="A267" s="86" t="str">
        <f t="shared" si="8"/>
        <v>SK에너지</v>
      </c>
      <c r="B267" s="164" t="s">
        <v>10369</v>
      </c>
      <c r="C267" s="70" t="str">
        <f>VLOOKUP($B267,운송비!$A$1:$T$478,3,0)</f>
        <v>SK에너지</v>
      </c>
      <c r="D267" s="70" t="str">
        <f>VLOOKUP($B267,운송비!$A$1:$T$478,5,0)</f>
        <v>도서</v>
      </c>
      <c r="E267" s="70" t="str">
        <f>VLOOKUP($B267,운송비!$A$1:$T$478,7,0)</f>
        <v>베트남</v>
      </c>
      <c r="F267" s="70" t="str">
        <f>VLOOKUP($B267,운송비!$A$1:$T$478,8,0)</f>
        <v>박재현</v>
      </c>
      <c r="G267" s="112">
        <f>VLOOKUP($B267,구매현황!$A$4:$B$10000,2,0)</f>
        <v>54900</v>
      </c>
      <c r="H267" s="63">
        <f>VLOOKUP($B267,운송비현황!$A$4:$E$8669,2,0)</f>
        <v>12000</v>
      </c>
      <c r="I267" s="63">
        <f>VLOOKUP($B267,운송비현황!$A$4:$E$8669,3,0)</f>
        <v>1</v>
      </c>
      <c r="J267" s="63">
        <f>VLOOKUP($B267,운송비현황!$A$4:$E$8669,4,0)</f>
        <v>167760</v>
      </c>
      <c r="K267" s="63">
        <f>VLOOKUP($B267,운송비현황!$A$4:$E$8669,5,0)</f>
        <v>0</v>
      </c>
      <c r="L267" s="69">
        <v>0</v>
      </c>
      <c r="M267" s="103">
        <f t="shared" si="18"/>
        <v>22266</v>
      </c>
      <c r="N267" s="103">
        <f t="shared" si="19"/>
        <v>244926</v>
      </c>
      <c r="O267" s="107" t="str">
        <f t="shared" si="20"/>
        <v>10%</v>
      </c>
      <c r="Q267"/>
    </row>
    <row r="268" spans="1:17" s="84" customFormat="1">
      <c r="A268" s="86" t="str">
        <f t="shared" si="8"/>
        <v>SK온</v>
      </c>
      <c r="B268" s="164" t="s">
        <v>10370</v>
      </c>
      <c r="C268" s="70" t="str">
        <f>VLOOKUP($B268,운송비!$A$1:$T$478,3,0)</f>
        <v>SK온</v>
      </c>
      <c r="D268" s="70" t="str">
        <f>VLOOKUP($B268,운송비!$A$1:$T$478,5,0)</f>
        <v>도서</v>
      </c>
      <c r="E268" s="70" t="str">
        <f>VLOOKUP($B268,운송비!$A$1:$T$478,7,0)</f>
        <v>중국</v>
      </c>
      <c r="F268" s="70" t="str">
        <f>VLOOKUP($B268,운송비!$A$1:$T$478,8,0)</f>
        <v>추정국</v>
      </c>
      <c r="G268" s="112">
        <f>VLOOKUP($B268,구매현황!$A$4:$B$10000,2,0)</f>
        <v>185670</v>
      </c>
      <c r="H268" s="63">
        <f>VLOOKUP($B268,운송비현황!$A$4:$E$8669,2,0)</f>
        <v>17000</v>
      </c>
      <c r="I268" s="63">
        <f>VLOOKUP($B268,운송비현황!$A$4:$E$8669,3,0)</f>
        <v>1</v>
      </c>
      <c r="J268" s="63">
        <f>VLOOKUP($B268,운송비현황!$A$4:$E$8669,4,0)</f>
        <v>254660</v>
      </c>
      <c r="K268" s="63">
        <f>VLOOKUP($B268,운송비현황!$A$4:$E$8669,5,0)</f>
        <v>0</v>
      </c>
      <c r="L268" s="69">
        <v>0</v>
      </c>
      <c r="M268" s="103">
        <f t="shared" si="18"/>
        <v>44033</v>
      </c>
      <c r="N268" s="103">
        <f t="shared" si="19"/>
        <v>484363</v>
      </c>
      <c r="O268" s="107" t="str">
        <f t="shared" si="20"/>
        <v>10%</v>
      </c>
      <c r="Q268"/>
    </row>
    <row r="269" spans="1:17" s="84" customFormat="1">
      <c r="A269" s="86" t="str">
        <f t="shared" si="8"/>
        <v>SK아이이테크놀로지</v>
      </c>
      <c r="B269" s="164" t="s">
        <v>10371</v>
      </c>
      <c r="C269" s="70" t="str">
        <f>VLOOKUP($B269,운송비!$A$1:$T$478,3,0)</f>
        <v>SK아이이테크놀로지</v>
      </c>
      <c r="D269" s="70" t="str">
        <f>VLOOKUP($B269,운송비!$A$1:$T$478,5,0)</f>
        <v>도서</v>
      </c>
      <c r="E269" s="70" t="str">
        <f>VLOOKUP($B269,운송비!$A$1:$T$478,7,0)</f>
        <v>중국</v>
      </c>
      <c r="F269" s="70" t="str">
        <f>VLOOKUP($B269,운송비!$A$1:$T$478,8,0)</f>
        <v>구태형</v>
      </c>
      <c r="G269" s="112">
        <f>VLOOKUP($B269,구매현황!$A$4:$B$10000,2,0)</f>
        <v>273240</v>
      </c>
      <c r="H269" s="63">
        <f>VLOOKUP($B269,운송비현황!$A$4:$E$8669,2,0)</f>
        <v>18000</v>
      </c>
      <c r="I269" s="63">
        <f>VLOOKUP($B269,운송비현황!$A$4:$E$8669,3,0)</f>
        <v>1</v>
      </c>
      <c r="J269" s="63">
        <f>VLOOKUP($B269,운송비현황!$A$4:$E$8669,4,0)</f>
        <v>269640</v>
      </c>
      <c r="K269" s="63">
        <f>VLOOKUP($B269,운송비현황!$A$4:$E$8669,5,0)</f>
        <v>0</v>
      </c>
      <c r="L269" s="69">
        <v>0</v>
      </c>
      <c r="M269" s="103">
        <f t="shared" si="18"/>
        <v>54288</v>
      </c>
      <c r="N269" s="103">
        <f t="shared" si="19"/>
        <v>597168</v>
      </c>
      <c r="O269" s="107" t="str">
        <f t="shared" si="20"/>
        <v>10%</v>
      </c>
      <c r="Q269"/>
    </row>
    <row r="270" spans="1:17" s="84" customFormat="1">
      <c r="A270" s="86" t="str">
        <f t="shared" si="8"/>
        <v>현대건설기계</v>
      </c>
      <c r="B270" s="164" t="s">
        <v>10372</v>
      </c>
      <c r="C270" s="70" t="str">
        <f>VLOOKUP($B270,운송비!$A$1:$T$478,3,0)</f>
        <v>현대건설기계</v>
      </c>
      <c r="D270" s="70" t="str">
        <f>VLOOKUP($B270,운송비!$A$1:$T$478,5,0)</f>
        <v>일반상품</v>
      </c>
      <c r="E270" s="70" t="str">
        <f>VLOOKUP($B270,운송비!$A$1:$T$478,7,0)</f>
        <v>중국</v>
      </c>
      <c r="F270" s="70" t="str">
        <f>VLOOKUP($B270,운송비!$A$1:$T$478,8,0)</f>
        <v>이동훈</v>
      </c>
      <c r="G270" s="112">
        <f>VLOOKUP($B270,구매현황!$A$4:$B$10000,2,0)</f>
        <v>61760</v>
      </c>
      <c r="H270" s="63">
        <f>VLOOKUP($B270,운송비현황!$A$4:$E$8669,2,0)</f>
        <v>12000</v>
      </c>
      <c r="I270" s="63">
        <f>VLOOKUP($B270,운송비현황!$A$4:$E$8669,3,0)</f>
        <v>2</v>
      </c>
      <c r="J270" s="63">
        <f>VLOOKUP($B270,운송비현황!$A$4:$E$8669,4,0)</f>
        <v>179760</v>
      </c>
      <c r="K270" s="63">
        <f>VLOOKUP($B270,운송비현황!$A$4:$E$8669,5,0)</f>
        <v>0</v>
      </c>
      <c r="L270" s="69">
        <v>0</v>
      </c>
      <c r="M270" s="103">
        <f t="shared" si="18"/>
        <v>24152</v>
      </c>
      <c r="N270" s="103">
        <f t="shared" si="19"/>
        <v>265672</v>
      </c>
      <c r="O270" s="107" t="str">
        <f t="shared" si="20"/>
        <v>10%</v>
      </c>
      <c r="Q270"/>
    </row>
    <row r="271" spans="1:17" s="84" customFormat="1">
      <c r="A271" s="86" t="str">
        <f t="shared" si="8"/>
        <v>LX인터내셔널</v>
      </c>
      <c r="B271" s="164" t="s">
        <v>10373</v>
      </c>
      <c r="C271" s="70" t="str">
        <f>VLOOKUP($B271,운송비!$A$1:$T$478,3,0)</f>
        <v>LX인터내셔널</v>
      </c>
      <c r="D271" s="70" t="str">
        <f>VLOOKUP($B271,운송비!$A$1:$T$478,5,0)</f>
        <v>일반상품</v>
      </c>
      <c r="E271" s="70" t="str">
        <f>VLOOKUP($B271,운송비!$A$1:$T$478,7,0)</f>
        <v>인도네시아</v>
      </c>
      <c r="F271" s="70" t="str">
        <f>VLOOKUP($B271,운송비!$A$1:$T$478,8,0)</f>
        <v>홍장표</v>
      </c>
      <c r="G271" s="112">
        <f>VLOOKUP($B271,구매현황!$A$4:$B$10000,2,0)</f>
        <v>299959</v>
      </c>
      <c r="H271" s="63">
        <f>VLOOKUP($B271,운송비현황!$A$4:$E$8669,2,0)</f>
        <v>42000</v>
      </c>
      <c r="I271" s="63">
        <f>VLOOKUP($B271,운송비현황!$A$4:$E$8669,3,0)</f>
        <v>5</v>
      </c>
      <c r="J271" s="63">
        <f>VLOOKUP($B271,운송비현황!$A$4:$E$8669,4,0)</f>
        <v>944160</v>
      </c>
      <c r="K271" s="63">
        <f>VLOOKUP($B271,운송비현황!$A$4:$E$8669,5,0)</f>
        <v>0</v>
      </c>
      <c r="L271" s="69">
        <v>0</v>
      </c>
      <c r="M271" s="103">
        <f t="shared" si="18"/>
        <v>124412</v>
      </c>
      <c r="N271" s="103">
        <f t="shared" si="19"/>
        <v>1368531</v>
      </c>
      <c r="O271" s="107" t="str">
        <f t="shared" si="20"/>
        <v>10%</v>
      </c>
      <c r="Q271"/>
    </row>
    <row r="272" spans="1:17" s="84" customFormat="1">
      <c r="A272" s="86" t="str">
        <f t="shared" si="8"/>
        <v>현대건설기계</v>
      </c>
      <c r="B272" s="164" t="s">
        <v>10374</v>
      </c>
      <c r="C272" s="70" t="str">
        <f>VLOOKUP($B272,운송비!$A$1:$T$478,3,0)</f>
        <v>현대건설기계</v>
      </c>
      <c r="D272" s="70" t="str">
        <f>VLOOKUP($B272,운송비!$A$1:$T$478,5,0)</f>
        <v>일반상품</v>
      </c>
      <c r="E272" s="70" t="str">
        <f>VLOOKUP($B272,운송비!$A$1:$T$478,7,0)</f>
        <v>중국</v>
      </c>
      <c r="F272" s="70" t="str">
        <f>VLOOKUP($B272,운송비!$A$1:$T$478,8,0)</f>
        <v>최정욱</v>
      </c>
      <c r="G272" s="112">
        <f>VLOOKUP($B272,구매현황!$A$4:$B$10000,2,0)</f>
        <v>125520</v>
      </c>
      <c r="H272" s="63">
        <f>VLOOKUP($B272,운송비현황!$A$4:$E$8669,2,0)</f>
        <v>29000</v>
      </c>
      <c r="I272" s="63">
        <f>VLOOKUP($B272,운송비현황!$A$4:$E$8669,3,0)</f>
        <v>3</v>
      </c>
      <c r="J272" s="63">
        <f>VLOOKUP($B272,운송비현황!$A$4:$E$8669,4,0)</f>
        <v>434420</v>
      </c>
      <c r="K272" s="63">
        <f>VLOOKUP($B272,운송비현황!$A$4:$E$8669,5,0)</f>
        <v>0</v>
      </c>
      <c r="L272" s="69">
        <v>0</v>
      </c>
      <c r="M272" s="103">
        <f t="shared" si="18"/>
        <v>55994</v>
      </c>
      <c r="N272" s="103">
        <f t="shared" si="19"/>
        <v>615934</v>
      </c>
      <c r="O272" s="107" t="str">
        <f t="shared" si="20"/>
        <v>10%</v>
      </c>
      <c r="Q272"/>
    </row>
    <row r="273" spans="1:17" s="84" customFormat="1">
      <c r="A273" s="86" t="str">
        <f t="shared" si="8"/>
        <v>현대건설기계</v>
      </c>
      <c r="B273" s="164" t="s">
        <v>10375</v>
      </c>
      <c r="C273" s="70" t="str">
        <f>VLOOKUP($B273,운송비!$A$1:$T$478,3,0)</f>
        <v>현대건설기계</v>
      </c>
      <c r="D273" s="70" t="str">
        <f>VLOOKUP($B273,운송비!$A$1:$T$478,5,0)</f>
        <v>일반상품</v>
      </c>
      <c r="E273" s="70" t="str">
        <f>VLOOKUP($B273,운송비!$A$1:$T$478,7,0)</f>
        <v>태국</v>
      </c>
      <c r="F273" s="70" t="str">
        <f>VLOOKUP($B273,운송비!$A$1:$T$478,8,0)</f>
        <v>김선혁</v>
      </c>
      <c r="G273" s="112">
        <f>VLOOKUP($B273,구매현황!$A$4:$B$10000,2,0)</f>
        <v>439214</v>
      </c>
      <c r="H273" s="63">
        <f>VLOOKUP($B273,운송비현황!$A$4:$E$8669,2,0)</f>
        <v>64000</v>
      </c>
      <c r="I273" s="63">
        <f>VLOOKUP($B273,운송비현황!$A$4:$E$8669,3,0)</f>
        <v>8</v>
      </c>
      <c r="J273" s="63">
        <f>VLOOKUP($B273,운송비현황!$A$4:$E$8669,4,0)</f>
        <v>1258220</v>
      </c>
      <c r="K273" s="63">
        <f>VLOOKUP($B273,운송비현황!$A$4:$E$8669,5,0)</f>
        <v>0</v>
      </c>
      <c r="L273" s="69">
        <v>0</v>
      </c>
      <c r="M273" s="103">
        <f t="shared" si="18"/>
        <v>169743</v>
      </c>
      <c r="N273" s="103">
        <f t="shared" si="19"/>
        <v>1867177</v>
      </c>
      <c r="O273" s="107" t="str">
        <f t="shared" si="20"/>
        <v>10%</v>
      </c>
      <c r="Q273"/>
    </row>
    <row r="274" spans="1:17" s="84" customFormat="1">
      <c r="A274" s="86" t="str">
        <f t="shared" si="8"/>
        <v>현대중공업</v>
      </c>
      <c r="B274" s="164" t="s">
        <v>10376</v>
      </c>
      <c r="C274" s="70" t="str">
        <f>VLOOKUP($B274,운송비!$A$1:$T$478,3,0)</f>
        <v>현대중공업</v>
      </c>
      <c r="D274" s="70" t="str">
        <f>VLOOKUP($B274,운송비!$A$1:$T$478,5,0)</f>
        <v>일반상품</v>
      </c>
      <c r="E274" s="70" t="str">
        <f>VLOOKUP($B274,운송비!$A$1:$T$478,7,0)</f>
        <v>노르웨이</v>
      </c>
      <c r="F274" s="70" t="str">
        <f>VLOOKUP($B274,운송비!$A$1:$T$478,8,0)</f>
        <v>김광우</v>
      </c>
      <c r="G274" s="112">
        <f>VLOOKUP($B274,구매현황!$A$4:$B$10000,2,0)</f>
        <v>257353</v>
      </c>
      <c r="H274" s="63">
        <f>VLOOKUP($B274,운송비현황!$A$4:$E$8669,2,0)</f>
        <v>37275</v>
      </c>
      <c r="I274" s="63">
        <f>VLOOKUP($B274,운송비현황!$A$4:$E$8669,3,0)</f>
        <v>4</v>
      </c>
      <c r="J274" s="63">
        <f>VLOOKUP($B274,운송비현황!$A$4:$E$8669,4,0)</f>
        <v>661500</v>
      </c>
      <c r="K274" s="63">
        <f>VLOOKUP($B274,운송비현황!$A$4:$E$8669,5,0)</f>
        <v>40000</v>
      </c>
      <c r="L274" s="69">
        <v>0</v>
      </c>
      <c r="M274" s="103">
        <f t="shared" si="18"/>
        <v>95885</v>
      </c>
      <c r="N274" s="103">
        <f t="shared" si="19"/>
        <v>1054738</v>
      </c>
      <c r="O274" s="107" t="str">
        <f t="shared" si="20"/>
        <v>10%</v>
      </c>
      <c r="Q274"/>
    </row>
    <row r="275" spans="1:17" s="84" customFormat="1">
      <c r="A275" s="86" t="str">
        <f t="shared" si="8"/>
        <v>LX인터내셔널</v>
      </c>
      <c r="B275" s="164" t="s">
        <v>10377</v>
      </c>
      <c r="C275" s="70" t="str">
        <f>VLOOKUP($B275,운송비!$A$1:$T$478,3,0)</f>
        <v>LX인터내셔널</v>
      </c>
      <c r="D275" s="70" t="str">
        <f>VLOOKUP($B275,운송비!$A$1:$T$478,5,0)</f>
        <v>일반상품</v>
      </c>
      <c r="E275" s="70" t="str">
        <f>VLOOKUP($B275,운송비!$A$1:$T$478,7,0)</f>
        <v>인도네시아</v>
      </c>
      <c r="F275" s="70" t="str">
        <f>VLOOKUP($B275,운송비!$A$1:$T$478,8,0)</f>
        <v>김호민</v>
      </c>
      <c r="G275" s="112">
        <f>VLOOKUP($B275,구매현황!$A$4:$B$10000,2,0)</f>
        <v>253940</v>
      </c>
      <c r="H275" s="63">
        <f>VLOOKUP($B275,운송비현황!$A$4:$E$8669,2,0)</f>
        <v>12000</v>
      </c>
      <c r="I275" s="63">
        <f>VLOOKUP($B275,운송비현황!$A$4:$E$8669,3,0)</f>
        <v>2</v>
      </c>
      <c r="J275" s="63">
        <f>VLOOKUP($B275,운송비현황!$A$4:$E$8669,4,0)</f>
        <v>269760</v>
      </c>
      <c r="K275" s="63">
        <f>VLOOKUP($B275,운송비현황!$A$4:$E$8669,5,0)</f>
        <v>0</v>
      </c>
      <c r="L275" s="69">
        <v>0</v>
      </c>
      <c r="M275" s="103">
        <f t="shared" si="18"/>
        <v>52370</v>
      </c>
      <c r="N275" s="103">
        <f t="shared" si="19"/>
        <v>576070</v>
      </c>
      <c r="O275" s="107" t="str">
        <f t="shared" si="20"/>
        <v>10%</v>
      </c>
      <c r="Q275"/>
    </row>
    <row r="276" spans="1:17" s="84" customFormat="1">
      <c r="A276" s="86" t="str">
        <f t="shared" si="8"/>
        <v>현대건설기계</v>
      </c>
      <c r="B276" s="164" t="s">
        <v>10378</v>
      </c>
      <c r="C276" s="70" t="str">
        <f>VLOOKUP($B276,운송비!$A$1:$T$478,3,0)</f>
        <v>현대건설기계</v>
      </c>
      <c r="D276" s="70" t="str">
        <f>VLOOKUP($B276,운송비!$A$1:$T$478,5,0)</f>
        <v>일반상품</v>
      </c>
      <c r="E276" s="70" t="str">
        <f>VLOOKUP($B276,운송비!$A$1:$T$478,7,0)</f>
        <v>인도</v>
      </c>
      <c r="F276" s="70" t="str">
        <f>VLOOKUP($B276,운송비!$A$1:$T$478,8,0)</f>
        <v>김필진</v>
      </c>
      <c r="G276" s="112">
        <f>VLOOKUP($B276,구매현황!$A$4:$B$10000,2,0)</f>
        <v>352631</v>
      </c>
      <c r="H276" s="63">
        <f>VLOOKUP($B276,운송비현황!$A$4:$E$8669,2,0)</f>
        <v>65000</v>
      </c>
      <c r="I276" s="63">
        <f>VLOOKUP($B276,운송비현황!$A$4:$E$8669,3,0)</f>
        <v>8</v>
      </c>
      <c r="J276" s="63">
        <f>VLOOKUP($B276,운송비현황!$A$4:$E$8669,4,0)</f>
        <v>1386750</v>
      </c>
      <c r="K276" s="63">
        <f>VLOOKUP($B276,운송비현황!$A$4:$E$8669,5,0)</f>
        <v>30000</v>
      </c>
      <c r="L276" s="69">
        <v>0</v>
      </c>
      <c r="M276" s="103">
        <f t="shared" si="18"/>
        <v>176938</v>
      </c>
      <c r="N276" s="103">
        <f t="shared" si="19"/>
        <v>1946319</v>
      </c>
      <c r="O276" s="107" t="str">
        <f t="shared" si="20"/>
        <v>10%</v>
      </c>
      <c r="Q276"/>
    </row>
    <row r="277" spans="1:17" s="84" customFormat="1">
      <c r="A277" s="86" t="str">
        <f t="shared" si="8"/>
        <v>SK피유코어</v>
      </c>
      <c r="B277" s="164" t="s">
        <v>10379</v>
      </c>
      <c r="C277" s="70" t="str">
        <f>VLOOKUP($B277,운송비!$A$1:$T$478,3,0)</f>
        <v>SK피유코어</v>
      </c>
      <c r="D277" s="70" t="str">
        <f>VLOOKUP($B277,운송비!$A$1:$T$478,5,0)</f>
        <v>일반상품</v>
      </c>
      <c r="E277" s="70" t="str">
        <f>VLOOKUP($B277,운송비!$A$1:$T$478,7,0)</f>
        <v>인도</v>
      </c>
      <c r="F277" s="70" t="str">
        <f>VLOOKUP($B277,운송비!$A$1:$T$478,8,0)</f>
        <v>서호석</v>
      </c>
      <c r="G277" s="112">
        <f>VLOOKUP($B277,구매현황!$A$4:$B$10000,2,0)</f>
        <v>203610</v>
      </c>
      <c r="H277" s="63">
        <f>VLOOKUP($B277,운송비현황!$A$4:$E$8669,2,0)</f>
        <v>35000</v>
      </c>
      <c r="I277" s="63">
        <f>VLOOKUP($B277,운송비현황!$A$4:$E$8669,3,0)</f>
        <v>3</v>
      </c>
      <c r="J277" s="63">
        <f>VLOOKUP($B277,운송비현황!$A$4:$E$8669,4,0)</f>
        <v>744750</v>
      </c>
      <c r="K277" s="63">
        <f>VLOOKUP($B277,운송비현황!$A$4:$E$8669,5,0)</f>
        <v>0</v>
      </c>
      <c r="L277" s="69">
        <v>0</v>
      </c>
      <c r="M277" s="103">
        <f t="shared" si="18"/>
        <v>94836</v>
      </c>
      <c r="N277" s="103">
        <f t="shared" si="19"/>
        <v>1043196</v>
      </c>
      <c r="O277" s="107" t="str">
        <f t="shared" si="20"/>
        <v>10%</v>
      </c>
      <c r="Q277"/>
    </row>
    <row r="278" spans="1:17" s="84" customFormat="1">
      <c r="A278" s="86" t="str">
        <f t="shared" si="8"/>
        <v>LX인터내셔널</v>
      </c>
      <c r="B278" s="164" t="s">
        <v>10380</v>
      </c>
      <c r="C278" s="70" t="str">
        <f>VLOOKUP($B278,운송비!$A$1:$T$478,3,0)</f>
        <v>LX인터내셔널</v>
      </c>
      <c r="D278" s="70" t="str">
        <f>VLOOKUP($B278,운송비!$A$1:$T$478,5,0)</f>
        <v>일반상품</v>
      </c>
      <c r="E278" s="70" t="str">
        <f>VLOOKUP($B278,운송비!$A$1:$T$478,7,0)</f>
        <v>중국</v>
      </c>
      <c r="F278" s="70" t="str">
        <f>VLOOKUP($B278,운송비!$A$1:$T$478,8,0)</f>
        <v>김형동</v>
      </c>
      <c r="G278" s="112">
        <f>VLOOKUP($B278,구매현황!$A$4:$B$10000,2,0)</f>
        <v>299746</v>
      </c>
      <c r="H278" s="63">
        <f>VLOOKUP($B278,운송비현황!$A$4:$E$8669,2,0)</f>
        <v>44000</v>
      </c>
      <c r="I278" s="63">
        <f>VLOOKUP($B278,운송비현황!$A$4:$E$8669,3,0)</f>
        <v>6</v>
      </c>
      <c r="J278" s="63">
        <f>VLOOKUP($B278,운송비현황!$A$4:$E$8669,4,0)</f>
        <v>659120</v>
      </c>
      <c r="K278" s="63">
        <f>VLOOKUP($B278,운송비현황!$A$4:$E$8669,5,0)</f>
        <v>0</v>
      </c>
      <c r="L278" s="69">
        <v>0</v>
      </c>
      <c r="M278" s="103">
        <f t="shared" si="18"/>
        <v>95887</v>
      </c>
      <c r="N278" s="103">
        <f t="shared" si="19"/>
        <v>1054753</v>
      </c>
      <c r="O278" s="107" t="str">
        <f t="shared" si="20"/>
        <v>10%</v>
      </c>
      <c r="Q278"/>
    </row>
    <row r="279" spans="1:17" s="84" customFormat="1">
      <c r="A279" s="86" t="str">
        <f t="shared" si="8"/>
        <v>삼성전자_인재개발원</v>
      </c>
      <c r="B279" s="164" t="s">
        <v>10381</v>
      </c>
      <c r="C279" s="70" t="str">
        <f>VLOOKUP($B279,운송비!$A$1:$T$478,3,0)</f>
        <v>삼성전자_인재개발원</v>
      </c>
      <c r="D279" s="70" t="str">
        <f>VLOOKUP($B279,운송비!$A$1:$T$478,5,0)</f>
        <v>일반상품</v>
      </c>
      <c r="E279" s="70" t="str">
        <f>VLOOKUP($B279,운송비!$A$1:$T$478,7,0)</f>
        <v>인도</v>
      </c>
      <c r="F279" s="70" t="str">
        <f>VLOOKUP($B279,운송비!$A$1:$T$478,8,0)</f>
        <v>김태완</v>
      </c>
      <c r="G279" s="112">
        <f>VLOOKUP($B279,구매현황!$A$4:$B$10000,2,0)</f>
        <v>999473</v>
      </c>
      <c r="H279" s="63">
        <f>VLOOKUP($B279,운송비현황!$A$4:$E$8669,2,0)</f>
        <v>178000</v>
      </c>
      <c r="I279" s="63">
        <f>VLOOKUP($B279,운송비현황!$A$4:$E$8669,3,0)</f>
        <v>19</v>
      </c>
      <c r="J279" s="63">
        <f>VLOOKUP($B279,운송비현황!$A$4:$E$8669,4,0)</f>
        <v>3708900</v>
      </c>
      <c r="K279" s="63">
        <f>VLOOKUP($B279,운송비현황!$A$4:$E$8669,5,0)</f>
        <v>70000</v>
      </c>
      <c r="L279" s="69">
        <v>0</v>
      </c>
      <c r="M279" s="103">
        <f t="shared" si="18"/>
        <v>238919</v>
      </c>
      <c r="N279" s="103">
        <f t="shared" si="19"/>
        <v>5017292</v>
      </c>
      <c r="O279" s="107" t="str">
        <f t="shared" si="20"/>
        <v>5%</v>
      </c>
      <c r="Q279"/>
    </row>
    <row r="280" spans="1:17" s="84" customFormat="1">
      <c r="A280" s="86" t="str">
        <f t="shared" si="8"/>
        <v>LX인터내셔널</v>
      </c>
      <c r="B280" s="164" t="s">
        <v>10382</v>
      </c>
      <c r="C280" s="70" t="str">
        <f>VLOOKUP($B280,운송비!$A$1:$T$478,3,0)</f>
        <v>LX인터내셔널</v>
      </c>
      <c r="D280" s="70" t="str">
        <f>VLOOKUP($B280,운송비!$A$1:$T$478,5,0)</f>
        <v>일반상품</v>
      </c>
      <c r="E280" s="70" t="str">
        <f>VLOOKUP($B280,운송비!$A$1:$T$478,7,0)</f>
        <v>인도네시아</v>
      </c>
      <c r="F280" s="70" t="str">
        <f>VLOOKUP($B280,운송비!$A$1:$T$478,8,0)</f>
        <v>이한결</v>
      </c>
      <c r="G280" s="112">
        <f>VLOOKUP($B280,구매현황!$A$4:$B$10000,2,0)</f>
        <v>299500</v>
      </c>
      <c r="H280" s="63">
        <f>VLOOKUP($B280,운송비현황!$A$4:$E$8669,2,0)</f>
        <v>6000</v>
      </c>
      <c r="I280" s="63">
        <f>VLOOKUP($B280,운송비현황!$A$4:$E$8669,3,0)</f>
        <v>1</v>
      </c>
      <c r="J280" s="63">
        <f>VLOOKUP($B280,운송비현황!$A$4:$E$8669,4,0)</f>
        <v>134880</v>
      </c>
      <c r="K280" s="63">
        <f>VLOOKUP($B280,운송비현황!$A$4:$E$8669,5,0)</f>
        <v>0</v>
      </c>
      <c r="L280" s="69">
        <v>0</v>
      </c>
      <c r="M280" s="103">
        <f t="shared" si="18"/>
        <v>43438</v>
      </c>
      <c r="N280" s="103">
        <f t="shared" si="19"/>
        <v>477818</v>
      </c>
      <c r="O280" s="107" t="str">
        <f t="shared" si="20"/>
        <v>10%</v>
      </c>
      <c r="Q280"/>
    </row>
    <row r="281" spans="1:17" s="84" customFormat="1">
      <c r="A281" s="86" t="str">
        <f t="shared" si="8"/>
        <v>현대건설기계</v>
      </c>
      <c r="B281" s="164" t="s">
        <v>10383</v>
      </c>
      <c r="C281" s="70" t="str">
        <f>VLOOKUP($B281,운송비!$A$1:$T$478,3,0)</f>
        <v>현대건설기계</v>
      </c>
      <c r="D281" s="70" t="str">
        <f>VLOOKUP($B281,운송비!$A$1:$T$478,5,0)</f>
        <v>일반상품</v>
      </c>
      <c r="E281" s="70" t="str">
        <f>VLOOKUP($B281,운송비!$A$1:$T$478,7,0)</f>
        <v>벨기에</v>
      </c>
      <c r="F281" s="70" t="str">
        <f>VLOOKUP($B281,운송비!$A$1:$T$478,8,0)</f>
        <v>손근하</v>
      </c>
      <c r="G281" s="112">
        <f>VLOOKUP($B281,구매현황!$A$4:$B$10000,2,0)</f>
        <v>207370</v>
      </c>
      <c r="H281" s="63">
        <f>VLOOKUP($B281,운송비현황!$A$4:$E$8669,2,0)</f>
        <v>30000</v>
      </c>
      <c r="I281" s="63">
        <f>VLOOKUP($B281,운송비현황!$A$4:$E$8669,3,0)</f>
        <v>4</v>
      </c>
      <c r="J281" s="63">
        <f>VLOOKUP($B281,운송비현황!$A$4:$E$8669,4,0)</f>
        <v>709500</v>
      </c>
      <c r="K281" s="63">
        <f>VLOOKUP($B281,운송비현황!$A$4:$E$8669,5,0)</f>
        <v>0</v>
      </c>
      <c r="L281" s="69">
        <v>0</v>
      </c>
      <c r="M281" s="103">
        <f t="shared" si="18"/>
        <v>91687</v>
      </c>
      <c r="N281" s="103">
        <f t="shared" si="19"/>
        <v>1008557</v>
      </c>
      <c r="O281" s="107" t="str">
        <f t="shared" si="20"/>
        <v>10%</v>
      </c>
      <c r="Q281"/>
    </row>
    <row r="282" spans="1:17" s="84" customFormat="1">
      <c r="A282" s="86" t="str">
        <f t="shared" si="8"/>
        <v>현대건설기계</v>
      </c>
      <c r="B282" s="164" t="s">
        <v>10384</v>
      </c>
      <c r="C282" s="70" t="str">
        <f>VLOOKUP($B282,운송비!$A$1:$T$478,3,0)</f>
        <v>현대건설기계</v>
      </c>
      <c r="D282" s="70" t="str">
        <f>VLOOKUP($B282,운송비!$A$1:$T$478,5,0)</f>
        <v>일반상품</v>
      </c>
      <c r="E282" s="70" t="str">
        <f>VLOOKUP($B282,운송비!$A$1:$T$478,7,0)</f>
        <v>브라질</v>
      </c>
      <c r="F282" s="70" t="str">
        <f>VLOOKUP($B282,운송비!$A$1:$T$478,8,0)</f>
        <v>김근우</v>
      </c>
      <c r="G282" s="112">
        <f>VLOOKUP($B282,구매현황!$A$4:$B$10000,2,0)</f>
        <v>371108</v>
      </c>
      <c r="H282" s="63">
        <f>VLOOKUP($B282,운송비현황!$A$4:$E$8669,2,0)</f>
        <v>60000</v>
      </c>
      <c r="I282" s="63">
        <f>VLOOKUP($B282,운송비현황!$A$4:$E$8669,3,0)</f>
        <v>4</v>
      </c>
      <c r="J282" s="63">
        <f>VLOOKUP($B282,운송비현황!$A$4:$E$8669,4,0)</f>
        <v>1923500</v>
      </c>
      <c r="K282" s="63">
        <f>VLOOKUP($B282,운송비현황!$A$4:$E$8669,5,0)</f>
        <v>0</v>
      </c>
      <c r="L282" s="69">
        <v>0</v>
      </c>
      <c r="M282" s="103">
        <f t="shared" si="18"/>
        <v>229461</v>
      </c>
      <c r="N282" s="103">
        <f t="shared" si="19"/>
        <v>2524069</v>
      </c>
      <c r="O282" s="107" t="str">
        <f t="shared" si="20"/>
        <v>10%</v>
      </c>
      <c r="Q282"/>
    </row>
    <row r="283" spans="1:17" s="84" customFormat="1">
      <c r="A283" s="86" t="str">
        <f t="shared" si="8"/>
        <v>LX인터내셔널</v>
      </c>
      <c r="B283" s="164" t="s">
        <v>10385</v>
      </c>
      <c r="C283" s="70" t="str">
        <f>VLOOKUP($B283,운송비!$A$1:$T$478,3,0)</f>
        <v>LX인터내셔널</v>
      </c>
      <c r="D283" s="70" t="str">
        <f>VLOOKUP($B283,운송비!$A$1:$T$478,5,0)</f>
        <v>일반상품</v>
      </c>
      <c r="E283" s="70" t="str">
        <f>VLOOKUP($B283,운송비!$A$1:$T$478,7,0)</f>
        <v>인도네시아</v>
      </c>
      <c r="F283" s="70" t="str">
        <f>VLOOKUP($B283,운송비!$A$1:$T$478,8,0)</f>
        <v>홍호석</v>
      </c>
      <c r="G283" s="112">
        <f>VLOOKUP($B283,구매현황!$A$4:$B$10000,2,0)</f>
        <v>244793</v>
      </c>
      <c r="H283" s="63">
        <f>VLOOKUP($B283,운송비현황!$A$4:$E$8669,2,0)</f>
        <v>40000</v>
      </c>
      <c r="I283" s="63">
        <f>VLOOKUP($B283,운송비현황!$A$4:$E$8669,3,0)</f>
        <v>5</v>
      </c>
      <c r="J283" s="63">
        <f>VLOOKUP($B283,운송비현황!$A$4:$E$8669,4,0)</f>
        <v>899200</v>
      </c>
      <c r="K283" s="63">
        <f>VLOOKUP($B283,운송비현황!$A$4:$E$8669,5,0)</f>
        <v>0</v>
      </c>
      <c r="L283" s="69">
        <v>0</v>
      </c>
      <c r="M283" s="103">
        <f t="shared" si="18"/>
        <v>114399</v>
      </c>
      <c r="N283" s="103">
        <f t="shared" si="19"/>
        <v>1258392</v>
      </c>
      <c r="O283" s="107" t="str">
        <f t="shared" si="20"/>
        <v>10%</v>
      </c>
      <c r="Q283"/>
    </row>
    <row r="284" spans="1:17" s="84" customFormat="1">
      <c r="A284" s="86" t="str">
        <f t="shared" ref="A284:A390" si="21">C284</f>
        <v>현대건설기계</v>
      </c>
      <c r="B284" s="164" t="s">
        <v>10386</v>
      </c>
      <c r="C284" s="70" t="str">
        <f>VLOOKUP($B284,운송비!$A$1:$T$478,3,0)</f>
        <v>현대건설기계</v>
      </c>
      <c r="D284" s="70" t="str">
        <f>VLOOKUP($B284,운송비!$A$1:$T$478,5,0)</f>
        <v>일반상품</v>
      </c>
      <c r="E284" s="70" t="str">
        <f>VLOOKUP($B284,운송비!$A$1:$T$478,7,0)</f>
        <v>인도</v>
      </c>
      <c r="F284" s="70" t="str">
        <f>VLOOKUP($B284,운송비!$A$1:$T$478,8,0)</f>
        <v>유영재</v>
      </c>
      <c r="G284" s="112">
        <f>VLOOKUP($B284,구매현황!$A$4:$B$10000,2,0)</f>
        <v>478609</v>
      </c>
      <c r="H284" s="63">
        <f>VLOOKUP($B284,운송비현황!$A$4:$E$8669,2,0)</f>
        <v>68000</v>
      </c>
      <c r="I284" s="63">
        <f>VLOOKUP($B284,운송비현황!$A$4:$E$8669,3,0)</f>
        <v>8</v>
      </c>
      <c r="J284" s="63">
        <f>VLOOKUP($B284,운송비현황!$A$4:$E$8669,4,0)</f>
        <v>1448400</v>
      </c>
      <c r="K284" s="63">
        <f>VLOOKUP($B284,운송비현황!$A$4:$E$8669,5,0)</f>
        <v>10000</v>
      </c>
      <c r="L284" s="69">
        <v>0</v>
      </c>
      <c r="M284" s="103">
        <f t="shared" si="18"/>
        <v>193701</v>
      </c>
      <c r="N284" s="103">
        <f t="shared" si="19"/>
        <v>2130710</v>
      </c>
      <c r="O284" s="107" t="str">
        <f t="shared" si="20"/>
        <v>10%</v>
      </c>
      <c r="Q284"/>
    </row>
    <row r="285" spans="1:17" s="84" customFormat="1">
      <c r="A285" s="86" t="str">
        <f t="shared" si="21"/>
        <v>SK피유코어</v>
      </c>
      <c r="B285" s="164" t="s">
        <v>10387</v>
      </c>
      <c r="C285" s="70" t="str">
        <f>VLOOKUP($B285,운송비!$A$1:$T$478,3,0)</f>
        <v>SK피유코어</v>
      </c>
      <c r="D285" s="70" t="str">
        <f>VLOOKUP($B285,운송비!$A$1:$T$478,5,0)</f>
        <v>일반상품</v>
      </c>
      <c r="E285" s="70" t="str">
        <f>VLOOKUP($B285,운송비!$A$1:$T$478,7,0)</f>
        <v>멕시코</v>
      </c>
      <c r="F285" s="70" t="str">
        <f>VLOOKUP($B285,운송비!$A$1:$T$478,8,0)</f>
        <v>계희도</v>
      </c>
      <c r="G285" s="112">
        <f>VLOOKUP($B285,구매현황!$A$4:$B$10000,2,0)</f>
        <v>230726</v>
      </c>
      <c r="H285" s="63">
        <f>VLOOKUP($B285,운송비현황!$A$4:$E$8669,2,0)</f>
        <v>50825</v>
      </c>
      <c r="I285" s="63">
        <f>VLOOKUP($B285,운송비현황!$A$4:$E$8669,3,0)</f>
        <v>5</v>
      </c>
      <c r="J285" s="63">
        <f>VLOOKUP($B285,운송비현황!$A$4:$E$8669,4,0)</f>
        <v>1381600</v>
      </c>
      <c r="K285" s="63">
        <f>VLOOKUP($B285,운송비현황!$A$4:$E$8669,5,0)</f>
        <v>50000</v>
      </c>
      <c r="L285" s="69">
        <v>0</v>
      </c>
      <c r="M285" s="103">
        <f t="shared" ref="M285:M348" si="22">ROUND((G285+J285+K285+L285)*O285,0)</f>
        <v>166233</v>
      </c>
      <c r="N285" s="103">
        <f t="shared" ref="N285:N348" si="23">G285+J285+K285+M285+L285</f>
        <v>1828559</v>
      </c>
      <c r="O285" s="107" t="str">
        <f t="shared" ref="O285:O348" si="24">IF(OR(LEFT(C285,2)="삼성",C285="제일기획"),"5%","10%")</f>
        <v>10%</v>
      </c>
      <c r="Q285"/>
    </row>
    <row r="286" spans="1:17" s="84" customFormat="1">
      <c r="A286" s="86" t="str">
        <f t="shared" si="21"/>
        <v>현대건설기계</v>
      </c>
      <c r="B286" s="164" t="s">
        <v>10388</v>
      </c>
      <c r="C286" s="70" t="str">
        <f>VLOOKUP($B286,운송비!$A$1:$T$478,3,0)</f>
        <v>현대건설기계</v>
      </c>
      <c r="D286" s="70" t="str">
        <f>VLOOKUP($B286,운송비!$A$1:$T$478,5,0)</f>
        <v>일반상품</v>
      </c>
      <c r="E286" s="70" t="str">
        <f>VLOOKUP($B286,운송비!$A$1:$T$478,7,0)</f>
        <v>브라질</v>
      </c>
      <c r="F286" s="70" t="str">
        <f>VLOOKUP($B286,운송비!$A$1:$T$478,8,0)</f>
        <v>정대철</v>
      </c>
      <c r="G286" s="112">
        <f>VLOOKUP($B286,구매현황!$A$4:$B$10000,2,0)</f>
        <v>842737</v>
      </c>
      <c r="H286" s="63">
        <f>VLOOKUP($B286,운송비현황!$A$4:$E$8669,2,0)</f>
        <v>182000</v>
      </c>
      <c r="I286" s="63">
        <f>VLOOKUP($B286,운송비현황!$A$4:$E$8669,3,0)</f>
        <v>2</v>
      </c>
      <c r="J286" s="63">
        <f>VLOOKUP($B286,운송비현황!$A$4:$E$8669,4,0)</f>
        <v>5833600</v>
      </c>
      <c r="K286" s="63">
        <f>VLOOKUP($B286,운송비현황!$A$4:$E$8669,5,0)</f>
        <v>0</v>
      </c>
      <c r="L286" s="69">
        <v>0</v>
      </c>
      <c r="M286" s="103">
        <f t="shared" si="22"/>
        <v>667634</v>
      </c>
      <c r="N286" s="103">
        <f t="shared" si="23"/>
        <v>7343971</v>
      </c>
      <c r="O286" s="107" t="str">
        <f t="shared" si="24"/>
        <v>10%</v>
      </c>
      <c r="Q286"/>
    </row>
    <row r="287" spans="1:17" s="84" customFormat="1">
      <c r="A287" s="86" t="str">
        <f t="shared" si="21"/>
        <v>LX인터내셔널</v>
      </c>
      <c r="B287" s="164" t="s">
        <v>10389</v>
      </c>
      <c r="C287" s="70" t="str">
        <f>VLOOKUP($B287,운송비!$A$1:$T$478,3,0)</f>
        <v>LX인터내셔널</v>
      </c>
      <c r="D287" s="70" t="str">
        <f>VLOOKUP($B287,운송비!$A$1:$T$478,5,0)</f>
        <v>일반상품</v>
      </c>
      <c r="E287" s="70" t="str">
        <f>VLOOKUP($B287,운송비!$A$1:$T$478,7,0)</f>
        <v>인도네시아</v>
      </c>
      <c r="F287" s="70" t="str">
        <f>VLOOKUP($B287,운송비!$A$1:$T$478,8,0)</f>
        <v>우병욱</v>
      </c>
      <c r="G287" s="112">
        <f>VLOOKUP($B287,구매현황!$A$4:$B$10000,2,0)</f>
        <v>299380</v>
      </c>
      <c r="H287" s="63">
        <f>VLOOKUP($B287,운송비현황!$A$4:$E$8669,2,0)</f>
        <v>48000</v>
      </c>
      <c r="I287" s="63">
        <f>VLOOKUP($B287,운송비현황!$A$4:$E$8669,3,0)</f>
        <v>5</v>
      </c>
      <c r="J287" s="63">
        <f>VLOOKUP($B287,운송비현황!$A$4:$E$8669,4,0)</f>
        <v>1079040</v>
      </c>
      <c r="K287" s="63">
        <f>VLOOKUP($B287,운송비현황!$A$4:$E$8669,5,0)</f>
        <v>0</v>
      </c>
      <c r="L287" s="69">
        <v>0</v>
      </c>
      <c r="M287" s="103">
        <f t="shared" si="22"/>
        <v>137842</v>
      </c>
      <c r="N287" s="103">
        <f t="shared" si="23"/>
        <v>1516262</v>
      </c>
      <c r="O287" s="107" t="str">
        <f t="shared" si="24"/>
        <v>10%</v>
      </c>
      <c r="Q287"/>
    </row>
    <row r="288" spans="1:17" s="84" customFormat="1">
      <c r="A288" s="86" t="str">
        <f t="shared" si="21"/>
        <v>현대중공업</v>
      </c>
      <c r="B288" s="164" t="s">
        <v>10390</v>
      </c>
      <c r="C288" s="70" t="str">
        <f>VLOOKUP($B288,운송비!$A$1:$T$478,3,0)</f>
        <v>현대중공업</v>
      </c>
      <c r="D288" s="70" t="str">
        <f>VLOOKUP($B288,운송비!$A$1:$T$478,5,0)</f>
        <v>일반상품</v>
      </c>
      <c r="E288" s="70" t="str">
        <f>VLOOKUP($B288,운송비!$A$1:$T$478,7,0)</f>
        <v>그리스</v>
      </c>
      <c r="F288" s="70" t="str">
        <f>VLOOKUP($B288,운송비!$A$1:$T$478,8,0)</f>
        <v>윤상돈</v>
      </c>
      <c r="G288" s="112">
        <f>VLOOKUP($B288,구매현황!$A$4:$B$10000,2,0)</f>
        <v>499919</v>
      </c>
      <c r="H288" s="63">
        <f>VLOOKUP($B288,운송비현황!$A$4:$E$8669,2,0)</f>
        <v>70000</v>
      </c>
      <c r="I288" s="63">
        <f>VLOOKUP($B288,운송비현황!$A$4:$E$8669,3,0)</f>
        <v>8</v>
      </c>
      <c r="J288" s="63">
        <f>VLOOKUP($B288,운송비현황!$A$4:$E$8669,4,0)</f>
        <v>2055500</v>
      </c>
      <c r="K288" s="63">
        <f>VLOOKUP($B288,운송비현황!$A$4:$E$8669,5,0)</f>
        <v>0</v>
      </c>
      <c r="L288" s="69">
        <v>0</v>
      </c>
      <c r="M288" s="103">
        <f t="shared" si="22"/>
        <v>255542</v>
      </c>
      <c r="N288" s="103">
        <f t="shared" si="23"/>
        <v>2810961</v>
      </c>
      <c r="O288" s="107" t="str">
        <f t="shared" si="24"/>
        <v>10%</v>
      </c>
      <c r="Q288"/>
    </row>
    <row r="289" spans="1:17" s="84" customFormat="1">
      <c r="A289" s="86" t="str">
        <f t="shared" si="21"/>
        <v>현대건설기계</v>
      </c>
      <c r="B289" s="164" t="s">
        <v>10391</v>
      </c>
      <c r="C289" s="70" t="str">
        <f>VLOOKUP($B289,운송비!$A$1:$T$478,3,0)</f>
        <v>현대건설기계</v>
      </c>
      <c r="D289" s="70" t="str">
        <f>VLOOKUP($B289,운송비!$A$1:$T$478,5,0)</f>
        <v>일반상품</v>
      </c>
      <c r="E289" s="70" t="str">
        <f>VLOOKUP($B289,운송비!$A$1:$T$478,7,0)</f>
        <v>인도</v>
      </c>
      <c r="F289" s="70" t="str">
        <f>VLOOKUP($B289,운송비!$A$1:$T$478,8,0)</f>
        <v>장성진</v>
      </c>
      <c r="G289" s="112">
        <f>VLOOKUP($B289,구매현황!$A$4:$B$10000,2,0)</f>
        <v>998136</v>
      </c>
      <c r="H289" s="63">
        <f>VLOOKUP($B289,운송비현황!$A$4:$E$8669,2,0)</f>
        <v>171000</v>
      </c>
      <c r="I289" s="63">
        <f>VLOOKUP($B289,운송비현황!$A$4:$E$8669,3,0)</f>
        <v>23</v>
      </c>
      <c r="J289" s="63">
        <f>VLOOKUP($B289,운송비현황!$A$4:$E$8669,4,0)</f>
        <v>3565050</v>
      </c>
      <c r="K289" s="63">
        <f>VLOOKUP($B289,운송비현황!$A$4:$E$8669,5,0)</f>
        <v>100000</v>
      </c>
      <c r="L289" s="69">
        <v>0</v>
      </c>
      <c r="M289" s="103">
        <f t="shared" si="22"/>
        <v>466319</v>
      </c>
      <c r="N289" s="103">
        <f t="shared" si="23"/>
        <v>5129505</v>
      </c>
      <c r="O289" s="107" t="str">
        <f t="shared" si="24"/>
        <v>10%</v>
      </c>
      <c r="Q289"/>
    </row>
    <row r="290" spans="1:17" s="84" customFormat="1">
      <c r="A290" s="86" t="str">
        <f t="shared" si="21"/>
        <v>LX인터내셔널</v>
      </c>
      <c r="B290" s="164" t="s">
        <v>10392</v>
      </c>
      <c r="C290" s="70" t="str">
        <f>VLOOKUP($B290,운송비!$A$1:$T$478,3,0)</f>
        <v>LX인터내셔널</v>
      </c>
      <c r="D290" s="70" t="str">
        <f>VLOOKUP($B290,운송비!$A$1:$T$478,5,0)</f>
        <v>일반상품</v>
      </c>
      <c r="E290" s="70" t="str">
        <f>VLOOKUP($B290,운송비!$A$1:$T$478,7,0)</f>
        <v>인도네시아</v>
      </c>
      <c r="F290" s="70" t="str">
        <f>VLOOKUP($B290,운송비!$A$1:$T$478,8,0)</f>
        <v>김민호</v>
      </c>
      <c r="G290" s="112">
        <f>VLOOKUP($B290,구매현황!$A$4:$B$10000,2,0)</f>
        <v>299440</v>
      </c>
      <c r="H290" s="63">
        <f>VLOOKUP($B290,운송비현황!$A$4:$E$8669,2,0)</f>
        <v>37000</v>
      </c>
      <c r="I290" s="63">
        <f>VLOOKUP($B290,운송비현황!$A$4:$E$8669,3,0)</f>
        <v>5</v>
      </c>
      <c r="J290" s="63">
        <f>VLOOKUP($B290,운송비현황!$A$4:$E$8669,4,0)</f>
        <v>831760</v>
      </c>
      <c r="K290" s="63">
        <f>VLOOKUP($B290,운송비현황!$A$4:$E$8669,5,0)</f>
        <v>0</v>
      </c>
      <c r="L290" s="69">
        <v>0</v>
      </c>
      <c r="M290" s="103">
        <f t="shared" si="22"/>
        <v>113120</v>
      </c>
      <c r="N290" s="103">
        <f t="shared" si="23"/>
        <v>1244320</v>
      </c>
      <c r="O290" s="107" t="str">
        <f t="shared" si="24"/>
        <v>10%</v>
      </c>
      <c r="Q290"/>
    </row>
    <row r="291" spans="1:17" s="84" customFormat="1">
      <c r="A291" s="86" t="str">
        <f t="shared" si="21"/>
        <v>LX인터내셔널</v>
      </c>
      <c r="B291" s="164" t="s">
        <v>10393</v>
      </c>
      <c r="C291" s="70" t="str">
        <f>VLOOKUP($B291,운송비!$A$1:$T$478,3,0)</f>
        <v>LX인터내셔널</v>
      </c>
      <c r="D291" s="70" t="str">
        <f>VLOOKUP($B291,운송비!$A$1:$T$478,5,0)</f>
        <v>일반상품</v>
      </c>
      <c r="E291" s="70" t="str">
        <f>VLOOKUP($B291,운송비!$A$1:$T$478,7,0)</f>
        <v>인도네시아</v>
      </c>
      <c r="F291" s="70" t="str">
        <f>VLOOKUP($B291,운송비!$A$1:$T$478,8,0)</f>
        <v>우현욱</v>
      </c>
      <c r="G291" s="112">
        <f>VLOOKUP($B291,구매현황!$A$4:$B$10000,2,0)</f>
        <v>299990</v>
      </c>
      <c r="H291" s="63">
        <f>VLOOKUP($B291,운송비현황!$A$4:$E$8669,2,0)</f>
        <v>49000</v>
      </c>
      <c r="I291" s="63">
        <f>VLOOKUP($B291,운송비현황!$A$4:$E$8669,3,0)</f>
        <v>5</v>
      </c>
      <c r="J291" s="63">
        <f>VLOOKUP($B291,운송비현황!$A$4:$E$8669,4,0)</f>
        <v>1101520</v>
      </c>
      <c r="K291" s="63">
        <f>VLOOKUP($B291,운송비현황!$A$4:$E$8669,5,0)</f>
        <v>0</v>
      </c>
      <c r="L291" s="69">
        <v>0</v>
      </c>
      <c r="M291" s="103">
        <f t="shared" si="22"/>
        <v>140151</v>
      </c>
      <c r="N291" s="103">
        <f t="shared" si="23"/>
        <v>1541661</v>
      </c>
      <c r="O291" s="107" t="str">
        <f t="shared" si="24"/>
        <v>10%</v>
      </c>
      <c r="Q291"/>
    </row>
    <row r="292" spans="1:17" s="84" customFormat="1">
      <c r="A292" s="86" t="str">
        <f t="shared" si="21"/>
        <v>현대건설기계</v>
      </c>
      <c r="B292" s="164" t="s">
        <v>10394</v>
      </c>
      <c r="C292" s="70" t="str">
        <f>VLOOKUP($B292,운송비!$A$1:$T$478,3,0)</f>
        <v>현대건설기계</v>
      </c>
      <c r="D292" s="70" t="str">
        <f>VLOOKUP($B292,운송비!$A$1:$T$478,5,0)</f>
        <v>일반상품</v>
      </c>
      <c r="E292" s="70" t="str">
        <f>VLOOKUP($B292,운송비!$A$1:$T$478,7,0)</f>
        <v>인도</v>
      </c>
      <c r="F292" s="70" t="str">
        <f>VLOOKUP($B292,운송비!$A$1:$T$478,8,0)</f>
        <v>최병학</v>
      </c>
      <c r="G292" s="112">
        <f>VLOOKUP($B292,구매현황!$A$4:$B$10000,2,0)</f>
        <v>678201</v>
      </c>
      <c r="H292" s="63">
        <f>VLOOKUP($B292,운송비현황!$A$4:$E$8669,2,0)</f>
        <v>115000</v>
      </c>
      <c r="I292" s="63">
        <f>VLOOKUP($B292,운송비현황!$A$4:$E$8669,3,0)</f>
        <v>13</v>
      </c>
      <c r="J292" s="63">
        <f>VLOOKUP($B292,운송비현황!$A$4:$E$8669,4,0)</f>
        <v>2414250</v>
      </c>
      <c r="K292" s="63">
        <f>VLOOKUP($B292,운송비현황!$A$4:$E$8669,5,0)</f>
        <v>70000</v>
      </c>
      <c r="L292" s="69">
        <v>0</v>
      </c>
      <c r="M292" s="103">
        <f t="shared" si="22"/>
        <v>316245</v>
      </c>
      <c r="N292" s="103">
        <f t="shared" si="23"/>
        <v>3478696</v>
      </c>
      <c r="O292" s="107" t="str">
        <f t="shared" si="24"/>
        <v>10%</v>
      </c>
      <c r="Q292"/>
    </row>
    <row r="293" spans="1:17" s="84" customFormat="1">
      <c r="A293" s="86" t="str">
        <f t="shared" si="21"/>
        <v>LX인터내셔널</v>
      </c>
      <c r="B293" s="164" t="s">
        <v>10395</v>
      </c>
      <c r="C293" s="70" t="str">
        <f>VLOOKUP($B293,운송비!$A$1:$T$478,3,0)</f>
        <v>LX인터내셔널</v>
      </c>
      <c r="D293" s="70" t="str">
        <f>VLOOKUP($B293,운송비!$A$1:$T$478,5,0)</f>
        <v>일반상품</v>
      </c>
      <c r="E293" s="70" t="str">
        <f>VLOOKUP($B293,운송비!$A$1:$T$478,7,0)</f>
        <v>인도네시아</v>
      </c>
      <c r="F293" s="70" t="str">
        <f>VLOOKUP($B293,운송비!$A$1:$T$478,8,0)</f>
        <v>김창환</v>
      </c>
      <c r="G293" s="112">
        <f>VLOOKUP($B293,구매현황!$A$4:$B$10000,2,0)</f>
        <v>299970</v>
      </c>
      <c r="H293" s="63">
        <f>VLOOKUP($B293,운송비현황!$A$4:$E$8669,2,0)</f>
        <v>11000</v>
      </c>
      <c r="I293" s="63">
        <f>VLOOKUP($B293,운송비현황!$A$4:$E$8669,3,0)</f>
        <v>2</v>
      </c>
      <c r="J293" s="63">
        <f>VLOOKUP($B293,운송비현황!$A$4:$E$8669,4,0)</f>
        <v>247280</v>
      </c>
      <c r="K293" s="63">
        <f>VLOOKUP($B293,운송비현황!$A$4:$E$8669,5,0)</f>
        <v>0</v>
      </c>
      <c r="L293" s="69">
        <v>0</v>
      </c>
      <c r="M293" s="103">
        <f t="shared" si="22"/>
        <v>54725</v>
      </c>
      <c r="N293" s="103">
        <f t="shared" si="23"/>
        <v>601975</v>
      </c>
      <c r="O293" s="107" t="str">
        <f t="shared" si="24"/>
        <v>10%</v>
      </c>
      <c r="Q293"/>
    </row>
    <row r="294" spans="1:17" s="84" customFormat="1">
      <c r="A294" s="86" t="str">
        <f t="shared" si="21"/>
        <v>LX인터내셔널</v>
      </c>
      <c r="B294" s="164" t="s">
        <v>10396</v>
      </c>
      <c r="C294" s="70" t="str">
        <f>VLOOKUP($B294,운송비!$A$1:$T$478,3,0)</f>
        <v>LX인터내셔널</v>
      </c>
      <c r="D294" s="70" t="str">
        <f>VLOOKUP($B294,운송비!$A$1:$T$478,5,0)</f>
        <v>일반상품</v>
      </c>
      <c r="E294" s="70" t="str">
        <f>VLOOKUP($B294,운송비!$A$1:$T$478,7,0)</f>
        <v>인도네시아</v>
      </c>
      <c r="F294" s="70" t="str">
        <f>VLOOKUP($B294,운송비!$A$1:$T$478,8,0)</f>
        <v>박종철</v>
      </c>
      <c r="G294" s="112">
        <f>VLOOKUP($B294,구매현황!$A$4:$B$10000,2,0)</f>
        <v>300000</v>
      </c>
      <c r="H294" s="63">
        <f>VLOOKUP($B294,운송비현황!$A$4:$E$8669,2,0)</f>
        <v>48000</v>
      </c>
      <c r="I294" s="63">
        <f>VLOOKUP($B294,운송비현황!$A$4:$E$8669,3,0)</f>
        <v>7</v>
      </c>
      <c r="J294" s="63">
        <f>VLOOKUP($B294,운송비현황!$A$4:$E$8669,4,0)</f>
        <v>1079040</v>
      </c>
      <c r="K294" s="63">
        <f>VLOOKUP($B294,운송비현황!$A$4:$E$8669,5,0)</f>
        <v>0</v>
      </c>
      <c r="L294" s="69">
        <v>0</v>
      </c>
      <c r="M294" s="103">
        <f t="shared" si="22"/>
        <v>137904</v>
      </c>
      <c r="N294" s="103">
        <f t="shared" si="23"/>
        <v>1516944</v>
      </c>
      <c r="O294" s="107" t="str">
        <f t="shared" si="24"/>
        <v>10%</v>
      </c>
      <c r="Q294"/>
    </row>
    <row r="295" spans="1:17" s="84" customFormat="1">
      <c r="A295" s="86" t="str">
        <f t="shared" si="21"/>
        <v>현대건설기계</v>
      </c>
      <c r="B295" s="164" t="s">
        <v>10397</v>
      </c>
      <c r="C295" s="70" t="str">
        <f>VLOOKUP($B295,운송비!$A$1:$T$478,3,0)</f>
        <v>현대건설기계</v>
      </c>
      <c r="D295" s="70" t="str">
        <f>VLOOKUP($B295,운송비!$A$1:$T$478,5,0)</f>
        <v>일반상품</v>
      </c>
      <c r="E295" s="70" t="str">
        <f>VLOOKUP($B295,운송비!$A$1:$T$478,7,0)</f>
        <v>브라질</v>
      </c>
      <c r="F295" s="70" t="str">
        <f>VLOOKUP($B295,운송비!$A$1:$T$478,8,0)</f>
        <v>김은수</v>
      </c>
      <c r="G295" s="112">
        <f>VLOOKUP($B295,구매현황!$A$4:$B$10000,2,0)</f>
        <v>999659</v>
      </c>
      <c r="H295" s="63">
        <f>VLOOKUP($B295,운송비현황!$A$4:$E$8669,2,0)</f>
        <v>255000</v>
      </c>
      <c r="I295" s="63">
        <f>VLOOKUP($B295,운송비현황!$A$4:$E$8669,3,0)</f>
        <v>17</v>
      </c>
      <c r="J295" s="63">
        <f>VLOOKUP($B295,운송비현황!$A$4:$E$8669,4,0)</f>
        <v>8173250</v>
      </c>
      <c r="K295" s="63">
        <f>VLOOKUP($B295,운송비현황!$A$4:$E$8669,5,0)</f>
        <v>0</v>
      </c>
      <c r="L295" s="69">
        <v>0</v>
      </c>
      <c r="M295" s="103">
        <f t="shared" si="22"/>
        <v>917291</v>
      </c>
      <c r="N295" s="103">
        <f t="shared" si="23"/>
        <v>10090200</v>
      </c>
      <c r="O295" s="107" t="str">
        <f t="shared" si="24"/>
        <v>10%</v>
      </c>
      <c r="Q295"/>
    </row>
    <row r="296" spans="1:17" s="84" customFormat="1">
      <c r="A296" s="86" t="str">
        <f t="shared" si="21"/>
        <v>현대제뉴인</v>
      </c>
      <c r="B296" s="164" t="s">
        <v>10398</v>
      </c>
      <c r="C296" s="70" t="str">
        <f>VLOOKUP($B296,운송비!$A$1:$T$478,3,0)</f>
        <v>현대제뉴인</v>
      </c>
      <c r="D296" s="70" t="str">
        <f>VLOOKUP($B296,운송비!$A$1:$T$478,5,0)</f>
        <v>일반상품</v>
      </c>
      <c r="E296" s="70" t="str">
        <f>VLOOKUP($B296,운송비!$A$1:$T$478,7,0)</f>
        <v>벨기에</v>
      </c>
      <c r="F296" s="70" t="str">
        <f>VLOOKUP($B296,운송비!$A$1:$T$478,8,0)</f>
        <v>최영민</v>
      </c>
      <c r="G296" s="112">
        <f>VLOOKUP($B296,구매현황!$A$4:$B$10000,2,0)</f>
        <v>499680</v>
      </c>
      <c r="H296" s="63">
        <f>VLOOKUP($B296,운송비현황!$A$4:$E$8669,2,0)</f>
        <v>76000</v>
      </c>
      <c r="I296" s="63">
        <f>VLOOKUP($B296,운송비현황!$A$4:$E$8669,3,0)</f>
        <v>7</v>
      </c>
      <c r="J296" s="63">
        <f>VLOOKUP($B296,운송비현황!$A$4:$E$8669,4,0)</f>
        <v>1769800</v>
      </c>
      <c r="K296" s="63">
        <f>VLOOKUP($B296,운송비현황!$A$4:$E$8669,5,0)</f>
        <v>0</v>
      </c>
      <c r="L296" s="69">
        <v>0</v>
      </c>
      <c r="M296" s="103">
        <f t="shared" si="22"/>
        <v>226948</v>
      </c>
      <c r="N296" s="103">
        <f t="shared" si="23"/>
        <v>2496428</v>
      </c>
      <c r="O296" s="107" t="str">
        <f t="shared" si="24"/>
        <v>10%</v>
      </c>
      <c r="Q296"/>
    </row>
    <row r="297" spans="1:17" s="84" customFormat="1">
      <c r="A297" s="86" t="str">
        <f t="shared" si="21"/>
        <v>현대건설기계</v>
      </c>
      <c r="B297" s="164" t="s">
        <v>10399</v>
      </c>
      <c r="C297" s="70" t="str">
        <f>VLOOKUP($B297,운송비!$A$1:$T$478,3,0)</f>
        <v>현대건설기계</v>
      </c>
      <c r="D297" s="70" t="str">
        <f>VLOOKUP($B297,운송비!$A$1:$T$478,5,0)</f>
        <v>일반상품</v>
      </c>
      <c r="E297" s="70" t="str">
        <f>VLOOKUP($B297,운송비!$A$1:$T$478,7,0)</f>
        <v>인도</v>
      </c>
      <c r="F297" s="70" t="str">
        <f>VLOOKUP($B297,운송비!$A$1:$T$478,8,0)</f>
        <v>정말곤</v>
      </c>
      <c r="G297" s="112">
        <f>VLOOKUP($B297,구매현황!$A$4:$B$10000,2,0)</f>
        <v>697900</v>
      </c>
      <c r="H297" s="63">
        <f>VLOOKUP($B297,운송비현황!$A$4:$E$8669,2,0)</f>
        <v>105000</v>
      </c>
      <c r="I297" s="63">
        <f>VLOOKUP($B297,운송비현황!$A$4:$E$8669,3,0)</f>
        <v>12</v>
      </c>
      <c r="J297" s="63">
        <f>VLOOKUP($B297,운송비현황!$A$4:$E$8669,4,0)</f>
        <v>2208750</v>
      </c>
      <c r="K297" s="63">
        <f>VLOOKUP($B297,운송비현황!$A$4:$E$8669,5,0)</f>
        <v>60000</v>
      </c>
      <c r="L297" s="69">
        <v>0</v>
      </c>
      <c r="M297" s="103">
        <f t="shared" si="22"/>
        <v>296665</v>
      </c>
      <c r="N297" s="103">
        <f t="shared" si="23"/>
        <v>3263315</v>
      </c>
      <c r="O297" s="107" t="str">
        <f t="shared" si="24"/>
        <v>10%</v>
      </c>
      <c r="Q297"/>
    </row>
    <row r="298" spans="1:17" s="84" customFormat="1">
      <c r="A298" s="86" t="str">
        <f t="shared" si="21"/>
        <v>LX인터내셔널</v>
      </c>
      <c r="B298" s="164" t="s">
        <v>10400</v>
      </c>
      <c r="C298" s="70" t="str">
        <f>VLOOKUP($B298,운송비!$A$1:$T$478,3,0)</f>
        <v>LX인터내셔널</v>
      </c>
      <c r="D298" s="70" t="str">
        <f>VLOOKUP($B298,운송비!$A$1:$T$478,5,0)</f>
        <v>일반상품</v>
      </c>
      <c r="E298" s="70" t="str">
        <f>VLOOKUP($B298,운송비!$A$1:$T$478,7,0)</f>
        <v>인도네시아</v>
      </c>
      <c r="F298" s="70" t="str">
        <f>VLOOKUP($B298,운송비!$A$1:$T$478,8,0)</f>
        <v>김수한</v>
      </c>
      <c r="G298" s="112">
        <f>VLOOKUP($B298,구매현황!$A$4:$B$10000,2,0)</f>
        <v>130840</v>
      </c>
      <c r="H298" s="63">
        <f>VLOOKUP($B298,운송비현황!$A$4:$E$8669,2,0)</f>
        <v>19000</v>
      </c>
      <c r="I298" s="63">
        <f>VLOOKUP($B298,운송비현황!$A$4:$E$8669,3,0)</f>
        <v>3</v>
      </c>
      <c r="J298" s="63">
        <f>VLOOKUP($B298,운송비현황!$A$4:$E$8669,4,0)</f>
        <v>427120</v>
      </c>
      <c r="K298" s="63">
        <f>VLOOKUP($B298,운송비현황!$A$4:$E$8669,5,0)</f>
        <v>0</v>
      </c>
      <c r="L298" s="69">
        <v>0</v>
      </c>
      <c r="M298" s="103">
        <f t="shared" si="22"/>
        <v>55796</v>
      </c>
      <c r="N298" s="103">
        <f t="shared" si="23"/>
        <v>613756</v>
      </c>
      <c r="O298" s="107" t="str">
        <f t="shared" si="24"/>
        <v>10%</v>
      </c>
      <c r="Q298"/>
    </row>
    <row r="299" spans="1:17" s="84" customFormat="1">
      <c r="A299" s="86" t="str">
        <f t="shared" si="21"/>
        <v>현대건설기계</v>
      </c>
      <c r="B299" s="164" t="s">
        <v>10401</v>
      </c>
      <c r="C299" s="70" t="str">
        <f>VLOOKUP($B299,운송비!$A$1:$T$478,3,0)</f>
        <v>현대건설기계</v>
      </c>
      <c r="D299" s="70" t="str">
        <f>VLOOKUP($B299,운송비!$A$1:$T$478,5,0)</f>
        <v>일반상품</v>
      </c>
      <c r="E299" s="70" t="str">
        <f>VLOOKUP($B299,운송비!$A$1:$T$478,7,0)</f>
        <v>벨기에</v>
      </c>
      <c r="F299" s="70" t="str">
        <f>VLOOKUP($B299,운송비!$A$1:$T$478,8,0)</f>
        <v>이승우</v>
      </c>
      <c r="G299" s="112">
        <f>VLOOKUP($B299,구매현황!$A$4:$B$10000,2,0)</f>
        <v>499787</v>
      </c>
      <c r="H299" s="63">
        <f>VLOOKUP($B299,운송비현황!$A$4:$E$8669,2,0)</f>
        <v>80000</v>
      </c>
      <c r="I299" s="63">
        <f>VLOOKUP($B299,운송비현황!$A$4:$E$8669,3,0)</f>
        <v>9</v>
      </c>
      <c r="J299" s="63">
        <f>VLOOKUP($B299,운송비현황!$A$4:$E$8669,4,0)</f>
        <v>1862000</v>
      </c>
      <c r="K299" s="63">
        <f>VLOOKUP($B299,운송비현황!$A$4:$E$8669,5,0)</f>
        <v>0</v>
      </c>
      <c r="L299" s="69">
        <v>0</v>
      </c>
      <c r="M299" s="103">
        <f t="shared" si="22"/>
        <v>236179</v>
      </c>
      <c r="N299" s="103">
        <f t="shared" si="23"/>
        <v>2597966</v>
      </c>
      <c r="O299" s="107" t="str">
        <f t="shared" si="24"/>
        <v>10%</v>
      </c>
      <c r="Q299"/>
    </row>
    <row r="300" spans="1:17" s="84" customFormat="1">
      <c r="A300" s="86" t="str">
        <f t="shared" si="21"/>
        <v>현대건설기계</v>
      </c>
      <c r="B300" s="164" t="s">
        <v>10402</v>
      </c>
      <c r="C300" s="70" t="str">
        <f>VLOOKUP($B300,운송비!$A$1:$T$478,3,0)</f>
        <v>현대건설기계</v>
      </c>
      <c r="D300" s="70" t="str">
        <f>VLOOKUP($B300,운송비!$A$1:$T$478,5,0)</f>
        <v>일반상품</v>
      </c>
      <c r="E300" s="70" t="str">
        <f>VLOOKUP($B300,운송비!$A$1:$T$478,7,0)</f>
        <v>벨기에</v>
      </c>
      <c r="F300" s="70" t="str">
        <f>VLOOKUP($B300,운송비!$A$1:$T$478,8,0)</f>
        <v>백승원</v>
      </c>
      <c r="G300" s="112">
        <f>VLOOKUP($B300,구매현황!$A$4:$B$10000,2,0)</f>
        <v>463023</v>
      </c>
      <c r="H300" s="63">
        <f>VLOOKUP($B300,운송비현황!$A$4:$E$8669,2,0)</f>
        <v>70000</v>
      </c>
      <c r="I300" s="63">
        <f>VLOOKUP($B300,운송비현황!$A$4:$E$8669,3,0)</f>
        <v>8</v>
      </c>
      <c r="J300" s="63">
        <f>VLOOKUP($B300,운송비현황!$A$4:$E$8669,4,0)</f>
        <v>1631500</v>
      </c>
      <c r="K300" s="63">
        <f>VLOOKUP($B300,운송비현황!$A$4:$E$8669,5,0)</f>
        <v>0</v>
      </c>
      <c r="L300" s="69">
        <v>0</v>
      </c>
      <c r="M300" s="103">
        <f t="shared" si="22"/>
        <v>209452</v>
      </c>
      <c r="N300" s="103">
        <f t="shared" si="23"/>
        <v>2303975</v>
      </c>
      <c r="O300" s="107" t="str">
        <f t="shared" si="24"/>
        <v>10%</v>
      </c>
      <c r="Q300"/>
    </row>
    <row r="301" spans="1:17" s="84" customFormat="1">
      <c r="A301" s="86" t="str">
        <f t="shared" si="21"/>
        <v>LX인터내셔널</v>
      </c>
      <c r="B301" s="164" t="s">
        <v>10403</v>
      </c>
      <c r="C301" s="70" t="str">
        <f>VLOOKUP($B301,운송비!$A$1:$T$478,3,0)</f>
        <v>LX인터내셔널</v>
      </c>
      <c r="D301" s="70" t="str">
        <f>VLOOKUP($B301,운송비!$A$1:$T$478,5,0)</f>
        <v>일반상품</v>
      </c>
      <c r="E301" s="70" t="str">
        <f>VLOOKUP($B301,운송비!$A$1:$T$478,7,0)</f>
        <v>인도네시아</v>
      </c>
      <c r="F301" s="70" t="str">
        <f>VLOOKUP($B301,운송비!$A$1:$T$478,8,0)</f>
        <v>손재현</v>
      </c>
      <c r="G301" s="112">
        <f>VLOOKUP($B301,구매현황!$A$4:$B$10000,2,0)</f>
        <v>123740</v>
      </c>
      <c r="H301" s="63">
        <f>VLOOKUP($B301,운송비현황!$A$4:$E$8669,2,0)</f>
        <v>27000</v>
      </c>
      <c r="I301" s="63">
        <f>VLOOKUP($B301,운송비현황!$A$4:$E$8669,3,0)</f>
        <v>3</v>
      </c>
      <c r="J301" s="63">
        <f>VLOOKUP($B301,운송비현황!$A$4:$E$8669,4,0)</f>
        <v>606960</v>
      </c>
      <c r="K301" s="63">
        <f>VLOOKUP($B301,운송비현황!$A$4:$E$8669,5,0)</f>
        <v>0</v>
      </c>
      <c r="L301" s="69">
        <v>0</v>
      </c>
      <c r="M301" s="103">
        <f t="shared" si="22"/>
        <v>73070</v>
      </c>
      <c r="N301" s="103">
        <f t="shared" si="23"/>
        <v>803770</v>
      </c>
      <c r="O301" s="107" t="str">
        <f t="shared" si="24"/>
        <v>10%</v>
      </c>
      <c r="Q301"/>
    </row>
    <row r="302" spans="1:17" s="84" customFormat="1">
      <c r="A302" s="86" t="str">
        <f t="shared" si="21"/>
        <v>현대건설기계</v>
      </c>
      <c r="B302" s="164" t="s">
        <v>10404</v>
      </c>
      <c r="C302" s="70" t="str">
        <f>VLOOKUP($B302,운송비!$A$1:$T$478,3,0)</f>
        <v>현대건설기계</v>
      </c>
      <c r="D302" s="70" t="str">
        <f>VLOOKUP($B302,운송비!$A$1:$T$478,5,0)</f>
        <v>일반상품</v>
      </c>
      <c r="E302" s="70" t="str">
        <f>VLOOKUP($B302,운송비!$A$1:$T$478,7,0)</f>
        <v>중국</v>
      </c>
      <c r="F302" s="70" t="str">
        <f>VLOOKUP($B302,운송비!$A$1:$T$478,8,0)</f>
        <v>박기환</v>
      </c>
      <c r="G302" s="112">
        <f>VLOOKUP($B302,구매현황!$A$4:$B$10000,2,0)</f>
        <v>126800</v>
      </c>
      <c r="H302" s="63">
        <f>VLOOKUP($B302,운송비현황!$A$4:$E$8669,2,0)</f>
        <v>32000</v>
      </c>
      <c r="I302" s="63">
        <f>VLOOKUP($B302,운송비현황!$A$4:$E$8669,3,0)</f>
        <v>3</v>
      </c>
      <c r="J302" s="63">
        <f>VLOOKUP($B302,운송비현황!$A$4:$E$8669,4,0)</f>
        <v>479360</v>
      </c>
      <c r="K302" s="63">
        <f>VLOOKUP($B302,운송비현황!$A$4:$E$8669,5,0)</f>
        <v>0</v>
      </c>
      <c r="L302" s="69">
        <v>0</v>
      </c>
      <c r="M302" s="103">
        <f t="shared" si="22"/>
        <v>60616</v>
      </c>
      <c r="N302" s="103">
        <f t="shared" si="23"/>
        <v>666776</v>
      </c>
      <c r="O302" s="107" t="str">
        <f t="shared" si="24"/>
        <v>10%</v>
      </c>
      <c r="Q302"/>
    </row>
    <row r="303" spans="1:17" s="84" customFormat="1">
      <c r="A303" s="86" t="str">
        <f t="shared" si="21"/>
        <v>현대중공업</v>
      </c>
      <c r="B303" s="164" t="s">
        <v>10405</v>
      </c>
      <c r="C303" s="70" t="str">
        <f>VLOOKUP($B303,운송비!$A$1:$T$478,3,0)</f>
        <v>현대중공업</v>
      </c>
      <c r="D303" s="70" t="str">
        <f>VLOOKUP($B303,운송비!$A$1:$T$478,5,0)</f>
        <v>일반상품</v>
      </c>
      <c r="E303" s="70" t="str">
        <f>VLOOKUP($B303,운송비!$A$1:$T$478,7,0)</f>
        <v>그리스</v>
      </c>
      <c r="F303" s="70" t="str">
        <f>VLOOKUP($B303,운송비!$A$1:$T$478,8,0)</f>
        <v>최기성</v>
      </c>
      <c r="G303" s="112">
        <f>VLOOKUP($B303,구매현황!$A$4:$B$10000,2,0)</f>
        <v>470336</v>
      </c>
      <c r="H303" s="63">
        <f>VLOOKUP($B303,운송비현황!$A$4:$E$8669,2,0)</f>
        <v>68000</v>
      </c>
      <c r="I303" s="63">
        <f>VLOOKUP($B303,운송비현황!$A$4:$E$8669,3,0)</f>
        <v>9</v>
      </c>
      <c r="J303" s="63">
        <f>VLOOKUP($B303,운송비현황!$A$4:$E$8669,4,0)</f>
        <v>1997400</v>
      </c>
      <c r="K303" s="63">
        <f>VLOOKUP($B303,운송비현황!$A$4:$E$8669,5,0)</f>
        <v>0</v>
      </c>
      <c r="L303" s="69">
        <v>0</v>
      </c>
      <c r="M303" s="103">
        <f t="shared" si="22"/>
        <v>246774</v>
      </c>
      <c r="N303" s="103">
        <f t="shared" si="23"/>
        <v>2714510</v>
      </c>
      <c r="O303" s="107" t="str">
        <f t="shared" si="24"/>
        <v>10%</v>
      </c>
      <c r="Q303"/>
    </row>
    <row r="304" spans="1:17" s="84" customFormat="1">
      <c r="A304" s="86" t="str">
        <f t="shared" si="21"/>
        <v>LX인터내셔널</v>
      </c>
      <c r="B304" s="164" t="s">
        <v>10406</v>
      </c>
      <c r="C304" s="70" t="str">
        <f>VLOOKUP($B304,운송비!$A$1:$T$478,3,0)</f>
        <v>LX인터내셔널</v>
      </c>
      <c r="D304" s="70" t="str">
        <f>VLOOKUP($B304,운송비!$A$1:$T$478,5,0)</f>
        <v>일반상품</v>
      </c>
      <c r="E304" s="70" t="str">
        <f>VLOOKUP($B304,운송비!$A$1:$T$478,7,0)</f>
        <v>중국</v>
      </c>
      <c r="F304" s="70" t="str">
        <f>VLOOKUP($B304,운송비!$A$1:$T$478,8,0)</f>
        <v>최성기</v>
      </c>
      <c r="G304" s="112">
        <f>VLOOKUP($B304,구매현황!$A$4:$B$10000,2,0)</f>
        <v>299858</v>
      </c>
      <c r="H304" s="63">
        <f>VLOOKUP($B304,운송비현황!$A$4:$E$8669,2,0)</f>
        <v>8000</v>
      </c>
      <c r="I304" s="63">
        <f>VLOOKUP($B304,운송비현황!$A$4:$E$8669,3,0)</f>
        <v>1</v>
      </c>
      <c r="J304" s="63">
        <f>VLOOKUP($B304,운송비현황!$A$4:$E$8669,4,0)</f>
        <v>119840</v>
      </c>
      <c r="K304" s="63">
        <f>VLOOKUP($B304,운송비현황!$A$4:$E$8669,5,0)</f>
        <v>0</v>
      </c>
      <c r="L304" s="69">
        <v>0</v>
      </c>
      <c r="M304" s="103">
        <f t="shared" si="22"/>
        <v>41970</v>
      </c>
      <c r="N304" s="103">
        <f t="shared" si="23"/>
        <v>461668</v>
      </c>
      <c r="O304" s="107" t="str">
        <f t="shared" si="24"/>
        <v>10%</v>
      </c>
      <c r="Q304"/>
    </row>
    <row r="305" spans="1:17" s="84" customFormat="1">
      <c r="A305" s="86" t="str">
        <f t="shared" si="21"/>
        <v>현대건설기계</v>
      </c>
      <c r="B305" s="164" t="s">
        <v>10407</v>
      </c>
      <c r="C305" s="70" t="str">
        <f>VLOOKUP($B305,운송비!$A$1:$T$478,3,0)</f>
        <v>현대건설기계</v>
      </c>
      <c r="D305" s="70" t="str">
        <f>VLOOKUP($B305,운송비!$A$1:$T$478,5,0)</f>
        <v>일반상품</v>
      </c>
      <c r="E305" s="70" t="str">
        <f>VLOOKUP($B305,운송비!$A$1:$T$478,7,0)</f>
        <v>벨기에</v>
      </c>
      <c r="F305" s="70" t="str">
        <f>VLOOKUP($B305,운송비!$A$1:$T$478,8,0)</f>
        <v>윤정환</v>
      </c>
      <c r="G305" s="112">
        <f>VLOOKUP($B305,구매현황!$A$4:$B$10000,2,0)</f>
        <v>478540</v>
      </c>
      <c r="H305" s="63">
        <f>VLOOKUP($B305,운송비현황!$A$4:$E$8669,2,0)</f>
        <v>48000</v>
      </c>
      <c r="I305" s="63">
        <f>VLOOKUP($B305,운송비현황!$A$4:$E$8669,3,0)</f>
        <v>5</v>
      </c>
      <c r="J305" s="63">
        <f>VLOOKUP($B305,운송비현황!$A$4:$E$8669,4,0)</f>
        <v>1124400</v>
      </c>
      <c r="K305" s="63">
        <f>VLOOKUP($B305,운송비현황!$A$4:$E$8669,5,0)</f>
        <v>0</v>
      </c>
      <c r="L305" s="69">
        <v>0</v>
      </c>
      <c r="M305" s="103">
        <f t="shared" si="22"/>
        <v>160294</v>
      </c>
      <c r="N305" s="103">
        <f t="shared" si="23"/>
        <v>1763234</v>
      </c>
      <c r="O305" s="107" t="str">
        <f t="shared" si="24"/>
        <v>10%</v>
      </c>
      <c r="Q305"/>
    </row>
    <row r="306" spans="1:17" s="84" customFormat="1">
      <c r="A306" s="86" t="str">
        <f t="shared" si="21"/>
        <v>현대건설기계</v>
      </c>
      <c r="B306" s="164" t="s">
        <v>10408</v>
      </c>
      <c r="C306" s="70" t="str">
        <f>VLOOKUP($B306,운송비!$A$1:$T$478,3,0)</f>
        <v>현대건설기계</v>
      </c>
      <c r="D306" s="70" t="str">
        <f>VLOOKUP($B306,운송비!$A$1:$T$478,5,0)</f>
        <v>일반상품</v>
      </c>
      <c r="E306" s="70" t="str">
        <f>VLOOKUP($B306,운송비!$A$1:$T$478,7,0)</f>
        <v>아랍에미리트</v>
      </c>
      <c r="F306" s="70" t="str">
        <f>VLOOKUP($B306,운송비!$A$1:$T$478,8,0)</f>
        <v>박정현</v>
      </c>
      <c r="G306" s="112">
        <f>VLOOKUP($B306,구매현황!$A$4:$B$10000,2,0)</f>
        <v>417500</v>
      </c>
      <c r="H306" s="63">
        <f>VLOOKUP($B306,운송비현황!$A$4:$E$8669,2,0)</f>
        <v>51315</v>
      </c>
      <c r="I306" s="63">
        <f>VLOOKUP($B306,운송비현황!$A$4:$E$8669,3,0)</f>
        <v>6</v>
      </c>
      <c r="J306" s="63">
        <f>VLOOKUP($B306,운송비현황!$A$4:$E$8669,4,0)</f>
        <v>916400</v>
      </c>
      <c r="K306" s="63">
        <f>VLOOKUP($B306,운송비현황!$A$4:$E$8669,5,0)</f>
        <v>60000</v>
      </c>
      <c r="L306" s="69">
        <v>0</v>
      </c>
      <c r="M306" s="103">
        <f t="shared" si="22"/>
        <v>139390</v>
      </c>
      <c r="N306" s="103">
        <f t="shared" si="23"/>
        <v>1533290</v>
      </c>
      <c r="O306" s="107" t="str">
        <f t="shared" si="24"/>
        <v>10%</v>
      </c>
      <c r="Q306"/>
    </row>
    <row r="307" spans="1:17" s="84" customFormat="1">
      <c r="A307" s="86" t="str">
        <f t="shared" si="21"/>
        <v>현대건설기계</v>
      </c>
      <c r="B307" s="164" t="s">
        <v>10409</v>
      </c>
      <c r="C307" s="70" t="str">
        <f>VLOOKUP($B307,운송비!$A$1:$T$478,3,0)</f>
        <v>현대건설기계</v>
      </c>
      <c r="D307" s="70" t="str">
        <f>VLOOKUP($B307,운송비!$A$1:$T$478,5,0)</f>
        <v>일반상품</v>
      </c>
      <c r="E307" s="70" t="str">
        <f>VLOOKUP($B307,운송비!$A$1:$T$478,7,0)</f>
        <v>남아프리카공화국</v>
      </c>
      <c r="F307" s="70" t="str">
        <f>VLOOKUP($B307,운송비!$A$1:$T$478,8,0)</f>
        <v>김수원</v>
      </c>
      <c r="G307" s="112">
        <f>VLOOKUP($B307,구매현황!$A$4:$B$10000,2,0)</f>
        <v>333830</v>
      </c>
      <c r="H307" s="63">
        <f>VLOOKUP($B307,운송비현황!$A$4:$E$8669,2,0)</f>
        <v>100000</v>
      </c>
      <c r="I307" s="63">
        <f>VLOOKUP($B307,운송비현황!$A$4:$E$8669,3,0)</f>
        <v>12</v>
      </c>
      <c r="J307" s="63">
        <f>VLOOKUP($B307,운송비현황!$A$4:$E$8669,4,0)</f>
        <v>3640000</v>
      </c>
      <c r="K307" s="63">
        <f>VLOOKUP($B307,운송비현황!$A$4:$E$8669,5,0)</f>
        <v>0</v>
      </c>
      <c r="L307" s="69">
        <v>0</v>
      </c>
      <c r="M307" s="103">
        <f t="shared" si="22"/>
        <v>397383</v>
      </c>
      <c r="N307" s="103">
        <f t="shared" si="23"/>
        <v>4371213</v>
      </c>
      <c r="O307" s="107" t="str">
        <f t="shared" si="24"/>
        <v>10%</v>
      </c>
      <c r="Q307"/>
    </row>
    <row r="308" spans="1:17" s="84" customFormat="1">
      <c r="A308" s="86" t="str">
        <f t="shared" si="21"/>
        <v>LX인터내셔널</v>
      </c>
      <c r="B308" s="164" t="s">
        <v>10410</v>
      </c>
      <c r="C308" s="70" t="str">
        <f>VLOOKUP($B308,운송비!$A$1:$T$478,3,0)</f>
        <v>LX인터내셔널</v>
      </c>
      <c r="D308" s="70" t="str">
        <f>VLOOKUP($B308,운송비!$A$1:$T$478,5,0)</f>
        <v>일반상품</v>
      </c>
      <c r="E308" s="70" t="str">
        <f>VLOOKUP($B308,운송비!$A$1:$T$478,7,0)</f>
        <v>인도네시아</v>
      </c>
      <c r="F308" s="70" t="str">
        <f>VLOOKUP($B308,운송비!$A$1:$T$478,8,0)</f>
        <v>정지안</v>
      </c>
      <c r="G308" s="112">
        <f>VLOOKUP($B308,구매현황!$A$4:$B$10000,2,0)</f>
        <v>262810</v>
      </c>
      <c r="H308" s="63">
        <f>VLOOKUP($B308,운송비현황!$A$4:$E$8669,2,0)</f>
        <v>32000</v>
      </c>
      <c r="I308" s="63">
        <f>VLOOKUP($B308,운송비현황!$A$4:$E$8669,3,0)</f>
        <v>4</v>
      </c>
      <c r="J308" s="63">
        <f>VLOOKUP($B308,운송비현황!$A$4:$E$8669,4,0)</f>
        <v>719360</v>
      </c>
      <c r="K308" s="63">
        <f>VLOOKUP($B308,운송비현황!$A$4:$E$8669,5,0)</f>
        <v>0</v>
      </c>
      <c r="L308" s="69">
        <v>0</v>
      </c>
      <c r="M308" s="103">
        <f t="shared" si="22"/>
        <v>98217</v>
      </c>
      <c r="N308" s="103">
        <f t="shared" si="23"/>
        <v>1080387</v>
      </c>
      <c r="O308" s="107" t="str">
        <f t="shared" si="24"/>
        <v>10%</v>
      </c>
      <c r="Q308"/>
    </row>
    <row r="309" spans="1:17" s="84" customFormat="1">
      <c r="A309" s="86" t="str">
        <f t="shared" si="21"/>
        <v>현대건설기계</v>
      </c>
      <c r="B309" s="164" t="s">
        <v>10411</v>
      </c>
      <c r="C309" s="70" t="str">
        <f>VLOOKUP($B309,운송비!$A$1:$T$478,3,0)</f>
        <v>현대건설기계</v>
      </c>
      <c r="D309" s="70" t="str">
        <f>VLOOKUP($B309,운송비!$A$1:$T$478,5,0)</f>
        <v>일반상품</v>
      </c>
      <c r="E309" s="70" t="str">
        <f>VLOOKUP($B309,운송비!$A$1:$T$478,7,0)</f>
        <v>인도</v>
      </c>
      <c r="F309" s="70" t="str">
        <f>VLOOKUP($B309,운송비!$A$1:$T$478,8,0)</f>
        <v>하자용</v>
      </c>
      <c r="G309" s="112">
        <f>VLOOKUP($B309,구매현황!$A$4:$B$10000,2,0)</f>
        <v>997810</v>
      </c>
      <c r="H309" s="63">
        <f>VLOOKUP($B309,운송비현황!$A$4:$E$8669,2,0)</f>
        <v>158000</v>
      </c>
      <c r="I309" s="63">
        <f>VLOOKUP($B309,운송비현황!$A$4:$E$8669,3,0)</f>
        <v>18</v>
      </c>
      <c r="J309" s="63">
        <f>VLOOKUP($B309,운송비현황!$A$4:$E$8669,4,0)</f>
        <v>3297900</v>
      </c>
      <c r="K309" s="63">
        <f>VLOOKUP($B309,운송비현황!$A$4:$E$8669,5,0)</f>
        <v>120000</v>
      </c>
      <c r="L309" s="69">
        <v>0</v>
      </c>
      <c r="M309" s="103">
        <f t="shared" si="22"/>
        <v>441571</v>
      </c>
      <c r="N309" s="103">
        <f t="shared" si="23"/>
        <v>4857281</v>
      </c>
      <c r="O309" s="107" t="str">
        <f t="shared" si="24"/>
        <v>10%</v>
      </c>
      <c r="Q309"/>
    </row>
    <row r="310" spans="1:17" s="84" customFormat="1">
      <c r="A310" s="86" t="str">
        <f t="shared" si="21"/>
        <v>현대건설기계</v>
      </c>
      <c r="B310" s="164" t="s">
        <v>10412</v>
      </c>
      <c r="C310" s="70" t="str">
        <f>VLOOKUP($B310,운송비!$A$1:$T$478,3,0)</f>
        <v>현대건설기계</v>
      </c>
      <c r="D310" s="70" t="str">
        <f>VLOOKUP($B310,운송비!$A$1:$T$478,5,0)</f>
        <v>일반상품</v>
      </c>
      <c r="E310" s="70" t="str">
        <f>VLOOKUP($B310,운송비!$A$1:$T$478,7,0)</f>
        <v>벨기에</v>
      </c>
      <c r="F310" s="70" t="str">
        <f>VLOOKUP($B310,운송비!$A$1:$T$478,8,0)</f>
        <v>나세호</v>
      </c>
      <c r="G310" s="112">
        <f>VLOOKUP($B310,구매현황!$A$4:$B$10000,2,0)</f>
        <v>499837</v>
      </c>
      <c r="H310" s="63">
        <f>VLOOKUP($B310,운송비현황!$A$4:$E$8669,2,0)</f>
        <v>76000</v>
      </c>
      <c r="I310" s="63">
        <f>VLOOKUP($B310,운송비현황!$A$4:$E$8669,3,0)</f>
        <v>7</v>
      </c>
      <c r="J310" s="63">
        <f>VLOOKUP($B310,운송비현황!$A$4:$E$8669,4,0)</f>
        <v>1769800</v>
      </c>
      <c r="K310" s="63">
        <f>VLOOKUP($B310,운송비현황!$A$4:$E$8669,5,0)</f>
        <v>0</v>
      </c>
      <c r="L310" s="69">
        <v>0</v>
      </c>
      <c r="M310" s="103">
        <f t="shared" si="22"/>
        <v>226964</v>
      </c>
      <c r="N310" s="103">
        <f t="shared" si="23"/>
        <v>2496601</v>
      </c>
      <c r="O310" s="107" t="str">
        <f t="shared" si="24"/>
        <v>10%</v>
      </c>
      <c r="Q310"/>
    </row>
    <row r="311" spans="1:17" s="84" customFormat="1">
      <c r="A311" s="86" t="str">
        <f t="shared" si="21"/>
        <v>KT&amp;G</v>
      </c>
      <c r="B311" s="164" t="s">
        <v>10413</v>
      </c>
      <c r="C311" s="70" t="str">
        <f>VLOOKUP($B311,운송비!$A$1:$T$478,3,0)</f>
        <v>KT&amp;G</v>
      </c>
      <c r="D311" s="70" t="str">
        <f>VLOOKUP($B311,운송비!$A$1:$T$478,5,0)</f>
        <v>일반상품</v>
      </c>
      <c r="E311" s="70" t="str">
        <f>VLOOKUP($B311,운송비!$A$1:$T$478,7,0)</f>
        <v>브라질</v>
      </c>
      <c r="F311" s="70" t="str">
        <f>VLOOKUP($B311,운송비!$A$1:$T$478,8,0)</f>
        <v>유화섭</v>
      </c>
      <c r="G311" s="112">
        <f>VLOOKUP($B311,구매현황!$A$4:$B$10000,2,0)</f>
        <v>199830</v>
      </c>
      <c r="H311" s="63">
        <f>VLOOKUP($B311,운송비현황!$A$4:$E$8669,2,0)</f>
        <v>58000</v>
      </c>
      <c r="I311" s="63">
        <f>VLOOKUP($B311,운송비현황!$A$4:$E$8669,3,0)</f>
        <v>4</v>
      </c>
      <c r="J311" s="63">
        <f>VLOOKUP($B311,운송비현황!$A$4:$E$8669,4,0)</f>
        <v>1859400</v>
      </c>
      <c r="K311" s="63">
        <f>VLOOKUP($B311,운송비현황!$A$4:$E$8669,5,0)</f>
        <v>0</v>
      </c>
      <c r="L311" s="69">
        <v>0</v>
      </c>
      <c r="M311" s="103">
        <f t="shared" si="22"/>
        <v>205923</v>
      </c>
      <c r="N311" s="103">
        <f t="shared" si="23"/>
        <v>2265153</v>
      </c>
      <c r="O311" s="107" t="str">
        <f t="shared" si="24"/>
        <v>10%</v>
      </c>
      <c r="Q311"/>
    </row>
    <row r="312" spans="1:17" s="84" customFormat="1">
      <c r="A312" s="86" t="str">
        <f t="shared" si="21"/>
        <v>LX인터내셔널</v>
      </c>
      <c r="B312" s="164" t="s">
        <v>10414</v>
      </c>
      <c r="C312" s="70" t="str">
        <f>VLOOKUP($B312,운송비!$A$1:$T$478,3,0)</f>
        <v>LX인터내셔널</v>
      </c>
      <c r="D312" s="70" t="str">
        <f>VLOOKUP($B312,운송비!$A$1:$T$478,5,0)</f>
        <v>일반상품</v>
      </c>
      <c r="E312" s="70" t="str">
        <f>VLOOKUP($B312,운송비!$A$1:$T$478,7,0)</f>
        <v>인도네시아</v>
      </c>
      <c r="F312" s="70" t="str">
        <f>VLOOKUP($B312,운송비!$A$1:$T$478,8,0)</f>
        <v>채국현</v>
      </c>
      <c r="G312" s="112">
        <f>VLOOKUP($B312,구매현황!$A$4:$B$10000,2,0)</f>
        <v>262170</v>
      </c>
      <c r="H312" s="63">
        <f>VLOOKUP($B312,운송비현황!$A$4:$E$8669,2,0)</f>
        <v>27000</v>
      </c>
      <c r="I312" s="63">
        <f>VLOOKUP($B312,운송비현황!$A$4:$E$8669,3,0)</f>
        <v>4</v>
      </c>
      <c r="J312" s="63">
        <f>VLOOKUP($B312,운송비현황!$A$4:$E$8669,4,0)</f>
        <v>606960</v>
      </c>
      <c r="K312" s="63">
        <f>VLOOKUP($B312,운송비현황!$A$4:$E$8669,5,0)</f>
        <v>0</v>
      </c>
      <c r="L312" s="69">
        <v>0</v>
      </c>
      <c r="M312" s="103">
        <f t="shared" si="22"/>
        <v>86913</v>
      </c>
      <c r="N312" s="103">
        <f t="shared" si="23"/>
        <v>956043</v>
      </c>
      <c r="O312" s="107" t="str">
        <f t="shared" si="24"/>
        <v>10%</v>
      </c>
      <c r="Q312"/>
    </row>
    <row r="313" spans="1:17" s="84" customFormat="1">
      <c r="A313" s="86" t="str">
        <f t="shared" si="21"/>
        <v>현대건설기계</v>
      </c>
      <c r="B313" s="164" t="s">
        <v>10415</v>
      </c>
      <c r="C313" s="70" t="str">
        <f>VLOOKUP($B313,운송비!$A$1:$T$478,3,0)</f>
        <v>현대건설기계</v>
      </c>
      <c r="D313" s="70" t="str">
        <f>VLOOKUP($B313,운송비!$A$1:$T$478,5,0)</f>
        <v>일반상품</v>
      </c>
      <c r="E313" s="70" t="str">
        <f>VLOOKUP($B313,운송비!$A$1:$T$478,7,0)</f>
        <v>중국</v>
      </c>
      <c r="F313" s="70" t="str">
        <f>VLOOKUP($B313,운송비!$A$1:$T$478,8,0)</f>
        <v>박대규</v>
      </c>
      <c r="G313" s="112">
        <f>VLOOKUP($B313,구매현황!$A$4:$B$10000,2,0)</f>
        <v>219721</v>
      </c>
      <c r="H313" s="63">
        <f>VLOOKUP($B313,운송비현황!$A$4:$E$8669,2,0)</f>
        <v>24000</v>
      </c>
      <c r="I313" s="63">
        <f>VLOOKUP($B313,운송비현황!$A$4:$E$8669,3,0)</f>
        <v>3</v>
      </c>
      <c r="J313" s="63">
        <f>VLOOKUP($B313,운송비현황!$A$4:$E$8669,4,0)</f>
        <v>359520</v>
      </c>
      <c r="K313" s="63">
        <f>VLOOKUP($B313,운송비현황!$A$4:$E$8669,5,0)</f>
        <v>0</v>
      </c>
      <c r="L313" s="69">
        <v>0</v>
      </c>
      <c r="M313" s="103">
        <f t="shared" si="22"/>
        <v>57924</v>
      </c>
      <c r="N313" s="103">
        <f t="shared" si="23"/>
        <v>637165</v>
      </c>
      <c r="O313" s="107" t="str">
        <f t="shared" si="24"/>
        <v>10%</v>
      </c>
      <c r="Q313"/>
    </row>
    <row r="314" spans="1:17" s="84" customFormat="1">
      <c r="A314" s="86" t="str">
        <f t="shared" si="21"/>
        <v>LX인터내셔널</v>
      </c>
      <c r="B314" s="164" t="s">
        <v>10416</v>
      </c>
      <c r="C314" s="70" t="str">
        <f>VLOOKUP($B314,운송비!$A$1:$T$478,3,0)</f>
        <v>LX인터내셔널</v>
      </c>
      <c r="D314" s="70" t="str">
        <f>VLOOKUP($B314,운송비!$A$1:$T$478,5,0)</f>
        <v>일반상품</v>
      </c>
      <c r="E314" s="70" t="str">
        <f>VLOOKUP($B314,운송비!$A$1:$T$478,7,0)</f>
        <v>인도네시아</v>
      </c>
      <c r="F314" s="70" t="str">
        <f>VLOOKUP($B314,운송비!$A$1:$T$478,8,0)</f>
        <v>전형준</v>
      </c>
      <c r="G314" s="112">
        <f>VLOOKUP($B314,구매현황!$A$4:$B$10000,2,0)</f>
        <v>280200</v>
      </c>
      <c r="H314" s="63">
        <f>VLOOKUP($B314,운송비현황!$A$4:$E$8669,2,0)</f>
        <v>35000</v>
      </c>
      <c r="I314" s="63">
        <f>VLOOKUP($B314,운송비현황!$A$4:$E$8669,3,0)</f>
        <v>5</v>
      </c>
      <c r="J314" s="63">
        <f>VLOOKUP($B314,운송비현황!$A$4:$E$8669,4,0)</f>
        <v>786800</v>
      </c>
      <c r="K314" s="63">
        <f>VLOOKUP($B314,운송비현황!$A$4:$E$8669,5,0)</f>
        <v>0</v>
      </c>
      <c r="L314" s="69">
        <v>0</v>
      </c>
      <c r="M314" s="103">
        <f t="shared" si="22"/>
        <v>106700</v>
      </c>
      <c r="N314" s="103">
        <f t="shared" si="23"/>
        <v>1173700</v>
      </c>
      <c r="O314" s="107" t="str">
        <f t="shared" si="24"/>
        <v>10%</v>
      </c>
      <c r="Q314"/>
    </row>
    <row r="315" spans="1:17" s="84" customFormat="1">
      <c r="A315" s="86" t="str">
        <f t="shared" si="21"/>
        <v>LX인터내셔널</v>
      </c>
      <c r="B315" s="164" t="s">
        <v>10417</v>
      </c>
      <c r="C315" s="70" t="str">
        <f>VLOOKUP($B315,운송비!$A$1:$T$478,3,0)</f>
        <v>LX인터내셔널</v>
      </c>
      <c r="D315" s="70" t="str">
        <f>VLOOKUP($B315,운송비!$A$1:$T$478,5,0)</f>
        <v>일반상품</v>
      </c>
      <c r="E315" s="70" t="str">
        <f>VLOOKUP($B315,운송비!$A$1:$T$478,7,0)</f>
        <v>인도네시아</v>
      </c>
      <c r="F315" s="70" t="str">
        <f>VLOOKUP($B315,운송비!$A$1:$T$478,8,0)</f>
        <v>김관중</v>
      </c>
      <c r="G315" s="112">
        <f>VLOOKUP($B315,구매현황!$A$4:$B$10000,2,0)</f>
        <v>299972</v>
      </c>
      <c r="H315" s="63">
        <f>VLOOKUP($B315,운송비현황!$A$4:$E$8669,2,0)</f>
        <v>67000</v>
      </c>
      <c r="I315" s="63">
        <f>VLOOKUP($B315,운송비현황!$A$4:$E$8669,3,0)</f>
        <v>7</v>
      </c>
      <c r="J315" s="63">
        <f>VLOOKUP($B315,운송비현황!$A$4:$E$8669,4,0)</f>
        <v>1506160</v>
      </c>
      <c r="K315" s="63">
        <f>VLOOKUP($B315,운송비현황!$A$4:$E$8669,5,0)</f>
        <v>0</v>
      </c>
      <c r="L315" s="69">
        <v>0</v>
      </c>
      <c r="M315" s="103">
        <f t="shared" si="22"/>
        <v>180613</v>
      </c>
      <c r="N315" s="103">
        <f t="shared" si="23"/>
        <v>1986745</v>
      </c>
      <c r="O315" s="107" t="str">
        <f t="shared" si="24"/>
        <v>10%</v>
      </c>
      <c r="Q315"/>
    </row>
    <row r="316" spans="1:17" s="84" customFormat="1">
      <c r="A316" s="86" t="str">
        <f t="shared" si="21"/>
        <v>LX인터내셔널</v>
      </c>
      <c r="B316" s="164" t="s">
        <v>10418</v>
      </c>
      <c r="C316" s="70" t="str">
        <f>VLOOKUP($B316,운송비!$A$1:$T$478,3,0)</f>
        <v>LX인터내셔널</v>
      </c>
      <c r="D316" s="70" t="str">
        <f>VLOOKUP($B316,운송비!$A$1:$T$478,5,0)</f>
        <v>일반상품</v>
      </c>
      <c r="E316" s="70" t="str">
        <f>VLOOKUP($B316,운송비!$A$1:$T$478,7,0)</f>
        <v>인도네시아</v>
      </c>
      <c r="F316" s="70" t="str">
        <f>VLOOKUP($B316,운송비!$A$1:$T$478,8,0)</f>
        <v>홍광희</v>
      </c>
      <c r="G316" s="112">
        <f>VLOOKUP($B316,구매현황!$A$4:$B$10000,2,0)</f>
        <v>299970</v>
      </c>
      <c r="H316" s="63">
        <f>VLOOKUP($B316,운송비현황!$A$4:$E$8669,2,0)</f>
        <v>31000</v>
      </c>
      <c r="I316" s="63">
        <f>VLOOKUP($B316,운송비현황!$A$4:$E$8669,3,0)</f>
        <v>4</v>
      </c>
      <c r="J316" s="63">
        <f>VLOOKUP($B316,운송비현황!$A$4:$E$8669,4,0)</f>
        <v>696880</v>
      </c>
      <c r="K316" s="63">
        <f>VLOOKUP($B316,운송비현황!$A$4:$E$8669,5,0)</f>
        <v>0</v>
      </c>
      <c r="L316" s="69">
        <v>0</v>
      </c>
      <c r="M316" s="103">
        <f t="shared" si="22"/>
        <v>99685</v>
      </c>
      <c r="N316" s="103">
        <f t="shared" si="23"/>
        <v>1096535</v>
      </c>
      <c r="O316" s="107" t="str">
        <f t="shared" si="24"/>
        <v>10%</v>
      </c>
      <c r="Q316"/>
    </row>
    <row r="317" spans="1:17" s="84" customFormat="1">
      <c r="A317" s="86" t="str">
        <f t="shared" si="21"/>
        <v>LX인터내셔널</v>
      </c>
      <c r="B317" s="164" t="s">
        <v>10419</v>
      </c>
      <c r="C317" s="70" t="str">
        <f>VLOOKUP($B317,운송비!$A$1:$T$478,3,0)</f>
        <v>LX인터내셔널</v>
      </c>
      <c r="D317" s="70" t="str">
        <f>VLOOKUP($B317,운송비!$A$1:$T$478,5,0)</f>
        <v>일반상품</v>
      </c>
      <c r="E317" s="70" t="str">
        <f>VLOOKUP($B317,운송비!$A$1:$T$478,7,0)</f>
        <v>인도네시아</v>
      </c>
      <c r="F317" s="70" t="str">
        <f>VLOOKUP($B317,운송비!$A$1:$T$478,8,0)</f>
        <v>홍형기</v>
      </c>
      <c r="G317" s="112">
        <f>VLOOKUP($B317,구매현황!$A$4:$B$10000,2,0)</f>
        <v>299913</v>
      </c>
      <c r="H317" s="63">
        <f>VLOOKUP($B317,운송비현황!$A$4:$E$8669,2,0)</f>
        <v>17000</v>
      </c>
      <c r="I317" s="63">
        <f>VLOOKUP($B317,운송비현황!$A$4:$E$8669,3,0)</f>
        <v>3</v>
      </c>
      <c r="J317" s="63">
        <f>VLOOKUP($B317,운송비현황!$A$4:$E$8669,4,0)</f>
        <v>382160</v>
      </c>
      <c r="K317" s="63">
        <f>VLOOKUP($B317,운송비현황!$A$4:$E$8669,5,0)</f>
        <v>0</v>
      </c>
      <c r="L317" s="69">
        <v>0</v>
      </c>
      <c r="M317" s="103">
        <f t="shared" si="22"/>
        <v>68207</v>
      </c>
      <c r="N317" s="103">
        <f t="shared" si="23"/>
        <v>750280</v>
      </c>
      <c r="O317" s="107" t="str">
        <f t="shared" si="24"/>
        <v>10%</v>
      </c>
      <c r="Q317"/>
    </row>
    <row r="318" spans="1:17" s="84" customFormat="1">
      <c r="A318" s="86" t="str">
        <f t="shared" si="21"/>
        <v>한국조선해양</v>
      </c>
      <c r="B318" s="164" t="s">
        <v>10420</v>
      </c>
      <c r="C318" s="70" t="str">
        <f>VLOOKUP($B318,운송비!$A$1:$T$478,3,0)</f>
        <v>한국조선해양</v>
      </c>
      <c r="D318" s="70" t="str">
        <f>VLOOKUP($B318,운송비!$A$1:$T$478,5,0)</f>
        <v>일반상품</v>
      </c>
      <c r="E318" s="70" t="str">
        <f>VLOOKUP($B318,운송비!$A$1:$T$478,7,0)</f>
        <v>인도</v>
      </c>
      <c r="F318" s="70" t="str">
        <f>VLOOKUP($B318,운송비!$A$1:$T$478,8,0)</f>
        <v>김규성</v>
      </c>
      <c r="G318" s="112">
        <f>VLOOKUP($B318,구매현황!$A$4:$B$10000,2,0)</f>
        <v>866775</v>
      </c>
      <c r="H318" s="63">
        <f>VLOOKUP($B318,운송비현황!$A$4:$E$8669,2,0)</f>
        <v>153000</v>
      </c>
      <c r="I318" s="63">
        <f>VLOOKUP($B318,운송비현황!$A$4:$E$8669,3,0)</f>
        <v>19</v>
      </c>
      <c r="J318" s="63">
        <f>VLOOKUP($B318,운송비현황!$A$4:$E$8669,4,0)</f>
        <v>3195150</v>
      </c>
      <c r="K318" s="63">
        <f>VLOOKUP($B318,운송비현황!$A$4:$E$8669,5,0)</f>
        <v>100000</v>
      </c>
      <c r="L318" s="69">
        <v>0</v>
      </c>
      <c r="M318" s="103">
        <f t="shared" si="22"/>
        <v>416193</v>
      </c>
      <c r="N318" s="103">
        <f t="shared" si="23"/>
        <v>4578118</v>
      </c>
      <c r="O318" s="107" t="str">
        <f t="shared" si="24"/>
        <v>10%</v>
      </c>
      <c r="Q318"/>
    </row>
    <row r="319" spans="1:17" s="84" customFormat="1">
      <c r="A319" s="86" t="str">
        <f t="shared" si="21"/>
        <v>LX인터내셔널</v>
      </c>
      <c r="B319" s="164" t="s">
        <v>10421</v>
      </c>
      <c r="C319" s="70" t="str">
        <f>VLOOKUP($B319,운송비!$A$1:$T$478,3,0)</f>
        <v>LX인터내셔널</v>
      </c>
      <c r="D319" s="70" t="str">
        <f>VLOOKUP($B319,운송비!$A$1:$T$478,5,0)</f>
        <v>일반상품</v>
      </c>
      <c r="E319" s="70" t="str">
        <f>VLOOKUP($B319,운송비!$A$1:$T$478,7,0)</f>
        <v>인도네시아</v>
      </c>
      <c r="F319" s="70" t="str">
        <f>VLOOKUP($B319,운송비!$A$1:$T$478,8,0)</f>
        <v>류재용</v>
      </c>
      <c r="G319" s="112">
        <f>VLOOKUP($B319,구매현황!$A$4:$B$10000,2,0)</f>
        <v>280975</v>
      </c>
      <c r="H319" s="63">
        <f>VLOOKUP($B319,운송비현황!$A$4:$E$8669,2,0)</f>
        <v>48000</v>
      </c>
      <c r="I319" s="63">
        <f>VLOOKUP($B319,운송비현황!$A$4:$E$8669,3,0)</f>
        <v>5</v>
      </c>
      <c r="J319" s="63">
        <f>VLOOKUP($B319,운송비현황!$A$4:$E$8669,4,0)</f>
        <v>1079040</v>
      </c>
      <c r="K319" s="63">
        <f>VLOOKUP($B319,운송비현황!$A$4:$E$8669,5,0)</f>
        <v>0</v>
      </c>
      <c r="L319" s="69">
        <v>0</v>
      </c>
      <c r="M319" s="103">
        <f t="shared" si="22"/>
        <v>136002</v>
      </c>
      <c r="N319" s="103">
        <f t="shared" si="23"/>
        <v>1496017</v>
      </c>
      <c r="O319" s="107" t="str">
        <f t="shared" si="24"/>
        <v>10%</v>
      </c>
      <c r="Q319"/>
    </row>
    <row r="320" spans="1:17" s="84" customFormat="1">
      <c r="A320" s="86" t="str">
        <f t="shared" si="21"/>
        <v>현대건설기계</v>
      </c>
      <c r="B320" s="164" t="s">
        <v>10422</v>
      </c>
      <c r="C320" s="70" t="str">
        <f>VLOOKUP($B320,운송비!$A$1:$T$478,3,0)</f>
        <v>현대건설기계</v>
      </c>
      <c r="D320" s="70" t="str">
        <f>VLOOKUP($B320,운송비!$A$1:$T$478,5,0)</f>
        <v>일반상품</v>
      </c>
      <c r="E320" s="70" t="str">
        <f>VLOOKUP($B320,운송비!$A$1:$T$478,7,0)</f>
        <v>브라질</v>
      </c>
      <c r="F320" s="70" t="str">
        <f>VLOOKUP($B320,운송비!$A$1:$T$478,8,0)</f>
        <v>이주열</v>
      </c>
      <c r="G320" s="112">
        <f>VLOOKUP($B320,구매현황!$A$4:$B$10000,2,0)</f>
        <v>774637</v>
      </c>
      <c r="H320" s="63">
        <f>VLOOKUP($B320,운송비현황!$A$4:$E$8669,2,0)</f>
        <v>267000</v>
      </c>
      <c r="I320" s="63">
        <f>VLOOKUP($B320,운송비현황!$A$4:$E$8669,3,0)</f>
        <v>19</v>
      </c>
      <c r="J320" s="63">
        <f>VLOOKUP($B320,운송비현황!$A$4:$E$8669,4,0)</f>
        <v>8557850</v>
      </c>
      <c r="K320" s="63">
        <f>VLOOKUP($B320,운송비현황!$A$4:$E$8669,5,0)</f>
        <v>0</v>
      </c>
      <c r="L320" s="69">
        <v>0</v>
      </c>
      <c r="M320" s="103">
        <f t="shared" si="22"/>
        <v>933249</v>
      </c>
      <c r="N320" s="103">
        <f t="shared" si="23"/>
        <v>10265736</v>
      </c>
      <c r="O320" s="107" t="str">
        <f t="shared" si="24"/>
        <v>10%</v>
      </c>
      <c r="Q320"/>
    </row>
    <row r="321" spans="1:17" s="84" customFormat="1">
      <c r="A321" s="86" t="str">
        <f t="shared" si="21"/>
        <v>현대건설기계</v>
      </c>
      <c r="B321" s="164" t="s">
        <v>10423</v>
      </c>
      <c r="C321" s="70" t="str">
        <f>VLOOKUP($B321,운송비!$A$1:$T$478,3,0)</f>
        <v>현대건설기계</v>
      </c>
      <c r="D321" s="70" t="str">
        <f>VLOOKUP($B321,운송비!$A$1:$T$478,5,0)</f>
        <v>일반상품</v>
      </c>
      <c r="E321" s="70" t="str">
        <f>VLOOKUP($B321,운송비!$A$1:$T$478,7,0)</f>
        <v>인도</v>
      </c>
      <c r="F321" s="70" t="str">
        <f>VLOOKUP($B321,운송비!$A$1:$T$478,8,0)</f>
        <v>김정현</v>
      </c>
      <c r="G321" s="112">
        <f>VLOOKUP($B321,구매현황!$A$4:$B$10000,2,0)</f>
        <v>958066</v>
      </c>
      <c r="H321" s="63">
        <f>VLOOKUP($B321,운송비현황!$A$4:$E$8669,2,0)</f>
        <v>143000</v>
      </c>
      <c r="I321" s="63">
        <f>VLOOKUP($B321,운송비현황!$A$4:$E$8669,3,0)</f>
        <v>17</v>
      </c>
      <c r="J321" s="63">
        <f>VLOOKUP($B321,운송비현황!$A$4:$E$8669,4,0)</f>
        <v>2989650</v>
      </c>
      <c r="K321" s="63">
        <f>VLOOKUP($B321,운송비현황!$A$4:$E$8669,5,0)</f>
        <v>70000</v>
      </c>
      <c r="L321" s="69">
        <v>0</v>
      </c>
      <c r="M321" s="103">
        <f t="shared" si="22"/>
        <v>401772</v>
      </c>
      <c r="N321" s="103">
        <f t="shared" si="23"/>
        <v>4419488</v>
      </c>
      <c r="O321" s="107" t="str">
        <f t="shared" si="24"/>
        <v>10%</v>
      </c>
      <c r="Q321"/>
    </row>
    <row r="322" spans="1:17" s="84" customFormat="1">
      <c r="A322" s="86" t="str">
        <f t="shared" si="21"/>
        <v>현대건설기계</v>
      </c>
      <c r="B322" s="164" t="s">
        <v>10424</v>
      </c>
      <c r="C322" s="70" t="str">
        <f>VLOOKUP($B322,운송비!$A$1:$T$478,3,0)</f>
        <v>현대건설기계</v>
      </c>
      <c r="D322" s="70" t="str">
        <f>VLOOKUP($B322,운송비!$A$1:$T$478,5,0)</f>
        <v>일반상품</v>
      </c>
      <c r="E322" s="70" t="str">
        <f>VLOOKUP($B322,운송비!$A$1:$T$478,7,0)</f>
        <v>인도</v>
      </c>
      <c r="F322" s="70" t="str">
        <f>VLOOKUP($B322,운송비!$A$1:$T$478,8,0)</f>
        <v>장봉진</v>
      </c>
      <c r="G322" s="112">
        <f>VLOOKUP($B322,구매현황!$A$4:$B$10000,2,0)</f>
        <v>857205</v>
      </c>
      <c r="H322" s="63">
        <f>VLOOKUP($B322,운송비현황!$A$4:$E$8669,2,0)</f>
        <v>153000</v>
      </c>
      <c r="I322" s="63">
        <f>VLOOKUP($B322,운송비현황!$A$4:$E$8669,3,0)</f>
        <v>18</v>
      </c>
      <c r="J322" s="63">
        <f>VLOOKUP($B322,운송비현황!$A$4:$E$8669,4,0)</f>
        <v>3195150</v>
      </c>
      <c r="K322" s="63">
        <f>VLOOKUP($B322,운송비현황!$A$4:$E$8669,5,0)</f>
        <v>100000</v>
      </c>
      <c r="L322" s="69">
        <v>0</v>
      </c>
      <c r="M322" s="103">
        <f t="shared" si="22"/>
        <v>415236</v>
      </c>
      <c r="N322" s="103">
        <f t="shared" si="23"/>
        <v>4567591</v>
      </c>
      <c r="O322" s="107" t="str">
        <f t="shared" si="24"/>
        <v>10%</v>
      </c>
      <c r="Q322"/>
    </row>
    <row r="323" spans="1:17" s="84" customFormat="1">
      <c r="A323" s="86" t="str">
        <f t="shared" si="21"/>
        <v>현대중공업</v>
      </c>
      <c r="B323" s="164" t="s">
        <v>10425</v>
      </c>
      <c r="C323" s="70" t="str">
        <f>VLOOKUP($B323,운송비!$A$1:$T$478,3,0)</f>
        <v>현대중공업</v>
      </c>
      <c r="D323" s="70" t="str">
        <f>VLOOKUP($B323,운송비!$A$1:$T$478,5,0)</f>
        <v>일반상품</v>
      </c>
      <c r="E323" s="70" t="str">
        <f>VLOOKUP($B323,운송비!$A$1:$T$478,7,0)</f>
        <v>노르웨이</v>
      </c>
      <c r="F323" s="70" t="str">
        <f>VLOOKUP($B323,운송비!$A$1:$T$478,8,0)</f>
        <v>김형진</v>
      </c>
      <c r="G323" s="112">
        <f>VLOOKUP($B323,구매현황!$A$4:$B$10000,2,0)</f>
        <v>499609</v>
      </c>
      <c r="H323" s="63">
        <f>VLOOKUP($B323,운송비현황!$A$4:$E$8669,2,0)</f>
        <v>68346</v>
      </c>
      <c r="I323" s="63">
        <f>VLOOKUP($B323,운송비현황!$A$4:$E$8669,3,0)</f>
        <v>7</v>
      </c>
      <c r="J323" s="63">
        <f>VLOOKUP($B323,운송비현황!$A$4:$E$8669,4,0)</f>
        <v>1217000</v>
      </c>
      <c r="K323" s="63">
        <f>VLOOKUP($B323,운송비현황!$A$4:$E$8669,5,0)</f>
        <v>70000</v>
      </c>
      <c r="L323" s="69">
        <v>0</v>
      </c>
      <c r="M323" s="103">
        <f t="shared" si="22"/>
        <v>178661</v>
      </c>
      <c r="N323" s="103">
        <f t="shared" si="23"/>
        <v>1965270</v>
      </c>
      <c r="O323" s="107" t="str">
        <f t="shared" si="24"/>
        <v>10%</v>
      </c>
      <c r="Q323"/>
    </row>
    <row r="324" spans="1:17" s="84" customFormat="1">
      <c r="A324" s="86" t="str">
        <f t="shared" si="21"/>
        <v>LX인터내셔널</v>
      </c>
      <c r="B324" s="164" t="s">
        <v>10426</v>
      </c>
      <c r="C324" s="70" t="str">
        <f>VLOOKUP($B324,운송비!$A$1:$T$478,3,0)</f>
        <v>LX인터내셔널</v>
      </c>
      <c r="D324" s="70" t="str">
        <f>VLOOKUP($B324,운송비!$A$1:$T$478,5,0)</f>
        <v>일반상품</v>
      </c>
      <c r="E324" s="70" t="str">
        <f>VLOOKUP($B324,운송비!$A$1:$T$478,7,0)</f>
        <v>중국</v>
      </c>
      <c r="F324" s="70" t="str">
        <f>VLOOKUP($B324,운송비!$A$1:$T$478,8,0)</f>
        <v>강덕혼</v>
      </c>
      <c r="G324" s="112">
        <f>VLOOKUP($B324,구매현황!$A$4:$B$10000,2,0)</f>
        <v>300000</v>
      </c>
      <c r="H324" s="63">
        <f>VLOOKUP($B324,운송비현황!$A$4:$E$8669,2,0)</f>
        <v>35000</v>
      </c>
      <c r="I324" s="63">
        <f>VLOOKUP($B324,운송비현황!$A$4:$E$8669,3,0)</f>
        <v>4</v>
      </c>
      <c r="J324" s="63">
        <f>VLOOKUP($B324,운송비현황!$A$4:$E$8669,4,0)</f>
        <v>524300</v>
      </c>
      <c r="K324" s="63">
        <f>VLOOKUP($B324,운송비현황!$A$4:$E$8669,5,0)</f>
        <v>0</v>
      </c>
      <c r="L324" s="69">
        <v>0</v>
      </c>
      <c r="M324" s="103">
        <f t="shared" si="22"/>
        <v>82430</v>
      </c>
      <c r="N324" s="103">
        <f t="shared" si="23"/>
        <v>906730</v>
      </c>
      <c r="O324" s="107" t="str">
        <f t="shared" si="24"/>
        <v>10%</v>
      </c>
      <c r="Q324"/>
    </row>
    <row r="325" spans="1:17" s="84" customFormat="1">
      <c r="A325" s="86" t="str">
        <f t="shared" si="21"/>
        <v>현대건설기계</v>
      </c>
      <c r="B325" s="164" t="s">
        <v>10427</v>
      </c>
      <c r="C325" s="70" t="str">
        <f>VLOOKUP($B325,운송비!$A$1:$T$478,3,0)</f>
        <v>현대건설기계</v>
      </c>
      <c r="D325" s="70" t="str">
        <f>VLOOKUP($B325,운송비!$A$1:$T$478,5,0)</f>
        <v>일반상품</v>
      </c>
      <c r="E325" s="70" t="str">
        <f>VLOOKUP($B325,운송비!$A$1:$T$478,7,0)</f>
        <v>인도</v>
      </c>
      <c r="F325" s="70" t="str">
        <f>VLOOKUP($B325,운송비!$A$1:$T$478,8,0)</f>
        <v>김정민</v>
      </c>
      <c r="G325" s="112">
        <f>VLOOKUP($B325,구매현황!$A$4:$B$10000,2,0)</f>
        <v>962348</v>
      </c>
      <c r="H325" s="63">
        <f>VLOOKUP($B325,운송비현황!$A$4:$E$8669,2,0)</f>
        <v>154000</v>
      </c>
      <c r="I325" s="63">
        <f>VLOOKUP($B325,운송비현황!$A$4:$E$8669,3,0)</f>
        <v>16</v>
      </c>
      <c r="J325" s="63">
        <f>VLOOKUP($B325,운송비현황!$A$4:$E$8669,4,0)</f>
        <v>3215700</v>
      </c>
      <c r="K325" s="63">
        <f>VLOOKUP($B325,운송비현황!$A$4:$E$8669,5,0)</f>
        <v>60000</v>
      </c>
      <c r="L325" s="69">
        <v>0</v>
      </c>
      <c r="M325" s="103">
        <f t="shared" si="22"/>
        <v>423805</v>
      </c>
      <c r="N325" s="103">
        <f t="shared" si="23"/>
        <v>4661853</v>
      </c>
      <c r="O325" s="107" t="str">
        <f t="shared" si="24"/>
        <v>10%</v>
      </c>
      <c r="Q325"/>
    </row>
    <row r="326" spans="1:17" s="84" customFormat="1">
      <c r="A326" s="86" t="str">
        <f t="shared" si="21"/>
        <v>현대건설기계</v>
      </c>
      <c r="B326" s="164" t="s">
        <v>10428</v>
      </c>
      <c r="C326" s="70" t="str">
        <f>VLOOKUP($B326,운송비!$A$1:$T$478,3,0)</f>
        <v>현대건설기계</v>
      </c>
      <c r="D326" s="70" t="str">
        <f>VLOOKUP($B326,운송비!$A$1:$T$478,5,0)</f>
        <v>일반상품</v>
      </c>
      <c r="E326" s="70" t="str">
        <f>VLOOKUP($B326,운송비!$A$1:$T$478,7,0)</f>
        <v>중국</v>
      </c>
      <c r="F326" s="70" t="str">
        <f>VLOOKUP($B326,운송비!$A$1:$T$478,8,0)</f>
        <v>우대호</v>
      </c>
      <c r="G326" s="112">
        <f>VLOOKUP($B326,구매현황!$A$4:$B$10000,2,0)</f>
        <v>415980</v>
      </c>
      <c r="H326" s="63">
        <f>VLOOKUP($B326,운송비현황!$A$4:$E$8669,2,0)</f>
        <v>37000</v>
      </c>
      <c r="I326" s="63">
        <f>VLOOKUP($B326,운송비현황!$A$4:$E$8669,3,0)</f>
        <v>4</v>
      </c>
      <c r="J326" s="63">
        <f>VLOOKUP($B326,운송비현황!$A$4:$E$8669,4,0)</f>
        <v>554260</v>
      </c>
      <c r="K326" s="63">
        <f>VLOOKUP($B326,운송비현황!$A$4:$E$8669,5,0)</f>
        <v>0</v>
      </c>
      <c r="L326" s="69">
        <v>0</v>
      </c>
      <c r="M326" s="103">
        <f t="shared" si="22"/>
        <v>97024</v>
      </c>
      <c r="N326" s="103">
        <f t="shared" si="23"/>
        <v>1067264</v>
      </c>
      <c r="O326" s="107" t="str">
        <f t="shared" si="24"/>
        <v>10%</v>
      </c>
      <c r="Q326"/>
    </row>
    <row r="327" spans="1:17" s="84" customFormat="1">
      <c r="A327" s="86" t="str">
        <f t="shared" si="21"/>
        <v>LX인터내셔널</v>
      </c>
      <c r="B327" s="164" t="s">
        <v>10429</v>
      </c>
      <c r="C327" s="70" t="str">
        <f>VLOOKUP($B327,운송비!$A$1:$T$478,3,0)</f>
        <v>LX인터내셔널</v>
      </c>
      <c r="D327" s="70" t="str">
        <f>VLOOKUP($B327,운송비!$A$1:$T$478,5,0)</f>
        <v>일반상품</v>
      </c>
      <c r="E327" s="70" t="str">
        <f>VLOOKUP($B327,운송비!$A$1:$T$478,7,0)</f>
        <v>인도네시아</v>
      </c>
      <c r="F327" s="70" t="str">
        <f>VLOOKUP($B327,운송비!$A$1:$T$478,8,0)</f>
        <v>조창호</v>
      </c>
      <c r="G327" s="112">
        <f>VLOOKUP($B327,구매현황!$A$4:$B$10000,2,0)</f>
        <v>149890</v>
      </c>
      <c r="H327" s="63">
        <f>VLOOKUP($B327,운송비현황!$A$4:$E$8669,2,0)</f>
        <v>8000</v>
      </c>
      <c r="I327" s="63">
        <f>VLOOKUP($B327,운송비현황!$A$4:$E$8669,3,0)</f>
        <v>1</v>
      </c>
      <c r="J327" s="63">
        <f>VLOOKUP($B327,운송비현황!$A$4:$E$8669,4,0)</f>
        <v>179840</v>
      </c>
      <c r="K327" s="63">
        <f>VLOOKUP($B327,운송비현황!$A$4:$E$8669,5,0)</f>
        <v>0</v>
      </c>
      <c r="L327" s="69">
        <v>0</v>
      </c>
      <c r="M327" s="103">
        <f t="shared" si="22"/>
        <v>32973</v>
      </c>
      <c r="N327" s="103">
        <f t="shared" si="23"/>
        <v>362703</v>
      </c>
      <c r="O327" s="107" t="str">
        <f t="shared" si="24"/>
        <v>10%</v>
      </c>
      <c r="Q327"/>
    </row>
    <row r="328" spans="1:17" s="84" customFormat="1">
      <c r="A328" s="86" t="str">
        <f t="shared" si="21"/>
        <v>LX인터내셔널</v>
      </c>
      <c r="B328" s="164" t="s">
        <v>10430</v>
      </c>
      <c r="C328" s="70" t="str">
        <f>VLOOKUP($B328,운송비!$A$1:$T$478,3,0)</f>
        <v>LX인터내셔널</v>
      </c>
      <c r="D328" s="70" t="str">
        <f>VLOOKUP($B328,운송비!$A$1:$T$478,5,0)</f>
        <v>일반상품</v>
      </c>
      <c r="E328" s="70" t="str">
        <f>VLOOKUP($B328,운송비!$A$1:$T$478,7,0)</f>
        <v>러시아</v>
      </c>
      <c r="F328" s="70" t="str">
        <f>VLOOKUP($B328,운송비!$A$1:$T$478,8,0)</f>
        <v>한기철</v>
      </c>
      <c r="G328" s="112">
        <f>VLOOKUP($B328,구매현황!$A$4:$B$10000,2,0)</f>
        <v>299850</v>
      </c>
      <c r="H328" s="63">
        <f>VLOOKUP($B328,운송비현황!$A$4:$E$8669,2,0)</f>
        <v>21240</v>
      </c>
      <c r="I328" s="63">
        <f>VLOOKUP($B328,운송비현황!$A$4:$E$8669,3,0)</f>
        <v>3</v>
      </c>
      <c r="J328" s="63">
        <f>VLOOKUP($B328,운송비현황!$A$4:$E$8669,4,0)</f>
        <v>458600</v>
      </c>
      <c r="K328" s="63">
        <f>VLOOKUP($B328,운송비현황!$A$4:$E$8669,5,0)</f>
        <v>30000</v>
      </c>
      <c r="L328" s="69">
        <v>0</v>
      </c>
      <c r="M328" s="103">
        <f t="shared" si="22"/>
        <v>78845</v>
      </c>
      <c r="N328" s="103">
        <f t="shared" si="23"/>
        <v>867295</v>
      </c>
      <c r="O328" s="107" t="str">
        <f t="shared" si="24"/>
        <v>10%</v>
      </c>
      <c r="Q328"/>
    </row>
    <row r="329" spans="1:17" s="84" customFormat="1">
      <c r="A329" s="86" t="str">
        <f t="shared" si="21"/>
        <v>현대건설기계</v>
      </c>
      <c r="B329" s="164" t="s">
        <v>10431</v>
      </c>
      <c r="C329" s="70" t="str">
        <f>VLOOKUP($B329,운송비!$A$1:$T$478,3,0)</f>
        <v>현대건설기계</v>
      </c>
      <c r="D329" s="70" t="str">
        <f>VLOOKUP($B329,운송비!$A$1:$T$478,5,0)</f>
        <v>일반상품</v>
      </c>
      <c r="E329" s="70" t="str">
        <f>VLOOKUP($B329,운송비!$A$1:$T$478,7,0)</f>
        <v>중국</v>
      </c>
      <c r="F329" s="70" t="str">
        <f>VLOOKUP($B329,운송비!$A$1:$T$478,8,0)</f>
        <v>김동록</v>
      </c>
      <c r="G329" s="112">
        <f>VLOOKUP($B329,구매현황!$A$4:$B$10000,2,0)</f>
        <v>129905</v>
      </c>
      <c r="H329" s="63">
        <f>VLOOKUP($B329,운송비현황!$A$4:$E$8669,2,0)</f>
        <v>22000</v>
      </c>
      <c r="I329" s="63">
        <f>VLOOKUP($B329,운송비현황!$A$4:$E$8669,3,0)</f>
        <v>3</v>
      </c>
      <c r="J329" s="63">
        <f>VLOOKUP($B329,운송비현황!$A$4:$E$8669,4,0)</f>
        <v>329560</v>
      </c>
      <c r="K329" s="63">
        <f>VLOOKUP($B329,운송비현황!$A$4:$E$8669,5,0)</f>
        <v>0</v>
      </c>
      <c r="L329" s="69">
        <v>0</v>
      </c>
      <c r="M329" s="103">
        <f t="shared" si="22"/>
        <v>45947</v>
      </c>
      <c r="N329" s="103">
        <f t="shared" si="23"/>
        <v>505412</v>
      </c>
      <c r="O329" s="107" t="str">
        <f t="shared" si="24"/>
        <v>10%</v>
      </c>
      <c r="Q329"/>
    </row>
    <row r="330" spans="1:17" s="84" customFormat="1">
      <c r="A330" s="86" t="str">
        <f t="shared" si="21"/>
        <v>SK피유코어</v>
      </c>
      <c r="B330" s="164" t="s">
        <v>10432</v>
      </c>
      <c r="C330" s="70" t="str">
        <f>VLOOKUP($B330,운송비!$A$1:$T$478,3,0)</f>
        <v>SK피유코어</v>
      </c>
      <c r="D330" s="70" t="str">
        <f>VLOOKUP($B330,운송비!$A$1:$T$478,5,0)</f>
        <v>일반상품</v>
      </c>
      <c r="E330" s="70" t="str">
        <f>VLOOKUP($B330,운송비!$A$1:$T$478,7,0)</f>
        <v>멕시코</v>
      </c>
      <c r="F330" s="70" t="str">
        <f>VLOOKUP($B330,운송비!$A$1:$T$478,8,0)</f>
        <v>박진홍</v>
      </c>
      <c r="G330" s="112">
        <f>VLOOKUP($B330,구매현황!$A$4:$B$10000,2,0)</f>
        <v>548050</v>
      </c>
      <c r="H330" s="63">
        <f>VLOOKUP($B330,운송비현황!$A$4:$E$8669,2,0)</f>
        <v>38230</v>
      </c>
      <c r="I330" s="63">
        <f>VLOOKUP($B330,운송비현황!$A$4:$E$8669,3,0)</f>
        <v>4</v>
      </c>
      <c r="J330" s="63">
        <f>VLOOKUP($B330,운송비현황!$A$4:$E$8669,4,0)</f>
        <v>1052600</v>
      </c>
      <c r="K330" s="63">
        <f>VLOOKUP($B330,운송비현황!$A$4:$E$8669,5,0)</f>
        <v>40000</v>
      </c>
      <c r="L330" s="69">
        <v>0</v>
      </c>
      <c r="M330" s="103">
        <f t="shared" si="22"/>
        <v>164065</v>
      </c>
      <c r="N330" s="103">
        <f t="shared" si="23"/>
        <v>1804715</v>
      </c>
      <c r="O330" s="107" t="str">
        <f t="shared" si="24"/>
        <v>10%</v>
      </c>
      <c r="Q330"/>
    </row>
    <row r="331" spans="1:17" s="84" customFormat="1">
      <c r="A331" s="86" t="str">
        <f t="shared" si="21"/>
        <v>LX인터내셔널</v>
      </c>
      <c r="B331" s="164" t="s">
        <v>10433</v>
      </c>
      <c r="C331" s="70" t="str">
        <f>VLOOKUP($B331,운송비!$A$1:$T$478,3,0)</f>
        <v>LX인터내셔널</v>
      </c>
      <c r="D331" s="70" t="str">
        <f>VLOOKUP($B331,운송비!$A$1:$T$478,5,0)</f>
        <v>일반상품</v>
      </c>
      <c r="E331" s="70" t="str">
        <f>VLOOKUP($B331,운송비!$A$1:$T$478,7,0)</f>
        <v>인도네시아</v>
      </c>
      <c r="F331" s="70" t="str">
        <f>VLOOKUP($B331,운송비!$A$1:$T$478,8,0)</f>
        <v>김세종</v>
      </c>
      <c r="G331" s="112">
        <f>VLOOKUP($B331,구매현황!$A$4:$B$10000,2,0)</f>
        <v>260335</v>
      </c>
      <c r="H331" s="63">
        <f>VLOOKUP($B331,운송비현황!$A$4:$E$8669,2,0)</f>
        <v>19000</v>
      </c>
      <c r="I331" s="63">
        <f>VLOOKUP($B331,운송비현황!$A$4:$E$8669,3,0)</f>
        <v>3</v>
      </c>
      <c r="J331" s="63">
        <f>VLOOKUP($B331,운송비현황!$A$4:$E$8669,4,0)</f>
        <v>427120</v>
      </c>
      <c r="K331" s="63">
        <f>VLOOKUP($B331,운송비현황!$A$4:$E$8669,5,0)</f>
        <v>0</v>
      </c>
      <c r="L331" s="69">
        <v>0</v>
      </c>
      <c r="M331" s="103">
        <f t="shared" si="22"/>
        <v>68746</v>
      </c>
      <c r="N331" s="103">
        <f t="shared" si="23"/>
        <v>756201</v>
      </c>
      <c r="O331" s="107" t="str">
        <f t="shared" si="24"/>
        <v>10%</v>
      </c>
      <c r="Q331"/>
    </row>
    <row r="332" spans="1:17" s="84" customFormat="1">
      <c r="A332" s="86" t="str">
        <f t="shared" si="21"/>
        <v>LX인터내셔널</v>
      </c>
      <c r="B332" s="164" t="s">
        <v>10434</v>
      </c>
      <c r="C332" s="70" t="str">
        <f>VLOOKUP($B332,운송비!$A$1:$T$478,3,0)</f>
        <v>LX인터내셔널</v>
      </c>
      <c r="D332" s="70" t="str">
        <f>VLOOKUP($B332,운송비!$A$1:$T$478,5,0)</f>
        <v>일반상품</v>
      </c>
      <c r="E332" s="70" t="str">
        <f>VLOOKUP($B332,운송비!$A$1:$T$478,7,0)</f>
        <v>인도네시아</v>
      </c>
      <c r="F332" s="70" t="str">
        <f>VLOOKUP($B332,운송비!$A$1:$T$478,8,0)</f>
        <v>손기석</v>
      </c>
      <c r="G332" s="112">
        <f>VLOOKUP($B332,구매현황!$A$4:$B$10000,2,0)</f>
        <v>22060</v>
      </c>
      <c r="H332" s="63">
        <f>VLOOKUP($B332,운송비현황!$A$4:$E$8669,2,0)</f>
        <v>2000</v>
      </c>
      <c r="I332" s="63">
        <f>VLOOKUP($B332,운송비현황!$A$4:$E$8669,3,0)</f>
        <v>1</v>
      </c>
      <c r="J332" s="63">
        <f>VLOOKUP($B332,운송비현황!$A$4:$E$8669,4,0)</f>
        <v>44960</v>
      </c>
      <c r="K332" s="63">
        <f>VLOOKUP($B332,운송비현황!$A$4:$E$8669,5,0)</f>
        <v>0</v>
      </c>
      <c r="L332" s="69">
        <v>0</v>
      </c>
      <c r="M332" s="103">
        <f t="shared" si="22"/>
        <v>6702</v>
      </c>
      <c r="N332" s="103">
        <f t="shared" si="23"/>
        <v>73722</v>
      </c>
      <c r="O332" s="107" t="str">
        <f t="shared" si="24"/>
        <v>10%</v>
      </c>
      <c r="Q332"/>
    </row>
    <row r="333" spans="1:17" s="84" customFormat="1">
      <c r="A333" s="86" t="str">
        <f t="shared" si="21"/>
        <v>현대건설기계</v>
      </c>
      <c r="B333" s="164" t="s">
        <v>10435</v>
      </c>
      <c r="C333" s="70" t="str">
        <f>VLOOKUP($B333,운송비!$A$1:$T$478,3,0)</f>
        <v>현대건설기계</v>
      </c>
      <c r="D333" s="70" t="str">
        <f>VLOOKUP($B333,운송비!$A$1:$T$478,5,0)</f>
        <v>일반상품</v>
      </c>
      <c r="E333" s="70" t="str">
        <f>VLOOKUP($B333,운송비!$A$1:$T$478,7,0)</f>
        <v>벨기에</v>
      </c>
      <c r="F333" s="70" t="str">
        <f>VLOOKUP($B333,운송비!$A$1:$T$478,8,0)</f>
        <v>김종윤</v>
      </c>
      <c r="G333" s="112">
        <f>VLOOKUP($B333,구매현황!$A$4:$B$10000,2,0)</f>
        <v>255030</v>
      </c>
      <c r="H333" s="63">
        <f>VLOOKUP($B333,운송비현황!$A$4:$E$8669,2,0)</f>
        <v>34000</v>
      </c>
      <c r="I333" s="63">
        <f>VLOOKUP($B333,운송비현황!$A$4:$E$8669,3,0)</f>
        <v>5</v>
      </c>
      <c r="J333" s="63">
        <f>VLOOKUP($B333,운송비현황!$A$4:$E$8669,4,0)</f>
        <v>801700</v>
      </c>
      <c r="K333" s="63">
        <f>VLOOKUP($B333,운송비현황!$A$4:$E$8669,5,0)</f>
        <v>0</v>
      </c>
      <c r="L333" s="69">
        <v>0</v>
      </c>
      <c r="M333" s="103">
        <f t="shared" si="22"/>
        <v>105673</v>
      </c>
      <c r="N333" s="103">
        <f t="shared" si="23"/>
        <v>1162403</v>
      </c>
      <c r="O333" s="107" t="str">
        <f t="shared" si="24"/>
        <v>10%</v>
      </c>
      <c r="Q333"/>
    </row>
    <row r="334" spans="1:17" s="84" customFormat="1">
      <c r="A334" s="86" t="str">
        <f t="shared" si="21"/>
        <v>KT&amp;G</v>
      </c>
      <c r="B334" s="164" t="s">
        <v>10436</v>
      </c>
      <c r="C334" s="70" t="str">
        <f>VLOOKUP($B334,운송비!$A$1:$T$478,3,0)</f>
        <v>KT&amp;G</v>
      </c>
      <c r="D334" s="70" t="str">
        <f>VLOOKUP($B334,운송비!$A$1:$T$478,5,0)</f>
        <v>일반상품</v>
      </c>
      <c r="E334" s="70" t="str">
        <f>VLOOKUP($B334,운송비!$A$1:$T$478,7,0)</f>
        <v>브라질</v>
      </c>
      <c r="F334" s="70" t="str">
        <f>VLOOKUP($B334,운송비!$A$1:$T$478,8,0)</f>
        <v>이지로</v>
      </c>
      <c r="G334" s="112">
        <f>VLOOKUP($B334,구매현황!$A$4:$B$10000,2,0)</f>
        <v>199867</v>
      </c>
      <c r="H334" s="63">
        <f>VLOOKUP($B334,운송비현황!$A$4:$E$8669,2,0)</f>
        <v>47000</v>
      </c>
      <c r="I334" s="63">
        <f>VLOOKUP($B334,운송비현황!$A$4:$E$8669,3,0)</f>
        <v>3</v>
      </c>
      <c r="J334" s="63">
        <f>VLOOKUP($B334,운송비현황!$A$4:$E$8669,4,0)</f>
        <v>1506850</v>
      </c>
      <c r="K334" s="63">
        <f>VLOOKUP($B334,운송비현황!$A$4:$E$8669,5,0)</f>
        <v>0</v>
      </c>
      <c r="L334" s="69">
        <v>0</v>
      </c>
      <c r="M334" s="103">
        <f t="shared" si="22"/>
        <v>170672</v>
      </c>
      <c r="N334" s="103">
        <f t="shared" si="23"/>
        <v>1877389</v>
      </c>
      <c r="O334" s="107" t="str">
        <f t="shared" si="24"/>
        <v>10%</v>
      </c>
      <c r="Q334"/>
    </row>
    <row r="335" spans="1:17" s="84" customFormat="1">
      <c r="A335" s="86" t="str">
        <f t="shared" si="21"/>
        <v>LX인터내셔널</v>
      </c>
      <c r="B335" s="164" t="s">
        <v>10437</v>
      </c>
      <c r="C335" s="70" t="str">
        <f>VLOOKUP($B335,운송비!$A$1:$T$478,3,0)</f>
        <v>LX인터내셔널</v>
      </c>
      <c r="D335" s="70" t="str">
        <f>VLOOKUP($B335,운송비!$A$1:$T$478,5,0)</f>
        <v>일반상품</v>
      </c>
      <c r="E335" s="70" t="str">
        <f>VLOOKUP($B335,운송비!$A$1:$T$478,7,0)</f>
        <v>인도네시아</v>
      </c>
      <c r="F335" s="70" t="str">
        <f>VLOOKUP($B335,운송비!$A$1:$T$478,8,0)</f>
        <v>정진웅</v>
      </c>
      <c r="G335" s="112">
        <f>VLOOKUP($B335,구매현황!$A$4:$B$10000,2,0)</f>
        <v>237880</v>
      </c>
      <c r="H335" s="63">
        <f>VLOOKUP($B335,운송비현황!$A$4:$E$8669,2,0)</f>
        <v>49000</v>
      </c>
      <c r="I335" s="63">
        <f>VLOOKUP($B335,운송비현황!$A$4:$E$8669,3,0)</f>
        <v>6</v>
      </c>
      <c r="J335" s="63">
        <f>VLOOKUP($B335,운송비현황!$A$4:$E$8669,4,0)</f>
        <v>1101520</v>
      </c>
      <c r="K335" s="63">
        <f>VLOOKUP($B335,운송비현황!$A$4:$E$8669,5,0)</f>
        <v>0</v>
      </c>
      <c r="L335" s="69">
        <v>0</v>
      </c>
      <c r="M335" s="103">
        <f t="shared" si="22"/>
        <v>133940</v>
      </c>
      <c r="N335" s="103">
        <f t="shared" si="23"/>
        <v>1473340</v>
      </c>
      <c r="O335" s="107" t="str">
        <f t="shared" si="24"/>
        <v>10%</v>
      </c>
      <c r="Q335"/>
    </row>
    <row r="336" spans="1:17" s="84" customFormat="1">
      <c r="A336" s="86" t="str">
        <f t="shared" si="21"/>
        <v>현대중공업</v>
      </c>
      <c r="B336" s="164" t="s">
        <v>10438</v>
      </c>
      <c r="C336" s="70" t="str">
        <f>VLOOKUP($B336,운송비!$A$1:$T$478,3,0)</f>
        <v>현대중공업</v>
      </c>
      <c r="D336" s="70" t="str">
        <f>VLOOKUP($B336,운송비!$A$1:$T$478,5,0)</f>
        <v>일반상품</v>
      </c>
      <c r="E336" s="70" t="str">
        <f>VLOOKUP($B336,운송비!$A$1:$T$478,7,0)</f>
        <v>일본</v>
      </c>
      <c r="F336" s="70" t="str">
        <f>VLOOKUP($B336,운송비!$A$1:$T$478,8,0)</f>
        <v>황시철</v>
      </c>
      <c r="G336" s="112">
        <f>VLOOKUP($B336,구매현황!$A$4:$B$10000,2,0)</f>
        <v>493723</v>
      </c>
      <c r="H336" s="63">
        <f>VLOOKUP($B336,운송비현황!$A$4:$E$8669,2,0)</f>
        <v>80830</v>
      </c>
      <c r="I336" s="63">
        <f>VLOOKUP($B336,운송비현황!$A$4:$E$8669,3,0)</f>
        <v>7</v>
      </c>
      <c r="J336" s="63">
        <f>VLOOKUP($B336,운송비현황!$A$4:$E$8669,4,0)</f>
        <v>547000</v>
      </c>
      <c r="K336" s="63">
        <f>VLOOKUP($B336,운송비현황!$A$4:$E$8669,5,0)</f>
        <v>70000</v>
      </c>
      <c r="L336" s="69">
        <v>0</v>
      </c>
      <c r="M336" s="103">
        <f t="shared" si="22"/>
        <v>111072</v>
      </c>
      <c r="N336" s="103">
        <f t="shared" si="23"/>
        <v>1221795</v>
      </c>
      <c r="O336" s="107" t="str">
        <f t="shared" si="24"/>
        <v>10%</v>
      </c>
      <c r="Q336"/>
    </row>
    <row r="337" spans="1:17" s="84" customFormat="1">
      <c r="A337" s="86" t="str">
        <f t="shared" si="21"/>
        <v>LX인터내셔널</v>
      </c>
      <c r="B337" s="164" t="s">
        <v>10439</v>
      </c>
      <c r="C337" s="70" t="str">
        <f>VLOOKUP($B337,운송비!$A$1:$T$478,3,0)</f>
        <v>LX인터내셔널</v>
      </c>
      <c r="D337" s="70" t="str">
        <f>VLOOKUP($B337,운송비!$A$1:$T$478,5,0)</f>
        <v>일반상품</v>
      </c>
      <c r="E337" s="70" t="str">
        <f>VLOOKUP($B337,운송비!$A$1:$T$478,7,0)</f>
        <v>인도네시아</v>
      </c>
      <c r="F337" s="70" t="str">
        <f>VLOOKUP($B337,운송비!$A$1:$T$478,8,0)</f>
        <v>김대우</v>
      </c>
      <c r="G337" s="112">
        <f>VLOOKUP($B337,구매현황!$A$4:$B$10000,2,0)</f>
        <v>299000</v>
      </c>
      <c r="H337" s="63">
        <f>VLOOKUP($B337,운송비현황!$A$4:$E$8669,2,0)</f>
        <v>32000</v>
      </c>
      <c r="I337" s="63">
        <f>VLOOKUP($B337,운송비현황!$A$4:$E$8669,3,0)</f>
        <v>5</v>
      </c>
      <c r="J337" s="63">
        <f>VLOOKUP($B337,운송비현황!$A$4:$E$8669,4,0)</f>
        <v>719360</v>
      </c>
      <c r="K337" s="63">
        <f>VLOOKUP($B337,운송비현황!$A$4:$E$8669,5,0)</f>
        <v>0</v>
      </c>
      <c r="L337" s="69">
        <v>0</v>
      </c>
      <c r="M337" s="103">
        <f t="shared" si="22"/>
        <v>101836</v>
      </c>
      <c r="N337" s="103">
        <f t="shared" si="23"/>
        <v>1120196</v>
      </c>
      <c r="O337" s="107" t="str">
        <f t="shared" si="24"/>
        <v>10%</v>
      </c>
      <c r="Q337"/>
    </row>
    <row r="338" spans="1:17" s="84" customFormat="1">
      <c r="A338" s="86" t="str">
        <f t="shared" si="21"/>
        <v>LX인터내셔널</v>
      </c>
      <c r="B338" s="164" t="s">
        <v>10440</v>
      </c>
      <c r="C338" s="70" t="str">
        <f>VLOOKUP($B338,운송비!$A$1:$T$478,3,0)</f>
        <v>LX인터내셔널</v>
      </c>
      <c r="D338" s="70" t="str">
        <f>VLOOKUP($B338,운송비!$A$1:$T$478,5,0)</f>
        <v>일반상품</v>
      </c>
      <c r="E338" s="70" t="str">
        <f>VLOOKUP($B338,운송비!$A$1:$T$478,7,0)</f>
        <v>인도네시아</v>
      </c>
      <c r="F338" s="70" t="str">
        <f>VLOOKUP($B338,운송비!$A$1:$T$478,8,0)</f>
        <v>현정주</v>
      </c>
      <c r="G338" s="112">
        <f>VLOOKUP($B338,구매현황!$A$4:$B$10000,2,0)</f>
        <v>230105</v>
      </c>
      <c r="H338" s="63">
        <f>VLOOKUP($B338,운송비현황!$A$4:$E$8669,2,0)</f>
        <v>19000</v>
      </c>
      <c r="I338" s="63">
        <f>VLOOKUP($B338,운송비현황!$A$4:$E$8669,3,0)</f>
        <v>3</v>
      </c>
      <c r="J338" s="63">
        <f>VLOOKUP($B338,운송비현황!$A$4:$E$8669,4,0)</f>
        <v>427120</v>
      </c>
      <c r="K338" s="63">
        <f>VLOOKUP($B338,운송비현황!$A$4:$E$8669,5,0)</f>
        <v>0</v>
      </c>
      <c r="L338" s="69">
        <v>0</v>
      </c>
      <c r="M338" s="103">
        <f t="shared" si="22"/>
        <v>65723</v>
      </c>
      <c r="N338" s="103">
        <f t="shared" si="23"/>
        <v>722948</v>
      </c>
      <c r="O338" s="107" t="str">
        <f t="shared" si="24"/>
        <v>10%</v>
      </c>
      <c r="Q338"/>
    </row>
    <row r="339" spans="1:17" s="84" customFormat="1">
      <c r="A339" s="86" t="str">
        <f t="shared" si="21"/>
        <v>LX인터내셔널</v>
      </c>
      <c r="B339" s="164" t="s">
        <v>10441</v>
      </c>
      <c r="C339" s="70" t="str">
        <f>VLOOKUP($B339,운송비!$A$1:$T$478,3,0)</f>
        <v>LX인터내셔널</v>
      </c>
      <c r="D339" s="70" t="str">
        <f>VLOOKUP($B339,운송비!$A$1:$T$478,5,0)</f>
        <v>일반상품</v>
      </c>
      <c r="E339" s="70" t="str">
        <f>VLOOKUP($B339,운송비!$A$1:$T$478,7,0)</f>
        <v>인도네시아</v>
      </c>
      <c r="F339" s="70" t="str">
        <f>VLOOKUP($B339,운송비!$A$1:$T$478,8,0)</f>
        <v>김재권</v>
      </c>
      <c r="G339" s="112">
        <f>VLOOKUP($B339,구매현황!$A$4:$B$10000,2,0)</f>
        <v>299730</v>
      </c>
      <c r="H339" s="63">
        <f>VLOOKUP($B339,운송비현황!$A$4:$E$8669,2,0)</f>
        <v>33000</v>
      </c>
      <c r="I339" s="63">
        <f>VLOOKUP($B339,운송비현황!$A$4:$E$8669,3,0)</f>
        <v>4</v>
      </c>
      <c r="J339" s="63">
        <f>VLOOKUP($B339,운송비현황!$A$4:$E$8669,4,0)</f>
        <v>741840</v>
      </c>
      <c r="K339" s="63">
        <f>VLOOKUP($B339,운송비현황!$A$4:$E$8669,5,0)</f>
        <v>0</v>
      </c>
      <c r="L339" s="69">
        <v>0</v>
      </c>
      <c r="M339" s="103">
        <f t="shared" si="22"/>
        <v>104157</v>
      </c>
      <c r="N339" s="103">
        <f t="shared" si="23"/>
        <v>1145727</v>
      </c>
      <c r="O339" s="107" t="str">
        <f t="shared" si="24"/>
        <v>10%</v>
      </c>
      <c r="Q339"/>
    </row>
    <row r="340" spans="1:17" s="84" customFormat="1">
      <c r="A340" s="86" t="str">
        <f t="shared" si="21"/>
        <v>SK피유코어</v>
      </c>
      <c r="B340" s="164" t="s">
        <v>10442</v>
      </c>
      <c r="C340" s="70" t="str">
        <f>VLOOKUP($B340,운송비!$A$1:$T$478,3,0)</f>
        <v>SK피유코어</v>
      </c>
      <c r="D340" s="70" t="str">
        <f>VLOOKUP($B340,운송비!$A$1:$T$478,5,0)</f>
        <v>일반상품</v>
      </c>
      <c r="E340" s="70" t="str">
        <f>VLOOKUP($B340,운송비!$A$1:$T$478,7,0)</f>
        <v>인도</v>
      </c>
      <c r="F340" s="70" t="str">
        <f>VLOOKUP($B340,운송비!$A$1:$T$478,8,0)</f>
        <v>박주현</v>
      </c>
      <c r="G340" s="112">
        <f>VLOOKUP($B340,구매현황!$A$4:$B$10000,2,0)</f>
        <v>561588</v>
      </c>
      <c r="H340" s="63">
        <f>VLOOKUP($B340,운송비현황!$A$4:$E$8669,2,0)</f>
        <v>103000</v>
      </c>
      <c r="I340" s="63">
        <f>VLOOKUP($B340,운송비현황!$A$4:$E$8669,3,0)</f>
        <v>12</v>
      </c>
      <c r="J340" s="63">
        <f>VLOOKUP($B340,운송비현황!$A$4:$E$8669,4,0)</f>
        <v>2167650</v>
      </c>
      <c r="K340" s="63">
        <f>VLOOKUP($B340,운송비현황!$A$4:$E$8669,5,0)</f>
        <v>30000</v>
      </c>
      <c r="L340" s="69">
        <v>0</v>
      </c>
      <c r="M340" s="103">
        <f t="shared" si="22"/>
        <v>275924</v>
      </c>
      <c r="N340" s="103">
        <f t="shared" si="23"/>
        <v>3035162</v>
      </c>
      <c r="O340" s="107" t="str">
        <f t="shared" si="24"/>
        <v>10%</v>
      </c>
      <c r="Q340"/>
    </row>
    <row r="341" spans="1:17" s="84" customFormat="1">
      <c r="A341" s="86" t="str">
        <f t="shared" si="21"/>
        <v>LX인터내셔널</v>
      </c>
      <c r="B341" s="164" t="s">
        <v>10443</v>
      </c>
      <c r="C341" s="70" t="str">
        <f>VLOOKUP($B341,운송비!$A$1:$T$478,3,0)</f>
        <v>LX인터내셔널</v>
      </c>
      <c r="D341" s="70" t="str">
        <f>VLOOKUP($B341,운송비!$A$1:$T$478,5,0)</f>
        <v>일반상품</v>
      </c>
      <c r="E341" s="70" t="str">
        <f>VLOOKUP($B341,운송비!$A$1:$T$478,7,0)</f>
        <v>인도네시아</v>
      </c>
      <c r="F341" s="70" t="str">
        <f>VLOOKUP($B341,운송비!$A$1:$T$478,8,0)</f>
        <v>최운용</v>
      </c>
      <c r="G341" s="112">
        <f>VLOOKUP($B341,구매현황!$A$4:$B$10000,2,0)</f>
        <v>299980</v>
      </c>
      <c r="H341" s="63">
        <f>VLOOKUP($B341,운송비현황!$A$4:$E$8669,2,0)</f>
        <v>32000</v>
      </c>
      <c r="I341" s="63">
        <f>VLOOKUP($B341,운송비현황!$A$4:$E$8669,3,0)</f>
        <v>4</v>
      </c>
      <c r="J341" s="63">
        <f>VLOOKUP($B341,운송비현황!$A$4:$E$8669,4,0)</f>
        <v>719360</v>
      </c>
      <c r="K341" s="63">
        <f>VLOOKUP($B341,운송비현황!$A$4:$E$8669,5,0)</f>
        <v>0</v>
      </c>
      <c r="L341" s="69">
        <v>0</v>
      </c>
      <c r="M341" s="103">
        <f t="shared" si="22"/>
        <v>101934</v>
      </c>
      <c r="N341" s="103">
        <f t="shared" si="23"/>
        <v>1121274</v>
      </c>
      <c r="O341" s="107" t="str">
        <f t="shared" si="24"/>
        <v>10%</v>
      </c>
      <c r="Q341"/>
    </row>
    <row r="342" spans="1:17" s="84" customFormat="1">
      <c r="A342" s="86" t="str">
        <f t="shared" si="21"/>
        <v>LX인터내셔널</v>
      </c>
      <c r="B342" s="164" t="s">
        <v>10444</v>
      </c>
      <c r="C342" s="70" t="str">
        <f>VLOOKUP($B342,운송비!$A$1:$T$478,3,0)</f>
        <v>LX인터내셔널</v>
      </c>
      <c r="D342" s="70" t="str">
        <f>VLOOKUP($B342,운송비!$A$1:$T$478,5,0)</f>
        <v>일반상품</v>
      </c>
      <c r="E342" s="70" t="str">
        <f>VLOOKUP($B342,운송비!$A$1:$T$478,7,0)</f>
        <v>인도네시아</v>
      </c>
      <c r="F342" s="70" t="str">
        <f>VLOOKUP($B342,운송비!$A$1:$T$478,8,0)</f>
        <v>차명우</v>
      </c>
      <c r="G342" s="112">
        <f>VLOOKUP($B342,구매현황!$A$4:$B$10000,2,0)</f>
        <v>143240</v>
      </c>
      <c r="H342" s="63">
        <f>VLOOKUP($B342,운송비현황!$A$4:$E$8669,2,0)</f>
        <v>16000</v>
      </c>
      <c r="I342" s="63">
        <f>VLOOKUP($B342,운송비현황!$A$4:$E$8669,3,0)</f>
        <v>3</v>
      </c>
      <c r="J342" s="63">
        <f>VLOOKUP($B342,운송비현황!$A$4:$E$8669,4,0)</f>
        <v>359680</v>
      </c>
      <c r="K342" s="63">
        <f>VLOOKUP($B342,운송비현황!$A$4:$E$8669,5,0)</f>
        <v>0</v>
      </c>
      <c r="L342" s="69">
        <v>0</v>
      </c>
      <c r="M342" s="103">
        <f t="shared" si="22"/>
        <v>50292</v>
      </c>
      <c r="N342" s="103">
        <f t="shared" si="23"/>
        <v>553212</v>
      </c>
      <c r="O342" s="107" t="str">
        <f t="shared" si="24"/>
        <v>10%</v>
      </c>
      <c r="Q342"/>
    </row>
    <row r="343" spans="1:17" s="84" customFormat="1">
      <c r="A343" s="86" t="str">
        <f t="shared" si="21"/>
        <v>현대중공업</v>
      </c>
      <c r="B343" s="164" t="s">
        <v>10445</v>
      </c>
      <c r="C343" s="70" t="str">
        <f>VLOOKUP($B343,운송비!$A$1:$T$478,3,0)</f>
        <v>현대중공업</v>
      </c>
      <c r="D343" s="70" t="str">
        <f>VLOOKUP($B343,운송비!$A$1:$T$478,5,0)</f>
        <v>일반상품</v>
      </c>
      <c r="E343" s="70" t="str">
        <f>VLOOKUP($B343,운송비!$A$1:$T$478,7,0)</f>
        <v>일본</v>
      </c>
      <c r="F343" s="70" t="str">
        <f>VLOOKUP($B343,운송비!$A$1:$T$478,8,0)</f>
        <v>강인석</v>
      </c>
      <c r="G343" s="112">
        <f>VLOOKUP($B343,구매현황!$A$4:$B$10000,2,0)</f>
        <v>96900</v>
      </c>
      <c r="H343" s="63">
        <f>VLOOKUP($B343,운송비현황!$A$4:$E$8669,2,0)</f>
        <v>15845</v>
      </c>
      <c r="I343" s="63">
        <f>VLOOKUP($B343,운송비현황!$A$4:$E$8669,3,0)</f>
        <v>2</v>
      </c>
      <c r="J343" s="63">
        <f>VLOOKUP($B343,운송비현황!$A$4:$E$8669,4,0)</f>
        <v>122500</v>
      </c>
      <c r="K343" s="63">
        <f>VLOOKUP($B343,운송비현황!$A$4:$E$8669,5,0)</f>
        <v>20000</v>
      </c>
      <c r="L343" s="69">
        <v>0</v>
      </c>
      <c r="M343" s="103">
        <f t="shared" si="22"/>
        <v>23940</v>
      </c>
      <c r="N343" s="103">
        <f t="shared" si="23"/>
        <v>263340</v>
      </c>
      <c r="O343" s="107" t="str">
        <f t="shared" si="24"/>
        <v>10%</v>
      </c>
      <c r="Q343"/>
    </row>
    <row r="344" spans="1:17" s="84" customFormat="1">
      <c r="A344" s="86" t="str">
        <f t="shared" si="21"/>
        <v>현대건설기계</v>
      </c>
      <c r="B344" s="164" t="s">
        <v>10446</v>
      </c>
      <c r="C344" s="70" t="str">
        <f>VLOOKUP($B344,운송비!$A$1:$T$478,3,0)</f>
        <v>현대건설기계</v>
      </c>
      <c r="D344" s="70" t="str">
        <f>VLOOKUP($B344,운송비!$A$1:$T$478,5,0)</f>
        <v>일반상품</v>
      </c>
      <c r="E344" s="70" t="str">
        <f>VLOOKUP($B344,운송비!$A$1:$T$478,7,0)</f>
        <v>중국</v>
      </c>
      <c r="F344" s="70" t="str">
        <f>VLOOKUP($B344,운송비!$A$1:$T$478,8,0)</f>
        <v>천승환</v>
      </c>
      <c r="G344" s="112">
        <f>VLOOKUP($B344,구매현황!$A$4:$B$10000,2,0)</f>
        <v>516170</v>
      </c>
      <c r="H344" s="63">
        <f>VLOOKUP($B344,운송비현황!$A$4:$E$8669,2,0)</f>
        <v>63000</v>
      </c>
      <c r="I344" s="63">
        <f>VLOOKUP($B344,운송비현황!$A$4:$E$8669,3,0)</f>
        <v>6</v>
      </c>
      <c r="J344" s="63">
        <f>VLOOKUP($B344,운송비현황!$A$4:$E$8669,4,0)</f>
        <v>943740</v>
      </c>
      <c r="K344" s="63">
        <f>VLOOKUP($B344,운송비현황!$A$4:$E$8669,5,0)</f>
        <v>0</v>
      </c>
      <c r="L344" s="69">
        <v>0</v>
      </c>
      <c r="M344" s="103">
        <f t="shared" si="22"/>
        <v>145991</v>
      </c>
      <c r="N344" s="103">
        <f t="shared" si="23"/>
        <v>1605901</v>
      </c>
      <c r="O344" s="107" t="str">
        <f t="shared" si="24"/>
        <v>10%</v>
      </c>
      <c r="Q344"/>
    </row>
    <row r="345" spans="1:17" s="84" customFormat="1">
      <c r="A345" s="86" t="str">
        <f t="shared" si="21"/>
        <v>현대건설기계</v>
      </c>
      <c r="B345" s="164" t="s">
        <v>10447</v>
      </c>
      <c r="C345" s="70" t="str">
        <f>VLOOKUP($B345,운송비!$A$1:$T$478,3,0)</f>
        <v>현대건설기계</v>
      </c>
      <c r="D345" s="70" t="str">
        <f>VLOOKUP($B345,운송비!$A$1:$T$478,5,0)</f>
        <v>일반상품</v>
      </c>
      <c r="E345" s="70" t="str">
        <f>VLOOKUP($B345,운송비!$A$1:$T$478,7,0)</f>
        <v>브라질</v>
      </c>
      <c r="F345" s="70" t="str">
        <f>VLOOKUP($B345,운송비!$A$1:$T$478,8,0)</f>
        <v>이성혁</v>
      </c>
      <c r="G345" s="112">
        <f>VLOOKUP($B345,구매현황!$A$4:$B$10000,2,0)</f>
        <v>892902</v>
      </c>
      <c r="H345" s="63">
        <f>VLOOKUP($B345,운송비현황!$A$4:$E$8669,2,0)</f>
        <v>240000</v>
      </c>
      <c r="I345" s="63">
        <f>VLOOKUP($B345,운송비현황!$A$4:$E$8669,3,0)</f>
        <v>16</v>
      </c>
      <c r="J345" s="63">
        <f>VLOOKUP($B345,운송비현황!$A$4:$E$8669,4,0)</f>
        <v>7692500</v>
      </c>
      <c r="K345" s="63">
        <f>VLOOKUP($B345,운송비현황!$A$4:$E$8669,5,0)</f>
        <v>0</v>
      </c>
      <c r="L345" s="69">
        <v>0</v>
      </c>
      <c r="M345" s="103">
        <f t="shared" si="22"/>
        <v>858540</v>
      </c>
      <c r="N345" s="103">
        <f t="shared" si="23"/>
        <v>9443942</v>
      </c>
      <c r="O345" s="107" t="str">
        <f t="shared" si="24"/>
        <v>10%</v>
      </c>
      <c r="Q345"/>
    </row>
    <row r="346" spans="1:17" s="84" customFormat="1">
      <c r="A346" s="86" t="str">
        <f t="shared" si="21"/>
        <v>현대건설기계</v>
      </c>
      <c r="B346" s="164" t="s">
        <v>10448</v>
      </c>
      <c r="C346" s="70" t="str">
        <f>VLOOKUP($B346,운송비!$A$1:$T$478,3,0)</f>
        <v>현대건설기계</v>
      </c>
      <c r="D346" s="70" t="str">
        <f>VLOOKUP($B346,운송비!$A$1:$T$478,5,0)</f>
        <v>일반상품</v>
      </c>
      <c r="E346" s="70" t="str">
        <f>VLOOKUP($B346,운송비!$A$1:$T$478,7,0)</f>
        <v>브라질</v>
      </c>
      <c r="F346" s="70" t="str">
        <f>VLOOKUP($B346,운송비!$A$1:$T$478,8,0)</f>
        <v>석진호</v>
      </c>
      <c r="G346" s="112">
        <f>VLOOKUP($B346,구매현황!$A$4:$B$10000,2,0)</f>
        <v>904429</v>
      </c>
      <c r="H346" s="63">
        <f>VLOOKUP($B346,운송비현황!$A$4:$E$8669,2,0)</f>
        <v>246000</v>
      </c>
      <c r="I346" s="63">
        <f>VLOOKUP($B346,운송비현황!$A$4:$E$8669,3,0)</f>
        <v>17</v>
      </c>
      <c r="J346" s="63">
        <f>VLOOKUP($B346,운송비현황!$A$4:$E$8669,4,0)</f>
        <v>7884800</v>
      </c>
      <c r="K346" s="63">
        <f>VLOOKUP($B346,운송비현황!$A$4:$E$8669,5,0)</f>
        <v>0</v>
      </c>
      <c r="L346" s="69">
        <v>0</v>
      </c>
      <c r="M346" s="103">
        <f t="shared" si="22"/>
        <v>878923</v>
      </c>
      <c r="N346" s="103">
        <f t="shared" si="23"/>
        <v>9668152</v>
      </c>
      <c r="O346" s="107" t="str">
        <f t="shared" si="24"/>
        <v>10%</v>
      </c>
      <c r="Q346"/>
    </row>
    <row r="347" spans="1:17" s="84" customFormat="1">
      <c r="A347" s="86" t="str">
        <f t="shared" si="21"/>
        <v>KT&amp;G</v>
      </c>
      <c r="B347" s="164" t="s">
        <v>10449</v>
      </c>
      <c r="C347" s="70" t="str">
        <f>VLOOKUP($B347,운송비!$A$1:$T$478,3,0)</f>
        <v>KT&amp;G</v>
      </c>
      <c r="D347" s="70" t="str">
        <f>VLOOKUP($B347,운송비!$A$1:$T$478,5,0)</f>
        <v>일반상품</v>
      </c>
      <c r="E347" s="70" t="str">
        <f>VLOOKUP($B347,운송비!$A$1:$T$478,7,0)</f>
        <v>탄자니아</v>
      </c>
      <c r="F347" s="70" t="str">
        <f>VLOOKUP($B347,운송비!$A$1:$T$478,8,0)</f>
        <v>정성훈</v>
      </c>
      <c r="G347" s="112">
        <f>VLOOKUP($B347,구매현황!$A$4:$B$10000,2,0)</f>
        <v>199635</v>
      </c>
      <c r="H347" s="63">
        <f>VLOOKUP($B347,운송비현황!$A$4:$E$8669,2,0)</f>
        <v>73000</v>
      </c>
      <c r="I347" s="63">
        <f>VLOOKUP($B347,운송비현황!$A$4:$E$8669,3,0)</f>
        <v>9</v>
      </c>
      <c r="J347" s="63">
        <f>VLOOKUP($B347,운송비현황!$A$4:$E$8669,4,0)</f>
        <v>2661650</v>
      </c>
      <c r="K347" s="63">
        <f>VLOOKUP($B347,운송비현황!$A$4:$E$8669,5,0)</f>
        <v>0</v>
      </c>
      <c r="L347" s="69">
        <v>0</v>
      </c>
      <c r="M347" s="103">
        <f t="shared" si="22"/>
        <v>286129</v>
      </c>
      <c r="N347" s="103">
        <f t="shared" si="23"/>
        <v>3147414</v>
      </c>
      <c r="O347" s="107" t="str">
        <f t="shared" si="24"/>
        <v>10%</v>
      </c>
      <c r="Q347"/>
    </row>
    <row r="348" spans="1:17" s="84" customFormat="1">
      <c r="A348" s="86" t="str">
        <f t="shared" si="21"/>
        <v>LX인터내셔널</v>
      </c>
      <c r="B348" s="164" t="s">
        <v>10450</v>
      </c>
      <c r="C348" s="70" t="str">
        <f>VLOOKUP($B348,운송비!$A$1:$T$478,3,0)</f>
        <v>LX인터내셔널</v>
      </c>
      <c r="D348" s="70" t="str">
        <f>VLOOKUP($B348,운송비!$A$1:$T$478,5,0)</f>
        <v>일반상품</v>
      </c>
      <c r="E348" s="70" t="str">
        <f>VLOOKUP($B348,운송비!$A$1:$T$478,7,0)</f>
        <v>인도네시아</v>
      </c>
      <c r="F348" s="70" t="str">
        <f>VLOOKUP($B348,운송비!$A$1:$T$478,8,0)</f>
        <v>원종호</v>
      </c>
      <c r="G348" s="112">
        <f>VLOOKUP($B348,구매현황!$A$4:$B$10000,2,0)</f>
        <v>299930</v>
      </c>
      <c r="H348" s="63">
        <f>VLOOKUP($B348,운송비현황!$A$4:$E$8669,2,0)</f>
        <v>29000</v>
      </c>
      <c r="I348" s="63">
        <f>VLOOKUP($B348,운송비현황!$A$4:$E$8669,3,0)</f>
        <v>4</v>
      </c>
      <c r="J348" s="63">
        <f>VLOOKUP($B348,운송비현황!$A$4:$E$8669,4,0)</f>
        <v>651920</v>
      </c>
      <c r="K348" s="63">
        <f>VLOOKUP($B348,운송비현황!$A$4:$E$8669,5,0)</f>
        <v>0</v>
      </c>
      <c r="L348" s="69">
        <v>0</v>
      </c>
      <c r="M348" s="103">
        <f t="shared" si="22"/>
        <v>95185</v>
      </c>
      <c r="N348" s="103">
        <f t="shared" si="23"/>
        <v>1047035</v>
      </c>
      <c r="O348" s="107" t="str">
        <f t="shared" si="24"/>
        <v>10%</v>
      </c>
      <c r="Q348"/>
    </row>
    <row r="349" spans="1:17" s="84" customFormat="1">
      <c r="A349" s="86" t="str">
        <f t="shared" si="21"/>
        <v>LX인터내셔널</v>
      </c>
      <c r="B349" s="164" t="s">
        <v>10451</v>
      </c>
      <c r="C349" s="70" t="str">
        <f>VLOOKUP($B349,운송비!$A$1:$T$478,3,0)</f>
        <v>LX인터내셔널</v>
      </c>
      <c r="D349" s="70" t="str">
        <f>VLOOKUP($B349,운송비!$A$1:$T$478,5,0)</f>
        <v>일반상품</v>
      </c>
      <c r="E349" s="70" t="str">
        <f>VLOOKUP($B349,운송비!$A$1:$T$478,7,0)</f>
        <v>인도</v>
      </c>
      <c r="F349" s="70" t="str">
        <f>VLOOKUP($B349,운송비!$A$1:$T$478,8,0)</f>
        <v>장응빈</v>
      </c>
      <c r="G349" s="112">
        <f>VLOOKUP($B349,구매현황!$A$4:$B$10000,2,0)</f>
        <v>300000</v>
      </c>
      <c r="H349" s="63">
        <f>VLOOKUP($B349,운송비현황!$A$4:$E$8669,2,0)</f>
        <v>43000</v>
      </c>
      <c r="I349" s="63">
        <f>VLOOKUP($B349,운송비현황!$A$4:$E$8669,3,0)</f>
        <v>4</v>
      </c>
      <c r="J349" s="63">
        <f>VLOOKUP($B349,운송비현황!$A$4:$E$8669,4,0)</f>
        <v>909150</v>
      </c>
      <c r="K349" s="63">
        <f>VLOOKUP($B349,운송비현황!$A$4:$E$8669,5,0)</f>
        <v>0</v>
      </c>
      <c r="L349" s="69">
        <v>0</v>
      </c>
      <c r="M349" s="103">
        <f t="shared" ref="M349:M412" si="25">ROUND((G349+J349+K349+L349)*O349,0)</f>
        <v>120915</v>
      </c>
      <c r="N349" s="103">
        <f t="shared" ref="N349:N412" si="26">G349+J349+K349+M349+L349</f>
        <v>1330065</v>
      </c>
      <c r="O349" s="107" t="str">
        <f t="shared" ref="O349:O412" si="27">IF(OR(LEFT(C349,2)="삼성",C349="제일기획"),"5%","10%")</f>
        <v>10%</v>
      </c>
      <c r="Q349"/>
    </row>
    <row r="350" spans="1:17" s="84" customFormat="1">
      <c r="A350" s="86" t="str">
        <f t="shared" si="21"/>
        <v>LX인터내셔널</v>
      </c>
      <c r="B350" s="164" t="s">
        <v>10452</v>
      </c>
      <c r="C350" s="70" t="str">
        <f>VLOOKUP($B350,운송비!$A$1:$T$478,3,0)</f>
        <v>LX인터내셔널</v>
      </c>
      <c r="D350" s="70" t="str">
        <f>VLOOKUP($B350,운송비!$A$1:$T$478,5,0)</f>
        <v>일반상품</v>
      </c>
      <c r="E350" s="70" t="str">
        <f>VLOOKUP($B350,운송비!$A$1:$T$478,7,0)</f>
        <v>인도네시아</v>
      </c>
      <c r="F350" s="70" t="str">
        <f>VLOOKUP($B350,운송비!$A$1:$T$478,8,0)</f>
        <v>김신완</v>
      </c>
      <c r="G350" s="112">
        <f>VLOOKUP($B350,구매현황!$A$4:$B$10000,2,0)</f>
        <v>269510</v>
      </c>
      <c r="H350" s="63">
        <f>VLOOKUP($B350,운송비현황!$A$4:$E$8669,2,0)</f>
        <v>10000</v>
      </c>
      <c r="I350" s="63">
        <f>VLOOKUP($B350,운송비현황!$A$4:$E$8669,3,0)</f>
        <v>3</v>
      </c>
      <c r="J350" s="63">
        <f>VLOOKUP($B350,운송비현황!$A$4:$E$8669,4,0)</f>
        <v>224800</v>
      </c>
      <c r="K350" s="63">
        <f>VLOOKUP($B350,운송비현황!$A$4:$E$8669,5,0)</f>
        <v>0</v>
      </c>
      <c r="L350" s="69">
        <v>0</v>
      </c>
      <c r="M350" s="103">
        <f t="shared" si="25"/>
        <v>49431</v>
      </c>
      <c r="N350" s="103">
        <f t="shared" si="26"/>
        <v>543741</v>
      </c>
      <c r="O350" s="107" t="str">
        <f t="shared" si="27"/>
        <v>10%</v>
      </c>
      <c r="Q350"/>
    </row>
    <row r="351" spans="1:17" s="84" customFormat="1">
      <c r="A351" s="86" t="str">
        <f t="shared" si="21"/>
        <v>도레이_인도법인</v>
      </c>
      <c r="B351" s="164" t="s">
        <v>10453</v>
      </c>
      <c r="C351" s="70" t="str">
        <f>VLOOKUP($B351,운송비!$A$1:$T$478,3,0)</f>
        <v>도레이_인도법인</v>
      </c>
      <c r="D351" s="70" t="str">
        <f>VLOOKUP($B351,운송비!$A$1:$T$478,5,0)</f>
        <v>일반상품</v>
      </c>
      <c r="E351" s="70" t="str">
        <f>VLOOKUP($B351,운송비!$A$1:$T$478,7,0)</f>
        <v>인도</v>
      </c>
      <c r="F351" s="70" t="str">
        <f>VLOOKUP($B351,운송비!$A$1:$T$478,8,0)</f>
        <v>이규수</v>
      </c>
      <c r="G351" s="112">
        <f>VLOOKUP($B351,구매현황!$A$4:$B$10000,2,0)</f>
        <v>199849</v>
      </c>
      <c r="H351" s="63">
        <f>VLOOKUP($B351,운송비현황!$A$4:$E$8669,2,0)</f>
        <v>41000</v>
      </c>
      <c r="I351" s="63">
        <f>VLOOKUP($B351,운송비현황!$A$4:$E$8669,3,0)</f>
        <v>5</v>
      </c>
      <c r="J351" s="63">
        <f>VLOOKUP($B351,운송비현황!$A$4:$E$8669,4,0)</f>
        <v>893550</v>
      </c>
      <c r="K351" s="63">
        <f>VLOOKUP($B351,운송비현황!$A$4:$E$8669,5,0)</f>
        <v>20000</v>
      </c>
      <c r="L351" s="69">
        <v>0</v>
      </c>
      <c r="M351" s="103">
        <f t="shared" si="25"/>
        <v>111340</v>
      </c>
      <c r="N351" s="103">
        <f t="shared" si="26"/>
        <v>1224739</v>
      </c>
      <c r="O351" s="107" t="str">
        <f t="shared" si="27"/>
        <v>10%</v>
      </c>
      <c r="Q351"/>
    </row>
    <row r="352" spans="1:17" s="84" customFormat="1">
      <c r="A352" s="86" t="str">
        <f t="shared" si="21"/>
        <v>LX인터내셔널</v>
      </c>
      <c r="B352" s="164" t="s">
        <v>10454</v>
      </c>
      <c r="C352" s="70" t="str">
        <f>VLOOKUP($B352,운송비!$A$1:$T$478,3,0)</f>
        <v>LX인터내셔널</v>
      </c>
      <c r="D352" s="70" t="str">
        <f>VLOOKUP($B352,운송비!$A$1:$T$478,5,0)</f>
        <v>일반상품</v>
      </c>
      <c r="E352" s="70" t="str">
        <f>VLOOKUP($B352,운송비!$A$1:$T$478,7,0)</f>
        <v>인도네시아</v>
      </c>
      <c r="F352" s="70" t="str">
        <f>VLOOKUP($B352,운송비!$A$1:$T$478,8,0)</f>
        <v>이재완</v>
      </c>
      <c r="G352" s="112">
        <f>VLOOKUP($B352,구매현황!$A$4:$B$10000,2,0)</f>
        <v>299849</v>
      </c>
      <c r="H352" s="63">
        <f>VLOOKUP($B352,운송비현황!$A$4:$E$8669,2,0)</f>
        <v>48000</v>
      </c>
      <c r="I352" s="63">
        <f>VLOOKUP($B352,운송비현황!$A$4:$E$8669,3,0)</f>
        <v>9</v>
      </c>
      <c r="J352" s="63">
        <f>VLOOKUP($B352,운송비현황!$A$4:$E$8669,4,0)</f>
        <v>1079040</v>
      </c>
      <c r="K352" s="63">
        <f>VLOOKUP($B352,운송비현황!$A$4:$E$8669,5,0)</f>
        <v>0</v>
      </c>
      <c r="L352" s="69">
        <v>0</v>
      </c>
      <c r="M352" s="103">
        <f t="shared" si="25"/>
        <v>137889</v>
      </c>
      <c r="N352" s="103">
        <f t="shared" si="26"/>
        <v>1516778</v>
      </c>
      <c r="O352" s="107" t="str">
        <f t="shared" si="27"/>
        <v>10%</v>
      </c>
      <c r="Q352"/>
    </row>
    <row r="353" spans="1:17" s="84" customFormat="1">
      <c r="A353" s="86" t="str">
        <f t="shared" si="21"/>
        <v>LX인터내셔널</v>
      </c>
      <c r="B353" s="164" t="s">
        <v>10455</v>
      </c>
      <c r="C353" s="70" t="str">
        <f>VLOOKUP($B353,운송비!$A$1:$T$478,3,0)</f>
        <v>LX인터내셔널</v>
      </c>
      <c r="D353" s="70" t="str">
        <f>VLOOKUP($B353,운송비!$A$1:$T$478,5,0)</f>
        <v>일반상품</v>
      </c>
      <c r="E353" s="70" t="str">
        <f>VLOOKUP($B353,운송비!$A$1:$T$478,7,0)</f>
        <v>필리핀</v>
      </c>
      <c r="F353" s="70" t="str">
        <f>VLOOKUP($B353,운송비!$A$1:$T$478,8,0)</f>
        <v>이준택</v>
      </c>
      <c r="G353" s="112">
        <f>VLOOKUP($B353,구매현황!$A$4:$B$10000,2,0)</f>
        <v>185418</v>
      </c>
      <c r="H353" s="63">
        <f>VLOOKUP($B353,운송비현황!$A$4:$E$8669,2,0)</f>
        <v>14000</v>
      </c>
      <c r="I353" s="63">
        <f>VLOOKUP($B353,운송비현황!$A$4:$E$8669,3,0)</f>
        <v>3</v>
      </c>
      <c r="J353" s="63">
        <f>VLOOKUP($B353,운송비현황!$A$4:$E$8669,4,0)</f>
        <v>157780</v>
      </c>
      <c r="K353" s="63">
        <f>VLOOKUP($B353,운송비현황!$A$4:$E$8669,5,0)</f>
        <v>10000</v>
      </c>
      <c r="L353" s="69">
        <v>0</v>
      </c>
      <c r="M353" s="103">
        <f t="shared" si="25"/>
        <v>35320</v>
      </c>
      <c r="N353" s="103">
        <f t="shared" si="26"/>
        <v>388518</v>
      </c>
      <c r="O353" s="107" t="str">
        <f t="shared" si="27"/>
        <v>10%</v>
      </c>
      <c r="Q353"/>
    </row>
    <row r="354" spans="1:17" s="84" customFormat="1">
      <c r="A354" s="86" t="str">
        <f t="shared" si="21"/>
        <v>LX인터내셔널</v>
      </c>
      <c r="B354" s="164" t="s">
        <v>10456</v>
      </c>
      <c r="C354" s="70" t="str">
        <f>VLOOKUP($B354,운송비!$A$1:$T$478,3,0)</f>
        <v>LX인터내셔널</v>
      </c>
      <c r="D354" s="70" t="str">
        <f>VLOOKUP($B354,운송비!$A$1:$T$478,5,0)</f>
        <v>일반상품</v>
      </c>
      <c r="E354" s="70" t="str">
        <f>VLOOKUP($B354,운송비!$A$1:$T$478,7,0)</f>
        <v>인도</v>
      </c>
      <c r="F354" s="70" t="str">
        <f>VLOOKUP($B354,운송비!$A$1:$T$478,8,0)</f>
        <v>이의진</v>
      </c>
      <c r="G354" s="112">
        <f>VLOOKUP($B354,구매현황!$A$4:$B$10000,2,0)</f>
        <v>299940</v>
      </c>
      <c r="H354" s="63">
        <f>VLOOKUP($B354,운송비현황!$A$4:$E$8669,2,0)</f>
        <v>64000</v>
      </c>
      <c r="I354" s="63">
        <f>VLOOKUP($B354,운송비현황!$A$4:$E$8669,3,0)</f>
        <v>7</v>
      </c>
      <c r="J354" s="63">
        <f>VLOOKUP($B354,운송비현황!$A$4:$E$8669,4,0)</f>
        <v>1366200</v>
      </c>
      <c r="K354" s="63">
        <f>VLOOKUP($B354,운송비현황!$A$4:$E$8669,5,0)</f>
        <v>60000</v>
      </c>
      <c r="L354" s="69">
        <v>0</v>
      </c>
      <c r="M354" s="103">
        <f t="shared" si="25"/>
        <v>172614</v>
      </c>
      <c r="N354" s="103">
        <f t="shared" si="26"/>
        <v>1898754</v>
      </c>
      <c r="O354" s="107" t="str">
        <f t="shared" si="27"/>
        <v>10%</v>
      </c>
      <c r="Q354"/>
    </row>
    <row r="355" spans="1:17" s="84" customFormat="1">
      <c r="A355" s="86" t="str">
        <f t="shared" si="21"/>
        <v>현대중공업</v>
      </c>
      <c r="B355" s="164" t="s">
        <v>10457</v>
      </c>
      <c r="C355" s="70" t="str">
        <f>VLOOKUP($B355,운송비!$A$1:$T$478,3,0)</f>
        <v>현대중공업</v>
      </c>
      <c r="D355" s="70" t="str">
        <f>VLOOKUP($B355,운송비!$A$1:$T$478,5,0)</f>
        <v>일반상품</v>
      </c>
      <c r="E355" s="70" t="str">
        <f>VLOOKUP($B355,운송비!$A$1:$T$478,7,0)</f>
        <v>노르웨이</v>
      </c>
      <c r="F355" s="70" t="str">
        <f>VLOOKUP($B355,운송비!$A$1:$T$478,8,0)</f>
        <v>이봉규</v>
      </c>
      <c r="G355" s="112">
        <f>VLOOKUP($B355,구매현황!$A$4:$B$10000,2,0)</f>
        <v>464767</v>
      </c>
      <c r="H355" s="63">
        <f>VLOOKUP($B355,운송비현황!$A$4:$E$8669,2,0)</f>
        <v>59740</v>
      </c>
      <c r="I355" s="63">
        <f>VLOOKUP($B355,운송비현황!$A$4:$E$8669,3,0)</f>
        <v>6</v>
      </c>
      <c r="J355" s="63">
        <f>VLOOKUP($B355,운송비현황!$A$4:$E$8669,4,0)</f>
        <v>1068500</v>
      </c>
      <c r="K355" s="63">
        <f>VLOOKUP($B355,운송비현황!$A$4:$E$8669,5,0)</f>
        <v>60000</v>
      </c>
      <c r="L355" s="69">
        <v>0</v>
      </c>
      <c r="M355" s="103">
        <f t="shared" si="25"/>
        <v>159327</v>
      </c>
      <c r="N355" s="103">
        <f t="shared" si="26"/>
        <v>1752594</v>
      </c>
      <c r="O355" s="107" t="str">
        <f t="shared" si="27"/>
        <v>10%</v>
      </c>
      <c r="Q355"/>
    </row>
    <row r="356" spans="1:17" s="84" customFormat="1">
      <c r="A356" s="86" t="str">
        <f t="shared" si="21"/>
        <v>현대중공업</v>
      </c>
      <c r="B356" s="164" t="s">
        <v>10458</v>
      </c>
      <c r="C356" s="70" t="str">
        <f>VLOOKUP($B356,운송비!$A$1:$T$478,3,0)</f>
        <v>현대중공업</v>
      </c>
      <c r="D356" s="70" t="str">
        <f>VLOOKUP($B356,운송비!$A$1:$T$478,5,0)</f>
        <v>일반상품</v>
      </c>
      <c r="E356" s="70" t="str">
        <f>VLOOKUP($B356,운송비!$A$1:$T$478,7,0)</f>
        <v>그리스</v>
      </c>
      <c r="F356" s="70" t="str">
        <f>VLOOKUP($B356,운송비!$A$1:$T$478,8,0)</f>
        <v>이경수</v>
      </c>
      <c r="G356" s="112">
        <f>VLOOKUP($B356,구매현황!$A$4:$B$10000,2,0)</f>
        <v>499500</v>
      </c>
      <c r="H356" s="63">
        <f>VLOOKUP($B356,운송비현황!$A$4:$E$8669,2,0)</f>
        <v>67000</v>
      </c>
      <c r="I356" s="63">
        <f>VLOOKUP($B356,운송비현황!$A$4:$E$8669,3,0)</f>
        <v>7</v>
      </c>
      <c r="J356" s="63">
        <f>VLOOKUP($B356,운송비현황!$A$4:$E$8669,4,0)</f>
        <v>1968350</v>
      </c>
      <c r="K356" s="63">
        <f>VLOOKUP($B356,운송비현황!$A$4:$E$8669,5,0)</f>
        <v>0</v>
      </c>
      <c r="L356" s="69">
        <v>0</v>
      </c>
      <c r="M356" s="103">
        <f t="shared" si="25"/>
        <v>246785</v>
      </c>
      <c r="N356" s="103">
        <f t="shared" si="26"/>
        <v>2714635</v>
      </c>
      <c r="O356" s="107" t="str">
        <f t="shared" si="27"/>
        <v>10%</v>
      </c>
      <c r="Q356"/>
    </row>
    <row r="357" spans="1:17" s="84" customFormat="1">
      <c r="A357" s="86" t="str">
        <f t="shared" si="21"/>
        <v>SKT</v>
      </c>
      <c r="B357" s="164" t="s">
        <v>10459</v>
      </c>
      <c r="C357" s="70" t="str">
        <f>VLOOKUP($B357,운송비!$A$1:$T$478,3,0)</f>
        <v>SKT</v>
      </c>
      <c r="D357" s="70" t="str">
        <f>VLOOKUP($B357,운송비!$A$1:$T$478,5,0)</f>
        <v>일반상품</v>
      </c>
      <c r="E357" s="70" t="str">
        <f>VLOOKUP($B357,운송비!$A$1:$T$478,7,0)</f>
        <v>미얀마</v>
      </c>
      <c r="F357" s="70" t="str">
        <f>VLOOKUP($B357,운송비!$A$1:$T$478,8,0)</f>
        <v>장형일</v>
      </c>
      <c r="G357" s="112">
        <f>VLOOKUP($B357,구매현황!$A$4:$B$10000,2,0)</f>
        <v>75340</v>
      </c>
      <c r="H357" s="63">
        <f>VLOOKUP($B357,운송비현황!$A$4:$E$8669,2,0)</f>
        <v>12000</v>
      </c>
      <c r="I357" s="63">
        <f>VLOOKUP($B357,운송비현황!$A$4:$E$8669,3,0)</f>
        <v>1</v>
      </c>
      <c r="J357" s="63">
        <f>VLOOKUP($B357,운송비현황!$A$4:$E$8669,4,0)</f>
        <v>230260</v>
      </c>
      <c r="K357" s="63">
        <f>VLOOKUP($B357,운송비현황!$A$4:$E$8669,5,0)</f>
        <v>0</v>
      </c>
      <c r="L357" s="69">
        <v>0</v>
      </c>
      <c r="M357" s="103">
        <f t="shared" si="25"/>
        <v>30560</v>
      </c>
      <c r="N357" s="103">
        <f t="shared" si="26"/>
        <v>336160</v>
      </c>
      <c r="O357" s="107" t="str">
        <f t="shared" si="27"/>
        <v>10%</v>
      </c>
      <c r="Q357"/>
    </row>
    <row r="358" spans="1:17" s="84" customFormat="1">
      <c r="A358" s="86" t="str">
        <f t="shared" si="21"/>
        <v>현대건설기계</v>
      </c>
      <c r="B358" s="164" t="s">
        <v>10460</v>
      </c>
      <c r="C358" s="70" t="str">
        <f>VLOOKUP($B358,운송비!$A$1:$T$478,3,0)</f>
        <v>현대건설기계</v>
      </c>
      <c r="D358" s="70" t="str">
        <f>VLOOKUP($B358,운송비!$A$1:$T$478,5,0)</f>
        <v>일반상품</v>
      </c>
      <c r="E358" s="70" t="str">
        <f>VLOOKUP($B358,운송비!$A$1:$T$478,7,0)</f>
        <v>인도</v>
      </c>
      <c r="F358" s="70" t="str">
        <f>VLOOKUP($B358,운송비!$A$1:$T$478,8,0)</f>
        <v>이상진</v>
      </c>
      <c r="G358" s="112">
        <f>VLOOKUP($B358,구매현황!$A$4:$B$10000,2,0)</f>
        <v>999960</v>
      </c>
      <c r="H358" s="63">
        <f>VLOOKUP($B358,운송비현황!$A$4:$E$8669,2,0)</f>
        <v>121000</v>
      </c>
      <c r="I358" s="63">
        <f>VLOOKUP($B358,운송비현황!$A$4:$E$8669,3,0)</f>
        <v>13</v>
      </c>
      <c r="J358" s="63">
        <f>VLOOKUP($B358,운송비현황!$A$4:$E$8669,4,0)</f>
        <v>2537550</v>
      </c>
      <c r="K358" s="63">
        <f>VLOOKUP($B358,운송비현황!$A$4:$E$8669,5,0)</f>
        <v>90000</v>
      </c>
      <c r="L358" s="69">
        <v>0</v>
      </c>
      <c r="M358" s="103">
        <f t="shared" si="25"/>
        <v>362751</v>
      </c>
      <c r="N358" s="103">
        <f t="shared" si="26"/>
        <v>3990261</v>
      </c>
      <c r="O358" s="107" t="str">
        <f t="shared" si="27"/>
        <v>10%</v>
      </c>
      <c r="Q358"/>
    </row>
    <row r="359" spans="1:17" s="84" customFormat="1">
      <c r="A359" s="86" t="str">
        <f t="shared" si="21"/>
        <v>LX인터내셔널</v>
      </c>
      <c r="B359" s="164" t="s">
        <v>10461</v>
      </c>
      <c r="C359" s="70" t="str">
        <f>VLOOKUP($B359,운송비!$A$1:$T$478,3,0)</f>
        <v>LX인터내셔널</v>
      </c>
      <c r="D359" s="70" t="str">
        <f>VLOOKUP($B359,운송비!$A$1:$T$478,5,0)</f>
        <v>일반상품</v>
      </c>
      <c r="E359" s="70" t="str">
        <f>VLOOKUP($B359,운송비!$A$1:$T$478,7,0)</f>
        <v>인도네시아</v>
      </c>
      <c r="F359" s="70" t="str">
        <f>VLOOKUP($B359,운송비!$A$1:$T$478,8,0)</f>
        <v>이성원</v>
      </c>
      <c r="G359" s="112">
        <f>VLOOKUP($B359,구매현황!$A$4:$B$10000,2,0)</f>
        <v>299766</v>
      </c>
      <c r="H359" s="63">
        <f>VLOOKUP($B359,운송비현황!$A$4:$E$8669,2,0)</f>
        <v>20000</v>
      </c>
      <c r="I359" s="63">
        <f>VLOOKUP($B359,운송비현황!$A$4:$E$8669,3,0)</f>
        <v>4</v>
      </c>
      <c r="J359" s="63">
        <f>VLOOKUP($B359,운송비현황!$A$4:$E$8669,4,0)</f>
        <v>449600</v>
      </c>
      <c r="K359" s="63">
        <f>VLOOKUP($B359,운송비현황!$A$4:$E$8669,5,0)</f>
        <v>0</v>
      </c>
      <c r="L359" s="69">
        <v>0</v>
      </c>
      <c r="M359" s="103">
        <f t="shared" si="25"/>
        <v>74937</v>
      </c>
      <c r="N359" s="103">
        <f t="shared" si="26"/>
        <v>824303</v>
      </c>
      <c r="O359" s="107" t="str">
        <f t="shared" si="27"/>
        <v>10%</v>
      </c>
      <c r="Q359"/>
    </row>
    <row r="360" spans="1:17" s="84" customFormat="1">
      <c r="A360" s="86" t="str">
        <f t="shared" si="21"/>
        <v>도레이_인도법인</v>
      </c>
      <c r="B360" s="164" t="s">
        <v>10462</v>
      </c>
      <c r="C360" s="70" t="str">
        <f>VLOOKUP($B360,운송비!$A$1:$T$478,3,0)</f>
        <v>도레이_인도법인</v>
      </c>
      <c r="D360" s="70" t="str">
        <f>VLOOKUP($B360,운송비!$A$1:$T$478,5,0)</f>
        <v>일반상품</v>
      </c>
      <c r="E360" s="70" t="str">
        <f>VLOOKUP($B360,운송비!$A$1:$T$478,7,0)</f>
        <v>인도</v>
      </c>
      <c r="F360" s="70" t="str">
        <f>VLOOKUP($B360,운송비!$A$1:$T$478,8,0)</f>
        <v>이승섭</v>
      </c>
      <c r="G360" s="112">
        <f>VLOOKUP($B360,구매현황!$A$4:$B$10000,2,0)</f>
        <v>86733</v>
      </c>
      <c r="H360" s="63">
        <f>VLOOKUP($B360,운송비현황!$A$4:$E$8669,2,0)</f>
        <v>22000</v>
      </c>
      <c r="I360" s="63">
        <f>VLOOKUP($B360,운송비현황!$A$4:$E$8669,3,0)</f>
        <v>3</v>
      </c>
      <c r="J360" s="63">
        <f>VLOOKUP($B360,운송비현황!$A$4:$E$8669,4,0)</f>
        <v>503100</v>
      </c>
      <c r="K360" s="63">
        <f>VLOOKUP($B360,운송비현황!$A$4:$E$8669,5,0)</f>
        <v>10000</v>
      </c>
      <c r="L360" s="69">
        <v>0</v>
      </c>
      <c r="M360" s="103">
        <f t="shared" si="25"/>
        <v>59983</v>
      </c>
      <c r="N360" s="103">
        <f t="shared" si="26"/>
        <v>659816</v>
      </c>
      <c r="O360" s="107" t="str">
        <f t="shared" si="27"/>
        <v>10%</v>
      </c>
      <c r="Q360"/>
    </row>
    <row r="361" spans="1:17" s="84" customFormat="1">
      <c r="A361" s="86" t="str">
        <f t="shared" si="21"/>
        <v>LX인터내셔널</v>
      </c>
      <c r="B361" s="164" t="s">
        <v>10463</v>
      </c>
      <c r="C361" s="70" t="str">
        <f>VLOOKUP($B361,운송비!$A$1:$T$478,3,0)</f>
        <v>LX인터내셔널</v>
      </c>
      <c r="D361" s="70" t="str">
        <f>VLOOKUP($B361,운송비!$A$1:$T$478,5,0)</f>
        <v>일반상품</v>
      </c>
      <c r="E361" s="70" t="str">
        <f>VLOOKUP($B361,운송비!$A$1:$T$478,7,0)</f>
        <v>중국</v>
      </c>
      <c r="F361" s="70" t="str">
        <f>VLOOKUP($B361,운송비!$A$1:$T$478,8,0)</f>
        <v>김지훈</v>
      </c>
      <c r="G361" s="112">
        <f>VLOOKUP($B361,구매현황!$A$4:$B$10000,2,0)</f>
        <v>300000</v>
      </c>
      <c r="H361" s="63">
        <f>VLOOKUP($B361,운송비현황!$A$4:$E$8669,2,0)</f>
        <v>28000</v>
      </c>
      <c r="I361" s="63">
        <f>VLOOKUP($B361,운송비현황!$A$4:$E$8669,3,0)</f>
        <v>3</v>
      </c>
      <c r="J361" s="63">
        <f>VLOOKUP($B361,운송비현황!$A$4:$E$8669,4,0)</f>
        <v>419440</v>
      </c>
      <c r="K361" s="63">
        <f>VLOOKUP($B361,운송비현황!$A$4:$E$8669,5,0)</f>
        <v>0</v>
      </c>
      <c r="L361" s="69">
        <v>0</v>
      </c>
      <c r="M361" s="103">
        <f t="shared" si="25"/>
        <v>71944</v>
      </c>
      <c r="N361" s="103">
        <f t="shared" si="26"/>
        <v>791384</v>
      </c>
      <c r="O361" s="107" t="str">
        <f t="shared" si="27"/>
        <v>10%</v>
      </c>
      <c r="Q361"/>
    </row>
    <row r="362" spans="1:17" s="84" customFormat="1">
      <c r="A362" s="86" t="str">
        <f t="shared" si="21"/>
        <v>KT&amp;G</v>
      </c>
      <c r="B362" s="164" t="s">
        <v>10464</v>
      </c>
      <c r="C362" s="70" t="str">
        <f>VLOOKUP($B362,운송비!$A$1:$T$478,3,0)</f>
        <v>KT&amp;G</v>
      </c>
      <c r="D362" s="70" t="str">
        <f>VLOOKUP($B362,운송비!$A$1:$T$478,5,0)</f>
        <v>일반상품</v>
      </c>
      <c r="E362" s="70" t="str">
        <f>VLOOKUP($B362,운송비!$A$1:$T$478,7,0)</f>
        <v>탄자니아</v>
      </c>
      <c r="F362" s="70" t="str">
        <f>VLOOKUP($B362,운송비!$A$1:$T$478,8,0)</f>
        <v>안상용</v>
      </c>
      <c r="G362" s="112">
        <f>VLOOKUP($B362,구매현황!$A$4:$B$10000,2,0)</f>
        <v>199866</v>
      </c>
      <c r="H362" s="63">
        <f>VLOOKUP($B362,운송비현황!$A$4:$E$8669,2,0)</f>
        <v>27000</v>
      </c>
      <c r="I362" s="63">
        <f>VLOOKUP($B362,운송비현황!$A$4:$E$8669,3,0)</f>
        <v>3</v>
      </c>
      <c r="J362" s="63">
        <f>VLOOKUP($B362,운송비현황!$A$4:$E$8669,4,0)</f>
        <v>988350</v>
      </c>
      <c r="K362" s="63">
        <f>VLOOKUP($B362,운송비현황!$A$4:$E$8669,5,0)</f>
        <v>0</v>
      </c>
      <c r="L362" s="69">
        <v>0</v>
      </c>
      <c r="M362" s="103">
        <f t="shared" si="25"/>
        <v>118822</v>
      </c>
      <c r="N362" s="103">
        <f t="shared" si="26"/>
        <v>1307038</v>
      </c>
      <c r="O362" s="107" t="str">
        <f t="shared" si="27"/>
        <v>10%</v>
      </c>
      <c r="Q362"/>
    </row>
    <row r="363" spans="1:17" s="84" customFormat="1">
      <c r="A363" s="86" t="str">
        <f t="shared" si="21"/>
        <v>LX인터내셔널</v>
      </c>
      <c r="B363" s="164" t="s">
        <v>10465</v>
      </c>
      <c r="C363" s="70" t="str">
        <f>VLOOKUP($B363,운송비!$A$1:$T$478,3,0)</f>
        <v>LX인터내셔널</v>
      </c>
      <c r="D363" s="70" t="str">
        <f>VLOOKUP($B363,운송비!$A$1:$T$478,5,0)</f>
        <v>일반상품</v>
      </c>
      <c r="E363" s="70" t="str">
        <f>VLOOKUP($B363,운송비!$A$1:$T$478,7,0)</f>
        <v>인도네시아</v>
      </c>
      <c r="F363" s="70" t="str">
        <f>VLOOKUP($B363,운송비!$A$1:$T$478,8,0)</f>
        <v>이승연</v>
      </c>
      <c r="G363" s="112">
        <f>VLOOKUP($B363,구매현황!$A$4:$B$10000,2,0)</f>
        <v>299650</v>
      </c>
      <c r="H363" s="63">
        <f>VLOOKUP($B363,운송비현황!$A$4:$E$8669,2,0)</f>
        <v>38000</v>
      </c>
      <c r="I363" s="63">
        <f>VLOOKUP($B363,운송비현황!$A$4:$E$8669,3,0)</f>
        <v>5</v>
      </c>
      <c r="J363" s="63">
        <f>VLOOKUP($B363,운송비현황!$A$4:$E$8669,4,0)</f>
        <v>854240</v>
      </c>
      <c r="K363" s="63">
        <f>VLOOKUP($B363,운송비현황!$A$4:$E$8669,5,0)</f>
        <v>0</v>
      </c>
      <c r="L363" s="69">
        <v>0</v>
      </c>
      <c r="M363" s="103">
        <f t="shared" si="25"/>
        <v>115389</v>
      </c>
      <c r="N363" s="103">
        <f t="shared" si="26"/>
        <v>1269279</v>
      </c>
      <c r="O363" s="107" t="str">
        <f t="shared" si="27"/>
        <v>10%</v>
      </c>
      <c r="Q363"/>
    </row>
    <row r="364" spans="1:17" s="84" customFormat="1">
      <c r="A364" s="86" t="str">
        <f t="shared" si="21"/>
        <v>LX인터내셔널</v>
      </c>
      <c r="B364" s="164" t="s">
        <v>10466</v>
      </c>
      <c r="C364" s="70" t="str">
        <f>VLOOKUP($B364,운송비!$A$1:$T$478,3,0)</f>
        <v>LX인터내셔널</v>
      </c>
      <c r="D364" s="70" t="str">
        <f>VLOOKUP($B364,운송비!$A$1:$T$478,5,0)</f>
        <v>일반상품</v>
      </c>
      <c r="E364" s="70" t="str">
        <f>VLOOKUP($B364,운송비!$A$1:$T$478,7,0)</f>
        <v>인도네시아</v>
      </c>
      <c r="F364" s="70" t="str">
        <f>VLOOKUP($B364,운송비!$A$1:$T$478,8,0)</f>
        <v>이길만</v>
      </c>
      <c r="G364" s="112">
        <f>VLOOKUP($B364,구매현황!$A$4:$B$10000,2,0)</f>
        <v>251353</v>
      </c>
      <c r="H364" s="63">
        <f>VLOOKUP($B364,운송비현황!$A$4:$E$8669,2,0)</f>
        <v>24000</v>
      </c>
      <c r="I364" s="63">
        <f>VLOOKUP($B364,운송비현황!$A$4:$E$8669,3,0)</f>
        <v>4</v>
      </c>
      <c r="J364" s="63">
        <f>VLOOKUP($B364,운송비현황!$A$4:$E$8669,4,0)</f>
        <v>539520</v>
      </c>
      <c r="K364" s="63">
        <f>VLOOKUP($B364,운송비현황!$A$4:$E$8669,5,0)</f>
        <v>0</v>
      </c>
      <c r="L364" s="69">
        <v>0</v>
      </c>
      <c r="M364" s="103">
        <f t="shared" si="25"/>
        <v>79087</v>
      </c>
      <c r="N364" s="103">
        <f t="shared" si="26"/>
        <v>869960</v>
      </c>
      <c r="O364" s="107" t="str">
        <f t="shared" si="27"/>
        <v>10%</v>
      </c>
      <c r="Q364"/>
    </row>
    <row r="365" spans="1:17" s="84" customFormat="1">
      <c r="A365" s="86" t="str">
        <f t="shared" si="21"/>
        <v>LX인터내셔널</v>
      </c>
      <c r="B365" s="164" t="s">
        <v>10467</v>
      </c>
      <c r="C365" s="70" t="str">
        <f>VLOOKUP($B365,운송비!$A$1:$T$478,3,0)</f>
        <v>LX인터내셔널</v>
      </c>
      <c r="D365" s="70" t="str">
        <f>VLOOKUP($B365,운송비!$A$1:$T$478,5,0)</f>
        <v>일반상품</v>
      </c>
      <c r="E365" s="70" t="str">
        <f>VLOOKUP($B365,운송비!$A$1:$T$478,7,0)</f>
        <v>인도네시아</v>
      </c>
      <c r="F365" s="70" t="str">
        <f>VLOOKUP($B365,운송비!$A$1:$T$478,8,0)</f>
        <v>박상표</v>
      </c>
      <c r="G365" s="112">
        <f>VLOOKUP($B365,구매현황!$A$4:$B$10000,2,0)</f>
        <v>74440</v>
      </c>
      <c r="H365" s="63">
        <f>VLOOKUP($B365,운송비현황!$A$4:$E$8669,2,0)</f>
        <v>8000</v>
      </c>
      <c r="I365" s="63">
        <f>VLOOKUP($B365,운송비현황!$A$4:$E$8669,3,0)</f>
        <v>2</v>
      </c>
      <c r="J365" s="63">
        <f>VLOOKUP($B365,운송비현황!$A$4:$E$8669,4,0)</f>
        <v>179840</v>
      </c>
      <c r="K365" s="63">
        <f>VLOOKUP($B365,운송비현황!$A$4:$E$8669,5,0)</f>
        <v>0</v>
      </c>
      <c r="L365" s="69">
        <v>0</v>
      </c>
      <c r="M365" s="103">
        <f t="shared" si="25"/>
        <v>25428</v>
      </c>
      <c r="N365" s="103">
        <f t="shared" si="26"/>
        <v>279708</v>
      </c>
      <c r="O365" s="107" t="str">
        <f t="shared" si="27"/>
        <v>10%</v>
      </c>
      <c r="Q365"/>
    </row>
    <row r="366" spans="1:17" s="84" customFormat="1">
      <c r="A366" s="86" t="str">
        <f t="shared" si="21"/>
        <v>LX인터내셔널</v>
      </c>
      <c r="B366" s="164" t="s">
        <v>10468</v>
      </c>
      <c r="C366" s="70" t="str">
        <f>VLOOKUP($B366,운송비!$A$1:$T$478,3,0)</f>
        <v>LX인터내셔널</v>
      </c>
      <c r="D366" s="70" t="str">
        <f>VLOOKUP($B366,운송비!$A$1:$T$478,5,0)</f>
        <v>일반상품</v>
      </c>
      <c r="E366" s="70" t="str">
        <f>VLOOKUP($B366,운송비!$A$1:$T$478,7,0)</f>
        <v>인도네시아</v>
      </c>
      <c r="F366" s="70" t="str">
        <f>VLOOKUP($B366,운송비!$A$1:$T$478,8,0)</f>
        <v>박정준</v>
      </c>
      <c r="G366" s="112">
        <f>VLOOKUP($B366,구매현황!$A$4:$B$10000,2,0)</f>
        <v>299535</v>
      </c>
      <c r="H366" s="63">
        <f>VLOOKUP($B366,운송비현황!$A$4:$E$8669,2,0)</f>
        <v>35000</v>
      </c>
      <c r="I366" s="63">
        <f>VLOOKUP($B366,운송비현황!$A$4:$E$8669,3,0)</f>
        <v>4</v>
      </c>
      <c r="J366" s="63">
        <f>VLOOKUP($B366,운송비현황!$A$4:$E$8669,4,0)</f>
        <v>786800</v>
      </c>
      <c r="K366" s="63">
        <f>VLOOKUP($B366,운송비현황!$A$4:$E$8669,5,0)</f>
        <v>0</v>
      </c>
      <c r="L366" s="69">
        <v>0</v>
      </c>
      <c r="M366" s="103">
        <f t="shared" si="25"/>
        <v>108634</v>
      </c>
      <c r="N366" s="103">
        <f t="shared" si="26"/>
        <v>1194969</v>
      </c>
      <c r="O366" s="107" t="str">
        <f t="shared" si="27"/>
        <v>10%</v>
      </c>
      <c r="Q366"/>
    </row>
    <row r="367" spans="1:17" s="84" customFormat="1">
      <c r="A367" s="86" t="str">
        <f t="shared" si="21"/>
        <v>LX인터내셔널</v>
      </c>
      <c r="B367" s="164" t="s">
        <v>10469</v>
      </c>
      <c r="C367" s="70" t="str">
        <f>VLOOKUP($B367,운송비!$A$1:$T$478,3,0)</f>
        <v>LX인터내셔널</v>
      </c>
      <c r="D367" s="70" t="str">
        <f>VLOOKUP($B367,운송비!$A$1:$T$478,5,0)</f>
        <v>일반상품</v>
      </c>
      <c r="E367" s="70" t="str">
        <f>VLOOKUP($B367,운송비!$A$1:$T$478,7,0)</f>
        <v>인도네시아</v>
      </c>
      <c r="F367" s="70" t="str">
        <f>VLOOKUP($B367,운송비!$A$1:$T$478,8,0)</f>
        <v>최유하</v>
      </c>
      <c r="G367" s="112">
        <f>VLOOKUP($B367,구매현황!$A$4:$B$10000,2,0)</f>
        <v>299910</v>
      </c>
      <c r="H367" s="63">
        <f>VLOOKUP($B367,운송비현황!$A$4:$E$8669,2,0)</f>
        <v>16000</v>
      </c>
      <c r="I367" s="63">
        <f>VLOOKUP($B367,운송비현황!$A$4:$E$8669,3,0)</f>
        <v>3</v>
      </c>
      <c r="J367" s="63">
        <f>VLOOKUP($B367,운송비현황!$A$4:$E$8669,4,0)</f>
        <v>359680</v>
      </c>
      <c r="K367" s="63">
        <f>VLOOKUP($B367,운송비현황!$A$4:$E$8669,5,0)</f>
        <v>0</v>
      </c>
      <c r="L367" s="69">
        <v>0</v>
      </c>
      <c r="M367" s="103">
        <f t="shared" si="25"/>
        <v>65959</v>
      </c>
      <c r="N367" s="103">
        <f t="shared" si="26"/>
        <v>725549</v>
      </c>
      <c r="O367" s="107" t="str">
        <f t="shared" si="27"/>
        <v>10%</v>
      </c>
      <c r="Q367"/>
    </row>
    <row r="368" spans="1:17" s="84" customFormat="1">
      <c r="A368" s="86" t="str">
        <f t="shared" si="21"/>
        <v>LX인터내셔널</v>
      </c>
      <c r="B368" s="164" t="s">
        <v>10470</v>
      </c>
      <c r="C368" s="70" t="str">
        <f>VLOOKUP($B368,운송비!$A$1:$T$478,3,0)</f>
        <v>LX인터내셔널</v>
      </c>
      <c r="D368" s="70" t="str">
        <f>VLOOKUP($B368,운송비!$A$1:$T$478,5,0)</f>
        <v>일반상품</v>
      </c>
      <c r="E368" s="70" t="str">
        <f>VLOOKUP($B368,운송비!$A$1:$T$478,7,0)</f>
        <v>인도네시아</v>
      </c>
      <c r="F368" s="70" t="str">
        <f>VLOOKUP($B368,운송비!$A$1:$T$478,8,0)</f>
        <v>변성수</v>
      </c>
      <c r="G368" s="112">
        <f>VLOOKUP($B368,구매현황!$A$4:$B$10000,2,0)</f>
        <v>299993</v>
      </c>
      <c r="H368" s="63">
        <f>VLOOKUP($B368,운송비현황!$A$4:$E$8669,2,0)</f>
        <v>11000</v>
      </c>
      <c r="I368" s="63">
        <f>VLOOKUP($B368,운송비현황!$A$4:$E$8669,3,0)</f>
        <v>2</v>
      </c>
      <c r="J368" s="63">
        <f>VLOOKUP($B368,운송비현황!$A$4:$E$8669,4,0)</f>
        <v>247280</v>
      </c>
      <c r="K368" s="63">
        <f>VLOOKUP($B368,운송비현황!$A$4:$E$8669,5,0)</f>
        <v>0</v>
      </c>
      <c r="L368" s="69">
        <v>0</v>
      </c>
      <c r="M368" s="103">
        <f t="shared" si="25"/>
        <v>54727</v>
      </c>
      <c r="N368" s="103">
        <f t="shared" si="26"/>
        <v>602000</v>
      </c>
      <c r="O368" s="107" t="str">
        <f t="shared" si="27"/>
        <v>10%</v>
      </c>
      <c r="Q368"/>
    </row>
    <row r="369" spans="1:17" s="84" customFormat="1">
      <c r="A369" s="86" t="str">
        <f t="shared" si="21"/>
        <v>LX인터내셔널</v>
      </c>
      <c r="B369" s="164" t="s">
        <v>10471</v>
      </c>
      <c r="C369" s="70" t="str">
        <f>VLOOKUP($B369,운송비!$A$1:$T$478,3,0)</f>
        <v>LX인터내셔널</v>
      </c>
      <c r="D369" s="70" t="str">
        <f>VLOOKUP($B369,운송비!$A$1:$T$478,5,0)</f>
        <v>일반상품</v>
      </c>
      <c r="E369" s="70" t="str">
        <f>VLOOKUP($B369,운송비!$A$1:$T$478,7,0)</f>
        <v>인도네시아</v>
      </c>
      <c r="F369" s="70" t="str">
        <f>VLOOKUP($B369,운송비!$A$1:$T$478,8,0)</f>
        <v>이준연</v>
      </c>
      <c r="G369" s="112">
        <f>VLOOKUP($B369,구매현황!$A$4:$B$10000,2,0)</f>
        <v>299990</v>
      </c>
      <c r="H369" s="63">
        <f>VLOOKUP($B369,운송비현황!$A$4:$E$8669,2,0)</f>
        <v>7000</v>
      </c>
      <c r="I369" s="63">
        <f>VLOOKUP($B369,운송비현황!$A$4:$E$8669,3,0)</f>
        <v>2</v>
      </c>
      <c r="J369" s="63">
        <f>VLOOKUP($B369,운송비현황!$A$4:$E$8669,4,0)</f>
        <v>157360</v>
      </c>
      <c r="K369" s="63">
        <f>VLOOKUP($B369,운송비현황!$A$4:$E$8669,5,0)</f>
        <v>0</v>
      </c>
      <c r="L369" s="69">
        <v>0</v>
      </c>
      <c r="M369" s="103">
        <f t="shared" si="25"/>
        <v>45735</v>
      </c>
      <c r="N369" s="103">
        <f t="shared" si="26"/>
        <v>503085</v>
      </c>
      <c r="O369" s="107" t="str">
        <f t="shared" si="27"/>
        <v>10%</v>
      </c>
      <c r="Q369"/>
    </row>
    <row r="370" spans="1:17" s="84" customFormat="1">
      <c r="A370" s="86" t="str">
        <f t="shared" si="21"/>
        <v>SK</v>
      </c>
      <c r="B370" s="164" t="s">
        <v>10472</v>
      </c>
      <c r="C370" s="70" t="str">
        <f>VLOOKUP($B370,운송비!$A$1:$T$478,3,0)</f>
        <v>SK</v>
      </c>
      <c r="D370" s="70" t="str">
        <f>VLOOKUP($B370,운송비!$A$1:$T$478,5,0)</f>
        <v>일반상품</v>
      </c>
      <c r="E370" s="70" t="str">
        <f>VLOOKUP($B370,운송비!$A$1:$T$478,7,0)</f>
        <v>헝가리</v>
      </c>
      <c r="F370" s="70" t="str">
        <f>VLOOKUP($B370,운송비!$A$1:$T$478,8,0)</f>
        <v>이승엽</v>
      </c>
      <c r="G370" s="112">
        <f>VLOOKUP($B370,구매현황!$A$4:$B$10000,2,0)</f>
        <v>299450</v>
      </c>
      <c r="H370" s="63">
        <f>VLOOKUP($B370,운송비현황!$A$4:$E$8669,2,0)</f>
        <v>37000</v>
      </c>
      <c r="I370" s="63">
        <f>VLOOKUP($B370,운송비현황!$A$4:$E$8669,3,0)</f>
        <v>5</v>
      </c>
      <c r="J370" s="63">
        <f>VLOOKUP($B370,운송비현황!$A$4:$E$8669,4,0)</f>
        <v>1096850</v>
      </c>
      <c r="K370" s="63">
        <f>VLOOKUP($B370,운송비현황!$A$4:$E$8669,5,0)</f>
        <v>0</v>
      </c>
      <c r="L370" s="69">
        <v>0</v>
      </c>
      <c r="M370" s="103">
        <f t="shared" si="25"/>
        <v>139630</v>
      </c>
      <c r="N370" s="103">
        <f t="shared" si="26"/>
        <v>1535930</v>
      </c>
      <c r="O370" s="107" t="str">
        <f t="shared" si="27"/>
        <v>10%</v>
      </c>
      <c r="Q370"/>
    </row>
    <row r="371" spans="1:17" s="84" customFormat="1">
      <c r="A371" s="86" t="str">
        <f t="shared" si="21"/>
        <v>SK</v>
      </c>
      <c r="B371" s="164" t="s">
        <v>10473</v>
      </c>
      <c r="C371" s="70" t="str">
        <f>VLOOKUP($B371,운송비!$A$1:$T$478,3,0)</f>
        <v>SK</v>
      </c>
      <c r="D371" s="70" t="str">
        <f>VLOOKUP($B371,운송비!$A$1:$T$478,5,0)</f>
        <v>일반상품</v>
      </c>
      <c r="E371" s="70" t="str">
        <f>VLOOKUP($B371,운송비!$A$1:$T$478,7,0)</f>
        <v>헝가리</v>
      </c>
      <c r="F371" s="70" t="str">
        <f>VLOOKUP($B371,운송비!$A$1:$T$478,8,0)</f>
        <v>이종섭</v>
      </c>
      <c r="G371" s="112">
        <f>VLOOKUP($B371,구매현황!$A$4:$B$10000,2,0)</f>
        <v>299717</v>
      </c>
      <c r="H371" s="63">
        <f>VLOOKUP($B371,운송비현황!$A$4:$E$8669,2,0)</f>
        <v>50000</v>
      </c>
      <c r="I371" s="63">
        <f>VLOOKUP($B371,운송비현황!$A$4:$E$8669,3,0)</f>
        <v>7</v>
      </c>
      <c r="J371" s="63">
        <f>VLOOKUP($B371,운송비현황!$A$4:$E$8669,4,0)</f>
        <v>1474500</v>
      </c>
      <c r="K371" s="63">
        <f>VLOOKUP($B371,운송비현황!$A$4:$E$8669,5,0)</f>
        <v>0</v>
      </c>
      <c r="L371" s="69">
        <v>0</v>
      </c>
      <c r="M371" s="103">
        <f t="shared" si="25"/>
        <v>177422</v>
      </c>
      <c r="N371" s="103">
        <f t="shared" si="26"/>
        <v>1951639</v>
      </c>
      <c r="O371" s="107" t="str">
        <f t="shared" si="27"/>
        <v>10%</v>
      </c>
      <c r="Q371"/>
    </row>
    <row r="372" spans="1:17" s="84" customFormat="1">
      <c r="A372" s="86" t="str">
        <f t="shared" si="21"/>
        <v>현대건설기계</v>
      </c>
      <c r="B372" s="164" t="s">
        <v>10474</v>
      </c>
      <c r="C372" s="70" t="str">
        <f>VLOOKUP($B372,운송비!$A$1:$T$478,3,0)</f>
        <v>현대건설기계</v>
      </c>
      <c r="D372" s="70" t="str">
        <f>VLOOKUP($B372,운송비!$A$1:$T$478,5,0)</f>
        <v>일반상품</v>
      </c>
      <c r="E372" s="70" t="str">
        <f>VLOOKUP($B372,운송비!$A$1:$T$478,7,0)</f>
        <v>인도</v>
      </c>
      <c r="F372" s="70" t="str">
        <f>VLOOKUP($B372,운송비!$A$1:$T$478,8,0)</f>
        <v>박진석</v>
      </c>
      <c r="G372" s="112">
        <f>VLOOKUP($B372,구매현황!$A$4:$B$10000,2,0)</f>
        <v>334840</v>
      </c>
      <c r="H372" s="63">
        <f>VLOOKUP($B372,운송비현황!$A$4:$E$8669,2,0)</f>
        <v>86000</v>
      </c>
      <c r="I372" s="63">
        <f>VLOOKUP($B372,운송비현황!$A$4:$E$8669,3,0)</f>
        <v>11</v>
      </c>
      <c r="J372" s="63">
        <f>VLOOKUP($B372,운송비현황!$A$4:$E$8669,4,0)</f>
        <v>1818300</v>
      </c>
      <c r="K372" s="63">
        <f>VLOOKUP($B372,운송비현황!$A$4:$E$8669,5,0)</f>
        <v>70000</v>
      </c>
      <c r="L372" s="69">
        <v>0</v>
      </c>
      <c r="M372" s="103">
        <f t="shared" si="25"/>
        <v>222314</v>
      </c>
      <c r="N372" s="103">
        <f t="shared" si="26"/>
        <v>2445454</v>
      </c>
      <c r="O372" s="107" t="str">
        <f t="shared" si="27"/>
        <v>10%</v>
      </c>
      <c r="Q372"/>
    </row>
    <row r="373" spans="1:17" s="84" customFormat="1">
      <c r="A373" s="86" t="str">
        <f t="shared" si="21"/>
        <v>SK</v>
      </c>
      <c r="B373" s="164" t="s">
        <v>10475</v>
      </c>
      <c r="C373" s="70" t="str">
        <f>VLOOKUP($B373,운송비!$A$1:$T$478,3,0)</f>
        <v>SK</v>
      </c>
      <c r="D373" s="70" t="str">
        <f>VLOOKUP($B373,운송비!$A$1:$T$478,5,0)</f>
        <v>일반상품</v>
      </c>
      <c r="E373" s="70" t="str">
        <f>VLOOKUP($B373,운송비!$A$1:$T$478,7,0)</f>
        <v>헝가리</v>
      </c>
      <c r="F373" s="70" t="str">
        <f>VLOOKUP($B373,운송비!$A$1:$T$478,8,0)</f>
        <v>최원용</v>
      </c>
      <c r="G373" s="112">
        <f>VLOOKUP($B373,구매현황!$A$4:$B$10000,2,0)</f>
        <v>299323</v>
      </c>
      <c r="H373" s="63">
        <f>VLOOKUP($B373,운송비현황!$A$4:$E$8669,2,0)</f>
        <v>26000</v>
      </c>
      <c r="I373" s="63">
        <f>VLOOKUP($B373,운송비현황!$A$4:$E$8669,3,0)</f>
        <v>4</v>
      </c>
      <c r="J373" s="63">
        <f>VLOOKUP($B373,운송비현황!$A$4:$E$8669,4,0)</f>
        <v>777300</v>
      </c>
      <c r="K373" s="63">
        <f>VLOOKUP($B373,운송비현황!$A$4:$E$8669,5,0)</f>
        <v>0</v>
      </c>
      <c r="L373" s="69">
        <v>0</v>
      </c>
      <c r="M373" s="103">
        <f t="shared" si="25"/>
        <v>107662</v>
      </c>
      <c r="N373" s="103">
        <f t="shared" si="26"/>
        <v>1184285</v>
      </c>
      <c r="O373" s="107" t="str">
        <f t="shared" si="27"/>
        <v>10%</v>
      </c>
      <c r="Q373"/>
    </row>
    <row r="374" spans="1:17" s="84" customFormat="1">
      <c r="A374" s="86" t="str">
        <f t="shared" si="21"/>
        <v>SK</v>
      </c>
      <c r="B374" s="164" t="s">
        <v>10476</v>
      </c>
      <c r="C374" s="70" t="str">
        <f>VLOOKUP($B374,운송비!$A$1:$T$478,3,0)</f>
        <v>SK</v>
      </c>
      <c r="D374" s="70" t="str">
        <f>VLOOKUP($B374,운송비!$A$1:$T$478,5,0)</f>
        <v>일반상품</v>
      </c>
      <c r="E374" s="70" t="str">
        <f>VLOOKUP($B374,운송비!$A$1:$T$478,7,0)</f>
        <v>헝가리</v>
      </c>
      <c r="F374" s="70" t="str">
        <f>VLOOKUP($B374,운송비!$A$1:$T$478,8,0)</f>
        <v>이재원</v>
      </c>
      <c r="G374" s="112">
        <f>VLOOKUP($B374,구매현황!$A$4:$B$10000,2,0)</f>
        <v>299985</v>
      </c>
      <c r="H374" s="63">
        <f>VLOOKUP($B374,운송비현황!$A$4:$E$8669,2,0)</f>
        <v>35000</v>
      </c>
      <c r="I374" s="63">
        <f>VLOOKUP($B374,운송비현황!$A$4:$E$8669,3,0)</f>
        <v>4</v>
      </c>
      <c r="J374" s="63">
        <f>VLOOKUP($B374,운송비현황!$A$4:$E$8669,4,0)</f>
        <v>1038750</v>
      </c>
      <c r="K374" s="63">
        <f>VLOOKUP($B374,운송비현황!$A$4:$E$8669,5,0)</f>
        <v>0</v>
      </c>
      <c r="L374" s="69">
        <v>0</v>
      </c>
      <c r="M374" s="103">
        <f t="shared" si="25"/>
        <v>133874</v>
      </c>
      <c r="N374" s="103">
        <f t="shared" si="26"/>
        <v>1472609</v>
      </c>
      <c r="O374" s="107" t="str">
        <f t="shared" si="27"/>
        <v>10%</v>
      </c>
      <c r="Q374"/>
    </row>
    <row r="375" spans="1:17" s="84" customFormat="1">
      <c r="A375" s="86" t="str">
        <f t="shared" si="21"/>
        <v>SK</v>
      </c>
      <c r="B375" s="164" t="s">
        <v>10477</v>
      </c>
      <c r="C375" s="70" t="str">
        <f>VLOOKUP($B375,운송비!$A$1:$T$478,3,0)</f>
        <v>SK</v>
      </c>
      <c r="D375" s="70" t="str">
        <f>VLOOKUP($B375,운송비!$A$1:$T$478,5,0)</f>
        <v>일반상품</v>
      </c>
      <c r="E375" s="70" t="str">
        <f>VLOOKUP($B375,운송비!$A$1:$T$478,7,0)</f>
        <v>헝가리</v>
      </c>
      <c r="F375" s="70" t="str">
        <f>VLOOKUP($B375,운송비!$A$1:$T$478,8,0)</f>
        <v>이대행</v>
      </c>
      <c r="G375" s="112">
        <f>VLOOKUP($B375,구매현황!$A$4:$B$10000,2,0)</f>
        <v>300000</v>
      </c>
      <c r="H375" s="63">
        <f>VLOOKUP($B375,운송비현황!$A$4:$E$8669,2,0)</f>
        <v>41000</v>
      </c>
      <c r="I375" s="63">
        <f>VLOOKUP($B375,운송비현황!$A$4:$E$8669,3,0)</f>
        <v>5</v>
      </c>
      <c r="J375" s="63">
        <f>VLOOKUP($B375,운송비현황!$A$4:$E$8669,4,0)</f>
        <v>1213050</v>
      </c>
      <c r="K375" s="63">
        <f>VLOOKUP($B375,운송비현황!$A$4:$E$8669,5,0)</f>
        <v>0</v>
      </c>
      <c r="L375" s="69">
        <v>0</v>
      </c>
      <c r="M375" s="103">
        <f t="shared" si="25"/>
        <v>151305</v>
      </c>
      <c r="N375" s="103">
        <f t="shared" si="26"/>
        <v>1664355</v>
      </c>
      <c r="O375" s="107" t="str">
        <f t="shared" si="27"/>
        <v>10%</v>
      </c>
      <c r="Q375"/>
    </row>
    <row r="376" spans="1:17" s="84" customFormat="1">
      <c r="A376" s="86" t="str">
        <f t="shared" si="21"/>
        <v>SK</v>
      </c>
      <c r="B376" s="164" t="s">
        <v>10478</v>
      </c>
      <c r="C376" s="70" t="str">
        <f>VLOOKUP($B376,운송비!$A$1:$T$478,3,0)</f>
        <v>SK</v>
      </c>
      <c r="D376" s="70" t="str">
        <f>VLOOKUP($B376,운송비!$A$1:$T$478,5,0)</f>
        <v>일반상품</v>
      </c>
      <c r="E376" s="70" t="str">
        <f>VLOOKUP($B376,운송비!$A$1:$T$478,7,0)</f>
        <v>헝가리</v>
      </c>
      <c r="F376" s="70" t="str">
        <f>VLOOKUP($B376,운송비!$A$1:$T$478,8,0)</f>
        <v>최용회</v>
      </c>
      <c r="G376" s="112">
        <f>VLOOKUP($B376,구매현황!$A$4:$B$10000,2,0)</f>
        <v>299848</v>
      </c>
      <c r="H376" s="63">
        <f>VLOOKUP($B376,운송비현황!$A$4:$E$8669,2,0)</f>
        <v>50000</v>
      </c>
      <c r="I376" s="63">
        <f>VLOOKUP($B376,운송비현황!$A$4:$E$8669,3,0)</f>
        <v>6</v>
      </c>
      <c r="J376" s="63">
        <f>VLOOKUP($B376,운송비현황!$A$4:$E$8669,4,0)</f>
        <v>1474500</v>
      </c>
      <c r="K376" s="63">
        <f>VLOOKUP($B376,운송비현황!$A$4:$E$8669,5,0)</f>
        <v>0</v>
      </c>
      <c r="L376" s="69">
        <v>0</v>
      </c>
      <c r="M376" s="103">
        <f t="shared" si="25"/>
        <v>177435</v>
      </c>
      <c r="N376" s="103">
        <f t="shared" si="26"/>
        <v>1951783</v>
      </c>
      <c r="O376" s="107" t="str">
        <f t="shared" si="27"/>
        <v>10%</v>
      </c>
      <c r="Q376"/>
    </row>
    <row r="377" spans="1:17" s="84" customFormat="1">
      <c r="A377" s="86" t="str">
        <f t="shared" si="21"/>
        <v>SK</v>
      </c>
      <c r="B377" s="164" t="s">
        <v>10479</v>
      </c>
      <c r="C377" s="70" t="str">
        <f>VLOOKUP($B377,운송비!$A$1:$T$478,3,0)</f>
        <v>SK</v>
      </c>
      <c r="D377" s="70" t="str">
        <f>VLOOKUP($B377,운송비!$A$1:$T$478,5,0)</f>
        <v>일반상품</v>
      </c>
      <c r="E377" s="70" t="str">
        <f>VLOOKUP($B377,운송비!$A$1:$T$478,7,0)</f>
        <v>헝가리</v>
      </c>
      <c r="F377" s="70" t="str">
        <f>VLOOKUP($B377,운송비!$A$1:$T$478,8,0)</f>
        <v>이덕호</v>
      </c>
      <c r="G377" s="112">
        <f>VLOOKUP($B377,구매현황!$A$4:$B$10000,2,0)</f>
        <v>299874</v>
      </c>
      <c r="H377" s="63">
        <f>VLOOKUP($B377,운송비현황!$A$4:$E$8669,2,0)</f>
        <v>43000</v>
      </c>
      <c r="I377" s="63">
        <f>VLOOKUP($B377,운송비현황!$A$4:$E$8669,3,0)</f>
        <v>5</v>
      </c>
      <c r="J377" s="63">
        <f>VLOOKUP($B377,운송비현황!$A$4:$E$8669,4,0)</f>
        <v>1271150</v>
      </c>
      <c r="K377" s="63">
        <f>VLOOKUP($B377,운송비현황!$A$4:$E$8669,5,0)</f>
        <v>0</v>
      </c>
      <c r="L377" s="69">
        <v>0</v>
      </c>
      <c r="M377" s="103">
        <f t="shared" si="25"/>
        <v>157102</v>
      </c>
      <c r="N377" s="103">
        <f t="shared" si="26"/>
        <v>1728126</v>
      </c>
      <c r="O377" s="107" t="str">
        <f t="shared" si="27"/>
        <v>10%</v>
      </c>
      <c r="Q377"/>
    </row>
    <row r="378" spans="1:17" s="84" customFormat="1">
      <c r="A378" s="86" t="str">
        <f t="shared" si="21"/>
        <v>SK</v>
      </c>
      <c r="B378" s="164" t="s">
        <v>10480</v>
      </c>
      <c r="C378" s="70" t="str">
        <f>VLOOKUP($B378,운송비!$A$1:$T$478,3,0)</f>
        <v>SK</v>
      </c>
      <c r="D378" s="70" t="str">
        <f>VLOOKUP($B378,운송비!$A$1:$T$478,5,0)</f>
        <v>일반상품</v>
      </c>
      <c r="E378" s="70" t="str">
        <f>VLOOKUP($B378,운송비!$A$1:$T$478,7,0)</f>
        <v>헝가리</v>
      </c>
      <c r="F378" s="70" t="str">
        <f>VLOOKUP($B378,운송비!$A$1:$T$478,8,0)</f>
        <v>서범주</v>
      </c>
      <c r="G378" s="112">
        <f>VLOOKUP($B378,구매현황!$A$4:$B$10000,2,0)</f>
        <v>300000</v>
      </c>
      <c r="H378" s="63">
        <f>VLOOKUP($B378,운송비현황!$A$4:$E$8669,2,0)</f>
        <v>33000</v>
      </c>
      <c r="I378" s="63">
        <f>VLOOKUP($B378,운송비현황!$A$4:$E$8669,3,0)</f>
        <v>4</v>
      </c>
      <c r="J378" s="63">
        <f>VLOOKUP($B378,운송비현황!$A$4:$E$8669,4,0)</f>
        <v>980650</v>
      </c>
      <c r="K378" s="63">
        <f>VLOOKUP($B378,운송비현황!$A$4:$E$8669,5,0)</f>
        <v>0</v>
      </c>
      <c r="L378" s="69">
        <v>0</v>
      </c>
      <c r="M378" s="103">
        <f t="shared" si="25"/>
        <v>128065</v>
      </c>
      <c r="N378" s="103">
        <f t="shared" si="26"/>
        <v>1408715</v>
      </c>
      <c r="O378" s="107" t="str">
        <f t="shared" si="27"/>
        <v>10%</v>
      </c>
      <c r="Q378"/>
    </row>
    <row r="379" spans="1:17" s="84" customFormat="1">
      <c r="A379" s="86" t="str">
        <f t="shared" si="21"/>
        <v>SK</v>
      </c>
      <c r="B379" s="164" t="s">
        <v>10481</v>
      </c>
      <c r="C379" s="70" t="str">
        <f>VLOOKUP($B379,운송비!$A$1:$T$478,3,0)</f>
        <v>SK</v>
      </c>
      <c r="D379" s="70" t="str">
        <f>VLOOKUP($B379,운송비!$A$1:$T$478,5,0)</f>
        <v>일반상품</v>
      </c>
      <c r="E379" s="70" t="str">
        <f>VLOOKUP($B379,운송비!$A$1:$T$478,7,0)</f>
        <v>헝가리</v>
      </c>
      <c r="F379" s="70" t="str">
        <f>VLOOKUP($B379,운송비!$A$1:$T$478,8,0)</f>
        <v>김훈</v>
      </c>
      <c r="G379" s="112">
        <f>VLOOKUP($B379,구매현황!$A$4:$B$10000,2,0)</f>
        <v>299770</v>
      </c>
      <c r="H379" s="63">
        <f>VLOOKUP($B379,운송비현황!$A$4:$E$8669,2,0)</f>
        <v>4000</v>
      </c>
      <c r="I379" s="63">
        <f>VLOOKUP($B379,운송비현황!$A$4:$E$8669,3,0)</f>
        <v>1</v>
      </c>
      <c r="J379" s="63">
        <f>VLOOKUP($B379,운송비현황!$A$4:$E$8669,4,0)</f>
        <v>138200</v>
      </c>
      <c r="K379" s="63">
        <f>VLOOKUP($B379,운송비현황!$A$4:$E$8669,5,0)</f>
        <v>0</v>
      </c>
      <c r="L379" s="69">
        <v>0</v>
      </c>
      <c r="M379" s="103">
        <f t="shared" si="25"/>
        <v>43797</v>
      </c>
      <c r="N379" s="103">
        <f t="shared" si="26"/>
        <v>481767</v>
      </c>
      <c r="O379" s="107" t="str">
        <f t="shared" si="27"/>
        <v>10%</v>
      </c>
      <c r="Q379"/>
    </row>
    <row r="380" spans="1:17" s="84" customFormat="1">
      <c r="A380" s="86" t="str">
        <f t="shared" si="21"/>
        <v>SK</v>
      </c>
      <c r="B380" s="164" t="s">
        <v>10482</v>
      </c>
      <c r="C380" s="70" t="str">
        <f>VLOOKUP($B380,운송비!$A$1:$T$478,3,0)</f>
        <v>SK</v>
      </c>
      <c r="D380" s="70" t="str">
        <f>VLOOKUP($B380,운송비!$A$1:$T$478,5,0)</f>
        <v>일반상품</v>
      </c>
      <c r="E380" s="70" t="str">
        <f>VLOOKUP($B380,운송비!$A$1:$T$478,7,0)</f>
        <v>헝가리</v>
      </c>
      <c r="F380" s="70" t="str">
        <f>VLOOKUP($B380,운송비!$A$1:$T$478,8,0)</f>
        <v>강은혜</v>
      </c>
      <c r="G380" s="112">
        <f>VLOOKUP($B380,구매현황!$A$4:$B$10000,2,0)</f>
        <v>299828</v>
      </c>
      <c r="H380" s="63">
        <f>VLOOKUP($B380,운송비현황!$A$4:$E$8669,2,0)</f>
        <v>9000</v>
      </c>
      <c r="I380" s="63">
        <f>VLOOKUP($B380,운송비현황!$A$4:$E$8669,3,0)</f>
        <v>1</v>
      </c>
      <c r="J380" s="63">
        <f>VLOOKUP($B380,운송비현황!$A$4:$E$8669,4,0)</f>
        <v>283450</v>
      </c>
      <c r="K380" s="63">
        <f>VLOOKUP($B380,운송비현황!$A$4:$E$8669,5,0)</f>
        <v>0</v>
      </c>
      <c r="L380" s="69">
        <v>0</v>
      </c>
      <c r="M380" s="103">
        <f t="shared" si="25"/>
        <v>58328</v>
      </c>
      <c r="N380" s="103">
        <f t="shared" si="26"/>
        <v>641606</v>
      </c>
      <c r="O380" s="107" t="str">
        <f t="shared" si="27"/>
        <v>10%</v>
      </c>
      <c r="Q380"/>
    </row>
    <row r="381" spans="1:17" s="84" customFormat="1">
      <c r="A381" s="86" t="str">
        <f t="shared" si="21"/>
        <v>SK</v>
      </c>
      <c r="B381" s="164" t="s">
        <v>10483</v>
      </c>
      <c r="C381" s="70" t="str">
        <f>VLOOKUP($B381,운송비!$A$1:$T$478,3,0)</f>
        <v>SK</v>
      </c>
      <c r="D381" s="70" t="str">
        <f>VLOOKUP($B381,운송비!$A$1:$T$478,5,0)</f>
        <v>일반상품</v>
      </c>
      <c r="E381" s="70" t="str">
        <f>VLOOKUP($B381,운송비!$A$1:$T$478,7,0)</f>
        <v>헝가리</v>
      </c>
      <c r="F381" s="70" t="str">
        <f>VLOOKUP($B381,운송비!$A$1:$T$478,8,0)</f>
        <v>김일남</v>
      </c>
      <c r="G381" s="112">
        <f>VLOOKUP($B381,구매현황!$A$4:$B$10000,2,0)</f>
        <v>299980</v>
      </c>
      <c r="H381" s="63">
        <f>VLOOKUP($B381,운송비현황!$A$4:$E$8669,2,0)</f>
        <v>25000</v>
      </c>
      <c r="I381" s="63">
        <f>VLOOKUP($B381,운송비현황!$A$4:$E$8669,3,0)</f>
        <v>4</v>
      </c>
      <c r="J381" s="63">
        <f>VLOOKUP($B381,운송비현황!$A$4:$E$8669,4,0)</f>
        <v>748250</v>
      </c>
      <c r="K381" s="63">
        <f>VLOOKUP($B381,운송비현황!$A$4:$E$8669,5,0)</f>
        <v>0</v>
      </c>
      <c r="L381" s="69">
        <v>0</v>
      </c>
      <c r="M381" s="103">
        <f t="shared" si="25"/>
        <v>104823</v>
      </c>
      <c r="N381" s="103">
        <f t="shared" si="26"/>
        <v>1153053</v>
      </c>
      <c r="O381" s="107" t="str">
        <f t="shared" si="27"/>
        <v>10%</v>
      </c>
      <c r="Q381"/>
    </row>
    <row r="382" spans="1:17" s="84" customFormat="1">
      <c r="A382" s="86" t="str">
        <f t="shared" si="21"/>
        <v>SK</v>
      </c>
      <c r="B382" s="164" t="s">
        <v>10484</v>
      </c>
      <c r="C382" s="70" t="str">
        <f>VLOOKUP($B382,운송비!$A$1:$T$478,3,0)</f>
        <v>SK</v>
      </c>
      <c r="D382" s="70" t="str">
        <f>VLOOKUP($B382,운송비!$A$1:$T$478,5,0)</f>
        <v>일반상품</v>
      </c>
      <c r="E382" s="70" t="str">
        <f>VLOOKUP($B382,운송비!$A$1:$T$478,7,0)</f>
        <v>헝가리</v>
      </c>
      <c r="F382" s="70" t="str">
        <f>VLOOKUP($B382,운송비!$A$1:$T$478,8,0)</f>
        <v>권두택</v>
      </c>
      <c r="G382" s="112">
        <f>VLOOKUP($B382,구매현황!$A$4:$B$10000,2,0)</f>
        <v>299928</v>
      </c>
      <c r="H382" s="63">
        <f>VLOOKUP($B382,운송비현황!$A$4:$E$8669,2,0)</f>
        <v>25000</v>
      </c>
      <c r="I382" s="63">
        <f>VLOOKUP($B382,운송비현황!$A$4:$E$8669,3,0)</f>
        <v>2</v>
      </c>
      <c r="J382" s="63">
        <f>VLOOKUP($B382,운송비현황!$A$4:$E$8669,4,0)</f>
        <v>748250</v>
      </c>
      <c r="K382" s="63">
        <f>VLOOKUP($B382,운송비현황!$A$4:$E$8669,5,0)</f>
        <v>0</v>
      </c>
      <c r="L382" s="69">
        <v>0</v>
      </c>
      <c r="M382" s="103">
        <f t="shared" si="25"/>
        <v>104818</v>
      </c>
      <c r="N382" s="103">
        <f t="shared" si="26"/>
        <v>1152996</v>
      </c>
      <c r="O382" s="107" t="str">
        <f t="shared" si="27"/>
        <v>10%</v>
      </c>
      <c r="Q382"/>
    </row>
    <row r="383" spans="1:17" s="84" customFormat="1">
      <c r="A383" s="86" t="str">
        <f t="shared" si="21"/>
        <v>SK</v>
      </c>
      <c r="B383" s="164" t="s">
        <v>10485</v>
      </c>
      <c r="C383" s="70" t="str">
        <f>VLOOKUP($B383,운송비!$A$1:$T$478,3,0)</f>
        <v>SK</v>
      </c>
      <c r="D383" s="70" t="str">
        <f>VLOOKUP($B383,운송비!$A$1:$T$478,5,0)</f>
        <v>일반상품</v>
      </c>
      <c r="E383" s="70" t="str">
        <f>VLOOKUP($B383,운송비!$A$1:$T$478,7,0)</f>
        <v>헝가리</v>
      </c>
      <c r="F383" s="70" t="str">
        <f>VLOOKUP($B383,운송비!$A$1:$T$478,8,0)</f>
        <v>원성훈</v>
      </c>
      <c r="G383" s="112">
        <f>VLOOKUP($B383,구매현황!$A$4:$B$10000,2,0)</f>
        <v>299810</v>
      </c>
      <c r="H383" s="63">
        <f>VLOOKUP($B383,운송비현황!$A$4:$E$8669,2,0)</f>
        <v>26000</v>
      </c>
      <c r="I383" s="63">
        <f>VLOOKUP($B383,운송비현황!$A$4:$E$8669,3,0)</f>
        <v>4</v>
      </c>
      <c r="J383" s="63">
        <f>VLOOKUP($B383,운송비현황!$A$4:$E$8669,4,0)</f>
        <v>777300</v>
      </c>
      <c r="K383" s="63">
        <f>VLOOKUP($B383,운송비현황!$A$4:$E$8669,5,0)</f>
        <v>0</v>
      </c>
      <c r="L383" s="69">
        <v>0</v>
      </c>
      <c r="M383" s="103">
        <f t="shared" si="25"/>
        <v>107711</v>
      </c>
      <c r="N383" s="103">
        <f t="shared" si="26"/>
        <v>1184821</v>
      </c>
      <c r="O383" s="107" t="str">
        <f t="shared" si="27"/>
        <v>10%</v>
      </c>
      <c r="Q383"/>
    </row>
    <row r="384" spans="1:17" s="84" customFormat="1">
      <c r="A384" s="86" t="str">
        <f t="shared" si="21"/>
        <v>SK</v>
      </c>
      <c r="B384" s="164" t="s">
        <v>10486</v>
      </c>
      <c r="C384" s="70" t="str">
        <f>VLOOKUP($B384,운송비!$A$1:$T$478,3,0)</f>
        <v>SK</v>
      </c>
      <c r="D384" s="70" t="str">
        <f>VLOOKUP($B384,운송비!$A$1:$T$478,5,0)</f>
        <v>일반상품</v>
      </c>
      <c r="E384" s="70" t="str">
        <f>VLOOKUP($B384,운송비!$A$1:$T$478,7,0)</f>
        <v>헝가리</v>
      </c>
      <c r="F384" s="70" t="str">
        <f>VLOOKUP($B384,운송비!$A$1:$T$478,8,0)</f>
        <v>김응환</v>
      </c>
      <c r="G384" s="112">
        <f>VLOOKUP($B384,구매현황!$A$4:$B$10000,2,0)</f>
        <v>299899</v>
      </c>
      <c r="H384" s="63">
        <f>VLOOKUP($B384,운송비현황!$A$4:$E$8669,2,0)</f>
        <v>47000</v>
      </c>
      <c r="I384" s="63">
        <f>VLOOKUP($B384,운송비현황!$A$4:$E$8669,3,0)</f>
        <v>7</v>
      </c>
      <c r="J384" s="63">
        <f>VLOOKUP($B384,운송비현황!$A$4:$E$8669,4,0)</f>
        <v>1387350</v>
      </c>
      <c r="K384" s="63">
        <f>VLOOKUP($B384,운송비현황!$A$4:$E$8669,5,0)</f>
        <v>0</v>
      </c>
      <c r="L384" s="69">
        <v>0</v>
      </c>
      <c r="M384" s="103">
        <f t="shared" si="25"/>
        <v>168725</v>
      </c>
      <c r="N384" s="103">
        <f t="shared" si="26"/>
        <v>1855974</v>
      </c>
      <c r="O384" s="107" t="str">
        <f t="shared" si="27"/>
        <v>10%</v>
      </c>
      <c r="Q384"/>
    </row>
    <row r="385" spans="1:17" s="84" customFormat="1">
      <c r="A385" s="86" t="str">
        <f t="shared" si="21"/>
        <v>SK</v>
      </c>
      <c r="B385" s="164" t="s">
        <v>10487</v>
      </c>
      <c r="C385" s="70" t="str">
        <f>VLOOKUP($B385,운송비!$A$1:$T$478,3,0)</f>
        <v>SK</v>
      </c>
      <c r="D385" s="70" t="str">
        <f>VLOOKUP($B385,운송비!$A$1:$T$478,5,0)</f>
        <v>일반상품</v>
      </c>
      <c r="E385" s="70" t="str">
        <f>VLOOKUP($B385,운송비!$A$1:$T$478,7,0)</f>
        <v>헝가리</v>
      </c>
      <c r="F385" s="70" t="str">
        <f>VLOOKUP($B385,운송비!$A$1:$T$478,8,0)</f>
        <v>김원대</v>
      </c>
      <c r="G385" s="112">
        <f>VLOOKUP($B385,구매현황!$A$4:$B$10000,2,0)</f>
        <v>299920</v>
      </c>
      <c r="H385" s="63">
        <f>VLOOKUP($B385,운송비현황!$A$4:$E$8669,2,0)</f>
        <v>27000</v>
      </c>
      <c r="I385" s="63">
        <f>VLOOKUP($B385,운송비현황!$A$4:$E$8669,3,0)</f>
        <v>3</v>
      </c>
      <c r="J385" s="63">
        <f>VLOOKUP($B385,운송비현황!$A$4:$E$8669,4,0)</f>
        <v>806350</v>
      </c>
      <c r="K385" s="63">
        <f>VLOOKUP($B385,운송비현황!$A$4:$E$8669,5,0)</f>
        <v>0</v>
      </c>
      <c r="L385" s="69">
        <v>0</v>
      </c>
      <c r="M385" s="103">
        <f t="shared" si="25"/>
        <v>110627</v>
      </c>
      <c r="N385" s="103">
        <f t="shared" si="26"/>
        <v>1216897</v>
      </c>
      <c r="O385" s="107" t="str">
        <f t="shared" si="27"/>
        <v>10%</v>
      </c>
      <c r="Q385"/>
    </row>
    <row r="386" spans="1:17" s="84" customFormat="1">
      <c r="A386" s="86" t="str">
        <f t="shared" si="21"/>
        <v>현대중공업</v>
      </c>
      <c r="B386" s="164" t="s">
        <v>10488</v>
      </c>
      <c r="C386" s="70" t="str">
        <f>VLOOKUP($B386,운송비!$A$1:$T$478,3,0)</f>
        <v>현대중공업</v>
      </c>
      <c r="D386" s="70" t="str">
        <f>VLOOKUP($B386,운송비!$A$1:$T$478,5,0)</f>
        <v>일반상품</v>
      </c>
      <c r="E386" s="70" t="str">
        <f>VLOOKUP($B386,운송비!$A$1:$T$478,7,0)</f>
        <v>그리스</v>
      </c>
      <c r="F386" s="70" t="str">
        <f>VLOOKUP($B386,운송비!$A$1:$T$478,8,0)</f>
        <v>최지연</v>
      </c>
      <c r="G386" s="112">
        <f>VLOOKUP($B386,구매현황!$A$4:$B$10000,2,0)</f>
        <v>499505</v>
      </c>
      <c r="H386" s="63">
        <f>VLOOKUP($B386,운송비현황!$A$4:$E$8669,2,0)</f>
        <v>68000</v>
      </c>
      <c r="I386" s="63">
        <f>VLOOKUP($B386,운송비현황!$A$4:$E$8669,3,0)</f>
        <v>10</v>
      </c>
      <c r="J386" s="63">
        <f>VLOOKUP($B386,운송비현황!$A$4:$E$8669,4,0)</f>
        <v>1997400</v>
      </c>
      <c r="K386" s="63">
        <f>VLOOKUP($B386,운송비현황!$A$4:$E$8669,5,0)</f>
        <v>0</v>
      </c>
      <c r="L386" s="69">
        <v>0</v>
      </c>
      <c r="M386" s="103">
        <f t="shared" si="25"/>
        <v>249691</v>
      </c>
      <c r="N386" s="103">
        <f t="shared" si="26"/>
        <v>2746596</v>
      </c>
      <c r="O386" s="107" t="str">
        <f t="shared" si="27"/>
        <v>10%</v>
      </c>
      <c r="Q386"/>
    </row>
    <row r="387" spans="1:17" s="84" customFormat="1">
      <c r="A387" s="86" t="str">
        <f t="shared" si="21"/>
        <v>SK</v>
      </c>
      <c r="B387" s="164" t="s">
        <v>10489</v>
      </c>
      <c r="C387" s="70" t="str">
        <f>VLOOKUP($B387,운송비!$A$1:$T$478,3,0)</f>
        <v>SK</v>
      </c>
      <c r="D387" s="70" t="str">
        <f>VLOOKUP($B387,운송비!$A$1:$T$478,5,0)</f>
        <v>일반상품</v>
      </c>
      <c r="E387" s="70" t="str">
        <f>VLOOKUP($B387,운송비!$A$1:$T$478,7,0)</f>
        <v>헝가리</v>
      </c>
      <c r="F387" s="70" t="str">
        <f>VLOOKUP($B387,운송비!$A$1:$T$478,8,0)</f>
        <v>손길재</v>
      </c>
      <c r="G387" s="112">
        <f>VLOOKUP($B387,구매현황!$A$4:$B$10000,2,0)</f>
        <v>299974</v>
      </c>
      <c r="H387" s="63">
        <f>VLOOKUP($B387,운송비현황!$A$4:$E$8669,2,0)</f>
        <v>43000</v>
      </c>
      <c r="I387" s="63">
        <f>VLOOKUP($B387,운송비현황!$A$4:$E$8669,3,0)</f>
        <v>5</v>
      </c>
      <c r="J387" s="63">
        <f>VLOOKUP($B387,운송비현황!$A$4:$E$8669,4,0)</f>
        <v>1271150</v>
      </c>
      <c r="K387" s="63">
        <f>VLOOKUP($B387,운송비현황!$A$4:$E$8669,5,0)</f>
        <v>0</v>
      </c>
      <c r="L387" s="69">
        <v>0</v>
      </c>
      <c r="M387" s="103">
        <f t="shared" si="25"/>
        <v>157112</v>
      </c>
      <c r="N387" s="103">
        <f t="shared" si="26"/>
        <v>1728236</v>
      </c>
      <c r="O387" s="107" t="str">
        <f t="shared" si="27"/>
        <v>10%</v>
      </c>
      <c r="Q387"/>
    </row>
    <row r="388" spans="1:17" s="84" customFormat="1">
      <c r="A388" s="86" t="str">
        <f t="shared" si="21"/>
        <v>LX인터내셔널</v>
      </c>
      <c r="B388" s="164" t="s">
        <v>10490</v>
      </c>
      <c r="C388" s="70" t="str">
        <f>VLOOKUP($B388,운송비!$A$1:$T$478,3,0)</f>
        <v>LX인터내셔널</v>
      </c>
      <c r="D388" s="70" t="str">
        <f>VLOOKUP($B388,운송비!$A$1:$T$478,5,0)</f>
        <v>일반상품</v>
      </c>
      <c r="E388" s="70" t="str">
        <f>VLOOKUP($B388,운송비!$A$1:$T$478,7,0)</f>
        <v>인도네시아</v>
      </c>
      <c r="F388" s="70" t="str">
        <f>VLOOKUP($B388,운송비!$A$1:$T$478,8,0)</f>
        <v>최희진</v>
      </c>
      <c r="G388" s="112">
        <f>VLOOKUP($B388,구매현황!$A$4:$B$10000,2,0)</f>
        <v>218996</v>
      </c>
      <c r="H388" s="63">
        <f>VLOOKUP($B388,운송비현황!$A$4:$E$8669,2,0)</f>
        <v>24000</v>
      </c>
      <c r="I388" s="63">
        <f>VLOOKUP($B388,운송비현황!$A$4:$E$8669,3,0)</f>
        <v>3</v>
      </c>
      <c r="J388" s="63">
        <f>VLOOKUP($B388,운송비현황!$A$4:$E$8669,4,0)</f>
        <v>539520</v>
      </c>
      <c r="K388" s="63">
        <f>VLOOKUP($B388,운송비현황!$A$4:$E$8669,5,0)</f>
        <v>0</v>
      </c>
      <c r="L388" s="69">
        <v>0</v>
      </c>
      <c r="M388" s="103">
        <f t="shared" si="25"/>
        <v>75852</v>
      </c>
      <c r="N388" s="103">
        <f t="shared" si="26"/>
        <v>834368</v>
      </c>
      <c r="O388" s="107" t="str">
        <f t="shared" si="27"/>
        <v>10%</v>
      </c>
      <c r="Q388"/>
    </row>
    <row r="389" spans="1:17" s="84" customFormat="1">
      <c r="A389" s="86" t="str">
        <f t="shared" si="21"/>
        <v>도레이_인도법인</v>
      </c>
      <c r="B389" s="164" t="s">
        <v>10491</v>
      </c>
      <c r="C389" s="70" t="str">
        <f>VLOOKUP($B389,운송비!$A$1:$T$478,3,0)</f>
        <v>도레이_인도법인</v>
      </c>
      <c r="D389" s="70" t="str">
        <f>VLOOKUP($B389,운송비!$A$1:$T$478,5,0)</f>
        <v>일반상품</v>
      </c>
      <c r="E389" s="70" t="str">
        <f>VLOOKUP($B389,운송비!$A$1:$T$478,7,0)</f>
        <v>인도</v>
      </c>
      <c r="F389" s="70" t="str">
        <f>VLOOKUP($B389,운송비!$A$1:$T$478,8,0)</f>
        <v>이천규</v>
      </c>
      <c r="G389" s="112">
        <f>VLOOKUP($B389,구매현황!$A$4:$B$10000,2,0)</f>
        <v>116600</v>
      </c>
      <c r="H389" s="63">
        <f>VLOOKUP($B389,운송비현황!$A$4:$E$8669,2,0)</f>
        <v>20000</v>
      </c>
      <c r="I389" s="63">
        <f>VLOOKUP($B389,운송비현황!$A$4:$E$8669,3,0)</f>
        <v>2</v>
      </c>
      <c r="J389" s="63">
        <f>VLOOKUP($B389,운송비현황!$A$4:$E$8669,4,0)</f>
        <v>436500</v>
      </c>
      <c r="K389" s="63">
        <f>VLOOKUP($B389,운송비현황!$A$4:$E$8669,5,0)</f>
        <v>0</v>
      </c>
      <c r="L389" s="69">
        <v>0</v>
      </c>
      <c r="M389" s="103">
        <f t="shared" si="25"/>
        <v>55310</v>
      </c>
      <c r="N389" s="103">
        <f t="shared" si="26"/>
        <v>608410</v>
      </c>
      <c r="O389" s="107" t="str">
        <f t="shared" si="27"/>
        <v>10%</v>
      </c>
      <c r="Q389"/>
    </row>
    <row r="390" spans="1:17" s="84" customFormat="1">
      <c r="A390" s="86" t="str">
        <f t="shared" si="21"/>
        <v>현대일렉트릭</v>
      </c>
      <c r="B390" s="164" t="s">
        <v>10492</v>
      </c>
      <c r="C390" s="70" t="str">
        <f>VLOOKUP($B390,운송비!$A$1:$T$478,3,0)</f>
        <v>현대일렉트릭</v>
      </c>
      <c r="D390" s="70" t="str">
        <f>VLOOKUP($B390,운송비!$A$1:$T$478,5,0)</f>
        <v>일반상품</v>
      </c>
      <c r="E390" s="70" t="str">
        <f>VLOOKUP($B390,운송비!$A$1:$T$478,7,0)</f>
        <v>사우디아라비아</v>
      </c>
      <c r="F390" s="70" t="str">
        <f>VLOOKUP($B390,운송비!$A$1:$T$478,8,0)</f>
        <v>이윤호</v>
      </c>
      <c r="G390" s="112">
        <f>VLOOKUP($B390,구매현황!$A$4:$B$10000,2,0)</f>
        <v>398846</v>
      </c>
      <c r="H390" s="63">
        <f>VLOOKUP($B390,운송비현황!$A$4:$E$8669,2,0)</f>
        <v>93000</v>
      </c>
      <c r="I390" s="63">
        <f>VLOOKUP($B390,운송비현황!$A$4:$E$8669,3,0)</f>
        <v>7</v>
      </c>
      <c r="J390" s="63">
        <f>VLOOKUP($B390,운송비현황!$A$4:$E$8669,4,0)</f>
        <v>2864150</v>
      </c>
      <c r="K390" s="63">
        <f>VLOOKUP($B390,운송비현황!$A$4:$E$8669,5,0)</f>
        <v>0</v>
      </c>
      <c r="L390" s="69">
        <v>0</v>
      </c>
      <c r="M390" s="103">
        <f t="shared" si="25"/>
        <v>326300</v>
      </c>
      <c r="N390" s="103">
        <f t="shared" si="26"/>
        <v>3589296</v>
      </c>
      <c r="O390" s="107" t="str">
        <f t="shared" si="27"/>
        <v>10%</v>
      </c>
      <c r="Q390"/>
    </row>
    <row r="391" spans="1:17" s="84" customFormat="1">
      <c r="A391" s="86" t="str">
        <f t="shared" si="4"/>
        <v>현대일렉트릭</v>
      </c>
      <c r="B391" s="163" t="s">
        <v>10493</v>
      </c>
      <c r="C391" s="70" t="str">
        <f>VLOOKUP($B391,운송비!$A$1:$T$478,3,0)</f>
        <v>현대일렉트릭</v>
      </c>
      <c r="D391" s="70" t="str">
        <f>VLOOKUP($B391,운송비!$A$1:$T$478,5,0)</f>
        <v>일반상품</v>
      </c>
      <c r="E391" s="70" t="str">
        <f>VLOOKUP($B391,운송비!$A$1:$T$478,7,0)</f>
        <v>사우디아라비아</v>
      </c>
      <c r="F391" s="70" t="str">
        <f>VLOOKUP($B391,운송비!$A$1:$T$478,8,0)</f>
        <v>이승진</v>
      </c>
      <c r="G391" s="112">
        <f>VLOOKUP($B391,구매현황!$A$4:$B$10000,2,0)</f>
        <v>460260</v>
      </c>
      <c r="H391" s="63">
        <f>VLOOKUP($B391,운송비현황!$A$4:$E$8669,2,0)</f>
        <v>91000</v>
      </c>
      <c r="I391" s="63">
        <f>VLOOKUP($B391,운송비현황!$A$4:$E$8669,3,0)</f>
        <v>6</v>
      </c>
      <c r="J391" s="63">
        <f>VLOOKUP($B391,운송비현황!$A$4:$E$8669,4,0)</f>
        <v>2803050</v>
      </c>
      <c r="K391" s="63">
        <f>VLOOKUP($B391,운송비현황!$A$4:$E$8669,5,0)</f>
        <v>0</v>
      </c>
      <c r="L391" s="69">
        <v>0</v>
      </c>
      <c r="M391" s="103">
        <f t="shared" si="25"/>
        <v>326331</v>
      </c>
      <c r="N391" s="103">
        <f t="shared" si="26"/>
        <v>3589641</v>
      </c>
      <c r="O391" s="107" t="str">
        <f t="shared" si="27"/>
        <v>10%</v>
      </c>
    </row>
    <row r="392" spans="1:17" s="84" customFormat="1">
      <c r="A392" s="86" t="str">
        <f t="shared" si="4"/>
        <v>현대건설기계</v>
      </c>
      <c r="B392" s="163" t="s">
        <v>10494</v>
      </c>
      <c r="C392" s="70" t="str">
        <f>VLOOKUP($B392,운송비!$A$1:$T$478,3,0)</f>
        <v>현대건설기계</v>
      </c>
      <c r="D392" s="70" t="str">
        <f>VLOOKUP($B392,운송비!$A$1:$T$478,5,0)</f>
        <v>도서</v>
      </c>
      <c r="E392" s="70" t="str">
        <f>VLOOKUP($B392,운송비!$A$1:$T$478,7,0)</f>
        <v>중국</v>
      </c>
      <c r="F392" s="70" t="str">
        <f>VLOOKUP($B392,운송비!$A$1:$T$478,8,0)</f>
        <v>이동훈</v>
      </c>
      <c r="G392" s="112">
        <f>VLOOKUP($B392,구매현황!$A$4:$B$10000,2,0)</f>
        <v>297810</v>
      </c>
      <c r="H392" s="63">
        <f>VLOOKUP($B392,운송비현황!$A$4:$E$8669,2,0)</f>
        <v>28000</v>
      </c>
      <c r="I392" s="63">
        <f>VLOOKUP($B392,운송비현황!$A$4:$E$8669,3,0)</f>
        <v>1</v>
      </c>
      <c r="J392" s="63">
        <f>VLOOKUP($B392,운송비현황!$A$4:$E$8669,4,0)</f>
        <v>419440</v>
      </c>
      <c r="K392" s="63">
        <f>VLOOKUP($B392,운송비현황!$A$4:$E$8669,5,0)</f>
        <v>0</v>
      </c>
      <c r="L392" s="69">
        <v>0</v>
      </c>
      <c r="M392" s="103">
        <f t="shared" si="25"/>
        <v>71725</v>
      </c>
      <c r="N392" s="103">
        <f t="shared" si="26"/>
        <v>788975</v>
      </c>
      <c r="O392" s="107" t="str">
        <f t="shared" si="27"/>
        <v>10%</v>
      </c>
    </row>
    <row r="393" spans="1:17" s="84" customFormat="1">
      <c r="A393" s="86" t="str">
        <f t="shared" si="4"/>
        <v>현대중공업</v>
      </c>
      <c r="B393" s="163" t="s">
        <v>10495</v>
      </c>
      <c r="C393" s="70" t="str">
        <f>VLOOKUP($B393,운송비!$A$1:$T$478,3,0)</f>
        <v>현대중공업</v>
      </c>
      <c r="D393" s="70" t="str">
        <f>VLOOKUP($B393,운송비!$A$1:$T$478,5,0)</f>
        <v>도서</v>
      </c>
      <c r="E393" s="70" t="str">
        <f>VLOOKUP($B393,운송비!$A$1:$T$478,7,0)</f>
        <v>노르웨이</v>
      </c>
      <c r="F393" s="70" t="str">
        <f>VLOOKUP($B393,운송비!$A$1:$T$478,8,0)</f>
        <v>김광우</v>
      </c>
      <c r="G393" s="112">
        <f>VLOOKUP($B393,구매현황!$A$4:$B$10000,2,0)</f>
        <v>39150</v>
      </c>
      <c r="H393" s="63">
        <f>VLOOKUP($B393,운송비현황!$A$4:$E$8669,2,0)</f>
        <v>1620</v>
      </c>
      <c r="I393" s="63">
        <f>VLOOKUP($B393,운송비현황!$A$4:$E$8669,3,0)</f>
        <v>1</v>
      </c>
      <c r="J393" s="63">
        <f>VLOOKUP($B393,운송비현황!$A$4:$E$8669,4,0)</f>
        <v>51000</v>
      </c>
      <c r="K393" s="63">
        <f>VLOOKUP($B393,운송비현황!$A$4:$E$8669,5,0)</f>
        <v>0</v>
      </c>
      <c r="L393" s="69">
        <v>0</v>
      </c>
      <c r="M393" s="103">
        <f t="shared" si="25"/>
        <v>9015</v>
      </c>
      <c r="N393" s="103">
        <f t="shared" si="26"/>
        <v>99165</v>
      </c>
      <c r="O393" s="107" t="str">
        <f t="shared" si="27"/>
        <v>10%</v>
      </c>
    </row>
    <row r="394" spans="1:17" s="84" customFormat="1">
      <c r="A394" s="86" t="str">
        <f t="shared" si="4"/>
        <v>LX인터내셔널</v>
      </c>
      <c r="B394" s="164" t="s">
        <v>10496</v>
      </c>
      <c r="C394" s="70" t="str">
        <f>VLOOKUP($B394,운송비!$A$1:$T$478,3,0)</f>
        <v>LX인터내셔널</v>
      </c>
      <c r="D394" s="70" t="str">
        <f>VLOOKUP($B394,운송비!$A$1:$T$478,5,0)</f>
        <v>도서</v>
      </c>
      <c r="E394" s="70" t="str">
        <f>VLOOKUP($B394,운송비!$A$1:$T$478,7,0)</f>
        <v>인도네시아</v>
      </c>
      <c r="F394" s="70" t="str">
        <f>VLOOKUP($B394,운송비!$A$1:$T$478,8,0)</f>
        <v>김호민</v>
      </c>
      <c r="G394" s="112">
        <f>VLOOKUP($B394,구매현황!$A$4:$B$10000,2,0)</f>
        <v>45720</v>
      </c>
      <c r="H394" s="63">
        <f>VLOOKUP($B394,운송비현황!$A$4:$E$8669,2,0)</f>
        <v>2000</v>
      </c>
      <c r="I394" s="63">
        <f>VLOOKUP($B394,운송비현황!$A$4:$E$8669,3,0)</f>
        <v>1</v>
      </c>
      <c r="J394" s="63">
        <f>VLOOKUP($B394,운송비현황!$A$4:$E$8669,4,0)</f>
        <v>44960</v>
      </c>
      <c r="K394" s="63">
        <f>VLOOKUP($B394,운송비현황!$A$4:$E$8669,5,0)</f>
        <v>0</v>
      </c>
      <c r="L394" s="69">
        <v>0</v>
      </c>
      <c r="M394" s="103">
        <f t="shared" si="25"/>
        <v>9068</v>
      </c>
      <c r="N394" s="103">
        <f t="shared" si="26"/>
        <v>99748</v>
      </c>
      <c r="O394" s="107" t="str">
        <f t="shared" si="27"/>
        <v>10%</v>
      </c>
    </row>
    <row r="395" spans="1:17" s="84" customFormat="1">
      <c r="A395" s="86" t="str">
        <f t="shared" si="4"/>
        <v>현대중공업</v>
      </c>
      <c r="B395" s="163" t="s">
        <v>10497</v>
      </c>
      <c r="C395" s="70" t="str">
        <f>VLOOKUP($B395,운송비!$A$1:$T$478,3,0)</f>
        <v>현대중공업</v>
      </c>
      <c r="D395" s="70" t="str">
        <f>VLOOKUP($B395,운송비!$A$1:$T$478,5,0)</f>
        <v>도서</v>
      </c>
      <c r="E395" s="70" t="str">
        <f>VLOOKUP($B395,운송비!$A$1:$T$478,7,0)</f>
        <v>파나마</v>
      </c>
      <c r="F395" s="70" t="str">
        <f>VLOOKUP($B395,운송비!$A$1:$T$478,8,0)</f>
        <v>이규호</v>
      </c>
      <c r="G395" s="112">
        <f>VLOOKUP($B395,구매현황!$A$4:$B$10000,2,0)</f>
        <v>134100</v>
      </c>
      <c r="H395" s="63">
        <f>VLOOKUP($B395,운송비현황!$A$4:$E$8669,2,0)</f>
        <v>7000</v>
      </c>
      <c r="I395" s="63">
        <f>VLOOKUP($B395,운송비현황!$A$4:$E$8669,3,0)</f>
        <v>1</v>
      </c>
      <c r="J395" s="63">
        <f>VLOOKUP($B395,운송비현황!$A$4:$E$8669,4,0)</f>
        <v>457368</v>
      </c>
      <c r="K395" s="63">
        <f>VLOOKUP($B395,운송비현황!$A$4:$E$8669,5,0)</f>
        <v>0</v>
      </c>
      <c r="L395" s="69">
        <v>0</v>
      </c>
      <c r="M395" s="103">
        <f t="shared" si="25"/>
        <v>59147</v>
      </c>
      <c r="N395" s="103">
        <f t="shared" si="26"/>
        <v>650615</v>
      </c>
      <c r="O395" s="107" t="str">
        <f t="shared" si="27"/>
        <v>10%</v>
      </c>
    </row>
    <row r="396" spans="1:17" s="84" customFormat="1">
      <c r="A396" s="86" t="str">
        <f t="shared" si="4"/>
        <v>현대건설기계</v>
      </c>
      <c r="B396" s="164" t="s">
        <v>10498</v>
      </c>
      <c r="C396" s="70" t="str">
        <f>VLOOKUP($B396,운송비!$A$1:$T$478,3,0)</f>
        <v>현대건설기계</v>
      </c>
      <c r="D396" s="70" t="str">
        <f>VLOOKUP($B396,운송비!$A$1:$T$478,5,0)</f>
        <v>도서</v>
      </c>
      <c r="E396" s="70" t="str">
        <f>VLOOKUP($B396,운송비!$A$1:$T$478,7,0)</f>
        <v>벨기에</v>
      </c>
      <c r="F396" s="70" t="str">
        <f>VLOOKUP($B396,운송비!$A$1:$T$478,8,0)</f>
        <v>손근하</v>
      </c>
      <c r="G396" s="112">
        <f>VLOOKUP($B396,구매현황!$A$4:$B$10000,2,0)</f>
        <v>291240</v>
      </c>
      <c r="H396" s="63">
        <f>VLOOKUP($B396,운송비현황!$A$4:$E$8669,2,0)</f>
        <v>15000</v>
      </c>
      <c r="I396" s="63">
        <f>VLOOKUP($B396,운송비현황!$A$4:$E$8669,3,0)</f>
        <v>1</v>
      </c>
      <c r="J396" s="63">
        <f>VLOOKUP($B396,운송비현황!$A$4:$E$8669,4,0)</f>
        <v>363750</v>
      </c>
      <c r="K396" s="63">
        <f>VLOOKUP($B396,운송비현황!$A$4:$E$8669,5,0)</f>
        <v>0</v>
      </c>
      <c r="L396" s="69">
        <v>0</v>
      </c>
      <c r="M396" s="103">
        <f t="shared" si="25"/>
        <v>65499</v>
      </c>
      <c r="N396" s="103">
        <f t="shared" si="26"/>
        <v>720489</v>
      </c>
      <c r="O396" s="107" t="str">
        <f t="shared" si="27"/>
        <v>10%</v>
      </c>
    </row>
    <row r="397" spans="1:17" s="84" customFormat="1">
      <c r="A397" s="86" t="str">
        <f t="shared" si="4"/>
        <v>현대건설기계</v>
      </c>
      <c r="B397" s="164" t="s">
        <v>10499</v>
      </c>
      <c r="C397" s="70" t="str">
        <f>VLOOKUP($B397,운송비!$A$1:$T$478,3,0)</f>
        <v>현대건설기계</v>
      </c>
      <c r="D397" s="70" t="str">
        <f>VLOOKUP($B397,운송비!$A$1:$T$478,5,0)</f>
        <v>도서</v>
      </c>
      <c r="E397" s="70" t="str">
        <f>VLOOKUP($B397,운송비!$A$1:$T$478,7,0)</f>
        <v>브라질</v>
      </c>
      <c r="F397" s="70" t="str">
        <f>VLOOKUP($B397,운송비!$A$1:$T$478,8,0)</f>
        <v>김근우</v>
      </c>
      <c r="G397" s="112">
        <f>VLOOKUP($B397,구매현황!$A$4:$B$10000,2,0)</f>
        <v>48960</v>
      </c>
      <c r="H397" s="63">
        <f>VLOOKUP($B397,운송비현황!$A$4:$E$8669,2,0)</f>
        <v>12000</v>
      </c>
      <c r="I397" s="63">
        <f>VLOOKUP($B397,운송비현황!$A$4:$E$8669,3,0)</f>
        <v>1</v>
      </c>
      <c r="J397" s="63">
        <f>VLOOKUP($B397,운송비현황!$A$4:$E$8669,4,0)</f>
        <v>385100</v>
      </c>
      <c r="K397" s="63">
        <f>VLOOKUP($B397,운송비현황!$A$4:$E$8669,5,0)</f>
        <v>0</v>
      </c>
      <c r="L397" s="69">
        <v>0</v>
      </c>
      <c r="M397" s="103">
        <f t="shared" si="25"/>
        <v>43406</v>
      </c>
      <c r="N397" s="103">
        <f t="shared" si="26"/>
        <v>477466</v>
      </c>
      <c r="O397" s="107" t="str">
        <f t="shared" si="27"/>
        <v>10%</v>
      </c>
    </row>
    <row r="398" spans="1:17" s="84" customFormat="1">
      <c r="A398" s="86" t="str">
        <f t="shared" si="4"/>
        <v>LX인터내셔널</v>
      </c>
      <c r="B398" s="163" t="s">
        <v>10500</v>
      </c>
      <c r="C398" s="70" t="str">
        <f>VLOOKUP($B398,운송비!$A$1:$T$478,3,0)</f>
        <v>LX인터내셔널</v>
      </c>
      <c r="D398" s="70" t="str">
        <f>VLOOKUP($B398,운송비!$A$1:$T$478,5,0)</f>
        <v>도서</v>
      </c>
      <c r="E398" s="70" t="str">
        <f>VLOOKUP($B398,운송비!$A$1:$T$478,7,0)</f>
        <v>인도네시아</v>
      </c>
      <c r="F398" s="70" t="str">
        <f>VLOOKUP($B398,운송비!$A$1:$T$478,8,0)</f>
        <v>홍호석</v>
      </c>
      <c r="G398" s="112">
        <f>VLOOKUP($B398,구매현황!$A$4:$B$10000,2,0)</f>
        <v>55170</v>
      </c>
      <c r="H398" s="63">
        <f>VLOOKUP($B398,운송비현황!$A$4:$E$8669,2,0)</f>
        <v>3000</v>
      </c>
      <c r="I398" s="63">
        <f>VLOOKUP($B398,운송비현황!$A$4:$E$8669,3,0)</f>
        <v>1</v>
      </c>
      <c r="J398" s="63">
        <f>VLOOKUP($B398,운송비현황!$A$4:$E$8669,4,0)</f>
        <v>67440</v>
      </c>
      <c r="K398" s="63">
        <f>VLOOKUP($B398,운송비현황!$A$4:$E$8669,5,0)</f>
        <v>0</v>
      </c>
      <c r="L398" s="69">
        <v>0</v>
      </c>
      <c r="M398" s="103">
        <f t="shared" si="25"/>
        <v>12261</v>
      </c>
      <c r="N398" s="103">
        <f t="shared" si="26"/>
        <v>134871</v>
      </c>
      <c r="O398" s="107" t="str">
        <f t="shared" si="27"/>
        <v>10%</v>
      </c>
    </row>
    <row r="399" spans="1:17" s="84" customFormat="1">
      <c r="A399" s="86" t="str">
        <f t="shared" si="4"/>
        <v>SK피유코어</v>
      </c>
      <c r="B399" s="163" t="s">
        <v>10501</v>
      </c>
      <c r="C399" s="70" t="str">
        <f>VLOOKUP($B399,운송비!$A$1:$T$478,3,0)</f>
        <v>SK피유코어</v>
      </c>
      <c r="D399" s="70" t="str">
        <f>VLOOKUP($B399,운송비!$A$1:$T$478,5,0)</f>
        <v>도서</v>
      </c>
      <c r="E399" s="70" t="str">
        <f>VLOOKUP($B399,운송비!$A$1:$T$478,7,0)</f>
        <v>멕시코</v>
      </c>
      <c r="F399" s="70" t="str">
        <f>VLOOKUP($B399,운송비!$A$1:$T$478,8,0)</f>
        <v>계희도</v>
      </c>
      <c r="G399" s="112">
        <f>VLOOKUP($B399,구매현황!$A$4:$B$10000,2,0)</f>
        <v>14400</v>
      </c>
      <c r="H399" s="63">
        <f>VLOOKUP($B399,운송비현황!$A$4:$E$8669,2,0)</f>
        <v>1248</v>
      </c>
      <c r="I399" s="63">
        <f>VLOOKUP($B399,운송비현황!$A$4:$E$8669,3,0)</f>
        <v>1</v>
      </c>
      <c r="J399" s="63">
        <f>VLOOKUP($B399,운송비현황!$A$4:$E$8669,4,0)</f>
        <v>54250</v>
      </c>
      <c r="K399" s="63">
        <f>VLOOKUP($B399,운송비현황!$A$4:$E$8669,5,0)</f>
        <v>0</v>
      </c>
      <c r="L399" s="69">
        <v>0</v>
      </c>
      <c r="M399" s="103">
        <f t="shared" si="25"/>
        <v>6865</v>
      </c>
      <c r="N399" s="103">
        <f t="shared" si="26"/>
        <v>75515</v>
      </c>
      <c r="O399" s="107" t="str">
        <f t="shared" si="27"/>
        <v>10%</v>
      </c>
    </row>
    <row r="400" spans="1:17" s="84" customFormat="1">
      <c r="A400" s="86" t="str">
        <f t="shared" si="4"/>
        <v>현대건설기계</v>
      </c>
      <c r="B400" s="163" t="s">
        <v>10502</v>
      </c>
      <c r="C400" s="70" t="str">
        <f>VLOOKUP($B400,운송비!$A$1:$T$478,3,0)</f>
        <v>현대건설기계</v>
      </c>
      <c r="D400" s="70" t="str">
        <f>VLOOKUP($B400,운송비!$A$1:$T$478,5,0)</f>
        <v>도서</v>
      </c>
      <c r="E400" s="70" t="str">
        <f>VLOOKUP($B400,운송비!$A$1:$T$478,7,0)</f>
        <v>인도</v>
      </c>
      <c r="F400" s="70" t="str">
        <f>VLOOKUP($B400,운송비!$A$1:$T$478,8,0)</f>
        <v>정말곤</v>
      </c>
      <c r="G400" s="112">
        <f>VLOOKUP($B400,구매현황!$A$4:$B$10000,2,0)</f>
        <v>45000</v>
      </c>
      <c r="H400" s="63">
        <f>VLOOKUP($B400,운송비현황!$A$4:$E$8669,2,0)</f>
        <v>2000</v>
      </c>
      <c r="I400" s="63">
        <f>VLOOKUP($B400,운송비현황!$A$4:$E$8669,3,0)</f>
        <v>1</v>
      </c>
      <c r="J400" s="63">
        <f>VLOOKUP($B400,운송비현황!$A$4:$E$8669,4,0)</f>
        <v>111221</v>
      </c>
      <c r="K400" s="63">
        <f>VLOOKUP($B400,운송비현황!$A$4:$E$8669,5,0)</f>
        <v>0</v>
      </c>
      <c r="L400" s="69">
        <v>0</v>
      </c>
      <c r="M400" s="103">
        <f t="shared" si="25"/>
        <v>15622</v>
      </c>
      <c r="N400" s="103">
        <f t="shared" si="26"/>
        <v>171843</v>
      </c>
      <c r="O400" s="107" t="str">
        <f t="shared" si="27"/>
        <v>10%</v>
      </c>
    </row>
    <row r="401" spans="1:15" s="84" customFormat="1">
      <c r="A401" s="86" t="str">
        <f t="shared" si="4"/>
        <v>LX인터내셔널</v>
      </c>
      <c r="B401" s="163" t="s">
        <v>10503</v>
      </c>
      <c r="C401" s="70" t="str">
        <f>VLOOKUP($B401,운송비!$A$1:$T$478,3,0)</f>
        <v>LX인터내셔널</v>
      </c>
      <c r="D401" s="70" t="str">
        <f>VLOOKUP($B401,운송비!$A$1:$T$478,5,0)</f>
        <v>도서</v>
      </c>
      <c r="E401" s="70" t="str">
        <f>VLOOKUP($B401,운송비!$A$1:$T$478,7,0)</f>
        <v>인도네시아</v>
      </c>
      <c r="F401" s="70" t="str">
        <f>VLOOKUP($B401,운송비!$A$1:$T$478,8,0)</f>
        <v>김수한</v>
      </c>
      <c r="G401" s="112">
        <f>VLOOKUP($B401,구매현황!$A$4:$B$10000,2,0)</f>
        <v>169020</v>
      </c>
      <c r="H401" s="63">
        <f>VLOOKUP($B401,운송비현황!$A$4:$E$8669,2,0)</f>
        <v>6000</v>
      </c>
      <c r="I401" s="63">
        <f>VLOOKUP($B401,운송비현황!$A$4:$E$8669,3,0)</f>
        <v>1</v>
      </c>
      <c r="J401" s="63">
        <f>VLOOKUP($B401,운송비현황!$A$4:$E$8669,4,0)</f>
        <v>134880</v>
      </c>
      <c r="K401" s="63">
        <f>VLOOKUP($B401,운송비현황!$A$4:$E$8669,5,0)</f>
        <v>0</v>
      </c>
      <c r="L401" s="69">
        <v>0</v>
      </c>
      <c r="M401" s="103">
        <f t="shared" si="25"/>
        <v>30390</v>
      </c>
      <c r="N401" s="103">
        <f t="shared" si="26"/>
        <v>334290</v>
      </c>
      <c r="O401" s="107" t="str">
        <f t="shared" si="27"/>
        <v>10%</v>
      </c>
    </row>
    <row r="402" spans="1:15" s="84" customFormat="1">
      <c r="A402" s="86" t="str">
        <f t="shared" si="4"/>
        <v>LX인터내셔널</v>
      </c>
      <c r="B402" s="164" t="s">
        <v>10504</v>
      </c>
      <c r="C402" s="70" t="str">
        <f>VLOOKUP($B402,운송비!$A$1:$T$478,3,0)</f>
        <v>LX인터내셔널</v>
      </c>
      <c r="D402" s="70" t="str">
        <f>VLOOKUP($B402,운송비!$A$1:$T$478,5,0)</f>
        <v>도서</v>
      </c>
      <c r="E402" s="70" t="str">
        <f>VLOOKUP($B402,운송비!$A$1:$T$478,7,0)</f>
        <v>인도네시아</v>
      </c>
      <c r="F402" s="70" t="str">
        <f>VLOOKUP($B402,운송비!$A$1:$T$478,8,0)</f>
        <v>손재현</v>
      </c>
      <c r="G402" s="112">
        <f>VLOOKUP($B402,구매현황!$A$4:$B$10000,2,0)</f>
        <v>26100</v>
      </c>
      <c r="H402" s="63">
        <f>VLOOKUP($B402,운송비현황!$A$4:$E$8669,2,0)</f>
        <v>2000</v>
      </c>
      <c r="I402" s="63">
        <f>VLOOKUP($B402,운송비현황!$A$4:$E$8669,3,0)</f>
        <v>1</v>
      </c>
      <c r="J402" s="63">
        <f>VLOOKUP($B402,운송비현황!$A$4:$E$8669,4,0)</f>
        <v>44960</v>
      </c>
      <c r="K402" s="63">
        <f>VLOOKUP($B402,운송비현황!$A$4:$E$8669,5,0)</f>
        <v>0</v>
      </c>
      <c r="L402" s="69">
        <v>0</v>
      </c>
      <c r="M402" s="103">
        <f t="shared" si="25"/>
        <v>7106</v>
      </c>
      <c r="N402" s="103">
        <f t="shared" si="26"/>
        <v>78166</v>
      </c>
      <c r="O402" s="107" t="str">
        <f t="shared" si="27"/>
        <v>10%</v>
      </c>
    </row>
    <row r="403" spans="1:15" s="84" customFormat="1">
      <c r="A403" s="86" t="str">
        <f t="shared" si="4"/>
        <v>현대중공업</v>
      </c>
      <c r="B403" s="164" t="s">
        <v>10505</v>
      </c>
      <c r="C403" s="70" t="str">
        <f>VLOOKUP($B403,운송비!$A$1:$T$478,3,0)</f>
        <v>현대중공업</v>
      </c>
      <c r="D403" s="70" t="str">
        <f>VLOOKUP($B403,운송비!$A$1:$T$478,5,0)</f>
        <v>도서</v>
      </c>
      <c r="E403" s="70" t="str">
        <f>VLOOKUP($B403,운송비!$A$1:$T$478,7,0)</f>
        <v>그리스</v>
      </c>
      <c r="F403" s="70" t="str">
        <f>VLOOKUP($B403,운송비!$A$1:$T$478,8,0)</f>
        <v>최기성</v>
      </c>
      <c r="G403" s="112">
        <f>VLOOKUP($B403,구매현황!$A$4:$B$10000,2,0)</f>
        <v>29520</v>
      </c>
      <c r="H403" s="63">
        <f>VLOOKUP($B403,운송비현황!$A$4:$E$8669,2,0)</f>
        <v>2000</v>
      </c>
      <c r="I403" s="63">
        <f>VLOOKUP($B403,운송비현황!$A$4:$E$8669,3,0)</f>
        <v>1</v>
      </c>
      <c r="J403" s="63">
        <f>VLOOKUP($B403,운송비현황!$A$4:$E$8669,4,0)</f>
        <v>80100</v>
      </c>
      <c r="K403" s="63">
        <f>VLOOKUP($B403,운송비현황!$A$4:$E$8669,5,0)</f>
        <v>0</v>
      </c>
      <c r="L403" s="69">
        <v>0</v>
      </c>
      <c r="M403" s="103">
        <f t="shared" si="25"/>
        <v>10962</v>
      </c>
      <c r="N403" s="103">
        <f t="shared" si="26"/>
        <v>120582</v>
      </c>
      <c r="O403" s="107" t="str">
        <f t="shared" si="27"/>
        <v>10%</v>
      </c>
    </row>
    <row r="404" spans="1:15" s="84" customFormat="1">
      <c r="A404" s="86" t="str">
        <f t="shared" si="4"/>
        <v>LX인터내셔널</v>
      </c>
      <c r="B404" s="164" t="s">
        <v>10506</v>
      </c>
      <c r="C404" s="70" t="str">
        <f>VLOOKUP($B404,운송비!$A$1:$T$478,3,0)</f>
        <v>LX인터내셔널</v>
      </c>
      <c r="D404" s="70" t="str">
        <f>VLOOKUP($B404,운송비!$A$1:$T$478,5,0)</f>
        <v>도서</v>
      </c>
      <c r="E404" s="70" t="str">
        <f>VLOOKUP($B404,운송비!$A$1:$T$478,7,0)</f>
        <v>인도네시아</v>
      </c>
      <c r="F404" s="70" t="str">
        <f>VLOOKUP($B404,운송비!$A$1:$T$478,8,0)</f>
        <v>정지안</v>
      </c>
      <c r="G404" s="112">
        <f>VLOOKUP($B404,구매현황!$A$4:$B$10000,2,0)</f>
        <v>37170</v>
      </c>
      <c r="H404" s="63">
        <f>VLOOKUP($B404,운송비현황!$A$4:$E$8669,2,0)</f>
        <v>2000</v>
      </c>
      <c r="I404" s="63">
        <f>VLOOKUP($B404,운송비현황!$A$4:$E$8669,3,0)</f>
        <v>1</v>
      </c>
      <c r="J404" s="63">
        <f>VLOOKUP($B404,운송비현황!$A$4:$E$8669,4,0)</f>
        <v>44960</v>
      </c>
      <c r="K404" s="63">
        <f>VLOOKUP($B404,운송비현황!$A$4:$E$8669,5,0)</f>
        <v>0</v>
      </c>
      <c r="L404" s="69">
        <v>0</v>
      </c>
      <c r="M404" s="103">
        <f t="shared" si="25"/>
        <v>8213</v>
      </c>
      <c r="N404" s="103">
        <f t="shared" si="26"/>
        <v>90343</v>
      </c>
      <c r="O404" s="107" t="str">
        <f t="shared" si="27"/>
        <v>10%</v>
      </c>
    </row>
    <row r="405" spans="1:15" s="84" customFormat="1">
      <c r="A405" s="86" t="str">
        <f t="shared" si="4"/>
        <v>LX인터내셔널</v>
      </c>
      <c r="B405" s="164" t="s">
        <v>10507</v>
      </c>
      <c r="C405" s="70" t="str">
        <f>VLOOKUP($B405,운송비!$A$1:$T$478,3,0)</f>
        <v>LX인터내셔널</v>
      </c>
      <c r="D405" s="70" t="str">
        <f>VLOOKUP($B405,운송비!$A$1:$T$478,5,0)</f>
        <v>도서</v>
      </c>
      <c r="E405" s="70" t="str">
        <f>VLOOKUP($B405,운송비!$A$1:$T$478,7,0)</f>
        <v>인도네시아</v>
      </c>
      <c r="F405" s="70" t="str">
        <f>VLOOKUP($B405,운송비!$A$1:$T$478,8,0)</f>
        <v>채국현</v>
      </c>
      <c r="G405" s="112">
        <f>VLOOKUP($B405,구매현황!$A$4:$B$10000,2,0)</f>
        <v>37800</v>
      </c>
      <c r="H405" s="63">
        <f>VLOOKUP($B405,운송비현황!$A$4:$E$8669,2,0)</f>
        <v>2000</v>
      </c>
      <c r="I405" s="63">
        <f>VLOOKUP($B405,운송비현황!$A$4:$E$8669,3,0)</f>
        <v>1</v>
      </c>
      <c r="J405" s="63">
        <f>VLOOKUP($B405,운송비현황!$A$4:$E$8669,4,0)</f>
        <v>44960</v>
      </c>
      <c r="K405" s="63">
        <f>VLOOKUP($B405,운송비현황!$A$4:$E$8669,5,0)</f>
        <v>0</v>
      </c>
      <c r="L405" s="69">
        <v>0</v>
      </c>
      <c r="M405" s="103">
        <f t="shared" si="25"/>
        <v>8276</v>
      </c>
      <c r="N405" s="103">
        <f t="shared" si="26"/>
        <v>91036</v>
      </c>
      <c r="O405" s="107" t="str">
        <f t="shared" si="27"/>
        <v>10%</v>
      </c>
    </row>
    <row r="406" spans="1:15" s="84" customFormat="1">
      <c r="A406" s="86" t="str">
        <f t="shared" si="4"/>
        <v>현대건설기계</v>
      </c>
      <c r="B406" s="164" t="s">
        <v>10508</v>
      </c>
      <c r="C406" s="70" t="str">
        <f>VLOOKUP($B406,운송비!$A$1:$T$478,3,0)</f>
        <v>현대건설기계</v>
      </c>
      <c r="D406" s="70" t="str">
        <f>VLOOKUP($B406,운송비!$A$1:$T$478,5,0)</f>
        <v>도서</v>
      </c>
      <c r="E406" s="70" t="str">
        <f>VLOOKUP($B406,운송비!$A$1:$T$478,7,0)</f>
        <v>중국</v>
      </c>
      <c r="F406" s="70" t="str">
        <f>VLOOKUP($B406,운송비!$A$1:$T$478,8,0)</f>
        <v>박대규</v>
      </c>
      <c r="G406" s="112">
        <f>VLOOKUP($B406,구매현황!$A$4:$B$10000,2,0)</f>
        <v>780030</v>
      </c>
      <c r="H406" s="63">
        <f>VLOOKUP($B406,운송비현황!$A$4:$E$8669,2,0)</f>
        <v>93000</v>
      </c>
      <c r="I406" s="63">
        <f>VLOOKUP($B406,운송비현황!$A$4:$E$8669,3,0)</f>
        <v>4</v>
      </c>
      <c r="J406" s="63">
        <f>VLOOKUP($B406,운송비현황!$A$4:$E$8669,4,0)</f>
        <v>1393140</v>
      </c>
      <c r="K406" s="63">
        <f>VLOOKUP($B406,운송비현황!$A$4:$E$8669,5,0)</f>
        <v>0</v>
      </c>
      <c r="L406" s="69">
        <v>0</v>
      </c>
      <c r="M406" s="103">
        <f t="shared" si="25"/>
        <v>217317</v>
      </c>
      <c r="N406" s="103">
        <f t="shared" si="26"/>
        <v>2390487</v>
      </c>
      <c r="O406" s="107" t="str">
        <f t="shared" si="27"/>
        <v>10%</v>
      </c>
    </row>
    <row r="407" spans="1:15" s="84" customFormat="1">
      <c r="A407" s="86" t="str">
        <f t="shared" si="4"/>
        <v>LX인터내셔널</v>
      </c>
      <c r="B407" s="164" t="s">
        <v>10509</v>
      </c>
      <c r="C407" s="70" t="str">
        <f>VLOOKUP($B407,운송비!$A$1:$T$478,3,0)</f>
        <v>LX인터내셔널</v>
      </c>
      <c r="D407" s="70" t="str">
        <f>VLOOKUP($B407,운송비!$A$1:$T$478,5,0)</f>
        <v>도서</v>
      </c>
      <c r="E407" s="70" t="str">
        <f>VLOOKUP($B407,운송비!$A$1:$T$478,7,0)</f>
        <v>인도네시아</v>
      </c>
      <c r="F407" s="70" t="str">
        <f>VLOOKUP($B407,운송비!$A$1:$T$478,8,0)</f>
        <v>전형준</v>
      </c>
      <c r="G407" s="112">
        <f>VLOOKUP($B407,구매현황!$A$4:$B$10000,2,0)</f>
        <v>19800</v>
      </c>
      <c r="H407" s="63">
        <f>VLOOKUP($B407,운송비현황!$A$4:$E$8669,2,0)</f>
        <v>2000</v>
      </c>
      <c r="I407" s="63">
        <f>VLOOKUP($B407,운송비현황!$A$4:$E$8669,3,0)</f>
        <v>1</v>
      </c>
      <c r="J407" s="63">
        <f>VLOOKUP($B407,운송비현황!$A$4:$E$8669,4,0)</f>
        <v>44960</v>
      </c>
      <c r="K407" s="63">
        <f>VLOOKUP($B407,운송비현황!$A$4:$E$8669,5,0)</f>
        <v>0</v>
      </c>
      <c r="L407" s="69">
        <v>0</v>
      </c>
      <c r="M407" s="103">
        <f t="shared" si="25"/>
        <v>6476</v>
      </c>
      <c r="N407" s="103">
        <f t="shared" si="26"/>
        <v>71236</v>
      </c>
      <c r="O407" s="107" t="str">
        <f t="shared" si="27"/>
        <v>10%</v>
      </c>
    </row>
    <row r="408" spans="1:15" s="84" customFormat="1">
      <c r="A408" s="86" t="str">
        <f t="shared" si="4"/>
        <v>한국조선해양</v>
      </c>
      <c r="B408" s="164" t="s">
        <v>10510</v>
      </c>
      <c r="C408" s="70" t="str">
        <f>VLOOKUP($B408,운송비!$A$1:$T$478,3,0)</f>
        <v>한국조선해양</v>
      </c>
      <c r="D408" s="70" t="str">
        <f>VLOOKUP($B408,운송비!$A$1:$T$478,5,0)</f>
        <v>도서</v>
      </c>
      <c r="E408" s="70" t="str">
        <f>VLOOKUP($B408,운송비!$A$1:$T$478,7,0)</f>
        <v>인도</v>
      </c>
      <c r="F408" s="70" t="str">
        <f>VLOOKUP($B408,운송비!$A$1:$T$478,8,0)</f>
        <v>김규성</v>
      </c>
      <c r="G408" s="112">
        <f>VLOOKUP($B408,구매현황!$A$4:$B$10000,2,0)</f>
        <v>133200</v>
      </c>
      <c r="H408" s="63">
        <f>VLOOKUP($B408,운송비현황!$A$4:$E$8669,2,0)</f>
        <v>5500</v>
      </c>
      <c r="I408" s="63">
        <f>VLOOKUP($B408,운송비현황!$A$4:$E$8669,3,0)</f>
        <v>1</v>
      </c>
      <c r="J408" s="63">
        <f>VLOOKUP($B408,운송비현황!$A$4:$E$8669,4,0)</f>
        <v>205632</v>
      </c>
      <c r="K408" s="63">
        <f>VLOOKUP($B408,운송비현황!$A$4:$E$8669,5,0)</f>
        <v>0</v>
      </c>
      <c r="L408" s="69">
        <v>0</v>
      </c>
      <c r="M408" s="103">
        <f t="shared" si="25"/>
        <v>33883</v>
      </c>
      <c r="N408" s="103">
        <f t="shared" si="26"/>
        <v>372715</v>
      </c>
      <c r="O408" s="107" t="str">
        <f t="shared" si="27"/>
        <v>10%</v>
      </c>
    </row>
    <row r="409" spans="1:15" s="84" customFormat="1">
      <c r="A409" s="86" t="str">
        <f t="shared" si="4"/>
        <v>LX인터내셔널</v>
      </c>
      <c r="B409" s="164" t="s">
        <v>10511</v>
      </c>
      <c r="C409" s="70" t="str">
        <f>VLOOKUP($B409,운송비!$A$1:$T$478,3,0)</f>
        <v>LX인터내셔널</v>
      </c>
      <c r="D409" s="70" t="str">
        <f>VLOOKUP($B409,운송비!$A$1:$T$478,5,0)</f>
        <v>도서</v>
      </c>
      <c r="E409" s="70" t="str">
        <f>VLOOKUP($B409,운송비!$A$1:$T$478,7,0)</f>
        <v>인도네시아</v>
      </c>
      <c r="F409" s="70" t="str">
        <f>VLOOKUP($B409,운송비!$A$1:$T$478,8,0)</f>
        <v>류재용</v>
      </c>
      <c r="G409" s="112">
        <f>VLOOKUP($B409,구매현황!$A$4:$B$10000,2,0)</f>
        <v>18918</v>
      </c>
      <c r="H409" s="63">
        <f>VLOOKUP($B409,운송비현황!$A$4:$E$8669,2,0)</f>
        <v>1000</v>
      </c>
      <c r="I409" s="63">
        <f>VLOOKUP($B409,운송비현황!$A$4:$E$8669,3,0)</f>
        <v>1</v>
      </c>
      <c r="J409" s="63">
        <f>VLOOKUP($B409,운송비현황!$A$4:$E$8669,4,0)</f>
        <v>22480</v>
      </c>
      <c r="K409" s="63">
        <f>VLOOKUP($B409,운송비현황!$A$4:$E$8669,5,0)</f>
        <v>0</v>
      </c>
      <c r="L409" s="69">
        <v>0</v>
      </c>
      <c r="M409" s="103">
        <f t="shared" si="25"/>
        <v>4140</v>
      </c>
      <c r="N409" s="103">
        <f t="shared" si="26"/>
        <v>45538</v>
      </c>
      <c r="O409" s="107" t="str">
        <f t="shared" si="27"/>
        <v>10%</v>
      </c>
    </row>
    <row r="410" spans="1:15" s="84" customFormat="1">
      <c r="A410" s="86" t="str">
        <f t="shared" si="4"/>
        <v>현대건설기계</v>
      </c>
      <c r="B410" s="164" t="s">
        <v>10512</v>
      </c>
      <c r="C410" s="70" t="str">
        <f>VLOOKUP($B410,운송비!$A$1:$T$478,3,0)</f>
        <v>현대건설기계</v>
      </c>
      <c r="D410" s="70" t="str">
        <f>VLOOKUP($B410,운송비!$A$1:$T$478,5,0)</f>
        <v>도서</v>
      </c>
      <c r="E410" s="70" t="str">
        <f>VLOOKUP($B410,운송비!$A$1:$T$478,7,0)</f>
        <v>브라질</v>
      </c>
      <c r="F410" s="70" t="str">
        <f>VLOOKUP($B410,운송비!$A$1:$T$478,8,0)</f>
        <v>이주열</v>
      </c>
      <c r="G410" s="112">
        <f>VLOOKUP($B410,구매현황!$A$4:$B$10000,2,0)</f>
        <v>81900</v>
      </c>
      <c r="H410" s="63">
        <f>VLOOKUP($B410,운송비현황!$A$4:$E$8669,2,0)</f>
        <v>11000</v>
      </c>
      <c r="I410" s="63">
        <f>VLOOKUP($B410,운송비현황!$A$4:$E$8669,3,0)</f>
        <v>1</v>
      </c>
      <c r="J410" s="63">
        <f>VLOOKUP($B410,운송비현황!$A$4:$E$8669,4,0)</f>
        <v>353050</v>
      </c>
      <c r="K410" s="63">
        <f>VLOOKUP($B410,운송비현황!$A$4:$E$8669,5,0)</f>
        <v>0</v>
      </c>
      <c r="L410" s="69">
        <v>0</v>
      </c>
      <c r="M410" s="103">
        <f t="shared" si="25"/>
        <v>43495</v>
      </c>
      <c r="N410" s="103">
        <f t="shared" si="26"/>
        <v>478445</v>
      </c>
      <c r="O410" s="107" t="str">
        <f t="shared" si="27"/>
        <v>10%</v>
      </c>
    </row>
    <row r="411" spans="1:15" s="84" customFormat="1">
      <c r="A411" s="86" t="str">
        <f t="shared" si="4"/>
        <v>현대건설기계</v>
      </c>
      <c r="B411" s="164" t="s">
        <v>10513</v>
      </c>
      <c r="C411" s="70" t="str">
        <f>VLOOKUP($B411,운송비!$A$1:$T$478,3,0)</f>
        <v>현대건설기계</v>
      </c>
      <c r="D411" s="70" t="str">
        <f>VLOOKUP($B411,운송비!$A$1:$T$478,5,0)</f>
        <v>도서</v>
      </c>
      <c r="E411" s="70" t="str">
        <f>VLOOKUP($B411,운송비!$A$1:$T$478,7,0)</f>
        <v>인도</v>
      </c>
      <c r="F411" s="70" t="str">
        <f>VLOOKUP($B411,운송비!$A$1:$T$478,8,0)</f>
        <v>김정현</v>
      </c>
      <c r="G411" s="112">
        <f>VLOOKUP($B411,구매현황!$A$4:$B$10000,2,0)</f>
        <v>41850</v>
      </c>
      <c r="H411" s="63">
        <f>VLOOKUP($B411,운송비현황!$A$4:$E$8669,2,0)</f>
        <v>1500</v>
      </c>
      <c r="I411" s="63">
        <f>VLOOKUP($B411,운송비현황!$A$4:$E$8669,3,0)</f>
        <v>1</v>
      </c>
      <c r="J411" s="63">
        <f>VLOOKUP($B411,운송비현황!$A$4:$E$8669,4,0)</f>
        <v>89434</v>
      </c>
      <c r="K411" s="63">
        <f>VLOOKUP($B411,운송비현황!$A$4:$E$8669,5,0)</f>
        <v>0</v>
      </c>
      <c r="L411" s="69">
        <v>0</v>
      </c>
      <c r="M411" s="103">
        <f t="shared" si="25"/>
        <v>13128</v>
      </c>
      <c r="N411" s="103">
        <f t="shared" si="26"/>
        <v>144412</v>
      </c>
      <c r="O411" s="107" t="str">
        <f t="shared" si="27"/>
        <v>10%</v>
      </c>
    </row>
    <row r="412" spans="1:15" s="84" customFormat="1">
      <c r="A412" s="86" t="str">
        <f t="shared" si="4"/>
        <v>현대건설기계</v>
      </c>
      <c r="B412" s="164" t="s">
        <v>10514</v>
      </c>
      <c r="C412" s="70" t="str">
        <f>VLOOKUP($B412,운송비!$A$1:$T$478,3,0)</f>
        <v>현대건설기계</v>
      </c>
      <c r="D412" s="70" t="str">
        <f>VLOOKUP($B412,운송비!$A$1:$T$478,5,0)</f>
        <v>도서</v>
      </c>
      <c r="E412" s="70" t="str">
        <f>VLOOKUP($B412,운송비!$A$1:$T$478,7,0)</f>
        <v>인도</v>
      </c>
      <c r="F412" s="70" t="str">
        <f>VLOOKUP($B412,운송비!$A$1:$T$478,8,0)</f>
        <v>장봉진</v>
      </c>
      <c r="G412" s="112">
        <f>VLOOKUP($B412,구매현황!$A$4:$B$10000,2,0)</f>
        <v>142290</v>
      </c>
      <c r="H412" s="63">
        <f>VLOOKUP($B412,운송비현황!$A$4:$E$8669,2,0)</f>
        <v>6500</v>
      </c>
      <c r="I412" s="63">
        <f>VLOOKUP($B412,운송비현황!$A$4:$E$8669,3,0)</f>
        <v>1</v>
      </c>
      <c r="J412" s="63">
        <f>VLOOKUP($B412,운송비현황!$A$4:$E$8669,4,0)</f>
        <v>224237</v>
      </c>
      <c r="K412" s="63">
        <f>VLOOKUP($B412,운송비현황!$A$4:$E$8669,5,0)</f>
        <v>0</v>
      </c>
      <c r="L412" s="69">
        <v>0</v>
      </c>
      <c r="M412" s="103">
        <f t="shared" si="25"/>
        <v>36653</v>
      </c>
      <c r="N412" s="103">
        <f t="shared" si="26"/>
        <v>403180</v>
      </c>
      <c r="O412" s="107" t="str">
        <f t="shared" si="27"/>
        <v>10%</v>
      </c>
    </row>
    <row r="413" spans="1:15" s="84" customFormat="1">
      <c r="A413" s="86" t="str">
        <f t="shared" si="4"/>
        <v>현대건설기계</v>
      </c>
      <c r="B413" s="164" t="s">
        <v>10515</v>
      </c>
      <c r="C413" s="70" t="str">
        <f>VLOOKUP($B413,운송비!$A$1:$T$478,3,0)</f>
        <v>현대건설기계</v>
      </c>
      <c r="D413" s="70" t="str">
        <f>VLOOKUP($B413,운송비!$A$1:$T$478,5,0)</f>
        <v>도서</v>
      </c>
      <c r="E413" s="70" t="str">
        <f>VLOOKUP($B413,운송비!$A$1:$T$478,7,0)</f>
        <v>인도</v>
      </c>
      <c r="F413" s="70" t="str">
        <f>VLOOKUP($B413,운송비!$A$1:$T$478,8,0)</f>
        <v>김정민</v>
      </c>
      <c r="G413" s="112">
        <f>VLOOKUP($B413,구매현황!$A$4:$B$10000,2,0)</f>
        <v>36900</v>
      </c>
      <c r="H413" s="63">
        <f>VLOOKUP($B413,운송비현황!$A$4:$E$8669,2,0)</f>
        <v>2500</v>
      </c>
      <c r="I413" s="63">
        <f>VLOOKUP($B413,운송비현황!$A$4:$E$8669,3,0)</f>
        <v>1</v>
      </c>
      <c r="J413" s="63">
        <f>VLOOKUP($B413,운송비현황!$A$4:$E$8669,4,0)</f>
        <v>144514</v>
      </c>
      <c r="K413" s="63">
        <f>VLOOKUP($B413,운송비현황!$A$4:$E$8669,5,0)</f>
        <v>0</v>
      </c>
      <c r="L413" s="69">
        <v>0</v>
      </c>
      <c r="M413" s="103">
        <f t="shared" ref="M413:M433" si="28">ROUND((G413+J413+K413+L413)*O413,0)</f>
        <v>18141</v>
      </c>
      <c r="N413" s="103">
        <f t="shared" ref="N413:N433" si="29">G413+J413+K413+M413+L413</f>
        <v>199555</v>
      </c>
      <c r="O413" s="107" t="str">
        <f t="shared" ref="O413:O433" si="30">IF(OR(LEFT(C413,2)="삼성",C413="제일기획"),"5%","10%")</f>
        <v>10%</v>
      </c>
    </row>
    <row r="414" spans="1:15" s="84" customFormat="1">
      <c r="A414" s="86" t="str">
        <f t="shared" si="4"/>
        <v>SK피유코어</v>
      </c>
      <c r="B414" s="164" t="s">
        <v>10516</v>
      </c>
      <c r="C414" s="70" t="str">
        <f>VLOOKUP($B414,운송비!$A$1:$T$478,3,0)</f>
        <v>SK피유코어</v>
      </c>
      <c r="D414" s="70" t="str">
        <f>VLOOKUP($B414,운송비!$A$1:$T$478,5,0)</f>
        <v>도서</v>
      </c>
      <c r="E414" s="70" t="str">
        <f>VLOOKUP($B414,운송비!$A$1:$T$478,7,0)</f>
        <v>멕시코</v>
      </c>
      <c r="F414" s="70" t="str">
        <f>VLOOKUP($B414,운송비!$A$1:$T$478,8,0)</f>
        <v>박진홍</v>
      </c>
      <c r="G414" s="112">
        <f>VLOOKUP($B414,구매현황!$A$4:$B$10000,2,0)</f>
        <v>51300</v>
      </c>
      <c r="H414" s="63">
        <f>VLOOKUP($B414,운송비현황!$A$4:$E$8669,2,0)</f>
        <v>2340</v>
      </c>
      <c r="I414" s="63">
        <f>VLOOKUP($B414,운송비현황!$A$4:$E$8669,3,0)</f>
        <v>1</v>
      </c>
      <c r="J414" s="63">
        <f>VLOOKUP($B414,운송비현황!$A$4:$E$8669,4,0)</f>
        <v>81000</v>
      </c>
      <c r="K414" s="63">
        <f>VLOOKUP($B414,운송비현황!$A$4:$E$8669,5,0)</f>
        <v>0</v>
      </c>
      <c r="L414" s="69">
        <v>0</v>
      </c>
      <c r="M414" s="103">
        <f t="shared" si="28"/>
        <v>13230</v>
      </c>
      <c r="N414" s="103">
        <f t="shared" si="29"/>
        <v>145530</v>
      </c>
      <c r="O414" s="107" t="str">
        <f t="shared" si="30"/>
        <v>10%</v>
      </c>
    </row>
    <row r="415" spans="1:15" s="84" customFormat="1">
      <c r="A415" s="86" t="str">
        <f t="shared" si="4"/>
        <v>LX인터내셔널</v>
      </c>
      <c r="B415" s="164" t="s">
        <v>10517</v>
      </c>
      <c r="C415" s="70" t="str">
        <f>VLOOKUP($B415,운송비!$A$1:$T$478,3,0)</f>
        <v>LX인터내셔널</v>
      </c>
      <c r="D415" s="70" t="str">
        <f>VLOOKUP($B415,운송비!$A$1:$T$478,5,0)</f>
        <v>도서</v>
      </c>
      <c r="E415" s="70" t="str">
        <f>VLOOKUP($B415,운송비!$A$1:$T$478,7,0)</f>
        <v>인도네시아</v>
      </c>
      <c r="F415" s="70" t="str">
        <f>VLOOKUP($B415,운송비!$A$1:$T$478,8,0)</f>
        <v>김세종</v>
      </c>
      <c r="G415" s="112">
        <f>VLOOKUP($B415,구매현황!$A$4:$B$10000,2,0)</f>
        <v>39600</v>
      </c>
      <c r="H415" s="63">
        <f>VLOOKUP($B415,운송비현황!$A$4:$E$8669,2,0)</f>
        <v>2000</v>
      </c>
      <c r="I415" s="63">
        <f>VLOOKUP($B415,운송비현황!$A$4:$E$8669,3,0)</f>
        <v>1</v>
      </c>
      <c r="J415" s="63">
        <f>VLOOKUP($B415,운송비현황!$A$4:$E$8669,4,0)</f>
        <v>44960</v>
      </c>
      <c r="K415" s="63">
        <f>VLOOKUP($B415,운송비현황!$A$4:$E$8669,5,0)</f>
        <v>0</v>
      </c>
      <c r="L415" s="69">
        <v>0</v>
      </c>
      <c r="M415" s="103">
        <f t="shared" si="28"/>
        <v>8456</v>
      </c>
      <c r="N415" s="103">
        <f t="shared" si="29"/>
        <v>93016</v>
      </c>
      <c r="O415" s="107" t="str">
        <f t="shared" si="30"/>
        <v>10%</v>
      </c>
    </row>
    <row r="416" spans="1:15" s="84" customFormat="1">
      <c r="A416" s="86" t="str">
        <f t="shared" si="4"/>
        <v>LX인터내셔널</v>
      </c>
      <c r="B416" s="164" t="s">
        <v>10518</v>
      </c>
      <c r="C416" s="70" t="str">
        <f>VLOOKUP($B416,운송비!$A$1:$T$478,3,0)</f>
        <v>LX인터내셔널</v>
      </c>
      <c r="D416" s="70" t="str">
        <f>VLOOKUP($B416,운송비!$A$1:$T$478,5,0)</f>
        <v>도서</v>
      </c>
      <c r="E416" s="70" t="str">
        <f>VLOOKUP($B416,운송비!$A$1:$T$478,7,0)</f>
        <v>인도네시아</v>
      </c>
      <c r="F416" s="70" t="str">
        <f>VLOOKUP($B416,운송비!$A$1:$T$478,8,0)</f>
        <v>손기석</v>
      </c>
      <c r="G416" s="112">
        <f>VLOOKUP($B416,구매현황!$A$4:$B$10000,2,0)</f>
        <v>277560</v>
      </c>
      <c r="H416" s="63">
        <f>VLOOKUP($B416,운송비현황!$A$4:$E$8669,2,0)</f>
        <v>14000</v>
      </c>
      <c r="I416" s="63">
        <f>VLOOKUP($B416,운송비현황!$A$4:$E$8669,3,0)</f>
        <v>1</v>
      </c>
      <c r="J416" s="63">
        <f>VLOOKUP($B416,운송비현황!$A$4:$E$8669,4,0)</f>
        <v>314720</v>
      </c>
      <c r="K416" s="63">
        <f>VLOOKUP($B416,운송비현황!$A$4:$E$8669,5,0)</f>
        <v>0</v>
      </c>
      <c r="L416" s="69">
        <v>0</v>
      </c>
      <c r="M416" s="103">
        <f t="shared" si="28"/>
        <v>59228</v>
      </c>
      <c r="N416" s="103">
        <f t="shared" si="29"/>
        <v>651508</v>
      </c>
      <c r="O416" s="107" t="str">
        <f t="shared" si="30"/>
        <v>10%</v>
      </c>
    </row>
    <row r="417" spans="1:15" s="84" customFormat="1">
      <c r="A417" s="86" t="str">
        <f t="shared" si="4"/>
        <v>현대건설기계</v>
      </c>
      <c r="B417" s="164" t="s">
        <v>10519</v>
      </c>
      <c r="C417" s="70" t="str">
        <f>VLOOKUP($B417,운송비!$A$1:$T$478,3,0)</f>
        <v>현대건설기계</v>
      </c>
      <c r="D417" s="70" t="str">
        <f>VLOOKUP($B417,운송비!$A$1:$T$478,5,0)</f>
        <v>도서</v>
      </c>
      <c r="E417" s="70" t="str">
        <f>VLOOKUP($B417,운송비!$A$1:$T$478,7,0)</f>
        <v>벨기에</v>
      </c>
      <c r="F417" s="70" t="str">
        <f>VLOOKUP($B417,운송비!$A$1:$T$478,8,0)</f>
        <v>김종윤</v>
      </c>
      <c r="G417" s="112">
        <f>VLOOKUP($B417,구매현황!$A$4:$B$10000,2,0)</f>
        <v>244800</v>
      </c>
      <c r="H417" s="63">
        <f>VLOOKUP($B417,운송비현황!$A$4:$E$8669,2,0)</f>
        <v>14000</v>
      </c>
      <c r="I417" s="63">
        <f>VLOOKUP($B417,운송비현황!$A$4:$E$8669,3,0)</f>
        <v>1</v>
      </c>
      <c r="J417" s="63">
        <f>VLOOKUP($B417,운송비현황!$A$4:$E$8669,4,0)</f>
        <v>340700</v>
      </c>
      <c r="K417" s="63">
        <f>VLOOKUP($B417,운송비현황!$A$4:$E$8669,5,0)</f>
        <v>0</v>
      </c>
      <c r="L417" s="69">
        <v>0</v>
      </c>
      <c r="M417" s="103">
        <f t="shared" si="28"/>
        <v>58550</v>
      </c>
      <c r="N417" s="103">
        <f t="shared" si="29"/>
        <v>644050</v>
      </c>
      <c r="O417" s="107" t="str">
        <f t="shared" si="30"/>
        <v>10%</v>
      </c>
    </row>
    <row r="418" spans="1:15" s="84" customFormat="1">
      <c r="A418" s="86" t="str">
        <f t="shared" si="4"/>
        <v>LX인터내셔널</v>
      </c>
      <c r="B418" s="164" t="s">
        <v>10520</v>
      </c>
      <c r="C418" s="70" t="str">
        <f>VLOOKUP($B418,운송비!$A$1:$T$478,3,0)</f>
        <v>LX인터내셔널</v>
      </c>
      <c r="D418" s="70" t="str">
        <f>VLOOKUP($B418,운송비!$A$1:$T$478,5,0)</f>
        <v>도서</v>
      </c>
      <c r="E418" s="70" t="str">
        <f>VLOOKUP($B418,운송비!$A$1:$T$478,7,0)</f>
        <v>인도네시아</v>
      </c>
      <c r="F418" s="70" t="str">
        <f>VLOOKUP($B418,운송비!$A$1:$T$478,8,0)</f>
        <v>정진웅</v>
      </c>
      <c r="G418" s="112">
        <f>VLOOKUP($B418,구매현황!$A$4:$B$10000,2,0)</f>
        <v>62100</v>
      </c>
      <c r="H418" s="63">
        <f>VLOOKUP($B418,운송비현황!$A$4:$E$8669,2,0)</f>
        <v>3000</v>
      </c>
      <c r="I418" s="63">
        <f>VLOOKUP($B418,운송비현황!$A$4:$E$8669,3,0)</f>
        <v>1</v>
      </c>
      <c r="J418" s="63">
        <f>VLOOKUP($B418,운송비현황!$A$4:$E$8669,4,0)</f>
        <v>67440</v>
      </c>
      <c r="K418" s="63">
        <f>VLOOKUP($B418,운송비현황!$A$4:$E$8669,5,0)</f>
        <v>0</v>
      </c>
      <c r="L418" s="69">
        <v>0</v>
      </c>
      <c r="M418" s="103">
        <f t="shared" si="28"/>
        <v>12954</v>
      </c>
      <c r="N418" s="103">
        <f t="shared" si="29"/>
        <v>142494</v>
      </c>
      <c r="O418" s="107" t="str">
        <f t="shared" si="30"/>
        <v>10%</v>
      </c>
    </row>
    <row r="419" spans="1:15" s="84" customFormat="1">
      <c r="A419" s="86" t="str">
        <f t="shared" si="4"/>
        <v>LX인터내셔널</v>
      </c>
      <c r="B419" s="164" t="s">
        <v>10521</v>
      </c>
      <c r="C419" s="70" t="str">
        <f>VLOOKUP($B419,운송비!$A$1:$T$478,3,0)</f>
        <v>LX인터내셔널</v>
      </c>
      <c r="D419" s="70" t="str">
        <f>VLOOKUP($B419,운송비!$A$1:$T$478,5,0)</f>
        <v>도서</v>
      </c>
      <c r="E419" s="70" t="str">
        <f>VLOOKUP($B419,운송비!$A$1:$T$478,7,0)</f>
        <v>인도네시아</v>
      </c>
      <c r="F419" s="70" t="str">
        <f>VLOOKUP($B419,운송비!$A$1:$T$478,8,0)</f>
        <v>현정주</v>
      </c>
      <c r="G419" s="112">
        <f>VLOOKUP($B419,구매현황!$A$4:$B$10000,2,0)</f>
        <v>69570</v>
      </c>
      <c r="H419" s="63">
        <f>VLOOKUP($B419,운송비현황!$A$4:$E$8669,2,0)</f>
        <v>3000</v>
      </c>
      <c r="I419" s="63">
        <f>VLOOKUP($B419,운송비현황!$A$4:$E$8669,3,0)</f>
        <v>1</v>
      </c>
      <c r="J419" s="63">
        <f>VLOOKUP($B419,운송비현황!$A$4:$E$8669,4,0)</f>
        <v>67440</v>
      </c>
      <c r="K419" s="63">
        <f>VLOOKUP($B419,운송비현황!$A$4:$E$8669,5,0)</f>
        <v>0</v>
      </c>
      <c r="L419" s="69">
        <v>0</v>
      </c>
      <c r="M419" s="103">
        <f t="shared" si="28"/>
        <v>13701</v>
      </c>
      <c r="N419" s="103">
        <f t="shared" si="29"/>
        <v>150711</v>
      </c>
      <c r="O419" s="107" t="str">
        <f t="shared" si="30"/>
        <v>10%</v>
      </c>
    </row>
    <row r="420" spans="1:15" s="84" customFormat="1">
      <c r="A420" s="86" t="str">
        <f t="shared" si="4"/>
        <v>LX인터내셔널</v>
      </c>
      <c r="B420" s="164" t="s">
        <v>10522</v>
      </c>
      <c r="C420" s="70" t="str">
        <f>VLOOKUP($B420,운송비!$A$1:$T$478,3,0)</f>
        <v>LX인터내셔널</v>
      </c>
      <c r="D420" s="70" t="str">
        <f>VLOOKUP($B420,운송비!$A$1:$T$478,5,0)</f>
        <v>도서</v>
      </c>
      <c r="E420" s="70" t="str">
        <f>VLOOKUP($B420,운송비!$A$1:$T$478,7,0)</f>
        <v>인도네시아</v>
      </c>
      <c r="F420" s="70" t="str">
        <f>VLOOKUP($B420,운송비!$A$1:$T$478,8,0)</f>
        <v>차명우</v>
      </c>
      <c r="G420" s="112">
        <f>VLOOKUP($B420,구매현황!$A$4:$B$10000,2,0)</f>
        <v>156600</v>
      </c>
      <c r="H420" s="63">
        <f>VLOOKUP($B420,운송비현황!$A$4:$E$8669,2,0)</f>
        <v>9000</v>
      </c>
      <c r="I420" s="63">
        <f>VLOOKUP($B420,운송비현황!$A$4:$E$8669,3,0)</f>
        <v>1</v>
      </c>
      <c r="J420" s="63">
        <f>VLOOKUP($B420,운송비현황!$A$4:$E$8669,4,0)</f>
        <v>202320</v>
      </c>
      <c r="K420" s="63">
        <f>VLOOKUP($B420,운송비현황!$A$4:$E$8669,5,0)</f>
        <v>0</v>
      </c>
      <c r="L420" s="69">
        <v>0</v>
      </c>
      <c r="M420" s="103">
        <f t="shared" si="28"/>
        <v>35892</v>
      </c>
      <c r="N420" s="103">
        <f t="shared" si="29"/>
        <v>394812</v>
      </c>
      <c r="O420" s="107" t="str">
        <f t="shared" si="30"/>
        <v>10%</v>
      </c>
    </row>
    <row r="421" spans="1:15" s="84" customFormat="1">
      <c r="A421" s="86" t="str">
        <f t="shared" si="4"/>
        <v>현대건설기계</v>
      </c>
      <c r="B421" s="164" t="s">
        <v>10523</v>
      </c>
      <c r="C421" s="70" t="str">
        <f>VLOOKUP($B421,운송비!$A$1:$T$478,3,0)</f>
        <v>현대건설기계</v>
      </c>
      <c r="D421" s="70" t="str">
        <f>VLOOKUP($B421,운송비!$A$1:$T$478,5,0)</f>
        <v>도서</v>
      </c>
      <c r="E421" s="70" t="str">
        <f>VLOOKUP($B421,운송비!$A$1:$T$478,7,0)</f>
        <v>브라질</v>
      </c>
      <c r="F421" s="70" t="str">
        <f>VLOOKUP($B421,운송비!$A$1:$T$478,8,0)</f>
        <v>이성혁</v>
      </c>
      <c r="G421" s="112">
        <f>VLOOKUP($B421,구매현황!$A$4:$B$10000,2,0)</f>
        <v>106920</v>
      </c>
      <c r="H421" s="63">
        <f>VLOOKUP($B421,운송비현황!$A$4:$E$8669,2,0)</f>
        <v>14000</v>
      </c>
      <c r="I421" s="63">
        <f>VLOOKUP($B421,운송비현황!$A$4:$E$8669,3,0)</f>
        <v>1</v>
      </c>
      <c r="J421" s="63">
        <f>VLOOKUP($B421,운송비현황!$A$4:$E$8669,4,0)</f>
        <v>449200</v>
      </c>
      <c r="K421" s="63">
        <f>VLOOKUP($B421,운송비현황!$A$4:$E$8669,5,0)</f>
        <v>0</v>
      </c>
      <c r="L421" s="69">
        <v>0</v>
      </c>
      <c r="M421" s="103">
        <f t="shared" si="28"/>
        <v>55612</v>
      </c>
      <c r="N421" s="103">
        <f t="shared" si="29"/>
        <v>611732</v>
      </c>
      <c r="O421" s="107" t="str">
        <f t="shared" si="30"/>
        <v>10%</v>
      </c>
    </row>
    <row r="422" spans="1:15" s="84" customFormat="1">
      <c r="A422" s="86" t="str">
        <f t="shared" si="4"/>
        <v>현대건설기계</v>
      </c>
      <c r="B422" s="164" t="s">
        <v>10524</v>
      </c>
      <c r="C422" s="70" t="str">
        <f>VLOOKUP($B422,운송비!$A$1:$T$478,3,0)</f>
        <v>현대건설기계</v>
      </c>
      <c r="D422" s="70" t="str">
        <f>VLOOKUP($B422,운송비!$A$1:$T$478,5,0)</f>
        <v>도서</v>
      </c>
      <c r="E422" s="70" t="str">
        <f>VLOOKUP($B422,운송비!$A$1:$T$478,7,0)</f>
        <v>브라질</v>
      </c>
      <c r="F422" s="70" t="str">
        <f>VLOOKUP($B422,운송비!$A$1:$T$478,8,0)</f>
        <v>석진호</v>
      </c>
      <c r="G422" s="112">
        <f>VLOOKUP($B422,구매현황!$A$4:$B$10000,2,0)</f>
        <v>95310</v>
      </c>
      <c r="H422" s="63">
        <f>VLOOKUP($B422,운송비현황!$A$4:$E$8669,2,0)</f>
        <v>14000</v>
      </c>
      <c r="I422" s="63">
        <f>VLOOKUP($B422,운송비현황!$A$4:$E$8669,3,0)</f>
        <v>1</v>
      </c>
      <c r="J422" s="63">
        <f>VLOOKUP($B422,운송비현황!$A$4:$E$8669,4,0)</f>
        <v>449200</v>
      </c>
      <c r="K422" s="63">
        <f>VLOOKUP($B422,운송비현황!$A$4:$E$8669,5,0)</f>
        <v>0</v>
      </c>
      <c r="L422" s="69">
        <v>0</v>
      </c>
      <c r="M422" s="103">
        <f t="shared" si="28"/>
        <v>54451</v>
      </c>
      <c r="N422" s="103">
        <f t="shared" si="29"/>
        <v>598961</v>
      </c>
      <c r="O422" s="107" t="str">
        <f t="shared" si="30"/>
        <v>10%</v>
      </c>
    </row>
    <row r="423" spans="1:15" s="84" customFormat="1">
      <c r="A423" s="86" t="str">
        <f t="shared" si="4"/>
        <v>LX인터내셔널</v>
      </c>
      <c r="B423" s="164" t="s">
        <v>10525</v>
      </c>
      <c r="C423" s="70" t="str">
        <f>VLOOKUP($B423,운송비!$A$1:$T$478,3,0)</f>
        <v>LX인터내셔널</v>
      </c>
      <c r="D423" s="70" t="str">
        <f>VLOOKUP($B423,운송비!$A$1:$T$478,5,0)</f>
        <v>도서</v>
      </c>
      <c r="E423" s="70" t="str">
        <f>VLOOKUP($B423,운송비!$A$1:$T$478,7,0)</f>
        <v>인도네시아</v>
      </c>
      <c r="F423" s="70" t="str">
        <f>VLOOKUP($B423,운송비!$A$1:$T$478,8,0)</f>
        <v>김신완</v>
      </c>
      <c r="G423" s="112">
        <f>VLOOKUP($B423,구매현황!$A$4:$B$10000,2,0)</f>
        <v>30150</v>
      </c>
      <c r="H423" s="63">
        <f>VLOOKUP($B423,운송비현황!$A$4:$E$8669,2,0)</f>
        <v>2000</v>
      </c>
      <c r="I423" s="63">
        <f>VLOOKUP($B423,운송비현황!$A$4:$E$8669,3,0)</f>
        <v>1</v>
      </c>
      <c r="J423" s="63">
        <f>VLOOKUP($B423,운송비현황!$A$4:$E$8669,4,0)</f>
        <v>44960</v>
      </c>
      <c r="K423" s="63">
        <f>VLOOKUP($B423,운송비현황!$A$4:$E$8669,5,0)</f>
        <v>0</v>
      </c>
      <c r="L423" s="69">
        <v>0</v>
      </c>
      <c r="M423" s="103">
        <f t="shared" si="28"/>
        <v>7511</v>
      </c>
      <c r="N423" s="103">
        <f t="shared" si="29"/>
        <v>82621</v>
      </c>
      <c r="O423" s="107" t="str">
        <f t="shared" si="30"/>
        <v>10%</v>
      </c>
    </row>
    <row r="424" spans="1:15" s="84" customFormat="1">
      <c r="A424" s="86" t="str">
        <f t="shared" si="4"/>
        <v>LX인터내셔널</v>
      </c>
      <c r="B424" s="164" t="s">
        <v>10526</v>
      </c>
      <c r="C424" s="70" t="str">
        <f>VLOOKUP($B424,운송비!$A$1:$T$478,3,0)</f>
        <v>LX인터내셔널</v>
      </c>
      <c r="D424" s="70" t="str">
        <f>VLOOKUP($B424,운송비!$A$1:$T$478,5,0)</f>
        <v>도서</v>
      </c>
      <c r="E424" s="70" t="str">
        <f>VLOOKUP($B424,운송비!$A$1:$T$478,7,0)</f>
        <v>필리핀</v>
      </c>
      <c r="F424" s="70" t="str">
        <f>VLOOKUP($B424,운송비!$A$1:$T$478,8,0)</f>
        <v>이준택</v>
      </c>
      <c r="G424" s="112">
        <f>VLOOKUP($B424,구매현황!$A$4:$B$10000,2,0)</f>
        <v>114570</v>
      </c>
      <c r="H424" s="63">
        <f>VLOOKUP($B424,운송비현황!$A$4:$E$8669,2,0)</f>
        <v>4000</v>
      </c>
      <c r="I424" s="63">
        <f>VLOOKUP($B424,운송비현황!$A$4:$E$8669,3,0)</f>
        <v>1</v>
      </c>
      <c r="J424" s="63">
        <f>VLOOKUP($B424,운송비현황!$A$4:$E$8669,4,0)</f>
        <v>25600</v>
      </c>
      <c r="K424" s="63">
        <f>VLOOKUP($B424,운송비현황!$A$4:$E$8669,5,0)</f>
        <v>0</v>
      </c>
      <c r="L424" s="69">
        <v>0</v>
      </c>
      <c r="M424" s="103">
        <f t="shared" si="28"/>
        <v>14017</v>
      </c>
      <c r="N424" s="103">
        <f t="shared" si="29"/>
        <v>154187</v>
      </c>
      <c r="O424" s="107" t="str">
        <f t="shared" si="30"/>
        <v>10%</v>
      </c>
    </row>
    <row r="425" spans="1:15" s="84" customFormat="1">
      <c r="A425" s="86" t="str">
        <f t="shared" si="4"/>
        <v>현대중공업</v>
      </c>
      <c r="B425" s="164" t="s">
        <v>10527</v>
      </c>
      <c r="C425" s="70" t="str">
        <f>VLOOKUP($B425,운송비!$A$1:$T$478,3,0)</f>
        <v>현대중공업</v>
      </c>
      <c r="D425" s="70" t="str">
        <f>VLOOKUP($B425,운송비!$A$1:$T$478,5,0)</f>
        <v>도서</v>
      </c>
      <c r="E425" s="70" t="str">
        <f>VLOOKUP($B425,운송비!$A$1:$T$478,7,0)</f>
        <v>노르웨이</v>
      </c>
      <c r="F425" s="70" t="str">
        <f>VLOOKUP($B425,운송비!$A$1:$T$478,8,0)</f>
        <v>이봉규</v>
      </c>
      <c r="G425" s="112">
        <f>VLOOKUP($B425,구매현황!$A$4:$B$10000,2,0)</f>
        <v>35100</v>
      </c>
      <c r="H425" s="63">
        <f>VLOOKUP($B425,운송비현황!$A$4:$E$8669,2,0)</f>
        <v>2430</v>
      </c>
      <c r="I425" s="63">
        <f>VLOOKUP($B425,운송비현황!$A$4:$E$8669,3,0)</f>
        <v>1</v>
      </c>
      <c r="J425" s="63">
        <f>VLOOKUP($B425,운송비현황!$A$4:$E$8669,4,0)</f>
        <v>61500</v>
      </c>
      <c r="K425" s="63">
        <f>VLOOKUP($B425,운송비현황!$A$4:$E$8669,5,0)</f>
        <v>0</v>
      </c>
      <c r="L425" s="69">
        <v>0</v>
      </c>
      <c r="M425" s="103">
        <f t="shared" si="28"/>
        <v>9660</v>
      </c>
      <c r="N425" s="103">
        <f t="shared" si="29"/>
        <v>106260</v>
      </c>
      <c r="O425" s="107" t="str">
        <f t="shared" si="30"/>
        <v>10%</v>
      </c>
    </row>
    <row r="426" spans="1:15" s="84" customFormat="1">
      <c r="A426" s="86" t="str">
        <f t="shared" si="4"/>
        <v>SKT</v>
      </c>
      <c r="B426" s="164" t="s">
        <v>10528</v>
      </c>
      <c r="C426" s="70" t="str">
        <f>VLOOKUP($B426,운송비!$A$1:$T$478,3,0)</f>
        <v>SKT</v>
      </c>
      <c r="D426" s="70" t="str">
        <f>VLOOKUP($B426,운송비!$A$1:$T$478,5,0)</f>
        <v>도서</v>
      </c>
      <c r="E426" s="70" t="str">
        <f>VLOOKUP($B426,운송비!$A$1:$T$478,7,0)</f>
        <v>미얀마</v>
      </c>
      <c r="F426" s="70" t="str">
        <f>VLOOKUP($B426,운송비!$A$1:$T$478,8,0)</f>
        <v>장형일</v>
      </c>
      <c r="G426" s="112">
        <f>VLOOKUP($B426,구매현황!$A$4:$B$10000,2,0)</f>
        <v>24390</v>
      </c>
      <c r="H426" s="63">
        <f>VLOOKUP($B426,운송비현황!$A$4:$E$8669,2,0)</f>
        <v>1500</v>
      </c>
      <c r="I426" s="63">
        <f>VLOOKUP($B426,운송비현황!$A$4:$E$8669,3,0)</f>
        <v>1</v>
      </c>
      <c r="J426" s="63">
        <f>VLOOKUP($B426,운송비현황!$A$4:$E$8669,4,0)</f>
        <v>81845</v>
      </c>
      <c r="K426" s="63">
        <f>VLOOKUP($B426,운송비현황!$A$4:$E$8669,5,0)</f>
        <v>0</v>
      </c>
      <c r="L426" s="69">
        <v>0</v>
      </c>
      <c r="M426" s="103">
        <f t="shared" si="28"/>
        <v>10624</v>
      </c>
      <c r="N426" s="103">
        <f t="shared" si="29"/>
        <v>116859</v>
      </c>
      <c r="O426" s="107" t="str">
        <f t="shared" si="30"/>
        <v>10%</v>
      </c>
    </row>
    <row r="427" spans="1:15" s="84" customFormat="1">
      <c r="A427" s="86" t="str">
        <f t="shared" si="4"/>
        <v>LX인터내셔널</v>
      </c>
      <c r="B427" s="164" t="s">
        <v>10529</v>
      </c>
      <c r="C427" s="70" t="str">
        <f>VLOOKUP($B427,운송비!$A$1:$T$478,3,0)</f>
        <v>LX인터내셔널</v>
      </c>
      <c r="D427" s="70" t="str">
        <f>VLOOKUP($B427,운송비!$A$1:$T$478,5,0)</f>
        <v>도서</v>
      </c>
      <c r="E427" s="70" t="str">
        <f>VLOOKUP($B427,운송비!$A$1:$T$478,7,0)</f>
        <v>인도네시아</v>
      </c>
      <c r="F427" s="70" t="str">
        <f>VLOOKUP($B427,운송비!$A$1:$T$478,8,0)</f>
        <v>이길만</v>
      </c>
      <c r="G427" s="112">
        <f>VLOOKUP($B427,구매현황!$A$4:$B$10000,2,0)</f>
        <v>48600</v>
      </c>
      <c r="H427" s="63">
        <f>VLOOKUP($B427,운송비현황!$A$4:$E$8669,2,0)</f>
        <v>2000</v>
      </c>
      <c r="I427" s="63">
        <f>VLOOKUP($B427,운송비현황!$A$4:$E$8669,3,0)</f>
        <v>1</v>
      </c>
      <c r="J427" s="63">
        <f>VLOOKUP($B427,운송비현황!$A$4:$E$8669,4,0)</f>
        <v>44960</v>
      </c>
      <c r="K427" s="63">
        <f>VLOOKUP($B427,운송비현황!$A$4:$E$8669,5,0)</f>
        <v>0</v>
      </c>
      <c r="L427" s="69">
        <v>0</v>
      </c>
      <c r="M427" s="103">
        <f t="shared" si="28"/>
        <v>9356</v>
      </c>
      <c r="N427" s="103">
        <f t="shared" si="29"/>
        <v>102916</v>
      </c>
      <c r="O427" s="107" t="str">
        <f t="shared" si="30"/>
        <v>10%</v>
      </c>
    </row>
    <row r="428" spans="1:15" s="84" customFormat="1">
      <c r="A428" s="86" t="str">
        <f t="shared" si="4"/>
        <v>LX인터내셔널</v>
      </c>
      <c r="B428" s="164" t="s">
        <v>10530</v>
      </c>
      <c r="C428" s="70" t="str">
        <f>VLOOKUP($B428,운송비!$A$1:$T$478,3,0)</f>
        <v>LX인터내셔널</v>
      </c>
      <c r="D428" s="70" t="str">
        <f>VLOOKUP($B428,운송비!$A$1:$T$478,5,0)</f>
        <v>도서</v>
      </c>
      <c r="E428" s="70" t="str">
        <f>VLOOKUP($B428,운송비!$A$1:$T$478,7,0)</f>
        <v>인도네시아</v>
      </c>
      <c r="F428" s="70" t="str">
        <f>VLOOKUP($B428,운송비!$A$1:$T$478,8,0)</f>
        <v>박상표</v>
      </c>
      <c r="G428" s="112">
        <f>VLOOKUP($B428,구매현황!$A$4:$B$10000,2,0)</f>
        <v>225432</v>
      </c>
      <c r="H428" s="63">
        <f>VLOOKUP($B428,운송비현황!$A$4:$E$8669,2,0)</f>
        <v>10000</v>
      </c>
      <c r="I428" s="63">
        <f>VLOOKUP($B428,운송비현황!$A$4:$E$8669,3,0)</f>
        <v>1</v>
      </c>
      <c r="J428" s="63">
        <f>VLOOKUP($B428,운송비현황!$A$4:$E$8669,4,0)</f>
        <v>224800</v>
      </c>
      <c r="K428" s="63">
        <f>VLOOKUP($B428,운송비현황!$A$4:$E$8669,5,0)</f>
        <v>0</v>
      </c>
      <c r="L428" s="69">
        <v>0</v>
      </c>
      <c r="M428" s="103">
        <f t="shared" si="28"/>
        <v>45023</v>
      </c>
      <c r="N428" s="103">
        <f t="shared" si="29"/>
        <v>495255</v>
      </c>
      <c r="O428" s="107" t="str">
        <f t="shared" si="30"/>
        <v>10%</v>
      </c>
    </row>
    <row r="429" spans="1:15" s="84" customFormat="1">
      <c r="A429" s="86" t="str">
        <f t="shared" si="4"/>
        <v>LX인터내셔널</v>
      </c>
      <c r="B429" s="164" t="s">
        <v>10531</v>
      </c>
      <c r="C429" s="70" t="str">
        <f>VLOOKUP($B429,운송비!$A$1:$T$478,3,0)</f>
        <v>LX인터내셔널</v>
      </c>
      <c r="D429" s="70" t="str">
        <f>VLOOKUP($B429,운송비!$A$1:$T$478,5,0)</f>
        <v>도서</v>
      </c>
      <c r="E429" s="70" t="str">
        <f>VLOOKUP($B429,운송비!$A$1:$T$478,7,0)</f>
        <v>인도네시아</v>
      </c>
      <c r="F429" s="70" t="str">
        <f>VLOOKUP($B429,운송비!$A$1:$T$478,8,0)</f>
        <v>최희진</v>
      </c>
      <c r="G429" s="112">
        <f>VLOOKUP($B429,구매현황!$A$4:$B$10000,2,0)</f>
        <v>81000</v>
      </c>
      <c r="H429" s="63">
        <f>VLOOKUP($B429,운송비현황!$A$4:$E$8669,2,0)</f>
        <v>3000</v>
      </c>
      <c r="I429" s="63">
        <f>VLOOKUP($B429,운송비현황!$A$4:$E$8669,3,0)</f>
        <v>1</v>
      </c>
      <c r="J429" s="63">
        <f>VLOOKUP($B429,운송비현황!$A$4:$E$8669,4,0)</f>
        <v>67440</v>
      </c>
      <c r="K429" s="63">
        <f>VLOOKUP($B429,운송비현황!$A$4:$E$8669,5,0)</f>
        <v>0</v>
      </c>
      <c r="L429" s="69">
        <v>0</v>
      </c>
      <c r="M429" s="103">
        <f t="shared" si="28"/>
        <v>14844</v>
      </c>
      <c r="N429" s="103">
        <f t="shared" si="29"/>
        <v>163284</v>
      </c>
      <c r="O429" s="107" t="str">
        <f t="shared" si="30"/>
        <v>10%</v>
      </c>
    </row>
    <row r="430" spans="1:15" s="84" customFormat="1">
      <c r="A430" s="86" t="str">
        <f t="shared" ref="A430:A432" si="31">C430</f>
        <v>현대일렉트릭</v>
      </c>
      <c r="B430" s="164" t="s">
        <v>10532</v>
      </c>
      <c r="C430" s="70" t="str">
        <f>VLOOKUP($B430,운송비!$A$1:$T$478,3,0)</f>
        <v>현대일렉트릭</v>
      </c>
      <c r="D430" s="70" t="str">
        <f>VLOOKUP($B430,운송비!$A$1:$T$478,5,0)</f>
        <v>도서</v>
      </c>
      <c r="E430" s="70" t="str">
        <f>VLOOKUP($B430,운송비!$A$1:$T$478,7,0)</f>
        <v>사우디아라비아</v>
      </c>
      <c r="F430" s="70" t="str">
        <f>VLOOKUP($B430,운송비!$A$1:$T$478,8,0)</f>
        <v>이승진</v>
      </c>
      <c r="G430" s="112">
        <f>VLOOKUP($B430,구매현황!$A$4:$B$10000,2,0)</f>
        <v>39600</v>
      </c>
      <c r="H430" s="63">
        <f>VLOOKUP($B430,운송비현황!$A$4:$E$8669,2,0)</f>
        <v>4000</v>
      </c>
      <c r="I430" s="63">
        <f>VLOOKUP($B430,운송비현황!$A$4:$E$8669,3,0)</f>
        <v>1</v>
      </c>
      <c r="J430" s="63">
        <f>VLOOKUP($B430,운송비현황!$A$4:$E$8669,4,0)</f>
        <v>259978</v>
      </c>
      <c r="K430" s="63">
        <f>VLOOKUP($B430,운송비현황!$A$4:$E$8669,5,0)</f>
        <v>0</v>
      </c>
      <c r="L430" s="69">
        <v>0</v>
      </c>
      <c r="M430" s="103">
        <f t="shared" ref="M430:M432" si="32">ROUND((G430+J430+K430+L430)*O430,0)</f>
        <v>29958</v>
      </c>
      <c r="N430" s="103">
        <f t="shared" ref="N430:N432" si="33">G430+J430+K430+M430+L430</f>
        <v>329536</v>
      </c>
      <c r="O430" s="107" t="str">
        <f t="shared" ref="O430:O432" si="34">IF(OR(LEFT(C430,2)="삼성",C430="제일기획"),"5%","10%")</f>
        <v>10%</v>
      </c>
    </row>
    <row r="431" spans="1:15" s="84" customFormat="1">
      <c r="A431" s="86" t="str">
        <f t="shared" ref="A431" si="35">C431</f>
        <v>LX인터내셔널</v>
      </c>
      <c r="B431" s="164" t="s">
        <v>10645</v>
      </c>
      <c r="C431" s="70" t="str">
        <f>VLOOKUP($B431,운송비!$A$1:$T$478,3,0)</f>
        <v>LX인터내셔널</v>
      </c>
      <c r="D431" s="70" t="str">
        <f>VLOOKUP($B431,운송비!$A$1:$T$478,5,0)</f>
        <v>일반상품</v>
      </c>
      <c r="E431" s="70" t="str">
        <f>VLOOKUP($B431,운송비!$A$1:$T$478,7,0)</f>
        <v>중국</v>
      </c>
      <c r="F431" s="70" t="str">
        <f>VLOOKUP($B431,운송비!$A$1:$T$478,8,0)</f>
        <v>강덕혼</v>
      </c>
      <c r="G431" s="112">
        <f>VLOOKUP($B431,구매현황!$A$4:$B$10000,2,0)</f>
        <v>300000</v>
      </c>
      <c r="H431" s="63">
        <f>VLOOKUP($B431,운송비현황!$A$4:$E$8669,2,0)</f>
        <v>24000</v>
      </c>
      <c r="I431" s="63">
        <f>VLOOKUP($B431,운송비현황!$A$4:$E$8669,3,0)</f>
        <v>3</v>
      </c>
      <c r="J431" s="63">
        <f>VLOOKUP($B431,운송비현황!$A$4:$E$8669,4,0)</f>
        <v>359520</v>
      </c>
      <c r="K431" s="63">
        <f>VLOOKUP($B431,운송비현황!$A$4:$E$8669,5,0)</f>
        <v>0</v>
      </c>
      <c r="L431" s="69">
        <v>0</v>
      </c>
      <c r="M431" s="103">
        <f t="shared" ref="M431" si="36">ROUND((G431+J431+K431+L431)*O431,0)</f>
        <v>65952</v>
      </c>
      <c r="N431" s="103">
        <f t="shared" ref="N431" si="37">G431+J431+K431+M431+L431</f>
        <v>725472</v>
      </c>
      <c r="O431" s="107" t="str">
        <f t="shared" ref="O431" si="38">IF(OR(LEFT(C431,2)="삼성",C431="제일기획"),"5%","10%")</f>
        <v>10%</v>
      </c>
    </row>
    <row r="432" spans="1:15" s="84" customFormat="1">
      <c r="A432" s="86" t="str">
        <f t="shared" si="31"/>
        <v>LX인터내셔널</v>
      </c>
      <c r="B432" s="164" t="s">
        <v>10652</v>
      </c>
      <c r="C432" s="70" t="str">
        <f>VLOOKUP($B432,운송비!$A$1:$T$478,3,0)</f>
        <v>LX인터내셔널</v>
      </c>
      <c r="D432" s="70" t="str">
        <f>VLOOKUP($B432,운송비!$A$1:$T$478,5,0)</f>
        <v>일반상품</v>
      </c>
      <c r="E432" s="70" t="str">
        <f>VLOOKUP($B432,운송비!$A$1:$T$478,7,0)</f>
        <v>중국</v>
      </c>
      <c r="F432" s="70" t="str">
        <f>VLOOKUP($B432,운송비!$A$1:$T$478,8,0)</f>
        <v>김지훈</v>
      </c>
      <c r="G432" s="112">
        <f>VLOOKUP($B432,구매현황!$A$4:$B$10000,2,0)</f>
        <v>299846</v>
      </c>
      <c r="H432" s="63">
        <f>VLOOKUP($B432,운송비현황!$A$4:$E$8669,2,0)</f>
        <v>35000</v>
      </c>
      <c r="I432" s="63">
        <f>VLOOKUP($B432,운송비현황!$A$4:$E$8669,3,0)</f>
        <v>3</v>
      </c>
      <c r="J432" s="63">
        <f>VLOOKUP($B432,운송비현황!$A$4:$E$8669,4,0)</f>
        <v>524300</v>
      </c>
      <c r="K432" s="63">
        <f>VLOOKUP($B432,운송비현황!$A$4:$E$8669,5,0)</f>
        <v>0</v>
      </c>
      <c r="L432" s="69">
        <v>0</v>
      </c>
      <c r="M432" s="103">
        <f t="shared" si="32"/>
        <v>82415</v>
      </c>
      <c r="N432" s="103">
        <f t="shared" si="33"/>
        <v>906561</v>
      </c>
      <c r="O432" s="107" t="str">
        <f t="shared" si="34"/>
        <v>10%</v>
      </c>
    </row>
    <row r="433" spans="1:15" s="84" customFormat="1">
      <c r="A433" s="86" t="str">
        <f t="shared" si="4"/>
        <v>LX인터내셔널</v>
      </c>
      <c r="B433" s="164" t="s">
        <v>10656</v>
      </c>
      <c r="C433" s="70" t="str">
        <f>VLOOKUP($B433,운송비!$A$1:$T$478,3,0)</f>
        <v>LX인터내셔널</v>
      </c>
      <c r="D433" s="70" t="str">
        <f>VLOOKUP($B433,운송비!$A$1:$T$478,5,0)</f>
        <v>일반상품</v>
      </c>
      <c r="E433" s="70" t="str">
        <f>VLOOKUP($B433,운송비!$A$1:$T$478,7,0)</f>
        <v>중국</v>
      </c>
      <c r="F433" s="70" t="str">
        <f>VLOOKUP($B433,운송비!$A$1:$T$478,8,0)</f>
        <v>최성기</v>
      </c>
      <c r="G433" s="112">
        <f>VLOOKUP($B433,구매현황!$A$4:$B$10000,2,0)</f>
        <v>299700</v>
      </c>
      <c r="H433" s="63">
        <f>VLOOKUP($B433,운송비현황!$A$4:$E$8669,2,0)</f>
        <v>4000</v>
      </c>
      <c r="I433" s="63">
        <f>VLOOKUP($B433,운송비현황!$A$4:$E$8669,3,0)</f>
        <v>1</v>
      </c>
      <c r="J433" s="63">
        <f>VLOOKUP($B433,운송비현황!$A$4:$E$8669,4,0)</f>
        <v>59920</v>
      </c>
      <c r="K433" s="63">
        <f>VLOOKUP($B433,운송비현황!$A$4:$E$8669,5,0)</f>
        <v>0</v>
      </c>
      <c r="L433" s="69">
        <v>0</v>
      </c>
      <c r="M433" s="103">
        <f t="shared" si="28"/>
        <v>35962</v>
      </c>
      <c r="N433" s="103">
        <f t="shared" si="29"/>
        <v>395582</v>
      </c>
      <c r="O433" s="107" t="str">
        <f t="shared" si="30"/>
        <v>10%</v>
      </c>
    </row>
    <row r="434" spans="1:15">
      <c r="A434" s="4" t="s">
        <v>6088</v>
      </c>
      <c r="B434" s="213" t="s">
        <v>6459</v>
      </c>
      <c r="C434" s="213"/>
      <c r="D434" s="213"/>
      <c r="E434" s="213"/>
      <c r="F434" s="213"/>
      <c r="G434" s="102">
        <f t="shared" ref="G434:N434" si="39">SUBTOTAL(9,G27:G433)</f>
        <v>104507413</v>
      </c>
      <c r="H434" s="102">
        <f t="shared" si="39"/>
        <v>14610902</v>
      </c>
      <c r="I434" s="102">
        <f t="shared" si="39"/>
        <v>1578</v>
      </c>
      <c r="J434" s="102">
        <f t="shared" si="39"/>
        <v>326611227</v>
      </c>
      <c r="K434" s="102">
        <f t="shared" si="39"/>
        <v>1730000</v>
      </c>
      <c r="L434" s="102">
        <f t="shared" si="39"/>
        <v>0</v>
      </c>
      <c r="M434" s="102">
        <f t="shared" si="39"/>
        <v>43045960</v>
      </c>
      <c r="N434" s="102">
        <f t="shared" si="39"/>
        <v>475894600</v>
      </c>
    </row>
    <row r="435" spans="1:15">
      <c r="B435"/>
    </row>
  </sheetData>
  <autoFilter ref="A1:A435"/>
  <mergeCells count="51">
    <mergeCell ref="L18:N18"/>
    <mergeCell ref="J17:K17"/>
    <mergeCell ref="J12:K12"/>
    <mergeCell ref="J18:K18"/>
    <mergeCell ref="J19:K19"/>
    <mergeCell ref="L16:N16"/>
    <mergeCell ref="B434:F434"/>
    <mergeCell ref="L5:N5"/>
    <mergeCell ref="L12:N12"/>
    <mergeCell ref="J13:K13"/>
    <mergeCell ref="J23:K23"/>
    <mergeCell ref="L23:N23"/>
    <mergeCell ref="J21:K21"/>
    <mergeCell ref="L21:N21"/>
    <mergeCell ref="J22:K22"/>
    <mergeCell ref="L22:N22"/>
    <mergeCell ref="L19:N19"/>
    <mergeCell ref="L13:N13"/>
    <mergeCell ref="J20:K20"/>
    <mergeCell ref="L20:N20"/>
    <mergeCell ref="J16:K16"/>
    <mergeCell ref="L17:N17"/>
    <mergeCell ref="J9:K9"/>
    <mergeCell ref="L9:N9"/>
    <mergeCell ref="J11:K11"/>
    <mergeCell ref="D1:E2"/>
    <mergeCell ref="F1:H2"/>
    <mergeCell ref="I1:N2"/>
    <mergeCell ref="D3:H4"/>
    <mergeCell ref="I3:I25"/>
    <mergeCell ref="J3:K3"/>
    <mergeCell ref="J4:K4"/>
    <mergeCell ref="D25:H25"/>
    <mergeCell ref="L3:N3"/>
    <mergeCell ref="J25:K25"/>
    <mergeCell ref="J5:K5"/>
    <mergeCell ref="J24:K24"/>
    <mergeCell ref="L24:N24"/>
    <mergeCell ref="J6:K6"/>
    <mergeCell ref="L6:N6"/>
    <mergeCell ref="J7:K7"/>
    <mergeCell ref="L7:N7"/>
    <mergeCell ref="J8:K8"/>
    <mergeCell ref="L8:N8"/>
    <mergeCell ref="L11:N11"/>
    <mergeCell ref="J15:K15"/>
    <mergeCell ref="L15:N15"/>
    <mergeCell ref="J10:K10"/>
    <mergeCell ref="L10:N10"/>
    <mergeCell ref="J14:K14"/>
    <mergeCell ref="L14:N14"/>
  </mergeCells>
  <phoneticPr fontId="3" type="noConversion"/>
  <conditionalFormatting sqref="B391">
    <cfRule type="duplicateValues" dxfId="154" priority="75"/>
  </conditionalFormatting>
  <conditionalFormatting sqref="B391">
    <cfRule type="duplicateValues" dxfId="153" priority="76"/>
  </conditionalFormatting>
  <conditionalFormatting sqref="B28">
    <cfRule type="duplicateValues" dxfId="152" priority="77"/>
  </conditionalFormatting>
  <conditionalFormatting sqref="B391">
    <cfRule type="duplicateValues" dxfId="151" priority="597"/>
  </conditionalFormatting>
  <conditionalFormatting sqref="B392:B393">
    <cfRule type="duplicateValues" dxfId="150" priority="682"/>
  </conditionalFormatting>
  <conditionalFormatting sqref="B435:B1048576 B1:B4 B25:B27">
    <cfRule type="duplicateValues" dxfId="149" priority="683"/>
  </conditionalFormatting>
  <conditionalFormatting sqref="B25:B27 B1:B4">
    <cfRule type="duplicateValues" dxfId="148" priority="686"/>
  </conditionalFormatting>
  <conditionalFormatting sqref="B5">
    <cfRule type="duplicateValues" dxfId="147" priority="59"/>
  </conditionalFormatting>
  <conditionalFormatting sqref="B5">
    <cfRule type="duplicateValues" dxfId="146" priority="60"/>
  </conditionalFormatting>
  <conditionalFormatting sqref="B24">
    <cfRule type="duplicateValues" dxfId="145" priority="57"/>
  </conditionalFormatting>
  <conditionalFormatting sqref="B24">
    <cfRule type="duplicateValues" dxfId="144" priority="58"/>
  </conditionalFormatting>
  <conditionalFormatting sqref="B22">
    <cfRule type="duplicateValues" dxfId="143" priority="51"/>
  </conditionalFormatting>
  <conditionalFormatting sqref="B22">
    <cfRule type="duplicateValues" dxfId="142" priority="52"/>
  </conditionalFormatting>
  <conditionalFormatting sqref="B23">
    <cfRule type="duplicateValues" dxfId="141" priority="49"/>
  </conditionalFormatting>
  <conditionalFormatting sqref="B23">
    <cfRule type="duplicateValues" dxfId="140" priority="50"/>
  </conditionalFormatting>
  <conditionalFormatting sqref="B19">
    <cfRule type="duplicateValues" dxfId="139" priority="47"/>
  </conditionalFormatting>
  <conditionalFormatting sqref="B19">
    <cfRule type="duplicateValues" dxfId="138" priority="48"/>
  </conditionalFormatting>
  <conditionalFormatting sqref="B20">
    <cfRule type="duplicateValues" dxfId="137" priority="45"/>
  </conditionalFormatting>
  <conditionalFormatting sqref="B20">
    <cfRule type="duplicateValues" dxfId="136" priority="46"/>
  </conditionalFormatting>
  <conditionalFormatting sqref="B21">
    <cfRule type="duplicateValues" dxfId="135" priority="43"/>
  </conditionalFormatting>
  <conditionalFormatting sqref="B21">
    <cfRule type="duplicateValues" dxfId="134" priority="44"/>
  </conditionalFormatting>
  <conditionalFormatting sqref="B17">
    <cfRule type="duplicateValues" dxfId="133" priority="41"/>
  </conditionalFormatting>
  <conditionalFormatting sqref="B17">
    <cfRule type="duplicateValues" dxfId="132" priority="42"/>
  </conditionalFormatting>
  <conditionalFormatting sqref="B18">
    <cfRule type="duplicateValues" dxfId="131" priority="39"/>
  </conditionalFormatting>
  <conditionalFormatting sqref="B18">
    <cfRule type="duplicateValues" dxfId="130" priority="40"/>
  </conditionalFormatting>
  <conditionalFormatting sqref="B13">
    <cfRule type="duplicateValues" dxfId="129" priority="37"/>
  </conditionalFormatting>
  <conditionalFormatting sqref="B13">
    <cfRule type="duplicateValues" dxfId="128" priority="38"/>
  </conditionalFormatting>
  <conditionalFormatting sqref="B15">
    <cfRule type="duplicateValues" dxfId="127" priority="35"/>
  </conditionalFormatting>
  <conditionalFormatting sqref="B15">
    <cfRule type="duplicateValues" dxfId="126" priority="36"/>
  </conditionalFormatting>
  <conditionalFormatting sqref="B16">
    <cfRule type="duplicateValues" dxfId="125" priority="33"/>
  </conditionalFormatting>
  <conditionalFormatting sqref="B16">
    <cfRule type="duplicateValues" dxfId="124" priority="34"/>
  </conditionalFormatting>
  <conditionalFormatting sqref="B11">
    <cfRule type="duplicateValues" dxfId="123" priority="31"/>
  </conditionalFormatting>
  <conditionalFormatting sqref="B11">
    <cfRule type="duplicateValues" dxfId="122" priority="32"/>
  </conditionalFormatting>
  <conditionalFormatting sqref="B12">
    <cfRule type="duplicateValues" dxfId="121" priority="29"/>
  </conditionalFormatting>
  <conditionalFormatting sqref="B12">
    <cfRule type="duplicateValues" dxfId="120" priority="30"/>
  </conditionalFormatting>
  <conditionalFormatting sqref="B7">
    <cfRule type="duplicateValues" dxfId="119" priority="27"/>
  </conditionalFormatting>
  <conditionalFormatting sqref="B7">
    <cfRule type="duplicateValues" dxfId="118" priority="28"/>
  </conditionalFormatting>
  <conditionalFormatting sqref="B8">
    <cfRule type="duplicateValues" dxfId="117" priority="25"/>
  </conditionalFormatting>
  <conditionalFormatting sqref="B8">
    <cfRule type="duplicateValues" dxfId="116" priority="26"/>
  </conditionalFormatting>
  <conditionalFormatting sqref="B9">
    <cfRule type="duplicateValues" dxfId="115" priority="23"/>
  </conditionalFormatting>
  <conditionalFormatting sqref="B9">
    <cfRule type="duplicateValues" dxfId="114" priority="24"/>
  </conditionalFormatting>
  <conditionalFormatting sqref="B6">
    <cfRule type="duplicateValues" dxfId="113" priority="18"/>
  </conditionalFormatting>
  <conditionalFormatting sqref="B6">
    <cfRule type="duplicateValues" dxfId="112" priority="19"/>
  </conditionalFormatting>
  <conditionalFormatting sqref="B10">
    <cfRule type="duplicateValues" dxfId="111" priority="16"/>
  </conditionalFormatting>
  <conditionalFormatting sqref="B10">
    <cfRule type="duplicateValues" dxfId="110" priority="17"/>
  </conditionalFormatting>
  <conditionalFormatting sqref="B394:B399">
    <cfRule type="duplicateValues" dxfId="109" priority="847"/>
  </conditionalFormatting>
  <conditionalFormatting sqref="B29">
    <cfRule type="duplicateValues" dxfId="108" priority="7"/>
  </conditionalFormatting>
  <conditionalFormatting sqref="B29">
    <cfRule type="duplicateValues" dxfId="107" priority="8"/>
  </conditionalFormatting>
  <conditionalFormatting sqref="B29">
    <cfRule type="duplicateValues" dxfId="106" priority="9"/>
  </conditionalFormatting>
  <conditionalFormatting sqref="B30:B31">
    <cfRule type="duplicateValues" dxfId="105" priority="10"/>
  </conditionalFormatting>
  <conditionalFormatting sqref="B386:B390 B366:B369">
    <cfRule type="duplicateValues" dxfId="104" priority="11"/>
  </conditionalFormatting>
  <conditionalFormatting sqref="B32:B37">
    <cfRule type="duplicateValues" dxfId="103" priority="12"/>
  </conditionalFormatting>
  <conditionalFormatting sqref="B38:B296 B298:B365">
    <cfRule type="duplicateValues" dxfId="102" priority="13"/>
  </conditionalFormatting>
  <conditionalFormatting sqref="B376:B385">
    <cfRule type="duplicateValues" dxfId="101" priority="14"/>
  </conditionalFormatting>
  <conditionalFormatting sqref="B370:B375">
    <cfRule type="duplicateValues" dxfId="100" priority="15"/>
  </conditionalFormatting>
  <conditionalFormatting sqref="B297">
    <cfRule type="duplicateValues" dxfId="99" priority="6"/>
  </conditionalFormatting>
  <conditionalFormatting sqref="B14">
    <cfRule type="duplicateValues" dxfId="98" priority="4"/>
  </conditionalFormatting>
  <conditionalFormatting sqref="B14">
    <cfRule type="duplicateValues" dxfId="97" priority="5"/>
  </conditionalFormatting>
  <conditionalFormatting sqref="B400:B429 B433">
    <cfRule type="duplicateValues" dxfId="96" priority="1683"/>
  </conditionalFormatting>
  <conditionalFormatting sqref="B430">
    <cfRule type="duplicateValues" dxfId="95" priority="3"/>
  </conditionalFormatting>
  <conditionalFormatting sqref="B432">
    <cfRule type="duplicateValues" dxfId="94" priority="2"/>
  </conditionalFormatting>
  <conditionalFormatting sqref="B431">
    <cfRule type="duplicateValues" dxfId="93" priority="1"/>
  </conditionalFormatting>
  <pageMargins left="0.7" right="0.7" top="0.75" bottom="0.75" header="0.3" footer="0.3"/>
  <pageSetup paperSize="9" scale="48" fitToHeight="0" orientation="portrait" r:id="rId1"/>
  <colBreaks count="2" manualBreakCount="2">
    <brk id="3" max="1048575" man="1"/>
    <brk id="14" max="1048575" man="1"/>
  </col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3"/>
  </sheetPr>
  <dimension ref="A1:L10246"/>
  <sheetViews>
    <sheetView zoomScale="85" zoomScaleNormal="85" workbookViewId="0">
      <pane ySplit="1" topLeftCell="A2" activePane="bottomLeft" state="frozen"/>
      <selection activeCell="A476" sqref="A476"/>
      <selection pane="bottomLeft"/>
    </sheetView>
  </sheetViews>
  <sheetFormatPr defaultColWidth="9" defaultRowHeight="16.5"/>
  <cols>
    <col min="1" max="1" width="24.5" style="146" bestFit="1" customWidth="1"/>
    <col min="2" max="2" width="19.25" style="147" bestFit="1" customWidth="1"/>
    <col min="3" max="3" width="7.375" style="148" customWidth="1"/>
    <col min="4" max="4" width="12.875" style="148" bestFit="1" customWidth="1"/>
    <col min="5" max="5" width="21.625" style="148" bestFit="1" customWidth="1"/>
    <col min="6" max="6" width="17.25" style="148" bestFit="1" customWidth="1"/>
    <col min="7" max="7" width="10.25" style="148" bestFit="1" customWidth="1"/>
    <col min="8" max="8" width="9.25" style="148" bestFit="1" customWidth="1"/>
    <col min="9" max="9" width="46.25" style="148" customWidth="1"/>
    <col min="10" max="10" width="12.625" style="149" bestFit="1" customWidth="1"/>
    <col min="11" max="11" width="10.875" style="149" customWidth="1"/>
    <col min="12" max="12" width="13.125" style="149" customWidth="1"/>
    <col min="13" max="16384" width="9" style="146"/>
  </cols>
  <sheetData>
    <row r="1" spans="1:12" ht="15" customHeight="1">
      <c r="A1" s="144" t="s">
        <v>6102</v>
      </c>
      <c r="B1" s="144" t="s">
        <v>6103</v>
      </c>
      <c r="C1" s="144" t="s">
        <v>2927</v>
      </c>
      <c r="D1" s="144" t="s">
        <v>7941</v>
      </c>
      <c r="E1" s="144" t="s">
        <v>0</v>
      </c>
      <c r="F1" s="144" t="s">
        <v>3</v>
      </c>
      <c r="G1" s="144" t="s">
        <v>4</v>
      </c>
      <c r="H1" s="144" t="s">
        <v>1</v>
      </c>
      <c r="I1" s="144" t="s">
        <v>2928</v>
      </c>
      <c r="J1" s="145" t="s">
        <v>6104</v>
      </c>
      <c r="K1" s="145" t="s">
        <v>2929</v>
      </c>
      <c r="L1" s="145" t="s">
        <v>6105</v>
      </c>
    </row>
    <row r="2" spans="1:12">
      <c r="A2" s="218" t="str">
        <f>B2&amp;H2</f>
        <v>O221108058778일반상품</v>
      </c>
      <c r="B2" s="219" t="s">
        <v>8059</v>
      </c>
      <c r="C2" s="219" t="s">
        <v>8023</v>
      </c>
      <c r="D2" s="219" t="s">
        <v>8065</v>
      </c>
      <c r="E2" s="219" t="s">
        <v>7710</v>
      </c>
      <c r="F2" s="219" t="s">
        <v>7719</v>
      </c>
      <c r="G2" s="219" t="s">
        <v>7737</v>
      </c>
      <c r="H2" s="219" t="s">
        <v>5990</v>
      </c>
      <c r="I2" s="220" t="s">
        <v>7244</v>
      </c>
      <c r="J2" s="221">
        <v>2800</v>
      </c>
      <c r="K2" s="221">
        <v>1</v>
      </c>
      <c r="L2" s="221">
        <v>2800</v>
      </c>
    </row>
    <row r="3" spans="1:12">
      <c r="A3" s="218" t="str">
        <f t="shared" ref="A3:A66" si="0">B3&amp;H3</f>
        <v>O221108058778일반상품</v>
      </c>
      <c r="B3" s="219" t="s">
        <v>8059</v>
      </c>
      <c r="C3" s="219" t="s">
        <v>8023</v>
      </c>
      <c r="D3" s="219" t="s">
        <v>8065</v>
      </c>
      <c r="E3" s="219" t="s">
        <v>7710</v>
      </c>
      <c r="F3" s="219" t="s">
        <v>7719</v>
      </c>
      <c r="G3" s="219" t="s">
        <v>7737</v>
      </c>
      <c r="H3" s="219" t="s">
        <v>5990</v>
      </c>
      <c r="I3" s="220" t="s">
        <v>7981</v>
      </c>
      <c r="J3" s="221">
        <v>1400</v>
      </c>
      <c r="K3" s="221">
        <v>5</v>
      </c>
      <c r="L3" s="221">
        <v>7000</v>
      </c>
    </row>
    <row r="4" spans="1:12">
      <c r="A4" s="218" t="str">
        <f t="shared" si="0"/>
        <v>O221108058778일반상품</v>
      </c>
      <c r="B4" s="219" t="s">
        <v>8059</v>
      </c>
      <c r="C4" s="219" t="s">
        <v>8023</v>
      </c>
      <c r="D4" s="219" t="s">
        <v>8065</v>
      </c>
      <c r="E4" s="219" t="s">
        <v>7710</v>
      </c>
      <c r="F4" s="219" t="s">
        <v>7719</v>
      </c>
      <c r="G4" s="219" t="s">
        <v>7737</v>
      </c>
      <c r="H4" s="219" t="s">
        <v>5990</v>
      </c>
      <c r="I4" s="220" t="s">
        <v>7982</v>
      </c>
      <c r="J4" s="221">
        <v>1780</v>
      </c>
      <c r="K4" s="221">
        <v>2</v>
      </c>
      <c r="L4" s="221">
        <v>3560</v>
      </c>
    </row>
    <row r="5" spans="1:12">
      <c r="A5" s="218" t="str">
        <f t="shared" si="0"/>
        <v>O221108058778일반상품</v>
      </c>
      <c r="B5" s="219" t="s">
        <v>8059</v>
      </c>
      <c r="C5" s="219" t="s">
        <v>8023</v>
      </c>
      <c r="D5" s="219" t="s">
        <v>8065</v>
      </c>
      <c r="E5" s="219" t="s">
        <v>7710</v>
      </c>
      <c r="F5" s="219" t="s">
        <v>7719</v>
      </c>
      <c r="G5" s="219" t="s">
        <v>7737</v>
      </c>
      <c r="H5" s="219" t="s">
        <v>5990</v>
      </c>
      <c r="I5" s="220" t="s">
        <v>7278</v>
      </c>
      <c r="J5" s="221">
        <v>7500</v>
      </c>
      <c r="K5" s="221">
        <v>1</v>
      </c>
      <c r="L5" s="221">
        <v>7500</v>
      </c>
    </row>
    <row r="6" spans="1:12">
      <c r="A6" s="218" t="str">
        <f t="shared" si="0"/>
        <v>O221108058778일반상품</v>
      </c>
      <c r="B6" s="219" t="s">
        <v>8059</v>
      </c>
      <c r="C6" s="219" t="s">
        <v>8023</v>
      </c>
      <c r="D6" s="219" t="s">
        <v>8065</v>
      </c>
      <c r="E6" s="219" t="s">
        <v>7710</v>
      </c>
      <c r="F6" s="219" t="s">
        <v>7719</v>
      </c>
      <c r="G6" s="219" t="s">
        <v>7737</v>
      </c>
      <c r="H6" s="219" t="s">
        <v>5990</v>
      </c>
      <c r="I6" s="220" t="s">
        <v>7218</v>
      </c>
      <c r="J6" s="221">
        <v>1000</v>
      </c>
      <c r="K6" s="221">
        <v>2</v>
      </c>
      <c r="L6" s="221">
        <v>2000</v>
      </c>
    </row>
    <row r="7" spans="1:12">
      <c r="A7" s="218" t="str">
        <f t="shared" si="0"/>
        <v>O221108058778일반상품</v>
      </c>
      <c r="B7" s="219" t="s">
        <v>8059</v>
      </c>
      <c r="C7" s="219" t="s">
        <v>8023</v>
      </c>
      <c r="D7" s="219" t="s">
        <v>8065</v>
      </c>
      <c r="E7" s="219" t="s">
        <v>7710</v>
      </c>
      <c r="F7" s="219" t="s">
        <v>7719</v>
      </c>
      <c r="G7" s="219" t="s">
        <v>7737</v>
      </c>
      <c r="H7" s="219" t="s">
        <v>5990</v>
      </c>
      <c r="I7" s="220" t="s">
        <v>7983</v>
      </c>
      <c r="J7" s="221">
        <v>14550</v>
      </c>
      <c r="K7" s="221">
        <v>1</v>
      </c>
      <c r="L7" s="221">
        <v>14550</v>
      </c>
    </row>
    <row r="8" spans="1:12">
      <c r="A8" s="218" t="str">
        <f t="shared" si="0"/>
        <v>O221108058778일반상품</v>
      </c>
      <c r="B8" s="219" t="s">
        <v>8059</v>
      </c>
      <c r="C8" s="219" t="s">
        <v>8023</v>
      </c>
      <c r="D8" s="219" t="s">
        <v>8065</v>
      </c>
      <c r="E8" s="219" t="s">
        <v>7710</v>
      </c>
      <c r="F8" s="219" t="s">
        <v>7719</v>
      </c>
      <c r="G8" s="219" t="s">
        <v>7737</v>
      </c>
      <c r="H8" s="219" t="s">
        <v>5990</v>
      </c>
      <c r="I8" s="220" t="s">
        <v>7984</v>
      </c>
      <c r="J8" s="221">
        <v>14550</v>
      </c>
      <c r="K8" s="221">
        <v>1</v>
      </c>
      <c r="L8" s="221">
        <v>14550</v>
      </c>
    </row>
    <row r="9" spans="1:12">
      <c r="A9" s="218" t="str">
        <f t="shared" si="0"/>
        <v>O221108058778일반상품</v>
      </c>
      <c r="B9" s="219" t="s">
        <v>8059</v>
      </c>
      <c r="C9" s="219" t="s">
        <v>8023</v>
      </c>
      <c r="D9" s="219" t="s">
        <v>8065</v>
      </c>
      <c r="E9" s="219" t="s">
        <v>7710</v>
      </c>
      <c r="F9" s="219" t="s">
        <v>7719</v>
      </c>
      <c r="G9" s="219" t="s">
        <v>7737</v>
      </c>
      <c r="H9" s="219" t="s">
        <v>5990</v>
      </c>
      <c r="I9" s="220" t="s">
        <v>8027</v>
      </c>
      <c r="J9" s="221">
        <v>3600</v>
      </c>
      <c r="K9" s="221">
        <v>1</v>
      </c>
      <c r="L9" s="221">
        <v>3600</v>
      </c>
    </row>
    <row r="10" spans="1:12">
      <c r="A10" s="218" t="str">
        <f t="shared" si="0"/>
        <v>O221108058778일반상품</v>
      </c>
      <c r="B10" s="219" t="s">
        <v>8059</v>
      </c>
      <c r="C10" s="219" t="s">
        <v>8023</v>
      </c>
      <c r="D10" s="219" t="s">
        <v>8065</v>
      </c>
      <c r="E10" s="219" t="s">
        <v>7710</v>
      </c>
      <c r="F10" s="219" t="s">
        <v>7719</v>
      </c>
      <c r="G10" s="219" t="s">
        <v>7737</v>
      </c>
      <c r="H10" s="219" t="s">
        <v>5990</v>
      </c>
      <c r="I10" s="220" t="s">
        <v>7267</v>
      </c>
      <c r="J10" s="221">
        <v>1073</v>
      </c>
      <c r="K10" s="221">
        <v>5</v>
      </c>
      <c r="L10" s="221">
        <v>5365</v>
      </c>
    </row>
    <row r="11" spans="1:12">
      <c r="A11" s="218" t="str">
        <f t="shared" si="0"/>
        <v>O221108058778일반상품</v>
      </c>
      <c r="B11" s="219" t="s">
        <v>8059</v>
      </c>
      <c r="C11" s="219" t="s">
        <v>8023</v>
      </c>
      <c r="D11" s="219" t="s">
        <v>8065</v>
      </c>
      <c r="E11" s="219" t="s">
        <v>7710</v>
      </c>
      <c r="F11" s="219" t="s">
        <v>7719</v>
      </c>
      <c r="G11" s="219" t="s">
        <v>7737</v>
      </c>
      <c r="H11" s="219" t="s">
        <v>5990</v>
      </c>
      <c r="I11" s="220" t="s">
        <v>7977</v>
      </c>
      <c r="J11" s="221">
        <v>1460</v>
      </c>
      <c r="K11" s="221">
        <v>2</v>
      </c>
      <c r="L11" s="221">
        <v>2920</v>
      </c>
    </row>
    <row r="12" spans="1:12">
      <c r="A12" s="218" t="str">
        <f t="shared" si="0"/>
        <v>O221108058778일반상품</v>
      </c>
      <c r="B12" s="219" t="s">
        <v>8059</v>
      </c>
      <c r="C12" s="219" t="s">
        <v>8023</v>
      </c>
      <c r="D12" s="219" t="s">
        <v>8065</v>
      </c>
      <c r="E12" s="219" t="s">
        <v>7710</v>
      </c>
      <c r="F12" s="219" t="s">
        <v>7719</v>
      </c>
      <c r="G12" s="219" t="s">
        <v>7737</v>
      </c>
      <c r="H12" s="219" t="s">
        <v>5990</v>
      </c>
      <c r="I12" s="220" t="s">
        <v>8066</v>
      </c>
      <c r="J12" s="221">
        <v>1240</v>
      </c>
      <c r="K12" s="221">
        <v>2</v>
      </c>
      <c r="L12" s="221">
        <v>2480</v>
      </c>
    </row>
    <row r="13" spans="1:12">
      <c r="A13" s="218" t="str">
        <f t="shared" si="0"/>
        <v>O221108058778일반상품</v>
      </c>
      <c r="B13" s="219" t="s">
        <v>8059</v>
      </c>
      <c r="C13" s="219" t="s">
        <v>8023</v>
      </c>
      <c r="D13" s="219" t="s">
        <v>8065</v>
      </c>
      <c r="E13" s="219" t="s">
        <v>7710</v>
      </c>
      <c r="F13" s="219" t="s">
        <v>7719</v>
      </c>
      <c r="G13" s="219" t="s">
        <v>7737</v>
      </c>
      <c r="H13" s="219" t="s">
        <v>5990</v>
      </c>
      <c r="I13" s="220" t="s">
        <v>7203</v>
      </c>
      <c r="J13" s="221">
        <v>5000</v>
      </c>
      <c r="K13" s="221">
        <v>1</v>
      </c>
      <c r="L13" s="221">
        <v>5000</v>
      </c>
    </row>
    <row r="14" spans="1:12">
      <c r="A14" s="218" t="str">
        <f t="shared" si="0"/>
        <v>O221108058778일반상품</v>
      </c>
      <c r="B14" s="219" t="s">
        <v>8059</v>
      </c>
      <c r="C14" s="219" t="s">
        <v>8023</v>
      </c>
      <c r="D14" s="219" t="s">
        <v>8065</v>
      </c>
      <c r="E14" s="219" t="s">
        <v>7710</v>
      </c>
      <c r="F14" s="219" t="s">
        <v>7719</v>
      </c>
      <c r="G14" s="219" t="s">
        <v>7737</v>
      </c>
      <c r="H14" s="219" t="s">
        <v>5990</v>
      </c>
      <c r="I14" s="220" t="s">
        <v>7209</v>
      </c>
      <c r="J14" s="221">
        <v>1240</v>
      </c>
      <c r="K14" s="221">
        <v>2</v>
      </c>
      <c r="L14" s="221">
        <v>2480</v>
      </c>
    </row>
    <row r="15" spans="1:12">
      <c r="A15" s="218" t="str">
        <f t="shared" si="0"/>
        <v>O221108058778일반상품</v>
      </c>
      <c r="B15" s="219" t="s">
        <v>8059</v>
      </c>
      <c r="C15" s="219" t="s">
        <v>8023</v>
      </c>
      <c r="D15" s="219" t="s">
        <v>8065</v>
      </c>
      <c r="E15" s="219" t="s">
        <v>7710</v>
      </c>
      <c r="F15" s="219" t="s">
        <v>7719</v>
      </c>
      <c r="G15" s="219" t="s">
        <v>7737</v>
      </c>
      <c r="H15" s="219" t="s">
        <v>5990</v>
      </c>
      <c r="I15" s="220" t="s">
        <v>7210</v>
      </c>
      <c r="J15" s="221">
        <v>5910</v>
      </c>
      <c r="K15" s="221">
        <v>2</v>
      </c>
      <c r="L15" s="221">
        <v>11820</v>
      </c>
    </row>
    <row r="16" spans="1:12">
      <c r="A16" s="218" t="str">
        <f t="shared" si="0"/>
        <v>O221108058778일반상품</v>
      </c>
      <c r="B16" s="219" t="s">
        <v>8059</v>
      </c>
      <c r="C16" s="219" t="s">
        <v>8023</v>
      </c>
      <c r="D16" s="219" t="s">
        <v>8065</v>
      </c>
      <c r="E16" s="219" t="s">
        <v>7710</v>
      </c>
      <c r="F16" s="219" t="s">
        <v>7719</v>
      </c>
      <c r="G16" s="219" t="s">
        <v>7737</v>
      </c>
      <c r="H16" s="219" t="s">
        <v>5990</v>
      </c>
      <c r="I16" s="220" t="s">
        <v>7190</v>
      </c>
      <c r="J16" s="221">
        <v>5000</v>
      </c>
      <c r="K16" s="221">
        <v>2</v>
      </c>
      <c r="L16" s="221">
        <v>10000</v>
      </c>
    </row>
    <row r="17" spans="1:12">
      <c r="A17" s="218" t="str">
        <f t="shared" si="0"/>
        <v>O221108058778일반상품</v>
      </c>
      <c r="B17" s="219" t="s">
        <v>8059</v>
      </c>
      <c r="C17" s="219" t="s">
        <v>8023</v>
      </c>
      <c r="D17" s="219" t="s">
        <v>8065</v>
      </c>
      <c r="E17" s="219" t="s">
        <v>7710</v>
      </c>
      <c r="F17" s="219" t="s">
        <v>7719</v>
      </c>
      <c r="G17" s="219" t="s">
        <v>7737</v>
      </c>
      <c r="H17" s="219" t="s">
        <v>5990</v>
      </c>
      <c r="I17" s="220" t="s">
        <v>7249</v>
      </c>
      <c r="J17" s="221">
        <v>1330</v>
      </c>
      <c r="K17" s="221">
        <v>4</v>
      </c>
      <c r="L17" s="221">
        <v>5320</v>
      </c>
    </row>
    <row r="18" spans="1:12">
      <c r="A18" s="218" t="str">
        <f t="shared" si="0"/>
        <v>O221108058778일반상품</v>
      </c>
      <c r="B18" s="219" t="s">
        <v>8059</v>
      </c>
      <c r="C18" s="219" t="s">
        <v>8023</v>
      </c>
      <c r="D18" s="219" t="s">
        <v>8065</v>
      </c>
      <c r="E18" s="219" t="s">
        <v>7710</v>
      </c>
      <c r="F18" s="219" t="s">
        <v>7719</v>
      </c>
      <c r="G18" s="219" t="s">
        <v>7737</v>
      </c>
      <c r="H18" s="219" t="s">
        <v>5990</v>
      </c>
      <c r="I18" s="220" t="s">
        <v>7211</v>
      </c>
      <c r="J18" s="221">
        <v>9000</v>
      </c>
      <c r="K18" s="221">
        <v>2</v>
      </c>
      <c r="L18" s="221">
        <v>18000</v>
      </c>
    </row>
    <row r="19" spans="1:12">
      <c r="A19" s="218" t="str">
        <f t="shared" si="0"/>
        <v>O221108058778일반상품</v>
      </c>
      <c r="B19" s="219" t="s">
        <v>8059</v>
      </c>
      <c r="C19" s="219" t="s">
        <v>8023</v>
      </c>
      <c r="D19" s="219" t="s">
        <v>8065</v>
      </c>
      <c r="E19" s="219" t="s">
        <v>7710</v>
      </c>
      <c r="F19" s="219" t="s">
        <v>7719</v>
      </c>
      <c r="G19" s="219" t="s">
        <v>7737</v>
      </c>
      <c r="H19" s="219" t="s">
        <v>5990</v>
      </c>
      <c r="I19" s="220" t="s">
        <v>8067</v>
      </c>
      <c r="J19" s="221">
        <v>19390</v>
      </c>
      <c r="K19" s="221">
        <v>1</v>
      </c>
      <c r="L19" s="221">
        <v>19390</v>
      </c>
    </row>
    <row r="20" spans="1:12">
      <c r="A20" s="218" t="str">
        <f t="shared" si="0"/>
        <v>O221108058778일반상품</v>
      </c>
      <c r="B20" s="219" t="s">
        <v>8059</v>
      </c>
      <c r="C20" s="219" t="s">
        <v>8023</v>
      </c>
      <c r="D20" s="219" t="s">
        <v>8065</v>
      </c>
      <c r="E20" s="219" t="s">
        <v>7710</v>
      </c>
      <c r="F20" s="219" t="s">
        <v>7719</v>
      </c>
      <c r="G20" s="219" t="s">
        <v>7737</v>
      </c>
      <c r="H20" s="219" t="s">
        <v>5990</v>
      </c>
      <c r="I20" s="220" t="s">
        <v>7271</v>
      </c>
      <c r="J20" s="221">
        <v>3900</v>
      </c>
      <c r="K20" s="221">
        <v>1</v>
      </c>
      <c r="L20" s="221">
        <v>3900</v>
      </c>
    </row>
    <row r="21" spans="1:12">
      <c r="A21" s="218" t="str">
        <f t="shared" si="0"/>
        <v>O221108058778일반상품</v>
      </c>
      <c r="B21" s="219" t="s">
        <v>8059</v>
      </c>
      <c r="C21" s="219" t="s">
        <v>8023</v>
      </c>
      <c r="D21" s="219" t="s">
        <v>8065</v>
      </c>
      <c r="E21" s="219" t="s">
        <v>7710</v>
      </c>
      <c r="F21" s="219" t="s">
        <v>7719</v>
      </c>
      <c r="G21" s="219" t="s">
        <v>7737</v>
      </c>
      <c r="H21" s="219" t="s">
        <v>5990</v>
      </c>
      <c r="I21" s="220" t="s">
        <v>8037</v>
      </c>
      <c r="J21" s="221">
        <v>15100</v>
      </c>
      <c r="K21" s="221">
        <v>1</v>
      </c>
      <c r="L21" s="221">
        <v>15100</v>
      </c>
    </row>
    <row r="22" spans="1:12">
      <c r="A22" s="218" t="str">
        <f t="shared" si="0"/>
        <v>O221108058778일반상품</v>
      </c>
      <c r="B22" s="219" t="s">
        <v>8059</v>
      </c>
      <c r="C22" s="219" t="s">
        <v>8023</v>
      </c>
      <c r="D22" s="219" t="s">
        <v>8065</v>
      </c>
      <c r="E22" s="219" t="s">
        <v>7710</v>
      </c>
      <c r="F22" s="219" t="s">
        <v>7719</v>
      </c>
      <c r="G22" s="219" t="s">
        <v>7737</v>
      </c>
      <c r="H22" s="219" t="s">
        <v>5990</v>
      </c>
      <c r="I22" s="220" t="s">
        <v>7974</v>
      </c>
      <c r="J22" s="221">
        <v>4600</v>
      </c>
      <c r="K22" s="221">
        <v>4</v>
      </c>
      <c r="L22" s="221">
        <v>18400</v>
      </c>
    </row>
    <row r="23" spans="1:12">
      <c r="A23" s="218" t="str">
        <f t="shared" si="0"/>
        <v>O221108058778일반상품</v>
      </c>
      <c r="B23" s="219" t="s">
        <v>8059</v>
      </c>
      <c r="C23" s="219" t="s">
        <v>8023</v>
      </c>
      <c r="D23" s="219" t="s">
        <v>8065</v>
      </c>
      <c r="E23" s="219" t="s">
        <v>7710</v>
      </c>
      <c r="F23" s="219" t="s">
        <v>7719</v>
      </c>
      <c r="G23" s="219" t="s">
        <v>7737</v>
      </c>
      <c r="H23" s="219" t="s">
        <v>5990</v>
      </c>
      <c r="I23" s="220" t="s">
        <v>8031</v>
      </c>
      <c r="J23" s="221">
        <v>5700</v>
      </c>
      <c r="K23" s="221">
        <v>1</v>
      </c>
      <c r="L23" s="221">
        <v>5700</v>
      </c>
    </row>
    <row r="24" spans="1:12">
      <c r="A24" s="218" t="str">
        <f t="shared" si="0"/>
        <v>O221108058778일반상품</v>
      </c>
      <c r="B24" s="219" t="s">
        <v>8059</v>
      </c>
      <c r="C24" s="219" t="s">
        <v>8023</v>
      </c>
      <c r="D24" s="219" t="s">
        <v>8065</v>
      </c>
      <c r="E24" s="219" t="s">
        <v>7710</v>
      </c>
      <c r="F24" s="219" t="s">
        <v>7719</v>
      </c>
      <c r="G24" s="219" t="s">
        <v>7737</v>
      </c>
      <c r="H24" s="219" t="s">
        <v>5990</v>
      </c>
      <c r="I24" s="220" t="s">
        <v>7975</v>
      </c>
      <c r="J24" s="221">
        <v>2780</v>
      </c>
      <c r="K24" s="221">
        <v>1</v>
      </c>
      <c r="L24" s="221">
        <v>2780</v>
      </c>
    </row>
    <row r="25" spans="1:12">
      <c r="A25" s="218" t="str">
        <f t="shared" si="0"/>
        <v>O221108058778일반상품</v>
      </c>
      <c r="B25" s="219" t="s">
        <v>8059</v>
      </c>
      <c r="C25" s="219" t="s">
        <v>8023</v>
      </c>
      <c r="D25" s="219" t="s">
        <v>8065</v>
      </c>
      <c r="E25" s="219" t="s">
        <v>7710</v>
      </c>
      <c r="F25" s="219" t="s">
        <v>7719</v>
      </c>
      <c r="G25" s="219" t="s">
        <v>7737</v>
      </c>
      <c r="H25" s="219" t="s">
        <v>5990</v>
      </c>
      <c r="I25" s="220" t="s">
        <v>7928</v>
      </c>
      <c r="J25" s="221">
        <v>2200</v>
      </c>
      <c r="K25" s="221">
        <v>1</v>
      </c>
      <c r="L25" s="221">
        <v>2200</v>
      </c>
    </row>
    <row r="26" spans="1:12">
      <c r="A26" s="218" t="str">
        <f t="shared" si="0"/>
        <v>O221108058778일반상품</v>
      </c>
      <c r="B26" s="219" t="s">
        <v>8059</v>
      </c>
      <c r="C26" s="219" t="s">
        <v>8023</v>
      </c>
      <c r="D26" s="219" t="s">
        <v>8065</v>
      </c>
      <c r="E26" s="219" t="s">
        <v>7710</v>
      </c>
      <c r="F26" s="219" t="s">
        <v>7719</v>
      </c>
      <c r="G26" s="219" t="s">
        <v>7737</v>
      </c>
      <c r="H26" s="219" t="s">
        <v>5990</v>
      </c>
      <c r="I26" s="220" t="s">
        <v>7225</v>
      </c>
      <c r="J26" s="221">
        <v>3910</v>
      </c>
      <c r="K26" s="221">
        <v>1</v>
      </c>
      <c r="L26" s="221">
        <v>3910</v>
      </c>
    </row>
    <row r="27" spans="1:12">
      <c r="A27" s="218" t="str">
        <f t="shared" si="0"/>
        <v>O221108058778일반상품</v>
      </c>
      <c r="B27" s="219" t="s">
        <v>8059</v>
      </c>
      <c r="C27" s="219" t="s">
        <v>8023</v>
      </c>
      <c r="D27" s="219" t="s">
        <v>8065</v>
      </c>
      <c r="E27" s="219" t="s">
        <v>7710</v>
      </c>
      <c r="F27" s="219" t="s">
        <v>7719</v>
      </c>
      <c r="G27" s="219" t="s">
        <v>7737</v>
      </c>
      <c r="H27" s="219" t="s">
        <v>5990</v>
      </c>
      <c r="I27" s="220" t="s">
        <v>7247</v>
      </c>
      <c r="J27" s="221">
        <v>11000</v>
      </c>
      <c r="K27" s="221">
        <v>1</v>
      </c>
      <c r="L27" s="221">
        <v>11000</v>
      </c>
    </row>
    <row r="28" spans="1:12">
      <c r="A28" s="218" t="str">
        <f t="shared" si="0"/>
        <v>O221108058778일반상품</v>
      </c>
      <c r="B28" s="219" t="s">
        <v>8059</v>
      </c>
      <c r="C28" s="219" t="s">
        <v>8023</v>
      </c>
      <c r="D28" s="219" t="s">
        <v>8065</v>
      </c>
      <c r="E28" s="219" t="s">
        <v>7710</v>
      </c>
      <c r="F28" s="219" t="s">
        <v>7719</v>
      </c>
      <c r="G28" s="219" t="s">
        <v>7737</v>
      </c>
      <c r="H28" s="219" t="s">
        <v>5990</v>
      </c>
      <c r="I28" s="220" t="s">
        <v>7269</v>
      </c>
      <c r="J28" s="221">
        <v>900</v>
      </c>
      <c r="K28" s="221">
        <v>1</v>
      </c>
      <c r="L28" s="221">
        <v>900</v>
      </c>
    </row>
    <row r="29" spans="1:12">
      <c r="A29" s="218" t="str">
        <f t="shared" si="0"/>
        <v>O221108058778일반상품</v>
      </c>
      <c r="B29" s="219" t="s">
        <v>8059</v>
      </c>
      <c r="C29" s="219" t="s">
        <v>8023</v>
      </c>
      <c r="D29" s="219" t="s">
        <v>8065</v>
      </c>
      <c r="E29" s="219" t="s">
        <v>7710</v>
      </c>
      <c r="F29" s="219" t="s">
        <v>7719</v>
      </c>
      <c r="G29" s="219" t="s">
        <v>7737</v>
      </c>
      <c r="H29" s="219" t="s">
        <v>5990</v>
      </c>
      <c r="I29" s="220" t="s">
        <v>7226</v>
      </c>
      <c r="J29" s="221">
        <v>5430</v>
      </c>
      <c r="K29" s="221">
        <v>1</v>
      </c>
      <c r="L29" s="221">
        <v>5430</v>
      </c>
    </row>
    <row r="30" spans="1:12">
      <c r="A30" s="218" t="str">
        <f t="shared" si="0"/>
        <v>O221108058778일반상품</v>
      </c>
      <c r="B30" s="219" t="s">
        <v>8059</v>
      </c>
      <c r="C30" s="219" t="s">
        <v>8023</v>
      </c>
      <c r="D30" s="219" t="s">
        <v>8065</v>
      </c>
      <c r="E30" s="219" t="s">
        <v>7710</v>
      </c>
      <c r="F30" s="219" t="s">
        <v>7719</v>
      </c>
      <c r="G30" s="219" t="s">
        <v>7737</v>
      </c>
      <c r="H30" s="219" t="s">
        <v>5990</v>
      </c>
      <c r="I30" s="220" t="s">
        <v>7197</v>
      </c>
      <c r="J30" s="221">
        <v>3800</v>
      </c>
      <c r="K30" s="221">
        <v>2</v>
      </c>
      <c r="L30" s="221">
        <v>7600</v>
      </c>
    </row>
    <row r="31" spans="1:12">
      <c r="A31" s="218" t="str">
        <f t="shared" si="0"/>
        <v>O221108058778일반상품</v>
      </c>
      <c r="B31" s="219" t="s">
        <v>8059</v>
      </c>
      <c r="C31" s="219" t="s">
        <v>8023</v>
      </c>
      <c r="D31" s="219" t="s">
        <v>8065</v>
      </c>
      <c r="E31" s="219" t="s">
        <v>7710</v>
      </c>
      <c r="F31" s="219" t="s">
        <v>7719</v>
      </c>
      <c r="G31" s="219" t="s">
        <v>7737</v>
      </c>
      <c r="H31" s="219" t="s">
        <v>5990</v>
      </c>
      <c r="I31" s="220" t="s">
        <v>7987</v>
      </c>
      <c r="J31" s="221">
        <v>8100</v>
      </c>
      <c r="K31" s="221">
        <v>1</v>
      </c>
      <c r="L31" s="221">
        <v>8100</v>
      </c>
    </row>
    <row r="32" spans="1:12">
      <c r="A32" s="218" t="str">
        <f t="shared" si="0"/>
        <v>O221108058778일반상품</v>
      </c>
      <c r="B32" s="219" t="s">
        <v>8059</v>
      </c>
      <c r="C32" s="219" t="s">
        <v>8023</v>
      </c>
      <c r="D32" s="219" t="s">
        <v>8065</v>
      </c>
      <c r="E32" s="219" t="s">
        <v>7710</v>
      </c>
      <c r="F32" s="219" t="s">
        <v>7719</v>
      </c>
      <c r="G32" s="219" t="s">
        <v>7737</v>
      </c>
      <c r="H32" s="219" t="s">
        <v>5990</v>
      </c>
      <c r="I32" s="220" t="s">
        <v>8039</v>
      </c>
      <c r="J32" s="221">
        <v>24000</v>
      </c>
      <c r="K32" s="221">
        <v>1</v>
      </c>
      <c r="L32" s="221">
        <v>24000</v>
      </c>
    </row>
    <row r="33" spans="1:12">
      <c r="A33" s="218" t="str">
        <f t="shared" si="0"/>
        <v>O221108058778일반상품</v>
      </c>
      <c r="B33" s="219" t="s">
        <v>8059</v>
      </c>
      <c r="C33" s="219" t="s">
        <v>8023</v>
      </c>
      <c r="D33" s="219" t="s">
        <v>8065</v>
      </c>
      <c r="E33" s="219" t="s">
        <v>7710</v>
      </c>
      <c r="F33" s="219" t="s">
        <v>7719</v>
      </c>
      <c r="G33" s="219" t="s">
        <v>7737</v>
      </c>
      <c r="H33" s="219" t="s">
        <v>5990</v>
      </c>
      <c r="I33" s="220" t="s">
        <v>7239</v>
      </c>
      <c r="J33" s="221">
        <v>6100</v>
      </c>
      <c r="K33" s="221">
        <v>1</v>
      </c>
      <c r="L33" s="221">
        <v>6100</v>
      </c>
    </row>
    <row r="34" spans="1:12">
      <c r="A34" s="218" t="str">
        <f t="shared" si="0"/>
        <v>O221108058778일반상품</v>
      </c>
      <c r="B34" s="219" t="s">
        <v>8059</v>
      </c>
      <c r="C34" s="219" t="s">
        <v>8023</v>
      </c>
      <c r="D34" s="219" t="s">
        <v>8065</v>
      </c>
      <c r="E34" s="219" t="s">
        <v>7710</v>
      </c>
      <c r="F34" s="219" t="s">
        <v>7719</v>
      </c>
      <c r="G34" s="219" t="s">
        <v>7737</v>
      </c>
      <c r="H34" s="219" t="s">
        <v>5990</v>
      </c>
      <c r="I34" s="220" t="s">
        <v>7301</v>
      </c>
      <c r="J34" s="221">
        <v>1500</v>
      </c>
      <c r="K34" s="221">
        <v>1</v>
      </c>
      <c r="L34" s="221">
        <v>1500</v>
      </c>
    </row>
    <row r="35" spans="1:12">
      <c r="A35" s="218" t="str">
        <f t="shared" si="0"/>
        <v>O221108058778일반상품</v>
      </c>
      <c r="B35" s="219" t="s">
        <v>8059</v>
      </c>
      <c r="C35" s="219" t="s">
        <v>8023</v>
      </c>
      <c r="D35" s="219" t="s">
        <v>8065</v>
      </c>
      <c r="E35" s="219" t="s">
        <v>7710</v>
      </c>
      <c r="F35" s="219" t="s">
        <v>7719</v>
      </c>
      <c r="G35" s="219" t="s">
        <v>7737</v>
      </c>
      <c r="H35" s="219" t="s">
        <v>5990</v>
      </c>
      <c r="I35" s="220" t="s">
        <v>7227</v>
      </c>
      <c r="J35" s="221">
        <v>840</v>
      </c>
      <c r="K35" s="221">
        <v>2</v>
      </c>
      <c r="L35" s="221">
        <v>1680</v>
      </c>
    </row>
    <row r="36" spans="1:12">
      <c r="A36" s="218" t="str">
        <f t="shared" si="0"/>
        <v>O221108058778일반상품</v>
      </c>
      <c r="B36" s="219" t="s">
        <v>8059</v>
      </c>
      <c r="C36" s="219" t="s">
        <v>8023</v>
      </c>
      <c r="D36" s="219" t="s">
        <v>8065</v>
      </c>
      <c r="E36" s="219" t="s">
        <v>7710</v>
      </c>
      <c r="F36" s="219" t="s">
        <v>7719</v>
      </c>
      <c r="G36" s="219" t="s">
        <v>7737</v>
      </c>
      <c r="H36" s="219" t="s">
        <v>5990</v>
      </c>
      <c r="I36" s="220" t="s">
        <v>7256</v>
      </c>
      <c r="J36" s="221">
        <v>840</v>
      </c>
      <c r="K36" s="221">
        <v>2</v>
      </c>
      <c r="L36" s="221">
        <v>1680</v>
      </c>
    </row>
    <row r="37" spans="1:12">
      <c r="A37" s="218" t="str">
        <f t="shared" si="0"/>
        <v>O221108058778일반상품</v>
      </c>
      <c r="B37" s="219" t="s">
        <v>8059</v>
      </c>
      <c r="C37" s="219" t="s">
        <v>8023</v>
      </c>
      <c r="D37" s="219" t="s">
        <v>8065</v>
      </c>
      <c r="E37" s="219" t="s">
        <v>7710</v>
      </c>
      <c r="F37" s="219" t="s">
        <v>7719</v>
      </c>
      <c r="G37" s="219" t="s">
        <v>7737</v>
      </c>
      <c r="H37" s="219" t="s">
        <v>5990</v>
      </c>
      <c r="I37" s="220" t="s">
        <v>7222</v>
      </c>
      <c r="J37" s="221">
        <v>10000</v>
      </c>
      <c r="K37" s="221">
        <v>3</v>
      </c>
      <c r="L37" s="221">
        <v>30000</v>
      </c>
    </row>
    <row r="38" spans="1:12">
      <c r="A38" s="218" t="str">
        <f t="shared" si="0"/>
        <v>O221108058778일반상품</v>
      </c>
      <c r="B38" s="219" t="s">
        <v>8059</v>
      </c>
      <c r="C38" s="219" t="s">
        <v>8023</v>
      </c>
      <c r="D38" s="219" t="s">
        <v>8065</v>
      </c>
      <c r="E38" s="219" t="s">
        <v>7710</v>
      </c>
      <c r="F38" s="219" t="s">
        <v>7719</v>
      </c>
      <c r="G38" s="219" t="s">
        <v>7737</v>
      </c>
      <c r="H38" s="219" t="s">
        <v>5990</v>
      </c>
      <c r="I38" s="220" t="s">
        <v>7929</v>
      </c>
      <c r="J38" s="221">
        <v>6000</v>
      </c>
      <c r="K38" s="221">
        <v>1</v>
      </c>
      <c r="L38" s="221">
        <v>6000</v>
      </c>
    </row>
    <row r="39" spans="1:12">
      <c r="A39" s="218" t="str">
        <f t="shared" si="0"/>
        <v>O221108058778일반상품</v>
      </c>
      <c r="B39" s="219" t="s">
        <v>8059</v>
      </c>
      <c r="C39" s="219" t="s">
        <v>8023</v>
      </c>
      <c r="D39" s="219" t="s">
        <v>8065</v>
      </c>
      <c r="E39" s="219" t="s">
        <v>7710</v>
      </c>
      <c r="F39" s="219" t="s">
        <v>7719</v>
      </c>
      <c r="G39" s="219" t="s">
        <v>7737</v>
      </c>
      <c r="H39" s="219" t="s">
        <v>5990</v>
      </c>
      <c r="I39" s="220" t="s">
        <v>7259</v>
      </c>
      <c r="J39" s="221">
        <v>5850</v>
      </c>
      <c r="K39" s="221">
        <v>1</v>
      </c>
      <c r="L39" s="221">
        <v>5850</v>
      </c>
    </row>
    <row r="40" spans="1:12">
      <c r="A40" s="218" t="str">
        <f t="shared" si="0"/>
        <v>O221108058778일반상품</v>
      </c>
      <c r="B40" s="219" t="s">
        <v>8059</v>
      </c>
      <c r="C40" s="219" t="s">
        <v>8023</v>
      </c>
      <c r="D40" s="219" t="s">
        <v>8065</v>
      </c>
      <c r="E40" s="219" t="s">
        <v>7710</v>
      </c>
      <c r="F40" s="219" t="s">
        <v>7719</v>
      </c>
      <c r="G40" s="219" t="s">
        <v>7737</v>
      </c>
      <c r="H40" s="219" t="s">
        <v>5990</v>
      </c>
      <c r="I40" s="220" t="s">
        <v>8028</v>
      </c>
      <c r="J40" s="221">
        <v>9500</v>
      </c>
      <c r="K40" s="221">
        <v>1</v>
      </c>
      <c r="L40" s="221">
        <v>9500</v>
      </c>
    </row>
    <row r="41" spans="1:12">
      <c r="A41" s="218" t="str">
        <f t="shared" si="0"/>
        <v>O221108058778일반상품</v>
      </c>
      <c r="B41" s="219" t="s">
        <v>8059</v>
      </c>
      <c r="C41" s="219" t="s">
        <v>8023</v>
      </c>
      <c r="D41" s="219" t="s">
        <v>8065</v>
      </c>
      <c r="E41" s="219" t="s">
        <v>7710</v>
      </c>
      <c r="F41" s="219" t="s">
        <v>7719</v>
      </c>
      <c r="G41" s="219" t="s">
        <v>7737</v>
      </c>
      <c r="H41" s="219" t="s">
        <v>5990</v>
      </c>
      <c r="I41" s="220" t="s">
        <v>8029</v>
      </c>
      <c r="J41" s="221">
        <v>900</v>
      </c>
      <c r="K41" s="221">
        <v>1</v>
      </c>
      <c r="L41" s="221">
        <v>900</v>
      </c>
    </row>
    <row r="42" spans="1:12">
      <c r="A42" s="218" t="str">
        <f t="shared" si="0"/>
        <v>O221108058778일반상품</v>
      </c>
      <c r="B42" s="219" t="s">
        <v>8059</v>
      </c>
      <c r="C42" s="219" t="s">
        <v>8023</v>
      </c>
      <c r="D42" s="219" t="s">
        <v>8065</v>
      </c>
      <c r="E42" s="219" t="s">
        <v>7710</v>
      </c>
      <c r="F42" s="219" t="s">
        <v>7719</v>
      </c>
      <c r="G42" s="219" t="s">
        <v>7737</v>
      </c>
      <c r="H42" s="219" t="s">
        <v>5990</v>
      </c>
      <c r="I42" s="220" t="s">
        <v>7219</v>
      </c>
      <c r="J42" s="221">
        <v>6650</v>
      </c>
      <c r="K42" s="221">
        <v>1</v>
      </c>
      <c r="L42" s="221">
        <v>6650</v>
      </c>
    </row>
    <row r="43" spans="1:12">
      <c r="A43" s="218" t="str">
        <f t="shared" si="0"/>
        <v>O221108058778일반상품</v>
      </c>
      <c r="B43" s="219" t="s">
        <v>8059</v>
      </c>
      <c r="C43" s="219" t="s">
        <v>8023</v>
      </c>
      <c r="D43" s="219" t="s">
        <v>8065</v>
      </c>
      <c r="E43" s="219" t="s">
        <v>7710</v>
      </c>
      <c r="F43" s="219" t="s">
        <v>7719</v>
      </c>
      <c r="G43" s="219" t="s">
        <v>7737</v>
      </c>
      <c r="H43" s="219" t="s">
        <v>5990</v>
      </c>
      <c r="I43" s="220" t="s">
        <v>7251</v>
      </c>
      <c r="J43" s="221">
        <v>1440</v>
      </c>
      <c r="K43" s="221">
        <v>2</v>
      </c>
      <c r="L43" s="221">
        <v>2880</v>
      </c>
    </row>
    <row r="44" spans="1:12">
      <c r="A44" s="218" t="str">
        <f t="shared" si="0"/>
        <v>O221108058778일반상품</v>
      </c>
      <c r="B44" s="219" t="s">
        <v>8059</v>
      </c>
      <c r="C44" s="219" t="s">
        <v>8023</v>
      </c>
      <c r="D44" s="219" t="s">
        <v>8065</v>
      </c>
      <c r="E44" s="219" t="s">
        <v>7710</v>
      </c>
      <c r="F44" s="219" t="s">
        <v>7719</v>
      </c>
      <c r="G44" s="219" t="s">
        <v>7737</v>
      </c>
      <c r="H44" s="219" t="s">
        <v>5990</v>
      </c>
      <c r="I44" s="220" t="s">
        <v>7979</v>
      </c>
      <c r="J44" s="221">
        <v>6660</v>
      </c>
      <c r="K44" s="221">
        <v>2</v>
      </c>
      <c r="L44" s="221">
        <v>13320</v>
      </c>
    </row>
    <row r="45" spans="1:12">
      <c r="A45" s="218" t="str">
        <f t="shared" si="0"/>
        <v>O221108058778일반상품</v>
      </c>
      <c r="B45" s="219" t="s">
        <v>8059</v>
      </c>
      <c r="C45" s="219" t="s">
        <v>8023</v>
      </c>
      <c r="D45" s="219" t="s">
        <v>8065</v>
      </c>
      <c r="E45" s="219" t="s">
        <v>7710</v>
      </c>
      <c r="F45" s="219" t="s">
        <v>7719</v>
      </c>
      <c r="G45" s="219" t="s">
        <v>7737</v>
      </c>
      <c r="H45" s="219" t="s">
        <v>5990</v>
      </c>
      <c r="I45" s="220" t="s">
        <v>7220</v>
      </c>
      <c r="J45" s="221">
        <v>670</v>
      </c>
      <c r="K45" s="221">
        <v>2</v>
      </c>
      <c r="L45" s="221">
        <v>1340</v>
      </c>
    </row>
    <row r="46" spans="1:12">
      <c r="A46" s="218" t="str">
        <f t="shared" si="0"/>
        <v>O221108058778일반상품</v>
      </c>
      <c r="B46" s="219" t="s">
        <v>8059</v>
      </c>
      <c r="C46" s="219" t="s">
        <v>8023</v>
      </c>
      <c r="D46" s="219" t="s">
        <v>8065</v>
      </c>
      <c r="E46" s="219" t="s">
        <v>7710</v>
      </c>
      <c r="F46" s="219" t="s">
        <v>7719</v>
      </c>
      <c r="G46" s="219" t="s">
        <v>7737</v>
      </c>
      <c r="H46" s="219" t="s">
        <v>5990</v>
      </c>
      <c r="I46" s="220" t="s">
        <v>7213</v>
      </c>
      <c r="J46" s="221">
        <v>1210</v>
      </c>
      <c r="K46" s="221">
        <v>2</v>
      </c>
      <c r="L46" s="221">
        <v>2420</v>
      </c>
    </row>
    <row r="47" spans="1:12">
      <c r="A47" s="218" t="str">
        <f t="shared" si="0"/>
        <v>O221108058778일반상품</v>
      </c>
      <c r="B47" s="219" t="s">
        <v>8059</v>
      </c>
      <c r="C47" s="219" t="s">
        <v>8023</v>
      </c>
      <c r="D47" s="219" t="s">
        <v>8065</v>
      </c>
      <c r="E47" s="219" t="s">
        <v>7710</v>
      </c>
      <c r="F47" s="219" t="s">
        <v>7719</v>
      </c>
      <c r="G47" s="219" t="s">
        <v>7737</v>
      </c>
      <c r="H47" s="219" t="s">
        <v>5990</v>
      </c>
      <c r="I47" s="220" t="s">
        <v>7263</v>
      </c>
      <c r="J47" s="221">
        <v>9900</v>
      </c>
      <c r="K47" s="221">
        <v>2</v>
      </c>
      <c r="L47" s="221">
        <v>19800</v>
      </c>
    </row>
    <row r="48" spans="1:12">
      <c r="A48" s="218" t="str">
        <f t="shared" si="0"/>
        <v>O221108058778일반상품</v>
      </c>
      <c r="B48" s="219" t="s">
        <v>8059</v>
      </c>
      <c r="C48" s="219" t="s">
        <v>8023</v>
      </c>
      <c r="D48" s="219" t="s">
        <v>8065</v>
      </c>
      <c r="E48" s="219" t="s">
        <v>7710</v>
      </c>
      <c r="F48" s="219" t="s">
        <v>7719</v>
      </c>
      <c r="G48" s="219" t="s">
        <v>7737</v>
      </c>
      <c r="H48" s="219" t="s">
        <v>5990</v>
      </c>
      <c r="I48" s="220" t="s">
        <v>8068</v>
      </c>
      <c r="J48" s="221">
        <v>11290</v>
      </c>
      <c r="K48" s="221">
        <v>1</v>
      </c>
      <c r="L48" s="221">
        <v>11290</v>
      </c>
    </row>
    <row r="49" spans="1:12">
      <c r="A49" s="218" t="str">
        <f t="shared" si="0"/>
        <v>O221108058778일반상품</v>
      </c>
      <c r="B49" s="219" t="s">
        <v>8059</v>
      </c>
      <c r="C49" s="219" t="s">
        <v>8023</v>
      </c>
      <c r="D49" s="219" t="s">
        <v>8065</v>
      </c>
      <c r="E49" s="219" t="s">
        <v>7710</v>
      </c>
      <c r="F49" s="219" t="s">
        <v>7719</v>
      </c>
      <c r="G49" s="219" t="s">
        <v>7737</v>
      </c>
      <c r="H49" s="219" t="s">
        <v>5990</v>
      </c>
      <c r="I49" s="220" t="s">
        <v>7235</v>
      </c>
      <c r="J49" s="221">
        <v>9240</v>
      </c>
      <c r="K49" s="221">
        <v>1</v>
      </c>
      <c r="L49" s="221">
        <v>9240</v>
      </c>
    </row>
    <row r="50" spans="1:12">
      <c r="A50" s="218" t="str">
        <f t="shared" si="0"/>
        <v>O221108058778일반상품</v>
      </c>
      <c r="B50" s="219" t="s">
        <v>8059</v>
      </c>
      <c r="C50" s="219" t="s">
        <v>8023</v>
      </c>
      <c r="D50" s="219" t="s">
        <v>8065</v>
      </c>
      <c r="E50" s="219" t="s">
        <v>7710</v>
      </c>
      <c r="F50" s="219" t="s">
        <v>7719</v>
      </c>
      <c r="G50" s="219" t="s">
        <v>7737</v>
      </c>
      <c r="H50" s="219" t="s">
        <v>5990</v>
      </c>
      <c r="I50" s="220" t="s">
        <v>8069</v>
      </c>
      <c r="J50" s="221">
        <v>2700</v>
      </c>
      <c r="K50" s="221">
        <v>2</v>
      </c>
      <c r="L50" s="221">
        <v>5400</v>
      </c>
    </row>
    <row r="51" spans="1:12">
      <c r="A51" s="218" t="str">
        <f t="shared" si="0"/>
        <v>O221108058778일반상품</v>
      </c>
      <c r="B51" s="219" t="s">
        <v>8059</v>
      </c>
      <c r="C51" s="219" t="s">
        <v>8023</v>
      </c>
      <c r="D51" s="219" t="s">
        <v>8065</v>
      </c>
      <c r="E51" s="219" t="s">
        <v>7710</v>
      </c>
      <c r="F51" s="219" t="s">
        <v>7719</v>
      </c>
      <c r="G51" s="219" t="s">
        <v>7737</v>
      </c>
      <c r="H51" s="219" t="s">
        <v>5990</v>
      </c>
      <c r="I51" s="220" t="s">
        <v>7265</v>
      </c>
      <c r="J51" s="221">
        <v>7400</v>
      </c>
      <c r="K51" s="221">
        <v>1</v>
      </c>
      <c r="L51" s="221">
        <v>7400</v>
      </c>
    </row>
    <row r="52" spans="1:12">
      <c r="A52" s="218" t="str">
        <f t="shared" si="0"/>
        <v>O221108058778일반상품</v>
      </c>
      <c r="B52" s="219" t="s">
        <v>8059</v>
      </c>
      <c r="C52" s="219" t="s">
        <v>8023</v>
      </c>
      <c r="D52" s="219" t="s">
        <v>8065</v>
      </c>
      <c r="E52" s="219" t="s">
        <v>7710</v>
      </c>
      <c r="F52" s="219" t="s">
        <v>7719</v>
      </c>
      <c r="G52" s="219" t="s">
        <v>7737</v>
      </c>
      <c r="H52" s="219" t="s">
        <v>5990</v>
      </c>
      <c r="I52" s="220" t="s">
        <v>7194</v>
      </c>
      <c r="J52" s="221">
        <v>3200</v>
      </c>
      <c r="K52" s="221">
        <v>1</v>
      </c>
      <c r="L52" s="221">
        <v>3200</v>
      </c>
    </row>
    <row r="53" spans="1:12">
      <c r="A53" s="218" t="str">
        <f t="shared" si="0"/>
        <v>O221108058778일반상품</v>
      </c>
      <c r="B53" s="219" t="s">
        <v>8059</v>
      </c>
      <c r="C53" s="219" t="s">
        <v>8023</v>
      </c>
      <c r="D53" s="219" t="s">
        <v>8065</v>
      </c>
      <c r="E53" s="219" t="s">
        <v>7710</v>
      </c>
      <c r="F53" s="219" t="s">
        <v>7719</v>
      </c>
      <c r="G53" s="219" t="s">
        <v>7737</v>
      </c>
      <c r="H53" s="219" t="s">
        <v>5990</v>
      </c>
      <c r="I53" s="220" t="s">
        <v>7978</v>
      </c>
      <c r="J53" s="221">
        <v>3270</v>
      </c>
      <c r="K53" s="221">
        <v>1</v>
      </c>
      <c r="L53" s="221">
        <v>3270</v>
      </c>
    </row>
    <row r="54" spans="1:12">
      <c r="A54" s="218" t="str">
        <f t="shared" si="0"/>
        <v>O221108058778일반상품</v>
      </c>
      <c r="B54" s="219" t="s">
        <v>8059</v>
      </c>
      <c r="C54" s="219" t="s">
        <v>8023</v>
      </c>
      <c r="D54" s="219" t="s">
        <v>8065</v>
      </c>
      <c r="E54" s="219" t="s">
        <v>7710</v>
      </c>
      <c r="F54" s="219" t="s">
        <v>7719</v>
      </c>
      <c r="G54" s="219" t="s">
        <v>7737</v>
      </c>
      <c r="H54" s="219" t="s">
        <v>5990</v>
      </c>
      <c r="I54" s="220" t="s">
        <v>8070</v>
      </c>
      <c r="J54" s="221">
        <v>5220</v>
      </c>
      <c r="K54" s="221">
        <v>4</v>
      </c>
      <c r="L54" s="221">
        <v>20880</v>
      </c>
    </row>
    <row r="55" spans="1:12">
      <c r="A55" s="218" t="str">
        <f t="shared" si="0"/>
        <v>O221108058778일반상품</v>
      </c>
      <c r="B55" s="219" t="s">
        <v>8059</v>
      </c>
      <c r="C55" s="219" t="s">
        <v>8023</v>
      </c>
      <c r="D55" s="219" t="s">
        <v>8065</v>
      </c>
      <c r="E55" s="219" t="s">
        <v>7710</v>
      </c>
      <c r="F55" s="219" t="s">
        <v>7719</v>
      </c>
      <c r="G55" s="219" t="s">
        <v>7737</v>
      </c>
      <c r="H55" s="219" t="s">
        <v>5990</v>
      </c>
      <c r="I55" s="220" t="s">
        <v>8071</v>
      </c>
      <c r="J55" s="221">
        <v>1630</v>
      </c>
      <c r="K55" s="221">
        <v>3</v>
      </c>
      <c r="L55" s="221">
        <v>4890</v>
      </c>
    </row>
    <row r="56" spans="1:12">
      <c r="A56" s="218" t="str">
        <f t="shared" si="0"/>
        <v>O221108058778일반상품</v>
      </c>
      <c r="B56" s="219" t="s">
        <v>8059</v>
      </c>
      <c r="C56" s="219" t="s">
        <v>8023</v>
      </c>
      <c r="D56" s="219" t="s">
        <v>8065</v>
      </c>
      <c r="E56" s="219" t="s">
        <v>7710</v>
      </c>
      <c r="F56" s="219" t="s">
        <v>7719</v>
      </c>
      <c r="G56" s="219" t="s">
        <v>7737</v>
      </c>
      <c r="H56" s="219" t="s">
        <v>5990</v>
      </c>
      <c r="I56" s="220" t="s">
        <v>7232</v>
      </c>
      <c r="J56" s="221">
        <v>3550</v>
      </c>
      <c r="K56" s="221">
        <v>1</v>
      </c>
      <c r="L56" s="221">
        <v>3550</v>
      </c>
    </row>
    <row r="57" spans="1:12">
      <c r="A57" s="218" t="str">
        <f t="shared" si="0"/>
        <v>O221108058778일반상품</v>
      </c>
      <c r="B57" s="219" t="s">
        <v>8059</v>
      </c>
      <c r="C57" s="219" t="s">
        <v>8023</v>
      </c>
      <c r="D57" s="219" t="s">
        <v>8065</v>
      </c>
      <c r="E57" s="219" t="s">
        <v>7710</v>
      </c>
      <c r="F57" s="219" t="s">
        <v>7719</v>
      </c>
      <c r="G57" s="219" t="s">
        <v>7737</v>
      </c>
      <c r="H57" s="219" t="s">
        <v>5990</v>
      </c>
      <c r="I57" s="220" t="s">
        <v>7294</v>
      </c>
      <c r="J57" s="221">
        <v>4500</v>
      </c>
      <c r="K57" s="221">
        <v>2</v>
      </c>
      <c r="L57" s="221">
        <v>9000</v>
      </c>
    </row>
    <row r="58" spans="1:12">
      <c r="A58" s="218" t="str">
        <f t="shared" si="0"/>
        <v>O221108058778일반상품</v>
      </c>
      <c r="B58" s="219" t="s">
        <v>8059</v>
      </c>
      <c r="C58" s="219" t="s">
        <v>8023</v>
      </c>
      <c r="D58" s="219" t="s">
        <v>8065</v>
      </c>
      <c r="E58" s="219" t="s">
        <v>7710</v>
      </c>
      <c r="F58" s="219" t="s">
        <v>7719</v>
      </c>
      <c r="G58" s="219" t="s">
        <v>7737</v>
      </c>
      <c r="H58" s="219" t="s">
        <v>5990</v>
      </c>
      <c r="I58" s="220" t="s">
        <v>7234</v>
      </c>
      <c r="J58" s="221">
        <v>6980</v>
      </c>
      <c r="K58" s="221">
        <v>1</v>
      </c>
      <c r="L58" s="221">
        <v>6980</v>
      </c>
    </row>
    <row r="59" spans="1:12">
      <c r="A59" s="218" t="str">
        <f t="shared" si="0"/>
        <v>O221108058778일반상품</v>
      </c>
      <c r="B59" s="219" t="s">
        <v>8059</v>
      </c>
      <c r="C59" s="219" t="s">
        <v>8023</v>
      </c>
      <c r="D59" s="219" t="s">
        <v>8065</v>
      </c>
      <c r="E59" s="219" t="s">
        <v>7710</v>
      </c>
      <c r="F59" s="219" t="s">
        <v>7719</v>
      </c>
      <c r="G59" s="219" t="s">
        <v>7737</v>
      </c>
      <c r="H59" s="219" t="s">
        <v>5990</v>
      </c>
      <c r="I59" s="220" t="s">
        <v>7280</v>
      </c>
      <c r="J59" s="221">
        <v>2100</v>
      </c>
      <c r="K59" s="221">
        <v>2</v>
      </c>
      <c r="L59" s="221">
        <v>4200</v>
      </c>
    </row>
    <row r="60" spans="1:12">
      <c r="A60" s="218" t="str">
        <f t="shared" si="0"/>
        <v>O221108058778일반상품</v>
      </c>
      <c r="B60" s="219" t="s">
        <v>8059</v>
      </c>
      <c r="C60" s="219" t="s">
        <v>8023</v>
      </c>
      <c r="D60" s="219" t="s">
        <v>8065</v>
      </c>
      <c r="E60" s="219" t="s">
        <v>7710</v>
      </c>
      <c r="F60" s="219" t="s">
        <v>7719</v>
      </c>
      <c r="G60" s="219" t="s">
        <v>7737</v>
      </c>
      <c r="H60" s="219" t="s">
        <v>5990</v>
      </c>
      <c r="I60" s="220" t="s">
        <v>7257</v>
      </c>
      <c r="J60" s="221">
        <v>17360</v>
      </c>
      <c r="K60" s="221">
        <v>1</v>
      </c>
      <c r="L60" s="221">
        <v>17360</v>
      </c>
    </row>
    <row r="61" spans="1:12">
      <c r="A61" s="218" t="str">
        <f t="shared" si="0"/>
        <v>O221108058778일반상품</v>
      </c>
      <c r="B61" s="219" t="s">
        <v>8059</v>
      </c>
      <c r="C61" s="219" t="s">
        <v>8023</v>
      </c>
      <c r="D61" s="219" t="s">
        <v>8065</v>
      </c>
      <c r="E61" s="219" t="s">
        <v>7710</v>
      </c>
      <c r="F61" s="219" t="s">
        <v>7719</v>
      </c>
      <c r="G61" s="219" t="s">
        <v>7737</v>
      </c>
      <c r="H61" s="219" t="s">
        <v>5990</v>
      </c>
      <c r="I61" s="220" t="s">
        <v>7215</v>
      </c>
      <c r="J61" s="221">
        <v>1070</v>
      </c>
      <c r="K61" s="221">
        <v>1</v>
      </c>
      <c r="L61" s="221">
        <v>1070</v>
      </c>
    </row>
    <row r="62" spans="1:12">
      <c r="A62" s="218" t="str">
        <f t="shared" si="0"/>
        <v>O221108058778일반상품</v>
      </c>
      <c r="B62" s="219" t="s">
        <v>8059</v>
      </c>
      <c r="C62" s="219" t="s">
        <v>8023</v>
      </c>
      <c r="D62" s="219" t="s">
        <v>8065</v>
      </c>
      <c r="E62" s="219" t="s">
        <v>7710</v>
      </c>
      <c r="F62" s="219" t="s">
        <v>7719</v>
      </c>
      <c r="G62" s="219" t="s">
        <v>7737</v>
      </c>
      <c r="H62" s="219" t="s">
        <v>5990</v>
      </c>
      <c r="I62" s="220" t="s">
        <v>7216</v>
      </c>
      <c r="J62" s="221">
        <v>3930</v>
      </c>
      <c r="K62" s="221">
        <v>1</v>
      </c>
      <c r="L62" s="221">
        <v>3930</v>
      </c>
    </row>
    <row r="63" spans="1:12">
      <c r="A63" s="218" t="str">
        <f t="shared" si="0"/>
        <v>O221108058778일반상품</v>
      </c>
      <c r="B63" s="219" t="s">
        <v>8059</v>
      </c>
      <c r="C63" s="219" t="s">
        <v>8023</v>
      </c>
      <c r="D63" s="219" t="s">
        <v>8065</v>
      </c>
      <c r="E63" s="219" t="s">
        <v>7710</v>
      </c>
      <c r="F63" s="219" t="s">
        <v>7719</v>
      </c>
      <c r="G63" s="219" t="s">
        <v>7737</v>
      </c>
      <c r="H63" s="219" t="s">
        <v>5990</v>
      </c>
      <c r="I63" s="220" t="s">
        <v>8025</v>
      </c>
      <c r="J63" s="221">
        <v>3800</v>
      </c>
      <c r="K63" s="221">
        <v>1</v>
      </c>
      <c r="L63" s="221">
        <v>3800</v>
      </c>
    </row>
    <row r="64" spans="1:12">
      <c r="A64" s="218" t="str">
        <f t="shared" si="0"/>
        <v>O221108058778일반상품</v>
      </c>
      <c r="B64" s="219" t="s">
        <v>8059</v>
      </c>
      <c r="C64" s="219" t="s">
        <v>8023</v>
      </c>
      <c r="D64" s="219" t="s">
        <v>8065</v>
      </c>
      <c r="E64" s="219" t="s">
        <v>7710</v>
      </c>
      <c r="F64" s="219" t="s">
        <v>7719</v>
      </c>
      <c r="G64" s="219" t="s">
        <v>7737</v>
      </c>
      <c r="H64" s="219" t="s">
        <v>5990</v>
      </c>
      <c r="I64" s="220" t="s">
        <v>7202</v>
      </c>
      <c r="J64" s="221">
        <v>5200</v>
      </c>
      <c r="K64" s="221">
        <v>1</v>
      </c>
      <c r="L64" s="221">
        <v>5200</v>
      </c>
    </row>
    <row r="65" spans="1:12">
      <c r="A65" s="218" t="str">
        <f t="shared" si="0"/>
        <v>O221107058747일반상품</v>
      </c>
      <c r="B65" s="219" t="s">
        <v>8060</v>
      </c>
      <c r="C65" s="219" t="s">
        <v>8023</v>
      </c>
      <c r="D65" s="219" t="s">
        <v>8065</v>
      </c>
      <c r="E65" s="219" t="s">
        <v>7710</v>
      </c>
      <c r="F65" s="219" t="s">
        <v>7719</v>
      </c>
      <c r="G65" s="219" t="s">
        <v>7773</v>
      </c>
      <c r="H65" s="219" t="s">
        <v>5990</v>
      </c>
      <c r="I65" s="220" t="s">
        <v>7300</v>
      </c>
      <c r="J65" s="221">
        <v>7727</v>
      </c>
      <c r="K65" s="221">
        <v>1</v>
      </c>
      <c r="L65" s="221">
        <v>7727</v>
      </c>
    </row>
    <row r="66" spans="1:12">
      <c r="A66" s="218" t="str">
        <f t="shared" si="0"/>
        <v>O221107058747일반상품</v>
      </c>
      <c r="B66" s="219" t="s">
        <v>8060</v>
      </c>
      <c r="C66" s="219" t="s">
        <v>8023</v>
      </c>
      <c r="D66" s="219" t="s">
        <v>8065</v>
      </c>
      <c r="E66" s="219" t="s">
        <v>7710</v>
      </c>
      <c r="F66" s="219" t="s">
        <v>7719</v>
      </c>
      <c r="G66" s="219" t="s">
        <v>7773</v>
      </c>
      <c r="H66" s="219" t="s">
        <v>5990</v>
      </c>
      <c r="I66" s="220" t="s">
        <v>7217</v>
      </c>
      <c r="J66" s="221">
        <v>1470</v>
      </c>
      <c r="K66" s="221">
        <v>1</v>
      </c>
      <c r="L66" s="221">
        <v>1470</v>
      </c>
    </row>
    <row r="67" spans="1:12">
      <c r="A67" s="218" t="str">
        <f t="shared" ref="A67:A130" si="1">B67&amp;H67</f>
        <v>O221107058747일반상품</v>
      </c>
      <c r="B67" s="219" t="s">
        <v>8060</v>
      </c>
      <c r="C67" s="219" t="s">
        <v>8023</v>
      </c>
      <c r="D67" s="219" t="s">
        <v>8065</v>
      </c>
      <c r="E67" s="219" t="s">
        <v>7710</v>
      </c>
      <c r="F67" s="219" t="s">
        <v>7719</v>
      </c>
      <c r="G67" s="219" t="s">
        <v>7773</v>
      </c>
      <c r="H67" s="219" t="s">
        <v>5990</v>
      </c>
      <c r="I67" s="220" t="s">
        <v>7270</v>
      </c>
      <c r="J67" s="221">
        <v>1270</v>
      </c>
      <c r="K67" s="221">
        <v>1</v>
      </c>
      <c r="L67" s="221">
        <v>1270</v>
      </c>
    </row>
    <row r="68" spans="1:12">
      <c r="A68" s="218" t="str">
        <f t="shared" si="1"/>
        <v>O221107058747일반상품</v>
      </c>
      <c r="B68" s="219" t="s">
        <v>8060</v>
      </c>
      <c r="C68" s="219" t="s">
        <v>8023</v>
      </c>
      <c r="D68" s="219" t="s">
        <v>8065</v>
      </c>
      <c r="E68" s="219" t="s">
        <v>7710</v>
      </c>
      <c r="F68" s="219" t="s">
        <v>7719</v>
      </c>
      <c r="G68" s="219" t="s">
        <v>7773</v>
      </c>
      <c r="H68" s="219" t="s">
        <v>5990</v>
      </c>
      <c r="I68" s="220" t="s">
        <v>7981</v>
      </c>
      <c r="J68" s="221">
        <v>1400</v>
      </c>
      <c r="K68" s="221">
        <v>1</v>
      </c>
      <c r="L68" s="221">
        <v>1400</v>
      </c>
    </row>
    <row r="69" spans="1:12">
      <c r="A69" s="218" t="str">
        <f t="shared" si="1"/>
        <v>O221107058747일반상품</v>
      </c>
      <c r="B69" s="219" t="s">
        <v>8060</v>
      </c>
      <c r="C69" s="219" t="s">
        <v>8023</v>
      </c>
      <c r="D69" s="219" t="s">
        <v>8065</v>
      </c>
      <c r="E69" s="219" t="s">
        <v>7710</v>
      </c>
      <c r="F69" s="219" t="s">
        <v>7719</v>
      </c>
      <c r="G69" s="219" t="s">
        <v>7773</v>
      </c>
      <c r="H69" s="219" t="s">
        <v>5990</v>
      </c>
      <c r="I69" s="220" t="s">
        <v>7986</v>
      </c>
      <c r="J69" s="221">
        <v>1100</v>
      </c>
      <c r="K69" s="221">
        <v>1</v>
      </c>
      <c r="L69" s="221">
        <v>1100</v>
      </c>
    </row>
    <row r="70" spans="1:12">
      <c r="A70" s="218" t="str">
        <f t="shared" si="1"/>
        <v>O221107058747일반상품</v>
      </c>
      <c r="B70" s="219" t="s">
        <v>8060</v>
      </c>
      <c r="C70" s="219" t="s">
        <v>8023</v>
      </c>
      <c r="D70" s="219" t="s">
        <v>8065</v>
      </c>
      <c r="E70" s="219" t="s">
        <v>7710</v>
      </c>
      <c r="F70" s="219" t="s">
        <v>7719</v>
      </c>
      <c r="G70" s="219" t="s">
        <v>7773</v>
      </c>
      <c r="H70" s="219" t="s">
        <v>5990</v>
      </c>
      <c r="I70" s="220" t="s">
        <v>7278</v>
      </c>
      <c r="J70" s="221">
        <v>7500</v>
      </c>
      <c r="K70" s="221">
        <v>1</v>
      </c>
      <c r="L70" s="221">
        <v>7500</v>
      </c>
    </row>
    <row r="71" spans="1:12">
      <c r="A71" s="218" t="str">
        <f t="shared" si="1"/>
        <v>O221107058747일반상품</v>
      </c>
      <c r="B71" s="219" t="s">
        <v>8060</v>
      </c>
      <c r="C71" s="219" t="s">
        <v>8023</v>
      </c>
      <c r="D71" s="219" t="s">
        <v>8065</v>
      </c>
      <c r="E71" s="219" t="s">
        <v>7710</v>
      </c>
      <c r="F71" s="219" t="s">
        <v>7719</v>
      </c>
      <c r="G71" s="219" t="s">
        <v>7773</v>
      </c>
      <c r="H71" s="219" t="s">
        <v>5990</v>
      </c>
      <c r="I71" s="220" t="s">
        <v>7980</v>
      </c>
      <c r="J71" s="221">
        <v>4200</v>
      </c>
      <c r="K71" s="221">
        <v>1</v>
      </c>
      <c r="L71" s="221">
        <v>4200</v>
      </c>
    </row>
    <row r="72" spans="1:12">
      <c r="A72" s="218" t="str">
        <f t="shared" si="1"/>
        <v>O221107058747일반상품</v>
      </c>
      <c r="B72" s="219" t="s">
        <v>8060</v>
      </c>
      <c r="C72" s="219" t="s">
        <v>8023</v>
      </c>
      <c r="D72" s="219" t="s">
        <v>8065</v>
      </c>
      <c r="E72" s="219" t="s">
        <v>7710</v>
      </c>
      <c r="F72" s="219" t="s">
        <v>7719</v>
      </c>
      <c r="G72" s="219" t="s">
        <v>7773</v>
      </c>
      <c r="H72" s="219" t="s">
        <v>5990</v>
      </c>
      <c r="I72" s="220" t="s">
        <v>7976</v>
      </c>
      <c r="J72" s="221">
        <v>990</v>
      </c>
      <c r="K72" s="221">
        <v>1</v>
      </c>
      <c r="L72" s="221">
        <v>990</v>
      </c>
    </row>
    <row r="73" spans="1:12">
      <c r="A73" s="218" t="str">
        <f t="shared" si="1"/>
        <v>O221107058747일반상품</v>
      </c>
      <c r="B73" s="219" t="s">
        <v>8060</v>
      </c>
      <c r="C73" s="219" t="s">
        <v>8023</v>
      </c>
      <c r="D73" s="219" t="s">
        <v>8065</v>
      </c>
      <c r="E73" s="219" t="s">
        <v>7710</v>
      </c>
      <c r="F73" s="219" t="s">
        <v>7719</v>
      </c>
      <c r="G73" s="219" t="s">
        <v>7773</v>
      </c>
      <c r="H73" s="219" t="s">
        <v>5990</v>
      </c>
      <c r="I73" s="220" t="s">
        <v>7267</v>
      </c>
      <c r="J73" s="221">
        <v>1073</v>
      </c>
      <c r="K73" s="221">
        <v>1</v>
      </c>
      <c r="L73" s="221">
        <v>1073</v>
      </c>
    </row>
    <row r="74" spans="1:12">
      <c r="A74" s="218" t="str">
        <f t="shared" si="1"/>
        <v>O221107058747일반상품</v>
      </c>
      <c r="B74" s="219" t="s">
        <v>8060</v>
      </c>
      <c r="C74" s="219" t="s">
        <v>8023</v>
      </c>
      <c r="D74" s="219" t="s">
        <v>8065</v>
      </c>
      <c r="E74" s="219" t="s">
        <v>7710</v>
      </c>
      <c r="F74" s="219" t="s">
        <v>7719</v>
      </c>
      <c r="G74" s="219" t="s">
        <v>7773</v>
      </c>
      <c r="H74" s="219" t="s">
        <v>5990</v>
      </c>
      <c r="I74" s="220" t="s">
        <v>7189</v>
      </c>
      <c r="J74" s="221">
        <v>1073</v>
      </c>
      <c r="K74" s="221">
        <v>1</v>
      </c>
      <c r="L74" s="221">
        <v>1073</v>
      </c>
    </row>
    <row r="75" spans="1:12">
      <c r="A75" s="218" t="str">
        <f t="shared" si="1"/>
        <v>O221107058747일반상품</v>
      </c>
      <c r="B75" s="219" t="s">
        <v>8060</v>
      </c>
      <c r="C75" s="219" t="s">
        <v>8023</v>
      </c>
      <c r="D75" s="219" t="s">
        <v>8065</v>
      </c>
      <c r="E75" s="219" t="s">
        <v>7710</v>
      </c>
      <c r="F75" s="219" t="s">
        <v>7719</v>
      </c>
      <c r="G75" s="219" t="s">
        <v>7773</v>
      </c>
      <c r="H75" s="219" t="s">
        <v>5990</v>
      </c>
      <c r="I75" s="220" t="s">
        <v>7223</v>
      </c>
      <c r="J75" s="221">
        <v>4080</v>
      </c>
      <c r="K75" s="221">
        <v>2</v>
      </c>
      <c r="L75" s="221">
        <v>8160</v>
      </c>
    </row>
    <row r="76" spans="1:12">
      <c r="A76" s="218" t="str">
        <f t="shared" si="1"/>
        <v>O221107058747일반상품</v>
      </c>
      <c r="B76" s="219" t="s">
        <v>8060</v>
      </c>
      <c r="C76" s="219" t="s">
        <v>8023</v>
      </c>
      <c r="D76" s="219" t="s">
        <v>8065</v>
      </c>
      <c r="E76" s="219" t="s">
        <v>7710</v>
      </c>
      <c r="F76" s="219" t="s">
        <v>7719</v>
      </c>
      <c r="G76" s="219" t="s">
        <v>7773</v>
      </c>
      <c r="H76" s="219" t="s">
        <v>5990</v>
      </c>
      <c r="I76" s="220" t="s">
        <v>8066</v>
      </c>
      <c r="J76" s="221">
        <v>1240</v>
      </c>
      <c r="K76" s="221">
        <v>1</v>
      </c>
      <c r="L76" s="221">
        <v>1240</v>
      </c>
    </row>
    <row r="77" spans="1:12">
      <c r="A77" s="218" t="str">
        <f t="shared" si="1"/>
        <v>O221107058747일반상품</v>
      </c>
      <c r="B77" s="219" t="s">
        <v>8060</v>
      </c>
      <c r="C77" s="219" t="s">
        <v>8023</v>
      </c>
      <c r="D77" s="219" t="s">
        <v>8065</v>
      </c>
      <c r="E77" s="219" t="s">
        <v>7710</v>
      </c>
      <c r="F77" s="219" t="s">
        <v>7719</v>
      </c>
      <c r="G77" s="219" t="s">
        <v>7773</v>
      </c>
      <c r="H77" s="219" t="s">
        <v>5990</v>
      </c>
      <c r="I77" s="220" t="s">
        <v>7190</v>
      </c>
      <c r="J77" s="221">
        <v>5000</v>
      </c>
      <c r="K77" s="221">
        <v>2</v>
      </c>
      <c r="L77" s="221">
        <v>10000</v>
      </c>
    </row>
    <row r="78" spans="1:12">
      <c r="A78" s="218" t="str">
        <f t="shared" si="1"/>
        <v>O221107058747일반상품</v>
      </c>
      <c r="B78" s="219" t="s">
        <v>8060</v>
      </c>
      <c r="C78" s="219" t="s">
        <v>8023</v>
      </c>
      <c r="D78" s="219" t="s">
        <v>8065</v>
      </c>
      <c r="E78" s="219" t="s">
        <v>7710</v>
      </c>
      <c r="F78" s="219" t="s">
        <v>7719</v>
      </c>
      <c r="G78" s="219" t="s">
        <v>7773</v>
      </c>
      <c r="H78" s="219" t="s">
        <v>5990</v>
      </c>
      <c r="I78" s="220" t="s">
        <v>7302</v>
      </c>
      <c r="J78" s="221">
        <v>490</v>
      </c>
      <c r="K78" s="221">
        <v>3</v>
      </c>
      <c r="L78" s="221">
        <v>1470</v>
      </c>
    </row>
    <row r="79" spans="1:12">
      <c r="A79" s="218" t="str">
        <f t="shared" si="1"/>
        <v>O221107058747일반상품</v>
      </c>
      <c r="B79" s="219" t="s">
        <v>8060</v>
      </c>
      <c r="C79" s="219" t="s">
        <v>8023</v>
      </c>
      <c r="D79" s="219" t="s">
        <v>8065</v>
      </c>
      <c r="E79" s="219" t="s">
        <v>7710</v>
      </c>
      <c r="F79" s="219" t="s">
        <v>7719</v>
      </c>
      <c r="G79" s="219" t="s">
        <v>7773</v>
      </c>
      <c r="H79" s="219" t="s">
        <v>5990</v>
      </c>
      <c r="I79" s="220" t="s">
        <v>8035</v>
      </c>
      <c r="J79" s="221">
        <v>4100</v>
      </c>
      <c r="K79" s="221">
        <v>1</v>
      </c>
      <c r="L79" s="221">
        <v>4100</v>
      </c>
    </row>
    <row r="80" spans="1:12">
      <c r="A80" s="218" t="str">
        <f t="shared" si="1"/>
        <v>O221107058747일반상품</v>
      </c>
      <c r="B80" s="219" t="s">
        <v>8060</v>
      </c>
      <c r="C80" s="219" t="s">
        <v>8023</v>
      </c>
      <c r="D80" s="219" t="s">
        <v>8065</v>
      </c>
      <c r="E80" s="219" t="s">
        <v>7710</v>
      </c>
      <c r="F80" s="219" t="s">
        <v>7719</v>
      </c>
      <c r="G80" s="219" t="s">
        <v>7773</v>
      </c>
      <c r="H80" s="219" t="s">
        <v>5990</v>
      </c>
      <c r="I80" s="220" t="s">
        <v>8072</v>
      </c>
      <c r="J80" s="221">
        <v>4700</v>
      </c>
      <c r="K80" s="221">
        <v>1</v>
      </c>
      <c r="L80" s="221">
        <v>4700</v>
      </c>
    </row>
    <row r="81" spans="1:12">
      <c r="A81" s="218" t="str">
        <f t="shared" si="1"/>
        <v>O221107058747일반상품</v>
      </c>
      <c r="B81" s="219" t="s">
        <v>8060</v>
      </c>
      <c r="C81" s="219" t="s">
        <v>8023</v>
      </c>
      <c r="D81" s="219" t="s">
        <v>8065</v>
      </c>
      <c r="E81" s="219" t="s">
        <v>7710</v>
      </c>
      <c r="F81" s="219" t="s">
        <v>7719</v>
      </c>
      <c r="G81" s="219" t="s">
        <v>7773</v>
      </c>
      <c r="H81" s="219" t="s">
        <v>5990</v>
      </c>
      <c r="I81" s="220" t="s">
        <v>7974</v>
      </c>
      <c r="J81" s="221">
        <v>4600</v>
      </c>
      <c r="K81" s="221">
        <v>1</v>
      </c>
      <c r="L81" s="221">
        <v>4600</v>
      </c>
    </row>
    <row r="82" spans="1:12">
      <c r="A82" s="218" t="str">
        <f t="shared" si="1"/>
        <v>O221107058747일반상품</v>
      </c>
      <c r="B82" s="219" t="s">
        <v>8060</v>
      </c>
      <c r="C82" s="219" t="s">
        <v>8023</v>
      </c>
      <c r="D82" s="219" t="s">
        <v>8065</v>
      </c>
      <c r="E82" s="219" t="s">
        <v>7710</v>
      </c>
      <c r="F82" s="219" t="s">
        <v>7719</v>
      </c>
      <c r="G82" s="219" t="s">
        <v>7773</v>
      </c>
      <c r="H82" s="219" t="s">
        <v>5990</v>
      </c>
      <c r="I82" s="220" t="s">
        <v>8031</v>
      </c>
      <c r="J82" s="221">
        <v>5700</v>
      </c>
      <c r="K82" s="221">
        <v>1</v>
      </c>
      <c r="L82" s="221">
        <v>5700</v>
      </c>
    </row>
    <row r="83" spans="1:12">
      <c r="A83" s="218" t="str">
        <f t="shared" si="1"/>
        <v>O221107058747일반상품</v>
      </c>
      <c r="B83" s="219" t="s">
        <v>8060</v>
      </c>
      <c r="C83" s="219" t="s">
        <v>8023</v>
      </c>
      <c r="D83" s="219" t="s">
        <v>8065</v>
      </c>
      <c r="E83" s="219" t="s">
        <v>7710</v>
      </c>
      <c r="F83" s="219" t="s">
        <v>7719</v>
      </c>
      <c r="G83" s="219" t="s">
        <v>7773</v>
      </c>
      <c r="H83" s="219" t="s">
        <v>5990</v>
      </c>
      <c r="I83" s="220" t="s">
        <v>7268</v>
      </c>
      <c r="J83" s="221">
        <v>1900</v>
      </c>
      <c r="K83" s="221">
        <v>2</v>
      </c>
      <c r="L83" s="221">
        <v>3800</v>
      </c>
    </row>
    <row r="84" spans="1:12">
      <c r="A84" s="218" t="str">
        <f t="shared" si="1"/>
        <v>O221107058747일반상품</v>
      </c>
      <c r="B84" s="219" t="s">
        <v>8060</v>
      </c>
      <c r="C84" s="219" t="s">
        <v>8023</v>
      </c>
      <c r="D84" s="219" t="s">
        <v>8065</v>
      </c>
      <c r="E84" s="219" t="s">
        <v>7710</v>
      </c>
      <c r="F84" s="219" t="s">
        <v>7719</v>
      </c>
      <c r="G84" s="219" t="s">
        <v>7773</v>
      </c>
      <c r="H84" s="219" t="s">
        <v>5990</v>
      </c>
      <c r="I84" s="220" t="s">
        <v>7286</v>
      </c>
      <c r="J84" s="221">
        <v>1200</v>
      </c>
      <c r="K84" s="221">
        <v>1</v>
      </c>
      <c r="L84" s="221">
        <v>1200</v>
      </c>
    </row>
    <row r="85" spans="1:12">
      <c r="A85" s="218" t="str">
        <f t="shared" si="1"/>
        <v>O221107058747일반상품</v>
      </c>
      <c r="B85" s="219" t="s">
        <v>8060</v>
      </c>
      <c r="C85" s="219" t="s">
        <v>8023</v>
      </c>
      <c r="D85" s="219" t="s">
        <v>8065</v>
      </c>
      <c r="E85" s="219" t="s">
        <v>7710</v>
      </c>
      <c r="F85" s="219" t="s">
        <v>7719</v>
      </c>
      <c r="G85" s="219" t="s">
        <v>7773</v>
      </c>
      <c r="H85" s="219" t="s">
        <v>5990</v>
      </c>
      <c r="I85" s="220" t="s">
        <v>7247</v>
      </c>
      <c r="J85" s="221">
        <v>11000</v>
      </c>
      <c r="K85" s="221">
        <v>1</v>
      </c>
      <c r="L85" s="221">
        <v>11000</v>
      </c>
    </row>
    <row r="86" spans="1:12">
      <c r="A86" s="218" t="str">
        <f t="shared" si="1"/>
        <v>O221107058747일반상품</v>
      </c>
      <c r="B86" s="219" t="s">
        <v>8060</v>
      </c>
      <c r="C86" s="219" t="s">
        <v>8023</v>
      </c>
      <c r="D86" s="219" t="s">
        <v>8065</v>
      </c>
      <c r="E86" s="219" t="s">
        <v>7710</v>
      </c>
      <c r="F86" s="219" t="s">
        <v>7719</v>
      </c>
      <c r="G86" s="219" t="s">
        <v>7773</v>
      </c>
      <c r="H86" s="219" t="s">
        <v>5990</v>
      </c>
      <c r="I86" s="220" t="s">
        <v>7258</v>
      </c>
      <c r="J86" s="221">
        <v>11000</v>
      </c>
      <c r="K86" s="221">
        <v>1</v>
      </c>
      <c r="L86" s="221">
        <v>11000</v>
      </c>
    </row>
    <row r="87" spans="1:12">
      <c r="A87" s="218" t="str">
        <f t="shared" si="1"/>
        <v>O221107058747일반상품</v>
      </c>
      <c r="B87" s="219" t="s">
        <v>8060</v>
      </c>
      <c r="C87" s="219" t="s">
        <v>8023</v>
      </c>
      <c r="D87" s="219" t="s">
        <v>8065</v>
      </c>
      <c r="E87" s="219" t="s">
        <v>7710</v>
      </c>
      <c r="F87" s="219" t="s">
        <v>7719</v>
      </c>
      <c r="G87" s="219" t="s">
        <v>7773</v>
      </c>
      <c r="H87" s="219" t="s">
        <v>5990</v>
      </c>
      <c r="I87" s="220" t="s">
        <v>8039</v>
      </c>
      <c r="J87" s="221">
        <v>24000</v>
      </c>
      <c r="K87" s="221">
        <v>1</v>
      </c>
      <c r="L87" s="221">
        <v>24000</v>
      </c>
    </row>
    <row r="88" spans="1:12">
      <c r="A88" s="218" t="str">
        <f t="shared" si="1"/>
        <v>O221107058747일반상품</v>
      </c>
      <c r="B88" s="219" t="s">
        <v>8060</v>
      </c>
      <c r="C88" s="219" t="s">
        <v>8023</v>
      </c>
      <c r="D88" s="219" t="s">
        <v>8065</v>
      </c>
      <c r="E88" s="219" t="s">
        <v>7710</v>
      </c>
      <c r="F88" s="219" t="s">
        <v>7719</v>
      </c>
      <c r="G88" s="219" t="s">
        <v>7773</v>
      </c>
      <c r="H88" s="219" t="s">
        <v>5990</v>
      </c>
      <c r="I88" s="220" t="s">
        <v>7256</v>
      </c>
      <c r="J88" s="221">
        <v>840</v>
      </c>
      <c r="K88" s="221">
        <v>1</v>
      </c>
      <c r="L88" s="221">
        <v>840</v>
      </c>
    </row>
    <row r="89" spans="1:12">
      <c r="A89" s="218" t="str">
        <f t="shared" si="1"/>
        <v>O221107058747일반상품</v>
      </c>
      <c r="B89" s="219" t="s">
        <v>8060</v>
      </c>
      <c r="C89" s="219" t="s">
        <v>8023</v>
      </c>
      <c r="D89" s="219" t="s">
        <v>8065</v>
      </c>
      <c r="E89" s="219" t="s">
        <v>7710</v>
      </c>
      <c r="F89" s="219" t="s">
        <v>7719</v>
      </c>
      <c r="G89" s="219" t="s">
        <v>7773</v>
      </c>
      <c r="H89" s="219" t="s">
        <v>5990</v>
      </c>
      <c r="I89" s="220" t="s">
        <v>7204</v>
      </c>
      <c r="J89" s="221">
        <v>4310</v>
      </c>
      <c r="K89" s="221">
        <v>1</v>
      </c>
      <c r="L89" s="221">
        <v>4310</v>
      </c>
    </row>
    <row r="90" spans="1:12">
      <c r="A90" s="218" t="str">
        <f t="shared" si="1"/>
        <v>O221107058747일반상품</v>
      </c>
      <c r="B90" s="219" t="s">
        <v>8060</v>
      </c>
      <c r="C90" s="219" t="s">
        <v>8023</v>
      </c>
      <c r="D90" s="219" t="s">
        <v>8065</v>
      </c>
      <c r="E90" s="219" t="s">
        <v>7710</v>
      </c>
      <c r="F90" s="219" t="s">
        <v>7719</v>
      </c>
      <c r="G90" s="219" t="s">
        <v>7773</v>
      </c>
      <c r="H90" s="219" t="s">
        <v>5990</v>
      </c>
      <c r="I90" s="220" t="s">
        <v>7260</v>
      </c>
      <c r="J90" s="221">
        <v>6430</v>
      </c>
      <c r="K90" s="221">
        <v>1</v>
      </c>
      <c r="L90" s="221">
        <v>6430</v>
      </c>
    </row>
    <row r="91" spans="1:12">
      <c r="A91" s="218" t="str">
        <f t="shared" si="1"/>
        <v>O221107058747일반상품</v>
      </c>
      <c r="B91" s="219" t="s">
        <v>8060</v>
      </c>
      <c r="C91" s="219" t="s">
        <v>8023</v>
      </c>
      <c r="D91" s="219" t="s">
        <v>8065</v>
      </c>
      <c r="E91" s="219" t="s">
        <v>7710</v>
      </c>
      <c r="F91" s="219" t="s">
        <v>7719</v>
      </c>
      <c r="G91" s="219" t="s">
        <v>7773</v>
      </c>
      <c r="H91" s="219" t="s">
        <v>5990</v>
      </c>
      <c r="I91" s="220" t="s">
        <v>7275</v>
      </c>
      <c r="J91" s="221">
        <v>1240</v>
      </c>
      <c r="K91" s="221">
        <v>1</v>
      </c>
      <c r="L91" s="221">
        <v>1240</v>
      </c>
    </row>
    <row r="92" spans="1:12">
      <c r="A92" s="218" t="str">
        <f t="shared" si="1"/>
        <v>O221107058747일반상품</v>
      </c>
      <c r="B92" s="219" t="s">
        <v>8060</v>
      </c>
      <c r="C92" s="219" t="s">
        <v>8023</v>
      </c>
      <c r="D92" s="219" t="s">
        <v>8065</v>
      </c>
      <c r="E92" s="219" t="s">
        <v>7710</v>
      </c>
      <c r="F92" s="219" t="s">
        <v>7719</v>
      </c>
      <c r="G92" s="219" t="s">
        <v>7773</v>
      </c>
      <c r="H92" s="219" t="s">
        <v>5990</v>
      </c>
      <c r="I92" s="220" t="s">
        <v>7291</v>
      </c>
      <c r="J92" s="221">
        <v>2327</v>
      </c>
      <c r="K92" s="221">
        <v>1</v>
      </c>
      <c r="L92" s="221">
        <v>2327</v>
      </c>
    </row>
    <row r="93" spans="1:12">
      <c r="A93" s="218" t="str">
        <f t="shared" si="1"/>
        <v>O221107058747일반상품</v>
      </c>
      <c r="B93" s="219" t="s">
        <v>8060</v>
      </c>
      <c r="C93" s="219" t="s">
        <v>8023</v>
      </c>
      <c r="D93" s="219" t="s">
        <v>8065</v>
      </c>
      <c r="E93" s="219" t="s">
        <v>7710</v>
      </c>
      <c r="F93" s="219" t="s">
        <v>7719</v>
      </c>
      <c r="G93" s="219" t="s">
        <v>7773</v>
      </c>
      <c r="H93" s="219" t="s">
        <v>5990</v>
      </c>
      <c r="I93" s="220" t="s">
        <v>7264</v>
      </c>
      <c r="J93" s="221">
        <v>15920</v>
      </c>
      <c r="K93" s="221">
        <v>1</v>
      </c>
      <c r="L93" s="221">
        <v>15920</v>
      </c>
    </row>
    <row r="94" spans="1:12">
      <c r="A94" s="218" t="str">
        <f t="shared" si="1"/>
        <v>O221107058747일반상품</v>
      </c>
      <c r="B94" s="219" t="s">
        <v>8060</v>
      </c>
      <c r="C94" s="219" t="s">
        <v>8023</v>
      </c>
      <c r="D94" s="219" t="s">
        <v>8065</v>
      </c>
      <c r="E94" s="219" t="s">
        <v>7710</v>
      </c>
      <c r="F94" s="219" t="s">
        <v>7719</v>
      </c>
      <c r="G94" s="219" t="s">
        <v>7773</v>
      </c>
      <c r="H94" s="219" t="s">
        <v>5990</v>
      </c>
      <c r="I94" s="220" t="s">
        <v>7229</v>
      </c>
      <c r="J94" s="221">
        <v>5900</v>
      </c>
      <c r="K94" s="221">
        <v>1</v>
      </c>
      <c r="L94" s="221">
        <v>5900</v>
      </c>
    </row>
    <row r="95" spans="1:12">
      <c r="A95" s="218" t="str">
        <f t="shared" si="1"/>
        <v>O221107058747일반상품</v>
      </c>
      <c r="B95" s="219" t="s">
        <v>8060</v>
      </c>
      <c r="C95" s="219" t="s">
        <v>8023</v>
      </c>
      <c r="D95" s="219" t="s">
        <v>8065</v>
      </c>
      <c r="E95" s="219" t="s">
        <v>7710</v>
      </c>
      <c r="F95" s="219" t="s">
        <v>7719</v>
      </c>
      <c r="G95" s="219" t="s">
        <v>7773</v>
      </c>
      <c r="H95" s="219" t="s">
        <v>5990</v>
      </c>
      <c r="I95" s="220" t="s">
        <v>7230</v>
      </c>
      <c r="J95" s="221">
        <v>3750</v>
      </c>
      <c r="K95" s="221">
        <v>1</v>
      </c>
      <c r="L95" s="221">
        <v>3750</v>
      </c>
    </row>
    <row r="96" spans="1:12">
      <c r="A96" s="218" t="str">
        <f t="shared" si="1"/>
        <v>O221107058747일반상품</v>
      </c>
      <c r="B96" s="219" t="s">
        <v>8060</v>
      </c>
      <c r="C96" s="219" t="s">
        <v>8023</v>
      </c>
      <c r="D96" s="219" t="s">
        <v>8065</v>
      </c>
      <c r="E96" s="219" t="s">
        <v>7710</v>
      </c>
      <c r="F96" s="219" t="s">
        <v>7719</v>
      </c>
      <c r="G96" s="219" t="s">
        <v>7773</v>
      </c>
      <c r="H96" s="219" t="s">
        <v>5990</v>
      </c>
      <c r="I96" s="220" t="s">
        <v>7273</v>
      </c>
      <c r="J96" s="221">
        <v>7200</v>
      </c>
      <c r="K96" s="221">
        <v>1</v>
      </c>
      <c r="L96" s="221">
        <v>7200</v>
      </c>
    </row>
    <row r="97" spans="1:12">
      <c r="A97" s="218" t="str">
        <f t="shared" si="1"/>
        <v>O221107058747일반상품</v>
      </c>
      <c r="B97" s="219" t="s">
        <v>8060</v>
      </c>
      <c r="C97" s="219" t="s">
        <v>8023</v>
      </c>
      <c r="D97" s="219" t="s">
        <v>8065</v>
      </c>
      <c r="E97" s="219" t="s">
        <v>7710</v>
      </c>
      <c r="F97" s="219" t="s">
        <v>7719</v>
      </c>
      <c r="G97" s="219" t="s">
        <v>7773</v>
      </c>
      <c r="H97" s="219" t="s">
        <v>5990</v>
      </c>
      <c r="I97" s="220" t="s">
        <v>7265</v>
      </c>
      <c r="J97" s="221">
        <v>7400</v>
      </c>
      <c r="K97" s="221">
        <v>1</v>
      </c>
      <c r="L97" s="221">
        <v>7400</v>
      </c>
    </row>
    <row r="98" spans="1:12">
      <c r="A98" s="218" t="str">
        <f t="shared" si="1"/>
        <v>O221107058747일반상품</v>
      </c>
      <c r="B98" s="219" t="s">
        <v>8060</v>
      </c>
      <c r="C98" s="219" t="s">
        <v>8023</v>
      </c>
      <c r="D98" s="219" t="s">
        <v>8065</v>
      </c>
      <c r="E98" s="219" t="s">
        <v>7710</v>
      </c>
      <c r="F98" s="219" t="s">
        <v>7719</v>
      </c>
      <c r="G98" s="219" t="s">
        <v>7773</v>
      </c>
      <c r="H98" s="219" t="s">
        <v>5990</v>
      </c>
      <c r="I98" s="220" t="s">
        <v>7232</v>
      </c>
      <c r="J98" s="221">
        <v>3550</v>
      </c>
      <c r="K98" s="221">
        <v>1</v>
      </c>
      <c r="L98" s="221">
        <v>3550</v>
      </c>
    </row>
    <row r="99" spans="1:12">
      <c r="A99" s="218" t="str">
        <f t="shared" si="1"/>
        <v>O221107058747일반상품</v>
      </c>
      <c r="B99" s="219" t="s">
        <v>8060</v>
      </c>
      <c r="C99" s="219" t="s">
        <v>8023</v>
      </c>
      <c r="D99" s="219" t="s">
        <v>8065</v>
      </c>
      <c r="E99" s="219" t="s">
        <v>7710</v>
      </c>
      <c r="F99" s="219" t="s">
        <v>7719</v>
      </c>
      <c r="G99" s="219" t="s">
        <v>7773</v>
      </c>
      <c r="H99" s="219" t="s">
        <v>5990</v>
      </c>
      <c r="I99" s="220" t="s">
        <v>8049</v>
      </c>
      <c r="J99" s="221">
        <v>7500</v>
      </c>
      <c r="K99" s="221">
        <v>1</v>
      </c>
      <c r="L99" s="221">
        <v>7500</v>
      </c>
    </row>
    <row r="100" spans="1:12">
      <c r="A100" s="218" t="str">
        <f t="shared" si="1"/>
        <v>O221107058747일반상품</v>
      </c>
      <c r="B100" s="219" t="s">
        <v>8060</v>
      </c>
      <c r="C100" s="219" t="s">
        <v>8023</v>
      </c>
      <c r="D100" s="219" t="s">
        <v>8065</v>
      </c>
      <c r="E100" s="219" t="s">
        <v>7710</v>
      </c>
      <c r="F100" s="219" t="s">
        <v>7719</v>
      </c>
      <c r="G100" s="219" t="s">
        <v>7773</v>
      </c>
      <c r="H100" s="219" t="s">
        <v>5990</v>
      </c>
      <c r="I100" s="220" t="s">
        <v>7289</v>
      </c>
      <c r="J100" s="221">
        <v>1220</v>
      </c>
      <c r="K100" s="221">
        <v>1</v>
      </c>
      <c r="L100" s="221">
        <v>1220</v>
      </c>
    </row>
    <row r="101" spans="1:12">
      <c r="A101" s="218" t="str">
        <f t="shared" si="1"/>
        <v>O221107058747일반상품</v>
      </c>
      <c r="B101" s="219" t="s">
        <v>8060</v>
      </c>
      <c r="C101" s="219" t="s">
        <v>8023</v>
      </c>
      <c r="D101" s="219" t="s">
        <v>8065</v>
      </c>
      <c r="E101" s="219" t="s">
        <v>7710</v>
      </c>
      <c r="F101" s="219" t="s">
        <v>7719</v>
      </c>
      <c r="G101" s="219" t="s">
        <v>7773</v>
      </c>
      <c r="H101" s="219" t="s">
        <v>5990</v>
      </c>
      <c r="I101" s="220" t="s">
        <v>7207</v>
      </c>
      <c r="J101" s="221">
        <v>2000</v>
      </c>
      <c r="K101" s="221">
        <v>2</v>
      </c>
      <c r="L101" s="221">
        <v>4000</v>
      </c>
    </row>
    <row r="102" spans="1:12">
      <c r="A102" s="218" t="str">
        <f t="shared" si="1"/>
        <v>O221107058747일반상품</v>
      </c>
      <c r="B102" s="219" t="s">
        <v>8060</v>
      </c>
      <c r="C102" s="219" t="s">
        <v>8023</v>
      </c>
      <c r="D102" s="219" t="s">
        <v>8065</v>
      </c>
      <c r="E102" s="219" t="s">
        <v>7710</v>
      </c>
      <c r="F102" s="219" t="s">
        <v>7719</v>
      </c>
      <c r="G102" s="219" t="s">
        <v>7773</v>
      </c>
      <c r="H102" s="219" t="s">
        <v>5990</v>
      </c>
      <c r="I102" s="220" t="s">
        <v>7257</v>
      </c>
      <c r="J102" s="221">
        <v>17360</v>
      </c>
      <c r="K102" s="221">
        <v>1</v>
      </c>
      <c r="L102" s="221">
        <v>17360</v>
      </c>
    </row>
    <row r="103" spans="1:12">
      <c r="A103" s="218" t="str">
        <f t="shared" si="1"/>
        <v>O221107058747일반상품</v>
      </c>
      <c r="B103" s="219" t="s">
        <v>8060</v>
      </c>
      <c r="C103" s="219" t="s">
        <v>8023</v>
      </c>
      <c r="D103" s="219" t="s">
        <v>8065</v>
      </c>
      <c r="E103" s="219" t="s">
        <v>7710</v>
      </c>
      <c r="F103" s="219" t="s">
        <v>7719</v>
      </c>
      <c r="G103" s="219" t="s">
        <v>7773</v>
      </c>
      <c r="H103" s="219" t="s">
        <v>5990</v>
      </c>
      <c r="I103" s="220" t="s">
        <v>7266</v>
      </c>
      <c r="J103" s="221">
        <v>10000</v>
      </c>
      <c r="K103" s="221">
        <v>1</v>
      </c>
      <c r="L103" s="221">
        <v>10000</v>
      </c>
    </row>
    <row r="104" spans="1:12">
      <c r="A104" s="218" t="str">
        <f t="shared" si="1"/>
        <v>O221107058747일반상품</v>
      </c>
      <c r="B104" s="219" t="s">
        <v>8060</v>
      </c>
      <c r="C104" s="219" t="s">
        <v>8023</v>
      </c>
      <c r="D104" s="219" t="s">
        <v>8065</v>
      </c>
      <c r="E104" s="219" t="s">
        <v>7710</v>
      </c>
      <c r="F104" s="219" t="s">
        <v>7719</v>
      </c>
      <c r="G104" s="219" t="s">
        <v>7773</v>
      </c>
      <c r="H104" s="219" t="s">
        <v>5990</v>
      </c>
      <c r="I104" s="220" t="s">
        <v>7202</v>
      </c>
      <c r="J104" s="221">
        <v>5200</v>
      </c>
      <c r="K104" s="221">
        <v>1</v>
      </c>
      <c r="L104" s="221">
        <v>5200</v>
      </c>
    </row>
    <row r="105" spans="1:12">
      <c r="A105" s="218" t="str">
        <f t="shared" si="1"/>
        <v>O221102058583일반상품</v>
      </c>
      <c r="B105" s="219" t="s">
        <v>8061</v>
      </c>
      <c r="C105" s="219" t="s">
        <v>8023</v>
      </c>
      <c r="D105" s="219" t="s">
        <v>8065</v>
      </c>
      <c r="E105" s="219" t="s">
        <v>7710</v>
      </c>
      <c r="F105" s="219" t="s">
        <v>7719</v>
      </c>
      <c r="G105" s="219" t="s">
        <v>7849</v>
      </c>
      <c r="H105" s="219" t="s">
        <v>5990</v>
      </c>
      <c r="I105" s="220" t="s">
        <v>7300</v>
      </c>
      <c r="J105" s="221">
        <v>7727</v>
      </c>
      <c r="K105" s="221">
        <v>1</v>
      </c>
      <c r="L105" s="221">
        <v>7727</v>
      </c>
    </row>
    <row r="106" spans="1:12">
      <c r="A106" s="218" t="str">
        <f t="shared" si="1"/>
        <v>O221102058583일반상품</v>
      </c>
      <c r="B106" s="219" t="s">
        <v>8061</v>
      </c>
      <c r="C106" s="219" t="s">
        <v>8023</v>
      </c>
      <c r="D106" s="219" t="s">
        <v>8065</v>
      </c>
      <c r="E106" s="219" t="s">
        <v>7710</v>
      </c>
      <c r="F106" s="219" t="s">
        <v>7719</v>
      </c>
      <c r="G106" s="219" t="s">
        <v>7849</v>
      </c>
      <c r="H106" s="219" t="s">
        <v>5990</v>
      </c>
      <c r="I106" s="220" t="s">
        <v>7295</v>
      </c>
      <c r="J106" s="221">
        <v>1300</v>
      </c>
      <c r="K106" s="221">
        <v>2</v>
      </c>
      <c r="L106" s="221">
        <v>2600</v>
      </c>
    </row>
    <row r="107" spans="1:12">
      <c r="A107" s="218" t="str">
        <f t="shared" si="1"/>
        <v>O221102058583일반상품</v>
      </c>
      <c r="B107" s="219" t="s">
        <v>8061</v>
      </c>
      <c r="C107" s="219" t="s">
        <v>8023</v>
      </c>
      <c r="D107" s="219" t="s">
        <v>8065</v>
      </c>
      <c r="E107" s="219" t="s">
        <v>7710</v>
      </c>
      <c r="F107" s="219" t="s">
        <v>7719</v>
      </c>
      <c r="G107" s="219" t="s">
        <v>7849</v>
      </c>
      <c r="H107" s="219" t="s">
        <v>5990</v>
      </c>
      <c r="I107" s="220" t="s">
        <v>8036</v>
      </c>
      <c r="J107" s="221">
        <v>5900</v>
      </c>
      <c r="K107" s="221">
        <v>1</v>
      </c>
      <c r="L107" s="221">
        <v>5900</v>
      </c>
    </row>
    <row r="108" spans="1:12">
      <c r="A108" s="218" t="str">
        <f t="shared" si="1"/>
        <v>O221102058583일반상품</v>
      </c>
      <c r="B108" s="219" t="s">
        <v>8061</v>
      </c>
      <c r="C108" s="219" t="s">
        <v>8023</v>
      </c>
      <c r="D108" s="219" t="s">
        <v>8065</v>
      </c>
      <c r="E108" s="219" t="s">
        <v>7710</v>
      </c>
      <c r="F108" s="219" t="s">
        <v>7719</v>
      </c>
      <c r="G108" s="219" t="s">
        <v>7849</v>
      </c>
      <c r="H108" s="219" t="s">
        <v>5990</v>
      </c>
      <c r="I108" s="220" t="s">
        <v>7224</v>
      </c>
      <c r="J108" s="221">
        <v>4430</v>
      </c>
      <c r="K108" s="221">
        <v>1</v>
      </c>
      <c r="L108" s="221">
        <v>4430</v>
      </c>
    </row>
    <row r="109" spans="1:12">
      <c r="A109" s="218" t="str">
        <f t="shared" si="1"/>
        <v>O221102058583일반상품</v>
      </c>
      <c r="B109" s="219" t="s">
        <v>8061</v>
      </c>
      <c r="C109" s="219" t="s">
        <v>8023</v>
      </c>
      <c r="D109" s="219" t="s">
        <v>8065</v>
      </c>
      <c r="E109" s="219" t="s">
        <v>7710</v>
      </c>
      <c r="F109" s="219" t="s">
        <v>7719</v>
      </c>
      <c r="G109" s="219" t="s">
        <v>7849</v>
      </c>
      <c r="H109" s="219" t="s">
        <v>5990</v>
      </c>
      <c r="I109" s="220" t="s">
        <v>7203</v>
      </c>
      <c r="J109" s="221">
        <v>5000</v>
      </c>
      <c r="K109" s="221">
        <v>1</v>
      </c>
      <c r="L109" s="221">
        <v>5000</v>
      </c>
    </row>
    <row r="110" spans="1:12">
      <c r="A110" s="218" t="str">
        <f t="shared" si="1"/>
        <v>O221102058583일반상품</v>
      </c>
      <c r="B110" s="219" t="s">
        <v>8061</v>
      </c>
      <c r="C110" s="219" t="s">
        <v>8023</v>
      </c>
      <c r="D110" s="219" t="s">
        <v>8065</v>
      </c>
      <c r="E110" s="219" t="s">
        <v>7710</v>
      </c>
      <c r="F110" s="219" t="s">
        <v>7719</v>
      </c>
      <c r="G110" s="219" t="s">
        <v>7849</v>
      </c>
      <c r="H110" s="219" t="s">
        <v>5990</v>
      </c>
      <c r="I110" s="220" t="s">
        <v>7255</v>
      </c>
      <c r="J110" s="221">
        <v>15800</v>
      </c>
      <c r="K110" s="221">
        <v>1</v>
      </c>
      <c r="L110" s="221">
        <v>15800</v>
      </c>
    </row>
    <row r="111" spans="1:12">
      <c r="A111" s="218" t="str">
        <f t="shared" si="1"/>
        <v>O221102058583일반상품</v>
      </c>
      <c r="B111" s="219" t="s">
        <v>8061</v>
      </c>
      <c r="C111" s="219" t="s">
        <v>8023</v>
      </c>
      <c r="D111" s="219" t="s">
        <v>8065</v>
      </c>
      <c r="E111" s="219" t="s">
        <v>7710</v>
      </c>
      <c r="F111" s="219" t="s">
        <v>7719</v>
      </c>
      <c r="G111" s="219" t="s">
        <v>7849</v>
      </c>
      <c r="H111" s="219" t="s">
        <v>5990</v>
      </c>
      <c r="I111" s="220" t="s">
        <v>7249</v>
      </c>
      <c r="J111" s="221">
        <v>1330</v>
      </c>
      <c r="K111" s="221">
        <v>1</v>
      </c>
      <c r="L111" s="221">
        <v>1330</v>
      </c>
    </row>
    <row r="112" spans="1:12">
      <c r="A112" s="218" t="str">
        <f t="shared" si="1"/>
        <v>O221102058583일반상품</v>
      </c>
      <c r="B112" s="219" t="s">
        <v>8061</v>
      </c>
      <c r="C112" s="219" t="s">
        <v>8023</v>
      </c>
      <c r="D112" s="219" t="s">
        <v>8065</v>
      </c>
      <c r="E112" s="219" t="s">
        <v>7710</v>
      </c>
      <c r="F112" s="219" t="s">
        <v>7719</v>
      </c>
      <c r="G112" s="219" t="s">
        <v>7849</v>
      </c>
      <c r="H112" s="219" t="s">
        <v>5990</v>
      </c>
      <c r="I112" s="220" t="s">
        <v>7924</v>
      </c>
      <c r="J112" s="221">
        <v>4770</v>
      </c>
      <c r="K112" s="221">
        <v>2</v>
      </c>
      <c r="L112" s="221">
        <v>9540</v>
      </c>
    </row>
    <row r="113" spans="1:12">
      <c r="A113" s="218" t="str">
        <f t="shared" si="1"/>
        <v>O221102058583일반상품</v>
      </c>
      <c r="B113" s="219" t="s">
        <v>8061</v>
      </c>
      <c r="C113" s="219" t="s">
        <v>8023</v>
      </c>
      <c r="D113" s="219" t="s">
        <v>8065</v>
      </c>
      <c r="E113" s="219" t="s">
        <v>7710</v>
      </c>
      <c r="F113" s="219" t="s">
        <v>7719</v>
      </c>
      <c r="G113" s="219" t="s">
        <v>7849</v>
      </c>
      <c r="H113" s="219" t="s">
        <v>5990</v>
      </c>
      <c r="I113" s="220" t="s">
        <v>7927</v>
      </c>
      <c r="J113" s="221">
        <v>1000</v>
      </c>
      <c r="K113" s="221">
        <v>1</v>
      </c>
      <c r="L113" s="221">
        <v>1000</v>
      </c>
    </row>
    <row r="114" spans="1:12">
      <c r="A114" s="218" t="str">
        <f t="shared" si="1"/>
        <v>O221102058583일반상품</v>
      </c>
      <c r="B114" s="219" t="s">
        <v>8061</v>
      </c>
      <c r="C114" s="219" t="s">
        <v>8023</v>
      </c>
      <c r="D114" s="219" t="s">
        <v>8065</v>
      </c>
      <c r="E114" s="219" t="s">
        <v>7710</v>
      </c>
      <c r="F114" s="219" t="s">
        <v>7719</v>
      </c>
      <c r="G114" s="219" t="s">
        <v>7849</v>
      </c>
      <c r="H114" s="219" t="s">
        <v>5990</v>
      </c>
      <c r="I114" s="220" t="s">
        <v>7285</v>
      </c>
      <c r="J114" s="221">
        <v>1120</v>
      </c>
      <c r="K114" s="221">
        <v>1</v>
      </c>
      <c r="L114" s="221">
        <v>1120</v>
      </c>
    </row>
    <row r="115" spans="1:12">
      <c r="A115" s="218" t="str">
        <f t="shared" si="1"/>
        <v>O221102058583일반상품</v>
      </c>
      <c r="B115" s="219" t="s">
        <v>8061</v>
      </c>
      <c r="C115" s="219" t="s">
        <v>8023</v>
      </c>
      <c r="D115" s="219" t="s">
        <v>8065</v>
      </c>
      <c r="E115" s="219" t="s">
        <v>7710</v>
      </c>
      <c r="F115" s="219" t="s">
        <v>7719</v>
      </c>
      <c r="G115" s="219" t="s">
        <v>7849</v>
      </c>
      <c r="H115" s="219" t="s">
        <v>5990</v>
      </c>
      <c r="I115" s="220" t="s">
        <v>7928</v>
      </c>
      <c r="J115" s="221">
        <v>2200</v>
      </c>
      <c r="K115" s="221">
        <v>1</v>
      </c>
      <c r="L115" s="221">
        <v>2200</v>
      </c>
    </row>
    <row r="116" spans="1:12">
      <c r="A116" s="218" t="str">
        <f t="shared" si="1"/>
        <v>O221102058583일반상품</v>
      </c>
      <c r="B116" s="219" t="s">
        <v>8061</v>
      </c>
      <c r="C116" s="219" t="s">
        <v>8023</v>
      </c>
      <c r="D116" s="219" t="s">
        <v>8065</v>
      </c>
      <c r="E116" s="219" t="s">
        <v>7710</v>
      </c>
      <c r="F116" s="219" t="s">
        <v>7719</v>
      </c>
      <c r="G116" s="219" t="s">
        <v>7849</v>
      </c>
      <c r="H116" s="219" t="s">
        <v>5990</v>
      </c>
      <c r="I116" s="220" t="s">
        <v>7279</v>
      </c>
      <c r="J116" s="221">
        <v>11000</v>
      </c>
      <c r="K116" s="221">
        <v>1</v>
      </c>
      <c r="L116" s="221">
        <v>11000</v>
      </c>
    </row>
    <row r="117" spans="1:12">
      <c r="A117" s="218" t="str">
        <f t="shared" si="1"/>
        <v>O221102058583일반상품</v>
      </c>
      <c r="B117" s="219" t="s">
        <v>8061</v>
      </c>
      <c r="C117" s="219" t="s">
        <v>8023</v>
      </c>
      <c r="D117" s="219" t="s">
        <v>8065</v>
      </c>
      <c r="E117" s="219" t="s">
        <v>7710</v>
      </c>
      <c r="F117" s="219" t="s">
        <v>7719</v>
      </c>
      <c r="G117" s="219" t="s">
        <v>7849</v>
      </c>
      <c r="H117" s="219" t="s">
        <v>5990</v>
      </c>
      <c r="I117" s="220" t="s">
        <v>7247</v>
      </c>
      <c r="J117" s="221">
        <v>11000</v>
      </c>
      <c r="K117" s="221">
        <v>1</v>
      </c>
      <c r="L117" s="221">
        <v>11000</v>
      </c>
    </row>
    <row r="118" spans="1:12">
      <c r="A118" s="218" t="str">
        <f t="shared" si="1"/>
        <v>O221102058583일반상품</v>
      </c>
      <c r="B118" s="219" t="s">
        <v>8061</v>
      </c>
      <c r="C118" s="219" t="s">
        <v>8023</v>
      </c>
      <c r="D118" s="219" t="s">
        <v>8065</v>
      </c>
      <c r="E118" s="219" t="s">
        <v>7710</v>
      </c>
      <c r="F118" s="219" t="s">
        <v>7719</v>
      </c>
      <c r="G118" s="219" t="s">
        <v>7849</v>
      </c>
      <c r="H118" s="219" t="s">
        <v>5990</v>
      </c>
      <c r="I118" s="220" t="s">
        <v>8050</v>
      </c>
      <c r="J118" s="221">
        <v>13810</v>
      </c>
      <c r="K118" s="221">
        <v>1</v>
      </c>
      <c r="L118" s="221">
        <v>13810</v>
      </c>
    </row>
    <row r="119" spans="1:12">
      <c r="A119" s="218" t="str">
        <f t="shared" si="1"/>
        <v>O221102058583일반상품</v>
      </c>
      <c r="B119" s="219" t="s">
        <v>8061</v>
      </c>
      <c r="C119" s="219" t="s">
        <v>8023</v>
      </c>
      <c r="D119" s="219" t="s">
        <v>8065</v>
      </c>
      <c r="E119" s="219" t="s">
        <v>7710</v>
      </c>
      <c r="F119" s="219" t="s">
        <v>7719</v>
      </c>
      <c r="G119" s="219" t="s">
        <v>7849</v>
      </c>
      <c r="H119" s="219" t="s">
        <v>5990</v>
      </c>
      <c r="I119" s="220" t="s">
        <v>7238</v>
      </c>
      <c r="J119" s="221">
        <v>11780</v>
      </c>
      <c r="K119" s="221">
        <v>1</v>
      </c>
      <c r="L119" s="221">
        <v>11780</v>
      </c>
    </row>
    <row r="120" spans="1:12">
      <c r="A120" s="218" t="str">
        <f t="shared" si="1"/>
        <v>O221102058583일반상품</v>
      </c>
      <c r="B120" s="219" t="s">
        <v>8061</v>
      </c>
      <c r="C120" s="219" t="s">
        <v>8023</v>
      </c>
      <c r="D120" s="219" t="s">
        <v>8065</v>
      </c>
      <c r="E120" s="219" t="s">
        <v>7710</v>
      </c>
      <c r="F120" s="219" t="s">
        <v>7719</v>
      </c>
      <c r="G120" s="219" t="s">
        <v>7849</v>
      </c>
      <c r="H120" s="219" t="s">
        <v>5990</v>
      </c>
      <c r="I120" s="220" t="s">
        <v>7192</v>
      </c>
      <c r="J120" s="221">
        <v>6620</v>
      </c>
      <c r="K120" s="221">
        <v>2</v>
      </c>
      <c r="L120" s="221">
        <v>13240</v>
      </c>
    </row>
    <row r="121" spans="1:12">
      <c r="A121" s="218" t="str">
        <f t="shared" si="1"/>
        <v>O221102058583일반상품</v>
      </c>
      <c r="B121" s="219" t="s">
        <v>8061</v>
      </c>
      <c r="C121" s="219" t="s">
        <v>8023</v>
      </c>
      <c r="D121" s="219" t="s">
        <v>8065</v>
      </c>
      <c r="E121" s="219" t="s">
        <v>7710</v>
      </c>
      <c r="F121" s="219" t="s">
        <v>7719</v>
      </c>
      <c r="G121" s="219" t="s">
        <v>7849</v>
      </c>
      <c r="H121" s="219" t="s">
        <v>5990</v>
      </c>
      <c r="I121" s="220" t="s">
        <v>7199</v>
      </c>
      <c r="J121" s="221">
        <v>3820</v>
      </c>
      <c r="K121" s="221">
        <v>1</v>
      </c>
      <c r="L121" s="221">
        <v>3820</v>
      </c>
    </row>
    <row r="122" spans="1:12">
      <c r="A122" s="218" t="str">
        <f t="shared" si="1"/>
        <v>O221102058583일반상품</v>
      </c>
      <c r="B122" s="219" t="s">
        <v>8061</v>
      </c>
      <c r="C122" s="219" t="s">
        <v>8023</v>
      </c>
      <c r="D122" s="219" t="s">
        <v>8065</v>
      </c>
      <c r="E122" s="219" t="s">
        <v>7710</v>
      </c>
      <c r="F122" s="219" t="s">
        <v>7719</v>
      </c>
      <c r="G122" s="219" t="s">
        <v>7849</v>
      </c>
      <c r="H122" s="219" t="s">
        <v>5990</v>
      </c>
      <c r="I122" s="220" t="s">
        <v>7241</v>
      </c>
      <c r="J122" s="221">
        <v>3200</v>
      </c>
      <c r="K122" s="221">
        <v>1</v>
      </c>
      <c r="L122" s="221">
        <v>3200</v>
      </c>
    </row>
    <row r="123" spans="1:12">
      <c r="A123" s="218" t="str">
        <f t="shared" si="1"/>
        <v>O221102058583일반상품</v>
      </c>
      <c r="B123" s="219" t="s">
        <v>8061</v>
      </c>
      <c r="C123" s="219" t="s">
        <v>8023</v>
      </c>
      <c r="D123" s="219" t="s">
        <v>8065</v>
      </c>
      <c r="E123" s="219" t="s">
        <v>7710</v>
      </c>
      <c r="F123" s="219" t="s">
        <v>7719</v>
      </c>
      <c r="G123" s="219" t="s">
        <v>7849</v>
      </c>
      <c r="H123" s="219" t="s">
        <v>5990</v>
      </c>
      <c r="I123" s="220" t="s">
        <v>7201</v>
      </c>
      <c r="J123" s="221">
        <v>12480</v>
      </c>
      <c r="K123" s="221">
        <v>1</v>
      </c>
      <c r="L123" s="221">
        <v>12480</v>
      </c>
    </row>
    <row r="124" spans="1:12">
      <c r="A124" s="218" t="str">
        <f t="shared" si="1"/>
        <v>O221102058583일반상품</v>
      </c>
      <c r="B124" s="219" t="s">
        <v>8061</v>
      </c>
      <c r="C124" s="219" t="s">
        <v>8023</v>
      </c>
      <c r="D124" s="219" t="s">
        <v>8065</v>
      </c>
      <c r="E124" s="219" t="s">
        <v>7710</v>
      </c>
      <c r="F124" s="219" t="s">
        <v>7719</v>
      </c>
      <c r="G124" s="219" t="s">
        <v>7849</v>
      </c>
      <c r="H124" s="219" t="s">
        <v>5990</v>
      </c>
      <c r="I124" s="220" t="s">
        <v>7264</v>
      </c>
      <c r="J124" s="221">
        <v>15920</v>
      </c>
      <c r="K124" s="221">
        <v>1</v>
      </c>
      <c r="L124" s="221">
        <v>15920</v>
      </c>
    </row>
    <row r="125" spans="1:12">
      <c r="A125" s="218" t="str">
        <f t="shared" si="1"/>
        <v>O221102058583일반상품</v>
      </c>
      <c r="B125" s="219" t="s">
        <v>8061</v>
      </c>
      <c r="C125" s="219" t="s">
        <v>8023</v>
      </c>
      <c r="D125" s="219" t="s">
        <v>8065</v>
      </c>
      <c r="E125" s="219" t="s">
        <v>7710</v>
      </c>
      <c r="F125" s="219" t="s">
        <v>7719</v>
      </c>
      <c r="G125" s="219" t="s">
        <v>7849</v>
      </c>
      <c r="H125" s="219" t="s">
        <v>5990</v>
      </c>
      <c r="I125" s="220" t="s">
        <v>7193</v>
      </c>
      <c r="J125" s="221">
        <v>1900</v>
      </c>
      <c r="K125" s="221">
        <v>1</v>
      </c>
      <c r="L125" s="221">
        <v>1900</v>
      </c>
    </row>
    <row r="126" spans="1:12">
      <c r="A126" s="218" t="str">
        <f t="shared" si="1"/>
        <v>O221102058583일반상품</v>
      </c>
      <c r="B126" s="219" t="s">
        <v>8061</v>
      </c>
      <c r="C126" s="219" t="s">
        <v>8023</v>
      </c>
      <c r="D126" s="219" t="s">
        <v>8065</v>
      </c>
      <c r="E126" s="219" t="s">
        <v>7710</v>
      </c>
      <c r="F126" s="219" t="s">
        <v>7719</v>
      </c>
      <c r="G126" s="219" t="s">
        <v>7849</v>
      </c>
      <c r="H126" s="219" t="s">
        <v>5990</v>
      </c>
      <c r="I126" s="220" t="s">
        <v>7288</v>
      </c>
      <c r="J126" s="221">
        <v>900</v>
      </c>
      <c r="K126" s="221">
        <v>1</v>
      </c>
      <c r="L126" s="221">
        <v>900</v>
      </c>
    </row>
    <row r="127" spans="1:12">
      <c r="A127" s="218" t="str">
        <f t="shared" si="1"/>
        <v>O221102058583일반상품</v>
      </c>
      <c r="B127" s="219" t="s">
        <v>8061</v>
      </c>
      <c r="C127" s="219" t="s">
        <v>8023</v>
      </c>
      <c r="D127" s="219" t="s">
        <v>8065</v>
      </c>
      <c r="E127" s="219" t="s">
        <v>7710</v>
      </c>
      <c r="F127" s="219" t="s">
        <v>7719</v>
      </c>
      <c r="G127" s="219" t="s">
        <v>7849</v>
      </c>
      <c r="H127" s="219" t="s">
        <v>5990</v>
      </c>
      <c r="I127" s="220" t="s">
        <v>7978</v>
      </c>
      <c r="J127" s="221">
        <v>3270</v>
      </c>
      <c r="K127" s="221">
        <v>1</v>
      </c>
      <c r="L127" s="221">
        <v>3270</v>
      </c>
    </row>
    <row r="128" spans="1:12">
      <c r="A128" s="218" t="str">
        <f t="shared" si="1"/>
        <v>O221102058583일반상품</v>
      </c>
      <c r="B128" s="219" t="s">
        <v>8061</v>
      </c>
      <c r="C128" s="219" t="s">
        <v>8023</v>
      </c>
      <c r="D128" s="219" t="s">
        <v>8065</v>
      </c>
      <c r="E128" s="219" t="s">
        <v>7710</v>
      </c>
      <c r="F128" s="219" t="s">
        <v>7719</v>
      </c>
      <c r="G128" s="219" t="s">
        <v>7849</v>
      </c>
      <c r="H128" s="219" t="s">
        <v>5990</v>
      </c>
      <c r="I128" s="220" t="s">
        <v>7282</v>
      </c>
      <c r="J128" s="221">
        <v>2170</v>
      </c>
      <c r="K128" s="221">
        <v>1</v>
      </c>
      <c r="L128" s="221">
        <v>2170</v>
      </c>
    </row>
    <row r="129" spans="1:12">
      <c r="A129" s="218" t="str">
        <f t="shared" si="1"/>
        <v>O221102058583일반상품</v>
      </c>
      <c r="B129" s="219" t="s">
        <v>8061</v>
      </c>
      <c r="C129" s="219" t="s">
        <v>8023</v>
      </c>
      <c r="D129" s="219" t="s">
        <v>8065</v>
      </c>
      <c r="E129" s="219" t="s">
        <v>7710</v>
      </c>
      <c r="F129" s="219" t="s">
        <v>7719</v>
      </c>
      <c r="G129" s="219" t="s">
        <v>7849</v>
      </c>
      <c r="H129" s="219" t="s">
        <v>5990</v>
      </c>
      <c r="I129" s="220" t="s">
        <v>8024</v>
      </c>
      <c r="J129" s="221">
        <v>8900</v>
      </c>
      <c r="K129" s="221">
        <v>1</v>
      </c>
      <c r="L129" s="221">
        <v>8900</v>
      </c>
    </row>
    <row r="130" spans="1:12">
      <c r="A130" s="218" t="str">
        <f t="shared" si="1"/>
        <v>O221102058583일반상품</v>
      </c>
      <c r="B130" s="219" t="s">
        <v>8061</v>
      </c>
      <c r="C130" s="219" t="s">
        <v>8023</v>
      </c>
      <c r="D130" s="219" t="s">
        <v>8065</v>
      </c>
      <c r="E130" s="219" t="s">
        <v>7710</v>
      </c>
      <c r="F130" s="219" t="s">
        <v>7719</v>
      </c>
      <c r="G130" s="219" t="s">
        <v>7849</v>
      </c>
      <c r="H130" s="219" t="s">
        <v>5990</v>
      </c>
      <c r="I130" s="220" t="s">
        <v>7266</v>
      </c>
      <c r="J130" s="221">
        <v>10000</v>
      </c>
      <c r="K130" s="221">
        <v>1</v>
      </c>
      <c r="L130" s="221">
        <v>10000</v>
      </c>
    </row>
    <row r="131" spans="1:12">
      <c r="A131" s="218" t="str">
        <f t="shared" ref="A131:A194" si="2">B131&amp;H131</f>
        <v>O221102058583일반상품</v>
      </c>
      <c r="B131" s="219" t="s">
        <v>8061</v>
      </c>
      <c r="C131" s="219" t="s">
        <v>8023</v>
      </c>
      <c r="D131" s="219" t="s">
        <v>8065</v>
      </c>
      <c r="E131" s="219" t="s">
        <v>7710</v>
      </c>
      <c r="F131" s="219" t="s">
        <v>7719</v>
      </c>
      <c r="G131" s="219" t="s">
        <v>7849</v>
      </c>
      <c r="H131" s="219" t="s">
        <v>5990</v>
      </c>
      <c r="I131" s="220" t="s">
        <v>7281</v>
      </c>
      <c r="J131" s="221">
        <v>8500</v>
      </c>
      <c r="K131" s="221">
        <v>1</v>
      </c>
      <c r="L131" s="221">
        <v>8500</v>
      </c>
    </row>
    <row r="132" spans="1:12">
      <c r="A132" s="218" t="str">
        <f t="shared" si="2"/>
        <v>O221102058583일반상품</v>
      </c>
      <c r="B132" s="219" t="s">
        <v>8061</v>
      </c>
      <c r="C132" s="219" t="s">
        <v>8023</v>
      </c>
      <c r="D132" s="219" t="s">
        <v>8065</v>
      </c>
      <c r="E132" s="219" t="s">
        <v>7710</v>
      </c>
      <c r="F132" s="219" t="s">
        <v>7719</v>
      </c>
      <c r="G132" s="219" t="s">
        <v>7849</v>
      </c>
      <c r="H132" s="219" t="s">
        <v>5990</v>
      </c>
      <c r="I132" s="220" t="s">
        <v>7221</v>
      </c>
      <c r="J132" s="221">
        <v>4900</v>
      </c>
      <c r="K132" s="221">
        <v>1</v>
      </c>
      <c r="L132" s="221">
        <v>4900</v>
      </c>
    </row>
    <row r="133" spans="1:12">
      <c r="A133" s="218" t="str">
        <f t="shared" si="2"/>
        <v>O221102058574일반상품</v>
      </c>
      <c r="B133" s="219" t="s">
        <v>8062</v>
      </c>
      <c r="C133" s="219" t="s">
        <v>8023</v>
      </c>
      <c r="D133" s="219" t="s">
        <v>8065</v>
      </c>
      <c r="E133" s="219" t="s">
        <v>7710</v>
      </c>
      <c r="F133" s="219" t="s">
        <v>7719</v>
      </c>
      <c r="G133" s="219" t="s">
        <v>7831</v>
      </c>
      <c r="H133" s="219" t="s">
        <v>5990</v>
      </c>
      <c r="I133" s="220" t="s">
        <v>8047</v>
      </c>
      <c r="J133" s="221">
        <v>2500</v>
      </c>
      <c r="K133" s="221">
        <v>1</v>
      </c>
      <c r="L133" s="221">
        <v>2500</v>
      </c>
    </row>
    <row r="134" spans="1:12">
      <c r="A134" s="218" t="str">
        <f t="shared" si="2"/>
        <v>O221102058574일반상품</v>
      </c>
      <c r="B134" s="219" t="s">
        <v>8062</v>
      </c>
      <c r="C134" s="219" t="s">
        <v>8023</v>
      </c>
      <c r="D134" s="219" t="s">
        <v>8065</v>
      </c>
      <c r="E134" s="219" t="s">
        <v>7710</v>
      </c>
      <c r="F134" s="219" t="s">
        <v>7719</v>
      </c>
      <c r="G134" s="219" t="s">
        <v>7831</v>
      </c>
      <c r="H134" s="219" t="s">
        <v>5990</v>
      </c>
      <c r="I134" s="220" t="s">
        <v>8040</v>
      </c>
      <c r="J134" s="221">
        <v>2500</v>
      </c>
      <c r="K134" s="221">
        <v>1</v>
      </c>
      <c r="L134" s="221">
        <v>2500</v>
      </c>
    </row>
    <row r="135" spans="1:12">
      <c r="A135" s="218" t="str">
        <f t="shared" si="2"/>
        <v>O221102058574일반상품</v>
      </c>
      <c r="B135" s="219" t="s">
        <v>8062</v>
      </c>
      <c r="C135" s="219" t="s">
        <v>8023</v>
      </c>
      <c r="D135" s="219" t="s">
        <v>8065</v>
      </c>
      <c r="E135" s="219" t="s">
        <v>7710</v>
      </c>
      <c r="F135" s="219" t="s">
        <v>7719</v>
      </c>
      <c r="G135" s="219" t="s">
        <v>7831</v>
      </c>
      <c r="H135" s="219" t="s">
        <v>5990</v>
      </c>
      <c r="I135" s="220" t="s">
        <v>7284</v>
      </c>
      <c r="J135" s="221">
        <v>7000</v>
      </c>
      <c r="K135" s="221">
        <v>3</v>
      </c>
      <c r="L135" s="221">
        <v>21000</v>
      </c>
    </row>
    <row r="136" spans="1:12">
      <c r="A136" s="218" t="str">
        <f t="shared" si="2"/>
        <v>O221102058574일반상품</v>
      </c>
      <c r="B136" s="219" t="s">
        <v>8062</v>
      </c>
      <c r="C136" s="219" t="s">
        <v>8023</v>
      </c>
      <c r="D136" s="219" t="s">
        <v>8065</v>
      </c>
      <c r="E136" s="219" t="s">
        <v>7710</v>
      </c>
      <c r="F136" s="219" t="s">
        <v>7719</v>
      </c>
      <c r="G136" s="219" t="s">
        <v>7831</v>
      </c>
      <c r="H136" s="219" t="s">
        <v>5990</v>
      </c>
      <c r="I136" s="220" t="s">
        <v>7290</v>
      </c>
      <c r="J136" s="221">
        <v>2820</v>
      </c>
      <c r="K136" s="221">
        <v>1</v>
      </c>
      <c r="L136" s="221">
        <v>2820</v>
      </c>
    </row>
    <row r="137" spans="1:12">
      <c r="A137" s="218" t="str">
        <f t="shared" si="2"/>
        <v>O221102058574일반상품</v>
      </c>
      <c r="B137" s="219" t="s">
        <v>8062</v>
      </c>
      <c r="C137" s="219" t="s">
        <v>8023</v>
      </c>
      <c r="D137" s="219" t="s">
        <v>8065</v>
      </c>
      <c r="E137" s="219" t="s">
        <v>7710</v>
      </c>
      <c r="F137" s="219" t="s">
        <v>7719</v>
      </c>
      <c r="G137" s="219" t="s">
        <v>7831</v>
      </c>
      <c r="H137" s="219" t="s">
        <v>5990</v>
      </c>
      <c r="I137" s="220" t="s">
        <v>7292</v>
      </c>
      <c r="J137" s="221">
        <v>400</v>
      </c>
      <c r="K137" s="221">
        <v>1</v>
      </c>
      <c r="L137" s="221">
        <v>400</v>
      </c>
    </row>
    <row r="138" spans="1:12">
      <c r="A138" s="218" t="str">
        <f t="shared" si="2"/>
        <v>O221102058574일반상품</v>
      </c>
      <c r="B138" s="219" t="s">
        <v>8062</v>
      </c>
      <c r="C138" s="219" t="s">
        <v>8023</v>
      </c>
      <c r="D138" s="219" t="s">
        <v>8065</v>
      </c>
      <c r="E138" s="219" t="s">
        <v>7710</v>
      </c>
      <c r="F138" s="219" t="s">
        <v>7719</v>
      </c>
      <c r="G138" s="219" t="s">
        <v>7831</v>
      </c>
      <c r="H138" s="219" t="s">
        <v>5990</v>
      </c>
      <c r="I138" s="220" t="s">
        <v>7268</v>
      </c>
      <c r="J138" s="221">
        <v>1900</v>
      </c>
      <c r="K138" s="221">
        <v>1</v>
      </c>
      <c r="L138" s="221">
        <v>1900</v>
      </c>
    </row>
    <row r="139" spans="1:12">
      <c r="A139" s="218" t="str">
        <f t="shared" si="2"/>
        <v>O221102058574일반상품</v>
      </c>
      <c r="B139" s="219" t="s">
        <v>8062</v>
      </c>
      <c r="C139" s="219" t="s">
        <v>8023</v>
      </c>
      <c r="D139" s="219" t="s">
        <v>8065</v>
      </c>
      <c r="E139" s="219" t="s">
        <v>7710</v>
      </c>
      <c r="F139" s="219" t="s">
        <v>7719</v>
      </c>
      <c r="G139" s="219" t="s">
        <v>7831</v>
      </c>
      <c r="H139" s="219" t="s">
        <v>5990</v>
      </c>
      <c r="I139" s="220" t="s">
        <v>7928</v>
      </c>
      <c r="J139" s="221">
        <v>2200</v>
      </c>
      <c r="K139" s="221">
        <v>1</v>
      </c>
      <c r="L139" s="221">
        <v>2200</v>
      </c>
    </row>
    <row r="140" spans="1:12">
      <c r="A140" s="218" t="str">
        <f t="shared" si="2"/>
        <v>O221102058574일반상품</v>
      </c>
      <c r="B140" s="219" t="s">
        <v>8062</v>
      </c>
      <c r="C140" s="219" t="s">
        <v>8023</v>
      </c>
      <c r="D140" s="219" t="s">
        <v>8065</v>
      </c>
      <c r="E140" s="219" t="s">
        <v>7710</v>
      </c>
      <c r="F140" s="219" t="s">
        <v>7719</v>
      </c>
      <c r="G140" s="219" t="s">
        <v>7831</v>
      </c>
      <c r="H140" s="219" t="s">
        <v>5990</v>
      </c>
      <c r="I140" s="220" t="s">
        <v>7247</v>
      </c>
      <c r="J140" s="221">
        <v>11000</v>
      </c>
      <c r="K140" s="221">
        <v>1</v>
      </c>
      <c r="L140" s="221">
        <v>11000</v>
      </c>
    </row>
    <row r="141" spans="1:12">
      <c r="A141" s="218" t="str">
        <f t="shared" si="2"/>
        <v>O221102058574일반상품</v>
      </c>
      <c r="B141" s="219" t="s">
        <v>8062</v>
      </c>
      <c r="C141" s="219" t="s">
        <v>8023</v>
      </c>
      <c r="D141" s="219" t="s">
        <v>8065</v>
      </c>
      <c r="E141" s="219" t="s">
        <v>7710</v>
      </c>
      <c r="F141" s="219" t="s">
        <v>7719</v>
      </c>
      <c r="G141" s="219" t="s">
        <v>7831</v>
      </c>
      <c r="H141" s="219" t="s">
        <v>5990</v>
      </c>
      <c r="I141" s="220" t="s">
        <v>7237</v>
      </c>
      <c r="J141" s="221">
        <v>11000</v>
      </c>
      <c r="K141" s="221">
        <v>1</v>
      </c>
      <c r="L141" s="221">
        <v>11000</v>
      </c>
    </row>
    <row r="142" spans="1:12">
      <c r="A142" s="218" t="str">
        <f t="shared" si="2"/>
        <v>O221102058574일반상품</v>
      </c>
      <c r="B142" s="219" t="s">
        <v>8062</v>
      </c>
      <c r="C142" s="219" t="s">
        <v>8023</v>
      </c>
      <c r="D142" s="219" t="s">
        <v>8065</v>
      </c>
      <c r="E142" s="219" t="s">
        <v>7710</v>
      </c>
      <c r="F142" s="219" t="s">
        <v>7719</v>
      </c>
      <c r="G142" s="219" t="s">
        <v>7831</v>
      </c>
      <c r="H142" s="219" t="s">
        <v>5990</v>
      </c>
      <c r="I142" s="220" t="s">
        <v>8050</v>
      </c>
      <c r="J142" s="221">
        <v>13810</v>
      </c>
      <c r="K142" s="221">
        <v>1</v>
      </c>
      <c r="L142" s="221">
        <v>13810</v>
      </c>
    </row>
    <row r="143" spans="1:12">
      <c r="A143" s="218" t="str">
        <f t="shared" si="2"/>
        <v>O221102058574일반상품</v>
      </c>
      <c r="B143" s="219" t="s">
        <v>8062</v>
      </c>
      <c r="C143" s="219" t="s">
        <v>8023</v>
      </c>
      <c r="D143" s="219" t="s">
        <v>8065</v>
      </c>
      <c r="E143" s="219" t="s">
        <v>7710</v>
      </c>
      <c r="F143" s="219" t="s">
        <v>7719</v>
      </c>
      <c r="G143" s="219" t="s">
        <v>7831</v>
      </c>
      <c r="H143" s="219" t="s">
        <v>5990</v>
      </c>
      <c r="I143" s="220" t="s">
        <v>7252</v>
      </c>
      <c r="J143" s="221">
        <v>2850</v>
      </c>
      <c r="K143" s="221">
        <v>5</v>
      </c>
      <c r="L143" s="221">
        <v>14250</v>
      </c>
    </row>
    <row r="144" spans="1:12">
      <c r="A144" s="218" t="str">
        <f t="shared" si="2"/>
        <v>O221102058574일반상품</v>
      </c>
      <c r="B144" s="219" t="s">
        <v>8062</v>
      </c>
      <c r="C144" s="219" t="s">
        <v>8023</v>
      </c>
      <c r="D144" s="219" t="s">
        <v>8065</v>
      </c>
      <c r="E144" s="219" t="s">
        <v>7710</v>
      </c>
      <c r="F144" s="219" t="s">
        <v>7719</v>
      </c>
      <c r="G144" s="219" t="s">
        <v>7831</v>
      </c>
      <c r="H144" s="219" t="s">
        <v>5990</v>
      </c>
      <c r="I144" s="220" t="s">
        <v>8044</v>
      </c>
      <c r="J144" s="221">
        <v>4900</v>
      </c>
      <c r="K144" s="221">
        <v>2</v>
      </c>
      <c r="L144" s="221">
        <v>9800</v>
      </c>
    </row>
    <row r="145" spans="1:12">
      <c r="A145" s="218" t="str">
        <f t="shared" si="2"/>
        <v>O221102058574일반상품</v>
      </c>
      <c r="B145" s="219" t="s">
        <v>8062</v>
      </c>
      <c r="C145" s="219" t="s">
        <v>8023</v>
      </c>
      <c r="D145" s="219" t="s">
        <v>8065</v>
      </c>
      <c r="E145" s="219" t="s">
        <v>7710</v>
      </c>
      <c r="F145" s="219" t="s">
        <v>7719</v>
      </c>
      <c r="G145" s="219" t="s">
        <v>7831</v>
      </c>
      <c r="H145" s="219" t="s">
        <v>5990</v>
      </c>
      <c r="I145" s="220" t="s">
        <v>7922</v>
      </c>
      <c r="J145" s="221">
        <v>7800</v>
      </c>
      <c r="K145" s="221">
        <v>1</v>
      </c>
      <c r="L145" s="221">
        <v>7800</v>
      </c>
    </row>
    <row r="146" spans="1:12">
      <c r="A146" s="218" t="str">
        <f t="shared" si="2"/>
        <v>O221102058574일반상품</v>
      </c>
      <c r="B146" s="219" t="s">
        <v>8062</v>
      </c>
      <c r="C146" s="219" t="s">
        <v>8023</v>
      </c>
      <c r="D146" s="219" t="s">
        <v>8065</v>
      </c>
      <c r="E146" s="219" t="s">
        <v>7710</v>
      </c>
      <c r="F146" s="219" t="s">
        <v>7719</v>
      </c>
      <c r="G146" s="219" t="s">
        <v>7831</v>
      </c>
      <c r="H146" s="219" t="s">
        <v>5990</v>
      </c>
      <c r="I146" s="220" t="s">
        <v>7293</v>
      </c>
      <c r="J146" s="221">
        <v>3240</v>
      </c>
      <c r="K146" s="221">
        <v>1</v>
      </c>
      <c r="L146" s="221">
        <v>3240</v>
      </c>
    </row>
    <row r="147" spans="1:12">
      <c r="A147" s="218" t="str">
        <f t="shared" si="2"/>
        <v>O221102058574일반상품</v>
      </c>
      <c r="B147" s="219" t="s">
        <v>8062</v>
      </c>
      <c r="C147" s="219" t="s">
        <v>8023</v>
      </c>
      <c r="D147" s="219" t="s">
        <v>8065</v>
      </c>
      <c r="E147" s="219" t="s">
        <v>7710</v>
      </c>
      <c r="F147" s="219" t="s">
        <v>7719</v>
      </c>
      <c r="G147" s="219" t="s">
        <v>7831</v>
      </c>
      <c r="H147" s="219" t="s">
        <v>5990</v>
      </c>
      <c r="I147" s="220" t="s">
        <v>8030</v>
      </c>
      <c r="J147" s="221">
        <v>12500</v>
      </c>
      <c r="K147" s="221">
        <v>1</v>
      </c>
      <c r="L147" s="221">
        <v>12500</v>
      </c>
    </row>
    <row r="148" spans="1:12">
      <c r="A148" s="218" t="str">
        <f t="shared" si="2"/>
        <v>O221102058574일반상품</v>
      </c>
      <c r="B148" s="219" t="s">
        <v>8062</v>
      </c>
      <c r="C148" s="219" t="s">
        <v>8023</v>
      </c>
      <c r="D148" s="219" t="s">
        <v>8065</v>
      </c>
      <c r="E148" s="219" t="s">
        <v>7710</v>
      </c>
      <c r="F148" s="219" t="s">
        <v>7719</v>
      </c>
      <c r="G148" s="219" t="s">
        <v>7831</v>
      </c>
      <c r="H148" s="219" t="s">
        <v>5990</v>
      </c>
      <c r="I148" s="220" t="s">
        <v>7276</v>
      </c>
      <c r="J148" s="221">
        <v>4660</v>
      </c>
      <c r="K148" s="221">
        <v>2</v>
      </c>
      <c r="L148" s="221">
        <v>9320</v>
      </c>
    </row>
    <row r="149" spans="1:12">
      <c r="A149" s="218" t="str">
        <f t="shared" si="2"/>
        <v>O221102058574일반상품</v>
      </c>
      <c r="B149" s="219" t="s">
        <v>8062</v>
      </c>
      <c r="C149" s="219" t="s">
        <v>8023</v>
      </c>
      <c r="D149" s="219" t="s">
        <v>8065</v>
      </c>
      <c r="E149" s="219" t="s">
        <v>7710</v>
      </c>
      <c r="F149" s="219" t="s">
        <v>7719</v>
      </c>
      <c r="G149" s="219" t="s">
        <v>7831</v>
      </c>
      <c r="H149" s="219" t="s">
        <v>5990</v>
      </c>
      <c r="I149" s="220" t="s">
        <v>8026</v>
      </c>
      <c r="J149" s="221">
        <v>1440</v>
      </c>
      <c r="K149" s="221">
        <v>1</v>
      </c>
      <c r="L149" s="221">
        <v>1440</v>
      </c>
    </row>
    <row r="150" spans="1:12">
      <c r="A150" s="218" t="str">
        <f t="shared" si="2"/>
        <v>O221102058574일반상품</v>
      </c>
      <c r="B150" s="219" t="s">
        <v>8062</v>
      </c>
      <c r="C150" s="219" t="s">
        <v>8023</v>
      </c>
      <c r="D150" s="219" t="s">
        <v>8065</v>
      </c>
      <c r="E150" s="219" t="s">
        <v>7710</v>
      </c>
      <c r="F150" s="219" t="s">
        <v>7719</v>
      </c>
      <c r="G150" s="219" t="s">
        <v>7831</v>
      </c>
      <c r="H150" s="219" t="s">
        <v>5990</v>
      </c>
      <c r="I150" s="220" t="s">
        <v>8073</v>
      </c>
      <c r="J150" s="221">
        <v>2600</v>
      </c>
      <c r="K150" s="221">
        <v>1</v>
      </c>
      <c r="L150" s="221">
        <v>2600</v>
      </c>
    </row>
    <row r="151" spans="1:12">
      <c r="A151" s="218" t="str">
        <f t="shared" si="2"/>
        <v>O221102058574일반상품</v>
      </c>
      <c r="B151" s="219" t="s">
        <v>8062</v>
      </c>
      <c r="C151" s="219" t="s">
        <v>8023</v>
      </c>
      <c r="D151" s="219" t="s">
        <v>8065</v>
      </c>
      <c r="E151" s="219" t="s">
        <v>7710</v>
      </c>
      <c r="F151" s="219" t="s">
        <v>7719</v>
      </c>
      <c r="G151" s="219" t="s">
        <v>7831</v>
      </c>
      <c r="H151" s="219" t="s">
        <v>5990</v>
      </c>
      <c r="I151" s="220" t="s">
        <v>7283</v>
      </c>
      <c r="J151" s="221">
        <v>2200</v>
      </c>
      <c r="K151" s="221">
        <v>1</v>
      </c>
      <c r="L151" s="221">
        <v>2200</v>
      </c>
    </row>
    <row r="152" spans="1:12">
      <c r="A152" s="218" t="str">
        <f t="shared" si="2"/>
        <v>O221102058570일반상품</v>
      </c>
      <c r="B152" s="219" t="s">
        <v>8063</v>
      </c>
      <c r="C152" s="219" t="s">
        <v>8023</v>
      </c>
      <c r="D152" s="219" t="s">
        <v>8065</v>
      </c>
      <c r="E152" s="219" t="s">
        <v>7710</v>
      </c>
      <c r="F152" s="219" t="s">
        <v>7721</v>
      </c>
      <c r="G152" s="219" t="s">
        <v>7994</v>
      </c>
      <c r="H152" s="219" t="s">
        <v>5990</v>
      </c>
      <c r="I152" s="220" t="s">
        <v>7244</v>
      </c>
      <c r="J152" s="221">
        <v>2800</v>
      </c>
      <c r="K152" s="221">
        <v>1</v>
      </c>
      <c r="L152" s="221">
        <v>2800</v>
      </c>
    </row>
    <row r="153" spans="1:12">
      <c r="A153" s="218" t="str">
        <f t="shared" si="2"/>
        <v>O221102058570일반상품</v>
      </c>
      <c r="B153" s="219" t="s">
        <v>8063</v>
      </c>
      <c r="C153" s="219" t="s">
        <v>8023</v>
      </c>
      <c r="D153" s="219" t="s">
        <v>8065</v>
      </c>
      <c r="E153" s="219" t="s">
        <v>7710</v>
      </c>
      <c r="F153" s="219" t="s">
        <v>7721</v>
      </c>
      <c r="G153" s="219" t="s">
        <v>7994</v>
      </c>
      <c r="H153" s="219" t="s">
        <v>5990</v>
      </c>
      <c r="I153" s="220" t="s">
        <v>8074</v>
      </c>
      <c r="J153" s="221">
        <v>5900</v>
      </c>
      <c r="K153" s="221">
        <v>1</v>
      </c>
      <c r="L153" s="221">
        <v>5900</v>
      </c>
    </row>
    <row r="154" spans="1:12">
      <c r="A154" s="218" t="str">
        <f t="shared" si="2"/>
        <v>O221102058570일반상품</v>
      </c>
      <c r="B154" s="219" t="s">
        <v>8063</v>
      </c>
      <c r="C154" s="219" t="s">
        <v>8023</v>
      </c>
      <c r="D154" s="219" t="s">
        <v>8065</v>
      </c>
      <c r="E154" s="219" t="s">
        <v>7710</v>
      </c>
      <c r="F154" s="219" t="s">
        <v>7721</v>
      </c>
      <c r="G154" s="219" t="s">
        <v>7994</v>
      </c>
      <c r="H154" s="219" t="s">
        <v>5990</v>
      </c>
      <c r="I154" s="220" t="s">
        <v>7931</v>
      </c>
      <c r="J154" s="221">
        <v>3180</v>
      </c>
      <c r="K154" s="221">
        <v>1</v>
      </c>
      <c r="L154" s="221">
        <v>3180</v>
      </c>
    </row>
    <row r="155" spans="1:12">
      <c r="A155" s="218" t="str">
        <f t="shared" si="2"/>
        <v>O221102058570일반상품</v>
      </c>
      <c r="B155" s="219" t="s">
        <v>8063</v>
      </c>
      <c r="C155" s="219" t="s">
        <v>8023</v>
      </c>
      <c r="D155" s="219" t="s">
        <v>8065</v>
      </c>
      <c r="E155" s="219" t="s">
        <v>7710</v>
      </c>
      <c r="F155" s="219" t="s">
        <v>7721</v>
      </c>
      <c r="G155" s="219" t="s">
        <v>7994</v>
      </c>
      <c r="H155" s="219" t="s">
        <v>5990</v>
      </c>
      <c r="I155" s="220" t="s">
        <v>7188</v>
      </c>
      <c r="J155" s="221">
        <v>5800</v>
      </c>
      <c r="K155" s="221">
        <v>1</v>
      </c>
      <c r="L155" s="221">
        <v>5800</v>
      </c>
    </row>
    <row r="156" spans="1:12">
      <c r="A156" s="218" t="str">
        <f t="shared" si="2"/>
        <v>O221102058570일반상품</v>
      </c>
      <c r="B156" s="219" t="s">
        <v>8063</v>
      </c>
      <c r="C156" s="219" t="s">
        <v>8023</v>
      </c>
      <c r="D156" s="219" t="s">
        <v>8065</v>
      </c>
      <c r="E156" s="219" t="s">
        <v>7710</v>
      </c>
      <c r="F156" s="219" t="s">
        <v>7721</v>
      </c>
      <c r="G156" s="219" t="s">
        <v>7994</v>
      </c>
      <c r="H156" s="219" t="s">
        <v>5990</v>
      </c>
      <c r="I156" s="220" t="s">
        <v>7980</v>
      </c>
      <c r="J156" s="221">
        <v>4200</v>
      </c>
      <c r="K156" s="221">
        <v>2</v>
      </c>
      <c r="L156" s="221">
        <v>8400</v>
      </c>
    </row>
    <row r="157" spans="1:12">
      <c r="A157" s="218" t="str">
        <f t="shared" si="2"/>
        <v>O221102058570일반상품</v>
      </c>
      <c r="B157" s="219" t="s">
        <v>8063</v>
      </c>
      <c r="C157" s="219" t="s">
        <v>8023</v>
      </c>
      <c r="D157" s="219" t="s">
        <v>8065</v>
      </c>
      <c r="E157" s="219" t="s">
        <v>7710</v>
      </c>
      <c r="F157" s="219" t="s">
        <v>7721</v>
      </c>
      <c r="G157" s="219" t="s">
        <v>7994</v>
      </c>
      <c r="H157" s="219" t="s">
        <v>5990</v>
      </c>
      <c r="I157" s="220" t="s">
        <v>8034</v>
      </c>
      <c r="J157" s="221">
        <v>900</v>
      </c>
      <c r="K157" s="221">
        <v>10</v>
      </c>
      <c r="L157" s="221">
        <v>9000</v>
      </c>
    </row>
    <row r="158" spans="1:12">
      <c r="A158" s="218" t="str">
        <f t="shared" si="2"/>
        <v>O221102058570일반상품</v>
      </c>
      <c r="B158" s="219" t="s">
        <v>8063</v>
      </c>
      <c r="C158" s="219" t="s">
        <v>8023</v>
      </c>
      <c r="D158" s="219" t="s">
        <v>8065</v>
      </c>
      <c r="E158" s="219" t="s">
        <v>7710</v>
      </c>
      <c r="F158" s="219" t="s">
        <v>7721</v>
      </c>
      <c r="G158" s="219" t="s">
        <v>7994</v>
      </c>
      <c r="H158" s="219" t="s">
        <v>5990</v>
      </c>
      <c r="I158" s="220" t="s">
        <v>7930</v>
      </c>
      <c r="J158" s="221">
        <v>4200</v>
      </c>
      <c r="K158" s="221">
        <v>2</v>
      </c>
      <c r="L158" s="221">
        <v>8400</v>
      </c>
    </row>
    <row r="159" spans="1:12">
      <c r="A159" s="218" t="str">
        <f t="shared" si="2"/>
        <v>O221102058570일반상품</v>
      </c>
      <c r="B159" s="219" t="s">
        <v>8063</v>
      </c>
      <c r="C159" s="219" t="s">
        <v>8023</v>
      </c>
      <c r="D159" s="219" t="s">
        <v>8065</v>
      </c>
      <c r="E159" s="219" t="s">
        <v>7710</v>
      </c>
      <c r="F159" s="219" t="s">
        <v>7721</v>
      </c>
      <c r="G159" s="219" t="s">
        <v>7994</v>
      </c>
      <c r="H159" s="219" t="s">
        <v>5990</v>
      </c>
      <c r="I159" s="220" t="s">
        <v>7284</v>
      </c>
      <c r="J159" s="221">
        <v>7000</v>
      </c>
      <c r="K159" s="221">
        <v>1</v>
      </c>
      <c r="L159" s="221">
        <v>7000</v>
      </c>
    </row>
    <row r="160" spans="1:12">
      <c r="A160" s="218" t="str">
        <f t="shared" si="2"/>
        <v>O221102058570일반상품</v>
      </c>
      <c r="B160" s="219" t="s">
        <v>8063</v>
      </c>
      <c r="C160" s="219" t="s">
        <v>8023</v>
      </c>
      <c r="D160" s="219" t="s">
        <v>8065</v>
      </c>
      <c r="E160" s="219" t="s">
        <v>7710</v>
      </c>
      <c r="F160" s="219" t="s">
        <v>7721</v>
      </c>
      <c r="G160" s="219" t="s">
        <v>7994</v>
      </c>
      <c r="H160" s="219" t="s">
        <v>5990</v>
      </c>
      <c r="I160" s="220" t="s">
        <v>7245</v>
      </c>
      <c r="J160" s="221">
        <v>3250</v>
      </c>
      <c r="K160" s="221">
        <v>1</v>
      </c>
      <c r="L160" s="221">
        <v>3250</v>
      </c>
    </row>
    <row r="161" spans="1:12">
      <c r="A161" s="218" t="str">
        <f t="shared" si="2"/>
        <v>O221102058570일반상품</v>
      </c>
      <c r="B161" s="219" t="s">
        <v>8063</v>
      </c>
      <c r="C161" s="219" t="s">
        <v>8023</v>
      </c>
      <c r="D161" s="219" t="s">
        <v>8065</v>
      </c>
      <c r="E161" s="219" t="s">
        <v>7710</v>
      </c>
      <c r="F161" s="219" t="s">
        <v>7721</v>
      </c>
      <c r="G161" s="219" t="s">
        <v>7994</v>
      </c>
      <c r="H161" s="219" t="s">
        <v>5990</v>
      </c>
      <c r="I161" s="220" t="s">
        <v>8075</v>
      </c>
      <c r="J161" s="221">
        <v>4090</v>
      </c>
      <c r="K161" s="221">
        <v>1</v>
      </c>
      <c r="L161" s="221">
        <v>4090</v>
      </c>
    </row>
    <row r="162" spans="1:12">
      <c r="A162" s="218" t="str">
        <f t="shared" si="2"/>
        <v>O221102058570일반상품</v>
      </c>
      <c r="B162" s="219" t="s">
        <v>8063</v>
      </c>
      <c r="C162" s="219" t="s">
        <v>8023</v>
      </c>
      <c r="D162" s="219" t="s">
        <v>8065</v>
      </c>
      <c r="E162" s="219" t="s">
        <v>7710</v>
      </c>
      <c r="F162" s="219" t="s">
        <v>7721</v>
      </c>
      <c r="G162" s="219" t="s">
        <v>7994</v>
      </c>
      <c r="H162" s="219" t="s">
        <v>5990</v>
      </c>
      <c r="I162" s="220" t="s">
        <v>7224</v>
      </c>
      <c r="J162" s="221">
        <v>4430</v>
      </c>
      <c r="K162" s="221">
        <v>1</v>
      </c>
      <c r="L162" s="221">
        <v>4430</v>
      </c>
    </row>
    <row r="163" spans="1:12">
      <c r="A163" s="218" t="str">
        <f t="shared" si="2"/>
        <v>O221102058570일반상품</v>
      </c>
      <c r="B163" s="219" t="s">
        <v>8063</v>
      </c>
      <c r="C163" s="219" t="s">
        <v>8023</v>
      </c>
      <c r="D163" s="219" t="s">
        <v>8065</v>
      </c>
      <c r="E163" s="219" t="s">
        <v>7710</v>
      </c>
      <c r="F163" s="219" t="s">
        <v>7721</v>
      </c>
      <c r="G163" s="219" t="s">
        <v>7994</v>
      </c>
      <c r="H163" s="219" t="s">
        <v>5990</v>
      </c>
      <c r="I163" s="220" t="s">
        <v>7190</v>
      </c>
      <c r="J163" s="221">
        <v>5000</v>
      </c>
      <c r="K163" s="221">
        <v>1</v>
      </c>
      <c r="L163" s="221">
        <v>5000</v>
      </c>
    </row>
    <row r="164" spans="1:12">
      <c r="A164" s="218" t="str">
        <f t="shared" si="2"/>
        <v>O221102058570일반상품</v>
      </c>
      <c r="B164" s="219" t="s">
        <v>8063</v>
      </c>
      <c r="C164" s="219" t="s">
        <v>8023</v>
      </c>
      <c r="D164" s="219" t="s">
        <v>8065</v>
      </c>
      <c r="E164" s="219" t="s">
        <v>7710</v>
      </c>
      <c r="F164" s="219" t="s">
        <v>7721</v>
      </c>
      <c r="G164" s="219" t="s">
        <v>7994</v>
      </c>
      <c r="H164" s="219" t="s">
        <v>5990</v>
      </c>
      <c r="I164" s="220" t="s">
        <v>7249</v>
      </c>
      <c r="J164" s="221">
        <v>1330</v>
      </c>
      <c r="K164" s="221">
        <v>2</v>
      </c>
      <c r="L164" s="221">
        <v>2660</v>
      </c>
    </row>
    <row r="165" spans="1:12">
      <c r="A165" s="218" t="str">
        <f t="shared" si="2"/>
        <v>O221102058570일반상품</v>
      </c>
      <c r="B165" s="219" t="s">
        <v>8063</v>
      </c>
      <c r="C165" s="219" t="s">
        <v>8023</v>
      </c>
      <c r="D165" s="219" t="s">
        <v>8065</v>
      </c>
      <c r="E165" s="219" t="s">
        <v>7710</v>
      </c>
      <c r="F165" s="219" t="s">
        <v>7721</v>
      </c>
      <c r="G165" s="219" t="s">
        <v>7994</v>
      </c>
      <c r="H165" s="219" t="s">
        <v>5990</v>
      </c>
      <c r="I165" s="220" t="s">
        <v>7196</v>
      </c>
      <c r="J165" s="221">
        <v>7030</v>
      </c>
      <c r="K165" s="221">
        <v>3</v>
      </c>
      <c r="L165" s="221">
        <v>21090</v>
      </c>
    </row>
    <row r="166" spans="1:12">
      <c r="A166" s="218" t="str">
        <f t="shared" si="2"/>
        <v>O221102058570일반상품</v>
      </c>
      <c r="B166" s="219" t="s">
        <v>8063</v>
      </c>
      <c r="C166" s="219" t="s">
        <v>8023</v>
      </c>
      <c r="D166" s="219" t="s">
        <v>8065</v>
      </c>
      <c r="E166" s="219" t="s">
        <v>7710</v>
      </c>
      <c r="F166" s="219" t="s">
        <v>7721</v>
      </c>
      <c r="G166" s="219" t="s">
        <v>7994</v>
      </c>
      <c r="H166" s="219" t="s">
        <v>5990</v>
      </c>
      <c r="I166" s="220" t="s">
        <v>7250</v>
      </c>
      <c r="J166" s="221">
        <v>11500</v>
      </c>
      <c r="K166" s="221">
        <v>1</v>
      </c>
      <c r="L166" s="221">
        <v>11500</v>
      </c>
    </row>
    <row r="167" spans="1:12">
      <c r="A167" s="218" t="str">
        <f t="shared" si="2"/>
        <v>O221102058570일반상품</v>
      </c>
      <c r="B167" s="219" t="s">
        <v>8063</v>
      </c>
      <c r="C167" s="219" t="s">
        <v>8023</v>
      </c>
      <c r="D167" s="219" t="s">
        <v>8065</v>
      </c>
      <c r="E167" s="219" t="s">
        <v>7710</v>
      </c>
      <c r="F167" s="219" t="s">
        <v>7721</v>
      </c>
      <c r="G167" s="219" t="s">
        <v>7994</v>
      </c>
      <c r="H167" s="219" t="s">
        <v>5990</v>
      </c>
      <c r="I167" s="220" t="s">
        <v>7975</v>
      </c>
      <c r="J167" s="221">
        <v>2780</v>
      </c>
      <c r="K167" s="221">
        <v>2</v>
      </c>
      <c r="L167" s="221">
        <v>5560</v>
      </c>
    </row>
    <row r="168" spans="1:12">
      <c r="A168" s="218" t="str">
        <f t="shared" si="2"/>
        <v>O221102058570일반상품</v>
      </c>
      <c r="B168" s="219" t="s">
        <v>8063</v>
      </c>
      <c r="C168" s="219" t="s">
        <v>8023</v>
      </c>
      <c r="D168" s="219" t="s">
        <v>8065</v>
      </c>
      <c r="E168" s="219" t="s">
        <v>7710</v>
      </c>
      <c r="F168" s="219" t="s">
        <v>7721</v>
      </c>
      <c r="G168" s="219" t="s">
        <v>7994</v>
      </c>
      <c r="H168" s="219" t="s">
        <v>5990</v>
      </c>
      <c r="I168" s="220" t="s">
        <v>7985</v>
      </c>
      <c r="J168" s="221">
        <v>14550</v>
      </c>
      <c r="K168" s="221">
        <v>1</v>
      </c>
      <c r="L168" s="221">
        <v>14550</v>
      </c>
    </row>
    <row r="169" spans="1:12">
      <c r="A169" s="218" t="str">
        <f t="shared" si="2"/>
        <v>O221102058570일반상품</v>
      </c>
      <c r="B169" s="219" t="s">
        <v>8063</v>
      </c>
      <c r="C169" s="219" t="s">
        <v>8023</v>
      </c>
      <c r="D169" s="219" t="s">
        <v>8065</v>
      </c>
      <c r="E169" s="219" t="s">
        <v>7710</v>
      </c>
      <c r="F169" s="219" t="s">
        <v>7721</v>
      </c>
      <c r="G169" s="219" t="s">
        <v>7994</v>
      </c>
      <c r="H169" s="219" t="s">
        <v>5990</v>
      </c>
      <c r="I169" s="220" t="s">
        <v>7246</v>
      </c>
      <c r="J169" s="221">
        <v>5900</v>
      </c>
      <c r="K169" s="221">
        <v>2</v>
      </c>
      <c r="L169" s="221">
        <v>11800</v>
      </c>
    </row>
    <row r="170" spans="1:12">
      <c r="A170" s="218" t="str">
        <f t="shared" si="2"/>
        <v>O221102058570일반상품</v>
      </c>
      <c r="B170" s="219" t="s">
        <v>8063</v>
      </c>
      <c r="C170" s="219" t="s">
        <v>8023</v>
      </c>
      <c r="D170" s="219" t="s">
        <v>8065</v>
      </c>
      <c r="E170" s="219" t="s">
        <v>7710</v>
      </c>
      <c r="F170" s="219" t="s">
        <v>7721</v>
      </c>
      <c r="G170" s="219" t="s">
        <v>7994</v>
      </c>
      <c r="H170" s="219" t="s">
        <v>5990</v>
      </c>
      <c r="I170" s="220" t="s">
        <v>7287</v>
      </c>
      <c r="J170" s="221">
        <v>4590</v>
      </c>
      <c r="K170" s="221">
        <v>1</v>
      </c>
      <c r="L170" s="221">
        <v>4590</v>
      </c>
    </row>
    <row r="171" spans="1:12">
      <c r="A171" s="218" t="str">
        <f t="shared" si="2"/>
        <v>O221102058570일반상품</v>
      </c>
      <c r="B171" s="219" t="s">
        <v>8063</v>
      </c>
      <c r="C171" s="219" t="s">
        <v>8023</v>
      </c>
      <c r="D171" s="219" t="s">
        <v>8065</v>
      </c>
      <c r="E171" s="219" t="s">
        <v>7710</v>
      </c>
      <c r="F171" s="219" t="s">
        <v>7721</v>
      </c>
      <c r="G171" s="219" t="s">
        <v>7994</v>
      </c>
      <c r="H171" s="219" t="s">
        <v>5990</v>
      </c>
      <c r="I171" s="220" t="s">
        <v>7236</v>
      </c>
      <c r="J171" s="221">
        <v>11000</v>
      </c>
      <c r="K171" s="221">
        <v>1</v>
      </c>
      <c r="L171" s="221">
        <v>11000</v>
      </c>
    </row>
    <row r="172" spans="1:12">
      <c r="A172" s="218" t="str">
        <f t="shared" si="2"/>
        <v>O221102058570일반상품</v>
      </c>
      <c r="B172" s="219" t="s">
        <v>8063</v>
      </c>
      <c r="C172" s="219" t="s">
        <v>8023</v>
      </c>
      <c r="D172" s="219" t="s">
        <v>8065</v>
      </c>
      <c r="E172" s="219" t="s">
        <v>7710</v>
      </c>
      <c r="F172" s="219" t="s">
        <v>7721</v>
      </c>
      <c r="G172" s="219" t="s">
        <v>7994</v>
      </c>
      <c r="H172" s="219" t="s">
        <v>5990</v>
      </c>
      <c r="I172" s="220" t="s">
        <v>7247</v>
      </c>
      <c r="J172" s="221">
        <v>11000</v>
      </c>
      <c r="K172" s="221">
        <v>1</v>
      </c>
      <c r="L172" s="221">
        <v>11000</v>
      </c>
    </row>
    <row r="173" spans="1:12">
      <c r="A173" s="218" t="str">
        <f t="shared" si="2"/>
        <v>O221102058570일반상품</v>
      </c>
      <c r="B173" s="219" t="s">
        <v>8063</v>
      </c>
      <c r="C173" s="219" t="s">
        <v>8023</v>
      </c>
      <c r="D173" s="219" t="s">
        <v>8065</v>
      </c>
      <c r="E173" s="219" t="s">
        <v>7710</v>
      </c>
      <c r="F173" s="219" t="s">
        <v>7721</v>
      </c>
      <c r="G173" s="219" t="s">
        <v>7994</v>
      </c>
      <c r="H173" s="219" t="s">
        <v>5990</v>
      </c>
      <c r="I173" s="220" t="s">
        <v>7237</v>
      </c>
      <c r="J173" s="221">
        <v>11000</v>
      </c>
      <c r="K173" s="221">
        <v>1</v>
      </c>
      <c r="L173" s="221">
        <v>11000</v>
      </c>
    </row>
    <row r="174" spans="1:12">
      <c r="A174" s="218" t="str">
        <f t="shared" si="2"/>
        <v>O221102058570일반상품</v>
      </c>
      <c r="B174" s="219" t="s">
        <v>8063</v>
      </c>
      <c r="C174" s="219" t="s">
        <v>8023</v>
      </c>
      <c r="D174" s="219" t="s">
        <v>8065</v>
      </c>
      <c r="E174" s="219" t="s">
        <v>7710</v>
      </c>
      <c r="F174" s="219" t="s">
        <v>7721</v>
      </c>
      <c r="G174" s="219" t="s">
        <v>7994</v>
      </c>
      <c r="H174" s="219" t="s">
        <v>5990</v>
      </c>
      <c r="I174" s="220" t="s">
        <v>7269</v>
      </c>
      <c r="J174" s="221">
        <v>900</v>
      </c>
      <c r="K174" s="221">
        <v>1</v>
      </c>
      <c r="L174" s="221">
        <v>900</v>
      </c>
    </row>
    <row r="175" spans="1:12">
      <c r="A175" s="218" t="str">
        <f t="shared" si="2"/>
        <v>O221102058570일반상품</v>
      </c>
      <c r="B175" s="219" t="s">
        <v>8063</v>
      </c>
      <c r="C175" s="219" t="s">
        <v>8023</v>
      </c>
      <c r="D175" s="219" t="s">
        <v>8065</v>
      </c>
      <c r="E175" s="219" t="s">
        <v>7710</v>
      </c>
      <c r="F175" s="219" t="s">
        <v>7721</v>
      </c>
      <c r="G175" s="219" t="s">
        <v>7994</v>
      </c>
      <c r="H175" s="219" t="s">
        <v>5990</v>
      </c>
      <c r="I175" s="220" t="s">
        <v>7277</v>
      </c>
      <c r="J175" s="221">
        <v>4710</v>
      </c>
      <c r="K175" s="221">
        <v>1</v>
      </c>
      <c r="L175" s="221">
        <v>4710</v>
      </c>
    </row>
    <row r="176" spans="1:12">
      <c r="A176" s="218" t="str">
        <f t="shared" si="2"/>
        <v>O221102058570일반상품</v>
      </c>
      <c r="B176" s="219" t="s">
        <v>8063</v>
      </c>
      <c r="C176" s="219" t="s">
        <v>8023</v>
      </c>
      <c r="D176" s="219" t="s">
        <v>8065</v>
      </c>
      <c r="E176" s="219" t="s">
        <v>7710</v>
      </c>
      <c r="F176" s="219" t="s">
        <v>7721</v>
      </c>
      <c r="G176" s="219" t="s">
        <v>7994</v>
      </c>
      <c r="H176" s="219" t="s">
        <v>5990</v>
      </c>
      <c r="I176" s="220" t="s">
        <v>7197</v>
      </c>
      <c r="J176" s="221">
        <v>3800</v>
      </c>
      <c r="K176" s="221">
        <v>2</v>
      </c>
      <c r="L176" s="221">
        <v>7600</v>
      </c>
    </row>
    <row r="177" spans="1:12">
      <c r="A177" s="218" t="str">
        <f t="shared" si="2"/>
        <v>O221102058570일반상품</v>
      </c>
      <c r="B177" s="219" t="s">
        <v>8063</v>
      </c>
      <c r="C177" s="219" t="s">
        <v>8023</v>
      </c>
      <c r="D177" s="219" t="s">
        <v>8065</v>
      </c>
      <c r="E177" s="219" t="s">
        <v>7710</v>
      </c>
      <c r="F177" s="219" t="s">
        <v>7721</v>
      </c>
      <c r="G177" s="219" t="s">
        <v>7994</v>
      </c>
      <c r="H177" s="219" t="s">
        <v>5990</v>
      </c>
      <c r="I177" s="220" t="s">
        <v>8041</v>
      </c>
      <c r="J177" s="221">
        <v>8400</v>
      </c>
      <c r="K177" s="221">
        <v>1</v>
      </c>
      <c r="L177" s="221">
        <v>8400</v>
      </c>
    </row>
    <row r="178" spans="1:12">
      <c r="A178" s="218" t="str">
        <f t="shared" si="2"/>
        <v>O221102058570일반상품</v>
      </c>
      <c r="B178" s="219" t="s">
        <v>8063</v>
      </c>
      <c r="C178" s="219" t="s">
        <v>8023</v>
      </c>
      <c r="D178" s="219" t="s">
        <v>8065</v>
      </c>
      <c r="E178" s="219" t="s">
        <v>7710</v>
      </c>
      <c r="F178" s="219" t="s">
        <v>7721</v>
      </c>
      <c r="G178" s="219" t="s">
        <v>7994</v>
      </c>
      <c r="H178" s="219" t="s">
        <v>5990</v>
      </c>
      <c r="I178" s="220" t="s">
        <v>7191</v>
      </c>
      <c r="J178" s="221">
        <v>13520</v>
      </c>
      <c r="K178" s="221">
        <v>2</v>
      </c>
      <c r="L178" s="221">
        <v>27040</v>
      </c>
    </row>
    <row r="179" spans="1:12">
      <c r="A179" s="218" t="str">
        <f t="shared" si="2"/>
        <v>O221102058570일반상품</v>
      </c>
      <c r="B179" s="219" t="s">
        <v>8063</v>
      </c>
      <c r="C179" s="219" t="s">
        <v>8023</v>
      </c>
      <c r="D179" s="219" t="s">
        <v>8065</v>
      </c>
      <c r="E179" s="219" t="s">
        <v>7710</v>
      </c>
      <c r="F179" s="219" t="s">
        <v>7721</v>
      </c>
      <c r="G179" s="219" t="s">
        <v>7994</v>
      </c>
      <c r="H179" s="219" t="s">
        <v>5990</v>
      </c>
      <c r="I179" s="220" t="s">
        <v>7252</v>
      </c>
      <c r="J179" s="221">
        <v>2850</v>
      </c>
      <c r="K179" s="221">
        <v>2</v>
      </c>
      <c r="L179" s="221">
        <v>5700</v>
      </c>
    </row>
    <row r="180" spans="1:12">
      <c r="A180" s="218" t="str">
        <f t="shared" si="2"/>
        <v>O221102058570일반상품</v>
      </c>
      <c r="B180" s="219" t="s">
        <v>8063</v>
      </c>
      <c r="C180" s="219" t="s">
        <v>8023</v>
      </c>
      <c r="D180" s="219" t="s">
        <v>8065</v>
      </c>
      <c r="E180" s="219" t="s">
        <v>7710</v>
      </c>
      <c r="F180" s="219" t="s">
        <v>7721</v>
      </c>
      <c r="G180" s="219" t="s">
        <v>7994</v>
      </c>
      <c r="H180" s="219" t="s">
        <v>5990</v>
      </c>
      <c r="I180" s="220" t="s">
        <v>7198</v>
      </c>
      <c r="J180" s="221">
        <v>2850</v>
      </c>
      <c r="K180" s="221">
        <v>2</v>
      </c>
      <c r="L180" s="221">
        <v>5700</v>
      </c>
    </row>
    <row r="181" spans="1:12">
      <c r="A181" s="218" t="str">
        <f t="shared" si="2"/>
        <v>O221102058570일반상품</v>
      </c>
      <c r="B181" s="219" t="s">
        <v>8063</v>
      </c>
      <c r="C181" s="219" t="s">
        <v>8023</v>
      </c>
      <c r="D181" s="219" t="s">
        <v>8065</v>
      </c>
      <c r="E181" s="219" t="s">
        <v>7710</v>
      </c>
      <c r="F181" s="219" t="s">
        <v>7721</v>
      </c>
      <c r="G181" s="219" t="s">
        <v>7994</v>
      </c>
      <c r="H181" s="219" t="s">
        <v>5990</v>
      </c>
      <c r="I181" s="220" t="s">
        <v>7253</v>
      </c>
      <c r="J181" s="221">
        <v>2850</v>
      </c>
      <c r="K181" s="221">
        <v>2</v>
      </c>
      <c r="L181" s="221">
        <v>5700</v>
      </c>
    </row>
    <row r="182" spans="1:12">
      <c r="A182" s="218" t="str">
        <f t="shared" si="2"/>
        <v>O221102058570일반상품</v>
      </c>
      <c r="B182" s="219" t="s">
        <v>8063</v>
      </c>
      <c r="C182" s="219" t="s">
        <v>8023</v>
      </c>
      <c r="D182" s="219" t="s">
        <v>8065</v>
      </c>
      <c r="E182" s="219" t="s">
        <v>7710</v>
      </c>
      <c r="F182" s="219" t="s">
        <v>7721</v>
      </c>
      <c r="G182" s="219" t="s">
        <v>7994</v>
      </c>
      <c r="H182" s="219" t="s">
        <v>5990</v>
      </c>
      <c r="I182" s="220" t="s">
        <v>7254</v>
      </c>
      <c r="J182" s="221">
        <v>2850</v>
      </c>
      <c r="K182" s="221">
        <v>2</v>
      </c>
      <c r="L182" s="221">
        <v>5700</v>
      </c>
    </row>
    <row r="183" spans="1:12">
      <c r="A183" s="218" t="str">
        <f t="shared" si="2"/>
        <v>O221102058570일반상품</v>
      </c>
      <c r="B183" s="219" t="s">
        <v>8063</v>
      </c>
      <c r="C183" s="219" t="s">
        <v>8023</v>
      </c>
      <c r="D183" s="219" t="s">
        <v>8065</v>
      </c>
      <c r="E183" s="219" t="s">
        <v>7710</v>
      </c>
      <c r="F183" s="219" t="s">
        <v>7721</v>
      </c>
      <c r="G183" s="219" t="s">
        <v>7994</v>
      </c>
      <c r="H183" s="219" t="s">
        <v>5990</v>
      </c>
      <c r="I183" s="220" t="s">
        <v>7272</v>
      </c>
      <c r="J183" s="221">
        <v>1250</v>
      </c>
      <c r="K183" s="221">
        <v>3</v>
      </c>
      <c r="L183" s="221">
        <v>3750</v>
      </c>
    </row>
    <row r="184" spans="1:12">
      <c r="A184" s="218" t="str">
        <f t="shared" si="2"/>
        <v>O221102058570일반상품</v>
      </c>
      <c r="B184" s="219" t="s">
        <v>8063</v>
      </c>
      <c r="C184" s="219" t="s">
        <v>8023</v>
      </c>
      <c r="D184" s="219" t="s">
        <v>8065</v>
      </c>
      <c r="E184" s="219" t="s">
        <v>7710</v>
      </c>
      <c r="F184" s="219" t="s">
        <v>7721</v>
      </c>
      <c r="G184" s="219" t="s">
        <v>7994</v>
      </c>
      <c r="H184" s="219" t="s">
        <v>5990</v>
      </c>
      <c r="I184" s="220" t="s">
        <v>7299</v>
      </c>
      <c r="J184" s="221">
        <v>20000</v>
      </c>
      <c r="K184" s="221">
        <v>1</v>
      </c>
      <c r="L184" s="221">
        <v>20000</v>
      </c>
    </row>
    <row r="185" spans="1:12">
      <c r="A185" s="218" t="str">
        <f t="shared" si="2"/>
        <v>O221102058570일반상품</v>
      </c>
      <c r="B185" s="219" t="s">
        <v>8063</v>
      </c>
      <c r="C185" s="219" t="s">
        <v>8023</v>
      </c>
      <c r="D185" s="219" t="s">
        <v>8065</v>
      </c>
      <c r="E185" s="219" t="s">
        <v>7710</v>
      </c>
      <c r="F185" s="219" t="s">
        <v>7721</v>
      </c>
      <c r="G185" s="219" t="s">
        <v>7994</v>
      </c>
      <c r="H185" s="219" t="s">
        <v>5990</v>
      </c>
      <c r="I185" s="220" t="s">
        <v>7228</v>
      </c>
      <c r="J185" s="221">
        <v>1250</v>
      </c>
      <c r="K185" s="221">
        <v>2</v>
      </c>
      <c r="L185" s="221">
        <v>2500</v>
      </c>
    </row>
    <row r="186" spans="1:12">
      <c r="A186" s="218" t="str">
        <f t="shared" si="2"/>
        <v>O221102058570일반상품</v>
      </c>
      <c r="B186" s="219" t="s">
        <v>8063</v>
      </c>
      <c r="C186" s="219" t="s">
        <v>8023</v>
      </c>
      <c r="D186" s="219" t="s">
        <v>8065</v>
      </c>
      <c r="E186" s="219" t="s">
        <v>7710</v>
      </c>
      <c r="F186" s="219" t="s">
        <v>7721</v>
      </c>
      <c r="G186" s="219" t="s">
        <v>7994</v>
      </c>
      <c r="H186" s="219" t="s">
        <v>5990</v>
      </c>
      <c r="I186" s="220" t="s">
        <v>7923</v>
      </c>
      <c r="J186" s="221">
        <v>3900</v>
      </c>
      <c r="K186" s="221">
        <v>1</v>
      </c>
      <c r="L186" s="221">
        <v>3900</v>
      </c>
    </row>
    <row r="187" spans="1:12">
      <c r="A187" s="218" t="str">
        <f t="shared" si="2"/>
        <v>O221102058570일반상품</v>
      </c>
      <c r="B187" s="219" t="s">
        <v>8063</v>
      </c>
      <c r="C187" s="219" t="s">
        <v>8023</v>
      </c>
      <c r="D187" s="219" t="s">
        <v>8065</v>
      </c>
      <c r="E187" s="219" t="s">
        <v>7710</v>
      </c>
      <c r="F187" s="219" t="s">
        <v>7721</v>
      </c>
      <c r="G187" s="219" t="s">
        <v>7994</v>
      </c>
      <c r="H187" s="219" t="s">
        <v>5990</v>
      </c>
      <c r="I187" s="220" t="s">
        <v>7200</v>
      </c>
      <c r="J187" s="221">
        <v>2880</v>
      </c>
      <c r="K187" s="221">
        <v>1</v>
      </c>
      <c r="L187" s="221">
        <v>2880</v>
      </c>
    </row>
    <row r="188" spans="1:12">
      <c r="A188" s="218" t="str">
        <f t="shared" si="2"/>
        <v>O221102058570일반상품</v>
      </c>
      <c r="B188" s="219" t="s">
        <v>8063</v>
      </c>
      <c r="C188" s="219" t="s">
        <v>8023</v>
      </c>
      <c r="D188" s="219" t="s">
        <v>8065</v>
      </c>
      <c r="E188" s="219" t="s">
        <v>7710</v>
      </c>
      <c r="F188" s="219" t="s">
        <v>7721</v>
      </c>
      <c r="G188" s="219" t="s">
        <v>7994</v>
      </c>
      <c r="H188" s="219" t="s">
        <v>5990</v>
      </c>
      <c r="I188" s="220" t="s">
        <v>7212</v>
      </c>
      <c r="J188" s="221">
        <v>4210</v>
      </c>
      <c r="K188" s="221">
        <v>1</v>
      </c>
      <c r="L188" s="221">
        <v>4210</v>
      </c>
    </row>
    <row r="189" spans="1:12">
      <c r="A189" s="218" t="str">
        <f t="shared" si="2"/>
        <v>O221102058570일반상품</v>
      </c>
      <c r="B189" s="219" t="s">
        <v>8063</v>
      </c>
      <c r="C189" s="219" t="s">
        <v>8023</v>
      </c>
      <c r="D189" s="219" t="s">
        <v>8065</v>
      </c>
      <c r="E189" s="219" t="s">
        <v>7710</v>
      </c>
      <c r="F189" s="219" t="s">
        <v>7721</v>
      </c>
      <c r="G189" s="219" t="s">
        <v>7994</v>
      </c>
      <c r="H189" s="219" t="s">
        <v>5990</v>
      </c>
      <c r="I189" s="220" t="s">
        <v>8030</v>
      </c>
      <c r="J189" s="221">
        <v>12500</v>
      </c>
      <c r="K189" s="221">
        <v>1</v>
      </c>
      <c r="L189" s="221">
        <v>12500</v>
      </c>
    </row>
    <row r="190" spans="1:12">
      <c r="A190" s="218" t="str">
        <f t="shared" si="2"/>
        <v>O221102058570일반상품</v>
      </c>
      <c r="B190" s="219" t="s">
        <v>8063</v>
      </c>
      <c r="C190" s="219" t="s">
        <v>8023</v>
      </c>
      <c r="D190" s="219" t="s">
        <v>8065</v>
      </c>
      <c r="E190" s="219" t="s">
        <v>7710</v>
      </c>
      <c r="F190" s="219" t="s">
        <v>7721</v>
      </c>
      <c r="G190" s="219" t="s">
        <v>7994</v>
      </c>
      <c r="H190" s="219" t="s">
        <v>5990</v>
      </c>
      <c r="I190" s="220" t="s">
        <v>8076</v>
      </c>
      <c r="J190" s="221">
        <v>2880</v>
      </c>
      <c r="K190" s="221">
        <v>2</v>
      </c>
      <c r="L190" s="221">
        <v>5760</v>
      </c>
    </row>
    <row r="191" spans="1:12">
      <c r="A191" s="218" t="str">
        <f t="shared" si="2"/>
        <v>O221102058570일반상품</v>
      </c>
      <c r="B191" s="219" t="s">
        <v>8063</v>
      </c>
      <c r="C191" s="219" t="s">
        <v>8023</v>
      </c>
      <c r="D191" s="219" t="s">
        <v>8065</v>
      </c>
      <c r="E191" s="219" t="s">
        <v>7710</v>
      </c>
      <c r="F191" s="219" t="s">
        <v>7721</v>
      </c>
      <c r="G191" s="219" t="s">
        <v>7994</v>
      </c>
      <c r="H191" s="219" t="s">
        <v>5990</v>
      </c>
      <c r="I191" s="220" t="s">
        <v>7296</v>
      </c>
      <c r="J191" s="221">
        <v>4200</v>
      </c>
      <c r="K191" s="221">
        <v>1</v>
      </c>
      <c r="L191" s="221">
        <v>4200</v>
      </c>
    </row>
    <row r="192" spans="1:12">
      <c r="A192" s="218" t="str">
        <f t="shared" si="2"/>
        <v>O221102058570일반상품</v>
      </c>
      <c r="B192" s="219" t="s">
        <v>8063</v>
      </c>
      <c r="C192" s="219" t="s">
        <v>8023</v>
      </c>
      <c r="D192" s="219" t="s">
        <v>8065</v>
      </c>
      <c r="E192" s="219" t="s">
        <v>7710</v>
      </c>
      <c r="F192" s="219" t="s">
        <v>7721</v>
      </c>
      <c r="G192" s="219" t="s">
        <v>7994</v>
      </c>
      <c r="H192" s="219" t="s">
        <v>5990</v>
      </c>
      <c r="I192" s="220" t="s">
        <v>7925</v>
      </c>
      <c r="J192" s="221">
        <v>1400</v>
      </c>
      <c r="K192" s="221">
        <v>4</v>
      </c>
      <c r="L192" s="221">
        <v>5600</v>
      </c>
    </row>
    <row r="193" spans="1:12">
      <c r="A193" s="218" t="str">
        <f t="shared" si="2"/>
        <v>O221102058570일반상품</v>
      </c>
      <c r="B193" s="219" t="s">
        <v>8063</v>
      </c>
      <c r="C193" s="219" t="s">
        <v>8023</v>
      </c>
      <c r="D193" s="219" t="s">
        <v>8065</v>
      </c>
      <c r="E193" s="219" t="s">
        <v>7710</v>
      </c>
      <c r="F193" s="219" t="s">
        <v>7721</v>
      </c>
      <c r="G193" s="219" t="s">
        <v>7994</v>
      </c>
      <c r="H193" s="219" t="s">
        <v>5990</v>
      </c>
      <c r="I193" s="220" t="s">
        <v>7260</v>
      </c>
      <c r="J193" s="221">
        <v>6430</v>
      </c>
      <c r="K193" s="221">
        <v>1</v>
      </c>
      <c r="L193" s="221">
        <v>6430</v>
      </c>
    </row>
    <row r="194" spans="1:12">
      <c r="A194" s="218" t="str">
        <f t="shared" si="2"/>
        <v>O221102058570일반상품</v>
      </c>
      <c r="B194" s="219" t="s">
        <v>8063</v>
      </c>
      <c r="C194" s="219" t="s">
        <v>8023</v>
      </c>
      <c r="D194" s="219" t="s">
        <v>8065</v>
      </c>
      <c r="E194" s="219" t="s">
        <v>7710</v>
      </c>
      <c r="F194" s="219" t="s">
        <v>7721</v>
      </c>
      <c r="G194" s="219" t="s">
        <v>7994</v>
      </c>
      <c r="H194" s="219" t="s">
        <v>5990</v>
      </c>
      <c r="I194" s="220" t="s">
        <v>7261</v>
      </c>
      <c r="J194" s="221">
        <v>2010</v>
      </c>
      <c r="K194" s="221">
        <v>1</v>
      </c>
      <c r="L194" s="221">
        <v>2010</v>
      </c>
    </row>
    <row r="195" spans="1:12">
      <c r="A195" s="218" t="str">
        <f t="shared" ref="A195:A258" si="3">B195&amp;H195</f>
        <v>O221102058570일반상품</v>
      </c>
      <c r="B195" s="219" t="s">
        <v>8063</v>
      </c>
      <c r="C195" s="219" t="s">
        <v>8023</v>
      </c>
      <c r="D195" s="219" t="s">
        <v>8065</v>
      </c>
      <c r="E195" s="219" t="s">
        <v>7710</v>
      </c>
      <c r="F195" s="219" t="s">
        <v>7721</v>
      </c>
      <c r="G195" s="219" t="s">
        <v>7994</v>
      </c>
      <c r="H195" s="219" t="s">
        <v>5990</v>
      </c>
      <c r="I195" s="220" t="s">
        <v>7262</v>
      </c>
      <c r="J195" s="221">
        <v>1000</v>
      </c>
      <c r="K195" s="221">
        <v>1</v>
      </c>
      <c r="L195" s="221">
        <v>1000</v>
      </c>
    </row>
    <row r="196" spans="1:12">
      <c r="A196" s="218" t="str">
        <f t="shared" si="3"/>
        <v>O221102058570일반상품</v>
      </c>
      <c r="B196" s="219" t="s">
        <v>8063</v>
      </c>
      <c r="C196" s="219" t="s">
        <v>8023</v>
      </c>
      <c r="D196" s="219" t="s">
        <v>8065</v>
      </c>
      <c r="E196" s="219" t="s">
        <v>7710</v>
      </c>
      <c r="F196" s="219" t="s">
        <v>7721</v>
      </c>
      <c r="G196" s="219" t="s">
        <v>7994</v>
      </c>
      <c r="H196" s="219" t="s">
        <v>5990</v>
      </c>
      <c r="I196" s="220" t="s">
        <v>8077</v>
      </c>
      <c r="J196" s="221">
        <v>4250</v>
      </c>
      <c r="K196" s="221">
        <v>1</v>
      </c>
      <c r="L196" s="221">
        <v>4250</v>
      </c>
    </row>
    <row r="197" spans="1:12">
      <c r="A197" s="218" t="str">
        <f t="shared" si="3"/>
        <v>O221102058570일반상품</v>
      </c>
      <c r="B197" s="219" t="s">
        <v>8063</v>
      </c>
      <c r="C197" s="219" t="s">
        <v>8023</v>
      </c>
      <c r="D197" s="219" t="s">
        <v>8065</v>
      </c>
      <c r="E197" s="219" t="s">
        <v>7710</v>
      </c>
      <c r="F197" s="219" t="s">
        <v>7721</v>
      </c>
      <c r="G197" s="219" t="s">
        <v>7994</v>
      </c>
      <c r="H197" s="219" t="s">
        <v>5990</v>
      </c>
      <c r="I197" s="220" t="s">
        <v>7205</v>
      </c>
      <c r="J197" s="221">
        <v>5430</v>
      </c>
      <c r="K197" s="221">
        <v>1</v>
      </c>
      <c r="L197" s="221">
        <v>5430</v>
      </c>
    </row>
    <row r="198" spans="1:12">
      <c r="A198" s="218" t="str">
        <f t="shared" si="3"/>
        <v>O221102058570일반상품</v>
      </c>
      <c r="B198" s="219" t="s">
        <v>8063</v>
      </c>
      <c r="C198" s="219" t="s">
        <v>8023</v>
      </c>
      <c r="D198" s="219" t="s">
        <v>8065</v>
      </c>
      <c r="E198" s="219" t="s">
        <v>7710</v>
      </c>
      <c r="F198" s="219" t="s">
        <v>7721</v>
      </c>
      <c r="G198" s="219" t="s">
        <v>7994</v>
      </c>
      <c r="H198" s="219" t="s">
        <v>5990</v>
      </c>
      <c r="I198" s="220" t="s">
        <v>7206</v>
      </c>
      <c r="J198" s="221">
        <v>4500</v>
      </c>
      <c r="K198" s="221">
        <v>2</v>
      </c>
      <c r="L198" s="221">
        <v>9000</v>
      </c>
    </row>
    <row r="199" spans="1:12">
      <c r="A199" s="218" t="str">
        <f t="shared" si="3"/>
        <v>O221102058570일반상품</v>
      </c>
      <c r="B199" s="219" t="s">
        <v>8063</v>
      </c>
      <c r="C199" s="219" t="s">
        <v>8023</v>
      </c>
      <c r="D199" s="219" t="s">
        <v>8065</v>
      </c>
      <c r="E199" s="219" t="s">
        <v>7710</v>
      </c>
      <c r="F199" s="219" t="s">
        <v>7721</v>
      </c>
      <c r="G199" s="219" t="s">
        <v>7994</v>
      </c>
      <c r="H199" s="219" t="s">
        <v>5990</v>
      </c>
      <c r="I199" s="220" t="s">
        <v>7265</v>
      </c>
      <c r="J199" s="221">
        <v>7400</v>
      </c>
      <c r="K199" s="221">
        <v>2</v>
      </c>
      <c r="L199" s="221">
        <v>14800</v>
      </c>
    </row>
    <row r="200" spans="1:12">
      <c r="A200" s="218" t="str">
        <f t="shared" si="3"/>
        <v>O221102058570일반상품</v>
      </c>
      <c r="B200" s="219" t="s">
        <v>8063</v>
      </c>
      <c r="C200" s="219" t="s">
        <v>8023</v>
      </c>
      <c r="D200" s="219" t="s">
        <v>8065</v>
      </c>
      <c r="E200" s="219" t="s">
        <v>7710</v>
      </c>
      <c r="F200" s="219" t="s">
        <v>7721</v>
      </c>
      <c r="G200" s="219" t="s">
        <v>7994</v>
      </c>
      <c r="H200" s="219" t="s">
        <v>5990</v>
      </c>
      <c r="I200" s="220" t="s">
        <v>7214</v>
      </c>
      <c r="J200" s="221">
        <v>3250</v>
      </c>
      <c r="K200" s="221">
        <v>1</v>
      </c>
      <c r="L200" s="221">
        <v>3250</v>
      </c>
    </row>
    <row r="201" spans="1:12">
      <c r="A201" s="218" t="str">
        <f t="shared" si="3"/>
        <v>O221102058570일반상품</v>
      </c>
      <c r="B201" s="219" t="s">
        <v>8063</v>
      </c>
      <c r="C201" s="219" t="s">
        <v>8023</v>
      </c>
      <c r="D201" s="219" t="s">
        <v>8065</v>
      </c>
      <c r="E201" s="219" t="s">
        <v>7710</v>
      </c>
      <c r="F201" s="219" t="s">
        <v>7721</v>
      </c>
      <c r="G201" s="219" t="s">
        <v>7994</v>
      </c>
      <c r="H201" s="219" t="s">
        <v>5990</v>
      </c>
      <c r="I201" s="220" t="s">
        <v>7297</v>
      </c>
      <c r="J201" s="221">
        <v>5890</v>
      </c>
      <c r="K201" s="221">
        <v>1</v>
      </c>
      <c r="L201" s="221">
        <v>5890</v>
      </c>
    </row>
    <row r="202" spans="1:12">
      <c r="A202" s="218" t="str">
        <f t="shared" si="3"/>
        <v>O221102058570일반상품</v>
      </c>
      <c r="B202" s="219" t="s">
        <v>8063</v>
      </c>
      <c r="C202" s="219" t="s">
        <v>8023</v>
      </c>
      <c r="D202" s="219" t="s">
        <v>8065</v>
      </c>
      <c r="E202" s="219" t="s">
        <v>7710</v>
      </c>
      <c r="F202" s="219" t="s">
        <v>7721</v>
      </c>
      <c r="G202" s="219" t="s">
        <v>7994</v>
      </c>
      <c r="H202" s="219" t="s">
        <v>5990</v>
      </c>
      <c r="I202" s="220" t="s">
        <v>7195</v>
      </c>
      <c r="J202" s="221">
        <v>4018</v>
      </c>
      <c r="K202" s="221">
        <v>1</v>
      </c>
      <c r="L202" s="221">
        <v>4018</v>
      </c>
    </row>
    <row r="203" spans="1:12">
      <c r="A203" s="218" t="str">
        <f t="shared" si="3"/>
        <v>O221102058570일반상품</v>
      </c>
      <c r="B203" s="219" t="s">
        <v>8063</v>
      </c>
      <c r="C203" s="219" t="s">
        <v>8023</v>
      </c>
      <c r="D203" s="219" t="s">
        <v>8065</v>
      </c>
      <c r="E203" s="219" t="s">
        <v>7710</v>
      </c>
      <c r="F203" s="219" t="s">
        <v>7721</v>
      </c>
      <c r="G203" s="219" t="s">
        <v>7994</v>
      </c>
      <c r="H203" s="219" t="s">
        <v>5990</v>
      </c>
      <c r="I203" s="220" t="s">
        <v>7231</v>
      </c>
      <c r="J203" s="221">
        <v>5900</v>
      </c>
      <c r="K203" s="221">
        <v>1</v>
      </c>
      <c r="L203" s="221">
        <v>5900</v>
      </c>
    </row>
    <row r="204" spans="1:12">
      <c r="A204" s="218" t="str">
        <f t="shared" si="3"/>
        <v>O221102058570일반상품</v>
      </c>
      <c r="B204" s="219" t="s">
        <v>8063</v>
      </c>
      <c r="C204" s="219" t="s">
        <v>8023</v>
      </c>
      <c r="D204" s="219" t="s">
        <v>8065</v>
      </c>
      <c r="E204" s="219" t="s">
        <v>7710</v>
      </c>
      <c r="F204" s="219" t="s">
        <v>7721</v>
      </c>
      <c r="G204" s="219" t="s">
        <v>7994</v>
      </c>
      <c r="H204" s="219" t="s">
        <v>5990</v>
      </c>
      <c r="I204" s="220" t="s">
        <v>7298</v>
      </c>
      <c r="J204" s="221">
        <v>5960</v>
      </c>
      <c r="K204" s="221">
        <v>1</v>
      </c>
      <c r="L204" s="221">
        <v>5960</v>
      </c>
    </row>
    <row r="205" spans="1:12">
      <c r="A205" s="218" t="str">
        <f t="shared" si="3"/>
        <v>O221102058570일반상품</v>
      </c>
      <c r="B205" s="219" t="s">
        <v>8063</v>
      </c>
      <c r="C205" s="219" t="s">
        <v>8023</v>
      </c>
      <c r="D205" s="219" t="s">
        <v>8065</v>
      </c>
      <c r="E205" s="219" t="s">
        <v>7710</v>
      </c>
      <c r="F205" s="219" t="s">
        <v>7721</v>
      </c>
      <c r="G205" s="219" t="s">
        <v>7994</v>
      </c>
      <c r="H205" s="219" t="s">
        <v>5990</v>
      </c>
      <c r="I205" s="220" t="s">
        <v>7248</v>
      </c>
      <c r="J205" s="221">
        <v>4900</v>
      </c>
      <c r="K205" s="221">
        <v>1</v>
      </c>
      <c r="L205" s="221">
        <v>4900</v>
      </c>
    </row>
    <row r="206" spans="1:12">
      <c r="A206" s="218" t="str">
        <f t="shared" si="3"/>
        <v>O221102058570일반상품</v>
      </c>
      <c r="B206" s="219" t="s">
        <v>8063</v>
      </c>
      <c r="C206" s="219" t="s">
        <v>8023</v>
      </c>
      <c r="D206" s="219" t="s">
        <v>8065</v>
      </c>
      <c r="E206" s="219" t="s">
        <v>7710</v>
      </c>
      <c r="F206" s="219" t="s">
        <v>7721</v>
      </c>
      <c r="G206" s="219" t="s">
        <v>7994</v>
      </c>
      <c r="H206" s="219" t="s">
        <v>5990</v>
      </c>
      <c r="I206" s="220" t="s">
        <v>7240</v>
      </c>
      <c r="J206" s="221">
        <v>4100</v>
      </c>
      <c r="K206" s="221">
        <v>3</v>
      </c>
      <c r="L206" s="221">
        <v>12300</v>
      </c>
    </row>
    <row r="207" spans="1:12">
      <c r="A207" s="218" t="str">
        <f t="shared" si="3"/>
        <v>O221102058570일반상품</v>
      </c>
      <c r="B207" s="219" t="s">
        <v>8063</v>
      </c>
      <c r="C207" s="219" t="s">
        <v>8023</v>
      </c>
      <c r="D207" s="219" t="s">
        <v>8065</v>
      </c>
      <c r="E207" s="219" t="s">
        <v>7710</v>
      </c>
      <c r="F207" s="219" t="s">
        <v>7721</v>
      </c>
      <c r="G207" s="219" t="s">
        <v>7994</v>
      </c>
      <c r="H207" s="219" t="s">
        <v>5990</v>
      </c>
      <c r="I207" s="220" t="s">
        <v>7242</v>
      </c>
      <c r="J207" s="221">
        <v>6340</v>
      </c>
      <c r="K207" s="221">
        <v>1</v>
      </c>
      <c r="L207" s="221">
        <v>6340</v>
      </c>
    </row>
    <row r="208" spans="1:12">
      <c r="A208" s="218" t="str">
        <f t="shared" si="3"/>
        <v>O221102058570일반상품</v>
      </c>
      <c r="B208" s="219" t="s">
        <v>8063</v>
      </c>
      <c r="C208" s="219" t="s">
        <v>8023</v>
      </c>
      <c r="D208" s="219" t="s">
        <v>8065</v>
      </c>
      <c r="E208" s="219" t="s">
        <v>7710</v>
      </c>
      <c r="F208" s="219" t="s">
        <v>7721</v>
      </c>
      <c r="G208" s="219" t="s">
        <v>7994</v>
      </c>
      <c r="H208" s="219" t="s">
        <v>5990</v>
      </c>
      <c r="I208" s="220" t="s">
        <v>7233</v>
      </c>
      <c r="J208" s="221">
        <v>16000</v>
      </c>
      <c r="K208" s="221">
        <v>1</v>
      </c>
      <c r="L208" s="221">
        <v>16000</v>
      </c>
    </row>
    <row r="209" spans="1:12">
      <c r="A209" s="218" t="str">
        <f t="shared" si="3"/>
        <v>O221102058570일반상품</v>
      </c>
      <c r="B209" s="219" t="s">
        <v>8063</v>
      </c>
      <c r="C209" s="219" t="s">
        <v>8023</v>
      </c>
      <c r="D209" s="219" t="s">
        <v>8065</v>
      </c>
      <c r="E209" s="219" t="s">
        <v>7710</v>
      </c>
      <c r="F209" s="219" t="s">
        <v>7721</v>
      </c>
      <c r="G209" s="219" t="s">
        <v>7994</v>
      </c>
      <c r="H209" s="219" t="s">
        <v>5990</v>
      </c>
      <c r="I209" s="220" t="s">
        <v>8078</v>
      </c>
      <c r="J209" s="221">
        <v>1000</v>
      </c>
      <c r="K209" s="221">
        <v>3</v>
      </c>
      <c r="L209" s="221">
        <v>3000</v>
      </c>
    </row>
    <row r="210" spans="1:12">
      <c r="A210" s="218" t="str">
        <f t="shared" si="3"/>
        <v>O221102058570일반상품</v>
      </c>
      <c r="B210" s="219" t="s">
        <v>8063</v>
      </c>
      <c r="C210" s="219" t="s">
        <v>8023</v>
      </c>
      <c r="D210" s="219" t="s">
        <v>8065</v>
      </c>
      <c r="E210" s="219" t="s">
        <v>7710</v>
      </c>
      <c r="F210" s="219" t="s">
        <v>7721</v>
      </c>
      <c r="G210" s="219" t="s">
        <v>7994</v>
      </c>
      <c r="H210" s="219" t="s">
        <v>5990</v>
      </c>
      <c r="I210" s="220" t="s">
        <v>7243</v>
      </c>
      <c r="J210" s="221">
        <v>6770</v>
      </c>
      <c r="K210" s="221">
        <v>2</v>
      </c>
      <c r="L210" s="221">
        <v>13540</v>
      </c>
    </row>
    <row r="211" spans="1:12">
      <c r="A211" s="218" t="str">
        <f t="shared" si="3"/>
        <v>O221102058570일반상품</v>
      </c>
      <c r="B211" s="219" t="s">
        <v>8063</v>
      </c>
      <c r="C211" s="219" t="s">
        <v>8023</v>
      </c>
      <c r="D211" s="219" t="s">
        <v>8065</v>
      </c>
      <c r="E211" s="219" t="s">
        <v>7710</v>
      </c>
      <c r="F211" s="219" t="s">
        <v>7721</v>
      </c>
      <c r="G211" s="219" t="s">
        <v>7994</v>
      </c>
      <c r="H211" s="219" t="s">
        <v>5990</v>
      </c>
      <c r="I211" s="220" t="s">
        <v>8033</v>
      </c>
      <c r="J211" s="221">
        <v>2400</v>
      </c>
      <c r="K211" s="221">
        <v>2</v>
      </c>
      <c r="L211" s="221">
        <v>4800</v>
      </c>
    </row>
    <row r="212" spans="1:12">
      <c r="A212" s="218" t="str">
        <f t="shared" si="3"/>
        <v>O221102058570일반상품</v>
      </c>
      <c r="B212" s="219" t="s">
        <v>8063</v>
      </c>
      <c r="C212" s="219" t="s">
        <v>8023</v>
      </c>
      <c r="D212" s="219" t="s">
        <v>8065</v>
      </c>
      <c r="E212" s="219" t="s">
        <v>7710</v>
      </c>
      <c r="F212" s="219" t="s">
        <v>7721</v>
      </c>
      <c r="G212" s="219" t="s">
        <v>7994</v>
      </c>
      <c r="H212" s="219" t="s">
        <v>5990</v>
      </c>
      <c r="I212" s="220" t="s">
        <v>7208</v>
      </c>
      <c r="J212" s="221">
        <v>3600</v>
      </c>
      <c r="K212" s="221">
        <v>2</v>
      </c>
      <c r="L212" s="221">
        <v>7200</v>
      </c>
    </row>
    <row r="213" spans="1:12">
      <c r="A213" s="218" t="str">
        <f t="shared" si="3"/>
        <v>O221102058570일반상품</v>
      </c>
      <c r="B213" s="219" t="s">
        <v>8063</v>
      </c>
      <c r="C213" s="219" t="s">
        <v>8023</v>
      </c>
      <c r="D213" s="219" t="s">
        <v>8065</v>
      </c>
      <c r="E213" s="219" t="s">
        <v>7710</v>
      </c>
      <c r="F213" s="219" t="s">
        <v>7721</v>
      </c>
      <c r="G213" s="219" t="s">
        <v>7994</v>
      </c>
      <c r="H213" s="219" t="s">
        <v>5990</v>
      </c>
      <c r="I213" s="220" t="s">
        <v>7926</v>
      </c>
      <c r="J213" s="221">
        <v>700</v>
      </c>
      <c r="K213" s="221">
        <v>4</v>
      </c>
      <c r="L213" s="221">
        <v>2800</v>
      </c>
    </row>
    <row r="214" spans="1:12">
      <c r="A214" s="218" t="str">
        <f t="shared" si="3"/>
        <v>O221102058570일반상품</v>
      </c>
      <c r="B214" s="219" t="s">
        <v>8063</v>
      </c>
      <c r="C214" s="219" t="s">
        <v>8023</v>
      </c>
      <c r="D214" s="219" t="s">
        <v>8065</v>
      </c>
      <c r="E214" s="219" t="s">
        <v>7710</v>
      </c>
      <c r="F214" s="219" t="s">
        <v>7721</v>
      </c>
      <c r="G214" s="219" t="s">
        <v>7994</v>
      </c>
      <c r="H214" s="219" t="s">
        <v>5990</v>
      </c>
      <c r="I214" s="220" t="s">
        <v>8079</v>
      </c>
      <c r="J214" s="221">
        <v>1900</v>
      </c>
      <c r="K214" s="221">
        <v>4</v>
      </c>
      <c r="L214" s="221">
        <v>7600</v>
      </c>
    </row>
    <row r="215" spans="1:12">
      <c r="A215" s="218" t="str">
        <f t="shared" si="3"/>
        <v>O221102058570일반상품</v>
      </c>
      <c r="B215" s="219" t="s">
        <v>8063</v>
      </c>
      <c r="C215" s="219" t="s">
        <v>8023</v>
      </c>
      <c r="D215" s="219" t="s">
        <v>8065</v>
      </c>
      <c r="E215" s="219" t="s">
        <v>7710</v>
      </c>
      <c r="F215" s="219" t="s">
        <v>7721</v>
      </c>
      <c r="G215" s="219" t="s">
        <v>7994</v>
      </c>
      <c r="H215" s="219" t="s">
        <v>5990</v>
      </c>
      <c r="I215" s="220" t="s">
        <v>8032</v>
      </c>
      <c r="J215" s="221">
        <v>8400</v>
      </c>
      <c r="K215" s="221">
        <v>1</v>
      </c>
      <c r="L215" s="221">
        <v>8400</v>
      </c>
    </row>
    <row r="216" spans="1:12">
      <c r="A216" s="218" t="str">
        <f t="shared" si="3"/>
        <v>O221102058570일반상품</v>
      </c>
      <c r="B216" s="219" t="s">
        <v>8063</v>
      </c>
      <c r="C216" s="219" t="s">
        <v>8023</v>
      </c>
      <c r="D216" s="219" t="s">
        <v>8065</v>
      </c>
      <c r="E216" s="219" t="s">
        <v>7710</v>
      </c>
      <c r="F216" s="219" t="s">
        <v>7721</v>
      </c>
      <c r="G216" s="219" t="s">
        <v>7994</v>
      </c>
      <c r="H216" s="219" t="s">
        <v>5990</v>
      </c>
      <c r="I216" s="220" t="s">
        <v>7274</v>
      </c>
      <c r="J216" s="221">
        <v>8700</v>
      </c>
      <c r="K216" s="221">
        <v>1</v>
      </c>
      <c r="L216" s="221">
        <v>8700</v>
      </c>
    </row>
    <row r="217" spans="1:12">
      <c r="A217" s="218" t="str">
        <f t="shared" si="3"/>
        <v>O221108058778도서</v>
      </c>
      <c r="B217" s="219" t="s">
        <v>8059</v>
      </c>
      <c r="C217" s="219" t="s">
        <v>8023</v>
      </c>
      <c r="D217" s="219" t="s">
        <v>8065</v>
      </c>
      <c r="E217" s="219" t="s">
        <v>7710</v>
      </c>
      <c r="F217" s="219" t="s">
        <v>7719</v>
      </c>
      <c r="G217" s="219" t="s">
        <v>7737</v>
      </c>
      <c r="H217" s="219" t="s">
        <v>15</v>
      </c>
      <c r="I217" s="220" t="s">
        <v>8080</v>
      </c>
      <c r="J217" s="221">
        <v>10800</v>
      </c>
      <c r="K217" s="221">
        <v>1</v>
      </c>
      <c r="L217" s="221">
        <v>10800</v>
      </c>
    </row>
    <row r="218" spans="1:12">
      <c r="A218" s="218" t="str">
        <f t="shared" si="3"/>
        <v>O221108058778도서</v>
      </c>
      <c r="B218" s="219" t="s">
        <v>8059</v>
      </c>
      <c r="C218" s="219" t="s">
        <v>8023</v>
      </c>
      <c r="D218" s="219" t="s">
        <v>8065</v>
      </c>
      <c r="E218" s="219" t="s">
        <v>7710</v>
      </c>
      <c r="F218" s="219" t="s">
        <v>7719</v>
      </c>
      <c r="G218" s="219" t="s">
        <v>7737</v>
      </c>
      <c r="H218" s="219" t="s">
        <v>15</v>
      </c>
      <c r="I218" s="220" t="s">
        <v>8081</v>
      </c>
      <c r="J218" s="221">
        <v>10800</v>
      </c>
      <c r="K218" s="221">
        <v>1</v>
      </c>
      <c r="L218" s="221">
        <v>10800</v>
      </c>
    </row>
    <row r="219" spans="1:12">
      <c r="A219" s="218" t="str">
        <f t="shared" si="3"/>
        <v>O221107058747도서</v>
      </c>
      <c r="B219" s="219" t="s">
        <v>8060</v>
      </c>
      <c r="C219" s="219" t="s">
        <v>8023</v>
      </c>
      <c r="D219" s="219" t="s">
        <v>8065</v>
      </c>
      <c r="E219" s="219" t="s">
        <v>7710</v>
      </c>
      <c r="F219" s="219" t="s">
        <v>7719</v>
      </c>
      <c r="G219" s="219" t="s">
        <v>7773</v>
      </c>
      <c r="H219" s="219" t="s">
        <v>15</v>
      </c>
      <c r="I219" s="220" t="s">
        <v>8082</v>
      </c>
      <c r="J219" s="221">
        <v>13320</v>
      </c>
      <c r="K219" s="221">
        <v>1</v>
      </c>
      <c r="L219" s="221">
        <v>13320</v>
      </c>
    </row>
    <row r="220" spans="1:12">
      <c r="A220" s="218" t="str">
        <f t="shared" si="3"/>
        <v>O221107058747도서</v>
      </c>
      <c r="B220" s="219" t="s">
        <v>8060</v>
      </c>
      <c r="C220" s="219" t="s">
        <v>8023</v>
      </c>
      <c r="D220" s="219" t="s">
        <v>8065</v>
      </c>
      <c r="E220" s="219" t="s">
        <v>7710</v>
      </c>
      <c r="F220" s="219" t="s">
        <v>7719</v>
      </c>
      <c r="G220" s="219" t="s">
        <v>7773</v>
      </c>
      <c r="H220" s="219" t="s">
        <v>15</v>
      </c>
      <c r="I220" s="220" t="s">
        <v>8083</v>
      </c>
      <c r="J220" s="221">
        <v>14220</v>
      </c>
      <c r="K220" s="221">
        <v>1</v>
      </c>
      <c r="L220" s="221">
        <v>14220</v>
      </c>
    </row>
    <row r="221" spans="1:12">
      <c r="A221" s="218" t="str">
        <f t="shared" si="3"/>
        <v>O221107058747도서</v>
      </c>
      <c r="B221" s="219" t="s">
        <v>8060</v>
      </c>
      <c r="C221" s="219" t="s">
        <v>8023</v>
      </c>
      <c r="D221" s="219" t="s">
        <v>8065</v>
      </c>
      <c r="E221" s="219" t="s">
        <v>7710</v>
      </c>
      <c r="F221" s="219" t="s">
        <v>7719</v>
      </c>
      <c r="G221" s="219" t="s">
        <v>7773</v>
      </c>
      <c r="H221" s="219" t="s">
        <v>15</v>
      </c>
      <c r="I221" s="220" t="s">
        <v>8057</v>
      </c>
      <c r="J221" s="221">
        <v>10350</v>
      </c>
      <c r="K221" s="221">
        <v>1</v>
      </c>
      <c r="L221" s="221">
        <v>10350</v>
      </c>
    </row>
    <row r="222" spans="1:12">
      <c r="A222" s="218" t="str">
        <f t="shared" si="3"/>
        <v>O221107058747도서</v>
      </c>
      <c r="B222" s="219" t="s">
        <v>8060</v>
      </c>
      <c r="C222" s="219" t="s">
        <v>8023</v>
      </c>
      <c r="D222" s="219" t="s">
        <v>8065</v>
      </c>
      <c r="E222" s="219" t="s">
        <v>7710</v>
      </c>
      <c r="F222" s="219" t="s">
        <v>7719</v>
      </c>
      <c r="G222" s="219" t="s">
        <v>7773</v>
      </c>
      <c r="H222" s="219" t="s">
        <v>15</v>
      </c>
      <c r="I222" s="220" t="s">
        <v>8084</v>
      </c>
      <c r="J222" s="221">
        <v>10800</v>
      </c>
      <c r="K222" s="221">
        <v>1</v>
      </c>
      <c r="L222" s="221">
        <v>10800</v>
      </c>
    </row>
    <row r="223" spans="1:12">
      <c r="A223" s="218" t="str">
        <f t="shared" si="3"/>
        <v>O221107058747도서</v>
      </c>
      <c r="B223" s="219" t="s">
        <v>8060</v>
      </c>
      <c r="C223" s="219" t="s">
        <v>8023</v>
      </c>
      <c r="D223" s="219" t="s">
        <v>8065</v>
      </c>
      <c r="E223" s="219" t="s">
        <v>7710</v>
      </c>
      <c r="F223" s="219" t="s">
        <v>7719</v>
      </c>
      <c r="G223" s="219" t="s">
        <v>7773</v>
      </c>
      <c r="H223" s="219" t="s">
        <v>15</v>
      </c>
      <c r="I223" s="220" t="s">
        <v>8085</v>
      </c>
      <c r="J223" s="221">
        <v>10800</v>
      </c>
      <c r="K223" s="221">
        <v>1</v>
      </c>
      <c r="L223" s="221">
        <v>10800</v>
      </c>
    </row>
    <row r="224" spans="1:12">
      <c r="A224" s="218" t="str">
        <f t="shared" si="3"/>
        <v>O221107058747도서</v>
      </c>
      <c r="B224" s="219" t="s">
        <v>8060</v>
      </c>
      <c r="C224" s="219" t="s">
        <v>8023</v>
      </c>
      <c r="D224" s="219" t="s">
        <v>8065</v>
      </c>
      <c r="E224" s="219" t="s">
        <v>7710</v>
      </c>
      <c r="F224" s="219" t="s">
        <v>7719</v>
      </c>
      <c r="G224" s="219" t="s">
        <v>7773</v>
      </c>
      <c r="H224" s="219" t="s">
        <v>15</v>
      </c>
      <c r="I224" s="220" t="s">
        <v>8086</v>
      </c>
      <c r="J224" s="221">
        <v>15300</v>
      </c>
      <c r="K224" s="221">
        <v>1</v>
      </c>
      <c r="L224" s="221">
        <v>15300</v>
      </c>
    </row>
    <row r="225" spans="1:12">
      <c r="A225" s="218" t="str">
        <f t="shared" si="3"/>
        <v>O221107058747도서</v>
      </c>
      <c r="B225" s="219" t="s">
        <v>8060</v>
      </c>
      <c r="C225" s="219" t="s">
        <v>8023</v>
      </c>
      <c r="D225" s="219" t="s">
        <v>8065</v>
      </c>
      <c r="E225" s="219" t="s">
        <v>7710</v>
      </c>
      <c r="F225" s="219" t="s">
        <v>7719</v>
      </c>
      <c r="G225" s="219" t="s">
        <v>7773</v>
      </c>
      <c r="H225" s="219" t="s">
        <v>15</v>
      </c>
      <c r="I225" s="220" t="s">
        <v>8087</v>
      </c>
      <c r="J225" s="221">
        <v>9900</v>
      </c>
      <c r="K225" s="221">
        <v>1</v>
      </c>
      <c r="L225" s="221">
        <v>9900</v>
      </c>
    </row>
    <row r="226" spans="1:12">
      <c r="A226" s="218" t="str">
        <f t="shared" si="3"/>
        <v>O221107058747도서</v>
      </c>
      <c r="B226" s="219" t="s">
        <v>8060</v>
      </c>
      <c r="C226" s="219" t="s">
        <v>8023</v>
      </c>
      <c r="D226" s="219" t="s">
        <v>8065</v>
      </c>
      <c r="E226" s="219" t="s">
        <v>7710</v>
      </c>
      <c r="F226" s="219" t="s">
        <v>7719</v>
      </c>
      <c r="G226" s="219" t="s">
        <v>7773</v>
      </c>
      <c r="H226" s="219" t="s">
        <v>15</v>
      </c>
      <c r="I226" s="220" t="s">
        <v>8088</v>
      </c>
      <c r="J226" s="221">
        <v>9900</v>
      </c>
      <c r="K226" s="221">
        <v>1</v>
      </c>
      <c r="L226" s="221">
        <v>9900</v>
      </c>
    </row>
    <row r="227" spans="1:12">
      <c r="A227" s="218" t="str">
        <f t="shared" si="3"/>
        <v>O221107058747도서</v>
      </c>
      <c r="B227" s="219" t="s">
        <v>8060</v>
      </c>
      <c r="C227" s="219" t="s">
        <v>8023</v>
      </c>
      <c r="D227" s="219" t="s">
        <v>8065</v>
      </c>
      <c r="E227" s="219" t="s">
        <v>7710</v>
      </c>
      <c r="F227" s="219" t="s">
        <v>7719</v>
      </c>
      <c r="G227" s="219" t="s">
        <v>7773</v>
      </c>
      <c r="H227" s="219" t="s">
        <v>15</v>
      </c>
      <c r="I227" s="220" t="s">
        <v>8089</v>
      </c>
      <c r="J227" s="221">
        <v>9900</v>
      </c>
      <c r="K227" s="221">
        <v>1</v>
      </c>
      <c r="L227" s="221">
        <v>9900</v>
      </c>
    </row>
    <row r="228" spans="1:12">
      <c r="A228" s="218" t="str">
        <f t="shared" si="3"/>
        <v>O221107058747도서</v>
      </c>
      <c r="B228" s="219" t="s">
        <v>8060</v>
      </c>
      <c r="C228" s="219" t="s">
        <v>8023</v>
      </c>
      <c r="D228" s="219" t="s">
        <v>8065</v>
      </c>
      <c r="E228" s="219" t="s">
        <v>7710</v>
      </c>
      <c r="F228" s="219" t="s">
        <v>7719</v>
      </c>
      <c r="G228" s="219" t="s">
        <v>7773</v>
      </c>
      <c r="H228" s="219" t="s">
        <v>15</v>
      </c>
      <c r="I228" s="220" t="s">
        <v>8090</v>
      </c>
      <c r="J228" s="221">
        <v>9900</v>
      </c>
      <c r="K228" s="221">
        <v>1</v>
      </c>
      <c r="L228" s="221">
        <v>9900</v>
      </c>
    </row>
    <row r="229" spans="1:12">
      <c r="A229" s="218" t="str">
        <f t="shared" si="3"/>
        <v>O221107058747도서</v>
      </c>
      <c r="B229" s="219" t="s">
        <v>8060</v>
      </c>
      <c r="C229" s="219" t="s">
        <v>8023</v>
      </c>
      <c r="D229" s="219" t="s">
        <v>8065</v>
      </c>
      <c r="E229" s="219" t="s">
        <v>7710</v>
      </c>
      <c r="F229" s="219" t="s">
        <v>7719</v>
      </c>
      <c r="G229" s="219" t="s">
        <v>7773</v>
      </c>
      <c r="H229" s="219" t="s">
        <v>15</v>
      </c>
      <c r="I229" s="220" t="s">
        <v>8091</v>
      </c>
      <c r="J229" s="221">
        <v>9900</v>
      </c>
      <c r="K229" s="221">
        <v>1</v>
      </c>
      <c r="L229" s="221">
        <v>9900</v>
      </c>
    </row>
    <row r="230" spans="1:12">
      <c r="A230" s="218" t="str">
        <f t="shared" si="3"/>
        <v>O221107058747도서</v>
      </c>
      <c r="B230" s="219" t="s">
        <v>8060</v>
      </c>
      <c r="C230" s="219" t="s">
        <v>8023</v>
      </c>
      <c r="D230" s="219" t="s">
        <v>8065</v>
      </c>
      <c r="E230" s="219" t="s">
        <v>7710</v>
      </c>
      <c r="F230" s="219" t="s">
        <v>7719</v>
      </c>
      <c r="G230" s="219" t="s">
        <v>7773</v>
      </c>
      <c r="H230" s="219" t="s">
        <v>15</v>
      </c>
      <c r="I230" s="220" t="s">
        <v>8092</v>
      </c>
      <c r="J230" s="221">
        <v>11700</v>
      </c>
      <c r="K230" s="221">
        <v>1</v>
      </c>
      <c r="L230" s="221">
        <v>11700</v>
      </c>
    </row>
    <row r="231" spans="1:12">
      <c r="A231" s="218" t="str">
        <f t="shared" si="3"/>
        <v>O221107058747도서</v>
      </c>
      <c r="B231" s="219" t="s">
        <v>8060</v>
      </c>
      <c r="C231" s="219" t="s">
        <v>8023</v>
      </c>
      <c r="D231" s="219" t="s">
        <v>8065</v>
      </c>
      <c r="E231" s="219" t="s">
        <v>7710</v>
      </c>
      <c r="F231" s="219" t="s">
        <v>7719</v>
      </c>
      <c r="G231" s="219" t="s">
        <v>7773</v>
      </c>
      <c r="H231" s="219" t="s">
        <v>15</v>
      </c>
      <c r="I231" s="220" t="s">
        <v>8093</v>
      </c>
      <c r="J231" s="221">
        <v>10800</v>
      </c>
      <c r="K231" s="221">
        <v>1</v>
      </c>
      <c r="L231" s="221">
        <v>10800</v>
      </c>
    </row>
    <row r="232" spans="1:12">
      <c r="A232" s="218" t="str">
        <f t="shared" si="3"/>
        <v>O221107058747도서</v>
      </c>
      <c r="B232" s="219" t="s">
        <v>8060</v>
      </c>
      <c r="C232" s="219" t="s">
        <v>8023</v>
      </c>
      <c r="D232" s="219" t="s">
        <v>8065</v>
      </c>
      <c r="E232" s="219" t="s">
        <v>7710</v>
      </c>
      <c r="F232" s="219" t="s">
        <v>7719</v>
      </c>
      <c r="G232" s="219" t="s">
        <v>7773</v>
      </c>
      <c r="H232" s="219" t="s">
        <v>15</v>
      </c>
      <c r="I232" s="220" t="s">
        <v>8094</v>
      </c>
      <c r="J232" s="221">
        <v>14220</v>
      </c>
      <c r="K232" s="221">
        <v>1</v>
      </c>
      <c r="L232" s="221">
        <v>14220</v>
      </c>
    </row>
    <row r="233" spans="1:12">
      <c r="A233" s="218" t="str">
        <f t="shared" si="3"/>
        <v>O221107058747도서</v>
      </c>
      <c r="B233" s="219" t="s">
        <v>8060</v>
      </c>
      <c r="C233" s="219" t="s">
        <v>8023</v>
      </c>
      <c r="D233" s="219" t="s">
        <v>8065</v>
      </c>
      <c r="E233" s="219" t="s">
        <v>7710</v>
      </c>
      <c r="F233" s="219" t="s">
        <v>7719</v>
      </c>
      <c r="G233" s="219" t="s">
        <v>7773</v>
      </c>
      <c r="H233" s="219" t="s">
        <v>15</v>
      </c>
      <c r="I233" s="220" t="s">
        <v>8095</v>
      </c>
      <c r="J233" s="221">
        <v>17100</v>
      </c>
      <c r="K233" s="221">
        <v>1</v>
      </c>
      <c r="L233" s="221">
        <v>17100</v>
      </c>
    </row>
    <row r="234" spans="1:12">
      <c r="A234" s="218" t="str">
        <f t="shared" si="3"/>
        <v>O221107058747도서</v>
      </c>
      <c r="B234" s="219" t="s">
        <v>8060</v>
      </c>
      <c r="C234" s="219" t="s">
        <v>8023</v>
      </c>
      <c r="D234" s="219" t="s">
        <v>8065</v>
      </c>
      <c r="E234" s="219" t="s">
        <v>7710</v>
      </c>
      <c r="F234" s="219" t="s">
        <v>7719</v>
      </c>
      <c r="G234" s="219" t="s">
        <v>7773</v>
      </c>
      <c r="H234" s="219" t="s">
        <v>15</v>
      </c>
      <c r="I234" s="220" t="s">
        <v>8056</v>
      </c>
      <c r="J234" s="221">
        <v>11520</v>
      </c>
      <c r="K234" s="221">
        <v>1</v>
      </c>
      <c r="L234" s="221">
        <v>11520</v>
      </c>
    </row>
    <row r="235" spans="1:12">
      <c r="A235" s="218" t="str">
        <f t="shared" si="3"/>
        <v>O221107058747도서</v>
      </c>
      <c r="B235" s="219" t="s">
        <v>8060</v>
      </c>
      <c r="C235" s="219" t="s">
        <v>8023</v>
      </c>
      <c r="D235" s="219" t="s">
        <v>8065</v>
      </c>
      <c r="E235" s="219" t="s">
        <v>7710</v>
      </c>
      <c r="F235" s="219" t="s">
        <v>7719</v>
      </c>
      <c r="G235" s="219" t="s">
        <v>7773</v>
      </c>
      <c r="H235" s="219" t="s">
        <v>15</v>
      </c>
      <c r="I235" s="220" t="s">
        <v>8096</v>
      </c>
      <c r="J235" s="221">
        <v>11520</v>
      </c>
      <c r="K235" s="221">
        <v>1</v>
      </c>
      <c r="L235" s="221">
        <v>11520</v>
      </c>
    </row>
    <row r="236" spans="1:12">
      <c r="A236" s="218" t="str">
        <f t="shared" si="3"/>
        <v>O221107058747도서</v>
      </c>
      <c r="B236" s="219" t="s">
        <v>8060</v>
      </c>
      <c r="C236" s="219" t="s">
        <v>8023</v>
      </c>
      <c r="D236" s="219" t="s">
        <v>8065</v>
      </c>
      <c r="E236" s="219" t="s">
        <v>7710</v>
      </c>
      <c r="F236" s="219" t="s">
        <v>7719</v>
      </c>
      <c r="G236" s="219" t="s">
        <v>7773</v>
      </c>
      <c r="H236" s="219" t="s">
        <v>15</v>
      </c>
      <c r="I236" s="220" t="s">
        <v>8097</v>
      </c>
      <c r="J236" s="221">
        <v>13500</v>
      </c>
      <c r="K236" s="221">
        <v>1</v>
      </c>
      <c r="L236" s="221">
        <v>13500</v>
      </c>
    </row>
    <row r="237" spans="1:12">
      <c r="A237" s="218" t="str">
        <f t="shared" si="3"/>
        <v>O221102058583도서</v>
      </c>
      <c r="B237" s="219" t="s">
        <v>8061</v>
      </c>
      <c r="C237" s="219" t="s">
        <v>8023</v>
      </c>
      <c r="D237" s="219" t="s">
        <v>8065</v>
      </c>
      <c r="E237" s="219" t="s">
        <v>7710</v>
      </c>
      <c r="F237" s="219" t="s">
        <v>7719</v>
      </c>
      <c r="G237" s="219" t="s">
        <v>7849</v>
      </c>
      <c r="H237" s="219" t="s">
        <v>15</v>
      </c>
      <c r="I237" s="220" t="s">
        <v>8098</v>
      </c>
      <c r="J237" s="221">
        <v>10800</v>
      </c>
      <c r="K237" s="221">
        <v>1</v>
      </c>
      <c r="L237" s="221">
        <v>10800</v>
      </c>
    </row>
    <row r="238" spans="1:12">
      <c r="A238" s="218" t="str">
        <f t="shared" si="3"/>
        <v>O221102058583도서</v>
      </c>
      <c r="B238" s="219" t="s">
        <v>8061</v>
      </c>
      <c r="C238" s="219" t="s">
        <v>8023</v>
      </c>
      <c r="D238" s="219" t="s">
        <v>8065</v>
      </c>
      <c r="E238" s="219" t="s">
        <v>7710</v>
      </c>
      <c r="F238" s="219" t="s">
        <v>7719</v>
      </c>
      <c r="G238" s="219" t="s">
        <v>7849</v>
      </c>
      <c r="H238" s="219" t="s">
        <v>15</v>
      </c>
      <c r="I238" s="220" t="s">
        <v>8099</v>
      </c>
      <c r="J238" s="221">
        <v>10800</v>
      </c>
      <c r="K238" s="221">
        <v>1</v>
      </c>
      <c r="L238" s="221">
        <v>10800</v>
      </c>
    </row>
    <row r="239" spans="1:12">
      <c r="A239" s="218" t="str">
        <f t="shared" si="3"/>
        <v>O221102058583도서</v>
      </c>
      <c r="B239" s="219" t="s">
        <v>8061</v>
      </c>
      <c r="C239" s="219" t="s">
        <v>8023</v>
      </c>
      <c r="D239" s="219" t="s">
        <v>8065</v>
      </c>
      <c r="E239" s="219" t="s">
        <v>7710</v>
      </c>
      <c r="F239" s="219" t="s">
        <v>7719</v>
      </c>
      <c r="G239" s="219" t="s">
        <v>7849</v>
      </c>
      <c r="H239" s="219" t="s">
        <v>15</v>
      </c>
      <c r="I239" s="220" t="s">
        <v>8100</v>
      </c>
      <c r="J239" s="221">
        <v>10800</v>
      </c>
      <c r="K239" s="221">
        <v>1</v>
      </c>
      <c r="L239" s="221">
        <v>10800</v>
      </c>
    </row>
    <row r="240" spans="1:12">
      <c r="A240" s="218" t="str">
        <f t="shared" si="3"/>
        <v>O221102058583도서</v>
      </c>
      <c r="B240" s="219" t="s">
        <v>8061</v>
      </c>
      <c r="C240" s="219" t="s">
        <v>8023</v>
      </c>
      <c r="D240" s="219" t="s">
        <v>8065</v>
      </c>
      <c r="E240" s="219" t="s">
        <v>7710</v>
      </c>
      <c r="F240" s="219" t="s">
        <v>7719</v>
      </c>
      <c r="G240" s="219" t="s">
        <v>7849</v>
      </c>
      <c r="H240" s="219" t="s">
        <v>15</v>
      </c>
      <c r="I240" s="220" t="s">
        <v>8054</v>
      </c>
      <c r="J240" s="221">
        <v>10800</v>
      </c>
      <c r="K240" s="221">
        <v>1</v>
      </c>
      <c r="L240" s="221">
        <v>10800</v>
      </c>
    </row>
    <row r="241" spans="1:12">
      <c r="A241" s="218" t="str">
        <f t="shared" si="3"/>
        <v>O221102058583도서</v>
      </c>
      <c r="B241" s="219" t="s">
        <v>8061</v>
      </c>
      <c r="C241" s="219" t="s">
        <v>8023</v>
      </c>
      <c r="D241" s="219" t="s">
        <v>8065</v>
      </c>
      <c r="E241" s="219" t="s">
        <v>7710</v>
      </c>
      <c r="F241" s="219" t="s">
        <v>7719</v>
      </c>
      <c r="G241" s="219" t="s">
        <v>7849</v>
      </c>
      <c r="H241" s="219" t="s">
        <v>15</v>
      </c>
      <c r="I241" s="220" t="s">
        <v>8082</v>
      </c>
      <c r="J241" s="221">
        <v>13320</v>
      </c>
      <c r="K241" s="221">
        <v>1</v>
      </c>
      <c r="L241" s="221">
        <v>13320</v>
      </c>
    </row>
    <row r="242" spans="1:12">
      <c r="A242" s="218" t="str">
        <f t="shared" si="3"/>
        <v>O221102058583도서</v>
      </c>
      <c r="B242" s="219" t="s">
        <v>8061</v>
      </c>
      <c r="C242" s="219" t="s">
        <v>8023</v>
      </c>
      <c r="D242" s="219" t="s">
        <v>8065</v>
      </c>
      <c r="E242" s="219" t="s">
        <v>7710</v>
      </c>
      <c r="F242" s="219" t="s">
        <v>7719</v>
      </c>
      <c r="G242" s="219" t="s">
        <v>7849</v>
      </c>
      <c r="H242" s="219" t="s">
        <v>15</v>
      </c>
      <c r="I242" s="220" t="s">
        <v>8051</v>
      </c>
      <c r="J242" s="221">
        <v>10800</v>
      </c>
      <c r="K242" s="221">
        <v>1</v>
      </c>
      <c r="L242" s="221">
        <v>10800</v>
      </c>
    </row>
    <row r="243" spans="1:12">
      <c r="A243" s="218" t="str">
        <f t="shared" si="3"/>
        <v>O221102058583도서</v>
      </c>
      <c r="B243" s="219" t="s">
        <v>8061</v>
      </c>
      <c r="C243" s="219" t="s">
        <v>8023</v>
      </c>
      <c r="D243" s="219" t="s">
        <v>8065</v>
      </c>
      <c r="E243" s="219" t="s">
        <v>7710</v>
      </c>
      <c r="F243" s="219" t="s">
        <v>7719</v>
      </c>
      <c r="G243" s="219" t="s">
        <v>7849</v>
      </c>
      <c r="H243" s="219" t="s">
        <v>15</v>
      </c>
      <c r="I243" s="220" t="s">
        <v>8052</v>
      </c>
      <c r="J243" s="221">
        <v>10800</v>
      </c>
      <c r="K243" s="221">
        <v>1</v>
      </c>
      <c r="L243" s="221">
        <v>10800</v>
      </c>
    </row>
    <row r="244" spans="1:12">
      <c r="A244" s="218" t="str">
        <f t="shared" si="3"/>
        <v>O221102058583도서</v>
      </c>
      <c r="B244" s="219" t="s">
        <v>8061</v>
      </c>
      <c r="C244" s="219" t="s">
        <v>8023</v>
      </c>
      <c r="D244" s="219" t="s">
        <v>8065</v>
      </c>
      <c r="E244" s="219" t="s">
        <v>7710</v>
      </c>
      <c r="F244" s="219" t="s">
        <v>7719</v>
      </c>
      <c r="G244" s="219" t="s">
        <v>7849</v>
      </c>
      <c r="H244" s="219" t="s">
        <v>15</v>
      </c>
      <c r="I244" s="220" t="s">
        <v>8101</v>
      </c>
      <c r="J244" s="221">
        <v>10800</v>
      </c>
      <c r="K244" s="221">
        <v>1</v>
      </c>
      <c r="L244" s="221">
        <v>10800</v>
      </c>
    </row>
    <row r="245" spans="1:12">
      <c r="A245" s="218" t="str">
        <f t="shared" si="3"/>
        <v>O221102058583도서</v>
      </c>
      <c r="B245" s="219" t="s">
        <v>8061</v>
      </c>
      <c r="C245" s="219" t="s">
        <v>8023</v>
      </c>
      <c r="D245" s="219" t="s">
        <v>8065</v>
      </c>
      <c r="E245" s="219" t="s">
        <v>7710</v>
      </c>
      <c r="F245" s="219" t="s">
        <v>7719</v>
      </c>
      <c r="G245" s="219" t="s">
        <v>7849</v>
      </c>
      <c r="H245" s="219" t="s">
        <v>15</v>
      </c>
      <c r="I245" s="220" t="s">
        <v>8102</v>
      </c>
      <c r="J245" s="221">
        <v>10800</v>
      </c>
      <c r="K245" s="221">
        <v>1</v>
      </c>
      <c r="L245" s="221">
        <v>10800</v>
      </c>
    </row>
    <row r="246" spans="1:12">
      <c r="A246" s="218" t="str">
        <f t="shared" si="3"/>
        <v>O221102058583도서</v>
      </c>
      <c r="B246" s="219" t="s">
        <v>8061</v>
      </c>
      <c r="C246" s="219" t="s">
        <v>8023</v>
      </c>
      <c r="D246" s="219" t="s">
        <v>8065</v>
      </c>
      <c r="E246" s="219" t="s">
        <v>7710</v>
      </c>
      <c r="F246" s="219" t="s">
        <v>7719</v>
      </c>
      <c r="G246" s="219" t="s">
        <v>7849</v>
      </c>
      <c r="H246" s="219" t="s">
        <v>15</v>
      </c>
      <c r="I246" s="220" t="s">
        <v>8103</v>
      </c>
      <c r="J246" s="221">
        <v>10800</v>
      </c>
      <c r="K246" s="221">
        <v>1</v>
      </c>
      <c r="L246" s="221">
        <v>10800</v>
      </c>
    </row>
    <row r="247" spans="1:12">
      <c r="A247" s="218" t="str">
        <f t="shared" si="3"/>
        <v>O221102058583도서</v>
      </c>
      <c r="B247" s="219" t="s">
        <v>8061</v>
      </c>
      <c r="C247" s="219" t="s">
        <v>8023</v>
      </c>
      <c r="D247" s="219" t="s">
        <v>8065</v>
      </c>
      <c r="E247" s="219" t="s">
        <v>7710</v>
      </c>
      <c r="F247" s="219" t="s">
        <v>7719</v>
      </c>
      <c r="G247" s="219" t="s">
        <v>7849</v>
      </c>
      <c r="H247" s="219" t="s">
        <v>15</v>
      </c>
      <c r="I247" s="220" t="s">
        <v>8104</v>
      </c>
      <c r="J247" s="221">
        <v>10800</v>
      </c>
      <c r="K247" s="221">
        <v>1</v>
      </c>
      <c r="L247" s="221">
        <v>10800</v>
      </c>
    </row>
    <row r="248" spans="1:12">
      <c r="A248" s="218" t="str">
        <f t="shared" si="3"/>
        <v>O221102058583도서</v>
      </c>
      <c r="B248" s="219" t="s">
        <v>8061</v>
      </c>
      <c r="C248" s="219" t="s">
        <v>8023</v>
      </c>
      <c r="D248" s="219" t="s">
        <v>8065</v>
      </c>
      <c r="E248" s="219" t="s">
        <v>7710</v>
      </c>
      <c r="F248" s="219" t="s">
        <v>7719</v>
      </c>
      <c r="G248" s="219" t="s">
        <v>7849</v>
      </c>
      <c r="H248" s="219" t="s">
        <v>15</v>
      </c>
      <c r="I248" s="220" t="s">
        <v>8105</v>
      </c>
      <c r="J248" s="221">
        <v>10800</v>
      </c>
      <c r="K248" s="221">
        <v>1</v>
      </c>
      <c r="L248" s="221">
        <v>10800</v>
      </c>
    </row>
    <row r="249" spans="1:12">
      <c r="A249" s="218" t="str">
        <f t="shared" si="3"/>
        <v>O221102058583도서</v>
      </c>
      <c r="B249" s="219" t="s">
        <v>8061</v>
      </c>
      <c r="C249" s="219" t="s">
        <v>8023</v>
      </c>
      <c r="D249" s="219" t="s">
        <v>8065</v>
      </c>
      <c r="E249" s="219" t="s">
        <v>7710</v>
      </c>
      <c r="F249" s="219" t="s">
        <v>7719</v>
      </c>
      <c r="G249" s="219" t="s">
        <v>7849</v>
      </c>
      <c r="H249" s="219" t="s">
        <v>15</v>
      </c>
      <c r="I249" s="220" t="s">
        <v>8106</v>
      </c>
      <c r="J249" s="221">
        <v>10800</v>
      </c>
      <c r="K249" s="221">
        <v>1</v>
      </c>
      <c r="L249" s="221">
        <v>10800</v>
      </c>
    </row>
    <row r="250" spans="1:12">
      <c r="A250" s="218" t="str">
        <f t="shared" si="3"/>
        <v>O221102058583도서</v>
      </c>
      <c r="B250" s="219" t="s">
        <v>8061</v>
      </c>
      <c r="C250" s="219" t="s">
        <v>8023</v>
      </c>
      <c r="D250" s="219" t="s">
        <v>8065</v>
      </c>
      <c r="E250" s="219" t="s">
        <v>7710</v>
      </c>
      <c r="F250" s="219" t="s">
        <v>7719</v>
      </c>
      <c r="G250" s="219" t="s">
        <v>7849</v>
      </c>
      <c r="H250" s="219" t="s">
        <v>15</v>
      </c>
      <c r="I250" s="220" t="s">
        <v>8055</v>
      </c>
      <c r="J250" s="221">
        <v>11700</v>
      </c>
      <c r="K250" s="221">
        <v>1</v>
      </c>
      <c r="L250" s="221">
        <v>11700</v>
      </c>
    </row>
    <row r="251" spans="1:12">
      <c r="A251" s="218" t="str">
        <f t="shared" si="3"/>
        <v>O221102058583도서</v>
      </c>
      <c r="B251" s="219" t="s">
        <v>8061</v>
      </c>
      <c r="C251" s="219" t="s">
        <v>8023</v>
      </c>
      <c r="D251" s="219" t="s">
        <v>8065</v>
      </c>
      <c r="E251" s="219" t="s">
        <v>7710</v>
      </c>
      <c r="F251" s="219" t="s">
        <v>7719</v>
      </c>
      <c r="G251" s="219" t="s">
        <v>7849</v>
      </c>
      <c r="H251" s="219" t="s">
        <v>15</v>
      </c>
      <c r="I251" s="220" t="s">
        <v>8107</v>
      </c>
      <c r="J251" s="221">
        <v>10800</v>
      </c>
      <c r="K251" s="221">
        <v>1</v>
      </c>
      <c r="L251" s="221">
        <v>10800</v>
      </c>
    </row>
    <row r="252" spans="1:12">
      <c r="A252" s="218" t="str">
        <f t="shared" si="3"/>
        <v>O221102058574도서</v>
      </c>
      <c r="B252" s="219" t="s">
        <v>8062</v>
      </c>
      <c r="C252" s="219" t="s">
        <v>8023</v>
      </c>
      <c r="D252" s="219" t="s">
        <v>8065</v>
      </c>
      <c r="E252" s="219" t="s">
        <v>7710</v>
      </c>
      <c r="F252" s="219" t="s">
        <v>7719</v>
      </c>
      <c r="G252" s="219" t="s">
        <v>7831</v>
      </c>
      <c r="H252" s="219" t="s">
        <v>15</v>
      </c>
      <c r="I252" s="220" t="s">
        <v>8108</v>
      </c>
      <c r="J252" s="221">
        <v>11700</v>
      </c>
      <c r="K252" s="221">
        <v>1</v>
      </c>
      <c r="L252" s="221">
        <v>11700</v>
      </c>
    </row>
    <row r="253" spans="1:12">
      <c r="A253" s="218" t="str">
        <f t="shared" si="3"/>
        <v>O221102058574도서</v>
      </c>
      <c r="B253" s="219" t="s">
        <v>8062</v>
      </c>
      <c r="C253" s="219" t="s">
        <v>8023</v>
      </c>
      <c r="D253" s="219" t="s">
        <v>8065</v>
      </c>
      <c r="E253" s="219" t="s">
        <v>7710</v>
      </c>
      <c r="F253" s="219" t="s">
        <v>7719</v>
      </c>
      <c r="G253" s="219" t="s">
        <v>7831</v>
      </c>
      <c r="H253" s="219" t="s">
        <v>15</v>
      </c>
      <c r="I253" s="220" t="s">
        <v>8109</v>
      </c>
      <c r="J253" s="221">
        <v>16200</v>
      </c>
      <c r="K253" s="221">
        <v>1</v>
      </c>
      <c r="L253" s="221">
        <v>16200</v>
      </c>
    </row>
    <row r="254" spans="1:12">
      <c r="A254" s="218" t="str">
        <f t="shared" si="3"/>
        <v>O221102058574도서</v>
      </c>
      <c r="B254" s="219" t="s">
        <v>8062</v>
      </c>
      <c r="C254" s="219" t="s">
        <v>8023</v>
      </c>
      <c r="D254" s="219" t="s">
        <v>8065</v>
      </c>
      <c r="E254" s="219" t="s">
        <v>7710</v>
      </c>
      <c r="F254" s="219" t="s">
        <v>7719</v>
      </c>
      <c r="G254" s="219" t="s">
        <v>7831</v>
      </c>
      <c r="H254" s="219" t="s">
        <v>15</v>
      </c>
      <c r="I254" s="220" t="s">
        <v>8110</v>
      </c>
      <c r="J254" s="221">
        <v>16200</v>
      </c>
      <c r="K254" s="221">
        <v>1</v>
      </c>
      <c r="L254" s="221">
        <v>16200</v>
      </c>
    </row>
    <row r="255" spans="1:12">
      <c r="A255" s="218" t="str">
        <f t="shared" si="3"/>
        <v>O221102058574도서</v>
      </c>
      <c r="B255" s="219" t="s">
        <v>8062</v>
      </c>
      <c r="C255" s="219" t="s">
        <v>8023</v>
      </c>
      <c r="D255" s="219" t="s">
        <v>8065</v>
      </c>
      <c r="E255" s="219" t="s">
        <v>7710</v>
      </c>
      <c r="F255" s="219" t="s">
        <v>7719</v>
      </c>
      <c r="G255" s="219" t="s">
        <v>7831</v>
      </c>
      <c r="H255" s="219" t="s">
        <v>15</v>
      </c>
      <c r="I255" s="220" t="s">
        <v>8111</v>
      </c>
      <c r="J255" s="221">
        <v>10800</v>
      </c>
      <c r="K255" s="221">
        <v>1</v>
      </c>
      <c r="L255" s="221">
        <v>10800</v>
      </c>
    </row>
    <row r="256" spans="1:12">
      <c r="A256" s="218" t="str">
        <f t="shared" si="3"/>
        <v>O221102058574도서</v>
      </c>
      <c r="B256" s="219" t="s">
        <v>8062</v>
      </c>
      <c r="C256" s="219" t="s">
        <v>8023</v>
      </c>
      <c r="D256" s="219" t="s">
        <v>8065</v>
      </c>
      <c r="E256" s="219" t="s">
        <v>7710</v>
      </c>
      <c r="F256" s="219" t="s">
        <v>7719</v>
      </c>
      <c r="G256" s="219" t="s">
        <v>7831</v>
      </c>
      <c r="H256" s="219" t="s">
        <v>15</v>
      </c>
      <c r="I256" s="220" t="s">
        <v>8112</v>
      </c>
      <c r="J256" s="221">
        <v>13500</v>
      </c>
      <c r="K256" s="221">
        <v>1</v>
      </c>
      <c r="L256" s="221">
        <v>13500</v>
      </c>
    </row>
    <row r="257" spans="1:12">
      <c r="A257" s="218" t="str">
        <f t="shared" si="3"/>
        <v>O221102058574도서</v>
      </c>
      <c r="B257" s="219" t="s">
        <v>8062</v>
      </c>
      <c r="C257" s="219" t="s">
        <v>8023</v>
      </c>
      <c r="D257" s="219" t="s">
        <v>8065</v>
      </c>
      <c r="E257" s="219" t="s">
        <v>7710</v>
      </c>
      <c r="F257" s="219" t="s">
        <v>7719</v>
      </c>
      <c r="G257" s="219" t="s">
        <v>7831</v>
      </c>
      <c r="H257" s="219" t="s">
        <v>15</v>
      </c>
      <c r="I257" s="220" t="s">
        <v>8113</v>
      </c>
      <c r="J257" s="221">
        <v>14400</v>
      </c>
      <c r="K257" s="221">
        <v>1</v>
      </c>
      <c r="L257" s="221">
        <v>14400</v>
      </c>
    </row>
    <row r="258" spans="1:12">
      <c r="A258" s="218" t="str">
        <f t="shared" si="3"/>
        <v>O221102058574도서</v>
      </c>
      <c r="B258" s="219" t="s">
        <v>8062</v>
      </c>
      <c r="C258" s="219" t="s">
        <v>8023</v>
      </c>
      <c r="D258" s="219" t="s">
        <v>8065</v>
      </c>
      <c r="E258" s="219" t="s">
        <v>7710</v>
      </c>
      <c r="F258" s="219" t="s">
        <v>7719</v>
      </c>
      <c r="G258" s="219" t="s">
        <v>7831</v>
      </c>
      <c r="H258" s="219" t="s">
        <v>15</v>
      </c>
      <c r="I258" s="220" t="s">
        <v>8114</v>
      </c>
      <c r="J258" s="221">
        <v>10800</v>
      </c>
      <c r="K258" s="221">
        <v>1</v>
      </c>
      <c r="L258" s="221">
        <v>10800</v>
      </c>
    </row>
    <row r="259" spans="1:12">
      <c r="A259" s="218" t="str">
        <f t="shared" ref="A259:A260" si="4">B259&amp;H259</f>
        <v>O221102058574도서</v>
      </c>
      <c r="B259" s="219" t="s">
        <v>8062</v>
      </c>
      <c r="C259" s="219" t="s">
        <v>8023</v>
      </c>
      <c r="D259" s="219" t="s">
        <v>8065</v>
      </c>
      <c r="E259" s="219" t="s">
        <v>7710</v>
      </c>
      <c r="F259" s="219" t="s">
        <v>7719</v>
      </c>
      <c r="G259" s="219" t="s">
        <v>7831</v>
      </c>
      <c r="H259" s="219" t="s">
        <v>15</v>
      </c>
      <c r="I259" s="220" t="s">
        <v>8053</v>
      </c>
      <c r="J259" s="221">
        <v>14400</v>
      </c>
      <c r="K259" s="221">
        <v>1</v>
      </c>
      <c r="L259" s="221">
        <v>14400</v>
      </c>
    </row>
    <row r="260" spans="1:12">
      <c r="A260" s="218" t="str">
        <f t="shared" si="4"/>
        <v>O221102058570도서</v>
      </c>
      <c r="B260" s="219" t="s">
        <v>8063</v>
      </c>
      <c r="C260" s="219" t="s">
        <v>8023</v>
      </c>
      <c r="D260" s="219" t="s">
        <v>8065</v>
      </c>
      <c r="E260" s="219" t="s">
        <v>7710</v>
      </c>
      <c r="F260" s="219" t="s">
        <v>7721</v>
      </c>
      <c r="G260" s="219" t="s">
        <v>7994</v>
      </c>
      <c r="H260" s="219" t="s">
        <v>15</v>
      </c>
      <c r="I260" s="220" t="s">
        <v>8115</v>
      </c>
      <c r="J260" s="221">
        <v>11700</v>
      </c>
      <c r="K260" s="221">
        <v>1</v>
      </c>
      <c r="L260" s="221">
        <v>11700</v>
      </c>
    </row>
    <row r="261" spans="1:12">
      <c r="A261" s="218" t="str">
        <f t="shared" ref="A261:A9262" si="5">B261&amp;H261</f>
        <v>O221102058570도서</v>
      </c>
      <c r="B261" s="219" t="s">
        <v>8063</v>
      </c>
      <c r="C261" s="219" t="s">
        <v>8023</v>
      </c>
      <c r="D261" s="219" t="s">
        <v>8065</v>
      </c>
      <c r="E261" s="219" t="s">
        <v>7710</v>
      </c>
      <c r="F261" s="219" t="s">
        <v>7721</v>
      </c>
      <c r="G261" s="219" t="s">
        <v>7994</v>
      </c>
      <c r="H261" s="219" t="s">
        <v>15</v>
      </c>
      <c r="I261" s="220" t="s">
        <v>8116</v>
      </c>
      <c r="J261" s="221">
        <v>16020</v>
      </c>
      <c r="K261" s="221">
        <v>1</v>
      </c>
      <c r="L261" s="221">
        <v>16020</v>
      </c>
    </row>
    <row r="262" spans="1:12" s="167" customFormat="1">
      <c r="A262" s="218" t="str">
        <f t="shared" ref="A262:A516" si="6">B262&amp;H262</f>
        <v>O221022058461일반상품</v>
      </c>
      <c r="B262" s="219" t="s">
        <v>8142</v>
      </c>
      <c r="C262" s="219" t="s">
        <v>8023</v>
      </c>
      <c r="D262" s="219" t="s">
        <v>8065</v>
      </c>
      <c r="E262" s="219" t="s">
        <v>7708</v>
      </c>
      <c r="F262" s="219" t="s">
        <v>6394</v>
      </c>
      <c r="G262" s="219" t="s">
        <v>7731</v>
      </c>
      <c r="H262" s="219" t="s">
        <v>5990</v>
      </c>
      <c r="I262" s="220" t="s">
        <v>7203</v>
      </c>
      <c r="J262" s="221">
        <v>5000</v>
      </c>
      <c r="K262" s="221">
        <v>1</v>
      </c>
      <c r="L262" s="221">
        <v>5000</v>
      </c>
    </row>
    <row r="263" spans="1:12" s="167" customFormat="1">
      <c r="A263" s="218" t="str">
        <f t="shared" si="6"/>
        <v>O221022058461일반상품</v>
      </c>
      <c r="B263" s="219" t="s">
        <v>8142</v>
      </c>
      <c r="C263" s="219" t="s">
        <v>8023</v>
      </c>
      <c r="D263" s="219" t="s">
        <v>8065</v>
      </c>
      <c r="E263" s="219" t="s">
        <v>7708</v>
      </c>
      <c r="F263" s="219" t="s">
        <v>6394</v>
      </c>
      <c r="G263" s="219" t="s">
        <v>7731</v>
      </c>
      <c r="H263" s="219" t="s">
        <v>5990</v>
      </c>
      <c r="I263" s="220" t="s">
        <v>8320</v>
      </c>
      <c r="J263" s="221">
        <v>3610</v>
      </c>
      <c r="K263" s="221">
        <v>1</v>
      </c>
      <c r="L263" s="221">
        <v>3610</v>
      </c>
    </row>
    <row r="264" spans="1:12" s="167" customFormat="1">
      <c r="A264" s="218" t="str">
        <f t="shared" si="6"/>
        <v>O221022058461일반상품</v>
      </c>
      <c r="B264" s="219" t="s">
        <v>8142</v>
      </c>
      <c r="C264" s="219" t="s">
        <v>8023</v>
      </c>
      <c r="D264" s="219" t="s">
        <v>8065</v>
      </c>
      <c r="E264" s="219" t="s">
        <v>7708</v>
      </c>
      <c r="F264" s="219" t="s">
        <v>6394</v>
      </c>
      <c r="G264" s="219" t="s">
        <v>7731</v>
      </c>
      <c r="H264" s="219" t="s">
        <v>5990</v>
      </c>
      <c r="I264" s="220" t="s">
        <v>7254</v>
      </c>
      <c r="J264" s="221">
        <v>2850</v>
      </c>
      <c r="K264" s="221">
        <v>1</v>
      </c>
      <c r="L264" s="221">
        <v>2850</v>
      </c>
    </row>
    <row r="265" spans="1:12" s="167" customFormat="1">
      <c r="A265" s="218" t="str">
        <f t="shared" si="6"/>
        <v>O221022058461일반상품</v>
      </c>
      <c r="B265" s="219" t="s">
        <v>8142</v>
      </c>
      <c r="C265" s="219" t="s">
        <v>8023</v>
      </c>
      <c r="D265" s="219" t="s">
        <v>8065</v>
      </c>
      <c r="E265" s="219" t="s">
        <v>7708</v>
      </c>
      <c r="F265" s="219" t="s">
        <v>6394</v>
      </c>
      <c r="G265" s="219" t="s">
        <v>7731</v>
      </c>
      <c r="H265" s="219" t="s">
        <v>5990</v>
      </c>
      <c r="I265" s="220" t="s">
        <v>8321</v>
      </c>
      <c r="J265" s="221">
        <v>5210</v>
      </c>
      <c r="K265" s="221">
        <v>1</v>
      </c>
      <c r="L265" s="221">
        <v>5210</v>
      </c>
    </row>
    <row r="266" spans="1:12" s="167" customFormat="1">
      <c r="A266" s="218" t="str">
        <f t="shared" si="6"/>
        <v>O221022058461일반상품</v>
      </c>
      <c r="B266" s="219" t="s">
        <v>8142</v>
      </c>
      <c r="C266" s="219" t="s">
        <v>8023</v>
      </c>
      <c r="D266" s="219" t="s">
        <v>8065</v>
      </c>
      <c r="E266" s="219" t="s">
        <v>7708</v>
      </c>
      <c r="F266" s="219" t="s">
        <v>6394</v>
      </c>
      <c r="G266" s="219" t="s">
        <v>7731</v>
      </c>
      <c r="H266" s="219" t="s">
        <v>5990</v>
      </c>
      <c r="I266" s="220" t="s">
        <v>8322</v>
      </c>
      <c r="J266" s="221">
        <v>21500</v>
      </c>
      <c r="K266" s="221">
        <v>1</v>
      </c>
      <c r="L266" s="221">
        <v>21500</v>
      </c>
    </row>
    <row r="267" spans="1:12" s="167" customFormat="1">
      <c r="A267" s="218" t="str">
        <f t="shared" si="6"/>
        <v>O221022058461일반상품</v>
      </c>
      <c r="B267" s="219" t="s">
        <v>8142</v>
      </c>
      <c r="C267" s="219" t="s">
        <v>8023</v>
      </c>
      <c r="D267" s="219" t="s">
        <v>8065</v>
      </c>
      <c r="E267" s="219" t="s">
        <v>7708</v>
      </c>
      <c r="F267" s="219" t="s">
        <v>6394</v>
      </c>
      <c r="G267" s="219" t="s">
        <v>7731</v>
      </c>
      <c r="H267" s="219" t="s">
        <v>5990</v>
      </c>
      <c r="I267" s="220" t="s">
        <v>8028</v>
      </c>
      <c r="J267" s="221">
        <v>9500</v>
      </c>
      <c r="K267" s="221">
        <v>1</v>
      </c>
      <c r="L267" s="221">
        <v>9500</v>
      </c>
    </row>
    <row r="268" spans="1:12" s="167" customFormat="1">
      <c r="A268" s="218" t="str">
        <f t="shared" si="6"/>
        <v>O221022058461일반상품</v>
      </c>
      <c r="B268" s="219" t="s">
        <v>8142</v>
      </c>
      <c r="C268" s="219" t="s">
        <v>8023</v>
      </c>
      <c r="D268" s="219" t="s">
        <v>8065</v>
      </c>
      <c r="E268" s="219" t="s">
        <v>7708</v>
      </c>
      <c r="F268" s="219" t="s">
        <v>6394</v>
      </c>
      <c r="G268" s="219" t="s">
        <v>7731</v>
      </c>
      <c r="H268" s="219" t="s">
        <v>5990</v>
      </c>
      <c r="I268" s="220" t="s">
        <v>8323</v>
      </c>
      <c r="J268" s="221">
        <v>15400</v>
      </c>
      <c r="K268" s="221">
        <v>1</v>
      </c>
      <c r="L268" s="221">
        <v>15400</v>
      </c>
    </row>
    <row r="269" spans="1:12" s="167" customFormat="1">
      <c r="A269" s="218" t="str">
        <f t="shared" si="6"/>
        <v>O221022058461일반상품</v>
      </c>
      <c r="B269" s="219" t="s">
        <v>8142</v>
      </c>
      <c r="C269" s="219" t="s">
        <v>8023</v>
      </c>
      <c r="D269" s="219" t="s">
        <v>8065</v>
      </c>
      <c r="E269" s="219" t="s">
        <v>7708</v>
      </c>
      <c r="F269" s="219" t="s">
        <v>6394</v>
      </c>
      <c r="G269" s="219" t="s">
        <v>7731</v>
      </c>
      <c r="H269" s="219" t="s">
        <v>5990</v>
      </c>
      <c r="I269" s="220" t="s">
        <v>8324</v>
      </c>
      <c r="J269" s="221">
        <v>3480</v>
      </c>
      <c r="K269" s="221">
        <v>2</v>
      </c>
      <c r="L269" s="221">
        <v>6960</v>
      </c>
    </row>
    <row r="270" spans="1:12" s="167" customFormat="1">
      <c r="A270" s="218" t="str">
        <f t="shared" si="6"/>
        <v>O221021058460일반상품</v>
      </c>
      <c r="B270" s="219" t="s">
        <v>8143</v>
      </c>
      <c r="C270" s="219" t="s">
        <v>8023</v>
      </c>
      <c r="D270" s="219" t="s">
        <v>8065</v>
      </c>
      <c r="E270" s="219" t="s">
        <v>7708</v>
      </c>
      <c r="F270" s="219" t="s">
        <v>6394</v>
      </c>
      <c r="G270" s="219" t="s">
        <v>7856</v>
      </c>
      <c r="H270" s="219" t="s">
        <v>5990</v>
      </c>
      <c r="I270" s="220" t="s">
        <v>7931</v>
      </c>
      <c r="J270" s="221">
        <v>3180</v>
      </c>
      <c r="K270" s="221">
        <v>5</v>
      </c>
      <c r="L270" s="221">
        <v>15900</v>
      </c>
    </row>
    <row r="271" spans="1:12" s="167" customFormat="1">
      <c r="A271" s="218" t="str">
        <f t="shared" si="6"/>
        <v>O221021058460일반상품</v>
      </c>
      <c r="B271" s="219" t="s">
        <v>8143</v>
      </c>
      <c r="C271" s="219" t="s">
        <v>8023</v>
      </c>
      <c r="D271" s="219" t="s">
        <v>8065</v>
      </c>
      <c r="E271" s="219" t="s">
        <v>7708</v>
      </c>
      <c r="F271" s="219" t="s">
        <v>6394</v>
      </c>
      <c r="G271" s="219" t="s">
        <v>7856</v>
      </c>
      <c r="H271" s="219" t="s">
        <v>5990</v>
      </c>
      <c r="I271" s="220" t="s">
        <v>8034</v>
      </c>
      <c r="J271" s="221">
        <v>900</v>
      </c>
      <c r="K271" s="221">
        <v>1</v>
      </c>
      <c r="L271" s="221">
        <v>900</v>
      </c>
    </row>
    <row r="272" spans="1:12" s="167" customFormat="1">
      <c r="A272" s="218" t="str">
        <f t="shared" si="6"/>
        <v>O221021058460일반상품</v>
      </c>
      <c r="B272" s="219" t="s">
        <v>8143</v>
      </c>
      <c r="C272" s="219" t="s">
        <v>8023</v>
      </c>
      <c r="D272" s="219" t="s">
        <v>8065</v>
      </c>
      <c r="E272" s="219" t="s">
        <v>7708</v>
      </c>
      <c r="F272" s="219" t="s">
        <v>6394</v>
      </c>
      <c r="G272" s="219" t="s">
        <v>7856</v>
      </c>
      <c r="H272" s="219" t="s">
        <v>5990</v>
      </c>
      <c r="I272" s="220" t="s">
        <v>8325</v>
      </c>
      <c r="J272" s="221">
        <v>2700</v>
      </c>
      <c r="K272" s="221">
        <v>5</v>
      </c>
      <c r="L272" s="221">
        <v>13500</v>
      </c>
    </row>
    <row r="273" spans="1:12" s="167" customFormat="1">
      <c r="A273" s="218" t="str">
        <f t="shared" si="6"/>
        <v>O221021058460일반상품</v>
      </c>
      <c r="B273" s="219" t="s">
        <v>8143</v>
      </c>
      <c r="C273" s="219" t="s">
        <v>8023</v>
      </c>
      <c r="D273" s="219" t="s">
        <v>8065</v>
      </c>
      <c r="E273" s="219" t="s">
        <v>7708</v>
      </c>
      <c r="F273" s="219" t="s">
        <v>6394</v>
      </c>
      <c r="G273" s="219" t="s">
        <v>7856</v>
      </c>
      <c r="H273" s="219" t="s">
        <v>5990</v>
      </c>
      <c r="I273" s="220" t="s">
        <v>8326</v>
      </c>
      <c r="J273" s="221">
        <v>2600</v>
      </c>
      <c r="K273" s="221">
        <v>1</v>
      </c>
      <c r="L273" s="221">
        <v>2600</v>
      </c>
    </row>
    <row r="274" spans="1:12" s="167" customFormat="1">
      <c r="A274" s="218" t="str">
        <f t="shared" si="6"/>
        <v>O221021058460일반상품</v>
      </c>
      <c r="B274" s="219" t="s">
        <v>8143</v>
      </c>
      <c r="C274" s="219" t="s">
        <v>8023</v>
      </c>
      <c r="D274" s="219" t="s">
        <v>8065</v>
      </c>
      <c r="E274" s="219" t="s">
        <v>7708</v>
      </c>
      <c r="F274" s="219" t="s">
        <v>6394</v>
      </c>
      <c r="G274" s="219" t="s">
        <v>7856</v>
      </c>
      <c r="H274" s="219" t="s">
        <v>5990</v>
      </c>
      <c r="I274" s="220" t="s">
        <v>8075</v>
      </c>
      <c r="J274" s="221">
        <v>4500</v>
      </c>
      <c r="K274" s="221">
        <v>2</v>
      </c>
      <c r="L274" s="221">
        <v>9000</v>
      </c>
    </row>
    <row r="275" spans="1:12" s="167" customFormat="1">
      <c r="A275" s="218" t="str">
        <f t="shared" si="6"/>
        <v>O221021058460일반상품</v>
      </c>
      <c r="B275" s="219" t="s">
        <v>8143</v>
      </c>
      <c r="C275" s="219" t="s">
        <v>8023</v>
      </c>
      <c r="D275" s="219" t="s">
        <v>8065</v>
      </c>
      <c r="E275" s="219" t="s">
        <v>7708</v>
      </c>
      <c r="F275" s="219" t="s">
        <v>6394</v>
      </c>
      <c r="G275" s="219" t="s">
        <v>7856</v>
      </c>
      <c r="H275" s="219" t="s">
        <v>5990</v>
      </c>
      <c r="I275" s="220" t="s">
        <v>8327</v>
      </c>
      <c r="J275" s="221">
        <v>1230</v>
      </c>
      <c r="K275" s="221">
        <v>6</v>
      </c>
      <c r="L275" s="221">
        <v>7380</v>
      </c>
    </row>
    <row r="276" spans="1:12" s="167" customFormat="1">
      <c r="A276" s="218" t="str">
        <f t="shared" si="6"/>
        <v>O221021058460일반상품</v>
      </c>
      <c r="B276" s="219" t="s">
        <v>8143</v>
      </c>
      <c r="C276" s="219" t="s">
        <v>8023</v>
      </c>
      <c r="D276" s="219" t="s">
        <v>8065</v>
      </c>
      <c r="E276" s="219" t="s">
        <v>7708</v>
      </c>
      <c r="F276" s="219" t="s">
        <v>6394</v>
      </c>
      <c r="G276" s="219" t="s">
        <v>7856</v>
      </c>
      <c r="H276" s="219" t="s">
        <v>5990</v>
      </c>
      <c r="I276" s="220" t="s">
        <v>7190</v>
      </c>
      <c r="J276" s="221">
        <v>4430</v>
      </c>
      <c r="K276" s="221">
        <v>1</v>
      </c>
      <c r="L276" s="221">
        <v>4430</v>
      </c>
    </row>
    <row r="277" spans="1:12" s="167" customFormat="1">
      <c r="A277" s="218" t="str">
        <f t="shared" si="6"/>
        <v>O221021058460일반상품</v>
      </c>
      <c r="B277" s="219" t="s">
        <v>8143</v>
      </c>
      <c r="C277" s="219" t="s">
        <v>8023</v>
      </c>
      <c r="D277" s="219" t="s">
        <v>8065</v>
      </c>
      <c r="E277" s="219" t="s">
        <v>7708</v>
      </c>
      <c r="F277" s="219" t="s">
        <v>6394</v>
      </c>
      <c r="G277" s="219" t="s">
        <v>7856</v>
      </c>
      <c r="H277" s="219" t="s">
        <v>5990</v>
      </c>
      <c r="I277" s="220" t="s">
        <v>7249</v>
      </c>
      <c r="J277" s="221">
        <v>1330</v>
      </c>
      <c r="K277" s="221">
        <v>1</v>
      </c>
      <c r="L277" s="221">
        <v>1330</v>
      </c>
    </row>
    <row r="278" spans="1:12" s="167" customFormat="1">
      <c r="A278" s="218" t="str">
        <f t="shared" si="6"/>
        <v>O221021058460일반상품</v>
      </c>
      <c r="B278" s="219" t="s">
        <v>8143</v>
      </c>
      <c r="C278" s="219" t="s">
        <v>8023</v>
      </c>
      <c r="D278" s="219" t="s">
        <v>8065</v>
      </c>
      <c r="E278" s="219" t="s">
        <v>7708</v>
      </c>
      <c r="F278" s="219" t="s">
        <v>6394</v>
      </c>
      <c r="G278" s="219" t="s">
        <v>7856</v>
      </c>
      <c r="H278" s="219" t="s">
        <v>5990</v>
      </c>
      <c r="I278" s="220" t="s">
        <v>7211</v>
      </c>
      <c r="J278" s="221">
        <v>9000</v>
      </c>
      <c r="K278" s="221">
        <v>2</v>
      </c>
      <c r="L278" s="221">
        <v>18000</v>
      </c>
    </row>
    <row r="279" spans="1:12" s="167" customFormat="1">
      <c r="A279" s="218" t="str">
        <f t="shared" si="6"/>
        <v>O221021058460일반상품</v>
      </c>
      <c r="B279" s="219" t="s">
        <v>8143</v>
      </c>
      <c r="C279" s="219" t="s">
        <v>8023</v>
      </c>
      <c r="D279" s="219" t="s">
        <v>8065</v>
      </c>
      <c r="E279" s="219" t="s">
        <v>7708</v>
      </c>
      <c r="F279" s="219" t="s">
        <v>6394</v>
      </c>
      <c r="G279" s="219" t="s">
        <v>7856</v>
      </c>
      <c r="H279" s="219" t="s">
        <v>5990</v>
      </c>
      <c r="I279" s="220" t="s">
        <v>7225</v>
      </c>
      <c r="J279" s="221">
        <v>3910</v>
      </c>
      <c r="K279" s="221">
        <v>1</v>
      </c>
      <c r="L279" s="221">
        <v>3910</v>
      </c>
    </row>
    <row r="280" spans="1:12" s="167" customFormat="1">
      <c r="A280" s="218" t="str">
        <f t="shared" si="6"/>
        <v>O221021058460일반상품</v>
      </c>
      <c r="B280" s="219" t="s">
        <v>8143</v>
      </c>
      <c r="C280" s="219" t="s">
        <v>8023</v>
      </c>
      <c r="D280" s="219" t="s">
        <v>8065</v>
      </c>
      <c r="E280" s="219" t="s">
        <v>7708</v>
      </c>
      <c r="F280" s="219" t="s">
        <v>6394</v>
      </c>
      <c r="G280" s="219" t="s">
        <v>7856</v>
      </c>
      <c r="H280" s="219" t="s">
        <v>5990</v>
      </c>
      <c r="I280" s="220" t="s">
        <v>8328</v>
      </c>
      <c r="J280" s="221">
        <v>3910</v>
      </c>
      <c r="K280" s="221">
        <v>1</v>
      </c>
      <c r="L280" s="221">
        <v>3910</v>
      </c>
    </row>
    <row r="281" spans="1:12" s="167" customFormat="1">
      <c r="A281" s="218" t="str">
        <f t="shared" si="6"/>
        <v>O221021058460일반상품</v>
      </c>
      <c r="B281" s="219" t="s">
        <v>8143</v>
      </c>
      <c r="C281" s="219" t="s">
        <v>8023</v>
      </c>
      <c r="D281" s="219" t="s">
        <v>8065</v>
      </c>
      <c r="E281" s="219" t="s">
        <v>7708</v>
      </c>
      <c r="F281" s="219" t="s">
        <v>6394</v>
      </c>
      <c r="G281" s="219" t="s">
        <v>7856</v>
      </c>
      <c r="H281" s="219" t="s">
        <v>5990</v>
      </c>
      <c r="I281" s="220" t="s">
        <v>7198</v>
      </c>
      <c r="J281" s="221">
        <v>2850</v>
      </c>
      <c r="K281" s="221">
        <v>2</v>
      </c>
      <c r="L281" s="221">
        <v>5700</v>
      </c>
    </row>
    <row r="282" spans="1:12" s="167" customFormat="1">
      <c r="A282" s="218" t="str">
        <f t="shared" si="6"/>
        <v>O221021058460일반상품</v>
      </c>
      <c r="B282" s="219" t="s">
        <v>8143</v>
      </c>
      <c r="C282" s="219" t="s">
        <v>8023</v>
      </c>
      <c r="D282" s="219" t="s">
        <v>8065</v>
      </c>
      <c r="E282" s="219" t="s">
        <v>7708</v>
      </c>
      <c r="F282" s="219" t="s">
        <v>6394</v>
      </c>
      <c r="G282" s="219" t="s">
        <v>7856</v>
      </c>
      <c r="H282" s="219" t="s">
        <v>5990</v>
      </c>
      <c r="I282" s="220" t="s">
        <v>7256</v>
      </c>
      <c r="J282" s="221">
        <v>800</v>
      </c>
      <c r="K282" s="221">
        <v>2</v>
      </c>
      <c r="L282" s="221">
        <v>1600</v>
      </c>
    </row>
    <row r="283" spans="1:12" s="167" customFormat="1">
      <c r="A283" s="218" t="str">
        <f t="shared" si="6"/>
        <v>O221021058460일반상품</v>
      </c>
      <c r="B283" s="219" t="s">
        <v>8143</v>
      </c>
      <c r="C283" s="219" t="s">
        <v>8023</v>
      </c>
      <c r="D283" s="219" t="s">
        <v>8065</v>
      </c>
      <c r="E283" s="219" t="s">
        <v>7708</v>
      </c>
      <c r="F283" s="219" t="s">
        <v>6394</v>
      </c>
      <c r="G283" s="219" t="s">
        <v>7856</v>
      </c>
      <c r="H283" s="219" t="s">
        <v>5990</v>
      </c>
      <c r="I283" s="220" t="s">
        <v>7204</v>
      </c>
      <c r="J283" s="221">
        <v>4310</v>
      </c>
      <c r="K283" s="221">
        <v>1</v>
      </c>
      <c r="L283" s="221">
        <v>4310</v>
      </c>
    </row>
    <row r="284" spans="1:12" s="167" customFormat="1">
      <c r="A284" s="218" t="str">
        <f t="shared" si="6"/>
        <v>O221021058460일반상품</v>
      </c>
      <c r="B284" s="219" t="s">
        <v>8143</v>
      </c>
      <c r="C284" s="219" t="s">
        <v>8023</v>
      </c>
      <c r="D284" s="219" t="s">
        <v>8065</v>
      </c>
      <c r="E284" s="219" t="s">
        <v>7708</v>
      </c>
      <c r="F284" s="219" t="s">
        <v>6394</v>
      </c>
      <c r="G284" s="219" t="s">
        <v>7856</v>
      </c>
      <c r="H284" s="219" t="s">
        <v>5990</v>
      </c>
      <c r="I284" s="220" t="s">
        <v>7925</v>
      </c>
      <c r="J284" s="221">
        <v>1400</v>
      </c>
      <c r="K284" s="221">
        <v>1</v>
      </c>
      <c r="L284" s="221">
        <v>1400</v>
      </c>
    </row>
    <row r="285" spans="1:12" s="167" customFormat="1">
      <c r="A285" s="218" t="str">
        <f t="shared" si="6"/>
        <v>O221021058460일반상품</v>
      </c>
      <c r="B285" s="219" t="s">
        <v>8143</v>
      </c>
      <c r="C285" s="219" t="s">
        <v>8023</v>
      </c>
      <c r="D285" s="219" t="s">
        <v>8065</v>
      </c>
      <c r="E285" s="219" t="s">
        <v>7708</v>
      </c>
      <c r="F285" s="219" t="s">
        <v>6394</v>
      </c>
      <c r="G285" s="219" t="s">
        <v>7856</v>
      </c>
      <c r="H285" s="219" t="s">
        <v>5990</v>
      </c>
      <c r="I285" s="220" t="s">
        <v>7260</v>
      </c>
      <c r="J285" s="221">
        <v>6160</v>
      </c>
      <c r="K285" s="221">
        <v>1</v>
      </c>
      <c r="L285" s="221">
        <v>6160</v>
      </c>
    </row>
    <row r="286" spans="1:12" s="167" customFormat="1">
      <c r="A286" s="218" t="str">
        <f t="shared" si="6"/>
        <v>O221021058460일반상품</v>
      </c>
      <c r="B286" s="219" t="s">
        <v>8143</v>
      </c>
      <c r="C286" s="219" t="s">
        <v>8023</v>
      </c>
      <c r="D286" s="219" t="s">
        <v>8065</v>
      </c>
      <c r="E286" s="219" t="s">
        <v>7708</v>
      </c>
      <c r="F286" s="219" t="s">
        <v>6394</v>
      </c>
      <c r="G286" s="219" t="s">
        <v>7856</v>
      </c>
      <c r="H286" s="219" t="s">
        <v>5990</v>
      </c>
      <c r="I286" s="220" t="s">
        <v>8329</v>
      </c>
      <c r="J286" s="221">
        <v>29000</v>
      </c>
      <c r="K286" s="221">
        <v>2</v>
      </c>
      <c r="L286" s="221">
        <v>58000</v>
      </c>
    </row>
    <row r="287" spans="1:12" s="167" customFormat="1">
      <c r="A287" s="218" t="str">
        <f t="shared" si="6"/>
        <v>O221021058460일반상품</v>
      </c>
      <c r="B287" s="219" t="s">
        <v>8143</v>
      </c>
      <c r="C287" s="219" t="s">
        <v>8023</v>
      </c>
      <c r="D287" s="219" t="s">
        <v>8065</v>
      </c>
      <c r="E287" s="219" t="s">
        <v>7708</v>
      </c>
      <c r="F287" s="219" t="s">
        <v>6394</v>
      </c>
      <c r="G287" s="219" t="s">
        <v>7856</v>
      </c>
      <c r="H287" s="219" t="s">
        <v>5990</v>
      </c>
      <c r="I287" s="220" t="s">
        <v>8330</v>
      </c>
      <c r="J287" s="221">
        <v>18000</v>
      </c>
      <c r="K287" s="221">
        <v>1</v>
      </c>
      <c r="L287" s="221">
        <v>18000</v>
      </c>
    </row>
    <row r="288" spans="1:12" s="167" customFormat="1">
      <c r="A288" s="218" t="str">
        <f t="shared" si="6"/>
        <v>O221021058460일반상품</v>
      </c>
      <c r="B288" s="219" t="s">
        <v>8143</v>
      </c>
      <c r="C288" s="219" t="s">
        <v>8023</v>
      </c>
      <c r="D288" s="219" t="s">
        <v>8065</v>
      </c>
      <c r="E288" s="219" t="s">
        <v>7708</v>
      </c>
      <c r="F288" s="219" t="s">
        <v>6394</v>
      </c>
      <c r="G288" s="219" t="s">
        <v>7856</v>
      </c>
      <c r="H288" s="219" t="s">
        <v>5990</v>
      </c>
      <c r="I288" s="220" t="s">
        <v>7194</v>
      </c>
      <c r="J288" s="221">
        <v>2810</v>
      </c>
      <c r="K288" s="221">
        <v>2</v>
      </c>
      <c r="L288" s="221">
        <v>5620</v>
      </c>
    </row>
    <row r="289" spans="1:12" s="167" customFormat="1">
      <c r="A289" s="218" t="str">
        <f t="shared" si="6"/>
        <v>O221021058460일반상품</v>
      </c>
      <c r="B289" s="219" t="s">
        <v>8143</v>
      </c>
      <c r="C289" s="219" t="s">
        <v>8023</v>
      </c>
      <c r="D289" s="219" t="s">
        <v>8065</v>
      </c>
      <c r="E289" s="219" t="s">
        <v>7708</v>
      </c>
      <c r="F289" s="219" t="s">
        <v>6394</v>
      </c>
      <c r="G289" s="219" t="s">
        <v>7856</v>
      </c>
      <c r="H289" s="219" t="s">
        <v>5990</v>
      </c>
      <c r="I289" s="220" t="s">
        <v>8331</v>
      </c>
      <c r="J289" s="221">
        <v>3610</v>
      </c>
      <c r="K289" s="221">
        <v>2</v>
      </c>
      <c r="L289" s="221">
        <v>7220</v>
      </c>
    </row>
    <row r="290" spans="1:12" s="167" customFormat="1">
      <c r="A290" s="218" t="str">
        <f t="shared" si="6"/>
        <v>O221021058460일반상품</v>
      </c>
      <c r="B290" s="219" t="s">
        <v>8143</v>
      </c>
      <c r="C290" s="219" t="s">
        <v>8023</v>
      </c>
      <c r="D290" s="219" t="s">
        <v>8065</v>
      </c>
      <c r="E290" s="219" t="s">
        <v>7708</v>
      </c>
      <c r="F290" s="219" t="s">
        <v>6394</v>
      </c>
      <c r="G290" s="219" t="s">
        <v>7856</v>
      </c>
      <c r="H290" s="219" t="s">
        <v>5990</v>
      </c>
      <c r="I290" s="220" t="s">
        <v>8332</v>
      </c>
      <c r="J290" s="221">
        <v>3070</v>
      </c>
      <c r="K290" s="221">
        <v>1</v>
      </c>
      <c r="L290" s="221">
        <v>3070</v>
      </c>
    </row>
    <row r="291" spans="1:12" s="167" customFormat="1">
      <c r="A291" s="218" t="str">
        <f t="shared" si="6"/>
        <v>O221021058460일반상품</v>
      </c>
      <c r="B291" s="219" t="s">
        <v>8143</v>
      </c>
      <c r="C291" s="219" t="s">
        <v>8023</v>
      </c>
      <c r="D291" s="219" t="s">
        <v>8065</v>
      </c>
      <c r="E291" s="219" t="s">
        <v>7708</v>
      </c>
      <c r="F291" s="219" t="s">
        <v>6394</v>
      </c>
      <c r="G291" s="219" t="s">
        <v>7856</v>
      </c>
      <c r="H291" s="219" t="s">
        <v>5990</v>
      </c>
      <c r="I291" s="220" t="s">
        <v>8333</v>
      </c>
      <c r="J291" s="221">
        <v>1810</v>
      </c>
      <c r="K291" s="221">
        <v>2</v>
      </c>
      <c r="L291" s="221">
        <v>3620</v>
      </c>
    </row>
    <row r="292" spans="1:12" s="167" customFormat="1">
      <c r="A292" s="218" t="str">
        <f t="shared" si="6"/>
        <v>O221021058460일반상품</v>
      </c>
      <c r="B292" s="219" t="s">
        <v>8143</v>
      </c>
      <c r="C292" s="219" t="s">
        <v>8023</v>
      </c>
      <c r="D292" s="219" t="s">
        <v>8065</v>
      </c>
      <c r="E292" s="219" t="s">
        <v>7708</v>
      </c>
      <c r="F292" s="219" t="s">
        <v>6394</v>
      </c>
      <c r="G292" s="219" t="s">
        <v>7856</v>
      </c>
      <c r="H292" s="219" t="s">
        <v>5990</v>
      </c>
      <c r="I292" s="220" t="s">
        <v>8334</v>
      </c>
      <c r="J292" s="221">
        <v>1640</v>
      </c>
      <c r="K292" s="221">
        <v>1</v>
      </c>
      <c r="L292" s="221">
        <v>1640</v>
      </c>
    </row>
    <row r="293" spans="1:12" s="167" customFormat="1">
      <c r="A293" s="218" t="str">
        <f t="shared" si="6"/>
        <v>O221021058460일반상품</v>
      </c>
      <c r="B293" s="219" t="s">
        <v>8143</v>
      </c>
      <c r="C293" s="219" t="s">
        <v>8023</v>
      </c>
      <c r="D293" s="219" t="s">
        <v>8065</v>
      </c>
      <c r="E293" s="219" t="s">
        <v>7708</v>
      </c>
      <c r="F293" s="219" t="s">
        <v>6394</v>
      </c>
      <c r="G293" s="219" t="s">
        <v>7856</v>
      </c>
      <c r="H293" s="219" t="s">
        <v>5990</v>
      </c>
      <c r="I293" s="220" t="s">
        <v>8073</v>
      </c>
      <c r="J293" s="221">
        <v>2600</v>
      </c>
      <c r="K293" s="221">
        <v>1</v>
      </c>
      <c r="L293" s="221">
        <v>2600</v>
      </c>
    </row>
    <row r="294" spans="1:12" s="167" customFormat="1">
      <c r="A294" s="218" t="str">
        <f t="shared" si="6"/>
        <v>O221021058460일반상품</v>
      </c>
      <c r="B294" s="219" t="s">
        <v>8143</v>
      </c>
      <c r="C294" s="219" t="s">
        <v>8023</v>
      </c>
      <c r="D294" s="219" t="s">
        <v>8065</v>
      </c>
      <c r="E294" s="219" t="s">
        <v>7708</v>
      </c>
      <c r="F294" s="219" t="s">
        <v>6394</v>
      </c>
      <c r="G294" s="219" t="s">
        <v>7856</v>
      </c>
      <c r="H294" s="219" t="s">
        <v>5990</v>
      </c>
      <c r="I294" s="220" t="s">
        <v>8335</v>
      </c>
      <c r="J294" s="221">
        <v>1080</v>
      </c>
      <c r="K294" s="221">
        <v>3</v>
      </c>
      <c r="L294" s="221">
        <v>3240</v>
      </c>
    </row>
    <row r="295" spans="1:12" s="167" customFormat="1">
      <c r="A295" s="218" t="str">
        <f t="shared" si="6"/>
        <v>O221021058460일반상품</v>
      </c>
      <c r="B295" s="219" t="s">
        <v>8143</v>
      </c>
      <c r="C295" s="219" t="s">
        <v>8023</v>
      </c>
      <c r="D295" s="219" t="s">
        <v>8065</v>
      </c>
      <c r="E295" s="219" t="s">
        <v>7708</v>
      </c>
      <c r="F295" s="219" t="s">
        <v>6394</v>
      </c>
      <c r="G295" s="219" t="s">
        <v>7856</v>
      </c>
      <c r="H295" s="219" t="s">
        <v>5990</v>
      </c>
      <c r="I295" s="220" t="s">
        <v>8336</v>
      </c>
      <c r="J295" s="221">
        <v>4320</v>
      </c>
      <c r="K295" s="221">
        <v>1</v>
      </c>
      <c r="L295" s="221">
        <v>4320</v>
      </c>
    </row>
    <row r="296" spans="1:12" s="167" customFormat="1">
      <c r="A296" s="218" t="str">
        <f t="shared" si="6"/>
        <v>O221021058460일반상품</v>
      </c>
      <c r="B296" s="219" t="s">
        <v>8143</v>
      </c>
      <c r="C296" s="219" t="s">
        <v>8023</v>
      </c>
      <c r="D296" s="219" t="s">
        <v>8065</v>
      </c>
      <c r="E296" s="219" t="s">
        <v>7708</v>
      </c>
      <c r="F296" s="219" t="s">
        <v>6394</v>
      </c>
      <c r="G296" s="219" t="s">
        <v>7856</v>
      </c>
      <c r="H296" s="219" t="s">
        <v>5990</v>
      </c>
      <c r="I296" s="220" t="s">
        <v>7216</v>
      </c>
      <c r="J296" s="221">
        <v>3930</v>
      </c>
      <c r="K296" s="221">
        <v>1</v>
      </c>
      <c r="L296" s="221">
        <v>3930</v>
      </c>
    </row>
    <row r="297" spans="1:12" s="167" customFormat="1">
      <c r="A297" s="218" t="str">
        <f t="shared" si="6"/>
        <v>O221021058460일반상품</v>
      </c>
      <c r="B297" s="219" t="s">
        <v>8143</v>
      </c>
      <c r="C297" s="219" t="s">
        <v>8023</v>
      </c>
      <c r="D297" s="219" t="s">
        <v>8065</v>
      </c>
      <c r="E297" s="219" t="s">
        <v>7708</v>
      </c>
      <c r="F297" s="219" t="s">
        <v>6394</v>
      </c>
      <c r="G297" s="219" t="s">
        <v>7856</v>
      </c>
      <c r="H297" s="219" t="s">
        <v>5990</v>
      </c>
      <c r="I297" s="220" t="s">
        <v>8079</v>
      </c>
      <c r="J297" s="221">
        <v>1760</v>
      </c>
      <c r="K297" s="221">
        <v>2</v>
      </c>
      <c r="L297" s="221">
        <v>3520</v>
      </c>
    </row>
    <row r="298" spans="1:12" s="167" customFormat="1">
      <c r="A298" s="218" t="str">
        <f t="shared" si="6"/>
        <v>O221021058460일반상품</v>
      </c>
      <c r="B298" s="219" t="s">
        <v>8143</v>
      </c>
      <c r="C298" s="219" t="s">
        <v>8023</v>
      </c>
      <c r="D298" s="219" t="s">
        <v>8065</v>
      </c>
      <c r="E298" s="219" t="s">
        <v>7708</v>
      </c>
      <c r="F298" s="219" t="s">
        <v>6394</v>
      </c>
      <c r="G298" s="219" t="s">
        <v>7856</v>
      </c>
      <c r="H298" s="219" t="s">
        <v>5990</v>
      </c>
      <c r="I298" s="220" t="s">
        <v>8337</v>
      </c>
      <c r="J298" s="221">
        <v>6630</v>
      </c>
      <c r="K298" s="221">
        <v>1</v>
      </c>
      <c r="L298" s="221">
        <v>6630</v>
      </c>
    </row>
    <row r="299" spans="1:12" s="167" customFormat="1">
      <c r="A299" s="218" t="str">
        <f t="shared" si="6"/>
        <v>O221021058460일반상품</v>
      </c>
      <c r="B299" s="219" t="s">
        <v>8143</v>
      </c>
      <c r="C299" s="219" t="s">
        <v>8023</v>
      </c>
      <c r="D299" s="219" t="s">
        <v>8065</v>
      </c>
      <c r="E299" s="219" t="s">
        <v>7708</v>
      </c>
      <c r="F299" s="219" t="s">
        <v>6394</v>
      </c>
      <c r="G299" s="219" t="s">
        <v>7856</v>
      </c>
      <c r="H299" s="219" t="s">
        <v>5990</v>
      </c>
      <c r="I299" s="220" t="s">
        <v>8338</v>
      </c>
      <c r="J299" s="221">
        <v>3700</v>
      </c>
      <c r="K299" s="221">
        <v>2</v>
      </c>
      <c r="L299" s="221">
        <v>7400</v>
      </c>
    </row>
    <row r="300" spans="1:12" s="167" customFormat="1">
      <c r="A300" s="218" t="str">
        <f t="shared" si="6"/>
        <v>O221021058459일반상품</v>
      </c>
      <c r="B300" s="219" t="s">
        <v>8144</v>
      </c>
      <c r="C300" s="219" t="s">
        <v>8023</v>
      </c>
      <c r="D300" s="219" t="s">
        <v>8065</v>
      </c>
      <c r="E300" s="219" t="s">
        <v>7707</v>
      </c>
      <c r="F300" s="219" t="s">
        <v>6394</v>
      </c>
      <c r="G300" s="219" t="s">
        <v>8314</v>
      </c>
      <c r="H300" s="219" t="s">
        <v>5990</v>
      </c>
      <c r="I300" s="220" t="s">
        <v>8339</v>
      </c>
      <c r="J300" s="221">
        <v>10000</v>
      </c>
      <c r="K300" s="221">
        <v>2</v>
      </c>
      <c r="L300" s="221">
        <v>20000</v>
      </c>
    </row>
    <row r="301" spans="1:12" s="167" customFormat="1">
      <c r="A301" s="218" t="str">
        <f t="shared" si="6"/>
        <v>O221021058459일반상품</v>
      </c>
      <c r="B301" s="219" t="s">
        <v>8144</v>
      </c>
      <c r="C301" s="219" t="s">
        <v>8023</v>
      </c>
      <c r="D301" s="219" t="s">
        <v>8065</v>
      </c>
      <c r="E301" s="219" t="s">
        <v>7707</v>
      </c>
      <c r="F301" s="219" t="s">
        <v>6394</v>
      </c>
      <c r="G301" s="219" t="s">
        <v>8314</v>
      </c>
      <c r="H301" s="219" t="s">
        <v>5990</v>
      </c>
      <c r="I301" s="220" t="s">
        <v>8340</v>
      </c>
      <c r="J301" s="221">
        <v>20000</v>
      </c>
      <c r="K301" s="221">
        <v>1</v>
      </c>
      <c r="L301" s="221">
        <v>20000</v>
      </c>
    </row>
    <row r="302" spans="1:12" s="167" customFormat="1">
      <c r="A302" s="218" t="str">
        <f t="shared" si="6"/>
        <v>O221021058459일반상품</v>
      </c>
      <c r="B302" s="219" t="s">
        <v>8144</v>
      </c>
      <c r="C302" s="219" t="s">
        <v>8023</v>
      </c>
      <c r="D302" s="219" t="s">
        <v>8065</v>
      </c>
      <c r="E302" s="219" t="s">
        <v>7707</v>
      </c>
      <c r="F302" s="219" t="s">
        <v>6394</v>
      </c>
      <c r="G302" s="219" t="s">
        <v>8314</v>
      </c>
      <c r="H302" s="219" t="s">
        <v>5990</v>
      </c>
      <c r="I302" s="220" t="s">
        <v>8341</v>
      </c>
      <c r="J302" s="221">
        <v>9000</v>
      </c>
      <c r="K302" s="221">
        <v>1</v>
      </c>
      <c r="L302" s="221">
        <v>9000</v>
      </c>
    </row>
    <row r="303" spans="1:12" s="167" customFormat="1">
      <c r="A303" s="218" t="str">
        <f t="shared" si="6"/>
        <v>O221021058459일반상품</v>
      </c>
      <c r="B303" s="219" t="s">
        <v>8144</v>
      </c>
      <c r="C303" s="219" t="s">
        <v>8023</v>
      </c>
      <c r="D303" s="219" t="s">
        <v>8065</v>
      </c>
      <c r="E303" s="219" t="s">
        <v>7707</v>
      </c>
      <c r="F303" s="219" t="s">
        <v>6394</v>
      </c>
      <c r="G303" s="219" t="s">
        <v>8314</v>
      </c>
      <c r="H303" s="219" t="s">
        <v>5990</v>
      </c>
      <c r="I303" s="220" t="s">
        <v>8342</v>
      </c>
      <c r="J303" s="221">
        <v>600</v>
      </c>
      <c r="K303" s="221">
        <v>1</v>
      </c>
      <c r="L303" s="221">
        <v>600</v>
      </c>
    </row>
    <row r="304" spans="1:12" s="167" customFormat="1">
      <c r="A304" s="218" t="str">
        <f t="shared" si="6"/>
        <v>O221021058459일반상품</v>
      </c>
      <c r="B304" s="219" t="s">
        <v>8144</v>
      </c>
      <c r="C304" s="219" t="s">
        <v>8023</v>
      </c>
      <c r="D304" s="219" t="s">
        <v>8065</v>
      </c>
      <c r="E304" s="219" t="s">
        <v>7707</v>
      </c>
      <c r="F304" s="219" t="s">
        <v>6394</v>
      </c>
      <c r="G304" s="219" t="s">
        <v>8314</v>
      </c>
      <c r="H304" s="219" t="s">
        <v>5990</v>
      </c>
      <c r="I304" s="220" t="s">
        <v>8343</v>
      </c>
      <c r="J304" s="221">
        <v>12100</v>
      </c>
      <c r="K304" s="221">
        <v>1</v>
      </c>
      <c r="L304" s="221">
        <v>12100</v>
      </c>
    </row>
    <row r="305" spans="1:12" s="167" customFormat="1">
      <c r="A305" s="218" t="str">
        <f t="shared" si="6"/>
        <v>O221021058459일반상품</v>
      </c>
      <c r="B305" s="219" t="s">
        <v>8144</v>
      </c>
      <c r="C305" s="219" t="s">
        <v>8023</v>
      </c>
      <c r="D305" s="219" t="s">
        <v>8065</v>
      </c>
      <c r="E305" s="219" t="s">
        <v>7707</v>
      </c>
      <c r="F305" s="219" t="s">
        <v>6394</v>
      </c>
      <c r="G305" s="219" t="s">
        <v>8314</v>
      </c>
      <c r="H305" s="219" t="s">
        <v>5990</v>
      </c>
      <c r="I305" s="220" t="s">
        <v>8344</v>
      </c>
      <c r="J305" s="221">
        <v>21000</v>
      </c>
      <c r="K305" s="221">
        <v>1</v>
      </c>
      <c r="L305" s="221">
        <v>21000</v>
      </c>
    </row>
    <row r="306" spans="1:12" s="167" customFormat="1">
      <c r="A306" s="218" t="str">
        <f t="shared" si="6"/>
        <v>O221021058459일반상품</v>
      </c>
      <c r="B306" s="219" t="s">
        <v>8144</v>
      </c>
      <c r="C306" s="219" t="s">
        <v>8023</v>
      </c>
      <c r="D306" s="219" t="s">
        <v>8065</v>
      </c>
      <c r="E306" s="219" t="s">
        <v>7707</v>
      </c>
      <c r="F306" s="219" t="s">
        <v>6394</v>
      </c>
      <c r="G306" s="219" t="s">
        <v>8314</v>
      </c>
      <c r="H306" s="219" t="s">
        <v>5990</v>
      </c>
      <c r="I306" s="220" t="s">
        <v>8345</v>
      </c>
      <c r="J306" s="221">
        <v>6500</v>
      </c>
      <c r="K306" s="221">
        <v>2</v>
      </c>
      <c r="L306" s="221">
        <v>13000</v>
      </c>
    </row>
    <row r="307" spans="1:12" s="167" customFormat="1">
      <c r="A307" s="218" t="str">
        <f t="shared" si="6"/>
        <v>O221021058459일반상품</v>
      </c>
      <c r="B307" s="219" t="s">
        <v>8144</v>
      </c>
      <c r="C307" s="219" t="s">
        <v>8023</v>
      </c>
      <c r="D307" s="219" t="s">
        <v>8065</v>
      </c>
      <c r="E307" s="219" t="s">
        <v>7707</v>
      </c>
      <c r="F307" s="219" t="s">
        <v>6394</v>
      </c>
      <c r="G307" s="219" t="s">
        <v>8314</v>
      </c>
      <c r="H307" s="219" t="s">
        <v>5990</v>
      </c>
      <c r="I307" s="220" t="s">
        <v>8346</v>
      </c>
      <c r="J307" s="221">
        <v>9000</v>
      </c>
      <c r="K307" s="221">
        <v>1</v>
      </c>
      <c r="L307" s="221">
        <v>9000</v>
      </c>
    </row>
    <row r="308" spans="1:12" s="167" customFormat="1">
      <c r="A308" s="218" t="str">
        <f t="shared" si="6"/>
        <v>O221021058459일반상품</v>
      </c>
      <c r="B308" s="219" t="s">
        <v>8144</v>
      </c>
      <c r="C308" s="219" t="s">
        <v>8023</v>
      </c>
      <c r="D308" s="219" t="s">
        <v>8065</v>
      </c>
      <c r="E308" s="219" t="s">
        <v>7707</v>
      </c>
      <c r="F308" s="219" t="s">
        <v>6394</v>
      </c>
      <c r="G308" s="219" t="s">
        <v>8314</v>
      </c>
      <c r="H308" s="219" t="s">
        <v>5990</v>
      </c>
      <c r="I308" s="220" t="s">
        <v>8347</v>
      </c>
      <c r="J308" s="221">
        <v>2500</v>
      </c>
      <c r="K308" s="221">
        <v>1</v>
      </c>
      <c r="L308" s="221">
        <v>2500</v>
      </c>
    </row>
    <row r="309" spans="1:12" s="167" customFormat="1">
      <c r="A309" s="218" t="str">
        <f t="shared" si="6"/>
        <v>O221021058459일반상품</v>
      </c>
      <c r="B309" s="219" t="s">
        <v>8144</v>
      </c>
      <c r="C309" s="219" t="s">
        <v>8023</v>
      </c>
      <c r="D309" s="219" t="s">
        <v>8065</v>
      </c>
      <c r="E309" s="219" t="s">
        <v>7707</v>
      </c>
      <c r="F309" s="219" t="s">
        <v>6394</v>
      </c>
      <c r="G309" s="219" t="s">
        <v>8314</v>
      </c>
      <c r="H309" s="219" t="s">
        <v>5990</v>
      </c>
      <c r="I309" s="220" t="s">
        <v>8348</v>
      </c>
      <c r="J309" s="221">
        <v>7900</v>
      </c>
      <c r="K309" s="221">
        <v>1</v>
      </c>
      <c r="L309" s="221">
        <v>7900</v>
      </c>
    </row>
    <row r="310" spans="1:12" s="167" customFormat="1">
      <c r="A310" s="218" t="str">
        <f t="shared" si="6"/>
        <v>O221021058459일반상품</v>
      </c>
      <c r="B310" s="219" t="s">
        <v>8144</v>
      </c>
      <c r="C310" s="219" t="s">
        <v>8023</v>
      </c>
      <c r="D310" s="219" t="s">
        <v>8065</v>
      </c>
      <c r="E310" s="219" t="s">
        <v>7707</v>
      </c>
      <c r="F310" s="219" t="s">
        <v>6394</v>
      </c>
      <c r="G310" s="219" t="s">
        <v>8314</v>
      </c>
      <c r="H310" s="219" t="s">
        <v>5990</v>
      </c>
      <c r="I310" s="220" t="s">
        <v>7928</v>
      </c>
      <c r="J310" s="221">
        <v>2200</v>
      </c>
      <c r="K310" s="221">
        <v>2</v>
      </c>
      <c r="L310" s="221">
        <v>4400</v>
      </c>
    </row>
    <row r="311" spans="1:12" s="167" customFormat="1">
      <c r="A311" s="218" t="str">
        <f t="shared" si="6"/>
        <v>O221021058459일반상품</v>
      </c>
      <c r="B311" s="219" t="s">
        <v>8144</v>
      </c>
      <c r="C311" s="219" t="s">
        <v>8023</v>
      </c>
      <c r="D311" s="219" t="s">
        <v>8065</v>
      </c>
      <c r="E311" s="219" t="s">
        <v>7707</v>
      </c>
      <c r="F311" s="219" t="s">
        <v>6394</v>
      </c>
      <c r="G311" s="219" t="s">
        <v>8314</v>
      </c>
      <c r="H311" s="219" t="s">
        <v>5990</v>
      </c>
      <c r="I311" s="220" t="s">
        <v>8349</v>
      </c>
      <c r="J311" s="221">
        <v>6200</v>
      </c>
      <c r="K311" s="221">
        <v>1</v>
      </c>
      <c r="L311" s="221">
        <v>6200</v>
      </c>
    </row>
    <row r="312" spans="1:12" s="167" customFormat="1">
      <c r="A312" s="218" t="str">
        <f t="shared" si="6"/>
        <v>O221021058459일반상품</v>
      </c>
      <c r="B312" s="219" t="s">
        <v>8144</v>
      </c>
      <c r="C312" s="219" t="s">
        <v>8023</v>
      </c>
      <c r="D312" s="219" t="s">
        <v>8065</v>
      </c>
      <c r="E312" s="219" t="s">
        <v>7707</v>
      </c>
      <c r="F312" s="219" t="s">
        <v>6394</v>
      </c>
      <c r="G312" s="219" t="s">
        <v>8314</v>
      </c>
      <c r="H312" s="219" t="s">
        <v>5990</v>
      </c>
      <c r="I312" s="220" t="s">
        <v>8350</v>
      </c>
      <c r="J312" s="221">
        <v>2600</v>
      </c>
      <c r="K312" s="221">
        <v>1</v>
      </c>
      <c r="L312" s="221">
        <v>2600</v>
      </c>
    </row>
    <row r="313" spans="1:12" s="167" customFormat="1">
      <c r="A313" s="218" t="str">
        <f t="shared" si="6"/>
        <v>O221021058459일반상품</v>
      </c>
      <c r="B313" s="219" t="s">
        <v>8144</v>
      </c>
      <c r="C313" s="219" t="s">
        <v>8023</v>
      </c>
      <c r="D313" s="219" t="s">
        <v>8065</v>
      </c>
      <c r="E313" s="219" t="s">
        <v>7707</v>
      </c>
      <c r="F313" s="219" t="s">
        <v>6394</v>
      </c>
      <c r="G313" s="219" t="s">
        <v>8314</v>
      </c>
      <c r="H313" s="219" t="s">
        <v>5990</v>
      </c>
      <c r="I313" s="220" t="s">
        <v>8351</v>
      </c>
      <c r="J313" s="221">
        <v>3300</v>
      </c>
      <c r="K313" s="221">
        <v>1</v>
      </c>
      <c r="L313" s="221">
        <v>3300</v>
      </c>
    </row>
    <row r="314" spans="1:12" s="167" customFormat="1">
      <c r="A314" s="218" t="str">
        <f t="shared" si="6"/>
        <v>O221021058459일반상품</v>
      </c>
      <c r="B314" s="219" t="s">
        <v>8144</v>
      </c>
      <c r="C314" s="219" t="s">
        <v>8023</v>
      </c>
      <c r="D314" s="219" t="s">
        <v>8065</v>
      </c>
      <c r="E314" s="219" t="s">
        <v>7707</v>
      </c>
      <c r="F314" s="219" t="s">
        <v>6394</v>
      </c>
      <c r="G314" s="219" t="s">
        <v>8314</v>
      </c>
      <c r="H314" s="219" t="s">
        <v>5990</v>
      </c>
      <c r="I314" s="220" t="s">
        <v>8352</v>
      </c>
      <c r="J314" s="221">
        <v>2700</v>
      </c>
      <c r="K314" s="221">
        <v>1</v>
      </c>
      <c r="L314" s="221">
        <v>2700</v>
      </c>
    </row>
    <row r="315" spans="1:12" s="167" customFormat="1">
      <c r="A315" s="218" t="str">
        <f t="shared" si="6"/>
        <v>O221021058459일반상품</v>
      </c>
      <c r="B315" s="219" t="s">
        <v>8144</v>
      </c>
      <c r="C315" s="219" t="s">
        <v>8023</v>
      </c>
      <c r="D315" s="219" t="s">
        <v>8065</v>
      </c>
      <c r="E315" s="219" t="s">
        <v>7707</v>
      </c>
      <c r="F315" s="219" t="s">
        <v>6394</v>
      </c>
      <c r="G315" s="219" t="s">
        <v>8314</v>
      </c>
      <c r="H315" s="219" t="s">
        <v>5990</v>
      </c>
      <c r="I315" s="220" t="s">
        <v>8323</v>
      </c>
      <c r="J315" s="221">
        <v>15400</v>
      </c>
      <c r="K315" s="221">
        <v>3</v>
      </c>
      <c r="L315" s="221">
        <v>46200</v>
      </c>
    </row>
    <row r="316" spans="1:12" s="167" customFormat="1">
      <c r="A316" s="218" t="str">
        <f t="shared" si="6"/>
        <v>O221021058459일반상품</v>
      </c>
      <c r="B316" s="219" t="s">
        <v>8144</v>
      </c>
      <c r="C316" s="219" t="s">
        <v>8023</v>
      </c>
      <c r="D316" s="219" t="s">
        <v>8065</v>
      </c>
      <c r="E316" s="219" t="s">
        <v>7707</v>
      </c>
      <c r="F316" s="219" t="s">
        <v>6394</v>
      </c>
      <c r="G316" s="219" t="s">
        <v>8314</v>
      </c>
      <c r="H316" s="219" t="s">
        <v>5990</v>
      </c>
      <c r="I316" s="220" t="s">
        <v>8353</v>
      </c>
      <c r="J316" s="221">
        <v>5250</v>
      </c>
      <c r="K316" s="221">
        <v>2</v>
      </c>
      <c r="L316" s="221">
        <v>10500</v>
      </c>
    </row>
    <row r="317" spans="1:12" s="167" customFormat="1">
      <c r="A317" s="218" t="str">
        <f t="shared" si="6"/>
        <v>O221021058459일반상품</v>
      </c>
      <c r="B317" s="219" t="s">
        <v>8144</v>
      </c>
      <c r="C317" s="219" t="s">
        <v>8023</v>
      </c>
      <c r="D317" s="219" t="s">
        <v>8065</v>
      </c>
      <c r="E317" s="219" t="s">
        <v>7707</v>
      </c>
      <c r="F317" s="219" t="s">
        <v>6394</v>
      </c>
      <c r="G317" s="219" t="s">
        <v>8314</v>
      </c>
      <c r="H317" s="219" t="s">
        <v>5990</v>
      </c>
      <c r="I317" s="220" t="s">
        <v>8354</v>
      </c>
      <c r="J317" s="221">
        <v>5670</v>
      </c>
      <c r="K317" s="221">
        <v>1</v>
      </c>
      <c r="L317" s="221">
        <v>5670</v>
      </c>
    </row>
    <row r="318" spans="1:12" s="167" customFormat="1">
      <c r="A318" s="218" t="str">
        <f t="shared" si="6"/>
        <v>O221021058459일반상품</v>
      </c>
      <c r="B318" s="219" t="s">
        <v>8144</v>
      </c>
      <c r="C318" s="219" t="s">
        <v>8023</v>
      </c>
      <c r="D318" s="219" t="s">
        <v>8065</v>
      </c>
      <c r="E318" s="219" t="s">
        <v>7707</v>
      </c>
      <c r="F318" s="219" t="s">
        <v>6394</v>
      </c>
      <c r="G318" s="219" t="s">
        <v>8314</v>
      </c>
      <c r="H318" s="219" t="s">
        <v>5990</v>
      </c>
      <c r="I318" s="220" t="s">
        <v>8355</v>
      </c>
      <c r="J318" s="221">
        <v>2630</v>
      </c>
      <c r="K318" s="221">
        <v>1</v>
      </c>
      <c r="L318" s="221">
        <v>2630</v>
      </c>
    </row>
    <row r="319" spans="1:12" s="167" customFormat="1">
      <c r="A319" s="218" t="str">
        <f t="shared" si="6"/>
        <v>O221021058459일반상품</v>
      </c>
      <c r="B319" s="219" t="s">
        <v>8144</v>
      </c>
      <c r="C319" s="219" t="s">
        <v>8023</v>
      </c>
      <c r="D319" s="219" t="s">
        <v>8065</v>
      </c>
      <c r="E319" s="219" t="s">
        <v>7707</v>
      </c>
      <c r="F319" s="219" t="s">
        <v>6394</v>
      </c>
      <c r="G319" s="219" t="s">
        <v>8314</v>
      </c>
      <c r="H319" s="219" t="s">
        <v>5990</v>
      </c>
      <c r="I319" s="220" t="s">
        <v>8356</v>
      </c>
      <c r="J319" s="221">
        <v>23500</v>
      </c>
      <c r="K319" s="221">
        <v>2</v>
      </c>
      <c r="L319" s="221">
        <v>47000</v>
      </c>
    </row>
    <row r="320" spans="1:12" s="167" customFormat="1">
      <c r="A320" s="218" t="str">
        <f t="shared" si="6"/>
        <v>O221021058459일반상품</v>
      </c>
      <c r="B320" s="219" t="s">
        <v>8144</v>
      </c>
      <c r="C320" s="219" t="s">
        <v>8023</v>
      </c>
      <c r="D320" s="219" t="s">
        <v>8065</v>
      </c>
      <c r="E320" s="219" t="s">
        <v>7707</v>
      </c>
      <c r="F320" s="219" t="s">
        <v>6394</v>
      </c>
      <c r="G320" s="219" t="s">
        <v>8314</v>
      </c>
      <c r="H320" s="219" t="s">
        <v>5990</v>
      </c>
      <c r="I320" s="220" t="s">
        <v>7294</v>
      </c>
      <c r="J320" s="221">
        <v>4500</v>
      </c>
      <c r="K320" s="221">
        <v>1</v>
      </c>
      <c r="L320" s="221">
        <v>4500</v>
      </c>
    </row>
    <row r="321" spans="1:12" s="167" customFormat="1">
      <c r="A321" s="218" t="str">
        <f t="shared" si="6"/>
        <v>O221021058459일반상품</v>
      </c>
      <c r="B321" s="219" t="s">
        <v>8144</v>
      </c>
      <c r="C321" s="219" t="s">
        <v>8023</v>
      </c>
      <c r="D321" s="219" t="s">
        <v>8065</v>
      </c>
      <c r="E321" s="219" t="s">
        <v>7707</v>
      </c>
      <c r="F321" s="219" t="s">
        <v>6394</v>
      </c>
      <c r="G321" s="219" t="s">
        <v>8314</v>
      </c>
      <c r="H321" s="219" t="s">
        <v>5990</v>
      </c>
      <c r="I321" s="220" t="s">
        <v>8357</v>
      </c>
      <c r="J321" s="221">
        <v>1000</v>
      </c>
      <c r="K321" s="221">
        <v>3</v>
      </c>
      <c r="L321" s="221">
        <v>3000</v>
      </c>
    </row>
    <row r="322" spans="1:12" s="167" customFormat="1">
      <c r="A322" s="218" t="str">
        <f t="shared" si="6"/>
        <v>O221021058459일반상품</v>
      </c>
      <c r="B322" s="219" t="s">
        <v>8144</v>
      </c>
      <c r="C322" s="219" t="s">
        <v>8023</v>
      </c>
      <c r="D322" s="219" t="s">
        <v>8065</v>
      </c>
      <c r="E322" s="219" t="s">
        <v>7707</v>
      </c>
      <c r="F322" s="219" t="s">
        <v>6394</v>
      </c>
      <c r="G322" s="219" t="s">
        <v>8314</v>
      </c>
      <c r="H322" s="219" t="s">
        <v>5990</v>
      </c>
      <c r="I322" s="220" t="s">
        <v>8358</v>
      </c>
      <c r="J322" s="221">
        <v>4320</v>
      </c>
      <c r="K322" s="221">
        <v>1</v>
      </c>
      <c r="L322" s="221">
        <v>4320</v>
      </c>
    </row>
    <row r="323" spans="1:12" s="167" customFormat="1">
      <c r="A323" s="218" t="str">
        <f t="shared" si="6"/>
        <v>O221021058459일반상품</v>
      </c>
      <c r="B323" s="219" t="s">
        <v>8144</v>
      </c>
      <c r="C323" s="219" t="s">
        <v>8023</v>
      </c>
      <c r="D323" s="219" t="s">
        <v>8065</v>
      </c>
      <c r="E323" s="219" t="s">
        <v>7707</v>
      </c>
      <c r="F323" s="219" t="s">
        <v>6394</v>
      </c>
      <c r="G323" s="219" t="s">
        <v>8314</v>
      </c>
      <c r="H323" s="219" t="s">
        <v>5990</v>
      </c>
      <c r="I323" s="220" t="s">
        <v>8359</v>
      </c>
      <c r="J323" s="221">
        <v>6100</v>
      </c>
      <c r="K323" s="221">
        <v>1</v>
      </c>
      <c r="L323" s="221">
        <v>6100</v>
      </c>
    </row>
    <row r="324" spans="1:12" s="167" customFormat="1">
      <c r="A324" s="218" t="str">
        <f t="shared" si="6"/>
        <v>O221021058459일반상품</v>
      </c>
      <c r="B324" s="219" t="s">
        <v>8144</v>
      </c>
      <c r="C324" s="219" t="s">
        <v>8023</v>
      </c>
      <c r="D324" s="219" t="s">
        <v>8065</v>
      </c>
      <c r="E324" s="219" t="s">
        <v>7707</v>
      </c>
      <c r="F324" s="219" t="s">
        <v>6394</v>
      </c>
      <c r="G324" s="219" t="s">
        <v>8314</v>
      </c>
      <c r="H324" s="219" t="s">
        <v>5990</v>
      </c>
      <c r="I324" s="220" t="s">
        <v>8025</v>
      </c>
      <c r="J324" s="221">
        <v>3800</v>
      </c>
      <c r="K324" s="221">
        <v>4</v>
      </c>
      <c r="L324" s="221">
        <v>15200</v>
      </c>
    </row>
    <row r="325" spans="1:12" s="167" customFormat="1">
      <c r="A325" s="218" t="str">
        <f t="shared" si="6"/>
        <v>O221021058459일반상품</v>
      </c>
      <c r="B325" s="219" t="s">
        <v>8144</v>
      </c>
      <c r="C325" s="219" t="s">
        <v>8023</v>
      </c>
      <c r="D325" s="219" t="s">
        <v>8065</v>
      </c>
      <c r="E325" s="219" t="s">
        <v>7707</v>
      </c>
      <c r="F325" s="219" t="s">
        <v>6394</v>
      </c>
      <c r="G325" s="219" t="s">
        <v>8314</v>
      </c>
      <c r="H325" s="219" t="s">
        <v>5990</v>
      </c>
      <c r="I325" s="220" t="s">
        <v>8360</v>
      </c>
      <c r="J325" s="221">
        <v>6490</v>
      </c>
      <c r="K325" s="221">
        <v>1</v>
      </c>
      <c r="L325" s="221">
        <v>6490</v>
      </c>
    </row>
    <row r="326" spans="1:12" s="167" customFormat="1">
      <c r="A326" s="218" t="str">
        <f t="shared" si="6"/>
        <v>O221021058459일반상품</v>
      </c>
      <c r="B326" s="219" t="s">
        <v>8144</v>
      </c>
      <c r="C326" s="219" t="s">
        <v>8023</v>
      </c>
      <c r="D326" s="219" t="s">
        <v>8065</v>
      </c>
      <c r="E326" s="219" t="s">
        <v>7707</v>
      </c>
      <c r="F326" s="219" t="s">
        <v>6394</v>
      </c>
      <c r="G326" s="219" t="s">
        <v>8314</v>
      </c>
      <c r="H326" s="219" t="s">
        <v>5990</v>
      </c>
      <c r="I326" s="220" t="s">
        <v>8361</v>
      </c>
      <c r="J326" s="221">
        <v>11000</v>
      </c>
      <c r="K326" s="221">
        <v>1</v>
      </c>
      <c r="L326" s="221">
        <v>11000</v>
      </c>
    </row>
    <row r="327" spans="1:12" s="167" customFormat="1">
      <c r="A327" s="218" t="str">
        <f t="shared" si="6"/>
        <v>O221021058459일반상품</v>
      </c>
      <c r="B327" s="219" t="s">
        <v>8144</v>
      </c>
      <c r="C327" s="219" t="s">
        <v>8023</v>
      </c>
      <c r="D327" s="219" t="s">
        <v>8065</v>
      </c>
      <c r="E327" s="219" t="s">
        <v>7707</v>
      </c>
      <c r="F327" s="219" t="s">
        <v>6394</v>
      </c>
      <c r="G327" s="219" t="s">
        <v>8314</v>
      </c>
      <c r="H327" s="219" t="s">
        <v>5990</v>
      </c>
      <c r="I327" s="220" t="s">
        <v>8362</v>
      </c>
      <c r="J327" s="221">
        <v>1900</v>
      </c>
      <c r="K327" s="221">
        <v>1</v>
      </c>
      <c r="L327" s="221">
        <v>1900</v>
      </c>
    </row>
    <row r="328" spans="1:12" s="167" customFormat="1">
      <c r="A328" s="218" t="str">
        <f t="shared" si="6"/>
        <v>O221021058457일반상품</v>
      </c>
      <c r="B328" s="219" t="s">
        <v>8145</v>
      </c>
      <c r="C328" s="219" t="s">
        <v>8023</v>
      </c>
      <c r="D328" s="219" t="s">
        <v>8065</v>
      </c>
      <c r="E328" s="219" t="s">
        <v>7707</v>
      </c>
      <c r="F328" s="219" t="s">
        <v>6394</v>
      </c>
      <c r="G328" s="219" t="s">
        <v>7772</v>
      </c>
      <c r="H328" s="219" t="s">
        <v>5990</v>
      </c>
      <c r="I328" s="220" t="s">
        <v>8363</v>
      </c>
      <c r="J328" s="221">
        <v>1100</v>
      </c>
      <c r="K328" s="221">
        <v>1</v>
      </c>
      <c r="L328" s="221">
        <v>1100</v>
      </c>
    </row>
    <row r="329" spans="1:12" s="167" customFormat="1">
      <c r="A329" s="218" t="str">
        <f t="shared" si="6"/>
        <v>O221021058457일반상품</v>
      </c>
      <c r="B329" s="219" t="s">
        <v>8145</v>
      </c>
      <c r="C329" s="219" t="s">
        <v>8023</v>
      </c>
      <c r="D329" s="219" t="s">
        <v>8065</v>
      </c>
      <c r="E329" s="219" t="s">
        <v>7707</v>
      </c>
      <c r="F329" s="219" t="s">
        <v>6394</v>
      </c>
      <c r="G329" s="219" t="s">
        <v>7772</v>
      </c>
      <c r="H329" s="219" t="s">
        <v>5990</v>
      </c>
      <c r="I329" s="220" t="s">
        <v>8364</v>
      </c>
      <c r="J329" s="221">
        <v>2700</v>
      </c>
      <c r="K329" s="221">
        <v>1</v>
      </c>
      <c r="L329" s="221">
        <v>2700</v>
      </c>
    </row>
    <row r="330" spans="1:12" s="167" customFormat="1">
      <c r="A330" s="218" t="str">
        <f t="shared" si="6"/>
        <v>O221021058457일반상품</v>
      </c>
      <c r="B330" s="219" t="s">
        <v>8145</v>
      </c>
      <c r="C330" s="219" t="s">
        <v>8023</v>
      </c>
      <c r="D330" s="219" t="s">
        <v>8065</v>
      </c>
      <c r="E330" s="219" t="s">
        <v>7707</v>
      </c>
      <c r="F330" s="219" t="s">
        <v>6394</v>
      </c>
      <c r="G330" s="219" t="s">
        <v>7772</v>
      </c>
      <c r="H330" s="219" t="s">
        <v>5990</v>
      </c>
      <c r="I330" s="220" t="s">
        <v>8325</v>
      </c>
      <c r="J330" s="221">
        <v>2700</v>
      </c>
      <c r="K330" s="221">
        <v>1</v>
      </c>
      <c r="L330" s="221">
        <v>2700</v>
      </c>
    </row>
    <row r="331" spans="1:12" s="167" customFormat="1">
      <c r="A331" s="218" t="str">
        <f t="shared" si="6"/>
        <v>O221021058457일반상품</v>
      </c>
      <c r="B331" s="219" t="s">
        <v>8145</v>
      </c>
      <c r="C331" s="219" t="s">
        <v>8023</v>
      </c>
      <c r="D331" s="219" t="s">
        <v>8065</v>
      </c>
      <c r="E331" s="219" t="s">
        <v>7707</v>
      </c>
      <c r="F331" s="219" t="s">
        <v>6394</v>
      </c>
      <c r="G331" s="219" t="s">
        <v>7772</v>
      </c>
      <c r="H331" s="219" t="s">
        <v>5990</v>
      </c>
      <c r="I331" s="220" t="s">
        <v>7245</v>
      </c>
      <c r="J331" s="221">
        <v>3250</v>
      </c>
      <c r="K331" s="221">
        <v>1</v>
      </c>
      <c r="L331" s="221">
        <v>3250</v>
      </c>
    </row>
    <row r="332" spans="1:12" s="167" customFormat="1">
      <c r="A332" s="218" t="str">
        <f t="shared" si="6"/>
        <v>O221021058457일반상품</v>
      </c>
      <c r="B332" s="219" t="s">
        <v>8145</v>
      </c>
      <c r="C332" s="219" t="s">
        <v>8023</v>
      </c>
      <c r="D332" s="219" t="s">
        <v>8065</v>
      </c>
      <c r="E332" s="219" t="s">
        <v>7707</v>
      </c>
      <c r="F332" s="219" t="s">
        <v>6394</v>
      </c>
      <c r="G332" s="219" t="s">
        <v>7772</v>
      </c>
      <c r="H332" s="219" t="s">
        <v>5990</v>
      </c>
      <c r="I332" s="220" t="s">
        <v>8365</v>
      </c>
      <c r="J332" s="221">
        <v>6180</v>
      </c>
      <c r="K332" s="221">
        <v>2</v>
      </c>
      <c r="L332" s="221">
        <v>12360</v>
      </c>
    </row>
    <row r="333" spans="1:12" s="167" customFormat="1">
      <c r="A333" s="218" t="str">
        <f t="shared" si="6"/>
        <v>O221021058457일반상품</v>
      </c>
      <c r="B333" s="219" t="s">
        <v>8145</v>
      </c>
      <c r="C333" s="219" t="s">
        <v>8023</v>
      </c>
      <c r="D333" s="219" t="s">
        <v>8065</v>
      </c>
      <c r="E333" s="219" t="s">
        <v>7707</v>
      </c>
      <c r="F333" s="219" t="s">
        <v>6394</v>
      </c>
      <c r="G333" s="219" t="s">
        <v>7772</v>
      </c>
      <c r="H333" s="219" t="s">
        <v>5990</v>
      </c>
      <c r="I333" s="220" t="s">
        <v>8366</v>
      </c>
      <c r="J333" s="221">
        <v>8880</v>
      </c>
      <c r="K333" s="221">
        <v>4</v>
      </c>
      <c r="L333" s="221">
        <v>35520</v>
      </c>
    </row>
    <row r="334" spans="1:12" s="167" customFormat="1">
      <c r="A334" s="218" t="str">
        <f t="shared" si="6"/>
        <v>O221021058457일반상품</v>
      </c>
      <c r="B334" s="219" t="s">
        <v>8145</v>
      </c>
      <c r="C334" s="219" t="s">
        <v>8023</v>
      </c>
      <c r="D334" s="219" t="s">
        <v>8065</v>
      </c>
      <c r="E334" s="219" t="s">
        <v>7707</v>
      </c>
      <c r="F334" s="219" t="s">
        <v>6394</v>
      </c>
      <c r="G334" s="219" t="s">
        <v>7772</v>
      </c>
      <c r="H334" s="219" t="s">
        <v>5990</v>
      </c>
      <c r="I334" s="220" t="s">
        <v>8321</v>
      </c>
      <c r="J334" s="221">
        <v>5210</v>
      </c>
      <c r="K334" s="221">
        <v>1</v>
      </c>
      <c r="L334" s="221">
        <v>5210</v>
      </c>
    </row>
    <row r="335" spans="1:12" s="167" customFormat="1">
      <c r="A335" s="218" t="str">
        <f t="shared" si="6"/>
        <v>O221021058457일반상품</v>
      </c>
      <c r="B335" s="219" t="s">
        <v>8145</v>
      </c>
      <c r="C335" s="219" t="s">
        <v>8023</v>
      </c>
      <c r="D335" s="219" t="s">
        <v>8065</v>
      </c>
      <c r="E335" s="219" t="s">
        <v>7707</v>
      </c>
      <c r="F335" s="219" t="s">
        <v>6394</v>
      </c>
      <c r="G335" s="219" t="s">
        <v>7772</v>
      </c>
      <c r="H335" s="219" t="s">
        <v>5990</v>
      </c>
      <c r="I335" s="220" t="s">
        <v>8030</v>
      </c>
      <c r="J335" s="221">
        <v>12500</v>
      </c>
      <c r="K335" s="221">
        <v>1</v>
      </c>
      <c r="L335" s="221">
        <v>12500</v>
      </c>
    </row>
    <row r="336" spans="1:12" s="167" customFormat="1">
      <c r="A336" s="218" t="str">
        <f t="shared" si="6"/>
        <v>O221021058457일반상품</v>
      </c>
      <c r="B336" s="219" t="s">
        <v>8145</v>
      </c>
      <c r="C336" s="219" t="s">
        <v>8023</v>
      </c>
      <c r="D336" s="219" t="s">
        <v>8065</v>
      </c>
      <c r="E336" s="219" t="s">
        <v>7707</v>
      </c>
      <c r="F336" s="219" t="s">
        <v>6394</v>
      </c>
      <c r="G336" s="219" t="s">
        <v>7772</v>
      </c>
      <c r="H336" s="219" t="s">
        <v>5990</v>
      </c>
      <c r="I336" s="220" t="s">
        <v>8367</v>
      </c>
      <c r="J336" s="221">
        <v>36300</v>
      </c>
      <c r="K336" s="221">
        <v>1</v>
      </c>
      <c r="L336" s="221">
        <v>36300</v>
      </c>
    </row>
    <row r="337" spans="1:12" s="167" customFormat="1">
      <c r="A337" s="218" t="str">
        <f t="shared" si="6"/>
        <v>O221021058457일반상품</v>
      </c>
      <c r="B337" s="219" t="s">
        <v>8145</v>
      </c>
      <c r="C337" s="219" t="s">
        <v>8023</v>
      </c>
      <c r="D337" s="219" t="s">
        <v>8065</v>
      </c>
      <c r="E337" s="219" t="s">
        <v>7707</v>
      </c>
      <c r="F337" s="219" t="s">
        <v>6394</v>
      </c>
      <c r="G337" s="219" t="s">
        <v>7772</v>
      </c>
      <c r="H337" s="219" t="s">
        <v>5990</v>
      </c>
      <c r="I337" s="220" t="s">
        <v>8368</v>
      </c>
      <c r="J337" s="221">
        <v>3900</v>
      </c>
      <c r="K337" s="221">
        <v>3</v>
      </c>
      <c r="L337" s="221">
        <v>11700</v>
      </c>
    </row>
    <row r="338" spans="1:12" s="167" customFormat="1">
      <c r="A338" s="218" t="str">
        <f t="shared" si="6"/>
        <v>O221021058457일반상품</v>
      </c>
      <c r="B338" s="219" t="s">
        <v>8145</v>
      </c>
      <c r="C338" s="219" t="s">
        <v>8023</v>
      </c>
      <c r="D338" s="219" t="s">
        <v>8065</v>
      </c>
      <c r="E338" s="219" t="s">
        <v>7707</v>
      </c>
      <c r="F338" s="219" t="s">
        <v>6394</v>
      </c>
      <c r="G338" s="219" t="s">
        <v>7772</v>
      </c>
      <c r="H338" s="219" t="s">
        <v>5990</v>
      </c>
      <c r="I338" s="220" t="s">
        <v>8369</v>
      </c>
      <c r="J338" s="221">
        <v>44000</v>
      </c>
      <c r="K338" s="221">
        <v>1</v>
      </c>
      <c r="L338" s="221">
        <v>44000</v>
      </c>
    </row>
    <row r="339" spans="1:12" s="167" customFormat="1">
      <c r="A339" s="218" t="str">
        <f t="shared" si="6"/>
        <v>O221021058457일반상품</v>
      </c>
      <c r="B339" s="219" t="s">
        <v>8145</v>
      </c>
      <c r="C339" s="219" t="s">
        <v>8023</v>
      </c>
      <c r="D339" s="219" t="s">
        <v>8065</v>
      </c>
      <c r="E339" s="219" t="s">
        <v>7707</v>
      </c>
      <c r="F339" s="219" t="s">
        <v>6394</v>
      </c>
      <c r="G339" s="219" t="s">
        <v>7772</v>
      </c>
      <c r="H339" s="219" t="s">
        <v>5990</v>
      </c>
      <c r="I339" s="220" t="s">
        <v>8370</v>
      </c>
      <c r="J339" s="221">
        <v>6900</v>
      </c>
      <c r="K339" s="221">
        <v>1</v>
      </c>
      <c r="L339" s="221">
        <v>6900</v>
      </c>
    </row>
    <row r="340" spans="1:12" s="167" customFormat="1">
      <c r="A340" s="218" t="str">
        <f t="shared" si="6"/>
        <v>O221021058457일반상품</v>
      </c>
      <c r="B340" s="219" t="s">
        <v>8145</v>
      </c>
      <c r="C340" s="219" t="s">
        <v>8023</v>
      </c>
      <c r="D340" s="219" t="s">
        <v>8065</v>
      </c>
      <c r="E340" s="219" t="s">
        <v>7707</v>
      </c>
      <c r="F340" s="219" t="s">
        <v>6394</v>
      </c>
      <c r="G340" s="219" t="s">
        <v>7772</v>
      </c>
      <c r="H340" s="219" t="s">
        <v>5990</v>
      </c>
      <c r="I340" s="220" t="s">
        <v>8371</v>
      </c>
      <c r="J340" s="221">
        <v>2760</v>
      </c>
      <c r="K340" s="221">
        <v>3</v>
      </c>
      <c r="L340" s="221">
        <v>8280</v>
      </c>
    </row>
    <row r="341" spans="1:12" s="167" customFormat="1">
      <c r="A341" s="218" t="str">
        <f t="shared" si="6"/>
        <v>O221021058457일반상품</v>
      </c>
      <c r="B341" s="219" t="s">
        <v>8145</v>
      </c>
      <c r="C341" s="219" t="s">
        <v>8023</v>
      </c>
      <c r="D341" s="219" t="s">
        <v>8065</v>
      </c>
      <c r="E341" s="219" t="s">
        <v>7707</v>
      </c>
      <c r="F341" s="219" t="s">
        <v>6394</v>
      </c>
      <c r="G341" s="219" t="s">
        <v>7772</v>
      </c>
      <c r="H341" s="219" t="s">
        <v>5990</v>
      </c>
      <c r="I341" s="220" t="s">
        <v>8372</v>
      </c>
      <c r="J341" s="221">
        <v>8400</v>
      </c>
      <c r="K341" s="221">
        <v>1</v>
      </c>
      <c r="L341" s="221">
        <v>8400</v>
      </c>
    </row>
    <row r="342" spans="1:12" s="167" customFormat="1">
      <c r="A342" s="218" t="str">
        <f t="shared" si="6"/>
        <v>O221021058457일반상품</v>
      </c>
      <c r="B342" s="219" t="s">
        <v>8145</v>
      </c>
      <c r="C342" s="219" t="s">
        <v>8023</v>
      </c>
      <c r="D342" s="219" t="s">
        <v>8065</v>
      </c>
      <c r="E342" s="219" t="s">
        <v>7707</v>
      </c>
      <c r="F342" s="219" t="s">
        <v>6394</v>
      </c>
      <c r="G342" s="219" t="s">
        <v>7772</v>
      </c>
      <c r="H342" s="219" t="s">
        <v>5990</v>
      </c>
      <c r="I342" s="220" t="s">
        <v>8373</v>
      </c>
      <c r="J342" s="221">
        <v>6636</v>
      </c>
      <c r="K342" s="221">
        <v>1</v>
      </c>
      <c r="L342" s="221">
        <v>6636</v>
      </c>
    </row>
    <row r="343" spans="1:12" s="167" customFormat="1">
      <c r="A343" s="218" t="str">
        <f t="shared" si="6"/>
        <v>O221021058457일반상품</v>
      </c>
      <c r="B343" s="219" t="s">
        <v>8145</v>
      </c>
      <c r="C343" s="219" t="s">
        <v>8023</v>
      </c>
      <c r="D343" s="219" t="s">
        <v>8065</v>
      </c>
      <c r="E343" s="219" t="s">
        <v>7707</v>
      </c>
      <c r="F343" s="219" t="s">
        <v>6394</v>
      </c>
      <c r="G343" s="219" t="s">
        <v>7772</v>
      </c>
      <c r="H343" s="219" t="s">
        <v>5990</v>
      </c>
      <c r="I343" s="220" t="s">
        <v>7274</v>
      </c>
      <c r="J343" s="221">
        <v>8700</v>
      </c>
      <c r="K343" s="221">
        <v>1</v>
      </c>
      <c r="L343" s="221">
        <v>8700</v>
      </c>
    </row>
    <row r="344" spans="1:12" s="167" customFormat="1">
      <c r="A344" s="218" t="str">
        <f t="shared" si="6"/>
        <v>O221021058456일반상품</v>
      </c>
      <c r="B344" s="219" t="s">
        <v>8146</v>
      </c>
      <c r="C344" s="219" t="s">
        <v>8023</v>
      </c>
      <c r="D344" s="219" t="s">
        <v>8065</v>
      </c>
      <c r="E344" s="219" t="s">
        <v>7707</v>
      </c>
      <c r="F344" s="219" t="s">
        <v>7718</v>
      </c>
      <c r="G344" s="219" t="s">
        <v>7726</v>
      </c>
      <c r="H344" s="219" t="s">
        <v>5990</v>
      </c>
      <c r="I344" s="220" t="s">
        <v>8374</v>
      </c>
      <c r="J344" s="221">
        <v>47270</v>
      </c>
      <c r="K344" s="221">
        <v>1</v>
      </c>
      <c r="L344" s="221">
        <v>47270</v>
      </c>
    </row>
    <row r="345" spans="1:12" s="167" customFormat="1">
      <c r="A345" s="218" t="str">
        <f t="shared" si="6"/>
        <v>O221021058456일반상품</v>
      </c>
      <c r="B345" s="219" t="s">
        <v>8146</v>
      </c>
      <c r="C345" s="219" t="s">
        <v>8023</v>
      </c>
      <c r="D345" s="219" t="s">
        <v>8065</v>
      </c>
      <c r="E345" s="219" t="s">
        <v>7707</v>
      </c>
      <c r="F345" s="219" t="s">
        <v>7718</v>
      </c>
      <c r="G345" s="219" t="s">
        <v>7726</v>
      </c>
      <c r="H345" s="219" t="s">
        <v>5990</v>
      </c>
      <c r="I345" s="220" t="s">
        <v>8375</v>
      </c>
      <c r="J345" s="221">
        <v>29090</v>
      </c>
      <c r="K345" s="221">
        <v>1</v>
      </c>
      <c r="L345" s="221">
        <v>29090</v>
      </c>
    </row>
    <row r="346" spans="1:12" s="167" customFormat="1">
      <c r="A346" s="218" t="str">
        <f t="shared" si="6"/>
        <v>O221021058456일반상품</v>
      </c>
      <c r="B346" s="219" t="s">
        <v>8146</v>
      </c>
      <c r="C346" s="219" t="s">
        <v>8023</v>
      </c>
      <c r="D346" s="219" t="s">
        <v>8065</v>
      </c>
      <c r="E346" s="219" t="s">
        <v>7707</v>
      </c>
      <c r="F346" s="219" t="s">
        <v>7718</v>
      </c>
      <c r="G346" s="219" t="s">
        <v>7726</v>
      </c>
      <c r="H346" s="219" t="s">
        <v>5990</v>
      </c>
      <c r="I346" s="220" t="s">
        <v>7190</v>
      </c>
      <c r="J346" s="221">
        <v>4430</v>
      </c>
      <c r="K346" s="221">
        <v>1</v>
      </c>
      <c r="L346" s="221">
        <v>4430</v>
      </c>
    </row>
    <row r="347" spans="1:12" s="167" customFormat="1">
      <c r="A347" s="218" t="str">
        <f t="shared" si="6"/>
        <v>O221021058456일반상품</v>
      </c>
      <c r="B347" s="219" t="s">
        <v>8146</v>
      </c>
      <c r="C347" s="219" t="s">
        <v>8023</v>
      </c>
      <c r="D347" s="219" t="s">
        <v>8065</v>
      </c>
      <c r="E347" s="219" t="s">
        <v>7707</v>
      </c>
      <c r="F347" s="219" t="s">
        <v>7718</v>
      </c>
      <c r="G347" s="219" t="s">
        <v>7726</v>
      </c>
      <c r="H347" s="219" t="s">
        <v>5990</v>
      </c>
      <c r="I347" s="220" t="s">
        <v>8039</v>
      </c>
      <c r="J347" s="221">
        <v>24000</v>
      </c>
      <c r="K347" s="221">
        <v>1</v>
      </c>
      <c r="L347" s="221">
        <v>24000</v>
      </c>
    </row>
    <row r="348" spans="1:12" s="167" customFormat="1">
      <c r="A348" s="218" t="str">
        <f t="shared" si="6"/>
        <v>O221021058456일반상품</v>
      </c>
      <c r="B348" s="219" t="s">
        <v>8146</v>
      </c>
      <c r="C348" s="219" t="s">
        <v>8023</v>
      </c>
      <c r="D348" s="219" t="s">
        <v>8065</v>
      </c>
      <c r="E348" s="219" t="s">
        <v>7707</v>
      </c>
      <c r="F348" s="219" t="s">
        <v>7718</v>
      </c>
      <c r="G348" s="219" t="s">
        <v>7726</v>
      </c>
      <c r="H348" s="219" t="s">
        <v>5990</v>
      </c>
      <c r="I348" s="220" t="s">
        <v>8376</v>
      </c>
      <c r="J348" s="221">
        <v>4200</v>
      </c>
      <c r="K348" s="221">
        <v>1</v>
      </c>
      <c r="L348" s="221">
        <v>4200</v>
      </c>
    </row>
    <row r="349" spans="1:12" s="167" customFormat="1">
      <c r="A349" s="218" t="str">
        <f t="shared" si="6"/>
        <v>O221021058456일반상품</v>
      </c>
      <c r="B349" s="219" t="s">
        <v>8146</v>
      </c>
      <c r="C349" s="219" t="s">
        <v>8023</v>
      </c>
      <c r="D349" s="219" t="s">
        <v>8065</v>
      </c>
      <c r="E349" s="219" t="s">
        <v>7707</v>
      </c>
      <c r="F349" s="219" t="s">
        <v>7718</v>
      </c>
      <c r="G349" s="219" t="s">
        <v>7726</v>
      </c>
      <c r="H349" s="219" t="s">
        <v>5990</v>
      </c>
      <c r="I349" s="220" t="s">
        <v>8377</v>
      </c>
      <c r="J349" s="221">
        <v>49500</v>
      </c>
      <c r="K349" s="221">
        <v>2</v>
      </c>
      <c r="L349" s="221">
        <v>99000</v>
      </c>
    </row>
    <row r="350" spans="1:12" s="167" customFormat="1">
      <c r="A350" s="218" t="str">
        <f t="shared" si="6"/>
        <v>O221021058456일반상품</v>
      </c>
      <c r="B350" s="219" t="s">
        <v>8146</v>
      </c>
      <c r="C350" s="219" t="s">
        <v>8023</v>
      </c>
      <c r="D350" s="219" t="s">
        <v>8065</v>
      </c>
      <c r="E350" s="219" t="s">
        <v>7707</v>
      </c>
      <c r="F350" s="219" t="s">
        <v>7718</v>
      </c>
      <c r="G350" s="219" t="s">
        <v>7726</v>
      </c>
      <c r="H350" s="219" t="s">
        <v>5990</v>
      </c>
      <c r="I350" s="220" t="s">
        <v>8378</v>
      </c>
      <c r="J350" s="221">
        <v>42000</v>
      </c>
      <c r="K350" s="221">
        <v>1</v>
      </c>
      <c r="L350" s="221">
        <v>42000</v>
      </c>
    </row>
    <row r="351" spans="1:12" s="167" customFormat="1">
      <c r="A351" s="218" t="str">
        <f t="shared" si="6"/>
        <v>O221021058456일반상품</v>
      </c>
      <c r="B351" s="219" t="s">
        <v>8146</v>
      </c>
      <c r="C351" s="219" t="s">
        <v>8023</v>
      </c>
      <c r="D351" s="219" t="s">
        <v>8065</v>
      </c>
      <c r="E351" s="219" t="s">
        <v>7707</v>
      </c>
      <c r="F351" s="219" t="s">
        <v>7718</v>
      </c>
      <c r="G351" s="219" t="s">
        <v>7726</v>
      </c>
      <c r="H351" s="219" t="s">
        <v>5990</v>
      </c>
      <c r="I351" s="220" t="s">
        <v>8379</v>
      </c>
      <c r="J351" s="221">
        <v>37000</v>
      </c>
      <c r="K351" s="221">
        <v>1</v>
      </c>
      <c r="L351" s="221">
        <v>37000</v>
      </c>
    </row>
    <row r="352" spans="1:12" s="167" customFormat="1">
      <c r="A352" s="218" t="str">
        <f t="shared" si="6"/>
        <v>O221021058456일반상품</v>
      </c>
      <c r="B352" s="219" t="s">
        <v>8146</v>
      </c>
      <c r="C352" s="219" t="s">
        <v>8023</v>
      </c>
      <c r="D352" s="219" t="s">
        <v>8065</v>
      </c>
      <c r="E352" s="219" t="s">
        <v>7707</v>
      </c>
      <c r="F352" s="219" t="s">
        <v>7718</v>
      </c>
      <c r="G352" s="219" t="s">
        <v>7726</v>
      </c>
      <c r="H352" s="219" t="s">
        <v>5990</v>
      </c>
      <c r="I352" s="220" t="s">
        <v>8380</v>
      </c>
      <c r="J352" s="221">
        <v>4450</v>
      </c>
      <c r="K352" s="221">
        <v>1</v>
      </c>
      <c r="L352" s="221">
        <v>4450</v>
      </c>
    </row>
    <row r="353" spans="1:12" s="167" customFormat="1">
      <c r="A353" s="218" t="str">
        <f t="shared" si="6"/>
        <v>O221021058456일반상품</v>
      </c>
      <c r="B353" s="219" t="s">
        <v>8146</v>
      </c>
      <c r="C353" s="219" t="s">
        <v>8023</v>
      </c>
      <c r="D353" s="219" t="s">
        <v>8065</v>
      </c>
      <c r="E353" s="219" t="s">
        <v>7707</v>
      </c>
      <c r="F353" s="219" t="s">
        <v>7718</v>
      </c>
      <c r="G353" s="219" t="s">
        <v>7726</v>
      </c>
      <c r="H353" s="219" t="s">
        <v>5990</v>
      </c>
      <c r="I353" s="220" t="s">
        <v>8032</v>
      </c>
      <c r="J353" s="221">
        <v>8400</v>
      </c>
      <c r="K353" s="221">
        <v>1</v>
      </c>
      <c r="L353" s="221">
        <v>8400</v>
      </c>
    </row>
    <row r="354" spans="1:12" s="167" customFormat="1">
      <c r="A354" s="218" t="str">
        <f t="shared" si="6"/>
        <v>O221021058455일반상품</v>
      </c>
      <c r="B354" s="219" t="s">
        <v>8147</v>
      </c>
      <c r="C354" s="219" t="s">
        <v>8023</v>
      </c>
      <c r="D354" s="219" t="s">
        <v>8065</v>
      </c>
      <c r="E354" s="219" t="s">
        <v>7707</v>
      </c>
      <c r="F354" s="219" t="s">
        <v>7718</v>
      </c>
      <c r="G354" s="219" t="s">
        <v>7876</v>
      </c>
      <c r="H354" s="219" t="s">
        <v>5990</v>
      </c>
      <c r="I354" s="220" t="s">
        <v>7986</v>
      </c>
      <c r="J354" s="221">
        <v>1100</v>
      </c>
      <c r="K354" s="221">
        <v>7</v>
      </c>
      <c r="L354" s="221">
        <v>7700</v>
      </c>
    </row>
    <row r="355" spans="1:12" s="167" customFormat="1">
      <c r="A355" s="218" t="str">
        <f t="shared" si="6"/>
        <v>O221021058455일반상품</v>
      </c>
      <c r="B355" s="219" t="s">
        <v>8147</v>
      </c>
      <c r="C355" s="219" t="s">
        <v>8023</v>
      </c>
      <c r="D355" s="219" t="s">
        <v>8065</v>
      </c>
      <c r="E355" s="219" t="s">
        <v>7707</v>
      </c>
      <c r="F355" s="219" t="s">
        <v>7718</v>
      </c>
      <c r="G355" s="219" t="s">
        <v>7876</v>
      </c>
      <c r="H355" s="219" t="s">
        <v>5990</v>
      </c>
      <c r="I355" s="220" t="s">
        <v>8381</v>
      </c>
      <c r="J355" s="221">
        <v>3180</v>
      </c>
      <c r="K355" s="221">
        <v>2</v>
      </c>
      <c r="L355" s="221">
        <v>6360</v>
      </c>
    </row>
    <row r="356" spans="1:12" s="167" customFormat="1">
      <c r="A356" s="218" t="str">
        <f t="shared" si="6"/>
        <v>O221021058455일반상품</v>
      </c>
      <c r="B356" s="219" t="s">
        <v>8147</v>
      </c>
      <c r="C356" s="219" t="s">
        <v>8023</v>
      </c>
      <c r="D356" s="219" t="s">
        <v>8065</v>
      </c>
      <c r="E356" s="219" t="s">
        <v>7707</v>
      </c>
      <c r="F356" s="219" t="s">
        <v>7718</v>
      </c>
      <c r="G356" s="219" t="s">
        <v>7876</v>
      </c>
      <c r="H356" s="219" t="s">
        <v>5990</v>
      </c>
      <c r="I356" s="220" t="s">
        <v>7930</v>
      </c>
      <c r="J356" s="221">
        <v>4200</v>
      </c>
      <c r="K356" s="221">
        <v>6</v>
      </c>
      <c r="L356" s="221">
        <v>25200</v>
      </c>
    </row>
    <row r="357" spans="1:12" s="167" customFormat="1">
      <c r="A357" s="218" t="str">
        <f t="shared" si="6"/>
        <v>O221021058455일반상품</v>
      </c>
      <c r="B357" s="219" t="s">
        <v>8147</v>
      </c>
      <c r="C357" s="219" t="s">
        <v>8023</v>
      </c>
      <c r="D357" s="219" t="s">
        <v>8065</v>
      </c>
      <c r="E357" s="219" t="s">
        <v>7707</v>
      </c>
      <c r="F357" s="219" t="s">
        <v>7718</v>
      </c>
      <c r="G357" s="219" t="s">
        <v>7876</v>
      </c>
      <c r="H357" s="219" t="s">
        <v>5990</v>
      </c>
      <c r="I357" s="220" t="s">
        <v>7284</v>
      </c>
      <c r="J357" s="221">
        <v>7000</v>
      </c>
      <c r="K357" s="221">
        <v>3</v>
      </c>
      <c r="L357" s="221">
        <v>21000</v>
      </c>
    </row>
    <row r="358" spans="1:12" s="167" customFormat="1">
      <c r="A358" s="218" t="str">
        <f t="shared" si="6"/>
        <v>O221021058455일반상품</v>
      </c>
      <c r="B358" s="219" t="s">
        <v>8147</v>
      </c>
      <c r="C358" s="219" t="s">
        <v>8023</v>
      </c>
      <c r="D358" s="219" t="s">
        <v>8065</v>
      </c>
      <c r="E358" s="219" t="s">
        <v>7707</v>
      </c>
      <c r="F358" s="219" t="s">
        <v>7718</v>
      </c>
      <c r="G358" s="219" t="s">
        <v>7876</v>
      </c>
      <c r="H358" s="219" t="s">
        <v>5990</v>
      </c>
      <c r="I358" s="220" t="s">
        <v>8382</v>
      </c>
      <c r="J358" s="221">
        <v>1450</v>
      </c>
      <c r="K358" s="221">
        <v>5</v>
      </c>
      <c r="L358" s="221">
        <v>7250</v>
      </c>
    </row>
    <row r="359" spans="1:12" s="167" customFormat="1">
      <c r="A359" s="218" t="str">
        <f t="shared" si="6"/>
        <v>O221021058455일반상품</v>
      </c>
      <c r="B359" s="219" t="s">
        <v>8147</v>
      </c>
      <c r="C359" s="219" t="s">
        <v>8023</v>
      </c>
      <c r="D359" s="219" t="s">
        <v>8065</v>
      </c>
      <c r="E359" s="219" t="s">
        <v>7707</v>
      </c>
      <c r="F359" s="219" t="s">
        <v>7718</v>
      </c>
      <c r="G359" s="219" t="s">
        <v>7876</v>
      </c>
      <c r="H359" s="219" t="s">
        <v>5990</v>
      </c>
      <c r="I359" s="220" t="s">
        <v>8383</v>
      </c>
      <c r="J359" s="221">
        <v>5090</v>
      </c>
      <c r="K359" s="221">
        <v>2</v>
      </c>
      <c r="L359" s="221">
        <v>10180</v>
      </c>
    </row>
    <row r="360" spans="1:12" s="167" customFormat="1">
      <c r="A360" s="218" t="str">
        <f t="shared" si="6"/>
        <v>O221021058455일반상품</v>
      </c>
      <c r="B360" s="219" t="s">
        <v>8147</v>
      </c>
      <c r="C360" s="219" t="s">
        <v>8023</v>
      </c>
      <c r="D360" s="219" t="s">
        <v>8065</v>
      </c>
      <c r="E360" s="219" t="s">
        <v>7707</v>
      </c>
      <c r="F360" s="219" t="s">
        <v>7718</v>
      </c>
      <c r="G360" s="219" t="s">
        <v>7876</v>
      </c>
      <c r="H360" s="219" t="s">
        <v>5990</v>
      </c>
      <c r="I360" s="220" t="s">
        <v>8384</v>
      </c>
      <c r="J360" s="221">
        <v>3640</v>
      </c>
      <c r="K360" s="221">
        <v>4</v>
      </c>
      <c r="L360" s="221">
        <v>14560</v>
      </c>
    </row>
    <row r="361" spans="1:12" s="167" customFormat="1">
      <c r="A361" s="218" t="str">
        <f t="shared" si="6"/>
        <v>O221021058455일반상품</v>
      </c>
      <c r="B361" s="219" t="s">
        <v>8147</v>
      </c>
      <c r="C361" s="219" t="s">
        <v>8023</v>
      </c>
      <c r="D361" s="219" t="s">
        <v>8065</v>
      </c>
      <c r="E361" s="219" t="s">
        <v>7707</v>
      </c>
      <c r="F361" s="219" t="s">
        <v>7718</v>
      </c>
      <c r="G361" s="219" t="s">
        <v>7876</v>
      </c>
      <c r="H361" s="219" t="s">
        <v>5990</v>
      </c>
      <c r="I361" s="220" t="s">
        <v>7223</v>
      </c>
      <c r="J361" s="221">
        <v>4080</v>
      </c>
      <c r="K361" s="221">
        <v>1</v>
      </c>
      <c r="L361" s="221">
        <v>4080</v>
      </c>
    </row>
    <row r="362" spans="1:12" s="167" customFormat="1">
      <c r="A362" s="218" t="str">
        <f t="shared" si="6"/>
        <v>O221021058455일반상품</v>
      </c>
      <c r="B362" s="219" t="s">
        <v>8147</v>
      </c>
      <c r="C362" s="219" t="s">
        <v>8023</v>
      </c>
      <c r="D362" s="219" t="s">
        <v>8065</v>
      </c>
      <c r="E362" s="219" t="s">
        <v>7707</v>
      </c>
      <c r="F362" s="219" t="s">
        <v>7718</v>
      </c>
      <c r="G362" s="219" t="s">
        <v>7876</v>
      </c>
      <c r="H362" s="219" t="s">
        <v>5990</v>
      </c>
      <c r="I362" s="220" t="s">
        <v>7224</v>
      </c>
      <c r="J362" s="221">
        <v>4430</v>
      </c>
      <c r="K362" s="221">
        <v>1</v>
      </c>
      <c r="L362" s="221">
        <v>4430</v>
      </c>
    </row>
    <row r="363" spans="1:12" s="167" customFormat="1">
      <c r="A363" s="218" t="str">
        <f t="shared" si="6"/>
        <v>O221021058455일반상품</v>
      </c>
      <c r="B363" s="219" t="s">
        <v>8147</v>
      </c>
      <c r="C363" s="219" t="s">
        <v>8023</v>
      </c>
      <c r="D363" s="219" t="s">
        <v>8065</v>
      </c>
      <c r="E363" s="219" t="s">
        <v>7707</v>
      </c>
      <c r="F363" s="219" t="s">
        <v>7718</v>
      </c>
      <c r="G363" s="219" t="s">
        <v>7876</v>
      </c>
      <c r="H363" s="219" t="s">
        <v>5990</v>
      </c>
      <c r="I363" s="220" t="s">
        <v>7203</v>
      </c>
      <c r="J363" s="221">
        <v>5000</v>
      </c>
      <c r="K363" s="221">
        <v>2</v>
      </c>
      <c r="L363" s="221">
        <v>10000</v>
      </c>
    </row>
    <row r="364" spans="1:12" s="167" customFormat="1">
      <c r="A364" s="218" t="str">
        <f t="shared" si="6"/>
        <v>O221021058455일반상품</v>
      </c>
      <c r="B364" s="219" t="s">
        <v>8147</v>
      </c>
      <c r="C364" s="219" t="s">
        <v>8023</v>
      </c>
      <c r="D364" s="219" t="s">
        <v>8065</v>
      </c>
      <c r="E364" s="219" t="s">
        <v>7707</v>
      </c>
      <c r="F364" s="219" t="s">
        <v>7718</v>
      </c>
      <c r="G364" s="219" t="s">
        <v>7876</v>
      </c>
      <c r="H364" s="219" t="s">
        <v>5990</v>
      </c>
      <c r="I364" s="220" t="s">
        <v>7210</v>
      </c>
      <c r="J364" s="221">
        <v>5020</v>
      </c>
      <c r="K364" s="221">
        <v>1</v>
      </c>
      <c r="L364" s="221">
        <v>5020</v>
      </c>
    </row>
    <row r="365" spans="1:12" s="167" customFormat="1">
      <c r="A365" s="218" t="str">
        <f t="shared" si="6"/>
        <v>O221021058455일반상품</v>
      </c>
      <c r="B365" s="219" t="s">
        <v>8147</v>
      </c>
      <c r="C365" s="219" t="s">
        <v>8023</v>
      </c>
      <c r="D365" s="219" t="s">
        <v>8065</v>
      </c>
      <c r="E365" s="219" t="s">
        <v>7707</v>
      </c>
      <c r="F365" s="219" t="s">
        <v>7718</v>
      </c>
      <c r="G365" s="219" t="s">
        <v>7876</v>
      </c>
      <c r="H365" s="219" t="s">
        <v>5990</v>
      </c>
      <c r="I365" s="220" t="s">
        <v>7190</v>
      </c>
      <c r="J365" s="221">
        <v>4430</v>
      </c>
      <c r="K365" s="221">
        <v>2</v>
      </c>
      <c r="L365" s="221">
        <v>8860</v>
      </c>
    </row>
    <row r="366" spans="1:12" s="167" customFormat="1">
      <c r="A366" s="218" t="str">
        <f t="shared" si="6"/>
        <v>O221021058455일반상품</v>
      </c>
      <c r="B366" s="219" t="s">
        <v>8147</v>
      </c>
      <c r="C366" s="219" t="s">
        <v>8023</v>
      </c>
      <c r="D366" s="219" t="s">
        <v>8065</v>
      </c>
      <c r="E366" s="219" t="s">
        <v>7707</v>
      </c>
      <c r="F366" s="219" t="s">
        <v>7718</v>
      </c>
      <c r="G366" s="219" t="s">
        <v>7876</v>
      </c>
      <c r="H366" s="219" t="s">
        <v>5990</v>
      </c>
      <c r="I366" s="220" t="s">
        <v>8349</v>
      </c>
      <c r="J366" s="221">
        <v>6200</v>
      </c>
      <c r="K366" s="221">
        <v>1</v>
      </c>
      <c r="L366" s="221">
        <v>6200</v>
      </c>
    </row>
    <row r="367" spans="1:12" s="167" customFormat="1">
      <c r="A367" s="218" t="str">
        <f t="shared" si="6"/>
        <v>O221021058455일반상품</v>
      </c>
      <c r="B367" s="219" t="s">
        <v>8147</v>
      </c>
      <c r="C367" s="219" t="s">
        <v>8023</v>
      </c>
      <c r="D367" s="219" t="s">
        <v>8065</v>
      </c>
      <c r="E367" s="219" t="s">
        <v>7707</v>
      </c>
      <c r="F367" s="219" t="s">
        <v>7718</v>
      </c>
      <c r="G367" s="219" t="s">
        <v>7876</v>
      </c>
      <c r="H367" s="219" t="s">
        <v>5990</v>
      </c>
      <c r="I367" s="220" t="s">
        <v>8385</v>
      </c>
      <c r="J367" s="221">
        <v>4980</v>
      </c>
      <c r="K367" s="221">
        <v>4</v>
      </c>
      <c r="L367" s="221">
        <v>19920</v>
      </c>
    </row>
    <row r="368" spans="1:12" s="167" customFormat="1">
      <c r="A368" s="218" t="str">
        <f t="shared" si="6"/>
        <v>O221021058455일반상품</v>
      </c>
      <c r="B368" s="219" t="s">
        <v>8147</v>
      </c>
      <c r="C368" s="219" t="s">
        <v>8023</v>
      </c>
      <c r="D368" s="219" t="s">
        <v>8065</v>
      </c>
      <c r="E368" s="219" t="s">
        <v>7707</v>
      </c>
      <c r="F368" s="219" t="s">
        <v>7718</v>
      </c>
      <c r="G368" s="219" t="s">
        <v>7876</v>
      </c>
      <c r="H368" s="219" t="s">
        <v>5990</v>
      </c>
      <c r="I368" s="220" t="s">
        <v>7198</v>
      </c>
      <c r="J368" s="221">
        <v>2850</v>
      </c>
      <c r="K368" s="221">
        <v>1</v>
      </c>
      <c r="L368" s="221">
        <v>2850</v>
      </c>
    </row>
    <row r="369" spans="1:12" s="167" customFormat="1">
      <c r="A369" s="218" t="str">
        <f t="shared" si="6"/>
        <v>O221021058455일반상품</v>
      </c>
      <c r="B369" s="219" t="s">
        <v>8147</v>
      </c>
      <c r="C369" s="219" t="s">
        <v>8023</v>
      </c>
      <c r="D369" s="219" t="s">
        <v>8065</v>
      </c>
      <c r="E369" s="219" t="s">
        <v>7707</v>
      </c>
      <c r="F369" s="219" t="s">
        <v>7718</v>
      </c>
      <c r="G369" s="219" t="s">
        <v>7876</v>
      </c>
      <c r="H369" s="219" t="s">
        <v>5990</v>
      </c>
      <c r="I369" s="220" t="s">
        <v>8386</v>
      </c>
      <c r="J369" s="221">
        <v>7880</v>
      </c>
      <c r="K369" s="221">
        <v>1</v>
      </c>
      <c r="L369" s="221">
        <v>7880</v>
      </c>
    </row>
    <row r="370" spans="1:12" s="167" customFormat="1">
      <c r="A370" s="218" t="str">
        <f t="shared" si="6"/>
        <v>O221021058455일반상품</v>
      </c>
      <c r="B370" s="219" t="s">
        <v>8147</v>
      </c>
      <c r="C370" s="219" t="s">
        <v>8023</v>
      </c>
      <c r="D370" s="219" t="s">
        <v>8065</v>
      </c>
      <c r="E370" s="219" t="s">
        <v>7707</v>
      </c>
      <c r="F370" s="219" t="s">
        <v>7718</v>
      </c>
      <c r="G370" s="219" t="s">
        <v>7876</v>
      </c>
      <c r="H370" s="219" t="s">
        <v>5990</v>
      </c>
      <c r="I370" s="220" t="s">
        <v>8387</v>
      </c>
      <c r="J370" s="221">
        <v>4890</v>
      </c>
      <c r="K370" s="221">
        <v>1</v>
      </c>
      <c r="L370" s="221">
        <v>4890</v>
      </c>
    </row>
    <row r="371" spans="1:12" s="167" customFormat="1">
      <c r="A371" s="218" t="str">
        <f t="shared" si="6"/>
        <v>O221021058455일반상품</v>
      </c>
      <c r="B371" s="219" t="s">
        <v>8147</v>
      </c>
      <c r="C371" s="219" t="s">
        <v>8023</v>
      </c>
      <c r="D371" s="219" t="s">
        <v>8065</v>
      </c>
      <c r="E371" s="219" t="s">
        <v>7707</v>
      </c>
      <c r="F371" s="219" t="s">
        <v>7718</v>
      </c>
      <c r="G371" s="219" t="s">
        <v>7876</v>
      </c>
      <c r="H371" s="219" t="s">
        <v>5990</v>
      </c>
      <c r="I371" s="220" t="s">
        <v>8388</v>
      </c>
      <c r="J371" s="221">
        <v>4500</v>
      </c>
      <c r="K371" s="221">
        <v>1</v>
      </c>
      <c r="L371" s="221">
        <v>4500</v>
      </c>
    </row>
    <row r="372" spans="1:12" s="167" customFormat="1">
      <c r="A372" s="218" t="str">
        <f t="shared" si="6"/>
        <v>O221021058455일반상품</v>
      </c>
      <c r="B372" s="219" t="s">
        <v>8147</v>
      </c>
      <c r="C372" s="219" t="s">
        <v>8023</v>
      </c>
      <c r="D372" s="219" t="s">
        <v>8065</v>
      </c>
      <c r="E372" s="219" t="s">
        <v>7707</v>
      </c>
      <c r="F372" s="219" t="s">
        <v>7718</v>
      </c>
      <c r="G372" s="219" t="s">
        <v>7876</v>
      </c>
      <c r="H372" s="219" t="s">
        <v>5990</v>
      </c>
      <c r="I372" s="220" t="s">
        <v>7228</v>
      </c>
      <c r="J372" s="221">
        <v>1250</v>
      </c>
      <c r="K372" s="221">
        <v>7</v>
      </c>
      <c r="L372" s="221">
        <v>8750</v>
      </c>
    </row>
    <row r="373" spans="1:12" s="167" customFormat="1">
      <c r="A373" s="218" t="str">
        <f t="shared" si="6"/>
        <v>O221021058455일반상품</v>
      </c>
      <c r="B373" s="219" t="s">
        <v>8147</v>
      </c>
      <c r="C373" s="219" t="s">
        <v>8023</v>
      </c>
      <c r="D373" s="219" t="s">
        <v>8065</v>
      </c>
      <c r="E373" s="219" t="s">
        <v>7707</v>
      </c>
      <c r="F373" s="219" t="s">
        <v>7718</v>
      </c>
      <c r="G373" s="219" t="s">
        <v>7876</v>
      </c>
      <c r="H373" s="219" t="s">
        <v>5990</v>
      </c>
      <c r="I373" s="220" t="s">
        <v>7259</v>
      </c>
      <c r="J373" s="221">
        <v>6350</v>
      </c>
      <c r="K373" s="221">
        <v>1</v>
      </c>
      <c r="L373" s="221">
        <v>6350</v>
      </c>
    </row>
    <row r="374" spans="1:12" s="167" customFormat="1">
      <c r="A374" s="218" t="str">
        <f t="shared" si="6"/>
        <v>O221021058455일반상품</v>
      </c>
      <c r="B374" s="219" t="s">
        <v>8147</v>
      </c>
      <c r="C374" s="219" t="s">
        <v>8023</v>
      </c>
      <c r="D374" s="219" t="s">
        <v>8065</v>
      </c>
      <c r="E374" s="219" t="s">
        <v>7707</v>
      </c>
      <c r="F374" s="219" t="s">
        <v>7718</v>
      </c>
      <c r="G374" s="219" t="s">
        <v>7876</v>
      </c>
      <c r="H374" s="219" t="s">
        <v>5990</v>
      </c>
      <c r="I374" s="220" t="s">
        <v>8389</v>
      </c>
      <c r="J374" s="221">
        <v>2680</v>
      </c>
      <c r="K374" s="221">
        <v>2</v>
      </c>
      <c r="L374" s="221">
        <v>5360</v>
      </c>
    </row>
    <row r="375" spans="1:12" s="167" customFormat="1">
      <c r="A375" s="218" t="str">
        <f t="shared" si="6"/>
        <v>O221021058455일반상품</v>
      </c>
      <c r="B375" s="219" t="s">
        <v>8147</v>
      </c>
      <c r="C375" s="219" t="s">
        <v>8023</v>
      </c>
      <c r="D375" s="219" t="s">
        <v>8065</v>
      </c>
      <c r="E375" s="219" t="s">
        <v>7707</v>
      </c>
      <c r="F375" s="219" t="s">
        <v>7718</v>
      </c>
      <c r="G375" s="219" t="s">
        <v>7876</v>
      </c>
      <c r="H375" s="219" t="s">
        <v>5990</v>
      </c>
      <c r="I375" s="220" t="s">
        <v>7205</v>
      </c>
      <c r="J375" s="221">
        <v>5430</v>
      </c>
      <c r="K375" s="221">
        <v>1</v>
      </c>
      <c r="L375" s="221">
        <v>5430</v>
      </c>
    </row>
    <row r="376" spans="1:12" s="167" customFormat="1">
      <c r="A376" s="218" t="str">
        <f t="shared" si="6"/>
        <v>O221021058455일반상품</v>
      </c>
      <c r="B376" s="219" t="s">
        <v>8147</v>
      </c>
      <c r="C376" s="219" t="s">
        <v>8023</v>
      </c>
      <c r="D376" s="219" t="s">
        <v>8065</v>
      </c>
      <c r="E376" s="219" t="s">
        <v>7707</v>
      </c>
      <c r="F376" s="219" t="s">
        <v>7718</v>
      </c>
      <c r="G376" s="219" t="s">
        <v>7876</v>
      </c>
      <c r="H376" s="219" t="s">
        <v>5990</v>
      </c>
      <c r="I376" s="220" t="s">
        <v>8390</v>
      </c>
      <c r="J376" s="221">
        <v>5718</v>
      </c>
      <c r="K376" s="221">
        <v>1</v>
      </c>
      <c r="L376" s="221">
        <v>5718</v>
      </c>
    </row>
    <row r="377" spans="1:12" s="167" customFormat="1">
      <c r="A377" s="218" t="str">
        <f t="shared" si="6"/>
        <v>O221021058455일반상품</v>
      </c>
      <c r="B377" s="219" t="s">
        <v>8147</v>
      </c>
      <c r="C377" s="219" t="s">
        <v>8023</v>
      </c>
      <c r="D377" s="219" t="s">
        <v>8065</v>
      </c>
      <c r="E377" s="219" t="s">
        <v>7707</v>
      </c>
      <c r="F377" s="219" t="s">
        <v>7718</v>
      </c>
      <c r="G377" s="219" t="s">
        <v>7876</v>
      </c>
      <c r="H377" s="219" t="s">
        <v>5990</v>
      </c>
      <c r="I377" s="220" t="s">
        <v>8391</v>
      </c>
      <c r="J377" s="221">
        <v>3890</v>
      </c>
      <c r="K377" s="221">
        <v>2</v>
      </c>
      <c r="L377" s="221">
        <v>7780</v>
      </c>
    </row>
    <row r="378" spans="1:12" s="167" customFormat="1">
      <c r="A378" s="218" t="str">
        <f t="shared" si="6"/>
        <v>O221021058455일반상품</v>
      </c>
      <c r="B378" s="219" t="s">
        <v>8147</v>
      </c>
      <c r="C378" s="219" t="s">
        <v>8023</v>
      </c>
      <c r="D378" s="219" t="s">
        <v>8065</v>
      </c>
      <c r="E378" s="219" t="s">
        <v>7707</v>
      </c>
      <c r="F378" s="219" t="s">
        <v>7718</v>
      </c>
      <c r="G378" s="219" t="s">
        <v>7876</v>
      </c>
      <c r="H378" s="219" t="s">
        <v>5990</v>
      </c>
      <c r="I378" s="220" t="s">
        <v>7195</v>
      </c>
      <c r="J378" s="221">
        <v>3710</v>
      </c>
      <c r="K378" s="221">
        <v>1</v>
      </c>
      <c r="L378" s="221">
        <v>3710</v>
      </c>
    </row>
    <row r="379" spans="1:12" s="167" customFormat="1">
      <c r="A379" s="218" t="str">
        <f t="shared" si="6"/>
        <v>O221021058455일반상품</v>
      </c>
      <c r="B379" s="219" t="s">
        <v>8147</v>
      </c>
      <c r="C379" s="219" t="s">
        <v>8023</v>
      </c>
      <c r="D379" s="219" t="s">
        <v>8065</v>
      </c>
      <c r="E379" s="219" t="s">
        <v>7707</v>
      </c>
      <c r="F379" s="219" t="s">
        <v>7718</v>
      </c>
      <c r="G379" s="219" t="s">
        <v>7876</v>
      </c>
      <c r="H379" s="219" t="s">
        <v>5990</v>
      </c>
      <c r="I379" s="220" t="s">
        <v>7298</v>
      </c>
      <c r="J379" s="221">
        <v>5960</v>
      </c>
      <c r="K379" s="221">
        <v>1</v>
      </c>
      <c r="L379" s="221">
        <v>5960</v>
      </c>
    </row>
    <row r="380" spans="1:12" s="167" customFormat="1">
      <c r="A380" s="218" t="str">
        <f t="shared" si="6"/>
        <v>O221021058455일반상품</v>
      </c>
      <c r="B380" s="219" t="s">
        <v>8147</v>
      </c>
      <c r="C380" s="219" t="s">
        <v>8023</v>
      </c>
      <c r="D380" s="219" t="s">
        <v>8065</v>
      </c>
      <c r="E380" s="219" t="s">
        <v>7707</v>
      </c>
      <c r="F380" s="219" t="s">
        <v>7718</v>
      </c>
      <c r="G380" s="219" t="s">
        <v>7876</v>
      </c>
      <c r="H380" s="219" t="s">
        <v>5990</v>
      </c>
      <c r="I380" s="220" t="s">
        <v>7234</v>
      </c>
      <c r="J380" s="221">
        <v>6980</v>
      </c>
      <c r="K380" s="221">
        <v>1</v>
      </c>
      <c r="L380" s="221">
        <v>6980</v>
      </c>
    </row>
    <row r="381" spans="1:12" s="167" customFormat="1">
      <c r="A381" s="218" t="str">
        <f t="shared" si="6"/>
        <v>O221021058455일반상품</v>
      </c>
      <c r="B381" s="219" t="s">
        <v>8147</v>
      </c>
      <c r="C381" s="219" t="s">
        <v>8023</v>
      </c>
      <c r="D381" s="219" t="s">
        <v>8065</v>
      </c>
      <c r="E381" s="219" t="s">
        <v>7707</v>
      </c>
      <c r="F381" s="219" t="s">
        <v>7718</v>
      </c>
      <c r="G381" s="219" t="s">
        <v>7876</v>
      </c>
      <c r="H381" s="219" t="s">
        <v>5990</v>
      </c>
      <c r="I381" s="220" t="s">
        <v>8392</v>
      </c>
      <c r="J381" s="221">
        <v>3720</v>
      </c>
      <c r="K381" s="221">
        <v>1</v>
      </c>
      <c r="L381" s="221">
        <v>3720</v>
      </c>
    </row>
    <row r="382" spans="1:12" s="167" customFormat="1">
      <c r="A382" s="218" t="str">
        <f t="shared" si="6"/>
        <v>O221021058455일반상품</v>
      </c>
      <c r="B382" s="219" t="s">
        <v>8147</v>
      </c>
      <c r="C382" s="219" t="s">
        <v>8023</v>
      </c>
      <c r="D382" s="219" t="s">
        <v>8065</v>
      </c>
      <c r="E382" s="219" t="s">
        <v>7707</v>
      </c>
      <c r="F382" s="219" t="s">
        <v>7718</v>
      </c>
      <c r="G382" s="219" t="s">
        <v>7876</v>
      </c>
      <c r="H382" s="219" t="s">
        <v>5990</v>
      </c>
      <c r="I382" s="220" t="s">
        <v>8380</v>
      </c>
      <c r="J382" s="221">
        <v>4450</v>
      </c>
      <c r="K382" s="221">
        <v>3</v>
      </c>
      <c r="L382" s="221">
        <v>13350</v>
      </c>
    </row>
    <row r="383" spans="1:12" s="167" customFormat="1">
      <c r="A383" s="218" t="str">
        <f t="shared" si="6"/>
        <v>O221021058455일반상품</v>
      </c>
      <c r="B383" s="219" t="s">
        <v>8147</v>
      </c>
      <c r="C383" s="219" t="s">
        <v>8023</v>
      </c>
      <c r="D383" s="219" t="s">
        <v>8065</v>
      </c>
      <c r="E383" s="219" t="s">
        <v>7707</v>
      </c>
      <c r="F383" s="219" t="s">
        <v>7718</v>
      </c>
      <c r="G383" s="219" t="s">
        <v>7876</v>
      </c>
      <c r="H383" s="219" t="s">
        <v>5990</v>
      </c>
      <c r="I383" s="220" t="s">
        <v>7216</v>
      </c>
      <c r="J383" s="221">
        <v>3930</v>
      </c>
      <c r="K383" s="221">
        <v>2</v>
      </c>
      <c r="L383" s="221">
        <v>7860</v>
      </c>
    </row>
    <row r="384" spans="1:12" s="167" customFormat="1">
      <c r="A384" s="218" t="str">
        <f t="shared" si="6"/>
        <v>O221021058455일반상품</v>
      </c>
      <c r="B384" s="219" t="s">
        <v>8147</v>
      </c>
      <c r="C384" s="219" t="s">
        <v>8023</v>
      </c>
      <c r="D384" s="219" t="s">
        <v>8065</v>
      </c>
      <c r="E384" s="219" t="s">
        <v>7707</v>
      </c>
      <c r="F384" s="219" t="s">
        <v>7718</v>
      </c>
      <c r="G384" s="219" t="s">
        <v>7876</v>
      </c>
      <c r="H384" s="219" t="s">
        <v>5990</v>
      </c>
      <c r="I384" s="220" t="s">
        <v>8393</v>
      </c>
      <c r="J384" s="221">
        <v>5900</v>
      </c>
      <c r="K384" s="221">
        <v>2</v>
      </c>
      <c r="L384" s="221">
        <v>11800</v>
      </c>
    </row>
    <row r="385" spans="1:12" s="167" customFormat="1">
      <c r="A385" s="218" t="str">
        <f t="shared" si="6"/>
        <v>O221021058455일반상품</v>
      </c>
      <c r="B385" s="219" t="s">
        <v>8147</v>
      </c>
      <c r="C385" s="219" t="s">
        <v>8023</v>
      </c>
      <c r="D385" s="219" t="s">
        <v>8065</v>
      </c>
      <c r="E385" s="219" t="s">
        <v>7707</v>
      </c>
      <c r="F385" s="219" t="s">
        <v>7718</v>
      </c>
      <c r="G385" s="219" t="s">
        <v>7876</v>
      </c>
      <c r="H385" s="219" t="s">
        <v>5990</v>
      </c>
      <c r="I385" s="220" t="s">
        <v>7202</v>
      </c>
      <c r="J385" s="221">
        <v>5200</v>
      </c>
      <c r="K385" s="221">
        <v>6</v>
      </c>
      <c r="L385" s="221">
        <v>31200</v>
      </c>
    </row>
    <row r="386" spans="1:12" s="167" customFormat="1">
      <c r="A386" s="218" t="str">
        <f t="shared" si="6"/>
        <v>O221021058455일반상품</v>
      </c>
      <c r="B386" s="219" t="s">
        <v>8147</v>
      </c>
      <c r="C386" s="219" t="s">
        <v>8023</v>
      </c>
      <c r="D386" s="219" t="s">
        <v>8065</v>
      </c>
      <c r="E386" s="219" t="s">
        <v>7707</v>
      </c>
      <c r="F386" s="219" t="s">
        <v>7718</v>
      </c>
      <c r="G386" s="219" t="s">
        <v>7876</v>
      </c>
      <c r="H386" s="219" t="s">
        <v>5990</v>
      </c>
      <c r="I386" s="220" t="s">
        <v>8394</v>
      </c>
      <c r="J386" s="221">
        <v>1000</v>
      </c>
      <c r="K386" s="221">
        <v>5</v>
      </c>
      <c r="L386" s="221">
        <v>5000</v>
      </c>
    </row>
    <row r="387" spans="1:12" s="167" customFormat="1">
      <c r="A387" s="218" t="str">
        <f t="shared" si="6"/>
        <v>O221021058454일반상품</v>
      </c>
      <c r="B387" s="219" t="s">
        <v>8148</v>
      </c>
      <c r="C387" s="219" t="s">
        <v>8023</v>
      </c>
      <c r="D387" s="219" t="s">
        <v>8065</v>
      </c>
      <c r="E387" s="219" t="s">
        <v>7707</v>
      </c>
      <c r="F387" s="219" t="s">
        <v>7718</v>
      </c>
      <c r="G387" s="219" t="s">
        <v>7735</v>
      </c>
      <c r="H387" s="219" t="s">
        <v>5990</v>
      </c>
      <c r="I387" s="220" t="s">
        <v>8395</v>
      </c>
      <c r="J387" s="221">
        <v>1950</v>
      </c>
      <c r="K387" s="221">
        <v>2</v>
      </c>
      <c r="L387" s="221">
        <v>3900</v>
      </c>
    </row>
    <row r="388" spans="1:12" s="167" customFormat="1">
      <c r="A388" s="218" t="str">
        <f t="shared" si="6"/>
        <v>O221021058454일반상품</v>
      </c>
      <c r="B388" s="219" t="s">
        <v>8148</v>
      </c>
      <c r="C388" s="219" t="s">
        <v>8023</v>
      </c>
      <c r="D388" s="219" t="s">
        <v>8065</v>
      </c>
      <c r="E388" s="219" t="s">
        <v>7707</v>
      </c>
      <c r="F388" s="219" t="s">
        <v>7718</v>
      </c>
      <c r="G388" s="219" t="s">
        <v>7735</v>
      </c>
      <c r="H388" s="219" t="s">
        <v>5990</v>
      </c>
      <c r="I388" s="220" t="s">
        <v>8396</v>
      </c>
      <c r="J388" s="221">
        <v>1950</v>
      </c>
      <c r="K388" s="221">
        <v>2</v>
      </c>
      <c r="L388" s="221">
        <v>3900</v>
      </c>
    </row>
    <row r="389" spans="1:12" s="167" customFormat="1">
      <c r="A389" s="218" t="str">
        <f t="shared" si="6"/>
        <v>O221021058454일반상품</v>
      </c>
      <c r="B389" s="219" t="s">
        <v>8148</v>
      </c>
      <c r="C389" s="219" t="s">
        <v>8023</v>
      </c>
      <c r="D389" s="219" t="s">
        <v>8065</v>
      </c>
      <c r="E389" s="219" t="s">
        <v>7707</v>
      </c>
      <c r="F389" s="219" t="s">
        <v>7718</v>
      </c>
      <c r="G389" s="219" t="s">
        <v>7735</v>
      </c>
      <c r="H389" s="219" t="s">
        <v>5990</v>
      </c>
      <c r="I389" s="220" t="s">
        <v>7217</v>
      </c>
      <c r="J389" s="221">
        <v>1400</v>
      </c>
      <c r="K389" s="221">
        <v>2</v>
      </c>
      <c r="L389" s="221">
        <v>2800</v>
      </c>
    </row>
    <row r="390" spans="1:12" s="167" customFormat="1">
      <c r="A390" s="218" t="str">
        <f t="shared" si="6"/>
        <v>O221021058454일반상품</v>
      </c>
      <c r="B390" s="219" t="s">
        <v>8148</v>
      </c>
      <c r="C390" s="219" t="s">
        <v>8023</v>
      </c>
      <c r="D390" s="219" t="s">
        <v>8065</v>
      </c>
      <c r="E390" s="219" t="s">
        <v>7707</v>
      </c>
      <c r="F390" s="219" t="s">
        <v>7718</v>
      </c>
      <c r="G390" s="219" t="s">
        <v>7735</v>
      </c>
      <c r="H390" s="219" t="s">
        <v>5990</v>
      </c>
      <c r="I390" s="220" t="s">
        <v>7270</v>
      </c>
      <c r="J390" s="221">
        <v>1270</v>
      </c>
      <c r="K390" s="221">
        <v>3</v>
      </c>
      <c r="L390" s="221">
        <v>3810</v>
      </c>
    </row>
    <row r="391" spans="1:12" s="167" customFormat="1">
      <c r="A391" s="218" t="str">
        <f t="shared" si="6"/>
        <v>O221021058454일반상품</v>
      </c>
      <c r="B391" s="219" t="s">
        <v>8148</v>
      </c>
      <c r="C391" s="219" t="s">
        <v>8023</v>
      </c>
      <c r="D391" s="219" t="s">
        <v>8065</v>
      </c>
      <c r="E391" s="219" t="s">
        <v>7707</v>
      </c>
      <c r="F391" s="219" t="s">
        <v>7718</v>
      </c>
      <c r="G391" s="219" t="s">
        <v>7735</v>
      </c>
      <c r="H391" s="219" t="s">
        <v>5990</v>
      </c>
      <c r="I391" s="220" t="s">
        <v>7976</v>
      </c>
      <c r="J391" s="221">
        <v>990</v>
      </c>
      <c r="K391" s="221">
        <v>1</v>
      </c>
      <c r="L391" s="221">
        <v>990</v>
      </c>
    </row>
    <row r="392" spans="1:12" s="167" customFormat="1">
      <c r="A392" s="218" t="str">
        <f t="shared" si="6"/>
        <v>O221021058454일반상품</v>
      </c>
      <c r="B392" s="219" t="s">
        <v>8148</v>
      </c>
      <c r="C392" s="219" t="s">
        <v>8023</v>
      </c>
      <c r="D392" s="219" t="s">
        <v>8065</v>
      </c>
      <c r="E392" s="219" t="s">
        <v>7707</v>
      </c>
      <c r="F392" s="219" t="s">
        <v>7718</v>
      </c>
      <c r="G392" s="219" t="s">
        <v>7735</v>
      </c>
      <c r="H392" s="219" t="s">
        <v>5990</v>
      </c>
      <c r="I392" s="220" t="s">
        <v>7189</v>
      </c>
      <c r="J392" s="221">
        <v>1070</v>
      </c>
      <c r="K392" s="221">
        <v>4</v>
      </c>
      <c r="L392" s="221">
        <v>4280</v>
      </c>
    </row>
    <row r="393" spans="1:12" s="167" customFormat="1">
      <c r="A393" s="218" t="str">
        <f t="shared" si="6"/>
        <v>O221021058454일반상품</v>
      </c>
      <c r="B393" s="219" t="s">
        <v>8148</v>
      </c>
      <c r="C393" s="219" t="s">
        <v>8023</v>
      </c>
      <c r="D393" s="219" t="s">
        <v>8065</v>
      </c>
      <c r="E393" s="219" t="s">
        <v>7707</v>
      </c>
      <c r="F393" s="219" t="s">
        <v>7718</v>
      </c>
      <c r="G393" s="219" t="s">
        <v>7735</v>
      </c>
      <c r="H393" s="219" t="s">
        <v>5990</v>
      </c>
      <c r="I393" s="220" t="s">
        <v>8384</v>
      </c>
      <c r="J393" s="221">
        <v>3640</v>
      </c>
      <c r="K393" s="221">
        <v>1</v>
      </c>
      <c r="L393" s="221">
        <v>3640</v>
      </c>
    </row>
    <row r="394" spans="1:12" s="167" customFormat="1">
      <c r="A394" s="218" t="str">
        <f t="shared" si="6"/>
        <v>O221021058454일반상품</v>
      </c>
      <c r="B394" s="219" t="s">
        <v>8148</v>
      </c>
      <c r="C394" s="219" t="s">
        <v>8023</v>
      </c>
      <c r="D394" s="219" t="s">
        <v>8065</v>
      </c>
      <c r="E394" s="219" t="s">
        <v>7707</v>
      </c>
      <c r="F394" s="219" t="s">
        <v>7718</v>
      </c>
      <c r="G394" s="219" t="s">
        <v>7735</v>
      </c>
      <c r="H394" s="219" t="s">
        <v>5990</v>
      </c>
      <c r="I394" s="220" t="s">
        <v>7223</v>
      </c>
      <c r="J394" s="221">
        <v>4080</v>
      </c>
      <c r="K394" s="221">
        <v>1</v>
      </c>
      <c r="L394" s="221">
        <v>4080</v>
      </c>
    </row>
    <row r="395" spans="1:12" s="167" customFormat="1">
      <c r="A395" s="218" t="str">
        <f t="shared" si="6"/>
        <v>O221021058454일반상품</v>
      </c>
      <c r="B395" s="219" t="s">
        <v>8148</v>
      </c>
      <c r="C395" s="219" t="s">
        <v>8023</v>
      </c>
      <c r="D395" s="219" t="s">
        <v>8065</v>
      </c>
      <c r="E395" s="219" t="s">
        <v>7707</v>
      </c>
      <c r="F395" s="219" t="s">
        <v>7718</v>
      </c>
      <c r="G395" s="219" t="s">
        <v>7735</v>
      </c>
      <c r="H395" s="219" t="s">
        <v>5990</v>
      </c>
      <c r="I395" s="220" t="s">
        <v>7190</v>
      </c>
      <c r="J395" s="221">
        <v>4430</v>
      </c>
      <c r="K395" s="221">
        <v>1</v>
      </c>
      <c r="L395" s="221">
        <v>4430</v>
      </c>
    </row>
    <row r="396" spans="1:12" s="167" customFormat="1">
      <c r="A396" s="218" t="str">
        <f t="shared" si="6"/>
        <v>O221021058454일반상품</v>
      </c>
      <c r="B396" s="219" t="s">
        <v>8148</v>
      </c>
      <c r="C396" s="219" t="s">
        <v>8023</v>
      </c>
      <c r="D396" s="219" t="s">
        <v>8065</v>
      </c>
      <c r="E396" s="219" t="s">
        <v>7707</v>
      </c>
      <c r="F396" s="219" t="s">
        <v>7718</v>
      </c>
      <c r="G396" s="219" t="s">
        <v>7735</v>
      </c>
      <c r="H396" s="219" t="s">
        <v>5990</v>
      </c>
      <c r="I396" s="220" t="s">
        <v>7211</v>
      </c>
      <c r="J396" s="221">
        <v>9000</v>
      </c>
      <c r="K396" s="221">
        <v>1</v>
      </c>
      <c r="L396" s="221">
        <v>9000</v>
      </c>
    </row>
    <row r="397" spans="1:12" s="167" customFormat="1">
      <c r="A397" s="218" t="str">
        <f t="shared" si="6"/>
        <v>O221021058454일반상품</v>
      </c>
      <c r="B397" s="219" t="s">
        <v>8148</v>
      </c>
      <c r="C397" s="219" t="s">
        <v>8023</v>
      </c>
      <c r="D397" s="219" t="s">
        <v>8065</v>
      </c>
      <c r="E397" s="219" t="s">
        <v>7707</v>
      </c>
      <c r="F397" s="219" t="s">
        <v>7718</v>
      </c>
      <c r="G397" s="219" t="s">
        <v>7735</v>
      </c>
      <c r="H397" s="219" t="s">
        <v>5990</v>
      </c>
      <c r="I397" s="220" t="s">
        <v>8067</v>
      </c>
      <c r="J397" s="221">
        <v>19390</v>
      </c>
      <c r="K397" s="221">
        <v>1</v>
      </c>
      <c r="L397" s="221">
        <v>19390</v>
      </c>
    </row>
    <row r="398" spans="1:12" s="167" customFormat="1">
      <c r="A398" s="218" t="str">
        <f t="shared" si="6"/>
        <v>O221021058454일반상품</v>
      </c>
      <c r="B398" s="219" t="s">
        <v>8148</v>
      </c>
      <c r="C398" s="219" t="s">
        <v>8023</v>
      </c>
      <c r="D398" s="219" t="s">
        <v>8065</v>
      </c>
      <c r="E398" s="219" t="s">
        <v>7707</v>
      </c>
      <c r="F398" s="219" t="s">
        <v>7718</v>
      </c>
      <c r="G398" s="219" t="s">
        <v>7735</v>
      </c>
      <c r="H398" s="219" t="s">
        <v>5990</v>
      </c>
      <c r="I398" s="220" t="s">
        <v>8397</v>
      </c>
      <c r="J398" s="221">
        <v>10200</v>
      </c>
      <c r="K398" s="221">
        <v>1</v>
      </c>
      <c r="L398" s="221">
        <v>10200</v>
      </c>
    </row>
    <row r="399" spans="1:12" s="167" customFormat="1">
      <c r="A399" s="218" t="str">
        <f t="shared" si="6"/>
        <v>O221021058454일반상품</v>
      </c>
      <c r="B399" s="219" t="s">
        <v>8148</v>
      </c>
      <c r="C399" s="219" t="s">
        <v>8023</v>
      </c>
      <c r="D399" s="219" t="s">
        <v>8065</v>
      </c>
      <c r="E399" s="219" t="s">
        <v>7707</v>
      </c>
      <c r="F399" s="219" t="s">
        <v>7718</v>
      </c>
      <c r="G399" s="219" t="s">
        <v>7735</v>
      </c>
      <c r="H399" s="219" t="s">
        <v>5990</v>
      </c>
      <c r="I399" s="220" t="s">
        <v>8398</v>
      </c>
      <c r="J399" s="221">
        <v>1140</v>
      </c>
      <c r="K399" s="221">
        <v>2</v>
      </c>
      <c r="L399" s="221">
        <v>2280</v>
      </c>
    </row>
    <row r="400" spans="1:12" s="167" customFormat="1">
      <c r="A400" s="218" t="str">
        <f t="shared" si="6"/>
        <v>O221021058454일반상품</v>
      </c>
      <c r="B400" s="219" t="s">
        <v>8148</v>
      </c>
      <c r="C400" s="219" t="s">
        <v>8023</v>
      </c>
      <c r="D400" s="219" t="s">
        <v>8065</v>
      </c>
      <c r="E400" s="219" t="s">
        <v>7707</v>
      </c>
      <c r="F400" s="219" t="s">
        <v>7718</v>
      </c>
      <c r="G400" s="219" t="s">
        <v>7735</v>
      </c>
      <c r="H400" s="219" t="s">
        <v>5990</v>
      </c>
      <c r="I400" s="220" t="s">
        <v>7191</v>
      </c>
      <c r="J400" s="221">
        <v>13520</v>
      </c>
      <c r="K400" s="221">
        <v>2</v>
      </c>
      <c r="L400" s="221">
        <v>27040</v>
      </c>
    </row>
    <row r="401" spans="1:12" s="167" customFormat="1">
      <c r="A401" s="218" t="str">
        <f t="shared" si="6"/>
        <v>O221021058454일반상품</v>
      </c>
      <c r="B401" s="219" t="s">
        <v>8148</v>
      </c>
      <c r="C401" s="219" t="s">
        <v>8023</v>
      </c>
      <c r="D401" s="219" t="s">
        <v>8065</v>
      </c>
      <c r="E401" s="219" t="s">
        <v>7707</v>
      </c>
      <c r="F401" s="219" t="s">
        <v>7718</v>
      </c>
      <c r="G401" s="219" t="s">
        <v>7735</v>
      </c>
      <c r="H401" s="219" t="s">
        <v>5990</v>
      </c>
      <c r="I401" s="220" t="s">
        <v>8050</v>
      </c>
      <c r="J401" s="221">
        <v>13810</v>
      </c>
      <c r="K401" s="221">
        <v>1</v>
      </c>
      <c r="L401" s="221">
        <v>13810</v>
      </c>
    </row>
    <row r="402" spans="1:12" s="167" customFormat="1">
      <c r="A402" s="218" t="str">
        <f t="shared" si="6"/>
        <v>O221021058454일반상품</v>
      </c>
      <c r="B402" s="219" t="s">
        <v>8148</v>
      </c>
      <c r="C402" s="219" t="s">
        <v>8023</v>
      </c>
      <c r="D402" s="219" t="s">
        <v>8065</v>
      </c>
      <c r="E402" s="219" t="s">
        <v>7707</v>
      </c>
      <c r="F402" s="219" t="s">
        <v>7718</v>
      </c>
      <c r="G402" s="219" t="s">
        <v>7735</v>
      </c>
      <c r="H402" s="219" t="s">
        <v>5990</v>
      </c>
      <c r="I402" s="220" t="s">
        <v>8385</v>
      </c>
      <c r="J402" s="221">
        <v>4980</v>
      </c>
      <c r="K402" s="221">
        <v>2</v>
      </c>
      <c r="L402" s="221">
        <v>9960</v>
      </c>
    </row>
    <row r="403" spans="1:12" s="167" customFormat="1">
      <c r="A403" s="218" t="str">
        <f t="shared" si="6"/>
        <v>O221021058454일반상품</v>
      </c>
      <c r="B403" s="219" t="s">
        <v>8148</v>
      </c>
      <c r="C403" s="219" t="s">
        <v>8023</v>
      </c>
      <c r="D403" s="219" t="s">
        <v>8065</v>
      </c>
      <c r="E403" s="219" t="s">
        <v>7707</v>
      </c>
      <c r="F403" s="219" t="s">
        <v>7718</v>
      </c>
      <c r="G403" s="219" t="s">
        <v>7735</v>
      </c>
      <c r="H403" s="219" t="s">
        <v>5990</v>
      </c>
      <c r="I403" s="220" t="s">
        <v>8399</v>
      </c>
      <c r="J403" s="221">
        <v>18090</v>
      </c>
      <c r="K403" s="221">
        <v>1</v>
      </c>
      <c r="L403" s="221">
        <v>18090</v>
      </c>
    </row>
    <row r="404" spans="1:12" s="167" customFormat="1">
      <c r="A404" s="218" t="str">
        <f t="shared" si="6"/>
        <v>O221021058454일반상품</v>
      </c>
      <c r="B404" s="219" t="s">
        <v>8148</v>
      </c>
      <c r="C404" s="219" t="s">
        <v>8023</v>
      </c>
      <c r="D404" s="219" t="s">
        <v>8065</v>
      </c>
      <c r="E404" s="219" t="s">
        <v>7707</v>
      </c>
      <c r="F404" s="219" t="s">
        <v>7718</v>
      </c>
      <c r="G404" s="219" t="s">
        <v>7735</v>
      </c>
      <c r="H404" s="219" t="s">
        <v>5990</v>
      </c>
      <c r="I404" s="220" t="s">
        <v>8400</v>
      </c>
      <c r="J404" s="221">
        <v>1230</v>
      </c>
      <c r="K404" s="221">
        <v>3</v>
      </c>
      <c r="L404" s="221">
        <v>3690</v>
      </c>
    </row>
    <row r="405" spans="1:12" s="167" customFormat="1">
      <c r="A405" s="218" t="str">
        <f t="shared" si="6"/>
        <v>O221021058454일반상품</v>
      </c>
      <c r="B405" s="219" t="s">
        <v>8148</v>
      </c>
      <c r="C405" s="219" t="s">
        <v>8023</v>
      </c>
      <c r="D405" s="219" t="s">
        <v>8065</v>
      </c>
      <c r="E405" s="219" t="s">
        <v>7707</v>
      </c>
      <c r="F405" s="219" t="s">
        <v>7718</v>
      </c>
      <c r="G405" s="219" t="s">
        <v>7735</v>
      </c>
      <c r="H405" s="219" t="s">
        <v>5990</v>
      </c>
      <c r="I405" s="220" t="s">
        <v>8401</v>
      </c>
      <c r="J405" s="221">
        <v>12272</v>
      </c>
      <c r="K405" s="221">
        <v>1</v>
      </c>
      <c r="L405" s="221">
        <v>12272</v>
      </c>
    </row>
    <row r="406" spans="1:12" s="167" customFormat="1">
      <c r="A406" s="218" t="str">
        <f t="shared" si="6"/>
        <v>O221021058454일반상품</v>
      </c>
      <c r="B406" s="219" t="s">
        <v>8148</v>
      </c>
      <c r="C406" s="219" t="s">
        <v>8023</v>
      </c>
      <c r="D406" s="219" t="s">
        <v>8065</v>
      </c>
      <c r="E406" s="219" t="s">
        <v>7707</v>
      </c>
      <c r="F406" s="219" t="s">
        <v>7718</v>
      </c>
      <c r="G406" s="219" t="s">
        <v>7735</v>
      </c>
      <c r="H406" s="219" t="s">
        <v>5990</v>
      </c>
      <c r="I406" s="220" t="s">
        <v>8402</v>
      </c>
      <c r="J406" s="221">
        <v>31900</v>
      </c>
      <c r="K406" s="221">
        <v>1</v>
      </c>
      <c r="L406" s="221">
        <v>31900</v>
      </c>
    </row>
    <row r="407" spans="1:12" s="167" customFormat="1">
      <c r="A407" s="218" t="str">
        <f t="shared" si="6"/>
        <v>O221021058454일반상품</v>
      </c>
      <c r="B407" s="219" t="s">
        <v>8148</v>
      </c>
      <c r="C407" s="219" t="s">
        <v>8023</v>
      </c>
      <c r="D407" s="219" t="s">
        <v>8065</v>
      </c>
      <c r="E407" s="219" t="s">
        <v>7707</v>
      </c>
      <c r="F407" s="219" t="s">
        <v>7718</v>
      </c>
      <c r="G407" s="219" t="s">
        <v>7735</v>
      </c>
      <c r="H407" s="219" t="s">
        <v>5990</v>
      </c>
      <c r="I407" s="220" t="s">
        <v>8403</v>
      </c>
      <c r="J407" s="221">
        <v>1250</v>
      </c>
      <c r="K407" s="221">
        <v>1</v>
      </c>
      <c r="L407" s="221">
        <v>1250</v>
      </c>
    </row>
    <row r="408" spans="1:12" s="167" customFormat="1">
      <c r="A408" s="218" t="str">
        <f t="shared" si="6"/>
        <v>O221021058454일반상품</v>
      </c>
      <c r="B408" s="219" t="s">
        <v>8148</v>
      </c>
      <c r="C408" s="219" t="s">
        <v>8023</v>
      </c>
      <c r="D408" s="219" t="s">
        <v>8065</v>
      </c>
      <c r="E408" s="219" t="s">
        <v>7707</v>
      </c>
      <c r="F408" s="219" t="s">
        <v>7718</v>
      </c>
      <c r="G408" s="219" t="s">
        <v>7735</v>
      </c>
      <c r="H408" s="219" t="s">
        <v>5990</v>
      </c>
      <c r="I408" s="220" t="s">
        <v>8404</v>
      </c>
      <c r="J408" s="221">
        <v>10850</v>
      </c>
      <c r="K408" s="221">
        <v>1</v>
      </c>
      <c r="L408" s="221">
        <v>10850</v>
      </c>
    </row>
    <row r="409" spans="1:12" s="167" customFormat="1">
      <c r="A409" s="218" t="str">
        <f t="shared" si="6"/>
        <v>O221021058454일반상품</v>
      </c>
      <c r="B409" s="219" t="s">
        <v>8148</v>
      </c>
      <c r="C409" s="219" t="s">
        <v>8023</v>
      </c>
      <c r="D409" s="219" t="s">
        <v>8065</v>
      </c>
      <c r="E409" s="219" t="s">
        <v>7707</v>
      </c>
      <c r="F409" s="219" t="s">
        <v>7718</v>
      </c>
      <c r="G409" s="219" t="s">
        <v>7735</v>
      </c>
      <c r="H409" s="219" t="s">
        <v>5990</v>
      </c>
      <c r="I409" s="220" t="s">
        <v>8405</v>
      </c>
      <c r="J409" s="221">
        <v>11200</v>
      </c>
      <c r="K409" s="221">
        <v>1</v>
      </c>
      <c r="L409" s="221">
        <v>11200</v>
      </c>
    </row>
    <row r="410" spans="1:12" s="167" customFormat="1">
      <c r="A410" s="218" t="str">
        <f t="shared" si="6"/>
        <v>O221021058454일반상품</v>
      </c>
      <c r="B410" s="219" t="s">
        <v>8148</v>
      </c>
      <c r="C410" s="219" t="s">
        <v>8023</v>
      </c>
      <c r="D410" s="219" t="s">
        <v>8065</v>
      </c>
      <c r="E410" s="219" t="s">
        <v>7707</v>
      </c>
      <c r="F410" s="219" t="s">
        <v>7718</v>
      </c>
      <c r="G410" s="219" t="s">
        <v>7735</v>
      </c>
      <c r="H410" s="219" t="s">
        <v>5990</v>
      </c>
      <c r="I410" s="220" t="s">
        <v>8406</v>
      </c>
      <c r="J410" s="221">
        <v>1090</v>
      </c>
      <c r="K410" s="221">
        <v>1</v>
      </c>
      <c r="L410" s="221">
        <v>1090</v>
      </c>
    </row>
    <row r="411" spans="1:12" s="167" customFormat="1">
      <c r="A411" s="218" t="str">
        <f t="shared" si="6"/>
        <v>O221021058454일반상품</v>
      </c>
      <c r="B411" s="219" t="s">
        <v>8148</v>
      </c>
      <c r="C411" s="219" t="s">
        <v>8023</v>
      </c>
      <c r="D411" s="219" t="s">
        <v>8065</v>
      </c>
      <c r="E411" s="219" t="s">
        <v>7707</v>
      </c>
      <c r="F411" s="219" t="s">
        <v>7718</v>
      </c>
      <c r="G411" s="219" t="s">
        <v>7735</v>
      </c>
      <c r="H411" s="219" t="s">
        <v>5990</v>
      </c>
      <c r="I411" s="220" t="s">
        <v>8335</v>
      </c>
      <c r="J411" s="221">
        <v>1080</v>
      </c>
      <c r="K411" s="221">
        <v>4</v>
      </c>
      <c r="L411" s="221">
        <v>4320</v>
      </c>
    </row>
    <row r="412" spans="1:12" s="167" customFormat="1">
      <c r="A412" s="218" t="str">
        <f t="shared" si="6"/>
        <v>O221021058454일반상품</v>
      </c>
      <c r="B412" s="219" t="s">
        <v>8148</v>
      </c>
      <c r="C412" s="219" t="s">
        <v>8023</v>
      </c>
      <c r="D412" s="219" t="s">
        <v>8065</v>
      </c>
      <c r="E412" s="219" t="s">
        <v>7707</v>
      </c>
      <c r="F412" s="219" t="s">
        <v>7718</v>
      </c>
      <c r="G412" s="219" t="s">
        <v>7735</v>
      </c>
      <c r="H412" s="219" t="s">
        <v>5990</v>
      </c>
      <c r="I412" s="220" t="s">
        <v>8380</v>
      </c>
      <c r="J412" s="221">
        <v>4450</v>
      </c>
      <c r="K412" s="221">
        <v>1</v>
      </c>
      <c r="L412" s="221">
        <v>4450</v>
      </c>
    </row>
    <row r="413" spans="1:12" s="167" customFormat="1">
      <c r="A413" s="218" t="str">
        <f t="shared" si="6"/>
        <v>O221021058454일반상품</v>
      </c>
      <c r="B413" s="219" t="s">
        <v>8148</v>
      </c>
      <c r="C413" s="219" t="s">
        <v>8023</v>
      </c>
      <c r="D413" s="219" t="s">
        <v>8065</v>
      </c>
      <c r="E413" s="219" t="s">
        <v>7707</v>
      </c>
      <c r="F413" s="219" t="s">
        <v>7718</v>
      </c>
      <c r="G413" s="219" t="s">
        <v>7735</v>
      </c>
      <c r="H413" s="219" t="s">
        <v>5990</v>
      </c>
      <c r="I413" s="220" t="s">
        <v>8407</v>
      </c>
      <c r="J413" s="221">
        <v>1200</v>
      </c>
      <c r="K413" s="221">
        <v>1</v>
      </c>
      <c r="L413" s="221">
        <v>1200</v>
      </c>
    </row>
    <row r="414" spans="1:12" s="167" customFormat="1">
      <c r="A414" s="218" t="str">
        <f t="shared" si="6"/>
        <v>O221021058454일반상품</v>
      </c>
      <c r="B414" s="219" t="s">
        <v>8148</v>
      </c>
      <c r="C414" s="219" t="s">
        <v>8023</v>
      </c>
      <c r="D414" s="219" t="s">
        <v>8065</v>
      </c>
      <c r="E414" s="219" t="s">
        <v>7707</v>
      </c>
      <c r="F414" s="219" t="s">
        <v>7718</v>
      </c>
      <c r="G414" s="219" t="s">
        <v>7735</v>
      </c>
      <c r="H414" s="219" t="s">
        <v>5990</v>
      </c>
      <c r="I414" s="220" t="s">
        <v>8025</v>
      </c>
      <c r="J414" s="221">
        <v>3800</v>
      </c>
      <c r="K414" s="221">
        <v>1</v>
      </c>
      <c r="L414" s="221">
        <v>3800</v>
      </c>
    </row>
    <row r="415" spans="1:12" s="167" customFormat="1">
      <c r="A415" s="218" t="str">
        <f t="shared" si="6"/>
        <v>O221021058454일반상품</v>
      </c>
      <c r="B415" s="219" t="s">
        <v>8148</v>
      </c>
      <c r="C415" s="219" t="s">
        <v>8023</v>
      </c>
      <c r="D415" s="219" t="s">
        <v>8065</v>
      </c>
      <c r="E415" s="219" t="s">
        <v>7707</v>
      </c>
      <c r="F415" s="219" t="s">
        <v>7718</v>
      </c>
      <c r="G415" s="219" t="s">
        <v>7735</v>
      </c>
      <c r="H415" s="219" t="s">
        <v>5990</v>
      </c>
      <c r="I415" s="220" t="s">
        <v>8408</v>
      </c>
      <c r="J415" s="221">
        <v>1070</v>
      </c>
      <c r="K415" s="221">
        <v>3</v>
      </c>
      <c r="L415" s="221">
        <v>3210</v>
      </c>
    </row>
    <row r="416" spans="1:12" s="167" customFormat="1">
      <c r="A416" s="218" t="str">
        <f t="shared" si="6"/>
        <v>O221021058454일반상품</v>
      </c>
      <c r="B416" s="219" t="s">
        <v>8148</v>
      </c>
      <c r="C416" s="219" t="s">
        <v>8023</v>
      </c>
      <c r="D416" s="219" t="s">
        <v>8065</v>
      </c>
      <c r="E416" s="219" t="s">
        <v>7707</v>
      </c>
      <c r="F416" s="219" t="s">
        <v>7718</v>
      </c>
      <c r="G416" s="219" t="s">
        <v>7735</v>
      </c>
      <c r="H416" s="219" t="s">
        <v>5990</v>
      </c>
      <c r="I416" s="220" t="s">
        <v>8337</v>
      </c>
      <c r="J416" s="221">
        <v>6630</v>
      </c>
      <c r="K416" s="221">
        <v>1</v>
      </c>
      <c r="L416" s="221">
        <v>6630</v>
      </c>
    </row>
    <row r="417" spans="1:12" s="167" customFormat="1">
      <c r="A417" s="218" t="str">
        <f t="shared" si="6"/>
        <v>O221021058454일반상품</v>
      </c>
      <c r="B417" s="219" t="s">
        <v>8148</v>
      </c>
      <c r="C417" s="219" t="s">
        <v>8023</v>
      </c>
      <c r="D417" s="219" t="s">
        <v>8065</v>
      </c>
      <c r="E417" s="219" t="s">
        <v>7707</v>
      </c>
      <c r="F417" s="219" t="s">
        <v>7718</v>
      </c>
      <c r="G417" s="219" t="s">
        <v>7735</v>
      </c>
      <c r="H417" s="219" t="s">
        <v>5990</v>
      </c>
      <c r="I417" s="220" t="s">
        <v>8409</v>
      </c>
      <c r="J417" s="221">
        <v>6630</v>
      </c>
      <c r="K417" s="221">
        <v>1</v>
      </c>
      <c r="L417" s="221">
        <v>6630</v>
      </c>
    </row>
    <row r="418" spans="1:12" s="167" customFormat="1">
      <c r="A418" s="218" t="str">
        <f t="shared" si="6"/>
        <v>O221021058453일반상품</v>
      </c>
      <c r="B418" s="219" t="s">
        <v>8149</v>
      </c>
      <c r="C418" s="219" t="s">
        <v>8023</v>
      </c>
      <c r="D418" s="219" t="s">
        <v>8065</v>
      </c>
      <c r="E418" s="219" t="s">
        <v>7707</v>
      </c>
      <c r="F418" s="219" t="s">
        <v>6394</v>
      </c>
      <c r="G418" s="219" t="s">
        <v>7917</v>
      </c>
      <c r="H418" s="219" t="s">
        <v>5990</v>
      </c>
      <c r="I418" s="220" t="s">
        <v>8410</v>
      </c>
      <c r="J418" s="221">
        <v>4164</v>
      </c>
      <c r="K418" s="221">
        <v>1</v>
      </c>
      <c r="L418" s="221">
        <v>4164</v>
      </c>
    </row>
    <row r="419" spans="1:12" s="167" customFormat="1">
      <c r="A419" s="218" t="str">
        <f t="shared" si="6"/>
        <v>O221021058453일반상품</v>
      </c>
      <c r="B419" s="219" t="s">
        <v>8149</v>
      </c>
      <c r="C419" s="219" t="s">
        <v>8023</v>
      </c>
      <c r="D419" s="219" t="s">
        <v>8065</v>
      </c>
      <c r="E419" s="219" t="s">
        <v>7707</v>
      </c>
      <c r="F419" s="219" t="s">
        <v>6394</v>
      </c>
      <c r="G419" s="219" t="s">
        <v>7917</v>
      </c>
      <c r="H419" s="219" t="s">
        <v>5990</v>
      </c>
      <c r="I419" s="220" t="s">
        <v>8411</v>
      </c>
      <c r="J419" s="221">
        <v>9000</v>
      </c>
      <c r="K419" s="221">
        <v>1</v>
      </c>
      <c r="L419" s="221">
        <v>9000</v>
      </c>
    </row>
    <row r="420" spans="1:12" s="167" customFormat="1">
      <c r="A420" s="218" t="str">
        <f t="shared" si="6"/>
        <v>O221021058453일반상품</v>
      </c>
      <c r="B420" s="219" t="s">
        <v>8149</v>
      </c>
      <c r="C420" s="219" t="s">
        <v>8023</v>
      </c>
      <c r="D420" s="219" t="s">
        <v>8065</v>
      </c>
      <c r="E420" s="219" t="s">
        <v>7707</v>
      </c>
      <c r="F420" s="219" t="s">
        <v>6394</v>
      </c>
      <c r="G420" s="219" t="s">
        <v>7917</v>
      </c>
      <c r="H420" s="219" t="s">
        <v>5990</v>
      </c>
      <c r="I420" s="220" t="s">
        <v>8384</v>
      </c>
      <c r="J420" s="221">
        <v>3640</v>
      </c>
      <c r="K420" s="221">
        <v>2</v>
      </c>
      <c r="L420" s="221">
        <v>7280</v>
      </c>
    </row>
    <row r="421" spans="1:12" s="167" customFormat="1">
      <c r="A421" s="218" t="str">
        <f t="shared" si="6"/>
        <v>O221021058453일반상품</v>
      </c>
      <c r="B421" s="219" t="s">
        <v>8149</v>
      </c>
      <c r="C421" s="219" t="s">
        <v>8023</v>
      </c>
      <c r="D421" s="219" t="s">
        <v>8065</v>
      </c>
      <c r="E421" s="219" t="s">
        <v>7707</v>
      </c>
      <c r="F421" s="219" t="s">
        <v>6394</v>
      </c>
      <c r="G421" s="219" t="s">
        <v>7917</v>
      </c>
      <c r="H421" s="219" t="s">
        <v>5990</v>
      </c>
      <c r="I421" s="220" t="s">
        <v>7190</v>
      </c>
      <c r="J421" s="221">
        <v>4430</v>
      </c>
      <c r="K421" s="221">
        <v>2</v>
      </c>
      <c r="L421" s="221">
        <v>8860</v>
      </c>
    </row>
    <row r="422" spans="1:12" s="167" customFormat="1">
      <c r="A422" s="218" t="str">
        <f t="shared" si="6"/>
        <v>O221021058453일반상품</v>
      </c>
      <c r="B422" s="219" t="s">
        <v>8149</v>
      </c>
      <c r="C422" s="219" t="s">
        <v>8023</v>
      </c>
      <c r="D422" s="219" t="s">
        <v>8065</v>
      </c>
      <c r="E422" s="219" t="s">
        <v>7707</v>
      </c>
      <c r="F422" s="219" t="s">
        <v>6394</v>
      </c>
      <c r="G422" s="219" t="s">
        <v>7917</v>
      </c>
      <c r="H422" s="219" t="s">
        <v>5990</v>
      </c>
      <c r="I422" s="220" t="s">
        <v>8412</v>
      </c>
      <c r="J422" s="221">
        <v>29000</v>
      </c>
      <c r="K422" s="221">
        <v>1</v>
      </c>
      <c r="L422" s="221">
        <v>29000</v>
      </c>
    </row>
    <row r="423" spans="1:12" s="167" customFormat="1">
      <c r="A423" s="218" t="str">
        <f t="shared" si="6"/>
        <v>O221021058453일반상품</v>
      </c>
      <c r="B423" s="219" t="s">
        <v>8149</v>
      </c>
      <c r="C423" s="219" t="s">
        <v>8023</v>
      </c>
      <c r="D423" s="219" t="s">
        <v>8065</v>
      </c>
      <c r="E423" s="219" t="s">
        <v>7707</v>
      </c>
      <c r="F423" s="219" t="s">
        <v>6394</v>
      </c>
      <c r="G423" s="219" t="s">
        <v>7917</v>
      </c>
      <c r="H423" s="219" t="s">
        <v>5990</v>
      </c>
      <c r="I423" s="220" t="s">
        <v>7196</v>
      </c>
      <c r="J423" s="221">
        <v>7030</v>
      </c>
      <c r="K423" s="221">
        <v>2</v>
      </c>
      <c r="L423" s="221">
        <v>14060</v>
      </c>
    </row>
    <row r="424" spans="1:12" s="167" customFormat="1">
      <c r="A424" s="218" t="str">
        <f t="shared" si="6"/>
        <v>O221021058453일반상품</v>
      </c>
      <c r="B424" s="219" t="s">
        <v>8149</v>
      </c>
      <c r="C424" s="219" t="s">
        <v>8023</v>
      </c>
      <c r="D424" s="219" t="s">
        <v>8065</v>
      </c>
      <c r="E424" s="219" t="s">
        <v>7707</v>
      </c>
      <c r="F424" s="219" t="s">
        <v>6394</v>
      </c>
      <c r="G424" s="219" t="s">
        <v>7917</v>
      </c>
      <c r="H424" s="219" t="s">
        <v>5990</v>
      </c>
      <c r="I424" s="220" t="s">
        <v>8413</v>
      </c>
      <c r="J424" s="221">
        <v>8000</v>
      </c>
      <c r="K424" s="221">
        <v>1</v>
      </c>
      <c r="L424" s="221">
        <v>8000</v>
      </c>
    </row>
    <row r="425" spans="1:12" s="167" customFormat="1">
      <c r="A425" s="218" t="str">
        <f t="shared" si="6"/>
        <v>O221021058453일반상품</v>
      </c>
      <c r="B425" s="219" t="s">
        <v>8149</v>
      </c>
      <c r="C425" s="219" t="s">
        <v>8023</v>
      </c>
      <c r="D425" s="219" t="s">
        <v>8065</v>
      </c>
      <c r="E425" s="219" t="s">
        <v>7707</v>
      </c>
      <c r="F425" s="219" t="s">
        <v>6394</v>
      </c>
      <c r="G425" s="219" t="s">
        <v>7917</v>
      </c>
      <c r="H425" s="219" t="s">
        <v>5990</v>
      </c>
      <c r="I425" s="220" t="s">
        <v>7238</v>
      </c>
      <c r="J425" s="221">
        <v>11780</v>
      </c>
      <c r="K425" s="221">
        <v>1</v>
      </c>
      <c r="L425" s="221">
        <v>11780</v>
      </c>
    </row>
    <row r="426" spans="1:12" s="167" customFormat="1">
      <c r="A426" s="218" t="str">
        <f t="shared" si="6"/>
        <v>O221021058453일반상품</v>
      </c>
      <c r="B426" s="219" t="s">
        <v>8149</v>
      </c>
      <c r="C426" s="219" t="s">
        <v>8023</v>
      </c>
      <c r="D426" s="219" t="s">
        <v>8065</v>
      </c>
      <c r="E426" s="219" t="s">
        <v>7707</v>
      </c>
      <c r="F426" s="219" t="s">
        <v>6394</v>
      </c>
      <c r="G426" s="219" t="s">
        <v>7917</v>
      </c>
      <c r="H426" s="219" t="s">
        <v>5990</v>
      </c>
      <c r="I426" s="220" t="s">
        <v>8414</v>
      </c>
      <c r="J426" s="221">
        <v>142000</v>
      </c>
      <c r="K426" s="221">
        <v>1</v>
      </c>
      <c r="L426" s="221">
        <v>142000</v>
      </c>
    </row>
    <row r="427" spans="1:12" s="167" customFormat="1">
      <c r="A427" s="218" t="str">
        <f t="shared" si="6"/>
        <v>O221021058453일반상품</v>
      </c>
      <c r="B427" s="219" t="s">
        <v>8149</v>
      </c>
      <c r="C427" s="219" t="s">
        <v>8023</v>
      </c>
      <c r="D427" s="219" t="s">
        <v>8065</v>
      </c>
      <c r="E427" s="219" t="s">
        <v>7707</v>
      </c>
      <c r="F427" s="219" t="s">
        <v>6394</v>
      </c>
      <c r="G427" s="219" t="s">
        <v>7917</v>
      </c>
      <c r="H427" s="219" t="s">
        <v>5990</v>
      </c>
      <c r="I427" s="220" t="s">
        <v>8415</v>
      </c>
      <c r="J427" s="221">
        <v>9000</v>
      </c>
      <c r="K427" s="221">
        <v>1</v>
      </c>
      <c r="L427" s="221">
        <v>9000</v>
      </c>
    </row>
    <row r="428" spans="1:12" s="167" customFormat="1">
      <c r="A428" s="218" t="str">
        <f t="shared" si="6"/>
        <v>O221021058453일반상품</v>
      </c>
      <c r="B428" s="219" t="s">
        <v>8149</v>
      </c>
      <c r="C428" s="219" t="s">
        <v>8023</v>
      </c>
      <c r="D428" s="219" t="s">
        <v>8065</v>
      </c>
      <c r="E428" s="219" t="s">
        <v>7707</v>
      </c>
      <c r="F428" s="219" t="s">
        <v>6394</v>
      </c>
      <c r="G428" s="219" t="s">
        <v>7917</v>
      </c>
      <c r="H428" s="219" t="s">
        <v>5990</v>
      </c>
      <c r="I428" s="220" t="s">
        <v>7201</v>
      </c>
      <c r="J428" s="221">
        <v>12480</v>
      </c>
      <c r="K428" s="221">
        <v>1</v>
      </c>
      <c r="L428" s="221">
        <v>12480</v>
      </c>
    </row>
    <row r="429" spans="1:12" s="167" customFormat="1">
      <c r="A429" s="218" t="str">
        <f t="shared" si="6"/>
        <v>O221021058453일반상품</v>
      </c>
      <c r="B429" s="219" t="s">
        <v>8149</v>
      </c>
      <c r="C429" s="219" t="s">
        <v>8023</v>
      </c>
      <c r="D429" s="219" t="s">
        <v>8065</v>
      </c>
      <c r="E429" s="219" t="s">
        <v>7707</v>
      </c>
      <c r="F429" s="219" t="s">
        <v>6394</v>
      </c>
      <c r="G429" s="219" t="s">
        <v>7917</v>
      </c>
      <c r="H429" s="219" t="s">
        <v>5990</v>
      </c>
      <c r="I429" s="220" t="s">
        <v>7220</v>
      </c>
      <c r="J429" s="221">
        <v>670</v>
      </c>
      <c r="K429" s="221">
        <v>1</v>
      </c>
      <c r="L429" s="221">
        <v>670</v>
      </c>
    </row>
    <row r="430" spans="1:12" s="167" customFormat="1">
      <c r="A430" s="218" t="str">
        <f t="shared" si="6"/>
        <v>O221021058453일반상품</v>
      </c>
      <c r="B430" s="219" t="s">
        <v>8149</v>
      </c>
      <c r="C430" s="219" t="s">
        <v>8023</v>
      </c>
      <c r="D430" s="219" t="s">
        <v>8065</v>
      </c>
      <c r="E430" s="219" t="s">
        <v>7707</v>
      </c>
      <c r="F430" s="219" t="s">
        <v>6394</v>
      </c>
      <c r="G430" s="219" t="s">
        <v>7917</v>
      </c>
      <c r="H430" s="219" t="s">
        <v>5990</v>
      </c>
      <c r="I430" s="220" t="s">
        <v>8416</v>
      </c>
      <c r="J430" s="221">
        <v>5960</v>
      </c>
      <c r="K430" s="221">
        <v>1</v>
      </c>
      <c r="L430" s="221">
        <v>5960</v>
      </c>
    </row>
    <row r="431" spans="1:12" s="167" customFormat="1">
      <c r="A431" s="218" t="str">
        <f t="shared" si="6"/>
        <v>O221021058453일반상품</v>
      </c>
      <c r="B431" s="219" t="s">
        <v>8149</v>
      </c>
      <c r="C431" s="219" t="s">
        <v>8023</v>
      </c>
      <c r="D431" s="219" t="s">
        <v>8065</v>
      </c>
      <c r="E431" s="219" t="s">
        <v>7707</v>
      </c>
      <c r="F431" s="219" t="s">
        <v>6394</v>
      </c>
      <c r="G431" s="219" t="s">
        <v>7917</v>
      </c>
      <c r="H431" s="219" t="s">
        <v>5990</v>
      </c>
      <c r="I431" s="220" t="s">
        <v>8417</v>
      </c>
      <c r="J431" s="221">
        <v>6500</v>
      </c>
      <c r="K431" s="221">
        <v>1</v>
      </c>
      <c r="L431" s="221">
        <v>6500</v>
      </c>
    </row>
    <row r="432" spans="1:12" s="167" customFormat="1">
      <c r="A432" s="218" t="str">
        <f t="shared" si="6"/>
        <v>O221021058453일반상품</v>
      </c>
      <c r="B432" s="219" t="s">
        <v>8149</v>
      </c>
      <c r="C432" s="219" t="s">
        <v>8023</v>
      </c>
      <c r="D432" s="219" t="s">
        <v>8065</v>
      </c>
      <c r="E432" s="219" t="s">
        <v>7707</v>
      </c>
      <c r="F432" s="219" t="s">
        <v>6394</v>
      </c>
      <c r="G432" s="219" t="s">
        <v>7917</v>
      </c>
      <c r="H432" s="219" t="s">
        <v>5990</v>
      </c>
      <c r="I432" s="220" t="s">
        <v>7202</v>
      </c>
      <c r="J432" s="221">
        <v>5200</v>
      </c>
      <c r="K432" s="221">
        <v>6</v>
      </c>
      <c r="L432" s="221">
        <v>31200</v>
      </c>
    </row>
    <row r="433" spans="1:12" s="167" customFormat="1">
      <c r="A433" s="218" t="str">
        <f t="shared" si="6"/>
        <v>O221021058452일반상품</v>
      </c>
      <c r="B433" s="219" t="s">
        <v>8150</v>
      </c>
      <c r="C433" s="219" t="s">
        <v>8023</v>
      </c>
      <c r="D433" s="219" t="s">
        <v>8065</v>
      </c>
      <c r="E433" s="219" t="s">
        <v>7707</v>
      </c>
      <c r="F433" s="219" t="s">
        <v>6394</v>
      </c>
      <c r="G433" s="219" t="s">
        <v>7945</v>
      </c>
      <c r="H433" s="219" t="s">
        <v>5990</v>
      </c>
      <c r="I433" s="220" t="s">
        <v>8418</v>
      </c>
      <c r="J433" s="221">
        <v>3170</v>
      </c>
      <c r="K433" s="221">
        <v>2</v>
      </c>
      <c r="L433" s="221">
        <v>6340</v>
      </c>
    </row>
    <row r="434" spans="1:12" s="167" customFormat="1">
      <c r="A434" s="218" t="str">
        <f t="shared" si="6"/>
        <v>O221021058452일반상품</v>
      </c>
      <c r="B434" s="219" t="s">
        <v>8150</v>
      </c>
      <c r="C434" s="219" t="s">
        <v>8023</v>
      </c>
      <c r="D434" s="219" t="s">
        <v>8065</v>
      </c>
      <c r="E434" s="219" t="s">
        <v>7707</v>
      </c>
      <c r="F434" s="219" t="s">
        <v>6394</v>
      </c>
      <c r="G434" s="219" t="s">
        <v>7945</v>
      </c>
      <c r="H434" s="219" t="s">
        <v>5990</v>
      </c>
      <c r="I434" s="220" t="s">
        <v>8419</v>
      </c>
      <c r="J434" s="221">
        <v>3170</v>
      </c>
      <c r="K434" s="221">
        <v>2</v>
      </c>
      <c r="L434" s="221">
        <v>6340</v>
      </c>
    </row>
    <row r="435" spans="1:12" s="167" customFormat="1">
      <c r="A435" s="218" t="str">
        <f t="shared" si="6"/>
        <v>O221021058452일반상품</v>
      </c>
      <c r="B435" s="219" t="s">
        <v>8150</v>
      </c>
      <c r="C435" s="219" t="s">
        <v>8023</v>
      </c>
      <c r="D435" s="219" t="s">
        <v>8065</v>
      </c>
      <c r="E435" s="219" t="s">
        <v>7707</v>
      </c>
      <c r="F435" s="219" t="s">
        <v>6394</v>
      </c>
      <c r="G435" s="219" t="s">
        <v>7945</v>
      </c>
      <c r="H435" s="219" t="s">
        <v>5990</v>
      </c>
      <c r="I435" s="220" t="s">
        <v>8420</v>
      </c>
      <c r="J435" s="221">
        <v>1270</v>
      </c>
      <c r="K435" s="221">
        <v>2</v>
      </c>
      <c r="L435" s="221">
        <v>2540</v>
      </c>
    </row>
    <row r="436" spans="1:12" s="167" customFormat="1">
      <c r="A436" s="218" t="str">
        <f t="shared" si="6"/>
        <v>O221021058452일반상품</v>
      </c>
      <c r="B436" s="219" t="s">
        <v>8150</v>
      </c>
      <c r="C436" s="219" t="s">
        <v>8023</v>
      </c>
      <c r="D436" s="219" t="s">
        <v>8065</v>
      </c>
      <c r="E436" s="219" t="s">
        <v>7707</v>
      </c>
      <c r="F436" s="219" t="s">
        <v>6394</v>
      </c>
      <c r="G436" s="219" t="s">
        <v>7945</v>
      </c>
      <c r="H436" s="219" t="s">
        <v>5990</v>
      </c>
      <c r="I436" s="220" t="s">
        <v>8421</v>
      </c>
      <c r="J436" s="221">
        <v>1270</v>
      </c>
      <c r="K436" s="221">
        <v>2</v>
      </c>
      <c r="L436" s="221">
        <v>2540</v>
      </c>
    </row>
    <row r="437" spans="1:12" s="167" customFormat="1">
      <c r="A437" s="218" t="str">
        <f t="shared" si="6"/>
        <v>O221021058452일반상품</v>
      </c>
      <c r="B437" s="219" t="s">
        <v>8150</v>
      </c>
      <c r="C437" s="219" t="s">
        <v>8023</v>
      </c>
      <c r="D437" s="219" t="s">
        <v>8065</v>
      </c>
      <c r="E437" s="219" t="s">
        <v>7707</v>
      </c>
      <c r="F437" s="219" t="s">
        <v>6394</v>
      </c>
      <c r="G437" s="219" t="s">
        <v>7945</v>
      </c>
      <c r="H437" s="219" t="s">
        <v>5990</v>
      </c>
      <c r="I437" s="220" t="s">
        <v>8341</v>
      </c>
      <c r="J437" s="221">
        <v>9000</v>
      </c>
      <c r="K437" s="221">
        <v>1</v>
      </c>
      <c r="L437" s="221">
        <v>9000</v>
      </c>
    </row>
    <row r="438" spans="1:12" s="167" customFormat="1">
      <c r="A438" s="218" t="str">
        <f t="shared" si="6"/>
        <v>O221021058452일반상품</v>
      </c>
      <c r="B438" s="219" t="s">
        <v>8150</v>
      </c>
      <c r="C438" s="219" t="s">
        <v>8023</v>
      </c>
      <c r="D438" s="219" t="s">
        <v>8065</v>
      </c>
      <c r="E438" s="219" t="s">
        <v>7707</v>
      </c>
      <c r="F438" s="219" t="s">
        <v>6394</v>
      </c>
      <c r="G438" s="219" t="s">
        <v>7945</v>
      </c>
      <c r="H438" s="219" t="s">
        <v>5990</v>
      </c>
      <c r="I438" s="220" t="s">
        <v>8422</v>
      </c>
      <c r="J438" s="221">
        <v>4700</v>
      </c>
      <c r="K438" s="221">
        <v>1</v>
      </c>
      <c r="L438" s="221">
        <v>4700</v>
      </c>
    </row>
    <row r="439" spans="1:12" s="167" customFormat="1">
      <c r="A439" s="218" t="str">
        <f t="shared" si="6"/>
        <v>O221021058452일반상품</v>
      </c>
      <c r="B439" s="219" t="s">
        <v>8150</v>
      </c>
      <c r="C439" s="219" t="s">
        <v>8023</v>
      </c>
      <c r="D439" s="219" t="s">
        <v>8065</v>
      </c>
      <c r="E439" s="219" t="s">
        <v>7707</v>
      </c>
      <c r="F439" s="219" t="s">
        <v>6394</v>
      </c>
      <c r="G439" s="219" t="s">
        <v>7945</v>
      </c>
      <c r="H439" s="219" t="s">
        <v>5990</v>
      </c>
      <c r="I439" s="220" t="s">
        <v>7980</v>
      </c>
      <c r="J439" s="221">
        <v>4200</v>
      </c>
      <c r="K439" s="221">
        <v>2</v>
      </c>
      <c r="L439" s="221">
        <v>8400</v>
      </c>
    </row>
    <row r="440" spans="1:12" s="167" customFormat="1">
      <c r="A440" s="218" t="str">
        <f t="shared" si="6"/>
        <v>O221021058452일반상품</v>
      </c>
      <c r="B440" s="219" t="s">
        <v>8150</v>
      </c>
      <c r="C440" s="219" t="s">
        <v>8023</v>
      </c>
      <c r="D440" s="219" t="s">
        <v>8065</v>
      </c>
      <c r="E440" s="219" t="s">
        <v>7707</v>
      </c>
      <c r="F440" s="219" t="s">
        <v>6394</v>
      </c>
      <c r="G440" s="219" t="s">
        <v>7945</v>
      </c>
      <c r="H440" s="219" t="s">
        <v>5990</v>
      </c>
      <c r="I440" s="220" t="s">
        <v>8423</v>
      </c>
      <c r="J440" s="221">
        <v>8000</v>
      </c>
      <c r="K440" s="221">
        <v>1</v>
      </c>
      <c r="L440" s="221">
        <v>8000</v>
      </c>
    </row>
    <row r="441" spans="1:12" s="167" customFormat="1">
      <c r="A441" s="218" t="str">
        <f t="shared" si="6"/>
        <v>O221021058452일반상품</v>
      </c>
      <c r="B441" s="219" t="s">
        <v>8150</v>
      </c>
      <c r="C441" s="219" t="s">
        <v>8023</v>
      </c>
      <c r="D441" s="219" t="s">
        <v>8065</v>
      </c>
      <c r="E441" s="219" t="s">
        <v>7707</v>
      </c>
      <c r="F441" s="219" t="s">
        <v>6394</v>
      </c>
      <c r="G441" s="219" t="s">
        <v>7945</v>
      </c>
      <c r="H441" s="219" t="s">
        <v>5990</v>
      </c>
      <c r="I441" s="220" t="s">
        <v>7267</v>
      </c>
      <c r="J441" s="221">
        <v>1073</v>
      </c>
      <c r="K441" s="221">
        <v>2</v>
      </c>
      <c r="L441" s="221">
        <v>2146</v>
      </c>
    </row>
    <row r="442" spans="1:12" s="167" customFormat="1">
      <c r="A442" s="218" t="str">
        <f t="shared" si="6"/>
        <v>O221021058452일반상품</v>
      </c>
      <c r="B442" s="219" t="s">
        <v>8150</v>
      </c>
      <c r="C442" s="219" t="s">
        <v>8023</v>
      </c>
      <c r="D442" s="219" t="s">
        <v>8065</v>
      </c>
      <c r="E442" s="219" t="s">
        <v>7707</v>
      </c>
      <c r="F442" s="219" t="s">
        <v>6394</v>
      </c>
      <c r="G442" s="219" t="s">
        <v>7945</v>
      </c>
      <c r="H442" s="219" t="s">
        <v>5990</v>
      </c>
      <c r="I442" s="220" t="s">
        <v>7290</v>
      </c>
      <c r="J442" s="221">
        <v>2810</v>
      </c>
      <c r="K442" s="221">
        <v>5</v>
      </c>
      <c r="L442" s="221">
        <v>14050</v>
      </c>
    </row>
    <row r="443" spans="1:12" s="167" customFormat="1">
      <c r="A443" s="218" t="str">
        <f t="shared" si="6"/>
        <v>O221021058452일반상품</v>
      </c>
      <c r="B443" s="219" t="s">
        <v>8150</v>
      </c>
      <c r="C443" s="219" t="s">
        <v>8023</v>
      </c>
      <c r="D443" s="219" t="s">
        <v>8065</v>
      </c>
      <c r="E443" s="219" t="s">
        <v>7707</v>
      </c>
      <c r="F443" s="219" t="s">
        <v>6394</v>
      </c>
      <c r="G443" s="219" t="s">
        <v>7945</v>
      </c>
      <c r="H443" s="219" t="s">
        <v>5990</v>
      </c>
      <c r="I443" s="220" t="s">
        <v>8424</v>
      </c>
      <c r="J443" s="221">
        <v>1230</v>
      </c>
      <c r="K443" s="221">
        <v>4</v>
      </c>
      <c r="L443" s="221">
        <v>4920</v>
      </c>
    </row>
    <row r="444" spans="1:12" s="167" customFormat="1">
      <c r="A444" s="218" t="str">
        <f t="shared" si="6"/>
        <v>O221021058452일반상품</v>
      </c>
      <c r="B444" s="219" t="s">
        <v>8150</v>
      </c>
      <c r="C444" s="219" t="s">
        <v>8023</v>
      </c>
      <c r="D444" s="219" t="s">
        <v>8065</v>
      </c>
      <c r="E444" s="219" t="s">
        <v>7707</v>
      </c>
      <c r="F444" s="219" t="s">
        <v>6394</v>
      </c>
      <c r="G444" s="219" t="s">
        <v>7945</v>
      </c>
      <c r="H444" s="219" t="s">
        <v>5990</v>
      </c>
      <c r="I444" s="220" t="s">
        <v>8327</v>
      </c>
      <c r="J444" s="221">
        <v>1230</v>
      </c>
      <c r="K444" s="221">
        <v>2</v>
      </c>
      <c r="L444" s="221">
        <v>2460</v>
      </c>
    </row>
    <row r="445" spans="1:12" s="167" customFormat="1">
      <c r="A445" s="218" t="str">
        <f t="shared" si="6"/>
        <v>O221021058452일반상품</v>
      </c>
      <c r="B445" s="219" t="s">
        <v>8150</v>
      </c>
      <c r="C445" s="219" t="s">
        <v>8023</v>
      </c>
      <c r="D445" s="219" t="s">
        <v>8065</v>
      </c>
      <c r="E445" s="219" t="s">
        <v>7707</v>
      </c>
      <c r="F445" s="219" t="s">
        <v>6394</v>
      </c>
      <c r="G445" s="219" t="s">
        <v>7945</v>
      </c>
      <c r="H445" s="219" t="s">
        <v>5990</v>
      </c>
      <c r="I445" s="220" t="s">
        <v>7189</v>
      </c>
      <c r="J445" s="221">
        <v>1070</v>
      </c>
      <c r="K445" s="221">
        <v>5</v>
      </c>
      <c r="L445" s="221">
        <v>5350</v>
      </c>
    </row>
    <row r="446" spans="1:12" s="167" customFormat="1">
      <c r="A446" s="218" t="str">
        <f t="shared" si="6"/>
        <v>O221021058452일반상품</v>
      </c>
      <c r="B446" s="219" t="s">
        <v>8150</v>
      </c>
      <c r="C446" s="219" t="s">
        <v>8023</v>
      </c>
      <c r="D446" s="219" t="s">
        <v>8065</v>
      </c>
      <c r="E446" s="219" t="s">
        <v>7707</v>
      </c>
      <c r="F446" s="219" t="s">
        <v>6394</v>
      </c>
      <c r="G446" s="219" t="s">
        <v>7945</v>
      </c>
      <c r="H446" s="219" t="s">
        <v>5990</v>
      </c>
      <c r="I446" s="220" t="s">
        <v>7203</v>
      </c>
      <c r="J446" s="221">
        <v>5000</v>
      </c>
      <c r="K446" s="221">
        <v>1</v>
      </c>
      <c r="L446" s="221">
        <v>5000</v>
      </c>
    </row>
    <row r="447" spans="1:12" s="167" customFormat="1">
      <c r="A447" s="218" t="str">
        <f t="shared" si="6"/>
        <v>O221021058452일반상품</v>
      </c>
      <c r="B447" s="219" t="s">
        <v>8150</v>
      </c>
      <c r="C447" s="219" t="s">
        <v>8023</v>
      </c>
      <c r="D447" s="219" t="s">
        <v>8065</v>
      </c>
      <c r="E447" s="219" t="s">
        <v>7707</v>
      </c>
      <c r="F447" s="219" t="s">
        <v>6394</v>
      </c>
      <c r="G447" s="219" t="s">
        <v>7945</v>
      </c>
      <c r="H447" s="219" t="s">
        <v>5990</v>
      </c>
      <c r="I447" s="220" t="s">
        <v>7190</v>
      </c>
      <c r="J447" s="221">
        <v>4430</v>
      </c>
      <c r="K447" s="221">
        <v>1</v>
      </c>
      <c r="L447" s="221">
        <v>4430</v>
      </c>
    </row>
    <row r="448" spans="1:12" s="167" customFormat="1">
      <c r="A448" s="218" t="str">
        <f t="shared" si="6"/>
        <v>O221021058452일반상품</v>
      </c>
      <c r="B448" s="219" t="s">
        <v>8150</v>
      </c>
      <c r="C448" s="219" t="s">
        <v>8023</v>
      </c>
      <c r="D448" s="219" t="s">
        <v>8065</v>
      </c>
      <c r="E448" s="219" t="s">
        <v>7707</v>
      </c>
      <c r="F448" s="219" t="s">
        <v>6394</v>
      </c>
      <c r="G448" s="219" t="s">
        <v>7945</v>
      </c>
      <c r="H448" s="219" t="s">
        <v>5990</v>
      </c>
      <c r="I448" s="220" t="s">
        <v>8425</v>
      </c>
      <c r="J448" s="221">
        <v>3820</v>
      </c>
      <c r="K448" s="221">
        <v>1</v>
      </c>
      <c r="L448" s="221">
        <v>3820</v>
      </c>
    </row>
    <row r="449" spans="1:12" s="167" customFormat="1">
      <c r="A449" s="218" t="str">
        <f t="shared" si="6"/>
        <v>O221021058452일반상품</v>
      </c>
      <c r="B449" s="219" t="s">
        <v>8150</v>
      </c>
      <c r="C449" s="219" t="s">
        <v>8023</v>
      </c>
      <c r="D449" s="219" t="s">
        <v>8065</v>
      </c>
      <c r="E449" s="219" t="s">
        <v>7707</v>
      </c>
      <c r="F449" s="219" t="s">
        <v>6394</v>
      </c>
      <c r="G449" s="219" t="s">
        <v>7945</v>
      </c>
      <c r="H449" s="219" t="s">
        <v>5990</v>
      </c>
      <c r="I449" s="220" t="s">
        <v>7252</v>
      </c>
      <c r="J449" s="221">
        <v>2850</v>
      </c>
      <c r="K449" s="221">
        <v>2</v>
      </c>
      <c r="L449" s="221">
        <v>5700</v>
      </c>
    </row>
    <row r="450" spans="1:12" s="167" customFormat="1">
      <c r="A450" s="218" t="str">
        <f t="shared" si="6"/>
        <v>O221021058452일반상품</v>
      </c>
      <c r="B450" s="219" t="s">
        <v>8150</v>
      </c>
      <c r="C450" s="219" t="s">
        <v>8023</v>
      </c>
      <c r="D450" s="219" t="s">
        <v>8065</v>
      </c>
      <c r="E450" s="219" t="s">
        <v>7707</v>
      </c>
      <c r="F450" s="219" t="s">
        <v>6394</v>
      </c>
      <c r="G450" s="219" t="s">
        <v>7945</v>
      </c>
      <c r="H450" s="219" t="s">
        <v>5990</v>
      </c>
      <c r="I450" s="220" t="s">
        <v>8426</v>
      </c>
      <c r="J450" s="221">
        <v>2850</v>
      </c>
      <c r="K450" s="221">
        <v>3</v>
      </c>
      <c r="L450" s="221">
        <v>8550</v>
      </c>
    </row>
    <row r="451" spans="1:12" s="167" customFormat="1">
      <c r="A451" s="218" t="str">
        <f t="shared" si="6"/>
        <v>O221021058452일반상품</v>
      </c>
      <c r="B451" s="219" t="s">
        <v>8150</v>
      </c>
      <c r="C451" s="219" t="s">
        <v>8023</v>
      </c>
      <c r="D451" s="219" t="s">
        <v>8065</v>
      </c>
      <c r="E451" s="219" t="s">
        <v>7707</v>
      </c>
      <c r="F451" s="219" t="s">
        <v>6394</v>
      </c>
      <c r="G451" s="219" t="s">
        <v>7945</v>
      </c>
      <c r="H451" s="219" t="s">
        <v>5990</v>
      </c>
      <c r="I451" s="220" t="s">
        <v>7253</v>
      </c>
      <c r="J451" s="221">
        <v>2850</v>
      </c>
      <c r="K451" s="221">
        <v>1</v>
      </c>
      <c r="L451" s="221">
        <v>2850</v>
      </c>
    </row>
    <row r="452" spans="1:12" s="167" customFormat="1">
      <c r="A452" s="218" t="str">
        <f t="shared" si="6"/>
        <v>O221021058452일반상품</v>
      </c>
      <c r="B452" s="219" t="s">
        <v>8150</v>
      </c>
      <c r="C452" s="219" t="s">
        <v>8023</v>
      </c>
      <c r="D452" s="219" t="s">
        <v>8065</v>
      </c>
      <c r="E452" s="219" t="s">
        <v>7707</v>
      </c>
      <c r="F452" s="219" t="s">
        <v>6394</v>
      </c>
      <c r="G452" s="219" t="s">
        <v>7945</v>
      </c>
      <c r="H452" s="219" t="s">
        <v>5990</v>
      </c>
      <c r="I452" s="220" t="s">
        <v>7254</v>
      </c>
      <c r="J452" s="221">
        <v>2850</v>
      </c>
      <c r="K452" s="221">
        <v>1</v>
      </c>
      <c r="L452" s="221">
        <v>2850</v>
      </c>
    </row>
    <row r="453" spans="1:12" s="167" customFormat="1">
      <c r="A453" s="218" t="str">
        <f t="shared" si="6"/>
        <v>O221021058452일반상품</v>
      </c>
      <c r="B453" s="219" t="s">
        <v>8150</v>
      </c>
      <c r="C453" s="219" t="s">
        <v>8023</v>
      </c>
      <c r="D453" s="219" t="s">
        <v>8065</v>
      </c>
      <c r="E453" s="219" t="s">
        <v>7707</v>
      </c>
      <c r="F453" s="219" t="s">
        <v>6394</v>
      </c>
      <c r="G453" s="219" t="s">
        <v>7945</v>
      </c>
      <c r="H453" s="219" t="s">
        <v>5990</v>
      </c>
      <c r="I453" s="220" t="s">
        <v>7238</v>
      </c>
      <c r="J453" s="221">
        <v>11780</v>
      </c>
      <c r="K453" s="221">
        <v>1</v>
      </c>
      <c r="L453" s="221">
        <v>11780</v>
      </c>
    </row>
    <row r="454" spans="1:12" s="167" customFormat="1">
      <c r="A454" s="218" t="str">
        <f t="shared" si="6"/>
        <v>O221021058452일반상품</v>
      </c>
      <c r="B454" s="219" t="s">
        <v>8150</v>
      </c>
      <c r="C454" s="219" t="s">
        <v>8023</v>
      </c>
      <c r="D454" s="219" t="s">
        <v>8065</v>
      </c>
      <c r="E454" s="219" t="s">
        <v>7707</v>
      </c>
      <c r="F454" s="219" t="s">
        <v>6394</v>
      </c>
      <c r="G454" s="219" t="s">
        <v>7945</v>
      </c>
      <c r="H454" s="219" t="s">
        <v>5990</v>
      </c>
      <c r="I454" s="220" t="s">
        <v>7239</v>
      </c>
      <c r="J454" s="221">
        <v>6100</v>
      </c>
      <c r="K454" s="221">
        <v>1</v>
      </c>
      <c r="L454" s="221">
        <v>6100</v>
      </c>
    </row>
    <row r="455" spans="1:12" s="167" customFormat="1">
      <c r="A455" s="218" t="str">
        <f t="shared" si="6"/>
        <v>O221021058452일반상품</v>
      </c>
      <c r="B455" s="219" t="s">
        <v>8150</v>
      </c>
      <c r="C455" s="219" t="s">
        <v>8023</v>
      </c>
      <c r="D455" s="219" t="s">
        <v>8065</v>
      </c>
      <c r="E455" s="219" t="s">
        <v>7707</v>
      </c>
      <c r="F455" s="219" t="s">
        <v>6394</v>
      </c>
      <c r="G455" s="219" t="s">
        <v>7945</v>
      </c>
      <c r="H455" s="219" t="s">
        <v>5990</v>
      </c>
      <c r="I455" s="220" t="s">
        <v>7272</v>
      </c>
      <c r="J455" s="221">
        <v>1250</v>
      </c>
      <c r="K455" s="221">
        <v>2</v>
      </c>
      <c r="L455" s="221">
        <v>2500</v>
      </c>
    </row>
    <row r="456" spans="1:12" s="167" customFormat="1">
      <c r="A456" s="218" t="str">
        <f t="shared" si="6"/>
        <v>O221021058452일반상품</v>
      </c>
      <c r="B456" s="219" t="s">
        <v>8150</v>
      </c>
      <c r="C456" s="219" t="s">
        <v>8023</v>
      </c>
      <c r="D456" s="219" t="s">
        <v>8065</v>
      </c>
      <c r="E456" s="219" t="s">
        <v>7707</v>
      </c>
      <c r="F456" s="219" t="s">
        <v>6394</v>
      </c>
      <c r="G456" s="219" t="s">
        <v>7945</v>
      </c>
      <c r="H456" s="219" t="s">
        <v>5990</v>
      </c>
      <c r="I456" s="220" t="s">
        <v>7192</v>
      </c>
      <c r="J456" s="221">
        <v>6490</v>
      </c>
      <c r="K456" s="221">
        <v>2</v>
      </c>
      <c r="L456" s="221">
        <v>12980</v>
      </c>
    </row>
    <row r="457" spans="1:12" s="167" customFormat="1">
      <c r="A457" s="218" t="str">
        <f t="shared" si="6"/>
        <v>O221021058452일반상품</v>
      </c>
      <c r="B457" s="219" t="s">
        <v>8150</v>
      </c>
      <c r="C457" s="219" t="s">
        <v>8023</v>
      </c>
      <c r="D457" s="219" t="s">
        <v>8065</v>
      </c>
      <c r="E457" s="219" t="s">
        <v>7707</v>
      </c>
      <c r="F457" s="219" t="s">
        <v>6394</v>
      </c>
      <c r="G457" s="219" t="s">
        <v>7945</v>
      </c>
      <c r="H457" s="219" t="s">
        <v>5990</v>
      </c>
      <c r="I457" s="220" t="s">
        <v>8427</v>
      </c>
      <c r="J457" s="221">
        <v>4500</v>
      </c>
      <c r="K457" s="221">
        <v>4</v>
      </c>
      <c r="L457" s="221">
        <v>18000</v>
      </c>
    </row>
    <row r="458" spans="1:12" s="167" customFormat="1">
      <c r="A458" s="218" t="str">
        <f t="shared" si="6"/>
        <v>O221021058452일반상품</v>
      </c>
      <c r="B458" s="219" t="s">
        <v>8150</v>
      </c>
      <c r="C458" s="219" t="s">
        <v>8023</v>
      </c>
      <c r="D458" s="219" t="s">
        <v>8065</v>
      </c>
      <c r="E458" s="219" t="s">
        <v>7707</v>
      </c>
      <c r="F458" s="219" t="s">
        <v>6394</v>
      </c>
      <c r="G458" s="219" t="s">
        <v>7945</v>
      </c>
      <c r="H458" s="219" t="s">
        <v>5990</v>
      </c>
      <c r="I458" s="220" t="s">
        <v>7259</v>
      </c>
      <c r="J458" s="221">
        <v>6350</v>
      </c>
      <c r="K458" s="221">
        <v>1</v>
      </c>
      <c r="L458" s="221">
        <v>6350</v>
      </c>
    </row>
    <row r="459" spans="1:12" s="167" customFormat="1">
      <c r="A459" s="218" t="str">
        <f t="shared" si="6"/>
        <v>O221021058452일반상품</v>
      </c>
      <c r="B459" s="219" t="s">
        <v>8150</v>
      </c>
      <c r="C459" s="219" t="s">
        <v>8023</v>
      </c>
      <c r="D459" s="219" t="s">
        <v>8065</v>
      </c>
      <c r="E459" s="219" t="s">
        <v>7707</v>
      </c>
      <c r="F459" s="219" t="s">
        <v>6394</v>
      </c>
      <c r="G459" s="219" t="s">
        <v>7945</v>
      </c>
      <c r="H459" s="219" t="s">
        <v>5990</v>
      </c>
      <c r="I459" s="220" t="s">
        <v>8428</v>
      </c>
      <c r="J459" s="221">
        <v>10800</v>
      </c>
      <c r="K459" s="221">
        <v>2</v>
      </c>
      <c r="L459" s="221">
        <v>21600</v>
      </c>
    </row>
    <row r="460" spans="1:12" s="167" customFormat="1">
      <c r="A460" s="218" t="str">
        <f t="shared" si="6"/>
        <v>O221021058452일반상품</v>
      </c>
      <c r="B460" s="219" t="s">
        <v>8150</v>
      </c>
      <c r="C460" s="219" t="s">
        <v>8023</v>
      </c>
      <c r="D460" s="219" t="s">
        <v>8065</v>
      </c>
      <c r="E460" s="219" t="s">
        <v>7707</v>
      </c>
      <c r="F460" s="219" t="s">
        <v>6394</v>
      </c>
      <c r="G460" s="219" t="s">
        <v>7945</v>
      </c>
      <c r="H460" s="219" t="s">
        <v>5990</v>
      </c>
      <c r="I460" s="220" t="s">
        <v>8390</v>
      </c>
      <c r="J460" s="221">
        <v>5718</v>
      </c>
      <c r="K460" s="221">
        <v>1</v>
      </c>
      <c r="L460" s="221">
        <v>5718</v>
      </c>
    </row>
    <row r="461" spans="1:12" s="167" customFormat="1">
      <c r="A461" s="218" t="str">
        <f t="shared" si="6"/>
        <v>O221021058452일반상품</v>
      </c>
      <c r="B461" s="219" t="s">
        <v>8150</v>
      </c>
      <c r="C461" s="219" t="s">
        <v>8023</v>
      </c>
      <c r="D461" s="219" t="s">
        <v>8065</v>
      </c>
      <c r="E461" s="219" t="s">
        <v>7707</v>
      </c>
      <c r="F461" s="219" t="s">
        <v>6394</v>
      </c>
      <c r="G461" s="219" t="s">
        <v>7945</v>
      </c>
      <c r="H461" s="219" t="s">
        <v>5990</v>
      </c>
      <c r="I461" s="220" t="s">
        <v>8403</v>
      </c>
      <c r="J461" s="221">
        <v>1250</v>
      </c>
      <c r="K461" s="221">
        <v>2</v>
      </c>
      <c r="L461" s="221">
        <v>2500</v>
      </c>
    </row>
    <row r="462" spans="1:12" s="167" customFormat="1">
      <c r="A462" s="218" t="str">
        <f t="shared" si="6"/>
        <v>O221021058452일반상품</v>
      </c>
      <c r="B462" s="219" t="s">
        <v>8150</v>
      </c>
      <c r="C462" s="219" t="s">
        <v>8023</v>
      </c>
      <c r="D462" s="219" t="s">
        <v>8065</v>
      </c>
      <c r="E462" s="219" t="s">
        <v>7707</v>
      </c>
      <c r="F462" s="219" t="s">
        <v>6394</v>
      </c>
      <c r="G462" s="219" t="s">
        <v>7945</v>
      </c>
      <c r="H462" s="219" t="s">
        <v>5990</v>
      </c>
      <c r="I462" s="220" t="s">
        <v>8429</v>
      </c>
      <c r="J462" s="221">
        <v>1270</v>
      </c>
      <c r="K462" s="221">
        <v>1</v>
      </c>
      <c r="L462" s="221">
        <v>1270</v>
      </c>
    </row>
    <row r="463" spans="1:12" s="167" customFormat="1">
      <c r="A463" s="218" t="str">
        <f t="shared" si="6"/>
        <v>O221021058452일반상품</v>
      </c>
      <c r="B463" s="219" t="s">
        <v>8150</v>
      </c>
      <c r="C463" s="219" t="s">
        <v>8023</v>
      </c>
      <c r="D463" s="219" t="s">
        <v>8065</v>
      </c>
      <c r="E463" s="219" t="s">
        <v>7707</v>
      </c>
      <c r="F463" s="219" t="s">
        <v>6394</v>
      </c>
      <c r="G463" s="219" t="s">
        <v>7945</v>
      </c>
      <c r="H463" s="219" t="s">
        <v>5990</v>
      </c>
      <c r="I463" s="220" t="s">
        <v>8430</v>
      </c>
      <c r="J463" s="221">
        <v>1250</v>
      </c>
      <c r="K463" s="221">
        <v>2</v>
      </c>
      <c r="L463" s="221">
        <v>2500</v>
      </c>
    </row>
    <row r="464" spans="1:12" s="167" customFormat="1">
      <c r="A464" s="218" t="str">
        <f t="shared" si="6"/>
        <v>O221021058452일반상품</v>
      </c>
      <c r="B464" s="219" t="s">
        <v>8150</v>
      </c>
      <c r="C464" s="219" t="s">
        <v>8023</v>
      </c>
      <c r="D464" s="219" t="s">
        <v>8065</v>
      </c>
      <c r="E464" s="219" t="s">
        <v>7707</v>
      </c>
      <c r="F464" s="219" t="s">
        <v>6394</v>
      </c>
      <c r="G464" s="219" t="s">
        <v>7945</v>
      </c>
      <c r="H464" s="219" t="s">
        <v>5990</v>
      </c>
      <c r="I464" s="220" t="s">
        <v>8026</v>
      </c>
      <c r="J464" s="221">
        <v>1440</v>
      </c>
      <c r="K464" s="221">
        <v>1</v>
      </c>
      <c r="L464" s="221">
        <v>1440</v>
      </c>
    </row>
    <row r="465" spans="1:12" s="167" customFormat="1">
      <c r="A465" s="218" t="str">
        <f t="shared" si="6"/>
        <v>O221021058452일반상품</v>
      </c>
      <c r="B465" s="219" t="s">
        <v>8150</v>
      </c>
      <c r="C465" s="219" t="s">
        <v>8023</v>
      </c>
      <c r="D465" s="219" t="s">
        <v>8065</v>
      </c>
      <c r="E465" s="219" t="s">
        <v>7707</v>
      </c>
      <c r="F465" s="219" t="s">
        <v>6394</v>
      </c>
      <c r="G465" s="219" t="s">
        <v>7945</v>
      </c>
      <c r="H465" s="219" t="s">
        <v>5990</v>
      </c>
      <c r="I465" s="220" t="s">
        <v>8431</v>
      </c>
      <c r="J465" s="221">
        <v>11600</v>
      </c>
      <c r="K465" s="221">
        <v>1</v>
      </c>
      <c r="L465" s="221">
        <v>11600</v>
      </c>
    </row>
    <row r="466" spans="1:12" s="167" customFormat="1">
      <c r="A466" s="218" t="str">
        <f t="shared" si="6"/>
        <v>O221021058452일반상품</v>
      </c>
      <c r="B466" s="219" t="s">
        <v>8150</v>
      </c>
      <c r="C466" s="219" t="s">
        <v>8023</v>
      </c>
      <c r="D466" s="219" t="s">
        <v>8065</v>
      </c>
      <c r="E466" s="219" t="s">
        <v>7707</v>
      </c>
      <c r="F466" s="219" t="s">
        <v>6394</v>
      </c>
      <c r="G466" s="219" t="s">
        <v>7945</v>
      </c>
      <c r="H466" s="219" t="s">
        <v>5990</v>
      </c>
      <c r="I466" s="220" t="s">
        <v>8432</v>
      </c>
      <c r="J466" s="221">
        <v>5700</v>
      </c>
      <c r="K466" s="221">
        <v>1</v>
      </c>
      <c r="L466" s="221">
        <v>5700</v>
      </c>
    </row>
    <row r="467" spans="1:12" s="167" customFormat="1">
      <c r="A467" s="218" t="str">
        <f t="shared" si="6"/>
        <v>O221021058452일반상품</v>
      </c>
      <c r="B467" s="219" t="s">
        <v>8150</v>
      </c>
      <c r="C467" s="219" t="s">
        <v>8023</v>
      </c>
      <c r="D467" s="219" t="s">
        <v>8065</v>
      </c>
      <c r="E467" s="219" t="s">
        <v>7707</v>
      </c>
      <c r="F467" s="219" t="s">
        <v>6394</v>
      </c>
      <c r="G467" s="219" t="s">
        <v>7945</v>
      </c>
      <c r="H467" s="219" t="s">
        <v>5990</v>
      </c>
      <c r="I467" s="220" t="s">
        <v>7294</v>
      </c>
      <c r="J467" s="221">
        <v>4500</v>
      </c>
      <c r="K467" s="221">
        <v>1</v>
      </c>
      <c r="L467" s="221">
        <v>4500</v>
      </c>
    </row>
    <row r="468" spans="1:12" s="167" customFormat="1">
      <c r="A468" s="218" t="str">
        <f t="shared" si="6"/>
        <v>O221021058452일반상품</v>
      </c>
      <c r="B468" s="219" t="s">
        <v>8150</v>
      </c>
      <c r="C468" s="219" t="s">
        <v>8023</v>
      </c>
      <c r="D468" s="219" t="s">
        <v>8065</v>
      </c>
      <c r="E468" s="219" t="s">
        <v>7707</v>
      </c>
      <c r="F468" s="219" t="s">
        <v>6394</v>
      </c>
      <c r="G468" s="219" t="s">
        <v>7945</v>
      </c>
      <c r="H468" s="219" t="s">
        <v>5990</v>
      </c>
      <c r="I468" s="220" t="s">
        <v>7234</v>
      </c>
      <c r="J468" s="221">
        <v>6980</v>
      </c>
      <c r="K468" s="221">
        <v>1</v>
      </c>
      <c r="L468" s="221">
        <v>6980</v>
      </c>
    </row>
    <row r="469" spans="1:12" s="167" customFormat="1">
      <c r="A469" s="218" t="str">
        <f t="shared" si="6"/>
        <v>O221021058452일반상품</v>
      </c>
      <c r="B469" s="219" t="s">
        <v>8150</v>
      </c>
      <c r="C469" s="219" t="s">
        <v>8023</v>
      </c>
      <c r="D469" s="219" t="s">
        <v>8065</v>
      </c>
      <c r="E469" s="219" t="s">
        <v>7707</v>
      </c>
      <c r="F469" s="219" t="s">
        <v>6394</v>
      </c>
      <c r="G469" s="219" t="s">
        <v>7945</v>
      </c>
      <c r="H469" s="219" t="s">
        <v>5990</v>
      </c>
      <c r="I469" s="220" t="s">
        <v>8433</v>
      </c>
      <c r="J469" s="221">
        <v>3170</v>
      </c>
      <c r="K469" s="221">
        <v>2</v>
      </c>
      <c r="L469" s="221">
        <v>6340</v>
      </c>
    </row>
    <row r="470" spans="1:12" s="167" customFormat="1">
      <c r="A470" s="218" t="str">
        <f t="shared" si="6"/>
        <v>O221021058452일반상품</v>
      </c>
      <c r="B470" s="219" t="s">
        <v>8150</v>
      </c>
      <c r="C470" s="219" t="s">
        <v>8023</v>
      </c>
      <c r="D470" s="219" t="s">
        <v>8065</v>
      </c>
      <c r="E470" s="219" t="s">
        <v>7707</v>
      </c>
      <c r="F470" s="219" t="s">
        <v>6394</v>
      </c>
      <c r="G470" s="219" t="s">
        <v>7945</v>
      </c>
      <c r="H470" s="219" t="s">
        <v>5990</v>
      </c>
      <c r="I470" s="220" t="s">
        <v>8335</v>
      </c>
      <c r="J470" s="221">
        <v>1080</v>
      </c>
      <c r="K470" s="221">
        <v>2</v>
      </c>
      <c r="L470" s="221">
        <v>2160</v>
      </c>
    </row>
    <row r="471" spans="1:12" s="167" customFormat="1">
      <c r="A471" s="218" t="str">
        <f t="shared" si="6"/>
        <v>O221021058452일반상품</v>
      </c>
      <c r="B471" s="219" t="s">
        <v>8150</v>
      </c>
      <c r="C471" s="219" t="s">
        <v>8023</v>
      </c>
      <c r="D471" s="219" t="s">
        <v>8065</v>
      </c>
      <c r="E471" s="219" t="s">
        <v>7707</v>
      </c>
      <c r="F471" s="219" t="s">
        <v>6394</v>
      </c>
      <c r="G471" s="219" t="s">
        <v>7945</v>
      </c>
      <c r="H471" s="219" t="s">
        <v>5990</v>
      </c>
      <c r="I471" s="220" t="s">
        <v>7215</v>
      </c>
      <c r="J471" s="221">
        <v>1070</v>
      </c>
      <c r="K471" s="221">
        <v>2</v>
      </c>
      <c r="L471" s="221">
        <v>2140</v>
      </c>
    </row>
    <row r="472" spans="1:12" s="167" customFormat="1">
      <c r="A472" s="218" t="str">
        <f t="shared" si="6"/>
        <v>O221021058452일반상품</v>
      </c>
      <c r="B472" s="219" t="s">
        <v>8150</v>
      </c>
      <c r="C472" s="219" t="s">
        <v>8023</v>
      </c>
      <c r="D472" s="219" t="s">
        <v>8065</v>
      </c>
      <c r="E472" s="219" t="s">
        <v>7707</v>
      </c>
      <c r="F472" s="219" t="s">
        <v>6394</v>
      </c>
      <c r="G472" s="219" t="s">
        <v>7945</v>
      </c>
      <c r="H472" s="219" t="s">
        <v>5990</v>
      </c>
      <c r="I472" s="220" t="s">
        <v>7216</v>
      </c>
      <c r="J472" s="221">
        <v>3930</v>
      </c>
      <c r="K472" s="221">
        <v>1</v>
      </c>
      <c r="L472" s="221">
        <v>3930</v>
      </c>
    </row>
    <row r="473" spans="1:12" s="167" customFormat="1">
      <c r="A473" s="218" t="str">
        <f t="shared" si="6"/>
        <v>O221021058452일반상품</v>
      </c>
      <c r="B473" s="219" t="s">
        <v>8150</v>
      </c>
      <c r="C473" s="219" t="s">
        <v>8023</v>
      </c>
      <c r="D473" s="219" t="s">
        <v>8065</v>
      </c>
      <c r="E473" s="219" t="s">
        <v>7707</v>
      </c>
      <c r="F473" s="219" t="s">
        <v>6394</v>
      </c>
      <c r="G473" s="219" t="s">
        <v>7945</v>
      </c>
      <c r="H473" s="219" t="s">
        <v>5990</v>
      </c>
      <c r="I473" s="220" t="s">
        <v>8407</v>
      </c>
      <c r="J473" s="221">
        <v>1200</v>
      </c>
      <c r="K473" s="221">
        <v>6</v>
      </c>
      <c r="L473" s="221">
        <v>7200</v>
      </c>
    </row>
    <row r="474" spans="1:12" s="167" customFormat="1">
      <c r="A474" s="218" t="str">
        <f t="shared" si="6"/>
        <v>O221021058452일반상품</v>
      </c>
      <c r="B474" s="219" t="s">
        <v>8150</v>
      </c>
      <c r="C474" s="219" t="s">
        <v>8023</v>
      </c>
      <c r="D474" s="219" t="s">
        <v>8065</v>
      </c>
      <c r="E474" s="219" t="s">
        <v>7707</v>
      </c>
      <c r="F474" s="219" t="s">
        <v>6394</v>
      </c>
      <c r="G474" s="219" t="s">
        <v>7945</v>
      </c>
      <c r="H474" s="219" t="s">
        <v>5990</v>
      </c>
      <c r="I474" s="220" t="s">
        <v>8434</v>
      </c>
      <c r="J474" s="221">
        <v>2400</v>
      </c>
      <c r="K474" s="221">
        <v>4</v>
      </c>
      <c r="L474" s="221">
        <v>9600</v>
      </c>
    </row>
    <row r="475" spans="1:12" s="167" customFormat="1">
      <c r="A475" s="218" t="str">
        <f t="shared" si="6"/>
        <v>O221021058452일반상품</v>
      </c>
      <c r="B475" s="219" t="s">
        <v>8150</v>
      </c>
      <c r="C475" s="219" t="s">
        <v>8023</v>
      </c>
      <c r="D475" s="219" t="s">
        <v>8065</v>
      </c>
      <c r="E475" s="219" t="s">
        <v>7707</v>
      </c>
      <c r="F475" s="219" t="s">
        <v>6394</v>
      </c>
      <c r="G475" s="219" t="s">
        <v>7945</v>
      </c>
      <c r="H475" s="219" t="s">
        <v>5990</v>
      </c>
      <c r="I475" s="220" t="s">
        <v>8025</v>
      </c>
      <c r="J475" s="221">
        <v>3800</v>
      </c>
      <c r="K475" s="221">
        <v>2</v>
      </c>
      <c r="L475" s="221">
        <v>7600</v>
      </c>
    </row>
    <row r="476" spans="1:12" s="167" customFormat="1">
      <c r="A476" s="218" t="str">
        <f t="shared" si="6"/>
        <v>O221021058452일반상품</v>
      </c>
      <c r="B476" s="219" t="s">
        <v>8150</v>
      </c>
      <c r="C476" s="219" t="s">
        <v>8023</v>
      </c>
      <c r="D476" s="219" t="s">
        <v>8065</v>
      </c>
      <c r="E476" s="219" t="s">
        <v>7707</v>
      </c>
      <c r="F476" s="219" t="s">
        <v>6394</v>
      </c>
      <c r="G476" s="219" t="s">
        <v>7945</v>
      </c>
      <c r="H476" s="219" t="s">
        <v>5990</v>
      </c>
      <c r="I476" s="220" t="s">
        <v>8409</v>
      </c>
      <c r="J476" s="221">
        <v>6630</v>
      </c>
      <c r="K476" s="221">
        <v>2</v>
      </c>
      <c r="L476" s="221">
        <v>13260</v>
      </c>
    </row>
    <row r="477" spans="1:12" s="167" customFormat="1">
      <c r="A477" s="218" t="str">
        <f t="shared" si="6"/>
        <v>O221021058452일반상품</v>
      </c>
      <c r="B477" s="219" t="s">
        <v>8150</v>
      </c>
      <c r="C477" s="219" t="s">
        <v>8023</v>
      </c>
      <c r="D477" s="219" t="s">
        <v>8065</v>
      </c>
      <c r="E477" s="219" t="s">
        <v>7707</v>
      </c>
      <c r="F477" s="219" t="s">
        <v>6394</v>
      </c>
      <c r="G477" s="219" t="s">
        <v>7945</v>
      </c>
      <c r="H477" s="219" t="s">
        <v>5990</v>
      </c>
      <c r="I477" s="220" t="s">
        <v>7202</v>
      </c>
      <c r="J477" s="221">
        <v>5200</v>
      </c>
      <c r="K477" s="221">
        <v>3</v>
      </c>
      <c r="L477" s="221">
        <v>15600</v>
      </c>
    </row>
    <row r="478" spans="1:12" s="167" customFormat="1">
      <c r="A478" s="218" t="str">
        <f t="shared" si="6"/>
        <v>O221021058451일반상품</v>
      </c>
      <c r="B478" s="219" t="s">
        <v>8151</v>
      </c>
      <c r="C478" s="219" t="s">
        <v>8023</v>
      </c>
      <c r="D478" s="219" t="s">
        <v>8065</v>
      </c>
      <c r="E478" s="219" t="s">
        <v>7714</v>
      </c>
      <c r="F478" s="219" t="s">
        <v>6394</v>
      </c>
      <c r="G478" s="219" t="s">
        <v>7799</v>
      </c>
      <c r="H478" s="219" t="s">
        <v>5990</v>
      </c>
      <c r="I478" s="220" t="s">
        <v>7284</v>
      </c>
      <c r="J478" s="221">
        <v>7000</v>
      </c>
      <c r="K478" s="221">
        <v>2</v>
      </c>
      <c r="L478" s="221">
        <v>14000</v>
      </c>
    </row>
    <row r="479" spans="1:12" s="167" customFormat="1">
      <c r="A479" s="218" t="str">
        <f t="shared" si="6"/>
        <v>O221021058451일반상품</v>
      </c>
      <c r="B479" s="219" t="s">
        <v>8151</v>
      </c>
      <c r="C479" s="219" t="s">
        <v>8023</v>
      </c>
      <c r="D479" s="219" t="s">
        <v>8065</v>
      </c>
      <c r="E479" s="219" t="s">
        <v>7714</v>
      </c>
      <c r="F479" s="219" t="s">
        <v>6394</v>
      </c>
      <c r="G479" s="219" t="s">
        <v>7799</v>
      </c>
      <c r="H479" s="219" t="s">
        <v>5990</v>
      </c>
      <c r="I479" s="220" t="s">
        <v>8435</v>
      </c>
      <c r="J479" s="221">
        <v>1400</v>
      </c>
      <c r="K479" s="221">
        <v>3</v>
      </c>
      <c r="L479" s="221">
        <v>4200</v>
      </c>
    </row>
    <row r="480" spans="1:12" s="167" customFormat="1">
      <c r="A480" s="218" t="str">
        <f t="shared" si="6"/>
        <v>O221021058451일반상품</v>
      </c>
      <c r="B480" s="219" t="s">
        <v>8151</v>
      </c>
      <c r="C480" s="219" t="s">
        <v>8023</v>
      </c>
      <c r="D480" s="219" t="s">
        <v>8065</v>
      </c>
      <c r="E480" s="219" t="s">
        <v>7714</v>
      </c>
      <c r="F480" s="219" t="s">
        <v>6394</v>
      </c>
      <c r="G480" s="219" t="s">
        <v>7799</v>
      </c>
      <c r="H480" s="219" t="s">
        <v>5990</v>
      </c>
      <c r="I480" s="220" t="s">
        <v>8384</v>
      </c>
      <c r="J480" s="221">
        <v>3640</v>
      </c>
      <c r="K480" s="221">
        <v>2</v>
      </c>
      <c r="L480" s="221">
        <v>7280</v>
      </c>
    </row>
    <row r="481" spans="1:12" s="167" customFormat="1">
      <c r="A481" s="218" t="str">
        <f t="shared" si="6"/>
        <v>O221021058451일반상품</v>
      </c>
      <c r="B481" s="219" t="s">
        <v>8151</v>
      </c>
      <c r="C481" s="219" t="s">
        <v>8023</v>
      </c>
      <c r="D481" s="219" t="s">
        <v>8065</v>
      </c>
      <c r="E481" s="219" t="s">
        <v>7714</v>
      </c>
      <c r="F481" s="219" t="s">
        <v>6394</v>
      </c>
      <c r="G481" s="219" t="s">
        <v>7799</v>
      </c>
      <c r="H481" s="219" t="s">
        <v>5990</v>
      </c>
      <c r="I481" s="220" t="s">
        <v>8436</v>
      </c>
      <c r="J481" s="221">
        <v>49000</v>
      </c>
      <c r="K481" s="221">
        <v>1</v>
      </c>
      <c r="L481" s="221">
        <v>49000</v>
      </c>
    </row>
    <row r="482" spans="1:12" s="167" customFormat="1">
      <c r="A482" s="218" t="str">
        <f t="shared" si="6"/>
        <v>O221021058451일반상품</v>
      </c>
      <c r="B482" s="219" t="s">
        <v>8151</v>
      </c>
      <c r="C482" s="219" t="s">
        <v>8023</v>
      </c>
      <c r="D482" s="219" t="s">
        <v>8065</v>
      </c>
      <c r="E482" s="219" t="s">
        <v>7714</v>
      </c>
      <c r="F482" s="219" t="s">
        <v>6394</v>
      </c>
      <c r="G482" s="219" t="s">
        <v>7799</v>
      </c>
      <c r="H482" s="219" t="s">
        <v>5990</v>
      </c>
      <c r="I482" s="220" t="s">
        <v>8437</v>
      </c>
      <c r="J482" s="221">
        <v>5000</v>
      </c>
      <c r="K482" s="221">
        <v>1</v>
      </c>
      <c r="L482" s="221">
        <v>5000</v>
      </c>
    </row>
    <row r="483" spans="1:12" s="167" customFormat="1">
      <c r="A483" s="218" t="str">
        <f t="shared" si="6"/>
        <v>O221021058451일반상품</v>
      </c>
      <c r="B483" s="219" t="s">
        <v>8151</v>
      </c>
      <c r="C483" s="219" t="s">
        <v>8023</v>
      </c>
      <c r="D483" s="219" t="s">
        <v>8065</v>
      </c>
      <c r="E483" s="219" t="s">
        <v>7714</v>
      </c>
      <c r="F483" s="219" t="s">
        <v>6394</v>
      </c>
      <c r="G483" s="219" t="s">
        <v>7799</v>
      </c>
      <c r="H483" s="219" t="s">
        <v>5990</v>
      </c>
      <c r="I483" s="220" t="s">
        <v>7975</v>
      </c>
      <c r="J483" s="221">
        <v>2780</v>
      </c>
      <c r="K483" s="221">
        <v>1</v>
      </c>
      <c r="L483" s="221">
        <v>2780</v>
      </c>
    </row>
    <row r="484" spans="1:12" s="167" customFormat="1">
      <c r="A484" s="218" t="str">
        <f t="shared" si="6"/>
        <v>O221021058451일반상품</v>
      </c>
      <c r="B484" s="219" t="s">
        <v>8151</v>
      </c>
      <c r="C484" s="219" t="s">
        <v>8023</v>
      </c>
      <c r="D484" s="219" t="s">
        <v>8065</v>
      </c>
      <c r="E484" s="219" t="s">
        <v>7714</v>
      </c>
      <c r="F484" s="219" t="s">
        <v>6394</v>
      </c>
      <c r="G484" s="219" t="s">
        <v>7799</v>
      </c>
      <c r="H484" s="219" t="s">
        <v>5990</v>
      </c>
      <c r="I484" s="220" t="s">
        <v>8438</v>
      </c>
      <c r="J484" s="221">
        <v>1100</v>
      </c>
      <c r="K484" s="221">
        <v>1</v>
      </c>
      <c r="L484" s="221">
        <v>1100</v>
      </c>
    </row>
    <row r="485" spans="1:12" s="167" customFormat="1">
      <c r="A485" s="218" t="str">
        <f t="shared" si="6"/>
        <v>O221021058451일반상품</v>
      </c>
      <c r="B485" s="219" t="s">
        <v>8151</v>
      </c>
      <c r="C485" s="219" t="s">
        <v>8023</v>
      </c>
      <c r="D485" s="219" t="s">
        <v>8065</v>
      </c>
      <c r="E485" s="219" t="s">
        <v>7714</v>
      </c>
      <c r="F485" s="219" t="s">
        <v>6394</v>
      </c>
      <c r="G485" s="219" t="s">
        <v>7799</v>
      </c>
      <c r="H485" s="219" t="s">
        <v>5990</v>
      </c>
      <c r="I485" s="220" t="s">
        <v>7259</v>
      </c>
      <c r="J485" s="221">
        <v>6350</v>
      </c>
      <c r="K485" s="221">
        <v>2</v>
      </c>
      <c r="L485" s="221">
        <v>12700</v>
      </c>
    </row>
    <row r="486" spans="1:12" s="167" customFormat="1">
      <c r="A486" s="218" t="str">
        <f t="shared" si="6"/>
        <v>O221021058451일반상품</v>
      </c>
      <c r="B486" s="219" t="s">
        <v>8151</v>
      </c>
      <c r="C486" s="219" t="s">
        <v>8023</v>
      </c>
      <c r="D486" s="219" t="s">
        <v>8065</v>
      </c>
      <c r="E486" s="219" t="s">
        <v>7714</v>
      </c>
      <c r="F486" s="219" t="s">
        <v>6394</v>
      </c>
      <c r="G486" s="219" t="s">
        <v>7799</v>
      </c>
      <c r="H486" s="219" t="s">
        <v>5990</v>
      </c>
      <c r="I486" s="220" t="s">
        <v>8028</v>
      </c>
      <c r="J486" s="221">
        <v>9500</v>
      </c>
      <c r="K486" s="221">
        <v>1</v>
      </c>
      <c r="L486" s="221">
        <v>9500</v>
      </c>
    </row>
    <row r="487" spans="1:12" s="167" customFormat="1">
      <c r="A487" s="218" t="str">
        <f t="shared" si="6"/>
        <v>O221021058451일반상품</v>
      </c>
      <c r="B487" s="219" t="s">
        <v>8151</v>
      </c>
      <c r="C487" s="219" t="s">
        <v>8023</v>
      </c>
      <c r="D487" s="219" t="s">
        <v>8065</v>
      </c>
      <c r="E487" s="219" t="s">
        <v>7714</v>
      </c>
      <c r="F487" s="219" t="s">
        <v>6394</v>
      </c>
      <c r="G487" s="219" t="s">
        <v>7799</v>
      </c>
      <c r="H487" s="219" t="s">
        <v>5990</v>
      </c>
      <c r="I487" s="220" t="s">
        <v>8029</v>
      </c>
      <c r="J487" s="221">
        <v>900</v>
      </c>
      <c r="K487" s="221">
        <v>1</v>
      </c>
      <c r="L487" s="221">
        <v>900</v>
      </c>
    </row>
    <row r="488" spans="1:12" s="167" customFormat="1">
      <c r="A488" s="218" t="str">
        <f t="shared" si="6"/>
        <v>O221021058451일반상품</v>
      </c>
      <c r="B488" s="219" t="s">
        <v>8151</v>
      </c>
      <c r="C488" s="219" t="s">
        <v>8023</v>
      </c>
      <c r="D488" s="219" t="s">
        <v>8065</v>
      </c>
      <c r="E488" s="219" t="s">
        <v>7714</v>
      </c>
      <c r="F488" s="219" t="s">
        <v>6394</v>
      </c>
      <c r="G488" s="219" t="s">
        <v>7799</v>
      </c>
      <c r="H488" s="219" t="s">
        <v>5990</v>
      </c>
      <c r="I488" s="220" t="s">
        <v>7276</v>
      </c>
      <c r="J488" s="221">
        <v>4660</v>
      </c>
      <c r="K488" s="221">
        <v>3</v>
      </c>
      <c r="L488" s="221">
        <v>13980</v>
      </c>
    </row>
    <row r="489" spans="1:12" s="167" customFormat="1">
      <c r="A489" s="218" t="str">
        <f t="shared" si="6"/>
        <v>O221021058451일반상품</v>
      </c>
      <c r="B489" s="219" t="s">
        <v>8151</v>
      </c>
      <c r="C489" s="219" t="s">
        <v>8023</v>
      </c>
      <c r="D489" s="219" t="s">
        <v>8065</v>
      </c>
      <c r="E489" s="219" t="s">
        <v>7714</v>
      </c>
      <c r="F489" s="219" t="s">
        <v>6394</v>
      </c>
      <c r="G489" s="219" t="s">
        <v>7799</v>
      </c>
      <c r="H489" s="219" t="s">
        <v>5990</v>
      </c>
      <c r="I489" s="220" t="s">
        <v>8439</v>
      </c>
      <c r="J489" s="221">
        <v>3020</v>
      </c>
      <c r="K489" s="221">
        <v>2</v>
      </c>
      <c r="L489" s="221">
        <v>6040</v>
      </c>
    </row>
    <row r="490" spans="1:12" s="167" customFormat="1">
      <c r="A490" s="218" t="str">
        <f t="shared" si="6"/>
        <v>O221021058451일반상품</v>
      </c>
      <c r="B490" s="219" t="s">
        <v>8151</v>
      </c>
      <c r="C490" s="219" t="s">
        <v>8023</v>
      </c>
      <c r="D490" s="219" t="s">
        <v>8065</v>
      </c>
      <c r="E490" s="219" t="s">
        <v>7714</v>
      </c>
      <c r="F490" s="219" t="s">
        <v>6394</v>
      </c>
      <c r="G490" s="219" t="s">
        <v>7799</v>
      </c>
      <c r="H490" s="219" t="s">
        <v>5990</v>
      </c>
      <c r="I490" s="220" t="s">
        <v>8440</v>
      </c>
      <c r="J490" s="221">
        <v>34000</v>
      </c>
      <c r="K490" s="221">
        <v>1</v>
      </c>
      <c r="L490" s="221">
        <v>34000</v>
      </c>
    </row>
    <row r="491" spans="1:12" s="167" customFormat="1">
      <c r="A491" s="218" t="str">
        <f t="shared" si="6"/>
        <v>O221021058451일반상품</v>
      </c>
      <c r="B491" s="219" t="s">
        <v>8151</v>
      </c>
      <c r="C491" s="219" t="s">
        <v>8023</v>
      </c>
      <c r="D491" s="219" t="s">
        <v>8065</v>
      </c>
      <c r="E491" s="219" t="s">
        <v>7714</v>
      </c>
      <c r="F491" s="219" t="s">
        <v>6394</v>
      </c>
      <c r="G491" s="219" t="s">
        <v>7799</v>
      </c>
      <c r="H491" s="219" t="s">
        <v>5990</v>
      </c>
      <c r="I491" s="220" t="s">
        <v>8441</v>
      </c>
      <c r="J491" s="221">
        <v>62000</v>
      </c>
      <c r="K491" s="221">
        <v>1</v>
      </c>
      <c r="L491" s="221">
        <v>62000</v>
      </c>
    </row>
    <row r="492" spans="1:12" s="167" customFormat="1">
      <c r="A492" s="218" t="str">
        <f t="shared" si="6"/>
        <v>O221021058451일반상품</v>
      </c>
      <c r="B492" s="219" t="s">
        <v>8151</v>
      </c>
      <c r="C492" s="219" t="s">
        <v>8023</v>
      </c>
      <c r="D492" s="219" t="s">
        <v>8065</v>
      </c>
      <c r="E492" s="219" t="s">
        <v>7714</v>
      </c>
      <c r="F492" s="219" t="s">
        <v>6394</v>
      </c>
      <c r="G492" s="219" t="s">
        <v>7799</v>
      </c>
      <c r="H492" s="219" t="s">
        <v>5990</v>
      </c>
      <c r="I492" s="220" t="s">
        <v>8442</v>
      </c>
      <c r="J492" s="221">
        <v>4700</v>
      </c>
      <c r="K492" s="221">
        <v>1</v>
      </c>
      <c r="L492" s="221">
        <v>4700</v>
      </c>
    </row>
    <row r="493" spans="1:12" s="167" customFormat="1">
      <c r="A493" s="218" t="str">
        <f t="shared" si="6"/>
        <v>O221021058451일반상품</v>
      </c>
      <c r="B493" s="219" t="s">
        <v>8151</v>
      </c>
      <c r="C493" s="219" t="s">
        <v>8023</v>
      </c>
      <c r="D493" s="219" t="s">
        <v>8065</v>
      </c>
      <c r="E493" s="219" t="s">
        <v>7714</v>
      </c>
      <c r="F493" s="219" t="s">
        <v>6394</v>
      </c>
      <c r="G493" s="219" t="s">
        <v>7799</v>
      </c>
      <c r="H493" s="219" t="s">
        <v>5990</v>
      </c>
      <c r="I493" s="220" t="s">
        <v>8443</v>
      </c>
      <c r="J493" s="221">
        <v>3420</v>
      </c>
      <c r="K493" s="221">
        <v>2</v>
      </c>
      <c r="L493" s="221">
        <v>6840</v>
      </c>
    </row>
    <row r="494" spans="1:12" s="167" customFormat="1">
      <c r="A494" s="218" t="str">
        <f t="shared" si="6"/>
        <v>O221021058451일반상품</v>
      </c>
      <c r="B494" s="219" t="s">
        <v>8151</v>
      </c>
      <c r="C494" s="219" t="s">
        <v>8023</v>
      </c>
      <c r="D494" s="219" t="s">
        <v>8065</v>
      </c>
      <c r="E494" s="219" t="s">
        <v>7714</v>
      </c>
      <c r="F494" s="219" t="s">
        <v>6394</v>
      </c>
      <c r="G494" s="219" t="s">
        <v>7799</v>
      </c>
      <c r="H494" s="219" t="s">
        <v>5990</v>
      </c>
      <c r="I494" s="220" t="s">
        <v>8444</v>
      </c>
      <c r="J494" s="221">
        <v>18530</v>
      </c>
      <c r="K494" s="221">
        <v>1</v>
      </c>
      <c r="L494" s="221">
        <v>18530</v>
      </c>
    </row>
    <row r="495" spans="1:12" s="167" customFormat="1">
      <c r="A495" s="218" t="str">
        <f t="shared" si="6"/>
        <v>O221021058451일반상품</v>
      </c>
      <c r="B495" s="219" t="s">
        <v>8151</v>
      </c>
      <c r="C495" s="219" t="s">
        <v>8023</v>
      </c>
      <c r="D495" s="219" t="s">
        <v>8065</v>
      </c>
      <c r="E495" s="219" t="s">
        <v>7714</v>
      </c>
      <c r="F495" s="219" t="s">
        <v>6394</v>
      </c>
      <c r="G495" s="219" t="s">
        <v>7799</v>
      </c>
      <c r="H495" s="219" t="s">
        <v>5990</v>
      </c>
      <c r="I495" s="220" t="s">
        <v>8335</v>
      </c>
      <c r="J495" s="221">
        <v>1080</v>
      </c>
      <c r="K495" s="221">
        <v>1</v>
      </c>
      <c r="L495" s="221">
        <v>1080</v>
      </c>
    </row>
    <row r="496" spans="1:12" s="167" customFormat="1">
      <c r="A496" s="218" t="str">
        <f t="shared" si="6"/>
        <v>O221021058451일반상품</v>
      </c>
      <c r="B496" s="219" t="s">
        <v>8151</v>
      </c>
      <c r="C496" s="219" t="s">
        <v>8023</v>
      </c>
      <c r="D496" s="219" t="s">
        <v>8065</v>
      </c>
      <c r="E496" s="219" t="s">
        <v>7714</v>
      </c>
      <c r="F496" s="219" t="s">
        <v>6394</v>
      </c>
      <c r="G496" s="219" t="s">
        <v>7799</v>
      </c>
      <c r="H496" s="219" t="s">
        <v>5990</v>
      </c>
      <c r="I496" s="220" t="s">
        <v>8445</v>
      </c>
      <c r="J496" s="221">
        <v>11200</v>
      </c>
      <c r="K496" s="221">
        <v>3</v>
      </c>
      <c r="L496" s="221">
        <v>33600</v>
      </c>
    </row>
    <row r="497" spans="1:12" s="167" customFormat="1">
      <c r="A497" s="218" t="str">
        <f t="shared" si="6"/>
        <v>O221021058451일반상품</v>
      </c>
      <c r="B497" s="219" t="s">
        <v>8151</v>
      </c>
      <c r="C497" s="219" t="s">
        <v>8023</v>
      </c>
      <c r="D497" s="219" t="s">
        <v>8065</v>
      </c>
      <c r="E497" s="219" t="s">
        <v>7714</v>
      </c>
      <c r="F497" s="219" t="s">
        <v>6394</v>
      </c>
      <c r="G497" s="219" t="s">
        <v>7799</v>
      </c>
      <c r="H497" s="219" t="s">
        <v>5990</v>
      </c>
      <c r="I497" s="220" t="s">
        <v>8446</v>
      </c>
      <c r="J497" s="221">
        <v>3800</v>
      </c>
      <c r="K497" s="221">
        <v>1</v>
      </c>
      <c r="L497" s="221">
        <v>3800</v>
      </c>
    </row>
    <row r="498" spans="1:12" s="167" customFormat="1">
      <c r="A498" s="218" t="str">
        <f t="shared" si="6"/>
        <v>O221021058451일반상품</v>
      </c>
      <c r="B498" s="219" t="s">
        <v>8151</v>
      </c>
      <c r="C498" s="219" t="s">
        <v>8023</v>
      </c>
      <c r="D498" s="219" t="s">
        <v>8065</v>
      </c>
      <c r="E498" s="219" t="s">
        <v>7714</v>
      </c>
      <c r="F498" s="219" t="s">
        <v>6394</v>
      </c>
      <c r="G498" s="219" t="s">
        <v>7799</v>
      </c>
      <c r="H498" s="219" t="s">
        <v>5990</v>
      </c>
      <c r="I498" s="220" t="s">
        <v>7926</v>
      </c>
      <c r="J498" s="221">
        <v>700</v>
      </c>
      <c r="K498" s="221">
        <v>3</v>
      </c>
      <c r="L498" s="221">
        <v>2100</v>
      </c>
    </row>
    <row r="499" spans="1:12" s="167" customFormat="1">
      <c r="A499" s="218" t="str">
        <f t="shared" si="6"/>
        <v>O221021058451일반상품</v>
      </c>
      <c r="B499" s="219" t="s">
        <v>8151</v>
      </c>
      <c r="C499" s="219" t="s">
        <v>8023</v>
      </c>
      <c r="D499" s="219" t="s">
        <v>8065</v>
      </c>
      <c r="E499" s="219" t="s">
        <v>7714</v>
      </c>
      <c r="F499" s="219" t="s">
        <v>6394</v>
      </c>
      <c r="G499" s="219" t="s">
        <v>7799</v>
      </c>
      <c r="H499" s="219" t="s">
        <v>5990</v>
      </c>
      <c r="I499" s="220" t="s">
        <v>8447</v>
      </c>
      <c r="J499" s="221">
        <v>3400</v>
      </c>
      <c r="K499" s="221">
        <v>2</v>
      </c>
      <c r="L499" s="221">
        <v>6800</v>
      </c>
    </row>
    <row r="500" spans="1:12" s="167" customFormat="1">
      <c r="A500" s="218" t="str">
        <f t="shared" si="6"/>
        <v>O221021058450일반상품</v>
      </c>
      <c r="B500" s="219" t="s">
        <v>8152</v>
      </c>
      <c r="C500" s="219" t="s">
        <v>8023</v>
      </c>
      <c r="D500" s="219" t="s">
        <v>8065</v>
      </c>
      <c r="E500" s="219" t="s">
        <v>7707</v>
      </c>
      <c r="F500" s="219" t="s">
        <v>7718</v>
      </c>
      <c r="G500" s="219" t="s">
        <v>7727</v>
      </c>
      <c r="H500" s="219" t="s">
        <v>5990</v>
      </c>
      <c r="I500" s="220" t="s">
        <v>8448</v>
      </c>
      <c r="J500" s="221">
        <v>4100</v>
      </c>
      <c r="K500" s="221">
        <v>1</v>
      </c>
      <c r="L500" s="221">
        <v>4100</v>
      </c>
    </row>
    <row r="501" spans="1:12" s="167" customFormat="1">
      <c r="A501" s="218" t="str">
        <f t="shared" si="6"/>
        <v>O221021058450일반상품</v>
      </c>
      <c r="B501" s="219" t="s">
        <v>8152</v>
      </c>
      <c r="C501" s="219" t="s">
        <v>8023</v>
      </c>
      <c r="D501" s="219" t="s">
        <v>8065</v>
      </c>
      <c r="E501" s="219" t="s">
        <v>7707</v>
      </c>
      <c r="F501" s="219" t="s">
        <v>7718</v>
      </c>
      <c r="G501" s="219" t="s">
        <v>7727</v>
      </c>
      <c r="H501" s="219" t="s">
        <v>5990</v>
      </c>
      <c r="I501" s="220" t="s">
        <v>8449</v>
      </c>
      <c r="J501" s="221">
        <v>5900</v>
      </c>
      <c r="K501" s="221">
        <v>1</v>
      </c>
      <c r="L501" s="221">
        <v>5900</v>
      </c>
    </row>
    <row r="502" spans="1:12" s="167" customFormat="1">
      <c r="A502" s="218" t="str">
        <f t="shared" si="6"/>
        <v>O221021058450일반상품</v>
      </c>
      <c r="B502" s="219" t="s">
        <v>8152</v>
      </c>
      <c r="C502" s="219" t="s">
        <v>8023</v>
      </c>
      <c r="D502" s="219" t="s">
        <v>8065</v>
      </c>
      <c r="E502" s="219" t="s">
        <v>7707</v>
      </c>
      <c r="F502" s="219" t="s">
        <v>7718</v>
      </c>
      <c r="G502" s="219" t="s">
        <v>7727</v>
      </c>
      <c r="H502" s="219" t="s">
        <v>5990</v>
      </c>
      <c r="I502" s="220" t="s">
        <v>7981</v>
      </c>
      <c r="J502" s="221">
        <v>1400</v>
      </c>
      <c r="K502" s="221">
        <v>2</v>
      </c>
      <c r="L502" s="221">
        <v>2800</v>
      </c>
    </row>
    <row r="503" spans="1:12" s="167" customFormat="1">
      <c r="A503" s="218" t="str">
        <f t="shared" si="6"/>
        <v>O221021058450일반상품</v>
      </c>
      <c r="B503" s="219" t="s">
        <v>8152</v>
      </c>
      <c r="C503" s="219" t="s">
        <v>8023</v>
      </c>
      <c r="D503" s="219" t="s">
        <v>8065</v>
      </c>
      <c r="E503" s="219" t="s">
        <v>7707</v>
      </c>
      <c r="F503" s="219" t="s">
        <v>7718</v>
      </c>
      <c r="G503" s="219" t="s">
        <v>7727</v>
      </c>
      <c r="H503" s="219" t="s">
        <v>5990</v>
      </c>
      <c r="I503" s="220" t="s">
        <v>7188</v>
      </c>
      <c r="J503" s="221">
        <v>5800</v>
      </c>
      <c r="K503" s="221">
        <v>1</v>
      </c>
      <c r="L503" s="221">
        <v>5800</v>
      </c>
    </row>
    <row r="504" spans="1:12" s="167" customFormat="1">
      <c r="A504" s="218" t="str">
        <f t="shared" si="6"/>
        <v>O221021058450일반상품</v>
      </c>
      <c r="B504" s="219" t="s">
        <v>8152</v>
      </c>
      <c r="C504" s="219" t="s">
        <v>8023</v>
      </c>
      <c r="D504" s="219" t="s">
        <v>8065</v>
      </c>
      <c r="E504" s="219" t="s">
        <v>7707</v>
      </c>
      <c r="F504" s="219" t="s">
        <v>7718</v>
      </c>
      <c r="G504" s="219" t="s">
        <v>7727</v>
      </c>
      <c r="H504" s="219" t="s">
        <v>5990</v>
      </c>
      <c r="I504" s="220" t="s">
        <v>8034</v>
      </c>
      <c r="J504" s="221">
        <v>900</v>
      </c>
      <c r="K504" s="221">
        <v>1</v>
      </c>
      <c r="L504" s="221">
        <v>900</v>
      </c>
    </row>
    <row r="505" spans="1:12" s="167" customFormat="1">
      <c r="A505" s="218" t="str">
        <f t="shared" si="6"/>
        <v>O221021058450일반상품</v>
      </c>
      <c r="B505" s="219" t="s">
        <v>8152</v>
      </c>
      <c r="C505" s="219" t="s">
        <v>8023</v>
      </c>
      <c r="D505" s="219" t="s">
        <v>8065</v>
      </c>
      <c r="E505" s="219" t="s">
        <v>7707</v>
      </c>
      <c r="F505" s="219" t="s">
        <v>7718</v>
      </c>
      <c r="G505" s="219" t="s">
        <v>7727</v>
      </c>
      <c r="H505" s="219" t="s">
        <v>5990</v>
      </c>
      <c r="I505" s="220" t="s">
        <v>7977</v>
      </c>
      <c r="J505" s="221">
        <v>1450</v>
      </c>
      <c r="K505" s="221">
        <v>1</v>
      </c>
      <c r="L505" s="221">
        <v>1450</v>
      </c>
    </row>
    <row r="506" spans="1:12" s="167" customFormat="1">
      <c r="A506" s="218" t="str">
        <f t="shared" si="6"/>
        <v>O221021058450일반상품</v>
      </c>
      <c r="B506" s="219" t="s">
        <v>8152</v>
      </c>
      <c r="C506" s="219" t="s">
        <v>8023</v>
      </c>
      <c r="D506" s="219" t="s">
        <v>8065</v>
      </c>
      <c r="E506" s="219" t="s">
        <v>7707</v>
      </c>
      <c r="F506" s="219" t="s">
        <v>7718</v>
      </c>
      <c r="G506" s="219" t="s">
        <v>7727</v>
      </c>
      <c r="H506" s="219" t="s">
        <v>5990</v>
      </c>
      <c r="I506" s="220" t="s">
        <v>7203</v>
      </c>
      <c r="J506" s="221">
        <v>5000</v>
      </c>
      <c r="K506" s="221">
        <v>1</v>
      </c>
      <c r="L506" s="221">
        <v>5000</v>
      </c>
    </row>
    <row r="507" spans="1:12" s="167" customFormat="1">
      <c r="A507" s="218" t="str">
        <f t="shared" si="6"/>
        <v>O221021058450일반상품</v>
      </c>
      <c r="B507" s="219" t="s">
        <v>8152</v>
      </c>
      <c r="C507" s="219" t="s">
        <v>8023</v>
      </c>
      <c r="D507" s="219" t="s">
        <v>8065</v>
      </c>
      <c r="E507" s="219" t="s">
        <v>7707</v>
      </c>
      <c r="F507" s="219" t="s">
        <v>7718</v>
      </c>
      <c r="G507" s="219" t="s">
        <v>7727</v>
      </c>
      <c r="H507" s="219" t="s">
        <v>5990</v>
      </c>
      <c r="I507" s="220" t="s">
        <v>7252</v>
      </c>
      <c r="J507" s="221">
        <v>2850</v>
      </c>
      <c r="K507" s="221">
        <v>3</v>
      </c>
      <c r="L507" s="221">
        <v>8550</v>
      </c>
    </row>
    <row r="508" spans="1:12" s="167" customFormat="1">
      <c r="A508" s="218" t="str">
        <f t="shared" si="6"/>
        <v>O221021058450일반상품</v>
      </c>
      <c r="B508" s="219" t="s">
        <v>8152</v>
      </c>
      <c r="C508" s="219" t="s">
        <v>8023</v>
      </c>
      <c r="D508" s="219" t="s">
        <v>8065</v>
      </c>
      <c r="E508" s="219" t="s">
        <v>7707</v>
      </c>
      <c r="F508" s="219" t="s">
        <v>7718</v>
      </c>
      <c r="G508" s="219" t="s">
        <v>7727</v>
      </c>
      <c r="H508" s="219" t="s">
        <v>5990</v>
      </c>
      <c r="I508" s="220" t="s">
        <v>8450</v>
      </c>
      <c r="J508" s="221">
        <v>1400</v>
      </c>
      <c r="K508" s="221">
        <v>1</v>
      </c>
      <c r="L508" s="221">
        <v>1400</v>
      </c>
    </row>
    <row r="509" spans="1:12" s="167" customFormat="1">
      <c r="A509" s="218" t="str">
        <f t="shared" si="6"/>
        <v>O221021058450일반상품</v>
      </c>
      <c r="B509" s="219" t="s">
        <v>8152</v>
      </c>
      <c r="C509" s="219" t="s">
        <v>8023</v>
      </c>
      <c r="D509" s="219" t="s">
        <v>8065</v>
      </c>
      <c r="E509" s="219" t="s">
        <v>7707</v>
      </c>
      <c r="F509" s="219" t="s">
        <v>7718</v>
      </c>
      <c r="G509" s="219" t="s">
        <v>7727</v>
      </c>
      <c r="H509" s="219" t="s">
        <v>5990</v>
      </c>
      <c r="I509" s="220" t="s">
        <v>8451</v>
      </c>
      <c r="J509" s="221">
        <v>2040</v>
      </c>
      <c r="K509" s="221">
        <v>1</v>
      </c>
      <c r="L509" s="221">
        <v>2040</v>
      </c>
    </row>
    <row r="510" spans="1:12" s="167" customFormat="1">
      <c r="A510" s="218" t="str">
        <f t="shared" si="6"/>
        <v>O221021058450일반상품</v>
      </c>
      <c r="B510" s="219" t="s">
        <v>8152</v>
      </c>
      <c r="C510" s="219" t="s">
        <v>8023</v>
      </c>
      <c r="D510" s="219" t="s">
        <v>8065</v>
      </c>
      <c r="E510" s="219" t="s">
        <v>7707</v>
      </c>
      <c r="F510" s="219" t="s">
        <v>7718</v>
      </c>
      <c r="G510" s="219" t="s">
        <v>7727</v>
      </c>
      <c r="H510" s="219" t="s">
        <v>5990</v>
      </c>
      <c r="I510" s="220" t="s">
        <v>8452</v>
      </c>
      <c r="J510" s="221">
        <v>22090</v>
      </c>
      <c r="K510" s="221">
        <v>1</v>
      </c>
      <c r="L510" s="221">
        <v>22090</v>
      </c>
    </row>
    <row r="511" spans="1:12" s="167" customFormat="1">
      <c r="A511" s="218" t="str">
        <f t="shared" si="6"/>
        <v>O221021058450일반상품</v>
      </c>
      <c r="B511" s="219" t="s">
        <v>8152</v>
      </c>
      <c r="C511" s="219" t="s">
        <v>8023</v>
      </c>
      <c r="D511" s="219" t="s">
        <v>8065</v>
      </c>
      <c r="E511" s="219" t="s">
        <v>7707</v>
      </c>
      <c r="F511" s="219" t="s">
        <v>7718</v>
      </c>
      <c r="G511" s="219" t="s">
        <v>7727</v>
      </c>
      <c r="H511" s="219" t="s">
        <v>5990</v>
      </c>
      <c r="I511" s="220" t="s">
        <v>7201</v>
      </c>
      <c r="J511" s="221">
        <v>12480</v>
      </c>
      <c r="K511" s="221">
        <v>3</v>
      </c>
      <c r="L511" s="221">
        <v>37440</v>
      </c>
    </row>
    <row r="512" spans="1:12" s="167" customFormat="1">
      <c r="A512" s="218" t="str">
        <f t="shared" si="6"/>
        <v>O221021058450일반상품</v>
      </c>
      <c r="B512" s="219" t="s">
        <v>8152</v>
      </c>
      <c r="C512" s="219" t="s">
        <v>8023</v>
      </c>
      <c r="D512" s="219" t="s">
        <v>8065</v>
      </c>
      <c r="E512" s="219" t="s">
        <v>7707</v>
      </c>
      <c r="F512" s="219" t="s">
        <v>7718</v>
      </c>
      <c r="G512" s="219" t="s">
        <v>7727</v>
      </c>
      <c r="H512" s="219" t="s">
        <v>5990</v>
      </c>
      <c r="I512" s="220" t="s">
        <v>8453</v>
      </c>
      <c r="J512" s="221">
        <v>2670</v>
      </c>
      <c r="K512" s="221">
        <v>1</v>
      </c>
      <c r="L512" s="221">
        <v>2670</v>
      </c>
    </row>
    <row r="513" spans="1:12" s="167" customFormat="1">
      <c r="A513" s="218" t="str">
        <f t="shared" si="6"/>
        <v>O221021058450일반상품</v>
      </c>
      <c r="B513" s="219" t="s">
        <v>8152</v>
      </c>
      <c r="C513" s="219" t="s">
        <v>8023</v>
      </c>
      <c r="D513" s="219" t="s">
        <v>8065</v>
      </c>
      <c r="E513" s="219" t="s">
        <v>7707</v>
      </c>
      <c r="F513" s="219" t="s">
        <v>7718</v>
      </c>
      <c r="G513" s="219" t="s">
        <v>7727</v>
      </c>
      <c r="H513" s="219" t="s">
        <v>5990</v>
      </c>
      <c r="I513" s="220" t="s">
        <v>8390</v>
      </c>
      <c r="J513" s="221">
        <v>5718</v>
      </c>
      <c r="K513" s="221">
        <v>1</v>
      </c>
      <c r="L513" s="221">
        <v>5718</v>
      </c>
    </row>
    <row r="514" spans="1:12" s="167" customFormat="1">
      <c r="A514" s="218" t="str">
        <f t="shared" si="6"/>
        <v>O221021058450일반상품</v>
      </c>
      <c r="B514" s="219" t="s">
        <v>8152</v>
      </c>
      <c r="C514" s="219" t="s">
        <v>8023</v>
      </c>
      <c r="D514" s="219" t="s">
        <v>8065</v>
      </c>
      <c r="E514" s="219" t="s">
        <v>7707</v>
      </c>
      <c r="F514" s="219" t="s">
        <v>7718</v>
      </c>
      <c r="G514" s="219" t="s">
        <v>7727</v>
      </c>
      <c r="H514" s="219" t="s">
        <v>5990</v>
      </c>
      <c r="I514" s="220" t="s">
        <v>8026</v>
      </c>
      <c r="J514" s="221">
        <v>1440</v>
      </c>
      <c r="K514" s="221">
        <v>1</v>
      </c>
      <c r="L514" s="221">
        <v>1440</v>
      </c>
    </row>
    <row r="515" spans="1:12" s="167" customFormat="1">
      <c r="A515" s="218" t="str">
        <f t="shared" si="6"/>
        <v>O221021058450일반상품</v>
      </c>
      <c r="B515" s="219" t="s">
        <v>8152</v>
      </c>
      <c r="C515" s="219" t="s">
        <v>8023</v>
      </c>
      <c r="D515" s="219" t="s">
        <v>8065</v>
      </c>
      <c r="E515" s="219" t="s">
        <v>7707</v>
      </c>
      <c r="F515" s="219" t="s">
        <v>7718</v>
      </c>
      <c r="G515" s="219" t="s">
        <v>7727</v>
      </c>
      <c r="H515" s="219" t="s">
        <v>5990</v>
      </c>
      <c r="I515" s="220" t="s">
        <v>7229</v>
      </c>
      <c r="J515" s="221">
        <v>5900</v>
      </c>
      <c r="K515" s="221">
        <v>2</v>
      </c>
      <c r="L515" s="221">
        <v>11800</v>
      </c>
    </row>
    <row r="516" spans="1:12" s="167" customFormat="1">
      <c r="A516" s="218" t="str">
        <f t="shared" si="6"/>
        <v>O221021058450일반상품</v>
      </c>
      <c r="B516" s="219" t="s">
        <v>8152</v>
      </c>
      <c r="C516" s="219" t="s">
        <v>8023</v>
      </c>
      <c r="D516" s="219" t="s">
        <v>8065</v>
      </c>
      <c r="E516" s="219" t="s">
        <v>7707</v>
      </c>
      <c r="F516" s="219" t="s">
        <v>7718</v>
      </c>
      <c r="G516" s="219" t="s">
        <v>7727</v>
      </c>
      <c r="H516" s="219" t="s">
        <v>5990</v>
      </c>
      <c r="I516" s="220" t="s">
        <v>8454</v>
      </c>
      <c r="J516" s="221">
        <v>28700</v>
      </c>
      <c r="K516" s="221">
        <v>3</v>
      </c>
      <c r="L516" s="221">
        <v>86100</v>
      </c>
    </row>
    <row r="517" spans="1:12" s="167" customFormat="1">
      <c r="A517" s="218" t="str">
        <f t="shared" ref="A517:A771" si="7">B517&amp;H517</f>
        <v>O221021058450일반상품</v>
      </c>
      <c r="B517" s="219" t="s">
        <v>8152</v>
      </c>
      <c r="C517" s="219" t="s">
        <v>8023</v>
      </c>
      <c r="D517" s="219" t="s">
        <v>8065</v>
      </c>
      <c r="E517" s="219" t="s">
        <v>7707</v>
      </c>
      <c r="F517" s="219" t="s">
        <v>7718</v>
      </c>
      <c r="G517" s="219" t="s">
        <v>7727</v>
      </c>
      <c r="H517" s="219" t="s">
        <v>5990</v>
      </c>
      <c r="I517" s="220" t="s">
        <v>8455</v>
      </c>
      <c r="J517" s="221">
        <v>2400</v>
      </c>
      <c r="K517" s="221">
        <v>1</v>
      </c>
      <c r="L517" s="221">
        <v>2400</v>
      </c>
    </row>
    <row r="518" spans="1:12" s="167" customFormat="1">
      <c r="A518" s="218" t="str">
        <f t="shared" si="7"/>
        <v>O221021058450일반상품</v>
      </c>
      <c r="B518" s="219" t="s">
        <v>8152</v>
      </c>
      <c r="C518" s="219" t="s">
        <v>8023</v>
      </c>
      <c r="D518" s="219" t="s">
        <v>8065</v>
      </c>
      <c r="E518" s="219" t="s">
        <v>7707</v>
      </c>
      <c r="F518" s="219" t="s">
        <v>7718</v>
      </c>
      <c r="G518" s="219" t="s">
        <v>7727</v>
      </c>
      <c r="H518" s="219" t="s">
        <v>5990</v>
      </c>
      <c r="I518" s="220" t="s">
        <v>8456</v>
      </c>
      <c r="J518" s="221">
        <v>3700</v>
      </c>
      <c r="K518" s="221">
        <v>1</v>
      </c>
      <c r="L518" s="221">
        <v>3700</v>
      </c>
    </row>
    <row r="519" spans="1:12" s="167" customFormat="1">
      <c r="A519" s="218" t="str">
        <f t="shared" si="7"/>
        <v>O221021058450일반상품</v>
      </c>
      <c r="B519" s="219" t="s">
        <v>8152</v>
      </c>
      <c r="C519" s="219" t="s">
        <v>8023</v>
      </c>
      <c r="D519" s="219" t="s">
        <v>8065</v>
      </c>
      <c r="E519" s="219" t="s">
        <v>7707</v>
      </c>
      <c r="F519" s="219" t="s">
        <v>7718</v>
      </c>
      <c r="G519" s="219" t="s">
        <v>7727</v>
      </c>
      <c r="H519" s="219" t="s">
        <v>5990</v>
      </c>
      <c r="I519" s="220" t="s">
        <v>8457</v>
      </c>
      <c r="J519" s="221">
        <v>2350</v>
      </c>
      <c r="K519" s="221">
        <v>2</v>
      </c>
      <c r="L519" s="221">
        <v>4700</v>
      </c>
    </row>
    <row r="520" spans="1:12" s="167" customFormat="1">
      <c r="A520" s="218" t="str">
        <f t="shared" si="7"/>
        <v>O221021058450일반상품</v>
      </c>
      <c r="B520" s="219" t="s">
        <v>8152</v>
      </c>
      <c r="C520" s="219" t="s">
        <v>8023</v>
      </c>
      <c r="D520" s="219" t="s">
        <v>8065</v>
      </c>
      <c r="E520" s="219" t="s">
        <v>7707</v>
      </c>
      <c r="F520" s="219" t="s">
        <v>7718</v>
      </c>
      <c r="G520" s="219" t="s">
        <v>7727</v>
      </c>
      <c r="H520" s="219" t="s">
        <v>5990</v>
      </c>
      <c r="I520" s="220" t="s">
        <v>7282</v>
      </c>
      <c r="J520" s="221">
        <v>2170</v>
      </c>
      <c r="K520" s="221">
        <v>1</v>
      </c>
      <c r="L520" s="221">
        <v>2170</v>
      </c>
    </row>
    <row r="521" spans="1:12" s="167" customFormat="1">
      <c r="A521" s="218" t="str">
        <f t="shared" si="7"/>
        <v>O221021058450일반상품</v>
      </c>
      <c r="B521" s="219" t="s">
        <v>8152</v>
      </c>
      <c r="C521" s="219" t="s">
        <v>8023</v>
      </c>
      <c r="D521" s="219" t="s">
        <v>8065</v>
      </c>
      <c r="E521" s="219" t="s">
        <v>7707</v>
      </c>
      <c r="F521" s="219" t="s">
        <v>7718</v>
      </c>
      <c r="G521" s="219" t="s">
        <v>7727</v>
      </c>
      <c r="H521" s="219" t="s">
        <v>5990</v>
      </c>
      <c r="I521" s="220" t="s">
        <v>8458</v>
      </c>
      <c r="J521" s="221">
        <v>5600</v>
      </c>
      <c r="K521" s="221">
        <v>1</v>
      </c>
      <c r="L521" s="221">
        <v>5600</v>
      </c>
    </row>
    <row r="522" spans="1:12" s="167" customFormat="1">
      <c r="A522" s="218" t="str">
        <f t="shared" si="7"/>
        <v>O221021058450일반상품</v>
      </c>
      <c r="B522" s="219" t="s">
        <v>8152</v>
      </c>
      <c r="C522" s="219" t="s">
        <v>8023</v>
      </c>
      <c r="D522" s="219" t="s">
        <v>8065</v>
      </c>
      <c r="E522" s="219" t="s">
        <v>7707</v>
      </c>
      <c r="F522" s="219" t="s">
        <v>7718</v>
      </c>
      <c r="G522" s="219" t="s">
        <v>7727</v>
      </c>
      <c r="H522" s="219" t="s">
        <v>5990</v>
      </c>
      <c r="I522" s="220" t="s">
        <v>8459</v>
      </c>
      <c r="J522" s="221">
        <v>5200</v>
      </c>
      <c r="K522" s="221">
        <v>4</v>
      </c>
      <c r="L522" s="221">
        <v>20800</v>
      </c>
    </row>
    <row r="523" spans="1:12" s="167" customFormat="1">
      <c r="A523" s="218" t="str">
        <f t="shared" si="7"/>
        <v>O221021058449일반상품</v>
      </c>
      <c r="B523" s="219" t="s">
        <v>8153</v>
      </c>
      <c r="C523" s="219" t="s">
        <v>8023</v>
      </c>
      <c r="D523" s="219" t="s">
        <v>8065</v>
      </c>
      <c r="E523" s="219" t="s">
        <v>7707</v>
      </c>
      <c r="F523" s="219" t="s">
        <v>6394</v>
      </c>
      <c r="G523" s="219" t="s">
        <v>7895</v>
      </c>
      <c r="H523" s="219" t="s">
        <v>5990</v>
      </c>
      <c r="I523" s="220" t="s">
        <v>8460</v>
      </c>
      <c r="J523" s="221">
        <v>3200</v>
      </c>
      <c r="K523" s="221">
        <v>1</v>
      </c>
      <c r="L523" s="221">
        <v>3200</v>
      </c>
    </row>
    <row r="524" spans="1:12" s="167" customFormat="1">
      <c r="A524" s="218" t="str">
        <f t="shared" si="7"/>
        <v>O221021058449일반상품</v>
      </c>
      <c r="B524" s="219" t="s">
        <v>8153</v>
      </c>
      <c r="C524" s="219" t="s">
        <v>8023</v>
      </c>
      <c r="D524" s="219" t="s">
        <v>8065</v>
      </c>
      <c r="E524" s="219" t="s">
        <v>7707</v>
      </c>
      <c r="F524" s="219" t="s">
        <v>6394</v>
      </c>
      <c r="G524" s="219" t="s">
        <v>7895</v>
      </c>
      <c r="H524" s="219" t="s">
        <v>5990</v>
      </c>
      <c r="I524" s="220" t="s">
        <v>8461</v>
      </c>
      <c r="J524" s="221">
        <v>3200</v>
      </c>
      <c r="K524" s="221">
        <v>1</v>
      </c>
      <c r="L524" s="221">
        <v>3200</v>
      </c>
    </row>
    <row r="525" spans="1:12" s="167" customFormat="1">
      <c r="A525" s="218" t="str">
        <f t="shared" si="7"/>
        <v>O221021058449일반상품</v>
      </c>
      <c r="B525" s="219" t="s">
        <v>8153</v>
      </c>
      <c r="C525" s="219" t="s">
        <v>8023</v>
      </c>
      <c r="D525" s="219" t="s">
        <v>8065</v>
      </c>
      <c r="E525" s="219" t="s">
        <v>7707</v>
      </c>
      <c r="F525" s="219" t="s">
        <v>6394</v>
      </c>
      <c r="G525" s="219" t="s">
        <v>7895</v>
      </c>
      <c r="H525" s="219" t="s">
        <v>5990</v>
      </c>
      <c r="I525" s="220" t="s">
        <v>8462</v>
      </c>
      <c r="J525" s="221">
        <v>3200</v>
      </c>
      <c r="K525" s="221">
        <v>1</v>
      </c>
      <c r="L525" s="221">
        <v>3200</v>
      </c>
    </row>
    <row r="526" spans="1:12" s="167" customFormat="1">
      <c r="A526" s="218" t="str">
        <f t="shared" si="7"/>
        <v>O221021058449일반상품</v>
      </c>
      <c r="B526" s="219" t="s">
        <v>8153</v>
      </c>
      <c r="C526" s="219" t="s">
        <v>8023</v>
      </c>
      <c r="D526" s="219" t="s">
        <v>8065</v>
      </c>
      <c r="E526" s="219" t="s">
        <v>7707</v>
      </c>
      <c r="F526" s="219" t="s">
        <v>6394</v>
      </c>
      <c r="G526" s="219" t="s">
        <v>7895</v>
      </c>
      <c r="H526" s="219" t="s">
        <v>5990</v>
      </c>
      <c r="I526" s="220" t="s">
        <v>8463</v>
      </c>
      <c r="J526" s="221">
        <v>1600</v>
      </c>
      <c r="K526" s="221">
        <v>1</v>
      </c>
      <c r="L526" s="221">
        <v>1600</v>
      </c>
    </row>
    <row r="527" spans="1:12" s="167" customFormat="1">
      <c r="A527" s="218" t="str">
        <f t="shared" si="7"/>
        <v>O221021058449일반상품</v>
      </c>
      <c r="B527" s="219" t="s">
        <v>8153</v>
      </c>
      <c r="C527" s="219" t="s">
        <v>8023</v>
      </c>
      <c r="D527" s="219" t="s">
        <v>8065</v>
      </c>
      <c r="E527" s="219" t="s">
        <v>7707</v>
      </c>
      <c r="F527" s="219" t="s">
        <v>6394</v>
      </c>
      <c r="G527" s="219" t="s">
        <v>7895</v>
      </c>
      <c r="H527" s="219" t="s">
        <v>5990</v>
      </c>
      <c r="I527" s="220" t="s">
        <v>8464</v>
      </c>
      <c r="J527" s="221">
        <v>1800</v>
      </c>
      <c r="K527" s="221">
        <v>1</v>
      </c>
      <c r="L527" s="221">
        <v>1800</v>
      </c>
    </row>
    <row r="528" spans="1:12" s="167" customFormat="1">
      <c r="A528" s="218" t="str">
        <f t="shared" si="7"/>
        <v>O221021058449일반상품</v>
      </c>
      <c r="B528" s="219" t="s">
        <v>8153</v>
      </c>
      <c r="C528" s="219" t="s">
        <v>8023</v>
      </c>
      <c r="D528" s="219" t="s">
        <v>8065</v>
      </c>
      <c r="E528" s="219" t="s">
        <v>7707</v>
      </c>
      <c r="F528" s="219" t="s">
        <v>6394</v>
      </c>
      <c r="G528" s="219" t="s">
        <v>7895</v>
      </c>
      <c r="H528" s="219" t="s">
        <v>5990</v>
      </c>
      <c r="I528" s="220" t="s">
        <v>8465</v>
      </c>
      <c r="J528" s="221">
        <v>8500</v>
      </c>
      <c r="K528" s="221">
        <v>1</v>
      </c>
      <c r="L528" s="221">
        <v>8500</v>
      </c>
    </row>
    <row r="529" spans="1:12" s="167" customFormat="1">
      <c r="A529" s="218" t="str">
        <f t="shared" si="7"/>
        <v>O221021058449일반상품</v>
      </c>
      <c r="B529" s="219" t="s">
        <v>8153</v>
      </c>
      <c r="C529" s="219" t="s">
        <v>8023</v>
      </c>
      <c r="D529" s="219" t="s">
        <v>8065</v>
      </c>
      <c r="E529" s="219" t="s">
        <v>7707</v>
      </c>
      <c r="F529" s="219" t="s">
        <v>6394</v>
      </c>
      <c r="G529" s="219" t="s">
        <v>7895</v>
      </c>
      <c r="H529" s="219" t="s">
        <v>5990</v>
      </c>
      <c r="I529" s="220" t="s">
        <v>8466</v>
      </c>
      <c r="J529" s="221">
        <v>1900</v>
      </c>
      <c r="K529" s="221">
        <v>1</v>
      </c>
      <c r="L529" s="221">
        <v>1900</v>
      </c>
    </row>
    <row r="530" spans="1:12" s="167" customFormat="1">
      <c r="A530" s="218" t="str">
        <f t="shared" si="7"/>
        <v>O221021058449일반상품</v>
      </c>
      <c r="B530" s="219" t="s">
        <v>8153</v>
      </c>
      <c r="C530" s="219" t="s">
        <v>8023</v>
      </c>
      <c r="D530" s="219" t="s">
        <v>8065</v>
      </c>
      <c r="E530" s="219" t="s">
        <v>7707</v>
      </c>
      <c r="F530" s="219" t="s">
        <v>6394</v>
      </c>
      <c r="G530" s="219" t="s">
        <v>7895</v>
      </c>
      <c r="H530" s="219" t="s">
        <v>5990</v>
      </c>
      <c r="I530" s="220" t="s">
        <v>8467</v>
      </c>
      <c r="J530" s="221">
        <v>1800</v>
      </c>
      <c r="K530" s="221">
        <v>1</v>
      </c>
      <c r="L530" s="221">
        <v>1800</v>
      </c>
    </row>
    <row r="531" spans="1:12" s="167" customFormat="1">
      <c r="A531" s="218" t="str">
        <f t="shared" si="7"/>
        <v>O221021058449일반상품</v>
      </c>
      <c r="B531" s="219" t="s">
        <v>8153</v>
      </c>
      <c r="C531" s="219" t="s">
        <v>8023</v>
      </c>
      <c r="D531" s="219" t="s">
        <v>8065</v>
      </c>
      <c r="E531" s="219" t="s">
        <v>7707</v>
      </c>
      <c r="F531" s="219" t="s">
        <v>6394</v>
      </c>
      <c r="G531" s="219" t="s">
        <v>7895</v>
      </c>
      <c r="H531" s="219" t="s">
        <v>5990</v>
      </c>
      <c r="I531" s="220" t="s">
        <v>8468</v>
      </c>
      <c r="J531" s="221">
        <v>1100</v>
      </c>
      <c r="K531" s="221">
        <v>1</v>
      </c>
      <c r="L531" s="221">
        <v>1100</v>
      </c>
    </row>
    <row r="532" spans="1:12" s="167" customFormat="1">
      <c r="A532" s="218" t="str">
        <f t="shared" si="7"/>
        <v>O221021058449일반상품</v>
      </c>
      <c r="B532" s="219" t="s">
        <v>8153</v>
      </c>
      <c r="C532" s="219" t="s">
        <v>8023</v>
      </c>
      <c r="D532" s="219" t="s">
        <v>8065</v>
      </c>
      <c r="E532" s="219" t="s">
        <v>7707</v>
      </c>
      <c r="F532" s="219" t="s">
        <v>6394</v>
      </c>
      <c r="G532" s="219" t="s">
        <v>7895</v>
      </c>
      <c r="H532" s="219" t="s">
        <v>5990</v>
      </c>
      <c r="I532" s="220" t="s">
        <v>8469</v>
      </c>
      <c r="J532" s="221">
        <v>20810</v>
      </c>
      <c r="K532" s="221">
        <v>1</v>
      </c>
      <c r="L532" s="221">
        <v>20810</v>
      </c>
    </row>
    <row r="533" spans="1:12" s="167" customFormat="1">
      <c r="A533" s="218" t="str">
        <f t="shared" si="7"/>
        <v>O221021058449일반상품</v>
      </c>
      <c r="B533" s="219" t="s">
        <v>8153</v>
      </c>
      <c r="C533" s="219" t="s">
        <v>8023</v>
      </c>
      <c r="D533" s="219" t="s">
        <v>8065</v>
      </c>
      <c r="E533" s="219" t="s">
        <v>7707</v>
      </c>
      <c r="F533" s="219" t="s">
        <v>6394</v>
      </c>
      <c r="G533" s="219" t="s">
        <v>7895</v>
      </c>
      <c r="H533" s="219" t="s">
        <v>5990</v>
      </c>
      <c r="I533" s="220" t="s">
        <v>8470</v>
      </c>
      <c r="J533" s="221">
        <v>19700</v>
      </c>
      <c r="K533" s="221">
        <v>1</v>
      </c>
      <c r="L533" s="221">
        <v>19700</v>
      </c>
    </row>
    <row r="534" spans="1:12" s="167" customFormat="1">
      <c r="A534" s="218" t="str">
        <f t="shared" si="7"/>
        <v>O221021058449일반상품</v>
      </c>
      <c r="B534" s="219" t="s">
        <v>8153</v>
      </c>
      <c r="C534" s="219" t="s">
        <v>8023</v>
      </c>
      <c r="D534" s="219" t="s">
        <v>8065</v>
      </c>
      <c r="E534" s="219" t="s">
        <v>7707</v>
      </c>
      <c r="F534" s="219" t="s">
        <v>6394</v>
      </c>
      <c r="G534" s="219" t="s">
        <v>7895</v>
      </c>
      <c r="H534" s="219" t="s">
        <v>5990</v>
      </c>
      <c r="I534" s="220" t="s">
        <v>8378</v>
      </c>
      <c r="J534" s="221">
        <v>42000</v>
      </c>
      <c r="K534" s="221">
        <v>1</v>
      </c>
      <c r="L534" s="221">
        <v>42000</v>
      </c>
    </row>
    <row r="535" spans="1:12" s="167" customFormat="1">
      <c r="A535" s="218" t="str">
        <f t="shared" si="7"/>
        <v>O221021058449일반상품</v>
      </c>
      <c r="B535" s="219" t="s">
        <v>8153</v>
      </c>
      <c r="C535" s="219" t="s">
        <v>8023</v>
      </c>
      <c r="D535" s="219" t="s">
        <v>8065</v>
      </c>
      <c r="E535" s="219" t="s">
        <v>7707</v>
      </c>
      <c r="F535" s="219" t="s">
        <v>6394</v>
      </c>
      <c r="G535" s="219" t="s">
        <v>7895</v>
      </c>
      <c r="H535" s="219" t="s">
        <v>5990</v>
      </c>
      <c r="I535" s="220" t="s">
        <v>8471</v>
      </c>
      <c r="J535" s="221">
        <v>8900</v>
      </c>
      <c r="K535" s="221">
        <v>1</v>
      </c>
      <c r="L535" s="221">
        <v>8900</v>
      </c>
    </row>
    <row r="536" spans="1:12" s="167" customFormat="1">
      <c r="A536" s="218" t="str">
        <f t="shared" si="7"/>
        <v>O221021058449일반상품</v>
      </c>
      <c r="B536" s="219" t="s">
        <v>8153</v>
      </c>
      <c r="C536" s="219" t="s">
        <v>8023</v>
      </c>
      <c r="D536" s="219" t="s">
        <v>8065</v>
      </c>
      <c r="E536" s="219" t="s">
        <v>7707</v>
      </c>
      <c r="F536" s="219" t="s">
        <v>6394</v>
      </c>
      <c r="G536" s="219" t="s">
        <v>7895</v>
      </c>
      <c r="H536" s="219" t="s">
        <v>5990</v>
      </c>
      <c r="I536" s="220" t="s">
        <v>8445</v>
      </c>
      <c r="J536" s="221">
        <v>11200</v>
      </c>
      <c r="K536" s="221">
        <v>1</v>
      </c>
      <c r="L536" s="221">
        <v>11200</v>
      </c>
    </row>
    <row r="537" spans="1:12" s="167" customFormat="1">
      <c r="A537" s="218" t="str">
        <f t="shared" si="7"/>
        <v>O221021058449일반상품</v>
      </c>
      <c r="B537" s="219" t="s">
        <v>8153</v>
      </c>
      <c r="C537" s="219" t="s">
        <v>8023</v>
      </c>
      <c r="D537" s="219" t="s">
        <v>8065</v>
      </c>
      <c r="E537" s="219" t="s">
        <v>7707</v>
      </c>
      <c r="F537" s="219" t="s">
        <v>6394</v>
      </c>
      <c r="G537" s="219" t="s">
        <v>7895</v>
      </c>
      <c r="H537" s="219" t="s">
        <v>5990</v>
      </c>
      <c r="I537" s="220" t="s">
        <v>8360</v>
      </c>
      <c r="J537" s="221">
        <v>6490</v>
      </c>
      <c r="K537" s="221">
        <v>2</v>
      </c>
      <c r="L537" s="221">
        <v>12980</v>
      </c>
    </row>
    <row r="538" spans="1:12" s="167" customFormat="1">
      <c r="A538" s="218" t="str">
        <f t="shared" si="7"/>
        <v>O221021058448일반상품</v>
      </c>
      <c r="B538" s="219" t="s">
        <v>8154</v>
      </c>
      <c r="C538" s="219" t="s">
        <v>8023</v>
      </c>
      <c r="D538" s="219" t="s">
        <v>8065</v>
      </c>
      <c r="E538" s="219" t="s">
        <v>7707</v>
      </c>
      <c r="F538" s="219" t="s">
        <v>6394</v>
      </c>
      <c r="G538" s="219" t="s">
        <v>7830</v>
      </c>
      <c r="H538" s="219" t="s">
        <v>5990</v>
      </c>
      <c r="I538" s="220" t="s">
        <v>8472</v>
      </c>
      <c r="J538" s="221">
        <v>2500</v>
      </c>
      <c r="K538" s="221">
        <v>1</v>
      </c>
      <c r="L538" s="221">
        <v>2500</v>
      </c>
    </row>
    <row r="539" spans="1:12" s="167" customFormat="1">
      <c r="A539" s="218" t="str">
        <f t="shared" si="7"/>
        <v>O221021058448일반상품</v>
      </c>
      <c r="B539" s="219" t="s">
        <v>8154</v>
      </c>
      <c r="C539" s="219" t="s">
        <v>8023</v>
      </c>
      <c r="D539" s="219" t="s">
        <v>8065</v>
      </c>
      <c r="E539" s="219" t="s">
        <v>7707</v>
      </c>
      <c r="F539" s="219" t="s">
        <v>6394</v>
      </c>
      <c r="G539" s="219" t="s">
        <v>7830</v>
      </c>
      <c r="H539" s="219" t="s">
        <v>5990</v>
      </c>
      <c r="I539" s="220" t="s">
        <v>8473</v>
      </c>
      <c r="J539" s="221">
        <v>1100</v>
      </c>
      <c r="K539" s="221">
        <v>2</v>
      </c>
      <c r="L539" s="221">
        <v>2200</v>
      </c>
    </row>
    <row r="540" spans="1:12" s="167" customFormat="1">
      <c r="A540" s="218" t="str">
        <f t="shared" si="7"/>
        <v>O221021058448일반상품</v>
      </c>
      <c r="B540" s="219" t="s">
        <v>8154</v>
      </c>
      <c r="C540" s="219" t="s">
        <v>8023</v>
      </c>
      <c r="D540" s="219" t="s">
        <v>8065</v>
      </c>
      <c r="E540" s="219" t="s">
        <v>7707</v>
      </c>
      <c r="F540" s="219" t="s">
        <v>6394</v>
      </c>
      <c r="G540" s="219" t="s">
        <v>7830</v>
      </c>
      <c r="H540" s="219" t="s">
        <v>5990</v>
      </c>
      <c r="I540" s="220" t="s">
        <v>7986</v>
      </c>
      <c r="J540" s="221">
        <v>1100</v>
      </c>
      <c r="K540" s="221">
        <v>3</v>
      </c>
      <c r="L540" s="221">
        <v>3300</v>
      </c>
    </row>
    <row r="541" spans="1:12" s="167" customFormat="1">
      <c r="A541" s="218" t="str">
        <f t="shared" si="7"/>
        <v>O221021058448일반상품</v>
      </c>
      <c r="B541" s="219" t="s">
        <v>8154</v>
      </c>
      <c r="C541" s="219" t="s">
        <v>8023</v>
      </c>
      <c r="D541" s="219" t="s">
        <v>8065</v>
      </c>
      <c r="E541" s="219" t="s">
        <v>7707</v>
      </c>
      <c r="F541" s="219" t="s">
        <v>6394</v>
      </c>
      <c r="G541" s="219" t="s">
        <v>7830</v>
      </c>
      <c r="H541" s="219" t="s">
        <v>5990</v>
      </c>
      <c r="I541" s="220" t="s">
        <v>8474</v>
      </c>
      <c r="J541" s="221">
        <v>15000</v>
      </c>
      <c r="K541" s="221">
        <v>1</v>
      </c>
      <c r="L541" s="221">
        <v>15000</v>
      </c>
    </row>
    <row r="542" spans="1:12" s="167" customFormat="1">
      <c r="A542" s="218" t="str">
        <f t="shared" si="7"/>
        <v>O221021058448일반상품</v>
      </c>
      <c r="B542" s="219" t="s">
        <v>8154</v>
      </c>
      <c r="C542" s="219" t="s">
        <v>8023</v>
      </c>
      <c r="D542" s="219" t="s">
        <v>8065</v>
      </c>
      <c r="E542" s="219" t="s">
        <v>7707</v>
      </c>
      <c r="F542" s="219" t="s">
        <v>6394</v>
      </c>
      <c r="G542" s="219" t="s">
        <v>7830</v>
      </c>
      <c r="H542" s="219" t="s">
        <v>5990</v>
      </c>
      <c r="I542" s="220" t="s">
        <v>8364</v>
      </c>
      <c r="J542" s="221">
        <v>2700</v>
      </c>
      <c r="K542" s="221">
        <v>2</v>
      </c>
      <c r="L542" s="221">
        <v>5400</v>
      </c>
    </row>
    <row r="543" spans="1:12" s="167" customFormat="1">
      <c r="A543" s="218" t="str">
        <f t="shared" si="7"/>
        <v>O221021058448일반상품</v>
      </c>
      <c r="B543" s="219" t="s">
        <v>8154</v>
      </c>
      <c r="C543" s="219" t="s">
        <v>8023</v>
      </c>
      <c r="D543" s="219" t="s">
        <v>8065</v>
      </c>
      <c r="E543" s="219" t="s">
        <v>7707</v>
      </c>
      <c r="F543" s="219" t="s">
        <v>6394</v>
      </c>
      <c r="G543" s="219" t="s">
        <v>7830</v>
      </c>
      <c r="H543" s="219" t="s">
        <v>5990</v>
      </c>
      <c r="I543" s="220" t="s">
        <v>7930</v>
      </c>
      <c r="J543" s="221">
        <v>4200</v>
      </c>
      <c r="K543" s="221">
        <v>2</v>
      </c>
      <c r="L543" s="221">
        <v>8400</v>
      </c>
    </row>
    <row r="544" spans="1:12" s="167" customFormat="1">
      <c r="A544" s="218" t="str">
        <f t="shared" si="7"/>
        <v>O221021058448일반상품</v>
      </c>
      <c r="B544" s="219" t="s">
        <v>8154</v>
      </c>
      <c r="C544" s="219" t="s">
        <v>8023</v>
      </c>
      <c r="D544" s="219" t="s">
        <v>8065</v>
      </c>
      <c r="E544" s="219" t="s">
        <v>7707</v>
      </c>
      <c r="F544" s="219" t="s">
        <v>6394</v>
      </c>
      <c r="G544" s="219" t="s">
        <v>7830</v>
      </c>
      <c r="H544" s="219" t="s">
        <v>5990</v>
      </c>
      <c r="I544" s="220" t="s">
        <v>8435</v>
      </c>
      <c r="J544" s="221">
        <v>1400</v>
      </c>
      <c r="K544" s="221">
        <v>2</v>
      </c>
      <c r="L544" s="221">
        <v>2800</v>
      </c>
    </row>
    <row r="545" spans="1:12" s="167" customFormat="1">
      <c r="A545" s="218" t="str">
        <f t="shared" si="7"/>
        <v>O221021058448일반상품</v>
      </c>
      <c r="B545" s="219" t="s">
        <v>8154</v>
      </c>
      <c r="C545" s="219" t="s">
        <v>8023</v>
      </c>
      <c r="D545" s="219" t="s">
        <v>8065</v>
      </c>
      <c r="E545" s="219" t="s">
        <v>7707</v>
      </c>
      <c r="F545" s="219" t="s">
        <v>6394</v>
      </c>
      <c r="G545" s="219" t="s">
        <v>7830</v>
      </c>
      <c r="H545" s="219" t="s">
        <v>5990</v>
      </c>
      <c r="I545" s="220" t="s">
        <v>8382</v>
      </c>
      <c r="J545" s="221">
        <v>1450</v>
      </c>
      <c r="K545" s="221">
        <v>2</v>
      </c>
      <c r="L545" s="221">
        <v>2900</v>
      </c>
    </row>
    <row r="546" spans="1:12" s="167" customFormat="1">
      <c r="A546" s="218" t="str">
        <f t="shared" si="7"/>
        <v>O221021058448일반상품</v>
      </c>
      <c r="B546" s="219" t="s">
        <v>8154</v>
      </c>
      <c r="C546" s="219" t="s">
        <v>8023</v>
      </c>
      <c r="D546" s="219" t="s">
        <v>8065</v>
      </c>
      <c r="E546" s="219" t="s">
        <v>7707</v>
      </c>
      <c r="F546" s="219" t="s">
        <v>6394</v>
      </c>
      <c r="G546" s="219" t="s">
        <v>7830</v>
      </c>
      <c r="H546" s="219" t="s">
        <v>5990</v>
      </c>
      <c r="I546" s="220" t="s">
        <v>8475</v>
      </c>
      <c r="J546" s="221">
        <v>6000</v>
      </c>
      <c r="K546" s="221">
        <v>1</v>
      </c>
      <c r="L546" s="221">
        <v>6000</v>
      </c>
    </row>
    <row r="547" spans="1:12" s="167" customFormat="1">
      <c r="A547" s="218" t="str">
        <f t="shared" si="7"/>
        <v>O221021058448일반상품</v>
      </c>
      <c r="B547" s="219" t="s">
        <v>8154</v>
      </c>
      <c r="C547" s="219" t="s">
        <v>8023</v>
      </c>
      <c r="D547" s="219" t="s">
        <v>8065</v>
      </c>
      <c r="E547" s="219" t="s">
        <v>7707</v>
      </c>
      <c r="F547" s="219" t="s">
        <v>6394</v>
      </c>
      <c r="G547" s="219" t="s">
        <v>7830</v>
      </c>
      <c r="H547" s="219" t="s">
        <v>5990</v>
      </c>
      <c r="I547" s="220" t="s">
        <v>7210</v>
      </c>
      <c r="J547" s="221">
        <v>5020</v>
      </c>
      <c r="K547" s="221">
        <v>1</v>
      </c>
      <c r="L547" s="221">
        <v>5020</v>
      </c>
    </row>
    <row r="548" spans="1:12" s="167" customFormat="1">
      <c r="A548" s="218" t="str">
        <f t="shared" si="7"/>
        <v>O221021058448일반상품</v>
      </c>
      <c r="B548" s="219" t="s">
        <v>8154</v>
      </c>
      <c r="C548" s="219" t="s">
        <v>8023</v>
      </c>
      <c r="D548" s="219" t="s">
        <v>8065</v>
      </c>
      <c r="E548" s="219" t="s">
        <v>7707</v>
      </c>
      <c r="F548" s="219" t="s">
        <v>6394</v>
      </c>
      <c r="G548" s="219" t="s">
        <v>7830</v>
      </c>
      <c r="H548" s="219" t="s">
        <v>5990</v>
      </c>
      <c r="I548" s="220" t="s">
        <v>8476</v>
      </c>
      <c r="J548" s="221">
        <v>7000</v>
      </c>
      <c r="K548" s="221">
        <v>1</v>
      </c>
      <c r="L548" s="221">
        <v>7000</v>
      </c>
    </row>
    <row r="549" spans="1:12" s="167" customFormat="1">
      <c r="A549" s="218" t="str">
        <f t="shared" si="7"/>
        <v>O221021058448일반상품</v>
      </c>
      <c r="B549" s="219" t="s">
        <v>8154</v>
      </c>
      <c r="C549" s="219" t="s">
        <v>8023</v>
      </c>
      <c r="D549" s="219" t="s">
        <v>8065</v>
      </c>
      <c r="E549" s="219" t="s">
        <v>7707</v>
      </c>
      <c r="F549" s="219" t="s">
        <v>6394</v>
      </c>
      <c r="G549" s="219" t="s">
        <v>7830</v>
      </c>
      <c r="H549" s="219" t="s">
        <v>5990</v>
      </c>
      <c r="I549" s="220" t="s">
        <v>8397</v>
      </c>
      <c r="J549" s="221">
        <v>10200</v>
      </c>
      <c r="K549" s="221">
        <v>2</v>
      </c>
      <c r="L549" s="221">
        <v>20400</v>
      </c>
    </row>
    <row r="550" spans="1:12" s="167" customFormat="1">
      <c r="A550" s="218" t="str">
        <f t="shared" si="7"/>
        <v>O221021058448일반상품</v>
      </c>
      <c r="B550" s="219" t="s">
        <v>8154</v>
      </c>
      <c r="C550" s="219" t="s">
        <v>8023</v>
      </c>
      <c r="D550" s="219" t="s">
        <v>8065</v>
      </c>
      <c r="E550" s="219" t="s">
        <v>7707</v>
      </c>
      <c r="F550" s="219" t="s">
        <v>6394</v>
      </c>
      <c r="G550" s="219" t="s">
        <v>7830</v>
      </c>
      <c r="H550" s="219" t="s">
        <v>5990</v>
      </c>
      <c r="I550" s="220" t="s">
        <v>8477</v>
      </c>
      <c r="J550" s="221">
        <v>4300</v>
      </c>
      <c r="K550" s="221">
        <v>1</v>
      </c>
      <c r="L550" s="221">
        <v>4300</v>
      </c>
    </row>
    <row r="551" spans="1:12" s="167" customFormat="1">
      <c r="A551" s="218" t="str">
        <f t="shared" si="7"/>
        <v>O221021058448일반상품</v>
      </c>
      <c r="B551" s="219" t="s">
        <v>8154</v>
      </c>
      <c r="C551" s="219" t="s">
        <v>8023</v>
      </c>
      <c r="D551" s="219" t="s">
        <v>8065</v>
      </c>
      <c r="E551" s="219" t="s">
        <v>7707</v>
      </c>
      <c r="F551" s="219" t="s">
        <v>6394</v>
      </c>
      <c r="G551" s="219" t="s">
        <v>7830</v>
      </c>
      <c r="H551" s="219" t="s">
        <v>5990</v>
      </c>
      <c r="I551" s="220" t="s">
        <v>8478</v>
      </c>
      <c r="J551" s="221">
        <v>7000</v>
      </c>
      <c r="K551" s="221">
        <v>1</v>
      </c>
      <c r="L551" s="221">
        <v>7000</v>
      </c>
    </row>
    <row r="552" spans="1:12" s="167" customFormat="1">
      <c r="A552" s="218" t="str">
        <f t="shared" si="7"/>
        <v>O221021058448일반상품</v>
      </c>
      <c r="B552" s="219" t="s">
        <v>8154</v>
      </c>
      <c r="C552" s="219" t="s">
        <v>8023</v>
      </c>
      <c r="D552" s="219" t="s">
        <v>8065</v>
      </c>
      <c r="E552" s="219" t="s">
        <v>7707</v>
      </c>
      <c r="F552" s="219" t="s">
        <v>6394</v>
      </c>
      <c r="G552" s="219" t="s">
        <v>7830</v>
      </c>
      <c r="H552" s="219" t="s">
        <v>5990</v>
      </c>
      <c r="I552" s="220" t="s">
        <v>8425</v>
      </c>
      <c r="J552" s="221">
        <v>3820</v>
      </c>
      <c r="K552" s="221">
        <v>1</v>
      </c>
      <c r="L552" s="221">
        <v>3820</v>
      </c>
    </row>
    <row r="553" spans="1:12" s="167" customFormat="1">
      <c r="A553" s="218" t="str">
        <f t="shared" si="7"/>
        <v>O221021058448일반상품</v>
      </c>
      <c r="B553" s="219" t="s">
        <v>8154</v>
      </c>
      <c r="C553" s="219" t="s">
        <v>8023</v>
      </c>
      <c r="D553" s="219" t="s">
        <v>8065</v>
      </c>
      <c r="E553" s="219" t="s">
        <v>7707</v>
      </c>
      <c r="F553" s="219" t="s">
        <v>6394</v>
      </c>
      <c r="G553" s="219" t="s">
        <v>7830</v>
      </c>
      <c r="H553" s="219" t="s">
        <v>5990</v>
      </c>
      <c r="I553" s="220" t="s">
        <v>8479</v>
      </c>
      <c r="J553" s="221">
        <v>2500</v>
      </c>
      <c r="K553" s="221">
        <v>1</v>
      </c>
      <c r="L553" s="221">
        <v>2500</v>
      </c>
    </row>
    <row r="554" spans="1:12" s="167" customFormat="1">
      <c r="A554" s="218" t="str">
        <f t="shared" si="7"/>
        <v>O221021058448일반상품</v>
      </c>
      <c r="B554" s="219" t="s">
        <v>8154</v>
      </c>
      <c r="C554" s="219" t="s">
        <v>8023</v>
      </c>
      <c r="D554" s="219" t="s">
        <v>8065</v>
      </c>
      <c r="E554" s="219" t="s">
        <v>7707</v>
      </c>
      <c r="F554" s="219" t="s">
        <v>6394</v>
      </c>
      <c r="G554" s="219" t="s">
        <v>7830</v>
      </c>
      <c r="H554" s="219" t="s">
        <v>5990</v>
      </c>
      <c r="I554" s="220" t="s">
        <v>8480</v>
      </c>
      <c r="J554" s="221">
        <v>2500</v>
      </c>
      <c r="K554" s="221">
        <v>1</v>
      </c>
      <c r="L554" s="221">
        <v>2500</v>
      </c>
    </row>
    <row r="555" spans="1:12" s="167" customFormat="1">
      <c r="A555" s="218" t="str">
        <f t="shared" si="7"/>
        <v>O221021058448일반상품</v>
      </c>
      <c r="B555" s="219" t="s">
        <v>8154</v>
      </c>
      <c r="C555" s="219" t="s">
        <v>8023</v>
      </c>
      <c r="D555" s="219" t="s">
        <v>8065</v>
      </c>
      <c r="E555" s="219" t="s">
        <v>7707</v>
      </c>
      <c r="F555" s="219" t="s">
        <v>6394</v>
      </c>
      <c r="G555" s="219" t="s">
        <v>7830</v>
      </c>
      <c r="H555" s="219" t="s">
        <v>5990</v>
      </c>
      <c r="I555" s="220" t="s">
        <v>8481</v>
      </c>
      <c r="J555" s="221">
        <v>9300</v>
      </c>
      <c r="K555" s="221">
        <v>1</v>
      </c>
      <c r="L555" s="221">
        <v>9300</v>
      </c>
    </row>
    <row r="556" spans="1:12" s="167" customFormat="1">
      <c r="A556" s="218" t="str">
        <f t="shared" si="7"/>
        <v>O221021058448일반상품</v>
      </c>
      <c r="B556" s="219" t="s">
        <v>8154</v>
      </c>
      <c r="C556" s="219" t="s">
        <v>8023</v>
      </c>
      <c r="D556" s="219" t="s">
        <v>8065</v>
      </c>
      <c r="E556" s="219" t="s">
        <v>7707</v>
      </c>
      <c r="F556" s="219" t="s">
        <v>6394</v>
      </c>
      <c r="G556" s="219" t="s">
        <v>7830</v>
      </c>
      <c r="H556" s="219" t="s">
        <v>5990</v>
      </c>
      <c r="I556" s="220" t="s">
        <v>7227</v>
      </c>
      <c r="J556" s="221">
        <v>800</v>
      </c>
      <c r="K556" s="221">
        <v>1</v>
      </c>
      <c r="L556" s="221">
        <v>800</v>
      </c>
    </row>
    <row r="557" spans="1:12" s="167" customFormat="1">
      <c r="A557" s="218" t="str">
        <f t="shared" si="7"/>
        <v>O221021058448일반상품</v>
      </c>
      <c r="B557" s="219" t="s">
        <v>8154</v>
      </c>
      <c r="C557" s="219" t="s">
        <v>8023</v>
      </c>
      <c r="D557" s="219" t="s">
        <v>8065</v>
      </c>
      <c r="E557" s="219" t="s">
        <v>7707</v>
      </c>
      <c r="F557" s="219" t="s">
        <v>6394</v>
      </c>
      <c r="G557" s="219" t="s">
        <v>7830</v>
      </c>
      <c r="H557" s="219" t="s">
        <v>5990</v>
      </c>
      <c r="I557" s="220" t="s">
        <v>8482</v>
      </c>
      <c r="J557" s="221">
        <v>4600</v>
      </c>
      <c r="K557" s="221">
        <v>1</v>
      </c>
      <c r="L557" s="221">
        <v>4600</v>
      </c>
    </row>
    <row r="558" spans="1:12" s="167" customFormat="1">
      <c r="A558" s="218" t="str">
        <f t="shared" si="7"/>
        <v>O221021058448일반상품</v>
      </c>
      <c r="B558" s="219" t="s">
        <v>8154</v>
      </c>
      <c r="C558" s="219" t="s">
        <v>8023</v>
      </c>
      <c r="D558" s="219" t="s">
        <v>8065</v>
      </c>
      <c r="E558" s="219" t="s">
        <v>7707</v>
      </c>
      <c r="F558" s="219" t="s">
        <v>6394</v>
      </c>
      <c r="G558" s="219" t="s">
        <v>7830</v>
      </c>
      <c r="H558" s="219" t="s">
        <v>5990</v>
      </c>
      <c r="I558" s="220" t="s">
        <v>8427</v>
      </c>
      <c r="J558" s="221">
        <v>4500</v>
      </c>
      <c r="K558" s="221">
        <v>2</v>
      </c>
      <c r="L558" s="221">
        <v>9000</v>
      </c>
    </row>
    <row r="559" spans="1:12" s="167" customFormat="1">
      <c r="A559" s="218" t="str">
        <f t="shared" si="7"/>
        <v>O221021058448일반상품</v>
      </c>
      <c r="B559" s="219" t="s">
        <v>8154</v>
      </c>
      <c r="C559" s="219" t="s">
        <v>8023</v>
      </c>
      <c r="D559" s="219" t="s">
        <v>8065</v>
      </c>
      <c r="E559" s="219" t="s">
        <v>7707</v>
      </c>
      <c r="F559" s="219" t="s">
        <v>6394</v>
      </c>
      <c r="G559" s="219" t="s">
        <v>7830</v>
      </c>
      <c r="H559" s="219" t="s">
        <v>5990</v>
      </c>
      <c r="I559" s="220" t="s">
        <v>8483</v>
      </c>
      <c r="J559" s="221">
        <v>26000</v>
      </c>
      <c r="K559" s="221">
        <v>1</v>
      </c>
      <c r="L559" s="221">
        <v>26000</v>
      </c>
    </row>
    <row r="560" spans="1:12" s="167" customFormat="1">
      <c r="A560" s="218" t="str">
        <f t="shared" si="7"/>
        <v>O221021058448일반상품</v>
      </c>
      <c r="B560" s="219" t="s">
        <v>8154</v>
      </c>
      <c r="C560" s="219" t="s">
        <v>8023</v>
      </c>
      <c r="D560" s="219" t="s">
        <v>8065</v>
      </c>
      <c r="E560" s="219" t="s">
        <v>7707</v>
      </c>
      <c r="F560" s="219" t="s">
        <v>6394</v>
      </c>
      <c r="G560" s="219" t="s">
        <v>7830</v>
      </c>
      <c r="H560" s="219" t="s">
        <v>5990</v>
      </c>
      <c r="I560" s="220" t="s">
        <v>7201</v>
      </c>
      <c r="J560" s="221">
        <v>12480</v>
      </c>
      <c r="K560" s="221">
        <v>2</v>
      </c>
      <c r="L560" s="221">
        <v>24960</v>
      </c>
    </row>
    <row r="561" spans="1:12" s="167" customFormat="1">
      <c r="A561" s="218" t="str">
        <f t="shared" si="7"/>
        <v>O221021058448일반상품</v>
      </c>
      <c r="B561" s="219" t="s">
        <v>8154</v>
      </c>
      <c r="C561" s="219" t="s">
        <v>8023</v>
      </c>
      <c r="D561" s="219" t="s">
        <v>8065</v>
      </c>
      <c r="E561" s="219" t="s">
        <v>7707</v>
      </c>
      <c r="F561" s="219" t="s">
        <v>6394</v>
      </c>
      <c r="G561" s="219" t="s">
        <v>7830</v>
      </c>
      <c r="H561" s="219" t="s">
        <v>5990</v>
      </c>
      <c r="I561" s="220" t="s">
        <v>8484</v>
      </c>
      <c r="J561" s="221">
        <v>4700</v>
      </c>
      <c r="K561" s="221">
        <v>1</v>
      </c>
      <c r="L561" s="221">
        <v>4700</v>
      </c>
    </row>
    <row r="562" spans="1:12" s="167" customFormat="1">
      <c r="A562" s="218" t="str">
        <f t="shared" si="7"/>
        <v>O221021058448일반상품</v>
      </c>
      <c r="B562" s="219" t="s">
        <v>8154</v>
      </c>
      <c r="C562" s="219" t="s">
        <v>8023</v>
      </c>
      <c r="D562" s="219" t="s">
        <v>8065</v>
      </c>
      <c r="E562" s="219" t="s">
        <v>7707</v>
      </c>
      <c r="F562" s="219" t="s">
        <v>6394</v>
      </c>
      <c r="G562" s="219" t="s">
        <v>7830</v>
      </c>
      <c r="H562" s="219" t="s">
        <v>5990</v>
      </c>
      <c r="I562" s="220" t="s">
        <v>8485</v>
      </c>
      <c r="J562" s="221">
        <v>3300</v>
      </c>
      <c r="K562" s="221">
        <v>1</v>
      </c>
      <c r="L562" s="221">
        <v>3300</v>
      </c>
    </row>
    <row r="563" spans="1:12" s="167" customFormat="1">
      <c r="A563" s="218" t="str">
        <f t="shared" si="7"/>
        <v>O221021058448일반상품</v>
      </c>
      <c r="B563" s="219" t="s">
        <v>8154</v>
      </c>
      <c r="C563" s="219" t="s">
        <v>8023</v>
      </c>
      <c r="D563" s="219" t="s">
        <v>8065</v>
      </c>
      <c r="E563" s="219" t="s">
        <v>7707</v>
      </c>
      <c r="F563" s="219" t="s">
        <v>6394</v>
      </c>
      <c r="G563" s="219" t="s">
        <v>7830</v>
      </c>
      <c r="H563" s="219" t="s">
        <v>5990</v>
      </c>
      <c r="I563" s="220" t="s">
        <v>8076</v>
      </c>
      <c r="J563" s="221">
        <v>2880</v>
      </c>
      <c r="K563" s="221">
        <v>2</v>
      </c>
      <c r="L563" s="221">
        <v>5760</v>
      </c>
    </row>
    <row r="564" spans="1:12" s="167" customFormat="1">
      <c r="A564" s="218" t="str">
        <f t="shared" si="7"/>
        <v>O221021058448일반상품</v>
      </c>
      <c r="B564" s="219" t="s">
        <v>8154</v>
      </c>
      <c r="C564" s="219" t="s">
        <v>8023</v>
      </c>
      <c r="D564" s="219" t="s">
        <v>8065</v>
      </c>
      <c r="E564" s="219" t="s">
        <v>7707</v>
      </c>
      <c r="F564" s="219" t="s">
        <v>6394</v>
      </c>
      <c r="G564" s="219" t="s">
        <v>7830</v>
      </c>
      <c r="H564" s="219" t="s">
        <v>5990</v>
      </c>
      <c r="I564" s="220" t="s">
        <v>7219</v>
      </c>
      <c r="J564" s="221">
        <v>6650</v>
      </c>
      <c r="K564" s="221">
        <v>1</v>
      </c>
      <c r="L564" s="221">
        <v>6650</v>
      </c>
    </row>
    <row r="565" spans="1:12" s="167" customFormat="1">
      <c r="A565" s="218" t="str">
        <f t="shared" si="7"/>
        <v>O221021058448일반상품</v>
      </c>
      <c r="B565" s="219" t="s">
        <v>8154</v>
      </c>
      <c r="C565" s="219" t="s">
        <v>8023</v>
      </c>
      <c r="D565" s="219" t="s">
        <v>8065</v>
      </c>
      <c r="E565" s="219" t="s">
        <v>7707</v>
      </c>
      <c r="F565" s="219" t="s">
        <v>6394</v>
      </c>
      <c r="G565" s="219" t="s">
        <v>7830</v>
      </c>
      <c r="H565" s="219" t="s">
        <v>5990</v>
      </c>
      <c r="I565" s="220" t="s">
        <v>7220</v>
      </c>
      <c r="J565" s="221">
        <v>670</v>
      </c>
      <c r="K565" s="221">
        <v>2</v>
      </c>
      <c r="L565" s="221">
        <v>1340</v>
      </c>
    </row>
    <row r="566" spans="1:12" s="167" customFormat="1">
      <c r="A566" s="218" t="str">
        <f t="shared" si="7"/>
        <v>O221021058448일반상품</v>
      </c>
      <c r="B566" s="219" t="s">
        <v>8154</v>
      </c>
      <c r="C566" s="219" t="s">
        <v>8023</v>
      </c>
      <c r="D566" s="219" t="s">
        <v>8065</v>
      </c>
      <c r="E566" s="219" t="s">
        <v>7707</v>
      </c>
      <c r="F566" s="219" t="s">
        <v>6394</v>
      </c>
      <c r="G566" s="219" t="s">
        <v>7830</v>
      </c>
      <c r="H566" s="219" t="s">
        <v>5990</v>
      </c>
      <c r="I566" s="220" t="s">
        <v>8486</v>
      </c>
      <c r="J566" s="221">
        <v>2100</v>
      </c>
      <c r="K566" s="221">
        <v>1</v>
      </c>
      <c r="L566" s="221">
        <v>2100</v>
      </c>
    </row>
    <row r="567" spans="1:12" s="167" customFormat="1">
      <c r="A567" s="218" t="str">
        <f t="shared" si="7"/>
        <v>O221021058448일반상품</v>
      </c>
      <c r="B567" s="219" t="s">
        <v>8154</v>
      </c>
      <c r="C567" s="219" t="s">
        <v>8023</v>
      </c>
      <c r="D567" s="219" t="s">
        <v>8065</v>
      </c>
      <c r="E567" s="219" t="s">
        <v>7707</v>
      </c>
      <c r="F567" s="219" t="s">
        <v>6394</v>
      </c>
      <c r="G567" s="219" t="s">
        <v>7830</v>
      </c>
      <c r="H567" s="219" t="s">
        <v>5990</v>
      </c>
      <c r="I567" s="220" t="s">
        <v>8487</v>
      </c>
      <c r="J567" s="221">
        <v>3180</v>
      </c>
      <c r="K567" s="221">
        <v>1</v>
      </c>
      <c r="L567" s="221">
        <v>3180</v>
      </c>
    </row>
    <row r="568" spans="1:12" s="167" customFormat="1">
      <c r="A568" s="218" t="str">
        <f t="shared" si="7"/>
        <v>O221021058448일반상품</v>
      </c>
      <c r="B568" s="219" t="s">
        <v>8154</v>
      </c>
      <c r="C568" s="219" t="s">
        <v>8023</v>
      </c>
      <c r="D568" s="219" t="s">
        <v>8065</v>
      </c>
      <c r="E568" s="219" t="s">
        <v>7707</v>
      </c>
      <c r="F568" s="219" t="s">
        <v>6394</v>
      </c>
      <c r="G568" s="219" t="s">
        <v>7830</v>
      </c>
      <c r="H568" s="219" t="s">
        <v>5990</v>
      </c>
      <c r="I568" s="220" t="s">
        <v>8331</v>
      </c>
      <c r="J568" s="221">
        <v>3610</v>
      </c>
      <c r="K568" s="221">
        <v>1</v>
      </c>
      <c r="L568" s="221">
        <v>3610</v>
      </c>
    </row>
    <row r="569" spans="1:12" s="167" customFormat="1">
      <c r="A569" s="218" t="str">
        <f t="shared" si="7"/>
        <v>O221021058448일반상품</v>
      </c>
      <c r="B569" s="219" t="s">
        <v>8154</v>
      </c>
      <c r="C569" s="219" t="s">
        <v>8023</v>
      </c>
      <c r="D569" s="219" t="s">
        <v>8065</v>
      </c>
      <c r="E569" s="219" t="s">
        <v>7707</v>
      </c>
      <c r="F569" s="219" t="s">
        <v>6394</v>
      </c>
      <c r="G569" s="219" t="s">
        <v>7830</v>
      </c>
      <c r="H569" s="219" t="s">
        <v>5990</v>
      </c>
      <c r="I569" s="220" t="s">
        <v>7282</v>
      </c>
      <c r="J569" s="221">
        <v>2170</v>
      </c>
      <c r="K569" s="221">
        <v>1</v>
      </c>
      <c r="L569" s="221">
        <v>2170</v>
      </c>
    </row>
    <row r="570" spans="1:12" s="167" customFormat="1">
      <c r="A570" s="218" t="str">
        <f t="shared" si="7"/>
        <v>O221021058448일반상품</v>
      </c>
      <c r="B570" s="219" t="s">
        <v>8154</v>
      </c>
      <c r="C570" s="219" t="s">
        <v>8023</v>
      </c>
      <c r="D570" s="219" t="s">
        <v>8065</v>
      </c>
      <c r="E570" s="219" t="s">
        <v>7707</v>
      </c>
      <c r="F570" s="219" t="s">
        <v>6394</v>
      </c>
      <c r="G570" s="219" t="s">
        <v>7830</v>
      </c>
      <c r="H570" s="219" t="s">
        <v>5990</v>
      </c>
      <c r="I570" s="220" t="s">
        <v>8488</v>
      </c>
      <c r="J570" s="221">
        <v>1260</v>
      </c>
      <c r="K570" s="221">
        <v>2</v>
      </c>
      <c r="L570" s="221">
        <v>2520</v>
      </c>
    </row>
    <row r="571" spans="1:12" s="167" customFormat="1">
      <c r="A571" s="218" t="str">
        <f t="shared" si="7"/>
        <v>O221021058448일반상품</v>
      </c>
      <c r="B571" s="219" t="s">
        <v>8154</v>
      </c>
      <c r="C571" s="219" t="s">
        <v>8023</v>
      </c>
      <c r="D571" s="219" t="s">
        <v>8065</v>
      </c>
      <c r="E571" s="219" t="s">
        <v>7707</v>
      </c>
      <c r="F571" s="219" t="s">
        <v>6394</v>
      </c>
      <c r="G571" s="219" t="s">
        <v>7830</v>
      </c>
      <c r="H571" s="219" t="s">
        <v>5990</v>
      </c>
      <c r="I571" s="220" t="s">
        <v>8489</v>
      </c>
      <c r="J571" s="221">
        <v>8400</v>
      </c>
      <c r="K571" s="221">
        <v>1</v>
      </c>
      <c r="L571" s="221">
        <v>8400</v>
      </c>
    </row>
    <row r="572" spans="1:12" s="167" customFormat="1">
      <c r="A572" s="218" t="str">
        <f t="shared" si="7"/>
        <v>O221021058448일반상품</v>
      </c>
      <c r="B572" s="219" t="s">
        <v>8154</v>
      </c>
      <c r="C572" s="219" t="s">
        <v>8023</v>
      </c>
      <c r="D572" s="219" t="s">
        <v>8065</v>
      </c>
      <c r="E572" s="219" t="s">
        <v>7707</v>
      </c>
      <c r="F572" s="219" t="s">
        <v>6394</v>
      </c>
      <c r="G572" s="219" t="s">
        <v>7830</v>
      </c>
      <c r="H572" s="219" t="s">
        <v>5990</v>
      </c>
      <c r="I572" s="220" t="s">
        <v>8490</v>
      </c>
      <c r="J572" s="221">
        <v>3450</v>
      </c>
      <c r="K572" s="221">
        <v>1</v>
      </c>
      <c r="L572" s="221">
        <v>3450</v>
      </c>
    </row>
    <row r="573" spans="1:12" s="167" customFormat="1">
      <c r="A573" s="218" t="str">
        <f t="shared" si="7"/>
        <v>O221021058448일반상품</v>
      </c>
      <c r="B573" s="219" t="s">
        <v>8154</v>
      </c>
      <c r="C573" s="219" t="s">
        <v>8023</v>
      </c>
      <c r="D573" s="219" t="s">
        <v>8065</v>
      </c>
      <c r="E573" s="219" t="s">
        <v>7707</v>
      </c>
      <c r="F573" s="219" t="s">
        <v>6394</v>
      </c>
      <c r="G573" s="219" t="s">
        <v>7830</v>
      </c>
      <c r="H573" s="219" t="s">
        <v>5990</v>
      </c>
      <c r="I573" s="220" t="s">
        <v>8073</v>
      </c>
      <c r="J573" s="221">
        <v>2600</v>
      </c>
      <c r="K573" s="221">
        <v>3</v>
      </c>
      <c r="L573" s="221">
        <v>7800</v>
      </c>
    </row>
    <row r="574" spans="1:12" s="167" customFormat="1">
      <c r="A574" s="218" t="str">
        <f t="shared" si="7"/>
        <v>O221021058448일반상품</v>
      </c>
      <c r="B574" s="219" t="s">
        <v>8154</v>
      </c>
      <c r="C574" s="219" t="s">
        <v>8023</v>
      </c>
      <c r="D574" s="219" t="s">
        <v>8065</v>
      </c>
      <c r="E574" s="219" t="s">
        <v>7707</v>
      </c>
      <c r="F574" s="219" t="s">
        <v>6394</v>
      </c>
      <c r="G574" s="219" t="s">
        <v>7830</v>
      </c>
      <c r="H574" s="219" t="s">
        <v>5990</v>
      </c>
      <c r="I574" s="220" t="s">
        <v>8491</v>
      </c>
      <c r="J574" s="221">
        <v>6360</v>
      </c>
      <c r="K574" s="221">
        <v>1</v>
      </c>
      <c r="L574" s="221">
        <v>6360</v>
      </c>
    </row>
    <row r="575" spans="1:12" s="167" customFormat="1">
      <c r="A575" s="218" t="str">
        <f t="shared" si="7"/>
        <v>O221021058448일반상품</v>
      </c>
      <c r="B575" s="219" t="s">
        <v>8154</v>
      </c>
      <c r="C575" s="219" t="s">
        <v>8023</v>
      </c>
      <c r="D575" s="219" t="s">
        <v>8065</v>
      </c>
      <c r="E575" s="219" t="s">
        <v>7707</v>
      </c>
      <c r="F575" s="219" t="s">
        <v>6394</v>
      </c>
      <c r="G575" s="219" t="s">
        <v>7830</v>
      </c>
      <c r="H575" s="219" t="s">
        <v>5990</v>
      </c>
      <c r="I575" s="220" t="s">
        <v>7216</v>
      </c>
      <c r="J575" s="221">
        <v>3930</v>
      </c>
      <c r="K575" s="221">
        <v>1</v>
      </c>
      <c r="L575" s="221">
        <v>3930</v>
      </c>
    </row>
    <row r="576" spans="1:12" s="167" customFormat="1">
      <c r="A576" s="218" t="str">
        <f t="shared" si="7"/>
        <v>O221021058448일반상품</v>
      </c>
      <c r="B576" s="219" t="s">
        <v>8154</v>
      </c>
      <c r="C576" s="219" t="s">
        <v>8023</v>
      </c>
      <c r="D576" s="219" t="s">
        <v>8065</v>
      </c>
      <c r="E576" s="219" t="s">
        <v>7707</v>
      </c>
      <c r="F576" s="219" t="s">
        <v>6394</v>
      </c>
      <c r="G576" s="219" t="s">
        <v>7830</v>
      </c>
      <c r="H576" s="219" t="s">
        <v>5990</v>
      </c>
      <c r="I576" s="220" t="s">
        <v>8033</v>
      </c>
      <c r="J576" s="221">
        <v>2400</v>
      </c>
      <c r="K576" s="221">
        <v>1</v>
      </c>
      <c r="L576" s="221">
        <v>2400</v>
      </c>
    </row>
    <row r="577" spans="1:12" s="167" customFormat="1">
      <c r="A577" s="218" t="str">
        <f t="shared" si="7"/>
        <v>O221021058448일반상품</v>
      </c>
      <c r="B577" s="219" t="s">
        <v>8154</v>
      </c>
      <c r="C577" s="219" t="s">
        <v>8023</v>
      </c>
      <c r="D577" s="219" t="s">
        <v>8065</v>
      </c>
      <c r="E577" s="219" t="s">
        <v>7707</v>
      </c>
      <c r="F577" s="219" t="s">
        <v>6394</v>
      </c>
      <c r="G577" s="219" t="s">
        <v>7830</v>
      </c>
      <c r="H577" s="219" t="s">
        <v>5990</v>
      </c>
      <c r="I577" s="220" t="s">
        <v>8492</v>
      </c>
      <c r="J577" s="221">
        <v>4200</v>
      </c>
      <c r="K577" s="221">
        <v>1</v>
      </c>
      <c r="L577" s="221">
        <v>4200</v>
      </c>
    </row>
    <row r="578" spans="1:12" s="167" customFormat="1">
      <c r="A578" s="218" t="str">
        <f t="shared" si="7"/>
        <v>O221021058448일반상품</v>
      </c>
      <c r="B578" s="219" t="s">
        <v>8154</v>
      </c>
      <c r="C578" s="219" t="s">
        <v>8023</v>
      </c>
      <c r="D578" s="219" t="s">
        <v>8065</v>
      </c>
      <c r="E578" s="219" t="s">
        <v>7707</v>
      </c>
      <c r="F578" s="219" t="s">
        <v>6394</v>
      </c>
      <c r="G578" s="219" t="s">
        <v>7830</v>
      </c>
      <c r="H578" s="219" t="s">
        <v>5990</v>
      </c>
      <c r="I578" s="220" t="s">
        <v>8025</v>
      </c>
      <c r="J578" s="221">
        <v>3800</v>
      </c>
      <c r="K578" s="221">
        <v>1</v>
      </c>
      <c r="L578" s="221">
        <v>3800</v>
      </c>
    </row>
    <row r="579" spans="1:12" s="167" customFormat="1">
      <c r="A579" s="218" t="str">
        <f t="shared" si="7"/>
        <v>O221021058447일반상품</v>
      </c>
      <c r="B579" s="219" t="s">
        <v>8155</v>
      </c>
      <c r="C579" s="219" t="s">
        <v>8023</v>
      </c>
      <c r="D579" s="219" t="s">
        <v>8065</v>
      </c>
      <c r="E579" s="219" t="s">
        <v>7707</v>
      </c>
      <c r="F579" s="219" t="s">
        <v>6394</v>
      </c>
      <c r="G579" s="219" t="s">
        <v>7733</v>
      </c>
      <c r="H579" s="219" t="s">
        <v>5990</v>
      </c>
      <c r="I579" s="220" t="s">
        <v>8449</v>
      </c>
      <c r="J579" s="221">
        <v>5900</v>
      </c>
      <c r="K579" s="221">
        <v>4</v>
      </c>
      <c r="L579" s="221">
        <v>23600</v>
      </c>
    </row>
    <row r="580" spans="1:12" s="167" customFormat="1">
      <c r="A580" s="218" t="str">
        <f t="shared" si="7"/>
        <v>O221021058447일반상품</v>
      </c>
      <c r="B580" s="219" t="s">
        <v>8155</v>
      </c>
      <c r="C580" s="219" t="s">
        <v>8023</v>
      </c>
      <c r="D580" s="219" t="s">
        <v>8065</v>
      </c>
      <c r="E580" s="219" t="s">
        <v>7707</v>
      </c>
      <c r="F580" s="219" t="s">
        <v>6394</v>
      </c>
      <c r="G580" s="219" t="s">
        <v>7733</v>
      </c>
      <c r="H580" s="219" t="s">
        <v>5990</v>
      </c>
      <c r="I580" s="220" t="s">
        <v>8493</v>
      </c>
      <c r="J580" s="221">
        <v>5700</v>
      </c>
      <c r="K580" s="221">
        <v>5</v>
      </c>
      <c r="L580" s="221">
        <v>28500</v>
      </c>
    </row>
    <row r="581" spans="1:12" s="167" customFormat="1">
      <c r="A581" s="218" t="str">
        <f t="shared" si="7"/>
        <v>O221021058447일반상품</v>
      </c>
      <c r="B581" s="219" t="s">
        <v>8155</v>
      </c>
      <c r="C581" s="219" t="s">
        <v>8023</v>
      </c>
      <c r="D581" s="219" t="s">
        <v>8065</v>
      </c>
      <c r="E581" s="219" t="s">
        <v>7707</v>
      </c>
      <c r="F581" s="219" t="s">
        <v>6394</v>
      </c>
      <c r="G581" s="219" t="s">
        <v>7733</v>
      </c>
      <c r="H581" s="219" t="s">
        <v>5990</v>
      </c>
      <c r="I581" s="220" t="s">
        <v>8343</v>
      </c>
      <c r="J581" s="221">
        <v>12100</v>
      </c>
      <c r="K581" s="221">
        <v>2</v>
      </c>
      <c r="L581" s="221">
        <v>24200</v>
      </c>
    </row>
    <row r="582" spans="1:12" s="167" customFormat="1">
      <c r="A582" s="218" t="str">
        <f t="shared" si="7"/>
        <v>O221021058447일반상품</v>
      </c>
      <c r="B582" s="219" t="s">
        <v>8155</v>
      </c>
      <c r="C582" s="219" t="s">
        <v>8023</v>
      </c>
      <c r="D582" s="219" t="s">
        <v>8065</v>
      </c>
      <c r="E582" s="219" t="s">
        <v>7707</v>
      </c>
      <c r="F582" s="219" t="s">
        <v>6394</v>
      </c>
      <c r="G582" s="219" t="s">
        <v>7733</v>
      </c>
      <c r="H582" s="219" t="s">
        <v>5990</v>
      </c>
      <c r="I582" s="220" t="s">
        <v>8365</v>
      </c>
      <c r="J582" s="221">
        <v>6180</v>
      </c>
      <c r="K582" s="221">
        <v>6</v>
      </c>
      <c r="L582" s="221">
        <v>37080</v>
      </c>
    </row>
    <row r="583" spans="1:12" s="167" customFormat="1">
      <c r="A583" s="218" t="str">
        <f t="shared" si="7"/>
        <v>O221021058447일반상품</v>
      </c>
      <c r="B583" s="219" t="s">
        <v>8155</v>
      </c>
      <c r="C583" s="219" t="s">
        <v>8023</v>
      </c>
      <c r="D583" s="219" t="s">
        <v>8065</v>
      </c>
      <c r="E583" s="219" t="s">
        <v>7707</v>
      </c>
      <c r="F583" s="219" t="s">
        <v>6394</v>
      </c>
      <c r="G583" s="219" t="s">
        <v>7733</v>
      </c>
      <c r="H583" s="219" t="s">
        <v>5990</v>
      </c>
      <c r="I583" s="220" t="s">
        <v>8494</v>
      </c>
      <c r="J583" s="221">
        <v>2250</v>
      </c>
      <c r="K583" s="221">
        <v>5</v>
      </c>
      <c r="L583" s="221">
        <v>11250</v>
      </c>
    </row>
    <row r="584" spans="1:12" s="167" customFormat="1">
      <c r="A584" s="218" t="str">
        <f t="shared" si="7"/>
        <v>O221021058447일반상품</v>
      </c>
      <c r="B584" s="219" t="s">
        <v>8155</v>
      </c>
      <c r="C584" s="219" t="s">
        <v>8023</v>
      </c>
      <c r="D584" s="219" t="s">
        <v>8065</v>
      </c>
      <c r="E584" s="219" t="s">
        <v>7707</v>
      </c>
      <c r="F584" s="219" t="s">
        <v>6394</v>
      </c>
      <c r="G584" s="219" t="s">
        <v>7733</v>
      </c>
      <c r="H584" s="219" t="s">
        <v>5990</v>
      </c>
      <c r="I584" s="220" t="s">
        <v>8495</v>
      </c>
      <c r="J584" s="221">
        <v>5680</v>
      </c>
      <c r="K584" s="221">
        <v>2</v>
      </c>
      <c r="L584" s="221">
        <v>11360</v>
      </c>
    </row>
    <row r="585" spans="1:12" s="167" customFormat="1">
      <c r="A585" s="218" t="str">
        <f t="shared" si="7"/>
        <v>O221021058447일반상품</v>
      </c>
      <c r="B585" s="219" t="s">
        <v>8155</v>
      </c>
      <c r="C585" s="219" t="s">
        <v>8023</v>
      </c>
      <c r="D585" s="219" t="s">
        <v>8065</v>
      </c>
      <c r="E585" s="219" t="s">
        <v>7707</v>
      </c>
      <c r="F585" s="219" t="s">
        <v>6394</v>
      </c>
      <c r="G585" s="219" t="s">
        <v>7733</v>
      </c>
      <c r="H585" s="219" t="s">
        <v>5990</v>
      </c>
      <c r="I585" s="220" t="s">
        <v>8496</v>
      </c>
      <c r="J585" s="221">
        <v>3180</v>
      </c>
      <c r="K585" s="221">
        <v>1</v>
      </c>
      <c r="L585" s="221">
        <v>3180</v>
      </c>
    </row>
    <row r="586" spans="1:12" s="167" customFormat="1">
      <c r="A586" s="218" t="str">
        <f t="shared" si="7"/>
        <v>O221021058447일반상품</v>
      </c>
      <c r="B586" s="219" t="s">
        <v>8155</v>
      </c>
      <c r="C586" s="219" t="s">
        <v>8023</v>
      </c>
      <c r="D586" s="219" t="s">
        <v>8065</v>
      </c>
      <c r="E586" s="219" t="s">
        <v>7707</v>
      </c>
      <c r="F586" s="219" t="s">
        <v>6394</v>
      </c>
      <c r="G586" s="219" t="s">
        <v>7733</v>
      </c>
      <c r="H586" s="219" t="s">
        <v>5990</v>
      </c>
      <c r="I586" s="220" t="s">
        <v>8377</v>
      </c>
      <c r="J586" s="221">
        <v>49500</v>
      </c>
      <c r="K586" s="221">
        <v>2</v>
      </c>
      <c r="L586" s="221">
        <v>99000</v>
      </c>
    </row>
    <row r="587" spans="1:12" s="167" customFormat="1">
      <c r="A587" s="218" t="str">
        <f t="shared" si="7"/>
        <v>O221021058447일반상품</v>
      </c>
      <c r="B587" s="219" t="s">
        <v>8155</v>
      </c>
      <c r="C587" s="219" t="s">
        <v>8023</v>
      </c>
      <c r="D587" s="219" t="s">
        <v>8065</v>
      </c>
      <c r="E587" s="219" t="s">
        <v>7707</v>
      </c>
      <c r="F587" s="219" t="s">
        <v>6394</v>
      </c>
      <c r="G587" s="219" t="s">
        <v>7733</v>
      </c>
      <c r="H587" s="219" t="s">
        <v>5990</v>
      </c>
      <c r="I587" s="220" t="s">
        <v>8497</v>
      </c>
      <c r="J587" s="221">
        <v>900</v>
      </c>
      <c r="K587" s="221">
        <v>1</v>
      </c>
      <c r="L587" s="221">
        <v>900</v>
      </c>
    </row>
    <row r="588" spans="1:12" s="167" customFormat="1">
      <c r="A588" s="218" t="str">
        <f t="shared" si="7"/>
        <v>O221021058447일반상품</v>
      </c>
      <c r="B588" s="219" t="s">
        <v>8155</v>
      </c>
      <c r="C588" s="219" t="s">
        <v>8023</v>
      </c>
      <c r="D588" s="219" t="s">
        <v>8065</v>
      </c>
      <c r="E588" s="219" t="s">
        <v>7707</v>
      </c>
      <c r="F588" s="219" t="s">
        <v>6394</v>
      </c>
      <c r="G588" s="219" t="s">
        <v>7733</v>
      </c>
      <c r="H588" s="219" t="s">
        <v>5990</v>
      </c>
      <c r="I588" s="220" t="s">
        <v>8498</v>
      </c>
      <c r="J588" s="221">
        <v>7100</v>
      </c>
      <c r="K588" s="221">
        <v>2</v>
      </c>
      <c r="L588" s="221">
        <v>14200</v>
      </c>
    </row>
    <row r="589" spans="1:12" s="167" customFormat="1">
      <c r="A589" s="218" t="str">
        <f t="shared" si="7"/>
        <v>O221021058447일반상품</v>
      </c>
      <c r="B589" s="219" t="s">
        <v>8155</v>
      </c>
      <c r="C589" s="219" t="s">
        <v>8023</v>
      </c>
      <c r="D589" s="219" t="s">
        <v>8065</v>
      </c>
      <c r="E589" s="219" t="s">
        <v>7707</v>
      </c>
      <c r="F589" s="219" t="s">
        <v>6394</v>
      </c>
      <c r="G589" s="219" t="s">
        <v>7733</v>
      </c>
      <c r="H589" s="219" t="s">
        <v>5990</v>
      </c>
      <c r="I589" s="220" t="s">
        <v>8490</v>
      </c>
      <c r="J589" s="221">
        <v>3450</v>
      </c>
      <c r="K589" s="221">
        <v>1</v>
      </c>
      <c r="L589" s="221">
        <v>3450</v>
      </c>
    </row>
    <row r="590" spans="1:12" s="167" customFormat="1">
      <c r="A590" s="218" t="str">
        <f t="shared" si="7"/>
        <v>O221021058447일반상품</v>
      </c>
      <c r="B590" s="219" t="s">
        <v>8155</v>
      </c>
      <c r="C590" s="219" t="s">
        <v>8023</v>
      </c>
      <c r="D590" s="219" t="s">
        <v>8065</v>
      </c>
      <c r="E590" s="219" t="s">
        <v>7707</v>
      </c>
      <c r="F590" s="219" t="s">
        <v>6394</v>
      </c>
      <c r="G590" s="219" t="s">
        <v>7733</v>
      </c>
      <c r="H590" s="219" t="s">
        <v>5990</v>
      </c>
      <c r="I590" s="220" t="s">
        <v>8499</v>
      </c>
      <c r="J590" s="221">
        <v>4400</v>
      </c>
      <c r="K590" s="221">
        <v>5</v>
      </c>
      <c r="L590" s="221">
        <v>22000</v>
      </c>
    </row>
    <row r="591" spans="1:12" s="167" customFormat="1">
      <c r="A591" s="218" t="str">
        <f t="shared" si="7"/>
        <v>O221021058447일반상품</v>
      </c>
      <c r="B591" s="219" t="s">
        <v>8155</v>
      </c>
      <c r="C591" s="219" t="s">
        <v>8023</v>
      </c>
      <c r="D591" s="219" t="s">
        <v>8065</v>
      </c>
      <c r="E591" s="219" t="s">
        <v>7707</v>
      </c>
      <c r="F591" s="219" t="s">
        <v>6394</v>
      </c>
      <c r="G591" s="219" t="s">
        <v>7733</v>
      </c>
      <c r="H591" s="219" t="s">
        <v>5990</v>
      </c>
      <c r="I591" s="220" t="s">
        <v>8500</v>
      </c>
      <c r="J591" s="221">
        <v>5600</v>
      </c>
      <c r="K591" s="221">
        <v>3</v>
      </c>
      <c r="L591" s="221">
        <v>16800</v>
      </c>
    </row>
    <row r="592" spans="1:12" s="167" customFormat="1">
      <c r="A592" s="218" t="str">
        <f t="shared" si="7"/>
        <v>O221021058447일반상품</v>
      </c>
      <c r="B592" s="219" t="s">
        <v>8155</v>
      </c>
      <c r="C592" s="219" t="s">
        <v>8023</v>
      </c>
      <c r="D592" s="219" t="s">
        <v>8065</v>
      </c>
      <c r="E592" s="219" t="s">
        <v>7707</v>
      </c>
      <c r="F592" s="219" t="s">
        <v>6394</v>
      </c>
      <c r="G592" s="219" t="s">
        <v>7733</v>
      </c>
      <c r="H592" s="219" t="s">
        <v>5990</v>
      </c>
      <c r="I592" s="220" t="s">
        <v>7926</v>
      </c>
      <c r="J592" s="221">
        <v>700</v>
      </c>
      <c r="K592" s="221">
        <v>1</v>
      </c>
      <c r="L592" s="221">
        <v>700</v>
      </c>
    </row>
    <row r="593" spans="1:12" s="167" customFormat="1">
      <c r="A593" s="218" t="str">
        <f t="shared" si="7"/>
        <v>O221021058447일반상품</v>
      </c>
      <c r="B593" s="219" t="s">
        <v>8155</v>
      </c>
      <c r="C593" s="219" t="s">
        <v>8023</v>
      </c>
      <c r="D593" s="219" t="s">
        <v>8065</v>
      </c>
      <c r="E593" s="219" t="s">
        <v>7707</v>
      </c>
      <c r="F593" s="219" t="s">
        <v>6394</v>
      </c>
      <c r="G593" s="219" t="s">
        <v>7733</v>
      </c>
      <c r="H593" s="219" t="s">
        <v>5990</v>
      </c>
      <c r="I593" s="220" t="s">
        <v>8338</v>
      </c>
      <c r="J593" s="221">
        <v>3700</v>
      </c>
      <c r="K593" s="221">
        <v>1</v>
      </c>
      <c r="L593" s="221">
        <v>3700</v>
      </c>
    </row>
    <row r="594" spans="1:12" s="167" customFormat="1">
      <c r="A594" s="218" t="str">
        <f t="shared" si="7"/>
        <v>O221021058446일반상품</v>
      </c>
      <c r="B594" s="219" t="s">
        <v>8156</v>
      </c>
      <c r="C594" s="219" t="s">
        <v>8023</v>
      </c>
      <c r="D594" s="219" t="s">
        <v>8065</v>
      </c>
      <c r="E594" s="219" t="s">
        <v>7711</v>
      </c>
      <c r="F594" s="219" t="s">
        <v>6439</v>
      </c>
      <c r="G594" s="219" t="s">
        <v>7840</v>
      </c>
      <c r="H594" s="219" t="s">
        <v>5990</v>
      </c>
      <c r="I594" s="220" t="s">
        <v>8501</v>
      </c>
      <c r="J594" s="221">
        <v>6600</v>
      </c>
      <c r="K594" s="221">
        <v>2</v>
      </c>
      <c r="L594" s="221">
        <v>13200</v>
      </c>
    </row>
    <row r="595" spans="1:12" s="167" customFormat="1">
      <c r="A595" s="218" t="str">
        <f t="shared" si="7"/>
        <v>O221021058446일반상품</v>
      </c>
      <c r="B595" s="219" t="s">
        <v>8156</v>
      </c>
      <c r="C595" s="219" t="s">
        <v>8023</v>
      </c>
      <c r="D595" s="219" t="s">
        <v>8065</v>
      </c>
      <c r="E595" s="219" t="s">
        <v>7711</v>
      </c>
      <c r="F595" s="219" t="s">
        <v>6439</v>
      </c>
      <c r="G595" s="219" t="s">
        <v>7840</v>
      </c>
      <c r="H595" s="219" t="s">
        <v>5990</v>
      </c>
      <c r="I595" s="220" t="s">
        <v>7976</v>
      </c>
      <c r="J595" s="221">
        <v>990</v>
      </c>
      <c r="K595" s="221">
        <v>1</v>
      </c>
      <c r="L595" s="221">
        <v>990</v>
      </c>
    </row>
    <row r="596" spans="1:12" s="167" customFormat="1">
      <c r="A596" s="218" t="str">
        <f t="shared" si="7"/>
        <v>O221021058446일반상품</v>
      </c>
      <c r="B596" s="219" t="s">
        <v>8156</v>
      </c>
      <c r="C596" s="219" t="s">
        <v>8023</v>
      </c>
      <c r="D596" s="219" t="s">
        <v>8065</v>
      </c>
      <c r="E596" s="219" t="s">
        <v>7711</v>
      </c>
      <c r="F596" s="219" t="s">
        <v>6439</v>
      </c>
      <c r="G596" s="219" t="s">
        <v>7840</v>
      </c>
      <c r="H596" s="219" t="s">
        <v>5990</v>
      </c>
      <c r="I596" s="220" t="s">
        <v>8342</v>
      </c>
      <c r="J596" s="221">
        <v>600</v>
      </c>
      <c r="K596" s="221">
        <v>1</v>
      </c>
      <c r="L596" s="221">
        <v>600</v>
      </c>
    </row>
    <row r="597" spans="1:12" s="167" customFormat="1">
      <c r="A597" s="218" t="str">
        <f t="shared" si="7"/>
        <v>O221021058446일반상품</v>
      </c>
      <c r="B597" s="219" t="s">
        <v>8156</v>
      </c>
      <c r="C597" s="219" t="s">
        <v>8023</v>
      </c>
      <c r="D597" s="219" t="s">
        <v>8065</v>
      </c>
      <c r="E597" s="219" t="s">
        <v>7711</v>
      </c>
      <c r="F597" s="219" t="s">
        <v>6439</v>
      </c>
      <c r="G597" s="219" t="s">
        <v>7840</v>
      </c>
      <c r="H597" s="219" t="s">
        <v>5990</v>
      </c>
      <c r="I597" s="220" t="s">
        <v>8474</v>
      </c>
      <c r="J597" s="221">
        <v>15000</v>
      </c>
      <c r="K597" s="221">
        <v>3</v>
      </c>
      <c r="L597" s="221">
        <v>45000</v>
      </c>
    </row>
    <row r="598" spans="1:12" s="167" customFormat="1">
      <c r="A598" s="218" t="str">
        <f t="shared" si="7"/>
        <v>O221021058446일반상품</v>
      </c>
      <c r="B598" s="219" t="s">
        <v>8156</v>
      </c>
      <c r="C598" s="219" t="s">
        <v>8023</v>
      </c>
      <c r="D598" s="219" t="s">
        <v>8065</v>
      </c>
      <c r="E598" s="219" t="s">
        <v>7711</v>
      </c>
      <c r="F598" s="219" t="s">
        <v>6439</v>
      </c>
      <c r="G598" s="219" t="s">
        <v>7840</v>
      </c>
      <c r="H598" s="219" t="s">
        <v>5990</v>
      </c>
      <c r="I598" s="220" t="s">
        <v>8502</v>
      </c>
      <c r="J598" s="221">
        <v>21810</v>
      </c>
      <c r="K598" s="221">
        <v>3</v>
      </c>
      <c r="L598" s="221">
        <v>65430</v>
      </c>
    </row>
    <row r="599" spans="1:12" s="167" customFormat="1">
      <c r="A599" s="218" t="str">
        <f t="shared" si="7"/>
        <v>O221021058446일반상품</v>
      </c>
      <c r="B599" s="219" t="s">
        <v>8156</v>
      </c>
      <c r="C599" s="219" t="s">
        <v>8023</v>
      </c>
      <c r="D599" s="219" t="s">
        <v>8065</v>
      </c>
      <c r="E599" s="219" t="s">
        <v>7711</v>
      </c>
      <c r="F599" s="219" t="s">
        <v>6439</v>
      </c>
      <c r="G599" s="219" t="s">
        <v>7840</v>
      </c>
      <c r="H599" s="219" t="s">
        <v>5990</v>
      </c>
      <c r="I599" s="220" t="s">
        <v>8503</v>
      </c>
      <c r="J599" s="221">
        <v>5450</v>
      </c>
      <c r="K599" s="221">
        <v>1</v>
      </c>
      <c r="L599" s="221">
        <v>5450</v>
      </c>
    </row>
    <row r="600" spans="1:12" s="167" customFormat="1">
      <c r="A600" s="218" t="str">
        <f t="shared" si="7"/>
        <v>O221021058446일반상품</v>
      </c>
      <c r="B600" s="219" t="s">
        <v>8156</v>
      </c>
      <c r="C600" s="219" t="s">
        <v>8023</v>
      </c>
      <c r="D600" s="219" t="s">
        <v>8065</v>
      </c>
      <c r="E600" s="219" t="s">
        <v>7711</v>
      </c>
      <c r="F600" s="219" t="s">
        <v>6439</v>
      </c>
      <c r="G600" s="219" t="s">
        <v>7840</v>
      </c>
      <c r="H600" s="219" t="s">
        <v>5990</v>
      </c>
      <c r="I600" s="220" t="s">
        <v>8504</v>
      </c>
      <c r="J600" s="221">
        <v>4360</v>
      </c>
      <c r="K600" s="221">
        <v>2</v>
      </c>
      <c r="L600" s="221">
        <v>8720</v>
      </c>
    </row>
    <row r="601" spans="1:12" s="167" customFormat="1">
      <c r="A601" s="218" t="str">
        <f t="shared" si="7"/>
        <v>O221021058446일반상품</v>
      </c>
      <c r="B601" s="219" t="s">
        <v>8156</v>
      </c>
      <c r="C601" s="219" t="s">
        <v>8023</v>
      </c>
      <c r="D601" s="219" t="s">
        <v>8065</v>
      </c>
      <c r="E601" s="219" t="s">
        <v>7711</v>
      </c>
      <c r="F601" s="219" t="s">
        <v>6439</v>
      </c>
      <c r="G601" s="219" t="s">
        <v>7840</v>
      </c>
      <c r="H601" s="219" t="s">
        <v>5990</v>
      </c>
      <c r="I601" s="220" t="s">
        <v>8397</v>
      </c>
      <c r="J601" s="221">
        <v>10200</v>
      </c>
      <c r="K601" s="221">
        <v>3</v>
      </c>
      <c r="L601" s="221">
        <v>30600</v>
      </c>
    </row>
    <row r="602" spans="1:12" s="167" customFormat="1">
      <c r="A602" s="218" t="str">
        <f t="shared" si="7"/>
        <v>O221021058446일반상품</v>
      </c>
      <c r="B602" s="219" t="s">
        <v>8156</v>
      </c>
      <c r="C602" s="219" t="s">
        <v>8023</v>
      </c>
      <c r="D602" s="219" t="s">
        <v>8065</v>
      </c>
      <c r="E602" s="219" t="s">
        <v>7711</v>
      </c>
      <c r="F602" s="219" t="s">
        <v>6439</v>
      </c>
      <c r="G602" s="219" t="s">
        <v>7840</v>
      </c>
      <c r="H602" s="219" t="s">
        <v>5990</v>
      </c>
      <c r="I602" s="220" t="s">
        <v>7975</v>
      </c>
      <c r="J602" s="221">
        <v>2780</v>
      </c>
      <c r="K602" s="221">
        <v>1</v>
      </c>
      <c r="L602" s="221">
        <v>2780</v>
      </c>
    </row>
    <row r="603" spans="1:12" s="167" customFormat="1">
      <c r="A603" s="218" t="str">
        <f t="shared" si="7"/>
        <v>O221021058446일반상품</v>
      </c>
      <c r="B603" s="219" t="s">
        <v>8156</v>
      </c>
      <c r="C603" s="219" t="s">
        <v>8023</v>
      </c>
      <c r="D603" s="219" t="s">
        <v>8065</v>
      </c>
      <c r="E603" s="219" t="s">
        <v>7711</v>
      </c>
      <c r="F603" s="219" t="s">
        <v>6439</v>
      </c>
      <c r="G603" s="219" t="s">
        <v>7840</v>
      </c>
      <c r="H603" s="219" t="s">
        <v>5990</v>
      </c>
      <c r="I603" s="220" t="s">
        <v>8505</v>
      </c>
      <c r="J603" s="221">
        <v>2564</v>
      </c>
      <c r="K603" s="221">
        <v>1</v>
      </c>
      <c r="L603" s="221">
        <v>2564</v>
      </c>
    </row>
    <row r="604" spans="1:12" s="167" customFormat="1">
      <c r="A604" s="218" t="str">
        <f t="shared" si="7"/>
        <v>O221021058446일반상품</v>
      </c>
      <c r="B604" s="219" t="s">
        <v>8156</v>
      </c>
      <c r="C604" s="219" t="s">
        <v>8023</v>
      </c>
      <c r="D604" s="219" t="s">
        <v>8065</v>
      </c>
      <c r="E604" s="219" t="s">
        <v>7711</v>
      </c>
      <c r="F604" s="219" t="s">
        <v>6439</v>
      </c>
      <c r="G604" s="219" t="s">
        <v>7840</v>
      </c>
      <c r="H604" s="219" t="s">
        <v>5990</v>
      </c>
      <c r="I604" s="220" t="s">
        <v>8350</v>
      </c>
      <c r="J604" s="221">
        <v>2600</v>
      </c>
      <c r="K604" s="221">
        <v>1</v>
      </c>
      <c r="L604" s="221">
        <v>2600</v>
      </c>
    </row>
    <row r="605" spans="1:12" s="167" customFormat="1">
      <c r="A605" s="218" t="str">
        <f t="shared" si="7"/>
        <v>O221021058446일반상품</v>
      </c>
      <c r="B605" s="219" t="s">
        <v>8156</v>
      </c>
      <c r="C605" s="219" t="s">
        <v>8023</v>
      </c>
      <c r="D605" s="219" t="s">
        <v>8065</v>
      </c>
      <c r="E605" s="219" t="s">
        <v>7711</v>
      </c>
      <c r="F605" s="219" t="s">
        <v>6439</v>
      </c>
      <c r="G605" s="219" t="s">
        <v>7840</v>
      </c>
      <c r="H605" s="219" t="s">
        <v>5990</v>
      </c>
      <c r="I605" s="220" t="s">
        <v>7227</v>
      </c>
      <c r="J605" s="221">
        <v>800</v>
      </c>
      <c r="K605" s="221">
        <v>4</v>
      </c>
      <c r="L605" s="221">
        <v>3200</v>
      </c>
    </row>
    <row r="606" spans="1:12" s="167" customFormat="1">
      <c r="A606" s="218" t="str">
        <f t="shared" si="7"/>
        <v>O221021058446일반상품</v>
      </c>
      <c r="B606" s="219" t="s">
        <v>8156</v>
      </c>
      <c r="C606" s="219" t="s">
        <v>8023</v>
      </c>
      <c r="D606" s="219" t="s">
        <v>8065</v>
      </c>
      <c r="E606" s="219" t="s">
        <v>7711</v>
      </c>
      <c r="F606" s="219" t="s">
        <v>6439</v>
      </c>
      <c r="G606" s="219" t="s">
        <v>7840</v>
      </c>
      <c r="H606" s="219" t="s">
        <v>5990</v>
      </c>
      <c r="I606" s="220" t="s">
        <v>7192</v>
      </c>
      <c r="J606" s="221">
        <v>6490</v>
      </c>
      <c r="K606" s="221">
        <v>2</v>
      </c>
      <c r="L606" s="221">
        <v>12980</v>
      </c>
    </row>
    <row r="607" spans="1:12" s="167" customFormat="1">
      <c r="A607" s="218" t="str">
        <f t="shared" si="7"/>
        <v>O221021058446일반상품</v>
      </c>
      <c r="B607" s="219" t="s">
        <v>8156</v>
      </c>
      <c r="C607" s="219" t="s">
        <v>8023</v>
      </c>
      <c r="D607" s="219" t="s">
        <v>8065</v>
      </c>
      <c r="E607" s="219" t="s">
        <v>7711</v>
      </c>
      <c r="F607" s="219" t="s">
        <v>6439</v>
      </c>
      <c r="G607" s="219" t="s">
        <v>7840</v>
      </c>
      <c r="H607" s="219" t="s">
        <v>5990</v>
      </c>
      <c r="I607" s="220" t="s">
        <v>8506</v>
      </c>
      <c r="J607" s="221">
        <v>3600</v>
      </c>
      <c r="K607" s="221">
        <v>1</v>
      </c>
      <c r="L607" s="221">
        <v>3600</v>
      </c>
    </row>
    <row r="608" spans="1:12" s="167" customFormat="1">
      <c r="A608" s="218" t="str">
        <f t="shared" si="7"/>
        <v>O221021058446일반상품</v>
      </c>
      <c r="B608" s="219" t="s">
        <v>8156</v>
      </c>
      <c r="C608" s="219" t="s">
        <v>8023</v>
      </c>
      <c r="D608" s="219" t="s">
        <v>8065</v>
      </c>
      <c r="E608" s="219" t="s">
        <v>7711</v>
      </c>
      <c r="F608" s="219" t="s">
        <v>6439</v>
      </c>
      <c r="G608" s="219" t="s">
        <v>7840</v>
      </c>
      <c r="H608" s="219" t="s">
        <v>5990</v>
      </c>
      <c r="I608" s="220" t="s">
        <v>8028</v>
      </c>
      <c r="J608" s="221">
        <v>9500</v>
      </c>
      <c r="K608" s="221">
        <v>2</v>
      </c>
      <c r="L608" s="221">
        <v>19000</v>
      </c>
    </row>
    <row r="609" spans="1:12" s="167" customFormat="1">
      <c r="A609" s="218" t="str">
        <f t="shared" si="7"/>
        <v>O221021058446일반상품</v>
      </c>
      <c r="B609" s="219" t="s">
        <v>8156</v>
      </c>
      <c r="C609" s="219" t="s">
        <v>8023</v>
      </c>
      <c r="D609" s="219" t="s">
        <v>8065</v>
      </c>
      <c r="E609" s="219" t="s">
        <v>7711</v>
      </c>
      <c r="F609" s="219" t="s">
        <v>6439</v>
      </c>
      <c r="G609" s="219" t="s">
        <v>7840</v>
      </c>
      <c r="H609" s="219" t="s">
        <v>5990</v>
      </c>
      <c r="I609" s="220" t="s">
        <v>8507</v>
      </c>
      <c r="J609" s="221">
        <v>2800</v>
      </c>
      <c r="K609" s="221">
        <v>3</v>
      </c>
      <c r="L609" s="221">
        <v>8400</v>
      </c>
    </row>
    <row r="610" spans="1:12" s="167" customFormat="1">
      <c r="A610" s="218" t="str">
        <f t="shared" si="7"/>
        <v>O221021058446일반상품</v>
      </c>
      <c r="B610" s="219" t="s">
        <v>8156</v>
      </c>
      <c r="C610" s="219" t="s">
        <v>8023</v>
      </c>
      <c r="D610" s="219" t="s">
        <v>8065</v>
      </c>
      <c r="E610" s="219" t="s">
        <v>7711</v>
      </c>
      <c r="F610" s="219" t="s">
        <v>6439</v>
      </c>
      <c r="G610" s="219" t="s">
        <v>7840</v>
      </c>
      <c r="H610" s="219" t="s">
        <v>5990</v>
      </c>
      <c r="I610" s="220" t="s">
        <v>8508</v>
      </c>
      <c r="J610" s="221">
        <v>4100</v>
      </c>
      <c r="K610" s="221">
        <v>1</v>
      </c>
      <c r="L610" s="221">
        <v>4100</v>
      </c>
    </row>
    <row r="611" spans="1:12" s="167" customFormat="1">
      <c r="A611" s="218" t="str">
        <f t="shared" si="7"/>
        <v>O221021058446일반상품</v>
      </c>
      <c r="B611" s="219" t="s">
        <v>8156</v>
      </c>
      <c r="C611" s="219" t="s">
        <v>8023</v>
      </c>
      <c r="D611" s="219" t="s">
        <v>8065</v>
      </c>
      <c r="E611" s="219" t="s">
        <v>7711</v>
      </c>
      <c r="F611" s="219" t="s">
        <v>6439</v>
      </c>
      <c r="G611" s="219" t="s">
        <v>7840</v>
      </c>
      <c r="H611" s="219" t="s">
        <v>5990</v>
      </c>
      <c r="I611" s="220" t="s">
        <v>7220</v>
      </c>
      <c r="J611" s="221">
        <v>670</v>
      </c>
      <c r="K611" s="221">
        <v>3</v>
      </c>
      <c r="L611" s="221">
        <v>2010</v>
      </c>
    </row>
    <row r="612" spans="1:12" s="167" customFormat="1">
      <c r="A612" s="218" t="str">
        <f t="shared" si="7"/>
        <v>O221021058446일반상품</v>
      </c>
      <c r="B612" s="219" t="s">
        <v>8156</v>
      </c>
      <c r="C612" s="219" t="s">
        <v>8023</v>
      </c>
      <c r="D612" s="219" t="s">
        <v>8065</v>
      </c>
      <c r="E612" s="219" t="s">
        <v>7711</v>
      </c>
      <c r="F612" s="219" t="s">
        <v>6439</v>
      </c>
      <c r="G612" s="219" t="s">
        <v>7840</v>
      </c>
      <c r="H612" s="219" t="s">
        <v>5990</v>
      </c>
      <c r="I612" s="220" t="s">
        <v>7288</v>
      </c>
      <c r="J612" s="221">
        <v>900</v>
      </c>
      <c r="K612" s="221">
        <v>3</v>
      </c>
      <c r="L612" s="221">
        <v>2700</v>
      </c>
    </row>
    <row r="613" spans="1:12" s="167" customFormat="1">
      <c r="A613" s="218" t="str">
        <f t="shared" si="7"/>
        <v>O221021058446일반상품</v>
      </c>
      <c r="B613" s="219" t="s">
        <v>8156</v>
      </c>
      <c r="C613" s="219" t="s">
        <v>8023</v>
      </c>
      <c r="D613" s="219" t="s">
        <v>8065</v>
      </c>
      <c r="E613" s="219" t="s">
        <v>7711</v>
      </c>
      <c r="F613" s="219" t="s">
        <v>6439</v>
      </c>
      <c r="G613" s="219" t="s">
        <v>7840</v>
      </c>
      <c r="H613" s="219" t="s">
        <v>5990</v>
      </c>
      <c r="I613" s="220" t="s">
        <v>8509</v>
      </c>
      <c r="J613" s="221">
        <v>1680</v>
      </c>
      <c r="K613" s="221">
        <v>1</v>
      </c>
      <c r="L613" s="221">
        <v>1680</v>
      </c>
    </row>
    <row r="614" spans="1:12" s="167" customFormat="1">
      <c r="A614" s="218" t="str">
        <f t="shared" si="7"/>
        <v>O221021058446일반상품</v>
      </c>
      <c r="B614" s="219" t="s">
        <v>8156</v>
      </c>
      <c r="C614" s="219" t="s">
        <v>8023</v>
      </c>
      <c r="D614" s="219" t="s">
        <v>8065</v>
      </c>
      <c r="E614" s="219" t="s">
        <v>7711</v>
      </c>
      <c r="F614" s="219" t="s">
        <v>6439</v>
      </c>
      <c r="G614" s="219" t="s">
        <v>7840</v>
      </c>
      <c r="H614" s="219" t="s">
        <v>5990</v>
      </c>
      <c r="I614" s="220" t="s">
        <v>8510</v>
      </c>
      <c r="J614" s="221">
        <v>4000</v>
      </c>
      <c r="K614" s="221">
        <v>1</v>
      </c>
      <c r="L614" s="221">
        <v>4000</v>
      </c>
    </row>
    <row r="615" spans="1:12" s="167" customFormat="1">
      <c r="A615" s="218" t="str">
        <f t="shared" si="7"/>
        <v>O221021058446일반상품</v>
      </c>
      <c r="B615" s="219" t="s">
        <v>8156</v>
      </c>
      <c r="C615" s="219" t="s">
        <v>8023</v>
      </c>
      <c r="D615" s="219" t="s">
        <v>8065</v>
      </c>
      <c r="E615" s="219" t="s">
        <v>7711</v>
      </c>
      <c r="F615" s="219" t="s">
        <v>6439</v>
      </c>
      <c r="G615" s="219" t="s">
        <v>7840</v>
      </c>
      <c r="H615" s="219" t="s">
        <v>5990</v>
      </c>
      <c r="I615" s="220" t="s">
        <v>8511</v>
      </c>
      <c r="J615" s="221">
        <v>6770</v>
      </c>
      <c r="K615" s="221">
        <v>1</v>
      </c>
      <c r="L615" s="221">
        <v>6770</v>
      </c>
    </row>
    <row r="616" spans="1:12" s="167" customFormat="1">
      <c r="A616" s="218" t="str">
        <f t="shared" si="7"/>
        <v>O221021058446일반상품</v>
      </c>
      <c r="B616" s="219" t="s">
        <v>8156</v>
      </c>
      <c r="C616" s="219" t="s">
        <v>8023</v>
      </c>
      <c r="D616" s="219" t="s">
        <v>8065</v>
      </c>
      <c r="E616" s="219" t="s">
        <v>7711</v>
      </c>
      <c r="F616" s="219" t="s">
        <v>6439</v>
      </c>
      <c r="G616" s="219" t="s">
        <v>7840</v>
      </c>
      <c r="H616" s="219" t="s">
        <v>5990</v>
      </c>
      <c r="I616" s="220" t="s">
        <v>8512</v>
      </c>
      <c r="J616" s="221">
        <v>990</v>
      </c>
      <c r="K616" s="221">
        <v>2</v>
      </c>
      <c r="L616" s="221">
        <v>1980</v>
      </c>
    </row>
    <row r="617" spans="1:12" s="167" customFormat="1">
      <c r="A617" s="218" t="str">
        <f t="shared" si="7"/>
        <v>O221021058446일반상품</v>
      </c>
      <c r="B617" s="219" t="s">
        <v>8156</v>
      </c>
      <c r="C617" s="219" t="s">
        <v>8023</v>
      </c>
      <c r="D617" s="219" t="s">
        <v>8065</v>
      </c>
      <c r="E617" s="219" t="s">
        <v>7711</v>
      </c>
      <c r="F617" s="219" t="s">
        <v>6439</v>
      </c>
      <c r="G617" s="219" t="s">
        <v>7840</v>
      </c>
      <c r="H617" s="219" t="s">
        <v>5990</v>
      </c>
      <c r="I617" s="220" t="s">
        <v>8406</v>
      </c>
      <c r="J617" s="221">
        <v>1090</v>
      </c>
      <c r="K617" s="221">
        <v>2</v>
      </c>
      <c r="L617" s="221">
        <v>2180</v>
      </c>
    </row>
    <row r="618" spans="1:12" s="167" customFormat="1">
      <c r="A618" s="218" t="str">
        <f t="shared" si="7"/>
        <v>O221021058446일반상품</v>
      </c>
      <c r="B618" s="219" t="s">
        <v>8156</v>
      </c>
      <c r="C618" s="219" t="s">
        <v>8023</v>
      </c>
      <c r="D618" s="219" t="s">
        <v>8065</v>
      </c>
      <c r="E618" s="219" t="s">
        <v>7711</v>
      </c>
      <c r="F618" s="219" t="s">
        <v>6439</v>
      </c>
      <c r="G618" s="219" t="s">
        <v>7840</v>
      </c>
      <c r="H618" s="219" t="s">
        <v>5990</v>
      </c>
      <c r="I618" s="220" t="s">
        <v>8513</v>
      </c>
      <c r="J618" s="221">
        <v>1030</v>
      </c>
      <c r="K618" s="221">
        <v>1</v>
      </c>
      <c r="L618" s="221">
        <v>1030</v>
      </c>
    </row>
    <row r="619" spans="1:12" s="167" customFormat="1">
      <c r="A619" s="218" t="str">
        <f t="shared" si="7"/>
        <v>O221021058446일반상품</v>
      </c>
      <c r="B619" s="219" t="s">
        <v>8156</v>
      </c>
      <c r="C619" s="219" t="s">
        <v>8023</v>
      </c>
      <c r="D619" s="219" t="s">
        <v>8065</v>
      </c>
      <c r="E619" s="219" t="s">
        <v>7711</v>
      </c>
      <c r="F619" s="219" t="s">
        <v>6439</v>
      </c>
      <c r="G619" s="219" t="s">
        <v>7840</v>
      </c>
      <c r="H619" s="219" t="s">
        <v>5990</v>
      </c>
      <c r="I619" s="220" t="s">
        <v>8514</v>
      </c>
      <c r="J619" s="221">
        <v>2160</v>
      </c>
      <c r="K619" s="221">
        <v>1</v>
      </c>
      <c r="L619" s="221">
        <v>2160</v>
      </c>
    </row>
    <row r="620" spans="1:12" s="167" customFormat="1">
      <c r="A620" s="218" t="str">
        <f t="shared" si="7"/>
        <v>O221021058446일반상품</v>
      </c>
      <c r="B620" s="219" t="s">
        <v>8156</v>
      </c>
      <c r="C620" s="219" t="s">
        <v>8023</v>
      </c>
      <c r="D620" s="219" t="s">
        <v>8065</v>
      </c>
      <c r="E620" s="219" t="s">
        <v>7711</v>
      </c>
      <c r="F620" s="219" t="s">
        <v>6439</v>
      </c>
      <c r="G620" s="219" t="s">
        <v>7840</v>
      </c>
      <c r="H620" s="219" t="s">
        <v>5990</v>
      </c>
      <c r="I620" s="220" t="s">
        <v>8515</v>
      </c>
      <c r="J620" s="221">
        <v>4100</v>
      </c>
      <c r="K620" s="221">
        <v>1</v>
      </c>
      <c r="L620" s="221">
        <v>4100</v>
      </c>
    </row>
    <row r="621" spans="1:12" s="167" customFormat="1">
      <c r="A621" s="218" t="str">
        <f t="shared" si="7"/>
        <v>O221021058446일반상품</v>
      </c>
      <c r="B621" s="219" t="s">
        <v>8156</v>
      </c>
      <c r="C621" s="219" t="s">
        <v>8023</v>
      </c>
      <c r="D621" s="219" t="s">
        <v>8065</v>
      </c>
      <c r="E621" s="219" t="s">
        <v>7711</v>
      </c>
      <c r="F621" s="219" t="s">
        <v>6439</v>
      </c>
      <c r="G621" s="219" t="s">
        <v>7840</v>
      </c>
      <c r="H621" s="219" t="s">
        <v>5990</v>
      </c>
      <c r="I621" s="220" t="s">
        <v>8516</v>
      </c>
      <c r="J621" s="221">
        <v>1080</v>
      </c>
      <c r="K621" s="221">
        <v>1</v>
      </c>
      <c r="L621" s="221">
        <v>1080</v>
      </c>
    </row>
    <row r="622" spans="1:12" s="167" customFormat="1">
      <c r="A622" s="218" t="str">
        <f t="shared" si="7"/>
        <v>O221021058446일반상품</v>
      </c>
      <c r="B622" s="219" t="s">
        <v>8156</v>
      </c>
      <c r="C622" s="219" t="s">
        <v>8023</v>
      </c>
      <c r="D622" s="219" t="s">
        <v>8065</v>
      </c>
      <c r="E622" s="219" t="s">
        <v>7711</v>
      </c>
      <c r="F622" s="219" t="s">
        <v>6439</v>
      </c>
      <c r="G622" s="219" t="s">
        <v>7840</v>
      </c>
      <c r="H622" s="219" t="s">
        <v>5990</v>
      </c>
      <c r="I622" s="220" t="s">
        <v>8025</v>
      </c>
      <c r="J622" s="221">
        <v>3800</v>
      </c>
      <c r="K622" s="221">
        <v>2</v>
      </c>
      <c r="L622" s="221">
        <v>7600</v>
      </c>
    </row>
    <row r="623" spans="1:12" s="167" customFormat="1">
      <c r="A623" s="218" t="str">
        <f t="shared" si="7"/>
        <v>O221021058446일반상품</v>
      </c>
      <c r="B623" s="219" t="s">
        <v>8156</v>
      </c>
      <c r="C623" s="219" t="s">
        <v>8023</v>
      </c>
      <c r="D623" s="219" t="s">
        <v>8065</v>
      </c>
      <c r="E623" s="219" t="s">
        <v>7711</v>
      </c>
      <c r="F623" s="219" t="s">
        <v>6439</v>
      </c>
      <c r="G623" s="219" t="s">
        <v>7840</v>
      </c>
      <c r="H623" s="219" t="s">
        <v>5990</v>
      </c>
      <c r="I623" s="220" t="s">
        <v>8517</v>
      </c>
      <c r="J623" s="221">
        <v>1800</v>
      </c>
      <c r="K623" s="221">
        <v>2</v>
      </c>
      <c r="L623" s="221">
        <v>3600</v>
      </c>
    </row>
    <row r="624" spans="1:12" s="167" customFormat="1">
      <c r="A624" s="218" t="str">
        <f t="shared" si="7"/>
        <v>O221021058446일반상품</v>
      </c>
      <c r="B624" s="219" t="s">
        <v>8156</v>
      </c>
      <c r="C624" s="219" t="s">
        <v>8023</v>
      </c>
      <c r="D624" s="219" t="s">
        <v>8065</v>
      </c>
      <c r="E624" s="219" t="s">
        <v>7711</v>
      </c>
      <c r="F624" s="219" t="s">
        <v>6439</v>
      </c>
      <c r="G624" s="219" t="s">
        <v>7840</v>
      </c>
      <c r="H624" s="219" t="s">
        <v>5990</v>
      </c>
      <c r="I624" s="220" t="s">
        <v>7202</v>
      </c>
      <c r="J624" s="221">
        <v>5200</v>
      </c>
      <c r="K624" s="221">
        <v>5</v>
      </c>
      <c r="L624" s="221">
        <v>26000</v>
      </c>
    </row>
    <row r="625" spans="1:12" s="167" customFormat="1">
      <c r="A625" s="218" t="str">
        <f t="shared" si="7"/>
        <v>O221021058446일반상품</v>
      </c>
      <c r="B625" s="219" t="s">
        <v>8156</v>
      </c>
      <c r="C625" s="219" t="s">
        <v>8023</v>
      </c>
      <c r="D625" s="219" t="s">
        <v>8065</v>
      </c>
      <c r="E625" s="219" t="s">
        <v>7711</v>
      </c>
      <c r="F625" s="219" t="s">
        <v>6439</v>
      </c>
      <c r="G625" s="219" t="s">
        <v>7840</v>
      </c>
      <c r="H625" s="219" t="s">
        <v>5990</v>
      </c>
      <c r="I625" s="220" t="s">
        <v>8338</v>
      </c>
      <c r="J625" s="221">
        <v>3700</v>
      </c>
      <c r="K625" s="221">
        <v>1</v>
      </c>
      <c r="L625" s="221">
        <v>3700</v>
      </c>
    </row>
    <row r="626" spans="1:12" s="167" customFormat="1">
      <c r="A626" s="218" t="str">
        <f t="shared" si="7"/>
        <v>O221021058445일반상품</v>
      </c>
      <c r="B626" s="219" t="s">
        <v>8157</v>
      </c>
      <c r="C626" s="219" t="s">
        <v>8023</v>
      </c>
      <c r="D626" s="219" t="s">
        <v>8065</v>
      </c>
      <c r="E626" s="219" t="s">
        <v>7707</v>
      </c>
      <c r="F626" s="219" t="s">
        <v>6394</v>
      </c>
      <c r="G626" s="219" t="s">
        <v>7774</v>
      </c>
      <c r="H626" s="219" t="s">
        <v>5990</v>
      </c>
      <c r="I626" s="220" t="s">
        <v>8518</v>
      </c>
      <c r="J626" s="221">
        <v>4150</v>
      </c>
      <c r="K626" s="221">
        <v>1</v>
      </c>
      <c r="L626" s="221">
        <v>4150</v>
      </c>
    </row>
    <row r="627" spans="1:12" s="167" customFormat="1">
      <c r="A627" s="218" t="str">
        <f t="shared" si="7"/>
        <v>O221021058445일반상품</v>
      </c>
      <c r="B627" s="219" t="s">
        <v>8157</v>
      </c>
      <c r="C627" s="219" t="s">
        <v>8023</v>
      </c>
      <c r="D627" s="219" t="s">
        <v>8065</v>
      </c>
      <c r="E627" s="219" t="s">
        <v>7707</v>
      </c>
      <c r="F627" s="219" t="s">
        <v>6394</v>
      </c>
      <c r="G627" s="219" t="s">
        <v>7774</v>
      </c>
      <c r="H627" s="219" t="s">
        <v>5990</v>
      </c>
      <c r="I627" s="220" t="s">
        <v>8519</v>
      </c>
      <c r="J627" s="221">
        <v>2700</v>
      </c>
      <c r="K627" s="221">
        <v>1</v>
      </c>
      <c r="L627" s="221">
        <v>2700</v>
      </c>
    </row>
    <row r="628" spans="1:12" s="167" customFormat="1">
      <c r="A628" s="218" t="str">
        <f t="shared" si="7"/>
        <v>O221021058445일반상품</v>
      </c>
      <c r="B628" s="219" t="s">
        <v>8157</v>
      </c>
      <c r="C628" s="219" t="s">
        <v>8023</v>
      </c>
      <c r="D628" s="219" t="s">
        <v>8065</v>
      </c>
      <c r="E628" s="219" t="s">
        <v>7707</v>
      </c>
      <c r="F628" s="219" t="s">
        <v>6394</v>
      </c>
      <c r="G628" s="219" t="s">
        <v>7774</v>
      </c>
      <c r="H628" s="219" t="s">
        <v>5990</v>
      </c>
      <c r="I628" s="220" t="s">
        <v>8448</v>
      </c>
      <c r="J628" s="221">
        <v>4100</v>
      </c>
      <c r="K628" s="221">
        <v>1</v>
      </c>
      <c r="L628" s="221">
        <v>4100</v>
      </c>
    </row>
    <row r="629" spans="1:12" s="167" customFormat="1">
      <c r="A629" s="218" t="str">
        <f t="shared" si="7"/>
        <v>O221021058445일반상품</v>
      </c>
      <c r="B629" s="219" t="s">
        <v>8157</v>
      </c>
      <c r="C629" s="219" t="s">
        <v>8023</v>
      </c>
      <c r="D629" s="219" t="s">
        <v>8065</v>
      </c>
      <c r="E629" s="219" t="s">
        <v>7707</v>
      </c>
      <c r="F629" s="219" t="s">
        <v>6394</v>
      </c>
      <c r="G629" s="219" t="s">
        <v>7774</v>
      </c>
      <c r="H629" s="219" t="s">
        <v>5990</v>
      </c>
      <c r="I629" s="220" t="s">
        <v>8520</v>
      </c>
      <c r="J629" s="221">
        <v>22500</v>
      </c>
      <c r="K629" s="221">
        <v>1</v>
      </c>
      <c r="L629" s="221">
        <v>22500</v>
      </c>
    </row>
    <row r="630" spans="1:12" s="167" customFormat="1">
      <c r="A630" s="218" t="str">
        <f t="shared" si="7"/>
        <v>O221021058445일반상품</v>
      </c>
      <c r="B630" s="219" t="s">
        <v>8157</v>
      </c>
      <c r="C630" s="219" t="s">
        <v>8023</v>
      </c>
      <c r="D630" s="219" t="s">
        <v>8065</v>
      </c>
      <c r="E630" s="219" t="s">
        <v>7707</v>
      </c>
      <c r="F630" s="219" t="s">
        <v>6394</v>
      </c>
      <c r="G630" s="219" t="s">
        <v>7774</v>
      </c>
      <c r="H630" s="219" t="s">
        <v>5990</v>
      </c>
      <c r="I630" s="220" t="s">
        <v>7188</v>
      </c>
      <c r="J630" s="221">
        <v>5800</v>
      </c>
      <c r="K630" s="221">
        <v>1</v>
      </c>
      <c r="L630" s="221">
        <v>5800</v>
      </c>
    </row>
    <row r="631" spans="1:12" s="167" customFormat="1">
      <c r="A631" s="218" t="str">
        <f t="shared" si="7"/>
        <v>O221021058445일반상품</v>
      </c>
      <c r="B631" s="219" t="s">
        <v>8157</v>
      </c>
      <c r="C631" s="219" t="s">
        <v>8023</v>
      </c>
      <c r="D631" s="219" t="s">
        <v>8065</v>
      </c>
      <c r="E631" s="219" t="s">
        <v>7707</v>
      </c>
      <c r="F631" s="219" t="s">
        <v>6394</v>
      </c>
      <c r="G631" s="219" t="s">
        <v>7774</v>
      </c>
      <c r="H631" s="219" t="s">
        <v>5990</v>
      </c>
      <c r="I631" s="220" t="s">
        <v>7976</v>
      </c>
      <c r="J631" s="221">
        <v>990</v>
      </c>
      <c r="K631" s="221">
        <v>1</v>
      </c>
      <c r="L631" s="221">
        <v>990</v>
      </c>
    </row>
    <row r="632" spans="1:12" s="167" customFormat="1">
      <c r="A632" s="218" t="str">
        <f t="shared" si="7"/>
        <v>O221021058445일반상품</v>
      </c>
      <c r="B632" s="219" t="s">
        <v>8157</v>
      </c>
      <c r="C632" s="219" t="s">
        <v>8023</v>
      </c>
      <c r="D632" s="219" t="s">
        <v>8065</v>
      </c>
      <c r="E632" s="219" t="s">
        <v>7707</v>
      </c>
      <c r="F632" s="219" t="s">
        <v>6394</v>
      </c>
      <c r="G632" s="219" t="s">
        <v>7774</v>
      </c>
      <c r="H632" s="219" t="s">
        <v>5990</v>
      </c>
      <c r="I632" s="220" t="s">
        <v>8463</v>
      </c>
      <c r="J632" s="221">
        <v>1600</v>
      </c>
      <c r="K632" s="221">
        <v>1</v>
      </c>
      <c r="L632" s="221">
        <v>1600</v>
      </c>
    </row>
    <row r="633" spans="1:12" s="167" customFormat="1">
      <c r="A633" s="218" t="str">
        <f t="shared" si="7"/>
        <v>O221021058445일반상품</v>
      </c>
      <c r="B633" s="219" t="s">
        <v>8157</v>
      </c>
      <c r="C633" s="219" t="s">
        <v>8023</v>
      </c>
      <c r="D633" s="219" t="s">
        <v>8065</v>
      </c>
      <c r="E633" s="219" t="s">
        <v>7707</v>
      </c>
      <c r="F633" s="219" t="s">
        <v>6394</v>
      </c>
      <c r="G633" s="219" t="s">
        <v>7774</v>
      </c>
      <c r="H633" s="219" t="s">
        <v>5990</v>
      </c>
      <c r="I633" s="220" t="s">
        <v>7190</v>
      </c>
      <c r="J633" s="221">
        <v>4430</v>
      </c>
      <c r="K633" s="221">
        <v>1</v>
      </c>
      <c r="L633" s="221">
        <v>4430</v>
      </c>
    </row>
    <row r="634" spans="1:12" s="167" customFormat="1">
      <c r="A634" s="218" t="str">
        <f t="shared" si="7"/>
        <v>O221021058445일반상품</v>
      </c>
      <c r="B634" s="219" t="s">
        <v>8157</v>
      </c>
      <c r="C634" s="219" t="s">
        <v>8023</v>
      </c>
      <c r="D634" s="219" t="s">
        <v>8065</v>
      </c>
      <c r="E634" s="219" t="s">
        <v>7707</v>
      </c>
      <c r="F634" s="219" t="s">
        <v>6394</v>
      </c>
      <c r="G634" s="219" t="s">
        <v>7774</v>
      </c>
      <c r="H634" s="219" t="s">
        <v>5990</v>
      </c>
      <c r="I634" s="220" t="s">
        <v>8521</v>
      </c>
      <c r="J634" s="221">
        <v>2900</v>
      </c>
      <c r="K634" s="221">
        <v>1</v>
      </c>
      <c r="L634" s="221">
        <v>2900</v>
      </c>
    </row>
    <row r="635" spans="1:12" s="167" customFormat="1">
      <c r="A635" s="218" t="str">
        <f t="shared" si="7"/>
        <v>O221021058445일반상품</v>
      </c>
      <c r="B635" s="219" t="s">
        <v>8157</v>
      </c>
      <c r="C635" s="219" t="s">
        <v>8023</v>
      </c>
      <c r="D635" s="219" t="s">
        <v>8065</v>
      </c>
      <c r="E635" s="219" t="s">
        <v>7707</v>
      </c>
      <c r="F635" s="219" t="s">
        <v>6394</v>
      </c>
      <c r="G635" s="219" t="s">
        <v>7774</v>
      </c>
      <c r="H635" s="219" t="s">
        <v>5990</v>
      </c>
      <c r="I635" s="220" t="s">
        <v>8522</v>
      </c>
      <c r="J635" s="221">
        <v>2320</v>
      </c>
      <c r="K635" s="221">
        <v>1</v>
      </c>
      <c r="L635" s="221">
        <v>2320</v>
      </c>
    </row>
    <row r="636" spans="1:12" s="167" customFormat="1">
      <c r="A636" s="218" t="str">
        <f t="shared" si="7"/>
        <v>O221021058445일반상품</v>
      </c>
      <c r="B636" s="219" t="s">
        <v>8157</v>
      </c>
      <c r="C636" s="219" t="s">
        <v>8023</v>
      </c>
      <c r="D636" s="219" t="s">
        <v>8065</v>
      </c>
      <c r="E636" s="219" t="s">
        <v>7707</v>
      </c>
      <c r="F636" s="219" t="s">
        <v>6394</v>
      </c>
      <c r="G636" s="219" t="s">
        <v>7774</v>
      </c>
      <c r="H636" s="219" t="s">
        <v>5990</v>
      </c>
      <c r="I636" s="220" t="s">
        <v>8035</v>
      </c>
      <c r="J636" s="221">
        <v>4100</v>
      </c>
      <c r="K636" s="221">
        <v>1</v>
      </c>
      <c r="L636" s="221">
        <v>4100</v>
      </c>
    </row>
    <row r="637" spans="1:12" s="167" customFormat="1">
      <c r="A637" s="218" t="str">
        <f t="shared" si="7"/>
        <v>O221021058445일반상품</v>
      </c>
      <c r="B637" s="219" t="s">
        <v>8157</v>
      </c>
      <c r="C637" s="219" t="s">
        <v>8023</v>
      </c>
      <c r="D637" s="219" t="s">
        <v>8065</v>
      </c>
      <c r="E637" s="219" t="s">
        <v>7707</v>
      </c>
      <c r="F637" s="219" t="s">
        <v>6394</v>
      </c>
      <c r="G637" s="219" t="s">
        <v>7774</v>
      </c>
      <c r="H637" s="219" t="s">
        <v>5990</v>
      </c>
      <c r="I637" s="220" t="s">
        <v>7250</v>
      </c>
      <c r="J637" s="221">
        <v>11500</v>
      </c>
      <c r="K637" s="221">
        <v>1</v>
      </c>
      <c r="L637" s="221">
        <v>11500</v>
      </c>
    </row>
    <row r="638" spans="1:12" s="167" customFormat="1">
      <c r="A638" s="218" t="str">
        <f t="shared" si="7"/>
        <v>O221021058445일반상품</v>
      </c>
      <c r="B638" s="219" t="s">
        <v>8157</v>
      </c>
      <c r="C638" s="219" t="s">
        <v>8023</v>
      </c>
      <c r="D638" s="219" t="s">
        <v>8065</v>
      </c>
      <c r="E638" s="219" t="s">
        <v>7707</v>
      </c>
      <c r="F638" s="219" t="s">
        <v>6394</v>
      </c>
      <c r="G638" s="219" t="s">
        <v>7774</v>
      </c>
      <c r="H638" s="219" t="s">
        <v>5990</v>
      </c>
      <c r="I638" s="220" t="s">
        <v>8523</v>
      </c>
      <c r="J638" s="221">
        <v>3600</v>
      </c>
      <c r="K638" s="221">
        <v>1</v>
      </c>
      <c r="L638" s="221">
        <v>3600</v>
      </c>
    </row>
    <row r="639" spans="1:12" s="167" customFormat="1">
      <c r="A639" s="218" t="str">
        <f t="shared" si="7"/>
        <v>O221021058445일반상품</v>
      </c>
      <c r="B639" s="219" t="s">
        <v>8157</v>
      </c>
      <c r="C639" s="219" t="s">
        <v>8023</v>
      </c>
      <c r="D639" s="219" t="s">
        <v>8065</v>
      </c>
      <c r="E639" s="219" t="s">
        <v>7707</v>
      </c>
      <c r="F639" s="219" t="s">
        <v>6394</v>
      </c>
      <c r="G639" s="219" t="s">
        <v>7774</v>
      </c>
      <c r="H639" s="219" t="s">
        <v>5990</v>
      </c>
      <c r="I639" s="220" t="s">
        <v>8465</v>
      </c>
      <c r="J639" s="221">
        <v>8500</v>
      </c>
      <c r="K639" s="221">
        <v>1</v>
      </c>
      <c r="L639" s="221">
        <v>8500</v>
      </c>
    </row>
    <row r="640" spans="1:12" s="167" customFormat="1">
      <c r="A640" s="218" t="str">
        <f t="shared" si="7"/>
        <v>O221021058445일반상품</v>
      </c>
      <c r="B640" s="219" t="s">
        <v>8157</v>
      </c>
      <c r="C640" s="219" t="s">
        <v>8023</v>
      </c>
      <c r="D640" s="219" t="s">
        <v>8065</v>
      </c>
      <c r="E640" s="219" t="s">
        <v>7707</v>
      </c>
      <c r="F640" s="219" t="s">
        <v>6394</v>
      </c>
      <c r="G640" s="219" t="s">
        <v>7774</v>
      </c>
      <c r="H640" s="219" t="s">
        <v>5990</v>
      </c>
      <c r="I640" s="220" t="s">
        <v>8466</v>
      </c>
      <c r="J640" s="221">
        <v>1900</v>
      </c>
      <c r="K640" s="221">
        <v>1</v>
      </c>
      <c r="L640" s="221">
        <v>1900</v>
      </c>
    </row>
    <row r="641" spans="1:12" s="167" customFormat="1">
      <c r="A641" s="218" t="str">
        <f t="shared" si="7"/>
        <v>O221021058445일반상품</v>
      </c>
      <c r="B641" s="219" t="s">
        <v>8157</v>
      </c>
      <c r="C641" s="219" t="s">
        <v>8023</v>
      </c>
      <c r="D641" s="219" t="s">
        <v>8065</v>
      </c>
      <c r="E641" s="219" t="s">
        <v>7707</v>
      </c>
      <c r="F641" s="219" t="s">
        <v>6394</v>
      </c>
      <c r="G641" s="219" t="s">
        <v>7774</v>
      </c>
      <c r="H641" s="219" t="s">
        <v>5990</v>
      </c>
      <c r="I641" s="220" t="s">
        <v>7198</v>
      </c>
      <c r="J641" s="221">
        <v>2850</v>
      </c>
      <c r="K641" s="221">
        <v>2</v>
      </c>
      <c r="L641" s="221">
        <v>5700</v>
      </c>
    </row>
    <row r="642" spans="1:12" s="167" customFormat="1">
      <c r="A642" s="218" t="str">
        <f t="shared" si="7"/>
        <v>O221021058445일반상품</v>
      </c>
      <c r="B642" s="219" t="s">
        <v>8157</v>
      </c>
      <c r="C642" s="219" t="s">
        <v>8023</v>
      </c>
      <c r="D642" s="219" t="s">
        <v>8065</v>
      </c>
      <c r="E642" s="219" t="s">
        <v>7707</v>
      </c>
      <c r="F642" s="219" t="s">
        <v>6394</v>
      </c>
      <c r="G642" s="219" t="s">
        <v>7774</v>
      </c>
      <c r="H642" s="219" t="s">
        <v>5990</v>
      </c>
      <c r="I642" s="220" t="s">
        <v>7256</v>
      </c>
      <c r="J642" s="221">
        <v>800</v>
      </c>
      <c r="K642" s="221">
        <v>1</v>
      </c>
      <c r="L642" s="221">
        <v>800</v>
      </c>
    </row>
    <row r="643" spans="1:12" s="167" customFormat="1">
      <c r="A643" s="218" t="str">
        <f t="shared" si="7"/>
        <v>O221021058445일반상품</v>
      </c>
      <c r="B643" s="219" t="s">
        <v>8157</v>
      </c>
      <c r="C643" s="219" t="s">
        <v>8023</v>
      </c>
      <c r="D643" s="219" t="s">
        <v>8065</v>
      </c>
      <c r="E643" s="219" t="s">
        <v>7707</v>
      </c>
      <c r="F643" s="219" t="s">
        <v>6394</v>
      </c>
      <c r="G643" s="219" t="s">
        <v>7774</v>
      </c>
      <c r="H643" s="219" t="s">
        <v>5990</v>
      </c>
      <c r="I643" s="220" t="s">
        <v>8468</v>
      </c>
      <c r="J643" s="221">
        <v>1100</v>
      </c>
      <c r="K643" s="221">
        <v>1</v>
      </c>
      <c r="L643" s="221">
        <v>1100</v>
      </c>
    </row>
    <row r="644" spans="1:12" s="167" customFormat="1">
      <c r="A644" s="218" t="str">
        <f t="shared" si="7"/>
        <v>O221021058445일반상품</v>
      </c>
      <c r="B644" s="219" t="s">
        <v>8157</v>
      </c>
      <c r="C644" s="219" t="s">
        <v>8023</v>
      </c>
      <c r="D644" s="219" t="s">
        <v>8065</v>
      </c>
      <c r="E644" s="219" t="s">
        <v>7707</v>
      </c>
      <c r="F644" s="219" t="s">
        <v>6394</v>
      </c>
      <c r="G644" s="219" t="s">
        <v>7774</v>
      </c>
      <c r="H644" s="219" t="s">
        <v>5990</v>
      </c>
      <c r="I644" s="220" t="s">
        <v>8524</v>
      </c>
      <c r="J644" s="221">
        <v>5800</v>
      </c>
      <c r="K644" s="221">
        <v>1</v>
      </c>
      <c r="L644" s="221">
        <v>5800</v>
      </c>
    </row>
    <row r="645" spans="1:12" s="167" customFormat="1">
      <c r="A645" s="218" t="str">
        <f t="shared" si="7"/>
        <v>O221021058445일반상품</v>
      </c>
      <c r="B645" s="219" t="s">
        <v>8157</v>
      </c>
      <c r="C645" s="219" t="s">
        <v>8023</v>
      </c>
      <c r="D645" s="219" t="s">
        <v>8065</v>
      </c>
      <c r="E645" s="219" t="s">
        <v>7707</v>
      </c>
      <c r="F645" s="219" t="s">
        <v>6394</v>
      </c>
      <c r="G645" s="219" t="s">
        <v>7774</v>
      </c>
      <c r="H645" s="219" t="s">
        <v>5990</v>
      </c>
      <c r="I645" s="220" t="s">
        <v>7192</v>
      </c>
      <c r="J645" s="221">
        <v>6490</v>
      </c>
      <c r="K645" s="221">
        <v>1</v>
      </c>
      <c r="L645" s="221">
        <v>6490</v>
      </c>
    </row>
    <row r="646" spans="1:12" s="167" customFormat="1">
      <c r="A646" s="218" t="str">
        <f t="shared" si="7"/>
        <v>O221021058445일반상품</v>
      </c>
      <c r="B646" s="219" t="s">
        <v>8157</v>
      </c>
      <c r="C646" s="219" t="s">
        <v>8023</v>
      </c>
      <c r="D646" s="219" t="s">
        <v>8065</v>
      </c>
      <c r="E646" s="219" t="s">
        <v>7707</v>
      </c>
      <c r="F646" s="219" t="s">
        <v>6394</v>
      </c>
      <c r="G646" s="219" t="s">
        <v>7774</v>
      </c>
      <c r="H646" s="219" t="s">
        <v>5990</v>
      </c>
      <c r="I646" s="220" t="s">
        <v>8525</v>
      </c>
      <c r="J646" s="221">
        <v>9400</v>
      </c>
      <c r="K646" s="221">
        <v>1</v>
      </c>
      <c r="L646" s="221">
        <v>9400</v>
      </c>
    </row>
    <row r="647" spans="1:12" s="167" customFormat="1">
      <c r="A647" s="218" t="str">
        <f t="shared" si="7"/>
        <v>O221021058445일반상품</v>
      </c>
      <c r="B647" s="219" t="s">
        <v>8157</v>
      </c>
      <c r="C647" s="219" t="s">
        <v>8023</v>
      </c>
      <c r="D647" s="219" t="s">
        <v>8065</v>
      </c>
      <c r="E647" s="219" t="s">
        <v>7707</v>
      </c>
      <c r="F647" s="219" t="s">
        <v>6394</v>
      </c>
      <c r="G647" s="219" t="s">
        <v>7774</v>
      </c>
      <c r="H647" s="219" t="s">
        <v>5990</v>
      </c>
      <c r="I647" s="220" t="s">
        <v>8526</v>
      </c>
      <c r="J647" s="221">
        <v>2880</v>
      </c>
      <c r="K647" s="221">
        <v>1</v>
      </c>
      <c r="L647" s="221">
        <v>2880</v>
      </c>
    </row>
    <row r="648" spans="1:12" s="167" customFormat="1">
      <c r="A648" s="218" t="str">
        <f t="shared" si="7"/>
        <v>O221021058445일반상품</v>
      </c>
      <c r="B648" s="219" t="s">
        <v>8157</v>
      </c>
      <c r="C648" s="219" t="s">
        <v>8023</v>
      </c>
      <c r="D648" s="219" t="s">
        <v>8065</v>
      </c>
      <c r="E648" s="219" t="s">
        <v>7707</v>
      </c>
      <c r="F648" s="219" t="s">
        <v>6394</v>
      </c>
      <c r="G648" s="219" t="s">
        <v>7774</v>
      </c>
      <c r="H648" s="219" t="s">
        <v>5990</v>
      </c>
      <c r="I648" s="220" t="s">
        <v>8527</v>
      </c>
      <c r="J648" s="221">
        <v>3940</v>
      </c>
      <c r="K648" s="221">
        <v>1</v>
      </c>
      <c r="L648" s="221">
        <v>3940</v>
      </c>
    </row>
    <row r="649" spans="1:12" s="167" customFormat="1">
      <c r="A649" s="218" t="str">
        <f t="shared" si="7"/>
        <v>O221021058445일반상품</v>
      </c>
      <c r="B649" s="219" t="s">
        <v>8157</v>
      </c>
      <c r="C649" s="219" t="s">
        <v>8023</v>
      </c>
      <c r="D649" s="219" t="s">
        <v>8065</v>
      </c>
      <c r="E649" s="219" t="s">
        <v>7707</v>
      </c>
      <c r="F649" s="219" t="s">
        <v>6394</v>
      </c>
      <c r="G649" s="219" t="s">
        <v>7774</v>
      </c>
      <c r="H649" s="219" t="s">
        <v>5990</v>
      </c>
      <c r="I649" s="220" t="s">
        <v>7205</v>
      </c>
      <c r="J649" s="221">
        <v>5430</v>
      </c>
      <c r="K649" s="221">
        <v>1</v>
      </c>
      <c r="L649" s="221">
        <v>5430</v>
      </c>
    </row>
    <row r="650" spans="1:12" s="167" customFormat="1">
      <c r="A650" s="218" t="str">
        <f t="shared" si="7"/>
        <v>O221021058445일반상품</v>
      </c>
      <c r="B650" s="219" t="s">
        <v>8157</v>
      </c>
      <c r="C650" s="219" t="s">
        <v>8023</v>
      </c>
      <c r="D650" s="219" t="s">
        <v>8065</v>
      </c>
      <c r="E650" s="219" t="s">
        <v>7707</v>
      </c>
      <c r="F650" s="219" t="s">
        <v>6394</v>
      </c>
      <c r="G650" s="219" t="s">
        <v>7774</v>
      </c>
      <c r="H650" s="219" t="s">
        <v>5990</v>
      </c>
      <c r="I650" s="220" t="s">
        <v>8377</v>
      </c>
      <c r="J650" s="221">
        <v>49500</v>
      </c>
      <c r="K650" s="221">
        <v>1</v>
      </c>
      <c r="L650" s="221">
        <v>49500</v>
      </c>
    </row>
    <row r="651" spans="1:12" s="167" customFormat="1">
      <c r="A651" s="218" t="str">
        <f t="shared" si="7"/>
        <v>O221021058445일반상품</v>
      </c>
      <c r="B651" s="219" t="s">
        <v>8157</v>
      </c>
      <c r="C651" s="219" t="s">
        <v>8023</v>
      </c>
      <c r="D651" s="219" t="s">
        <v>8065</v>
      </c>
      <c r="E651" s="219" t="s">
        <v>7707</v>
      </c>
      <c r="F651" s="219" t="s">
        <v>6394</v>
      </c>
      <c r="G651" s="219" t="s">
        <v>7774</v>
      </c>
      <c r="H651" s="219" t="s">
        <v>5990</v>
      </c>
      <c r="I651" s="220" t="s">
        <v>8369</v>
      </c>
      <c r="J651" s="221">
        <v>44000</v>
      </c>
      <c r="K651" s="221">
        <v>1</v>
      </c>
      <c r="L651" s="221">
        <v>44000</v>
      </c>
    </row>
    <row r="652" spans="1:12" s="167" customFormat="1">
      <c r="A652" s="218" t="str">
        <f t="shared" si="7"/>
        <v>O221021058445일반상품</v>
      </c>
      <c r="B652" s="219" t="s">
        <v>8157</v>
      </c>
      <c r="C652" s="219" t="s">
        <v>8023</v>
      </c>
      <c r="D652" s="219" t="s">
        <v>8065</v>
      </c>
      <c r="E652" s="219" t="s">
        <v>7707</v>
      </c>
      <c r="F652" s="219" t="s">
        <v>6394</v>
      </c>
      <c r="G652" s="219" t="s">
        <v>7774</v>
      </c>
      <c r="H652" s="219" t="s">
        <v>5990</v>
      </c>
      <c r="I652" s="220" t="s">
        <v>7232</v>
      </c>
      <c r="J652" s="221">
        <v>3550</v>
      </c>
      <c r="K652" s="221">
        <v>1</v>
      </c>
      <c r="L652" s="221">
        <v>3550</v>
      </c>
    </row>
    <row r="653" spans="1:12" s="167" customFormat="1">
      <c r="A653" s="218" t="str">
        <f t="shared" si="7"/>
        <v>O221021058445일반상품</v>
      </c>
      <c r="B653" s="219" t="s">
        <v>8157</v>
      </c>
      <c r="C653" s="219" t="s">
        <v>8023</v>
      </c>
      <c r="D653" s="219" t="s">
        <v>8065</v>
      </c>
      <c r="E653" s="219" t="s">
        <v>7707</v>
      </c>
      <c r="F653" s="219" t="s">
        <v>6394</v>
      </c>
      <c r="G653" s="219" t="s">
        <v>7774</v>
      </c>
      <c r="H653" s="219" t="s">
        <v>5990</v>
      </c>
      <c r="I653" s="220" t="s">
        <v>8334</v>
      </c>
      <c r="J653" s="221">
        <v>1640</v>
      </c>
      <c r="K653" s="221">
        <v>1</v>
      </c>
      <c r="L653" s="221">
        <v>1640</v>
      </c>
    </row>
    <row r="654" spans="1:12" s="167" customFormat="1">
      <c r="A654" s="218" t="str">
        <f t="shared" si="7"/>
        <v>O221021058445일반상품</v>
      </c>
      <c r="B654" s="219" t="s">
        <v>8157</v>
      </c>
      <c r="C654" s="219" t="s">
        <v>8023</v>
      </c>
      <c r="D654" s="219" t="s">
        <v>8065</v>
      </c>
      <c r="E654" s="219" t="s">
        <v>7707</v>
      </c>
      <c r="F654" s="219" t="s">
        <v>6394</v>
      </c>
      <c r="G654" s="219" t="s">
        <v>7774</v>
      </c>
      <c r="H654" s="219" t="s">
        <v>5990</v>
      </c>
      <c r="I654" s="220" t="s">
        <v>8528</v>
      </c>
      <c r="J654" s="221">
        <v>2600</v>
      </c>
      <c r="K654" s="221">
        <v>1</v>
      </c>
      <c r="L654" s="221">
        <v>2600</v>
      </c>
    </row>
    <row r="655" spans="1:12" s="167" customFormat="1">
      <c r="A655" s="218" t="str">
        <f t="shared" si="7"/>
        <v>O221021058445일반상품</v>
      </c>
      <c r="B655" s="219" t="s">
        <v>8157</v>
      </c>
      <c r="C655" s="219" t="s">
        <v>8023</v>
      </c>
      <c r="D655" s="219" t="s">
        <v>8065</v>
      </c>
      <c r="E655" s="219" t="s">
        <v>7707</v>
      </c>
      <c r="F655" s="219" t="s">
        <v>6394</v>
      </c>
      <c r="G655" s="219" t="s">
        <v>7774</v>
      </c>
      <c r="H655" s="219" t="s">
        <v>5990</v>
      </c>
      <c r="I655" s="220" t="s">
        <v>8529</v>
      </c>
      <c r="J655" s="221">
        <v>1070</v>
      </c>
      <c r="K655" s="221">
        <v>1</v>
      </c>
      <c r="L655" s="221">
        <v>1070</v>
      </c>
    </row>
    <row r="656" spans="1:12" s="167" customFormat="1">
      <c r="A656" s="218" t="str">
        <f t="shared" si="7"/>
        <v>O221021058445일반상품</v>
      </c>
      <c r="B656" s="219" t="s">
        <v>8157</v>
      </c>
      <c r="C656" s="219" t="s">
        <v>8023</v>
      </c>
      <c r="D656" s="219" t="s">
        <v>8065</v>
      </c>
      <c r="E656" s="219" t="s">
        <v>7707</v>
      </c>
      <c r="F656" s="219" t="s">
        <v>6394</v>
      </c>
      <c r="G656" s="219" t="s">
        <v>7774</v>
      </c>
      <c r="H656" s="219" t="s">
        <v>5990</v>
      </c>
      <c r="I656" s="220" t="s">
        <v>8530</v>
      </c>
      <c r="J656" s="221">
        <v>13600</v>
      </c>
      <c r="K656" s="221">
        <v>1</v>
      </c>
      <c r="L656" s="221">
        <v>13600</v>
      </c>
    </row>
    <row r="657" spans="1:12" s="167" customFormat="1">
      <c r="A657" s="218" t="str">
        <f t="shared" si="7"/>
        <v>O221021058445일반상품</v>
      </c>
      <c r="B657" s="219" t="s">
        <v>8157</v>
      </c>
      <c r="C657" s="219" t="s">
        <v>8023</v>
      </c>
      <c r="D657" s="219" t="s">
        <v>8065</v>
      </c>
      <c r="E657" s="219" t="s">
        <v>7707</v>
      </c>
      <c r="F657" s="219" t="s">
        <v>6394</v>
      </c>
      <c r="G657" s="219" t="s">
        <v>7774</v>
      </c>
      <c r="H657" s="219" t="s">
        <v>5990</v>
      </c>
      <c r="I657" s="220" t="s">
        <v>8531</v>
      </c>
      <c r="J657" s="221">
        <v>4800</v>
      </c>
      <c r="K657" s="221">
        <v>1</v>
      </c>
      <c r="L657" s="221">
        <v>4800</v>
      </c>
    </row>
    <row r="658" spans="1:12" s="167" customFormat="1">
      <c r="A658" s="218" t="str">
        <f t="shared" si="7"/>
        <v>O221021058445일반상품</v>
      </c>
      <c r="B658" s="219" t="s">
        <v>8157</v>
      </c>
      <c r="C658" s="219" t="s">
        <v>8023</v>
      </c>
      <c r="D658" s="219" t="s">
        <v>8065</v>
      </c>
      <c r="E658" s="219" t="s">
        <v>7707</v>
      </c>
      <c r="F658" s="219" t="s">
        <v>6394</v>
      </c>
      <c r="G658" s="219" t="s">
        <v>7774</v>
      </c>
      <c r="H658" s="219" t="s">
        <v>5990</v>
      </c>
      <c r="I658" s="220" t="s">
        <v>8532</v>
      </c>
      <c r="J658" s="221">
        <v>8900</v>
      </c>
      <c r="K658" s="221">
        <v>1</v>
      </c>
      <c r="L658" s="221">
        <v>8900</v>
      </c>
    </row>
    <row r="659" spans="1:12" s="167" customFormat="1">
      <c r="A659" s="218" t="str">
        <f t="shared" si="7"/>
        <v>O221021058445일반상품</v>
      </c>
      <c r="B659" s="219" t="s">
        <v>8157</v>
      </c>
      <c r="C659" s="219" t="s">
        <v>8023</v>
      </c>
      <c r="D659" s="219" t="s">
        <v>8065</v>
      </c>
      <c r="E659" s="219" t="s">
        <v>7707</v>
      </c>
      <c r="F659" s="219" t="s">
        <v>6394</v>
      </c>
      <c r="G659" s="219" t="s">
        <v>7774</v>
      </c>
      <c r="H659" s="219" t="s">
        <v>5990</v>
      </c>
      <c r="I659" s="220" t="s">
        <v>8380</v>
      </c>
      <c r="J659" s="221">
        <v>4450</v>
      </c>
      <c r="K659" s="221">
        <v>1</v>
      </c>
      <c r="L659" s="221">
        <v>4450</v>
      </c>
    </row>
    <row r="660" spans="1:12" s="167" customFormat="1">
      <c r="A660" s="218" t="str">
        <f t="shared" si="7"/>
        <v>O221021058445일반상품</v>
      </c>
      <c r="B660" s="219" t="s">
        <v>8157</v>
      </c>
      <c r="C660" s="219" t="s">
        <v>8023</v>
      </c>
      <c r="D660" s="219" t="s">
        <v>8065</v>
      </c>
      <c r="E660" s="219" t="s">
        <v>7707</v>
      </c>
      <c r="F660" s="219" t="s">
        <v>6394</v>
      </c>
      <c r="G660" s="219" t="s">
        <v>7774</v>
      </c>
      <c r="H660" s="219" t="s">
        <v>5990</v>
      </c>
      <c r="I660" s="220" t="s">
        <v>7208</v>
      </c>
      <c r="J660" s="221">
        <v>3600</v>
      </c>
      <c r="K660" s="221">
        <v>1</v>
      </c>
      <c r="L660" s="221">
        <v>3600</v>
      </c>
    </row>
    <row r="661" spans="1:12" s="167" customFormat="1">
      <c r="A661" s="218" t="str">
        <f t="shared" si="7"/>
        <v>O221021058444일반상품</v>
      </c>
      <c r="B661" s="219" t="s">
        <v>8158</v>
      </c>
      <c r="C661" s="219" t="s">
        <v>8023</v>
      </c>
      <c r="D661" s="219" t="s">
        <v>8065</v>
      </c>
      <c r="E661" s="219" t="s">
        <v>7714</v>
      </c>
      <c r="F661" s="219" t="s">
        <v>6394</v>
      </c>
      <c r="G661" s="219" t="s">
        <v>8315</v>
      </c>
      <c r="H661" s="219" t="s">
        <v>5990</v>
      </c>
      <c r="I661" s="220" t="s">
        <v>8411</v>
      </c>
      <c r="J661" s="221">
        <v>9000</v>
      </c>
      <c r="K661" s="221">
        <v>2</v>
      </c>
      <c r="L661" s="221">
        <v>18000</v>
      </c>
    </row>
    <row r="662" spans="1:12" s="167" customFormat="1">
      <c r="A662" s="218" t="str">
        <f t="shared" si="7"/>
        <v>O221021058444일반상품</v>
      </c>
      <c r="B662" s="219" t="s">
        <v>8158</v>
      </c>
      <c r="C662" s="219" t="s">
        <v>8023</v>
      </c>
      <c r="D662" s="219" t="s">
        <v>8065</v>
      </c>
      <c r="E662" s="219" t="s">
        <v>7714</v>
      </c>
      <c r="F662" s="219" t="s">
        <v>6394</v>
      </c>
      <c r="G662" s="219" t="s">
        <v>8315</v>
      </c>
      <c r="H662" s="219" t="s">
        <v>5990</v>
      </c>
      <c r="I662" s="220" t="s">
        <v>7980</v>
      </c>
      <c r="J662" s="221">
        <v>4200</v>
      </c>
      <c r="K662" s="221">
        <v>2</v>
      </c>
      <c r="L662" s="221">
        <v>8400</v>
      </c>
    </row>
    <row r="663" spans="1:12" s="167" customFormat="1">
      <c r="A663" s="218" t="str">
        <f t="shared" si="7"/>
        <v>O221021058444일반상품</v>
      </c>
      <c r="B663" s="219" t="s">
        <v>8158</v>
      </c>
      <c r="C663" s="219" t="s">
        <v>8023</v>
      </c>
      <c r="D663" s="219" t="s">
        <v>8065</v>
      </c>
      <c r="E663" s="219" t="s">
        <v>7714</v>
      </c>
      <c r="F663" s="219" t="s">
        <v>6394</v>
      </c>
      <c r="G663" s="219" t="s">
        <v>8315</v>
      </c>
      <c r="H663" s="219" t="s">
        <v>5990</v>
      </c>
      <c r="I663" s="220" t="s">
        <v>8327</v>
      </c>
      <c r="J663" s="221">
        <v>1230</v>
      </c>
      <c r="K663" s="221">
        <v>3</v>
      </c>
      <c r="L663" s="221">
        <v>3690</v>
      </c>
    </row>
    <row r="664" spans="1:12" s="167" customFormat="1">
      <c r="A664" s="218" t="str">
        <f t="shared" si="7"/>
        <v>O221021058444일반상품</v>
      </c>
      <c r="B664" s="219" t="s">
        <v>8158</v>
      </c>
      <c r="C664" s="219" t="s">
        <v>8023</v>
      </c>
      <c r="D664" s="219" t="s">
        <v>8065</v>
      </c>
      <c r="E664" s="219" t="s">
        <v>7714</v>
      </c>
      <c r="F664" s="219" t="s">
        <v>6394</v>
      </c>
      <c r="G664" s="219" t="s">
        <v>8315</v>
      </c>
      <c r="H664" s="219" t="s">
        <v>5990</v>
      </c>
      <c r="I664" s="220" t="s">
        <v>8533</v>
      </c>
      <c r="J664" s="221">
        <v>1630</v>
      </c>
      <c r="K664" s="221">
        <v>3</v>
      </c>
      <c r="L664" s="221">
        <v>4890</v>
      </c>
    </row>
    <row r="665" spans="1:12" s="167" customFormat="1">
      <c r="A665" s="218" t="str">
        <f t="shared" si="7"/>
        <v>O221021058444일반상품</v>
      </c>
      <c r="B665" s="219" t="s">
        <v>8158</v>
      </c>
      <c r="C665" s="219" t="s">
        <v>8023</v>
      </c>
      <c r="D665" s="219" t="s">
        <v>8065</v>
      </c>
      <c r="E665" s="219" t="s">
        <v>7714</v>
      </c>
      <c r="F665" s="219" t="s">
        <v>6394</v>
      </c>
      <c r="G665" s="219" t="s">
        <v>8315</v>
      </c>
      <c r="H665" s="219" t="s">
        <v>5990</v>
      </c>
      <c r="I665" s="220" t="s">
        <v>7203</v>
      </c>
      <c r="J665" s="221">
        <v>5000</v>
      </c>
      <c r="K665" s="221">
        <v>1</v>
      </c>
      <c r="L665" s="221">
        <v>5000</v>
      </c>
    </row>
    <row r="666" spans="1:12" s="167" customFormat="1">
      <c r="A666" s="218" t="str">
        <f t="shared" si="7"/>
        <v>O221021058444일반상품</v>
      </c>
      <c r="B666" s="219" t="s">
        <v>8158</v>
      </c>
      <c r="C666" s="219" t="s">
        <v>8023</v>
      </c>
      <c r="D666" s="219" t="s">
        <v>8065</v>
      </c>
      <c r="E666" s="219" t="s">
        <v>7714</v>
      </c>
      <c r="F666" s="219" t="s">
        <v>6394</v>
      </c>
      <c r="G666" s="219" t="s">
        <v>8315</v>
      </c>
      <c r="H666" s="219" t="s">
        <v>5990</v>
      </c>
      <c r="I666" s="220" t="s">
        <v>8412</v>
      </c>
      <c r="J666" s="221">
        <v>29000</v>
      </c>
      <c r="K666" s="221">
        <v>1</v>
      </c>
      <c r="L666" s="221">
        <v>29000</v>
      </c>
    </row>
    <row r="667" spans="1:12" s="167" customFormat="1">
      <c r="A667" s="218" t="str">
        <f t="shared" si="7"/>
        <v>O221021058444일반상품</v>
      </c>
      <c r="B667" s="219" t="s">
        <v>8158</v>
      </c>
      <c r="C667" s="219" t="s">
        <v>8023</v>
      </c>
      <c r="D667" s="219" t="s">
        <v>8065</v>
      </c>
      <c r="E667" s="219" t="s">
        <v>7714</v>
      </c>
      <c r="F667" s="219" t="s">
        <v>6394</v>
      </c>
      <c r="G667" s="219" t="s">
        <v>8315</v>
      </c>
      <c r="H667" s="219" t="s">
        <v>5990</v>
      </c>
      <c r="I667" s="220" t="s">
        <v>8534</v>
      </c>
      <c r="J667" s="221">
        <v>800</v>
      </c>
      <c r="K667" s="221">
        <v>5</v>
      </c>
      <c r="L667" s="221">
        <v>4000</v>
      </c>
    </row>
    <row r="668" spans="1:12" s="167" customFormat="1">
      <c r="A668" s="218" t="str">
        <f t="shared" si="7"/>
        <v>O221021058444일반상품</v>
      </c>
      <c r="B668" s="219" t="s">
        <v>8158</v>
      </c>
      <c r="C668" s="219" t="s">
        <v>8023</v>
      </c>
      <c r="D668" s="219" t="s">
        <v>8065</v>
      </c>
      <c r="E668" s="219" t="s">
        <v>7714</v>
      </c>
      <c r="F668" s="219" t="s">
        <v>6394</v>
      </c>
      <c r="G668" s="219" t="s">
        <v>8315</v>
      </c>
      <c r="H668" s="219" t="s">
        <v>5990</v>
      </c>
      <c r="I668" s="220" t="s">
        <v>8397</v>
      </c>
      <c r="J668" s="221">
        <v>10200</v>
      </c>
      <c r="K668" s="221">
        <v>2</v>
      </c>
      <c r="L668" s="221">
        <v>20400</v>
      </c>
    </row>
    <row r="669" spans="1:12" s="167" customFormat="1">
      <c r="A669" s="218" t="str">
        <f t="shared" si="7"/>
        <v>O221021058444일반상품</v>
      </c>
      <c r="B669" s="219" t="s">
        <v>8158</v>
      </c>
      <c r="C669" s="219" t="s">
        <v>8023</v>
      </c>
      <c r="D669" s="219" t="s">
        <v>8065</v>
      </c>
      <c r="E669" s="219" t="s">
        <v>7714</v>
      </c>
      <c r="F669" s="219" t="s">
        <v>6394</v>
      </c>
      <c r="G669" s="219" t="s">
        <v>8315</v>
      </c>
      <c r="H669" s="219" t="s">
        <v>5990</v>
      </c>
      <c r="I669" s="220" t="s">
        <v>7250</v>
      </c>
      <c r="J669" s="221">
        <v>11500</v>
      </c>
      <c r="K669" s="221">
        <v>1</v>
      </c>
      <c r="L669" s="221">
        <v>11500</v>
      </c>
    </row>
    <row r="670" spans="1:12" s="167" customFormat="1">
      <c r="A670" s="218" t="str">
        <f t="shared" si="7"/>
        <v>O221021058444일반상품</v>
      </c>
      <c r="B670" s="219" t="s">
        <v>8158</v>
      </c>
      <c r="C670" s="219" t="s">
        <v>8023</v>
      </c>
      <c r="D670" s="219" t="s">
        <v>8065</v>
      </c>
      <c r="E670" s="219" t="s">
        <v>7714</v>
      </c>
      <c r="F670" s="219" t="s">
        <v>6394</v>
      </c>
      <c r="G670" s="219" t="s">
        <v>8315</v>
      </c>
      <c r="H670" s="219" t="s">
        <v>5990</v>
      </c>
      <c r="I670" s="220" t="s">
        <v>8535</v>
      </c>
      <c r="J670" s="221">
        <v>4200</v>
      </c>
      <c r="K670" s="221">
        <v>3</v>
      </c>
      <c r="L670" s="221">
        <v>12600</v>
      </c>
    </row>
    <row r="671" spans="1:12" s="167" customFormat="1">
      <c r="A671" s="218" t="str">
        <f t="shared" si="7"/>
        <v>O221021058444일반상품</v>
      </c>
      <c r="B671" s="219" t="s">
        <v>8158</v>
      </c>
      <c r="C671" s="219" t="s">
        <v>8023</v>
      </c>
      <c r="D671" s="219" t="s">
        <v>8065</v>
      </c>
      <c r="E671" s="219" t="s">
        <v>7714</v>
      </c>
      <c r="F671" s="219" t="s">
        <v>6394</v>
      </c>
      <c r="G671" s="219" t="s">
        <v>8315</v>
      </c>
      <c r="H671" s="219" t="s">
        <v>5990</v>
      </c>
      <c r="I671" s="220" t="s">
        <v>8536</v>
      </c>
      <c r="J671" s="221">
        <v>37000</v>
      </c>
      <c r="K671" s="221">
        <v>1</v>
      </c>
      <c r="L671" s="221">
        <v>37000</v>
      </c>
    </row>
    <row r="672" spans="1:12" s="167" customFormat="1">
      <c r="A672" s="218" t="str">
        <f t="shared" si="7"/>
        <v>O221021058444일반상품</v>
      </c>
      <c r="B672" s="219" t="s">
        <v>8158</v>
      </c>
      <c r="C672" s="219" t="s">
        <v>8023</v>
      </c>
      <c r="D672" s="219" t="s">
        <v>8065</v>
      </c>
      <c r="E672" s="219" t="s">
        <v>7714</v>
      </c>
      <c r="F672" s="219" t="s">
        <v>6394</v>
      </c>
      <c r="G672" s="219" t="s">
        <v>8315</v>
      </c>
      <c r="H672" s="219" t="s">
        <v>5990</v>
      </c>
      <c r="I672" s="220" t="s">
        <v>8415</v>
      </c>
      <c r="J672" s="221">
        <v>9000</v>
      </c>
      <c r="K672" s="221">
        <v>1</v>
      </c>
      <c r="L672" s="221">
        <v>9000</v>
      </c>
    </row>
    <row r="673" spans="1:12" s="167" customFormat="1">
      <c r="A673" s="218" t="str">
        <f t="shared" si="7"/>
        <v>O221021058444일반상품</v>
      </c>
      <c r="B673" s="219" t="s">
        <v>8158</v>
      </c>
      <c r="C673" s="219" t="s">
        <v>8023</v>
      </c>
      <c r="D673" s="219" t="s">
        <v>8065</v>
      </c>
      <c r="E673" s="219" t="s">
        <v>7714</v>
      </c>
      <c r="F673" s="219" t="s">
        <v>6394</v>
      </c>
      <c r="G673" s="219" t="s">
        <v>8315</v>
      </c>
      <c r="H673" s="219" t="s">
        <v>5990</v>
      </c>
      <c r="I673" s="220" t="s">
        <v>7201</v>
      </c>
      <c r="J673" s="221">
        <v>12480</v>
      </c>
      <c r="K673" s="221">
        <v>1</v>
      </c>
      <c r="L673" s="221">
        <v>12480</v>
      </c>
    </row>
    <row r="674" spans="1:12" s="167" customFormat="1">
      <c r="A674" s="218" t="str">
        <f t="shared" si="7"/>
        <v>O221021058444일반상품</v>
      </c>
      <c r="B674" s="219" t="s">
        <v>8158</v>
      </c>
      <c r="C674" s="219" t="s">
        <v>8023</v>
      </c>
      <c r="D674" s="219" t="s">
        <v>8065</v>
      </c>
      <c r="E674" s="219" t="s">
        <v>7714</v>
      </c>
      <c r="F674" s="219" t="s">
        <v>6394</v>
      </c>
      <c r="G674" s="219" t="s">
        <v>8315</v>
      </c>
      <c r="H674" s="219" t="s">
        <v>5990</v>
      </c>
      <c r="I674" s="220" t="s">
        <v>8484</v>
      </c>
      <c r="J674" s="221">
        <v>4700</v>
      </c>
      <c r="K674" s="221">
        <v>1</v>
      </c>
      <c r="L674" s="221">
        <v>4700</v>
      </c>
    </row>
    <row r="675" spans="1:12" s="167" customFormat="1">
      <c r="A675" s="218" t="str">
        <f t="shared" si="7"/>
        <v>O221021058444일반상품</v>
      </c>
      <c r="B675" s="219" t="s">
        <v>8158</v>
      </c>
      <c r="C675" s="219" t="s">
        <v>8023</v>
      </c>
      <c r="D675" s="219" t="s">
        <v>8065</v>
      </c>
      <c r="E675" s="219" t="s">
        <v>7714</v>
      </c>
      <c r="F675" s="219" t="s">
        <v>6394</v>
      </c>
      <c r="G675" s="219" t="s">
        <v>8315</v>
      </c>
      <c r="H675" s="219" t="s">
        <v>5990</v>
      </c>
      <c r="I675" s="220" t="s">
        <v>8076</v>
      </c>
      <c r="J675" s="221">
        <v>2880</v>
      </c>
      <c r="K675" s="221">
        <v>1</v>
      </c>
      <c r="L675" s="221">
        <v>2880</v>
      </c>
    </row>
    <row r="676" spans="1:12" s="167" customFormat="1">
      <c r="A676" s="218" t="str">
        <f t="shared" si="7"/>
        <v>O221021058444일반상품</v>
      </c>
      <c r="B676" s="219" t="s">
        <v>8158</v>
      </c>
      <c r="C676" s="219" t="s">
        <v>8023</v>
      </c>
      <c r="D676" s="219" t="s">
        <v>8065</v>
      </c>
      <c r="E676" s="219" t="s">
        <v>7714</v>
      </c>
      <c r="F676" s="219" t="s">
        <v>6394</v>
      </c>
      <c r="G676" s="219" t="s">
        <v>8315</v>
      </c>
      <c r="H676" s="219" t="s">
        <v>5990</v>
      </c>
      <c r="I676" s="220" t="s">
        <v>8537</v>
      </c>
      <c r="J676" s="221">
        <v>4980</v>
      </c>
      <c r="K676" s="221">
        <v>1</v>
      </c>
      <c r="L676" s="221">
        <v>4980</v>
      </c>
    </row>
    <row r="677" spans="1:12" s="167" customFormat="1">
      <c r="A677" s="218" t="str">
        <f t="shared" si="7"/>
        <v>O221021058444일반상품</v>
      </c>
      <c r="B677" s="219" t="s">
        <v>8158</v>
      </c>
      <c r="C677" s="219" t="s">
        <v>8023</v>
      </c>
      <c r="D677" s="219" t="s">
        <v>8065</v>
      </c>
      <c r="E677" s="219" t="s">
        <v>7714</v>
      </c>
      <c r="F677" s="219" t="s">
        <v>6394</v>
      </c>
      <c r="G677" s="219" t="s">
        <v>8315</v>
      </c>
      <c r="H677" s="219" t="s">
        <v>5990</v>
      </c>
      <c r="I677" s="220" t="s">
        <v>8538</v>
      </c>
      <c r="J677" s="221">
        <v>9900</v>
      </c>
      <c r="K677" s="221">
        <v>2</v>
      </c>
      <c r="L677" s="221">
        <v>19800</v>
      </c>
    </row>
    <row r="678" spans="1:12" s="167" customFormat="1">
      <c r="A678" s="218" t="str">
        <f t="shared" si="7"/>
        <v>O221021058444일반상품</v>
      </c>
      <c r="B678" s="219" t="s">
        <v>8158</v>
      </c>
      <c r="C678" s="219" t="s">
        <v>8023</v>
      </c>
      <c r="D678" s="219" t="s">
        <v>8065</v>
      </c>
      <c r="E678" s="219" t="s">
        <v>7714</v>
      </c>
      <c r="F678" s="219" t="s">
        <v>6394</v>
      </c>
      <c r="G678" s="219" t="s">
        <v>8315</v>
      </c>
      <c r="H678" s="219" t="s">
        <v>5990</v>
      </c>
      <c r="I678" s="220" t="s">
        <v>8377</v>
      </c>
      <c r="J678" s="221">
        <v>49500</v>
      </c>
      <c r="K678" s="221">
        <v>1</v>
      </c>
      <c r="L678" s="221">
        <v>49500</v>
      </c>
    </row>
    <row r="679" spans="1:12" s="167" customFormat="1">
      <c r="A679" s="218" t="str">
        <f t="shared" si="7"/>
        <v>O221021058444일반상품</v>
      </c>
      <c r="B679" s="219" t="s">
        <v>8158</v>
      </c>
      <c r="C679" s="219" t="s">
        <v>8023</v>
      </c>
      <c r="D679" s="219" t="s">
        <v>8065</v>
      </c>
      <c r="E679" s="219" t="s">
        <v>7714</v>
      </c>
      <c r="F679" s="219" t="s">
        <v>6394</v>
      </c>
      <c r="G679" s="219" t="s">
        <v>8315</v>
      </c>
      <c r="H679" s="219" t="s">
        <v>5990</v>
      </c>
      <c r="I679" s="220" t="s">
        <v>8539</v>
      </c>
      <c r="J679" s="221">
        <v>1160</v>
      </c>
      <c r="K679" s="221">
        <v>1</v>
      </c>
      <c r="L679" s="221">
        <v>1160</v>
      </c>
    </row>
    <row r="680" spans="1:12" s="167" customFormat="1">
      <c r="A680" s="218" t="str">
        <f t="shared" si="7"/>
        <v>O221021058444일반상품</v>
      </c>
      <c r="B680" s="219" t="s">
        <v>8158</v>
      </c>
      <c r="C680" s="219" t="s">
        <v>8023</v>
      </c>
      <c r="D680" s="219" t="s">
        <v>8065</v>
      </c>
      <c r="E680" s="219" t="s">
        <v>7714</v>
      </c>
      <c r="F680" s="219" t="s">
        <v>6394</v>
      </c>
      <c r="G680" s="219" t="s">
        <v>8315</v>
      </c>
      <c r="H680" s="219" t="s">
        <v>5990</v>
      </c>
      <c r="I680" s="220" t="s">
        <v>7195</v>
      </c>
      <c r="J680" s="221">
        <v>3710</v>
      </c>
      <c r="K680" s="221">
        <v>1</v>
      </c>
      <c r="L680" s="221">
        <v>3710</v>
      </c>
    </row>
    <row r="681" spans="1:12" s="167" customFormat="1">
      <c r="A681" s="218" t="str">
        <f t="shared" si="7"/>
        <v>O221021058444일반상품</v>
      </c>
      <c r="B681" s="219" t="s">
        <v>8158</v>
      </c>
      <c r="C681" s="219" t="s">
        <v>8023</v>
      </c>
      <c r="D681" s="219" t="s">
        <v>8065</v>
      </c>
      <c r="E681" s="219" t="s">
        <v>7714</v>
      </c>
      <c r="F681" s="219" t="s">
        <v>6394</v>
      </c>
      <c r="G681" s="219" t="s">
        <v>8315</v>
      </c>
      <c r="H681" s="219" t="s">
        <v>5990</v>
      </c>
      <c r="I681" s="220" t="s">
        <v>8511</v>
      </c>
      <c r="J681" s="221">
        <v>6770</v>
      </c>
      <c r="K681" s="221">
        <v>1</v>
      </c>
      <c r="L681" s="221">
        <v>6770</v>
      </c>
    </row>
    <row r="682" spans="1:12" s="167" customFormat="1">
      <c r="A682" s="218" t="str">
        <f t="shared" si="7"/>
        <v>O221021058444일반상품</v>
      </c>
      <c r="B682" s="219" t="s">
        <v>8158</v>
      </c>
      <c r="C682" s="219" t="s">
        <v>8023</v>
      </c>
      <c r="D682" s="219" t="s">
        <v>8065</v>
      </c>
      <c r="E682" s="219" t="s">
        <v>7714</v>
      </c>
      <c r="F682" s="219" t="s">
        <v>6394</v>
      </c>
      <c r="G682" s="219" t="s">
        <v>8315</v>
      </c>
      <c r="H682" s="219" t="s">
        <v>5990</v>
      </c>
      <c r="I682" s="220" t="s">
        <v>8540</v>
      </c>
      <c r="J682" s="221">
        <v>4300</v>
      </c>
      <c r="K682" s="221">
        <v>1</v>
      </c>
      <c r="L682" s="221">
        <v>4300</v>
      </c>
    </row>
    <row r="683" spans="1:12" s="167" customFormat="1">
      <c r="A683" s="218" t="str">
        <f t="shared" si="7"/>
        <v>O221021058444일반상품</v>
      </c>
      <c r="B683" s="219" t="s">
        <v>8158</v>
      </c>
      <c r="C683" s="219" t="s">
        <v>8023</v>
      </c>
      <c r="D683" s="219" t="s">
        <v>8065</v>
      </c>
      <c r="E683" s="219" t="s">
        <v>7714</v>
      </c>
      <c r="F683" s="219" t="s">
        <v>6394</v>
      </c>
      <c r="G683" s="219" t="s">
        <v>8315</v>
      </c>
      <c r="H683" s="219" t="s">
        <v>5990</v>
      </c>
      <c r="I683" s="220" t="s">
        <v>8541</v>
      </c>
      <c r="J683" s="221">
        <v>7370</v>
      </c>
      <c r="K683" s="221">
        <v>1</v>
      </c>
      <c r="L683" s="221">
        <v>7370</v>
      </c>
    </row>
    <row r="684" spans="1:12" s="167" customFormat="1">
      <c r="A684" s="218" t="str">
        <f t="shared" si="7"/>
        <v>O221021058444일반상품</v>
      </c>
      <c r="B684" s="219" t="s">
        <v>8158</v>
      </c>
      <c r="C684" s="219" t="s">
        <v>8023</v>
      </c>
      <c r="D684" s="219" t="s">
        <v>8065</v>
      </c>
      <c r="E684" s="219" t="s">
        <v>7714</v>
      </c>
      <c r="F684" s="219" t="s">
        <v>6394</v>
      </c>
      <c r="G684" s="219" t="s">
        <v>8315</v>
      </c>
      <c r="H684" s="219" t="s">
        <v>5990</v>
      </c>
      <c r="I684" s="220" t="s">
        <v>8542</v>
      </c>
      <c r="J684" s="221">
        <v>11200</v>
      </c>
      <c r="K684" s="221">
        <v>1</v>
      </c>
      <c r="L684" s="221">
        <v>11200</v>
      </c>
    </row>
    <row r="685" spans="1:12" s="167" customFormat="1">
      <c r="A685" s="218" t="str">
        <f t="shared" si="7"/>
        <v>O221021058444일반상품</v>
      </c>
      <c r="B685" s="219" t="s">
        <v>8158</v>
      </c>
      <c r="C685" s="219" t="s">
        <v>8023</v>
      </c>
      <c r="D685" s="219" t="s">
        <v>8065</v>
      </c>
      <c r="E685" s="219" t="s">
        <v>7714</v>
      </c>
      <c r="F685" s="219" t="s">
        <v>6394</v>
      </c>
      <c r="G685" s="219" t="s">
        <v>8315</v>
      </c>
      <c r="H685" s="219" t="s">
        <v>5990</v>
      </c>
      <c r="I685" s="220" t="s">
        <v>8492</v>
      </c>
      <c r="J685" s="221">
        <v>4200</v>
      </c>
      <c r="K685" s="221">
        <v>1</v>
      </c>
      <c r="L685" s="221">
        <v>4200</v>
      </c>
    </row>
    <row r="686" spans="1:12" s="167" customFormat="1">
      <c r="A686" s="218" t="str">
        <f t="shared" si="7"/>
        <v>O221021058444일반상품</v>
      </c>
      <c r="B686" s="219" t="s">
        <v>8158</v>
      </c>
      <c r="C686" s="219" t="s">
        <v>8023</v>
      </c>
      <c r="D686" s="219" t="s">
        <v>8065</v>
      </c>
      <c r="E686" s="219" t="s">
        <v>7714</v>
      </c>
      <c r="F686" s="219" t="s">
        <v>6394</v>
      </c>
      <c r="G686" s="219" t="s">
        <v>8315</v>
      </c>
      <c r="H686" s="219" t="s">
        <v>5990</v>
      </c>
      <c r="I686" s="220" t="s">
        <v>8543</v>
      </c>
      <c r="J686" s="221">
        <v>3400</v>
      </c>
      <c r="K686" s="221">
        <v>1</v>
      </c>
      <c r="L686" s="221">
        <v>3400</v>
      </c>
    </row>
    <row r="687" spans="1:12" s="167" customFormat="1">
      <c r="A687" s="218" t="str">
        <f t="shared" si="7"/>
        <v>O221021058443일반상품</v>
      </c>
      <c r="B687" s="219" t="s">
        <v>8159</v>
      </c>
      <c r="C687" s="219" t="s">
        <v>8023</v>
      </c>
      <c r="D687" s="219" t="s">
        <v>8065</v>
      </c>
      <c r="E687" s="219" t="s">
        <v>7714</v>
      </c>
      <c r="F687" s="219" t="s">
        <v>6394</v>
      </c>
      <c r="G687" s="219" t="s">
        <v>7805</v>
      </c>
      <c r="H687" s="219" t="s">
        <v>5990</v>
      </c>
      <c r="I687" s="220" t="s">
        <v>8422</v>
      </c>
      <c r="J687" s="221">
        <v>4700</v>
      </c>
      <c r="K687" s="221">
        <v>4</v>
      </c>
      <c r="L687" s="221">
        <v>18800</v>
      </c>
    </row>
    <row r="688" spans="1:12" s="167" customFormat="1">
      <c r="A688" s="218" t="str">
        <f t="shared" si="7"/>
        <v>O221021058443일반상품</v>
      </c>
      <c r="B688" s="219" t="s">
        <v>8159</v>
      </c>
      <c r="C688" s="219" t="s">
        <v>8023</v>
      </c>
      <c r="D688" s="219" t="s">
        <v>8065</v>
      </c>
      <c r="E688" s="219" t="s">
        <v>7714</v>
      </c>
      <c r="F688" s="219" t="s">
        <v>6394</v>
      </c>
      <c r="G688" s="219" t="s">
        <v>7805</v>
      </c>
      <c r="H688" s="219" t="s">
        <v>5990</v>
      </c>
      <c r="I688" s="220" t="s">
        <v>8435</v>
      </c>
      <c r="J688" s="221">
        <v>1400</v>
      </c>
      <c r="K688" s="221">
        <v>1</v>
      </c>
      <c r="L688" s="221">
        <v>1400</v>
      </c>
    </row>
    <row r="689" spans="1:12" s="167" customFormat="1">
      <c r="A689" s="218" t="str">
        <f t="shared" si="7"/>
        <v>O221021058443일반상품</v>
      </c>
      <c r="B689" s="219" t="s">
        <v>8159</v>
      </c>
      <c r="C689" s="219" t="s">
        <v>8023</v>
      </c>
      <c r="D689" s="219" t="s">
        <v>8065</v>
      </c>
      <c r="E689" s="219" t="s">
        <v>7714</v>
      </c>
      <c r="F689" s="219" t="s">
        <v>6394</v>
      </c>
      <c r="G689" s="219" t="s">
        <v>7805</v>
      </c>
      <c r="H689" s="219" t="s">
        <v>5990</v>
      </c>
      <c r="I689" s="220" t="s">
        <v>8544</v>
      </c>
      <c r="J689" s="221">
        <v>2600</v>
      </c>
      <c r="K689" s="221">
        <v>1</v>
      </c>
      <c r="L689" s="221">
        <v>2600</v>
      </c>
    </row>
    <row r="690" spans="1:12" s="167" customFormat="1">
      <c r="A690" s="218" t="str">
        <f t="shared" si="7"/>
        <v>O221021058443일반상품</v>
      </c>
      <c r="B690" s="219" t="s">
        <v>8159</v>
      </c>
      <c r="C690" s="219" t="s">
        <v>8023</v>
      </c>
      <c r="D690" s="219" t="s">
        <v>8065</v>
      </c>
      <c r="E690" s="219" t="s">
        <v>7714</v>
      </c>
      <c r="F690" s="219" t="s">
        <v>6394</v>
      </c>
      <c r="G690" s="219" t="s">
        <v>7805</v>
      </c>
      <c r="H690" s="219" t="s">
        <v>5990</v>
      </c>
      <c r="I690" s="220" t="s">
        <v>8545</v>
      </c>
      <c r="J690" s="221">
        <v>2910</v>
      </c>
      <c r="K690" s="221">
        <v>2</v>
      </c>
      <c r="L690" s="221">
        <v>5820</v>
      </c>
    </row>
    <row r="691" spans="1:12" s="167" customFormat="1">
      <c r="A691" s="218" t="str">
        <f t="shared" si="7"/>
        <v>O221021058443일반상품</v>
      </c>
      <c r="B691" s="219" t="s">
        <v>8159</v>
      </c>
      <c r="C691" s="219" t="s">
        <v>8023</v>
      </c>
      <c r="D691" s="219" t="s">
        <v>8065</v>
      </c>
      <c r="E691" s="219" t="s">
        <v>7714</v>
      </c>
      <c r="F691" s="219" t="s">
        <v>6394</v>
      </c>
      <c r="G691" s="219" t="s">
        <v>7805</v>
      </c>
      <c r="H691" s="219" t="s">
        <v>5990</v>
      </c>
      <c r="I691" s="220" t="s">
        <v>8546</v>
      </c>
      <c r="J691" s="221">
        <v>3000</v>
      </c>
      <c r="K691" s="221">
        <v>4</v>
      </c>
      <c r="L691" s="221">
        <v>12000</v>
      </c>
    </row>
    <row r="692" spans="1:12" s="167" customFormat="1">
      <c r="A692" s="218" t="str">
        <f t="shared" si="7"/>
        <v>O221021058443일반상품</v>
      </c>
      <c r="B692" s="219" t="s">
        <v>8159</v>
      </c>
      <c r="C692" s="219" t="s">
        <v>8023</v>
      </c>
      <c r="D692" s="219" t="s">
        <v>8065</v>
      </c>
      <c r="E692" s="219" t="s">
        <v>7714</v>
      </c>
      <c r="F692" s="219" t="s">
        <v>6394</v>
      </c>
      <c r="G692" s="219" t="s">
        <v>7805</v>
      </c>
      <c r="H692" s="219" t="s">
        <v>5990</v>
      </c>
      <c r="I692" s="220" t="s">
        <v>8547</v>
      </c>
      <c r="J692" s="221">
        <v>2950</v>
      </c>
      <c r="K692" s="221">
        <v>6</v>
      </c>
      <c r="L692" s="221">
        <v>17700</v>
      </c>
    </row>
    <row r="693" spans="1:12" s="167" customFormat="1">
      <c r="A693" s="218" t="str">
        <f t="shared" si="7"/>
        <v>O221021058443일반상품</v>
      </c>
      <c r="B693" s="219" t="s">
        <v>8159</v>
      </c>
      <c r="C693" s="219" t="s">
        <v>8023</v>
      </c>
      <c r="D693" s="219" t="s">
        <v>8065</v>
      </c>
      <c r="E693" s="219" t="s">
        <v>7714</v>
      </c>
      <c r="F693" s="219" t="s">
        <v>6394</v>
      </c>
      <c r="G693" s="219" t="s">
        <v>7805</v>
      </c>
      <c r="H693" s="219" t="s">
        <v>5990</v>
      </c>
      <c r="I693" s="220" t="s">
        <v>8548</v>
      </c>
      <c r="J693" s="221">
        <v>4900</v>
      </c>
      <c r="K693" s="221">
        <v>1</v>
      </c>
      <c r="L693" s="221">
        <v>4900</v>
      </c>
    </row>
    <row r="694" spans="1:12" s="167" customFormat="1">
      <c r="A694" s="218" t="str">
        <f t="shared" si="7"/>
        <v>O221021058443일반상품</v>
      </c>
      <c r="B694" s="219" t="s">
        <v>8159</v>
      </c>
      <c r="C694" s="219" t="s">
        <v>8023</v>
      </c>
      <c r="D694" s="219" t="s">
        <v>8065</v>
      </c>
      <c r="E694" s="219" t="s">
        <v>7714</v>
      </c>
      <c r="F694" s="219" t="s">
        <v>6394</v>
      </c>
      <c r="G694" s="219" t="s">
        <v>7805</v>
      </c>
      <c r="H694" s="219" t="s">
        <v>5990</v>
      </c>
      <c r="I694" s="220" t="s">
        <v>7246</v>
      </c>
      <c r="J694" s="221">
        <v>5900</v>
      </c>
      <c r="K694" s="221">
        <v>1</v>
      </c>
      <c r="L694" s="221">
        <v>5900</v>
      </c>
    </row>
    <row r="695" spans="1:12" s="167" customFormat="1">
      <c r="A695" s="218" t="str">
        <f t="shared" si="7"/>
        <v>O221021058443일반상품</v>
      </c>
      <c r="B695" s="219" t="s">
        <v>8159</v>
      </c>
      <c r="C695" s="219" t="s">
        <v>8023</v>
      </c>
      <c r="D695" s="219" t="s">
        <v>8065</v>
      </c>
      <c r="E695" s="219" t="s">
        <v>7714</v>
      </c>
      <c r="F695" s="219" t="s">
        <v>6394</v>
      </c>
      <c r="G695" s="219" t="s">
        <v>7805</v>
      </c>
      <c r="H695" s="219" t="s">
        <v>5990</v>
      </c>
      <c r="I695" s="220" t="s">
        <v>8549</v>
      </c>
      <c r="J695" s="221">
        <v>3020</v>
      </c>
      <c r="K695" s="221">
        <v>1</v>
      </c>
      <c r="L695" s="221">
        <v>3020</v>
      </c>
    </row>
    <row r="696" spans="1:12" s="167" customFormat="1">
      <c r="A696" s="218" t="str">
        <f t="shared" si="7"/>
        <v>O221021058443일반상품</v>
      </c>
      <c r="B696" s="219" t="s">
        <v>8159</v>
      </c>
      <c r="C696" s="219" t="s">
        <v>8023</v>
      </c>
      <c r="D696" s="219" t="s">
        <v>8065</v>
      </c>
      <c r="E696" s="219" t="s">
        <v>7714</v>
      </c>
      <c r="F696" s="219" t="s">
        <v>6394</v>
      </c>
      <c r="G696" s="219" t="s">
        <v>7805</v>
      </c>
      <c r="H696" s="219" t="s">
        <v>5990</v>
      </c>
      <c r="I696" s="220" t="s">
        <v>8550</v>
      </c>
      <c r="J696" s="221">
        <v>46000</v>
      </c>
      <c r="K696" s="221">
        <v>1</v>
      </c>
      <c r="L696" s="221">
        <v>46000</v>
      </c>
    </row>
    <row r="697" spans="1:12" s="167" customFormat="1">
      <c r="A697" s="218" t="str">
        <f t="shared" si="7"/>
        <v>O221021058443일반상품</v>
      </c>
      <c r="B697" s="219" t="s">
        <v>8159</v>
      </c>
      <c r="C697" s="219" t="s">
        <v>8023</v>
      </c>
      <c r="D697" s="219" t="s">
        <v>8065</v>
      </c>
      <c r="E697" s="219" t="s">
        <v>7714</v>
      </c>
      <c r="F697" s="219" t="s">
        <v>6394</v>
      </c>
      <c r="G697" s="219" t="s">
        <v>7805</v>
      </c>
      <c r="H697" s="219" t="s">
        <v>5990</v>
      </c>
      <c r="I697" s="220" t="s">
        <v>8367</v>
      </c>
      <c r="J697" s="221">
        <v>36300</v>
      </c>
      <c r="K697" s="221">
        <v>1</v>
      </c>
      <c r="L697" s="221">
        <v>36300</v>
      </c>
    </row>
    <row r="698" spans="1:12" s="167" customFormat="1">
      <c r="A698" s="218" t="str">
        <f t="shared" si="7"/>
        <v>O221021058443일반상품</v>
      </c>
      <c r="B698" s="219" t="s">
        <v>8159</v>
      </c>
      <c r="C698" s="219" t="s">
        <v>8023</v>
      </c>
      <c r="D698" s="219" t="s">
        <v>8065</v>
      </c>
      <c r="E698" s="219" t="s">
        <v>7714</v>
      </c>
      <c r="F698" s="219" t="s">
        <v>6394</v>
      </c>
      <c r="G698" s="219" t="s">
        <v>7805</v>
      </c>
      <c r="H698" s="219" t="s">
        <v>5990</v>
      </c>
      <c r="I698" s="220" t="s">
        <v>8378</v>
      </c>
      <c r="J698" s="221">
        <v>42000</v>
      </c>
      <c r="K698" s="221">
        <v>1</v>
      </c>
      <c r="L698" s="221">
        <v>42000</v>
      </c>
    </row>
    <row r="699" spans="1:12" s="167" customFormat="1">
      <c r="A699" s="218" t="str">
        <f t="shared" si="7"/>
        <v>O221021058443일반상품</v>
      </c>
      <c r="B699" s="219" t="s">
        <v>8159</v>
      </c>
      <c r="C699" s="219" t="s">
        <v>8023</v>
      </c>
      <c r="D699" s="219" t="s">
        <v>8065</v>
      </c>
      <c r="E699" s="219" t="s">
        <v>7714</v>
      </c>
      <c r="F699" s="219" t="s">
        <v>6394</v>
      </c>
      <c r="G699" s="219" t="s">
        <v>7805</v>
      </c>
      <c r="H699" s="219" t="s">
        <v>5990</v>
      </c>
      <c r="I699" s="220" t="s">
        <v>8509</v>
      </c>
      <c r="J699" s="221">
        <v>1680</v>
      </c>
      <c r="K699" s="221">
        <v>2</v>
      </c>
      <c r="L699" s="221">
        <v>3360</v>
      </c>
    </row>
    <row r="700" spans="1:12" s="167" customFormat="1">
      <c r="A700" s="218" t="str">
        <f t="shared" si="7"/>
        <v>O221021058443일반상품</v>
      </c>
      <c r="B700" s="219" t="s">
        <v>8159</v>
      </c>
      <c r="C700" s="219" t="s">
        <v>8023</v>
      </c>
      <c r="D700" s="219" t="s">
        <v>8065</v>
      </c>
      <c r="E700" s="219" t="s">
        <v>7714</v>
      </c>
      <c r="F700" s="219" t="s">
        <v>6394</v>
      </c>
      <c r="G700" s="219" t="s">
        <v>7805</v>
      </c>
      <c r="H700" s="219" t="s">
        <v>5990</v>
      </c>
      <c r="I700" s="220" t="s">
        <v>7298</v>
      </c>
      <c r="J700" s="221">
        <v>5960</v>
      </c>
      <c r="K700" s="221">
        <v>6</v>
      </c>
      <c r="L700" s="221">
        <v>35760</v>
      </c>
    </row>
    <row r="701" spans="1:12" s="167" customFormat="1">
      <c r="A701" s="218" t="str">
        <f t="shared" si="7"/>
        <v>O221021058443일반상품</v>
      </c>
      <c r="B701" s="219" t="s">
        <v>8159</v>
      </c>
      <c r="C701" s="219" t="s">
        <v>8023</v>
      </c>
      <c r="D701" s="219" t="s">
        <v>8065</v>
      </c>
      <c r="E701" s="219" t="s">
        <v>7714</v>
      </c>
      <c r="F701" s="219" t="s">
        <v>6394</v>
      </c>
      <c r="G701" s="219" t="s">
        <v>7805</v>
      </c>
      <c r="H701" s="219" t="s">
        <v>5990</v>
      </c>
      <c r="I701" s="220" t="s">
        <v>8073</v>
      </c>
      <c r="J701" s="221">
        <v>2600</v>
      </c>
      <c r="K701" s="221">
        <v>1</v>
      </c>
      <c r="L701" s="221">
        <v>2600</v>
      </c>
    </row>
    <row r="702" spans="1:12" s="167" customFormat="1">
      <c r="A702" s="218" t="str">
        <f t="shared" si="7"/>
        <v>O221021058443일반상품</v>
      </c>
      <c r="B702" s="219" t="s">
        <v>8159</v>
      </c>
      <c r="C702" s="219" t="s">
        <v>8023</v>
      </c>
      <c r="D702" s="219" t="s">
        <v>8065</v>
      </c>
      <c r="E702" s="219" t="s">
        <v>7714</v>
      </c>
      <c r="F702" s="219" t="s">
        <v>6394</v>
      </c>
      <c r="G702" s="219" t="s">
        <v>7805</v>
      </c>
      <c r="H702" s="219" t="s">
        <v>5990</v>
      </c>
      <c r="I702" s="220" t="s">
        <v>8551</v>
      </c>
      <c r="J702" s="221">
        <v>8900</v>
      </c>
      <c r="K702" s="221">
        <v>3</v>
      </c>
      <c r="L702" s="221">
        <v>26700</v>
      </c>
    </row>
    <row r="703" spans="1:12" s="167" customFormat="1">
      <c r="A703" s="218" t="str">
        <f t="shared" si="7"/>
        <v>O221021058443일반상품</v>
      </c>
      <c r="B703" s="219" t="s">
        <v>8159</v>
      </c>
      <c r="C703" s="219" t="s">
        <v>8023</v>
      </c>
      <c r="D703" s="219" t="s">
        <v>8065</v>
      </c>
      <c r="E703" s="219" t="s">
        <v>7714</v>
      </c>
      <c r="F703" s="219" t="s">
        <v>6394</v>
      </c>
      <c r="G703" s="219" t="s">
        <v>7805</v>
      </c>
      <c r="H703" s="219" t="s">
        <v>5990</v>
      </c>
      <c r="I703" s="220" t="s">
        <v>7207</v>
      </c>
      <c r="J703" s="221">
        <v>2000</v>
      </c>
      <c r="K703" s="221">
        <v>1</v>
      </c>
      <c r="L703" s="221">
        <v>2000</v>
      </c>
    </row>
    <row r="704" spans="1:12" s="167" customFormat="1">
      <c r="A704" s="218" t="str">
        <f t="shared" si="7"/>
        <v>O221021058443일반상품</v>
      </c>
      <c r="B704" s="219" t="s">
        <v>8159</v>
      </c>
      <c r="C704" s="219" t="s">
        <v>8023</v>
      </c>
      <c r="D704" s="219" t="s">
        <v>8065</v>
      </c>
      <c r="E704" s="219" t="s">
        <v>7714</v>
      </c>
      <c r="F704" s="219" t="s">
        <v>6394</v>
      </c>
      <c r="G704" s="219" t="s">
        <v>7805</v>
      </c>
      <c r="H704" s="219" t="s">
        <v>5990</v>
      </c>
      <c r="I704" s="220" t="s">
        <v>8552</v>
      </c>
      <c r="J704" s="221">
        <v>14000</v>
      </c>
      <c r="K704" s="221">
        <v>1</v>
      </c>
      <c r="L704" s="221">
        <v>14000</v>
      </c>
    </row>
    <row r="705" spans="1:12" s="167" customFormat="1">
      <c r="A705" s="218" t="str">
        <f t="shared" si="7"/>
        <v>O221021058443일반상품</v>
      </c>
      <c r="B705" s="219" t="s">
        <v>8159</v>
      </c>
      <c r="C705" s="219" t="s">
        <v>8023</v>
      </c>
      <c r="D705" s="219" t="s">
        <v>8065</v>
      </c>
      <c r="E705" s="219" t="s">
        <v>7714</v>
      </c>
      <c r="F705" s="219" t="s">
        <v>6394</v>
      </c>
      <c r="G705" s="219" t="s">
        <v>7805</v>
      </c>
      <c r="H705" s="219" t="s">
        <v>5990</v>
      </c>
      <c r="I705" s="220" t="s">
        <v>7266</v>
      </c>
      <c r="J705" s="221">
        <v>10000</v>
      </c>
      <c r="K705" s="221">
        <v>1</v>
      </c>
      <c r="L705" s="221">
        <v>10000</v>
      </c>
    </row>
    <row r="706" spans="1:12" s="167" customFormat="1">
      <c r="A706" s="218" t="str">
        <f t="shared" si="7"/>
        <v>O221021058443일반상품</v>
      </c>
      <c r="B706" s="219" t="s">
        <v>8159</v>
      </c>
      <c r="C706" s="219" t="s">
        <v>8023</v>
      </c>
      <c r="D706" s="219" t="s">
        <v>8065</v>
      </c>
      <c r="E706" s="219" t="s">
        <v>7714</v>
      </c>
      <c r="F706" s="219" t="s">
        <v>6394</v>
      </c>
      <c r="G706" s="219" t="s">
        <v>7805</v>
      </c>
      <c r="H706" s="219" t="s">
        <v>5990</v>
      </c>
      <c r="I706" s="220" t="s">
        <v>7274</v>
      </c>
      <c r="J706" s="221">
        <v>8700</v>
      </c>
      <c r="K706" s="221">
        <v>1</v>
      </c>
      <c r="L706" s="221">
        <v>8700</v>
      </c>
    </row>
    <row r="707" spans="1:12" s="167" customFormat="1">
      <c r="A707" s="218" t="str">
        <f t="shared" si="7"/>
        <v>O221021058442일반상품</v>
      </c>
      <c r="B707" s="219" t="s">
        <v>8160</v>
      </c>
      <c r="C707" s="219" t="s">
        <v>8023</v>
      </c>
      <c r="D707" s="219" t="s">
        <v>8065</v>
      </c>
      <c r="E707" s="219" t="s">
        <v>7707</v>
      </c>
      <c r="F707" s="219" t="s">
        <v>6394</v>
      </c>
      <c r="G707" s="219" t="s">
        <v>8038</v>
      </c>
      <c r="H707" s="219" t="s">
        <v>5990</v>
      </c>
      <c r="I707" s="220" t="s">
        <v>8553</v>
      </c>
      <c r="J707" s="221">
        <v>2050</v>
      </c>
      <c r="K707" s="221">
        <v>2</v>
      </c>
      <c r="L707" s="221">
        <v>4100</v>
      </c>
    </row>
    <row r="708" spans="1:12" s="167" customFormat="1">
      <c r="A708" s="218" t="str">
        <f t="shared" si="7"/>
        <v>O221021058442일반상품</v>
      </c>
      <c r="B708" s="219" t="s">
        <v>8160</v>
      </c>
      <c r="C708" s="219" t="s">
        <v>8023</v>
      </c>
      <c r="D708" s="219" t="s">
        <v>8065</v>
      </c>
      <c r="E708" s="219" t="s">
        <v>7707</v>
      </c>
      <c r="F708" s="219" t="s">
        <v>6394</v>
      </c>
      <c r="G708" s="219" t="s">
        <v>8038</v>
      </c>
      <c r="H708" s="219" t="s">
        <v>5990</v>
      </c>
      <c r="I708" s="220" t="s">
        <v>7931</v>
      </c>
      <c r="J708" s="221">
        <v>3180</v>
      </c>
      <c r="K708" s="221">
        <v>1</v>
      </c>
      <c r="L708" s="221">
        <v>3180</v>
      </c>
    </row>
    <row r="709" spans="1:12" s="167" customFormat="1">
      <c r="A709" s="218" t="str">
        <f t="shared" si="7"/>
        <v>O221021058442일반상품</v>
      </c>
      <c r="B709" s="219" t="s">
        <v>8160</v>
      </c>
      <c r="C709" s="219" t="s">
        <v>8023</v>
      </c>
      <c r="D709" s="219" t="s">
        <v>8065</v>
      </c>
      <c r="E709" s="219" t="s">
        <v>7707</v>
      </c>
      <c r="F709" s="219" t="s">
        <v>6394</v>
      </c>
      <c r="G709" s="219" t="s">
        <v>8038</v>
      </c>
      <c r="H709" s="219" t="s">
        <v>5990</v>
      </c>
      <c r="I709" s="220" t="s">
        <v>8363</v>
      </c>
      <c r="J709" s="221">
        <v>1100</v>
      </c>
      <c r="K709" s="221">
        <v>2</v>
      </c>
      <c r="L709" s="221">
        <v>2200</v>
      </c>
    </row>
    <row r="710" spans="1:12" s="167" customFormat="1">
      <c r="A710" s="218" t="str">
        <f t="shared" si="7"/>
        <v>O221021058442일반상품</v>
      </c>
      <c r="B710" s="219" t="s">
        <v>8160</v>
      </c>
      <c r="C710" s="219" t="s">
        <v>8023</v>
      </c>
      <c r="D710" s="219" t="s">
        <v>8065</v>
      </c>
      <c r="E710" s="219" t="s">
        <v>7707</v>
      </c>
      <c r="F710" s="219" t="s">
        <v>6394</v>
      </c>
      <c r="G710" s="219" t="s">
        <v>8038</v>
      </c>
      <c r="H710" s="219" t="s">
        <v>5990</v>
      </c>
      <c r="I710" s="220" t="s">
        <v>8422</v>
      </c>
      <c r="J710" s="221">
        <v>4700</v>
      </c>
      <c r="K710" s="221">
        <v>1</v>
      </c>
      <c r="L710" s="221">
        <v>4700</v>
      </c>
    </row>
    <row r="711" spans="1:12" s="167" customFormat="1">
      <c r="A711" s="218" t="str">
        <f t="shared" si="7"/>
        <v>O221021058442일반상품</v>
      </c>
      <c r="B711" s="219" t="s">
        <v>8160</v>
      </c>
      <c r="C711" s="219" t="s">
        <v>8023</v>
      </c>
      <c r="D711" s="219" t="s">
        <v>8065</v>
      </c>
      <c r="E711" s="219" t="s">
        <v>7707</v>
      </c>
      <c r="F711" s="219" t="s">
        <v>6394</v>
      </c>
      <c r="G711" s="219" t="s">
        <v>8038</v>
      </c>
      <c r="H711" s="219" t="s">
        <v>5990</v>
      </c>
      <c r="I711" s="220" t="s">
        <v>8554</v>
      </c>
      <c r="J711" s="221">
        <v>6600</v>
      </c>
      <c r="K711" s="221">
        <v>1</v>
      </c>
      <c r="L711" s="221">
        <v>6600</v>
      </c>
    </row>
    <row r="712" spans="1:12" s="167" customFormat="1">
      <c r="A712" s="218" t="str">
        <f t="shared" si="7"/>
        <v>O221021058442일반상품</v>
      </c>
      <c r="B712" s="219" t="s">
        <v>8160</v>
      </c>
      <c r="C712" s="219" t="s">
        <v>8023</v>
      </c>
      <c r="D712" s="219" t="s">
        <v>8065</v>
      </c>
      <c r="E712" s="219" t="s">
        <v>7707</v>
      </c>
      <c r="F712" s="219" t="s">
        <v>6394</v>
      </c>
      <c r="G712" s="219" t="s">
        <v>8038</v>
      </c>
      <c r="H712" s="219" t="s">
        <v>5990</v>
      </c>
      <c r="I712" s="220" t="s">
        <v>7976</v>
      </c>
      <c r="J712" s="221">
        <v>990</v>
      </c>
      <c r="K712" s="221">
        <v>3</v>
      </c>
      <c r="L712" s="221">
        <v>2970</v>
      </c>
    </row>
    <row r="713" spans="1:12" s="167" customFormat="1">
      <c r="A713" s="218" t="str">
        <f t="shared" si="7"/>
        <v>O221021058442일반상품</v>
      </c>
      <c r="B713" s="219" t="s">
        <v>8160</v>
      </c>
      <c r="C713" s="219" t="s">
        <v>8023</v>
      </c>
      <c r="D713" s="219" t="s">
        <v>8065</v>
      </c>
      <c r="E713" s="219" t="s">
        <v>7707</v>
      </c>
      <c r="F713" s="219" t="s">
        <v>6394</v>
      </c>
      <c r="G713" s="219" t="s">
        <v>8038</v>
      </c>
      <c r="H713" s="219" t="s">
        <v>5990</v>
      </c>
      <c r="I713" s="220" t="s">
        <v>8555</v>
      </c>
      <c r="J713" s="221">
        <v>17000</v>
      </c>
      <c r="K713" s="221">
        <v>1</v>
      </c>
      <c r="L713" s="221">
        <v>17000</v>
      </c>
    </row>
    <row r="714" spans="1:12" s="167" customFormat="1">
      <c r="A714" s="218" t="str">
        <f t="shared" si="7"/>
        <v>O221021058442일반상품</v>
      </c>
      <c r="B714" s="219" t="s">
        <v>8160</v>
      </c>
      <c r="C714" s="219" t="s">
        <v>8023</v>
      </c>
      <c r="D714" s="219" t="s">
        <v>8065</v>
      </c>
      <c r="E714" s="219" t="s">
        <v>7707</v>
      </c>
      <c r="F714" s="219" t="s">
        <v>6394</v>
      </c>
      <c r="G714" s="219" t="s">
        <v>8038</v>
      </c>
      <c r="H714" s="219" t="s">
        <v>5990</v>
      </c>
      <c r="I714" s="220" t="s">
        <v>8556</v>
      </c>
      <c r="J714" s="221">
        <v>22500</v>
      </c>
      <c r="K714" s="221">
        <v>1</v>
      </c>
      <c r="L714" s="221">
        <v>22500</v>
      </c>
    </row>
    <row r="715" spans="1:12" s="167" customFormat="1">
      <c r="A715" s="218" t="str">
        <f t="shared" si="7"/>
        <v>O221021058442일반상품</v>
      </c>
      <c r="B715" s="219" t="s">
        <v>8160</v>
      </c>
      <c r="C715" s="219" t="s">
        <v>8023</v>
      </c>
      <c r="D715" s="219" t="s">
        <v>8065</v>
      </c>
      <c r="E715" s="219" t="s">
        <v>7707</v>
      </c>
      <c r="F715" s="219" t="s">
        <v>6394</v>
      </c>
      <c r="G715" s="219" t="s">
        <v>8038</v>
      </c>
      <c r="H715" s="219" t="s">
        <v>5990</v>
      </c>
      <c r="I715" s="220" t="s">
        <v>7930</v>
      </c>
      <c r="J715" s="221">
        <v>4200</v>
      </c>
      <c r="K715" s="221">
        <v>1</v>
      </c>
      <c r="L715" s="221">
        <v>4200</v>
      </c>
    </row>
    <row r="716" spans="1:12" s="167" customFormat="1">
      <c r="A716" s="218" t="str">
        <f t="shared" si="7"/>
        <v>O221021058442일반상품</v>
      </c>
      <c r="B716" s="219" t="s">
        <v>8160</v>
      </c>
      <c r="C716" s="219" t="s">
        <v>8023</v>
      </c>
      <c r="D716" s="219" t="s">
        <v>8065</v>
      </c>
      <c r="E716" s="219" t="s">
        <v>7707</v>
      </c>
      <c r="F716" s="219" t="s">
        <v>6394</v>
      </c>
      <c r="G716" s="219" t="s">
        <v>8038</v>
      </c>
      <c r="H716" s="219" t="s">
        <v>5990</v>
      </c>
      <c r="I716" s="220" t="s">
        <v>8557</v>
      </c>
      <c r="J716" s="221">
        <v>3400</v>
      </c>
      <c r="K716" s="221">
        <v>1</v>
      </c>
      <c r="L716" s="221">
        <v>3400</v>
      </c>
    </row>
    <row r="717" spans="1:12" s="167" customFormat="1">
      <c r="A717" s="218" t="str">
        <f t="shared" si="7"/>
        <v>O221021058442일반상품</v>
      </c>
      <c r="B717" s="219" t="s">
        <v>8160</v>
      </c>
      <c r="C717" s="219" t="s">
        <v>8023</v>
      </c>
      <c r="D717" s="219" t="s">
        <v>8065</v>
      </c>
      <c r="E717" s="219" t="s">
        <v>7707</v>
      </c>
      <c r="F717" s="219" t="s">
        <v>6394</v>
      </c>
      <c r="G717" s="219" t="s">
        <v>8038</v>
      </c>
      <c r="H717" s="219" t="s">
        <v>5990</v>
      </c>
      <c r="I717" s="220" t="s">
        <v>7977</v>
      </c>
      <c r="J717" s="221">
        <v>1450</v>
      </c>
      <c r="K717" s="221">
        <v>1</v>
      </c>
      <c r="L717" s="221">
        <v>1450</v>
      </c>
    </row>
    <row r="718" spans="1:12" s="167" customFormat="1">
      <c r="A718" s="218" t="str">
        <f t="shared" si="7"/>
        <v>O221021058442일반상품</v>
      </c>
      <c r="B718" s="219" t="s">
        <v>8160</v>
      </c>
      <c r="C718" s="219" t="s">
        <v>8023</v>
      </c>
      <c r="D718" s="219" t="s">
        <v>8065</v>
      </c>
      <c r="E718" s="219" t="s">
        <v>7707</v>
      </c>
      <c r="F718" s="219" t="s">
        <v>6394</v>
      </c>
      <c r="G718" s="219" t="s">
        <v>8038</v>
      </c>
      <c r="H718" s="219" t="s">
        <v>5990</v>
      </c>
      <c r="I718" s="220" t="s">
        <v>8066</v>
      </c>
      <c r="J718" s="221">
        <v>1220</v>
      </c>
      <c r="K718" s="221">
        <v>1</v>
      </c>
      <c r="L718" s="221">
        <v>1220</v>
      </c>
    </row>
    <row r="719" spans="1:12" s="167" customFormat="1">
      <c r="A719" s="218" t="str">
        <f t="shared" si="7"/>
        <v>O221021058442일반상품</v>
      </c>
      <c r="B719" s="219" t="s">
        <v>8160</v>
      </c>
      <c r="C719" s="219" t="s">
        <v>8023</v>
      </c>
      <c r="D719" s="219" t="s">
        <v>8065</v>
      </c>
      <c r="E719" s="219" t="s">
        <v>7707</v>
      </c>
      <c r="F719" s="219" t="s">
        <v>6394</v>
      </c>
      <c r="G719" s="219" t="s">
        <v>8038</v>
      </c>
      <c r="H719" s="219" t="s">
        <v>5990</v>
      </c>
      <c r="I719" s="220" t="s">
        <v>8558</v>
      </c>
      <c r="J719" s="221">
        <v>4500</v>
      </c>
      <c r="K719" s="221">
        <v>1</v>
      </c>
      <c r="L719" s="221">
        <v>4500</v>
      </c>
    </row>
    <row r="720" spans="1:12" s="167" customFormat="1">
      <c r="A720" s="218" t="str">
        <f t="shared" si="7"/>
        <v>O221021058442일반상품</v>
      </c>
      <c r="B720" s="219" t="s">
        <v>8160</v>
      </c>
      <c r="C720" s="219" t="s">
        <v>8023</v>
      </c>
      <c r="D720" s="219" t="s">
        <v>8065</v>
      </c>
      <c r="E720" s="219" t="s">
        <v>7707</v>
      </c>
      <c r="F720" s="219" t="s">
        <v>6394</v>
      </c>
      <c r="G720" s="219" t="s">
        <v>8038</v>
      </c>
      <c r="H720" s="219" t="s">
        <v>5990</v>
      </c>
      <c r="I720" s="220" t="s">
        <v>8559</v>
      </c>
      <c r="J720" s="221">
        <v>2800</v>
      </c>
      <c r="K720" s="221">
        <v>1</v>
      </c>
      <c r="L720" s="221">
        <v>2800</v>
      </c>
    </row>
    <row r="721" spans="1:12" s="167" customFormat="1">
      <c r="A721" s="218" t="str">
        <f t="shared" si="7"/>
        <v>O221021058442일반상품</v>
      </c>
      <c r="B721" s="219" t="s">
        <v>8160</v>
      </c>
      <c r="C721" s="219" t="s">
        <v>8023</v>
      </c>
      <c r="D721" s="219" t="s">
        <v>8065</v>
      </c>
      <c r="E721" s="219" t="s">
        <v>7707</v>
      </c>
      <c r="F721" s="219" t="s">
        <v>6394</v>
      </c>
      <c r="G721" s="219" t="s">
        <v>8038</v>
      </c>
      <c r="H721" s="219" t="s">
        <v>5990</v>
      </c>
      <c r="I721" s="220" t="s">
        <v>8560</v>
      </c>
      <c r="J721" s="221">
        <v>9900</v>
      </c>
      <c r="K721" s="221">
        <v>3</v>
      </c>
      <c r="L721" s="221">
        <v>29700</v>
      </c>
    </row>
    <row r="722" spans="1:12" s="167" customFormat="1">
      <c r="A722" s="218" t="str">
        <f t="shared" si="7"/>
        <v>O221021058442일반상품</v>
      </c>
      <c r="B722" s="219" t="s">
        <v>8160</v>
      </c>
      <c r="C722" s="219" t="s">
        <v>8023</v>
      </c>
      <c r="D722" s="219" t="s">
        <v>8065</v>
      </c>
      <c r="E722" s="219" t="s">
        <v>7707</v>
      </c>
      <c r="F722" s="219" t="s">
        <v>6394</v>
      </c>
      <c r="G722" s="219" t="s">
        <v>8038</v>
      </c>
      <c r="H722" s="219" t="s">
        <v>5990</v>
      </c>
      <c r="I722" s="220" t="s">
        <v>8561</v>
      </c>
      <c r="J722" s="221">
        <v>3620</v>
      </c>
      <c r="K722" s="221">
        <v>1</v>
      </c>
      <c r="L722" s="221">
        <v>3620</v>
      </c>
    </row>
    <row r="723" spans="1:12" s="167" customFormat="1">
      <c r="A723" s="218" t="str">
        <f t="shared" si="7"/>
        <v>O221021058442일반상품</v>
      </c>
      <c r="B723" s="219" t="s">
        <v>8160</v>
      </c>
      <c r="C723" s="219" t="s">
        <v>8023</v>
      </c>
      <c r="D723" s="219" t="s">
        <v>8065</v>
      </c>
      <c r="E723" s="219" t="s">
        <v>7707</v>
      </c>
      <c r="F723" s="219" t="s">
        <v>6394</v>
      </c>
      <c r="G723" s="219" t="s">
        <v>8038</v>
      </c>
      <c r="H723" s="219" t="s">
        <v>5990</v>
      </c>
      <c r="I723" s="220" t="s">
        <v>7272</v>
      </c>
      <c r="J723" s="221">
        <v>1250</v>
      </c>
      <c r="K723" s="221">
        <v>3</v>
      </c>
      <c r="L723" s="221">
        <v>3750</v>
      </c>
    </row>
    <row r="724" spans="1:12" s="167" customFormat="1">
      <c r="A724" s="218" t="str">
        <f t="shared" si="7"/>
        <v>O221021058442일반상품</v>
      </c>
      <c r="B724" s="219" t="s">
        <v>8160</v>
      </c>
      <c r="C724" s="219" t="s">
        <v>8023</v>
      </c>
      <c r="D724" s="219" t="s">
        <v>8065</v>
      </c>
      <c r="E724" s="219" t="s">
        <v>7707</v>
      </c>
      <c r="F724" s="219" t="s">
        <v>6394</v>
      </c>
      <c r="G724" s="219" t="s">
        <v>8038</v>
      </c>
      <c r="H724" s="219" t="s">
        <v>5990</v>
      </c>
      <c r="I724" s="220" t="s">
        <v>7201</v>
      </c>
      <c r="J724" s="221">
        <v>12480</v>
      </c>
      <c r="K724" s="221">
        <v>1</v>
      </c>
      <c r="L724" s="221">
        <v>12480</v>
      </c>
    </row>
    <row r="725" spans="1:12" s="167" customFormat="1">
      <c r="A725" s="218" t="str">
        <f t="shared" si="7"/>
        <v>O221021058442일반상품</v>
      </c>
      <c r="B725" s="219" t="s">
        <v>8160</v>
      </c>
      <c r="C725" s="219" t="s">
        <v>8023</v>
      </c>
      <c r="D725" s="219" t="s">
        <v>8065</v>
      </c>
      <c r="E725" s="219" t="s">
        <v>7707</v>
      </c>
      <c r="F725" s="219" t="s">
        <v>6394</v>
      </c>
      <c r="G725" s="219" t="s">
        <v>8038</v>
      </c>
      <c r="H725" s="219" t="s">
        <v>5990</v>
      </c>
      <c r="I725" s="220" t="s">
        <v>8562</v>
      </c>
      <c r="J725" s="221">
        <v>12480</v>
      </c>
      <c r="K725" s="221">
        <v>1</v>
      </c>
      <c r="L725" s="221">
        <v>12480</v>
      </c>
    </row>
    <row r="726" spans="1:12" s="167" customFormat="1">
      <c r="A726" s="218" t="str">
        <f t="shared" si="7"/>
        <v>O221021058442일반상품</v>
      </c>
      <c r="B726" s="219" t="s">
        <v>8160</v>
      </c>
      <c r="C726" s="219" t="s">
        <v>8023</v>
      </c>
      <c r="D726" s="219" t="s">
        <v>8065</v>
      </c>
      <c r="E726" s="219" t="s">
        <v>7707</v>
      </c>
      <c r="F726" s="219" t="s">
        <v>6394</v>
      </c>
      <c r="G726" s="219" t="s">
        <v>8038</v>
      </c>
      <c r="H726" s="219" t="s">
        <v>5990</v>
      </c>
      <c r="I726" s="220" t="s">
        <v>8029</v>
      </c>
      <c r="J726" s="221">
        <v>900</v>
      </c>
      <c r="K726" s="221">
        <v>3</v>
      </c>
      <c r="L726" s="221">
        <v>2700</v>
      </c>
    </row>
    <row r="727" spans="1:12" s="167" customFormat="1">
      <c r="A727" s="218" t="str">
        <f t="shared" si="7"/>
        <v>O221021058442일반상품</v>
      </c>
      <c r="B727" s="219" t="s">
        <v>8160</v>
      </c>
      <c r="C727" s="219" t="s">
        <v>8023</v>
      </c>
      <c r="D727" s="219" t="s">
        <v>8065</v>
      </c>
      <c r="E727" s="219" t="s">
        <v>7707</v>
      </c>
      <c r="F727" s="219" t="s">
        <v>6394</v>
      </c>
      <c r="G727" s="219" t="s">
        <v>8038</v>
      </c>
      <c r="H727" s="219" t="s">
        <v>5990</v>
      </c>
      <c r="I727" s="220" t="s">
        <v>8076</v>
      </c>
      <c r="J727" s="221">
        <v>2880</v>
      </c>
      <c r="K727" s="221">
        <v>1</v>
      </c>
      <c r="L727" s="221">
        <v>2880</v>
      </c>
    </row>
    <row r="728" spans="1:12" s="167" customFormat="1">
      <c r="A728" s="218" t="str">
        <f t="shared" si="7"/>
        <v>O221021058442일반상품</v>
      </c>
      <c r="B728" s="219" t="s">
        <v>8160</v>
      </c>
      <c r="C728" s="219" t="s">
        <v>8023</v>
      </c>
      <c r="D728" s="219" t="s">
        <v>8065</v>
      </c>
      <c r="E728" s="219" t="s">
        <v>7707</v>
      </c>
      <c r="F728" s="219" t="s">
        <v>6394</v>
      </c>
      <c r="G728" s="219" t="s">
        <v>8038</v>
      </c>
      <c r="H728" s="219" t="s">
        <v>5990</v>
      </c>
      <c r="I728" s="220" t="s">
        <v>8486</v>
      </c>
      <c r="J728" s="221">
        <v>2100</v>
      </c>
      <c r="K728" s="221">
        <v>2</v>
      </c>
      <c r="L728" s="221">
        <v>4200</v>
      </c>
    </row>
    <row r="729" spans="1:12" s="167" customFormat="1">
      <c r="A729" s="218" t="str">
        <f t="shared" si="7"/>
        <v>O221021058442일반상품</v>
      </c>
      <c r="B729" s="219" t="s">
        <v>8160</v>
      </c>
      <c r="C729" s="219" t="s">
        <v>8023</v>
      </c>
      <c r="D729" s="219" t="s">
        <v>8065</v>
      </c>
      <c r="E729" s="219" t="s">
        <v>7707</v>
      </c>
      <c r="F729" s="219" t="s">
        <v>6394</v>
      </c>
      <c r="G729" s="219" t="s">
        <v>8038</v>
      </c>
      <c r="H729" s="219" t="s">
        <v>5990</v>
      </c>
      <c r="I729" s="220" t="s">
        <v>8323</v>
      </c>
      <c r="J729" s="221">
        <v>15400</v>
      </c>
      <c r="K729" s="221">
        <v>1</v>
      </c>
      <c r="L729" s="221">
        <v>15400</v>
      </c>
    </row>
    <row r="730" spans="1:12" s="167" customFormat="1">
      <c r="A730" s="218" t="str">
        <f t="shared" si="7"/>
        <v>O221021058442일반상품</v>
      </c>
      <c r="B730" s="219" t="s">
        <v>8160</v>
      </c>
      <c r="C730" s="219" t="s">
        <v>8023</v>
      </c>
      <c r="D730" s="219" t="s">
        <v>8065</v>
      </c>
      <c r="E730" s="219" t="s">
        <v>7707</v>
      </c>
      <c r="F730" s="219" t="s">
        <v>6394</v>
      </c>
      <c r="G730" s="219" t="s">
        <v>8038</v>
      </c>
      <c r="H730" s="219" t="s">
        <v>5990</v>
      </c>
      <c r="I730" s="220" t="s">
        <v>8487</v>
      </c>
      <c r="J730" s="221">
        <v>3180</v>
      </c>
      <c r="K730" s="221">
        <v>1</v>
      </c>
      <c r="L730" s="221">
        <v>3180</v>
      </c>
    </row>
    <row r="731" spans="1:12" s="167" customFormat="1">
      <c r="A731" s="218" t="str">
        <f t="shared" si="7"/>
        <v>O221021058442일반상품</v>
      </c>
      <c r="B731" s="219" t="s">
        <v>8160</v>
      </c>
      <c r="C731" s="219" t="s">
        <v>8023</v>
      </c>
      <c r="D731" s="219" t="s">
        <v>8065</v>
      </c>
      <c r="E731" s="219" t="s">
        <v>7707</v>
      </c>
      <c r="F731" s="219" t="s">
        <v>6394</v>
      </c>
      <c r="G731" s="219" t="s">
        <v>8038</v>
      </c>
      <c r="H731" s="219" t="s">
        <v>5990</v>
      </c>
      <c r="I731" s="220" t="s">
        <v>8563</v>
      </c>
      <c r="J731" s="221">
        <v>2260</v>
      </c>
      <c r="K731" s="221">
        <v>2</v>
      </c>
      <c r="L731" s="221">
        <v>4520</v>
      </c>
    </row>
    <row r="732" spans="1:12" s="167" customFormat="1">
      <c r="A732" s="218" t="str">
        <f t="shared" si="7"/>
        <v>O221021058442일반상품</v>
      </c>
      <c r="B732" s="219" t="s">
        <v>8160</v>
      </c>
      <c r="C732" s="219" t="s">
        <v>8023</v>
      </c>
      <c r="D732" s="219" t="s">
        <v>8065</v>
      </c>
      <c r="E732" s="219" t="s">
        <v>7707</v>
      </c>
      <c r="F732" s="219" t="s">
        <v>6394</v>
      </c>
      <c r="G732" s="219" t="s">
        <v>8038</v>
      </c>
      <c r="H732" s="219" t="s">
        <v>5990</v>
      </c>
      <c r="I732" s="220" t="s">
        <v>8564</v>
      </c>
      <c r="J732" s="221">
        <v>2360</v>
      </c>
      <c r="K732" s="221">
        <v>1</v>
      </c>
      <c r="L732" s="221">
        <v>2360</v>
      </c>
    </row>
    <row r="733" spans="1:12" s="167" customFormat="1">
      <c r="A733" s="218" t="str">
        <f t="shared" si="7"/>
        <v>O221021058442일반상품</v>
      </c>
      <c r="B733" s="219" t="s">
        <v>8160</v>
      </c>
      <c r="C733" s="219" t="s">
        <v>8023</v>
      </c>
      <c r="D733" s="219" t="s">
        <v>8065</v>
      </c>
      <c r="E733" s="219" t="s">
        <v>7707</v>
      </c>
      <c r="F733" s="219" t="s">
        <v>6394</v>
      </c>
      <c r="G733" s="219" t="s">
        <v>8038</v>
      </c>
      <c r="H733" s="219" t="s">
        <v>5990</v>
      </c>
      <c r="I733" s="220" t="s">
        <v>8565</v>
      </c>
      <c r="J733" s="221">
        <v>16500</v>
      </c>
      <c r="K733" s="221">
        <v>1</v>
      </c>
      <c r="L733" s="221">
        <v>16500</v>
      </c>
    </row>
    <row r="734" spans="1:12" s="167" customFormat="1">
      <c r="A734" s="218" t="str">
        <f t="shared" si="7"/>
        <v>O221021058442일반상품</v>
      </c>
      <c r="B734" s="219" t="s">
        <v>8160</v>
      </c>
      <c r="C734" s="219" t="s">
        <v>8023</v>
      </c>
      <c r="D734" s="219" t="s">
        <v>8065</v>
      </c>
      <c r="E734" s="219" t="s">
        <v>7707</v>
      </c>
      <c r="F734" s="219" t="s">
        <v>6394</v>
      </c>
      <c r="G734" s="219" t="s">
        <v>8038</v>
      </c>
      <c r="H734" s="219" t="s">
        <v>5990</v>
      </c>
      <c r="I734" s="220" t="s">
        <v>7978</v>
      </c>
      <c r="J734" s="221">
        <v>3270</v>
      </c>
      <c r="K734" s="221">
        <v>2</v>
      </c>
      <c r="L734" s="221">
        <v>6540</v>
      </c>
    </row>
    <row r="735" spans="1:12" s="167" customFormat="1">
      <c r="A735" s="218" t="str">
        <f t="shared" si="7"/>
        <v>O221021058442일반상품</v>
      </c>
      <c r="B735" s="219" t="s">
        <v>8160</v>
      </c>
      <c r="C735" s="219" t="s">
        <v>8023</v>
      </c>
      <c r="D735" s="219" t="s">
        <v>8065</v>
      </c>
      <c r="E735" s="219" t="s">
        <v>7707</v>
      </c>
      <c r="F735" s="219" t="s">
        <v>6394</v>
      </c>
      <c r="G735" s="219" t="s">
        <v>8038</v>
      </c>
      <c r="H735" s="219" t="s">
        <v>5990</v>
      </c>
      <c r="I735" s="220" t="s">
        <v>8488</v>
      </c>
      <c r="J735" s="221">
        <v>1260</v>
      </c>
      <c r="K735" s="221">
        <v>4</v>
      </c>
      <c r="L735" s="221">
        <v>5040</v>
      </c>
    </row>
    <row r="736" spans="1:12" s="167" customFormat="1">
      <c r="A736" s="218" t="str">
        <f t="shared" si="7"/>
        <v>O221021058442일반상품</v>
      </c>
      <c r="B736" s="219" t="s">
        <v>8160</v>
      </c>
      <c r="C736" s="219" t="s">
        <v>8023</v>
      </c>
      <c r="D736" s="219" t="s">
        <v>8065</v>
      </c>
      <c r="E736" s="219" t="s">
        <v>7707</v>
      </c>
      <c r="F736" s="219" t="s">
        <v>6394</v>
      </c>
      <c r="G736" s="219" t="s">
        <v>8038</v>
      </c>
      <c r="H736" s="219" t="s">
        <v>5990</v>
      </c>
      <c r="I736" s="220" t="s">
        <v>8566</v>
      </c>
      <c r="J736" s="221">
        <v>990</v>
      </c>
      <c r="K736" s="221">
        <v>2</v>
      </c>
      <c r="L736" s="221">
        <v>1980</v>
      </c>
    </row>
    <row r="737" spans="1:12" s="167" customFormat="1">
      <c r="A737" s="218" t="str">
        <f t="shared" si="7"/>
        <v>O221021058442일반상품</v>
      </c>
      <c r="B737" s="219" t="s">
        <v>8160</v>
      </c>
      <c r="C737" s="219" t="s">
        <v>8023</v>
      </c>
      <c r="D737" s="219" t="s">
        <v>8065</v>
      </c>
      <c r="E737" s="219" t="s">
        <v>7707</v>
      </c>
      <c r="F737" s="219" t="s">
        <v>6394</v>
      </c>
      <c r="G737" s="219" t="s">
        <v>8038</v>
      </c>
      <c r="H737" s="219" t="s">
        <v>5990</v>
      </c>
      <c r="I737" s="220" t="s">
        <v>8335</v>
      </c>
      <c r="J737" s="221">
        <v>1080</v>
      </c>
      <c r="K737" s="221">
        <v>1</v>
      </c>
      <c r="L737" s="221">
        <v>1080</v>
      </c>
    </row>
    <row r="738" spans="1:12" s="167" customFormat="1">
      <c r="A738" s="218" t="str">
        <f t="shared" si="7"/>
        <v>O221021058442일반상품</v>
      </c>
      <c r="B738" s="219" t="s">
        <v>8160</v>
      </c>
      <c r="C738" s="219" t="s">
        <v>8023</v>
      </c>
      <c r="D738" s="219" t="s">
        <v>8065</v>
      </c>
      <c r="E738" s="219" t="s">
        <v>7707</v>
      </c>
      <c r="F738" s="219" t="s">
        <v>6394</v>
      </c>
      <c r="G738" s="219" t="s">
        <v>8038</v>
      </c>
      <c r="H738" s="219" t="s">
        <v>5990</v>
      </c>
      <c r="I738" s="220" t="s">
        <v>8567</v>
      </c>
      <c r="J738" s="221">
        <v>4340</v>
      </c>
      <c r="K738" s="221">
        <v>1</v>
      </c>
      <c r="L738" s="221">
        <v>4340</v>
      </c>
    </row>
    <row r="739" spans="1:12" s="167" customFormat="1">
      <c r="A739" s="218" t="str">
        <f t="shared" si="7"/>
        <v>O221021058442일반상품</v>
      </c>
      <c r="B739" s="219" t="s">
        <v>8160</v>
      </c>
      <c r="C739" s="219" t="s">
        <v>8023</v>
      </c>
      <c r="D739" s="219" t="s">
        <v>8065</v>
      </c>
      <c r="E739" s="219" t="s">
        <v>7707</v>
      </c>
      <c r="F739" s="219" t="s">
        <v>6394</v>
      </c>
      <c r="G739" s="219" t="s">
        <v>8038</v>
      </c>
      <c r="H739" s="219" t="s">
        <v>5990</v>
      </c>
      <c r="I739" s="220" t="s">
        <v>7283</v>
      </c>
      <c r="J739" s="221">
        <v>2200</v>
      </c>
      <c r="K739" s="221">
        <v>2</v>
      </c>
      <c r="L739" s="221">
        <v>4400</v>
      </c>
    </row>
    <row r="740" spans="1:12" s="167" customFormat="1">
      <c r="A740" s="218" t="str">
        <f t="shared" si="7"/>
        <v>O221021058442일반상품</v>
      </c>
      <c r="B740" s="219" t="s">
        <v>8160</v>
      </c>
      <c r="C740" s="219" t="s">
        <v>8023</v>
      </c>
      <c r="D740" s="219" t="s">
        <v>8065</v>
      </c>
      <c r="E740" s="219" t="s">
        <v>7707</v>
      </c>
      <c r="F740" s="219" t="s">
        <v>6394</v>
      </c>
      <c r="G740" s="219" t="s">
        <v>8038</v>
      </c>
      <c r="H740" s="219" t="s">
        <v>5990</v>
      </c>
      <c r="I740" s="220" t="s">
        <v>8568</v>
      </c>
      <c r="J740" s="221">
        <v>2980</v>
      </c>
      <c r="K740" s="221">
        <v>1</v>
      </c>
      <c r="L740" s="221">
        <v>2980</v>
      </c>
    </row>
    <row r="741" spans="1:12" s="167" customFormat="1">
      <c r="A741" s="218" t="str">
        <f t="shared" si="7"/>
        <v>O221021058442일반상품</v>
      </c>
      <c r="B741" s="219" t="s">
        <v>8160</v>
      </c>
      <c r="C741" s="219" t="s">
        <v>8023</v>
      </c>
      <c r="D741" s="219" t="s">
        <v>8065</v>
      </c>
      <c r="E741" s="219" t="s">
        <v>7707</v>
      </c>
      <c r="F741" s="219" t="s">
        <v>6394</v>
      </c>
      <c r="G741" s="219" t="s">
        <v>8038</v>
      </c>
      <c r="H741" s="219" t="s">
        <v>5990</v>
      </c>
      <c r="I741" s="220" t="s">
        <v>8569</v>
      </c>
      <c r="J741" s="221">
        <v>12400</v>
      </c>
      <c r="K741" s="221">
        <v>3</v>
      </c>
      <c r="L741" s="221">
        <v>37200</v>
      </c>
    </row>
    <row r="742" spans="1:12" s="167" customFormat="1">
      <c r="A742" s="218" t="str">
        <f t="shared" si="7"/>
        <v>O221021058442일반상품</v>
      </c>
      <c r="B742" s="219" t="s">
        <v>8160</v>
      </c>
      <c r="C742" s="219" t="s">
        <v>8023</v>
      </c>
      <c r="D742" s="219" t="s">
        <v>8065</v>
      </c>
      <c r="E742" s="219" t="s">
        <v>7707</v>
      </c>
      <c r="F742" s="219" t="s">
        <v>6394</v>
      </c>
      <c r="G742" s="219" t="s">
        <v>8038</v>
      </c>
      <c r="H742" s="219" t="s">
        <v>5990</v>
      </c>
      <c r="I742" s="220" t="s">
        <v>7216</v>
      </c>
      <c r="J742" s="221">
        <v>3930</v>
      </c>
      <c r="K742" s="221">
        <v>5</v>
      </c>
      <c r="L742" s="221">
        <v>19650</v>
      </c>
    </row>
    <row r="743" spans="1:12" s="167" customFormat="1">
      <c r="A743" s="218" t="str">
        <f t="shared" si="7"/>
        <v>O221021058442일반상품</v>
      </c>
      <c r="B743" s="219" t="s">
        <v>8160</v>
      </c>
      <c r="C743" s="219" t="s">
        <v>8023</v>
      </c>
      <c r="D743" s="219" t="s">
        <v>8065</v>
      </c>
      <c r="E743" s="219" t="s">
        <v>7707</v>
      </c>
      <c r="F743" s="219" t="s">
        <v>6394</v>
      </c>
      <c r="G743" s="219" t="s">
        <v>8038</v>
      </c>
      <c r="H743" s="219" t="s">
        <v>5990</v>
      </c>
      <c r="I743" s="220" t="s">
        <v>8033</v>
      </c>
      <c r="J743" s="221">
        <v>2400</v>
      </c>
      <c r="K743" s="221">
        <v>3</v>
      </c>
      <c r="L743" s="221">
        <v>7200</v>
      </c>
    </row>
    <row r="744" spans="1:12" s="167" customFormat="1">
      <c r="A744" s="218" t="str">
        <f t="shared" si="7"/>
        <v>O221021058442일반상품</v>
      </c>
      <c r="B744" s="219" t="s">
        <v>8160</v>
      </c>
      <c r="C744" s="219" t="s">
        <v>8023</v>
      </c>
      <c r="D744" s="219" t="s">
        <v>8065</v>
      </c>
      <c r="E744" s="219" t="s">
        <v>7707</v>
      </c>
      <c r="F744" s="219" t="s">
        <v>6394</v>
      </c>
      <c r="G744" s="219" t="s">
        <v>8038</v>
      </c>
      <c r="H744" s="219" t="s">
        <v>5990</v>
      </c>
      <c r="I744" s="220" t="s">
        <v>7926</v>
      </c>
      <c r="J744" s="221">
        <v>700</v>
      </c>
      <c r="K744" s="221">
        <v>2</v>
      </c>
      <c r="L744" s="221">
        <v>1400</v>
      </c>
    </row>
    <row r="745" spans="1:12" s="167" customFormat="1">
      <c r="A745" s="218" t="str">
        <f t="shared" si="7"/>
        <v>O221021058442일반상품</v>
      </c>
      <c r="B745" s="219" t="s">
        <v>8160</v>
      </c>
      <c r="C745" s="219" t="s">
        <v>8023</v>
      </c>
      <c r="D745" s="219" t="s">
        <v>8065</v>
      </c>
      <c r="E745" s="219" t="s">
        <v>7707</v>
      </c>
      <c r="F745" s="219" t="s">
        <v>6394</v>
      </c>
      <c r="G745" s="219" t="s">
        <v>8038</v>
      </c>
      <c r="H745" s="219" t="s">
        <v>5990</v>
      </c>
      <c r="I745" s="220" t="s">
        <v>8543</v>
      </c>
      <c r="J745" s="221">
        <v>3400</v>
      </c>
      <c r="K745" s="221">
        <v>2</v>
      </c>
      <c r="L745" s="221">
        <v>6800</v>
      </c>
    </row>
    <row r="746" spans="1:12" s="167" customFormat="1">
      <c r="A746" s="218" t="str">
        <f t="shared" si="7"/>
        <v>O221021058442일반상품</v>
      </c>
      <c r="B746" s="219" t="s">
        <v>8160</v>
      </c>
      <c r="C746" s="219" t="s">
        <v>8023</v>
      </c>
      <c r="D746" s="219" t="s">
        <v>8065</v>
      </c>
      <c r="E746" s="219" t="s">
        <v>7707</v>
      </c>
      <c r="F746" s="219" t="s">
        <v>6394</v>
      </c>
      <c r="G746" s="219" t="s">
        <v>8038</v>
      </c>
      <c r="H746" s="219" t="s">
        <v>5990</v>
      </c>
      <c r="I746" s="220" t="s">
        <v>8447</v>
      </c>
      <c r="J746" s="221">
        <v>3400</v>
      </c>
      <c r="K746" s="221">
        <v>2</v>
      </c>
      <c r="L746" s="221">
        <v>6800</v>
      </c>
    </row>
    <row r="747" spans="1:12" s="167" customFormat="1">
      <c r="A747" s="218" t="str">
        <f t="shared" si="7"/>
        <v>O221021058441일반상품</v>
      </c>
      <c r="B747" s="219" t="s">
        <v>8161</v>
      </c>
      <c r="C747" s="219" t="s">
        <v>8023</v>
      </c>
      <c r="D747" s="219" t="s">
        <v>8065</v>
      </c>
      <c r="E747" s="219" t="s">
        <v>7707</v>
      </c>
      <c r="F747" s="219" t="s">
        <v>6394</v>
      </c>
      <c r="G747" s="219" t="s">
        <v>7746</v>
      </c>
      <c r="H747" s="219" t="s">
        <v>5990</v>
      </c>
      <c r="I747" s="220" t="s">
        <v>8473</v>
      </c>
      <c r="J747" s="221">
        <v>1100</v>
      </c>
      <c r="K747" s="221">
        <v>4</v>
      </c>
      <c r="L747" s="221">
        <v>4400</v>
      </c>
    </row>
    <row r="748" spans="1:12" s="167" customFormat="1">
      <c r="A748" s="218" t="str">
        <f t="shared" si="7"/>
        <v>O221021058441일반상품</v>
      </c>
      <c r="B748" s="219" t="s">
        <v>8161</v>
      </c>
      <c r="C748" s="219" t="s">
        <v>8023</v>
      </c>
      <c r="D748" s="219" t="s">
        <v>8065</v>
      </c>
      <c r="E748" s="219" t="s">
        <v>7707</v>
      </c>
      <c r="F748" s="219" t="s">
        <v>6394</v>
      </c>
      <c r="G748" s="219" t="s">
        <v>7746</v>
      </c>
      <c r="H748" s="219" t="s">
        <v>5990</v>
      </c>
      <c r="I748" s="220" t="s">
        <v>7930</v>
      </c>
      <c r="J748" s="221">
        <v>4200</v>
      </c>
      <c r="K748" s="221">
        <v>2</v>
      </c>
      <c r="L748" s="221">
        <v>8400</v>
      </c>
    </row>
    <row r="749" spans="1:12" s="167" customFormat="1">
      <c r="A749" s="218" t="str">
        <f t="shared" si="7"/>
        <v>O221021058441일반상품</v>
      </c>
      <c r="B749" s="219" t="s">
        <v>8161</v>
      </c>
      <c r="C749" s="219" t="s">
        <v>8023</v>
      </c>
      <c r="D749" s="219" t="s">
        <v>8065</v>
      </c>
      <c r="E749" s="219" t="s">
        <v>7707</v>
      </c>
      <c r="F749" s="219" t="s">
        <v>6394</v>
      </c>
      <c r="G749" s="219" t="s">
        <v>7746</v>
      </c>
      <c r="H749" s="219" t="s">
        <v>5990</v>
      </c>
      <c r="I749" s="220" t="s">
        <v>8325</v>
      </c>
      <c r="J749" s="221">
        <v>2700</v>
      </c>
      <c r="K749" s="221">
        <v>14</v>
      </c>
      <c r="L749" s="221">
        <v>37800</v>
      </c>
    </row>
    <row r="750" spans="1:12" s="167" customFormat="1">
      <c r="A750" s="218" t="str">
        <f t="shared" si="7"/>
        <v>O221021058441일반상품</v>
      </c>
      <c r="B750" s="219" t="s">
        <v>8161</v>
      </c>
      <c r="C750" s="219" t="s">
        <v>8023</v>
      </c>
      <c r="D750" s="219" t="s">
        <v>8065</v>
      </c>
      <c r="E750" s="219" t="s">
        <v>7707</v>
      </c>
      <c r="F750" s="219" t="s">
        <v>6394</v>
      </c>
      <c r="G750" s="219" t="s">
        <v>7746</v>
      </c>
      <c r="H750" s="219" t="s">
        <v>5990</v>
      </c>
      <c r="I750" s="220" t="s">
        <v>8384</v>
      </c>
      <c r="J750" s="221">
        <v>3640</v>
      </c>
      <c r="K750" s="221">
        <v>1</v>
      </c>
      <c r="L750" s="221">
        <v>3640</v>
      </c>
    </row>
    <row r="751" spans="1:12" s="167" customFormat="1">
      <c r="A751" s="218" t="str">
        <f t="shared" si="7"/>
        <v>O221021058441일반상품</v>
      </c>
      <c r="B751" s="219" t="s">
        <v>8161</v>
      </c>
      <c r="C751" s="219" t="s">
        <v>8023</v>
      </c>
      <c r="D751" s="219" t="s">
        <v>8065</v>
      </c>
      <c r="E751" s="219" t="s">
        <v>7707</v>
      </c>
      <c r="F751" s="219" t="s">
        <v>6394</v>
      </c>
      <c r="G751" s="219" t="s">
        <v>7746</v>
      </c>
      <c r="H751" s="219" t="s">
        <v>5990</v>
      </c>
      <c r="I751" s="220" t="s">
        <v>8397</v>
      </c>
      <c r="J751" s="221">
        <v>10200</v>
      </c>
      <c r="K751" s="221">
        <v>1</v>
      </c>
      <c r="L751" s="221">
        <v>10200</v>
      </c>
    </row>
    <row r="752" spans="1:12" s="167" customFormat="1">
      <c r="A752" s="218" t="str">
        <f t="shared" si="7"/>
        <v>O221021058441일반상품</v>
      </c>
      <c r="B752" s="219" t="s">
        <v>8161</v>
      </c>
      <c r="C752" s="219" t="s">
        <v>8023</v>
      </c>
      <c r="D752" s="219" t="s">
        <v>8065</v>
      </c>
      <c r="E752" s="219" t="s">
        <v>7707</v>
      </c>
      <c r="F752" s="219" t="s">
        <v>6394</v>
      </c>
      <c r="G752" s="219" t="s">
        <v>7746</v>
      </c>
      <c r="H752" s="219" t="s">
        <v>5990</v>
      </c>
      <c r="I752" s="220" t="s">
        <v>8468</v>
      </c>
      <c r="J752" s="221">
        <v>1100</v>
      </c>
      <c r="K752" s="221">
        <v>1</v>
      </c>
      <c r="L752" s="221">
        <v>1100</v>
      </c>
    </row>
    <row r="753" spans="1:12" s="167" customFormat="1">
      <c r="A753" s="218" t="str">
        <f t="shared" si="7"/>
        <v>O221021058441일반상품</v>
      </c>
      <c r="B753" s="219" t="s">
        <v>8161</v>
      </c>
      <c r="C753" s="219" t="s">
        <v>8023</v>
      </c>
      <c r="D753" s="219" t="s">
        <v>8065</v>
      </c>
      <c r="E753" s="219" t="s">
        <v>7707</v>
      </c>
      <c r="F753" s="219" t="s">
        <v>6394</v>
      </c>
      <c r="G753" s="219" t="s">
        <v>7746</v>
      </c>
      <c r="H753" s="219" t="s">
        <v>5990</v>
      </c>
      <c r="I753" s="220" t="s">
        <v>8570</v>
      </c>
      <c r="J753" s="221">
        <v>9000</v>
      </c>
      <c r="K753" s="221">
        <v>2</v>
      </c>
      <c r="L753" s="221">
        <v>18000</v>
      </c>
    </row>
    <row r="754" spans="1:12" s="167" customFormat="1">
      <c r="A754" s="218" t="str">
        <f t="shared" si="7"/>
        <v>O221021058441일반상품</v>
      </c>
      <c r="B754" s="219" t="s">
        <v>8161</v>
      </c>
      <c r="C754" s="219" t="s">
        <v>8023</v>
      </c>
      <c r="D754" s="219" t="s">
        <v>8065</v>
      </c>
      <c r="E754" s="219" t="s">
        <v>7707</v>
      </c>
      <c r="F754" s="219" t="s">
        <v>6394</v>
      </c>
      <c r="G754" s="219" t="s">
        <v>7746</v>
      </c>
      <c r="H754" s="219" t="s">
        <v>5990</v>
      </c>
      <c r="I754" s="220" t="s">
        <v>7261</v>
      </c>
      <c r="J754" s="221">
        <v>2010</v>
      </c>
      <c r="K754" s="221">
        <v>2</v>
      </c>
      <c r="L754" s="221">
        <v>4020</v>
      </c>
    </row>
    <row r="755" spans="1:12" s="167" customFormat="1">
      <c r="A755" s="218" t="str">
        <f t="shared" si="7"/>
        <v>O221021058441일반상품</v>
      </c>
      <c r="B755" s="219" t="s">
        <v>8161</v>
      </c>
      <c r="C755" s="219" t="s">
        <v>8023</v>
      </c>
      <c r="D755" s="219" t="s">
        <v>8065</v>
      </c>
      <c r="E755" s="219" t="s">
        <v>7707</v>
      </c>
      <c r="F755" s="219" t="s">
        <v>6394</v>
      </c>
      <c r="G755" s="219" t="s">
        <v>7746</v>
      </c>
      <c r="H755" s="219" t="s">
        <v>5990</v>
      </c>
      <c r="I755" s="220" t="s">
        <v>8571</v>
      </c>
      <c r="J755" s="221">
        <v>1860</v>
      </c>
      <c r="K755" s="221">
        <v>2</v>
      </c>
      <c r="L755" s="221">
        <v>3720</v>
      </c>
    </row>
    <row r="756" spans="1:12" s="167" customFormat="1">
      <c r="A756" s="218" t="str">
        <f t="shared" si="7"/>
        <v>O221021058441일반상품</v>
      </c>
      <c r="B756" s="219" t="s">
        <v>8161</v>
      </c>
      <c r="C756" s="219" t="s">
        <v>8023</v>
      </c>
      <c r="D756" s="219" t="s">
        <v>8065</v>
      </c>
      <c r="E756" s="219" t="s">
        <v>7707</v>
      </c>
      <c r="F756" s="219" t="s">
        <v>6394</v>
      </c>
      <c r="G756" s="219" t="s">
        <v>7746</v>
      </c>
      <c r="H756" s="219" t="s">
        <v>5990</v>
      </c>
      <c r="I756" s="220" t="s">
        <v>8378</v>
      </c>
      <c r="J756" s="221">
        <v>42000</v>
      </c>
      <c r="K756" s="221">
        <v>1</v>
      </c>
      <c r="L756" s="221">
        <v>42000</v>
      </c>
    </row>
    <row r="757" spans="1:12" s="167" customFormat="1">
      <c r="A757" s="218" t="str">
        <f t="shared" si="7"/>
        <v>O221021058441일반상품</v>
      </c>
      <c r="B757" s="219" t="s">
        <v>8161</v>
      </c>
      <c r="C757" s="219" t="s">
        <v>8023</v>
      </c>
      <c r="D757" s="219" t="s">
        <v>8065</v>
      </c>
      <c r="E757" s="219" t="s">
        <v>7707</v>
      </c>
      <c r="F757" s="219" t="s">
        <v>6394</v>
      </c>
      <c r="G757" s="219" t="s">
        <v>7746</v>
      </c>
      <c r="H757" s="219" t="s">
        <v>5990</v>
      </c>
      <c r="I757" s="220" t="s">
        <v>7194</v>
      </c>
      <c r="J757" s="221">
        <v>2810</v>
      </c>
      <c r="K757" s="221">
        <v>1</v>
      </c>
      <c r="L757" s="221">
        <v>2810</v>
      </c>
    </row>
    <row r="758" spans="1:12" s="167" customFormat="1">
      <c r="A758" s="218" t="str">
        <f t="shared" si="7"/>
        <v>O221021058441일반상품</v>
      </c>
      <c r="B758" s="219" t="s">
        <v>8161</v>
      </c>
      <c r="C758" s="219" t="s">
        <v>8023</v>
      </c>
      <c r="D758" s="219" t="s">
        <v>8065</v>
      </c>
      <c r="E758" s="219" t="s">
        <v>7707</v>
      </c>
      <c r="F758" s="219" t="s">
        <v>6394</v>
      </c>
      <c r="G758" s="219" t="s">
        <v>7746</v>
      </c>
      <c r="H758" s="219" t="s">
        <v>5990</v>
      </c>
      <c r="I758" s="220" t="s">
        <v>7282</v>
      </c>
      <c r="J758" s="221">
        <v>2170</v>
      </c>
      <c r="K758" s="221">
        <v>3</v>
      </c>
      <c r="L758" s="221">
        <v>6510</v>
      </c>
    </row>
    <row r="759" spans="1:12" s="167" customFormat="1">
      <c r="A759" s="218" t="str">
        <f t="shared" si="7"/>
        <v>O221021058441일반상품</v>
      </c>
      <c r="B759" s="219" t="s">
        <v>8161</v>
      </c>
      <c r="C759" s="219" t="s">
        <v>8023</v>
      </c>
      <c r="D759" s="219" t="s">
        <v>8065</v>
      </c>
      <c r="E759" s="219" t="s">
        <v>7707</v>
      </c>
      <c r="F759" s="219" t="s">
        <v>6394</v>
      </c>
      <c r="G759" s="219" t="s">
        <v>7746</v>
      </c>
      <c r="H759" s="219" t="s">
        <v>5990</v>
      </c>
      <c r="I759" s="220" t="s">
        <v>8498</v>
      </c>
      <c r="J759" s="221">
        <v>7100</v>
      </c>
      <c r="K759" s="221">
        <v>2</v>
      </c>
      <c r="L759" s="221">
        <v>14200</v>
      </c>
    </row>
    <row r="760" spans="1:12" s="167" customFormat="1">
      <c r="A760" s="218" t="str">
        <f t="shared" si="7"/>
        <v>O221021058441일반상품</v>
      </c>
      <c r="B760" s="219" t="s">
        <v>8161</v>
      </c>
      <c r="C760" s="219" t="s">
        <v>8023</v>
      </c>
      <c r="D760" s="219" t="s">
        <v>8065</v>
      </c>
      <c r="E760" s="219" t="s">
        <v>7707</v>
      </c>
      <c r="F760" s="219" t="s">
        <v>6394</v>
      </c>
      <c r="G760" s="219" t="s">
        <v>7746</v>
      </c>
      <c r="H760" s="219" t="s">
        <v>5990</v>
      </c>
      <c r="I760" s="220" t="s">
        <v>8572</v>
      </c>
      <c r="J760" s="221">
        <v>3860</v>
      </c>
      <c r="K760" s="221">
        <v>1</v>
      </c>
      <c r="L760" s="221">
        <v>3860</v>
      </c>
    </row>
    <row r="761" spans="1:12" s="167" customFormat="1">
      <c r="A761" s="218" t="str">
        <f t="shared" si="7"/>
        <v>O221021058441일반상품</v>
      </c>
      <c r="B761" s="219" t="s">
        <v>8161</v>
      </c>
      <c r="C761" s="219" t="s">
        <v>8023</v>
      </c>
      <c r="D761" s="219" t="s">
        <v>8065</v>
      </c>
      <c r="E761" s="219" t="s">
        <v>7707</v>
      </c>
      <c r="F761" s="219" t="s">
        <v>6394</v>
      </c>
      <c r="G761" s="219" t="s">
        <v>7746</v>
      </c>
      <c r="H761" s="219" t="s">
        <v>5990</v>
      </c>
      <c r="I761" s="220" t="s">
        <v>8573</v>
      </c>
      <c r="J761" s="221">
        <v>4800</v>
      </c>
      <c r="K761" s="221">
        <v>1</v>
      </c>
      <c r="L761" s="221">
        <v>4800</v>
      </c>
    </row>
    <row r="762" spans="1:12" s="167" customFormat="1">
      <c r="A762" s="218" t="str">
        <f t="shared" si="7"/>
        <v>O221021058440일반상품</v>
      </c>
      <c r="B762" s="219" t="s">
        <v>8162</v>
      </c>
      <c r="C762" s="219" t="s">
        <v>8023</v>
      </c>
      <c r="D762" s="219" t="s">
        <v>8065</v>
      </c>
      <c r="E762" s="219" t="s">
        <v>7707</v>
      </c>
      <c r="F762" s="219" t="s">
        <v>6394</v>
      </c>
      <c r="G762" s="219" t="s">
        <v>7778</v>
      </c>
      <c r="H762" s="219" t="s">
        <v>5990</v>
      </c>
      <c r="I762" s="220" t="s">
        <v>8574</v>
      </c>
      <c r="J762" s="221">
        <v>2250</v>
      </c>
      <c r="K762" s="221">
        <v>1</v>
      </c>
      <c r="L762" s="221">
        <v>2250</v>
      </c>
    </row>
    <row r="763" spans="1:12" s="167" customFormat="1">
      <c r="A763" s="218" t="str">
        <f t="shared" si="7"/>
        <v>O221021058440일반상품</v>
      </c>
      <c r="B763" s="219" t="s">
        <v>8162</v>
      </c>
      <c r="C763" s="219" t="s">
        <v>8023</v>
      </c>
      <c r="D763" s="219" t="s">
        <v>8065</v>
      </c>
      <c r="E763" s="219" t="s">
        <v>7707</v>
      </c>
      <c r="F763" s="219" t="s">
        <v>6394</v>
      </c>
      <c r="G763" s="219" t="s">
        <v>7778</v>
      </c>
      <c r="H763" s="219" t="s">
        <v>5990</v>
      </c>
      <c r="I763" s="220" t="s">
        <v>8575</v>
      </c>
      <c r="J763" s="221">
        <v>18600</v>
      </c>
      <c r="K763" s="221">
        <v>2</v>
      </c>
      <c r="L763" s="221">
        <v>37200</v>
      </c>
    </row>
    <row r="764" spans="1:12" s="167" customFormat="1">
      <c r="A764" s="218" t="str">
        <f t="shared" si="7"/>
        <v>O221021058440일반상품</v>
      </c>
      <c r="B764" s="219" t="s">
        <v>8162</v>
      </c>
      <c r="C764" s="219" t="s">
        <v>8023</v>
      </c>
      <c r="D764" s="219" t="s">
        <v>8065</v>
      </c>
      <c r="E764" s="219" t="s">
        <v>7707</v>
      </c>
      <c r="F764" s="219" t="s">
        <v>6394</v>
      </c>
      <c r="G764" s="219" t="s">
        <v>7778</v>
      </c>
      <c r="H764" s="219" t="s">
        <v>5990</v>
      </c>
      <c r="I764" s="220" t="s">
        <v>8576</v>
      </c>
      <c r="J764" s="221">
        <v>23000</v>
      </c>
      <c r="K764" s="221">
        <v>1</v>
      </c>
      <c r="L764" s="221">
        <v>23000</v>
      </c>
    </row>
    <row r="765" spans="1:12" s="167" customFormat="1">
      <c r="A765" s="218" t="str">
        <f t="shared" si="7"/>
        <v>O221021058440일반상품</v>
      </c>
      <c r="B765" s="219" t="s">
        <v>8162</v>
      </c>
      <c r="C765" s="219" t="s">
        <v>8023</v>
      </c>
      <c r="D765" s="219" t="s">
        <v>8065</v>
      </c>
      <c r="E765" s="219" t="s">
        <v>7707</v>
      </c>
      <c r="F765" s="219" t="s">
        <v>6394</v>
      </c>
      <c r="G765" s="219" t="s">
        <v>7778</v>
      </c>
      <c r="H765" s="219" t="s">
        <v>5990</v>
      </c>
      <c r="I765" s="220" t="s">
        <v>8577</v>
      </c>
      <c r="J765" s="221">
        <v>1780</v>
      </c>
      <c r="K765" s="221">
        <v>3</v>
      </c>
      <c r="L765" s="221">
        <v>5340</v>
      </c>
    </row>
    <row r="766" spans="1:12" s="167" customFormat="1">
      <c r="A766" s="218" t="str">
        <f t="shared" si="7"/>
        <v>O221021058440일반상품</v>
      </c>
      <c r="B766" s="219" t="s">
        <v>8162</v>
      </c>
      <c r="C766" s="219" t="s">
        <v>8023</v>
      </c>
      <c r="D766" s="219" t="s">
        <v>8065</v>
      </c>
      <c r="E766" s="219" t="s">
        <v>7707</v>
      </c>
      <c r="F766" s="219" t="s">
        <v>6394</v>
      </c>
      <c r="G766" s="219" t="s">
        <v>7778</v>
      </c>
      <c r="H766" s="219" t="s">
        <v>5990</v>
      </c>
      <c r="I766" s="220" t="s">
        <v>8578</v>
      </c>
      <c r="J766" s="221">
        <v>4530</v>
      </c>
      <c r="K766" s="221">
        <v>3</v>
      </c>
      <c r="L766" s="221">
        <v>13590</v>
      </c>
    </row>
    <row r="767" spans="1:12" s="167" customFormat="1">
      <c r="A767" s="218" t="str">
        <f t="shared" si="7"/>
        <v>O221021058440일반상품</v>
      </c>
      <c r="B767" s="219" t="s">
        <v>8162</v>
      </c>
      <c r="C767" s="219" t="s">
        <v>8023</v>
      </c>
      <c r="D767" s="219" t="s">
        <v>8065</v>
      </c>
      <c r="E767" s="219" t="s">
        <v>7707</v>
      </c>
      <c r="F767" s="219" t="s">
        <v>6394</v>
      </c>
      <c r="G767" s="219" t="s">
        <v>7778</v>
      </c>
      <c r="H767" s="219" t="s">
        <v>5990</v>
      </c>
      <c r="I767" s="220" t="s">
        <v>7975</v>
      </c>
      <c r="J767" s="221">
        <v>2780</v>
      </c>
      <c r="K767" s="221">
        <v>2</v>
      </c>
      <c r="L767" s="221">
        <v>5560</v>
      </c>
    </row>
    <row r="768" spans="1:12" s="167" customFormat="1">
      <c r="A768" s="218" t="str">
        <f t="shared" si="7"/>
        <v>O221021058440일반상품</v>
      </c>
      <c r="B768" s="219" t="s">
        <v>8162</v>
      </c>
      <c r="C768" s="219" t="s">
        <v>8023</v>
      </c>
      <c r="D768" s="219" t="s">
        <v>8065</v>
      </c>
      <c r="E768" s="219" t="s">
        <v>7707</v>
      </c>
      <c r="F768" s="219" t="s">
        <v>6394</v>
      </c>
      <c r="G768" s="219" t="s">
        <v>7778</v>
      </c>
      <c r="H768" s="219" t="s">
        <v>5990</v>
      </c>
      <c r="I768" s="220" t="s">
        <v>7246</v>
      </c>
      <c r="J768" s="221">
        <v>5900</v>
      </c>
      <c r="K768" s="221">
        <v>2</v>
      </c>
      <c r="L768" s="221">
        <v>11800</v>
      </c>
    </row>
    <row r="769" spans="1:12" s="167" customFormat="1">
      <c r="A769" s="218" t="str">
        <f t="shared" si="7"/>
        <v>O221021058440일반상품</v>
      </c>
      <c r="B769" s="219" t="s">
        <v>8162</v>
      </c>
      <c r="C769" s="219" t="s">
        <v>8023</v>
      </c>
      <c r="D769" s="219" t="s">
        <v>8065</v>
      </c>
      <c r="E769" s="219" t="s">
        <v>7707</v>
      </c>
      <c r="F769" s="219" t="s">
        <v>6394</v>
      </c>
      <c r="G769" s="219" t="s">
        <v>7778</v>
      </c>
      <c r="H769" s="219" t="s">
        <v>5990</v>
      </c>
      <c r="I769" s="220" t="s">
        <v>7204</v>
      </c>
      <c r="J769" s="221">
        <v>4310</v>
      </c>
      <c r="K769" s="221">
        <v>2</v>
      </c>
      <c r="L769" s="221">
        <v>8620</v>
      </c>
    </row>
    <row r="770" spans="1:12" s="167" customFormat="1">
      <c r="A770" s="218" t="str">
        <f t="shared" si="7"/>
        <v>O221021058440일반상품</v>
      </c>
      <c r="B770" s="219" t="s">
        <v>8162</v>
      </c>
      <c r="C770" s="219" t="s">
        <v>8023</v>
      </c>
      <c r="D770" s="219" t="s">
        <v>8065</v>
      </c>
      <c r="E770" s="219" t="s">
        <v>7707</v>
      </c>
      <c r="F770" s="219" t="s">
        <v>6394</v>
      </c>
      <c r="G770" s="219" t="s">
        <v>7778</v>
      </c>
      <c r="H770" s="219" t="s">
        <v>5990</v>
      </c>
      <c r="I770" s="220" t="s">
        <v>8579</v>
      </c>
      <c r="J770" s="221">
        <v>7420</v>
      </c>
      <c r="K770" s="221">
        <v>2</v>
      </c>
      <c r="L770" s="221">
        <v>14840</v>
      </c>
    </row>
    <row r="771" spans="1:12" s="167" customFormat="1">
      <c r="A771" s="218" t="str">
        <f t="shared" si="7"/>
        <v>O221021058440일반상품</v>
      </c>
      <c r="B771" s="219" t="s">
        <v>8162</v>
      </c>
      <c r="C771" s="219" t="s">
        <v>8023</v>
      </c>
      <c r="D771" s="219" t="s">
        <v>8065</v>
      </c>
      <c r="E771" s="219" t="s">
        <v>7707</v>
      </c>
      <c r="F771" s="219" t="s">
        <v>6394</v>
      </c>
      <c r="G771" s="219" t="s">
        <v>7778</v>
      </c>
      <c r="H771" s="219" t="s">
        <v>5990</v>
      </c>
      <c r="I771" s="220" t="s">
        <v>8379</v>
      </c>
      <c r="J771" s="221">
        <v>37000</v>
      </c>
      <c r="K771" s="221">
        <v>2</v>
      </c>
      <c r="L771" s="221">
        <v>74000</v>
      </c>
    </row>
    <row r="772" spans="1:12" s="167" customFormat="1">
      <c r="A772" s="218" t="str">
        <f t="shared" ref="A772:A899" si="8">B772&amp;H772</f>
        <v>O221021058440일반상품</v>
      </c>
      <c r="B772" s="219" t="s">
        <v>8162</v>
      </c>
      <c r="C772" s="219" t="s">
        <v>8023</v>
      </c>
      <c r="D772" s="219" t="s">
        <v>8065</v>
      </c>
      <c r="E772" s="219" t="s">
        <v>7707</v>
      </c>
      <c r="F772" s="219" t="s">
        <v>6394</v>
      </c>
      <c r="G772" s="219" t="s">
        <v>7778</v>
      </c>
      <c r="H772" s="219" t="s">
        <v>5990</v>
      </c>
      <c r="I772" s="220" t="s">
        <v>8580</v>
      </c>
      <c r="J772" s="221">
        <v>5890</v>
      </c>
      <c r="K772" s="221">
        <v>1</v>
      </c>
      <c r="L772" s="221">
        <v>5890</v>
      </c>
    </row>
    <row r="773" spans="1:12" s="167" customFormat="1">
      <c r="A773" s="218" t="str">
        <f t="shared" si="8"/>
        <v>O221021058440일반상품</v>
      </c>
      <c r="B773" s="219" t="s">
        <v>8162</v>
      </c>
      <c r="C773" s="219" t="s">
        <v>8023</v>
      </c>
      <c r="D773" s="219" t="s">
        <v>8065</v>
      </c>
      <c r="E773" s="219" t="s">
        <v>7707</v>
      </c>
      <c r="F773" s="219" t="s">
        <v>6394</v>
      </c>
      <c r="G773" s="219" t="s">
        <v>7778</v>
      </c>
      <c r="H773" s="219" t="s">
        <v>5990</v>
      </c>
      <c r="I773" s="220" t="s">
        <v>8581</v>
      </c>
      <c r="J773" s="221">
        <v>3610</v>
      </c>
      <c r="K773" s="221">
        <v>2</v>
      </c>
      <c r="L773" s="221">
        <v>7220</v>
      </c>
    </row>
    <row r="774" spans="1:12" s="167" customFormat="1">
      <c r="A774" s="218" t="str">
        <f t="shared" si="8"/>
        <v>O221021058440일반상품</v>
      </c>
      <c r="B774" s="219" t="s">
        <v>8162</v>
      </c>
      <c r="C774" s="219" t="s">
        <v>8023</v>
      </c>
      <c r="D774" s="219" t="s">
        <v>8065</v>
      </c>
      <c r="E774" s="219" t="s">
        <v>7707</v>
      </c>
      <c r="F774" s="219" t="s">
        <v>6394</v>
      </c>
      <c r="G774" s="219" t="s">
        <v>7778</v>
      </c>
      <c r="H774" s="219" t="s">
        <v>5990</v>
      </c>
      <c r="I774" s="220" t="s">
        <v>8552</v>
      </c>
      <c r="J774" s="221">
        <v>14000</v>
      </c>
      <c r="K774" s="221">
        <v>1</v>
      </c>
      <c r="L774" s="221">
        <v>14000</v>
      </c>
    </row>
    <row r="775" spans="1:12" s="167" customFormat="1">
      <c r="A775" s="218" t="str">
        <f t="shared" si="8"/>
        <v>O221021058440일반상품</v>
      </c>
      <c r="B775" s="219" t="s">
        <v>8162</v>
      </c>
      <c r="C775" s="219" t="s">
        <v>8023</v>
      </c>
      <c r="D775" s="219" t="s">
        <v>8065</v>
      </c>
      <c r="E775" s="219" t="s">
        <v>7707</v>
      </c>
      <c r="F775" s="219" t="s">
        <v>6394</v>
      </c>
      <c r="G775" s="219" t="s">
        <v>7778</v>
      </c>
      <c r="H775" s="219" t="s">
        <v>5990</v>
      </c>
      <c r="I775" s="220" t="s">
        <v>8499</v>
      </c>
      <c r="J775" s="221">
        <v>4400</v>
      </c>
      <c r="K775" s="221">
        <v>1</v>
      </c>
      <c r="L775" s="221">
        <v>4400</v>
      </c>
    </row>
    <row r="776" spans="1:12" s="167" customFormat="1">
      <c r="A776" s="218" t="str">
        <f t="shared" si="8"/>
        <v>O221021058440일반상품</v>
      </c>
      <c r="B776" s="219" t="s">
        <v>8162</v>
      </c>
      <c r="C776" s="219" t="s">
        <v>8023</v>
      </c>
      <c r="D776" s="219" t="s">
        <v>8065</v>
      </c>
      <c r="E776" s="219" t="s">
        <v>7707</v>
      </c>
      <c r="F776" s="219" t="s">
        <v>6394</v>
      </c>
      <c r="G776" s="219" t="s">
        <v>7778</v>
      </c>
      <c r="H776" s="219" t="s">
        <v>5990</v>
      </c>
      <c r="I776" s="220" t="s">
        <v>8573</v>
      </c>
      <c r="J776" s="221">
        <v>4800</v>
      </c>
      <c r="K776" s="221">
        <v>1</v>
      </c>
      <c r="L776" s="221">
        <v>4800</v>
      </c>
    </row>
    <row r="777" spans="1:12" s="167" customFormat="1">
      <c r="A777" s="218" t="str">
        <f t="shared" si="8"/>
        <v>O221021058440일반상품</v>
      </c>
      <c r="B777" s="219" t="s">
        <v>8162</v>
      </c>
      <c r="C777" s="219" t="s">
        <v>8023</v>
      </c>
      <c r="D777" s="219" t="s">
        <v>8065</v>
      </c>
      <c r="E777" s="219" t="s">
        <v>7707</v>
      </c>
      <c r="F777" s="219" t="s">
        <v>6394</v>
      </c>
      <c r="G777" s="219" t="s">
        <v>7778</v>
      </c>
      <c r="H777" s="219" t="s">
        <v>5990</v>
      </c>
      <c r="I777" s="220" t="s">
        <v>8446</v>
      </c>
      <c r="J777" s="221">
        <v>3800</v>
      </c>
      <c r="K777" s="221">
        <v>2</v>
      </c>
      <c r="L777" s="221">
        <v>7600</v>
      </c>
    </row>
    <row r="778" spans="1:12" s="167" customFormat="1">
      <c r="A778" s="218" t="str">
        <f t="shared" si="8"/>
        <v>O221021058440일반상품</v>
      </c>
      <c r="B778" s="219" t="s">
        <v>8162</v>
      </c>
      <c r="C778" s="219" t="s">
        <v>8023</v>
      </c>
      <c r="D778" s="219" t="s">
        <v>8065</v>
      </c>
      <c r="E778" s="219" t="s">
        <v>7707</v>
      </c>
      <c r="F778" s="219" t="s">
        <v>6394</v>
      </c>
      <c r="G778" s="219" t="s">
        <v>7778</v>
      </c>
      <c r="H778" s="219" t="s">
        <v>5990</v>
      </c>
      <c r="I778" s="220" t="s">
        <v>7274</v>
      </c>
      <c r="J778" s="221">
        <v>8700</v>
      </c>
      <c r="K778" s="221">
        <v>1</v>
      </c>
      <c r="L778" s="221">
        <v>8700</v>
      </c>
    </row>
    <row r="779" spans="1:12" s="167" customFormat="1">
      <c r="A779" s="218" t="str">
        <f t="shared" si="8"/>
        <v>O221021058439일반상품</v>
      </c>
      <c r="B779" s="219" t="s">
        <v>8163</v>
      </c>
      <c r="C779" s="219" t="s">
        <v>8023</v>
      </c>
      <c r="D779" s="219" t="s">
        <v>8065</v>
      </c>
      <c r="E779" s="219" t="s">
        <v>7707</v>
      </c>
      <c r="F779" s="219" t="s">
        <v>7718</v>
      </c>
      <c r="G779" s="219" t="s">
        <v>7858</v>
      </c>
      <c r="H779" s="219" t="s">
        <v>5990</v>
      </c>
      <c r="I779" s="220" t="s">
        <v>7977</v>
      </c>
      <c r="J779" s="221">
        <v>1450</v>
      </c>
      <c r="K779" s="221">
        <v>3</v>
      </c>
      <c r="L779" s="221">
        <v>4350</v>
      </c>
    </row>
    <row r="780" spans="1:12" s="167" customFormat="1">
      <c r="A780" s="218" t="str">
        <f t="shared" si="8"/>
        <v>O221021058439일반상품</v>
      </c>
      <c r="B780" s="219" t="s">
        <v>8163</v>
      </c>
      <c r="C780" s="219" t="s">
        <v>8023</v>
      </c>
      <c r="D780" s="219" t="s">
        <v>8065</v>
      </c>
      <c r="E780" s="219" t="s">
        <v>7707</v>
      </c>
      <c r="F780" s="219" t="s">
        <v>7718</v>
      </c>
      <c r="G780" s="219" t="s">
        <v>7858</v>
      </c>
      <c r="H780" s="219" t="s">
        <v>5990</v>
      </c>
      <c r="I780" s="220" t="s">
        <v>8384</v>
      </c>
      <c r="J780" s="221">
        <v>3640</v>
      </c>
      <c r="K780" s="221">
        <v>4</v>
      </c>
      <c r="L780" s="221">
        <v>14560</v>
      </c>
    </row>
    <row r="781" spans="1:12" s="167" customFormat="1">
      <c r="A781" s="218" t="str">
        <f t="shared" si="8"/>
        <v>O221021058439일반상품</v>
      </c>
      <c r="B781" s="219" t="s">
        <v>8163</v>
      </c>
      <c r="C781" s="219" t="s">
        <v>8023</v>
      </c>
      <c r="D781" s="219" t="s">
        <v>8065</v>
      </c>
      <c r="E781" s="219" t="s">
        <v>7707</v>
      </c>
      <c r="F781" s="219" t="s">
        <v>7718</v>
      </c>
      <c r="G781" s="219" t="s">
        <v>7858</v>
      </c>
      <c r="H781" s="219" t="s">
        <v>5990</v>
      </c>
      <c r="I781" s="220" t="s">
        <v>7203</v>
      </c>
      <c r="J781" s="221">
        <v>5000</v>
      </c>
      <c r="K781" s="221">
        <v>2</v>
      </c>
      <c r="L781" s="221">
        <v>10000</v>
      </c>
    </row>
    <row r="782" spans="1:12" s="167" customFormat="1">
      <c r="A782" s="218" t="str">
        <f t="shared" si="8"/>
        <v>O221021058439일반상품</v>
      </c>
      <c r="B782" s="219" t="s">
        <v>8163</v>
      </c>
      <c r="C782" s="219" t="s">
        <v>8023</v>
      </c>
      <c r="D782" s="219" t="s">
        <v>8065</v>
      </c>
      <c r="E782" s="219" t="s">
        <v>7707</v>
      </c>
      <c r="F782" s="219" t="s">
        <v>7718</v>
      </c>
      <c r="G782" s="219" t="s">
        <v>7858</v>
      </c>
      <c r="H782" s="219" t="s">
        <v>5990</v>
      </c>
      <c r="I782" s="220" t="s">
        <v>7209</v>
      </c>
      <c r="J782" s="221">
        <v>1230</v>
      </c>
      <c r="K782" s="221">
        <v>1</v>
      </c>
      <c r="L782" s="221">
        <v>1230</v>
      </c>
    </row>
    <row r="783" spans="1:12" s="167" customFormat="1">
      <c r="A783" s="218" t="str">
        <f t="shared" si="8"/>
        <v>O221021058439일반상품</v>
      </c>
      <c r="B783" s="219" t="s">
        <v>8163</v>
      </c>
      <c r="C783" s="219" t="s">
        <v>8023</v>
      </c>
      <c r="D783" s="219" t="s">
        <v>8065</v>
      </c>
      <c r="E783" s="219" t="s">
        <v>7707</v>
      </c>
      <c r="F783" s="219" t="s">
        <v>7718</v>
      </c>
      <c r="G783" s="219" t="s">
        <v>7858</v>
      </c>
      <c r="H783" s="219" t="s">
        <v>5990</v>
      </c>
      <c r="I783" s="220" t="s">
        <v>7190</v>
      </c>
      <c r="J783" s="221">
        <v>4430</v>
      </c>
      <c r="K783" s="221">
        <v>2</v>
      </c>
      <c r="L783" s="221">
        <v>8860</v>
      </c>
    </row>
    <row r="784" spans="1:12" s="167" customFormat="1">
      <c r="A784" s="218" t="str">
        <f t="shared" si="8"/>
        <v>O221021058439일반상품</v>
      </c>
      <c r="B784" s="219" t="s">
        <v>8163</v>
      </c>
      <c r="C784" s="219" t="s">
        <v>8023</v>
      </c>
      <c r="D784" s="219" t="s">
        <v>8065</v>
      </c>
      <c r="E784" s="219" t="s">
        <v>7707</v>
      </c>
      <c r="F784" s="219" t="s">
        <v>7718</v>
      </c>
      <c r="G784" s="219" t="s">
        <v>7858</v>
      </c>
      <c r="H784" s="219" t="s">
        <v>5990</v>
      </c>
      <c r="I784" s="220" t="s">
        <v>8067</v>
      </c>
      <c r="J784" s="221">
        <v>19390</v>
      </c>
      <c r="K784" s="221">
        <v>1</v>
      </c>
      <c r="L784" s="221">
        <v>19390</v>
      </c>
    </row>
    <row r="785" spans="1:12" s="167" customFormat="1">
      <c r="A785" s="218" t="str">
        <f t="shared" si="8"/>
        <v>O221021058439일반상품</v>
      </c>
      <c r="B785" s="219" t="s">
        <v>8163</v>
      </c>
      <c r="C785" s="219" t="s">
        <v>8023</v>
      </c>
      <c r="D785" s="219" t="s">
        <v>8065</v>
      </c>
      <c r="E785" s="219" t="s">
        <v>7707</v>
      </c>
      <c r="F785" s="219" t="s">
        <v>7718</v>
      </c>
      <c r="G785" s="219" t="s">
        <v>7858</v>
      </c>
      <c r="H785" s="219" t="s">
        <v>5990</v>
      </c>
      <c r="I785" s="220" t="s">
        <v>8398</v>
      </c>
      <c r="J785" s="221">
        <v>1140</v>
      </c>
      <c r="K785" s="221">
        <v>13</v>
      </c>
      <c r="L785" s="221">
        <v>14820</v>
      </c>
    </row>
    <row r="786" spans="1:12" s="167" customFormat="1">
      <c r="A786" s="218" t="str">
        <f t="shared" si="8"/>
        <v>O221021058439일반상품</v>
      </c>
      <c r="B786" s="219" t="s">
        <v>8163</v>
      </c>
      <c r="C786" s="219" t="s">
        <v>8023</v>
      </c>
      <c r="D786" s="219" t="s">
        <v>8065</v>
      </c>
      <c r="E786" s="219" t="s">
        <v>7707</v>
      </c>
      <c r="F786" s="219" t="s">
        <v>7718</v>
      </c>
      <c r="G786" s="219" t="s">
        <v>7858</v>
      </c>
      <c r="H786" s="219" t="s">
        <v>5990</v>
      </c>
      <c r="I786" s="220" t="s">
        <v>8582</v>
      </c>
      <c r="J786" s="221">
        <v>5240</v>
      </c>
      <c r="K786" s="221">
        <v>2</v>
      </c>
      <c r="L786" s="221">
        <v>10480</v>
      </c>
    </row>
    <row r="787" spans="1:12" s="167" customFormat="1">
      <c r="A787" s="218" t="str">
        <f t="shared" si="8"/>
        <v>O221021058439일반상품</v>
      </c>
      <c r="B787" s="219" t="s">
        <v>8163</v>
      </c>
      <c r="C787" s="219" t="s">
        <v>8023</v>
      </c>
      <c r="D787" s="219" t="s">
        <v>8065</v>
      </c>
      <c r="E787" s="219" t="s">
        <v>7707</v>
      </c>
      <c r="F787" s="219" t="s">
        <v>7718</v>
      </c>
      <c r="G787" s="219" t="s">
        <v>7858</v>
      </c>
      <c r="H787" s="219" t="s">
        <v>5990</v>
      </c>
      <c r="I787" s="220" t="s">
        <v>8328</v>
      </c>
      <c r="J787" s="221">
        <v>3910</v>
      </c>
      <c r="K787" s="221">
        <v>2</v>
      </c>
      <c r="L787" s="221">
        <v>7820</v>
      </c>
    </row>
    <row r="788" spans="1:12" s="167" customFormat="1">
      <c r="A788" s="218" t="str">
        <f t="shared" si="8"/>
        <v>O221021058439일반상품</v>
      </c>
      <c r="B788" s="219" t="s">
        <v>8163</v>
      </c>
      <c r="C788" s="219" t="s">
        <v>8023</v>
      </c>
      <c r="D788" s="219" t="s">
        <v>8065</v>
      </c>
      <c r="E788" s="219" t="s">
        <v>7707</v>
      </c>
      <c r="F788" s="219" t="s">
        <v>7718</v>
      </c>
      <c r="G788" s="219" t="s">
        <v>7858</v>
      </c>
      <c r="H788" s="219" t="s">
        <v>5990</v>
      </c>
      <c r="I788" s="220" t="s">
        <v>7191</v>
      </c>
      <c r="J788" s="221">
        <v>13520</v>
      </c>
      <c r="K788" s="221">
        <v>1</v>
      </c>
      <c r="L788" s="221">
        <v>13520</v>
      </c>
    </row>
    <row r="789" spans="1:12" s="167" customFormat="1">
      <c r="A789" s="218" t="str">
        <f t="shared" si="8"/>
        <v>O221021058439일반상품</v>
      </c>
      <c r="B789" s="219" t="s">
        <v>8163</v>
      </c>
      <c r="C789" s="219" t="s">
        <v>8023</v>
      </c>
      <c r="D789" s="219" t="s">
        <v>8065</v>
      </c>
      <c r="E789" s="219" t="s">
        <v>7707</v>
      </c>
      <c r="F789" s="219" t="s">
        <v>7718</v>
      </c>
      <c r="G789" s="219" t="s">
        <v>7858</v>
      </c>
      <c r="H789" s="219" t="s">
        <v>5990</v>
      </c>
      <c r="I789" s="220" t="s">
        <v>7299</v>
      </c>
      <c r="J789" s="221">
        <v>20000</v>
      </c>
      <c r="K789" s="221">
        <v>3</v>
      </c>
      <c r="L789" s="221">
        <v>60000</v>
      </c>
    </row>
    <row r="790" spans="1:12" s="167" customFormat="1">
      <c r="A790" s="218" t="str">
        <f t="shared" si="8"/>
        <v>O221021058439일반상품</v>
      </c>
      <c r="B790" s="219" t="s">
        <v>8163</v>
      </c>
      <c r="C790" s="219" t="s">
        <v>8023</v>
      </c>
      <c r="D790" s="219" t="s">
        <v>8065</v>
      </c>
      <c r="E790" s="219" t="s">
        <v>7707</v>
      </c>
      <c r="F790" s="219" t="s">
        <v>7718</v>
      </c>
      <c r="G790" s="219" t="s">
        <v>7858</v>
      </c>
      <c r="H790" s="219" t="s">
        <v>5990</v>
      </c>
      <c r="I790" s="220" t="s">
        <v>7227</v>
      </c>
      <c r="J790" s="221">
        <v>800</v>
      </c>
      <c r="K790" s="221">
        <v>4</v>
      </c>
      <c r="L790" s="221">
        <v>3200</v>
      </c>
    </row>
    <row r="791" spans="1:12" s="167" customFormat="1">
      <c r="A791" s="218" t="str">
        <f t="shared" si="8"/>
        <v>O221021058439일반상품</v>
      </c>
      <c r="B791" s="219" t="s">
        <v>8163</v>
      </c>
      <c r="C791" s="219" t="s">
        <v>8023</v>
      </c>
      <c r="D791" s="219" t="s">
        <v>8065</v>
      </c>
      <c r="E791" s="219" t="s">
        <v>7707</v>
      </c>
      <c r="F791" s="219" t="s">
        <v>7718</v>
      </c>
      <c r="G791" s="219" t="s">
        <v>7858</v>
      </c>
      <c r="H791" s="219" t="s">
        <v>5990</v>
      </c>
      <c r="I791" s="220" t="s">
        <v>8562</v>
      </c>
      <c r="J791" s="221">
        <v>12480</v>
      </c>
      <c r="K791" s="221">
        <v>1</v>
      </c>
      <c r="L791" s="221">
        <v>12480</v>
      </c>
    </row>
    <row r="792" spans="1:12" s="167" customFormat="1">
      <c r="A792" s="218" t="str">
        <f t="shared" si="8"/>
        <v>O221021058439일반상품</v>
      </c>
      <c r="B792" s="219" t="s">
        <v>8163</v>
      </c>
      <c r="C792" s="219" t="s">
        <v>8023</v>
      </c>
      <c r="D792" s="219" t="s">
        <v>8065</v>
      </c>
      <c r="E792" s="219" t="s">
        <v>7707</v>
      </c>
      <c r="F792" s="219" t="s">
        <v>7718</v>
      </c>
      <c r="G792" s="219" t="s">
        <v>7858</v>
      </c>
      <c r="H792" s="219" t="s">
        <v>5990</v>
      </c>
      <c r="I792" s="220" t="s">
        <v>8484</v>
      </c>
      <c r="J792" s="221">
        <v>4700</v>
      </c>
      <c r="K792" s="221">
        <v>1</v>
      </c>
      <c r="L792" s="221">
        <v>4700</v>
      </c>
    </row>
    <row r="793" spans="1:12" s="167" customFormat="1">
      <c r="A793" s="218" t="str">
        <f t="shared" si="8"/>
        <v>O221021058439일반상품</v>
      </c>
      <c r="B793" s="219" t="s">
        <v>8163</v>
      </c>
      <c r="C793" s="219" t="s">
        <v>8023</v>
      </c>
      <c r="D793" s="219" t="s">
        <v>8065</v>
      </c>
      <c r="E793" s="219" t="s">
        <v>7707</v>
      </c>
      <c r="F793" s="219" t="s">
        <v>7718</v>
      </c>
      <c r="G793" s="219" t="s">
        <v>7858</v>
      </c>
      <c r="H793" s="219" t="s">
        <v>5990</v>
      </c>
      <c r="I793" s="220" t="s">
        <v>8583</v>
      </c>
      <c r="J793" s="221">
        <v>2090</v>
      </c>
      <c r="K793" s="221">
        <v>1</v>
      </c>
      <c r="L793" s="221">
        <v>2090</v>
      </c>
    </row>
    <row r="794" spans="1:12" s="167" customFormat="1">
      <c r="A794" s="218" t="str">
        <f t="shared" si="8"/>
        <v>O221021058439일반상품</v>
      </c>
      <c r="B794" s="219" t="s">
        <v>8163</v>
      </c>
      <c r="C794" s="219" t="s">
        <v>8023</v>
      </c>
      <c r="D794" s="219" t="s">
        <v>8065</v>
      </c>
      <c r="E794" s="219" t="s">
        <v>7707</v>
      </c>
      <c r="F794" s="219" t="s">
        <v>7718</v>
      </c>
      <c r="G794" s="219" t="s">
        <v>7858</v>
      </c>
      <c r="H794" s="219" t="s">
        <v>5990</v>
      </c>
      <c r="I794" s="220" t="s">
        <v>8453</v>
      </c>
      <c r="J794" s="221">
        <v>2670</v>
      </c>
      <c r="K794" s="221">
        <v>1</v>
      </c>
      <c r="L794" s="221">
        <v>2670</v>
      </c>
    </row>
    <row r="795" spans="1:12" s="167" customFormat="1">
      <c r="A795" s="218" t="str">
        <f t="shared" si="8"/>
        <v>O221021058439일반상품</v>
      </c>
      <c r="B795" s="219" t="s">
        <v>8163</v>
      </c>
      <c r="C795" s="219" t="s">
        <v>8023</v>
      </c>
      <c r="D795" s="219" t="s">
        <v>8065</v>
      </c>
      <c r="E795" s="219" t="s">
        <v>7707</v>
      </c>
      <c r="F795" s="219" t="s">
        <v>7718</v>
      </c>
      <c r="G795" s="219" t="s">
        <v>7858</v>
      </c>
      <c r="H795" s="219" t="s">
        <v>5990</v>
      </c>
      <c r="I795" s="220" t="s">
        <v>7205</v>
      </c>
      <c r="J795" s="221">
        <v>5430</v>
      </c>
      <c r="K795" s="221">
        <v>1</v>
      </c>
      <c r="L795" s="221">
        <v>5430</v>
      </c>
    </row>
    <row r="796" spans="1:12" s="167" customFormat="1">
      <c r="A796" s="218" t="str">
        <f t="shared" si="8"/>
        <v>O221021058439일반상품</v>
      </c>
      <c r="B796" s="219" t="s">
        <v>8163</v>
      </c>
      <c r="C796" s="219" t="s">
        <v>8023</v>
      </c>
      <c r="D796" s="219" t="s">
        <v>8065</v>
      </c>
      <c r="E796" s="219" t="s">
        <v>7707</v>
      </c>
      <c r="F796" s="219" t="s">
        <v>7718</v>
      </c>
      <c r="G796" s="219" t="s">
        <v>7858</v>
      </c>
      <c r="H796" s="219" t="s">
        <v>5990</v>
      </c>
      <c r="I796" s="220" t="s">
        <v>8584</v>
      </c>
      <c r="J796" s="221">
        <v>5680</v>
      </c>
      <c r="K796" s="221">
        <v>1</v>
      </c>
      <c r="L796" s="221">
        <v>5680</v>
      </c>
    </row>
    <row r="797" spans="1:12" s="167" customFormat="1">
      <c r="A797" s="218" t="str">
        <f t="shared" si="8"/>
        <v>O221021058439일반상품</v>
      </c>
      <c r="B797" s="219" t="s">
        <v>8163</v>
      </c>
      <c r="C797" s="219" t="s">
        <v>8023</v>
      </c>
      <c r="D797" s="219" t="s">
        <v>8065</v>
      </c>
      <c r="E797" s="219" t="s">
        <v>7707</v>
      </c>
      <c r="F797" s="219" t="s">
        <v>7718</v>
      </c>
      <c r="G797" s="219" t="s">
        <v>7858</v>
      </c>
      <c r="H797" s="219" t="s">
        <v>5990</v>
      </c>
      <c r="I797" s="220" t="s">
        <v>8324</v>
      </c>
      <c r="J797" s="221">
        <v>3480</v>
      </c>
      <c r="K797" s="221">
        <v>1</v>
      </c>
      <c r="L797" s="221">
        <v>3480</v>
      </c>
    </row>
    <row r="798" spans="1:12" s="167" customFormat="1">
      <c r="A798" s="218" t="str">
        <f t="shared" si="8"/>
        <v>O221021058439일반상품</v>
      </c>
      <c r="B798" s="219" t="s">
        <v>8163</v>
      </c>
      <c r="C798" s="219" t="s">
        <v>8023</v>
      </c>
      <c r="D798" s="219" t="s">
        <v>8065</v>
      </c>
      <c r="E798" s="219" t="s">
        <v>7707</v>
      </c>
      <c r="F798" s="219" t="s">
        <v>7718</v>
      </c>
      <c r="G798" s="219" t="s">
        <v>7858</v>
      </c>
      <c r="H798" s="219" t="s">
        <v>5990</v>
      </c>
      <c r="I798" s="220" t="s">
        <v>7263</v>
      </c>
      <c r="J798" s="221">
        <v>9900</v>
      </c>
      <c r="K798" s="221">
        <v>1</v>
      </c>
      <c r="L798" s="221">
        <v>9900</v>
      </c>
    </row>
    <row r="799" spans="1:12" s="167" customFormat="1">
      <c r="A799" s="218" t="str">
        <f t="shared" si="8"/>
        <v>O221021058439일반상품</v>
      </c>
      <c r="B799" s="219" t="s">
        <v>8163</v>
      </c>
      <c r="C799" s="219" t="s">
        <v>8023</v>
      </c>
      <c r="D799" s="219" t="s">
        <v>8065</v>
      </c>
      <c r="E799" s="219" t="s">
        <v>7707</v>
      </c>
      <c r="F799" s="219" t="s">
        <v>7718</v>
      </c>
      <c r="G799" s="219" t="s">
        <v>7858</v>
      </c>
      <c r="H799" s="219" t="s">
        <v>5990</v>
      </c>
      <c r="I799" s="220" t="s">
        <v>7206</v>
      </c>
      <c r="J799" s="221">
        <v>4500</v>
      </c>
      <c r="K799" s="221">
        <v>1</v>
      </c>
      <c r="L799" s="221">
        <v>4500</v>
      </c>
    </row>
    <row r="800" spans="1:12" s="167" customFormat="1">
      <c r="A800" s="218" t="str">
        <f t="shared" si="8"/>
        <v>O221021058439일반상품</v>
      </c>
      <c r="B800" s="219" t="s">
        <v>8163</v>
      </c>
      <c r="C800" s="219" t="s">
        <v>8023</v>
      </c>
      <c r="D800" s="219" t="s">
        <v>8065</v>
      </c>
      <c r="E800" s="219" t="s">
        <v>7707</v>
      </c>
      <c r="F800" s="219" t="s">
        <v>7718</v>
      </c>
      <c r="G800" s="219" t="s">
        <v>7858</v>
      </c>
      <c r="H800" s="219" t="s">
        <v>5990</v>
      </c>
      <c r="I800" s="220" t="s">
        <v>7297</v>
      </c>
      <c r="J800" s="221">
        <v>4980</v>
      </c>
      <c r="K800" s="221">
        <v>2</v>
      </c>
      <c r="L800" s="221">
        <v>9960</v>
      </c>
    </row>
    <row r="801" spans="1:12" s="167" customFormat="1">
      <c r="A801" s="218" t="str">
        <f t="shared" si="8"/>
        <v>O221021058439일반상품</v>
      </c>
      <c r="B801" s="219" t="s">
        <v>8163</v>
      </c>
      <c r="C801" s="219" t="s">
        <v>8023</v>
      </c>
      <c r="D801" s="219" t="s">
        <v>8065</v>
      </c>
      <c r="E801" s="219" t="s">
        <v>7707</v>
      </c>
      <c r="F801" s="219" t="s">
        <v>7718</v>
      </c>
      <c r="G801" s="219" t="s">
        <v>7858</v>
      </c>
      <c r="H801" s="219" t="s">
        <v>5990</v>
      </c>
      <c r="I801" s="220" t="s">
        <v>7195</v>
      </c>
      <c r="J801" s="221">
        <v>3710</v>
      </c>
      <c r="K801" s="221">
        <v>1</v>
      </c>
      <c r="L801" s="221">
        <v>3710</v>
      </c>
    </row>
    <row r="802" spans="1:12" s="167" customFormat="1">
      <c r="A802" s="218" t="str">
        <f t="shared" si="8"/>
        <v>O221021058439일반상품</v>
      </c>
      <c r="B802" s="219" t="s">
        <v>8163</v>
      </c>
      <c r="C802" s="219" t="s">
        <v>8023</v>
      </c>
      <c r="D802" s="219" t="s">
        <v>8065</v>
      </c>
      <c r="E802" s="219" t="s">
        <v>7707</v>
      </c>
      <c r="F802" s="219" t="s">
        <v>7718</v>
      </c>
      <c r="G802" s="219" t="s">
        <v>7858</v>
      </c>
      <c r="H802" s="219" t="s">
        <v>5990</v>
      </c>
      <c r="I802" s="220" t="s">
        <v>8585</v>
      </c>
      <c r="J802" s="221">
        <v>1080</v>
      </c>
      <c r="K802" s="221">
        <v>5</v>
      </c>
      <c r="L802" s="221">
        <v>5400</v>
      </c>
    </row>
    <row r="803" spans="1:12" s="167" customFormat="1">
      <c r="A803" s="218" t="str">
        <f t="shared" si="8"/>
        <v>O221021058439일반상품</v>
      </c>
      <c r="B803" s="219" t="s">
        <v>8163</v>
      </c>
      <c r="C803" s="219" t="s">
        <v>8023</v>
      </c>
      <c r="D803" s="219" t="s">
        <v>8065</v>
      </c>
      <c r="E803" s="219" t="s">
        <v>7707</v>
      </c>
      <c r="F803" s="219" t="s">
        <v>7718</v>
      </c>
      <c r="G803" s="219" t="s">
        <v>7858</v>
      </c>
      <c r="H803" s="219" t="s">
        <v>5990</v>
      </c>
      <c r="I803" s="220" t="s">
        <v>8392</v>
      </c>
      <c r="J803" s="221">
        <v>3720</v>
      </c>
      <c r="K803" s="221">
        <v>1</v>
      </c>
      <c r="L803" s="221">
        <v>3720</v>
      </c>
    </row>
    <row r="804" spans="1:12" s="167" customFormat="1">
      <c r="A804" s="218" t="str">
        <f t="shared" si="8"/>
        <v>O221021058439일반상품</v>
      </c>
      <c r="B804" s="219" t="s">
        <v>8163</v>
      </c>
      <c r="C804" s="219" t="s">
        <v>8023</v>
      </c>
      <c r="D804" s="219" t="s">
        <v>8065</v>
      </c>
      <c r="E804" s="219" t="s">
        <v>7707</v>
      </c>
      <c r="F804" s="219" t="s">
        <v>7718</v>
      </c>
      <c r="G804" s="219" t="s">
        <v>7858</v>
      </c>
      <c r="H804" s="219" t="s">
        <v>5990</v>
      </c>
      <c r="I804" s="220" t="s">
        <v>8380</v>
      </c>
      <c r="J804" s="221">
        <v>4450</v>
      </c>
      <c r="K804" s="221">
        <v>2</v>
      </c>
      <c r="L804" s="221">
        <v>8900</v>
      </c>
    </row>
    <row r="805" spans="1:12" s="167" customFormat="1">
      <c r="A805" s="218" t="str">
        <f t="shared" si="8"/>
        <v>O221021058439일반상품</v>
      </c>
      <c r="B805" s="219" t="s">
        <v>8163</v>
      </c>
      <c r="C805" s="219" t="s">
        <v>8023</v>
      </c>
      <c r="D805" s="219" t="s">
        <v>8065</v>
      </c>
      <c r="E805" s="219" t="s">
        <v>7707</v>
      </c>
      <c r="F805" s="219" t="s">
        <v>7718</v>
      </c>
      <c r="G805" s="219" t="s">
        <v>7858</v>
      </c>
      <c r="H805" s="219" t="s">
        <v>5990</v>
      </c>
      <c r="I805" s="220" t="s">
        <v>8586</v>
      </c>
      <c r="J805" s="221">
        <v>3300</v>
      </c>
      <c r="K805" s="221">
        <v>1</v>
      </c>
      <c r="L805" s="221">
        <v>3300</v>
      </c>
    </row>
    <row r="806" spans="1:12" s="167" customFormat="1">
      <c r="A806" s="218" t="str">
        <f t="shared" si="8"/>
        <v>O221021058439일반상품</v>
      </c>
      <c r="B806" s="219" t="s">
        <v>8163</v>
      </c>
      <c r="C806" s="219" t="s">
        <v>8023</v>
      </c>
      <c r="D806" s="219" t="s">
        <v>8065</v>
      </c>
      <c r="E806" s="219" t="s">
        <v>7707</v>
      </c>
      <c r="F806" s="219" t="s">
        <v>7718</v>
      </c>
      <c r="G806" s="219" t="s">
        <v>7858</v>
      </c>
      <c r="H806" s="219" t="s">
        <v>5990</v>
      </c>
      <c r="I806" s="220" t="s">
        <v>7216</v>
      </c>
      <c r="J806" s="221">
        <v>3930</v>
      </c>
      <c r="K806" s="221">
        <v>3</v>
      </c>
      <c r="L806" s="221">
        <v>11790</v>
      </c>
    </row>
    <row r="807" spans="1:12" s="167" customFormat="1">
      <c r="A807" s="218" t="str">
        <f t="shared" si="8"/>
        <v>O221021058439일반상품</v>
      </c>
      <c r="B807" s="219" t="s">
        <v>8163</v>
      </c>
      <c r="C807" s="219" t="s">
        <v>8023</v>
      </c>
      <c r="D807" s="219" t="s">
        <v>8065</v>
      </c>
      <c r="E807" s="219" t="s">
        <v>7707</v>
      </c>
      <c r="F807" s="219" t="s">
        <v>7718</v>
      </c>
      <c r="G807" s="219" t="s">
        <v>7858</v>
      </c>
      <c r="H807" s="219" t="s">
        <v>5990</v>
      </c>
      <c r="I807" s="220" t="s">
        <v>8033</v>
      </c>
      <c r="J807" s="221">
        <v>2400</v>
      </c>
      <c r="K807" s="221">
        <v>1</v>
      </c>
      <c r="L807" s="221">
        <v>2400</v>
      </c>
    </row>
    <row r="808" spans="1:12" s="167" customFormat="1">
      <c r="A808" s="218" t="str">
        <f t="shared" si="8"/>
        <v>O221021058439일반상품</v>
      </c>
      <c r="B808" s="219" t="s">
        <v>8163</v>
      </c>
      <c r="C808" s="219" t="s">
        <v>8023</v>
      </c>
      <c r="D808" s="219" t="s">
        <v>8065</v>
      </c>
      <c r="E808" s="219" t="s">
        <v>7707</v>
      </c>
      <c r="F808" s="219" t="s">
        <v>7718</v>
      </c>
      <c r="G808" s="219" t="s">
        <v>7858</v>
      </c>
      <c r="H808" s="219" t="s">
        <v>5990</v>
      </c>
      <c r="I808" s="220" t="s">
        <v>8492</v>
      </c>
      <c r="J808" s="221">
        <v>4200</v>
      </c>
      <c r="K808" s="221">
        <v>3</v>
      </c>
      <c r="L808" s="221">
        <v>12600</v>
      </c>
    </row>
    <row r="809" spans="1:12" s="167" customFormat="1">
      <c r="A809" s="218" t="str">
        <f t="shared" si="8"/>
        <v>O221021058439일반상품</v>
      </c>
      <c r="B809" s="219" t="s">
        <v>8163</v>
      </c>
      <c r="C809" s="219" t="s">
        <v>8023</v>
      </c>
      <c r="D809" s="219" t="s">
        <v>8065</v>
      </c>
      <c r="E809" s="219" t="s">
        <v>7707</v>
      </c>
      <c r="F809" s="219" t="s">
        <v>7718</v>
      </c>
      <c r="G809" s="219" t="s">
        <v>7858</v>
      </c>
      <c r="H809" s="219" t="s">
        <v>5990</v>
      </c>
      <c r="I809" s="220" t="s">
        <v>8025</v>
      </c>
      <c r="J809" s="221">
        <v>3800</v>
      </c>
      <c r="K809" s="221">
        <v>5</v>
      </c>
      <c r="L809" s="221">
        <v>19000</v>
      </c>
    </row>
    <row r="810" spans="1:12" s="167" customFormat="1">
      <c r="A810" s="218" t="str">
        <f t="shared" si="8"/>
        <v>O221021058438일반상품</v>
      </c>
      <c r="B810" s="219" t="s">
        <v>8164</v>
      </c>
      <c r="C810" s="219" t="s">
        <v>8023</v>
      </c>
      <c r="D810" s="219" t="s">
        <v>8065</v>
      </c>
      <c r="E810" s="219" t="s">
        <v>7707</v>
      </c>
      <c r="F810" s="219" t="s">
        <v>6394</v>
      </c>
      <c r="G810" s="219" t="s">
        <v>7769</v>
      </c>
      <c r="H810" s="219" t="s">
        <v>5990</v>
      </c>
      <c r="I810" s="220" t="s">
        <v>8587</v>
      </c>
      <c r="J810" s="221">
        <v>4900</v>
      </c>
      <c r="K810" s="221">
        <v>1</v>
      </c>
      <c r="L810" s="221">
        <v>4900</v>
      </c>
    </row>
    <row r="811" spans="1:12" s="167" customFormat="1">
      <c r="A811" s="218" t="str">
        <f t="shared" si="8"/>
        <v>O221021058438일반상품</v>
      </c>
      <c r="B811" s="219" t="s">
        <v>8164</v>
      </c>
      <c r="C811" s="219" t="s">
        <v>8023</v>
      </c>
      <c r="D811" s="219" t="s">
        <v>8065</v>
      </c>
      <c r="E811" s="219" t="s">
        <v>7707</v>
      </c>
      <c r="F811" s="219" t="s">
        <v>6394</v>
      </c>
      <c r="G811" s="219" t="s">
        <v>7769</v>
      </c>
      <c r="H811" s="219" t="s">
        <v>5990</v>
      </c>
      <c r="I811" s="220" t="s">
        <v>8421</v>
      </c>
      <c r="J811" s="221">
        <v>1270</v>
      </c>
      <c r="K811" s="221">
        <v>3</v>
      </c>
      <c r="L811" s="221">
        <v>3810</v>
      </c>
    </row>
    <row r="812" spans="1:12" s="167" customFormat="1">
      <c r="A812" s="218" t="str">
        <f t="shared" si="8"/>
        <v>O221021058438일반상품</v>
      </c>
      <c r="B812" s="219" t="s">
        <v>8164</v>
      </c>
      <c r="C812" s="219" t="s">
        <v>8023</v>
      </c>
      <c r="D812" s="219" t="s">
        <v>8065</v>
      </c>
      <c r="E812" s="219" t="s">
        <v>7707</v>
      </c>
      <c r="F812" s="219" t="s">
        <v>6394</v>
      </c>
      <c r="G812" s="219" t="s">
        <v>7769</v>
      </c>
      <c r="H812" s="219" t="s">
        <v>5990</v>
      </c>
      <c r="I812" s="220" t="s">
        <v>8341</v>
      </c>
      <c r="J812" s="221">
        <v>9000</v>
      </c>
      <c r="K812" s="221">
        <v>2</v>
      </c>
      <c r="L812" s="221">
        <v>18000</v>
      </c>
    </row>
    <row r="813" spans="1:12" s="167" customFormat="1">
      <c r="A813" s="218" t="str">
        <f t="shared" si="8"/>
        <v>O221021058438일반상품</v>
      </c>
      <c r="B813" s="219" t="s">
        <v>8164</v>
      </c>
      <c r="C813" s="219" t="s">
        <v>8023</v>
      </c>
      <c r="D813" s="219" t="s">
        <v>8065</v>
      </c>
      <c r="E813" s="219" t="s">
        <v>7707</v>
      </c>
      <c r="F813" s="219" t="s">
        <v>6394</v>
      </c>
      <c r="G813" s="219" t="s">
        <v>7769</v>
      </c>
      <c r="H813" s="219" t="s">
        <v>5990</v>
      </c>
      <c r="I813" s="220" t="s">
        <v>8576</v>
      </c>
      <c r="J813" s="221">
        <v>23000</v>
      </c>
      <c r="K813" s="221">
        <v>1</v>
      </c>
      <c r="L813" s="221">
        <v>23000</v>
      </c>
    </row>
    <row r="814" spans="1:12" s="167" customFormat="1">
      <c r="A814" s="218" t="str">
        <f t="shared" si="8"/>
        <v>O221021058438일반상품</v>
      </c>
      <c r="B814" s="219" t="s">
        <v>8164</v>
      </c>
      <c r="C814" s="219" t="s">
        <v>8023</v>
      </c>
      <c r="D814" s="219" t="s">
        <v>8065</v>
      </c>
      <c r="E814" s="219" t="s">
        <v>7707</v>
      </c>
      <c r="F814" s="219" t="s">
        <v>6394</v>
      </c>
      <c r="G814" s="219" t="s">
        <v>7769</v>
      </c>
      <c r="H814" s="219" t="s">
        <v>5990</v>
      </c>
      <c r="I814" s="220" t="s">
        <v>8027</v>
      </c>
      <c r="J814" s="221">
        <v>3600</v>
      </c>
      <c r="K814" s="221">
        <v>1</v>
      </c>
      <c r="L814" s="221">
        <v>3600</v>
      </c>
    </row>
    <row r="815" spans="1:12" s="167" customFormat="1">
      <c r="A815" s="218" t="str">
        <f t="shared" si="8"/>
        <v>O221021058438일반상품</v>
      </c>
      <c r="B815" s="219" t="s">
        <v>8164</v>
      </c>
      <c r="C815" s="219" t="s">
        <v>8023</v>
      </c>
      <c r="D815" s="219" t="s">
        <v>8065</v>
      </c>
      <c r="E815" s="219" t="s">
        <v>7707</v>
      </c>
      <c r="F815" s="219" t="s">
        <v>6394</v>
      </c>
      <c r="G815" s="219" t="s">
        <v>7769</v>
      </c>
      <c r="H815" s="219" t="s">
        <v>5990</v>
      </c>
      <c r="I815" s="220" t="s">
        <v>7976</v>
      </c>
      <c r="J815" s="221">
        <v>990</v>
      </c>
      <c r="K815" s="221">
        <v>1</v>
      </c>
      <c r="L815" s="221">
        <v>990</v>
      </c>
    </row>
    <row r="816" spans="1:12" s="167" customFormat="1">
      <c r="A816" s="218" t="str">
        <f t="shared" si="8"/>
        <v>O221021058438일반상품</v>
      </c>
      <c r="B816" s="219" t="s">
        <v>8164</v>
      </c>
      <c r="C816" s="219" t="s">
        <v>8023</v>
      </c>
      <c r="D816" s="219" t="s">
        <v>8065</v>
      </c>
      <c r="E816" s="219" t="s">
        <v>7707</v>
      </c>
      <c r="F816" s="219" t="s">
        <v>6394</v>
      </c>
      <c r="G816" s="219" t="s">
        <v>7769</v>
      </c>
      <c r="H816" s="219" t="s">
        <v>5990</v>
      </c>
      <c r="I816" s="220" t="s">
        <v>7267</v>
      </c>
      <c r="J816" s="221">
        <v>1073</v>
      </c>
      <c r="K816" s="221">
        <v>1</v>
      </c>
      <c r="L816" s="221">
        <v>1073</v>
      </c>
    </row>
    <row r="817" spans="1:12" s="167" customFormat="1">
      <c r="A817" s="218" t="str">
        <f t="shared" si="8"/>
        <v>O221021058438일반상품</v>
      </c>
      <c r="B817" s="219" t="s">
        <v>8164</v>
      </c>
      <c r="C817" s="219" t="s">
        <v>8023</v>
      </c>
      <c r="D817" s="219" t="s">
        <v>8065</v>
      </c>
      <c r="E817" s="219" t="s">
        <v>7707</v>
      </c>
      <c r="F817" s="219" t="s">
        <v>6394</v>
      </c>
      <c r="G817" s="219" t="s">
        <v>7769</v>
      </c>
      <c r="H817" s="219" t="s">
        <v>5990</v>
      </c>
      <c r="I817" s="220" t="s">
        <v>8383</v>
      </c>
      <c r="J817" s="221">
        <v>5090</v>
      </c>
      <c r="K817" s="221">
        <v>1</v>
      </c>
      <c r="L817" s="221">
        <v>5090</v>
      </c>
    </row>
    <row r="818" spans="1:12" s="167" customFormat="1">
      <c r="A818" s="218" t="str">
        <f t="shared" si="8"/>
        <v>O221021058438일반상품</v>
      </c>
      <c r="B818" s="219" t="s">
        <v>8164</v>
      </c>
      <c r="C818" s="219" t="s">
        <v>8023</v>
      </c>
      <c r="D818" s="219" t="s">
        <v>8065</v>
      </c>
      <c r="E818" s="219" t="s">
        <v>7707</v>
      </c>
      <c r="F818" s="219" t="s">
        <v>6394</v>
      </c>
      <c r="G818" s="219" t="s">
        <v>7769</v>
      </c>
      <c r="H818" s="219" t="s">
        <v>5990</v>
      </c>
      <c r="I818" s="220" t="s">
        <v>7290</v>
      </c>
      <c r="J818" s="221">
        <v>2810</v>
      </c>
      <c r="K818" s="221">
        <v>1</v>
      </c>
      <c r="L818" s="221">
        <v>2810</v>
      </c>
    </row>
    <row r="819" spans="1:12" s="167" customFormat="1">
      <c r="A819" s="218" t="str">
        <f t="shared" si="8"/>
        <v>O221021058438일반상품</v>
      </c>
      <c r="B819" s="219" t="s">
        <v>8164</v>
      </c>
      <c r="C819" s="219" t="s">
        <v>8023</v>
      </c>
      <c r="D819" s="219" t="s">
        <v>8065</v>
      </c>
      <c r="E819" s="219" t="s">
        <v>7707</v>
      </c>
      <c r="F819" s="219" t="s">
        <v>6394</v>
      </c>
      <c r="G819" s="219" t="s">
        <v>7769</v>
      </c>
      <c r="H819" s="219" t="s">
        <v>5990</v>
      </c>
      <c r="I819" s="220" t="s">
        <v>8075</v>
      </c>
      <c r="J819" s="221">
        <v>4500</v>
      </c>
      <c r="K819" s="221">
        <v>2</v>
      </c>
      <c r="L819" s="221">
        <v>9000</v>
      </c>
    </row>
    <row r="820" spans="1:12" s="167" customFormat="1">
      <c r="A820" s="218" t="str">
        <f t="shared" si="8"/>
        <v>O221021058438일반상품</v>
      </c>
      <c r="B820" s="219" t="s">
        <v>8164</v>
      </c>
      <c r="C820" s="219" t="s">
        <v>8023</v>
      </c>
      <c r="D820" s="219" t="s">
        <v>8065</v>
      </c>
      <c r="E820" s="219" t="s">
        <v>7707</v>
      </c>
      <c r="F820" s="219" t="s">
        <v>6394</v>
      </c>
      <c r="G820" s="219" t="s">
        <v>7769</v>
      </c>
      <c r="H820" s="219" t="s">
        <v>5990</v>
      </c>
      <c r="I820" s="220" t="s">
        <v>8327</v>
      </c>
      <c r="J820" s="221">
        <v>1230</v>
      </c>
      <c r="K820" s="221">
        <v>1</v>
      </c>
      <c r="L820" s="221">
        <v>1230</v>
      </c>
    </row>
    <row r="821" spans="1:12" s="167" customFormat="1">
      <c r="A821" s="218" t="str">
        <f t="shared" si="8"/>
        <v>O221021058438일반상품</v>
      </c>
      <c r="B821" s="219" t="s">
        <v>8164</v>
      </c>
      <c r="C821" s="219" t="s">
        <v>8023</v>
      </c>
      <c r="D821" s="219" t="s">
        <v>8065</v>
      </c>
      <c r="E821" s="219" t="s">
        <v>7707</v>
      </c>
      <c r="F821" s="219" t="s">
        <v>6394</v>
      </c>
      <c r="G821" s="219" t="s">
        <v>7769</v>
      </c>
      <c r="H821" s="219" t="s">
        <v>5990</v>
      </c>
      <c r="I821" s="220" t="s">
        <v>7189</v>
      </c>
      <c r="J821" s="221">
        <v>1070</v>
      </c>
      <c r="K821" s="221">
        <v>2</v>
      </c>
      <c r="L821" s="221">
        <v>2140</v>
      </c>
    </row>
    <row r="822" spans="1:12" s="167" customFormat="1">
      <c r="A822" s="218" t="str">
        <f t="shared" si="8"/>
        <v>O221021058438일반상품</v>
      </c>
      <c r="B822" s="219" t="s">
        <v>8164</v>
      </c>
      <c r="C822" s="219" t="s">
        <v>8023</v>
      </c>
      <c r="D822" s="219" t="s">
        <v>8065</v>
      </c>
      <c r="E822" s="219" t="s">
        <v>7707</v>
      </c>
      <c r="F822" s="219" t="s">
        <v>6394</v>
      </c>
      <c r="G822" s="219" t="s">
        <v>7769</v>
      </c>
      <c r="H822" s="219" t="s">
        <v>5990</v>
      </c>
      <c r="I822" s="220" t="s">
        <v>7203</v>
      </c>
      <c r="J822" s="221">
        <v>5000</v>
      </c>
      <c r="K822" s="221">
        <v>2</v>
      </c>
      <c r="L822" s="221">
        <v>10000</v>
      </c>
    </row>
    <row r="823" spans="1:12" s="167" customFormat="1">
      <c r="A823" s="218" t="str">
        <f t="shared" si="8"/>
        <v>O221021058438일반상품</v>
      </c>
      <c r="B823" s="219" t="s">
        <v>8164</v>
      </c>
      <c r="C823" s="219" t="s">
        <v>8023</v>
      </c>
      <c r="D823" s="219" t="s">
        <v>8065</v>
      </c>
      <c r="E823" s="219" t="s">
        <v>7707</v>
      </c>
      <c r="F823" s="219" t="s">
        <v>6394</v>
      </c>
      <c r="G823" s="219" t="s">
        <v>7769</v>
      </c>
      <c r="H823" s="219" t="s">
        <v>5990</v>
      </c>
      <c r="I823" s="220" t="s">
        <v>7209</v>
      </c>
      <c r="J823" s="221">
        <v>1230</v>
      </c>
      <c r="K823" s="221">
        <v>2</v>
      </c>
      <c r="L823" s="221">
        <v>2460</v>
      </c>
    </row>
    <row r="824" spans="1:12" s="167" customFormat="1">
      <c r="A824" s="218" t="str">
        <f t="shared" si="8"/>
        <v>O221021058438일반상품</v>
      </c>
      <c r="B824" s="219" t="s">
        <v>8164</v>
      </c>
      <c r="C824" s="219" t="s">
        <v>8023</v>
      </c>
      <c r="D824" s="219" t="s">
        <v>8065</v>
      </c>
      <c r="E824" s="219" t="s">
        <v>7707</v>
      </c>
      <c r="F824" s="219" t="s">
        <v>6394</v>
      </c>
      <c r="G824" s="219" t="s">
        <v>7769</v>
      </c>
      <c r="H824" s="219" t="s">
        <v>5990</v>
      </c>
      <c r="I824" s="220" t="s">
        <v>7190</v>
      </c>
      <c r="J824" s="221">
        <v>4430</v>
      </c>
      <c r="K824" s="221">
        <v>1</v>
      </c>
      <c r="L824" s="221">
        <v>4430</v>
      </c>
    </row>
    <row r="825" spans="1:12" s="167" customFormat="1">
      <c r="A825" s="218" t="str">
        <f t="shared" si="8"/>
        <v>O221021058438일반상품</v>
      </c>
      <c r="B825" s="219" t="s">
        <v>8164</v>
      </c>
      <c r="C825" s="219" t="s">
        <v>8023</v>
      </c>
      <c r="D825" s="219" t="s">
        <v>8065</v>
      </c>
      <c r="E825" s="219" t="s">
        <v>7707</v>
      </c>
      <c r="F825" s="219" t="s">
        <v>6394</v>
      </c>
      <c r="G825" s="219" t="s">
        <v>7769</v>
      </c>
      <c r="H825" s="219" t="s">
        <v>5990</v>
      </c>
      <c r="I825" s="220" t="s">
        <v>7924</v>
      </c>
      <c r="J825" s="221">
        <v>4600</v>
      </c>
      <c r="K825" s="221">
        <v>1</v>
      </c>
      <c r="L825" s="221">
        <v>4600</v>
      </c>
    </row>
    <row r="826" spans="1:12" s="167" customFormat="1">
      <c r="A826" s="218" t="str">
        <f t="shared" si="8"/>
        <v>O221021058438일반상품</v>
      </c>
      <c r="B826" s="219" t="s">
        <v>8164</v>
      </c>
      <c r="C826" s="219" t="s">
        <v>8023</v>
      </c>
      <c r="D826" s="219" t="s">
        <v>8065</v>
      </c>
      <c r="E826" s="219" t="s">
        <v>7707</v>
      </c>
      <c r="F826" s="219" t="s">
        <v>6394</v>
      </c>
      <c r="G826" s="219" t="s">
        <v>7769</v>
      </c>
      <c r="H826" s="219" t="s">
        <v>5990</v>
      </c>
      <c r="I826" s="220" t="s">
        <v>8386</v>
      </c>
      <c r="J826" s="221">
        <v>7880</v>
      </c>
      <c r="K826" s="221">
        <v>1</v>
      </c>
      <c r="L826" s="221">
        <v>7880</v>
      </c>
    </row>
    <row r="827" spans="1:12" s="167" customFormat="1">
      <c r="A827" s="218" t="str">
        <f t="shared" si="8"/>
        <v>O221021058438일반상품</v>
      </c>
      <c r="B827" s="219" t="s">
        <v>8164</v>
      </c>
      <c r="C827" s="219" t="s">
        <v>8023</v>
      </c>
      <c r="D827" s="219" t="s">
        <v>8065</v>
      </c>
      <c r="E827" s="219" t="s">
        <v>7707</v>
      </c>
      <c r="F827" s="219" t="s">
        <v>6394</v>
      </c>
      <c r="G827" s="219" t="s">
        <v>7769</v>
      </c>
      <c r="H827" s="219" t="s">
        <v>5990</v>
      </c>
      <c r="I827" s="220" t="s">
        <v>8387</v>
      </c>
      <c r="J827" s="221">
        <v>4890</v>
      </c>
      <c r="K827" s="221">
        <v>1</v>
      </c>
      <c r="L827" s="221">
        <v>4890</v>
      </c>
    </row>
    <row r="828" spans="1:12" s="167" customFormat="1">
      <c r="A828" s="218" t="str">
        <f t="shared" si="8"/>
        <v>O221021058438일반상품</v>
      </c>
      <c r="B828" s="219" t="s">
        <v>8164</v>
      </c>
      <c r="C828" s="219" t="s">
        <v>8023</v>
      </c>
      <c r="D828" s="219" t="s">
        <v>8065</v>
      </c>
      <c r="E828" s="219" t="s">
        <v>7707</v>
      </c>
      <c r="F828" s="219" t="s">
        <v>6394</v>
      </c>
      <c r="G828" s="219" t="s">
        <v>7769</v>
      </c>
      <c r="H828" s="219" t="s">
        <v>5990</v>
      </c>
      <c r="I828" s="220" t="s">
        <v>7222</v>
      </c>
      <c r="J828" s="221">
        <v>10000</v>
      </c>
      <c r="K828" s="221">
        <v>1</v>
      </c>
      <c r="L828" s="221">
        <v>10000</v>
      </c>
    </row>
    <row r="829" spans="1:12" s="167" customFormat="1">
      <c r="A829" s="218" t="str">
        <f t="shared" si="8"/>
        <v>O221021058438일반상품</v>
      </c>
      <c r="B829" s="219" t="s">
        <v>8164</v>
      </c>
      <c r="C829" s="219" t="s">
        <v>8023</v>
      </c>
      <c r="D829" s="219" t="s">
        <v>8065</v>
      </c>
      <c r="E829" s="219" t="s">
        <v>7707</v>
      </c>
      <c r="F829" s="219" t="s">
        <v>6394</v>
      </c>
      <c r="G829" s="219" t="s">
        <v>7769</v>
      </c>
      <c r="H829" s="219" t="s">
        <v>5990</v>
      </c>
      <c r="I829" s="220" t="s">
        <v>7201</v>
      </c>
      <c r="J829" s="221">
        <v>12480</v>
      </c>
      <c r="K829" s="221">
        <v>1</v>
      </c>
      <c r="L829" s="221">
        <v>12480</v>
      </c>
    </row>
    <row r="830" spans="1:12" s="167" customFormat="1">
      <c r="A830" s="218" t="str">
        <f t="shared" si="8"/>
        <v>O221021058438일반상품</v>
      </c>
      <c r="B830" s="219" t="s">
        <v>8164</v>
      </c>
      <c r="C830" s="219" t="s">
        <v>8023</v>
      </c>
      <c r="D830" s="219" t="s">
        <v>8065</v>
      </c>
      <c r="E830" s="219" t="s">
        <v>7707</v>
      </c>
      <c r="F830" s="219" t="s">
        <v>6394</v>
      </c>
      <c r="G830" s="219" t="s">
        <v>7769</v>
      </c>
      <c r="H830" s="219" t="s">
        <v>5990</v>
      </c>
      <c r="I830" s="220" t="s">
        <v>8428</v>
      </c>
      <c r="J830" s="221">
        <v>10800</v>
      </c>
      <c r="K830" s="221">
        <v>2</v>
      </c>
      <c r="L830" s="221">
        <v>21600</v>
      </c>
    </row>
    <row r="831" spans="1:12" s="167" customFormat="1">
      <c r="A831" s="218" t="str">
        <f t="shared" si="8"/>
        <v>O221021058438일반상품</v>
      </c>
      <c r="B831" s="219" t="s">
        <v>8164</v>
      </c>
      <c r="C831" s="219" t="s">
        <v>8023</v>
      </c>
      <c r="D831" s="219" t="s">
        <v>8065</v>
      </c>
      <c r="E831" s="219" t="s">
        <v>7707</v>
      </c>
      <c r="F831" s="219" t="s">
        <v>6394</v>
      </c>
      <c r="G831" s="219" t="s">
        <v>7769</v>
      </c>
      <c r="H831" s="219" t="s">
        <v>5990</v>
      </c>
      <c r="I831" s="220" t="s">
        <v>8390</v>
      </c>
      <c r="J831" s="221">
        <v>5718</v>
      </c>
      <c r="K831" s="221">
        <v>1</v>
      </c>
      <c r="L831" s="221">
        <v>5718</v>
      </c>
    </row>
    <row r="832" spans="1:12" s="167" customFormat="1">
      <c r="A832" s="218" t="str">
        <f t="shared" si="8"/>
        <v>O221021058438일반상품</v>
      </c>
      <c r="B832" s="219" t="s">
        <v>8164</v>
      </c>
      <c r="C832" s="219" t="s">
        <v>8023</v>
      </c>
      <c r="D832" s="219" t="s">
        <v>8065</v>
      </c>
      <c r="E832" s="219" t="s">
        <v>7707</v>
      </c>
      <c r="F832" s="219" t="s">
        <v>6394</v>
      </c>
      <c r="G832" s="219" t="s">
        <v>7769</v>
      </c>
      <c r="H832" s="219" t="s">
        <v>5990</v>
      </c>
      <c r="I832" s="220" t="s">
        <v>8588</v>
      </c>
      <c r="J832" s="221">
        <v>1250</v>
      </c>
      <c r="K832" s="221">
        <v>2</v>
      </c>
      <c r="L832" s="221">
        <v>2500</v>
      </c>
    </row>
    <row r="833" spans="1:12" s="167" customFormat="1">
      <c r="A833" s="218" t="str">
        <f t="shared" si="8"/>
        <v>O221021058438일반상품</v>
      </c>
      <c r="B833" s="219" t="s">
        <v>8164</v>
      </c>
      <c r="C833" s="219" t="s">
        <v>8023</v>
      </c>
      <c r="D833" s="219" t="s">
        <v>8065</v>
      </c>
      <c r="E833" s="219" t="s">
        <v>7707</v>
      </c>
      <c r="F833" s="219" t="s">
        <v>6394</v>
      </c>
      <c r="G833" s="219" t="s">
        <v>7769</v>
      </c>
      <c r="H833" s="219" t="s">
        <v>5990</v>
      </c>
      <c r="I833" s="220" t="s">
        <v>8563</v>
      </c>
      <c r="J833" s="221">
        <v>2260</v>
      </c>
      <c r="K833" s="221">
        <v>1</v>
      </c>
      <c r="L833" s="221">
        <v>2260</v>
      </c>
    </row>
    <row r="834" spans="1:12" s="167" customFormat="1">
      <c r="A834" s="218" t="str">
        <f t="shared" si="8"/>
        <v>O221021058438일반상품</v>
      </c>
      <c r="B834" s="219" t="s">
        <v>8164</v>
      </c>
      <c r="C834" s="219" t="s">
        <v>8023</v>
      </c>
      <c r="D834" s="219" t="s">
        <v>8065</v>
      </c>
      <c r="E834" s="219" t="s">
        <v>7707</v>
      </c>
      <c r="F834" s="219" t="s">
        <v>6394</v>
      </c>
      <c r="G834" s="219" t="s">
        <v>7769</v>
      </c>
      <c r="H834" s="219" t="s">
        <v>5990</v>
      </c>
      <c r="I834" s="220" t="s">
        <v>8589</v>
      </c>
      <c r="J834" s="221">
        <v>3000</v>
      </c>
      <c r="K834" s="221">
        <v>1</v>
      </c>
      <c r="L834" s="221">
        <v>3000</v>
      </c>
    </row>
    <row r="835" spans="1:12" s="167" customFormat="1">
      <c r="A835" s="218" t="str">
        <f t="shared" si="8"/>
        <v>O221021058438일반상품</v>
      </c>
      <c r="B835" s="219" t="s">
        <v>8164</v>
      </c>
      <c r="C835" s="219" t="s">
        <v>8023</v>
      </c>
      <c r="D835" s="219" t="s">
        <v>8065</v>
      </c>
      <c r="E835" s="219" t="s">
        <v>7707</v>
      </c>
      <c r="F835" s="219" t="s">
        <v>6394</v>
      </c>
      <c r="G835" s="219" t="s">
        <v>7769</v>
      </c>
      <c r="H835" s="219" t="s">
        <v>5990</v>
      </c>
      <c r="I835" s="220" t="s">
        <v>7206</v>
      </c>
      <c r="J835" s="221">
        <v>4500</v>
      </c>
      <c r="K835" s="221">
        <v>1</v>
      </c>
      <c r="L835" s="221">
        <v>4500</v>
      </c>
    </row>
    <row r="836" spans="1:12" s="167" customFormat="1">
      <c r="A836" s="218" t="str">
        <f t="shared" si="8"/>
        <v>O221021058438일반상품</v>
      </c>
      <c r="B836" s="219" t="s">
        <v>8164</v>
      </c>
      <c r="C836" s="219" t="s">
        <v>8023</v>
      </c>
      <c r="D836" s="219" t="s">
        <v>8065</v>
      </c>
      <c r="E836" s="219" t="s">
        <v>7707</v>
      </c>
      <c r="F836" s="219" t="s">
        <v>6394</v>
      </c>
      <c r="G836" s="219" t="s">
        <v>7769</v>
      </c>
      <c r="H836" s="219" t="s">
        <v>5990</v>
      </c>
      <c r="I836" s="220" t="s">
        <v>8431</v>
      </c>
      <c r="J836" s="221">
        <v>11600</v>
      </c>
      <c r="K836" s="221">
        <v>1</v>
      </c>
      <c r="L836" s="221">
        <v>11600</v>
      </c>
    </row>
    <row r="837" spans="1:12" s="167" customFormat="1">
      <c r="A837" s="218" t="str">
        <f t="shared" si="8"/>
        <v>O221021058438일반상품</v>
      </c>
      <c r="B837" s="219" t="s">
        <v>8164</v>
      </c>
      <c r="C837" s="219" t="s">
        <v>8023</v>
      </c>
      <c r="D837" s="219" t="s">
        <v>8065</v>
      </c>
      <c r="E837" s="219" t="s">
        <v>7707</v>
      </c>
      <c r="F837" s="219" t="s">
        <v>6394</v>
      </c>
      <c r="G837" s="219" t="s">
        <v>7769</v>
      </c>
      <c r="H837" s="219" t="s">
        <v>5990</v>
      </c>
      <c r="I837" s="220" t="s">
        <v>7235</v>
      </c>
      <c r="J837" s="221">
        <v>9240</v>
      </c>
      <c r="K837" s="221">
        <v>1</v>
      </c>
      <c r="L837" s="221">
        <v>9240</v>
      </c>
    </row>
    <row r="838" spans="1:12" s="167" customFormat="1">
      <c r="A838" s="218" t="str">
        <f t="shared" si="8"/>
        <v>O221021058438일반상품</v>
      </c>
      <c r="B838" s="219" t="s">
        <v>8164</v>
      </c>
      <c r="C838" s="219" t="s">
        <v>8023</v>
      </c>
      <c r="D838" s="219" t="s">
        <v>8065</v>
      </c>
      <c r="E838" s="219" t="s">
        <v>7707</v>
      </c>
      <c r="F838" s="219" t="s">
        <v>6394</v>
      </c>
      <c r="G838" s="219" t="s">
        <v>7769</v>
      </c>
      <c r="H838" s="219" t="s">
        <v>5990</v>
      </c>
      <c r="I838" s="220" t="s">
        <v>8590</v>
      </c>
      <c r="J838" s="221">
        <v>7400</v>
      </c>
      <c r="K838" s="221">
        <v>1</v>
      </c>
      <c r="L838" s="221">
        <v>7400</v>
      </c>
    </row>
    <row r="839" spans="1:12" s="167" customFormat="1">
      <c r="A839" s="218" t="str">
        <f t="shared" si="8"/>
        <v>O221021058438일반상품</v>
      </c>
      <c r="B839" s="219" t="s">
        <v>8164</v>
      </c>
      <c r="C839" s="219" t="s">
        <v>8023</v>
      </c>
      <c r="D839" s="219" t="s">
        <v>8065</v>
      </c>
      <c r="E839" s="219" t="s">
        <v>7707</v>
      </c>
      <c r="F839" s="219" t="s">
        <v>6394</v>
      </c>
      <c r="G839" s="219" t="s">
        <v>7769</v>
      </c>
      <c r="H839" s="219" t="s">
        <v>5990</v>
      </c>
      <c r="I839" s="220" t="s">
        <v>8069</v>
      </c>
      <c r="J839" s="221">
        <v>2700</v>
      </c>
      <c r="K839" s="221">
        <v>1</v>
      </c>
      <c r="L839" s="221">
        <v>2700</v>
      </c>
    </row>
    <row r="840" spans="1:12" s="167" customFormat="1">
      <c r="A840" s="218" t="str">
        <f t="shared" si="8"/>
        <v>O221021058438일반상품</v>
      </c>
      <c r="B840" s="219" t="s">
        <v>8164</v>
      </c>
      <c r="C840" s="219" t="s">
        <v>8023</v>
      </c>
      <c r="D840" s="219" t="s">
        <v>8065</v>
      </c>
      <c r="E840" s="219" t="s">
        <v>7707</v>
      </c>
      <c r="F840" s="219" t="s">
        <v>6394</v>
      </c>
      <c r="G840" s="219" t="s">
        <v>7769</v>
      </c>
      <c r="H840" s="219" t="s">
        <v>5990</v>
      </c>
      <c r="I840" s="220" t="s">
        <v>8025</v>
      </c>
      <c r="J840" s="221">
        <v>3800</v>
      </c>
      <c r="K840" s="221">
        <v>2</v>
      </c>
      <c r="L840" s="221">
        <v>7600</v>
      </c>
    </row>
    <row r="841" spans="1:12" s="167" customFormat="1">
      <c r="A841" s="218" t="str">
        <f t="shared" si="8"/>
        <v>O221021058438일반상품</v>
      </c>
      <c r="B841" s="219" t="s">
        <v>8164</v>
      </c>
      <c r="C841" s="219" t="s">
        <v>8023</v>
      </c>
      <c r="D841" s="219" t="s">
        <v>8065</v>
      </c>
      <c r="E841" s="219" t="s">
        <v>7707</v>
      </c>
      <c r="F841" s="219" t="s">
        <v>6394</v>
      </c>
      <c r="G841" s="219" t="s">
        <v>7769</v>
      </c>
      <c r="H841" s="219" t="s">
        <v>5990</v>
      </c>
      <c r="I841" s="220" t="s">
        <v>8591</v>
      </c>
      <c r="J841" s="221">
        <v>3890</v>
      </c>
      <c r="K841" s="221">
        <v>1</v>
      </c>
      <c r="L841" s="221">
        <v>3890</v>
      </c>
    </row>
    <row r="842" spans="1:12" s="167" customFormat="1">
      <c r="A842" s="218" t="str">
        <f t="shared" si="8"/>
        <v>O221021058437일반상품</v>
      </c>
      <c r="B842" s="219" t="s">
        <v>8165</v>
      </c>
      <c r="C842" s="219" t="s">
        <v>8023</v>
      </c>
      <c r="D842" s="219" t="s">
        <v>8065</v>
      </c>
      <c r="E842" s="219" t="s">
        <v>7707</v>
      </c>
      <c r="F842" s="219" t="s">
        <v>6394</v>
      </c>
      <c r="G842" s="219" t="s">
        <v>7740</v>
      </c>
      <c r="H842" s="219" t="s">
        <v>5990</v>
      </c>
      <c r="I842" s="220" t="s">
        <v>8577</v>
      </c>
      <c r="J842" s="221">
        <v>1780</v>
      </c>
      <c r="K842" s="221">
        <v>1</v>
      </c>
      <c r="L842" s="221">
        <v>1780</v>
      </c>
    </row>
    <row r="843" spans="1:12" s="167" customFormat="1">
      <c r="A843" s="218" t="str">
        <f t="shared" si="8"/>
        <v>O221021058437일반상품</v>
      </c>
      <c r="B843" s="219" t="s">
        <v>8165</v>
      </c>
      <c r="C843" s="219" t="s">
        <v>8023</v>
      </c>
      <c r="D843" s="219" t="s">
        <v>8065</v>
      </c>
      <c r="E843" s="219" t="s">
        <v>7707</v>
      </c>
      <c r="F843" s="219" t="s">
        <v>6394</v>
      </c>
      <c r="G843" s="219" t="s">
        <v>7740</v>
      </c>
      <c r="H843" s="219" t="s">
        <v>5990</v>
      </c>
      <c r="I843" s="220" t="s">
        <v>8544</v>
      </c>
      <c r="J843" s="221">
        <v>2600</v>
      </c>
      <c r="K843" s="221">
        <v>1</v>
      </c>
      <c r="L843" s="221">
        <v>2600</v>
      </c>
    </row>
    <row r="844" spans="1:12" s="167" customFormat="1">
      <c r="A844" s="218" t="str">
        <f t="shared" si="8"/>
        <v>O221021058437일반상품</v>
      </c>
      <c r="B844" s="219" t="s">
        <v>8165</v>
      </c>
      <c r="C844" s="219" t="s">
        <v>8023</v>
      </c>
      <c r="D844" s="219" t="s">
        <v>8065</v>
      </c>
      <c r="E844" s="219" t="s">
        <v>7707</v>
      </c>
      <c r="F844" s="219" t="s">
        <v>6394</v>
      </c>
      <c r="G844" s="219" t="s">
        <v>7740</v>
      </c>
      <c r="H844" s="219" t="s">
        <v>5990</v>
      </c>
      <c r="I844" s="220" t="s">
        <v>8349</v>
      </c>
      <c r="J844" s="221">
        <v>6200</v>
      </c>
      <c r="K844" s="221">
        <v>1</v>
      </c>
      <c r="L844" s="221">
        <v>6200</v>
      </c>
    </row>
    <row r="845" spans="1:12" s="167" customFormat="1">
      <c r="A845" s="218" t="str">
        <f t="shared" si="8"/>
        <v>O221021058437일반상품</v>
      </c>
      <c r="B845" s="219" t="s">
        <v>8165</v>
      </c>
      <c r="C845" s="219" t="s">
        <v>8023</v>
      </c>
      <c r="D845" s="219" t="s">
        <v>8065</v>
      </c>
      <c r="E845" s="219" t="s">
        <v>7707</v>
      </c>
      <c r="F845" s="219" t="s">
        <v>6394</v>
      </c>
      <c r="G845" s="219" t="s">
        <v>7740</v>
      </c>
      <c r="H845" s="219" t="s">
        <v>5990</v>
      </c>
      <c r="I845" s="220" t="s">
        <v>8592</v>
      </c>
      <c r="J845" s="221">
        <v>1800</v>
      </c>
      <c r="K845" s="221">
        <v>1</v>
      </c>
      <c r="L845" s="221">
        <v>1800</v>
      </c>
    </row>
    <row r="846" spans="1:12" s="167" customFormat="1">
      <c r="A846" s="218" t="str">
        <f t="shared" si="8"/>
        <v>O221021058437일반상품</v>
      </c>
      <c r="B846" s="219" t="s">
        <v>8165</v>
      </c>
      <c r="C846" s="219" t="s">
        <v>8023</v>
      </c>
      <c r="D846" s="219" t="s">
        <v>8065</v>
      </c>
      <c r="E846" s="219" t="s">
        <v>7707</v>
      </c>
      <c r="F846" s="219" t="s">
        <v>6394</v>
      </c>
      <c r="G846" s="219" t="s">
        <v>7740</v>
      </c>
      <c r="H846" s="219" t="s">
        <v>5990</v>
      </c>
      <c r="I846" s="220" t="s">
        <v>8593</v>
      </c>
      <c r="J846" s="221">
        <v>3500</v>
      </c>
      <c r="K846" s="221">
        <v>1</v>
      </c>
      <c r="L846" s="221">
        <v>3500</v>
      </c>
    </row>
    <row r="847" spans="1:12" s="167" customFormat="1">
      <c r="A847" s="218" t="str">
        <f t="shared" si="8"/>
        <v>O221021058436일반상품</v>
      </c>
      <c r="B847" s="219" t="s">
        <v>8166</v>
      </c>
      <c r="C847" s="219" t="s">
        <v>8023</v>
      </c>
      <c r="D847" s="219" t="s">
        <v>8065</v>
      </c>
      <c r="E847" s="219" t="s">
        <v>7707</v>
      </c>
      <c r="F847" s="219" t="s">
        <v>7718</v>
      </c>
      <c r="G847" s="219" t="s">
        <v>7892</v>
      </c>
      <c r="H847" s="219" t="s">
        <v>5990</v>
      </c>
      <c r="I847" s="220" t="s">
        <v>8594</v>
      </c>
      <c r="J847" s="221">
        <v>480</v>
      </c>
      <c r="K847" s="221">
        <v>2</v>
      </c>
      <c r="L847" s="221">
        <v>960</v>
      </c>
    </row>
    <row r="848" spans="1:12" s="167" customFormat="1">
      <c r="A848" s="218" t="str">
        <f t="shared" si="8"/>
        <v>O221021058436일반상품</v>
      </c>
      <c r="B848" s="219" t="s">
        <v>8166</v>
      </c>
      <c r="C848" s="219" t="s">
        <v>8023</v>
      </c>
      <c r="D848" s="219" t="s">
        <v>8065</v>
      </c>
      <c r="E848" s="219" t="s">
        <v>7707</v>
      </c>
      <c r="F848" s="219" t="s">
        <v>7718</v>
      </c>
      <c r="G848" s="219" t="s">
        <v>7892</v>
      </c>
      <c r="H848" s="219" t="s">
        <v>5990</v>
      </c>
      <c r="I848" s="220" t="s">
        <v>8595</v>
      </c>
      <c r="J848" s="221">
        <v>27000</v>
      </c>
      <c r="K848" s="221">
        <v>1</v>
      </c>
      <c r="L848" s="221">
        <v>27000</v>
      </c>
    </row>
    <row r="849" spans="1:12" s="167" customFormat="1">
      <c r="A849" s="218" t="str">
        <f t="shared" si="8"/>
        <v>O221021058436일반상품</v>
      </c>
      <c r="B849" s="219" t="s">
        <v>8166</v>
      </c>
      <c r="C849" s="219" t="s">
        <v>8023</v>
      </c>
      <c r="D849" s="219" t="s">
        <v>8065</v>
      </c>
      <c r="E849" s="219" t="s">
        <v>7707</v>
      </c>
      <c r="F849" s="219" t="s">
        <v>7718</v>
      </c>
      <c r="G849" s="219" t="s">
        <v>7892</v>
      </c>
      <c r="H849" s="219" t="s">
        <v>5990</v>
      </c>
      <c r="I849" s="220" t="s">
        <v>8034</v>
      </c>
      <c r="J849" s="221">
        <v>900</v>
      </c>
      <c r="K849" s="221">
        <v>2</v>
      </c>
      <c r="L849" s="221">
        <v>1800</v>
      </c>
    </row>
    <row r="850" spans="1:12" s="167" customFormat="1">
      <c r="A850" s="218" t="str">
        <f t="shared" si="8"/>
        <v>O221021058436일반상품</v>
      </c>
      <c r="B850" s="219" t="s">
        <v>8166</v>
      </c>
      <c r="C850" s="219" t="s">
        <v>8023</v>
      </c>
      <c r="D850" s="219" t="s">
        <v>8065</v>
      </c>
      <c r="E850" s="219" t="s">
        <v>7707</v>
      </c>
      <c r="F850" s="219" t="s">
        <v>7718</v>
      </c>
      <c r="G850" s="219" t="s">
        <v>7892</v>
      </c>
      <c r="H850" s="219" t="s">
        <v>5990</v>
      </c>
      <c r="I850" s="220" t="s">
        <v>8463</v>
      </c>
      <c r="J850" s="221">
        <v>1600</v>
      </c>
      <c r="K850" s="221">
        <v>2</v>
      </c>
      <c r="L850" s="221">
        <v>3200</v>
      </c>
    </row>
    <row r="851" spans="1:12" s="167" customFormat="1">
      <c r="A851" s="218" t="str">
        <f t="shared" si="8"/>
        <v>O221021058436일반상품</v>
      </c>
      <c r="B851" s="219" t="s">
        <v>8166</v>
      </c>
      <c r="C851" s="219" t="s">
        <v>8023</v>
      </c>
      <c r="D851" s="219" t="s">
        <v>8065</v>
      </c>
      <c r="E851" s="219" t="s">
        <v>7707</v>
      </c>
      <c r="F851" s="219" t="s">
        <v>7718</v>
      </c>
      <c r="G851" s="219" t="s">
        <v>7892</v>
      </c>
      <c r="H851" s="219" t="s">
        <v>5990</v>
      </c>
      <c r="I851" s="220" t="s">
        <v>8596</v>
      </c>
      <c r="J851" s="221">
        <v>1400</v>
      </c>
      <c r="K851" s="221">
        <v>1</v>
      </c>
      <c r="L851" s="221">
        <v>1400</v>
      </c>
    </row>
    <row r="852" spans="1:12" s="167" customFormat="1">
      <c r="A852" s="218" t="str">
        <f t="shared" si="8"/>
        <v>O221021058436일반상품</v>
      </c>
      <c r="B852" s="219" t="s">
        <v>8166</v>
      </c>
      <c r="C852" s="219" t="s">
        <v>8023</v>
      </c>
      <c r="D852" s="219" t="s">
        <v>8065</v>
      </c>
      <c r="E852" s="219" t="s">
        <v>7707</v>
      </c>
      <c r="F852" s="219" t="s">
        <v>7718</v>
      </c>
      <c r="G852" s="219" t="s">
        <v>7892</v>
      </c>
      <c r="H852" s="219" t="s">
        <v>5990</v>
      </c>
      <c r="I852" s="220" t="s">
        <v>8597</v>
      </c>
      <c r="J852" s="221">
        <v>7000</v>
      </c>
      <c r="K852" s="221">
        <v>1</v>
      </c>
      <c r="L852" s="221">
        <v>7000</v>
      </c>
    </row>
    <row r="853" spans="1:12" s="167" customFormat="1">
      <c r="A853" s="218" t="str">
        <f t="shared" si="8"/>
        <v>O221021058436일반상품</v>
      </c>
      <c r="B853" s="219" t="s">
        <v>8166</v>
      </c>
      <c r="C853" s="219" t="s">
        <v>8023</v>
      </c>
      <c r="D853" s="219" t="s">
        <v>8065</v>
      </c>
      <c r="E853" s="219" t="s">
        <v>7707</v>
      </c>
      <c r="F853" s="219" t="s">
        <v>7718</v>
      </c>
      <c r="G853" s="219" t="s">
        <v>7892</v>
      </c>
      <c r="H853" s="219" t="s">
        <v>5990</v>
      </c>
      <c r="I853" s="220" t="s">
        <v>8598</v>
      </c>
      <c r="J853" s="221">
        <v>8190</v>
      </c>
      <c r="K853" s="221">
        <v>3</v>
      </c>
      <c r="L853" s="221">
        <v>24570</v>
      </c>
    </row>
    <row r="854" spans="1:12" s="167" customFormat="1">
      <c r="A854" s="218" t="str">
        <f t="shared" si="8"/>
        <v>O221021058436일반상품</v>
      </c>
      <c r="B854" s="219" t="s">
        <v>8166</v>
      </c>
      <c r="C854" s="219" t="s">
        <v>8023</v>
      </c>
      <c r="D854" s="219" t="s">
        <v>8065</v>
      </c>
      <c r="E854" s="219" t="s">
        <v>7707</v>
      </c>
      <c r="F854" s="219" t="s">
        <v>7718</v>
      </c>
      <c r="G854" s="219" t="s">
        <v>7892</v>
      </c>
      <c r="H854" s="219" t="s">
        <v>5990</v>
      </c>
      <c r="I854" s="220" t="s">
        <v>8348</v>
      </c>
      <c r="J854" s="221">
        <v>7900</v>
      </c>
      <c r="K854" s="221">
        <v>1</v>
      </c>
      <c r="L854" s="221">
        <v>7900</v>
      </c>
    </row>
    <row r="855" spans="1:12" s="167" customFormat="1">
      <c r="A855" s="218" t="str">
        <f t="shared" si="8"/>
        <v>O221021058436일반상품</v>
      </c>
      <c r="B855" s="219" t="s">
        <v>8166</v>
      </c>
      <c r="C855" s="219" t="s">
        <v>8023</v>
      </c>
      <c r="D855" s="219" t="s">
        <v>8065</v>
      </c>
      <c r="E855" s="219" t="s">
        <v>7707</v>
      </c>
      <c r="F855" s="219" t="s">
        <v>7718</v>
      </c>
      <c r="G855" s="219" t="s">
        <v>7892</v>
      </c>
      <c r="H855" s="219" t="s">
        <v>5990</v>
      </c>
      <c r="I855" s="220" t="s">
        <v>8548</v>
      </c>
      <c r="J855" s="221">
        <v>4900</v>
      </c>
      <c r="K855" s="221">
        <v>1</v>
      </c>
      <c r="L855" s="221">
        <v>4900</v>
      </c>
    </row>
    <row r="856" spans="1:12" s="167" customFormat="1">
      <c r="A856" s="218" t="str">
        <f t="shared" si="8"/>
        <v>O221021058436일반상품</v>
      </c>
      <c r="B856" s="219" t="s">
        <v>8166</v>
      </c>
      <c r="C856" s="219" t="s">
        <v>8023</v>
      </c>
      <c r="D856" s="219" t="s">
        <v>8065</v>
      </c>
      <c r="E856" s="219" t="s">
        <v>7707</v>
      </c>
      <c r="F856" s="219" t="s">
        <v>7718</v>
      </c>
      <c r="G856" s="219" t="s">
        <v>7892</v>
      </c>
      <c r="H856" s="219" t="s">
        <v>5990</v>
      </c>
      <c r="I856" s="220" t="s">
        <v>8050</v>
      </c>
      <c r="J856" s="221">
        <v>13810</v>
      </c>
      <c r="K856" s="221">
        <v>4</v>
      </c>
      <c r="L856" s="221">
        <v>55240</v>
      </c>
    </row>
    <row r="857" spans="1:12" s="167" customFormat="1">
      <c r="A857" s="218" t="str">
        <f t="shared" si="8"/>
        <v>O221021058436일반상품</v>
      </c>
      <c r="B857" s="219" t="s">
        <v>8166</v>
      </c>
      <c r="C857" s="219" t="s">
        <v>8023</v>
      </c>
      <c r="D857" s="219" t="s">
        <v>8065</v>
      </c>
      <c r="E857" s="219" t="s">
        <v>7707</v>
      </c>
      <c r="F857" s="219" t="s">
        <v>7718</v>
      </c>
      <c r="G857" s="219" t="s">
        <v>7892</v>
      </c>
      <c r="H857" s="219" t="s">
        <v>5990</v>
      </c>
      <c r="I857" s="220" t="s">
        <v>7252</v>
      </c>
      <c r="J857" s="221">
        <v>2850</v>
      </c>
      <c r="K857" s="221">
        <v>4</v>
      </c>
      <c r="L857" s="221">
        <v>11400</v>
      </c>
    </row>
    <row r="858" spans="1:12" s="167" customFormat="1">
      <c r="A858" s="218" t="str">
        <f t="shared" si="8"/>
        <v>O221021058436일반상품</v>
      </c>
      <c r="B858" s="219" t="s">
        <v>8166</v>
      </c>
      <c r="C858" s="219" t="s">
        <v>8023</v>
      </c>
      <c r="D858" s="219" t="s">
        <v>8065</v>
      </c>
      <c r="E858" s="219" t="s">
        <v>7707</v>
      </c>
      <c r="F858" s="219" t="s">
        <v>7718</v>
      </c>
      <c r="G858" s="219" t="s">
        <v>7892</v>
      </c>
      <c r="H858" s="219" t="s">
        <v>5990</v>
      </c>
      <c r="I858" s="220" t="s">
        <v>8044</v>
      </c>
      <c r="J858" s="221">
        <v>4900</v>
      </c>
      <c r="K858" s="221">
        <v>2</v>
      </c>
      <c r="L858" s="221">
        <v>9800</v>
      </c>
    </row>
    <row r="859" spans="1:12" s="167" customFormat="1">
      <c r="A859" s="218" t="str">
        <f t="shared" si="8"/>
        <v>O221021058436일반상품</v>
      </c>
      <c r="B859" s="219" t="s">
        <v>8166</v>
      </c>
      <c r="C859" s="219" t="s">
        <v>8023</v>
      </c>
      <c r="D859" s="219" t="s">
        <v>8065</v>
      </c>
      <c r="E859" s="219" t="s">
        <v>7707</v>
      </c>
      <c r="F859" s="219" t="s">
        <v>7718</v>
      </c>
      <c r="G859" s="219" t="s">
        <v>7892</v>
      </c>
      <c r="H859" s="219" t="s">
        <v>5990</v>
      </c>
      <c r="I859" s="220" t="s">
        <v>8593</v>
      </c>
      <c r="J859" s="221">
        <v>3500</v>
      </c>
      <c r="K859" s="221">
        <v>1</v>
      </c>
      <c r="L859" s="221">
        <v>3500</v>
      </c>
    </row>
    <row r="860" spans="1:12" s="167" customFormat="1">
      <c r="A860" s="218" t="str">
        <f t="shared" si="8"/>
        <v>O221021058436일반상품</v>
      </c>
      <c r="B860" s="219" t="s">
        <v>8166</v>
      </c>
      <c r="C860" s="219" t="s">
        <v>8023</v>
      </c>
      <c r="D860" s="219" t="s">
        <v>8065</v>
      </c>
      <c r="E860" s="219" t="s">
        <v>7707</v>
      </c>
      <c r="F860" s="219" t="s">
        <v>7718</v>
      </c>
      <c r="G860" s="219" t="s">
        <v>7892</v>
      </c>
      <c r="H860" s="219" t="s">
        <v>5990</v>
      </c>
      <c r="I860" s="220" t="s">
        <v>8599</v>
      </c>
      <c r="J860" s="221">
        <v>2100</v>
      </c>
      <c r="K860" s="221">
        <v>1</v>
      </c>
      <c r="L860" s="221">
        <v>2100</v>
      </c>
    </row>
    <row r="861" spans="1:12" s="167" customFormat="1">
      <c r="A861" s="218" t="str">
        <f t="shared" si="8"/>
        <v>O221021058436일반상품</v>
      </c>
      <c r="B861" s="219" t="s">
        <v>8166</v>
      </c>
      <c r="C861" s="219" t="s">
        <v>8023</v>
      </c>
      <c r="D861" s="219" t="s">
        <v>8065</v>
      </c>
      <c r="E861" s="219" t="s">
        <v>7707</v>
      </c>
      <c r="F861" s="219" t="s">
        <v>7718</v>
      </c>
      <c r="G861" s="219" t="s">
        <v>7892</v>
      </c>
      <c r="H861" s="219" t="s">
        <v>5990</v>
      </c>
      <c r="I861" s="220" t="s">
        <v>8483</v>
      </c>
      <c r="J861" s="221">
        <v>26000</v>
      </c>
      <c r="K861" s="221">
        <v>1</v>
      </c>
      <c r="L861" s="221">
        <v>26000</v>
      </c>
    </row>
    <row r="862" spans="1:12" s="167" customFormat="1">
      <c r="A862" s="218" t="str">
        <f t="shared" si="8"/>
        <v>O221021058436일반상품</v>
      </c>
      <c r="B862" s="219" t="s">
        <v>8166</v>
      </c>
      <c r="C862" s="219" t="s">
        <v>8023</v>
      </c>
      <c r="D862" s="219" t="s">
        <v>8065</v>
      </c>
      <c r="E862" s="219" t="s">
        <v>7707</v>
      </c>
      <c r="F862" s="219" t="s">
        <v>7718</v>
      </c>
      <c r="G862" s="219" t="s">
        <v>7892</v>
      </c>
      <c r="H862" s="219" t="s">
        <v>5990</v>
      </c>
      <c r="I862" s="220" t="s">
        <v>8600</v>
      </c>
      <c r="J862" s="221">
        <v>26000</v>
      </c>
      <c r="K862" s="221">
        <v>1</v>
      </c>
      <c r="L862" s="221">
        <v>26000</v>
      </c>
    </row>
    <row r="863" spans="1:12" s="167" customFormat="1">
      <c r="A863" s="218" t="str">
        <f t="shared" si="8"/>
        <v>O221021058436일반상품</v>
      </c>
      <c r="B863" s="219" t="s">
        <v>8166</v>
      </c>
      <c r="C863" s="219" t="s">
        <v>8023</v>
      </c>
      <c r="D863" s="219" t="s">
        <v>8065</v>
      </c>
      <c r="E863" s="219" t="s">
        <v>7707</v>
      </c>
      <c r="F863" s="219" t="s">
        <v>7718</v>
      </c>
      <c r="G863" s="219" t="s">
        <v>7892</v>
      </c>
      <c r="H863" s="219" t="s">
        <v>5990</v>
      </c>
      <c r="I863" s="220" t="s">
        <v>8601</v>
      </c>
      <c r="J863" s="221">
        <v>5000</v>
      </c>
      <c r="K863" s="221">
        <v>1</v>
      </c>
      <c r="L863" s="221">
        <v>5000</v>
      </c>
    </row>
    <row r="864" spans="1:12" s="167" customFormat="1">
      <c r="A864" s="218" t="str">
        <f t="shared" si="8"/>
        <v>O221021058436일반상품</v>
      </c>
      <c r="B864" s="219" t="s">
        <v>8166</v>
      </c>
      <c r="C864" s="219" t="s">
        <v>8023</v>
      </c>
      <c r="D864" s="219" t="s">
        <v>8065</v>
      </c>
      <c r="E864" s="219" t="s">
        <v>7707</v>
      </c>
      <c r="F864" s="219" t="s">
        <v>7718</v>
      </c>
      <c r="G864" s="219" t="s">
        <v>7892</v>
      </c>
      <c r="H864" s="219" t="s">
        <v>5990</v>
      </c>
      <c r="I864" s="220" t="s">
        <v>8030</v>
      </c>
      <c r="J864" s="221">
        <v>12500</v>
      </c>
      <c r="K864" s="221">
        <v>1</v>
      </c>
      <c r="L864" s="221">
        <v>12500</v>
      </c>
    </row>
    <row r="865" spans="1:12" s="167" customFormat="1">
      <c r="A865" s="218" t="str">
        <f t="shared" si="8"/>
        <v>O221021058436일반상품</v>
      </c>
      <c r="B865" s="219" t="s">
        <v>8166</v>
      </c>
      <c r="C865" s="219" t="s">
        <v>8023</v>
      </c>
      <c r="D865" s="219" t="s">
        <v>8065</v>
      </c>
      <c r="E865" s="219" t="s">
        <v>7707</v>
      </c>
      <c r="F865" s="219" t="s">
        <v>7718</v>
      </c>
      <c r="G865" s="219" t="s">
        <v>7892</v>
      </c>
      <c r="H865" s="219" t="s">
        <v>5990</v>
      </c>
      <c r="I865" s="220" t="s">
        <v>8538</v>
      </c>
      <c r="J865" s="221">
        <v>9900</v>
      </c>
      <c r="K865" s="221">
        <v>1</v>
      </c>
      <c r="L865" s="221">
        <v>9900</v>
      </c>
    </row>
    <row r="866" spans="1:12" s="167" customFormat="1">
      <c r="A866" s="218" t="str">
        <f t="shared" si="8"/>
        <v>O221021058436일반상품</v>
      </c>
      <c r="B866" s="219" t="s">
        <v>8166</v>
      </c>
      <c r="C866" s="219" t="s">
        <v>8023</v>
      </c>
      <c r="D866" s="219" t="s">
        <v>8065</v>
      </c>
      <c r="E866" s="219" t="s">
        <v>7707</v>
      </c>
      <c r="F866" s="219" t="s">
        <v>7718</v>
      </c>
      <c r="G866" s="219" t="s">
        <v>7892</v>
      </c>
      <c r="H866" s="219" t="s">
        <v>5990</v>
      </c>
      <c r="I866" s="220" t="s">
        <v>7213</v>
      </c>
      <c r="J866" s="221">
        <v>1210</v>
      </c>
      <c r="K866" s="221">
        <v>1</v>
      </c>
      <c r="L866" s="221">
        <v>1210</v>
      </c>
    </row>
    <row r="867" spans="1:12" s="167" customFormat="1">
      <c r="A867" s="218" t="str">
        <f t="shared" si="8"/>
        <v>O221021058436일반상품</v>
      </c>
      <c r="B867" s="219" t="s">
        <v>8166</v>
      </c>
      <c r="C867" s="219" t="s">
        <v>8023</v>
      </c>
      <c r="D867" s="219" t="s">
        <v>8065</v>
      </c>
      <c r="E867" s="219" t="s">
        <v>7707</v>
      </c>
      <c r="F867" s="219" t="s">
        <v>7718</v>
      </c>
      <c r="G867" s="219" t="s">
        <v>7892</v>
      </c>
      <c r="H867" s="219" t="s">
        <v>5990</v>
      </c>
      <c r="I867" s="220" t="s">
        <v>8579</v>
      </c>
      <c r="J867" s="221">
        <v>7420</v>
      </c>
      <c r="K867" s="221">
        <v>2</v>
      </c>
      <c r="L867" s="221">
        <v>14840</v>
      </c>
    </row>
    <row r="868" spans="1:12" s="167" customFormat="1">
      <c r="A868" s="218" t="str">
        <f t="shared" si="8"/>
        <v>O221021058436일반상품</v>
      </c>
      <c r="B868" s="219" t="s">
        <v>8166</v>
      </c>
      <c r="C868" s="219" t="s">
        <v>8023</v>
      </c>
      <c r="D868" s="219" t="s">
        <v>8065</v>
      </c>
      <c r="E868" s="219" t="s">
        <v>7707</v>
      </c>
      <c r="F868" s="219" t="s">
        <v>7718</v>
      </c>
      <c r="G868" s="219" t="s">
        <v>7892</v>
      </c>
      <c r="H868" s="219" t="s">
        <v>5990</v>
      </c>
      <c r="I868" s="220" t="s">
        <v>8602</v>
      </c>
      <c r="J868" s="221">
        <v>2720</v>
      </c>
      <c r="K868" s="221">
        <v>1</v>
      </c>
      <c r="L868" s="221">
        <v>2720</v>
      </c>
    </row>
    <row r="869" spans="1:12" s="167" customFormat="1">
      <c r="A869" s="218" t="str">
        <f t="shared" si="8"/>
        <v>O221021058436일반상품</v>
      </c>
      <c r="B869" s="219" t="s">
        <v>8166</v>
      </c>
      <c r="C869" s="219" t="s">
        <v>8023</v>
      </c>
      <c r="D869" s="219" t="s">
        <v>8065</v>
      </c>
      <c r="E869" s="219" t="s">
        <v>7707</v>
      </c>
      <c r="F869" s="219" t="s">
        <v>7718</v>
      </c>
      <c r="G869" s="219" t="s">
        <v>7892</v>
      </c>
      <c r="H869" s="219" t="s">
        <v>5990</v>
      </c>
      <c r="I869" s="220" t="s">
        <v>8572</v>
      </c>
      <c r="J869" s="221">
        <v>3860</v>
      </c>
      <c r="K869" s="221">
        <v>2</v>
      </c>
      <c r="L869" s="221">
        <v>7720</v>
      </c>
    </row>
    <row r="870" spans="1:12" s="167" customFormat="1">
      <c r="A870" s="218" t="str">
        <f t="shared" si="8"/>
        <v>O221021058436일반상품</v>
      </c>
      <c r="B870" s="219" t="s">
        <v>8166</v>
      </c>
      <c r="C870" s="219" t="s">
        <v>8023</v>
      </c>
      <c r="D870" s="219" t="s">
        <v>8065</v>
      </c>
      <c r="E870" s="219" t="s">
        <v>7707</v>
      </c>
      <c r="F870" s="219" t="s">
        <v>7718</v>
      </c>
      <c r="G870" s="219" t="s">
        <v>7892</v>
      </c>
      <c r="H870" s="219" t="s">
        <v>5990</v>
      </c>
      <c r="I870" s="220" t="s">
        <v>8603</v>
      </c>
      <c r="J870" s="221">
        <v>2400</v>
      </c>
      <c r="K870" s="221">
        <v>2</v>
      </c>
      <c r="L870" s="221">
        <v>4800</v>
      </c>
    </row>
    <row r="871" spans="1:12" s="167" customFormat="1">
      <c r="A871" s="218" t="str">
        <f t="shared" si="8"/>
        <v>O221021058436일반상품</v>
      </c>
      <c r="B871" s="219" t="s">
        <v>8166</v>
      </c>
      <c r="C871" s="219" t="s">
        <v>8023</v>
      </c>
      <c r="D871" s="219" t="s">
        <v>8065</v>
      </c>
      <c r="E871" s="219" t="s">
        <v>7707</v>
      </c>
      <c r="F871" s="219" t="s">
        <v>7718</v>
      </c>
      <c r="G871" s="219" t="s">
        <v>7892</v>
      </c>
      <c r="H871" s="219" t="s">
        <v>5990</v>
      </c>
      <c r="I871" s="220" t="s">
        <v>8358</v>
      </c>
      <c r="J871" s="221">
        <v>4320</v>
      </c>
      <c r="K871" s="221">
        <v>1</v>
      </c>
      <c r="L871" s="221">
        <v>4320</v>
      </c>
    </row>
    <row r="872" spans="1:12" s="167" customFormat="1">
      <c r="A872" s="218" t="str">
        <f t="shared" si="8"/>
        <v>O221021058436일반상품</v>
      </c>
      <c r="B872" s="219" t="s">
        <v>8166</v>
      </c>
      <c r="C872" s="219" t="s">
        <v>8023</v>
      </c>
      <c r="D872" s="219" t="s">
        <v>8065</v>
      </c>
      <c r="E872" s="219" t="s">
        <v>7707</v>
      </c>
      <c r="F872" s="219" t="s">
        <v>7718</v>
      </c>
      <c r="G872" s="219" t="s">
        <v>7892</v>
      </c>
      <c r="H872" s="219" t="s">
        <v>5990</v>
      </c>
      <c r="I872" s="220" t="s">
        <v>8409</v>
      </c>
      <c r="J872" s="221">
        <v>6630</v>
      </c>
      <c r="K872" s="221">
        <v>2</v>
      </c>
      <c r="L872" s="221">
        <v>13260</v>
      </c>
    </row>
    <row r="873" spans="1:12" s="167" customFormat="1">
      <c r="A873" s="218" t="str">
        <f t="shared" si="8"/>
        <v>O221021058436일반상품</v>
      </c>
      <c r="B873" s="219" t="s">
        <v>8166</v>
      </c>
      <c r="C873" s="219" t="s">
        <v>8023</v>
      </c>
      <c r="D873" s="219" t="s">
        <v>8065</v>
      </c>
      <c r="E873" s="219" t="s">
        <v>7707</v>
      </c>
      <c r="F873" s="219" t="s">
        <v>7718</v>
      </c>
      <c r="G873" s="219" t="s">
        <v>7892</v>
      </c>
      <c r="H873" s="219" t="s">
        <v>5990</v>
      </c>
      <c r="I873" s="220" t="s">
        <v>7202</v>
      </c>
      <c r="J873" s="221">
        <v>5200</v>
      </c>
      <c r="K873" s="221">
        <v>2</v>
      </c>
      <c r="L873" s="221">
        <v>10400</v>
      </c>
    </row>
    <row r="874" spans="1:12" s="167" customFormat="1">
      <c r="A874" s="218" t="str">
        <f t="shared" si="8"/>
        <v>O221021058435일반상품</v>
      </c>
      <c r="B874" s="219" t="s">
        <v>8167</v>
      </c>
      <c r="C874" s="219" t="s">
        <v>8023</v>
      </c>
      <c r="D874" s="219" t="s">
        <v>8065</v>
      </c>
      <c r="E874" s="219" t="s">
        <v>7707</v>
      </c>
      <c r="F874" s="219" t="s">
        <v>7718</v>
      </c>
      <c r="G874" s="219" t="s">
        <v>7728</v>
      </c>
      <c r="H874" s="219" t="s">
        <v>5990</v>
      </c>
      <c r="I874" s="220" t="s">
        <v>8575</v>
      </c>
      <c r="J874" s="221">
        <v>18600</v>
      </c>
      <c r="K874" s="221">
        <v>1</v>
      </c>
      <c r="L874" s="221">
        <v>18600</v>
      </c>
    </row>
    <row r="875" spans="1:12" s="167" customFormat="1">
      <c r="A875" s="218" t="str">
        <f t="shared" si="8"/>
        <v>O221021058435일반상품</v>
      </c>
      <c r="B875" s="219" t="s">
        <v>8167</v>
      </c>
      <c r="C875" s="219" t="s">
        <v>8023</v>
      </c>
      <c r="D875" s="219" t="s">
        <v>8065</v>
      </c>
      <c r="E875" s="219" t="s">
        <v>7707</v>
      </c>
      <c r="F875" s="219" t="s">
        <v>7718</v>
      </c>
      <c r="G875" s="219" t="s">
        <v>7728</v>
      </c>
      <c r="H875" s="219" t="s">
        <v>5990</v>
      </c>
      <c r="I875" s="220" t="s">
        <v>8422</v>
      </c>
      <c r="J875" s="221">
        <v>4700</v>
      </c>
      <c r="K875" s="221">
        <v>2</v>
      </c>
      <c r="L875" s="221">
        <v>9400</v>
      </c>
    </row>
    <row r="876" spans="1:12" s="167" customFormat="1">
      <c r="A876" s="218" t="str">
        <f t="shared" si="8"/>
        <v>O221021058435일반상품</v>
      </c>
      <c r="B876" s="219" t="s">
        <v>8167</v>
      </c>
      <c r="C876" s="219" t="s">
        <v>8023</v>
      </c>
      <c r="D876" s="219" t="s">
        <v>8065</v>
      </c>
      <c r="E876" s="219" t="s">
        <v>7707</v>
      </c>
      <c r="F876" s="219" t="s">
        <v>7718</v>
      </c>
      <c r="G876" s="219" t="s">
        <v>7728</v>
      </c>
      <c r="H876" s="219" t="s">
        <v>5990</v>
      </c>
      <c r="I876" s="220" t="s">
        <v>8520</v>
      </c>
      <c r="J876" s="221">
        <v>22500</v>
      </c>
      <c r="K876" s="221">
        <v>1</v>
      </c>
      <c r="L876" s="221">
        <v>22500</v>
      </c>
    </row>
    <row r="877" spans="1:12" s="167" customFormat="1">
      <c r="A877" s="218" t="str">
        <f t="shared" si="8"/>
        <v>O221021058435일반상품</v>
      </c>
      <c r="B877" s="219" t="s">
        <v>8167</v>
      </c>
      <c r="C877" s="219" t="s">
        <v>8023</v>
      </c>
      <c r="D877" s="219" t="s">
        <v>8065</v>
      </c>
      <c r="E877" s="219" t="s">
        <v>7707</v>
      </c>
      <c r="F877" s="219" t="s">
        <v>7718</v>
      </c>
      <c r="G877" s="219" t="s">
        <v>7728</v>
      </c>
      <c r="H877" s="219" t="s">
        <v>5990</v>
      </c>
      <c r="I877" s="220" t="s">
        <v>8604</v>
      </c>
      <c r="J877" s="221">
        <v>12000</v>
      </c>
      <c r="K877" s="221">
        <v>1</v>
      </c>
      <c r="L877" s="221">
        <v>12000</v>
      </c>
    </row>
    <row r="878" spans="1:12" s="167" customFormat="1">
      <c r="A878" s="218" t="str">
        <f t="shared" si="8"/>
        <v>O221021058435일반상품</v>
      </c>
      <c r="B878" s="219" t="s">
        <v>8167</v>
      </c>
      <c r="C878" s="219" t="s">
        <v>8023</v>
      </c>
      <c r="D878" s="219" t="s">
        <v>8065</v>
      </c>
      <c r="E878" s="219" t="s">
        <v>7707</v>
      </c>
      <c r="F878" s="219" t="s">
        <v>7718</v>
      </c>
      <c r="G878" s="219" t="s">
        <v>7728</v>
      </c>
      <c r="H878" s="219" t="s">
        <v>5990</v>
      </c>
      <c r="I878" s="220" t="s">
        <v>8605</v>
      </c>
      <c r="J878" s="221">
        <v>8900</v>
      </c>
      <c r="K878" s="221">
        <v>1</v>
      </c>
      <c r="L878" s="221">
        <v>8900</v>
      </c>
    </row>
    <row r="879" spans="1:12" s="167" customFormat="1">
      <c r="A879" s="218" t="str">
        <f t="shared" si="8"/>
        <v>O221021058435일반상품</v>
      </c>
      <c r="B879" s="219" t="s">
        <v>8167</v>
      </c>
      <c r="C879" s="219" t="s">
        <v>8023</v>
      </c>
      <c r="D879" s="219" t="s">
        <v>8065</v>
      </c>
      <c r="E879" s="219" t="s">
        <v>7707</v>
      </c>
      <c r="F879" s="219" t="s">
        <v>7718</v>
      </c>
      <c r="G879" s="219" t="s">
        <v>7728</v>
      </c>
      <c r="H879" s="219" t="s">
        <v>5990</v>
      </c>
      <c r="I879" s="220" t="s">
        <v>8606</v>
      </c>
      <c r="J879" s="221">
        <v>2400</v>
      </c>
      <c r="K879" s="221">
        <v>2</v>
      </c>
      <c r="L879" s="221">
        <v>4800</v>
      </c>
    </row>
    <row r="880" spans="1:12" s="167" customFormat="1">
      <c r="A880" s="218" t="str">
        <f t="shared" si="8"/>
        <v>O221021058435일반상품</v>
      </c>
      <c r="B880" s="219" t="s">
        <v>8167</v>
      </c>
      <c r="C880" s="219" t="s">
        <v>8023</v>
      </c>
      <c r="D880" s="219" t="s">
        <v>8065</v>
      </c>
      <c r="E880" s="219" t="s">
        <v>7707</v>
      </c>
      <c r="F880" s="219" t="s">
        <v>7718</v>
      </c>
      <c r="G880" s="219" t="s">
        <v>7728</v>
      </c>
      <c r="H880" s="219" t="s">
        <v>5990</v>
      </c>
      <c r="I880" s="220" t="s">
        <v>8607</v>
      </c>
      <c r="J880" s="221">
        <v>16000</v>
      </c>
      <c r="K880" s="221">
        <v>1</v>
      </c>
      <c r="L880" s="221">
        <v>16000</v>
      </c>
    </row>
    <row r="881" spans="1:12" s="167" customFormat="1">
      <c r="A881" s="218" t="str">
        <f t="shared" si="8"/>
        <v>O221021058435일반상품</v>
      </c>
      <c r="B881" s="219" t="s">
        <v>8167</v>
      </c>
      <c r="C881" s="219" t="s">
        <v>8023</v>
      </c>
      <c r="D881" s="219" t="s">
        <v>8065</v>
      </c>
      <c r="E881" s="219" t="s">
        <v>7707</v>
      </c>
      <c r="F881" s="219" t="s">
        <v>7718</v>
      </c>
      <c r="G881" s="219" t="s">
        <v>7728</v>
      </c>
      <c r="H881" s="219" t="s">
        <v>5990</v>
      </c>
      <c r="I881" s="220" t="s">
        <v>8608</v>
      </c>
      <c r="J881" s="221">
        <v>16000</v>
      </c>
      <c r="K881" s="221">
        <v>1</v>
      </c>
      <c r="L881" s="221">
        <v>16000</v>
      </c>
    </row>
    <row r="882" spans="1:12" s="167" customFormat="1">
      <c r="A882" s="218" t="str">
        <f t="shared" si="8"/>
        <v>O221021058435일반상품</v>
      </c>
      <c r="B882" s="219" t="s">
        <v>8167</v>
      </c>
      <c r="C882" s="219" t="s">
        <v>8023</v>
      </c>
      <c r="D882" s="219" t="s">
        <v>8065</v>
      </c>
      <c r="E882" s="219" t="s">
        <v>7707</v>
      </c>
      <c r="F882" s="219" t="s">
        <v>7718</v>
      </c>
      <c r="G882" s="219" t="s">
        <v>7728</v>
      </c>
      <c r="H882" s="219" t="s">
        <v>5990</v>
      </c>
      <c r="I882" s="220" t="s">
        <v>8072</v>
      </c>
      <c r="J882" s="221">
        <v>4700</v>
      </c>
      <c r="K882" s="221">
        <v>1</v>
      </c>
      <c r="L882" s="221">
        <v>4700</v>
      </c>
    </row>
    <row r="883" spans="1:12" s="167" customFormat="1">
      <c r="A883" s="218" t="str">
        <f t="shared" si="8"/>
        <v>O221021058435일반상품</v>
      </c>
      <c r="B883" s="219" t="s">
        <v>8167</v>
      </c>
      <c r="C883" s="219" t="s">
        <v>8023</v>
      </c>
      <c r="D883" s="219" t="s">
        <v>8065</v>
      </c>
      <c r="E883" s="219" t="s">
        <v>7707</v>
      </c>
      <c r="F883" s="219" t="s">
        <v>7718</v>
      </c>
      <c r="G883" s="219" t="s">
        <v>7728</v>
      </c>
      <c r="H883" s="219" t="s">
        <v>5990</v>
      </c>
      <c r="I883" s="220" t="s">
        <v>8609</v>
      </c>
      <c r="J883" s="221">
        <v>2980</v>
      </c>
      <c r="K883" s="221">
        <v>1</v>
      </c>
      <c r="L883" s="221">
        <v>2980</v>
      </c>
    </row>
    <row r="884" spans="1:12" s="167" customFormat="1">
      <c r="A884" s="218" t="str">
        <f t="shared" si="8"/>
        <v>O221021058435일반상품</v>
      </c>
      <c r="B884" s="219" t="s">
        <v>8167</v>
      </c>
      <c r="C884" s="219" t="s">
        <v>8023</v>
      </c>
      <c r="D884" s="219" t="s">
        <v>8065</v>
      </c>
      <c r="E884" s="219" t="s">
        <v>7707</v>
      </c>
      <c r="F884" s="219" t="s">
        <v>7718</v>
      </c>
      <c r="G884" s="219" t="s">
        <v>7728</v>
      </c>
      <c r="H884" s="219" t="s">
        <v>5990</v>
      </c>
      <c r="I884" s="220" t="s">
        <v>8610</v>
      </c>
      <c r="J884" s="221">
        <v>15200</v>
      </c>
      <c r="K884" s="221">
        <v>1</v>
      </c>
      <c r="L884" s="221">
        <v>15200</v>
      </c>
    </row>
    <row r="885" spans="1:12" s="167" customFormat="1">
      <c r="A885" s="218" t="str">
        <f t="shared" si="8"/>
        <v>O221021058435일반상품</v>
      </c>
      <c r="B885" s="219" t="s">
        <v>8167</v>
      </c>
      <c r="C885" s="219" t="s">
        <v>8023</v>
      </c>
      <c r="D885" s="219" t="s">
        <v>8065</v>
      </c>
      <c r="E885" s="219" t="s">
        <v>7707</v>
      </c>
      <c r="F885" s="219" t="s">
        <v>7718</v>
      </c>
      <c r="G885" s="219" t="s">
        <v>7728</v>
      </c>
      <c r="H885" s="219" t="s">
        <v>5990</v>
      </c>
      <c r="I885" s="220" t="s">
        <v>8611</v>
      </c>
      <c r="J885" s="221">
        <v>3270</v>
      </c>
      <c r="K885" s="221">
        <v>1</v>
      </c>
      <c r="L885" s="221">
        <v>3270</v>
      </c>
    </row>
    <row r="886" spans="1:12" s="167" customFormat="1">
      <c r="A886" s="218" t="str">
        <f t="shared" si="8"/>
        <v>O221021058435일반상품</v>
      </c>
      <c r="B886" s="219" t="s">
        <v>8167</v>
      </c>
      <c r="C886" s="219" t="s">
        <v>8023</v>
      </c>
      <c r="D886" s="219" t="s">
        <v>8065</v>
      </c>
      <c r="E886" s="219" t="s">
        <v>7707</v>
      </c>
      <c r="F886" s="219" t="s">
        <v>7718</v>
      </c>
      <c r="G886" s="219" t="s">
        <v>7728</v>
      </c>
      <c r="H886" s="219" t="s">
        <v>5990</v>
      </c>
      <c r="I886" s="220" t="s">
        <v>8579</v>
      </c>
      <c r="J886" s="221">
        <v>7420</v>
      </c>
      <c r="K886" s="221">
        <v>1</v>
      </c>
      <c r="L886" s="221">
        <v>7420</v>
      </c>
    </row>
    <row r="887" spans="1:12" s="167" customFormat="1">
      <c r="A887" s="218" t="str">
        <f t="shared" si="8"/>
        <v>O221021058435일반상품</v>
      </c>
      <c r="B887" s="219" t="s">
        <v>8167</v>
      </c>
      <c r="C887" s="219" t="s">
        <v>8023</v>
      </c>
      <c r="D887" s="219" t="s">
        <v>8065</v>
      </c>
      <c r="E887" s="219" t="s">
        <v>7707</v>
      </c>
      <c r="F887" s="219" t="s">
        <v>7718</v>
      </c>
      <c r="G887" s="219" t="s">
        <v>7728</v>
      </c>
      <c r="H887" s="219" t="s">
        <v>5990</v>
      </c>
      <c r="I887" s="220" t="s">
        <v>8367</v>
      </c>
      <c r="J887" s="221">
        <v>36300</v>
      </c>
      <c r="K887" s="221">
        <v>1</v>
      </c>
      <c r="L887" s="221">
        <v>36300</v>
      </c>
    </row>
    <row r="888" spans="1:12" s="167" customFormat="1">
      <c r="A888" s="218" t="str">
        <f t="shared" si="8"/>
        <v>O221021058435일반상품</v>
      </c>
      <c r="B888" s="219" t="s">
        <v>8167</v>
      </c>
      <c r="C888" s="219" t="s">
        <v>8023</v>
      </c>
      <c r="D888" s="219" t="s">
        <v>8065</v>
      </c>
      <c r="E888" s="219" t="s">
        <v>7707</v>
      </c>
      <c r="F888" s="219" t="s">
        <v>7718</v>
      </c>
      <c r="G888" s="219" t="s">
        <v>7728</v>
      </c>
      <c r="H888" s="219" t="s">
        <v>5990</v>
      </c>
      <c r="I888" s="220" t="s">
        <v>7265</v>
      </c>
      <c r="J888" s="221">
        <v>7400</v>
      </c>
      <c r="K888" s="221">
        <v>1</v>
      </c>
      <c r="L888" s="221">
        <v>7400</v>
      </c>
    </row>
    <row r="889" spans="1:12" s="167" customFormat="1">
      <c r="A889" s="218" t="str">
        <f t="shared" si="8"/>
        <v>O221021058435일반상품</v>
      </c>
      <c r="B889" s="219" t="s">
        <v>8167</v>
      </c>
      <c r="C889" s="219" t="s">
        <v>8023</v>
      </c>
      <c r="D889" s="219" t="s">
        <v>8065</v>
      </c>
      <c r="E889" s="219" t="s">
        <v>7707</v>
      </c>
      <c r="F889" s="219" t="s">
        <v>7718</v>
      </c>
      <c r="G889" s="219" t="s">
        <v>7728</v>
      </c>
      <c r="H889" s="219" t="s">
        <v>5990</v>
      </c>
      <c r="I889" s="220" t="s">
        <v>8369</v>
      </c>
      <c r="J889" s="221">
        <v>44000</v>
      </c>
      <c r="K889" s="221">
        <v>1</v>
      </c>
      <c r="L889" s="221">
        <v>44000</v>
      </c>
    </row>
    <row r="890" spans="1:12" s="167" customFormat="1">
      <c r="A890" s="218" t="str">
        <f t="shared" si="8"/>
        <v>O221021058435일반상품</v>
      </c>
      <c r="B890" s="219" t="s">
        <v>8167</v>
      </c>
      <c r="C890" s="219" t="s">
        <v>8023</v>
      </c>
      <c r="D890" s="219" t="s">
        <v>8065</v>
      </c>
      <c r="E890" s="219" t="s">
        <v>7707</v>
      </c>
      <c r="F890" s="219" t="s">
        <v>7718</v>
      </c>
      <c r="G890" s="219" t="s">
        <v>7728</v>
      </c>
      <c r="H890" s="219" t="s">
        <v>5990</v>
      </c>
      <c r="I890" s="220" t="s">
        <v>8455</v>
      </c>
      <c r="J890" s="221">
        <v>2400</v>
      </c>
      <c r="K890" s="221">
        <v>2</v>
      </c>
      <c r="L890" s="221">
        <v>4800</v>
      </c>
    </row>
    <row r="891" spans="1:12" s="167" customFormat="1">
      <c r="A891" s="218" t="str">
        <f t="shared" si="8"/>
        <v>O221021058435일반상품</v>
      </c>
      <c r="B891" s="219" t="s">
        <v>8167</v>
      </c>
      <c r="C891" s="219" t="s">
        <v>8023</v>
      </c>
      <c r="D891" s="219" t="s">
        <v>8065</v>
      </c>
      <c r="E891" s="219" t="s">
        <v>7707</v>
      </c>
      <c r="F891" s="219" t="s">
        <v>7718</v>
      </c>
      <c r="G891" s="219" t="s">
        <v>7728</v>
      </c>
      <c r="H891" s="219" t="s">
        <v>5990</v>
      </c>
      <c r="I891" s="220" t="s">
        <v>8405</v>
      </c>
      <c r="J891" s="221">
        <v>11200</v>
      </c>
      <c r="K891" s="221">
        <v>1</v>
      </c>
      <c r="L891" s="221">
        <v>11200</v>
      </c>
    </row>
    <row r="892" spans="1:12" s="167" customFormat="1">
      <c r="A892" s="218" t="str">
        <f t="shared" si="8"/>
        <v>O221021058435일반상품</v>
      </c>
      <c r="B892" s="219" t="s">
        <v>8167</v>
      </c>
      <c r="C892" s="219" t="s">
        <v>8023</v>
      </c>
      <c r="D892" s="219" t="s">
        <v>8065</v>
      </c>
      <c r="E892" s="219" t="s">
        <v>7707</v>
      </c>
      <c r="F892" s="219" t="s">
        <v>7718</v>
      </c>
      <c r="G892" s="219" t="s">
        <v>7728</v>
      </c>
      <c r="H892" s="219" t="s">
        <v>5990</v>
      </c>
      <c r="I892" s="220" t="s">
        <v>8612</v>
      </c>
      <c r="J892" s="221">
        <v>54400</v>
      </c>
      <c r="K892" s="221">
        <v>1</v>
      </c>
      <c r="L892" s="221">
        <v>54400</v>
      </c>
    </row>
    <row r="893" spans="1:12" s="167" customFormat="1">
      <c r="A893" s="218" t="str">
        <f t="shared" si="8"/>
        <v>O221021058434일반상품</v>
      </c>
      <c r="B893" s="219" t="s">
        <v>8168</v>
      </c>
      <c r="C893" s="219" t="s">
        <v>8023</v>
      </c>
      <c r="D893" s="219" t="s">
        <v>8065</v>
      </c>
      <c r="E893" s="219" t="s">
        <v>7707</v>
      </c>
      <c r="F893" s="219" t="s">
        <v>7718</v>
      </c>
      <c r="G893" s="219" t="s">
        <v>7790</v>
      </c>
      <c r="H893" s="219" t="s">
        <v>5990</v>
      </c>
      <c r="I893" s="220" t="s">
        <v>7982</v>
      </c>
      <c r="J893" s="221">
        <v>1780</v>
      </c>
      <c r="K893" s="221">
        <v>3</v>
      </c>
      <c r="L893" s="221">
        <v>5340</v>
      </c>
    </row>
    <row r="894" spans="1:12" s="167" customFormat="1">
      <c r="A894" s="218" t="str">
        <f t="shared" si="8"/>
        <v>O221021058434일반상품</v>
      </c>
      <c r="B894" s="219" t="s">
        <v>8168</v>
      </c>
      <c r="C894" s="219" t="s">
        <v>8023</v>
      </c>
      <c r="D894" s="219" t="s">
        <v>8065</v>
      </c>
      <c r="E894" s="219" t="s">
        <v>7707</v>
      </c>
      <c r="F894" s="219" t="s">
        <v>7718</v>
      </c>
      <c r="G894" s="219" t="s">
        <v>7790</v>
      </c>
      <c r="H894" s="219" t="s">
        <v>5990</v>
      </c>
      <c r="I894" s="220" t="s">
        <v>7980</v>
      </c>
      <c r="J894" s="221">
        <v>4200</v>
      </c>
      <c r="K894" s="221">
        <v>2</v>
      </c>
      <c r="L894" s="221">
        <v>8400</v>
      </c>
    </row>
    <row r="895" spans="1:12" s="167" customFormat="1">
      <c r="A895" s="218" t="str">
        <f t="shared" si="8"/>
        <v>O221021058434일반상품</v>
      </c>
      <c r="B895" s="219" t="s">
        <v>8168</v>
      </c>
      <c r="C895" s="219" t="s">
        <v>8023</v>
      </c>
      <c r="D895" s="219" t="s">
        <v>8065</v>
      </c>
      <c r="E895" s="219" t="s">
        <v>7707</v>
      </c>
      <c r="F895" s="219" t="s">
        <v>7718</v>
      </c>
      <c r="G895" s="219" t="s">
        <v>7790</v>
      </c>
      <c r="H895" s="219" t="s">
        <v>5990</v>
      </c>
      <c r="I895" s="220" t="s">
        <v>8027</v>
      </c>
      <c r="J895" s="221">
        <v>3600</v>
      </c>
      <c r="K895" s="221">
        <v>1</v>
      </c>
      <c r="L895" s="221">
        <v>3600</v>
      </c>
    </row>
    <row r="896" spans="1:12" s="167" customFormat="1">
      <c r="A896" s="218" t="str">
        <f t="shared" si="8"/>
        <v>O221021058434일반상품</v>
      </c>
      <c r="B896" s="219" t="s">
        <v>8168</v>
      </c>
      <c r="C896" s="219" t="s">
        <v>8023</v>
      </c>
      <c r="D896" s="219" t="s">
        <v>8065</v>
      </c>
      <c r="E896" s="219" t="s">
        <v>7707</v>
      </c>
      <c r="F896" s="219" t="s">
        <v>7718</v>
      </c>
      <c r="G896" s="219" t="s">
        <v>7790</v>
      </c>
      <c r="H896" s="219" t="s">
        <v>5990</v>
      </c>
      <c r="I896" s="220" t="s">
        <v>7245</v>
      </c>
      <c r="J896" s="221">
        <v>3250</v>
      </c>
      <c r="K896" s="221">
        <v>1</v>
      </c>
      <c r="L896" s="221">
        <v>3250</v>
      </c>
    </row>
    <row r="897" spans="1:12" s="167" customFormat="1">
      <c r="A897" s="218" t="str">
        <f t="shared" si="8"/>
        <v>O221021058434일반상품</v>
      </c>
      <c r="B897" s="219" t="s">
        <v>8168</v>
      </c>
      <c r="C897" s="219" t="s">
        <v>8023</v>
      </c>
      <c r="D897" s="219" t="s">
        <v>8065</v>
      </c>
      <c r="E897" s="219" t="s">
        <v>7707</v>
      </c>
      <c r="F897" s="219" t="s">
        <v>7718</v>
      </c>
      <c r="G897" s="219" t="s">
        <v>7790</v>
      </c>
      <c r="H897" s="219" t="s">
        <v>5990</v>
      </c>
      <c r="I897" s="220" t="s">
        <v>8424</v>
      </c>
      <c r="J897" s="221">
        <v>1230</v>
      </c>
      <c r="K897" s="221">
        <v>2</v>
      </c>
      <c r="L897" s="221">
        <v>2460</v>
      </c>
    </row>
    <row r="898" spans="1:12" s="167" customFormat="1">
      <c r="A898" s="218" t="str">
        <f t="shared" si="8"/>
        <v>O221021058434일반상품</v>
      </c>
      <c r="B898" s="219" t="s">
        <v>8168</v>
      </c>
      <c r="C898" s="219" t="s">
        <v>8023</v>
      </c>
      <c r="D898" s="219" t="s">
        <v>8065</v>
      </c>
      <c r="E898" s="219" t="s">
        <v>7707</v>
      </c>
      <c r="F898" s="219" t="s">
        <v>7718</v>
      </c>
      <c r="G898" s="219" t="s">
        <v>7790</v>
      </c>
      <c r="H898" s="219" t="s">
        <v>5990</v>
      </c>
      <c r="I898" s="220" t="s">
        <v>7977</v>
      </c>
      <c r="J898" s="221">
        <v>1450</v>
      </c>
      <c r="K898" s="221">
        <v>3</v>
      </c>
      <c r="L898" s="221">
        <v>4350</v>
      </c>
    </row>
    <row r="899" spans="1:12" s="167" customFormat="1">
      <c r="A899" s="218" t="str">
        <f t="shared" si="8"/>
        <v>O221021058434일반상품</v>
      </c>
      <c r="B899" s="219" t="s">
        <v>8168</v>
      </c>
      <c r="C899" s="219" t="s">
        <v>8023</v>
      </c>
      <c r="D899" s="219" t="s">
        <v>8065</v>
      </c>
      <c r="E899" s="219" t="s">
        <v>7707</v>
      </c>
      <c r="F899" s="219" t="s">
        <v>7718</v>
      </c>
      <c r="G899" s="219" t="s">
        <v>7790</v>
      </c>
      <c r="H899" s="219" t="s">
        <v>5990</v>
      </c>
      <c r="I899" s="220" t="s">
        <v>7189</v>
      </c>
      <c r="J899" s="221">
        <v>1070</v>
      </c>
      <c r="K899" s="221">
        <v>2</v>
      </c>
      <c r="L899" s="221">
        <v>2140</v>
      </c>
    </row>
    <row r="900" spans="1:12" s="167" customFormat="1">
      <c r="A900" s="218" t="str">
        <f t="shared" ref="A900:A1154" si="9">B900&amp;H900</f>
        <v>O221021058434일반상품</v>
      </c>
      <c r="B900" s="219" t="s">
        <v>8168</v>
      </c>
      <c r="C900" s="219" t="s">
        <v>8023</v>
      </c>
      <c r="D900" s="219" t="s">
        <v>8065</v>
      </c>
      <c r="E900" s="219" t="s">
        <v>7707</v>
      </c>
      <c r="F900" s="219" t="s">
        <v>7718</v>
      </c>
      <c r="G900" s="219" t="s">
        <v>7790</v>
      </c>
      <c r="H900" s="219" t="s">
        <v>5990</v>
      </c>
      <c r="I900" s="220" t="s">
        <v>8066</v>
      </c>
      <c r="J900" s="221">
        <v>1220</v>
      </c>
      <c r="K900" s="221">
        <v>3</v>
      </c>
      <c r="L900" s="221">
        <v>3660</v>
      </c>
    </row>
    <row r="901" spans="1:12" s="167" customFormat="1">
      <c r="A901" s="218" t="str">
        <f t="shared" si="9"/>
        <v>O221021058434일반상품</v>
      </c>
      <c r="B901" s="219" t="s">
        <v>8168</v>
      </c>
      <c r="C901" s="219" t="s">
        <v>8023</v>
      </c>
      <c r="D901" s="219" t="s">
        <v>8065</v>
      </c>
      <c r="E901" s="219" t="s">
        <v>7707</v>
      </c>
      <c r="F901" s="219" t="s">
        <v>7718</v>
      </c>
      <c r="G901" s="219" t="s">
        <v>7790</v>
      </c>
      <c r="H901" s="219" t="s">
        <v>5990</v>
      </c>
      <c r="I901" s="220" t="s">
        <v>7203</v>
      </c>
      <c r="J901" s="221">
        <v>5000</v>
      </c>
      <c r="K901" s="221">
        <v>2</v>
      </c>
      <c r="L901" s="221">
        <v>10000</v>
      </c>
    </row>
    <row r="902" spans="1:12" s="167" customFormat="1">
      <c r="A902" s="218" t="str">
        <f t="shared" si="9"/>
        <v>O221021058434일반상품</v>
      </c>
      <c r="B902" s="219" t="s">
        <v>8168</v>
      </c>
      <c r="C902" s="219" t="s">
        <v>8023</v>
      </c>
      <c r="D902" s="219" t="s">
        <v>8065</v>
      </c>
      <c r="E902" s="219" t="s">
        <v>7707</v>
      </c>
      <c r="F902" s="219" t="s">
        <v>7718</v>
      </c>
      <c r="G902" s="219" t="s">
        <v>7790</v>
      </c>
      <c r="H902" s="219" t="s">
        <v>5990</v>
      </c>
      <c r="I902" s="220" t="s">
        <v>8613</v>
      </c>
      <c r="J902" s="221">
        <v>4360</v>
      </c>
      <c r="K902" s="221">
        <v>1</v>
      </c>
      <c r="L902" s="221">
        <v>4360</v>
      </c>
    </row>
    <row r="903" spans="1:12" s="167" customFormat="1">
      <c r="A903" s="218" t="str">
        <f t="shared" si="9"/>
        <v>O221021058434일반상품</v>
      </c>
      <c r="B903" s="219" t="s">
        <v>8168</v>
      </c>
      <c r="C903" s="219" t="s">
        <v>8023</v>
      </c>
      <c r="D903" s="219" t="s">
        <v>8065</v>
      </c>
      <c r="E903" s="219" t="s">
        <v>7707</v>
      </c>
      <c r="F903" s="219" t="s">
        <v>7718</v>
      </c>
      <c r="G903" s="219" t="s">
        <v>7790</v>
      </c>
      <c r="H903" s="219" t="s">
        <v>5990</v>
      </c>
      <c r="I903" s="220" t="s">
        <v>8067</v>
      </c>
      <c r="J903" s="221">
        <v>19390</v>
      </c>
      <c r="K903" s="221">
        <v>1</v>
      </c>
      <c r="L903" s="221">
        <v>19390</v>
      </c>
    </row>
    <row r="904" spans="1:12" s="167" customFormat="1">
      <c r="A904" s="218" t="str">
        <f t="shared" si="9"/>
        <v>O221021058434일반상품</v>
      </c>
      <c r="B904" s="219" t="s">
        <v>8168</v>
      </c>
      <c r="C904" s="219" t="s">
        <v>8023</v>
      </c>
      <c r="D904" s="219" t="s">
        <v>8065</v>
      </c>
      <c r="E904" s="219" t="s">
        <v>7707</v>
      </c>
      <c r="F904" s="219" t="s">
        <v>7718</v>
      </c>
      <c r="G904" s="219" t="s">
        <v>7790</v>
      </c>
      <c r="H904" s="219" t="s">
        <v>5990</v>
      </c>
      <c r="I904" s="220" t="s">
        <v>8398</v>
      </c>
      <c r="J904" s="221">
        <v>1140</v>
      </c>
      <c r="K904" s="221">
        <v>3</v>
      </c>
      <c r="L904" s="221">
        <v>3420</v>
      </c>
    </row>
    <row r="905" spans="1:12" s="167" customFormat="1">
      <c r="A905" s="218" t="str">
        <f t="shared" si="9"/>
        <v>O221021058434일반상품</v>
      </c>
      <c r="B905" s="219" t="s">
        <v>8168</v>
      </c>
      <c r="C905" s="219" t="s">
        <v>8023</v>
      </c>
      <c r="D905" s="219" t="s">
        <v>8065</v>
      </c>
      <c r="E905" s="219" t="s">
        <v>7707</v>
      </c>
      <c r="F905" s="219" t="s">
        <v>7718</v>
      </c>
      <c r="G905" s="219" t="s">
        <v>7790</v>
      </c>
      <c r="H905" s="219" t="s">
        <v>5990</v>
      </c>
      <c r="I905" s="220" t="s">
        <v>7975</v>
      </c>
      <c r="J905" s="221">
        <v>2780</v>
      </c>
      <c r="K905" s="221">
        <v>1</v>
      </c>
      <c r="L905" s="221">
        <v>2780</v>
      </c>
    </row>
    <row r="906" spans="1:12" s="167" customFormat="1">
      <c r="A906" s="218" t="str">
        <f t="shared" si="9"/>
        <v>O221021058434일반상품</v>
      </c>
      <c r="B906" s="219" t="s">
        <v>8168</v>
      </c>
      <c r="C906" s="219" t="s">
        <v>8023</v>
      </c>
      <c r="D906" s="219" t="s">
        <v>8065</v>
      </c>
      <c r="E906" s="219" t="s">
        <v>7707</v>
      </c>
      <c r="F906" s="219" t="s">
        <v>7718</v>
      </c>
      <c r="G906" s="219" t="s">
        <v>7790</v>
      </c>
      <c r="H906" s="219" t="s">
        <v>5990</v>
      </c>
      <c r="I906" s="220" t="s">
        <v>8614</v>
      </c>
      <c r="J906" s="221">
        <v>7500</v>
      </c>
      <c r="K906" s="221">
        <v>2</v>
      </c>
      <c r="L906" s="221">
        <v>15000</v>
      </c>
    </row>
    <row r="907" spans="1:12" s="167" customFormat="1">
      <c r="A907" s="218" t="str">
        <f t="shared" si="9"/>
        <v>O221021058434일반상품</v>
      </c>
      <c r="B907" s="219" t="s">
        <v>8168</v>
      </c>
      <c r="C907" s="219" t="s">
        <v>8023</v>
      </c>
      <c r="D907" s="219" t="s">
        <v>8065</v>
      </c>
      <c r="E907" s="219" t="s">
        <v>7707</v>
      </c>
      <c r="F907" s="219" t="s">
        <v>7718</v>
      </c>
      <c r="G907" s="219" t="s">
        <v>7790</v>
      </c>
      <c r="H907" s="219" t="s">
        <v>5990</v>
      </c>
      <c r="I907" s="220" t="s">
        <v>7225</v>
      </c>
      <c r="J907" s="221">
        <v>3910</v>
      </c>
      <c r="K907" s="221">
        <v>1</v>
      </c>
      <c r="L907" s="221">
        <v>3910</v>
      </c>
    </row>
    <row r="908" spans="1:12" s="167" customFormat="1">
      <c r="A908" s="218" t="str">
        <f t="shared" si="9"/>
        <v>O221021058434일반상품</v>
      </c>
      <c r="B908" s="219" t="s">
        <v>8168</v>
      </c>
      <c r="C908" s="219" t="s">
        <v>8023</v>
      </c>
      <c r="D908" s="219" t="s">
        <v>8065</v>
      </c>
      <c r="E908" s="219" t="s">
        <v>7707</v>
      </c>
      <c r="F908" s="219" t="s">
        <v>7718</v>
      </c>
      <c r="G908" s="219" t="s">
        <v>7790</v>
      </c>
      <c r="H908" s="219" t="s">
        <v>5990</v>
      </c>
      <c r="I908" s="220" t="s">
        <v>7258</v>
      </c>
      <c r="J908" s="221">
        <v>10100</v>
      </c>
      <c r="K908" s="221">
        <v>1</v>
      </c>
      <c r="L908" s="221">
        <v>10100</v>
      </c>
    </row>
    <row r="909" spans="1:12" s="167" customFormat="1">
      <c r="A909" s="218" t="str">
        <f t="shared" si="9"/>
        <v>O221021058434일반상품</v>
      </c>
      <c r="B909" s="219" t="s">
        <v>8168</v>
      </c>
      <c r="C909" s="219" t="s">
        <v>8023</v>
      </c>
      <c r="D909" s="219" t="s">
        <v>8065</v>
      </c>
      <c r="E909" s="219" t="s">
        <v>7707</v>
      </c>
      <c r="F909" s="219" t="s">
        <v>7718</v>
      </c>
      <c r="G909" s="219" t="s">
        <v>7790</v>
      </c>
      <c r="H909" s="219" t="s">
        <v>5990</v>
      </c>
      <c r="I909" s="220" t="s">
        <v>8349</v>
      </c>
      <c r="J909" s="221">
        <v>6200</v>
      </c>
      <c r="K909" s="221">
        <v>1</v>
      </c>
      <c r="L909" s="221">
        <v>6200</v>
      </c>
    </row>
    <row r="910" spans="1:12" s="167" customFormat="1">
      <c r="A910" s="218" t="str">
        <f t="shared" si="9"/>
        <v>O221021058434일반상품</v>
      </c>
      <c r="B910" s="219" t="s">
        <v>8168</v>
      </c>
      <c r="C910" s="219" t="s">
        <v>8023</v>
      </c>
      <c r="D910" s="219" t="s">
        <v>8065</v>
      </c>
      <c r="E910" s="219" t="s">
        <v>7707</v>
      </c>
      <c r="F910" s="219" t="s">
        <v>7718</v>
      </c>
      <c r="G910" s="219" t="s">
        <v>7790</v>
      </c>
      <c r="H910" s="219" t="s">
        <v>5990</v>
      </c>
      <c r="I910" s="220" t="s">
        <v>7269</v>
      </c>
      <c r="J910" s="221">
        <v>900</v>
      </c>
      <c r="K910" s="221">
        <v>1</v>
      </c>
      <c r="L910" s="221">
        <v>900</v>
      </c>
    </row>
    <row r="911" spans="1:12" s="167" customFormat="1">
      <c r="A911" s="218" t="str">
        <f t="shared" si="9"/>
        <v>O221021058434일반상품</v>
      </c>
      <c r="B911" s="219" t="s">
        <v>8168</v>
      </c>
      <c r="C911" s="219" t="s">
        <v>8023</v>
      </c>
      <c r="D911" s="219" t="s">
        <v>8065</v>
      </c>
      <c r="E911" s="219" t="s">
        <v>7707</v>
      </c>
      <c r="F911" s="219" t="s">
        <v>7718</v>
      </c>
      <c r="G911" s="219" t="s">
        <v>7790</v>
      </c>
      <c r="H911" s="219" t="s">
        <v>5990</v>
      </c>
      <c r="I911" s="220" t="s">
        <v>7238</v>
      </c>
      <c r="J911" s="221">
        <v>11780</v>
      </c>
      <c r="K911" s="221">
        <v>1</v>
      </c>
      <c r="L911" s="221">
        <v>11780</v>
      </c>
    </row>
    <row r="912" spans="1:12" s="167" customFormat="1">
      <c r="A912" s="218" t="str">
        <f t="shared" si="9"/>
        <v>O221021058434일반상품</v>
      </c>
      <c r="B912" s="219" t="s">
        <v>8168</v>
      </c>
      <c r="C912" s="219" t="s">
        <v>8023</v>
      </c>
      <c r="D912" s="219" t="s">
        <v>8065</v>
      </c>
      <c r="E912" s="219" t="s">
        <v>7707</v>
      </c>
      <c r="F912" s="219" t="s">
        <v>7718</v>
      </c>
      <c r="G912" s="219" t="s">
        <v>7790</v>
      </c>
      <c r="H912" s="219" t="s">
        <v>5990</v>
      </c>
      <c r="I912" s="220" t="s">
        <v>7239</v>
      </c>
      <c r="J912" s="221">
        <v>6100</v>
      </c>
      <c r="K912" s="221">
        <v>2</v>
      </c>
      <c r="L912" s="221">
        <v>12200</v>
      </c>
    </row>
    <row r="913" spans="1:12" s="167" customFormat="1">
      <c r="A913" s="218" t="str">
        <f t="shared" si="9"/>
        <v>O221021058434일반상품</v>
      </c>
      <c r="B913" s="219" t="s">
        <v>8168</v>
      </c>
      <c r="C913" s="219" t="s">
        <v>8023</v>
      </c>
      <c r="D913" s="219" t="s">
        <v>8065</v>
      </c>
      <c r="E913" s="219" t="s">
        <v>7707</v>
      </c>
      <c r="F913" s="219" t="s">
        <v>7718</v>
      </c>
      <c r="G913" s="219" t="s">
        <v>7790</v>
      </c>
      <c r="H913" s="219" t="s">
        <v>5990</v>
      </c>
      <c r="I913" s="220" t="s">
        <v>8450</v>
      </c>
      <c r="J913" s="221">
        <v>1400</v>
      </c>
      <c r="K913" s="221">
        <v>3</v>
      </c>
      <c r="L913" s="221">
        <v>4200</v>
      </c>
    </row>
    <row r="914" spans="1:12" s="167" customFormat="1">
      <c r="A914" s="218" t="str">
        <f t="shared" si="9"/>
        <v>O221021058434일반상품</v>
      </c>
      <c r="B914" s="219" t="s">
        <v>8168</v>
      </c>
      <c r="C914" s="219" t="s">
        <v>8023</v>
      </c>
      <c r="D914" s="219" t="s">
        <v>8065</v>
      </c>
      <c r="E914" s="219" t="s">
        <v>7707</v>
      </c>
      <c r="F914" s="219" t="s">
        <v>7718</v>
      </c>
      <c r="G914" s="219" t="s">
        <v>7790</v>
      </c>
      <c r="H914" s="219" t="s">
        <v>5990</v>
      </c>
      <c r="I914" s="220" t="s">
        <v>8615</v>
      </c>
      <c r="J914" s="221">
        <v>8500</v>
      </c>
      <c r="K914" s="221">
        <v>1</v>
      </c>
      <c r="L914" s="221">
        <v>8500</v>
      </c>
    </row>
    <row r="915" spans="1:12" s="167" customFormat="1">
      <c r="A915" s="218" t="str">
        <f t="shared" si="9"/>
        <v>O221021058434일반상품</v>
      </c>
      <c r="B915" s="219" t="s">
        <v>8168</v>
      </c>
      <c r="C915" s="219" t="s">
        <v>8023</v>
      </c>
      <c r="D915" s="219" t="s">
        <v>8065</v>
      </c>
      <c r="E915" s="219" t="s">
        <v>7707</v>
      </c>
      <c r="F915" s="219" t="s">
        <v>7718</v>
      </c>
      <c r="G915" s="219" t="s">
        <v>7790</v>
      </c>
      <c r="H915" s="219" t="s">
        <v>5990</v>
      </c>
      <c r="I915" s="220" t="s">
        <v>8029</v>
      </c>
      <c r="J915" s="221">
        <v>900</v>
      </c>
      <c r="K915" s="221">
        <v>1</v>
      </c>
      <c r="L915" s="221">
        <v>900</v>
      </c>
    </row>
    <row r="916" spans="1:12" s="167" customFormat="1">
      <c r="A916" s="218" t="str">
        <f t="shared" si="9"/>
        <v>O221021058434일반상품</v>
      </c>
      <c r="B916" s="219" t="s">
        <v>8168</v>
      </c>
      <c r="C916" s="219" t="s">
        <v>8023</v>
      </c>
      <c r="D916" s="219" t="s">
        <v>8065</v>
      </c>
      <c r="E916" s="219" t="s">
        <v>7707</v>
      </c>
      <c r="F916" s="219" t="s">
        <v>7718</v>
      </c>
      <c r="G916" s="219" t="s">
        <v>7790</v>
      </c>
      <c r="H916" s="219" t="s">
        <v>5990</v>
      </c>
      <c r="I916" s="220" t="s">
        <v>7219</v>
      </c>
      <c r="J916" s="221">
        <v>6650</v>
      </c>
      <c r="K916" s="221">
        <v>2</v>
      </c>
      <c r="L916" s="221">
        <v>13300</v>
      </c>
    </row>
    <row r="917" spans="1:12" s="167" customFormat="1">
      <c r="A917" s="218" t="str">
        <f t="shared" si="9"/>
        <v>O221021058434일반상품</v>
      </c>
      <c r="B917" s="219" t="s">
        <v>8168</v>
      </c>
      <c r="C917" s="219" t="s">
        <v>8023</v>
      </c>
      <c r="D917" s="219" t="s">
        <v>8065</v>
      </c>
      <c r="E917" s="219" t="s">
        <v>7707</v>
      </c>
      <c r="F917" s="219" t="s">
        <v>7718</v>
      </c>
      <c r="G917" s="219" t="s">
        <v>7790</v>
      </c>
      <c r="H917" s="219" t="s">
        <v>5990</v>
      </c>
      <c r="I917" s="220" t="s">
        <v>8401</v>
      </c>
      <c r="J917" s="221">
        <v>12272</v>
      </c>
      <c r="K917" s="221">
        <v>1</v>
      </c>
      <c r="L917" s="221">
        <v>12272</v>
      </c>
    </row>
    <row r="918" spans="1:12" s="167" customFormat="1">
      <c r="A918" s="218" t="str">
        <f t="shared" si="9"/>
        <v>O221021058434일반상품</v>
      </c>
      <c r="B918" s="219" t="s">
        <v>8168</v>
      </c>
      <c r="C918" s="219" t="s">
        <v>8023</v>
      </c>
      <c r="D918" s="219" t="s">
        <v>8065</v>
      </c>
      <c r="E918" s="219" t="s">
        <v>7707</v>
      </c>
      <c r="F918" s="219" t="s">
        <v>7718</v>
      </c>
      <c r="G918" s="219" t="s">
        <v>7790</v>
      </c>
      <c r="H918" s="219" t="s">
        <v>5990</v>
      </c>
      <c r="I918" s="220" t="s">
        <v>8496</v>
      </c>
      <c r="J918" s="221">
        <v>3180</v>
      </c>
      <c r="K918" s="221">
        <v>1</v>
      </c>
      <c r="L918" s="221">
        <v>3180</v>
      </c>
    </row>
    <row r="919" spans="1:12" s="167" customFormat="1">
      <c r="A919" s="218" t="str">
        <f t="shared" si="9"/>
        <v>O221021058434일반상품</v>
      </c>
      <c r="B919" s="219" t="s">
        <v>8168</v>
      </c>
      <c r="C919" s="219" t="s">
        <v>8023</v>
      </c>
      <c r="D919" s="219" t="s">
        <v>8065</v>
      </c>
      <c r="E919" s="219" t="s">
        <v>7707</v>
      </c>
      <c r="F919" s="219" t="s">
        <v>7718</v>
      </c>
      <c r="G919" s="219" t="s">
        <v>7790</v>
      </c>
      <c r="H919" s="219" t="s">
        <v>5990</v>
      </c>
      <c r="I919" s="220" t="s">
        <v>7220</v>
      </c>
      <c r="J919" s="221">
        <v>670</v>
      </c>
      <c r="K919" s="221">
        <v>5</v>
      </c>
      <c r="L919" s="221">
        <v>3350</v>
      </c>
    </row>
    <row r="920" spans="1:12" s="167" customFormat="1">
      <c r="A920" s="218" t="str">
        <f t="shared" si="9"/>
        <v>O221021058434일반상품</v>
      </c>
      <c r="B920" s="219" t="s">
        <v>8168</v>
      </c>
      <c r="C920" s="219" t="s">
        <v>8023</v>
      </c>
      <c r="D920" s="219" t="s">
        <v>8065</v>
      </c>
      <c r="E920" s="219" t="s">
        <v>7707</v>
      </c>
      <c r="F920" s="219" t="s">
        <v>7718</v>
      </c>
      <c r="G920" s="219" t="s">
        <v>7790</v>
      </c>
      <c r="H920" s="219" t="s">
        <v>5990</v>
      </c>
      <c r="I920" s="220" t="s">
        <v>8430</v>
      </c>
      <c r="J920" s="221">
        <v>1250</v>
      </c>
      <c r="K920" s="221">
        <v>2</v>
      </c>
      <c r="L920" s="221">
        <v>2500</v>
      </c>
    </row>
    <row r="921" spans="1:12" s="167" customFormat="1">
      <c r="A921" s="218" t="str">
        <f t="shared" si="9"/>
        <v>O221021058434일반상품</v>
      </c>
      <c r="B921" s="219" t="s">
        <v>8168</v>
      </c>
      <c r="C921" s="219" t="s">
        <v>8023</v>
      </c>
      <c r="D921" s="219" t="s">
        <v>8065</v>
      </c>
      <c r="E921" s="219" t="s">
        <v>7707</v>
      </c>
      <c r="F921" s="219" t="s">
        <v>7718</v>
      </c>
      <c r="G921" s="219" t="s">
        <v>7790</v>
      </c>
      <c r="H921" s="219" t="s">
        <v>5990</v>
      </c>
      <c r="I921" s="220" t="s">
        <v>8487</v>
      </c>
      <c r="J921" s="221">
        <v>3180</v>
      </c>
      <c r="K921" s="221">
        <v>1</v>
      </c>
      <c r="L921" s="221">
        <v>3180</v>
      </c>
    </row>
    <row r="922" spans="1:12" s="167" customFormat="1">
      <c r="A922" s="218" t="str">
        <f t="shared" si="9"/>
        <v>O221021058434일반상품</v>
      </c>
      <c r="B922" s="219" t="s">
        <v>8168</v>
      </c>
      <c r="C922" s="219" t="s">
        <v>8023</v>
      </c>
      <c r="D922" s="219" t="s">
        <v>8065</v>
      </c>
      <c r="E922" s="219" t="s">
        <v>7707</v>
      </c>
      <c r="F922" s="219" t="s">
        <v>7718</v>
      </c>
      <c r="G922" s="219" t="s">
        <v>7790</v>
      </c>
      <c r="H922" s="219" t="s">
        <v>5990</v>
      </c>
      <c r="I922" s="220" t="s">
        <v>8563</v>
      </c>
      <c r="J922" s="221">
        <v>2260</v>
      </c>
      <c r="K922" s="221">
        <v>2</v>
      </c>
      <c r="L922" s="221">
        <v>4520</v>
      </c>
    </row>
    <row r="923" spans="1:12" s="167" customFormat="1">
      <c r="A923" s="218" t="str">
        <f t="shared" si="9"/>
        <v>O221021058434일반상품</v>
      </c>
      <c r="B923" s="219" t="s">
        <v>8168</v>
      </c>
      <c r="C923" s="219" t="s">
        <v>8023</v>
      </c>
      <c r="D923" s="219" t="s">
        <v>8065</v>
      </c>
      <c r="E923" s="219" t="s">
        <v>7707</v>
      </c>
      <c r="F923" s="219" t="s">
        <v>7718</v>
      </c>
      <c r="G923" s="219" t="s">
        <v>7790</v>
      </c>
      <c r="H923" s="219" t="s">
        <v>5990</v>
      </c>
      <c r="I923" s="220" t="s">
        <v>8353</v>
      </c>
      <c r="J923" s="221">
        <v>5250</v>
      </c>
      <c r="K923" s="221">
        <v>1</v>
      </c>
      <c r="L923" s="221">
        <v>5250</v>
      </c>
    </row>
    <row r="924" spans="1:12" s="167" customFormat="1">
      <c r="A924" s="218" t="str">
        <f t="shared" si="9"/>
        <v>O221021058434일반상품</v>
      </c>
      <c r="B924" s="219" t="s">
        <v>8168</v>
      </c>
      <c r="C924" s="219" t="s">
        <v>8023</v>
      </c>
      <c r="D924" s="219" t="s">
        <v>8065</v>
      </c>
      <c r="E924" s="219" t="s">
        <v>7707</v>
      </c>
      <c r="F924" s="219" t="s">
        <v>7718</v>
      </c>
      <c r="G924" s="219" t="s">
        <v>7790</v>
      </c>
      <c r="H924" s="219" t="s">
        <v>5990</v>
      </c>
      <c r="I924" s="220" t="s">
        <v>8616</v>
      </c>
      <c r="J924" s="221">
        <v>1290</v>
      </c>
      <c r="K924" s="221">
        <v>2</v>
      </c>
      <c r="L924" s="221">
        <v>2580</v>
      </c>
    </row>
    <row r="925" spans="1:12" s="167" customFormat="1">
      <c r="A925" s="218" t="str">
        <f t="shared" si="9"/>
        <v>O221021058434일반상품</v>
      </c>
      <c r="B925" s="219" t="s">
        <v>8168</v>
      </c>
      <c r="C925" s="219" t="s">
        <v>8023</v>
      </c>
      <c r="D925" s="219" t="s">
        <v>8065</v>
      </c>
      <c r="E925" s="219" t="s">
        <v>7707</v>
      </c>
      <c r="F925" s="219" t="s">
        <v>7718</v>
      </c>
      <c r="G925" s="219" t="s">
        <v>7790</v>
      </c>
      <c r="H925" s="219" t="s">
        <v>5990</v>
      </c>
      <c r="I925" s="220" t="s">
        <v>7273</v>
      </c>
      <c r="J925" s="221">
        <v>7200</v>
      </c>
      <c r="K925" s="221">
        <v>1</v>
      </c>
      <c r="L925" s="221">
        <v>7200</v>
      </c>
    </row>
    <row r="926" spans="1:12" s="167" customFormat="1">
      <c r="A926" s="218" t="str">
        <f t="shared" si="9"/>
        <v>O221021058434일반상품</v>
      </c>
      <c r="B926" s="219" t="s">
        <v>8168</v>
      </c>
      <c r="C926" s="219" t="s">
        <v>8023</v>
      </c>
      <c r="D926" s="219" t="s">
        <v>8065</v>
      </c>
      <c r="E926" s="219" t="s">
        <v>7707</v>
      </c>
      <c r="F926" s="219" t="s">
        <v>7718</v>
      </c>
      <c r="G926" s="219" t="s">
        <v>7790</v>
      </c>
      <c r="H926" s="219" t="s">
        <v>5990</v>
      </c>
      <c r="I926" s="220" t="s">
        <v>8405</v>
      </c>
      <c r="J926" s="221">
        <v>11200</v>
      </c>
      <c r="K926" s="221">
        <v>1</v>
      </c>
      <c r="L926" s="221">
        <v>11200</v>
      </c>
    </row>
    <row r="927" spans="1:12" s="167" customFormat="1">
      <c r="A927" s="218" t="str">
        <f t="shared" si="9"/>
        <v>O221021058434일반상품</v>
      </c>
      <c r="B927" s="219" t="s">
        <v>8168</v>
      </c>
      <c r="C927" s="219" t="s">
        <v>8023</v>
      </c>
      <c r="D927" s="219" t="s">
        <v>8065</v>
      </c>
      <c r="E927" s="219" t="s">
        <v>7707</v>
      </c>
      <c r="F927" s="219" t="s">
        <v>7718</v>
      </c>
      <c r="G927" s="219" t="s">
        <v>7790</v>
      </c>
      <c r="H927" s="219" t="s">
        <v>5990</v>
      </c>
      <c r="I927" s="220" t="s">
        <v>8617</v>
      </c>
      <c r="J927" s="221">
        <v>1990</v>
      </c>
      <c r="K927" s="221">
        <v>1</v>
      </c>
      <c r="L927" s="221">
        <v>1990</v>
      </c>
    </row>
    <row r="928" spans="1:12" s="167" customFormat="1">
      <c r="A928" s="218" t="str">
        <f t="shared" si="9"/>
        <v>O221021058434일반상품</v>
      </c>
      <c r="B928" s="219" t="s">
        <v>8168</v>
      </c>
      <c r="C928" s="219" t="s">
        <v>8023</v>
      </c>
      <c r="D928" s="219" t="s">
        <v>8065</v>
      </c>
      <c r="E928" s="219" t="s">
        <v>7707</v>
      </c>
      <c r="F928" s="219" t="s">
        <v>7718</v>
      </c>
      <c r="G928" s="219" t="s">
        <v>7790</v>
      </c>
      <c r="H928" s="219" t="s">
        <v>5990</v>
      </c>
      <c r="I928" s="220" t="s">
        <v>8618</v>
      </c>
      <c r="J928" s="221">
        <v>3720</v>
      </c>
      <c r="K928" s="221">
        <v>1</v>
      </c>
      <c r="L928" s="221">
        <v>3720</v>
      </c>
    </row>
    <row r="929" spans="1:12" s="167" customFormat="1">
      <c r="A929" s="218" t="str">
        <f t="shared" si="9"/>
        <v>O221021058434일반상품</v>
      </c>
      <c r="B929" s="219" t="s">
        <v>8168</v>
      </c>
      <c r="C929" s="219" t="s">
        <v>8023</v>
      </c>
      <c r="D929" s="219" t="s">
        <v>8065</v>
      </c>
      <c r="E929" s="219" t="s">
        <v>7707</v>
      </c>
      <c r="F929" s="219" t="s">
        <v>7718</v>
      </c>
      <c r="G929" s="219" t="s">
        <v>7790</v>
      </c>
      <c r="H929" s="219" t="s">
        <v>5990</v>
      </c>
      <c r="I929" s="220" t="s">
        <v>8512</v>
      </c>
      <c r="J929" s="221">
        <v>990</v>
      </c>
      <c r="K929" s="221">
        <v>1</v>
      </c>
      <c r="L929" s="221">
        <v>990</v>
      </c>
    </row>
    <row r="930" spans="1:12" s="167" customFormat="1">
      <c r="A930" s="218" t="str">
        <f t="shared" si="9"/>
        <v>O221021058434일반상품</v>
      </c>
      <c r="B930" s="219" t="s">
        <v>8168</v>
      </c>
      <c r="C930" s="219" t="s">
        <v>8023</v>
      </c>
      <c r="D930" s="219" t="s">
        <v>8065</v>
      </c>
      <c r="E930" s="219" t="s">
        <v>7707</v>
      </c>
      <c r="F930" s="219" t="s">
        <v>7718</v>
      </c>
      <c r="G930" s="219" t="s">
        <v>7790</v>
      </c>
      <c r="H930" s="219" t="s">
        <v>5990</v>
      </c>
      <c r="I930" s="220" t="s">
        <v>8529</v>
      </c>
      <c r="J930" s="221">
        <v>1070</v>
      </c>
      <c r="K930" s="221">
        <v>1</v>
      </c>
      <c r="L930" s="221">
        <v>1070</v>
      </c>
    </row>
    <row r="931" spans="1:12" s="167" customFormat="1">
      <c r="A931" s="218" t="str">
        <f t="shared" si="9"/>
        <v>O221021058434일반상품</v>
      </c>
      <c r="B931" s="219" t="s">
        <v>8168</v>
      </c>
      <c r="C931" s="219" t="s">
        <v>8023</v>
      </c>
      <c r="D931" s="219" t="s">
        <v>8065</v>
      </c>
      <c r="E931" s="219" t="s">
        <v>7707</v>
      </c>
      <c r="F931" s="219" t="s">
        <v>7718</v>
      </c>
      <c r="G931" s="219" t="s">
        <v>7790</v>
      </c>
      <c r="H931" s="219" t="s">
        <v>5990</v>
      </c>
      <c r="I931" s="220" t="s">
        <v>8585</v>
      </c>
      <c r="J931" s="221">
        <v>1080</v>
      </c>
      <c r="K931" s="221">
        <v>2</v>
      </c>
      <c r="L931" s="221">
        <v>2160</v>
      </c>
    </row>
    <row r="932" spans="1:12" s="167" customFormat="1">
      <c r="A932" s="218" t="str">
        <f t="shared" si="9"/>
        <v>O221021058434일반상품</v>
      </c>
      <c r="B932" s="219" t="s">
        <v>8168</v>
      </c>
      <c r="C932" s="219" t="s">
        <v>8023</v>
      </c>
      <c r="D932" s="219" t="s">
        <v>8065</v>
      </c>
      <c r="E932" s="219" t="s">
        <v>7707</v>
      </c>
      <c r="F932" s="219" t="s">
        <v>7718</v>
      </c>
      <c r="G932" s="219" t="s">
        <v>7790</v>
      </c>
      <c r="H932" s="219" t="s">
        <v>5990</v>
      </c>
      <c r="I932" s="220" t="s">
        <v>8566</v>
      </c>
      <c r="J932" s="221">
        <v>990</v>
      </c>
      <c r="K932" s="221">
        <v>2</v>
      </c>
      <c r="L932" s="221">
        <v>1980</v>
      </c>
    </row>
    <row r="933" spans="1:12" s="167" customFormat="1">
      <c r="A933" s="218" t="str">
        <f t="shared" si="9"/>
        <v>O221021058434일반상품</v>
      </c>
      <c r="B933" s="219" t="s">
        <v>8168</v>
      </c>
      <c r="C933" s="219" t="s">
        <v>8023</v>
      </c>
      <c r="D933" s="219" t="s">
        <v>8065</v>
      </c>
      <c r="E933" s="219" t="s">
        <v>7707</v>
      </c>
      <c r="F933" s="219" t="s">
        <v>7718</v>
      </c>
      <c r="G933" s="219" t="s">
        <v>7790</v>
      </c>
      <c r="H933" s="219" t="s">
        <v>5990</v>
      </c>
      <c r="I933" s="220" t="s">
        <v>8380</v>
      </c>
      <c r="J933" s="221">
        <v>4450</v>
      </c>
      <c r="K933" s="221">
        <v>1</v>
      </c>
      <c r="L933" s="221">
        <v>4450</v>
      </c>
    </row>
    <row r="934" spans="1:12" s="167" customFormat="1">
      <c r="A934" s="218" t="str">
        <f t="shared" si="9"/>
        <v>O221021058434일반상품</v>
      </c>
      <c r="B934" s="219" t="s">
        <v>8168</v>
      </c>
      <c r="C934" s="219" t="s">
        <v>8023</v>
      </c>
      <c r="D934" s="219" t="s">
        <v>8065</v>
      </c>
      <c r="E934" s="219" t="s">
        <v>7707</v>
      </c>
      <c r="F934" s="219" t="s">
        <v>7718</v>
      </c>
      <c r="G934" s="219" t="s">
        <v>7790</v>
      </c>
      <c r="H934" s="219" t="s">
        <v>5990</v>
      </c>
      <c r="I934" s="220" t="s">
        <v>7243</v>
      </c>
      <c r="J934" s="221">
        <v>6770</v>
      </c>
      <c r="K934" s="221">
        <v>2</v>
      </c>
      <c r="L934" s="221">
        <v>13540</v>
      </c>
    </row>
    <row r="935" spans="1:12" s="167" customFormat="1">
      <c r="A935" s="218" t="str">
        <f t="shared" si="9"/>
        <v>O221021058434일반상품</v>
      </c>
      <c r="B935" s="219" t="s">
        <v>8168</v>
      </c>
      <c r="C935" s="219" t="s">
        <v>8023</v>
      </c>
      <c r="D935" s="219" t="s">
        <v>8065</v>
      </c>
      <c r="E935" s="219" t="s">
        <v>7707</v>
      </c>
      <c r="F935" s="219" t="s">
        <v>7718</v>
      </c>
      <c r="G935" s="219" t="s">
        <v>7790</v>
      </c>
      <c r="H935" s="219" t="s">
        <v>5990</v>
      </c>
      <c r="I935" s="220" t="s">
        <v>8619</v>
      </c>
      <c r="J935" s="221">
        <v>3500</v>
      </c>
      <c r="K935" s="221">
        <v>1</v>
      </c>
      <c r="L935" s="221">
        <v>3500</v>
      </c>
    </row>
    <row r="936" spans="1:12" s="167" customFormat="1">
      <c r="A936" s="218" t="str">
        <f t="shared" si="9"/>
        <v>O221021058434일반상품</v>
      </c>
      <c r="B936" s="219" t="s">
        <v>8168</v>
      </c>
      <c r="C936" s="219" t="s">
        <v>8023</v>
      </c>
      <c r="D936" s="219" t="s">
        <v>8065</v>
      </c>
      <c r="E936" s="219" t="s">
        <v>7707</v>
      </c>
      <c r="F936" s="219" t="s">
        <v>7718</v>
      </c>
      <c r="G936" s="219" t="s">
        <v>7790</v>
      </c>
      <c r="H936" s="219" t="s">
        <v>5990</v>
      </c>
      <c r="I936" s="220" t="s">
        <v>8620</v>
      </c>
      <c r="J936" s="221">
        <v>11000</v>
      </c>
      <c r="K936" s="221">
        <v>1</v>
      </c>
      <c r="L936" s="221">
        <v>11000</v>
      </c>
    </row>
    <row r="937" spans="1:12" s="167" customFormat="1">
      <c r="A937" s="218" t="str">
        <f t="shared" si="9"/>
        <v>O221021058434일반상품</v>
      </c>
      <c r="B937" s="219" t="s">
        <v>8168</v>
      </c>
      <c r="C937" s="219" t="s">
        <v>8023</v>
      </c>
      <c r="D937" s="219" t="s">
        <v>8065</v>
      </c>
      <c r="E937" s="219" t="s">
        <v>7707</v>
      </c>
      <c r="F937" s="219" t="s">
        <v>7718</v>
      </c>
      <c r="G937" s="219" t="s">
        <v>7790</v>
      </c>
      <c r="H937" s="219" t="s">
        <v>5990</v>
      </c>
      <c r="I937" s="220" t="s">
        <v>8516</v>
      </c>
      <c r="J937" s="221">
        <v>1080</v>
      </c>
      <c r="K937" s="221">
        <v>2</v>
      </c>
      <c r="L937" s="221">
        <v>2160</v>
      </c>
    </row>
    <row r="938" spans="1:12" s="167" customFormat="1">
      <c r="A938" s="218" t="str">
        <f t="shared" si="9"/>
        <v>O221021058434일반상품</v>
      </c>
      <c r="B938" s="219" t="s">
        <v>8168</v>
      </c>
      <c r="C938" s="219" t="s">
        <v>8023</v>
      </c>
      <c r="D938" s="219" t="s">
        <v>8065</v>
      </c>
      <c r="E938" s="219" t="s">
        <v>7707</v>
      </c>
      <c r="F938" s="219" t="s">
        <v>7718</v>
      </c>
      <c r="G938" s="219" t="s">
        <v>7790</v>
      </c>
      <c r="H938" s="219" t="s">
        <v>5990</v>
      </c>
      <c r="I938" s="220" t="s">
        <v>8492</v>
      </c>
      <c r="J938" s="221">
        <v>4200</v>
      </c>
      <c r="K938" s="221">
        <v>2</v>
      </c>
      <c r="L938" s="221">
        <v>8400</v>
      </c>
    </row>
    <row r="939" spans="1:12" s="167" customFormat="1">
      <c r="A939" s="218" t="str">
        <f t="shared" si="9"/>
        <v>O221021058434일반상품</v>
      </c>
      <c r="B939" s="219" t="s">
        <v>8168</v>
      </c>
      <c r="C939" s="219" t="s">
        <v>8023</v>
      </c>
      <c r="D939" s="219" t="s">
        <v>8065</v>
      </c>
      <c r="E939" s="219" t="s">
        <v>7707</v>
      </c>
      <c r="F939" s="219" t="s">
        <v>7718</v>
      </c>
      <c r="G939" s="219" t="s">
        <v>7790</v>
      </c>
      <c r="H939" s="219" t="s">
        <v>5990</v>
      </c>
      <c r="I939" s="220" t="s">
        <v>8434</v>
      </c>
      <c r="J939" s="221">
        <v>2400</v>
      </c>
      <c r="K939" s="221">
        <v>3</v>
      </c>
      <c r="L939" s="221">
        <v>7200</v>
      </c>
    </row>
    <row r="940" spans="1:12" s="167" customFormat="1">
      <c r="A940" s="218" t="str">
        <f t="shared" si="9"/>
        <v>O221021058434일반상품</v>
      </c>
      <c r="B940" s="219" t="s">
        <v>8168</v>
      </c>
      <c r="C940" s="219" t="s">
        <v>8023</v>
      </c>
      <c r="D940" s="219" t="s">
        <v>8065</v>
      </c>
      <c r="E940" s="219" t="s">
        <v>7707</v>
      </c>
      <c r="F940" s="219" t="s">
        <v>7718</v>
      </c>
      <c r="G940" s="219" t="s">
        <v>7790</v>
      </c>
      <c r="H940" s="219" t="s">
        <v>5990</v>
      </c>
      <c r="I940" s="220" t="s">
        <v>8621</v>
      </c>
      <c r="J940" s="221">
        <v>1520</v>
      </c>
      <c r="K940" s="221">
        <v>2</v>
      </c>
      <c r="L940" s="221">
        <v>3040</v>
      </c>
    </row>
    <row r="941" spans="1:12" s="167" customFormat="1">
      <c r="A941" s="218" t="str">
        <f t="shared" si="9"/>
        <v>O221021058434일반상품</v>
      </c>
      <c r="B941" s="219" t="s">
        <v>8168</v>
      </c>
      <c r="C941" s="219" t="s">
        <v>8023</v>
      </c>
      <c r="D941" s="219" t="s">
        <v>8065</v>
      </c>
      <c r="E941" s="219" t="s">
        <v>7707</v>
      </c>
      <c r="F941" s="219" t="s">
        <v>7718</v>
      </c>
      <c r="G941" s="219" t="s">
        <v>7790</v>
      </c>
      <c r="H941" s="219" t="s">
        <v>5990</v>
      </c>
      <c r="I941" s="220" t="s">
        <v>8517</v>
      </c>
      <c r="J941" s="221">
        <v>1800</v>
      </c>
      <c r="K941" s="221">
        <v>1</v>
      </c>
      <c r="L941" s="221">
        <v>1800</v>
      </c>
    </row>
    <row r="942" spans="1:12" s="167" customFormat="1">
      <c r="A942" s="218" t="str">
        <f t="shared" si="9"/>
        <v>O221021058434일반상품</v>
      </c>
      <c r="B942" s="219" t="s">
        <v>8168</v>
      </c>
      <c r="C942" s="219" t="s">
        <v>8023</v>
      </c>
      <c r="D942" s="219" t="s">
        <v>8065</v>
      </c>
      <c r="E942" s="219" t="s">
        <v>7707</v>
      </c>
      <c r="F942" s="219" t="s">
        <v>7718</v>
      </c>
      <c r="G942" s="219" t="s">
        <v>7790</v>
      </c>
      <c r="H942" s="219" t="s">
        <v>5990</v>
      </c>
      <c r="I942" s="220" t="s">
        <v>8079</v>
      </c>
      <c r="J942" s="221">
        <v>1760</v>
      </c>
      <c r="K942" s="221">
        <v>10</v>
      </c>
      <c r="L942" s="221">
        <v>17600</v>
      </c>
    </row>
    <row r="943" spans="1:12" s="167" customFormat="1">
      <c r="A943" s="218" t="str">
        <f t="shared" si="9"/>
        <v>O221021058433일반상품</v>
      </c>
      <c r="B943" s="219" t="s">
        <v>8169</v>
      </c>
      <c r="C943" s="219" t="s">
        <v>8023</v>
      </c>
      <c r="D943" s="219" t="s">
        <v>8065</v>
      </c>
      <c r="E943" s="219" t="s">
        <v>7707</v>
      </c>
      <c r="F943" s="219" t="s">
        <v>7718</v>
      </c>
      <c r="G943" s="219" t="s">
        <v>7804</v>
      </c>
      <c r="H943" s="219" t="s">
        <v>5990</v>
      </c>
      <c r="I943" s="220" t="s">
        <v>8622</v>
      </c>
      <c r="J943" s="221">
        <v>10200</v>
      </c>
      <c r="K943" s="221">
        <v>1</v>
      </c>
      <c r="L943" s="221">
        <v>10200</v>
      </c>
    </row>
    <row r="944" spans="1:12" s="167" customFormat="1">
      <c r="A944" s="218" t="str">
        <f t="shared" si="9"/>
        <v>O221021058433일반상품</v>
      </c>
      <c r="B944" s="219" t="s">
        <v>8169</v>
      </c>
      <c r="C944" s="219" t="s">
        <v>8023</v>
      </c>
      <c r="D944" s="219" t="s">
        <v>8065</v>
      </c>
      <c r="E944" s="219" t="s">
        <v>7707</v>
      </c>
      <c r="F944" s="219" t="s">
        <v>7718</v>
      </c>
      <c r="G944" s="219" t="s">
        <v>7804</v>
      </c>
      <c r="H944" s="219" t="s">
        <v>5990</v>
      </c>
      <c r="I944" s="220" t="s">
        <v>7300</v>
      </c>
      <c r="J944" s="221">
        <v>6900</v>
      </c>
      <c r="K944" s="221">
        <v>1</v>
      </c>
      <c r="L944" s="221">
        <v>6900</v>
      </c>
    </row>
    <row r="945" spans="1:12" s="167" customFormat="1">
      <c r="A945" s="218" t="str">
        <f t="shared" si="9"/>
        <v>O221021058433일반상품</v>
      </c>
      <c r="B945" s="219" t="s">
        <v>8169</v>
      </c>
      <c r="C945" s="219" t="s">
        <v>8023</v>
      </c>
      <c r="D945" s="219" t="s">
        <v>8065</v>
      </c>
      <c r="E945" s="219" t="s">
        <v>7707</v>
      </c>
      <c r="F945" s="219" t="s">
        <v>7718</v>
      </c>
      <c r="G945" s="219" t="s">
        <v>7804</v>
      </c>
      <c r="H945" s="219" t="s">
        <v>5990</v>
      </c>
      <c r="I945" s="220" t="s">
        <v>7278</v>
      </c>
      <c r="J945" s="221">
        <v>7500</v>
      </c>
      <c r="K945" s="221">
        <v>1</v>
      </c>
      <c r="L945" s="221">
        <v>7500</v>
      </c>
    </row>
    <row r="946" spans="1:12" s="167" customFormat="1">
      <c r="A946" s="218" t="str">
        <f t="shared" si="9"/>
        <v>O221021058433일반상품</v>
      </c>
      <c r="B946" s="219" t="s">
        <v>8169</v>
      </c>
      <c r="C946" s="219" t="s">
        <v>8023</v>
      </c>
      <c r="D946" s="219" t="s">
        <v>8065</v>
      </c>
      <c r="E946" s="219" t="s">
        <v>7707</v>
      </c>
      <c r="F946" s="219" t="s">
        <v>7718</v>
      </c>
      <c r="G946" s="219" t="s">
        <v>7804</v>
      </c>
      <c r="H946" s="219" t="s">
        <v>5990</v>
      </c>
      <c r="I946" s="220" t="s">
        <v>8554</v>
      </c>
      <c r="J946" s="221">
        <v>6600</v>
      </c>
      <c r="K946" s="221">
        <v>1</v>
      </c>
      <c r="L946" s="221">
        <v>6600</v>
      </c>
    </row>
    <row r="947" spans="1:12" s="167" customFormat="1">
      <c r="A947" s="218" t="str">
        <f t="shared" si="9"/>
        <v>O221021058433일반상품</v>
      </c>
      <c r="B947" s="219" t="s">
        <v>8169</v>
      </c>
      <c r="C947" s="219" t="s">
        <v>8023</v>
      </c>
      <c r="D947" s="219" t="s">
        <v>8065</v>
      </c>
      <c r="E947" s="219" t="s">
        <v>7707</v>
      </c>
      <c r="F947" s="219" t="s">
        <v>7718</v>
      </c>
      <c r="G947" s="219" t="s">
        <v>7804</v>
      </c>
      <c r="H947" s="219" t="s">
        <v>5990</v>
      </c>
      <c r="I947" s="220" t="s">
        <v>7203</v>
      </c>
      <c r="J947" s="221">
        <v>5000</v>
      </c>
      <c r="K947" s="221">
        <v>1</v>
      </c>
      <c r="L947" s="221">
        <v>5000</v>
      </c>
    </row>
    <row r="948" spans="1:12" s="167" customFormat="1">
      <c r="A948" s="218" t="str">
        <f t="shared" si="9"/>
        <v>O221021058433일반상품</v>
      </c>
      <c r="B948" s="219" t="s">
        <v>8169</v>
      </c>
      <c r="C948" s="219" t="s">
        <v>8023</v>
      </c>
      <c r="D948" s="219" t="s">
        <v>8065</v>
      </c>
      <c r="E948" s="219" t="s">
        <v>7707</v>
      </c>
      <c r="F948" s="219" t="s">
        <v>7718</v>
      </c>
      <c r="G948" s="219" t="s">
        <v>7804</v>
      </c>
      <c r="H948" s="219" t="s">
        <v>5990</v>
      </c>
      <c r="I948" s="220" t="s">
        <v>8578</v>
      </c>
      <c r="J948" s="221">
        <v>4530</v>
      </c>
      <c r="K948" s="221">
        <v>2</v>
      </c>
      <c r="L948" s="221">
        <v>9060</v>
      </c>
    </row>
    <row r="949" spans="1:12" s="167" customFormat="1">
      <c r="A949" s="218" t="str">
        <f t="shared" si="9"/>
        <v>O221021058433일반상품</v>
      </c>
      <c r="B949" s="219" t="s">
        <v>8169</v>
      </c>
      <c r="C949" s="219" t="s">
        <v>8023</v>
      </c>
      <c r="D949" s="219" t="s">
        <v>8065</v>
      </c>
      <c r="E949" s="219" t="s">
        <v>7707</v>
      </c>
      <c r="F949" s="219" t="s">
        <v>7718</v>
      </c>
      <c r="G949" s="219" t="s">
        <v>7804</v>
      </c>
      <c r="H949" s="219" t="s">
        <v>5990</v>
      </c>
      <c r="I949" s="220" t="s">
        <v>8607</v>
      </c>
      <c r="J949" s="221">
        <v>16000</v>
      </c>
      <c r="K949" s="221">
        <v>1</v>
      </c>
      <c r="L949" s="221">
        <v>16000</v>
      </c>
    </row>
    <row r="950" spans="1:12" s="167" customFormat="1">
      <c r="A950" s="218" t="str">
        <f t="shared" si="9"/>
        <v>O221021058433일반상품</v>
      </c>
      <c r="B950" s="219" t="s">
        <v>8169</v>
      </c>
      <c r="C950" s="219" t="s">
        <v>8023</v>
      </c>
      <c r="D950" s="219" t="s">
        <v>8065</v>
      </c>
      <c r="E950" s="219" t="s">
        <v>7707</v>
      </c>
      <c r="F950" s="219" t="s">
        <v>7718</v>
      </c>
      <c r="G950" s="219" t="s">
        <v>7804</v>
      </c>
      <c r="H950" s="219" t="s">
        <v>5990</v>
      </c>
      <c r="I950" s="220" t="s">
        <v>8623</v>
      </c>
      <c r="J950" s="221">
        <v>5500</v>
      </c>
      <c r="K950" s="221">
        <v>1</v>
      </c>
      <c r="L950" s="221">
        <v>5500</v>
      </c>
    </row>
    <row r="951" spans="1:12" s="167" customFormat="1">
      <c r="A951" s="218" t="str">
        <f t="shared" si="9"/>
        <v>O221021058433일반상품</v>
      </c>
      <c r="B951" s="219" t="s">
        <v>8169</v>
      </c>
      <c r="C951" s="219" t="s">
        <v>8023</v>
      </c>
      <c r="D951" s="219" t="s">
        <v>8065</v>
      </c>
      <c r="E951" s="219" t="s">
        <v>7707</v>
      </c>
      <c r="F951" s="219" t="s">
        <v>7718</v>
      </c>
      <c r="G951" s="219" t="s">
        <v>7804</v>
      </c>
      <c r="H951" s="219" t="s">
        <v>5990</v>
      </c>
      <c r="I951" s="220" t="s">
        <v>7268</v>
      </c>
      <c r="J951" s="221">
        <v>1900</v>
      </c>
      <c r="K951" s="221">
        <v>1</v>
      </c>
      <c r="L951" s="221">
        <v>1900</v>
      </c>
    </row>
    <row r="952" spans="1:12" s="167" customFormat="1">
      <c r="A952" s="218" t="str">
        <f t="shared" si="9"/>
        <v>O221021058433일반상품</v>
      </c>
      <c r="B952" s="219" t="s">
        <v>8169</v>
      </c>
      <c r="C952" s="219" t="s">
        <v>8023</v>
      </c>
      <c r="D952" s="219" t="s">
        <v>8065</v>
      </c>
      <c r="E952" s="219" t="s">
        <v>7707</v>
      </c>
      <c r="F952" s="219" t="s">
        <v>7718</v>
      </c>
      <c r="G952" s="219" t="s">
        <v>7804</v>
      </c>
      <c r="H952" s="219" t="s">
        <v>5990</v>
      </c>
      <c r="I952" s="220" t="s">
        <v>8624</v>
      </c>
      <c r="J952" s="221">
        <v>16000</v>
      </c>
      <c r="K952" s="221">
        <v>1</v>
      </c>
      <c r="L952" s="221">
        <v>16000</v>
      </c>
    </row>
    <row r="953" spans="1:12" s="167" customFormat="1">
      <c r="A953" s="218" t="str">
        <f t="shared" si="9"/>
        <v>O221021058433일반상품</v>
      </c>
      <c r="B953" s="219" t="s">
        <v>8169</v>
      </c>
      <c r="C953" s="219" t="s">
        <v>8023</v>
      </c>
      <c r="D953" s="219" t="s">
        <v>8065</v>
      </c>
      <c r="E953" s="219" t="s">
        <v>7707</v>
      </c>
      <c r="F953" s="219" t="s">
        <v>7718</v>
      </c>
      <c r="G953" s="219" t="s">
        <v>7804</v>
      </c>
      <c r="H953" s="219" t="s">
        <v>5990</v>
      </c>
      <c r="I953" s="220" t="s">
        <v>8465</v>
      </c>
      <c r="J953" s="221">
        <v>8500</v>
      </c>
      <c r="K953" s="221">
        <v>1</v>
      </c>
      <c r="L953" s="221">
        <v>8500</v>
      </c>
    </row>
    <row r="954" spans="1:12" s="167" customFormat="1">
      <c r="A954" s="218" t="str">
        <f t="shared" si="9"/>
        <v>O221021058433일반상품</v>
      </c>
      <c r="B954" s="219" t="s">
        <v>8169</v>
      </c>
      <c r="C954" s="219" t="s">
        <v>8023</v>
      </c>
      <c r="D954" s="219" t="s">
        <v>8065</v>
      </c>
      <c r="E954" s="219" t="s">
        <v>7707</v>
      </c>
      <c r="F954" s="219" t="s">
        <v>7718</v>
      </c>
      <c r="G954" s="219" t="s">
        <v>7804</v>
      </c>
      <c r="H954" s="219" t="s">
        <v>5990</v>
      </c>
      <c r="I954" s="220" t="s">
        <v>8625</v>
      </c>
      <c r="J954" s="221">
        <v>9300</v>
      </c>
      <c r="K954" s="221">
        <v>1</v>
      </c>
      <c r="L954" s="221">
        <v>9300</v>
      </c>
    </row>
    <row r="955" spans="1:12" s="167" customFormat="1">
      <c r="A955" s="218" t="str">
        <f t="shared" si="9"/>
        <v>O221021058433일반상품</v>
      </c>
      <c r="B955" s="219" t="s">
        <v>8169</v>
      </c>
      <c r="C955" s="219" t="s">
        <v>8023</v>
      </c>
      <c r="D955" s="219" t="s">
        <v>8065</v>
      </c>
      <c r="E955" s="219" t="s">
        <v>7707</v>
      </c>
      <c r="F955" s="219" t="s">
        <v>7718</v>
      </c>
      <c r="G955" s="219" t="s">
        <v>7804</v>
      </c>
      <c r="H955" s="219" t="s">
        <v>5990</v>
      </c>
      <c r="I955" s="220" t="s">
        <v>8626</v>
      </c>
      <c r="J955" s="221">
        <v>4450</v>
      </c>
      <c r="K955" s="221">
        <v>1</v>
      </c>
      <c r="L955" s="221">
        <v>4450</v>
      </c>
    </row>
    <row r="956" spans="1:12" s="167" customFormat="1">
      <c r="A956" s="218" t="str">
        <f t="shared" si="9"/>
        <v>O221021058433일반상품</v>
      </c>
      <c r="B956" s="219" t="s">
        <v>8169</v>
      </c>
      <c r="C956" s="219" t="s">
        <v>8023</v>
      </c>
      <c r="D956" s="219" t="s">
        <v>8065</v>
      </c>
      <c r="E956" s="219" t="s">
        <v>7707</v>
      </c>
      <c r="F956" s="219" t="s">
        <v>7718</v>
      </c>
      <c r="G956" s="219" t="s">
        <v>7804</v>
      </c>
      <c r="H956" s="219" t="s">
        <v>5990</v>
      </c>
      <c r="I956" s="220" t="s">
        <v>7237</v>
      </c>
      <c r="J956" s="221">
        <v>9770</v>
      </c>
      <c r="K956" s="221">
        <v>1</v>
      </c>
      <c r="L956" s="221">
        <v>9770</v>
      </c>
    </row>
    <row r="957" spans="1:12" s="167" customFormat="1">
      <c r="A957" s="218" t="str">
        <f t="shared" si="9"/>
        <v>O221021058433일반상품</v>
      </c>
      <c r="B957" s="219" t="s">
        <v>8169</v>
      </c>
      <c r="C957" s="219" t="s">
        <v>8023</v>
      </c>
      <c r="D957" s="219" t="s">
        <v>8065</v>
      </c>
      <c r="E957" s="219" t="s">
        <v>7707</v>
      </c>
      <c r="F957" s="219" t="s">
        <v>7718</v>
      </c>
      <c r="G957" s="219" t="s">
        <v>7804</v>
      </c>
      <c r="H957" s="219" t="s">
        <v>5990</v>
      </c>
      <c r="I957" s="220" t="s">
        <v>8050</v>
      </c>
      <c r="J957" s="221">
        <v>13810</v>
      </c>
      <c r="K957" s="221">
        <v>1</v>
      </c>
      <c r="L957" s="221">
        <v>13810</v>
      </c>
    </row>
    <row r="958" spans="1:12" s="167" customFormat="1">
      <c r="A958" s="218" t="str">
        <f t="shared" si="9"/>
        <v>O221021058433일반상품</v>
      </c>
      <c r="B958" s="219" t="s">
        <v>8169</v>
      </c>
      <c r="C958" s="219" t="s">
        <v>8023</v>
      </c>
      <c r="D958" s="219" t="s">
        <v>8065</v>
      </c>
      <c r="E958" s="219" t="s">
        <v>7707</v>
      </c>
      <c r="F958" s="219" t="s">
        <v>7718</v>
      </c>
      <c r="G958" s="219" t="s">
        <v>7804</v>
      </c>
      <c r="H958" s="219" t="s">
        <v>5990</v>
      </c>
      <c r="I958" s="220" t="s">
        <v>8627</v>
      </c>
      <c r="J958" s="221">
        <v>9040</v>
      </c>
      <c r="K958" s="221">
        <v>1</v>
      </c>
      <c r="L958" s="221">
        <v>9040</v>
      </c>
    </row>
    <row r="959" spans="1:12" s="167" customFormat="1">
      <c r="A959" s="218" t="str">
        <f t="shared" si="9"/>
        <v>O221021058433일반상품</v>
      </c>
      <c r="B959" s="219" t="s">
        <v>8169</v>
      </c>
      <c r="C959" s="219" t="s">
        <v>8023</v>
      </c>
      <c r="D959" s="219" t="s">
        <v>8065</v>
      </c>
      <c r="E959" s="219" t="s">
        <v>7707</v>
      </c>
      <c r="F959" s="219" t="s">
        <v>7718</v>
      </c>
      <c r="G959" s="219" t="s">
        <v>7804</v>
      </c>
      <c r="H959" s="219" t="s">
        <v>5990</v>
      </c>
      <c r="I959" s="220" t="s">
        <v>8366</v>
      </c>
      <c r="J959" s="221">
        <v>8880</v>
      </c>
      <c r="K959" s="221">
        <v>1</v>
      </c>
      <c r="L959" s="221">
        <v>8880</v>
      </c>
    </row>
    <row r="960" spans="1:12" s="167" customFormat="1">
      <c r="A960" s="218" t="str">
        <f t="shared" si="9"/>
        <v>O221021058433일반상품</v>
      </c>
      <c r="B960" s="219" t="s">
        <v>8169</v>
      </c>
      <c r="C960" s="219" t="s">
        <v>8023</v>
      </c>
      <c r="D960" s="219" t="s">
        <v>8065</v>
      </c>
      <c r="E960" s="219" t="s">
        <v>7707</v>
      </c>
      <c r="F960" s="219" t="s">
        <v>7718</v>
      </c>
      <c r="G960" s="219" t="s">
        <v>7804</v>
      </c>
      <c r="H960" s="219" t="s">
        <v>5990</v>
      </c>
      <c r="I960" s="220" t="s">
        <v>8570</v>
      </c>
      <c r="J960" s="221">
        <v>9000</v>
      </c>
      <c r="K960" s="221">
        <v>1</v>
      </c>
      <c r="L960" s="221">
        <v>9000</v>
      </c>
    </row>
    <row r="961" spans="1:12" s="167" customFormat="1">
      <c r="A961" s="218" t="str">
        <f t="shared" si="9"/>
        <v>O221021058433일반상품</v>
      </c>
      <c r="B961" s="219" t="s">
        <v>8169</v>
      </c>
      <c r="C961" s="219" t="s">
        <v>8023</v>
      </c>
      <c r="D961" s="219" t="s">
        <v>8065</v>
      </c>
      <c r="E961" s="219" t="s">
        <v>7707</v>
      </c>
      <c r="F961" s="219" t="s">
        <v>7718</v>
      </c>
      <c r="G961" s="219" t="s">
        <v>7804</v>
      </c>
      <c r="H961" s="219" t="s">
        <v>5990</v>
      </c>
      <c r="I961" s="220" t="s">
        <v>7922</v>
      </c>
      <c r="J961" s="221">
        <v>7800</v>
      </c>
      <c r="K961" s="221">
        <v>1</v>
      </c>
      <c r="L961" s="221">
        <v>7800</v>
      </c>
    </row>
    <row r="962" spans="1:12" s="167" customFormat="1">
      <c r="A962" s="218" t="str">
        <f t="shared" si="9"/>
        <v>O221021058433일반상품</v>
      </c>
      <c r="B962" s="219" t="s">
        <v>8169</v>
      </c>
      <c r="C962" s="219" t="s">
        <v>8023</v>
      </c>
      <c r="D962" s="219" t="s">
        <v>8065</v>
      </c>
      <c r="E962" s="219" t="s">
        <v>7707</v>
      </c>
      <c r="F962" s="219" t="s">
        <v>7718</v>
      </c>
      <c r="G962" s="219" t="s">
        <v>7804</v>
      </c>
      <c r="H962" s="219" t="s">
        <v>5990</v>
      </c>
      <c r="I962" s="220" t="s">
        <v>8628</v>
      </c>
      <c r="J962" s="221">
        <v>5000</v>
      </c>
      <c r="K962" s="221">
        <v>1</v>
      </c>
      <c r="L962" s="221">
        <v>5000</v>
      </c>
    </row>
    <row r="963" spans="1:12" s="167" customFormat="1">
      <c r="A963" s="218" t="str">
        <f t="shared" si="9"/>
        <v>O221021058433일반상품</v>
      </c>
      <c r="B963" s="219" t="s">
        <v>8169</v>
      </c>
      <c r="C963" s="219" t="s">
        <v>8023</v>
      </c>
      <c r="D963" s="219" t="s">
        <v>8065</v>
      </c>
      <c r="E963" s="219" t="s">
        <v>7707</v>
      </c>
      <c r="F963" s="219" t="s">
        <v>7718</v>
      </c>
      <c r="G963" s="219" t="s">
        <v>7804</v>
      </c>
      <c r="H963" s="219" t="s">
        <v>5990</v>
      </c>
      <c r="I963" s="220" t="s">
        <v>8629</v>
      </c>
      <c r="J963" s="221">
        <v>6000</v>
      </c>
      <c r="K963" s="221">
        <v>1</v>
      </c>
      <c r="L963" s="221">
        <v>6000</v>
      </c>
    </row>
    <row r="964" spans="1:12" s="167" customFormat="1">
      <c r="A964" s="218" t="str">
        <f t="shared" si="9"/>
        <v>O221021058433일반상품</v>
      </c>
      <c r="B964" s="219" t="s">
        <v>8169</v>
      </c>
      <c r="C964" s="219" t="s">
        <v>8023</v>
      </c>
      <c r="D964" s="219" t="s">
        <v>8065</v>
      </c>
      <c r="E964" s="219" t="s">
        <v>7707</v>
      </c>
      <c r="F964" s="219" t="s">
        <v>7718</v>
      </c>
      <c r="G964" s="219" t="s">
        <v>7804</v>
      </c>
      <c r="H964" s="219" t="s">
        <v>5990</v>
      </c>
      <c r="I964" s="220" t="s">
        <v>8630</v>
      </c>
      <c r="J964" s="221">
        <v>1500</v>
      </c>
      <c r="K964" s="221">
        <v>2</v>
      </c>
      <c r="L964" s="221">
        <v>3000</v>
      </c>
    </row>
    <row r="965" spans="1:12" s="167" customFormat="1">
      <c r="A965" s="218" t="str">
        <f t="shared" si="9"/>
        <v>O221021058433일반상품</v>
      </c>
      <c r="B965" s="219" t="s">
        <v>8169</v>
      </c>
      <c r="C965" s="219" t="s">
        <v>8023</v>
      </c>
      <c r="D965" s="219" t="s">
        <v>8065</v>
      </c>
      <c r="E965" s="219" t="s">
        <v>7707</v>
      </c>
      <c r="F965" s="219" t="s">
        <v>7718</v>
      </c>
      <c r="G965" s="219" t="s">
        <v>7804</v>
      </c>
      <c r="H965" s="219" t="s">
        <v>5990</v>
      </c>
      <c r="I965" s="220" t="s">
        <v>8631</v>
      </c>
      <c r="J965" s="221">
        <v>4760</v>
      </c>
      <c r="K965" s="221">
        <v>1</v>
      </c>
      <c r="L965" s="221">
        <v>4760</v>
      </c>
    </row>
    <row r="966" spans="1:12" s="167" customFormat="1">
      <c r="A966" s="218" t="str">
        <f t="shared" si="9"/>
        <v>O221021058433일반상품</v>
      </c>
      <c r="B966" s="219" t="s">
        <v>8169</v>
      </c>
      <c r="C966" s="219" t="s">
        <v>8023</v>
      </c>
      <c r="D966" s="219" t="s">
        <v>8065</v>
      </c>
      <c r="E966" s="219" t="s">
        <v>7707</v>
      </c>
      <c r="F966" s="219" t="s">
        <v>7718</v>
      </c>
      <c r="G966" s="219" t="s">
        <v>7804</v>
      </c>
      <c r="H966" s="219" t="s">
        <v>5990</v>
      </c>
      <c r="I966" s="220" t="s">
        <v>8484</v>
      </c>
      <c r="J966" s="221">
        <v>4700</v>
      </c>
      <c r="K966" s="221">
        <v>1</v>
      </c>
      <c r="L966" s="221">
        <v>4700</v>
      </c>
    </row>
    <row r="967" spans="1:12" s="167" customFormat="1">
      <c r="A967" s="218" t="str">
        <f t="shared" si="9"/>
        <v>O221021058433일반상품</v>
      </c>
      <c r="B967" s="219" t="s">
        <v>8169</v>
      </c>
      <c r="C967" s="219" t="s">
        <v>8023</v>
      </c>
      <c r="D967" s="219" t="s">
        <v>8065</v>
      </c>
      <c r="E967" s="219" t="s">
        <v>7707</v>
      </c>
      <c r="F967" s="219" t="s">
        <v>7718</v>
      </c>
      <c r="G967" s="219" t="s">
        <v>7804</v>
      </c>
      <c r="H967" s="219" t="s">
        <v>5990</v>
      </c>
      <c r="I967" s="220" t="s">
        <v>8632</v>
      </c>
      <c r="J967" s="221">
        <v>6280</v>
      </c>
      <c r="K967" s="221">
        <v>1</v>
      </c>
      <c r="L967" s="221">
        <v>6280</v>
      </c>
    </row>
    <row r="968" spans="1:12" s="167" customFormat="1">
      <c r="A968" s="218" t="str">
        <f t="shared" si="9"/>
        <v>O221021058433일반상품</v>
      </c>
      <c r="B968" s="219" t="s">
        <v>8169</v>
      </c>
      <c r="C968" s="219" t="s">
        <v>8023</v>
      </c>
      <c r="D968" s="219" t="s">
        <v>8065</v>
      </c>
      <c r="E968" s="219" t="s">
        <v>7707</v>
      </c>
      <c r="F968" s="219" t="s">
        <v>7718</v>
      </c>
      <c r="G968" s="219" t="s">
        <v>7804</v>
      </c>
      <c r="H968" s="219" t="s">
        <v>5990</v>
      </c>
      <c r="I968" s="220" t="s">
        <v>8030</v>
      </c>
      <c r="J968" s="221">
        <v>12500</v>
      </c>
      <c r="K968" s="221">
        <v>1</v>
      </c>
      <c r="L968" s="221">
        <v>12500</v>
      </c>
    </row>
    <row r="969" spans="1:12" s="167" customFormat="1">
      <c r="A969" s="218" t="str">
        <f t="shared" si="9"/>
        <v>O221021058433일반상품</v>
      </c>
      <c r="B969" s="219" t="s">
        <v>8169</v>
      </c>
      <c r="C969" s="219" t="s">
        <v>8023</v>
      </c>
      <c r="D969" s="219" t="s">
        <v>8065</v>
      </c>
      <c r="E969" s="219" t="s">
        <v>7707</v>
      </c>
      <c r="F969" s="219" t="s">
        <v>7718</v>
      </c>
      <c r="G969" s="219" t="s">
        <v>7804</v>
      </c>
      <c r="H969" s="219" t="s">
        <v>5990</v>
      </c>
      <c r="I969" s="220" t="s">
        <v>8401</v>
      </c>
      <c r="J969" s="221">
        <v>12272</v>
      </c>
      <c r="K969" s="221">
        <v>2</v>
      </c>
      <c r="L969" s="221">
        <v>24544</v>
      </c>
    </row>
    <row r="970" spans="1:12" s="167" customFormat="1">
      <c r="A970" s="218" t="str">
        <f t="shared" si="9"/>
        <v>O221021058433일반상품</v>
      </c>
      <c r="B970" s="219" t="s">
        <v>8169</v>
      </c>
      <c r="C970" s="219" t="s">
        <v>8023</v>
      </c>
      <c r="D970" s="219" t="s">
        <v>8065</v>
      </c>
      <c r="E970" s="219" t="s">
        <v>7707</v>
      </c>
      <c r="F970" s="219" t="s">
        <v>7718</v>
      </c>
      <c r="G970" s="219" t="s">
        <v>7804</v>
      </c>
      <c r="H970" s="219" t="s">
        <v>5990</v>
      </c>
      <c r="I970" s="220" t="s">
        <v>8633</v>
      </c>
      <c r="J970" s="221">
        <v>3020</v>
      </c>
      <c r="K970" s="221">
        <v>2</v>
      </c>
      <c r="L970" s="221">
        <v>6040</v>
      </c>
    </row>
    <row r="971" spans="1:12" s="167" customFormat="1">
      <c r="A971" s="218" t="str">
        <f t="shared" si="9"/>
        <v>O221021058433일반상품</v>
      </c>
      <c r="B971" s="219" t="s">
        <v>8169</v>
      </c>
      <c r="C971" s="219" t="s">
        <v>8023</v>
      </c>
      <c r="D971" s="219" t="s">
        <v>8065</v>
      </c>
      <c r="E971" s="219" t="s">
        <v>7707</v>
      </c>
      <c r="F971" s="219" t="s">
        <v>7718</v>
      </c>
      <c r="G971" s="219" t="s">
        <v>7804</v>
      </c>
      <c r="H971" s="219" t="s">
        <v>5990</v>
      </c>
      <c r="I971" s="220" t="s">
        <v>8579</v>
      </c>
      <c r="J971" s="221">
        <v>7420</v>
      </c>
      <c r="K971" s="221">
        <v>1</v>
      </c>
      <c r="L971" s="221">
        <v>7420</v>
      </c>
    </row>
    <row r="972" spans="1:12" s="167" customFormat="1">
      <c r="A972" s="218" t="str">
        <f t="shared" si="9"/>
        <v>O221021058433일반상품</v>
      </c>
      <c r="B972" s="219" t="s">
        <v>8169</v>
      </c>
      <c r="C972" s="219" t="s">
        <v>8023</v>
      </c>
      <c r="D972" s="219" t="s">
        <v>8065</v>
      </c>
      <c r="E972" s="219" t="s">
        <v>7707</v>
      </c>
      <c r="F972" s="219" t="s">
        <v>7718</v>
      </c>
      <c r="G972" s="219" t="s">
        <v>7804</v>
      </c>
      <c r="H972" s="219" t="s">
        <v>5990</v>
      </c>
      <c r="I972" s="220" t="s">
        <v>7273</v>
      </c>
      <c r="J972" s="221">
        <v>7200</v>
      </c>
      <c r="K972" s="221">
        <v>1</v>
      </c>
      <c r="L972" s="221">
        <v>7200</v>
      </c>
    </row>
    <row r="973" spans="1:12" s="167" customFormat="1">
      <c r="A973" s="218" t="str">
        <f t="shared" si="9"/>
        <v>O221021058433일반상품</v>
      </c>
      <c r="B973" s="219" t="s">
        <v>8169</v>
      </c>
      <c r="C973" s="219" t="s">
        <v>8023</v>
      </c>
      <c r="D973" s="219" t="s">
        <v>8065</v>
      </c>
      <c r="E973" s="219" t="s">
        <v>7707</v>
      </c>
      <c r="F973" s="219" t="s">
        <v>7718</v>
      </c>
      <c r="G973" s="219" t="s">
        <v>7804</v>
      </c>
      <c r="H973" s="219" t="s">
        <v>5990</v>
      </c>
      <c r="I973" s="220" t="s">
        <v>8332</v>
      </c>
      <c r="J973" s="221">
        <v>3070</v>
      </c>
      <c r="K973" s="221">
        <v>1</v>
      </c>
      <c r="L973" s="221">
        <v>3070</v>
      </c>
    </row>
    <row r="974" spans="1:12" s="167" customFormat="1">
      <c r="A974" s="218" t="str">
        <f t="shared" si="9"/>
        <v>O221021058433일반상품</v>
      </c>
      <c r="B974" s="219" t="s">
        <v>8169</v>
      </c>
      <c r="C974" s="219" t="s">
        <v>8023</v>
      </c>
      <c r="D974" s="219" t="s">
        <v>8065</v>
      </c>
      <c r="E974" s="219" t="s">
        <v>7707</v>
      </c>
      <c r="F974" s="219" t="s">
        <v>7718</v>
      </c>
      <c r="G974" s="219" t="s">
        <v>7804</v>
      </c>
      <c r="H974" s="219" t="s">
        <v>5990</v>
      </c>
      <c r="I974" s="220" t="s">
        <v>8070</v>
      </c>
      <c r="J974" s="221">
        <v>5220</v>
      </c>
      <c r="K974" s="221">
        <v>2</v>
      </c>
      <c r="L974" s="221">
        <v>10440</v>
      </c>
    </row>
    <row r="975" spans="1:12" s="167" customFormat="1">
      <c r="A975" s="218" t="str">
        <f t="shared" si="9"/>
        <v>O221021058433일반상품</v>
      </c>
      <c r="B975" s="219" t="s">
        <v>8169</v>
      </c>
      <c r="C975" s="219" t="s">
        <v>8023</v>
      </c>
      <c r="D975" s="219" t="s">
        <v>8065</v>
      </c>
      <c r="E975" s="219" t="s">
        <v>7707</v>
      </c>
      <c r="F975" s="219" t="s">
        <v>7718</v>
      </c>
      <c r="G975" s="219" t="s">
        <v>7804</v>
      </c>
      <c r="H975" s="219" t="s">
        <v>5990</v>
      </c>
      <c r="I975" s="220" t="s">
        <v>8634</v>
      </c>
      <c r="J975" s="221">
        <v>4700</v>
      </c>
      <c r="K975" s="221">
        <v>1</v>
      </c>
      <c r="L975" s="221">
        <v>4700</v>
      </c>
    </row>
    <row r="976" spans="1:12" s="167" customFormat="1">
      <c r="A976" s="218" t="str">
        <f t="shared" si="9"/>
        <v>O221021058433일반상품</v>
      </c>
      <c r="B976" s="219" t="s">
        <v>8169</v>
      </c>
      <c r="C976" s="219" t="s">
        <v>8023</v>
      </c>
      <c r="D976" s="219" t="s">
        <v>8065</v>
      </c>
      <c r="E976" s="219" t="s">
        <v>7707</v>
      </c>
      <c r="F976" s="219" t="s">
        <v>7718</v>
      </c>
      <c r="G976" s="219" t="s">
        <v>7804</v>
      </c>
      <c r="H976" s="219" t="s">
        <v>5990</v>
      </c>
      <c r="I976" s="220" t="s">
        <v>8529</v>
      </c>
      <c r="J976" s="221">
        <v>1070</v>
      </c>
      <c r="K976" s="221">
        <v>2</v>
      </c>
      <c r="L976" s="221">
        <v>2140</v>
      </c>
    </row>
    <row r="977" spans="1:12" s="167" customFormat="1">
      <c r="A977" s="218" t="str">
        <f t="shared" si="9"/>
        <v>O221021058433일반상품</v>
      </c>
      <c r="B977" s="219" t="s">
        <v>8169</v>
      </c>
      <c r="C977" s="219" t="s">
        <v>8023</v>
      </c>
      <c r="D977" s="219" t="s">
        <v>8065</v>
      </c>
      <c r="E977" s="219" t="s">
        <v>7707</v>
      </c>
      <c r="F977" s="219" t="s">
        <v>7718</v>
      </c>
      <c r="G977" s="219" t="s">
        <v>7804</v>
      </c>
      <c r="H977" s="219" t="s">
        <v>5990</v>
      </c>
      <c r="I977" s="220" t="s">
        <v>8532</v>
      </c>
      <c r="J977" s="221">
        <v>8900</v>
      </c>
      <c r="K977" s="221">
        <v>1</v>
      </c>
      <c r="L977" s="221">
        <v>8900</v>
      </c>
    </row>
    <row r="978" spans="1:12" s="167" customFormat="1">
      <c r="A978" s="218" t="str">
        <f t="shared" si="9"/>
        <v>O221021058433일반상품</v>
      </c>
      <c r="B978" s="219" t="s">
        <v>8169</v>
      </c>
      <c r="C978" s="219" t="s">
        <v>8023</v>
      </c>
      <c r="D978" s="219" t="s">
        <v>8065</v>
      </c>
      <c r="E978" s="219" t="s">
        <v>7707</v>
      </c>
      <c r="F978" s="219" t="s">
        <v>7718</v>
      </c>
      <c r="G978" s="219" t="s">
        <v>7804</v>
      </c>
      <c r="H978" s="219" t="s">
        <v>5990</v>
      </c>
      <c r="I978" s="220" t="s">
        <v>8392</v>
      </c>
      <c r="J978" s="221">
        <v>3720</v>
      </c>
      <c r="K978" s="221">
        <v>1</v>
      </c>
      <c r="L978" s="221">
        <v>3720</v>
      </c>
    </row>
    <row r="979" spans="1:12" s="167" customFormat="1">
      <c r="A979" s="218" t="str">
        <f t="shared" si="9"/>
        <v>O221021058433일반상품</v>
      </c>
      <c r="B979" s="219" t="s">
        <v>8169</v>
      </c>
      <c r="C979" s="219" t="s">
        <v>8023</v>
      </c>
      <c r="D979" s="219" t="s">
        <v>8065</v>
      </c>
      <c r="E979" s="219" t="s">
        <v>7707</v>
      </c>
      <c r="F979" s="219" t="s">
        <v>7718</v>
      </c>
      <c r="G979" s="219" t="s">
        <v>7804</v>
      </c>
      <c r="H979" s="219" t="s">
        <v>5990</v>
      </c>
      <c r="I979" s="220" t="s">
        <v>8359</v>
      </c>
      <c r="J979" s="221">
        <v>6100</v>
      </c>
      <c r="K979" s="221">
        <v>1</v>
      </c>
      <c r="L979" s="221">
        <v>6100</v>
      </c>
    </row>
    <row r="980" spans="1:12" s="167" customFormat="1">
      <c r="A980" s="218" t="str">
        <f t="shared" si="9"/>
        <v>O221021058433일반상품</v>
      </c>
      <c r="B980" s="219" t="s">
        <v>8169</v>
      </c>
      <c r="C980" s="219" t="s">
        <v>8023</v>
      </c>
      <c r="D980" s="219" t="s">
        <v>8065</v>
      </c>
      <c r="E980" s="219" t="s">
        <v>7707</v>
      </c>
      <c r="F980" s="219" t="s">
        <v>7718</v>
      </c>
      <c r="G980" s="219" t="s">
        <v>7804</v>
      </c>
      <c r="H980" s="219" t="s">
        <v>5990</v>
      </c>
      <c r="I980" s="220" t="s">
        <v>8635</v>
      </c>
      <c r="J980" s="221">
        <v>8100</v>
      </c>
      <c r="K980" s="221">
        <v>1</v>
      </c>
      <c r="L980" s="221">
        <v>8100</v>
      </c>
    </row>
    <row r="981" spans="1:12" s="167" customFormat="1">
      <c r="A981" s="218" t="str">
        <f t="shared" si="9"/>
        <v>O221021058432일반상품</v>
      </c>
      <c r="B981" s="219" t="s">
        <v>8170</v>
      </c>
      <c r="C981" s="219" t="s">
        <v>8023</v>
      </c>
      <c r="D981" s="219" t="s">
        <v>8065</v>
      </c>
      <c r="E981" s="219" t="s">
        <v>7707</v>
      </c>
      <c r="F981" s="219" t="s">
        <v>6394</v>
      </c>
      <c r="G981" s="219" t="s">
        <v>7763</v>
      </c>
      <c r="H981" s="219" t="s">
        <v>5990</v>
      </c>
      <c r="I981" s="220" t="s">
        <v>8636</v>
      </c>
      <c r="J981" s="221">
        <v>360</v>
      </c>
      <c r="K981" s="221">
        <v>1</v>
      </c>
      <c r="L981" s="221">
        <v>360</v>
      </c>
    </row>
    <row r="982" spans="1:12" s="167" customFormat="1">
      <c r="A982" s="218" t="str">
        <f t="shared" si="9"/>
        <v>O221021058432일반상품</v>
      </c>
      <c r="B982" s="219" t="s">
        <v>8170</v>
      </c>
      <c r="C982" s="219" t="s">
        <v>8023</v>
      </c>
      <c r="D982" s="219" t="s">
        <v>8065</v>
      </c>
      <c r="E982" s="219" t="s">
        <v>7707</v>
      </c>
      <c r="F982" s="219" t="s">
        <v>6394</v>
      </c>
      <c r="G982" s="219" t="s">
        <v>7763</v>
      </c>
      <c r="H982" s="219" t="s">
        <v>5990</v>
      </c>
      <c r="I982" s="220" t="s">
        <v>8637</v>
      </c>
      <c r="J982" s="221">
        <v>1425</v>
      </c>
      <c r="K982" s="221">
        <v>1</v>
      </c>
      <c r="L982" s="221">
        <v>1425</v>
      </c>
    </row>
    <row r="983" spans="1:12" s="167" customFormat="1">
      <c r="A983" s="218" t="str">
        <f t="shared" si="9"/>
        <v>O221021058432일반상품</v>
      </c>
      <c r="B983" s="219" t="s">
        <v>8170</v>
      </c>
      <c r="C983" s="219" t="s">
        <v>8023</v>
      </c>
      <c r="D983" s="219" t="s">
        <v>8065</v>
      </c>
      <c r="E983" s="219" t="s">
        <v>7707</v>
      </c>
      <c r="F983" s="219" t="s">
        <v>6394</v>
      </c>
      <c r="G983" s="219" t="s">
        <v>7763</v>
      </c>
      <c r="H983" s="219" t="s">
        <v>5990</v>
      </c>
      <c r="I983" s="220" t="s">
        <v>8575</v>
      </c>
      <c r="J983" s="221">
        <v>18600</v>
      </c>
      <c r="K983" s="221">
        <v>1</v>
      </c>
      <c r="L983" s="221">
        <v>18600</v>
      </c>
    </row>
    <row r="984" spans="1:12" s="167" customFormat="1">
      <c r="A984" s="218" t="str">
        <f t="shared" si="9"/>
        <v>O221021058432일반상품</v>
      </c>
      <c r="B984" s="219" t="s">
        <v>8170</v>
      </c>
      <c r="C984" s="219" t="s">
        <v>8023</v>
      </c>
      <c r="D984" s="219" t="s">
        <v>8065</v>
      </c>
      <c r="E984" s="219" t="s">
        <v>7707</v>
      </c>
      <c r="F984" s="219" t="s">
        <v>6394</v>
      </c>
      <c r="G984" s="219" t="s">
        <v>7763</v>
      </c>
      <c r="H984" s="219" t="s">
        <v>5990</v>
      </c>
      <c r="I984" s="220" t="s">
        <v>8493</v>
      </c>
      <c r="J984" s="221">
        <v>5700</v>
      </c>
      <c r="K984" s="221">
        <v>1</v>
      </c>
      <c r="L984" s="221">
        <v>5700</v>
      </c>
    </row>
    <row r="985" spans="1:12" s="167" customFormat="1">
      <c r="A985" s="218" t="str">
        <f t="shared" si="9"/>
        <v>O221021058432일반상품</v>
      </c>
      <c r="B985" s="219" t="s">
        <v>8170</v>
      </c>
      <c r="C985" s="219" t="s">
        <v>8023</v>
      </c>
      <c r="D985" s="219" t="s">
        <v>8065</v>
      </c>
      <c r="E985" s="219" t="s">
        <v>7707</v>
      </c>
      <c r="F985" s="219" t="s">
        <v>6394</v>
      </c>
      <c r="G985" s="219" t="s">
        <v>7763</v>
      </c>
      <c r="H985" s="219" t="s">
        <v>5990</v>
      </c>
      <c r="I985" s="220" t="s">
        <v>8473</v>
      </c>
      <c r="J985" s="221">
        <v>1100</v>
      </c>
      <c r="K985" s="221">
        <v>2</v>
      </c>
      <c r="L985" s="221">
        <v>2200</v>
      </c>
    </row>
    <row r="986" spans="1:12" s="167" customFormat="1">
      <c r="A986" s="218" t="str">
        <f t="shared" si="9"/>
        <v>O221021058432일반상품</v>
      </c>
      <c r="B986" s="219" t="s">
        <v>8170</v>
      </c>
      <c r="C986" s="219" t="s">
        <v>8023</v>
      </c>
      <c r="D986" s="219" t="s">
        <v>8065</v>
      </c>
      <c r="E986" s="219" t="s">
        <v>7707</v>
      </c>
      <c r="F986" s="219" t="s">
        <v>6394</v>
      </c>
      <c r="G986" s="219" t="s">
        <v>7763</v>
      </c>
      <c r="H986" s="219" t="s">
        <v>5990</v>
      </c>
      <c r="I986" s="220" t="s">
        <v>7986</v>
      </c>
      <c r="J986" s="221">
        <v>1100</v>
      </c>
      <c r="K986" s="221">
        <v>2</v>
      </c>
      <c r="L986" s="221">
        <v>2200</v>
      </c>
    </row>
    <row r="987" spans="1:12" s="167" customFormat="1">
      <c r="A987" s="218" t="str">
        <f t="shared" si="9"/>
        <v>O221021058432일반상품</v>
      </c>
      <c r="B987" s="219" t="s">
        <v>8170</v>
      </c>
      <c r="C987" s="219" t="s">
        <v>8023</v>
      </c>
      <c r="D987" s="219" t="s">
        <v>8065</v>
      </c>
      <c r="E987" s="219" t="s">
        <v>7707</v>
      </c>
      <c r="F987" s="219" t="s">
        <v>6394</v>
      </c>
      <c r="G987" s="219" t="s">
        <v>7763</v>
      </c>
      <c r="H987" s="219" t="s">
        <v>5990</v>
      </c>
      <c r="I987" s="220" t="s">
        <v>8638</v>
      </c>
      <c r="J987" s="221">
        <v>2860</v>
      </c>
      <c r="K987" s="221">
        <v>1</v>
      </c>
      <c r="L987" s="221">
        <v>2860</v>
      </c>
    </row>
    <row r="988" spans="1:12" s="167" customFormat="1">
      <c r="A988" s="218" t="str">
        <f t="shared" si="9"/>
        <v>O221021058432일반상품</v>
      </c>
      <c r="B988" s="219" t="s">
        <v>8170</v>
      </c>
      <c r="C988" s="219" t="s">
        <v>8023</v>
      </c>
      <c r="D988" s="219" t="s">
        <v>8065</v>
      </c>
      <c r="E988" s="219" t="s">
        <v>7707</v>
      </c>
      <c r="F988" s="219" t="s">
        <v>6394</v>
      </c>
      <c r="G988" s="219" t="s">
        <v>7763</v>
      </c>
      <c r="H988" s="219" t="s">
        <v>5990</v>
      </c>
      <c r="I988" s="220" t="s">
        <v>8639</v>
      </c>
      <c r="J988" s="221">
        <v>5400</v>
      </c>
      <c r="K988" s="221">
        <v>1</v>
      </c>
      <c r="L988" s="221">
        <v>5400</v>
      </c>
    </row>
    <row r="989" spans="1:12" s="167" customFormat="1">
      <c r="A989" s="218" t="str">
        <f t="shared" si="9"/>
        <v>O221021058432일반상품</v>
      </c>
      <c r="B989" s="219" t="s">
        <v>8170</v>
      </c>
      <c r="C989" s="219" t="s">
        <v>8023</v>
      </c>
      <c r="D989" s="219" t="s">
        <v>8065</v>
      </c>
      <c r="E989" s="219" t="s">
        <v>7707</v>
      </c>
      <c r="F989" s="219" t="s">
        <v>6394</v>
      </c>
      <c r="G989" s="219" t="s">
        <v>7763</v>
      </c>
      <c r="H989" s="219" t="s">
        <v>5990</v>
      </c>
      <c r="I989" s="220" t="s">
        <v>7980</v>
      </c>
      <c r="J989" s="221">
        <v>4200</v>
      </c>
      <c r="K989" s="221">
        <v>1</v>
      </c>
      <c r="L989" s="221">
        <v>4200</v>
      </c>
    </row>
    <row r="990" spans="1:12" s="167" customFormat="1">
      <c r="A990" s="218" t="str">
        <f t="shared" si="9"/>
        <v>O221021058432일반상품</v>
      </c>
      <c r="B990" s="219" t="s">
        <v>8170</v>
      </c>
      <c r="C990" s="219" t="s">
        <v>8023</v>
      </c>
      <c r="D990" s="219" t="s">
        <v>8065</v>
      </c>
      <c r="E990" s="219" t="s">
        <v>7707</v>
      </c>
      <c r="F990" s="219" t="s">
        <v>6394</v>
      </c>
      <c r="G990" s="219" t="s">
        <v>7763</v>
      </c>
      <c r="H990" s="219" t="s">
        <v>5990</v>
      </c>
      <c r="I990" s="220" t="s">
        <v>7930</v>
      </c>
      <c r="J990" s="221">
        <v>4200</v>
      </c>
      <c r="K990" s="221">
        <v>1</v>
      </c>
      <c r="L990" s="221">
        <v>4200</v>
      </c>
    </row>
    <row r="991" spans="1:12" s="167" customFormat="1">
      <c r="A991" s="218" t="str">
        <f t="shared" si="9"/>
        <v>O221021058432일반상품</v>
      </c>
      <c r="B991" s="219" t="s">
        <v>8170</v>
      </c>
      <c r="C991" s="219" t="s">
        <v>8023</v>
      </c>
      <c r="D991" s="219" t="s">
        <v>8065</v>
      </c>
      <c r="E991" s="219" t="s">
        <v>7707</v>
      </c>
      <c r="F991" s="219" t="s">
        <v>6394</v>
      </c>
      <c r="G991" s="219" t="s">
        <v>7763</v>
      </c>
      <c r="H991" s="219" t="s">
        <v>5990</v>
      </c>
      <c r="I991" s="220" t="s">
        <v>8604</v>
      </c>
      <c r="J991" s="221">
        <v>12000</v>
      </c>
      <c r="K991" s="221">
        <v>1</v>
      </c>
      <c r="L991" s="221">
        <v>12000</v>
      </c>
    </row>
    <row r="992" spans="1:12" s="167" customFormat="1">
      <c r="A992" s="218" t="str">
        <f t="shared" si="9"/>
        <v>O221021058432일반상품</v>
      </c>
      <c r="B992" s="219" t="s">
        <v>8170</v>
      </c>
      <c r="C992" s="219" t="s">
        <v>8023</v>
      </c>
      <c r="D992" s="219" t="s">
        <v>8065</v>
      </c>
      <c r="E992" s="219" t="s">
        <v>7707</v>
      </c>
      <c r="F992" s="219" t="s">
        <v>6394</v>
      </c>
      <c r="G992" s="219" t="s">
        <v>7763</v>
      </c>
      <c r="H992" s="219" t="s">
        <v>5990</v>
      </c>
      <c r="I992" s="220" t="s">
        <v>8075</v>
      </c>
      <c r="J992" s="221">
        <v>4500</v>
      </c>
      <c r="K992" s="221">
        <v>1</v>
      </c>
      <c r="L992" s="221">
        <v>4500</v>
      </c>
    </row>
    <row r="993" spans="1:12" s="167" customFormat="1">
      <c r="A993" s="218" t="str">
        <f t="shared" si="9"/>
        <v>O221021058432일반상품</v>
      </c>
      <c r="B993" s="219" t="s">
        <v>8170</v>
      </c>
      <c r="C993" s="219" t="s">
        <v>8023</v>
      </c>
      <c r="D993" s="219" t="s">
        <v>8065</v>
      </c>
      <c r="E993" s="219" t="s">
        <v>7707</v>
      </c>
      <c r="F993" s="219" t="s">
        <v>6394</v>
      </c>
      <c r="G993" s="219" t="s">
        <v>7763</v>
      </c>
      <c r="H993" s="219" t="s">
        <v>5990</v>
      </c>
      <c r="I993" s="220" t="s">
        <v>8384</v>
      </c>
      <c r="J993" s="221">
        <v>3640</v>
      </c>
      <c r="K993" s="221">
        <v>1</v>
      </c>
      <c r="L993" s="221">
        <v>3640</v>
      </c>
    </row>
    <row r="994" spans="1:12" s="167" customFormat="1">
      <c r="A994" s="218" t="str">
        <f t="shared" si="9"/>
        <v>O221021058432일반상품</v>
      </c>
      <c r="B994" s="219" t="s">
        <v>8170</v>
      </c>
      <c r="C994" s="219" t="s">
        <v>8023</v>
      </c>
      <c r="D994" s="219" t="s">
        <v>8065</v>
      </c>
      <c r="E994" s="219" t="s">
        <v>7707</v>
      </c>
      <c r="F994" s="219" t="s">
        <v>6394</v>
      </c>
      <c r="G994" s="219" t="s">
        <v>7763</v>
      </c>
      <c r="H994" s="219" t="s">
        <v>5990</v>
      </c>
      <c r="I994" s="220" t="s">
        <v>7190</v>
      </c>
      <c r="J994" s="221">
        <v>4430</v>
      </c>
      <c r="K994" s="221">
        <v>1</v>
      </c>
      <c r="L994" s="221">
        <v>4430</v>
      </c>
    </row>
    <row r="995" spans="1:12" s="167" customFormat="1">
      <c r="A995" s="218" t="str">
        <f t="shared" si="9"/>
        <v>O221021058432일반상품</v>
      </c>
      <c r="B995" s="219" t="s">
        <v>8170</v>
      </c>
      <c r="C995" s="219" t="s">
        <v>8023</v>
      </c>
      <c r="D995" s="219" t="s">
        <v>8065</v>
      </c>
      <c r="E995" s="219" t="s">
        <v>7707</v>
      </c>
      <c r="F995" s="219" t="s">
        <v>6394</v>
      </c>
      <c r="G995" s="219" t="s">
        <v>7763</v>
      </c>
      <c r="H995" s="219" t="s">
        <v>5990</v>
      </c>
      <c r="I995" s="220" t="s">
        <v>8606</v>
      </c>
      <c r="J995" s="221">
        <v>2400</v>
      </c>
      <c r="K995" s="221">
        <v>2</v>
      </c>
      <c r="L995" s="221">
        <v>4800</v>
      </c>
    </row>
    <row r="996" spans="1:12" s="167" customFormat="1">
      <c r="A996" s="218" t="str">
        <f t="shared" si="9"/>
        <v>O221021058432일반상품</v>
      </c>
      <c r="B996" s="219" t="s">
        <v>8170</v>
      </c>
      <c r="C996" s="219" t="s">
        <v>8023</v>
      </c>
      <c r="D996" s="219" t="s">
        <v>8065</v>
      </c>
      <c r="E996" s="219" t="s">
        <v>7707</v>
      </c>
      <c r="F996" s="219" t="s">
        <v>6394</v>
      </c>
      <c r="G996" s="219" t="s">
        <v>7763</v>
      </c>
      <c r="H996" s="219" t="s">
        <v>5990</v>
      </c>
      <c r="I996" s="220" t="s">
        <v>7924</v>
      </c>
      <c r="J996" s="221">
        <v>4600</v>
      </c>
      <c r="K996" s="221">
        <v>1</v>
      </c>
      <c r="L996" s="221">
        <v>4600</v>
      </c>
    </row>
    <row r="997" spans="1:12" s="167" customFormat="1">
      <c r="A997" s="218" t="str">
        <f t="shared" si="9"/>
        <v>O221021058432일반상품</v>
      </c>
      <c r="B997" s="219" t="s">
        <v>8170</v>
      </c>
      <c r="C997" s="219" t="s">
        <v>8023</v>
      </c>
      <c r="D997" s="219" t="s">
        <v>8065</v>
      </c>
      <c r="E997" s="219" t="s">
        <v>7707</v>
      </c>
      <c r="F997" s="219" t="s">
        <v>6394</v>
      </c>
      <c r="G997" s="219" t="s">
        <v>7763</v>
      </c>
      <c r="H997" s="219" t="s">
        <v>5990</v>
      </c>
      <c r="I997" s="220" t="s">
        <v>7211</v>
      </c>
      <c r="J997" s="221">
        <v>9000</v>
      </c>
      <c r="K997" s="221">
        <v>1</v>
      </c>
      <c r="L997" s="221">
        <v>9000</v>
      </c>
    </row>
    <row r="998" spans="1:12" s="167" customFormat="1">
      <c r="A998" s="218" t="str">
        <f t="shared" si="9"/>
        <v>O221021058432일반상품</v>
      </c>
      <c r="B998" s="219" t="s">
        <v>8170</v>
      </c>
      <c r="C998" s="219" t="s">
        <v>8023</v>
      </c>
      <c r="D998" s="219" t="s">
        <v>8065</v>
      </c>
      <c r="E998" s="219" t="s">
        <v>7707</v>
      </c>
      <c r="F998" s="219" t="s">
        <v>6394</v>
      </c>
      <c r="G998" s="219" t="s">
        <v>7763</v>
      </c>
      <c r="H998" s="219" t="s">
        <v>5990</v>
      </c>
      <c r="I998" s="220" t="s">
        <v>8397</v>
      </c>
      <c r="J998" s="221">
        <v>10200</v>
      </c>
      <c r="K998" s="221">
        <v>1</v>
      </c>
      <c r="L998" s="221">
        <v>10200</v>
      </c>
    </row>
    <row r="999" spans="1:12" s="167" customFormat="1">
      <c r="A999" s="218" t="str">
        <f t="shared" si="9"/>
        <v>O221021058432일반상품</v>
      </c>
      <c r="B999" s="219" t="s">
        <v>8170</v>
      </c>
      <c r="C999" s="219" t="s">
        <v>8023</v>
      </c>
      <c r="D999" s="219" t="s">
        <v>8065</v>
      </c>
      <c r="E999" s="219" t="s">
        <v>7707</v>
      </c>
      <c r="F999" s="219" t="s">
        <v>6394</v>
      </c>
      <c r="G999" s="219" t="s">
        <v>7763</v>
      </c>
      <c r="H999" s="219" t="s">
        <v>5990</v>
      </c>
      <c r="I999" s="220" t="s">
        <v>7271</v>
      </c>
      <c r="J999" s="221">
        <v>3900</v>
      </c>
      <c r="K999" s="221">
        <v>1</v>
      </c>
      <c r="L999" s="221">
        <v>3900</v>
      </c>
    </row>
    <row r="1000" spans="1:12" s="167" customFormat="1">
      <c r="A1000" s="218" t="str">
        <f t="shared" si="9"/>
        <v>O221021058432일반상품</v>
      </c>
      <c r="B1000" s="219" t="s">
        <v>8170</v>
      </c>
      <c r="C1000" s="219" t="s">
        <v>8023</v>
      </c>
      <c r="D1000" s="219" t="s">
        <v>8065</v>
      </c>
      <c r="E1000" s="219" t="s">
        <v>7707</v>
      </c>
      <c r="F1000" s="219" t="s">
        <v>6394</v>
      </c>
      <c r="G1000" s="219" t="s">
        <v>7763</v>
      </c>
      <c r="H1000" s="219" t="s">
        <v>5990</v>
      </c>
      <c r="I1000" s="220" t="s">
        <v>8477</v>
      </c>
      <c r="J1000" s="221">
        <v>4300</v>
      </c>
      <c r="K1000" s="221">
        <v>1</v>
      </c>
      <c r="L1000" s="221">
        <v>4300</v>
      </c>
    </row>
    <row r="1001" spans="1:12" s="167" customFormat="1">
      <c r="A1001" s="218" t="str">
        <f t="shared" si="9"/>
        <v>O221021058432일반상품</v>
      </c>
      <c r="B1001" s="219" t="s">
        <v>8170</v>
      </c>
      <c r="C1001" s="219" t="s">
        <v>8023</v>
      </c>
      <c r="D1001" s="219" t="s">
        <v>8065</v>
      </c>
      <c r="E1001" s="219" t="s">
        <v>7707</v>
      </c>
      <c r="F1001" s="219" t="s">
        <v>6394</v>
      </c>
      <c r="G1001" s="219" t="s">
        <v>7763</v>
      </c>
      <c r="H1001" s="219" t="s">
        <v>5990</v>
      </c>
      <c r="I1001" s="220" t="s">
        <v>8320</v>
      </c>
      <c r="J1001" s="221">
        <v>3610</v>
      </c>
      <c r="K1001" s="221">
        <v>1</v>
      </c>
      <c r="L1001" s="221">
        <v>3610</v>
      </c>
    </row>
    <row r="1002" spans="1:12" s="167" customFormat="1">
      <c r="A1002" s="218" t="str">
        <f t="shared" si="9"/>
        <v>O221021058432일반상품</v>
      </c>
      <c r="B1002" s="219" t="s">
        <v>8170</v>
      </c>
      <c r="C1002" s="219" t="s">
        <v>8023</v>
      </c>
      <c r="D1002" s="219" t="s">
        <v>8065</v>
      </c>
      <c r="E1002" s="219" t="s">
        <v>7707</v>
      </c>
      <c r="F1002" s="219" t="s">
        <v>6394</v>
      </c>
      <c r="G1002" s="219" t="s">
        <v>7763</v>
      </c>
      <c r="H1002" s="219" t="s">
        <v>5990</v>
      </c>
      <c r="I1002" s="220" t="s">
        <v>8640</v>
      </c>
      <c r="J1002" s="221">
        <v>3610</v>
      </c>
      <c r="K1002" s="221">
        <v>1</v>
      </c>
      <c r="L1002" s="221">
        <v>3610</v>
      </c>
    </row>
    <row r="1003" spans="1:12" s="167" customFormat="1">
      <c r="A1003" s="218" t="str">
        <f t="shared" si="9"/>
        <v>O221021058432일반상품</v>
      </c>
      <c r="B1003" s="219" t="s">
        <v>8170</v>
      </c>
      <c r="C1003" s="219" t="s">
        <v>8023</v>
      </c>
      <c r="D1003" s="219" t="s">
        <v>8065</v>
      </c>
      <c r="E1003" s="219" t="s">
        <v>7707</v>
      </c>
      <c r="F1003" s="219" t="s">
        <v>6394</v>
      </c>
      <c r="G1003" s="219" t="s">
        <v>7763</v>
      </c>
      <c r="H1003" s="219" t="s">
        <v>5990</v>
      </c>
      <c r="I1003" s="220" t="s">
        <v>8641</v>
      </c>
      <c r="J1003" s="221">
        <v>10680</v>
      </c>
      <c r="K1003" s="221">
        <v>1</v>
      </c>
      <c r="L1003" s="221">
        <v>10680</v>
      </c>
    </row>
    <row r="1004" spans="1:12" s="167" customFormat="1">
      <c r="A1004" s="218" t="str">
        <f t="shared" si="9"/>
        <v>O221021058432일반상품</v>
      </c>
      <c r="B1004" s="219" t="s">
        <v>8170</v>
      </c>
      <c r="C1004" s="219" t="s">
        <v>8023</v>
      </c>
      <c r="D1004" s="219" t="s">
        <v>8065</v>
      </c>
      <c r="E1004" s="219" t="s">
        <v>7707</v>
      </c>
      <c r="F1004" s="219" t="s">
        <v>6394</v>
      </c>
      <c r="G1004" s="219" t="s">
        <v>7763</v>
      </c>
      <c r="H1004" s="219" t="s">
        <v>5990</v>
      </c>
      <c r="I1004" s="220" t="s">
        <v>7269</v>
      </c>
      <c r="J1004" s="221">
        <v>900</v>
      </c>
      <c r="K1004" s="221">
        <v>1</v>
      </c>
      <c r="L1004" s="221">
        <v>900</v>
      </c>
    </row>
    <row r="1005" spans="1:12" s="167" customFormat="1">
      <c r="A1005" s="218" t="str">
        <f t="shared" si="9"/>
        <v>O221021058432일반상품</v>
      </c>
      <c r="B1005" s="219" t="s">
        <v>8170</v>
      </c>
      <c r="C1005" s="219" t="s">
        <v>8023</v>
      </c>
      <c r="D1005" s="219" t="s">
        <v>8065</v>
      </c>
      <c r="E1005" s="219" t="s">
        <v>7707</v>
      </c>
      <c r="F1005" s="219" t="s">
        <v>6394</v>
      </c>
      <c r="G1005" s="219" t="s">
        <v>7763</v>
      </c>
      <c r="H1005" s="219" t="s">
        <v>5990</v>
      </c>
      <c r="I1005" s="220" t="s">
        <v>8050</v>
      </c>
      <c r="J1005" s="221">
        <v>13810</v>
      </c>
      <c r="K1005" s="221">
        <v>1</v>
      </c>
      <c r="L1005" s="221">
        <v>13810</v>
      </c>
    </row>
    <row r="1006" spans="1:12" s="167" customFormat="1">
      <c r="A1006" s="218" t="str">
        <f t="shared" si="9"/>
        <v>O221021058432일반상품</v>
      </c>
      <c r="B1006" s="219" t="s">
        <v>8170</v>
      </c>
      <c r="C1006" s="219" t="s">
        <v>8023</v>
      </c>
      <c r="D1006" s="219" t="s">
        <v>8065</v>
      </c>
      <c r="E1006" s="219" t="s">
        <v>7707</v>
      </c>
      <c r="F1006" s="219" t="s">
        <v>6394</v>
      </c>
      <c r="G1006" s="219" t="s">
        <v>7763</v>
      </c>
      <c r="H1006" s="219" t="s">
        <v>5990</v>
      </c>
      <c r="I1006" s="220" t="s">
        <v>8385</v>
      </c>
      <c r="J1006" s="221">
        <v>4980</v>
      </c>
      <c r="K1006" s="221">
        <v>1</v>
      </c>
      <c r="L1006" s="221">
        <v>4980</v>
      </c>
    </row>
    <row r="1007" spans="1:12" s="167" customFormat="1">
      <c r="A1007" s="218" t="str">
        <f t="shared" si="9"/>
        <v>O221021058432일반상품</v>
      </c>
      <c r="B1007" s="219" t="s">
        <v>8170</v>
      </c>
      <c r="C1007" s="219" t="s">
        <v>8023</v>
      </c>
      <c r="D1007" s="219" t="s">
        <v>8065</v>
      </c>
      <c r="E1007" s="219" t="s">
        <v>7707</v>
      </c>
      <c r="F1007" s="219" t="s">
        <v>6394</v>
      </c>
      <c r="G1007" s="219" t="s">
        <v>7763</v>
      </c>
      <c r="H1007" s="219" t="s">
        <v>5990</v>
      </c>
      <c r="I1007" s="220" t="s">
        <v>7227</v>
      </c>
      <c r="J1007" s="221">
        <v>800</v>
      </c>
      <c r="K1007" s="221">
        <v>1</v>
      </c>
      <c r="L1007" s="221">
        <v>800</v>
      </c>
    </row>
    <row r="1008" spans="1:12" s="167" customFormat="1">
      <c r="A1008" s="218" t="str">
        <f t="shared" si="9"/>
        <v>O221021058432일반상품</v>
      </c>
      <c r="B1008" s="219" t="s">
        <v>8170</v>
      </c>
      <c r="C1008" s="219" t="s">
        <v>8023</v>
      </c>
      <c r="D1008" s="219" t="s">
        <v>8065</v>
      </c>
      <c r="E1008" s="219" t="s">
        <v>7707</v>
      </c>
      <c r="F1008" s="219" t="s">
        <v>6394</v>
      </c>
      <c r="G1008" s="219" t="s">
        <v>7763</v>
      </c>
      <c r="H1008" s="219" t="s">
        <v>5990</v>
      </c>
      <c r="I1008" s="220" t="s">
        <v>7256</v>
      </c>
      <c r="J1008" s="221">
        <v>800</v>
      </c>
      <c r="K1008" s="221">
        <v>1</v>
      </c>
      <c r="L1008" s="221">
        <v>800</v>
      </c>
    </row>
    <row r="1009" spans="1:12" s="167" customFormat="1">
      <c r="A1009" s="218" t="str">
        <f t="shared" si="9"/>
        <v>O221021058432일반상품</v>
      </c>
      <c r="B1009" s="219" t="s">
        <v>8170</v>
      </c>
      <c r="C1009" s="219" t="s">
        <v>8023</v>
      </c>
      <c r="D1009" s="219" t="s">
        <v>8065</v>
      </c>
      <c r="E1009" s="219" t="s">
        <v>7707</v>
      </c>
      <c r="F1009" s="219" t="s">
        <v>6394</v>
      </c>
      <c r="G1009" s="219" t="s">
        <v>7763</v>
      </c>
      <c r="H1009" s="219" t="s">
        <v>5990</v>
      </c>
      <c r="I1009" s="220" t="s">
        <v>8642</v>
      </c>
      <c r="J1009" s="221">
        <v>4220</v>
      </c>
      <c r="K1009" s="221">
        <v>1</v>
      </c>
      <c r="L1009" s="221">
        <v>4220</v>
      </c>
    </row>
    <row r="1010" spans="1:12" s="167" customFormat="1">
      <c r="A1010" s="218" t="str">
        <f t="shared" si="9"/>
        <v>O221021058432일반상품</v>
      </c>
      <c r="B1010" s="219" t="s">
        <v>8170</v>
      </c>
      <c r="C1010" s="219" t="s">
        <v>8023</v>
      </c>
      <c r="D1010" s="219" t="s">
        <v>8065</v>
      </c>
      <c r="E1010" s="219" t="s">
        <v>7707</v>
      </c>
      <c r="F1010" s="219" t="s">
        <v>6394</v>
      </c>
      <c r="G1010" s="219" t="s">
        <v>7763</v>
      </c>
      <c r="H1010" s="219" t="s">
        <v>5990</v>
      </c>
      <c r="I1010" s="220" t="s">
        <v>7201</v>
      </c>
      <c r="J1010" s="221">
        <v>12480</v>
      </c>
      <c r="K1010" s="221">
        <v>1</v>
      </c>
      <c r="L1010" s="221">
        <v>12480</v>
      </c>
    </row>
    <row r="1011" spans="1:12" s="167" customFormat="1">
      <c r="A1011" s="218" t="str">
        <f t="shared" si="9"/>
        <v>O221021058432일반상품</v>
      </c>
      <c r="B1011" s="219" t="s">
        <v>8170</v>
      </c>
      <c r="C1011" s="219" t="s">
        <v>8023</v>
      </c>
      <c r="D1011" s="219" t="s">
        <v>8065</v>
      </c>
      <c r="E1011" s="219" t="s">
        <v>7707</v>
      </c>
      <c r="F1011" s="219" t="s">
        <v>6394</v>
      </c>
      <c r="G1011" s="219" t="s">
        <v>7763</v>
      </c>
      <c r="H1011" s="219" t="s">
        <v>5990</v>
      </c>
      <c r="I1011" s="220" t="s">
        <v>8643</v>
      </c>
      <c r="J1011" s="221">
        <v>1430</v>
      </c>
      <c r="K1011" s="221">
        <v>1</v>
      </c>
      <c r="L1011" s="221">
        <v>1430</v>
      </c>
    </row>
    <row r="1012" spans="1:12" s="167" customFormat="1">
      <c r="A1012" s="218" t="str">
        <f t="shared" si="9"/>
        <v>O221021058432일반상품</v>
      </c>
      <c r="B1012" s="219" t="s">
        <v>8170</v>
      </c>
      <c r="C1012" s="219" t="s">
        <v>8023</v>
      </c>
      <c r="D1012" s="219" t="s">
        <v>8065</v>
      </c>
      <c r="E1012" s="219" t="s">
        <v>7707</v>
      </c>
      <c r="F1012" s="219" t="s">
        <v>6394</v>
      </c>
      <c r="G1012" s="219" t="s">
        <v>7763</v>
      </c>
      <c r="H1012" s="219" t="s">
        <v>5990</v>
      </c>
      <c r="I1012" s="220" t="s">
        <v>8537</v>
      </c>
      <c r="J1012" s="221">
        <v>4980</v>
      </c>
      <c r="K1012" s="221">
        <v>1</v>
      </c>
      <c r="L1012" s="221">
        <v>4980</v>
      </c>
    </row>
    <row r="1013" spans="1:12" s="167" customFormat="1">
      <c r="A1013" s="218" t="str">
        <f t="shared" si="9"/>
        <v>O221021058432일반상품</v>
      </c>
      <c r="B1013" s="219" t="s">
        <v>8170</v>
      </c>
      <c r="C1013" s="219" t="s">
        <v>8023</v>
      </c>
      <c r="D1013" s="219" t="s">
        <v>8065</v>
      </c>
      <c r="E1013" s="219" t="s">
        <v>7707</v>
      </c>
      <c r="F1013" s="219" t="s">
        <v>6394</v>
      </c>
      <c r="G1013" s="219" t="s">
        <v>7763</v>
      </c>
      <c r="H1013" s="219" t="s">
        <v>5990</v>
      </c>
      <c r="I1013" s="220" t="s">
        <v>8352</v>
      </c>
      <c r="J1013" s="221">
        <v>2700</v>
      </c>
      <c r="K1013" s="221">
        <v>1</v>
      </c>
      <c r="L1013" s="221">
        <v>2700</v>
      </c>
    </row>
    <row r="1014" spans="1:12" s="167" customFormat="1">
      <c r="A1014" s="218" t="str">
        <f t="shared" si="9"/>
        <v>O221021058432일반상품</v>
      </c>
      <c r="B1014" s="219" t="s">
        <v>8170</v>
      </c>
      <c r="C1014" s="219" t="s">
        <v>8023</v>
      </c>
      <c r="D1014" s="219" t="s">
        <v>8065</v>
      </c>
      <c r="E1014" s="219" t="s">
        <v>7707</v>
      </c>
      <c r="F1014" s="219" t="s">
        <v>6394</v>
      </c>
      <c r="G1014" s="219" t="s">
        <v>7763</v>
      </c>
      <c r="H1014" s="219" t="s">
        <v>5990</v>
      </c>
      <c r="I1014" s="220" t="s">
        <v>8486</v>
      </c>
      <c r="J1014" s="221">
        <v>2100</v>
      </c>
      <c r="K1014" s="221">
        <v>1</v>
      </c>
      <c r="L1014" s="221">
        <v>2100</v>
      </c>
    </row>
    <row r="1015" spans="1:12" s="167" customFormat="1">
      <c r="A1015" s="218" t="str">
        <f t="shared" si="9"/>
        <v>O221021058432일반상품</v>
      </c>
      <c r="B1015" s="219" t="s">
        <v>8170</v>
      </c>
      <c r="C1015" s="219" t="s">
        <v>8023</v>
      </c>
      <c r="D1015" s="219" t="s">
        <v>8065</v>
      </c>
      <c r="E1015" s="219" t="s">
        <v>7707</v>
      </c>
      <c r="F1015" s="219" t="s">
        <v>6394</v>
      </c>
      <c r="G1015" s="219" t="s">
        <v>7763</v>
      </c>
      <c r="H1015" s="219" t="s">
        <v>5990</v>
      </c>
      <c r="I1015" s="220" t="s">
        <v>8323</v>
      </c>
      <c r="J1015" s="221">
        <v>15400</v>
      </c>
      <c r="K1015" s="221">
        <v>1</v>
      </c>
      <c r="L1015" s="221">
        <v>15400</v>
      </c>
    </row>
    <row r="1016" spans="1:12" s="167" customFormat="1">
      <c r="A1016" s="218" t="str">
        <f t="shared" si="9"/>
        <v>O221021058432일반상품</v>
      </c>
      <c r="B1016" s="219" t="s">
        <v>8170</v>
      </c>
      <c r="C1016" s="219" t="s">
        <v>8023</v>
      </c>
      <c r="D1016" s="219" t="s">
        <v>8065</v>
      </c>
      <c r="E1016" s="219" t="s">
        <v>7707</v>
      </c>
      <c r="F1016" s="219" t="s">
        <v>6394</v>
      </c>
      <c r="G1016" s="219" t="s">
        <v>7763</v>
      </c>
      <c r="H1016" s="219" t="s">
        <v>5990</v>
      </c>
      <c r="I1016" s="220" t="s">
        <v>8564</v>
      </c>
      <c r="J1016" s="221">
        <v>2360</v>
      </c>
      <c r="K1016" s="221">
        <v>1</v>
      </c>
      <c r="L1016" s="221">
        <v>2360</v>
      </c>
    </row>
    <row r="1017" spans="1:12" s="167" customFormat="1">
      <c r="A1017" s="218" t="str">
        <f t="shared" si="9"/>
        <v>O221021058432일반상품</v>
      </c>
      <c r="B1017" s="219" t="s">
        <v>8170</v>
      </c>
      <c r="C1017" s="219" t="s">
        <v>8023</v>
      </c>
      <c r="D1017" s="219" t="s">
        <v>8065</v>
      </c>
      <c r="E1017" s="219" t="s">
        <v>7707</v>
      </c>
      <c r="F1017" s="219" t="s">
        <v>6394</v>
      </c>
      <c r="G1017" s="219" t="s">
        <v>7763</v>
      </c>
      <c r="H1017" s="219" t="s">
        <v>5990</v>
      </c>
      <c r="I1017" s="220" t="s">
        <v>8644</v>
      </c>
      <c r="J1017" s="221">
        <v>22000</v>
      </c>
      <c r="K1017" s="221">
        <v>1</v>
      </c>
      <c r="L1017" s="221">
        <v>22000</v>
      </c>
    </row>
    <row r="1018" spans="1:12" s="167" customFormat="1">
      <c r="A1018" s="218" t="str">
        <f t="shared" si="9"/>
        <v>O221021058432일반상품</v>
      </c>
      <c r="B1018" s="219" t="s">
        <v>8170</v>
      </c>
      <c r="C1018" s="219" t="s">
        <v>8023</v>
      </c>
      <c r="D1018" s="219" t="s">
        <v>8065</v>
      </c>
      <c r="E1018" s="219" t="s">
        <v>7707</v>
      </c>
      <c r="F1018" s="219" t="s">
        <v>6394</v>
      </c>
      <c r="G1018" s="219" t="s">
        <v>7763</v>
      </c>
      <c r="H1018" s="219" t="s">
        <v>5990</v>
      </c>
      <c r="I1018" s="220" t="s">
        <v>7193</v>
      </c>
      <c r="J1018" s="221">
        <v>1900</v>
      </c>
      <c r="K1018" s="221">
        <v>1</v>
      </c>
      <c r="L1018" s="221">
        <v>1900</v>
      </c>
    </row>
    <row r="1019" spans="1:12" s="167" customFormat="1">
      <c r="A1019" s="218" t="str">
        <f t="shared" si="9"/>
        <v>O221021058432일반상품</v>
      </c>
      <c r="B1019" s="219" t="s">
        <v>8170</v>
      </c>
      <c r="C1019" s="219" t="s">
        <v>8023</v>
      </c>
      <c r="D1019" s="219" t="s">
        <v>8065</v>
      </c>
      <c r="E1019" s="219" t="s">
        <v>7707</v>
      </c>
      <c r="F1019" s="219" t="s">
        <v>6394</v>
      </c>
      <c r="G1019" s="219" t="s">
        <v>7763</v>
      </c>
      <c r="H1019" s="219" t="s">
        <v>5990</v>
      </c>
      <c r="I1019" s="220" t="s">
        <v>7978</v>
      </c>
      <c r="J1019" s="221">
        <v>3270</v>
      </c>
      <c r="K1019" s="221">
        <v>1</v>
      </c>
      <c r="L1019" s="221">
        <v>3270</v>
      </c>
    </row>
    <row r="1020" spans="1:12" s="167" customFormat="1">
      <c r="A1020" s="218" t="str">
        <f t="shared" si="9"/>
        <v>O221021058432일반상품</v>
      </c>
      <c r="B1020" s="219" t="s">
        <v>8170</v>
      </c>
      <c r="C1020" s="219" t="s">
        <v>8023</v>
      </c>
      <c r="D1020" s="219" t="s">
        <v>8065</v>
      </c>
      <c r="E1020" s="219" t="s">
        <v>7707</v>
      </c>
      <c r="F1020" s="219" t="s">
        <v>6394</v>
      </c>
      <c r="G1020" s="219" t="s">
        <v>7763</v>
      </c>
      <c r="H1020" s="219" t="s">
        <v>5990</v>
      </c>
      <c r="I1020" s="220" t="s">
        <v>8369</v>
      </c>
      <c r="J1020" s="221">
        <v>44000</v>
      </c>
      <c r="K1020" s="221">
        <v>1</v>
      </c>
      <c r="L1020" s="221">
        <v>44000</v>
      </c>
    </row>
    <row r="1021" spans="1:12" s="167" customFormat="1">
      <c r="A1021" s="218" t="str">
        <f t="shared" si="9"/>
        <v>O221021058432일반상품</v>
      </c>
      <c r="B1021" s="219" t="s">
        <v>8170</v>
      </c>
      <c r="C1021" s="219" t="s">
        <v>8023</v>
      </c>
      <c r="D1021" s="219" t="s">
        <v>8065</v>
      </c>
      <c r="E1021" s="219" t="s">
        <v>7707</v>
      </c>
      <c r="F1021" s="219" t="s">
        <v>6394</v>
      </c>
      <c r="G1021" s="219" t="s">
        <v>7763</v>
      </c>
      <c r="H1021" s="219" t="s">
        <v>5990</v>
      </c>
      <c r="I1021" s="220" t="s">
        <v>8645</v>
      </c>
      <c r="J1021" s="221">
        <v>2350</v>
      </c>
      <c r="K1021" s="221">
        <v>1</v>
      </c>
      <c r="L1021" s="221">
        <v>2350</v>
      </c>
    </row>
    <row r="1022" spans="1:12" s="167" customFormat="1">
      <c r="A1022" s="218" t="str">
        <f t="shared" si="9"/>
        <v>O221021058432일반상품</v>
      </c>
      <c r="B1022" s="219" t="s">
        <v>8170</v>
      </c>
      <c r="C1022" s="219" t="s">
        <v>8023</v>
      </c>
      <c r="D1022" s="219" t="s">
        <v>8065</v>
      </c>
      <c r="E1022" s="219" t="s">
        <v>7707</v>
      </c>
      <c r="F1022" s="219" t="s">
        <v>6394</v>
      </c>
      <c r="G1022" s="219" t="s">
        <v>7763</v>
      </c>
      <c r="H1022" s="219" t="s">
        <v>5990</v>
      </c>
      <c r="I1022" s="220" t="s">
        <v>7282</v>
      </c>
      <c r="J1022" s="221">
        <v>2170</v>
      </c>
      <c r="K1022" s="221">
        <v>1</v>
      </c>
      <c r="L1022" s="221">
        <v>2170</v>
      </c>
    </row>
    <row r="1023" spans="1:12" s="167" customFormat="1">
      <c r="A1023" s="218" t="str">
        <f t="shared" si="9"/>
        <v>O221021058432일반상품</v>
      </c>
      <c r="B1023" s="219" t="s">
        <v>8170</v>
      </c>
      <c r="C1023" s="219" t="s">
        <v>8023</v>
      </c>
      <c r="D1023" s="219" t="s">
        <v>8065</v>
      </c>
      <c r="E1023" s="219" t="s">
        <v>7707</v>
      </c>
      <c r="F1023" s="219" t="s">
        <v>6394</v>
      </c>
      <c r="G1023" s="219" t="s">
        <v>7763</v>
      </c>
      <c r="H1023" s="219" t="s">
        <v>5990</v>
      </c>
      <c r="I1023" s="220" t="s">
        <v>8540</v>
      </c>
      <c r="J1023" s="221">
        <v>4300</v>
      </c>
      <c r="K1023" s="221">
        <v>1</v>
      </c>
      <c r="L1023" s="221">
        <v>4300</v>
      </c>
    </row>
    <row r="1024" spans="1:12" s="167" customFormat="1">
      <c r="A1024" s="218" t="str">
        <f t="shared" si="9"/>
        <v>O221021058432일반상품</v>
      </c>
      <c r="B1024" s="219" t="s">
        <v>8170</v>
      </c>
      <c r="C1024" s="219" t="s">
        <v>8023</v>
      </c>
      <c r="D1024" s="219" t="s">
        <v>8065</v>
      </c>
      <c r="E1024" s="219" t="s">
        <v>7707</v>
      </c>
      <c r="F1024" s="219" t="s">
        <v>6394</v>
      </c>
      <c r="G1024" s="219" t="s">
        <v>7763</v>
      </c>
      <c r="H1024" s="219" t="s">
        <v>5990</v>
      </c>
      <c r="I1024" s="220" t="s">
        <v>8646</v>
      </c>
      <c r="J1024" s="221">
        <v>4200</v>
      </c>
      <c r="K1024" s="221">
        <v>1</v>
      </c>
      <c r="L1024" s="221">
        <v>4200</v>
      </c>
    </row>
    <row r="1025" spans="1:12" s="167" customFormat="1">
      <c r="A1025" s="218" t="str">
        <f t="shared" si="9"/>
        <v>O221021058432일반상품</v>
      </c>
      <c r="B1025" s="219" t="s">
        <v>8170</v>
      </c>
      <c r="C1025" s="219" t="s">
        <v>8023</v>
      </c>
      <c r="D1025" s="219" t="s">
        <v>8065</v>
      </c>
      <c r="E1025" s="219" t="s">
        <v>7707</v>
      </c>
      <c r="F1025" s="219" t="s">
        <v>6394</v>
      </c>
      <c r="G1025" s="219" t="s">
        <v>7763</v>
      </c>
      <c r="H1025" s="219" t="s">
        <v>5990</v>
      </c>
      <c r="I1025" s="220" t="s">
        <v>8647</v>
      </c>
      <c r="J1025" s="221">
        <v>1800</v>
      </c>
      <c r="K1025" s="221">
        <v>1</v>
      </c>
      <c r="L1025" s="221">
        <v>1800</v>
      </c>
    </row>
    <row r="1026" spans="1:12" s="167" customFormat="1">
      <c r="A1026" s="218" t="str">
        <f t="shared" si="9"/>
        <v>O221021058432일반상품</v>
      </c>
      <c r="B1026" s="219" t="s">
        <v>8170</v>
      </c>
      <c r="C1026" s="219" t="s">
        <v>8023</v>
      </c>
      <c r="D1026" s="219" t="s">
        <v>8065</v>
      </c>
      <c r="E1026" s="219" t="s">
        <v>7707</v>
      </c>
      <c r="F1026" s="219" t="s">
        <v>6394</v>
      </c>
      <c r="G1026" s="219" t="s">
        <v>7763</v>
      </c>
      <c r="H1026" s="219" t="s">
        <v>5990</v>
      </c>
      <c r="I1026" s="220" t="s">
        <v>8358</v>
      </c>
      <c r="J1026" s="221">
        <v>4320</v>
      </c>
      <c r="K1026" s="221">
        <v>1</v>
      </c>
      <c r="L1026" s="221">
        <v>4320</v>
      </c>
    </row>
    <row r="1027" spans="1:12" s="167" customFormat="1">
      <c r="A1027" s="218" t="str">
        <f t="shared" si="9"/>
        <v>O221021058432일반상품</v>
      </c>
      <c r="B1027" s="219" t="s">
        <v>8170</v>
      </c>
      <c r="C1027" s="219" t="s">
        <v>8023</v>
      </c>
      <c r="D1027" s="219" t="s">
        <v>8065</v>
      </c>
      <c r="E1027" s="219" t="s">
        <v>7707</v>
      </c>
      <c r="F1027" s="219" t="s">
        <v>6394</v>
      </c>
      <c r="G1027" s="219" t="s">
        <v>7763</v>
      </c>
      <c r="H1027" s="219" t="s">
        <v>5990</v>
      </c>
      <c r="I1027" s="220" t="s">
        <v>8569</v>
      </c>
      <c r="J1027" s="221">
        <v>12400</v>
      </c>
      <c r="K1027" s="221">
        <v>1</v>
      </c>
      <c r="L1027" s="221">
        <v>12400</v>
      </c>
    </row>
    <row r="1028" spans="1:12" s="167" customFormat="1">
      <c r="A1028" s="218" t="str">
        <f t="shared" si="9"/>
        <v>O221021058432일반상품</v>
      </c>
      <c r="B1028" s="219" t="s">
        <v>8170</v>
      </c>
      <c r="C1028" s="219" t="s">
        <v>8023</v>
      </c>
      <c r="D1028" s="219" t="s">
        <v>8065</v>
      </c>
      <c r="E1028" s="219" t="s">
        <v>7707</v>
      </c>
      <c r="F1028" s="219" t="s">
        <v>6394</v>
      </c>
      <c r="G1028" s="219" t="s">
        <v>7763</v>
      </c>
      <c r="H1028" s="219" t="s">
        <v>5990</v>
      </c>
      <c r="I1028" s="220" t="s">
        <v>7208</v>
      </c>
      <c r="J1028" s="221">
        <v>3600</v>
      </c>
      <c r="K1028" s="221">
        <v>1</v>
      </c>
      <c r="L1028" s="221">
        <v>3600</v>
      </c>
    </row>
    <row r="1029" spans="1:12" s="167" customFormat="1">
      <c r="A1029" s="218" t="str">
        <f t="shared" si="9"/>
        <v>O221021058431일반상품</v>
      </c>
      <c r="B1029" s="219" t="s">
        <v>8171</v>
      </c>
      <c r="C1029" s="219" t="s">
        <v>8023</v>
      </c>
      <c r="D1029" s="219" t="s">
        <v>8065</v>
      </c>
      <c r="E1029" s="219" t="s">
        <v>7707</v>
      </c>
      <c r="F1029" s="219" t="s">
        <v>6394</v>
      </c>
      <c r="G1029" s="219" t="s">
        <v>7894</v>
      </c>
      <c r="H1029" s="219" t="s">
        <v>5990</v>
      </c>
      <c r="I1029" s="220" t="s">
        <v>8575</v>
      </c>
      <c r="J1029" s="221">
        <v>18600</v>
      </c>
      <c r="K1029" s="221">
        <v>1</v>
      </c>
      <c r="L1029" s="221">
        <v>18600</v>
      </c>
    </row>
    <row r="1030" spans="1:12" s="167" customFormat="1">
      <c r="A1030" s="218" t="str">
        <f t="shared" si="9"/>
        <v>O221021058431일반상품</v>
      </c>
      <c r="B1030" s="219" t="s">
        <v>8171</v>
      </c>
      <c r="C1030" s="219" t="s">
        <v>8023</v>
      </c>
      <c r="D1030" s="219" t="s">
        <v>8065</v>
      </c>
      <c r="E1030" s="219" t="s">
        <v>7707</v>
      </c>
      <c r="F1030" s="219" t="s">
        <v>6394</v>
      </c>
      <c r="G1030" s="219" t="s">
        <v>7894</v>
      </c>
      <c r="H1030" s="219" t="s">
        <v>5990</v>
      </c>
      <c r="I1030" s="220" t="s">
        <v>8326</v>
      </c>
      <c r="J1030" s="221">
        <v>2600</v>
      </c>
      <c r="K1030" s="221">
        <v>10</v>
      </c>
      <c r="L1030" s="221">
        <v>26000</v>
      </c>
    </row>
    <row r="1031" spans="1:12" s="167" customFormat="1">
      <c r="A1031" s="218" t="str">
        <f t="shared" si="9"/>
        <v>O221021058431일반상품</v>
      </c>
      <c r="B1031" s="219" t="s">
        <v>8171</v>
      </c>
      <c r="C1031" s="219" t="s">
        <v>8023</v>
      </c>
      <c r="D1031" s="219" t="s">
        <v>8065</v>
      </c>
      <c r="E1031" s="219" t="s">
        <v>7707</v>
      </c>
      <c r="F1031" s="219" t="s">
        <v>6394</v>
      </c>
      <c r="G1031" s="219" t="s">
        <v>7894</v>
      </c>
      <c r="H1031" s="219" t="s">
        <v>5990</v>
      </c>
      <c r="I1031" s="220" t="s">
        <v>8533</v>
      </c>
      <c r="J1031" s="221">
        <v>1630</v>
      </c>
      <c r="K1031" s="221">
        <v>1</v>
      </c>
      <c r="L1031" s="221">
        <v>1630</v>
      </c>
    </row>
    <row r="1032" spans="1:12" s="167" customFormat="1">
      <c r="A1032" s="218" t="str">
        <f t="shared" si="9"/>
        <v>O221021058431일반상품</v>
      </c>
      <c r="B1032" s="219" t="s">
        <v>8171</v>
      </c>
      <c r="C1032" s="219" t="s">
        <v>8023</v>
      </c>
      <c r="D1032" s="219" t="s">
        <v>8065</v>
      </c>
      <c r="E1032" s="219" t="s">
        <v>7707</v>
      </c>
      <c r="F1032" s="219" t="s">
        <v>6394</v>
      </c>
      <c r="G1032" s="219" t="s">
        <v>7894</v>
      </c>
      <c r="H1032" s="219" t="s">
        <v>5990</v>
      </c>
      <c r="I1032" s="220" t="s">
        <v>8348</v>
      </c>
      <c r="J1032" s="221">
        <v>7900</v>
      </c>
      <c r="K1032" s="221">
        <v>2</v>
      </c>
      <c r="L1032" s="221">
        <v>15800</v>
      </c>
    </row>
    <row r="1033" spans="1:12" s="167" customFormat="1">
      <c r="A1033" s="218" t="str">
        <f t="shared" si="9"/>
        <v>O221021058431일반상품</v>
      </c>
      <c r="B1033" s="219" t="s">
        <v>8171</v>
      </c>
      <c r="C1033" s="219" t="s">
        <v>8023</v>
      </c>
      <c r="D1033" s="219" t="s">
        <v>8065</v>
      </c>
      <c r="E1033" s="219" t="s">
        <v>7707</v>
      </c>
      <c r="F1033" s="219" t="s">
        <v>6394</v>
      </c>
      <c r="G1033" s="219" t="s">
        <v>7894</v>
      </c>
      <c r="H1033" s="219" t="s">
        <v>5990</v>
      </c>
      <c r="I1033" s="220" t="s">
        <v>8465</v>
      </c>
      <c r="J1033" s="221">
        <v>8500</v>
      </c>
      <c r="K1033" s="221">
        <v>2</v>
      </c>
      <c r="L1033" s="221">
        <v>17000</v>
      </c>
    </row>
    <row r="1034" spans="1:12" s="167" customFormat="1">
      <c r="A1034" s="218" t="str">
        <f t="shared" si="9"/>
        <v>O221021058431일반상품</v>
      </c>
      <c r="B1034" s="219" t="s">
        <v>8171</v>
      </c>
      <c r="C1034" s="219" t="s">
        <v>8023</v>
      </c>
      <c r="D1034" s="219" t="s">
        <v>8065</v>
      </c>
      <c r="E1034" s="219" t="s">
        <v>7707</v>
      </c>
      <c r="F1034" s="219" t="s">
        <v>6394</v>
      </c>
      <c r="G1034" s="219" t="s">
        <v>7894</v>
      </c>
      <c r="H1034" s="219" t="s">
        <v>5990</v>
      </c>
      <c r="I1034" s="220" t="s">
        <v>8483</v>
      </c>
      <c r="J1034" s="221">
        <v>26000</v>
      </c>
      <c r="K1034" s="221">
        <v>1</v>
      </c>
      <c r="L1034" s="221">
        <v>26000</v>
      </c>
    </row>
    <row r="1035" spans="1:12" s="167" customFormat="1">
      <c r="A1035" s="218" t="str">
        <f t="shared" si="9"/>
        <v>O221021058431일반상품</v>
      </c>
      <c r="B1035" s="219" t="s">
        <v>8171</v>
      </c>
      <c r="C1035" s="219" t="s">
        <v>8023</v>
      </c>
      <c r="D1035" s="219" t="s">
        <v>8065</v>
      </c>
      <c r="E1035" s="219" t="s">
        <v>7707</v>
      </c>
      <c r="F1035" s="219" t="s">
        <v>6394</v>
      </c>
      <c r="G1035" s="219" t="s">
        <v>7894</v>
      </c>
      <c r="H1035" s="219" t="s">
        <v>5990</v>
      </c>
      <c r="I1035" s="220" t="s">
        <v>8600</v>
      </c>
      <c r="J1035" s="221">
        <v>26000</v>
      </c>
      <c r="K1035" s="221">
        <v>1</v>
      </c>
      <c r="L1035" s="221">
        <v>26000</v>
      </c>
    </row>
    <row r="1036" spans="1:12" s="167" customFormat="1">
      <c r="A1036" s="218" t="str">
        <f t="shared" si="9"/>
        <v>O221021058431일반상품</v>
      </c>
      <c r="B1036" s="219" t="s">
        <v>8171</v>
      </c>
      <c r="C1036" s="219" t="s">
        <v>8023</v>
      </c>
      <c r="D1036" s="219" t="s">
        <v>8065</v>
      </c>
      <c r="E1036" s="219" t="s">
        <v>7707</v>
      </c>
      <c r="F1036" s="219" t="s">
        <v>6394</v>
      </c>
      <c r="G1036" s="219" t="s">
        <v>7894</v>
      </c>
      <c r="H1036" s="219" t="s">
        <v>5990</v>
      </c>
      <c r="I1036" s="220" t="s">
        <v>8648</v>
      </c>
      <c r="J1036" s="221">
        <v>17200</v>
      </c>
      <c r="K1036" s="221">
        <v>1</v>
      </c>
      <c r="L1036" s="221">
        <v>17200</v>
      </c>
    </row>
    <row r="1037" spans="1:12" s="167" customFormat="1">
      <c r="A1037" s="218" t="str">
        <f t="shared" si="9"/>
        <v>O221021058431일반상품</v>
      </c>
      <c r="B1037" s="219" t="s">
        <v>8171</v>
      </c>
      <c r="C1037" s="219" t="s">
        <v>8023</v>
      </c>
      <c r="D1037" s="219" t="s">
        <v>8065</v>
      </c>
      <c r="E1037" s="219" t="s">
        <v>7707</v>
      </c>
      <c r="F1037" s="219" t="s">
        <v>6394</v>
      </c>
      <c r="G1037" s="219" t="s">
        <v>7894</v>
      </c>
      <c r="H1037" s="219" t="s">
        <v>5990</v>
      </c>
      <c r="I1037" s="220" t="s">
        <v>8402</v>
      </c>
      <c r="J1037" s="221">
        <v>31900</v>
      </c>
      <c r="K1037" s="221">
        <v>1</v>
      </c>
      <c r="L1037" s="221">
        <v>31900</v>
      </c>
    </row>
    <row r="1038" spans="1:12" s="167" customFormat="1">
      <c r="A1038" s="218" t="str">
        <f t="shared" si="9"/>
        <v>O221021058431일반상품</v>
      </c>
      <c r="B1038" s="219" t="s">
        <v>8171</v>
      </c>
      <c r="C1038" s="219" t="s">
        <v>8023</v>
      </c>
      <c r="D1038" s="219" t="s">
        <v>8065</v>
      </c>
      <c r="E1038" s="219" t="s">
        <v>7707</v>
      </c>
      <c r="F1038" s="219" t="s">
        <v>6394</v>
      </c>
      <c r="G1038" s="219" t="s">
        <v>7894</v>
      </c>
      <c r="H1038" s="219" t="s">
        <v>5990</v>
      </c>
      <c r="I1038" s="220" t="s">
        <v>8367</v>
      </c>
      <c r="J1038" s="221">
        <v>36300</v>
      </c>
      <c r="K1038" s="221">
        <v>1</v>
      </c>
      <c r="L1038" s="221">
        <v>36300</v>
      </c>
    </row>
    <row r="1039" spans="1:12" s="167" customFormat="1">
      <c r="A1039" s="218" t="str">
        <f t="shared" si="9"/>
        <v>O221021058431일반상품</v>
      </c>
      <c r="B1039" s="219" t="s">
        <v>8171</v>
      </c>
      <c r="C1039" s="219" t="s">
        <v>8023</v>
      </c>
      <c r="D1039" s="219" t="s">
        <v>8065</v>
      </c>
      <c r="E1039" s="219" t="s">
        <v>7707</v>
      </c>
      <c r="F1039" s="219" t="s">
        <v>6394</v>
      </c>
      <c r="G1039" s="219" t="s">
        <v>7894</v>
      </c>
      <c r="H1039" s="219" t="s">
        <v>5990</v>
      </c>
      <c r="I1039" s="220" t="s">
        <v>8379</v>
      </c>
      <c r="J1039" s="221">
        <v>37000</v>
      </c>
      <c r="K1039" s="221">
        <v>1</v>
      </c>
      <c r="L1039" s="221">
        <v>37000</v>
      </c>
    </row>
    <row r="1040" spans="1:12" s="167" customFormat="1">
      <c r="A1040" s="218" t="str">
        <f t="shared" si="9"/>
        <v>O221021058431일반상품</v>
      </c>
      <c r="B1040" s="219" t="s">
        <v>8171</v>
      </c>
      <c r="C1040" s="219" t="s">
        <v>8023</v>
      </c>
      <c r="D1040" s="219" t="s">
        <v>8065</v>
      </c>
      <c r="E1040" s="219" t="s">
        <v>7707</v>
      </c>
      <c r="F1040" s="219" t="s">
        <v>6394</v>
      </c>
      <c r="G1040" s="219" t="s">
        <v>7894</v>
      </c>
      <c r="H1040" s="219" t="s">
        <v>5990</v>
      </c>
      <c r="I1040" s="220" t="s">
        <v>8409</v>
      </c>
      <c r="J1040" s="221">
        <v>6630</v>
      </c>
      <c r="K1040" s="221">
        <v>5</v>
      </c>
      <c r="L1040" s="221">
        <v>33150</v>
      </c>
    </row>
    <row r="1041" spans="1:12" s="167" customFormat="1">
      <c r="A1041" s="218" t="str">
        <f t="shared" si="9"/>
        <v>O221021058430일반상품</v>
      </c>
      <c r="B1041" s="219" t="s">
        <v>8172</v>
      </c>
      <c r="C1041" s="219" t="s">
        <v>8023</v>
      </c>
      <c r="D1041" s="219" t="s">
        <v>8065</v>
      </c>
      <c r="E1041" s="219" t="s">
        <v>7711</v>
      </c>
      <c r="F1041" s="219" t="s">
        <v>6439</v>
      </c>
      <c r="G1041" s="219" t="s">
        <v>7742</v>
      </c>
      <c r="H1041" s="219" t="s">
        <v>5990</v>
      </c>
      <c r="I1041" s="220" t="s">
        <v>8410</v>
      </c>
      <c r="J1041" s="221">
        <v>4164</v>
      </c>
      <c r="K1041" s="221">
        <v>1</v>
      </c>
      <c r="L1041" s="221">
        <v>4164</v>
      </c>
    </row>
    <row r="1042" spans="1:12" s="167" customFormat="1">
      <c r="A1042" s="218" t="str">
        <f t="shared" si="9"/>
        <v>O221021058430일반상품</v>
      </c>
      <c r="B1042" s="219" t="s">
        <v>8172</v>
      </c>
      <c r="C1042" s="219" t="s">
        <v>8023</v>
      </c>
      <c r="D1042" s="219" t="s">
        <v>8065</v>
      </c>
      <c r="E1042" s="219" t="s">
        <v>7711</v>
      </c>
      <c r="F1042" s="219" t="s">
        <v>6439</v>
      </c>
      <c r="G1042" s="219" t="s">
        <v>7742</v>
      </c>
      <c r="H1042" s="219" t="s">
        <v>5990</v>
      </c>
      <c r="I1042" s="220" t="s">
        <v>8493</v>
      </c>
      <c r="J1042" s="221">
        <v>5700</v>
      </c>
      <c r="K1042" s="221">
        <v>1</v>
      </c>
      <c r="L1042" s="221">
        <v>5700</v>
      </c>
    </row>
    <row r="1043" spans="1:12" s="167" customFormat="1">
      <c r="A1043" s="218" t="str">
        <f t="shared" si="9"/>
        <v>O221021058430일반상품</v>
      </c>
      <c r="B1043" s="219" t="s">
        <v>8172</v>
      </c>
      <c r="C1043" s="219" t="s">
        <v>8023</v>
      </c>
      <c r="D1043" s="219" t="s">
        <v>8065</v>
      </c>
      <c r="E1043" s="219" t="s">
        <v>7711</v>
      </c>
      <c r="F1043" s="219" t="s">
        <v>6439</v>
      </c>
      <c r="G1043" s="219" t="s">
        <v>7742</v>
      </c>
      <c r="H1043" s="219" t="s">
        <v>5990</v>
      </c>
      <c r="I1043" s="220" t="s">
        <v>8325</v>
      </c>
      <c r="J1043" s="221">
        <v>2700</v>
      </c>
      <c r="K1043" s="221">
        <v>1</v>
      </c>
      <c r="L1043" s="221">
        <v>2700</v>
      </c>
    </row>
    <row r="1044" spans="1:12" s="167" customFormat="1">
      <c r="A1044" s="218" t="str">
        <f t="shared" si="9"/>
        <v>O221021058430일반상품</v>
      </c>
      <c r="B1044" s="219" t="s">
        <v>8172</v>
      </c>
      <c r="C1044" s="219" t="s">
        <v>8023</v>
      </c>
      <c r="D1044" s="219" t="s">
        <v>8065</v>
      </c>
      <c r="E1044" s="219" t="s">
        <v>7711</v>
      </c>
      <c r="F1044" s="219" t="s">
        <v>6439</v>
      </c>
      <c r="G1044" s="219" t="s">
        <v>7742</v>
      </c>
      <c r="H1044" s="219" t="s">
        <v>5990</v>
      </c>
      <c r="I1044" s="220" t="s">
        <v>8345</v>
      </c>
      <c r="J1044" s="221">
        <v>6500</v>
      </c>
      <c r="K1044" s="221">
        <v>1</v>
      </c>
      <c r="L1044" s="221">
        <v>6500</v>
      </c>
    </row>
    <row r="1045" spans="1:12" s="167" customFormat="1">
      <c r="A1045" s="218" t="str">
        <f t="shared" si="9"/>
        <v>O221021058430일반상품</v>
      </c>
      <c r="B1045" s="219" t="s">
        <v>8172</v>
      </c>
      <c r="C1045" s="219" t="s">
        <v>8023</v>
      </c>
      <c r="D1045" s="219" t="s">
        <v>8065</v>
      </c>
      <c r="E1045" s="219" t="s">
        <v>7711</v>
      </c>
      <c r="F1045" s="219" t="s">
        <v>6439</v>
      </c>
      <c r="G1045" s="219" t="s">
        <v>7742</v>
      </c>
      <c r="H1045" s="219" t="s">
        <v>5990</v>
      </c>
      <c r="I1045" s="220" t="s">
        <v>8424</v>
      </c>
      <c r="J1045" s="221">
        <v>1230</v>
      </c>
      <c r="K1045" s="221">
        <v>1</v>
      </c>
      <c r="L1045" s="221">
        <v>1230</v>
      </c>
    </row>
    <row r="1046" spans="1:12" s="167" customFormat="1">
      <c r="A1046" s="218" t="str">
        <f t="shared" si="9"/>
        <v>O221021058430일반상품</v>
      </c>
      <c r="B1046" s="219" t="s">
        <v>8172</v>
      </c>
      <c r="C1046" s="219" t="s">
        <v>8023</v>
      </c>
      <c r="D1046" s="219" t="s">
        <v>8065</v>
      </c>
      <c r="E1046" s="219" t="s">
        <v>7711</v>
      </c>
      <c r="F1046" s="219" t="s">
        <v>6439</v>
      </c>
      <c r="G1046" s="219" t="s">
        <v>7742</v>
      </c>
      <c r="H1046" s="219" t="s">
        <v>5990</v>
      </c>
      <c r="I1046" s="220" t="s">
        <v>8075</v>
      </c>
      <c r="J1046" s="221">
        <v>4500</v>
      </c>
      <c r="K1046" s="221">
        <v>1</v>
      </c>
      <c r="L1046" s="221">
        <v>4500</v>
      </c>
    </row>
    <row r="1047" spans="1:12" s="167" customFormat="1">
      <c r="A1047" s="218" t="str">
        <f t="shared" si="9"/>
        <v>O221021058430일반상품</v>
      </c>
      <c r="B1047" s="219" t="s">
        <v>8172</v>
      </c>
      <c r="C1047" s="219" t="s">
        <v>8023</v>
      </c>
      <c r="D1047" s="219" t="s">
        <v>8065</v>
      </c>
      <c r="E1047" s="219" t="s">
        <v>7711</v>
      </c>
      <c r="F1047" s="219" t="s">
        <v>6439</v>
      </c>
      <c r="G1047" s="219" t="s">
        <v>7742</v>
      </c>
      <c r="H1047" s="219" t="s">
        <v>5990</v>
      </c>
      <c r="I1047" s="220" t="s">
        <v>7977</v>
      </c>
      <c r="J1047" s="221">
        <v>1450</v>
      </c>
      <c r="K1047" s="221">
        <v>1</v>
      </c>
      <c r="L1047" s="221">
        <v>1450</v>
      </c>
    </row>
    <row r="1048" spans="1:12" s="167" customFormat="1">
      <c r="A1048" s="218" t="str">
        <f t="shared" si="9"/>
        <v>O221021058430일반상품</v>
      </c>
      <c r="B1048" s="219" t="s">
        <v>8172</v>
      </c>
      <c r="C1048" s="219" t="s">
        <v>8023</v>
      </c>
      <c r="D1048" s="219" t="s">
        <v>8065</v>
      </c>
      <c r="E1048" s="219" t="s">
        <v>7711</v>
      </c>
      <c r="F1048" s="219" t="s">
        <v>6439</v>
      </c>
      <c r="G1048" s="219" t="s">
        <v>7742</v>
      </c>
      <c r="H1048" s="219" t="s">
        <v>5990</v>
      </c>
      <c r="I1048" s="220" t="s">
        <v>7223</v>
      </c>
      <c r="J1048" s="221">
        <v>4080</v>
      </c>
      <c r="K1048" s="221">
        <v>1</v>
      </c>
      <c r="L1048" s="221">
        <v>4080</v>
      </c>
    </row>
    <row r="1049" spans="1:12" s="167" customFormat="1">
      <c r="A1049" s="218" t="str">
        <f t="shared" si="9"/>
        <v>O221021058430일반상품</v>
      </c>
      <c r="B1049" s="219" t="s">
        <v>8172</v>
      </c>
      <c r="C1049" s="219" t="s">
        <v>8023</v>
      </c>
      <c r="D1049" s="219" t="s">
        <v>8065</v>
      </c>
      <c r="E1049" s="219" t="s">
        <v>7711</v>
      </c>
      <c r="F1049" s="219" t="s">
        <v>6439</v>
      </c>
      <c r="G1049" s="219" t="s">
        <v>7742</v>
      </c>
      <c r="H1049" s="219" t="s">
        <v>5990</v>
      </c>
      <c r="I1049" s="220" t="s">
        <v>7249</v>
      </c>
      <c r="J1049" s="221">
        <v>1330</v>
      </c>
      <c r="K1049" s="221">
        <v>3</v>
      </c>
      <c r="L1049" s="221">
        <v>3990</v>
      </c>
    </row>
    <row r="1050" spans="1:12" s="167" customFormat="1">
      <c r="A1050" s="218" t="str">
        <f t="shared" si="9"/>
        <v>O221021058430일반상품</v>
      </c>
      <c r="B1050" s="219" t="s">
        <v>8172</v>
      </c>
      <c r="C1050" s="219" t="s">
        <v>8023</v>
      </c>
      <c r="D1050" s="219" t="s">
        <v>8065</v>
      </c>
      <c r="E1050" s="219" t="s">
        <v>7711</v>
      </c>
      <c r="F1050" s="219" t="s">
        <v>6439</v>
      </c>
      <c r="G1050" s="219" t="s">
        <v>7742</v>
      </c>
      <c r="H1050" s="219" t="s">
        <v>5990</v>
      </c>
      <c r="I1050" s="220" t="s">
        <v>7924</v>
      </c>
      <c r="J1050" s="221">
        <v>4600</v>
      </c>
      <c r="K1050" s="221">
        <v>1</v>
      </c>
      <c r="L1050" s="221">
        <v>4600</v>
      </c>
    </row>
    <row r="1051" spans="1:12" s="167" customFormat="1">
      <c r="A1051" s="218" t="str">
        <f t="shared" si="9"/>
        <v>O221021058430일반상품</v>
      </c>
      <c r="B1051" s="219" t="s">
        <v>8172</v>
      </c>
      <c r="C1051" s="219" t="s">
        <v>8023</v>
      </c>
      <c r="D1051" s="219" t="s">
        <v>8065</v>
      </c>
      <c r="E1051" s="219" t="s">
        <v>7711</v>
      </c>
      <c r="F1051" s="219" t="s">
        <v>6439</v>
      </c>
      <c r="G1051" s="219" t="s">
        <v>7742</v>
      </c>
      <c r="H1051" s="219" t="s">
        <v>5990</v>
      </c>
      <c r="I1051" s="220" t="s">
        <v>8523</v>
      </c>
      <c r="J1051" s="221">
        <v>3600</v>
      </c>
      <c r="K1051" s="221">
        <v>1</v>
      </c>
      <c r="L1051" s="221">
        <v>3600</v>
      </c>
    </row>
    <row r="1052" spans="1:12" s="167" customFormat="1">
      <c r="A1052" s="218" t="str">
        <f t="shared" si="9"/>
        <v>O221021058430일반상품</v>
      </c>
      <c r="B1052" s="219" t="s">
        <v>8172</v>
      </c>
      <c r="C1052" s="219" t="s">
        <v>8023</v>
      </c>
      <c r="D1052" s="219" t="s">
        <v>8065</v>
      </c>
      <c r="E1052" s="219" t="s">
        <v>7711</v>
      </c>
      <c r="F1052" s="219" t="s">
        <v>6439</v>
      </c>
      <c r="G1052" s="219" t="s">
        <v>7742</v>
      </c>
      <c r="H1052" s="219" t="s">
        <v>5990</v>
      </c>
      <c r="I1052" s="220" t="s">
        <v>7975</v>
      </c>
      <c r="J1052" s="221">
        <v>2780</v>
      </c>
      <c r="K1052" s="221">
        <v>1</v>
      </c>
      <c r="L1052" s="221">
        <v>2780</v>
      </c>
    </row>
    <row r="1053" spans="1:12" s="167" customFormat="1">
      <c r="A1053" s="218" t="str">
        <f t="shared" si="9"/>
        <v>O221021058430일반상품</v>
      </c>
      <c r="B1053" s="219" t="s">
        <v>8172</v>
      </c>
      <c r="C1053" s="219" t="s">
        <v>8023</v>
      </c>
      <c r="D1053" s="219" t="s">
        <v>8065</v>
      </c>
      <c r="E1053" s="219" t="s">
        <v>7711</v>
      </c>
      <c r="F1053" s="219" t="s">
        <v>6439</v>
      </c>
      <c r="G1053" s="219" t="s">
        <v>7742</v>
      </c>
      <c r="H1053" s="219" t="s">
        <v>5990</v>
      </c>
      <c r="I1053" s="220" t="s">
        <v>8350</v>
      </c>
      <c r="J1053" s="221">
        <v>2600</v>
      </c>
      <c r="K1053" s="221">
        <v>1</v>
      </c>
      <c r="L1053" s="221">
        <v>2600</v>
      </c>
    </row>
    <row r="1054" spans="1:12" s="167" customFormat="1">
      <c r="A1054" s="218" t="str">
        <f t="shared" si="9"/>
        <v>O221021058430일반상품</v>
      </c>
      <c r="B1054" s="219" t="s">
        <v>8172</v>
      </c>
      <c r="C1054" s="219" t="s">
        <v>8023</v>
      </c>
      <c r="D1054" s="219" t="s">
        <v>8065</v>
      </c>
      <c r="E1054" s="219" t="s">
        <v>7711</v>
      </c>
      <c r="F1054" s="219" t="s">
        <v>6439</v>
      </c>
      <c r="G1054" s="219" t="s">
        <v>7742</v>
      </c>
      <c r="H1054" s="219" t="s">
        <v>5990</v>
      </c>
      <c r="I1054" s="220" t="s">
        <v>7191</v>
      </c>
      <c r="J1054" s="221">
        <v>13520</v>
      </c>
      <c r="K1054" s="221">
        <v>1</v>
      </c>
      <c r="L1054" s="221">
        <v>13520</v>
      </c>
    </row>
    <row r="1055" spans="1:12" s="167" customFormat="1">
      <c r="A1055" s="218" t="str">
        <f t="shared" si="9"/>
        <v>O221021058430일반상품</v>
      </c>
      <c r="B1055" s="219" t="s">
        <v>8172</v>
      </c>
      <c r="C1055" s="219" t="s">
        <v>8023</v>
      </c>
      <c r="D1055" s="219" t="s">
        <v>8065</v>
      </c>
      <c r="E1055" s="219" t="s">
        <v>7711</v>
      </c>
      <c r="F1055" s="219" t="s">
        <v>6439</v>
      </c>
      <c r="G1055" s="219" t="s">
        <v>7742</v>
      </c>
      <c r="H1055" s="219" t="s">
        <v>5990</v>
      </c>
      <c r="I1055" s="220" t="s">
        <v>8385</v>
      </c>
      <c r="J1055" s="221">
        <v>4980</v>
      </c>
      <c r="K1055" s="221">
        <v>1</v>
      </c>
      <c r="L1055" s="221">
        <v>4980</v>
      </c>
    </row>
    <row r="1056" spans="1:12" s="167" customFormat="1">
      <c r="A1056" s="218" t="str">
        <f t="shared" si="9"/>
        <v>O221021058430일반상품</v>
      </c>
      <c r="B1056" s="219" t="s">
        <v>8172</v>
      </c>
      <c r="C1056" s="219" t="s">
        <v>8023</v>
      </c>
      <c r="D1056" s="219" t="s">
        <v>8065</v>
      </c>
      <c r="E1056" s="219" t="s">
        <v>7711</v>
      </c>
      <c r="F1056" s="219" t="s">
        <v>6439</v>
      </c>
      <c r="G1056" s="219" t="s">
        <v>7742</v>
      </c>
      <c r="H1056" s="219" t="s">
        <v>5990</v>
      </c>
      <c r="I1056" s="220" t="s">
        <v>7198</v>
      </c>
      <c r="J1056" s="221">
        <v>2850</v>
      </c>
      <c r="K1056" s="221">
        <v>1</v>
      </c>
      <c r="L1056" s="221">
        <v>2850</v>
      </c>
    </row>
    <row r="1057" spans="1:12" s="167" customFormat="1">
      <c r="A1057" s="218" t="str">
        <f t="shared" si="9"/>
        <v>O221021058430일반상품</v>
      </c>
      <c r="B1057" s="219" t="s">
        <v>8172</v>
      </c>
      <c r="C1057" s="219" t="s">
        <v>8023</v>
      </c>
      <c r="D1057" s="219" t="s">
        <v>8065</v>
      </c>
      <c r="E1057" s="219" t="s">
        <v>7711</v>
      </c>
      <c r="F1057" s="219" t="s">
        <v>6439</v>
      </c>
      <c r="G1057" s="219" t="s">
        <v>7742</v>
      </c>
      <c r="H1057" s="219" t="s">
        <v>5990</v>
      </c>
      <c r="I1057" s="220" t="s">
        <v>7272</v>
      </c>
      <c r="J1057" s="221">
        <v>1250</v>
      </c>
      <c r="K1057" s="221">
        <v>1</v>
      </c>
      <c r="L1057" s="221">
        <v>1250</v>
      </c>
    </row>
    <row r="1058" spans="1:12" s="167" customFormat="1">
      <c r="A1058" s="218" t="str">
        <f t="shared" si="9"/>
        <v>O221021058430일반상품</v>
      </c>
      <c r="B1058" s="219" t="s">
        <v>8172</v>
      </c>
      <c r="C1058" s="219" t="s">
        <v>8023</v>
      </c>
      <c r="D1058" s="219" t="s">
        <v>8065</v>
      </c>
      <c r="E1058" s="219" t="s">
        <v>7711</v>
      </c>
      <c r="F1058" s="219" t="s">
        <v>6439</v>
      </c>
      <c r="G1058" s="219" t="s">
        <v>7742</v>
      </c>
      <c r="H1058" s="219" t="s">
        <v>5990</v>
      </c>
      <c r="I1058" s="220" t="s">
        <v>8524</v>
      </c>
      <c r="J1058" s="221">
        <v>5800</v>
      </c>
      <c r="K1058" s="221">
        <v>1</v>
      </c>
      <c r="L1058" s="221">
        <v>5800</v>
      </c>
    </row>
    <row r="1059" spans="1:12" s="167" customFormat="1">
      <c r="A1059" s="218" t="str">
        <f t="shared" si="9"/>
        <v>O221021058430일반상품</v>
      </c>
      <c r="B1059" s="219" t="s">
        <v>8172</v>
      </c>
      <c r="C1059" s="219" t="s">
        <v>8023</v>
      </c>
      <c r="D1059" s="219" t="s">
        <v>8065</v>
      </c>
      <c r="E1059" s="219" t="s">
        <v>7711</v>
      </c>
      <c r="F1059" s="219" t="s">
        <v>6439</v>
      </c>
      <c r="G1059" s="219" t="s">
        <v>7742</v>
      </c>
      <c r="H1059" s="219" t="s">
        <v>5990</v>
      </c>
      <c r="I1059" s="220" t="s">
        <v>8450</v>
      </c>
      <c r="J1059" s="221">
        <v>1400</v>
      </c>
      <c r="K1059" s="221">
        <v>1</v>
      </c>
      <c r="L1059" s="221">
        <v>1400</v>
      </c>
    </row>
    <row r="1060" spans="1:12" s="167" customFormat="1">
      <c r="A1060" s="218" t="str">
        <f t="shared" si="9"/>
        <v>O221021058430일반상품</v>
      </c>
      <c r="B1060" s="219" t="s">
        <v>8172</v>
      </c>
      <c r="C1060" s="219" t="s">
        <v>8023</v>
      </c>
      <c r="D1060" s="219" t="s">
        <v>8065</v>
      </c>
      <c r="E1060" s="219" t="s">
        <v>7711</v>
      </c>
      <c r="F1060" s="219" t="s">
        <v>6439</v>
      </c>
      <c r="G1060" s="219" t="s">
        <v>7742</v>
      </c>
      <c r="H1060" s="219" t="s">
        <v>5990</v>
      </c>
      <c r="I1060" s="220" t="s">
        <v>8630</v>
      </c>
      <c r="J1060" s="221">
        <v>1500</v>
      </c>
      <c r="K1060" s="221">
        <v>4</v>
      </c>
      <c r="L1060" s="221">
        <v>6000</v>
      </c>
    </row>
    <row r="1061" spans="1:12" s="167" customFormat="1">
      <c r="A1061" s="218" t="str">
        <f t="shared" si="9"/>
        <v>O221021058430일반상품</v>
      </c>
      <c r="B1061" s="219" t="s">
        <v>8172</v>
      </c>
      <c r="C1061" s="219" t="s">
        <v>8023</v>
      </c>
      <c r="D1061" s="219" t="s">
        <v>8065</v>
      </c>
      <c r="E1061" s="219" t="s">
        <v>7711</v>
      </c>
      <c r="F1061" s="219" t="s">
        <v>6439</v>
      </c>
      <c r="G1061" s="219" t="s">
        <v>7742</v>
      </c>
      <c r="H1061" s="219" t="s">
        <v>5990</v>
      </c>
      <c r="I1061" s="220" t="s">
        <v>8649</v>
      </c>
      <c r="J1061" s="221">
        <v>7200</v>
      </c>
      <c r="K1061" s="221">
        <v>1</v>
      </c>
      <c r="L1061" s="221">
        <v>7200</v>
      </c>
    </row>
    <row r="1062" spans="1:12" s="167" customFormat="1">
      <c r="A1062" s="218" t="str">
        <f t="shared" si="9"/>
        <v>O221021058430일반상품</v>
      </c>
      <c r="B1062" s="219" t="s">
        <v>8172</v>
      </c>
      <c r="C1062" s="219" t="s">
        <v>8023</v>
      </c>
      <c r="D1062" s="219" t="s">
        <v>8065</v>
      </c>
      <c r="E1062" s="219" t="s">
        <v>7711</v>
      </c>
      <c r="F1062" s="219" t="s">
        <v>6439</v>
      </c>
      <c r="G1062" s="219" t="s">
        <v>7742</v>
      </c>
      <c r="H1062" s="219" t="s">
        <v>5990</v>
      </c>
      <c r="I1062" s="220" t="s">
        <v>7201</v>
      </c>
      <c r="J1062" s="221">
        <v>12480</v>
      </c>
      <c r="K1062" s="221">
        <v>1</v>
      </c>
      <c r="L1062" s="221">
        <v>12480</v>
      </c>
    </row>
    <row r="1063" spans="1:12" s="167" customFormat="1">
      <c r="A1063" s="218" t="str">
        <f t="shared" si="9"/>
        <v>O221021058430일반상품</v>
      </c>
      <c r="B1063" s="219" t="s">
        <v>8172</v>
      </c>
      <c r="C1063" s="219" t="s">
        <v>8023</v>
      </c>
      <c r="D1063" s="219" t="s">
        <v>8065</v>
      </c>
      <c r="E1063" s="219" t="s">
        <v>7711</v>
      </c>
      <c r="F1063" s="219" t="s">
        <v>6439</v>
      </c>
      <c r="G1063" s="219" t="s">
        <v>7742</v>
      </c>
      <c r="H1063" s="219" t="s">
        <v>5990</v>
      </c>
      <c r="I1063" s="220" t="s">
        <v>8648</v>
      </c>
      <c r="J1063" s="221">
        <v>17200</v>
      </c>
      <c r="K1063" s="221">
        <v>1</v>
      </c>
      <c r="L1063" s="221">
        <v>17200</v>
      </c>
    </row>
    <row r="1064" spans="1:12" s="167" customFormat="1">
      <c r="A1064" s="218" t="str">
        <f t="shared" si="9"/>
        <v>O221021058430일반상품</v>
      </c>
      <c r="B1064" s="219" t="s">
        <v>8172</v>
      </c>
      <c r="C1064" s="219" t="s">
        <v>8023</v>
      </c>
      <c r="D1064" s="219" t="s">
        <v>8065</v>
      </c>
      <c r="E1064" s="219" t="s">
        <v>7711</v>
      </c>
      <c r="F1064" s="219" t="s">
        <v>6439</v>
      </c>
      <c r="G1064" s="219" t="s">
        <v>7742</v>
      </c>
      <c r="H1064" s="219" t="s">
        <v>5990</v>
      </c>
      <c r="I1064" s="220" t="s">
        <v>8643</v>
      </c>
      <c r="J1064" s="221">
        <v>1430</v>
      </c>
      <c r="K1064" s="221">
        <v>1</v>
      </c>
      <c r="L1064" s="221">
        <v>1430</v>
      </c>
    </row>
    <row r="1065" spans="1:12" s="167" customFormat="1">
      <c r="A1065" s="218" t="str">
        <f t="shared" si="9"/>
        <v>O221021058430일반상품</v>
      </c>
      <c r="B1065" s="219" t="s">
        <v>8172</v>
      </c>
      <c r="C1065" s="219" t="s">
        <v>8023</v>
      </c>
      <c r="D1065" s="219" t="s">
        <v>8065</v>
      </c>
      <c r="E1065" s="219" t="s">
        <v>7711</v>
      </c>
      <c r="F1065" s="219" t="s">
        <v>6439</v>
      </c>
      <c r="G1065" s="219" t="s">
        <v>7742</v>
      </c>
      <c r="H1065" s="219" t="s">
        <v>5990</v>
      </c>
      <c r="I1065" s="220" t="s">
        <v>8401</v>
      </c>
      <c r="J1065" s="221">
        <v>12272</v>
      </c>
      <c r="K1065" s="221">
        <v>1</v>
      </c>
      <c r="L1065" s="221">
        <v>12272</v>
      </c>
    </row>
    <row r="1066" spans="1:12" s="167" customFormat="1">
      <c r="A1066" s="218" t="str">
        <f t="shared" si="9"/>
        <v>O221021058430일반상품</v>
      </c>
      <c r="B1066" s="219" t="s">
        <v>8172</v>
      </c>
      <c r="C1066" s="219" t="s">
        <v>8023</v>
      </c>
      <c r="D1066" s="219" t="s">
        <v>8065</v>
      </c>
      <c r="E1066" s="219" t="s">
        <v>7711</v>
      </c>
      <c r="F1066" s="219" t="s">
        <v>6439</v>
      </c>
      <c r="G1066" s="219" t="s">
        <v>7742</v>
      </c>
      <c r="H1066" s="219" t="s">
        <v>5990</v>
      </c>
      <c r="I1066" s="220" t="s">
        <v>7262</v>
      </c>
      <c r="J1066" s="221">
        <v>1000</v>
      </c>
      <c r="K1066" s="221">
        <v>1</v>
      </c>
      <c r="L1066" s="221">
        <v>1000</v>
      </c>
    </row>
    <row r="1067" spans="1:12" s="167" customFormat="1">
      <c r="A1067" s="218" t="str">
        <f t="shared" si="9"/>
        <v>O221021058430일반상품</v>
      </c>
      <c r="B1067" s="219" t="s">
        <v>8172</v>
      </c>
      <c r="C1067" s="219" t="s">
        <v>8023</v>
      </c>
      <c r="D1067" s="219" t="s">
        <v>8065</v>
      </c>
      <c r="E1067" s="219" t="s">
        <v>7711</v>
      </c>
      <c r="F1067" s="219" t="s">
        <v>6439</v>
      </c>
      <c r="G1067" s="219" t="s">
        <v>7742</v>
      </c>
      <c r="H1067" s="219" t="s">
        <v>5990</v>
      </c>
      <c r="I1067" s="220" t="s">
        <v>8633</v>
      </c>
      <c r="J1067" s="221">
        <v>3020</v>
      </c>
      <c r="K1067" s="221">
        <v>1</v>
      </c>
      <c r="L1067" s="221">
        <v>3020</v>
      </c>
    </row>
    <row r="1068" spans="1:12" s="167" customFormat="1">
      <c r="A1068" s="218" t="str">
        <f t="shared" si="9"/>
        <v>O221021058430일반상품</v>
      </c>
      <c r="B1068" s="219" t="s">
        <v>8172</v>
      </c>
      <c r="C1068" s="219" t="s">
        <v>8023</v>
      </c>
      <c r="D1068" s="219" t="s">
        <v>8065</v>
      </c>
      <c r="E1068" s="219" t="s">
        <v>7711</v>
      </c>
      <c r="F1068" s="219" t="s">
        <v>6439</v>
      </c>
      <c r="G1068" s="219" t="s">
        <v>7742</v>
      </c>
      <c r="H1068" s="219" t="s">
        <v>5990</v>
      </c>
      <c r="I1068" s="220" t="s">
        <v>7979</v>
      </c>
      <c r="J1068" s="221">
        <v>6130</v>
      </c>
      <c r="K1068" s="221">
        <v>1</v>
      </c>
      <c r="L1068" s="221">
        <v>6130</v>
      </c>
    </row>
    <row r="1069" spans="1:12" s="167" customFormat="1">
      <c r="A1069" s="218" t="str">
        <f t="shared" si="9"/>
        <v>O221021058430일반상품</v>
      </c>
      <c r="B1069" s="219" t="s">
        <v>8172</v>
      </c>
      <c r="C1069" s="219" t="s">
        <v>8023</v>
      </c>
      <c r="D1069" s="219" t="s">
        <v>8065</v>
      </c>
      <c r="E1069" s="219" t="s">
        <v>7711</v>
      </c>
      <c r="F1069" s="219" t="s">
        <v>6439</v>
      </c>
      <c r="G1069" s="219" t="s">
        <v>7742</v>
      </c>
      <c r="H1069" s="219" t="s">
        <v>5990</v>
      </c>
      <c r="I1069" s="220" t="s">
        <v>7220</v>
      </c>
      <c r="J1069" s="221">
        <v>670</v>
      </c>
      <c r="K1069" s="221">
        <v>1</v>
      </c>
      <c r="L1069" s="221">
        <v>670</v>
      </c>
    </row>
    <row r="1070" spans="1:12" s="167" customFormat="1">
      <c r="A1070" s="218" t="str">
        <f t="shared" si="9"/>
        <v>O221021058430일반상품</v>
      </c>
      <c r="B1070" s="219" t="s">
        <v>8172</v>
      </c>
      <c r="C1070" s="219" t="s">
        <v>8023</v>
      </c>
      <c r="D1070" s="219" t="s">
        <v>8065</v>
      </c>
      <c r="E1070" s="219" t="s">
        <v>7711</v>
      </c>
      <c r="F1070" s="219" t="s">
        <v>6439</v>
      </c>
      <c r="G1070" s="219" t="s">
        <v>7742</v>
      </c>
      <c r="H1070" s="219" t="s">
        <v>5990</v>
      </c>
      <c r="I1070" s="220" t="s">
        <v>8487</v>
      </c>
      <c r="J1070" s="221">
        <v>3180</v>
      </c>
      <c r="K1070" s="221">
        <v>1</v>
      </c>
      <c r="L1070" s="221">
        <v>3180</v>
      </c>
    </row>
    <row r="1071" spans="1:12" s="167" customFormat="1">
      <c r="A1071" s="218" t="str">
        <f t="shared" si="9"/>
        <v>O221021058430일반상품</v>
      </c>
      <c r="B1071" s="219" t="s">
        <v>8172</v>
      </c>
      <c r="C1071" s="219" t="s">
        <v>8023</v>
      </c>
      <c r="D1071" s="219" t="s">
        <v>8065</v>
      </c>
      <c r="E1071" s="219" t="s">
        <v>7711</v>
      </c>
      <c r="F1071" s="219" t="s">
        <v>6439</v>
      </c>
      <c r="G1071" s="219" t="s">
        <v>7742</v>
      </c>
      <c r="H1071" s="219" t="s">
        <v>5990</v>
      </c>
      <c r="I1071" s="220" t="s">
        <v>8650</v>
      </c>
      <c r="J1071" s="221">
        <v>2650</v>
      </c>
      <c r="K1071" s="221">
        <v>1</v>
      </c>
      <c r="L1071" s="221">
        <v>2650</v>
      </c>
    </row>
    <row r="1072" spans="1:12" s="167" customFormat="1">
      <c r="A1072" s="218" t="str">
        <f t="shared" si="9"/>
        <v>O221021058430일반상품</v>
      </c>
      <c r="B1072" s="219" t="s">
        <v>8172</v>
      </c>
      <c r="C1072" s="219" t="s">
        <v>8023</v>
      </c>
      <c r="D1072" s="219" t="s">
        <v>8065</v>
      </c>
      <c r="E1072" s="219" t="s">
        <v>7711</v>
      </c>
      <c r="F1072" s="219" t="s">
        <v>6439</v>
      </c>
      <c r="G1072" s="219" t="s">
        <v>7742</v>
      </c>
      <c r="H1072" s="219" t="s">
        <v>5990</v>
      </c>
      <c r="I1072" s="220" t="s">
        <v>8443</v>
      </c>
      <c r="J1072" s="221">
        <v>3420</v>
      </c>
      <c r="K1072" s="221">
        <v>1</v>
      </c>
      <c r="L1072" s="221">
        <v>3420</v>
      </c>
    </row>
    <row r="1073" spans="1:12" s="167" customFormat="1">
      <c r="A1073" s="218" t="str">
        <f t="shared" si="9"/>
        <v>O221021058430일반상품</v>
      </c>
      <c r="B1073" s="219" t="s">
        <v>8172</v>
      </c>
      <c r="C1073" s="219" t="s">
        <v>8023</v>
      </c>
      <c r="D1073" s="219" t="s">
        <v>8065</v>
      </c>
      <c r="E1073" s="219" t="s">
        <v>7711</v>
      </c>
      <c r="F1073" s="219" t="s">
        <v>6439</v>
      </c>
      <c r="G1073" s="219" t="s">
        <v>7742</v>
      </c>
      <c r="H1073" s="219" t="s">
        <v>5990</v>
      </c>
      <c r="I1073" s="220" t="s">
        <v>8454</v>
      </c>
      <c r="J1073" s="221">
        <v>28700</v>
      </c>
      <c r="K1073" s="221">
        <v>1</v>
      </c>
      <c r="L1073" s="221">
        <v>28700</v>
      </c>
    </row>
    <row r="1074" spans="1:12" s="167" customFormat="1">
      <c r="A1074" s="218" t="str">
        <f t="shared" si="9"/>
        <v>O221021058430일반상품</v>
      </c>
      <c r="B1074" s="219" t="s">
        <v>8172</v>
      </c>
      <c r="C1074" s="219" t="s">
        <v>8023</v>
      </c>
      <c r="D1074" s="219" t="s">
        <v>8065</v>
      </c>
      <c r="E1074" s="219" t="s">
        <v>7711</v>
      </c>
      <c r="F1074" s="219" t="s">
        <v>6439</v>
      </c>
      <c r="G1074" s="219" t="s">
        <v>7742</v>
      </c>
      <c r="H1074" s="219" t="s">
        <v>5990</v>
      </c>
      <c r="I1074" s="220" t="s">
        <v>7230</v>
      </c>
      <c r="J1074" s="221">
        <v>3420</v>
      </c>
      <c r="K1074" s="221">
        <v>1</v>
      </c>
      <c r="L1074" s="221">
        <v>3420</v>
      </c>
    </row>
    <row r="1075" spans="1:12" s="167" customFormat="1">
      <c r="A1075" s="218" t="str">
        <f t="shared" si="9"/>
        <v>O221021058430일반상품</v>
      </c>
      <c r="B1075" s="219" t="s">
        <v>8172</v>
      </c>
      <c r="C1075" s="219" t="s">
        <v>8023</v>
      </c>
      <c r="D1075" s="219" t="s">
        <v>8065</v>
      </c>
      <c r="E1075" s="219" t="s">
        <v>7711</v>
      </c>
      <c r="F1075" s="219" t="s">
        <v>6439</v>
      </c>
      <c r="G1075" s="219" t="s">
        <v>7742</v>
      </c>
      <c r="H1075" s="219" t="s">
        <v>5990</v>
      </c>
      <c r="I1075" s="220" t="s">
        <v>7273</v>
      </c>
      <c r="J1075" s="221">
        <v>7200</v>
      </c>
      <c r="K1075" s="221">
        <v>1</v>
      </c>
      <c r="L1075" s="221">
        <v>7200</v>
      </c>
    </row>
    <row r="1076" spans="1:12" s="167" customFormat="1">
      <c r="A1076" s="218" t="str">
        <f t="shared" si="9"/>
        <v>O221021058430일반상품</v>
      </c>
      <c r="B1076" s="219" t="s">
        <v>8172</v>
      </c>
      <c r="C1076" s="219" t="s">
        <v>8023</v>
      </c>
      <c r="D1076" s="219" t="s">
        <v>8065</v>
      </c>
      <c r="E1076" s="219" t="s">
        <v>7711</v>
      </c>
      <c r="F1076" s="219" t="s">
        <v>6439</v>
      </c>
      <c r="G1076" s="219" t="s">
        <v>7742</v>
      </c>
      <c r="H1076" s="219" t="s">
        <v>5990</v>
      </c>
      <c r="I1076" s="220" t="s">
        <v>8651</v>
      </c>
      <c r="J1076" s="221">
        <v>7100</v>
      </c>
      <c r="K1076" s="221">
        <v>1</v>
      </c>
      <c r="L1076" s="221">
        <v>7100</v>
      </c>
    </row>
    <row r="1077" spans="1:12" s="167" customFormat="1">
      <c r="A1077" s="218" t="str">
        <f t="shared" si="9"/>
        <v>O221021058430일반상품</v>
      </c>
      <c r="B1077" s="219" t="s">
        <v>8172</v>
      </c>
      <c r="C1077" s="219" t="s">
        <v>8023</v>
      </c>
      <c r="D1077" s="219" t="s">
        <v>8065</v>
      </c>
      <c r="E1077" s="219" t="s">
        <v>7711</v>
      </c>
      <c r="F1077" s="219" t="s">
        <v>6439</v>
      </c>
      <c r="G1077" s="219" t="s">
        <v>7742</v>
      </c>
      <c r="H1077" s="219" t="s">
        <v>5990</v>
      </c>
      <c r="I1077" s="220" t="s">
        <v>7265</v>
      </c>
      <c r="J1077" s="221">
        <v>7400</v>
      </c>
      <c r="K1077" s="221">
        <v>1</v>
      </c>
      <c r="L1077" s="221">
        <v>7400</v>
      </c>
    </row>
    <row r="1078" spans="1:12" s="167" customFormat="1">
      <c r="A1078" s="218" t="str">
        <f t="shared" si="9"/>
        <v>O221021058430일반상품</v>
      </c>
      <c r="B1078" s="219" t="s">
        <v>8172</v>
      </c>
      <c r="C1078" s="219" t="s">
        <v>8023</v>
      </c>
      <c r="D1078" s="219" t="s">
        <v>8065</v>
      </c>
      <c r="E1078" s="219" t="s">
        <v>7711</v>
      </c>
      <c r="F1078" s="219" t="s">
        <v>6439</v>
      </c>
      <c r="G1078" s="219" t="s">
        <v>7742</v>
      </c>
      <c r="H1078" s="219" t="s">
        <v>5990</v>
      </c>
      <c r="I1078" s="220" t="s">
        <v>8652</v>
      </c>
      <c r="J1078" s="221">
        <v>5550</v>
      </c>
      <c r="K1078" s="221">
        <v>1</v>
      </c>
      <c r="L1078" s="221">
        <v>5550</v>
      </c>
    </row>
    <row r="1079" spans="1:12" s="167" customFormat="1">
      <c r="A1079" s="218" t="str">
        <f t="shared" si="9"/>
        <v>O221021058430일반상품</v>
      </c>
      <c r="B1079" s="219" t="s">
        <v>8172</v>
      </c>
      <c r="C1079" s="219" t="s">
        <v>8023</v>
      </c>
      <c r="D1079" s="219" t="s">
        <v>8065</v>
      </c>
      <c r="E1079" s="219" t="s">
        <v>7711</v>
      </c>
      <c r="F1079" s="219" t="s">
        <v>6439</v>
      </c>
      <c r="G1079" s="219" t="s">
        <v>7742</v>
      </c>
      <c r="H1079" s="219" t="s">
        <v>5990</v>
      </c>
      <c r="I1079" s="220" t="s">
        <v>7232</v>
      </c>
      <c r="J1079" s="221">
        <v>3550</v>
      </c>
      <c r="K1079" s="221">
        <v>1</v>
      </c>
      <c r="L1079" s="221">
        <v>3550</v>
      </c>
    </row>
    <row r="1080" spans="1:12" s="167" customFormat="1">
      <c r="A1080" s="218" t="str">
        <f t="shared" si="9"/>
        <v>O221021058430일반상품</v>
      </c>
      <c r="B1080" s="219" t="s">
        <v>8172</v>
      </c>
      <c r="C1080" s="219" t="s">
        <v>8023</v>
      </c>
      <c r="D1080" s="219" t="s">
        <v>8065</v>
      </c>
      <c r="E1080" s="219" t="s">
        <v>7711</v>
      </c>
      <c r="F1080" s="219" t="s">
        <v>6439</v>
      </c>
      <c r="G1080" s="219" t="s">
        <v>7742</v>
      </c>
      <c r="H1080" s="219" t="s">
        <v>5990</v>
      </c>
      <c r="I1080" s="220" t="s">
        <v>8653</v>
      </c>
      <c r="J1080" s="221">
        <v>1700</v>
      </c>
      <c r="K1080" s="221">
        <v>1</v>
      </c>
      <c r="L1080" s="221">
        <v>1700</v>
      </c>
    </row>
    <row r="1081" spans="1:12" s="167" customFormat="1">
      <c r="A1081" s="218" t="str">
        <f t="shared" si="9"/>
        <v>O221021058430일반상품</v>
      </c>
      <c r="B1081" s="219" t="s">
        <v>8172</v>
      </c>
      <c r="C1081" s="219" t="s">
        <v>8023</v>
      </c>
      <c r="D1081" s="219" t="s">
        <v>8065</v>
      </c>
      <c r="E1081" s="219" t="s">
        <v>7711</v>
      </c>
      <c r="F1081" s="219" t="s">
        <v>6439</v>
      </c>
      <c r="G1081" s="219" t="s">
        <v>7742</v>
      </c>
      <c r="H1081" s="219" t="s">
        <v>5990</v>
      </c>
      <c r="I1081" s="220" t="s">
        <v>8617</v>
      </c>
      <c r="J1081" s="221">
        <v>1990</v>
      </c>
      <c r="K1081" s="221">
        <v>1</v>
      </c>
      <c r="L1081" s="221">
        <v>1990</v>
      </c>
    </row>
    <row r="1082" spans="1:12" s="167" customFormat="1">
      <c r="A1082" s="218" t="str">
        <f t="shared" si="9"/>
        <v>O221021058430일반상품</v>
      </c>
      <c r="B1082" s="219" t="s">
        <v>8172</v>
      </c>
      <c r="C1082" s="219" t="s">
        <v>8023</v>
      </c>
      <c r="D1082" s="219" t="s">
        <v>8065</v>
      </c>
      <c r="E1082" s="219" t="s">
        <v>7711</v>
      </c>
      <c r="F1082" s="219" t="s">
        <v>6439</v>
      </c>
      <c r="G1082" s="219" t="s">
        <v>7742</v>
      </c>
      <c r="H1082" s="219" t="s">
        <v>5990</v>
      </c>
      <c r="I1082" s="220" t="s">
        <v>8335</v>
      </c>
      <c r="J1082" s="221">
        <v>1080</v>
      </c>
      <c r="K1082" s="221">
        <v>1</v>
      </c>
      <c r="L1082" s="221">
        <v>1080</v>
      </c>
    </row>
    <row r="1083" spans="1:12" s="167" customFormat="1">
      <c r="A1083" s="218" t="str">
        <f t="shared" si="9"/>
        <v>O221021058430일반상품</v>
      </c>
      <c r="B1083" s="219" t="s">
        <v>8172</v>
      </c>
      <c r="C1083" s="219" t="s">
        <v>8023</v>
      </c>
      <c r="D1083" s="219" t="s">
        <v>8065</v>
      </c>
      <c r="E1083" s="219" t="s">
        <v>7711</v>
      </c>
      <c r="F1083" s="219" t="s">
        <v>6439</v>
      </c>
      <c r="G1083" s="219" t="s">
        <v>7742</v>
      </c>
      <c r="H1083" s="219" t="s">
        <v>5990</v>
      </c>
      <c r="I1083" s="220" t="s">
        <v>8654</v>
      </c>
      <c r="J1083" s="221">
        <v>22400</v>
      </c>
      <c r="K1083" s="221">
        <v>1</v>
      </c>
      <c r="L1083" s="221">
        <v>22400</v>
      </c>
    </row>
    <row r="1084" spans="1:12" s="167" customFormat="1">
      <c r="A1084" s="218" t="str">
        <f t="shared" si="9"/>
        <v>O221021058430일반상품</v>
      </c>
      <c r="B1084" s="219" t="s">
        <v>8172</v>
      </c>
      <c r="C1084" s="219" t="s">
        <v>8023</v>
      </c>
      <c r="D1084" s="219" t="s">
        <v>8065</v>
      </c>
      <c r="E1084" s="219" t="s">
        <v>7711</v>
      </c>
      <c r="F1084" s="219" t="s">
        <v>6439</v>
      </c>
      <c r="G1084" s="219" t="s">
        <v>7742</v>
      </c>
      <c r="H1084" s="219" t="s">
        <v>5990</v>
      </c>
      <c r="I1084" s="220" t="s">
        <v>8655</v>
      </c>
      <c r="J1084" s="221">
        <v>3540</v>
      </c>
      <c r="K1084" s="221">
        <v>1</v>
      </c>
      <c r="L1084" s="221">
        <v>3540</v>
      </c>
    </row>
    <row r="1085" spans="1:12" s="167" customFormat="1">
      <c r="A1085" s="218" t="str">
        <f t="shared" si="9"/>
        <v>O221021058430일반상품</v>
      </c>
      <c r="B1085" s="219" t="s">
        <v>8172</v>
      </c>
      <c r="C1085" s="219" t="s">
        <v>8023</v>
      </c>
      <c r="D1085" s="219" t="s">
        <v>8065</v>
      </c>
      <c r="E1085" s="219" t="s">
        <v>7711</v>
      </c>
      <c r="F1085" s="219" t="s">
        <v>6439</v>
      </c>
      <c r="G1085" s="219" t="s">
        <v>7742</v>
      </c>
      <c r="H1085" s="219" t="s">
        <v>5990</v>
      </c>
      <c r="I1085" s="220" t="s">
        <v>7283</v>
      </c>
      <c r="J1085" s="221">
        <v>2200</v>
      </c>
      <c r="K1085" s="221">
        <v>1</v>
      </c>
      <c r="L1085" s="221">
        <v>2200</v>
      </c>
    </row>
    <row r="1086" spans="1:12" s="167" customFormat="1">
      <c r="A1086" s="218" t="str">
        <f t="shared" si="9"/>
        <v>O221021058430일반상품</v>
      </c>
      <c r="B1086" s="219" t="s">
        <v>8172</v>
      </c>
      <c r="C1086" s="219" t="s">
        <v>8023</v>
      </c>
      <c r="D1086" s="219" t="s">
        <v>8065</v>
      </c>
      <c r="E1086" s="219" t="s">
        <v>7711</v>
      </c>
      <c r="F1086" s="219" t="s">
        <v>6439</v>
      </c>
      <c r="G1086" s="219" t="s">
        <v>7742</v>
      </c>
      <c r="H1086" s="219" t="s">
        <v>5990</v>
      </c>
      <c r="I1086" s="220" t="s">
        <v>8532</v>
      </c>
      <c r="J1086" s="221">
        <v>8900</v>
      </c>
      <c r="K1086" s="221">
        <v>1</v>
      </c>
      <c r="L1086" s="221">
        <v>8900</v>
      </c>
    </row>
    <row r="1087" spans="1:12" s="167" customFormat="1">
      <c r="A1087" s="218" t="str">
        <f t="shared" si="9"/>
        <v>O221021058430일반상품</v>
      </c>
      <c r="B1087" s="219" t="s">
        <v>8172</v>
      </c>
      <c r="C1087" s="219" t="s">
        <v>8023</v>
      </c>
      <c r="D1087" s="219" t="s">
        <v>8065</v>
      </c>
      <c r="E1087" s="219" t="s">
        <v>7711</v>
      </c>
      <c r="F1087" s="219" t="s">
        <v>6439</v>
      </c>
      <c r="G1087" s="219" t="s">
        <v>7742</v>
      </c>
      <c r="H1087" s="219" t="s">
        <v>5990</v>
      </c>
      <c r="I1087" s="220" t="s">
        <v>8380</v>
      </c>
      <c r="J1087" s="221">
        <v>4450</v>
      </c>
      <c r="K1087" s="221">
        <v>1</v>
      </c>
      <c r="L1087" s="221">
        <v>4450</v>
      </c>
    </row>
    <row r="1088" spans="1:12" s="167" customFormat="1">
      <c r="A1088" s="218" t="str">
        <f t="shared" si="9"/>
        <v>O221021058430일반상품</v>
      </c>
      <c r="B1088" s="219" t="s">
        <v>8172</v>
      </c>
      <c r="C1088" s="219" t="s">
        <v>8023</v>
      </c>
      <c r="D1088" s="219" t="s">
        <v>8065</v>
      </c>
      <c r="E1088" s="219" t="s">
        <v>7711</v>
      </c>
      <c r="F1088" s="219" t="s">
        <v>6439</v>
      </c>
      <c r="G1088" s="219" t="s">
        <v>7742</v>
      </c>
      <c r="H1088" s="219" t="s">
        <v>5990</v>
      </c>
      <c r="I1088" s="220" t="s">
        <v>8569</v>
      </c>
      <c r="J1088" s="221">
        <v>12400</v>
      </c>
      <c r="K1088" s="221">
        <v>1</v>
      </c>
      <c r="L1088" s="221">
        <v>12400</v>
      </c>
    </row>
    <row r="1089" spans="1:12" s="167" customFormat="1">
      <c r="A1089" s="218" t="str">
        <f t="shared" si="9"/>
        <v>O221021058430일반상품</v>
      </c>
      <c r="B1089" s="219" t="s">
        <v>8172</v>
      </c>
      <c r="C1089" s="219" t="s">
        <v>8023</v>
      </c>
      <c r="D1089" s="219" t="s">
        <v>8065</v>
      </c>
      <c r="E1089" s="219" t="s">
        <v>7711</v>
      </c>
      <c r="F1089" s="219" t="s">
        <v>6439</v>
      </c>
      <c r="G1089" s="219" t="s">
        <v>7742</v>
      </c>
      <c r="H1089" s="219" t="s">
        <v>5990</v>
      </c>
      <c r="I1089" s="220" t="s">
        <v>8656</v>
      </c>
      <c r="J1089" s="221">
        <v>9200</v>
      </c>
      <c r="K1089" s="221">
        <v>1</v>
      </c>
      <c r="L1089" s="221">
        <v>9200</v>
      </c>
    </row>
    <row r="1090" spans="1:12" s="167" customFormat="1">
      <c r="A1090" s="218" t="str">
        <f t="shared" si="9"/>
        <v>O221021058430일반상품</v>
      </c>
      <c r="B1090" s="219" t="s">
        <v>8172</v>
      </c>
      <c r="C1090" s="219" t="s">
        <v>8023</v>
      </c>
      <c r="D1090" s="219" t="s">
        <v>8065</v>
      </c>
      <c r="E1090" s="219" t="s">
        <v>7711</v>
      </c>
      <c r="F1090" s="219" t="s">
        <v>6439</v>
      </c>
      <c r="G1090" s="219" t="s">
        <v>7742</v>
      </c>
      <c r="H1090" s="219" t="s">
        <v>5990</v>
      </c>
      <c r="I1090" s="220" t="s">
        <v>8407</v>
      </c>
      <c r="J1090" s="221">
        <v>1200</v>
      </c>
      <c r="K1090" s="221">
        <v>1</v>
      </c>
      <c r="L1090" s="221">
        <v>1200</v>
      </c>
    </row>
    <row r="1091" spans="1:12" s="167" customFormat="1">
      <c r="A1091" s="218" t="str">
        <f t="shared" si="9"/>
        <v>O221021058430일반상품</v>
      </c>
      <c r="B1091" s="219" t="s">
        <v>8172</v>
      </c>
      <c r="C1091" s="219" t="s">
        <v>8023</v>
      </c>
      <c r="D1091" s="219" t="s">
        <v>8065</v>
      </c>
      <c r="E1091" s="219" t="s">
        <v>7711</v>
      </c>
      <c r="F1091" s="219" t="s">
        <v>6439</v>
      </c>
      <c r="G1091" s="219" t="s">
        <v>7742</v>
      </c>
      <c r="H1091" s="219" t="s">
        <v>5990</v>
      </c>
      <c r="I1091" s="220" t="s">
        <v>8657</v>
      </c>
      <c r="J1091" s="221">
        <v>13600</v>
      </c>
      <c r="K1091" s="221">
        <v>1</v>
      </c>
      <c r="L1091" s="221">
        <v>13600</v>
      </c>
    </row>
    <row r="1092" spans="1:12" s="167" customFormat="1">
      <c r="A1092" s="218" t="str">
        <f t="shared" si="9"/>
        <v>O221020058429일반상품</v>
      </c>
      <c r="B1092" s="219" t="s">
        <v>8173</v>
      </c>
      <c r="C1092" s="219" t="s">
        <v>8023</v>
      </c>
      <c r="D1092" s="219" t="s">
        <v>8065</v>
      </c>
      <c r="E1092" s="219" t="s">
        <v>7707</v>
      </c>
      <c r="F1092" s="219" t="s">
        <v>7718</v>
      </c>
      <c r="G1092" s="219" t="s">
        <v>7729</v>
      </c>
      <c r="H1092" s="219" t="s">
        <v>5990</v>
      </c>
      <c r="I1092" s="220" t="s">
        <v>8658</v>
      </c>
      <c r="J1092" s="221">
        <v>3800</v>
      </c>
      <c r="K1092" s="221">
        <v>1</v>
      </c>
      <c r="L1092" s="221">
        <v>3800</v>
      </c>
    </row>
    <row r="1093" spans="1:12" s="167" customFormat="1">
      <c r="A1093" s="218" t="str">
        <f t="shared" si="9"/>
        <v>O221020058429일반상품</v>
      </c>
      <c r="B1093" s="219" t="s">
        <v>8173</v>
      </c>
      <c r="C1093" s="219" t="s">
        <v>8023</v>
      </c>
      <c r="D1093" s="219" t="s">
        <v>8065</v>
      </c>
      <c r="E1093" s="219" t="s">
        <v>7707</v>
      </c>
      <c r="F1093" s="219" t="s">
        <v>7718</v>
      </c>
      <c r="G1093" s="219" t="s">
        <v>7729</v>
      </c>
      <c r="H1093" s="219" t="s">
        <v>5990</v>
      </c>
      <c r="I1093" s="220" t="s">
        <v>8659</v>
      </c>
      <c r="J1093" s="221">
        <v>1950</v>
      </c>
      <c r="K1093" s="221">
        <v>1</v>
      </c>
      <c r="L1093" s="221">
        <v>1950</v>
      </c>
    </row>
    <row r="1094" spans="1:12" s="167" customFormat="1">
      <c r="A1094" s="218" t="str">
        <f t="shared" si="9"/>
        <v>O221020058429일반상품</v>
      </c>
      <c r="B1094" s="219" t="s">
        <v>8173</v>
      </c>
      <c r="C1094" s="219" t="s">
        <v>8023</v>
      </c>
      <c r="D1094" s="219" t="s">
        <v>8065</v>
      </c>
      <c r="E1094" s="219" t="s">
        <v>7707</v>
      </c>
      <c r="F1094" s="219" t="s">
        <v>7718</v>
      </c>
      <c r="G1094" s="219" t="s">
        <v>7729</v>
      </c>
      <c r="H1094" s="219" t="s">
        <v>5990</v>
      </c>
      <c r="I1094" s="220" t="s">
        <v>7270</v>
      </c>
      <c r="J1094" s="221">
        <v>1270</v>
      </c>
      <c r="K1094" s="221">
        <v>2</v>
      </c>
      <c r="L1094" s="221">
        <v>2540</v>
      </c>
    </row>
    <row r="1095" spans="1:12" s="167" customFormat="1">
      <c r="A1095" s="218" t="str">
        <f t="shared" si="9"/>
        <v>O221020058429일반상품</v>
      </c>
      <c r="B1095" s="219" t="s">
        <v>8173</v>
      </c>
      <c r="C1095" s="219" t="s">
        <v>8023</v>
      </c>
      <c r="D1095" s="219" t="s">
        <v>8065</v>
      </c>
      <c r="E1095" s="219" t="s">
        <v>7707</v>
      </c>
      <c r="F1095" s="219" t="s">
        <v>7718</v>
      </c>
      <c r="G1095" s="219" t="s">
        <v>7729</v>
      </c>
      <c r="H1095" s="219" t="s">
        <v>5990</v>
      </c>
      <c r="I1095" s="220" t="s">
        <v>8574</v>
      </c>
      <c r="J1095" s="221">
        <v>2250</v>
      </c>
      <c r="K1095" s="221">
        <v>1</v>
      </c>
      <c r="L1095" s="221">
        <v>2250</v>
      </c>
    </row>
    <row r="1096" spans="1:12" s="167" customFormat="1">
      <c r="A1096" s="218" t="str">
        <f t="shared" si="9"/>
        <v>O221020058429일반상품</v>
      </c>
      <c r="B1096" s="219" t="s">
        <v>8173</v>
      </c>
      <c r="C1096" s="219" t="s">
        <v>8023</v>
      </c>
      <c r="D1096" s="219" t="s">
        <v>8065</v>
      </c>
      <c r="E1096" s="219" t="s">
        <v>7707</v>
      </c>
      <c r="F1096" s="219" t="s">
        <v>7718</v>
      </c>
      <c r="G1096" s="219" t="s">
        <v>7729</v>
      </c>
      <c r="H1096" s="219" t="s">
        <v>5990</v>
      </c>
      <c r="I1096" s="220" t="s">
        <v>8418</v>
      </c>
      <c r="J1096" s="221">
        <v>3170</v>
      </c>
      <c r="K1096" s="221">
        <v>1</v>
      </c>
      <c r="L1096" s="221">
        <v>3170</v>
      </c>
    </row>
    <row r="1097" spans="1:12" s="167" customFormat="1">
      <c r="A1097" s="218" t="str">
        <f t="shared" si="9"/>
        <v>O221020058429일반상품</v>
      </c>
      <c r="B1097" s="219" t="s">
        <v>8173</v>
      </c>
      <c r="C1097" s="219" t="s">
        <v>8023</v>
      </c>
      <c r="D1097" s="219" t="s">
        <v>8065</v>
      </c>
      <c r="E1097" s="219" t="s">
        <v>7707</v>
      </c>
      <c r="F1097" s="219" t="s">
        <v>7718</v>
      </c>
      <c r="G1097" s="219" t="s">
        <v>7729</v>
      </c>
      <c r="H1097" s="219" t="s">
        <v>5990</v>
      </c>
      <c r="I1097" s="220" t="s">
        <v>8419</v>
      </c>
      <c r="J1097" s="221">
        <v>3170</v>
      </c>
      <c r="K1097" s="221">
        <v>1</v>
      </c>
      <c r="L1097" s="221">
        <v>3170</v>
      </c>
    </row>
    <row r="1098" spans="1:12" s="167" customFormat="1">
      <c r="A1098" s="218" t="str">
        <f t="shared" si="9"/>
        <v>O221020058429일반상품</v>
      </c>
      <c r="B1098" s="219" t="s">
        <v>8173</v>
      </c>
      <c r="C1098" s="219" t="s">
        <v>8023</v>
      </c>
      <c r="D1098" s="219" t="s">
        <v>8065</v>
      </c>
      <c r="E1098" s="219" t="s">
        <v>7707</v>
      </c>
      <c r="F1098" s="219" t="s">
        <v>7718</v>
      </c>
      <c r="G1098" s="219" t="s">
        <v>7729</v>
      </c>
      <c r="H1098" s="219" t="s">
        <v>5990</v>
      </c>
      <c r="I1098" s="220" t="s">
        <v>8660</v>
      </c>
      <c r="J1098" s="221">
        <v>2600</v>
      </c>
      <c r="K1098" s="221">
        <v>1</v>
      </c>
      <c r="L1098" s="221">
        <v>2600</v>
      </c>
    </row>
    <row r="1099" spans="1:12" s="167" customFormat="1">
      <c r="A1099" s="218" t="str">
        <f t="shared" si="9"/>
        <v>O221020058429일반상품</v>
      </c>
      <c r="B1099" s="219" t="s">
        <v>8173</v>
      </c>
      <c r="C1099" s="219" t="s">
        <v>8023</v>
      </c>
      <c r="D1099" s="219" t="s">
        <v>8065</v>
      </c>
      <c r="E1099" s="219" t="s">
        <v>7707</v>
      </c>
      <c r="F1099" s="219" t="s">
        <v>7718</v>
      </c>
      <c r="G1099" s="219" t="s">
        <v>7729</v>
      </c>
      <c r="H1099" s="219" t="s">
        <v>5990</v>
      </c>
      <c r="I1099" s="220" t="s">
        <v>8661</v>
      </c>
      <c r="J1099" s="221">
        <v>1800</v>
      </c>
      <c r="K1099" s="221">
        <v>1</v>
      </c>
      <c r="L1099" s="221">
        <v>1800</v>
      </c>
    </row>
    <row r="1100" spans="1:12" s="167" customFormat="1">
      <c r="A1100" s="218" t="str">
        <f t="shared" si="9"/>
        <v>O221020058429일반상품</v>
      </c>
      <c r="B1100" s="219" t="s">
        <v>8173</v>
      </c>
      <c r="C1100" s="219" t="s">
        <v>8023</v>
      </c>
      <c r="D1100" s="219" t="s">
        <v>8065</v>
      </c>
      <c r="E1100" s="219" t="s">
        <v>7707</v>
      </c>
      <c r="F1100" s="219" t="s">
        <v>7718</v>
      </c>
      <c r="G1100" s="219" t="s">
        <v>7729</v>
      </c>
      <c r="H1100" s="219" t="s">
        <v>5990</v>
      </c>
      <c r="I1100" s="220" t="s">
        <v>7983</v>
      </c>
      <c r="J1100" s="221">
        <v>14550</v>
      </c>
      <c r="K1100" s="221">
        <v>1</v>
      </c>
      <c r="L1100" s="221">
        <v>14550</v>
      </c>
    </row>
    <row r="1101" spans="1:12" s="167" customFormat="1">
      <c r="A1101" s="218" t="str">
        <f t="shared" si="9"/>
        <v>O221020058429일반상품</v>
      </c>
      <c r="B1101" s="219" t="s">
        <v>8173</v>
      </c>
      <c r="C1101" s="219" t="s">
        <v>8023</v>
      </c>
      <c r="D1101" s="219" t="s">
        <v>8065</v>
      </c>
      <c r="E1101" s="219" t="s">
        <v>7707</v>
      </c>
      <c r="F1101" s="219" t="s">
        <v>7718</v>
      </c>
      <c r="G1101" s="219" t="s">
        <v>7729</v>
      </c>
      <c r="H1101" s="219" t="s">
        <v>5990</v>
      </c>
      <c r="I1101" s="220" t="s">
        <v>8435</v>
      </c>
      <c r="J1101" s="221">
        <v>1400</v>
      </c>
      <c r="K1101" s="221">
        <v>1</v>
      </c>
      <c r="L1101" s="221">
        <v>1400</v>
      </c>
    </row>
    <row r="1102" spans="1:12" s="167" customFormat="1">
      <c r="A1102" s="218" t="str">
        <f t="shared" si="9"/>
        <v>O221020058429일반상품</v>
      </c>
      <c r="B1102" s="219" t="s">
        <v>8173</v>
      </c>
      <c r="C1102" s="219" t="s">
        <v>8023</v>
      </c>
      <c r="D1102" s="219" t="s">
        <v>8065</v>
      </c>
      <c r="E1102" s="219" t="s">
        <v>7707</v>
      </c>
      <c r="F1102" s="219" t="s">
        <v>7718</v>
      </c>
      <c r="G1102" s="219" t="s">
        <v>7729</v>
      </c>
      <c r="H1102" s="219" t="s">
        <v>5990</v>
      </c>
      <c r="I1102" s="220" t="s">
        <v>7267</v>
      </c>
      <c r="J1102" s="221">
        <v>1073</v>
      </c>
      <c r="K1102" s="221">
        <v>2</v>
      </c>
      <c r="L1102" s="221">
        <v>2146</v>
      </c>
    </row>
    <row r="1103" spans="1:12" s="167" customFormat="1">
      <c r="A1103" s="218" t="str">
        <f t="shared" si="9"/>
        <v>O221020058429일반상품</v>
      </c>
      <c r="B1103" s="219" t="s">
        <v>8173</v>
      </c>
      <c r="C1103" s="219" t="s">
        <v>8023</v>
      </c>
      <c r="D1103" s="219" t="s">
        <v>8065</v>
      </c>
      <c r="E1103" s="219" t="s">
        <v>7707</v>
      </c>
      <c r="F1103" s="219" t="s">
        <v>7718</v>
      </c>
      <c r="G1103" s="219" t="s">
        <v>7729</v>
      </c>
      <c r="H1103" s="219" t="s">
        <v>5990</v>
      </c>
      <c r="I1103" s="220" t="s">
        <v>8327</v>
      </c>
      <c r="J1103" s="221">
        <v>1230</v>
      </c>
      <c r="K1103" s="221">
        <v>1</v>
      </c>
      <c r="L1103" s="221">
        <v>1230</v>
      </c>
    </row>
    <row r="1104" spans="1:12" s="167" customFormat="1">
      <c r="A1104" s="218" t="str">
        <f t="shared" si="9"/>
        <v>O221020058429일반상품</v>
      </c>
      <c r="B1104" s="219" t="s">
        <v>8173</v>
      </c>
      <c r="C1104" s="219" t="s">
        <v>8023</v>
      </c>
      <c r="D1104" s="219" t="s">
        <v>8065</v>
      </c>
      <c r="E1104" s="219" t="s">
        <v>7707</v>
      </c>
      <c r="F1104" s="219" t="s">
        <v>7718</v>
      </c>
      <c r="G1104" s="219" t="s">
        <v>7729</v>
      </c>
      <c r="H1104" s="219" t="s">
        <v>5990</v>
      </c>
      <c r="I1104" s="220" t="s">
        <v>7189</v>
      </c>
      <c r="J1104" s="221">
        <v>1070</v>
      </c>
      <c r="K1104" s="221">
        <v>1</v>
      </c>
      <c r="L1104" s="221">
        <v>1070</v>
      </c>
    </row>
    <row r="1105" spans="1:12" s="167" customFormat="1">
      <c r="A1105" s="218" t="str">
        <f t="shared" si="9"/>
        <v>O221020058429일반상품</v>
      </c>
      <c r="B1105" s="219" t="s">
        <v>8173</v>
      </c>
      <c r="C1105" s="219" t="s">
        <v>8023</v>
      </c>
      <c r="D1105" s="219" t="s">
        <v>8065</v>
      </c>
      <c r="E1105" s="219" t="s">
        <v>7707</v>
      </c>
      <c r="F1105" s="219" t="s">
        <v>7718</v>
      </c>
      <c r="G1105" s="219" t="s">
        <v>7729</v>
      </c>
      <c r="H1105" s="219" t="s">
        <v>5990</v>
      </c>
      <c r="I1105" s="220" t="s">
        <v>8384</v>
      </c>
      <c r="J1105" s="221">
        <v>3640</v>
      </c>
      <c r="K1105" s="221">
        <v>1</v>
      </c>
      <c r="L1105" s="221">
        <v>3640</v>
      </c>
    </row>
    <row r="1106" spans="1:12" s="167" customFormat="1">
      <c r="A1106" s="218" t="str">
        <f t="shared" si="9"/>
        <v>O221020058429일반상품</v>
      </c>
      <c r="B1106" s="219" t="s">
        <v>8173</v>
      </c>
      <c r="C1106" s="219" t="s">
        <v>8023</v>
      </c>
      <c r="D1106" s="219" t="s">
        <v>8065</v>
      </c>
      <c r="E1106" s="219" t="s">
        <v>7707</v>
      </c>
      <c r="F1106" s="219" t="s">
        <v>7718</v>
      </c>
      <c r="G1106" s="219" t="s">
        <v>7729</v>
      </c>
      <c r="H1106" s="219" t="s">
        <v>5990</v>
      </c>
      <c r="I1106" s="220" t="s">
        <v>7224</v>
      </c>
      <c r="J1106" s="221">
        <v>4430</v>
      </c>
      <c r="K1106" s="221">
        <v>1</v>
      </c>
      <c r="L1106" s="221">
        <v>4430</v>
      </c>
    </row>
    <row r="1107" spans="1:12" s="167" customFormat="1">
      <c r="A1107" s="218" t="str">
        <f t="shared" si="9"/>
        <v>O221020058429일반상품</v>
      </c>
      <c r="B1107" s="219" t="s">
        <v>8173</v>
      </c>
      <c r="C1107" s="219" t="s">
        <v>8023</v>
      </c>
      <c r="D1107" s="219" t="s">
        <v>8065</v>
      </c>
      <c r="E1107" s="219" t="s">
        <v>7707</v>
      </c>
      <c r="F1107" s="219" t="s">
        <v>7718</v>
      </c>
      <c r="G1107" s="219" t="s">
        <v>7729</v>
      </c>
      <c r="H1107" s="219" t="s">
        <v>5990</v>
      </c>
      <c r="I1107" s="220" t="s">
        <v>7203</v>
      </c>
      <c r="J1107" s="221">
        <v>5000</v>
      </c>
      <c r="K1107" s="221">
        <v>2</v>
      </c>
      <c r="L1107" s="221">
        <v>10000</v>
      </c>
    </row>
    <row r="1108" spans="1:12" s="167" customFormat="1">
      <c r="A1108" s="218" t="str">
        <f t="shared" si="9"/>
        <v>O221020058429일반상품</v>
      </c>
      <c r="B1108" s="219" t="s">
        <v>8173</v>
      </c>
      <c r="C1108" s="219" t="s">
        <v>8023</v>
      </c>
      <c r="D1108" s="219" t="s">
        <v>8065</v>
      </c>
      <c r="E1108" s="219" t="s">
        <v>7707</v>
      </c>
      <c r="F1108" s="219" t="s">
        <v>7718</v>
      </c>
      <c r="G1108" s="219" t="s">
        <v>7729</v>
      </c>
      <c r="H1108" s="219" t="s">
        <v>5990</v>
      </c>
      <c r="I1108" s="220" t="s">
        <v>7209</v>
      </c>
      <c r="J1108" s="221">
        <v>1230</v>
      </c>
      <c r="K1108" s="221">
        <v>1</v>
      </c>
      <c r="L1108" s="221">
        <v>1230</v>
      </c>
    </row>
    <row r="1109" spans="1:12" s="167" customFormat="1">
      <c r="A1109" s="218" t="str">
        <f t="shared" si="9"/>
        <v>O221020058429일반상품</v>
      </c>
      <c r="B1109" s="219" t="s">
        <v>8173</v>
      </c>
      <c r="C1109" s="219" t="s">
        <v>8023</v>
      </c>
      <c r="D1109" s="219" t="s">
        <v>8065</v>
      </c>
      <c r="E1109" s="219" t="s">
        <v>7707</v>
      </c>
      <c r="F1109" s="219" t="s">
        <v>7718</v>
      </c>
      <c r="G1109" s="219" t="s">
        <v>7729</v>
      </c>
      <c r="H1109" s="219" t="s">
        <v>5990</v>
      </c>
      <c r="I1109" s="220" t="s">
        <v>7210</v>
      </c>
      <c r="J1109" s="221">
        <v>5020</v>
      </c>
      <c r="K1109" s="221">
        <v>1</v>
      </c>
      <c r="L1109" s="221">
        <v>5020</v>
      </c>
    </row>
    <row r="1110" spans="1:12" s="167" customFormat="1">
      <c r="A1110" s="218" t="str">
        <f t="shared" si="9"/>
        <v>O221020058429일반상품</v>
      </c>
      <c r="B1110" s="219" t="s">
        <v>8173</v>
      </c>
      <c r="C1110" s="219" t="s">
        <v>8023</v>
      </c>
      <c r="D1110" s="219" t="s">
        <v>8065</v>
      </c>
      <c r="E1110" s="219" t="s">
        <v>7707</v>
      </c>
      <c r="F1110" s="219" t="s">
        <v>7718</v>
      </c>
      <c r="G1110" s="219" t="s">
        <v>7729</v>
      </c>
      <c r="H1110" s="219" t="s">
        <v>5990</v>
      </c>
      <c r="I1110" s="220" t="s">
        <v>7190</v>
      </c>
      <c r="J1110" s="221">
        <v>4430</v>
      </c>
      <c r="K1110" s="221">
        <v>1</v>
      </c>
      <c r="L1110" s="221">
        <v>4430</v>
      </c>
    </row>
    <row r="1111" spans="1:12" s="167" customFormat="1">
      <c r="A1111" s="218" t="str">
        <f t="shared" si="9"/>
        <v>O221020058429일반상품</v>
      </c>
      <c r="B1111" s="219" t="s">
        <v>8173</v>
      </c>
      <c r="C1111" s="219" t="s">
        <v>8023</v>
      </c>
      <c r="D1111" s="219" t="s">
        <v>8065</v>
      </c>
      <c r="E1111" s="219" t="s">
        <v>7707</v>
      </c>
      <c r="F1111" s="219" t="s">
        <v>7718</v>
      </c>
      <c r="G1111" s="219" t="s">
        <v>7729</v>
      </c>
      <c r="H1111" s="219" t="s">
        <v>5990</v>
      </c>
      <c r="I1111" s="220" t="s">
        <v>8662</v>
      </c>
      <c r="J1111" s="221">
        <v>1850</v>
      </c>
      <c r="K1111" s="221">
        <v>1</v>
      </c>
      <c r="L1111" s="221">
        <v>1850</v>
      </c>
    </row>
    <row r="1112" spans="1:12" s="167" customFormat="1">
      <c r="A1112" s="218" t="str">
        <f t="shared" si="9"/>
        <v>O221020058429일반상품</v>
      </c>
      <c r="B1112" s="219" t="s">
        <v>8173</v>
      </c>
      <c r="C1112" s="219" t="s">
        <v>8023</v>
      </c>
      <c r="D1112" s="219" t="s">
        <v>8065</v>
      </c>
      <c r="E1112" s="219" t="s">
        <v>7707</v>
      </c>
      <c r="F1112" s="219" t="s">
        <v>7718</v>
      </c>
      <c r="G1112" s="219" t="s">
        <v>7729</v>
      </c>
      <c r="H1112" s="219" t="s">
        <v>5990</v>
      </c>
      <c r="I1112" s="220" t="s">
        <v>8504</v>
      </c>
      <c r="J1112" s="221">
        <v>4360</v>
      </c>
      <c r="K1112" s="221">
        <v>1</v>
      </c>
      <c r="L1112" s="221">
        <v>4360</v>
      </c>
    </row>
    <row r="1113" spans="1:12" s="167" customFormat="1">
      <c r="A1113" s="218" t="str">
        <f t="shared" si="9"/>
        <v>O221020058429일반상품</v>
      </c>
      <c r="B1113" s="219" t="s">
        <v>8173</v>
      </c>
      <c r="C1113" s="219" t="s">
        <v>8023</v>
      </c>
      <c r="D1113" s="219" t="s">
        <v>8065</v>
      </c>
      <c r="E1113" s="219" t="s">
        <v>7707</v>
      </c>
      <c r="F1113" s="219" t="s">
        <v>7718</v>
      </c>
      <c r="G1113" s="219" t="s">
        <v>7729</v>
      </c>
      <c r="H1113" s="219" t="s">
        <v>5990</v>
      </c>
      <c r="I1113" s="220" t="s">
        <v>7271</v>
      </c>
      <c r="J1113" s="221">
        <v>3900</v>
      </c>
      <c r="K1113" s="221">
        <v>2</v>
      </c>
      <c r="L1113" s="221">
        <v>7800</v>
      </c>
    </row>
    <row r="1114" spans="1:12" s="167" customFormat="1">
      <c r="A1114" s="218" t="str">
        <f t="shared" si="9"/>
        <v>O221020058429일반상품</v>
      </c>
      <c r="B1114" s="219" t="s">
        <v>8173</v>
      </c>
      <c r="C1114" s="219" t="s">
        <v>8023</v>
      </c>
      <c r="D1114" s="219" t="s">
        <v>8065</v>
      </c>
      <c r="E1114" s="219" t="s">
        <v>7707</v>
      </c>
      <c r="F1114" s="219" t="s">
        <v>7718</v>
      </c>
      <c r="G1114" s="219" t="s">
        <v>7729</v>
      </c>
      <c r="H1114" s="219" t="s">
        <v>5990</v>
      </c>
      <c r="I1114" s="220" t="s">
        <v>8545</v>
      </c>
      <c r="J1114" s="221">
        <v>2910</v>
      </c>
      <c r="K1114" s="221">
        <v>2</v>
      </c>
      <c r="L1114" s="221">
        <v>5820</v>
      </c>
    </row>
    <row r="1115" spans="1:12" s="167" customFormat="1">
      <c r="A1115" s="218" t="str">
        <f t="shared" si="9"/>
        <v>O221020058429일반상품</v>
      </c>
      <c r="B1115" s="219" t="s">
        <v>8173</v>
      </c>
      <c r="C1115" s="219" t="s">
        <v>8023</v>
      </c>
      <c r="D1115" s="219" t="s">
        <v>8065</v>
      </c>
      <c r="E1115" s="219" t="s">
        <v>7707</v>
      </c>
      <c r="F1115" s="219" t="s">
        <v>7718</v>
      </c>
      <c r="G1115" s="219" t="s">
        <v>7729</v>
      </c>
      <c r="H1115" s="219" t="s">
        <v>5990</v>
      </c>
      <c r="I1115" s="220" t="s">
        <v>8546</v>
      </c>
      <c r="J1115" s="221">
        <v>3000</v>
      </c>
      <c r="K1115" s="221">
        <v>1</v>
      </c>
      <c r="L1115" s="221">
        <v>3000</v>
      </c>
    </row>
    <row r="1116" spans="1:12" s="167" customFormat="1">
      <c r="A1116" s="218" t="str">
        <f t="shared" si="9"/>
        <v>O221020058429일반상품</v>
      </c>
      <c r="B1116" s="219" t="s">
        <v>8173</v>
      </c>
      <c r="C1116" s="219" t="s">
        <v>8023</v>
      </c>
      <c r="D1116" s="219" t="s">
        <v>8065</v>
      </c>
      <c r="E1116" s="219" t="s">
        <v>7707</v>
      </c>
      <c r="F1116" s="219" t="s">
        <v>7718</v>
      </c>
      <c r="G1116" s="219" t="s">
        <v>7729</v>
      </c>
      <c r="H1116" s="219" t="s">
        <v>5990</v>
      </c>
      <c r="I1116" s="220" t="s">
        <v>7975</v>
      </c>
      <c r="J1116" s="221">
        <v>2780</v>
      </c>
      <c r="K1116" s="221">
        <v>1</v>
      </c>
      <c r="L1116" s="221">
        <v>2780</v>
      </c>
    </row>
    <row r="1117" spans="1:12" s="167" customFormat="1">
      <c r="A1117" s="218" t="str">
        <f t="shared" si="9"/>
        <v>O221020058429일반상품</v>
      </c>
      <c r="B1117" s="219" t="s">
        <v>8173</v>
      </c>
      <c r="C1117" s="219" t="s">
        <v>8023</v>
      </c>
      <c r="D1117" s="219" t="s">
        <v>8065</v>
      </c>
      <c r="E1117" s="219" t="s">
        <v>7707</v>
      </c>
      <c r="F1117" s="219" t="s">
        <v>7718</v>
      </c>
      <c r="G1117" s="219" t="s">
        <v>7729</v>
      </c>
      <c r="H1117" s="219" t="s">
        <v>5990</v>
      </c>
      <c r="I1117" s="220" t="s">
        <v>8663</v>
      </c>
      <c r="J1117" s="221">
        <v>2040</v>
      </c>
      <c r="K1117" s="221">
        <v>1</v>
      </c>
      <c r="L1117" s="221">
        <v>2040</v>
      </c>
    </row>
    <row r="1118" spans="1:12" s="167" customFormat="1">
      <c r="A1118" s="218" t="str">
        <f t="shared" si="9"/>
        <v>O221020058429일반상품</v>
      </c>
      <c r="B1118" s="219" t="s">
        <v>8173</v>
      </c>
      <c r="C1118" s="219" t="s">
        <v>8023</v>
      </c>
      <c r="D1118" s="219" t="s">
        <v>8065</v>
      </c>
      <c r="E1118" s="219" t="s">
        <v>7707</v>
      </c>
      <c r="F1118" s="219" t="s">
        <v>7718</v>
      </c>
      <c r="G1118" s="219" t="s">
        <v>7729</v>
      </c>
      <c r="H1118" s="219" t="s">
        <v>5990</v>
      </c>
      <c r="I1118" s="220" t="s">
        <v>7191</v>
      </c>
      <c r="J1118" s="221">
        <v>13520</v>
      </c>
      <c r="K1118" s="221">
        <v>1</v>
      </c>
      <c r="L1118" s="221">
        <v>13520</v>
      </c>
    </row>
    <row r="1119" spans="1:12" s="167" customFormat="1">
      <c r="A1119" s="218" t="str">
        <f t="shared" si="9"/>
        <v>O221020058429일반상품</v>
      </c>
      <c r="B1119" s="219" t="s">
        <v>8173</v>
      </c>
      <c r="C1119" s="219" t="s">
        <v>8023</v>
      </c>
      <c r="D1119" s="219" t="s">
        <v>8065</v>
      </c>
      <c r="E1119" s="219" t="s">
        <v>7707</v>
      </c>
      <c r="F1119" s="219" t="s">
        <v>7718</v>
      </c>
      <c r="G1119" s="219" t="s">
        <v>7729</v>
      </c>
      <c r="H1119" s="219" t="s">
        <v>5990</v>
      </c>
      <c r="I1119" s="220" t="s">
        <v>7252</v>
      </c>
      <c r="J1119" s="221">
        <v>2850</v>
      </c>
      <c r="K1119" s="221">
        <v>1</v>
      </c>
      <c r="L1119" s="221">
        <v>2850</v>
      </c>
    </row>
    <row r="1120" spans="1:12" s="167" customFormat="1">
      <c r="A1120" s="218" t="str">
        <f t="shared" si="9"/>
        <v>O221020058429일반상품</v>
      </c>
      <c r="B1120" s="219" t="s">
        <v>8173</v>
      </c>
      <c r="C1120" s="219" t="s">
        <v>8023</v>
      </c>
      <c r="D1120" s="219" t="s">
        <v>8065</v>
      </c>
      <c r="E1120" s="219" t="s">
        <v>7707</v>
      </c>
      <c r="F1120" s="219" t="s">
        <v>7718</v>
      </c>
      <c r="G1120" s="219" t="s">
        <v>7729</v>
      </c>
      <c r="H1120" s="219" t="s">
        <v>5990</v>
      </c>
      <c r="I1120" s="220" t="s">
        <v>8385</v>
      </c>
      <c r="J1120" s="221">
        <v>4980</v>
      </c>
      <c r="K1120" s="221">
        <v>2</v>
      </c>
      <c r="L1120" s="221">
        <v>9960</v>
      </c>
    </row>
    <row r="1121" spans="1:12" s="167" customFormat="1">
      <c r="A1121" s="218" t="str">
        <f t="shared" si="9"/>
        <v>O221020058429일반상품</v>
      </c>
      <c r="B1121" s="219" t="s">
        <v>8173</v>
      </c>
      <c r="C1121" s="219" t="s">
        <v>8023</v>
      </c>
      <c r="D1121" s="219" t="s">
        <v>8065</v>
      </c>
      <c r="E1121" s="219" t="s">
        <v>7707</v>
      </c>
      <c r="F1121" s="219" t="s">
        <v>7718</v>
      </c>
      <c r="G1121" s="219" t="s">
        <v>7729</v>
      </c>
      <c r="H1121" s="219" t="s">
        <v>5990</v>
      </c>
      <c r="I1121" s="220" t="s">
        <v>8627</v>
      </c>
      <c r="J1121" s="221">
        <v>9040</v>
      </c>
      <c r="K1121" s="221">
        <v>1</v>
      </c>
      <c r="L1121" s="221">
        <v>9040</v>
      </c>
    </row>
    <row r="1122" spans="1:12" s="167" customFormat="1">
      <c r="A1122" s="218" t="str">
        <f t="shared" si="9"/>
        <v>O221020058429일반상품</v>
      </c>
      <c r="B1122" s="219" t="s">
        <v>8173</v>
      </c>
      <c r="C1122" s="219" t="s">
        <v>8023</v>
      </c>
      <c r="D1122" s="219" t="s">
        <v>8065</v>
      </c>
      <c r="E1122" s="219" t="s">
        <v>7707</v>
      </c>
      <c r="F1122" s="219" t="s">
        <v>7718</v>
      </c>
      <c r="G1122" s="219" t="s">
        <v>7729</v>
      </c>
      <c r="H1122" s="219" t="s">
        <v>5990</v>
      </c>
      <c r="I1122" s="220" t="s">
        <v>8664</v>
      </c>
      <c r="J1122" s="221">
        <v>8140</v>
      </c>
      <c r="K1122" s="221">
        <v>2</v>
      </c>
      <c r="L1122" s="221">
        <v>16280</v>
      </c>
    </row>
    <row r="1123" spans="1:12" s="167" customFormat="1">
      <c r="A1123" s="218" t="str">
        <f t="shared" si="9"/>
        <v>O221020058429일반상품</v>
      </c>
      <c r="B1123" s="219" t="s">
        <v>8173</v>
      </c>
      <c r="C1123" s="219" t="s">
        <v>8023</v>
      </c>
      <c r="D1123" s="219" t="s">
        <v>8065</v>
      </c>
      <c r="E1123" s="219" t="s">
        <v>7707</v>
      </c>
      <c r="F1123" s="219" t="s">
        <v>7718</v>
      </c>
      <c r="G1123" s="219" t="s">
        <v>7729</v>
      </c>
      <c r="H1123" s="219" t="s">
        <v>5990</v>
      </c>
      <c r="I1123" s="220" t="s">
        <v>7254</v>
      </c>
      <c r="J1123" s="221">
        <v>2850</v>
      </c>
      <c r="K1123" s="221">
        <v>1</v>
      </c>
      <c r="L1123" s="221">
        <v>2850</v>
      </c>
    </row>
    <row r="1124" spans="1:12" s="167" customFormat="1">
      <c r="A1124" s="218" t="str">
        <f t="shared" si="9"/>
        <v>O221020058429일반상품</v>
      </c>
      <c r="B1124" s="219" t="s">
        <v>8173</v>
      </c>
      <c r="C1124" s="219" t="s">
        <v>8023</v>
      </c>
      <c r="D1124" s="219" t="s">
        <v>8065</v>
      </c>
      <c r="E1124" s="219" t="s">
        <v>7707</v>
      </c>
      <c r="F1124" s="219" t="s">
        <v>7718</v>
      </c>
      <c r="G1124" s="219" t="s">
        <v>7729</v>
      </c>
      <c r="H1124" s="219" t="s">
        <v>5990</v>
      </c>
      <c r="I1124" s="220" t="s">
        <v>8665</v>
      </c>
      <c r="J1124" s="221">
        <v>2430</v>
      </c>
      <c r="K1124" s="221">
        <v>1</v>
      </c>
      <c r="L1124" s="221">
        <v>2430</v>
      </c>
    </row>
    <row r="1125" spans="1:12" s="167" customFormat="1">
      <c r="A1125" s="218" t="str">
        <f t="shared" si="9"/>
        <v>O221020058429일반상품</v>
      </c>
      <c r="B1125" s="219" t="s">
        <v>8173</v>
      </c>
      <c r="C1125" s="219" t="s">
        <v>8023</v>
      </c>
      <c r="D1125" s="219" t="s">
        <v>8065</v>
      </c>
      <c r="E1125" s="219" t="s">
        <v>7707</v>
      </c>
      <c r="F1125" s="219" t="s">
        <v>7718</v>
      </c>
      <c r="G1125" s="219" t="s">
        <v>7729</v>
      </c>
      <c r="H1125" s="219" t="s">
        <v>5990</v>
      </c>
      <c r="I1125" s="220" t="s">
        <v>8666</v>
      </c>
      <c r="J1125" s="221">
        <v>5500</v>
      </c>
      <c r="K1125" s="221">
        <v>1</v>
      </c>
      <c r="L1125" s="221">
        <v>5500</v>
      </c>
    </row>
    <row r="1126" spans="1:12" s="167" customFormat="1">
      <c r="A1126" s="218" t="str">
        <f t="shared" si="9"/>
        <v>O221020058429일반상품</v>
      </c>
      <c r="B1126" s="219" t="s">
        <v>8173</v>
      </c>
      <c r="C1126" s="219" t="s">
        <v>8023</v>
      </c>
      <c r="D1126" s="219" t="s">
        <v>8065</v>
      </c>
      <c r="E1126" s="219" t="s">
        <v>7707</v>
      </c>
      <c r="F1126" s="219" t="s">
        <v>7718</v>
      </c>
      <c r="G1126" s="219" t="s">
        <v>7729</v>
      </c>
      <c r="H1126" s="219" t="s">
        <v>5990</v>
      </c>
      <c r="I1126" s="220" t="s">
        <v>8628</v>
      </c>
      <c r="J1126" s="221">
        <v>5000</v>
      </c>
      <c r="K1126" s="221">
        <v>1</v>
      </c>
      <c r="L1126" s="221">
        <v>5000</v>
      </c>
    </row>
    <row r="1127" spans="1:12" s="167" customFormat="1">
      <c r="A1127" s="218" t="str">
        <f t="shared" si="9"/>
        <v>O221020058429일반상품</v>
      </c>
      <c r="B1127" s="219" t="s">
        <v>8173</v>
      </c>
      <c r="C1127" s="219" t="s">
        <v>8023</v>
      </c>
      <c r="D1127" s="219" t="s">
        <v>8065</v>
      </c>
      <c r="E1127" s="219" t="s">
        <v>7707</v>
      </c>
      <c r="F1127" s="219" t="s">
        <v>7718</v>
      </c>
      <c r="G1127" s="219" t="s">
        <v>7729</v>
      </c>
      <c r="H1127" s="219" t="s">
        <v>5990</v>
      </c>
      <c r="I1127" s="220" t="s">
        <v>8562</v>
      </c>
      <c r="J1127" s="221">
        <v>12480</v>
      </c>
      <c r="K1127" s="221">
        <v>1</v>
      </c>
      <c r="L1127" s="221">
        <v>12480</v>
      </c>
    </row>
    <row r="1128" spans="1:12" s="167" customFormat="1">
      <c r="A1128" s="218" t="str">
        <f t="shared" si="9"/>
        <v>O221020058429일반상품</v>
      </c>
      <c r="B1128" s="219" t="s">
        <v>8173</v>
      </c>
      <c r="C1128" s="219" t="s">
        <v>8023</v>
      </c>
      <c r="D1128" s="219" t="s">
        <v>8065</v>
      </c>
      <c r="E1128" s="219" t="s">
        <v>7707</v>
      </c>
      <c r="F1128" s="219" t="s">
        <v>7718</v>
      </c>
      <c r="G1128" s="219" t="s">
        <v>7729</v>
      </c>
      <c r="H1128" s="219" t="s">
        <v>5990</v>
      </c>
      <c r="I1128" s="220" t="s">
        <v>7259</v>
      </c>
      <c r="J1128" s="221">
        <v>6350</v>
      </c>
      <c r="K1128" s="221">
        <v>1</v>
      </c>
      <c r="L1128" s="221">
        <v>6350</v>
      </c>
    </row>
    <row r="1129" spans="1:12" s="167" customFormat="1">
      <c r="A1129" s="218" t="str">
        <f t="shared" si="9"/>
        <v>O221020058429일반상품</v>
      </c>
      <c r="B1129" s="219" t="s">
        <v>8173</v>
      </c>
      <c r="C1129" s="219" t="s">
        <v>8023</v>
      </c>
      <c r="D1129" s="219" t="s">
        <v>8065</v>
      </c>
      <c r="E1129" s="219" t="s">
        <v>7707</v>
      </c>
      <c r="F1129" s="219" t="s">
        <v>7718</v>
      </c>
      <c r="G1129" s="219" t="s">
        <v>7729</v>
      </c>
      <c r="H1129" s="219" t="s">
        <v>5990</v>
      </c>
      <c r="I1129" s="220" t="s">
        <v>8400</v>
      </c>
      <c r="J1129" s="221">
        <v>1230</v>
      </c>
      <c r="K1129" s="221">
        <v>1</v>
      </c>
      <c r="L1129" s="221">
        <v>1230</v>
      </c>
    </row>
    <row r="1130" spans="1:12" s="167" customFormat="1">
      <c r="A1130" s="218" t="str">
        <f t="shared" si="9"/>
        <v>O221020058429일반상품</v>
      </c>
      <c r="B1130" s="219" t="s">
        <v>8173</v>
      </c>
      <c r="C1130" s="219" t="s">
        <v>8023</v>
      </c>
      <c r="D1130" s="219" t="s">
        <v>8065</v>
      </c>
      <c r="E1130" s="219" t="s">
        <v>7707</v>
      </c>
      <c r="F1130" s="219" t="s">
        <v>7718</v>
      </c>
      <c r="G1130" s="219" t="s">
        <v>7729</v>
      </c>
      <c r="H1130" s="219" t="s">
        <v>5990</v>
      </c>
      <c r="I1130" s="220" t="s">
        <v>7275</v>
      </c>
      <c r="J1130" s="221">
        <v>1240</v>
      </c>
      <c r="K1130" s="221">
        <v>1</v>
      </c>
      <c r="L1130" s="221">
        <v>1240</v>
      </c>
    </row>
    <row r="1131" spans="1:12" s="167" customFormat="1">
      <c r="A1131" s="218" t="str">
        <f t="shared" si="9"/>
        <v>O221020058429일반상품</v>
      </c>
      <c r="B1131" s="219" t="s">
        <v>8173</v>
      </c>
      <c r="C1131" s="219" t="s">
        <v>8023</v>
      </c>
      <c r="D1131" s="219" t="s">
        <v>8065</v>
      </c>
      <c r="E1131" s="219" t="s">
        <v>7707</v>
      </c>
      <c r="F1131" s="219" t="s">
        <v>7718</v>
      </c>
      <c r="G1131" s="219" t="s">
        <v>7729</v>
      </c>
      <c r="H1131" s="219" t="s">
        <v>5990</v>
      </c>
      <c r="I1131" s="220" t="s">
        <v>8667</v>
      </c>
      <c r="J1131" s="221">
        <v>2800</v>
      </c>
      <c r="K1131" s="221">
        <v>1</v>
      </c>
      <c r="L1131" s="221">
        <v>2800</v>
      </c>
    </row>
    <row r="1132" spans="1:12" s="167" customFormat="1">
      <c r="A1132" s="218" t="str">
        <f t="shared" si="9"/>
        <v>O221020058429일반상품</v>
      </c>
      <c r="B1132" s="219" t="s">
        <v>8173</v>
      </c>
      <c r="C1132" s="219" t="s">
        <v>8023</v>
      </c>
      <c r="D1132" s="219" t="s">
        <v>8065</v>
      </c>
      <c r="E1132" s="219" t="s">
        <v>7707</v>
      </c>
      <c r="F1132" s="219" t="s">
        <v>7718</v>
      </c>
      <c r="G1132" s="219" t="s">
        <v>7729</v>
      </c>
      <c r="H1132" s="219" t="s">
        <v>5990</v>
      </c>
      <c r="I1132" s="220" t="s">
        <v>7205</v>
      </c>
      <c r="J1132" s="221">
        <v>5430</v>
      </c>
      <c r="K1132" s="221">
        <v>1</v>
      </c>
      <c r="L1132" s="221">
        <v>5430</v>
      </c>
    </row>
    <row r="1133" spans="1:12" s="167" customFormat="1">
      <c r="A1133" s="218" t="str">
        <f t="shared" si="9"/>
        <v>O221020058429일반상품</v>
      </c>
      <c r="B1133" s="219" t="s">
        <v>8173</v>
      </c>
      <c r="C1133" s="219" t="s">
        <v>8023</v>
      </c>
      <c r="D1133" s="219" t="s">
        <v>8065</v>
      </c>
      <c r="E1133" s="219" t="s">
        <v>7707</v>
      </c>
      <c r="F1133" s="219" t="s">
        <v>7718</v>
      </c>
      <c r="G1133" s="219" t="s">
        <v>7729</v>
      </c>
      <c r="H1133" s="219" t="s">
        <v>5990</v>
      </c>
      <c r="I1133" s="220" t="s">
        <v>8668</v>
      </c>
      <c r="J1133" s="221">
        <v>3020</v>
      </c>
      <c r="K1133" s="221">
        <v>1</v>
      </c>
      <c r="L1133" s="221">
        <v>3020</v>
      </c>
    </row>
    <row r="1134" spans="1:12" s="167" customFormat="1">
      <c r="A1134" s="218" t="str">
        <f t="shared" si="9"/>
        <v>O221020058429일반상품</v>
      </c>
      <c r="B1134" s="219" t="s">
        <v>8173</v>
      </c>
      <c r="C1134" s="219" t="s">
        <v>8023</v>
      </c>
      <c r="D1134" s="219" t="s">
        <v>8065</v>
      </c>
      <c r="E1134" s="219" t="s">
        <v>7707</v>
      </c>
      <c r="F1134" s="219" t="s">
        <v>7718</v>
      </c>
      <c r="G1134" s="219" t="s">
        <v>7729</v>
      </c>
      <c r="H1134" s="219" t="s">
        <v>5990</v>
      </c>
      <c r="I1134" s="220" t="s">
        <v>7276</v>
      </c>
      <c r="J1134" s="221">
        <v>4660</v>
      </c>
      <c r="K1134" s="221">
        <v>1</v>
      </c>
      <c r="L1134" s="221">
        <v>4660</v>
      </c>
    </row>
    <row r="1135" spans="1:12" s="167" customFormat="1">
      <c r="A1135" s="218" t="str">
        <f t="shared" si="9"/>
        <v>O221020058429일반상품</v>
      </c>
      <c r="B1135" s="219" t="s">
        <v>8173</v>
      </c>
      <c r="C1135" s="219" t="s">
        <v>8023</v>
      </c>
      <c r="D1135" s="219" t="s">
        <v>8065</v>
      </c>
      <c r="E1135" s="219" t="s">
        <v>7707</v>
      </c>
      <c r="F1135" s="219" t="s">
        <v>7718</v>
      </c>
      <c r="G1135" s="219" t="s">
        <v>7729</v>
      </c>
      <c r="H1135" s="219" t="s">
        <v>5990</v>
      </c>
      <c r="I1135" s="220" t="s">
        <v>8669</v>
      </c>
      <c r="J1135" s="221">
        <v>5400</v>
      </c>
      <c r="K1135" s="221">
        <v>1</v>
      </c>
      <c r="L1135" s="221">
        <v>5400</v>
      </c>
    </row>
    <row r="1136" spans="1:12" s="167" customFormat="1">
      <c r="A1136" s="218" t="str">
        <f t="shared" si="9"/>
        <v>O221020058429일반상품</v>
      </c>
      <c r="B1136" s="219" t="s">
        <v>8173</v>
      </c>
      <c r="C1136" s="219" t="s">
        <v>8023</v>
      </c>
      <c r="D1136" s="219" t="s">
        <v>8065</v>
      </c>
      <c r="E1136" s="219" t="s">
        <v>7707</v>
      </c>
      <c r="F1136" s="219" t="s">
        <v>7718</v>
      </c>
      <c r="G1136" s="219" t="s">
        <v>7729</v>
      </c>
      <c r="H1136" s="219" t="s">
        <v>5990</v>
      </c>
      <c r="I1136" s="220" t="s">
        <v>8670</v>
      </c>
      <c r="J1136" s="221">
        <v>1890</v>
      </c>
      <c r="K1136" s="221">
        <v>1</v>
      </c>
      <c r="L1136" s="221">
        <v>1890</v>
      </c>
    </row>
    <row r="1137" spans="1:12" s="167" customFormat="1">
      <c r="A1137" s="218" t="str">
        <f t="shared" si="9"/>
        <v>O221020058429일반상품</v>
      </c>
      <c r="B1137" s="219" t="s">
        <v>8173</v>
      </c>
      <c r="C1137" s="219" t="s">
        <v>8023</v>
      </c>
      <c r="D1137" s="219" t="s">
        <v>8065</v>
      </c>
      <c r="E1137" s="219" t="s">
        <v>7707</v>
      </c>
      <c r="F1137" s="219" t="s">
        <v>7718</v>
      </c>
      <c r="G1137" s="219" t="s">
        <v>7729</v>
      </c>
      <c r="H1137" s="219" t="s">
        <v>5990</v>
      </c>
      <c r="I1137" s="220" t="s">
        <v>7220</v>
      </c>
      <c r="J1137" s="221">
        <v>670</v>
      </c>
      <c r="K1137" s="221">
        <v>1</v>
      </c>
      <c r="L1137" s="221">
        <v>670</v>
      </c>
    </row>
    <row r="1138" spans="1:12" s="167" customFormat="1">
      <c r="A1138" s="218" t="str">
        <f t="shared" si="9"/>
        <v>O221020058429일반상품</v>
      </c>
      <c r="B1138" s="219" t="s">
        <v>8173</v>
      </c>
      <c r="C1138" s="219" t="s">
        <v>8023</v>
      </c>
      <c r="D1138" s="219" t="s">
        <v>8065</v>
      </c>
      <c r="E1138" s="219" t="s">
        <v>7707</v>
      </c>
      <c r="F1138" s="219" t="s">
        <v>7718</v>
      </c>
      <c r="G1138" s="219" t="s">
        <v>7729</v>
      </c>
      <c r="H1138" s="219" t="s">
        <v>5990</v>
      </c>
      <c r="I1138" s="220" t="s">
        <v>8588</v>
      </c>
      <c r="J1138" s="221">
        <v>1250</v>
      </c>
      <c r="K1138" s="221">
        <v>1</v>
      </c>
      <c r="L1138" s="221">
        <v>1250</v>
      </c>
    </row>
    <row r="1139" spans="1:12" s="167" customFormat="1">
      <c r="A1139" s="218" t="str">
        <f t="shared" si="9"/>
        <v>O221020058429일반상품</v>
      </c>
      <c r="B1139" s="219" t="s">
        <v>8173</v>
      </c>
      <c r="C1139" s="219" t="s">
        <v>8023</v>
      </c>
      <c r="D1139" s="219" t="s">
        <v>8065</v>
      </c>
      <c r="E1139" s="219" t="s">
        <v>7707</v>
      </c>
      <c r="F1139" s="219" t="s">
        <v>7718</v>
      </c>
      <c r="G1139" s="219" t="s">
        <v>7729</v>
      </c>
      <c r="H1139" s="219" t="s">
        <v>5990</v>
      </c>
      <c r="I1139" s="220" t="s">
        <v>8403</v>
      </c>
      <c r="J1139" s="221">
        <v>1250</v>
      </c>
      <c r="K1139" s="221">
        <v>1</v>
      </c>
      <c r="L1139" s="221">
        <v>1250</v>
      </c>
    </row>
    <row r="1140" spans="1:12" s="167" customFormat="1">
      <c r="A1140" s="218" t="str">
        <f t="shared" si="9"/>
        <v>O221020058429일반상품</v>
      </c>
      <c r="B1140" s="219" t="s">
        <v>8173</v>
      </c>
      <c r="C1140" s="219" t="s">
        <v>8023</v>
      </c>
      <c r="D1140" s="219" t="s">
        <v>8065</v>
      </c>
      <c r="E1140" s="219" t="s">
        <v>7707</v>
      </c>
      <c r="F1140" s="219" t="s">
        <v>7718</v>
      </c>
      <c r="G1140" s="219" t="s">
        <v>7729</v>
      </c>
      <c r="H1140" s="219" t="s">
        <v>5990</v>
      </c>
      <c r="I1140" s="220" t="s">
        <v>7213</v>
      </c>
      <c r="J1140" s="221">
        <v>1210</v>
      </c>
      <c r="K1140" s="221">
        <v>1</v>
      </c>
      <c r="L1140" s="221">
        <v>1210</v>
      </c>
    </row>
    <row r="1141" spans="1:12" s="167" customFormat="1">
      <c r="A1141" s="218" t="str">
        <f t="shared" si="9"/>
        <v>O221020058429일반상품</v>
      </c>
      <c r="B1141" s="219" t="s">
        <v>8173</v>
      </c>
      <c r="C1141" s="219" t="s">
        <v>8023</v>
      </c>
      <c r="D1141" s="219" t="s">
        <v>8065</v>
      </c>
      <c r="E1141" s="219" t="s">
        <v>7707</v>
      </c>
      <c r="F1141" s="219" t="s">
        <v>7718</v>
      </c>
      <c r="G1141" s="219" t="s">
        <v>7729</v>
      </c>
      <c r="H1141" s="219" t="s">
        <v>5990</v>
      </c>
      <c r="I1141" s="220" t="s">
        <v>8430</v>
      </c>
      <c r="J1141" s="221">
        <v>1250</v>
      </c>
      <c r="K1141" s="221">
        <v>1</v>
      </c>
      <c r="L1141" s="221">
        <v>1250</v>
      </c>
    </row>
    <row r="1142" spans="1:12" s="167" customFormat="1">
      <c r="A1142" s="218" t="str">
        <f t="shared" si="9"/>
        <v>O221020058429일반상품</v>
      </c>
      <c r="B1142" s="219" t="s">
        <v>8173</v>
      </c>
      <c r="C1142" s="219" t="s">
        <v>8023</v>
      </c>
      <c r="D1142" s="219" t="s">
        <v>8065</v>
      </c>
      <c r="E1142" s="219" t="s">
        <v>7707</v>
      </c>
      <c r="F1142" s="219" t="s">
        <v>7718</v>
      </c>
      <c r="G1142" s="219" t="s">
        <v>7729</v>
      </c>
      <c r="H1142" s="219" t="s">
        <v>5990</v>
      </c>
      <c r="I1142" s="220" t="s">
        <v>8563</v>
      </c>
      <c r="J1142" s="221">
        <v>2260</v>
      </c>
      <c r="K1142" s="221">
        <v>1</v>
      </c>
      <c r="L1142" s="221">
        <v>2260</v>
      </c>
    </row>
    <row r="1143" spans="1:12" s="167" customFormat="1">
      <c r="A1143" s="218" t="str">
        <f t="shared" si="9"/>
        <v>O221020058429일반상품</v>
      </c>
      <c r="B1143" s="219" t="s">
        <v>8173</v>
      </c>
      <c r="C1143" s="219" t="s">
        <v>8023</v>
      </c>
      <c r="D1143" s="219" t="s">
        <v>8065</v>
      </c>
      <c r="E1143" s="219" t="s">
        <v>7707</v>
      </c>
      <c r="F1143" s="219" t="s">
        <v>7718</v>
      </c>
      <c r="G1143" s="219" t="s">
        <v>7729</v>
      </c>
      <c r="H1143" s="219" t="s">
        <v>5990</v>
      </c>
      <c r="I1143" s="220" t="s">
        <v>8324</v>
      </c>
      <c r="J1143" s="221">
        <v>3480</v>
      </c>
      <c r="K1143" s="221">
        <v>1</v>
      </c>
      <c r="L1143" s="221">
        <v>3480</v>
      </c>
    </row>
    <row r="1144" spans="1:12" s="167" customFormat="1">
      <c r="A1144" s="218" t="str">
        <f t="shared" si="9"/>
        <v>O221020058429일반상품</v>
      </c>
      <c r="B1144" s="219" t="s">
        <v>8173</v>
      </c>
      <c r="C1144" s="219" t="s">
        <v>8023</v>
      </c>
      <c r="D1144" s="219" t="s">
        <v>8065</v>
      </c>
      <c r="E1144" s="219" t="s">
        <v>7707</v>
      </c>
      <c r="F1144" s="219" t="s">
        <v>7718</v>
      </c>
      <c r="G1144" s="219" t="s">
        <v>7729</v>
      </c>
      <c r="H1144" s="219" t="s">
        <v>5990</v>
      </c>
      <c r="I1144" s="220" t="s">
        <v>8026</v>
      </c>
      <c r="J1144" s="221">
        <v>1440</v>
      </c>
      <c r="K1144" s="221">
        <v>2</v>
      </c>
      <c r="L1144" s="221">
        <v>2880</v>
      </c>
    </row>
    <row r="1145" spans="1:12" s="167" customFormat="1">
      <c r="A1145" s="218" t="str">
        <f t="shared" si="9"/>
        <v>O221020058429일반상품</v>
      </c>
      <c r="B1145" s="219" t="s">
        <v>8173</v>
      </c>
      <c r="C1145" s="219" t="s">
        <v>8023</v>
      </c>
      <c r="D1145" s="219" t="s">
        <v>8065</v>
      </c>
      <c r="E1145" s="219" t="s">
        <v>7707</v>
      </c>
      <c r="F1145" s="219" t="s">
        <v>7718</v>
      </c>
      <c r="G1145" s="219" t="s">
        <v>7729</v>
      </c>
      <c r="H1145" s="219" t="s">
        <v>5990</v>
      </c>
      <c r="I1145" s="220" t="s">
        <v>7214</v>
      </c>
      <c r="J1145" s="221">
        <v>2810</v>
      </c>
      <c r="K1145" s="221">
        <v>1</v>
      </c>
      <c r="L1145" s="221">
        <v>2810</v>
      </c>
    </row>
    <row r="1146" spans="1:12" s="167" customFormat="1">
      <c r="A1146" s="218" t="str">
        <f t="shared" si="9"/>
        <v>O221020058429일반상품</v>
      </c>
      <c r="B1146" s="219" t="s">
        <v>8173</v>
      </c>
      <c r="C1146" s="219" t="s">
        <v>8023</v>
      </c>
      <c r="D1146" s="219" t="s">
        <v>8065</v>
      </c>
      <c r="E1146" s="219" t="s">
        <v>7707</v>
      </c>
      <c r="F1146" s="219" t="s">
        <v>7718</v>
      </c>
      <c r="G1146" s="219" t="s">
        <v>7729</v>
      </c>
      <c r="H1146" s="219" t="s">
        <v>5990</v>
      </c>
      <c r="I1146" s="220" t="s">
        <v>8070</v>
      </c>
      <c r="J1146" s="221">
        <v>5220</v>
      </c>
      <c r="K1146" s="221">
        <v>2</v>
      </c>
      <c r="L1146" s="221">
        <v>10440</v>
      </c>
    </row>
    <row r="1147" spans="1:12" s="167" customFormat="1">
      <c r="A1147" s="218" t="str">
        <f t="shared" si="9"/>
        <v>O221020058429일반상품</v>
      </c>
      <c r="B1147" s="219" t="s">
        <v>8173</v>
      </c>
      <c r="C1147" s="219" t="s">
        <v>8023</v>
      </c>
      <c r="D1147" s="219" t="s">
        <v>8065</v>
      </c>
      <c r="E1147" s="219" t="s">
        <v>7707</v>
      </c>
      <c r="F1147" s="219" t="s">
        <v>7718</v>
      </c>
      <c r="G1147" s="219" t="s">
        <v>7729</v>
      </c>
      <c r="H1147" s="219" t="s">
        <v>5990</v>
      </c>
      <c r="I1147" s="220" t="s">
        <v>8405</v>
      </c>
      <c r="J1147" s="221">
        <v>11200</v>
      </c>
      <c r="K1147" s="221">
        <v>1</v>
      </c>
      <c r="L1147" s="221">
        <v>11200</v>
      </c>
    </row>
    <row r="1148" spans="1:12" s="167" customFormat="1">
      <c r="A1148" s="218" t="str">
        <f t="shared" si="9"/>
        <v>O221020058429일반상품</v>
      </c>
      <c r="B1148" s="219" t="s">
        <v>8173</v>
      </c>
      <c r="C1148" s="219" t="s">
        <v>8023</v>
      </c>
      <c r="D1148" s="219" t="s">
        <v>8065</v>
      </c>
      <c r="E1148" s="219" t="s">
        <v>7707</v>
      </c>
      <c r="F1148" s="219" t="s">
        <v>7718</v>
      </c>
      <c r="G1148" s="219" t="s">
        <v>7729</v>
      </c>
      <c r="H1148" s="219" t="s">
        <v>5990</v>
      </c>
      <c r="I1148" s="220" t="s">
        <v>8617</v>
      </c>
      <c r="J1148" s="221">
        <v>1990</v>
      </c>
      <c r="K1148" s="221">
        <v>1</v>
      </c>
      <c r="L1148" s="221">
        <v>1990</v>
      </c>
    </row>
    <row r="1149" spans="1:12" s="167" customFormat="1">
      <c r="A1149" s="218" t="str">
        <f t="shared" si="9"/>
        <v>O221020058429일반상품</v>
      </c>
      <c r="B1149" s="219" t="s">
        <v>8173</v>
      </c>
      <c r="C1149" s="219" t="s">
        <v>8023</v>
      </c>
      <c r="D1149" s="219" t="s">
        <v>8065</v>
      </c>
      <c r="E1149" s="219" t="s">
        <v>7707</v>
      </c>
      <c r="F1149" s="219" t="s">
        <v>7718</v>
      </c>
      <c r="G1149" s="219" t="s">
        <v>7729</v>
      </c>
      <c r="H1149" s="219" t="s">
        <v>5990</v>
      </c>
      <c r="I1149" s="220" t="s">
        <v>8488</v>
      </c>
      <c r="J1149" s="221">
        <v>1260</v>
      </c>
      <c r="K1149" s="221">
        <v>1</v>
      </c>
      <c r="L1149" s="221">
        <v>1260</v>
      </c>
    </row>
    <row r="1150" spans="1:12" s="167" customFormat="1">
      <c r="A1150" s="218" t="str">
        <f t="shared" si="9"/>
        <v>O221020058429일반상품</v>
      </c>
      <c r="B1150" s="219" t="s">
        <v>8173</v>
      </c>
      <c r="C1150" s="219" t="s">
        <v>8023</v>
      </c>
      <c r="D1150" s="219" t="s">
        <v>8065</v>
      </c>
      <c r="E1150" s="219" t="s">
        <v>7707</v>
      </c>
      <c r="F1150" s="219" t="s">
        <v>7718</v>
      </c>
      <c r="G1150" s="219" t="s">
        <v>7729</v>
      </c>
      <c r="H1150" s="219" t="s">
        <v>5990</v>
      </c>
      <c r="I1150" s="220" t="s">
        <v>8671</v>
      </c>
      <c r="J1150" s="221">
        <v>2860</v>
      </c>
      <c r="K1150" s="221">
        <v>1</v>
      </c>
      <c r="L1150" s="221">
        <v>2860</v>
      </c>
    </row>
    <row r="1151" spans="1:12" s="167" customFormat="1">
      <c r="A1151" s="218" t="str">
        <f t="shared" si="9"/>
        <v>O221020058429일반상품</v>
      </c>
      <c r="B1151" s="219" t="s">
        <v>8173</v>
      </c>
      <c r="C1151" s="219" t="s">
        <v>8023</v>
      </c>
      <c r="D1151" s="219" t="s">
        <v>8065</v>
      </c>
      <c r="E1151" s="219" t="s">
        <v>7707</v>
      </c>
      <c r="F1151" s="219" t="s">
        <v>7718</v>
      </c>
      <c r="G1151" s="219" t="s">
        <v>7729</v>
      </c>
      <c r="H1151" s="219" t="s">
        <v>5990</v>
      </c>
      <c r="I1151" s="220" t="s">
        <v>8672</v>
      </c>
      <c r="J1151" s="221">
        <v>3020</v>
      </c>
      <c r="K1151" s="221">
        <v>1</v>
      </c>
      <c r="L1151" s="221">
        <v>3020</v>
      </c>
    </row>
    <row r="1152" spans="1:12" s="167" customFormat="1">
      <c r="A1152" s="218" t="str">
        <f t="shared" si="9"/>
        <v>O221020058429일반상품</v>
      </c>
      <c r="B1152" s="219" t="s">
        <v>8173</v>
      </c>
      <c r="C1152" s="219" t="s">
        <v>8023</v>
      </c>
      <c r="D1152" s="219" t="s">
        <v>8065</v>
      </c>
      <c r="E1152" s="219" t="s">
        <v>7707</v>
      </c>
      <c r="F1152" s="219" t="s">
        <v>7718</v>
      </c>
      <c r="G1152" s="219" t="s">
        <v>7729</v>
      </c>
      <c r="H1152" s="219" t="s">
        <v>5990</v>
      </c>
      <c r="I1152" s="220" t="s">
        <v>8585</v>
      </c>
      <c r="J1152" s="221">
        <v>1080</v>
      </c>
      <c r="K1152" s="221">
        <v>1</v>
      </c>
      <c r="L1152" s="221">
        <v>1080</v>
      </c>
    </row>
    <row r="1153" spans="1:12" s="167" customFormat="1">
      <c r="A1153" s="218" t="str">
        <f t="shared" si="9"/>
        <v>O221020058429일반상품</v>
      </c>
      <c r="B1153" s="219" t="s">
        <v>8173</v>
      </c>
      <c r="C1153" s="219" t="s">
        <v>8023</v>
      </c>
      <c r="D1153" s="219" t="s">
        <v>8065</v>
      </c>
      <c r="E1153" s="219" t="s">
        <v>7707</v>
      </c>
      <c r="F1153" s="219" t="s">
        <v>7718</v>
      </c>
      <c r="G1153" s="219" t="s">
        <v>7729</v>
      </c>
      <c r="H1153" s="219" t="s">
        <v>5990</v>
      </c>
      <c r="I1153" s="220" t="s">
        <v>8335</v>
      </c>
      <c r="J1153" s="221">
        <v>1080</v>
      </c>
      <c r="K1153" s="221">
        <v>1</v>
      </c>
      <c r="L1153" s="221">
        <v>1080</v>
      </c>
    </row>
    <row r="1154" spans="1:12" s="167" customFormat="1">
      <c r="A1154" s="218" t="str">
        <f t="shared" si="9"/>
        <v>O221020058429일반상품</v>
      </c>
      <c r="B1154" s="219" t="s">
        <v>8173</v>
      </c>
      <c r="C1154" s="219" t="s">
        <v>8023</v>
      </c>
      <c r="D1154" s="219" t="s">
        <v>8065</v>
      </c>
      <c r="E1154" s="219" t="s">
        <v>7707</v>
      </c>
      <c r="F1154" s="219" t="s">
        <v>7718</v>
      </c>
      <c r="G1154" s="219" t="s">
        <v>7729</v>
      </c>
      <c r="H1154" s="219" t="s">
        <v>5990</v>
      </c>
      <c r="I1154" s="220" t="s">
        <v>7266</v>
      </c>
      <c r="J1154" s="221">
        <v>10000</v>
      </c>
      <c r="K1154" s="221">
        <v>1</v>
      </c>
      <c r="L1154" s="221">
        <v>10000</v>
      </c>
    </row>
    <row r="1155" spans="1:12" s="167" customFormat="1">
      <c r="A1155" s="218" t="str">
        <f t="shared" ref="A1155:A1282" si="10">B1155&amp;H1155</f>
        <v>O221020058429일반상품</v>
      </c>
      <c r="B1155" s="219" t="s">
        <v>8173</v>
      </c>
      <c r="C1155" s="219" t="s">
        <v>8023</v>
      </c>
      <c r="D1155" s="219" t="s">
        <v>8065</v>
      </c>
      <c r="E1155" s="219" t="s">
        <v>7707</v>
      </c>
      <c r="F1155" s="219" t="s">
        <v>7718</v>
      </c>
      <c r="G1155" s="219" t="s">
        <v>7729</v>
      </c>
      <c r="H1155" s="219" t="s">
        <v>5990</v>
      </c>
      <c r="I1155" s="220" t="s">
        <v>8673</v>
      </c>
      <c r="J1155" s="221">
        <v>8100</v>
      </c>
      <c r="K1155" s="221">
        <v>1</v>
      </c>
      <c r="L1155" s="221">
        <v>8100</v>
      </c>
    </row>
    <row r="1156" spans="1:12" s="167" customFormat="1">
      <c r="A1156" s="218" t="str">
        <f t="shared" si="10"/>
        <v>O221020058429일반상품</v>
      </c>
      <c r="B1156" s="219" t="s">
        <v>8173</v>
      </c>
      <c r="C1156" s="219" t="s">
        <v>8023</v>
      </c>
      <c r="D1156" s="219" t="s">
        <v>8065</v>
      </c>
      <c r="E1156" s="219" t="s">
        <v>7707</v>
      </c>
      <c r="F1156" s="219" t="s">
        <v>7718</v>
      </c>
      <c r="G1156" s="219" t="s">
        <v>7729</v>
      </c>
      <c r="H1156" s="219" t="s">
        <v>5990</v>
      </c>
      <c r="I1156" s="220" t="s">
        <v>8492</v>
      </c>
      <c r="J1156" s="221">
        <v>4200</v>
      </c>
      <c r="K1156" s="221">
        <v>1</v>
      </c>
      <c r="L1156" s="221">
        <v>4200</v>
      </c>
    </row>
    <row r="1157" spans="1:12" s="167" customFormat="1">
      <c r="A1157" s="218" t="str">
        <f t="shared" si="10"/>
        <v>O221020058429일반상품</v>
      </c>
      <c r="B1157" s="219" t="s">
        <v>8173</v>
      </c>
      <c r="C1157" s="219" t="s">
        <v>8023</v>
      </c>
      <c r="D1157" s="219" t="s">
        <v>8065</v>
      </c>
      <c r="E1157" s="219" t="s">
        <v>7707</v>
      </c>
      <c r="F1157" s="219" t="s">
        <v>7718</v>
      </c>
      <c r="G1157" s="219" t="s">
        <v>7729</v>
      </c>
      <c r="H1157" s="219" t="s">
        <v>5990</v>
      </c>
      <c r="I1157" s="220" t="s">
        <v>8621</v>
      </c>
      <c r="J1157" s="221">
        <v>1520</v>
      </c>
      <c r="K1157" s="221">
        <v>1</v>
      </c>
      <c r="L1157" s="221">
        <v>1520</v>
      </c>
    </row>
    <row r="1158" spans="1:12" s="167" customFormat="1">
      <c r="A1158" s="218" t="str">
        <f t="shared" si="10"/>
        <v>O221020058429일반상품</v>
      </c>
      <c r="B1158" s="219" t="s">
        <v>8173</v>
      </c>
      <c r="C1158" s="219" t="s">
        <v>8023</v>
      </c>
      <c r="D1158" s="219" t="s">
        <v>8065</v>
      </c>
      <c r="E1158" s="219" t="s">
        <v>7707</v>
      </c>
      <c r="F1158" s="219" t="s">
        <v>7718</v>
      </c>
      <c r="G1158" s="219" t="s">
        <v>7729</v>
      </c>
      <c r="H1158" s="219" t="s">
        <v>5990</v>
      </c>
      <c r="I1158" s="220" t="s">
        <v>8408</v>
      </c>
      <c r="J1158" s="221">
        <v>1070</v>
      </c>
      <c r="K1158" s="221">
        <v>1</v>
      </c>
      <c r="L1158" s="221">
        <v>1070</v>
      </c>
    </row>
    <row r="1159" spans="1:12" s="167" customFormat="1">
      <c r="A1159" s="218" t="str">
        <f t="shared" si="10"/>
        <v>O221020058429일반상품</v>
      </c>
      <c r="B1159" s="219" t="s">
        <v>8173</v>
      </c>
      <c r="C1159" s="219" t="s">
        <v>8023</v>
      </c>
      <c r="D1159" s="219" t="s">
        <v>8065</v>
      </c>
      <c r="E1159" s="219" t="s">
        <v>7707</v>
      </c>
      <c r="F1159" s="219" t="s">
        <v>7718</v>
      </c>
      <c r="G1159" s="219" t="s">
        <v>7729</v>
      </c>
      <c r="H1159" s="219" t="s">
        <v>5990</v>
      </c>
      <c r="I1159" s="220" t="s">
        <v>8674</v>
      </c>
      <c r="J1159" s="221">
        <v>5400</v>
      </c>
      <c r="K1159" s="221">
        <v>1</v>
      </c>
      <c r="L1159" s="221">
        <v>5400</v>
      </c>
    </row>
    <row r="1160" spans="1:12" s="167" customFormat="1">
      <c r="A1160" s="218" t="str">
        <f t="shared" si="10"/>
        <v>O221020058429일반상품</v>
      </c>
      <c r="B1160" s="219" t="s">
        <v>8173</v>
      </c>
      <c r="C1160" s="219" t="s">
        <v>8023</v>
      </c>
      <c r="D1160" s="219" t="s">
        <v>8065</v>
      </c>
      <c r="E1160" s="219" t="s">
        <v>7707</v>
      </c>
      <c r="F1160" s="219" t="s">
        <v>7718</v>
      </c>
      <c r="G1160" s="219" t="s">
        <v>7729</v>
      </c>
      <c r="H1160" s="219" t="s">
        <v>5990</v>
      </c>
      <c r="I1160" s="220" t="s">
        <v>7202</v>
      </c>
      <c r="J1160" s="221">
        <v>5200</v>
      </c>
      <c r="K1160" s="221">
        <v>1</v>
      </c>
      <c r="L1160" s="221">
        <v>5200</v>
      </c>
    </row>
    <row r="1161" spans="1:12" s="167" customFormat="1">
      <c r="A1161" s="218" t="str">
        <f t="shared" si="10"/>
        <v>O221020058429일반상품</v>
      </c>
      <c r="B1161" s="219" t="s">
        <v>8173</v>
      </c>
      <c r="C1161" s="219" t="s">
        <v>8023</v>
      </c>
      <c r="D1161" s="219" t="s">
        <v>8065</v>
      </c>
      <c r="E1161" s="219" t="s">
        <v>7707</v>
      </c>
      <c r="F1161" s="219" t="s">
        <v>7718</v>
      </c>
      <c r="G1161" s="219" t="s">
        <v>7729</v>
      </c>
      <c r="H1161" s="219" t="s">
        <v>5990</v>
      </c>
      <c r="I1161" s="220" t="s">
        <v>8543</v>
      </c>
      <c r="J1161" s="221">
        <v>3400</v>
      </c>
      <c r="K1161" s="221">
        <v>1</v>
      </c>
      <c r="L1161" s="221">
        <v>3400</v>
      </c>
    </row>
    <row r="1162" spans="1:12" s="167" customFormat="1">
      <c r="A1162" s="218" t="str">
        <f t="shared" si="10"/>
        <v>O221020058429일반상품</v>
      </c>
      <c r="B1162" s="219" t="s">
        <v>8173</v>
      </c>
      <c r="C1162" s="219" t="s">
        <v>8023</v>
      </c>
      <c r="D1162" s="219" t="s">
        <v>8065</v>
      </c>
      <c r="E1162" s="219" t="s">
        <v>7707</v>
      </c>
      <c r="F1162" s="219" t="s">
        <v>7718</v>
      </c>
      <c r="G1162" s="219" t="s">
        <v>7729</v>
      </c>
      <c r="H1162" s="219" t="s">
        <v>5990</v>
      </c>
      <c r="I1162" s="220" t="s">
        <v>8394</v>
      </c>
      <c r="J1162" s="221">
        <v>1000</v>
      </c>
      <c r="K1162" s="221">
        <v>1</v>
      </c>
      <c r="L1162" s="221">
        <v>1000</v>
      </c>
    </row>
    <row r="1163" spans="1:12" s="167" customFormat="1">
      <c r="A1163" s="218" t="str">
        <f t="shared" si="10"/>
        <v>O221020058428일반상품</v>
      </c>
      <c r="B1163" s="219" t="s">
        <v>8174</v>
      </c>
      <c r="C1163" s="219" t="s">
        <v>8023</v>
      </c>
      <c r="D1163" s="219" t="s">
        <v>8065</v>
      </c>
      <c r="E1163" s="219" t="s">
        <v>7707</v>
      </c>
      <c r="F1163" s="219" t="s">
        <v>6394</v>
      </c>
      <c r="G1163" s="219" t="s">
        <v>7795</v>
      </c>
      <c r="H1163" s="219" t="s">
        <v>5990</v>
      </c>
      <c r="I1163" s="220" t="s">
        <v>8636</v>
      </c>
      <c r="J1163" s="221">
        <v>360</v>
      </c>
      <c r="K1163" s="221">
        <v>3</v>
      </c>
      <c r="L1163" s="221">
        <v>1080</v>
      </c>
    </row>
    <row r="1164" spans="1:12" s="167" customFormat="1">
      <c r="A1164" s="218" t="str">
        <f t="shared" si="10"/>
        <v>O221020058428일반상품</v>
      </c>
      <c r="B1164" s="219" t="s">
        <v>8174</v>
      </c>
      <c r="C1164" s="219" t="s">
        <v>8023</v>
      </c>
      <c r="D1164" s="219" t="s">
        <v>8065</v>
      </c>
      <c r="E1164" s="219" t="s">
        <v>7707</v>
      </c>
      <c r="F1164" s="219" t="s">
        <v>6394</v>
      </c>
      <c r="G1164" s="219" t="s">
        <v>7795</v>
      </c>
      <c r="H1164" s="219" t="s">
        <v>5990</v>
      </c>
      <c r="I1164" s="220" t="s">
        <v>8639</v>
      </c>
      <c r="J1164" s="221">
        <v>5400</v>
      </c>
      <c r="K1164" s="221">
        <v>7</v>
      </c>
      <c r="L1164" s="221">
        <v>37800</v>
      </c>
    </row>
    <row r="1165" spans="1:12" s="167" customFormat="1">
      <c r="A1165" s="218" t="str">
        <f t="shared" si="10"/>
        <v>O221020058428일반상품</v>
      </c>
      <c r="B1165" s="219" t="s">
        <v>8174</v>
      </c>
      <c r="C1165" s="219" t="s">
        <v>8023</v>
      </c>
      <c r="D1165" s="219" t="s">
        <v>8065</v>
      </c>
      <c r="E1165" s="219" t="s">
        <v>7707</v>
      </c>
      <c r="F1165" s="219" t="s">
        <v>6394</v>
      </c>
      <c r="G1165" s="219" t="s">
        <v>7795</v>
      </c>
      <c r="H1165" s="219" t="s">
        <v>5990</v>
      </c>
      <c r="I1165" s="220" t="s">
        <v>8675</v>
      </c>
      <c r="J1165" s="221">
        <v>7900</v>
      </c>
      <c r="K1165" s="221">
        <v>1</v>
      </c>
      <c r="L1165" s="221">
        <v>7900</v>
      </c>
    </row>
    <row r="1166" spans="1:12" s="167" customFormat="1">
      <c r="A1166" s="218" t="str">
        <f t="shared" si="10"/>
        <v>O221020058428일반상품</v>
      </c>
      <c r="B1166" s="219" t="s">
        <v>8174</v>
      </c>
      <c r="C1166" s="219" t="s">
        <v>8023</v>
      </c>
      <c r="D1166" s="219" t="s">
        <v>8065</v>
      </c>
      <c r="E1166" s="219" t="s">
        <v>7707</v>
      </c>
      <c r="F1166" s="219" t="s">
        <v>6394</v>
      </c>
      <c r="G1166" s="219" t="s">
        <v>7795</v>
      </c>
      <c r="H1166" s="219" t="s">
        <v>5990</v>
      </c>
      <c r="I1166" s="220" t="s">
        <v>8676</v>
      </c>
      <c r="J1166" s="221">
        <v>7900</v>
      </c>
      <c r="K1166" s="221">
        <v>1</v>
      </c>
      <c r="L1166" s="221">
        <v>7900</v>
      </c>
    </row>
    <row r="1167" spans="1:12" s="167" customFormat="1">
      <c r="A1167" s="218" t="str">
        <f t="shared" si="10"/>
        <v>O221020058428일반상품</v>
      </c>
      <c r="B1167" s="219" t="s">
        <v>8174</v>
      </c>
      <c r="C1167" s="219" t="s">
        <v>8023</v>
      </c>
      <c r="D1167" s="219" t="s">
        <v>8065</v>
      </c>
      <c r="E1167" s="219" t="s">
        <v>7707</v>
      </c>
      <c r="F1167" s="219" t="s">
        <v>6394</v>
      </c>
      <c r="G1167" s="219" t="s">
        <v>7795</v>
      </c>
      <c r="H1167" s="219" t="s">
        <v>5990</v>
      </c>
      <c r="I1167" s="220" t="s">
        <v>8677</v>
      </c>
      <c r="J1167" s="221">
        <v>7900</v>
      </c>
      <c r="K1167" s="221">
        <v>1</v>
      </c>
      <c r="L1167" s="221">
        <v>7900</v>
      </c>
    </row>
    <row r="1168" spans="1:12" s="167" customFormat="1">
      <c r="A1168" s="218" t="str">
        <f t="shared" si="10"/>
        <v>O221020058428일반상품</v>
      </c>
      <c r="B1168" s="219" t="s">
        <v>8174</v>
      </c>
      <c r="C1168" s="219" t="s">
        <v>8023</v>
      </c>
      <c r="D1168" s="219" t="s">
        <v>8065</v>
      </c>
      <c r="E1168" s="219" t="s">
        <v>7707</v>
      </c>
      <c r="F1168" s="219" t="s">
        <v>6394</v>
      </c>
      <c r="G1168" s="219" t="s">
        <v>7795</v>
      </c>
      <c r="H1168" s="219" t="s">
        <v>5990</v>
      </c>
      <c r="I1168" s="220" t="s">
        <v>8678</v>
      </c>
      <c r="J1168" s="221">
        <v>7900</v>
      </c>
      <c r="K1168" s="221">
        <v>1</v>
      </c>
      <c r="L1168" s="221">
        <v>7900</v>
      </c>
    </row>
    <row r="1169" spans="1:12" s="167" customFormat="1">
      <c r="A1169" s="218" t="str">
        <f t="shared" si="10"/>
        <v>O221020058428일반상품</v>
      </c>
      <c r="B1169" s="219" t="s">
        <v>8174</v>
      </c>
      <c r="C1169" s="219" t="s">
        <v>8023</v>
      </c>
      <c r="D1169" s="219" t="s">
        <v>8065</v>
      </c>
      <c r="E1169" s="219" t="s">
        <v>7707</v>
      </c>
      <c r="F1169" s="219" t="s">
        <v>6394</v>
      </c>
      <c r="G1169" s="219" t="s">
        <v>7795</v>
      </c>
      <c r="H1169" s="219" t="s">
        <v>5990</v>
      </c>
      <c r="I1169" s="220" t="s">
        <v>8679</v>
      </c>
      <c r="J1169" s="221">
        <v>7900</v>
      </c>
      <c r="K1169" s="221">
        <v>1</v>
      </c>
      <c r="L1169" s="221">
        <v>7900</v>
      </c>
    </row>
    <row r="1170" spans="1:12" s="167" customFormat="1">
      <c r="A1170" s="218" t="str">
        <f t="shared" si="10"/>
        <v>O221020058428일반상품</v>
      </c>
      <c r="B1170" s="219" t="s">
        <v>8174</v>
      </c>
      <c r="C1170" s="219" t="s">
        <v>8023</v>
      </c>
      <c r="D1170" s="219" t="s">
        <v>8065</v>
      </c>
      <c r="E1170" s="219" t="s">
        <v>7707</v>
      </c>
      <c r="F1170" s="219" t="s">
        <v>6394</v>
      </c>
      <c r="G1170" s="219" t="s">
        <v>7795</v>
      </c>
      <c r="H1170" s="219" t="s">
        <v>5990</v>
      </c>
      <c r="I1170" s="220" t="s">
        <v>8680</v>
      </c>
      <c r="J1170" s="221">
        <v>46000</v>
      </c>
      <c r="K1170" s="221">
        <v>1</v>
      </c>
      <c r="L1170" s="221">
        <v>46000</v>
      </c>
    </row>
    <row r="1171" spans="1:12" s="167" customFormat="1">
      <c r="A1171" s="218" t="str">
        <f t="shared" si="10"/>
        <v>O221020058428일반상품</v>
      </c>
      <c r="B1171" s="219" t="s">
        <v>8174</v>
      </c>
      <c r="C1171" s="219" t="s">
        <v>8023</v>
      </c>
      <c r="D1171" s="219" t="s">
        <v>8065</v>
      </c>
      <c r="E1171" s="219" t="s">
        <v>7707</v>
      </c>
      <c r="F1171" s="219" t="s">
        <v>6394</v>
      </c>
      <c r="G1171" s="219" t="s">
        <v>7795</v>
      </c>
      <c r="H1171" s="219" t="s">
        <v>5990</v>
      </c>
      <c r="I1171" s="220" t="s">
        <v>8681</v>
      </c>
      <c r="J1171" s="221">
        <v>1680</v>
      </c>
      <c r="K1171" s="221">
        <v>3</v>
      </c>
      <c r="L1171" s="221">
        <v>5040</v>
      </c>
    </row>
    <row r="1172" spans="1:12" s="167" customFormat="1">
      <c r="A1172" s="218" t="str">
        <f t="shared" si="10"/>
        <v>O221020058428일반상품</v>
      </c>
      <c r="B1172" s="219" t="s">
        <v>8174</v>
      </c>
      <c r="C1172" s="219" t="s">
        <v>8023</v>
      </c>
      <c r="D1172" s="219" t="s">
        <v>8065</v>
      </c>
      <c r="E1172" s="219" t="s">
        <v>7707</v>
      </c>
      <c r="F1172" s="219" t="s">
        <v>6394</v>
      </c>
      <c r="G1172" s="219" t="s">
        <v>7795</v>
      </c>
      <c r="H1172" s="219" t="s">
        <v>5990</v>
      </c>
      <c r="I1172" s="220" t="s">
        <v>8682</v>
      </c>
      <c r="J1172" s="221">
        <v>1600</v>
      </c>
      <c r="K1172" s="221">
        <v>3</v>
      </c>
      <c r="L1172" s="221">
        <v>4800</v>
      </c>
    </row>
    <row r="1173" spans="1:12" s="167" customFormat="1">
      <c r="A1173" s="218" t="str">
        <f t="shared" si="10"/>
        <v>O221020058427일반상품</v>
      </c>
      <c r="B1173" s="219" t="s">
        <v>8175</v>
      </c>
      <c r="C1173" s="219" t="s">
        <v>8023</v>
      </c>
      <c r="D1173" s="219" t="s">
        <v>8065</v>
      </c>
      <c r="E1173" s="219" t="s">
        <v>7707</v>
      </c>
      <c r="F1173" s="219" t="s">
        <v>6394</v>
      </c>
      <c r="G1173" s="219" t="s">
        <v>7814</v>
      </c>
      <c r="H1173" s="219" t="s">
        <v>5990</v>
      </c>
      <c r="I1173" s="220" t="s">
        <v>7975</v>
      </c>
      <c r="J1173" s="221">
        <v>2780</v>
      </c>
      <c r="K1173" s="221">
        <v>1</v>
      </c>
      <c r="L1173" s="221">
        <v>2780</v>
      </c>
    </row>
    <row r="1174" spans="1:12" s="167" customFormat="1">
      <c r="A1174" s="218" t="str">
        <f t="shared" si="10"/>
        <v>O221020058426일반상품</v>
      </c>
      <c r="B1174" s="219" t="s">
        <v>8176</v>
      </c>
      <c r="C1174" s="219" t="s">
        <v>8023</v>
      </c>
      <c r="D1174" s="219" t="s">
        <v>8065</v>
      </c>
      <c r="E1174" s="219" t="s">
        <v>7707</v>
      </c>
      <c r="F1174" s="219" t="s">
        <v>7718</v>
      </c>
      <c r="G1174" s="219" t="s">
        <v>7850</v>
      </c>
      <c r="H1174" s="219" t="s">
        <v>5990</v>
      </c>
      <c r="I1174" s="220" t="s">
        <v>8575</v>
      </c>
      <c r="J1174" s="221">
        <v>18600</v>
      </c>
      <c r="K1174" s="221">
        <v>4</v>
      </c>
      <c r="L1174" s="221">
        <v>74400</v>
      </c>
    </row>
    <row r="1175" spans="1:12" s="167" customFormat="1">
      <c r="A1175" s="218" t="str">
        <f t="shared" si="10"/>
        <v>O221020058426일반상품</v>
      </c>
      <c r="B1175" s="219" t="s">
        <v>8176</v>
      </c>
      <c r="C1175" s="219" t="s">
        <v>8023</v>
      </c>
      <c r="D1175" s="219" t="s">
        <v>8065</v>
      </c>
      <c r="E1175" s="219" t="s">
        <v>7707</v>
      </c>
      <c r="F1175" s="219" t="s">
        <v>7718</v>
      </c>
      <c r="G1175" s="219" t="s">
        <v>7850</v>
      </c>
      <c r="H1175" s="219" t="s">
        <v>5990</v>
      </c>
      <c r="I1175" s="220" t="s">
        <v>8606</v>
      </c>
      <c r="J1175" s="221">
        <v>2400</v>
      </c>
      <c r="K1175" s="221">
        <v>1</v>
      </c>
      <c r="L1175" s="221">
        <v>2400</v>
      </c>
    </row>
    <row r="1176" spans="1:12" s="167" customFormat="1">
      <c r="A1176" s="218" t="str">
        <f t="shared" si="10"/>
        <v>O221020058426일반상품</v>
      </c>
      <c r="B1176" s="219" t="s">
        <v>8176</v>
      </c>
      <c r="C1176" s="219" t="s">
        <v>8023</v>
      </c>
      <c r="D1176" s="219" t="s">
        <v>8065</v>
      </c>
      <c r="E1176" s="219" t="s">
        <v>7707</v>
      </c>
      <c r="F1176" s="219" t="s">
        <v>7718</v>
      </c>
      <c r="G1176" s="219" t="s">
        <v>7850</v>
      </c>
      <c r="H1176" s="219" t="s">
        <v>5990</v>
      </c>
      <c r="I1176" s="220" t="s">
        <v>7196</v>
      </c>
      <c r="J1176" s="221">
        <v>7030</v>
      </c>
      <c r="K1176" s="221">
        <v>2</v>
      </c>
      <c r="L1176" s="221">
        <v>14060</v>
      </c>
    </row>
    <row r="1177" spans="1:12" s="167" customFormat="1">
      <c r="A1177" s="218" t="str">
        <f t="shared" si="10"/>
        <v>O221020058426일반상품</v>
      </c>
      <c r="B1177" s="219" t="s">
        <v>8176</v>
      </c>
      <c r="C1177" s="219" t="s">
        <v>8023</v>
      </c>
      <c r="D1177" s="219" t="s">
        <v>8065</v>
      </c>
      <c r="E1177" s="219" t="s">
        <v>7707</v>
      </c>
      <c r="F1177" s="219" t="s">
        <v>7718</v>
      </c>
      <c r="G1177" s="219" t="s">
        <v>7850</v>
      </c>
      <c r="H1177" s="219" t="s">
        <v>5990</v>
      </c>
      <c r="I1177" s="220" t="s">
        <v>8398</v>
      </c>
      <c r="J1177" s="221">
        <v>1140</v>
      </c>
      <c r="K1177" s="221">
        <v>3</v>
      </c>
      <c r="L1177" s="221">
        <v>3420</v>
      </c>
    </row>
    <row r="1178" spans="1:12" s="167" customFormat="1">
      <c r="A1178" s="218" t="str">
        <f t="shared" si="10"/>
        <v>O221020058426일반상품</v>
      </c>
      <c r="B1178" s="219" t="s">
        <v>8176</v>
      </c>
      <c r="C1178" s="219" t="s">
        <v>8023</v>
      </c>
      <c r="D1178" s="219" t="s">
        <v>8065</v>
      </c>
      <c r="E1178" s="219" t="s">
        <v>7707</v>
      </c>
      <c r="F1178" s="219" t="s">
        <v>7718</v>
      </c>
      <c r="G1178" s="219" t="s">
        <v>7850</v>
      </c>
      <c r="H1178" s="219" t="s">
        <v>5990</v>
      </c>
      <c r="I1178" s="220" t="s">
        <v>7259</v>
      </c>
      <c r="J1178" s="221">
        <v>6350</v>
      </c>
      <c r="K1178" s="221">
        <v>1</v>
      </c>
      <c r="L1178" s="221">
        <v>6350</v>
      </c>
    </row>
    <row r="1179" spans="1:12" s="167" customFormat="1">
      <c r="A1179" s="218" t="str">
        <f t="shared" si="10"/>
        <v>O221020058426일반상품</v>
      </c>
      <c r="B1179" s="219" t="s">
        <v>8176</v>
      </c>
      <c r="C1179" s="219" t="s">
        <v>8023</v>
      </c>
      <c r="D1179" s="219" t="s">
        <v>8065</v>
      </c>
      <c r="E1179" s="219" t="s">
        <v>7707</v>
      </c>
      <c r="F1179" s="219" t="s">
        <v>7718</v>
      </c>
      <c r="G1179" s="219" t="s">
        <v>7850</v>
      </c>
      <c r="H1179" s="219" t="s">
        <v>5990</v>
      </c>
      <c r="I1179" s="220" t="s">
        <v>8669</v>
      </c>
      <c r="J1179" s="221">
        <v>5400</v>
      </c>
      <c r="K1179" s="221">
        <v>2</v>
      </c>
      <c r="L1179" s="221">
        <v>10800</v>
      </c>
    </row>
    <row r="1180" spans="1:12" s="167" customFormat="1">
      <c r="A1180" s="218" t="str">
        <f t="shared" si="10"/>
        <v>O221020058426일반상품</v>
      </c>
      <c r="B1180" s="219" t="s">
        <v>8176</v>
      </c>
      <c r="C1180" s="219" t="s">
        <v>8023</v>
      </c>
      <c r="D1180" s="219" t="s">
        <v>8065</v>
      </c>
      <c r="E1180" s="219" t="s">
        <v>7707</v>
      </c>
      <c r="F1180" s="219" t="s">
        <v>7718</v>
      </c>
      <c r="G1180" s="219" t="s">
        <v>7850</v>
      </c>
      <c r="H1180" s="219" t="s">
        <v>5990</v>
      </c>
      <c r="I1180" s="220" t="s">
        <v>8377</v>
      </c>
      <c r="J1180" s="221">
        <v>49500</v>
      </c>
      <c r="K1180" s="221">
        <v>2</v>
      </c>
      <c r="L1180" s="221">
        <v>99000</v>
      </c>
    </row>
    <row r="1181" spans="1:12" s="167" customFormat="1">
      <c r="A1181" s="218" t="str">
        <f t="shared" si="10"/>
        <v>O221020058426일반상품</v>
      </c>
      <c r="B1181" s="219" t="s">
        <v>8176</v>
      </c>
      <c r="C1181" s="219" t="s">
        <v>8023</v>
      </c>
      <c r="D1181" s="219" t="s">
        <v>8065</v>
      </c>
      <c r="E1181" s="219" t="s">
        <v>7707</v>
      </c>
      <c r="F1181" s="219" t="s">
        <v>7718</v>
      </c>
      <c r="G1181" s="219" t="s">
        <v>7850</v>
      </c>
      <c r="H1181" s="219" t="s">
        <v>5990</v>
      </c>
      <c r="I1181" s="220" t="s">
        <v>8324</v>
      </c>
      <c r="J1181" s="221">
        <v>3480</v>
      </c>
      <c r="K1181" s="221">
        <v>2</v>
      </c>
      <c r="L1181" s="221">
        <v>6960</v>
      </c>
    </row>
    <row r="1182" spans="1:12" s="167" customFormat="1">
      <c r="A1182" s="218" t="str">
        <f t="shared" si="10"/>
        <v>O221020058426일반상품</v>
      </c>
      <c r="B1182" s="219" t="s">
        <v>8176</v>
      </c>
      <c r="C1182" s="219" t="s">
        <v>8023</v>
      </c>
      <c r="D1182" s="219" t="s">
        <v>8065</v>
      </c>
      <c r="E1182" s="219" t="s">
        <v>7707</v>
      </c>
      <c r="F1182" s="219" t="s">
        <v>7718</v>
      </c>
      <c r="G1182" s="219" t="s">
        <v>7850</v>
      </c>
      <c r="H1182" s="219" t="s">
        <v>5990</v>
      </c>
      <c r="I1182" s="220" t="s">
        <v>8683</v>
      </c>
      <c r="J1182" s="221">
        <v>10700</v>
      </c>
      <c r="K1182" s="221">
        <v>1</v>
      </c>
      <c r="L1182" s="221">
        <v>10700</v>
      </c>
    </row>
    <row r="1183" spans="1:12" s="167" customFormat="1">
      <c r="A1183" s="218" t="str">
        <f t="shared" si="10"/>
        <v>O221020058426일반상품</v>
      </c>
      <c r="B1183" s="219" t="s">
        <v>8176</v>
      </c>
      <c r="C1183" s="219" t="s">
        <v>8023</v>
      </c>
      <c r="D1183" s="219" t="s">
        <v>8065</v>
      </c>
      <c r="E1183" s="219" t="s">
        <v>7707</v>
      </c>
      <c r="F1183" s="219" t="s">
        <v>7718</v>
      </c>
      <c r="G1183" s="219" t="s">
        <v>7850</v>
      </c>
      <c r="H1183" s="219" t="s">
        <v>5990</v>
      </c>
      <c r="I1183" s="220" t="s">
        <v>8684</v>
      </c>
      <c r="J1183" s="221">
        <v>4500</v>
      </c>
      <c r="K1183" s="221">
        <v>1</v>
      </c>
      <c r="L1183" s="221">
        <v>4500</v>
      </c>
    </row>
    <row r="1184" spans="1:12" s="167" customFormat="1">
      <c r="A1184" s="218" t="str">
        <f t="shared" si="10"/>
        <v>O221020058426일반상품</v>
      </c>
      <c r="B1184" s="219" t="s">
        <v>8176</v>
      </c>
      <c r="C1184" s="219" t="s">
        <v>8023</v>
      </c>
      <c r="D1184" s="219" t="s">
        <v>8065</v>
      </c>
      <c r="E1184" s="219" t="s">
        <v>7707</v>
      </c>
      <c r="F1184" s="219" t="s">
        <v>7718</v>
      </c>
      <c r="G1184" s="219" t="s">
        <v>7850</v>
      </c>
      <c r="H1184" s="219" t="s">
        <v>5990</v>
      </c>
      <c r="I1184" s="220" t="s">
        <v>8454</v>
      </c>
      <c r="J1184" s="221">
        <v>28700</v>
      </c>
      <c r="K1184" s="221">
        <v>2</v>
      </c>
      <c r="L1184" s="221">
        <v>57400</v>
      </c>
    </row>
    <row r="1185" spans="1:12" s="167" customFormat="1">
      <c r="A1185" s="218" t="str">
        <f t="shared" si="10"/>
        <v>O221020058426일반상품</v>
      </c>
      <c r="B1185" s="219" t="s">
        <v>8176</v>
      </c>
      <c r="C1185" s="219" t="s">
        <v>8023</v>
      </c>
      <c r="D1185" s="219" t="s">
        <v>8065</v>
      </c>
      <c r="E1185" s="219" t="s">
        <v>7707</v>
      </c>
      <c r="F1185" s="219" t="s">
        <v>7718</v>
      </c>
      <c r="G1185" s="219" t="s">
        <v>7850</v>
      </c>
      <c r="H1185" s="219" t="s">
        <v>5990</v>
      </c>
      <c r="I1185" s="220" t="s">
        <v>7926</v>
      </c>
      <c r="J1185" s="221">
        <v>700</v>
      </c>
      <c r="K1185" s="221">
        <v>6</v>
      </c>
      <c r="L1185" s="221">
        <v>4200</v>
      </c>
    </row>
    <row r="1186" spans="1:12" s="167" customFormat="1">
      <c r="A1186" s="218" t="str">
        <f t="shared" si="10"/>
        <v>O221020058426일반상품</v>
      </c>
      <c r="B1186" s="219" t="s">
        <v>8176</v>
      </c>
      <c r="C1186" s="219" t="s">
        <v>8023</v>
      </c>
      <c r="D1186" s="219" t="s">
        <v>8065</v>
      </c>
      <c r="E1186" s="219" t="s">
        <v>7707</v>
      </c>
      <c r="F1186" s="219" t="s">
        <v>7718</v>
      </c>
      <c r="G1186" s="219" t="s">
        <v>7850</v>
      </c>
      <c r="H1186" s="219" t="s">
        <v>5990</v>
      </c>
      <c r="I1186" s="220" t="s">
        <v>7202</v>
      </c>
      <c r="J1186" s="221">
        <v>5200</v>
      </c>
      <c r="K1186" s="221">
        <v>1</v>
      </c>
      <c r="L1186" s="221">
        <v>5200</v>
      </c>
    </row>
    <row r="1187" spans="1:12" s="167" customFormat="1">
      <c r="A1187" s="218" t="str">
        <f t="shared" si="10"/>
        <v>O221020058425일반상품</v>
      </c>
      <c r="B1187" s="219" t="s">
        <v>8177</v>
      </c>
      <c r="C1187" s="219" t="s">
        <v>8023</v>
      </c>
      <c r="D1187" s="219" t="s">
        <v>8065</v>
      </c>
      <c r="E1187" s="219" t="s">
        <v>7715</v>
      </c>
      <c r="F1187" s="219" t="s">
        <v>6394</v>
      </c>
      <c r="G1187" s="219" t="s">
        <v>7768</v>
      </c>
      <c r="H1187" s="219" t="s">
        <v>5990</v>
      </c>
      <c r="I1187" s="220" t="s">
        <v>8493</v>
      </c>
      <c r="J1187" s="221">
        <v>5700</v>
      </c>
      <c r="K1187" s="221">
        <v>2</v>
      </c>
      <c r="L1187" s="221">
        <v>11400</v>
      </c>
    </row>
    <row r="1188" spans="1:12" s="167" customFormat="1">
      <c r="A1188" s="218" t="str">
        <f t="shared" si="10"/>
        <v>O221020058425일반상품</v>
      </c>
      <c r="B1188" s="219" t="s">
        <v>8177</v>
      </c>
      <c r="C1188" s="219" t="s">
        <v>8023</v>
      </c>
      <c r="D1188" s="219" t="s">
        <v>8065</v>
      </c>
      <c r="E1188" s="219" t="s">
        <v>7715</v>
      </c>
      <c r="F1188" s="219" t="s">
        <v>6394</v>
      </c>
      <c r="G1188" s="219" t="s">
        <v>7768</v>
      </c>
      <c r="H1188" s="219" t="s">
        <v>5990</v>
      </c>
      <c r="I1188" s="220" t="s">
        <v>8381</v>
      </c>
      <c r="J1188" s="221">
        <v>3180</v>
      </c>
      <c r="K1188" s="221">
        <v>2</v>
      </c>
      <c r="L1188" s="221">
        <v>6360</v>
      </c>
    </row>
    <row r="1189" spans="1:12" s="167" customFormat="1">
      <c r="A1189" s="218" t="str">
        <f t="shared" si="10"/>
        <v>O221020058425일반상품</v>
      </c>
      <c r="B1189" s="219" t="s">
        <v>8177</v>
      </c>
      <c r="C1189" s="219" t="s">
        <v>8023</v>
      </c>
      <c r="D1189" s="219" t="s">
        <v>8065</v>
      </c>
      <c r="E1189" s="219" t="s">
        <v>7715</v>
      </c>
      <c r="F1189" s="219" t="s">
        <v>6394</v>
      </c>
      <c r="G1189" s="219" t="s">
        <v>7768</v>
      </c>
      <c r="H1189" s="219" t="s">
        <v>5990</v>
      </c>
      <c r="I1189" s="220" t="s">
        <v>7931</v>
      </c>
      <c r="J1189" s="221">
        <v>3180</v>
      </c>
      <c r="K1189" s="221">
        <v>2</v>
      </c>
      <c r="L1189" s="221">
        <v>6360</v>
      </c>
    </row>
    <row r="1190" spans="1:12" s="167" customFormat="1">
      <c r="A1190" s="218" t="str">
        <f t="shared" si="10"/>
        <v>O221020058425일반상품</v>
      </c>
      <c r="B1190" s="219" t="s">
        <v>8177</v>
      </c>
      <c r="C1190" s="219" t="s">
        <v>8023</v>
      </c>
      <c r="D1190" s="219" t="s">
        <v>8065</v>
      </c>
      <c r="E1190" s="219" t="s">
        <v>7715</v>
      </c>
      <c r="F1190" s="219" t="s">
        <v>6394</v>
      </c>
      <c r="G1190" s="219" t="s">
        <v>7768</v>
      </c>
      <c r="H1190" s="219" t="s">
        <v>5990</v>
      </c>
      <c r="I1190" s="220" t="s">
        <v>8075</v>
      </c>
      <c r="J1190" s="221">
        <v>4500</v>
      </c>
      <c r="K1190" s="221">
        <v>1</v>
      </c>
      <c r="L1190" s="221">
        <v>4500</v>
      </c>
    </row>
    <row r="1191" spans="1:12" s="167" customFormat="1">
      <c r="A1191" s="218" t="str">
        <f t="shared" si="10"/>
        <v>O221020058425일반상품</v>
      </c>
      <c r="B1191" s="219" t="s">
        <v>8177</v>
      </c>
      <c r="C1191" s="219" t="s">
        <v>8023</v>
      </c>
      <c r="D1191" s="219" t="s">
        <v>8065</v>
      </c>
      <c r="E1191" s="219" t="s">
        <v>7715</v>
      </c>
      <c r="F1191" s="219" t="s">
        <v>6394</v>
      </c>
      <c r="G1191" s="219" t="s">
        <v>7768</v>
      </c>
      <c r="H1191" s="219" t="s">
        <v>5990</v>
      </c>
      <c r="I1191" s="220" t="s">
        <v>8533</v>
      </c>
      <c r="J1191" s="221">
        <v>1630</v>
      </c>
      <c r="K1191" s="221">
        <v>2</v>
      </c>
      <c r="L1191" s="221">
        <v>3260</v>
      </c>
    </row>
    <row r="1192" spans="1:12" s="167" customFormat="1">
      <c r="A1192" s="218" t="str">
        <f t="shared" si="10"/>
        <v>O221020058425일반상품</v>
      </c>
      <c r="B1192" s="219" t="s">
        <v>8177</v>
      </c>
      <c r="C1192" s="219" t="s">
        <v>8023</v>
      </c>
      <c r="D1192" s="219" t="s">
        <v>8065</v>
      </c>
      <c r="E1192" s="219" t="s">
        <v>7715</v>
      </c>
      <c r="F1192" s="219" t="s">
        <v>6394</v>
      </c>
      <c r="G1192" s="219" t="s">
        <v>7768</v>
      </c>
      <c r="H1192" s="219" t="s">
        <v>5990</v>
      </c>
      <c r="I1192" s="220" t="s">
        <v>7190</v>
      </c>
      <c r="J1192" s="221">
        <v>4430</v>
      </c>
      <c r="K1192" s="221">
        <v>1</v>
      </c>
      <c r="L1192" s="221">
        <v>4430</v>
      </c>
    </row>
    <row r="1193" spans="1:12" s="167" customFormat="1">
      <c r="A1193" s="218" t="str">
        <f t="shared" si="10"/>
        <v>O221020058425일반상품</v>
      </c>
      <c r="B1193" s="219" t="s">
        <v>8177</v>
      </c>
      <c r="C1193" s="219" t="s">
        <v>8023</v>
      </c>
      <c r="D1193" s="219" t="s">
        <v>8065</v>
      </c>
      <c r="E1193" s="219" t="s">
        <v>7715</v>
      </c>
      <c r="F1193" s="219" t="s">
        <v>6394</v>
      </c>
      <c r="G1193" s="219" t="s">
        <v>7768</v>
      </c>
      <c r="H1193" s="219" t="s">
        <v>5990</v>
      </c>
      <c r="I1193" s="220" t="s">
        <v>8685</v>
      </c>
      <c r="J1193" s="221">
        <v>9770</v>
      </c>
      <c r="K1193" s="221">
        <v>1</v>
      </c>
      <c r="L1193" s="221">
        <v>9770</v>
      </c>
    </row>
    <row r="1194" spans="1:12" s="167" customFormat="1">
      <c r="A1194" s="218" t="str">
        <f t="shared" si="10"/>
        <v>O221020058425일반상품</v>
      </c>
      <c r="B1194" s="219" t="s">
        <v>8177</v>
      </c>
      <c r="C1194" s="219" t="s">
        <v>8023</v>
      </c>
      <c r="D1194" s="219" t="s">
        <v>8065</v>
      </c>
      <c r="E1194" s="219" t="s">
        <v>7715</v>
      </c>
      <c r="F1194" s="219" t="s">
        <v>6394</v>
      </c>
      <c r="G1194" s="219" t="s">
        <v>7768</v>
      </c>
      <c r="H1194" s="219" t="s">
        <v>5990</v>
      </c>
      <c r="I1194" s="220" t="s">
        <v>8350</v>
      </c>
      <c r="J1194" s="221">
        <v>2600</v>
      </c>
      <c r="K1194" s="221">
        <v>1</v>
      </c>
      <c r="L1194" s="221">
        <v>2600</v>
      </c>
    </row>
    <row r="1195" spans="1:12" s="167" customFormat="1">
      <c r="A1195" s="218" t="str">
        <f t="shared" si="10"/>
        <v>O221020058425일반상품</v>
      </c>
      <c r="B1195" s="219" t="s">
        <v>8177</v>
      </c>
      <c r="C1195" s="219" t="s">
        <v>8023</v>
      </c>
      <c r="D1195" s="219" t="s">
        <v>8065</v>
      </c>
      <c r="E1195" s="219" t="s">
        <v>7715</v>
      </c>
      <c r="F1195" s="219" t="s">
        <v>6394</v>
      </c>
      <c r="G1195" s="219" t="s">
        <v>7768</v>
      </c>
      <c r="H1195" s="219" t="s">
        <v>5990</v>
      </c>
      <c r="I1195" s="220" t="s">
        <v>8686</v>
      </c>
      <c r="J1195" s="221">
        <v>11400</v>
      </c>
      <c r="K1195" s="221">
        <v>1</v>
      </c>
      <c r="L1195" s="221">
        <v>11400</v>
      </c>
    </row>
    <row r="1196" spans="1:12" s="167" customFormat="1">
      <c r="A1196" s="218" t="str">
        <f t="shared" si="10"/>
        <v>O221020058425일반상품</v>
      </c>
      <c r="B1196" s="219" t="s">
        <v>8177</v>
      </c>
      <c r="C1196" s="219" t="s">
        <v>8023</v>
      </c>
      <c r="D1196" s="219" t="s">
        <v>8065</v>
      </c>
      <c r="E1196" s="219" t="s">
        <v>7715</v>
      </c>
      <c r="F1196" s="219" t="s">
        <v>6394</v>
      </c>
      <c r="G1196" s="219" t="s">
        <v>7768</v>
      </c>
      <c r="H1196" s="219" t="s">
        <v>5990</v>
      </c>
      <c r="I1196" s="220" t="s">
        <v>8627</v>
      </c>
      <c r="J1196" s="221">
        <v>9040</v>
      </c>
      <c r="K1196" s="221">
        <v>1</v>
      </c>
      <c r="L1196" s="221">
        <v>9040</v>
      </c>
    </row>
    <row r="1197" spans="1:12" s="167" customFormat="1">
      <c r="A1197" s="218" t="str">
        <f t="shared" si="10"/>
        <v>O221020058425일반상품</v>
      </c>
      <c r="B1197" s="219" t="s">
        <v>8177</v>
      </c>
      <c r="C1197" s="219" t="s">
        <v>8023</v>
      </c>
      <c r="D1197" s="219" t="s">
        <v>8065</v>
      </c>
      <c r="E1197" s="219" t="s">
        <v>7715</v>
      </c>
      <c r="F1197" s="219" t="s">
        <v>6394</v>
      </c>
      <c r="G1197" s="219" t="s">
        <v>7768</v>
      </c>
      <c r="H1197" s="219" t="s">
        <v>5990</v>
      </c>
      <c r="I1197" s="220" t="s">
        <v>7238</v>
      </c>
      <c r="J1197" s="221">
        <v>11780</v>
      </c>
      <c r="K1197" s="221">
        <v>1</v>
      </c>
      <c r="L1197" s="221">
        <v>11780</v>
      </c>
    </row>
    <row r="1198" spans="1:12" s="167" customFormat="1">
      <c r="A1198" s="218" t="str">
        <f t="shared" si="10"/>
        <v>O221020058425일반상품</v>
      </c>
      <c r="B1198" s="219" t="s">
        <v>8177</v>
      </c>
      <c r="C1198" s="219" t="s">
        <v>8023</v>
      </c>
      <c r="D1198" s="219" t="s">
        <v>8065</v>
      </c>
      <c r="E1198" s="219" t="s">
        <v>7715</v>
      </c>
      <c r="F1198" s="219" t="s">
        <v>6394</v>
      </c>
      <c r="G1198" s="219" t="s">
        <v>7768</v>
      </c>
      <c r="H1198" s="219" t="s">
        <v>5990</v>
      </c>
      <c r="I1198" s="220" t="s">
        <v>8524</v>
      </c>
      <c r="J1198" s="221">
        <v>5800</v>
      </c>
      <c r="K1198" s="221">
        <v>1</v>
      </c>
      <c r="L1198" s="221">
        <v>5800</v>
      </c>
    </row>
    <row r="1199" spans="1:12" s="167" customFormat="1">
      <c r="A1199" s="218" t="str">
        <f t="shared" si="10"/>
        <v>O221020058425일반상품</v>
      </c>
      <c r="B1199" s="219" t="s">
        <v>8177</v>
      </c>
      <c r="C1199" s="219" t="s">
        <v>8023</v>
      </c>
      <c r="D1199" s="219" t="s">
        <v>8065</v>
      </c>
      <c r="E1199" s="219" t="s">
        <v>7715</v>
      </c>
      <c r="F1199" s="219" t="s">
        <v>6394</v>
      </c>
      <c r="G1199" s="219" t="s">
        <v>7768</v>
      </c>
      <c r="H1199" s="219" t="s">
        <v>5990</v>
      </c>
      <c r="I1199" s="220" t="s">
        <v>8687</v>
      </c>
      <c r="J1199" s="221">
        <v>3160</v>
      </c>
      <c r="K1199" s="221">
        <v>2</v>
      </c>
      <c r="L1199" s="221">
        <v>6320</v>
      </c>
    </row>
    <row r="1200" spans="1:12" s="167" customFormat="1">
      <c r="A1200" s="218" t="str">
        <f t="shared" si="10"/>
        <v>O221020058425일반상품</v>
      </c>
      <c r="B1200" s="219" t="s">
        <v>8177</v>
      </c>
      <c r="C1200" s="219" t="s">
        <v>8023</v>
      </c>
      <c r="D1200" s="219" t="s">
        <v>8065</v>
      </c>
      <c r="E1200" s="219" t="s">
        <v>7715</v>
      </c>
      <c r="F1200" s="219" t="s">
        <v>6394</v>
      </c>
      <c r="G1200" s="219" t="s">
        <v>7768</v>
      </c>
      <c r="H1200" s="219" t="s">
        <v>5990</v>
      </c>
      <c r="I1200" s="220" t="s">
        <v>7201</v>
      </c>
      <c r="J1200" s="221">
        <v>12480</v>
      </c>
      <c r="K1200" s="221">
        <v>1</v>
      </c>
      <c r="L1200" s="221">
        <v>12480</v>
      </c>
    </row>
    <row r="1201" spans="1:12" s="167" customFormat="1">
      <c r="A1201" s="218" t="str">
        <f t="shared" si="10"/>
        <v>O221020058425일반상품</v>
      </c>
      <c r="B1201" s="219" t="s">
        <v>8177</v>
      </c>
      <c r="C1201" s="219" t="s">
        <v>8023</v>
      </c>
      <c r="D1201" s="219" t="s">
        <v>8065</v>
      </c>
      <c r="E1201" s="219" t="s">
        <v>7715</v>
      </c>
      <c r="F1201" s="219" t="s">
        <v>6394</v>
      </c>
      <c r="G1201" s="219" t="s">
        <v>7768</v>
      </c>
      <c r="H1201" s="219" t="s">
        <v>5990</v>
      </c>
      <c r="I1201" s="220" t="s">
        <v>8484</v>
      </c>
      <c r="J1201" s="221">
        <v>4700</v>
      </c>
      <c r="K1201" s="221">
        <v>1</v>
      </c>
      <c r="L1201" s="221">
        <v>4700</v>
      </c>
    </row>
    <row r="1202" spans="1:12" s="167" customFormat="1">
      <c r="A1202" s="218" t="str">
        <f t="shared" si="10"/>
        <v>O221020058425일반상품</v>
      </c>
      <c r="B1202" s="219" t="s">
        <v>8177</v>
      </c>
      <c r="C1202" s="219" t="s">
        <v>8023</v>
      </c>
      <c r="D1202" s="219" t="s">
        <v>8065</v>
      </c>
      <c r="E1202" s="219" t="s">
        <v>7715</v>
      </c>
      <c r="F1202" s="219" t="s">
        <v>6394</v>
      </c>
      <c r="G1202" s="219" t="s">
        <v>7768</v>
      </c>
      <c r="H1202" s="219" t="s">
        <v>5990</v>
      </c>
      <c r="I1202" s="220" t="s">
        <v>8323</v>
      </c>
      <c r="J1202" s="221">
        <v>15400</v>
      </c>
      <c r="K1202" s="221">
        <v>4</v>
      </c>
      <c r="L1202" s="221">
        <v>61600</v>
      </c>
    </row>
    <row r="1203" spans="1:12" s="167" customFormat="1">
      <c r="A1203" s="218" t="str">
        <f t="shared" si="10"/>
        <v>O221020058425일반상품</v>
      </c>
      <c r="B1203" s="219" t="s">
        <v>8177</v>
      </c>
      <c r="C1203" s="219" t="s">
        <v>8023</v>
      </c>
      <c r="D1203" s="219" t="s">
        <v>8065</v>
      </c>
      <c r="E1203" s="219" t="s">
        <v>7715</v>
      </c>
      <c r="F1203" s="219" t="s">
        <v>6394</v>
      </c>
      <c r="G1203" s="219" t="s">
        <v>7768</v>
      </c>
      <c r="H1203" s="219" t="s">
        <v>5990</v>
      </c>
      <c r="I1203" s="220" t="s">
        <v>8589</v>
      </c>
      <c r="J1203" s="221">
        <v>3000</v>
      </c>
      <c r="K1203" s="221">
        <v>1</v>
      </c>
      <c r="L1203" s="221">
        <v>3000</v>
      </c>
    </row>
    <row r="1204" spans="1:12" s="167" customFormat="1">
      <c r="A1204" s="218" t="str">
        <f t="shared" si="10"/>
        <v>O221020058425일반상품</v>
      </c>
      <c r="B1204" s="219" t="s">
        <v>8177</v>
      </c>
      <c r="C1204" s="219" t="s">
        <v>8023</v>
      </c>
      <c r="D1204" s="219" t="s">
        <v>8065</v>
      </c>
      <c r="E1204" s="219" t="s">
        <v>7715</v>
      </c>
      <c r="F1204" s="219" t="s">
        <v>6394</v>
      </c>
      <c r="G1204" s="219" t="s">
        <v>7768</v>
      </c>
      <c r="H1204" s="219" t="s">
        <v>5990</v>
      </c>
      <c r="I1204" s="220" t="s">
        <v>7264</v>
      </c>
      <c r="J1204" s="221">
        <v>15920</v>
      </c>
      <c r="K1204" s="221">
        <v>1</v>
      </c>
      <c r="L1204" s="221">
        <v>15920</v>
      </c>
    </row>
    <row r="1205" spans="1:12" s="167" customFormat="1">
      <c r="A1205" s="218" t="str">
        <f t="shared" si="10"/>
        <v>O221020058425일반상품</v>
      </c>
      <c r="B1205" s="219" t="s">
        <v>8177</v>
      </c>
      <c r="C1205" s="219" t="s">
        <v>8023</v>
      </c>
      <c r="D1205" s="219" t="s">
        <v>8065</v>
      </c>
      <c r="E1205" s="219" t="s">
        <v>7715</v>
      </c>
      <c r="F1205" s="219" t="s">
        <v>6394</v>
      </c>
      <c r="G1205" s="219" t="s">
        <v>7768</v>
      </c>
      <c r="H1205" s="219" t="s">
        <v>5990</v>
      </c>
      <c r="I1205" s="220" t="s">
        <v>8683</v>
      </c>
      <c r="J1205" s="221">
        <v>10700</v>
      </c>
      <c r="K1205" s="221">
        <v>1</v>
      </c>
      <c r="L1205" s="221">
        <v>10700</v>
      </c>
    </row>
    <row r="1206" spans="1:12" s="167" customFormat="1">
      <c r="A1206" s="218" t="str">
        <f t="shared" si="10"/>
        <v>O221020058425일반상품</v>
      </c>
      <c r="B1206" s="219" t="s">
        <v>8177</v>
      </c>
      <c r="C1206" s="219" t="s">
        <v>8023</v>
      </c>
      <c r="D1206" s="219" t="s">
        <v>8065</v>
      </c>
      <c r="E1206" s="219" t="s">
        <v>7715</v>
      </c>
      <c r="F1206" s="219" t="s">
        <v>6394</v>
      </c>
      <c r="G1206" s="219" t="s">
        <v>7768</v>
      </c>
      <c r="H1206" s="219" t="s">
        <v>5990</v>
      </c>
      <c r="I1206" s="220" t="s">
        <v>8688</v>
      </c>
      <c r="J1206" s="221">
        <v>9240</v>
      </c>
      <c r="K1206" s="221">
        <v>1</v>
      </c>
      <c r="L1206" s="221">
        <v>9240</v>
      </c>
    </row>
    <row r="1207" spans="1:12" s="167" customFormat="1">
      <c r="A1207" s="218" t="str">
        <f t="shared" si="10"/>
        <v>O221020058425일반상품</v>
      </c>
      <c r="B1207" s="219" t="s">
        <v>8177</v>
      </c>
      <c r="C1207" s="219" t="s">
        <v>8023</v>
      </c>
      <c r="D1207" s="219" t="s">
        <v>8065</v>
      </c>
      <c r="E1207" s="219" t="s">
        <v>7715</v>
      </c>
      <c r="F1207" s="219" t="s">
        <v>6394</v>
      </c>
      <c r="G1207" s="219" t="s">
        <v>7768</v>
      </c>
      <c r="H1207" s="219" t="s">
        <v>5990</v>
      </c>
      <c r="I1207" s="220" t="s">
        <v>8590</v>
      </c>
      <c r="J1207" s="221">
        <v>7400</v>
      </c>
      <c r="K1207" s="221">
        <v>1</v>
      </c>
      <c r="L1207" s="221">
        <v>7400</v>
      </c>
    </row>
    <row r="1208" spans="1:12" s="167" customFormat="1">
      <c r="A1208" s="218" t="str">
        <f t="shared" si="10"/>
        <v>O221020058425일반상품</v>
      </c>
      <c r="B1208" s="219" t="s">
        <v>8177</v>
      </c>
      <c r="C1208" s="219" t="s">
        <v>8023</v>
      </c>
      <c r="D1208" s="219" t="s">
        <v>8065</v>
      </c>
      <c r="E1208" s="219" t="s">
        <v>7715</v>
      </c>
      <c r="F1208" s="219" t="s">
        <v>6394</v>
      </c>
      <c r="G1208" s="219" t="s">
        <v>7768</v>
      </c>
      <c r="H1208" s="219" t="s">
        <v>5990</v>
      </c>
      <c r="I1208" s="220" t="s">
        <v>8069</v>
      </c>
      <c r="J1208" s="221">
        <v>2700</v>
      </c>
      <c r="K1208" s="221">
        <v>1</v>
      </c>
      <c r="L1208" s="221">
        <v>2700</v>
      </c>
    </row>
    <row r="1209" spans="1:12" s="167" customFormat="1">
      <c r="A1209" s="218" t="str">
        <f t="shared" si="10"/>
        <v>O221020058425일반상품</v>
      </c>
      <c r="B1209" s="219" t="s">
        <v>8177</v>
      </c>
      <c r="C1209" s="219" t="s">
        <v>8023</v>
      </c>
      <c r="D1209" s="219" t="s">
        <v>8065</v>
      </c>
      <c r="E1209" s="219" t="s">
        <v>7715</v>
      </c>
      <c r="F1209" s="219" t="s">
        <v>6394</v>
      </c>
      <c r="G1209" s="219" t="s">
        <v>7768</v>
      </c>
      <c r="H1209" s="219" t="s">
        <v>5990</v>
      </c>
      <c r="I1209" s="220" t="s">
        <v>7297</v>
      </c>
      <c r="J1209" s="221">
        <v>4980</v>
      </c>
      <c r="K1209" s="221">
        <v>1</v>
      </c>
      <c r="L1209" s="221">
        <v>4980</v>
      </c>
    </row>
    <row r="1210" spans="1:12" s="167" customFormat="1">
      <c r="A1210" s="218" t="str">
        <f t="shared" si="10"/>
        <v>O221020058425일반상품</v>
      </c>
      <c r="B1210" s="219" t="s">
        <v>8177</v>
      </c>
      <c r="C1210" s="219" t="s">
        <v>8023</v>
      </c>
      <c r="D1210" s="219" t="s">
        <v>8065</v>
      </c>
      <c r="E1210" s="219" t="s">
        <v>7715</v>
      </c>
      <c r="F1210" s="219" t="s">
        <v>6394</v>
      </c>
      <c r="G1210" s="219" t="s">
        <v>7768</v>
      </c>
      <c r="H1210" s="219" t="s">
        <v>5990</v>
      </c>
      <c r="I1210" s="220" t="s">
        <v>8444</v>
      </c>
      <c r="J1210" s="221">
        <v>18530</v>
      </c>
      <c r="K1210" s="221">
        <v>1</v>
      </c>
      <c r="L1210" s="221">
        <v>18530</v>
      </c>
    </row>
    <row r="1211" spans="1:12" s="167" customFormat="1">
      <c r="A1211" s="218" t="str">
        <f t="shared" si="10"/>
        <v>O221020058425일반상품</v>
      </c>
      <c r="B1211" s="219" t="s">
        <v>8177</v>
      </c>
      <c r="C1211" s="219" t="s">
        <v>8023</v>
      </c>
      <c r="D1211" s="219" t="s">
        <v>8065</v>
      </c>
      <c r="E1211" s="219" t="s">
        <v>7715</v>
      </c>
      <c r="F1211" s="219" t="s">
        <v>6394</v>
      </c>
      <c r="G1211" s="219" t="s">
        <v>7768</v>
      </c>
      <c r="H1211" s="219" t="s">
        <v>5990</v>
      </c>
      <c r="I1211" s="220" t="s">
        <v>8689</v>
      </c>
      <c r="J1211" s="221">
        <v>18530</v>
      </c>
      <c r="K1211" s="221">
        <v>1</v>
      </c>
      <c r="L1211" s="221">
        <v>18530</v>
      </c>
    </row>
    <row r="1212" spans="1:12" s="167" customFormat="1">
      <c r="A1212" s="218" t="str">
        <f t="shared" si="10"/>
        <v>O221020058425일반상품</v>
      </c>
      <c r="B1212" s="219" t="s">
        <v>8177</v>
      </c>
      <c r="C1212" s="219" t="s">
        <v>8023</v>
      </c>
      <c r="D1212" s="219" t="s">
        <v>8065</v>
      </c>
      <c r="E1212" s="219" t="s">
        <v>7715</v>
      </c>
      <c r="F1212" s="219" t="s">
        <v>6394</v>
      </c>
      <c r="G1212" s="219" t="s">
        <v>7768</v>
      </c>
      <c r="H1212" s="219" t="s">
        <v>5990</v>
      </c>
      <c r="I1212" s="220" t="s">
        <v>8690</v>
      </c>
      <c r="J1212" s="221">
        <v>2960</v>
      </c>
      <c r="K1212" s="221">
        <v>2</v>
      </c>
      <c r="L1212" s="221">
        <v>5920</v>
      </c>
    </row>
    <row r="1213" spans="1:12" s="167" customFormat="1">
      <c r="A1213" s="218" t="str">
        <f t="shared" si="10"/>
        <v>O221020058425일반상품</v>
      </c>
      <c r="B1213" s="219" t="s">
        <v>8177</v>
      </c>
      <c r="C1213" s="219" t="s">
        <v>8023</v>
      </c>
      <c r="D1213" s="219" t="s">
        <v>8065</v>
      </c>
      <c r="E1213" s="219" t="s">
        <v>7715</v>
      </c>
      <c r="F1213" s="219" t="s">
        <v>6394</v>
      </c>
      <c r="G1213" s="219" t="s">
        <v>7768</v>
      </c>
      <c r="H1213" s="219" t="s">
        <v>5990</v>
      </c>
      <c r="I1213" s="220" t="s">
        <v>8691</v>
      </c>
      <c r="J1213" s="221">
        <v>8090</v>
      </c>
      <c r="K1213" s="221">
        <v>1</v>
      </c>
      <c r="L1213" s="221">
        <v>8090</v>
      </c>
    </row>
    <row r="1214" spans="1:12" s="167" customFormat="1">
      <c r="A1214" s="218" t="str">
        <f t="shared" si="10"/>
        <v>O221020058425일반상품</v>
      </c>
      <c r="B1214" s="219" t="s">
        <v>8177</v>
      </c>
      <c r="C1214" s="219" t="s">
        <v>8023</v>
      </c>
      <c r="D1214" s="219" t="s">
        <v>8065</v>
      </c>
      <c r="E1214" s="219" t="s">
        <v>7715</v>
      </c>
      <c r="F1214" s="219" t="s">
        <v>6394</v>
      </c>
      <c r="G1214" s="219" t="s">
        <v>7768</v>
      </c>
      <c r="H1214" s="219" t="s">
        <v>5990</v>
      </c>
      <c r="I1214" s="220" t="s">
        <v>8513</v>
      </c>
      <c r="J1214" s="221">
        <v>1030</v>
      </c>
      <c r="K1214" s="221">
        <v>1</v>
      </c>
      <c r="L1214" s="221">
        <v>1030</v>
      </c>
    </row>
    <row r="1215" spans="1:12" s="167" customFormat="1">
      <c r="A1215" s="218" t="str">
        <f t="shared" si="10"/>
        <v>O221020058425일반상품</v>
      </c>
      <c r="B1215" s="219" t="s">
        <v>8177</v>
      </c>
      <c r="C1215" s="219" t="s">
        <v>8023</v>
      </c>
      <c r="D1215" s="219" t="s">
        <v>8065</v>
      </c>
      <c r="E1215" s="219" t="s">
        <v>7715</v>
      </c>
      <c r="F1215" s="219" t="s">
        <v>6394</v>
      </c>
      <c r="G1215" s="219" t="s">
        <v>7768</v>
      </c>
      <c r="H1215" s="219" t="s">
        <v>5990</v>
      </c>
      <c r="I1215" s="220" t="s">
        <v>8337</v>
      </c>
      <c r="J1215" s="221">
        <v>6630</v>
      </c>
      <c r="K1215" s="221">
        <v>1</v>
      </c>
      <c r="L1215" s="221">
        <v>6630</v>
      </c>
    </row>
    <row r="1216" spans="1:12" s="167" customFormat="1">
      <c r="A1216" s="218" t="str">
        <f t="shared" si="10"/>
        <v>O221020058425일반상품</v>
      </c>
      <c r="B1216" s="219" t="s">
        <v>8177</v>
      </c>
      <c r="C1216" s="219" t="s">
        <v>8023</v>
      </c>
      <c r="D1216" s="219" t="s">
        <v>8065</v>
      </c>
      <c r="E1216" s="219" t="s">
        <v>7715</v>
      </c>
      <c r="F1216" s="219" t="s">
        <v>6394</v>
      </c>
      <c r="G1216" s="219" t="s">
        <v>7768</v>
      </c>
      <c r="H1216" s="219" t="s">
        <v>5990</v>
      </c>
      <c r="I1216" s="220" t="s">
        <v>8409</v>
      </c>
      <c r="J1216" s="221">
        <v>6630</v>
      </c>
      <c r="K1216" s="221">
        <v>1</v>
      </c>
      <c r="L1216" s="221">
        <v>6630</v>
      </c>
    </row>
    <row r="1217" spans="1:12" s="167" customFormat="1">
      <c r="A1217" s="218" t="str">
        <f t="shared" si="10"/>
        <v>O221020058425일반상품</v>
      </c>
      <c r="B1217" s="219" t="s">
        <v>8177</v>
      </c>
      <c r="C1217" s="219" t="s">
        <v>8023</v>
      </c>
      <c r="D1217" s="219" t="s">
        <v>8065</v>
      </c>
      <c r="E1217" s="219" t="s">
        <v>7715</v>
      </c>
      <c r="F1217" s="219" t="s">
        <v>6394</v>
      </c>
      <c r="G1217" s="219" t="s">
        <v>7768</v>
      </c>
      <c r="H1217" s="219" t="s">
        <v>5990</v>
      </c>
      <c r="I1217" s="220" t="s">
        <v>7202</v>
      </c>
      <c r="J1217" s="221">
        <v>5200</v>
      </c>
      <c r="K1217" s="221">
        <v>1</v>
      </c>
      <c r="L1217" s="221">
        <v>5200</v>
      </c>
    </row>
    <row r="1218" spans="1:12" s="167" customFormat="1">
      <c r="A1218" s="218" t="str">
        <f t="shared" si="10"/>
        <v>O221020058425일반상품</v>
      </c>
      <c r="B1218" s="219" t="s">
        <v>8177</v>
      </c>
      <c r="C1218" s="219" t="s">
        <v>8023</v>
      </c>
      <c r="D1218" s="219" t="s">
        <v>8065</v>
      </c>
      <c r="E1218" s="219" t="s">
        <v>7715</v>
      </c>
      <c r="F1218" s="219" t="s">
        <v>6394</v>
      </c>
      <c r="G1218" s="219" t="s">
        <v>7768</v>
      </c>
      <c r="H1218" s="219" t="s">
        <v>5990</v>
      </c>
      <c r="I1218" s="220" t="s">
        <v>8338</v>
      </c>
      <c r="J1218" s="221">
        <v>3700</v>
      </c>
      <c r="K1218" s="221">
        <v>1</v>
      </c>
      <c r="L1218" s="221">
        <v>3700</v>
      </c>
    </row>
    <row r="1219" spans="1:12" s="167" customFormat="1">
      <c r="A1219" s="218" t="str">
        <f t="shared" si="10"/>
        <v>O221020058424일반상품</v>
      </c>
      <c r="B1219" s="219" t="s">
        <v>8178</v>
      </c>
      <c r="C1219" s="219" t="s">
        <v>8023</v>
      </c>
      <c r="D1219" s="219" t="s">
        <v>8065</v>
      </c>
      <c r="E1219" s="219" t="s">
        <v>7706</v>
      </c>
      <c r="F1219" s="219" t="s">
        <v>7717</v>
      </c>
      <c r="G1219" s="219" t="s">
        <v>7765</v>
      </c>
      <c r="H1219" s="219" t="s">
        <v>5990</v>
      </c>
      <c r="I1219" s="220" t="s">
        <v>8574</v>
      </c>
      <c r="J1219" s="221">
        <v>2250</v>
      </c>
      <c r="K1219" s="221">
        <v>2</v>
      </c>
      <c r="L1219" s="221">
        <v>4500</v>
      </c>
    </row>
    <row r="1220" spans="1:12" s="167" customFormat="1">
      <c r="A1220" s="218" t="str">
        <f t="shared" si="10"/>
        <v>O221020058424일반상품</v>
      </c>
      <c r="B1220" s="219" t="s">
        <v>8178</v>
      </c>
      <c r="C1220" s="219" t="s">
        <v>8023</v>
      </c>
      <c r="D1220" s="219" t="s">
        <v>8065</v>
      </c>
      <c r="E1220" s="219" t="s">
        <v>7706</v>
      </c>
      <c r="F1220" s="219" t="s">
        <v>7717</v>
      </c>
      <c r="G1220" s="219" t="s">
        <v>7765</v>
      </c>
      <c r="H1220" s="219" t="s">
        <v>5990</v>
      </c>
      <c r="I1220" s="220" t="s">
        <v>8576</v>
      </c>
      <c r="J1220" s="221">
        <v>23000</v>
      </c>
      <c r="K1220" s="221">
        <v>1</v>
      </c>
      <c r="L1220" s="221">
        <v>23000</v>
      </c>
    </row>
    <row r="1221" spans="1:12" s="167" customFormat="1">
      <c r="A1221" s="218" t="str">
        <f t="shared" si="10"/>
        <v>O221020058424일반상품</v>
      </c>
      <c r="B1221" s="219" t="s">
        <v>8178</v>
      </c>
      <c r="C1221" s="219" t="s">
        <v>8023</v>
      </c>
      <c r="D1221" s="219" t="s">
        <v>8065</v>
      </c>
      <c r="E1221" s="219" t="s">
        <v>7706</v>
      </c>
      <c r="F1221" s="219" t="s">
        <v>7717</v>
      </c>
      <c r="G1221" s="219" t="s">
        <v>7765</v>
      </c>
      <c r="H1221" s="219" t="s">
        <v>5990</v>
      </c>
      <c r="I1221" s="220" t="s">
        <v>8555</v>
      </c>
      <c r="J1221" s="221">
        <v>17000</v>
      </c>
      <c r="K1221" s="221">
        <v>1</v>
      </c>
      <c r="L1221" s="221">
        <v>17000</v>
      </c>
    </row>
    <row r="1222" spans="1:12" s="167" customFormat="1">
      <c r="A1222" s="218" t="str">
        <f t="shared" si="10"/>
        <v>O221020058424일반상품</v>
      </c>
      <c r="B1222" s="219" t="s">
        <v>8178</v>
      </c>
      <c r="C1222" s="219" t="s">
        <v>8023</v>
      </c>
      <c r="D1222" s="219" t="s">
        <v>8065</v>
      </c>
      <c r="E1222" s="219" t="s">
        <v>7706</v>
      </c>
      <c r="F1222" s="219" t="s">
        <v>7717</v>
      </c>
      <c r="G1222" s="219" t="s">
        <v>7765</v>
      </c>
      <c r="H1222" s="219" t="s">
        <v>5990</v>
      </c>
      <c r="I1222" s="220" t="s">
        <v>8692</v>
      </c>
      <c r="J1222" s="221">
        <v>17000</v>
      </c>
      <c r="K1222" s="221">
        <v>1</v>
      </c>
      <c r="L1222" s="221">
        <v>17000</v>
      </c>
    </row>
    <row r="1223" spans="1:12" s="167" customFormat="1">
      <c r="A1223" s="218" t="str">
        <f t="shared" si="10"/>
        <v>O221020058424일반상품</v>
      </c>
      <c r="B1223" s="219" t="s">
        <v>8178</v>
      </c>
      <c r="C1223" s="219" t="s">
        <v>8023</v>
      </c>
      <c r="D1223" s="219" t="s">
        <v>8065</v>
      </c>
      <c r="E1223" s="219" t="s">
        <v>7706</v>
      </c>
      <c r="F1223" s="219" t="s">
        <v>7717</v>
      </c>
      <c r="G1223" s="219" t="s">
        <v>7765</v>
      </c>
      <c r="H1223" s="219" t="s">
        <v>5990</v>
      </c>
      <c r="I1223" s="220" t="s">
        <v>8364</v>
      </c>
      <c r="J1223" s="221">
        <v>2700</v>
      </c>
      <c r="K1223" s="221">
        <v>1</v>
      </c>
      <c r="L1223" s="221">
        <v>2700</v>
      </c>
    </row>
    <row r="1224" spans="1:12" s="167" customFormat="1">
      <c r="A1224" s="218" t="str">
        <f t="shared" si="10"/>
        <v>O221020058424일반상품</v>
      </c>
      <c r="B1224" s="219" t="s">
        <v>8178</v>
      </c>
      <c r="C1224" s="219" t="s">
        <v>8023</v>
      </c>
      <c r="D1224" s="219" t="s">
        <v>8065</v>
      </c>
      <c r="E1224" s="219" t="s">
        <v>7706</v>
      </c>
      <c r="F1224" s="219" t="s">
        <v>7717</v>
      </c>
      <c r="G1224" s="219" t="s">
        <v>7765</v>
      </c>
      <c r="H1224" s="219" t="s">
        <v>5990</v>
      </c>
      <c r="I1224" s="220" t="s">
        <v>8693</v>
      </c>
      <c r="J1224" s="221">
        <v>4940</v>
      </c>
      <c r="K1224" s="221">
        <v>1</v>
      </c>
      <c r="L1224" s="221">
        <v>4940</v>
      </c>
    </row>
    <row r="1225" spans="1:12" s="167" customFormat="1">
      <c r="A1225" s="218" t="str">
        <f t="shared" si="10"/>
        <v>O221020058424일반상품</v>
      </c>
      <c r="B1225" s="219" t="s">
        <v>8178</v>
      </c>
      <c r="C1225" s="219" t="s">
        <v>8023</v>
      </c>
      <c r="D1225" s="219" t="s">
        <v>8065</v>
      </c>
      <c r="E1225" s="219" t="s">
        <v>7706</v>
      </c>
      <c r="F1225" s="219" t="s">
        <v>7717</v>
      </c>
      <c r="G1225" s="219" t="s">
        <v>7765</v>
      </c>
      <c r="H1225" s="219" t="s">
        <v>5990</v>
      </c>
      <c r="I1225" s="220" t="s">
        <v>8694</v>
      </c>
      <c r="J1225" s="221">
        <v>2800</v>
      </c>
      <c r="K1225" s="221">
        <v>2</v>
      </c>
      <c r="L1225" s="221">
        <v>5600</v>
      </c>
    </row>
    <row r="1226" spans="1:12" s="167" customFormat="1">
      <c r="A1226" s="218" t="str">
        <f t="shared" si="10"/>
        <v>O221020058424일반상품</v>
      </c>
      <c r="B1226" s="219" t="s">
        <v>8178</v>
      </c>
      <c r="C1226" s="219" t="s">
        <v>8023</v>
      </c>
      <c r="D1226" s="219" t="s">
        <v>8065</v>
      </c>
      <c r="E1226" s="219" t="s">
        <v>7706</v>
      </c>
      <c r="F1226" s="219" t="s">
        <v>7717</v>
      </c>
      <c r="G1226" s="219" t="s">
        <v>7765</v>
      </c>
      <c r="H1226" s="219" t="s">
        <v>5990</v>
      </c>
      <c r="I1226" s="220" t="s">
        <v>7211</v>
      </c>
      <c r="J1226" s="221">
        <v>9000</v>
      </c>
      <c r="K1226" s="221">
        <v>1</v>
      </c>
      <c r="L1226" s="221">
        <v>9000</v>
      </c>
    </row>
    <row r="1227" spans="1:12" s="167" customFormat="1">
      <c r="A1227" s="218" t="str">
        <f t="shared" si="10"/>
        <v>O221020058424일반상품</v>
      </c>
      <c r="B1227" s="219" t="s">
        <v>8178</v>
      </c>
      <c r="C1227" s="219" t="s">
        <v>8023</v>
      </c>
      <c r="D1227" s="219" t="s">
        <v>8065</v>
      </c>
      <c r="E1227" s="219" t="s">
        <v>7706</v>
      </c>
      <c r="F1227" s="219" t="s">
        <v>7717</v>
      </c>
      <c r="G1227" s="219" t="s">
        <v>7765</v>
      </c>
      <c r="H1227" s="219" t="s">
        <v>5990</v>
      </c>
      <c r="I1227" s="220" t="s">
        <v>8397</v>
      </c>
      <c r="J1227" s="221">
        <v>10200</v>
      </c>
      <c r="K1227" s="221">
        <v>1</v>
      </c>
      <c r="L1227" s="221">
        <v>10200</v>
      </c>
    </row>
    <row r="1228" spans="1:12" s="167" customFormat="1">
      <c r="A1228" s="218" t="str">
        <f t="shared" si="10"/>
        <v>O221020058424일반상품</v>
      </c>
      <c r="B1228" s="219" t="s">
        <v>8178</v>
      </c>
      <c r="C1228" s="219" t="s">
        <v>8023</v>
      </c>
      <c r="D1228" s="219" t="s">
        <v>8065</v>
      </c>
      <c r="E1228" s="219" t="s">
        <v>7706</v>
      </c>
      <c r="F1228" s="219" t="s">
        <v>7717</v>
      </c>
      <c r="G1228" s="219" t="s">
        <v>7765</v>
      </c>
      <c r="H1228" s="219" t="s">
        <v>5990</v>
      </c>
      <c r="I1228" s="220" t="s">
        <v>8695</v>
      </c>
      <c r="J1228" s="221">
        <v>1100</v>
      </c>
      <c r="K1228" s="221">
        <v>2</v>
      </c>
      <c r="L1228" s="221">
        <v>2200</v>
      </c>
    </row>
    <row r="1229" spans="1:12" s="167" customFormat="1">
      <c r="A1229" s="218" t="str">
        <f t="shared" si="10"/>
        <v>O221020058424일반상품</v>
      </c>
      <c r="B1229" s="219" t="s">
        <v>8178</v>
      </c>
      <c r="C1229" s="219" t="s">
        <v>8023</v>
      </c>
      <c r="D1229" s="219" t="s">
        <v>8065</v>
      </c>
      <c r="E1229" s="219" t="s">
        <v>7706</v>
      </c>
      <c r="F1229" s="219" t="s">
        <v>7717</v>
      </c>
      <c r="G1229" s="219" t="s">
        <v>7765</v>
      </c>
      <c r="H1229" s="219" t="s">
        <v>5990</v>
      </c>
      <c r="I1229" s="220" t="s">
        <v>8696</v>
      </c>
      <c r="J1229" s="221">
        <v>45000</v>
      </c>
      <c r="K1229" s="221">
        <v>1</v>
      </c>
      <c r="L1229" s="221">
        <v>45000</v>
      </c>
    </row>
    <row r="1230" spans="1:12" s="167" customFormat="1">
      <c r="A1230" s="218" t="str">
        <f t="shared" si="10"/>
        <v>O221020058424일반상품</v>
      </c>
      <c r="B1230" s="219" t="s">
        <v>8178</v>
      </c>
      <c r="C1230" s="219" t="s">
        <v>8023</v>
      </c>
      <c r="D1230" s="219" t="s">
        <v>8065</v>
      </c>
      <c r="E1230" s="219" t="s">
        <v>7706</v>
      </c>
      <c r="F1230" s="219" t="s">
        <v>7717</v>
      </c>
      <c r="G1230" s="219" t="s">
        <v>7765</v>
      </c>
      <c r="H1230" s="219" t="s">
        <v>5990</v>
      </c>
      <c r="I1230" s="220" t="s">
        <v>7285</v>
      </c>
      <c r="J1230" s="221">
        <v>1120</v>
      </c>
      <c r="K1230" s="221">
        <v>1</v>
      </c>
      <c r="L1230" s="221">
        <v>1120</v>
      </c>
    </row>
    <row r="1231" spans="1:12" s="167" customFormat="1">
      <c r="A1231" s="218" t="str">
        <f t="shared" si="10"/>
        <v>O221020058424일반상품</v>
      </c>
      <c r="B1231" s="219" t="s">
        <v>8178</v>
      </c>
      <c r="C1231" s="219" t="s">
        <v>8023</v>
      </c>
      <c r="D1231" s="219" t="s">
        <v>8065</v>
      </c>
      <c r="E1231" s="219" t="s">
        <v>7706</v>
      </c>
      <c r="F1231" s="219" t="s">
        <v>7717</v>
      </c>
      <c r="G1231" s="219" t="s">
        <v>7765</v>
      </c>
      <c r="H1231" s="219" t="s">
        <v>5990</v>
      </c>
      <c r="I1231" s="220" t="s">
        <v>8697</v>
      </c>
      <c r="J1231" s="221">
        <v>4730</v>
      </c>
      <c r="K1231" s="221">
        <v>1</v>
      </c>
      <c r="L1231" s="221">
        <v>4730</v>
      </c>
    </row>
    <row r="1232" spans="1:12" s="167" customFormat="1">
      <c r="A1232" s="218" t="str">
        <f t="shared" si="10"/>
        <v>O221020058424일반상품</v>
      </c>
      <c r="B1232" s="219" t="s">
        <v>8178</v>
      </c>
      <c r="C1232" s="219" t="s">
        <v>8023</v>
      </c>
      <c r="D1232" s="219" t="s">
        <v>8065</v>
      </c>
      <c r="E1232" s="219" t="s">
        <v>7706</v>
      </c>
      <c r="F1232" s="219" t="s">
        <v>7717</v>
      </c>
      <c r="G1232" s="219" t="s">
        <v>7765</v>
      </c>
      <c r="H1232" s="219" t="s">
        <v>5990</v>
      </c>
      <c r="I1232" s="220" t="s">
        <v>7256</v>
      </c>
      <c r="J1232" s="221">
        <v>800</v>
      </c>
      <c r="K1232" s="221">
        <v>1</v>
      </c>
      <c r="L1232" s="221">
        <v>800</v>
      </c>
    </row>
    <row r="1233" spans="1:12" s="167" customFormat="1">
      <c r="A1233" s="218" t="str">
        <f t="shared" si="10"/>
        <v>O221020058424일반상품</v>
      </c>
      <c r="B1233" s="219" t="s">
        <v>8178</v>
      </c>
      <c r="C1233" s="219" t="s">
        <v>8023</v>
      </c>
      <c r="D1233" s="219" t="s">
        <v>8065</v>
      </c>
      <c r="E1233" s="219" t="s">
        <v>7706</v>
      </c>
      <c r="F1233" s="219" t="s">
        <v>7717</v>
      </c>
      <c r="G1233" s="219" t="s">
        <v>7765</v>
      </c>
      <c r="H1233" s="219" t="s">
        <v>5990</v>
      </c>
      <c r="I1233" s="220" t="s">
        <v>8451</v>
      </c>
      <c r="J1233" s="221">
        <v>2040</v>
      </c>
      <c r="K1233" s="221">
        <v>3</v>
      </c>
      <c r="L1233" s="221">
        <v>6120</v>
      </c>
    </row>
    <row r="1234" spans="1:12" s="167" customFormat="1">
      <c r="A1234" s="218" t="str">
        <f t="shared" si="10"/>
        <v>O221020058424일반상품</v>
      </c>
      <c r="B1234" s="219" t="s">
        <v>8178</v>
      </c>
      <c r="C1234" s="219" t="s">
        <v>8023</v>
      </c>
      <c r="D1234" s="219" t="s">
        <v>8065</v>
      </c>
      <c r="E1234" s="219" t="s">
        <v>7706</v>
      </c>
      <c r="F1234" s="219" t="s">
        <v>7717</v>
      </c>
      <c r="G1234" s="219" t="s">
        <v>7765</v>
      </c>
      <c r="H1234" s="219" t="s">
        <v>5990</v>
      </c>
      <c r="I1234" s="220" t="s">
        <v>7201</v>
      </c>
      <c r="J1234" s="221">
        <v>12480</v>
      </c>
      <c r="K1234" s="221">
        <v>1</v>
      </c>
      <c r="L1234" s="221">
        <v>12480</v>
      </c>
    </row>
    <row r="1235" spans="1:12" s="167" customFormat="1">
      <c r="A1235" s="218" t="str">
        <f t="shared" si="10"/>
        <v>O221020058424일반상품</v>
      </c>
      <c r="B1235" s="219" t="s">
        <v>8178</v>
      </c>
      <c r="C1235" s="219" t="s">
        <v>8023</v>
      </c>
      <c r="D1235" s="219" t="s">
        <v>8065</v>
      </c>
      <c r="E1235" s="219" t="s">
        <v>7706</v>
      </c>
      <c r="F1235" s="219" t="s">
        <v>7717</v>
      </c>
      <c r="G1235" s="219" t="s">
        <v>7765</v>
      </c>
      <c r="H1235" s="219" t="s">
        <v>5990</v>
      </c>
      <c r="I1235" s="220" t="s">
        <v>8698</v>
      </c>
      <c r="J1235" s="221">
        <v>7300</v>
      </c>
      <c r="K1235" s="221">
        <v>1</v>
      </c>
      <c r="L1235" s="221">
        <v>7300</v>
      </c>
    </row>
    <row r="1236" spans="1:12" s="167" customFormat="1">
      <c r="A1236" s="218" t="str">
        <f t="shared" si="10"/>
        <v>O221020058424일반상품</v>
      </c>
      <c r="B1236" s="219" t="s">
        <v>8178</v>
      </c>
      <c r="C1236" s="219" t="s">
        <v>8023</v>
      </c>
      <c r="D1236" s="219" t="s">
        <v>8065</v>
      </c>
      <c r="E1236" s="219" t="s">
        <v>7706</v>
      </c>
      <c r="F1236" s="219" t="s">
        <v>7717</v>
      </c>
      <c r="G1236" s="219" t="s">
        <v>7765</v>
      </c>
      <c r="H1236" s="219" t="s">
        <v>5990</v>
      </c>
      <c r="I1236" s="220" t="s">
        <v>8699</v>
      </c>
      <c r="J1236" s="221">
        <v>2600</v>
      </c>
      <c r="K1236" s="221">
        <v>1</v>
      </c>
      <c r="L1236" s="221">
        <v>2600</v>
      </c>
    </row>
    <row r="1237" spans="1:12" s="167" customFormat="1">
      <c r="A1237" s="218" t="str">
        <f t="shared" si="10"/>
        <v>O221020058424일반상품</v>
      </c>
      <c r="B1237" s="219" t="s">
        <v>8178</v>
      </c>
      <c r="C1237" s="219" t="s">
        <v>8023</v>
      </c>
      <c r="D1237" s="219" t="s">
        <v>8065</v>
      </c>
      <c r="E1237" s="219" t="s">
        <v>7706</v>
      </c>
      <c r="F1237" s="219" t="s">
        <v>7717</v>
      </c>
      <c r="G1237" s="219" t="s">
        <v>7765</v>
      </c>
      <c r="H1237" s="219" t="s">
        <v>5990</v>
      </c>
      <c r="I1237" s="220" t="s">
        <v>8632</v>
      </c>
      <c r="J1237" s="221">
        <v>6280</v>
      </c>
      <c r="K1237" s="221">
        <v>1</v>
      </c>
      <c r="L1237" s="221">
        <v>6280</v>
      </c>
    </row>
    <row r="1238" spans="1:12" s="167" customFormat="1">
      <c r="A1238" s="218" t="str">
        <f t="shared" si="10"/>
        <v>O221020058424일반상품</v>
      </c>
      <c r="B1238" s="219" t="s">
        <v>8178</v>
      </c>
      <c r="C1238" s="219" t="s">
        <v>8023</v>
      </c>
      <c r="D1238" s="219" t="s">
        <v>8065</v>
      </c>
      <c r="E1238" s="219" t="s">
        <v>7706</v>
      </c>
      <c r="F1238" s="219" t="s">
        <v>7717</v>
      </c>
      <c r="G1238" s="219" t="s">
        <v>7765</v>
      </c>
      <c r="H1238" s="219" t="s">
        <v>5990</v>
      </c>
      <c r="I1238" s="220" t="s">
        <v>8507</v>
      </c>
      <c r="J1238" s="221">
        <v>2800</v>
      </c>
      <c r="K1238" s="221">
        <v>2</v>
      </c>
      <c r="L1238" s="221">
        <v>5600</v>
      </c>
    </row>
    <row r="1239" spans="1:12" s="167" customFormat="1">
      <c r="A1239" s="218" t="str">
        <f t="shared" si="10"/>
        <v>O221020058424일반상품</v>
      </c>
      <c r="B1239" s="219" t="s">
        <v>8178</v>
      </c>
      <c r="C1239" s="219" t="s">
        <v>8023</v>
      </c>
      <c r="D1239" s="219" t="s">
        <v>8065</v>
      </c>
      <c r="E1239" s="219" t="s">
        <v>7706</v>
      </c>
      <c r="F1239" s="219" t="s">
        <v>7717</v>
      </c>
      <c r="G1239" s="219" t="s">
        <v>7765</v>
      </c>
      <c r="H1239" s="219" t="s">
        <v>5990</v>
      </c>
      <c r="I1239" s="220" t="s">
        <v>8571</v>
      </c>
      <c r="J1239" s="221">
        <v>1860</v>
      </c>
      <c r="K1239" s="221">
        <v>1</v>
      </c>
      <c r="L1239" s="221">
        <v>1860</v>
      </c>
    </row>
    <row r="1240" spans="1:12" s="167" customFormat="1">
      <c r="A1240" s="218" t="str">
        <f t="shared" si="10"/>
        <v>O221020058424일반상품</v>
      </c>
      <c r="B1240" s="219" t="s">
        <v>8178</v>
      </c>
      <c r="C1240" s="219" t="s">
        <v>8023</v>
      </c>
      <c r="D1240" s="219" t="s">
        <v>8065</v>
      </c>
      <c r="E1240" s="219" t="s">
        <v>7706</v>
      </c>
      <c r="F1240" s="219" t="s">
        <v>7717</v>
      </c>
      <c r="G1240" s="219" t="s">
        <v>7765</v>
      </c>
      <c r="H1240" s="219" t="s">
        <v>5990</v>
      </c>
      <c r="I1240" s="220" t="s">
        <v>8579</v>
      </c>
      <c r="J1240" s="221">
        <v>7420</v>
      </c>
      <c r="K1240" s="221">
        <v>1</v>
      </c>
      <c r="L1240" s="221">
        <v>7420</v>
      </c>
    </row>
    <row r="1241" spans="1:12" s="167" customFormat="1">
      <c r="A1241" s="218" t="str">
        <f t="shared" si="10"/>
        <v>O221020058424일반상품</v>
      </c>
      <c r="B1241" s="219" t="s">
        <v>8178</v>
      </c>
      <c r="C1241" s="219" t="s">
        <v>8023</v>
      </c>
      <c r="D1241" s="219" t="s">
        <v>8065</v>
      </c>
      <c r="E1241" s="219" t="s">
        <v>7706</v>
      </c>
      <c r="F1241" s="219" t="s">
        <v>7717</v>
      </c>
      <c r="G1241" s="219" t="s">
        <v>7765</v>
      </c>
      <c r="H1241" s="219" t="s">
        <v>5990</v>
      </c>
      <c r="I1241" s="220" t="s">
        <v>8700</v>
      </c>
      <c r="J1241" s="221">
        <v>16900</v>
      </c>
      <c r="K1241" s="221">
        <v>1</v>
      </c>
      <c r="L1241" s="221">
        <v>16900</v>
      </c>
    </row>
    <row r="1242" spans="1:12" s="167" customFormat="1">
      <c r="A1242" s="218" t="str">
        <f t="shared" si="10"/>
        <v>O221020058424일반상품</v>
      </c>
      <c r="B1242" s="219" t="s">
        <v>8178</v>
      </c>
      <c r="C1242" s="219" t="s">
        <v>8023</v>
      </c>
      <c r="D1242" s="219" t="s">
        <v>8065</v>
      </c>
      <c r="E1242" s="219" t="s">
        <v>7706</v>
      </c>
      <c r="F1242" s="219" t="s">
        <v>7717</v>
      </c>
      <c r="G1242" s="219" t="s">
        <v>7765</v>
      </c>
      <c r="H1242" s="219" t="s">
        <v>5990</v>
      </c>
      <c r="I1242" s="220" t="s">
        <v>8331</v>
      </c>
      <c r="J1242" s="221">
        <v>3610</v>
      </c>
      <c r="K1242" s="221">
        <v>1</v>
      </c>
      <c r="L1242" s="221">
        <v>3610</v>
      </c>
    </row>
    <row r="1243" spans="1:12" s="167" customFormat="1">
      <c r="A1243" s="218" t="str">
        <f t="shared" si="10"/>
        <v>O221020058424일반상품</v>
      </c>
      <c r="B1243" s="219" t="s">
        <v>8178</v>
      </c>
      <c r="C1243" s="219" t="s">
        <v>8023</v>
      </c>
      <c r="D1243" s="219" t="s">
        <v>8065</v>
      </c>
      <c r="E1243" s="219" t="s">
        <v>7706</v>
      </c>
      <c r="F1243" s="219" t="s">
        <v>7717</v>
      </c>
      <c r="G1243" s="219" t="s">
        <v>7765</v>
      </c>
      <c r="H1243" s="219" t="s">
        <v>5990</v>
      </c>
      <c r="I1243" s="220" t="s">
        <v>7978</v>
      </c>
      <c r="J1243" s="221">
        <v>3270</v>
      </c>
      <c r="K1243" s="221">
        <v>1</v>
      </c>
      <c r="L1243" s="221">
        <v>3270</v>
      </c>
    </row>
    <row r="1244" spans="1:12" s="167" customFormat="1">
      <c r="A1244" s="218" t="str">
        <f t="shared" si="10"/>
        <v>O221020058424일반상품</v>
      </c>
      <c r="B1244" s="219" t="s">
        <v>8178</v>
      </c>
      <c r="C1244" s="219" t="s">
        <v>8023</v>
      </c>
      <c r="D1244" s="219" t="s">
        <v>8065</v>
      </c>
      <c r="E1244" s="219" t="s">
        <v>7706</v>
      </c>
      <c r="F1244" s="219" t="s">
        <v>7717</v>
      </c>
      <c r="G1244" s="219" t="s">
        <v>7765</v>
      </c>
      <c r="H1244" s="219" t="s">
        <v>5990</v>
      </c>
      <c r="I1244" s="220" t="s">
        <v>8513</v>
      </c>
      <c r="J1244" s="221">
        <v>1030</v>
      </c>
      <c r="K1244" s="221">
        <v>1</v>
      </c>
      <c r="L1244" s="221">
        <v>1030</v>
      </c>
    </row>
    <row r="1245" spans="1:12" s="167" customFormat="1">
      <c r="A1245" s="218" t="str">
        <f t="shared" si="10"/>
        <v>O221020058424일반상품</v>
      </c>
      <c r="B1245" s="219" t="s">
        <v>8178</v>
      </c>
      <c r="C1245" s="219" t="s">
        <v>8023</v>
      </c>
      <c r="D1245" s="219" t="s">
        <v>8065</v>
      </c>
      <c r="E1245" s="219" t="s">
        <v>7706</v>
      </c>
      <c r="F1245" s="219" t="s">
        <v>7717</v>
      </c>
      <c r="G1245" s="219" t="s">
        <v>7765</v>
      </c>
      <c r="H1245" s="219" t="s">
        <v>5990</v>
      </c>
      <c r="I1245" s="220" t="s">
        <v>8566</v>
      </c>
      <c r="J1245" s="221">
        <v>990</v>
      </c>
      <c r="K1245" s="221">
        <v>1</v>
      </c>
      <c r="L1245" s="221">
        <v>990</v>
      </c>
    </row>
    <row r="1246" spans="1:12" s="167" customFormat="1">
      <c r="A1246" s="218" t="str">
        <f t="shared" si="10"/>
        <v>O221020058424일반상품</v>
      </c>
      <c r="B1246" s="219" t="s">
        <v>8178</v>
      </c>
      <c r="C1246" s="219" t="s">
        <v>8023</v>
      </c>
      <c r="D1246" s="219" t="s">
        <v>8065</v>
      </c>
      <c r="E1246" s="219" t="s">
        <v>7706</v>
      </c>
      <c r="F1246" s="219" t="s">
        <v>7717</v>
      </c>
      <c r="G1246" s="219" t="s">
        <v>7765</v>
      </c>
      <c r="H1246" s="219" t="s">
        <v>5990</v>
      </c>
      <c r="I1246" s="220" t="s">
        <v>8701</v>
      </c>
      <c r="J1246" s="221">
        <v>31000</v>
      </c>
      <c r="K1246" s="221">
        <v>1</v>
      </c>
      <c r="L1246" s="221">
        <v>31000</v>
      </c>
    </row>
    <row r="1247" spans="1:12" s="167" customFormat="1">
      <c r="A1247" s="218" t="str">
        <f t="shared" si="10"/>
        <v>O221020058424일반상품</v>
      </c>
      <c r="B1247" s="219" t="s">
        <v>8178</v>
      </c>
      <c r="C1247" s="219" t="s">
        <v>8023</v>
      </c>
      <c r="D1247" s="219" t="s">
        <v>8065</v>
      </c>
      <c r="E1247" s="219" t="s">
        <v>7706</v>
      </c>
      <c r="F1247" s="219" t="s">
        <v>7717</v>
      </c>
      <c r="G1247" s="219" t="s">
        <v>7765</v>
      </c>
      <c r="H1247" s="219" t="s">
        <v>5990</v>
      </c>
      <c r="I1247" s="220" t="s">
        <v>8702</v>
      </c>
      <c r="J1247" s="221">
        <v>19000</v>
      </c>
      <c r="K1247" s="221">
        <v>1</v>
      </c>
      <c r="L1247" s="221">
        <v>19000</v>
      </c>
    </row>
    <row r="1248" spans="1:12" s="167" customFormat="1">
      <c r="A1248" s="218" t="str">
        <f t="shared" si="10"/>
        <v>O221020058424일반상품</v>
      </c>
      <c r="B1248" s="219" t="s">
        <v>8178</v>
      </c>
      <c r="C1248" s="219" t="s">
        <v>8023</v>
      </c>
      <c r="D1248" s="219" t="s">
        <v>8065</v>
      </c>
      <c r="E1248" s="219" t="s">
        <v>7706</v>
      </c>
      <c r="F1248" s="219" t="s">
        <v>7717</v>
      </c>
      <c r="G1248" s="219" t="s">
        <v>7765</v>
      </c>
      <c r="H1248" s="219" t="s">
        <v>5990</v>
      </c>
      <c r="I1248" s="220" t="s">
        <v>7216</v>
      </c>
      <c r="J1248" s="221">
        <v>3930</v>
      </c>
      <c r="K1248" s="221">
        <v>1</v>
      </c>
      <c r="L1248" s="221">
        <v>3930</v>
      </c>
    </row>
    <row r="1249" spans="1:12" s="167" customFormat="1">
      <c r="A1249" s="218" t="str">
        <f t="shared" si="10"/>
        <v>O221020058424일반상품</v>
      </c>
      <c r="B1249" s="219" t="s">
        <v>8178</v>
      </c>
      <c r="C1249" s="219" t="s">
        <v>8023</v>
      </c>
      <c r="D1249" s="219" t="s">
        <v>8065</v>
      </c>
      <c r="E1249" s="219" t="s">
        <v>7706</v>
      </c>
      <c r="F1249" s="219" t="s">
        <v>7717</v>
      </c>
      <c r="G1249" s="219" t="s">
        <v>7765</v>
      </c>
      <c r="H1249" s="219" t="s">
        <v>5990</v>
      </c>
      <c r="I1249" s="220" t="s">
        <v>8703</v>
      </c>
      <c r="J1249" s="221">
        <v>3520</v>
      </c>
      <c r="K1249" s="221">
        <v>1</v>
      </c>
      <c r="L1249" s="221">
        <v>3520</v>
      </c>
    </row>
    <row r="1250" spans="1:12" s="167" customFormat="1">
      <c r="A1250" s="218" t="str">
        <f t="shared" si="10"/>
        <v>O221020058424일반상품</v>
      </c>
      <c r="B1250" s="219" t="s">
        <v>8178</v>
      </c>
      <c r="C1250" s="219" t="s">
        <v>8023</v>
      </c>
      <c r="D1250" s="219" t="s">
        <v>8065</v>
      </c>
      <c r="E1250" s="219" t="s">
        <v>7706</v>
      </c>
      <c r="F1250" s="219" t="s">
        <v>7717</v>
      </c>
      <c r="G1250" s="219" t="s">
        <v>7765</v>
      </c>
      <c r="H1250" s="219" t="s">
        <v>5990</v>
      </c>
      <c r="I1250" s="220" t="s">
        <v>8079</v>
      </c>
      <c r="J1250" s="221">
        <v>1760</v>
      </c>
      <c r="K1250" s="221">
        <v>1</v>
      </c>
      <c r="L1250" s="221">
        <v>1760</v>
      </c>
    </row>
    <row r="1251" spans="1:12" s="167" customFormat="1">
      <c r="A1251" s="218" t="str">
        <f t="shared" si="10"/>
        <v>O221020058424일반상품</v>
      </c>
      <c r="B1251" s="219" t="s">
        <v>8178</v>
      </c>
      <c r="C1251" s="219" t="s">
        <v>8023</v>
      </c>
      <c r="D1251" s="219" t="s">
        <v>8065</v>
      </c>
      <c r="E1251" s="219" t="s">
        <v>7706</v>
      </c>
      <c r="F1251" s="219" t="s">
        <v>7717</v>
      </c>
      <c r="G1251" s="219" t="s">
        <v>7765</v>
      </c>
      <c r="H1251" s="219" t="s">
        <v>5990</v>
      </c>
      <c r="I1251" s="220" t="s">
        <v>8704</v>
      </c>
      <c r="J1251" s="221">
        <v>6950</v>
      </c>
      <c r="K1251" s="221">
        <v>1</v>
      </c>
      <c r="L1251" s="221">
        <v>6950</v>
      </c>
    </row>
    <row r="1252" spans="1:12" s="167" customFormat="1">
      <c r="A1252" s="218" t="str">
        <f t="shared" si="10"/>
        <v>O221020058424일반상품</v>
      </c>
      <c r="B1252" s="219" t="s">
        <v>8178</v>
      </c>
      <c r="C1252" s="219" t="s">
        <v>8023</v>
      </c>
      <c r="D1252" s="219" t="s">
        <v>8065</v>
      </c>
      <c r="E1252" s="219" t="s">
        <v>7706</v>
      </c>
      <c r="F1252" s="219" t="s">
        <v>7717</v>
      </c>
      <c r="G1252" s="219" t="s">
        <v>7765</v>
      </c>
      <c r="H1252" s="219" t="s">
        <v>5990</v>
      </c>
      <c r="I1252" s="220" t="s">
        <v>7202</v>
      </c>
      <c r="J1252" s="221">
        <v>5200</v>
      </c>
      <c r="K1252" s="221">
        <v>2</v>
      </c>
      <c r="L1252" s="221">
        <v>10400</v>
      </c>
    </row>
    <row r="1253" spans="1:12" s="167" customFormat="1">
      <c r="A1253" s="218" t="str">
        <f t="shared" si="10"/>
        <v>O221020058423일반상품</v>
      </c>
      <c r="B1253" s="219" t="s">
        <v>8179</v>
      </c>
      <c r="C1253" s="219" t="s">
        <v>8023</v>
      </c>
      <c r="D1253" s="219" t="s">
        <v>8065</v>
      </c>
      <c r="E1253" s="219" t="s">
        <v>7715</v>
      </c>
      <c r="F1253" s="219" t="s">
        <v>6394</v>
      </c>
      <c r="G1253" s="219" t="s">
        <v>7868</v>
      </c>
      <c r="H1253" s="219" t="s">
        <v>5990</v>
      </c>
      <c r="I1253" s="220" t="s">
        <v>8705</v>
      </c>
      <c r="J1253" s="221">
        <v>4280</v>
      </c>
      <c r="K1253" s="221">
        <v>1</v>
      </c>
      <c r="L1253" s="221">
        <v>4280</v>
      </c>
    </row>
    <row r="1254" spans="1:12" s="167" customFormat="1">
      <c r="A1254" s="218" t="str">
        <f t="shared" si="10"/>
        <v>O221020058423일반상품</v>
      </c>
      <c r="B1254" s="219" t="s">
        <v>8179</v>
      </c>
      <c r="C1254" s="219" t="s">
        <v>8023</v>
      </c>
      <c r="D1254" s="219" t="s">
        <v>8065</v>
      </c>
      <c r="E1254" s="219" t="s">
        <v>7715</v>
      </c>
      <c r="F1254" s="219" t="s">
        <v>6394</v>
      </c>
      <c r="G1254" s="219" t="s">
        <v>7868</v>
      </c>
      <c r="H1254" s="219" t="s">
        <v>5990</v>
      </c>
      <c r="I1254" s="220" t="s">
        <v>7190</v>
      </c>
      <c r="J1254" s="221">
        <v>4430</v>
      </c>
      <c r="K1254" s="221">
        <v>1</v>
      </c>
      <c r="L1254" s="221">
        <v>4430</v>
      </c>
    </row>
    <row r="1255" spans="1:12" s="167" customFormat="1">
      <c r="A1255" s="218" t="str">
        <f t="shared" si="10"/>
        <v>O221020058423일반상품</v>
      </c>
      <c r="B1255" s="219" t="s">
        <v>8179</v>
      </c>
      <c r="C1255" s="219" t="s">
        <v>8023</v>
      </c>
      <c r="D1255" s="219" t="s">
        <v>8065</v>
      </c>
      <c r="E1255" s="219" t="s">
        <v>7715</v>
      </c>
      <c r="F1255" s="219" t="s">
        <v>6394</v>
      </c>
      <c r="G1255" s="219" t="s">
        <v>7868</v>
      </c>
      <c r="H1255" s="219" t="s">
        <v>5990</v>
      </c>
      <c r="I1255" s="220" t="s">
        <v>7225</v>
      </c>
      <c r="J1255" s="221">
        <v>3910</v>
      </c>
      <c r="K1255" s="221">
        <v>1</v>
      </c>
      <c r="L1255" s="221">
        <v>3910</v>
      </c>
    </row>
    <row r="1256" spans="1:12" s="167" customFormat="1">
      <c r="A1256" s="218" t="str">
        <f t="shared" si="10"/>
        <v>O221020058423일반상품</v>
      </c>
      <c r="B1256" s="219" t="s">
        <v>8179</v>
      </c>
      <c r="C1256" s="219" t="s">
        <v>8023</v>
      </c>
      <c r="D1256" s="219" t="s">
        <v>8065</v>
      </c>
      <c r="E1256" s="219" t="s">
        <v>7715</v>
      </c>
      <c r="F1256" s="219" t="s">
        <v>6394</v>
      </c>
      <c r="G1256" s="219" t="s">
        <v>7868</v>
      </c>
      <c r="H1256" s="219" t="s">
        <v>5990</v>
      </c>
      <c r="I1256" s="220" t="s">
        <v>8328</v>
      </c>
      <c r="J1256" s="221">
        <v>3910</v>
      </c>
      <c r="K1256" s="221">
        <v>1</v>
      </c>
      <c r="L1256" s="221">
        <v>3910</v>
      </c>
    </row>
    <row r="1257" spans="1:12" s="167" customFormat="1">
      <c r="A1257" s="218" t="str">
        <f t="shared" si="10"/>
        <v>O221020058423일반상품</v>
      </c>
      <c r="B1257" s="219" t="s">
        <v>8179</v>
      </c>
      <c r="C1257" s="219" t="s">
        <v>8023</v>
      </c>
      <c r="D1257" s="219" t="s">
        <v>8065</v>
      </c>
      <c r="E1257" s="219" t="s">
        <v>7715</v>
      </c>
      <c r="F1257" s="219" t="s">
        <v>6394</v>
      </c>
      <c r="G1257" s="219" t="s">
        <v>7868</v>
      </c>
      <c r="H1257" s="219" t="s">
        <v>5990</v>
      </c>
      <c r="I1257" s="220" t="s">
        <v>7269</v>
      </c>
      <c r="J1257" s="221">
        <v>900</v>
      </c>
      <c r="K1257" s="221">
        <v>1</v>
      </c>
      <c r="L1257" s="221">
        <v>900</v>
      </c>
    </row>
    <row r="1258" spans="1:12" s="167" customFormat="1">
      <c r="A1258" s="218" t="str">
        <f t="shared" si="10"/>
        <v>O221020058423일반상품</v>
      </c>
      <c r="B1258" s="219" t="s">
        <v>8179</v>
      </c>
      <c r="C1258" s="219" t="s">
        <v>8023</v>
      </c>
      <c r="D1258" s="219" t="s">
        <v>8065</v>
      </c>
      <c r="E1258" s="219" t="s">
        <v>7715</v>
      </c>
      <c r="F1258" s="219" t="s">
        <v>6394</v>
      </c>
      <c r="G1258" s="219" t="s">
        <v>7868</v>
      </c>
      <c r="H1258" s="219" t="s">
        <v>5990</v>
      </c>
      <c r="I1258" s="220" t="s">
        <v>8524</v>
      </c>
      <c r="J1258" s="221">
        <v>5800</v>
      </c>
      <c r="K1258" s="221">
        <v>1</v>
      </c>
      <c r="L1258" s="221">
        <v>5800</v>
      </c>
    </row>
    <row r="1259" spans="1:12" s="167" customFormat="1">
      <c r="A1259" s="218" t="str">
        <f t="shared" si="10"/>
        <v>O221020058423일반상품</v>
      </c>
      <c r="B1259" s="219" t="s">
        <v>8179</v>
      </c>
      <c r="C1259" s="219" t="s">
        <v>8023</v>
      </c>
      <c r="D1259" s="219" t="s">
        <v>8065</v>
      </c>
      <c r="E1259" s="219" t="s">
        <v>7715</v>
      </c>
      <c r="F1259" s="219" t="s">
        <v>6394</v>
      </c>
      <c r="G1259" s="219" t="s">
        <v>7868</v>
      </c>
      <c r="H1259" s="219" t="s">
        <v>5990</v>
      </c>
      <c r="I1259" s="220" t="s">
        <v>8450</v>
      </c>
      <c r="J1259" s="221">
        <v>1400</v>
      </c>
      <c r="K1259" s="221">
        <v>2</v>
      </c>
      <c r="L1259" s="221">
        <v>2800</v>
      </c>
    </row>
    <row r="1260" spans="1:12" s="167" customFormat="1">
      <c r="A1260" s="218" t="str">
        <f t="shared" si="10"/>
        <v>O221020058423일반상품</v>
      </c>
      <c r="B1260" s="219" t="s">
        <v>8179</v>
      </c>
      <c r="C1260" s="219" t="s">
        <v>8023</v>
      </c>
      <c r="D1260" s="219" t="s">
        <v>8065</v>
      </c>
      <c r="E1260" s="219" t="s">
        <v>7715</v>
      </c>
      <c r="F1260" s="219" t="s">
        <v>6394</v>
      </c>
      <c r="G1260" s="219" t="s">
        <v>7868</v>
      </c>
      <c r="H1260" s="219" t="s">
        <v>5990</v>
      </c>
      <c r="I1260" s="220" t="s">
        <v>8570</v>
      </c>
      <c r="J1260" s="221">
        <v>9000</v>
      </c>
      <c r="K1260" s="221">
        <v>1</v>
      </c>
      <c r="L1260" s="221">
        <v>9000</v>
      </c>
    </row>
    <row r="1261" spans="1:12" s="167" customFormat="1">
      <c r="A1261" s="218" t="str">
        <f t="shared" si="10"/>
        <v>O221020058423일반상품</v>
      </c>
      <c r="B1261" s="219" t="s">
        <v>8179</v>
      </c>
      <c r="C1261" s="219" t="s">
        <v>8023</v>
      </c>
      <c r="D1261" s="219" t="s">
        <v>8065</v>
      </c>
      <c r="E1261" s="219" t="s">
        <v>7715</v>
      </c>
      <c r="F1261" s="219" t="s">
        <v>6394</v>
      </c>
      <c r="G1261" s="219" t="s">
        <v>7868</v>
      </c>
      <c r="H1261" s="219" t="s">
        <v>5990</v>
      </c>
      <c r="I1261" s="220" t="s">
        <v>8483</v>
      </c>
      <c r="J1261" s="221">
        <v>26000</v>
      </c>
      <c r="K1261" s="221">
        <v>1</v>
      </c>
      <c r="L1261" s="221">
        <v>26000</v>
      </c>
    </row>
    <row r="1262" spans="1:12" s="167" customFormat="1">
      <c r="A1262" s="218" t="str">
        <f t="shared" si="10"/>
        <v>O221020058423일반상품</v>
      </c>
      <c r="B1262" s="219" t="s">
        <v>8179</v>
      </c>
      <c r="C1262" s="219" t="s">
        <v>8023</v>
      </c>
      <c r="D1262" s="219" t="s">
        <v>8065</v>
      </c>
      <c r="E1262" s="219" t="s">
        <v>7715</v>
      </c>
      <c r="F1262" s="219" t="s">
        <v>6394</v>
      </c>
      <c r="G1262" s="219" t="s">
        <v>7868</v>
      </c>
      <c r="H1262" s="219" t="s">
        <v>5990</v>
      </c>
      <c r="I1262" s="220" t="s">
        <v>8600</v>
      </c>
      <c r="J1262" s="221">
        <v>26000</v>
      </c>
      <c r="K1262" s="221">
        <v>1</v>
      </c>
      <c r="L1262" s="221">
        <v>26000</v>
      </c>
    </row>
    <row r="1263" spans="1:12" s="167" customFormat="1">
      <c r="A1263" s="218" t="str">
        <f t="shared" si="10"/>
        <v>O221020058423일반상품</v>
      </c>
      <c r="B1263" s="219" t="s">
        <v>8179</v>
      </c>
      <c r="C1263" s="219" t="s">
        <v>8023</v>
      </c>
      <c r="D1263" s="219" t="s">
        <v>8065</v>
      </c>
      <c r="E1263" s="219" t="s">
        <v>7715</v>
      </c>
      <c r="F1263" s="219" t="s">
        <v>6394</v>
      </c>
      <c r="G1263" s="219" t="s">
        <v>7868</v>
      </c>
      <c r="H1263" s="219" t="s">
        <v>5990</v>
      </c>
      <c r="I1263" s="220" t="s">
        <v>8706</v>
      </c>
      <c r="J1263" s="221">
        <v>5200</v>
      </c>
      <c r="K1263" s="221">
        <v>1</v>
      </c>
      <c r="L1263" s="221">
        <v>5200</v>
      </c>
    </row>
    <row r="1264" spans="1:12" s="167" customFormat="1">
      <c r="A1264" s="218" t="str">
        <f t="shared" si="10"/>
        <v>O221020058423일반상품</v>
      </c>
      <c r="B1264" s="219" t="s">
        <v>8179</v>
      </c>
      <c r="C1264" s="219" t="s">
        <v>8023</v>
      </c>
      <c r="D1264" s="219" t="s">
        <v>8065</v>
      </c>
      <c r="E1264" s="219" t="s">
        <v>7715</v>
      </c>
      <c r="F1264" s="219" t="s">
        <v>6394</v>
      </c>
      <c r="G1264" s="219" t="s">
        <v>7868</v>
      </c>
      <c r="H1264" s="219" t="s">
        <v>5990</v>
      </c>
      <c r="I1264" s="220" t="s">
        <v>7979</v>
      </c>
      <c r="J1264" s="221">
        <v>6130</v>
      </c>
      <c r="K1264" s="221">
        <v>1</v>
      </c>
      <c r="L1264" s="221">
        <v>6130</v>
      </c>
    </row>
    <row r="1265" spans="1:12" s="167" customFormat="1">
      <c r="A1265" s="218" t="str">
        <f t="shared" si="10"/>
        <v>O221020058423일반상품</v>
      </c>
      <c r="B1265" s="219" t="s">
        <v>8179</v>
      </c>
      <c r="C1265" s="219" t="s">
        <v>8023</v>
      </c>
      <c r="D1265" s="219" t="s">
        <v>8065</v>
      </c>
      <c r="E1265" s="219" t="s">
        <v>7715</v>
      </c>
      <c r="F1265" s="219" t="s">
        <v>6394</v>
      </c>
      <c r="G1265" s="219" t="s">
        <v>7868</v>
      </c>
      <c r="H1265" s="219" t="s">
        <v>5990</v>
      </c>
      <c r="I1265" s="220" t="s">
        <v>8707</v>
      </c>
      <c r="J1265" s="221">
        <v>2200</v>
      </c>
      <c r="K1265" s="221">
        <v>1</v>
      </c>
      <c r="L1265" s="221">
        <v>2200</v>
      </c>
    </row>
    <row r="1266" spans="1:12" s="167" customFormat="1">
      <c r="A1266" s="218" t="str">
        <f t="shared" si="10"/>
        <v>O221020058423일반상품</v>
      </c>
      <c r="B1266" s="219" t="s">
        <v>8179</v>
      </c>
      <c r="C1266" s="219" t="s">
        <v>8023</v>
      </c>
      <c r="D1266" s="219" t="s">
        <v>8065</v>
      </c>
      <c r="E1266" s="219" t="s">
        <v>7715</v>
      </c>
      <c r="F1266" s="219" t="s">
        <v>6394</v>
      </c>
      <c r="G1266" s="219" t="s">
        <v>7868</v>
      </c>
      <c r="H1266" s="219" t="s">
        <v>5990</v>
      </c>
      <c r="I1266" s="220" t="s">
        <v>8377</v>
      </c>
      <c r="J1266" s="221">
        <v>49500</v>
      </c>
      <c r="K1266" s="221">
        <v>1</v>
      </c>
      <c r="L1266" s="221">
        <v>49500</v>
      </c>
    </row>
    <row r="1267" spans="1:12" s="167" customFormat="1">
      <c r="A1267" s="218" t="str">
        <f t="shared" si="10"/>
        <v>O221020058423일반상품</v>
      </c>
      <c r="B1267" s="219" t="s">
        <v>8179</v>
      </c>
      <c r="C1267" s="219" t="s">
        <v>8023</v>
      </c>
      <c r="D1267" s="219" t="s">
        <v>8065</v>
      </c>
      <c r="E1267" s="219" t="s">
        <v>7715</v>
      </c>
      <c r="F1267" s="219" t="s">
        <v>6394</v>
      </c>
      <c r="G1267" s="219" t="s">
        <v>7868</v>
      </c>
      <c r="H1267" s="219" t="s">
        <v>5990</v>
      </c>
      <c r="I1267" s="220" t="s">
        <v>8367</v>
      </c>
      <c r="J1267" s="221">
        <v>36300</v>
      </c>
      <c r="K1267" s="221">
        <v>1</v>
      </c>
      <c r="L1267" s="221">
        <v>36300</v>
      </c>
    </row>
    <row r="1268" spans="1:12" s="167" customFormat="1">
      <c r="A1268" s="218" t="str">
        <f t="shared" si="10"/>
        <v>O221020058423일반상품</v>
      </c>
      <c r="B1268" s="219" t="s">
        <v>8179</v>
      </c>
      <c r="C1268" s="219" t="s">
        <v>8023</v>
      </c>
      <c r="D1268" s="219" t="s">
        <v>8065</v>
      </c>
      <c r="E1268" s="219" t="s">
        <v>7715</v>
      </c>
      <c r="F1268" s="219" t="s">
        <v>6394</v>
      </c>
      <c r="G1268" s="219" t="s">
        <v>7868</v>
      </c>
      <c r="H1268" s="219" t="s">
        <v>5990</v>
      </c>
      <c r="I1268" s="220" t="s">
        <v>8708</v>
      </c>
      <c r="J1268" s="221">
        <v>3280</v>
      </c>
      <c r="K1268" s="221">
        <v>1</v>
      </c>
      <c r="L1268" s="221">
        <v>3280</v>
      </c>
    </row>
    <row r="1269" spans="1:12" s="167" customFormat="1">
      <c r="A1269" s="218" t="str">
        <f t="shared" si="10"/>
        <v>O221020058423일반상품</v>
      </c>
      <c r="B1269" s="219" t="s">
        <v>8179</v>
      </c>
      <c r="C1269" s="219" t="s">
        <v>8023</v>
      </c>
      <c r="D1269" s="219" t="s">
        <v>8065</v>
      </c>
      <c r="E1269" s="219" t="s">
        <v>7715</v>
      </c>
      <c r="F1269" s="219" t="s">
        <v>6394</v>
      </c>
      <c r="G1269" s="219" t="s">
        <v>7868</v>
      </c>
      <c r="H1269" s="219" t="s">
        <v>5990</v>
      </c>
      <c r="I1269" s="220" t="s">
        <v>8709</v>
      </c>
      <c r="J1269" s="221">
        <v>13950</v>
      </c>
      <c r="K1269" s="221">
        <v>1</v>
      </c>
      <c r="L1269" s="221">
        <v>13950</v>
      </c>
    </row>
    <row r="1270" spans="1:12" s="167" customFormat="1">
      <c r="A1270" s="218" t="str">
        <f t="shared" si="10"/>
        <v>O221020058423일반상품</v>
      </c>
      <c r="B1270" s="219" t="s">
        <v>8179</v>
      </c>
      <c r="C1270" s="219" t="s">
        <v>8023</v>
      </c>
      <c r="D1270" s="219" t="s">
        <v>8065</v>
      </c>
      <c r="E1270" s="219" t="s">
        <v>7715</v>
      </c>
      <c r="F1270" s="219" t="s">
        <v>6394</v>
      </c>
      <c r="G1270" s="219" t="s">
        <v>7868</v>
      </c>
      <c r="H1270" s="219" t="s">
        <v>5990</v>
      </c>
      <c r="I1270" s="220" t="s">
        <v>7233</v>
      </c>
      <c r="J1270" s="221">
        <v>12500</v>
      </c>
      <c r="K1270" s="221">
        <v>1</v>
      </c>
      <c r="L1270" s="221">
        <v>12500</v>
      </c>
    </row>
    <row r="1271" spans="1:12" s="167" customFormat="1">
      <c r="A1271" s="218" t="str">
        <f t="shared" si="10"/>
        <v>O221020058423일반상품</v>
      </c>
      <c r="B1271" s="219" t="s">
        <v>8179</v>
      </c>
      <c r="C1271" s="219" t="s">
        <v>8023</v>
      </c>
      <c r="D1271" s="219" t="s">
        <v>8065</v>
      </c>
      <c r="E1271" s="219" t="s">
        <v>7715</v>
      </c>
      <c r="F1271" s="219" t="s">
        <v>6394</v>
      </c>
      <c r="G1271" s="219" t="s">
        <v>7868</v>
      </c>
      <c r="H1271" s="219" t="s">
        <v>5990</v>
      </c>
      <c r="I1271" s="220" t="s">
        <v>8392</v>
      </c>
      <c r="J1271" s="221">
        <v>3720</v>
      </c>
      <c r="K1271" s="221">
        <v>1</v>
      </c>
      <c r="L1271" s="221">
        <v>3720</v>
      </c>
    </row>
    <row r="1272" spans="1:12" s="167" customFormat="1">
      <c r="A1272" s="218" t="str">
        <f t="shared" si="10"/>
        <v>O221020058423일반상품</v>
      </c>
      <c r="B1272" s="219" t="s">
        <v>8179</v>
      </c>
      <c r="C1272" s="219" t="s">
        <v>8023</v>
      </c>
      <c r="D1272" s="219" t="s">
        <v>8065</v>
      </c>
      <c r="E1272" s="219" t="s">
        <v>7715</v>
      </c>
      <c r="F1272" s="219" t="s">
        <v>6394</v>
      </c>
      <c r="G1272" s="219" t="s">
        <v>7868</v>
      </c>
      <c r="H1272" s="219" t="s">
        <v>5990</v>
      </c>
      <c r="I1272" s="220" t="s">
        <v>7281</v>
      </c>
      <c r="J1272" s="221">
        <v>8500</v>
      </c>
      <c r="K1272" s="221">
        <v>1</v>
      </c>
      <c r="L1272" s="221">
        <v>8500</v>
      </c>
    </row>
    <row r="1273" spans="1:12" s="167" customFormat="1">
      <c r="A1273" s="218" t="str">
        <f t="shared" si="10"/>
        <v>O221020058423일반상품</v>
      </c>
      <c r="B1273" s="219" t="s">
        <v>8179</v>
      </c>
      <c r="C1273" s="219" t="s">
        <v>8023</v>
      </c>
      <c r="D1273" s="219" t="s">
        <v>8065</v>
      </c>
      <c r="E1273" s="219" t="s">
        <v>7715</v>
      </c>
      <c r="F1273" s="219" t="s">
        <v>6394</v>
      </c>
      <c r="G1273" s="219" t="s">
        <v>7868</v>
      </c>
      <c r="H1273" s="219" t="s">
        <v>5990</v>
      </c>
      <c r="I1273" s="220" t="s">
        <v>8710</v>
      </c>
      <c r="J1273" s="221">
        <v>1040</v>
      </c>
      <c r="K1273" s="221">
        <v>1</v>
      </c>
      <c r="L1273" s="221">
        <v>1040</v>
      </c>
    </row>
    <row r="1274" spans="1:12" s="167" customFormat="1">
      <c r="A1274" s="218" t="str">
        <f t="shared" si="10"/>
        <v>O221020058423일반상품</v>
      </c>
      <c r="B1274" s="219" t="s">
        <v>8179</v>
      </c>
      <c r="C1274" s="219" t="s">
        <v>8023</v>
      </c>
      <c r="D1274" s="219" t="s">
        <v>8065</v>
      </c>
      <c r="E1274" s="219" t="s">
        <v>7715</v>
      </c>
      <c r="F1274" s="219" t="s">
        <v>6394</v>
      </c>
      <c r="G1274" s="219" t="s">
        <v>7868</v>
      </c>
      <c r="H1274" s="219" t="s">
        <v>5990</v>
      </c>
      <c r="I1274" s="220" t="s">
        <v>8657</v>
      </c>
      <c r="J1274" s="221">
        <v>13600</v>
      </c>
      <c r="K1274" s="221">
        <v>2</v>
      </c>
      <c r="L1274" s="221">
        <v>27200</v>
      </c>
    </row>
    <row r="1275" spans="1:12" s="167" customFormat="1">
      <c r="A1275" s="218" t="str">
        <f t="shared" si="10"/>
        <v>O221020058422일반상품</v>
      </c>
      <c r="B1275" s="219" t="s">
        <v>8180</v>
      </c>
      <c r="C1275" s="219" t="s">
        <v>8023</v>
      </c>
      <c r="D1275" s="219" t="s">
        <v>8065</v>
      </c>
      <c r="E1275" s="219" t="s">
        <v>7707</v>
      </c>
      <c r="F1275" s="219" t="s">
        <v>7718</v>
      </c>
      <c r="G1275" s="219" t="s">
        <v>8008</v>
      </c>
      <c r="H1275" s="219" t="s">
        <v>5990</v>
      </c>
      <c r="I1275" s="220" t="s">
        <v>8711</v>
      </c>
      <c r="J1275" s="221">
        <v>4000</v>
      </c>
      <c r="K1275" s="221">
        <v>4</v>
      </c>
      <c r="L1275" s="221">
        <v>16000</v>
      </c>
    </row>
    <row r="1276" spans="1:12" s="167" customFormat="1">
      <c r="A1276" s="218" t="str">
        <f t="shared" si="10"/>
        <v>O221020058422일반상품</v>
      </c>
      <c r="B1276" s="219" t="s">
        <v>8180</v>
      </c>
      <c r="C1276" s="219" t="s">
        <v>8023</v>
      </c>
      <c r="D1276" s="219" t="s">
        <v>8065</v>
      </c>
      <c r="E1276" s="219" t="s">
        <v>7707</v>
      </c>
      <c r="F1276" s="219" t="s">
        <v>7718</v>
      </c>
      <c r="G1276" s="219" t="s">
        <v>8008</v>
      </c>
      <c r="H1276" s="219" t="s">
        <v>5990</v>
      </c>
      <c r="I1276" s="220" t="s">
        <v>8622</v>
      </c>
      <c r="J1276" s="221">
        <v>10200</v>
      </c>
      <c r="K1276" s="221">
        <v>1</v>
      </c>
      <c r="L1276" s="221">
        <v>10200</v>
      </c>
    </row>
    <row r="1277" spans="1:12" s="167" customFormat="1">
      <c r="A1277" s="218" t="str">
        <f t="shared" si="10"/>
        <v>O221020058422일반상품</v>
      </c>
      <c r="B1277" s="219" t="s">
        <v>8180</v>
      </c>
      <c r="C1277" s="219" t="s">
        <v>8023</v>
      </c>
      <c r="D1277" s="219" t="s">
        <v>8065</v>
      </c>
      <c r="E1277" s="219" t="s">
        <v>7707</v>
      </c>
      <c r="F1277" s="219" t="s">
        <v>7718</v>
      </c>
      <c r="G1277" s="219" t="s">
        <v>8008</v>
      </c>
      <c r="H1277" s="219" t="s">
        <v>5990</v>
      </c>
      <c r="I1277" s="220" t="s">
        <v>7300</v>
      </c>
      <c r="J1277" s="221">
        <v>6900</v>
      </c>
      <c r="K1277" s="221">
        <v>2</v>
      </c>
      <c r="L1277" s="221">
        <v>13800</v>
      </c>
    </row>
    <row r="1278" spans="1:12" s="167" customFormat="1">
      <c r="A1278" s="218" t="str">
        <f t="shared" si="10"/>
        <v>O221020058422일반상품</v>
      </c>
      <c r="B1278" s="219" t="s">
        <v>8180</v>
      </c>
      <c r="C1278" s="219" t="s">
        <v>8023</v>
      </c>
      <c r="D1278" s="219" t="s">
        <v>8065</v>
      </c>
      <c r="E1278" s="219" t="s">
        <v>7707</v>
      </c>
      <c r="F1278" s="219" t="s">
        <v>7718</v>
      </c>
      <c r="G1278" s="219" t="s">
        <v>8008</v>
      </c>
      <c r="H1278" s="219" t="s">
        <v>5990</v>
      </c>
      <c r="I1278" s="220" t="s">
        <v>8493</v>
      </c>
      <c r="J1278" s="221">
        <v>5700</v>
      </c>
      <c r="K1278" s="221">
        <v>2</v>
      </c>
      <c r="L1278" s="221">
        <v>11400</v>
      </c>
    </row>
    <row r="1279" spans="1:12" s="167" customFormat="1">
      <c r="A1279" s="218" t="str">
        <f t="shared" si="10"/>
        <v>O221020058422일반상품</v>
      </c>
      <c r="B1279" s="219" t="s">
        <v>8180</v>
      </c>
      <c r="C1279" s="219" t="s">
        <v>8023</v>
      </c>
      <c r="D1279" s="219" t="s">
        <v>8065</v>
      </c>
      <c r="E1279" s="219" t="s">
        <v>7707</v>
      </c>
      <c r="F1279" s="219" t="s">
        <v>7718</v>
      </c>
      <c r="G1279" s="219" t="s">
        <v>8008</v>
      </c>
      <c r="H1279" s="219" t="s">
        <v>5990</v>
      </c>
      <c r="I1279" s="220" t="s">
        <v>8712</v>
      </c>
      <c r="J1279" s="221">
        <v>4950</v>
      </c>
      <c r="K1279" s="221">
        <v>1</v>
      </c>
      <c r="L1279" s="221">
        <v>4950</v>
      </c>
    </row>
    <row r="1280" spans="1:12" s="167" customFormat="1">
      <c r="A1280" s="218" t="str">
        <f t="shared" si="10"/>
        <v>O221020058422일반상품</v>
      </c>
      <c r="B1280" s="219" t="s">
        <v>8180</v>
      </c>
      <c r="C1280" s="219" t="s">
        <v>8023</v>
      </c>
      <c r="D1280" s="219" t="s">
        <v>8065</v>
      </c>
      <c r="E1280" s="219" t="s">
        <v>7707</v>
      </c>
      <c r="F1280" s="219" t="s">
        <v>7718</v>
      </c>
      <c r="G1280" s="219" t="s">
        <v>8008</v>
      </c>
      <c r="H1280" s="219" t="s">
        <v>5990</v>
      </c>
      <c r="I1280" s="220" t="s">
        <v>8342</v>
      </c>
      <c r="J1280" s="221">
        <v>600</v>
      </c>
      <c r="K1280" s="221">
        <v>4</v>
      </c>
      <c r="L1280" s="221">
        <v>2400</v>
      </c>
    </row>
    <row r="1281" spans="1:12" s="167" customFormat="1">
      <c r="A1281" s="218" t="str">
        <f t="shared" si="10"/>
        <v>O221020058422일반상품</v>
      </c>
      <c r="B1281" s="219" t="s">
        <v>8180</v>
      </c>
      <c r="C1281" s="219" t="s">
        <v>8023</v>
      </c>
      <c r="D1281" s="219" t="s">
        <v>8065</v>
      </c>
      <c r="E1281" s="219" t="s">
        <v>7707</v>
      </c>
      <c r="F1281" s="219" t="s">
        <v>7718</v>
      </c>
      <c r="G1281" s="219" t="s">
        <v>8008</v>
      </c>
      <c r="H1281" s="219" t="s">
        <v>5990</v>
      </c>
      <c r="I1281" s="220" t="s">
        <v>8034</v>
      </c>
      <c r="J1281" s="221">
        <v>900</v>
      </c>
      <c r="K1281" s="221">
        <v>2</v>
      </c>
      <c r="L1281" s="221">
        <v>1800</v>
      </c>
    </row>
    <row r="1282" spans="1:12" s="167" customFormat="1">
      <c r="A1282" s="218" t="str">
        <f t="shared" si="10"/>
        <v>O221020058422일반상품</v>
      </c>
      <c r="B1282" s="219" t="s">
        <v>8180</v>
      </c>
      <c r="C1282" s="219" t="s">
        <v>8023</v>
      </c>
      <c r="D1282" s="219" t="s">
        <v>8065</v>
      </c>
      <c r="E1282" s="219" t="s">
        <v>7707</v>
      </c>
      <c r="F1282" s="219" t="s">
        <v>7718</v>
      </c>
      <c r="G1282" s="219" t="s">
        <v>8008</v>
      </c>
      <c r="H1282" s="219" t="s">
        <v>5990</v>
      </c>
      <c r="I1282" s="220" t="s">
        <v>8435</v>
      </c>
      <c r="J1282" s="221">
        <v>1400</v>
      </c>
      <c r="K1282" s="221">
        <v>3</v>
      </c>
      <c r="L1282" s="221">
        <v>4200</v>
      </c>
    </row>
    <row r="1283" spans="1:12" s="167" customFormat="1">
      <c r="A1283" s="218" t="str">
        <f t="shared" ref="A1283:A1346" si="11">B1283&amp;H1283</f>
        <v>O221020058422일반상품</v>
      </c>
      <c r="B1283" s="219" t="s">
        <v>8180</v>
      </c>
      <c r="C1283" s="219" t="s">
        <v>8023</v>
      </c>
      <c r="D1283" s="219" t="s">
        <v>8065</v>
      </c>
      <c r="E1283" s="219" t="s">
        <v>7707</v>
      </c>
      <c r="F1283" s="219" t="s">
        <v>7718</v>
      </c>
      <c r="G1283" s="219" t="s">
        <v>8008</v>
      </c>
      <c r="H1283" s="219" t="s">
        <v>5990</v>
      </c>
      <c r="I1283" s="220" t="s">
        <v>7977</v>
      </c>
      <c r="J1283" s="221">
        <v>1450</v>
      </c>
      <c r="K1283" s="221">
        <v>2</v>
      </c>
      <c r="L1283" s="221">
        <v>2900</v>
      </c>
    </row>
    <row r="1284" spans="1:12" s="167" customFormat="1">
      <c r="A1284" s="218" t="str">
        <f t="shared" si="11"/>
        <v>O221020058422일반상품</v>
      </c>
      <c r="B1284" s="219" t="s">
        <v>8180</v>
      </c>
      <c r="C1284" s="219" t="s">
        <v>8023</v>
      </c>
      <c r="D1284" s="219" t="s">
        <v>8065</v>
      </c>
      <c r="E1284" s="219" t="s">
        <v>7707</v>
      </c>
      <c r="F1284" s="219" t="s">
        <v>7718</v>
      </c>
      <c r="G1284" s="219" t="s">
        <v>8008</v>
      </c>
      <c r="H1284" s="219" t="s">
        <v>5990</v>
      </c>
      <c r="I1284" s="220" t="s">
        <v>8067</v>
      </c>
      <c r="J1284" s="221">
        <v>19390</v>
      </c>
      <c r="K1284" s="221">
        <v>2</v>
      </c>
      <c r="L1284" s="221">
        <v>38780</v>
      </c>
    </row>
    <row r="1285" spans="1:12" s="167" customFormat="1">
      <c r="A1285" s="218" t="str">
        <f t="shared" si="11"/>
        <v>O221020058422일반상품</v>
      </c>
      <c r="B1285" s="219" t="s">
        <v>8180</v>
      </c>
      <c r="C1285" s="219" t="s">
        <v>8023</v>
      </c>
      <c r="D1285" s="219" t="s">
        <v>8065</v>
      </c>
      <c r="E1285" s="219" t="s">
        <v>7707</v>
      </c>
      <c r="F1285" s="219" t="s">
        <v>7718</v>
      </c>
      <c r="G1285" s="219" t="s">
        <v>8008</v>
      </c>
      <c r="H1285" s="219" t="s">
        <v>5990</v>
      </c>
      <c r="I1285" s="220" t="s">
        <v>8713</v>
      </c>
      <c r="J1285" s="221">
        <v>8000</v>
      </c>
      <c r="K1285" s="221">
        <v>1</v>
      </c>
      <c r="L1285" s="221">
        <v>8000</v>
      </c>
    </row>
    <row r="1286" spans="1:12" s="167" customFormat="1">
      <c r="A1286" s="218" t="str">
        <f t="shared" si="11"/>
        <v>O221020058422일반상품</v>
      </c>
      <c r="B1286" s="219" t="s">
        <v>8180</v>
      </c>
      <c r="C1286" s="219" t="s">
        <v>8023</v>
      </c>
      <c r="D1286" s="219" t="s">
        <v>8065</v>
      </c>
      <c r="E1286" s="219" t="s">
        <v>7707</v>
      </c>
      <c r="F1286" s="219" t="s">
        <v>7718</v>
      </c>
      <c r="G1286" s="219" t="s">
        <v>8008</v>
      </c>
      <c r="H1286" s="219" t="s">
        <v>5990</v>
      </c>
      <c r="I1286" s="220" t="s">
        <v>8695</v>
      </c>
      <c r="J1286" s="221">
        <v>1100</v>
      </c>
      <c r="K1286" s="221">
        <v>2</v>
      </c>
      <c r="L1286" s="221">
        <v>2200</v>
      </c>
    </row>
    <row r="1287" spans="1:12" s="167" customFormat="1">
      <c r="A1287" s="218" t="str">
        <f t="shared" si="11"/>
        <v>O221020058422일반상품</v>
      </c>
      <c r="B1287" s="219" t="s">
        <v>8180</v>
      </c>
      <c r="C1287" s="219" t="s">
        <v>8023</v>
      </c>
      <c r="D1287" s="219" t="s">
        <v>8065</v>
      </c>
      <c r="E1287" s="219" t="s">
        <v>7707</v>
      </c>
      <c r="F1287" s="219" t="s">
        <v>7718</v>
      </c>
      <c r="G1287" s="219" t="s">
        <v>8008</v>
      </c>
      <c r="H1287" s="219" t="s">
        <v>5990</v>
      </c>
      <c r="I1287" s="220" t="s">
        <v>8714</v>
      </c>
      <c r="J1287" s="221">
        <v>1450</v>
      </c>
      <c r="K1287" s="221">
        <v>1</v>
      </c>
      <c r="L1287" s="221">
        <v>1450</v>
      </c>
    </row>
    <row r="1288" spans="1:12" s="167" customFormat="1">
      <c r="A1288" s="218" t="str">
        <f t="shared" si="11"/>
        <v>O221020058422일반상품</v>
      </c>
      <c r="B1288" s="219" t="s">
        <v>8180</v>
      </c>
      <c r="C1288" s="219" t="s">
        <v>8023</v>
      </c>
      <c r="D1288" s="219" t="s">
        <v>8065</v>
      </c>
      <c r="E1288" s="219" t="s">
        <v>7707</v>
      </c>
      <c r="F1288" s="219" t="s">
        <v>7718</v>
      </c>
      <c r="G1288" s="219" t="s">
        <v>8008</v>
      </c>
      <c r="H1288" s="219" t="s">
        <v>5990</v>
      </c>
      <c r="I1288" s="220" t="s">
        <v>8715</v>
      </c>
      <c r="J1288" s="221">
        <v>900</v>
      </c>
      <c r="K1288" s="221">
        <v>10</v>
      </c>
      <c r="L1288" s="221">
        <v>9000</v>
      </c>
    </row>
    <row r="1289" spans="1:12" s="167" customFormat="1">
      <c r="A1289" s="218" t="str">
        <f t="shared" si="11"/>
        <v>O221020058422일반상품</v>
      </c>
      <c r="B1289" s="219" t="s">
        <v>8180</v>
      </c>
      <c r="C1289" s="219" t="s">
        <v>8023</v>
      </c>
      <c r="D1289" s="219" t="s">
        <v>8065</v>
      </c>
      <c r="E1289" s="219" t="s">
        <v>7707</v>
      </c>
      <c r="F1289" s="219" t="s">
        <v>7718</v>
      </c>
      <c r="G1289" s="219" t="s">
        <v>8008</v>
      </c>
      <c r="H1289" s="219" t="s">
        <v>5990</v>
      </c>
      <c r="I1289" s="220" t="s">
        <v>8641</v>
      </c>
      <c r="J1289" s="221">
        <v>10680</v>
      </c>
      <c r="K1289" s="221">
        <v>1</v>
      </c>
      <c r="L1289" s="221">
        <v>10680</v>
      </c>
    </row>
    <row r="1290" spans="1:12" s="167" customFormat="1">
      <c r="A1290" s="218" t="str">
        <f t="shared" si="11"/>
        <v>O221020058422일반상품</v>
      </c>
      <c r="B1290" s="219" t="s">
        <v>8180</v>
      </c>
      <c r="C1290" s="219" t="s">
        <v>8023</v>
      </c>
      <c r="D1290" s="219" t="s">
        <v>8065</v>
      </c>
      <c r="E1290" s="219" t="s">
        <v>7707</v>
      </c>
      <c r="F1290" s="219" t="s">
        <v>7718</v>
      </c>
      <c r="G1290" s="219" t="s">
        <v>8008</v>
      </c>
      <c r="H1290" s="219" t="s">
        <v>5990</v>
      </c>
      <c r="I1290" s="220" t="s">
        <v>7198</v>
      </c>
      <c r="J1290" s="221">
        <v>2850</v>
      </c>
      <c r="K1290" s="221">
        <v>4</v>
      </c>
      <c r="L1290" s="221">
        <v>11400</v>
      </c>
    </row>
    <row r="1291" spans="1:12" s="167" customFormat="1">
      <c r="A1291" s="218" t="str">
        <f t="shared" si="11"/>
        <v>O221020058422일반상품</v>
      </c>
      <c r="B1291" s="219" t="s">
        <v>8180</v>
      </c>
      <c r="C1291" s="219" t="s">
        <v>8023</v>
      </c>
      <c r="D1291" s="219" t="s">
        <v>8065</v>
      </c>
      <c r="E1291" s="219" t="s">
        <v>7707</v>
      </c>
      <c r="F1291" s="219" t="s">
        <v>7718</v>
      </c>
      <c r="G1291" s="219" t="s">
        <v>8008</v>
      </c>
      <c r="H1291" s="219" t="s">
        <v>5990</v>
      </c>
      <c r="I1291" s="220" t="s">
        <v>7272</v>
      </c>
      <c r="J1291" s="221">
        <v>1250</v>
      </c>
      <c r="K1291" s="221">
        <v>1</v>
      </c>
      <c r="L1291" s="221">
        <v>1250</v>
      </c>
    </row>
    <row r="1292" spans="1:12" s="167" customFormat="1">
      <c r="A1292" s="218" t="str">
        <f t="shared" si="11"/>
        <v>O221020058422일반상품</v>
      </c>
      <c r="B1292" s="219" t="s">
        <v>8180</v>
      </c>
      <c r="C1292" s="219" t="s">
        <v>8023</v>
      </c>
      <c r="D1292" s="219" t="s">
        <v>8065</v>
      </c>
      <c r="E1292" s="219" t="s">
        <v>7707</v>
      </c>
      <c r="F1292" s="219" t="s">
        <v>7718</v>
      </c>
      <c r="G1292" s="219" t="s">
        <v>8008</v>
      </c>
      <c r="H1292" s="219" t="s">
        <v>5990</v>
      </c>
      <c r="I1292" s="220" t="s">
        <v>8450</v>
      </c>
      <c r="J1292" s="221">
        <v>1400</v>
      </c>
      <c r="K1292" s="221">
        <v>2</v>
      </c>
      <c r="L1292" s="221">
        <v>2800</v>
      </c>
    </row>
    <row r="1293" spans="1:12" s="167" customFormat="1">
      <c r="A1293" s="218" t="str">
        <f t="shared" si="11"/>
        <v>O221020058422일반상품</v>
      </c>
      <c r="B1293" s="219" t="s">
        <v>8180</v>
      </c>
      <c r="C1293" s="219" t="s">
        <v>8023</v>
      </c>
      <c r="D1293" s="219" t="s">
        <v>8065</v>
      </c>
      <c r="E1293" s="219" t="s">
        <v>7707</v>
      </c>
      <c r="F1293" s="219" t="s">
        <v>7718</v>
      </c>
      <c r="G1293" s="219" t="s">
        <v>8008</v>
      </c>
      <c r="H1293" s="219" t="s">
        <v>5990</v>
      </c>
      <c r="I1293" s="220" t="s">
        <v>7923</v>
      </c>
      <c r="J1293" s="221">
        <v>3900</v>
      </c>
      <c r="K1293" s="221">
        <v>2</v>
      </c>
      <c r="L1293" s="221">
        <v>7800</v>
      </c>
    </row>
    <row r="1294" spans="1:12" s="167" customFormat="1">
      <c r="A1294" s="218" t="str">
        <f t="shared" si="11"/>
        <v>O221020058422일반상품</v>
      </c>
      <c r="B1294" s="219" t="s">
        <v>8180</v>
      </c>
      <c r="C1294" s="219" t="s">
        <v>8023</v>
      </c>
      <c r="D1294" s="219" t="s">
        <v>8065</v>
      </c>
      <c r="E1294" s="219" t="s">
        <v>7707</v>
      </c>
      <c r="F1294" s="219" t="s">
        <v>7718</v>
      </c>
      <c r="G1294" s="219" t="s">
        <v>8008</v>
      </c>
      <c r="H1294" s="219" t="s">
        <v>5990</v>
      </c>
      <c r="I1294" s="220" t="s">
        <v>8632</v>
      </c>
      <c r="J1294" s="221">
        <v>6280</v>
      </c>
      <c r="K1294" s="221">
        <v>1</v>
      </c>
      <c r="L1294" s="221">
        <v>6280</v>
      </c>
    </row>
    <row r="1295" spans="1:12" s="167" customFormat="1">
      <c r="A1295" s="218" t="str">
        <f t="shared" si="11"/>
        <v>O221020058422일반상품</v>
      </c>
      <c r="B1295" s="219" t="s">
        <v>8180</v>
      </c>
      <c r="C1295" s="219" t="s">
        <v>8023</v>
      </c>
      <c r="D1295" s="219" t="s">
        <v>8065</v>
      </c>
      <c r="E1295" s="219" t="s">
        <v>7707</v>
      </c>
      <c r="F1295" s="219" t="s">
        <v>7718</v>
      </c>
      <c r="G1295" s="219" t="s">
        <v>8008</v>
      </c>
      <c r="H1295" s="219" t="s">
        <v>5990</v>
      </c>
      <c r="I1295" s="220" t="s">
        <v>8428</v>
      </c>
      <c r="J1295" s="221">
        <v>10800</v>
      </c>
      <c r="K1295" s="221">
        <v>1</v>
      </c>
      <c r="L1295" s="221">
        <v>10800</v>
      </c>
    </row>
    <row r="1296" spans="1:12" s="167" customFormat="1">
      <c r="A1296" s="218" t="str">
        <f t="shared" si="11"/>
        <v>O221020058422일반상품</v>
      </c>
      <c r="B1296" s="219" t="s">
        <v>8180</v>
      </c>
      <c r="C1296" s="219" t="s">
        <v>8023</v>
      </c>
      <c r="D1296" s="219" t="s">
        <v>8065</v>
      </c>
      <c r="E1296" s="219" t="s">
        <v>7707</v>
      </c>
      <c r="F1296" s="219" t="s">
        <v>7718</v>
      </c>
      <c r="G1296" s="219" t="s">
        <v>8008</v>
      </c>
      <c r="H1296" s="219" t="s">
        <v>5990</v>
      </c>
      <c r="I1296" s="220" t="s">
        <v>8716</v>
      </c>
      <c r="J1296" s="221">
        <v>2400</v>
      </c>
      <c r="K1296" s="221">
        <v>2</v>
      </c>
      <c r="L1296" s="221">
        <v>4800</v>
      </c>
    </row>
    <row r="1297" spans="1:12" s="167" customFormat="1">
      <c r="A1297" s="218" t="str">
        <f t="shared" si="11"/>
        <v>O221020058422일반상품</v>
      </c>
      <c r="B1297" s="219" t="s">
        <v>8180</v>
      </c>
      <c r="C1297" s="219" t="s">
        <v>8023</v>
      </c>
      <c r="D1297" s="219" t="s">
        <v>8065</v>
      </c>
      <c r="E1297" s="219" t="s">
        <v>7707</v>
      </c>
      <c r="F1297" s="219" t="s">
        <v>7718</v>
      </c>
      <c r="G1297" s="219" t="s">
        <v>8008</v>
      </c>
      <c r="H1297" s="219" t="s">
        <v>5990</v>
      </c>
      <c r="I1297" s="220" t="s">
        <v>8076</v>
      </c>
      <c r="J1297" s="221">
        <v>2880</v>
      </c>
      <c r="K1297" s="221">
        <v>2</v>
      </c>
      <c r="L1297" s="221">
        <v>5760</v>
      </c>
    </row>
    <row r="1298" spans="1:12" s="167" customFormat="1">
      <c r="A1298" s="218" t="str">
        <f t="shared" si="11"/>
        <v>O221020058422일반상품</v>
      </c>
      <c r="B1298" s="219" t="s">
        <v>8180</v>
      </c>
      <c r="C1298" s="219" t="s">
        <v>8023</v>
      </c>
      <c r="D1298" s="219" t="s">
        <v>8065</v>
      </c>
      <c r="E1298" s="219" t="s">
        <v>7707</v>
      </c>
      <c r="F1298" s="219" t="s">
        <v>7718</v>
      </c>
      <c r="G1298" s="219" t="s">
        <v>8008</v>
      </c>
      <c r="H1298" s="219" t="s">
        <v>5990</v>
      </c>
      <c r="I1298" s="220" t="s">
        <v>7219</v>
      </c>
      <c r="J1298" s="221">
        <v>6650</v>
      </c>
      <c r="K1298" s="221">
        <v>1</v>
      </c>
      <c r="L1298" s="221">
        <v>6650</v>
      </c>
    </row>
    <row r="1299" spans="1:12" s="167" customFormat="1">
      <c r="A1299" s="218" t="str">
        <f t="shared" si="11"/>
        <v>O221020058422일반상품</v>
      </c>
      <c r="B1299" s="219" t="s">
        <v>8180</v>
      </c>
      <c r="C1299" s="219" t="s">
        <v>8023</v>
      </c>
      <c r="D1299" s="219" t="s">
        <v>8065</v>
      </c>
      <c r="E1299" s="219" t="s">
        <v>7707</v>
      </c>
      <c r="F1299" s="219" t="s">
        <v>7718</v>
      </c>
      <c r="G1299" s="219" t="s">
        <v>8008</v>
      </c>
      <c r="H1299" s="219" t="s">
        <v>5990</v>
      </c>
      <c r="I1299" s="220" t="s">
        <v>8717</v>
      </c>
      <c r="J1299" s="221">
        <v>2430</v>
      </c>
      <c r="K1299" s="221">
        <v>2</v>
      </c>
      <c r="L1299" s="221">
        <v>4860</v>
      </c>
    </row>
    <row r="1300" spans="1:12" s="167" customFormat="1">
      <c r="A1300" s="218" t="str">
        <f t="shared" si="11"/>
        <v>O221020058422일반상품</v>
      </c>
      <c r="B1300" s="219" t="s">
        <v>8180</v>
      </c>
      <c r="C1300" s="219" t="s">
        <v>8023</v>
      </c>
      <c r="D1300" s="219" t="s">
        <v>8065</v>
      </c>
      <c r="E1300" s="219" t="s">
        <v>7707</v>
      </c>
      <c r="F1300" s="219" t="s">
        <v>7718</v>
      </c>
      <c r="G1300" s="219" t="s">
        <v>8008</v>
      </c>
      <c r="H1300" s="219" t="s">
        <v>5990</v>
      </c>
      <c r="I1300" s="220" t="s">
        <v>8537</v>
      </c>
      <c r="J1300" s="221">
        <v>4980</v>
      </c>
      <c r="K1300" s="221">
        <v>1</v>
      </c>
      <c r="L1300" s="221">
        <v>4980</v>
      </c>
    </row>
    <row r="1301" spans="1:12" s="167" customFormat="1">
      <c r="A1301" s="218" t="str">
        <f t="shared" si="11"/>
        <v>O221020058422일반상품</v>
      </c>
      <c r="B1301" s="219" t="s">
        <v>8180</v>
      </c>
      <c r="C1301" s="219" t="s">
        <v>8023</v>
      </c>
      <c r="D1301" s="219" t="s">
        <v>8065</v>
      </c>
      <c r="E1301" s="219" t="s">
        <v>7707</v>
      </c>
      <c r="F1301" s="219" t="s">
        <v>7718</v>
      </c>
      <c r="G1301" s="219" t="s">
        <v>8008</v>
      </c>
      <c r="H1301" s="219" t="s">
        <v>5990</v>
      </c>
      <c r="I1301" s="220" t="s">
        <v>7979</v>
      </c>
      <c r="J1301" s="221">
        <v>6130</v>
      </c>
      <c r="K1301" s="221">
        <v>2</v>
      </c>
      <c r="L1301" s="221">
        <v>12260</v>
      </c>
    </row>
    <row r="1302" spans="1:12" s="167" customFormat="1">
      <c r="A1302" s="218" t="str">
        <f t="shared" si="11"/>
        <v>O221020058422일반상품</v>
      </c>
      <c r="B1302" s="219" t="s">
        <v>8180</v>
      </c>
      <c r="C1302" s="219" t="s">
        <v>8023</v>
      </c>
      <c r="D1302" s="219" t="s">
        <v>8065</v>
      </c>
      <c r="E1302" s="219" t="s">
        <v>7707</v>
      </c>
      <c r="F1302" s="219" t="s">
        <v>7718</v>
      </c>
      <c r="G1302" s="219" t="s">
        <v>8008</v>
      </c>
      <c r="H1302" s="219" t="s">
        <v>5990</v>
      </c>
      <c r="I1302" s="220" t="s">
        <v>8403</v>
      </c>
      <c r="J1302" s="221">
        <v>1250</v>
      </c>
      <c r="K1302" s="221">
        <v>2</v>
      </c>
      <c r="L1302" s="221">
        <v>2500</v>
      </c>
    </row>
    <row r="1303" spans="1:12" s="167" customFormat="1">
      <c r="A1303" s="218" t="str">
        <f t="shared" si="11"/>
        <v>O221020058422일반상품</v>
      </c>
      <c r="B1303" s="219" t="s">
        <v>8180</v>
      </c>
      <c r="C1303" s="219" t="s">
        <v>8023</v>
      </c>
      <c r="D1303" s="219" t="s">
        <v>8065</v>
      </c>
      <c r="E1303" s="219" t="s">
        <v>7707</v>
      </c>
      <c r="F1303" s="219" t="s">
        <v>7718</v>
      </c>
      <c r="G1303" s="219" t="s">
        <v>8008</v>
      </c>
      <c r="H1303" s="219" t="s">
        <v>5990</v>
      </c>
      <c r="I1303" s="220" t="s">
        <v>8430</v>
      </c>
      <c r="J1303" s="221">
        <v>1250</v>
      </c>
      <c r="K1303" s="221">
        <v>1</v>
      </c>
      <c r="L1303" s="221">
        <v>1250</v>
      </c>
    </row>
    <row r="1304" spans="1:12" s="167" customFormat="1">
      <c r="A1304" s="218" t="str">
        <f t="shared" si="11"/>
        <v>O221020058422일반상품</v>
      </c>
      <c r="B1304" s="219" t="s">
        <v>8180</v>
      </c>
      <c r="C1304" s="219" t="s">
        <v>8023</v>
      </c>
      <c r="D1304" s="219" t="s">
        <v>8065</v>
      </c>
      <c r="E1304" s="219" t="s">
        <v>7707</v>
      </c>
      <c r="F1304" s="219" t="s">
        <v>7718</v>
      </c>
      <c r="G1304" s="219" t="s">
        <v>8008</v>
      </c>
      <c r="H1304" s="219" t="s">
        <v>5990</v>
      </c>
      <c r="I1304" s="220" t="s">
        <v>8353</v>
      </c>
      <c r="J1304" s="221">
        <v>5250</v>
      </c>
      <c r="K1304" s="221">
        <v>1</v>
      </c>
      <c r="L1304" s="221">
        <v>5250</v>
      </c>
    </row>
    <row r="1305" spans="1:12" s="167" customFormat="1">
      <c r="A1305" s="218" t="str">
        <f t="shared" si="11"/>
        <v>O221020058422일반상품</v>
      </c>
      <c r="B1305" s="219" t="s">
        <v>8180</v>
      </c>
      <c r="C1305" s="219" t="s">
        <v>8023</v>
      </c>
      <c r="D1305" s="219" t="s">
        <v>8065</v>
      </c>
      <c r="E1305" s="219" t="s">
        <v>7707</v>
      </c>
      <c r="F1305" s="219" t="s">
        <v>7718</v>
      </c>
      <c r="G1305" s="219" t="s">
        <v>8008</v>
      </c>
      <c r="H1305" s="219" t="s">
        <v>5990</v>
      </c>
      <c r="I1305" s="220" t="s">
        <v>8324</v>
      </c>
      <c r="J1305" s="221">
        <v>3480</v>
      </c>
      <c r="K1305" s="221">
        <v>1</v>
      </c>
      <c r="L1305" s="221">
        <v>3480</v>
      </c>
    </row>
    <row r="1306" spans="1:12" s="167" customFormat="1">
      <c r="A1306" s="218" t="str">
        <f t="shared" si="11"/>
        <v>O221020058422일반상품</v>
      </c>
      <c r="B1306" s="219" t="s">
        <v>8180</v>
      </c>
      <c r="C1306" s="219" t="s">
        <v>8023</v>
      </c>
      <c r="D1306" s="219" t="s">
        <v>8065</v>
      </c>
      <c r="E1306" s="219" t="s">
        <v>7707</v>
      </c>
      <c r="F1306" s="219" t="s">
        <v>7718</v>
      </c>
      <c r="G1306" s="219" t="s">
        <v>8008</v>
      </c>
      <c r="H1306" s="219" t="s">
        <v>5990</v>
      </c>
      <c r="I1306" s="220" t="s">
        <v>8708</v>
      </c>
      <c r="J1306" s="221">
        <v>3280</v>
      </c>
      <c r="K1306" s="221">
        <v>3</v>
      </c>
      <c r="L1306" s="221">
        <v>9840</v>
      </c>
    </row>
    <row r="1307" spans="1:12" s="167" customFormat="1">
      <c r="A1307" s="218" t="str">
        <f t="shared" si="11"/>
        <v>O221020058422일반상품</v>
      </c>
      <c r="B1307" s="219" t="s">
        <v>8180</v>
      </c>
      <c r="C1307" s="219" t="s">
        <v>8023</v>
      </c>
      <c r="D1307" s="219" t="s">
        <v>8065</v>
      </c>
      <c r="E1307" s="219" t="s">
        <v>7707</v>
      </c>
      <c r="F1307" s="219" t="s">
        <v>7718</v>
      </c>
      <c r="G1307" s="219" t="s">
        <v>8008</v>
      </c>
      <c r="H1307" s="219" t="s">
        <v>5990</v>
      </c>
      <c r="I1307" s="220" t="s">
        <v>8497</v>
      </c>
      <c r="J1307" s="221">
        <v>900</v>
      </c>
      <c r="K1307" s="221">
        <v>4</v>
      </c>
      <c r="L1307" s="221">
        <v>3600</v>
      </c>
    </row>
    <row r="1308" spans="1:12" s="167" customFormat="1">
      <c r="A1308" s="218" t="str">
        <f t="shared" si="11"/>
        <v>O221020058422일반상품</v>
      </c>
      <c r="B1308" s="219" t="s">
        <v>8180</v>
      </c>
      <c r="C1308" s="219" t="s">
        <v>8023</v>
      </c>
      <c r="D1308" s="219" t="s">
        <v>8065</v>
      </c>
      <c r="E1308" s="219" t="s">
        <v>7707</v>
      </c>
      <c r="F1308" s="219" t="s">
        <v>7718</v>
      </c>
      <c r="G1308" s="219" t="s">
        <v>8008</v>
      </c>
      <c r="H1308" s="219" t="s">
        <v>5990</v>
      </c>
      <c r="I1308" s="220" t="s">
        <v>8634</v>
      </c>
      <c r="J1308" s="221">
        <v>4700</v>
      </c>
      <c r="K1308" s="221">
        <v>1</v>
      </c>
      <c r="L1308" s="221">
        <v>4700</v>
      </c>
    </row>
    <row r="1309" spans="1:12" s="167" customFormat="1">
      <c r="A1309" s="218" t="str">
        <f t="shared" si="11"/>
        <v>O221020058422일반상품</v>
      </c>
      <c r="B1309" s="219" t="s">
        <v>8180</v>
      </c>
      <c r="C1309" s="219" t="s">
        <v>8023</v>
      </c>
      <c r="D1309" s="219" t="s">
        <v>8065</v>
      </c>
      <c r="E1309" s="219" t="s">
        <v>7707</v>
      </c>
      <c r="F1309" s="219" t="s">
        <v>7718</v>
      </c>
      <c r="G1309" s="219" t="s">
        <v>8008</v>
      </c>
      <c r="H1309" s="219" t="s">
        <v>5990</v>
      </c>
      <c r="I1309" s="220" t="s">
        <v>8718</v>
      </c>
      <c r="J1309" s="221">
        <v>2350</v>
      </c>
      <c r="K1309" s="221">
        <v>1</v>
      </c>
      <c r="L1309" s="221">
        <v>2350</v>
      </c>
    </row>
    <row r="1310" spans="1:12" s="167" customFormat="1">
      <c r="A1310" s="218" t="str">
        <f t="shared" si="11"/>
        <v>O221020058422일반상품</v>
      </c>
      <c r="B1310" s="219" t="s">
        <v>8180</v>
      </c>
      <c r="C1310" s="219" t="s">
        <v>8023</v>
      </c>
      <c r="D1310" s="219" t="s">
        <v>8065</v>
      </c>
      <c r="E1310" s="219" t="s">
        <v>7707</v>
      </c>
      <c r="F1310" s="219" t="s">
        <v>7718</v>
      </c>
      <c r="G1310" s="219" t="s">
        <v>8008</v>
      </c>
      <c r="H1310" s="219" t="s">
        <v>5990</v>
      </c>
      <c r="I1310" s="220" t="s">
        <v>8512</v>
      </c>
      <c r="J1310" s="221">
        <v>990</v>
      </c>
      <c r="K1310" s="221">
        <v>2</v>
      </c>
      <c r="L1310" s="221">
        <v>1980</v>
      </c>
    </row>
    <row r="1311" spans="1:12" s="167" customFormat="1">
      <c r="A1311" s="218" t="str">
        <f t="shared" si="11"/>
        <v>O221020058422일반상품</v>
      </c>
      <c r="B1311" s="219" t="s">
        <v>8180</v>
      </c>
      <c r="C1311" s="219" t="s">
        <v>8023</v>
      </c>
      <c r="D1311" s="219" t="s">
        <v>8065</v>
      </c>
      <c r="E1311" s="219" t="s">
        <v>7707</v>
      </c>
      <c r="F1311" s="219" t="s">
        <v>7718</v>
      </c>
      <c r="G1311" s="219" t="s">
        <v>8008</v>
      </c>
      <c r="H1311" s="219" t="s">
        <v>5990</v>
      </c>
      <c r="I1311" s="220" t="s">
        <v>8529</v>
      </c>
      <c r="J1311" s="221">
        <v>1070</v>
      </c>
      <c r="K1311" s="221">
        <v>2</v>
      </c>
      <c r="L1311" s="221">
        <v>2140</v>
      </c>
    </row>
    <row r="1312" spans="1:12" s="167" customFormat="1">
      <c r="A1312" s="218" t="str">
        <f t="shared" si="11"/>
        <v>O221020058422일반상품</v>
      </c>
      <c r="B1312" s="219" t="s">
        <v>8180</v>
      </c>
      <c r="C1312" s="219" t="s">
        <v>8023</v>
      </c>
      <c r="D1312" s="219" t="s">
        <v>8065</v>
      </c>
      <c r="E1312" s="219" t="s">
        <v>7707</v>
      </c>
      <c r="F1312" s="219" t="s">
        <v>7718</v>
      </c>
      <c r="G1312" s="219" t="s">
        <v>8008</v>
      </c>
      <c r="H1312" s="219" t="s">
        <v>5990</v>
      </c>
      <c r="I1312" s="220" t="s">
        <v>8514</v>
      </c>
      <c r="J1312" s="221">
        <v>2160</v>
      </c>
      <c r="K1312" s="221">
        <v>1</v>
      </c>
      <c r="L1312" s="221">
        <v>2160</v>
      </c>
    </row>
    <row r="1313" spans="1:12" s="167" customFormat="1">
      <c r="A1313" s="218" t="str">
        <f t="shared" si="11"/>
        <v>O221020058422일반상품</v>
      </c>
      <c r="B1313" s="219" t="s">
        <v>8180</v>
      </c>
      <c r="C1313" s="219" t="s">
        <v>8023</v>
      </c>
      <c r="D1313" s="219" t="s">
        <v>8065</v>
      </c>
      <c r="E1313" s="219" t="s">
        <v>7707</v>
      </c>
      <c r="F1313" s="219" t="s">
        <v>7718</v>
      </c>
      <c r="G1313" s="219" t="s">
        <v>8008</v>
      </c>
      <c r="H1313" s="219" t="s">
        <v>5990</v>
      </c>
      <c r="I1313" s="220" t="s">
        <v>8655</v>
      </c>
      <c r="J1313" s="221">
        <v>3540</v>
      </c>
      <c r="K1313" s="221">
        <v>1</v>
      </c>
      <c r="L1313" s="221">
        <v>3540</v>
      </c>
    </row>
    <row r="1314" spans="1:12" s="167" customFormat="1">
      <c r="A1314" s="218" t="str">
        <f t="shared" si="11"/>
        <v>O221020058422일반상품</v>
      </c>
      <c r="B1314" s="219" t="s">
        <v>8180</v>
      </c>
      <c r="C1314" s="219" t="s">
        <v>8023</v>
      </c>
      <c r="D1314" s="219" t="s">
        <v>8065</v>
      </c>
      <c r="E1314" s="219" t="s">
        <v>7707</v>
      </c>
      <c r="F1314" s="219" t="s">
        <v>7718</v>
      </c>
      <c r="G1314" s="219" t="s">
        <v>8008</v>
      </c>
      <c r="H1314" s="219" t="s">
        <v>5990</v>
      </c>
      <c r="I1314" s="220" t="s">
        <v>8531</v>
      </c>
      <c r="J1314" s="221">
        <v>4800</v>
      </c>
      <c r="K1314" s="221">
        <v>2</v>
      </c>
      <c r="L1314" s="221">
        <v>9600</v>
      </c>
    </row>
    <row r="1315" spans="1:12" s="167" customFormat="1">
      <c r="A1315" s="218" t="str">
        <f t="shared" si="11"/>
        <v>O221020058422일반상품</v>
      </c>
      <c r="B1315" s="219" t="s">
        <v>8180</v>
      </c>
      <c r="C1315" s="219" t="s">
        <v>8023</v>
      </c>
      <c r="D1315" s="219" t="s">
        <v>8065</v>
      </c>
      <c r="E1315" s="219" t="s">
        <v>7707</v>
      </c>
      <c r="F1315" s="219" t="s">
        <v>7718</v>
      </c>
      <c r="G1315" s="219" t="s">
        <v>8008</v>
      </c>
      <c r="H1315" s="219" t="s">
        <v>5990</v>
      </c>
      <c r="I1315" s="220" t="s">
        <v>8681</v>
      </c>
      <c r="J1315" s="221">
        <v>1680</v>
      </c>
      <c r="K1315" s="221">
        <v>1</v>
      </c>
      <c r="L1315" s="221">
        <v>1680</v>
      </c>
    </row>
    <row r="1316" spans="1:12" s="167" customFormat="1">
      <c r="A1316" s="218" t="str">
        <f t="shared" si="11"/>
        <v>O221020058422일반상품</v>
      </c>
      <c r="B1316" s="219" t="s">
        <v>8180</v>
      </c>
      <c r="C1316" s="219" t="s">
        <v>8023</v>
      </c>
      <c r="D1316" s="219" t="s">
        <v>8065</v>
      </c>
      <c r="E1316" s="219" t="s">
        <v>7707</v>
      </c>
      <c r="F1316" s="219" t="s">
        <v>7718</v>
      </c>
      <c r="G1316" s="219" t="s">
        <v>8008</v>
      </c>
      <c r="H1316" s="219" t="s">
        <v>5990</v>
      </c>
      <c r="I1316" s="220" t="s">
        <v>8359</v>
      </c>
      <c r="J1316" s="221">
        <v>6100</v>
      </c>
      <c r="K1316" s="221">
        <v>2</v>
      </c>
      <c r="L1316" s="221">
        <v>12200</v>
      </c>
    </row>
    <row r="1317" spans="1:12" s="167" customFormat="1">
      <c r="A1317" s="218" t="str">
        <f t="shared" si="11"/>
        <v>O221020058422일반상품</v>
      </c>
      <c r="B1317" s="219" t="s">
        <v>8180</v>
      </c>
      <c r="C1317" s="219" t="s">
        <v>8023</v>
      </c>
      <c r="D1317" s="219" t="s">
        <v>8065</v>
      </c>
      <c r="E1317" s="219" t="s">
        <v>7707</v>
      </c>
      <c r="F1317" s="219" t="s">
        <v>7718</v>
      </c>
      <c r="G1317" s="219" t="s">
        <v>8008</v>
      </c>
      <c r="H1317" s="219" t="s">
        <v>5990</v>
      </c>
      <c r="I1317" s="220" t="s">
        <v>8407</v>
      </c>
      <c r="J1317" s="221">
        <v>1200</v>
      </c>
      <c r="K1317" s="221">
        <v>1</v>
      </c>
      <c r="L1317" s="221">
        <v>1200</v>
      </c>
    </row>
    <row r="1318" spans="1:12" s="167" customFormat="1">
      <c r="A1318" s="218" t="str">
        <f t="shared" si="11"/>
        <v>O221020058422일반상품</v>
      </c>
      <c r="B1318" s="219" t="s">
        <v>8180</v>
      </c>
      <c r="C1318" s="219" t="s">
        <v>8023</v>
      </c>
      <c r="D1318" s="219" t="s">
        <v>8065</v>
      </c>
      <c r="E1318" s="219" t="s">
        <v>7707</v>
      </c>
      <c r="F1318" s="219" t="s">
        <v>7718</v>
      </c>
      <c r="G1318" s="219" t="s">
        <v>8008</v>
      </c>
      <c r="H1318" s="219" t="s">
        <v>5990</v>
      </c>
      <c r="I1318" s="220" t="s">
        <v>7208</v>
      </c>
      <c r="J1318" s="221">
        <v>3600</v>
      </c>
      <c r="K1318" s="221">
        <v>1</v>
      </c>
      <c r="L1318" s="221">
        <v>3600</v>
      </c>
    </row>
    <row r="1319" spans="1:12" s="167" customFormat="1">
      <c r="A1319" s="218" t="str">
        <f t="shared" si="11"/>
        <v>O221020058422일반상품</v>
      </c>
      <c r="B1319" s="219" t="s">
        <v>8180</v>
      </c>
      <c r="C1319" s="219" t="s">
        <v>8023</v>
      </c>
      <c r="D1319" s="219" t="s">
        <v>8065</v>
      </c>
      <c r="E1319" s="219" t="s">
        <v>7707</v>
      </c>
      <c r="F1319" s="219" t="s">
        <v>7718</v>
      </c>
      <c r="G1319" s="219" t="s">
        <v>8008</v>
      </c>
      <c r="H1319" s="219" t="s">
        <v>5990</v>
      </c>
      <c r="I1319" s="220" t="s">
        <v>8516</v>
      </c>
      <c r="J1319" s="221">
        <v>1080</v>
      </c>
      <c r="K1319" s="221">
        <v>1</v>
      </c>
      <c r="L1319" s="221">
        <v>1080</v>
      </c>
    </row>
    <row r="1320" spans="1:12" s="167" customFormat="1">
      <c r="A1320" s="218" t="str">
        <f t="shared" si="11"/>
        <v>O221020058422일반상품</v>
      </c>
      <c r="B1320" s="219" t="s">
        <v>8180</v>
      </c>
      <c r="C1320" s="219" t="s">
        <v>8023</v>
      </c>
      <c r="D1320" s="219" t="s">
        <v>8065</v>
      </c>
      <c r="E1320" s="219" t="s">
        <v>7707</v>
      </c>
      <c r="F1320" s="219" t="s">
        <v>7718</v>
      </c>
      <c r="G1320" s="219" t="s">
        <v>8008</v>
      </c>
      <c r="H1320" s="219" t="s">
        <v>5990</v>
      </c>
      <c r="I1320" s="220" t="s">
        <v>7202</v>
      </c>
      <c r="J1320" s="221">
        <v>5200</v>
      </c>
      <c r="K1320" s="221">
        <v>2</v>
      </c>
      <c r="L1320" s="221">
        <v>10400</v>
      </c>
    </row>
    <row r="1321" spans="1:12" s="167" customFormat="1">
      <c r="A1321" s="218" t="str">
        <f t="shared" si="11"/>
        <v>O221020058421일반상품</v>
      </c>
      <c r="B1321" s="219" t="s">
        <v>8181</v>
      </c>
      <c r="C1321" s="219" t="s">
        <v>8023</v>
      </c>
      <c r="D1321" s="219" t="s">
        <v>8065</v>
      </c>
      <c r="E1321" s="219" t="s">
        <v>7711</v>
      </c>
      <c r="F1321" s="219" t="s">
        <v>6439</v>
      </c>
      <c r="G1321" s="219" t="s">
        <v>7851</v>
      </c>
      <c r="H1321" s="219" t="s">
        <v>5990</v>
      </c>
      <c r="I1321" s="220" t="s">
        <v>8719</v>
      </c>
      <c r="J1321" s="221">
        <v>13090</v>
      </c>
      <c r="K1321" s="221">
        <v>1</v>
      </c>
      <c r="L1321" s="221">
        <v>13090</v>
      </c>
    </row>
    <row r="1322" spans="1:12" s="167" customFormat="1">
      <c r="A1322" s="218" t="str">
        <f t="shared" si="11"/>
        <v>O221020058421일반상품</v>
      </c>
      <c r="B1322" s="219" t="s">
        <v>8181</v>
      </c>
      <c r="C1322" s="219" t="s">
        <v>8023</v>
      </c>
      <c r="D1322" s="219" t="s">
        <v>8065</v>
      </c>
      <c r="E1322" s="219" t="s">
        <v>7711</v>
      </c>
      <c r="F1322" s="219" t="s">
        <v>6439</v>
      </c>
      <c r="G1322" s="219" t="s">
        <v>7851</v>
      </c>
      <c r="H1322" s="219" t="s">
        <v>5990</v>
      </c>
      <c r="I1322" s="220" t="s">
        <v>7244</v>
      </c>
      <c r="J1322" s="221">
        <v>2800</v>
      </c>
      <c r="K1322" s="221">
        <v>1</v>
      </c>
      <c r="L1322" s="221">
        <v>2800</v>
      </c>
    </row>
    <row r="1323" spans="1:12" s="167" customFormat="1">
      <c r="A1323" s="218" t="str">
        <f t="shared" si="11"/>
        <v>O221020058421일반상품</v>
      </c>
      <c r="B1323" s="219" t="s">
        <v>8181</v>
      </c>
      <c r="C1323" s="219" t="s">
        <v>8023</v>
      </c>
      <c r="D1323" s="219" t="s">
        <v>8065</v>
      </c>
      <c r="E1323" s="219" t="s">
        <v>7711</v>
      </c>
      <c r="F1323" s="219" t="s">
        <v>6439</v>
      </c>
      <c r="G1323" s="219" t="s">
        <v>7851</v>
      </c>
      <c r="H1323" s="219" t="s">
        <v>5990</v>
      </c>
      <c r="I1323" s="220" t="s">
        <v>8720</v>
      </c>
      <c r="J1323" s="221">
        <v>1090</v>
      </c>
      <c r="K1323" s="221">
        <v>1</v>
      </c>
      <c r="L1323" s="221">
        <v>1090</v>
      </c>
    </row>
    <row r="1324" spans="1:12" s="167" customFormat="1">
      <c r="A1324" s="218" t="str">
        <f t="shared" si="11"/>
        <v>O221020058421일반상품</v>
      </c>
      <c r="B1324" s="219" t="s">
        <v>8181</v>
      </c>
      <c r="C1324" s="219" t="s">
        <v>8023</v>
      </c>
      <c r="D1324" s="219" t="s">
        <v>8065</v>
      </c>
      <c r="E1324" s="219" t="s">
        <v>7711</v>
      </c>
      <c r="F1324" s="219" t="s">
        <v>6439</v>
      </c>
      <c r="G1324" s="219" t="s">
        <v>7851</v>
      </c>
      <c r="H1324" s="219" t="s">
        <v>5990</v>
      </c>
      <c r="I1324" s="220" t="s">
        <v>8449</v>
      </c>
      <c r="J1324" s="221">
        <v>5900</v>
      </c>
      <c r="K1324" s="221">
        <v>1</v>
      </c>
      <c r="L1324" s="221">
        <v>5900</v>
      </c>
    </row>
    <row r="1325" spans="1:12" s="167" customFormat="1">
      <c r="A1325" s="218" t="str">
        <f t="shared" si="11"/>
        <v>O221020058421일반상품</v>
      </c>
      <c r="B1325" s="219" t="s">
        <v>8181</v>
      </c>
      <c r="C1325" s="219" t="s">
        <v>8023</v>
      </c>
      <c r="D1325" s="219" t="s">
        <v>8065</v>
      </c>
      <c r="E1325" s="219" t="s">
        <v>7711</v>
      </c>
      <c r="F1325" s="219" t="s">
        <v>6439</v>
      </c>
      <c r="G1325" s="219" t="s">
        <v>7851</v>
      </c>
      <c r="H1325" s="219" t="s">
        <v>5990</v>
      </c>
      <c r="I1325" s="220" t="s">
        <v>8343</v>
      </c>
      <c r="J1325" s="221">
        <v>12100</v>
      </c>
      <c r="K1325" s="221">
        <v>1</v>
      </c>
      <c r="L1325" s="221">
        <v>12100</v>
      </c>
    </row>
    <row r="1326" spans="1:12" s="167" customFormat="1">
      <c r="A1326" s="218" t="str">
        <f t="shared" si="11"/>
        <v>O221020058421일반상품</v>
      </c>
      <c r="B1326" s="219" t="s">
        <v>8181</v>
      </c>
      <c r="C1326" s="219" t="s">
        <v>8023</v>
      </c>
      <c r="D1326" s="219" t="s">
        <v>8065</v>
      </c>
      <c r="E1326" s="219" t="s">
        <v>7711</v>
      </c>
      <c r="F1326" s="219" t="s">
        <v>6439</v>
      </c>
      <c r="G1326" s="219" t="s">
        <v>7851</v>
      </c>
      <c r="H1326" s="219" t="s">
        <v>5990</v>
      </c>
      <c r="I1326" s="220" t="s">
        <v>8344</v>
      </c>
      <c r="J1326" s="221">
        <v>21000</v>
      </c>
      <c r="K1326" s="221">
        <v>1</v>
      </c>
      <c r="L1326" s="221">
        <v>21000</v>
      </c>
    </row>
    <row r="1327" spans="1:12" s="167" customFormat="1">
      <c r="A1327" s="218" t="str">
        <f t="shared" si="11"/>
        <v>O221020058421일반상품</v>
      </c>
      <c r="B1327" s="219" t="s">
        <v>8181</v>
      </c>
      <c r="C1327" s="219" t="s">
        <v>8023</v>
      </c>
      <c r="D1327" s="219" t="s">
        <v>8065</v>
      </c>
      <c r="E1327" s="219" t="s">
        <v>7711</v>
      </c>
      <c r="F1327" s="219" t="s">
        <v>6439</v>
      </c>
      <c r="G1327" s="219" t="s">
        <v>7851</v>
      </c>
      <c r="H1327" s="219" t="s">
        <v>5990</v>
      </c>
      <c r="I1327" s="220" t="s">
        <v>7203</v>
      </c>
      <c r="J1327" s="221">
        <v>5000</v>
      </c>
      <c r="K1327" s="221">
        <v>1</v>
      </c>
      <c r="L1327" s="221">
        <v>5000</v>
      </c>
    </row>
    <row r="1328" spans="1:12" s="167" customFormat="1">
      <c r="A1328" s="218" t="str">
        <f t="shared" si="11"/>
        <v>O221020058421일반상품</v>
      </c>
      <c r="B1328" s="219" t="s">
        <v>8181</v>
      </c>
      <c r="C1328" s="219" t="s">
        <v>8023</v>
      </c>
      <c r="D1328" s="219" t="s">
        <v>8065</v>
      </c>
      <c r="E1328" s="219" t="s">
        <v>7711</v>
      </c>
      <c r="F1328" s="219" t="s">
        <v>6439</v>
      </c>
      <c r="G1328" s="219" t="s">
        <v>7851</v>
      </c>
      <c r="H1328" s="219" t="s">
        <v>5990</v>
      </c>
      <c r="I1328" s="220" t="s">
        <v>8695</v>
      </c>
      <c r="J1328" s="221">
        <v>1100</v>
      </c>
      <c r="K1328" s="221">
        <v>1</v>
      </c>
      <c r="L1328" s="221">
        <v>1100</v>
      </c>
    </row>
    <row r="1329" spans="1:12" s="167" customFormat="1">
      <c r="A1329" s="218" t="str">
        <f t="shared" si="11"/>
        <v>O221020058421일반상품</v>
      </c>
      <c r="B1329" s="219" t="s">
        <v>8181</v>
      </c>
      <c r="C1329" s="219" t="s">
        <v>8023</v>
      </c>
      <c r="D1329" s="219" t="s">
        <v>8065</v>
      </c>
      <c r="E1329" s="219" t="s">
        <v>7711</v>
      </c>
      <c r="F1329" s="219" t="s">
        <v>6439</v>
      </c>
      <c r="G1329" s="219" t="s">
        <v>7851</v>
      </c>
      <c r="H1329" s="219" t="s">
        <v>5990</v>
      </c>
      <c r="I1329" s="220" t="s">
        <v>8398</v>
      </c>
      <c r="J1329" s="221">
        <v>1140</v>
      </c>
      <c r="K1329" s="221">
        <v>2</v>
      </c>
      <c r="L1329" s="221">
        <v>2280</v>
      </c>
    </row>
    <row r="1330" spans="1:12" s="167" customFormat="1">
      <c r="A1330" s="218" t="str">
        <f t="shared" si="11"/>
        <v>O221020058421일반상품</v>
      </c>
      <c r="B1330" s="219" t="s">
        <v>8181</v>
      </c>
      <c r="C1330" s="219" t="s">
        <v>8023</v>
      </c>
      <c r="D1330" s="219" t="s">
        <v>8065</v>
      </c>
      <c r="E1330" s="219" t="s">
        <v>7711</v>
      </c>
      <c r="F1330" s="219" t="s">
        <v>6439</v>
      </c>
      <c r="G1330" s="219" t="s">
        <v>7851</v>
      </c>
      <c r="H1330" s="219" t="s">
        <v>5990</v>
      </c>
      <c r="I1330" s="220" t="s">
        <v>7975</v>
      </c>
      <c r="J1330" s="221">
        <v>2780</v>
      </c>
      <c r="K1330" s="221">
        <v>1</v>
      </c>
      <c r="L1330" s="221">
        <v>2780</v>
      </c>
    </row>
    <row r="1331" spans="1:12" s="167" customFormat="1">
      <c r="A1331" s="218" t="str">
        <f t="shared" si="11"/>
        <v>O221020058421일반상품</v>
      </c>
      <c r="B1331" s="219" t="s">
        <v>8181</v>
      </c>
      <c r="C1331" s="219" t="s">
        <v>8023</v>
      </c>
      <c r="D1331" s="219" t="s">
        <v>8065</v>
      </c>
      <c r="E1331" s="219" t="s">
        <v>7711</v>
      </c>
      <c r="F1331" s="219" t="s">
        <v>6439</v>
      </c>
      <c r="G1331" s="219" t="s">
        <v>7851</v>
      </c>
      <c r="H1331" s="219" t="s">
        <v>5990</v>
      </c>
      <c r="I1331" s="220" t="s">
        <v>8721</v>
      </c>
      <c r="J1331" s="221">
        <v>8880</v>
      </c>
      <c r="K1331" s="221">
        <v>3</v>
      </c>
      <c r="L1331" s="221">
        <v>26640</v>
      </c>
    </row>
    <row r="1332" spans="1:12" s="167" customFormat="1">
      <c r="A1332" s="218" t="str">
        <f t="shared" si="11"/>
        <v>O221020058421일반상품</v>
      </c>
      <c r="B1332" s="219" t="s">
        <v>8181</v>
      </c>
      <c r="C1332" s="219" t="s">
        <v>8023</v>
      </c>
      <c r="D1332" s="219" t="s">
        <v>8065</v>
      </c>
      <c r="E1332" s="219" t="s">
        <v>7711</v>
      </c>
      <c r="F1332" s="219" t="s">
        <v>6439</v>
      </c>
      <c r="G1332" s="219" t="s">
        <v>7851</v>
      </c>
      <c r="H1332" s="219" t="s">
        <v>5990</v>
      </c>
      <c r="I1332" s="220" t="s">
        <v>8524</v>
      </c>
      <c r="J1332" s="221">
        <v>5800</v>
      </c>
      <c r="K1332" s="221">
        <v>1</v>
      </c>
      <c r="L1332" s="221">
        <v>5800</v>
      </c>
    </row>
    <row r="1333" spans="1:12" s="167" customFormat="1">
      <c r="A1333" s="218" t="str">
        <f t="shared" si="11"/>
        <v>O221020058421일반상품</v>
      </c>
      <c r="B1333" s="219" t="s">
        <v>8181</v>
      </c>
      <c r="C1333" s="219" t="s">
        <v>8023</v>
      </c>
      <c r="D1333" s="219" t="s">
        <v>8065</v>
      </c>
      <c r="E1333" s="219" t="s">
        <v>7711</v>
      </c>
      <c r="F1333" s="219" t="s">
        <v>6439</v>
      </c>
      <c r="G1333" s="219" t="s">
        <v>7851</v>
      </c>
      <c r="H1333" s="219" t="s">
        <v>5990</v>
      </c>
      <c r="I1333" s="220" t="s">
        <v>7228</v>
      </c>
      <c r="J1333" s="221">
        <v>1250</v>
      </c>
      <c r="K1333" s="221">
        <v>20</v>
      </c>
      <c r="L1333" s="221">
        <v>25000</v>
      </c>
    </row>
    <row r="1334" spans="1:12" s="167" customFormat="1">
      <c r="A1334" s="218" t="str">
        <f t="shared" si="11"/>
        <v>O221020058421일반상품</v>
      </c>
      <c r="B1334" s="219" t="s">
        <v>8181</v>
      </c>
      <c r="C1334" s="219" t="s">
        <v>8023</v>
      </c>
      <c r="D1334" s="219" t="s">
        <v>8065</v>
      </c>
      <c r="E1334" s="219" t="s">
        <v>7711</v>
      </c>
      <c r="F1334" s="219" t="s">
        <v>6439</v>
      </c>
      <c r="G1334" s="219" t="s">
        <v>7851</v>
      </c>
      <c r="H1334" s="219" t="s">
        <v>5990</v>
      </c>
      <c r="I1334" s="220" t="s">
        <v>7201</v>
      </c>
      <c r="J1334" s="221">
        <v>12480</v>
      </c>
      <c r="K1334" s="221">
        <v>1</v>
      </c>
      <c r="L1334" s="221">
        <v>12480</v>
      </c>
    </row>
    <row r="1335" spans="1:12" s="167" customFormat="1">
      <c r="A1335" s="218" t="str">
        <f t="shared" si="11"/>
        <v>O221020058421일반상품</v>
      </c>
      <c r="B1335" s="219" t="s">
        <v>8181</v>
      </c>
      <c r="C1335" s="219" t="s">
        <v>8023</v>
      </c>
      <c r="D1335" s="219" t="s">
        <v>8065</v>
      </c>
      <c r="E1335" s="219" t="s">
        <v>7711</v>
      </c>
      <c r="F1335" s="219" t="s">
        <v>6439</v>
      </c>
      <c r="G1335" s="219" t="s">
        <v>7851</v>
      </c>
      <c r="H1335" s="219" t="s">
        <v>5990</v>
      </c>
      <c r="I1335" s="220" t="s">
        <v>8484</v>
      </c>
      <c r="J1335" s="221">
        <v>4700</v>
      </c>
      <c r="K1335" s="221">
        <v>2</v>
      </c>
      <c r="L1335" s="221">
        <v>9400</v>
      </c>
    </row>
    <row r="1336" spans="1:12" s="167" customFormat="1">
      <c r="A1336" s="218" t="str">
        <f t="shared" si="11"/>
        <v>O221020058421일반상품</v>
      </c>
      <c r="B1336" s="219" t="s">
        <v>8181</v>
      </c>
      <c r="C1336" s="219" t="s">
        <v>8023</v>
      </c>
      <c r="D1336" s="219" t="s">
        <v>8065</v>
      </c>
      <c r="E1336" s="219" t="s">
        <v>7711</v>
      </c>
      <c r="F1336" s="219" t="s">
        <v>6439</v>
      </c>
      <c r="G1336" s="219" t="s">
        <v>7851</v>
      </c>
      <c r="H1336" s="219" t="s">
        <v>5990</v>
      </c>
      <c r="I1336" s="220" t="s">
        <v>7259</v>
      </c>
      <c r="J1336" s="221">
        <v>6350</v>
      </c>
      <c r="K1336" s="221">
        <v>1</v>
      </c>
      <c r="L1336" s="221">
        <v>6350</v>
      </c>
    </row>
    <row r="1337" spans="1:12" s="167" customFormat="1">
      <c r="A1337" s="218" t="str">
        <f t="shared" si="11"/>
        <v>O221020058421일반상품</v>
      </c>
      <c r="B1337" s="219" t="s">
        <v>8181</v>
      </c>
      <c r="C1337" s="219" t="s">
        <v>8023</v>
      </c>
      <c r="D1337" s="219" t="s">
        <v>8065</v>
      </c>
      <c r="E1337" s="219" t="s">
        <v>7711</v>
      </c>
      <c r="F1337" s="219" t="s">
        <v>6439</v>
      </c>
      <c r="G1337" s="219" t="s">
        <v>7851</v>
      </c>
      <c r="H1337" s="219" t="s">
        <v>5990</v>
      </c>
      <c r="I1337" s="220" t="s">
        <v>8722</v>
      </c>
      <c r="J1337" s="221">
        <v>2600</v>
      </c>
      <c r="K1337" s="221">
        <v>2</v>
      </c>
      <c r="L1337" s="221">
        <v>5200</v>
      </c>
    </row>
    <row r="1338" spans="1:12" s="167" customFormat="1">
      <c r="A1338" s="218" t="str">
        <f t="shared" si="11"/>
        <v>O221020058421일반상품</v>
      </c>
      <c r="B1338" s="219" t="s">
        <v>8181</v>
      </c>
      <c r="C1338" s="219" t="s">
        <v>8023</v>
      </c>
      <c r="D1338" s="219" t="s">
        <v>8065</v>
      </c>
      <c r="E1338" s="219" t="s">
        <v>7711</v>
      </c>
      <c r="F1338" s="219" t="s">
        <v>6439</v>
      </c>
      <c r="G1338" s="219" t="s">
        <v>7851</v>
      </c>
      <c r="H1338" s="219" t="s">
        <v>5990</v>
      </c>
      <c r="I1338" s="220" t="s">
        <v>8485</v>
      </c>
      <c r="J1338" s="221">
        <v>3300</v>
      </c>
      <c r="K1338" s="221">
        <v>3</v>
      </c>
      <c r="L1338" s="221">
        <v>9900</v>
      </c>
    </row>
    <row r="1339" spans="1:12" s="167" customFormat="1">
      <c r="A1339" s="218" t="str">
        <f t="shared" si="11"/>
        <v>O221020058421일반상품</v>
      </c>
      <c r="B1339" s="219" t="s">
        <v>8181</v>
      </c>
      <c r="C1339" s="219" t="s">
        <v>8023</v>
      </c>
      <c r="D1339" s="219" t="s">
        <v>8065</v>
      </c>
      <c r="E1339" s="219" t="s">
        <v>7711</v>
      </c>
      <c r="F1339" s="219" t="s">
        <v>6439</v>
      </c>
      <c r="G1339" s="219" t="s">
        <v>7851</v>
      </c>
      <c r="H1339" s="219" t="s">
        <v>5990</v>
      </c>
      <c r="I1339" s="220" t="s">
        <v>8723</v>
      </c>
      <c r="J1339" s="221">
        <v>3070</v>
      </c>
      <c r="K1339" s="221">
        <v>1</v>
      </c>
      <c r="L1339" s="221">
        <v>3070</v>
      </c>
    </row>
    <row r="1340" spans="1:12" s="167" customFormat="1">
      <c r="A1340" s="218" t="str">
        <f t="shared" si="11"/>
        <v>O221020058421일반상품</v>
      </c>
      <c r="B1340" s="219" t="s">
        <v>8181</v>
      </c>
      <c r="C1340" s="219" t="s">
        <v>8023</v>
      </c>
      <c r="D1340" s="219" t="s">
        <v>8065</v>
      </c>
      <c r="E1340" s="219" t="s">
        <v>7711</v>
      </c>
      <c r="F1340" s="219" t="s">
        <v>6439</v>
      </c>
      <c r="G1340" s="219" t="s">
        <v>7851</v>
      </c>
      <c r="H1340" s="219" t="s">
        <v>5990</v>
      </c>
      <c r="I1340" s="220" t="s">
        <v>8724</v>
      </c>
      <c r="J1340" s="221">
        <v>3500</v>
      </c>
      <c r="K1340" s="221">
        <v>1</v>
      </c>
      <c r="L1340" s="221">
        <v>3500</v>
      </c>
    </row>
    <row r="1341" spans="1:12" s="167" customFormat="1">
      <c r="A1341" s="218" t="str">
        <f t="shared" si="11"/>
        <v>O221020058421일반상품</v>
      </c>
      <c r="B1341" s="219" t="s">
        <v>8181</v>
      </c>
      <c r="C1341" s="219" t="s">
        <v>8023</v>
      </c>
      <c r="D1341" s="219" t="s">
        <v>8065</v>
      </c>
      <c r="E1341" s="219" t="s">
        <v>7711</v>
      </c>
      <c r="F1341" s="219" t="s">
        <v>6439</v>
      </c>
      <c r="G1341" s="219" t="s">
        <v>7851</v>
      </c>
      <c r="H1341" s="219" t="s">
        <v>5990</v>
      </c>
      <c r="I1341" s="220" t="s">
        <v>8707</v>
      </c>
      <c r="J1341" s="221">
        <v>2200</v>
      </c>
      <c r="K1341" s="221">
        <v>2</v>
      </c>
      <c r="L1341" s="221">
        <v>4400</v>
      </c>
    </row>
    <row r="1342" spans="1:12" s="167" customFormat="1">
      <c r="A1342" s="218" t="str">
        <f t="shared" si="11"/>
        <v>O221020058421일반상품</v>
      </c>
      <c r="B1342" s="219" t="s">
        <v>8181</v>
      </c>
      <c r="C1342" s="219" t="s">
        <v>8023</v>
      </c>
      <c r="D1342" s="219" t="s">
        <v>8065</v>
      </c>
      <c r="E1342" s="219" t="s">
        <v>7711</v>
      </c>
      <c r="F1342" s="219" t="s">
        <v>6439</v>
      </c>
      <c r="G1342" s="219" t="s">
        <v>7851</v>
      </c>
      <c r="H1342" s="219" t="s">
        <v>5990</v>
      </c>
      <c r="I1342" s="220" t="s">
        <v>8323</v>
      </c>
      <c r="J1342" s="221">
        <v>15400</v>
      </c>
      <c r="K1342" s="221">
        <v>1</v>
      </c>
      <c r="L1342" s="221">
        <v>15400</v>
      </c>
    </row>
    <row r="1343" spans="1:12" s="167" customFormat="1">
      <c r="A1343" s="218" t="str">
        <f t="shared" si="11"/>
        <v>O221020058421일반상품</v>
      </c>
      <c r="B1343" s="219" t="s">
        <v>8181</v>
      </c>
      <c r="C1343" s="219" t="s">
        <v>8023</v>
      </c>
      <c r="D1343" s="219" t="s">
        <v>8065</v>
      </c>
      <c r="E1343" s="219" t="s">
        <v>7711</v>
      </c>
      <c r="F1343" s="219" t="s">
        <v>6439</v>
      </c>
      <c r="G1343" s="219" t="s">
        <v>7851</v>
      </c>
      <c r="H1343" s="219" t="s">
        <v>5990</v>
      </c>
      <c r="I1343" s="220" t="s">
        <v>8644</v>
      </c>
      <c r="J1343" s="221">
        <v>22000</v>
      </c>
      <c r="K1343" s="221">
        <v>1</v>
      </c>
      <c r="L1343" s="221">
        <v>22000</v>
      </c>
    </row>
    <row r="1344" spans="1:12" s="167" customFormat="1">
      <c r="A1344" s="218" t="str">
        <f t="shared" si="11"/>
        <v>O221020058421일반상품</v>
      </c>
      <c r="B1344" s="219" t="s">
        <v>8181</v>
      </c>
      <c r="C1344" s="219" t="s">
        <v>8023</v>
      </c>
      <c r="D1344" s="219" t="s">
        <v>8065</v>
      </c>
      <c r="E1344" s="219" t="s">
        <v>7711</v>
      </c>
      <c r="F1344" s="219" t="s">
        <v>6439</v>
      </c>
      <c r="G1344" s="219" t="s">
        <v>7851</v>
      </c>
      <c r="H1344" s="219" t="s">
        <v>5990</v>
      </c>
      <c r="I1344" s="220" t="s">
        <v>8026</v>
      </c>
      <c r="J1344" s="221">
        <v>1440</v>
      </c>
      <c r="K1344" s="221">
        <v>3</v>
      </c>
      <c r="L1344" s="221">
        <v>4320</v>
      </c>
    </row>
    <row r="1345" spans="1:12" s="167" customFormat="1">
      <c r="A1345" s="218" t="str">
        <f t="shared" si="11"/>
        <v>O221020058421일반상품</v>
      </c>
      <c r="B1345" s="219" t="s">
        <v>8181</v>
      </c>
      <c r="C1345" s="219" t="s">
        <v>8023</v>
      </c>
      <c r="D1345" s="219" t="s">
        <v>8065</v>
      </c>
      <c r="E1345" s="219" t="s">
        <v>7711</v>
      </c>
      <c r="F1345" s="219" t="s">
        <v>6439</v>
      </c>
      <c r="G1345" s="219" t="s">
        <v>7851</v>
      </c>
      <c r="H1345" s="219" t="s">
        <v>5990</v>
      </c>
      <c r="I1345" s="220" t="s">
        <v>8442</v>
      </c>
      <c r="J1345" s="221">
        <v>4700</v>
      </c>
      <c r="K1345" s="221">
        <v>2</v>
      </c>
      <c r="L1345" s="221">
        <v>9400</v>
      </c>
    </row>
    <row r="1346" spans="1:12" s="167" customFormat="1">
      <c r="A1346" s="218" t="str">
        <f t="shared" si="11"/>
        <v>O221020058421일반상품</v>
      </c>
      <c r="B1346" s="219" t="s">
        <v>8181</v>
      </c>
      <c r="C1346" s="219" t="s">
        <v>8023</v>
      </c>
      <c r="D1346" s="219" t="s">
        <v>8065</v>
      </c>
      <c r="E1346" s="219" t="s">
        <v>7711</v>
      </c>
      <c r="F1346" s="219" t="s">
        <v>6439</v>
      </c>
      <c r="G1346" s="219" t="s">
        <v>7851</v>
      </c>
      <c r="H1346" s="219" t="s">
        <v>5990</v>
      </c>
      <c r="I1346" s="220" t="s">
        <v>8725</v>
      </c>
      <c r="J1346" s="221">
        <v>3900</v>
      </c>
      <c r="K1346" s="221">
        <v>4</v>
      </c>
      <c r="L1346" s="221">
        <v>15600</v>
      </c>
    </row>
    <row r="1347" spans="1:12" s="167" customFormat="1">
      <c r="A1347" s="218" t="str">
        <f t="shared" ref="A1347:A1601" si="12">B1347&amp;H1347</f>
        <v>O221020058421일반상품</v>
      </c>
      <c r="B1347" s="219" t="s">
        <v>8181</v>
      </c>
      <c r="C1347" s="219" t="s">
        <v>8023</v>
      </c>
      <c r="D1347" s="219" t="s">
        <v>8065</v>
      </c>
      <c r="E1347" s="219" t="s">
        <v>7711</v>
      </c>
      <c r="F1347" s="219" t="s">
        <v>6439</v>
      </c>
      <c r="G1347" s="219" t="s">
        <v>7851</v>
      </c>
      <c r="H1347" s="219" t="s">
        <v>5990</v>
      </c>
      <c r="I1347" s="220" t="s">
        <v>7294</v>
      </c>
      <c r="J1347" s="221">
        <v>4500</v>
      </c>
      <c r="K1347" s="221">
        <v>2</v>
      </c>
      <c r="L1347" s="221">
        <v>9000</v>
      </c>
    </row>
    <row r="1348" spans="1:12" s="167" customFormat="1">
      <c r="A1348" s="218" t="str">
        <f t="shared" si="12"/>
        <v>O221020058421일반상품</v>
      </c>
      <c r="B1348" s="219" t="s">
        <v>8181</v>
      </c>
      <c r="C1348" s="219" t="s">
        <v>8023</v>
      </c>
      <c r="D1348" s="219" t="s">
        <v>8065</v>
      </c>
      <c r="E1348" s="219" t="s">
        <v>7711</v>
      </c>
      <c r="F1348" s="219" t="s">
        <v>6439</v>
      </c>
      <c r="G1348" s="219" t="s">
        <v>7851</v>
      </c>
      <c r="H1348" s="219" t="s">
        <v>5990</v>
      </c>
      <c r="I1348" s="220" t="s">
        <v>8617</v>
      </c>
      <c r="J1348" s="221">
        <v>1990</v>
      </c>
      <c r="K1348" s="221">
        <v>1</v>
      </c>
      <c r="L1348" s="221">
        <v>1990</v>
      </c>
    </row>
    <row r="1349" spans="1:12" s="167" customFormat="1">
      <c r="A1349" s="218" t="str">
        <f t="shared" si="12"/>
        <v>O221020058421일반상품</v>
      </c>
      <c r="B1349" s="219" t="s">
        <v>8181</v>
      </c>
      <c r="C1349" s="219" t="s">
        <v>8023</v>
      </c>
      <c r="D1349" s="219" t="s">
        <v>8065</v>
      </c>
      <c r="E1349" s="219" t="s">
        <v>7711</v>
      </c>
      <c r="F1349" s="219" t="s">
        <v>6439</v>
      </c>
      <c r="G1349" s="219" t="s">
        <v>7851</v>
      </c>
      <c r="H1349" s="219" t="s">
        <v>5990</v>
      </c>
      <c r="I1349" s="220" t="s">
        <v>8531</v>
      </c>
      <c r="J1349" s="221">
        <v>4800</v>
      </c>
      <c r="K1349" s="221">
        <v>1</v>
      </c>
      <c r="L1349" s="221">
        <v>4800</v>
      </c>
    </row>
    <row r="1350" spans="1:12" s="167" customFormat="1">
      <c r="A1350" s="218" t="str">
        <f t="shared" si="12"/>
        <v>O221020058421일반상품</v>
      </c>
      <c r="B1350" s="219" t="s">
        <v>8181</v>
      </c>
      <c r="C1350" s="219" t="s">
        <v>8023</v>
      </c>
      <c r="D1350" s="219" t="s">
        <v>8065</v>
      </c>
      <c r="E1350" s="219" t="s">
        <v>7711</v>
      </c>
      <c r="F1350" s="219" t="s">
        <v>6439</v>
      </c>
      <c r="G1350" s="219" t="s">
        <v>7851</v>
      </c>
      <c r="H1350" s="219" t="s">
        <v>5990</v>
      </c>
      <c r="I1350" s="220" t="s">
        <v>8380</v>
      </c>
      <c r="J1350" s="221">
        <v>4450</v>
      </c>
      <c r="K1350" s="221">
        <v>1</v>
      </c>
      <c r="L1350" s="221">
        <v>4450</v>
      </c>
    </row>
    <row r="1351" spans="1:12" s="167" customFormat="1">
      <c r="A1351" s="218" t="str">
        <f t="shared" si="12"/>
        <v>O221020058421일반상품</v>
      </c>
      <c r="B1351" s="219" t="s">
        <v>8181</v>
      </c>
      <c r="C1351" s="219" t="s">
        <v>8023</v>
      </c>
      <c r="D1351" s="219" t="s">
        <v>8065</v>
      </c>
      <c r="E1351" s="219" t="s">
        <v>7711</v>
      </c>
      <c r="F1351" s="219" t="s">
        <v>6439</v>
      </c>
      <c r="G1351" s="219" t="s">
        <v>7851</v>
      </c>
      <c r="H1351" s="219" t="s">
        <v>5990</v>
      </c>
      <c r="I1351" s="220" t="s">
        <v>8726</v>
      </c>
      <c r="J1351" s="221">
        <v>29000</v>
      </c>
      <c r="K1351" s="221">
        <v>1</v>
      </c>
      <c r="L1351" s="221">
        <v>29000</v>
      </c>
    </row>
    <row r="1352" spans="1:12" s="167" customFormat="1">
      <c r="A1352" s="218" t="str">
        <f t="shared" si="12"/>
        <v>O221020058421일반상품</v>
      </c>
      <c r="B1352" s="219" t="s">
        <v>8181</v>
      </c>
      <c r="C1352" s="219" t="s">
        <v>8023</v>
      </c>
      <c r="D1352" s="219" t="s">
        <v>8065</v>
      </c>
      <c r="E1352" s="219" t="s">
        <v>7711</v>
      </c>
      <c r="F1352" s="219" t="s">
        <v>6439</v>
      </c>
      <c r="G1352" s="219" t="s">
        <v>7851</v>
      </c>
      <c r="H1352" s="219" t="s">
        <v>5990</v>
      </c>
      <c r="I1352" s="220" t="s">
        <v>7221</v>
      </c>
      <c r="J1352" s="221">
        <v>4900</v>
      </c>
      <c r="K1352" s="221">
        <v>1</v>
      </c>
      <c r="L1352" s="221">
        <v>4900</v>
      </c>
    </row>
    <row r="1353" spans="1:12" s="167" customFormat="1">
      <c r="A1353" s="218" t="str">
        <f t="shared" si="12"/>
        <v>O221020058419일반상품</v>
      </c>
      <c r="B1353" s="219" t="s">
        <v>8182</v>
      </c>
      <c r="C1353" s="219" t="s">
        <v>8023</v>
      </c>
      <c r="D1353" s="219" t="s">
        <v>8065</v>
      </c>
      <c r="E1353" s="219" t="s">
        <v>7707</v>
      </c>
      <c r="F1353" s="219" t="s">
        <v>6394</v>
      </c>
      <c r="G1353" s="219" t="s">
        <v>7786</v>
      </c>
      <c r="H1353" s="219" t="s">
        <v>5990</v>
      </c>
      <c r="I1353" s="220" t="s">
        <v>8727</v>
      </c>
      <c r="J1353" s="221">
        <v>148000</v>
      </c>
      <c r="K1353" s="221">
        <v>1</v>
      </c>
      <c r="L1353" s="221">
        <v>148000</v>
      </c>
    </row>
    <row r="1354" spans="1:12" s="167" customFormat="1">
      <c r="A1354" s="218" t="str">
        <f t="shared" si="12"/>
        <v>O221020058419일반상품</v>
      </c>
      <c r="B1354" s="219" t="s">
        <v>8182</v>
      </c>
      <c r="C1354" s="219" t="s">
        <v>8023</v>
      </c>
      <c r="D1354" s="219" t="s">
        <v>8065</v>
      </c>
      <c r="E1354" s="219" t="s">
        <v>7707</v>
      </c>
      <c r="F1354" s="219" t="s">
        <v>6394</v>
      </c>
      <c r="G1354" s="219" t="s">
        <v>7786</v>
      </c>
      <c r="H1354" s="219" t="s">
        <v>5990</v>
      </c>
      <c r="I1354" s="220" t="s">
        <v>8377</v>
      </c>
      <c r="J1354" s="221">
        <v>49500</v>
      </c>
      <c r="K1354" s="221">
        <v>1</v>
      </c>
      <c r="L1354" s="221">
        <v>49500</v>
      </c>
    </row>
    <row r="1355" spans="1:12" s="167" customFormat="1">
      <c r="A1355" s="218" t="str">
        <f t="shared" si="12"/>
        <v>O221020058419일반상품</v>
      </c>
      <c r="B1355" s="219" t="s">
        <v>8182</v>
      </c>
      <c r="C1355" s="219" t="s">
        <v>8023</v>
      </c>
      <c r="D1355" s="219" t="s">
        <v>8065</v>
      </c>
      <c r="E1355" s="219" t="s">
        <v>7707</v>
      </c>
      <c r="F1355" s="219" t="s">
        <v>6394</v>
      </c>
      <c r="G1355" s="219" t="s">
        <v>7786</v>
      </c>
      <c r="H1355" s="219" t="s">
        <v>5990</v>
      </c>
      <c r="I1355" s="220" t="s">
        <v>8323</v>
      </c>
      <c r="J1355" s="221">
        <v>15400</v>
      </c>
      <c r="K1355" s="221">
        <v>2</v>
      </c>
      <c r="L1355" s="221">
        <v>30800</v>
      </c>
    </row>
    <row r="1356" spans="1:12" s="167" customFormat="1">
      <c r="A1356" s="218" t="str">
        <f t="shared" si="12"/>
        <v>O221020058419일반상품</v>
      </c>
      <c r="B1356" s="219" t="s">
        <v>8182</v>
      </c>
      <c r="C1356" s="219" t="s">
        <v>8023</v>
      </c>
      <c r="D1356" s="219" t="s">
        <v>8065</v>
      </c>
      <c r="E1356" s="219" t="s">
        <v>7707</v>
      </c>
      <c r="F1356" s="219" t="s">
        <v>6394</v>
      </c>
      <c r="G1356" s="219" t="s">
        <v>7786</v>
      </c>
      <c r="H1356" s="219" t="s">
        <v>5990</v>
      </c>
      <c r="I1356" s="220" t="s">
        <v>8728</v>
      </c>
      <c r="J1356" s="221">
        <v>64900</v>
      </c>
      <c r="K1356" s="221">
        <v>1</v>
      </c>
      <c r="L1356" s="221">
        <v>64900</v>
      </c>
    </row>
    <row r="1357" spans="1:12" s="167" customFormat="1">
      <c r="A1357" s="218" t="str">
        <f t="shared" si="12"/>
        <v>O221020058419일반상품</v>
      </c>
      <c r="B1357" s="219" t="s">
        <v>8182</v>
      </c>
      <c r="C1357" s="219" t="s">
        <v>8023</v>
      </c>
      <c r="D1357" s="219" t="s">
        <v>8065</v>
      </c>
      <c r="E1357" s="219" t="s">
        <v>7707</v>
      </c>
      <c r="F1357" s="219" t="s">
        <v>6394</v>
      </c>
      <c r="G1357" s="219" t="s">
        <v>7786</v>
      </c>
      <c r="H1357" s="219" t="s">
        <v>5990</v>
      </c>
      <c r="I1357" s="220" t="s">
        <v>8729</v>
      </c>
      <c r="J1357" s="221">
        <v>1800</v>
      </c>
      <c r="K1357" s="221">
        <v>1</v>
      </c>
      <c r="L1357" s="221">
        <v>1800</v>
      </c>
    </row>
    <row r="1358" spans="1:12" s="167" customFormat="1">
      <c r="A1358" s="218" t="str">
        <f t="shared" si="12"/>
        <v>O221020058419일반상품</v>
      </c>
      <c r="B1358" s="219" t="s">
        <v>8182</v>
      </c>
      <c r="C1358" s="219" t="s">
        <v>8023</v>
      </c>
      <c r="D1358" s="219" t="s">
        <v>8065</v>
      </c>
      <c r="E1358" s="219" t="s">
        <v>7707</v>
      </c>
      <c r="F1358" s="219" t="s">
        <v>6394</v>
      </c>
      <c r="G1358" s="219" t="s">
        <v>7786</v>
      </c>
      <c r="H1358" s="219" t="s">
        <v>5990</v>
      </c>
      <c r="I1358" s="220" t="s">
        <v>8730</v>
      </c>
      <c r="J1358" s="221">
        <v>5000</v>
      </c>
      <c r="K1358" s="221">
        <v>1</v>
      </c>
      <c r="L1358" s="221">
        <v>5000</v>
      </c>
    </row>
    <row r="1359" spans="1:12" s="167" customFormat="1">
      <c r="A1359" s="218" t="str">
        <f t="shared" si="12"/>
        <v>O221020058418일반상품</v>
      </c>
      <c r="B1359" s="219" t="s">
        <v>8183</v>
      </c>
      <c r="C1359" s="219" t="s">
        <v>8023</v>
      </c>
      <c r="D1359" s="219" t="s">
        <v>8065</v>
      </c>
      <c r="E1359" s="219" t="s">
        <v>7707</v>
      </c>
      <c r="F1359" s="219" t="s">
        <v>6394</v>
      </c>
      <c r="G1359" s="219" t="s">
        <v>7812</v>
      </c>
      <c r="H1359" s="219" t="s">
        <v>5990</v>
      </c>
      <c r="I1359" s="220" t="s">
        <v>8731</v>
      </c>
      <c r="J1359" s="221">
        <v>43000</v>
      </c>
      <c r="K1359" s="221">
        <v>1</v>
      </c>
      <c r="L1359" s="221">
        <v>43000</v>
      </c>
    </row>
    <row r="1360" spans="1:12" s="167" customFormat="1">
      <c r="A1360" s="218" t="str">
        <f t="shared" si="12"/>
        <v>O221020058418일반상품</v>
      </c>
      <c r="B1360" s="219" t="s">
        <v>8183</v>
      </c>
      <c r="C1360" s="219" t="s">
        <v>8023</v>
      </c>
      <c r="D1360" s="219" t="s">
        <v>8065</v>
      </c>
      <c r="E1360" s="219" t="s">
        <v>7707</v>
      </c>
      <c r="F1360" s="219" t="s">
        <v>6394</v>
      </c>
      <c r="G1360" s="219" t="s">
        <v>7812</v>
      </c>
      <c r="H1360" s="219" t="s">
        <v>5990</v>
      </c>
      <c r="I1360" s="220" t="s">
        <v>8374</v>
      </c>
      <c r="J1360" s="221">
        <v>47270</v>
      </c>
      <c r="K1360" s="221">
        <v>1</v>
      </c>
      <c r="L1360" s="221">
        <v>47270</v>
      </c>
    </row>
    <row r="1361" spans="1:12" s="167" customFormat="1">
      <c r="A1361" s="218" t="str">
        <f t="shared" si="12"/>
        <v>O221020058418일반상품</v>
      </c>
      <c r="B1361" s="219" t="s">
        <v>8183</v>
      </c>
      <c r="C1361" s="219" t="s">
        <v>8023</v>
      </c>
      <c r="D1361" s="219" t="s">
        <v>8065</v>
      </c>
      <c r="E1361" s="219" t="s">
        <v>7707</v>
      </c>
      <c r="F1361" s="219" t="s">
        <v>6394</v>
      </c>
      <c r="G1361" s="219" t="s">
        <v>7812</v>
      </c>
      <c r="H1361" s="219" t="s">
        <v>5990</v>
      </c>
      <c r="I1361" s="220" t="s">
        <v>8411</v>
      </c>
      <c r="J1361" s="221">
        <v>9000</v>
      </c>
      <c r="K1361" s="221">
        <v>3</v>
      </c>
      <c r="L1361" s="221">
        <v>27000</v>
      </c>
    </row>
    <row r="1362" spans="1:12" s="167" customFormat="1">
      <c r="A1362" s="218" t="str">
        <f t="shared" si="12"/>
        <v>O221020058418일반상품</v>
      </c>
      <c r="B1362" s="219" t="s">
        <v>8183</v>
      </c>
      <c r="C1362" s="219" t="s">
        <v>8023</v>
      </c>
      <c r="D1362" s="219" t="s">
        <v>8065</v>
      </c>
      <c r="E1362" s="219" t="s">
        <v>7707</v>
      </c>
      <c r="F1362" s="219" t="s">
        <v>6394</v>
      </c>
      <c r="G1362" s="219" t="s">
        <v>7812</v>
      </c>
      <c r="H1362" s="219" t="s">
        <v>5990</v>
      </c>
      <c r="I1362" s="220" t="s">
        <v>8732</v>
      </c>
      <c r="J1362" s="221">
        <v>15000</v>
      </c>
      <c r="K1362" s="221">
        <v>1</v>
      </c>
      <c r="L1362" s="221">
        <v>15000</v>
      </c>
    </row>
    <row r="1363" spans="1:12" s="167" customFormat="1">
      <c r="A1363" s="218" t="str">
        <f t="shared" si="12"/>
        <v>O221020058418일반상품</v>
      </c>
      <c r="B1363" s="219" t="s">
        <v>8183</v>
      </c>
      <c r="C1363" s="219" t="s">
        <v>8023</v>
      </c>
      <c r="D1363" s="219" t="s">
        <v>8065</v>
      </c>
      <c r="E1363" s="219" t="s">
        <v>7707</v>
      </c>
      <c r="F1363" s="219" t="s">
        <v>6394</v>
      </c>
      <c r="G1363" s="219" t="s">
        <v>7812</v>
      </c>
      <c r="H1363" s="219" t="s">
        <v>5990</v>
      </c>
      <c r="I1363" s="220" t="s">
        <v>7196</v>
      </c>
      <c r="J1363" s="221">
        <v>7030</v>
      </c>
      <c r="K1363" s="221">
        <v>2</v>
      </c>
      <c r="L1363" s="221">
        <v>14060</v>
      </c>
    </row>
    <row r="1364" spans="1:12" s="167" customFormat="1">
      <c r="A1364" s="218" t="str">
        <f t="shared" si="12"/>
        <v>O221020058418일반상품</v>
      </c>
      <c r="B1364" s="219" t="s">
        <v>8183</v>
      </c>
      <c r="C1364" s="219" t="s">
        <v>8023</v>
      </c>
      <c r="D1364" s="219" t="s">
        <v>8065</v>
      </c>
      <c r="E1364" s="219" t="s">
        <v>7707</v>
      </c>
      <c r="F1364" s="219" t="s">
        <v>6394</v>
      </c>
      <c r="G1364" s="219" t="s">
        <v>7812</v>
      </c>
      <c r="H1364" s="219" t="s">
        <v>5990</v>
      </c>
      <c r="I1364" s="220" t="s">
        <v>8733</v>
      </c>
      <c r="J1364" s="221">
        <v>9000</v>
      </c>
      <c r="K1364" s="221">
        <v>1</v>
      </c>
      <c r="L1364" s="221">
        <v>9000</v>
      </c>
    </row>
    <row r="1365" spans="1:12" s="167" customFormat="1">
      <c r="A1365" s="218" t="str">
        <f t="shared" si="12"/>
        <v>O221020058418일반상품</v>
      </c>
      <c r="B1365" s="219" t="s">
        <v>8183</v>
      </c>
      <c r="C1365" s="219" t="s">
        <v>8023</v>
      </c>
      <c r="D1365" s="219" t="s">
        <v>8065</v>
      </c>
      <c r="E1365" s="219" t="s">
        <v>7707</v>
      </c>
      <c r="F1365" s="219" t="s">
        <v>6394</v>
      </c>
      <c r="G1365" s="219" t="s">
        <v>7812</v>
      </c>
      <c r="H1365" s="219" t="s">
        <v>5990</v>
      </c>
      <c r="I1365" s="220" t="s">
        <v>8696</v>
      </c>
      <c r="J1365" s="221">
        <v>45000</v>
      </c>
      <c r="K1365" s="221">
        <v>1</v>
      </c>
      <c r="L1365" s="221">
        <v>45000</v>
      </c>
    </row>
    <row r="1366" spans="1:12" s="167" customFormat="1">
      <c r="A1366" s="218" t="str">
        <f t="shared" si="12"/>
        <v>O221020058418일반상품</v>
      </c>
      <c r="B1366" s="219" t="s">
        <v>8183</v>
      </c>
      <c r="C1366" s="219" t="s">
        <v>8023</v>
      </c>
      <c r="D1366" s="219" t="s">
        <v>8065</v>
      </c>
      <c r="E1366" s="219" t="s">
        <v>7707</v>
      </c>
      <c r="F1366" s="219" t="s">
        <v>6394</v>
      </c>
      <c r="G1366" s="219" t="s">
        <v>7812</v>
      </c>
      <c r="H1366" s="219" t="s">
        <v>5990</v>
      </c>
      <c r="I1366" s="220" t="s">
        <v>8583</v>
      </c>
      <c r="J1366" s="221">
        <v>2090</v>
      </c>
      <c r="K1366" s="221">
        <v>2</v>
      </c>
      <c r="L1366" s="221">
        <v>4180</v>
      </c>
    </row>
    <row r="1367" spans="1:12" s="167" customFormat="1">
      <c r="A1367" s="218" t="str">
        <f t="shared" si="12"/>
        <v>O221020058418일반상품</v>
      </c>
      <c r="B1367" s="219" t="s">
        <v>8183</v>
      </c>
      <c r="C1367" s="219" t="s">
        <v>8023</v>
      </c>
      <c r="D1367" s="219" t="s">
        <v>8065</v>
      </c>
      <c r="E1367" s="219" t="s">
        <v>7707</v>
      </c>
      <c r="F1367" s="219" t="s">
        <v>6394</v>
      </c>
      <c r="G1367" s="219" t="s">
        <v>7812</v>
      </c>
      <c r="H1367" s="219" t="s">
        <v>5990</v>
      </c>
      <c r="I1367" s="220" t="s">
        <v>8402</v>
      </c>
      <c r="J1367" s="221">
        <v>31900</v>
      </c>
      <c r="K1367" s="221">
        <v>1</v>
      </c>
      <c r="L1367" s="221">
        <v>31900</v>
      </c>
    </row>
    <row r="1368" spans="1:12" s="167" customFormat="1">
      <c r="A1368" s="218" t="str">
        <f t="shared" si="12"/>
        <v>O221020058418일반상품</v>
      </c>
      <c r="B1368" s="219" t="s">
        <v>8183</v>
      </c>
      <c r="C1368" s="219" t="s">
        <v>8023</v>
      </c>
      <c r="D1368" s="219" t="s">
        <v>8065</v>
      </c>
      <c r="E1368" s="219" t="s">
        <v>7707</v>
      </c>
      <c r="F1368" s="219" t="s">
        <v>6394</v>
      </c>
      <c r="G1368" s="219" t="s">
        <v>7812</v>
      </c>
      <c r="H1368" s="219" t="s">
        <v>5990</v>
      </c>
      <c r="I1368" s="220" t="s">
        <v>8734</v>
      </c>
      <c r="J1368" s="221">
        <v>4520</v>
      </c>
      <c r="K1368" s="221">
        <v>1</v>
      </c>
      <c r="L1368" s="221">
        <v>4520</v>
      </c>
    </row>
    <row r="1369" spans="1:12" s="167" customFormat="1">
      <c r="A1369" s="218" t="str">
        <f t="shared" si="12"/>
        <v>O221020058418일반상품</v>
      </c>
      <c r="B1369" s="219" t="s">
        <v>8183</v>
      </c>
      <c r="C1369" s="219" t="s">
        <v>8023</v>
      </c>
      <c r="D1369" s="219" t="s">
        <v>8065</v>
      </c>
      <c r="E1369" s="219" t="s">
        <v>7707</v>
      </c>
      <c r="F1369" s="219" t="s">
        <v>6394</v>
      </c>
      <c r="G1369" s="219" t="s">
        <v>7812</v>
      </c>
      <c r="H1369" s="219" t="s">
        <v>5990</v>
      </c>
      <c r="I1369" s="220" t="s">
        <v>8689</v>
      </c>
      <c r="J1369" s="221">
        <v>18530</v>
      </c>
      <c r="K1369" s="221">
        <v>2</v>
      </c>
      <c r="L1369" s="221">
        <v>37060</v>
      </c>
    </row>
    <row r="1370" spans="1:12" s="167" customFormat="1">
      <c r="A1370" s="218" t="str">
        <f t="shared" si="12"/>
        <v>O221020058418일반상품</v>
      </c>
      <c r="B1370" s="219" t="s">
        <v>8183</v>
      </c>
      <c r="C1370" s="219" t="s">
        <v>8023</v>
      </c>
      <c r="D1370" s="219" t="s">
        <v>8065</v>
      </c>
      <c r="E1370" s="219" t="s">
        <v>7707</v>
      </c>
      <c r="F1370" s="219" t="s">
        <v>6394</v>
      </c>
      <c r="G1370" s="219" t="s">
        <v>7812</v>
      </c>
      <c r="H1370" s="219" t="s">
        <v>5990</v>
      </c>
      <c r="I1370" s="220" t="s">
        <v>8735</v>
      </c>
      <c r="J1370" s="221">
        <v>22000</v>
      </c>
      <c r="K1370" s="221">
        <v>1</v>
      </c>
      <c r="L1370" s="221">
        <v>22000</v>
      </c>
    </row>
    <row r="1371" spans="1:12" s="167" customFormat="1">
      <c r="A1371" s="218" t="str">
        <f t="shared" si="12"/>
        <v>O221020058417일반상품</v>
      </c>
      <c r="B1371" s="219" t="s">
        <v>8184</v>
      </c>
      <c r="C1371" s="219" t="s">
        <v>8023</v>
      </c>
      <c r="D1371" s="219" t="s">
        <v>8065</v>
      </c>
      <c r="E1371" s="219" t="s">
        <v>7707</v>
      </c>
      <c r="F1371" s="219" t="s">
        <v>7718</v>
      </c>
      <c r="G1371" s="219" t="s">
        <v>7964</v>
      </c>
      <c r="H1371" s="219" t="s">
        <v>5990</v>
      </c>
      <c r="I1371" s="220" t="s">
        <v>8736</v>
      </c>
      <c r="J1371" s="221">
        <v>2500</v>
      </c>
      <c r="K1371" s="221">
        <v>1</v>
      </c>
      <c r="L1371" s="221">
        <v>2500</v>
      </c>
    </row>
    <row r="1372" spans="1:12" s="167" customFormat="1">
      <c r="A1372" s="218" t="str">
        <f t="shared" si="12"/>
        <v>O221020058417일반상품</v>
      </c>
      <c r="B1372" s="219" t="s">
        <v>8184</v>
      </c>
      <c r="C1372" s="219" t="s">
        <v>8023</v>
      </c>
      <c r="D1372" s="219" t="s">
        <v>8065</v>
      </c>
      <c r="E1372" s="219" t="s">
        <v>7707</v>
      </c>
      <c r="F1372" s="219" t="s">
        <v>7718</v>
      </c>
      <c r="G1372" s="219" t="s">
        <v>7964</v>
      </c>
      <c r="H1372" s="219" t="s">
        <v>5990</v>
      </c>
      <c r="I1372" s="220" t="s">
        <v>7981</v>
      </c>
      <c r="J1372" s="221">
        <v>1400</v>
      </c>
      <c r="K1372" s="221">
        <v>3</v>
      </c>
      <c r="L1372" s="221">
        <v>4200</v>
      </c>
    </row>
    <row r="1373" spans="1:12" s="167" customFormat="1">
      <c r="A1373" s="218" t="str">
        <f t="shared" si="12"/>
        <v>O221020058417일반상품</v>
      </c>
      <c r="B1373" s="219" t="s">
        <v>8184</v>
      </c>
      <c r="C1373" s="219" t="s">
        <v>8023</v>
      </c>
      <c r="D1373" s="219" t="s">
        <v>8065</v>
      </c>
      <c r="E1373" s="219" t="s">
        <v>7707</v>
      </c>
      <c r="F1373" s="219" t="s">
        <v>7718</v>
      </c>
      <c r="G1373" s="219" t="s">
        <v>7964</v>
      </c>
      <c r="H1373" s="219" t="s">
        <v>5990</v>
      </c>
      <c r="I1373" s="220" t="s">
        <v>8473</v>
      </c>
      <c r="J1373" s="221">
        <v>1100</v>
      </c>
      <c r="K1373" s="221">
        <v>1</v>
      </c>
      <c r="L1373" s="221">
        <v>1100</v>
      </c>
    </row>
    <row r="1374" spans="1:12" s="167" customFormat="1">
      <c r="A1374" s="218" t="str">
        <f t="shared" si="12"/>
        <v>O221020058417일반상품</v>
      </c>
      <c r="B1374" s="219" t="s">
        <v>8184</v>
      </c>
      <c r="C1374" s="219" t="s">
        <v>8023</v>
      </c>
      <c r="D1374" s="219" t="s">
        <v>8065</v>
      </c>
      <c r="E1374" s="219" t="s">
        <v>7707</v>
      </c>
      <c r="F1374" s="219" t="s">
        <v>7718</v>
      </c>
      <c r="G1374" s="219" t="s">
        <v>7964</v>
      </c>
      <c r="H1374" s="219" t="s">
        <v>5990</v>
      </c>
      <c r="I1374" s="220" t="s">
        <v>8737</v>
      </c>
      <c r="J1374" s="221">
        <v>5960</v>
      </c>
      <c r="K1374" s="221">
        <v>2</v>
      </c>
      <c r="L1374" s="221">
        <v>11920</v>
      </c>
    </row>
    <row r="1375" spans="1:12" s="167" customFormat="1">
      <c r="A1375" s="218" t="str">
        <f t="shared" si="12"/>
        <v>O221020058417일반상품</v>
      </c>
      <c r="B1375" s="219" t="s">
        <v>8184</v>
      </c>
      <c r="C1375" s="219" t="s">
        <v>8023</v>
      </c>
      <c r="D1375" s="219" t="s">
        <v>8065</v>
      </c>
      <c r="E1375" s="219" t="s">
        <v>7707</v>
      </c>
      <c r="F1375" s="219" t="s">
        <v>7718</v>
      </c>
      <c r="G1375" s="219" t="s">
        <v>7964</v>
      </c>
      <c r="H1375" s="219" t="s">
        <v>5990</v>
      </c>
      <c r="I1375" s="220" t="s">
        <v>7980</v>
      </c>
      <c r="J1375" s="221">
        <v>4200</v>
      </c>
      <c r="K1375" s="221">
        <v>2</v>
      </c>
      <c r="L1375" s="221">
        <v>8400</v>
      </c>
    </row>
    <row r="1376" spans="1:12" s="167" customFormat="1">
      <c r="A1376" s="218" t="str">
        <f t="shared" si="12"/>
        <v>O221020058417일반상품</v>
      </c>
      <c r="B1376" s="219" t="s">
        <v>8184</v>
      </c>
      <c r="C1376" s="219" t="s">
        <v>8023</v>
      </c>
      <c r="D1376" s="219" t="s">
        <v>8065</v>
      </c>
      <c r="E1376" s="219" t="s">
        <v>7707</v>
      </c>
      <c r="F1376" s="219" t="s">
        <v>7718</v>
      </c>
      <c r="G1376" s="219" t="s">
        <v>7964</v>
      </c>
      <c r="H1376" s="219" t="s">
        <v>5990</v>
      </c>
      <c r="I1376" s="220" t="s">
        <v>8738</v>
      </c>
      <c r="J1376" s="221">
        <v>8000</v>
      </c>
      <c r="K1376" s="221">
        <v>3</v>
      </c>
      <c r="L1376" s="221">
        <v>24000</v>
      </c>
    </row>
    <row r="1377" spans="1:12" s="167" customFormat="1">
      <c r="A1377" s="218" t="str">
        <f t="shared" si="12"/>
        <v>O221020058417일반상품</v>
      </c>
      <c r="B1377" s="219" t="s">
        <v>8184</v>
      </c>
      <c r="C1377" s="219" t="s">
        <v>8023</v>
      </c>
      <c r="D1377" s="219" t="s">
        <v>8065</v>
      </c>
      <c r="E1377" s="219" t="s">
        <v>7707</v>
      </c>
      <c r="F1377" s="219" t="s">
        <v>7718</v>
      </c>
      <c r="G1377" s="219" t="s">
        <v>7964</v>
      </c>
      <c r="H1377" s="219" t="s">
        <v>5990</v>
      </c>
      <c r="I1377" s="220" t="s">
        <v>7930</v>
      </c>
      <c r="J1377" s="221">
        <v>4200</v>
      </c>
      <c r="K1377" s="221">
        <v>1</v>
      </c>
      <c r="L1377" s="221">
        <v>4200</v>
      </c>
    </row>
    <row r="1378" spans="1:12" s="167" customFormat="1">
      <c r="A1378" s="218" t="str">
        <f t="shared" si="12"/>
        <v>O221020058417일반상품</v>
      </c>
      <c r="B1378" s="219" t="s">
        <v>8184</v>
      </c>
      <c r="C1378" s="219" t="s">
        <v>8023</v>
      </c>
      <c r="D1378" s="219" t="s">
        <v>8065</v>
      </c>
      <c r="E1378" s="219" t="s">
        <v>7707</v>
      </c>
      <c r="F1378" s="219" t="s">
        <v>7718</v>
      </c>
      <c r="G1378" s="219" t="s">
        <v>7964</v>
      </c>
      <c r="H1378" s="219" t="s">
        <v>5990</v>
      </c>
      <c r="I1378" s="220" t="s">
        <v>8424</v>
      </c>
      <c r="J1378" s="221">
        <v>1230</v>
      </c>
      <c r="K1378" s="221">
        <v>3</v>
      </c>
      <c r="L1378" s="221">
        <v>3690</v>
      </c>
    </row>
    <row r="1379" spans="1:12" s="167" customFormat="1">
      <c r="A1379" s="218" t="str">
        <f t="shared" si="12"/>
        <v>O221020058417일반상품</v>
      </c>
      <c r="B1379" s="219" t="s">
        <v>8184</v>
      </c>
      <c r="C1379" s="219" t="s">
        <v>8023</v>
      </c>
      <c r="D1379" s="219" t="s">
        <v>8065</v>
      </c>
      <c r="E1379" s="219" t="s">
        <v>7707</v>
      </c>
      <c r="F1379" s="219" t="s">
        <v>7718</v>
      </c>
      <c r="G1379" s="219" t="s">
        <v>7964</v>
      </c>
      <c r="H1379" s="219" t="s">
        <v>5990</v>
      </c>
      <c r="I1379" s="220" t="s">
        <v>7189</v>
      </c>
      <c r="J1379" s="221">
        <v>1070</v>
      </c>
      <c r="K1379" s="221">
        <v>2</v>
      </c>
      <c r="L1379" s="221">
        <v>2140</v>
      </c>
    </row>
    <row r="1380" spans="1:12" s="167" customFormat="1">
      <c r="A1380" s="218" t="str">
        <f t="shared" si="12"/>
        <v>O221020058417일반상품</v>
      </c>
      <c r="B1380" s="219" t="s">
        <v>8184</v>
      </c>
      <c r="C1380" s="219" t="s">
        <v>8023</v>
      </c>
      <c r="D1380" s="219" t="s">
        <v>8065</v>
      </c>
      <c r="E1380" s="219" t="s">
        <v>7707</v>
      </c>
      <c r="F1380" s="219" t="s">
        <v>7718</v>
      </c>
      <c r="G1380" s="219" t="s">
        <v>7964</v>
      </c>
      <c r="H1380" s="219" t="s">
        <v>5990</v>
      </c>
      <c r="I1380" s="220" t="s">
        <v>7190</v>
      </c>
      <c r="J1380" s="221">
        <v>4430</v>
      </c>
      <c r="K1380" s="221">
        <v>4</v>
      </c>
      <c r="L1380" s="221">
        <v>17720</v>
      </c>
    </row>
    <row r="1381" spans="1:12" s="167" customFormat="1">
      <c r="A1381" s="218" t="str">
        <f t="shared" si="12"/>
        <v>O221020058417일반상품</v>
      </c>
      <c r="B1381" s="219" t="s">
        <v>8184</v>
      </c>
      <c r="C1381" s="219" t="s">
        <v>8023</v>
      </c>
      <c r="D1381" s="219" t="s">
        <v>8065</v>
      </c>
      <c r="E1381" s="219" t="s">
        <v>7707</v>
      </c>
      <c r="F1381" s="219" t="s">
        <v>7718</v>
      </c>
      <c r="G1381" s="219" t="s">
        <v>7964</v>
      </c>
      <c r="H1381" s="219" t="s">
        <v>5990</v>
      </c>
      <c r="I1381" s="220" t="s">
        <v>8037</v>
      </c>
      <c r="J1381" s="221">
        <v>15100</v>
      </c>
      <c r="K1381" s="221">
        <v>2</v>
      </c>
      <c r="L1381" s="221">
        <v>30200</v>
      </c>
    </row>
    <row r="1382" spans="1:12" s="167" customFormat="1">
      <c r="A1382" s="218" t="str">
        <f t="shared" si="12"/>
        <v>O221020058417일반상품</v>
      </c>
      <c r="B1382" s="219" t="s">
        <v>8184</v>
      </c>
      <c r="C1382" s="219" t="s">
        <v>8023</v>
      </c>
      <c r="D1382" s="219" t="s">
        <v>8065</v>
      </c>
      <c r="E1382" s="219" t="s">
        <v>7707</v>
      </c>
      <c r="F1382" s="219" t="s">
        <v>7718</v>
      </c>
      <c r="G1382" s="219" t="s">
        <v>7964</v>
      </c>
      <c r="H1382" s="219" t="s">
        <v>5990</v>
      </c>
      <c r="I1382" s="220" t="s">
        <v>8398</v>
      </c>
      <c r="J1382" s="221">
        <v>1140</v>
      </c>
      <c r="K1382" s="221">
        <v>7</v>
      </c>
      <c r="L1382" s="221">
        <v>7980</v>
      </c>
    </row>
    <row r="1383" spans="1:12" s="167" customFormat="1">
      <c r="A1383" s="218" t="str">
        <f t="shared" si="12"/>
        <v>O221020058417일반상품</v>
      </c>
      <c r="B1383" s="219" t="s">
        <v>8184</v>
      </c>
      <c r="C1383" s="219" t="s">
        <v>8023</v>
      </c>
      <c r="D1383" s="219" t="s">
        <v>8065</v>
      </c>
      <c r="E1383" s="219" t="s">
        <v>7707</v>
      </c>
      <c r="F1383" s="219" t="s">
        <v>7718</v>
      </c>
      <c r="G1383" s="219" t="s">
        <v>7964</v>
      </c>
      <c r="H1383" s="219" t="s">
        <v>5990</v>
      </c>
      <c r="I1383" s="220" t="s">
        <v>7197</v>
      </c>
      <c r="J1383" s="221">
        <v>3800</v>
      </c>
      <c r="K1383" s="221">
        <v>1</v>
      </c>
      <c r="L1383" s="221">
        <v>3800</v>
      </c>
    </row>
    <row r="1384" spans="1:12" s="167" customFormat="1">
      <c r="A1384" s="218" t="str">
        <f t="shared" si="12"/>
        <v>O221020058417일반상품</v>
      </c>
      <c r="B1384" s="219" t="s">
        <v>8184</v>
      </c>
      <c r="C1384" s="219" t="s">
        <v>8023</v>
      </c>
      <c r="D1384" s="219" t="s">
        <v>8065</v>
      </c>
      <c r="E1384" s="219" t="s">
        <v>7707</v>
      </c>
      <c r="F1384" s="219" t="s">
        <v>7718</v>
      </c>
      <c r="G1384" s="219" t="s">
        <v>7964</v>
      </c>
      <c r="H1384" s="219" t="s">
        <v>5990</v>
      </c>
      <c r="I1384" s="220" t="s">
        <v>8627</v>
      </c>
      <c r="J1384" s="221">
        <v>9040</v>
      </c>
      <c r="K1384" s="221">
        <v>2</v>
      </c>
      <c r="L1384" s="221">
        <v>18080</v>
      </c>
    </row>
    <row r="1385" spans="1:12" s="167" customFormat="1">
      <c r="A1385" s="218" t="str">
        <f t="shared" si="12"/>
        <v>O221020058417일반상품</v>
      </c>
      <c r="B1385" s="219" t="s">
        <v>8184</v>
      </c>
      <c r="C1385" s="219" t="s">
        <v>8023</v>
      </c>
      <c r="D1385" s="219" t="s">
        <v>8065</v>
      </c>
      <c r="E1385" s="219" t="s">
        <v>7707</v>
      </c>
      <c r="F1385" s="219" t="s">
        <v>7718</v>
      </c>
      <c r="G1385" s="219" t="s">
        <v>7964</v>
      </c>
      <c r="H1385" s="219" t="s">
        <v>5990</v>
      </c>
      <c r="I1385" s="220" t="s">
        <v>8664</v>
      </c>
      <c r="J1385" s="221">
        <v>8140</v>
      </c>
      <c r="K1385" s="221">
        <v>1</v>
      </c>
      <c r="L1385" s="221">
        <v>8140</v>
      </c>
    </row>
    <row r="1386" spans="1:12" s="167" customFormat="1">
      <c r="A1386" s="218" t="str">
        <f t="shared" si="12"/>
        <v>O221020058417일반상품</v>
      </c>
      <c r="B1386" s="219" t="s">
        <v>8184</v>
      </c>
      <c r="C1386" s="219" t="s">
        <v>8023</v>
      </c>
      <c r="D1386" s="219" t="s">
        <v>8065</v>
      </c>
      <c r="E1386" s="219" t="s">
        <v>7707</v>
      </c>
      <c r="F1386" s="219" t="s">
        <v>7718</v>
      </c>
      <c r="G1386" s="219" t="s">
        <v>7964</v>
      </c>
      <c r="H1386" s="219" t="s">
        <v>5990</v>
      </c>
      <c r="I1386" s="220" t="s">
        <v>7238</v>
      </c>
      <c r="J1386" s="221">
        <v>11780</v>
      </c>
      <c r="K1386" s="221">
        <v>1</v>
      </c>
      <c r="L1386" s="221">
        <v>11780</v>
      </c>
    </row>
    <row r="1387" spans="1:12" s="167" customFormat="1">
      <c r="A1387" s="218" t="str">
        <f t="shared" si="12"/>
        <v>O221020058417일반상품</v>
      </c>
      <c r="B1387" s="219" t="s">
        <v>8184</v>
      </c>
      <c r="C1387" s="219" t="s">
        <v>8023</v>
      </c>
      <c r="D1387" s="219" t="s">
        <v>8065</v>
      </c>
      <c r="E1387" s="219" t="s">
        <v>7707</v>
      </c>
      <c r="F1387" s="219" t="s">
        <v>7718</v>
      </c>
      <c r="G1387" s="219" t="s">
        <v>7964</v>
      </c>
      <c r="H1387" s="219" t="s">
        <v>5990</v>
      </c>
      <c r="I1387" s="220" t="s">
        <v>8468</v>
      </c>
      <c r="J1387" s="221">
        <v>1100</v>
      </c>
      <c r="K1387" s="221">
        <v>1</v>
      </c>
      <c r="L1387" s="221">
        <v>1100</v>
      </c>
    </row>
    <row r="1388" spans="1:12" s="167" customFormat="1">
      <c r="A1388" s="218" t="str">
        <f t="shared" si="12"/>
        <v>O221020058417일반상품</v>
      </c>
      <c r="B1388" s="219" t="s">
        <v>8184</v>
      </c>
      <c r="C1388" s="219" t="s">
        <v>8023</v>
      </c>
      <c r="D1388" s="219" t="s">
        <v>8065</v>
      </c>
      <c r="E1388" s="219" t="s">
        <v>7707</v>
      </c>
      <c r="F1388" s="219" t="s">
        <v>7718</v>
      </c>
      <c r="G1388" s="219" t="s">
        <v>7964</v>
      </c>
      <c r="H1388" s="219" t="s">
        <v>5990</v>
      </c>
      <c r="I1388" s="220" t="s">
        <v>8450</v>
      </c>
      <c r="J1388" s="221">
        <v>1400</v>
      </c>
      <c r="K1388" s="221">
        <v>2</v>
      </c>
      <c r="L1388" s="221">
        <v>2800</v>
      </c>
    </row>
    <row r="1389" spans="1:12" s="167" customFormat="1">
      <c r="A1389" s="218" t="str">
        <f t="shared" si="12"/>
        <v>O221020058417일반상품</v>
      </c>
      <c r="B1389" s="219" t="s">
        <v>8184</v>
      </c>
      <c r="C1389" s="219" t="s">
        <v>8023</v>
      </c>
      <c r="D1389" s="219" t="s">
        <v>8065</v>
      </c>
      <c r="E1389" s="219" t="s">
        <v>7707</v>
      </c>
      <c r="F1389" s="219" t="s">
        <v>7718</v>
      </c>
      <c r="G1389" s="219" t="s">
        <v>7964</v>
      </c>
      <c r="H1389" s="219" t="s">
        <v>5990</v>
      </c>
      <c r="I1389" s="220" t="s">
        <v>7228</v>
      </c>
      <c r="J1389" s="221">
        <v>1250</v>
      </c>
      <c r="K1389" s="221">
        <v>2</v>
      </c>
      <c r="L1389" s="221">
        <v>2500</v>
      </c>
    </row>
    <row r="1390" spans="1:12" s="167" customFormat="1">
      <c r="A1390" s="218" t="str">
        <f t="shared" si="12"/>
        <v>O221020058417일반상품</v>
      </c>
      <c r="B1390" s="219" t="s">
        <v>8184</v>
      </c>
      <c r="C1390" s="219" t="s">
        <v>8023</v>
      </c>
      <c r="D1390" s="219" t="s">
        <v>8065</v>
      </c>
      <c r="E1390" s="219" t="s">
        <v>7707</v>
      </c>
      <c r="F1390" s="219" t="s">
        <v>7718</v>
      </c>
      <c r="G1390" s="219" t="s">
        <v>7964</v>
      </c>
      <c r="H1390" s="219" t="s">
        <v>5990</v>
      </c>
      <c r="I1390" s="220" t="s">
        <v>8739</v>
      </c>
      <c r="J1390" s="221">
        <v>20000</v>
      </c>
      <c r="K1390" s="221">
        <v>1</v>
      </c>
      <c r="L1390" s="221">
        <v>20000</v>
      </c>
    </row>
    <row r="1391" spans="1:12" s="167" customFormat="1">
      <c r="A1391" s="218" t="str">
        <f t="shared" si="12"/>
        <v>O221020058417일반상품</v>
      </c>
      <c r="B1391" s="219" t="s">
        <v>8184</v>
      </c>
      <c r="C1391" s="219" t="s">
        <v>8023</v>
      </c>
      <c r="D1391" s="219" t="s">
        <v>8065</v>
      </c>
      <c r="E1391" s="219" t="s">
        <v>7707</v>
      </c>
      <c r="F1391" s="219" t="s">
        <v>7718</v>
      </c>
      <c r="G1391" s="219" t="s">
        <v>7964</v>
      </c>
      <c r="H1391" s="219" t="s">
        <v>5990</v>
      </c>
      <c r="I1391" s="220" t="s">
        <v>8740</v>
      </c>
      <c r="J1391" s="221">
        <v>2880</v>
      </c>
      <c r="K1391" s="221">
        <v>1</v>
      </c>
      <c r="L1391" s="221">
        <v>2880</v>
      </c>
    </row>
    <row r="1392" spans="1:12" s="167" customFormat="1">
      <c r="A1392" s="218" t="str">
        <f t="shared" si="12"/>
        <v>O221020058417일반상품</v>
      </c>
      <c r="B1392" s="219" t="s">
        <v>8184</v>
      </c>
      <c r="C1392" s="219" t="s">
        <v>8023</v>
      </c>
      <c r="D1392" s="219" t="s">
        <v>8065</v>
      </c>
      <c r="E1392" s="219" t="s">
        <v>7707</v>
      </c>
      <c r="F1392" s="219" t="s">
        <v>7718</v>
      </c>
      <c r="G1392" s="219" t="s">
        <v>7964</v>
      </c>
      <c r="H1392" s="219" t="s">
        <v>5990</v>
      </c>
      <c r="I1392" s="220" t="s">
        <v>8432</v>
      </c>
      <c r="J1392" s="221">
        <v>5700</v>
      </c>
      <c r="K1392" s="221">
        <v>5</v>
      </c>
      <c r="L1392" s="221">
        <v>28500</v>
      </c>
    </row>
    <row r="1393" spans="1:12" s="167" customFormat="1">
      <c r="A1393" s="218" t="str">
        <f t="shared" si="12"/>
        <v>O221020058417일반상품</v>
      </c>
      <c r="B1393" s="219" t="s">
        <v>8184</v>
      </c>
      <c r="C1393" s="219" t="s">
        <v>8023</v>
      </c>
      <c r="D1393" s="219" t="s">
        <v>8065</v>
      </c>
      <c r="E1393" s="219" t="s">
        <v>7707</v>
      </c>
      <c r="F1393" s="219" t="s">
        <v>7718</v>
      </c>
      <c r="G1393" s="219" t="s">
        <v>7964</v>
      </c>
      <c r="H1393" s="219" t="s">
        <v>5990</v>
      </c>
      <c r="I1393" s="220" t="s">
        <v>7214</v>
      </c>
      <c r="J1393" s="221">
        <v>2810</v>
      </c>
      <c r="K1393" s="221">
        <v>5</v>
      </c>
      <c r="L1393" s="221">
        <v>14050</v>
      </c>
    </row>
    <row r="1394" spans="1:12" s="167" customFormat="1">
      <c r="A1394" s="218" t="str">
        <f t="shared" si="12"/>
        <v>O221020058417일반상품</v>
      </c>
      <c r="B1394" s="219" t="s">
        <v>8184</v>
      </c>
      <c r="C1394" s="219" t="s">
        <v>8023</v>
      </c>
      <c r="D1394" s="219" t="s">
        <v>8065</v>
      </c>
      <c r="E1394" s="219" t="s">
        <v>7707</v>
      </c>
      <c r="F1394" s="219" t="s">
        <v>7718</v>
      </c>
      <c r="G1394" s="219" t="s">
        <v>7964</v>
      </c>
      <c r="H1394" s="219" t="s">
        <v>5990</v>
      </c>
      <c r="I1394" s="220" t="s">
        <v>8335</v>
      </c>
      <c r="J1394" s="221">
        <v>1080</v>
      </c>
      <c r="K1394" s="221">
        <v>3</v>
      </c>
      <c r="L1394" s="221">
        <v>3240</v>
      </c>
    </row>
    <row r="1395" spans="1:12" s="167" customFormat="1">
      <c r="A1395" s="218" t="str">
        <f t="shared" si="12"/>
        <v>O221020058417일반상품</v>
      </c>
      <c r="B1395" s="219" t="s">
        <v>8184</v>
      </c>
      <c r="C1395" s="219" t="s">
        <v>8023</v>
      </c>
      <c r="D1395" s="219" t="s">
        <v>8065</v>
      </c>
      <c r="E1395" s="219" t="s">
        <v>7707</v>
      </c>
      <c r="F1395" s="219" t="s">
        <v>7718</v>
      </c>
      <c r="G1395" s="219" t="s">
        <v>7964</v>
      </c>
      <c r="H1395" s="219" t="s">
        <v>5990</v>
      </c>
      <c r="I1395" s="220" t="s">
        <v>8655</v>
      </c>
      <c r="J1395" s="221">
        <v>3540</v>
      </c>
      <c r="K1395" s="221">
        <v>2</v>
      </c>
      <c r="L1395" s="221">
        <v>7080</v>
      </c>
    </row>
    <row r="1396" spans="1:12" s="167" customFormat="1">
      <c r="A1396" s="218" t="str">
        <f t="shared" si="12"/>
        <v>O221020058417일반상품</v>
      </c>
      <c r="B1396" s="219" t="s">
        <v>8184</v>
      </c>
      <c r="C1396" s="219" t="s">
        <v>8023</v>
      </c>
      <c r="D1396" s="219" t="s">
        <v>8065</v>
      </c>
      <c r="E1396" s="219" t="s">
        <v>7707</v>
      </c>
      <c r="F1396" s="219" t="s">
        <v>7718</v>
      </c>
      <c r="G1396" s="219" t="s">
        <v>7964</v>
      </c>
      <c r="H1396" s="219" t="s">
        <v>5990</v>
      </c>
      <c r="I1396" s="220" t="s">
        <v>7216</v>
      </c>
      <c r="J1396" s="221">
        <v>3930</v>
      </c>
      <c r="K1396" s="221">
        <v>3</v>
      </c>
      <c r="L1396" s="221">
        <v>11790</v>
      </c>
    </row>
    <row r="1397" spans="1:12" s="167" customFormat="1">
      <c r="A1397" s="218" t="str">
        <f t="shared" si="12"/>
        <v>O221020058417일반상품</v>
      </c>
      <c r="B1397" s="219" t="s">
        <v>8184</v>
      </c>
      <c r="C1397" s="219" t="s">
        <v>8023</v>
      </c>
      <c r="D1397" s="219" t="s">
        <v>8065</v>
      </c>
      <c r="E1397" s="219" t="s">
        <v>7707</v>
      </c>
      <c r="F1397" s="219" t="s">
        <v>7718</v>
      </c>
      <c r="G1397" s="219" t="s">
        <v>7964</v>
      </c>
      <c r="H1397" s="219" t="s">
        <v>5990</v>
      </c>
      <c r="I1397" s="220" t="s">
        <v>8673</v>
      </c>
      <c r="J1397" s="221">
        <v>8100</v>
      </c>
      <c r="K1397" s="221">
        <v>2</v>
      </c>
      <c r="L1397" s="221">
        <v>16200</v>
      </c>
    </row>
    <row r="1398" spans="1:12" s="167" customFormat="1">
      <c r="A1398" s="218" t="str">
        <f t="shared" si="12"/>
        <v>O221020058417일반상품</v>
      </c>
      <c r="B1398" s="219" t="s">
        <v>8184</v>
      </c>
      <c r="C1398" s="219" t="s">
        <v>8023</v>
      </c>
      <c r="D1398" s="219" t="s">
        <v>8065</v>
      </c>
      <c r="E1398" s="219" t="s">
        <v>7707</v>
      </c>
      <c r="F1398" s="219" t="s">
        <v>7718</v>
      </c>
      <c r="G1398" s="219" t="s">
        <v>7964</v>
      </c>
      <c r="H1398" s="219" t="s">
        <v>5990</v>
      </c>
      <c r="I1398" s="220" t="s">
        <v>8407</v>
      </c>
      <c r="J1398" s="221">
        <v>1200</v>
      </c>
      <c r="K1398" s="221">
        <v>4</v>
      </c>
      <c r="L1398" s="221">
        <v>4800</v>
      </c>
    </row>
    <row r="1399" spans="1:12" s="167" customFormat="1">
      <c r="A1399" s="218" t="str">
        <f t="shared" si="12"/>
        <v>O221020058417일반상품</v>
      </c>
      <c r="B1399" s="219" t="s">
        <v>8184</v>
      </c>
      <c r="C1399" s="219" t="s">
        <v>8023</v>
      </c>
      <c r="D1399" s="219" t="s">
        <v>8065</v>
      </c>
      <c r="E1399" s="219" t="s">
        <v>7707</v>
      </c>
      <c r="F1399" s="219" t="s">
        <v>7718</v>
      </c>
      <c r="G1399" s="219" t="s">
        <v>7964</v>
      </c>
      <c r="H1399" s="219" t="s">
        <v>5990</v>
      </c>
      <c r="I1399" s="220" t="s">
        <v>8492</v>
      </c>
      <c r="J1399" s="221">
        <v>4200</v>
      </c>
      <c r="K1399" s="221">
        <v>1</v>
      </c>
      <c r="L1399" s="221">
        <v>4200</v>
      </c>
    </row>
    <row r="1400" spans="1:12" s="167" customFormat="1">
      <c r="A1400" s="218" t="str">
        <f t="shared" si="12"/>
        <v>O221020058417일반상품</v>
      </c>
      <c r="B1400" s="219" t="s">
        <v>8184</v>
      </c>
      <c r="C1400" s="219" t="s">
        <v>8023</v>
      </c>
      <c r="D1400" s="219" t="s">
        <v>8065</v>
      </c>
      <c r="E1400" s="219" t="s">
        <v>7707</v>
      </c>
      <c r="F1400" s="219" t="s">
        <v>7718</v>
      </c>
      <c r="G1400" s="219" t="s">
        <v>7964</v>
      </c>
      <c r="H1400" s="219" t="s">
        <v>5990</v>
      </c>
      <c r="I1400" s="220" t="s">
        <v>8517</v>
      </c>
      <c r="J1400" s="221">
        <v>1800</v>
      </c>
      <c r="K1400" s="221">
        <v>1</v>
      </c>
      <c r="L1400" s="221">
        <v>1800</v>
      </c>
    </row>
    <row r="1401" spans="1:12" s="167" customFormat="1">
      <c r="A1401" s="218" t="str">
        <f t="shared" si="12"/>
        <v>O221020058416일반상품</v>
      </c>
      <c r="B1401" s="219" t="s">
        <v>8185</v>
      </c>
      <c r="C1401" s="219" t="s">
        <v>8023</v>
      </c>
      <c r="D1401" s="219" t="s">
        <v>8065</v>
      </c>
      <c r="E1401" s="219" t="s">
        <v>7707</v>
      </c>
      <c r="F1401" s="219" t="s">
        <v>7718</v>
      </c>
      <c r="G1401" s="219" t="s">
        <v>7757</v>
      </c>
      <c r="H1401" s="219" t="s">
        <v>5990</v>
      </c>
      <c r="I1401" s="220" t="s">
        <v>8705</v>
      </c>
      <c r="J1401" s="221">
        <v>4280</v>
      </c>
      <c r="K1401" s="221">
        <v>2</v>
      </c>
      <c r="L1401" s="221">
        <v>8560</v>
      </c>
    </row>
    <row r="1402" spans="1:12" s="167" customFormat="1">
      <c r="A1402" s="218" t="str">
        <f t="shared" si="12"/>
        <v>O221020058416일반상품</v>
      </c>
      <c r="B1402" s="219" t="s">
        <v>8185</v>
      </c>
      <c r="C1402" s="219" t="s">
        <v>8023</v>
      </c>
      <c r="D1402" s="219" t="s">
        <v>8065</v>
      </c>
      <c r="E1402" s="219" t="s">
        <v>7707</v>
      </c>
      <c r="F1402" s="219" t="s">
        <v>7718</v>
      </c>
      <c r="G1402" s="219" t="s">
        <v>7757</v>
      </c>
      <c r="H1402" s="219" t="s">
        <v>5990</v>
      </c>
      <c r="I1402" s="220" t="s">
        <v>7982</v>
      </c>
      <c r="J1402" s="221">
        <v>1780</v>
      </c>
      <c r="K1402" s="221">
        <v>5</v>
      </c>
      <c r="L1402" s="221">
        <v>8900</v>
      </c>
    </row>
    <row r="1403" spans="1:12" s="167" customFormat="1">
      <c r="A1403" s="218" t="str">
        <f t="shared" si="12"/>
        <v>O221020058416일반상품</v>
      </c>
      <c r="B1403" s="219" t="s">
        <v>8185</v>
      </c>
      <c r="C1403" s="219" t="s">
        <v>8023</v>
      </c>
      <c r="D1403" s="219" t="s">
        <v>8065</v>
      </c>
      <c r="E1403" s="219" t="s">
        <v>7707</v>
      </c>
      <c r="F1403" s="219" t="s">
        <v>7718</v>
      </c>
      <c r="G1403" s="219" t="s">
        <v>7757</v>
      </c>
      <c r="H1403" s="219" t="s">
        <v>5990</v>
      </c>
      <c r="I1403" s="220" t="s">
        <v>7980</v>
      </c>
      <c r="J1403" s="221">
        <v>4200</v>
      </c>
      <c r="K1403" s="221">
        <v>2</v>
      </c>
      <c r="L1403" s="221">
        <v>8400</v>
      </c>
    </row>
    <row r="1404" spans="1:12" s="167" customFormat="1">
      <c r="A1404" s="218" t="str">
        <f t="shared" si="12"/>
        <v>O221020058416일반상품</v>
      </c>
      <c r="B1404" s="219" t="s">
        <v>8185</v>
      </c>
      <c r="C1404" s="219" t="s">
        <v>8023</v>
      </c>
      <c r="D1404" s="219" t="s">
        <v>8065</v>
      </c>
      <c r="E1404" s="219" t="s">
        <v>7707</v>
      </c>
      <c r="F1404" s="219" t="s">
        <v>7718</v>
      </c>
      <c r="G1404" s="219" t="s">
        <v>7757</v>
      </c>
      <c r="H1404" s="219" t="s">
        <v>5990</v>
      </c>
      <c r="I1404" s="220" t="s">
        <v>8424</v>
      </c>
      <c r="J1404" s="221">
        <v>1230</v>
      </c>
      <c r="K1404" s="221">
        <v>3</v>
      </c>
      <c r="L1404" s="221">
        <v>3690</v>
      </c>
    </row>
    <row r="1405" spans="1:12" s="167" customFormat="1">
      <c r="A1405" s="218" t="str">
        <f t="shared" si="12"/>
        <v>O221020058416일반상품</v>
      </c>
      <c r="B1405" s="219" t="s">
        <v>8185</v>
      </c>
      <c r="C1405" s="219" t="s">
        <v>8023</v>
      </c>
      <c r="D1405" s="219" t="s">
        <v>8065</v>
      </c>
      <c r="E1405" s="219" t="s">
        <v>7707</v>
      </c>
      <c r="F1405" s="219" t="s">
        <v>7718</v>
      </c>
      <c r="G1405" s="219" t="s">
        <v>7757</v>
      </c>
      <c r="H1405" s="219" t="s">
        <v>5990</v>
      </c>
      <c r="I1405" s="220" t="s">
        <v>8327</v>
      </c>
      <c r="J1405" s="221">
        <v>1230</v>
      </c>
      <c r="K1405" s="221">
        <v>5</v>
      </c>
      <c r="L1405" s="221">
        <v>6150</v>
      </c>
    </row>
    <row r="1406" spans="1:12" s="167" customFormat="1">
      <c r="A1406" s="218" t="str">
        <f t="shared" si="12"/>
        <v>O221020058416일반상품</v>
      </c>
      <c r="B1406" s="219" t="s">
        <v>8185</v>
      </c>
      <c r="C1406" s="219" t="s">
        <v>8023</v>
      </c>
      <c r="D1406" s="219" t="s">
        <v>8065</v>
      </c>
      <c r="E1406" s="219" t="s">
        <v>7707</v>
      </c>
      <c r="F1406" s="219" t="s">
        <v>7718</v>
      </c>
      <c r="G1406" s="219" t="s">
        <v>7757</v>
      </c>
      <c r="H1406" s="219" t="s">
        <v>5990</v>
      </c>
      <c r="I1406" s="220" t="s">
        <v>7977</v>
      </c>
      <c r="J1406" s="221">
        <v>1450</v>
      </c>
      <c r="K1406" s="221">
        <v>5</v>
      </c>
      <c r="L1406" s="221">
        <v>7250</v>
      </c>
    </row>
    <row r="1407" spans="1:12" s="167" customFormat="1">
      <c r="A1407" s="218" t="str">
        <f t="shared" si="12"/>
        <v>O221020058416일반상품</v>
      </c>
      <c r="B1407" s="219" t="s">
        <v>8185</v>
      </c>
      <c r="C1407" s="219" t="s">
        <v>8023</v>
      </c>
      <c r="D1407" s="219" t="s">
        <v>8065</v>
      </c>
      <c r="E1407" s="219" t="s">
        <v>7707</v>
      </c>
      <c r="F1407" s="219" t="s">
        <v>7718</v>
      </c>
      <c r="G1407" s="219" t="s">
        <v>7757</v>
      </c>
      <c r="H1407" s="219" t="s">
        <v>5990</v>
      </c>
      <c r="I1407" s="220" t="s">
        <v>7189</v>
      </c>
      <c r="J1407" s="221">
        <v>1070</v>
      </c>
      <c r="K1407" s="221">
        <v>2</v>
      </c>
      <c r="L1407" s="221">
        <v>2140</v>
      </c>
    </row>
    <row r="1408" spans="1:12" s="167" customFormat="1">
      <c r="A1408" s="218" t="str">
        <f t="shared" si="12"/>
        <v>O221020058416일반상품</v>
      </c>
      <c r="B1408" s="219" t="s">
        <v>8185</v>
      </c>
      <c r="C1408" s="219" t="s">
        <v>8023</v>
      </c>
      <c r="D1408" s="219" t="s">
        <v>8065</v>
      </c>
      <c r="E1408" s="219" t="s">
        <v>7707</v>
      </c>
      <c r="F1408" s="219" t="s">
        <v>7718</v>
      </c>
      <c r="G1408" s="219" t="s">
        <v>7757</v>
      </c>
      <c r="H1408" s="219" t="s">
        <v>5990</v>
      </c>
      <c r="I1408" s="220" t="s">
        <v>8384</v>
      </c>
      <c r="J1408" s="221">
        <v>3640</v>
      </c>
      <c r="K1408" s="221">
        <v>2</v>
      </c>
      <c r="L1408" s="221">
        <v>7280</v>
      </c>
    </row>
    <row r="1409" spans="1:12" s="167" customFormat="1">
      <c r="A1409" s="218" t="str">
        <f t="shared" si="12"/>
        <v>O221020058416일반상품</v>
      </c>
      <c r="B1409" s="219" t="s">
        <v>8185</v>
      </c>
      <c r="C1409" s="219" t="s">
        <v>8023</v>
      </c>
      <c r="D1409" s="219" t="s">
        <v>8065</v>
      </c>
      <c r="E1409" s="219" t="s">
        <v>7707</v>
      </c>
      <c r="F1409" s="219" t="s">
        <v>7718</v>
      </c>
      <c r="G1409" s="219" t="s">
        <v>7757</v>
      </c>
      <c r="H1409" s="219" t="s">
        <v>5990</v>
      </c>
      <c r="I1409" s="220" t="s">
        <v>8066</v>
      </c>
      <c r="J1409" s="221">
        <v>1220</v>
      </c>
      <c r="K1409" s="221">
        <v>2</v>
      </c>
      <c r="L1409" s="221">
        <v>2440</v>
      </c>
    </row>
    <row r="1410" spans="1:12" s="167" customFormat="1">
      <c r="A1410" s="218" t="str">
        <f t="shared" si="12"/>
        <v>O221020058416일반상품</v>
      </c>
      <c r="B1410" s="219" t="s">
        <v>8185</v>
      </c>
      <c r="C1410" s="219" t="s">
        <v>8023</v>
      </c>
      <c r="D1410" s="219" t="s">
        <v>8065</v>
      </c>
      <c r="E1410" s="219" t="s">
        <v>7707</v>
      </c>
      <c r="F1410" s="219" t="s">
        <v>7718</v>
      </c>
      <c r="G1410" s="219" t="s">
        <v>7757</v>
      </c>
      <c r="H1410" s="219" t="s">
        <v>5990</v>
      </c>
      <c r="I1410" s="220" t="s">
        <v>7209</v>
      </c>
      <c r="J1410" s="221">
        <v>1230</v>
      </c>
      <c r="K1410" s="221">
        <v>4</v>
      </c>
      <c r="L1410" s="221">
        <v>4920</v>
      </c>
    </row>
    <row r="1411" spans="1:12" s="167" customFormat="1">
      <c r="A1411" s="218" t="str">
        <f t="shared" si="12"/>
        <v>O221020058416일반상품</v>
      </c>
      <c r="B1411" s="219" t="s">
        <v>8185</v>
      </c>
      <c r="C1411" s="219" t="s">
        <v>8023</v>
      </c>
      <c r="D1411" s="219" t="s">
        <v>8065</v>
      </c>
      <c r="E1411" s="219" t="s">
        <v>7707</v>
      </c>
      <c r="F1411" s="219" t="s">
        <v>7718</v>
      </c>
      <c r="G1411" s="219" t="s">
        <v>7757</v>
      </c>
      <c r="H1411" s="219" t="s">
        <v>5990</v>
      </c>
      <c r="I1411" s="220" t="s">
        <v>7190</v>
      </c>
      <c r="J1411" s="221">
        <v>4430</v>
      </c>
      <c r="K1411" s="221">
        <v>2</v>
      </c>
      <c r="L1411" s="221">
        <v>8860</v>
      </c>
    </row>
    <row r="1412" spans="1:12" s="167" customFormat="1">
      <c r="A1412" s="218" t="str">
        <f t="shared" si="12"/>
        <v>O221020058416일반상품</v>
      </c>
      <c r="B1412" s="219" t="s">
        <v>8185</v>
      </c>
      <c r="C1412" s="219" t="s">
        <v>8023</v>
      </c>
      <c r="D1412" s="219" t="s">
        <v>8065</v>
      </c>
      <c r="E1412" s="219" t="s">
        <v>7707</v>
      </c>
      <c r="F1412" s="219" t="s">
        <v>7718</v>
      </c>
      <c r="G1412" s="219" t="s">
        <v>7757</v>
      </c>
      <c r="H1412" s="219" t="s">
        <v>5990</v>
      </c>
      <c r="I1412" s="220" t="s">
        <v>8741</v>
      </c>
      <c r="J1412" s="221">
        <v>3455</v>
      </c>
      <c r="K1412" s="221">
        <v>5</v>
      </c>
      <c r="L1412" s="221">
        <v>17275</v>
      </c>
    </row>
    <row r="1413" spans="1:12" s="167" customFormat="1">
      <c r="A1413" s="218" t="str">
        <f t="shared" si="12"/>
        <v>O221020058416일반상품</v>
      </c>
      <c r="B1413" s="219" t="s">
        <v>8185</v>
      </c>
      <c r="C1413" s="219" t="s">
        <v>8023</v>
      </c>
      <c r="D1413" s="219" t="s">
        <v>8065</v>
      </c>
      <c r="E1413" s="219" t="s">
        <v>7707</v>
      </c>
      <c r="F1413" s="219" t="s">
        <v>7718</v>
      </c>
      <c r="G1413" s="219" t="s">
        <v>7757</v>
      </c>
      <c r="H1413" s="219" t="s">
        <v>5990</v>
      </c>
      <c r="I1413" s="220" t="s">
        <v>7211</v>
      </c>
      <c r="J1413" s="221">
        <v>9000</v>
      </c>
      <c r="K1413" s="221">
        <v>1</v>
      </c>
      <c r="L1413" s="221">
        <v>9000</v>
      </c>
    </row>
    <row r="1414" spans="1:12" s="167" customFormat="1">
      <c r="A1414" s="218" t="str">
        <f t="shared" si="12"/>
        <v>O221020058416일반상품</v>
      </c>
      <c r="B1414" s="219" t="s">
        <v>8185</v>
      </c>
      <c r="C1414" s="219" t="s">
        <v>8023</v>
      </c>
      <c r="D1414" s="219" t="s">
        <v>8065</v>
      </c>
      <c r="E1414" s="219" t="s">
        <v>7707</v>
      </c>
      <c r="F1414" s="219" t="s">
        <v>7718</v>
      </c>
      <c r="G1414" s="219" t="s">
        <v>7757</v>
      </c>
      <c r="H1414" s="219" t="s">
        <v>5990</v>
      </c>
      <c r="I1414" s="220" t="s">
        <v>8413</v>
      </c>
      <c r="J1414" s="221">
        <v>8000</v>
      </c>
      <c r="K1414" s="221">
        <v>1</v>
      </c>
      <c r="L1414" s="221">
        <v>8000</v>
      </c>
    </row>
    <row r="1415" spans="1:12" s="167" customFormat="1">
      <c r="A1415" s="218" t="str">
        <f t="shared" si="12"/>
        <v>O221020058416일반상품</v>
      </c>
      <c r="B1415" s="219" t="s">
        <v>8185</v>
      </c>
      <c r="C1415" s="219" t="s">
        <v>8023</v>
      </c>
      <c r="D1415" s="219" t="s">
        <v>8065</v>
      </c>
      <c r="E1415" s="219" t="s">
        <v>7707</v>
      </c>
      <c r="F1415" s="219" t="s">
        <v>7718</v>
      </c>
      <c r="G1415" s="219" t="s">
        <v>7757</v>
      </c>
      <c r="H1415" s="219" t="s">
        <v>5990</v>
      </c>
      <c r="I1415" s="220" t="s">
        <v>7975</v>
      </c>
      <c r="J1415" s="221">
        <v>2780</v>
      </c>
      <c r="K1415" s="221">
        <v>2</v>
      </c>
      <c r="L1415" s="221">
        <v>5560</v>
      </c>
    </row>
    <row r="1416" spans="1:12" s="167" customFormat="1">
      <c r="A1416" s="218" t="str">
        <f t="shared" si="12"/>
        <v>O221020058416일반상품</v>
      </c>
      <c r="B1416" s="219" t="s">
        <v>8185</v>
      </c>
      <c r="C1416" s="219" t="s">
        <v>8023</v>
      </c>
      <c r="D1416" s="219" t="s">
        <v>8065</v>
      </c>
      <c r="E1416" s="219" t="s">
        <v>7707</v>
      </c>
      <c r="F1416" s="219" t="s">
        <v>7718</v>
      </c>
      <c r="G1416" s="219" t="s">
        <v>7757</v>
      </c>
      <c r="H1416" s="219" t="s">
        <v>5990</v>
      </c>
      <c r="I1416" s="220" t="s">
        <v>8742</v>
      </c>
      <c r="J1416" s="221">
        <v>14520</v>
      </c>
      <c r="K1416" s="221">
        <v>1</v>
      </c>
      <c r="L1416" s="221">
        <v>14520</v>
      </c>
    </row>
    <row r="1417" spans="1:12" s="167" customFormat="1">
      <c r="A1417" s="218" t="str">
        <f t="shared" si="12"/>
        <v>O221020058416일반상품</v>
      </c>
      <c r="B1417" s="219" t="s">
        <v>8185</v>
      </c>
      <c r="C1417" s="219" t="s">
        <v>8023</v>
      </c>
      <c r="D1417" s="219" t="s">
        <v>8065</v>
      </c>
      <c r="E1417" s="219" t="s">
        <v>7707</v>
      </c>
      <c r="F1417" s="219" t="s">
        <v>7718</v>
      </c>
      <c r="G1417" s="219" t="s">
        <v>7757</v>
      </c>
      <c r="H1417" s="219" t="s">
        <v>5990</v>
      </c>
      <c r="I1417" s="220" t="s">
        <v>8743</v>
      </c>
      <c r="J1417" s="221">
        <v>11760</v>
      </c>
      <c r="K1417" s="221">
        <v>2</v>
      </c>
      <c r="L1417" s="221">
        <v>23520</v>
      </c>
    </row>
    <row r="1418" spans="1:12" s="167" customFormat="1">
      <c r="A1418" s="218" t="str">
        <f t="shared" si="12"/>
        <v>O221020058416일반상품</v>
      </c>
      <c r="B1418" s="219" t="s">
        <v>8185</v>
      </c>
      <c r="C1418" s="219" t="s">
        <v>8023</v>
      </c>
      <c r="D1418" s="219" t="s">
        <v>8065</v>
      </c>
      <c r="E1418" s="219" t="s">
        <v>7707</v>
      </c>
      <c r="F1418" s="219" t="s">
        <v>7718</v>
      </c>
      <c r="G1418" s="219" t="s">
        <v>7757</v>
      </c>
      <c r="H1418" s="219" t="s">
        <v>5990</v>
      </c>
      <c r="I1418" s="220" t="s">
        <v>8593</v>
      </c>
      <c r="J1418" s="221">
        <v>3500</v>
      </c>
      <c r="K1418" s="221">
        <v>1</v>
      </c>
      <c r="L1418" s="221">
        <v>3500</v>
      </c>
    </row>
    <row r="1419" spans="1:12" s="167" customFormat="1">
      <c r="A1419" s="218" t="str">
        <f t="shared" si="12"/>
        <v>O221020058416일반상품</v>
      </c>
      <c r="B1419" s="219" t="s">
        <v>8185</v>
      </c>
      <c r="C1419" s="219" t="s">
        <v>8023</v>
      </c>
      <c r="D1419" s="219" t="s">
        <v>8065</v>
      </c>
      <c r="E1419" s="219" t="s">
        <v>7707</v>
      </c>
      <c r="F1419" s="219" t="s">
        <v>7718</v>
      </c>
      <c r="G1419" s="219" t="s">
        <v>7757</v>
      </c>
      <c r="H1419" s="219" t="s">
        <v>5990</v>
      </c>
      <c r="I1419" s="220" t="s">
        <v>7227</v>
      </c>
      <c r="J1419" s="221">
        <v>800</v>
      </c>
      <c r="K1419" s="221">
        <v>5</v>
      </c>
      <c r="L1419" s="221">
        <v>4000</v>
      </c>
    </row>
    <row r="1420" spans="1:12" s="167" customFormat="1">
      <c r="A1420" s="218" t="str">
        <f t="shared" si="12"/>
        <v>O221020058416일반상품</v>
      </c>
      <c r="B1420" s="219" t="s">
        <v>8185</v>
      </c>
      <c r="C1420" s="219" t="s">
        <v>8023</v>
      </c>
      <c r="D1420" s="219" t="s">
        <v>8065</v>
      </c>
      <c r="E1420" s="219" t="s">
        <v>7707</v>
      </c>
      <c r="F1420" s="219" t="s">
        <v>7718</v>
      </c>
      <c r="G1420" s="219" t="s">
        <v>7757</v>
      </c>
      <c r="H1420" s="219" t="s">
        <v>5990</v>
      </c>
      <c r="I1420" s="220" t="s">
        <v>8388</v>
      </c>
      <c r="J1420" s="221">
        <v>4500</v>
      </c>
      <c r="K1420" s="221">
        <v>1</v>
      </c>
      <c r="L1420" s="221">
        <v>4500</v>
      </c>
    </row>
    <row r="1421" spans="1:12" s="167" customFormat="1">
      <c r="A1421" s="218" t="str">
        <f t="shared" si="12"/>
        <v>O221020058416일반상품</v>
      </c>
      <c r="B1421" s="219" t="s">
        <v>8185</v>
      </c>
      <c r="C1421" s="219" t="s">
        <v>8023</v>
      </c>
      <c r="D1421" s="219" t="s">
        <v>8065</v>
      </c>
      <c r="E1421" s="219" t="s">
        <v>7707</v>
      </c>
      <c r="F1421" s="219" t="s">
        <v>7718</v>
      </c>
      <c r="G1421" s="219" t="s">
        <v>7757</v>
      </c>
      <c r="H1421" s="219" t="s">
        <v>5990</v>
      </c>
      <c r="I1421" s="220" t="s">
        <v>8482</v>
      </c>
      <c r="J1421" s="221">
        <v>4600</v>
      </c>
      <c r="K1421" s="221">
        <v>1</v>
      </c>
      <c r="L1421" s="221">
        <v>4600</v>
      </c>
    </row>
    <row r="1422" spans="1:12" s="167" customFormat="1">
      <c r="A1422" s="218" t="str">
        <f t="shared" si="12"/>
        <v>O221020058416일반상품</v>
      </c>
      <c r="B1422" s="219" t="s">
        <v>8185</v>
      </c>
      <c r="C1422" s="219" t="s">
        <v>8023</v>
      </c>
      <c r="D1422" s="219" t="s">
        <v>8065</v>
      </c>
      <c r="E1422" s="219" t="s">
        <v>7707</v>
      </c>
      <c r="F1422" s="219" t="s">
        <v>7718</v>
      </c>
      <c r="G1422" s="219" t="s">
        <v>7757</v>
      </c>
      <c r="H1422" s="219" t="s">
        <v>5990</v>
      </c>
      <c r="I1422" s="220" t="s">
        <v>8716</v>
      </c>
      <c r="J1422" s="221">
        <v>2400</v>
      </c>
      <c r="K1422" s="221">
        <v>4</v>
      </c>
      <c r="L1422" s="221">
        <v>9600</v>
      </c>
    </row>
    <row r="1423" spans="1:12" s="167" customFormat="1">
      <c r="A1423" s="218" t="str">
        <f t="shared" si="12"/>
        <v>O221020058416일반상품</v>
      </c>
      <c r="B1423" s="219" t="s">
        <v>8185</v>
      </c>
      <c r="C1423" s="219" t="s">
        <v>8023</v>
      </c>
      <c r="D1423" s="219" t="s">
        <v>8065</v>
      </c>
      <c r="E1423" s="219" t="s">
        <v>7707</v>
      </c>
      <c r="F1423" s="219" t="s">
        <v>7718</v>
      </c>
      <c r="G1423" s="219" t="s">
        <v>7757</v>
      </c>
      <c r="H1423" s="219" t="s">
        <v>5990</v>
      </c>
      <c r="I1423" s="220" t="s">
        <v>7296</v>
      </c>
      <c r="J1423" s="221">
        <v>4200</v>
      </c>
      <c r="K1423" s="221">
        <v>1</v>
      </c>
      <c r="L1423" s="221">
        <v>4200</v>
      </c>
    </row>
    <row r="1424" spans="1:12" s="167" customFormat="1">
      <c r="A1424" s="218" t="str">
        <f t="shared" si="12"/>
        <v>O221020058416일반상품</v>
      </c>
      <c r="B1424" s="219" t="s">
        <v>8185</v>
      </c>
      <c r="C1424" s="219" t="s">
        <v>8023</v>
      </c>
      <c r="D1424" s="219" t="s">
        <v>8065</v>
      </c>
      <c r="E1424" s="219" t="s">
        <v>7707</v>
      </c>
      <c r="F1424" s="219" t="s">
        <v>7718</v>
      </c>
      <c r="G1424" s="219" t="s">
        <v>7757</v>
      </c>
      <c r="H1424" s="219" t="s">
        <v>5990</v>
      </c>
      <c r="I1424" s="220" t="s">
        <v>7219</v>
      </c>
      <c r="J1424" s="221">
        <v>6650</v>
      </c>
      <c r="K1424" s="221">
        <v>2</v>
      </c>
      <c r="L1424" s="221">
        <v>13300</v>
      </c>
    </row>
    <row r="1425" spans="1:12" s="167" customFormat="1">
      <c r="A1425" s="218" t="str">
        <f t="shared" si="12"/>
        <v>O221020058416일반상품</v>
      </c>
      <c r="B1425" s="219" t="s">
        <v>8185</v>
      </c>
      <c r="C1425" s="219" t="s">
        <v>8023</v>
      </c>
      <c r="D1425" s="219" t="s">
        <v>8065</v>
      </c>
      <c r="E1425" s="219" t="s">
        <v>7707</v>
      </c>
      <c r="F1425" s="219" t="s">
        <v>7718</v>
      </c>
      <c r="G1425" s="219" t="s">
        <v>7757</v>
      </c>
      <c r="H1425" s="219" t="s">
        <v>5990</v>
      </c>
      <c r="I1425" s="220" t="s">
        <v>8717</v>
      </c>
      <c r="J1425" s="221">
        <v>2430</v>
      </c>
      <c r="K1425" s="221">
        <v>3</v>
      </c>
      <c r="L1425" s="221">
        <v>7290</v>
      </c>
    </row>
    <row r="1426" spans="1:12" s="167" customFormat="1">
      <c r="A1426" s="218" t="str">
        <f t="shared" si="12"/>
        <v>O221020058416일반상품</v>
      </c>
      <c r="B1426" s="219" t="s">
        <v>8185</v>
      </c>
      <c r="C1426" s="219" t="s">
        <v>8023</v>
      </c>
      <c r="D1426" s="219" t="s">
        <v>8065</v>
      </c>
      <c r="E1426" s="219" t="s">
        <v>7707</v>
      </c>
      <c r="F1426" s="219" t="s">
        <v>7718</v>
      </c>
      <c r="G1426" s="219" t="s">
        <v>7757</v>
      </c>
      <c r="H1426" s="219" t="s">
        <v>5990</v>
      </c>
      <c r="I1426" s="220" t="s">
        <v>8571</v>
      </c>
      <c r="J1426" s="221">
        <v>1860</v>
      </c>
      <c r="K1426" s="221">
        <v>2</v>
      </c>
      <c r="L1426" s="221">
        <v>3720</v>
      </c>
    </row>
    <row r="1427" spans="1:12" s="167" customFormat="1">
      <c r="A1427" s="218" t="str">
        <f t="shared" si="12"/>
        <v>O221020058416일반상품</v>
      </c>
      <c r="B1427" s="219" t="s">
        <v>8185</v>
      </c>
      <c r="C1427" s="219" t="s">
        <v>8023</v>
      </c>
      <c r="D1427" s="219" t="s">
        <v>8065</v>
      </c>
      <c r="E1427" s="219" t="s">
        <v>7707</v>
      </c>
      <c r="F1427" s="219" t="s">
        <v>7718</v>
      </c>
      <c r="G1427" s="219" t="s">
        <v>7757</v>
      </c>
      <c r="H1427" s="219" t="s">
        <v>5990</v>
      </c>
      <c r="I1427" s="220" t="s">
        <v>7220</v>
      </c>
      <c r="J1427" s="221">
        <v>670</v>
      </c>
      <c r="K1427" s="221">
        <v>5</v>
      </c>
      <c r="L1427" s="221">
        <v>3350</v>
      </c>
    </row>
    <row r="1428" spans="1:12" s="167" customFormat="1">
      <c r="A1428" s="218" t="str">
        <f t="shared" si="12"/>
        <v>O221020058416일반상품</v>
      </c>
      <c r="B1428" s="219" t="s">
        <v>8185</v>
      </c>
      <c r="C1428" s="219" t="s">
        <v>8023</v>
      </c>
      <c r="D1428" s="219" t="s">
        <v>8065</v>
      </c>
      <c r="E1428" s="219" t="s">
        <v>7707</v>
      </c>
      <c r="F1428" s="219" t="s">
        <v>7718</v>
      </c>
      <c r="G1428" s="219" t="s">
        <v>7757</v>
      </c>
      <c r="H1428" s="219" t="s">
        <v>5990</v>
      </c>
      <c r="I1428" s="220" t="s">
        <v>7213</v>
      </c>
      <c r="J1428" s="221">
        <v>1210</v>
      </c>
      <c r="K1428" s="221">
        <v>3</v>
      </c>
      <c r="L1428" s="221">
        <v>3630</v>
      </c>
    </row>
    <row r="1429" spans="1:12" s="167" customFormat="1">
      <c r="A1429" s="218" t="str">
        <f t="shared" si="12"/>
        <v>O221020058416일반상품</v>
      </c>
      <c r="B1429" s="219" t="s">
        <v>8185</v>
      </c>
      <c r="C1429" s="219" t="s">
        <v>8023</v>
      </c>
      <c r="D1429" s="219" t="s">
        <v>8065</v>
      </c>
      <c r="E1429" s="219" t="s">
        <v>7707</v>
      </c>
      <c r="F1429" s="219" t="s">
        <v>7718</v>
      </c>
      <c r="G1429" s="219" t="s">
        <v>7757</v>
      </c>
      <c r="H1429" s="219" t="s">
        <v>5990</v>
      </c>
      <c r="I1429" s="220" t="s">
        <v>8744</v>
      </c>
      <c r="J1429" s="221">
        <v>790</v>
      </c>
      <c r="K1429" s="221">
        <v>5</v>
      </c>
      <c r="L1429" s="221">
        <v>3950</v>
      </c>
    </row>
    <row r="1430" spans="1:12" s="167" customFormat="1">
      <c r="A1430" s="218" t="str">
        <f t="shared" si="12"/>
        <v>O221020058416일반상품</v>
      </c>
      <c r="B1430" s="219" t="s">
        <v>8185</v>
      </c>
      <c r="C1430" s="219" t="s">
        <v>8023</v>
      </c>
      <c r="D1430" s="219" t="s">
        <v>8065</v>
      </c>
      <c r="E1430" s="219" t="s">
        <v>7707</v>
      </c>
      <c r="F1430" s="219" t="s">
        <v>7718</v>
      </c>
      <c r="G1430" s="219" t="s">
        <v>7757</v>
      </c>
      <c r="H1430" s="219" t="s">
        <v>5990</v>
      </c>
      <c r="I1430" s="220" t="s">
        <v>7194</v>
      </c>
      <c r="J1430" s="221">
        <v>2810</v>
      </c>
      <c r="K1430" s="221">
        <v>3</v>
      </c>
      <c r="L1430" s="221">
        <v>8430</v>
      </c>
    </row>
    <row r="1431" spans="1:12" s="167" customFormat="1">
      <c r="A1431" s="218" t="str">
        <f t="shared" si="12"/>
        <v>O221020058416일반상품</v>
      </c>
      <c r="B1431" s="219" t="s">
        <v>8185</v>
      </c>
      <c r="C1431" s="219" t="s">
        <v>8023</v>
      </c>
      <c r="D1431" s="219" t="s">
        <v>8065</v>
      </c>
      <c r="E1431" s="219" t="s">
        <v>7707</v>
      </c>
      <c r="F1431" s="219" t="s">
        <v>7718</v>
      </c>
      <c r="G1431" s="219" t="s">
        <v>7757</v>
      </c>
      <c r="H1431" s="219" t="s">
        <v>5990</v>
      </c>
      <c r="I1431" s="220" t="s">
        <v>8745</v>
      </c>
      <c r="J1431" s="221">
        <v>2480</v>
      </c>
      <c r="K1431" s="221">
        <v>4</v>
      </c>
      <c r="L1431" s="221">
        <v>9920</v>
      </c>
    </row>
    <row r="1432" spans="1:12" s="167" customFormat="1">
      <c r="A1432" s="218" t="str">
        <f t="shared" si="12"/>
        <v>O221020058416일반상품</v>
      </c>
      <c r="B1432" s="219" t="s">
        <v>8185</v>
      </c>
      <c r="C1432" s="219" t="s">
        <v>8023</v>
      </c>
      <c r="D1432" s="219" t="s">
        <v>8065</v>
      </c>
      <c r="E1432" s="219" t="s">
        <v>7707</v>
      </c>
      <c r="F1432" s="219" t="s">
        <v>7718</v>
      </c>
      <c r="G1432" s="219" t="s">
        <v>7757</v>
      </c>
      <c r="H1432" s="219" t="s">
        <v>5990</v>
      </c>
      <c r="I1432" s="220" t="s">
        <v>7248</v>
      </c>
      <c r="J1432" s="221">
        <v>4900</v>
      </c>
      <c r="K1432" s="221">
        <v>1</v>
      </c>
      <c r="L1432" s="221">
        <v>4900</v>
      </c>
    </row>
    <row r="1433" spans="1:12" s="167" customFormat="1">
      <c r="A1433" s="218" t="str">
        <f t="shared" si="12"/>
        <v>O221020058416일반상품</v>
      </c>
      <c r="B1433" s="219" t="s">
        <v>8185</v>
      </c>
      <c r="C1433" s="219" t="s">
        <v>8023</v>
      </c>
      <c r="D1433" s="219" t="s">
        <v>8065</v>
      </c>
      <c r="E1433" s="219" t="s">
        <v>7707</v>
      </c>
      <c r="F1433" s="219" t="s">
        <v>7718</v>
      </c>
      <c r="G1433" s="219" t="s">
        <v>7757</v>
      </c>
      <c r="H1433" s="219" t="s">
        <v>5990</v>
      </c>
      <c r="I1433" s="220" t="s">
        <v>8634</v>
      </c>
      <c r="J1433" s="221">
        <v>4700</v>
      </c>
      <c r="K1433" s="221">
        <v>2</v>
      </c>
      <c r="L1433" s="221">
        <v>9400</v>
      </c>
    </row>
    <row r="1434" spans="1:12" s="167" customFormat="1">
      <c r="A1434" s="218" t="str">
        <f t="shared" si="12"/>
        <v>O221020058416일반상품</v>
      </c>
      <c r="B1434" s="219" t="s">
        <v>8185</v>
      </c>
      <c r="C1434" s="219" t="s">
        <v>8023</v>
      </c>
      <c r="D1434" s="219" t="s">
        <v>8065</v>
      </c>
      <c r="E1434" s="219" t="s">
        <v>7707</v>
      </c>
      <c r="F1434" s="219" t="s">
        <v>7718</v>
      </c>
      <c r="G1434" s="219" t="s">
        <v>7757</v>
      </c>
      <c r="H1434" s="219" t="s">
        <v>5990</v>
      </c>
      <c r="I1434" s="220" t="s">
        <v>8746</v>
      </c>
      <c r="J1434" s="221">
        <v>1000</v>
      </c>
      <c r="K1434" s="221">
        <v>3</v>
      </c>
      <c r="L1434" s="221">
        <v>3000</v>
      </c>
    </row>
    <row r="1435" spans="1:12" s="167" customFormat="1">
      <c r="A1435" s="218" t="str">
        <f t="shared" si="12"/>
        <v>O221020058416일반상품</v>
      </c>
      <c r="B1435" s="219" t="s">
        <v>8185</v>
      </c>
      <c r="C1435" s="219" t="s">
        <v>8023</v>
      </c>
      <c r="D1435" s="219" t="s">
        <v>8065</v>
      </c>
      <c r="E1435" s="219" t="s">
        <v>7707</v>
      </c>
      <c r="F1435" s="219" t="s">
        <v>7718</v>
      </c>
      <c r="G1435" s="219" t="s">
        <v>7757</v>
      </c>
      <c r="H1435" s="219" t="s">
        <v>5990</v>
      </c>
      <c r="I1435" s="220" t="s">
        <v>8690</v>
      </c>
      <c r="J1435" s="221">
        <v>2960</v>
      </c>
      <c r="K1435" s="221">
        <v>1</v>
      </c>
      <c r="L1435" s="221">
        <v>2960</v>
      </c>
    </row>
    <row r="1436" spans="1:12" s="167" customFormat="1">
      <c r="A1436" s="218" t="str">
        <f t="shared" si="12"/>
        <v>O221020058416일반상품</v>
      </c>
      <c r="B1436" s="219" t="s">
        <v>8185</v>
      </c>
      <c r="C1436" s="219" t="s">
        <v>8023</v>
      </c>
      <c r="D1436" s="219" t="s">
        <v>8065</v>
      </c>
      <c r="E1436" s="219" t="s">
        <v>7707</v>
      </c>
      <c r="F1436" s="219" t="s">
        <v>7718</v>
      </c>
      <c r="G1436" s="219" t="s">
        <v>7757</v>
      </c>
      <c r="H1436" s="219" t="s">
        <v>5990</v>
      </c>
      <c r="I1436" s="220" t="s">
        <v>8513</v>
      </c>
      <c r="J1436" s="221">
        <v>1030</v>
      </c>
      <c r="K1436" s="221">
        <v>4</v>
      </c>
      <c r="L1436" s="221">
        <v>4120</v>
      </c>
    </row>
    <row r="1437" spans="1:12" s="167" customFormat="1">
      <c r="A1437" s="218" t="str">
        <f t="shared" si="12"/>
        <v>O221020058416일반상품</v>
      </c>
      <c r="B1437" s="219" t="s">
        <v>8185</v>
      </c>
      <c r="C1437" s="219" t="s">
        <v>8023</v>
      </c>
      <c r="D1437" s="219" t="s">
        <v>8065</v>
      </c>
      <c r="E1437" s="219" t="s">
        <v>7707</v>
      </c>
      <c r="F1437" s="219" t="s">
        <v>7718</v>
      </c>
      <c r="G1437" s="219" t="s">
        <v>7757</v>
      </c>
      <c r="H1437" s="219" t="s">
        <v>5990</v>
      </c>
      <c r="I1437" s="220" t="s">
        <v>8335</v>
      </c>
      <c r="J1437" s="221">
        <v>1080</v>
      </c>
      <c r="K1437" s="221">
        <v>6</v>
      </c>
      <c r="L1437" s="221">
        <v>6480</v>
      </c>
    </row>
    <row r="1438" spans="1:12" s="167" customFormat="1">
      <c r="A1438" s="218" t="str">
        <f t="shared" si="12"/>
        <v>O221020058416일반상품</v>
      </c>
      <c r="B1438" s="219" t="s">
        <v>8185</v>
      </c>
      <c r="C1438" s="219" t="s">
        <v>8023</v>
      </c>
      <c r="D1438" s="219" t="s">
        <v>8065</v>
      </c>
      <c r="E1438" s="219" t="s">
        <v>7707</v>
      </c>
      <c r="F1438" s="219" t="s">
        <v>7718</v>
      </c>
      <c r="G1438" s="219" t="s">
        <v>7757</v>
      </c>
      <c r="H1438" s="219" t="s">
        <v>5990</v>
      </c>
      <c r="I1438" s="220" t="s">
        <v>8380</v>
      </c>
      <c r="J1438" s="221">
        <v>4450</v>
      </c>
      <c r="K1438" s="221">
        <v>3</v>
      </c>
      <c r="L1438" s="221">
        <v>13350</v>
      </c>
    </row>
    <row r="1439" spans="1:12" s="167" customFormat="1">
      <c r="A1439" s="218" t="str">
        <f t="shared" si="12"/>
        <v>O221020058416일반상품</v>
      </c>
      <c r="B1439" s="219" t="s">
        <v>8185</v>
      </c>
      <c r="C1439" s="219" t="s">
        <v>8023</v>
      </c>
      <c r="D1439" s="219" t="s">
        <v>8065</v>
      </c>
      <c r="E1439" s="219" t="s">
        <v>7707</v>
      </c>
      <c r="F1439" s="219" t="s">
        <v>7718</v>
      </c>
      <c r="G1439" s="219" t="s">
        <v>7757</v>
      </c>
      <c r="H1439" s="219" t="s">
        <v>5990</v>
      </c>
      <c r="I1439" s="220" t="s">
        <v>8573</v>
      </c>
      <c r="J1439" s="221">
        <v>4800</v>
      </c>
      <c r="K1439" s="221">
        <v>1</v>
      </c>
      <c r="L1439" s="221">
        <v>4800</v>
      </c>
    </row>
    <row r="1440" spans="1:12" s="167" customFormat="1">
      <c r="A1440" s="218" t="str">
        <f t="shared" si="12"/>
        <v>O221020058416일반상품</v>
      </c>
      <c r="B1440" s="219" t="s">
        <v>8185</v>
      </c>
      <c r="C1440" s="219" t="s">
        <v>8023</v>
      </c>
      <c r="D1440" s="219" t="s">
        <v>8065</v>
      </c>
      <c r="E1440" s="219" t="s">
        <v>7707</v>
      </c>
      <c r="F1440" s="219" t="s">
        <v>7718</v>
      </c>
      <c r="G1440" s="219" t="s">
        <v>7757</v>
      </c>
      <c r="H1440" s="219" t="s">
        <v>5990</v>
      </c>
      <c r="I1440" s="220" t="s">
        <v>8446</v>
      </c>
      <c r="J1440" s="221">
        <v>3800</v>
      </c>
      <c r="K1440" s="221">
        <v>1</v>
      </c>
      <c r="L1440" s="221">
        <v>3800</v>
      </c>
    </row>
    <row r="1441" spans="1:12" s="167" customFormat="1">
      <c r="A1441" s="218" t="str">
        <f t="shared" si="12"/>
        <v>O221020058416일반상품</v>
      </c>
      <c r="B1441" s="219" t="s">
        <v>8185</v>
      </c>
      <c r="C1441" s="219" t="s">
        <v>8023</v>
      </c>
      <c r="D1441" s="219" t="s">
        <v>8065</v>
      </c>
      <c r="E1441" s="219" t="s">
        <v>7707</v>
      </c>
      <c r="F1441" s="219" t="s">
        <v>7718</v>
      </c>
      <c r="G1441" s="219" t="s">
        <v>7757</v>
      </c>
      <c r="H1441" s="219" t="s">
        <v>5990</v>
      </c>
      <c r="I1441" s="220" t="s">
        <v>8373</v>
      </c>
      <c r="J1441" s="221">
        <v>6636</v>
      </c>
      <c r="K1441" s="221">
        <v>1</v>
      </c>
      <c r="L1441" s="221">
        <v>6636</v>
      </c>
    </row>
    <row r="1442" spans="1:12" s="167" customFormat="1">
      <c r="A1442" s="218" t="str">
        <f t="shared" si="12"/>
        <v>O221020058416일반상품</v>
      </c>
      <c r="B1442" s="219" t="s">
        <v>8185</v>
      </c>
      <c r="C1442" s="219" t="s">
        <v>8023</v>
      </c>
      <c r="D1442" s="219" t="s">
        <v>8065</v>
      </c>
      <c r="E1442" s="219" t="s">
        <v>7707</v>
      </c>
      <c r="F1442" s="219" t="s">
        <v>7718</v>
      </c>
      <c r="G1442" s="219" t="s">
        <v>7757</v>
      </c>
      <c r="H1442" s="219" t="s">
        <v>5990</v>
      </c>
      <c r="I1442" s="220" t="s">
        <v>8033</v>
      </c>
      <c r="J1442" s="221">
        <v>2400</v>
      </c>
      <c r="K1442" s="221">
        <v>1</v>
      </c>
      <c r="L1442" s="221">
        <v>2400</v>
      </c>
    </row>
    <row r="1443" spans="1:12" s="167" customFormat="1">
      <c r="A1443" s="218" t="str">
        <f t="shared" si="12"/>
        <v>O221020058416일반상품</v>
      </c>
      <c r="B1443" s="219" t="s">
        <v>8185</v>
      </c>
      <c r="C1443" s="219" t="s">
        <v>8023</v>
      </c>
      <c r="D1443" s="219" t="s">
        <v>8065</v>
      </c>
      <c r="E1443" s="219" t="s">
        <v>7707</v>
      </c>
      <c r="F1443" s="219" t="s">
        <v>7718</v>
      </c>
      <c r="G1443" s="219" t="s">
        <v>7757</v>
      </c>
      <c r="H1443" s="219" t="s">
        <v>5990</v>
      </c>
      <c r="I1443" s="220" t="s">
        <v>8025</v>
      </c>
      <c r="J1443" s="221">
        <v>3800</v>
      </c>
      <c r="K1443" s="221">
        <v>2</v>
      </c>
      <c r="L1443" s="221">
        <v>7600</v>
      </c>
    </row>
    <row r="1444" spans="1:12" s="167" customFormat="1">
      <c r="A1444" s="218" t="str">
        <f t="shared" si="12"/>
        <v>O221020058415일반상품</v>
      </c>
      <c r="B1444" s="219" t="s">
        <v>8186</v>
      </c>
      <c r="C1444" s="219" t="s">
        <v>8023</v>
      </c>
      <c r="D1444" s="219" t="s">
        <v>8065</v>
      </c>
      <c r="E1444" s="219" t="s">
        <v>7707</v>
      </c>
      <c r="F1444" s="219" t="s">
        <v>7718</v>
      </c>
      <c r="G1444" s="219" t="s">
        <v>7889</v>
      </c>
      <c r="H1444" s="219" t="s">
        <v>5990</v>
      </c>
      <c r="I1444" s="220" t="s">
        <v>8424</v>
      </c>
      <c r="J1444" s="221">
        <v>1230</v>
      </c>
      <c r="K1444" s="221">
        <v>5</v>
      </c>
      <c r="L1444" s="221">
        <v>6150</v>
      </c>
    </row>
    <row r="1445" spans="1:12" s="167" customFormat="1">
      <c r="A1445" s="218" t="str">
        <f t="shared" si="12"/>
        <v>O221020058415일반상품</v>
      </c>
      <c r="B1445" s="219" t="s">
        <v>8186</v>
      </c>
      <c r="C1445" s="219" t="s">
        <v>8023</v>
      </c>
      <c r="D1445" s="219" t="s">
        <v>8065</v>
      </c>
      <c r="E1445" s="219" t="s">
        <v>7707</v>
      </c>
      <c r="F1445" s="219" t="s">
        <v>7718</v>
      </c>
      <c r="G1445" s="219" t="s">
        <v>7889</v>
      </c>
      <c r="H1445" s="219" t="s">
        <v>5990</v>
      </c>
      <c r="I1445" s="220" t="s">
        <v>8327</v>
      </c>
      <c r="J1445" s="221">
        <v>1230</v>
      </c>
      <c r="K1445" s="221">
        <v>6</v>
      </c>
      <c r="L1445" s="221">
        <v>7380</v>
      </c>
    </row>
    <row r="1446" spans="1:12" s="167" customFormat="1">
      <c r="A1446" s="218" t="str">
        <f t="shared" si="12"/>
        <v>O221020058415일반상품</v>
      </c>
      <c r="B1446" s="219" t="s">
        <v>8186</v>
      </c>
      <c r="C1446" s="219" t="s">
        <v>8023</v>
      </c>
      <c r="D1446" s="219" t="s">
        <v>8065</v>
      </c>
      <c r="E1446" s="219" t="s">
        <v>7707</v>
      </c>
      <c r="F1446" s="219" t="s">
        <v>7718</v>
      </c>
      <c r="G1446" s="219" t="s">
        <v>7889</v>
      </c>
      <c r="H1446" s="219" t="s">
        <v>5990</v>
      </c>
      <c r="I1446" s="220" t="s">
        <v>8349</v>
      </c>
      <c r="J1446" s="221">
        <v>6200</v>
      </c>
      <c r="K1446" s="221">
        <v>1</v>
      </c>
      <c r="L1446" s="221">
        <v>6200</v>
      </c>
    </row>
    <row r="1447" spans="1:12" s="167" customFormat="1">
      <c r="A1447" s="218" t="str">
        <f t="shared" si="12"/>
        <v>O221020058415일반상품</v>
      </c>
      <c r="B1447" s="219" t="s">
        <v>8186</v>
      </c>
      <c r="C1447" s="219" t="s">
        <v>8023</v>
      </c>
      <c r="D1447" s="219" t="s">
        <v>8065</v>
      </c>
      <c r="E1447" s="219" t="s">
        <v>7707</v>
      </c>
      <c r="F1447" s="219" t="s">
        <v>7718</v>
      </c>
      <c r="G1447" s="219" t="s">
        <v>7889</v>
      </c>
      <c r="H1447" s="219" t="s">
        <v>5990</v>
      </c>
      <c r="I1447" s="220" t="s">
        <v>7252</v>
      </c>
      <c r="J1447" s="221">
        <v>2850</v>
      </c>
      <c r="K1447" s="221">
        <v>10</v>
      </c>
      <c r="L1447" s="221">
        <v>28500</v>
      </c>
    </row>
    <row r="1448" spans="1:12" s="167" customFormat="1">
      <c r="A1448" s="218" t="str">
        <f t="shared" si="12"/>
        <v>O221020058415일반상품</v>
      </c>
      <c r="B1448" s="219" t="s">
        <v>8186</v>
      </c>
      <c r="C1448" s="219" t="s">
        <v>8023</v>
      </c>
      <c r="D1448" s="219" t="s">
        <v>8065</v>
      </c>
      <c r="E1448" s="219" t="s">
        <v>7707</v>
      </c>
      <c r="F1448" s="219" t="s">
        <v>7718</v>
      </c>
      <c r="G1448" s="219" t="s">
        <v>7889</v>
      </c>
      <c r="H1448" s="219" t="s">
        <v>5990</v>
      </c>
      <c r="I1448" s="220" t="s">
        <v>7198</v>
      </c>
      <c r="J1448" s="221">
        <v>2850</v>
      </c>
      <c r="K1448" s="221">
        <v>10</v>
      </c>
      <c r="L1448" s="221">
        <v>28500</v>
      </c>
    </row>
    <row r="1449" spans="1:12" s="167" customFormat="1">
      <c r="A1449" s="218" t="str">
        <f t="shared" si="12"/>
        <v>O221020058415일반상품</v>
      </c>
      <c r="B1449" s="219" t="s">
        <v>8186</v>
      </c>
      <c r="C1449" s="219" t="s">
        <v>8023</v>
      </c>
      <c r="D1449" s="219" t="s">
        <v>8065</v>
      </c>
      <c r="E1449" s="219" t="s">
        <v>7707</v>
      </c>
      <c r="F1449" s="219" t="s">
        <v>7718</v>
      </c>
      <c r="G1449" s="219" t="s">
        <v>7889</v>
      </c>
      <c r="H1449" s="219" t="s">
        <v>5990</v>
      </c>
      <c r="I1449" s="220" t="s">
        <v>7299</v>
      </c>
      <c r="J1449" s="221">
        <v>20000</v>
      </c>
      <c r="K1449" s="221">
        <v>1</v>
      </c>
      <c r="L1449" s="221">
        <v>20000</v>
      </c>
    </row>
    <row r="1450" spans="1:12" s="167" customFormat="1">
      <c r="A1450" s="218" t="str">
        <f t="shared" si="12"/>
        <v>O221020058415일반상품</v>
      </c>
      <c r="B1450" s="219" t="s">
        <v>8186</v>
      </c>
      <c r="C1450" s="219" t="s">
        <v>8023</v>
      </c>
      <c r="D1450" s="219" t="s">
        <v>8065</v>
      </c>
      <c r="E1450" s="219" t="s">
        <v>7707</v>
      </c>
      <c r="F1450" s="219" t="s">
        <v>7718</v>
      </c>
      <c r="G1450" s="219" t="s">
        <v>7889</v>
      </c>
      <c r="H1450" s="219" t="s">
        <v>5990</v>
      </c>
      <c r="I1450" s="220" t="s">
        <v>7301</v>
      </c>
      <c r="J1450" s="221">
        <v>1500</v>
      </c>
      <c r="K1450" s="221">
        <v>1</v>
      </c>
      <c r="L1450" s="221">
        <v>1500</v>
      </c>
    </row>
    <row r="1451" spans="1:12" s="167" customFormat="1">
      <c r="A1451" s="218" t="str">
        <f t="shared" si="12"/>
        <v>O221020058415일반상품</v>
      </c>
      <c r="B1451" s="219" t="s">
        <v>8186</v>
      </c>
      <c r="C1451" s="219" t="s">
        <v>8023</v>
      </c>
      <c r="D1451" s="219" t="s">
        <v>8065</v>
      </c>
      <c r="E1451" s="219" t="s">
        <v>7707</v>
      </c>
      <c r="F1451" s="219" t="s">
        <v>7718</v>
      </c>
      <c r="G1451" s="219" t="s">
        <v>7889</v>
      </c>
      <c r="H1451" s="219" t="s">
        <v>5990</v>
      </c>
      <c r="I1451" s="220" t="s">
        <v>7227</v>
      </c>
      <c r="J1451" s="221">
        <v>800</v>
      </c>
      <c r="K1451" s="221">
        <v>3</v>
      </c>
      <c r="L1451" s="221">
        <v>2400</v>
      </c>
    </row>
    <row r="1452" spans="1:12" s="167" customFormat="1">
      <c r="A1452" s="218" t="str">
        <f t="shared" si="12"/>
        <v>O221020058415일반상품</v>
      </c>
      <c r="B1452" s="219" t="s">
        <v>8186</v>
      </c>
      <c r="C1452" s="219" t="s">
        <v>8023</v>
      </c>
      <c r="D1452" s="219" t="s">
        <v>8065</v>
      </c>
      <c r="E1452" s="219" t="s">
        <v>7707</v>
      </c>
      <c r="F1452" s="219" t="s">
        <v>7718</v>
      </c>
      <c r="G1452" s="219" t="s">
        <v>7889</v>
      </c>
      <c r="H1452" s="219" t="s">
        <v>5990</v>
      </c>
      <c r="I1452" s="220" t="s">
        <v>8399</v>
      </c>
      <c r="J1452" s="221">
        <v>18090</v>
      </c>
      <c r="K1452" s="221">
        <v>1</v>
      </c>
      <c r="L1452" s="221">
        <v>18090</v>
      </c>
    </row>
    <row r="1453" spans="1:12" s="167" customFormat="1">
      <c r="A1453" s="218" t="str">
        <f t="shared" si="12"/>
        <v>O221020058415일반상품</v>
      </c>
      <c r="B1453" s="219" t="s">
        <v>8186</v>
      </c>
      <c r="C1453" s="219" t="s">
        <v>8023</v>
      </c>
      <c r="D1453" s="219" t="s">
        <v>8065</v>
      </c>
      <c r="E1453" s="219" t="s">
        <v>7707</v>
      </c>
      <c r="F1453" s="219" t="s">
        <v>7718</v>
      </c>
      <c r="G1453" s="219" t="s">
        <v>7889</v>
      </c>
      <c r="H1453" s="219" t="s">
        <v>5990</v>
      </c>
      <c r="I1453" s="220" t="s">
        <v>8483</v>
      </c>
      <c r="J1453" s="221">
        <v>26000</v>
      </c>
      <c r="K1453" s="221">
        <v>1</v>
      </c>
      <c r="L1453" s="221">
        <v>26000</v>
      </c>
    </row>
    <row r="1454" spans="1:12" s="167" customFormat="1">
      <c r="A1454" s="218" t="str">
        <f t="shared" si="12"/>
        <v>O221020058415일반상품</v>
      </c>
      <c r="B1454" s="219" t="s">
        <v>8186</v>
      </c>
      <c r="C1454" s="219" t="s">
        <v>8023</v>
      </c>
      <c r="D1454" s="219" t="s">
        <v>8065</v>
      </c>
      <c r="E1454" s="219" t="s">
        <v>7707</v>
      </c>
      <c r="F1454" s="219" t="s">
        <v>7718</v>
      </c>
      <c r="G1454" s="219" t="s">
        <v>7889</v>
      </c>
      <c r="H1454" s="219" t="s">
        <v>5990</v>
      </c>
      <c r="I1454" s="220" t="s">
        <v>8323</v>
      </c>
      <c r="J1454" s="221">
        <v>15400</v>
      </c>
      <c r="K1454" s="221">
        <v>2</v>
      </c>
      <c r="L1454" s="221">
        <v>30800</v>
      </c>
    </row>
    <row r="1455" spans="1:12" s="167" customFormat="1">
      <c r="A1455" s="218" t="str">
        <f t="shared" si="12"/>
        <v>O221020058415일반상품</v>
      </c>
      <c r="B1455" s="219" t="s">
        <v>8186</v>
      </c>
      <c r="C1455" s="219" t="s">
        <v>8023</v>
      </c>
      <c r="D1455" s="219" t="s">
        <v>8065</v>
      </c>
      <c r="E1455" s="219" t="s">
        <v>7707</v>
      </c>
      <c r="F1455" s="219" t="s">
        <v>7718</v>
      </c>
      <c r="G1455" s="219" t="s">
        <v>7889</v>
      </c>
      <c r="H1455" s="219" t="s">
        <v>5990</v>
      </c>
      <c r="I1455" s="220" t="s">
        <v>8747</v>
      </c>
      <c r="J1455" s="221">
        <v>15800</v>
      </c>
      <c r="K1455" s="221">
        <v>1</v>
      </c>
      <c r="L1455" s="221">
        <v>15800</v>
      </c>
    </row>
    <row r="1456" spans="1:12" s="167" customFormat="1">
      <c r="A1456" s="218" t="str">
        <f t="shared" si="12"/>
        <v>O221020058415일반상품</v>
      </c>
      <c r="B1456" s="219" t="s">
        <v>8186</v>
      </c>
      <c r="C1456" s="219" t="s">
        <v>8023</v>
      </c>
      <c r="D1456" s="219" t="s">
        <v>8065</v>
      </c>
      <c r="E1456" s="219" t="s">
        <v>7707</v>
      </c>
      <c r="F1456" s="219" t="s">
        <v>7718</v>
      </c>
      <c r="G1456" s="219" t="s">
        <v>7889</v>
      </c>
      <c r="H1456" s="219" t="s">
        <v>5990</v>
      </c>
      <c r="I1456" s="220" t="s">
        <v>7206</v>
      </c>
      <c r="J1456" s="221">
        <v>4500</v>
      </c>
      <c r="K1456" s="221">
        <v>4</v>
      </c>
      <c r="L1456" s="221">
        <v>18000</v>
      </c>
    </row>
    <row r="1457" spans="1:12" s="167" customFormat="1">
      <c r="A1457" s="218" t="str">
        <f t="shared" si="12"/>
        <v>O221020058415일반상품</v>
      </c>
      <c r="B1457" s="219" t="s">
        <v>8186</v>
      </c>
      <c r="C1457" s="219" t="s">
        <v>8023</v>
      </c>
      <c r="D1457" s="219" t="s">
        <v>8065</v>
      </c>
      <c r="E1457" s="219" t="s">
        <v>7707</v>
      </c>
      <c r="F1457" s="219" t="s">
        <v>7718</v>
      </c>
      <c r="G1457" s="219" t="s">
        <v>7889</v>
      </c>
      <c r="H1457" s="219" t="s">
        <v>5990</v>
      </c>
      <c r="I1457" s="220" t="s">
        <v>8748</v>
      </c>
      <c r="J1457" s="221">
        <v>3360</v>
      </c>
      <c r="K1457" s="221">
        <v>2</v>
      </c>
      <c r="L1457" s="221">
        <v>6720</v>
      </c>
    </row>
    <row r="1458" spans="1:12" s="167" customFormat="1">
      <c r="A1458" s="218" t="str">
        <f t="shared" si="12"/>
        <v>O221020058415일반상품</v>
      </c>
      <c r="B1458" s="219" t="s">
        <v>8186</v>
      </c>
      <c r="C1458" s="219" t="s">
        <v>8023</v>
      </c>
      <c r="D1458" s="219" t="s">
        <v>8065</v>
      </c>
      <c r="E1458" s="219" t="s">
        <v>7707</v>
      </c>
      <c r="F1458" s="219" t="s">
        <v>7718</v>
      </c>
      <c r="G1458" s="219" t="s">
        <v>7889</v>
      </c>
      <c r="H1458" s="219" t="s">
        <v>5990</v>
      </c>
      <c r="I1458" s="220" t="s">
        <v>8702</v>
      </c>
      <c r="J1458" s="221">
        <v>19000</v>
      </c>
      <c r="K1458" s="221">
        <v>4</v>
      </c>
      <c r="L1458" s="221">
        <v>76000</v>
      </c>
    </row>
    <row r="1459" spans="1:12" s="167" customFormat="1">
      <c r="A1459" s="218" t="str">
        <f t="shared" si="12"/>
        <v>O221020058415일반상품</v>
      </c>
      <c r="B1459" s="219" t="s">
        <v>8186</v>
      </c>
      <c r="C1459" s="219" t="s">
        <v>8023</v>
      </c>
      <c r="D1459" s="219" t="s">
        <v>8065</v>
      </c>
      <c r="E1459" s="219" t="s">
        <v>7707</v>
      </c>
      <c r="F1459" s="219" t="s">
        <v>7718</v>
      </c>
      <c r="G1459" s="219" t="s">
        <v>7889</v>
      </c>
      <c r="H1459" s="219" t="s">
        <v>5990</v>
      </c>
      <c r="I1459" s="220" t="s">
        <v>7216</v>
      </c>
      <c r="J1459" s="221">
        <v>3930</v>
      </c>
      <c r="K1459" s="221">
        <v>1</v>
      </c>
      <c r="L1459" s="221">
        <v>3930</v>
      </c>
    </row>
    <row r="1460" spans="1:12" s="167" customFormat="1">
      <c r="A1460" s="218" t="str">
        <f t="shared" si="12"/>
        <v>O221020058415일반상품</v>
      </c>
      <c r="B1460" s="219" t="s">
        <v>8186</v>
      </c>
      <c r="C1460" s="219" t="s">
        <v>8023</v>
      </c>
      <c r="D1460" s="219" t="s">
        <v>8065</v>
      </c>
      <c r="E1460" s="219" t="s">
        <v>7707</v>
      </c>
      <c r="F1460" s="219" t="s">
        <v>7718</v>
      </c>
      <c r="G1460" s="219" t="s">
        <v>7889</v>
      </c>
      <c r="H1460" s="219" t="s">
        <v>5990</v>
      </c>
      <c r="I1460" s="220" t="s">
        <v>8446</v>
      </c>
      <c r="J1460" s="221">
        <v>3800</v>
      </c>
      <c r="K1460" s="221">
        <v>1</v>
      </c>
      <c r="L1460" s="221">
        <v>3800</v>
      </c>
    </row>
    <row r="1461" spans="1:12" s="167" customFormat="1">
      <c r="A1461" s="218" t="str">
        <f t="shared" si="12"/>
        <v>O221020058414일반상품</v>
      </c>
      <c r="B1461" s="219" t="s">
        <v>8187</v>
      </c>
      <c r="C1461" s="219" t="s">
        <v>8023</v>
      </c>
      <c r="D1461" s="219" t="s">
        <v>8065</v>
      </c>
      <c r="E1461" s="219" t="s">
        <v>7716</v>
      </c>
      <c r="F1461" s="219" t="s">
        <v>6436</v>
      </c>
      <c r="G1461" s="219" t="s">
        <v>7959</v>
      </c>
      <c r="H1461" s="219" t="s">
        <v>5990</v>
      </c>
      <c r="I1461" s="220" t="s">
        <v>8574</v>
      </c>
      <c r="J1461" s="221">
        <v>2250</v>
      </c>
      <c r="K1461" s="221">
        <v>3</v>
      </c>
      <c r="L1461" s="221">
        <v>6750</v>
      </c>
    </row>
    <row r="1462" spans="1:12" s="167" customFormat="1">
      <c r="A1462" s="218" t="str">
        <f t="shared" si="12"/>
        <v>O221020058414일반상품</v>
      </c>
      <c r="B1462" s="219" t="s">
        <v>8187</v>
      </c>
      <c r="C1462" s="219" t="s">
        <v>8023</v>
      </c>
      <c r="D1462" s="219" t="s">
        <v>8065</v>
      </c>
      <c r="E1462" s="219" t="s">
        <v>7716</v>
      </c>
      <c r="F1462" s="219" t="s">
        <v>6436</v>
      </c>
      <c r="G1462" s="219" t="s">
        <v>7959</v>
      </c>
      <c r="H1462" s="219" t="s">
        <v>5990</v>
      </c>
      <c r="I1462" s="220" t="s">
        <v>8749</v>
      </c>
      <c r="J1462" s="221">
        <v>2700</v>
      </c>
      <c r="K1462" s="221">
        <v>1</v>
      </c>
      <c r="L1462" s="221">
        <v>2700</v>
      </c>
    </row>
    <row r="1463" spans="1:12" s="167" customFormat="1">
      <c r="A1463" s="218" t="str">
        <f t="shared" si="12"/>
        <v>O221020058414일반상품</v>
      </c>
      <c r="B1463" s="219" t="s">
        <v>8187</v>
      </c>
      <c r="C1463" s="219" t="s">
        <v>8023</v>
      </c>
      <c r="D1463" s="219" t="s">
        <v>8065</v>
      </c>
      <c r="E1463" s="219" t="s">
        <v>7716</v>
      </c>
      <c r="F1463" s="219" t="s">
        <v>6436</v>
      </c>
      <c r="G1463" s="219" t="s">
        <v>7959</v>
      </c>
      <c r="H1463" s="219" t="s">
        <v>5990</v>
      </c>
      <c r="I1463" s="220" t="s">
        <v>8750</v>
      </c>
      <c r="J1463" s="221">
        <v>3360</v>
      </c>
      <c r="K1463" s="221">
        <v>1</v>
      </c>
      <c r="L1463" s="221">
        <v>3360</v>
      </c>
    </row>
    <row r="1464" spans="1:12" s="167" customFormat="1">
      <c r="A1464" s="218" t="str">
        <f t="shared" si="12"/>
        <v>O221020058414일반상품</v>
      </c>
      <c r="B1464" s="219" t="s">
        <v>8187</v>
      </c>
      <c r="C1464" s="219" t="s">
        <v>8023</v>
      </c>
      <c r="D1464" s="219" t="s">
        <v>8065</v>
      </c>
      <c r="E1464" s="219" t="s">
        <v>7716</v>
      </c>
      <c r="F1464" s="219" t="s">
        <v>6436</v>
      </c>
      <c r="G1464" s="219" t="s">
        <v>7959</v>
      </c>
      <c r="H1464" s="219" t="s">
        <v>5990</v>
      </c>
      <c r="I1464" s="220" t="s">
        <v>8475</v>
      </c>
      <c r="J1464" s="221">
        <v>6000</v>
      </c>
      <c r="K1464" s="221">
        <v>2</v>
      </c>
      <c r="L1464" s="221">
        <v>12000</v>
      </c>
    </row>
    <row r="1465" spans="1:12" s="167" customFormat="1">
      <c r="A1465" s="218" t="str">
        <f t="shared" si="12"/>
        <v>O221020058414일반상품</v>
      </c>
      <c r="B1465" s="219" t="s">
        <v>8187</v>
      </c>
      <c r="C1465" s="219" t="s">
        <v>8023</v>
      </c>
      <c r="D1465" s="219" t="s">
        <v>8065</v>
      </c>
      <c r="E1465" s="219" t="s">
        <v>7716</v>
      </c>
      <c r="F1465" s="219" t="s">
        <v>6436</v>
      </c>
      <c r="G1465" s="219" t="s">
        <v>7959</v>
      </c>
      <c r="H1465" s="219" t="s">
        <v>5990</v>
      </c>
      <c r="I1465" s="220" t="s">
        <v>7210</v>
      </c>
      <c r="J1465" s="221">
        <v>5020</v>
      </c>
      <c r="K1465" s="221">
        <v>1</v>
      </c>
      <c r="L1465" s="221">
        <v>5020</v>
      </c>
    </row>
    <row r="1466" spans="1:12" s="167" customFormat="1">
      <c r="A1466" s="218" t="str">
        <f t="shared" si="12"/>
        <v>O221020058414일반상품</v>
      </c>
      <c r="B1466" s="219" t="s">
        <v>8187</v>
      </c>
      <c r="C1466" s="219" t="s">
        <v>8023</v>
      </c>
      <c r="D1466" s="219" t="s">
        <v>8065</v>
      </c>
      <c r="E1466" s="219" t="s">
        <v>7716</v>
      </c>
      <c r="F1466" s="219" t="s">
        <v>6436</v>
      </c>
      <c r="G1466" s="219" t="s">
        <v>7959</v>
      </c>
      <c r="H1466" s="219" t="s">
        <v>5990</v>
      </c>
      <c r="I1466" s="220" t="s">
        <v>8606</v>
      </c>
      <c r="J1466" s="221">
        <v>2400</v>
      </c>
      <c r="K1466" s="221">
        <v>1</v>
      </c>
      <c r="L1466" s="221">
        <v>2400</v>
      </c>
    </row>
    <row r="1467" spans="1:12" s="167" customFormat="1">
      <c r="A1467" s="218" t="str">
        <f t="shared" si="12"/>
        <v>O221020058414일반상품</v>
      </c>
      <c r="B1467" s="219" t="s">
        <v>8187</v>
      </c>
      <c r="C1467" s="219" t="s">
        <v>8023</v>
      </c>
      <c r="D1467" s="219" t="s">
        <v>8065</v>
      </c>
      <c r="E1467" s="219" t="s">
        <v>7716</v>
      </c>
      <c r="F1467" s="219" t="s">
        <v>6436</v>
      </c>
      <c r="G1467" s="219" t="s">
        <v>7959</v>
      </c>
      <c r="H1467" s="219" t="s">
        <v>5990</v>
      </c>
      <c r="I1467" s="220" t="s">
        <v>7249</v>
      </c>
      <c r="J1467" s="221">
        <v>1330</v>
      </c>
      <c r="K1467" s="221">
        <v>1</v>
      </c>
      <c r="L1467" s="221">
        <v>1330</v>
      </c>
    </row>
    <row r="1468" spans="1:12" s="167" customFormat="1">
      <c r="A1468" s="218" t="str">
        <f t="shared" si="12"/>
        <v>O221020058414일반상품</v>
      </c>
      <c r="B1468" s="219" t="s">
        <v>8187</v>
      </c>
      <c r="C1468" s="219" t="s">
        <v>8023</v>
      </c>
      <c r="D1468" s="219" t="s">
        <v>8065</v>
      </c>
      <c r="E1468" s="219" t="s">
        <v>7716</v>
      </c>
      <c r="F1468" s="219" t="s">
        <v>6436</v>
      </c>
      <c r="G1468" s="219" t="s">
        <v>7959</v>
      </c>
      <c r="H1468" s="219" t="s">
        <v>5990</v>
      </c>
      <c r="I1468" s="220" t="s">
        <v>8695</v>
      </c>
      <c r="J1468" s="221">
        <v>1100</v>
      </c>
      <c r="K1468" s="221">
        <v>2</v>
      </c>
      <c r="L1468" s="221">
        <v>2200</v>
      </c>
    </row>
    <row r="1469" spans="1:12" s="167" customFormat="1">
      <c r="A1469" s="218" t="str">
        <f t="shared" si="12"/>
        <v>O221020058414일반상품</v>
      </c>
      <c r="B1469" s="219" t="s">
        <v>8187</v>
      </c>
      <c r="C1469" s="219" t="s">
        <v>8023</v>
      </c>
      <c r="D1469" s="219" t="s">
        <v>8065</v>
      </c>
      <c r="E1469" s="219" t="s">
        <v>7716</v>
      </c>
      <c r="F1469" s="219" t="s">
        <v>6436</v>
      </c>
      <c r="G1469" s="219" t="s">
        <v>7959</v>
      </c>
      <c r="H1469" s="219" t="s">
        <v>5990</v>
      </c>
      <c r="I1469" s="220" t="s">
        <v>8751</v>
      </c>
      <c r="J1469" s="221">
        <v>6100</v>
      </c>
      <c r="K1469" s="221">
        <v>3</v>
      </c>
      <c r="L1469" s="221">
        <v>18300</v>
      </c>
    </row>
    <row r="1470" spans="1:12" s="167" customFormat="1">
      <c r="A1470" s="218" t="str">
        <f t="shared" si="12"/>
        <v>O221020058414일반상품</v>
      </c>
      <c r="B1470" s="219" t="s">
        <v>8187</v>
      </c>
      <c r="C1470" s="219" t="s">
        <v>8023</v>
      </c>
      <c r="D1470" s="219" t="s">
        <v>8065</v>
      </c>
      <c r="E1470" s="219" t="s">
        <v>7716</v>
      </c>
      <c r="F1470" s="219" t="s">
        <v>6436</v>
      </c>
      <c r="G1470" s="219" t="s">
        <v>7959</v>
      </c>
      <c r="H1470" s="219" t="s">
        <v>5990</v>
      </c>
      <c r="I1470" s="220" t="s">
        <v>8752</v>
      </c>
      <c r="J1470" s="221">
        <v>6600</v>
      </c>
      <c r="K1470" s="221">
        <v>1</v>
      </c>
      <c r="L1470" s="221">
        <v>6600</v>
      </c>
    </row>
    <row r="1471" spans="1:12" s="167" customFormat="1">
      <c r="A1471" s="218" t="str">
        <f t="shared" si="12"/>
        <v>O221020058414일반상품</v>
      </c>
      <c r="B1471" s="219" t="s">
        <v>8187</v>
      </c>
      <c r="C1471" s="219" t="s">
        <v>8023</v>
      </c>
      <c r="D1471" s="219" t="s">
        <v>8065</v>
      </c>
      <c r="E1471" s="219" t="s">
        <v>7716</v>
      </c>
      <c r="F1471" s="219" t="s">
        <v>6436</v>
      </c>
      <c r="G1471" s="219" t="s">
        <v>7959</v>
      </c>
      <c r="H1471" s="219" t="s">
        <v>5990</v>
      </c>
      <c r="I1471" s="220" t="s">
        <v>8366</v>
      </c>
      <c r="J1471" s="221">
        <v>8880</v>
      </c>
      <c r="K1471" s="221">
        <v>1</v>
      </c>
      <c r="L1471" s="221">
        <v>8880</v>
      </c>
    </row>
    <row r="1472" spans="1:12" s="167" customFormat="1">
      <c r="A1472" s="218" t="str">
        <f t="shared" si="12"/>
        <v>O221020058414일반상품</v>
      </c>
      <c r="B1472" s="219" t="s">
        <v>8187</v>
      </c>
      <c r="C1472" s="219" t="s">
        <v>8023</v>
      </c>
      <c r="D1472" s="219" t="s">
        <v>8065</v>
      </c>
      <c r="E1472" s="219" t="s">
        <v>7716</v>
      </c>
      <c r="F1472" s="219" t="s">
        <v>6436</v>
      </c>
      <c r="G1472" s="219" t="s">
        <v>7959</v>
      </c>
      <c r="H1472" s="219" t="s">
        <v>5990</v>
      </c>
      <c r="I1472" s="220" t="s">
        <v>8753</v>
      </c>
      <c r="J1472" s="221">
        <v>9900</v>
      </c>
      <c r="K1472" s="221">
        <v>1</v>
      </c>
      <c r="L1472" s="221">
        <v>9900</v>
      </c>
    </row>
    <row r="1473" spans="1:12" s="167" customFormat="1">
      <c r="A1473" s="218" t="str">
        <f t="shared" si="12"/>
        <v>O221020058414일반상품</v>
      </c>
      <c r="B1473" s="219" t="s">
        <v>8187</v>
      </c>
      <c r="C1473" s="219" t="s">
        <v>8023</v>
      </c>
      <c r="D1473" s="219" t="s">
        <v>8065</v>
      </c>
      <c r="E1473" s="219" t="s">
        <v>7716</v>
      </c>
      <c r="F1473" s="219" t="s">
        <v>6436</v>
      </c>
      <c r="G1473" s="219" t="s">
        <v>7959</v>
      </c>
      <c r="H1473" s="219" t="s">
        <v>5990</v>
      </c>
      <c r="I1473" s="220" t="s">
        <v>8754</v>
      </c>
      <c r="J1473" s="221">
        <v>9900</v>
      </c>
      <c r="K1473" s="221">
        <v>1</v>
      </c>
      <c r="L1473" s="221">
        <v>9900</v>
      </c>
    </row>
    <row r="1474" spans="1:12" s="167" customFormat="1">
      <c r="A1474" s="218" t="str">
        <f t="shared" si="12"/>
        <v>O221020058414일반상품</v>
      </c>
      <c r="B1474" s="219" t="s">
        <v>8187</v>
      </c>
      <c r="C1474" s="219" t="s">
        <v>8023</v>
      </c>
      <c r="D1474" s="219" t="s">
        <v>8065</v>
      </c>
      <c r="E1474" s="219" t="s">
        <v>7716</v>
      </c>
      <c r="F1474" s="219" t="s">
        <v>6436</v>
      </c>
      <c r="G1474" s="219" t="s">
        <v>7959</v>
      </c>
      <c r="H1474" s="219" t="s">
        <v>5990</v>
      </c>
      <c r="I1474" s="220" t="s">
        <v>8450</v>
      </c>
      <c r="J1474" s="221">
        <v>1400</v>
      </c>
      <c r="K1474" s="221">
        <v>1</v>
      </c>
      <c r="L1474" s="221">
        <v>1400</v>
      </c>
    </row>
    <row r="1475" spans="1:12" s="167" customFormat="1">
      <c r="A1475" s="218" t="str">
        <f t="shared" si="12"/>
        <v>O221020058414일반상품</v>
      </c>
      <c r="B1475" s="219" t="s">
        <v>8187</v>
      </c>
      <c r="C1475" s="219" t="s">
        <v>8023</v>
      </c>
      <c r="D1475" s="219" t="s">
        <v>8065</v>
      </c>
      <c r="E1475" s="219" t="s">
        <v>7716</v>
      </c>
      <c r="F1475" s="219" t="s">
        <v>6436</v>
      </c>
      <c r="G1475" s="219" t="s">
        <v>7959</v>
      </c>
      <c r="H1475" s="219" t="s">
        <v>5990</v>
      </c>
      <c r="I1475" s="220" t="s">
        <v>8630</v>
      </c>
      <c r="J1475" s="221">
        <v>1500</v>
      </c>
      <c r="K1475" s="221">
        <v>1</v>
      </c>
      <c r="L1475" s="221">
        <v>1500</v>
      </c>
    </row>
    <row r="1476" spans="1:12" s="167" customFormat="1">
      <c r="A1476" s="218" t="str">
        <f t="shared" si="12"/>
        <v>O221020058414일반상품</v>
      </c>
      <c r="B1476" s="219" t="s">
        <v>8187</v>
      </c>
      <c r="C1476" s="219" t="s">
        <v>8023</v>
      </c>
      <c r="D1476" s="219" t="s">
        <v>8065</v>
      </c>
      <c r="E1476" s="219" t="s">
        <v>7716</v>
      </c>
      <c r="F1476" s="219" t="s">
        <v>6436</v>
      </c>
      <c r="G1476" s="219" t="s">
        <v>7959</v>
      </c>
      <c r="H1476" s="219" t="s">
        <v>5990</v>
      </c>
      <c r="I1476" s="220" t="s">
        <v>7259</v>
      </c>
      <c r="J1476" s="221">
        <v>6350</v>
      </c>
      <c r="K1476" s="221">
        <v>1</v>
      </c>
      <c r="L1476" s="221">
        <v>6350</v>
      </c>
    </row>
    <row r="1477" spans="1:12" s="167" customFormat="1">
      <c r="A1477" s="218" t="str">
        <f t="shared" si="12"/>
        <v>O221020058414일반상품</v>
      </c>
      <c r="B1477" s="219" t="s">
        <v>8187</v>
      </c>
      <c r="C1477" s="219" t="s">
        <v>8023</v>
      </c>
      <c r="D1477" s="219" t="s">
        <v>8065</v>
      </c>
      <c r="E1477" s="219" t="s">
        <v>7716</v>
      </c>
      <c r="F1477" s="219" t="s">
        <v>6436</v>
      </c>
      <c r="G1477" s="219" t="s">
        <v>7959</v>
      </c>
      <c r="H1477" s="219" t="s">
        <v>5990</v>
      </c>
      <c r="I1477" s="220" t="s">
        <v>8698</v>
      </c>
      <c r="J1477" s="221">
        <v>7300</v>
      </c>
      <c r="K1477" s="221">
        <v>1</v>
      </c>
      <c r="L1477" s="221">
        <v>7300</v>
      </c>
    </row>
    <row r="1478" spans="1:12" s="167" customFormat="1">
      <c r="A1478" s="218" t="str">
        <f t="shared" si="12"/>
        <v>O221020058414일반상품</v>
      </c>
      <c r="B1478" s="219" t="s">
        <v>8187</v>
      </c>
      <c r="C1478" s="219" t="s">
        <v>8023</v>
      </c>
      <c r="D1478" s="219" t="s">
        <v>8065</v>
      </c>
      <c r="E1478" s="219" t="s">
        <v>7716</v>
      </c>
      <c r="F1478" s="219" t="s">
        <v>6436</v>
      </c>
      <c r="G1478" s="219" t="s">
        <v>7959</v>
      </c>
      <c r="H1478" s="219" t="s">
        <v>5990</v>
      </c>
      <c r="I1478" s="220" t="s">
        <v>8755</v>
      </c>
      <c r="J1478" s="221">
        <v>4840</v>
      </c>
      <c r="K1478" s="221">
        <v>1</v>
      </c>
      <c r="L1478" s="221">
        <v>4840</v>
      </c>
    </row>
    <row r="1479" spans="1:12" s="167" customFormat="1">
      <c r="A1479" s="218" t="str">
        <f t="shared" si="12"/>
        <v>O221020058414일반상품</v>
      </c>
      <c r="B1479" s="219" t="s">
        <v>8187</v>
      </c>
      <c r="C1479" s="219" t="s">
        <v>8023</v>
      </c>
      <c r="D1479" s="219" t="s">
        <v>8065</v>
      </c>
      <c r="E1479" s="219" t="s">
        <v>7716</v>
      </c>
      <c r="F1479" s="219" t="s">
        <v>6436</v>
      </c>
      <c r="G1479" s="219" t="s">
        <v>7959</v>
      </c>
      <c r="H1479" s="219" t="s">
        <v>5990</v>
      </c>
      <c r="I1479" s="220" t="s">
        <v>8537</v>
      </c>
      <c r="J1479" s="221">
        <v>4980</v>
      </c>
      <c r="K1479" s="221">
        <v>1</v>
      </c>
      <c r="L1479" s="221">
        <v>4980</v>
      </c>
    </row>
    <row r="1480" spans="1:12" s="167" customFormat="1">
      <c r="A1480" s="218" t="str">
        <f t="shared" si="12"/>
        <v>O221020058414일반상품</v>
      </c>
      <c r="B1480" s="219" t="s">
        <v>8187</v>
      </c>
      <c r="C1480" s="219" t="s">
        <v>8023</v>
      </c>
      <c r="D1480" s="219" t="s">
        <v>8065</v>
      </c>
      <c r="E1480" s="219" t="s">
        <v>7716</v>
      </c>
      <c r="F1480" s="219" t="s">
        <v>6436</v>
      </c>
      <c r="G1480" s="219" t="s">
        <v>7959</v>
      </c>
      <c r="H1480" s="219" t="s">
        <v>5990</v>
      </c>
      <c r="I1480" s="220" t="s">
        <v>7220</v>
      </c>
      <c r="J1480" s="221">
        <v>670</v>
      </c>
      <c r="K1480" s="221">
        <v>5</v>
      </c>
      <c r="L1480" s="221">
        <v>3350</v>
      </c>
    </row>
    <row r="1481" spans="1:12" s="167" customFormat="1">
      <c r="A1481" s="218" t="str">
        <f t="shared" si="12"/>
        <v>O221020058414일반상품</v>
      </c>
      <c r="B1481" s="219" t="s">
        <v>8187</v>
      </c>
      <c r="C1481" s="219" t="s">
        <v>8023</v>
      </c>
      <c r="D1481" s="219" t="s">
        <v>8065</v>
      </c>
      <c r="E1481" s="219" t="s">
        <v>7716</v>
      </c>
      <c r="F1481" s="219" t="s">
        <v>6436</v>
      </c>
      <c r="G1481" s="219" t="s">
        <v>7959</v>
      </c>
      <c r="H1481" s="219" t="s">
        <v>5990</v>
      </c>
      <c r="I1481" s="220" t="s">
        <v>8756</v>
      </c>
      <c r="J1481" s="221">
        <v>49000</v>
      </c>
      <c r="K1481" s="221">
        <v>1</v>
      </c>
      <c r="L1481" s="221">
        <v>49000</v>
      </c>
    </row>
    <row r="1482" spans="1:12" s="167" customFormat="1">
      <c r="A1482" s="218" t="str">
        <f t="shared" si="12"/>
        <v>O221020058414일반상품</v>
      </c>
      <c r="B1482" s="219" t="s">
        <v>8187</v>
      </c>
      <c r="C1482" s="219" t="s">
        <v>8023</v>
      </c>
      <c r="D1482" s="219" t="s">
        <v>8065</v>
      </c>
      <c r="E1482" s="219" t="s">
        <v>7716</v>
      </c>
      <c r="F1482" s="219" t="s">
        <v>6436</v>
      </c>
      <c r="G1482" s="219" t="s">
        <v>7959</v>
      </c>
      <c r="H1482" s="219" t="s">
        <v>5990</v>
      </c>
      <c r="I1482" s="220" t="s">
        <v>8416</v>
      </c>
      <c r="J1482" s="221">
        <v>5960</v>
      </c>
      <c r="K1482" s="221">
        <v>1</v>
      </c>
      <c r="L1482" s="221">
        <v>5960</v>
      </c>
    </row>
    <row r="1483" spans="1:12" s="167" customFormat="1">
      <c r="A1483" s="218" t="str">
        <f t="shared" si="12"/>
        <v>O221020058414일반상품</v>
      </c>
      <c r="B1483" s="219" t="s">
        <v>8187</v>
      </c>
      <c r="C1483" s="219" t="s">
        <v>8023</v>
      </c>
      <c r="D1483" s="219" t="s">
        <v>8065</v>
      </c>
      <c r="E1483" s="219" t="s">
        <v>7716</v>
      </c>
      <c r="F1483" s="219" t="s">
        <v>6436</v>
      </c>
      <c r="G1483" s="219" t="s">
        <v>7959</v>
      </c>
      <c r="H1483" s="219" t="s">
        <v>5990</v>
      </c>
      <c r="I1483" s="220" t="s">
        <v>7206</v>
      </c>
      <c r="J1483" s="221">
        <v>4500</v>
      </c>
      <c r="K1483" s="221">
        <v>3</v>
      </c>
      <c r="L1483" s="221">
        <v>13500</v>
      </c>
    </row>
    <row r="1484" spans="1:12" s="167" customFormat="1">
      <c r="A1484" s="218" t="str">
        <f t="shared" si="12"/>
        <v>O221020058414일반상품</v>
      </c>
      <c r="B1484" s="219" t="s">
        <v>8187</v>
      </c>
      <c r="C1484" s="219" t="s">
        <v>8023</v>
      </c>
      <c r="D1484" s="219" t="s">
        <v>8065</v>
      </c>
      <c r="E1484" s="219" t="s">
        <v>7716</v>
      </c>
      <c r="F1484" s="219" t="s">
        <v>6436</v>
      </c>
      <c r="G1484" s="219" t="s">
        <v>7959</v>
      </c>
      <c r="H1484" s="219" t="s">
        <v>5990</v>
      </c>
      <c r="I1484" s="220" t="s">
        <v>8442</v>
      </c>
      <c r="J1484" s="221">
        <v>4700</v>
      </c>
      <c r="K1484" s="221">
        <v>1</v>
      </c>
      <c r="L1484" s="221">
        <v>4700</v>
      </c>
    </row>
    <row r="1485" spans="1:12" s="167" customFormat="1">
      <c r="A1485" s="218" t="str">
        <f t="shared" si="12"/>
        <v>O221020058414일반상품</v>
      </c>
      <c r="B1485" s="219" t="s">
        <v>8187</v>
      </c>
      <c r="C1485" s="219" t="s">
        <v>8023</v>
      </c>
      <c r="D1485" s="219" t="s">
        <v>8065</v>
      </c>
      <c r="E1485" s="219" t="s">
        <v>7716</v>
      </c>
      <c r="F1485" s="219" t="s">
        <v>6436</v>
      </c>
      <c r="G1485" s="219" t="s">
        <v>7959</v>
      </c>
      <c r="H1485" s="219" t="s">
        <v>5990</v>
      </c>
      <c r="I1485" s="220" t="s">
        <v>7229</v>
      </c>
      <c r="J1485" s="221">
        <v>5900</v>
      </c>
      <c r="K1485" s="221">
        <v>1</v>
      </c>
      <c r="L1485" s="221">
        <v>5900</v>
      </c>
    </row>
    <row r="1486" spans="1:12" s="167" customFormat="1">
      <c r="A1486" s="218" t="str">
        <f t="shared" si="12"/>
        <v>O221020058414일반상품</v>
      </c>
      <c r="B1486" s="219" t="s">
        <v>8187</v>
      </c>
      <c r="C1486" s="219" t="s">
        <v>8023</v>
      </c>
      <c r="D1486" s="219" t="s">
        <v>8065</v>
      </c>
      <c r="E1486" s="219" t="s">
        <v>7716</v>
      </c>
      <c r="F1486" s="219" t="s">
        <v>6436</v>
      </c>
      <c r="G1486" s="219" t="s">
        <v>7959</v>
      </c>
      <c r="H1486" s="219" t="s">
        <v>5990</v>
      </c>
      <c r="I1486" s="220" t="s">
        <v>7265</v>
      </c>
      <c r="J1486" s="221">
        <v>7400</v>
      </c>
      <c r="K1486" s="221">
        <v>2</v>
      </c>
      <c r="L1486" s="221">
        <v>14800</v>
      </c>
    </row>
    <row r="1487" spans="1:12" s="167" customFormat="1">
      <c r="A1487" s="218" t="str">
        <f t="shared" si="12"/>
        <v>O221020058414일반상품</v>
      </c>
      <c r="B1487" s="219" t="s">
        <v>8187</v>
      </c>
      <c r="C1487" s="219" t="s">
        <v>8023</v>
      </c>
      <c r="D1487" s="219" t="s">
        <v>8065</v>
      </c>
      <c r="E1487" s="219" t="s">
        <v>7716</v>
      </c>
      <c r="F1487" s="219" t="s">
        <v>6436</v>
      </c>
      <c r="G1487" s="219" t="s">
        <v>7959</v>
      </c>
      <c r="H1487" s="219" t="s">
        <v>5990</v>
      </c>
      <c r="I1487" s="220" t="s">
        <v>7214</v>
      </c>
      <c r="J1487" s="221">
        <v>2810</v>
      </c>
      <c r="K1487" s="221">
        <v>1</v>
      </c>
      <c r="L1487" s="221">
        <v>2810</v>
      </c>
    </row>
    <row r="1488" spans="1:12" s="167" customFormat="1">
      <c r="A1488" s="218" t="str">
        <f t="shared" si="12"/>
        <v>O221020058414일반상품</v>
      </c>
      <c r="B1488" s="219" t="s">
        <v>8187</v>
      </c>
      <c r="C1488" s="219" t="s">
        <v>8023</v>
      </c>
      <c r="D1488" s="219" t="s">
        <v>8065</v>
      </c>
      <c r="E1488" s="219" t="s">
        <v>7716</v>
      </c>
      <c r="F1488" s="219" t="s">
        <v>6436</v>
      </c>
      <c r="G1488" s="219" t="s">
        <v>7959</v>
      </c>
      <c r="H1488" s="219" t="s">
        <v>5990</v>
      </c>
      <c r="I1488" s="220" t="s">
        <v>7194</v>
      </c>
      <c r="J1488" s="221">
        <v>2810</v>
      </c>
      <c r="K1488" s="221">
        <v>1</v>
      </c>
      <c r="L1488" s="221">
        <v>2810</v>
      </c>
    </row>
    <row r="1489" spans="1:12" s="167" customFormat="1">
      <c r="A1489" s="218" t="str">
        <f t="shared" si="12"/>
        <v>O221020058414일반상품</v>
      </c>
      <c r="B1489" s="219" t="s">
        <v>8187</v>
      </c>
      <c r="C1489" s="219" t="s">
        <v>8023</v>
      </c>
      <c r="D1489" s="219" t="s">
        <v>8065</v>
      </c>
      <c r="E1489" s="219" t="s">
        <v>7716</v>
      </c>
      <c r="F1489" s="219" t="s">
        <v>6436</v>
      </c>
      <c r="G1489" s="219" t="s">
        <v>7959</v>
      </c>
      <c r="H1489" s="219" t="s">
        <v>5990</v>
      </c>
      <c r="I1489" s="220" t="s">
        <v>8331</v>
      </c>
      <c r="J1489" s="221">
        <v>3610</v>
      </c>
      <c r="K1489" s="221">
        <v>1</v>
      </c>
      <c r="L1489" s="221">
        <v>3610</v>
      </c>
    </row>
    <row r="1490" spans="1:12" s="167" customFormat="1">
      <c r="A1490" s="218" t="str">
        <f t="shared" si="12"/>
        <v>O221020058414일반상품</v>
      </c>
      <c r="B1490" s="219" t="s">
        <v>8187</v>
      </c>
      <c r="C1490" s="219" t="s">
        <v>8023</v>
      </c>
      <c r="D1490" s="219" t="s">
        <v>8065</v>
      </c>
      <c r="E1490" s="219" t="s">
        <v>7716</v>
      </c>
      <c r="F1490" s="219" t="s">
        <v>6436</v>
      </c>
      <c r="G1490" s="219" t="s">
        <v>7959</v>
      </c>
      <c r="H1490" s="219" t="s">
        <v>5990</v>
      </c>
      <c r="I1490" s="220" t="s">
        <v>8757</v>
      </c>
      <c r="J1490" s="221">
        <v>2000</v>
      </c>
      <c r="K1490" s="221">
        <v>1</v>
      </c>
      <c r="L1490" s="221">
        <v>2000</v>
      </c>
    </row>
    <row r="1491" spans="1:12" s="167" customFormat="1">
      <c r="A1491" s="218" t="str">
        <f t="shared" si="12"/>
        <v>O221020058414일반상품</v>
      </c>
      <c r="B1491" s="219" t="s">
        <v>8187</v>
      </c>
      <c r="C1491" s="219" t="s">
        <v>8023</v>
      </c>
      <c r="D1491" s="219" t="s">
        <v>8065</v>
      </c>
      <c r="E1491" s="219" t="s">
        <v>7716</v>
      </c>
      <c r="F1491" s="219" t="s">
        <v>6436</v>
      </c>
      <c r="G1491" s="219" t="s">
        <v>7959</v>
      </c>
      <c r="H1491" s="219" t="s">
        <v>5990</v>
      </c>
      <c r="I1491" s="220" t="s">
        <v>8511</v>
      </c>
      <c r="J1491" s="221">
        <v>6770</v>
      </c>
      <c r="K1491" s="221">
        <v>1</v>
      </c>
      <c r="L1491" s="221">
        <v>6770</v>
      </c>
    </row>
    <row r="1492" spans="1:12" s="167" customFormat="1">
      <c r="A1492" s="218" t="str">
        <f t="shared" si="12"/>
        <v>O221020058414일반상품</v>
      </c>
      <c r="B1492" s="219" t="s">
        <v>8187</v>
      </c>
      <c r="C1492" s="219" t="s">
        <v>8023</v>
      </c>
      <c r="D1492" s="219" t="s">
        <v>8065</v>
      </c>
      <c r="E1492" s="219" t="s">
        <v>7716</v>
      </c>
      <c r="F1492" s="219" t="s">
        <v>6436</v>
      </c>
      <c r="G1492" s="219" t="s">
        <v>7959</v>
      </c>
      <c r="H1492" s="219" t="s">
        <v>5990</v>
      </c>
      <c r="I1492" s="220" t="s">
        <v>8585</v>
      </c>
      <c r="J1492" s="221">
        <v>1080</v>
      </c>
      <c r="K1492" s="221">
        <v>1</v>
      </c>
      <c r="L1492" s="221">
        <v>1080</v>
      </c>
    </row>
    <row r="1493" spans="1:12" s="167" customFormat="1">
      <c r="A1493" s="218" t="str">
        <f t="shared" si="12"/>
        <v>O221020058414일반상품</v>
      </c>
      <c r="B1493" s="219" t="s">
        <v>8187</v>
      </c>
      <c r="C1493" s="219" t="s">
        <v>8023</v>
      </c>
      <c r="D1493" s="219" t="s">
        <v>8065</v>
      </c>
      <c r="E1493" s="219" t="s">
        <v>7716</v>
      </c>
      <c r="F1493" s="219" t="s">
        <v>6436</v>
      </c>
      <c r="G1493" s="219" t="s">
        <v>7959</v>
      </c>
      <c r="H1493" s="219" t="s">
        <v>5990</v>
      </c>
      <c r="I1493" s="220" t="s">
        <v>8758</v>
      </c>
      <c r="J1493" s="221">
        <v>3190</v>
      </c>
      <c r="K1493" s="221">
        <v>1</v>
      </c>
      <c r="L1493" s="221">
        <v>3190</v>
      </c>
    </row>
    <row r="1494" spans="1:12" s="167" customFormat="1">
      <c r="A1494" s="218" t="str">
        <f t="shared" si="12"/>
        <v>O221020058414일반상품</v>
      </c>
      <c r="B1494" s="219" t="s">
        <v>8187</v>
      </c>
      <c r="C1494" s="219" t="s">
        <v>8023</v>
      </c>
      <c r="D1494" s="219" t="s">
        <v>8065</v>
      </c>
      <c r="E1494" s="219" t="s">
        <v>7716</v>
      </c>
      <c r="F1494" s="219" t="s">
        <v>6436</v>
      </c>
      <c r="G1494" s="219" t="s">
        <v>7959</v>
      </c>
      <c r="H1494" s="219" t="s">
        <v>5990</v>
      </c>
      <c r="I1494" s="220" t="s">
        <v>8759</v>
      </c>
      <c r="J1494" s="221">
        <v>2290</v>
      </c>
      <c r="K1494" s="221">
        <v>1</v>
      </c>
      <c r="L1494" s="221">
        <v>2290</v>
      </c>
    </row>
    <row r="1495" spans="1:12" s="167" customFormat="1">
      <c r="A1495" s="218" t="str">
        <f t="shared" si="12"/>
        <v>O221020058414일반상품</v>
      </c>
      <c r="B1495" s="219" t="s">
        <v>8187</v>
      </c>
      <c r="C1495" s="219" t="s">
        <v>8023</v>
      </c>
      <c r="D1495" s="219" t="s">
        <v>8065</v>
      </c>
      <c r="E1495" s="219" t="s">
        <v>7716</v>
      </c>
      <c r="F1495" s="219" t="s">
        <v>6436</v>
      </c>
      <c r="G1495" s="219" t="s">
        <v>7959</v>
      </c>
      <c r="H1495" s="219" t="s">
        <v>5990</v>
      </c>
      <c r="I1495" s="220" t="s">
        <v>7216</v>
      </c>
      <c r="J1495" s="221">
        <v>3930</v>
      </c>
      <c r="K1495" s="221">
        <v>1</v>
      </c>
      <c r="L1495" s="221">
        <v>3930</v>
      </c>
    </row>
    <row r="1496" spans="1:12" s="167" customFormat="1">
      <c r="A1496" s="218" t="str">
        <f t="shared" si="12"/>
        <v>O221020058414일반상품</v>
      </c>
      <c r="B1496" s="219" t="s">
        <v>8187</v>
      </c>
      <c r="C1496" s="219" t="s">
        <v>8023</v>
      </c>
      <c r="D1496" s="219" t="s">
        <v>8065</v>
      </c>
      <c r="E1496" s="219" t="s">
        <v>7716</v>
      </c>
      <c r="F1496" s="219" t="s">
        <v>6436</v>
      </c>
      <c r="G1496" s="219" t="s">
        <v>7959</v>
      </c>
      <c r="H1496" s="219" t="s">
        <v>5990</v>
      </c>
      <c r="I1496" s="220" t="s">
        <v>8446</v>
      </c>
      <c r="J1496" s="221">
        <v>3800</v>
      </c>
      <c r="K1496" s="221">
        <v>1</v>
      </c>
      <c r="L1496" s="221">
        <v>3800</v>
      </c>
    </row>
    <row r="1497" spans="1:12" s="167" customFormat="1">
      <c r="A1497" s="218" t="str">
        <f t="shared" si="12"/>
        <v>O221020058414일반상품</v>
      </c>
      <c r="B1497" s="219" t="s">
        <v>8187</v>
      </c>
      <c r="C1497" s="219" t="s">
        <v>8023</v>
      </c>
      <c r="D1497" s="219" t="s">
        <v>8065</v>
      </c>
      <c r="E1497" s="219" t="s">
        <v>7716</v>
      </c>
      <c r="F1497" s="219" t="s">
        <v>6436</v>
      </c>
      <c r="G1497" s="219" t="s">
        <v>7959</v>
      </c>
      <c r="H1497" s="219" t="s">
        <v>5990</v>
      </c>
      <c r="I1497" s="220" t="s">
        <v>8619</v>
      </c>
      <c r="J1497" s="221">
        <v>3500</v>
      </c>
      <c r="K1497" s="221">
        <v>1</v>
      </c>
      <c r="L1497" s="221">
        <v>3500</v>
      </c>
    </row>
    <row r="1498" spans="1:12" s="167" customFormat="1">
      <c r="A1498" s="218" t="str">
        <f t="shared" si="12"/>
        <v>O221020058414일반상품</v>
      </c>
      <c r="B1498" s="219" t="s">
        <v>8187</v>
      </c>
      <c r="C1498" s="219" t="s">
        <v>8023</v>
      </c>
      <c r="D1498" s="219" t="s">
        <v>8065</v>
      </c>
      <c r="E1498" s="219" t="s">
        <v>7716</v>
      </c>
      <c r="F1498" s="219" t="s">
        <v>6436</v>
      </c>
      <c r="G1498" s="219" t="s">
        <v>7959</v>
      </c>
      <c r="H1498" s="219" t="s">
        <v>5990</v>
      </c>
      <c r="I1498" s="220" t="s">
        <v>8517</v>
      </c>
      <c r="J1498" s="221">
        <v>1800</v>
      </c>
      <c r="K1498" s="221">
        <v>1</v>
      </c>
      <c r="L1498" s="221">
        <v>1800</v>
      </c>
    </row>
    <row r="1499" spans="1:12" s="167" customFormat="1">
      <c r="A1499" s="218" t="str">
        <f t="shared" si="12"/>
        <v>O221020058414일반상품</v>
      </c>
      <c r="B1499" s="219" t="s">
        <v>8187</v>
      </c>
      <c r="C1499" s="219" t="s">
        <v>8023</v>
      </c>
      <c r="D1499" s="219" t="s">
        <v>8065</v>
      </c>
      <c r="E1499" s="219" t="s">
        <v>7716</v>
      </c>
      <c r="F1499" s="219" t="s">
        <v>6436</v>
      </c>
      <c r="G1499" s="219" t="s">
        <v>7959</v>
      </c>
      <c r="H1499" s="219" t="s">
        <v>5990</v>
      </c>
      <c r="I1499" s="220" t="s">
        <v>8459</v>
      </c>
      <c r="J1499" s="221">
        <v>5200</v>
      </c>
      <c r="K1499" s="221">
        <v>3</v>
      </c>
      <c r="L1499" s="221">
        <v>15600</v>
      </c>
    </row>
    <row r="1500" spans="1:12" s="167" customFormat="1">
      <c r="A1500" s="218" t="str">
        <f t="shared" si="12"/>
        <v>O221020058414일반상품</v>
      </c>
      <c r="B1500" s="219" t="s">
        <v>8187</v>
      </c>
      <c r="C1500" s="219" t="s">
        <v>8023</v>
      </c>
      <c r="D1500" s="219" t="s">
        <v>8065</v>
      </c>
      <c r="E1500" s="219" t="s">
        <v>7716</v>
      </c>
      <c r="F1500" s="219" t="s">
        <v>6436</v>
      </c>
      <c r="G1500" s="219" t="s">
        <v>7959</v>
      </c>
      <c r="H1500" s="219" t="s">
        <v>5990</v>
      </c>
      <c r="I1500" s="220" t="s">
        <v>7202</v>
      </c>
      <c r="J1500" s="221">
        <v>5200</v>
      </c>
      <c r="K1500" s="221">
        <v>2</v>
      </c>
      <c r="L1500" s="221">
        <v>10400</v>
      </c>
    </row>
    <row r="1501" spans="1:12" s="167" customFormat="1">
      <c r="A1501" s="218" t="str">
        <f t="shared" si="12"/>
        <v>O221020058413일반상품</v>
      </c>
      <c r="B1501" s="219" t="s">
        <v>8188</v>
      </c>
      <c r="C1501" s="219" t="s">
        <v>8023</v>
      </c>
      <c r="D1501" s="219" t="s">
        <v>8065</v>
      </c>
      <c r="E1501" s="219" t="s">
        <v>7707</v>
      </c>
      <c r="F1501" s="219" t="s">
        <v>7718</v>
      </c>
      <c r="G1501" s="219" t="s">
        <v>7961</v>
      </c>
      <c r="H1501" s="219" t="s">
        <v>5990</v>
      </c>
      <c r="I1501" s="220" t="s">
        <v>8760</v>
      </c>
      <c r="J1501" s="221">
        <v>1500</v>
      </c>
      <c r="K1501" s="221">
        <v>1</v>
      </c>
      <c r="L1501" s="221">
        <v>1500</v>
      </c>
    </row>
    <row r="1502" spans="1:12" s="167" customFormat="1">
      <c r="A1502" s="218" t="str">
        <f t="shared" si="12"/>
        <v>O221020058413일반상품</v>
      </c>
      <c r="B1502" s="219" t="s">
        <v>8188</v>
      </c>
      <c r="C1502" s="219" t="s">
        <v>8023</v>
      </c>
      <c r="D1502" s="219" t="s">
        <v>8065</v>
      </c>
      <c r="E1502" s="219" t="s">
        <v>7707</v>
      </c>
      <c r="F1502" s="219" t="s">
        <v>7718</v>
      </c>
      <c r="G1502" s="219" t="s">
        <v>7961</v>
      </c>
      <c r="H1502" s="219" t="s">
        <v>5990</v>
      </c>
      <c r="I1502" s="220" t="s">
        <v>8761</v>
      </c>
      <c r="J1502" s="221">
        <v>2800</v>
      </c>
      <c r="K1502" s="221">
        <v>1</v>
      </c>
      <c r="L1502" s="221">
        <v>2800</v>
      </c>
    </row>
    <row r="1503" spans="1:12" s="167" customFormat="1">
      <c r="A1503" s="218" t="str">
        <f t="shared" si="12"/>
        <v>O221020058413일반상품</v>
      </c>
      <c r="B1503" s="219" t="s">
        <v>8188</v>
      </c>
      <c r="C1503" s="219" t="s">
        <v>8023</v>
      </c>
      <c r="D1503" s="219" t="s">
        <v>8065</v>
      </c>
      <c r="E1503" s="219" t="s">
        <v>7707</v>
      </c>
      <c r="F1503" s="219" t="s">
        <v>7718</v>
      </c>
      <c r="G1503" s="219" t="s">
        <v>7961</v>
      </c>
      <c r="H1503" s="219" t="s">
        <v>5990</v>
      </c>
      <c r="I1503" s="220" t="s">
        <v>7981</v>
      </c>
      <c r="J1503" s="221">
        <v>1400</v>
      </c>
      <c r="K1503" s="221">
        <v>1</v>
      </c>
      <c r="L1503" s="221">
        <v>1400</v>
      </c>
    </row>
    <row r="1504" spans="1:12" s="167" customFormat="1">
      <c r="A1504" s="218" t="str">
        <f t="shared" si="12"/>
        <v>O221020058413일반상품</v>
      </c>
      <c r="B1504" s="219" t="s">
        <v>8188</v>
      </c>
      <c r="C1504" s="219" t="s">
        <v>8023</v>
      </c>
      <c r="D1504" s="219" t="s">
        <v>8065</v>
      </c>
      <c r="E1504" s="219" t="s">
        <v>7707</v>
      </c>
      <c r="F1504" s="219" t="s">
        <v>7718</v>
      </c>
      <c r="G1504" s="219" t="s">
        <v>7961</v>
      </c>
      <c r="H1504" s="219" t="s">
        <v>5990</v>
      </c>
      <c r="I1504" s="220" t="s">
        <v>7983</v>
      </c>
      <c r="J1504" s="221">
        <v>14550</v>
      </c>
      <c r="K1504" s="221">
        <v>1</v>
      </c>
      <c r="L1504" s="221">
        <v>14550</v>
      </c>
    </row>
    <row r="1505" spans="1:12" s="167" customFormat="1">
      <c r="A1505" s="218" t="str">
        <f t="shared" si="12"/>
        <v>O221020058413일반상품</v>
      </c>
      <c r="B1505" s="219" t="s">
        <v>8188</v>
      </c>
      <c r="C1505" s="219" t="s">
        <v>8023</v>
      </c>
      <c r="D1505" s="219" t="s">
        <v>8065</v>
      </c>
      <c r="E1505" s="219" t="s">
        <v>7707</v>
      </c>
      <c r="F1505" s="219" t="s">
        <v>7718</v>
      </c>
      <c r="G1505" s="219" t="s">
        <v>7961</v>
      </c>
      <c r="H1505" s="219" t="s">
        <v>5990</v>
      </c>
      <c r="I1505" s="220" t="s">
        <v>7980</v>
      </c>
      <c r="J1505" s="221">
        <v>4200</v>
      </c>
      <c r="K1505" s="221">
        <v>1</v>
      </c>
      <c r="L1505" s="221">
        <v>4200</v>
      </c>
    </row>
    <row r="1506" spans="1:12" s="167" customFormat="1">
      <c r="A1506" s="218" t="str">
        <f t="shared" si="12"/>
        <v>O221020058413일반상품</v>
      </c>
      <c r="B1506" s="219" t="s">
        <v>8188</v>
      </c>
      <c r="C1506" s="219" t="s">
        <v>8023</v>
      </c>
      <c r="D1506" s="219" t="s">
        <v>8065</v>
      </c>
      <c r="E1506" s="219" t="s">
        <v>7707</v>
      </c>
      <c r="F1506" s="219" t="s">
        <v>7718</v>
      </c>
      <c r="G1506" s="219" t="s">
        <v>7961</v>
      </c>
      <c r="H1506" s="219" t="s">
        <v>5990</v>
      </c>
      <c r="I1506" s="220" t="s">
        <v>8034</v>
      </c>
      <c r="J1506" s="221">
        <v>900</v>
      </c>
      <c r="K1506" s="221">
        <v>1</v>
      </c>
      <c r="L1506" s="221">
        <v>900</v>
      </c>
    </row>
    <row r="1507" spans="1:12" s="167" customFormat="1">
      <c r="A1507" s="218" t="str">
        <f t="shared" si="12"/>
        <v>O221020058413일반상품</v>
      </c>
      <c r="B1507" s="219" t="s">
        <v>8188</v>
      </c>
      <c r="C1507" s="219" t="s">
        <v>8023</v>
      </c>
      <c r="D1507" s="219" t="s">
        <v>8065</v>
      </c>
      <c r="E1507" s="219" t="s">
        <v>7707</v>
      </c>
      <c r="F1507" s="219" t="s">
        <v>7718</v>
      </c>
      <c r="G1507" s="219" t="s">
        <v>7961</v>
      </c>
      <c r="H1507" s="219" t="s">
        <v>5990</v>
      </c>
      <c r="I1507" s="220" t="s">
        <v>8474</v>
      </c>
      <c r="J1507" s="221">
        <v>15000</v>
      </c>
      <c r="K1507" s="221">
        <v>1</v>
      </c>
      <c r="L1507" s="221">
        <v>15000</v>
      </c>
    </row>
    <row r="1508" spans="1:12" s="167" customFormat="1">
      <c r="A1508" s="218" t="str">
        <f t="shared" si="12"/>
        <v>O221020058413일반상품</v>
      </c>
      <c r="B1508" s="219" t="s">
        <v>8188</v>
      </c>
      <c r="C1508" s="219" t="s">
        <v>8023</v>
      </c>
      <c r="D1508" s="219" t="s">
        <v>8065</v>
      </c>
      <c r="E1508" s="219" t="s">
        <v>7707</v>
      </c>
      <c r="F1508" s="219" t="s">
        <v>7718</v>
      </c>
      <c r="G1508" s="219" t="s">
        <v>7961</v>
      </c>
      <c r="H1508" s="219" t="s">
        <v>5990</v>
      </c>
      <c r="I1508" s="220" t="s">
        <v>8750</v>
      </c>
      <c r="J1508" s="221">
        <v>3360</v>
      </c>
      <c r="K1508" s="221">
        <v>1</v>
      </c>
      <c r="L1508" s="221">
        <v>3360</v>
      </c>
    </row>
    <row r="1509" spans="1:12" s="167" customFormat="1">
      <c r="A1509" s="218" t="str">
        <f t="shared" si="12"/>
        <v>O221020058413일반상품</v>
      </c>
      <c r="B1509" s="219" t="s">
        <v>8188</v>
      </c>
      <c r="C1509" s="219" t="s">
        <v>8023</v>
      </c>
      <c r="D1509" s="219" t="s">
        <v>8065</v>
      </c>
      <c r="E1509" s="219" t="s">
        <v>7707</v>
      </c>
      <c r="F1509" s="219" t="s">
        <v>7718</v>
      </c>
      <c r="G1509" s="219" t="s">
        <v>7961</v>
      </c>
      <c r="H1509" s="219" t="s">
        <v>5990</v>
      </c>
      <c r="I1509" s="220" t="s">
        <v>7223</v>
      </c>
      <c r="J1509" s="221">
        <v>4080</v>
      </c>
      <c r="K1509" s="221">
        <v>1</v>
      </c>
      <c r="L1509" s="221">
        <v>4080</v>
      </c>
    </row>
    <row r="1510" spans="1:12" s="167" customFormat="1">
      <c r="A1510" s="218" t="str">
        <f t="shared" si="12"/>
        <v>O221020058413일반상품</v>
      </c>
      <c r="B1510" s="219" t="s">
        <v>8188</v>
      </c>
      <c r="C1510" s="219" t="s">
        <v>8023</v>
      </c>
      <c r="D1510" s="219" t="s">
        <v>8065</v>
      </c>
      <c r="E1510" s="219" t="s">
        <v>7707</v>
      </c>
      <c r="F1510" s="219" t="s">
        <v>7718</v>
      </c>
      <c r="G1510" s="219" t="s">
        <v>7961</v>
      </c>
      <c r="H1510" s="219" t="s">
        <v>5990</v>
      </c>
      <c r="I1510" s="220" t="s">
        <v>7203</v>
      </c>
      <c r="J1510" s="221">
        <v>5000</v>
      </c>
      <c r="K1510" s="221">
        <v>1</v>
      </c>
      <c r="L1510" s="221">
        <v>5000</v>
      </c>
    </row>
    <row r="1511" spans="1:12" s="167" customFormat="1">
      <c r="A1511" s="218" t="str">
        <f t="shared" si="12"/>
        <v>O221020058413일반상품</v>
      </c>
      <c r="B1511" s="219" t="s">
        <v>8188</v>
      </c>
      <c r="C1511" s="219" t="s">
        <v>8023</v>
      </c>
      <c r="D1511" s="219" t="s">
        <v>8065</v>
      </c>
      <c r="E1511" s="219" t="s">
        <v>7707</v>
      </c>
      <c r="F1511" s="219" t="s">
        <v>7718</v>
      </c>
      <c r="G1511" s="219" t="s">
        <v>7961</v>
      </c>
      <c r="H1511" s="219" t="s">
        <v>5990</v>
      </c>
      <c r="I1511" s="220" t="s">
        <v>8504</v>
      </c>
      <c r="J1511" s="221">
        <v>4360</v>
      </c>
      <c r="K1511" s="221">
        <v>1</v>
      </c>
      <c r="L1511" s="221">
        <v>4360</v>
      </c>
    </row>
    <row r="1512" spans="1:12" s="167" customFormat="1">
      <c r="A1512" s="218" t="str">
        <f t="shared" si="12"/>
        <v>O221020058413일반상품</v>
      </c>
      <c r="B1512" s="219" t="s">
        <v>8188</v>
      </c>
      <c r="C1512" s="219" t="s">
        <v>8023</v>
      </c>
      <c r="D1512" s="219" t="s">
        <v>8065</v>
      </c>
      <c r="E1512" s="219" t="s">
        <v>7707</v>
      </c>
      <c r="F1512" s="219" t="s">
        <v>7718</v>
      </c>
      <c r="G1512" s="219" t="s">
        <v>7961</v>
      </c>
      <c r="H1512" s="219" t="s">
        <v>5990</v>
      </c>
      <c r="I1512" s="220" t="s">
        <v>8762</v>
      </c>
      <c r="J1512" s="221">
        <v>7270</v>
      </c>
      <c r="K1512" s="221">
        <v>2</v>
      </c>
      <c r="L1512" s="221">
        <v>14540</v>
      </c>
    </row>
    <row r="1513" spans="1:12" s="167" customFormat="1">
      <c r="A1513" s="218" t="str">
        <f t="shared" si="12"/>
        <v>O221020058413일반상품</v>
      </c>
      <c r="B1513" s="219" t="s">
        <v>8188</v>
      </c>
      <c r="C1513" s="219" t="s">
        <v>8023</v>
      </c>
      <c r="D1513" s="219" t="s">
        <v>8065</v>
      </c>
      <c r="E1513" s="219" t="s">
        <v>7707</v>
      </c>
      <c r="F1513" s="219" t="s">
        <v>7718</v>
      </c>
      <c r="G1513" s="219" t="s">
        <v>7961</v>
      </c>
      <c r="H1513" s="219" t="s">
        <v>5990</v>
      </c>
      <c r="I1513" s="220" t="s">
        <v>8031</v>
      </c>
      <c r="J1513" s="221">
        <v>5700</v>
      </c>
      <c r="K1513" s="221">
        <v>1</v>
      </c>
      <c r="L1513" s="221">
        <v>5700</v>
      </c>
    </row>
    <row r="1514" spans="1:12" s="167" customFormat="1">
      <c r="A1514" s="218" t="str">
        <f t="shared" si="12"/>
        <v>O221020058413일반상품</v>
      </c>
      <c r="B1514" s="219" t="s">
        <v>8188</v>
      </c>
      <c r="C1514" s="219" t="s">
        <v>8023</v>
      </c>
      <c r="D1514" s="219" t="s">
        <v>8065</v>
      </c>
      <c r="E1514" s="219" t="s">
        <v>7707</v>
      </c>
      <c r="F1514" s="219" t="s">
        <v>7718</v>
      </c>
      <c r="G1514" s="219" t="s">
        <v>7961</v>
      </c>
      <c r="H1514" s="219" t="s">
        <v>5990</v>
      </c>
      <c r="I1514" s="220" t="s">
        <v>8763</v>
      </c>
      <c r="J1514" s="221">
        <v>7840</v>
      </c>
      <c r="K1514" s="221">
        <v>1</v>
      </c>
      <c r="L1514" s="221">
        <v>7840</v>
      </c>
    </row>
    <row r="1515" spans="1:12" s="167" customFormat="1">
      <c r="A1515" s="218" t="str">
        <f t="shared" si="12"/>
        <v>O221020058413일반상품</v>
      </c>
      <c r="B1515" s="219" t="s">
        <v>8188</v>
      </c>
      <c r="C1515" s="219" t="s">
        <v>8023</v>
      </c>
      <c r="D1515" s="219" t="s">
        <v>8065</v>
      </c>
      <c r="E1515" s="219" t="s">
        <v>7707</v>
      </c>
      <c r="F1515" s="219" t="s">
        <v>7718</v>
      </c>
      <c r="G1515" s="219" t="s">
        <v>7961</v>
      </c>
      <c r="H1515" s="219" t="s">
        <v>5990</v>
      </c>
      <c r="I1515" s="220" t="s">
        <v>7272</v>
      </c>
      <c r="J1515" s="221">
        <v>1250</v>
      </c>
      <c r="K1515" s="221">
        <v>1</v>
      </c>
      <c r="L1515" s="221">
        <v>1250</v>
      </c>
    </row>
    <row r="1516" spans="1:12" s="167" customFormat="1">
      <c r="A1516" s="218" t="str">
        <f t="shared" si="12"/>
        <v>O221020058413일반상품</v>
      </c>
      <c r="B1516" s="219" t="s">
        <v>8188</v>
      </c>
      <c r="C1516" s="219" t="s">
        <v>8023</v>
      </c>
      <c r="D1516" s="219" t="s">
        <v>8065</v>
      </c>
      <c r="E1516" s="219" t="s">
        <v>7707</v>
      </c>
      <c r="F1516" s="219" t="s">
        <v>7718</v>
      </c>
      <c r="G1516" s="219" t="s">
        <v>7961</v>
      </c>
      <c r="H1516" s="219" t="s">
        <v>5990</v>
      </c>
      <c r="I1516" s="220" t="s">
        <v>7227</v>
      </c>
      <c r="J1516" s="221">
        <v>800</v>
      </c>
      <c r="K1516" s="221">
        <v>2</v>
      </c>
      <c r="L1516" s="221">
        <v>1600</v>
      </c>
    </row>
    <row r="1517" spans="1:12" s="167" customFormat="1">
      <c r="A1517" s="218" t="str">
        <f t="shared" si="12"/>
        <v>O221020058413일반상품</v>
      </c>
      <c r="B1517" s="219" t="s">
        <v>8188</v>
      </c>
      <c r="C1517" s="219" t="s">
        <v>8023</v>
      </c>
      <c r="D1517" s="219" t="s">
        <v>8065</v>
      </c>
      <c r="E1517" s="219" t="s">
        <v>7707</v>
      </c>
      <c r="F1517" s="219" t="s">
        <v>7718</v>
      </c>
      <c r="G1517" s="219" t="s">
        <v>7961</v>
      </c>
      <c r="H1517" s="219" t="s">
        <v>5990</v>
      </c>
      <c r="I1517" s="220" t="s">
        <v>8764</v>
      </c>
      <c r="J1517" s="221">
        <v>12000</v>
      </c>
      <c r="K1517" s="221">
        <v>1</v>
      </c>
      <c r="L1517" s="221">
        <v>12000</v>
      </c>
    </row>
    <row r="1518" spans="1:12" s="167" customFormat="1">
      <c r="A1518" s="218" t="str">
        <f t="shared" si="12"/>
        <v>O221020058413일반상품</v>
      </c>
      <c r="B1518" s="219" t="s">
        <v>8188</v>
      </c>
      <c r="C1518" s="219" t="s">
        <v>8023</v>
      </c>
      <c r="D1518" s="219" t="s">
        <v>8065</v>
      </c>
      <c r="E1518" s="219" t="s">
        <v>7707</v>
      </c>
      <c r="F1518" s="219" t="s">
        <v>7718</v>
      </c>
      <c r="G1518" s="219" t="s">
        <v>7961</v>
      </c>
      <c r="H1518" s="219" t="s">
        <v>5990</v>
      </c>
      <c r="I1518" s="220" t="s">
        <v>8427</v>
      </c>
      <c r="J1518" s="221">
        <v>4500</v>
      </c>
      <c r="K1518" s="221">
        <v>1</v>
      </c>
      <c r="L1518" s="221">
        <v>4500</v>
      </c>
    </row>
    <row r="1519" spans="1:12" s="167" customFormat="1">
      <c r="A1519" s="218" t="str">
        <f t="shared" si="12"/>
        <v>O221020058413일반상품</v>
      </c>
      <c r="B1519" s="219" t="s">
        <v>8188</v>
      </c>
      <c r="C1519" s="219" t="s">
        <v>8023</v>
      </c>
      <c r="D1519" s="219" t="s">
        <v>8065</v>
      </c>
      <c r="E1519" s="219" t="s">
        <v>7707</v>
      </c>
      <c r="F1519" s="219" t="s">
        <v>7718</v>
      </c>
      <c r="G1519" s="219" t="s">
        <v>7961</v>
      </c>
      <c r="H1519" s="219" t="s">
        <v>5990</v>
      </c>
      <c r="I1519" s="220" t="s">
        <v>8452</v>
      </c>
      <c r="J1519" s="221">
        <v>22090</v>
      </c>
      <c r="K1519" s="221">
        <v>1</v>
      </c>
      <c r="L1519" s="221">
        <v>22090</v>
      </c>
    </row>
    <row r="1520" spans="1:12" s="167" customFormat="1">
      <c r="A1520" s="218" t="str">
        <f t="shared" si="12"/>
        <v>O221020058413일반상품</v>
      </c>
      <c r="B1520" s="219" t="s">
        <v>8188</v>
      </c>
      <c r="C1520" s="219" t="s">
        <v>8023</v>
      </c>
      <c r="D1520" s="219" t="s">
        <v>8065</v>
      </c>
      <c r="E1520" s="219" t="s">
        <v>7707</v>
      </c>
      <c r="F1520" s="219" t="s">
        <v>7718</v>
      </c>
      <c r="G1520" s="219" t="s">
        <v>7961</v>
      </c>
      <c r="H1520" s="219" t="s">
        <v>5990</v>
      </c>
      <c r="I1520" s="220" t="s">
        <v>8765</v>
      </c>
      <c r="J1520" s="221">
        <v>1610</v>
      </c>
      <c r="K1520" s="221">
        <v>1</v>
      </c>
      <c r="L1520" s="221">
        <v>1610</v>
      </c>
    </row>
    <row r="1521" spans="1:12" s="167" customFormat="1">
      <c r="A1521" s="218" t="str">
        <f t="shared" si="12"/>
        <v>O221020058413일반상품</v>
      </c>
      <c r="B1521" s="219" t="s">
        <v>8188</v>
      </c>
      <c r="C1521" s="219" t="s">
        <v>8023</v>
      </c>
      <c r="D1521" s="219" t="s">
        <v>8065</v>
      </c>
      <c r="E1521" s="219" t="s">
        <v>7707</v>
      </c>
      <c r="F1521" s="219" t="s">
        <v>7718</v>
      </c>
      <c r="G1521" s="219" t="s">
        <v>7961</v>
      </c>
      <c r="H1521" s="219" t="s">
        <v>5990</v>
      </c>
      <c r="I1521" s="220" t="s">
        <v>8610</v>
      </c>
      <c r="J1521" s="221">
        <v>15200</v>
      </c>
      <c r="K1521" s="221">
        <v>1</v>
      </c>
      <c r="L1521" s="221">
        <v>15200</v>
      </c>
    </row>
    <row r="1522" spans="1:12" s="167" customFormat="1">
      <c r="A1522" s="218" t="str">
        <f t="shared" si="12"/>
        <v>O221020058413일반상품</v>
      </c>
      <c r="B1522" s="219" t="s">
        <v>8188</v>
      </c>
      <c r="C1522" s="219" t="s">
        <v>8023</v>
      </c>
      <c r="D1522" s="219" t="s">
        <v>8065</v>
      </c>
      <c r="E1522" s="219" t="s">
        <v>7707</v>
      </c>
      <c r="F1522" s="219" t="s">
        <v>7718</v>
      </c>
      <c r="G1522" s="219" t="s">
        <v>7961</v>
      </c>
      <c r="H1522" s="219" t="s">
        <v>5990</v>
      </c>
      <c r="I1522" s="220" t="s">
        <v>8484</v>
      </c>
      <c r="J1522" s="221">
        <v>4700</v>
      </c>
      <c r="K1522" s="221">
        <v>1</v>
      </c>
      <c r="L1522" s="221">
        <v>4700</v>
      </c>
    </row>
    <row r="1523" spans="1:12" s="167" customFormat="1">
      <c r="A1523" s="218" t="str">
        <f t="shared" si="12"/>
        <v>O221020058413일반상품</v>
      </c>
      <c r="B1523" s="219" t="s">
        <v>8188</v>
      </c>
      <c r="C1523" s="219" t="s">
        <v>8023</v>
      </c>
      <c r="D1523" s="219" t="s">
        <v>8065</v>
      </c>
      <c r="E1523" s="219" t="s">
        <v>7707</v>
      </c>
      <c r="F1523" s="219" t="s">
        <v>7718</v>
      </c>
      <c r="G1523" s="219" t="s">
        <v>7961</v>
      </c>
      <c r="H1523" s="219" t="s">
        <v>5990</v>
      </c>
      <c r="I1523" s="220" t="s">
        <v>8389</v>
      </c>
      <c r="J1523" s="221">
        <v>2680</v>
      </c>
      <c r="K1523" s="221">
        <v>1</v>
      </c>
      <c r="L1523" s="221">
        <v>2680</v>
      </c>
    </row>
    <row r="1524" spans="1:12" s="167" customFormat="1">
      <c r="A1524" s="218" t="str">
        <f t="shared" si="12"/>
        <v>O221020058413일반상품</v>
      </c>
      <c r="B1524" s="219" t="s">
        <v>8188</v>
      </c>
      <c r="C1524" s="219" t="s">
        <v>8023</v>
      </c>
      <c r="D1524" s="219" t="s">
        <v>8065</v>
      </c>
      <c r="E1524" s="219" t="s">
        <v>7707</v>
      </c>
      <c r="F1524" s="219" t="s">
        <v>7718</v>
      </c>
      <c r="G1524" s="219" t="s">
        <v>7961</v>
      </c>
      <c r="H1524" s="219" t="s">
        <v>5990</v>
      </c>
      <c r="I1524" s="220" t="s">
        <v>7262</v>
      </c>
      <c r="J1524" s="221">
        <v>1000</v>
      </c>
      <c r="K1524" s="221">
        <v>1</v>
      </c>
      <c r="L1524" s="221">
        <v>1000</v>
      </c>
    </row>
    <row r="1525" spans="1:12" s="167" customFormat="1">
      <c r="A1525" s="218" t="str">
        <f t="shared" si="12"/>
        <v>O221020058413일반상품</v>
      </c>
      <c r="B1525" s="219" t="s">
        <v>8188</v>
      </c>
      <c r="C1525" s="219" t="s">
        <v>8023</v>
      </c>
      <c r="D1525" s="219" t="s">
        <v>8065</v>
      </c>
      <c r="E1525" s="219" t="s">
        <v>7707</v>
      </c>
      <c r="F1525" s="219" t="s">
        <v>7718</v>
      </c>
      <c r="G1525" s="219" t="s">
        <v>7961</v>
      </c>
      <c r="H1525" s="219" t="s">
        <v>5990</v>
      </c>
      <c r="I1525" s="220" t="s">
        <v>8670</v>
      </c>
      <c r="J1525" s="221">
        <v>1890</v>
      </c>
      <c r="K1525" s="221">
        <v>1</v>
      </c>
      <c r="L1525" s="221">
        <v>1890</v>
      </c>
    </row>
    <row r="1526" spans="1:12" s="167" customFormat="1">
      <c r="A1526" s="218" t="str">
        <f t="shared" si="12"/>
        <v>O221020058413일반상품</v>
      </c>
      <c r="B1526" s="219" t="s">
        <v>8188</v>
      </c>
      <c r="C1526" s="219" t="s">
        <v>8023</v>
      </c>
      <c r="D1526" s="219" t="s">
        <v>8065</v>
      </c>
      <c r="E1526" s="219" t="s">
        <v>7707</v>
      </c>
      <c r="F1526" s="219" t="s">
        <v>7718</v>
      </c>
      <c r="G1526" s="219" t="s">
        <v>7961</v>
      </c>
      <c r="H1526" s="219" t="s">
        <v>5990</v>
      </c>
      <c r="I1526" s="220" t="s">
        <v>8563</v>
      </c>
      <c r="J1526" s="221">
        <v>2260</v>
      </c>
      <c r="K1526" s="221">
        <v>4</v>
      </c>
      <c r="L1526" s="221">
        <v>9040</v>
      </c>
    </row>
    <row r="1527" spans="1:12" s="167" customFormat="1">
      <c r="A1527" s="218" t="str">
        <f t="shared" si="12"/>
        <v>O221020058413일반상품</v>
      </c>
      <c r="B1527" s="219" t="s">
        <v>8188</v>
      </c>
      <c r="C1527" s="219" t="s">
        <v>8023</v>
      </c>
      <c r="D1527" s="219" t="s">
        <v>8065</v>
      </c>
      <c r="E1527" s="219" t="s">
        <v>7707</v>
      </c>
      <c r="F1527" s="219" t="s">
        <v>7718</v>
      </c>
      <c r="G1527" s="219" t="s">
        <v>7961</v>
      </c>
      <c r="H1527" s="219" t="s">
        <v>5990</v>
      </c>
      <c r="I1527" s="220" t="s">
        <v>8353</v>
      </c>
      <c r="J1527" s="221">
        <v>5250</v>
      </c>
      <c r="K1527" s="221">
        <v>1</v>
      </c>
      <c r="L1527" s="221">
        <v>5250</v>
      </c>
    </row>
    <row r="1528" spans="1:12" s="167" customFormat="1">
      <c r="A1528" s="218" t="str">
        <f t="shared" si="12"/>
        <v>O221020058413일반상품</v>
      </c>
      <c r="B1528" s="219" t="s">
        <v>8188</v>
      </c>
      <c r="C1528" s="219" t="s">
        <v>8023</v>
      </c>
      <c r="D1528" s="219" t="s">
        <v>8065</v>
      </c>
      <c r="E1528" s="219" t="s">
        <v>7707</v>
      </c>
      <c r="F1528" s="219" t="s">
        <v>7718</v>
      </c>
      <c r="G1528" s="219" t="s">
        <v>7961</v>
      </c>
      <c r="H1528" s="219" t="s">
        <v>5990</v>
      </c>
      <c r="I1528" s="220" t="s">
        <v>7193</v>
      </c>
      <c r="J1528" s="221">
        <v>1900</v>
      </c>
      <c r="K1528" s="221">
        <v>2</v>
      </c>
      <c r="L1528" s="221">
        <v>3800</v>
      </c>
    </row>
    <row r="1529" spans="1:12" s="167" customFormat="1">
      <c r="A1529" s="218" t="str">
        <f t="shared" si="12"/>
        <v>O221020058413일반상품</v>
      </c>
      <c r="B1529" s="219" t="s">
        <v>8188</v>
      </c>
      <c r="C1529" s="219" t="s">
        <v>8023</v>
      </c>
      <c r="D1529" s="219" t="s">
        <v>8065</v>
      </c>
      <c r="E1529" s="219" t="s">
        <v>7707</v>
      </c>
      <c r="F1529" s="219" t="s">
        <v>7718</v>
      </c>
      <c r="G1529" s="219" t="s">
        <v>7961</v>
      </c>
      <c r="H1529" s="219" t="s">
        <v>5990</v>
      </c>
      <c r="I1529" s="220" t="s">
        <v>7229</v>
      </c>
      <c r="J1529" s="221">
        <v>5900</v>
      </c>
      <c r="K1529" s="221">
        <v>1</v>
      </c>
      <c r="L1529" s="221">
        <v>5900</v>
      </c>
    </row>
    <row r="1530" spans="1:12" s="167" customFormat="1">
      <c r="A1530" s="218" t="str">
        <f t="shared" si="12"/>
        <v>O221020058413일반상품</v>
      </c>
      <c r="B1530" s="219" t="s">
        <v>8188</v>
      </c>
      <c r="C1530" s="219" t="s">
        <v>8023</v>
      </c>
      <c r="D1530" s="219" t="s">
        <v>8065</v>
      </c>
      <c r="E1530" s="219" t="s">
        <v>7707</v>
      </c>
      <c r="F1530" s="219" t="s">
        <v>7718</v>
      </c>
      <c r="G1530" s="219" t="s">
        <v>7961</v>
      </c>
      <c r="H1530" s="219" t="s">
        <v>5990</v>
      </c>
      <c r="I1530" s="220" t="s">
        <v>8454</v>
      </c>
      <c r="J1530" s="221">
        <v>28700</v>
      </c>
      <c r="K1530" s="221">
        <v>3</v>
      </c>
      <c r="L1530" s="221">
        <v>86100</v>
      </c>
    </row>
    <row r="1531" spans="1:12" s="167" customFormat="1">
      <c r="A1531" s="218" t="str">
        <f t="shared" si="12"/>
        <v>O221020058413일반상품</v>
      </c>
      <c r="B1531" s="219" t="s">
        <v>8188</v>
      </c>
      <c r="C1531" s="219" t="s">
        <v>8023</v>
      </c>
      <c r="D1531" s="219" t="s">
        <v>8065</v>
      </c>
      <c r="E1531" s="219" t="s">
        <v>7707</v>
      </c>
      <c r="F1531" s="219" t="s">
        <v>7718</v>
      </c>
      <c r="G1531" s="219" t="s">
        <v>7961</v>
      </c>
      <c r="H1531" s="219" t="s">
        <v>5990</v>
      </c>
      <c r="I1531" s="220" t="s">
        <v>7248</v>
      </c>
      <c r="J1531" s="221">
        <v>4900</v>
      </c>
      <c r="K1531" s="221">
        <v>1</v>
      </c>
      <c r="L1531" s="221">
        <v>4900</v>
      </c>
    </row>
    <row r="1532" spans="1:12" s="167" customFormat="1">
      <c r="A1532" s="218" t="str">
        <f t="shared" si="12"/>
        <v>O221020058413일반상품</v>
      </c>
      <c r="B1532" s="219" t="s">
        <v>8188</v>
      </c>
      <c r="C1532" s="219" t="s">
        <v>8023</v>
      </c>
      <c r="D1532" s="219" t="s">
        <v>8065</v>
      </c>
      <c r="E1532" s="219" t="s">
        <v>7707</v>
      </c>
      <c r="F1532" s="219" t="s">
        <v>7718</v>
      </c>
      <c r="G1532" s="219" t="s">
        <v>7961</v>
      </c>
      <c r="H1532" s="219" t="s">
        <v>5990</v>
      </c>
      <c r="I1532" s="220" t="s">
        <v>8488</v>
      </c>
      <c r="J1532" s="221">
        <v>1260</v>
      </c>
      <c r="K1532" s="221">
        <v>2</v>
      </c>
      <c r="L1532" s="221">
        <v>2520</v>
      </c>
    </row>
    <row r="1533" spans="1:12" s="167" customFormat="1">
      <c r="A1533" s="218" t="str">
        <f t="shared" si="12"/>
        <v>O221020058413일반상품</v>
      </c>
      <c r="B1533" s="219" t="s">
        <v>8188</v>
      </c>
      <c r="C1533" s="219" t="s">
        <v>8023</v>
      </c>
      <c r="D1533" s="219" t="s">
        <v>8065</v>
      </c>
      <c r="E1533" s="219" t="s">
        <v>7707</v>
      </c>
      <c r="F1533" s="219" t="s">
        <v>7718</v>
      </c>
      <c r="G1533" s="219" t="s">
        <v>7961</v>
      </c>
      <c r="H1533" s="219" t="s">
        <v>5990</v>
      </c>
      <c r="I1533" s="220" t="s">
        <v>8406</v>
      </c>
      <c r="J1533" s="221">
        <v>1090</v>
      </c>
      <c r="K1533" s="221">
        <v>2</v>
      </c>
      <c r="L1533" s="221">
        <v>2180</v>
      </c>
    </row>
    <row r="1534" spans="1:12" s="167" customFormat="1">
      <c r="A1534" s="218" t="str">
        <f t="shared" si="12"/>
        <v>O221020058413일반상품</v>
      </c>
      <c r="B1534" s="219" t="s">
        <v>8188</v>
      </c>
      <c r="C1534" s="219" t="s">
        <v>8023</v>
      </c>
      <c r="D1534" s="219" t="s">
        <v>8065</v>
      </c>
      <c r="E1534" s="219" t="s">
        <v>7707</v>
      </c>
      <c r="F1534" s="219" t="s">
        <v>7718</v>
      </c>
      <c r="G1534" s="219" t="s">
        <v>7961</v>
      </c>
      <c r="H1534" s="219" t="s">
        <v>5990</v>
      </c>
      <c r="I1534" s="220" t="s">
        <v>8766</v>
      </c>
      <c r="J1534" s="221">
        <v>1070</v>
      </c>
      <c r="K1534" s="221">
        <v>1</v>
      </c>
      <c r="L1534" s="221">
        <v>1070</v>
      </c>
    </row>
    <row r="1535" spans="1:12" s="167" customFormat="1">
      <c r="A1535" s="218" t="str">
        <f t="shared" si="12"/>
        <v>O221020058413일반상품</v>
      </c>
      <c r="B1535" s="219" t="s">
        <v>8188</v>
      </c>
      <c r="C1535" s="219" t="s">
        <v>8023</v>
      </c>
      <c r="D1535" s="219" t="s">
        <v>8065</v>
      </c>
      <c r="E1535" s="219" t="s">
        <v>7707</v>
      </c>
      <c r="F1535" s="219" t="s">
        <v>7718</v>
      </c>
      <c r="G1535" s="219" t="s">
        <v>7961</v>
      </c>
      <c r="H1535" s="219" t="s">
        <v>5990</v>
      </c>
      <c r="I1535" s="220" t="s">
        <v>8407</v>
      </c>
      <c r="J1535" s="221">
        <v>1200</v>
      </c>
      <c r="K1535" s="221">
        <v>5</v>
      </c>
      <c r="L1535" s="221">
        <v>6000</v>
      </c>
    </row>
    <row r="1536" spans="1:12" s="167" customFormat="1">
      <c r="A1536" s="218" t="str">
        <f t="shared" si="12"/>
        <v>O221020058413일반상품</v>
      </c>
      <c r="B1536" s="219" t="s">
        <v>8188</v>
      </c>
      <c r="C1536" s="219" t="s">
        <v>8023</v>
      </c>
      <c r="D1536" s="219" t="s">
        <v>8065</v>
      </c>
      <c r="E1536" s="219" t="s">
        <v>7707</v>
      </c>
      <c r="F1536" s="219" t="s">
        <v>7718</v>
      </c>
      <c r="G1536" s="219" t="s">
        <v>7961</v>
      </c>
      <c r="H1536" s="219" t="s">
        <v>5990</v>
      </c>
      <c r="I1536" s="220" t="s">
        <v>8434</v>
      </c>
      <c r="J1536" s="221">
        <v>2400</v>
      </c>
      <c r="K1536" s="221">
        <v>1</v>
      </c>
      <c r="L1536" s="221">
        <v>2400</v>
      </c>
    </row>
    <row r="1537" spans="1:12" s="167" customFormat="1">
      <c r="A1537" s="218" t="str">
        <f t="shared" si="12"/>
        <v>O221020058413일반상품</v>
      </c>
      <c r="B1537" s="219" t="s">
        <v>8188</v>
      </c>
      <c r="C1537" s="219" t="s">
        <v>8023</v>
      </c>
      <c r="D1537" s="219" t="s">
        <v>8065</v>
      </c>
      <c r="E1537" s="219" t="s">
        <v>7707</v>
      </c>
      <c r="F1537" s="219" t="s">
        <v>7718</v>
      </c>
      <c r="G1537" s="219" t="s">
        <v>7961</v>
      </c>
      <c r="H1537" s="219" t="s">
        <v>5990</v>
      </c>
      <c r="I1537" s="220" t="s">
        <v>8025</v>
      </c>
      <c r="J1537" s="221">
        <v>3800</v>
      </c>
      <c r="K1537" s="221">
        <v>3</v>
      </c>
      <c r="L1537" s="221">
        <v>11400</v>
      </c>
    </row>
    <row r="1538" spans="1:12" s="167" customFormat="1">
      <c r="A1538" s="218" t="str">
        <f t="shared" si="12"/>
        <v>O221020058413일반상품</v>
      </c>
      <c r="B1538" s="219" t="s">
        <v>8188</v>
      </c>
      <c r="C1538" s="219" t="s">
        <v>8023</v>
      </c>
      <c r="D1538" s="219" t="s">
        <v>8065</v>
      </c>
      <c r="E1538" s="219" t="s">
        <v>7707</v>
      </c>
      <c r="F1538" s="219" t="s">
        <v>7718</v>
      </c>
      <c r="G1538" s="219" t="s">
        <v>7961</v>
      </c>
      <c r="H1538" s="219" t="s">
        <v>5990</v>
      </c>
      <c r="I1538" s="220" t="s">
        <v>8517</v>
      </c>
      <c r="J1538" s="221">
        <v>1800</v>
      </c>
      <c r="K1538" s="221">
        <v>1</v>
      </c>
      <c r="L1538" s="221">
        <v>1800</v>
      </c>
    </row>
    <row r="1539" spans="1:12" s="167" customFormat="1">
      <c r="A1539" s="218" t="str">
        <f t="shared" si="12"/>
        <v>O221020058413일반상품</v>
      </c>
      <c r="B1539" s="219" t="s">
        <v>8188</v>
      </c>
      <c r="C1539" s="219" t="s">
        <v>8023</v>
      </c>
      <c r="D1539" s="219" t="s">
        <v>8065</v>
      </c>
      <c r="E1539" s="219" t="s">
        <v>7707</v>
      </c>
      <c r="F1539" s="219" t="s">
        <v>7718</v>
      </c>
      <c r="G1539" s="219" t="s">
        <v>7961</v>
      </c>
      <c r="H1539" s="219" t="s">
        <v>5990</v>
      </c>
      <c r="I1539" s="220" t="s">
        <v>8591</v>
      </c>
      <c r="J1539" s="221">
        <v>3890</v>
      </c>
      <c r="K1539" s="221">
        <v>1</v>
      </c>
      <c r="L1539" s="221">
        <v>3890</v>
      </c>
    </row>
    <row r="1540" spans="1:12" s="167" customFormat="1">
      <c r="A1540" s="218" t="str">
        <f t="shared" si="12"/>
        <v>O221020058412일반상품</v>
      </c>
      <c r="B1540" s="219" t="s">
        <v>8189</v>
      </c>
      <c r="C1540" s="219" t="s">
        <v>8023</v>
      </c>
      <c r="D1540" s="219" t="s">
        <v>8065</v>
      </c>
      <c r="E1540" s="219" t="s">
        <v>7707</v>
      </c>
      <c r="F1540" s="219" t="s">
        <v>7718</v>
      </c>
      <c r="G1540" s="219" t="s">
        <v>7803</v>
      </c>
      <c r="H1540" s="219" t="s">
        <v>5990</v>
      </c>
      <c r="I1540" s="220" t="s">
        <v>8493</v>
      </c>
      <c r="J1540" s="221">
        <v>5700</v>
      </c>
      <c r="K1540" s="221">
        <v>3</v>
      </c>
      <c r="L1540" s="221">
        <v>17100</v>
      </c>
    </row>
    <row r="1541" spans="1:12" s="167" customFormat="1">
      <c r="A1541" s="218" t="str">
        <f t="shared" si="12"/>
        <v>O221020058412일반상품</v>
      </c>
      <c r="B1541" s="219" t="s">
        <v>8189</v>
      </c>
      <c r="C1541" s="219" t="s">
        <v>8023</v>
      </c>
      <c r="D1541" s="219" t="s">
        <v>8065</v>
      </c>
      <c r="E1541" s="219" t="s">
        <v>7707</v>
      </c>
      <c r="F1541" s="219" t="s">
        <v>7718</v>
      </c>
      <c r="G1541" s="219" t="s">
        <v>7803</v>
      </c>
      <c r="H1541" s="219" t="s">
        <v>5990</v>
      </c>
      <c r="I1541" s="220" t="s">
        <v>7983</v>
      </c>
      <c r="J1541" s="221">
        <v>14550</v>
      </c>
      <c r="K1541" s="221">
        <v>1</v>
      </c>
      <c r="L1541" s="221">
        <v>14550</v>
      </c>
    </row>
    <row r="1542" spans="1:12" s="167" customFormat="1">
      <c r="A1542" s="218" t="str">
        <f t="shared" si="12"/>
        <v>O221020058412일반상품</v>
      </c>
      <c r="B1542" s="219" t="s">
        <v>8189</v>
      </c>
      <c r="C1542" s="219" t="s">
        <v>8023</v>
      </c>
      <c r="D1542" s="219" t="s">
        <v>8065</v>
      </c>
      <c r="E1542" s="219" t="s">
        <v>7707</v>
      </c>
      <c r="F1542" s="219" t="s">
        <v>7718</v>
      </c>
      <c r="G1542" s="219" t="s">
        <v>7803</v>
      </c>
      <c r="H1542" s="219" t="s">
        <v>5990</v>
      </c>
      <c r="I1542" s="220" t="s">
        <v>8767</v>
      </c>
      <c r="J1542" s="221">
        <v>1090</v>
      </c>
      <c r="K1542" s="221">
        <v>3</v>
      </c>
      <c r="L1542" s="221">
        <v>3270</v>
      </c>
    </row>
    <row r="1543" spans="1:12" s="167" customFormat="1">
      <c r="A1543" s="218" t="str">
        <f t="shared" si="12"/>
        <v>O221020058412일반상품</v>
      </c>
      <c r="B1543" s="219" t="s">
        <v>8189</v>
      </c>
      <c r="C1543" s="219" t="s">
        <v>8023</v>
      </c>
      <c r="D1543" s="219" t="s">
        <v>8065</v>
      </c>
      <c r="E1543" s="219" t="s">
        <v>7707</v>
      </c>
      <c r="F1543" s="219" t="s">
        <v>7718</v>
      </c>
      <c r="G1543" s="219" t="s">
        <v>7803</v>
      </c>
      <c r="H1543" s="219" t="s">
        <v>5990</v>
      </c>
      <c r="I1543" s="220" t="s">
        <v>7267</v>
      </c>
      <c r="J1543" s="221">
        <v>1073</v>
      </c>
      <c r="K1543" s="221">
        <v>4</v>
      </c>
      <c r="L1543" s="221">
        <v>4292</v>
      </c>
    </row>
    <row r="1544" spans="1:12" s="167" customFormat="1">
      <c r="A1544" s="218" t="str">
        <f t="shared" si="12"/>
        <v>O221020058412일반상품</v>
      </c>
      <c r="B1544" s="219" t="s">
        <v>8189</v>
      </c>
      <c r="C1544" s="219" t="s">
        <v>8023</v>
      </c>
      <c r="D1544" s="219" t="s">
        <v>8065</v>
      </c>
      <c r="E1544" s="219" t="s">
        <v>7707</v>
      </c>
      <c r="F1544" s="219" t="s">
        <v>7718</v>
      </c>
      <c r="G1544" s="219" t="s">
        <v>7803</v>
      </c>
      <c r="H1544" s="219" t="s">
        <v>5990</v>
      </c>
      <c r="I1544" s="220" t="s">
        <v>8327</v>
      </c>
      <c r="J1544" s="221">
        <v>1230</v>
      </c>
      <c r="K1544" s="221">
        <v>4</v>
      </c>
      <c r="L1544" s="221">
        <v>4920</v>
      </c>
    </row>
    <row r="1545" spans="1:12" s="167" customFormat="1">
      <c r="A1545" s="218" t="str">
        <f t="shared" si="12"/>
        <v>O221020058412일반상품</v>
      </c>
      <c r="B1545" s="219" t="s">
        <v>8189</v>
      </c>
      <c r="C1545" s="219" t="s">
        <v>8023</v>
      </c>
      <c r="D1545" s="219" t="s">
        <v>8065</v>
      </c>
      <c r="E1545" s="219" t="s">
        <v>7707</v>
      </c>
      <c r="F1545" s="219" t="s">
        <v>7718</v>
      </c>
      <c r="G1545" s="219" t="s">
        <v>7803</v>
      </c>
      <c r="H1545" s="219" t="s">
        <v>5990</v>
      </c>
      <c r="I1545" s="220" t="s">
        <v>8384</v>
      </c>
      <c r="J1545" s="221">
        <v>3640</v>
      </c>
      <c r="K1545" s="221">
        <v>2</v>
      </c>
      <c r="L1545" s="221">
        <v>7280</v>
      </c>
    </row>
    <row r="1546" spans="1:12" s="167" customFormat="1">
      <c r="A1546" s="218" t="str">
        <f t="shared" si="12"/>
        <v>O221020058412일반상품</v>
      </c>
      <c r="B1546" s="219" t="s">
        <v>8189</v>
      </c>
      <c r="C1546" s="219" t="s">
        <v>8023</v>
      </c>
      <c r="D1546" s="219" t="s">
        <v>8065</v>
      </c>
      <c r="E1546" s="219" t="s">
        <v>7707</v>
      </c>
      <c r="F1546" s="219" t="s">
        <v>7718</v>
      </c>
      <c r="G1546" s="219" t="s">
        <v>7803</v>
      </c>
      <c r="H1546" s="219" t="s">
        <v>5990</v>
      </c>
      <c r="I1546" s="220" t="s">
        <v>7210</v>
      </c>
      <c r="J1546" s="221">
        <v>5020</v>
      </c>
      <c r="K1546" s="221">
        <v>1</v>
      </c>
      <c r="L1546" s="221">
        <v>5020</v>
      </c>
    </row>
    <row r="1547" spans="1:12" s="167" customFormat="1">
      <c r="A1547" s="218" t="str">
        <f t="shared" si="12"/>
        <v>O221020058412일반상품</v>
      </c>
      <c r="B1547" s="219" t="s">
        <v>8189</v>
      </c>
      <c r="C1547" s="219" t="s">
        <v>8023</v>
      </c>
      <c r="D1547" s="219" t="s">
        <v>8065</v>
      </c>
      <c r="E1547" s="219" t="s">
        <v>7707</v>
      </c>
      <c r="F1547" s="219" t="s">
        <v>7718</v>
      </c>
      <c r="G1547" s="219" t="s">
        <v>7803</v>
      </c>
      <c r="H1547" s="219" t="s">
        <v>5990</v>
      </c>
      <c r="I1547" s="220" t="s">
        <v>7190</v>
      </c>
      <c r="J1547" s="221">
        <v>4430</v>
      </c>
      <c r="K1547" s="221">
        <v>6</v>
      </c>
      <c r="L1547" s="221">
        <v>26580</v>
      </c>
    </row>
    <row r="1548" spans="1:12" s="167" customFormat="1">
      <c r="A1548" s="218" t="str">
        <f t="shared" si="12"/>
        <v>O221020058412일반상품</v>
      </c>
      <c r="B1548" s="219" t="s">
        <v>8189</v>
      </c>
      <c r="C1548" s="219" t="s">
        <v>8023</v>
      </c>
      <c r="D1548" s="219" t="s">
        <v>8065</v>
      </c>
      <c r="E1548" s="219" t="s">
        <v>7707</v>
      </c>
      <c r="F1548" s="219" t="s">
        <v>7718</v>
      </c>
      <c r="G1548" s="219" t="s">
        <v>7803</v>
      </c>
      <c r="H1548" s="219" t="s">
        <v>5990</v>
      </c>
      <c r="I1548" s="220" t="s">
        <v>7197</v>
      </c>
      <c r="J1548" s="221">
        <v>3800</v>
      </c>
      <c r="K1548" s="221">
        <v>2</v>
      </c>
      <c r="L1548" s="221">
        <v>7600</v>
      </c>
    </row>
    <row r="1549" spans="1:12" s="167" customFormat="1">
      <c r="A1549" s="218" t="str">
        <f t="shared" si="12"/>
        <v>O221020058412일반상품</v>
      </c>
      <c r="B1549" s="219" t="s">
        <v>8189</v>
      </c>
      <c r="C1549" s="219" t="s">
        <v>8023</v>
      </c>
      <c r="D1549" s="219" t="s">
        <v>8065</v>
      </c>
      <c r="E1549" s="219" t="s">
        <v>7707</v>
      </c>
      <c r="F1549" s="219" t="s">
        <v>7718</v>
      </c>
      <c r="G1549" s="219" t="s">
        <v>7803</v>
      </c>
      <c r="H1549" s="219" t="s">
        <v>5990</v>
      </c>
      <c r="I1549" s="220" t="s">
        <v>7198</v>
      </c>
      <c r="J1549" s="221">
        <v>2850</v>
      </c>
      <c r="K1549" s="221">
        <v>2</v>
      </c>
      <c r="L1549" s="221">
        <v>5700</v>
      </c>
    </row>
    <row r="1550" spans="1:12" s="167" customFormat="1">
      <c r="A1550" s="218" t="str">
        <f t="shared" si="12"/>
        <v>O221020058412일반상품</v>
      </c>
      <c r="B1550" s="219" t="s">
        <v>8189</v>
      </c>
      <c r="C1550" s="219" t="s">
        <v>8023</v>
      </c>
      <c r="D1550" s="219" t="s">
        <v>8065</v>
      </c>
      <c r="E1550" s="219" t="s">
        <v>7707</v>
      </c>
      <c r="F1550" s="219" t="s">
        <v>7718</v>
      </c>
      <c r="G1550" s="219" t="s">
        <v>7803</v>
      </c>
      <c r="H1550" s="219" t="s">
        <v>5990</v>
      </c>
      <c r="I1550" s="220" t="s">
        <v>7227</v>
      </c>
      <c r="J1550" s="221">
        <v>800</v>
      </c>
      <c r="K1550" s="221">
        <v>4</v>
      </c>
      <c r="L1550" s="221">
        <v>3200</v>
      </c>
    </row>
    <row r="1551" spans="1:12" s="167" customFormat="1">
      <c r="A1551" s="218" t="str">
        <f t="shared" si="12"/>
        <v>O221020058412일반상품</v>
      </c>
      <c r="B1551" s="219" t="s">
        <v>8189</v>
      </c>
      <c r="C1551" s="219" t="s">
        <v>8023</v>
      </c>
      <c r="D1551" s="219" t="s">
        <v>8065</v>
      </c>
      <c r="E1551" s="219" t="s">
        <v>7707</v>
      </c>
      <c r="F1551" s="219" t="s">
        <v>7718</v>
      </c>
      <c r="G1551" s="219" t="s">
        <v>7803</v>
      </c>
      <c r="H1551" s="219" t="s">
        <v>5990</v>
      </c>
      <c r="I1551" s="220" t="s">
        <v>7201</v>
      </c>
      <c r="J1551" s="221">
        <v>12480</v>
      </c>
      <c r="K1551" s="221">
        <v>2</v>
      </c>
      <c r="L1551" s="221">
        <v>24960</v>
      </c>
    </row>
    <row r="1552" spans="1:12" s="167" customFormat="1">
      <c r="A1552" s="218" t="str">
        <f t="shared" si="12"/>
        <v>O221020058412일반상품</v>
      </c>
      <c r="B1552" s="219" t="s">
        <v>8189</v>
      </c>
      <c r="C1552" s="219" t="s">
        <v>8023</v>
      </c>
      <c r="D1552" s="219" t="s">
        <v>8065</v>
      </c>
      <c r="E1552" s="219" t="s">
        <v>7707</v>
      </c>
      <c r="F1552" s="219" t="s">
        <v>7718</v>
      </c>
      <c r="G1552" s="219" t="s">
        <v>7803</v>
      </c>
      <c r="H1552" s="219" t="s">
        <v>5990</v>
      </c>
      <c r="I1552" s="220" t="s">
        <v>7259</v>
      </c>
      <c r="J1552" s="221">
        <v>6350</v>
      </c>
      <c r="K1552" s="221">
        <v>2</v>
      </c>
      <c r="L1552" s="221">
        <v>12700</v>
      </c>
    </row>
    <row r="1553" spans="1:12" s="167" customFormat="1">
      <c r="A1553" s="218" t="str">
        <f t="shared" si="12"/>
        <v>O221020058412일반상품</v>
      </c>
      <c r="B1553" s="219" t="s">
        <v>8189</v>
      </c>
      <c r="C1553" s="219" t="s">
        <v>8023</v>
      </c>
      <c r="D1553" s="219" t="s">
        <v>8065</v>
      </c>
      <c r="E1553" s="219" t="s">
        <v>7707</v>
      </c>
      <c r="F1553" s="219" t="s">
        <v>7718</v>
      </c>
      <c r="G1553" s="219" t="s">
        <v>7803</v>
      </c>
      <c r="H1553" s="219" t="s">
        <v>5990</v>
      </c>
      <c r="I1553" s="220" t="s">
        <v>7275</v>
      </c>
      <c r="J1553" s="221">
        <v>1240</v>
      </c>
      <c r="K1553" s="221">
        <v>5</v>
      </c>
      <c r="L1553" s="221">
        <v>6200</v>
      </c>
    </row>
    <row r="1554" spans="1:12" s="167" customFormat="1">
      <c r="A1554" s="218" t="str">
        <f t="shared" si="12"/>
        <v>O221020058412일반상품</v>
      </c>
      <c r="B1554" s="219" t="s">
        <v>8189</v>
      </c>
      <c r="C1554" s="219" t="s">
        <v>8023</v>
      </c>
      <c r="D1554" s="219" t="s">
        <v>8065</v>
      </c>
      <c r="E1554" s="219" t="s">
        <v>7707</v>
      </c>
      <c r="F1554" s="219" t="s">
        <v>7718</v>
      </c>
      <c r="G1554" s="219" t="s">
        <v>7803</v>
      </c>
      <c r="H1554" s="219" t="s">
        <v>5990</v>
      </c>
      <c r="I1554" s="220" t="s">
        <v>7205</v>
      </c>
      <c r="J1554" s="221">
        <v>5430</v>
      </c>
      <c r="K1554" s="221">
        <v>2</v>
      </c>
      <c r="L1554" s="221">
        <v>10860</v>
      </c>
    </row>
    <row r="1555" spans="1:12" s="167" customFormat="1">
      <c r="A1555" s="218" t="str">
        <f t="shared" si="12"/>
        <v>O221020058412일반상품</v>
      </c>
      <c r="B1555" s="219" t="s">
        <v>8189</v>
      </c>
      <c r="C1555" s="219" t="s">
        <v>8023</v>
      </c>
      <c r="D1555" s="219" t="s">
        <v>8065</v>
      </c>
      <c r="E1555" s="219" t="s">
        <v>7707</v>
      </c>
      <c r="F1555" s="219" t="s">
        <v>7718</v>
      </c>
      <c r="G1555" s="219" t="s">
        <v>7803</v>
      </c>
      <c r="H1555" s="219" t="s">
        <v>5990</v>
      </c>
      <c r="I1555" s="220" t="s">
        <v>8439</v>
      </c>
      <c r="J1555" s="221">
        <v>3020</v>
      </c>
      <c r="K1555" s="221">
        <v>2</v>
      </c>
      <c r="L1555" s="221">
        <v>6040</v>
      </c>
    </row>
    <row r="1556" spans="1:12" s="167" customFormat="1">
      <c r="A1556" s="218" t="str">
        <f t="shared" si="12"/>
        <v>O221020058412일반상품</v>
      </c>
      <c r="B1556" s="219" t="s">
        <v>8189</v>
      </c>
      <c r="C1556" s="219" t="s">
        <v>8023</v>
      </c>
      <c r="D1556" s="219" t="s">
        <v>8065</v>
      </c>
      <c r="E1556" s="219" t="s">
        <v>7707</v>
      </c>
      <c r="F1556" s="219" t="s">
        <v>7718</v>
      </c>
      <c r="G1556" s="219" t="s">
        <v>7803</v>
      </c>
      <c r="H1556" s="219" t="s">
        <v>5990</v>
      </c>
      <c r="I1556" s="220" t="s">
        <v>8324</v>
      </c>
      <c r="J1556" s="221">
        <v>3480</v>
      </c>
      <c r="K1556" s="221">
        <v>2</v>
      </c>
      <c r="L1556" s="221">
        <v>6960</v>
      </c>
    </row>
    <row r="1557" spans="1:12" s="167" customFormat="1">
      <c r="A1557" s="218" t="str">
        <f t="shared" si="12"/>
        <v>O221020058412일반상품</v>
      </c>
      <c r="B1557" s="219" t="s">
        <v>8189</v>
      </c>
      <c r="C1557" s="219" t="s">
        <v>8023</v>
      </c>
      <c r="D1557" s="219" t="s">
        <v>8065</v>
      </c>
      <c r="E1557" s="219" t="s">
        <v>7707</v>
      </c>
      <c r="F1557" s="219" t="s">
        <v>7718</v>
      </c>
      <c r="G1557" s="219" t="s">
        <v>7803</v>
      </c>
      <c r="H1557" s="219" t="s">
        <v>5990</v>
      </c>
      <c r="I1557" s="220" t="s">
        <v>8026</v>
      </c>
      <c r="J1557" s="221">
        <v>1440</v>
      </c>
      <c r="K1557" s="221">
        <v>3</v>
      </c>
      <c r="L1557" s="221">
        <v>4320</v>
      </c>
    </row>
    <row r="1558" spans="1:12" s="167" customFormat="1">
      <c r="A1558" s="218" t="str">
        <f t="shared" si="12"/>
        <v>O221020058412일반상품</v>
      </c>
      <c r="B1558" s="219" t="s">
        <v>8189</v>
      </c>
      <c r="C1558" s="219" t="s">
        <v>8023</v>
      </c>
      <c r="D1558" s="219" t="s">
        <v>8065</v>
      </c>
      <c r="E1558" s="219" t="s">
        <v>7707</v>
      </c>
      <c r="F1558" s="219" t="s">
        <v>7718</v>
      </c>
      <c r="G1558" s="219" t="s">
        <v>7803</v>
      </c>
      <c r="H1558" s="219" t="s">
        <v>5990</v>
      </c>
      <c r="I1558" s="220" t="s">
        <v>8768</v>
      </c>
      <c r="J1558" s="221">
        <v>9240</v>
      </c>
      <c r="K1558" s="221">
        <v>1</v>
      </c>
      <c r="L1558" s="221">
        <v>9240</v>
      </c>
    </row>
    <row r="1559" spans="1:12" s="167" customFormat="1">
      <c r="A1559" s="218" t="str">
        <f t="shared" si="12"/>
        <v>O221020058412일반상품</v>
      </c>
      <c r="B1559" s="219" t="s">
        <v>8189</v>
      </c>
      <c r="C1559" s="219" t="s">
        <v>8023</v>
      </c>
      <c r="D1559" s="219" t="s">
        <v>8065</v>
      </c>
      <c r="E1559" s="219" t="s">
        <v>7707</v>
      </c>
      <c r="F1559" s="219" t="s">
        <v>7718</v>
      </c>
      <c r="G1559" s="219" t="s">
        <v>7803</v>
      </c>
      <c r="H1559" s="219" t="s">
        <v>5990</v>
      </c>
      <c r="I1559" s="220" t="s">
        <v>8769</v>
      </c>
      <c r="J1559" s="221">
        <v>5700</v>
      </c>
      <c r="K1559" s="221">
        <v>3</v>
      </c>
      <c r="L1559" s="221">
        <v>17100</v>
      </c>
    </row>
    <row r="1560" spans="1:12" s="167" customFormat="1">
      <c r="A1560" s="218" t="str">
        <f t="shared" si="12"/>
        <v>O221020058412일반상품</v>
      </c>
      <c r="B1560" s="219" t="s">
        <v>8189</v>
      </c>
      <c r="C1560" s="219" t="s">
        <v>8023</v>
      </c>
      <c r="D1560" s="219" t="s">
        <v>8065</v>
      </c>
      <c r="E1560" s="219" t="s">
        <v>7707</v>
      </c>
      <c r="F1560" s="219" t="s">
        <v>7718</v>
      </c>
      <c r="G1560" s="219" t="s">
        <v>7803</v>
      </c>
      <c r="H1560" s="219" t="s">
        <v>5990</v>
      </c>
      <c r="I1560" s="220" t="s">
        <v>8634</v>
      </c>
      <c r="J1560" s="221">
        <v>4700</v>
      </c>
      <c r="K1560" s="221">
        <v>1</v>
      </c>
      <c r="L1560" s="221">
        <v>4700</v>
      </c>
    </row>
    <row r="1561" spans="1:12" s="167" customFormat="1">
      <c r="A1561" s="218" t="str">
        <f t="shared" si="12"/>
        <v>O221020058412일반상품</v>
      </c>
      <c r="B1561" s="219" t="s">
        <v>8189</v>
      </c>
      <c r="C1561" s="219" t="s">
        <v>8023</v>
      </c>
      <c r="D1561" s="219" t="s">
        <v>8065</v>
      </c>
      <c r="E1561" s="219" t="s">
        <v>7707</v>
      </c>
      <c r="F1561" s="219" t="s">
        <v>7718</v>
      </c>
      <c r="G1561" s="219" t="s">
        <v>7803</v>
      </c>
      <c r="H1561" s="219" t="s">
        <v>5990</v>
      </c>
      <c r="I1561" s="220" t="s">
        <v>8653</v>
      </c>
      <c r="J1561" s="221">
        <v>1700</v>
      </c>
      <c r="K1561" s="221">
        <v>2</v>
      </c>
      <c r="L1561" s="221">
        <v>3400</v>
      </c>
    </row>
    <row r="1562" spans="1:12" s="167" customFormat="1">
      <c r="A1562" s="218" t="str">
        <f t="shared" si="12"/>
        <v>O221020058412일반상품</v>
      </c>
      <c r="B1562" s="219" t="s">
        <v>8189</v>
      </c>
      <c r="C1562" s="219" t="s">
        <v>8023</v>
      </c>
      <c r="D1562" s="219" t="s">
        <v>8065</v>
      </c>
      <c r="E1562" s="219" t="s">
        <v>7707</v>
      </c>
      <c r="F1562" s="219" t="s">
        <v>7718</v>
      </c>
      <c r="G1562" s="219" t="s">
        <v>7803</v>
      </c>
      <c r="H1562" s="219" t="s">
        <v>5990</v>
      </c>
      <c r="I1562" s="220" t="s">
        <v>8671</v>
      </c>
      <c r="J1562" s="221">
        <v>2860</v>
      </c>
      <c r="K1562" s="221">
        <v>2</v>
      </c>
      <c r="L1562" s="221">
        <v>5720</v>
      </c>
    </row>
    <row r="1563" spans="1:12" s="167" customFormat="1">
      <c r="A1563" s="218" t="str">
        <f t="shared" si="12"/>
        <v>O221020058412일반상품</v>
      </c>
      <c r="B1563" s="219" t="s">
        <v>8189</v>
      </c>
      <c r="C1563" s="219" t="s">
        <v>8023</v>
      </c>
      <c r="D1563" s="219" t="s">
        <v>8065</v>
      </c>
      <c r="E1563" s="219" t="s">
        <v>7707</v>
      </c>
      <c r="F1563" s="219" t="s">
        <v>7718</v>
      </c>
      <c r="G1563" s="219" t="s">
        <v>7803</v>
      </c>
      <c r="H1563" s="219" t="s">
        <v>5990</v>
      </c>
      <c r="I1563" s="220" t="s">
        <v>8672</v>
      </c>
      <c r="J1563" s="221">
        <v>3020</v>
      </c>
      <c r="K1563" s="221">
        <v>2</v>
      </c>
      <c r="L1563" s="221">
        <v>6040</v>
      </c>
    </row>
    <row r="1564" spans="1:12" s="167" customFormat="1">
      <c r="A1564" s="218" t="str">
        <f t="shared" si="12"/>
        <v>O221020058412일반상품</v>
      </c>
      <c r="B1564" s="219" t="s">
        <v>8189</v>
      </c>
      <c r="C1564" s="219" t="s">
        <v>8023</v>
      </c>
      <c r="D1564" s="219" t="s">
        <v>8065</v>
      </c>
      <c r="E1564" s="219" t="s">
        <v>7707</v>
      </c>
      <c r="F1564" s="219" t="s">
        <v>7718</v>
      </c>
      <c r="G1564" s="219" t="s">
        <v>7803</v>
      </c>
      <c r="H1564" s="219" t="s">
        <v>5990</v>
      </c>
      <c r="I1564" s="220" t="s">
        <v>8770</v>
      </c>
      <c r="J1564" s="221">
        <v>3020</v>
      </c>
      <c r="K1564" s="221">
        <v>2</v>
      </c>
      <c r="L1564" s="221">
        <v>6040</v>
      </c>
    </row>
    <row r="1565" spans="1:12" s="167" customFormat="1">
      <c r="A1565" s="218" t="str">
        <f t="shared" si="12"/>
        <v>O221020058412일반상품</v>
      </c>
      <c r="B1565" s="219" t="s">
        <v>8189</v>
      </c>
      <c r="C1565" s="219" t="s">
        <v>8023</v>
      </c>
      <c r="D1565" s="219" t="s">
        <v>8065</v>
      </c>
      <c r="E1565" s="219" t="s">
        <v>7707</v>
      </c>
      <c r="F1565" s="219" t="s">
        <v>7718</v>
      </c>
      <c r="G1565" s="219" t="s">
        <v>7803</v>
      </c>
      <c r="H1565" s="219" t="s">
        <v>5990</v>
      </c>
      <c r="I1565" s="220" t="s">
        <v>8655</v>
      </c>
      <c r="J1565" s="221">
        <v>3540</v>
      </c>
      <c r="K1565" s="221">
        <v>2</v>
      </c>
      <c r="L1565" s="221">
        <v>7080</v>
      </c>
    </row>
    <row r="1566" spans="1:12" s="167" customFormat="1">
      <c r="A1566" s="218" t="str">
        <f t="shared" si="12"/>
        <v>O221020058412일반상품</v>
      </c>
      <c r="B1566" s="219" t="s">
        <v>8189</v>
      </c>
      <c r="C1566" s="219" t="s">
        <v>8023</v>
      </c>
      <c r="D1566" s="219" t="s">
        <v>8065</v>
      </c>
      <c r="E1566" s="219" t="s">
        <v>7707</v>
      </c>
      <c r="F1566" s="219" t="s">
        <v>7718</v>
      </c>
      <c r="G1566" s="219" t="s">
        <v>7803</v>
      </c>
      <c r="H1566" s="219" t="s">
        <v>5990</v>
      </c>
      <c r="I1566" s="220" t="s">
        <v>7283</v>
      </c>
      <c r="J1566" s="221">
        <v>2200</v>
      </c>
      <c r="K1566" s="221">
        <v>2</v>
      </c>
      <c r="L1566" s="221">
        <v>4400</v>
      </c>
    </row>
    <row r="1567" spans="1:12" s="167" customFormat="1">
      <c r="A1567" s="218" t="str">
        <f t="shared" si="12"/>
        <v>O221020058412일반상품</v>
      </c>
      <c r="B1567" s="219" t="s">
        <v>8189</v>
      </c>
      <c r="C1567" s="219" t="s">
        <v>8023</v>
      </c>
      <c r="D1567" s="219" t="s">
        <v>8065</v>
      </c>
      <c r="E1567" s="219" t="s">
        <v>7707</v>
      </c>
      <c r="F1567" s="219" t="s">
        <v>7718</v>
      </c>
      <c r="G1567" s="219" t="s">
        <v>7803</v>
      </c>
      <c r="H1567" s="219" t="s">
        <v>5990</v>
      </c>
      <c r="I1567" s="220" t="s">
        <v>7215</v>
      </c>
      <c r="J1567" s="221">
        <v>1070</v>
      </c>
      <c r="K1567" s="221">
        <v>10</v>
      </c>
      <c r="L1567" s="221">
        <v>10700</v>
      </c>
    </row>
    <row r="1568" spans="1:12" s="167" customFormat="1">
      <c r="A1568" s="218" t="str">
        <f t="shared" si="12"/>
        <v>O221020058412일반상품</v>
      </c>
      <c r="B1568" s="219" t="s">
        <v>8189</v>
      </c>
      <c r="C1568" s="219" t="s">
        <v>8023</v>
      </c>
      <c r="D1568" s="219" t="s">
        <v>8065</v>
      </c>
      <c r="E1568" s="219" t="s">
        <v>7707</v>
      </c>
      <c r="F1568" s="219" t="s">
        <v>7718</v>
      </c>
      <c r="G1568" s="219" t="s">
        <v>7803</v>
      </c>
      <c r="H1568" s="219" t="s">
        <v>5990</v>
      </c>
      <c r="I1568" s="220" t="s">
        <v>8569</v>
      </c>
      <c r="J1568" s="221">
        <v>12400</v>
      </c>
      <c r="K1568" s="221">
        <v>1</v>
      </c>
      <c r="L1568" s="221">
        <v>12400</v>
      </c>
    </row>
    <row r="1569" spans="1:12" s="167" customFormat="1">
      <c r="A1569" s="218" t="str">
        <f t="shared" si="12"/>
        <v>O221020058412일반상품</v>
      </c>
      <c r="B1569" s="219" t="s">
        <v>8189</v>
      </c>
      <c r="C1569" s="219" t="s">
        <v>8023</v>
      </c>
      <c r="D1569" s="219" t="s">
        <v>8065</v>
      </c>
      <c r="E1569" s="219" t="s">
        <v>7707</v>
      </c>
      <c r="F1569" s="219" t="s">
        <v>7718</v>
      </c>
      <c r="G1569" s="219" t="s">
        <v>7803</v>
      </c>
      <c r="H1569" s="219" t="s">
        <v>5990</v>
      </c>
      <c r="I1569" s="220" t="s">
        <v>7202</v>
      </c>
      <c r="J1569" s="221">
        <v>5200</v>
      </c>
      <c r="K1569" s="221">
        <v>8</v>
      </c>
      <c r="L1569" s="221">
        <v>41600</v>
      </c>
    </row>
    <row r="1570" spans="1:12" s="167" customFormat="1">
      <c r="A1570" s="218" t="str">
        <f t="shared" si="12"/>
        <v>O221019058411일반상품</v>
      </c>
      <c r="B1570" s="219" t="s">
        <v>8190</v>
      </c>
      <c r="C1570" s="219" t="s">
        <v>8023</v>
      </c>
      <c r="D1570" s="219" t="s">
        <v>8065</v>
      </c>
      <c r="E1570" s="219" t="s">
        <v>7707</v>
      </c>
      <c r="F1570" s="219" t="s">
        <v>6394</v>
      </c>
      <c r="G1570" s="219" t="s">
        <v>7745</v>
      </c>
      <c r="H1570" s="219" t="s">
        <v>5990</v>
      </c>
      <c r="I1570" s="220" t="s">
        <v>8771</v>
      </c>
      <c r="J1570" s="221">
        <v>9200</v>
      </c>
      <c r="K1570" s="221">
        <v>1</v>
      </c>
      <c r="L1570" s="221">
        <v>9200</v>
      </c>
    </row>
    <row r="1571" spans="1:12" s="167" customFormat="1">
      <c r="A1571" s="218" t="str">
        <f t="shared" si="12"/>
        <v>O221019058411일반상품</v>
      </c>
      <c r="B1571" s="219" t="s">
        <v>8190</v>
      </c>
      <c r="C1571" s="219" t="s">
        <v>8023</v>
      </c>
      <c r="D1571" s="219" t="s">
        <v>8065</v>
      </c>
      <c r="E1571" s="219" t="s">
        <v>7707</v>
      </c>
      <c r="F1571" s="219" t="s">
        <v>6394</v>
      </c>
      <c r="G1571" s="219" t="s">
        <v>7745</v>
      </c>
      <c r="H1571" s="219" t="s">
        <v>5990</v>
      </c>
      <c r="I1571" s="220" t="s">
        <v>8395</v>
      </c>
      <c r="J1571" s="221">
        <v>1950</v>
      </c>
      <c r="K1571" s="221">
        <v>3</v>
      </c>
      <c r="L1571" s="221">
        <v>5850</v>
      </c>
    </row>
    <row r="1572" spans="1:12" s="167" customFormat="1">
      <c r="A1572" s="218" t="str">
        <f t="shared" si="12"/>
        <v>O221019058411일반상품</v>
      </c>
      <c r="B1572" s="219" t="s">
        <v>8190</v>
      </c>
      <c r="C1572" s="219" t="s">
        <v>8023</v>
      </c>
      <c r="D1572" s="219" t="s">
        <v>8065</v>
      </c>
      <c r="E1572" s="219" t="s">
        <v>7707</v>
      </c>
      <c r="F1572" s="219" t="s">
        <v>6394</v>
      </c>
      <c r="G1572" s="219" t="s">
        <v>7745</v>
      </c>
      <c r="H1572" s="219" t="s">
        <v>5990</v>
      </c>
      <c r="I1572" s="220" t="s">
        <v>8418</v>
      </c>
      <c r="J1572" s="221">
        <v>3170</v>
      </c>
      <c r="K1572" s="221">
        <v>4</v>
      </c>
      <c r="L1572" s="221">
        <v>12680</v>
      </c>
    </row>
    <row r="1573" spans="1:12" s="167" customFormat="1">
      <c r="A1573" s="218" t="str">
        <f t="shared" si="12"/>
        <v>O221019058411일반상품</v>
      </c>
      <c r="B1573" s="219" t="s">
        <v>8190</v>
      </c>
      <c r="C1573" s="219" t="s">
        <v>8023</v>
      </c>
      <c r="D1573" s="219" t="s">
        <v>8065</v>
      </c>
      <c r="E1573" s="219" t="s">
        <v>7707</v>
      </c>
      <c r="F1573" s="219" t="s">
        <v>6394</v>
      </c>
      <c r="G1573" s="219" t="s">
        <v>7745</v>
      </c>
      <c r="H1573" s="219" t="s">
        <v>5990</v>
      </c>
      <c r="I1573" s="220" t="s">
        <v>8419</v>
      </c>
      <c r="J1573" s="221">
        <v>3170</v>
      </c>
      <c r="K1573" s="221">
        <v>8</v>
      </c>
      <c r="L1573" s="221">
        <v>25360</v>
      </c>
    </row>
    <row r="1574" spans="1:12" s="167" customFormat="1">
      <c r="A1574" s="218" t="str">
        <f t="shared" si="12"/>
        <v>O221019058411일반상품</v>
      </c>
      <c r="B1574" s="219" t="s">
        <v>8190</v>
      </c>
      <c r="C1574" s="219" t="s">
        <v>8023</v>
      </c>
      <c r="D1574" s="219" t="s">
        <v>8065</v>
      </c>
      <c r="E1574" s="219" t="s">
        <v>7707</v>
      </c>
      <c r="F1574" s="219" t="s">
        <v>6394</v>
      </c>
      <c r="G1574" s="219" t="s">
        <v>7745</v>
      </c>
      <c r="H1574" s="219" t="s">
        <v>5990</v>
      </c>
      <c r="I1574" s="220" t="s">
        <v>7203</v>
      </c>
      <c r="J1574" s="221">
        <v>5000</v>
      </c>
      <c r="K1574" s="221">
        <v>2</v>
      </c>
      <c r="L1574" s="221">
        <v>10000</v>
      </c>
    </row>
    <row r="1575" spans="1:12" s="167" customFormat="1">
      <c r="A1575" s="218" t="str">
        <f t="shared" si="12"/>
        <v>O221019058411일반상품</v>
      </c>
      <c r="B1575" s="219" t="s">
        <v>8190</v>
      </c>
      <c r="C1575" s="219" t="s">
        <v>8023</v>
      </c>
      <c r="D1575" s="219" t="s">
        <v>8065</v>
      </c>
      <c r="E1575" s="219" t="s">
        <v>7707</v>
      </c>
      <c r="F1575" s="219" t="s">
        <v>6394</v>
      </c>
      <c r="G1575" s="219" t="s">
        <v>7745</v>
      </c>
      <c r="H1575" s="219" t="s">
        <v>5990</v>
      </c>
      <c r="I1575" s="220" t="s">
        <v>8582</v>
      </c>
      <c r="J1575" s="221">
        <v>5240</v>
      </c>
      <c r="K1575" s="221">
        <v>3</v>
      </c>
      <c r="L1575" s="221">
        <v>15720</v>
      </c>
    </row>
    <row r="1576" spans="1:12" s="167" customFormat="1">
      <c r="A1576" s="218" t="str">
        <f t="shared" si="12"/>
        <v>O221019058411일반상품</v>
      </c>
      <c r="B1576" s="219" t="s">
        <v>8190</v>
      </c>
      <c r="C1576" s="219" t="s">
        <v>8023</v>
      </c>
      <c r="D1576" s="219" t="s">
        <v>8065</v>
      </c>
      <c r="E1576" s="219" t="s">
        <v>7707</v>
      </c>
      <c r="F1576" s="219" t="s">
        <v>6394</v>
      </c>
      <c r="G1576" s="219" t="s">
        <v>7745</v>
      </c>
      <c r="H1576" s="219" t="s">
        <v>5990</v>
      </c>
      <c r="I1576" s="220" t="s">
        <v>8390</v>
      </c>
      <c r="J1576" s="221">
        <v>5718</v>
      </c>
      <c r="K1576" s="221">
        <v>1</v>
      </c>
      <c r="L1576" s="221">
        <v>5718</v>
      </c>
    </row>
    <row r="1577" spans="1:12" s="167" customFormat="1">
      <c r="A1577" s="218" t="str">
        <f t="shared" si="12"/>
        <v>O221019058411일반상품</v>
      </c>
      <c r="B1577" s="219" t="s">
        <v>8190</v>
      </c>
      <c r="C1577" s="219" t="s">
        <v>8023</v>
      </c>
      <c r="D1577" s="219" t="s">
        <v>8065</v>
      </c>
      <c r="E1577" s="219" t="s">
        <v>7707</v>
      </c>
      <c r="F1577" s="219" t="s">
        <v>6394</v>
      </c>
      <c r="G1577" s="219" t="s">
        <v>7745</v>
      </c>
      <c r="H1577" s="219" t="s">
        <v>5990</v>
      </c>
      <c r="I1577" s="220" t="s">
        <v>8430</v>
      </c>
      <c r="J1577" s="221">
        <v>1250</v>
      </c>
      <c r="K1577" s="221">
        <v>1</v>
      </c>
      <c r="L1577" s="221">
        <v>1250</v>
      </c>
    </row>
    <row r="1578" spans="1:12" s="167" customFormat="1">
      <c r="A1578" s="218" t="str">
        <f t="shared" si="12"/>
        <v>O221019058411일반상품</v>
      </c>
      <c r="B1578" s="219" t="s">
        <v>8190</v>
      </c>
      <c r="C1578" s="219" t="s">
        <v>8023</v>
      </c>
      <c r="D1578" s="219" t="s">
        <v>8065</v>
      </c>
      <c r="E1578" s="219" t="s">
        <v>7707</v>
      </c>
      <c r="F1578" s="219" t="s">
        <v>6394</v>
      </c>
      <c r="G1578" s="219" t="s">
        <v>7745</v>
      </c>
      <c r="H1578" s="219" t="s">
        <v>5990</v>
      </c>
      <c r="I1578" s="220" t="s">
        <v>8672</v>
      </c>
      <c r="J1578" s="221">
        <v>3020</v>
      </c>
      <c r="K1578" s="221">
        <v>4</v>
      </c>
      <c r="L1578" s="221">
        <v>12080</v>
      </c>
    </row>
    <row r="1579" spans="1:12" s="167" customFormat="1">
      <c r="A1579" s="218" t="str">
        <f t="shared" si="12"/>
        <v>O221019058411일반상품</v>
      </c>
      <c r="B1579" s="219" t="s">
        <v>8190</v>
      </c>
      <c r="C1579" s="219" t="s">
        <v>8023</v>
      </c>
      <c r="D1579" s="219" t="s">
        <v>8065</v>
      </c>
      <c r="E1579" s="219" t="s">
        <v>7707</v>
      </c>
      <c r="F1579" s="219" t="s">
        <v>6394</v>
      </c>
      <c r="G1579" s="219" t="s">
        <v>7745</v>
      </c>
      <c r="H1579" s="219" t="s">
        <v>5990</v>
      </c>
      <c r="I1579" s="220" t="s">
        <v>8772</v>
      </c>
      <c r="J1579" s="221">
        <v>3170</v>
      </c>
      <c r="K1579" s="221">
        <v>4</v>
      </c>
      <c r="L1579" s="221">
        <v>12680</v>
      </c>
    </row>
    <row r="1580" spans="1:12" s="167" customFormat="1">
      <c r="A1580" s="218" t="str">
        <f t="shared" si="12"/>
        <v>O221019058411일반상품</v>
      </c>
      <c r="B1580" s="219" t="s">
        <v>8190</v>
      </c>
      <c r="C1580" s="219" t="s">
        <v>8023</v>
      </c>
      <c r="D1580" s="219" t="s">
        <v>8065</v>
      </c>
      <c r="E1580" s="219" t="s">
        <v>7707</v>
      </c>
      <c r="F1580" s="219" t="s">
        <v>6394</v>
      </c>
      <c r="G1580" s="219" t="s">
        <v>7745</v>
      </c>
      <c r="H1580" s="219" t="s">
        <v>5990</v>
      </c>
      <c r="I1580" s="220" t="s">
        <v>8773</v>
      </c>
      <c r="J1580" s="221">
        <v>3020</v>
      </c>
      <c r="K1580" s="221">
        <v>4</v>
      </c>
      <c r="L1580" s="221">
        <v>12080</v>
      </c>
    </row>
    <row r="1581" spans="1:12" s="167" customFormat="1">
      <c r="A1581" s="218" t="str">
        <f t="shared" si="12"/>
        <v>O221019058411일반상품</v>
      </c>
      <c r="B1581" s="219" t="s">
        <v>8190</v>
      </c>
      <c r="C1581" s="219" t="s">
        <v>8023</v>
      </c>
      <c r="D1581" s="219" t="s">
        <v>8065</v>
      </c>
      <c r="E1581" s="219" t="s">
        <v>7707</v>
      </c>
      <c r="F1581" s="219" t="s">
        <v>6394</v>
      </c>
      <c r="G1581" s="219" t="s">
        <v>7745</v>
      </c>
      <c r="H1581" s="219" t="s">
        <v>5990</v>
      </c>
      <c r="I1581" s="220" t="s">
        <v>8433</v>
      </c>
      <c r="J1581" s="221">
        <v>3170</v>
      </c>
      <c r="K1581" s="221">
        <v>6</v>
      </c>
      <c r="L1581" s="221">
        <v>19020</v>
      </c>
    </row>
    <row r="1582" spans="1:12" s="167" customFormat="1">
      <c r="A1582" s="218" t="str">
        <f t="shared" si="12"/>
        <v>O221019058411일반상품</v>
      </c>
      <c r="B1582" s="219" t="s">
        <v>8190</v>
      </c>
      <c r="C1582" s="219" t="s">
        <v>8023</v>
      </c>
      <c r="D1582" s="219" t="s">
        <v>8065</v>
      </c>
      <c r="E1582" s="219" t="s">
        <v>7707</v>
      </c>
      <c r="F1582" s="219" t="s">
        <v>6394</v>
      </c>
      <c r="G1582" s="219" t="s">
        <v>7745</v>
      </c>
      <c r="H1582" s="219" t="s">
        <v>5990</v>
      </c>
      <c r="I1582" s="220" t="s">
        <v>8033</v>
      </c>
      <c r="J1582" s="221">
        <v>2400</v>
      </c>
      <c r="K1582" s="221">
        <v>1</v>
      </c>
      <c r="L1582" s="221">
        <v>2400</v>
      </c>
    </row>
    <row r="1583" spans="1:12" s="167" customFormat="1">
      <c r="A1583" s="218" t="str">
        <f t="shared" si="12"/>
        <v>O221019058411일반상품</v>
      </c>
      <c r="B1583" s="219" t="s">
        <v>8190</v>
      </c>
      <c r="C1583" s="219" t="s">
        <v>8023</v>
      </c>
      <c r="D1583" s="219" t="s">
        <v>8065</v>
      </c>
      <c r="E1583" s="219" t="s">
        <v>7707</v>
      </c>
      <c r="F1583" s="219" t="s">
        <v>6394</v>
      </c>
      <c r="G1583" s="219" t="s">
        <v>7745</v>
      </c>
      <c r="H1583" s="219" t="s">
        <v>5990</v>
      </c>
      <c r="I1583" s="220" t="s">
        <v>8408</v>
      </c>
      <c r="J1583" s="221">
        <v>1070</v>
      </c>
      <c r="K1583" s="221">
        <v>1</v>
      </c>
      <c r="L1583" s="221">
        <v>1070</v>
      </c>
    </row>
    <row r="1584" spans="1:12" s="167" customFormat="1">
      <c r="A1584" s="218" t="str">
        <f t="shared" si="12"/>
        <v>O221019058410일반상품</v>
      </c>
      <c r="B1584" s="219" t="s">
        <v>8191</v>
      </c>
      <c r="C1584" s="219" t="s">
        <v>8023</v>
      </c>
      <c r="D1584" s="219" t="s">
        <v>8065</v>
      </c>
      <c r="E1584" s="219" t="s">
        <v>7711</v>
      </c>
      <c r="F1584" s="219" t="s">
        <v>6437</v>
      </c>
      <c r="G1584" s="219" t="s">
        <v>7847</v>
      </c>
      <c r="H1584" s="219" t="s">
        <v>5990</v>
      </c>
      <c r="I1584" s="220" t="s">
        <v>8774</v>
      </c>
      <c r="J1584" s="221">
        <v>5070</v>
      </c>
      <c r="K1584" s="221">
        <v>1</v>
      </c>
      <c r="L1584" s="221">
        <v>5070</v>
      </c>
    </row>
    <row r="1585" spans="1:12" s="167" customFormat="1">
      <c r="A1585" s="218" t="str">
        <f t="shared" si="12"/>
        <v>O221019058410일반상품</v>
      </c>
      <c r="B1585" s="219" t="s">
        <v>8191</v>
      </c>
      <c r="C1585" s="219" t="s">
        <v>8023</v>
      </c>
      <c r="D1585" s="219" t="s">
        <v>8065</v>
      </c>
      <c r="E1585" s="219" t="s">
        <v>7711</v>
      </c>
      <c r="F1585" s="219" t="s">
        <v>6437</v>
      </c>
      <c r="G1585" s="219" t="s">
        <v>7847</v>
      </c>
      <c r="H1585" s="219" t="s">
        <v>5990</v>
      </c>
      <c r="I1585" s="220" t="s">
        <v>8775</v>
      </c>
      <c r="J1585" s="221">
        <v>5100</v>
      </c>
      <c r="K1585" s="221">
        <v>1</v>
      </c>
      <c r="L1585" s="221">
        <v>5100</v>
      </c>
    </row>
    <row r="1586" spans="1:12" s="167" customFormat="1">
      <c r="A1586" s="218" t="str">
        <f t="shared" si="12"/>
        <v>O221019058410일반상품</v>
      </c>
      <c r="B1586" s="219" t="s">
        <v>8191</v>
      </c>
      <c r="C1586" s="219" t="s">
        <v>8023</v>
      </c>
      <c r="D1586" s="219" t="s">
        <v>8065</v>
      </c>
      <c r="E1586" s="219" t="s">
        <v>7711</v>
      </c>
      <c r="F1586" s="219" t="s">
        <v>6437</v>
      </c>
      <c r="G1586" s="219" t="s">
        <v>7847</v>
      </c>
      <c r="H1586" s="219" t="s">
        <v>5990</v>
      </c>
      <c r="I1586" s="220" t="s">
        <v>8776</v>
      </c>
      <c r="J1586" s="221">
        <v>5100</v>
      </c>
      <c r="K1586" s="221">
        <v>1</v>
      </c>
      <c r="L1586" s="221">
        <v>5100</v>
      </c>
    </row>
    <row r="1587" spans="1:12" s="167" customFormat="1">
      <c r="A1587" s="218" t="str">
        <f t="shared" si="12"/>
        <v>O221019058410일반상품</v>
      </c>
      <c r="B1587" s="219" t="s">
        <v>8191</v>
      </c>
      <c r="C1587" s="219" t="s">
        <v>8023</v>
      </c>
      <c r="D1587" s="219" t="s">
        <v>8065</v>
      </c>
      <c r="E1587" s="219" t="s">
        <v>7711</v>
      </c>
      <c r="F1587" s="219" t="s">
        <v>6437</v>
      </c>
      <c r="G1587" s="219" t="s">
        <v>7847</v>
      </c>
      <c r="H1587" s="219" t="s">
        <v>5990</v>
      </c>
      <c r="I1587" s="220" t="s">
        <v>8777</v>
      </c>
      <c r="J1587" s="221">
        <v>5570</v>
      </c>
      <c r="K1587" s="221">
        <v>1</v>
      </c>
      <c r="L1587" s="221">
        <v>5570</v>
      </c>
    </row>
    <row r="1588" spans="1:12" s="167" customFormat="1">
      <c r="A1588" s="218" t="str">
        <f t="shared" si="12"/>
        <v>O221019058410일반상품</v>
      </c>
      <c r="B1588" s="219" t="s">
        <v>8191</v>
      </c>
      <c r="C1588" s="219" t="s">
        <v>8023</v>
      </c>
      <c r="D1588" s="219" t="s">
        <v>8065</v>
      </c>
      <c r="E1588" s="219" t="s">
        <v>7711</v>
      </c>
      <c r="F1588" s="219" t="s">
        <v>6437</v>
      </c>
      <c r="G1588" s="219" t="s">
        <v>7847</v>
      </c>
      <c r="H1588" s="219" t="s">
        <v>5990</v>
      </c>
      <c r="I1588" s="220" t="s">
        <v>8424</v>
      </c>
      <c r="J1588" s="221">
        <v>1230</v>
      </c>
      <c r="K1588" s="221">
        <v>3</v>
      </c>
      <c r="L1588" s="221">
        <v>3690</v>
      </c>
    </row>
    <row r="1589" spans="1:12" s="167" customFormat="1">
      <c r="A1589" s="218" t="str">
        <f t="shared" si="12"/>
        <v>O221019058410일반상품</v>
      </c>
      <c r="B1589" s="219" t="s">
        <v>8191</v>
      </c>
      <c r="C1589" s="219" t="s">
        <v>8023</v>
      </c>
      <c r="D1589" s="219" t="s">
        <v>8065</v>
      </c>
      <c r="E1589" s="219" t="s">
        <v>7711</v>
      </c>
      <c r="F1589" s="219" t="s">
        <v>6437</v>
      </c>
      <c r="G1589" s="219" t="s">
        <v>7847</v>
      </c>
      <c r="H1589" s="219" t="s">
        <v>5990</v>
      </c>
      <c r="I1589" s="220" t="s">
        <v>8066</v>
      </c>
      <c r="J1589" s="221">
        <v>1220</v>
      </c>
      <c r="K1589" s="221">
        <v>3</v>
      </c>
      <c r="L1589" s="221">
        <v>3660</v>
      </c>
    </row>
    <row r="1590" spans="1:12" s="167" customFormat="1">
      <c r="A1590" s="218" t="str">
        <f t="shared" si="12"/>
        <v>O221019058410일반상품</v>
      </c>
      <c r="B1590" s="219" t="s">
        <v>8191</v>
      </c>
      <c r="C1590" s="219" t="s">
        <v>8023</v>
      </c>
      <c r="D1590" s="219" t="s">
        <v>8065</v>
      </c>
      <c r="E1590" s="219" t="s">
        <v>7711</v>
      </c>
      <c r="F1590" s="219" t="s">
        <v>6437</v>
      </c>
      <c r="G1590" s="219" t="s">
        <v>7847</v>
      </c>
      <c r="H1590" s="219" t="s">
        <v>5990</v>
      </c>
      <c r="I1590" s="220" t="s">
        <v>7224</v>
      </c>
      <c r="J1590" s="221">
        <v>4430</v>
      </c>
      <c r="K1590" s="221">
        <v>1</v>
      </c>
      <c r="L1590" s="221">
        <v>4430</v>
      </c>
    </row>
    <row r="1591" spans="1:12" s="167" customFormat="1">
      <c r="A1591" s="218" t="str">
        <f t="shared" si="12"/>
        <v>O221019058410일반상품</v>
      </c>
      <c r="B1591" s="219" t="s">
        <v>8191</v>
      </c>
      <c r="C1591" s="219" t="s">
        <v>8023</v>
      </c>
      <c r="D1591" s="219" t="s">
        <v>8065</v>
      </c>
      <c r="E1591" s="219" t="s">
        <v>7711</v>
      </c>
      <c r="F1591" s="219" t="s">
        <v>6437</v>
      </c>
      <c r="G1591" s="219" t="s">
        <v>7847</v>
      </c>
      <c r="H1591" s="219" t="s">
        <v>5990</v>
      </c>
      <c r="I1591" s="220" t="s">
        <v>7203</v>
      </c>
      <c r="J1591" s="221">
        <v>5000</v>
      </c>
      <c r="K1591" s="221">
        <v>1</v>
      </c>
      <c r="L1591" s="221">
        <v>5000</v>
      </c>
    </row>
    <row r="1592" spans="1:12" s="167" customFormat="1">
      <c r="A1592" s="218" t="str">
        <f t="shared" si="12"/>
        <v>O221019058410일반상품</v>
      </c>
      <c r="B1592" s="219" t="s">
        <v>8191</v>
      </c>
      <c r="C1592" s="219" t="s">
        <v>8023</v>
      </c>
      <c r="D1592" s="219" t="s">
        <v>8065</v>
      </c>
      <c r="E1592" s="219" t="s">
        <v>7711</v>
      </c>
      <c r="F1592" s="219" t="s">
        <v>6437</v>
      </c>
      <c r="G1592" s="219" t="s">
        <v>7847</v>
      </c>
      <c r="H1592" s="219" t="s">
        <v>5990</v>
      </c>
      <c r="I1592" s="220" t="s">
        <v>8778</v>
      </c>
      <c r="J1592" s="221">
        <v>1390</v>
      </c>
      <c r="K1592" s="221">
        <v>5</v>
      </c>
      <c r="L1592" s="221">
        <v>6950</v>
      </c>
    </row>
    <row r="1593" spans="1:12" s="167" customFormat="1">
      <c r="A1593" s="218" t="str">
        <f t="shared" si="12"/>
        <v>O221019058410일반상품</v>
      </c>
      <c r="B1593" s="219" t="s">
        <v>8191</v>
      </c>
      <c r="C1593" s="219" t="s">
        <v>8023</v>
      </c>
      <c r="D1593" s="219" t="s">
        <v>8065</v>
      </c>
      <c r="E1593" s="219" t="s">
        <v>7711</v>
      </c>
      <c r="F1593" s="219" t="s">
        <v>6437</v>
      </c>
      <c r="G1593" s="219" t="s">
        <v>7847</v>
      </c>
      <c r="H1593" s="219" t="s">
        <v>5990</v>
      </c>
      <c r="I1593" s="220" t="s">
        <v>7211</v>
      </c>
      <c r="J1593" s="221">
        <v>9000</v>
      </c>
      <c r="K1593" s="221">
        <v>4</v>
      </c>
      <c r="L1593" s="221">
        <v>36000</v>
      </c>
    </row>
    <row r="1594" spans="1:12" s="167" customFormat="1">
      <c r="A1594" s="218" t="str">
        <f t="shared" si="12"/>
        <v>O221019058410일반상품</v>
      </c>
      <c r="B1594" s="219" t="s">
        <v>8191</v>
      </c>
      <c r="C1594" s="219" t="s">
        <v>8023</v>
      </c>
      <c r="D1594" s="219" t="s">
        <v>8065</v>
      </c>
      <c r="E1594" s="219" t="s">
        <v>7711</v>
      </c>
      <c r="F1594" s="219" t="s">
        <v>6437</v>
      </c>
      <c r="G1594" s="219" t="s">
        <v>7847</v>
      </c>
      <c r="H1594" s="219" t="s">
        <v>5990</v>
      </c>
      <c r="I1594" s="220" t="s">
        <v>8779</v>
      </c>
      <c r="J1594" s="221">
        <v>16000</v>
      </c>
      <c r="K1594" s="221">
        <v>1</v>
      </c>
      <c r="L1594" s="221">
        <v>16000</v>
      </c>
    </row>
    <row r="1595" spans="1:12" s="167" customFormat="1">
      <c r="A1595" s="218" t="str">
        <f t="shared" si="12"/>
        <v>O221019058410일반상품</v>
      </c>
      <c r="B1595" s="219" t="s">
        <v>8191</v>
      </c>
      <c r="C1595" s="219" t="s">
        <v>8023</v>
      </c>
      <c r="D1595" s="219" t="s">
        <v>8065</v>
      </c>
      <c r="E1595" s="219" t="s">
        <v>7711</v>
      </c>
      <c r="F1595" s="219" t="s">
        <v>6437</v>
      </c>
      <c r="G1595" s="219" t="s">
        <v>7847</v>
      </c>
      <c r="H1595" s="219" t="s">
        <v>5990</v>
      </c>
      <c r="I1595" s="220" t="s">
        <v>8780</v>
      </c>
      <c r="J1595" s="221">
        <v>5540</v>
      </c>
      <c r="K1595" s="221">
        <v>1</v>
      </c>
      <c r="L1595" s="221">
        <v>5540</v>
      </c>
    </row>
    <row r="1596" spans="1:12" s="167" customFormat="1">
      <c r="A1596" s="218" t="str">
        <f t="shared" si="12"/>
        <v>O221019058410일반상품</v>
      </c>
      <c r="B1596" s="219" t="s">
        <v>8191</v>
      </c>
      <c r="C1596" s="219" t="s">
        <v>8023</v>
      </c>
      <c r="D1596" s="219" t="s">
        <v>8065</v>
      </c>
      <c r="E1596" s="219" t="s">
        <v>7711</v>
      </c>
      <c r="F1596" s="219" t="s">
        <v>6437</v>
      </c>
      <c r="G1596" s="219" t="s">
        <v>7847</v>
      </c>
      <c r="H1596" s="219" t="s">
        <v>5990</v>
      </c>
      <c r="I1596" s="220" t="s">
        <v>8559</v>
      </c>
      <c r="J1596" s="221">
        <v>2800</v>
      </c>
      <c r="K1596" s="221">
        <v>1</v>
      </c>
      <c r="L1596" s="221">
        <v>2800</v>
      </c>
    </row>
    <row r="1597" spans="1:12" s="167" customFormat="1">
      <c r="A1597" s="218" t="str">
        <f t="shared" si="12"/>
        <v>O221019058410일반상품</v>
      </c>
      <c r="B1597" s="219" t="s">
        <v>8191</v>
      </c>
      <c r="C1597" s="219" t="s">
        <v>8023</v>
      </c>
      <c r="D1597" s="219" t="s">
        <v>8065</v>
      </c>
      <c r="E1597" s="219" t="s">
        <v>7711</v>
      </c>
      <c r="F1597" s="219" t="s">
        <v>6437</v>
      </c>
      <c r="G1597" s="219" t="s">
        <v>7847</v>
      </c>
      <c r="H1597" s="219" t="s">
        <v>5990</v>
      </c>
      <c r="I1597" s="220" t="s">
        <v>8438</v>
      </c>
      <c r="J1597" s="221">
        <v>1100</v>
      </c>
      <c r="K1597" s="221">
        <v>3</v>
      </c>
      <c r="L1597" s="221">
        <v>3300</v>
      </c>
    </row>
    <row r="1598" spans="1:12" s="167" customFormat="1">
      <c r="A1598" s="218" t="str">
        <f t="shared" si="12"/>
        <v>O221019058410일반상품</v>
      </c>
      <c r="B1598" s="219" t="s">
        <v>8191</v>
      </c>
      <c r="C1598" s="219" t="s">
        <v>8023</v>
      </c>
      <c r="D1598" s="219" t="s">
        <v>8065</v>
      </c>
      <c r="E1598" s="219" t="s">
        <v>7711</v>
      </c>
      <c r="F1598" s="219" t="s">
        <v>6437</v>
      </c>
      <c r="G1598" s="219" t="s">
        <v>7847</v>
      </c>
      <c r="H1598" s="219" t="s">
        <v>5990</v>
      </c>
      <c r="I1598" s="220" t="s">
        <v>8781</v>
      </c>
      <c r="J1598" s="221">
        <v>5400</v>
      </c>
      <c r="K1598" s="221">
        <v>1</v>
      </c>
      <c r="L1598" s="221">
        <v>5400</v>
      </c>
    </row>
    <row r="1599" spans="1:12" s="167" customFormat="1">
      <c r="A1599" s="218" t="str">
        <f t="shared" si="12"/>
        <v>O221019058410일반상품</v>
      </c>
      <c r="B1599" s="219" t="s">
        <v>8191</v>
      </c>
      <c r="C1599" s="219" t="s">
        <v>8023</v>
      </c>
      <c r="D1599" s="219" t="s">
        <v>8065</v>
      </c>
      <c r="E1599" s="219" t="s">
        <v>7711</v>
      </c>
      <c r="F1599" s="219" t="s">
        <v>6437</v>
      </c>
      <c r="G1599" s="219" t="s">
        <v>7847</v>
      </c>
      <c r="H1599" s="219" t="s">
        <v>5990</v>
      </c>
      <c r="I1599" s="220" t="s">
        <v>7222</v>
      </c>
      <c r="J1599" s="221">
        <v>10000</v>
      </c>
      <c r="K1599" s="221">
        <v>2</v>
      </c>
      <c r="L1599" s="221">
        <v>20000</v>
      </c>
    </row>
    <row r="1600" spans="1:12" s="167" customFormat="1">
      <c r="A1600" s="218" t="str">
        <f t="shared" si="12"/>
        <v>O221019058410일반상품</v>
      </c>
      <c r="B1600" s="219" t="s">
        <v>8191</v>
      </c>
      <c r="C1600" s="219" t="s">
        <v>8023</v>
      </c>
      <c r="D1600" s="219" t="s">
        <v>8065</v>
      </c>
      <c r="E1600" s="219" t="s">
        <v>7711</v>
      </c>
      <c r="F1600" s="219" t="s">
        <v>6437</v>
      </c>
      <c r="G1600" s="219" t="s">
        <v>7847</v>
      </c>
      <c r="H1600" s="219" t="s">
        <v>5990</v>
      </c>
      <c r="I1600" s="220" t="s">
        <v>8562</v>
      </c>
      <c r="J1600" s="221">
        <v>12480</v>
      </c>
      <c r="K1600" s="221">
        <v>4</v>
      </c>
      <c r="L1600" s="221">
        <v>49920</v>
      </c>
    </row>
    <row r="1601" spans="1:12" s="167" customFormat="1">
      <c r="A1601" s="218" t="str">
        <f t="shared" si="12"/>
        <v>O221019058410일반상품</v>
      </c>
      <c r="B1601" s="219" t="s">
        <v>8191</v>
      </c>
      <c r="C1601" s="219" t="s">
        <v>8023</v>
      </c>
      <c r="D1601" s="219" t="s">
        <v>8065</v>
      </c>
      <c r="E1601" s="219" t="s">
        <v>7711</v>
      </c>
      <c r="F1601" s="219" t="s">
        <v>6437</v>
      </c>
      <c r="G1601" s="219" t="s">
        <v>7847</v>
      </c>
      <c r="H1601" s="219" t="s">
        <v>5990</v>
      </c>
      <c r="I1601" s="220" t="s">
        <v>8484</v>
      </c>
      <c r="J1601" s="221">
        <v>4700</v>
      </c>
      <c r="K1601" s="221">
        <v>1</v>
      </c>
      <c r="L1601" s="221">
        <v>4700</v>
      </c>
    </row>
    <row r="1602" spans="1:12" s="167" customFormat="1">
      <c r="A1602" s="218" t="str">
        <f t="shared" ref="A1602:A1729" si="13">B1602&amp;H1602</f>
        <v>O221019058410일반상품</v>
      </c>
      <c r="B1602" s="219" t="s">
        <v>8191</v>
      </c>
      <c r="C1602" s="219" t="s">
        <v>8023</v>
      </c>
      <c r="D1602" s="219" t="s">
        <v>8065</v>
      </c>
      <c r="E1602" s="219" t="s">
        <v>7711</v>
      </c>
      <c r="F1602" s="219" t="s">
        <v>6437</v>
      </c>
      <c r="G1602" s="219" t="s">
        <v>7847</v>
      </c>
      <c r="H1602" s="219" t="s">
        <v>5990</v>
      </c>
      <c r="I1602" s="220" t="s">
        <v>7259</v>
      </c>
      <c r="J1602" s="221">
        <v>6350</v>
      </c>
      <c r="K1602" s="221">
        <v>1</v>
      </c>
      <c r="L1602" s="221">
        <v>6350</v>
      </c>
    </row>
    <row r="1603" spans="1:12" s="167" customFormat="1">
      <c r="A1603" s="218" t="str">
        <f t="shared" si="13"/>
        <v>O221019058410일반상품</v>
      </c>
      <c r="B1603" s="219" t="s">
        <v>8191</v>
      </c>
      <c r="C1603" s="219" t="s">
        <v>8023</v>
      </c>
      <c r="D1603" s="219" t="s">
        <v>8065</v>
      </c>
      <c r="E1603" s="219" t="s">
        <v>7711</v>
      </c>
      <c r="F1603" s="219" t="s">
        <v>6437</v>
      </c>
      <c r="G1603" s="219" t="s">
        <v>7847</v>
      </c>
      <c r="H1603" s="219" t="s">
        <v>5990</v>
      </c>
      <c r="I1603" s="220" t="s">
        <v>8401</v>
      </c>
      <c r="J1603" s="221">
        <v>12272</v>
      </c>
      <c r="K1603" s="221">
        <v>2</v>
      </c>
      <c r="L1603" s="221">
        <v>24544</v>
      </c>
    </row>
    <row r="1604" spans="1:12" s="167" customFormat="1">
      <c r="A1604" s="218" t="str">
        <f t="shared" si="13"/>
        <v>O221019058410일반상품</v>
      </c>
      <c r="B1604" s="219" t="s">
        <v>8191</v>
      </c>
      <c r="C1604" s="219" t="s">
        <v>8023</v>
      </c>
      <c r="D1604" s="219" t="s">
        <v>8065</v>
      </c>
      <c r="E1604" s="219" t="s">
        <v>7711</v>
      </c>
      <c r="F1604" s="219" t="s">
        <v>6437</v>
      </c>
      <c r="G1604" s="219" t="s">
        <v>7847</v>
      </c>
      <c r="H1604" s="219" t="s">
        <v>5990</v>
      </c>
      <c r="I1604" s="220" t="s">
        <v>7220</v>
      </c>
      <c r="J1604" s="221">
        <v>670</v>
      </c>
      <c r="K1604" s="221">
        <v>3</v>
      </c>
      <c r="L1604" s="221">
        <v>2010</v>
      </c>
    </row>
    <row r="1605" spans="1:12" s="167" customFormat="1">
      <c r="A1605" s="218" t="str">
        <f t="shared" si="13"/>
        <v>O221019058410일반상품</v>
      </c>
      <c r="B1605" s="219" t="s">
        <v>8191</v>
      </c>
      <c r="C1605" s="219" t="s">
        <v>8023</v>
      </c>
      <c r="D1605" s="219" t="s">
        <v>8065</v>
      </c>
      <c r="E1605" s="219" t="s">
        <v>7711</v>
      </c>
      <c r="F1605" s="219" t="s">
        <v>6437</v>
      </c>
      <c r="G1605" s="219" t="s">
        <v>7847</v>
      </c>
      <c r="H1605" s="219" t="s">
        <v>5990</v>
      </c>
      <c r="I1605" s="220" t="s">
        <v>8353</v>
      </c>
      <c r="J1605" s="221">
        <v>5250</v>
      </c>
      <c r="K1605" s="221">
        <v>1</v>
      </c>
      <c r="L1605" s="221">
        <v>5250</v>
      </c>
    </row>
    <row r="1606" spans="1:12" s="167" customFormat="1">
      <c r="A1606" s="218" t="str">
        <f t="shared" si="13"/>
        <v>O221019058410일반상품</v>
      </c>
      <c r="B1606" s="219" t="s">
        <v>8191</v>
      </c>
      <c r="C1606" s="219" t="s">
        <v>8023</v>
      </c>
      <c r="D1606" s="219" t="s">
        <v>8065</v>
      </c>
      <c r="E1606" s="219" t="s">
        <v>7711</v>
      </c>
      <c r="F1606" s="219" t="s">
        <v>6437</v>
      </c>
      <c r="G1606" s="219" t="s">
        <v>7847</v>
      </c>
      <c r="H1606" s="219" t="s">
        <v>5990</v>
      </c>
      <c r="I1606" s="220" t="s">
        <v>7235</v>
      </c>
      <c r="J1606" s="221">
        <v>9240</v>
      </c>
      <c r="K1606" s="221">
        <v>2</v>
      </c>
      <c r="L1606" s="221">
        <v>18480</v>
      </c>
    </row>
    <row r="1607" spans="1:12" s="167" customFormat="1">
      <c r="A1607" s="218" t="str">
        <f t="shared" si="13"/>
        <v>O221019058410일반상품</v>
      </c>
      <c r="B1607" s="219" t="s">
        <v>8191</v>
      </c>
      <c r="C1607" s="219" t="s">
        <v>8023</v>
      </c>
      <c r="D1607" s="219" t="s">
        <v>8065</v>
      </c>
      <c r="E1607" s="219" t="s">
        <v>7711</v>
      </c>
      <c r="F1607" s="219" t="s">
        <v>6437</v>
      </c>
      <c r="G1607" s="219" t="s">
        <v>7847</v>
      </c>
      <c r="H1607" s="219" t="s">
        <v>5990</v>
      </c>
      <c r="I1607" s="220" t="s">
        <v>8590</v>
      </c>
      <c r="J1607" s="221">
        <v>7400</v>
      </c>
      <c r="K1607" s="221">
        <v>2</v>
      </c>
      <c r="L1607" s="221">
        <v>14800</v>
      </c>
    </row>
    <row r="1608" spans="1:12" s="167" customFormat="1">
      <c r="A1608" s="218" t="str">
        <f t="shared" si="13"/>
        <v>O221019058410일반상품</v>
      </c>
      <c r="B1608" s="219" t="s">
        <v>8191</v>
      </c>
      <c r="C1608" s="219" t="s">
        <v>8023</v>
      </c>
      <c r="D1608" s="219" t="s">
        <v>8065</v>
      </c>
      <c r="E1608" s="219" t="s">
        <v>7711</v>
      </c>
      <c r="F1608" s="219" t="s">
        <v>6437</v>
      </c>
      <c r="G1608" s="219" t="s">
        <v>7847</v>
      </c>
      <c r="H1608" s="219" t="s">
        <v>5990</v>
      </c>
      <c r="I1608" s="220" t="s">
        <v>8069</v>
      </c>
      <c r="J1608" s="221">
        <v>2700</v>
      </c>
      <c r="K1608" s="221">
        <v>1</v>
      </c>
      <c r="L1608" s="221">
        <v>2700</v>
      </c>
    </row>
    <row r="1609" spans="1:12" s="167" customFormat="1">
      <c r="A1609" s="218" t="str">
        <f t="shared" si="13"/>
        <v>O221019058410일반상품</v>
      </c>
      <c r="B1609" s="219" t="s">
        <v>8191</v>
      </c>
      <c r="C1609" s="219" t="s">
        <v>8023</v>
      </c>
      <c r="D1609" s="219" t="s">
        <v>8065</v>
      </c>
      <c r="E1609" s="219" t="s">
        <v>7711</v>
      </c>
      <c r="F1609" s="219" t="s">
        <v>6437</v>
      </c>
      <c r="G1609" s="219" t="s">
        <v>7847</v>
      </c>
      <c r="H1609" s="219" t="s">
        <v>5990</v>
      </c>
      <c r="I1609" s="220" t="s">
        <v>7265</v>
      </c>
      <c r="J1609" s="221">
        <v>7400</v>
      </c>
      <c r="K1609" s="221">
        <v>2</v>
      </c>
      <c r="L1609" s="221">
        <v>14800</v>
      </c>
    </row>
    <row r="1610" spans="1:12" s="167" customFormat="1">
      <c r="A1610" s="218" t="str">
        <f t="shared" si="13"/>
        <v>O221019058410일반상품</v>
      </c>
      <c r="B1610" s="219" t="s">
        <v>8191</v>
      </c>
      <c r="C1610" s="219" t="s">
        <v>8023</v>
      </c>
      <c r="D1610" s="219" t="s">
        <v>8065</v>
      </c>
      <c r="E1610" s="219" t="s">
        <v>7711</v>
      </c>
      <c r="F1610" s="219" t="s">
        <v>6437</v>
      </c>
      <c r="G1610" s="219" t="s">
        <v>7847</v>
      </c>
      <c r="H1610" s="219" t="s">
        <v>5990</v>
      </c>
      <c r="I1610" s="220" t="s">
        <v>8782</v>
      </c>
      <c r="J1610" s="221">
        <v>3600</v>
      </c>
      <c r="K1610" s="221">
        <v>2</v>
      </c>
      <c r="L1610" s="221">
        <v>7200</v>
      </c>
    </row>
    <row r="1611" spans="1:12" s="167" customFormat="1">
      <c r="A1611" s="218" t="str">
        <f t="shared" si="13"/>
        <v>O221019058410일반상품</v>
      </c>
      <c r="B1611" s="219" t="s">
        <v>8191</v>
      </c>
      <c r="C1611" s="219" t="s">
        <v>8023</v>
      </c>
      <c r="D1611" s="219" t="s">
        <v>8065</v>
      </c>
      <c r="E1611" s="219" t="s">
        <v>7711</v>
      </c>
      <c r="F1611" s="219" t="s">
        <v>6437</v>
      </c>
      <c r="G1611" s="219" t="s">
        <v>7847</v>
      </c>
      <c r="H1611" s="219" t="s">
        <v>5990</v>
      </c>
      <c r="I1611" s="220" t="s">
        <v>8513</v>
      </c>
      <c r="J1611" s="221">
        <v>1030</v>
      </c>
      <c r="K1611" s="221">
        <v>3</v>
      </c>
      <c r="L1611" s="221">
        <v>3090</v>
      </c>
    </row>
    <row r="1612" spans="1:12" s="167" customFormat="1">
      <c r="A1612" s="218" t="str">
        <f t="shared" si="13"/>
        <v>O221019058410일반상품</v>
      </c>
      <c r="B1612" s="219" t="s">
        <v>8191</v>
      </c>
      <c r="C1612" s="219" t="s">
        <v>8023</v>
      </c>
      <c r="D1612" s="219" t="s">
        <v>8065</v>
      </c>
      <c r="E1612" s="219" t="s">
        <v>7711</v>
      </c>
      <c r="F1612" s="219" t="s">
        <v>6437</v>
      </c>
      <c r="G1612" s="219" t="s">
        <v>7847</v>
      </c>
      <c r="H1612" s="219" t="s">
        <v>5990</v>
      </c>
      <c r="I1612" s="220" t="s">
        <v>8335</v>
      </c>
      <c r="J1612" s="221">
        <v>1080</v>
      </c>
      <c r="K1612" s="221">
        <v>2</v>
      </c>
      <c r="L1612" s="221">
        <v>2160</v>
      </c>
    </row>
    <row r="1613" spans="1:12" s="167" customFormat="1">
      <c r="A1613" s="218" t="str">
        <f t="shared" si="13"/>
        <v>O221019058410일반상품</v>
      </c>
      <c r="B1613" s="219" t="s">
        <v>8191</v>
      </c>
      <c r="C1613" s="219" t="s">
        <v>8023</v>
      </c>
      <c r="D1613" s="219" t="s">
        <v>8065</v>
      </c>
      <c r="E1613" s="219" t="s">
        <v>7711</v>
      </c>
      <c r="F1613" s="219" t="s">
        <v>6437</v>
      </c>
      <c r="G1613" s="219" t="s">
        <v>7847</v>
      </c>
      <c r="H1613" s="219" t="s">
        <v>5990</v>
      </c>
      <c r="I1613" s="220" t="s">
        <v>8783</v>
      </c>
      <c r="J1613" s="221">
        <v>4340</v>
      </c>
      <c r="K1613" s="221">
        <v>1</v>
      </c>
      <c r="L1613" s="221">
        <v>4340</v>
      </c>
    </row>
    <row r="1614" spans="1:12" s="167" customFormat="1">
      <c r="A1614" s="218" t="str">
        <f t="shared" si="13"/>
        <v>O221019058410일반상품</v>
      </c>
      <c r="B1614" s="219" t="s">
        <v>8191</v>
      </c>
      <c r="C1614" s="219" t="s">
        <v>8023</v>
      </c>
      <c r="D1614" s="219" t="s">
        <v>8065</v>
      </c>
      <c r="E1614" s="219" t="s">
        <v>7711</v>
      </c>
      <c r="F1614" s="219" t="s">
        <v>6437</v>
      </c>
      <c r="G1614" s="219" t="s">
        <v>7847</v>
      </c>
      <c r="H1614" s="219" t="s">
        <v>5990</v>
      </c>
      <c r="I1614" s="220" t="s">
        <v>8407</v>
      </c>
      <c r="J1614" s="221">
        <v>1200</v>
      </c>
      <c r="K1614" s="221">
        <v>5</v>
      </c>
      <c r="L1614" s="221">
        <v>6000</v>
      </c>
    </row>
    <row r="1615" spans="1:12" s="167" customFormat="1">
      <c r="A1615" s="218" t="str">
        <f t="shared" si="13"/>
        <v>O221019058409일반상품</v>
      </c>
      <c r="B1615" s="219" t="s">
        <v>8192</v>
      </c>
      <c r="C1615" s="219" t="s">
        <v>8023</v>
      </c>
      <c r="D1615" s="219" t="s">
        <v>8065</v>
      </c>
      <c r="E1615" s="219" t="s">
        <v>7706</v>
      </c>
      <c r="F1615" s="219" t="s">
        <v>7717</v>
      </c>
      <c r="G1615" s="219" t="s">
        <v>7756</v>
      </c>
      <c r="H1615" s="219" t="s">
        <v>5990</v>
      </c>
      <c r="I1615" s="220" t="s">
        <v>8554</v>
      </c>
      <c r="J1615" s="221">
        <v>6600</v>
      </c>
      <c r="K1615" s="221">
        <v>1</v>
      </c>
      <c r="L1615" s="221">
        <v>6600</v>
      </c>
    </row>
    <row r="1616" spans="1:12" s="167" customFormat="1">
      <c r="A1616" s="218" t="str">
        <f t="shared" si="13"/>
        <v>O221019058409일반상품</v>
      </c>
      <c r="B1616" s="219" t="s">
        <v>8192</v>
      </c>
      <c r="C1616" s="219" t="s">
        <v>8023</v>
      </c>
      <c r="D1616" s="219" t="s">
        <v>8065</v>
      </c>
      <c r="E1616" s="219" t="s">
        <v>7706</v>
      </c>
      <c r="F1616" s="219" t="s">
        <v>7717</v>
      </c>
      <c r="G1616" s="219" t="s">
        <v>7756</v>
      </c>
      <c r="H1616" s="219" t="s">
        <v>5990</v>
      </c>
      <c r="I1616" s="220" t="s">
        <v>8501</v>
      </c>
      <c r="J1616" s="221">
        <v>6600</v>
      </c>
      <c r="K1616" s="221">
        <v>1</v>
      </c>
      <c r="L1616" s="221">
        <v>6600</v>
      </c>
    </row>
    <row r="1617" spans="1:12" s="167" customFormat="1">
      <c r="A1617" s="218" t="str">
        <f t="shared" si="13"/>
        <v>O221019058409일반상품</v>
      </c>
      <c r="B1617" s="219" t="s">
        <v>8192</v>
      </c>
      <c r="C1617" s="219" t="s">
        <v>8023</v>
      </c>
      <c r="D1617" s="219" t="s">
        <v>8065</v>
      </c>
      <c r="E1617" s="219" t="s">
        <v>7706</v>
      </c>
      <c r="F1617" s="219" t="s">
        <v>7717</v>
      </c>
      <c r="G1617" s="219" t="s">
        <v>7756</v>
      </c>
      <c r="H1617" s="219" t="s">
        <v>5990</v>
      </c>
      <c r="I1617" s="220" t="s">
        <v>8712</v>
      </c>
      <c r="J1617" s="221">
        <v>4950</v>
      </c>
      <c r="K1617" s="221">
        <v>1</v>
      </c>
      <c r="L1617" s="221">
        <v>4950</v>
      </c>
    </row>
    <row r="1618" spans="1:12" s="167" customFormat="1">
      <c r="A1618" s="218" t="str">
        <f t="shared" si="13"/>
        <v>O221019058409일반상품</v>
      </c>
      <c r="B1618" s="219" t="s">
        <v>8192</v>
      </c>
      <c r="C1618" s="219" t="s">
        <v>8023</v>
      </c>
      <c r="D1618" s="219" t="s">
        <v>8065</v>
      </c>
      <c r="E1618" s="219" t="s">
        <v>7706</v>
      </c>
      <c r="F1618" s="219" t="s">
        <v>7717</v>
      </c>
      <c r="G1618" s="219" t="s">
        <v>7756</v>
      </c>
      <c r="H1618" s="219" t="s">
        <v>5990</v>
      </c>
      <c r="I1618" s="220" t="s">
        <v>8767</v>
      </c>
      <c r="J1618" s="221">
        <v>1090</v>
      </c>
      <c r="K1618" s="221">
        <v>2</v>
      </c>
      <c r="L1618" s="221">
        <v>2180</v>
      </c>
    </row>
    <row r="1619" spans="1:12" s="167" customFormat="1">
      <c r="A1619" s="218" t="str">
        <f t="shared" si="13"/>
        <v>O221019058409일반상품</v>
      </c>
      <c r="B1619" s="219" t="s">
        <v>8192</v>
      </c>
      <c r="C1619" s="219" t="s">
        <v>8023</v>
      </c>
      <c r="D1619" s="219" t="s">
        <v>8065</v>
      </c>
      <c r="E1619" s="219" t="s">
        <v>7706</v>
      </c>
      <c r="F1619" s="219" t="s">
        <v>7717</v>
      </c>
      <c r="G1619" s="219" t="s">
        <v>7756</v>
      </c>
      <c r="H1619" s="219" t="s">
        <v>5990</v>
      </c>
      <c r="I1619" s="220" t="s">
        <v>8345</v>
      </c>
      <c r="J1619" s="221">
        <v>6500</v>
      </c>
      <c r="K1619" s="221">
        <v>1</v>
      </c>
      <c r="L1619" s="221">
        <v>6500</v>
      </c>
    </row>
    <row r="1620" spans="1:12" s="167" customFormat="1">
      <c r="A1620" s="218" t="str">
        <f t="shared" si="13"/>
        <v>O221019058409일반상품</v>
      </c>
      <c r="B1620" s="219" t="s">
        <v>8192</v>
      </c>
      <c r="C1620" s="219" t="s">
        <v>8023</v>
      </c>
      <c r="D1620" s="219" t="s">
        <v>8065</v>
      </c>
      <c r="E1620" s="219" t="s">
        <v>7706</v>
      </c>
      <c r="F1620" s="219" t="s">
        <v>7717</v>
      </c>
      <c r="G1620" s="219" t="s">
        <v>7756</v>
      </c>
      <c r="H1620" s="219" t="s">
        <v>5990</v>
      </c>
      <c r="I1620" s="220" t="s">
        <v>8424</v>
      </c>
      <c r="J1620" s="221">
        <v>1230</v>
      </c>
      <c r="K1620" s="221">
        <v>2</v>
      </c>
      <c r="L1620" s="221">
        <v>2460</v>
      </c>
    </row>
    <row r="1621" spans="1:12" s="167" customFormat="1">
      <c r="A1621" s="218" t="str">
        <f t="shared" si="13"/>
        <v>O221019058409일반상품</v>
      </c>
      <c r="B1621" s="219" t="s">
        <v>8192</v>
      </c>
      <c r="C1621" s="219" t="s">
        <v>8023</v>
      </c>
      <c r="D1621" s="219" t="s">
        <v>8065</v>
      </c>
      <c r="E1621" s="219" t="s">
        <v>7706</v>
      </c>
      <c r="F1621" s="219" t="s">
        <v>7717</v>
      </c>
      <c r="G1621" s="219" t="s">
        <v>7756</v>
      </c>
      <c r="H1621" s="219" t="s">
        <v>5990</v>
      </c>
      <c r="I1621" s="220" t="s">
        <v>8693</v>
      </c>
      <c r="J1621" s="221">
        <v>4940</v>
      </c>
      <c r="K1621" s="221">
        <v>1</v>
      </c>
      <c r="L1621" s="221">
        <v>4940</v>
      </c>
    </row>
    <row r="1622" spans="1:12" s="167" customFormat="1">
      <c r="A1622" s="218" t="str">
        <f t="shared" si="13"/>
        <v>O221019058409일반상품</v>
      </c>
      <c r="B1622" s="219" t="s">
        <v>8192</v>
      </c>
      <c r="C1622" s="219" t="s">
        <v>8023</v>
      </c>
      <c r="D1622" s="219" t="s">
        <v>8065</v>
      </c>
      <c r="E1622" s="219" t="s">
        <v>7706</v>
      </c>
      <c r="F1622" s="219" t="s">
        <v>7717</v>
      </c>
      <c r="G1622" s="219" t="s">
        <v>7756</v>
      </c>
      <c r="H1622" s="219" t="s">
        <v>5990</v>
      </c>
      <c r="I1622" s="220" t="s">
        <v>8784</v>
      </c>
      <c r="J1622" s="221">
        <v>7500</v>
      </c>
      <c r="K1622" s="221">
        <v>1</v>
      </c>
      <c r="L1622" s="221">
        <v>7500</v>
      </c>
    </row>
    <row r="1623" spans="1:12" s="167" customFormat="1">
      <c r="A1623" s="218" t="str">
        <f t="shared" si="13"/>
        <v>O221019058409일반상품</v>
      </c>
      <c r="B1623" s="219" t="s">
        <v>8192</v>
      </c>
      <c r="C1623" s="219" t="s">
        <v>8023</v>
      </c>
      <c r="D1623" s="219" t="s">
        <v>8065</v>
      </c>
      <c r="E1623" s="219" t="s">
        <v>7706</v>
      </c>
      <c r="F1623" s="219" t="s">
        <v>7717</v>
      </c>
      <c r="G1623" s="219" t="s">
        <v>7756</v>
      </c>
      <c r="H1623" s="219" t="s">
        <v>5990</v>
      </c>
      <c r="I1623" s="220" t="s">
        <v>7924</v>
      </c>
      <c r="J1623" s="221">
        <v>4600</v>
      </c>
      <c r="K1623" s="221">
        <v>1</v>
      </c>
      <c r="L1623" s="221">
        <v>4600</v>
      </c>
    </row>
    <row r="1624" spans="1:12" s="167" customFormat="1">
      <c r="A1624" s="218" t="str">
        <f t="shared" si="13"/>
        <v>O221019058409일반상품</v>
      </c>
      <c r="B1624" s="219" t="s">
        <v>8192</v>
      </c>
      <c r="C1624" s="219" t="s">
        <v>8023</v>
      </c>
      <c r="D1624" s="219" t="s">
        <v>8065</v>
      </c>
      <c r="E1624" s="219" t="s">
        <v>7706</v>
      </c>
      <c r="F1624" s="219" t="s">
        <v>7717</v>
      </c>
      <c r="G1624" s="219" t="s">
        <v>7756</v>
      </c>
      <c r="H1624" s="219" t="s">
        <v>5990</v>
      </c>
      <c r="I1624" s="220" t="s">
        <v>8607</v>
      </c>
      <c r="J1624" s="221">
        <v>16000</v>
      </c>
      <c r="K1624" s="221">
        <v>1</v>
      </c>
      <c r="L1624" s="221">
        <v>16000</v>
      </c>
    </row>
    <row r="1625" spans="1:12" s="167" customFormat="1">
      <c r="A1625" s="218" t="str">
        <f t="shared" si="13"/>
        <v>O221019058409일반상품</v>
      </c>
      <c r="B1625" s="219" t="s">
        <v>8192</v>
      </c>
      <c r="C1625" s="219" t="s">
        <v>8023</v>
      </c>
      <c r="D1625" s="219" t="s">
        <v>8065</v>
      </c>
      <c r="E1625" s="219" t="s">
        <v>7706</v>
      </c>
      <c r="F1625" s="219" t="s">
        <v>7717</v>
      </c>
      <c r="G1625" s="219" t="s">
        <v>7756</v>
      </c>
      <c r="H1625" s="219" t="s">
        <v>5990</v>
      </c>
      <c r="I1625" s="220" t="s">
        <v>8785</v>
      </c>
      <c r="J1625" s="221">
        <v>4100</v>
      </c>
      <c r="K1625" s="221">
        <v>1</v>
      </c>
      <c r="L1625" s="221">
        <v>4100</v>
      </c>
    </row>
    <row r="1626" spans="1:12" s="167" customFormat="1">
      <c r="A1626" s="218" t="str">
        <f t="shared" si="13"/>
        <v>O221019058409일반상품</v>
      </c>
      <c r="B1626" s="219" t="s">
        <v>8192</v>
      </c>
      <c r="C1626" s="219" t="s">
        <v>8023</v>
      </c>
      <c r="D1626" s="219" t="s">
        <v>8065</v>
      </c>
      <c r="E1626" s="219" t="s">
        <v>7706</v>
      </c>
      <c r="F1626" s="219" t="s">
        <v>7717</v>
      </c>
      <c r="G1626" s="219" t="s">
        <v>7756</v>
      </c>
      <c r="H1626" s="219" t="s">
        <v>5990</v>
      </c>
      <c r="I1626" s="220" t="s">
        <v>7975</v>
      </c>
      <c r="J1626" s="221">
        <v>2780</v>
      </c>
      <c r="K1626" s="221">
        <v>1</v>
      </c>
      <c r="L1626" s="221">
        <v>2780</v>
      </c>
    </row>
    <row r="1627" spans="1:12" s="167" customFormat="1">
      <c r="A1627" s="218" t="str">
        <f t="shared" si="13"/>
        <v>O221019058409일반상품</v>
      </c>
      <c r="B1627" s="219" t="s">
        <v>8192</v>
      </c>
      <c r="C1627" s="219" t="s">
        <v>8023</v>
      </c>
      <c r="D1627" s="219" t="s">
        <v>8065</v>
      </c>
      <c r="E1627" s="219" t="s">
        <v>7706</v>
      </c>
      <c r="F1627" s="219" t="s">
        <v>7717</v>
      </c>
      <c r="G1627" s="219" t="s">
        <v>7756</v>
      </c>
      <c r="H1627" s="219" t="s">
        <v>5990</v>
      </c>
      <c r="I1627" s="220" t="s">
        <v>8786</v>
      </c>
      <c r="J1627" s="221">
        <v>37800</v>
      </c>
      <c r="K1627" s="221">
        <v>2</v>
      </c>
      <c r="L1627" s="221">
        <v>75600</v>
      </c>
    </row>
    <row r="1628" spans="1:12" s="167" customFormat="1">
      <c r="A1628" s="218" t="str">
        <f t="shared" si="13"/>
        <v>O221019058409일반상품</v>
      </c>
      <c r="B1628" s="219" t="s">
        <v>8192</v>
      </c>
      <c r="C1628" s="219" t="s">
        <v>8023</v>
      </c>
      <c r="D1628" s="219" t="s">
        <v>8065</v>
      </c>
      <c r="E1628" s="219" t="s">
        <v>7706</v>
      </c>
      <c r="F1628" s="219" t="s">
        <v>7717</v>
      </c>
      <c r="G1628" s="219" t="s">
        <v>7756</v>
      </c>
      <c r="H1628" s="219" t="s">
        <v>5990</v>
      </c>
      <c r="I1628" s="220" t="s">
        <v>8592</v>
      </c>
      <c r="J1628" s="221">
        <v>1800</v>
      </c>
      <c r="K1628" s="221">
        <v>3</v>
      </c>
      <c r="L1628" s="221">
        <v>5400</v>
      </c>
    </row>
    <row r="1629" spans="1:12" s="167" customFormat="1">
      <c r="A1629" s="218" t="str">
        <f t="shared" si="13"/>
        <v>O221019058409일반상품</v>
      </c>
      <c r="B1629" s="219" t="s">
        <v>8192</v>
      </c>
      <c r="C1629" s="219" t="s">
        <v>8023</v>
      </c>
      <c r="D1629" s="219" t="s">
        <v>8065</v>
      </c>
      <c r="E1629" s="219" t="s">
        <v>7706</v>
      </c>
      <c r="F1629" s="219" t="s">
        <v>7717</v>
      </c>
      <c r="G1629" s="219" t="s">
        <v>7756</v>
      </c>
      <c r="H1629" s="219" t="s">
        <v>5990</v>
      </c>
      <c r="I1629" s="220" t="s">
        <v>8561</v>
      </c>
      <c r="J1629" s="221">
        <v>3620</v>
      </c>
      <c r="K1629" s="221">
        <v>1</v>
      </c>
      <c r="L1629" s="221">
        <v>3620</v>
      </c>
    </row>
    <row r="1630" spans="1:12" s="167" customFormat="1">
      <c r="A1630" s="218" t="str">
        <f t="shared" si="13"/>
        <v>O221019058409일반상품</v>
      </c>
      <c r="B1630" s="219" t="s">
        <v>8192</v>
      </c>
      <c r="C1630" s="219" t="s">
        <v>8023</v>
      </c>
      <c r="D1630" s="219" t="s">
        <v>8065</v>
      </c>
      <c r="E1630" s="219" t="s">
        <v>7706</v>
      </c>
      <c r="F1630" s="219" t="s">
        <v>7717</v>
      </c>
      <c r="G1630" s="219" t="s">
        <v>7756</v>
      </c>
      <c r="H1630" s="219" t="s">
        <v>5990</v>
      </c>
      <c r="I1630" s="220" t="s">
        <v>7198</v>
      </c>
      <c r="J1630" s="221">
        <v>2850</v>
      </c>
      <c r="K1630" s="221">
        <v>1</v>
      </c>
      <c r="L1630" s="221">
        <v>2850</v>
      </c>
    </row>
    <row r="1631" spans="1:12" s="167" customFormat="1">
      <c r="A1631" s="218" t="str">
        <f t="shared" si="13"/>
        <v>O221019058409일반상품</v>
      </c>
      <c r="B1631" s="219" t="s">
        <v>8192</v>
      </c>
      <c r="C1631" s="219" t="s">
        <v>8023</v>
      </c>
      <c r="D1631" s="219" t="s">
        <v>8065</v>
      </c>
      <c r="E1631" s="219" t="s">
        <v>7706</v>
      </c>
      <c r="F1631" s="219" t="s">
        <v>7717</v>
      </c>
      <c r="G1631" s="219" t="s">
        <v>7756</v>
      </c>
      <c r="H1631" s="219" t="s">
        <v>5990</v>
      </c>
      <c r="I1631" s="220" t="s">
        <v>8787</v>
      </c>
      <c r="J1631" s="221">
        <v>7800</v>
      </c>
      <c r="K1631" s="221">
        <v>1</v>
      </c>
      <c r="L1631" s="221">
        <v>7800</v>
      </c>
    </row>
    <row r="1632" spans="1:12" s="167" customFormat="1">
      <c r="A1632" s="218" t="str">
        <f t="shared" si="13"/>
        <v>O221019058409일반상품</v>
      </c>
      <c r="B1632" s="219" t="s">
        <v>8192</v>
      </c>
      <c r="C1632" s="219" t="s">
        <v>8023</v>
      </c>
      <c r="D1632" s="219" t="s">
        <v>8065</v>
      </c>
      <c r="E1632" s="219" t="s">
        <v>7706</v>
      </c>
      <c r="F1632" s="219" t="s">
        <v>7717</v>
      </c>
      <c r="G1632" s="219" t="s">
        <v>7756</v>
      </c>
      <c r="H1632" s="219" t="s">
        <v>5990</v>
      </c>
      <c r="I1632" s="220" t="s">
        <v>8716</v>
      </c>
      <c r="J1632" s="221">
        <v>2400</v>
      </c>
      <c r="K1632" s="221">
        <v>2</v>
      </c>
      <c r="L1632" s="221">
        <v>4800</v>
      </c>
    </row>
    <row r="1633" spans="1:12" s="167" customFormat="1">
      <c r="A1633" s="218" t="str">
        <f t="shared" si="13"/>
        <v>O221019058409일반상품</v>
      </c>
      <c r="B1633" s="219" t="s">
        <v>8192</v>
      </c>
      <c r="C1633" s="219" t="s">
        <v>8023</v>
      </c>
      <c r="D1633" s="219" t="s">
        <v>8065</v>
      </c>
      <c r="E1633" s="219" t="s">
        <v>7706</v>
      </c>
      <c r="F1633" s="219" t="s">
        <v>7717</v>
      </c>
      <c r="G1633" s="219" t="s">
        <v>7756</v>
      </c>
      <c r="H1633" s="219" t="s">
        <v>5990</v>
      </c>
      <c r="I1633" s="220" t="s">
        <v>8527</v>
      </c>
      <c r="J1633" s="221">
        <v>3940</v>
      </c>
      <c r="K1633" s="221">
        <v>1</v>
      </c>
      <c r="L1633" s="221">
        <v>3940</v>
      </c>
    </row>
    <row r="1634" spans="1:12" s="167" customFormat="1">
      <c r="A1634" s="218" t="str">
        <f t="shared" si="13"/>
        <v>O221019058409일반상품</v>
      </c>
      <c r="B1634" s="219" t="s">
        <v>8192</v>
      </c>
      <c r="C1634" s="219" t="s">
        <v>8023</v>
      </c>
      <c r="D1634" s="219" t="s">
        <v>8065</v>
      </c>
      <c r="E1634" s="219" t="s">
        <v>7706</v>
      </c>
      <c r="F1634" s="219" t="s">
        <v>7717</v>
      </c>
      <c r="G1634" s="219" t="s">
        <v>7756</v>
      </c>
      <c r="H1634" s="219" t="s">
        <v>5990</v>
      </c>
      <c r="I1634" s="220" t="s">
        <v>8788</v>
      </c>
      <c r="J1634" s="221">
        <v>9300</v>
      </c>
      <c r="K1634" s="221">
        <v>1</v>
      </c>
      <c r="L1634" s="221">
        <v>9300</v>
      </c>
    </row>
    <row r="1635" spans="1:12" s="167" customFormat="1">
      <c r="A1635" s="218" t="str">
        <f t="shared" si="13"/>
        <v>O221019058409일반상품</v>
      </c>
      <c r="B1635" s="219" t="s">
        <v>8192</v>
      </c>
      <c r="C1635" s="219" t="s">
        <v>8023</v>
      </c>
      <c r="D1635" s="219" t="s">
        <v>8065</v>
      </c>
      <c r="E1635" s="219" t="s">
        <v>7706</v>
      </c>
      <c r="F1635" s="219" t="s">
        <v>7717</v>
      </c>
      <c r="G1635" s="219" t="s">
        <v>7756</v>
      </c>
      <c r="H1635" s="219" t="s">
        <v>5990</v>
      </c>
      <c r="I1635" s="220" t="s">
        <v>8707</v>
      </c>
      <c r="J1635" s="221">
        <v>2200</v>
      </c>
      <c r="K1635" s="221">
        <v>1</v>
      </c>
      <c r="L1635" s="221">
        <v>2200</v>
      </c>
    </row>
    <row r="1636" spans="1:12" s="167" customFormat="1">
      <c r="A1636" s="218" t="str">
        <f t="shared" si="13"/>
        <v>O221019058409일반상품</v>
      </c>
      <c r="B1636" s="219" t="s">
        <v>8192</v>
      </c>
      <c r="C1636" s="219" t="s">
        <v>8023</v>
      </c>
      <c r="D1636" s="219" t="s">
        <v>8065</v>
      </c>
      <c r="E1636" s="219" t="s">
        <v>7706</v>
      </c>
      <c r="F1636" s="219" t="s">
        <v>7717</v>
      </c>
      <c r="G1636" s="219" t="s">
        <v>7756</v>
      </c>
      <c r="H1636" s="219" t="s">
        <v>5990</v>
      </c>
      <c r="I1636" s="220" t="s">
        <v>7220</v>
      </c>
      <c r="J1636" s="221">
        <v>670</v>
      </c>
      <c r="K1636" s="221">
        <v>2</v>
      </c>
      <c r="L1636" s="221">
        <v>1340</v>
      </c>
    </row>
    <row r="1637" spans="1:12" s="167" customFormat="1">
      <c r="A1637" s="218" t="str">
        <f t="shared" si="13"/>
        <v>O221019058409일반상품</v>
      </c>
      <c r="B1637" s="219" t="s">
        <v>8192</v>
      </c>
      <c r="C1637" s="219" t="s">
        <v>8023</v>
      </c>
      <c r="D1637" s="219" t="s">
        <v>8065</v>
      </c>
      <c r="E1637" s="219" t="s">
        <v>7706</v>
      </c>
      <c r="F1637" s="219" t="s">
        <v>7717</v>
      </c>
      <c r="G1637" s="219" t="s">
        <v>7756</v>
      </c>
      <c r="H1637" s="219" t="s">
        <v>5990</v>
      </c>
      <c r="I1637" s="220" t="s">
        <v>8429</v>
      </c>
      <c r="J1637" s="221">
        <v>1270</v>
      </c>
      <c r="K1637" s="221">
        <v>2</v>
      </c>
      <c r="L1637" s="221">
        <v>2540</v>
      </c>
    </row>
    <row r="1638" spans="1:12" s="167" customFormat="1">
      <c r="A1638" s="218" t="str">
        <f t="shared" si="13"/>
        <v>O221019058409일반상품</v>
      </c>
      <c r="B1638" s="219" t="s">
        <v>8192</v>
      </c>
      <c r="C1638" s="219" t="s">
        <v>8023</v>
      </c>
      <c r="D1638" s="219" t="s">
        <v>8065</v>
      </c>
      <c r="E1638" s="219" t="s">
        <v>7706</v>
      </c>
      <c r="F1638" s="219" t="s">
        <v>7717</v>
      </c>
      <c r="G1638" s="219" t="s">
        <v>7756</v>
      </c>
      <c r="H1638" s="219" t="s">
        <v>5990</v>
      </c>
      <c r="I1638" s="220" t="s">
        <v>8430</v>
      </c>
      <c r="J1638" s="221">
        <v>1250</v>
      </c>
      <c r="K1638" s="221">
        <v>2</v>
      </c>
      <c r="L1638" s="221">
        <v>2500</v>
      </c>
    </row>
    <row r="1639" spans="1:12" s="167" customFormat="1">
      <c r="A1639" s="218" t="str">
        <f t="shared" si="13"/>
        <v>O221019058409일반상품</v>
      </c>
      <c r="B1639" s="219" t="s">
        <v>8192</v>
      </c>
      <c r="C1639" s="219" t="s">
        <v>8023</v>
      </c>
      <c r="D1639" s="219" t="s">
        <v>8065</v>
      </c>
      <c r="E1639" s="219" t="s">
        <v>7706</v>
      </c>
      <c r="F1639" s="219" t="s">
        <v>7717</v>
      </c>
      <c r="G1639" s="219" t="s">
        <v>7756</v>
      </c>
      <c r="H1639" s="219" t="s">
        <v>5990</v>
      </c>
      <c r="I1639" s="220" t="s">
        <v>8324</v>
      </c>
      <c r="J1639" s="221">
        <v>3480</v>
      </c>
      <c r="K1639" s="221">
        <v>1</v>
      </c>
      <c r="L1639" s="221">
        <v>3480</v>
      </c>
    </row>
    <row r="1640" spans="1:12" s="167" customFormat="1">
      <c r="A1640" s="218" t="str">
        <f t="shared" si="13"/>
        <v>O221019058409일반상품</v>
      </c>
      <c r="B1640" s="219" t="s">
        <v>8192</v>
      </c>
      <c r="C1640" s="219" t="s">
        <v>8023</v>
      </c>
      <c r="D1640" s="219" t="s">
        <v>8065</v>
      </c>
      <c r="E1640" s="219" t="s">
        <v>7706</v>
      </c>
      <c r="F1640" s="219" t="s">
        <v>7717</v>
      </c>
      <c r="G1640" s="219" t="s">
        <v>7756</v>
      </c>
      <c r="H1640" s="219" t="s">
        <v>5990</v>
      </c>
      <c r="I1640" s="220" t="s">
        <v>8782</v>
      </c>
      <c r="J1640" s="221">
        <v>3600</v>
      </c>
      <c r="K1640" s="221">
        <v>2</v>
      </c>
      <c r="L1640" s="221">
        <v>7200</v>
      </c>
    </row>
    <row r="1641" spans="1:12" s="167" customFormat="1">
      <c r="A1641" s="218" t="str">
        <f t="shared" si="13"/>
        <v>O221019058409일반상품</v>
      </c>
      <c r="B1641" s="219" t="s">
        <v>8192</v>
      </c>
      <c r="C1641" s="219" t="s">
        <v>8023</v>
      </c>
      <c r="D1641" s="219" t="s">
        <v>8065</v>
      </c>
      <c r="E1641" s="219" t="s">
        <v>7706</v>
      </c>
      <c r="F1641" s="219" t="s">
        <v>7717</v>
      </c>
      <c r="G1641" s="219" t="s">
        <v>7756</v>
      </c>
      <c r="H1641" s="219" t="s">
        <v>5990</v>
      </c>
      <c r="I1641" s="220" t="s">
        <v>8789</v>
      </c>
      <c r="J1641" s="221">
        <v>3400</v>
      </c>
      <c r="K1641" s="221">
        <v>2</v>
      </c>
      <c r="L1641" s="221">
        <v>6800</v>
      </c>
    </row>
    <row r="1642" spans="1:12" s="167" customFormat="1">
      <c r="A1642" s="218" t="str">
        <f t="shared" si="13"/>
        <v>O221019058409일반상품</v>
      </c>
      <c r="B1642" s="219" t="s">
        <v>8192</v>
      </c>
      <c r="C1642" s="219" t="s">
        <v>8023</v>
      </c>
      <c r="D1642" s="219" t="s">
        <v>8065</v>
      </c>
      <c r="E1642" s="219" t="s">
        <v>7706</v>
      </c>
      <c r="F1642" s="219" t="s">
        <v>7717</v>
      </c>
      <c r="G1642" s="219" t="s">
        <v>7756</v>
      </c>
      <c r="H1642" s="219" t="s">
        <v>5990</v>
      </c>
      <c r="I1642" s="220" t="s">
        <v>8511</v>
      </c>
      <c r="J1642" s="221">
        <v>6770</v>
      </c>
      <c r="K1642" s="221">
        <v>1</v>
      </c>
      <c r="L1642" s="221">
        <v>6770</v>
      </c>
    </row>
    <row r="1643" spans="1:12" s="167" customFormat="1">
      <c r="A1643" s="218" t="str">
        <f t="shared" si="13"/>
        <v>O221019058409일반상품</v>
      </c>
      <c r="B1643" s="219" t="s">
        <v>8192</v>
      </c>
      <c r="C1643" s="219" t="s">
        <v>8023</v>
      </c>
      <c r="D1643" s="219" t="s">
        <v>8065</v>
      </c>
      <c r="E1643" s="219" t="s">
        <v>7706</v>
      </c>
      <c r="F1643" s="219" t="s">
        <v>7717</v>
      </c>
      <c r="G1643" s="219" t="s">
        <v>7756</v>
      </c>
      <c r="H1643" s="219" t="s">
        <v>5990</v>
      </c>
      <c r="I1643" s="220" t="s">
        <v>8490</v>
      </c>
      <c r="J1643" s="221">
        <v>3450</v>
      </c>
      <c r="K1643" s="221">
        <v>1</v>
      </c>
      <c r="L1643" s="221">
        <v>3450</v>
      </c>
    </row>
    <row r="1644" spans="1:12" s="167" customFormat="1">
      <c r="A1644" s="218" t="str">
        <f t="shared" si="13"/>
        <v>O221019058409일반상품</v>
      </c>
      <c r="B1644" s="219" t="s">
        <v>8192</v>
      </c>
      <c r="C1644" s="219" t="s">
        <v>8023</v>
      </c>
      <c r="D1644" s="219" t="s">
        <v>8065</v>
      </c>
      <c r="E1644" s="219" t="s">
        <v>7706</v>
      </c>
      <c r="F1644" s="219" t="s">
        <v>7717</v>
      </c>
      <c r="G1644" s="219" t="s">
        <v>7756</v>
      </c>
      <c r="H1644" s="219" t="s">
        <v>5990</v>
      </c>
      <c r="I1644" s="220" t="s">
        <v>8790</v>
      </c>
      <c r="J1644" s="221">
        <v>4800</v>
      </c>
      <c r="K1644" s="221">
        <v>1</v>
      </c>
      <c r="L1644" s="221">
        <v>4800</v>
      </c>
    </row>
    <row r="1645" spans="1:12" s="167" customFormat="1">
      <c r="A1645" s="218" t="str">
        <f t="shared" si="13"/>
        <v>O221019058409일반상품</v>
      </c>
      <c r="B1645" s="219" t="s">
        <v>8192</v>
      </c>
      <c r="C1645" s="219" t="s">
        <v>8023</v>
      </c>
      <c r="D1645" s="219" t="s">
        <v>8065</v>
      </c>
      <c r="E1645" s="219" t="s">
        <v>7706</v>
      </c>
      <c r="F1645" s="219" t="s">
        <v>7717</v>
      </c>
      <c r="G1645" s="219" t="s">
        <v>7756</v>
      </c>
      <c r="H1645" s="219" t="s">
        <v>5990</v>
      </c>
      <c r="I1645" s="220" t="s">
        <v>7289</v>
      </c>
      <c r="J1645" s="221">
        <v>1220</v>
      </c>
      <c r="K1645" s="221">
        <v>2</v>
      </c>
      <c r="L1645" s="221">
        <v>2440</v>
      </c>
    </row>
    <row r="1646" spans="1:12" s="167" customFormat="1">
      <c r="A1646" s="218" t="str">
        <f t="shared" si="13"/>
        <v>O221019058409일반상품</v>
      </c>
      <c r="B1646" s="219" t="s">
        <v>8192</v>
      </c>
      <c r="C1646" s="219" t="s">
        <v>8023</v>
      </c>
      <c r="D1646" s="219" t="s">
        <v>8065</v>
      </c>
      <c r="E1646" s="219" t="s">
        <v>7706</v>
      </c>
      <c r="F1646" s="219" t="s">
        <v>7717</v>
      </c>
      <c r="G1646" s="219" t="s">
        <v>7756</v>
      </c>
      <c r="H1646" s="219" t="s">
        <v>5990</v>
      </c>
      <c r="I1646" s="220" t="s">
        <v>8791</v>
      </c>
      <c r="J1646" s="221">
        <v>5500</v>
      </c>
      <c r="K1646" s="221">
        <v>1</v>
      </c>
      <c r="L1646" s="221">
        <v>5500</v>
      </c>
    </row>
    <row r="1647" spans="1:12" s="167" customFormat="1">
      <c r="A1647" s="218" t="str">
        <f t="shared" si="13"/>
        <v>O221019058409일반상품</v>
      </c>
      <c r="B1647" s="219" t="s">
        <v>8192</v>
      </c>
      <c r="C1647" s="219" t="s">
        <v>8023</v>
      </c>
      <c r="D1647" s="219" t="s">
        <v>8065</v>
      </c>
      <c r="E1647" s="219" t="s">
        <v>7706</v>
      </c>
      <c r="F1647" s="219" t="s">
        <v>7717</v>
      </c>
      <c r="G1647" s="219" t="s">
        <v>7756</v>
      </c>
      <c r="H1647" s="219" t="s">
        <v>5990</v>
      </c>
      <c r="I1647" s="220" t="s">
        <v>7266</v>
      </c>
      <c r="J1647" s="221">
        <v>10000</v>
      </c>
      <c r="K1647" s="221">
        <v>2</v>
      </c>
      <c r="L1647" s="221">
        <v>20000</v>
      </c>
    </row>
    <row r="1648" spans="1:12" s="167" customFormat="1">
      <c r="A1648" s="218" t="str">
        <f t="shared" si="13"/>
        <v>O221019058409일반상품</v>
      </c>
      <c r="B1648" s="219" t="s">
        <v>8192</v>
      </c>
      <c r="C1648" s="219" t="s">
        <v>8023</v>
      </c>
      <c r="D1648" s="219" t="s">
        <v>8065</v>
      </c>
      <c r="E1648" s="219" t="s">
        <v>7706</v>
      </c>
      <c r="F1648" s="219" t="s">
        <v>7717</v>
      </c>
      <c r="G1648" s="219" t="s">
        <v>7756</v>
      </c>
      <c r="H1648" s="219" t="s">
        <v>5990</v>
      </c>
      <c r="I1648" s="220" t="s">
        <v>8492</v>
      </c>
      <c r="J1648" s="221">
        <v>4200</v>
      </c>
      <c r="K1648" s="221">
        <v>1</v>
      </c>
      <c r="L1648" s="221">
        <v>4200</v>
      </c>
    </row>
    <row r="1649" spans="1:12" s="167" customFormat="1">
      <c r="A1649" s="218" t="str">
        <f t="shared" si="13"/>
        <v>O221019058409일반상품</v>
      </c>
      <c r="B1649" s="219" t="s">
        <v>8192</v>
      </c>
      <c r="C1649" s="219" t="s">
        <v>8023</v>
      </c>
      <c r="D1649" s="219" t="s">
        <v>8065</v>
      </c>
      <c r="E1649" s="219" t="s">
        <v>7706</v>
      </c>
      <c r="F1649" s="219" t="s">
        <v>7717</v>
      </c>
      <c r="G1649" s="219" t="s">
        <v>7756</v>
      </c>
      <c r="H1649" s="219" t="s">
        <v>5990</v>
      </c>
      <c r="I1649" s="220" t="s">
        <v>8792</v>
      </c>
      <c r="J1649" s="221">
        <v>5400</v>
      </c>
      <c r="K1649" s="221">
        <v>1</v>
      </c>
      <c r="L1649" s="221">
        <v>5400</v>
      </c>
    </row>
    <row r="1650" spans="1:12" s="167" customFormat="1">
      <c r="A1650" s="218" t="str">
        <f t="shared" si="13"/>
        <v>O221019058407일반상품</v>
      </c>
      <c r="B1650" s="219" t="s">
        <v>8193</v>
      </c>
      <c r="C1650" s="219" t="s">
        <v>8023</v>
      </c>
      <c r="D1650" s="219" t="s">
        <v>8065</v>
      </c>
      <c r="E1650" s="219" t="s">
        <v>7707</v>
      </c>
      <c r="F1650" s="219" t="s">
        <v>6394</v>
      </c>
      <c r="G1650" s="219" t="s">
        <v>7744</v>
      </c>
      <c r="H1650" s="219" t="s">
        <v>5990</v>
      </c>
      <c r="I1650" s="220" t="s">
        <v>8636</v>
      </c>
      <c r="J1650" s="221">
        <v>360</v>
      </c>
      <c r="K1650" s="221">
        <v>1</v>
      </c>
      <c r="L1650" s="221">
        <v>360</v>
      </c>
    </row>
    <row r="1651" spans="1:12" s="167" customFormat="1">
      <c r="A1651" s="218" t="str">
        <f t="shared" si="13"/>
        <v>O221019058407일반상품</v>
      </c>
      <c r="B1651" s="219" t="s">
        <v>8193</v>
      </c>
      <c r="C1651" s="219" t="s">
        <v>8023</v>
      </c>
      <c r="D1651" s="219" t="s">
        <v>8065</v>
      </c>
      <c r="E1651" s="219" t="s">
        <v>7707</v>
      </c>
      <c r="F1651" s="219" t="s">
        <v>6394</v>
      </c>
      <c r="G1651" s="219" t="s">
        <v>7744</v>
      </c>
      <c r="H1651" s="219" t="s">
        <v>5990</v>
      </c>
      <c r="I1651" s="220" t="s">
        <v>7981</v>
      </c>
      <c r="J1651" s="221">
        <v>1400</v>
      </c>
      <c r="K1651" s="221">
        <v>1</v>
      </c>
      <c r="L1651" s="221">
        <v>1400</v>
      </c>
    </row>
    <row r="1652" spans="1:12" s="167" customFormat="1">
      <c r="A1652" s="218" t="str">
        <f t="shared" si="13"/>
        <v>O221019058407일반상품</v>
      </c>
      <c r="B1652" s="219" t="s">
        <v>8193</v>
      </c>
      <c r="C1652" s="219" t="s">
        <v>8023</v>
      </c>
      <c r="D1652" s="219" t="s">
        <v>8065</v>
      </c>
      <c r="E1652" s="219" t="s">
        <v>7707</v>
      </c>
      <c r="F1652" s="219" t="s">
        <v>6394</v>
      </c>
      <c r="G1652" s="219" t="s">
        <v>7744</v>
      </c>
      <c r="H1652" s="219" t="s">
        <v>5990</v>
      </c>
      <c r="I1652" s="220" t="s">
        <v>8544</v>
      </c>
      <c r="J1652" s="221">
        <v>2600</v>
      </c>
      <c r="K1652" s="221">
        <v>1</v>
      </c>
      <c r="L1652" s="221">
        <v>2600</v>
      </c>
    </row>
    <row r="1653" spans="1:12" s="167" customFormat="1">
      <c r="A1653" s="218" t="str">
        <f t="shared" si="13"/>
        <v>O221019058407일반상품</v>
      </c>
      <c r="B1653" s="219" t="s">
        <v>8193</v>
      </c>
      <c r="C1653" s="219" t="s">
        <v>8023</v>
      </c>
      <c r="D1653" s="219" t="s">
        <v>8065</v>
      </c>
      <c r="E1653" s="219" t="s">
        <v>7707</v>
      </c>
      <c r="F1653" s="219" t="s">
        <v>6394</v>
      </c>
      <c r="G1653" s="219" t="s">
        <v>7744</v>
      </c>
      <c r="H1653" s="219" t="s">
        <v>5990</v>
      </c>
      <c r="I1653" s="220" t="s">
        <v>8365</v>
      </c>
      <c r="J1653" s="221">
        <v>6180</v>
      </c>
      <c r="K1653" s="221">
        <v>1</v>
      </c>
      <c r="L1653" s="221">
        <v>6180</v>
      </c>
    </row>
    <row r="1654" spans="1:12" s="167" customFormat="1">
      <c r="A1654" s="218" t="str">
        <f t="shared" si="13"/>
        <v>O221019058407일반상품</v>
      </c>
      <c r="B1654" s="219" t="s">
        <v>8193</v>
      </c>
      <c r="C1654" s="219" t="s">
        <v>8023</v>
      </c>
      <c r="D1654" s="219" t="s">
        <v>8065</v>
      </c>
      <c r="E1654" s="219" t="s">
        <v>7707</v>
      </c>
      <c r="F1654" s="219" t="s">
        <v>6394</v>
      </c>
      <c r="G1654" s="219" t="s">
        <v>7744</v>
      </c>
      <c r="H1654" s="219" t="s">
        <v>5990</v>
      </c>
      <c r="I1654" s="220" t="s">
        <v>8398</v>
      </c>
      <c r="J1654" s="221">
        <v>1140</v>
      </c>
      <c r="K1654" s="221">
        <v>2</v>
      </c>
      <c r="L1654" s="221">
        <v>2280</v>
      </c>
    </row>
    <row r="1655" spans="1:12" s="167" customFormat="1">
      <c r="A1655" s="218" t="str">
        <f t="shared" si="13"/>
        <v>O221019058407일반상품</v>
      </c>
      <c r="B1655" s="219" t="s">
        <v>8193</v>
      </c>
      <c r="C1655" s="219" t="s">
        <v>8023</v>
      </c>
      <c r="D1655" s="219" t="s">
        <v>8065</v>
      </c>
      <c r="E1655" s="219" t="s">
        <v>7707</v>
      </c>
      <c r="F1655" s="219" t="s">
        <v>6394</v>
      </c>
      <c r="G1655" s="219" t="s">
        <v>7744</v>
      </c>
      <c r="H1655" s="219" t="s">
        <v>5990</v>
      </c>
      <c r="I1655" s="220" t="s">
        <v>8793</v>
      </c>
      <c r="J1655" s="221">
        <v>9840</v>
      </c>
      <c r="K1655" s="221">
        <v>1</v>
      </c>
      <c r="L1655" s="221">
        <v>9840</v>
      </c>
    </row>
    <row r="1656" spans="1:12" s="167" customFormat="1">
      <c r="A1656" s="218" t="str">
        <f t="shared" si="13"/>
        <v>O221019058407일반상품</v>
      </c>
      <c r="B1656" s="219" t="s">
        <v>8193</v>
      </c>
      <c r="C1656" s="219" t="s">
        <v>8023</v>
      </c>
      <c r="D1656" s="219" t="s">
        <v>8065</v>
      </c>
      <c r="E1656" s="219" t="s">
        <v>7707</v>
      </c>
      <c r="F1656" s="219" t="s">
        <v>6394</v>
      </c>
      <c r="G1656" s="219" t="s">
        <v>7744</v>
      </c>
      <c r="H1656" s="219" t="s">
        <v>5990</v>
      </c>
      <c r="I1656" s="220" t="s">
        <v>8794</v>
      </c>
      <c r="J1656" s="221">
        <v>3450</v>
      </c>
      <c r="K1656" s="221">
        <v>1</v>
      </c>
      <c r="L1656" s="221">
        <v>3450</v>
      </c>
    </row>
    <row r="1657" spans="1:12" s="167" customFormat="1">
      <c r="A1657" s="218" t="str">
        <f t="shared" si="13"/>
        <v>O221019058407일반상품</v>
      </c>
      <c r="B1657" s="219" t="s">
        <v>8193</v>
      </c>
      <c r="C1657" s="219" t="s">
        <v>8023</v>
      </c>
      <c r="D1657" s="219" t="s">
        <v>8065</v>
      </c>
      <c r="E1657" s="219" t="s">
        <v>7707</v>
      </c>
      <c r="F1657" s="219" t="s">
        <v>6394</v>
      </c>
      <c r="G1657" s="219" t="s">
        <v>7744</v>
      </c>
      <c r="H1657" s="219" t="s">
        <v>5990</v>
      </c>
      <c r="I1657" s="220" t="s">
        <v>7256</v>
      </c>
      <c r="J1657" s="221">
        <v>800</v>
      </c>
      <c r="K1657" s="221">
        <v>1</v>
      </c>
      <c r="L1657" s="221">
        <v>800</v>
      </c>
    </row>
    <row r="1658" spans="1:12" s="167" customFormat="1">
      <c r="A1658" s="218" t="str">
        <f t="shared" si="13"/>
        <v>O221019058407일반상품</v>
      </c>
      <c r="B1658" s="219" t="s">
        <v>8193</v>
      </c>
      <c r="C1658" s="219" t="s">
        <v>8023</v>
      </c>
      <c r="D1658" s="219" t="s">
        <v>8065</v>
      </c>
      <c r="E1658" s="219" t="s">
        <v>7707</v>
      </c>
      <c r="F1658" s="219" t="s">
        <v>6394</v>
      </c>
      <c r="G1658" s="219" t="s">
        <v>7744</v>
      </c>
      <c r="H1658" s="219" t="s">
        <v>5990</v>
      </c>
      <c r="I1658" s="220" t="s">
        <v>8524</v>
      </c>
      <c r="J1658" s="221">
        <v>5800</v>
      </c>
      <c r="K1658" s="221">
        <v>1</v>
      </c>
      <c r="L1658" s="221">
        <v>5800</v>
      </c>
    </row>
    <row r="1659" spans="1:12" s="167" customFormat="1">
      <c r="A1659" s="218" t="str">
        <f t="shared" si="13"/>
        <v>O221019058407일반상품</v>
      </c>
      <c r="B1659" s="219" t="s">
        <v>8193</v>
      </c>
      <c r="C1659" s="219" t="s">
        <v>8023</v>
      </c>
      <c r="D1659" s="219" t="s">
        <v>8065</v>
      </c>
      <c r="E1659" s="219" t="s">
        <v>7707</v>
      </c>
      <c r="F1659" s="219" t="s">
        <v>6394</v>
      </c>
      <c r="G1659" s="219" t="s">
        <v>7744</v>
      </c>
      <c r="H1659" s="219" t="s">
        <v>5990</v>
      </c>
      <c r="I1659" s="220" t="s">
        <v>8450</v>
      </c>
      <c r="J1659" s="221">
        <v>1400</v>
      </c>
      <c r="K1659" s="221">
        <v>1</v>
      </c>
      <c r="L1659" s="221">
        <v>1400</v>
      </c>
    </row>
    <row r="1660" spans="1:12" s="167" customFormat="1">
      <c r="A1660" s="218" t="str">
        <f t="shared" si="13"/>
        <v>O221019058407일반상품</v>
      </c>
      <c r="B1660" s="219" t="s">
        <v>8193</v>
      </c>
      <c r="C1660" s="219" t="s">
        <v>8023</v>
      </c>
      <c r="D1660" s="219" t="s">
        <v>8065</v>
      </c>
      <c r="E1660" s="219" t="s">
        <v>7707</v>
      </c>
      <c r="F1660" s="219" t="s">
        <v>6394</v>
      </c>
      <c r="G1660" s="219" t="s">
        <v>7744</v>
      </c>
      <c r="H1660" s="219" t="s">
        <v>5990</v>
      </c>
      <c r="I1660" s="220" t="s">
        <v>8795</v>
      </c>
      <c r="J1660" s="221">
        <v>11000</v>
      </c>
      <c r="K1660" s="221">
        <v>1</v>
      </c>
      <c r="L1660" s="221">
        <v>11000</v>
      </c>
    </row>
    <row r="1661" spans="1:12" s="167" customFormat="1">
      <c r="A1661" s="218" t="str">
        <f t="shared" si="13"/>
        <v>O221019058407일반상품</v>
      </c>
      <c r="B1661" s="219" t="s">
        <v>8193</v>
      </c>
      <c r="C1661" s="219" t="s">
        <v>8023</v>
      </c>
      <c r="D1661" s="219" t="s">
        <v>8065</v>
      </c>
      <c r="E1661" s="219" t="s">
        <v>7707</v>
      </c>
      <c r="F1661" s="219" t="s">
        <v>6394</v>
      </c>
      <c r="G1661" s="219" t="s">
        <v>7744</v>
      </c>
      <c r="H1661" s="219" t="s">
        <v>5990</v>
      </c>
      <c r="I1661" s="220" t="s">
        <v>8796</v>
      </c>
      <c r="J1661" s="221">
        <v>4240</v>
      </c>
      <c r="K1661" s="221">
        <v>1</v>
      </c>
      <c r="L1661" s="221">
        <v>4240</v>
      </c>
    </row>
    <row r="1662" spans="1:12" s="167" customFormat="1">
      <c r="A1662" s="218" t="str">
        <f t="shared" si="13"/>
        <v>O221019058407일반상품</v>
      </c>
      <c r="B1662" s="219" t="s">
        <v>8193</v>
      </c>
      <c r="C1662" s="219" t="s">
        <v>8023</v>
      </c>
      <c r="D1662" s="219" t="s">
        <v>8065</v>
      </c>
      <c r="E1662" s="219" t="s">
        <v>7707</v>
      </c>
      <c r="F1662" s="219" t="s">
        <v>6394</v>
      </c>
      <c r="G1662" s="219" t="s">
        <v>7744</v>
      </c>
      <c r="H1662" s="219" t="s">
        <v>5990</v>
      </c>
      <c r="I1662" s="220" t="s">
        <v>7201</v>
      </c>
      <c r="J1662" s="221">
        <v>12480</v>
      </c>
      <c r="K1662" s="221">
        <v>1</v>
      </c>
      <c r="L1662" s="221">
        <v>12480</v>
      </c>
    </row>
    <row r="1663" spans="1:12" s="167" customFormat="1">
      <c r="A1663" s="218" t="str">
        <f t="shared" si="13"/>
        <v>O221019058407일반상품</v>
      </c>
      <c r="B1663" s="219" t="s">
        <v>8193</v>
      </c>
      <c r="C1663" s="219" t="s">
        <v>8023</v>
      </c>
      <c r="D1663" s="219" t="s">
        <v>8065</v>
      </c>
      <c r="E1663" s="219" t="s">
        <v>7707</v>
      </c>
      <c r="F1663" s="219" t="s">
        <v>6394</v>
      </c>
      <c r="G1663" s="219" t="s">
        <v>7744</v>
      </c>
      <c r="H1663" s="219" t="s">
        <v>5990</v>
      </c>
      <c r="I1663" s="220" t="s">
        <v>8030</v>
      </c>
      <c r="J1663" s="221">
        <v>12500</v>
      </c>
      <c r="K1663" s="221">
        <v>2</v>
      </c>
      <c r="L1663" s="221">
        <v>25000</v>
      </c>
    </row>
    <row r="1664" spans="1:12" s="167" customFormat="1">
      <c r="A1664" s="218" t="str">
        <f t="shared" si="13"/>
        <v>O221019058407일반상품</v>
      </c>
      <c r="B1664" s="219" t="s">
        <v>8193</v>
      </c>
      <c r="C1664" s="219" t="s">
        <v>8023</v>
      </c>
      <c r="D1664" s="219" t="s">
        <v>8065</v>
      </c>
      <c r="E1664" s="219" t="s">
        <v>7707</v>
      </c>
      <c r="F1664" s="219" t="s">
        <v>6394</v>
      </c>
      <c r="G1664" s="219" t="s">
        <v>7744</v>
      </c>
      <c r="H1664" s="219" t="s">
        <v>5990</v>
      </c>
      <c r="I1664" s="220" t="s">
        <v>7262</v>
      </c>
      <c r="J1664" s="221">
        <v>1000</v>
      </c>
      <c r="K1664" s="221">
        <v>1</v>
      </c>
      <c r="L1664" s="221">
        <v>1000</v>
      </c>
    </row>
    <row r="1665" spans="1:12" s="167" customFormat="1">
      <c r="A1665" s="218" t="str">
        <f t="shared" si="13"/>
        <v>O221019058407일반상품</v>
      </c>
      <c r="B1665" s="219" t="s">
        <v>8193</v>
      </c>
      <c r="C1665" s="219" t="s">
        <v>8023</v>
      </c>
      <c r="D1665" s="219" t="s">
        <v>8065</v>
      </c>
      <c r="E1665" s="219" t="s">
        <v>7707</v>
      </c>
      <c r="F1665" s="219" t="s">
        <v>6394</v>
      </c>
      <c r="G1665" s="219" t="s">
        <v>7744</v>
      </c>
      <c r="H1665" s="219" t="s">
        <v>5990</v>
      </c>
      <c r="I1665" s="220" t="s">
        <v>7276</v>
      </c>
      <c r="J1665" s="221">
        <v>4660</v>
      </c>
      <c r="K1665" s="221">
        <v>1</v>
      </c>
      <c r="L1665" s="221">
        <v>4660</v>
      </c>
    </row>
    <row r="1666" spans="1:12" s="167" customFormat="1">
      <c r="A1666" s="218" t="str">
        <f t="shared" si="13"/>
        <v>O221019058407일반상품</v>
      </c>
      <c r="B1666" s="219" t="s">
        <v>8193</v>
      </c>
      <c r="C1666" s="219" t="s">
        <v>8023</v>
      </c>
      <c r="D1666" s="219" t="s">
        <v>8065</v>
      </c>
      <c r="E1666" s="219" t="s">
        <v>7707</v>
      </c>
      <c r="F1666" s="219" t="s">
        <v>6394</v>
      </c>
      <c r="G1666" s="219" t="s">
        <v>7744</v>
      </c>
      <c r="H1666" s="219" t="s">
        <v>5990</v>
      </c>
      <c r="I1666" s="220" t="s">
        <v>8797</v>
      </c>
      <c r="J1666" s="221">
        <v>1170</v>
      </c>
      <c r="K1666" s="221">
        <v>2</v>
      </c>
      <c r="L1666" s="221">
        <v>2340</v>
      </c>
    </row>
    <row r="1667" spans="1:12" s="167" customFormat="1">
      <c r="A1667" s="218" t="str">
        <f t="shared" si="13"/>
        <v>O221019058407일반상품</v>
      </c>
      <c r="B1667" s="219" t="s">
        <v>8193</v>
      </c>
      <c r="C1667" s="219" t="s">
        <v>8023</v>
      </c>
      <c r="D1667" s="219" t="s">
        <v>8065</v>
      </c>
      <c r="E1667" s="219" t="s">
        <v>7707</v>
      </c>
      <c r="F1667" s="219" t="s">
        <v>6394</v>
      </c>
      <c r="G1667" s="219" t="s">
        <v>7744</v>
      </c>
      <c r="H1667" s="219" t="s">
        <v>5990</v>
      </c>
      <c r="I1667" s="220" t="s">
        <v>8644</v>
      </c>
      <c r="J1667" s="221">
        <v>22000</v>
      </c>
      <c r="K1667" s="221">
        <v>1</v>
      </c>
      <c r="L1667" s="221">
        <v>22000</v>
      </c>
    </row>
    <row r="1668" spans="1:12" s="167" customFormat="1">
      <c r="A1668" s="218" t="str">
        <f t="shared" si="13"/>
        <v>O221019058407일반상품</v>
      </c>
      <c r="B1668" s="219" t="s">
        <v>8193</v>
      </c>
      <c r="C1668" s="219" t="s">
        <v>8023</v>
      </c>
      <c r="D1668" s="219" t="s">
        <v>8065</v>
      </c>
      <c r="E1668" s="219" t="s">
        <v>7707</v>
      </c>
      <c r="F1668" s="219" t="s">
        <v>6394</v>
      </c>
      <c r="G1668" s="219" t="s">
        <v>7744</v>
      </c>
      <c r="H1668" s="219" t="s">
        <v>5990</v>
      </c>
      <c r="I1668" s="220" t="s">
        <v>8756</v>
      </c>
      <c r="J1668" s="221">
        <v>49000</v>
      </c>
      <c r="K1668" s="221">
        <v>1</v>
      </c>
      <c r="L1668" s="221">
        <v>49000</v>
      </c>
    </row>
    <row r="1669" spans="1:12" s="167" customFormat="1">
      <c r="A1669" s="218" t="str">
        <f t="shared" si="13"/>
        <v>O221019058407일반상품</v>
      </c>
      <c r="B1669" s="219" t="s">
        <v>8193</v>
      </c>
      <c r="C1669" s="219" t="s">
        <v>8023</v>
      </c>
      <c r="D1669" s="219" t="s">
        <v>8065</v>
      </c>
      <c r="E1669" s="219" t="s">
        <v>7707</v>
      </c>
      <c r="F1669" s="219" t="s">
        <v>6394</v>
      </c>
      <c r="G1669" s="219" t="s">
        <v>7744</v>
      </c>
      <c r="H1669" s="219" t="s">
        <v>5990</v>
      </c>
      <c r="I1669" s="220" t="s">
        <v>7193</v>
      </c>
      <c r="J1669" s="221">
        <v>1900</v>
      </c>
      <c r="K1669" s="221">
        <v>1</v>
      </c>
      <c r="L1669" s="221">
        <v>1900</v>
      </c>
    </row>
    <row r="1670" spans="1:12" s="167" customFormat="1">
      <c r="A1670" s="218" t="str">
        <f t="shared" si="13"/>
        <v>O221019058407일반상품</v>
      </c>
      <c r="B1670" s="219" t="s">
        <v>8193</v>
      </c>
      <c r="C1670" s="219" t="s">
        <v>8023</v>
      </c>
      <c r="D1670" s="219" t="s">
        <v>8065</v>
      </c>
      <c r="E1670" s="219" t="s">
        <v>7707</v>
      </c>
      <c r="F1670" s="219" t="s">
        <v>6394</v>
      </c>
      <c r="G1670" s="219" t="s">
        <v>7744</v>
      </c>
      <c r="H1670" s="219" t="s">
        <v>5990</v>
      </c>
      <c r="I1670" s="220" t="s">
        <v>8745</v>
      </c>
      <c r="J1670" s="221">
        <v>2480</v>
      </c>
      <c r="K1670" s="221">
        <v>1</v>
      </c>
      <c r="L1670" s="221">
        <v>2480</v>
      </c>
    </row>
    <row r="1671" spans="1:12" s="167" customFormat="1">
      <c r="A1671" s="218" t="str">
        <f t="shared" si="13"/>
        <v>O221019058407일반상품</v>
      </c>
      <c r="B1671" s="219" t="s">
        <v>8193</v>
      </c>
      <c r="C1671" s="219" t="s">
        <v>8023</v>
      </c>
      <c r="D1671" s="219" t="s">
        <v>8065</v>
      </c>
      <c r="E1671" s="219" t="s">
        <v>7707</v>
      </c>
      <c r="F1671" s="219" t="s">
        <v>6394</v>
      </c>
      <c r="G1671" s="219" t="s">
        <v>7744</v>
      </c>
      <c r="H1671" s="219" t="s">
        <v>5990</v>
      </c>
      <c r="I1671" s="220" t="s">
        <v>8488</v>
      </c>
      <c r="J1671" s="221">
        <v>1260</v>
      </c>
      <c r="K1671" s="221">
        <v>3</v>
      </c>
      <c r="L1671" s="221">
        <v>3780</v>
      </c>
    </row>
    <row r="1672" spans="1:12" s="167" customFormat="1">
      <c r="A1672" s="218" t="str">
        <f t="shared" si="13"/>
        <v>O221019058407일반상품</v>
      </c>
      <c r="B1672" s="219" t="s">
        <v>8193</v>
      </c>
      <c r="C1672" s="219" t="s">
        <v>8023</v>
      </c>
      <c r="D1672" s="219" t="s">
        <v>8065</v>
      </c>
      <c r="E1672" s="219" t="s">
        <v>7707</v>
      </c>
      <c r="F1672" s="219" t="s">
        <v>6394</v>
      </c>
      <c r="G1672" s="219" t="s">
        <v>7744</v>
      </c>
      <c r="H1672" s="219" t="s">
        <v>5990</v>
      </c>
      <c r="I1672" s="220" t="s">
        <v>8646</v>
      </c>
      <c r="J1672" s="221">
        <v>4200</v>
      </c>
      <c r="K1672" s="221">
        <v>1</v>
      </c>
      <c r="L1672" s="221">
        <v>4200</v>
      </c>
    </row>
    <row r="1673" spans="1:12" s="167" customFormat="1">
      <c r="A1673" s="218" t="str">
        <f t="shared" si="13"/>
        <v>O221019058407일반상품</v>
      </c>
      <c r="B1673" s="219" t="s">
        <v>8193</v>
      </c>
      <c r="C1673" s="219" t="s">
        <v>8023</v>
      </c>
      <c r="D1673" s="219" t="s">
        <v>8065</v>
      </c>
      <c r="E1673" s="219" t="s">
        <v>7707</v>
      </c>
      <c r="F1673" s="219" t="s">
        <v>6394</v>
      </c>
      <c r="G1673" s="219" t="s">
        <v>7744</v>
      </c>
      <c r="H1673" s="219" t="s">
        <v>5990</v>
      </c>
      <c r="I1673" s="220" t="s">
        <v>8567</v>
      </c>
      <c r="J1673" s="221">
        <v>4340</v>
      </c>
      <c r="K1673" s="221">
        <v>1</v>
      </c>
      <c r="L1673" s="221">
        <v>4340</v>
      </c>
    </row>
    <row r="1674" spans="1:12" s="167" customFormat="1">
      <c r="A1674" s="218" t="str">
        <f t="shared" si="13"/>
        <v>O221019058406일반상품</v>
      </c>
      <c r="B1674" s="219" t="s">
        <v>8194</v>
      </c>
      <c r="C1674" s="219" t="s">
        <v>8023</v>
      </c>
      <c r="D1674" s="219" t="s">
        <v>8065</v>
      </c>
      <c r="E1674" s="219" t="s">
        <v>7706</v>
      </c>
      <c r="F1674" s="219" t="s">
        <v>7717</v>
      </c>
      <c r="G1674" s="219" t="s">
        <v>7932</v>
      </c>
      <c r="H1674" s="219" t="s">
        <v>5990</v>
      </c>
      <c r="I1674" s="220" t="s">
        <v>8771</v>
      </c>
      <c r="J1674" s="221">
        <v>9200</v>
      </c>
      <c r="K1674" s="221">
        <v>1</v>
      </c>
      <c r="L1674" s="221">
        <v>9200</v>
      </c>
    </row>
    <row r="1675" spans="1:12" s="167" customFormat="1">
      <c r="A1675" s="218" t="str">
        <f t="shared" si="13"/>
        <v>O221019058406일반상품</v>
      </c>
      <c r="B1675" s="219" t="s">
        <v>8194</v>
      </c>
      <c r="C1675" s="219" t="s">
        <v>8023</v>
      </c>
      <c r="D1675" s="219" t="s">
        <v>8065</v>
      </c>
      <c r="E1675" s="219" t="s">
        <v>7706</v>
      </c>
      <c r="F1675" s="219" t="s">
        <v>7717</v>
      </c>
      <c r="G1675" s="219" t="s">
        <v>7932</v>
      </c>
      <c r="H1675" s="219" t="s">
        <v>5990</v>
      </c>
      <c r="I1675" s="220" t="s">
        <v>8383</v>
      </c>
      <c r="J1675" s="221">
        <v>5090</v>
      </c>
      <c r="K1675" s="221">
        <v>1</v>
      </c>
      <c r="L1675" s="221">
        <v>5090</v>
      </c>
    </row>
    <row r="1676" spans="1:12" s="167" customFormat="1">
      <c r="A1676" s="218" t="str">
        <f t="shared" si="13"/>
        <v>O221019058406일반상품</v>
      </c>
      <c r="B1676" s="219" t="s">
        <v>8194</v>
      </c>
      <c r="C1676" s="219" t="s">
        <v>8023</v>
      </c>
      <c r="D1676" s="219" t="s">
        <v>8065</v>
      </c>
      <c r="E1676" s="219" t="s">
        <v>7706</v>
      </c>
      <c r="F1676" s="219" t="s">
        <v>7717</v>
      </c>
      <c r="G1676" s="219" t="s">
        <v>7932</v>
      </c>
      <c r="H1676" s="219" t="s">
        <v>5990</v>
      </c>
      <c r="I1676" s="220" t="s">
        <v>8533</v>
      </c>
      <c r="J1676" s="221">
        <v>1630</v>
      </c>
      <c r="K1676" s="221">
        <v>3</v>
      </c>
      <c r="L1676" s="221">
        <v>4890</v>
      </c>
    </row>
    <row r="1677" spans="1:12" s="167" customFormat="1">
      <c r="A1677" s="218" t="str">
        <f t="shared" si="13"/>
        <v>O221019058406일반상품</v>
      </c>
      <c r="B1677" s="219" t="s">
        <v>8194</v>
      </c>
      <c r="C1677" s="219" t="s">
        <v>8023</v>
      </c>
      <c r="D1677" s="219" t="s">
        <v>8065</v>
      </c>
      <c r="E1677" s="219" t="s">
        <v>7706</v>
      </c>
      <c r="F1677" s="219" t="s">
        <v>7717</v>
      </c>
      <c r="G1677" s="219" t="s">
        <v>7932</v>
      </c>
      <c r="H1677" s="219" t="s">
        <v>5990</v>
      </c>
      <c r="I1677" s="220" t="s">
        <v>8384</v>
      </c>
      <c r="J1677" s="221">
        <v>3640</v>
      </c>
      <c r="K1677" s="221">
        <v>1</v>
      </c>
      <c r="L1677" s="221">
        <v>3640</v>
      </c>
    </row>
    <row r="1678" spans="1:12" s="167" customFormat="1">
      <c r="A1678" s="218" t="str">
        <f t="shared" si="13"/>
        <v>O221019058406일반상품</v>
      </c>
      <c r="B1678" s="219" t="s">
        <v>8194</v>
      </c>
      <c r="C1678" s="219" t="s">
        <v>8023</v>
      </c>
      <c r="D1678" s="219" t="s">
        <v>8065</v>
      </c>
      <c r="E1678" s="219" t="s">
        <v>7706</v>
      </c>
      <c r="F1678" s="219" t="s">
        <v>7717</v>
      </c>
      <c r="G1678" s="219" t="s">
        <v>7932</v>
      </c>
      <c r="H1678" s="219" t="s">
        <v>5990</v>
      </c>
      <c r="I1678" s="220" t="s">
        <v>8322</v>
      </c>
      <c r="J1678" s="221">
        <v>21500</v>
      </c>
      <c r="K1678" s="221">
        <v>1</v>
      </c>
      <c r="L1678" s="221">
        <v>21500</v>
      </c>
    </row>
    <row r="1679" spans="1:12" s="167" customFormat="1">
      <c r="A1679" s="218" t="str">
        <f t="shared" si="13"/>
        <v>O221019058406일반상품</v>
      </c>
      <c r="B1679" s="219" t="s">
        <v>8194</v>
      </c>
      <c r="C1679" s="219" t="s">
        <v>8023</v>
      </c>
      <c r="D1679" s="219" t="s">
        <v>8065</v>
      </c>
      <c r="E1679" s="219" t="s">
        <v>7706</v>
      </c>
      <c r="F1679" s="219" t="s">
        <v>7717</v>
      </c>
      <c r="G1679" s="219" t="s">
        <v>7932</v>
      </c>
      <c r="H1679" s="219" t="s">
        <v>5990</v>
      </c>
      <c r="I1679" s="220" t="s">
        <v>7259</v>
      </c>
      <c r="J1679" s="221">
        <v>6350</v>
      </c>
      <c r="K1679" s="221">
        <v>1</v>
      </c>
      <c r="L1679" s="221">
        <v>6350</v>
      </c>
    </row>
    <row r="1680" spans="1:12" s="167" customFormat="1">
      <c r="A1680" s="218" t="str">
        <f t="shared" si="13"/>
        <v>O221019058406일반상품</v>
      </c>
      <c r="B1680" s="219" t="s">
        <v>8194</v>
      </c>
      <c r="C1680" s="219" t="s">
        <v>8023</v>
      </c>
      <c r="D1680" s="219" t="s">
        <v>8065</v>
      </c>
      <c r="E1680" s="219" t="s">
        <v>7706</v>
      </c>
      <c r="F1680" s="219" t="s">
        <v>7717</v>
      </c>
      <c r="G1680" s="219" t="s">
        <v>7932</v>
      </c>
      <c r="H1680" s="219" t="s">
        <v>5990</v>
      </c>
      <c r="I1680" s="220" t="s">
        <v>8798</v>
      </c>
      <c r="J1680" s="221">
        <v>1500</v>
      </c>
      <c r="K1680" s="221">
        <v>4</v>
      </c>
      <c r="L1680" s="221">
        <v>6000</v>
      </c>
    </row>
    <row r="1681" spans="1:12" s="167" customFormat="1">
      <c r="A1681" s="218" t="str">
        <f t="shared" si="13"/>
        <v>O221019058406일반상품</v>
      </c>
      <c r="B1681" s="219" t="s">
        <v>8194</v>
      </c>
      <c r="C1681" s="219" t="s">
        <v>8023</v>
      </c>
      <c r="D1681" s="219" t="s">
        <v>8065</v>
      </c>
      <c r="E1681" s="219" t="s">
        <v>7706</v>
      </c>
      <c r="F1681" s="219" t="s">
        <v>7717</v>
      </c>
      <c r="G1681" s="219" t="s">
        <v>7932</v>
      </c>
      <c r="H1681" s="219" t="s">
        <v>5990</v>
      </c>
      <c r="I1681" s="220" t="s">
        <v>8390</v>
      </c>
      <c r="J1681" s="221">
        <v>5718</v>
      </c>
      <c r="K1681" s="221">
        <v>1</v>
      </c>
      <c r="L1681" s="221">
        <v>5718</v>
      </c>
    </row>
    <row r="1682" spans="1:12" s="167" customFormat="1">
      <c r="A1682" s="218" t="str">
        <f t="shared" si="13"/>
        <v>O221019058406일반상품</v>
      </c>
      <c r="B1682" s="219" t="s">
        <v>8194</v>
      </c>
      <c r="C1682" s="219" t="s">
        <v>8023</v>
      </c>
      <c r="D1682" s="219" t="s">
        <v>8065</v>
      </c>
      <c r="E1682" s="219" t="s">
        <v>7706</v>
      </c>
      <c r="F1682" s="219" t="s">
        <v>7717</v>
      </c>
      <c r="G1682" s="219" t="s">
        <v>7932</v>
      </c>
      <c r="H1682" s="219" t="s">
        <v>5990</v>
      </c>
      <c r="I1682" s="220" t="s">
        <v>8353</v>
      </c>
      <c r="J1682" s="221">
        <v>5250</v>
      </c>
      <c r="K1682" s="221">
        <v>2</v>
      </c>
      <c r="L1682" s="221">
        <v>10500</v>
      </c>
    </row>
    <row r="1683" spans="1:12" s="167" customFormat="1">
      <c r="A1683" s="218" t="str">
        <f t="shared" si="13"/>
        <v>O221019058406일반상품</v>
      </c>
      <c r="B1683" s="219" t="s">
        <v>8194</v>
      </c>
      <c r="C1683" s="219" t="s">
        <v>8023</v>
      </c>
      <c r="D1683" s="219" t="s">
        <v>8065</v>
      </c>
      <c r="E1683" s="219" t="s">
        <v>7706</v>
      </c>
      <c r="F1683" s="219" t="s">
        <v>7717</v>
      </c>
      <c r="G1683" s="219" t="s">
        <v>7932</v>
      </c>
      <c r="H1683" s="219" t="s">
        <v>5990</v>
      </c>
      <c r="I1683" s="220" t="s">
        <v>8356</v>
      </c>
      <c r="J1683" s="221">
        <v>23500</v>
      </c>
      <c r="K1683" s="221">
        <v>1</v>
      </c>
      <c r="L1683" s="221">
        <v>23500</v>
      </c>
    </row>
    <row r="1684" spans="1:12" s="167" customFormat="1">
      <c r="A1684" s="218" t="str">
        <f t="shared" si="13"/>
        <v>O221019058406일반상품</v>
      </c>
      <c r="B1684" s="219" t="s">
        <v>8194</v>
      </c>
      <c r="C1684" s="219" t="s">
        <v>8023</v>
      </c>
      <c r="D1684" s="219" t="s">
        <v>8065</v>
      </c>
      <c r="E1684" s="219" t="s">
        <v>7706</v>
      </c>
      <c r="F1684" s="219" t="s">
        <v>7717</v>
      </c>
      <c r="G1684" s="219" t="s">
        <v>7932</v>
      </c>
      <c r="H1684" s="219" t="s">
        <v>5990</v>
      </c>
      <c r="I1684" s="220" t="s">
        <v>8646</v>
      </c>
      <c r="J1684" s="221">
        <v>4200</v>
      </c>
      <c r="K1684" s="221">
        <v>1</v>
      </c>
      <c r="L1684" s="221">
        <v>4200</v>
      </c>
    </row>
    <row r="1685" spans="1:12" s="167" customFormat="1">
      <c r="A1685" s="218" t="str">
        <f t="shared" si="13"/>
        <v>O221019058406일반상품</v>
      </c>
      <c r="B1685" s="219" t="s">
        <v>8194</v>
      </c>
      <c r="C1685" s="219" t="s">
        <v>8023</v>
      </c>
      <c r="D1685" s="219" t="s">
        <v>8065</v>
      </c>
      <c r="E1685" s="219" t="s">
        <v>7706</v>
      </c>
      <c r="F1685" s="219" t="s">
        <v>7717</v>
      </c>
      <c r="G1685" s="219" t="s">
        <v>7932</v>
      </c>
      <c r="H1685" s="219" t="s">
        <v>5990</v>
      </c>
      <c r="I1685" s="220" t="s">
        <v>8514</v>
      </c>
      <c r="J1685" s="221">
        <v>2160</v>
      </c>
      <c r="K1685" s="221">
        <v>1</v>
      </c>
      <c r="L1685" s="221">
        <v>2160</v>
      </c>
    </row>
    <row r="1686" spans="1:12" s="167" customFormat="1">
      <c r="A1686" s="218" t="str">
        <f t="shared" si="13"/>
        <v>O221019058406일반상품</v>
      </c>
      <c r="B1686" s="219" t="s">
        <v>8194</v>
      </c>
      <c r="C1686" s="219" t="s">
        <v>8023</v>
      </c>
      <c r="D1686" s="219" t="s">
        <v>8065</v>
      </c>
      <c r="E1686" s="219" t="s">
        <v>7706</v>
      </c>
      <c r="F1686" s="219" t="s">
        <v>7717</v>
      </c>
      <c r="G1686" s="219" t="s">
        <v>7932</v>
      </c>
      <c r="H1686" s="219" t="s">
        <v>5990</v>
      </c>
      <c r="I1686" s="220" t="s">
        <v>8567</v>
      </c>
      <c r="J1686" s="221">
        <v>4340</v>
      </c>
      <c r="K1686" s="221">
        <v>1</v>
      </c>
      <c r="L1686" s="221">
        <v>4340</v>
      </c>
    </row>
    <row r="1687" spans="1:12" s="167" customFormat="1">
      <c r="A1687" s="218" t="str">
        <f t="shared" si="13"/>
        <v>O221019058405일반상품</v>
      </c>
      <c r="B1687" s="219" t="s">
        <v>8195</v>
      </c>
      <c r="C1687" s="219" t="s">
        <v>8023</v>
      </c>
      <c r="D1687" s="219" t="s">
        <v>8065</v>
      </c>
      <c r="E1687" s="219" t="s">
        <v>7707</v>
      </c>
      <c r="F1687" s="219" t="s">
        <v>7718</v>
      </c>
      <c r="G1687" s="219" t="s">
        <v>7792</v>
      </c>
      <c r="H1687" s="219" t="s">
        <v>5990</v>
      </c>
      <c r="I1687" s="220" t="s">
        <v>8771</v>
      </c>
      <c r="J1687" s="221">
        <v>9200</v>
      </c>
      <c r="K1687" s="221">
        <v>1</v>
      </c>
      <c r="L1687" s="221">
        <v>9200</v>
      </c>
    </row>
    <row r="1688" spans="1:12" s="167" customFormat="1">
      <c r="A1688" s="218" t="str">
        <f t="shared" si="13"/>
        <v>O221019058405일반상품</v>
      </c>
      <c r="B1688" s="219" t="s">
        <v>8195</v>
      </c>
      <c r="C1688" s="219" t="s">
        <v>8023</v>
      </c>
      <c r="D1688" s="219" t="s">
        <v>8065</v>
      </c>
      <c r="E1688" s="219" t="s">
        <v>7707</v>
      </c>
      <c r="F1688" s="219" t="s">
        <v>7718</v>
      </c>
      <c r="G1688" s="219" t="s">
        <v>7792</v>
      </c>
      <c r="H1688" s="219" t="s">
        <v>5990</v>
      </c>
      <c r="I1688" s="220" t="s">
        <v>8660</v>
      </c>
      <c r="J1688" s="221">
        <v>2600</v>
      </c>
      <c r="K1688" s="221">
        <v>1</v>
      </c>
      <c r="L1688" s="221">
        <v>2600</v>
      </c>
    </row>
    <row r="1689" spans="1:12" s="167" customFormat="1">
      <c r="A1689" s="218" t="str">
        <f t="shared" si="13"/>
        <v>O221019058405일반상품</v>
      </c>
      <c r="B1689" s="219" t="s">
        <v>8195</v>
      </c>
      <c r="C1689" s="219" t="s">
        <v>8023</v>
      </c>
      <c r="D1689" s="219" t="s">
        <v>8065</v>
      </c>
      <c r="E1689" s="219" t="s">
        <v>7707</v>
      </c>
      <c r="F1689" s="219" t="s">
        <v>7718</v>
      </c>
      <c r="G1689" s="219" t="s">
        <v>7792</v>
      </c>
      <c r="H1689" s="219" t="s">
        <v>5990</v>
      </c>
      <c r="I1689" s="220" t="s">
        <v>8341</v>
      </c>
      <c r="J1689" s="221">
        <v>9000</v>
      </c>
      <c r="K1689" s="221">
        <v>1</v>
      </c>
      <c r="L1689" s="221">
        <v>9000</v>
      </c>
    </row>
    <row r="1690" spans="1:12" s="167" customFormat="1">
      <c r="A1690" s="218" t="str">
        <f t="shared" si="13"/>
        <v>O221019058405일반상품</v>
      </c>
      <c r="B1690" s="219" t="s">
        <v>8195</v>
      </c>
      <c r="C1690" s="219" t="s">
        <v>8023</v>
      </c>
      <c r="D1690" s="219" t="s">
        <v>8065</v>
      </c>
      <c r="E1690" s="219" t="s">
        <v>7707</v>
      </c>
      <c r="F1690" s="219" t="s">
        <v>7718</v>
      </c>
      <c r="G1690" s="219" t="s">
        <v>7792</v>
      </c>
      <c r="H1690" s="219" t="s">
        <v>5990</v>
      </c>
      <c r="I1690" s="220" t="s">
        <v>8737</v>
      </c>
      <c r="J1690" s="221">
        <v>5960</v>
      </c>
      <c r="K1690" s="221">
        <v>1</v>
      </c>
      <c r="L1690" s="221">
        <v>5960</v>
      </c>
    </row>
    <row r="1691" spans="1:12" s="167" customFormat="1">
      <c r="A1691" s="218" t="str">
        <f t="shared" si="13"/>
        <v>O221019058405일반상품</v>
      </c>
      <c r="B1691" s="219" t="s">
        <v>8195</v>
      </c>
      <c r="C1691" s="219" t="s">
        <v>8023</v>
      </c>
      <c r="D1691" s="219" t="s">
        <v>8065</v>
      </c>
      <c r="E1691" s="219" t="s">
        <v>7707</v>
      </c>
      <c r="F1691" s="219" t="s">
        <v>7718</v>
      </c>
      <c r="G1691" s="219" t="s">
        <v>7792</v>
      </c>
      <c r="H1691" s="219" t="s">
        <v>5990</v>
      </c>
      <c r="I1691" s="220" t="s">
        <v>7980</v>
      </c>
      <c r="J1691" s="221">
        <v>4200</v>
      </c>
      <c r="K1691" s="221">
        <v>1</v>
      </c>
      <c r="L1691" s="221">
        <v>4200</v>
      </c>
    </row>
    <row r="1692" spans="1:12" s="167" customFormat="1">
      <c r="A1692" s="218" t="str">
        <f t="shared" si="13"/>
        <v>O221019058405일반상품</v>
      </c>
      <c r="B1692" s="219" t="s">
        <v>8195</v>
      </c>
      <c r="C1692" s="219" t="s">
        <v>8023</v>
      </c>
      <c r="D1692" s="219" t="s">
        <v>8065</v>
      </c>
      <c r="E1692" s="219" t="s">
        <v>7707</v>
      </c>
      <c r="F1692" s="219" t="s">
        <v>7718</v>
      </c>
      <c r="G1692" s="219" t="s">
        <v>7792</v>
      </c>
      <c r="H1692" s="219" t="s">
        <v>5990</v>
      </c>
      <c r="I1692" s="220" t="s">
        <v>8799</v>
      </c>
      <c r="J1692" s="221">
        <v>16000</v>
      </c>
      <c r="K1692" s="221">
        <v>1</v>
      </c>
      <c r="L1692" s="221">
        <v>16000</v>
      </c>
    </row>
    <row r="1693" spans="1:12" s="167" customFormat="1">
      <c r="A1693" s="218" t="str">
        <f t="shared" si="13"/>
        <v>O221019058405일반상품</v>
      </c>
      <c r="B1693" s="219" t="s">
        <v>8195</v>
      </c>
      <c r="C1693" s="219" t="s">
        <v>8023</v>
      </c>
      <c r="D1693" s="219" t="s">
        <v>8065</v>
      </c>
      <c r="E1693" s="219" t="s">
        <v>7707</v>
      </c>
      <c r="F1693" s="219" t="s">
        <v>7718</v>
      </c>
      <c r="G1693" s="219" t="s">
        <v>7792</v>
      </c>
      <c r="H1693" s="219" t="s">
        <v>5990</v>
      </c>
      <c r="I1693" s="220" t="s">
        <v>8423</v>
      </c>
      <c r="J1693" s="221">
        <v>8000</v>
      </c>
      <c r="K1693" s="221">
        <v>2</v>
      </c>
      <c r="L1693" s="221">
        <v>16000</v>
      </c>
    </row>
    <row r="1694" spans="1:12" s="167" customFormat="1">
      <c r="A1694" s="218" t="str">
        <f t="shared" si="13"/>
        <v>O221019058405일반상품</v>
      </c>
      <c r="B1694" s="219" t="s">
        <v>8195</v>
      </c>
      <c r="C1694" s="219" t="s">
        <v>8023</v>
      </c>
      <c r="D1694" s="219" t="s">
        <v>8065</v>
      </c>
      <c r="E1694" s="219" t="s">
        <v>7707</v>
      </c>
      <c r="F1694" s="219" t="s">
        <v>7718</v>
      </c>
      <c r="G1694" s="219" t="s">
        <v>7792</v>
      </c>
      <c r="H1694" s="219" t="s">
        <v>5990</v>
      </c>
      <c r="I1694" s="220" t="s">
        <v>8383</v>
      </c>
      <c r="J1694" s="221">
        <v>5090</v>
      </c>
      <c r="K1694" s="221">
        <v>1</v>
      </c>
      <c r="L1694" s="221">
        <v>5090</v>
      </c>
    </row>
    <row r="1695" spans="1:12" s="167" customFormat="1">
      <c r="A1695" s="218" t="str">
        <f t="shared" si="13"/>
        <v>O221019058405일반상품</v>
      </c>
      <c r="B1695" s="219" t="s">
        <v>8195</v>
      </c>
      <c r="C1695" s="219" t="s">
        <v>8023</v>
      </c>
      <c r="D1695" s="219" t="s">
        <v>8065</v>
      </c>
      <c r="E1695" s="219" t="s">
        <v>7707</v>
      </c>
      <c r="F1695" s="219" t="s">
        <v>7718</v>
      </c>
      <c r="G1695" s="219" t="s">
        <v>7792</v>
      </c>
      <c r="H1695" s="219" t="s">
        <v>5990</v>
      </c>
      <c r="I1695" s="220" t="s">
        <v>7245</v>
      </c>
      <c r="J1695" s="221">
        <v>3250</v>
      </c>
      <c r="K1695" s="221">
        <v>1</v>
      </c>
      <c r="L1695" s="221">
        <v>3250</v>
      </c>
    </row>
    <row r="1696" spans="1:12" s="167" customFormat="1">
      <c r="A1696" s="218" t="str">
        <f t="shared" si="13"/>
        <v>O221019058405일반상품</v>
      </c>
      <c r="B1696" s="219" t="s">
        <v>8195</v>
      </c>
      <c r="C1696" s="219" t="s">
        <v>8023</v>
      </c>
      <c r="D1696" s="219" t="s">
        <v>8065</v>
      </c>
      <c r="E1696" s="219" t="s">
        <v>7707</v>
      </c>
      <c r="F1696" s="219" t="s">
        <v>7718</v>
      </c>
      <c r="G1696" s="219" t="s">
        <v>7792</v>
      </c>
      <c r="H1696" s="219" t="s">
        <v>5990</v>
      </c>
      <c r="I1696" s="220" t="s">
        <v>8384</v>
      </c>
      <c r="J1696" s="221">
        <v>3640</v>
      </c>
      <c r="K1696" s="221">
        <v>1</v>
      </c>
      <c r="L1696" s="221">
        <v>3640</v>
      </c>
    </row>
    <row r="1697" spans="1:12" s="167" customFormat="1">
      <c r="A1697" s="218" t="str">
        <f t="shared" si="13"/>
        <v>O221019058405일반상품</v>
      </c>
      <c r="B1697" s="219" t="s">
        <v>8195</v>
      </c>
      <c r="C1697" s="219" t="s">
        <v>8023</v>
      </c>
      <c r="D1697" s="219" t="s">
        <v>8065</v>
      </c>
      <c r="E1697" s="219" t="s">
        <v>7707</v>
      </c>
      <c r="F1697" s="219" t="s">
        <v>7718</v>
      </c>
      <c r="G1697" s="219" t="s">
        <v>7792</v>
      </c>
      <c r="H1697" s="219" t="s">
        <v>5990</v>
      </c>
      <c r="I1697" s="220" t="s">
        <v>7249</v>
      </c>
      <c r="J1697" s="221">
        <v>1330</v>
      </c>
      <c r="K1697" s="221">
        <v>1</v>
      </c>
      <c r="L1697" s="221">
        <v>1330</v>
      </c>
    </row>
    <row r="1698" spans="1:12" s="167" customFormat="1">
      <c r="A1698" s="218" t="str">
        <f t="shared" si="13"/>
        <v>O221019058405일반상품</v>
      </c>
      <c r="B1698" s="219" t="s">
        <v>8195</v>
      </c>
      <c r="C1698" s="219" t="s">
        <v>8023</v>
      </c>
      <c r="D1698" s="219" t="s">
        <v>8065</v>
      </c>
      <c r="E1698" s="219" t="s">
        <v>7707</v>
      </c>
      <c r="F1698" s="219" t="s">
        <v>7718</v>
      </c>
      <c r="G1698" s="219" t="s">
        <v>7792</v>
      </c>
      <c r="H1698" s="219" t="s">
        <v>5990</v>
      </c>
      <c r="I1698" s="220" t="s">
        <v>8623</v>
      </c>
      <c r="J1698" s="221">
        <v>5500</v>
      </c>
      <c r="K1698" s="221">
        <v>2</v>
      </c>
      <c r="L1698" s="221">
        <v>11000</v>
      </c>
    </row>
    <row r="1699" spans="1:12" s="167" customFormat="1">
      <c r="A1699" s="218" t="str">
        <f t="shared" si="13"/>
        <v>O221019058405일반상품</v>
      </c>
      <c r="B1699" s="219" t="s">
        <v>8195</v>
      </c>
      <c r="C1699" s="219" t="s">
        <v>8023</v>
      </c>
      <c r="D1699" s="219" t="s">
        <v>8065</v>
      </c>
      <c r="E1699" s="219" t="s">
        <v>7707</v>
      </c>
      <c r="F1699" s="219" t="s">
        <v>7718</v>
      </c>
      <c r="G1699" s="219" t="s">
        <v>7792</v>
      </c>
      <c r="H1699" s="219" t="s">
        <v>5990</v>
      </c>
      <c r="I1699" s="220" t="s">
        <v>8800</v>
      </c>
      <c r="J1699" s="221">
        <v>9000</v>
      </c>
      <c r="K1699" s="221">
        <v>1</v>
      </c>
      <c r="L1699" s="221">
        <v>9000</v>
      </c>
    </row>
    <row r="1700" spans="1:12" s="167" customFormat="1">
      <c r="A1700" s="218" t="str">
        <f t="shared" si="13"/>
        <v>O221019058405일반상품</v>
      </c>
      <c r="B1700" s="219" t="s">
        <v>8195</v>
      </c>
      <c r="C1700" s="219" t="s">
        <v>8023</v>
      </c>
      <c r="D1700" s="219" t="s">
        <v>8065</v>
      </c>
      <c r="E1700" s="219" t="s">
        <v>7707</v>
      </c>
      <c r="F1700" s="219" t="s">
        <v>7718</v>
      </c>
      <c r="G1700" s="219" t="s">
        <v>7792</v>
      </c>
      <c r="H1700" s="219" t="s">
        <v>5990</v>
      </c>
      <c r="I1700" s="220" t="s">
        <v>8801</v>
      </c>
      <c r="J1700" s="221">
        <v>4200</v>
      </c>
      <c r="K1700" s="221">
        <v>1</v>
      </c>
      <c r="L1700" s="221">
        <v>4200</v>
      </c>
    </row>
    <row r="1701" spans="1:12" s="167" customFormat="1">
      <c r="A1701" s="218" t="str">
        <f t="shared" si="13"/>
        <v>O221019058405일반상품</v>
      </c>
      <c r="B1701" s="219" t="s">
        <v>8195</v>
      </c>
      <c r="C1701" s="219" t="s">
        <v>8023</v>
      </c>
      <c r="D1701" s="219" t="s">
        <v>8065</v>
      </c>
      <c r="E1701" s="219" t="s">
        <v>7707</v>
      </c>
      <c r="F1701" s="219" t="s">
        <v>7718</v>
      </c>
      <c r="G1701" s="219" t="s">
        <v>7792</v>
      </c>
      <c r="H1701" s="219" t="s">
        <v>5990</v>
      </c>
      <c r="I1701" s="220" t="s">
        <v>8041</v>
      </c>
      <c r="J1701" s="221">
        <v>8400</v>
      </c>
      <c r="K1701" s="221">
        <v>1</v>
      </c>
      <c r="L1701" s="221">
        <v>8400</v>
      </c>
    </row>
    <row r="1702" spans="1:12" s="167" customFormat="1">
      <c r="A1702" s="218" t="str">
        <f t="shared" si="13"/>
        <v>O221019058405일반상품</v>
      </c>
      <c r="B1702" s="219" t="s">
        <v>8195</v>
      </c>
      <c r="C1702" s="219" t="s">
        <v>8023</v>
      </c>
      <c r="D1702" s="219" t="s">
        <v>8065</v>
      </c>
      <c r="E1702" s="219" t="s">
        <v>7707</v>
      </c>
      <c r="F1702" s="219" t="s">
        <v>7718</v>
      </c>
      <c r="G1702" s="219" t="s">
        <v>7792</v>
      </c>
      <c r="H1702" s="219" t="s">
        <v>5990</v>
      </c>
      <c r="I1702" s="220" t="s">
        <v>8664</v>
      </c>
      <c r="J1702" s="221">
        <v>8140</v>
      </c>
      <c r="K1702" s="221">
        <v>1</v>
      </c>
      <c r="L1702" s="221">
        <v>8140</v>
      </c>
    </row>
    <row r="1703" spans="1:12" s="167" customFormat="1">
      <c r="A1703" s="218" t="str">
        <f t="shared" si="13"/>
        <v>O221019058405일반상품</v>
      </c>
      <c r="B1703" s="219" t="s">
        <v>8195</v>
      </c>
      <c r="C1703" s="219" t="s">
        <v>8023</v>
      </c>
      <c r="D1703" s="219" t="s">
        <v>8065</v>
      </c>
      <c r="E1703" s="219" t="s">
        <v>7707</v>
      </c>
      <c r="F1703" s="219" t="s">
        <v>7718</v>
      </c>
      <c r="G1703" s="219" t="s">
        <v>7792</v>
      </c>
      <c r="H1703" s="219" t="s">
        <v>5990</v>
      </c>
      <c r="I1703" s="220" t="s">
        <v>7238</v>
      </c>
      <c r="J1703" s="221">
        <v>11780</v>
      </c>
      <c r="K1703" s="221">
        <v>1</v>
      </c>
      <c r="L1703" s="221">
        <v>11780</v>
      </c>
    </row>
    <row r="1704" spans="1:12" s="167" customFormat="1">
      <c r="A1704" s="218" t="str">
        <f t="shared" si="13"/>
        <v>O221019058405일반상품</v>
      </c>
      <c r="B1704" s="219" t="s">
        <v>8195</v>
      </c>
      <c r="C1704" s="219" t="s">
        <v>8023</v>
      </c>
      <c r="D1704" s="219" t="s">
        <v>8065</v>
      </c>
      <c r="E1704" s="219" t="s">
        <v>7707</v>
      </c>
      <c r="F1704" s="219" t="s">
        <v>7718</v>
      </c>
      <c r="G1704" s="219" t="s">
        <v>7792</v>
      </c>
      <c r="H1704" s="219" t="s">
        <v>5990</v>
      </c>
      <c r="I1704" s="220" t="s">
        <v>8781</v>
      </c>
      <c r="J1704" s="221">
        <v>5400</v>
      </c>
      <c r="K1704" s="221">
        <v>2</v>
      </c>
      <c r="L1704" s="221">
        <v>10800</v>
      </c>
    </row>
    <row r="1705" spans="1:12" s="167" customFormat="1">
      <c r="A1705" s="218" t="str">
        <f t="shared" si="13"/>
        <v>O221019058405일반상품</v>
      </c>
      <c r="B1705" s="219" t="s">
        <v>8195</v>
      </c>
      <c r="C1705" s="219" t="s">
        <v>8023</v>
      </c>
      <c r="D1705" s="219" t="s">
        <v>8065</v>
      </c>
      <c r="E1705" s="219" t="s">
        <v>7707</v>
      </c>
      <c r="F1705" s="219" t="s">
        <v>7718</v>
      </c>
      <c r="G1705" s="219" t="s">
        <v>7792</v>
      </c>
      <c r="H1705" s="219" t="s">
        <v>5990</v>
      </c>
      <c r="I1705" s="220" t="s">
        <v>8570</v>
      </c>
      <c r="J1705" s="221">
        <v>9000</v>
      </c>
      <c r="K1705" s="221">
        <v>1</v>
      </c>
      <c r="L1705" s="221">
        <v>9000</v>
      </c>
    </row>
    <row r="1706" spans="1:12" s="167" customFormat="1">
      <c r="A1706" s="218" t="str">
        <f t="shared" si="13"/>
        <v>O221019058405일반상품</v>
      </c>
      <c r="B1706" s="219" t="s">
        <v>8195</v>
      </c>
      <c r="C1706" s="219" t="s">
        <v>8023</v>
      </c>
      <c r="D1706" s="219" t="s">
        <v>8065</v>
      </c>
      <c r="E1706" s="219" t="s">
        <v>7707</v>
      </c>
      <c r="F1706" s="219" t="s">
        <v>7718</v>
      </c>
      <c r="G1706" s="219" t="s">
        <v>7792</v>
      </c>
      <c r="H1706" s="219" t="s">
        <v>5990</v>
      </c>
      <c r="I1706" s="220" t="s">
        <v>7201</v>
      </c>
      <c r="J1706" s="221">
        <v>12480</v>
      </c>
      <c r="K1706" s="221">
        <v>2</v>
      </c>
      <c r="L1706" s="221">
        <v>24960</v>
      </c>
    </row>
    <row r="1707" spans="1:12" s="167" customFormat="1">
      <c r="A1707" s="218" t="str">
        <f t="shared" si="13"/>
        <v>O221019058405일반상품</v>
      </c>
      <c r="B1707" s="219" t="s">
        <v>8195</v>
      </c>
      <c r="C1707" s="219" t="s">
        <v>8023</v>
      </c>
      <c r="D1707" s="219" t="s">
        <v>8065</v>
      </c>
      <c r="E1707" s="219" t="s">
        <v>7707</v>
      </c>
      <c r="F1707" s="219" t="s">
        <v>7718</v>
      </c>
      <c r="G1707" s="219" t="s">
        <v>7792</v>
      </c>
      <c r="H1707" s="219" t="s">
        <v>5990</v>
      </c>
      <c r="I1707" s="220" t="s">
        <v>8802</v>
      </c>
      <c r="J1707" s="221">
        <v>7000</v>
      </c>
      <c r="K1707" s="221">
        <v>1</v>
      </c>
      <c r="L1707" s="221">
        <v>7000</v>
      </c>
    </row>
    <row r="1708" spans="1:12" s="167" customFormat="1">
      <c r="A1708" s="218" t="str">
        <f t="shared" si="13"/>
        <v>O221019058405일반상품</v>
      </c>
      <c r="B1708" s="219" t="s">
        <v>8195</v>
      </c>
      <c r="C1708" s="219" t="s">
        <v>8023</v>
      </c>
      <c r="D1708" s="219" t="s">
        <v>8065</v>
      </c>
      <c r="E1708" s="219" t="s">
        <v>7707</v>
      </c>
      <c r="F1708" s="219" t="s">
        <v>7718</v>
      </c>
      <c r="G1708" s="219" t="s">
        <v>7792</v>
      </c>
      <c r="H1708" s="219" t="s">
        <v>5990</v>
      </c>
      <c r="I1708" s="220" t="s">
        <v>8352</v>
      </c>
      <c r="J1708" s="221">
        <v>2700</v>
      </c>
      <c r="K1708" s="221">
        <v>1</v>
      </c>
      <c r="L1708" s="221">
        <v>2700</v>
      </c>
    </row>
    <row r="1709" spans="1:12" s="167" customFormat="1">
      <c r="A1709" s="218" t="str">
        <f t="shared" si="13"/>
        <v>O221019058405일반상품</v>
      </c>
      <c r="B1709" s="219" t="s">
        <v>8195</v>
      </c>
      <c r="C1709" s="219" t="s">
        <v>8023</v>
      </c>
      <c r="D1709" s="219" t="s">
        <v>8065</v>
      </c>
      <c r="E1709" s="219" t="s">
        <v>7707</v>
      </c>
      <c r="F1709" s="219" t="s">
        <v>7718</v>
      </c>
      <c r="G1709" s="219" t="s">
        <v>7792</v>
      </c>
      <c r="H1709" s="219" t="s">
        <v>5990</v>
      </c>
      <c r="I1709" s="220" t="s">
        <v>8588</v>
      </c>
      <c r="J1709" s="221">
        <v>1250</v>
      </c>
      <c r="K1709" s="221">
        <v>1</v>
      </c>
      <c r="L1709" s="221">
        <v>1250</v>
      </c>
    </row>
    <row r="1710" spans="1:12" s="167" customFormat="1">
      <c r="A1710" s="218" t="str">
        <f t="shared" si="13"/>
        <v>O221019058405일반상품</v>
      </c>
      <c r="B1710" s="219" t="s">
        <v>8195</v>
      </c>
      <c r="C1710" s="219" t="s">
        <v>8023</v>
      </c>
      <c r="D1710" s="219" t="s">
        <v>8065</v>
      </c>
      <c r="E1710" s="219" t="s">
        <v>7707</v>
      </c>
      <c r="F1710" s="219" t="s">
        <v>7718</v>
      </c>
      <c r="G1710" s="219" t="s">
        <v>7792</v>
      </c>
      <c r="H1710" s="219" t="s">
        <v>5990</v>
      </c>
      <c r="I1710" s="220" t="s">
        <v>8323</v>
      </c>
      <c r="J1710" s="221">
        <v>15400</v>
      </c>
      <c r="K1710" s="221">
        <v>1</v>
      </c>
      <c r="L1710" s="221">
        <v>15400</v>
      </c>
    </row>
    <row r="1711" spans="1:12" s="167" customFormat="1">
      <c r="A1711" s="218" t="str">
        <f t="shared" si="13"/>
        <v>O221019058405일반상품</v>
      </c>
      <c r="B1711" s="219" t="s">
        <v>8195</v>
      </c>
      <c r="C1711" s="219" t="s">
        <v>8023</v>
      </c>
      <c r="D1711" s="219" t="s">
        <v>8065</v>
      </c>
      <c r="E1711" s="219" t="s">
        <v>7707</v>
      </c>
      <c r="F1711" s="219" t="s">
        <v>7718</v>
      </c>
      <c r="G1711" s="219" t="s">
        <v>7792</v>
      </c>
      <c r="H1711" s="219" t="s">
        <v>5990</v>
      </c>
      <c r="I1711" s="220" t="s">
        <v>8403</v>
      </c>
      <c r="J1711" s="221">
        <v>1250</v>
      </c>
      <c r="K1711" s="221">
        <v>1</v>
      </c>
      <c r="L1711" s="221">
        <v>1250</v>
      </c>
    </row>
    <row r="1712" spans="1:12" s="167" customFormat="1">
      <c r="A1712" s="218" t="str">
        <f t="shared" si="13"/>
        <v>O221019058405일반상품</v>
      </c>
      <c r="B1712" s="219" t="s">
        <v>8195</v>
      </c>
      <c r="C1712" s="219" t="s">
        <v>8023</v>
      </c>
      <c r="D1712" s="219" t="s">
        <v>8065</v>
      </c>
      <c r="E1712" s="219" t="s">
        <v>7707</v>
      </c>
      <c r="F1712" s="219" t="s">
        <v>7718</v>
      </c>
      <c r="G1712" s="219" t="s">
        <v>7792</v>
      </c>
      <c r="H1712" s="219" t="s">
        <v>5990</v>
      </c>
      <c r="I1712" s="220" t="s">
        <v>8330</v>
      </c>
      <c r="J1712" s="221">
        <v>18000</v>
      </c>
      <c r="K1712" s="221">
        <v>1</v>
      </c>
      <c r="L1712" s="221">
        <v>18000</v>
      </c>
    </row>
    <row r="1713" spans="1:12" s="167" customFormat="1">
      <c r="A1713" s="218" t="str">
        <f t="shared" si="13"/>
        <v>O221019058405일반상품</v>
      </c>
      <c r="B1713" s="219" t="s">
        <v>8195</v>
      </c>
      <c r="C1713" s="219" t="s">
        <v>8023</v>
      </c>
      <c r="D1713" s="219" t="s">
        <v>8065</v>
      </c>
      <c r="E1713" s="219" t="s">
        <v>7707</v>
      </c>
      <c r="F1713" s="219" t="s">
        <v>7718</v>
      </c>
      <c r="G1713" s="219" t="s">
        <v>7792</v>
      </c>
      <c r="H1713" s="219" t="s">
        <v>5990</v>
      </c>
      <c r="I1713" s="220" t="s">
        <v>8651</v>
      </c>
      <c r="J1713" s="221">
        <v>7100</v>
      </c>
      <c r="K1713" s="221">
        <v>2</v>
      </c>
      <c r="L1713" s="221">
        <v>14200</v>
      </c>
    </row>
    <row r="1714" spans="1:12" s="167" customFormat="1">
      <c r="A1714" s="218" t="str">
        <f t="shared" si="13"/>
        <v>O221019058405일반상품</v>
      </c>
      <c r="B1714" s="219" t="s">
        <v>8195</v>
      </c>
      <c r="C1714" s="219" t="s">
        <v>8023</v>
      </c>
      <c r="D1714" s="219" t="s">
        <v>8065</v>
      </c>
      <c r="E1714" s="219" t="s">
        <v>7707</v>
      </c>
      <c r="F1714" s="219" t="s">
        <v>7718</v>
      </c>
      <c r="G1714" s="219" t="s">
        <v>7792</v>
      </c>
      <c r="H1714" s="219" t="s">
        <v>5990</v>
      </c>
      <c r="I1714" s="220" t="s">
        <v>7265</v>
      </c>
      <c r="J1714" s="221">
        <v>7400</v>
      </c>
      <c r="K1714" s="221">
        <v>2</v>
      </c>
      <c r="L1714" s="221">
        <v>14800</v>
      </c>
    </row>
    <row r="1715" spans="1:12" s="167" customFormat="1">
      <c r="A1715" s="218" t="str">
        <f t="shared" si="13"/>
        <v>O221019058405일반상품</v>
      </c>
      <c r="B1715" s="219" t="s">
        <v>8195</v>
      </c>
      <c r="C1715" s="219" t="s">
        <v>8023</v>
      </c>
      <c r="D1715" s="219" t="s">
        <v>8065</v>
      </c>
      <c r="E1715" s="219" t="s">
        <v>7707</v>
      </c>
      <c r="F1715" s="219" t="s">
        <v>7718</v>
      </c>
      <c r="G1715" s="219" t="s">
        <v>7792</v>
      </c>
      <c r="H1715" s="219" t="s">
        <v>5990</v>
      </c>
      <c r="I1715" s="220" t="s">
        <v>7978</v>
      </c>
      <c r="J1715" s="221">
        <v>3270</v>
      </c>
      <c r="K1715" s="221">
        <v>3</v>
      </c>
      <c r="L1715" s="221">
        <v>9810</v>
      </c>
    </row>
    <row r="1716" spans="1:12" s="167" customFormat="1">
      <c r="A1716" s="218" t="str">
        <f t="shared" si="13"/>
        <v>O221019058405일반상품</v>
      </c>
      <c r="B1716" s="219" t="s">
        <v>8195</v>
      </c>
      <c r="C1716" s="219" t="s">
        <v>8023</v>
      </c>
      <c r="D1716" s="219" t="s">
        <v>8065</v>
      </c>
      <c r="E1716" s="219" t="s">
        <v>7707</v>
      </c>
      <c r="F1716" s="219" t="s">
        <v>7718</v>
      </c>
      <c r="G1716" s="219" t="s">
        <v>7792</v>
      </c>
      <c r="H1716" s="219" t="s">
        <v>5990</v>
      </c>
      <c r="I1716" s="220" t="s">
        <v>8497</v>
      </c>
      <c r="J1716" s="221">
        <v>900</v>
      </c>
      <c r="K1716" s="221">
        <v>3</v>
      </c>
      <c r="L1716" s="221">
        <v>2700</v>
      </c>
    </row>
    <row r="1717" spans="1:12" s="167" customFormat="1">
      <c r="A1717" s="218" t="str">
        <f t="shared" si="13"/>
        <v>O221019058405일반상품</v>
      </c>
      <c r="B1717" s="219" t="s">
        <v>8195</v>
      </c>
      <c r="C1717" s="219" t="s">
        <v>8023</v>
      </c>
      <c r="D1717" s="219" t="s">
        <v>8065</v>
      </c>
      <c r="E1717" s="219" t="s">
        <v>7707</v>
      </c>
      <c r="F1717" s="219" t="s">
        <v>7718</v>
      </c>
      <c r="G1717" s="219" t="s">
        <v>7792</v>
      </c>
      <c r="H1717" s="219" t="s">
        <v>5990</v>
      </c>
      <c r="I1717" s="220" t="s">
        <v>7233</v>
      </c>
      <c r="J1717" s="221">
        <v>12500</v>
      </c>
      <c r="K1717" s="221">
        <v>1</v>
      </c>
      <c r="L1717" s="221">
        <v>12500</v>
      </c>
    </row>
    <row r="1718" spans="1:12" s="167" customFormat="1">
      <c r="A1718" s="218" t="str">
        <f t="shared" si="13"/>
        <v>O221019058405일반상품</v>
      </c>
      <c r="B1718" s="219" t="s">
        <v>8195</v>
      </c>
      <c r="C1718" s="219" t="s">
        <v>8023</v>
      </c>
      <c r="D1718" s="219" t="s">
        <v>8065</v>
      </c>
      <c r="E1718" s="219" t="s">
        <v>7707</v>
      </c>
      <c r="F1718" s="219" t="s">
        <v>7718</v>
      </c>
      <c r="G1718" s="219" t="s">
        <v>7792</v>
      </c>
      <c r="H1718" s="219" t="s">
        <v>5990</v>
      </c>
      <c r="I1718" s="220" t="s">
        <v>8406</v>
      </c>
      <c r="J1718" s="221">
        <v>1090</v>
      </c>
      <c r="K1718" s="221">
        <v>1</v>
      </c>
      <c r="L1718" s="221">
        <v>1090</v>
      </c>
    </row>
    <row r="1719" spans="1:12" s="167" customFormat="1">
      <c r="A1719" s="218" t="str">
        <f t="shared" si="13"/>
        <v>O221019058405일반상품</v>
      </c>
      <c r="B1719" s="219" t="s">
        <v>8195</v>
      </c>
      <c r="C1719" s="219" t="s">
        <v>8023</v>
      </c>
      <c r="D1719" s="219" t="s">
        <v>8065</v>
      </c>
      <c r="E1719" s="219" t="s">
        <v>7707</v>
      </c>
      <c r="F1719" s="219" t="s">
        <v>7718</v>
      </c>
      <c r="G1719" s="219" t="s">
        <v>7792</v>
      </c>
      <c r="H1719" s="219" t="s">
        <v>5990</v>
      </c>
      <c r="I1719" s="220" t="s">
        <v>8529</v>
      </c>
      <c r="J1719" s="221">
        <v>1070</v>
      </c>
      <c r="K1719" s="221">
        <v>1</v>
      </c>
      <c r="L1719" s="221">
        <v>1070</v>
      </c>
    </row>
    <row r="1720" spans="1:12" s="167" customFormat="1">
      <c r="A1720" s="218" t="str">
        <f t="shared" si="13"/>
        <v>O221019058405일반상품</v>
      </c>
      <c r="B1720" s="219" t="s">
        <v>8195</v>
      </c>
      <c r="C1720" s="219" t="s">
        <v>8023</v>
      </c>
      <c r="D1720" s="219" t="s">
        <v>8065</v>
      </c>
      <c r="E1720" s="219" t="s">
        <v>7707</v>
      </c>
      <c r="F1720" s="219" t="s">
        <v>7718</v>
      </c>
      <c r="G1720" s="219" t="s">
        <v>7792</v>
      </c>
      <c r="H1720" s="219" t="s">
        <v>5990</v>
      </c>
      <c r="I1720" s="220" t="s">
        <v>8803</v>
      </c>
      <c r="J1720" s="221">
        <v>4180</v>
      </c>
      <c r="K1720" s="221">
        <v>1</v>
      </c>
      <c r="L1720" s="221">
        <v>4180</v>
      </c>
    </row>
    <row r="1721" spans="1:12" s="167" customFormat="1">
      <c r="A1721" s="218" t="str">
        <f t="shared" si="13"/>
        <v>O221019058405일반상품</v>
      </c>
      <c r="B1721" s="219" t="s">
        <v>8195</v>
      </c>
      <c r="C1721" s="219" t="s">
        <v>8023</v>
      </c>
      <c r="D1721" s="219" t="s">
        <v>8065</v>
      </c>
      <c r="E1721" s="219" t="s">
        <v>7707</v>
      </c>
      <c r="F1721" s="219" t="s">
        <v>7718</v>
      </c>
      <c r="G1721" s="219" t="s">
        <v>7792</v>
      </c>
      <c r="H1721" s="219" t="s">
        <v>5990</v>
      </c>
      <c r="I1721" s="220" t="s">
        <v>8568</v>
      </c>
      <c r="J1721" s="221">
        <v>2980</v>
      </c>
      <c r="K1721" s="221">
        <v>1</v>
      </c>
      <c r="L1721" s="221">
        <v>2980</v>
      </c>
    </row>
    <row r="1722" spans="1:12" s="167" customFormat="1">
      <c r="A1722" s="218" t="str">
        <f t="shared" si="13"/>
        <v>O221019058405일반상품</v>
      </c>
      <c r="B1722" s="219" t="s">
        <v>8195</v>
      </c>
      <c r="C1722" s="219" t="s">
        <v>8023</v>
      </c>
      <c r="D1722" s="219" t="s">
        <v>8065</v>
      </c>
      <c r="E1722" s="219" t="s">
        <v>7707</v>
      </c>
      <c r="F1722" s="219" t="s">
        <v>7718</v>
      </c>
      <c r="G1722" s="219" t="s">
        <v>7792</v>
      </c>
      <c r="H1722" s="219" t="s">
        <v>5990</v>
      </c>
      <c r="I1722" s="220" t="s">
        <v>8730</v>
      </c>
      <c r="J1722" s="221">
        <v>5000</v>
      </c>
      <c r="K1722" s="221">
        <v>1</v>
      </c>
      <c r="L1722" s="221">
        <v>5000</v>
      </c>
    </row>
    <row r="1723" spans="1:12" s="167" customFormat="1">
      <c r="A1723" s="218" t="str">
        <f t="shared" si="13"/>
        <v>O221019058405일반상품</v>
      </c>
      <c r="B1723" s="219" t="s">
        <v>8195</v>
      </c>
      <c r="C1723" s="219" t="s">
        <v>8023</v>
      </c>
      <c r="D1723" s="219" t="s">
        <v>8065</v>
      </c>
      <c r="E1723" s="219" t="s">
        <v>7707</v>
      </c>
      <c r="F1723" s="219" t="s">
        <v>7718</v>
      </c>
      <c r="G1723" s="219" t="s">
        <v>7792</v>
      </c>
      <c r="H1723" s="219" t="s">
        <v>5990</v>
      </c>
      <c r="I1723" s="220" t="s">
        <v>8766</v>
      </c>
      <c r="J1723" s="221">
        <v>1070</v>
      </c>
      <c r="K1723" s="221">
        <v>1</v>
      </c>
      <c r="L1723" s="221">
        <v>1070</v>
      </c>
    </row>
    <row r="1724" spans="1:12" s="167" customFormat="1">
      <c r="A1724" s="218" t="str">
        <f t="shared" si="13"/>
        <v>O221019058405일반상품</v>
      </c>
      <c r="B1724" s="219" t="s">
        <v>8195</v>
      </c>
      <c r="C1724" s="219" t="s">
        <v>8023</v>
      </c>
      <c r="D1724" s="219" t="s">
        <v>8065</v>
      </c>
      <c r="E1724" s="219" t="s">
        <v>7707</v>
      </c>
      <c r="F1724" s="219" t="s">
        <v>7718</v>
      </c>
      <c r="G1724" s="219" t="s">
        <v>7792</v>
      </c>
      <c r="H1724" s="219" t="s">
        <v>5990</v>
      </c>
      <c r="I1724" s="220" t="s">
        <v>8620</v>
      </c>
      <c r="J1724" s="221">
        <v>11000</v>
      </c>
      <c r="K1724" s="221">
        <v>1</v>
      </c>
      <c r="L1724" s="221">
        <v>11000</v>
      </c>
    </row>
    <row r="1725" spans="1:12" s="167" customFormat="1">
      <c r="A1725" s="218" t="str">
        <f t="shared" si="13"/>
        <v>O221019058404일반상품</v>
      </c>
      <c r="B1725" s="219" t="s">
        <v>8196</v>
      </c>
      <c r="C1725" s="219" t="s">
        <v>8023</v>
      </c>
      <c r="D1725" s="219" t="s">
        <v>8065</v>
      </c>
      <c r="E1725" s="219" t="s">
        <v>7707</v>
      </c>
      <c r="F1725" s="219" t="s">
        <v>7718</v>
      </c>
      <c r="G1725" s="219" t="s">
        <v>7736</v>
      </c>
      <c r="H1725" s="219" t="s">
        <v>5990</v>
      </c>
      <c r="I1725" s="220" t="s">
        <v>8719</v>
      </c>
      <c r="J1725" s="221">
        <v>13090</v>
      </c>
      <c r="K1725" s="221">
        <v>1</v>
      </c>
      <c r="L1725" s="221">
        <v>13090</v>
      </c>
    </row>
    <row r="1726" spans="1:12" s="167" customFormat="1">
      <c r="A1726" s="218" t="str">
        <f t="shared" si="13"/>
        <v>O221019058404일반상품</v>
      </c>
      <c r="B1726" s="219" t="s">
        <v>8196</v>
      </c>
      <c r="C1726" s="219" t="s">
        <v>8023</v>
      </c>
      <c r="D1726" s="219" t="s">
        <v>8065</v>
      </c>
      <c r="E1726" s="219" t="s">
        <v>7707</v>
      </c>
      <c r="F1726" s="219" t="s">
        <v>7718</v>
      </c>
      <c r="G1726" s="219" t="s">
        <v>7736</v>
      </c>
      <c r="H1726" s="219" t="s">
        <v>5990</v>
      </c>
      <c r="I1726" s="220" t="s">
        <v>8384</v>
      </c>
      <c r="J1726" s="221">
        <v>3640</v>
      </c>
      <c r="K1726" s="221">
        <v>2</v>
      </c>
      <c r="L1726" s="221">
        <v>7280</v>
      </c>
    </row>
    <row r="1727" spans="1:12" s="167" customFormat="1">
      <c r="A1727" s="218" t="str">
        <f t="shared" si="13"/>
        <v>O221019058404일반상품</v>
      </c>
      <c r="B1727" s="219" t="s">
        <v>8196</v>
      </c>
      <c r="C1727" s="219" t="s">
        <v>8023</v>
      </c>
      <c r="D1727" s="219" t="s">
        <v>8065</v>
      </c>
      <c r="E1727" s="219" t="s">
        <v>7707</v>
      </c>
      <c r="F1727" s="219" t="s">
        <v>7718</v>
      </c>
      <c r="G1727" s="219" t="s">
        <v>7736</v>
      </c>
      <c r="H1727" s="219" t="s">
        <v>5990</v>
      </c>
      <c r="I1727" s="220" t="s">
        <v>7223</v>
      </c>
      <c r="J1727" s="221">
        <v>4080</v>
      </c>
      <c r="K1727" s="221">
        <v>1</v>
      </c>
      <c r="L1727" s="221">
        <v>4080</v>
      </c>
    </row>
    <row r="1728" spans="1:12" s="167" customFormat="1">
      <c r="A1728" s="218" t="str">
        <f t="shared" si="13"/>
        <v>O221019058404일반상품</v>
      </c>
      <c r="B1728" s="219" t="s">
        <v>8196</v>
      </c>
      <c r="C1728" s="219" t="s">
        <v>8023</v>
      </c>
      <c r="D1728" s="219" t="s">
        <v>8065</v>
      </c>
      <c r="E1728" s="219" t="s">
        <v>7707</v>
      </c>
      <c r="F1728" s="219" t="s">
        <v>7718</v>
      </c>
      <c r="G1728" s="219" t="s">
        <v>7736</v>
      </c>
      <c r="H1728" s="219" t="s">
        <v>5990</v>
      </c>
      <c r="I1728" s="220" t="s">
        <v>8066</v>
      </c>
      <c r="J1728" s="221">
        <v>1220</v>
      </c>
      <c r="K1728" s="221">
        <v>2</v>
      </c>
      <c r="L1728" s="221">
        <v>2440</v>
      </c>
    </row>
    <row r="1729" spans="1:12" s="167" customFormat="1">
      <c r="A1729" s="218" t="str">
        <f t="shared" si="13"/>
        <v>O221019058404일반상품</v>
      </c>
      <c r="B1729" s="219" t="s">
        <v>8196</v>
      </c>
      <c r="C1729" s="219" t="s">
        <v>8023</v>
      </c>
      <c r="D1729" s="219" t="s">
        <v>8065</v>
      </c>
      <c r="E1729" s="219" t="s">
        <v>7707</v>
      </c>
      <c r="F1729" s="219" t="s">
        <v>7718</v>
      </c>
      <c r="G1729" s="219" t="s">
        <v>7736</v>
      </c>
      <c r="H1729" s="219" t="s">
        <v>5990</v>
      </c>
      <c r="I1729" s="220" t="s">
        <v>7203</v>
      </c>
      <c r="J1729" s="221">
        <v>5000</v>
      </c>
      <c r="K1729" s="221">
        <v>2</v>
      </c>
      <c r="L1729" s="221">
        <v>10000</v>
      </c>
    </row>
    <row r="1730" spans="1:12" s="167" customFormat="1">
      <c r="A1730" s="218" t="str">
        <f t="shared" ref="A1730:A1857" si="14">B1730&amp;H1730</f>
        <v>O221019058404일반상품</v>
      </c>
      <c r="B1730" s="219" t="s">
        <v>8196</v>
      </c>
      <c r="C1730" s="219" t="s">
        <v>8023</v>
      </c>
      <c r="D1730" s="219" t="s">
        <v>8065</v>
      </c>
      <c r="E1730" s="219" t="s">
        <v>7707</v>
      </c>
      <c r="F1730" s="219" t="s">
        <v>7718</v>
      </c>
      <c r="G1730" s="219" t="s">
        <v>7736</v>
      </c>
      <c r="H1730" s="219" t="s">
        <v>5990</v>
      </c>
      <c r="I1730" s="220" t="s">
        <v>7975</v>
      </c>
      <c r="J1730" s="221">
        <v>2780</v>
      </c>
      <c r="K1730" s="221">
        <v>1</v>
      </c>
      <c r="L1730" s="221">
        <v>2780</v>
      </c>
    </row>
    <row r="1731" spans="1:12" s="167" customFormat="1">
      <c r="A1731" s="218" t="str">
        <f t="shared" si="14"/>
        <v>O221019058404일반상품</v>
      </c>
      <c r="B1731" s="219" t="s">
        <v>8196</v>
      </c>
      <c r="C1731" s="219" t="s">
        <v>8023</v>
      </c>
      <c r="D1731" s="219" t="s">
        <v>8065</v>
      </c>
      <c r="E1731" s="219" t="s">
        <v>7707</v>
      </c>
      <c r="F1731" s="219" t="s">
        <v>7718</v>
      </c>
      <c r="G1731" s="219" t="s">
        <v>7736</v>
      </c>
      <c r="H1731" s="219" t="s">
        <v>5990</v>
      </c>
      <c r="I1731" s="220" t="s">
        <v>8438</v>
      </c>
      <c r="J1731" s="221">
        <v>1100</v>
      </c>
      <c r="K1731" s="221">
        <v>1</v>
      </c>
      <c r="L1731" s="221">
        <v>1100</v>
      </c>
    </row>
    <row r="1732" spans="1:12" s="167" customFormat="1">
      <c r="A1732" s="218" t="str">
        <f t="shared" si="14"/>
        <v>O221019058404일반상품</v>
      </c>
      <c r="B1732" s="219" t="s">
        <v>8196</v>
      </c>
      <c r="C1732" s="219" t="s">
        <v>8023</v>
      </c>
      <c r="D1732" s="219" t="s">
        <v>8065</v>
      </c>
      <c r="E1732" s="219" t="s">
        <v>7707</v>
      </c>
      <c r="F1732" s="219" t="s">
        <v>7718</v>
      </c>
      <c r="G1732" s="219" t="s">
        <v>7736</v>
      </c>
      <c r="H1732" s="219" t="s">
        <v>5990</v>
      </c>
      <c r="I1732" s="220" t="s">
        <v>8781</v>
      </c>
      <c r="J1732" s="221">
        <v>5400</v>
      </c>
      <c r="K1732" s="221">
        <v>2</v>
      </c>
      <c r="L1732" s="221">
        <v>10800</v>
      </c>
    </row>
    <row r="1733" spans="1:12" s="167" customFormat="1">
      <c r="A1733" s="218" t="str">
        <f t="shared" si="14"/>
        <v>O221019058404일반상품</v>
      </c>
      <c r="B1733" s="219" t="s">
        <v>8196</v>
      </c>
      <c r="C1733" s="219" t="s">
        <v>8023</v>
      </c>
      <c r="D1733" s="219" t="s">
        <v>8065</v>
      </c>
      <c r="E1733" s="219" t="s">
        <v>7707</v>
      </c>
      <c r="F1733" s="219" t="s">
        <v>7718</v>
      </c>
      <c r="G1733" s="219" t="s">
        <v>7736</v>
      </c>
      <c r="H1733" s="219" t="s">
        <v>5990</v>
      </c>
      <c r="I1733" s="220" t="s">
        <v>8524</v>
      </c>
      <c r="J1733" s="221">
        <v>5800</v>
      </c>
      <c r="K1733" s="221">
        <v>1</v>
      </c>
      <c r="L1733" s="221">
        <v>5800</v>
      </c>
    </row>
    <row r="1734" spans="1:12" s="167" customFormat="1">
      <c r="A1734" s="218" t="str">
        <f t="shared" si="14"/>
        <v>O221019058404일반상품</v>
      </c>
      <c r="B1734" s="219" t="s">
        <v>8196</v>
      </c>
      <c r="C1734" s="219" t="s">
        <v>8023</v>
      </c>
      <c r="D1734" s="219" t="s">
        <v>8065</v>
      </c>
      <c r="E1734" s="219" t="s">
        <v>7707</v>
      </c>
      <c r="F1734" s="219" t="s">
        <v>7718</v>
      </c>
      <c r="G1734" s="219" t="s">
        <v>7736</v>
      </c>
      <c r="H1734" s="219" t="s">
        <v>5990</v>
      </c>
      <c r="I1734" s="220" t="s">
        <v>8451</v>
      </c>
      <c r="J1734" s="221">
        <v>2040</v>
      </c>
      <c r="K1734" s="221">
        <v>1</v>
      </c>
      <c r="L1734" s="221">
        <v>2040</v>
      </c>
    </row>
    <row r="1735" spans="1:12" s="167" customFormat="1">
      <c r="A1735" s="218" t="str">
        <f t="shared" si="14"/>
        <v>O221019058404일반상품</v>
      </c>
      <c r="B1735" s="219" t="s">
        <v>8196</v>
      </c>
      <c r="C1735" s="219" t="s">
        <v>8023</v>
      </c>
      <c r="D1735" s="219" t="s">
        <v>8065</v>
      </c>
      <c r="E1735" s="219" t="s">
        <v>7707</v>
      </c>
      <c r="F1735" s="219" t="s">
        <v>7718</v>
      </c>
      <c r="G1735" s="219" t="s">
        <v>7736</v>
      </c>
      <c r="H1735" s="219" t="s">
        <v>5990</v>
      </c>
      <c r="I1735" s="220" t="s">
        <v>8804</v>
      </c>
      <c r="J1735" s="221">
        <v>9000</v>
      </c>
      <c r="K1735" s="221">
        <v>1</v>
      </c>
      <c r="L1735" s="221">
        <v>9000</v>
      </c>
    </row>
    <row r="1736" spans="1:12" s="167" customFormat="1">
      <c r="A1736" s="218" t="str">
        <f t="shared" si="14"/>
        <v>O221019058404일반상품</v>
      </c>
      <c r="B1736" s="219" t="s">
        <v>8196</v>
      </c>
      <c r="C1736" s="219" t="s">
        <v>8023</v>
      </c>
      <c r="D1736" s="219" t="s">
        <v>8065</v>
      </c>
      <c r="E1736" s="219" t="s">
        <v>7707</v>
      </c>
      <c r="F1736" s="219" t="s">
        <v>7718</v>
      </c>
      <c r="G1736" s="219" t="s">
        <v>7736</v>
      </c>
      <c r="H1736" s="219" t="s">
        <v>5990</v>
      </c>
      <c r="I1736" s="220" t="s">
        <v>7212</v>
      </c>
      <c r="J1736" s="221">
        <v>4210</v>
      </c>
      <c r="K1736" s="221">
        <v>3</v>
      </c>
      <c r="L1736" s="221">
        <v>12630</v>
      </c>
    </row>
    <row r="1737" spans="1:12" s="167" customFormat="1">
      <c r="A1737" s="218" t="str">
        <f t="shared" si="14"/>
        <v>O221019058404일반상품</v>
      </c>
      <c r="B1737" s="219" t="s">
        <v>8196</v>
      </c>
      <c r="C1737" s="219" t="s">
        <v>8023</v>
      </c>
      <c r="D1737" s="219" t="s">
        <v>8065</v>
      </c>
      <c r="E1737" s="219" t="s">
        <v>7707</v>
      </c>
      <c r="F1737" s="219" t="s">
        <v>7718</v>
      </c>
      <c r="G1737" s="219" t="s">
        <v>7736</v>
      </c>
      <c r="H1737" s="219" t="s">
        <v>5990</v>
      </c>
      <c r="I1737" s="220" t="s">
        <v>7259</v>
      </c>
      <c r="J1737" s="221">
        <v>6350</v>
      </c>
      <c r="K1737" s="221">
        <v>1</v>
      </c>
      <c r="L1737" s="221">
        <v>6350</v>
      </c>
    </row>
    <row r="1738" spans="1:12" s="167" customFormat="1">
      <c r="A1738" s="218" t="str">
        <f t="shared" si="14"/>
        <v>O221019058404일반상품</v>
      </c>
      <c r="B1738" s="219" t="s">
        <v>8196</v>
      </c>
      <c r="C1738" s="219" t="s">
        <v>8023</v>
      </c>
      <c r="D1738" s="219" t="s">
        <v>8065</v>
      </c>
      <c r="E1738" s="219" t="s">
        <v>7707</v>
      </c>
      <c r="F1738" s="219" t="s">
        <v>7718</v>
      </c>
      <c r="G1738" s="219" t="s">
        <v>7736</v>
      </c>
      <c r="H1738" s="219" t="s">
        <v>5990</v>
      </c>
      <c r="I1738" s="220" t="s">
        <v>7213</v>
      </c>
      <c r="J1738" s="221">
        <v>1210</v>
      </c>
      <c r="K1738" s="221">
        <v>2</v>
      </c>
      <c r="L1738" s="221">
        <v>2420</v>
      </c>
    </row>
    <row r="1739" spans="1:12" s="167" customFormat="1">
      <c r="A1739" s="218" t="str">
        <f t="shared" si="14"/>
        <v>O221019058404일반상품</v>
      </c>
      <c r="B1739" s="219" t="s">
        <v>8196</v>
      </c>
      <c r="C1739" s="219" t="s">
        <v>8023</v>
      </c>
      <c r="D1739" s="219" t="s">
        <v>8065</v>
      </c>
      <c r="E1739" s="219" t="s">
        <v>7707</v>
      </c>
      <c r="F1739" s="219" t="s">
        <v>7718</v>
      </c>
      <c r="G1739" s="219" t="s">
        <v>7736</v>
      </c>
      <c r="H1739" s="219" t="s">
        <v>5990</v>
      </c>
      <c r="I1739" s="220" t="s">
        <v>8430</v>
      </c>
      <c r="J1739" s="221">
        <v>1250</v>
      </c>
      <c r="K1739" s="221">
        <v>4</v>
      </c>
      <c r="L1739" s="221">
        <v>5000</v>
      </c>
    </row>
    <row r="1740" spans="1:12" s="167" customFormat="1">
      <c r="A1740" s="218" t="str">
        <f t="shared" si="14"/>
        <v>O221019058404일반상품</v>
      </c>
      <c r="B1740" s="219" t="s">
        <v>8196</v>
      </c>
      <c r="C1740" s="219" t="s">
        <v>8023</v>
      </c>
      <c r="D1740" s="219" t="s">
        <v>8065</v>
      </c>
      <c r="E1740" s="219" t="s">
        <v>7707</v>
      </c>
      <c r="F1740" s="219" t="s">
        <v>7718</v>
      </c>
      <c r="G1740" s="219" t="s">
        <v>7736</v>
      </c>
      <c r="H1740" s="219" t="s">
        <v>5990</v>
      </c>
      <c r="I1740" s="220" t="s">
        <v>7263</v>
      </c>
      <c r="J1740" s="221">
        <v>9900</v>
      </c>
      <c r="K1740" s="221">
        <v>2</v>
      </c>
      <c r="L1740" s="221">
        <v>19800</v>
      </c>
    </row>
    <row r="1741" spans="1:12" s="167" customFormat="1">
      <c r="A1741" s="218" t="str">
        <f t="shared" si="14"/>
        <v>O221019058404일반상품</v>
      </c>
      <c r="B1741" s="219" t="s">
        <v>8196</v>
      </c>
      <c r="C1741" s="219" t="s">
        <v>8023</v>
      </c>
      <c r="D1741" s="219" t="s">
        <v>8065</v>
      </c>
      <c r="E1741" s="219" t="s">
        <v>7707</v>
      </c>
      <c r="F1741" s="219" t="s">
        <v>7718</v>
      </c>
      <c r="G1741" s="219" t="s">
        <v>7736</v>
      </c>
      <c r="H1741" s="219" t="s">
        <v>5990</v>
      </c>
      <c r="I1741" s="220" t="s">
        <v>7229</v>
      </c>
      <c r="J1741" s="221">
        <v>5900</v>
      </c>
      <c r="K1741" s="221">
        <v>1</v>
      </c>
      <c r="L1741" s="221">
        <v>5900</v>
      </c>
    </row>
    <row r="1742" spans="1:12" s="167" customFormat="1">
      <c r="A1742" s="218" t="str">
        <f t="shared" si="14"/>
        <v>O221019058404일반상품</v>
      </c>
      <c r="B1742" s="219" t="s">
        <v>8196</v>
      </c>
      <c r="C1742" s="219" t="s">
        <v>8023</v>
      </c>
      <c r="D1742" s="219" t="s">
        <v>8065</v>
      </c>
      <c r="E1742" s="219" t="s">
        <v>7707</v>
      </c>
      <c r="F1742" s="219" t="s">
        <v>7718</v>
      </c>
      <c r="G1742" s="219" t="s">
        <v>7736</v>
      </c>
      <c r="H1742" s="219" t="s">
        <v>5990</v>
      </c>
      <c r="I1742" s="220" t="s">
        <v>7273</v>
      </c>
      <c r="J1742" s="221">
        <v>7200</v>
      </c>
      <c r="K1742" s="221">
        <v>1</v>
      </c>
      <c r="L1742" s="221">
        <v>7200</v>
      </c>
    </row>
    <row r="1743" spans="1:12" s="167" customFormat="1">
      <c r="A1743" s="218" t="str">
        <f t="shared" si="14"/>
        <v>O221019058404일반상품</v>
      </c>
      <c r="B1743" s="219" t="s">
        <v>8196</v>
      </c>
      <c r="C1743" s="219" t="s">
        <v>8023</v>
      </c>
      <c r="D1743" s="219" t="s">
        <v>8065</v>
      </c>
      <c r="E1743" s="219" t="s">
        <v>7707</v>
      </c>
      <c r="F1743" s="219" t="s">
        <v>7718</v>
      </c>
      <c r="G1743" s="219" t="s">
        <v>7736</v>
      </c>
      <c r="H1743" s="219" t="s">
        <v>5990</v>
      </c>
      <c r="I1743" s="220" t="s">
        <v>8651</v>
      </c>
      <c r="J1743" s="221">
        <v>7100</v>
      </c>
      <c r="K1743" s="221">
        <v>1</v>
      </c>
      <c r="L1743" s="221">
        <v>7100</v>
      </c>
    </row>
    <row r="1744" spans="1:12" s="167" customFormat="1">
      <c r="A1744" s="218" t="str">
        <f t="shared" si="14"/>
        <v>O221019058404일반상품</v>
      </c>
      <c r="B1744" s="219" t="s">
        <v>8196</v>
      </c>
      <c r="C1744" s="219" t="s">
        <v>8023</v>
      </c>
      <c r="D1744" s="219" t="s">
        <v>8065</v>
      </c>
      <c r="E1744" s="219" t="s">
        <v>7707</v>
      </c>
      <c r="F1744" s="219" t="s">
        <v>7718</v>
      </c>
      <c r="G1744" s="219" t="s">
        <v>7736</v>
      </c>
      <c r="H1744" s="219" t="s">
        <v>5990</v>
      </c>
      <c r="I1744" s="220" t="s">
        <v>8745</v>
      </c>
      <c r="J1744" s="221">
        <v>2480</v>
      </c>
      <c r="K1744" s="221">
        <v>2</v>
      </c>
      <c r="L1744" s="221">
        <v>4960</v>
      </c>
    </row>
    <row r="1745" spans="1:12" s="167" customFormat="1">
      <c r="A1745" s="218" t="str">
        <f t="shared" si="14"/>
        <v>O221019058404일반상품</v>
      </c>
      <c r="B1745" s="219" t="s">
        <v>8196</v>
      </c>
      <c r="C1745" s="219" t="s">
        <v>8023</v>
      </c>
      <c r="D1745" s="219" t="s">
        <v>8065</v>
      </c>
      <c r="E1745" s="219" t="s">
        <v>7707</v>
      </c>
      <c r="F1745" s="219" t="s">
        <v>7718</v>
      </c>
      <c r="G1745" s="219" t="s">
        <v>7736</v>
      </c>
      <c r="H1745" s="219" t="s">
        <v>5990</v>
      </c>
      <c r="I1745" s="220" t="s">
        <v>8405</v>
      </c>
      <c r="J1745" s="221">
        <v>11200</v>
      </c>
      <c r="K1745" s="221">
        <v>1</v>
      </c>
      <c r="L1745" s="221">
        <v>11200</v>
      </c>
    </row>
    <row r="1746" spans="1:12" s="167" customFormat="1">
      <c r="A1746" s="218" t="str">
        <f t="shared" si="14"/>
        <v>O221019058404일반상품</v>
      </c>
      <c r="B1746" s="219" t="s">
        <v>8196</v>
      </c>
      <c r="C1746" s="219" t="s">
        <v>8023</v>
      </c>
      <c r="D1746" s="219" t="s">
        <v>8065</v>
      </c>
      <c r="E1746" s="219" t="s">
        <v>7707</v>
      </c>
      <c r="F1746" s="219" t="s">
        <v>7718</v>
      </c>
      <c r="G1746" s="219" t="s">
        <v>7736</v>
      </c>
      <c r="H1746" s="219" t="s">
        <v>5990</v>
      </c>
      <c r="I1746" s="220" t="s">
        <v>8757</v>
      </c>
      <c r="J1746" s="221">
        <v>2000</v>
      </c>
      <c r="K1746" s="221">
        <v>1</v>
      </c>
      <c r="L1746" s="221">
        <v>2000</v>
      </c>
    </row>
    <row r="1747" spans="1:12" s="167" customFormat="1">
      <c r="A1747" s="218" t="str">
        <f t="shared" si="14"/>
        <v>O221019058404일반상품</v>
      </c>
      <c r="B1747" s="219" t="s">
        <v>8196</v>
      </c>
      <c r="C1747" s="219" t="s">
        <v>8023</v>
      </c>
      <c r="D1747" s="219" t="s">
        <v>8065</v>
      </c>
      <c r="E1747" s="219" t="s">
        <v>7707</v>
      </c>
      <c r="F1747" s="219" t="s">
        <v>7718</v>
      </c>
      <c r="G1747" s="219" t="s">
        <v>7736</v>
      </c>
      <c r="H1747" s="219" t="s">
        <v>5990</v>
      </c>
      <c r="I1747" s="220" t="s">
        <v>8511</v>
      </c>
      <c r="J1747" s="221">
        <v>6770</v>
      </c>
      <c r="K1747" s="221">
        <v>1</v>
      </c>
      <c r="L1747" s="221">
        <v>6770</v>
      </c>
    </row>
    <row r="1748" spans="1:12" s="167" customFormat="1">
      <c r="A1748" s="218" t="str">
        <f t="shared" si="14"/>
        <v>O221019058404일반상품</v>
      </c>
      <c r="B1748" s="219" t="s">
        <v>8196</v>
      </c>
      <c r="C1748" s="219" t="s">
        <v>8023</v>
      </c>
      <c r="D1748" s="219" t="s">
        <v>8065</v>
      </c>
      <c r="E1748" s="219" t="s">
        <v>7707</v>
      </c>
      <c r="F1748" s="219" t="s">
        <v>7718</v>
      </c>
      <c r="G1748" s="219" t="s">
        <v>7736</v>
      </c>
      <c r="H1748" s="219" t="s">
        <v>5990</v>
      </c>
      <c r="I1748" s="220" t="s">
        <v>8567</v>
      </c>
      <c r="J1748" s="221">
        <v>4340</v>
      </c>
      <c r="K1748" s="221">
        <v>1</v>
      </c>
      <c r="L1748" s="221">
        <v>4340</v>
      </c>
    </row>
    <row r="1749" spans="1:12" s="167" customFormat="1">
      <c r="A1749" s="218" t="str">
        <f t="shared" si="14"/>
        <v>O221019058404일반상품</v>
      </c>
      <c r="B1749" s="219" t="s">
        <v>8196</v>
      </c>
      <c r="C1749" s="219" t="s">
        <v>8023</v>
      </c>
      <c r="D1749" s="219" t="s">
        <v>8065</v>
      </c>
      <c r="E1749" s="219" t="s">
        <v>7707</v>
      </c>
      <c r="F1749" s="219" t="s">
        <v>7718</v>
      </c>
      <c r="G1749" s="219" t="s">
        <v>7736</v>
      </c>
      <c r="H1749" s="219" t="s">
        <v>5990</v>
      </c>
      <c r="I1749" s="220" t="s">
        <v>8673</v>
      </c>
      <c r="J1749" s="221">
        <v>8100</v>
      </c>
      <c r="K1749" s="221">
        <v>1</v>
      </c>
      <c r="L1749" s="221">
        <v>8100</v>
      </c>
    </row>
    <row r="1750" spans="1:12" s="167" customFormat="1">
      <c r="A1750" s="218" t="str">
        <f t="shared" si="14"/>
        <v>O221019058404일반상품</v>
      </c>
      <c r="B1750" s="219" t="s">
        <v>8196</v>
      </c>
      <c r="C1750" s="219" t="s">
        <v>8023</v>
      </c>
      <c r="D1750" s="219" t="s">
        <v>8065</v>
      </c>
      <c r="E1750" s="219" t="s">
        <v>7707</v>
      </c>
      <c r="F1750" s="219" t="s">
        <v>7718</v>
      </c>
      <c r="G1750" s="219" t="s">
        <v>7736</v>
      </c>
      <c r="H1750" s="219" t="s">
        <v>5990</v>
      </c>
      <c r="I1750" s="220" t="s">
        <v>8492</v>
      </c>
      <c r="J1750" s="221">
        <v>4200</v>
      </c>
      <c r="K1750" s="221">
        <v>1</v>
      </c>
      <c r="L1750" s="221">
        <v>4200</v>
      </c>
    </row>
    <row r="1751" spans="1:12" s="167" customFormat="1">
      <c r="A1751" s="218" t="str">
        <f t="shared" si="14"/>
        <v>O221019058404일반상품</v>
      </c>
      <c r="B1751" s="219" t="s">
        <v>8196</v>
      </c>
      <c r="C1751" s="219" t="s">
        <v>8023</v>
      </c>
      <c r="D1751" s="219" t="s">
        <v>8065</v>
      </c>
      <c r="E1751" s="219" t="s">
        <v>7707</v>
      </c>
      <c r="F1751" s="219" t="s">
        <v>7718</v>
      </c>
      <c r="G1751" s="219" t="s">
        <v>7736</v>
      </c>
      <c r="H1751" s="219" t="s">
        <v>5990</v>
      </c>
      <c r="I1751" s="220" t="s">
        <v>8408</v>
      </c>
      <c r="J1751" s="221">
        <v>1070</v>
      </c>
      <c r="K1751" s="221">
        <v>6</v>
      </c>
      <c r="L1751" s="221">
        <v>6420</v>
      </c>
    </row>
    <row r="1752" spans="1:12" s="167" customFormat="1">
      <c r="A1752" s="218" t="str">
        <f t="shared" si="14"/>
        <v>O221019058404일반상품</v>
      </c>
      <c r="B1752" s="219" t="s">
        <v>8196</v>
      </c>
      <c r="C1752" s="219" t="s">
        <v>8023</v>
      </c>
      <c r="D1752" s="219" t="s">
        <v>8065</v>
      </c>
      <c r="E1752" s="219" t="s">
        <v>7707</v>
      </c>
      <c r="F1752" s="219" t="s">
        <v>7718</v>
      </c>
      <c r="G1752" s="219" t="s">
        <v>7736</v>
      </c>
      <c r="H1752" s="219" t="s">
        <v>5990</v>
      </c>
      <c r="I1752" s="220" t="s">
        <v>8338</v>
      </c>
      <c r="J1752" s="221">
        <v>3700</v>
      </c>
      <c r="K1752" s="221">
        <v>1</v>
      </c>
      <c r="L1752" s="221">
        <v>3700</v>
      </c>
    </row>
    <row r="1753" spans="1:12" s="167" customFormat="1">
      <c r="A1753" s="218" t="str">
        <f t="shared" si="14"/>
        <v>O221019058403일반상품</v>
      </c>
      <c r="B1753" s="219" t="s">
        <v>8197</v>
      </c>
      <c r="C1753" s="219" t="s">
        <v>8023</v>
      </c>
      <c r="D1753" s="219" t="s">
        <v>8065</v>
      </c>
      <c r="E1753" s="219" t="s">
        <v>7707</v>
      </c>
      <c r="F1753" s="219" t="s">
        <v>7718</v>
      </c>
      <c r="G1753" s="219" t="s">
        <v>7848</v>
      </c>
      <c r="H1753" s="219" t="s">
        <v>5990</v>
      </c>
      <c r="I1753" s="220" t="s">
        <v>8418</v>
      </c>
      <c r="J1753" s="221">
        <v>3170</v>
      </c>
      <c r="K1753" s="221">
        <v>2</v>
      </c>
      <c r="L1753" s="221">
        <v>6340</v>
      </c>
    </row>
    <row r="1754" spans="1:12" s="167" customFormat="1">
      <c r="A1754" s="218" t="str">
        <f t="shared" si="14"/>
        <v>O221019058403일반상품</v>
      </c>
      <c r="B1754" s="219" t="s">
        <v>8197</v>
      </c>
      <c r="C1754" s="219" t="s">
        <v>8023</v>
      </c>
      <c r="D1754" s="219" t="s">
        <v>8065</v>
      </c>
      <c r="E1754" s="219" t="s">
        <v>7707</v>
      </c>
      <c r="F1754" s="219" t="s">
        <v>7718</v>
      </c>
      <c r="G1754" s="219" t="s">
        <v>7848</v>
      </c>
      <c r="H1754" s="219" t="s">
        <v>5990</v>
      </c>
      <c r="I1754" s="220" t="s">
        <v>8474</v>
      </c>
      <c r="J1754" s="221">
        <v>15000</v>
      </c>
      <c r="K1754" s="221">
        <v>1</v>
      </c>
      <c r="L1754" s="221">
        <v>15000</v>
      </c>
    </row>
    <row r="1755" spans="1:12" s="167" customFormat="1">
      <c r="A1755" s="218" t="str">
        <f t="shared" si="14"/>
        <v>O221019058403일반상품</v>
      </c>
      <c r="B1755" s="219" t="s">
        <v>8197</v>
      </c>
      <c r="C1755" s="219" t="s">
        <v>8023</v>
      </c>
      <c r="D1755" s="219" t="s">
        <v>8065</v>
      </c>
      <c r="E1755" s="219" t="s">
        <v>7707</v>
      </c>
      <c r="F1755" s="219" t="s">
        <v>7718</v>
      </c>
      <c r="G1755" s="219" t="s">
        <v>7848</v>
      </c>
      <c r="H1755" s="219" t="s">
        <v>5990</v>
      </c>
      <c r="I1755" s="220" t="s">
        <v>8805</v>
      </c>
      <c r="J1755" s="221">
        <v>81600</v>
      </c>
      <c r="K1755" s="221">
        <v>1</v>
      </c>
      <c r="L1755" s="221">
        <v>81600</v>
      </c>
    </row>
    <row r="1756" spans="1:12" s="167" customFormat="1">
      <c r="A1756" s="218" t="str">
        <f t="shared" si="14"/>
        <v>O221019058403일반상품</v>
      </c>
      <c r="B1756" s="219" t="s">
        <v>8197</v>
      </c>
      <c r="C1756" s="219" t="s">
        <v>8023</v>
      </c>
      <c r="D1756" s="219" t="s">
        <v>8065</v>
      </c>
      <c r="E1756" s="219" t="s">
        <v>7707</v>
      </c>
      <c r="F1756" s="219" t="s">
        <v>7718</v>
      </c>
      <c r="G1756" s="219" t="s">
        <v>7848</v>
      </c>
      <c r="H1756" s="219" t="s">
        <v>5990</v>
      </c>
      <c r="I1756" s="220" t="s">
        <v>7267</v>
      </c>
      <c r="J1756" s="221">
        <v>1073</v>
      </c>
      <c r="K1756" s="221">
        <v>1</v>
      </c>
      <c r="L1756" s="221">
        <v>1073</v>
      </c>
    </row>
    <row r="1757" spans="1:12" s="167" customFormat="1">
      <c r="A1757" s="218" t="str">
        <f t="shared" si="14"/>
        <v>O221019058403일반상품</v>
      </c>
      <c r="B1757" s="219" t="s">
        <v>8197</v>
      </c>
      <c r="C1757" s="219" t="s">
        <v>8023</v>
      </c>
      <c r="D1757" s="219" t="s">
        <v>8065</v>
      </c>
      <c r="E1757" s="219" t="s">
        <v>7707</v>
      </c>
      <c r="F1757" s="219" t="s">
        <v>7718</v>
      </c>
      <c r="G1757" s="219" t="s">
        <v>7848</v>
      </c>
      <c r="H1757" s="219" t="s">
        <v>5990</v>
      </c>
      <c r="I1757" s="220" t="s">
        <v>8424</v>
      </c>
      <c r="J1757" s="221">
        <v>1230</v>
      </c>
      <c r="K1757" s="221">
        <v>1</v>
      </c>
      <c r="L1757" s="221">
        <v>1230</v>
      </c>
    </row>
    <row r="1758" spans="1:12" s="167" customFormat="1">
      <c r="A1758" s="218" t="str">
        <f t="shared" si="14"/>
        <v>O221019058403일반상품</v>
      </c>
      <c r="B1758" s="219" t="s">
        <v>8197</v>
      </c>
      <c r="C1758" s="219" t="s">
        <v>8023</v>
      </c>
      <c r="D1758" s="219" t="s">
        <v>8065</v>
      </c>
      <c r="E1758" s="219" t="s">
        <v>7707</v>
      </c>
      <c r="F1758" s="219" t="s">
        <v>7718</v>
      </c>
      <c r="G1758" s="219" t="s">
        <v>7848</v>
      </c>
      <c r="H1758" s="219" t="s">
        <v>5990</v>
      </c>
      <c r="I1758" s="220" t="s">
        <v>8327</v>
      </c>
      <c r="J1758" s="221">
        <v>1230</v>
      </c>
      <c r="K1758" s="221">
        <v>1</v>
      </c>
      <c r="L1758" s="221">
        <v>1230</v>
      </c>
    </row>
    <row r="1759" spans="1:12" s="167" customFormat="1">
      <c r="A1759" s="218" t="str">
        <f t="shared" si="14"/>
        <v>O221019058403일반상품</v>
      </c>
      <c r="B1759" s="219" t="s">
        <v>8197</v>
      </c>
      <c r="C1759" s="219" t="s">
        <v>8023</v>
      </c>
      <c r="D1759" s="219" t="s">
        <v>8065</v>
      </c>
      <c r="E1759" s="219" t="s">
        <v>7707</v>
      </c>
      <c r="F1759" s="219" t="s">
        <v>7718</v>
      </c>
      <c r="G1759" s="219" t="s">
        <v>7848</v>
      </c>
      <c r="H1759" s="219" t="s">
        <v>5990</v>
      </c>
      <c r="I1759" s="220" t="s">
        <v>7977</v>
      </c>
      <c r="J1759" s="221">
        <v>1450</v>
      </c>
      <c r="K1759" s="221">
        <v>1</v>
      </c>
      <c r="L1759" s="221">
        <v>1450</v>
      </c>
    </row>
    <row r="1760" spans="1:12" s="167" customFormat="1">
      <c r="A1760" s="218" t="str">
        <f t="shared" si="14"/>
        <v>O221019058403일반상품</v>
      </c>
      <c r="B1760" s="219" t="s">
        <v>8197</v>
      </c>
      <c r="C1760" s="219" t="s">
        <v>8023</v>
      </c>
      <c r="D1760" s="219" t="s">
        <v>8065</v>
      </c>
      <c r="E1760" s="219" t="s">
        <v>7707</v>
      </c>
      <c r="F1760" s="219" t="s">
        <v>7718</v>
      </c>
      <c r="G1760" s="219" t="s">
        <v>7848</v>
      </c>
      <c r="H1760" s="219" t="s">
        <v>5990</v>
      </c>
      <c r="I1760" s="220" t="s">
        <v>7210</v>
      </c>
      <c r="J1760" s="221">
        <v>5020</v>
      </c>
      <c r="K1760" s="221">
        <v>1</v>
      </c>
      <c r="L1760" s="221">
        <v>5020</v>
      </c>
    </row>
    <row r="1761" spans="1:12" s="167" customFormat="1">
      <c r="A1761" s="218" t="str">
        <f t="shared" si="14"/>
        <v>O221019058403일반상품</v>
      </c>
      <c r="B1761" s="219" t="s">
        <v>8197</v>
      </c>
      <c r="C1761" s="219" t="s">
        <v>8023</v>
      </c>
      <c r="D1761" s="219" t="s">
        <v>8065</v>
      </c>
      <c r="E1761" s="219" t="s">
        <v>7707</v>
      </c>
      <c r="F1761" s="219" t="s">
        <v>7718</v>
      </c>
      <c r="G1761" s="219" t="s">
        <v>7848</v>
      </c>
      <c r="H1761" s="219" t="s">
        <v>5990</v>
      </c>
      <c r="I1761" s="220" t="s">
        <v>7190</v>
      </c>
      <c r="J1761" s="221">
        <v>4430</v>
      </c>
      <c r="K1761" s="221">
        <v>1</v>
      </c>
      <c r="L1761" s="221">
        <v>4430</v>
      </c>
    </row>
    <row r="1762" spans="1:12" s="167" customFormat="1">
      <c r="A1762" s="218" t="str">
        <f t="shared" si="14"/>
        <v>O221019058403일반상품</v>
      </c>
      <c r="B1762" s="219" t="s">
        <v>8197</v>
      </c>
      <c r="C1762" s="219" t="s">
        <v>8023</v>
      </c>
      <c r="D1762" s="219" t="s">
        <v>8065</v>
      </c>
      <c r="E1762" s="219" t="s">
        <v>7707</v>
      </c>
      <c r="F1762" s="219" t="s">
        <v>7718</v>
      </c>
      <c r="G1762" s="219" t="s">
        <v>7848</v>
      </c>
      <c r="H1762" s="219" t="s">
        <v>5990</v>
      </c>
      <c r="I1762" s="220" t="s">
        <v>8806</v>
      </c>
      <c r="J1762" s="221">
        <v>7000</v>
      </c>
      <c r="K1762" s="221">
        <v>2</v>
      </c>
      <c r="L1762" s="221">
        <v>14000</v>
      </c>
    </row>
    <row r="1763" spans="1:12" s="167" customFormat="1">
      <c r="A1763" s="218" t="str">
        <f t="shared" si="14"/>
        <v>O221019058403일반상품</v>
      </c>
      <c r="B1763" s="219" t="s">
        <v>8197</v>
      </c>
      <c r="C1763" s="219" t="s">
        <v>8023</v>
      </c>
      <c r="D1763" s="219" t="s">
        <v>8065</v>
      </c>
      <c r="E1763" s="219" t="s">
        <v>7707</v>
      </c>
      <c r="F1763" s="219" t="s">
        <v>7718</v>
      </c>
      <c r="G1763" s="219" t="s">
        <v>7848</v>
      </c>
      <c r="H1763" s="219" t="s">
        <v>5990</v>
      </c>
      <c r="I1763" s="220" t="s">
        <v>7191</v>
      </c>
      <c r="J1763" s="221">
        <v>13520</v>
      </c>
      <c r="K1763" s="221">
        <v>2</v>
      </c>
      <c r="L1763" s="221">
        <v>27040</v>
      </c>
    </row>
    <row r="1764" spans="1:12" s="167" customFormat="1">
      <c r="A1764" s="218" t="str">
        <f t="shared" si="14"/>
        <v>O221019058403일반상품</v>
      </c>
      <c r="B1764" s="219" t="s">
        <v>8197</v>
      </c>
      <c r="C1764" s="219" t="s">
        <v>8023</v>
      </c>
      <c r="D1764" s="219" t="s">
        <v>8065</v>
      </c>
      <c r="E1764" s="219" t="s">
        <v>7707</v>
      </c>
      <c r="F1764" s="219" t="s">
        <v>7718</v>
      </c>
      <c r="G1764" s="219" t="s">
        <v>7848</v>
      </c>
      <c r="H1764" s="219" t="s">
        <v>5990</v>
      </c>
      <c r="I1764" s="220" t="s">
        <v>8739</v>
      </c>
      <c r="J1764" s="221">
        <v>20000</v>
      </c>
      <c r="K1764" s="221">
        <v>1</v>
      </c>
      <c r="L1764" s="221">
        <v>20000</v>
      </c>
    </row>
    <row r="1765" spans="1:12" s="167" customFormat="1">
      <c r="A1765" s="218" t="str">
        <f t="shared" si="14"/>
        <v>O221019058403일반상품</v>
      </c>
      <c r="B1765" s="219" t="s">
        <v>8197</v>
      </c>
      <c r="C1765" s="219" t="s">
        <v>8023</v>
      </c>
      <c r="D1765" s="219" t="s">
        <v>8065</v>
      </c>
      <c r="E1765" s="219" t="s">
        <v>7707</v>
      </c>
      <c r="F1765" s="219" t="s">
        <v>7718</v>
      </c>
      <c r="G1765" s="219" t="s">
        <v>7848</v>
      </c>
      <c r="H1765" s="219" t="s">
        <v>5990</v>
      </c>
      <c r="I1765" s="220" t="s">
        <v>7259</v>
      </c>
      <c r="J1765" s="221">
        <v>6350</v>
      </c>
      <c r="K1765" s="221">
        <v>1</v>
      </c>
      <c r="L1765" s="221">
        <v>6350</v>
      </c>
    </row>
    <row r="1766" spans="1:12" s="167" customFormat="1">
      <c r="A1766" s="218" t="str">
        <f t="shared" si="14"/>
        <v>O221019058403일반상품</v>
      </c>
      <c r="B1766" s="219" t="s">
        <v>8197</v>
      </c>
      <c r="C1766" s="219" t="s">
        <v>8023</v>
      </c>
      <c r="D1766" s="219" t="s">
        <v>8065</v>
      </c>
      <c r="E1766" s="219" t="s">
        <v>7707</v>
      </c>
      <c r="F1766" s="219" t="s">
        <v>7718</v>
      </c>
      <c r="G1766" s="219" t="s">
        <v>7848</v>
      </c>
      <c r="H1766" s="219" t="s">
        <v>5990</v>
      </c>
      <c r="I1766" s="220" t="s">
        <v>8030</v>
      </c>
      <c r="J1766" s="221">
        <v>12500</v>
      </c>
      <c r="K1766" s="221">
        <v>1</v>
      </c>
      <c r="L1766" s="221">
        <v>12500</v>
      </c>
    </row>
    <row r="1767" spans="1:12" s="167" customFormat="1">
      <c r="A1767" s="218" t="str">
        <f t="shared" si="14"/>
        <v>O221019058403일반상품</v>
      </c>
      <c r="B1767" s="219" t="s">
        <v>8197</v>
      </c>
      <c r="C1767" s="219" t="s">
        <v>8023</v>
      </c>
      <c r="D1767" s="219" t="s">
        <v>8065</v>
      </c>
      <c r="E1767" s="219" t="s">
        <v>7707</v>
      </c>
      <c r="F1767" s="219" t="s">
        <v>7718</v>
      </c>
      <c r="G1767" s="219" t="s">
        <v>7848</v>
      </c>
      <c r="H1767" s="219" t="s">
        <v>5990</v>
      </c>
      <c r="I1767" s="220" t="s">
        <v>8668</v>
      </c>
      <c r="J1767" s="221">
        <v>3020</v>
      </c>
      <c r="K1767" s="221">
        <v>2</v>
      </c>
      <c r="L1767" s="221">
        <v>6040</v>
      </c>
    </row>
    <row r="1768" spans="1:12" s="167" customFormat="1">
      <c r="A1768" s="218" t="str">
        <f t="shared" si="14"/>
        <v>O221019058403일반상품</v>
      </c>
      <c r="B1768" s="219" t="s">
        <v>8197</v>
      </c>
      <c r="C1768" s="219" t="s">
        <v>8023</v>
      </c>
      <c r="D1768" s="219" t="s">
        <v>8065</v>
      </c>
      <c r="E1768" s="219" t="s">
        <v>7707</v>
      </c>
      <c r="F1768" s="219" t="s">
        <v>7718</v>
      </c>
      <c r="G1768" s="219" t="s">
        <v>7848</v>
      </c>
      <c r="H1768" s="219" t="s">
        <v>5990</v>
      </c>
      <c r="I1768" s="220" t="s">
        <v>8633</v>
      </c>
      <c r="J1768" s="221">
        <v>3020</v>
      </c>
      <c r="K1768" s="221">
        <v>2</v>
      </c>
      <c r="L1768" s="221">
        <v>6040</v>
      </c>
    </row>
    <row r="1769" spans="1:12" s="167" customFormat="1">
      <c r="A1769" s="218" t="str">
        <f t="shared" si="14"/>
        <v>O221019058403일반상품</v>
      </c>
      <c r="B1769" s="219" t="s">
        <v>8197</v>
      </c>
      <c r="C1769" s="219" t="s">
        <v>8023</v>
      </c>
      <c r="D1769" s="219" t="s">
        <v>8065</v>
      </c>
      <c r="E1769" s="219" t="s">
        <v>7707</v>
      </c>
      <c r="F1769" s="219" t="s">
        <v>7718</v>
      </c>
      <c r="G1769" s="219" t="s">
        <v>7848</v>
      </c>
      <c r="H1769" s="219" t="s">
        <v>5990</v>
      </c>
      <c r="I1769" s="220" t="s">
        <v>8807</v>
      </c>
      <c r="J1769" s="221">
        <v>3020</v>
      </c>
      <c r="K1769" s="221">
        <v>2</v>
      </c>
      <c r="L1769" s="221">
        <v>6040</v>
      </c>
    </row>
    <row r="1770" spans="1:12" s="167" customFormat="1">
      <c r="A1770" s="218" t="str">
        <f t="shared" si="14"/>
        <v>O221019058403일반상품</v>
      </c>
      <c r="B1770" s="219" t="s">
        <v>8197</v>
      </c>
      <c r="C1770" s="219" t="s">
        <v>8023</v>
      </c>
      <c r="D1770" s="219" t="s">
        <v>8065</v>
      </c>
      <c r="E1770" s="219" t="s">
        <v>7707</v>
      </c>
      <c r="F1770" s="219" t="s">
        <v>7718</v>
      </c>
      <c r="G1770" s="219" t="s">
        <v>7848</v>
      </c>
      <c r="H1770" s="219" t="s">
        <v>5990</v>
      </c>
      <c r="I1770" s="220" t="s">
        <v>8650</v>
      </c>
      <c r="J1770" s="221">
        <v>2650</v>
      </c>
      <c r="K1770" s="221">
        <v>2</v>
      </c>
      <c r="L1770" s="221">
        <v>5300</v>
      </c>
    </row>
    <row r="1771" spans="1:12" s="167" customFormat="1">
      <c r="A1771" s="218" t="str">
        <f t="shared" si="14"/>
        <v>O221019058403일반상품</v>
      </c>
      <c r="B1771" s="219" t="s">
        <v>8197</v>
      </c>
      <c r="C1771" s="219" t="s">
        <v>8023</v>
      </c>
      <c r="D1771" s="219" t="s">
        <v>8065</v>
      </c>
      <c r="E1771" s="219" t="s">
        <v>7707</v>
      </c>
      <c r="F1771" s="219" t="s">
        <v>7718</v>
      </c>
      <c r="G1771" s="219" t="s">
        <v>7848</v>
      </c>
      <c r="H1771" s="219" t="s">
        <v>5990</v>
      </c>
      <c r="I1771" s="220" t="s">
        <v>7230</v>
      </c>
      <c r="J1771" s="221">
        <v>3420</v>
      </c>
      <c r="K1771" s="221">
        <v>2</v>
      </c>
      <c r="L1771" s="221">
        <v>6840</v>
      </c>
    </row>
    <row r="1772" spans="1:12" s="167" customFormat="1">
      <c r="A1772" s="218" t="str">
        <f t="shared" si="14"/>
        <v>O221019058403일반상품</v>
      </c>
      <c r="B1772" s="219" t="s">
        <v>8197</v>
      </c>
      <c r="C1772" s="219" t="s">
        <v>8023</v>
      </c>
      <c r="D1772" s="219" t="s">
        <v>8065</v>
      </c>
      <c r="E1772" s="219" t="s">
        <v>7707</v>
      </c>
      <c r="F1772" s="219" t="s">
        <v>7718</v>
      </c>
      <c r="G1772" s="219" t="s">
        <v>7848</v>
      </c>
      <c r="H1772" s="219" t="s">
        <v>5990</v>
      </c>
      <c r="I1772" s="220" t="s">
        <v>7273</v>
      </c>
      <c r="J1772" s="221">
        <v>7200</v>
      </c>
      <c r="K1772" s="221">
        <v>2</v>
      </c>
      <c r="L1772" s="221">
        <v>14400</v>
      </c>
    </row>
    <row r="1773" spans="1:12" s="167" customFormat="1">
      <c r="A1773" s="218" t="str">
        <f t="shared" si="14"/>
        <v>O221019058403일반상품</v>
      </c>
      <c r="B1773" s="219" t="s">
        <v>8197</v>
      </c>
      <c r="C1773" s="219" t="s">
        <v>8023</v>
      </c>
      <c r="D1773" s="219" t="s">
        <v>8065</v>
      </c>
      <c r="E1773" s="219" t="s">
        <v>7707</v>
      </c>
      <c r="F1773" s="219" t="s">
        <v>7718</v>
      </c>
      <c r="G1773" s="219" t="s">
        <v>7848</v>
      </c>
      <c r="H1773" s="219" t="s">
        <v>5990</v>
      </c>
      <c r="I1773" s="220" t="s">
        <v>7265</v>
      </c>
      <c r="J1773" s="221">
        <v>7400</v>
      </c>
      <c r="K1773" s="221">
        <v>2</v>
      </c>
      <c r="L1773" s="221">
        <v>14800</v>
      </c>
    </row>
    <row r="1774" spans="1:12" s="167" customFormat="1">
      <c r="A1774" s="218" t="str">
        <f t="shared" si="14"/>
        <v>O221019058403일반상품</v>
      </c>
      <c r="B1774" s="219" t="s">
        <v>8197</v>
      </c>
      <c r="C1774" s="219" t="s">
        <v>8023</v>
      </c>
      <c r="D1774" s="219" t="s">
        <v>8065</v>
      </c>
      <c r="E1774" s="219" t="s">
        <v>7707</v>
      </c>
      <c r="F1774" s="219" t="s">
        <v>7718</v>
      </c>
      <c r="G1774" s="219" t="s">
        <v>7848</v>
      </c>
      <c r="H1774" s="219" t="s">
        <v>5990</v>
      </c>
      <c r="I1774" s="220" t="s">
        <v>8672</v>
      </c>
      <c r="J1774" s="221">
        <v>3020</v>
      </c>
      <c r="K1774" s="221">
        <v>2</v>
      </c>
      <c r="L1774" s="221">
        <v>6040</v>
      </c>
    </row>
    <row r="1775" spans="1:12" s="167" customFormat="1">
      <c r="A1775" s="218" t="str">
        <f t="shared" si="14"/>
        <v>O221019058403일반상품</v>
      </c>
      <c r="B1775" s="219" t="s">
        <v>8197</v>
      </c>
      <c r="C1775" s="219" t="s">
        <v>8023</v>
      </c>
      <c r="D1775" s="219" t="s">
        <v>8065</v>
      </c>
      <c r="E1775" s="219" t="s">
        <v>7707</v>
      </c>
      <c r="F1775" s="219" t="s">
        <v>7718</v>
      </c>
      <c r="G1775" s="219" t="s">
        <v>7848</v>
      </c>
      <c r="H1775" s="219" t="s">
        <v>5990</v>
      </c>
      <c r="I1775" s="220" t="s">
        <v>8772</v>
      </c>
      <c r="J1775" s="221">
        <v>3170</v>
      </c>
      <c r="K1775" s="221">
        <v>2</v>
      </c>
      <c r="L1775" s="221">
        <v>6340</v>
      </c>
    </row>
    <row r="1776" spans="1:12" s="167" customFormat="1">
      <c r="A1776" s="218" t="str">
        <f t="shared" si="14"/>
        <v>O221019058403일반상품</v>
      </c>
      <c r="B1776" s="219" t="s">
        <v>8197</v>
      </c>
      <c r="C1776" s="219" t="s">
        <v>8023</v>
      </c>
      <c r="D1776" s="219" t="s">
        <v>8065</v>
      </c>
      <c r="E1776" s="219" t="s">
        <v>7707</v>
      </c>
      <c r="F1776" s="219" t="s">
        <v>7718</v>
      </c>
      <c r="G1776" s="219" t="s">
        <v>7848</v>
      </c>
      <c r="H1776" s="219" t="s">
        <v>5990</v>
      </c>
      <c r="I1776" s="220" t="s">
        <v>8773</v>
      </c>
      <c r="J1776" s="221">
        <v>3020</v>
      </c>
      <c r="K1776" s="221">
        <v>4</v>
      </c>
      <c r="L1776" s="221">
        <v>12080</v>
      </c>
    </row>
    <row r="1777" spans="1:12" s="167" customFormat="1">
      <c r="A1777" s="218" t="str">
        <f t="shared" si="14"/>
        <v>O221019058403일반상품</v>
      </c>
      <c r="B1777" s="219" t="s">
        <v>8197</v>
      </c>
      <c r="C1777" s="219" t="s">
        <v>8023</v>
      </c>
      <c r="D1777" s="219" t="s">
        <v>8065</v>
      </c>
      <c r="E1777" s="219" t="s">
        <v>7707</v>
      </c>
      <c r="F1777" s="219" t="s">
        <v>7718</v>
      </c>
      <c r="G1777" s="219" t="s">
        <v>7848</v>
      </c>
      <c r="H1777" s="219" t="s">
        <v>5990</v>
      </c>
      <c r="I1777" s="220" t="s">
        <v>8406</v>
      </c>
      <c r="J1777" s="221">
        <v>1090</v>
      </c>
      <c r="K1777" s="221">
        <v>1</v>
      </c>
      <c r="L1777" s="221">
        <v>1090</v>
      </c>
    </row>
    <row r="1778" spans="1:12" s="167" customFormat="1">
      <c r="A1778" s="218" t="str">
        <f t="shared" si="14"/>
        <v>O221019058403일반상품</v>
      </c>
      <c r="B1778" s="219" t="s">
        <v>8197</v>
      </c>
      <c r="C1778" s="219" t="s">
        <v>8023</v>
      </c>
      <c r="D1778" s="219" t="s">
        <v>8065</v>
      </c>
      <c r="E1778" s="219" t="s">
        <v>7707</v>
      </c>
      <c r="F1778" s="219" t="s">
        <v>7718</v>
      </c>
      <c r="G1778" s="219" t="s">
        <v>7848</v>
      </c>
      <c r="H1778" s="219" t="s">
        <v>5990</v>
      </c>
      <c r="I1778" s="220" t="s">
        <v>8335</v>
      </c>
      <c r="J1778" s="221">
        <v>1080</v>
      </c>
      <c r="K1778" s="221">
        <v>1</v>
      </c>
      <c r="L1778" s="221">
        <v>1080</v>
      </c>
    </row>
    <row r="1779" spans="1:12" s="167" customFormat="1">
      <c r="A1779" s="218" t="str">
        <f t="shared" si="14"/>
        <v>O221019058403일반상품</v>
      </c>
      <c r="B1779" s="219" t="s">
        <v>8197</v>
      </c>
      <c r="C1779" s="219" t="s">
        <v>8023</v>
      </c>
      <c r="D1779" s="219" t="s">
        <v>8065</v>
      </c>
      <c r="E1779" s="219" t="s">
        <v>7707</v>
      </c>
      <c r="F1779" s="219" t="s">
        <v>7718</v>
      </c>
      <c r="G1779" s="219" t="s">
        <v>7848</v>
      </c>
      <c r="H1779" s="219" t="s">
        <v>5990</v>
      </c>
      <c r="I1779" s="220" t="s">
        <v>8655</v>
      </c>
      <c r="J1779" s="221">
        <v>3540</v>
      </c>
      <c r="K1779" s="221">
        <v>1</v>
      </c>
      <c r="L1779" s="221">
        <v>3540</v>
      </c>
    </row>
    <row r="1780" spans="1:12" s="167" customFormat="1">
      <c r="A1780" s="218" t="str">
        <f t="shared" si="14"/>
        <v>O221019058403일반상품</v>
      </c>
      <c r="B1780" s="219" t="s">
        <v>8197</v>
      </c>
      <c r="C1780" s="219" t="s">
        <v>8023</v>
      </c>
      <c r="D1780" s="219" t="s">
        <v>8065</v>
      </c>
      <c r="E1780" s="219" t="s">
        <v>7707</v>
      </c>
      <c r="F1780" s="219" t="s">
        <v>7718</v>
      </c>
      <c r="G1780" s="219" t="s">
        <v>7848</v>
      </c>
      <c r="H1780" s="219" t="s">
        <v>5990</v>
      </c>
      <c r="I1780" s="220" t="s">
        <v>7216</v>
      </c>
      <c r="J1780" s="221">
        <v>3930</v>
      </c>
      <c r="K1780" s="221">
        <v>1</v>
      </c>
      <c r="L1780" s="221">
        <v>3930</v>
      </c>
    </row>
    <row r="1781" spans="1:12" s="167" customFormat="1">
      <c r="A1781" s="218" t="str">
        <f t="shared" si="14"/>
        <v>O221019058403일반상품</v>
      </c>
      <c r="B1781" s="219" t="s">
        <v>8197</v>
      </c>
      <c r="C1781" s="219" t="s">
        <v>8023</v>
      </c>
      <c r="D1781" s="219" t="s">
        <v>8065</v>
      </c>
      <c r="E1781" s="219" t="s">
        <v>7707</v>
      </c>
      <c r="F1781" s="219" t="s">
        <v>7718</v>
      </c>
      <c r="G1781" s="219" t="s">
        <v>7848</v>
      </c>
      <c r="H1781" s="219" t="s">
        <v>5990</v>
      </c>
      <c r="I1781" s="220" t="s">
        <v>8516</v>
      </c>
      <c r="J1781" s="221">
        <v>1080</v>
      </c>
      <c r="K1781" s="221">
        <v>1</v>
      </c>
      <c r="L1781" s="221">
        <v>1080</v>
      </c>
    </row>
    <row r="1782" spans="1:12" s="167" customFormat="1">
      <c r="A1782" s="218" t="str">
        <f t="shared" si="14"/>
        <v>O221019058403일반상품</v>
      </c>
      <c r="B1782" s="219" t="s">
        <v>8197</v>
      </c>
      <c r="C1782" s="219" t="s">
        <v>8023</v>
      </c>
      <c r="D1782" s="219" t="s">
        <v>8065</v>
      </c>
      <c r="E1782" s="219" t="s">
        <v>7707</v>
      </c>
      <c r="F1782" s="219" t="s">
        <v>7718</v>
      </c>
      <c r="G1782" s="219" t="s">
        <v>7848</v>
      </c>
      <c r="H1782" s="219" t="s">
        <v>5990</v>
      </c>
      <c r="I1782" s="220" t="s">
        <v>8492</v>
      </c>
      <c r="J1782" s="221">
        <v>4200</v>
      </c>
      <c r="K1782" s="221">
        <v>1</v>
      </c>
      <c r="L1782" s="221">
        <v>4200</v>
      </c>
    </row>
    <row r="1783" spans="1:12" s="167" customFormat="1">
      <c r="A1783" s="218" t="str">
        <f t="shared" si="14"/>
        <v>O221019058403일반상품</v>
      </c>
      <c r="B1783" s="219" t="s">
        <v>8197</v>
      </c>
      <c r="C1783" s="219" t="s">
        <v>8023</v>
      </c>
      <c r="D1783" s="219" t="s">
        <v>8065</v>
      </c>
      <c r="E1783" s="219" t="s">
        <v>7707</v>
      </c>
      <c r="F1783" s="219" t="s">
        <v>7718</v>
      </c>
      <c r="G1783" s="219" t="s">
        <v>7848</v>
      </c>
      <c r="H1783" s="219" t="s">
        <v>5990</v>
      </c>
      <c r="I1783" s="220" t="s">
        <v>8025</v>
      </c>
      <c r="J1783" s="221">
        <v>3800</v>
      </c>
      <c r="K1783" s="221">
        <v>1</v>
      </c>
      <c r="L1783" s="221">
        <v>3800</v>
      </c>
    </row>
    <row r="1784" spans="1:12" s="167" customFormat="1">
      <c r="A1784" s="218" t="str">
        <f t="shared" si="14"/>
        <v>O221019058402일반상품</v>
      </c>
      <c r="B1784" s="219" t="s">
        <v>8198</v>
      </c>
      <c r="C1784" s="219" t="s">
        <v>8023</v>
      </c>
      <c r="D1784" s="219" t="s">
        <v>8065</v>
      </c>
      <c r="E1784" s="219" t="s">
        <v>7715</v>
      </c>
      <c r="F1784" s="219" t="s">
        <v>6436</v>
      </c>
      <c r="G1784" s="219" t="s">
        <v>7852</v>
      </c>
      <c r="H1784" s="219" t="s">
        <v>5990</v>
      </c>
      <c r="I1784" s="220" t="s">
        <v>7982</v>
      </c>
      <c r="J1784" s="221">
        <v>1780</v>
      </c>
      <c r="K1784" s="221">
        <v>3</v>
      </c>
      <c r="L1784" s="221">
        <v>5340</v>
      </c>
    </row>
    <row r="1785" spans="1:12" s="167" customFormat="1">
      <c r="A1785" s="218" t="str">
        <f t="shared" si="14"/>
        <v>O221019058402일반상품</v>
      </c>
      <c r="B1785" s="219" t="s">
        <v>8198</v>
      </c>
      <c r="C1785" s="219" t="s">
        <v>8023</v>
      </c>
      <c r="D1785" s="219" t="s">
        <v>8065</v>
      </c>
      <c r="E1785" s="219" t="s">
        <v>7715</v>
      </c>
      <c r="F1785" s="219" t="s">
        <v>6436</v>
      </c>
      <c r="G1785" s="219" t="s">
        <v>7852</v>
      </c>
      <c r="H1785" s="219" t="s">
        <v>5990</v>
      </c>
      <c r="I1785" s="220" t="s">
        <v>8808</v>
      </c>
      <c r="J1785" s="221">
        <v>26000</v>
      </c>
      <c r="K1785" s="221">
        <v>1</v>
      </c>
      <c r="L1785" s="221">
        <v>26000</v>
      </c>
    </row>
    <row r="1786" spans="1:12" s="167" customFormat="1">
      <c r="A1786" s="218" t="str">
        <f t="shared" si="14"/>
        <v>O221019058402일반상품</v>
      </c>
      <c r="B1786" s="219" t="s">
        <v>8198</v>
      </c>
      <c r="C1786" s="219" t="s">
        <v>8023</v>
      </c>
      <c r="D1786" s="219" t="s">
        <v>8065</v>
      </c>
      <c r="E1786" s="219" t="s">
        <v>7715</v>
      </c>
      <c r="F1786" s="219" t="s">
        <v>6436</v>
      </c>
      <c r="G1786" s="219" t="s">
        <v>7852</v>
      </c>
      <c r="H1786" s="219" t="s">
        <v>5990</v>
      </c>
      <c r="I1786" s="220" t="s">
        <v>8809</v>
      </c>
      <c r="J1786" s="221">
        <v>7000</v>
      </c>
      <c r="K1786" s="221">
        <v>1</v>
      </c>
      <c r="L1786" s="221">
        <v>7000</v>
      </c>
    </row>
    <row r="1787" spans="1:12" s="167" customFormat="1">
      <c r="A1787" s="218" t="str">
        <f t="shared" si="14"/>
        <v>O221019058402일반상품</v>
      </c>
      <c r="B1787" s="219" t="s">
        <v>8198</v>
      </c>
      <c r="C1787" s="219" t="s">
        <v>8023</v>
      </c>
      <c r="D1787" s="219" t="s">
        <v>8065</v>
      </c>
      <c r="E1787" s="219" t="s">
        <v>7715</v>
      </c>
      <c r="F1787" s="219" t="s">
        <v>6436</v>
      </c>
      <c r="G1787" s="219" t="s">
        <v>7852</v>
      </c>
      <c r="H1787" s="219" t="s">
        <v>5990</v>
      </c>
      <c r="I1787" s="220" t="s">
        <v>8397</v>
      </c>
      <c r="J1787" s="221">
        <v>10200</v>
      </c>
      <c r="K1787" s="221">
        <v>3</v>
      </c>
      <c r="L1787" s="221">
        <v>30600</v>
      </c>
    </row>
    <row r="1788" spans="1:12" s="167" customFormat="1">
      <c r="A1788" s="218" t="str">
        <f t="shared" si="14"/>
        <v>O221019058402일반상품</v>
      </c>
      <c r="B1788" s="219" t="s">
        <v>8198</v>
      </c>
      <c r="C1788" s="219" t="s">
        <v>8023</v>
      </c>
      <c r="D1788" s="219" t="s">
        <v>8065</v>
      </c>
      <c r="E1788" s="219" t="s">
        <v>7715</v>
      </c>
      <c r="F1788" s="219" t="s">
        <v>6436</v>
      </c>
      <c r="G1788" s="219" t="s">
        <v>7852</v>
      </c>
      <c r="H1788" s="219" t="s">
        <v>5990</v>
      </c>
      <c r="I1788" s="220" t="s">
        <v>7975</v>
      </c>
      <c r="J1788" s="221">
        <v>2780</v>
      </c>
      <c r="K1788" s="221">
        <v>1</v>
      </c>
      <c r="L1788" s="221">
        <v>2780</v>
      </c>
    </row>
    <row r="1789" spans="1:12" s="167" customFormat="1">
      <c r="A1789" s="218" t="str">
        <f t="shared" si="14"/>
        <v>O221019058402일반상품</v>
      </c>
      <c r="B1789" s="219" t="s">
        <v>8198</v>
      </c>
      <c r="C1789" s="219" t="s">
        <v>8023</v>
      </c>
      <c r="D1789" s="219" t="s">
        <v>8065</v>
      </c>
      <c r="E1789" s="219" t="s">
        <v>7715</v>
      </c>
      <c r="F1789" s="219" t="s">
        <v>6436</v>
      </c>
      <c r="G1789" s="219" t="s">
        <v>7852</v>
      </c>
      <c r="H1789" s="219" t="s">
        <v>5990</v>
      </c>
      <c r="I1789" s="220" t="s">
        <v>8548</v>
      </c>
      <c r="J1789" s="221">
        <v>4900</v>
      </c>
      <c r="K1789" s="221">
        <v>1</v>
      </c>
      <c r="L1789" s="221">
        <v>4900</v>
      </c>
    </row>
    <row r="1790" spans="1:12" s="167" customFormat="1">
      <c r="A1790" s="218" t="str">
        <f t="shared" si="14"/>
        <v>O221019058402일반상품</v>
      </c>
      <c r="B1790" s="219" t="s">
        <v>8198</v>
      </c>
      <c r="C1790" s="219" t="s">
        <v>8023</v>
      </c>
      <c r="D1790" s="219" t="s">
        <v>8065</v>
      </c>
      <c r="E1790" s="219" t="s">
        <v>7715</v>
      </c>
      <c r="F1790" s="219" t="s">
        <v>6436</v>
      </c>
      <c r="G1790" s="219" t="s">
        <v>7852</v>
      </c>
      <c r="H1790" s="219" t="s">
        <v>5990</v>
      </c>
      <c r="I1790" s="220" t="s">
        <v>7286</v>
      </c>
      <c r="J1790" s="221">
        <v>1200</v>
      </c>
      <c r="K1790" s="221">
        <v>1</v>
      </c>
      <c r="L1790" s="221">
        <v>1200</v>
      </c>
    </row>
    <row r="1791" spans="1:12" s="167" customFormat="1">
      <c r="A1791" s="218" t="str">
        <f t="shared" si="14"/>
        <v>O221019058402일반상품</v>
      </c>
      <c r="B1791" s="219" t="s">
        <v>8198</v>
      </c>
      <c r="C1791" s="219" t="s">
        <v>8023</v>
      </c>
      <c r="D1791" s="219" t="s">
        <v>8065</v>
      </c>
      <c r="E1791" s="219" t="s">
        <v>7715</v>
      </c>
      <c r="F1791" s="219" t="s">
        <v>6436</v>
      </c>
      <c r="G1791" s="219" t="s">
        <v>7852</v>
      </c>
      <c r="H1791" s="219" t="s">
        <v>5990</v>
      </c>
      <c r="I1791" s="220" t="s">
        <v>7225</v>
      </c>
      <c r="J1791" s="221">
        <v>3910</v>
      </c>
      <c r="K1791" s="221">
        <v>1</v>
      </c>
      <c r="L1791" s="221">
        <v>3910</v>
      </c>
    </row>
    <row r="1792" spans="1:12" s="167" customFormat="1">
      <c r="A1792" s="218" t="str">
        <f t="shared" si="14"/>
        <v>O221019058402일반상품</v>
      </c>
      <c r="B1792" s="219" t="s">
        <v>8198</v>
      </c>
      <c r="C1792" s="219" t="s">
        <v>8023</v>
      </c>
      <c r="D1792" s="219" t="s">
        <v>8065</v>
      </c>
      <c r="E1792" s="219" t="s">
        <v>7715</v>
      </c>
      <c r="F1792" s="219" t="s">
        <v>6436</v>
      </c>
      <c r="G1792" s="219" t="s">
        <v>7852</v>
      </c>
      <c r="H1792" s="219" t="s">
        <v>5990</v>
      </c>
      <c r="I1792" s="220" t="s">
        <v>7237</v>
      </c>
      <c r="J1792" s="221">
        <v>9770</v>
      </c>
      <c r="K1792" s="221">
        <v>1</v>
      </c>
      <c r="L1792" s="221">
        <v>9770</v>
      </c>
    </row>
    <row r="1793" spans="1:12" s="167" customFormat="1">
      <c r="A1793" s="218" t="str">
        <f t="shared" si="14"/>
        <v>O221019058402일반상품</v>
      </c>
      <c r="B1793" s="219" t="s">
        <v>8198</v>
      </c>
      <c r="C1793" s="219" t="s">
        <v>8023</v>
      </c>
      <c r="D1793" s="219" t="s">
        <v>8065</v>
      </c>
      <c r="E1793" s="219" t="s">
        <v>7715</v>
      </c>
      <c r="F1793" s="219" t="s">
        <v>6436</v>
      </c>
      <c r="G1793" s="219" t="s">
        <v>7852</v>
      </c>
      <c r="H1793" s="219" t="s">
        <v>5990</v>
      </c>
      <c r="I1793" s="220" t="s">
        <v>7269</v>
      </c>
      <c r="J1793" s="221">
        <v>900</v>
      </c>
      <c r="K1793" s="221">
        <v>1</v>
      </c>
      <c r="L1793" s="221">
        <v>900</v>
      </c>
    </row>
    <row r="1794" spans="1:12" s="167" customFormat="1">
      <c r="A1794" s="218" t="str">
        <f t="shared" si="14"/>
        <v>O221019058402일반상품</v>
      </c>
      <c r="B1794" s="219" t="s">
        <v>8198</v>
      </c>
      <c r="C1794" s="219" t="s">
        <v>8023</v>
      </c>
      <c r="D1794" s="219" t="s">
        <v>8065</v>
      </c>
      <c r="E1794" s="219" t="s">
        <v>7715</v>
      </c>
      <c r="F1794" s="219" t="s">
        <v>6436</v>
      </c>
      <c r="G1794" s="219" t="s">
        <v>7852</v>
      </c>
      <c r="H1794" s="219" t="s">
        <v>5990</v>
      </c>
      <c r="I1794" s="220" t="s">
        <v>8366</v>
      </c>
      <c r="J1794" s="221">
        <v>8880</v>
      </c>
      <c r="K1794" s="221">
        <v>2</v>
      </c>
      <c r="L1794" s="221">
        <v>17760</v>
      </c>
    </row>
    <row r="1795" spans="1:12" s="167" customFormat="1">
      <c r="A1795" s="218" t="str">
        <f t="shared" si="14"/>
        <v>O221019058402일반상품</v>
      </c>
      <c r="B1795" s="219" t="s">
        <v>8198</v>
      </c>
      <c r="C1795" s="219" t="s">
        <v>8023</v>
      </c>
      <c r="D1795" s="219" t="s">
        <v>8065</v>
      </c>
      <c r="E1795" s="219" t="s">
        <v>7715</v>
      </c>
      <c r="F1795" s="219" t="s">
        <v>6436</v>
      </c>
      <c r="G1795" s="219" t="s">
        <v>7852</v>
      </c>
      <c r="H1795" s="219" t="s">
        <v>5990</v>
      </c>
      <c r="I1795" s="220" t="s">
        <v>8804</v>
      </c>
      <c r="J1795" s="221">
        <v>9000</v>
      </c>
      <c r="K1795" s="221">
        <v>1</v>
      </c>
      <c r="L1795" s="221">
        <v>9000</v>
      </c>
    </row>
    <row r="1796" spans="1:12" s="167" customFormat="1">
      <c r="A1796" s="218" t="str">
        <f t="shared" si="14"/>
        <v>O221019058402일반상품</v>
      </c>
      <c r="B1796" s="219" t="s">
        <v>8198</v>
      </c>
      <c r="C1796" s="219" t="s">
        <v>8023</v>
      </c>
      <c r="D1796" s="219" t="s">
        <v>8065</v>
      </c>
      <c r="E1796" s="219" t="s">
        <v>7715</v>
      </c>
      <c r="F1796" s="219" t="s">
        <v>6436</v>
      </c>
      <c r="G1796" s="219" t="s">
        <v>7852</v>
      </c>
      <c r="H1796" s="219" t="s">
        <v>5990</v>
      </c>
      <c r="I1796" s="220" t="s">
        <v>8706</v>
      </c>
      <c r="J1796" s="221">
        <v>5200</v>
      </c>
      <c r="K1796" s="221">
        <v>2</v>
      </c>
      <c r="L1796" s="221">
        <v>10400</v>
      </c>
    </row>
    <row r="1797" spans="1:12" s="167" customFormat="1">
      <c r="A1797" s="218" t="str">
        <f t="shared" si="14"/>
        <v>O221019058402일반상품</v>
      </c>
      <c r="B1797" s="219" t="s">
        <v>8198</v>
      </c>
      <c r="C1797" s="219" t="s">
        <v>8023</v>
      </c>
      <c r="D1797" s="219" t="s">
        <v>8065</v>
      </c>
      <c r="E1797" s="219" t="s">
        <v>7715</v>
      </c>
      <c r="F1797" s="219" t="s">
        <v>6436</v>
      </c>
      <c r="G1797" s="219" t="s">
        <v>7852</v>
      </c>
      <c r="H1797" s="219" t="s">
        <v>5990</v>
      </c>
      <c r="I1797" s="220" t="s">
        <v>8562</v>
      </c>
      <c r="J1797" s="221">
        <v>12480</v>
      </c>
      <c r="K1797" s="221">
        <v>2</v>
      </c>
      <c r="L1797" s="221">
        <v>24960</v>
      </c>
    </row>
    <row r="1798" spans="1:12" s="167" customFormat="1">
      <c r="A1798" s="218" t="str">
        <f t="shared" si="14"/>
        <v>O221019058402일반상품</v>
      </c>
      <c r="B1798" s="219" t="s">
        <v>8198</v>
      </c>
      <c r="C1798" s="219" t="s">
        <v>8023</v>
      </c>
      <c r="D1798" s="219" t="s">
        <v>8065</v>
      </c>
      <c r="E1798" s="219" t="s">
        <v>7715</v>
      </c>
      <c r="F1798" s="219" t="s">
        <v>6436</v>
      </c>
      <c r="G1798" s="219" t="s">
        <v>7852</v>
      </c>
      <c r="H1798" s="219" t="s">
        <v>5990</v>
      </c>
      <c r="I1798" s="220" t="s">
        <v>8810</v>
      </c>
      <c r="J1798" s="221">
        <v>9900</v>
      </c>
      <c r="K1798" s="221">
        <v>1</v>
      </c>
      <c r="L1798" s="221">
        <v>9900</v>
      </c>
    </row>
    <row r="1799" spans="1:12" s="167" customFormat="1">
      <c r="A1799" s="218" t="str">
        <f t="shared" si="14"/>
        <v>O221019058402일반상품</v>
      </c>
      <c r="B1799" s="219" t="s">
        <v>8198</v>
      </c>
      <c r="C1799" s="219" t="s">
        <v>8023</v>
      </c>
      <c r="D1799" s="219" t="s">
        <v>8065</v>
      </c>
      <c r="E1799" s="219" t="s">
        <v>7715</v>
      </c>
      <c r="F1799" s="219" t="s">
        <v>6436</v>
      </c>
      <c r="G1799" s="219" t="s">
        <v>7852</v>
      </c>
      <c r="H1799" s="219" t="s">
        <v>5990</v>
      </c>
      <c r="I1799" s="220" t="s">
        <v>8401</v>
      </c>
      <c r="J1799" s="221">
        <v>12272</v>
      </c>
      <c r="K1799" s="221">
        <v>1</v>
      </c>
      <c r="L1799" s="221">
        <v>12272</v>
      </c>
    </row>
    <row r="1800" spans="1:12" s="167" customFormat="1">
      <c r="A1800" s="218" t="str">
        <f t="shared" si="14"/>
        <v>O221019058402일반상품</v>
      </c>
      <c r="B1800" s="219" t="s">
        <v>8198</v>
      </c>
      <c r="C1800" s="219" t="s">
        <v>8023</v>
      </c>
      <c r="D1800" s="219" t="s">
        <v>8065</v>
      </c>
      <c r="E1800" s="219" t="s">
        <v>7715</v>
      </c>
      <c r="F1800" s="219" t="s">
        <v>6436</v>
      </c>
      <c r="G1800" s="219" t="s">
        <v>7852</v>
      </c>
      <c r="H1800" s="219" t="s">
        <v>5990</v>
      </c>
      <c r="I1800" s="220" t="s">
        <v>8724</v>
      </c>
      <c r="J1800" s="221">
        <v>3500</v>
      </c>
      <c r="K1800" s="221">
        <v>1</v>
      </c>
      <c r="L1800" s="221">
        <v>3500</v>
      </c>
    </row>
    <row r="1801" spans="1:12" s="167" customFormat="1">
      <c r="A1801" s="218" t="str">
        <f t="shared" si="14"/>
        <v>O221019058402일반상품</v>
      </c>
      <c r="B1801" s="219" t="s">
        <v>8198</v>
      </c>
      <c r="C1801" s="219" t="s">
        <v>8023</v>
      </c>
      <c r="D1801" s="219" t="s">
        <v>8065</v>
      </c>
      <c r="E1801" s="219" t="s">
        <v>7715</v>
      </c>
      <c r="F1801" s="219" t="s">
        <v>6436</v>
      </c>
      <c r="G1801" s="219" t="s">
        <v>7852</v>
      </c>
      <c r="H1801" s="219" t="s">
        <v>5990</v>
      </c>
      <c r="I1801" s="220" t="s">
        <v>8403</v>
      </c>
      <c r="J1801" s="221">
        <v>1250</v>
      </c>
      <c r="K1801" s="221">
        <v>1</v>
      </c>
      <c r="L1801" s="221">
        <v>1250</v>
      </c>
    </row>
    <row r="1802" spans="1:12" s="167" customFormat="1">
      <c r="A1802" s="218" t="str">
        <f t="shared" si="14"/>
        <v>O221019058402일반상품</v>
      </c>
      <c r="B1802" s="219" t="s">
        <v>8198</v>
      </c>
      <c r="C1802" s="219" t="s">
        <v>8023</v>
      </c>
      <c r="D1802" s="219" t="s">
        <v>8065</v>
      </c>
      <c r="E1802" s="219" t="s">
        <v>7715</v>
      </c>
      <c r="F1802" s="219" t="s">
        <v>6436</v>
      </c>
      <c r="G1802" s="219" t="s">
        <v>7852</v>
      </c>
      <c r="H1802" s="219" t="s">
        <v>5990</v>
      </c>
      <c r="I1802" s="220" t="s">
        <v>8367</v>
      </c>
      <c r="J1802" s="221">
        <v>36300</v>
      </c>
      <c r="K1802" s="221">
        <v>1</v>
      </c>
      <c r="L1802" s="221">
        <v>36300</v>
      </c>
    </row>
    <row r="1803" spans="1:12" s="167" customFormat="1">
      <c r="A1803" s="218" t="str">
        <f t="shared" si="14"/>
        <v>O221019058402일반상품</v>
      </c>
      <c r="B1803" s="219" t="s">
        <v>8198</v>
      </c>
      <c r="C1803" s="219" t="s">
        <v>8023</v>
      </c>
      <c r="D1803" s="219" t="s">
        <v>8065</v>
      </c>
      <c r="E1803" s="219" t="s">
        <v>7715</v>
      </c>
      <c r="F1803" s="219" t="s">
        <v>6436</v>
      </c>
      <c r="G1803" s="219" t="s">
        <v>7852</v>
      </c>
      <c r="H1803" s="219" t="s">
        <v>5990</v>
      </c>
      <c r="I1803" s="220" t="s">
        <v>8589</v>
      </c>
      <c r="J1803" s="221">
        <v>3000</v>
      </c>
      <c r="K1803" s="221">
        <v>1</v>
      </c>
      <c r="L1803" s="221">
        <v>3000</v>
      </c>
    </row>
    <row r="1804" spans="1:12" s="167" customFormat="1">
      <c r="A1804" s="218" t="str">
        <f t="shared" si="14"/>
        <v>O221019058402일반상품</v>
      </c>
      <c r="B1804" s="219" t="s">
        <v>8198</v>
      </c>
      <c r="C1804" s="219" t="s">
        <v>8023</v>
      </c>
      <c r="D1804" s="219" t="s">
        <v>8065</v>
      </c>
      <c r="E1804" s="219" t="s">
        <v>7715</v>
      </c>
      <c r="F1804" s="219" t="s">
        <v>6436</v>
      </c>
      <c r="G1804" s="219" t="s">
        <v>7852</v>
      </c>
      <c r="H1804" s="219" t="s">
        <v>5990</v>
      </c>
      <c r="I1804" s="220" t="s">
        <v>8811</v>
      </c>
      <c r="J1804" s="221">
        <v>13500</v>
      </c>
      <c r="K1804" s="221">
        <v>2</v>
      </c>
      <c r="L1804" s="221">
        <v>27000</v>
      </c>
    </row>
    <row r="1805" spans="1:12" s="167" customFormat="1">
      <c r="A1805" s="218" t="str">
        <f t="shared" si="14"/>
        <v>O221019058402일반상품</v>
      </c>
      <c r="B1805" s="219" t="s">
        <v>8198</v>
      </c>
      <c r="C1805" s="219" t="s">
        <v>8023</v>
      </c>
      <c r="D1805" s="219" t="s">
        <v>8065</v>
      </c>
      <c r="E1805" s="219" t="s">
        <v>7715</v>
      </c>
      <c r="F1805" s="219" t="s">
        <v>6436</v>
      </c>
      <c r="G1805" s="219" t="s">
        <v>7852</v>
      </c>
      <c r="H1805" s="219" t="s">
        <v>5990</v>
      </c>
      <c r="I1805" s="220" t="s">
        <v>8683</v>
      </c>
      <c r="J1805" s="221">
        <v>10700</v>
      </c>
      <c r="K1805" s="221">
        <v>1</v>
      </c>
      <c r="L1805" s="221">
        <v>10700</v>
      </c>
    </row>
    <row r="1806" spans="1:12" s="167" customFormat="1">
      <c r="A1806" s="218" t="str">
        <f t="shared" si="14"/>
        <v>O221019058402일반상품</v>
      </c>
      <c r="B1806" s="219" t="s">
        <v>8198</v>
      </c>
      <c r="C1806" s="219" t="s">
        <v>8023</v>
      </c>
      <c r="D1806" s="219" t="s">
        <v>8065</v>
      </c>
      <c r="E1806" s="219" t="s">
        <v>7715</v>
      </c>
      <c r="F1806" s="219" t="s">
        <v>6436</v>
      </c>
      <c r="G1806" s="219" t="s">
        <v>7852</v>
      </c>
      <c r="H1806" s="219" t="s">
        <v>5990</v>
      </c>
      <c r="I1806" s="220" t="s">
        <v>8070</v>
      </c>
      <c r="J1806" s="221">
        <v>5220</v>
      </c>
      <c r="K1806" s="221">
        <v>2</v>
      </c>
      <c r="L1806" s="221">
        <v>10440</v>
      </c>
    </row>
    <row r="1807" spans="1:12" s="167" customFormat="1">
      <c r="A1807" s="218" t="str">
        <f t="shared" si="14"/>
        <v>O221019058402일반상품</v>
      </c>
      <c r="B1807" s="219" t="s">
        <v>8198</v>
      </c>
      <c r="C1807" s="219" t="s">
        <v>8023</v>
      </c>
      <c r="D1807" s="219" t="s">
        <v>8065</v>
      </c>
      <c r="E1807" s="219" t="s">
        <v>7715</v>
      </c>
      <c r="F1807" s="219" t="s">
        <v>6436</v>
      </c>
      <c r="G1807" s="219" t="s">
        <v>7852</v>
      </c>
      <c r="H1807" s="219" t="s">
        <v>5990</v>
      </c>
      <c r="I1807" s="220" t="s">
        <v>8512</v>
      </c>
      <c r="J1807" s="221">
        <v>990</v>
      </c>
      <c r="K1807" s="221">
        <v>3</v>
      </c>
      <c r="L1807" s="221">
        <v>2970</v>
      </c>
    </row>
    <row r="1808" spans="1:12" s="167" customFormat="1">
      <c r="A1808" s="218" t="str">
        <f t="shared" si="14"/>
        <v>O221019058402일반상품</v>
      </c>
      <c r="B1808" s="219" t="s">
        <v>8198</v>
      </c>
      <c r="C1808" s="219" t="s">
        <v>8023</v>
      </c>
      <c r="D1808" s="219" t="s">
        <v>8065</v>
      </c>
      <c r="E1808" s="219" t="s">
        <v>7715</v>
      </c>
      <c r="F1808" s="219" t="s">
        <v>6436</v>
      </c>
      <c r="G1808" s="219" t="s">
        <v>7852</v>
      </c>
      <c r="H1808" s="219" t="s">
        <v>5990</v>
      </c>
      <c r="I1808" s="220" t="s">
        <v>8529</v>
      </c>
      <c r="J1808" s="221">
        <v>1070</v>
      </c>
      <c r="K1808" s="221">
        <v>1</v>
      </c>
      <c r="L1808" s="221">
        <v>1070</v>
      </c>
    </row>
    <row r="1809" spans="1:12" s="167" customFormat="1">
      <c r="A1809" s="218" t="str">
        <f t="shared" si="14"/>
        <v>O221019058402일반상품</v>
      </c>
      <c r="B1809" s="219" t="s">
        <v>8198</v>
      </c>
      <c r="C1809" s="219" t="s">
        <v>8023</v>
      </c>
      <c r="D1809" s="219" t="s">
        <v>8065</v>
      </c>
      <c r="E1809" s="219" t="s">
        <v>7715</v>
      </c>
      <c r="F1809" s="219" t="s">
        <v>6436</v>
      </c>
      <c r="G1809" s="219" t="s">
        <v>7852</v>
      </c>
      <c r="H1809" s="219" t="s">
        <v>5990</v>
      </c>
      <c r="I1809" s="220" t="s">
        <v>8380</v>
      </c>
      <c r="J1809" s="221">
        <v>4450</v>
      </c>
      <c r="K1809" s="221">
        <v>2</v>
      </c>
      <c r="L1809" s="221">
        <v>8900</v>
      </c>
    </row>
    <row r="1810" spans="1:12" s="167" customFormat="1">
      <c r="A1810" s="218" t="str">
        <f t="shared" si="14"/>
        <v>O221019058402일반상품</v>
      </c>
      <c r="B1810" s="219" t="s">
        <v>8198</v>
      </c>
      <c r="C1810" s="219" t="s">
        <v>8023</v>
      </c>
      <c r="D1810" s="219" t="s">
        <v>8065</v>
      </c>
      <c r="E1810" s="219" t="s">
        <v>7715</v>
      </c>
      <c r="F1810" s="219" t="s">
        <v>6436</v>
      </c>
      <c r="G1810" s="219" t="s">
        <v>7852</v>
      </c>
      <c r="H1810" s="219" t="s">
        <v>5990</v>
      </c>
      <c r="I1810" s="220" t="s">
        <v>8500</v>
      </c>
      <c r="J1810" s="221">
        <v>5600</v>
      </c>
      <c r="K1810" s="221">
        <v>2</v>
      </c>
      <c r="L1810" s="221">
        <v>11200</v>
      </c>
    </row>
    <row r="1811" spans="1:12" s="167" customFormat="1">
      <c r="A1811" s="218" t="str">
        <f t="shared" si="14"/>
        <v>O221019058402일반상품</v>
      </c>
      <c r="B1811" s="219" t="s">
        <v>8198</v>
      </c>
      <c r="C1811" s="219" t="s">
        <v>8023</v>
      </c>
      <c r="D1811" s="219" t="s">
        <v>8065</v>
      </c>
      <c r="E1811" s="219" t="s">
        <v>7715</v>
      </c>
      <c r="F1811" s="219" t="s">
        <v>6436</v>
      </c>
      <c r="G1811" s="219" t="s">
        <v>7852</v>
      </c>
      <c r="H1811" s="219" t="s">
        <v>5990</v>
      </c>
      <c r="I1811" s="220" t="s">
        <v>8573</v>
      </c>
      <c r="J1811" s="221">
        <v>4800</v>
      </c>
      <c r="K1811" s="221">
        <v>1</v>
      </c>
      <c r="L1811" s="221">
        <v>4800</v>
      </c>
    </row>
    <row r="1812" spans="1:12" s="167" customFormat="1">
      <c r="A1812" s="218" t="str">
        <f t="shared" si="14"/>
        <v>O221019058402일반상품</v>
      </c>
      <c r="B1812" s="219" t="s">
        <v>8198</v>
      </c>
      <c r="C1812" s="219" t="s">
        <v>8023</v>
      </c>
      <c r="D1812" s="219" t="s">
        <v>8065</v>
      </c>
      <c r="E1812" s="219" t="s">
        <v>7715</v>
      </c>
      <c r="F1812" s="219" t="s">
        <v>6436</v>
      </c>
      <c r="G1812" s="219" t="s">
        <v>7852</v>
      </c>
      <c r="H1812" s="219" t="s">
        <v>5990</v>
      </c>
      <c r="I1812" s="220" t="s">
        <v>8516</v>
      </c>
      <c r="J1812" s="221">
        <v>1080</v>
      </c>
      <c r="K1812" s="221">
        <v>2</v>
      </c>
      <c r="L1812" s="221">
        <v>2160</v>
      </c>
    </row>
    <row r="1813" spans="1:12" s="167" customFormat="1">
      <c r="A1813" s="218" t="str">
        <f t="shared" si="14"/>
        <v>O221019058401일반상품</v>
      </c>
      <c r="B1813" s="219" t="s">
        <v>8199</v>
      </c>
      <c r="C1813" s="219" t="s">
        <v>8023</v>
      </c>
      <c r="D1813" s="219" t="s">
        <v>8065</v>
      </c>
      <c r="E1813" s="219" t="s">
        <v>7708</v>
      </c>
      <c r="F1813" s="219" t="s">
        <v>6394</v>
      </c>
      <c r="G1813" s="219" t="s">
        <v>7800</v>
      </c>
      <c r="H1813" s="219" t="s">
        <v>5990</v>
      </c>
      <c r="I1813" s="220" t="s">
        <v>8660</v>
      </c>
      <c r="J1813" s="221">
        <v>2600</v>
      </c>
      <c r="K1813" s="221">
        <v>1</v>
      </c>
      <c r="L1813" s="221">
        <v>2600</v>
      </c>
    </row>
    <row r="1814" spans="1:12" s="167" customFormat="1">
      <c r="A1814" s="218" t="str">
        <f t="shared" si="14"/>
        <v>O221019058401일반상품</v>
      </c>
      <c r="B1814" s="219" t="s">
        <v>8199</v>
      </c>
      <c r="C1814" s="219" t="s">
        <v>8023</v>
      </c>
      <c r="D1814" s="219" t="s">
        <v>8065</v>
      </c>
      <c r="E1814" s="219" t="s">
        <v>7708</v>
      </c>
      <c r="F1814" s="219" t="s">
        <v>6394</v>
      </c>
      <c r="G1814" s="219" t="s">
        <v>7800</v>
      </c>
      <c r="H1814" s="219" t="s">
        <v>5990</v>
      </c>
      <c r="I1814" s="220" t="s">
        <v>8501</v>
      </c>
      <c r="J1814" s="221">
        <v>6600</v>
      </c>
      <c r="K1814" s="221">
        <v>1</v>
      </c>
      <c r="L1814" s="221">
        <v>6600</v>
      </c>
    </row>
    <row r="1815" spans="1:12" s="167" customFormat="1">
      <c r="A1815" s="218" t="str">
        <f t="shared" si="14"/>
        <v>O221019058401일반상품</v>
      </c>
      <c r="B1815" s="219" t="s">
        <v>8199</v>
      </c>
      <c r="C1815" s="219" t="s">
        <v>8023</v>
      </c>
      <c r="D1815" s="219" t="s">
        <v>8065</v>
      </c>
      <c r="E1815" s="219" t="s">
        <v>7708</v>
      </c>
      <c r="F1815" s="219" t="s">
        <v>6394</v>
      </c>
      <c r="G1815" s="219" t="s">
        <v>7800</v>
      </c>
      <c r="H1815" s="219" t="s">
        <v>5990</v>
      </c>
      <c r="I1815" s="220" t="s">
        <v>8344</v>
      </c>
      <c r="J1815" s="221">
        <v>21000</v>
      </c>
      <c r="K1815" s="221">
        <v>1</v>
      </c>
      <c r="L1815" s="221">
        <v>21000</v>
      </c>
    </row>
    <row r="1816" spans="1:12" s="167" customFormat="1">
      <c r="A1816" s="218" t="str">
        <f t="shared" si="14"/>
        <v>O221019058401일반상품</v>
      </c>
      <c r="B1816" s="219" t="s">
        <v>8199</v>
      </c>
      <c r="C1816" s="219" t="s">
        <v>8023</v>
      </c>
      <c r="D1816" s="219" t="s">
        <v>8065</v>
      </c>
      <c r="E1816" s="219" t="s">
        <v>7708</v>
      </c>
      <c r="F1816" s="219" t="s">
        <v>6394</v>
      </c>
      <c r="G1816" s="219" t="s">
        <v>7800</v>
      </c>
      <c r="H1816" s="219" t="s">
        <v>5990</v>
      </c>
      <c r="I1816" s="220" t="s">
        <v>8534</v>
      </c>
      <c r="J1816" s="221">
        <v>800</v>
      </c>
      <c r="K1816" s="221">
        <v>1</v>
      </c>
      <c r="L1816" s="221">
        <v>800</v>
      </c>
    </row>
    <row r="1817" spans="1:12" s="167" customFormat="1">
      <c r="A1817" s="218" t="str">
        <f t="shared" si="14"/>
        <v>O221019058401일반상품</v>
      </c>
      <c r="B1817" s="219" t="s">
        <v>8199</v>
      </c>
      <c r="C1817" s="219" t="s">
        <v>8023</v>
      </c>
      <c r="D1817" s="219" t="s">
        <v>8065</v>
      </c>
      <c r="E1817" s="219" t="s">
        <v>7708</v>
      </c>
      <c r="F1817" s="219" t="s">
        <v>6394</v>
      </c>
      <c r="G1817" s="219" t="s">
        <v>7800</v>
      </c>
      <c r="H1817" s="219" t="s">
        <v>5990</v>
      </c>
      <c r="I1817" s="220" t="s">
        <v>7927</v>
      </c>
      <c r="J1817" s="221">
        <v>920</v>
      </c>
      <c r="K1817" s="221">
        <v>1</v>
      </c>
      <c r="L1817" s="221">
        <v>920</v>
      </c>
    </row>
    <row r="1818" spans="1:12" s="167" customFormat="1">
      <c r="A1818" s="218" t="str">
        <f t="shared" si="14"/>
        <v>O221019058401일반상품</v>
      </c>
      <c r="B1818" s="219" t="s">
        <v>8199</v>
      </c>
      <c r="C1818" s="219" t="s">
        <v>8023</v>
      </c>
      <c r="D1818" s="219" t="s">
        <v>8065</v>
      </c>
      <c r="E1818" s="219" t="s">
        <v>7708</v>
      </c>
      <c r="F1818" s="219" t="s">
        <v>6394</v>
      </c>
      <c r="G1818" s="219" t="s">
        <v>7800</v>
      </c>
      <c r="H1818" s="219" t="s">
        <v>5990</v>
      </c>
      <c r="I1818" s="220" t="s">
        <v>8801</v>
      </c>
      <c r="J1818" s="221">
        <v>4200</v>
      </c>
      <c r="K1818" s="221">
        <v>1</v>
      </c>
      <c r="L1818" s="221">
        <v>4200</v>
      </c>
    </row>
    <row r="1819" spans="1:12" s="167" customFormat="1">
      <c r="A1819" s="218" t="str">
        <f t="shared" si="14"/>
        <v>O221019058401일반상품</v>
      </c>
      <c r="B1819" s="219" t="s">
        <v>8199</v>
      </c>
      <c r="C1819" s="219" t="s">
        <v>8023</v>
      </c>
      <c r="D1819" s="219" t="s">
        <v>8065</v>
      </c>
      <c r="E1819" s="219" t="s">
        <v>7708</v>
      </c>
      <c r="F1819" s="219" t="s">
        <v>6394</v>
      </c>
      <c r="G1819" s="219" t="s">
        <v>7800</v>
      </c>
      <c r="H1819" s="219" t="s">
        <v>5990</v>
      </c>
      <c r="I1819" s="220" t="s">
        <v>8812</v>
      </c>
      <c r="J1819" s="221">
        <v>6200</v>
      </c>
      <c r="K1819" s="221">
        <v>1</v>
      </c>
      <c r="L1819" s="221">
        <v>6200</v>
      </c>
    </row>
    <row r="1820" spans="1:12" s="167" customFormat="1">
      <c r="A1820" s="218" t="str">
        <f t="shared" si="14"/>
        <v>O221019058401일반상품</v>
      </c>
      <c r="B1820" s="219" t="s">
        <v>8199</v>
      </c>
      <c r="C1820" s="219" t="s">
        <v>8023</v>
      </c>
      <c r="D1820" s="219" t="s">
        <v>8065</v>
      </c>
      <c r="E1820" s="219" t="s">
        <v>7708</v>
      </c>
      <c r="F1820" s="219" t="s">
        <v>6394</v>
      </c>
      <c r="G1820" s="219" t="s">
        <v>7800</v>
      </c>
      <c r="H1820" s="219" t="s">
        <v>5990</v>
      </c>
      <c r="I1820" s="220" t="s">
        <v>7191</v>
      </c>
      <c r="J1820" s="221">
        <v>13520</v>
      </c>
      <c r="K1820" s="221">
        <v>1</v>
      </c>
      <c r="L1820" s="221">
        <v>13520</v>
      </c>
    </row>
    <row r="1821" spans="1:12" s="167" customFormat="1">
      <c r="A1821" s="218" t="str">
        <f t="shared" si="14"/>
        <v>O221019058401일반상품</v>
      </c>
      <c r="B1821" s="219" t="s">
        <v>8199</v>
      </c>
      <c r="C1821" s="219" t="s">
        <v>8023</v>
      </c>
      <c r="D1821" s="219" t="s">
        <v>8065</v>
      </c>
      <c r="E1821" s="219" t="s">
        <v>7708</v>
      </c>
      <c r="F1821" s="219" t="s">
        <v>6394</v>
      </c>
      <c r="G1821" s="219" t="s">
        <v>7800</v>
      </c>
      <c r="H1821" s="219" t="s">
        <v>5990</v>
      </c>
      <c r="I1821" s="220" t="s">
        <v>7198</v>
      </c>
      <c r="J1821" s="221">
        <v>2850</v>
      </c>
      <c r="K1821" s="221">
        <v>2</v>
      </c>
      <c r="L1821" s="221">
        <v>5700</v>
      </c>
    </row>
    <row r="1822" spans="1:12" s="167" customFormat="1">
      <c r="A1822" s="218" t="str">
        <f t="shared" si="14"/>
        <v>O221019058401일반상품</v>
      </c>
      <c r="B1822" s="219" t="s">
        <v>8199</v>
      </c>
      <c r="C1822" s="219" t="s">
        <v>8023</v>
      </c>
      <c r="D1822" s="219" t="s">
        <v>8065</v>
      </c>
      <c r="E1822" s="219" t="s">
        <v>7708</v>
      </c>
      <c r="F1822" s="219" t="s">
        <v>6394</v>
      </c>
      <c r="G1822" s="219" t="s">
        <v>7800</v>
      </c>
      <c r="H1822" s="219" t="s">
        <v>5990</v>
      </c>
      <c r="I1822" s="220" t="s">
        <v>8664</v>
      </c>
      <c r="J1822" s="221">
        <v>8140</v>
      </c>
      <c r="K1822" s="221">
        <v>1</v>
      </c>
      <c r="L1822" s="221">
        <v>8140</v>
      </c>
    </row>
    <row r="1823" spans="1:12" s="167" customFormat="1">
      <c r="A1823" s="218" t="str">
        <f t="shared" si="14"/>
        <v>O221019058401일반상품</v>
      </c>
      <c r="B1823" s="219" t="s">
        <v>8199</v>
      </c>
      <c r="C1823" s="219" t="s">
        <v>8023</v>
      </c>
      <c r="D1823" s="219" t="s">
        <v>8065</v>
      </c>
      <c r="E1823" s="219" t="s">
        <v>7708</v>
      </c>
      <c r="F1823" s="219" t="s">
        <v>6394</v>
      </c>
      <c r="G1823" s="219" t="s">
        <v>7800</v>
      </c>
      <c r="H1823" s="219" t="s">
        <v>5990</v>
      </c>
      <c r="I1823" s="220" t="s">
        <v>8813</v>
      </c>
      <c r="J1823" s="221">
        <v>6000</v>
      </c>
      <c r="K1823" s="221">
        <v>1</v>
      </c>
      <c r="L1823" s="221">
        <v>6000</v>
      </c>
    </row>
    <row r="1824" spans="1:12" s="167" customFormat="1">
      <c r="A1824" s="218" t="str">
        <f t="shared" si="14"/>
        <v>O221019058401일반상품</v>
      </c>
      <c r="B1824" s="219" t="s">
        <v>8199</v>
      </c>
      <c r="C1824" s="219" t="s">
        <v>8023</v>
      </c>
      <c r="D1824" s="219" t="s">
        <v>8065</v>
      </c>
      <c r="E1824" s="219" t="s">
        <v>7708</v>
      </c>
      <c r="F1824" s="219" t="s">
        <v>6394</v>
      </c>
      <c r="G1824" s="219" t="s">
        <v>7800</v>
      </c>
      <c r="H1824" s="219" t="s">
        <v>5990</v>
      </c>
      <c r="I1824" s="220" t="s">
        <v>7923</v>
      </c>
      <c r="J1824" s="221">
        <v>3900</v>
      </c>
      <c r="K1824" s="221">
        <v>1</v>
      </c>
      <c r="L1824" s="221">
        <v>3900</v>
      </c>
    </row>
    <row r="1825" spans="1:12" s="167" customFormat="1">
      <c r="A1825" s="218" t="str">
        <f t="shared" si="14"/>
        <v>O221019058401일반상품</v>
      </c>
      <c r="B1825" s="219" t="s">
        <v>8199</v>
      </c>
      <c r="C1825" s="219" t="s">
        <v>8023</v>
      </c>
      <c r="D1825" s="219" t="s">
        <v>8065</v>
      </c>
      <c r="E1825" s="219" t="s">
        <v>7708</v>
      </c>
      <c r="F1825" s="219" t="s">
        <v>6394</v>
      </c>
      <c r="G1825" s="219" t="s">
        <v>7800</v>
      </c>
      <c r="H1825" s="219" t="s">
        <v>5990</v>
      </c>
      <c r="I1825" s="220" t="s">
        <v>8630</v>
      </c>
      <c r="J1825" s="221">
        <v>1500</v>
      </c>
      <c r="K1825" s="221">
        <v>1</v>
      </c>
      <c r="L1825" s="221">
        <v>1500</v>
      </c>
    </row>
    <row r="1826" spans="1:12" s="167" customFormat="1">
      <c r="A1826" s="218" t="str">
        <f t="shared" si="14"/>
        <v>O221019058401일반상품</v>
      </c>
      <c r="B1826" s="219" t="s">
        <v>8199</v>
      </c>
      <c r="C1826" s="219" t="s">
        <v>8023</v>
      </c>
      <c r="D1826" s="219" t="s">
        <v>8065</v>
      </c>
      <c r="E1826" s="219" t="s">
        <v>7708</v>
      </c>
      <c r="F1826" s="219" t="s">
        <v>6394</v>
      </c>
      <c r="G1826" s="219" t="s">
        <v>7800</v>
      </c>
      <c r="H1826" s="219" t="s">
        <v>5990</v>
      </c>
      <c r="I1826" s="220" t="s">
        <v>8814</v>
      </c>
      <c r="J1826" s="221">
        <v>2880</v>
      </c>
      <c r="K1826" s="221">
        <v>1</v>
      </c>
      <c r="L1826" s="221">
        <v>2880</v>
      </c>
    </row>
    <row r="1827" spans="1:12" s="167" customFormat="1">
      <c r="A1827" s="218" t="str">
        <f t="shared" si="14"/>
        <v>O221019058401일반상품</v>
      </c>
      <c r="B1827" s="219" t="s">
        <v>8199</v>
      </c>
      <c r="C1827" s="219" t="s">
        <v>8023</v>
      </c>
      <c r="D1827" s="219" t="s">
        <v>8065</v>
      </c>
      <c r="E1827" s="219" t="s">
        <v>7708</v>
      </c>
      <c r="F1827" s="219" t="s">
        <v>6394</v>
      </c>
      <c r="G1827" s="219" t="s">
        <v>7800</v>
      </c>
      <c r="H1827" s="219" t="s">
        <v>5990</v>
      </c>
      <c r="I1827" s="220" t="s">
        <v>8526</v>
      </c>
      <c r="J1827" s="221">
        <v>2880</v>
      </c>
      <c r="K1827" s="221">
        <v>1</v>
      </c>
      <c r="L1827" s="221">
        <v>2880</v>
      </c>
    </row>
    <row r="1828" spans="1:12" s="167" customFormat="1">
      <c r="A1828" s="218" t="str">
        <f t="shared" si="14"/>
        <v>O221019058401일반상품</v>
      </c>
      <c r="B1828" s="219" t="s">
        <v>8199</v>
      </c>
      <c r="C1828" s="219" t="s">
        <v>8023</v>
      </c>
      <c r="D1828" s="219" t="s">
        <v>8065</v>
      </c>
      <c r="E1828" s="219" t="s">
        <v>7708</v>
      </c>
      <c r="F1828" s="219" t="s">
        <v>6394</v>
      </c>
      <c r="G1828" s="219" t="s">
        <v>7800</v>
      </c>
      <c r="H1828" s="219" t="s">
        <v>5990</v>
      </c>
      <c r="I1828" s="220" t="s">
        <v>8815</v>
      </c>
      <c r="J1828" s="221">
        <v>2740</v>
      </c>
      <c r="K1828" s="221">
        <v>1</v>
      </c>
      <c r="L1828" s="221">
        <v>2740</v>
      </c>
    </row>
    <row r="1829" spans="1:12" s="167" customFormat="1">
      <c r="A1829" s="218" t="str">
        <f t="shared" si="14"/>
        <v>O221019058401일반상품</v>
      </c>
      <c r="B1829" s="219" t="s">
        <v>8199</v>
      </c>
      <c r="C1829" s="219" t="s">
        <v>8023</v>
      </c>
      <c r="D1829" s="219" t="s">
        <v>8065</v>
      </c>
      <c r="E1829" s="219" t="s">
        <v>7708</v>
      </c>
      <c r="F1829" s="219" t="s">
        <v>6394</v>
      </c>
      <c r="G1829" s="219" t="s">
        <v>7800</v>
      </c>
      <c r="H1829" s="219" t="s">
        <v>5990</v>
      </c>
      <c r="I1829" s="220" t="s">
        <v>8507</v>
      </c>
      <c r="J1829" s="221">
        <v>2800</v>
      </c>
      <c r="K1829" s="221">
        <v>1</v>
      </c>
      <c r="L1829" s="221">
        <v>2800</v>
      </c>
    </row>
    <row r="1830" spans="1:12" s="167" customFormat="1">
      <c r="A1830" s="218" t="str">
        <f t="shared" si="14"/>
        <v>O221019058401일반상품</v>
      </c>
      <c r="B1830" s="219" t="s">
        <v>8199</v>
      </c>
      <c r="C1830" s="219" t="s">
        <v>8023</v>
      </c>
      <c r="D1830" s="219" t="s">
        <v>8065</v>
      </c>
      <c r="E1830" s="219" t="s">
        <v>7708</v>
      </c>
      <c r="F1830" s="219" t="s">
        <v>6394</v>
      </c>
      <c r="G1830" s="219" t="s">
        <v>7800</v>
      </c>
      <c r="H1830" s="219" t="s">
        <v>5990</v>
      </c>
      <c r="I1830" s="220" t="s">
        <v>8756</v>
      </c>
      <c r="J1830" s="221">
        <v>49000</v>
      </c>
      <c r="K1830" s="221">
        <v>1</v>
      </c>
      <c r="L1830" s="221">
        <v>49000</v>
      </c>
    </row>
    <row r="1831" spans="1:12" s="167" customFormat="1">
      <c r="A1831" s="218" t="str">
        <f t="shared" si="14"/>
        <v>O221019058401일반상품</v>
      </c>
      <c r="B1831" s="219" t="s">
        <v>8199</v>
      </c>
      <c r="C1831" s="219" t="s">
        <v>8023</v>
      </c>
      <c r="D1831" s="219" t="s">
        <v>8065</v>
      </c>
      <c r="E1831" s="219" t="s">
        <v>7708</v>
      </c>
      <c r="F1831" s="219" t="s">
        <v>6394</v>
      </c>
      <c r="G1831" s="219" t="s">
        <v>7800</v>
      </c>
      <c r="H1831" s="219" t="s">
        <v>5990</v>
      </c>
      <c r="I1831" s="220" t="s">
        <v>7206</v>
      </c>
      <c r="J1831" s="221">
        <v>4500</v>
      </c>
      <c r="K1831" s="221">
        <v>1</v>
      </c>
      <c r="L1831" s="221">
        <v>4500</v>
      </c>
    </row>
    <row r="1832" spans="1:12" s="167" customFormat="1">
      <c r="A1832" s="218" t="str">
        <f t="shared" si="14"/>
        <v>O221019058401일반상품</v>
      </c>
      <c r="B1832" s="219" t="s">
        <v>8199</v>
      </c>
      <c r="C1832" s="219" t="s">
        <v>8023</v>
      </c>
      <c r="D1832" s="219" t="s">
        <v>8065</v>
      </c>
      <c r="E1832" s="219" t="s">
        <v>7708</v>
      </c>
      <c r="F1832" s="219" t="s">
        <v>6394</v>
      </c>
      <c r="G1832" s="219" t="s">
        <v>7800</v>
      </c>
      <c r="H1832" s="219" t="s">
        <v>5990</v>
      </c>
      <c r="I1832" s="220" t="s">
        <v>8816</v>
      </c>
      <c r="J1832" s="221">
        <v>7700</v>
      </c>
      <c r="K1832" s="221">
        <v>1</v>
      </c>
      <c r="L1832" s="221">
        <v>7700</v>
      </c>
    </row>
    <row r="1833" spans="1:12" s="167" customFormat="1">
      <c r="A1833" s="218" t="str">
        <f t="shared" si="14"/>
        <v>O221019058401일반상품</v>
      </c>
      <c r="B1833" s="219" t="s">
        <v>8199</v>
      </c>
      <c r="C1833" s="219" t="s">
        <v>8023</v>
      </c>
      <c r="D1833" s="219" t="s">
        <v>8065</v>
      </c>
      <c r="E1833" s="219" t="s">
        <v>7708</v>
      </c>
      <c r="F1833" s="219" t="s">
        <v>6394</v>
      </c>
      <c r="G1833" s="219" t="s">
        <v>7800</v>
      </c>
      <c r="H1833" s="219" t="s">
        <v>5990</v>
      </c>
      <c r="I1833" s="220" t="s">
        <v>8073</v>
      </c>
      <c r="J1833" s="221">
        <v>2600</v>
      </c>
      <c r="K1833" s="221">
        <v>4</v>
      </c>
      <c r="L1833" s="221">
        <v>10400</v>
      </c>
    </row>
    <row r="1834" spans="1:12" s="167" customFormat="1">
      <c r="A1834" s="218" t="str">
        <f t="shared" si="14"/>
        <v>O221019058401일반상품</v>
      </c>
      <c r="B1834" s="219" t="s">
        <v>8199</v>
      </c>
      <c r="C1834" s="219" t="s">
        <v>8023</v>
      </c>
      <c r="D1834" s="219" t="s">
        <v>8065</v>
      </c>
      <c r="E1834" s="219" t="s">
        <v>7708</v>
      </c>
      <c r="F1834" s="219" t="s">
        <v>6394</v>
      </c>
      <c r="G1834" s="219" t="s">
        <v>7800</v>
      </c>
      <c r="H1834" s="219" t="s">
        <v>5990</v>
      </c>
      <c r="I1834" s="220" t="s">
        <v>8612</v>
      </c>
      <c r="J1834" s="221">
        <v>54400</v>
      </c>
      <c r="K1834" s="221">
        <v>1</v>
      </c>
      <c r="L1834" s="221">
        <v>54400</v>
      </c>
    </row>
    <row r="1835" spans="1:12" s="167" customFormat="1">
      <c r="A1835" s="218" t="str">
        <f t="shared" si="14"/>
        <v>O221019058401일반상품</v>
      </c>
      <c r="B1835" s="219" t="s">
        <v>8199</v>
      </c>
      <c r="C1835" s="219" t="s">
        <v>8023</v>
      </c>
      <c r="D1835" s="219" t="s">
        <v>8065</v>
      </c>
      <c r="E1835" s="219" t="s">
        <v>7708</v>
      </c>
      <c r="F1835" s="219" t="s">
        <v>6394</v>
      </c>
      <c r="G1835" s="219" t="s">
        <v>7800</v>
      </c>
      <c r="H1835" s="219" t="s">
        <v>5990</v>
      </c>
      <c r="I1835" s="220" t="s">
        <v>8362</v>
      </c>
      <c r="J1835" s="221">
        <v>1900</v>
      </c>
      <c r="K1835" s="221">
        <v>2</v>
      </c>
      <c r="L1835" s="221">
        <v>3800</v>
      </c>
    </row>
    <row r="1836" spans="1:12" s="167" customFormat="1">
      <c r="A1836" s="218" t="str">
        <f t="shared" si="14"/>
        <v>O221019058400일반상품</v>
      </c>
      <c r="B1836" s="219" t="s">
        <v>8200</v>
      </c>
      <c r="C1836" s="219" t="s">
        <v>8023</v>
      </c>
      <c r="D1836" s="219" t="s">
        <v>8065</v>
      </c>
      <c r="E1836" s="219" t="s">
        <v>7708</v>
      </c>
      <c r="F1836" s="219" t="s">
        <v>6394</v>
      </c>
      <c r="G1836" s="219" t="s">
        <v>7789</v>
      </c>
      <c r="H1836" s="219" t="s">
        <v>5990</v>
      </c>
      <c r="I1836" s="220" t="s">
        <v>8553</v>
      </c>
      <c r="J1836" s="221">
        <v>2050</v>
      </c>
      <c r="K1836" s="221">
        <v>5</v>
      </c>
      <c r="L1836" s="221">
        <v>10250</v>
      </c>
    </row>
    <row r="1837" spans="1:12" s="167" customFormat="1">
      <c r="A1837" s="218" t="str">
        <f t="shared" si="14"/>
        <v>O221019058400일반상품</v>
      </c>
      <c r="B1837" s="219" t="s">
        <v>8200</v>
      </c>
      <c r="C1837" s="219" t="s">
        <v>8023</v>
      </c>
      <c r="D1837" s="219" t="s">
        <v>8065</v>
      </c>
      <c r="E1837" s="219" t="s">
        <v>7708</v>
      </c>
      <c r="F1837" s="219" t="s">
        <v>6394</v>
      </c>
      <c r="G1837" s="219" t="s">
        <v>7789</v>
      </c>
      <c r="H1837" s="219" t="s">
        <v>5990</v>
      </c>
      <c r="I1837" s="220" t="s">
        <v>7982</v>
      </c>
      <c r="J1837" s="221">
        <v>1780</v>
      </c>
      <c r="K1837" s="221">
        <v>2</v>
      </c>
      <c r="L1837" s="221">
        <v>3560</v>
      </c>
    </row>
    <row r="1838" spans="1:12" s="167" customFormat="1">
      <c r="A1838" s="218" t="str">
        <f t="shared" si="14"/>
        <v>O221019058400일반상품</v>
      </c>
      <c r="B1838" s="219" t="s">
        <v>8200</v>
      </c>
      <c r="C1838" s="219" t="s">
        <v>8023</v>
      </c>
      <c r="D1838" s="219" t="s">
        <v>8065</v>
      </c>
      <c r="E1838" s="219" t="s">
        <v>7708</v>
      </c>
      <c r="F1838" s="219" t="s">
        <v>6394</v>
      </c>
      <c r="G1838" s="219" t="s">
        <v>7789</v>
      </c>
      <c r="H1838" s="219" t="s">
        <v>5990</v>
      </c>
      <c r="I1838" s="220" t="s">
        <v>8363</v>
      </c>
      <c r="J1838" s="221">
        <v>1100</v>
      </c>
      <c r="K1838" s="221">
        <v>2</v>
      </c>
      <c r="L1838" s="221">
        <v>2200</v>
      </c>
    </row>
    <row r="1839" spans="1:12" s="167" customFormat="1">
      <c r="A1839" s="218" t="str">
        <f t="shared" si="14"/>
        <v>O221019058400일반상품</v>
      </c>
      <c r="B1839" s="219" t="s">
        <v>8200</v>
      </c>
      <c r="C1839" s="219" t="s">
        <v>8023</v>
      </c>
      <c r="D1839" s="219" t="s">
        <v>8065</v>
      </c>
      <c r="E1839" s="219" t="s">
        <v>7708</v>
      </c>
      <c r="F1839" s="219" t="s">
        <v>6394</v>
      </c>
      <c r="G1839" s="219" t="s">
        <v>7789</v>
      </c>
      <c r="H1839" s="219" t="s">
        <v>5990</v>
      </c>
      <c r="I1839" s="220" t="s">
        <v>8604</v>
      </c>
      <c r="J1839" s="221">
        <v>12000</v>
      </c>
      <c r="K1839" s="221">
        <v>1</v>
      </c>
      <c r="L1839" s="221">
        <v>12000</v>
      </c>
    </row>
    <row r="1840" spans="1:12" s="167" customFormat="1">
      <c r="A1840" s="218" t="str">
        <f t="shared" si="14"/>
        <v>O221019058400일반상품</v>
      </c>
      <c r="B1840" s="219" t="s">
        <v>8200</v>
      </c>
      <c r="C1840" s="219" t="s">
        <v>8023</v>
      </c>
      <c r="D1840" s="219" t="s">
        <v>8065</v>
      </c>
      <c r="E1840" s="219" t="s">
        <v>7708</v>
      </c>
      <c r="F1840" s="219" t="s">
        <v>6394</v>
      </c>
      <c r="G1840" s="219" t="s">
        <v>7789</v>
      </c>
      <c r="H1840" s="219" t="s">
        <v>5990</v>
      </c>
      <c r="I1840" s="220" t="s">
        <v>8817</v>
      </c>
      <c r="J1840" s="221">
        <v>11000</v>
      </c>
      <c r="K1840" s="221">
        <v>1</v>
      </c>
      <c r="L1840" s="221">
        <v>11000</v>
      </c>
    </row>
    <row r="1841" spans="1:12" s="167" customFormat="1">
      <c r="A1841" s="218" t="str">
        <f t="shared" si="14"/>
        <v>O221019058400일반상품</v>
      </c>
      <c r="B1841" s="219" t="s">
        <v>8200</v>
      </c>
      <c r="C1841" s="219" t="s">
        <v>8023</v>
      </c>
      <c r="D1841" s="219" t="s">
        <v>8065</v>
      </c>
      <c r="E1841" s="219" t="s">
        <v>7708</v>
      </c>
      <c r="F1841" s="219" t="s">
        <v>6394</v>
      </c>
      <c r="G1841" s="219" t="s">
        <v>7789</v>
      </c>
      <c r="H1841" s="219" t="s">
        <v>5990</v>
      </c>
      <c r="I1841" s="220" t="s">
        <v>8578</v>
      </c>
      <c r="J1841" s="221">
        <v>4530</v>
      </c>
      <c r="K1841" s="221">
        <v>1</v>
      </c>
      <c r="L1841" s="221">
        <v>4530</v>
      </c>
    </row>
    <row r="1842" spans="1:12" s="167" customFormat="1">
      <c r="A1842" s="218" t="str">
        <f t="shared" si="14"/>
        <v>O221019058400일반상품</v>
      </c>
      <c r="B1842" s="219" t="s">
        <v>8200</v>
      </c>
      <c r="C1842" s="219" t="s">
        <v>8023</v>
      </c>
      <c r="D1842" s="219" t="s">
        <v>8065</v>
      </c>
      <c r="E1842" s="219" t="s">
        <v>7708</v>
      </c>
      <c r="F1842" s="219" t="s">
        <v>6394</v>
      </c>
      <c r="G1842" s="219" t="s">
        <v>7789</v>
      </c>
      <c r="H1842" s="219" t="s">
        <v>5990</v>
      </c>
      <c r="I1842" s="220" t="s">
        <v>7271</v>
      </c>
      <c r="J1842" s="221">
        <v>3900</v>
      </c>
      <c r="K1842" s="221">
        <v>2</v>
      </c>
      <c r="L1842" s="221">
        <v>7800</v>
      </c>
    </row>
    <row r="1843" spans="1:12" s="167" customFormat="1">
      <c r="A1843" s="218" t="str">
        <f t="shared" si="14"/>
        <v>O221019058400일반상품</v>
      </c>
      <c r="B1843" s="219" t="s">
        <v>8200</v>
      </c>
      <c r="C1843" s="219" t="s">
        <v>8023</v>
      </c>
      <c r="D1843" s="219" t="s">
        <v>8065</v>
      </c>
      <c r="E1843" s="219" t="s">
        <v>7708</v>
      </c>
      <c r="F1843" s="219" t="s">
        <v>6394</v>
      </c>
      <c r="G1843" s="219" t="s">
        <v>7789</v>
      </c>
      <c r="H1843" s="219" t="s">
        <v>5990</v>
      </c>
      <c r="I1843" s="220" t="s">
        <v>7196</v>
      </c>
      <c r="J1843" s="221">
        <v>7030</v>
      </c>
      <c r="K1843" s="221">
        <v>2</v>
      </c>
      <c r="L1843" s="221">
        <v>14060</v>
      </c>
    </row>
    <row r="1844" spans="1:12" s="167" customFormat="1">
      <c r="A1844" s="218" t="str">
        <f t="shared" si="14"/>
        <v>O221019058400일반상품</v>
      </c>
      <c r="B1844" s="219" t="s">
        <v>8200</v>
      </c>
      <c r="C1844" s="219" t="s">
        <v>8023</v>
      </c>
      <c r="D1844" s="219" t="s">
        <v>8065</v>
      </c>
      <c r="E1844" s="219" t="s">
        <v>7708</v>
      </c>
      <c r="F1844" s="219" t="s">
        <v>6394</v>
      </c>
      <c r="G1844" s="219" t="s">
        <v>7789</v>
      </c>
      <c r="H1844" s="219" t="s">
        <v>5990</v>
      </c>
      <c r="I1844" s="220" t="s">
        <v>8818</v>
      </c>
      <c r="J1844" s="221">
        <v>9300</v>
      </c>
      <c r="K1844" s="221">
        <v>1</v>
      </c>
      <c r="L1844" s="221">
        <v>9300</v>
      </c>
    </row>
    <row r="1845" spans="1:12" s="167" customFormat="1">
      <c r="A1845" s="218" t="str">
        <f t="shared" si="14"/>
        <v>O221019058400일반상품</v>
      </c>
      <c r="B1845" s="219" t="s">
        <v>8200</v>
      </c>
      <c r="C1845" s="219" t="s">
        <v>8023</v>
      </c>
      <c r="D1845" s="219" t="s">
        <v>8065</v>
      </c>
      <c r="E1845" s="219" t="s">
        <v>7708</v>
      </c>
      <c r="F1845" s="219" t="s">
        <v>6394</v>
      </c>
      <c r="G1845" s="219" t="s">
        <v>7789</v>
      </c>
      <c r="H1845" s="219" t="s">
        <v>5990</v>
      </c>
      <c r="I1845" s="220" t="s">
        <v>7191</v>
      </c>
      <c r="J1845" s="221">
        <v>13520</v>
      </c>
      <c r="K1845" s="221">
        <v>1</v>
      </c>
      <c r="L1845" s="221">
        <v>13520</v>
      </c>
    </row>
    <row r="1846" spans="1:12" s="167" customFormat="1">
      <c r="A1846" s="218" t="str">
        <f t="shared" si="14"/>
        <v>O221019058400일반상품</v>
      </c>
      <c r="B1846" s="219" t="s">
        <v>8200</v>
      </c>
      <c r="C1846" s="219" t="s">
        <v>8023</v>
      </c>
      <c r="D1846" s="219" t="s">
        <v>8065</v>
      </c>
      <c r="E1846" s="219" t="s">
        <v>7708</v>
      </c>
      <c r="F1846" s="219" t="s">
        <v>6394</v>
      </c>
      <c r="G1846" s="219" t="s">
        <v>7789</v>
      </c>
      <c r="H1846" s="219" t="s">
        <v>5990</v>
      </c>
      <c r="I1846" s="220" t="s">
        <v>7252</v>
      </c>
      <c r="J1846" s="221">
        <v>2850</v>
      </c>
      <c r="K1846" s="221">
        <v>1</v>
      </c>
      <c r="L1846" s="221">
        <v>2850</v>
      </c>
    </row>
    <row r="1847" spans="1:12" s="167" customFormat="1">
      <c r="A1847" s="218" t="str">
        <f t="shared" si="14"/>
        <v>O221019058400일반상품</v>
      </c>
      <c r="B1847" s="219" t="s">
        <v>8200</v>
      </c>
      <c r="C1847" s="219" t="s">
        <v>8023</v>
      </c>
      <c r="D1847" s="219" t="s">
        <v>8065</v>
      </c>
      <c r="E1847" s="219" t="s">
        <v>7708</v>
      </c>
      <c r="F1847" s="219" t="s">
        <v>6394</v>
      </c>
      <c r="G1847" s="219" t="s">
        <v>7789</v>
      </c>
      <c r="H1847" s="219" t="s">
        <v>5990</v>
      </c>
      <c r="I1847" s="220" t="s">
        <v>8426</v>
      </c>
      <c r="J1847" s="221">
        <v>2850</v>
      </c>
      <c r="K1847" s="221">
        <v>1</v>
      </c>
      <c r="L1847" s="221">
        <v>2850</v>
      </c>
    </row>
    <row r="1848" spans="1:12" s="167" customFormat="1">
      <c r="A1848" s="218" t="str">
        <f t="shared" si="14"/>
        <v>O221019058400일반상품</v>
      </c>
      <c r="B1848" s="219" t="s">
        <v>8200</v>
      </c>
      <c r="C1848" s="219" t="s">
        <v>8023</v>
      </c>
      <c r="D1848" s="219" t="s">
        <v>8065</v>
      </c>
      <c r="E1848" s="219" t="s">
        <v>7708</v>
      </c>
      <c r="F1848" s="219" t="s">
        <v>6394</v>
      </c>
      <c r="G1848" s="219" t="s">
        <v>7789</v>
      </c>
      <c r="H1848" s="219" t="s">
        <v>5990</v>
      </c>
      <c r="I1848" s="220" t="s">
        <v>7253</v>
      </c>
      <c r="J1848" s="221">
        <v>2850</v>
      </c>
      <c r="K1848" s="221">
        <v>2</v>
      </c>
      <c r="L1848" s="221">
        <v>5700</v>
      </c>
    </row>
    <row r="1849" spans="1:12" s="167" customFormat="1">
      <c r="A1849" s="218" t="str">
        <f t="shared" si="14"/>
        <v>O221019058400일반상품</v>
      </c>
      <c r="B1849" s="219" t="s">
        <v>8200</v>
      </c>
      <c r="C1849" s="219" t="s">
        <v>8023</v>
      </c>
      <c r="D1849" s="219" t="s">
        <v>8065</v>
      </c>
      <c r="E1849" s="219" t="s">
        <v>7708</v>
      </c>
      <c r="F1849" s="219" t="s">
        <v>6394</v>
      </c>
      <c r="G1849" s="219" t="s">
        <v>7789</v>
      </c>
      <c r="H1849" s="219" t="s">
        <v>5990</v>
      </c>
      <c r="I1849" s="220" t="s">
        <v>7254</v>
      </c>
      <c r="J1849" s="221">
        <v>2850</v>
      </c>
      <c r="K1849" s="221">
        <v>1</v>
      </c>
      <c r="L1849" s="221">
        <v>2850</v>
      </c>
    </row>
    <row r="1850" spans="1:12" s="167" customFormat="1">
      <c r="A1850" s="218" t="str">
        <f t="shared" si="14"/>
        <v>O221019058400일반상품</v>
      </c>
      <c r="B1850" s="219" t="s">
        <v>8200</v>
      </c>
      <c r="C1850" s="219" t="s">
        <v>8023</v>
      </c>
      <c r="D1850" s="219" t="s">
        <v>8065</v>
      </c>
      <c r="E1850" s="219" t="s">
        <v>7708</v>
      </c>
      <c r="F1850" s="219" t="s">
        <v>6394</v>
      </c>
      <c r="G1850" s="219" t="s">
        <v>7789</v>
      </c>
      <c r="H1850" s="219" t="s">
        <v>5990</v>
      </c>
      <c r="I1850" s="220" t="s">
        <v>8781</v>
      </c>
      <c r="J1850" s="221">
        <v>5400</v>
      </c>
      <c r="K1850" s="221">
        <v>2</v>
      </c>
      <c r="L1850" s="221">
        <v>10800</v>
      </c>
    </row>
    <row r="1851" spans="1:12" s="167" customFormat="1">
      <c r="A1851" s="218" t="str">
        <f t="shared" si="14"/>
        <v>O221019058400일반상품</v>
      </c>
      <c r="B1851" s="219" t="s">
        <v>8200</v>
      </c>
      <c r="C1851" s="219" t="s">
        <v>8023</v>
      </c>
      <c r="D1851" s="219" t="s">
        <v>8065</v>
      </c>
      <c r="E1851" s="219" t="s">
        <v>7708</v>
      </c>
      <c r="F1851" s="219" t="s">
        <v>6394</v>
      </c>
      <c r="G1851" s="219" t="s">
        <v>7789</v>
      </c>
      <c r="H1851" s="219" t="s">
        <v>5990</v>
      </c>
      <c r="I1851" s="220" t="s">
        <v>8376</v>
      </c>
      <c r="J1851" s="221">
        <v>4200</v>
      </c>
      <c r="K1851" s="221">
        <v>1</v>
      </c>
      <c r="L1851" s="221">
        <v>4200</v>
      </c>
    </row>
    <row r="1852" spans="1:12" s="167" customFormat="1">
      <c r="A1852" s="218" t="str">
        <f t="shared" si="14"/>
        <v>O221019058400일반상품</v>
      </c>
      <c r="B1852" s="219" t="s">
        <v>8200</v>
      </c>
      <c r="C1852" s="219" t="s">
        <v>8023</v>
      </c>
      <c r="D1852" s="219" t="s">
        <v>8065</v>
      </c>
      <c r="E1852" s="219" t="s">
        <v>7708</v>
      </c>
      <c r="F1852" s="219" t="s">
        <v>6394</v>
      </c>
      <c r="G1852" s="219" t="s">
        <v>7789</v>
      </c>
      <c r="H1852" s="219" t="s">
        <v>5990</v>
      </c>
      <c r="I1852" s="220" t="s">
        <v>8399</v>
      </c>
      <c r="J1852" s="221">
        <v>18090</v>
      </c>
      <c r="K1852" s="221">
        <v>1</v>
      </c>
      <c r="L1852" s="221">
        <v>18090</v>
      </c>
    </row>
    <row r="1853" spans="1:12" s="167" customFormat="1">
      <c r="A1853" s="218" t="str">
        <f t="shared" si="14"/>
        <v>O221019058400일반상품</v>
      </c>
      <c r="B1853" s="219" t="s">
        <v>8200</v>
      </c>
      <c r="C1853" s="219" t="s">
        <v>8023</v>
      </c>
      <c r="D1853" s="219" t="s">
        <v>8065</v>
      </c>
      <c r="E1853" s="219" t="s">
        <v>7708</v>
      </c>
      <c r="F1853" s="219" t="s">
        <v>6394</v>
      </c>
      <c r="G1853" s="219" t="s">
        <v>7789</v>
      </c>
      <c r="H1853" s="219" t="s">
        <v>5990</v>
      </c>
      <c r="I1853" s="220" t="s">
        <v>8788</v>
      </c>
      <c r="J1853" s="221">
        <v>9300</v>
      </c>
      <c r="K1853" s="221">
        <v>1</v>
      </c>
      <c r="L1853" s="221">
        <v>9300</v>
      </c>
    </row>
    <row r="1854" spans="1:12" s="167" customFormat="1">
      <c r="A1854" s="218" t="str">
        <f t="shared" si="14"/>
        <v>O221019058400일반상품</v>
      </c>
      <c r="B1854" s="219" t="s">
        <v>8200</v>
      </c>
      <c r="C1854" s="219" t="s">
        <v>8023</v>
      </c>
      <c r="D1854" s="219" t="s">
        <v>8065</v>
      </c>
      <c r="E1854" s="219" t="s">
        <v>7708</v>
      </c>
      <c r="F1854" s="219" t="s">
        <v>6394</v>
      </c>
      <c r="G1854" s="219" t="s">
        <v>7789</v>
      </c>
      <c r="H1854" s="219" t="s">
        <v>5990</v>
      </c>
      <c r="I1854" s="220" t="s">
        <v>7205</v>
      </c>
      <c r="J1854" s="221">
        <v>5430</v>
      </c>
      <c r="K1854" s="221">
        <v>1</v>
      </c>
      <c r="L1854" s="221">
        <v>5430</v>
      </c>
    </row>
    <row r="1855" spans="1:12" s="167" customFormat="1">
      <c r="A1855" s="218" t="str">
        <f t="shared" si="14"/>
        <v>O221019058400일반상품</v>
      </c>
      <c r="B1855" s="219" t="s">
        <v>8200</v>
      </c>
      <c r="C1855" s="219" t="s">
        <v>8023</v>
      </c>
      <c r="D1855" s="219" t="s">
        <v>8065</v>
      </c>
      <c r="E1855" s="219" t="s">
        <v>7708</v>
      </c>
      <c r="F1855" s="219" t="s">
        <v>6394</v>
      </c>
      <c r="G1855" s="219" t="s">
        <v>7789</v>
      </c>
      <c r="H1855" s="219" t="s">
        <v>5990</v>
      </c>
      <c r="I1855" s="220" t="s">
        <v>8377</v>
      </c>
      <c r="J1855" s="221">
        <v>49500</v>
      </c>
      <c r="K1855" s="221">
        <v>1</v>
      </c>
      <c r="L1855" s="221">
        <v>49500</v>
      </c>
    </row>
    <row r="1856" spans="1:12" s="167" customFormat="1">
      <c r="A1856" s="218" t="str">
        <f t="shared" si="14"/>
        <v>O221019058400일반상품</v>
      </c>
      <c r="B1856" s="219" t="s">
        <v>8200</v>
      </c>
      <c r="C1856" s="219" t="s">
        <v>8023</v>
      </c>
      <c r="D1856" s="219" t="s">
        <v>8065</v>
      </c>
      <c r="E1856" s="219" t="s">
        <v>7708</v>
      </c>
      <c r="F1856" s="219" t="s">
        <v>6394</v>
      </c>
      <c r="G1856" s="219" t="s">
        <v>7789</v>
      </c>
      <c r="H1856" s="219" t="s">
        <v>5990</v>
      </c>
      <c r="I1856" s="220" t="s">
        <v>8819</v>
      </c>
      <c r="J1856" s="221">
        <v>3890</v>
      </c>
      <c r="K1856" s="221">
        <v>1</v>
      </c>
      <c r="L1856" s="221">
        <v>3890</v>
      </c>
    </row>
    <row r="1857" spans="1:12" s="167" customFormat="1">
      <c r="A1857" s="218" t="str">
        <f t="shared" si="14"/>
        <v>O221019058400일반상품</v>
      </c>
      <c r="B1857" s="219" t="s">
        <v>8200</v>
      </c>
      <c r="C1857" s="219" t="s">
        <v>8023</v>
      </c>
      <c r="D1857" s="219" t="s">
        <v>8065</v>
      </c>
      <c r="E1857" s="219" t="s">
        <v>7708</v>
      </c>
      <c r="F1857" s="219" t="s">
        <v>6394</v>
      </c>
      <c r="G1857" s="219" t="s">
        <v>7789</v>
      </c>
      <c r="H1857" s="219" t="s">
        <v>5990</v>
      </c>
      <c r="I1857" s="220" t="s">
        <v>8391</v>
      </c>
      <c r="J1857" s="221">
        <v>3890</v>
      </c>
      <c r="K1857" s="221">
        <v>1</v>
      </c>
      <c r="L1857" s="221">
        <v>3890</v>
      </c>
    </row>
    <row r="1858" spans="1:12" s="167" customFormat="1">
      <c r="A1858" s="218" t="str">
        <f t="shared" ref="A1858:A2112" si="15">B1858&amp;H1858</f>
        <v>O221019058400일반상품</v>
      </c>
      <c r="B1858" s="219" t="s">
        <v>8200</v>
      </c>
      <c r="C1858" s="219" t="s">
        <v>8023</v>
      </c>
      <c r="D1858" s="219" t="s">
        <v>8065</v>
      </c>
      <c r="E1858" s="219" t="s">
        <v>7708</v>
      </c>
      <c r="F1858" s="219" t="s">
        <v>6394</v>
      </c>
      <c r="G1858" s="219" t="s">
        <v>7789</v>
      </c>
      <c r="H1858" s="219" t="s">
        <v>5990</v>
      </c>
      <c r="I1858" s="220" t="s">
        <v>8820</v>
      </c>
      <c r="J1858" s="221">
        <v>15800</v>
      </c>
      <c r="K1858" s="221">
        <v>1</v>
      </c>
      <c r="L1858" s="221">
        <v>15800</v>
      </c>
    </row>
    <row r="1859" spans="1:12" s="167" customFormat="1">
      <c r="A1859" s="218" t="str">
        <f t="shared" si="15"/>
        <v>O221019058400일반상품</v>
      </c>
      <c r="B1859" s="219" t="s">
        <v>8200</v>
      </c>
      <c r="C1859" s="219" t="s">
        <v>8023</v>
      </c>
      <c r="D1859" s="219" t="s">
        <v>8065</v>
      </c>
      <c r="E1859" s="219" t="s">
        <v>7708</v>
      </c>
      <c r="F1859" s="219" t="s">
        <v>6394</v>
      </c>
      <c r="G1859" s="219" t="s">
        <v>7789</v>
      </c>
      <c r="H1859" s="219" t="s">
        <v>5990</v>
      </c>
      <c r="I1859" s="220" t="s">
        <v>8768</v>
      </c>
      <c r="J1859" s="221">
        <v>9240</v>
      </c>
      <c r="K1859" s="221">
        <v>1</v>
      </c>
      <c r="L1859" s="221">
        <v>9240</v>
      </c>
    </row>
    <row r="1860" spans="1:12" s="167" customFormat="1">
      <c r="A1860" s="218" t="str">
        <f t="shared" si="15"/>
        <v>O221019058400일반상품</v>
      </c>
      <c r="B1860" s="219" t="s">
        <v>8200</v>
      </c>
      <c r="C1860" s="219" t="s">
        <v>8023</v>
      </c>
      <c r="D1860" s="219" t="s">
        <v>8065</v>
      </c>
      <c r="E1860" s="219" t="s">
        <v>7708</v>
      </c>
      <c r="F1860" s="219" t="s">
        <v>6394</v>
      </c>
      <c r="G1860" s="219" t="s">
        <v>7789</v>
      </c>
      <c r="H1860" s="219" t="s">
        <v>5990</v>
      </c>
      <c r="I1860" s="220" t="s">
        <v>8821</v>
      </c>
      <c r="J1860" s="221">
        <v>16000</v>
      </c>
      <c r="K1860" s="221">
        <v>1</v>
      </c>
      <c r="L1860" s="221">
        <v>16000</v>
      </c>
    </row>
    <row r="1861" spans="1:12" s="167" customFormat="1">
      <c r="A1861" s="218" t="str">
        <f t="shared" si="15"/>
        <v>O221019058400일반상품</v>
      </c>
      <c r="B1861" s="219" t="s">
        <v>8200</v>
      </c>
      <c r="C1861" s="219" t="s">
        <v>8023</v>
      </c>
      <c r="D1861" s="219" t="s">
        <v>8065</v>
      </c>
      <c r="E1861" s="219" t="s">
        <v>7708</v>
      </c>
      <c r="F1861" s="219" t="s">
        <v>6394</v>
      </c>
      <c r="G1861" s="219" t="s">
        <v>7789</v>
      </c>
      <c r="H1861" s="219" t="s">
        <v>5990</v>
      </c>
      <c r="I1861" s="220" t="s">
        <v>8432</v>
      </c>
      <c r="J1861" s="221">
        <v>5700</v>
      </c>
      <c r="K1861" s="221">
        <v>1</v>
      </c>
      <c r="L1861" s="221">
        <v>5700</v>
      </c>
    </row>
    <row r="1862" spans="1:12" s="167" customFormat="1">
      <c r="A1862" s="218" t="str">
        <f t="shared" si="15"/>
        <v>O221019058400일반상품</v>
      </c>
      <c r="B1862" s="219" t="s">
        <v>8200</v>
      </c>
      <c r="C1862" s="219" t="s">
        <v>8023</v>
      </c>
      <c r="D1862" s="219" t="s">
        <v>8065</v>
      </c>
      <c r="E1862" s="219" t="s">
        <v>7708</v>
      </c>
      <c r="F1862" s="219" t="s">
        <v>6394</v>
      </c>
      <c r="G1862" s="219" t="s">
        <v>7789</v>
      </c>
      <c r="H1862" s="219" t="s">
        <v>5990</v>
      </c>
      <c r="I1862" s="220" t="s">
        <v>7230</v>
      </c>
      <c r="J1862" s="221">
        <v>3420</v>
      </c>
      <c r="K1862" s="221">
        <v>1</v>
      </c>
      <c r="L1862" s="221">
        <v>3420</v>
      </c>
    </row>
    <row r="1863" spans="1:12" s="167" customFormat="1">
      <c r="A1863" s="218" t="str">
        <f t="shared" si="15"/>
        <v>O221019058400일반상품</v>
      </c>
      <c r="B1863" s="219" t="s">
        <v>8200</v>
      </c>
      <c r="C1863" s="219" t="s">
        <v>8023</v>
      </c>
      <c r="D1863" s="219" t="s">
        <v>8065</v>
      </c>
      <c r="E1863" s="219" t="s">
        <v>7708</v>
      </c>
      <c r="F1863" s="219" t="s">
        <v>6394</v>
      </c>
      <c r="G1863" s="219" t="s">
        <v>7789</v>
      </c>
      <c r="H1863" s="219" t="s">
        <v>5990</v>
      </c>
      <c r="I1863" s="220" t="s">
        <v>7273</v>
      </c>
      <c r="J1863" s="221">
        <v>7200</v>
      </c>
      <c r="K1863" s="221">
        <v>1</v>
      </c>
      <c r="L1863" s="221">
        <v>7200</v>
      </c>
    </row>
    <row r="1864" spans="1:12" s="167" customFormat="1">
      <c r="A1864" s="218" t="str">
        <f t="shared" si="15"/>
        <v>O221019058400일반상품</v>
      </c>
      <c r="B1864" s="219" t="s">
        <v>8200</v>
      </c>
      <c r="C1864" s="219" t="s">
        <v>8023</v>
      </c>
      <c r="D1864" s="219" t="s">
        <v>8065</v>
      </c>
      <c r="E1864" s="219" t="s">
        <v>7708</v>
      </c>
      <c r="F1864" s="219" t="s">
        <v>6394</v>
      </c>
      <c r="G1864" s="219" t="s">
        <v>7789</v>
      </c>
      <c r="H1864" s="219" t="s">
        <v>5990</v>
      </c>
      <c r="I1864" s="220" t="s">
        <v>7978</v>
      </c>
      <c r="J1864" s="221">
        <v>3270</v>
      </c>
      <c r="K1864" s="221">
        <v>2</v>
      </c>
      <c r="L1864" s="221">
        <v>6540</v>
      </c>
    </row>
    <row r="1865" spans="1:12" s="167" customFormat="1">
      <c r="A1865" s="218" t="str">
        <f t="shared" si="15"/>
        <v>O221019058400일반상품</v>
      </c>
      <c r="B1865" s="219" t="s">
        <v>8200</v>
      </c>
      <c r="C1865" s="219" t="s">
        <v>8023</v>
      </c>
      <c r="D1865" s="219" t="s">
        <v>8065</v>
      </c>
      <c r="E1865" s="219" t="s">
        <v>7708</v>
      </c>
      <c r="F1865" s="219" t="s">
        <v>6394</v>
      </c>
      <c r="G1865" s="219" t="s">
        <v>7789</v>
      </c>
      <c r="H1865" s="219" t="s">
        <v>5990</v>
      </c>
      <c r="I1865" s="220" t="s">
        <v>8070</v>
      </c>
      <c r="J1865" s="221">
        <v>5220</v>
      </c>
      <c r="K1865" s="221">
        <v>1</v>
      </c>
      <c r="L1865" s="221">
        <v>5220</v>
      </c>
    </row>
    <row r="1866" spans="1:12" s="167" customFormat="1">
      <c r="A1866" s="218" t="str">
        <f t="shared" si="15"/>
        <v>O221019058400일반상품</v>
      </c>
      <c r="B1866" s="219" t="s">
        <v>8200</v>
      </c>
      <c r="C1866" s="219" t="s">
        <v>8023</v>
      </c>
      <c r="D1866" s="219" t="s">
        <v>8065</v>
      </c>
      <c r="E1866" s="219" t="s">
        <v>7708</v>
      </c>
      <c r="F1866" s="219" t="s">
        <v>6394</v>
      </c>
      <c r="G1866" s="219" t="s">
        <v>7789</v>
      </c>
      <c r="H1866" s="219" t="s">
        <v>5990</v>
      </c>
      <c r="I1866" s="220" t="s">
        <v>8822</v>
      </c>
      <c r="J1866" s="221">
        <v>3610</v>
      </c>
      <c r="K1866" s="221">
        <v>1</v>
      </c>
      <c r="L1866" s="221">
        <v>3610</v>
      </c>
    </row>
    <row r="1867" spans="1:12" s="167" customFormat="1">
      <c r="A1867" s="218" t="str">
        <f t="shared" si="15"/>
        <v>O221019058400일반상품</v>
      </c>
      <c r="B1867" s="219" t="s">
        <v>8200</v>
      </c>
      <c r="C1867" s="219" t="s">
        <v>8023</v>
      </c>
      <c r="D1867" s="219" t="s">
        <v>8065</v>
      </c>
      <c r="E1867" s="219" t="s">
        <v>7708</v>
      </c>
      <c r="F1867" s="219" t="s">
        <v>6394</v>
      </c>
      <c r="G1867" s="219" t="s">
        <v>7789</v>
      </c>
      <c r="H1867" s="219" t="s">
        <v>5990</v>
      </c>
      <c r="I1867" s="220" t="s">
        <v>8456</v>
      </c>
      <c r="J1867" s="221">
        <v>3700</v>
      </c>
      <c r="K1867" s="221">
        <v>1</v>
      </c>
      <c r="L1867" s="221">
        <v>3700</v>
      </c>
    </row>
    <row r="1868" spans="1:12" s="167" customFormat="1">
      <c r="A1868" s="218" t="str">
        <f t="shared" si="15"/>
        <v>O221019058400일반상품</v>
      </c>
      <c r="B1868" s="219" t="s">
        <v>8200</v>
      </c>
      <c r="C1868" s="219" t="s">
        <v>8023</v>
      </c>
      <c r="D1868" s="219" t="s">
        <v>8065</v>
      </c>
      <c r="E1868" s="219" t="s">
        <v>7708</v>
      </c>
      <c r="F1868" s="219" t="s">
        <v>6394</v>
      </c>
      <c r="G1868" s="219" t="s">
        <v>7789</v>
      </c>
      <c r="H1868" s="219" t="s">
        <v>5990</v>
      </c>
      <c r="I1868" s="220" t="s">
        <v>8645</v>
      </c>
      <c r="J1868" s="221">
        <v>2350</v>
      </c>
      <c r="K1868" s="221">
        <v>1</v>
      </c>
      <c r="L1868" s="221">
        <v>2350</v>
      </c>
    </row>
    <row r="1869" spans="1:12" s="167" customFormat="1">
      <c r="A1869" s="218" t="str">
        <f t="shared" si="15"/>
        <v>O221019058400일반상품</v>
      </c>
      <c r="B1869" s="219" t="s">
        <v>8200</v>
      </c>
      <c r="C1869" s="219" t="s">
        <v>8023</v>
      </c>
      <c r="D1869" s="219" t="s">
        <v>8065</v>
      </c>
      <c r="E1869" s="219" t="s">
        <v>7708</v>
      </c>
      <c r="F1869" s="219" t="s">
        <v>6394</v>
      </c>
      <c r="G1869" s="219" t="s">
        <v>7789</v>
      </c>
      <c r="H1869" s="219" t="s">
        <v>5990</v>
      </c>
      <c r="I1869" s="220" t="s">
        <v>8581</v>
      </c>
      <c r="J1869" s="221">
        <v>3610</v>
      </c>
      <c r="K1869" s="221">
        <v>1</v>
      </c>
      <c r="L1869" s="221">
        <v>3610</v>
      </c>
    </row>
    <row r="1870" spans="1:12" s="167" customFormat="1">
      <c r="A1870" s="218" t="str">
        <f t="shared" si="15"/>
        <v>O221019058400일반상품</v>
      </c>
      <c r="B1870" s="219" t="s">
        <v>8200</v>
      </c>
      <c r="C1870" s="219" t="s">
        <v>8023</v>
      </c>
      <c r="D1870" s="219" t="s">
        <v>8065</v>
      </c>
      <c r="E1870" s="219" t="s">
        <v>7708</v>
      </c>
      <c r="F1870" s="219" t="s">
        <v>6394</v>
      </c>
      <c r="G1870" s="219" t="s">
        <v>7789</v>
      </c>
      <c r="H1870" s="219" t="s">
        <v>5990</v>
      </c>
      <c r="I1870" s="220" t="s">
        <v>7242</v>
      </c>
      <c r="J1870" s="221">
        <v>6340</v>
      </c>
      <c r="K1870" s="221">
        <v>1</v>
      </c>
      <c r="L1870" s="221">
        <v>6340</v>
      </c>
    </row>
    <row r="1871" spans="1:12" s="167" customFormat="1">
      <c r="A1871" s="218" t="str">
        <f t="shared" si="15"/>
        <v>O221019058400일반상품</v>
      </c>
      <c r="B1871" s="219" t="s">
        <v>8200</v>
      </c>
      <c r="C1871" s="219" t="s">
        <v>8023</v>
      </c>
      <c r="D1871" s="219" t="s">
        <v>8065</v>
      </c>
      <c r="E1871" s="219" t="s">
        <v>7708</v>
      </c>
      <c r="F1871" s="219" t="s">
        <v>6394</v>
      </c>
      <c r="G1871" s="219" t="s">
        <v>7789</v>
      </c>
      <c r="H1871" s="219" t="s">
        <v>5990</v>
      </c>
      <c r="I1871" s="220" t="s">
        <v>8655</v>
      </c>
      <c r="J1871" s="221">
        <v>3540</v>
      </c>
      <c r="K1871" s="221">
        <v>1</v>
      </c>
      <c r="L1871" s="221">
        <v>3540</v>
      </c>
    </row>
    <row r="1872" spans="1:12" s="167" customFormat="1">
      <c r="A1872" s="218" t="str">
        <f t="shared" si="15"/>
        <v>O221019058399일반상품</v>
      </c>
      <c r="B1872" s="219" t="s">
        <v>8201</v>
      </c>
      <c r="C1872" s="219" t="s">
        <v>8023</v>
      </c>
      <c r="D1872" s="219" t="s">
        <v>8065</v>
      </c>
      <c r="E1872" s="219" t="s">
        <v>7707</v>
      </c>
      <c r="F1872" s="219" t="s">
        <v>6394</v>
      </c>
      <c r="G1872" s="219" t="s">
        <v>7843</v>
      </c>
      <c r="H1872" s="219" t="s">
        <v>5990</v>
      </c>
      <c r="I1872" s="220" t="s">
        <v>8493</v>
      </c>
      <c r="J1872" s="221">
        <v>5700</v>
      </c>
      <c r="K1872" s="221">
        <v>2</v>
      </c>
      <c r="L1872" s="221">
        <v>11400</v>
      </c>
    </row>
    <row r="1873" spans="1:12" s="167" customFormat="1">
      <c r="A1873" s="218" t="str">
        <f t="shared" si="15"/>
        <v>O221019058399일반상품</v>
      </c>
      <c r="B1873" s="219" t="s">
        <v>8201</v>
      </c>
      <c r="C1873" s="219" t="s">
        <v>8023</v>
      </c>
      <c r="D1873" s="219" t="s">
        <v>8065</v>
      </c>
      <c r="E1873" s="219" t="s">
        <v>7707</v>
      </c>
      <c r="F1873" s="219" t="s">
        <v>6394</v>
      </c>
      <c r="G1873" s="219" t="s">
        <v>7843</v>
      </c>
      <c r="H1873" s="219" t="s">
        <v>5990</v>
      </c>
      <c r="I1873" s="220" t="s">
        <v>8823</v>
      </c>
      <c r="J1873" s="221">
        <v>500</v>
      </c>
      <c r="K1873" s="221">
        <v>1</v>
      </c>
      <c r="L1873" s="221">
        <v>500</v>
      </c>
    </row>
    <row r="1874" spans="1:12" s="167" customFormat="1">
      <c r="A1874" s="218" t="str">
        <f t="shared" si="15"/>
        <v>O221019058399일반상품</v>
      </c>
      <c r="B1874" s="219" t="s">
        <v>8201</v>
      </c>
      <c r="C1874" s="219" t="s">
        <v>8023</v>
      </c>
      <c r="D1874" s="219" t="s">
        <v>8065</v>
      </c>
      <c r="E1874" s="219" t="s">
        <v>7707</v>
      </c>
      <c r="F1874" s="219" t="s">
        <v>6394</v>
      </c>
      <c r="G1874" s="219" t="s">
        <v>7843</v>
      </c>
      <c r="H1874" s="219" t="s">
        <v>5990</v>
      </c>
      <c r="I1874" s="220" t="s">
        <v>7924</v>
      </c>
      <c r="J1874" s="221">
        <v>4600</v>
      </c>
      <c r="K1874" s="221">
        <v>2</v>
      </c>
      <c r="L1874" s="221">
        <v>9200</v>
      </c>
    </row>
    <row r="1875" spans="1:12" s="167" customFormat="1">
      <c r="A1875" s="218" t="str">
        <f t="shared" si="15"/>
        <v>O221019058399일반상품</v>
      </c>
      <c r="B1875" s="219" t="s">
        <v>8201</v>
      </c>
      <c r="C1875" s="219" t="s">
        <v>8023</v>
      </c>
      <c r="D1875" s="219" t="s">
        <v>8065</v>
      </c>
      <c r="E1875" s="219" t="s">
        <v>7707</v>
      </c>
      <c r="F1875" s="219" t="s">
        <v>6394</v>
      </c>
      <c r="G1875" s="219" t="s">
        <v>7843</v>
      </c>
      <c r="H1875" s="219" t="s">
        <v>5990</v>
      </c>
      <c r="I1875" s="220" t="s">
        <v>8067</v>
      </c>
      <c r="J1875" s="221">
        <v>19390</v>
      </c>
      <c r="K1875" s="221">
        <v>1</v>
      </c>
      <c r="L1875" s="221">
        <v>19390</v>
      </c>
    </row>
    <row r="1876" spans="1:12" s="167" customFormat="1">
      <c r="A1876" s="218" t="str">
        <f t="shared" si="15"/>
        <v>O221019058399일반상품</v>
      </c>
      <c r="B1876" s="219" t="s">
        <v>8201</v>
      </c>
      <c r="C1876" s="219" t="s">
        <v>8023</v>
      </c>
      <c r="D1876" s="219" t="s">
        <v>8065</v>
      </c>
      <c r="E1876" s="219" t="s">
        <v>7707</v>
      </c>
      <c r="F1876" s="219" t="s">
        <v>6394</v>
      </c>
      <c r="G1876" s="219" t="s">
        <v>7843</v>
      </c>
      <c r="H1876" s="219" t="s">
        <v>5990</v>
      </c>
      <c r="I1876" s="220" t="s">
        <v>8397</v>
      </c>
      <c r="J1876" s="221">
        <v>10200</v>
      </c>
      <c r="K1876" s="221">
        <v>2</v>
      </c>
      <c r="L1876" s="221">
        <v>20400</v>
      </c>
    </row>
    <row r="1877" spans="1:12" s="167" customFormat="1">
      <c r="A1877" s="218" t="str">
        <f t="shared" si="15"/>
        <v>O221019058399일반상품</v>
      </c>
      <c r="B1877" s="219" t="s">
        <v>8201</v>
      </c>
      <c r="C1877" s="219" t="s">
        <v>8023</v>
      </c>
      <c r="D1877" s="219" t="s">
        <v>8065</v>
      </c>
      <c r="E1877" s="219" t="s">
        <v>7707</v>
      </c>
      <c r="F1877" s="219" t="s">
        <v>6394</v>
      </c>
      <c r="G1877" s="219" t="s">
        <v>7843</v>
      </c>
      <c r="H1877" s="219" t="s">
        <v>5990</v>
      </c>
      <c r="I1877" s="220" t="s">
        <v>7201</v>
      </c>
      <c r="J1877" s="221">
        <v>12480</v>
      </c>
      <c r="K1877" s="221">
        <v>3</v>
      </c>
      <c r="L1877" s="221">
        <v>37440</v>
      </c>
    </row>
    <row r="1878" spans="1:12" s="167" customFormat="1">
      <c r="A1878" s="218" t="str">
        <f t="shared" si="15"/>
        <v>O221019058399일반상품</v>
      </c>
      <c r="B1878" s="219" t="s">
        <v>8201</v>
      </c>
      <c r="C1878" s="219" t="s">
        <v>8023</v>
      </c>
      <c r="D1878" s="219" t="s">
        <v>8065</v>
      </c>
      <c r="E1878" s="219" t="s">
        <v>7707</v>
      </c>
      <c r="F1878" s="219" t="s">
        <v>6394</v>
      </c>
      <c r="G1878" s="219" t="s">
        <v>7843</v>
      </c>
      <c r="H1878" s="219" t="s">
        <v>5990</v>
      </c>
      <c r="I1878" s="220" t="s">
        <v>8453</v>
      </c>
      <c r="J1878" s="221">
        <v>2670</v>
      </c>
      <c r="K1878" s="221">
        <v>1</v>
      </c>
      <c r="L1878" s="221">
        <v>2670</v>
      </c>
    </row>
    <row r="1879" spans="1:12" s="167" customFormat="1">
      <c r="A1879" s="218" t="str">
        <f t="shared" si="15"/>
        <v>O221019058399일반상품</v>
      </c>
      <c r="B1879" s="219" t="s">
        <v>8201</v>
      </c>
      <c r="C1879" s="219" t="s">
        <v>8023</v>
      </c>
      <c r="D1879" s="219" t="s">
        <v>8065</v>
      </c>
      <c r="E1879" s="219" t="s">
        <v>7707</v>
      </c>
      <c r="F1879" s="219" t="s">
        <v>6394</v>
      </c>
      <c r="G1879" s="219" t="s">
        <v>7843</v>
      </c>
      <c r="H1879" s="219" t="s">
        <v>5990</v>
      </c>
      <c r="I1879" s="220" t="s">
        <v>8430</v>
      </c>
      <c r="J1879" s="221">
        <v>1250</v>
      </c>
      <c r="K1879" s="221">
        <v>10</v>
      </c>
      <c r="L1879" s="221">
        <v>12500</v>
      </c>
    </row>
    <row r="1880" spans="1:12" s="167" customFormat="1">
      <c r="A1880" s="218" t="str">
        <f t="shared" si="15"/>
        <v>O221019058399일반상품</v>
      </c>
      <c r="B1880" s="219" t="s">
        <v>8201</v>
      </c>
      <c r="C1880" s="219" t="s">
        <v>8023</v>
      </c>
      <c r="D1880" s="219" t="s">
        <v>8065</v>
      </c>
      <c r="E1880" s="219" t="s">
        <v>7707</v>
      </c>
      <c r="F1880" s="219" t="s">
        <v>6394</v>
      </c>
      <c r="G1880" s="219" t="s">
        <v>7843</v>
      </c>
      <c r="H1880" s="219" t="s">
        <v>5990</v>
      </c>
      <c r="I1880" s="220" t="s">
        <v>8824</v>
      </c>
      <c r="J1880" s="221">
        <v>23500</v>
      </c>
      <c r="K1880" s="221">
        <v>1</v>
      </c>
      <c r="L1880" s="221">
        <v>23500</v>
      </c>
    </row>
    <row r="1881" spans="1:12" s="167" customFormat="1">
      <c r="A1881" s="218" t="str">
        <f t="shared" si="15"/>
        <v>O221019058399일반상품</v>
      </c>
      <c r="B1881" s="219" t="s">
        <v>8201</v>
      </c>
      <c r="C1881" s="219" t="s">
        <v>8023</v>
      </c>
      <c r="D1881" s="219" t="s">
        <v>8065</v>
      </c>
      <c r="E1881" s="219" t="s">
        <v>7707</v>
      </c>
      <c r="F1881" s="219" t="s">
        <v>6394</v>
      </c>
      <c r="G1881" s="219" t="s">
        <v>7843</v>
      </c>
      <c r="H1881" s="219" t="s">
        <v>5990</v>
      </c>
      <c r="I1881" s="220" t="s">
        <v>7206</v>
      </c>
      <c r="J1881" s="221">
        <v>4500</v>
      </c>
      <c r="K1881" s="221">
        <v>2</v>
      </c>
      <c r="L1881" s="221">
        <v>9000</v>
      </c>
    </row>
    <row r="1882" spans="1:12" s="167" customFormat="1">
      <c r="A1882" s="218" t="str">
        <f t="shared" si="15"/>
        <v>O221019058399일반상품</v>
      </c>
      <c r="B1882" s="219" t="s">
        <v>8201</v>
      </c>
      <c r="C1882" s="219" t="s">
        <v>8023</v>
      </c>
      <c r="D1882" s="219" t="s">
        <v>8065</v>
      </c>
      <c r="E1882" s="219" t="s">
        <v>7707</v>
      </c>
      <c r="F1882" s="219" t="s">
        <v>6394</v>
      </c>
      <c r="G1882" s="219" t="s">
        <v>7843</v>
      </c>
      <c r="H1882" s="219" t="s">
        <v>5990</v>
      </c>
      <c r="I1882" s="220" t="s">
        <v>8069</v>
      </c>
      <c r="J1882" s="221">
        <v>2700</v>
      </c>
      <c r="K1882" s="221">
        <v>1</v>
      </c>
      <c r="L1882" s="221">
        <v>2700</v>
      </c>
    </row>
    <row r="1883" spans="1:12" s="167" customFormat="1">
      <c r="A1883" s="218" t="str">
        <f t="shared" si="15"/>
        <v>O221019058399일반상품</v>
      </c>
      <c r="B1883" s="219" t="s">
        <v>8201</v>
      </c>
      <c r="C1883" s="219" t="s">
        <v>8023</v>
      </c>
      <c r="D1883" s="219" t="s">
        <v>8065</v>
      </c>
      <c r="E1883" s="219" t="s">
        <v>7707</v>
      </c>
      <c r="F1883" s="219" t="s">
        <v>6394</v>
      </c>
      <c r="G1883" s="219" t="s">
        <v>7843</v>
      </c>
      <c r="H1883" s="219" t="s">
        <v>5990</v>
      </c>
      <c r="I1883" s="220" t="s">
        <v>8454</v>
      </c>
      <c r="J1883" s="221">
        <v>28700</v>
      </c>
      <c r="K1883" s="221">
        <v>2</v>
      </c>
      <c r="L1883" s="221">
        <v>57400</v>
      </c>
    </row>
    <row r="1884" spans="1:12" s="167" customFormat="1">
      <c r="A1884" s="218" t="str">
        <f t="shared" si="15"/>
        <v>O221019058399일반상품</v>
      </c>
      <c r="B1884" s="219" t="s">
        <v>8201</v>
      </c>
      <c r="C1884" s="219" t="s">
        <v>8023</v>
      </c>
      <c r="D1884" s="219" t="s">
        <v>8065</v>
      </c>
      <c r="E1884" s="219" t="s">
        <v>7707</v>
      </c>
      <c r="F1884" s="219" t="s">
        <v>6394</v>
      </c>
      <c r="G1884" s="219" t="s">
        <v>7843</v>
      </c>
      <c r="H1884" s="219" t="s">
        <v>5990</v>
      </c>
      <c r="I1884" s="220" t="s">
        <v>8651</v>
      </c>
      <c r="J1884" s="221">
        <v>7100</v>
      </c>
      <c r="K1884" s="221">
        <v>1</v>
      </c>
      <c r="L1884" s="221">
        <v>7100</v>
      </c>
    </row>
    <row r="1885" spans="1:12" s="167" customFormat="1">
      <c r="A1885" s="218" t="str">
        <f t="shared" si="15"/>
        <v>O221019058399일반상품</v>
      </c>
      <c r="B1885" s="219" t="s">
        <v>8201</v>
      </c>
      <c r="C1885" s="219" t="s">
        <v>8023</v>
      </c>
      <c r="D1885" s="219" t="s">
        <v>8065</v>
      </c>
      <c r="E1885" s="219" t="s">
        <v>7707</v>
      </c>
      <c r="F1885" s="219" t="s">
        <v>6394</v>
      </c>
      <c r="G1885" s="219" t="s">
        <v>7843</v>
      </c>
      <c r="H1885" s="219" t="s">
        <v>5990</v>
      </c>
      <c r="I1885" s="220" t="s">
        <v>8748</v>
      </c>
      <c r="J1885" s="221">
        <v>3360</v>
      </c>
      <c r="K1885" s="221">
        <v>3</v>
      </c>
      <c r="L1885" s="221">
        <v>10080</v>
      </c>
    </row>
    <row r="1886" spans="1:12" s="167" customFormat="1">
      <c r="A1886" s="218" t="str">
        <f t="shared" si="15"/>
        <v>O221019058399일반상품</v>
      </c>
      <c r="B1886" s="219" t="s">
        <v>8201</v>
      </c>
      <c r="C1886" s="219" t="s">
        <v>8023</v>
      </c>
      <c r="D1886" s="219" t="s">
        <v>8065</v>
      </c>
      <c r="E1886" s="219" t="s">
        <v>7707</v>
      </c>
      <c r="F1886" s="219" t="s">
        <v>6394</v>
      </c>
      <c r="G1886" s="219" t="s">
        <v>7843</v>
      </c>
      <c r="H1886" s="219" t="s">
        <v>5990</v>
      </c>
      <c r="I1886" s="220" t="s">
        <v>7282</v>
      </c>
      <c r="J1886" s="221">
        <v>2170</v>
      </c>
      <c r="K1886" s="221">
        <v>2</v>
      </c>
      <c r="L1886" s="221">
        <v>4340</v>
      </c>
    </row>
    <row r="1887" spans="1:12" s="167" customFormat="1">
      <c r="A1887" s="218" t="str">
        <f t="shared" si="15"/>
        <v>O221019058399일반상품</v>
      </c>
      <c r="B1887" s="219" t="s">
        <v>8201</v>
      </c>
      <c r="C1887" s="219" t="s">
        <v>8023</v>
      </c>
      <c r="D1887" s="219" t="s">
        <v>8065</v>
      </c>
      <c r="E1887" s="219" t="s">
        <v>7707</v>
      </c>
      <c r="F1887" s="219" t="s">
        <v>6394</v>
      </c>
      <c r="G1887" s="219" t="s">
        <v>7843</v>
      </c>
      <c r="H1887" s="219" t="s">
        <v>5990</v>
      </c>
      <c r="I1887" s="220" t="s">
        <v>8406</v>
      </c>
      <c r="J1887" s="221">
        <v>1090</v>
      </c>
      <c r="K1887" s="221">
        <v>3</v>
      </c>
      <c r="L1887" s="221">
        <v>3270</v>
      </c>
    </row>
    <row r="1888" spans="1:12" s="167" customFormat="1">
      <c r="A1888" s="218" t="str">
        <f t="shared" si="15"/>
        <v>O221019058399일반상품</v>
      </c>
      <c r="B1888" s="219" t="s">
        <v>8201</v>
      </c>
      <c r="C1888" s="219" t="s">
        <v>8023</v>
      </c>
      <c r="D1888" s="219" t="s">
        <v>8065</v>
      </c>
      <c r="E1888" s="219" t="s">
        <v>7707</v>
      </c>
      <c r="F1888" s="219" t="s">
        <v>6394</v>
      </c>
      <c r="G1888" s="219" t="s">
        <v>7843</v>
      </c>
      <c r="H1888" s="219" t="s">
        <v>5990</v>
      </c>
      <c r="I1888" s="220" t="s">
        <v>8585</v>
      </c>
      <c r="J1888" s="221">
        <v>1080</v>
      </c>
      <c r="K1888" s="221">
        <v>5</v>
      </c>
      <c r="L1888" s="221">
        <v>5400</v>
      </c>
    </row>
    <row r="1889" spans="1:12" s="167" customFormat="1">
      <c r="A1889" s="218" t="str">
        <f t="shared" si="15"/>
        <v>O221019058399일반상품</v>
      </c>
      <c r="B1889" s="219" t="s">
        <v>8201</v>
      </c>
      <c r="C1889" s="219" t="s">
        <v>8023</v>
      </c>
      <c r="D1889" s="219" t="s">
        <v>8065</v>
      </c>
      <c r="E1889" s="219" t="s">
        <v>7707</v>
      </c>
      <c r="F1889" s="219" t="s">
        <v>6394</v>
      </c>
      <c r="G1889" s="219" t="s">
        <v>7843</v>
      </c>
      <c r="H1889" s="219" t="s">
        <v>5990</v>
      </c>
      <c r="I1889" s="220" t="s">
        <v>8531</v>
      </c>
      <c r="J1889" s="221">
        <v>4800</v>
      </c>
      <c r="K1889" s="221">
        <v>1</v>
      </c>
      <c r="L1889" s="221">
        <v>4800</v>
      </c>
    </row>
    <row r="1890" spans="1:12" s="167" customFormat="1">
      <c r="A1890" s="218" t="str">
        <f t="shared" si="15"/>
        <v>O221019058399일반상품</v>
      </c>
      <c r="B1890" s="219" t="s">
        <v>8201</v>
      </c>
      <c r="C1890" s="219" t="s">
        <v>8023</v>
      </c>
      <c r="D1890" s="219" t="s">
        <v>8065</v>
      </c>
      <c r="E1890" s="219" t="s">
        <v>7707</v>
      </c>
      <c r="F1890" s="219" t="s">
        <v>6394</v>
      </c>
      <c r="G1890" s="219" t="s">
        <v>7843</v>
      </c>
      <c r="H1890" s="219" t="s">
        <v>5990</v>
      </c>
      <c r="I1890" s="220" t="s">
        <v>8446</v>
      </c>
      <c r="J1890" s="221">
        <v>3800</v>
      </c>
      <c r="K1890" s="221">
        <v>1</v>
      </c>
      <c r="L1890" s="221">
        <v>3800</v>
      </c>
    </row>
    <row r="1891" spans="1:12" s="167" customFormat="1">
      <c r="A1891" s="218" t="str">
        <f t="shared" si="15"/>
        <v>O221019058399일반상품</v>
      </c>
      <c r="B1891" s="219" t="s">
        <v>8201</v>
      </c>
      <c r="C1891" s="219" t="s">
        <v>8023</v>
      </c>
      <c r="D1891" s="219" t="s">
        <v>8065</v>
      </c>
      <c r="E1891" s="219" t="s">
        <v>7707</v>
      </c>
      <c r="F1891" s="219" t="s">
        <v>6394</v>
      </c>
      <c r="G1891" s="219" t="s">
        <v>7843</v>
      </c>
      <c r="H1891" s="219" t="s">
        <v>5990</v>
      </c>
      <c r="I1891" s="220" t="s">
        <v>8373</v>
      </c>
      <c r="J1891" s="221">
        <v>6636</v>
      </c>
      <c r="K1891" s="221">
        <v>1</v>
      </c>
      <c r="L1891" s="221">
        <v>6636</v>
      </c>
    </row>
    <row r="1892" spans="1:12" s="167" customFormat="1">
      <c r="A1892" s="218" t="str">
        <f t="shared" si="15"/>
        <v>O221019058399일반상품</v>
      </c>
      <c r="B1892" s="219" t="s">
        <v>8201</v>
      </c>
      <c r="C1892" s="219" t="s">
        <v>8023</v>
      </c>
      <c r="D1892" s="219" t="s">
        <v>8065</v>
      </c>
      <c r="E1892" s="219" t="s">
        <v>7707</v>
      </c>
      <c r="F1892" s="219" t="s">
        <v>6394</v>
      </c>
      <c r="G1892" s="219" t="s">
        <v>7843</v>
      </c>
      <c r="H1892" s="219" t="s">
        <v>5990</v>
      </c>
      <c r="I1892" s="220" t="s">
        <v>8407</v>
      </c>
      <c r="J1892" s="221">
        <v>1200</v>
      </c>
      <c r="K1892" s="221">
        <v>3</v>
      </c>
      <c r="L1892" s="221">
        <v>3600</v>
      </c>
    </row>
    <row r="1893" spans="1:12" s="167" customFormat="1">
      <c r="A1893" s="218" t="str">
        <f t="shared" si="15"/>
        <v>O221019058399일반상품</v>
      </c>
      <c r="B1893" s="219" t="s">
        <v>8201</v>
      </c>
      <c r="C1893" s="219" t="s">
        <v>8023</v>
      </c>
      <c r="D1893" s="219" t="s">
        <v>8065</v>
      </c>
      <c r="E1893" s="219" t="s">
        <v>7707</v>
      </c>
      <c r="F1893" s="219" t="s">
        <v>6394</v>
      </c>
      <c r="G1893" s="219" t="s">
        <v>7843</v>
      </c>
      <c r="H1893" s="219" t="s">
        <v>5990</v>
      </c>
      <c r="I1893" s="220" t="s">
        <v>8033</v>
      </c>
      <c r="J1893" s="221">
        <v>2400</v>
      </c>
      <c r="K1893" s="221">
        <v>2</v>
      </c>
      <c r="L1893" s="221">
        <v>4800</v>
      </c>
    </row>
    <row r="1894" spans="1:12" s="167" customFormat="1">
      <c r="A1894" s="218" t="str">
        <f t="shared" si="15"/>
        <v>O221019058399일반상품</v>
      </c>
      <c r="B1894" s="219" t="s">
        <v>8201</v>
      </c>
      <c r="C1894" s="219" t="s">
        <v>8023</v>
      </c>
      <c r="D1894" s="219" t="s">
        <v>8065</v>
      </c>
      <c r="E1894" s="219" t="s">
        <v>7707</v>
      </c>
      <c r="F1894" s="219" t="s">
        <v>6394</v>
      </c>
      <c r="G1894" s="219" t="s">
        <v>7843</v>
      </c>
      <c r="H1894" s="219" t="s">
        <v>5990</v>
      </c>
      <c r="I1894" s="220" t="s">
        <v>8025</v>
      </c>
      <c r="J1894" s="221">
        <v>3800</v>
      </c>
      <c r="K1894" s="221">
        <v>5</v>
      </c>
      <c r="L1894" s="221">
        <v>19000</v>
      </c>
    </row>
    <row r="1895" spans="1:12" s="167" customFormat="1">
      <c r="A1895" s="218" t="str">
        <f t="shared" si="15"/>
        <v>O221019058399일반상품</v>
      </c>
      <c r="B1895" s="219" t="s">
        <v>8201</v>
      </c>
      <c r="C1895" s="219" t="s">
        <v>8023</v>
      </c>
      <c r="D1895" s="219" t="s">
        <v>8065</v>
      </c>
      <c r="E1895" s="219" t="s">
        <v>7707</v>
      </c>
      <c r="F1895" s="219" t="s">
        <v>6394</v>
      </c>
      <c r="G1895" s="219" t="s">
        <v>7843</v>
      </c>
      <c r="H1895" s="219" t="s">
        <v>5990</v>
      </c>
      <c r="I1895" s="220" t="s">
        <v>8032</v>
      </c>
      <c r="J1895" s="221">
        <v>8400</v>
      </c>
      <c r="K1895" s="221">
        <v>1</v>
      </c>
      <c r="L1895" s="221">
        <v>8400</v>
      </c>
    </row>
    <row r="1896" spans="1:12" s="167" customFormat="1">
      <c r="A1896" s="218" t="str">
        <f t="shared" si="15"/>
        <v>O221019058398일반상품</v>
      </c>
      <c r="B1896" s="219" t="s">
        <v>8202</v>
      </c>
      <c r="C1896" s="219" t="s">
        <v>8023</v>
      </c>
      <c r="D1896" s="219" t="s">
        <v>8065</v>
      </c>
      <c r="E1896" s="219" t="s">
        <v>7716</v>
      </c>
      <c r="F1896" s="219" t="s">
        <v>6436</v>
      </c>
      <c r="G1896" s="219" t="s">
        <v>7896</v>
      </c>
      <c r="H1896" s="219" t="s">
        <v>5990</v>
      </c>
      <c r="I1896" s="220" t="s">
        <v>8825</v>
      </c>
      <c r="J1896" s="221">
        <v>67720</v>
      </c>
      <c r="K1896" s="221">
        <v>1</v>
      </c>
      <c r="L1896" s="221">
        <v>67720</v>
      </c>
    </row>
    <row r="1897" spans="1:12" s="167" customFormat="1">
      <c r="A1897" s="218" t="str">
        <f t="shared" si="15"/>
        <v>O221019058398일반상품</v>
      </c>
      <c r="B1897" s="219" t="s">
        <v>8202</v>
      </c>
      <c r="C1897" s="219" t="s">
        <v>8023</v>
      </c>
      <c r="D1897" s="219" t="s">
        <v>8065</v>
      </c>
      <c r="E1897" s="219" t="s">
        <v>7716</v>
      </c>
      <c r="F1897" s="219" t="s">
        <v>6436</v>
      </c>
      <c r="G1897" s="219" t="s">
        <v>7896</v>
      </c>
      <c r="H1897" s="219" t="s">
        <v>5990</v>
      </c>
      <c r="I1897" s="220" t="s">
        <v>8411</v>
      </c>
      <c r="J1897" s="221">
        <v>9000</v>
      </c>
      <c r="K1897" s="221">
        <v>2</v>
      </c>
      <c r="L1897" s="221">
        <v>18000</v>
      </c>
    </row>
    <row r="1898" spans="1:12" s="167" customFormat="1">
      <c r="A1898" s="218" t="str">
        <f t="shared" si="15"/>
        <v>O221019058398일반상품</v>
      </c>
      <c r="B1898" s="219" t="s">
        <v>8202</v>
      </c>
      <c r="C1898" s="219" t="s">
        <v>8023</v>
      </c>
      <c r="D1898" s="219" t="s">
        <v>8065</v>
      </c>
      <c r="E1898" s="219" t="s">
        <v>7716</v>
      </c>
      <c r="F1898" s="219" t="s">
        <v>6436</v>
      </c>
      <c r="G1898" s="219" t="s">
        <v>7896</v>
      </c>
      <c r="H1898" s="219" t="s">
        <v>5990</v>
      </c>
      <c r="I1898" s="220" t="s">
        <v>8826</v>
      </c>
      <c r="J1898" s="221">
        <v>4000</v>
      </c>
      <c r="K1898" s="221">
        <v>5</v>
      </c>
      <c r="L1898" s="221">
        <v>20000</v>
      </c>
    </row>
    <row r="1899" spans="1:12" s="167" customFormat="1">
      <c r="A1899" s="218" t="str">
        <f t="shared" si="15"/>
        <v>O221019058398일반상품</v>
      </c>
      <c r="B1899" s="219" t="s">
        <v>8202</v>
      </c>
      <c r="C1899" s="219" t="s">
        <v>8023</v>
      </c>
      <c r="D1899" s="219" t="s">
        <v>8065</v>
      </c>
      <c r="E1899" s="219" t="s">
        <v>7716</v>
      </c>
      <c r="F1899" s="219" t="s">
        <v>6436</v>
      </c>
      <c r="G1899" s="219" t="s">
        <v>7896</v>
      </c>
      <c r="H1899" s="219" t="s">
        <v>5990</v>
      </c>
      <c r="I1899" s="220" t="s">
        <v>8827</v>
      </c>
      <c r="J1899" s="221">
        <v>7000</v>
      </c>
      <c r="K1899" s="221">
        <v>5</v>
      </c>
      <c r="L1899" s="221">
        <v>35000</v>
      </c>
    </row>
    <row r="1900" spans="1:12" s="167" customFormat="1">
      <c r="A1900" s="218" t="str">
        <f t="shared" si="15"/>
        <v>O221019058398일반상품</v>
      </c>
      <c r="B1900" s="219" t="s">
        <v>8202</v>
      </c>
      <c r="C1900" s="219" t="s">
        <v>8023</v>
      </c>
      <c r="D1900" s="219" t="s">
        <v>8065</v>
      </c>
      <c r="E1900" s="219" t="s">
        <v>7716</v>
      </c>
      <c r="F1900" s="219" t="s">
        <v>6436</v>
      </c>
      <c r="G1900" s="219" t="s">
        <v>7896</v>
      </c>
      <c r="H1900" s="219" t="s">
        <v>5990</v>
      </c>
      <c r="I1900" s="220" t="s">
        <v>8535</v>
      </c>
      <c r="J1900" s="221">
        <v>4200</v>
      </c>
      <c r="K1900" s="221">
        <v>1</v>
      </c>
      <c r="L1900" s="221">
        <v>4200</v>
      </c>
    </row>
    <row r="1901" spans="1:12" s="167" customFormat="1">
      <c r="A1901" s="218" t="str">
        <f t="shared" si="15"/>
        <v>O221019058398일반상품</v>
      </c>
      <c r="B1901" s="219" t="s">
        <v>8202</v>
      </c>
      <c r="C1901" s="219" t="s">
        <v>8023</v>
      </c>
      <c r="D1901" s="219" t="s">
        <v>8065</v>
      </c>
      <c r="E1901" s="219" t="s">
        <v>7716</v>
      </c>
      <c r="F1901" s="219" t="s">
        <v>6436</v>
      </c>
      <c r="G1901" s="219" t="s">
        <v>7896</v>
      </c>
      <c r="H1901" s="219" t="s">
        <v>5990</v>
      </c>
      <c r="I1901" s="220" t="s">
        <v>8828</v>
      </c>
      <c r="J1901" s="221">
        <v>31000</v>
      </c>
      <c r="K1901" s="221">
        <v>1</v>
      </c>
      <c r="L1901" s="221">
        <v>31000</v>
      </c>
    </row>
    <row r="1902" spans="1:12" s="167" customFormat="1">
      <c r="A1902" s="218" t="str">
        <f t="shared" si="15"/>
        <v>O221019058398일반상품</v>
      </c>
      <c r="B1902" s="219" t="s">
        <v>8202</v>
      </c>
      <c r="C1902" s="219" t="s">
        <v>8023</v>
      </c>
      <c r="D1902" s="219" t="s">
        <v>8065</v>
      </c>
      <c r="E1902" s="219" t="s">
        <v>7716</v>
      </c>
      <c r="F1902" s="219" t="s">
        <v>6436</v>
      </c>
      <c r="G1902" s="219" t="s">
        <v>7896</v>
      </c>
      <c r="H1902" s="219" t="s">
        <v>5990</v>
      </c>
      <c r="I1902" s="220" t="s">
        <v>8536</v>
      </c>
      <c r="J1902" s="221">
        <v>37000</v>
      </c>
      <c r="K1902" s="221">
        <v>1</v>
      </c>
      <c r="L1902" s="221">
        <v>37000</v>
      </c>
    </row>
    <row r="1903" spans="1:12" s="167" customFormat="1">
      <c r="A1903" s="218" t="str">
        <f t="shared" si="15"/>
        <v>O221019058398일반상품</v>
      </c>
      <c r="B1903" s="219" t="s">
        <v>8202</v>
      </c>
      <c r="C1903" s="219" t="s">
        <v>8023</v>
      </c>
      <c r="D1903" s="219" t="s">
        <v>8065</v>
      </c>
      <c r="E1903" s="219" t="s">
        <v>7716</v>
      </c>
      <c r="F1903" s="219" t="s">
        <v>6436</v>
      </c>
      <c r="G1903" s="219" t="s">
        <v>7896</v>
      </c>
      <c r="H1903" s="219" t="s">
        <v>5990</v>
      </c>
      <c r="I1903" s="220" t="s">
        <v>8829</v>
      </c>
      <c r="J1903" s="221">
        <v>10200</v>
      </c>
      <c r="K1903" s="221">
        <v>1</v>
      </c>
      <c r="L1903" s="221">
        <v>10200</v>
      </c>
    </row>
    <row r="1904" spans="1:12" s="167" customFormat="1">
      <c r="A1904" s="218" t="str">
        <f t="shared" si="15"/>
        <v>O221019058398일반상품</v>
      </c>
      <c r="B1904" s="219" t="s">
        <v>8202</v>
      </c>
      <c r="C1904" s="219" t="s">
        <v>8023</v>
      </c>
      <c r="D1904" s="219" t="s">
        <v>8065</v>
      </c>
      <c r="E1904" s="219" t="s">
        <v>7716</v>
      </c>
      <c r="F1904" s="219" t="s">
        <v>6436</v>
      </c>
      <c r="G1904" s="219" t="s">
        <v>7896</v>
      </c>
      <c r="H1904" s="219" t="s">
        <v>5990</v>
      </c>
      <c r="I1904" s="220" t="s">
        <v>8830</v>
      </c>
      <c r="J1904" s="221">
        <v>10200</v>
      </c>
      <c r="K1904" s="221">
        <v>1</v>
      </c>
      <c r="L1904" s="221">
        <v>10200</v>
      </c>
    </row>
    <row r="1905" spans="1:12" s="167" customFormat="1">
      <c r="A1905" s="218" t="str">
        <f t="shared" si="15"/>
        <v>O221019058398일반상품</v>
      </c>
      <c r="B1905" s="219" t="s">
        <v>8202</v>
      </c>
      <c r="C1905" s="219" t="s">
        <v>8023</v>
      </c>
      <c r="D1905" s="219" t="s">
        <v>8065</v>
      </c>
      <c r="E1905" s="219" t="s">
        <v>7716</v>
      </c>
      <c r="F1905" s="219" t="s">
        <v>6436</v>
      </c>
      <c r="G1905" s="219" t="s">
        <v>7896</v>
      </c>
      <c r="H1905" s="219" t="s">
        <v>5990</v>
      </c>
      <c r="I1905" s="220" t="s">
        <v>8538</v>
      </c>
      <c r="J1905" s="221">
        <v>9900</v>
      </c>
      <c r="K1905" s="221">
        <v>1</v>
      </c>
      <c r="L1905" s="221">
        <v>9900</v>
      </c>
    </row>
    <row r="1906" spans="1:12" s="167" customFormat="1">
      <c r="A1906" s="218" t="str">
        <f t="shared" si="15"/>
        <v>O221019058398일반상품</v>
      </c>
      <c r="B1906" s="219" t="s">
        <v>8202</v>
      </c>
      <c r="C1906" s="219" t="s">
        <v>8023</v>
      </c>
      <c r="D1906" s="219" t="s">
        <v>8065</v>
      </c>
      <c r="E1906" s="219" t="s">
        <v>7716</v>
      </c>
      <c r="F1906" s="219" t="s">
        <v>6436</v>
      </c>
      <c r="G1906" s="219" t="s">
        <v>7896</v>
      </c>
      <c r="H1906" s="219" t="s">
        <v>5990</v>
      </c>
      <c r="I1906" s="220" t="s">
        <v>8352</v>
      </c>
      <c r="J1906" s="221">
        <v>2700</v>
      </c>
      <c r="K1906" s="221">
        <v>2</v>
      </c>
      <c r="L1906" s="221">
        <v>5400</v>
      </c>
    </row>
    <row r="1907" spans="1:12" s="167" customFormat="1">
      <c r="A1907" s="218" t="str">
        <f t="shared" si="15"/>
        <v>O221019058398일반상품</v>
      </c>
      <c r="B1907" s="219" t="s">
        <v>8202</v>
      </c>
      <c r="C1907" s="219" t="s">
        <v>8023</v>
      </c>
      <c r="D1907" s="219" t="s">
        <v>8065</v>
      </c>
      <c r="E1907" s="219" t="s">
        <v>7716</v>
      </c>
      <c r="F1907" s="219" t="s">
        <v>6436</v>
      </c>
      <c r="G1907" s="219" t="s">
        <v>7896</v>
      </c>
      <c r="H1907" s="219" t="s">
        <v>5990</v>
      </c>
      <c r="I1907" s="220" t="s">
        <v>8471</v>
      </c>
      <c r="J1907" s="221">
        <v>8900</v>
      </c>
      <c r="K1907" s="221">
        <v>1</v>
      </c>
      <c r="L1907" s="221">
        <v>8900</v>
      </c>
    </row>
    <row r="1908" spans="1:12" s="167" customFormat="1">
      <c r="A1908" s="218" t="str">
        <f t="shared" si="15"/>
        <v>O221019058398일반상품</v>
      </c>
      <c r="B1908" s="219" t="s">
        <v>8202</v>
      </c>
      <c r="C1908" s="219" t="s">
        <v>8023</v>
      </c>
      <c r="D1908" s="219" t="s">
        <v>8065</v>
      </c>
      <c r="E1908" s="219" t="s">
        <v>7716</v>
      </c>
      <c r="F1908" s="219" t="s">
        <v>6436</v>
      </c>
      <c r="G1908" s="219" t="s">
        <v>7896</v>
      </c>
      <c r="H1908" s="219" t="s">
        <v>5990</v>
      </c>
      <c r="I1908" s="220" t="s">
        <v>8831</v>
      </c>
      <c r="J1908" s="221">
        <v>17500</v>
      </c>
      <c r="K1908" s="221">
        <v>1</v>
      </c>
      <c r="L1908" s="221">
        <v>17500</v>
      </c>
    </row>
    <row r="1909" spans="1:12" s="167" customFormat="1">
      <c r="A1909" s="218" t="str">
        <f t="shared" si="15"/>
        <v>O221019058398일반상품</v>
      </c>
      <c r="B1909" s="219" t="s">
        <v>8202</v>
      </c>
      <c r="C1909" s="219" t="s">
        <v>8023</v>
      </c>
      <c r="D1909" s="219" t="s">
        <v>8065</v>
      </c>
      <c r="E1909" s="219" t="s">
        <v>7716</v>
      </c>
      <c r="F1909" s="219" t="s">
        <v>6436</v>
      </c>
      <c r="G1909" s="219" t="s">
        <v>7896</v>
      </c>
      <c r="H1909" s="219" t="s">
        <v>5990</v>
      </c>
      <c r="I1909" s="220" t="s">
        <v>8832</v>
      </c>
      <c r="J1909" s="221">
        <v>11000</v>
      </c>
      <c r="K1909" s="221">
        <v>1</v>
      </c>
      <c r="L1909" s="221">
        <v>11000</v>
      </c>
    </row>
    <row r="1910" spans="1:12" s="167" customFormat="1">
      <c r="A1910" s="218" t="str">
        <f t="shared" si="15"/>
        <v>O221019058398일반상품</v>
      </c>
      <c r="B1910" s="219" t="s">
        <v>8202</v>
      </c>
      <c r="C1910" s="219" t="s">
        <v>8023</v>
      </c>
      <c r="D1910" s="219" t="s">
        <v>8065</v>
      </c>
      <c r="E1910" s="219" t="s">
        <v>7716</v>
      </c>
      <c r="F1910" s="219" t="s">
        <v>6436</v>
      </c>
      <c r="G1910" s="219" t="s">
        <v>7896</v>
      </c>
      <c r="H1910" s="219" t="s">
        <v>5990</v>
      </c>
      <c r="I1910" s="220" t="s">
        <v>8833</v>
      </c>
      <c r="J1910" s="221">
        <v>13200</v>
      </c>
      <c r="K1910" s="221">
        <v>1</v>
      </c>
      <c r="L1910" s="221">
        <v>13200</v>
      </c>
    </row>
    <row r="1911" spans="1:12" s="167" customFormat="1">
      <c r="A1911" s="218" t="str">
        <f t="shared" si="15"/>
        <v>O221019058397일반상품</v>
      </c>
      <c r="B1911" s="219" t="s">
        <v>8203</v>
      </c>
      <c r="C1911" s="219" t="s">
        <v>8023</v>
      </c>
      <c r="D1911" s="219" t="s">
        <v>8065</v>
      </c>
      <c r="E1911" s="219" t="s">
        <v>7707</v>
      </c>
      <c r="F1911" s="219" t="s">
        <v>6394</v>
      </c>
      <c r="G1911" s="219" t="s">
        <v>7890</v>
      </c>
      <c r="H1911" s="219" t="s">
        <v>5990</v>
      </c>
      <c r="I1911" s="220" t="s">
        <v>8834</v>
      </c>
      <c r="J1911" s="221">
        <v>2980</v>
      </c>
      <c r="K1911" s="221">
        <v>1</v>
      </c>
      <c r="L1911" s="221">
        <v>2980</v>
      </c>
    </row>
    <row r="1912" spans="1:12" s="167" customFormat="1">
      <c r="A1912" s="218" t="str">
        <f t="shared" si="15"/>
        <v>O221019058397일반상품</v>
      </c>
      <c r="B1912" s="219" t="s">
        <v>8203</v>
      </c>
      <c r="C1912" s="219" t="s">
        <v>8023</v>
      </c>
      <c r="D1912" s="219" t="s">
        <v>8065</v>
      </c>
      <c r="E1912" s="219" t="s">
        <v>7707</v>
      </c>
      <c r="F1912" s="219" t="s">
        <v>6394</v>
      </c>
      <c r="G1912" s="219" t="s">
        <v>7890</v>
      </c>
      <c r="H1912" s="219" t="s">
        <v>5990</v>
      </c>
      <c r="I1912" s="220" t="s">
        <v>8638</v>
      </c>
      <c r="J1912" s="221">
        <v>2860</v>
      </c>
      <c r="K1912" s="221">
        <v>1</v>
      </c>
      <c r="L1912" s="221">
        <v>2860</v>
      </c>
    </row>
    <row r="1913" spans="1:12" s="167" customFormat="1">
      <c r="A1913" s="218" t="str">
        <f t="shared" si="15"/>
        <v>O221019058397일반상품</v>
      </c>
      <c r="B1913" s="219" t="s">
        <v>8203</v>
      </c>
      <c r="C1913" s="219" t="s">
        <v>8023</v>
      </c>
      <c r="D1913" s="219" t="s">
        <v>8065</v>
      </c>
      <c r="E1913" s="219" t="s">
        <v>7707</v>
      </c>
      <c r="F1913" s="219" t="s">
        <v>6394</v>
      </c>
      <c r="G1913" s="219" t="s">
        <v>7890</v>
      </c>
      <c r="H1913" s="219" t="s">
        <v>5990</v>
      </c>
      <c r="I1913" s="220" t="s">
        <v>8661</v>
      </c>
      <c r="J1913" s="221">
        <v>1800</v>
      </c>
      <c r="K1913" s="221">
        <v>5</v>
      </c>
      <c r="L1913" s="221">
        <v>9000</v>
      </c>
    </row>
    <row r="1914" spans="1:12" s="167" customFormat="1">
      <c r="A1914" s="218" t="str">
        <f t="shared" si="15"/>
        <v>O221019058397일반상품</v>
      </c>
      <c r="B1914" s="219" t="s">
        <v>8203</v>
      </c>
      <c r="C1914" s="219" t="s">
        <v>8023</v>
      </c>
      <c r="D1914" s="219" t="s">
        <v>8065</v>
      </c>
      <c r="E1914" s="219" t="s">
        <v>7707</v>
      </c>
      <c r="F1914" s="219" t="s">
        <v>6394</v>
      </c>
      <c r="G1914" s="219" t="s">
        <v>7890</v>
      </c>
      <c r="H1914" s="219" t="s">
        <v>5990</v>
      </c>
      <c r="I1914" s="220" t="s">
        <v>8835</v>
      </c>
      <c r="J1914" s="221">
        <v>12000</v>
      </c>
      <c r="K1914" s="221">
        <v>1</v>
      </c>
      <c r="L1914" s="221">
        <v>12000</v>
      </c>
    </row>
    <row r="1915" spans="1:12" s="167" customFormat="1">
      <c r="A1915" s="218" t="str">
        <f t="shared" si="15"/>
        <v>O221019058397일반상품</v>
      </c>
      <c r="B1915" s="219" t="s">
        <v>8203</v>
      </c>
      <c r="C1915" s="219" t="s">
        <v>8023</v>
      </c>
      <c r="D1915" s="219" t="s">
        <v>8065</v>
      </c>
      <c r="E1915" s="219" t="s">
        <v>7707</v>
      </c>
      <c r="F1915" s="219" t="s">
        <v>6394</v>
      </c>
      <c r="G1915" s="219" t="s">
        <v>7890</v>
      </c>
      <c r="H1915" s="219" t="s">
        <v>5990</v>
      </c>
      <c r="I1915" s="220" t="s">
        <v>8624</v>
      </c>
      <c r="J1915" s="221">
        <v>16000</v>
      </c>
      <c r="K1915" s="221">
        <v>2</v>
      </c>
      <c r="L1915" s="221">
        <v>32000</v>
      </c>
    </row>
    <row r="1916" spans="1:12" s="167" customFormat="1">
      <c r="A1916" s="218" t="str">
        <f t="shared" si="15"/>
        <v>O221019058397일반상품</v>
      </c>
      <c r="B1916" s="219" t="s">
        <v>8203</v>
      </c>
      <c r="C1916" s="219" t="s">
        <v>8023</v>
      </c>
      <c r="D1916" s="219" t="s">
        <v>8065</v>
      </c>
      <c r="E1916" s="219" t="s">
        <v>7707</v>
      </c>
      <c r="F1916" s="219" t="s">
        <v>6394</v>
      </c>
      <c r="G1916" s="219" t="s">
        <v>7890</v>
      </c>
      <c r="H1916" s="219" t="s">
        <v>5990</v>
      </c>
      <c r="I1916" s="220" t="s">
        <v>8836</v>
      </c>
      <c r="J1916" s="221">
        <v>4010</v>
      </c>
      <c r="K1916" s="221">
        <v>3</v>
      </c>
      <c r="L1916" s="221">
        <v>12030</v>
      </c>
    </row>
    <row r="1917" spans="1:12" s="167" customFormat="1">
      <c r="A1917" s="218" t="str">
        <f t="shared" si="15"/>
        <v>O221019058397일반상품</v>
      </c>
      <c r="B1917" s="219" t="s">
        <v>8203</v>
      </c>
      <c r="C1917" s="219" t="s">
        <v>8023</v>
      </c>
      <c r="D1917" s="219" t="s">
        <v>8065</v>
      </c>
      <c r="E1917" s="219" t="s">
        <v>7707</v>
      </c>
      <c r="F1917" s="219" t="s">
        <v>6394</v>
      </c>
      <c r="G1917" s="219" t="s">
        <v>7890</v>
      </c>
      <c r="H1917" s="219" t="s">
        <v>5990</v>
      </c>
      <c r="I1917" s="220" t="s">
        <v>7287</v>
      </c>
      <c r="J1917" s="221">
        <v>4590</v>
      </c>
      <c r="K1917" s="221">
        <v>1</v>
      </c>
      <c r="L1917" s="221">
        <v>4590</v>
      </c>
    </row>
    <row r="1918" spans="1:12" s="167" customFormat="1">
      <c r="A1918" s="218" t="str">
        <f t="shared" si="15"/>
        <v>O221019058397일반상품</v>
      </c>
      <c r="B1918" s="219" t="s">
        <v>8203</v>
      </c>
      <c r="C1918" s="219" t="s">
        <v>8023</v>
      </c>
      <c r="D1918" s="219" t="s">
        <v>8065</v>
      </c>
      <c r="E1918" s="219" t="s">
        <v>7707</v>
      </c>
      <c r="F1918" s="219" t="s">
        <v>6394</v>
      </c>
      <c r="G1918" s="219" t="s">
        <v>7890</v>
      </c>
      <c r="H1918" s="219" t="s">
        <v>5990</v>
      </c>
      <c r="I1918" s="220" t="s">
        <v>8837</v>
      </c>
      <c r="J1918" s="221">
        <v>6980</v>
      </c>
      <c r="K1918" s="221">
        <v>2</v>
      </c>
      <c r="L1918" s="221">
        <v>13960</v>
      </c>
    </row>
    <row r="1919" spans="1:12" s="167" customFormat="1">
      <c r="A1919" s="218" t="str">
        <f t="shared" si="15"/>
        <v>O221019058397일반상품</v>
      </c>
      <c r="B1919" s="219" t="s">
        <v>8203</v>
      </c>
      <c r="C1919" s="219" t="s">
        <v>8023</v>
      </c>
      <c r="D1919" s="219" t="s">
        <v>8065</v>
      </c>
      <c r="E1919" s="219" t="s">
        <v>7707</v>
      </c>
      <c r="F1919" s="219" t="s">
        <v>6394</v>
      </c>
      <c r="G1919" s="219" t="s">
        <v>7890</v>
      </c>
      <c r="H1919" s="219" t="s">
        <v>5990</v>
      </c>
      <c r="I1919" s="220" t="s">
        <v>8838</v>
      </c>
      <c r="J1919" s="221">
        <v>37000</v>
      </c>
      <c r="K1919" s="221">
        <v>1</v>
      </c>
      <c r="L1919" s="221">
        <v>37000</v>
      </c>
    </row>
    <row r="1920" spans="1:12" s="167" customFormat="1">
      <c r="A1920" s="218" t="str">
        <f t="shared" si="15"/>
        <v>O221019058397일반상품</v>
      </c>
      <c r="B1920" s="219" t="s">
        <v>8203</v>
      </c>
      <c r="C1920" s="219" t="s">
        <v>8023</v>
      </c>
      <c r="D1920" s="219" t="s">
        <v>8065</v>
      </c>
      <c r="E1920" s="219" t="s">
        <v>7707</v>
      </c>
      <c r="F1920" s="219" t="s">
        <v>6394</v>
      </c>
      <c r="G1920" s="219" t="s">
        <v>7890</v>
      </c>
      <c r="H1920" s="219" t="s">
        <v>5990</v>
      </c>
      <c r="I1920" s="220" t="s">
        <v>8723</v>
      </c>
      <c r="J1920" s="221">
        <v>3070</v>
      </c>
      <c r="K1920" s="221">
        <v>1</v>
      </c>
      <c r="L1920" s="221">
        <v>3070</v>
      </c>
    </row>
    <row r="1921" spans="1:12" s="167" customFormat="1">
      <c r="A1921" s="218" t="str">
        <f t="shared" si="15"/>
        <v>O221019058397일반상품</v>
      </c>
      <c r="B1921" s="219" t="s">
        <v>8203</v>
      </c>
      <c r="C1921" s="219" t="s">
        <v>8023</v>
      </c>
      <c r="D1921" s="219" t="s">
        <v>8065</v>
      </c>
      <c r="E1921" s="219" t="s">
        <v>7707</v>
      </c>
      <c r="F1921" s="219" t="s">
        <v>6394</v>
      </c>
      <c r="G1921" s="219" t="s">
        <v>7890</v>
      </c>
      <c r="H1921" s="219" t="s">
        <v>5990</v>
      </c>
      <c r="I1921" s="220" t="s">
        <v>7275</v>
      </c>
      <c r="J1921" s="221">
        <v>1240</v>
      </c>
      <c r="K1921" s="221">
        <v>1</v>
      </c>
      <c r="L1921" s="221">
        <v>1240</v>
      </c>
    </row>
    <row r="1922" spans="1:12" s="167" customFormat="1">
      <c r="A1922" s="218" t="str">
        <f t="shared" si="15"/>
        <v>O221019058397일반상품</v>
      </c>
      <c r="B1922" s="219" t="s">
        <v>8203</v>
      </c>
      <c r="C1922" s="219" t="s">
        <v>8023</v>
      </c>
      <c r="D1922" s="219" t="s">
        <v>8065</v>
      </c>
      <c r="E1922" s="219" t="s">
        <v>7707</v>
      </c>
      <c r="F1922" s="219" t="s">
        <v>6394</v>
      </c>
      <c r="G1922" s="219" t="s">
        <v>7890</v>
      </c>
      <c r="H1922" s="219" t="s">
        <v>5990</v>
      </c>
      <c r="I1922" s="220" t="s">
        <v>8527</v>
      </c>
      <c r="J1922" s="221">
        <v>3940</v>
      </c>
      <c r="K1922" s="221">
        <v>1</v>
      </c>
      <c r="L1922" s="221">
        <v>3940</v>
      </c>
    </row>
    <row r="1923" spans="1:12" s="167" customFormat="1">
      <c r="A1923" s="218" t="str">
        <f t="shared" si="15"/>
        <v>O221019058397일반상품</v>
      </c>
      <c r="B1923" s="219" t="s">
        <v>8203</v>
      </c>
      <c r="C1923" s="219" t="s">
        <v>8023</v>
      </c>
      <c r="D1923" s="219" t="s">
        <v>8065</v>
      </c>
      <c r="E1923" s="219" t="s">
        <v>7707</v>
      </c>
      <c r="F1923" s="219" t="s">
        <v>6394</v>
      </c>
      <c r="G1923" s="219" t="s">
        <v>7890</v>
      </c>
      <c r="H1923" s="219" t="s">
        <v>5990</v>
      </c>
      <c r="I1923" s="220" t="s">
        <v>8453</v>
      </c>
      <c r="J1923" s="221">
        <v>2670</v>
      </c>
      <c r="K1923" s="221">
        <v>1</v>
      </c>
      <c r="L1923" s="221">
        <v>2670</v>
      </c>
    </row>
    <row r="1924" spans="1:12" s="167" customFormat="1">
      <c r="A1924" s="218" t="str">
        <f t="shared" si="15"/>
        <v>O221019058397일반상품</v>
      </c>
      <c r="B1924" s="219" t="s">
        <v>8203</v>
      </c>
      <c r="C1924" s="219" t="s">
        <v>8023</v>
      </c>
      <c r="D1924" s="219" t="s">
        <v>8065</v>
      </c>
      <c r="E1924" s="219" t="s">
        <v>7707</v>
      </c>
      <c r="F1924" s="219" t="s">
        <v>6394</v>
      </c>
      <c r="G1924" s="219" t="s">
        <v>7890</v>
      </c>
      <c r="H1924" s="219" t="s">
        <v>5990</v>
      </c>
      <c r="I1924" s="220" t="s">
        <v>8667</v>
      </c>
      <c r="J1924" s="221">
        <v>2800</v>
      </c>
      <c r="K1924" s="221">
        <v>4</v>
      </c>
      <c r="L1924" s="221">
        <v>11200</v>
      </c>
    </row>
    <row r="1925" spans="1:12" s="167" customFormat="1">
      <c r="A1925" s="218" t="str">
        <f t="shared" si="15"/>
        <v>O221019058397일반상품</v>
      </c>
      <c r="B1925" s="219" t="s">
        <v>8203</v>
      </c>
      <c r="C1925" s="219" t="s">
        <v>8023</v>
      </c>
      <c r="D1925" s="219" t="s">
        <v>8065</v>
      </c>
      <c r="E1925" s="219" t="s">
        <v>7707</v>
      </c>
      <c r="F1925" s="219" t="s">
        <v>6394</v>
      </c>
      <c r="G1925" s="219" t="s">
        <v>7890</v>
      </c>
      <c r="H1925" s="219" t="s">
        <v>5990</v>
      </c>
      <c r="I1925" s="220" t="s">
        <v>7262</v>
      </c>
      <c r="J1925" s="221">
        <v>1000</v>
      </c>
      <c r="K1925" s="221">
        <v>1</v>
      </c>
      <c r="L1925" s="221">
        <v>1000</v>
      </c>
    </row>
    <row r="1926" spans="1:12" s="167" customFormat="1">
      <c r="A1926" s="218" t="str">
        <f t="shared" si="15"/>
        <v>O221019058397일반상품</v>
      </c>
      <c r="B1926" s="219" t="s">
        <v>8203</v>
      </c>
      <c r="C1926" s="219" t="s">
        <v>8023</v>
      </c>
      <c r="D1926" s="219" t="s">
        <v>8065</v>
      </c>
      <c r="E1926" s="219" t="s">
        <v>7707</v>
      </c>
      <c r="F1926" s="219" t="s">
        <v>6394</v>
      </c>
      <c r="G1926" s="219" t="s">
        <v>7890</v>
      </c>
      <c r="H1926" s="219" t="s">
        <v>5990</v>
      </c>
      <c r="I1926" s="220" t="s">
        <v>8584</v>
      </c>
      <c r="J1926" s="221">
        <v>5680</v>
      </c>
      <c r="K1926" s="221">
        <v>3</v>
      </c>
      <c r="L1926" s="221">
        <v>17040</v>
      </c>
    </row>
    <row r="1927" spans="1:12" s="167" customFormat="1">
      <c r="A1927" s="218" t="str">
        <f t="shared" si="15"/>
        <v>O221019058397일반상품</v>
      </c>
      <c r="B1927" s="219" t="s">
        <v>8203</v>
      </c>
      <c r="C1927" s="219" t="s">
        <v>8023</v>
      </c>
      <c r="D1927" s="219" t="s">
        <v>8065</v>
      </c>
      <c r="E1927" s="219" t="s">
        <v>7707</v>
      </c>
      <c r="F1927" s="219" t="s">
        <v>6394</v>
      </c>
      <c r="G1927" s="219" t="s">
        <v>7890</v>
      </c>
      <c r="H1927" s="219" t="s">
        <v>5990</v>
      </c>
      <c r="I1927" s="220" t="s">
        <v>8670</v>
      </c>
      <c r="J1927" s="221">
        <v>1890</v>
      </c>
      <c r="K1927" s="221">
        <v>3</v>
      </c>
      <c r="L1927" s="221">
        <v>5670</v>
      </c>
    </row>
    <row r="1928" spans="1:12" s="167" customFormat="1">
      <c r="A1928" s="218" t="str">
        <f t="shared" si="15"/>
        <v>O221019058397일반상품</v>
      </c>
      <c r="B1928" s="219" t="s">
        <v>8203</v>
      </c>
      <c r="C1928" s="219" t="s">
        <v>8023</v>
      </c>
      <c r="D1928" s="219" t="s">
        <v>8065</v>
      </c>
      <c r="E1928" s="219" t="s">
        <v>7707</v>
      </c>
      <c r="F1928" s="219" t="s">
        <v>6394</v>
      </c>
      <c r="G1928" s="219" t="s">
        <v>7890</v>
      </c>
      <c r="H1928" s="219" t="s">
        <v>5990</v>
      </c>
      <c r="I1928" s="220" t="s">
        <v>8839</v>
      </c>
      <c r="J1928" s="221">
        <v>4290</v>
      </c>
      <c r="K1928" s="221">
        <v>2</v>
      </c>
      <c r="L1928" s="221">
        <v>8580</v>
      </c>
    </row>
    <row r="1929" spans="1:12" s="167" customFormat="1">
      <c r="A1929" s="218" t="str">
        <f t="shared" si="15"/>
        <v>O221019058397일반상품</v>
      </c>
      <c r="B1929" s="219" t="s">
        <v>8203</v>
      </c>
      <c r="C1929" s="219" t="s">
        <v>8023</v>
      </c>
      <c r="D1929" s="219" t="s">
        <v>8065</v>
      </c>
      <c r="E1929" s="219" t="s">
        <v>7707</v>
      </c>
      <c r="F1929" s="219" t="s">
        <v>6394</v>
      </c>
      <c r="G1929" s="219" t="s">
        <v>7890</v>
      </c>
      <c r="H1929" s="219" t="s">
        <v>5990</v>
      </c>
      <c r="I1929" s="220" t="s">
        <v>8840</v>
      </c>
      <c r="J1929" s="221">
        <v>37000</v>
      </c>
      <c r="K1929" s="221">
        <v>1</v>
      </c>
      <c r="L1929" s="221">
        <v>37000</v>
      </c>
    </row>
    <row r="1930" spans="1:12" s="167" customFormat="1">
      <c r="A1930" s="218" t="str">
        <f t="shared" si="15"/>
        <v>O221019058397일반상품</v>
      </c>
      <c r="B1930" s="219" t="s">
        <v>8203</v>
      </c>
      <c r="C1930" s="219" t="s">
        <v>8023</v>
      </c>
      <c r="D1930" s="219" t="s">
        <v>8065</v>
      </c>
      <c r="E1930" s="219" t="s">
        <v>7707</v>
      </c>
      <c r="F1930" s="219" t="s">
        <v>6394</v>
      </c>
      <c r="G1930" s="219" t="s">
        <v>7890</v>
      </c>
      <c r="H1930" s="219" t="s">
        <v>5990</v>
      </c>
      <c r="I1930" s="220" t="s">
        <v>8509</v>
      </c>
      <c r="J1930" s="221">
        <v>1680</v>
      </c>
      <c r="K1930" s="221">
        <v>3</v>
      </c>
      <c r="L1930" s="221">
        <v>5040</v>
      </c>
    </row>
    <row r="1931" spans="1:12" s="167" customFormat="1">
      <c r="A1931" s="218" t="str">
        <f t="shared" si="15"/>
        <v>O221019058397일반상품</v>
      </c>
      <c r="B1931" s="219" t="s">
        <v>8203</v>
      </c>
      <c r="C1931" s="219" t="s">
        <v>8023</v>
      </c>
      <c r="D1931" s="219" t="s">
        <v>8065</v>
      </c>
      <c r="E1931" s="219" t="s">
        <v>7707</v>
      </c>
      <c r="F1931" s="219" t="s">
        <v>6394</v>
      </c>
      <c r="G1931" s="219" t="s">
        <v>7890</v>
      </c>
      <c r="H1931" s="219" t="s">
        <v>5990</v>
      </c>
      <c r="I1931" s="220" t="s">
        <v>7240</v>
      </c>
      <c r="J1931" s="221">
        <v>2900</v>
      </c>
      <c r="K1931" s="221">
        <v>1</v>
      </c>
      <c r="L1931" s="221">
        <v>2900</v>
      </c>
    </row>
    <row r="1932" spans="1:12" s="167" customFormat="1">
      <c r="A1932" s="218" t="str">
        <f t="shared" si="15"/>
        <v>O221019058397일반상품</v>
      </c>
      <c r="B1932" s="219" t="s">
        <v>8203</v>
      </c>
      <c r="C1932" s="219" t="s">
        <v>8023</v>
      </c>
      <c r="D1932" s="219" t="s">
        <v>8065</v>
      </c>
      <c r="E1932" s="219" t="s">
        <v>7707</v>
      </c>
      <c r="F1932" s="219" t="s">
        <v>6394</v>
      </c>
      <c r="G1932" s="219" t="s">
        <v>7890</v>
      </c>
      <c r="H1932" s="219" t="s">
        <v>5990</v>
      </c>
      <c r="I1932" s="220" t="s">
        <v>8841</v>
      </c>
      <c r="J1932" s="221">
        <v>1600</v>
      </c>
      <c r="K1932" s="221">
        <v>1</v>
      </c>
      <c r="L1932" s="221">
        <v>1600</v>
      </c>
    </row>
    <row r="1933" spans="1:12" s="167" customFormat="1">
      <c r="A1933" s="218" t="str">
        <f t="shared" si="15"/>
        <v>O221019058397일반상품</v>
      </c>
      <c r="B1933" s="219" t="s">
        <v>8203</v>
      </c>
      <c r="C1933" s="219" t="s">
        <v>8023</v>
      </c>
      <c r="D1933" s="219" t="s">
        <v>8065</v>
      </c>
      <c r="E1933" s="219" t="s">
        <v>7707</v>
      </c>
      <c r="F1933" s="219" t="s">
        <v>6394</v>
      </c>
      <c r="G1933" s="219" t="s">
        <v>7890</v>
      </c>
      <c r="H1933" s="219" t="s">
        <v>5990</v>
      </c>
      <c r="I1933" s="220" t="s">
        <v>8417</v>
      </c>
      <c r="J1933" s="221">
        <v>6500</v>
      </c>
      <c r="K1933" s="221">
        <v>1</v>
      </c>
      <c r="L1933" s="221">
        <v>6500</v>
      </c>
    </row>
    <row r="1934" spans="1:12" s="167" customFormat="1">
      <c r="A1934" s="218" t="str">
        <f t="shared" si="15"/>
        <v>O221019058397일반상품</v>
      </c>
      <c r="B1934" s="219" t="s">
        <v>8203</v>
      </c>
      <c r="C1934" s="219" t="s">
        <v>8023</v>
      </c>
      <c r="D1934" s="219" t="s">
        <v>8065</v>
      </c>
      <c r="E1934" s="219" t="s">
        <v>7707</v>
      </c>
      <c r="F1934" s="219" t="s">
        <v>6394</v>
      </c>
      <c r="G1934" s="219" t="s">
        <v>7890</v>
      </c>
      <c r="H1934" s="219" t="s">
        <v>5990</v>
      </c>
      <c r="I1934" s="220" t="s">
        <v>8842</v>
      </c>
      <c r="J1934" s="221">
        <v>7440</v>
      </c>
      <c r="K1934" s="221">
        <v>1</v>
      </c>
      <c r="L1934" s="221">
        <v>7440</v>
      </c>
    </row>
    <row r="1935" spans="1:12" s="167" customFormat="1">
      <c r="A1935" s="218" t="str">
        <f t="shared" si="15"/>
        <v>O221019058397일반상품</v>
      </c>
      <c r="B1935" s="219" t="s">
        <v>8203</v>
      </c>
      <c r="C1935" s="219" t="s">
        <v>8023</v>
      </c>
      <c r="D1935" s="219" t="s">
        <v>8065</v>
      </c>
      <c r="E1935" s="219" t="s">
        <v>7707</v>
      </c>
      <c r="F1935" s="219" t="s">
        <v>6394</v>
      </c>
      <c r="G1935" s="219" t="s">
        <v>7890</v>
      </c>
      <c r="H1935" s="219" t="s">
        <v>5990</v>
      </c>
      <c r="I1935" s="220" t="s">
        <v>8445</v>
      </c>
      <c r="J1935" s="221">
        <v>11200</v>
      </c>
      <c r="K1935" s="221">
        <v>1</v>
      </c>
      <c r="L1935" s="221">
        <v>11200</v>
      </c>
    </row>
    <row r="1936" spans="1:12" s="167" customFormat="1">
      <c r="A1936" s="218" t="str">
        <f t="shared" si="15"/>
        <v>O221019058397일반상품</v>
      </c>
      <c r="B1936" s="219" t="s">
        <v>8203</v>
      </c>
      <c r="C1936" s="219" t="s">
        <v>8023</v>
      </c>
      <c r="D1936" s="219" t="s">
        <v>8065</v>
      </c>
      <c r="E1936" s="219" t="s">
        <v>7707</v>
      </c>
      <c r="F1936" s="219" t="s">
        <v>6394</v>
      </c>
      <c r="G1936" s="219" t="s">
        <v>7890</v>
      </c>
      <c r="H1936" s="219" t="s">
        <v>5990</v>
      </c>
      <c r="I1936" s="220" t="s">
        <v>8657</v>
      </c>
      <c r="J1936" s="221">
        <v>13600</v>
      </c>
      <c r="K1936" s="221">
        <v>2</v>
      </c>
      <c r="L1936" s="221">
        <v>27200</v>
      </c>
    </row>
    <row r="1937" spans="1:12" s="167" customFormat="1">
      <c r="A1937" s="218" t="str">
        <f t="shared" si="15"/>
        <v>O221019058397일반상품</v>
      </c>
      <c r="B1937" s="219" t="s">
        <v>8203</v>
      </c>
      <c r="C1937" s="219" t="s">
        <v>8023</v>
      </c>
      <c r="D1937" s="219" t="s">
        <v>8065</v>
      </c>
      <c r="E1937" s="219" t="s">
        <v>7707</v>
      </c>
      <c r="F1937" s="219" t="s">
        <v>6394</v>
      </c>
      <c r="G1937" s="219" t="s">
        <v>7890</v>
      </c>
      <c r="H1937" s="219" t="s">
        <v>5990</v>
      </c>
      <c r="I1937" s="220" t="s">
        <v>8674</v>
      </c>
      <c r="J1937" s="221">
        <v>5400</v>
      </c>
      <c r="K1937" s="221">
        <v>2</v>
      </c>
      <c r="L1937" s="221">
        <v>10800</v>
      </c>
    </row>
    <row r="1938" spans="1:12" s="167" customFormat="1">
      <c r="A1938" s="218" t="str">
        <f t="shared" si="15"/>
        <v>O221019058397일반상품</v>
      </c>
      <c r="B1938" s="219" t="s">
        <v>8203</v>
      </c>
      <c r="C1938" s="219" t="s">
        <v>8023</v>
      </c>
      <c r="D1938" s="219" t="s">
        <v>8065</v>
      </c>
      <c r="E1938" s="219" t="s">
        <v>7707</v>
      </c>
      <c r="F1938" s="219" t="s">
        <v>6394</v>
      </c>
      <c r="G1938" s="219" t="s">
        <v>7890</v>
      </c>
      <c r="H1938" s="219" t="s">
        <v>5990</v>
      </c>
      <c r="I1938" s="220" t="s">
        <v>8792</v>
      </c>
      <c r="J1938" s="221">
        <v>5400</v>
      </c>
      <c r="K1938" s="221">
        <v>1</v>
      </c>
      <c r="L1938" s="221">
        <v>5400</v>
      </c>
    </row>
    <row r="1939" spans="1:12" s="167" customFormat="1">
      <c r="A1939" s="218" t="str">
        <f t="shared" si="15"/>
        <v>O221019058397일반상품</v>
      </c>
      <c r="B1939" s="219" t="s">
        <v>8203</v>
      </c>
      <c r="C1939" s="219" t="s">
        <v>8023</v>
      </c>
      <c r="D1939" s="219" t="s">
        <v>8065</v>
      </c>
      <c r="E1939" s="219" t="s">
        <v>7707</v>
      </c>
      <c r="F1939" s="219" t="s">
        <v>6394</v>
      </c>
      <c r="G1939" s="219" t="s">
        <v>7890</v>
      </c>
      <c r="H1939" s="219" t="s">
        <v>5990</v>
      </c>
      <c r="I1939" s="220" t="s">
        <v>8338</v>
      </c>
      <c r="J1939" s="221">
        <v>3700</v>
      </c>
      <c r="K1939" s="221">
        <v>1</v>
      </c>
      <c r="L1939" s="221">
        <v>3700</v>
      </c>
    </row>
    <row r="1940" spans="1:12" s="167" customFormat="1">
      <c r="A1940" s="218" t="str">
        <f t="shared" si="15"/>
        <v>O221019058396일반상품</v>
      </c>
      <c r="B1940" s="219" t="s">
        <v>8204</v>
      </c>
      <c r="C1940" s="219" t="s">
        <v>8023</v>
      </c>
      <c r="D1940" s="219" t="s">
        <v>8065</v>
      </c>
      <c r="E1940" s="219" t="s">
        <v>7715</v>
      </c>
      <c r="F1940" s="219" t="s">
        <v>6394</v>
      </c>
      <c r="G1940" s="219" t="s">
        <v>6450</v>
      </c>
      <c r="H1940" s="219" t="s">
        <v>5990</v>
      </c>
      <c r="I1940" s="220" t="s">
        <v>8843</v>
      </c>
      <c r="J1940" s="221">
        <v>7200</v>
      </c>
      <c r="K1940" s="221">
        <v>1</v>
      </c>
      <c r="L1940" s="221">
        <v>7200</v>
      </c>
    </row>
    <row r="1941" spans="1:12" s="167" customFormat="1">
      <c r="A1941" s="218" t="str">
        <f t="shared" si="15"/>
        <v>O221019058396일반상품</v>
      </c>
      <c r="B1941" s="219" t="s">
        <v>8204</v>
      </c>
      <c r="C1941" s="219" t="s">
        <v>8023</v>
      </c>
      <c r="D1941" s="219" t="s">
        <v>8065</v>
      </c>
      <c r="E1941" s="219" t="s">
        <v>7715</v>
      </c>
      <c r="F1941" s="219" t="s">
        <v>6394</v>
      </c>
      <c r="G1941" s="219" t="s">
        <v>6450</v>
      </c>
      <c r="H1941" s="219" t="s">
        <v>5990</v>
      </c>
      <c r="I1941" s="220" t="s">
        <v>8587</v>
      </c>
      <c r="J1941" s="221">
        <v>4900</v>
      </c>
      <c r="K1941" s="221">
        <v>1</v>
      </c>
      <c r="L1941" s="221">
        <v>4900</v>
      </c>
    </row>
    <row r="1942" spans="1:12" s="167" customFormat="1">
      <c r="A1942" s="218" t="str">
        <f t="shared" si="15"/>
        <v>O221019058396일반상품</v>
      </c>
      <c r="B1942" s="219" t="s">
        <v>8204</v>
      </c>
      <c r="C1942" s="219" t="s">
        <v>8023</v>
      </c>
      <c r="D1942" s="219" t="s">
        <v>8065</v>
      </c>
      <c r="E1942" s="219" t="s">
        <v>7715</v>
      </c>
      <c r="F1942" s="219" t="s">
        <v>6394</v>
      </c>
      <c r="G1942" s="219" t="s">
        <v>6450</v>
      </c>
      <c r="H1942" s="219" t="s">
        <v>5990</v>
      </c>
      <c r="I1942" s="220" t="s">
        <v>8844</v>
      </c>
      <c r="J1942" s="221">
        <v>4900</v>
      </c>
      <c r="K1942" s="221">
        <v>2</v>
      </c>
      <c r="L1942" s="221">
        <v>9800</v>
      </c>
    </row>
    <row r="1943" spans="1:12" s="167" customFormat="1">
      <c r="A1943" s="218" t="str">
        <f t="shared" si="15"/>
        <v>O221019058396일반상품</v>
      </c>
      <c r="B1943" s="219" t="s">
        <v>8204</v>
      </c>
      <c r="C1943" s="219" t="s">
        <v>8023</v>
      </c>
      <c r="D1943" s="219" t="s">
        <v>8065</v>
      </c>
      <c r="E1943" s="219" t="s">
        <v>7715</v>
      </c>
      <c r="F1943" s="219" t="s">
        <v>6394</v>
      </c>
      <c r="G1943" s="219" t="s">
        <v>6450</v>
      </c>
      <c r="H1943" s="219" t="s">
        <v>5990</v>
      </c>
      <c r="I1943" s="220" t="s">
        <v>8737</v>
      </c>
      <c r="J1943" s="221">
        <v>5960</v>
      </c>
      <c r="K1943" s="221">
        <v>1</v>
      </c>
      <c r="L1943" s="221">
        <v>5960</v>
      </c>
    </row>
    <row r="1944" spans="1:12" s="167" customFormat="1">
      <c r="A1944" s="218" t="str">
        <f t="shared" si="15"/>
        <v>O221019058396일반상품</v>
      </c>
      <c r="B1944" s="219" t="s">
        <v>8204</v>
      </c>
      <c r="C1944" s="219" t="s">
        <v>8023</v>
      </c>
      <c r="D1944" s="219" t="s">
        <v>8065</v>
      </c>
      <c r="E1944" s="219" t="s">
        <v>7715</v>
      </c>
      <c r="F1944" s="219" t="s">
        <v>6394</v>
      </c>
      <c r="G1944" s="219" t="s">
        <v>6450</v>
      </c>
      <c r="H1944" s="219" t="s">
        <v>5990</v>
      </c>
      <c r="I1944" s="220" t="s">
        <v>8554</v>
      </c>
      <c r="J1944" s="221">
        <v>6600</v>
      </c>
      <c r="K1944" s="221">
        <v>1</v>
      </c>
      <c r="L1944" s="221">
        <v>6600</v>
      </c>
    </row>
    <row r="1945" spans="1:12" s="167" customFormat="1">
      <c r="A1945" s="218" t="str">
        <f t="shared" si="15"/>
        <v>O221019058396일반상품</v>
      </c>
      <c r="B1945" s="219" t="s">
        <v>8204</v>
      </c>
      <c r="C1945" s="219" t="s">
        <v>8023</v>
      </c>
      <c r="D1945" s="219" t="s">
        <v>8065</v>
      </c>
      <c r="E1945" s="219" t="s">
        <v>7715</v>
      </c>
      <c r="F1945" s="219" t="s">
        <v>6394</v>
      </c>
      <c r="G1945" s="219" t="s">
        <v>6450</v>
      </c>
      <c r="H1945" s="219" t="s">
        <v>5990</v>
      </c>
      <c r="I1945" s="220" t="s">
        <v>8501</v>
      </c>
      <c r="J1945" s="221">
        <v>6600</v>
      </c>
      <c r="K1945" s="221">
        <v>1</v>
      </c>
      <c r="L1945" s="221">
        <v>6600</v>
      </c>
    </row>
    <row r="1946" spans="1:12" s="167" customFormat="1">
      <c r="A1946" s="218" t="str">
        <f t="shared" si="15"/>
        <v>O221019058396일반상품</v>
      </c>
      <c r="B1946" s="219" t="s">
        <v>8204</v>
      </c>
      <c r="C1946" s="219" t="s">
        <v>8023</v>
      </c>
      <c r="D1946" s="219" t="s">
        <v>8065</v>
      </c>
      <c r="E1946" s="219" t="s">
        <v>7715</v>
      </c>
      <c r="F1946" s="219" t="s">
        <v>6394</v>
      </c>
      <c r="G1946" s="219" t="s">
        <v>6450</v>
      </c>
      <c r="H1946" s="219" t="s">
        <v>5990</v>
      </c>
      <c r="I1946" s="220" t="s">
        <v>7980</v>
      </c>
      <c r="J1946" s="221">
        <v>4200</v>
      </c>
      <c r="K1946" s="221">
        <v>1</v>
      </c>
      <c r="L1946" s="221">
        <v>4200</v>
      </c>
    </row>
    <row r="1947" spans="1:12" s="167" customFormat="1">
      <c r="A1947" s="218" t="str">
        <f t="shared" si="15"/>
        <v>O221019058396일반상품</v>
      </c>
      <c r="B1947" s="219" t="s">
        <v>8204</v>
      </c>
      <c r="C1947" s="219" t="s">
        <v>8023</v>
      </c>
      <c r="D1947" s="219" t="s">
        <v>8065</v>
      </c>
      <c r="E1947" s="219" t="s">
        <v>7715</v>
      </c>
      <c r="F1947" s="219" t="s">
        <v>6394</v>
      </c>
      <c r="G1947" s="219" t="s">
        <v>6450</v>
      </c>
      <c r="H1947" s="219" t="s">
        <v>5990</v>
      </c>
      <c r="I1947" s="220" t="s">
        <v>7976</v>
      </c>
      <c r="J1947" s="221">
        <v>990</v>
      </c>
      <c r="K1947" s="221">
        <v>1</v>
      </c>
      <c r="L1947" s="221">
        <v>990</v>
      </c>
    </row>
    <row r="1948" spans="1:12" s="167" customFormat="1">
      <c r="A1948" s="218" t="str">
        <f t="shared" si="15"/>
        <v>O221019058396일반상품</v>
      </c>
      <c r="B1948" s="219" t="s">
        <v>8204</v>
      </c>
      <c r="C1948" s="219" t="s">
        <v>8023</v>
      </c>
      <c r="D1948" s="219" t="s">
        <v>8065</v>
      </c>
      <c r="E1948" s="219" t="s">
        <v>7715</v>
      </c>
      <c r="F1948" s="219" t="s">
        <v>6394</v>
      </c>
      <c r="G1948" s="219" t="s">
        <v>6450</v>
      </c>
      <c r="H1948" s="219" t="s">
        <v>5990</v>
      </c>
      <c r="I1948" s="220" t="s">
        <v>8845</v>
      </c>
      <c r="J1948" s="221">
        <v>18000</v>
      </c>
      <c r="K1948" s="221">
        <v>1</v>
      </c>
      <c r="L1948" s="221">
        <v>18000</v>
      </c>
    </row>
    <row r="1949" spans="1:12" s="167" customFormat="1">
      <c r="A1949" s="218" t="str">
        <f t="shared" si="15"/>
        <v>O221019058396일반상품</v>
      </c>
      <c r="B1949" s="219" t="s">
        <v>8204</v>
      </c>
      <c r="C1949" s="219" t="s">
        <v>8023</v>
      </c>
      <c r="D1949" s="219" t="s">
        <v>8065</v>
      </c>
      <c r="E1949" s="219" t="s">
        <v>7715</v>
      </c>
      <c r="F1949" s="219" t="s">
        <v>6394</v>
      </c>
      <c r="G1949" s="219" t="s">
        <v>6450</v>
      </c>
      <c r="H1949" s="219" t="s">
        <v>5990</v>
      </c>
      <c r="I1949" s="220" t="s">
        <v>8463</v>
      </c>
      <c r="J1949" s="221">
        <v>1600</v>
      </c>
      <c r="K1949" s="221">
        <v>1</v>
      </c>
      <c r="L1949" s="221">
        <v>1600</v>
      </c>
    </row>
    <row r="1950" spans="1:12" s="167" customFormat="1">
      <c r="A1950" s="218" t="str">
        <f t="shared" si="15"/>
        <v>O221019058396일반상품</v>
      </c>
      <c r="B1950" s="219" t="s">
        <v>8204</v>
      </c>
      <c r="C1950" s="219" t="s">
        <v>8023</v>
      </c>
      <c r="D1950" s="219" t="s">
        <v>8065</v>
      </c>
      <c r="E1950" s="219" t="s">
        <v>7715</v>
      </c>
      <c r="F1950" s="219" t="s">
        <v>6394</v>
      </c>
      <c r="G1950" s="219" t="s">
        <v>6450</v>
      </c>
      <c r="H1950" s="219" t="s">
        <v>5990</v>
      </c>
      <c r="I1950" s="220" t="s">
        <v>8424</v>
      </c>
      <c r="J1950" s="221">
        <v>1230</v>
      </c>
      <c r="K1950" s="221">
        <v>1</v>
      </c>
      <c r="L1950" s="221">
        <v>1230</v>
      </c>
    </row>
    <row r="1951" spans="1:12" s="167" customFormat="1">
      <c r="A1951" s="218" t="str">
        <f t="shared" si="15"/>
        <v>O221019058396일반상품</v>
      </c>
      <c r="B1951" s="219" t="s">
        <v>8204</v>
      </c>
      <c r="C1951" s="219" t="s">
        <v>8023</v>
      </c>
      <c r="D1951" s="219" t="s">
        <v>8065</v>
      </c>
      <c r="E1951" s="219" t="s">
        <v>7715</v>
      </c>
      <c r="F1951" s="219" t="s">
        <v>6394</v>
      </c>
      <c r="G1951" s="219" t="s">
        <v>6450</v>
      </c>
      <c r="H1951" s="219" t="s">
        <v>5990</v>
      </c>
      <c r="I1951" s="220" t="s">
        <v>8533</v>
      </c>
      <c r="J1951" s="221">
        <v>1630</v>
      </c>
      <c r="K1951" s="221">
        <v>1</v>
      </c>
      <c r="L1951" s="221">
        <v>1630</v>
      </c>
    </row>
    <row r="1952" spans="1:12" s="167" customFormat="1">
      <c r="A1952" s="218" t="str">
        <f t="shared" si="15"/>
        <v>O221019058396일반상품</v>
      </c>
      <c r="B1952" s="219" t="s">
        <v>8204</v>
      </c>
      <c r="C1952" s="219" t="s">
        <v>8023</v>
      </c>
      <c r="D1952" s="219" t="s">
        <v>8065</v>
      </c>
      <c r="E1952" s="219" t="s">
        <v>7715</v>
      </c>
      <c r="F1952" s="219" t="s">
        <v>6394</v>
      </c>
      <c r="G1952" s="219" t="s">
        <v>6450</v>
      </c>
      <c r="H1952" s="219" t="s">
        <v>5990</v>
      </c>
      <c r="I1952" s="220" t="s">
        <v>7210</v>
      </c>
      <c r="J1952" s="221">
        <v>5020</v>
      </c>
      <c r="K1952" s="221">
        <v>1</v>
      </c>
      <c r="L1952" s="221">
        <v>5020</v>
      </c>
    </row>
    <row r="1953" spans="1:12" s="167" customFormat="1">
      <c r="A1953" s="218" t="str">
        <f t="shared" si="15"/>
        <v>O221019058396일반상품</v>
      </c>
      <c r="B1953" s="219" t="s">
        <v>8204</v>
      </c>
      <c r="C1953" s="219" t="s">
        <v>8023</v>
      </c>
      <c r="D1953" s="219" t="s">
        <v>8065</v>
      </c>
      <c r="E1953" s="219" t="s">
        <v>7715</v>
      </c>
      <c r="F1953" s="219" t="s">
        <v>6394</v>
      </c>
      <c r="G1953" s="219" t="s">
        <v>6450</v>
      </c>
      <c r="H1953" s="219" t="s">
        <v>5990</v>
      </c>
      <c r="I1953" s="220" t="s">
        <v>7250</v>
      </c>
      <c r="J1953" s="221">
        <v>11500</v>
      </c>
      <c r="K1953" s="221">
        <v>1</v>
      </c>
      <c r="L1953" s="221">
        <v>11500</v>
      </c>
    </row>
    <row r="1954" spans="1:12" s="167" customFormat="1">
      <c r="A1954" s="218" t="str">
        <f t="shared" si="15"/>
        <v>O221019058396일반상품</v>
      </c>
      <c r="B1954" s="219" t="s">
        <v>8204</v>
      </c>
      <c r="C1954" s="219" t="s">
        <v>8023</v>
      </c>
      <c r="D1954" s="219" t="s">
        <v>8065</v>
      </c>
      <c r="E1954" s="219" t="s">
        <v>7715</v>
      </c>
      <c r="F1954" s="219" t="s">
        <v>6394</v>
      </c>
      <c r="G1954" s="219" t="s">
        <v>6450</v>
      </c>
      <c r="H1954" s="219" t="s">
        <v>5990</v>
      </c>
      <c r="I1954" s="220" t="s">
        <v>8846</v>
      </c>
      <c r="J1954" s="221">
        <v>2020</v>
      </c>
      <c r="K1954" s="221">
        <v>1</v>
      </c>
      <c r="L1954" s="221">
        <v>2020</v>
      </c>
    </row>
    <row r="1955" spans="1:12" s="167" customFormat="1">
      <c r="A1955" s="218" t="str">
        <f t="shared" si="15"/>
        <v>O221019058396일반상품</v>
      </c>
      <c r="B1955" s="219" t="s">
        <v>8204</v>
      </c>
      <c r="C1955" s="219" t="s">
        <v>8023</v>
      </c>
      <c r="D1955" s="219" t="s">
        <v>8065</v>
      </c>
      <c r="E1955" s="219" t="s">
        <v>7715</v>
      </c>
      <c r="F1955" s="219" t="s">
        <v>6394</v>
      </c>
      <c r="G1955" s="219" t="s">
        <v>6450</v>
      </c>
      <c r="H1955" s="219" t="s">
        <v>5990</v>
      </c>
      <c r="I1955" s="220" t="s">
        <v>8714</v>
      </c>
      <c r="J1955" s="221">
        <v>1450</v>
      </c>
      <c r="K1955" s="221">
        <v>1</v>
      </c>
      <c r="L1955" s="221">
        <v>1450</v>
      </c>
    </row>
    <row r="1956" spans="1:12" s="167" customFormat="1">
      <c r="A1956" s="218" t="str">
        <f t="shared" si="15"/>
        <v>O221019058396일반상품</v>
      </c>
      <c r="B1956" s="219" t="s">
        <v>8204</v>
      </c>
      <c r="C1956" s="219" t="s">
        <v>8023</v>
      </c>
      <c r="D1956" s="219" t="s">
        <v>8065</v>
      </c>
      <c r="E1956" s="219" t="s">
        <v>7715</v>
      </c>
      <c r="F1956" s="219" t="s">
        <v>6394</v>
      </c>
      <c r="G1956" s="219" t="s">
        <v>6450</v>
      </c>
      <c r="H1956" s="219" t="s">
        <v>5990</v>
      </c>
      <c r="I1956" s="220" t="s">
        <v>8847</v>
      </c>
      <c r="J1956" s="221">
        <v>1960</v>
      </c>
      <c r="K1956" s="221">
        <v>1</v>
      </c>
      <c r="L1956" s="221">
        <v>1960</v>
      </c>
    </row>
    <row r="1957" spans="1:12" s="167" customFormat="1">
      <c r="A1957" s="218" t="str">
        <f t="shared" si="15"/>
        <v>O221019058396일반상품</v>
      </c>
      <c r="B1957" s="219" t="s">
        <v>8204</v>
      </c>
      <c r="C1957" s="219" t="s">
        <v>8023</v>
      </c>
      <c r="D1957" s="219" t="s">
        <v>8065</v>
      </c>
      <c r="E1957" s="219" t="s">
        <v>7715</v>
      </c>
      <c r="F1957" s="219" t="s">
        <v>6394</v>
      </c>
      <c r="G1957" s="219" t="s">
        <v>6450</v>
      </c>
      <c r="H1957" s="219" t="s">
        <v>5990</v>
      </c>
      <c r="I1957" s="220" t="s">
        <v>8848</v>
      </c>
      <c r="J1957" s="221">
        <v>1450</v>
      </c>
      <c r="K1957" s="221">
        <v>1</v>
      </c>
      <c r="L1957" s="221">
        <v>1450</v>
      </c>
    </row>
    <row r="1958" spans="1:12" s="167" customFormat="1">
      <c r="A1958" s="218" t="str">
        <f t="shared" si="15"/>
        <v>O221019058396일반상품</v>
      </c>
      <c r="B1958" s="219" t="s">
        <v>8204</v>
      </c>
      <c r="C1958" s="219" t="s">
        <v>8023</v>
      </c>
      <c r="D1958" s="219" t="s">
        <v>8065</v>
      </c>
      <c r="E1958" s="219" t="s">
        <v>7715</v>
      </c>
      <c r="F1958" s="219" t="s">
        <v>6394</v>
      </c>
      <c r="G1958" s="219" t="s">
        <v>6450</v>
      </c>
      <c r="H1958" s="219" t="s">
        <v>5990</v>
      </c>
      <c r="I1958" s="220" t="s">
        <v>8849</v>
      </c>
      <c r="J1958" s="221">
        <v>7800</v>
      </c>
      <c r="K1958" s="221">
        <v>1</v>
      </c>
      <c r="L1958" s="221">
        <v>7800</v>
      </c>
    </row>
    <row r="1959" spans="1:12" s="167" customFormat="1">
      <c r="A1959" s="218" t="str">
        <f t="shared" si="15"/>
        <v>O221019058396일반상품</v>
      </c>
      <c r="B1959" s="219" t="s">
        <v>8204</v>
      </c>
      <c r="C1959" s="219" t="s">
        <v>8023</v>
      </c>
      <c r="D1959" s="219" t="s">
        <v>8065</v>
      </c>
      <c r="E1959" s="219" t="s">
        <v>7715</v>
      </c>
      <c r="F1959" s="219" t="s">
        <v>6394</v>
      </c>
      <c r="G1959" s="219" t="s">
        <v>6450</v>
      </c>
      <c r="H1959" s="219" t="s">
        <v>5990</v>
      </c>
      <c r="I1959" s="220" t="s">
        <v>8481</v>
      </c>
      <c r="J1959" s="221">
        <v>9300</v>
      </c>
      <c r="K1959" s="221">
        <v>1</v>
      </c>
      <c r="L1959" s="221">
        <v>9300</v>
      </c>
    </row>
    <row r="1960" spans="1:12" s="167" customFormat="1">
      <c r="A1960" s="218" t="str">
        <f t="shared" si="15"/>
        <v>O221019058396일반상품</v>
      </c>
      <c r="B1960" s="219" t="s">
        <v>8204</v>
      </c>
      <c r="C1960" s="219" t="s">
        <v>8023</v>
      </c>
      <c r="D1960" s="219" t="s">
        <v>8065</v>
      </c>
      <c r="E1960" s="219" t="s">
        <v>7715</v>
      </c>
      <c r="F1960" s="219" t="s">
        <v>6394</v>
      </c>
      <c r="G1960" s="219" t="s">
        <v>6450</v>
      </c>
      <c r="H1960" s="219" t="s">
        <v>5990</v>
      </c>
      <c r="I1960" s="220" t="s">
        <v>8663</v>
      </c>
      <c r="J1960" s="221">
        <v>2040</v>
      </c>
      <c r="K1960" s="221">
        <v>1</v>
      </c>
      <c r="L1960" s="221">
        <v>2040</v>
      </c>
    </row>
    <row r="1961" spans="1:12" s="167" customFormat="1">
      <c r="A1961" s="218" t="str">
        <f t="shared" si="15"/>
        <v>O221019058396일반상품</v>
      </c>
      <c r="B1961" s="219" t="s">
        <v>8204</v>
      </c>
      <c r="C1961" s="219" t="s">
        <v>8023</v>
      </c>
      <c r="D1961" s="219" t="s">
        <v>8065</v>
      </c>
      <c r="E1961" s="219" t="s">
        <v>7715</v>
      </c>
      <c r="F1961" s="219" t="s">
        <v>6394</v>
      </c>
      <c r="G1961" s="219" t="s">
        <v>6450</v>
      </c>
      <c r="H1961" s="219" t="s">
        <v>5990</v>
      </c>
      <c r="I1961" s="220" t="s">
        <v>8850</v>
      </c>
      <c r="J1961" s="221">
        <v>3450</v>
      </c>
      <c r="K1961" s="221">
        <v>2</v>
      </c>
      <c r="L1961" s="221">
        <v>6900</v>
      </c>
    </row>
    <row r="1962" spans="1:12" s="167" customFormat="1">
      <c r="A1962" s="218" t="str">
        <f t="shared" si="15"/>
        <v>O221019058396일반상품</v>
      </c>
      <c r="B1962" s="219" t="s">
        <v>8204</v>
      </c>
      <c r="C1962" s="219" t="s">
        <v>8023</v>
      </c>
      <c r="D1962" s="219" t="s">
        <v>8065</v>
      </c>
      <c r="E1962" s="219" t="s">
        <v>7715</v>
      </c>
      <c r="F1962" s="219" t="s">
        <v>6394</v>
      </c>
      <c r="G1962" s="219" t="s">
        <v>6450</v>
      </c>
      <c r="H1962" s="219" t="s">
        <v>5990</v>
      </c>
      <c r="I1962" s="220" t="s">
        <v>8781</v>
      </c>
      <c r="J1962" s="221">
        <v>5400</v>
      </c>
      <c r="K1962" s="221">
        <v>1</v>
      </c>
      <c r="L1962" s="221">
        <v>5400</v>
      </c>
    </row>
    <row r="1963" spans="1:12" s="167" customFormat="1">
      <c r="A1963" s="218" t="str">
        <f t="shared" si="15"/>
        <v>O221019058396일반상품</v>
      </c>
      <c r="B1963" s="219" t="s">
        <v>8204</v>
      </c>
      <c r="C1963" s="219" t="s">
        <v>8023</v>
      </c>
      <c r="D1963" s="219" t="s">
        <v>8065</v>
      </c>
      <c r="E1963" s="219" t="s">
        <v>7715</v>
      </c>
      <c r="F1963" s="219" t="s">
        <v>6394</v>
      </c>
      <c r="G1963" s="219" t="s">
        <v>6450</v>
      </c>
      <c r="H1963" s="219" t="s">
        <v>5990</v>
      </c>
      <c r="I1963" s="220" t="s">
        <v>8450</v>
      </c>
      <c r="J1963" s="221">
        <v>1400</v>
      </c>
      <c r="K1963" s="221">
        <v>1</v>
      </c>
      <c r="L1963" s="221">
        <v>1400</v>
      </c>
    </row>
    <row r="1964" spans="1:12" s="167" customFormat="1">
      <c r="A1964" s="218" t="str">
        <f t="shared" si="15"/>
        <v>O221019058396일반상품</v>
      </c>
      <c r="B1964" s="219" t="s">
        <v>8204</v>
      </c>
      <c r="C1964" s="219" t="s">
        <v>8023</v>
      </c>
      <c r="D1964" s="219" t="s">
        <v>8065</v>
      </c>
      <c r="E1964" s="219" t="s">
        <v>7715</v>
      </c>
      <c r="F1964" s="219" t="s">
        <v>6394</v>
      </c>
      <c r="G1964" s="219" t="s">
        <v>6450</v>
      </c>
      <c r="H1964" s="219" t="s">
        <v>5990</v>
      </c>
      <c r="I1964" s="220" t="s">
        <v>7228</v>
      </c>
      <c r="J1964" s="221">
        <v>1250</v>
      </c>
      <c r="K1964" s="221">
        <v>1</v>
      </c>
      <c r="L1964" s="221">
        <v>1250</v>
      </c>
    </row>
    <row r="1965" spans="1:12" s="167" customFormat="1">
      <c r="A1965" s="218" t="str">
        <f t="shared" si="15"/>
        <v>O221019058396일반상품</v>
      </c>
      <c r="B1965" s="219" t="s">
        <v>8204</v>
      </c>
      <c r="C1965" s="219" t="s">
        <v>8023</v>
      </c>
      <c r="D1965" s="219" t="s">
        <v>8065</v>
      </c>
      <c r="E1965" s="219" t="s">
        <v>7715</v>
      </c>
      <c r="F1965" s="219" t="s">
        <v>6394</v>
      </c>
      <c r="G1965" s="219" t="s">
        <v>6450</v>
      </c>
      <c r="H1965" s="219" t="s">
        <v>5990</v>
      </c>
      <c r="I1965" s="220" t="s">
        <v>7199</v>
      </c>
      <c r="J1965" s="221">
        <v>3820</v>
      </c>
      <c r="K1965" s="221">
        <v>1</v>
      </c>
      <c r="L1965" s="221">
        <v>3820</v>
      </c>
    </row>
    <row r="1966" spans="1:12" s="167" customFormat="1">
      <c r="A1966" s="218" t="str">
        <f t="shared" si="15"/>
        <v>O221019058396일반상품</v>
      </c>
      <c r="B1966" s="219" t="s">
        <v>8204</v>
      </c>
      <c r="C1966" s="219" t="s">
        <v>8023</v>
      </c>
      <c r="D1966" s="219" t="s">
        <v>8065</v>
      </c>
      <c r="E1966" s="219" t="s">
        <v>7715</v>
      </c>
      <c r="F1966" s="219" t="s">
        <v>6394</v>
      </c>
      <c r="G1966" s="219" t="s">
        <v>6450</v>
      </c>
      <c r="H1966" s="219" t="s">
        <v>5990</v>
      </c>
      <c r="I1966" s="220" t="s">
        <v>7200</v>
      </c>
      <c r="J1966" s="221">
        <v>2880</v>
      </c>
      <c r="K1966" s="221">
        <v>1</v>
      </c>
      <c r="L1966" s="221">
        <v>2880</v>
      </c>
    </row>
    <row r="1967" spans="1:12" s="167" customFormat="1">
      <c r="A1967" s="218" t="str">
        <f t="shared" si="15"/>
        <v>O221019058396일반상품</v>
      </c>
      <c r="B1967" s="219" t="s">
        <v>8204</v>
      </c>
      <c r="C1967" s="219" t="s">
        <v>8023</v>
      </c>
      <c r="D1967" s="219" t="s">
        <v>8065</v>
      </c>
      <c r="E1967" s="219" t="s">
        <v>7715</v>
      </c>
      <c r="F1967" s="219" t="s">
        <v>6394</v>
      </c>
      <c r="G1967" s="219" t="s">
        <v>6450</v>
      </c>
      <c r="H1967" s="219" t="s">
        <v>5990</v>
      </c>
      <c r="I1967" s="220" t="s">
        <v>8483</v>
      </c>
      <c r="J1967" s="221">
        <v>26000</v>
      </c>
      <c r="K1967" s="221">
        <v>1</v>
      </c>
      <c r="L1967" s="221">
        <v>26000</v>
      </c>
    </row>
    <row r="1968" spans="1:12" s="167" customFormat="1">
      <c r="A1968" s="218" t="str">
        <f t="shared" si="15"/>
        <v>O221019058396일반상품</v>
      </c>
      <c r="B1968" s="219" t="s">
        <v>8204</v>
      </c>
      <c r="C1968" s="219" t="s">
        <v>8023</v>
      </c>
      <c r="D1968" s="219" t="s">
        <v>8065</v>
      </c>
      <c r="E1968" s="219" t="s">
        <v>7715</v>
      </c>
      <c r="F1968" s="219" t="s">
        <v>6394</v>
      </c>
      <c r="G1968" s="219" t="s">
        <v>6450</v>
      </c>
      <c r="H1968" s="219" t="s">
        <v>5990</v>
      </c>
      <c r="I1968" s="220" t="s">
        <v>8600</v>
      </c>
      <c r="J1968" s="221">
        <v>26000</v>
      </c>
      <c r="K1968" s="221">
        <v>1</v>
      </c>
      <c r="L1968" s="221">
        <v>26000</v>
      </c>
    </row>
    <row r="1969" spans="1:12" s="167" customFormat="1">
      <c r="A1969" s="218" t="str">
        <f t="shared" si="15"/>
        <v>O221019058396일반상품</v>
      </c>
      <c r="B1969" s="219" t="s">
        <v>8204</v>
      </c>
      <c r="C1969" s="219" t="s">
        <v>8023</v>
      </c>
      <c r="D1969" s="219" t="s">
        <v>8065</v>
      </c>
      <c r="E1969" s="219" t="s">
        <v>7715</v>
      </c>
      <c r="F1969" s="219" t="s">
        <v>6394</v>
      </c>
      <c r="G1969" s="219" t="s">
        <v>6450</v>
      </c>
      <c r="H1969" s="219" t="s">
        <v>5990</v>
      </c>
      <c r="I1969" s="220" t="s">
        <v>8496</v>
      </c>
      <c r="J1969" s="221">
        <v>3180</v>
      </c>
      <c r="K1969" s="221">
        <v>1</v>
      </c>
      <c r="L1969" s="221">
        <v>3180</v>
      </c>
    </row>
    <row r="1970" spans="1:12" s="167" customFormat="1">
      <c r="A1970" s="218" t="str">
        <f t="shared" si="15"/>
        <v>O221019058396일반상품</v>
      </c>
      <c r="B1970" s="219" t="s">
        <v>8204</v>
      </c>
      <c r="C1970" s="219" t="s">
        <v>8023</v>
      </c>
      <c r="D1970" s="219" t="s">
        <v>8065</v>
      </c>
      <c r="E1970" s="219" t="s">
        <v>7715</v>
      </c>
      <c r="F1970" s="219" t="s">
        <v>6394</v>
      </c>
      <c r="G1970" s="219" t="s">
        <v>6450</v>
      </c>
      <c r="H1970" s="219" t="s">
        <v>5990</v>
      </c>
      <c r="I1970" s="220" t="s">
        <v>8538</v>
      </c>
      <c r="J1970" s="221">
        <v>9900</v>
      </c>
      <c r="K1970" s="221">
        <v>1</v>
      </c>
      <c r="L1970" s="221">
        <v>9900</v>
      </c>
    </row>
    <row r="1971" spans="1:12" s="167" customFormat="1">
      <c r="A1971" s="218" t="str">
        <f t="shared" si="15"/>
        <v>O221019058396일반상품</v>
      </c>
      <c r="B1971" s="219" t="s">
        <v>8204</v>
      </c>
      <c r="C1971" s="219" t="s">
        <v>8023</v>
      </c>
      <c r="D1971" s="219" t="s">
        <v>8065</v>
      </c>
      <c r="E1971" s="219" t="s">
        <v>7715</v>
      </c>
      <c r="F1971" s="219" t="s">
        <v>6394</v>
      </c>
      <c r="G1971" s="219" t="s">
        <v>6450</v>
      </c>
      <c r="H1971" s="219" t="s">
        <v>5990</v>
      </c>
      <c r="I1971" s="220" t="s">
        <v>8797</v>
      </c>
      <c r="J1971" s="221">
        <v>1170</v>
      </c>
      <c r="K1971" s="221">
        <v>1</v>
      </c>
      <c r="L1971" s="221">
        <v>1170</v>
      </c>
    </row>
    <row r="1972" spans="1:12" s="167" customFormat="1">
      <c r="A1972" s="218" t="str">
        <f t="shared" si="15"/>
        <v>O221019058396일반상품</v>
      </c>
      <c r="B1972" s="219" t="s">
        <v>8204</v>
      </c>
      <c r="C1972" s="219" t="s">
        <v>8023</v>
      </c>
      <c r="D1972" s="219" t="s">
        <v>8065</v>
      </c>
      <c r="E1972" s="219" t="s">
        <v>7715</v>
      </c>
      <c r="F1972" s="219" t="s">
        <v>6394</v>
      </c>
      <c r="G1972" s="219" t="s">
        <v>6450</v>
      </c>
      <c r="H1972" s="219" t="s">
        <v>5990</v>
      </c>
      <c r="I1972" s="220" t="s">
        <v>8377</v>
      </c>
      <c r="J1972" s="221">
        <v>49500</v>
      </c>
      <c r="K1972" s="221">
        <v>1</v>
      </c>
      <c r="L1972" s="221">
        <v>49500</v>
      </c>
    </row>
    <row r="1973" spans="1:12" s="167" customFormat="1">
      <c r="A1973" s="218" t="str">
        <f t="shared" si="15"/>
        <v>O221019058396일반상품</v>
      </c>
      <c r="B1973" s="219" t="s">
        <v>8204</v>
      </c>
      <c r="C1973" s="219" t="s">
        <v>8023</v>
      </c>
      <c r="D1973" s="219" t="s">
        <v>8065</v>
      </c>
      <c r="E1973" s="219" t="s">
        <v>7715</v>
      </c>
      <c r="F1973" s="219" t="s">
        <v>6394</v>
      </c>
      <c r="G1973" s="219" t="s">
        <v>6450</v>
      </c>
      <c r="H1973" s="219" t="s">
        <v>5990</v>
      </c>
      <c r="I1973" s="220" t="s">
        <v>8563</v>
      </c>
      <c r="J1973" s="221">
        <v>2260</v>
      </c>
      <c r="K1973" s="221">
        <v>1</v>
      </c>
      <c r="L1973" s="221">
        <v>2260</v>
      </c>
    </row>
    <row r="1974" spans="1:12" s="167" customFormat="1">
      <c r="A1974" s="218" t="str">
        <f t="shared" si="15"/>
        <v>O221019058396일반상품</v>
      </c>
      <c r="B1974" s="219" t="s">
        <v>8204</v>
      </c>
      <c r="C1974" s="219" t="s">
        <v>8023</v>
      </c>
      <c r="D1974" s="219" t="s">
        <v>8065</v>
      </c>
      <c r="E1974" s="219" t="s">
        <v>7715</v>
      </c>
      <c r="F1974" s="219" t="s">
        <v>6394</v>
      </c>
      <c r="G1974" s="219" t="s">
        <v>6450</v>
      </c>
      <c r="H1974" s="219" t="s">
        <v>5990</v>
      </c>
      <c r="I1974" s="220" t="s">
        <v>8564</v>
      </c>
      <c r="J1974" s="221">
        <v>2360</v>
      </c>
      <c r="K1974" s="221">
        <v>1</v>
      </c>
      <c r="L1974" s="221">
        <v>2360</v>
      </c>
    </row>
    <row r="1975" spans="1:12" s="167" customFormat="1">
      <c r="A1975" s="218" t="str">
        <f t="shared" si="15"/>
        <v>O221019058396일반상품</v>
      </c>
      <c r="B1975" s="219" t="s">
        <v>8204</v>
      </c>
      <c r="C1975" s="219" t="s">
        <v>8023</v>
      </c>
      <c r="D1975" s="219" t="s">
        <v>8065</v>
      </c>
      <c r="E1975" s="219" t="s">
        <v>7715</v>
      </c>
      <c r="F1975" s="219" t="s">
        <v>6394</v>
      </c>
      <c r="G1975" s="219" t="s">
        <v>6450</v>
      </c>
      <c r="H1975" s="219" t="s">
        <v>5990</v>
      </c>
      <c r="I1975" s="220" t="s">
        <v>8683</v>
      </c>
      <c r="J1975" s="221">
        <v>10700</v>
      </c>
      <c r="K1975" s="221">
        <v>1</v>
      </c>
      <c r="L1975" s="221">
        <v>10700</v>
      </c>
    </row>
    <row r="1976" spans="1:12" s="167" customFormat="1">
      <c r="A1976" s="218" t="str">
        <f t="shared" si="15"/>
        <v>O221019058396일반상품</v>
      </c>
      <c r="B1976" s="219" t="s">
        <v>8204</v>
      </c>
      <c r="C1976" s="219" t="s">
        <v>8023</v>
      </c>
      <c r="D1976" s="219" t="s">
        <v>8065</v>
      </c>
      <c r="E1976" s="219" t="s">
        <v>7715</v>
      </c>
      <c r="F1976" s="219" t="s">
        <v>6394</v>
      </c>
      <c r="G1976" s="219" t="s">
        <v>6450</v>
      </c>
      <c r="H1976" s="219" t="s">
        <v>5990</v>
      </c>
      <c r="I1976" s="220" t="s">
        <v>8684</v>
      </c>
      <c r="J1976" s="221">
        <v>4500</v>
      </c>
      <c r="K1976" s="221">
        <v>1</v>
      </c>
      <c r="L1976" s="221">
        <v>4500</v>
      </c>
    </row>
    <row r="1977" spans="1:12" s="167" customFormat="1">
      <c r="A1977" s="218" t="str">
        <f t="shared" si="15"/>
        <v>O221019058396일반상품</v>
      </c>
      <c r="B1977" s="219" t="s">
        <v>8204</v>
      </c>
      <c r="C1977" s="219" t="s">
        <v>8023</v>
      </c>
      <c r="D1977" s="219" t="s">
        <v>8065</v>
      </c>
      <c r="E1977" s="219" t="s">
        <v>7715</v>
      </c>
      <c r="F1977" s="219" t="s">
        <v>6394</v>
      </c>
      <c r="G1977" s="219" t="s">
        <v>6450</v>
      </c>
      <c r="H1977" s="219" t="s">
        <v>5990</v>
      </c>
      <c r="I1977" s="220" t="s">
        <v>7978</v>
      </c>
      <c r="J1977" s="221">
        <v>3270</v>
      </c>
      <c r="K1977" s="221">
        <v>1</v>
      </c>
      <c r="L1977" s="221">
        <v>3270</v>
      </c>
    </row>
    <row r="1978" spans="1:12" s="167" customFormat="1">
      <c r="A1978" s="218" t="str">
        <f t="shared" si="15"/>
        <v>O221019058396일반상품</v>
      </c>
      <c r="B1978" s="219" t="s">
        <v>8204</v>
      </c>
      <c r="C1978" s="219" t="s">
        <v>8023</v>
      </c>
      <c r="D1978" s="219" t="s">
        <v>8065</v>
      </c>
      <c r="E1978" s="219" t="s">
        <v>7715</v>
      </c>
      <c r="F1978" s="219" t="s">
        <v>6394</v>
      </c>
      <c r="G1978" s="219" t="s">
        <v>6450</v>
      </c>
      <c r="H1978" s="219" t="s">
        <v>5990</v>
      </c>
      <c r="I1978" s="220" t="s">
        <v>8729</v>
      </c>
      <c r="J1978" s="221">
        <v>1800</v>
      </c>
      <c r="K1978" s="221">
        <v>1</v>
      </c>
      <c r="L1978" s="221">
        <v>1800</v>
      </c>
    </row>
    <row r="1979" spans="1:12" s="167" customFormat="1">
      <c r="A1979" s="218" t="str">
        <f t="shared" si="15"/>
        <v>O221019058396일반상품</v>
      </c>
      <c r="B1979" s="219" t="s">
        <v>8204</v>
      </c>
      <c r="C1979" s="219" t="s">
        <v>8023</v>
      </c>
      <c r="D1979" s="219" t="s">
        <v>8065</v>
      </c>
      <c r="E1979" s="219" t="s">
        <v>7715</v>
      </c>
      <c r="F1979" s="219" t="s">
        <v>6394</v>
      </c>
      <c r="G1979" s="219" t="s">
        <v>6450</v>
      </c>
      <c r="H1979" s="219" t="s">
        <v>5990</v>
      </c>
      <c r="I1979" s="220" t="s">
        <v>8655</v>
      </c>
      <c r="J1979" s="221">
        <v>3540</v>
      </c>
      <c r="K1979" s="221">
        <v>1</v>
      </c>
      <c r="L1979" s="221">
        <v>3540</v>
      </c>
    </row>
    <row r="1980" spans="1:12" s="167" customFormat="1">
      <c r="A1980" s="218" t="str">
        <f t="shared" si="15"/>
        <v>O221019058396일반상품</v>
      </c>
      <c r="B1980" s="219" t="s">
        <v>8204</v>
      </c>
      <c r="C1980" s="219" t="s">
        <v>8023</v>
      </c>
      <c r="D1980" s="219" t="s">
        <v>8065</v>
      </c>
      <c r="E1980" s="219" t="s">
        <v>7715</v>
      </c>
      <c r="F1980" s="219" t="s">
        <v>6394</v>
      </c>
      <c r="G1980" s="219" t="s">
        <v>6450</v>
      </c>
      <c r="H1980" s="219" t="s">
        <v>5990</v>
      </c>
      <c r="I1980" s="220" t="s">
        <v>8078</v>
      </c>
      <c r="J1980" s="221">
        <v>1000</v>
      </c>
      <c r="K1980" s="221">
        <v>1</v>
      </c>
      <c r="L1980" s="221">
        <v>1000</v>
      </c>
    </row>
    <row r="1981" spans="1:12" s="167" customFormat="1">
      <c r="A1981" s="218" t="str">
        <f t="shared" si="15"/>
        <v>O221019058396일반상품</v>
      </c>
      <c r="B1981" s="219" t="s">
        <v>8204</v>
      </c>
      <c r="C1981" s="219" t="s">
        <v>8023</v>
      </c>
      <c r="D1981" s="219" t="s">
        <v>8065</v>
      </c>
      <c r="E1981" s="219" t="s">
        <v>7715</v>
      </c>
      <c r="F1981" s="219" t="s">
        <v>6394</v>
      </c>
      <c r="G1981" s="219" t="s">
        <v>6450</v>
      </c>
      <c r="H1981" s="219" t="s">
        <v>5990</v>
      </c>
      <c r="I1981" s="220" t="s">
        <v>8569</v>
      </c>
      <c r="J1981" s="221">
        <v>12400</v>
      </c>
      <c r="K1981" s="221">
        <v>1</v>
      </c>
      <c r="L1981" s="221">
        <v>12400</v>
      </c>
    </row>
    <row r="1982" spans="1:12" s="167" customFormat="1">
      <c r="A1982" s="218" t="str">
        <f t="shared" si="15"/>
        <v>O221019058396일반상품</v>
      </c>
      <c r="B1982" s="219" t="s">
        <v>8204</v>
      </c>
      <c r="C1982" s="219" t="s">
        <v>8023</v>
      </c>
      <c r="D1982" s="219" t="s">
        <v>8065</v>
      </c>
      <c r="E1982" s="219" t="s">
        <v>7715</v>
      </c>
      <c r="F1982" s="219" t="s">
        <v>6394</v>
      </c>
      <c r="G1982" s="219" t="s">
        <v>6450</v>
      </c>
      <c r="H1982" s="219" t="s">
        <v>5990</v>
      </c>
      <c r="I1982" s="220" t="s">
        <v>8407</v>
      </c>
      <c r="J1982" s="221">
        <v>1200</v>
      </c>
      <c r="K1982" s="221">
        <v>1</v>
      </c>
      <c r="L1982" s="221">
        <v>1200</v>
      </c>
    </row>
    <row r="1983" spans="1:12" s="167" customFormat="1">
      <c r="A1983" s="218" t="str">
        <f t="shared" si="15"/>
        <v>O221019058396일반상품</v>
      </c>
      <c r="B1983" s="219" t="s">
        <v>8204</v>
      </c>
      <c r="C1983" s="219" t="s">
        <v>8023</v>
      </c>
      <c r="D1983" s="219" t="s">
        <v>8065</v>
      </c>
      <c r="E1983" s="219" t="s">
        <v>7715</v>
      </c>
      <c r="F1983" s="219" t="s">
        <v>6394</v>
      </c>
      <c r="G1983" s="219" t="s">
        <v>6450</v>
      </c>
      <c r="H1983" s="219" t="s">
        <v>5990</v>
      </c>
      <c r="I1983" s="220" t="s">
        <v>8033</v>
      </c>
      <c r="J1983" s="221">
        <v>2400</v>
      </c>
      <c r="K1983" s="221">
        <v>1</v>
      </c>
      <c r="L1983" s="221">
        <v>2400</v>
      </c>
    </row>
    <row r="1984" spans="1:12" s="167" customFormat="1">
      <c r="A1984" s="218" t="str">
        <f t="shared" si="15"/>
        <v>O221019058396일반상품</v>
      </c>
      <c r="B1984" s="219" t="s">
        <v>8204</v>
      </c>
      <c r="C1984" s="219" t="s">
        <v>8023</v>
      </c>
      <c r="D1984" s="219" t="s">
        <v>8065</v>
      </c>
      <c r="E1984" s="219" t="s">
        <v>7715</v>
      </c>
      <c r="F1984" s="219" t="s">
        <v>6394</v>
      </c>
      <c r="G1984" s="219" t="s">
        <v>6450</v>
      </c>
      <c r="H1984" s="219" t="s">
        <v>5990</v>
      </c>
      <c r="I1984" s="220" t="s">
        <v>8710</v>
      </c>
      <c r="J1984" s="221">
        <v>1040</v>
      </c>
      <c r="K1984" s="221">
        <v>1</v>
      </c>
      <c r="L1984" s="221">
        <v>1040</v>
      </c>
    </row>
    <row r="1985" spans="1:12" s="167" customFormat="1">
      <c r="A1985" s="218" t="str">
        <f t="shared" si="15"/>
        <v>O221019058396일반상품</v>
      </c>
      <c r="B1985" s="219" t="s">
        <v>8204</v>
      </c>
      <c r="C1985" s="219" t="s">
        <v>8023</v>
      </c>
      <c r="D1985" s="219" t="s">
        <v>8065</v>
      </c>
      <c r="E1985" s="219" t="s">
        <v>7715</v>
      </c>
      <c r="F1985" s="219" t="s">
        <v>6394</v>
      </c>
      <c r="G1985" s="219" t="s">
        <v>6450</v>
      </c>
      <c r="H1985" s="219" t="s">
        <v>5990</v>
      </c>
      <c r="I1985" s="220" t="s">
        <v>8516</v>
      </c>
      <c r="J1985" s="221">
        <v>1080</v>
      </c>
      <c r="K1985" s="221">
        <v>1</v>
      </c>
      <c r="L1985" s="221">
        <v>1080</v>
      </c>
    </row>
    <row r="1986" spans="1:12" s="167" customFormat="1">
      <c r="A1986" s="218" t="str">
        <f t="shared" si="15"/>
        <v>O221019058396일반상품</v>
      </c>
      <c r="B1986" s="219" t="s">
        <v>8204</v>
      </c>
      <c r="C1986" s="219" t="s">
        <v>8023</v>
      </c>
      <c r="D1986" s="219" t="s">
        <v>8065</v>
      </c>
      <c r="E1986" s="219" t="s">
        <v>7715</v>
      </c>
      <c r="F1986" s="219" t="s">
        <v>6394</v>
      </c>
      <c r="G1986" s="219" t="s">
        <v>6450</v>
      </c>
      <c r="H1986" s="219" t="s">
        <v>5990</v>
      </c>
      <c r="I1986" s="220" t="s">
        <v>8025</v>
      </c>
      <c r="J1986" s="221">
        <v>3800</v>
      </c>
      <c r="K1986" s="221">
        <v>1</v>
      </c>
      <c r="L1986" s="221">
        <v>3800</v>
      </c>
    </row>
    <row r="1987" spans="1:12" s="167" customFormat="1">
      <c r="A1987" s="218" t="str">
        <f t="shared" si="15"/>
        <v>O221019058393일반상품</v>
      </c>
      <c r="B1987" s="219" t="s">
        <v>8205</v>
      </c>
      <c r="C1987" s="219" t="s">
        <v>8023</v>
      </c>
      <c r="D1987" s="219" t="s">
        <v>8065</v>
      </c>
      <c r="E1987" s="219" t="s">
        <v>7707</v>
      </c>
      <c r="F1987" s="219" t="s">
        <v>6394</v>
      </c>
      <c r="G1987" s="219" t="s">
        <v>7957</v>
      </c>
      <c r="H1987" s="219" t="s">
        <v>5990</v>
      </c>
      <c r="I1987" s="220" t="s">
        <v>8851</v>
      </c>
      <c r="J1987" s="221">
        <v>1950</v>
      </c>
      <c r="K1987" s="221">
        <v>1</v>
      </c>
      <c r="L1987" s="221">
        <v>1950</v>
      </c>
    </row>
    <row r="1988" spans="1:12" s="167" customFormat="1">
      <c r="A1988" s="218" t="str">
        <f t="shared" si="15"/>
        <v>O221019058393일반상품</v>
      </c>
      <c r="B1988" s="219" t="s">
        <v>8205</v>
      </c>
      <c r="C1988" s="219" t="s">
        <v>8023</v>
      </c>
      <c r="D1988" s="219" t="s">
        <v>8065</v>
      </c>
      <c r="E1988" s="219" t="s">
        <v>7707</v>
      </c>
      <c r="F1988" s="219" t="s">
        <v>6394</v>
      </c>
      <c r="G1988" s="219" t="s">
        <v>7957</v>
      </c>
      <c r="H1988" s="219" t="s">
        <v>5990</v>
      </c>
      <c r="I1988" s="220" t="s">
        <v>8341</v>
      </c>
      <c r="J1988" s="221">
        <v>9000</v>
      </c>
      <c r="K1988" s="221">
        <v>1</v>
      </c>
      <c r="L1988" s="221">
        <v>9000</v>
      </c>
    </row>
    <row r="1989" spans="1:12" s="167" customFormat="1">
      <c r="A1989" s="218" t="str">
        <f t="shared" si="15"/>
        <v>O221019058393일반상품</v>
      </c>
      <c r="B1989" s="219" t="s">
        <v>8205</v>
      </c>
      <c r="C1989" s="219" t="s">
        <v>8023</v>
      </c>
      <c r="D1989" s="219" t="s">
        <v>8065</v>
      </c>
      <c r="E1989" s="219" t="s">
        <v>7707</v>
      </c>
      <c r="F1989" s="219" t="s">
        <v>6394</v>
      </c>
      <c r="G1989" s="219" t="s">
        <v>7957</v>
      </c>
      <c r="H1989" s="219" t="s">
        <v>5990</v>
      </c>
      <c r="I1989" s="220" t="s">
        <v>7980</v>
      </c>
      <c r="J1989" s="221">
        <v>4200</v>
      </c>
      <c r="K1989" s="221">
        <v>1</v>
      </c>
      <c r="L1989" s="221">
        <v>4200</v>
      </c>
    </row>
    <row r="1990" spans="1:12" s="167" customFormat="1">
      <c r="A1990" s="218" t="str">
        <f t="shared" si="15"/>
        <v>O221019058393일반상품</v>
      </c>
      <c r="B1990" s="219" t="s">
        <v>8205</v>
      </c>
      <c r="C1990" s="219" t="s">
        <v>8023</v>
      </c>
      <c r="D1990" s="219" t="s">
        <v>8065</v>
      </c>
      <c r="E1990" s="219" t="s">
        <v>7707</v>
      </c>
      <c r="F1990" s="219" t="s">
        <v>6394</v>
      </c>
      <c r="G1990" s="219" t="s">
        <v>7957</v>
      </c>
      <c r="H1990" s="219" t="s">
        <v>5990</v>
      </c>
      <c r="I1990" s="220" t="s">
        <v>7284</v>
      </c>
      <c r="J1990" s="221">
        <v>7000</v>
      </c>
      <c r="K1990" s="221">
        <v>1</v>
      </c>
      <c r="L1990" s="221">
        <v>7000</v>
      </c>
    </row>
    <row r="1991" spans="1:12" s="167" customFormat="1">
      <c r="A1991" s="218" t="str">
        <f t="shared" si="15"/>
        <v>O221019058393일반상품</v>
      </c>
      <c r="B1991" s="219" t="s">
        <v>8205</v>
      </c>
      <c r="C1991" s="219" t="s">
        <v>8023</v>
      </c>
      <c r="D1991" s="219" t="s">
        <v>8065</v>
      </c>
      <c r="E1991" s="219" t="s">
        <v>7707</v>
      </c>
      <c r="F1991" s="219" t="s">
        <v>6394</v>
      </c>
      <c r="G1991" s="219" t="s">
        <v>7957</v>
      </c>
      <c r="H1991" s="219" t="s">
        <v>5990</v>
      </c>
      <c r="I1991" s="220" t="s">
        <v>8383</v>
      </c>
      <c r="J1991" s="221">
        <v>5090</v>
      </c>
      <c r="K1991" s="221">
        <v>1</v>
      </c>
      <c r="L1991" s="221">
        <v>5090</v>
      </c>
    </row>
    <row r="1992" spans="1:12" s="167" customFormat="1">
      <c r="A1992" s="218" t="str">
        <f t="shared" si="15"/>
        <v>O221019058393일반상품</v>
      </c>
      <c r="B1992" s="219" t="s">
        <v>8205</v>
      </c>
      <c r="C1992" s="219" t="s">
        <v>8023</v>
      </c>
      <c r="D1992" s="219" t="s">
        <v>8065</v>
      </c>
      <c r="E1992" s="219" t="s">
        <v>7707</v>
      </c>
      <c r="F1992" s="219" t="s">
        <v>6394</v>
      </c>
      <c r="G1992" s="219" t="s">
        <v>7957</v>
      </c>
      <c r="H1992" s="219" t="s">
        <v>5990</v>
      </c>
      <c r="I1992" s="220" t="s">
        <v>8384</v>
      </c>
      <c r="J1992" s="221">
        <v>3640</v>
      </c>
      <c r="K1992" s="221">
        <v>1</v>
      </c>
      <c r="L1992" s="221">
        <v>3640</v>
      </c>
    </row>
    <row r="1993" spans="1:12" s="167" customFormat="1">
      <c r="A1993" s="218" t="str">
        <f t="shared" si="15"/>
        <v>O221019058393일반상품</v>
      </c>
      <c r="B1993" s="219" t="s">
        <v>8205</v>
      </c>
      <c r="C1993" s="219" t="s">
        <v>8023</v>
      </c>
      <c r="D1993" s="219" t="s">
        <v>8065</v>
      </c>
      <c r="E1993" s="219" t="s">
        <v>7707</v>
      </c>
      <c r="F1993" s="219" t="s">
        <v>6394</v>
      </c>
      <c r="G1993" s="219" t="s">
        <v>7957</v>
      </c>
      <c r="H1993" s="219" t="s">
        <v>5990</v>
      </c>
      <c r="I1993" s="220" t="s">
        <v>7203</v>
      </c>
      <c r="J1993" s="221">
        <v>5000</v>
      </c>
      <c r="K1993" s="221">
        <v>1</v>
      </c>
      <c r="L1993" s="221">
        <v>5000</v>
      </c>
    </row>
    <row r="1994" spans="1:12" s="167" customFormat="1">
      <c r="A1994" s="218" t="str">
        <f t="shared" si="15"/>
        <v>O221019058393일반상품</v>
      </c>
      <c r="B1994" s="219" t="s">
        <v>8205</v>
      </c>
      <c r="C1994" s="219" t="s">
        <v>8023</v>
      </c>
      <c r="D1994" s="219" t="s">
        <v>8065</v>
      </c>
      <c r="E1994" s="219" t="s">
        <v>7707</v>
      </c>
      <c r="F1994" s="219" t="s">
        <v>6394</v>
      </c>
      <c r="G1994" s="219" t="s">
        <v>7957</v>
      </c>
      <c r="H1994" s="219" t="s">
        <v>5990</v>
      </c>
      <c r="I1994" s="220" t="s">
        <v>7210</v>
      </c>
      <c r="J1994" s="221">
        <v>5020</v>
      </c>
      <c r="K1994" s="221">
        <v>1</v>
      </c>
      <c r="L1994" s="221">
        <v>5020</v>
      </c>
    </row>
    <row r="1995" spans="1:12" s="167" customFormat="1">
      <c r="A1995" s="218" t="str">
        <f t="shared" si="15"/>
        <v>O221019058393일반상품</v>
      </c>
      <c r="B1995" s="219" t="s">
        <v>8205</v>
      </c>
      <c r="C1995" s="219" t="s">
        <v>8023</v>
      </c>
      <c r="D1995" s="219" t="s">
        <v>8065</v>
      </c>
      <c r="E1995" s="219" t="s">
        <v>7707</v>
      </c>
      <c r="F1995" s="219" t="s">
        <v>6394</v>
      </c>
      <c r="G1995" s="219" t="s">
        <v>7957</v>
      </c>
      <c r="H1995" s="219" t="s">
        <v>5990</v>
      </c>
      <c r="I1995" s="220" t="s">
        <v>8320</v>
      </c>
      <c r="J1995" s="221">
        <v>3610</v>
      </c>
      <c r="K1995" s="221">
        <v>1</v>
      </c>
      <c r="L1995" s="221">
        <v>3610</v>
      </c>
    </row>
    <row r="1996" spans="1:12" s="167" customFormat="1">
      <c r="A1996" s="218" t="str">
        <f t="shared" si="15"/>
        <v>O221019058393일반상품</v>
      </c>
      <c r="B1996" s="219" t="s">
        <v>8205</v>
      </c>
      <c r="C1996" s="219" t="s">
        <v>8023</v>
      </c>
      <c r="D1996" s="219" t="s">
        <v>8065</v>
      </c>
      <c r="E1996" s="219" t="s">
        <v>7707</v>
      </c>
      <c r="F1996" s="219" t="s">
        <v>6394</v>
      </c>
      <c r="G1996" s="219" t="s">
        <v>7957</v>
      </c>
      <c r="H1996" s="219" t="s">
        <v>5990</v>
      </c>
      <c r="I1996" s="220" t="s">
        <v>8640</v>
      </c>
      <c r="J1996" s="221">
        <v>3610</v>
      </c>
      <c r="K1996" s="221">
        <v>1</v>
      </c>
      <c r="L1996" s="221">
        <v>3610</v>
      </c>
    </row>
    <row r="1997" spans="1:12" s="167" customFormat="1">
      <c r="A1997" s="218" t="str">
        <f t="shared" si="15"/>
        <v>O221019058393일반상품</v>
      </c>
      <c r="B1997" s="219" t="s">
        <v>8205</v>
      </c>
      <c r="C1997" s="219" t="s">
        <v>8023</v>
      </c>
      <c r="D1997" s="219" t="s">
        <v>8065</v>
      </c>
      <c r="E1997" s="219" t="s">
        <v>7707</v>
      </c>
      <c r="F1997" s="219" t="s">
        <v>6394</v>
      </c>
      <c r="G1997" s="219" t="s">
        <v>7957</v>
      </c>
      <c r="H1997" s="219" t="s">
        <v>5990</v>
      </c>
      <c r="I1997" s="220" t="s">
        <v>7975</v>
      </c>
      <c r="J1997" s="221">
        <v>2780</v>
      </c>
      <c r="K1997" s="221">
        <v>1</v>
      </c>
      <c r="L1997" s="221">
        <v>2780</v>
      </c>
    </row>
    <row r="1998" spans="1:12" s="167" customFormat="1">
      <c r="A1998" s="218" t="str">
        <f t="shared" si="15"/>
        <v>O221019058393일반상품</v>
      </c>
      <c r="B1998" s="219" t="s">
        <v>8205</v>
      </c>
      <c r="C1998" s="219" t="s">
        <v>8023</v>
      </c>
      <c r="D1998" s="219" t="s">
        <v>8065</v>
      </c>
      <c r="E1998" s="219" t="s">
        <v>7707</v>
      </c>
      <c r="F1998" s="219" t="s">
        <v>6394</v>
      </c>
      <c r="G1998" s="219" t="s">
        <v>7957</v>
      </c>
      <c r="H1998" s="219" t="s">
        <v>5990</v>
      </c>
      <c r="I1998" s="220" t="s">
        <v>8614</v>
      </c>
      <c r="J1998" s="221">
        <v>7500</v>
      </c>
      <c r="K1998" s="221">
        <v>1</v>
      </c>
      <c r="L1998" s="221">
        <v>7500</v>
      </c>
    </row>
    <row r="1999" spans="1:12" s="167" customFormat="1">
      <c r="A1999" s="218" t="str">
        <f t="shared" si="15"/>
        <v>O221019058393일반상품</v>
      </c>
      <c r="B1999" s="219" t="s">
        <v>8205</v>
      </c>
      <c r="C1999" s="219" t="s">
        <v>8023</v>
      </c>
      <c r="D1999" s="219" t="s">
        <v>8065</v>
      </c>
      <c r="E1999" s="219" t="s">
        <v>7707</v>
      </c>
      <c r="F1999" s="219" t="s">
        <v>6394</v>
      </c>
      <c r="G1999" s="219" t="s">
        <v>7957</v>
      </c>
      <c r="H1999" s="219" t="s">
        <v>5990</v>
      </c>
      <c r="I1999" s="220" t="s">
        <v>7246</v>
      </c>
      <c r="J1999" s="221">
        <v>5900</v>
      </c>
      <c r="K1999" s="221">
        <v>1</v>
      </c>
      <c r="L1999" s="221">
        <v>5900</v>
      </c>
    </row>
    <row r="2000" spans="1:12" s="167" customFormat="1">
      <c r="A2000" s="218" t="str">
        <f t="shared" si="15"/>
        <v>O221019058393일반상품</v>
      </c>
      <c r="B2000" s="219" t="s">
        <v>8205</v>
      </c>
      <c r="C2000" s="219" t="s">
        <v>8023</v>
      </c>
      <c r="D2000" s="219" t="s">
        <v>8065</v>
      </c>
      <c r="E2000" s="219" t="s">
        <v>7707</v>
      </c>
      <c r="F2000" s="219" t="s">
        <v>6394</v>
      </c>
      <c r="G2000" s="219" t="s">
        <v>7957</v>
      </c>
      <c r="H2000" s="219" t="s">
        <v>5990</v>
      </c>
      <c r="I2000" s="220" t="s">
        <v>8350</v>
      </c>
      <c r="J2000" s="221">
        <v>2600</v>
      </c>
      <c r="K2000" s="221">
        <v>1</v>
      </c>
      <c r="L2000" s="221">
        <v>2600</v>
      </c>
    </row>
    <row r="2001" spans="1:12" s="167" customFormat="1">
      <c r="A2001" s="218" t="str">
        <f t="shared" si="15"/>
        <v>O221019058393일반상품</v>
      </c>
      <c r="B2001" s="219" t="s">
        <v>8205</v>
      </c>
      <c r="C2001" s="219" t="s">
        <v>8023</v>
      </c>
      <c r="D2001" s="219" t="s">
        <v>8065</v>
      </c>
      <c r="E2001" s="219" t="s">
        <v>7707</v>
      </c>
      <c r="F2001" s="219" t="s">
        <v>6394</v>
      </c>
      <c r="G2001" s="219" t="s">
        <v>7957</v>
      </c>
      <c r="H2001" s="219" t="s">
        <v>5990</v>
      </c>
      <c r="I2001" s="220" t="s">
        <v>8039</v>
      </c>
      <c r="J2001" s="221">
        <v>24000</v>
      </c>
      <c r="K2001" s="221">
        <v>1</v>
      </c>
      <c r="L2001" s="221">
        <v>24000</v>
      </c>
    </row>
    <row r="2002" spans="1:12" s="167" customFormat="1">
      <c r="A2002" s="218" t="str">
        <f t="shared" si="15"/>
        <v>O221019058393일반상품</v>
      </c>
      <c r="B2002" s="219" t="s">
        <v>8205</v>
      </c>
      <c r="C2002" s="219" t="s">
        <v>8023</v>
      </c>
      <c r="D2002" s="219" t="s">
        <v>8065</v>
      </c>
      <c r="E2002" s="219" t="s">
        <v>7707</v>
      </c>
      <c r="F2002" s="219" t="s">
        <v>6394</v>
      </c>
      <c r="G2002" s="219" t="s">
        <v>7957</v>
      </c>
      <c r="H2002" s="219" t="s">
        <v>5990</v>
      </c>
      <c r="I2002" s="220" t="s">
        <v>8524</v>
      </c>
      <c r="J2002" s="221">
        <v>5800</v>
      </c>
      <c r="K2002" s="221">
        <v>1</v>
      </c>
      <c r="L2002" s="221">
        <v>5800</v>
      </c>
    </row>
    <row r="2003" spans="1:12" s="167" customFormat="1">
      <c r="A2003" s="218" t="str">
        <f t="shared" si="15"/>
        <v>O221019058393일반상품</v>
      </c>
      <c r="B2003" s="219" t="s">
        <v>8205</v>
      </c>
      <c r="C2003" s="219" t="s">
        <v>8023</v>
      </c>
      <c r="D2003" s="219" t="s">
        <v>8065</v>
      </c>
      <c r="E2003" s="219" t="s">
        <v>7707</v>
      </c>
      <c r="F2003" s="219" t="s">
        <v>6394</v>
      </c>
      <c r="G2003" s="219" t="s">
        <v>7957</v>
      </c>
      <c r="H2003" s="219" t="s">
        <v>5990</v>
      </c>
      <c r="I2003" s="220" t="s">
        <v>8387</v>
      </c>
      <c r="J2003" s="221">
        <v>4890</v>
      </c>
      <c r="K2003" s="221">
        <v>1</v>
      </c>
      <c r="L2003" s="221">
        <v>4890</v>
      </c>
    </row>
    <row r="2004" spans="1:12" s="167" customFormat="1">
      <c r="A2004" s="218" t="str">
        <f t="shared" si="15"/>
        <v>O221019058393일반상품</v>
      </c>
      <c r="B2004" s="219" t="s">
        <v>8205</v>
      </c>
      <c r="C2004" s="219" t="s">
        <v>8023</v>
      </c>
      <c r="D2004" s="219" t="s">
        <v>8065</v>
      </c>
      <c r="E2004" s="219" t="s">
        <v>7707</v>
      </c>
      <c r="F2004" s="219" t="s">
        <v>6394</v>
      </c>
      <c r="G2004" s="219" t="s">
        <v>7957</v>
      </c>
      <c r="H2004" s="219" t="s">
        <v>5990</v>
      </c>
      <c r="I2004" s="220" t="s">
        <v>8388</v>
      </c>
      <c r="J2004" s="221">
        <v>4500</v>
      </c>
      <c r="K2004" s="221">
        <v>1</v>
      </c>
      <c r="L2004" s="221">
        <v>4500</v>
      </c>
    </row>
    <row r="2005" spans="1:12" s="167" customFormat="1">
      <c r="A2005" s="218" t="str">
        <f t="shared" si="15"/>
        <v>O221019058393일반상품</v>
      </c>
      <c r="B2005" s="219" t="s">
        <v>8205</v>
      </c>
      <c r="C2005" s="219" t="s">
        <v>8023</v>
      </c>
      <c r="D2005" s="219" t="s">
        <v>8065</v>
      </c>
      <c r="E2005" s="219" t="s">
        <v>7707</v>
      </c>
      <c r="F2005" s="219" t="s">
        <v>6394</v>
      </c>
      <c r="G2005" s="219" t="s">
        <v>7957</v>
      </c>
      <c r="H2005" s="219" t="s">
        <v>5990</v>
      </c>
      <c r="I2005" s="220" t="s">
        <v>8562</v>
      </c>
      <c r="J2005" s="221">
        <v>12480</v>
      </c>
      <c r="K2005" s="221">
        <v>1</v>
      </c>
      <c r="L2005" s="221">
        <v>12480</v>
      </c>
    </row>
    <row r="2006" spans="1:12" s="167" customFormat="1">
      <c r="A2006" s="218" t="str">
        <f t="shared" si="15"/>
        <v>O221019058393일반상품</v>
      </c>
      <c r="B2006" s="219" t="s">
        <v>8205</v>
      </c>
      <c r="C2006" s="219" t="s">
        <v>8023</v>
      </c>
      <c r="D2006" s="219" t="s">
        <v>8065</v>
      </c>
      <c r="E2006" s="219" t="s">
        <v>7707</v>
      </c>
      <c r="F2006" s="219" t="s">
        <v>6394</v>
      </c>
      <c r="G2006" s="219" t="s">
        <v>7957</v>
      </c>
      <c r="H2006" s="219" t="s">
        <v>5990</v>
      </c>
      <c r="I2006" s="220" t="s">
        <v>7259</v>
      </c>
      <c r="J2006" s="221">
        <v>6350</v>
      </c>
      <c r="K2006" s="221">
        <v>1</v>
      </c>
      <c r="L2006" s="221">
        <v>6350</v>
      </c>
    </row>
    <row r="2007" spans="1:12" s="167" customFormat="1">
      <c r="A2007" s="218" t="str">
        <f t="shared" si="15"/>
        <v>O221019058393일반상품</v>
      </c>
      <c r="B2007" s="219" t="s">
        <v>8205</v>
      </c>
      <c r="C2007" s="219" t="s">
        <v>8023</v>
      </c>
      <c r="D2007" s="219" t="s">
        <v>8065</v>
      </c>
      <c r="E2007" s="219" t="s">
        <v>7707</v>
      </c>
      <c r="F2007" s="219" t="s">
        <v>6394</v>
      </c>
      <c r="G2007" s="219" t="s">
        <v>7957</v>
      </c>
      <c r="H2007" s="219" t="s">
        <v>5990</v>
      </c>
      <c r="I2007" s="220" t="s">
        <v>8852</v>
      </c>
      <c r="J2007" s="221">
        <v>11160</v>
      </c>
      <c r="K2007" s="221">
        <v>1</v>
      </c>
      <c r="L2007" s="221">
        <v>11160</v>
      </c>
    </row>
    <row r="2008" spans="1:12" s="167" customFormat="1">
      <c r="A2008" s="218" t="str">
        <f t="shared" si="15"/>
        <v>O221019058393일반상품</v>
      </c>
      <c r="B2008" s="219" t="s">
        <v>8205</v>
      </c>
      <c r="C2008" s="219" t="s">
        <v>8023</v>
      </c>
      <c r="D2008" s="219" t="s">
        <v>8065</v>
      </c>
      <c r="E2008" s="219" t="s">
        <v>7707</v>
      </c>
      <c r="F2008" s="219" t="s">
        <v>6394</v>
      </c>
      <c r="G2008" s="219" t="s">
        <v>7957</v>
      </c>
      <c r="H2008" s="219" t="s">
        <v>5990</v>
      </c>
      <c r="I2008" s="220" t="s">
        <v>8527</v>
      </c>
      <c r="J2008" s="221">
        <v>3940</v>
      </c>
      <c r="K2008" s="221">
        <v>1</v>
      </c>
      <c r="L2008" s="221">
        <v>3940</v>
      </c>
    </row>
    <row r="2009" spans="1:12" s="167" customFormat="1">
      <c r="A2009" s="218" t="str">
        <f t="shared" si="15"/>
        <v>O221019058393일반상품</v>
      </c>
      <c r="B2009" s="219" t="s">
        <v>8205</v>
      </c>
      <c r="C2009" s="219" t="s">
        <v>8023</v>
      </c>
      <c r="D2009" s="219" t="s">
        <v>8065</v>
      </c>
      <c r="E2009" s="219" t="s">
        <v>7707</v>
      </c>
      <c r="F2009" s="219" t="s">
        <v>6394</v>
      </c>
      <c r="G2009" s="219" t="s">
        <v>7957</v>
      </c>
      <c r="H2009" s="219" t="s">
        <v>5990</v>
      </c>
      <c r="I2009" s="220" t="s">
        <v>8853</v>
      </c>
      <c r="J2009" s="221">
        <v>5430</v>
      </c>
      <c r="K2009" s="221">
        <v>1</v>
      </c>
      <c r="L2009" s="221">
        <v>5430</v>
      </c>
    </row>
    <row r="2010" spans="1:12" s="167" customFormat="1">
      <c r="A2010" s="218" t="str">
        <f t="shared" si="15"/>
        <v>O221019058393일반상품</v>
      </c>
      <c r="B2010" s="219" t="s">
        <v>8205</v>
      </c>
      <c r="C2010" s="219" t="s">
        <v>8023</v>
      </c>
      <c r="D2010" s="219" t="s">
        <v>8065</v>
      </c>
      <c r="E2010" s="219" t="s">
        <v>7707</v>
      </c>
      <c r="F2010" s="219" t="s">
        <v>6394</v>
      </c>
      <c r="G2010" s="219" t="s">
        <v>7957</v>
      </c>
      <c r="H2010" s="219" t="s">
        <v>5990</v>
      </c>
      <c r="I2010" s="220" t="s">
        <v>7979</v>
      </c>
      <c r="J2010" s="221">
        <v>6130</v>
      </c>
      <c r="K2010" s="221">
        <v>1</v>
      </c>
      <c r="L2010" s="221">
        <v>6130</v>
      </c>
    </row>
    <row r="2011" spans="1:12" s="167" customFormat="1">
      <c r="A2011" s="218" t="str">
        <f t="shared" si="15"/>
        <v>O221019058393일반상품</v>
      </c>
      <c r="B2011" s="219" t="s">
        <v>8205</v>
      </c>
      <c r="C2011" s="219" t="s">
        <v>8023</v>
      </c>
      <c r="D2011" s="219" t="s">
        <v>8065</v>
      </c>
      <c r="E2011" s="219" t="s">
        <v>7707</v>
      </c>
      <c r="F2011" s="219" t="s">
        <v>6394</v>
      </c>
      <c r="G2011" s="219" t="s">
        <v>7957</v>
      </c>
      <c r="H2011" s="219" t="s">
        <v>5990</v>
      </c>
      <c r="I2011" s="220" t="s">
        <v>8854</v>
      </c>
      <c r="J2011" s="221">
        <v>3750</v>
      </c>
      <c r="K2011" s="221">
        <v>1</v>
      </c>
      <c r="L2011" s="221">
        <v>3750</v>
      </c>
    </row>
    <row r="2012" spans="1:12" s="167" customFormat="1">
      <c r="A2012" s="218" t="str">
        <f t="shared" si="15"/>
        <v>O221019058393일반상품</v>
      </c>
      <c r="B2012" s="219" t="s">
        <v>8205</v>
      </c>
      <c r="C2012" s="219" t="s">
        <v>8023</v>
      </c>
      <c r="D2012" s="219" t="s">
        <v>8065</v>
      </c>
      <c r="E2012" s="219" t="s">
        <v>7707</v>
      </c>
      <c r="F2012" s="219" t="s">
        <v>6394</v>
      </c>
      <c r="G2012" s="219" t="s">
        <v>7957</v>
      </c>
      <c r="H2012" s="219" t="s">
        <v>5990</v>
      </c>
      <c r="I2012" s="220" t="s">
        <v>8323</v>
      </c>
      <c r="J2012" s="221">
        <v>15400</v>
      </c>
      <c r="K2012" s="221">
        <v>1</v>
      </c>
      <c r="L2012" s="221">
        <v>15400</v>
      </c>
    </row>
    <row r="2013" spans="1:12" s="167" customFormat="1">
      <c r="A2013" s="218" t="str">
        <f t="shared" si="15"/>
        <v>O221019058393일반상품</v>
      </c>
      <c r="B2013" s="219" t="s">
        <v>8205</v>
      </c>
      <c r="C2013" s="219" t="s">
        <v>8023</v>
      </c>
      <c r="D2013" s="219" t="s">
        <v>8065</v>
      </c>
      <c r="E2013" s="219" t="s">
        <v>7707</v>
      </c>
      <c r="F2013" s="219" t="s">
        <v>6394</v>
      </c>
      <c r="G2013" s="219" t="s">
        <v>7957</v>
      </c>
      <c r="H2013" s="219" t="s">
        <v>5990</v>
      </c>
      <c r="I2013" s="220" t="s">
        <v>8324</v>
      </c>
      <c r="J2013" s="221">
        <v>3480</v>
      </c>
      <c r="K2013" s="221">
        <v>1</v>
      </c>
      <c r="L2013" s="221">
        <v>3480</v>
      </c>
    </row>
    <row r="2014" spans="1:12" s="167" customFormat="1">
      <c r="A2014" s="218" t="str">
        <f t="shared" si="15"/>
        <v>O221019058393일반상품</v>
      </c>
      <c r="B2014" s="219" t="s">
        <v>8205</v>
      </c>
      <c r="C2014" s="219" t="s">
        <v>8023</v>
      </c>
      <c r="D2014" s="219" t="s">
        <v>8065</v>
      </c>
      <c r="E2014" s="219" t="s">
        <v>7707</v>
      </c>
      <c r="F2014" s="219" t="s">
        <v>6394</v>
      </c>
      <c r="G2014" s="219" t="s">
        <v>7957</v>
      </c>
      <c r="H2014" s="219" t="s">
        <v>5990</v>
      </c>
      <c r="I2014" s="220" t="s">
        <v>7194</v>
      </c>
      <c r="J2014" s="221">
        <v>2810</v>
      </c>
      <c r="K2014" s="221">
        <v>2</v>
      </c>
      <c r="L2014" s="221">
        <v>5620</v>
      </c>
    </row>
    <row r="2015" spans="1:12" s="167" customFormat="1">
      <c r="A2015" s="218" t="str">
        <f t="shared" si="15"/>
        <v>O221019058393일반상품</v>
      </c>
      <c r="B2015" s="219" t="s">
        <v>8205</v>
      </c>
      <c r="C2015" s="219" t="s">
        <v>8023</v>
      </c>
      <c r="D2015" s="219" t="s">
        <v>8065</v>
      </c>
      <c r="E2015" s="219" t="s">
        <v>7707</v>
      </c>
      <c r="F2015" s="219" t="s">
        <v>6394</v>
      </c>
      <c r="G2015" s="219" t="s">
        <v>7957</v>
      </c>
      <c r="H2015" s="219" t="s">
        <v>5990</v>
      </c>
      <c r="I2015" s="220" t="s">
        <v>8757</v>
      </c>
      <c r="J2015" s="221">
        <v>2000</v>
      </c>
      <c r="K2015" s="221">
        <v>1</v>
      </c>
      <c r="L2015" s="221">
        <v>2000</v>
      </c>
    </row>
    <row r="2016" spans="1:12" s="167" customFormat="1">
      <c r="A2016" s="218" t="str">
        <f t="shared" si="15"/>
        <v>O221019058393일반상품</v>
      </c>
      <c r="B2016" s="219" t="s">
        <v>8205</v>
      </c>
      <c r="C2016" s="219" t="s">
        <v>8023</v>
      </c>
      <c r="D2016" s="219" t="s">
        <v>8065</v>
      </c>
      <c r="E2016" s="219" t="s">
        <v>7707</v>
      </c>
      <c r="F2016" s="219" t="s">
        <v>6394</v>
      </c>
      <c r="G2016" s="219" t="s">
        <v>7957</v>
      </c>
      <c r="H2016" s="219" t="s">
        <v>5990</v>
      </c>
      <c r="I2016" s="220" t="s">
        <v>8617</v>
      </c>
      <c r="J2016" s="221">
        <v>1990</v>
      </c>
      <c r="K2016" s="221">
        <v>1</v>
      </c>
      <c r="L2016" s="221">
        <v>1990</v>
      </c>
    </row>
    <row r="2017" spans="1:12" s="167" customFormat="1">
      <c r="A2017" s="218" t="str">
        <f t="shared" si="15"/>
        <v>O221019058393일반상품</v>
      </c>
      <c r="B2017" s="219" t="s">
        <v>8205</v>
      </c>
      <c r="C2017" s="219" t="s">
        <v>8023</v>
      </c>
      <c r="D2017" s="219" t="s">
        <v>8065</v>
      </c>
      <c r="E2017" s="219" t="s">
        <v>7707</v>
      </c>
      <c r="F2017" s="219" t="s">
        <v>6394</v>
      </c>
      <c r="G2017" s="219" t="s">
        <v>7957</v>
      </c>
      <c r="H2017" s="219" t="s">
        <v>5990</v>
      </c>
      <c r="I2017" s="220" t="s">
        <v>8646</v>
      </c>
      <c r="J2017" s="221">
        <v>4200</v>
      </c>
      <c r="K2017" s="221">
        <v>2</v>
      </c>
      <c r="L2017" s="221">
        <v>8400</v>
      </c>
    </row>
    <row r="2018" spans="1:12" s="167" customFormat="1">
      <c r="A2018" s="218" t="str">
        <f t="shared" si="15"/>
        <v>O221019058393일반상품</v>
      </c>
      <c r="B2018" s="219" t="s">
        <v>8205</v>
      </c>
      <c r="C2018" s="219" t="s">
        <v>8023</v>
      </c>
      <c r="D2018" s="219" t="s">
        <v>8065</v>
      </c>
      <c r="E2018" s="219" t="s">
        <v>7707</v>
      </c>
      <c r="F2018" s="219" t="s">
        <v>6394</v>
      </c>
      <c r="G2018" s="219" t="s">
        <v>7957</v>
      </c>
      <c r="H2018" s="219" t="s">
        <v>5990</v>
      </c>
      <c r="I2018" s="220" t="s">
        <v>8514</v>
      </c>
      <c r="J2018" s="221">
        <v>2160</v>
      </c>
      <c r="K2018" s="221">
        <v>1</v>
      </c>
      <c r="L2018" s="221">
        <v>2160</v>
      </c>
    </row>
    <row r="2019" spans="1:12" s="167" customFormat="1">
      <c r="A2019" s="218" t="str">
        <f t="shared" si="15"/>
        <v>O221019058393일반상품</v>
      </c>
      <c r="B2019" s="219" t="s">
        <v>8205</v>
      </c>
      <c r="C2019" s="219" t="s">
        <v>8023</v>
      </c>
      <c r="D2019" s="219" t="s">
        <v>8065</v>
      </c>
      <c r="E2019" s="219" t="s">
        <v>7707</v>
      </c>
      <c r="F2019" s="219" t="s">
        <v>6394</v>
      </c>
      <c r="G2019" s="219" t="s">
        <v>7957</v>
      </c>
      <c r="H2019" s="219" t="s">
        <v>5990</v>
      </c>
      <c r="I2019" s="220" t="s">
        <v>8567</v>
      </c>
      <c r="J2019" s="221">
        <v>4340</v>
      </c>
      <c r="K2019" s="221">
        <v>2</v>
      </c>
      <c r="L2019" s="221">
        <v>8680</v>
      </c>
    </row>
    <row r="2020" spans="1:12" s="167" customFormat="1">
      <c r="A2020" s="218" t="str">
        <f t="shared" si="15"/>
        <v>O221019058393일반상품</v>
      </c>
      <c r="B2020" s="219" t="s">
        <v>8205</v>
      </c>
      <c r="C2020" s="219" t="s">
        <v>8023</v>
      </c>
      <c r="D2020" s="219" t="s">
        <v>8065</v>
      </c>
      <c r="E2020" s="219" t="s">
        <v>7707</v>
      </c>
      <c r="F2020" s="219" t="s">
        <v>6394</v>
      </c>
      <c r="G2020" s="219" t="s">
        <v>7957</v>
      </c>
      <c r="H2020" s="219" t="s">
        <v>5990</v>
      </c>
      <c r="I2020" s="220" t="s">
        <v>8078</v>
      </c>
      <c r="J2020" s="221">
        <v>1000</v>
      </c>
      <c r="K2020" s="221">
        <v>2</v>
      </c>
      <c r="L2020" s="221">
        <v>2000</v>
      </c>
    </row>
    <row r="2021" spans="1:12" s="167" customFormat="1">
      <c r="A2021" s="218" t="str">
        <f t="shared" si="15"/>
        <v>O221019058393일반상품</v>
      </c>
      <c r="B2021" s="219" t="s">
        <v>8205</v>
      </c>
      <c r="C2021" s="219" t="s">
        <v>8023</v>
      </c>
      <c r="D2021" s="219" t="s">
        <v>8065</v>
      </c>
      <c r="E2021" s="219" t="s">
        <v>7707</v>
      </c>
      <c r="F2021" s="219" t="s">
        <v>6394</v>
      </c>
      <c r="G2021" s="219" t="s">
        <v>7957</v>
      </c>
      <c r="H2021" s="219" t="s">
        <v>5990</v>
      </c>
      <c r="I2021" s="220" t="s">
        <v>8392</v>
      </c>
      <c r="J2021" s="221">
        <v>3720</v>
      </c>
      <c r="K2021" s="221">
        <v>1</v>
      </c>
      <c r="L2021" s="221">
        <v>3720</v>
      </c>
    </row>
    <row r="2022" spans="1:12" s="167" customFormat="1">
      <c r="A2022" s="218" t="str">
        <f t="shared" si="15"/>
        <v>O221019058393일반상품</v>
      </c>
      <c r="B2022" s="219" t="s">
        <v>8205</v>
      </c>
      <c r="C2022" s="219" t="s">
        <v>8023</v>
      </c>
      <c r="D2022" s="219" t="s">
        <v>8065</v>
      </c>
      <c r="E2022" s="219" t="s">
        <v>7707</v>
      </c>
      <c r="F2022" s="219" t="s">
        <v>6394</v>
      </c>
      <c r="G2022" s="219" t="s">
        <v>7957</v>
      </c>
      <c r="H2022" s="219" t="s">
        <v>5990</v>
      </c>
      <c r="I2022" s="220" t="s">
        <v>8380</v>
      </c>
      <c r="J2022" s="221">
        <v>4450</v>
      </c>
      <c r="K2022" s="221">
        <v>1</v>
      </c>
      <c r="L2022" s="221">
        <v>4450</v>
      </c>
    </row>
    <row r="2023" spans="1:12" s="167" customFormat="1">
      <c r="A2023" s="218" t="str">
        <f t="shared" si="15"/>
        <v>O221019058393일반상품</v>
      </c>
      <c r="B2023" s="219" t="s">
        <v>8205</v>
      </c>
      <c r="C2023" s="219" t="s">
        <v>8023</v>
      </c>
      <c r="D2023" s="219" t="s">
        <v>8065</v>
      </c>
      <c r="E2023" s="219" t="s">
        <v>7707</v>
      </c>
      <c r="F2023" s="219" t="s">
        <v>6394</v>
      </c>
      <c r="G2023" s="219" t="s">
        <v>7957</v>
      </c>
      <c r="H2023" s="219" t="s">
        <v>5990</v>
      </c>
      <c r="I2023" s="220" t="s">
        <v>8499</v>
      </c>
      <c r="J2023" s="221">
        <v>4400</v>
      </c>
      <c r="K2023" s="221">
        <v>1</v>
      </c>
      <c r="L2023" s="221">
        <v>4400</v>
      </c>
    </row>
    <row r="2024" spans="1:12" s="167" customFormat="1">
      <c r="A2024" s="218" t="str">
        <f t="shared" si="15"/>
        <v>O221019058393일반상품</v>
      </c>
      <c r="B2024" s="219" t="s">
        <v>8205</v>
      </c>
      <c r="C2024" s="219" t="s">
        <v>8023</v>
      </c>
      <c r="D2024" s="219" t="s">
        <v>8065</v>
      </c>
      <c r="E2024" s="219" t="s">
        <v>7707</v>
      </c>
      <c r="F2024" s="219" t="s">
        <v>6394</v>
      </c>
      <c r="G2024" s="219" t="s">
        <v>7957</v>
      </c>
      <c r="H2024" s="219" t="s">
        <v>5990</v>
      </c>
      <c r="I2024" s="220" t="s">
        <v>8855</v>
      </c>
      <c r="J2024" s="221">
        <v>29000</v>
      </c>
      <c r="K2024" s="221">
        <v>1</v>
      </c>
      <c r="L2024" s="221">
        <v>29000</v>
      </c>
    </row>
    <row r="2025" spans="1:12" s="167" customFormat="1">
      <c r="A2025" s="218" t="str">
        <f t="shared" si="15"/>
        <v>O221019058393일반상품</v>
      </c>
      <c r="B2025" s="219" t="s">
        <v>8205</v>
      </c>
      <c r="C2025" s="219" t="s">
        <v>8023</v>
      </c>
      <c r="D2025" s="219" t="s">
        <v>8065</v>
      </c>
      <c r="E2025" s="219" t="s">
        <v>7707</v>
      </c>
      <c r="F2025" s="219" t="s">
        <v>6394</v>
      </c>
      <c r="G2025" s="219" t="s">
        <v>7957</v>
      </c>
      <c r="H2025" s="219" t="s">
        <v>5990</v>
      </c>
      <c r="I2025" s="220" t="s">
        <v>7216</v>
      </c>
      <c r="J2025" s="221">
        <v>3930</v>
      </c>
      <c r="K2025" s="221">
        <v>1</v>
      </c>
      <c r="L2025" s="221">
        <v>3930</v>
      </c>
    </row>
    <row r="2026" spans="1:12" s="167" customFormat="1">
      <c r="A2026" s="218" t="str">
        <f t="shared" si="15"/>
        <v>O221019058393일반상품</v>
      </c>
      <c r="B2026" s="219" t="s">
        <v>8205</v>
      </c>
      <c r="C2026" s="219" t="s">
        <v>8023</v>
      </c>
      <c r="D2026" s="219" t="s">
        <v>8065</v>
      </c>
      <c r="E2026" s="219" t="s">
        <v>7707</v>
      </c>
      <c r="F2026" s="219" t="s">
        <v>6394</v>
      </c>
      <c r="G2026" s="219" t="s">
        <v>7957</v>
      </c>
      <c r="H2026" s="219" t="s">
        <v>5990</v>
      </c>
      <c r="I2026" s="220" t="s">
        <v>8856</v>
      </c>
      <c r="J2026" s="221">
        <v>12900</v>
      </c>
      <c r="K2026" s="221">
        <v>1</v>
      </c>
      <c r="L2026" s="221">
        <v>12900</v>
      </c>
    </row>
    <row r="2027" spans="1:12" s="167" customFormat="1">
      <c r="A2027" s="218" t="str">
        <f t="shared" si="15"/>
        <v>O221019058393일반상품</v>
      </c>
      <c r="B2027" s="219" t="s">
        <v>8205</v>
      </c>
      <c r="C2027" s="219" t="s">
        <v>8023</v>
      </c>
      <c r="D2027" s="219" t="s">
        <v>8065</v>
      </c>
      <c r="E2027" s="219" t="s">
        <v>7707</v>
      </c>
      <c r="F2027" s="219" t="s">
        <v>6394</v>
      </c>
      <c r="G2027" s="219" t="s">
        <v>7957</v>
      </c>
      <c r="H2027" s="219" t="s">
        <v>5990</v>
      </c>
      <c r="I2027" s="220" t="s">
        <v>8492</v>
      </c>
      <c r="J2027" s="221">
        <v>4200</v>
      </c>
      <c r="K2027" s="221">
        <v>1</v>
      </c>
      <c r="L2027" s="221">
        <v>4200</v>
      </c>
    </row>
    <row r="2028" spans="1:12" s="167" customFormat="1">
      <c r="A2028" s="218" t="str">
        <f t="shared" si="15"/>
        <v>O221019058393일반상품</v>
      </c>
      <c r="B2028" s="219" t="s">
        <v>8205</v>
      </c>
      <c r="C2028" s="219" t="s">
        <v>8023</v>
      </c>
      <c r="D2028" s="219" t="s">
        <v>8065</v>
      </c>
      <c r="E2028" s="219" t="s">
        <v>7707</v>
      </c>
      <c r="F2028" s="219" t="s">
        <v>6394</v>
      </c>
      <c r="G2028" s="219" t="s">
        <v>7957</v>
      </c>
      <c r="H2028" s="219" t="s">
        <v>5990</v>
      </c>
      <c r="I2028" s="220" t="s">
        <v>8621</v>
      </c>
      <c r="J2028" s="221">
        <v>1520</v>
      </c>
      <c r="K2028" s="221">
        <v>1</v>
      </c>
      <c r="L2028" s="221">
        <v>1520</v>
      </c>
    </row>
    <row r="2029" spans="1:12" s="167" customFormat="1">
      <c r="A2029" s="218" t="str">
        <f t="shared" si="15"/>
        <v>O221019058393일반상품</v>
      </c>
      <c r="B2029" s="219" t="s">
        <v>8205</v>
      </c>
      <c r="C2029" s="219" t="s">
        <v>8023</v>
      </c>
      <c r="D2029" s="219" t="s">
        <v>8065</v>
      </c>
      <c r="E2029" s="219" t="s">
        <v>7707</v>
      </c>
      <c r="F2029" s="219" t="s">
        <v>6394</v>
      </c>
      <c r="G2029" s="219" t="s">
        <v>7957</v>
      </c>
      <c r="H2029" s="219" t="s">
        <v>5990</v>
      </c>
      <c r="I2029" s="220" t="s">
        <v>8857</v>
      </c>
      <c r="J2029" s="221">
        <v>8720</v>
      </c>
      <c r="K2029" s="221">
        <v>1</v>
      </c>
      <c r="L2029" s="221">
        <v>8720</v>
      </c>
    </row>
    <row r="2030" spans="1:12" s="167" customFormat="1">
      <c r="A2030" s="218" t="str">
        <f t="shared" si="15"/>
        <v>O221019058393일반상품</v>
      </c>
      <c r="B2030" s="219" t="s">
        <v>8205</v>
      </c>
      <c r="C2030" s="219" t="s">
        <v>8023</v>
      </c>
      <c r="D2030" s="219" t="s">
        <v>8065</v>
      </c>
      <c r="E2030" s="219" t="s">
        <v>7707</v>
      </c>
      <c r="F2030" s="219" t="s">
        <v>6394</v>
      </c>
      <c r="G2030" s="219" t="s">
        <v>7957</v>
      </c>
      <c r="H2030" s="219" t="s">
        <v>5990</v>
      </c>
      <c r="I2030" s="220" t="s">
        <v>8735</v>
      </c>
      <c r="J2030" s="221">
        <v>22000</v>
      </c>
      <c r="K2030" s="221">
        <v>1</v>
      </c>
      <c r="L2030" s="221">
        <v>22000</v>
      </c>
    </row>
    <row r="2031" spans="1:12" s="167" customFormat="1">
      <c r="A2031" s="218" t="str">
        <f t="shared" si="15"/>
        <v>O221019058392일반상품</v>
      </c>
      <c r="B2031" s="219" t="s">
        <v>8206</v>
      </c>
      <c r="C2031" s="219" t="s">
        <v>8023</v>
      </c>
      <c r="D2031" s="219" t="s">
        <v>8065</v>
      </c>
      <c r="E2031" s="219" t="s">
        <v>7707</v>
      </c>
      <c r="F2031" s="219" t="s">
        <v>7718</v>
      </c>
      <c r="G2031" s="219" t="s">
        <v>8006</v>
      </c>
      <c r="H2031" s="219" t="s">
        <v>5990</v>
      </c>
      <c r="I2031" s="220" t="s">
        <v>8363</v>
      </c>
      <c r="J2031" s="221">
        <v>1100</v>
      </c>
      <c r="K2031" s="221">
        <v>1</v>
      </c>
      <c r="L2031" s="221">
        <v>1100</v>
      </c>
    </row>
    <row r="2032" spans="1:12" s="167" customFormat="1">
      <c r="A2032" s="218" t="str">
        <f t="shared" si="15"/>
        <v>O221019058392일반상품</v>
      </c>
      <c r="B2032" s="219" t="s">
        <v>8206</v>
      </c>
      <c r="C2032" s="219" t="s">
        <v>8023</v>
      </c>
      <c r="D2032" s="219" t="s">
        <v>8065</v>
      </c>
      <c r="E2032" s="219" t="s">
        <v>7707</v>
      </c>
      <c r="F2032" s="219" t="s">
        <v>7718</v>
      </c>
      <c r="G2032" s="219" t="s">
        <v>8006</v>
      </c>
      <c r="H2032" s="219" t="s">
        <v>5990</v>
      </c>
      <c r="I2032" s="220" t="s">
        <v>7218</v>
      </c>
      <c r="J2032" s="221">
        <v>1000</v>
      </c>
      <c r="K2032" s="221">
        <v>3</v>
      </c>
      <c r="L2032" s="221">
        <v>3000</v>
      </c>
    </row>
    <row r="2033" spans="1:12" s="167" customFormat="1">
      <c r="A2033" s="218" t="str">
        <f t="shared" si="15"/>
        <v>O221019058392일반상품</v>
      </c>
      <c r="B2033" s="219" t="s">
        <v>8206</v>
      </c>
      <c r="C2033" s="219" t="s">
        <v>8023</v>
      </c>
      <c r="D2033" s="219" t="s">
        <v>8065</v>
      </c>
      <c r="E2033" s="219" t="s">
        <v>7707</v>
      </c>
      <c r="F2033" s="219" t="s">
        <v>7718</v>
      </c>
      <c r="G2033" s="219" t="s">
        <v>8006</v>
      </c>
      <c r="H2033" s="219" t="s">
        <v>5990</v>
      </c>
      <c r="I2033" s="220" t="s">
        <v>8799</v>
      </c>
      <c r="J2033" s="221">
        <v>16000</v>
      </c>
      <c r="K2033" s="221">
        <v>1</v>
      </c>
      <c r="L2033" s="221">
        <v>16000</v>
      </c>
    </row>
    <row r="2034" spans="1:12" s="167" customFormat="1">
      <c r="A2034" s="218" t="str">
        <f t="shared" si="15"/>
        <v>O221019058392일반상품</v>
      </c>
      <c r="B2034" s="219" t="s">
        <v>8206</v>
      </c>
      <c r="C2034" s="219" t="s">
        <v>8023</v>
      </c>
      <c r="D2034" s="219" t="s">
        <v>8065</v>
      </c>
      <c r="E2034" s="219" t="s">
        <v>7707</v>
      </c>
      <c r="F2034" s="219" t="s">
        <v>7718</v>
      </c>
      <c r="G2034" s="219" t="s">
        <v>8006</v>
      </c>
      <c r="H2034" s="219" t="s">
        <v>5990</v>
      </c>
      <c r="I2034" s="220" t="s">
        <v>7930</v>
      </c>
      <c r="J2034" s="221">
        <v>4200</v>
      </c>
      <c r="K2034" s="221">
        <v>1</v>
      </c>
      <c r="L2034" s="221">
        <v>4200</v>
      </c>
    </row>
    <row r="2035" spans="1:12" s="167" customFormat="1">
      <c r="A2035" s="218" t="str">
        <f t="shared" si="15"/>
        <v>O221019058392일반상품</v>
      </c>
      <c r="B2035" s="219" t="s">
        <v>8206</v>
      </c>
      <c r="C2035" s="219" t="s">
        <v>8023</v>
      </c>
      <c r="D2035" s="219" t="s">
        <v>8065</v>
      </c>
      <c r="E2035" s="219" t="s">
        <v>7707</v>
      </c>
      <c r="F2035" s="219" t="s">
        <v>7718</v>
      </c>
      <c r="G2035" s="219" t="s">
        <v>8006</v>
      </c>
      <c r="H2035" s="219" t="s">
        <v>5990</v>
      </c>
      <c r="I2035" s="220" t="s">
        <v>8075</v>
      </c>
      <c r="J2035" s="221">
        <v>4500</v>
      </c>
      <c r="K2035" s="221">
        <v>1</v>
      </c>
      <c r="L2035" s="221">
        <v>4500</v>
      </c>
    </row>
    <row r="2036" spans="1:12" s="167" customFormat="1">
      <c r="A2036" s="218" t="str">
        <f t="shared" si="15"/>
        <v>O221019058392일반상품</v>
      </c>
      <c r="B2036" s="219" t="s">
        <v>8206</v>
      </c>
      <c r="C2036" s="219" t="s">
        <v>8023</v>
      </c>
      <c r="D2036" s="219" t="s">
        <v>8065</v>
      </c>
      <c r="E2036" s="219" t="s">
        <v>7707</v>
      </c>
      <c r="F2036" s="219" t="s">
        <v>7718</v>
      </c>
      <c r="G2036" s="219" t="s">
        <v>8006</v>
      </c>
      <c r="H2036" s="219" t="s">
        <v>5990</v>
      </c>
      <c r="I2036" s="220" t="s">
        <v>7211</v>
      </c>
      <c r="J2036" s="221">
        <v>9000</v>
      </c>
      <c r="K2036" s="221">
        <v>1</v>
      </c>
      <c r="L2036" s="221">
        <v>9000</v>
      </c>
    </row>
    <row r="2037" spans="1:12" s="167" customFormat="1">
      <c r="A2037" s="218" t="str">
        <f t="shared" si="15"/>
        <v>O221019058392일반상품</v>
      </c>
      <c r="B2037" s="219" t="s">
        <v>8206</v>
      </c>
      <c r="C2037" s="219" t="s">
        <v>8023</v>
      </c>
      <c r="D2037" s="219" t="s">
        <v>8065</v>
      </c>
      <c r="E2037" s="219" t="s">
        <v>7707</v>
      </c>
      <c r="F2037" s="219" t="s">
        <v>7718</v>
      </c>
      <c r="G2037" s="219" t="s">
        <v>8006</v>
      </c>
      <c r="H2037" s="219" t="s">
        <v>5990</v>
      </c>
      <c r="I2037" s="220" t="s">
        <v>8858</v>
      </c>
      <c r="J2037" s="221">
        <v>42000</v>
      </c>
      <c r="K2037" s="221">
        <v>1</v>
      </c>
      <c r="L2037" s="221">
        <v>42000</v>
      </c>
    </row>
    <row r="2038" spans="1:12" s="167" customFormat="1">
      <c r="A2038" s="218" t="str">
        <f t="shared" si="15"/>
        <v>O221019058392일반상품</v>
      </c>
      <c r="B2038" s="219" t="s">
        <v>8206</v>
      </c>
      <c r="C2038" s="219" t="s">
        <v>8023</v>
      </c>
      <c r="D2038" s="219" t="s">
        <v>8065</v>
      </c>
      <c r="E2038" s="219" t="s">
        <v>7707</v>
      </c>
      <c r="F2038" s="219" t="s">
        <v>7718</v>
      </c>
      <c r="G2038" s="219" t="s">
        <v>8006</v>
      </c>
      <c r="H2038" s="219" t="s">
        <v>5990</v>
      </c>
      <c r="I2038" s="220" t="s">
        <v>7191</v>
      </c>
      <c r="J2038" s="221">
        <v>13520</v>
      </c>
      <c r="K2038" s="221">
        <v>1</v>
      </c>
      <c r="L2038" s="221">
        <v>13520</v>
      </c>
    </row>
    <row r="2039" spans="1:12" s="167" customFormat="1">
      <c r="A2039" s="218" t="str">
        <f t="shared" si="15"/>
        <v>O221019058392일반상품</v>
      </c>
      <c r="B2039" s="219" t="s">
        <v>8206</v>
      </c>
      <c r="C2039" s="219" t="s">
        <v>8023</v>
      </c>
      <c r="D2039" s="219" t="s">
        <v>8065</v>
      </c>
      <c r="E2039" s="219" t="s">
        <v>7707</v>
      </c>
      <c r="F2039" s="219" t="s">
        <v>7718</v>
      </c>
      <c r="G2039" s="219" t="s">
        <v>8006</v>
      </c>
      <c r="H2039" s="219" t="s">
        <v>5990</v>
      </c>
      <c r="I2039" s="220" t="s">
        <v>8050</v>
      </c>
      <c r="J2039" s="221">
        <v>13810</v>
      </c>
      <c r="K2039" s="221">
        <v>1</v>
      </c>
      <c r="L2039" s="221">
        <v>13810</v>
      </c>
    </row>
    <row r="2040" spans="1:12" s="167" customFormat="1">
      <c r="A2040" s="218" t="str">
        <f t="shared" si="15"/>
        <v>O221019058392일반상품</v>
      </c>
      <c r="B2040" s="219" t="s">
        <v>8206</v>
      </c>
      <c r="C2040" s="219" t="s">
        <v>8023</v>
      </c>
      <c r="D2040" s="219" t="s">
        <v>8065</v>
      </c>
      <c r="E2040" s="219" t="s">
        <v>7707</v>
      </c>
      <c r="F2040" s="219" t="s">
        <v>7718</v>
      </c>
      <c r="G2040" s="219" t="s">
        <v>8006</v>
      </c>
      <c r="H2040" s="219" t="s">
        <v>5990</v>
      </c>
      <c r="I2040" s="220" t="s">
        <v>8686</v>
      </c>
      <c r="J2040" s="221">
        <v>11400</v>
      </c>
      <c r="K2040" s="221">
        <v>2</v>
      </c>
      <c r="L2040" s="221">
        <v>22800</v>
      </c>
    </row>
    <row r="2041" spans="1:12" s="167" customFormat="1">
      <c r="A2041" s="218" t="str">
        <f t="shared" si="15"/>
        <v>O221019058392일반상품</v>
      </c>
      <c r="B2041" s="219" t="s">
        <v>8206</v>
      </c>
      <c r="C2041" s="219" t="s">
        <v>8023</v>
      </c>
      <c r="D2041" s="219" t="s">
        <v>8065</v>
      </c>
      <c r="E2041" s="219" t="s">
        <v>7707</v>
      </c>
      <c r="F2041" s="219" t="s">
        <v>7718</v>
      </c>
      <c r="G2041" s="219" t="s">
        <v>8006</v>
      </c>
      <c r="H2041" s="219" t="s">
        <v>5990</v>
      </c>
      <c r="I2041" s="220" t="s">
        <v>7272</v>
      </c>
      <c r="J2041" s="221">
        <v>1250</v>
      </c>
      <c r="K2041" s="221">
        <v>2</v>
      </c>
      <c r="L2041" s="221">
        <v>2500</v>
      </c>
    </row>
    <row r="2042" spans="1:12" s="167" customFormat="1">
      <c r="A2042" s="218" t="str">
        <f t="shared" si="15"/>
        <v>O221019058392일반상품</v>
      </c>
      <c r="B2042" s="219" t="s">
        <v>8206</v>
      </c>
      <c r="C2042" s="219" t="s">
        <v>8023</v>
      </c>
      <c r="D2042" s="219" t="s">
        <v>8065</v>
      </c>
      <c r="E2042" s="219" t="s">
        <v>7707</v>
      </c>
      <c r="F2042" s="219" t="s">
        <v>7718</v>
      </c>
      <c r="G2042" s="219" t="s">
        <v>8006</v>
      </c>
      <c r="H2042" s="219" t="s">
        <v>5990</v>
      </c>
      <c r="I2042" s="220" t="s">
        <v>8699</v>
      </c>
      <c r="J2042" s="221">
        <v>2600</v>
      </c>
      <c r="K2042" s="221">
        <v>1</v>
      </c>
      <c r="L2042" s="221">
        <v>2600</v>
      </c>
    </row>
    <row r="2043" spans="1:12" s="167" customFormat="1">
      <c r="A2043" s="218" t="str">
        <f t="shared" si="15"/>
        <v>O221019058392일반상품</v>
      </c>
      <c r="B2043" s="219" t="s">
        <v>8206</v>
      </c>
      <c r="C2043" s="219" t="s">
        <v>8023</v>
      </c>
      <c r="D2043" s="219" t="s">
        <v>8065</v>
      </c>
      <c r="E2043" s="219" t="s">
        <v>7707</v>
      </c>
      <c r="F2043" s="219" t="s">
        <v>7718</v>
      </c>
      <c r="G2043" s="219" t="s">
        <v>8006</v>
      </c>
      <c r="H2043" s="219" t="s">
        <v>5990</v>
      </c>
      <c r="I2043" s="220" t="s">
        <v>8401</v>
      </c>
      <c r="J2043" s="221">
        <v>12272</v>
      </c>
      <c r="K2043" s="221">
        <v>1</v>
      </c>
      <c r="L2043" s="221">
        <v>12272</v>
      </c>
    </row>
    <row r="2044" spans="1:12" s="167" customFormat="1">
      <c r="A2044" s="218" t="str">
        <f t="shared" si="15"/>
        <v>O221019058392일반상품</v>
      </c>
      <c r="B2044" s="219" t="s">
        <v>8206</v>
      </c>
      <c r="C2044" s="219" t="s">
        <v>8023</v>
      </c>
      <c r="D2044" s="219" t="s">
        <v>8065</v>
      </c>
      <c r="E2044" s="219" t="s">
        <v>7707</v>
      </c>
      <c r="F2044" s="219" t="s">
        <v>7718</v>
      </c>
      <c r="G2044" s="219" t="s">
        <v>8006</v>
      </c>
      <c r="H2044" s="219" t="s">
        <v>5990</v>
      </c>
      <c r="I2044" s="220" t="s">
        <v>8611</v>
      </c>
      <c r="J2044" s="221">
        <v>3270</v>
      </c>
      <c r="K2044" s="221">
        <v>1</v>
      </c>
      <c r="L2044" s="221">
        <v>3270</v>
      </c>
    </row>
    <row r="2045" spans="1:12" s="167" customFormat="1">
      <c r="A2045" s="218" t="str">
        <f t="shared" si="15"/>
        <v>O221019058392일반상품</v>
      </c>
      <c r="B2045" s="219" t="s">
        <v>8206</v>
      </c>
      <c r="C2045" s="219" t="s">
        <v>8023</v>
      </c>
      <c r="D2045" s="219" t="s">
        <v>8065</v>
      </c>
      <c r="E2045" s="219" t="s">
        <v>7707</v>
      </c>
      <c r="F2045" s="219" t="s">
        <v>7718</v>
      </c>
      <c r="G2045" s="219" t="s">
        <v>8006</v>
      </c>
      <c r="H2045" s="219" t="s">
        <v>5990</v>
      </c>
      <c r="I2045" s="220" t="s">
        <v>8377</v>
      </c>
      <c r="J2045" s="221">
        <v>49500</v>
      </c>
      <c r="K2045" s="221">
        <v>1</v>
      </c>
      <c r="L2045" s="221">
        <v>49500</v>
      </c>
    </row>
    <row r="2046" spans="1:12" s="167" customFormat="1">
      <c r="A2046" s="218" t="str">
        <f t="shared" si="15"/>
        <v>O221019058392일반상품</v>
      </c>
      <c r="B2046" s="219" t="s">
        <v>8206</v>
      </c>
      <c r="C2046" s="219" t="s">
        <v>8023</v>
      </c>
      <c r="D2046" s="219" t="s">
        <v>8065</v>
      </c>
      <c r="E2046" s="219" t="s">
        <v>7707</v>
      </c>
      <c r="F2046" s="219" t="s">
        <v>7718</v>
      </c>
      <c r="G2046" s="219" t="s">
        <v>8006</v>
      </c>
      <c r="H2046" s="219" t="s">
        <v>5990</v>
      </c>
      <c r="I2046" s="220" t="s">
        <v>7193</v>
      </c>
      <c r="J2046" s="221">
        <v>1900</v>
      </c>
      <c r="K2046" s="221">
        <v>2</v>
      </c>
      <c r="L2046" s="221">
        <v>3800</v>
      </c>
    </row>
    <row r="2047" spans="1:12" s="167" customFormat="1">
      <c r="A2047" s="218" t="str">
        <f t="shared" si="15"/>
        <v>O221019058392일반상품</v>
      </c>
      <c r="B2047" s="219" t="s">
        <v>8206</v>
      </c>
      <c r="C2047" s="219" t="s">
        <v>8023</v>
      </c>
      <c r="D2047" s="219" t="s">
        <v>8065</v>
      </c>
      <c r="E2047" s="219" t="s">
        <v>7707</v>
      </c>
      <c r="F2047" s="219" t="s">
        <v>7718</v>
      </c>
      <c r="G2047" s="219" t="s">
        <v>8006</v>
      </c>
      <c r="H2047" s="219" t="s">
        <v>5990</v>
      </c>
      <c r="I2047" s="220" t="s">
        <v>8859</v>
      </c>
      <c r="J2047" s="221">
        <v>2000</v>
      </c>
      <c r="K2047" s="221">
        <v>1</v>
      </c>
      <c r="L2047" s="221">
        <v>2000</v>
      </c>
    </row>
    <row r="2048" spans="1:12" s="167" customFormat="1">
      <c r="A2048" s="218" t="str">
        <f t="shared" si="15"/>
        <v>O221019058392일반상품</v>
      </c>
      <c r="B2048" s="219" t="s">
        <v>8206</v>
      </c>
      <c r="C2048" s="219" t="s">
        <v>8023</v>
      </c>
      <c r="D2048" s="219" t="s">
        <v>8065</v>
      </c>
      <c r="E2048" s="219" t="s">
        <v>7707</v>
      </c>
      <c r="F2048" s="219" t="s">
        <v>7718</v>
      </c>
      <c r="G2048" s="219" t="s">
        <v>8006</v>
      </c>
      <c r="H2048" s="219" t="s">
        <v>5990</v>
      </c>
      <c r="I2048" s="220" t="s">
        <v>8379</v>
      </c>
      <c r="J2048" s="221">
        <v>37000</v>
      </c>
      <c r="K2048" s="221">
        <v>1</v>
      </c>
      <c r="L2048" s="221">
        <v>37000</v>
      </c>
    </row>
    <row r="2049" spans="1:12" s="167" customFormat="1">
      <c r="A2049" s="218" t="str">
        <f t="shared" si="15"/>
        <v>O221019058392일반상품</v>
      </c>
      <c r="B2049" s="219" t="s">
        <v>8206</v>
      </c>
      <c r="C2049" s="219" t="s">
        <v>8023</v>
      </c>
      <c r="D2049" s="219" t="s">
        <v>8065</v>
      </c>
      <c r="E2049" s="219" t="s">
        <v>7707</v>
      </c>
      <c r="F2049" s="219" t="s">
        <v>7718</v>
      </c>
      <c r="G2049" s="219" t="s">
        <v>8006</v>
      </c>
      <c r="H2049" s="219" t="s">
        <v>5990</v>
      </c>
      <c r="I2049" s="220" t="s">
        <v>8539</v>
      </c>
      <c r="J2049" s="221">
        <v>1160</v>
      </c>
      <c r="K2049" s="221">
        <v>2</v>
      </c>
      <c r="L2049" s="221">
        <v>2320</v>
      </c>
    </row>
    <row r="2050" spans="1:12" s="167" customFormat="1">
      <c r="A2050" s="218" t="str">
        <f t="shared" si="15"/>
        <v>O221019058392일반상품</v>
      </c>
      <c r="B2050" s="219" t="s">
        <v>8206</v>
      </c>
      <c r="C2050" s="219" t="s">
        <v>8023</v>
      </c>
      <c r="D2050" s="219" t="s">
        <v>8065</v>
      </c>
      <c r="E2050" s="219" t="s">
        <v>7707</v>
      </c>
      <c r="F2050" s="219" t="s">
        <v>7718</v>
      </c>
      <c r="G2050" s="219" t="s">
        <v>8006</v>
      </c>
      <c r="H2050" s="219" t="s">
        <v>5990</v>
      </c>
      <c r="I2050" s="220" t="s">
        <v>7195</v>
      </c>
      <c r="J2050" s="221">
        <v>3710</v>
      </c>
      <c r="K2050" s="221">
        <v>4</v>
      </c>
      <c r="L2050" s="221">
        <v>14840</v>
      </c>
    </row>
    <row r="2051" spans="1:12" s="167" customFormat="1">
      <c r="A2051" s="218" t="str">
        <f t="shared" si="15"/>
        <v>O221019058392일반상품</v>
      </c>
      <c r="B2051" s="219" t="s">
        <v>8206</v>
      </c>
      <c r="C2051" s="219" t="s">
        <v>8023</v>
      </c>
      <c r="D2051" s="219" t="s">
        <v>8065</v>
      </c>
      <c r="E2051" s="219" t="s">
        <v>7707</v>
      </c>
      <c r="F2051" s="219" t="s">
        <v>7718</v>
      </c>
      <c r="G2051" s="219" t="s">
        <v>8006</v>
      </c>
      <c r="H2051" s="219" t="s">
        <v>5990</v>
      </c>
      <c r="I2051" s="220" t="s">
        <v>8790</v>
      </c>
      <c r="J2051" s="221">
        <v>4800</v>
      </c>
      <c r="K2051" s="221">
        <v>1</v>
      </c>
      <c r="L2051" s="221">
        <v>4800</v>
      </c>
    </row>
    <row r="2052" spans="1:12" s="167" customFormat="1">
      <c r="A2052" s="218" t="str">
        <f t="shared" si="15"/>
        <v>O221019058392일반상품</v>
      </c>
      <c r="B2052" s="219" t="s">
        <v>8206</v>
      </c>
      <c r="C2052" s="219" t="s">
        <v>8023</v>
      </c>
      <c r="D2052" s="219" t="s">
        <v>8065</v>
      </c>
      <c r="E2052" s="219" t="s">
        <v>7707</v>
      </c>
      <c r="F2052" s="219" t="s">
        <v>7718</v>
      </c>
      <c r="G2052" s="219" t="s">
        <v>8006</v>
      </c>
      <c r="H2052" s="219" t="s">
        <v>5990</v>
      </c>
      <c r="I2052" s="220" t="s">
        <v>8585</v>
      </c>
      <c r="J2052" s="221">
        <v>1080</v>
      </c>
      <c r="K2052" s="221">
        <v>3</v>
      </c>
      <c r="L2052" s="221">
        <v>3240</v>
      </c>
    </row>
    <row r="2053" spans="1:12" s="167" customFormat="1">
      <c r="A2053" s="218" t="str">
        <f t="shared" si="15"/>
        <v>O221019058392일반상품</v>
      </c>
      <c r="B2053" s="219" t="s">
        <v>8206</v>
      </c>
      <c r="C2053" s="219" t="s">
        <v>8023</v>
      </c>
      <c r="D2053" s="219" t="s">
        <v>8065</v>
      </c>
      <c r="E2053" s="219" t="s">
        <v>7707</v>
      </c>
      <c r="F2053" s="219" t="s">
        <v>7718</v>
      </c>
      <c r="G2053" s="219" t="s">
        <v>8006</v>
      </c>
      <c r="H2053" s="219" t="s">
        <v>5990</v>
      </c>
      <c r="I2053" s="220" t="s">
        <v>8566</v>
      </c>
      <c r="J2053" s="221">
        <v>990</v>
      </c>
      <c r="K2053" s="221">
        <v>5</v>
      </c>
      <c r="L2053" s="221">
        <v>4950</v>
      </c>
    </row>
    <row r="2054" spans="1:12" s="167" customFormat="1">
      <c r="A2054" s="218" t="str">
        <f t="shared" si="15"/>
        <v>O221019058392일반상품</v>
      </c>
      <c r="B2054" s="219" t="s">
        <v>8206</v>
      </c>
      <c r="C2054" s="219" t="s">
        <v>8023</v>
      </c>
      <c r="D2054" s="219" t="s">
        <v>8065</v>
      </c>
      <c r="E2054" s="219" t="s">
        <v>7707</v>
      </c>
      <c r="F2054" s="219" t="s">
        <v>7718</v>
      </c>
      <c r="G2054" s="219" t="s">
        <v>8006</v>
      </c>
      <c r="H2054" s="219" t="s">
        <v>5990</v>
      </c>
      <c r="I2054" s="220" t="s">
        <v>8336</v>
      </c>
      <c r="J2054" s="221">
        <v>4320</v>
      </c>
      <c r="K2054" s="221">
        <v>1</v>
      </c>
      <c r="L2054" s="221">
        <v>4320</v>
      </c>
    </row>
    <row r="2055" spans="1:12" s="167" customFormat="1">
      <c r="A2055" s="218" t="str">
        <f t="shared" si="15"/>
        <v>O221019058392일반상품</v>
      </c>
      <c r="B2055" s="219" t="s">
        <v>8206</v>
      </c>
      <c r="C2055" s="219" t="s">
        <v>8023</v>
      </c>
      <c r="D2055" s="219" t="s">
        <v>8065</v>
      </c>
      <c r="E2055" s="219" t="s">
        <v>7707</v>
      </c>
      <c r="F2055" s="219" t="s">
        <v>7718</v>
      </c>
      <c r="G2055" s="219" t="s">
        <v>8006</v>
      </c>
      <c r="H2055" s="219" t="s">
        <v>5990</v>
      </c>
      <c r="I2055" s="220" t="s">
        <v>8735</v>
      </c>
      <c r="J2055" s="221">
        <v>22000</v>
      </c>
      <c r="K2055" s="221">
        <v>1</v>
      </c>
      <c r="L2055" s="221">
        <v>22000</v>
      </c>
    </row>
    <row r="2056" spans="1:12" s="167" customFormat="1">
      <c r="A2056" s="218" t="str">
        <f t="shared" si="15"/>
        <v>O221019058391일반상품</v>
      </c>
      <c r="B2056" s="219" t="s">
        <v>8207</v>
      </c>
      <c r="C2056" s="219" t="s">
        <v>8023</v>
      </c>
      <c r="D2056" s="219" t="s">
        <v>8065</v>
      </c>
      <c r="E2056" s="219" t="s">
        <v>7707</v>
      </c>
      <c r="F2056" s="219" t="s">
        <v>7718</v>
      </c>
      <c r="G2056" s="219" t="s">
        <v>8004</v>
      </c>
      <c r="H2056" s="219" t="s">
        <v>5990</v>
      </c>
      <c r="I2056" s="220" t="s">
        <v>7980</v>
      </c>
      <c r="J2056" s="221">
        <v>4200</v>
      </c>
      <c r="K2056" s="221">
        <v>3</v>
      </c>
      <c r="L2056" s="221">
        <v>12600</v>
      </c>
    </row>
    <row r="2057" spans="1:12" s="167" customFormat="1">
      <c r="A2057" s="218" t="str">
        <f t="shared" si="15"/>
        <v>O221019058391일반상품</v>
      </c>
      <c r="B2057" s="219" t="s">
        <v>8207</v>
      </c>
      <c r="C2057" s="219" t="s">
        <v>8023</v>
      </c>
      <c r="D2057" s="219" t="s">
        <v>8065</v>
      </c>
      <c r="E2057" s="219" t="s">
        <v>7707</v>
      </c>
      <c r="F2057" s="219" t="s">
        <v>7718</v>
      </c>
      <c r="G2057" s="219" t="s">
        <v>8004</v>
      </c>
      <c r="H2057" s="219" t="s">
        <v>5990</v>
      </c>
      <c r="I2057" s="220" t="s">
        <v>8384</v>
      </c>
      <c r="J2057" s="221">
        <v>3640</v>
      </c>
      <c r="K2057" s="221">
        <v>6</v>
      </c>
      <c r="L2057" s="221">
        <v>21840</v>
      </c>
    </row>
    <row r="2058" spans="1:12" s="167" customFormat="1">
      <c r="A2058" s="218" t="str">
        <f t="shared" si="15"/>
        <v>O221019058391일반상품</v>
      </c>
      <c r="B2058" s="219" t="s">
        <v>8207</v>
      </c>
      <c r="C2058" s="219" t="s">
        <v>8023</v>
      </c>
      <c r="D2058" s="219" t="s">
        <v>8065</v>
      </c>
      <c r="E2058" s="219" t="s">
        <v>7707</v>
      </c>
      <c r="F2058" s="219" t="s">
        <v>7718</v>
      </c>
      <c r="G2058" s="219" t="s">
        <v>8004</v>
      </c>
      <c r="H2058" s="219" t="s">
        <v>5990</v>
      </c>
      <c r="I2058" s="220" t="s">
        <v>7203</v>
      </c>
      <c r="J2058" s="221">
        <v>5000</v>
      </c>
      <c r="K2058" s="221">
        <v>1</v>
      </c>
      <c r="L2058" s="221">
        <v>5000</v>
      </c>
    </row>
    <row r="2059" spans="1:12" s="167" customFormat="1">
      <c r="A2059" s="218" t="str">
        <f t="shared" si="15"/>
        <v>O221019058391일반상품</v>
      </c>
      <c r="B2059" s="219" t="s">
        <v>8207</v>
      </c>
      <c r="C2059" s="219" t="s">
        <v>8023</v>
      </c>
      <c r="D2059" s="219" t="s">
        <v>8065</v>
      </c>
      <c r="E2059" s="219" t="s">
        <v>7707</v>
      </c>
      <c r="F2059" s="219" t="s">
        <v>7718</v>
      </c>
      <c r="G2059" s="219" t="s">
        <v>8004</v>
      </c>
      <c r="H2059" s="219" t="s">
        <v>5990</v>
      </c>
      <c r="I2059" s="220" t="s">
        <v>7190</v>
      </c>
      <c r="J2059" s="221">
        <v>4430</v>
      </c>
      <c r="K2059" s="221">
        <v>4</v>
      </c>
      <c r="L2059" s="221">
        <v>17720</v>
      </c>
    </row>
    <row r="2060" spans="1:12" s="167" customFormat="1">
      <c r="A2060" s="218" t="str">
        <f t="shared" si="15"/>
        <v>O221019058391일반상품</v>
      </c>
      <c r="B2060" s="219" t="s">
        <v>8207</v>
      </c>
      <c r="C2060" s="219" t="s">
        <v>8023</v>
      </c>
      <c r="D2060" s="219" t="s">
        <v>8065</v>
      </c>
      <c r="E2060" s="219" t="s">
        <v>7707</v>
      </c>
      <c r="F2060" s="219" t="s">
        <v>7718</v>
      </c>
      <c r="G2060" s="219" t="s">
        <v>8004</v>
      </c>
      <c r="H2060" s="219" t="s">
        <v>5990</v>
      </c>
      <c r="I2060" s="220" t="s">
        <v>8623</v>
      </c>
      <c r="J2060" s="221">
        <v>5500</v>
      </c>
      <c r="K2060" s="221">
        <v>2</v>
      </c>
      <c r="L2060" s="221">
        <v>11000</v>
      </c>
    </row>
    <row r="2061" spans="1:12" s="167" customFormat="1">
      <c r="A2061" s="218" t="str">
        <f t="shared" si="15"/>
        <v>O221019058391일반상품</v>
      </c>
      <c r="B2061" s="219" t="s">
        <v>8207</v>
      </c>
      <c r="C2061" s="219" t="s">
        <v>8023</v>
      </c>
      <c r="D2061" s="219" t="s">
        <v>8065</v>
      </c>
      <c r="E2061" s="219" t="s">
        <v>7707</v>
      </c>
      <c r="F2061" s="219" t="s">
        <v>7718</v>
      </c>
      <c r="G2061" s="219" t="s">
        <v>8004</v>
      </c>
      <c r="H2061" s="219" t="s">
        <v>5990</v>
      </c>
      <c r="I2061" s="220" t="s">
        <v>7975</v>
      </c>
      <c r="J2061" s="221">
        <v>2780</v>
      </c>
      <c r="K2061" s="221">
        <v>1</v>
      </c>
      <c r="L2061" s="221">
        <v>2780</v>
      </c>
    </row>
    <row r="2062" spans="1:12" s="167" customFormat="1">
      <c r="A2062" s="218" t="str">
        <f t="shared" si="15"/>
        <v>O221019058391일반상품</v>
      </c>
      <c r="B2062" s="219" t="s">
        <v>8207</v>
      </c>
      <c r="C2062" s="219" t="s">
        <v>8023</v>
      </c>
      <c r="D2062" s="219" t="s">
        <v>8065</v>
      </c>
      <c r="E2062" s="219" t="s">
        <v>7707</v>
      </c>
      <c r="F2062" s="219" t="s">
        <v>7718</v>
      </c>
      <c r="G2062" s="219" t="s">
        <v>8004</v>
      </c>
      <c r="H2062" s="219" t="s">
        <v>5990</v>
      </c>
      <c r="I2062" s="220" t="s">
        <v>7197</v>
      </c>
      <c r="J2062" s="221">
        <v>3800</v>
      </c>
      <c r="K2062" s="221">
        <v>1</v>
      </c>
      <c r="L2062" s="221">
        <v>3800</v>
      </c>
    </row>
    <row r="2063" spans="1:12" s="167" customFormat="1">
      <c r="A2063" s="218" t="str">
        <f t="shared" si="15"/>
        <v>O221019058391일반상품</v>
      </c>
      <c r="B2063" s="219" t="s">
        <v>8207</v>
      </c>
      <c r="C2063" s="219" t="s">
        <v>8023</v>
      </c>
      <c r="D2063" s="219" t="s">
        <v>8065</v>
      </c>
      <c r="E2063" s="219" t="s">
        <v>7707</v>
      </c>
      <c r="F2063" s="219" t="s">
        <v>7718</v>
      </c>
      <c r="G2063" s="219" t="s">
        <v>8004</v>
      </c>
      <c r="H2063" s="219" t="s">
        <v>5990</v>
      </c>
      <c r="I2063" s="220" t="s">
        <v>8860</v>
      </c>
      <c r="J2063" s="221">
        <v>2800</v>
      </c>
      <c r="K2063" s="221">
        <v>1</v>
      </c>
      <c r="L2063" s="221">
        <v>2800</v>
      </c>
    </row>
    <row r="2064" spans="1:12" s="167" customFormat="1">
      <c r="A2064" s="218" t="str">
        <f t="shared" si="15"/>
        <v>O221019058391일반상품</v>
      </c>
      <c r="B2064" s="219" t="s">
        <v>8207</v>
      </c>
      <c r="C2064" s="219" t="s">
        <v>8023</v>
      </c>
      <c r="D2064" s="219" t="s">
        <v>8065</v>
      </c>
      <c r="E2064" s="219" t="s">
        <v>7707</v>
      </c>
      <c r="F2064" s="219" t="s">
        <v>7718</v>
      </c>
      <c r="G2064" s="219" t="s">
        <v>8004</v>
      </c>
      <c r="H2064" s="219" t="s">
        <v>5990</v>
      </c>
      <c r="I2064" s="220" t="s">
        <v>7923</v>
      </c>
      <c r="J2064" s="221">
        <v>3900</v>
      </c>
      <c r="K2064" s="221">
        <v>1</v>
      </c>
      <c r="L2064" s="221">
        <v>3900</v>
      </c>
    </row>
    <row r="2065" spans="1:12" s="167" customFormat="1">
      <c r="A2065" s="218" t="str">
        <f t="shared" si="15"/>
        <v>O221019058391일반상품</v>
      </c>
      <c r="B2065" s="219" t="s">
        <v>8207</v>
      </c>
      <c r="C2065" s="219" t="s">
        <v>8023</v>
      </c>
      <c r="D2065" s="219" t="s">
        <v>8065</v>
      </c>
      <c r="E2065" s="219" t="s">
        <v>7707</v>
      </c>
      <c r="F2065" s="219" t="s">
        <v>7718</v>
      </c>
      <c r="G2065" s="219" t="s">
        <v>8004</v>
      </c>
      <c r="H2065" s="219" t="s">
        <v>5990</v>
      </c>
      <c r="I2065" s="220" t="s">
        <v>7259</v>
      </c>
      <c r="J2065" s="221">
        <v>6350</v>
      </c>
      <c r="K2065" s="221">
        <v>5</v>
      </c>
      <c r="L2065" s="221">
        <v>31750</v>
      </c>
    </row>
    <row r="2066" spans="1:12" s="167" customFormat="1">
      <c r="A2066" s="218" t="str">
        <f t="shared" si="15"/>
        <v>O221019058391일반상품</v>
      </c>
      <c r="B2066" s="219" t="s">
        <v>8207</v>
      </c>
      <c r="C2066" s="219" t="s">
        <v>8023</v>
      </c>
      <c r="D2066" s="219" t="s">
        <v>8065</v>
      </c>
      <c r="E2066" s="219" t="s">
        <v>7707</v>
      </c>
      <c r="F2066" s="219" t="s">
        <v>7718</v>
      </c>
      <c r="G2066" s="219" t="s">
        <v>8004</v>
      </c>
      <c r="H2066" s="219" t="s">
        <v>5990</v>
      </c>
      <c r="I2066" s="220" t="s">
        <v>8615</v>
      </c>
      <c r="J2066" s="221">
        <v>8500</v>
      </c>
      <c r="K2066" s="221">
        <v>1</v>
      </c>
      <c r="L2066" s="221">
        <v>8500</v>
      </c>
    </row>
    <row r="2067" spans="1:12" s="167" customFormat="1">
      <c r="A2067" s="218" t="str">
        <f t="shared" si="15"/>
        <v>O221019058391일반상품</v>
      </c>
      <c r="B2067" s="219" t="s">
        <v>8207</v>
      </c>
      <c r="C2067" s="219" t="s">
        <v>8023</v>
      </c>
      <c r="D2067" s="219" t="s">
        <v>8065</v>
      </c>
      <c r="E2067" s="219" t="s">
        <v>7707</v>
      </c>
      <c r="F2067" s="219" t="s">
        <v>7718</v>
      </c>
      <c r="G2067" s="219" t="s">
        <v>8004</v>
      </c>
      <c r="H2067" s="219" t="s">
        <v>5990</v>
      </c>
      <c r="I2067" s="220" t="s">
        <v>8861</v>
      </c>
      <c r="J2067" s="221">
        <v>2900</v>
      </c>
      <c r="K2067" s="221">
        <v>2</v>
      </c>
      <c r="L2067" s="221">
        <v>5800</v>
      </c>
    </row>
    <row r="2068" spans="1:12" s="167" customFormat="1">
      <c r="A2068" s="218" t="str">
        <f t="shared" si="15"/>
        <v>O221019058391일반상품</v>
      </c>
      <c r="B2068" s="219" t="s">
        <v>8207</v>
      </c>
      <c r="C2068" s="219" t="s">
        <v>8023</v>
      </c>
      <c r="D2068" s="219" t="s">
        <v>8065</v>
      </c>
      <c r="E2068" s="219" t="s">
        <v>7707</v>
      </c>
      <c r="F2068" s="219" t="s">
        <v>7718</v>
      </c>
      <c r="G2068" s="219" t="s">
        <v>8004</v>
      </c>
      <c r="H2068" s="219" t="s">
        <v>5990</v>
      </c>
      <c r="I2068" s="220" t="s">
        <v>8030</v>
      </c>
      <c r="J2068" s="221">
        <v>12500</v>
      </c>
      <c r="K2068" s="221">
        <v>1</v>
      </c>
      <c r="L2068" s="221">
        <v>12500</v>
      </c>
    </row>
    <row r="2069" spans="1:12" s="167" customFormat="1">
      <c r="A2069" s="218" t="str">
        <f t="shared" si="15"/>
        <v>O221019058391일반상품</v>
      </c>
      <c r="B2069" s="219" t="s">
        <v>8207</v>
      </c>
      <c r="C2069" s="219" t="s">
        <v>8023</v>
      </c>
      <c r="D2069" s="219" t="s">
        <v>8065</v>
      </c>
      <c r="E2069" s="219" t="s">
        <v>7707</v>
      </c>
      <c r="F2069" s="219" t="s">
        <v>7718</v>
      </c>
      <c r="G2069" s="219" t="s">
        <v>8004</v>
      </c>
      <c r="H2069" s="219" t="s">
        <v>5990</v>
      </c>
      <c r="I2069" s="220" t="s">
        <v>8716</v>
      </c>
      <c r="J2069" s="221">
        <v>2400</v>
      </c>
      <c r="K2069" s="221">
        <v>1</v>
      </c>
      <c r="L2069" s="221">
        <v>2400</v>
      </c>
    </row>
    <row r="2070" spans="1:12" s="167" customFormat="1">
      <c r="A2070" s="218" t="str">
        <f t="shared" si="15"/>
        <v>O221019058391일반상품</v>
      </c>
      <c r="B2070" s="219" t="s">
        <v>8207</v>
      </c>
      <c r="C2070" s="219" t="s">
        <v>8023</v>
      </c>
      <c r="D2070" s="219" t="s">
        <v>8065</v>
      </c>
      <c r="E2070" s="219" t="s">
        <v>7707</v>
      </c>
      <c r="F2070" s="219" t="s">
        <v>7718</v>
      </c>
      <c r="G2070" s="219" t="s">
        <v>8004</v>
      </c>
      <c r="H2070" s="219" t="s">
        <v>5990</v>
      </c>
      <c r="I2070" s="220" t="s">
        <v>8862</v>
      </c>
      <c r="J2070" s="221">
        <v>9300</v>
      </c>
      <c r="K2070" s="221">
        <v>1</v>
      </c>
      <c r="L2070" s="221">
        <v>9300</v>
      </c>
    </row>
    <row r="2071" spans="1:12" s="167" customFormat="1">
      <c r="A2071" s="218" t="str">
        <f t="shared" si="15"/>
        <v>O221019058391일반상품</v>
      </c>
      <c r="B2071" s="219" t="s">
        <v>8207</v>
      </c>
      <c r="C2071" s="219" t="s">
        <v>8023</v>
      </c>
      <c r="D2071" s="219" t="s">
        <v>8065</v>
      </c>
      <c r="E2071" s="219" t="s">
        <v>7707</v>
      </c>
      <c r="F2071" s="219" t="s">
        <v>7718</v>
      </c>
      <c r="G2071" s="219" t="s">
        <v>8004</v>
      </c>
      <c r="H2071" s="219" t="s">
        <v>5990</v>
      </c>
      <c r="I2071" s="220" t="s">
        <v>8788</v>
      </c>
      <c r="J2071" s="221">
        <v>9300</v>
      </c>
      <c r="K2071" s="221">
        <v>1</v>
      </c>
      <c r="L2071" s="221">
        <v>9300</v>
      </c>
    </row>
    <row r="2072" spans="1:12" s="167" customFormat="1">
      <c r="A2072" s="218" t="str">
        <f t="shared" si="15"/>
        <v>O221019058391일반상품</v>
      </c>
      <c r="B2072" s="219" t="s">
        <v>8207</v>
      </c>
      <c r="C2072" s="219" t="s">
        <v>8023</v>
      </c>
      <c r="D2072" s="219" t="s">
        <v>8065</v>
      </c>
      <c r="E2072" s="219" t="s">
        <v>7707</v>
      </c>
      <c r="F2072" s="219" t="s">
        <v>7718</v>
      </c>
      <c r="G2072" s="219" t="s">
        <v>8004</v>
      </c>
      <c r="H2072" s="219" t="s">
        <v>5990</v>
      </c>
      <c r="I2072" s="220" t="s">
        <v>7205</v>
      </c>
      <c r="J2072" s="221">
        <v>5430</v>
      </c>
      <c r="K2072" s="221">
        <v>1</v>
      </c>
      <c r="L2072" s="221">
        <v>5430</v>
      </c>
    </row>
    <row r="2073" spans="1:12" s="167" customFormat="1">
      <c r="A2073" s="218" t="str">
        <f t="shared" si="15"/>
        <v>O221019058391일반상품</v>
      </c>
      <c r="B2073" s="219" t="s">
        <v>8207</v>
      </c>
      <c r="C2073" s="219" t="s">
        <v>8023</v>
      </c>
      <c r="D2073" s="219" t="s">
        <v>8065</v>
      </c>
      <c r="E2073" s="219" t="s">
        <v>7707</v>
      </c>
      <c r="F2073" s="219" t="s">
        <v>7718</v>
      </c>
      <c r="G2073" s="219" t="s">
        <v>8004</v>
      </c>
      <c r="H2073" s="219" t="s">
        <v>5990</v>
      </c>
      <c r="I2073" s="220" t="s">
        <v>8508</v>
      </c>
      <c r="J2073" s="221">
        <v>4100</v>
      </c>
      <c r="K2073" s="221">
        <v>1</v>
      </c>
      <c r="L2073" s="221">
        <v>4100</v>
      </c>
    </row>
    <row r="2074" spans="1:12" s="167" customFormat="1">
      <c r="A2074" s="218" t="str">
        <f t="shared" si="15"/>
        <v>O221019058391일반상품</v>
      </c>
      <c r="B2074" s="219" t="s">
        <v>8207</v>
      </c>
      <c r="C2074" s="219" t="s">
        <v>8023</v>
      </c>
      <c r="D2074" s="219" t="s">
        <v>8065</v>
      </c>
      <c r="E2074" s="219" t="s">
        <v>7707</v>
      </c>
      <c r="F2074" s="219" t="s">
        <v>7718</v>
      </c>
      <c r="G2074" s="219" t="s">
        <v>8004</v>
      </c>
      <c r="H2074" s="219" t="s">
        <v>5990</v>
      </c>
      <c r="I2074" s="220" t="s">
        <v>7231</v>
      </c>
      <c r="J2074" s="221">
        <v>5900</v>
      </c>
      <c r="K2074" s="221">
        <v>2</v>
      </c>
      <c r="L2074" s="221">
        <v>11800</v>
      </c>
    </row>
    <row r="2075" spans="1:12" s="167" customFormat="1">
      <c r="A2075" s="218" t="str">
        <f t="shared" si="15"/>
        <v>O221019058391일반상품</v>
      </c>
      <c r="B2075" s="219" t="s">
        <v>8207</v>
      </c>
      <c r="C2075" s="219" t="s">
        <v>8023</v>
      </c>
      <c r="D2075" s="219" t="s">
        <v>8065</v>
      </c>
      <c r="E2075" s="219" t="s">
        <v>7707</v>
      </c>
      <c r="F2075" s="219" t="s">
        <v>7718</v>
      </c>
      <c r="G2075" s="219" t="s">
        <v>8004</v>
      </c>
      <c r="H2075" s="219" t="s">
        <v>5990</v>
      </c>
      <c r="I2075" s="220" t="s">
        <v>8634</v>
      </c>
      <c r="J2075" s="221">
        <v>4700</v>
      </c>
      <c r="K2075" s="221">
        <v>1</v>
      </c>
      <c r="L2075" s="221">
        <v>4700</v>
      </c>
    </row>
    <row r="2076" spans="1:12" s="167" customFormat="1">
      <c r="A2076" s="218" t="str">
        <f t="shared" si="15"/>
        <v>O221019058391일반상품</v>
      </c>
      <c r="B2076" s="219" t="s">
        <v>8207</v>
      </c>
      <c r="C2076" s="219" t="s">
        <v>8023</v>
      </c>
      <c r="D2076" s="219" t="s">
        <v>8065</v>
      </c>
      <c r="E2076" s="219" t="s">
        <v>7707</v>
      </c>
      <c r="F2076" s="219" t="s">
        <v>7718</v>
      </c>
      <c r="G2076" s="219" t="s">
        <v>8004</v>
      </c>
      <c r="H2076" s="219" t="s">
        <v>5990</v>
      </c>
      <c r="I2076" s="220" t="s">
        <v>8645</v>
      </c>
      <c r="J2076" s="221">
        <v>2350</v>
      </c>
      <c r="K2076" s="221">
        <v>3</v>
      </c>
      <c r="L2076" s="221">
        <v>7050</v>
      </c>
    </row>
    <row r="2077" spans="1:12" s="167" customFormat="1">
      <c r="A2077" s="218" t="str">
        <f t="shared" si="15"/>
        <v>O221019058391일반상품</v>
      </c>
      <c r="B2077" s="219" t="s">
        <v>8207</v>
      </c>
      <c r="C2077" s="219" t="s">
        <v>8023</v>
      </c>
      <c r="D2077" s="219" t="s">
        <v>8065</v>
      </c>
      <c r="E2077" s="219" t="s">
        <v>7707</v>
      </c>
      <c r="F2077" s="219" t="s">
        <v>7718</v>
      </c>
      <c r="G2077" s="219" t="s">
        <v>8004</v>
      </c>
      <c r="H2077" s="219" t="s">
        <v>5990</v>
      </c>
      <c r="I2077" s="220" t="s">
        <v>8863</v>
      </c>
      <c r="J2077" s="221">
        <v>2350</v>
      </c>
      <c r="K2077" s="221">
        <v>2</v>
      </c>
      <c r="L2077" s="221">
        <v>4700</v>
      </c>
    </row>
    <row r="2078" spans="1:12" s="167" customFormat="1">
      <c r="A2078" s="218" t="str">
        <f t="shared" si="15"/>
        <v>O221019058391일반상품</v>
      </c>
      <c r="B2078" s="219" t="s">
        <v>8207</v>
      </c>
      <c r="C2078" s="219" t="s">
        <v>8023</v>
      </c>
      <c r="D2078" s="219" t="s">
        <v>8065</v>
      </c>
      <c r="E2078" s="219" t="s">
        <v>7707</v>
      </c>
      <c r="F2078" s="219" t="s">
        <v>7718</v>
      </c>
      <c r="G2078" s="219" t="s">
        <v>8004</v>
      </c>
      <c r="H2078" s="219" t="s">
        <v>5990</v>
      </c>
      <c r="I2078" s="220" t="s">
        <v>8864</v>
      </c>
      <c r="J2078" s="221">
        <v>3600</v>
      </c>
      <c r="K2078" s="221">
        <v>4</v>
      </c>
      <c r="L2078" s="221">
        <v>14400</v>
      </c>
    </row>
    <row r="2079" spans="1:12" s="167" customFormat="1">
      <c r="A2079" s="218" t="str">
        <f t="shared" si="15"/>
        <v>O221019058391일반상품</v>
      </c>
      <c r="B2079" s="219" t="s">
        <v>8207</v>
      </c>
      <c r="C2079" s="219" t="s">
        <v>8023</v>
      </c>
      <c r="D2079" s="219" t="s">
        <v>8065</v>
      </c>
      <c r="E2079" s="219" t="s">
        <v>7707</v>
      </c>
      <c r="F2079" s="219" t="s">
        <v>7718</v>
      </c>
      <c r="G2079" s="219" t="s">
        <v>8004</v>
      </c>
      <c r="H2079" s="219" t="s">
        <v>5990</v>
      </c>
      <c r="I2079" s="220" t="s">
        <v>8748</v>
      </c>
      <c r="J2079" s="221">
        <v>3360</v>
      </c>
      <c r="K2079" s="221">
        <v>3</v>
      </c>
      <c r="L2079" s="221">
        <v>10080</v>
      </c>
    </row>
    <row r="2080" spans="1:12" s="167" customFormat="1">
      <c r="A2080" s="218" t="str">
        <f t="shared" si="15"/>
        <v>O221019058391일반상품</v>
      </c>
      <c r="B2080" s="219" t="s">
        <v>8207</v>
      </c>
      <c r="C2080" s="219" t="s">
        <v>8023</v>
      </c>
      <c r="D2080" s="219" t="s">
        <v>8065</v>
      </c>
      <c r="E2080" s="219" t="s">
        <v>7707</v>
      </c>
      <c r="F2080" s="219" t="s">
        <v>7718</v>
      </c>
      <c r="G2080" s="219" t="s">
        <v>8004</v>
      </c>
      <c r="H2080" s="219" t="s">
        <v>5990</v>
      </c>
      <c r="I2080" s="220" t="s">
        <v>8489</v>
      </c>
      <c r="J2080" s="221">
        <v>8400</v>
      </c>
      <c r="K2080" s="221">
        <v>1</v>
      </c>
      <c r="L2080" s="221">
        <v>8400</v>
      </c>
    </row>
    <row r="2081" spans="1:12" s="167" customFormat="1">
      <c r="A2081" s="218" t="str">
        <f t="shared" si="15"/>
        <v>O221019058391일반상품</v>
      </c>
      <c r="B2081" s="219" t="s">
        <v>8207</v>
      </c>
      <c r="C2081" s="219" t="s">
        <v>8023</v>
      </c>
      <c r="D2081" s="219" t="s">
        <v>8065</v>
      </c>
      <c r="E2081" s="219" t="s">
        <v>7707</v>
      </c>
      <c r="F2081" s="219" t="s">
        <v>7718</v>
      </c>
      <c r="G2081" s="219" t="s">
        <v>8004</v>
      </c>
      <c r="H2081" s="219" t="s">
        <v>5990</v>
      </c>
      <c r="I2081" s="220" t="s">
        <v>8380</v>
      </c>
      <c r="J2081" s="221">
        <v>4450</v>
      </c>
      <c r="K2081" s="221">
        <v>3</v>
      </c>
      <c r="L2081" s="221">
        <v>13350</v>
      </c>
    </row>
    <row r="2082" spans="1:12" s="167" customFormat="1">
      <c r="A2082" s="218" t="str">
        <f t="shared" si="15"/>
        <v>O221019058391일반상품</v>
      </c>
      <c r="B2082" s="219" t="s">
        <v>8207</v>
      </c>
      <c r="C2082" s="219" t="s">
        <v>8023</v>
      </c>
      <c r="D2082" s="219" t="s">
        <v>8065</v>
      </c>
      <c r="E2082" s="219" t="s">
        <v>7707</v>
      </c>
      <c r="F2082" s="219" t="s">
        <v>7718</v>
      </c>
      <c r="G2082" s="219" t="s">
        <v>8004</v>
      </c>
      <c r="H2082" s="219" t="s">
        <v>5990</v>
      </c>
      <c r="I2082" s="220" t="s">
        <v>8620</v>
      </c>
      <c r="J2082" s="221">
        <v>11000</v>
      </c>
      <c r="K2082" s="221">
        <v>2</v>
      </c>
      <c r="L2082" s="221">
        <v>22000</v>
      </c>
    </row>
    <row r="2083" spans="1:12" s="167" customFormat="1">
      <c r="A2083" s="218" t="str">
        <f t="shared" si="15"/>
        <v>O221019058391일반상품</v>
      </c>
      <c r="B2083" s="219" t="s">
        <v>8207</v>
      </c>
      <c r="C2083" s="219" t="s">
        <v>8023</v>
      </c>
      <c r="D2083" s="219" t="s">
        <v>8065</v>
      </c>
      <c r="E2083" s="219" t="s">
        <v>7707</v>
      </c>
      <c r="F2083" s="219" t="s">
        <v>7718</v>
      </c>
      <c r="G2083" s="219" t="s">
        <v>8004</v>
      </c>
      <c r="H2083" s="219" t="s">
        <v>5990</v>
      </c>
      <c r="I2083" s="220" t="s">
        <v>7926</v>
      </c>
      <c r="J2083" s="221">
        <v>700</v>
      </c>
      <c r="K2083" s="221">
        <v>2</v>
      </c>
      <c r="L2083" s="221">
        <v>1400</v>
      </c>
    </row>
    <row r="2084" spans="1:12" s="167" customFormat="1">
      <c r="A2084" s="218" t="str">
        <f t="shared" si="15"/>
        <v>O221019058391일반상품</v>
      </c>
      <c r="B2084" s="219" t="s">
        <v>8207</v>
      </c>
      <c r="C2084" s="219" t="s">
        <v>8023</v>
      </c>
      <c r="D2084" s="219" t="s">
        <v>8065</v>
      </c>
      <c r="E2084" s="219" t="s">
        <v>7707</v>
      </c>
      <c r="F2084" s="219" t="s">
        <v>7718</v>
      </c>
      <c r="G2084" s="219" t="s">
        <v>8004</v>
      </c>
      <c r="H2084" s="219" t="s">
        <v>5990</v>
      </c>
      <c r="I2084" s="220" t="s">
        <v>7202</v>
      </c>
      <c r="J2084" s="221">
        <v>5200</v>
      </c>
      <c r="K2084" s="221">
        <v>5</v>
      </c>
      <c r="L2084" s="221">
        <v>26000</v>
      </c>
    </row>
    <row r="2085" spans="1:12" s="167" customFormat="1">
      <c r="A2085" s="218" t="str">
        <f t="shared" si="15"/>
        <v>O221019058391일반상품</v>
      </c>
      <c r="B2085" s="219" t="s">
        <v>8207</v>
      </c>
      <c r="C2085" s="219" t="s">
        <v>8023</v>
      </c>
      <c r="D2085" s="219" t="s">
        <v>8065</v>
      </c>
      <c r="E2085" s="219" t="s">
        <v>7707</v>
      </c>
      <c r="F2085" s="219" t="s">
        <v>7718</v>
      </c>
      <c r="G2085" s="219" t="s">
        <v>8004</v>
      </c>
      <c r="H2085" s="219" t="s">
        <v>5990</v>
      </c>
      <c r="I2085" s="220" t="s">
        <v>8792</v>
      </c>
      <c r="J2085" s="221">
        <v>5400</v>
      </c>
      <c r="K2085" s="221">
        <v>1</v>
      </c>
      <c r="L2085" s="221">
        <v>5400</v>
      </c>
    </row>
    <row r="2086" spans="1:12" s="167" customFormat="1">
      <c r="A2086" s="218" t="str">
        <f t="shared" si="15"/>
        <v>O221019058390일반상품</v>
      </c>
      <c r="B2086" s="219" t="s">
        <v>8208</v>
      </c>
      <c r="C2086" s="219" t="s">
        <v>8023</v>
      </c>
      <c r="D2086" s="219" t="s">
        <v>8065</v>
      </c>
      <c r="E2086" s="219" t="s">
        <v>7707</v>
      </c>
      <c r="F2086" s="219" t="s">
        <v>6394</v>
      </c>
      <c r="G2086" s="219" t="s">
        <v>7748</v>
      </c>
      <c r="H2086" s="219" t="s">
        <v>5990</v>
      </c>
      <c r="I2086" s="220" t="s">
        <v>7301</v>
      </c>
      <c r="J2086" s="221">
        <v>1500</v>
      </c>
      <c r="K2086" s="221">
        <v>1</v>
      </c>
      <c r="L2086" s="221">
        <v>1500</v>
      </c>
    </row>
    <row r="2087" spans="1:12" s="167" customFormat="1">
      <c r="A2087" s="218" t="str">
        <f t="shared" si="15"/>
        <v>O221019058389일반상품</v>
      </c>
      <c r="B2087" s="219" t="s">
        <v>8209</v>
      </c>
      <c r="C2087" s="219" t="s">
        <v>8023</v>
      </c>
      <c r="D2087" s="219" t="s">
        <v>8065</v>
      </c>
      <c r="E2087" s="219" t="s">
        <v>7708</v>
      </c>
      <c r="F2087" s="219" t="s">
        <v>6394</v>
      </c>
      <c r="G2087" s="219" t="s">
        <v>8042</v>
      </c>
      <c r="H2087" s="219" t="s">
        <v>5990</v>
      </c>
      <c r="I2087" s="220" t="s">
        <v>8865</v>
      </c>
      <c r="J2087" s="221">
        <v>1070</v>
      </c>
      <c r="K2087" s="221">
        <v>2</v>
      </c>
      <c r="L2087" s="221">
        <v>2140</v>
      </c>
    </row>
    <row r="2088" spans="1:12" s="167" customFormat="1">
      <c r="A2088" s="218" t="str">
        <f t="shared" si="15"/>
        <v>O221019058389일반상품</v>
      </c>
      <c r="B2088" s="219" t="s">
        <v>8209</v>
      </c>
      <c r="C2088" s="219" t="s">
        <v>8023</v>
      </c>
      <c r="D2088" s="219" t="s">
        <v>8065</v>
      </c>
      <c r="E2088" s="219" t="s">
        <v>7708</v>
      </c>
      <c r="F2088" s="219" t="s">
        <v>6394</v>
      </c>
      <c r="G2088" s="219" t="s">
        <v>8042</v>
      </c>
      <c r="H2088" s="219" t="s">
        <v>5990</v>
      </c>
      <c r="I2088" s="220" t="s">
        <v>7188</v>
      </c>
      <c r="J2088" s="221">
        <v>5800</v>
      </c>
      <c r="K2088" s="221">
        <v>1</v>
      </c>
      <c r="L2088" s="221">
        <v>5800</v>
      </c>
    </row>
    <row r="2089" spans="1:12" s="167" customFormat="1">
      <c r="A2089" s="218" t="str">
        <f t="shared" si="15"/>
        <v>O221019058389일반상품</v>
      </c>
      <c r="B2089" s="219" t="s">
        <v>8209</v>
      </c>
      <c r="C2089" s="219" t="s">
        <v>8023</v>
      </c>
      <c r="D2089" s="219" t="s">
        <v>8065</v>
      </c>
      <c r="E2089" s="219" t="s">
        <v>7708</v>
      </c>
      <c r="F2089" s="219" t="s">
        <v>6394</v>
      </c>
      <c r="G2089" s="219" t="s">
        <v>8042</v>
      </c>
      <c r="H2089" s="219" t="s">
        <v>5990</v>
      </c>
      <c r="I2089" s="220" t="s">
        <v>7980</v>
      </c>
      <c r="J2089" s="221">
        <v>4200</v>
      </c>
      <c r="K2089" s="221">
        <v>1</v>
      </c>
      <c r="L2089" s="221">
        <v>4200</v>
      </c>
    </row>
    <row r="2090" spans="1:12" s="167" customFormat="1">
      <c r="A2090" s="218" t="str">
        <f t="shared" si="15"/>
        <v>O221019058389일반상품</v>
      </c>
      <c r="B2090" s="219" t="s">
        <v>8209</v>
      </c>
      <c r="C2090" s="219" t="s">
        <v>8023</v>
      </c>
      <c r="D2090" s="219" t="s">
        <v>8065</v>
      </c>
      <c r="E2090" s="219" t="s">
        <v>7708</v>
      </c>
      <c r="F2090" s="219" t="s">
        <v>6394</v>
      </c>
      <c r="G2090" s="219" t="s">
        <v>8042</v>
      </c>
      <c r="H2090" s="219" t="s">
        <v>5990</v>
      </c>
      <c r="I2090" s="220" t="s">
        <v>8424</v>
      </c>
      <c r="J2090" s="221">
        <v>1230</v>
      </c>
      <c r="K2090" s="221">
        <v>1</v>
      </c>
      <c r="L2090" s="221">
        <v>1230</v>
      </c>
    </row>
    <row r="2091" spans="1:12" s="167" customFormat="1">
      <c r="A2091" s="218" t="str">
        <f t="shared" si="15"/>
        <v>O221019058389일반상품</v>
      </c>
      <c r="B2091" s="219" t="s">
        <v>8209</v>
      </c>
      <c r="C2091" s="219" t="s">
        <v>8023</v>
      </c>
      <c r="D2091" s="219" t="s">
        <v>8065</v>
      </c>
      <c r="E2091" s="219" t="s">
        <v>7708</v>
      </c>
      <c r="F2091" s="219" t="s">
        <v>6394</v>
      </c>
      <c r="G2091" s="219" t="s">
        <v>8042</v>
      </c>
      <c r="H2091" s="219" t="s">
        <v>5990</v>
      </c>
      <c r="I2091" s="220" t="s">
        <v>7977</v>
      </c>
      <c r="J2091" s="221">
        <v>1450</v>
      </c>
      <c r="K2091" s="221">
        <v>1</v>
      </c>
      <c r="L2091" s="221">
        <v>1450</v>
      </c>
    </row>
    <row r="2092" spans="1:12" s="167" customFormat="1">
      <c r="A2092" s="218" t="str">
        <f t="shared" si="15"/>
        <v>O221019058389일반상품</v>
      </c>
      <c r="B2092" s="219" t="s">
        <v>8209</v>
      </c>
      <c r="C2092" s="219" t="s">
        <v>8023</v>
      </c>
      <c r="D2092" s="219" t="s">
        <v>8065</v>
      </c>
      <c r="E2092" s="219" t="s">
        <v>7708</v>
      </c>
      <c r="F2092" s="219" t="s">
        <v>6394</v>
      </c>
      <c r="G2092" s="219" t="s">
        <v>8042</v>
      </c>
      <c r="H2092" s="219" t="s">
        <v>5990</v>
      </c>
      <c r="I2092" s="220" t="s">
        <v>7224</v>
      </c>
      <c r="J2092" s="221">
        <v>4430</v>
      </c>
      <c r="K2092" s="221">
        <v>1</v>
      </c>
      <c r="L2092" s="221">
        <v>4430</v>
      </c>
    </row>
    <row r="2093" spans="1:12" s="167" customFormat="1">
      <c r="A2093" s="218" t="str">
        <f t="shared" si="15"/>
        <v>O221019058389일반상품</v>
      </c>
      <c r="B2093" s="219" t="s">
        <v>8209</v>
      </c>
      <c r="C2093" s="219" t="s">
        <v>8023</v>
      </c>
      <c r="D2093" s="219" t="s">
        <v>8065</v>
      </c>
      <c r="E2093" s="219" t="s">
        <v>7708</v>
      </c>
      <c r="F2093" s="219" t="s">
        <v>6394</v>
      </c>
      <c r="G2093" s="219" t="s">
        <v>8042</v>
      </c>
      <c r="H2093" s="219" t="s">
        <v>5990</v>
      </c>
      <c r="I2093" s="220" t="s">
        <v>8817</v>
      </c>
      <c r="J2093" s="221">
        <v>11000</v>
      </c>
      <c r="K2093" s="221">
        <v>1</v>
      </c>
      <c r="L2093" s="221">
        <v>11000</v>
      </c>
    </row>
    <row r="2094" spans="1:12" s="167" customFormat="1">
      <c r="A2094" s="218" t="str">
        <f t="shared" si="15"/>
        <v>O221019058389일반상품</v>
      </c>
      <c r="B2094" s="219" t="s">
        <v>8209</v>
      </c>
      <c r="C2094" s="219" t="s">
        <v>8023</v>
      </c>
      <c r="D2094" s="219" t="s">
        <v>8065</v>
      </c>
      <c r="E2094" s="219" t="s">
        <v>7708</v>
      </c>
      <c r="F2094" s="219" t="s">
        <v>6394</v>
      </c>
      <c r="G2094" s="219" t="s">
        <v>8042</v>
      </c>
      <c r="H2094" s="219" t="s">
        <v>5990</v>
      </c>
      <c r="I2094" s="220" t="s">
        <v>8578</v>
      </c>
      <c r="J2094" s="221">
        <v>4530</v>
      </c>
      <c r="K2094" s="221">
        <v>1</v>
      </c>
      <c r="L2094" s="221">
        <v>4530</v>
      </c>
    </row>
    <row r="2095" spans="1:12" s="167" customFormat="1">
      <c r="A2095" s="218" t="str">
        <f t="shared" si="15"/>
        <v>O221019058389일반상품</v>
      </c>
      <c r="B2095" s="219" t="s">
        <v>8209</v>
      </c>
      <c r="C2095" s="219" t="s">
        <v>8023</v>
      </c>
      <c r="D2095" s="219" t="s">
        <v>8065</v>
      </c>
      <c r="E2095" s="219" t="s">
        <v>7708</v>
      </c>
      <c r="F2095" s="219" t="s">
        <v>6394</v>
      </c>
      <c r="G2095" s="219" t="s">
        <v>8042</v>
      </c>
      <c r="H2095" s="219" t="s">
        <v>5990</v>
      </c>
      <c r="I2095" s="220" t="s">
        <v>8607</v>
      </c>
      <c r="J2095" s="221">
        <v>16000</v>
      </c>
      <c r="K2095" s="221">
        <v>1</v>
      </c>
      <c r="L2095" s="221">
        <v>16000</v>
      </c>
    </row>
    <row r="2096" spans="1:12" s="167" customFormat="1">
      <c r="A2096" s="218" t="str">
        <f t="shared" si="15"/>
        <v>O221019058389일반상품</v>
      </c>
      <c r="B2096" s="219" t="s">
        <v>8209</v>
      </c>
      <c r="C2096" s="219" t="s">
        <v>8023</v>
      </c>
      <c r="D2096" s="219" t="s">
        <v>8065</v>
      </c>
      <c r="E2096" s="219" t="s">
        <v>7708</v>
      </c>
      <c r="F2096" s="219" t="s">
        <v>6394</v>
      </c>
      <c r="G2096" s="219" t="s">
        <v>8042</v>
      </c>
      <c r="H2096" s="219" t="s">
        <v>5990</v>
      </c>
      <c r="I2096" s="220" t="s">
        <v>8031</v>
      </c>
      <c r="J2096" s="221">
        <v>5700</v>
      </c>
      <c r="K2096" s="221">
        <v>1</v>
      </c>
      <c r="L2096" s="221">
        <v>5700</v>
      </c>
    </row>
    <row r="2097" spans="1:12" s="167" customFormat="1">
      <c r="A2097" s="218" t="str">
        <f t="shared" si="15"/>
        <v>O221019058389일반상품</v>
      </c>
      <c r="B2097" s="219" t="s">
        <v>8209</v>
      </c>
      <c r="C2097" s="219" t="s">
        <v>8023</v>
      </c>
      <c r="D2097" s="219" t="s">
        <v>8065</v>
      </c>
      <c r="E2097" s="219" t="s">
        <v>7708</v>
      </c>
      <c r="F2097" s="219" t="s">
        <v>6394</v>
      </c>
      <c r="G2097" s="219" t="s">
        <v>8042</v>
      </c>
      <c r="H2097" s="219" t="s">
        <v>5990</v>
      </c>
      <c r="I2097" s="220" t="s">
        <v>8696</v>
      </c>
      <c r="J2097" s="221">
        <v>45000</v>
      </c>
      <c r="K2097" s="221">
        <v>1</v>
      </c>
      <c r="L2097" s="221">
        <v>45000</v>
      </c>
    </row>
    <row r="2098" spans="1:12" s="167" customFormat="1">
      <c r="A2098" s="218" t="str">
        <f t="shared" si="15"/>
        <v>O221019058389일반상품</v>
      </c>
      <c r="B2098" s="219" t="s">
        <v>8209</v>
      </c>
      <c r="C2098" s="219" t="s">
        <v>8023</v>
      </c>
      <c r="D2098" s="219" t="s">
        <v>8065</v>
      </c>
      <c r="E2098" s="219" t="s">
        <v>7708</v>
      </c>
      <c r="F2098" s="219" t="s">
        <v>6394</v>
      </c>
      <c r="G2098" s="219" t="s">
        <v>8042</v>
      </c>
      <c r="H2098" s="219" t="s">
        <v>5990</v>
      </c>
      <c r="I2098" s="220" t="s">
        <v>8560</v>
      </c>
      <c r="J2098" s="221">
        <v>9900</v>
      </c>
      <c r="K2098" s="221">
        <v>1</v>
      </c>
      <c r="L2098" s="221">
        <v>9900</v>
      </c>
    </row>
    <row r="2099" spans="1:12" s="167" customFormat="1">
      <c r="A2099" s="218" t="str">
        <f t="shared" si="15"/>
        <v>O221019058389일반상품</v>
      </c>
      <c r="B2099" s="219" t="s">
        <v>8209</v>
      </c>
      <c r="C2099" s="219" t="s">
        <v>8023</v>
      </c>
      <c r="D2099" s="219" t="s">
        <v>8065</v>
      </c>
      <c r="E2099" s="219" t="s">
        <v>7708</v>
      </c>
      <c r="F2099" s="219" t="s">
        <v>6394</v>
      </c>
      <c r="G2099" s="219" t="s">
        <v>8042</v>
      </c>
      <c r="H2099" s="219" t="s">
        <v>5990</v>
      </c>
      <c r="I2099" s="220" t="s">
        <v>8866</v>
      </c>
      <c r="J2099" s="221">
        <v>9900</v>
      </c>
      <c r="K2099" s="221">
        <v>1</v>
      </c>
      <c r="L2099" s="221">
        <v>9900</v>
      </c>
    </row>
    <row r="2100" spans="1:12" s="167" customFormat="1">
      <c r="A2100" s="218" t="str">
        <f t="shared" si="15"/>
        <v>O221019058389일반상품</v>
      </c>
      <c r="B2100" s="219" t="s">
        <v>8209</v>
      </c>
      <c r="C2100" s="219" t="s">
        <v>8023</v>
      </c>
      <c r="D2100" s="219" t="s">
        <v>8065</v>
      </c>
      <c r="E2100" s="219" t="s">
        <v>7708</v>
      </c>
      <c r="F2100" s="219" t="s">
        <v>6394</v>
      </c>
      <c r="G2100" s="219" t="s">
        <v>8042</v>
      </c>
      <c r="H2100" s="219" t="s">
        <v>5990</v>
      </c>
      <c r="I2100" s="220" t="s">
        <v>8867</v>
      </c>
      <c r="J2100" s="221">
        <v>9900</v>
      </c>
      <c r="K2100" s="221">
        <v>2</v>
      </c>
      <c r="L2100" s="221">
        <v>19800</v>
      </c>
    </row>
    <row r="2101" spans="1:12" s="167" customFormat="1">
      <c r="A2101" s="218" t="str">
        <f t="shared" si="15"/>
        <v>O221019058389일반상품</v>
      </c>
      <c r="B2101" s="219" t="s">
        <v>8209</v>
      </c>
      <c r="C2101" s="219" t="s">
        <v>8023</v>
      </c>
      <c r="D2101" s="219" t="s">
        <v>8065</v>
      </c>
      <c r="E2101" s="219" t="s">
        <v>7708</v>
      </c>
      <c r="F2101" s="219" t="s">
        <v>6394</v>
      </c>
      <c r="G2101" s="219" t="s">
        <v>8042</v>
      </c>
      <c r="H2101" s="219" t="s">
        <v>5990</v>
      </c>
      <c r="I2101" s="220" t="s">
        <v>8697</v>
      </c>
      <c r="J2101" s="221">
        <v>4730</v>
      </c>
      <c r="K2101" s="221">
        <v>1</v>
      </c>
      <c r="L2101" s="221">
        <v>4730</v>
      </c>
    </row>
    <row r="2102" spans="1:12" s="167" customFormat="1">
      <c r="A2102" s="218" t="str">
        <f t="shared" si="15"/>
        <v>O221019058389일반상품</v>
      </c>
      <c r="B2102" s="219" t="s">
        <v>8209</v>
      </c>
      <c r="C2102" s="219" t="s">
        <v>8023</v>
      </c>
      <c r="D2102" s="219" t="s">
        <v>8065</v>
      </c>
      <c r="E2102" s="219" t="s">
        <v>7708</v>
      </c>
      <c r="F2102" s="219" t="s">
        <v>6394</v>
      </c>
      <c r="G2102" s="219" t="s">
        <v>8042</v>
      </c>
      <c r="H2102" s="219" t="s">
        <v>5990</v>
      </c>
      <c r="I2102" s="220" t="s">
        <v>8801</v>
      </c>
      <c r="J2102" s="221">
        <v>4200</v>
      </c>
      <c r="K2102" s="221">
        <v>1</v>
      </c>
      <c r="L2102" s="221">
        <v>4200</v>
      </c>
    </row>
    <row r="2103" spans="1:12" s="167" customFormat="1">
      <c r="A2103" s="218" t="str">
        <f t="shared" si="15"/>
        <v>O221019058389일반상품</v>
      </c>
      <c r="B2103" s="219" t="s">
        <v>8209</v>
      </c>
      <c r="C2103" s="219" t="s">
        <v>8023</v>
      </c>
      <c r="D2103" s="219" t="s">
        <v>8065</v>
      </c>
      <c r="E2103" s="219" t="s">
        <v>7708</v>
      </c>
      <c r="F2103" s="219" t="s">
        <v>6394</v>
      </c>
      <c r="G2103" s="219" t="s">
        <v>8042</v>
      </c>
      <c r="H2103" s="219" t="s">
        <v>5990</v>
      </c>
      <c r="I2103" s="220" t="s">
        <v>8868</v>
      </c>
      <c r="J2103" s="221">
        <v>16255</v>
      </c>
      <c r="K2103" s="221">
        <v>1</v>
      </c>
      <c r="L2103" s="221">
        <v>16255</v>
      </c>
    </row>
    <row r="2104" spans="1:12" s="167" customFormat="1">
      <c r="A2104" s="218" t="str">
        <f t="shared" si="15"/>
        <v>O221019058389일반상품</v>
      </c>
      <c r="B2104" s="219" t="s">
        <v>8209</v>
      </c>
      <c r="C2104" s="219" t="s">
        <v>8023</v>
      </c>
      <c r="D2104" s="219" t="s">
        <v>8065</v>
      </c>
      <c r="E2104" s="219" t="s">
        <v>7708</v>
      </c>
      <c r="F2104" s="219" t="s">
        <v>6394</v>
      </c>
      <c r="G2104" s="219" t="s">
        <v>8042</v>
      </c>
      <c r="H2104" s="219" t="s">
        <v>5990</v>
      </c>
      <c r="I2104" s="220" t="s">
        <v>8739</v>
      </c>
      <c r="J2104" s="221">
        <v>20000</v>
      </c>
      <c r="K2104" s="221">
        <v>1</v>
      </c>
      <c r="L2104" s="221">
        <v>20000</v>
      </c>
    </row>
    <row r="2105" spans="1:12" s="167" customFormat="1">
      <c r="A2105" s="218" t="str">
        <f t="shared" si="15"/>
        <v>O221019058389일반상품</v>
      </c>
      <c r="B2105" s="219" t="s">
        <v>8209</v>
      </c>
      <c r="C2105" s="219" t="s">
        <v>8023</v>
      </c>
      <c r="D2105" s="219" t="s">
        <v>8065</v>
      </c>
      <c r="E2105" s="219" t="s">
        <v>7708</v>
      </c>
      <c r="F2105" s="219" t="s">
        <v>6394</v>
      </c>
      <c r="G2105" s="219" t="s">
        <v>8042</v>
      </c>
      <c r="H2105" s="219" t="s">
        <v>5990</v>
      </c>
      <c r="I2105" s="220" t="s">
        <v>7201</v>
      </c>
      <c r="J2105" s="221">
        <v>12480</v>
      </c>
      <c r="K2105" s="221">
        <v>1</v>
      </c>
      <c r="L2105" s="221">
        <v>12480</v>
      </c>
    </row>
    <row r="2106" spans="1:12" s="167" customFormat="1">
      <c r="A2106" s="218" t="str">
        <f t="shared" si="15"/>
        <v>O221019058389일반상품</v>
      </c>
      <c r="B2106" s="219" t="s">
        <v>8209</v>
      </c>
      <c r="C2106" s="219" t="s">
        <v>8023</v>
      </c>
      <c r="D2106" s="219" t="s">
        <v>8065</v>
      </c>
      <c r="E2106" s="219" t="s">
        <v>7708</v>
      </c>
      <c r="F2106" s="219" t="s">
        <v>6394</v>
      </c>
      <c r="G2106" s="219" t="s">
        <v>8042</v>
      </c>
      <c r="H2106" s="219" t="s">
        <v>5990</v>
      </c>
      <c r="I2106" s="220" t="s">
        <v>8029</v>
      </c>
      <c r="J2106" s="221">
        <v>900</v>
      </c>
      <c r="K2106" s="221">
        <v>1</v>
      </c>
      <c r="L2106" s="221">
        <v>900</v>
      </c>
    </row>
    <row r="2107" spans="1:12" s="167" customFormat="1">
      <c r="A2107" s="218" t="str">
        <f t="shared" si="15"/>
        <v>O221019058389일반상품</v>
      </c>
      <c r="B2107" s="219" t="s">
        <v>8209</v>
      </c>
      <c r="C2107" s="219" t="s">
        <v>8023</v>
      </c>
      <c r="D2107" s="219" t="s">
        <v>8065</v>
      </c>
      <c r="E2107" s="219" t="s">
        <v>7708</v>
      </c>
      <c r="F2107" s="219" t="s">
        <v>6394</v>
      </c>
      <c r="G2107" s="219" t="s">
        <v>8042</v>
      </c>
      <c r="H2107" s="219" t="s">
        <v>5990</v>
      </c>
      <c r="I2107" s="220" t="s">
        <v>8716</v>
      </c>
      <c r="J2107" s="221">
        <v>2400</v>
      </c>
      <c r="K2107" s="221">
        <v>1</v>
      </c>
      <c r="L2107" s="221">
        <v>2400</v>
      </c>
    </row>
    <row r="2108" spans="1:12" s="167" customFormat="1">
      <c r="A2108" s="218" t="str">
        <f t="shared" si="15"/>
        <v>O221019058389일반상품</v>
      </c>
      <c r="B2108" s="219" t="s">
        <v>8209</v>
      </c>
      <c r="C2108" s="219" t="s">
        <v>8023</v>
      </c>
      <c r="D2108" s="219" t="s">
        <v>8065</v>
      </c>
      <c r="E2108" s="219" t="s">
        <v>7708</v>
      </c>
      <c r="F2108" s="219" t="s">
        <v>6394</v>
      </c>
      <c r="G2108" s="219" t="s">
        <v>8042</v>
      </c>
      <c r="H2108" s="219" t="s">
        <v>5990</v>
      </c>
      <c r="I2108" s="220" t="s">
        <v>8788</v>
      </c>
      <c r="J2108" s="221">
        <v>9300</v>
      </c>
      <c r="K2108" s="221">
        <v>1</v>
      </c>
      <c r="L2108" s="221">
        <v>9300</v>
      </c>
    </row>
    <row r="2109" spans="1:12" s="167" customFormat="1">
      <c r="A2109" s="218" t="str">
        <f t="shared" si="15"/>
        <v>O221019058389일반상품</v>
      </c>
      <c r="B2109" s="219" t="s">
        <v>8209</v>
      </c>
      <c r="C2109" s="219" t="s">
        <v>8023</v>
      </c>
      <c r="D2109" s="219" t="s">
        <v>8065</v>
      </c>
      <c r="E2109" s="219" t="s">
        <v>7708</v>
      </c>
      <c r="F2109" s="219" t="s">
        <v>6394</v>
      </c>
      <c r="G2109" s="219" t="s">
        <v>8042</v>
      </c>
      <c r="H2109" s="219" t="s">
        <v>5990</v>
      </c>
      <c r="I2109" s="220" t="s">
        <v>8797</v>
      </c>
      <c r="J2109" s="221">
        <v>1170</v>
      </c>
      <c r="K2109" s="221">
        <v>1</v>
      </c>
      <c r="L2109" s="221">
        <v>1170</v>
      </c>
    </row>
    <row r="2110" spans="1:12" s="167" customFormat="1">
      <c r="A2110" s="218" t="str">
        <f t="shared" si="15"/>
        <v>O221019058389일반상품</v>
      </c>
      <c r="B2110" s="219" t="s">
        <v>8209</v>
      </c>
      <c r="C2110" s="219" t="s">
        <v>8023</v>
      </c>
      <c r="D2110" s="219" t="s">
        <v>8065</v>
      </c>
      <c r="E2110" s="219" t="s">
        <v>7708</v>
      </c>
      <c r="F2110" s="219" t="s">
        <v>6394</v>
      </c>
      <c r="G2110" s="219" t="s">
        <v>8042</v>
      </c>
      <c r="H2110" s="219" t="s">
        <v>5990</v>
      </c>
      <c r="I2110" s="220" t="s">
        <v>8869</v>
      </c>
      <c r="J2110" s="221">
        <v>1270</v>
      </c>
      <c r="K2110" s="221">
        <v>2</v>
      </c>
      <c r="L2110" s="221">
        <v>2540</v>
      </c>
    </row>
    <row r="2111" spans="1:12" s="167" customFormat="1">
      <c r="A2111" s="218" t="str">
        <f t="shared" si="15"/>
        <v>O221019058389일반상품</v>
      </c>
      <c r="B2111" s="219" t="s">
        <v>8209</v>
      </c>
      <c r="C2111" s="219" t="s">
        <v>8023</v>
      </c>
      <c r="D2111" s="219" t="s">
        <v>8065</v>
      </c>
      <c r="E2111" s="219" t="s">
        <v>7708</v>
      </c>
      <c r="F2111" s="219" t="s">
        <v>6394</v>
      </c>
      <c r="G2111" s="219" t="s">
        <v>8042</v>
      </c>
      <c r="H2111" s="219" t="s">
        <v>5990</v>
      </c>
      <c r="I2111" s="220" t="s">
        <v>8870</v>
      </c>
      <c r="J2111" s="221">
        <v>1070</v>
      </c>
      <c r="K2111" s="221">
        <v>2</v>
      </c>
      <c r="L2111" s="221">
        <v>2140</v>
      </c>
    </row>
    <row r="2112" spans="1:12" s="167" customFormat="1">
      <c r="A2112" s="218" t="str">
        <f t="shared" si="15"/>
        <v>O221019058389일반상품</v>
      </c>
      <c r="B2112" s="219" t="s">
        <v>8209</v>
      </c>
      <c r="C2112" s="219" t="s">
        <v>8023</v>
      </c>
      <c r="D2112" s="219" t="s">
        <v>8065</v>
      </c>
      <c r="E2112" s="219" t="s">
        <v>7708</v>
      </c>
      <c r="F2112" s="219" t="s">
        <v>6394</v>
      </c>
      <c r="G2112" s="219" t="s">
        <v>8042</v>
      </c>
      <c r="H2112" s="219" t="s">
        <v>5990</v>
      </c>
      <c r="I2112" s="220" t="s">
        <v>8871</v>
      </c>
      <c r="J2112" s="221">
        <v>2100</v>
      </c>
      <c r="K2112" s="221">
        <v>2</v>
      </c>
      <c r="L2112" s="221">
        <v>4200</v>
      </c>
    </row>
    <row r="2113" spans="1:12" s="167" customFormat="1">
      <c r="A2113" s="218" t="str">
        <f t="shared" ref="A2113:A2240" si="16">B2113&amp;H2113</f>
        <v>O221019058389일반상품</v>
      </c>
      <c r="B2113" s="219" t="s">
        <v>8209</v>
      </c>
      <c r="C2113" s="219" t="s">
        <v>8023</v>
      </c>
      <c r="D2113" s="219" t="s">
        <v>8065</v>
      </c>
      <c r="E2113" s="219" t="s">
        <v>7708</v>
      </c>
      <c r="F2113" s="219" t="s">
        <v>6394</v>
      </c>
      <c r="G2113" s="219" t="s">
        <v>8042</v>
      </c>
      <c r="H2113" s="219" t="s">
        <v>5990</v>
      </c>
      <c r="I2113" s="220" t="s">
        <v>8872</v>
      </c>
      <c r="J2113" s="221">
        <v>14500</v>
      </c>
      <c r="K2113" s="221">
        <v>1</v>
      </c>
      <c r="L2113" s="221">
        <v>14500</v>
      </c>
    </row>
    <row r="2114" spans="1:12" s="167" customFormat="1">
      <c r="A2114" s="218" t="str">
        <f t="shared" si="16"/>
        <v>O221019058389일반상품</v>
      </c>
      <c r="B2114" s="219" t="s">
        <v>8209</v>
      </c>
      <c r="C2114" s="219" t="s">
        <v>8023</v>
      </c>
      <c r="D2114" s="219" t="s">
        <v>8065</v>
      </c>
      <c r="E2114" s="219" t="s">
        <v>7708</v>
      </c>
      <c r="F2114" s="219" t="s">
        <v>6394</v>
      </c>
      <c r="G2114" s="219" t="s">
        <v>8042</v>
      </c>
      <c r="H2114" s="219" t="s">
        <v>5990</v>
      </c>
      <c r="I2114" s="220" t="s">
        <v>8454</v>
      </c>
      <c r="J2114" s="221">
        <v>28700</v>
      </c>
      <c r="K2114" s="221">
        <v>1</v>
      </c>
      <c r="L2114" s="221">
        <v>28700</v>
      </c>
    </row>
    <row r="2115" spans="1:12" s="167" customFormat="1">
      <c r="A2115" s="218" t="str">
        <f t="shared" si="16"/>
        <v>O221019058389일반상품</v>
      </c>
      <c r="B2115" s="219" t="s">
        <v>8209</v>
      </c>
      <c r="C2115" s="219" t="s">
        <v>8023</v>
      </c>
      <c r="D2115" s="219" t="s">
        <v>8065</v>
      </c>
      <c r="E2115" s="219" t="s">
        <v>7708</v>
      </c>
      <c r="F2115" s="219" t="s">
        <v>6394</v>
      </c>
      <c r="G2115" s="219" t="s">
        <v>8042</v>
      </c>
      <c r="H2115" s="219" t="s">
        <v>5990</v>
      </c>
      <c r="I2115" s="220" t="s">
        <v>8651</v>
      </c>
      <c r="J2115" s="221">
        <v>7100</v>
      </c>
      <c r="K2115" s="221">
        <v>1</v>
      </c>
      <c r="L2115" s="221">
        <v>7100</v>
      </c>
    </row>
    <row r="2116" spans="1:12" s="167" customFormat="1">
      <c r="A2116" s="218" t="str">
        <f t="shared" si="16"/>
        <v>O221019058389일반상품</v>
      </c>
      <c r="B2116" s="219" t="s">
        <v>8209</v>
      </c>
      <c r="C2116" s="219" t="s">
        <v>8023</v>
      </c>
      <c r="D2116" s="219" t="s">
        <v>8065</v>
      </c>
      <c r="E2116" s="219" t="s">
        <v>7708</v>
      </c>
      <c r="F2116" s="219" t="s">
        <v>6394</v>
      </c>
      <c r="G2116" s="219" t="s">
        <v>8042</v>
      </c>
      <c r="H2116" s="219" t="s">
        <v>5990</v>
      </c>
      <c r="I2116" s="220" t="s">
        <v>7265</v>
      </c>
      <c r="J2116" s="221">
        <v>7400</v>
      </c>
      <c r="K2116" s="221">
        <v>2</v>
      </c>
      <c r="L2116" s="221">
        <v>14800</v>
      </c>
    </row>
    <row r="2117" spans="1:12" s="167" customFormat="1">
      <c r="A2117" s="218" t="str">
        <f t="shared" si="16"/>
        <v>O221019058389일반상품</v>
      </c>
      <c r="B2117" s="219" t="s">
        <v>8209</v>
      </c>
      <c r="C2117" s="219" t="s">
        <v>8023</v>
      </c>
      <c r="D2117" s="219" t="s">
        <v>8065</v>
      </c>
      <c r="E2117" s="219" t="s">
        <v>7708</v>
      </c>
      <c r="F2117" s="219" t="s">
        <v>6394</v>
      </c>
      <c r="G2117" s="219" t="s">
        <v>8042</v>
      </c>
      <c r="H2117" s="219" t="s">
        <v>5990</v>
      </c>
      <c r="I2117" s="220" t="s">
        <v>8406</v>
      </c>
      <c r="J2117" s="221">
        <v>1090</v>
      </c>
      <c r="K2117" s="221">
        <v>1</v>
      </c>
      <c r="L2117" s="221">
        <v>1090</v>
      </c>
    </row>
    <row r="2118" spans="1:12" s="167" customFormat="1">
      <c r="A2118" s="218" t="str">
        <f t="shared" si="16"/>
        <v>O221019058389일반상품</v>
      </c>
      <c r="B2118" s="219" t="s">
        <v>8209</v>
      </c>
      <c r="C2118" s="219" t="s">
        <v>8023</v>
      </c>
      <c r="D2118" s="219" t="s">
        <v>8065</v>
      </c>
      <c r="E2118" s="219" t="s">
        <v>7708</v>
      </c>
      <c r="F2118" s="219" t="s">
        <v>6394</v>
      </c>
      <c r="G2118" s="219" t="s">
        <v>8042</v>
      </c>
      <c r="H2118" s="219" t="s">
        <v>5990</v>
      </c>
      <c r="I2118" s="220" t="s">
        <v>7283</v>
      </c>
      <c r="J2118" s="221">
        <v>2200</v>
      </c>
      <c r="K2118" s="221">
        <v>1</v>
      </c>
      <c r="L2118" s="221">
        <v>2200</v>
      </c>
    </row>
    <row r="2119" spans="1:12" s="167" customFormat="1">
      <c r="A2119" s="218" t="str">
        <f t="shared" si="16"/>
        <v>O221019058389일반상품</v>
      </c>
      <c r="B2119" s="219" t="s">
        <v>8209</v>
      </c>
      <c r="C2119" s="219" t="s">
        <v>8023</v>
      </c>
      <c r="D2119" s="219" t="s">
        <v>8065</v>
      </c>
      <c r="E2119" s="219" t="s">
        <v>7708</v>
      </c>
      <c r="F2119" s="219" t="s">
        <v>6394</v>
      </c>
      <c r="G2119" s="219" t="s">
        <v>8042</v>
      </c>
      <c r="H2119" s="219" t="s">
        <v>5990</v>
      </c>
      <c r="I2119" s="220" t="s">
        <v>7216</v>
      </c>
      <c r="J2119" s="221">
        <v>3930</v>
      </c>
      <c r="K2119" s="221">
        <v>1</v>
      </c>
      <c r="L2119" s="221">
        <v>3930</v>
      </c>
    </row>
    <row r="2120" spans="1:12" s="167" customFormat="1">
      <c r="A2120" s="218" t="str">
        <f t="shared" si="16"/>
        <v>O221019058389일반상품</v>
      </c>
      <c r="B2120" s="219" t="s">
        <v>8209</v>
      </c>
      <c r="C2120" s="219" t="s">
        <v>8023</v>
      </c>
      <c r="D2120" s="219" t="s">
        <v>8065</v>
      </c>
      <c r="E2120" s="219" t="s">
        <v>7708</v>
      </c>
      <c r="F2120" s="219" t="s">
        <v>6394</v>
      </c>
      <c r="G2120" s="219" t="s">
        <v>8042</v>
      </c>
      <c r="H2120" s="219" t="s">
        <v>5990</v>
      </c>
      <c r="I2120" s="220" t="s">
        <v>8446</v>
      </c>
      <c r="J2120" s="221">
        <v>3800</v>
      </c>
      <c r="K2120" s="221">
        <v>1</v>
      </c>
      <c r="L2120" s="221">
        <v>3800</v>
      </c>
    </row>
    <row r="2121" spans="1:12" s="167" customFormat="1">
      <c r="A2121" s="218" t="str">
        <f t="shared" si="16"/>
        <v>O221019058389일반상품</v>
      </c>
      <c r="B2121" s="219" t="s">
        <v>8209</v>
      </c>
      <c r="C2121" s="219" t="s">
        <v>8023</v>
      </c>
      <c r="D2121" s="219" t="s">
        <v>8065</v>
      </c>
      <c r="E2121" s="219" t="s">
        <v>7708</v>
      </c>
      <c r="F2121" s="219" t="s">
        <v>6394</v>
      </c>
      <c r="G2121" s="219" t="s">
        <v>8042</v>
      </c>
      <c r="H2121" s="219" t="s">
        <v>5990</v>
      </c>
      <c r="I2121" s="220" t="s">
        <v>8407</v>
      </c>
      <c r="J2121" s="221">
        <v>1200</v>
      </c>
      <c r="K2121" s="221">
        <v>2</v>
      </c>
      <c r="L2121" s="221">
        <v>2400</v>
      </c>
    </row>
    <row r="2122" spans="1:12" s="167" customFormat="1">
      <c r="A2122" s="218" t="str">
        <f t="shared" si="16"/>
        <v>O221019058388일반상품</v>
      </c>
      <c r="B2122" s="219" t="s">
        <v>8210</v>
      </c>
      <c r="C2122" s="219" t="s">
        <v>8023</v>
      </c>
      <c r="D2122" s="219" t="s">
        <v>8065</v>
      </c>
      <c r="E2122" s="219" t="s">
        <v>7707</v>
      </c>
      <c r="F2122" s="219" t="s">
        <v>6394</v>
      </c>
      <c r="G2122" s="219" t="s">
        <v>7785</v>
      </c>
      <c r="H2122" s="219" t="s">
        <v>5990</v>
      </c>
      <c r="I2122" s="220" t="s">
        <v>8411</v>
      </c>
      <c r="J2122" s="221">
        <v>9000</v>
      </c>
      <c r="K2122" s="221">
        <v>1</v>
      </c>
      <c r="L2122" s="221">
        <v>9000</v>
      </c>
    </row>
    <row r="2123" spans="1:12" s="167" customFormat="1">
      <c r="A2123" s="218" t="str">
        <f t="shared" si="16"/>
        <v>O221019058388일반상품</v>
      </c>
      <c r="B2123" s="219" t="s">
        <v>8210</v>
      </c>
      <c r="C2123" s="219" t="s">
        <v>8023</v>
      </c>
      <c r="D2123" s="219" t="s">
        <v>8065</v>
      </c>
      <c r="E2123" s="219" t="s">
        <v>7707</v>
      </c>
      <c r="F2123" s="219" t="s">
        <v>6394</v>
      </c>
      <c r="G2123" s="219" t="s">
        <v>7785</v>
      </c>
      <c r="H2123" s="219" t="s">
        <v>5990</v>
      </c>
      <c r="I2123" s="220" t="s">
        <v>8437</v>
      </c>
      <c r="J2123" s="221">
        <v>5000</v>
      </c>
      <c r="K2123" s="221">
        <v>1</v>
      </c>
      <c r="L2123" s="221">
        <v>5000</v>
      </c>
    </row>
    <row r="2124" spans="1:12" s="167" customFormat="1">
      <c r="A2124" s="218" t="str">
        <f t="shared" si="16"/>
        <v>O221019058388일반상품</v>
      </c>
      <c r="B2124" s="219" t="s">
        <v>8210</v>
      </c>
      <c r="C2124" s="219" t="s">
        <v>8023</v>
      </c>
      <c r="D2124" s="219" t="s">
        <v>8065</v>
      </c>
      <c r="E2124" s="219" t="s">
        <v>7707</v>
      </c>
      <c r="F2124" s="219" t="s">
        <v>6394</v>
      </c>
      <c r="G2124" s="219" t="s">
        <v>7785</v>
      </c>
      <c r="H2124" s="219" t="s">
        <v>5990</v>
      </c>
      <c r="I2124" s="220" t="s">
        <v>8873</v>
      </c>
      <c r="J2124" s="221">
        <v>5000</v>
      </c>
      <c r="K2124" s="221">
        <v>1</v>
      </c>
      <c r="L2124" s="221">
        <v>5000</v>
      </c>
    </row>
    <row r="2125" spans="1:12" s="167" customFormat="1">
      <c r="A2125" s="218" t="str">
        <f t="shared" si="16"/>
        <v>O221019058388일반상품</v>
      </c>
      <c r="B2125" s="219" t="s">
        <v>8210</v>
      </c>
      <c r="C2125" s="219" t="s">
        <v>8023</v>
      </c>
      <c r="D2125" s="219" t="s">
        <v>8065</v>
      </c>
      <c r="E2125" s="219" t="s">
        <v>7707</v>
      </c>
      <c r="F2125" s="219" t="s">
        <v>6394</v>
      </c>
      <c r="G2125" s="219" t="s">
        <v>7785</v>
      </c>
      <c r="H2125" s="219" t="s">
        <v>5990</v>
      </c>
      <c r="I2125" s="220" t="s">
        <v>8733</v>
      </c>
      <c r="J2125" s="221">
        <v>9000</v>
      </c>
      <c r="K2125" s="221">
        <v>1</v>
      </c>
      <c r="L2125" s="221">
        <v>9000</v>
      </c>
    </row>
    <row r="2126" spans="1:12" s="167" customFormat="1">
      <c r="A2126" s="218" t="str">
        <f t="shared" si="16"/>
        <v>O221019058388일반상품</v>
      </c>
      <c r="B2126" s="219" t="s">
        <v>8210</v>
      </c>
      <c r="C2126" s="219" t="s">
        <v>8023</v>
      </c>
      <c r="D2126" s="219" t="s">
        <v>8065</v>
      </c>
      <c r="E2126" s="219" t="s">
        <v>7707</v>
      </c>
      <c r="F2126" s="219" t="s">
        <v>6394</v>
      </c>
      <c r="G2126" s="219" t="s">
        <v>7785</v>
      </c>
      <c r="H2126" s="219" t="s">
        <v>5990</v>
      </c>
      <c r="I2126" s="220" t="s">
        <v>8413</v>
      </c>
      <c r="J2126" s="221">
        <v>8000</v>
      </c>
      <c r="K2126" s="221">
        <v>2</v>
      </c>
      <c r="L2126" s="221">
        <v>16000</v>
      </c>
    </row>
    <row r="2127" spans="1:12" s="167" customFormat="1">
      <c r="A2127" s="218" t="str">
        <f t="shared" si="16"/>
        <v>O221019058388일반상품</v>
      </c>
      <c r="B2127" s="219" t="s">
        <v>8210</v>
      </c>
      <c r="C2127" s="219" t="s">
        <v>8023</v>
      </c>
      <c r="D2127" s="219" t="s">
        <v>8065</v>
      </c>
      <c r="E2127" s="219" t="s">
        <v>7707</v>
      </c>
      <c r="F2127" s="219" t="s">
        <v>6394</v>
      </c>
      <c r="G2127" s="219" t="s">
        <v>7785</v>
      </c>
      <c r="H2127" s="219" t="s">
        <v>5990</v>
      </c>
      <c r="I2127" s="220" t="s">
        <v>8874</v>
      </c>
      <c r="J2127" s="221">
        <v>6300</v>
      </c>
      <c r="K2127" s="221">
        <v>2</v>
      </c>
      <c r="L2127" s="221">
        <v>12600</v>
      </c>
    </row>
    <row r="2128" spans="1:12" s="167" customFormat="1">
      <c r="A2128" s="218" t="str">
        <f t="shared" si="16"/>
        <v>O221019058388일반상품</v>
      </c>
      <c r="B2128" s="219" t="s">
        <v>8210</v>
      </c>
      <c r="C2128" s="219" t="s">
        <v>8023</v>
      </c>
      <c r="D2128" s="219" t="s">
        <v>8065</v>
      </c>
      <c r="E2128" s="219" t="s">
        <v>7707</v>
      </c>
      <c r="F2128" s="219" t="s">
        <v>6394</v>
      </c>
      <c r="G2128" s="219" t="s">
        <v>7785</v>
      </c>
      <c r="H2128" s="219" t="s">
        <v>5990</v>
      </c>
      <c r="I2128" s="220" t="s">
        <v>8875</v>
      </c>
      <c r="J2128" s="221">
        <v>5500</v>
      </c>
      <c r="K2128" s="221">
        <v>1</v>
      </c>
      <c r="L2128" s="221">
        <v>5500</v>
      </c>
    </row>
    <row r="2129" spans="1:12" s="167" customFormat="1">
      <c r="A2129" s="218" t="str">
        <f t="shared" si="16"/>
        <v>O221019058388일반상품</v>
      </c>
      <c r="B2129" s="219" t="s">
        <v>8210</v>
      </c>
      <c r="C2129" s="219" t="s">
        <v>8023</v>
      </c>
      <c r="D2129" s="219" t="s">
        <v>8065</v>
      </c>
      <c r="E2129" s="219" t="s">
        <v>7707</v>
      </c>
      <c r="F2129" s="219" t="s">
        <v>6394</v>
      </c>
      <c r="G2129" s="219" t="s">
        <v>7785</v>
      </c>
      <c r="H2129" s="219" t="s">
        <v>5990</v>
      </c>
      <c r="I2129" s="220" t="s">
        <v>8623</v>
      </c>
      <c r="J2129" s="221">
        <v>5500</v>
      </c>
      <c r="K2129" s="221">
        <v>1</v>
      </c>
      <c r="L2129" s="221">
        <v>5500</v>
      </c>
    </row>
    <row r="2130" spans="1:12" s="167" customFormat="1">
      <c r="A2130" s="218" t="str">
        <f t="shared" si="16"/>
        <v>O221019058388일반상품</v>
      </c>
      <c r="B2130" s="219" t="s">
        <v>8210</v>
      </c>
      <c r="C2130" s="219" t="s">
        <v>8023</v>
      </c>
      <c r="D2130" s="219" t="s">
        <v>8065</v>
      </c>
      <c r="E2130" s="219" t="s">
        <v>7707</v>
      </c>
      <c r="F2130" s="219" t="s">
        <v>6394</v>
      </c>
      <c r="G2130" s="219" t="s">
        <v>7785</v>
      </c>
      <c r="H2130" s="219" t="s">
        <v>5990</v>
      </c>
      <c r="I2130" s="220" t="s">
        <v>8806</v>
      </c>
      <c r="J2130" s="221">
        <v>7000</v>
      </c>
      <c r="K2130" s="221">
        <v>1</v>
      </c>
      <c r="L2130" s="221">
        <v>7000</v>
      </c>
    </row>
    <row r="2131" spans="1:12" s="167" customFormat="1">
      <c r="A2131" s="218" t="str">
        <f t="shared" si="16"/>
        <v>O221019058388일반상품</v>
      </c>
      <c r="B2131" s="219" t="s">
        <v>8210</v>
      </c>
      <c r="C2131" s="219" t="s">
        <v>8023</v>
      </c>
      <c r="D2131" s="219" t="s">
        <v>8065</v>
      </c>
      <c r="E2131" s="219" t="s">
        <v>7707</v>
      </c>
      <c r="F2131" s="219" t="s">
        <v>6394</v>
      </c>
      <c r="G2131" s="219" t="s">
        <v>7785</v>
      </c>
      <c r="H2131" s="219" t="s">
        <v>5990</v>
      </c>
      <c r="I2131" s="220" t="s">
        <v>8582</v>
      </c>
      <c r="J2131" s="221">
        <v>5240</v>
      </c>
      <c r="K2131" s="221">
        <v>2</v>
      </c>
      <c r="L2131" s="221">
        <v>10480</v>
      </c>
    </row>
    <row r="2132" spans="1:12" s="167" customFormat="1">
      <c r="A2132" s="218" t="str">
        <f t="shared" si="16"/>
        <v>O221019058388일반상품</v>
      </c>
      <c r="B2132" s="219" t="s">
        <v>8210</v>
      </c>
      <c r="C2132" s="219" t="s">
        <v>8023</v>
      </c>
      <c r="D2132" s="219" t="s">
        <v>8065</v>
      </c>
      <c r="E2132" s="219" t="s">
        <v>7707</v>
      </c>
      <c r="F2132" s="219" t="s">
        <v>6394</v>
      </c>
      <c r="G2132" s="219" t="s">
        <v>7785</v>
      </c>
      <c r="H2132" s="219" t="s">
        <v>5990</v>
      </c>
      <c r="I2132" s="220" t="s">
        <v>7279</v>
      </c>
      <c r="J2132" s="221">
        <v>9770</v>
      </c>
      <c r="K2132" s="221">
        <v>1</v>
      </c>
      <c r="L2132" s="221">
        <v>9770</v>
      </c>
    </row>
    <row r="2133" spans="1:12" s="167" customFormat="1">
      <c r="A2133" s="218" t="str">
        <f t="shared" si="16"/>
        <v>O221019058388일반상품</v>
      </c>
      <c r="B2133" s="219" t="s">
        <v>8210</v>
      </c>
      <c r="C2133" s="219" t="s">
        <v>8023</v>
      </c>
      <c r="D2133" s="219" t="s">
        <v>8065</v>
      </c>
      <c r="E2133" s="219" t="s">
        <v>7707</v>
      </c>
      <c r="F2133" s="219" t="s">
        <v>6394</v>
      </c>
      <c r="G2133" s="219" t="s">
        <v>7785</v>
      </c>
      <c r="H2133" s="219" t="s">
        <v>5990</v>
      </c>
      <c r="I2133" s="220" t="s">
        <v>7236</v>
      </c>
      <c r="J2133" s="221">
        <v>9770</v>
      </c>
      <c r="K2133" s="221">
        <v>1</v>
      </c>
      <c r="L2133" s="221">
        <v>9770</v>
      </c>
    </row>
    <row r="2134" spans="1:12" s="167" customFormat="1">
      <c r="A2134" s="218" t="str">
        <f t="shared" si="16"/>
        <v>O221019058388일반상품</v>
      </c>
      <c r="B2134" s="219" t="s">
        <v>8210</v>
      </c>
      <c r="C2134" s="219" t="s">
        <v>8023</v>
      </c>
      <c r="D2134" s="219" t="s">
        <v>8065</v>
      </c>
      <c r="E2134" s="219" t="s">
        <v>7707</v>
      </c>
      <c r="F2134" s="219" t="s">
        <v>6394</v>
      </c>
      <c r="G2134" s="219" t="s">
        <v>7785</v>
      </c>
      <c r="H2134" s="219" t="s">
        <v>5990</v>
      </c>
      <c r="I2134" s="220" t="s">
        <v>8876</v>
      </c>
      <c r="J2134" s="221">
        <v>9770</v>
      </c>
      <c r="K2134" s="221">
        <v>1</v>
      </c>
      <c r="L2134" s="221">
        <v>9770</v>
      </c>
    </row>
    <row r="2135" spans="1:12" s="167" customFormat="1">
      <c r="A2135" s="218" t="str">
        <f t="shared" si="16"/>
        <v>O221019058388일반상품</v>
      </c>
      <c r="B2135" s="219" t="s">
        <v>8210</v>
      </c>
      <c r="C2135" s="219" t="s">
        <v>8023</v>
      </c>
      <c r="D2135" s="219" t="s">
        <v>8065</v>
      </c>
      <c r="E2135" s="219" t="s">
        <v>7707</v>
      </c>
      <c r="F2135" s="219" t="s">
        <v>6394</v>
      </c>
      <c r="G2135" s="219" t="s">
        <v>7785</v>
      </c>
      <c r="H2135" s="219" t="s">
        <v>5990</v>
      </c>
      <c r="I2135" s="220" t="s">
        <v>8877</v>
      </c>
      <c r="J2135" s="221">
        <v>10100</v>
      </c>
      <c r="K2135" s="221">
        <v>1</v>
      </c>
      <c r="L2135" s="221">
        <v>10100</v>
      </c>
    </row>
    <row r="2136" spans="1:12" s="167" customFormat="1">
      <c r="A2136" s="218" t="str">
        <f t="shared" si="16"/>
        <v>O221019058388일반상품</v>
      </c>
      <c r="B2136" s="219" t="s">
        <v>8210</v>
      </c>
      <c r="C2136" s="219" t="s">
        <v>8023</v>
      </c>
      <c r="D2136" s="219" t="s">
        <v>8065</v>
      </c>
      <c r="E2136" s="219" t="s">
        <v>7707</v>
      </c>
      <c r="F2136" s="219" t="s">
        <v>6394</v>
      </c>
      <c r="G2136" s="219" t="s">
        <v>7785</v>
      </c>
      <c r="H2136" s="219" t="s">
        <v>5990</v>
      </c>
      <c r="I2136" s="220" t="s">
        <v>8438</v>
      </c>
      <c r="J2136" s="221">
        <v>1100</v>
      </c>
      <c r="K2136" s="221">
        <v>2</v>
      </c>
      <c r="L2136" s="221">
        <v>2200</v>
      </c>
    </row>
    <row r="2137" spans="1:12" s="167" customFormat="1">
      <c r="A2137" s="218" t="str">
        <f t="shared" si="16"/>
        <v>O221019058388일반상품</v>
      </c>
      <c r="B2137" s="219" t="s">
        <v>8210</v>
      </c>
      <c r="C2137" s="219" t="s">
        <v>8023</v>
      </c>
      <c r="D2137" s="219" t="s">
        <v>8065</v>
      </c>
      <c r="E2137" s="219" t="s">
        <v>7707</v>
      </c>
      <c r="F2137" s="219" t="s">
        <v>6394</v>
      </c>
      <c r="G2137" s="219" t="s">
        <v>7785</v>
      </c>
      <c r="H2137" s="219" t="s">
        <v>5990</v>
      </c>
      <c r="I2137" s="220" t="s">
        <v>7192</v>
      </c>
      <c r="J2137" s="221">
        <v>6490</v>
      </c>
      <c r="K2137" s="221">
        <v>1</v>
      </c>
      <c r="L2137" s="221">
        <v>6490</v>
      </c>
    </row>
    <row r="2138" spans="1:12" s="167" customFormat="1">
      <c r="A2138" s="218" t="str">
        <f t="shared" si="16"/>
        <v>O221019058388일반상품</v>
      </c>
      <c r="B2138" s="219" t="s">
        <v>8210</v>
      </c>
      <c r="C2138" s="219" t="s">
        <v>8023</v>
      </c>
      <c r="D2138" s="219" t="s">
        <v>8065</v>
      </c>
      <c r="E2138" s="219" t="s">
        <v>7707</v>
      </c>
      <c r="F2138" s="219" t="s">
        <v>6394</v>
      </c>
      <c r="G2138" s="219" t="s">
        <v>7785</v>
      </c>
      <c r="H2138" s="219" t="s">
        <v>5990</v>
      </c>
      <c r="I2138" s="220" t="s">
        <v>8642</v>
      </c>
      <c r="J2138" s="221">
        <v>4220</v>
      </c>
      <c r="K2138" s="221">
        <v>1</v>
      </c>
      <c r="L2138" s="221">
        <v>4220</v>
      </c>
    </row>
    <row r="2139" spans="1:12" s="167" customFormat="1">
      <c r="A2139" s="218" t="str">
        <f t="shared" si="16"/>
        <v>O221019058388일반상품</v>
      </c>
      <c r="B2139" s="219" t="s">
        <v>8210</v>
      </c>
      <c r="C2139" s="219" t="s">
        <v>8023</v>
      </c>
      <c r="D2139" s="219" t="s">
        <v>8065</v>
      </c>
      <c r="E2139" s="219" t="s">
        <v>7707</v>
      </c>
      <c r="F2139" s="219" t="s">
        <v>6394</v>
      </c>
      <c r="G2139" s="219" t="s">
        <v>7785</v>
      </c>
      <c r="H2139" s="219" t="s">
        <v>5990</v>
      </c>
      <c r="I2139" s="220" t="s">
        <v>8878</v>
      </c>
      <c r="J2139" s="221">
        <v>4910</v>
      </c>
      <c r="K2139" s="221">
        <v>1</v>
      </c>
      <c r="L2139" s="221">
        <v>4910</v>
      </c>
    </row>
    <row r="2140" spans="1:12" s="167" customFormat="1">
      <c r="A2140" s="218" t="str">
        <f t="shared" si="16"/>
        <v>O221019058388일반상품</v>
      </c>
      <c r="B2140" s="219" t="s">
        <v>8210</v>
      </c>
      <c r="C2140" s="219" t="s">
        <v>8023</v>
      </c>
      <c r="D2140" s="219" t="s">
        <v>8065</v>
      </c>
      <c r="E2140" s="219" t="s">
        <v>7707</v>
      </c>
      <c r="F2140" s="219" t="s">
        <v>6394</v>
      </c>
      <c r="G2140" s="219" t="s">
        <v>7785</v>
      </c>
      <c r="H2140" s="219" t="s">
        <v>5990</v>
      </c>
      <c r="I2140" s="220" t="s">
        <v>8601</v>
      </c>
      <c r="J2140" s="221">
        <v>5000</v>
      </c>
      <c r="K2140" s="221">
        <v>1</v>
      </c>
      <c r="L2140" s="221">
        <v>5000</v>
      </c>
    </row>
    <row r="2141" spans="1:12" s="167" customFormat="1">
      <c r="A2141" s="218" t="str">
        <f t="shared" si="16"/>
        <v>O221019058388일반상품</v>
      </c>
      <c r="B2141" s="219" t="s">
        <v>8210</v>
      </c>
      <c r="C2141" s="219" t="s">
        <v>8023</v>
      </c>
      <c r="D2141" s="219" t="s">
        <v>8065</v>
      </c>
      <c r="E2141" s="219" t="s">
        <v>7707</v>
      </c>
      <c r="F2141" s="219" t="s">
        <v>6394</v>
      </c>
      <c r="G2141" s="219" t="s">
        <v>7785</v>
      </c>
      <c r="H2141" s="219" t="s">
        <v>5990</v>
      </c>
      <c r="I2141" s="220" t="s">
        <v>8030</v>
      </c>
      <c r="J2141" s="221">
        <v>12500</v>
      </c>
      <c r="K2141" s="221">
        <v>1</v>
      </c>
      <c r="L2141" s="221">
        <v>12500</v>
      </c>
    </row>
    <row r="2142" spans="1:12" s="167" customFormat="1">
      <c r="A2142" s="218" t="str">
        <f t="shared" si="16"/>
        <v>O221019058388일반상품</v>
      </c>
      <c r="B2142" s="219" t="s">
        <v>8210</v>
      </c>
      <c r="C2142" s="219" t="s">
        <v>8023</v>
      </c>
      <c r="D2142" s="219" t="s">
        <v>8065</v>
      </c>
      <c r="E2142" s="219" t="s">
        <v>7707</v>
      </c>
      <c r="F2142" s="219" t="s">
        <v>6394</v>
      </c>
      <c r="G2142" s="219" t="s">
        <v>7785</v>
      </c>
      <c r="H2142" s="219" t="s">
        <v>5990</v>
      </c>
      <c r="I2142" s="220" t="s">
        <v>7262</v>
      </c>
      <c r="J2142" s="221">
        <v>1000</v>
      </c>
      <c r="K2142" s="221">
        <v>2</v>
      </c>
      <c r="L2142" s="221">
        <v>2000</v>
      </c>
    </row>
    <row r="2143" spans="1:12" s="167" customFormat="1">
      <c r="A2143" s="218" t="str">
        <f t="shared" si="16"/>
        <v>O221019058388일반상품</v>
      </c>
      <c r="B2143" s="219" t="s">
        <v>8210</v>
      </c>
      <c r="C2143" s="219" t="s">
        <v>8023</v>
      </c>
      <c r="D2143" s="219" t="s">
        <v>8065</v>
      </c>
      <c r="E2143" s="219" t="s">
        <v>7707</v>
      </c>
      <c r="F2143" s="219" t="s">
        <v>6394</v>
      </c>
      <c r="G2143" s="219" t="s">
        <v>7785</v>
      </c>
      <c r="H2143" s="219" t="s">
        <v>5990</v>
      </c>
      <c r="I2143" s="220" t="s">
        <v>8352</v>
      </c>
      <c r="J2143" s="221">
        <v>2700</v>
      </c>
      <c r="K2143" s="221">
        <v>1</v>
      </c>
      <c r="L2143" s="221">
        <v>2700</v>
      </c>
    </row>
    <row r="2144" spans="1:12" s="167" customFormat="1">
      <c r="A2144" s="218" t="str">
        <f t="shared" si="16"/>
        <v>O221019058388일반상품</v>
      </c>
      <c r="B2144" s="219" t="s">
        <v>8210</v>
      </c>
      <c r="C2144" s="219" t="s">
        <v>8023</v>
      </c>
      <c r="D2144" s="219" t="s">
        <v>8065</v>
      </c>
      <c r="E2144" s="219" t="s">
        <v>7707</v>
      </c>
      <c r="F2144" s="219" t="s">
        <v>6394</v>
      </c>
      <c r="G2144" s="219" t="s">
        <v>7785</v>
      </c>
      <c r="H2144" s="219" t="s">
        <v>5990</v>
      </c>
      <c r="I2144" s="220" t="s">
        <v>8377</v>
      </c>
      <c r="J2144" s="221">
        <v>49500</v>
      </c>
      <c r="K2144" s="221">
        <v>1</v>
      </c>
      <c r="L2144" s="221">
        <v>49500</v>
      </c>
    </row>
    <row r="2145" spans="1:12" s="167" customFormat="1">
      <c r="A2145" s="218" t="str">
        <f t="shared" si="16"/>
        <v>O221019058388일반상품</v>
      </c>
      <c r="B2145" s="219" t="s">
        <v>8210</v>
      </c>
      <c r="C2145" s="219" t="s">
        <v>8023</v>
      </c>
      <c r="D2145" s="219" t="s">
        <v>8065</v>
      </c>
      <c r="E2145" s="219" t="s">
        <v>7707</v>
      </c>
      <c r="F2145" s="219" t="s">
        <v>6394</v>
      </c>
      <c r="G2145" s="219" t="s">
        <v>7785</v>
      </c>
      <c r="H2145" s="219" t="s">
        <v>5990</v>
      </c>
      <c r="I2145" s="220" t="s">
        <v>8378</v>
      </c>
      <c r="J2145" s="221">
        <v>42000</v>
      </c>
      <c r="K2145" s="221">
        <v>1</v>
      </c>
      <c r="L2145" s="221">
        <v>42000</v>
      </c>
    </row>
    <row r="2146" spans="1:12" s="167" customFormat="1">
      <c r="A2146" s="218" t="str">
        <f t="shared" si="16"/>
        <v>O221019058388일반상품</v>
      </c>
      <c r="B2146" s="219" t="s">
        <v>8210</v>
      </c>
      <c r="C2146" s="219" t="s">
        <v>8023</v>
      </c>
      <c r="D2146" s="219" t="s">
        <v>8065</v>
      </c>
      <c r="E2146" s="219" t="s">
        <v>7707</v>
      </c>
      <c r="F2146" s="219" t="s">
        <v>6394</v>
      </c>
      <c r="G2146" s="219" t="s">
        <v>7785</v>
      </c>
      <c r="H2146" s="219" t="s">
        <v>5990</v>
      </c>
      <c r="I2146" s="220" t="s">
        <v>8879</v>
      </c>
      <c r="J2146" s="221">
        <v>4010</v>
      </c>
      <c r="K2146" s="221">
        <v>1</v>
      </c>
      <c r="L2146" s="221">
        <v>4010</v>
      </c>
    </row>
    <row r="2147" spans="1:12" s="167" customFormat="1">
      <c r="A2147" s="218" t="str">
        <f t="shared" si="16"/>
        <v>O221019058388일반상품</v>
      </c>
      <c r="B2147" s="219" t="s">
        <v>8210</v>
      </c>
      <c r="C2147" s="219" t="s">
        <v>8023</v>
      </c>
      <c r="D2147" s="219" t="s">
        <v>8065</v>
      </c>
      <c r="E2147" s="219" t="s">
        <v>7707</v>
      </c>
      <c r="F2147" s="219" t="s">
        <v>6394</v>
      </c>
      <c r="G2147" s="219" t="s">
        <v>7785</v>
      </c>
      <c r="H2147" s="219" t="s">
        <v>5990</v>
      </c>
      <c r="I2147" s="220" t="s">
        <v>8329</v>
      </c>
      <c r="J2147" s="221">
        <v>29000</v>
      </c>
      <c r="K2147" s="221">
        <v>1</v>
      </c>
      <c r="L2147" s="221">
        <v>29000</v>
      </c>
    </row>
    <row r="2148" spans="1:12" s="167" customFormat="1">
      <c r="A2148" s="218" t="str">
        <f t="shared" si="16"/>
        <v>O221019058388일반상품</v>
      </c>
      <c r="B2148" s="219" t="s">
        <v>8210</v>
      </c>
      <c r="C2148" s="219" t="s">
        <v>8023</v>
      </c>
      <c r="D2148" s="219" t="s">
        <v>8065</v>
      </c>
      <c r="E2148" s="219" t="s">
        <v>7707</v>
      </c>
      <c r="F2148" s="219" t="s">
        <v>6394</v>
      </c>
      <c r="G2148" s="219" t="s">
        <v>7785</v>
      </c>
      <c r="H2148" s="219" t="s">
        <v>5990</v>
      </c>
      <c r="I2148" s="220" t="s">
        <v>8498</v>
      </c>
      <c r="J2148" s="221">
        <v>7100</v>
      </c>
      <c r="K2148" s="221">
        <v>1</v>
      </c>
      <c r="L2148" s="221">
        <v>7100</v>
      </c>
    </row>
    <row r="2149" spans="1:12" s="167" customFormat="1">
      <c r="A2149" s="218" t="str">
        <f t="shared" si="16"/>
        <v>O221019058388일반상품</v>
      </c>
      <c r="B2149" s="219" t="s">
        <v>8210</v>
      </c>
      <c r="C2149" s="219" t="s">
        <v>8023</v>
      </c>
      <c r="D2149" s="219" t="s">
        <v>8065</v>
      </c>
      <c r="E2149" s="219" t="s">
        <v>7707</v>
      </c>
      <c r="F2149" s="219" t="s">
        <v>6394</v>
      </c>
      <c r="G2149" s="219" t="s">
        <v>7785</v>
      </c>
      <c r="H2149" s="219" t="s">
        <v>5990</v>
      </c>
      <c r="I2149" s="220" t="s">
        <v>8406</v>
      </c>
      <c r="J2149" s="221">
        <v>1090</v>
      </c>
      <c r="K2149" s="221">
        <v>1</v>
      </c>
      <c r="L2149" s="221">
        <v>1090</v>
      </c>
    </row>
    <row r="2150" spans="1:12" s="167" customFormat="1">
      <c r="A2150" s="218" t="str">
        <f t="shared" si="16"/>
        <v>O221019058388일반상품</v>
      </c>
      <c r="B2150" s="219" t="s">
        <v>8210</v>
      </c>
      <c r="C2150" s="219" t="s">
        <v>8023</v>
      </c>
      <c r="D2150" s="219" t="s">
        <v>8065</v>
      </c>
      <c r="E2150" s="219" t="s">
        <v>7707</v>
      </c>
      <c r="F2150" s="219" t="s">
        <v>6394</v>
      </c>
      <c r="G2150" s="219" t="s">
        <v>7785</v>
      </c>
      <c r="H2150" s="219" t="s">
        <v>5990</v>
      </c>
      <c r="I2150" s="220" t="s">
        <v>7280</v>
      </c>
      <c r="J2150" s="221">
        <v>2100</v>
      </c>
      <c r="K2150" s="221">
        <v>1</v>
      </c>
      <c r="L2150" s="221">
        <v>2100</v>
      </c>
    </row>
    <row r="2151" spans="1:12" s="167" customFormat="1">
      <c r="A2151" s="218" t="str">
        <f t="shared" si="16"/>
        <v>O221019058387일반상품</v>
      </c>
      <c r="B2151" s="219" t="s">
        <v>8211</v>
      </c>
      <c r="C2151" s="219" t="s">
        <v>8023</v>
      </c>
      <c r="D2151" s="219" t="s">
        <v>8065</v>
      </c>
      <c r="E2151" s="219" t="s">
        <v>7711</v>
      </c>
      <c r="F2151" s="219" t="s">
        <v>8014</v>
      </c>
      <c r="G2151" s="219" t="s">
        <v>8016</v>
      </c>
      <c r="H2151" s="219" t="s">
        <v>5990</v>
      </c>
      <c r="I2151" s="220" t="s">
        <v>8880</v>
      </c>
      <c r="J2151" s="221">
        <v>57000</v>
      </c>
      <c r="K2151" s="221">
        <v>1</v>
      </c>
      <c r="L2151" s="221">
        <v>57000</v>
      </c>
    </row>
    <row r="2152" spans="1:12" s="167" customFormat="1">
      <c r="A2152" s="218" t="str">
        <f t="shared" si="16"/>
        <v>O221019058387일반상품</v>
      </c>
      <c r="B2152" s="219" t="s">
        <v>8211</v>
      </c>
      <c r="C2152" s="219" t="s">
        <v>8023</v>
      </c>
      <c r="D2152" s="219" t="s">
        <v>8065</v>
      </c>
      <c r="E2152" s="219" t="s">
        <v>7711</v>
      </c>
      <c r="F2152" s="219" t="s">
        <v>8014</v>
      </c>
      <c r="G2152" s="219" t="s">
        <v>8016</v>
      </c>
      <c r="H2152" s="219" t="s">
        <v>5990</v>
      </c>
      <c r="I2152" s="220" t="s">
        <v>8881</v>
      </c>
      <c r="J2152" s="221">
        <v>41000</v>
      </c>
      <c r="K2152" s="221">
        <v>1</v>
      </c>
      <c r="L2152" s="221">
        <v>41000</v>
      </c>
    </row>
    <row r="2153" spans="1:12" s="167" customFormat="1">
      <c r="A2153" s="218" t="str">
        <f t="shared" si="16"/>
        <v>O221019058387일반상품</v>
      </c>
      <c r="B2153" s="219" t="s">
        <v>8211</v>
      </c>
      <c r="C2153" s="219" t="s">
        <v>8023</v>
      </c>
      <c r="D2153" s="219" t="s">
        <v>8065</v>
      </c>
      <c r="E2153" s="219" t="s">
        <v>7711</v>
      </c>
      <c r="F2153" s="219" t="s">
        <v>8014</v>
      </c>
      <c r="G2153" s="219" t="s">
        <v>8016</v>
      </c>
      <c r="H2153" s="219" t="s">
        <v>5990</v>
      </c>
      <c r="I2153" s="220" t="s">
        <v>8533</v>
      </c>
      <c r="J2153" s="221">
        <v>1630</v>
      </c>
      <c r="K2153" s="221">
        <v>1</v>
      </c>
      <c r="L2153" s="221">
        <v>1630</v>
      </c>
    </row>
    <row r="2154" spans="1:12" s="167" customFormat="1">
      <c r="A2154" s="218" t="str">
        <f t="shared" si="16"/>
        <v>O221019058387일반상품</v>
      </c>
      <c r="B2154" s="219" t="s">
        <v>8211</v>
      </c>
      <c r="C2154" s="219" t="s">
        <v>8023</v>
      </c>
      <c r="D2154" s="219" t="s">
        <v>8065</v>
      </c>
      <c r="E2154" s="219" t="s">
        <v>7711</v>
      </c>
      <c r="F2154" s="219" t="s">
        <v>8014</v>
      </c>
      <c r="G2154" s="219" t="s">
        <v>8016</v>
      </c>
      <c r="H2154" s="219" t="s">
        <v>5990</v>
      </c>
      <c r="I2154" s="220" t="s">
        <v>7224</v>
      </c>
      <c r="J2154" s="221">
        <v>4430</v>
      </c>
      <c r="K2154" s="221">
        <v>1</v>
      </c>
      <c r="L2154" s="221">
        <v>4430</v>
      </c>
    </row>
    <row r="2155" spans="1:12" s="167" customFormat="1">
      <c r="A2155" s="218" t="str">
        <f t="shared" si="16"/>
        <v>O221019058387일반상품</v>
      </c>
      <c r="B2155" s="219" t="s">
        <v>8211</v>
      </c>
      <c r="C2155" s="219" t="s">
        <v>8023</v>
      </c>
      <c r="D2155" s="219" t="s">
        <v>8065</v>
      </c>
      <c r="E2155" s="219" t="s">
        <v>7711</v>
      </c>
      <c r="F2155" s="219" t="s">
        <v>8014</v>
      </c>
      <c r="G2155" s="219" t="s">
        <v>8016</v>
      </c>
      <c r="H2155" s="219" t="s">
        <v>5990</v>
      </c>
      <c r="I2155" s="220" t="s">
        <v>7203</v>
      </c>
      <c r="J2155" s="221">
        <v>5000</v>
      </c>
      <c r="K2155" s="221">
        <v>1</v>
      </c>
      <c r="L2155" s="221">
        <v>5000</v>
      </c>
    </row>
    <row r="2156" spans="1:12" s="167" customFormat="1">
      <c r="A2156" s="218" t="str">
        <f t="shared" si="16"/>
        <v>O221019058387일반상품</v>
      </c>
      <c r="B2156" s="219" t="s">
        <v>8211</v>
      </c>
      <c r="C2156" s="219" t="s">
        <v>8023</v>
      </c>
      <c r="D2156" s="219" t="s">
        <v>8065</v>
      </c>
      <c r="E2156" s="219" t="s">
        <v>7711</v>
      </c>
      <c r="F2156" s="219" t="s">
        <v>8014</v>
      </c>
      <c r="G2156" s="219" t="s">
        <v>8016</v>
      </c>
      <c r="H2156" s="219" t="s">
        <v>5990</v>
      </c>
      <c r="I2156" s="220" t="s">
        <v>7196</v>
      </c>
      <c r="J2156" s="221">
        <v>7030</v>
      </c>
      <c r="K2156" s="221">
        <v>1</v>
      </c>
      <c r="L2156" s="221">
        <v>7030</v>
      </c>
    </row>
    <row r="2157" spans="1:12" s="167" customFormat="1">
      <c r="A2157" s="218" t="str">
        <f t="shared" si="16"/>
        <v>O221019058387일반상품</v>
      </c>
      <c r="B2157" s="219" t="s">
        <v>8211</v>
      </c>
      <c r="C2157" s="219" t="s">
        <v>8023</v>
      </c>
      <c r="D2157" s="219" t="s">
        <v>8065</v>
      </c>
      <c r="E2157" s="219" t="s">
        <v>7711</v>
      </c>
      <c r="F2157" s="219" t="s">
        <v>8014</v>
      </c>
      <c r="G2157" s="219" t="s">
        <v>8016</v>
      </c>
      <c r="H2157" s="219" t="s">
        <v>5990</v>
      </c>
      <c r="I2157" s="220" t="s">
        <v>8866</v>
      </c>
      <c r="J2157" s="221">
        <v>9900</v>
      </c>
      <c r="K2157" s="221">
        <v>1</v>
      </c>
      <c r="L2157" s="221">
        <v>9900</v>
      </c>
    </row>
    <row r="2158" spans="1:12" s="167" customFormat="1">
      <c r="A2158" s="218" t="str">
        <f t="shared" si="16"/>
        <v>O221019058387일반상품</v>
      </c>
      <c r="B2158" s="219" t="s">
        <v>8211</v>
      </c>
      <c r="C2158" s="219" t="s">
        <v>8023</v>
      </c>
      <c r="D2158" s="219" t="s">
        <v>8065</v>
      </c>
      <c r="E2158" s="219" t="s">
        <v>7711</v>
      </c>
      <c r="F2158" s="219" t="s">
        <v>8014</v>
      </c>
      <c r="G2158" s="219" t="s">
        <v>8016</v>
      </c>
      <c r="H2158" s="219" t="s">
        <v>5990</v>
      </c>
      <c r="I2158" s="220" t="s">
        <v>8867</v>
      </c>
      <c r="J2158" s="221">
        <v>9900</v>
      </c>
      <c r="K2158" s="221">
        <v>1</v>
      </c>
      <c r="L2158" s="221">
        <v>9900</v>
      </c>
    </row>
    <row r="2159" spans="1:12" s="167" customFormat="1">
      <c r="A2159" s="218" t="str">
        <f t="shared" si="16"/>
        <v>O221019058387일반상품</v>
      </c>
      <c r="B2159" s="219" t="s">
        <v>8211</v>
      </c>
      <c r="C2159" s="219" t="s">
        <v>8023</v>
      </c>
      <c r="D2159" s="219" t="s">
        <v>8065</v>
      </c>
      <c r="E2159" s="219" t="s">
        <v>7711</v>
      </c>
      <c r="F2159" s="219" t="s">
        <v>8014</v>
      </c>
      <c r="G2159" s="219" t="s">
        <v>8016</v>
      </c>
      <c r="H2159" s="219" t="s">
        <v>5990</v>
      </c>
      <c r="I2159" s="220" t="s">
        <v>7279</v>
      </c>
      <c r="J2159" s="221">
        <v>9770</v>
      </c>
      <c r="K2159" s="221">
        <v>1</v>
      </c>
      <c r="L2159" s="221">
        <v>9770</v>
      </c>
    </row>
    <row r="2160" spans="1:12" s="167" customFormat="1">
      <c r="A2160" s="218" t="str">
        <f t="shared" si="16"/>
        <v>O221019058387일반상품</v>
      </c>
      <c r="B2160" s="219" t="s">
        <v>8211</v>
      </c>
      <c r="C2160" s="219" t="s">
        <v>8023</v>
      </c>
      <c r="D2160" s="219" t="s">
        <v>8065</v>
      </c>
      <c r="E2160" s="219" t="s">
        <v>7711</v>
      </c>
      <c r="F2160" s="219" t="s">
        <v>8014</v>
      </c>
      <c r="G2160" s="219" t="s">
        <v>8016</v>
      </c>
      <c r="H2160" s="219" t="s">
        <v>5990</v>
      </c>
      <c r="I2160" s="220" t="s">
        <v>7247</v>
      </c>
      <c r="J2160" s="221">
        <v>9770</v>
      </c>
      <c r="K2160" s="221">
        <v>1</v>
      </c>
      <c r="L2160" s="221">
        <v>9770</v>
      </c>
    </row>
    <row r="2161" spans="1:12" s="167" customFormat="1">
      <c r="A2161" s="218" t="str">
        <f t="shared" si="16"/>
        <v>O221019058387일반상품</v>
      </c>
      <c r="B2161" s="219" t="s">
        <v>8211</v>
      </c>
      <c r="C2161" s="219" t="s">
        <v>8023</v>
      </c>
      <c r="D2161" s="219" t="s">
        <v>8065</v>
      </c>
      <c r="E2161" s="219" t="s">
        <v>7711</v>
      </c>
      <c r="F2161" s="219" t="s">
        <v>8014</v>
      </c>
      <c r="G2161" s="219" t="s">
        <v>8016</v>
      </c>
      <c r="H2161" s="219" t="s">
        <v>5990</v>
      </c>
      <c r="I2161" s="220" t="s">
        <v>7237</v>
      </c>
      <c r="J2161" s="221">
        <v>9770</v>
      </c>
      <c r="K2161" s="221">
        <v>1</v>
      </c>
      <c r="L2161" s="221">
        <v>9770</v>
      </c>
    </row>
    <row r="2162" spans="1:12" s="167" customFormat="1">
      <c r="A2162" s="218" t="str">
        <f t="shared" si="16"/>
        <v>O221019058387일반상품</v>
      </c>
      <c r="B2162" s="219" t="s">
        <v>8211</v>
      </c>
      <c r="C2162" s="219" t="s">
        <v>8023</v>
      </c>
      <c r="D2162" s="219" t="s">
        <v>8065</v>
      </c>
      <c r="E2162" s="219" t="s">
        <v>7711</v>
      </c>
      <c r="F2162" s="219" t="s">
        <v>8014</v>
      </c>
      <c r="G2162" s="219" t="s">
        <v>8016</v>
      </c>
      <c r="H2162" s="219" t="s">
        <v>5990</v>
      </c>
      <c r="I2162" s="220" t="s">
        <v>7252</v>
      </c>
      <c r="J2162" s="221">
        <v>2850</v>
      </c>
      <c r="K2162" s="221">
        <v>1</v>
      </c>
      <c r="L2162" s="221">
        <v>2850</v>
      </c>
    </row>
    <row r="2163" spans="1:12" s="167" customFormat="1">
      <c r="A2163" s="218" t="str">
        <f t="shared" si="16"/>
        <v>O221019058387일반상품</v>
      </c>
      <c r="B2163" s="219" t="s">
        <v>8211</v>
      </c>
      <c r="C2163" s="219" t="s">
        <v>8023</v>
      </c>
      <c r="D2163" s="219" t="s">
        <v>8065</v>
      </c>
      <c r="E2163" s="219" t="s">
        <v>7711</v>
      </c>
      <c r="F2163" s="219" t="s">
        <v>8014</v>
      </c>
      <c r="G2163" s="219" t="s">
        <v>8016</v>
      </c>
      <c r="H2163" s="219" t="s">
        <v>5990</v>
      </c>
      <c r="I2163" s="220" t="s">
        <v>8882</v>
      </c>
      <c r="J2163" s="221">
        <v>12690</v>
      </c>
      <c r="K2163" s="221">
        <v>1</v>
      </c>
      <c r="L2163" s="221">
        <v>12690</v>
      </c>
    </row>
    <row r="2164" spans="1:12" s="167" customFormat="1">
      <c r="A2164" s="218" t="str">
        <f t="shared" si="16"/>
        <v>O221019058387일반상품</v>
      </c>
      <c r="B2164" s="219" t="s">
        <v>8211</v>
      </c>
      <c r="C2164" s="219" t="s">
        <v>8023</v>
      </c>
      <c r="D2164" s="219" t="s">
        <v>8065</v>
      </c>
      <c r="E2164" s="219" t="s">
        <v>7711</v>
      </c>
      <c r="F2164" s="219" t="s">
        <v>8014</v>
      </c>
      <c r="G2164" s="219" t="s">
        <v>8016</v>
      </c>
      <c r="H2164" s="219" t="s">
        <v>5990</v>
      </c>
      <c r="I2164" s="220" t="s">
        <v>7201</v>
      </c>
      <c r="J2164" s="221">
        <v>12480</v>
      </c>
      <c r="K2164" s="221">
        <v>1</v>
      </c>
      <c r="L2164" s="221">
        <v>12480</v>
      </c>
    </row>
    <row r="2165" spans="1:12" s="167" customFormat="1">
      <c r="A2165" s="218" t="str">
        <f t="shared" si="16"/>
        <v>O221019058387일반상품</v>
      </c>
      <c r="B2165" s="219" t="s">
        <v>8211</v>
      </c>
      <c r="C2165" s="219" t="s">
        <v>8023</v>
      </c>
      <c r="D2165" s="219" t="s">
        <v>8065</v>
      </c>
      <c r="E2165" s="219" t="s">
        <v>7711</v>
      </c>
      <c r="F2165" s="219" t="s">
        <v>8014</v>
      </c>
      <c r="G2165" s="219" t="s">
        <v>8016</v>
      </c>
      <c r="H2165" s="219" t="s">
        <v>5990</v>
      </c>
      <c r="I2165" s="220" t="s">
        <v>8722</v>
      </c>
      <c r="J2165" s="221">
        <v>2600</v>
      </c>
      <c r="K2165" s="221">
        <v>5</v>
      </c>
      <c r="L2165" s="221">
        <v>13000</v>
      </c>
    </row>
    <row r="2166" spans="1:12" s="167" customFormat="1">
      <c r="A2166" s="218" t="str">
        <f t="shared" si="16"/>
        <v>O221019058387일반상품</v>
      </c>
      <c r="B2166" s="219" t="s">
        <v>8211</v>
      </c>
      <c r="C2166" s="219" t="s">
        <v>8023</v>
      </c>
      <c r="D2166" s="219" t="s">
        <v>8065</v>
      </c>
      <c r="E2166" s="219" t="s">
        <v>7711</v>
      </c>
      <c r="F2166" s="219" t="s">
        <v>8014</v>
      </c>
      <c r="G2166" s="219" t="s">
        <v>8016</v>
      </c>
      <c r="H2166" s="219" t="s">
        <v>5990</v>
      </c>
      <c r="I2166" s="220" t="s">
        <v>8755</v>
      </c>
      <c r="J2166" s="221">
        <v>4840</v>
      </c>
      <c r="K2166" s="221">
        <v>1</v>
      </c>
      <c r="L2166" s="221">
        <v>4840</v>
      </c>
    </row>
    <row r="2167" spans="1:12" s="167" customFormat="1">
      <c r="A2167" s="218" t="str">
        <f t="shared" si="16"/>
        <v>O221019058387일반상품</v>
      </c>
      <c r="B2167" s="219" t="s">
        <v>8211</v>
      </c>
      <c r="C2167" s="219" t="s">
        <v>8023</v>
      </c>
      <c r="D2167" s="219" t="s">
        <v>8065</v>
      </c>
      <c r="E2167" s="219" t="s">
        <v>7711</v>
      </c>
      <c r="F2167" s="219" t="s">
        <v>8014</v>
      </c>
      <c r="G2167" s="219" t="s">
        <v>8016</v>
      </c>
      <c r="H2167" s="219" t="s">
        <v>5990</v>
      </c>
      <c r="I2167" s="220" t="s">
        <v>8400</v>
      </c>
      <c r="J2167" s="221">
        <v>1230</v>
      </c>
      <c r="K2167" s="221">
        <v>2</v>
      </c>
      <c r="L2167" s="221">
        <v>2460</v>
      </c>
    </row>
    <row r="2168" spans="1:12" s="167" customFormat="1">
      <c r="A2168" s="218" t="str">
        <f t="shared" si="16"/>
        <v>O221019058387일반상품</v>
      </c>
      <c r="B2168" s="219" t="s">
        <v>8211</v>
      </c>
      <c r="C2168" s="219" t="s">
        <v>8023</v>
      </c>
      <c r="D2168" s="219" t="s">
        <v>8065</v>
      </c>
      <c r="E2168" s="219" t="s">
        <v>7711</v>
      </c>
      <c r="F2168" s="219" t="s">
        <v>8014</v>
      </c>
      <c r="G2168" s="219" t="s">
        <v>8016</v>
      </c>
      <c r="H2168" s="219" t="s">
        <v>5990</v>
      </c>
      <c r="I2168" s="220" t="s">
        <v>8391</v>
      </c>
      <c r="J2168" s="221">
        <v>3890</v>
      </c>
      <c r="K2168" s="221">
        <v>1</v>
      </c>
      <c r="L2168" s="221">
        <v>3890</v>
      </c>
    </row>
    <row r="2169" spans="1:12" s="167" customFormat="1">
      <c r="A2169" s="218" t="str">
        <f t="shared" si="16"/>
        <v>O221019058387일반상품</v>
      </c>
      <c r="B2169" s="219" t="s">
        <v>8211</v>
      </c>
      <c r="C2169" s="219" t="s">
        <v>8023</v>
      </c>
      <c r="D2169" s="219" t="s">
        <v>8065</v>
      </c>
      <c r="E2169" s="219" t="s">
        <v>7711</v>
      </c>
      <c r="F2169" s="219" t="s">
        <v>8014</v>
      </c>
      <c r="G2169" s="219" t="s">
        <v>8016</v>
      </c>
      <c r="H2169" s="219" t="s">
        <v>5990</v>
      </c>
      <c r="I2169" s="220" t="s">
        <v>8747</v>
      </c>
      <c r="J2169" s="221">
        <v>15800</v>
      </c>
      <c r="K2169" s="221">
        <v>1</v>
      </c>
      <c r="L2169" s="221">
        <v>15800</v>
      </c>
    </row>
    <row r="2170" spans="1:12" s="167" customFormat="1">
      <c r="A2170" s="218" t="str">
        <f t="shared" si="16"/>
        <v>O221019058387일반상품</v>
      </c>
      <c r="B2170" s="219" t="s">
        <v>8211</v>
      </c>
      <c r="C2170" s="219" t="s">
        <v>8023</v>
      </c>
      <c r="D2170" s="219" t="s">
        <v>8065</v>
      </c>
      <c r="E2170" s="219" t="s">
        <v>7711</v>
      </c>
      <c r="F2170" s="219" t="s">
        <v>8014</v>
      </c>
      <c r="G2170" s="219" t="s">
        <v>8016</v>
      </c>
      <c r="H2170" s="219" t="s">
        <v>5990</v>
      </c>
      <c r="I2170" s="220" t="s">
        <v>8432</v>
      </c>
      <c r="J2170" s="221">
        <v>5700</v>
      </c>
      <c r="K2170" s="221">
        <v>1</v>
      </c>
      <c r="L2170" s="221">
        <v>5700</v>
      </c>
    </row>
    <row r="2171" spans="1:12" s="167" customFormat="1">
      <c r="A2171" s="218" t="str">
        <f t="shared" si="16"/>
        <v>O221019058387일반상품</v>
      </c>
      <c r="B2171" s="219" t="s">
        <v>8211</v>
      </c>
      <c r="C2171" s="219" t="s">
        <v>8023</v>
      </c>
      <c r="D2171" s="219" t="s">
        <v>8065</v>
      </c>
      <c r="E2171" s="219" t="s">
        <v>7711</v>
      </c>
      <c r="F2171" s="219" t="s">
        <v>8014</v>
      </c>
      <c r="G2171" s="219" t="s">
        <v>8016</v>
      </c>
      <c r="H2171" s="219" t="s">
        <v>5990</v>
      </c>
      <c r="I2171" s="220" t="s">
        <v>8511</v>
      </c>
      <c r="J2171" s="221">
        <v>6770</v>
      </c>
      <c r="K2171" s="221">
        <v>3</v>
      </c>
      <c r="L2171" s="221">
        <v>20310</v>
      </c>
    </row>
    <row r="2172" spans="1:12" s="167" customFormat="1">
      <c r="A2172" s="218" t="str">
        <f t="shared" si="16"/>
        <v>O221019058387일반상품</v>
      </c>
      <c r="B2172" s="219" t="s">
        <v>8211</v>
      </c>
      <c r="C2172" s="219" t="s">
        <v>8023</v>
      </c>
      <c r="D2172" s="219" t="s">
        <v>8065</v>
      </c>
      <c r="E2172" s="219" t="s">
        <v>7711</v>
      </c>
      <c r="F2172" s="219" t="s">
        <v>8014</v>
      </c>
      <c r="G2172" s="219" t="s">
        <v>8016</v>
      </c>
      <c r="H2172" s="219" t="s">
        <v>5990</v>
      </c>
      <c r="I2172" s="220" t="s">
        <v>8883</v>
      </c>
      <c r="J2172" s="221">
        <v>7400</v>
      </c>
      <c r="K2172" s="221">
        <v>1</v>
      </c>
      <c r="L2172" s="221">
        <v>7400</v>
      </c>
    </row>
    <row r="2173" spans="1:12" s="167" customFormat="1">
      <c r="A2173" s="218" t="str">
        <f t="shared" si="16"/>
        <v>O221019058387일반상품</v>
      </c>
      <c r="B2173" s="219" t="s">
        <v>8211</v>
      </c>
      <c r="C2173" s="219" t="s">
        <v>8023</v>
      </c>
      <c r="D2173" s="219" t="s">
        <v>8065</v>
      </c>
      <c r="E2173" s="219" t="s">
        <v>7711</v>
      </c>
      <c r="F2173" s="219" t="s">
        <v>8014</v>
      </c>
      <c r="G2173" s="219" t="s">
        <v>8016</v>
      </c>
      <c r="H2173" s="219" t="s">
        <v>5990</v>
      </c>
      <c r="I2173" s="220" t="s">
        <v>8569</v>
      </c>
      <c r="J2173" s="221">
        <v>12400</v>
      </c>
      <c r="K2173" s="221">
        <v>2</v>
      </c>
      <c r="L2173" s="221">
        <v>24800</v>
      </c>
    </row>
    <row r="2174" spans="1:12" s="167" customFormat="1">
      <c r="A2174" s="218" t="str">
        <f t="shared" si="16"/>
        <v>O221019058387일반상품</v>
      </c>
      <c r="B2174" s="219" t="s">
        <v>8211</v>
      </c>
      <c r="C2174" s="219" t="s">
        <v>8023</v>
      </c>
      <c r="D2174" s="219" t="s">
        <v>8065</v>
      </c>
      <c r="E2174" s="219" t="s">
        <v>7711</v>
      </c>
      <c r="F2174" s="219" t="s">
        <v>8014</v>
      </c>
      <c r="G2174" s="219" t="s">
        <v>8016</v>
      </c>
      <c r="H2174" s="219" t="s">
        <v>5990</v>
      </c>
      <c r="I2174" s="220" t="s">
        <v>7281</v>
      </c>
      <c r="J2174" s="221">
        <v>8500</v>
      </c>
      <c r="K2174" s="221">
        <v>1</v>
      </c>
      <c r="L2174" s="221">
        <v>8500</v>
      </c>
    </row>
    <row r="2175" spans="1:12" s="167" customFormat="1">
      <c r="A2175" s="218" t="str">
        <f t="shared" si="16"/>
        <v>O221018058386일반상품</v>
      </c>
      <c r="B2175" s="219" t="s">
        <v>8212</v>
      </c>
      <c r="C2175" s="219" t="s">
        <v>8023</v>
      </c>
      <c r="D2175" s="219" t="s">
        <v>8065</v>
      </c>
      <c r="E2175" s="219" t="s">
        <v>7707</v>
      </c>
      <c r="F2175" s="219" t="s">
        <v>6394</v>
      </c>
      <c r="G2175" s="219" t="s">
        <v>7918</v>
      </c>
      <c r="H2175" s="219" t="s">
        <v>5990</v>
      </c>
      <c r="I2175" s="220" t="s">
        <v>7211</v>
      </c>
      <c r="J2175" s="221">
        <v>9000</v>
      </c>
      <c r="K2175" s="221">
        <v>4</v>
      </c>
      <c r="L2175" s="221">
        <v>36000</v>
      </c>
    </row>
    <row r="2176" spans="1:12" s="167" customFormat="1">
      <c r="A2176" s="218" t="str">
        <f t="shared" si="16"/>
        <v>O221018058386일반상품</v>
      </c>
      <c r="B2176" s="219" t="s">
        <v>8212</v>
      </c>
      <c r="C2176" s="219" t="s">
        <v>8023</v>
      </c>
      <c r="D2176" s="219" t="s">
        <v>8065</v>
      </c>
      <c r="E2176" s="219" t="s">
        <v>7707</v>
      </c>
      <c r="F2176" s="219" t="s">
        <v>6394</v>
      </c>
      <c r="G2176" s="219" t="s">
        <v>7918</v>
      </c>
      <c r="H2176" s="219" t="s">
        <v>5990</v>
      </c>
      <c r="I2176" s="220" t="s">
        <v>8779</v>
      </c>
      <c r="J2176" s="221">
        <v>16000</v>
      </c>
      <c r="K2176" s="221">
        <v>4</v>
      </c>
      <c r="L2176" s="221">
        <v>64000</v>
      </c>
    </row>
    <row r="2177" spans="1:12" s="167" customFormat="1">
      <c r="A2177" s="218" t="str">
        <f t="shared" si="16"/>
        <v>O221018058386일반상품</v>
      </c>
      <c r="B2177" s="219" t="s">
        <v>8212</v>
      </c>
      <c r="C2177" s="219" t="s">
        <v>8023</v>
      </c>
      <c r="D2177" s="219" t="s">
        <v>8065</v>
      </c>
      <c r="E2177" s="219" t="s">
        <v>7707</v>
      </c>
      <c r="F2177" s="219" t="s">
        <v>6394</v>
      </c>
      <c r="G2177" s="219" t="s">
        <v>7918</v>
      </c>
      <c r="H2177" s="219" t="s">
        <v>5990</v>
      </c>
      <c r="I2177" s="220" t="s">
        <v>8608</v>
      </c>
      <c r="J2177" s="221">
        <v>16000</v>
      </c>
      <c r="K2177" s="221">
        <v>4</v>
      </c>
      <c r="L2177" s="221">
        <v>64000</v>
      </c>
    </row>
    <row r="2178" spans="1:12" s="167" customFormat="1">
      <c r="A2178" s="218" t="str">
        <f t="shared" si="16"/>
        <v>O221018058386일반상품</v>
      </c>
      <c r="B2178" s="219" t="s">
        <v>8212</v>
      </c>
      <c r="C2178" s="219" t="s">
        <v>8023</v>
      </c>
      <c r="D2178" s="219" t="s">
        <v>8065</v>
      </c>
      <c r="E2178" s="219" t="s">
        <v>7707</v>
      </c>
      <c r="F2178" s="219" t="s">
        <v>6394</v>
      </c>
      <c r="G2178" s="219" t="s">
        <v>7918</v>
      </c>
      <c r="H2178" s="219" t="s">
        <v>5990</v>
      </c>
      <c r="I2178" s="220" t="s">
        <v>8624</v>
      </c>
      <c r="J2178" s="221">
        <v>16000</v>
      </c>
      <c r="K2178" s="221">
        <v>2</v>
      </c>
      <c r="L2178" s="221">
        <v>32000</v>
      </c>
    </row>
    <row r="2179" spans="1:12" s="167" customFormat="1">
      <c r="A2179" s="218" t="str">
        <f t="shared" si="16"/>
        <v>O221018058386일반상품</v>
      </c>
      <c r="B2179" s="219" t="s">
        <v>8212</v>
      </c>
      <c r="C2179" s="219" t="s">
        <v>8023</v>
      </c>
      <c r="D2179" s="219" t="s">
        <v>8065</v>
      </c>
      <c r="E2179" s="219" t="s">
        <v>7707</v>
      </c>
      <c r="F2179" s="219" t="s">
        <v>6394</v>
      </c>
      <c r="G2179" s="219" t="s">
        <v>7918</v>
      </c>
      <c r="H2179" s="219" t="s">
        <v>5990</v>
      </c>
      <c r="I2179" s="220" t="s">
        <v>8427</v>
      </c>
      <c r="J2179" s="221">
        <v>4500</v>
      </c>
      <c r="K2179" s="221">
        <v>1</v>
      </c>
      <c r="L2179" s="221">
        <v>4500</v>
      </c>
    </row>
    <row r="2180" spans="1:12" s="167" customFormat="1">
      <c r="A2180" s="218" t="str">
        <f t="shared" si="16"/>
        <v>O221018058386일반상품</v>
      </c>
      <c r="B2180" s="219" t="s">
        <v>8212</v>
      </c>
      <c r="C2180" s="219" t="s">
        <v>8023</v>
      </c>
      <c r="D2180" s="219" t="s">
        <v>8065</v>
      </c>
      <c r="E2180" s="219" t="s">
        <v>7707</v>
      </c>
      <c r="F2180" s="219" t="s">
        <v>6394</v>
      </c>
      <c r="G2180" s="219" t="s">
        <v>7918</v>
      </c>
      <c r="H2180" s="219" t="s">
        <v>5990</v>
      </c>
      <c r="I2180" s="220" t="s">
        <v>8739</v>
      </c>
      <c r="J2180" s="221">
        <v>20000</v>
      </c>
      <c r="K2180" s="221">
        <v>1</v>
      </c>
      <c r="L2180" s="221">
        <v>20000</v>
      </c>
    </row>
    <row r="2181" spans="1:12" s="167" customFormat="1">
      <c r="A2181" s="218" t="str">
        <f t="shared" si="16"/>
        <v>O221018058386일반상품</v>
      </c>
      <c r="B2181" s="219" t="s">
        <v>8212</v>
      </c>
      <c r="C2181" s="219" t="s">
        <v>8023</v>
      </c>
      <c r="D2181" s="219" t="s">
        <v>8065</v>
      </c>
      <c r="E2181" s="219" t="s">
        <v>7707</v>
      </c>
      <c r="F2181" s="219" t="s">
        <v>6394</v>
      </c>
      <c r="G2181" s="219" t="s">
        <v>7918</v>
      </c>
      <c r="H2181" s="219" t="s">
        <v>5990</v>
      </c>
      <c r="I2181" s="220" t="s">
        <v>8030</v>
      </c>
      <c r="J2181" s="221">
        <v>12500</v>
      </c>
      <c r="K2181" s="221">
        <v>3</v>
      </c>
      <c r="L2181" s="221">
        <v>37500</v>
      </c>
    </row>
    <row r="2182" spans="1:12" s="167" customFormat="1">
      <c r="A2182" s="218" t="str">
        <f t="shared" si="16"/>
        <v>O221018058386일반상품</v>
      </c>
      <c r="B2182" s="219" t="s">
        <v>8212</v>
      </c>
      <c r="C2182" s="219" t="s">
        <v>8023</v>
      </c>
      <c r="D2182" s="219" t="s">
        <v>8065</v>
      </c>
      <c r="E2182" s="219" t="s">
        <v>7707</v>
      </c>
      <c r="F2182" s="219" t="s">
        <v>6394</v>
      </c>
      <c r="G2182" s="219" t="s">
        <v>7918</v>
      </c>
      <c r="H2182" s="219" t="s">
        <v>5990</v>
      </c>
      <c r="I2182" s="220" t="s">
        <v>8337</v>
      </c>
      <c r="J2182" s="221">
        <v>6630</v>
      </c>
      <c r="K2182" s="221">
        <v>2</v>
      </c>
      <c r="L2182" s="221">
        <v>13260</v>
      </c>
    </row>
    <row r="2183" spans="1:12" s="167" customFormat="1">
      <c r="A2183" s="218" t="str">
        <f t="shared" si="16"/>
        <v>O221018058386일반상품</v>
      </c>
      <c r="B2183" s="219" t="s">
        <v>8212</v>
      </c>
      <c r="C2183" s="219" t="s">
        <v>8023</v>
      </c>
      <c r="D2183" s="219" t="s">
        <v>8065</v>
      </c>
      <c r="E2183" s="219" t="s">
        <v>7707</v>
      </c>
      <c r="F2183" s="219" t="s">
        <v>6394</v>
      </c>
      <c r="G2183" s="219" t="s">
        <v>7918</v>
      </c>
      <c r="H2183" s="219" t="s">
        <v>5990</v>
      </c>
      <c r="I2183" s="220" t="s">
        <v>8409</v>
      </c>
      <c r="J2183" s="221">
        <v>6630</v>
      </c>
      <c r="K2183" s="221">
        <v>1</v>
      </c>
      <c r="L2183" s="221">
        <v>6630</v>
      </c>
    </row>
    <row r="2184" spans="1:12" s="167" customFormat="1">
      <c r="A2184" s="218" t="str">
        <f t="shared" si="16"/>
        <v>O221018058386일반상품</v>
      </c>
      <c r="B2184" s="219" t="s">
        <v>8212</v>
      </c>
      <c r="C2184" s="219" t="s">
        <v>8023</v>
      </c>
      <c r="D2184" s="219" t="s">
        <v>8065</v>
      </c>
      <c r="E2184" s="219" t="s">
        <v>7707</v>
      </c>
      <c r="F2184" s="219" t="s">
        <v>6394</v>
      </c>
      <c r="G2184" s="219" t="s">
        <v>7918</v>
      </c>
      <c r="H2184" s="219" t="s">
        <v>5990</v>
      </c>
      <c r="I2184" s="220" t="s">
        <v>7202</v>
      </c>
      <c r="J2184" s="221">
        <v>5200</v>
      </c>
      <c r="K2184" s="221">
        <v>4</v>
      </c>
      <c r="L2184" s="221">
        <v>20800</v>
      </c>
    </row>
    <row r="2185" spans="1:12" s="167" customFormat="1">
      <c r="A2185" s="218" t="str">
        <f t="shared" si="16"/>
        <v>O221018058385일반상품</v>
      </c>
      <c r="B2185" s="219" t="s">
        <v>8213</v>
      </c>
      <c r="C2185" s="219" t="s">
        <v>8023</v>
      </c>
      <c r="D2185" s="219" t="s">
        <v>8065</v>
      </c>
      <c r="E2185" s="219" t="s">
        <v>7707</v>
      </c>
      <c r="F2185" s="219" t="s">
        <v>6394</v>
      </c>
      <c r="G2185" s="219" t="s">
        <v>7821</v>
      </c>
      <c r="H2185" s="219" t="s">
        <v>5990</v>
      </c>
      <c r="I2185" s="220" t="s">
        <v>8790</v>
      </c>
      <c r="J2185" s="221">
        <v>4800</v>
      </c>
      <c r="K2185" s="221">
        <v>1</v>
      </c>
      <c r="L2185" s="221">
        <v>4800</v>
      </c>
    </row>
    <row r="2186" spans="1:12" s="167" customFormat="1">
      <c r="A2186" s="218" t="str">
        <f t="shared" si="16"/>
        <v>O221018058384일반상품</v>
      </c>
      <c r="B2186" s="219" t="s">
        <v>8214</v>
      </c>
      <c r="C2186" s="219" t="s">
        <v>8023</v>
      </c>
      <c r="D2186" s="219" t="s">
        <v>8065</v>
      </c>
      <c r="E2186" s="219" t="s">
        <v>7715</v>
      </c>
      <c r="F2186" s="219" t="s">
        <v>7717</v>
      </c>
      <c r="G2186" s="219" t="s">
        <v>7801</v>
      </c>
      <c r="H2186" s="219" t="s">
        <v>5990</v>
      </c>
      <c r="I2186" s="220" t="s">
        <v>8574</v>
      </c>
      <c r="J2186" s="221">
        <v>2250</v>
      </c>
      <c r="K2186" s="221">
        <v>2</v>
      </c>
      <c r="L2186" s="221">
        <v>4500</v>
      </c>
    </row>
    <row r="2187" spans="1:12" s="167" customFormat="1">
      <c r="A2187" s="218" t="str">
        <f t="shared" si="16"/>
        <v>O221018058384일반상품</v>
      </c>
      <c r="B2187" s="219" t="s">
        <v>8214</v>
      </c>
      <c r="C2187" s="219" t="s">
        <v>8023</v>
      </c>
      <c r="D2187" s="219" t="s">
        <v>8065</v>
      </c>
      <c r="E2187" s="219" t="s">
        <v>7715</v>
      </c>
      <c r="F2187" s="219" t="s">
        <v>7717</v>
      </c>
      <c r="G2187" s="219" t="s">
        <v>7801</v>
      </c>
      <c r="H2187" s="219" t="s">
        <v>5990</v>
      </c>
      <c r="I2187" s="220" t="s">
        <v>8575</v>
      </c>
      <c r="J2187" s="221">
        <v>18600</v>
      </c>
      <c r="K2187" s="221">
        <v>1</v>
      </c>
      <c r="L2187" s="221">
        <v>18600</v>
      </c>
    </row>
    <row r="2188" spans="1:12" s="167" customFormat="1">
      <c r="A2188" s="218" t="str">
        <f t="shared" si="16"/>
        <v>O221018058384일반상품</v>
      </c>
      <c r="B2188" s="219" t="s">
        <v>8214</v>
      </c>
      <c r="C2188" s="219" t="s">
        <v>8023</v>
      </c>
      <c r="D2188" s="219" t="s">
        <v>8065</v>
      </c>
      <c r="E2188" s="219" t="s">
        <v>7715</v>
      </c>
      <c r="F2188" s="219" t="s">
        <v>7717</v>
      </c>
      <c r="G2188" s="219" t="s">
        <v>7801</v>
      </c>
      <c r="H2188" s="219" t="s">
        <v>5990</v>
      </c>
      <c r="I2188" s="220" t="s">
        <v>8884</v>
      </c>
      <c r="J2188" s="221">
        <v>3100</v>
      </c>
      <c r="K2188" s="221">
        <v>1</v>
      </c>
      <c r="L2188" s="221">
        <v>3100</v>
      </c>
    </row>
    <row r="2189" spans="1:12" s="167" customFormat="1">
      <c r="A2189" s="218" t="str">
        <f t="shared" si="16"/>
        <v>O221018058384일반상품</v>
      </c>
      <c r="B2189" s="219" t="s">
        <v>8214</v>
      </c>
      <c r="C2189" s="219" t="s">
        <v>8023</v>
      </c>
      <c r="D2189" s="219" t="s">
        <v>8065</v>
      </c>
      <c r="E2189" s="219" t="s">
        <v>7715</v>
      </c>
      <c r="F2189" s="219" t="s">
        <v>7717</v>
      </c>
      <c r="G2189" s="219" t="s">
        <v>7801</v>
      </c>
      <c r="H2189" s="219" t="s">
        <v>5990</v>
      </c>
      <c r="I2189" s="220" t="s">
        <v>8325</v>
      </c>
      <c r="J2189" s="221">
        <v>2700</v>
      </c>
      <c r="K2189" s="221">
        <v>4</v>
      </c>
      <c r="L2189" s="221">
        <v>10800</v>
      </c>
    </row>
    <row r="2190" spans="1:12" s="167" customFormat="1">
      <c r="A2190" s="218" t="str">
        <f t="shared" si="16"/>
        <v>O221018058384일반상품</v>
      </c>
      <c r="B2190" s="219" t="s">
        <v>8214</v>
      </c>
      <c r="C2190" s="219" t="s">
        <v>8023</v>
      </c>
      <c r="D2190" s="219" t="s">
        <v>8065</v>
      </c>
      <c r="E2190" s="219" t="s">
        <v>7715</v>
      </c>
      <c r="F2190" s="219" t="s">
        <v>7717</v>
      </c>
      <c r="G2190" s="219" t="s">
        <v>7801</v>
      </c>
      <c r="H2190" s="219" t="s">
        <v>5990</v>
      </c>
      <c r="I2190" s="220" t="s">
        <v>8557</v>
      </c>
      <c r="J2190" s="221">
        <v>3400</v>
      </c>
      <c r="K2190" s="221">
        <v>1</v>
      </c>
      <c r="L2190" s="221">
        <v>3400</v>
      </c>
    </row>
    <row r="2191" spans="1:12" s="167" customFormat="1">
      <c r="A2191" s="218" t="str">
        <f t="shared" si="16"/>
        <v>O221018058384일반상품</v>
      </c>
      <c r="B2191" s="219" t="s">
        <v>8214</v>
      </c>
      <c r="C2191" s="219" t="s">
        <v>8023</v>
      </c>
      <c r="D2191" s="219" t="s">
        <v>8065</v>
      </c>
      <c r="E2191" s="219" t="s">
        <v>7715</v>
      </c>
      <c r="F2191" s="219" t="s">
        <v>7717</v>
      </c>
      <c r="G2191" s="219" t="s">
        <v>7801</v>
      </c>
      <c r="H2191" s="219" t="s">
        <v>5990</v>
      </c>
      <c r="I2191" s="220" t="s">
        <v>8533</v>
      </c>
      <c r="J2191" s="221">
        <v>1630</v>
      </c>
      <c r="K2191" s="221">
        <v>1</v>
      </c>
      <c r="L2191" s="221">
        <v>1630</v>
      </c>
    </row>
    <row r="2192" spans="1:12" s="167" customFormat="1">
      <c r="A2192" s="218" t="str">
        <f t="shared" si="16"/>
        <v>O221018058384일반상품</v>
      </c>
      <c r="B2192" s="219" t="s">
        <v>8214</v>
      </c>
      <c r="C2192" s="219" t="s">
        <v>8023</v>
      </c>
      <c r="D2192" s="219" t="s">
        <v>8065</v>
      </c>
      <c r="E2192" s="219" t="s">
        <v>7715</v>
      </c>
      <c r="F2192" s="219" t="s">
        <v>7717</v>
      </c>
      <c r="G2192" s="219" t="s">
        <v>7801</v>
      </c>
      <c r="H2192" s="219" t="s">
        <v>5990</v>
      </c>
      <c r="I2192" s="220" t="s">
        <v>8885</v>
      </c>
      <c r="J2192" s="221">
        <v>10380</v>
      </c>
      <c r="K2192" s="221">
        <v>1</v>
      </c>
      <c r="L2192" s="221">
        <v>10380</v>
      </c>
    </row>
    <row r="2193" spans="1:12" s="167" customFormat="1">
      <c r="A2193" s="218" t="str">
        <f t="shared" si="16"/>
        <v>O221018058384일반상품</v>
      </c>
      <c r="B2193" s="219" t="s">
        <v>8214</v>
      </c>
      <c r="C2193" s="219" t="s">
        <v>8023</v>
      </c>
      <c r="D2193" s="219" t="s">
        <v>8065</v>
      </c>
      <c r="E2193" s="219" t="s">
        <v>7715</v>
      </c>
      <c r="F2193" s="219" t="s">
        <v>7717</v>
      </c>
      <c r="G2193" s="219" t="s">
        <v>7801</v>
      </c>
      <c r="H2193" s="219" t="s">
        <v>5990</v>
      </c>
      <c r="I2193" s="220" t="s">
        <v>8578</v>
      </c>
      <c r="J2193" s="221">
        <v>4530</v>
      </c>
      <c r="K2193" s="221">
        <v>1</v>
      </c>
      <c r="L2193" s="221">
        <v>4530</v>
      </c>
    </row>
    <row r="2194" spans="1:12" s="167" customFormat="1">
      <c r="A2194" s="218" t="str">
        <f t="shared" si="16"/>
        <v>O221018058384일반상품</v>
      </c>
      <c r="B2194" s="219" t="s">
        <v>8214</v>
      </c>
      <c r="C2194" s="219" t="s">
        <v>8023</v>
      </c>
      <c r="D2194" s="219" t="s">
        <v>8065</v>
      </c>
      <c r="E2194" s="219" t="s">
        <v>7715</v>
      </c>
      <c r="F2194" s="219" t="s">
        <v>7717</v>
      </c>
      <c r="G2194" s="219" t="s">
        <v>7801</v>
      </c>
      <c r="H2194" s="219" t="s">
        <v>5990</v>
      </c>
      <c r="I2194" s="220" t="s">
        <v>8504</v>
      </c>
      <c r="J2194" s="221">
        <v>4360</v>
      </c>
      <c r="K2194" s="221">
        <v>1</v>
      </c>
      <c r="L2194" s="221">
        <v>4360</v>
      </c>
    </row>
    <row r="2195" spans="1:12" s="167" customFormat="1">
      <c r="A2195" s="218" t="str">
        <f t="shared" si="16"/>
        <v>O221018058384일반상품</v>
      </c>
      <c r="B2195" s="219" t="s">
        <v>8214</v>
      </c>
      <c r="C2195" s="219" t="s">
        <v>8023</v>
      </c>
      <c r="D2195" s="219" t="s">
        <v>8065</v>
      </c>
      <c r="E2195" s="219" t="s">
        <v>7715</v>
      </c>
      <c r="F2195" s="219" t="s">
        <v>7717</v>
      </c>
      <c r="G2195" s="219" t="s">
        <v>7801</v>
      </c>
      <c r="H2195" s="219" t="s">
        <v>5990</v>
      </c>
      <c r="I2195" s="220" t="s">
        <v>8733</v>
      </c>
      <c r="J2195" s="221">
        <v>9000</v>
      </c>
      <c r="K2195" s="221">
        <v>1</v>
      </c>
      <c r="L2195" s="221">
        <v>9000</v>
      </c>
    </row>
    <row r="2196" spans="1:12" s="167" customFormat="1">
      <c r="A2196" s="218" t="str">
        <f t="shared" si="16"/>
        <v>O221018058384일반상품</v>
      </c>
      <c r="B2196" s="219" t="s">
        <v>8214</v>
      </c>
      <c r="C2196" s="219" t="s">
        <v>8023</v>
      </c>
      <c r="D2196" s="219" t="s">
        <v>8065</v>
      </c>
      <c r="E2196" s="219" t="s">
        <v>7715</v>
      </c>
      <c r="F2196" s="219" t="s">
        <v>7717</v>
      </c>
      <c r="G2196" s="219" t="s">
        <v>7801</v>
      </c>
      <c r="H2196" s="219" t="s">
        <v>5990</v>
      </c>
      <c r="I2196" s="220" t="s">
        <v>8570</v>
      </c>
      <c r="J2196" s="221">
        <v>9000</v>
      </c>
      <c r="K2196" s="221">
        <v>1</v>
      </c>
      <c r="L2196" s="221">
        <v>9000</v>
      </c>
    </row>
    <row r="2197" spans="1:12" s="167" customFormat="1">
      <c r="A2197" s="218" t="str">
        <f t="shared" si="16"/>
        <v>O221018058384일반상품</v>
      </c>
      <c r="B2197" s="219" t="s">
        <v>8214</v>
      </c>
      <c r="C2197" s="219" t="s">
        <v>8023</v>
      </c>
      <c r="D2197" s="219" t="s">
        <v>8065</v>
      </c>
      <c r="E2197" s="219" t="s">
        <v>7715</v>
      </c>
      <c r="F2197" s="219" t="s">
        <v>7717</v>
      </c>
      <c r="G2197" s="219" t="s">
        <v>7801</v>
      </c>
      <c r="H2197" s="219" t="s">
        <v>5990</v>
      </c>
      <c r="I2197" s="220" t="s">
        <v>8484</v>
      </c>
      <c r="J2197" s="221">
        <v>4700</v>
      </c>
      <c r="K2197" s="221">
        <v>1</v>
      </c>
      <c r="L2197" s="221">
        <v>4700</v>
      </c>
    </row>
    <row r="2198" spans="1:12" s="167" customFormat="1">
      <c r="A2198" s="218" t="str">
        <f t="shared" si="16"/>
        <v>O221018058384일반상품</v>
      </c>
      <c r="B2198" s="219" t="s">
        <v>8214</v>
      </c>
      <c r="C2198" s="219" t="s">
        <v>8023</v>
      </c>
      <c r="D2198" s="219" t="s">
        <v>8065</v>
      </c>
      <c r="E2198" s="219" t="s">
        <v>7715</v>
      </c>
      <c r="F2198" s="219" t="s">
        <v>7717</v>
      </c>
      <c r="G2198" s="219" t="s">
        <v>7801</v>
      </c>
      <c r="H2198" s="219" t="s">
        <v>5990</v>
      </c>
      <c r="I2198" s="220" t="s">
        <v>8563</v>
      </c>
      <c r="J2198" s="221">
        <v>2260</v>
      </c>
      <c r="K2198" s="221">
        <v>1</v>
      </c>
      <c r="L2198" s="221">
        <v>2260</v>
      </c>
    </row>
    <row r="2199" spans="1:12" s="167" customFormat="1">
      <c r="A2199" s="218" t="str">
        <f t="shared" si="16"/>
        <v>O221018058384일반상품</v>
      </c>
      <c r="B2199" s="219" t="s">
        <v>8214</v>
      </c>
      <c r="C2199" s="219" t="s">
        <v>8023</v>
      </c>
      <c r="D2199" s="219" t="s">
        <v>8065</v>
      </c>
      <c r="E2199" s="219" t="s">
        <v>7715</v>
      </c>
      <c r="F2199" s="219" t="s">
        <v>7717</v>
      </c>
      <c r="G2199" s="219" t="s">
        <v>7801</v>
      </c>
      <c r="H2199" s="219" t="s">
        <v>5990</v>
      </c>
      <c r="I2199" s="220" t="s">
        <v>8565</v>
      </c>
      <c r="J2199" s="221">
        <v>16500</v>
      </c>
      <c r="K2199" s="221">
        <v>1</v>
      </c>
      <c r="L2199" s="221">
        <v>16500</v>
      </c>
    </row>
    <row r="2200" spans="1:12" s="167" customFormat="1">
      <c r="A2200" s="218" t="str">
        <f t="shared" si="16"/>
        <v>O221018058384일반상품</v>
      </c>
      <c r="B2200" s="219" t="s">
        <v>8214</v>
      </c>
      <c r="C2200" s="219" t="s">
        <v>8023</v>
      </c>
      <c r="D2200" s="219" t="s">
        <v>8065</v>
      </c>
      <c r="E2200" s="219" t="s">
        <v>7715</v>
      </c>
      <c r="F2200" s="219" t="s">
        <v>7717</v>
      </c>
      <c r="G2200" s="219" t="s">
        <v>7801</v>
      </c>
      <c r="H2200" s="219" t="s">
        <v>5990</v>
      </c>
      <c r="I2200" s="220" t="s">
        <v>8756</v>
      </c>
      <c r="J2200" s="221">
        <v>49000</v>
      </c>
      <c r="K2200" s="221">
        <v>1</v>
      </c>
      <c r="L2200" s="221">
        <v>49000</v>
      </c>
    </row>
    <row r="2201" spans="1:12" s="167" customFormat="1">
      <c r="A2201" s="218" t="str">
        <f t="shared" si="16"/>
        <v>O221018058384일반상품</v>
      </c>
      <c r="B2201" s="219" t="s">
        <v>8214</v>
      </c>
      <c r="C2201" s="219" t="s">
        <v>8023</v>
      </c>
      <c r="D2201" s="219" t="s">
        <v>8065</v>
      </c>
      <c r="E2201" s="219" t="s">
        <v>7715</v>
      </c>
      <c r="F2201" s="219" t="s">
        <v>7717</v>
      </c>
      <c r="G2201" s="219" t="s">
        <v>7801</v>
      </c>
      <c r="H2201" s="219" t="s">
        <v>5990</v>
      </c>
      <c r="I2201" s="220" t="s">
        <v>8700</v>
      </c>
      <c r="J2201" s="221">
        <v>16900</v>
      </c>
      <c r="K2201" s="221">
        <v>2</v>
      </c>
      <c r="L2201" s="221">
        <v>33800</v>
      </c>
    </row>
    <row r="2202" spans="1:12" s="167" customFormat="1">
      <c r="A2202" s="218" t="str">
        <f t="shared" si="16"/>
        <v>O221018058384일반상품</v>
      </c>
      <c r="B2202" s="219" t="s">
        <v>8214</v>
      </c>
      <c r="C2202" s="219" t="s">
        <v>8023</v>
      </c>
      <c r="D2202" s="219" t="s">
        <v>8065</v>
      </c>
      <c r="E2202" s="219" t="s">
        <v>7715</v>
      </c>
      <c r="F2202" s="219" t="s">
        <v>7717</v>
      </c>
      <c r="G2202" s="219" t="s">
        <v>7801</v>
      </c>
      <c r="H2202" s="219" t="s">
        <v>5990</v>
      </c>
      <c r="I2202" s="220" t="s">
        <v>7229</v>
      </c>
      <c r="J2202" s="221">
        <v>5900</v>
      </c>
      <c r="K2202" s="221">
        <v>2</v>
      </c>
      <c r="L2202" s="221">
        <v>11800</v>
      </c>
    </row>
    <row r="2203" spans="1:12" s="167" customFormat="1">
      <c r="A2203" s="218" t="str">
        <f t="shared" si="16"/>
        <v>O221018058384일반상품</v>
      </c>
      <c r="B2203" s="219" t="s">
        <v>8214</v>
      </c>
      <c r="C2203" s="219" t="s">
        <v>8023</v>
      </c>
      <c r="D2203" s="219" t="s">
        <v>8065</v>
      </c>
      <c r="E2203" s="219" t="s">
        <v>7715</v>
      </c>
      <c r="F2203" s="219" t="s">
        <v>7717</v>
      </c>
      <c r="G2203" s="219" t="s">
        <v>7801</v>
      </c>
      <c r="H2203" s="219" t="s">
        <v>5990</v>
      </c>
      <c r="I2203" s="220" t="s">
        <v>8432</v>
      </c>
      <c r="J2203" s="221">
        <v>5700</v>
      </c>
      <c r="K2203" s="221">
        <v>2</v>
      </c>
      <c r="L2203" s="221">
        <v>11400</v>
      </c>
    </row>
    <row r="2204" spans="1:12" s="167" customFormat="1">
      <c r="A2204" s="218" t="str">
        <f t="shared" si="16"/>
        <v>O221018058384일반상품</v>
      </c>
      <c r="B2204" s="219" t="s">
        <v>8214</v>
      </c>
      <c r="C2204" s="219" t="s">
        <v>8023</v>
      </c>
      <c r="D2204" s="219" t="s">
        <v>8065</v>
      </c>
      <c r="E2204" s="219" t="s">
        <v>7715</v>
      </c>
      <c r="F2204" s="219" t="s">
        <v>7717</v>
      </c>
      <c r="G2204" s="219" t="s">
        <v>7801</v>
      </c>
      <c r="H2204" s="219" t="s">
        <v>5990</v>
      </c>
      <c r="I2204" s="220" t="s">
        <v>8652</v>
      </c>
      <c r="J2204" s="221">
        <v>5550</v>
      </c>
      <c r="K2204" s="221">
        <v>1</v>
      </c>
      <c r="L2204" s="221">
        <v>5550</v>
      </c>
    </row>
    <row r="2205" spans="1:12" s="167" customFormat="1">
      <c r="A2205" s="218" t="str">
        <f t="shared" si="16"/>
        <v>O221018058384일반상품</v>
      </c>
      <c r="B2205" s="219" t="s">
        <v>8214</v>
      </c>
      <c r="C2205" s="219" t="s">
        <v>8023</v>
      </c>
      <c r="D2205" s="219" t="s">
        <v>8065</v>
      </c>
      <c r="E2205" s="219" t="s">
        <v>7715</v>
      </c>
      <c r="F2205" s="219" t="s">
        <v>7717</v>
      </c>
      <c r="G2205" s="219" t="s">
        <v>7801</v>
      </c>
      <c r="H2205" s="219" t="s">
        <v>5990</v>
      </c>
      <c r="I2205" s="220" t="s">
        <v>8886</v>
      </c>
      <c r="J2205" s="221">
        <v>29000</v>
      </c>
      <c r="K2205" s="221">
        <v>1</v>
      </c>
      <c r="L2205" s="221">
        <v>29000</v>
      </c>
    </row>
    <row r="2206" spans="1:12" s="167" customFormat="1">
      <c r="A2206" s="218" t="str">
        <f t="shared" si="16"/>
        <v>O221018058384일반상품</v>
      </c>
      <c r="B2206" s="219" t="s">
        <v>8214</v>
      </c>
      <c r="C2206" s="219" t="s">
        <v>8023</v>
      </c>
      <c r="D2206" s="219" t="s">
        <v>8065</v>
      </c>
      <c r="E2206" s="219" t="s">
        <v>7715</v>
      </c>
      <c r="F2206" s="219" t="s">
        <v>7717</v>
      </c>
      <c r="G2206" s="219" t="s">
        <v>7801</v>
      </c>
      <c r="H2206" s="219" t="s">
        <v>5990</v>
      </c>
      <c r="I2206" s="220" t="s">
        <v>8497</v>
      </c>
      <c r="J2206" s="221">
        <v>900</v>
      </c>
      <c r="K2206" s="221">
        <v>1</v>
      </c>
      <c r="L2206" s="221">
        <v>900</v>
      </c>
    </row>
    <row r="2207" spans="1:12" s="167" customFormat="1">
      <c r="A2207" s="218" t="str">
        <f t="shared" si="16"/>
        <v>O221018058384일반상품</v>
      </c>
      <c r="B2207" s="219" t="s">
        <v>8214</v>
      </c>
      <c r="C2207" s="219" t="s">
        <v>8023</v>
      </c>
      <c r="D2207" s="219" t="s">
        <v>8065</v>
      </c>
      <c r="E2207" s="219" t="s">
        <v>7715</v>
      </c>
      <c r="F2207" s="219" t="s">
        <v>7717</v>
      </c>
      <c r="G2207" s="219" t="s">
        <v>7801</v>
      </c>
      <c r="H2207" s="219" t="s">
        <v>5990</v>
      </c>
      <c r="I2207" s="220" t="s">
        <v>7282</v>
      </c>
      <c r="J2207" s="221">
        <v>2170</v>
      </c>
      <c r="K2207" s="221">
        <v>2</v>
      </c>
      <c r="L2207" s="221">
        <v>4340</v>
      </c>
    </row>
    <row r="2208" spans="1:12" s="167" customFormat="1">
      <c r="A2208" s="218" t="str">
        <f t="shared" si="16"/>
        <v>O221018058384일반상품</v>
      </c>
      <c r="B2208" s="219" t="s">
        <v>8214</v>
      </c>
      <c r="C2208" s="219" t="s">
        <v>8023</v>
      </c>
      <c r="D2208" s="219" t="s">
        <v>8065</v>
      </c>
      <c r="E2208" s="219" t="s">
        <v>7715</v>
      </c>
      <c r="F2208" s="219" t="s">
        <v>7717</v>
      </c>
      <c r="G2208" s="219" t="s">
        <v>7801</v>
      </c>
      <c r="H2208" s="219" t="s">
        <v>5990</v>
      </c>
      <c r="I2208" s="220" t="s">
        <v>8498</v>
      </c>
      <c r="J2208" s="221">
        <v>7100</v>
      </c>
      <c r="K2208" s="221">
        <v>1</v>
      </c>
      <c r="L2208" s="221">
        <v>7100</v>
      </c>
    </row>
    <row r="2209" spans="1:12" s="167" customFormat="1">
      <c r="A2209" s="218" t="str">
        <f t="shared" si="16"/>
        <v>O221018058384일반상품</v>
      </c>
      <c r="B2209" s="219" t="s">
        <v>8214</v>
      </c>
      <c r="C2209" s="219" t="s">
        <v>8023</v>
      </c>
      <c r="D2209" s="219" t="s">
        <v>8065</v>
      </c>
      <c r="E2209" s="219" t="s">
        <v>7715</v>
      </c>
      <c r="F2209" s="219" t="s">
        <v>7717</v>
      </c>
      <c r="G2209" s="219" t="s">
        <v>7801</v>
      </c>
      <c r="H2209" s="219" t="s">
        <v>5990</v>
      </c>
      <c r="I2209" s="220" t="s">
        <v>8887</v>
      </c>
      <c r="J2209" s="221">
        <v>2700</v>
      </c>
      <c r="K2209" s="221">
        <v>2</v>
      </c>
      <c r="L2209" s="221">
        <v>5400</v>
      </c>
    </row>
    <row r="2210" spans="1:12" s="167" customFormat="1">
      <c r="A2210" s="218" t="str">
        <f t="shared" si="16"/>
        <v>O221018058384일반상품</v>
      </c>
      <c r="B2210" s="219" t="s">
        <v>8214</v>
      </c>
      <c r="C2210" s="219" t="s">
        <v>8023</v>
      </c>
      <c r="D2210" s="219" t="s">
        <v>8065</v>
      </c>
      <c r="E2210" s="219" t="s">
        <v>7715</v>
      </c>
      <c r="F2210" s="219" t="s">
        <v>7717</v>
      </c>
      <c r="G2210" s="219" t="s">
        <v>7801</v>
      </c>
      <c r="H2210" s="219" t="s">
        <v>5990</v>
      </c>
      <c r="I2210" s="220" t="s">
        <v>8406</v>
      </c>
      <c r="J2210" s="221">
        <v>1090</v>
      </c>
      <c r="K2210" s="221">
        <v>1</v>
      </c>
      <c r="L2210" s="221">
        <v>1090</v>
      </c>
    </row>
    <row r="2211" spans="1:12" s="167" customFormat="1">
      <c r="A2211" s="218" t="str">
        <f t="shared" si="16"/>
        <v>O221018058384일반상품</v>
      </c>
      <c r="B2211" s="219" t="s">
        <v>8214</v>
      </c>
      <c r="C2211" s="219" t="s">
        <v>8023</v>
      </c>
      <c r="D2211" s="219" t="s">
        <v>8065</v>
      </c>
      <c r="E2211" s="219" t="s">
        <v>7715</v>
      </c>
      <c r="F2211" s="219" t="s">
        <v>7717</v>
      </c>
      <c r="G2211" s="219" t="s">
        <v>7801</v>
      </c>
      <c r="H2211" s="219" t="s">
        <v>5990</v>
      </c>
      <c r="I2211" s="220" t="s">
        <v>8024</v>
      </c>
      <c r="J2211" s="221">
        <v>8900</v>
      </c>
      <c r="K2211" s="221">
        <v>1</v>
      </c>
      <c r="L2211" s="221">
        <v>8900</v>
      </c>
    </row>
    <row r="2212" spans="1:12" s="167" customFormat="1">
      <c r="A2212" s="218" t="str">
        <f t="shared" si="16"/>
        <v>O221018058384일반상품</v>
      </c>
      <c r="B2212" s="219" t="s">
        <v>8214</v>
      </c>
      <c r="C2212" s="219" t="s">
        <v>8023</v>
      </c>
      <c r="D2212" s="219" t="s">
        <v>8065</v>
      </c>
      <c r="E2212" s="219" t="s">
        <v>7715</v>
      </c>
      <c r="F2212" s="219" t="s">
        <v>7717</v>
      </c>
      <c r="G2212" s="219" t="s">
        <v>7801</v>
      </c>
      <c r="H2212" s="219" t="s">
        <v>5990</v>
      </c>
      <c r="I2212" s="220" t="s">
        <v>8758</v>
      </c>
      <c r="J2212" s="221">
        <v>3190</v>
      </c>
      <c r="K2212" s="221">
        <v>1</v>
      </c>
      <c r="L2212" s="221">
        <v>3190</v>
      </c>
    </row>
    <row r="2213" spans="1:12" s="167" customFormat="1">
      <c r="A2213" s="218" t="str">
        <f t="shared" si="16"/>
        <v>O221018058384일반상품</v>
      </c>
      <c r="B2213" s="219" t="s">
        <v>8214</v>
      </c>
      <c r="C2213" s="219" t="s">
        <v>8023</v>
      </c>
      <c r="D2213" s="219" t="s">
        <v>8065</v>
      </c>
      <c r="E2213" s="219" t="s">
        <v>7715</v>
      </c>
      <c r="F2213" s="219" t="s">
        <v>7717</v>
      </c>
      <c r="G2213" s="219" t="s">
        <v>7801</v>
      </c>
      <c r="H2213" s="219" t="s">
        <v>5990</v>
      </c>
      <c r="I2213" s="220" t="s">
        <v>8888</v>
      </c>
      <c r="J2213" s="221">
        <v>5700</v>
      </c>
      <c r="K2213" s="221">
        <v>2</v>
      </c>
      <c r="L2213" s="221">
        <v>11400</v>
      </c>
    </row>
    <row r="2214" spans="1:12" s="167" customFormat="1">
      <c r="A2214" s="218" t="str">
        <f t="shared" si="16"/>
        <v>O221018058384일반상품</v>
      </c>
      <c r="B2214" s="219" t="s">
        <v>8214</v>
      </c>
      <c r="C2214" s="219" t="s">
        <v>8023</v>
      </c>
      <c r="D2214" s="219" t="s">
        <v>8065</v>
      </c>
      <c r="E2214" s="219" t="s">
        <v>7715</v>
      </c>
      <c r="F2214" s="219" t="s">
        <v>7717</v>
      </c>
      <c r="G2214" s="219" t="s">
        <v>7801</v>
      </c>
      <c r="H2214" s="219" t="s">
        <v>5990</v>
      </c>
      <c r="I2214" s="220" t="s">
        <v>8635</v>
      </c>
      <c r="J2214" s="221">
        <v>8100</v>
      </c>
      <c r="K2214" s="221">
        <v>1</v>
      </c>
      <c r="L2214" s="221">
        <v>8100</v>
      </c>
    </row>
    <row r="2215" spans="1:12" s="167" customFormat="1">
      <c r="A2215" s="218" t="str">
        <f t="shared" si="16"/>
        <v>O221018058384일반상품</v>
      </c>
      <c r="B2215" s="219" t="s">
        <v>8214</v>
      </c>
      <c r="C2215" s="219" t="s">
        <v>8023</v>
      </c>
      <c r="D2215" s="219" t="s">
        <v>8065</v>
      </c>
      <c r="E2215" s="219" t="s">
        <v>7715</v>
      </c>
      <c r="F2215" s="219" t="s">
        <v>7717</v>
      </c>
      <c r="G2215" s="219" t="s">
        <v>7801</v>
      </c>
      <c r="H2215" s="219" t="s">
        <v>5990</v>
      </c>
      <c r="I2215" s="220" t="s">
        <v>8889</v>
      </c>
      <c r="J2215" s="221">
        <v>6200</v>
      </c>
      <c r="K2215" s="221">
        <v>1</v>
      </c>
      <c r="L2215" s="221">
        <v>6200</v>
      </c>
    </row>
    <row r="2216" spans="1:12" s="167" customFormat="1">
      <c r="A2216" s="218" t="str">
        <f t="shared" si="16"/>
        <v>O221018058383일반상품</v>
      </c>
      <c r="B2216" s="219" t="s">
        <v>8215</v>
      </c>
      <c r="C2216" s="219" t="s">
        <v>8023</v>
      </c>
      <c r="D2216" s="219" t="s">
        <v>8065</v>
      </c>
      <c r="E2216" s="219" t="s">
        <v>7707</v>
      </c>
      <c r="F2216" s="219" t="s">
        <v>6394</v>
      </c>
      <c r="G2216" s="219" t="s">
        <v>8045</v>
      </c>
      <c r="H2216" s="219" t="s">
        <v>5990</v>
      </c>
      <c r="I2216" s="220" t="s">
        <v>8825</v>
      </c>
      <c r="J2216" s="221">
        <v>67720</v>
      </c>
      <c r="K2216" s="221">
        <v>1</v>
      </c>
      <c r="L2216" s="221">
        <v>67720</v>
      </c>
    </row>
    <row r="2217" spans="1:12" s="167" customFormat="1">
      <c r="A2217" s="218" t="str">
        <f t="shared" si="16"/>
        <v>O221018058383일반상품</v>
      </c>
      <c r="B2217" s="219" t="s">
        <v>8215</v>
      </c>
      <c r="C2217" s="219" t="s">
        <v>8023</v>
      </c>
      <c r="D2217" s="219" t="s">
        <v>8065</v>
      </c>
      <c r="E2217" s="219" t="s">
        <v>7707</v>
      </c>
      <c r="F2217" s="219" t="s">
        <v>6394</v>
      </c>
      <c r="G2217" s="219" t="s">
        <v>8045</v>
      </c>
      <c r="H2217" s="219" t="s">
        <v>5990</v>
      </c>
      <c r="I2217" s="220" t="s">
        <v>8890</v>
      </c>
      <c r="J2217" s="221">
        <v>43000</v>
      </c>
      <c r="K2217" s="221">
        <v>2</v>
      </c>
      <c r="L2217" s="221">
        <v>86000</v>
      </c>
    </row>
    <row r="2218" spans="1:12" s="167" customFormat="1">
      <c r="A2218" s="218" t="str">
        <f t="shared" si="16"/>
        <v>O221018058383일반상품</v>
      </c>
      <c r="B2218" s="219" t="s">
        <v>8215</v>
      </c>
      <c r="C2218" s="219" t="s">
        <v>8023</v>
      </c>
      <c r="D2218" s="219" t="s">
        <v>8065</v>
      </c>
      <c r="E2218" s="219" t="s">
        <v>7707</v>
      </c>
      <c r="F2218" s="219" t="s">
        <v>6394</v>
      </c>
      <c r="G2218" s="219" t="s">
        <v>8045</v>
      </c>
      <c r="H2218" s="219" t="s">
        <v>5990</v>
      </c>
      <c r="I2218" s="220" t="s">
        <v>8891</v>
      </c>
      <c r="J2218" s="221">
        <v>59000</v>
      </c>
      <c r="K2218" s="221">
        <v>1</v>
      </c>
      <c r="L2218" s="221">
        <v>59000</v>
      </c>
    </row>
    <row r="2219" spans="1:12" s="167" customFormat="1">
      <c r="A2219" s="218" t="str">
        <f t="shared" si="16"/>
        <v>O221018058383일반상품</v>
      </c>
      <c r="B2219" s="219" t="s">
        <v>8215</v>
      </c>
      <c r="C2219" s="219" t="s">
        <v>8023</v>
      </c>
      <c r="D2219" s="219" t="s">
        <v>8065</v>
      </c>
      <c r="E2219" s="219" t="s">
        <v>7707</v>
      </c>
      <c r="F2219" s="219" t="s">
        <v>6394</v>
      </c>
      <c r="G2219" s="219" t="s">
        <v>8045</v>
      </c>
      <c r="H2219" s="219" t="s">
        <v>5990</v>
      </c>
      <c r="I2219" s="220" t="s">
        <v>8630</v>
      </c>
      <c r="J2219" s="221">
        <v>1500</v>
      </c>
      <c r="K2219" s="221">
        <v>1</v>
      </c>
      <c r="L2219" s="221">
        <v>1500</v>
      </c>
    </row>
    <row r="2220" spans="1:12" s="167" customFormat="1">
      <c r="A2220" s="218" t="str">
        <f t="shared" si="16"/>
        <v>O221018058383일반상품</v>
      </c>
      <c r="B2220" s="219" t="s">
        <v>8215</v>
      </c>
      <c r="C2220" s="219" t="s">
        <v>8023</v>
      </c>
      <c r="D2220" s="219" t="s">
        <v>8065</v>
      </c>
      <c r="E2220" s="219" t="s">
        <v>7707</v>
      </c>
      <c r="F2220" s="219" t="s">
        <v>6394</v>
      </c>
      <c r="G2220" s="219" t="s">
        <v>8045</v>
      </c>
      <c r="H2220" s="219" t="s">
        <v>5990</v>
      </c>
      <c r="I2220" s="220" t="s">
        <v>8710</v>
      </c>
      <c r="J2220" s="221">
        <v>1040</v>
      </c>
      <c r="K2220" s="221">
        <v>1</v>
      </c>
      <c r="L2220" s="221">
        <v>1040</v>
      </c>
    </row>
    <row r="2221" spans="1:12" s="167" customFormat="1">
      <c r="A2221" s="218" t="str">
        <f t="shared" si="16"/>
        <v>O221018058383일반상품</v>
      </c>
      <c r="B2221" s="219" t="s">
        <v>8215</v>
      </c>
      <c r="C2221" s="219" t="s">
        <v>8023</v>
      </c>
      <c r="D2221" s="219" t="s">
        <v>8065</v>
      </c>
      <c r="E2221" s="219" t="s">
        <v>7707</v>
      </c>
      <c r="F2221" s="219" t="s">
        <v>6394</v>
      </c>
      <c r="G2221" s="219" t="s">
        <v>8045</v>
      </c>
      <c r="H2221" s="219" t="s">
        <v>5990</v>
      </c>
      <c r="I2221" s="220" t="s">
        <v>7926</v>
      </c>
      <c r="J2221" s="221">
        <v>700</v>
      </c>
      <c r="K2221" s="221">
        <v>1</v>
      </c>
      <c r="L2221" s="221">
        <v>700</v>
      </c>
    </row>
    <row r="2222" spans="1:12" s="167" customFormat="1">
      <c r="A2222" s="218" t="str">
        <f t="shared" si="16"/>
        <v>O221018058383일반상품</v>
      </c>
      <c r="B2222" s="219" t="s">
        <v>8215</v>
      </c>
      <c r="C2222" s="219" t="s">
        <v>8023</v>
      </c>
      <c r="D2222" s="219" t="s">
        <v>8065</v>
      </c>
      <c r="E2222" s="219" t="s">
        <v>7707</v>
      </c>
      <c r="F2222" s="219" t="s">
        <v>6394</v>
      </c>
      <c r="G2222" s="219" t="s">
        <v>8045</v>
      </c>
      <c r="H2222" s="219" t="s">
        <v>5990</v>
      </c>
      <c r="I2222" s="220" t="s">
        <v>8892</v>
      </c>
      <c r="J2222" s="221">
        <v>59000</v>
      </c>
      <c r="K2222" s="221">
        <v>1</v>
      </c>
      <c r="L2222" s="221">
        <v>59000</v>
      </c>
    </row>
    <row r="2223" spans="1:12" s="167" customFormat="1">
      <c r="A2223" s="218" t="str">
        <f t="shared" si="16"/>
        <v>O221018058382일반상품</v>
      </c>
      <c r="B2223" s="219" t="s">
        <v>8216</v>
      </c>
      <c r="C2223" s="219" t="s">
        <v>8023</v>
      </c>
      <c r="D2223" s="219" t="s">
        <v>8065</v>
      </c>
      <c r="E2223" s="219" t="s">
        <v>7707</v>
      </c>
      <c r="F2223" s="219" t="s">
        <v>6394</v>
      </c>
      <c r="G2223" s="219" t="s">
        <v>7862</v>
      </c>
      <c r="H2223" s="219" t="s">
        <v>5990</v>
      </c>
      <c r="I2223" s="220" t="s">
        <v>8519</v>
      </c>
      <c r="J2223" s="221">
        <v>2700</v>
      </c>
      <c r="K2223" s="221">
        <v>2</v>
      </c>
      <c r="L2223" s="221">
        <v>5400</v>
      </c>
    </row>
    <row r="2224" spans="1:12" s="167" customFormat="1">
      <c r="A2224" s="218" t="str">
        <f t="shared" si="16"/>
        <v>O221018058382일반상품</v>
      </c>
      <c r="B2224" s="219" t="s">
        <v>8216</v>
      </c>
      <c r="C2224" s="219" t="s">
        <v>8023</v>
      </c>
      <c r="D2224" s="219" t="s">
        <v>8065</v>
      </c>
      <c r="E2224" s="219" t="s">
        <v>7707</v>
      </c>
      <c r="F2224" s="219" t="s">
        <v>6394</v>
      </c>
      <c r="G2224" s="219" t="s">
        <v>7862</v>
      </c>
      <c r="H2224" s="219" t="s">
        <v>5990</v>
      </c>
      <c r="I2224" s="220" t="s">
        <v>8462</v>
      </c>
      <c r="J2224" s="221">
        <v>3200</v>
      </c>
      <c r="K2224" s="221">
        <v>1</v>
      </c>
      <c r="L2224" s="221">
        <v>3200</v>
      </c>
    </row>
    <row r="2225" spans="1:12" s="167" customFormat="1">
      <c r="A2225" s="218" t="str">
        <f t="shared" si="16"/>
        <v>O221018058382일반상품</v>
      </c>
      <c r="B2225" s="219" t="s">
        <v>8216</v>
      </c>
      <c r="C2225" s="219" t="s">
        <v>8023</v>
      </c>
      <c r="D2225" s="219" t="s">
        <v>8065</v>
      </c>
      <c r="E2225" s="219" t="s">
        <v>7707</v>
      </c>
      <c r="F2225" s="219" t="s">
        <v>6394</v>
      </c>
      <c r="G2225" s="219" t="s">
        <v>7862</v>
      </c>
      <c r="H2225" s="219" t="s">
        <v>5990</v>
      </c>
      <c r="I2225" s="220" t="s">
        <v>8712</v>
      </c>
      <c r="J2225" s="221">
        <v>4950</v>
      </c>
      <c r="K2225" s="221">
        <v>1</v>
      </c>
      <c r="L2225" s="221">
        <v>4950</v>
      </c>
    </row>
    <row r="2226" spans="1:12" s="167" customFormat="1">
      <c r="A2226" s="218" t="str">
        <f t="shared" si="16"/>
        <v>O221018058382일반상품</v>
      </c>
      <c r="B2226" s="219" t="s">
        <v>8216</v>
      </c>
      <c r="C2226" s="219" t="s">
        <v>8023</v>
      </c>
      <c r="D2226" s="219" t="s">
        <v>8065</v>
      </c>
      <c r="E2226" s="219" t="s">
        <v>7707</v>
      </c>
      <c r="F2226" s="219" t="s">
        <v>6394</v>
      </c>
      <c r="G2226" s="219" t="s">
        <v>7862</v>
      </c>
      <c r="H2226" s="219" t="s">
        <v>5990</v>
      </c>
      <c r="I2226" s="220" t="s">
        <v>8034</v>
      </c>
      <c r="J2226" s="221">
        <v>900</v>
      </c>
      <c r="K2226" s="221">
        <v>3</v>
      </c>
      <c r="L2226" s="221">
        <v>2700</v>
      </c>
    </row>
    <row r="2227" spans="1:12" s="167" customFormat="1">
      <c r="A2227" s="218" t="str">
        <f t="shared" si="16"/>
        <v>O221018058382일반상품</v>
      </c>
      <c r="B2227" s="219" t="s">
        <v>8216</v>
      </c>
      <c r="C2227" s="219" t="s">
        <v>8023</v>
      </c>
      <c r="D2227" s="219" t="s">
        <v>8065</v>
      </c>
      <c r="E2227" s="219" t="s">
        <v>7707</v>
      </c>
      <c r="F2227" s="219" t="s">
        <v>6394</v>
      </c>
      <c r="G2227" s="219" t="s">
        <v>7862</v>
      </c>
      <c r="H2227" s="219" t="s">
        <v>5990</v>
      </c>
      <c r="I2227" s="220" t="s">
        <v>8343</v>
      </c>
      <c r="J2227" s="221">
        <v>12100</v>
      </c>
      <c r="K2227" s="221">
        <v>1</v>
      </c>
      <c r="L2227" s="221">
        <v>12100</v>
      </c>
    </row>
    <row r="2228" spans="1:12" s="167" customFormat="1">
      <c r="A2228" s="218" t="str">
        <f t="shared" si="16"/>
        <v>O221018058382일반상품</v>
      </c>
      <c r="B2228" s="219" t="s">
        <v>8216</v>
      </c>
      <c r="C2228" s="219" t="s">
        <v>8023</v>
      </c>
      <c r="D2228" s="219" t="s">
        <v>8065</v>
      </c>
      <c r="E2228" s="219" t="s">
        <v>7707</v>
      </c>
      <c r="F2228" s="219" t="s">
        <v>6394</v>
      </c>
      <c r="G2228" s="219" t="s">
        <v>7862</v>
      </c>
      <c r="H2228" s="219" t="s">
        <v>5990</v>
      </c>
      <c r="I2228" s="220" t="s">
        <v>8475</v>
      </c>
      <c r="J2228" s="221">
        <v>6000</v>
      </c>
      <c r="K2228" s="221">
        <v>1</v>
      </c>
      <c r="L2228" s="221">
        <v>6000</v>
      </c>
    </row>
    <row r="2229" spans="1:12" s="167" customFormat="1">
      <c r="A2229" s="218" t="str">
        <f t="shared" si="16"/>
        <v>O221018058382일반상품</v>
      </c>
      <c r="B2229" s="219" t="s">
        <v>8216</v>
      </c>
      <c r="C2229" s="219" t="s">
        <v>8023</v>
      </c>
      <c r="D2229" s="219" t="s">
        <v>8065</v>
      </c>
      <c r="E2229" s="219" t="s">
        <v>7707</v>
      </c>
      <c r="F2229" s="219" t="s">
        <v>6394</v>
      </c>
      <c r="G2229" s="219" t="s">
        <v>7862</v>
      </c>
      <c r="H2229" s="219" t="s">
        <v>5990</v>
      </c>
      <c r="I2229" s="220" t="s">
        <v>8424</v>
      </c>
      <c r="J2229" s="221">
        <v>1230</v>
      </c>
      <c r="K2229" s="221">
        <v>3</v>
      </c>
      <c r="L2229" s="221">
        <v>3690</v>
      </c>
    </row>
    <row r="2230" spans="1:12" s="167" customFormat="1">
      <c r="A2230" s="218" t="str">
        <f t="shared" si="16"/>
        <v>O221018058382일반상품</v>
      </c>
      <c r="B2230" s="219" t="s">
        <v>8216</v>
      </c>
      <c r="C2230" s="219" t="s">
        <v>8023</v>
      </c>
      <c r="D2230" s="219" t="s">
        <v>8065</v>
      </c>
      <c r="E2230" s="219" t="s">
        <v>7707</v>
      </c>
      <c r="F2230" s="219" t="s">
        <v>6394</v>
      </c>
      <c r="G2230" s="219" t="s">
        <v>7862</v>
      </c>
      <c r="H2230" s="219" t="s">
        <v>5990</v>
      </c>
      <c r="I2230" s="220" t="s">
        <v>7977</v>
      </c>
      <c r="J2230" s="221">
        <v>1450</v>
      </c>
      <c r="K2230" s="221">
        <v>3</v>
      </c>
      <c r="L2230" s="221">
        <v>4350</v>
      </c>
    </row>
    <row r="2231" spans="1:12" s="167" customFormat="1">
      <c r="A2231" s="218" t="str">
        <f t="shared" si="16"/>
        <v>O221018058382일반상품</v>
      </c>
      <c r="B2231" s="219" t="s">
        <v>8216</v>
      </c>
      <c r="C2231" s="219" t="s">
        <v>8023</v>
      </c>
      <c r="D2231" s="219" t="s">
        <v>8065</v>
      </c>
      <c r="E2231" s="219" t="s">
        <v>7707</v>
      </c>
      <c r="F2231" s="219" t="s">
        <v>6394</v>
      </c>
      <c r="G2231" s="219" t="s">
        <v>7862</v>
      </c>
      <c r="H2231" s="219" t="s">
        <v>5990</v>
      </c>
      <c r="I2231" s="220" t="s">
        <v>8066</v>
      </c>
      <c r="J2231" s="221">
        <v>1220</v>
      </c>
      <c r="K2231" s="221">
        <v>3</v>
      </c>
      <c r="L2231" s="221">
        <v>3660</v>
      </c>
    </row>
    <row r="2232" spans="1:12" s="167" customFormat="1">
      <c r="A2232" s="218" t="str">
        <f t="shared" si="16"/>
        <v>O221018058382일반상품</v>
      </c>
      <c r="B2232" s="219" t="s">
        <v>8216</v>
      </c>
      <c r="C2232" s="219" t="s">
        <v>8023</v>
      </c>
      <c r="D2232" s="219" t="s">
        <v>8065</v>
      </c>
      <c r="E2232" s="219" t="s">
        <v>7707</v>
      </c>
      <c r="F2232" s="219" t="s">
        <v>6394</v>
      </c>
      <c r="G2232" s="219" t="s">
        <v>7862</v>
      </c>
      <c r="H2232" s="219" t="s">
        <v>5990</v>
      </c>
      <c r="I2232" s="220" t="s">
        <v>7249</v>
      </c>
      <c r="J2232" s="221">
        <v>1330</v>
      </c>
      <c r="K2232" s="221">
        <v>2</v>
      </c>
      <c r="L2232" s="221">
        <v>2660</v>
      </c>
    </row>
    <row r="2233" spans="1:12" s="167" customFormat="1">
      <c r="A2233" s="218" t="str">
        <f t="shared" si="16"/>
        <v>O221018058382일반상품</v>
      </c>
      <c r="B2233" s="219" t="s">
        <v>8216</v>
      </c>
      <c r="C2233" s="219" t="s">
        <v>8023</v>
      </c>
      <c r="D2233" s="219" t="s">
        <v>8065</v>
      </c>
      <c r="E2233" s="219" t="s">
        <v>7707</v>
      </c>
      <c r="F2233" s="219" t="s">
        <v>6394</v>
      </c>
      <c r="G2233" s="219" t="s">
        <v>7862</v>
      </c>
      <c r="H2233" s="219" t="s">
        <v>5990</v>
      </c>
      <c r="I2233" s="220" t="s">
        <v>8548</v>
      </c>
      <c r="J2233" s="221">
        <v>4900</v>
      </c>
      <c r="K2233" s="221">
        <v>1</v>
      </c>
      <c r="L2233" s="221">
        <v>4900</v>
      </c>
    </row>
    <row r="2234" spans="1:12" s="167" customFormat="1">
      <c r="A2234" s="218" t="str">
        <f t="shared" si="16"/>
        <v>O221018058382일반상품</v>
      </c>
      <c r="B2234" s="219" t="s">
        <v>8216</v>
      </c>
      <c r="C2234" s="219" t="s">
        <v>8023</v>
      </c>
      <c r="D2234" s="219" t="s">
        <v>8065</v>
      </c>
      <c r="E2234" s="219" t="s">
        <v>7707</v>
      </c>
      <c r="F2234" s="219" t="s">
        <v>6394</v>
      </c>
      <c r="G2234" s="219" t="s">
        <v>7862</v>
      </c>
      <c r="H2234" s="219" t="s">
        <v>5990</v>
      </c>
      <c r="I2234" s="220" t="s">
        <v>7225</v>
      </c>
      <c r="J2234" s="221">
        <v>3910</v>
      </c>
      <c r="K2234" s="221">
        <v>1</v>
      </c>
      <c r="L2234" s="221">
        <v>3910</v>
      </c>
    </row>
    <row r="2235" spans="1:12" s="167" customFormat="1">
      <c r="A2235" s="218" t="str">
        <f t="shared" si="16"/>
        <v>O221018058382일반상품</v>
      </c>
      <c r="B2235" s="219" t="s">
        <v>8216</v>
      </c>
      <c r="C2235" s="219" t="s">
        <v>8023</v>
      </c>
      <c r="D2235" s="219" t="s">
        <v>8065</v>
      </c>
      <c r="E2235" s="219" t="s">
        <v>7707</v>
      </c>
      <c r="F2235" s="219" t="s">
        <v>6394</v>
      </c>
      <c r="G2235" s="219" t="s">
        <v>7862</v>
      </c>
      <c r="H2235" s="219" t="s">
        <v>5990</v>
      </c>
      <c r="I2235" s="220" t="s">
        <v>8812</v>
      </c>
      <c r="J2235" s="221">
        <v>6200</v>
      </c>
      <c r="K2235" s="221">
        <v>2</v>
      </c>
      <c r="L2235" s="221">
        <v>12400</v>
      </c>
    </row>
    <row r="2236" spans="1:12" s="167" customFormat="1">
      <c r="A2236" s="218" t="str">
        <f t="shared" si="16"/>
        <v>O221018058382일반상품</v>
      </c>
      <c r="B2236" s="219" t="s">
        <v>8216</v>
      </c>
      <c r="C2236" s="219" t="s">
        <v>8023</v>
      </c>
      <c r="D2236" s="219" t="s">
        <v>8065</v>
      </c>
      <c r="E2236" s="219" t="s">
        <v>7707</v>
      </c>
      <c r="F2236" s="219" t="s">
        <v>6394</v>
      </c>
      <c r="G2236" s="219" t="s">
        <v>7862</v>
      </c>
      <c r="H2236" s="219" t="s">
        <v>5990</v>
      </c>
      <c r="I2236" s="220" t="s">
        <v>8366</v>
      </c>
      <c r="J2236" s="221">
        <v>8880</v>
      </c>
      <c r="K2236" s="221">
        <v>1</v>
      </c>
      <c r="L2236" s="221">
        <v>8880</v>
      </c>
    </row>
    <row r="2237" spans="1:12" s="167" customFormat="1">
      <c r="A2237" s="218" t="str">
        <f t="shared" si="16"/>
        <v>O221018058382일반상품</v>
      </c>
      <c r="B2237" s="219" t="s">
        <v>8216</v>
      </c>
      <c r="C2237" s="219" t="s">
        <v>8023</v>
      </c>
      <c r="D2237" s="219" t="s">
        <v>8065</v>
      </c>
      <c r="E2237" s="219" t="s">
        <v>7707</v>
      </c>
      <c r="F2237" s="219" t="s">
        <v>6394</v>
      </c>
      <c r="G2237" s="219" t="s">
        <v>7862</v>
      </c>
      <c r="H2237" s="219" t="s">
        <v>5990</v>
      </c>
      <c r="I2237" s="220" t="s">
        <v>8452</v>
      </c>
      <c r="J2237" s="221">
        <v>22090</v>
      </c>
      <c r="K2237" s="221">
        <v>1</v>
      </c>
      <c r="L2237" s="221">
        <v>22090</v>
      </c>
    </row>
    <row r="2238" spans="1:12" s="167" customFormat="1">
      <c r="A2238" s="218" t="str">
        <f t="shared" si="16"/>
        <v>O221018058382일반상품</v>
      </c>
      <c r="B2238" s="219" t="s">
        <v>8216</v>
      </c>
      <c r="C2238" s="219" t="s">
        <v>8023</v>
      </c>
      <c r="D2238" s="219" t="s">
        <v>8065</v>
      </c>
      <c r="E2238" s="219" t="s">
        <v>7707</v>
      </c>
      <c r="F2238" s="219" t="s">
        <v>6394</v>
      </c>
      <c r="G2238" s="219" t="s">
        <v>7862</v>
      </c>
      <c r="H2238" s="219" t="s">
        <v>5990</v>
      </c>
      <c r="I2238" s="220" t="s">
        <v>8868</v>
      </c>
      <c r="J2238" s="221">
        <v>16255</v>
      </c>
      <c r="K2238" s="221">
        <v>1</v>
      </c>
      <c r="L2238" s="221">
        <v>16255</v>
      </c>
    </row>
    <row r="2239" spans="1:12" s="167" customFormat="1">
      <c r="A2239" s="218" t="str">
        <f t="shared" si="16"/>
        <v>O221018058382일반상품</v>
      </c>
      <c r="B2239" s="219" t="s">
        <v>8216</v>
      </c>
      <c r="C2239" s="219" t="s">
        <v>8023</v>
      </c>
      <c r="D2239" s="219" t="s">
        <v>8065</v>
      </c>
      <c r="E2239" s="219" t="s">
        <v>7707</v>
      </c>
      <c r="F2239" s="219" t="s">
        <v>6394</v>
      </c>
      <c r="G2239" s="219" t="s">
        <v>7862</v>
      </c>
      <c r="H2239" s="219" t="s">
        <v>5990</v>
      </c>
      <c r="I2239" s="220" t="s">
        <v>8469</v>
      </c>
      <c r="J2239" s="221">
        <v>20810</v>
      </c>
      <c r="K2239" s="221">
        <v>1</v>
      </c>
      <c r="L2239" s="221">
        <v>20810</v>
      </c>
    </row>
    <row r="2240" spans="1:12" s="167" customFormat="1">
      <c r="A2240" s="218" t="str">
        <f t="shared" si="16"/>
        <v>O221018058382일반상품</v>
      </c>
      <c r="B2240" s="219" t="s">
        <v>8216</v>
      </c>
      <c r="C2240" s="219" t="s">
        <v>8023</v>
      </c>
      <c r="D2240" s="219" t="s">
        <v>8065</v>
      </c>
      <c r="E2240" s="219" t="s">
        <v>7707</v>
      </c>
      <c r="F2240" s="219" t="s">
        <v>6394</v>
      </c>
      <c r="G2240" s="219" t="s">
        <v>7862</v>
      </c>
      <c r="H2240" s="219" t="s">
        <v>5990</v>
      </c>
      <c r="I2240" s="220" t="s">
        <v>8030</v>
      </c>
      <c r="J2240" s="221">
        <v>12500</v>
      </c>
      <c r="K2240" s="221">
        <v>1</v>
      </c>
      <c r="L2240" s="221">
        <v>12500</v>
      </c>
    </row>
    <row r="2241" spans="1:12" s="167" customFormat="1">
      <c r="A2241" s="218" t="str">
        <f t="shared" ref="A2241:A2304" si="17">B2241&amp;H2241</f>
        <v>O221018058382일반상품</v>
      </c>
      <c r="B2241" s="219" t="s">
        <v>8216</v>
      </c>
      <c r="C2241" s="219" t="s">
        <v>8023</v>
      </c>
      <c r="D2241" s="219" t="s">
        <v>8065</v>
      </c>
      <c r="E2241" s="219" t="s">
        <v>7707</v>
      </c>
      <c r="F2241" s="219" t="s">
        <v>6394</v>
      </c>
      <c r="G2241" s="219" t="s">
        <v>7862</v>
      </c>
      <c r="H2241" s="219" t="s">
        <v>5990</v>
      </c>
      <c r="I2241" s="220" t="s">
        <v>7979</v>
      </c>
      <c r="J2241" s="221">
        <v>6130</v>
      </c>
      <c r="K2241" s="221">
        <v>1</v>
      </c>
      <c r="L2241" s="221">
        <v>6130</v>
      </c>
    </row>
    <row r="2242" spans="1:12" s="167" customFormat="1">
      <c r="A2242" s="218" t="str">
        <f t="shared" si="17"/>
        <v>O221018058382일반상품</v>
      </c>
      <c r="B2242" s="219" t="s">
        <v>8216</v>
      </c>
      <c r="C2242" s="219" t="s">
        <v>8023</v>
      </c>
      <c r="D2242" s="219" t="s">
        <v>8065</v>
      </c>
      <c r="E2242" s="219" t="s">
        <v>7707</v>
      </c>
      <c r="F2242" s="219" t="s">
        <v>6394</v>
      </c>
      <c r="G2242" s="219" t="s">
        <v>7862</v>
      </c>
      <c r="H2242" s="219" t="s">
        <v>5990</v>
      </c>
      <c r="I2242" s="220" t="s">
        <v>8563</v>
      </c>
      <c r="J2242" s="221">
        <v>2260</v>
      </c>
      <c r="K2242" s="221">
        <v>3</v>
      </c>
      <c r="L2242" s="221">
        <v>6780</v>
      </c>
    </row>
    <row r="2243" spans="1:12" s="167" customFormat="1">
      <c r="A2243" s="218" t="str">
        <f t="shared" si="17"/>
        <v>O221018058382일반상품</v>
      </c>
      <c r="B2243" s="219" t="s">
        <v>8216</v>
      </c>
      <c r="C2243" s="219" t="s">
        <v>8023</v>
      </c>
      <c r="D2243" s="219" t="s">
        <v>8065</v>
      </c>
      <c r="E2243" s="219" t="s">
        <v>7707</v>
      </c>
      <c r="F2243" s="219" t="s">
        <v>6394</v>
      </c>
      <c r="G2243" s="219" t="s">
        <v>7862</v>
      </c>
      <c r="H2243" s="219" t="s">
        <v>5990</v>
      </c>
      <c r="I2243" s="220" t="s">
        <v>8324</v>
      </c>
      <c r="J2243" s="221">
        <v>3480</v>
      </c>
      <c r="K2243" s="221">
        <v>1</v>
      </c>
      <c r="L2243" s="221">
        <v>3480</v>
      </c>
    </row>
    <row r="2244" spans="1:12" s="167" customFormat="1">
      <c r="A2244" s="218" t="str">
        <f t="shared" si="17"/>
        <v>O221018058382일반상품</v>
      </c>
      <c r="B2244" s="219" t="s">
        <v>8216</v>
      </c>
      <c r="C2244" s="219" t="s">
        <v>8023</v>
      </c>
      <c r="D2244" s="219" t="s">
        <v>8065</v>
      </c>
      <c r="E2244" s="219" t="s">
        <v>7707</v>
      </c>
      <c r="F2244" s="219" t="s">
        <v>6394</v>
      </c>
      <c r="G2244" s="219" t="s">
        <v>7862</v>
      </c>
      <c r="H2244" s="219" t="s">
        <v>5990</v>
      </c>
      <c r="I2244" s="220" t="s">
        <v>8893</v>
      </c>
      <c r="J2244" s="221">
        <v>19720</v>
      </c>
      <c r="K2244" s="221">
        <v>1</v>
      </c>
      <c r="L2244" s="221">
        <v>19720</v>
      </c>
    </row>
    <row r="2245" spans="1:12" s="167" customFormat="1">
      <c r="A2245" s="218" t="str">
        <f t="shared" si="17"/>
        <v>O221018058382일반상품</v>
      </c>
      <c r="B2245" s="219" t="s">
        <v>8216</v>
      </c>
      <c r="C2245" s="219" t="s">
        <v>8023</v>
      </c>
      <c r="D2245" s="219" t="s">
        <v>8065</v>
      </c>
      <c r="E2245" s="219" t="s">
        <v>7707</v>
      </c>
      <c r="F2245" s="219" t="s">
        <v>6394</v>
      </c>
      <c r="G2245" s="219" t="s">
        <v>7862</v>
      </c>
      <c r="H2245" s="219" t="s">
        <v>5990</v>
      </c>
      <c r="I2245" s="220" t="s">
        <v>7263</v>
      </c>
      <c r="J2245" s="221">
        <v>9900</v>
      </c>
      <c r="K2245" s="221">
        <v>1</v>
      </c>
      <c r="L2245" s="221">
        <v>9900</v>
      </c>
    </row>
    <row r="2246" spans="1:12" s="167" customFormat="1">
      <c r="A2246" s="218" t="str">
        <f t="shared" si="17"/>
        <v>O221018058382일반상품</v>
      </c>
      <c r="B2246" s="219" t="s">
        <v>8216</v>
      </c>
      <c r="C2246" s="219" t="s">
        <v>8023</v>
      </c>
      <c r="D2246" s="219" t="s">
        <v>8065</v>
      </c>
      <c r="E2246" s="219" t="s">
        <v>7707</v>
      </c>
      <c r="F2246" s="219" t="s">
        <v>6394</v>
      </c>
      <c r="G2246" s="219" t="s">
        <v>7862</v>
      </c>
      <c r="H2246" s="219" t="s">
        <v>5990</v>
      </c>
      <c r="I2246" s="220" t="s">
        <v>7264</v>
      </c>
      <c r="J2246" s="221">
        <v>15920</v>
      </c>
      <c r="K2246" s="221">
        <v>1</v>
      </c>
      <c r="L2246" s="221">
        <v>15920</v>
      </c>
    </row>
    <row r="2247" spans="1:12" s="167" customFormat="1">
      <c r="A2247" s="218" t="str">
        <f t="shared" si="17"/>
        <v>O221018058382일반상품</v>
      </c>
      <c r="B2247" s="219" t="s">
        <v>8216</v>
      </c>
      <c r="C2247" s="219" t="s">
        <v>8023</v>
      </c>
      <c r="D2247" s="219" t="s">
        <v>8065</v>
      </c>
      <c r="E2247" s="219" t="s">
        <v>7707</v>
      </c>
      <c r="F2247" s="219" t="s">
        <v>6394</v>
      </c>
      <c r="G2247" s="219" t="s">
        <v>7862</v>
      </c>
      <c r="H2247" s="219" t="s">
        <v>5990</v>
      </c>
      <c r="I2247" s="220" t="s">
        <v>8069</v>
      </c>
      <c r="J2247" s="221">
        <v>2700</v>
      </c>
      <c r="K2247" s="221">
        <v>1</v>
      </c>
      <c r="L2247" s="221">
        <v>2700</v>
      </c>
    </row>
    <row r="2248" spans="1:12" s="167" customFormat="1">
      <c r="A2248" s="218" t="str">
        <f t="shared" si="17"/>
        <v>O221018058382일반상품</v>
      </c>
      <c r="B2248" s="219" t="s">
        <v>8216</v>
      </c>
      <c r="C2248" s="219" t="s">
        <v>8023</v>
      </c>
      <c r="D2248" s="219" t="s">
        <v>8065</v>
      </c>
      <c r="E2248" s="219" t="s">
        <v>7707</v>
      </c>
      <c r="F2248" s="219" t="s">
        <v>6394</v>
      </c>
      <c r="G2248" s="219" t="s">
        <v>7862</v>
      </c>
      <c r="H2248" s="219" t="s">
        <v>5990</v>
      </c>
      <c r="I2248" s="220" t="s">
        <v>8442</v>
      </c>
      <c r="J2248" s="221">
        <v>4700</v>
      </c>
      <c r="K2248" s="221">
        <v>2</v>
      </c>
      <c r="L2248" s="221">
        <v>9400</v>
      </c>
    </row>
    <row r="2249" spans="1:12" s="167" customFormat="1">
      <c r="A2249" s="218" t="str">
        <f t="shared" si="17"/>
        <v>O221018058382일반상품</v>
      </c>
      <c r="B2249" s="219" t="s">
        <v>8216</v>
      </c>
      <c r="C2249" s="219" t="s">
        <v>8023</v>
      </c>
      <c r="D2249" s="219" t="s">
        <v>8065</v>
      </c>
      <c r="E2249" s="219" t="s">
        <v>7707</v>
      </c>
      <c r="F2249" s="219" t="s">
        <v>6394</v>
      </c>
      <c r="G2249" s="219" t="s">
        <v>7862</v>
      </c>
      <c r="H2249" s="219" t="s">
        <v>5990</v>
      </c>
      <c r="I2249" s="220" t="s">
        <v>8332</v>
      </c>
      <c r="J2249" s="221">
        <v>3070</v>
      </c>
      <c r="K2249" s="221">
        <v>1</v>
      </c>
      <c r="L2249" s="221">
        <v>3070</v>
      </c>
    </row>
    <row r="2250" spans="1:12" s="167" customFormat="1">
      <c r="A2250" s="218" t="str">
        <f t="shared" si="17"/>
        <v>O221018058382일반상품</v>
      </c>
      <c r="B2250" s="219" t="s">
        <v>8216</v>
      </c>
      <c r="C2250" s="219" t="s">
        <v>8023</v>
      </c>
      <c r="D2250" s="219" t="s">
        <v>8065</v>
      </c>
      <c r="E2250" s="219" t="s">
        <v>7707</v>
      </c>
      <c r="F2250" s="219" t="s">
        <v>6394</v>
      </c>
      <c r="G2250" s="219" t="s">
        <v>7862</v>
      </c>
      <c r="H2250" s="219" t="s">
        <v>5990</v>
      </c>
      <c r="I2250" s="220" t="s">
        <v>8488</v>
      </c>
      <c r="J2250" s="221">
        <v>1260</v>
      </c>
      <c r="K2250" s="221">
        <v>3</v>
      </c>
      <c r="L2250" s="221">
        <v>3780</v>
      </c>
    </row>
    <row r="2251" spans="1:12" s="167" customFormat="1">
      <c r="A2251" s="218" t="str">
        <f t="shared" si="17"/>
        <v>O221018058382일반상품</v>
      </c>
      <c r="B2251" s="219" t="s">
        <v>8216</v>
      </c>
      <c r="C2251" s="219" t="s">
        <v>8023</v>
      </c>
      <c r="D2251" s="219" t="s">
        <v>8065</v>
      </c>
      <c r="E2251" s="219" t="s">
        <v>7707</v>
      </c>
      <c r="F2251" s="219" t="s">
        <v>6394</v>
      </c>
      <c r="G2251" s="219" t="s">
        <v>7862</v>
      </c>
      <c r="H2251" s="219" t="s">
        <v>5990</v>
      </c>
      <c r="I2251" s="220" t="s">
        <v>8790</v>
      </c>
      <c r="J2251" s="221">
        <v>4800</v>
      </c>
      <c r="K2251" s="221">
        <v>2</v>
      </c>
      <c r="L2251" s="221">
        <v>9600</v>
      </c>
    </row>
    <row r="2252" spans="1:12" s="167" customFormat="1">
      <c r="A2252" s="218" t="str">
        <f t="shared" si="17"/>
        <v>O221018058382일반상품</v>
      </c>
      <c r="B2252" s="219" t="s">
        <v>8216</v>
      </c>
      <c r="C2252" s="219" t="s">
        <v>8023</v>
      </c>
      <c r="D2252" s="219" t="s">
        <v>8065</v>
      </c>
      <c r="E2252" s="219" t="s">
        <v>7707</v>
      </c>
      <c r="F2252" s="219" t="s">
        <v>6394</v>
      </c>
      <c r="G2252" s="219" t="s">
        <v>7862</v>
      </c>
      <c r="H2252" s="219" t="s">
        <v>5990</v>
      </c>
      <c r="I2252" s="220" t="s">
        <v>8729</v>
      </c>
      <c r="J2252" s="221">
        <v>1800</v>
      </c>
      <c r="K2252" s="221">
        <v>1</v>
      </c>
      <c r="L2252" s="221">
        <v>1800</v>
      </c>
    </row>
    <row r="2253" spans="1:12" s="167" customFormat="1">
      <c r="A2253" s="218" t="str">
        <f t="shared" si="17"/>
        <v>O221018058382일반상품</v>
      </c>
      <c r="B2253" s="219" t="s">
        <v>8216</v>
      </c>
      <c r="C2253" s="219" t="s">
        <v>8023</v>
      </c>
      <c r="D2253" s="219" t="s">
        <v>8065</v>
      </c>
      <c r="E2253" s="219" t="s">
        <v>7707</v>
      </c>
      <c r="F2253" s="219" t="s">
        <v>6394</v>
      </c>
      <c r="G2253" s="219" t="s">
        <v>7862</v>
      </c>
      <c r="H2253" s="219" t="s">
        <v>5990</v>
      </c>
      <c r="I2253" s="220" t="s">
        <v>8894</v>
      </c>
      <c r="J2253" s="221">
        <v>1070</v>
      </c>
      <c r="K2253" s="221">
        <v>3</v>
      </c>
      <c r="L2253" s="221">
        <v>3210</v>
      </c>
    </row>
    <row r="2254" spans="1:12" s="167" customFormat="1">
      <c r="A2254" s="218" t="str">
        <f t="shared" si="17"/>
        <v>O221018058382일반상품</v>
      </c>
      <c r="B2254" s="219" t="s">
        <v>8216</v>
      </c>
      <c r="C2254" s="219" t="s">
        <v>8023</v>
      </c>
      <c r="D2254" s="219" t="s">
        <v>8065</v>
      </c>
      <c r="E2254" s="219" t="s">
        <v>7707</v>
      </c>
      <c r="F2254" s="219" t="s">
        <v>6394</v>
      </c>
      <c r="G2254" s="219" t="s">
        <v>7862</v>
      </c>
      <c r="H2254" s="219" t="s">
        <v>5990</v>
      </c>
      <c r="I2254" s="220" t="s">
        <v>8566</v>
      </c>
      <c r="J2254" s="221">
        <v>990</v>
      </c>
      <c r="K2254" s="221">
        <v>3</v>
      </c>
      <c r="L2254" s="221">
        <v>2970</v>
      </c>
    </row>
    <row r="2255" spans="1:12" s="167" customFormat="1">
      <c r="A2255" s="218" t="str">
        <f t="shared" si="17"/>
        <v>O221018058382일반상품</v>
      </c>
      <c r="B2255" s="219" t="s">
        <v>8216</v>
      </c>
      <c r="C2255" s="219" t="s">
        <v>8023</v>
      </c>
      <c r="D2255" s="219" t="s">
        <v>8065</v>
      </c>
      <c r="E2255" s="219" t="s">
        <v>7707</v>
      </c>
      <c r="F2255" s="219" t="s">
        <v>6394</v>
      </c>
      <c r="G2255" s="219" t="s">
        <v>7862</v>
      </c>
      <c r="H2255" s="219" t="s">
        <v>5990</v>
      </c>
      <c r="I2255" s="220" t="s">
        <v>8654</v>
      </c>
      <c r="J2255" s="221">
        <v>22400</v>
      </c>
      <c r="K2255" s="221">
        <v>1</v>
      </c>
      <c r="L2255" s="221">
        <v>22400</v>
      </c>
    </row>
    <row r="2256" spans="1:12" s="167" customFormat="1">
      <c r="A2256" s="218" t="str">
        <f t="shared" si="17"/>
        <v>O221018058382일반상품</v>
      </c>
      <c r="B2256" s="219" t="s">
        <v>8216</v>
      </c>
      <c r="C2256" s="219" t="s">
        <v>8023</v>
      </c>
      <c r="D2256" s="219" t="s">
        <v>8065</v>
      </c>
      <c r="E2256" s="219" t="s">
        <v>7707</v>
      </c>
      <c r="F2256" s="219" t="s">
        <v>6394</v>
      </c>
      <c r="G2256" s="219" t="s">
        <v>7862</v>
      </c>
      <c r="H2256" s="219" t="s">
        <v>5990</v>
      </c>
      <c r="I2256" s="220" t="s">
        <v>8758</v>
      </c>
      <c r="J2256" s="221">
        <v>3190</v>
      </c>
      <c r="K2256" s="221">
        <v>1</v>
      </c>
      <c r="L2256" s="221">
        <v>3190</v>
      </c>
    </row>
    <row r="2257" spans="1:12" s="167" customFormat="1">
      <c r="A2257" s="218" t="str">
        <f t="shared" si="17"/>
        <v>O221018058382일반상품</v>
      </c>
      <c r="B2257" s="219" t="s">
        <v>8216</v>
      </c>
      <c r="C2257" s="219" t="s">
        <v>8023</v>
      </c>
      <c r="D2257" s="219" t="s">
        <v>8065</v>
      </c>
      <c r="E2257" s="219" t="s">
        <v>7707</v>
      </c>
      <c r="F2257" s="219" t="s">
        <v>6394</v>
      </c>
      <c r="G2257" s="219" t="s">
        <v>7862</v>
      </c>
      <c r="H2257" s="219" t="s">
        <v>5990</v>
      </c>
      <c r="I2257" s="220" t="s">
        <v>8336</v>
      </c>
      <c r="J2257" s="221">
        <v>4320</v>
      </c>
      <c r="K2257" s="221">
        <v>2</v>
      </c>
      <c r="L2257" s="221">
        <v>8640</v>
      </c>
    </row>
    <row r="2258" spans="1:12" s="167" customFormat="1">
      <c r="A2258" s="218" t="str">
        <f t="shared" si="17"/>
        <v>O221018058382일반상품</v>
      </c>
      <c r="B2258" s="219" t="s">
        <v>8216</v>
      </c>
      <c r="C2258" s="219" t="s">
        <v>8023</v>
      </c>
      <c r="D2258" s="219" t="s">
        <v>8065</v>
      </c>
      <c r="E2258" s="219" t="s">
        <v>7707</v>
      </c>
      <c r="F2258" s="219" t="s">
        <v>6394</v>
      </c>
      <c r="G2258" s="219" t="s">
        <v>7862</v>
      </c>
      <c r="H2258" s="219" t="s">
        <v>5990</v>
      </c>
      <c r="I2258" s="220" t="s">
        <v>8407</v>
      </c>
      <c r="J2258" s="221">
        <v>1200</v>
      </c>
      <c r="K2258" s="221">
        <v>3</v>
      </c>
      <c r="L2258" s="221">
        <v>3600</v>
      </c>
    </row>
    <row r="2259" spans="1:12" s="167" customFormat="1">
      <c r="A2259" s="218" t="str">
        <f t="shared" si="17"/>
        <v>O221018058382일반상품</v>
      </c>
      <c r="B2259" s="219" t="s">
        <v>8216</v>
      </c>
      <c r="C2259" s="219" t="s">
        <v>8023</v>
      </c>
      <c r="D2259" s="219" t="s">
        <v>8065</v>
      </c>
      <c r="E2259" s="219" t="s">
        <v>7707</v>
      </c>
      <c r="F2259" s="219" t="s">
        <v>6394</v>
      </c>
      <c r="G2259" s="219" t="s">
        <v>7862</v>
      </c>
      <c r="H2259" s="219" t="s">
        <v>5990</v>
      </c>
      <c r="I2259" s="220" t="s">
        <v>8025</v>
      </c>
      <c r="J2259" s="221">
        <v>3800</v>
      </c>
      <c r="K2259" s="221">
        <v>3</v>
      </c>
      <c r="L2259" s="221">
        <v>11400</v>
      </c>
    </row>
    <row r="2260" spans="1:12" s="167" customFormat="1">
      <c r="A2260" s="218" t="str">
        <f t="shared" si="17"/>
        <v>O221018058382일반상품</v>
      </c>
      <c r="B2260" s="219" t="s">
        <v>8216</v>
      </c>
      <c r="C2260" s="219" t="s">
        <v>8023</v>
      </c>
      <c r="D2260" s="219" t="s">
        <v>8065</v>
      </c>
      <c r="E2260" s="219" t="s">
        <v>7707</v>
      </c>
      <c r="F2260" s="219" t="s">
        <v>6394</v>
      </c>
      <c r="G2260" s="219" t="s">
        <v>7862</v>
      </c>
      <c r="H2260" s="219" t="s">
        <v>5990</v>
      </c>
      <c r="I2260" s="220" t="s">
        <v>8517</v>
      </c>
      <c r="J2260" s="221">
        <v>1800</v>
      </c>
      <c r="K2260" s="221">
        <v>1</v>
      </c>
      <c r="L2260" s="221">
        <v>1800</v>
      </c>
    </row>
    <row r="2261" spans="1:12" s="167" customFormat="1">
      <c r="A2261" s="218" t="str">
        <f t="shared" si="17"/>
        <v>O221018058381일반상품</v>
      </c>
      <c r="B2261" s="219" t="s">
        <v>8217</v>
      </c>
      <c r="C2261" s="219" t="s">
        <v>8023</v>
      </c>
      <c r="D2261" s="219" t="s">
        <v>8065</v>
      </c>
      <c r="E2261" s="219" t="s">
        <v>7707</v>
      </c>
      <c r="F2261" s="219" t="s">
        <v>6394</v>
      </c>
      <c r="G2261" s="219" t="s">
        <v>7766</v>
      </c>
      <c r="H2261" s="219" t="s">
        <v>5990</v>
      </c>
      <c r="I2261" s="220" t="s">
        <v>7981</v>
      </c>
      <c r="J2261" s="221">
        <v>1400</v>
      </c>
      <c r="K2261" s="221">
        <v>2</v>
      </c>
      <c r="L2261" s="221">
        <v>2800</v>
      </c>
    </row>
    <row r="2262" spans="1:12" s="167" customFormat="1">
      <c r="A2262" s="218" t="str">
        <f t="shared" si="17"/>
        <v>O221018058381일반상품</v>
      </c>
      <c r="B2262" s="219" t="s">
        <v>8217</v>
      </c>
      <c r="C2262" s="219" t="s">
        <v>8023</v>
      </c>
      <c r="D2262" s="219" t="s">
        <v>8065</v>
      </c>
      <c r="E2262" s="219" t="s">
        <v>7707</v>
      </c>
      <c r="F2262" s="219" t="s">
        <v>6394</v>
      </c>
      <c r="G2262" s="219" t="s">
        <v>7766</v>
      </c>
      <c r="H2262" s="219" t="s">
        <v>5990</v>
      </c>
      <c r="I2262" s="220" t="s">
        <v>7980</v>
      </c>
      <c r="J2262" s="221">
        <v>4200</v>
      </c>
      <c r="K2262" s="221">
        <v>1</v>
      </c>
      <c r="L2262" s="221">
        <v>4200</v>
      </c>
    </row>
    <row r="2263" spans="1:12" s="167" customFormat="1">
      <c r="A2263" s="218" t="str">
        <f t="shared" si="17"/>
        <v>O221018058381일반상품</v>
      </c>
      <c r="B2263" s="219" t="s">
        <v>8217</v>
      </c>
      <c r="C2263" s="219" t="s">
        <v>8023</v>
      </c>
      <c r="D2263" s="219" t="s">
        <v>8065</v>
      </c>
      <c r="E2263" s="219" t="s">
        <v>7707</v>
      </c>
      <c r="F2263" s="219" t="s">
        <v>6394</v>
      </c>
      <c r="G2263" s="219" t="s">
        <v>7766</v>
      </c>
      <c r="H2263" s="219" t="s">
        <v>5990</v>
      </c>
      <c r="I2263" s="220" t="s">
        <v>7930</v>
      </c>
      <c r="J2263" s="221">
        <v>4200</v>
      </c>
      <c r="K2263" s="221">
        <v>1</v>
      </c>
      <c r="L2263" s="221">
        <v>4200</v>
      </c>
    </row>
    <row r="2264" spans="1:12" s="167" customFormat="1">
      <c r="A2264" s="218" t="str">
        <f t="shared" si="17"/>
        <v>O221018058381일반상품</v>
      </c>
      <c r="B2264" s="219" t="s">
        <v>8217</v>
      </c>
      <c r="C2264" s="219" t="s">
        <v>8023</v>
      </c>
      <c r="D2264" s="219" t="s">
        <v>8065</v>
      </c>
      <c r="E2264" s="219" t="s">
        <v>7707</v>
      </c>
      <c r="F2264" s="219" t="s">
        <v>6394</v>
      </c>
      <c r="G2264" s="219" t="s">
        <v>7766</v>
      </c>
      <c r="H2264" s="219" t="s">
        <v>5990</v>
      </c>
      <c r="I2264" s="220" t="s">
        <v>7203</v>
      </c>
      <c r="J2264" s="221">
        <v>5000</v>
      </c>
      <c r="K2264" s="221">
        <v>1</v>
      </c>
      <c r="L2264" s="221">
        <v>5000</v>
      </c>
    </row>
    <row r="2265" spans="1:12" s="167" customFormat="1">
      <c r="A2265" s="218" t="str">
        <f t="shared" si="17"/>
        <v>O221018058381일반상품</v>
      </c>
      <c r="B2265" s="219" t="s">
        <v>8217</v>
      </c>
      <c r="C2265" s="219" t="s">
        <v>8023</v>
      </c>
      <c r="D2265" s="219" t="s">
        <v>8065</v>
      </c>
      <c r="E2265" s="219" t="s">
        <v>7707</v>
      </c>
      <c r="F2265" s="219" t="s">
        <v>6394</v>
      </c>
      <c r="G2265" s="219" t="s">
        <v>7766</v>
      </c>
      <c r="H2265" s="219" t="s">
        <v>5990</v>
      </c>
      <c r="I2265" s="220" t="s">
        <v>7190</v>
      </c>
      <c r="J2265" s="221">
        <v>4430</v>
      </c>
      <c r="K2265" s="221">
        <v>1</v>
      </c>
      <c r="L2265" s="221">
        <v>4430</v>
      </c>
    </row>
    <row r="2266" spans="1:12" s="167" customFormat="1">
      <c r="A2266" s="218" t="str">
        <f t="shared" si="17"/>
        <v>O221018058381일반상품</v>
      </c>
      <c r="B2266" s="219" t="s">
        <v>8217</v>
      </c>
      <c r="C2266" s="219" t="s">
        <v>8023</v>
      </c>
      <c r="D2266" s="219" t="s">
        <v>8065</v>
      </c>
      <c r="E2266" s="219" t="s">
        <v>7707</v>
      </c>
      <c r="F2266" s="219" t="s">
        <v>6394</v>
      </c>
      <c r="G2266" s="219" t="s">
        <v>7766</v>
      </c>
      <c r="H2266" s="219" t="s">
        <v>5990</v>
      </c>
      <c r="I2266" s="220" t="s">
        <v>8346</v>
      </c>
      <c r="J2266" s="221">
        <v>9000</v>
      </c>
      <c r="K2266" s="221">
        <v>1</v>
      </c>
      <c r="L2266" s="221">
        <v>9000</v>
      </c>
    </row>
    <row r="2267" spans="1:12" s="167" customFormat="1">
      <c r="A2267" s="218" t="str">
        <f t="shared" si="17"/>
        <v>O221018058381일반상품</v>
      </c>
      <c r="B2267" s="219" t="s">
        <v>8217</v>
      </c>
      <c r="C2267" s="219" t="s">
        <v>8023</v>
      </c>
      <c r="D2267" s="219" t="s">
        <v>8065</v>
      </c>
      <c r="E2267" s="219" t="s">
        <v>7707</v>
      </c>
      <c r="F2267" s="219" t="s">
        <v>6394</v>
      </c>
      <c r="G2267" s="219" t="s">
        <v>7766</v>
      </c>
      <c r="H2267" s="219" t="s">
        <v>5990</v>
      </c>
      <c r="I2267" s="220" t="s">
        <v>8605</v>
      </c>
      <c r="J2267" s="221">
        <v>8900</v>
      </c>
      <c r="K2267" s="221">
        <v>1</v>
      </c>
      <c r="L2267" s="221">
        <v>8900</v>
      </c>
    </row>
    <row r="2268" spans="1:12" s="167" customFormat="1">
      <c r="A2268" s="218" t="str">
        <f t="shared" si="17"/>
        <v>O221018058381일반상품</v>
      </c>
      <c r="B2268" s="219" t="s">
        <v>8217</v>
      </c>
      <c r="C2268" s="219" t="s">
        <v>8023</v>
      </c>
      <c r="D2268" s="219" t="s">
        <v>8065</v>
      </c>
      <c r="E2268" s="219" t="s">
        <v>7707</v>
      </c>
      <c r="F2268" s="219" t="s">
        <v>6394</v>
      </c>
      <c r="G2268" s="219" t="s">
        <v>7766</v>
      </c>
      <c r="H2268" s="219" t="s">
        <v>5990</v>
      </c>
      <c r="I2268" s="220" t="s">
        <v>8397</v>
      </c>
      <c r="J2268" s="221">
        <v>10200</v>
      </c>
      <c r="K2268" s="221">
        <v>1</v>
      </c>
      <c r="L2268" s="221">
        <v>10200</v>
      </c>
    </row>
    <row r="2269" spans="1:12" s="167" customFormat="1">
      <c r="A2269" s="218" t="str">
        <f t="shared" si="17"/>
        <v>O221018058381일반상품</v>
      </c>
      <c r="B2269" s="219" t="s">
        <v>8217</v>
      </c>
      <c r="C2269" s="219" t="s">
        <v>8023</v>
      </c>
      <c r="D2269" s="219" t="s">
        <v>8065</v>
      </c>
      <c r="E2269" s="219" t="s">
        <v>7707</v>
      </c>
      <c r="F2269" s="219" t="s">
        <v>6394</v>
      </c>
      <c r="G2269" s="219" t="s">
        <v>7766</v>
      </c>
      <c r="H2269" s="219" t="s">
        <v>5990</v>
      </c>
      <c r="I2269" s="220" t="s">
        <v>8762</v>
      </c>
      <c r="J2269" s="221">
        <v>7270</v>
      </c>
      <c r="K2269" s="221">
        <v>1</v>
      </c>
      <c r="L2269" s="221">
        <v>7270</v>
      </c>
    </row>
    <row r="2270" spans="1:12" s="167" customFormat="1">
      <c r="A2270" s="218" t="str">
        <f t="shared" si="17"/>
        <v>O221018058381일반상품</v>
      </c>
      <c r="B2270" s="219" t="s">
        <v>8217</v>
      </c>
      <c r="C2270" s="219" t="s">
        <v>8023</v>
      </c>
      <c r="D2270" s="219" t="s">
        <v>8065</v>
      </c>
      <c r="E2270" s="219" t="s">
        <v>7707</v>
      </c>
      <c r="F2270" s="219" t="s">
        <v>6394</v>
      </c>
      <c r="G2270" s="219" t="s">
        <v>7766</v>
      </c>
      <c r="H2270" s="219" t="s">
        <v>5990</v>
      </c>
      <c r="I2270" s="220" t="s">
        <v>8348</v>
      </c>
      <c r="J2270" s="221">
        <v>7900</v>
      </c>
      <c r="K2270" s="221">
        <v>1</v>
      </c>
      <c r="L2270" s="221">
        <v>7900</v>
      </c>
    </row>
    <row r="2271" spans="1:12" s="167" customFormat="1">
      <c r="A2271" s="218" t="str">
        <f t="shared" si="17"/>
        <v>O221018058381일반상품</v>
      </c>
      <c r="B2271" s="219" t="s">
        <v>8217</v>
      </c>
      <c r="C2271" s="219" t="s">
        <v>8023</v>
      </c>
      <c r="D2271" s="219" t="s">
        <v>8065</v>
      </c>
      <c r="E2271" s="219" t="s">
        <v>7707</v>
      </c>
      <c r="F2271" s="219" t="s">
        <v>6394</v>
      </c>
      <c r="G2271" s="219" t="s">
        <v>7766</v>
      </c>
      <c r="H2271" s="219" t="s">
        <v>5990</v>
      </c>
      <c r="I2271" s="220" t="s">
        <v>7198</v>
      </c>
      <c r="J2271" s="221">
        <v>2850</v>
      </c>
      <c r="K2271" s="221">
        <v>1</v>
      </c>
      <c r="L2271" s="221">
        <v>2850</v>
      </c>
    </row>
    <row r="2272" spans="1:12" s="167" customFormat="1">
      <c r="A2272" s="218" t="str">
        <f t="shared" si="17"/>
        <v>O221018058381일반상품</v>
      </c>
      <c r="B2272" s="219" t="s">
        <v>8217</v>
      </c>
      <c r="C2272" s="219" t="s">
        <v>8023</v>
      </c>
      <c r="D2272" s="219" t="s">
        <v>8065</v>
      </c>
      <c r="E2272" s="219" t="s">
        <v>7707</v>
      </c>
      <c r="F2272" s="219" t="s">
        <v>6394</v>
      </c>
      <c r="G2272" s="219" t="s">
        <v>7766</v>
      </c>
      <c r="H2272" s="219" t="s">
        <v>5990</v>
      </c>
      <c r="I2272" s="220" t="s">
        <v>8627</v>
      </c>
      <c r="J2272" s="221">
        <v>9040</v>
      </c>
      <c r="K2272" s="221">
        <v>1</v>
      </c>
      <c r="L2272" s="221">
        <v>9040</v>
      </c>
    </row>
    <row r="2273" spans="1:12" s="167" customFormat="1">
      <c r="A2273" s="218" t="str">
        <f t="shared" si="17"/>
        <v>O221018058381일반상품</v>
      </c>
      <c r="B2273" s="219" t="s">
        <v>8217</v>
      </c>
      <c r="C2273" s="219" t="s">
        <v>8023</v>
      </c>
      <c r="D2273" s="219" t="s">
        <v>8065</v>
      </c>
      <c r="E2273" s="219" t="s">
        <v>7707</v>
      </c>
      <c r="F2273" s="219" t="s">
        <v>6394</v>
      </c>
      <c r="G2273" s="219" t="s">
        <v>7766</v>
      </c>
      <c r="H2273" s="219" t="s">
        <v>5990</v>
      </c>
      <c r="I2273" s="220" t="s">
        <v>8882</v>
      </c>
      <c r="J2273" s="221">
        <v>12690</v>
      </c>
      <c r="K2273" s="221">
        <v>1</v>
      </c>
      <c r="L2273" s="221">
        <v>12690</v>
      </c>
    </row>
    <row r="2274" spans="1:12" s="167" customFormat="1">
      <c r="A2274" s="218" t="str">
        <f t="shared" si="17"/>
        <v>O221018058381일반상품</v>
      </c>
      <c r="B2274" s="219" t="s">
        <v>8217</v>
      </c>
      <c r="C2274" s="219" t="s">
        <v>8023</v>
      </c>
      <c r="D2274" s="219" t="s">
        <v>8065</v>
      </c>
      <c r="E2274" s="219" t="s">
        <v>7707</v>
      </c>
      <c r="F2274" s="219" t="s">
        <v>6394</v>
      </c>
      <c r="G2274" s="219" t="s">
        <v>7766</v>
      </c>
      <c r="H2274" s="219" t="s">
        <v>5990</v>
      </c>
      <c r="I2274" s="220" t="s">
        <v>8860</v>
      </c>
      <c r="J2274" s="221">
        <v>2800</v>
      </c>
      <c r="K2274" s="221">
        <v>1</v>
      </c>
      <c r="L2274" s="221">
        <v>2800</v>
      </c>
    </row>
    <row r="2275" spans="1:12" s="167" customFormat="1">
      <c r="A2275" s="218" t="str">
        <f t="shared" si="17"/>
        <v>O221018058381일반상품</v>
      </c>
      <c r="B2275" s="219" t="s">
        <v>8217</v>
      </c>
      <c r="C2275" s="219" t="s">
        <v>8023</v>
      </c>
      <c r="D2275" s="219" t="s">
        <v>8065</v>
      </c>
      <c r="E2275" s="219" t="s">
        <v>7707</v>
      </c>
      <c r="F2275" s="219" t="s">
        <v>6394</v>
      </c>
      <c r="G2275" s="219" t="s">
        <v>7766</v>
      </c>
      <c r="H2275" s="219" t="s">
        <v>5990</v>
      </c>
      <c r="I2275" s="220" t="s">
        <v>7204</v>
      </c>
      <c r="J2275" s="221">
        <v>4310</v>
      </c>
      <c r="K2275" s="221">
        <v>1</v>
      </c>
      <c r="L2275" s="221">
        <v>4310</v>
      </c>
    </row>
    <row r="2276" spans="1:12" s="167" customFormat="1">
      <c r="A2276" s="218" t="str">
        <f t="shared" si="17"/>
        <v>O221018058381일반상품</v>
      </c>
      <c r="B2276" s="219" t="s">
        <v>8217</v>
      </c>
      <c r="C2276" s="219" t="s">
        <v>8023</v>
      </c>
      <c r="D2276" s="219" t="s">
        <v>8065</v>
      </c>
      <c r="E2276" s="219" t="s">
        <v>7707</v>
      </c>
      <c r="F2276" s="219" t="s">
        <v>6394</v>
      </c>
      <c r="G2276" s="219" t="s">
        <v>7766</v>
      </c>
      <c r="H2276" s="219" t="s">
        <v>5990</v>
      </c>
      <c r="I2276" s="220" t="s">
        <v>7201</v>
      </c>
      <c r="J2276" s="221">
        <v>12480</v>
      </c>
      <c r="K2276" s="221">
        <v>1</v>
      </c>
      <c r="L2276" s="221">
        <v>12480</v>
      </c>
    </row>
    <row r="2277" spans="1:12" s="167" customFormat="1">
      <c r="A2277" s="218" t="str">
        <f t="shared" si="17"/>
        <v>O221018058381일반상품</v>
      </c>
      <c r="B2277" s="219" t="s">
        <v>8217</v>
      </c>
      <c r="C2277" s="219" t="s">
        <v>8023</v>
      </c>
      <c r="D2277" s="219" t="s">
        <v>8065</v>
      </c>
      <c r="E2277" s="219" t="s">
        <v>7707</v>
      </c>
      <c r="F2277" s="219" t="s">
        <v>6394</v>
      </c>
      <c r="G2277" s="219" t="s">
        <v>7766</v>
      </c>
      <c r="H2277" s="219" t="s">
        <v>5990</v>
      </c>
      <c r="I2277" s="220" t="s">
        <v>8895</v>
      </c>
      <c r="J2277" s="221">
        <v>2980</v>
      </c>
      <c r="K2277" s="221">
        <v>1</v>
      </c>
      <c r="L2277" s="221">
        <v>2980</v>
      </c>
    </row>
    <row r="2278" spans="1:12" s="167" customFormat="1">
      <c r="A2278" s="218" t="str">
        <f t="shared" si="17"/>
        <v>O221018058381일반상품</v>
      </c>
      <c r="B2278" s="219" t="s">
        <v>8217</v>
      </c>
      <c r="C2278" s="219" t="s">
        <v>8023</v>
      </c>
      <c r="D2278" s="219" t="s">
        <v>8065</v>
      </c>
      <c r="E2278" s="219" t="s">
        <v>7707</v>
      </c>
      <c r="F2278" s="219" t="s">
        <v>6394</v>
      </c>
      <c r="G2278" s="219" t="s">
        <v>7766</v>
      </c>
      <c r="H2278" s="219" t="s">
        <v>5990</v>
      </c>
      <c r="I2278" s="220" t="s">
        <v>8810</v>
      </c>
      <c r="J2278" s="221">
        <v>9900</v>
      </c>
      <c r="K2278" s="221">
        <v>1</v>
      </c>
      <c r="L2278" s="221">
        <v>9900</v>
      </c>
    </row>
    <row r="2279" spans="1:12" s="167" customFormat="1">
      <c r="A2279" s="218" t="str">
        <f t="shared" si="17"/>
        <v>O221018058381일반상품</v>
      </c>
      <c r="B2279" s="219" t="s">
        <v>8217</v>
      </c>
      <c r="C2279" s="219" t="s">
        <v>8023</v>
      </c>
      <c r="D2279" s="219" t="s">
        <v>8065</v>
      </c>
      <c r="E2279" s="219" t="s">
        <v>7707</v>
      </c>
      <c r="F2279" s="219" t="s">
        <v>6394</v>
      </c>
      <c r="G2279" s="219" t="s">
        <v>7766</v>
      </c>
      <c r="H2279" s="219" t="s">
        <v>5990</v>
      </c>
      <c r="I2279" s="220" t="s">
        <v>8798</v>
      </c>
      <c r="J2279" s="221">
        <v>1500</v>
      </c>
      <c r="K2279" s="221">
        <v>1</v>
      </c>
      <c r="L2279" s="221">
        <v>1500</v>
      </c>
    </row>
    <row r="2280" spans="1:12" s="167" customFormat="1">
      <c r="A2280" s="218" t="str">
        <f t="shared" si="17"/>
        <v>O221018058381일반상품</v>
      </c>
      <c r="B2280" s="219" t="s">
        <v>8217</v>
      </c>
      <c r="C2280" s="219" t="s">
        <v>8023</v>
      </c>
      <c r="D2280" s="219" t="s">
        <v>8065</v>
      </c>
      <c r="E2280" s="219" t="s">
        <v>7707</v>
      </c>
      <c r="F2280" s="219" t="s">
        <v>6394</v>
      </c>
      <c r="G2280" s="219" t="s">
        <v>7766</v>
      </c>
      <c r="H2280" s="219" t="s">
        <v>5990</v>
      </c>
      <c r="I2280" s="220" t="s">
        <v>8862</v>
      </c>
      <c r="J2280" s="221">
        <v>9300</v>
      </c>
      <c r="K2280" s="221">
        <v>1</v>
      </c>
      <c r="L2280" s="221">
        <v>9300</v>
      </c>
    </row>
    <row r="2281" spans="1:12" s="167" customFormat="1">
      <c r="A2281" s="218" t="str">
        <f t="shared" si="17"/>
        <v>O221018058381일반상품</v>
      </c>
      <c r="B2281" s="219" t="s">
        <v>8217</v>
      </c>
      <c r="C2281" s="219" t="s">
        <v>8023</v>
      </c>
      <c r="D2281" s="219" t="s">
        <v>8065</v>
      </c>
      <c r="E2281" s="219" t="s">
        <v>7707</v>
      </c>
      <c r="F2281" s="219" t="s">
        <v>6394</v>
      </c>
      <c r="G2281" s="219" t="s">
        <v>7766</v>
      </c>
      <c r="H2281" s="219" t="s">
        <v>5990</v>
      </c>
      <c r="I2281" s="220" t="s">
        <v>8390</v>
      </c>
      <c r="J2281" s="221">
        <v>5718</v>
      </c>
      <c r="K2281" s="221">
        <v>1</v>
      </c>
      <c r="L2281" s="221">
        <v>5718</v>
      </c>
    </row>
    <row r="2282" spans="1:12" s="167" customFormat="1">
      <c r="A2282" s="218" t="str">
        <f t="shared" si="17"/>
        <v>O221018058381일반상품</v>
      </c>
      <c r="B2282" s="219" t="s">
        <v>8217</v>
      </c>
      <c r="C2282" s="219" t="s">
        <v>8023</v>
      </c>
      <c r="D2282" s="219" t="s">
        <v>8065</v>
      </c>
      <c r="E2282" s="219" t="s">
        <v>7707</v>
      </c>
      <c r="F2282" s="219" t="s">
        <v>6394</v>
      </c>
      <c r="G2282" s="219" t="s">
        <v>7766</v>
      </c>
      <c r="H2282" s="219" t="s">
        <v>5990</v>
      </c>
      <c r="I2282" s="220" t="s">
        <v>8896</v>
      </c>
      <c r="J2282" s="221">
        <v>9300</v>
      </c>
      <c r="K2282" s="221">
        <v>1</v>
      </c>
      <c r="L2282" s="221">
        <v>9300</v>
      </c>
    </row>
    <row r="2283" spans="1:12" s="167" customFormat="1">
      <c r="A2283" s="218" t="str">
        <f t="shared" si="17"/>
        <v>O221018058381일반상품</v>
      </c>
      <c r="B2283" s="219" t="s">
        <v>8217</v>
      </c>
      <c r="C2283" s="219" t="s">
        <v>8023</v>
      </c>
      <c r="D2283" s="219" t="s">
        <v>8065</v>
      </c>
      <c r="E2283" s="219" t="s">
        <v>7707</v>
      </c>
      <c r="F2283" s="219" t="s">
        <v>6394</v>
      </c>
      <c r="G2283" s="219" t="s">
        <v>7766</v>
      </c>
      <c r="H2283" s="219" t="s">
        <v>5990</v>
      </c>
      <c r="I2283" s="220" t="s">
        <v>7263</v>
      </c>
      <c r="J2283" s="221">
        <v>9900</v>
      </c>
      <c r="K2283" s="221">
        <v>1</v>
      </c>
      <c r="L2283" s="221">
        <v>9900</v>
      </c>
    </row>
    <row r="2284" spans="1:12" s="167" customFormat="1">
      <c r="A2284" s="218" t="str">
        <f t="shared" si="17"/>
        <v>O221018058381일반상품</v>
      </c>
      <c r="B2284" s="219" t="s">
        <v>8217</v>
      </c>
      <c r="C2284" s="219" t="s">
        <v>8023</v>
      </c>
      <c r="D2284" s="219" t="s">
        <v>8065</v>
      </c>
      <c r="E2284" s="219" t="s">
        <v>7707</v>
      </c>
      <c r="F2284" s="219" t="s">
        <v>6394</v>
      </c>
      <c r="G2284" s="219" t="s">
        <v>7766</v>
      </c>
      <c r="H2284" s="219" t="s">
        <v>5990</v>
      </c>
      <c r="I2284" s="220" t="s">
        <v>8824</v>
      </c>
      <c r="J2284" s="221">
        <v>23500</v>
      </c>
      <c r="K2284" s="221">
        <v>1</v>
      </c>
      <c r="L2284" s="221">
        <v>23500</v>
      </c>
    </row>
    <row r="2285" spans="1:12" s="167" customFormat="1">
      <c r="A2285" s="218" t="str">
        <f t="shared" si="17"/>
        <v>O221018058381일반상품</v>
      </c>
      <c r="B2285" s="219" t="s">
        <v>8217</v>
      </c>
      <c r="C2285" s="219" t="s">
        <v>8023</v>
      </c>
      <c r="D2285" s="219" t="s">
        <v>8065</v>
      </c>
      <c r="E2285" s="219" t="s">
        <v>7707</v>
      </c>
      <c r="F2285" s="219" t="s">
        <v>6394</v>
      </c>
      <c r="G2285" s="219" t="s">
        <v>7766</v>
      </c>
      <c r="H2285" s="219" t="s">
        <v>5990</v>
      </c>
      <c r="I2285" s="220" t="s">
        <v>8069</v>
      </c>
      <c r="J2285" s="221">
        <v>2700</v>
      </c>
      <c r="K2285" s="221">
        <v>1</v>
      </c>
      <c r="L2285" s="221">
        <v>2700</v>
      </c>
    </row>
    <row r="2286" spans="1:12" s="167" customFormat="1">
      <c r="A2286" s="218" t="str">
        <f t="shared" si="17"/>
        <v>O221018058381일반상품</v>
      </c>
      <c r="B2286" s="219" t="s">
        <v>8217</v>
      </c>
      <c r="C2286" s="219" t="s">
        <v>8023</v>
      </c>
      <c r="D2286" s="219" t="s">
        <v>8065</v>
      </c>
      <c r="E2286" s="219" t="s">
        <v>7707</v>
      </c>
      <c r="F2286" s="219" t="s">
        <v>6394</v>
      </c>
      <c r="G2286" s="219" t="s">
        <v>7766</v>
      </c>
      <c r="H2286" s="219" t="s">
        <v>5990</v>
      </c>
      <c r="I2286" s="220" t="s">
        <v>8745</v>
      </c>
      <c r="J2286" s="221">
        <v>2480</v>
      </c>
      <c r="K2286" s="221">
        <v>1</v>
      </c>
      <c r="L2286" s="221">
        <v>2480</v>
      </c>
    </row>
    <row r="2287" spans="1:12" s="167" customFormat="1">
      <c r="A2287" s="218" t="str">
        <f t="shared" si="17"/>
        <v>O221018058381일반상품</v>
      </c>
      <c r="B2287" s="219" t="s">
        <v>8217</v>
      </c>
      <c r="C2287" s="219" t="s">
        <v>8023</v>
      </c>
      <c r="D2287" s="219" t="s">
        <v>8065</v>
      </c>
      <c r="E2287" s="219" t="s">
        <v>7707</v>
      </c>
      <c r="F2287" s="219" t="s">
        <v>6394</v>
      </c>
      <c r="G2287" s="219" t="s">
        <v>7766</v>
      </c>
      <c r="H2287" s="219" t="s">
        <v>5990</v>
      </c>
      <c r="I2287" s="220" t="s">
        <v>8822</v>
      </c>
      <c r="J2287" s="221">
        <v>3610</v>
      </c>
      <c r="K2287" s="221">
        <v>1</v>
      </c>
      <c r="L2287" s="221">
        <v>3610</v>
      </c>
    </row>
    <row r="2288" spans="1:12" s="167" customFormat="1">
      <c r="A2288" s="218" t="str">
        <f t="shared" si="17"/>
        <v>O221018058381일반상품</v>
      </c>
      <c r="B2288" s="219" t="s">
        <v>8217</v>
      </c>
      <c r="C2288" s="219" t="s">
        <v>8023</v>
      </c>
      <c r="D2288" s="219" t="s">
        <v>8065</v>
      </c>
      <c r="E2288" s="219" t="s">
        <v>7707</v>
      </c>
      <c r="F2288" s="219" t="s">
        <v>6394</v>
      </c>
      <c r="G2288" s="219" t="s">
        <v>7766</v>
      </c>
      <c r="H2288" s="219" t="s">
        <v>5990</v>
      </c>
      <c r="I2288" s="220" t="s">
        <v>8645</v>
      </c>
      <c r="J2288" s="221">
        <v>2350</v>
      </c>
      <c r="K2288" s="221">
        <v>1</v>
      </c>
      <c r="L2288" s="221">
        <v>2350</v>
      </c>
    </row>
    <row r="2289" spans="1:12" s="167" customFormat="1">
      <c r="A2289" s="218" t="str">
        <f t="shared" si="17"/>
        <v>O221018058381일반상품</v>
      </c>
      <c r="B2289" s="219" t="s">
        <v>8217</v>
      </c>
      <c r="C2289" s="219" t="s">
        <v>8023</v>
      </c>
      <c r="D2289" s="219" t="s">
        <v>8065</v>
      </c>
      <c r="E2289" s="219" t="s">
        <v>7707</v>
      </c>
      <c r="F2289" s="219" t="s">
        <v>6394</v>
      </c>
      <c r="G2289" s="219" t="s">
        <v>7766</v>
      </c>
      <c r="H2289" s="219" t="s">
        <v>5990</v>
      </c>
      <c r="I2289" s="220" t="s">
        <v>8718</v>
      </c>
      <c r="J2289" s="221">
        <v>2350</v>
      </c>
      <c r="K2289" s="221">
        <v>1</v>
      </c>
      <c r="L2289" s="221">
        <v>2350</v>
      </c>
    </row>
    <row r="2290" spans="1:12" s="167" customFormat="1">
      <c r="A2290" s="218" t="str">
        <f t="shared" si="17"/>
        <v>O221018058381일반상품</v>
      </c>
      <c r="B2290" s="219" t="s">
        <v>8217</v>
      </c>
      <c r="C2290" s="219" t="s">
        <v>8023</v>
      </c>
      <c r="D2290" s="219" t="s">
        <v>8065</v>
      </c>
      <c r="E2290" s="219" t="s">
        <v>7707</v>
      </c>
      <c r="F2290" s="219" t="s">
        <v>6394</v>
      </c>
      <c r="G2290" s="219" t="s">
        <v>7766</v>
      </c>
      <c r="H2290" s="219" t="s">
        <v>5990</v>
      </c>
      <c r="I2290" s="220" t="s">
        <v>8748</v>
      </c>
      <c r="J2290" s="221">
        <v>3360</v>
      </c>
      <c r="K2290" s="221">
        <v>3</v>
      </c>
      <c r="L2290" s="221">
        <v>10080</v>
      </c>
    </row>
    <row r="2291" spans="1:12" s="167" customFormat="1">
      <c r="A2291" s="218" t="str">
        <f t="shared" si="17"/>
        <v>O221018058381일반상품</v>
      </c>
      <c r="B2291" s="219" t="s">
        <v>8217</v>
      </c>
      <c r="C2291" s="219" t="s">
        <v>8023</v>
      </c>
      <c r="D2291" s="219" t="s">
        <v>8065</v>
      </c>
      <c r="E2291" s="219" t="s">
        <v>7707</v>
      </c>
      <c r="F2291" s="219" t="s">
        <v>6394</v>
      </c>
      <c r="G2291" s="219" t="s">
        <v>7766</v>
      </c>
      <c r="H2291" s="219" t="s">
        <v>5990</v>
      </c>
      <c r="I2291" s="220" t="s">
        <v>7282</v>
      </c>
      <c r="J2291" s="221">
        <v>2170</v>
      </c>
      <c r="K2291" s="221">
        <v>2</v>
      </c>
      <c r="L2291" s="221">
        <v>4340</v>
      </c>
    </row>
    <row r="2292" spans="1:12" s="167" customFormat="1">
      <c r="A2292" s="218" t="str">
        <f t="shared" si="17"/>
        <v>O221018058381일반상품</v>
      </c>
      <c r="B2292" s="219" t="s">
        <v>8217</v>
      </c>
      <c r="C2292" s="219" t="s">
        <v>8023</v>
      </c>
      <c r="D2292" s="219" t="s">
        <v>8065</v>
      </c>
      <c r="E2292" s="219" t="s">
        <v>7707</v>
      </c>
      <c r="F2292" s="219" t="s">
        <v>6394</v>
      </c>
      <c r="G2292" s="219" t="s">
        <v>7766</v>
      </c>
      <c r="H2292" s="219" t="s">
        <v>5990</v>
      </c>
      <c r="I2292" s="220" t="s">
        <v>8790</v>
      </c>
      <c r="J2292" s="221">
        <v>4800</v>
      </c>
      <c r="K2292" s="221">
        <v>1</v>
      </c>
      <c r="L2292" s="221">
        <v>4800</v>
      </c>
    </row>
    <row r="2293" spans="1:12" s="167" customFormat="1">
      <c r="A2293" s="218" t="str">
        <f t="shared" si="17"/>
        <v>O221018058381일반상품</v>
      </c>
      <c r="B2293" s="219" t="s">
        <v>8217</v>
      </c>
      <c r="C2293" s="219" t="s">
        <v>8023</v>
      </c>
      <c r="D2293" s="219" t="s">
        <v>8065</v>
      </c>
      <c r="E2293" s="219" t="s">
        <v>7707</v>
      </c>
      <c r="F2293" s="219" t="s">
        <v>6394</v>
      </c>
      <c r="G2293" s="219" t="s">
        <v>7766</v>
      </c>
      <c r="H2293" s="219" t="s">
        <v>5990</v>
      </c>
      <c r="I2293" s="220" t="s">
        <v>8897</v>
      </c>
      <c r="J2293" s="221">
        <v>30000</v>
      </c>
      <c r="K2293" s="221">
        <v>1</v>
      </c>
      <c r="L2293" s="221">
        <v>30000</v>
      </c>
    </row>
    <row r="2294" spans="1:12" s="167" customFormat="1">
      <c r="A2294" s="218" t="str">
        <f t="shared" si="17"/>
        <v>O221018058381일반상품</v>
      </c>
      <c r="B2294" s="219" t="s">
        <v>8217</v>
      </c>
      <c r="C2294" s="219" t="s">
        <v>8023</v>
      </c>
      <c r="D2294" s="219" t="s">
        <v>8065</v>
      </c>
      <c r="E2294" s="219" t="s">
        <v>7707</v>
      </c>
      <c r="F2294" s="219" t="s">
        <v>6394</v>
      </c>
      <c r="G2294" s="219" t="s">
        <v>7766</v>
      </c>
      <c r="H2294" s="219" t="s">
        <v>5990</v>
      </c>
      <c r="I2294" s="220" t="s">
        <v>7216</v>
      </c>
      <c r="J2294" s="221">
        <v>3930</v>
      </c>
      <c r="K2294" s="221">
        <v>1</v>
      </c>
      <c r="L2294" s="221">
        <v>3930</v>
      </c>
    </row>
    <row r="2295" spans="1:12" s="167" customFormat="1">
      <c r="A2295" s="218" t="str">
        <f t="shared" si="17"/>
        <v>O221018058381일반상품</v>
      </c>
      <c r="B2295" s="219" t="s">
        <v>8217</v>
      </c>
      <c r="C2295" s="219" t="s">
        <v>8023</v>
      </c>
      <c r="D2295" s="219" t="s">
        <v>8065</v>
      </c>
      <c r="E2295" s="219" t="s">
        <v>7707</v>
      </c>
      <c r="F2295" s="219" t="s">
        <v>6394</v>
      </c>
      <c r="G2295" s="219" t="s">
        <v>7766</v>
      </c>
      <c r="H2295" s="219" t="s">
        <v>5990</v>
      </c>
      <c r="I2295" s="220" t="s">
        <v>8079</v>
      </c>
      <c r="J2295" s="221">
        <v>1760</v>
      </c>
      <c r="K2295" s="221">
        <v>2</v>
      </c>
      <c r="L2295" s="221">
        <v>3520</v>
      </c>
    </row>
    <row r="2296" spans="1:12" s="167" customFormat="1">
      <c r="A2296" s="218" t="str">
        <f t="shared" si="17"/>
        <v>O221018058381일반상품</v>
      </c>
      <c r="B2296" s="219" t="s">
        <v>8217</v>
      </c>
      <c r="C2296" s="219" t="s">
        <v>8023</v>
      </c>
      <c r="D2296" s="219" t="s">
        <v>8065</v>
      </c>
      <c r="E2296" s="219" t="s">
        <v>7707</v>
      </c>
      <c r="F2296" s="219" t="s">
        <v>6394</v>
      </c>
      <c r="G2296" s="219" t="s">
        <v>7766</v>
      </c>
      <c r="H2296" s="219" t="s">
        <v>5990</v>
      </c>
      <c r="I2296" s="220" t="s">
        <v>8657</v>
      </c>
      <c r="J2296" s="221">
        <v>13600</v>
      </c>
      <c r="K2296" s="221">
        <v>1</v>
      </c>
      <c r="L2296" s="221">
        <v>13600</v>
      </c>
    </row>
    <row r="2297" spans="1:12" s="167" customFormat="1">
      <c r="A2297" s="218" t="str">
        <f t="shared" si="17"/>
        <v>O221018058380일반상품</v>
      </c>
      <c r="B2297" s="219" t="s">
        <v>8218</v>
      </c>
      <c r="C2297" s="219" t="s">
        <v>8023</v>
      </c>
      <c r="D2297" s="219" t="s">
        <v>8065</v>
      </c>
      <c r="E2297" s="219" t="s">
        <v>7707</v>
      </c>
      <c r="F2297" s="219" t="s">
        <v>6394</v>
      </c>
      <c r="G2297" s="219" t="s">
        <v>7747</v>
      </c>
      <c r="H2297" s="219" t="s">
        <v>5990</v>
      </c>
      <c r="I2297" s="220" t="s">
        <v>8898</v>
      </c>
      <c r="J2297" s="221">
        <v>9900</v>
      </c>
      <c r="K2297" s="221">
        <v>2</v>
      </c>
      <c r="L2297" s="221">
        <v>19800</v>
      </c>
    </row>
    <row r="2298" spans="1:12" s="167" customFormat="1">
      <c r="A2298" s="218" t="str">
        <f t="shared" si="17"/>
        <v>O221018058380일반상품</v>
      </c>
      <c r="B2298" s="219" t="s">
        <v>8218</v>
      </c>
      <c r="C2298" s="219" t="s">
        <v>8023</v>
      </c>
      <c r="D2298" s="219" t="s">
        <v>8065</v>
      </c>
      <c r="E2298" s="219" t="s">
        <v>7707</v>
      </c>
      <c r="F2298" s="219" t="s">
        <v>6394</v>
      </c>
      <c r="G2298" s="219" t="s">
        <v>7747</v>
      </c>
      <c r="H2298" s="219" t="s">
        <v>5990</v>
      </c>
      <c r="I2298" s="220" t="s">
        <v>8843</v>
      </c>
      <c r="J2298" s="221">
        <v>7200</v>
      </c>
      <c r="K2298" s="221">
        <v>1</v>
      </c>
      <c r="L2298" s="221">
        <v>7200</v>
      </c>
    </row>
    <row r="2299" spans="1:12" s="167" customFormat="1">
      <c r="A2299" s="218" t="str">
        <f t="shared" si="17"/>
        <v>O221018058380일반상품</v>
      </c>
      <c r="B2299" s="219" t="s">
        <v>8218</v>
      </c>
      <c r="C2299" s="219" t="s">
        <v>8023</v>
      </c>
      <c r="D2299" s="219" t="s">
        <v>8065</v>
      </c>
      <c r="E2299" s="219" t="s">
        <v>7707</v>
      </c>
      <c r="F2299" s="219" t="s">
        <v>6394</v>
      </c>
      <c r="G2299" s="219" t="s">
        <v>7747</v>
      </c>
      <c r="H2299" s="219" t="s">
        <v>5990</v>
      </c>
      <c r="I2299" s="220" t="s">
        <v>8365</v>
      </c>
      <c r="J2299" s="221">
        <v>6180</v>
      </c>
      <c r="K2299" s="221">
        <v>2</v>
      </c>
      <c r="L2299" s="221">
        <v>12360</v>
      </c>
    </row>
    <row r="2300" spans="1:12" s="167" customFormat="1">
      <c r="A2300" s="218" t="str">
        <f t="shared" si="17"/>
        <v>O221018058380일반상품</v>
      </c>
      <c r="B2300" s="219" t="s">
        <v>8218</v>
      </c>
      <c r="C2300" s="219" t="s">
        <v>8023</v>
      </c>
      <c r="D2300" s="219" t="s">
        <v>8065</v>
      </c>
      <c r="E2300" s="219" t="s">
        <v>7707</v>
      </c>
      <c r="F2300" s="219" t="s">
        <v>6394</v>
      </c>
      <c r="G2300" s="219" t="s">
        <v>7747</v>
      </c>
      <c r="H2300" s="219" t="s">
        <v>5990</v>
      </c>
      <c r="I2300" s="220" t="s">
        <v>8413</v>
      </c>
      <c r="J2300" s="221">
        <v>8000</v>
      </c>
      <c r="K2300" s="221">
        <v>2</v>
      </c>
      <c r="L2300" s="221">
        <v>16000</v>
      </c>
    </row>
    <row r="2301" spans="1:12" s="167" customFormat="1">
      <c r="A2301" s="218" t="str">
        <f t="shared" si="17"/>
        <v>O221018058380일반상품</v>
      </c>
      <c r="B2301" s="219" t="s">
        <v>8218</v>
      </c>
      <c r="C2301" s="219" t="s">
        <v>8023</v>
      </c>
      <c r="D2301" s="219" t="s">
        <v>8065</v>
      </c>
      <c r="E2301" s="219" t="s">
        <v>7707</v>
      </c>
      <c r="F2301" s="219" t="s">
        <v>6394</v>
      </c>
      <c r="G2301" s="219" t="s">
        <v>7747</v>
      </c>
      <c r="H2301" s="219" t="s">
        <v>5990</v>
      </c>
      <c r="I2301" s="220" t="s">
        <v>8465</v>
      </c>
      <c r="J2301" s="221">
        <v>8500</v>
      </c>
      <c r="K2301" s="221">
        <v>1</v>
      </c>
      <c r="L2301" s="221">
        <v>8500</v>
      </c>
    </row>
    <row r="2302" spans="1:12" s="167" customFormat="1">
      <c r="A2302" s="218" t="str">
        <f t="shared" si="17"/>
        <v>O221018058380일반상품</v>
      </c>
      <c r="B2302" s="219" t="s">
        <v>8218</v>
      </c>
      <c r="C2302" s="219" t="s">
        <v>8023</v>
      </c>
      <c r="D2302" s="219" t="s">
        <v>8065</v>
      </c>
      <c r="E2302" s="219" t="s">
        <v>7707</v>
      </c>
      <c r="F2302" s="219" t="s">
        <v>6394</v>
      </c>
      <c r="G2302" s="219" t="s">
        <v>7747</v>
      </c>
      <c r="H2302" s="219" t="s">
        <v>5990</v>
      </c>
      <c r="I2302" s="220" t="s">
        <v>8899</v>
      </c>
      <c r="J2302" s="221">
        <v>6000</v>
      </c>
      <c r="K2302" s="221">
        <v>1</v>
      </c>
      <c r="L2302" s="221">
        <v>6000</v>
      </c>
    </row>
    <row r="2303" spans="1:12" s="167" customFormat="1">
      <c r="A2303" s="218" t="str">
        <f t="shared" si="17"/>
        <v>O221018058380일반상품</v>
      </c>
      <c r="B2303" s="219" t="s">
        <v>8218</v>
      </c>
      <c r="C2303" s="219" t="s">
        <v>8023</v>
      </c>
      <c r="D2303" s="219" t="s">
        <v>8065</v>
      </c>
      <c r="E2303" s="219" t="s">
        <v>7707</v>
      </c>
      <c r="F2303" s="219" t="s">
        <v>6394</v>
      </c>
      <c r="G2303" s="219" t="s">
        <v>7747</v>
      </c>
      <c r="H2303" s="219" t="s">
        <v>5990</v>
      </c>
      <c r="I2303" s="220" t="s">
        <v>8536</v>
      </c>
      <c r="J2303" s="221">
        <v>37000</v>
      </c>
      <c r="K2303" s="221">
        <v>2</v>
      </c>
      <c r="L2303" s="221">
        <v>74000</v>
      </c>
    </row>
    <row r="2304" spans="1:12" s="167" customFormat="1">
      <c r="A2304" s="218" t="str">
        <f t="shared" si="17"/>
        <v>O221018058380일반상품</v>
      </c>
      <c r="B2304" s="219" t="s">
        <v>8218</v>
      </c>
      <c r="C2304" s="219" t="s">
        <v>8023</v>
      </c>
      <c r="D2304" s="219" t="s">
        <v>8065</v>
      </c>
      <c r="E2304" s="219" t="s">
        <v>7707</v>
      </c>
      <c r="F2304" s="219" t="s">
        <v>6394</v>
      </c>
      <c r="G2304" s="219" t="s">
        <v>7747</v>
      </c>
      <c r="H2304" s="219" t="s">
        <v>5990</v>
      </c>
      <c r="I2304" s="220" t="s">
        <v>8810</v>
      </c>
      <c r="J2304" s="221">
        <v>9900</v>
      </c>
      <c r="K2304" s="221">
        <v>2</v>
      </c>
      <c r="L2304" s="221">
        <v>19800</v>
      </c>
    </row>
    <row r="2305" spans="1:12" s="167" customFormat="1">
      <c r="A2305" s="218" t="str">
        <f t="shared" ref="A2305:A2368" si="18">B2305&amp;H2305</f>
        <v>O221018058380일반상품</v>
      </c>
      <c r="B2305" s="219" t="s">
        <v>8218</v>
      </c>
      <c r="C2305" s="219" t="s">
        <v>8023</v>
      </c>
      <c r="D2305" s="219" t="s">
        <v>8065</v>
      </c>
      <c r="E2305" s="219" t="s">
        <v>7707</v>
      </c>
      <c r="F2305" s="219" t="s">
        <v>6394</v>
      </c>
      <c r="G2305" s="219" t="s">
        <v>7747</v>
      </c>
      <c r="H2305" s="219" t="s">
        <v>5990</v>
      </c>
      <c r="I2305" s="220" t="s">
        <v>8755</v>
      </c>
      <c r="J2305" s="221">
        <v>4840</v>
      </c>
      <c r="K2305" s="221">
        <v>1</v>
      </c>
      <c r="L2305" s="221">
        <v>4840</v>
      </c>
    </row>
    <row r="2306" spans="1:12" s="167" customFormat="1">
      <c r="A2306" s="218" t="str">
        <f t="shared" si="18"/>
        <v>O221018058380일반상품</v>
      </c>
      <c r="B2306" s="219" t="s">
        <v>8218</v>
      </c>
      <c r="C2306" s="219" t="s">
        <v>8023</v>
      </c>
      <c r="D2306" s="219" t="s">
        <v>8065</v>
      </c>
      <c r="E2306" s="219" t="s">
        <v>7707</v>
      </c>
      <c r="F2306" s="219" t="s">
        <v>6394</v>
      </c>
      <c r="G2306" s="219" t="s">
        <v>7747</v>
      </c>
      <c r="H2306" s="219" t="s">
        <v>5990</v>
      </c>
      <c r="I2306" s="220" t="s">
        <v>8538</v>
      </c>
      <c r="J2306" s="221">
        <v>9900</v>
      </c>
      <c r="K2306" s="221">
        <v>1</v>
      </c>
      <c r="L2306" s="221">
        <v>9900</v>
      </c>
    </row>
    <row r="2307" spans="1:12" s="167" customFormat="1">
      <c r="A2307" s="218" t="str">
        <f t="shared" si="18"/>
        <v>O221018058380일반상품</v>
      </c>
      <c r="B2307" s="219" t="s">
        <v>8218</v>
      </c>
      <c r="C2307" s="219" t="s">
        <v>8023</v>
      </c>
      <c r="D2307" s="219" t="s">
        <v>8065</v>
      </c>
      <c r="E2307" s="219" t="s">
        <v>7707</v>
      </c>
      <c r="F2307" s="219" t="s">
        <v>6394</v>
      </c>
      <c r="G2307" s="219" t="s">
        <v>7747</v>
      </c>
      <c r="H2307" s="219" t="s">
        <v>5990</v>
      </c>
      <c r="I2307" s="220" t="s">
        <v>8900</v>
      </c>
      <c r="J2307" s="221">
        <v>6950</v>
      </c>
      <c r="K2307" s="221">
        <v>2</v>
      </c>
      <c r="L2307" s="221">
        <v>13900</v>
      </c>
    </row>
    <row r="2308" spans="1:12" s="167" customFormat="1">
      <c r="A2308" s="218" t="str">
        <f t="shared" si="18"/>
        <v>O221018058380일반상품</v>
      </c>
      <c r="B2308" s="219" t="s">
        <v>8218</v>
      </c>
      <c r="C2308" s="219" t="s">
        <v>8023</v>
      </c>
      <c r="D2308" s="219" t="s">
        <v>8065</v>
      </c>
      <c r="E2308" s="219" t="s">
        <v>7707</v>
      </c>
      <c r="F2308" s="219" t="s">
        <v>6394</v>
      </c>
      <c r="G2308" s="219" t="s">
        <v>7747</v>
      </c>
      <c r="H2308" s="219" t="s">
        <v>5990</v>
      </c>
      <c r="I2308" s="220" t="s">
        <v>8356</v>
      </c>
      <c r="J2308" s="221">
        <v>23500</v>
      </c>
      <c r="K2308" s="221">
        <v>1</v>
      </c>
      <c r="L2308" s="221">
        <v>23500</v>
      </c>
    </row>
    <row r="2309" spans="1:12" s="167" customFormat="1">
      <c r="A2309" s="218" t="str">
        <f t="shared" si="18"/>
        <v>O221018058380일반상품</v>
      </c>
      <c r="B2309" s="219" t="s">
        <v>8218</v>
      </c>
      <c r="C2309" s="219" t="s">
        <v>8023</v>
      </c>
      <c r="D2309" s="219" t="s">
        <v>8065</v>
      </c>
      <c r="E2309" s="219" t="s">
        <v>7707</v>
      </c>
      <c r="F2309" s="219" t="s">
        <v>6394</v>
      </c>
      <c r="G2309" s="219" t="s">
        <v>7747</v>
      </c>
      <c r="H2309" s="219" t="s">
        <v>5990</v>
      </c>
      <c r="I2309" s="220" t="s">
        <v>8689</v>
      </c>
      <c r="J2309" s="221">
        <v>18530</v>
      </c>
      <c r="K2309" s="221">
        <v>3</v>
      </c>
      <c r="L2309" s="221">
        <v>55590</v>
      </c>
    </row>
    <row r="2310" spans="1:12" s="167" customFormat="1">
      <c r="A2310" s="218" t="str">
        <f t="shared" si="18"/>
        <v>O221018058380일반상품</v>
      </c>
      <c r="B2310" s="219" t="s">
        <v>8218</v>
      </c>
      <c r="C2310" s="219" t="s">
        <v>8023</v>
      </c>
      <c r="D2310" s="219" t="s">
        <v>8065</v>
      </c>
      <c r="E2310" s="219" t="s">
        <v>7707</v>
      </c>
      <c r="F2310" s="219" t="s">
        <v>6394</v>
      </c>
      <c r="G2310" s="219" t="s">
        <v>7747</v>
      </c>
      <c r="H2310" s="219" t="s">
        <v>5990</v>
      </c>
      <c r="I2310" s="220" t="s">
        <v>8901</v>
      </c>
      <c r="J2310" s="221">
        <v>3700</v>
      </c>
      <c r="K2310" s="221">
        <v>1</v>
      </c>
      <c r="L2310" s="221">
        <v>3700</v>
      </c>
    </row>
    <row r="2311" spans="1:12" s="167" customFormat="1">
      <c r="A2311" s="218" t="str">
        <f t="shared" si="18"/>
        <v>O221018058380일반상품</v>
      </c>
      <c r="B2311" s="219" t="s">
        <v>8218</v>
      </c>
      <c r="C2311" s="219" t="s">
        <v>8023</v>
      </c>
      <c r="D2311" s="219" t="s">
        <v>8065</v>
      </c>
      <c r="E2311" s="219" t="s">
        <v>7707</v>
      </c>
      <c r="F2311" s="219" t="s">
        <v>6394</v>
      </c>
      <c r="G2311" s="219" t="s">
        <v>7747</v>
      </c>
      <c r="H2311" s="219" t="s">
        <v>5990</v>
      </c>
      <c r="I2311" s="220" t="s">
        <v>8902</v>
      </c>
      <c r="J2311" s="221">
        <v>7500</v>
      </c>
      <c r="K2311" s="221">
        <v>1</v>
      </c>
      <c r="L2311" s="221">
        <v>7500</v>
      </c>
    </row>
    <row r="2312" spans="1:12" s="167" customFormat="1">
      <c r="A2312" s="218" t="str">
        <f t="shared" si="18"/>
        <v>O221018058380일반상품</v>
      </c>
      <c r="B2312" s="219" t="s">
        <v>8218</v>
      </c>
      <c r="C2312" s="219" t="s">
        <v>8023</v>
      </c>
      <c r="D2312" s="219" t="s">
        <v>8065</v>
      </c>
      <c r="E2312" s="219" t="s">
        <v>7707</v>
      </c>
      <c r="F2312" s="219" t="s">
        <v>6394</v>
      </c>
      <c r="G2312" s="219" t="s">
        <v>7747</v>
      </c>
      <c r="H2312" s="219" t="s">
        <v>5990</v>
      </c>
      <c r="I2312" s="220" t="s">
        <v>8049</v>
      </c>
      <c r="J2312" s="221">
        <v>7500</v>
      </c>
      <c r="K2312" s="221">
        <v>1</v>
      </c>
      <c r="L2312" s="221">
        <v>7500</v>
      </c>
    </row>
    <row r="2313" spans="1:12" s="167" customFormat="1">
      <c r="A2313" s="218" t="str">
        <f t="shared" si="18"/>
        <v>O221018058380일반상품</v>
      </c>
      <c r="B2313" s="219" t="s">
        <v>8218</v>
      </c>
      <c r="C2313" s="219" t="s">
        <v>8023</v>
      </c>
      <c r="D2313" s="219" t="s">
        <v>8065</v>
      </c>
      <c r="E2313" s="219" t="s">
        <v>7707</v>
      </c>
      <c r="F2313" s="219" t="s">
        <v>6394</v>
      </c>
      <c r="G2313" s="219" t="s">
        <v>7747</v>
      </c>
      <c r="H2313" s="219" t="s">
        <v>5990</v>
      </c>
      <c r="I2313" s="220" t="s">
        <v>8903</v>
      </c>
      <c r="J2313" s="221">
        <v>4800</v>
      </c>
      <c r="K2313" s="221">
        <v>1</v>
      </c>
      <c r="L2313" s="221">
        <v>4800</v>
      </c>
    </row>
    <row r="2314" spans="1:12" s="167" customFormat="1">
      <c r="A2314" s="218" t="str">
        <f t="shared" si="18"/>
        <v>O221018058380일반상품</v>
      </c>
      <c r="B2314" s="219" t="s">
        <v>8218</v>
      </c>
      <c r="C2314" s="219" t="s">
        <v>8023</v>
      </c>
      <c r="D2314" s="219" t="s">
        <v>8065</v>
      </c>
      <c r="E2314" s="219" t="s">
        <v>7707</v>
      </c>
      <c r="F2314" s="219" t="s">
        <v>6394</v>
      </c>
      <c r="G2314" s="219" t="s">
        <v>7747</v>
      </c>
      <c r="H2314" s="219" t="s">
        <v>5990</v>
      </c>
      <c r="I2314" s="220" t="s">
        <v>8790</v>
      </c>
      <c r="J2314" s="221">
        <v>4800</v>
      </c>
      <c r="K2314" s="221">
        <v>1</v>
      </c>
      <c r="L2314" s="221">
        <v>4800</v>
      </c>
    </row>
    <row r="2315" spans="1:12" s="167" customFormat="1">
      <c r="A2315" s="218" t="str">
        <f t="shared" si="18"/>
        <v>O221018058379일반상품</v>
      </c>
      <c r="B2315" s="219" t="s">
        <v>8219</v>
      </c>
      <c r="C2315" s="219" t="s">
        <v>8023</v>
      </c>
      <c r="D2315" s="219" t="s">
        <v>8065</v>
      </c>
      <c r="E2315" s="219" t="s">
        <v>7708</v>
      </c>
      <c r="F2315" s="219" t="s">
        <v>6394</v>
      </c>
      <c r="G2315" s="219" t="s">
        <v>7752</v>
      </c>
      <c r="H2315" s="219" t="s">
        <v>5990</v>
      </c>
      <c r="I2315" s="220" t="s">
        <v>8594</v>
      </c>
      <c r="J2315" s="221">
        <v>480</v>
      </c>
      <c r="K2315" s="221">
        <v>1</v>
      </c>
      <c r="L2315" s="221">
        <v>480</v>
      </c>
    </row>
    <row r="2316" spans="1:12" s="167" customFormat="1">
      <c r="A2316" s="218" t="str">
        <f t="shared" si="18"/>
        <v>O221018058379일반상품</v>
      </c>
      <c r="B2316" s="219" t="s">
        <v>8219</v>
      </c>
      <c r="C2316" s="219" t="s">
        <v>8023</v>
      </c>
      <c r="D2316" s="219" t="s">
        <v>8065</v>
      </c>
      <c r="E2316" s="219" t="s">
        <v>7708</v>
      </c>
      <c r="F2316" s="219" t="s">
        <v>6394</v>
      </c>
      <c r="G2316" s="219" t="s">
        <v>7752</v>
      </c>
      <c r="H2316" s="219" t="s">
        <v>5990</v>
      </c>
      <c r="I2316" s="220" t="s">
        <v>8473</v>
      </c>
      <c r="J2316" s="221">
        <v>1100</v>
      </c>
      <c r="K2316" s="221">
        <v>3</v>
      </c>
      <c r="L2316" s="221">
        <v>3300</v>
      </c>
    </row>
    <row r="2317" spans="1:12" s="167" customFormat="1">
      <c r="A2317" s="218" t="str">
        <f t="shared" si="18"/>
        <v>O221018058379일반상품</v>
      </c>
      <c r="B2317" s="219" t="s">
        <v>8219</v>
      </c>
      <c r="C2317" s="219" t="s">
        <v>8023</v>
      </c>
      <c r="D2317" s="219" t="s">
        <v>8065</v>
      </c>
      <c r="E2317" s="219" t="s">
        <v>7708</v>
      </c>
      <c r="F2317" s="219" t="s">
        <v>6394</v>
      </c>
      <c r="G2317" s="219" t="s">
        <v>7752</v>
      </c>
      <c r="H2317" s="219" t="s">
        <v>5990</v>
      </c>
      <c r="I2317" s="220" t="s">
        <v>8363</v>
      </c>
      <c r="J2317" s="221">
        <v>1100</v>
      </c>
      <c r="K2317" s="221">
        <v>4</v>
      </c>
      <c r="L2317" s="221">
        <v>4400</v>
      </c>
    </row>
    <row r="2318" spans="1:12" s="167" customFormat="1">
      <c r="A2318" s="218" t="str">
        <f t="shared" si="18"/>
        <v>O221018058379일반상품</v>
      </c>
      <c r="B2318" s="219" t="s">
        <v>8219</v>
      </c>
      <c r="C2318" s="219" t="s">
        <v>8023</v>
      </c>
      <c r="D2318" s="219" t="s">
        <v>8065</v>
      </c>
      <c r="E2318" s="219" t="s">
        <v>7708</v>
      </c>
      <c r="F2318" s="219" t="s">
        <v>6394</v>
      </c>
      <c r="G2318" s="219" t="s">
        <v>7752</v>
      </c>
      <c r="H2318" s="219" t="s">
        <v>5990</v>
      </c>
      <c r="I2318" s="220" t="s">
        <v>7218</v>
      </c>
      <c r="J2318" s="221">
        <v>1000</v>
      </c>
      <c r="K2318" s="221">
        <v>2</v>
      </c>
      <c r="L2318" s="221">
        <v>2000</v>
      </c>
    </row>
    <row r="2319" spans="1:12" s="167" customFormat="1">
      <c r="A2319" s="218" t="str">
        <f t="shared" si="18"/>
        <v>O221018058379일반상품</v>
      </c>
      <c r="B2319" s="219" t="s">
        <v>8219</v>
      </c>
      <c r="C2319" s="219" t="s">
        <v>8023</v>
      </c>
      <c r="D2319" s="219" t="s">
        <v>8065</v>
      </c>
      <c r="E2319" s="219" t="s">
        <v>7708</v>
      </c>
      <c r="F2319" s="219" t="s">
        <v>6394</v>
      </c>
      <c r="G2319" s="219" t="s">
        <v>7752</v>
      </c>
      <c r="H2319" s="219" t="s">
        <v>5990</v>
      </c>
      <c r="I2319" s="220" t="s">
        <v>7980</v>
      </c>
      <c r="J2319" s="221">
        <v>4200</v>
      </c>
      <c r="K2319" s="221">
        <v>1</v>
      </c>
      <c r="L2319" s="221">
        <v>4200</v>
      </c>
    </row>
    <row r="2320" spans="1:12" s="167" customFormat="1">
      <c r="A2320" s="218" t="str">
        <f t="shared" si="18"/>
        <v>O221018058379일반상품</v>
      </c>
      <c r="B2320" s="219" t="s">
        <v>8219</v>
      </c>
      <c r="C2320" s="219" t="s">
        <v>8023</v>
      </c>
      <c r="D2320" s="219" t="s">
        <v>8065</v>
      </c>
      <c r="E2320" s="219" t="s">
        <v>7708</v>
      </c>
      <c r="F2320" s="219" t="s">
        <v>6394</v>
      </c>
      <c r="G2320" s="219" t="s">
        <v>7752</v>
      </c>
      <c r="H2320" s="219" t="s">
        <v>5990</v>
      </c>
      <c r="I2320" s="220" t="s">
        <v>7930</v>
      </c>
      <c r="J2320" s="221">
        <v>4200</v>
      </c>
      <c r="K2320" s="221">
        <v>1</v>
      </c>
      <c r="L2320" s="221">
        <v>4200</v>
      </c>
    </row>
    <row r="2321" spans="1:12" s="167" customFormat="1">
      <c r="A2321" s="218" t="str">
        <f t="shared" si="18"/>
        <v>O221018058379일반상품</v>
      </c>
      <c r="B2321" s="219" t="s">
        <v>8219</v>
      </c>
      <c r="C2321" s="219" t="s">
        <v>8023</v>
      </c>
      <c r="D2321" s="219" t="s">
        <v>8065</v>
      </c>
      <c r="E2321" s="219" t="s">
        <v>7708</v>
      </c>
      <c r="F2321" s="219" t="s">
        <v>6394</v>
      </c>
      <c r="G2321" s="219" t="s">
        <v>7752</v>
      </c>
      <c r="H2321" s="219" t="s">
        <v>5990</v>
      </c>
      <c r="I2321" s="220" t="s">
        <v>8904</v>
      </c>
      <c r="J2321" s="221">
        <v>1300</v>
      </c>
      <c r="K2321" s="221">
        <v>1</v>
      </c>
      <c r="L2321" s="221">
        <v>1300</v>
      </c>
    </row>
    <row r="2322" spans="1:12" s="167" customFormat="1">
      <c r="A2322" s="218" t="str">
        <f t="shared" si="18"/>
        <v>O221018058379일반상품</v>
      </c>
      <c r="B2322" s="219" t="s">
        <v>8219</v>
      </c>
      <c r="C2322" s="219" t="s">
        <v>8023</v>
      </c>
      <c r="D2322" s="219" t="s">
        <v>8065</v>
      </c>
      <c r="E2322" s="219" t="s">
        <v>7708</v>
      </c>
      <c r="F2322" s="219" t="s">
        <v>6394</v>
      </c>
      <c r="G2322" s="219" t="s">
        <v>7752</v>
      </c>
      <c r="H2322" s="219" t="s">
        <v>5990</v>
      </c>
      <c r="I2322" s="220" t="s">
        <v>8384</v>
      </c>
      <c r="J2322" s="221">
        <v>3640</v>
      </c>
      <c r="K2322" s="221">
        <v>1</v>
      </c>
      <c r="L2322" s="221">
        <v>3640</v>
      </c>
    </row>
    <row r="2323" spans="1:12" s="167" customFormat="1">
      <c r="A2323" s="218" t="str">
        <f t="shared" si="18"/>
        <v>O221018058379일반상품</v>
      </c>
      <c r="B2323" s="219" t="s">
        <v>8219</v>
      </c>
      <c r="C2323" s="219" t="s">
        <v>8023</v>
      </c>
      <c r="D2323" s="219" t="s">
        <v>8065</v>
      </c>
      <c r="E2323" s="219" t="s">
        <v>7708</v>
      </c>
      <c r="F2323" s="219" t="s">
        <v>6394</v>
      </c>
      <c r="G2323" s="219" t="s">
        <v>7752</v>
      </c>
      <c r="H2323" s="219" t="s">
        <v>5990</v>
      </c>
      <c r="I2323" s="220" t="s">
        <v>7223</v>
      </c>
      <c r="J2323" s="221">
        <v>4080</v>
      </c>
      <c r="K2323" s="221">
        <v>1</v>
      </c>
      <c r="L2323" s="221">
        <v>4080</v>
      </c>
    </row>
    <row r="2324" spans="1:12" s="167" customFormat="1">
      <c r="A2324" s="218" t="str">
        <f t="shared" si="18"/>
        <v>O221018058379일반상품</v>
      </c>
      <c r="B2324" s="219" t="s">
        <v>8219</v>
      </c>
      <c r="C2324" s="219" t="s">
        <v>8023</v>
      </c>
      <c r="D2324" s="219" t="s">
        <v>8065</v>
      </c>
      <c r="E2324" s="219" t="s">
        <v>7708</v>
      </c>
      <c r="F2324" s="219" t="s">
        <v>6394</v>
      </c>
      <c r="G2324" s="219" t="s">
        <v>7752</v>
      </c>
      <c r="H2324" s="219" t="s">
        <v>5990</v>
      </c>
      <c r="I2324" s="220" t="s">
        <v>7190</v>
      </c>
      <c r="J2324" s="221">
        <v>4430</v>
      </c>
      <c r="K2324" s="221">
        <v>1</v>
      </c>
      <c r="L2324" s="221">
        <v>4430</v>
      </c>
    </row>
    <row r="2325" spans="1:12" s="167" customFormat="1">
      <c r="A2325" s="218" t="str">
        <f t="shared" si="18"/>
        <v>O221018058379일반상품</v>
      </c>
      <c r="B2325" s="219" t="s">
        <v>8219</v>
      </c>
      <c r="C2325" s="219" t="s">
        <v>8023</v>
      </c>
      <c r="D2325" s="219" t="s">
        <v>8065</v>
      </c>
      <c r="E2325" s="219" t="s">
        <v>7708</v>
      </c>
      <c r="F2325" s="219" t="s">
        <v>6394</v>
      </c>
      <c r="G2325" s="219" t="s">
        <v>7752</v>
      </c>
      <c r="H2325" s="219" t="s">
        <v>5990</v>
      </c>
      <c r="I2325" s="220" t="s">
        <v>8397</v>
      </c>
      <c r="J2325" s="221">
        <v>10200</v>
      </c>
      <c r="K2325" s="221">
        <v>1</v>
      </c>
      <c r="L2325" s="221">
        <v>10200</v>
      </c>
    </row>
    <row r="2326" spans="1:12" s="167" customFormat="1">
      <c r="A2326" s="218" t="str">
        <f t="shared" si="18"/>
        <v>O221018058379일반상품</v>
      </c>
      <c r="B2326" s="219" t="s">
        <v>8219</v>
      </c>
      <c r="C2326" s="219" t="s">
        <v>8023</v>
      </c>
      <c r="D2326" s="219" t="s">
        <v>8065</v>
      </c>
      <c r="E2326" s="219" t="s">
        <v>7708</v>
      </c>
      <c r="F2326" s="219" t="s">
        <v>6394</v>
      </c>
      <c r="G2326" s="219" t="s">
        <v>7752</v>
      </c>
      <c r="H2326" s="219" t="s">
        <v>5990</v>
      </c>
      <c r="I2326" s="220" t="s">
        <v>8751</v>
      </c>
      <c r="J2326" s="221">
        <v>6100</v>
      </c>
      <c r="K2326" s="221">
        <v>1</v>
      </c>
      <c r="L2326" s="221">
        <v>6100</v>
      </c>
    </row>
    <row r="2327" spans="1:12" s="167" customFormat="1">
      <c r="A2327" s="218" t="str">
        <f t="shared" si="18"/>
        <v>O221018058379일반상품</v>
      </c>
      <c r="B2327" s="219" t="s">
        <v>8219</v>
      </c>
      <c r="C2327" s="219" t="s">
        <v>8023</v>
      </c>
      <c r="D2327" s="219" t="s">
        <v>8065</v>
      </c>
      <c r="E2327" s="219" t="s">
        <v>7708</v>
      </c>
      <c r="F2327" s="219" t="s">
        <v>6394</v>
      </c>
      <c r="G2327" s="219" t="s">
        <v>7752</v>
      </c>
      <c r="H2327" s="219" t="s">
        <v>5990</v>
      </c>
      <c r="I2327" s="220" t="s">
        <v>7975</v>
      </c>
      <c r="J2327" s="221">
        <v>2780</v>
      </c>
      <c r="K2327" s="221">
        <v>1</v>
      </c>
      <c r="L2327" s="221">
        <v>2780</v>
      </c>
    </row>
    <row r="2328" spans="1:12" s="167" customFormat="1">
      <c r="A2328" s="218" t="str">
        <f t="shared" si="18"/>
        <v>O221018058379일반상품</v>
      </c>
      <c r="B2328" s="219" t="s">
        <v>8219</v>
      </c>
      <c r="C2328" s="219" t="s">
        <v>8023</v>
      </c>
      <c r="D2328" s="219" t="s">
        <v>8065</v>
      </c>
      <c r="E2328" s="219" t="s">
        <v>7708</v>
      </c>
      <c r="F2328" s="219" t="s">
        <v>6394</v>
      </c>
      <c r="G2328" s="219" t="s">
        <v>7752</v>
      </c>
      <c r="H2328" s="219" t="s">
        <v>5990</v>
      </c>
      <c r="I2328" s="220" t="s">
        <v>7252</v>
      </c>
      <c r="J2328" s="221">
        <v>2850</v>
      </c>
      <c r="K2328" s="221">
        <v>5</v>
      </c>
      <c r="L2328" s="221">
        <v>14250</v>
      </c>
    </row>
    <row r="2329" spans="1:12" s="167" customFormat="1">
      <c r="A2329" s="218" t="str">
        <f t="shared" si="18"/>
        <v>O221018058379일반상품</v>
      </c>
      <c r="B2329" s="219" t="s">
        <v>8219</v>
      </c>
      <c r="C2329" s="219" t="s">
        <v>8023</v>
      </c>
      <c r="D2329" s="219" t="s">
        <v>8065</v>
      </c>
      <c r="E2329" s="219" t="s">
        <v>7708</v>
      </c>
      <c r="F2329" s="219" t="s">
        <v>6394</v>
      </c>
      <c r="G2329" s="219" t="s">
        <v>7752</v>
      </c>
      <c r="H2329" s="219" t="s">
        <v>5990</v>
      </c>
      <c r="I2329" s="220" t="s">
        <v>7198</v>
      </c>
      <c r="J2329" s="221">
        <v>2850</v>
      </c>
      <c r="K2329" s="221">
        <v>4</v>
      </c>
      <c r="L2329" s="221">
        <v>11400</v>
      </c>
    </row>
    <row r="2330" spans="1:12" s="167" customFormat="1">
      <c r="A2330" s="218" t="str">
        <f t="shared" si="18"/>
        <v>O221018058379일반상품</v>
      </c>
      <c r="B2330" s="219" t="s">
        <v>8219</v>
      </c>
      <c r="C2330" s="219" t="s">
        <v>8023</v>
      </c>
      <c r="D2330" s="219" t="s">
        <v>8065</v>
      </c>
      <c r="E2330" s="219" t="s">
        <v>7708</v>
      </c>
      <c r="F2330" s="219" t="s">
        <v>6394</v>
      </c>
      <c r="G2330" s="219" t="s">
        <v>7752</v>
      </c>
      <c r="H2330" s="219" t="s">
        <v>5990</v>
      </c>
      <c r="I2330" s="220" t="s">
        <v>7253</v>
      </c>
      <c r="J2330" s="221">
        <v>2850</v>
      </c>
      <c r="K2330" s="221">
        <v>5</v>
      </c>
      <c r="L2330" s="221">
        <v>14250</v>
      </c>
    </row>
    <row r="2331" spans="1:12" s="167" customFormat="1">
      <c r="A2331" s="218" t="str">
        <f t="shared" si="18"/>
        <v>O221018058379일반상품</v>
      </c>
      <c r="B2331" s="219" t="s">
        <v>8219</v>
      </c>
      <c r="C2331" s="219" t="s">
        <v>8023</v>
      </c>
      <c r="D2331" s="219" t="s">
        <v>8065</v>
      </c>
      <c r="E2331" s="219" t="s">
        <v>7708</v>
      </c>
      <c r="F2331" s="219" t="s">
        <v>6394</v>
      </c>
      <c r="G2331" s="219" t="s">
        <v>7752</v>
      </c>
      <c r="H2331" s="219" t="s">
        <v>5990</v>
      </c>
      <c r="I2331" s="220" t="s">
        <v>7238</v>
      </c>
      <c r="J2331" s="221">
        <v>11780</v>
      </c>
      <c r="K2331" s="221">
        <v>2</v>
      </c>
      <c r="L2331" s="221">
        <v>23560</v>
      </c>
    </row>
    <row r="2332" spans="1:12" s="167" customFormat="1">
      <c r="A2332" s="218" t="str">
        <f t="shared" si="18"/>
        <v>O221018058379일반상품</v>
      </c>
      <c r="B2332" s="219" t="s">
        <v>8219</v>
      </c>
      <c r="C2332" s="219" t="s">
        <v>8023</v>
      </c>
      <c r="D2332" s="219" t="s">
        <v>8065</v>
      </c>
      <c r="E2332" s="219" t="s">
        <v>7708</v>
      </c>
      <c r="F2332" s="219" t="s">
        <v>6394</v>
      </c>
      <c r="G2332" s="219" t="s">
        <v>7752</v>
      </c>
      <c r="H2332" s="219" t="s">
        <v>5990</v>
      </c>
      <c r="I2332" s="220" t="s">
        <v>8599</v>
      </c>
      <c r="J2332" s="221">
        <v>2100</v>
      </c>
      <c r="K2332" s="221">
        <v>1</v>
      </c>
      <c r="L2332" s="221">
        <v>2100</v>
      </c>
    </row>
    <row r="2333" spans="1:12" s="167" customFormat="1">
      <c r="A2333" s="218" t="str">
        <f t="shared" si="18"/>
        <v>O221018058379일반상품</v>
      </c>
      <c r="B2333" s="219" t="s">
        <v>8219</v>
      </c>
      <c r="C2333" s="219" t="s">
        <v>8023</v>
      </c>
      <c r="D2333" s="219" t="s">
        <v>8065</v>
      </c>
      <c r="E2333" s="219" t="s">
        <v>7708</v>
      </c>
      <c r="F2333" s="219" t="s">
        <v>6394</v>
      </c>
      <c r="G2333" s="219" t="s">
        <v>7752</v>
      </c>
      <c r="H2333" s="219" t="s">
        <v>5990</v>
      </c>
      <c r="I2333" s="220" t="s">
        <v>8765</v>
      </c>
      <c r="J2333" s="221">
        <v>1610</v>
      </c>
      <c r="K2333" s="221">
        <v>1</v>
      </c>
      <c r="L2333" s="221">
        <v>1610</v>
      </c>
    </row>
    <row r="2334" spans="1:12" s="167" customFormat="1">
      <c r="A2334" s="218" t="str">
        <f t="shared" si="18"/>
        <v>O221018058379일반상품</v>
      </c>
      <c r="B2334" s="219" t="s">
        <v>8219</v>
      </c>
      <c r="C2334" s="219" t="s">
        <v>8023</v>
      </c>
      <c r="D2334" s="219" t="s">
        <v>8065</v>
      </c>
      <c r="E2334" s="219" t="s">
        <v>7708</v>
      </c>
      <c r="F2334" s="219" t="s">
        <v>6394</v>
      </c>
      <c r="G2334" s="219" t="s">
        <v>7752</v>
      </c>
      <c r="H2334" s="219" t="s">
        <v>5990</v>
      </c>
      <c r="I2334" s="220" t="s">
        <v>8814</v>
      </c>
      <c r="J2334" s="221">
        <v>2880</v>
      </c>
      <c r="K2334" s="221">
        <v>1</v>
      </c>
      <c r="L2334" s="221">
        <v>2880</v>
      </c>
    </row>
    <row r="2335" spans="1:12" s="167" customFormat="1">
      <c r="A2335" s="218" t="str">
        <f t="shared" si="18"/>
        <v>O221018058379일반상품</v>
      </c>
      <c r="B2335" s="219" t="s">
        <v>8219</v>
      </c>
      <c r="C2335" s="219" t="s">
        <v>8023</v>
      </c>
      <c r="D2335" s="219" t="s">
        <v>8065</v>
      </c>
      <c r="E2335" s="219" t="s">
        <v>7708</v>
      </c>
      <c r="F2335" s="219" t="s">
        <v>6394</v>
      </c>
      <c r="G2335" s="219" t="s">
        <v>7752</v>
      </c>
      <c r="H2335" s="219" t="s">
        <v>5990</v>
      </c>
      <c r="I2335" s="220" t="s">
        <v>8698</v>
      </c>
      <c r="J2335" s="221">
        <v>7300</v>
      </c>
      <c r="K2335" s="221">
        <v>1</v>
      </c>
      <c r="L2335" s="221">
        <v>7300</v>
      </c>
    </row>
    <row r="2336" spans="1:12" s="167" customFormat="1">
      <c r="A2336" s="218" t="str">
        <f t="shared" si="18"/>
        <v>O221018058379일반상품</v>
      </c>
      <c r="B2336" s="219" t="s">
        <v>8219</v>
      </c>
      <c r="C2336" s="219" t="s">
        <v>8023</v>
      </c>
      <c r="D2336" s="219" t="s">
        <v>8065</v>
      </c>
      <c r="E2336" s="219" t="s">
        <v>7708</v>
      </c>
      <c r="F2336" s="219" t="s">
        <v>6394</v>
      </c>
      <c r="G2336" s="219" t="s">
        <v>7752</v>
      </c>
      <c r="H2336" s="219" t="s">
        <v>5990</v>
      </c>
      <c r="I2336" s="220" t="s">
        <v>8905</v>
      </c>
      <c r="J2336" s="221">
        <v>5000</v>
      </c>
      <c r="K2336" s="221">
        <v>1</v>
      </c>
      <c r="L2336" s="221">
        <v>5000</v>
      </c>
    </row>
    <row r="2337" spans="1:12" s="167" customFormat="1">
      <c r="A2337" s="218" t="str">
        <f t="shared" si="18"/>
        <v>O221018058379일반상품</v>
      </c>
      <c r="B2337" s="219" t="s">
        <v>8219</v>
      </c>
      <c r="C2337" s="219" t="s">
        <v>8023</v>
      </c>
      <c r="D2337" s="219" t="s">
        <v>8065</v>
      </c>
      <c r="E2337" s="219" t="s">
        <v>7708</v>
      </c>
      <c r="F2337" s="219" t="s">
        <v>6394</v>
      </c>
      <c r="G2337" s="219" t="s">
        <v>7752</v>
      </c>
      <c r="H2337" s="219" t="s">
        <v>5990</v>
      </c>
      <c r="I2337" s="220" t="s">
        <v>8076</v>
      </c>
      <c r="J2337" s="221">
        <v>2880</v>
      </c>
      <c r="K2337" s="221">
        <v>1</v>
      </c>
      <c r="L2337" s="221">
        <v>2880</v>
      </c>
    </row>
    <row r="2338" spans="1:12" s="167" customFormat="1">
      <c r="A2338" s="218" t="str">
        <f t="shared" si="18"/>
        <v>O221018058379일반상품</v>
      </c>
      <c r="B2338" s="219" t="s">
        <v>8219</v>
      </c>
      <c r="C2338" s="219" t="s">
        <v>8023</v>
      </c>
      <c r="D2338" s="219" t="s">
        <v>8065</v>
      </c>
      <c r="E2338" s="219" t="s">
        <v>7708</v>
      </c>
      <c r="F2338" s="219" t="s">
        <v>6394</v>
      </c>
      <c r="G2338" s="219" t="s">
        <v>7752</v>
      </c>
      <c r="H2338" s="219" t="s">
        <v>5990</v>
      </c>
      <c r="I2338" s="220" t="s">
        <v>7925</v>
      </c>
      <c r="J2338" s="221">
        <v>1400</v>
      </c>
      <c r="K2338" s="221">
        <v>2</v>
      </c>
      <c r="L2338" s="221">
        <v>2800</v>
      </c>
    </row>
    <row r="2339" spans="1:12" s="167" customFormat="1">
      <c r="A2339" s="218" t="str">
        <f t="shared" si="18"/>
        <v>O221018058379일반상품</v>
      </c>
      <c r="B2339" s="219" t="s">
        <v>8219</v>
      </c>
      <c r="C2339" s="219" t="s">
        <v>8023</v>
      </c>
      <c r="D2339" s="219" t="s">
        <v>8065</v>
      </c>
      <c r="E2339" s="219" t="s">
        <v>7708</v>
      </c>
      <c r="F2339" s="219" t="s">
        <v>6394</v>
      </c>
      <c r="G2339" s="219" t="s">
        <v>7752</v>
      </c>
      <c r="H2339" s="219" t="s">
        <v>5990</v>
      </c>
      <c r="I2339" s="220" t="s">
        <v>8667</v>
      </c>
      <c r="J2339" s="221">
        <v>2800</v>
      </c>
      <c r="K2339" s="221">
        <v>1</v>
      </c>
      <c r="L2339" s="221">
        <v>2800</v>
      </c>
    </row>
    <row r="2340" spans="1:12" s="167" customFormat="1">
      <c r="A2340" s="218" t="str">
        <f t="shared" si="18"/>
        <v>O221018058379일반상품</v>
      </c>
      <c r="B2340" s="219" t="s">
        <v>8219</v>
      </c>
      <c r="C2340" s="219" t="s">
        <v>8023</v>
      </c>
      <c r="D2340" s="219" t="s">
        <v>8065</v>
      </c>
      <c r="E2340" s="219" t="s">
        <v>7708</v>
      </c>
      <c r="F2340" s="219" t="s">
        <v>6394</v>
      </c>
      <c r="G2340" s="219" t="s">
        <v>7752</v>
      </c>
      <c r="H2340" s="219" t="s">
        <v>5990</v>
      </c>
      <c r="I2340" s="220" t="s">
        <v>8707</v>
      </c>
      <c r="J2340" s="221">
        <v>2200</v>
      </c>
      <c r="K2340" s="221">
        <v>3</v>
      </c>
      <c r="L2340" s="221">
        <v>6600</v>
      </c>
    </row>
    <row r="2341" spans="1:12" s="167" customFormat="1">
      <c r="A2341" s="218" t="str">
        <f t="shared" si="18"/>
        <v>O221018058379일반상품</v>
      </c>
      <c r="B2341" s="219" t="s">
        <v>8219</v>
      </c>
      <c r="C2341" s="219" t="s">
        <v>8023</v>
      </c>
      <c r="D2341" s="219" t="s">
        <v>8065</v>
      </c>
      <c r="E2341" s="219" t="s">
        <v>7708</v>
      </c>
      <c r="F2341" s="219" t="s">
        <v>6394</v>
      </c>
      <c r="G2341" s="219" t="s">
        <v>7752</v>
      </c>
      <c r="H2341" s="219" t="s">
        <v>5990</v>
      </c>
      <c r="I2341" s="220" t="s">
        <v>8669</v>
      </c>
      <c r="J2341" s="221">
        <v>5400</v>
      </c>
      <c r="K2341" s="221">
        <v>2</v>
      </c>
      <c r="L2341" s="221">
        <v>10800</v>
      </c>
    </row>
    <row r="2342" spans="1:12" s="167" customFormat="1">
      <c r="A2342" s="218" t="str">
        <f t="shared" si="18"/>
        <v>O221018058379일반상품</v>
      </c>
      <c r="B2342" s="219" t="s">
        <v>8219</v>
      </c>
      <c r="C2342" s="219" t="s">
        <v>8023</v>
      </c>
      <c r="D2342" s="219" t="s">
        <v>8065</v>
      </c>
      <c r="E2342" s="219" t="s">
        <v>7708</v>
      </c>
      <c r="F2342" s="219" t="s">
        <v>6394</v>
      </c>
      <c r="G2342" s="219" t="s">
        <v>7752</v>
      </c>
      <c r="H2342" s="219" t="s">
        <v>5990</v>
      </c>
      <c r="I2342" s="220" t="s">
        <v>8571</v>
      </c>
      <c r="J2342" s="221">
        <v>1860</v>
      </c>
      <c r="K2342" s="221">
        <v>1</v>
      </c>
      <c r="L2342" s="221">
        <v>1860</v>
      </c>
    </row>
    <row r="2343" spans="1:12" s="167" customFormat="1">
      <c r="A2343" s="218" t="str">
        <f t="shared" si="18"/>
        <v>O221018058379일반상품</v>
      </c>
      <c r="B2343" s="219" t="s">
        <v>8219</v>
      </c>
      <c r="C2343" s="219" t="s">
        <v>8023</v>
      </c>
      <c r="D2343" s="219" t="s">
        <v>8065</v>
      </c>
      <c r="E2343" s="219" t="s">
        <v>7708</v>
      </c>
      <c r="F2343" s="219" t="s">
        <v>6394</v>
      </c>
      <c r="G2343" s="219" t="s">
        <v>7752</v>
      </c>
      <c r="H2343" s="219" t="s">
        <v>5990</v>
      </c>
      <c r="I2343" s="220" t="s">
        <v>8670</v>
      </c>
      <c r="J2343" s="221">
        <v>1890</v>
      </c>
      <c r="K2343" s="221">
        <v>1</v>
      </c>
      <c r="L2343" s="221">
        <v>1890</v>
      </c>
    </row>
    <row r="2344" spans="1:12" s="167" customFormat="1">
      <c r="A2344" s="218" t="str">
        <f t="shared" si="18"/>
        <v>O221018058379일반상품</v>
      </c>
      <c r="B2344" s="219" t="s">
        <v>8219</v>
      </c>
      <c r="C2344" s="219" t="s">
        <v>8023</v>
      </c>
      <c r="D2344" s="219" t="s">
        <v>8065</v>
      </c>
      <c r="E2344" s="219" t="s">
        <v>7708</v>
      </c>
      <c r="F2344" s="219" t="s">
        <v>6394</v>
      </c>
      <c r="G2344" s="219" t="s">
        <v>7752</v>
      </c>
      <c r="H2344" s="219" t="s">
        <v>5990</v>
      </c>
      <c r="I2344" s="220" t="s">
        <v>7220</v>
      </c>
      <c r="J2344" s="221">
        <v>670</v>
      </c>
      <c r="K2344" s="221">
        <v>1</v>
      </c>
      <c r="L2344" s="221">
        <v>670</v>
      </c>
    </row>
    <row r="2345" spans="1:12" s="167" customFormat="1">
      <c r="A2345" s="218" t="str">
        <f t="shared" si="18"/>
        <v>O221018058379일반상품</v>
      </c>
      <c r="B2345" s="219" t="s">
        <v>8219</v>
      </c>
      <c r="C2345" s="219" t="s">
        <v>8023</v>
      </c>
      <c r="D2345" s="219" t="s">
        <v>8065</v>
      </c>
      <c r="E2345" s="219" t="s">
        <v>7708</v>
      </c>
      <c r="F2345" s="219" t="s">
        <v>6394</v>
      </c>
      <c r="G2345" s="219" t="s">
        <v>7752</v>
      </c>
      <c r="H2345" s="219" t="s">
        <v>5990</v>
      </c>
      <c r="I2345" s="220" t="s">
        <v>8906</v>
      </c>
      <c r="J2345" s="221">
        <v>1700</v>
      </c>
      <c r="K2345" s="221">
        <v>1</v>
      </c>
      <c r="L2345" s="221">
        <v>1700</v>
      </c>
    </row>
    <row r="2346" spans="1:12" s="167" customFormat="1">
      <c r="A2346" s="218" t="str">
        <f t="shared" si="18"/>
        <v>O221018058379일반상품</v>
      </c>
      <c r="B2346" s="219" t="s">
        <v>8219</v>
      </c>
      <c r="C2346" s="219" t="s">
        <v>8023</v>
      </c>
      <c r="D2346" s="219" t="s">
        <v>8065</v>
      </c>
      <c r="E2346" s="219" t="s">
        <v>7708</v>
      </c>
      <c r="F2346" s="219" t="s">
        <v>6394</v>
      </c>
      <c r="G2346" s="219" t="s">
        <v>7752</v>
      </c>
      <c r="H2346" s="219" t="s">
        <v>5990</v>
      </c>
      <c r="I2346" s="220" t="s">
        <v>8907</v>
      </c>
      <c r="J2346" s="221">
        <v>580</v>
      </c>
      <c r="K2346" s="221">
        <v>1</v>
      </c>
      <c r="L2346" s="221">
        <v>580</v>
      </c>
    </row>
    <row r="2347" spans="1:12" s="167" customFormat="1">
      <c r="A2347" s="218" t="str">
        <f t="shared" si="18"/>
        <v>O221018058379일반상품</v>
      </c>
      <c r="B2347" s="219" t="s">
        <v>8219</v>
      </c>
      <c r="C2347" s="219" t="s">
        <v>8023</v>
      </c>
      <c r="D2347" s="219" t="s">
        <v>8065</v>
      </c>
      <c r="E2347" s="219" t="s">
        <v>7708</v>
      </c>
      <c r="F2347" s="219" t="s">
        <v>6394</v>
      </c>
      <c r="G2347" s="219" t="s">
        <v>7752</v>
      </c>
      <c r="H2347" s="219" t="s">
        <v>5990</v>
      </c>
      <c r="I2347" s="220" t="s">
        <v>8908</v>
      </c>
      <c r="J2347" s="221">
        <v>1800</v>
      </c>
      <c r="K2347" s="221">
        <v>1</v>
      </c>
      <c r="L2347" s="221">
        <v>1800</v>
      </c>
    </row>
    <row r="2348" spans="1:12" s="167" customFormat="1">
      <c r="A2348" s="218" t="str">
        <f t="shared" si="18"/>
        <v>O221018058379일반상품</v>
      </c>
      <c r="B2348" s="219" t="s">
        <v>8219</v>
      </c>
      <c r="C2348" s="219" t="s">
        <v>8023</v>
      </c>
      <c r="D2348" s="219" t="s">
        <v>8065</v>
      </c>
      <c r="E2348" s="219" t="s">
        <v>7708</v>
      </c>
      <c r="F2348" s="219" t="s">
        <v>6394</v>
      </c>
      <c r="G2348" s="219" t="s">
        <v>7752</v>
      </c>
      <c r="H2348" s="219" t="s">
        <v>5990</v>
      </c>
      <c r="I2348" s="220" t="s">
        <v>8456</v>
      </c>
      <c r="J2348" s="221">
        <v>3700</v>
      </c>
      <c r="K2348" s="221">
        <v>1</v>
      </c>
      <c r="L2348" s="221">
        <v>3700</v>
      </c>
    </row>
    <row r="2349" spans="1:12" s="167" customFormat="1">
      <c r="A2349" s="218" t="str">
        <f t="shared" si="18"/>
        <v>O221018058379일반상품</v>
      </c>
      <c r="B2349" s="219" t="s">
        <v>8219</v>
      </c>
      <c r="C2349" s="219" t="s">
        <v>8023</v>
      </c>
      <c r="D2349" s="219" t="s">
        <v>8065</v>
      </c>
      <c r="E2349" s="219" t="s">
        <v>7708</v>
      </c>
      <c r="F2349" s="219" t="s">
        <v>6394</v>
      </c>
      <c r="G2349" s="219" t="s">
        <v>7752</v>
      </c>
      <c r="H2349" s="219" t="s">
        <v>5990</v>
      </c>
      <c r="I2349" s="220" t="s">
        <v>8909</v>
      </c>
      <c r="J2349" s="221">
        <v>1810</v>
      </c>
      <c r="K2349" s="221">
        <v>1</v>
      </c>
      <c r="L2349" s="221">
        <v>1810</v>
      </c>
    </row>
    <row r="2350" spans="1:12" s="167" customFormat="1">
      <c r="A2350" s="218" t="str">
        <f t="shared" si="18"/>
        <v>O221018058379일반상품</v>
      </c>
      <c r="B2350" s="219" t="s">
        <v>8219</v>
      </c>
      <c r="C2350" s="219" t="s">
        <v>8023</v>
      </c>
      <c r="D2350" s="219" t="s">
        <v>8065</v>
      </c>
      <c r="E2350" s="219" t="s">
        <v>7708</v>
      </c>
      <c r="F2350" s="219" t="s">
        <v>6394</v>
      </c>
      <c r="G2350" s="219" t="s">
        <v>7752</v>
      </c>
      <c r="H2350" s="219" t="s">
        <v>5990</v>
      </c>
      <c r="I2350" s="220" t="s">
        <v>8333</v>
      </c>
      <c r="J2350" s="221">
        <v>1810</v>
      </c>
      <c r="K2350" s="221">
        <v>1</v>
      </c>
      <c r="L2350" s="221">
        <v>1810</v>
      </c>
    </row>
    <row r="2351" spans="1:12" s="167" customFormat="1">
      <c r="A2351" s="218" t="str">
        <f t="shared" si="18"/>
        <v>O221018058379일반상품</v>
      </c>
      <c r="B2351" s="219" t="s">
        <v>8219</v>
      </c>
      <c r="C2351" s="219" t="s">
        <v>8023</v>
      </c>
      <c r="D2351" s="219" t="s">
        <v>8065</v>
      </c>
      <c r="E2351" s="219" t="s">
        <v>7708</v>
      </c>
      <c r="F2351" s="219" t="s">
        <v>6394</v>
      </c>
      <c r="G2351" s="219" t="s">
        <v>7752</v>
      </c>
      <c r="H2351" s="219" t="s">
        <v>5990</v>
      </c>
      <c r="I2351" s="220" t="s">
        <v>8581</v>
      </c>
      <c r="J2351" s="221">
        <v>3610</v>
      </c>
      <c r="K2351" s="221">
        <v>1</v>
      </c>
      <c r="L2351" s="221">
        <v>3610</v>
      </c>
    </row>
    <row r="2352" spans="1:12" s="167" customFormat="1">
      <c r="A2352" s="218" t="str">
        <f t="shared" si="18"/>
        <v>O221018058379일반상품</v>
      </c>
      <c r="B2352" s="219" t="s">
        <v>8219</v>
      </c>
      <c r="C2352" s="219" t="s">
        <v>8023</v>
      </c>
      <c r="D2352" s="219" t="s">
        <v>8065</v>
      </c>
      <c r="E2352" s="219" t="s">
        <v>7708</v>
      </c>
      <c r="F2352" s="219" t="s">
        <v>6394</v>
      </c>
      <c r="G2352" s="219" t="s">
        <v>7752</v>
      </c>
      <c r="H2352" s="219" t="s">
        <v>5990</v>
      </c>
      <c r="I2352" s="220" t="s">
        <v>7282</v>
      </c>
      <c r="J2352" s="221">
        <v>2170</v>
      </c>
      <c r="K2352" s="221">
        <v>1</v>
      </c>
      <c r="L2352" s="221">
        <v>2170</v>
      </c>
    </row>
    <row r="2353" spans="1:12" s="167" customFormat="1">
      <c r="A2353" s="218" t="str">
        <f t="shared" si="18"/>
        <v>O221018058379일반상품</v>
      </c>
      <c r="B2353" s="219" t="s">
        <v>8219</v>
      </c>
      <c r="C2353" s="219" t="s">
        <v>8023</v>
      </c>
      <c r="D2353" s="219" t="s">
        <v>8065</v>
      </c>
      <c r="E2353" s="219" t="s">
        <v>7708</v>
      </c>
      <c r="F2353" s="219" t="s">
        <v>6394</v>
      </c>
      <c r="G2353" s="219" t="s">
        <v>7752</v>
      </c>
      <c r="H2353" s="219" t="s">
        <v>5990</v>
      </c>
      <c r="I2353" s="220" t="s">
        <v>8334</v>
      </c>
      <c r="J2353" s="221">
        <v>1640</v>
      </c>
      <c r="K2353" s="221">
        <v>1</v>
      </c>
      <c r="L2353" s="221">
        <v>1640</v>
      </c>
    </row>
    <row r="2354" spans="1:12" s="167" customFormat="1">
      <c r="A2354" s="218" t="str">
        <f t="shared" si="18"/>
        <v>O221018058379일반상품</v>
      </c>
      <c r="B2354" s="219" t="s">
        <v>8219</v>
      </c>
      <c r="C2354" s="219" t="s">
        <v>8023</v>
      </c>
      <c r="D2354" s="219" t="s">
        <v>8065</v>
      </c>
      <c r="E2354" s="219" t="s">
        <v>7708</v>
      </c>
      <c r="F2354" s="219" t="s">
        <v>6394</v>
      </c>
      <c r="G2354" s="219" t="s">
        <v>7752</v>
      </c>
      <c r="H2354" s="219" t="s">
        <v>5990</v>
      </c>
      <c r="I2354" s="220" t="s">
        <v>8773</v>
      </c>
      <c r="J2354" s="221">
        <v>3020</v>
      </c>
      <c r="K2354" s="221">
        <v>2</v>
      </c>
      <c r="L2354" s="221">
        <v>6040</v>
      </c>
    </row>
    <row r="2355" spans="1:12" s="167" customFormat="1">
      <c r="A2355" s="218" t="str">
        <f t="shared" si="18"/>
        <v>O221018058379일반상품</v>
      </c>
      <c r="B2355" s="219" t="s">
        <v>8219</v>
      </c>
      <c r="C2355" s="219" t="s">
        <v>8023</v>
      </c>
      <c r="D2355" s="219" t="s">
        <v>8065</v>
      </c>
      <c r="E2355" s="219" t="s">
        <v>7708</v>
      </c>
      <c r="F2355" s="219" t="s">
        <v>6394</v>
      </c>
      <c r="G2355" s="219" t="s">
        <v>7752</v>
      </c>
      <c r="H2355" s="219" t="s">
        <v>5990</v>
      </c>
      <c r="I2355" s="220" t="s">
        <v>8790</v>
      </c>
      <c r="J2355" s="221">
        <v>4800</v>
      </c>
      <c r="K2355" s="221">
        <v>1</v>
      </c>
      <c r="L2355" s="221">
        <v>4800</v>
      </c>
    </row>
    <row r="2356" spans="1:12" s="167" customFormat="1">
      <c r="A2356" s="218" t="str">
        <f t="shared" si="18"/>
        <v>O221018058379일반상품</v>
      </c>
      <c r="B2356" s="219" t="s">
        <v>8219</v>
      </c>
      <c r="C2356" s="219" t="s">
        <v>8023</v>
      </c>
      <c r="D2356" s="219" t="s">
        <v>8065</v>
      </c>
      <c r="E2356" s="219" t="s">
        <v>7708</v>
      </c>
      <c r="F2356" s="219" t="s">
        <v>6394</v>
      </c>
      <c r="G2356" s="219" t="s">
        <v>7752</v>
      </c>
      <c r="H2356" s="219" t="s">
        <v>5990</v>
      </c>
      <c r="I2356" s="220" t="s">
        <v>8336</v>
      </c>
      <c r="J2356" s="221">
        <v>4320</v>
      </c>
      <c r="K2356" s="221">
        <v>1</v>
      </c>
      <c r="L2356" s="221">
        <v>4320</v>
      </c>
    </row>
    <row r="2357" spans="1:12" s="167" customFormat="1">
      <c r="A2357" s="218" t="str">
        <f t="shared" si="18"/>
        <v>O221018058379일반상품</v>
      </c>
      <c r="B2357" s="219" t="s">
        <v>8219</v>
      </c>
      <c r="C2357" s="219" t="s">
        <v>8023</v>
      </c>
      <c r="D2357" s="219" t="s">
        <v>8065</v>
      </c>
      <c r="E2357" s="219" t="s">
        <v>7708</v>
      </c>
      <c r="F2357" s="219" t="s">
        <v>6394</v>
      </c>
      <c r="G2357" s="219" t="s">
        <v>7752</v>
      </c>
      <c r="H2357" s="219" t="s">
        <v>5990</v>
      </c>
      <c r="I2357" s="220" t="s">
        <v>8499</v>
      </c>
      <c r="J2357" s="221">
        <v>4400</v>
      </c>
      <c r="K2357" s="221">
        <v>1</v>
      </c>
      <c r="L2357" s="221">
        <v>4400</v>
      </c>
    </row>
    <row r="2358" spans="1:12" s="167" customFormat="1">
      <c r="A2358" s="218" t="str">
        <f t="shared" si="18"/>
        <v>O221018058379일반상품</v>
      </c>
      <c r="B2358" s="219" t="s">
        <v>8219</v>
      </c>
      <c r="C2358" s="219" t="s">
        <v>8023</v>
      </c>
      <c r="D2358" s="219" t="s">
        <v>8065</v>
      </c>
      <c r="E2358" s="219" t="s">
        <v>7708</v>
      </c>
      <c r="F2358" s="219" t="s">
        <v>6394</v>
      </c>
      <c r="G2358" s="219" t="s">
        <v>7752</v>
      </c>
      <c r="H2358" s="219" t="s">
        <v>5990</v>
      </c>
      <c r="I2358" s="220" t="s">
        <v>8446</v>
      </c>
      <c r="J2358" s="221">
        <v>3800</v>
      </c>
      <c r="K2358" s="221">
        <v>1</v>
      </c>
      <c r="L2358" s="221">
        <v>3800</v>
      </c>
    </row>
    <row r="2359" spans="1:12" s="167" customFormat="1">
      <c r="A2359" s="218" t="str">
        <f t="shared" si="18"/>
        <v>O221018058379일반상품</v>
      </c>
      <c r="B2359" s="219" t="s">
        <v>8219</v>
      </c>
      <c r="C2359" s="219" t="s">
        <v>8023</v>
      </c>
      <c r="D2359" s="219" t="s">
        <v>8065</v>
      </c>
      <c r="E2359" s="219" t="s">
        <v>7708</v>
      </c>
      <c r="F2359" s="219" t="s">
        <v>6394</v>
      </c>
      <c r="G2359" s="219" t="s">
        <v>7752</v>
      </c>
      <c r="H2359" s="219" t="s">
        <v>5990</v>
      </c>
      <c r="I2359" s="220" t="s">
        <v>8033</v>
      </c>
      <c r="J2359" s="221">
        <v>2400</v>
      </c>
      <c r="K2359" s="221">
        <v>1</v>
      </c>
      <c r="L2359" s="221">
        <v>2400</v>
      </c>
    </row>
    <row r="2360" spans="1:12" s="167" customFormat="1">
      <c r="A2360" s="218" t="str">
        <f t="shared" si="18"/>
        <v>O221018058379일반상품</v>
      </c>
      <c r="B2360" s="219" t="s">
        <v>8219</v>
      </c>
      <c r="C2360" s="219" t="s">
        <v>8023</v>
      </c>
      <c r="D2360" s="219" t="s">
        <v>8065</v>
      </c>
      <c r="E2360" s="219" t="s">
        <v>7708</v>
      </c>
      <c r="F2360" s="219" t="s">
        <v>6394</v>
      </c>
      <c r="G2360" s="219" t="s">
        <v>7752</v>
      </c>
      <c r="H2360" s="219" t="s">
        <v>5990</v>
      </c>
      <c r="I2360" s="220" t="s">
        <v>8361</v>
      </c>
      <c r="J2360" s="221">
        <v>11000</v>
      </c>
      <c r="K2360" s="221">
        <v>1</v>
      </c>
      <c r="L2360" s="221">
        <v>11000</v>
      </c>
    </row>
    <row r="2361" spans="1:12" s="167" customFormat="1">
      <c r="A2361" s="218" t="str">
        <f t="shared" si="18"/>
        <v>O221018058379일반상품</v>
      </c>
      <c r="B2361" s="219" t="s">
        <v>8219</v>
      </c>
      <c r="C2361" s="219" t="s">
        <v>8023</v>
      </c>
      <c r="D2361" s="219" t="s">
        <v>8065</v>
      </c>
      <c r="E2361" s="219" t="s">
        <v>7708</v>
      </c>
      <c r="F2361" s="219" t="s">
        <v>6394</v>
      </c>
      <c r="G2361" s="219" t="s">
        <v>7752</v>
      </c>
      <c r="H2361" s="219" t="s">
        <v>5990</v>
      </c>
      <c r="I2361" s="220" t="s">
        <v>8591</v>
      </c>
      <c r="J2361" s="221">
        <v>3890</v>
      </c>
      <c r="K2361" s="221">
        <v>1</v>
      </c>
      <c r="L2361" s="221">
        <v>3890</v>
      </c>
    </row>
    <row r="2362" spans="1:12" s="167" customFormat="1">
      <c r="A2362" s="218" t="str">
        <f t="shared" si="18"/>
        <v>O221018058378일반상품</v>
      </c>
      <c r="B2362" s="219" t="s">
        <v>8220</v>
      </c>
      <c r="C2362" s="219" t="s">
        <v>8023</v>
      </c>
      <c r="D2362" s="219" t="s">
        <v>8065</v>
      </c>
      <c r="E2362" s="219" t="s">
        <v>7707</v>
      </c>
      <c r="F2362" s="219" t="s">
        <v>7718</v>
      </c>
      <c r="G2362" s="219" t="s">
        <v>8316</v>
      </c>
      <c r="H2362" s="219" t="s">
        <v>5990</v>
      </c>
      <c r="I2362" s="220" t="s">
        <v>7244</v>
      </c>
      <c r="J2362" s="221">
        <v>2800</v>
      </c>
      <c r="K2362" s="221">
        <v>1</v>
      </c>
      <c r="L2362" s="221">
        <v>2800</v>
      </c>
    </row>
    <row r="2363" spans="1:12" s="167" customFormat="1">
      <c r="A2363" s="218" t="str">
        <f t="shared" si="18"/>
        <v>O221018058378일반상품</v>
      </c>
      <c r="B2363" s="219" t="s">
        <v>8220</v>
      </c>
      <c r="C2363" s="219" t="s">
        <v>8023</v>
      </c>
      <c r="D2363" s="219" t="s">
        <v>8065</v>
      </c>
      <c r="E2363" s="219" t="s">
        <v>7707</v>
      </c>
      <c r="F2363" s="219" t="s">
        <v>7718</v>
      </c>
      <c r="G2363" s="219" t="s">
        <v>8316</v>
      </c>
      <c r="H2363" s="219" t="s">
        <v>5990</v>
      </c>
      <c r="I2363" s="220" t="s">
        <v>8460</v>
      </c>
      <c r="J2363" s="221">
        <v>3200</v>
      </c>
      <c r="K2363" s="221">
        <v>1</v>
      </c>
      <c r="L2363" s="221">
        <v>3200</v>
      </c>
    </row>
    <row r="2364" spans="1:12" s="167" customFormat="1">
      <c r="A2364" s="218" t="str">
        <f t="shared" si="18"/>
        <v>O221018058378일반상품</v>
      </c>
      <c r="B2364" s="219" t="s">
        <v>8220</v>
      </c>
      <c r="C2364" s="219" t="s">
        <v>8023</v>
      </c>
      <c r="D2364" s="219" t="s">
        <v>8065</v>
      </c>
      <c r="E2364" s="219" t="s">
        <v>7707</v>
      </c>
      <c r="F2364" s="219" t="s">
        <v>7718</v>
      </c>
      <c r="G2364" s="219" t="s">
        <v>8316</v>
      </c>
      <c r="H2364" s="219" t="s">
        <v>5990</v>
      </c>
      <c r="I2364" s="220" t="s">
        <v>8363</v>
      </c>
      <c r="J2364" s="221">
        <v>1100</v>
      </c>
      <c r="K2364" s="221">
        <v>2</v>
      </c>
      <c r="L2364" s="221">
        <v>2200</v>
      </c>
    </row>
    <row r="2365" spans="1:12" s="167" customFormat="1">
      <c r="A2365" s="218" t="str">
        <f t="shared" si="18"/>
        <v>O221018058378일반상품</v>
      </c>
      <c r="B2365" s="219" t="s">
        <v>8220</v>
      </c>
      <c r="C2365" s="219" t="s">
        <v>8023</v>
      </c>
      <c r="D2365" s="219" t="s">
        <v>8065</v>
      </c>
      <c r="E2365" s="219" t="s">
        <v>7707</v>
      </c>
      <c r="F2365" s="219" t="s">
        <v>7718</v>
      </c>
      <c r="G2365" s="219" t="s">
        <v>8316</v>
      </c>
      <c r="H2365" s="219" t="s">
        <v>5990</v>
      </c>
      <c r="I2365" s="220" t="s">
        <v>8737</v>
      </c>
      <c r="J2365" s="221">
        <v>5960</v>
      </c>
      <c r="K2365" s="221">
        <v>2</v>
      </c>
      <c r="L2365" s="221">
        <v>11920</v>
      </c>
    </row>
    <row r="2366" spans="1:12" s="167" customFormat="1">
      <c r="A2366" s="218" t="str">
        <f t="shared" si="18"/>
        <v>O221018058378일반상품</v>
      </c>
      <c r="B2366" s="219" t="s">
        <v>8220</v>
      </c>
      <c r="C2366" s="219" t="s">
        <v>8023</v>
      </c>
      <c r="D2366" s="219" t="s">
        <v>8065</v>
      </c>
      <c r="E2366" s="219" t="s">
        <v>7707</v>
      </c>
      <c r="F2366" s="219" t="s">
        <v>7718</v>
      </c>
      <c r="G2366" s="219" t="s">
        <v>8316</v>
      </c>
      <c r="H2366" s="219" t="s">
        <v>5990</v>
      </c>
      <c r="I2366" s="220" t="s">
        <v>8422</v>
      </c>
      <c r="J2366" s="221">
        <v>4700</v>
      </c>
      <c r="K2366" s="221">
        <v>1</v>
      </c>
      <c r="L2366" s="221">
        <v>4700</v>
      </c>
    </row>
    <row r="2367" spans="1:12" s="167" customFormat="1">
      <c r="A2367" s="218" t="str">
        <f t="shared" si="18"/>
        <v>O221018058378일반상품</v>
      </c>
      <c r="B2367" s="219" t="s">
        <v>8220</v>
      </c>
      <c r="C2367" s="219" t="s">
        <v>8023</v>
      </c>
      <c r="D2367" s="219" t="s">
        <v>8065</v>
      </c>
      <c r="E2367" s="219" t="s">
        <v>7707</v>
      </c>
      <c r="F2367" s="219" t="s">
        <v>7718</v>
      </c>
      <c r="G2367" s="219" t="s">
        <v>8316</v>
      </c>
      <c r="H2367" s="219" t="s">
        <v>5990</v>
      </c>
      <c r="I2367" s="220" t="s">
        <v>7980</v>
      </c>
      <c r="J2367" s="221">
        <v>4200</v>
      </c>
      <c r="K2367" s="221">
        <v>2</v>
      </c>
      <c r="L2367" s="221">
        <v>8400</v>
      </c>
    </row>
    <row r="2368" spans="1:12" s="167" customFormat="1">
      <c r="A2368" s="218" t="str">
        <f t="shared" si="18"/>
        <v>O221018058378일반상품</v>
      </c>
      <c r="B2368" s="219" t="s">
        <v>8220</v>
      </c>
      <c r="C2368" s="219" t="s">
        <v>8023</v>
      </c>
      <c r="D2368" s="219" t="s">
        <v>8065</v>
      </c>
      <c r="E2368" s="219" t="s">
        <v>7707</v>
      </c>
      <c r="F2368" s="219" t="s">
        <v>7718</v>
      </c>
      <c r="G2368" s="219" t="s">
        <v>8316</v>
      </c>
      <c r="H2368" s="219" t="s">
        <v>5990</v>
      </c>
      <c r="I2368" s="220" t="s">
        <v>8342</v>
      </c>
      <c r="J2368" s="221">
        <v>600</v>
      </c>
      <c r="K2368" s="221">
        <v>1</v>
      </c>
      <c r="L2368" s="221">
        <v>600</v>
      </c>
    </row>
    <row r="2369" spans="1:12" s="167" customFormat="1">
      <c r="A2369" s="218" t="str">
        <f t="shared" ref="A2369:A2623" si="19">B2369&amp;H2369</f>
        <v>O221018058378일반상품</v>
      </c>
      <c r="B2369" s="219" t="s">
        <v>8220</v>
      </c>
      <c r="C2369" s="219" t="s">
        <v>8023</v>
      </c>
      <c r="D2369" s="219" t="s">
        <v>8065</v>
      </c>
      <c r="E2369" s="219" t="s">
        <v>7707</v>
      </c>
      <c r="F2369" s="219" t="s">
        <v>7718</v>
      </c>
      <c r="G2369" s="219" t="s">
        <v>8316</v>
      </c>
      <c r="H2369" s="219" t="s">
        <v>5990</v>
      </c>
      <c r="I2369" s="220" t="s">
        <v>8910</v>
      </c>
      <c r="J2369" s="221">
        <v>1000</v>
      </c>
      <c r="K2369" s="221">
        <v>1</v>
      </c>
      <c r="L2369" s="221">
        <v>1000</v>
      </c>
    </row>
    <row r="2370" spans="1:12" s="167" customFormat="1">
      <c r="A2370" s="218" t="str">
        <f t="shared" si="19"/>
        <v>O221018058378일반상품</v>
      </c>
      <c r="B2370" s="219" t="s">
        <v>8220</v>
      </c>
      <c r="C2370" s="219" t="s">
        <v>8023</v>
      </c>
      <c r="D2370" s="219" t="s">
        <v>8065</v>
      </c>
      <c r="E2370" s="219" t="s">
        <v>7707</v>
      </c>
      <c r="F2370" s="219" t="s">
        <v>7718</v>
      </c>
      <c r="G2370" s="219" t="s">
        <v>8316</v>
      </c>
      <c r="H2370" s="219" t="s">
        <v>5990</v>
      </c>
      <c r="I2370" s="220" t="s">
        <v>8911</v>
      </c>
      <c r="J2370" s="221">
        <v>2100</v>
      </c>
      <c r="K2370" s="221">
        <v>2</v>
      </c>
      <c r="L2370" s="221">
        <v>4200</v>
      </c>
    </row>
    <row r="2371" spans="1:12" s="167" customFormat="1">
      <c r="A2371" s="218" t="str">
        <f t="shared" si="19"/>
        <v>O221018058378일반상품</v>
      </c>
      <c r="B2371" s="219" t="s">
        <v>8220</v>
      </c>
      <c r="C2371" s="219" t="s">
        <v>8023</v>
      </c>
      <c r="D2371" s="219" t="s">
        <v>8065</v>
      </c>
      <c r="E2371" s="219" t="s">
        <v>7707</v>
      </c>
      <c r="F2371" s="219" t="s">
        <v>7718</v>
      </c>
      <c r="G2371" s="219" t="s">
        <v>8316</v>
      </c>
      <c r="H2371" s="219" t="s">
        <v>5990</v>
      </c>
      <c r="I2371" s="220" t="s">
        <v>8912</v>
      </c>
      <c r="J2371" s="221">
        <v>3100</v>
      </c>
      <c r="K2371" s="221">
        <v>1</v>
      </c>
      <c r="L2371" s="221">
        <v>3100</v>
      </c>
    </row>
    <row r="2372" spans="1:12" s="167" customFormat="1">
      <c r="A2372" s="218" t="str">
        <f t="shared" si="19"/>
        <v>O221018058378일반상품</v>
      </c>
      <c r="B2372" s="219" t="s">
        <v>8220</v>
      </c>
      <c r="C2372" s="219" t="s">
        <v>8023</v>
      </c>
      <c r="D2372" s="219" t="s">
        <v>8065</v>
      </c>
      <c r="E2372" s="219" t="s">
        <v>7707</v>
      </c>
      <c r="F2372" s="219" t="s">
        <v>7718</v>
      </c>
      <c r="G2372" s="219" t="s">
        <v>8316</v>
      </c>
      <c r="H2372" s="219" t="s">
        <v>5990</v>
      </c>
      <c r="I2372" s="220" t="s">
        <v>8913</v>
      </c>
      <c r="J2372" s="221">
        <v>4880</v>
      </c>
      <c r="K2372" s="221">
        <v>1</v>
      </c>
      <c r="L2372" s="221">
        <v>4880</v>
      </c>
    </row>
    <row r="2373" spans="1:12" s="167" customFormat="1">
      <c r="A2373" s="218" t="str">
        <f t="shared" si="19"/>
        <v>O221018058378일반상품</v>
      </c>
      <c r="B2373" s="219" t="s">
        <v>8220</v>
      </c>
      <c r="C2373" s="219" t="s">
        <v>8023</v>
      </c>
      <c r="D2373" s="219" t="s">
        <v>8065</v>
      </c>
      <c r="E2373" s="219" t="s">
        <v>7707</v>
      </c>
      <c r="F2373" s="219" t="s">
        <v>7718</v>
      </c>
      <c r="G2373" s="219" t="s">
        <v>8316</v>
      </c>
      <c r="H2373" s="219" t="s">
        <v>5990</v>
      </c>
      <c r="I2373" s="220" t="s">
        <v>8533</v>
      </c>
      <c r="J2373" s="221">
        <v>1630</v>
      </c>
      <c r="K2373" s="221">
        <v>2</v>
      </c>
      <c r="L2373" s="221">
        <v>3260</v>
      </c>
    </row>
    <row r="2374" spans="1:12" s="167" customFormat="1">
      <c r="A2374" s="218" t="str">
        <f t="shared" si="19"/>
        <v>O221018058378일반상품</v>
      </c>
      <c r="B2374" s="219" t="s">
        <v>8220</v>
      </c>
      <c r="C2374" s="219" t="s">
        <v>8023</v>
      </c>
      <c r="D2374" s="219" t="s">
        <v>8065</v>
      </c>
      <c r="E2374" s="219" t="s">
        <v>7707</v>
      </c>
      <c r="F2374" s="219" t="s">
        <v>7718</v>
      </c>
      <c r="G2374" s="219" t="s">
        <v>8316</v>
      </c>
      <c r="H2374" s="219" t="s">
        <v>5990</v>
      </c>
      <c r="I2374" s="220" t="s">
        <v>7189</v>
      </c>
      <c r="J2374" s="221">
        <v>1070</v>
      </c>
      <c r="K2374" s="221">
        <v>2</v>
      </c>
      <c r="L2374" s="221">
        <v>2140</v>
      </c>
    </row>
    <row r="2375" spans="1:12" s="167" customFormat="1">
      <c r="A2375" s="218" t="str">
        <f t="shared" si="19"/>
        <v>O221018058378일반상품</v>
      </c>
      <c r="B2375" s="219" t="s">
        <v>8220</v>
      </c>
      <c r="C2375" s="219" t="s">
        <v>8023</v>
      </c>
      <c r="D2375" s="219" t="s">
        <v>8065</v>
      </c>
      <c r="E2375" s="219" t="s">
        <v>7707</v>
      </c>
      <c r="F2375" s="219" t="s">
        <v>7718</v>
      </c>
      <c r="G2375" s="219" t="s">
        <v>8316</v>
      </c>
      <c r="H2375" s="219" t="s">
        <v>5990</v>
      </c>
      <c r="I2375" s="220" t="s">
        <v>7210</v>
      </c>
      <c r="J2375" s="221">
        <v>5020</v>
      </c>
      <c r="K2375" s="221">
        <v>1</v>
      </c>
      <c r="L2375" s="221">
        <v>5020</v>
      </c>
    </row>
    <row r="2376" spans="1:12" s="167" customFormat="1">
      <c r="A2376" s="218" t="str">
        <f t="shared" si="19"/>
        <v>O221018058378일반상품</v>
      </c>
      <c r="B2376" s="219" t="s">
        <v>8220</v>
      </c>
      <c r="C2376" s="219" t="s">
        <v>8023</v>
      </c>
      <c r="D2376" s="219" t="s">
        <v>8065</v>
      </c>
      <c r="E2376" s="219" t="s">
        <v>7707</v>
      </c>
      <c r="F2376" s="219" t="s">
        <v>7718</v>
      </c>
      <c r="G2376" s="219" t="s">
        <v>8316</v>
      </c>
      <c r="H2376" s="219" t="s">
        <v>5990</v>
      </c>
      <c r="I2376" s="220" t="s">
        <v>7190</v>
      </c>
      <c r="J2376" s="221">
        <v>4430</v>
      </c>
      <c r="K2376" s="221">
        <v>2</v>
      </c>
      <c r="L2376" s="221">
        <v>8860</v>
      </c>
    </row>
    <row r="2377" spans="1:12" s="167" customFormat="1">
      <c r="A2377" s="218" t="str">
        <f t="shared" si="19"/>
        <v>O221018058378일반상품</v>
      </c>
      <c r="B2377" s="219" t="s">
        <v>8220</v>
      </c>
      <c r="C2377" s="219" t="s">
        <v>8023</v>
      </c>
      <c r="D2377" s="219" t="s">
        <v>8065</v>
      </c>
      <c r="E2377" s="219" t="s">
        <v>7707</v>
      </c>
      <c r="F2377" s="219" t="s">
        <v>7718</v>
      </c>
      <c r="G2377" s="219" t="s">
        <v>8316</v>
      </c>
      <c r="H2377" s="219" t="s">
        <v>5990</v>
      </c>
      <c r="I2377" s="220" t="s">
        <v>8582</v>
      </c>
      <c r="J2377" s="221">
        <v>5240</v>
      </c>
      <c r="K2377" s="221">
        <v>2</v>
      </c>
      <c r="L2377" s="221">
        <v>10480</v>
      </c>
    </row>
    <row r="2378" spans="1:12" s="167" customFormat="1">
      <c r="A2378" s="218" t="str">
        <f t="shared" si="19"/>
        <v>O221018058378일반상품</v>
      </c>
      <c r="B2378" s="219" t="s">
        <v>8220</v>
      </c>
      <c r="C2378" s="219" t="s">
        <v>8023</v>
      </c>
      <c r="D2378" s="219" t="s">
        <v>8065</v>
      </c>
      <c r="E2378" s="219" t="s">
        <v>7707</v>
      </c>
      <c r="F2378" s="219" t="s">
        <v>7718</v>
      </c>
      <c r="G2378" s="219" t="s">
        <v>8316</v>
      </c>
      <c r="H2378" s="219" t="s">
        <v>5990</v>
      </c>
      <c r="I2378" s="220" t="s">
        <v>7285</v>
      </c>
      <c r="J2378" s="221">
        <v>1120</v>
      </c>
      <c r="K2378" s="221">
        <v>1</v>
      </c>
      <c r="L2378" s="221">
        <v>1120</v>
      </c>
    </row>
    <row r="2379" spans="1:12" s="167" customFormat="1">
      <c r="A2379" s="218" t="str">
        <f t="shared" si="19"/>
        <v>O221018058378일반상품</v>
      </c>
      <c r="B2379" s="219" t="s">
        <v>8220</v>
      </c>
      <c r="C2379" s="219" t="s">
        <v>8023</v>
      </c>
      <c r="D2379" s="219" t="s">
        <v>8065</v>
      </c>
      <c r="E2379" s="219" t="s">
        <v>7707</v>
      </c>
      <c r="F2379" s="219" t="s">
        <v>7718</v>
      </c>
      <c r="G2379" s="219" t="s">
        <v>8316</v>
      </c>
      <c r="H2379" s="219" t="s">
        <v>5990</v>
      </c>
      <c r="I2379" s="220" t="s">
        <v>7191</v>
      </c>
      <c r="J2379" s="221">
        <v>13520</v>
      </c>
      <c r="K2379" s="221">
        <v>1</v>
      </c>
      <c r="L2379" s="221">
        <v>13520</v>
      </c>
    </row>
    <row r="2380" spans="1:12" s="167" customFormat="1">
      <c r="A2380" s="218" t="str">
        <f t="shared" si="19"/>
        <v>O221018058378일반상품</v>
      </c>
      <c r="B2380" s="219" t="s">
        <v>8220</v>
      </c>
      <c r="C2380" s="219" t="s">
        <v>8023</v>
      </c>
      <c r="D2380" s="219" t="s">
        <v>8065</v>
      </c>
      <c r="E2380" s="219" t="s">
        <v>7707</v>
      </c>
      <c r="F2380" s="219" t="s">
        <v>7718</v>
      </c>
      <c r="G2380" s="219" t="s">
        <v>8316</v>
      </c>
      <c r="H2380" s="219" t="s">
        <v>5990</v>
      </c>
      <c r="I2380" s="220" t="s">
        <v>7252</v>
      </c>
      <c r="J2380" s="221">
        <v>2850</v>
      </c>
      <c r="K2380" s="221">
        <v>2</v>
      </c>
      <c r="L2380" s="221">
        <v>5700</v>
      </c>
    </row>
    <row r="2381" spans="1:12" s="167" customFormat="1">
      <c r="A2381" s="218" t="str">
        <f t="shared" si="19"/>
        <v>O221018058378일반상품</v>
      </c>
      <c r="B2381" s="219" t="s">
        <v>8220</v>
      </c>
      <c r="C2381" s="219" t="s">
        <v>8023</v>
      </c>
      <c r="D2381" s="219" t="s">
        <v>8065</v>
      </c>
      <c r="E2381" s="219" t="s">
        <v>7707</v>
      </c>
      <c r="F2381" s="219" t="s">
        <v>7718</v>
      </c>
      <c r="G2381" s="219" t="s">
        <v>8316</v>
      </c>
      <c r="H2381" s="219" t="s">
        <v>5990</v>
      </c>
      <c r="I2381" s="220" t="s">
        <v>7198</v>
      </c>
      <c r="J2381" s="221">
        <v>2850</v>
      </c>
      <c r="K2381" s="221">
        <v>3</v>
      </c>
      <c r="L2381" s="221">
        <v>8550</v>
      </c>
    </row>
    <row r="2382" spans="1:12" s="167" customFormat="1">
      <c r="A2382" s="218" t="str">
        <f t="shared" si="19"/>
        <v>O221018058378일반상품</v>
      </c>
      <c r="B2382" s="219" t="s">
        <v>8220</v>
      </c>
      <c r="C2382" s="219" t="s">
        <v>8023</v>
      </c>
      <c r="D2382" s="219" t="s">
        <v>8065</v>
      </c>
      <c r="E2382" s="219" t="s">
        <v>7707</v>
      </c>
      <c r="F2382" s="219" t="s">
        <v>7718</v>
      </c>
      <c r="G2382" s="219" t="s">
        <v>8316</v>
      </c>
      <c r="H2382" s="219" t="s">
        <v>5990</v>
      </c>
      <c r="I2382" s="220" t="s">
        <v>8366</v>
      </c>
      <c r="J2382" s="221">
        <v>8880</v>
      </c>
      <c r="K2382" s="221">
        <v>1</v>
      </c>
      <c r="L2382" s="221">
        <v>8880</v>
      </c>
    </row>
    <row r="2383" spans="1:12" s="167" customFormat="1">
      <c r="A2383" s="218" t="str">
        <f t="shared" si="19"/>
        <v>O221018058378일반상품</v>
      </c>
      <c r="B2383" s="219" t="s">
        <v>8220</v>
      </c>
      <c r="C2383" s="219" t="s">
        <v>8023</v>
      </c>
      <c r="D2383" s="219" t="s">
        <v>8065</v>
      </c>
      <c r="E2383" s="219" t="s">
        <v>7707</v>
      </c>
      <c r="F2383" s="219" t="s">
        <v>7718</v>
      </c>
      <c r="G2383" s="219" t="s">
        <v>8316</v>
      </c>
      <c r="H2383" s="219" t="s">
        <v>5990</v>
      </c>
      <c r="I2383" s="220" t="s">
        <v>7239</v>
      </c>
      <c r="J2383" s="221">
        <v>6100</v>
      </c>
      <c r="K2383" s="221">
        <v>1</v>
      </c>
      <c r="L2383" s="221">
        <v>6100</v>
      </c>
    </row>
    <row r="2384" spans="1:12" s="167" customFormat="1">
      <c r="A2384" s="218" t="str">
        <f t="shared" si="19"/>
        <v>O221018058378일반상품</v>
      </c>
      <c r="B2384" s="219" t="s">
        <v>8220</v>
      </c>
      <c r="C2384" s="219" t="s">
        <v>8023</v>
      </c>
      <c r="D2384" s="219" t="s">
        <v>8065</v>
      </c>
      <c r="E2384" s="219" t="s">
        <v>7707</v>
      </c>
      <c r="F2384" s="219" t="s">
        <v>7718</v>
      </c>
      <c r="G2384" s="219" t="s">
        <v>8316</v>
      </c>
      <c r="H2384" s="219" t="s">
        <v>5990</v>
      </c>
      <c r="I2384" s="220" t="s">
        <v>7301</v>
      </c>
      <c r="J2384" s="221">
        <v>1500</v>
      </c>
      <c r="K2384" s="221">
        <v>1</v>
      </c>
      <c r="L2384" s="221">
        <v>1500</v>
      </c>
    </row>
    <row r="2385" spans="1:12" s="167" customFormat="1">
      <c r="A2385" s="218" t="str">
        <f t="shared" si="19"/>
        <v>O221018058378일반상품</v>
      </c>
      <c r="B2385" s="219" t="s">
        <v>8220</v>
      </c>
      <c r="C2385" s="219" t="s">
        <v>8023</v>
      </c>
      <c r="D2385" s="219" t="s">
        <v>8065</v>
      </c>
      <c r="E2385" s="219" t="s">
        <v>7707</v>
      </c>
      <c r="F2385" s="219" t="s">
        <v>7718</v>
      </c>
      <c r="G2385" s="219" t="s">
        <v>8316</v>
      </c>
      <c r="H2385" s="219" t="s">
        <v>5990</v>
      </c>
      <c r="I2385" s="220" t="s">
        <v>7227</v>
      </c>
      <c r="J2385" s="221">
        <v>800</v>
      </c>
      <c r="K2385" s="221">
        <v>2</v>
      </c>
      <c r="L2385" s="221">
        <v>1600</v>
      </c>
    </row>
    <row r="2386" spans="1:12" s="167" customFormat="1">
      <c r="A2386" s="218" t="str">
        <f t="shared" si="19"/>
        <v>O221018058378일반상품</v>
      </c>
      <c r="B2386" s="219" t="s">
        <v>8220</v>
      </c>
      <c r="C2386" s="219" t="s">
        <v>8023</v>
      </c>
      <c r="D2386" s="219" t="s">
        <v>8065</v>
      </c>
      <c r="E2386" s="219" t="s">
        <v>7707</v>
      </c>
      <c r="F2386" s="219" t="s">
        <v>7718</v>
      </c>
      <c r="G2386" s="219" t="s">
        <v>8316</v>
      </c>
      <c r="H2386" s="219" t="s">
        <v>5990</v>
      </c>
      <c r="I2386" s="220" t="s">
        <v>8468</v>
      </c>
      <c r="J2386" s="221">
        <v>1100</v>
      </c>
      <c r="K2386" s="221">
        <v>1</v>
      </c>
      <c r="L2386" s="221">
        <v>1100</v>
      </c>
    </row>
    <row r="2387" spans="1:12" s="167" customFormat="1">
      <c r="A2387" s="218" t="str">
        <f t="shared" si="19"/>
        <v>O221018058378일반상품</v>
      </c>
      <c r="B2387" s="219" t="s">
        <v>8220</v>
      </c>
      <c r="C2387" s="219" t="s">
        <v>8023</v>
      </c>
      <c r="D2387" s="219" t="s">
        <v>8065</v>
      </c>
      <c r="E2387" s="219" t="s">
        <v>7707</v>
      </c>
      <c r="F2387" s="219" t="s">
        <v>7718</v>
      </c>
      <c r="G2387" s="219" t="s">
        <v>8316</v>
      </c>
      <c r="H2387" s="219" t="s">
        <v>5990</v>
      </c>
      <c r="I2387" s="220" t="s">
        <v>8860</v>
      </c>
      <c r="J2387" s="221">
        <v>2800</v>
      </c>
      <c r="K2387" s="221">
        <v>1</v>
      </c>
      <c r="L2387" s="221">
        <v>2800</v>
      </c>
    </row>
    <row r="2388" spans="1:12" s="167" customFormat="1">
      <c r="A2388" s="218" t="str">
        <f t="shared" si="19"/>
        <v>O221018058378일반상품</v>
      </c>
      <c r="B2388" s="219" t="s">
        <v>8220</v>
      </c>
      <c r="C2388" s="219" t="s">
        <v>8023</v>
      </c>
      <c r="D2388" s="219" t="s">
        <v>8065</v>
      </c>
      <c r="E2388" s="219" t="s">
        <v>7707</v>
      </c>
      <c r="F2388" s="219" t="s">
        <v>7718</v>
      </c>
      <c r="G2388" s="219" t="s">
        <v>8316</v>
      </c>
      <c r="H2388" s="219" t="s">
        <v>5990</v>
      </c>
      <c r="I2388" s="220" t="s">
        <v>8666</v>
      </c>
      <c r="J2388" s="221">
        <v>5500</v>
      </c>
      <c r="K2388" s="221">
        <v>1</v>
      </c>
      <c r="L2388" s="221">
        <v>5500</v>
      </c>
    </row>
    <row r="2389" spans="1:12" s="167" customFormat="1">
      <c r="A2389" s="218" t="str">
        <f t="shared" si="19"/>
        <v>O221018058378일반상품</v>
      </c>
      <c r="B2389" s="219" t="s">
        <v>8220</v>
      </c>
      <c r="C2389" s="219" t="s">
        <v>8023</v>
      </c>
      <c r="D2389" s="219" t="s">
        <v>8065</v>
      </c>
      <c r="E2389" s="219" t="s">
        <v>7707</v>
      </c>
      <c r="F2389" s="219" t="s">
        <v>7718</v>
      </c>
      <c r="G2389" s="219" t="s">
        <v>8316</v>
      </c>
      <c r="H2389" s="219" t="s">
        <v>5990</v>
      </c>
      <c r="I2389" s="220" t="s">
        <v>7212</v>
      </c>
      <c r="J2389" s="221">
        <v>4210</v>
      </c>
      <c r="K2389" s="221">
        <v>1</v>
      </c>
      <c r="L2389" s="221">
        <v>4210</v>
      </c>
    </row>
    <row r="2390" spans="1:12" s="167" customFormat="1">
      <c r="A2390" s="218" t="str">
        <f t="shared" si="19"/>
        <v>O221018058378일반상품</v>
      </c>
      <c r="B2390" s="219" t="s">
        <v>8220</v>
      </c>
      <c r="C2390" s="219" t="s">
        <v>8023</v>
      </c>
      <c r="D2390" s="219" t="s">
        <v>8065</v>
      </c>
      <c r="E2390" s="219" t="s">
        <v>7707</v>
      </c>
      <c r="F2390" s="219" t="s">
        <v>7718</v>
      </c>
      <c r="G2390" s="219" t="s">
        <v>8316</v>
      </c>
      <c r="H2390" s="219" t="s">
        <v>5990</v>
      </c>
      <c r="I2390" s="220" t="s">
        <v>8649</v>
      </c>
      <c r="J2390" s="221">
        <v>7200</v>
      </c>
      <c r="K2390" s="221">
        <v>1</v>
      </c>
      <c r="L2390" s="221">
        <v>7200</v>
      </c>
    </row>
    <row r="2391" spans="1:12" s="167" customFormat="1">
      <c r="A2391" s="218" t="str">
        <f t="shared" si="19"/>
        <v>O221018058378일반상품</v>
      </c>
      <c r="B2391" s="219" t="s">
        <v>8220</v>
      </c>
      <c r="C2391" s="219" t="s">
        <v>8023</v>
      </c>
      <c r="D2391" s="219" t="s">
        <v>8065</v>
      </c>
      <c r="E2391" s="219" t="s">
        <v>7707</v>
      </c>
      <c r="F2391" s="219" t="s">
        <v>7718</v>
      </c>
      <c r="G2391" s="219" t="s">
        <v>8316</v>
      </c>
      <c r="H2391" s="219" t="s">
        <v>5990</v>
      </c>
      <c r="I2391" s="220" t="s">
        <v>7201</v>
      </c>
      <c r="J2391" s="221">
        <v>12480</v>
      </c>
      <c r="K2391" s="221">
        <v>1</v>
      </c>
      <c r="L2391" s="221">
        <v>12480</v>
      </c>
    </row>
    <row r="2392" spans="1:12" s="167" customFormat="1">
      <c r="A2392" s="218" t="str">
        <f t="shared" si="19"/>
        <v>O221018058378일반상품</v>
      </c>
      <c r="B2392" s="219" t="s">
        <v>8220</v>
      </c>
      <c r="C2392" s="219" t="s">
        <v>8023</v>
      </c>
      <c r="D2392" s="219" t="s">
        <v>8065</v>
      </c>
      <c r="E2392" s="219" t="s">
        <v>7707</v>
      </c>
      <c r="F2392" s="219" t="s">
        <v>7718</v>
      </c>
      <c r="G2392" s="219" t="s">
        <v>8316</v>
      </c>
      <c r="H2392" s="219" t="s">
        <v>5990</v>
      </c>
      <c r="I2392" s="220" t="s">
        <v>8484</v>
      </c>
      <c r="J2392" s="221">
        <v>4700</v>
      </c>
      <c r="K2392" s="221">
        <v>1</v>
      </c>
      <c r="L2392" s="221">
        <v>4700</v>
      </c>
    </row>
    <row r="2393" spans="1:12" s="167" customFormat="1">
      <c r="A2393" s="218" t="str">
        <f t="shared" si="19"/>
        <v>O221018058378일반상품</v>
      </c>
      <c r="B2393" s="219" t="s">
        <v>8220</v>
      </c>
      <c r="C2393" s="219" t="s">
        <v>8023</v>
      </c>
      <c r="D2393" s="219" t="s">
        <v>8065</v>
      </c>
      <c r="E2393" s="219" t="s">
        <v>7707</v>
      </c>
      <c r="F2393" s="219" t="s">
        <v>7718</v>
      </c>
      <c r="G2393" s="219" t="s">
        <v>8316</v>
      </c>
      <c r="H2393" s="219" t="s">
        <v>5990</v>
      </c>
      <c r="I2393" s="220" t="s">
        <v>8029</v>
      </c>
      <c r="J2393" s="221">
        <v>900</v>
      </c>
      <c r="K2393" s="221">
        <v>4</v>
      </c>
      <c r="L2393" s="221">
        <v>3600</v>
      </c>
    </row>
    <row r="2394" spans="1:12" s="167" customFormat="1">
      <c r="A2394" s="218" t="str">
        <f t="shared" si="19"/>
        <v>O221018058378일반상품</v>
      </c>
      <c r="B2394" s="219" t="s">
        <v>8220</v>
      </c>
      <c r="C2394" s="219" t="s">
        <v>8023</v>
      </c>
      <c r="D2394" s="219" t="s">
        <v>8065</v>
      </c>
      <c r="E2394" s="219" t="s">
        <v>7707</v>
      </c>
      <c r="F2394" s="219" t="s">
        <v>7718</v>
      </c>
      <c r="G2394" s="219" t="s">
        <v>8316</v>
      </c>
      <c r="H2394" s="219" t="s">
        <v>5990</v>
      </c>
      <c r="I2394" s="220" t="s">
        <v>8632</v>
      </c>
      <c r="J2394" s="221">
        <v>6280</v>
      </c>
      <c r="K2394" s="221">
        <v>1</v>
      </c>
      <c r="L2394" s="221">
        <v>6280</v>
      </c>
    </row>
    <row r="2395" spans="1:12" s="167" customFormat="1">
      <c r="A2395" s="218" t="str">
        <f t="shared" si="19"/>
        <v>O221018058378일반상품</v>
      </c>
      <c r="B2395" s="219" t="s">
        <v>8220</v>
      </c>
      <c r="C2395" s="219" t="s">
        <v>8023</v>
      </c>
      <c r="D2395" s="219" t="s">
        <v>8065</v>
      </c>
      <c r="E2395" s="219" t="s">
        <v>7707</v>
      </c>
      <c r="F2395" s="219" t="s">
        <v>7718</v>
      </c>
      <c r="G2395" s="219" t="s">
        <v>8316</v>
      </c>
      <c r="H2395" s="219" t="s">
        <v>5990</v>
      </c>
      <c r="I2395" s="220" t="s">
        <v>8643</v>
      </c>
      <c r="J2395" s="221">
        <v>1430</v>
      </c>
      <c r="K2395" s="221">
        <v>2</v>
      </c>
      <c r="L2395" s="221">
        <v>2860</v>
      </c>
    </row>
    <row r="2396" spans="1:12" s="167" customFormat="1">
      <c r="A2396" s="218" t="str">
        <f t="shared" si="19"/>
        <v>O221018058378일반상품</v>
      </c>
      <c r="B2396" s="219" t="s">
        <v>8220</v>
      </c>
      <c r="C2396" s="219" t="s">
        <v>8023</v>
      </c>
      <c r="D2396" s="219" t="s">
        <v>8065</v>
      </c>
      <c r="E2396" s="219" t="s">
        <v>7707</v>
      </c>
      <c r="F2396" s="219" t="s">
        <v>7718</v>
      </c>
      <c r="G2396" s="219" t="s">
        <v>8316</v>
      </c>
      <c r="H2396" s="219" t="s">
        <v>5990</v>
      </c>
      <c r="I2396" s="220" t="s">
        <v>8453</v>
      </c>
      <c r="J2396" s="221">
        <v>2670</v>
      </c>
      <c r="K2396" s="221">
        <v>1</v>
      </c>
      <c r="L2396" s="221">
        <v>2670</v>
      </c>
    </row>
    <row r="2397" spans="1:12" s="167" customFormat="1">
      <c r="A2397" s="218" t="str">
        <f t="shared" si="19"/>
        <v>O221018058378일반상품</v>
      </c>
      <c r="B2397" s="219" t="s">
        <v>8220</v>
      </c>
      <c r="C2397" s="219" t="s">
        <v>8023</v>
      </c>
      <c r="D2397" s="219" t="s">
        <v>8065</v>
      </c>
      <c r="E2397" s="219" t="s">
        <v>7707</v>
      </c>
      <c r="F2397" s="219" t="s">
        <v>7718</v>
      </c>
      <c r="G2397" s="219" t="s">
        <v>8316</v>
      </c>
      <c r="H2397" s="219" t="s">
        <v>5990</v>
      </c>
      <c r="I2397" s="220" t="s">
        <v>7276</v>
      </c>
      <c r="J2397" s="221">
        <v>4660</v>
      </c>
      <c r="K2397" s="221">
        <v>1</v>
      </c>
      <c r="L2397" s="221">
        <v>4660</v>
      </c>
    </row>
    <row r="2398" spans="1:12" s="167" customFormat="1">
      <c r="A2398" s="218" t="str">
        <f t="shared" si="19"/>
        <v>O221018058378일반상품</v>
      </c>
      <c r="B2398" s="219" t="s">
        <v>8220</v>
      </c>
      <c r="C2398" s="219" t="s">
        <v>8023</v>
      </c>
      <c r="D2398" s="219" t="s">
        <v>8065</v>
      </c>
      <c r="E2398" s="219" t="s">
        <v>7707</v>
      </c>
      <c r="F2398" s="219" t="s">
        <v>7718</v>
      </c>
      <c r="G2398" s="219" t="s">
        <v>8316</v>
      </c>
      <c r="H2398" s="219" t="s">
        <v>5990</v>
      </c>
      <c r="I2398" s="220" t="s">
        <v>8611</v>
      </c>
      <c r="J2398" s="221">
        <v>3270</v>
      </c>
      <c r="K2398" s="221">
        <v>1</v>
      </c>
      <c r="L2398" s="221">
        <v>3270</v>
      </c>
    </row>
    <row r="2399" spans="1:12" s="167" customFormat="1">
      <c r="A2399" s="218" t="str">
        <f t="shared" si="19"/>
        <v>O221018058378일반상품</v>
      </c>
      <c r="B2399" s="219" t="s">
        <v>8220</v>
      </c>
      <c r="C2399" s="219" t="s">
        <v>8023</v>
      </c>
      <c r="D2399" s="219" t="s">
        <v>8065</v>
      </c>
      <c r="E2399" s="219" t="s">
        <v>7707</v>
      </c>
      <c r="F2399" s="219" t="s">
        <v>7718</v>
      </c>
      <c r="G2399" s="219" t="s">
        <v>8316</v>
      </c>
      <c r="H2399" s="219" t="s">
        <v>5990</v>
      </c>
      <c r="I2399" s="220" t="s">
        <v>8563</v>
      </c>
      <c r="J2399" s="221">
        <v>2260</v>
      </c>
      <c r="K2399" s="221">
        <v>2</v>
      </c>
      <c r="L2399" s="221">
        <v>4520</v>
      </c>
    </row>
    <row r="2400" spans="1:12" s="167" customFormat="1">
      <c r="A2400" s="218" t="str">
        <f t="shared" si="19"/>
        <v>O221018058378일반상품</v>
      </c>
      <c r="B2400" s="219" t="s">
        <v>8220</v>
      </c>
      <c r="C2400" s="219" t="s">
        <v>8023</v>
      </c>
      <c r="D2400" s="219" t="s">
        <v>8065</v>
      </c>
      <c r="E2400" s="219" t="s">
        <v>7707</v>
      </c>
      <c r="F2400" s="219" t="s">
        <v>7718</v>
      </c>
      <c r="G2400" s="219" t="s">
        <v>8316</v>
      </c>
      <c r="H2400" s="219" t="s">
        <v>5990</v>
      </c>
      <c r="I2400" s="220" t="s">
        <v>8324</v>
      </c>
      <c r="J2400" s="221">
        <v>3480</v>
      </c>
      <c r="K2400" s="221">
        <v>1</v>
      </c>
      <c r="L2400" s="221">
        <v>3480</v>
      </c>
    </row>
    <row r="2401" spans="1:12" s="167" customFormat="1">
      <c r="A2401" s="218" t="str">
        <f t="shared" si="19"/>
        <v>O221018058378일반상품</v>
      </c>
      <c r="B2401" s="219" t="s">
        <v>8220</v>
      </c>
      <c r="C2401" s="219" t="s">
        <v>8023</v>
      </c>
      <c r="D2401" s="219" t="s">
        <v>8065</v>
      </c>
      <c r="E2401" s="219" t="s">
        <v>7707</v>
      </c>
      <c r="F2401" s="219" t="s">
        <v>7718</v>
      </c>
      <c r="G2401" s="219" t="s">
        <v>8316</v>
      </c>
      <c r="H2401" s="219" t="s">
        <v>5990</v>
      </c>
      <c r="I2401" s="220" t="s">
        <v>8870</v>
      </c>
      <c r="J2401" s="221">
        <v>1070</v>
      </c>
      <c r="K2401" s="221">
        <v>2</v>
      </c>
      <c r="L2401" s="221">
        <v>2140</v>
      </c>
    </row>
    <row r="2402" spans="1:12" s="167" customFormat="1">
      <c r="A2402" s="218" t="str">
        <f t="shared" si="19"/>
        <v>O221018058378일반상품</v>
      </c>
      <c r="B2402" s="219" t="s">
        <v>8220</v>
      </c>
      <c r="C2402" s="219" t="s">
        <v>8023</v>
      </c>
      <c r="D2402" s="219" t="s">
        <v>8065</v>
      </c>
      <c r="E2402" s="219" t="s">
        <v>7707</v>
      </c>
      <c r="F2402" s="219" t="s">
        <v>7718</v>
      </c>
      <c r="G2402" s="219" t="s">
        <v>8316</v>
      </c>
      <c r="H2402" s="219" t="s">
        <v>5990</v>
      </c>
      <c r="I2402" s="220" t="s">
        <v>8355</v>
      </c>
      <c r="J2402" s="221">
        <v>2630</v>
      </c>
      <c r="K2402" s="221">
        <v>1</v>
      </c>
      <c r="L2402" s="221">
        <v>2630</v>
      </c>
    </row>
    <row r="2403" spans="1:12" s="167" customFormat="1">
      <c r="A2403" s="218" t="str">
        <f t="shared" si="19"/>
        <v>O221018058378일반상품</v>
      </c>
      <c r="B2403" s="219" t="s">
        <v>8220</v>
      </c>
      <c r="C2403" s="219" t="s">
        <v>8023</v>
      </c>
      <c r="D2403" s="219" t="s">
        <v>8065</v>
      </c>
      <c r="E2403" s="219" t="s">
        <v>7707</v>
      </c>
      <c r="F2403" s="219" t="s">
        <v>7718</v>
      </c>
      <c r="G2403" s="219" t="s">
        <v>8316</v>
      </c>
      <c r="H2403" s="219" t="s">
        <v>5990</v>
      </c>
      <c r="I2403" s="220" t="s">
        <v>8824</v>
      </c>
      <c r="J2403" s="221">
        <v>23500</v>
      </c>
      <c r="K2403" s="221">
        <v>1</v>
      </c>
      <c r="L2403" s="221">
        <v>23500</v>
      </c>
    </row>
    <row r="2404" spans="1:12" s="167" customFormat="1">
      <c r="A2404" s="218" t="str">
        <f t="shared" si="19"/>
        <v>O221018058378일반상품</v>
      </c>
      <c r="B2404" s="219" t="s">
        <v>8220</v>
      </c>
      <c r="C2404" s="219" t="s">
        <v>8023</v>
      </c>
      <c r="D2404" s="219" t="s">
        <v>8065</v>
      </c>
      <c r="E2404" s="219" t="s">
        <v>7707</v>
      </c>
      <c r="F2404" s="219" t="s">
        <v>7718</v>
      </c>
      <c r="G2404" s="219" t="s">
        <v>8316</v>
      </c>
      <c r="H2404" s="219" t="s">
        <v>5990</v>
      </c>
      <c r="I2404" s="220" t="s">
        <v>8431</v>
      </c>
      <c r="J2404" s="221">
        <v>11600</v>
      </c>
      <c r="K2404" s="221">
        <v>1</v>
      </c>
      <c r="L2404" s="221">
        <v>11600</v>
      </c>
    </row>
    <row r="2405" spans="1:12" s="167" customFormat="1">
      <c r="A2405" s="218" t="str">
        <f t="shared" si="19"/>
        <v>O221018058378일반상품</v>
      </c>
      <c r="B2405" s="219" t="s">
        <v>8220</v>
      </c>
      <c r="C2405" s="219" t="s">
        <v>8023</v>
      </c>
      <c r="D2405" s="219" t="s">
        <v>8065</v>
      </c>
      <c r="E2405" s="219" t="s">
        <v>7707</v>
      </c>
      <c r="F2405" s="219" t="s">
        <v>7718</v>
      </c>
      <c r="G2405" s="219" t="s">
        <v>8316</v>
      </c>
      <c r="H2405" s="219" t="s">
        <v>5990</v>
      </c>
      <c r="I2405" s="220" t="s">
        <v>7194</v>
      </c>
      <c r="J2405" s="221">
        <v>2810</v>
      </c>
      <c r="K2405" s="221">
        <v>3</v>
      </c>
      <c r="L2405" s="221">
        <v>8430</v>
      </c>
    </row>
    <row r="2406" spans="1:12" s="167" customFormat="1">
      <c r="A2406" s="218" t="str">
        <f t="shared" si="19"/>
        <v>O221018058378일반상품</v>
      </c>
      <c r="B2406" s="219" t="s">
        <v>8220</v>
      </c>
      <c r="C2406" s="219" t="s">
        <v>8023</v>
      </c>
      <c r="D2406" s="219" t="s">
        <v>8065</v>
      </c>
      <c r="E2406" s="219" t="s">
        <v>7707</v>
      </c>
      <c r="F2406" s="219" t="s">
        <v>7718</v>
      </c>
      <c r="G2406" s="219" t="s">
        <v>8316</v>
      </c>
      <c r="H2406" s="219" t="s">
        <v>5990</v>
      </c>
      <c r="I2406" s="220" t="s">
        <v>8332</v>
      </c>
      <c r="J2406" s="221">
        <v>3070</v>
      </c>
      <c r="K2406" s="221">
        <v>1</v>
      </c>
      <c r="L2406" s="221">
        <v>3070</v>
      </c>
    </row>
    <row r="2407" spans="1:12" s="167" customFormat="1">
      <c r="A2407" s="218" t="str">
        <f t="shared" si="19"/>
        <v>O221018058378일반상품</v>
      </c>
      <c r="B2407" s="219" t="s">
        <v>8220</v>
      </c>
      <c r="C2407" s="219" t="s">
        <v>8023</v>
      </c>
      <c r="D2407" s="219" t="s">
        <v>8065</v>
      </c>
      <c r="E2407" s="219" t="s">
        <v>7707</v>
      </c>
      <c r="F2407" s="219" t="s">
        <v>7718</v>
      </c>
      <c r="G2407" s="219" t="s">
        <v>8316</v>
      </c>
      <c r="H2407" s="219" t="s">
        <v>5990</v>
      </c>
      <c r="I2407" s="220" t="s">
        <v>8745</v>
      </c>
      <c r="J2407" s="221">
        <v>2480</v>
      </c>
      <c r="K2407" s="221">
        <v>1</v>
      </c>
      <c r="L2407" s="221">
        <v>2480</v>
      </c>
    </row>
    <row r="2408" spans="1:12" s="167" customFormat="1">
      <c r="A2408" s="218" t="str">
        <f t="shared" si="19"/>
        <v>O221018058378일반상품</v>
      </c>
      <c r="B2408" s="219" t="s">
        <v>8220</v>
      </c>
      <c r="C2408" s="219" t="s">
        <v>8023</v>
      </c>
      <c r="D2408" s="219" t="s">
        <v>8065</v>
      </c>
      <c r="E2408" s="219" t="s">
        <v>7707</v>
      </c>
      <c r="F2408" s="219" t="s">
        <v>7718</v>
      </c>
      <c r="G2408" s="219" t="s">
        <v>8316</v>
      </c>
      <c r="H2408" s="219" t="s">
        <v>5990</v>
      </c>
      <c r="I2408" s="220" t="s">
        <v>8914</v>
      </c>
      <c r="J2408" s="221">
        <v>5800</v>
      </c>
      <c r="K2408" s="221">
        <v>1</v>
      </c>
      <c r="L2408" s="221">
        <v>5800</v>
      </c>
    </row>
    <row r="2409" spans="1:12" s="167" customFormat="1">
      <c r="A2409" s="218" t="str">
        <f t="shared" si="19"/>
        <v>O221018058378일반상품</v>
      </c>
      <c r="B2409" s="219" t="s">
        <v>8220</v>
      </c>
      <c r="C2409" s="219" t="s">
        <v>8023</v>
      </c>
      <c r="D2409" s="219" t="s">
        <v>8065</v>
      </c>
      <c r="E2409" s="219" t="s">
        <v>7707</v>
      </c>
      <c r="F2409" s="219" t="s">
        <v>7718</v>
      </c>
      <c r="G2409" s="219" t="s">
        <v>8316</v>
      </c>
      <c r="H2409" s="219" t="s">
        <v>5990</v>
      </c>
      <c r="I2409" s="220" t="s">
        <v>7240</v>
      </c>
      <c r="J2409" s="221">
        <v>2900</v>
      </c>
      <c r="K2409" s="221">
        <v>1</v>
      </c>
      <c r="L2409" s="221">
        <v>2900</v>
      </c>
    </row>
    <row r="2410" spans="1:12" s="167" customFormat="1">
      <c r="A2410" s="218" t="str">
        <f t="shared" si="19"/>
        <v>O221018058378일반상품</v>
      </c>
      <c r="B2410" s="219" t="s">
        <v>8220</v>
      </c>
      <c r="C2410" s="219" t="s">
        <v>8023</v>
      </c>
      <c r="D2410" s="219" t="s">
        <v>8065</v>
      </c>
      <c r="E2410" s="219" t="s">
        <v>7707</v>
      </c>
      <c r="F2410" s="219" t="s">
        <v>7718</v>
      </c>
      <c r="G2410" s="219" t="s">
        <v>8316</v>
      </c>
      <c r="H2410" s="219" t="s">
        <v>5990</v>
      </c>
      <c r="I2410" s="220" t="s">
        <v>8746</v>
      </c>
      <c r="J2410" s="221">
        <v>1000</v>
      </c>
      <c r="K2410" s="221">
        <v>2</v>
      </c>
      <c r="L2410" s="221">
        <v>2000</v>
      </c>
    </row>
    <row r="2411" spans="1:12" s="167" customFormat="1">
      <c r="A2411" s="218" t="str">
        <f t="shared" si="19"/>
        <v>O221018058378일반상품</v>
      </c>
      <c r="B2411" s="219" t="s">
        <v>8220</v>
      </c>
      <c r="C2411" s="219" t="s">
        <v>8023</v>
      </c>
      <c r="D2411" s="219" t="s">
        <v>8065</v>
      </c>
      <c r="E2411" s="219" t="s">
        <v>7707</v>
      </c>
      <c r="F2411" s="219" t="s">
        <v>7718</v>
      </c>
      <c r="G2411" s="219" t="s">
        <v>8316</v>
      </c>
      <c r="H2411" s="219" t="s">
        <v>5990</v>
      </c>
      <c r="I2411" s="220" t="s">
        <v>7289</v>
      </c>
      <c r="J2411" s="221">
        <v>1220</v>
      </c>
      <c r="K2411" s="221">
        <v>2</v>
      </c>
      <c r="L2411" s="221">
        <v>2440</v>
      </c>
    </row>
    <row r="2412" spans="1:12" s="167" customFormat="1">
      <c r="A2412" s="218" t="str">
        <f t="shared" si="19"/>
        <v>O221018058378일반상품</v>
      </c>
      <c r="B2412" s="219" t="s">
        <v>8220</v>
      </c>
      <c r="C2412" s="219" t="s">
        <v>8023</v>
      </c>
      <c r="D2412" s="219" t="s">
        <v>8065</v>
      </c>
      <c r="E2412" s="219" t="s">
        <v>7707</v>
      </c>
      <c r="F2412" s="219" t="s">
        <v>7718</v>
      </c>
      <c r="G2412" s="219" t="s">
        <v>8316</v>
      </c>
      <c r="H2412" s="219" t="s">
        <v>5990</v>
      </c>
      <c r="I2412" s="220" t="s">
        <v>8073</v>
      </c>
      <c r="J2412" s="221">
        <v>2600</v>
      </c>
      <c r="K2412" s="221">
        <v>2</v>
      </c>
      <c r="L2412" s="221">
        <v>5200</v>
      </c>
    </row>
    <row r="2413" spans="1:12" s="167" customFormat="1">
      <c r="A2413" s="218" t="str">
        <f t="shared" si="19"/>
        <v>O221018058378일반상품</v>
      </c>
      <c r="B2413" s="219" t="s">
        <v>8220</v>
      </c>
      <c r="C2413" s="219" t="s">
        <v>8023</v>
      </c>
      <c r="D2413" s="219" t="s">
        <v>8065</v>
      </c>
      <c r="E2413" s="219" t="s">
        <v>7707</v>
      </c>
      <c r="F2413" s="219" t="s">
        <v>7718</v>
      </c>
      <c r="G2413" s="219" t="s">
        <v>8316</v>
      </c>
      <c r="H2413" s="219" t="s">
        <v>5990</v>
      </c>
      <c r="I2413" s="220" t="s">
        <v>8915</v>
      </c>
      <c r="J2413" s="221">
        <v>4300</v>
      </c>
      <c r="K2413" s="221">
        <v>1</v>
      </c>
      <c r="L2413" s="221">
        <v>4300</v>
      </c>
    </row>
    <row r="2414" spans="1:12" s="167" customFormat="1">
      <c r="A2414" s="218" t="str">
        <f t="shared" si="19"/>
        <v>O221018058378일반상품</v>
      </c>
      <c r="B2414" s="219" t="s">
        <v>8220</v>
      </c>
      <c r="C2414" s="219" t="s">
        <v>8023</v>
      </c>
      <c r="D2414" s="219" t="s">
        <v>8065</v>
      </c>
      <c r="E2414" s="219" t="s">
        <v>7707</v>
      </c>
      <c r="F2414" s="219" t="s">
        <v>7718</v>
      </c>
      <c r="G2414" s="219" t="s">
        <v>8316</v>
      </c>
      <c r="H2414" s="219" t="s">
        <v>5990</v>
      </c>
      <c r="I2414" s="220" t="s">
        <v>8803</v>
      </c>
      <c r="J2414" s="221">
        <v>4180</v>
      </c>
      <c r="K2414" s="221">
        <v>1</v>
      </c>
      <c r="L2414" s="221">
        <v>4180</v>
      </c>
    </row>
    <row r="2415" spans="1:12" s="167" customFormat="1">
      <c r="A2415" s="218" t="str">
        <f t="shared" si="19"/>
        <v>O221018058378일반상품</v>
      </c>
      <c r="B2415" s="219" t="s">
        <v>8220</v>
      </c>
      <c r="C2415" s="219" t="s">
        <v>8023</v>
      </c>
      <c r="D2415" s="219" t="s">
        <v>8065</v>
      </c>
      <c r="E2415" s="219" t="s">
        <v>7707</v>
      </c>
      <c r="F2415" s="219" t="s">
        <v>7718</v>
      </c>
      <c r="G2415" s="219" t="s">
        <v>8316</v>
      </c>
      <c r="H2415" s="219" t="s">
        <v>5990</v>
      </c>
      <c r="I2415" s="220" t="s">
        <v>7280</v>
      </c>
      <c r="J2415" s="221">
        <v>2100</v>
      </c>
      <c r="K2415" s="221">
        <v>1</v>
      </c>
      <c r="L2415" s="221">
        <v>2100</v>
      </c>
    </row>
    <row r="2416" spans="1:12" s="167" customFormat="1">
      <c r="A2416" s="218" t="str">
        <f t="shared" si="19"/>
        <v>O221018058378일반상품</v>
      </c>
      <c r="B2416" s="219" t="s">
        <v>8220</v>
      </c>
      <c r="C2416" s="219" t="s">
        <v>8023</v>
      </c>
      <c r="D2416" s="219" t="s">
        <v>8065</v>
      </c>
      <c r="E2416" s="219" t="s">
        <v>7707</v>
      </c>
      <c r="F2416" s="219" t="s">
        <v>7718</v>
      </c>
      <c r="G2416" s="219" t="s">
        <v>8316</v>
      </c>
      <c r="H2416" s="219" t="s">
        <v>5990</v>
      </c>
      <c r="I2416" s="220" t="s">
        <v>8078</v>
      </c>
      <c r="J2416" s="221">
        <v>1000</v>
      </c>
      <c r="K2416" s="221">
        <v>4</v>
      </c>
      <c r="L2416" s="221">
        <v>4000</v>
      </c>
    </row>
    <row r="2417" spans="1:12" s="167" customFormat="1">
      <c r="A2417" s="218" t="str">
        <f t="shared" si="19"/>
        <v>O221018058378일반상품</v>
      </c>
      <c r="B2417" s="219" t="s">
        <v>8220</v>
      </c>
      <c r="C2417" s="219" t="s">
        <v>8023</v>
      </c>
      <c r="D2417" s="219" t="s">
        <v>8065</v>
      </c>
      <c r="E2417" s="219" t="s">
        <v>7707</v>
      </c>
      <c r="F2417" s="219" t="s">
        <v>7718</v>
      </c>
      <c r="G2417" s="219" t="s">
        <v>8316</v>
      </c>
      <c r="H2417" s="219" t="s">
        <v>5990</v>
      </c>
      <c r="I2417" s="220" t="s">
        <v>7215</v>
      </c>
      <c r="J2417" s="221">
        <v>1070</v>
      </c>
      <c r="K2417" s="221">
        <v>3</v>
      </c>
      <c r="L2417" s="221">
        <v>3210</v>
      </c>
    </row>
    <row r="2418" spans="1:12" s="167" customFormat="1">
      <c r="A2418" s="218" t="str">
        <f t="shared" si="19"/>
        <v>O221018058378일반상품</v>
      </c>
      <c r="B2418" s="219" t="s">
        <v>8220</v>
      </c>
      <c r="C2418" s="219" t="s">
        <v>8023</v>
      </c>
      <c r="D2418" s="219" t="s">
        <v>8065</v>
      </c>
      <c r="E2418" s="219" t="s">
        <v>7707</v>
      </c>
      <c r="F2418" s="219" t="s">
        <v>7718</v>
      </c>
      <c r="G2418" s="219" t="s">
        <v>8316</v>
      </c>
      <c r="H2418" s="219" t="s">
        <v>5990</v>
      </c>
      <c r="I2418" s="220" t="s">
        <v>7216</v>
      </c>
      <c r="J2418" s="221">
        <v>3930</v>
      </c>
      <c r="K2418" s="221">
        <v>1</v>
      </c>
      <c r="L2418" s="221">
        <v>3930</v>
      </c>
    </row>
    <row r="2419" spans="1:12" s="167" customFormat="1">
      <c r="A2419" s="218" t="str">
        <f t="shared" si="19"/>
        <v>O221018058378일반상품</v>
      </c>
      <c r="B2419" s="219" t="s">
        <v>8220</v>
      </c>
      <c r="C2419" s="219" t="s">
        <v>8023</v>
      </c>
      <c r="D2419" s="219" t="s">
        <v>8065</v>
      </c>
      <c r="E2419" s="219" t="s">
        <v>7707</v>
      </c>
      <c r="F2419" s="219" t="s">
        <v>7718</v>
      </c>
      <c r="G2419" s="219" t="s">
        <v>8316</v>
      </c>
      <c r="H2419" s="219" t="s">
        <v>5990</v>
      </c>
      <c r="I2419" s="220" t="s">
        <v>8033</v>
      </c>
      <c r="J2419" s="221">
        <v>2400</v>
      </c>
      <c r="K2419" s="221">
        <v>1</v>
      </c>
      <c r="L2419" s="221">
        <v>2400</v>
      </c>
    </row>
    <row r="2420" spans="1:12" s="167" customFormat="1">
      <c r="A2420" s="218" t="str">
        <f t="shared" si="19"/>
        <v>O221018058378일반상품</v>
      </c>
      <c r="B2420" s="219" t="s">
        <v>8220</v>
      </c>
      <c r="C2420" s="219" t="s">
        <v>8023</v>
      </c>
      <c r="D2420" s="219" t="s">
        <v>8065</v>
      </c>
      <c r="E2420" s="219" t="s">
        <v>7707</v>
      </c>
      <c r="F2420" s="219" t="s">
        <v>7718</v>
      </c>
      <c r="G2420" s="219" t="s">
        <v>8316</v>
      </c>
      <c r="H2420" s="219" t="s">
        <v>5990</v>
      </c>
      <c r="I2420" s="220" t="s">
        <v>8674</v>
      </c>
      <c r="J2420" s="221">
        <v>5400</v>
      </c>
      <c r="K2420" s="221">
        <v>1</v>
      </c>
      <c r="L2420" s="221">
        <v>5400</v>
      </c>
    </row>
    <row r="2421" spans="1:12" s="167" customFormat="1">
      <c r="A2421" s="218" t="str">
        <f t="shared" si="19"/>
        <v>O221018058378일반상품</v>
      </c>
      <c r="B2421" s="219" t="s">
        <v>8220</v>
      </c>
      <c r="C2421" s="219" t="s">
        <v>8023</v>
      </c>
      <c r="D2421" s="219" t="s">
        <v>8065</v>
      </c>
      <c r="E2421" s="219" t="s">
        <v>7707</v>
      </c>
      <c r="F2421" s="219" t="s">
        <v>7718</v>
      </c>
      <c r="G2421" s="219" t="s">
        <v>8316</v>
      </c>
      <c r="H2421" s="219" t="s">
        <v>5990</v>
      </c>
      <c r="I2421" s="220" t="s">
        <v>8459</v>
      </c>
      <c r="J2421" s="221">
        <v>5200</v>
      </c>
      <c r="K2421" s="221">
        <v>1</v>
      </c>
      <c r="L2421" s="221">
        <v>5200</v>
      </c>
    </row>
    <row r="2422" spans="1:12" s="167" customFormat="1">
      <c r="A2422" s="218" t="str">
        <f t="shared" si="19"/>
        <v>O221018058377일반상품</v>
      </c>
      <c r="B2422" s="219" t="s">
        <v>8221</v>
      </c>
      <c r="C2422" s="219" t="s">
        <v>8023</v>
      </c>
      <c r="D2422" s="219" t="s">
        <v>8065</v>
      </c>
      <c r="E2422" s="219" t="s">
        <v>7707</v>
      </c>
      <c r="F2422" s="219" t="s">
        <v>6394</v>
      </c>
      <c r="G2422" s="219" t="s">
        <v>8046</v>
      </c>
      <c r="H2422" s="219" t="s">
        <v>5990</v>
      </c>
      <c r="I2422" s="220" t="s">
        <v>8916</v>
      </c>
      <c r="J2422" s="221">
        <v>3400</v>
      </c>
      <c r="K2422" s="221">
        <v>1</v>
      </c>
      <c r="L2422" s="221">
        <v>3400</v>
      </c>
    </row>
    <row r="2423" spans="1:12" s="167" customFormat="1">
      <c r="A2423" s="218" t="str">
        <f t="shared" si="19"/>
        <v>O221018058377일반상품</v>
      </c>
      <c r="B2423" s="219" t="s">
        <v>8221</v>
      </c>
      <c r="C2423" s="219" t="s">
        <v>8023</v>
      </c>
      <c r="D2423" s="219" t="s">
        <v>8065</v>
      </c>
      <c r="E2423" s="219" t="s">
        <v>7707</v>
      </c>
      <c r="F2423" s="219" t="s">
        <v>6394</v>
      </c>
      <c r="G2423" s="219" t="s">
        <v>8046</v>
      </c>
      <c r="H2423" s="219" t="s">
        <v>5990</v>
      </c>
      <c r="I2423" s="220" t="s">
        <v>8638</v>
      </c>
      <c r="J2423" s="221">
        <v>2860</v>
      </c>
      <c r="K2423" s="221">
        <v>1</v>
      </c>
      <c r="L2423" s="221">
        <v>2860</v>
      </c>
    </row>
    <row r="2424" spans="1:12" s="167" customFormat="1">
      <c r="A2424" s="218" t="str">
        <f t="shared" si="19"/>
        <v>O221018058377일반상품</v>
      </c>
      <c r="B2424" s="219" t="s">
        <v>8221</v>
      </c>
      <c r="C2424" s="219" t="s">
        <v>8023</v>
      </c>
      <c r="D2424" s="219" t="s">
        <v>8065</v>
      </c>
      <c r="E2424" s="219" t="s">
        <v>7707</v>
      </c>
      <c r="F2424" s="219" t="s">
        <v>6394</v>
      </c>
      <c r="G2424" s="219" t="s">
        <v>8046</v>
      </c>
      <c r="H2424" s="219" t="s">
        <v>5990</v>
      </c>
      <c r="I2424" s="220" t="s">
        <v>8844</v>
      </c>
      <c r="J2424" s="221">
        <v>4900</v>
      </c>
      <c r="K2424" s="221">
        <v>1</v>
      </c>
      <c r="L2424" s="221">
        <v>4900</v>
      </c>
    </row>
    <row r="2425" spans="1:12" s="167" customFormat="1">
      <c r="A2425" s="218" t="str">
        <f t="shared" si="19"/>
        <v>O221018058377일반상품</v>
      </c>
      <c r="B2425" s="219" t="s">
        <v>8221</v>
      </c>
      <c r="C2425" s="219" t="s">
        <v>8023</v>
      </c>
      <c r="D2425" s="219" t="s">
        <v>8065</v>
      </c>
      <c r="E2425" s="219" t="s">
        <v>7707</v>
      </c>
      <c r="F2425" s="219" t="s">
        <v>6394</v>
      </c>
      <c r="G2425" s="219" t="s">
        <v>8046</v>
      </c>
      <c r="H2425" s="219" t="s">
        <v>5990</v>
      </c>
      <c r="I2425" s="220" t="s">
        <v>7188</v>
      </c>
      <c r="J2425" s="221">
        <v>5800</v>
      </c>
      <c r="K2425" s="221">
        <v>1</v>
      </c>
      <c r="L2425" s="221">
        <v>5800</v>
      </c>
    </row>
    <row r="2426" spans="1:12" s="167" customFormat="1">
      <c r="A2426" s="218" t="str">
        <f t="shared" si="19"/>
        <v>O221018058377일반상품</v>
      </c>
      <c r="B2426" s="219" t="s">
        <v>8221</v>
      </c>
      <c r="C2426" s="219" t="s">
        <v>8023</v>
      </c>
      <c r="D2426" s="219" t="s">
        <v>8065</v>
      </c>
      <c r="E2426" s="219" t="s">
        <v>7707</v>
      </c>
      <c r="F2426" s="219" t="s">
        <v>6394</v>
      </c>
      <c r="G2426" s="219" t="s">
        <v>8046</v>
      </c>
      <c r="H2426" s="219" t="s">
        <v>5990</v>
      </c>
      <c r="I2426" s="220" t="s">
        <v>7980</v>
      </c>
      <c r="J2426" s="221">
        <v>4200</v>
      </c>
      <c r="K2426" s="221">
        <v>1</v>
      </c>
      <c r="L2426" s="221">
        <v>4200</v>
      </c>
    </row>
    <row r="2427" spans="1:12" s="167" customFormat="1">
      <c r="A2427" s="218" t="str">
        <f t="shared" si="19"/>
        <v>O221018058377일반상품</v>
      </c>
      <c r="B2427" s="219" t="s">
        <v>8221</v>
      </c>
      <c r="C2427" s="219" t="s">
        <v>8023</v>
      </c>
      <c r="D2427" s="219" t="s">
        <v>8065</v>
      </c>
      <c r="E2427" s="219" t="s">
        <v>7707</v>
      </c>
      <c r="F2427" s="219" t="s">
        <v>6394</v>
      </c>
      <c r="G2427" s="219" t="s">
        <v>8046</v>
      </c>
      <c r="H2427" s="219" t="s">
        <v>5990</v>
      </c>
      <c r="I2427" s="220" t="s">
        <v>7984</v>
      </c>
      <c r="J2427" s="221">
        <v>14550</v>
      </c>
      <c r="K2427" s="221">
        <v>1</v>
      </c>
      <c r="L2427" s="221">
        <v>14550</v>
      </c>
    </row>
    <row r="2428" spans="1:12" s="167" customFormat="1">
      <c r="A2428" s="218" t="str">
        <f t="shared" si="19"/>
        <v>O221018058377일반상품</v>
      </c>
      <c r="B2428" s="219" t="s">
        <v>8221</v>
      </c>
      <c r="C2428" s="219" t="s">
        <v>8023</v>
      </c>
      <c r="D2428" s="219" t="s">
        <v>8065</v>
      </c>
      <c r="E2428" s="219" t="s">
        <v>7707</v>
      </c>
      <c r="F2428" s="219" t="s">
        <v>6394</v>
      </c>
      <c r="G2428" s="219" t="s">
        <v>8046</v>
      </c>
      <c r="H2428" s="219" t="s">
        <v>5990</v>
      </c>
      <c r="I2428" s="220" t="s">
        <v>8738</v>
      </c>
      <c r="J2428" s="221">
        <v>8000</v>
      </c>
      <c r="K2428" s="221">
        <v>3</v>
      </c>
      <c r="L2428" s="221">
        <v>24000</v>
      </c>
    </row>
    <row r="2429" spans="1:12" s="167" customFormat="1">
      <c r="A2429" s="218" t="str">
        <f t="shared" si="19"/>
        <v>O221018058377일반상품</v>
      </c>
      <c r="B2429" s="219" t="s">
        <v>8221</v>
      </c>
      <c r="C2429" s="219" t="s">
        <v>8023</v>
      </c>
      <c r="D2429" s="219" t="s">
        <v>8065</v>
      </c>
      <c r="E2429" s="219" t="s">
        <v>7707</v>
      </c>
      <c r="F2429" s="219" t="s">
        <v>6394</v>
      </c>
      <c r="G2429" s="219" t="s">
        <v>8046</v>
      </c>
      <c r="H2429" s="219" t="s">
        <v>5990</v>
      </c>
      <c r="I2429" s="220" t="s">
        <v>8474</v>
      </c>
      <c r="J2429" s="221">
        <v>15000</v>
      </c>
      <c r="K2429" s="221">
        <v>1</v>
      </c>
      <c r="L2429" s="221">
        <v>15000</v>
      </c>
    </row>
    <row r="2430" spans="1:12" s="167" customFormat="1">
      <c r="A2430" s="218" t="str">
        <f t="shared" si="19"/>
        <v>O221018058377일반상품</v>
      </c>
      <c r="B2430" s="219" t="s">
        <v>8221</v>
      </c>
      <c r="C2430" s="219" t="s">
        <v>8023</v>
      </c>
      <c r="D2430" s="219" t="s">
        <v>8065</v>
      </c>
      <c r="E2430" s="219" t="s">
        <v>7707</v>
      </c>
      <c r="F2430" s="219" t="s">
        <v>6394</v>
      </c>
      <c r="G2430" s="219" t="s">
        <v>8046</v>
      </c>
      <c r="H2430" s="219" t="s">
        <v>5990</v>
      </c>
      <c r="I2430" s="220" t="s">
        <v>8604</v>
      </c>
      <c r="J2430" s="221">
        <v>12000</v>
      </c>
      <c r="K2430" s="221">
        <v>1</v>
      </c>
      <c r="L2430" s="221">
        <v>12000</v>
      </c>
    </row>
    <row r="2431" spans="1:12" s="167" customFormat="1">
      <c r="A2431" s="218" t="str">
        <f t="shared" si="19"/>
        <v>O221018058377일반상품</v>
      </c>
      <c r="B2431" s="219" t="s">
        <v>8221</v>
      </c>
      <c r="C2431" s="219" t="s">
        <v>8023</v>
      </c>
      <c r="D2431" s="219" t="s">
        <v>8065</v>
      </c>
      <c r="E2431" s="219" t="s">
        <v>7707</v>
      </c>
      <c r="F2431" s="219" t="s">
        <v>6394</v>
      </c>
      <c r="G2431" s="219" t="s">
        <v>8046</v>
      </c>
      <c r="H2431" s="219" t="s">
        <v>5990</v>
      </c>
      <c r="I2431" s="220" t="s">
        <v>8784</v>
      </c>
      <c r="J2431" s="221">
        <v>7500</v>
      </c>
      <c r="K2431" s="221">
        <v>1</v>
      </c>
      <c r="L2431" s="221">
        <v>7500</v>
      </c>
    </row>
    <row r="2432" spans="1:12" s="167" customFormat="1">
      <c r="A2432" s="218" t="str">
        <f t="shared" si="19"/>
        <v>O221018058377일반상품</v>
      </c>
      <c r="B2432" s="219" t="s">
        <v>8221</v>
      </c>
      <c r="C2432" s="219" t="s">
        <v>8023</v>
      </c>
      <c r="D2432" s="219" t="s">
        <v>8065</v>
      </c>
      <c r="E2432" s="219" t="s">
        <v>7707</v>
      </c>
      <c r="F2432" s="219" t="s">
        <v>6394</v>
      </c>
      <c r="G2432" s="219" t="s">
        <v>8046</v>
      </c>
      <c r="H2432" s="219" t="s">
        <v>5990</v>
      </c>
      <c r="I2432" s="220" t="s">
        <v>7211</v>
      </c>
      <c r="J2432" s="221">
        <v>9000</v>
      </c>
      <c r="K2432" s="221">
        <v>1</v>
      </c>
      <c r="L2432" s="221">
        <v>9000</v>
      </c>
    </row>
    <row r="2433" spans="1:12" s="167" customFormat="1">
      <c r="A2433" s="218" t="str">
        <f t="shared" si="19"/>
        <v>O221018058377일반상품</v>
      </c>
      <c r="B2433" s="219" t="s">
        <v>8221</v>
      </c>
      <c r="C2433" s="219" t="s">
        <v>8023</v>
      </c>
      <c r="D2433" s="219" t="s">
        <v>8065</v>
      </c>
      <c r="E2433" s="219" t="s">
        <v>7707</v>
      </c>
      <c r="F2433" s="219" t="s">
        <v>6394</v>
      </c>
      <c r="G2433" s="219" t="s">
        <v>8046</v>
      </c>
      <c r="H2433" s="219" t="s">
        <v>5990</v>
      </c>
      <c r="I2433" s="220" t="s">
        <v>8607</v>
      </c>
      <c r="J2433" s="221">
        <v>16000</v>
      </c>
      <c r="K2433" s="221">
        <v>1</v>
      </c>
      <c r="L2433" s="221">
        <v>16000</v>
      </c>
    </row>
    <row r="2434" spans="1:12" s="167" customFormat="1">
      <c r="A2434" s="218" t="str">
        <f t="shared" si="19"/>
        <v>O221018058377일반상품</v>
      </c>
      <c r="B2434" s="219" t="s">
        <v>8221</v>
      </c>
      <c r="C2434" s="219" t="s">
        <v>8023</v>
      </c>
      <c r="D2434" s="219" t="s">
        <v>8065</v>
      </c>
      <c r="E2434" s="219" t="s">
        <v>7707</v>
      </c>
      <c r="F2434" s="219" t="s">
        <v>6394</v>
      </c>
      <c r="G2434" s="219" t="s">
        <v>8046</v>
      </c>
      <c r="H2434" s="219" t="s">
        <v>5990</v>
      </c>
      <c r="I2434" s="220" t="s">
        <v>8072</v>
      </c>
      <c r="J2434" s="221">
        <v>4700</v>
      </c>
      <c r="K2434" s="221">
        <v>1</v>
      </c>
      <c r="L2434" s="221">
        <v>4700</v>
      </c>
    </row>
    <row r="2435" spans="1:12" s="167" customFormat="1">
      <c r="A2435" s="218" t="str">
        <f t="shared" si="19"/>
        <v>O221018058377일반상품</v>
      </c>
      <c r="B2435" s="219" t="s">
        <v>8221</v>
      </c>
      <c r="C2435" s="219" t="s">
        <v>8023</v>
      </c>
      <c r="D2435" s="219" t="s">
        <v>8065</v>
      </c>
      <c r="E2435" s="219" t="s">
        <v>7707</v>
      </c>
      <c r="F2435" s="219" t="s">
        <v>6394</v>
      </c>
      <c r="G2435" s="219" t="s">
        <v>8046</v>
      </c>
      <c r="H2435" s="219" t="s">
        <v>5990</v>
      </c>
      <c r="I2435" s="220" t="s">
        <v>8623</v>
      </c>
      <c r="J2435" s="221">
        <v>5500</v>
      </c>
      <c r="K2435" s="221">
        <v>1</v>
      </c>
      <c r="L2435" s="221">
        <v>5500</v>
      </c>
    </row>
    <row r="2436" spans="1:12" s="167" customFormat="1">
      <c r="A2436" s="218" t="str">
        <f t="shared" si="19"/>
        <v>O221018058377일반상품</v>
      </c>
      <c r="B2436" s="219" t="s">
        <v>8221</v>
      </c>
      <c r="C2436" s="219" t="s">
        <v>8023</v>
      </c>
      <c r="D2436" s="219" t="s">
        <v>8065</v>
      </c>
      <c r="E2436" s="219" t="s">
        <v>7707</v>
      </c>
      <c r="F2436" s="219" t="s">
        <v>6394</v>
      </c>
      <c r="G2436" s="219" t="s">
        <v>8046</v>
      </c>
      <c r="H2436" s="219" t="s">
        <v>5990</v>
      </c>
      <c r="I2436" s="220" t="s">
        <v>8031</v>
      </c>
      <c r="J2436" s="221">
        <v>5700</v>
      </c>
      <c r="K2436" s="221">
        <v>1</v>
      </c>
      <c r="L2436" s="221">
        <v>5700</v>
      </c>
    </row>
    <row r="2437" spans="1:12" s="167" customFormat="1">
      <c r="A2437" s="218" t="str">
        <f t="shared" si="19"/>
        <v>O221018058377일반상품</v>
      </c>
      <c r="B2437" s="219" t="s">
        <v>8221</v>
      </c>
      <c r="C2437" s="219" t="s">
        <v>8023</v>
      </c>
      <c r="D2437" s="219" t="s">
        <v>8065</v>
      </c>
      <c r="E2437" s="219" t="s">
        <v>7707</v>
      </c>
      <c r="F2437" s="219" t="s">
        <v>6394</v>
      </c>
      <c r="G2437" s="219" t="s">
        <v>8046</v>
      </c>
      <c r="H2437" s="219" t="s">
        <v>5990</v>
      </c>
      <c r="I2437" s="220" t="s">
        <v>8505</v>
      </c>
      <c r="J2437" s="221">
        <v>2564</v>
      </c>
      <c r="K2437" s="221">
        <v>1</v>
      </c>
      <c r="L2437" s="221">
        <v>2564</v>
      </c>
    </row>
    <row r="2438" spans="1:12" s="167" customFormat="1">
      <c r="A2438" s="218" t="str">
        <f t="shared" si="19"/>
        <v>O221018058377일반상품</v>
      </c>
      <c r="B2438" s="219" t="s">
        <v>8221</v>
      </c>
      <c r="C2438" s="219" t="s">
        <v>8023</v>
      </c>
      <c r="D2438" s="219" t="s">
        <v>8065</v>
      </c>
      <c r="E2438" s="219" t="s">
        <v>7707</v>
      </c>
      <c r="F2438" s="219" t="s">
        <v>6394</v>
      </c>
      <c r="G2438" s="219" t="s">
        <v>8046</v>
      </c>
      <c r="H2438" s="219" t="s">
        <v>5990</v>
      </c>
      <c r="I2438" s="220" t="s">
        <v>8561</v>
      </c>
      <c r="J2438" s="221">
        <v>3620</v>
      </c>
      <c r="K2438" s="221">
        <v>1</v>
      </c>
      <c r="L2438" s="221">
        <v>3620</v>
      </c>
    </row>
    <row r="2439" spans="1:12" s="167" customFormat="1">
      <c r="A2439" s="218" t="str">
        <f t="shared" si="19"/>
        <v>O221018058377일반상품</v>
      </c>
      <c r="B2439" s="219" t="s">
        <v>8221</v>
      </c>
      <c r="C2439" s="219" t="s">
        <v>8023</v>
      </c>
      <c r="D2439" s="219" t="s">
        <v>8065</v>
      </c>
      <c r="E2439" s="219" t="s">
        <v>7707</v>
      </c>
      <c r="F2439" s="219" t="s">
        <v>6394</v>
      </c>
      <c r="G2439" s="219" t="s">
        <v>8046</v>
      </c>
      <c r="H2439" s="219" t="s">
        <v>5990</v>
      </c>
      <c r="I2439" s="220" t="s">
        <v>8041</v>
      </c>
      <c r="J2439" s="221">
        <v>8400</v>
      </c>
      <c r="K2439" s="221">
        <v>1</v>
      </c>
      <c r="L2439" s="221">
        <v>8400</v>
      </c>
    </row>
    <row r="2440" spans="1:12" s="167" customFormat="1">
      <c r="A2440" s="218" t="str">
        <f t="shared" si="19"/>
        <v>O221018058377일반상품</v>
      </c>
      <c r="B2440" s="219" t="s">
        <v>8221</v>
      </c>
      <c r="C2440" s="219" t="s">
        <v>8023</v>
      </c>
      <c r="D2440" s="219" t="s">
        <v>8065</v>
      </c>
      <c r="E2440" s="219" t="s">
        <v>7707</v>
      </c>
      <c r="F2440" s="219" t="s">
        <v>6394</v>
      </c>
      <c r="G2440" s="219" t="s">
        <v>8046</v>
      </c>
      <c r="H2440" s="219" t="s">
        <v>5990</v>
      </c>
      <c r="I2440" s="220" t="s">
        <v>7191</v>
      </c>
      <c r="J2440" s="221">
        <v>13520</v>
      </c>
      <c r="K2440" s="221">
        <v>1</v>
      </c>
      <c r="L2440" s="221">
        <v>13520</v>
      </c>
    </row>
    <row r="2441" spans="1:12" s="167" customFormat="1">
      <c r="A2441" s="218" t="str">
        <f t="shared" si="19"/>
        <v>O221018058377일반상품</v>
      </c>
      <c r="B2441" s="219" t="s">
        <v>8221</v>
      </c>
      <c r="C2441" s="219" t="s">
        <v>8023</v>
      </c>
      <c r="D2441" s="219" t="s">
        <v>8065</v>
      </c>
      <c r="E2441" s="219" t="s">
        <v>7707</v>
      </c>
      <c r="F2441" s="219" t="s">
        <v>6394</v>
      </c>
      <c r="G2441" s="219" t="s">
        <v>8046</v>
      </c>
      <c r="H2441" s="219" t="s">
        <v>5990</v>
      </c>
      <c r="I2441" s="220" t="s">
        <v>7252</v>
      </c>
      <c r="J2441" s="221">
        <v>2850</v>
      </c>
      <c r="K2441" s="221">
        <v>1</v>
      </c>
      <c r="L2441" s="221">
        <v>2850</v>
      </c>
    </row>
    <row r="2442" spans="1:12" s="167" customFormat="1">
      <c r="A2442" s="218" t="str">
        <f t="shared" si="19"/>
        <v>O221018058377일반상품</v>
      </c>
      <c r="B2442" s="219" t="s">
        <v>8221</v>
      </c>
      <c r="C2442" s="219" t="s">
        <v>8023</v>
      </c>
      <c r="D2442" s="219" t="s">
        <v>8065</v>
      </c>
      <c r="E2442" s="219" t="s">
        <v>7707</v>
      </c>
      <c r="F2442" s="219" t="s">
        <v>6394</v>
      </c>
      <c r="G2442" s="219" t="s">
        <v>8046</v>
      </c>
      <c r="H2442" s="219" t="s">
        <v>5990</v>
      </c>
      <c r="I2442" s="220" t="s">
        <v>7198</v>
      </c>
      <c r="J2442" s="221">
        <v>2850</v>
      </c>
      <c r="K2442" s="221">
        <v>1</v>
      </c>
      <c r="L2442" s="221">
        <v>2850</v>
      </c>
    </row>
    <row r="2443" spans="1:12" s="167" customFormat="1">
      <c r="A2443" s="218" t="str">
        <f t="shared" si="19"/>
        <v>O221018058377일반상품</v>
      </c>
      <c r="B2443" s="219" t="s">
        <v>8221</v>
      </c>
      <c r="C2443" s="219" t="s">
        <v>8023</v>
      </c>
      <c r="D2443" s="219" t="s">
        <v>8065</v>
      </c>
      <c r="E2443" s="219" t="s">
        <v>7707</v>
      </c>
      <c r="F2443" s="219" t="s">
        <v>6394</v>
      </c>
      <c r="G2443" s="219" t="s">
        <v>8046</v>
      </c>
      <c r="H2443" s="219" t="s">
        <v>5990</v>
      </c>
      <c r="I2443" s="220" t="s">
        <v>8627</v>
      </c>
      <c r="J2443" s="221">
        <v>9040</v>
      </c>
      <c r="K2443" s="221">
        <v>1</v>
      </c>
      <c r="L2443" s="221">
        <v>9040</v>
      </c>
    </row>
    <row r="2444" spans="1:12" s="167" customFormat="1">
      <c r="A2444" s="218" t="str">
        <f t="shared" si="19"/>
        <v>O221018058377일반상품</v>
      </c>
      <c r="B2444" s="219" t="s">
        <v>8221</v>
      </c>
      <c r="C2444" s="219" t="s">
        <v>8023</v>
      </c>
      <c r="D2444" s="219" t="s">
        <v>8065</v>
      </c>
      <c r="E2444" s="219" t="s">
        <v>7707</v>
      </c>
      <c r="F2444" s="219" t="s">
        <v>6394</v>
      </c>
      <c r="G2444" s="219" t="s">
        <v>8046</v>
      </c>
      <c r="H2444" s="219" t="s">
        <v>5990</v>
      </c>
      <c r="I2444" s="220" t="s">
        <v>8386</v>
      </c>
      <c r="J2444" s="221">
        <v>7880</v>
      </c>
      <c r="K2444" s="221">
        <v>1</v>
      </c>
      <c r="L2444" s="221">
        <v>7880</v>
      </c>
    </row>
    <row r="2445" spans="1:12" s="167" customFormat="1">
      <c r="A2445" s="218" t="str">
        <f t="shared" si="19"/>
        <v>O221018058377일반상품</v>
      </c>
      <c r="B2445" s="219" t="s">
        <v>8221</v>
      </c>
      <c r="C2445" s="219" t="s">
        <v>8023</v>
      </c>
      <c r="D2445" s="219" t="s">
        <v>8065</v>
      </c>
      <c r="E2445" s="219" t="s">
        <v>7707</v>
      </c>
      <c r="F2445" s="219" t="s">
        <v>6394</v>
      </c>
      <c r="G2445" s="219" t="s">
        <v>8046</v>
      </c>
      <c r="H2445" s="219" t="s">
        <v>5990</v>
      </c>
      <c r="I2445" s="220" t="s">
        <v>7272</v>
      </c>
      <c r="J2445" s="221">
        <v>1250</v>
      </c>
      <c r="K2445" s="221">
        <v>1</v>
      </c>
      <c r="L2445" s="221">
        <v>1250</v>
      </c>
    </row>
    <row r="2446" spans="1:12" s="167" customFormat="1">
      <c r="A2446" s="218" t="str">
        <f t="shared" si="19"/>
        <v>O221018058377일반상품</v>
      </c>
      <c r="B2446" s="219" t="s">
        <v>8221</v>
      </c>
      <c r="C2446" s="219" t="s">
        <v>8023</v>
      </c>
      <c r="D2446" s="219" t="s">
        <v>8065</v>
      </c>
      <c r="E2446" s="219" t="s">
        <v>7707</v>
      </c>
      <c r="F2446" s="219" t="s">
        <v>6394</v>
      </c>
      <c r="G2446" s="219" t="s">
        <v>8046</v>
      </c>
      <c r="H2446" s="219" t="s">
        <v>5990</v>
      </c>
      <c r="I2446" s="220" t="s">
        <v>8860</v>
      </c>
      <c r="J2446" s="221">
        <v>2800</v>
      </c>
      <c r="K2446" s="221">
        <v>1</v>
      </c>
      <c r="L2446" s="221">
        <v>2800</v>
      </c>
    </row>
    <row r="2447" spans="1:12" s="167" customFormat="1">
      <c r="A2447" s="218" t="str">
        <f t="shared" si="19"/>
        <v>O221018058377일반상품</v>
      </c>
      <c r="B2447" s="219" t="s">
        <v>8221</v>
      </c>
      <c r="C2447" s="219" t="s">
        <v>8023</v>
      </c>
      <c r="D2447" s="219" t="s">
        <v>8065</v>
      </c>
      <c r="E2447" s="219" t="s">
        <v>7707</v>
      </c>
      <c r="F2447" s="219" t="s">
        <v>6394</v>
      </c>
      <c r="G2447" s="219" t="s">
        <v>8046</v>
      </c>
      <c r="H2447" s="219" t="s">
        <v>5990</v>
      </c>
      <c r="I2447" s="220" t="s">
        <v>8450</v>
      </c>
      <c r="J2447" s="221">
        <v>1400</v>
      </c>
      <c r="K2447" s="221">
        <v>1</v>
      </c>
      <c r="L2447" s="221">
        <v>1400</v>
      </c>
    </row>
    <row r="2448" spans="1:12" s="167" customFormat="1">
      <c r="A2448" s="218" t="str">
        <f t="shared" si="19"/>
        <v>O221018058377일반상품</v>
      </c>
      <c r="B2448" s="219" t="s">
        <v>8221</v>
      </c>
      <c r="C2448" s="219" t="s">
        <v>8023</v>
      </c>
      <c r="D2448" s="219" t="s">
        <v>8065</v>
      </c>
      <c r="E2448" s="219" t="s">
        <v>7707</v>
      </c>
      <c r="F2448" s="219" t="s">
        <v>6394</v>
      </c>
      <c r="G2448" s="219" t="s">
        <v>8046</v>
      </c>
      <c r="H2448" s="219" t="s">
        <v>5990</v>
      </c>
      <c r="I2448" s="220" t="s">
        <v>8570</v>
      </c>
      <c r="J2448" s="221">
        <v>9000</v>
      </c>
      <c r="K2448" s="221">
        <v>1</v>
      </c>
      <c r="L2448" s="221">
        <v>9000</v>
      </c>
    </row>
    <row r="2449" spans="1:12" s="167" customFormat="1">
      <c r="A2449" s="218" t="str">
        <f t="shared" si="19"/>
        <v>O221018058377일반상품</v>
      </c>
      <c r="B2449" s="219" t="s">
        <v>8221</v>
      </c>
      <c r="C2449" s="219" t="s">
        <v>8023</v>
      </c>
      <c r="D2449" s="219" t="s">
        <v>8065</v>
      </c>
      <c r="E2449" s="219" t="s">
        <v>7707</v>
      </c>
      <c r="F2449" s="219" t="s">
        <v>6394</v>
      </c>
      <c r="G2449" s="219" t="s">
        <v>8046</v>
      </c>
      <c r="H2449" s="219" t="s">
        <v>5990</v>
      </c>
      <c r="I2449" s="220" t="s">
        <v>7922</v>
      </c>
      <c r="J2449" s="221">
        <v>7800</v>
      </c>
      <c r="K2449" s="221">
        <v>1</v>
      </c>
      <c r="L2449" s="221">
        <v>7800</v>
      </c>
    </row>
    <row r="2450" spans="1:12" s="167" customFormat="1">
      <c r="A2450" s="218" t="str">
        <f t="shared" si="19"/>
        <v>O221018058377일반상품</v>
      </c>
      <c r="B2450" s="219" t="s">
        <v>8221</v>
      </c>
      <c r="C2450" s="219" t="s">
        <v>8023</v>
      </c>
      <c r="D2450" s="219" t="s">
        <v>8065</v>
      </c>
      <c r="E2450" s="219" t="s">
        <v>7707</v>
      </c>
      <c r="F2450" s="219" t="s">
        <v>6394</v>
      </c>
      <c r="G2450" s="219" t="s">
        <v>8046</v>
      </c>
      <c r="H2450" s="219" t="s">
        <v>5990</v>
      </c>
      <c r="I2450" s="220" t="s">
        <v>8815</v>
      </c>
      <c r="J2450" s="221">
        <v>2740</v>
      </c>
      <c r="K2450" s="221">
        <v>1</v>
      </c>
      <c r="L2450" s="221">
        <v>2740</v>
      </c>
    </row>
    <row r="2451" spans="1:12" s="167" customFormat="1">
      <c r="A2451" s="218" t="str">
        <f t="shared" si="19"/>
        <v>O221018058377일반상품</v>
      </c>
      <c r="B2451" s="219" t="s">
        <v>8221</v>
      </c>
      <c r="C2451" s="219" t="s">
        <v>8023</v>
      </c>
      <c r="D2451" s="219" t="s">
        <v>8065</v>
      </c>
      <c r="E2451" s="219" t="s">
        <v>7707</v>
      </c>
      <c r="F2451" s="219" t="s">
        <v>6394</v>
      </c>
      <c r="G2451" s="219" t="s">
        <v>8046</v>
      </c>
      <c r="H2451" s="219" t="s">
        <v>5990</v>
      </c>
      <c r="I2451" s="220" t="s">
        <v>8029</v>
      </c>
      <c r="J2451" s="221">
        <v>900</v>
      </c>
      <c r="K2451" s="221">
        <v>2</v>
      </c>
      <c r="L2451" s="221">
        <v>1800</v>
      </c>
    </row>
    <row r="2452" spans="1:12" s="167" customFormat="1">
      <c r="A2452" s="218" t="str">
        <f t="shared" si="19"/>
        <v>O221018058377일반상품</v>
      </c>
      <c r="B2452" s="219" t="s">
        <v>8221</v>
      </c>
      <c r="C2452" s="219" t="s">
        <v>8023</v>
      </c>
      <c r="D2452" s="219" t="s">
        <v>8065</v>
      </c>
      <c r="E2452" s="219" t="s">
        <v>7707</v>
      </c>
      <c r="F2452" s="219" t="s">
        <v>6394</v>
      </c>
      <c r="G2452" s="219" t="s">
        <v>8046</v>
      </c>
      <c r="H2452" s="219" t="s">
        <v>5990</v>
      </c>
      <c r="I2452" s="220" t="s">
        <v>8527</v>
      </c>
      <c r="J2452" s="221">
        <v>3940</v>
      </c>
      <c r="K2452" s="221">
        <v>1</v>
      </c>
      <c r="L2452" s="221">
        <v>3940</v>
      </c>
    </row>
    <row r="2453" spans="1:12" s="167" customFormat="1">
      <c r="A2453" s="218" t="str">
        <f t="shared" si="19"/>
        <v>O221018058377일반상품</v>
      </c>
      <c r="B2453" s="219" t="s">
        <v>8221</v>
      </c>
      <c r="C2453" s="219" t="s">
        <v>8023</v>
      </c>
      <c r="D2453" s="219" t="s">
        <v>8065</v>
      </c>
      <c r="E2453" s="219" t="s">
        <v>7707</v>
      </c>
      <c r="F2453" s="219" t="s">
        <v>6394</v>
      </c>
      <c r="G2453" s="219" t="s">
        <v>8046</v>
      </c>
      <c r="H2453" s="219" t="s">
        <v>5990</v>
      </c>
      <c r="I2453" s="220" t="s">
        <v>8788</v>
      </c>
      <c r="J2453" s="221">
        <v>9300</v>
      </c>
      <c r="K2453" s="221">
        <v>1</v>
      </c>
      <c r="L2453" s="221">
        <v>9300</v>
      </c>
    </row>
    <row r="2454" spans="1:12" s="167" customFormat="1">
      <c r="A2454" s="218" t="str">
        <f t="shared" si="19"/>
        <v>O221018058377일반상품</v>
      </c>
      <c r="B2454" s="219" t="s">
        <v>8221</v>
      </c>
      <c r="C2454" s="219" t="s">
        <v>8023</v>
      </c>
      <c r="D2454" s="219" t="s">
        <v>8065</v>
      </c>
      <c r="E2454" s="219" t="s">
        <v>7707</v>
      </c>
      <c r="F2454" s="219" t="s">
        <v>6394</v>
      </c>
      <c r="G2454" s="219" t="s">
        <v>8046</v>
      </c>
      <c r="H2454" s="219" t="s">
        <v>5990</v>
      </c>
      <c r="I2454" s="220" t="s">
        <v>8563</v>
      </c>
      <c r="J2454" s="221">
        <v>2260</v>
      </c>
      <c r="K2454" s="221">
        <v>1</v>
      </c>
      <c r="L2454" s="221">
        <v>2260</v>
      </c>
    </row>
    <row r="2455" spans="1:12" s="167" customFormat="1">
      <c r="A2455" s="218" t="str">
        <f t="shared" si="19"/>
        <v>O221018058377일반상품</v>
      </c>
      <c r="B2455" s="219" t="s">
        <v>8221</v>
      </c>
      <c r="C2455" s="219" t="s">
        <v>8023</v>
      </c>
      <c r="D2455" s="219" t="s">
        <v>8065</v>
      </c>
      <c r="E2455" s="219" t="s">
        <v>7707</v>
      </c>
      <c r="F2455" s="219" t="s">
        <v>6394</v>
      </c>
      <c r="G2455" s="219" t="s">
        <v>8046</v>
      </c>
      <c r="H2455" s="219" t="s">
        <v>5990</v>
      </c>
      <c r="I2455" s="220" t="s">
        <v>8708</v>
      </c>
      <c r="J2455" s="221">
        <v>3280</v>
      </c>
      <c r="K2455" s="221">
        <v>1</v>
      </c>
      <c r="L2455" s="221">
        <v>3280</v>
      </c>
    </row>
    <row r="2456" spans="1:12" s="167" customFormat="1">
      <c r="A2456" s="218" t="str">
        <f t="shared" si="19"/>
        <v>O221018058377일반상품</v>
      </c>
      <c r="B2456" s="219" t="s">
        <v>8221</v>
      </c>
      <c r="C2456" s="219" t="s">
        <v>8023</v>
      </c>
      <c r="D2456" s="219" t="s">
        <v>8065</v>
      </c>
      <c r="E2456" s="219" t="s">
        <v>7707</v>
      </c>
      <c r="F2456" s="219" t="s">
        <v>6394</v>
      </c>
      <c r="G2456" s="219" t="s">
        <v>8046</v>
      </c>
      <c r="H2456" s="219" t="s">
        <v>5990</v>
      </c>
      <c r="I2456" s="220" t="s">
        <v>7264</v>
      </c>
      <c r="J2456" s="221">
        <v>15920</v>
      </c>
      <c r="K2456" s="221">
        <v>1</v>
      </c>
      <c r="L2456" s="221">
        <v>15920</v>
      </c>
    </row>
    <row r="2457" spans="1:12" s="167" customFormat="1">
      <c r="A2457" s="218" t="str">
        <f t="shared" si="19"/>
        <v>O221018058377일반상품</v>
      </c>
      <c r="B2457" s="219" t="s">
        <v>8221</v>
      </c>
      <c r="C2457" s="219" t="s">
        <v>8023</v>
      </c>
      <c r="D2457" s="219" t="s">
        <v>8065</v>
      </c>
      <c r="E2457" s="219" t="s">
        <v>7707</v>
      </c>
      <c r="F2457" s="219" t="s">
        <v>6394</v>
      </c>
      <c r="G2457" s="219" t="s">
        <v>8046</v>
      </c>
      <c r="H2457" s="219" t="s">
        <v>5990</v>
      </c>
      <c r="I2457" s="220" t="s">
        <v>8824</v>
      </c>
      <c r="J2457" s="221">
        <v>23500</v>
      </c>
      <c r="K2457" s="221">
        <v>1</v>
      </c>
      <c r="L2457" s="221">
        <v>23500</v>
      </c>
    </row>
    <row r="2458" spans="1:12" s="167" customFormat="1">
      <c r="A2458" s="218" t="str">
        <f t="shared" si="19"/>
        <v>O221018058377일반상품</v>
      </c>
      <c r="B2458" s="219" t="s">
        <v>8221</v>
      </c>
      <c r="C2458" s="219" t="s">
        <v>8023</v>
      </c>
      <c r="D2458" s="219" t="s">
        <v>8065</v>
      </c>
      <c r="E2458" s="219" t="s">
        <v>7707</v>
      </c>
      <c r="F2458" s="219" t="s">
        <v>6394</v>
      </c>
      <c r="G2458" s="219" t="s">
        <v>8046</v>
      </c>
      <c r="H2458" s="219" t="s">
        <v>5990</v>
      </c>
      <c r="I2458" s="220" t="s">
        <v>8917</v>
      </c>
      <c r="J2458" s="221">
        <v>7450</v>
      </c>
      <c r="K2458" s="221">
        <v>1</v>
      </c>
      <c r="L2458" s="221">
        <v>7450</v>
      </c>
    </row>
    <row r="2459" spans="1:12" s="167" customFormat="1">
      <c r="A2459" s="218" t="str">
        <f t="shared" si="19"/>
        <v>O221018058377일반상품</v>
      </c>
      <c r="B2459" s="219" t="s">
        <v>8221</v>
      </c>
      <c r="C2459" s="219" t="s">
        <v>8023</v>
      </c>
      <c r="D2459" s="219" t="s">
        <v>8065</v>
      </c>
      <c r="E2459" s="219" t="s">
        <v>7707</v>
      </c>
      <c r="F2459" s="219" t="s">
        <v>6394</v>
      </c>
      <c r="G2459" s="219" t="s">
        <v>8046</v>
      </c>
      <c r="H2459" s="219" t="s">
        <v>5990</v>
      </c>
      <c r="I2459" s="220" t="s">
        <v>7240</v>
      </c>
      <c r="J2459" s="221">
        <v>2900</v>
      </c>
      <c r="K2459" s="221">
        <v>1</v>
      </c>
      <c r="L2459" s="221">
        <v>2900</v>
      </c>
    </row>
    <row r="2460" spans="1:12" s="167" customFormat="1">
      <c r="A2460" s="218" t="str">
        <f t="shared" si="19"/>
        <v>O221018058377일반상품</v>
      </c>
      <c r="B2460" s="219" t="s">
        <v>8221</v>
      </c>
      <c r="C2460" s="219" t="s">
        <v>8023</v>
      </c>
      <c r="D2460" s="219" t="s">
        <v>8065</v>
      </c>
      <c r="E2460" s="219" t="s">
        <v>7707</v>
      </c>
      <c r="F2460" s="219" t="s">
        <v>6394</v>
      </c>
      <c r="G2460" s="219" t="s">
        <v>8046</v>
      </c>
      <c r="H2460" s="219" t="s">
        <v>5990</v>
      </c>
      <c r="I2460" s="220" t="s">
        <v>8078</v>
      </c>
      <c r="J2460" s="221">
        <v>1000</v>
      </c>
      <c r="K2460" s="221">
        <v>2</v>
      </c>
      <c r="L2460" s="221">
        <v>2000</v>
      </c>
    </row>
    <row r="2461" spans="1:12" s="167" customFormat="1">
      <c r="A2461" s="218" t="str">
        <f t="shared" si="19"/>
        <v>O221018058377일반상품</v>
      </c>
      <c r="B2461" s="219" t="s">
        <v>8221</v>
      </c>
      <c r="C2461" s="219" t="s">
        <v>8023</v>
      </c>
      <c r="D2461" s="219" t="s">
        <v>8065</v>
      </c>
      <c r="E2461" s="219" t="s">
        <v>7707</v>
      </c>
      <c r="F2461" s="219" t="s">
        <v>6394</v>
      </c>
      <c r="G2461" s="219" t="s">
        <v>8046</v>
      </c>
      <c r="H2461" s="219" t="s">
        <v>5990</v>
      </c>
      <c r="I2461" s="220" t="s">
        <v>8673</v>
      </c>
      <c r="J2461" s="221">
        <v>8100</v>
      </c>
      <c r="K2461" s="221">
        <v>2</v>
      </c>
      <c r="L2461" s="221">
        <v>16200</v>
      </c>
    </row>
    <row r="2462" spans="1:12" s="167" customFormat="1">
      <c r="A2462" s="218" t="str">
        <f t="shared" si="19"/>
        <v>O221018058375일반상품</v>
      </c>
      <c r="B2462" s="219" t="s">
        <v>8222</v>
      </c>
      <c r="C2462" s="219" t="s">
        <v>8023</v>
      </c>
      <c r="D2462" s="219" t="s">
        <v>8065</v>
      </c>
      <c r="E2462" s="219" t="s">
        <v>7707</v>
      </c>
      <c r="F2462" s="219" t="s">
        <v>6394</v>
      </c>
      <c r="G2462" s="219" t="s">
        <v>7887</v>
      </c>
      <c r="H2462" s="219" t="s">
        <v>5990</v>
      </c>
      <c r="I2462" s="220" t="s">
        <v>8918</v>
      </c>
      <c r="J2462" s="221">
        <v>26000</v>
      </c>
      <c r="K2462" s="221">
        <v>1</v>
      </c>
      <c r="L2462" s="221">
        <v>26000</v>
      </c>
    </row>
    <row r="2463" spans="1:12" s="167" customFormat="1">
      <c r="A2463" s="218" t="str">
        <f t="shared" si="19"/>
        <v>O221018058375일반상품</v>
      </c>
      <c r="B2463" s="219" t="s">
        <v>8222</v>
      </c>
      <c r="C2463" s="219" t="s">
        <v>8023</v>
      </c>
      <c r="D2463" s="219" t="s">
        <v>8065</v>
      </c>
      <c r="E2463" s="219" t="s">
        <v>7707</v>
      </c>
      <c r="F2463" s="219" t="s">
        <v>6394</v>
      </c>
      <c r="G2463" s="219" t="s">
        <v>7887</v>
      </c>
      <c r="H2463" s="219" t="s">
        <v>5990</v>
      </c>
      <c r="I2463" s="220" t="s">
        <v>8474</v>
      </c>
      <c r="J2463" s="221">
        <v>15000</v>
      </c>
      <c r="K2463" s="221">
        <v>2</v>
      </c>
      <c r="L2463" s="221">
        <v>30000</v>
      </c>
    </row>
    <row r="2464" spans="1:12" s="167" customFormat="1">
      <c r="A2464" s="218" t="str">
        <f t="shared" si="19"/>
        <v>O221018058375일반상품</v>
      </c>
      <c r="B2464" s="219" t="s">
        <v>8222</v>
      </c>
      <c r="C2464" s="219" t="s">
        <v>8023</v>
      </c>
      <c r="D2464" s="219" t="s">
        <v>8065</v>
      </c>
      <c r="E2464" s="219" t="s">
        <v>7707</v>
      </c>
      <c r="F2464" s="219" t="s">
        <v>6394</v>
      </c>
      <c r="G2464" s="219" t="s">
        <v>7887</v>
      </c>
      <c r="H2464" s="219" t="s">
        <v>5990</v>
      </c>
      <c r="I2464" s="220" t="s">
        <v>8692</v>
      </c>
      <c r="J2464" s="221">
        <v>17000</v>
      </c>
      <c r="K2464" s="221">
        <v>2</v>
      </c>
      <c r="L2464" s="221">
        <v>34000</v>
      </c>
    </row>
    <row r="2465" spans="1:12" s="167" customFormat="1">
      <c r="A2465" s="218" t="str">
        <f t="shared" si="19"/>
        <v>O221018058375일반상품</v>
      </c>
      <c r="B2465" s="219" t="s">
        <v>8222</v>
      </c>
      <c r="C2465" s="219" t="s">
        <v>8023</v>
      </c>
      <c r="D2465" s="219" t="s">
        <v>8065</v>
      </c>
      <c r="E2465" s="219" t="s">
        <v>7707</v>
      </c>
      <c r="F2465" s="219" t="s">
        <v>6394</v>
      </c>
      <c r="G2465" s="219" t="s">
        <v>7887</v>
      </c>
      <c r="H2465" s="219" t="s">
        <v>5990</v>
      </c>
      <c r="I2465" s="220" t="s">
        <v>8556</v>
      </c>
      <c r="J2465" s="221">
        <v>22500</v>
      </c>
      <c r="K2465" s="221">
        <v>1</v>
      </c>
      <c r="L2465" s="221">
        <v>22500</v>
      </c>
    </row>
    <row r="2466" spans="1:12" s="167" customFormat="1">
      <c r="A2466" s="218" t="str">
        <f t="shared" si="19"/>
        <v>O221018058375일반상품</v>
      </c>
      <c r="B2466" s="219" t="s">
        <v>8222</v>
      </c>
      <c r="C2466" s="219" t="s">
        <v>8023</v>
      </c>
      <c r="D2466" s="219" t="s">
        <v>8065</v>
      </c>
      <c r="E2466" s="219" t="s">
        <v>7707</v>
      </c>
      <c r="F2466" s="219" t="s">
        <v>6394</v>
      </c>
      <c r="G2466" s="219" t="s">
        <v>7887</v>
      </c>
      <c r="H2466" s="219" t="s">
        <v>5990</v>
      </c>
      <c r="I2466" s="220" t="s">
        <v>8743</v>
      </c>
      <c r="J2466" s="221">
        <v>11760</v>
      </c>
      <c r="K2466" s="221">
        <v>1</v>
      </c>
      <c r="L2466" s="221">
        <v>11760</v>
      </c>
    </row>
    <row r="2467" spans="1:12" s="167" customFormat="1">
      <c r="A2467" s="218" t="str">
        <f t="shared" si="19"/>
        <v>O221018058375일반상품</v>
      </c>
      <c r="B2467" s="219" t="s">
        <v>8222</v>
      </c>
      <c r="C2467" s="219" t="s">
        <v>8023</v>
      </c>
      <c r="D2467" s="219" t="s">
        <v>8065</v>
      </c>
      <c r="E2467" s="219" t="s">
        <v>7707</v>
      </c>
      <c r="F2467" s="219" t="s">
        <v>6394</v>
      </c>
      <c r="G2467" s="219" t="s">
        <v>7887</v>
      </c>
      <c r="H2467" s="219" t="s">
        <v>5990</v>
      </c>
      <c r="I2467" s="220" t="s">
        <v>8739</v>
      </c>
      <c r="J2467" s="221">
        <v>20000</v>
      </c>
      <c r="K2467" s="221">
        <v>1</v>
      </c>
      <c r="L2467" s="221">
        <v>20000</v>
      </c>
    </row>
    <row r="2468" spans="1:12" s="167" customFormat="1">
      <c r="A2468" s="218" t="str">
        <f t="shared" si="19"/>
        <v>O221018058375일반상품</v>
      </c>
      <c r="B2468" s="219" t="s">
        <v>8222</v>
      </c>
      <c r="C2468" s="219" t="s">
        <v>8023</v>
      </c>
      <c r="D2468" s="219" t="s">
        <v>8065</v>
      </c>
      <c r="E2468" s="219" t="s">
        <v>7707</v>
      </c>
      <c r="F2468" s="219" t="s">
        <v>6394</v>
      </c>
      <c r="G2468" s="219" t="s">
        <v>7887</v>
      </c>
      <c r="H2468" s="219" t="s">
        <v>5990</v>
      </c>
      <c r="I2468" s="220" t="s">
        <v>8919</v>
      </c>
      <c r="J2468" s="221">
        <v>24000</v>
      </c>
      <c r="K2468" s="221">
        <v>1</v>
      </c>
      <c r="L2468" s="221">
        <v>24000</v>
      </c>
    </row>
    <row r="2469" spans="1:12" s="167" customFormat="1">
      <c r="A2469" s="218" t="str">
        <f t="shared" si="19"/>
        <v>O221018058375일반상품</v>
      </c>
      <c r="B2469" s="219" t="s">
        <v>8222</v>
      </c>
      <c r="C2469" s="219" t="s">
        <v>8023</v>
      </c>
      <c r="D2469" s="219" t="s">
        <v>8065</v>
      </c>
      <c r="E2469" s="219" t="s">
        <v>7707</v>
      </c>
      <c r="F2469" s="219" t="s">
        <v>6394</v>
      </c>
      <c r="G2469" s="219" t="s">
        <v>7887</v>
      </c>
      <c r="H2469" s="219" t="s">
        <v>5990</v>
      </c>
      <c r="I2469" s="220" t="s">
        <v>8565</v>
      </c>
      <c r="J2469" s="221">
        <v>16500</v>
      </c>
      <c r="K2469" s="221">
        <v>1</v>
      </c>
      <c r="L2469" s="221">
        <v>16500</v>
      </c>
    </row>
    <row r="2470" spans="1:12" s="167" customFormat="1">
      <c r="A2470" s="218" t="str">
        <f t="shared" si="19"/>
        <v>O221018058375일반상품</v>
      </c>
      <c r="B2470" s="219" t="s">
        <v>8222</v>
      </c>
      <c r="C2470" s="219" t="s">
        <v>8023</v>
      </c>
      <c r="D2470" s="219" t="s">
        <v>8065</v>
      </c>
      <c r="E2470" s="219" t="s">
        <v>7707</v>
      </c>
      <c r="F2470" s="219" t="s">
        <v>6394</v>
      </c>
      <c r="G2470" s="219" t="s">
        <v>7887</v>
      </c>
      <c r="H2470" s="219" t="s">
        <v>5990</v>
      </c>
      <c r="I2470" s="220" t="s">
        <v>8026</v>
      </c>
      <c r="J2470" s="221">
        <v>1440</v>
      </c>
      <c r="K2470" s="221">
        <v>1</v>
      </c>
      <c r="L2470" s="221">
        <v>1440</v>
      </c>
    </row>
    <row r="2471" spans="1:12" s="167" customFormat="1">
      <c r="A2471" s="218" t="str">
        <f t="shared" si="19"/>
        <v>O221018058375일반상품</v>
      </c>
      <c r="B2471" s="219" t="s">
        <v>8222</v>
      </c>
      <c r="C2471" s="219" t="s">
        <v>8023</v>
      </c>
      <c r="D2471" s="219" t="s">
        <v>8065</v>
      </c>
      <c r="E2471" s="219" t="s">
        <v>7707</v>
      </c>
      <c r="F2471" s="219" t="s">
        <v>6394</v>
      </c>
      <c r="G2471" s="219" t="s">
        <v>7887</v>
      </c>
      <c r="H2471" s="219" t="s">
        <v>5990</v>
      </c>
      <c r="I2471" s="220" t="s">
        <v>8369</v>
      </c>
      <c r="J2471" s="221">
        <v>44000</v>
      </c>
      <c r="K2471" s="221">
        <v>1</v>
      </c>
      <c r="L2471" s="221">
        <v>44000</v>
      </c>
    </row>
    <row r="2472" spans="1:12" s="167" customFormat="1">
      <c r="A2472" s="218" t="str">
        <f t="shared" si="19"/>
        <v>O221018058375일반상품</v>
      </c>
      <c r="B2472" s="219" t="s">
        <v>8222</v>
      </c>
      <c r="C2472" s="219" t="s">
        <v>8023</v>
      </c>
      <c r="D2472" s="219" t="s">
        <v>8065</v>
      </c>
      <c r="E2472" s="219" t="s">
        <v>7707</v>
      </c>
      <c r="F2472" s="219" t="s">
        <v>6394</v>
      </c>
      <c r="G2472" s="219" t="s">
        <v>7887</v>
      </c>
      <c r="H2472" s="219" t="s">
        <v>5990</v>
      </c>
      <c r="I2472" s="220" t="s">
        <v>8334</v>
      </c>
      <c r="J2472" s="221">
        <v>1640</v>
      </c>
      <c r="K2472" s="221">
        <v>1</v>
      </c>
      <c r="L2472" s="221">
        <v>1640</v>
      </c>
    </row>
    <row r="2473" spans="1:12" s="167" customFormat="1">
      <c r="A2473" s="218" t="str">
        <f t="shared" si="19"/>
        <v>O221018058375일반상품</v>
      </c>
      <c r="B2473" s="219" t="s">
        <v>8222</v>
      </c>
      <c r="C2473" s="219" t="s">
        <v>8023</v>
      </c>
      <c r="D2473" s="219" t="s">
        <v>8065</v>
      </c>
      <c r="E2473" s="219" t="s">
        <v>7707</v>
      </c>
      <c r="F2473" s="219" t="s">
        <v>6394</v>
      </c>
      <c r="G2473" s="219" t="s">
        <v>7887</v>
      </c>
      <c r="H2473" s="219" t="s">
        <v>5990</v>
      </c>
      <c r="I2473" s="220" t="s">
        <v>8897</v>
      </c>
      <c r="J2473" s="221">
        <v>30000</v>
      </c>
      <c r="K2473" s="221">
        <v>1</v>
      </c>
      <c r="L2473" s="221">
        <v>30000</v>
      </c>
    </row>
    <row r="2474" spans="1:12" s="167" customFormat="1">
      <c r="A2474" s="218" t="str">
        <f t="shared" si="19"/>
        <v>O221018058375일반상품</v>
      </c>
      <c r="B2474" s="219" t="s">
        <v>8222</v>
      </c>
      <c r="C2474" s="219" t="s">
        <v>8023</v>
      </c>
      <c r="D2474" s="219" t="s">
        <v>8065</v>
      </c>
      <c r="E2474" s="219" t="s">
        <v>7707</v>
      </c>
      <c r="F2474" s="219" t="s">
        <v>6394</v>
      </c>
      <c r="G2474" s="219" t="s">
        <v>7887</v>
      </c>
      <c r="H2474" s="219" t="s">
        <v>5990</v>
      </c>
      <c r="I2474" s="220" t="s">
        <v>8702</v>
      </c>
      <c r="J2474" s="221">
        <v>19000</v>
      </c>
      <c r="K2474" s="221">
        <v>2</v>
      </c>
      <c r="L2474" s="221">
        <v>38000</v>
      </c>
    </row>
    <row r="2475" spans="1:12" s="167" customFormat="1">
      <c r="A2475" s="218" t="str">
        <f t="shared" si="19"/>
        <v>O221018058374일반상품</v>
      </c>
      <c r="B2475" s="219" t="s">
        <v>8223</v>
      </c>
      <c r="C2475" s="219" t="s">
        <v>8023</v>
      </c>
      <c r="D2475" s="219" t="s">
        <v>8065</v>
      </c>
      <c r="E2475" s="219" t="s">
        <v>7707</v>
      </c>
      <c r="F2475" s="219" t="s">
        <v>6394</v>
      </c>
      <c r="G2475" s="219" t="s">
        <v>7854</v>
      </c>
      <c r="H2475" s="219" t="s">
        <v>5990</v>
      </c>
      <c r="I2475" s="220" t="s">
        <v>8920</v>
      </c>
      <c r="J2475" s="221">
        <v>300000</v>
      </c>
      <c r="K2475" s="221">
        <v>1</v>
      </c>
      <c r="L2475" s="221">
        <v>300000</v>
      </c>
    </row>
    <row r="2476" spans="1:12" s="167" customFormat="1">
      <c r="A2476" s="218" t="str">
        <f t="shared" si="19"/>
        <v>O221018058373일반상품</v>
      </c>
      <c r="B2476" s="219" t="s">
        <v>8224</v>
      </c>
      <c r="C2476" s="219" t="s">
        <v>8023</v>
      </c>
      <c r="D2476" s="219" t="s">
        <v>8065</v>
      </c>
      <c r="E2476" s="219" t="s">
        <v>7707</v>
      </c>
      <c r="F2476" s="219" t="s">
        <v>6394</v>
      </c>
      <c r="G2476" s="219" t="s">
        <v>7824</v>
      </c>
      <c r="H2476" s="219" t="s">
        <v>5990</v>
      </c>
      <c r="I2476" s="220" t="s">
        <v>8575</v>
      </c>
      <c r="J2476" s="221">
        <v>18600</v>
      </c>
      <c r="K2476" s="221">
        <v>1</v>
      </c>
      <c r="L2476" s="221">
        <v>18600</v>
      </c>
    </row>
    <row r="2477" spans="1:12" s="167" customFormat="1">
      <c r="A2477" s="218" t="str">
        <f t="shared" si="19"/>
        <v>O221018058373일반상품</v>
      </c>
      <c r="B2477" s="219" t="s">
        <v>8224</v>
      </c>
      <c r="C2477" s="219" t="s">
        <v>8023</v>
      </c>
      <c r="D2477" s="219" t="s">
        <v>8065</v>
      </c>
      <c r="E2477" s="219" t="s">
        <v>7707</v>
      </c>
      <c r="F2477" s="219" t="s">
        <v>6394</v>
      </c>
      <c r="G2477" s="219" t="s">
        <v>7824</v>
      </c>
      <c r="H2477" s="219" t="s">
        <v>5990</v>
      </c>
      <c r="I2477" s="220" t="s">
        <v>8075</v>
      </c>
      <c r="J2477" s="221">
        <v>4500</v>
      </c>
      <c r="K2477" s="221">
        <v>1</v>
      </c>
      <c r="L2477" s="221">
        <v>4500</v>
      </c>
    </row>
    <row r="2478" spans="1:12" s="167" customFormat="1">
      <c r="A2478" s="218" t="str">
        <f t="shared" si="19"/>
        <v>O221018058373일반상품</v>
      </c>
      <c r="B2478" s="219" t="s">
        <v>8224</v>
      </c>
      <c r="C2478" s="219" t="s">
        <v>8023</v>
      </c>
      <c r="D2478" s="219" t="s">
        <v>8065</v>
      </c>
      <c r="E2478" s="219" t="s">
        <v>7707</v>
      </c>
      <c r="F2478" s="219" t="s">
        <v>6394</v>
      </c>
      <c r="G2478" s="219" t="s">
        <v>7824</v>
      </c>
      <c r="H2478" s="219" t="s">
        <v>5990</v>
      </c>
      <c r="I2478" s="220" t="s">
        <v>8582</v>
      </c>
      <c r="J2478" s="221">
        <v>5240</v>
      </c>
      <c r="K2478" s="221">
        <v>2</v>
      </c>
      <c r="L2478" s="221">
        <v>10480</v>
      </c>
    </row>
    <row r="2479" spans="1:12" s="167" customFormat="1">
      <c r="A2479" s="218" t="str">
        <f t="shared" si="19"/>
        <v>O221018058373일반상품</v>
      </c>
      <c r="B2479" s="219" t="s">
        <v>8224</v>
      </c>
      <c r="C2479" s="219" t="s">
        <v>8023</v>
      </c>
      <c r="D2479" s="219" t="s">
        <v>8065</v>
      </c>
      <c r="E2479" s="219" t="s">
        <v>7707</v>
      </c>
      <c r="F2479" s="219" t="s">
        <v>6394</v>
      </c>
      <c r="G2479" s="219" t="s">
        <v>7824</v>
      </c>
      <c r="H2479" s="219" t="s">
        <v>5990</v>
      </c>
      <c r="I2479" s="220" t="s">
        <v>7227</v>
      </c>
      <c r="J2479" s="221">
        <v>800</v>
      </c>
      <c r="K2479" s="221">
        <v>1</v>
      </c>
      <c r="L2479" s="221">
        <v>800</v>
      </c>
    </row>
    <row r="2480" spans="1:12" s="167" customFormat="1">
      <c r="A2480" s="218" t="str">
        <f t="shared" si="19"/>
        <v>O221018058373일반상품</v>
      </c>
      <c r="B2480" s="219" t="s">
        <v>8224</v>
      </c>
      <c r="C2480" s="219" t="s">
        <v>8023</v>
      </c>
      <c r="D2480" s="219" t="s">
        <v>8065</v>
      </c>
      <c r="E2480" s="219" t="s">
        <v>7707</v>
      </c>
      <c r="F2480" s="219" t="s">
        <v>6394</v>
      </c>
      <c r="G2480" s="219" t="s">
        <v>7824</v>
      </c>
      <c r="H2480" s="219" t="s">
        <v>5990</v>
      </c>
      <c r="I2480" s="220" t="s">
        <v>7201</v>
      </c>
      <c r="J2480" s="221">
        <v>12480</v>
      </c>
      <c r="K2480" s="221">
        <v>6</v>
      </c>
      <c r="L2480" s="221">
        <v>74880</v>
      </c>
    </row>
    <row r="2481" spans="1:12" s="167" customFormat="1">
      <c r="A2481" s="218" t="str">
        <f t="shared" si="19"/>
        <v>O221018058373일반상품</v>
      </c>
      <c r="B2481" s="219" t="s">
        <v>8224</v>
      </c>
      <c r="C2481" s="219" t="s">
        <v>8023</v>
      </c>
      <c r="D2481" s="219" t="s">
        <v>8065</v>
      </c>
      <c r="E2481" s="219" t="s">
        <v>7707</v>
      </c>
      <c r="F2481" s="219" t="s">
        <v>6394</v>
      </c>
      <c r="G2481" s="219" t="s">
        <v>7824</v>
      </c>
      <c r="H2481" s="219" t="s">
        <v>5990</v>
      </c>
      <c r="I2481" s="220" t="s">
        <v>8389</v>
      </c>
      <c r="J2481" s="221">
        <v>2680</v>
      </c>
      <c r="K2481" s="221">
        <v>2</v>
      </c>
      <c r="L2481" s="221">
        <v>5360</v>
      </c>
    </row>
    <row r="2482" spans="1:12" s="167" customFormat="1">
      <c r="A2482" s="218" t="str">
        <f t="shared" si="19"/>
        <v>O221018058373일반상품</v>
      </c>
      <c r="B2482" s="219" t="s">
        <v>8224</v>
      </c>
      <c r="C2482" s="219" t="s">
        <v>8023</v>
      </c>
      <c r="D2482" s="219" t="s">
        <v>8065</v>
      </c>
      <c r="E2482" s="219" t="s">
        <v>7707</v>
      </c>
      <c r="F2482" s="219" t="s">
        <v>6394</v>
      </c>
      <c r="G2482" s="219" t="s">
        <v>7824</v>
      </c>
      <c r="H2482" s="219" t="s">
        <v>5990</v>
      </c>
      <c r="I2482" s="220" t="s">
        <v>7202</v>
      </c>
      <c r="J2482" s="221">
        <v>5200</v>
      </c>
      <c r="K2482" s="221">
        <v>2</v>
      </c>
      <c r="L2482" s="221">
        <v>10400</v>
      </c>
    </row>
    <row r="2483" spans="1:12" s="167" customFormat="1">
      <c r="A2483" s="218" t="str">
        <f t="shared" si="19"/>
        <v>O221018058372일반상품</v>
      </c>
      <c r="B2483" s="219" t="s">
        <v>8225</v>
      </c>
      <c r="C2483" s="219" t="s">
        <v>8023</v>
      </c>
      <c r="D2483" s="219" t="s">
        <v>8065</v>
      </c>
      <c r="E2483" s="219" t="s">
        <v>7707</v>
      </c>
      <c r="F2483" s="219" t="s">
        <v>7718</v>
      </c>
      <c r="G2483" s="219" t="s">
        <v>7767</v>
      </c>
      <c r="H2483" s="219" t="s">
        <v>5990</v>
      </c>
      <c r="I2483" s="220" t="s">
        <v>8661</v>
      </c>
      <c r="J2483" s="221">
        <v>1800</v>
      </c>
      <c r="K2483" s="221">
        <v>1</v>
      </c>
      <c r="L2483" s="221">
        <v>1800</v>
      </c>
    </row>
    <row r="2484" spans="1:12" s="167" customFormat="1">
      <c r="A2484" s="218" t="str">
        <f t="shared" si="19"/>
        <v>O221018058372일반상품</v>
      </c>
      <c r="B2484" s="219" t="s">
        <v>8225</v>
      </c>
      <c r="C2484" s="219" t="s">
        <v>8023</v>
      </c>
      <c r="D2484" s="219" t="s">
        <v>8065</v>
      </c>
      <c r="E2484" s="219" t="s">
        <v>7707</v>
      </c>
      <c r="F2484" s="219" t="s">
        <v>7718</v>
      </c>
      <c r="G2484" s="219" t="s">
        <v>7767</v>
      </c>
      <c r="H2484" s="219" t="s">
        <v>5990</v>
      </c>
      <c r="I2484" s="220" t="s">
        <v>7983</v>
      </c>
      <c r="J2484" s="221">
        <v>14550</v>
      </c>
      <c r="K2484" s="221">
        <v>1</v>
      </c>
      <c r="L2484" s="221">
        <v>14550</v>
      </c>
    </row>
    <row r="2485" spans="1:12" s="167" customFormat="1">
      <c r="A2485" s="218" t="str">
        <f t="shared" si="19"/>
        <v>O221018058372일반상품</v>
      </c>
      <c r="B2485" s="219" t="s">
        <v>8225</v>
      </c>
      <c r="C2485" s="219" t="s">
        <v>8023</v>
      </c>
      <c r="D2485" s="219" t="s">
        <v>8065</v>
      </c>
      <c r="E2485" s="219" t="s">
        <v>7707</v>
      </c>
      <c r="F2485" s="219" t="s">
        <v>7718</v>
      </c>
      <c r="G2485" s="219" t="s">
        <v>7767</v>
      </c>
      <c r="H2485" s="219" t="s">
        <v>5990</v>
      </c>
      <c r="I2485" s="220" t="s">
        <v>8913</v>
      </c>
      <c r="J2485" s="221">
        <v>4880</v>
      </c>
      <c r="K2485" s="221">
        <v>1</v>
      </c>
      <c r="L2485" s="221">
        <v>4880</v>
      </c>
    </row>
    <row r="2486" spans="1:12" s="167" customFormat="1">
      <c r="A2486" s="218" t="str">
        <f t="shared" si="19"/>
        <v>O221018058372일반상품</v>
      </c>
      <c r="B2486" s="219" t="s">
        <v>8225</v>
      </c>
      <c r="C2486" s="219" t="s">
        <v>8023</v>
      </c>
      <c r="D2486" s="219" t="s">
        <v>8065</v>
      </c>
      <c r="E2486" s="219" t="s">
        <v>7707</v>
      </c>
      <c r="F2486" s="219" t="s">
        <v>7718</v>
      </c>
      <c r="G2486" s="219" t="s">
        <v>7767</v>
      </c>
      <c r="H2486" s="219" t="s">
        <v>5990</v>
      </c>
      <c r="I2486" s="220" t="s">
        <v>7203</v>
      </c>
      <c r="J2486" s="221">
        <v>5000</v>
      </c>
      <c r="K2486" s="221">
        <v>1</v>
      </c>
      <c r="L2486" s="221">
        <v>5000</v>
      </c>
    </row>
    <row r="2487" spans="1:12" s="167" customFormat="1">
      <c r="A2487" s="218" t="str">
        <f t="shared" si="19"/>
        <v>O221018058372일반상품</v>
      </c>
      <c r="B2487" s="219" t="s">
        <v>8225</v>
      </c>
      <c r="C2487" s="219" t="s">
        <v>8023</v>
      </c>
      <c r="D2487" s="219" t="s">
        <v>8065</v>
      </c>
      <c r="E2487" s="219" t="s">
        <v>7707</v>
      </c>
      <c r="F2487" s="219" t="s">
        <v>7718</v>
      </c>
      <c r="G2487" s="219" t="s">
        <v>7767</v>
      </c>
      <c r="H2487" s="219" t="s">
        <v>5990</v>
      </c>
      <c r="I2487" s="220" t="s">
        <v>8921</v>
      </c>
      <c r="J2487" s="221">
        <v>10100</v>
      </c>
      <c r="K2487" s="221">
        <v>1</v>
      </c>
      <c r="L2487" s="221">
        <v>10100</v>
      </c>
    </row>
    <row r="2488" spans="1:12" s="167" customFormat="1">
      <c r="A2488" s="218" t="str">
        <f t="shared" si="19"/>
        <v>O221018058372일반상품</v>
      </c>
      <c r="B2488" s="219" t="s">
        <v>8225</v>
      </c>
      <c r="C2488" s="219" t="s">
        <v>8023</v>
      </c>
      <c r="D2488" s="219" t="s">
        <v>8065</v>
      </c>
      <c r="E2488" s="219" t="s">
        <v>7707</v>
      </c>
      <c r="F2488" s="219" t="s">
        <v>7718</v>
      </c>
      <c r="G2488" s="219" t="s">
        <v>7767</v>
      </c>
      <c r="H2488" s="219" t="s">
        <v>5990</v>
      </c>
      <c r="I2488" s="220" t="s">
        <v>7191</v>
      </c>
      <c r="J2488" s="221">
        <v>13520</v>
      </c>
      <c r="K2488" s="221">
        <v>1</v>
      </c>
      <c r="L2488" s="221">
        <v>13520</v>
      </c>
    </row>
    <row r="2489" spans="1:12" s="167" customFormat="1">
      <c r="A2489" s="218" t="str">
        <f t="shared" si="19"/>
        <v>O221018058372일반상품</v>
      </c>
      <c r="B2489" s="219" t="s">
        <v>8225</v>
      </c>
      <c r="C2489" s="219" t="s">
        <v>8023</v>
      </c>
      <c r="D2489" s="219" t="s">
        <v>8065</v>
      </c>
      <c r="E2489" s="219" t="s">
        <v>7707</v>
      </c>
      <c r="F2489" s="219" t="s">
        <v>7718</v>
      </c>
      <c r="G2489" s="219" t="s">
        <v>7767</v>
      </c>
      <c r="H2489" s="219" t="s">
        <v>5990</v>
      </c>
      <c r="I2489" s="220" t="s">
        <v>8050</v>
      </c>
      <c r="J2489" s="221">
        <v>13810</v>
      </c>
      <c r="K2489" s="221">
        <v>1</v>
      </c>
      <c r="L2489" s="221">
        <v>13810</v>
      </c>
    </row>
    <row r="2490" spans="1:12" s="167" customFormat="1">
      <c r="A2490" s="218" t="str">
        <f t="shared" si="19"/>
        <v>O221018058372일반상품</v>
      </c>
      <c r="B2490" s="219" t="s">
        <v>8225</v>
      </c>
      <c r="C2490" s="219" t="s">
        <v>8023</v>
      </c>
      <c r="D2490" s="219" t="s">
        <v>8065</v>
      </c>
      <c r="E2490" s="219" t="s">
        <v>7707</v>
      </c>
      <c r="F2490" s="219" t="s">
        <v>7718</v>
      </c>
      <c r="G2490" s="219" t="s">
        <v>7767</v>
      </c>
      <c r="H2490" s="219" t="s">
        <v>5990</v>
      </c>
      <c r="I2490" s="220" t="s">
        <v>8385</v>
      </c>
      <c r="J2490" s="221">
        <v>4980</v>
      </c>
      <c r="K2490" s="221">
        <v>1</v>
      </c>
      <c r="L2490" s="221">
        <v>4980</v>
      </c>
    </row>
    <row r="2491" spans="1:12" s="167" customFormat="1">
      <c r="A2491" s="218" t="str">
        <f t="shared" si="19"/>
        <v>O221018058372일반상품</v>
      </c>
      <c r="B2491" s="219" t="s">
        <v>8225</v>
      </c>
      <c r="C2491" s="219" t="s">
        <v>8023</v>
      </c>
      <c r="D2491" s="219" t="s">
        <v>8065</v>
      </c>
      <c r="E2491" s="219" t="s">
        <v>7707</v>
      </c>
      <c r="F2491" s="219" t="s">
        <v>7718</v>
      </c>
      <c r="G2491" s="219" t="s">
        <v>7767</v>
      </c>
      <c r="H2491" s="219" t="s">
        <v>5990</v>
      </c>
      <c r="I2491" s="220" t="s">
        <v>7198</v>
      </c>
      <c r="J2491" s="221">
        <v>2850</v>
      </c>
      <c r="K2491" s="221">
        <v>1</v>
      </c>
      <c r="L2491" s="221">
        <v>2850</v>
      </c>
    </row>
    <row r="2492" spans="1:12" s="167" customFormat="1">
      <c r="A2492" s="218" t="str">
        <f t="shared" si="19"/>
        <v>O221018058372일반상품</v>
      </c>
      <c r="B2492" s="219" t="s">
        <v>8225</v>
      </c>
      <c r="C2492" s="219" t="s">
        <v>8023</v>
      </c>
      <c r="D2492" s="219" t="s">
        <v>8065</v>
      </c>
      <c r="E2492" s="219" t="s">
        <v>7707</v>
      </c>
      <c r="F2492" s="219" t="s">
        <v>7718</v>
      </c>
      <c r="G2492" s="219" t="s">
        <v>7767</v>
      </c>
      <c r="H2492" s="219" t="s">
        <v>5990</v>
      </c>
      <c r="I2492" s="220" t="s">
        <v>8882</v>
      </c>
      <c r="J2492" s="221">
        <v>12690</v>
      </c>
      <c r="K2492" s="221">
        <v>1</v>
      </c>
      <c r="L2492" s="221">
        <v>12690</v>
      </c>
    </row>
    <row r="2493" spans="1:12" s="167" customFormat="1">
      <c r="A2493" s="218" t="str">
        <f t="shared" si="19"/>
        <v>O221018058372일반상품</v>
      </c>
      <c r="B2493" s="219" t="s">
        <v>8225</v>
      </c>
      <c r="C2493" s="219" t="s">
        <v>8023</v>
      </c>
      <c r="D2493" s="219" t="s">
        <v>8065</v>
      </c>
      <c r="E2493" s="219" t="s">
        <v>7707</v>
      </c>
      <c r="F2493" s="219" t="s">
        <v>7718</v>
      </c>
      <c r="G2493" s="219" t="s">
        <v>7767</v>
      </c>
      <c r="H2493" s="219" t="s">
        <v>5990</v>
      </c>
      <c r="I2493" s="220" t="s">
        <v>8664</v>
      </c>
      <c r="J2493" s="221">
        <v>8140</v>
      </c>
      <c r="K2493" s="221">
        <v>2</v>
      </c>
      <c r="L2493" s="221">
        <v>16280</v>
      </c>
    </row>
    <row r="2494" spans="1:12" s="167" customFormat="1">
      <c r="A2494" s="218" t="str">
        <f t="shared" si="19"/>
        <v>O221018058372일반상품</v>
      </c>
      <c r="B2494" s="219" t="s">
        <v>8225</v>
      </c>
      <c r="C2494" s="219" t="s">
        <v>8023</v>
      </c>
      <c r="D2494" s="219" t="s">
        <v>8065</v>
      </c>
      <c r="E2494" s="219" t="s">
        <v>7707</v>
      </c>
      <c r="F2494" s="219" t="s">
        <v>7718</v>
      </c>
      <c r="G2494" s="219" t="s">
        <v>7767</v>
      </c>
      <c r="H2494" s="219" t="s">
        <v>5990</v>
      </c>
      <c r="I2494" s="220" t="s">
        <v>7228</v>
      </c>
      <c r="J2494" s="221">
        <v>1250</v>
      </c>
      <c r="K2494" s="221">
        <v>1</v>
      </c>
      <c r="L2494" s="221">
        <v>1250</v>
      </c>
    </row>
    <row r="2495" spans="1:12" s="167" customFormat="1">
      <c r="A2495" s="218" t="str">
        <f t="shared" si="19"/>
        <v>O221018058372일반상품</v>
      </c>
      <c r="B2495" s="219" t="s">
        <v>8225</v>
      </c>
      <c r="C2495" s="219" t="s">
        <v>8023</v>
      </c>
      <c r="D2495" s="219" t="s">
        <v>8065</v>
      </c>
      <c r="E2495" s="219" t="s">
        <v>7707</v>
      </c>
      <c r="F2495" s="219" t="s">
        <v>7718</v>
      </c>
      <c r="G2495" s="219" t="s">
        <v>7767</v>
      </c>
      <c r="H2495" s="219" t="s">
        <v>5990</v>
      </c>
      <c r="I2495" s="220" t="s">
        <v>8706</v>
      </c>
      <c r="J2495" s="221">
        <v>5200</v>
      </c>
      <c r="K2495" s="221">
        <v>1</v>
      </c>
      <c r="L2495" s="221">
        <v>5200</v>
      </c>
    </row>
    <row r="2496" spans="1:12" s="167" customFormat="1">
      <c r="A2496" s="218" t="str">
        <f t="shared" si="19"/>
        <v>O221018058372일반상품</v>
      </c>
      <c r="B2496" s="219" t="s">
        <v>8225</v>
      </c>
      <c r="C2496" s="219" t="s">
        <v>8023</v>
      </c>
      <c r="D2496" s="219" t="s">
        <v>8065</v>
      </c>
      <c r="E2496" s="219" t="s">
        <v>7707</v>
      </c>
      <c r="F2496" s="219" t="s">
        <v>7718</v>
      </c>
      <c r="G2496" s="219" t="s">
        <v>7767</v>
      </c>
      <c r="H2496" s="219" t="s">
        <v>5990</v>
      </c>
      <c r="I2496" s="220" t="s">
        <v>8862</v>
      </c>
      <c r="J2496" s="221">
        <v>9300</v>
      </c>
      <c r="K2496" s="221">
        <v>1</v>
      </c>
      <c r="L2496" s="221">
        <v>9300</v>
      </c>
    </row>
    <row r="2497" spans="1:12" s="167" customFormat="1">
      <c r="A2497" s="218" t="str">
        <f t="shared" si="19"/>
        <v>O221018058372일반상품</v>
      </c>
      <c r="B2497" s="219" t="s">
        <v>8225</v>
      </c>
      <c r="C2497" s="219" t="s">
        <v>8023</v>
      </c>
      <c r="D2497" s="219" t="s">
        <v>8065</v>
      </c>
      <c r="E2497" s="219" t="s">
        <v>7707</v>
      </c>
      <c r="F2497" s="219" t="s">
        <v>7718</v>
      </c>
      <c r="G2497" s="219" t="s">
        <v>7767</v>
      </c>
      <c r="H2497" s="219" t="s">
        <v>5990</v>
      </c>
      <c r="I2497" s="220" t="s">
        <v>7263</v>
      </c>
      <c r="J2497" s="221">
        <v>9900</v>
      </c>
      <c r="K2497" s="221">
        <v>1</v>
      </c>
      <c r="L2497" s="221">
        <v>9900</v>
      </c>
    </row>
    <row r="2498" spans="1:12" s="167" customFormat="1">
      <c r="A2498" s="218" t="str">
        <f t="shared" si="19"/>
        <v>O221018058372일반상품</v>
      </c>
      <c r="B2498" s="219" t="s">
        <v>8225</v>
      </c>
      <c r="C2498" s="219" t="s">
        <v>8023</v>
      </c>
      <c r="D2498" s="219" t="s">
        <v>8065</v>
      </c>
      <c r="E2498" s="219" t="s">
        <v>7707</v>
      </c>
      <c r="F2498" s="219" t="s">
        <v>7718</v>
      </c>
      <c r="G2498" s="219" t="s">
        <v>7767</v>
      </c>
      <c r="H2498" s="219" t="s">
        <v>5990</v>
      </c>
      <c r="I2498" s="220" t="s">
        <v>8330</v>
      </c>
      <c r="J2498" s="221">
        <v>18000</v>
      </c>
      <c r="K2498" s="221">
        <v>1</v>
      </c>
      <c r="L2498" s="221">
        <v>18000</v>
      </c>
    </row>
    <row r="2499" spans="1:12" s="167" customFormat="1">
      <c r="A2499" s="218" t="str">
        <f t="shared" si="19"/>
        <v>O221018058372일반상품</v>
      </c>
      <c r="B2499" s="219" t="s">
        <v>8225</v>
      </c>
      <c r="C2499" s="219" t="s">
        <v>8023</v>
      </c>
      <c r="D2499" s="219" t="s">
        <v>8065</v>
      </c>
      <c r="E2499" s="219" t="s">
        <v>7707</v>
      </c>
      <c r="F2499" s="219" t="s">
        <v>7718</v>
      </c>
      <c r="G2499" s="219" t="s">
        <v>7767</v>
      </c>
      <c r="H2499" s="219" t="s">
        <v>5990</v>
      </c>
      <c r="I2499" s="220" t="s">
        <v>7264</v>
      </c>
      <c r="J2499" s="221">
        <v>15920</v>
      </c>
      <c r="K2499" s="221">
        <v>1</v>
      </c>
      <c r="L2499" s="221">
        <v>15920</v>
      </c>
    </row>
    <row r="2500" spans="1:12" s="167" customFormat="1">
      <c r="A2500" s="218" t="str">
        <f t="shared" si="19"/>
        <v>O221018058372일반상품</v>
      </c>
      <c r="B2500" s="219" t="s">
        <v>8225</v>
      </c>
      <c r="C2500" s="219" t="s">
        <v>8023</v>
      </c>
      <c r="D2500" s="219" t="s">
        <v>8065</v>
      </c>
      <c r="E2500" s="219" t="s">
        <v>7707</v>
      </c>
      <c r="F2500" s="219" t="s">
        <v>7718</v>
      </c>
      <c r="G2500" s="219" t="s">
        <v>7767</v>
      </c>
      <c r="H2500" s="219" t="s">
        <v>5990</v>
      </c>
      <c r="I2500" s="220" t="s">
        <v>8886</v>
      </c>
      <c r="J2500" s="221">
        <v>29000</v>
      </c>
      <c r="K2500" s="221">
        <v>1</v>
      </c>
      <c r="L2500" s="221">
        <v>29000</v>
      </c>
    </row>
    <row r="2501" spans="1:12" s="167" customFormat="1">
      <c r="A2501" s="218" t="str">
        <f t="shared" si="19"/>
        <v>O221018058372일반상품</v>
      </c>
      <c r="B2501" s="219" t="s">
        <v>8225</v>
      </c>
      <c r="C2501" s="219" t="s">
        <v>8023</v>
      </c>
      <c r="D2501" s="219" t="s">
        <v>8065</v>
      </c>
      <c r="E2501" s="219" t="s">
        <v>7707</v>
      </c>
      <c r="F2501" s="219" t="s">
        <v>7718</v>
      </c>
      <c r="G2501" s="219" t="s">
        <v>7767</v>
      </c>
      <c r="H2501" s="219" t="s">
        <v>5990</v>
      </c>
      <c r="I2501" s="220" t="s">
        <v>8070</v>
      </c>
      <c r="J2501" s="221">
        <v>5220</v>
      </c>
      <c r="K2501" s="221">
        <v>1</v>
      </c>
      <c r="L2501" s="221">
        <v>5220</v>
      </c>
    </row>
    <row r="2502" spans="1:12" s="167" customFormat="1">
      <c r="A2502" s="218" t="str">
        <f t="shared" si="19"/>
        <v>O221018058372일반상품</v>
      </c>
      <c r="B2502" s="219" t="s">
        <v>8225</v>
      </c>
      <c r="C2502" s="219" t="s">
        <v>8023</v>
      </c>
      <c r="D2502" s="219" t="s">
        <v>8065</v>
      </c>
      <c r="E2502" s="219" t="s">
        <v>7707</v>
      </c>
      <c r="F2502" s="219" t="s">
        <v>7718</v>
      </c>
      <c r="G2502" s="219" t="s">
        <v>7767</v>
      </c>
      <c r="H2502" s="219" t="s">
        <v>5990</v>
      </c>
      <c r="I2502" s="220" t="s">
        <v>8369</v>
      </c>
      <c r="J2502" s="221">
        <v>44000</v>
      </c>
      <c r="K2502" s="221">
        <v>1</v>
      </c>
      <c r="L2502" s="221">
        <v>44000</v>
      </c>
    </row>
    <row r="2503" spans="1:12" s="167" customFormat="1">
      <c r="A2503" s="218" t="str">
        <f t="shared" si="19"/>
        <v>O221018058372일반상품</v>
      </c>
      <c r="B2503" s="219" t="s">
        <v>8225</v>
      </c>
      <c r="C2503" s="219" t="s">
        <v>8023</v>
      </c>
      <c r="D2503" s="219" t="s">
        <v>8065</v>
      </c>
      <c r="E2503" s="219" t="s">
        <v>7707</v>
      </c>
      <c r="F2503" s="219" t="s">
        <v>7718</v>
      </c>
      <c r="G2503" s="219" t="s">
        <v>7767</v>
      </c>
      <c r="H2503" s="219" t="s">
        <v>5990</v>
      </c>
      <c r="I2503" s="220" t="s">
        <v>8634</v>
      </c>
      <c r="J2503" s="221">
        <v>4700</v>
      </c>
      <c r="K2503" s="221">
        <v>1</v>
      </c>
      <c r="L2503" s="221">
        <v>4700</v>
      </c>
    </row>
    <row r="2504" spans="1:12" s="167" customFormat="1">
      <c r="A2504" s="218" t="str">
        <f t="shared" si="19"/>
        <v>O221018058372일반상품</v>
      </c>
      <c r="B2504" s="219" t="s">
        <v>8225</v>
      </c>
      <c r="C2504" s="219" t="s">
        <v>8023</v>
      </c>
      <c r="D2504" s="219" t="s">
        <v>8065</v>
      </c>
      <c r="E2504" s="219" t="s">
        <v>7707</v>
      </c>
      <c r="F2504" s="219" t="s">
        <v>7718</v>
      </c>
      <c r="G2504" s="219" t="s">
        <v>7767</v>
      </c>
      <c r="H2504" s="219" t="s">
        <v>5990</v>
      </c>
      <c r="I2504" s="220" t="s">
        <v>8748</v>
      </c>
      <c r="J2504" s="221">
        <v>3360</v>
      </c>
      <c r="K2504" s="221">
        <v>1</v>
      </c>
      <c r="L2504" s="221">
        <v>3360</v>
      </c>
    </row>
    <row r="2505" spans="1:12" s="167" customFormat="1">
      <c r="A2505" s="218" t="str">
        <f t="shared" si="19"/>
        <v>O221018058372일반상품</v>
      </c>
      <c r="B2505" s="219" t="s">
        <v>8225</v>
      </c>
      <c r="C2505" s="219" t="s">
        <v>8023</v>
      </c>
      <c r="D2505" s="219" t="s">
        <v>8065</v>
      </c>
      <c r="E2505" s="219" t="s">
        <v>7707</v>
      </c>
      <c r="F2505" s="219" t="s">
        <v>7718</v>
      </c>
      <c r="G2505" s="219" t="s">
        <v>7767</v>
      </c>
      <c r="H2505" s="219" t="s">
        <v>5990</v>
      </c>
      <c r="I2505" s="220" t="s">
        <v>7282</v>
      </c>
      <c r="J2505" s="221">
        <v>2170</v>
      </c>
      <c r="K2505" s="221">
        <v>1</v>
      </c>
      <c r="L2505" s="221">
        <v>2170</v>
      </c>
    </row>
    <row r="2506" spans="1:12" s="167" customFormat="1">
      <c r="A2506" s="218" t="str">
        <f t="shared" si="19"/>
        <v>O221018058372일반상품</v>
      </c>
      <c r="B2506" s="219" t="s">
        <v>8225</v>
      </c>
      <c r="C2506" s="219" t="s">
        <v>8023</v>
      </c>
      <c r="D2506" s="219" t="s">
        <v>8065</v>
      </c>
      <c r="E2506" s="219" t="s">
        <v>7707</v>
      </c>
      <c r="F2506" s="219" t="s">
        <v>7718</v>
      </c>
      <c r="G2506" s="219" t="s">
        <v>7767</v>
      </c>
      <c r="H2506" s="219" t="s">
        <v>5990</v>
      </c>
      <c r="I2506" s="220" t="s">
        <v>8514</v>
      </c>
      <c r="J2506" s="221">
        <v>2160</v>
      </c>
      <c r="K2506" s="221">
        <v>2</v>
      </c>
      <c r="L2506" s="221">
        <v>4320</v>
      </c>
    </row>
    <row r="2507" spans="1:12" s="167" customFormat="1">
      <c r="A2507" s="218" t="str">
        <f t="shared" si="19"/>
        <v>O221018058372일반상품</v>
      </c>
      <c r="B2507" s="219" t="s">
        <v>8225</v>
      </c>
      <c r="C2507" s="219" t="s">
        <v>8023</v>
      </c>
      <c r="D2507" s="219" t="s">
        <v>8065</v>
      </c>
      <c r="E2507" s="219" t="s">
        <v>7707</v>
      </c>
      <c r="F2507" s="219" t="s">
        <v>7718</v>
      </c>
      <c r="G2507" s="219" t="s">
        <v>7767</v>
      </c>
      <c r="H2507" s="219" t="s">
        <v>5990</v>
      </c>
      <c r="I2507" s="220" t="s">
        <v>8380</v>
      </c>
      <c r="J2507" s="221">
        <v>4450</v>
      </c>
      <c r="K2507" s="221">
        <v>1</v>
      </c>
      <c r="L2507" s="221">
        <v>4450</v>
      </c>
    </row>
    <row r="2508" spans="1:12" s="167" customFormat="1">
      <c r="A2508" s="218" t="str">
        <f t="shared" si="19"/>
        <v>O221018058372일반상품</v>
      </c>
      <c r="B2508" s="219" t="s">
        <v>8225</v>
      </c>
      <c r="C2508" s="219" t="s">
        <v>8023</v>
      </c>
      <c r="D2508" s="219" t="s">
        <v>8065</v>
      </c>
      <c r="E2508" s="219" t="s">
        <v>7707</v>
      </c>
      <c r="F2508" s="219" t="s">
        <v>7718</v>
      </c>
      <c r="G2508" s="219" t="s">
        <v>7767</v>
      </c>
      <c r="H2508" s="219" t="s">
        <v>5990</v>
      </c>
      <c r="I2508" s="220" t="s">
        <v>8701</v>
      </c>
      <c r="J2508" s="221">
        <v>31000</v>
      </c>
      <c r="K2508" s="221">
        <v>1</v>
      </c>
      <c r="L2508" s="221">
        <v>31000</v>
      </c>
    </row>
    <row r="2509" spans="1:12" s="167" customFormat="1">
      <c r="A2509" s="218" t="str">
        <f t="shared" si="19"/>
        <v>O221018058372일반상품</v>
      </c>
      <c r="B2509" s="219" t="s">
        <v>8225</v>
      </c>
      <c r="C2509" s="219" t="s">
        <v>8023</v>
      </c>
      <c r="D2509" s="219" t="s">
        <v>8065</v>
      </c>
      <c r="E2509" s="219" t="s">
        <v>7707</v>
      </c>
      <c r="F2509" s="219" t="s">
        <v>7718</v>
      </c>
      <c r="G2509" s="219" t="s">
        <v>7767</v>
      </c>
      <c r="H2509" s="219" t="s">
        <v>5990</v>
      </c>
      <c r="I2509" s="220" t="s">
        <v>8922</v>
      </c>
      <c r="J2509" s="221">
        <v>5420</v>
      </c>
      <c r="K2509" s="221">
        <v>1</v>
      </c>
      <c r="L2509" s="221">
        <v>5420</v>
      </c>
    </row>
    <row r="2510" spans="1:12" s="167" customFormat="1">
      <c r="A2510" s="218" t="str">
        <f t="shared" si="19"/>
        <v>O221018058372일반상품</v>
      </c>
      <c r="B2510" s="219" t="s">
        <v>8225</v>
      </c>
      <c r="C2510" s="219" t="s">
        <v>8023</v>
      </c>
      <c r="D2510" s="219" t="s">
        <v>8065</v>
      </c>
      <c r="E2510" s="219" t="s">
        <v>7707</v>
      </c>
      <c r="F2510" s="219" t="s">
        <v>7718</v>
      </c>
      <c r="G2510" s="219" t="s">
        <v>7767</v>
      </c>
      <c r="H2510" s="219" t="s">
        <v>5990</v>
      </c>
      <c r="I2510" s="220" t="s">
        <v>8888</v>
      </c>
      <c r="J2510" s="221">
        <v>5700</v>
      </c>
      <c r="K2510" s="221">
        <v>1</v>
      </c>
      <c r="L2510" s="221">
        <v>5700</v>
      </c>
    </row>
    <row r="2511" spans="1:12" s="167" customFormat="1">
      <c r="A2511" s="218" t="str">
        <f t="shared" si="19"/>
        <v>O221018058371일반상품</v>
      </c>
      <c r="B2511" s="219" t="s">
        <v>8226</v>
      </c>
      <c r="C2511" s="219" t="s">
        <v>8023</v>
      </c>
      <c r="D2511" s="219" t="s">
        <v>8065</v>
      </c>
      <c r="E2511" s="219" t="s">
        <v>7707</v>
      </c>
      <c r="F2511" s="219" t="s">
        <v>7718</v>
      </c>
      <c r="G2511" s="219" t="s">
        <v>7791</v>
      </c>
      <c r="H2511" s="219" t="s">
        <v>5990</v>
      </c>
      <c r="I2511" s="220" t="s">
        <v>8422</v>
      </c>
      <c r="J2511" s="221">
        <v>4700</v>
      </c>
      <c r="K2511" s="221">
        <v>1</v>
      </c>
      <c r="L2511" s="221">
        <v>4700</v>
      </c>
    </row>
    <row r="2512" spans="1:12" s="167" customFormat="1">
      <c r="A2512" s="218" t="str">
        <f t="shared" si="19"/>
        <v>O221018058371일반상품</v>
      </c>
      <c r="B2512" s="219" t="s">
        <v>8226</v>
      </c>
      <c r="C2512" s="219" t="s">
        <v>8023</v>
      </c>
      <c r="D2512" s="219" t="s">
        <v>8065</v>
      </c>
      <c r="E2512" s="219" t="s">
        <v>7707</v>
      </c>
      <c r="F2512" s="219" t="s">
        <v>7718</v>
      </c>
      <c r="G2512" s="219" t="s">
        <v>7791</v>
      </c>
      <c r="H2512" s="219" t="s">
        <v>5990</v>
      </c>
      <c r="I2512" s="220" t="s">
        <v>7980</v>
      </c>
      <c r="J2512" s="221">
        <v>4200</v>
      </c>
      <c r="K2512" s="221">
        <v>2</v>
      </c>
      <c r="L2512" s="221">
        <v>8400</v>
      </c>
    </row>
    <row r="2513" spans="1:12" s="167" customFormat="1">
      <c r="A2513" s="218" t="str">
        <f t="shared" si="19"/>
        <v>O221018058371일반상품</v>
      </c>
      <c r="B2513" s="219" t="s">
        <v>8226</v>
      </c>
      <c r="C2513" s="219" t="s">
        <v>8023</v>
      </c>
      <c r="D2513" s="219" t="s">
        <v>8065</v>
      </c>
      <c r="E2513" s="219" t="s">
        <v>7707</v>
      </c>
      <c r="F2513" s="219" t="s">
        <v>7718</v>
      </c>
      <c r="G2513" s="219" t="s">
        <v>7791</v>
      </c>
      <c r="H2513" s="219" t="s">
        <v>5990</v>
      </c>
      <c r="I2513" s="220" t="s">
        <v>8027</v>
      </c>
      <c r="J2513" s="221">
        <v>3600</v>
      </c>
      <c r="K2513" s="221">
        <v>3</v>
      </c>
      <c r="L2513" s="221">
        <v>10800</v>
      </c>
    </row>
    <row r="2514" spans="1:12" s="167" customFormat="1">
      <c r="A2514" s="218" t="str">
        <f t="shared" si="19"/>
        <v>O221018058371일반상품</v>
      </c>
      <c r="B2514" s="219" t="s">
        <v>8226</v>
      </c>
      <c r="C2514" s="219" t="s">
        <v>8023</v>
      </c>
      <c r="D2514" s="219" t="s">
        <v>8065</v>
      </c>
      <c r="E2514" s="219" t="s">
        <v>7707</v>
      </c>
      <c r="F2514" s="219" t="s">
        <v>7718</v>
      </c>
      <c r="G2514" s="219" t="s">
        <v>7791</v>
      </c>
      <c r="H2514" s="219" t="s">
        <v>5990</v>
      </c>
      <c r="I2514" s="220" t="s">
        <v>8474</v>
      </c>
      <c r="J2514" s="221">
        <v>15000</v>
      </c>
      <c r="K2514" s="221">
        <v>1</v>
      </c>
      <c r="L2514" s="221">
        <v>15000</v>
      </c>
    </row>
    <row r="2515" spans="1:12" s="167" customFormat="1">
      <c r="A2515" s="218" t="str">
        <f t="shared" si="19"/>
        <v>O221018058371일반상품</v>
      </c>
      <c r="B2515" s="219" t="s">
        <v>8226</v>
      </c>
      <c r="C2515" s="219" t="s">
        <v>8023</v>
      </c>
      <c r="D2515" s="219" t="s">
        <v>8065</v>
      </c>
      <c r="E2515" s="219" t="s">
        <v>7707</v>
      </c>
      <c r="F2515" s="219" t="s">
        <v>7718</v>
      </c>
      <c r="G2515" s="219" t="s">
        <v>7791</v>
      </c>
      <c r="H2515" s="219" t="s">
        <v>5990</v>
      </c>
      <c r="I2515" s="220" t="s">
        <v>8424</v>
      </c>
      <c r="J2515" s="221">
        <v>1230</v>
      </c>
      <c r="K2515" s="221">
        <v>2</v>
      </c>
      <c r="L2515" s="221">
        <v>2460</v>
      </c>
    </row>
    <row r="2516" spans="1:12" s="167" customFormat="1">
      <c r="A2516" s="218" t="str">
        <f t="shared" si="19"/>
        <v>O221018058371일반상품</v>
      </c>
      <c r="B2516" s="219" t="s">
        <v>8226</v>
      </c>
      <c r="C2516" s="219" t="s">
        <v>8023</v>
      </c>
      <c r="D2516" s="219" t="s">
        <v>8065</v>
      </c>
      <c r="E2516" s="219" t="s">
        <v>7707</v>
      </c>
      <c r="F2516" s="219" t="s">
        <v>7718</v>
      </c>
      <c r="G2516" s="219" t="s">
        <v>7791</v>
      </c>
      <c r="H2516" s="219" t="s">
        <v>5990</v>
      </c>
      <c r="I2516" s="220" t="s">
        <v>8327</v>
      </c>
      <c r="J2516" s="221">
        <v>1230</v>
      </c>
      <c r="K2516" s="221">
        <v>2</v>
      </c>
      <c r="L2516" s="221">
        <v>2460</v>
      </c>
    </row>
    <row r="2517" spans="1:12" s="167" customFormat="1">
      <c r="A2517" s="218" t="str">
        <f t="shared" si="19"/>
        <v>O221018058371일반상품</v>
      </c>
      <c r="B2517" s="219" t="s">
        <v>8226</v>
      </c>
      <c r="C2517" s="219" t="s">
        <v>8023</v>
      </c>
      <c r="D2517" s="219" t="s">
        <v>8065</v>
      </c>
      <c r="E2517" s="219" t="s">
        <v>7707</v>
      </c>
      <c r="F2517" s="219" t="s">
        <v>7718</v>
      </c>
      <c r="G2517" s="219" t="s">
        <v>7791</v>
      </c>
      <c r="H2517" s="219" t="s">
        <v>5990</v>
      </c>
      <c r="I2517" s="220" t="s">
        <v>8913</v>
      </c>
      <c r="J2517" s="221">
        <v>4880</v>
      </c>
      <c r="K2517" s="221">
        <v>1</v>
      </c>
      <c r="L2517" s="221">
        <v>4880</v>
      </c>
    </row>
    <row r="2518" spans="1:12" s="167" customFormat="1">
      <c r="A2518" s="218" t="str">
        <f t="shared" si="19"/>
        <v>O221018058371일반상품</v>
      </c>
      <c r="B2518" s="219" t="s">
        <v>8226</v>
      </c>
      <c r="C2518" s="219" t="s">
        <v>8023</v>
      </c>
      <c r="D2518" s="219" t="s">
        <v>8065</v>
      </c>
      <c r="E2518" s="219" t="s">
        <v>7707</v>
      </c>
      <c r="F2518" s="219" t="s">
        <v>7718</v>
      </c>
      <c r="G2518" s="219" t="s">
        <v>7791</v>
      </c>
      <c r="H2518" s="219" t="s">
        <v>5990</v>
      </c>
      <c r="I2518" s="220" t="s">
        <v>7189</v>
      </c>
      <c r="J2518" s="221">
        <v>1070</v>
      </c>
      <c r="K2518" s="221">
        <v>4</v>
      </c>
      <c r="L2518" s="221">
        <v>4280</v>
      </c>
    </row>
    <row r="2519" spans="1:12" s="167" customFormat="1">
      <c r="A2519" s="218" t="str">
        <f t="shared" si="19"/>
        <v>O221018058371일반상품</v>
      </c>
      <c r="B2519" s="219" t="s">
        <v>8226</v>
      </c>
      <c r="C2519" s="219" t="s">
        <v>8023</v>
      </c>
      <c r="D2519" s="219" t="s">
        <v>8065</v>
      </c>
      <c r="E2519" s="219" t="s">
        <v>7707</v>
      </c>
      <c r="F2519" s="219" t="s">
        <v>7718</v>
      </c>
      <c r="G2519" s="219" t="s">
        <v>7791</v>
      </c>
      <c r="H2519" s="219" t="s">
        <v>5990</v>
      </c>
      <c r="I2519" s="220" t="s">
        <v>8384</v>
      </c>
      <c r="J2519" s="221">
        <v>3640</v>
      </c>
      <c r="K2519" s="221">
        <v>2</v>
      </c>
      <c r="L2519" s="221">
        <v>7280</v>
      </c>
    </row>
    <row r="2520" spans="1:12" s="167" customFormat="1">
      <c r="A2520" s="218" t="str">
        <f t="shared" si="19"/>
        <v>O221018058371일반상품</v>
      </c>
      <c r="B2520" s="219" t="s">
        <v>8226</v>
      </c>
      <c r="C2520" s="219" t="s">
        <v>8023</v>
      </c>
      <c r="D2520" s="219" t="s">
        <v>8065</v>
      </c>
      <c r="E2520" s="219" t="s">
        <v>7707</v>
      </c>
      <c r="F2520" s="219" t="s">
        <v>7718</v>
      </c>
      <c r="G2520" s="219" t="s">
        <v>7791</v>
      </c>
      <c r="H2520" s="219" t="s">
        <v>5990</v>
      </c>
      <c r="I2520" s="220" t="s">
        <v>8066</v>
      </c>
      <c r="J2520" s="221">
        <v>1220</v>
      </c>
      <c r="K2520" s="221">
        <v>1</v>
      </c>
      <c r="L2520" s="221">
        <v>1220</v>
      </c>
    </row>
    <row r="2521" spans="1:12" s="167" customFormat="1">
      <c r="A2521" s="218" t="str">
        <f t="shared" si="19"/>
        <v>O221018058371일반상품</v>
      </c>
      <c r="B2521" s="219" t="s">
        <v>8226</v>
      </c>
      <c r="C2521" s="219" t="s">
        <v>8023</v>
      </c>
      <c r="D2521" s="219" t="s">
        <v>8065</v>
      </c>
      <c r="E2521" s="219" t="s">
        <v>7707</v>
      </c>
      <c r="F2521" s="219" t="s">
        <v>7718</v>
      </c>
      <c r="G2521" s="219" t="s">
        <v>7791</v>
      </c>
      <c r="H2521" s="219" t="s">
        <v>5990</v>
      </c>
      <c r="I2521" s="220" t="s">
        <v>7190</v>
      </c>
      <c r="J2521" s="221">
        <v>4430</v>
      </c>
      <c r="K2521" s="221">
        <v>2</v>
      </c>
      <c r="L2521" s="221">
        <v>8860</v>
      </c>
    </row>
    <row r="2522" spans="1:12" s="167" customFormat="1">
      <c r="A2522" s="218" t="str">
        <f t="shared" si="19"/>
        <v>O221018058371일반상품</v>
      </c>
      <c r="B2522" s="219" t="s">
        <v>8226</v>
      </c>
      <c r="C2522" s="219" t="s">
        <v>8023</v>
      </c>
      <c r="D2522" s="219" t="s">
        <v>8065</v>
      </c>
      <c r="E2522" s="219" t="s">
        <v>7707</v>
      </c>
      <c r="F2522" s="219" t="s">
        <v>7718</v>
      </c>
      <c r="G2522" s="219" t="s">
        <v>7791</v>
      </c>
      <c r="H2522" s="219" t="s">
        <v>5990</v>
      </c>
      <c r="I2522" s="220" t="s">
        <v>8614</v>
      </c>
      <c r="J2522" s="221">
        <v>7500</v>
      </c>
      <c r="K2522" s="221">
        <v>1</v>
      </c>
      <c r="L2522" s="221">
        <v>7500</v>
      </c>
    </row>
    <row r="2523" spans="1:12" s="167" customFormat="1">
      <c r="A2523" s="218" t="str">
        <f t="shared" si="19"/>
        <v>O221018058371일반상품</v>
      </c>
      <c r="B2523" s="219" t="s">
        <v>8226</v>
      </c>
      <c r="C2523" s="219" t="s">
        <v>8023</v>
      </c>
      <c r="D2523" s="219" t="s">
        <v>8065</v>
      </c>
      <c r="E2523" s="219" t="s">
        <v>7707</v>
      </c>
      <c r="F2523" s="219" t="s">
        <v>7718</v>
      </c>
      <c r="G2523" s="219" t="s">
        <v>7791</v>
      </c>
      <c r="H2523" s="219" t="s">
        <v>5990</v>
      </c>
      <c r="I2523" s="220" t="s">
        <v>8349</v>
      </c>
      <c r="J2523" s="221">
        <v>6200</v>
      </c>
      <c r="K2523" s="221">
        <v>2</v>
      </c>
      <c r="L2523" s="221">
        <v>12400</v>
      </c>
    </row>
    <row r="2524" spans="1:12" s="167" customFormat="1">
      <c r="A2524" s="218" t="str">
        <f t="shared" si="19"/>
        <v>O221018058371일반상품</v>
      </c>
      <c r="B2524" s="219" t="s">
        <v>8226</v>
      </c>
      <c r="C2524" s="219" t="s">
        <v>8023</v>
      </c>
      <c r="D2524" s="219" t="s">
        <v>8065</v>
      </c>
      <c r="E2524" s="219" t="s">
        <v>7707</v>
      </c>
      <c r="F2524" s="219" t="s">
        <v>7718</v>
      </c>
      <c r="G2524" s="219" t="s">
        <v>7791</v>
      </c>
      <c r="H2524" s="219" t="s">
        <v>5990</v>
      </c>
      <c r="I2524" s="220" t="s">
        <v>7191</v>
      </c>
      <c r="J2524" s="221">
        <v>13520</v>
      </c>
      <c r="K2524" s="221">
        <v>2</v>
      </c>
      <c r="L2524" s="221">
        <v>27040</v>
      </c>
    </row>
    <row r="2525" spans="1:12" s="167" customFormat="1">
      <c r="A2525" s="218" t="str">
        <f t="shared" si="19"/>
        <v>O221018058371일반상품</v>
      </c>
      <c r="B2525" s="219" t="s">
        <v>8226</v>
      </c>
      <c r="C2525" s="219" t="s">
        <v>8023</v>
      </c>
      <c r="D2525" s="219" t="s">
        <v>8065</v>
      </c>
      <c r="E2525" s="219" t="s">
        <v>7707</v>
      </c>
      <c r="F2525" s="219" t="s">
        <v>7718</v>
      </c>
      <c r="G2525" s="219" t="s">
        <v>7791</v>
      </c>
      <c r="H2525" s="219" t="s">
        <v>5990</v>
      </c>
      <c r="I2525" s="220" t="s">
        <v>7198</v>
      </c>
      <c r="J2525" s="221">
        <v>2850</v>
      </c>
      <c r="K2525" s="221">
        <v>2</v>
      </c>
      <c r="L2525" s="221">
        <v>5700</v>
      </c>
    </row>
    <row r="2526" spans="1:12" s="167" customFormat="1">
      <c r="A2526" s="218" t="str">
        <f t="shared" si="19"/>
        <v>O221018058371일반상품</v>
      </c>
      <c r="B2526" s="219" t="s">
        <v>8226</v>
      </c>
      <c r="C2526" s="219" t="s">
        <v>8023</v>
      </c>
      <c r="D2526" s="219" t="s">
        <v>8065</v>
      </c>
      <c r="E2526" s="219" t="s">
        <v>7707</v>
      </c>
      <c r="F2526" s="219" t="s">
        <v>7718</v>
      </c>
      <c r="G2526" s="219" t="s">
        <v>7791</v>
      </c>
      <c r="H2526" s="219" t="s">
        <v>5990</v>
      </c>
      <c r="I2526" s="220" t="s">
        <v>7238</v>
      </c>
      <c r="J2526" s="221">
        <v>11780</v>
      </c>
      <c r="K2526" s="221">
        <v>2</v>
      </c>
      <c r="L2526" s="221">
        <v>23560</v>
      </c>
    </row>
    <row r="2527" spans="1:12" s="167" customFormat="1">
      <c r="A2527" s="218" t="str">
        <f t="shared" si="19"/>
        <v>O221018058371일반상품</v>
      </c>
      <c r="B2527" s="219" t="s">
        <v>8226</v>
      </c>
      <c r="C2527" s="219" t="s">
        <v>8023</v>
      </c>
      <c r="D2527" s="219" t="s">
        <v>8065</v>
      </c>
      <c r="E2527" s="219" t="s">
        <v>7707</v>
      </c>
      <c r="F2527" s="219" t="s">
        <v>7718</v>
      </c>
      <c r="G2527" s="219" t="s">
        <v>7791</v>
      </c>
      <c r="H2527" s="219" t="s">
        <v>5990</v>
      </c>
      <c r="I2527" s="220" t="s">
        <v>7272</v>
      </c>
      <c r="J2527" s="221">
        <v>1250</v>
      </c>
      <c r="K2527" s="221">
        <v>1</v>
      </c>
      <c r="L2527" s="221">
        <v>1250</v>
      </c>
    </row>
    <row r="2528" spans="1:12" s="167" customFormat="1">
      <c r="A2528" s="218" t="str">
        <f t="shared" si="19"/>
        <v>O221018058371일반상품</v>
      </c>
      <c r="B2528" s="219" t="s">
        <v>8226</v>
      </c>
      <c r="C2528" s="219" t="s">
        <v>8023</v>
      </c>
      <c r="D2528" s="219" t="s">
        <v>8065</v>
      </c>
      <c r="E2528" s="219" t="s">
        <v>7707</v>
      </c>
      <c r="F2528" s="219" t="s">
        <v>7718</v>
      </c>
      <c r="G2528" s="219" t="s">
        <v>7791</v>
      </c>
      <c r="H2528" s="219" t="s">
        <v>5990</v>
      </c>
      <c r="I2528" s="220" t="s">
        <v>7301</v>
      </c>
      <c r="J2528" s="221">
        <v>1500</v>
      </c>
      <c r="K2528" s="221">
        <v>1</v>
      </c>
      <c r="L2528" s="221">
        <v>1500</v>
      </c>
    </row>
    <row r="2529" spans="1:12" s="167" customFormat="1">
      <c r="A2529" s="218" t="str">
        <f t="shared" si="19"/>
        <v>O221018058371일반상품</v>
      </c>
      <c r="B2529" s="219" t="s">
        <v>8226</v>
      </c>
      <c r="C2529" s="219" t="s">
        <v>8023</v>
      </c>
      <c r="D2529" s="219" t="s">
        <v>8065</v>
      </c>
      <c r="E2529" s="219" t="s">
        <v>7707</v>
      </c>
      <c r="F2529" s="219" t="s">
        <v>7718</v>
      </c>
      <c r="G2529" s="219" t="s">
        <v>7791</v>
      </c>
      <c r="H2529" s="219" t="s">
        <v>5990</v>
      </c>
      <c r="I2529" s="220" t="s">
        <v>7256</v>
      </c>
      <c r="J2529" s="221">
        <v>800</v>
      </c>
      <c r="K2529" s="221">
        <v>2</v>
      </c>
      <c r="L2529" s="221">
        <v>1600</v>
      </c>
    </row>
    <row r="2530" spans="1:12" s="167" customFormat="1">
      <c r="A2530" s="218" t="str">
        <f t="shared" si="19"/>
        <v>O221018058371일반상품</v>
      </c>
      <c r="B2530" s="219" t="s">
        <v>8226</v>
      </c>
      <c r="C2530" s="219" t="s">
        <v>8023</v>
      </c>
      <c r="D2530" s="219" t="s">
        <v>8065</v>
      </c>
      <c r="E2530" s="219" t="s">
        <v>7707</v>
      </c>
      <c r="F2530" s="219" t="s">
        <v>7718</v>
      </c>
      <c r="G2530" s="219" t="s">
        <v>7791</v>
      </c>
      <c r="H2530" s="219" t="s">
        <v>5990</v>
      </c>
      <c r="I2530" s="220" t="s">
        <v>8570</v>
      </c>
      <c r="J2530" s="221">
        <v>9000</v>
      </c>
      <c r="K2530" s="221">
        <v>1</v>
      </c>
      <c r="L2530" s="221">
        <v>9000</v>
      </c>
    </row>
    <row r="2531" spans="1:12" s="167" customFormat="1">
      <c r="A2531" s="218" t="str">
        <f t="shared" si="19"/>
        <v>O221018058371일반상품</v>
      </c>
      <c r="B2531" s="219" t="s">
        <v>8226</v>
      </c>
      <c r="C2531" s="219" t="s">
        <v>8023</v>
      </c>
      <c r="D2531" s="219" t="s">
        <v>8065</v>
      </c>
      <c r="E2531" s="219" t="s">
        <v>7707</v>
      </c>
      <c r="F2531" s="219" t="s">
        <v>7718</v>
      </c>
      <c r="G2531" s="219" t="s">
        <v>7791</v>
      </c>
      <c r="H2531" s="219" t="s">
        <v>5990</v>
      </c>
      <c r="I2531" s="220" t="s">
        <v>7259</v>
      </c>
      <c r="J2531" s="221">
        <v>6350</v>
      </c>
      <c r="K2531" s="221">
        <v>1</v>
      </c>
      <c r="L2531" s="221">
        <v>6350</v>
      </c>
    </row>
    <row r="2532" spans="1:12" s="167" customFormat="1">
      <c r="A2532" s="218" t="str">
        <f t="shared" si="19"/>
        <v>O221018058371일반상품</v>
      </c>
      <c r="B2532" s="219" t="s">
        <v>8226</v>
      </c>
      <c r="C2532" s="219" t="s">
        <v>8023</v>
      </c>
      <c r="D2532" s="219" t="s">
        <v>8065</v>
      </c>
      <c r="E2532" s="219" t="s">
        <v>7707</v>
      </c>
      <c r="F2532" s="219" t="s">
        <v>7718</v>
      </c>
      <c r="G2532" s="219" t="s">
        <v>7791</v>
      </c>
      <c r="H2532" s="219" t="s">
        <v>5990</v>
      </c>
      <c r="I2532" s="220" t="s">
        <v>8923</v>
      </c>
      <c r="J2532" s="221">
        <v>8850</v>
      </c>
      <c r="K2532" s="221">
        <v>1</v>
      </c>
      <c r="L2532" s="221">
        <v>8850</v>
      </c>
    </row>
    <row r="2533" spans="1:12" s="167" customFormat="1">
      <c r="A2533" s="218" t="str">
        <f t="shared" si="19"/>
        <v>O221018058371일반상품</v>
      </c>
      <c r="B2533" s="219" t="s">
        <v>8226</v>
      </c>
      <c r="C2533" s="219" t="s">
        <v>8023</v>
      </c>
      <c r="D2533" s="219" t="s">
        <v>8065</v>
      </c>
      <c r="E2533" s="219" t="s">
        <v>7707</v>
      </c>
      <c r="F2533" s="219" t="s">
        <v>7718</v>
      </c>
      <c r="G2533" s="219" t="s">
        <v>7791</v>
      </c>
      <c r="H2533" s="219" t="s">
        <v>5990</v>
      </c>
      <c r="I2533" s="220" t="s">
        <v>8076</v>
      </c>
      <c r="J2533" s="221">
        <v>2880</v>
      </c>
      <c r="K2533" s="221">
        <v>1</v>
      </c>
      <c r="L2533" s="221">
        <v>2880</v>
      </c>
    </row>
    <row r="2534" spans="1:12" s="167" customFormat="1">
      <c r="A2534" s="218" t="str">
        <f t="shared" si="19"/>
        <v>O221018058371일반상품</v>
      </c>
      <c r="B2534" s="219" t="s">
        <v>8226</v>
      </c>
      <c r="C2534" s="219" t="s">
        <v>8023</v>
      </c>
      <c r="D2534" s="219" t="s">
        <v>8065</v>
      </c>
      <c r="E2534" s="219" t="s">
        <v>7707</v>
      </c>
      <c r="F2534" s="219" t="s">
        <v>7718</v>
      </c>
      <c r="G2534" s="219" t="s">
        <v>7791</v>
      </c>
      <c r="H2534" s="219" t="s">
        <v>5990</v>
      </c>
      <c r="I2534" s="220" t="s">
        <v>8717</v>
      </c>
      <c r="J2534" s="221">
        <v>2430</v>
      </c>
      <c r="K2534" s="221">
        <v>1</v>
      </c>
      <c r="L2534" s="221">
        <v>2430</v>
      </c>
    </row>
    <row r="2535" spans="1:12" s="167" customFormat="1">
      <c r="A2535" s="218" t="str">
        <f t="shared" si="19"/>
        <v>O221018058371일반상품</v>
      </c>
      <c r="B2535" s="219" t="s">
        <v>8226</v>
      </c>
      <c r="C2535" s="219" t="s">
        <v>8023</v>
      </c>
      <c r="D2535" s="219" t="s">
        <v>8065</v>
      </c>
      <c r="E2535" s="219" t="s">
        <v>7707</v>
      </c>
      <c r="F2535" s="219" t="s">
        <v>7718</v>
      </c>
      <c r="G2535" s="219" t="s">
        <v>7791</v>
      </c>
      <c r="H2535" s="219" t="s">
        <v>5990</v>
      </c>
      <c r="I2535" s="220" t="s">
        <v>8508</v>
      </c>
      <c r="J2535" s="221">
        <v>4100</v>
      </c>
      <c r="K2535" s="221">
        <v>1</v>
      </c>
      <c r="L2535" s="221">
        <v>4100</v>
      </c>
    </row>
    <row r="2536" spans="1:12" s="167" customFormat="1">
      <c r="A2536" s="218" t="str">
        <f t="shared" si="19"/>
        <v>O221018058371일반상품</v>
      </c>
      <c r="B2536" s="219" t="s">
        <v>8226</v>
      </c>
      <c r="C2536" s="219" t="s">
        <v>8023</v>
      </c>
      <c r="D2536" s="219" t="s">
        <v>8065</v>
      </c>
      <c r="E2536" s="219" t="s">
        <v>7707</v>
      </c>
      <c r="F2536" s="219" t="s">
        <v>7718</v>
      </c>
      <c r="G2536" s="219" t="s">
        <v>7791</v>
      </c>
      <c r="H2536" s="219" t="s">
        <v>5990</v>
      </c>
      <c r="I2536" s="220" t="s">
        <v>8724</v>
      </c>
      <c r="J2536" s="221">
        <v>3500</v>
      </c>
      <c r="K2536" s="221">
        <v>2</v>
      </c>
      <c r="L2536" s="221">
        <v>7000</v>
      </c>
    </row>
    <row r="2537" spans="1:12" s="167" customFormat="1">
      <c r="A2537" s="218" t="str">
        <f t="shared" si="19"/>
        <v>O221018058371일반상품</v>
      </c>
      <c r="B2537" s="219" t="s">
        <v>8226</v>
      </c>
      <c r="C2537" s="219" t="s">
        <v>8023</v>
      </c>
      <c r="D2537" s="219" t="s">
        <v>8065</v>
      </c>
      <c r="E2537" s="219" t="s">
        <v>7707</v>
      </c>
      <c r="F2537" s="219" t="s">
        <v>7718</v>
      </c>
      <c r="G2537" s="219" t="s">
        <v>7791</v>
      </c>
      <c r="H2537" s="219" t="s">
        <v>5990</v>
      </c>
      <c r="I2537" s="220" t="s">
        <v>8824</v>
      </c>
      <c r="J2537" s="221">
        <v>23500</v>
      </c>
      <c r="K2537" s="221">
        <v>2</v>
      </c>
      <c r="L2537" s="221">
        <v>47000</v>
      </c>
    </row>
    <row r="2538" spans="1:12" s="167" customFormat="1">
      <c r="A2538" s="218" t="str">
        <f t="shared" si="19"/>
        <v>O221018058371일반상품</v>
      </c>
      <c r="B2538" s="219" t="s">
        <v>8226</v>
      </c>
      <c r="C2538" s="219" t="s">
        <v>8023</v>
      </c>
      <c r="D2538" s="219" t="s">
        <v>8065</v>
      </c>
      <c r="E2538" s="219" t="s">
        <v>7707</v>
      </c>
      <c r="F2538" s="219" t="s">
        <v>7718</v>
      </c>
      <c r="G2538" s="219" t="s">
        <v>7791</v>
      </c>
      <c r="H2538" s="219" t="s">
        <v>5990</v>
      </c>
      <c r="I2538" s="220" t="s">
        <v>8744</v>
      </c>
      <c r="J2538" s="221">
        <v>790</v>
      </c>
      <c r="K2538" s="221">
        <v>2</v>
      </c>
      <c r="L2538" s="221">
        <v>1580</v>
      </c>
    </row>
    <row r="2539" spans="1:12" s="167" customFormat="1">
      <c r="A2539" s="218" t="str">
        <f t="shared" si="19"/>
        <v>O221018058371일반상품</v>
      </c>
      <c r="B2539" s="219" t="s">
        <v>8226</v>
      </c>
      <c r="C2539" s="219" t="s">
        <v>8023</v>
      </c>
      <c r="D2539" s="219" t="s">
        <v>8065</v>
      </c>
      <c r="E2539" s="219" t="s">
        <v>7707</v>
      </c>
      <c r="F2539" s="219" t="s">
        <v>7718</v>
      </c>
      <c r="G2539" s="219" t="s">
        <v>7791</v>
      </c>
      <c r="H2539" s="219" t="s">
        <v>5990</v>
      </c>
      <c r="I2539" s="220" t="s">
        <v>7229</v>
      </c>
      <c r="J2539" s="221">
        <v>5900</v>
      </c>
      <c r="K2539" s="221">
        <v>1</v>
      </c>
      <c r="L2539" s="221">
        <v>5900</v>
      </c>
    </row>
    <row r="2540" spans="1:12" s="167" customFormat="1">
      <c r="A2540" s="218" t="str">
        <f t="shared" si="19"/>
        <v>O221018058371일반상품</v>
      </c>
      <c r="B2540" s="219" t="s">
        <v>8226</v>
      </c>
      <c r="C2540" s="219" t="s">
        <v>8023</v>
      </c>
      <c r="D2540" s="219" t="s">
        <v>8065</v>
      </c>
      <c r="E2540" s="219" t="s">
        <v>7707</v>
      </c>
      <c r="F2540" s="219" t="s">
        <v>7718</v>
      </c>
      <c r="G2540" s="219" t="s">
        <v>7791</v>
      </c>
      <c r="H2540" s="219" t="s">
        <v>5990</v>
      </c>
      <c r="I2540" s="220" t="s">
        <v>7265</v>
      </c>
      <c r="J2540" s="221">
        <v>7400</v>
      </c>
      <c r="K2540" s="221">
        <v>3</v>
      </c>
      <c r="L2540" s="221">
        <v>22200</v>
      </c>
    </row>
    <row r="2541" spans="1:12" s="167" customFormat="1">
      <c r="A2541" s="218" t="str">
        <f t="shared" si="19"/>
        <v>O221018058371일반상품</v>
      </c>
      <c r="B2541" s="219" t="s">
        <v>8226</v>
      </c>
      <c r="C2541" s="219" t="s">
        <v>8023</v>
      </c>
      <c r="D2541" s="219" t="s">
        <v>8065</v>
      </c>
      <c r="E2541" s="219" t="s">
        <v>7707</v>
      </c>
      <c r="F2541" s="219" t="s">
        <v>7718</v>
      </c>
      <c r="G2541" s="219" t="s">
        <v>7791</v>
      </c>
      <c r="H2541" s="219" t="s">
        <v>5990</v>
      </c>
      <c r="I2541" s="220" t="s">
        <v>7232</v>
      </c>
      <c r="J2541" s="221">
        <v>3550</v>
      </c>
      <c r="K2541" s="221">
        <v>1</v>
      </c>
      <c r="L2541" s="221">
        <v>3550</v>
      </c>
    </row>
    <row r="2542" spans="1:12" s="167" customFormat="1">
      <c r="A2542" s="218" t="str">
        <f t="shared" si="19"/>
        <v>O221018058371일반상품</v>
      </c>
      <c r="B2542" s="219" t="s">
        <v>8226</v>
      </c>
      <c r="C2542" s="219" t="s">
        <v>8023</v>
      </c>
      <c r="D2542" s="219" t="s">
        <v>8065</v>
      </c>
      <c r="E2542" s="219" t="s">
        <v>7707</v>
      </c>
      <c r="F2542" s="219" t="s">
        <v>7718</v>
      </c>
      <c r="G2542" s="219" t="s">
        <v>7791</v>
      </c>
      <c r="H2542" s="219" t="s">
        <v>5990</v>
      </c>
      <c r="I2542" s="220" t="s">
        <v>8513</v>
      </c>
      <c r="J2542" s="221">
        <v>1030</v>
      </c>
      <c r="K2542" s="221">
        <v>1</v>
      </c>
      <c r="L2542" s="221">
        <v>1030</v>
      </c>
    </row>
    <row r="2543" spans="1:12" s="167" customFormat="1">
      <c r="A2543" s="218" t="str">
        <f t="shared" si="19"/>
        <v>O221018058371일반상품</v>
      </c>
      <c r="B2543" s="219" t="s">
        <v>8226</v>
      </c>
      <c r="C2543" s="219" t="s">
        <v>8023</v>
      </c>
      <c r="D2543" s="219" t="s">
        <v>8065</v>
      </c>
      <c r="E2543" s="219" t="s">
        <v>7707</v>
      </c>
      <c r="F2543" s="219" t="s">
        <v>7718</v>
      </c>
      <c r="G2543" s="219" t="s">
        <v>7791</v>
      </c>
      <c r="H2543" s="219" t="s">
        <v>5990</v>
      </c>
      <c r="I2543" s="220" t="s">
        <v>8393</v>
      </c>
      <c r="J2543" s="221">
        <v>5900</v>
      </c>
      <c r="K2543" s="221">
        <v>1</v>
      </c>
      <c r="L2543" s="221">
        <v>5900</v>
      </c>
    </row>
    <row r="2544" spans="1:12" s="167" customFormat="1">
      <c r="A2544" s="218" t="str">
        <f t="shared" si="19"/>
        <v>O221018058371일반상품</v>
      </c>
      <c r="B2544" s="219" t="s">
        <v>8226</v>
      </c>
      <c r="C2544" s="219" t="s">
        <v>8023</v>
      </c>
      <c r="D2544" s="219" t="s">
        <v>8065</v>
      </c>
      <c r="E2544" s="219" t="s">
        <v>7707</v>
      </c>
      <c r="F2544" s="219" t="s">
        <v>7718</v>
      </c>
      <c r="G2544" s="219" t="s">
        <v>7791</v>
      </c>
      <c r="H2544" s="219" t="s">
        <v>5990</v>
      </c>
      <c r="I2544" s="220" t="s">
        <v>8516</v>
      </c>
      <c r="J2544" s="221">
        <v>1080</v>
      </c>
      <c r="K2544" s="221">
        <v>1</v>
      </c>
      <c r="L2544" s="221">
        <v>1080</v>
      </c>
    </row>
    <row r="2545" spans="1:12" s="167" customFormat="1">
      <c r="A2545" s="218" t="str">
        <f t="shared" si="19"/>
        <v>O221018058371일반상품</v>
      </c>
      <c r="B2545" s="219" t="s">
        <v>8226</v>
      </c>
      <c r="C2545" s="219" t="s">
        <v>8023</v>
      </c>
      <c r="D2545" s="219" t="s">
        <v>8065</v>
      </c>
      <c r="E2545" s="219" t="s">
        <v>7707</v>
      </c>
      <c r="F2545" s="219" t="s">
        <v>7718</v>
      </c>
      <c r="G2545" s="219" t="s">
        <v>7791</v>
      </c>
      <c r="H2545" s="219" t="s">
        <v>5990</v>
      </c>
      <c r="I2545" s="220" t="s">
        <v>8492</v>
      </c>
      <c r="J2545" s="221">
        <v>4200</v>
      </c>
      <c r="K2545" s="221">
        <v>1</v>
      </c>
      <c r="L2545" s="221">
        <v>4200</v>
      </c>
    </row>
    <row r="2546" spans="1:12" s="167" customFormat="1">
      <c r="A2546" s="218" t="str">
        <f t="shared" si="19"/>
        <v>O221018058371일반상품</v>
      </c>
      <c r="B2546" s="219" t="s">
        <v>8226</v>
      </c>
      <c r="C2546" s="219" t="s">
        <v>8023</v>
      </c>
      <c r="D2546" s="219" t="s">
        <v>8065</v>
      </c>
      <c r="E2546" s="219" t="s">
        <v>7707</v>
      </c>
      <c r="F2546" s="219" t="s">
        <v>7718</v>
      </c>
      <c r="G2546" s="219" t="s">
        <v>7791</v>
      </c>
      <c r="H2546" s="219" t="s">
        <v>5990</v>
      </c>
      <c r="I2546" s="220" t="s">
        <v>8447</v>
      </c>
      <c r="J2546" s="221">
        <v>3400</v>
      </c>
      <c r="K2546" s="221">
        <v>1</v>
      </c>
      <c r="L2546" s="221">
        <v>3400</v>
      </c>
    </row>
    <row r="2547" spans="1:12" s="167" customFormat="1">
      <c r="A2547" s="218" t="str">
        <f t="shared" si="19"/>
        <v>O221018058370일반상품</v>
      </c>
      <c r="B2547" s="219" t="s">
        <v>8227</v>
      </c>
      <c r="C2547" s="219" t="s">
        <v>8023</v>
      </c>
      <c r="D2547" s="219" t="s">
        <v>8065</v>
      </c>
      <c r="E2547" s="219" t="s">
        <v>7707</v>
      </c>
      <c r="F2547" s="219" t="s">
        <v>7718</v>
      </c>
      <c r="G2547" s="219" t="s">
        <v>7807</v>
      </c>
      <c r="H2547" s="219" t="s">
        <v>5990</v>
      </c>
      <c r="I2547" s="220" t="s">
        <v>8771</v>
      </c>
      <c r="J2547" s="221">
        <v>9200</v>
      </c>
      <c r="K2547" s="221">
        <v>1</v>
      </c>
      <c r="L2547" s="221">
        <v>9200</v>
      </c>
    </row>
    <row r="2548" spans="1:12" s="167" customFormat="1">
      <c r="A2548" s="218" t="str">
        <f t="shared" si="19"/>
        <v>O221018058370일반상품</v>
      </c>
      <c r="B2548" s="219" t="s">
        <v>8227</v>
      </c>
      <c r="C2548" s="219" t="s">
        <v>8023</v>
      </c>
      <c r="D2548" s="219" t="s">
        <v>8065</v>
      </c>
      <c r="E2548" s="219" t="s">
        <v>7707</v>
      </c>
      <c r="F2548" s="219" t="s">
        <v>7718</v>
      </c>
      <c r="G2548" s="219" t="s">
        <v>7807</v>
      </c>
      <c r="H2548" s="219" t="s">
        <v>5990</v>
      </c>
      <c r="I2548" s="220" t="s">
        <v>8034</v>
      </c>
      <c r="J2548" s="221">
        <v>900</v>
      </c>
      <c r="K2548" s="221">
        <v>3</v>
      </c>
      <c r="L2548" s="221">
        <v>2700</v>
      </c>
    </row>
    <row r="2549" spans="1:12" s="167" customFormat="1">
      <c r="A2549" s="218" t="str">
        <f t="shared" si="19"/>
        <v>O221018058370일반상품</v>
      </c>
      <c r="B2549" s="219" t="s">
        <v>8227</v>
      </c>
      <c r="C2549" s="219" t="s">
        <v>8023</v>
      </c>
      <c r="D2549" s="219" t="s">
        <v>8065</v>
      </c>
      <c r="E2549" s="219" t="s">
        <v>7707</v>
      </c>
      <c r="F2549" s="219" t="s">
        <v>7718</v>
      </c>
      <c r="G2549" s="219" t="s">
        <v>7807</v>
      </c>
      <c r="H2549" s="219" t="s">
        <v>5990</v>
      </c>
      <c r="I2549" s="220" t="s">
        <v>8325</v>
      </c>
      <c r="J2549" s="221">
        <v>2700</v>
      </c>
      <c r="K2549" s="221">
        <v>1</v>
      </c>
      <c r="L2549" s="221">
        <v>2700</v>
      </c>
    </row>
    <row r="2550" spans="1:12" s="167" customFormat="1">
      <c r="A2550" s="218" t="str">
        <f t="shared" si="19"/>
        <v>O221018058370일반상품</v>
      </c>
      <c r="B2550" s="219" t="s">
        <v>8227</v>
      </c>
      <c r="C2550" s="219" t="s">
        <v>8023</v>
      </c>
      <c r="D2550" s="219" t="s">
        <v>8065</v>
      </c>
      <c r="E2550" s="219" t="s">
        <v>7707</v>
      </c>
      <c r="F2550" s="219" t="s">
        <v>7718</v>
      </c>
      <c r="G2550" s="219" t="s">
        <v>7807</v>
      </c>
      <c r="H2550" s="219" t="s">
        <v>5990</v>
      </c>
      <c r="I2550" s="220" t="s">
        <v>8383</v>
      </c>
      <c r="J2550" s="221">
        <v>5090</v>
      </c>
      <c r="K2550" s="221">
        <v>2</v>
      </c>
      <c r="L2550" s="221">
        <v>10180</v>
      </c>
    </row>
    <row r="2551" spans="1:12" s="167" customFormat="1">
      <c r="A2551" s="218" t="str">
        <f t="shared" si="19"/>
        <v>O221018058370일반상품</v>
      </c>
      <c r="B2551" s="219" t="s">
        <v>8227</v>
      </c>
      <c r="C2551" s="219" t="s">
        <v>8023</v>
      </c>
      <c r="D2551" s="219" t="s">
        <v>8065</v>
      </c>
      <c r="E2551" s="219" t="s">
        <v>7707</v>
      </c>
      <c r="F2551" s="219" t="s">
        <v>7718</v>
      </c>
      <c r="G2551" s="219" t="s">
        <v>7807</v>
      </c>
      <c r="H2551" s="219" t="s">
        <v>5990</v>
      </c>
      <c r="I2551" s="220" t="s">
        <v>8327</v>
      </c>
      <c r="J2551" s="221">
        <v>1230</v>
      </c>
      <c r="K2551" s="221">
        <v>4</v>
      </c>
      <c r="L2551" s="221">
        <v>4920</v>
      </c>
    </row>
    <row r="2552" spans="1:12" s="167" customFormat="1">
      <c r="A2552" s="218" t="str">
        <f t="shared" si="19"/>
        <v>O221018058370일반상품</v>
      </c>
      <c r="B2552" s="219" t="s">
        <v>8227</v>
      </c>
      <c r="C2552" s="219" t="s">
        <v>8023</v>
      </c>
      <c r="D2552" s="219" t="s">
        <v>8065</v>
      </c>
      <c r="E2552" s="219" t="s">
        <v>7707</v>
      </c>
      <c r="F2552" s="219" t="s">
        <v>7718</v>
      </c>
      <c r="G2552" s="219" t="s">
        <v>7807</v>
      </c>
      <c r="H2552" s="219" t="s">
        <v>5990</v>
      </c>
      <c r="I2552" s="220" t="s">
        <v>7189</v>
      </c>
      <c r="J2552" s="221">
        <v>1070</v>
      </c>
      <c r="K2552" s="221">
        <v>4</v>
      </c>
      <c r="L2552" s="221">
        <v>4280</v>
      </c>
    </row>
    <row r="2553" spans="1:12" s="167" customFormat="1">
      <c r="A2553" s="218" t="str">
        <f t="shared" si="19"/>
        <v>O221018058370일반상품</v>
      </c>
      <c r="B2553" s="219" t="s">
        <v>8227</v>
      </c>
      <c r="C2553" s="219" t="s">
        <v>8023</v>
      </c>
      <c r="D2553" s="219" t="s">
        <v>8065</v>
      </c>
      <c r="E2553" s="219" t="s">
        <v>7707</v>
      </c>
      <c r="F2553" s="219" t="s">
        <v>7718</v>
      </c>
      <c r="G2553" s="219" t="s">
        <v>7807</v>
      </c>
      <c r="H2553" s="219" t="s">
        <v>5990</v>
      </c>
      <c r="I2553" s="220" t="s">
        <v>8384</v>
      </c>
      <c r="J2553" s="221">
        <v>3640</v>
      </c>
      <c r="K2553" s="221">
        <v>1</v>
      </c>
      <c r="L2553" s="221">
        <v>3640</v>
      </c>
    </row>
    <row r="2554" spans="1:12" s="167" customFormat="1">
      <c r="A2554" s="218" t="str">
        <f t="shared" si="19"/>
        <v>O221018058370일반상품</v>
      </c>
      <c r="B2554" s="219" t="s">
        <v>8227</v>
      </c>
      <c r="C2554" s="219" t="s">
        <v>8023</v>
      </c>
      <c r="D2554" s="219" t="s">
        <v>8065</v>
      </c>
      <c r="E2554" s="219" t="s">
        <v>7707</v>
      </c>
      <c r="F2554" s="219" t="s">
        <v>7718</v>
      </c>
      <c r="G2554" s="219" t="s">
        <v>7807</v>
      </c>
      <c r="H2554" s="219" t="s">
        <v>5990</v>
      </c>
      <c r="I2554" s="220" t="s">
        <v>7190</v>
      </c>
      <c r="J2554" s="221">
        <v>4430</v>
      </c>
      <c r="K2554" s="221">
        <v>2</v>
      </c>
      <c r="L2554" s="221">
        <v>8860</v>
      </c>
    </row>
    <row r="2555" spans="1:12" s="167" customFormat="1">
      <c r="A2555" s="218" t="str">
        <f t="shared" si="19"/>
        <v>O221018058370일반상품</v>
      </c>
      <c r="B2555" s="219" t="s">
        <v>8227</v>
      </c>
      <c r="C2555" s="219" t="s">
        <v>8023</v>
      </c>
      <c r="D2555" s="219" t="s">
        <v>8065</v>
      </c>
      <c r="E2555" s="219" t="s">
        <v>7707</v>
      </c>
      <c r="F2555" s="219" t="s">
        <v>7718</v>
      </c>
      <c r="G2555" s="219" t="s">
        <v>7807</v>
      </c>
      <c r="H2555" s="219" t="s">
        <v>5990</v>
      </c>
      <c r="I2555" s="220" t="s">
        <v>8397</v>
      </c>
      <c r="J2555" s="221">
        <v>10200</v>
      </c>
      <c r="K2555" s="221">
        <v>1</v>
      </c>
      <c r="L2555" s="221">
        <v>10200</v>
      </c>
    </row>
    <row r="2556" spans="1:12" s="167" customFormat="1">
      <c r="A2556" s="218" t="str">
        <f t="shared" si="19"/>
        <v>O221018058370일반상품</v>
      </c>
      <c r="B2556" s="219" t="s">
        <v>8227</v>
      </c>
      <c r="C2556" s="219" t="s">
        <v>8023</v>
      </c>
      <c r="D2556" s="219" t="s">
        <v>8065</v>
      </c>
      <c r="E2556" s="219" t="s">
        <v>7707</v>
      </c>
      <c r="F2556" s="219" t="s">
        <v>7718</v>
      </c>
      <c r="G2556" s="219" t="s">
        <v>7807</v>
      </c>
      <c r="H2556" s="219" t="s">
        <v>5990</v>
      </c>
      <c r="I2556" s="220" t="s">
        <v>7975</v>
      </c>
      <c r="J2556" s="221">
        <v>2780</v>
      </c>
      <c r="K2556" s="221">
        <v>1</v>
      </c>
      <c r="L2556" s="221">
        <v>2780</v>
      </c>
    </row>
    <row r="2557" spans="1:12" s="167" customFormat="1">
      <c r="A2557" s="218" t="str">
        <f t="shared" si="19"/>
        <v>O221018058370일반상품</v>
      </c>
      <c r="B2557" s="219" t="s">
        <v>8227</v>
      </c>
      <c r="C2557" s="219" t="s">
        <v>8023</v>
      </c>
      <c r="D2557" s="219" t="s">
        <v>8065</v>
      </c>
      <c r="E2557" s="219" t="s">
        <v>7707</v>
      </c>
      <c r="F2557" s="219" t="s">
        <v>7718</v>
      </c>
      <c r="G2557" s="219" t="s">
        <v>7807</v>
      </c>
      <c r="H2557" s="219" t="s">
        <v>5990</v>
      </c>
      <c r="I2557" s="220" t="s">
        <v>8582</v>
      </c>
      <c r="J2557" s="221">
        <v>5240</v>
      </c>
      <c r="K2557" s="221">
        <v>1</v>
      </c>
      <c r="L2557" s="221">
        <v>5240</v>
      </c>
    </row>
    <row r="2558" spans="1:12" s="167" customFormat="1">
      <c r="A2558" s="218" t="str">
        <f t="shared" si="19"/>
        <v>O221018058370일반상품</v>
      </c>
      <c r="B2558" s="219" t="s">
        <v>8227</v>
      </c>
      <c r="C2558" s="219" t="s">
        <v>8023</v>
      </c>
      <c r="D2558" s="219" t="s">
        <v>8065</v>
      </c>
      <c r="E2558" s="219" t="s">
        <v>7707</v>
      </c>
      <c r="F2558" s="219" t="s">
        <v>7718</v>
      </c>
      <c r="G2558" s="219" t="s">
        <v>7807</v>
      </c>
      <c r="H2558" s="219" t="s">
        <v>5990</v>
      </c>
      <c r="I2558" s="220" t="s">
        <v>8763</v>
      </c>
      <c r="J2558" s="221">
        <v>7840</v>
      </c>
      <c r="K2558" s="221">
        <v>1</v>
      </c>
      <c r="L2558" s="221">
        <v>7840</v>
      </c>
    </row>
    <row r="2559" spans="1:12" s="167" customFormat="1">
      <c r="A2559" s="218" t="str">
        <f t="shared" si="19"/>
        <v>O221018058370일반상품</v>
      </c>
      <c r="B2559" s="219" t="s">
        <v>8227</v>
      </c>
      <c r="C2559" s="219" t="s">
        <v>8023</v>
      </c>
      <c r="D2559" s="219" t="s">
        <v>8065</v>
      </c>
      <c r="E2559" s="219" t="s">
        <v>7707</v>
      </c>
      <c r="F2559" s="219" t="s">
        <v>7718</v>
      </c>
      <c r="G2559" s="219" t="s">
        <v>7807</v>
      </c>
      <c r="H2559" s="219" t="s">
        <v>5990</v>
      </c>
      <c r="I2559" s="220" t="s">
        <v>7226</v>
      </c>
      <c r="J2559" s="221">
        <v>5430</v>
      </c>
      <c r="K2559" s="221">
        <v>1</v>
      </c>
      <c r="L2559" s="221">
        <v>5430</v>
      </c>
    </row>
    <row r="2560" spans="1:12" s="167" customFormat="1">
      <c r="A2560" s="218" t="str">
        <f t="shared" si="19"/>
        <v>O221018058370일반상품</v>
      </c>
      <c r="B2560" s="219" t="s">
        <v>8227</v>
      </c>
      <c r="C2560" s="219" t="s">
        <v>8023</v>
      </c>
      <c r="D2560" s="219" t="s">
        <v>8065</v>
      </c>
      <c r="E2560" s="219" t="s">
        <v>7707</v>
      </c>
      <c r="F2560" s="219" t="s">
        <v>7718</v>
      </c>
      <c r="G2560" s="219" t="s">
        <v>7807</v>
      </c>
      <c r="H2560" s="219" t="s">
        <v>5990</v>
      </c>
      <c r="I2560" s="220" t="s">
        <v>8350</v>
      </c>
      <c r="J2560" s="221">
        <v>2600</v>
      </c>
      <c r="K2560" s="221">
        <v>1</v>
      </c>
      <c r="L2560" s="221">
        <v>2600</v>
      </c>
    </row>
    <row r="2561" spans="1:12" s="167" customFormat="1">
      <c r="A2561" s="218" t="str">
        <f t="shared" si="19"/>
        <v>O221018058370일반상품</v>
      </c>
      <c r="B2561" s="219" t="s">
        <v>8227</v>
      </c>
      <c r="C2561" s="219" t="s">
        <v>8023</v>
      </c>
      <c r="D2561" s="219" t="s">
        <v>8065</v>
      </c>
      <c r="E2561" s="219" t="s">
        <v>7707</v>
      </c>
      <c r="F2561" s="219" t="s">
        <v>7718</v>
      </c>
      <c r="G2561" s="219" t="s">
        <v>7807</v>
      </c>
      <c r="H2561" s="219" t="s">
        <v>5990</v>
      </c>
      <c r="I2561" s="220" t="s">
        <v>7191</v>
      </c>
      <c r="J2561" s="221">
        <v>13520</v>
      </c>
      <c r="K2561" s="221">
        <v>1</v>
      </c>
      <c r="L2561" s="221">
        <v>13520</v>
      </c>
    </row>
    <row r="2562" spans="1:12" s="167" customFormat="1">
      <c r="A2562" s="218" t="str">
        <f t="shared" si="19"/>
        <v>O221018058370일반상품</v>
      </c>
      <c r="B2562" s="219" t="s">
        <v>8227</v>
      </c>
      <c r="C2562" s="219" t="s">
        <v>8023</v>
      </c>
      <c r="D2562" s="219" t="s">
        <v>8065</v>
      </c>
      <c r="E2562" s="219" t="s">
        <v>7707</v>
      </c>
      <c r="F2562" s="219" t="s">
        <v>7718</v>
      </c>
      <c r="G2562" s="219" t="s">
        <v>7807</v>
      </c>
      <c r="H2562" s="219" t="s">
        <v>5990</v>
      </c>
      <c r="I2562" s="220" t="s">
        <v>7252</v>
      </c>
      <c r="J2562" s="221">
        <v>2850</v>
      </c>
      <c r="K2562" s="221">
        <v>2</v>
      </c>
      <c r="L2562" s="221">
        <v>5700</v>
      </c>
    </row>
    <row r="2563" spans="1:12" s="167" customFormat="1">
      <c r="A2563" s="218" t="str">
        <f t="shared" si="19"/>
        <v>O221018058370일반상품</v>
      </c>
      <c r="B2563" s="219" t="s">
        <v>8227</v>
      </c>
      <c r="C2563" s="219" t="s">
        <v>8023</v>
      </c>
      <c r="D2563" s="219" t="s">
        <v>8065</v>
      </c>
      <c r="E2563" s="219" t="s">
        <v>7707</v>
      </c>
      <c r="F2563" s="219" t="s">
        <v>7718</v>
      </c>
      <c r="G2563" s="219" t="s">
        <v>7807</v>
      </c>
      <c r="H2563" s="219" t="s">
        <v>5990</v>
      </c>
      <c r="I2563" s="220" t="s">
        <v>7254</v>
      </c>
      <c r="J2563" s="221">
        <v>2850</v>
      </c>
      <c r="K2563" s="221">
        <v>2</v>
      </c>
      <c r="L2563" s="221">
        <v>5700</v>
      </c>
    </row>
    <row r="2564" spans="1:12" s="167" customFormat="1">
      <c r="A2564" s="218" t="str">
        <f t="shared" si="19"/>
        <v>O221018058370일반상품</v>
      </c>
      <c r="B2564" s="219" t="s">
        <v>8227</v>
      </c>
      <c r="C2564" s="219" t="s">
        <v>8023</v>
      </c>
      <c r="D2564" s="219" t="s">
        <v>8065</v>
      </c>
      <c r="E2564" s="219" t="s">
        <v>7707</v>
      </c>
      <c r="F2564" s="219" t="s">
        <v>7718</v>
      </c>
      <c r="G2564" s="219" t="s">
        <v>7807</v>
      </c>
      <c r="H2564" s="219" t="s">
        <v>5990</v>
      </c>
      <c r="I2564" s="220" t="s">
        <v>8524</v>
      </c>
      <c r="J2564" s="221">
        <v>5800</v>
      </c>
      <c r="K2564" s="221">
        <v>1</v>
      </c>
      <c r="L2564" s="221">
        <v>5800</v>
      </c>
    </row>
    <row r="2565" spans="1:12" s="167" customFormat="1">
      <c r="A2565" s="218" t="str">
        <f t="shared" si="19"/>
        <v>O221018058370일반상품</v>
      </c>
      <c r="B2565" s="219" t="s">
        <v>8227</v>
      </c>
      <c r="C2565" s="219" t="s">
        <v>8023</v>
      </c>
      <c r="D2565" s="219" t="s">
        <v>8065</v>
      </c>
      <c r="E2565" s="219" t="s">
        <v>7707</v>
      </c>
      <c r="F2565" s="219" t="s">
        <v>7718</v>
      </c>
      <c r="G2565" s="219" t="s">
        <v>7807</v>
      </c>
      <c r="H2565" s="219" t="s">
        <v>5990</v>
      </c>
      <c r="I2565" s="220" t="s">
        <v>7228</v>
      </c>
      <c r="J2565" s="221">
        <v>1250</v>
      </c>
      <c r="K2565" s="221">
        <v>4</v>
      </c>
      <c r="L2565" s="221">
        <v>5000</v>
      </c>
    </row>
    <row r="2566" spans="1:12" s="167" customFormat="1">
      <c r="A2566" s="218" t="str">
        <f t="shared" si="19"/>
        <v>O221018058370일반상품</v>
      </c>
      <c r="B2566" s="219" t="s">
        <v>8227</v>
      </c>
      <c r="C2566" s="219" t="s">
        <v>8023</v>
      </c>
      <c r="D2566" s="219" t="s">
        <v>8065</v>
      </c>
      <c r="E2566" s="219" t="s">
        <v>7707</v>
      </c>
      <c r="F2566" s="219" t="s">
        <v>7718</v>
      </c>
      <c r="G2566" s="219" t="s">
        <v>7807</v>
      </c>
      <c r="H2566" s="219" t="s">
        <v>5990</v>
      </c>
      <c r="I2566" s="220" t="s">
        <v>8924</v>
      </c>
      <c r="J2566" s="221">
        <v>18700</v>
      </c>
      <c r="K2566" s="221">
        <v>1</v>
      </c>
      <c r="L2566" s="221">
        <v>18700</v>
      </c>
    </row>
    <row r="2567" spans="1:12" s="167" customFormat="1">
      <c r="A2567" s="218" t="str">
        <f t="shared" si="19"/>
        <v>O221018058370일반상품</v>
      </c>
      <c r="B2567" s="219" t="s">
        <v>8227</v>
      </c>
      <c r="C2567" s="219" t="s">
        <v>8023</v>
      </c>
      <c r="D2567" s="219" t="s">
        <v>8065</v>
      </c>
      <c r="E2567" s="219" t="s">
        <v>7707</v>
      </c>
      <c r="F2567" s="219" t="s">
        <v>7718</v>
      </c>
      <c r="G2567" s="219" t="s">
        <v>7807</v>
      </c>
      <c r="H2567" s="219" t="s">
        <v>5990</v>
      </c>
      <c r="I2567" s="220" t="s">
        <v>7922</v>
      </c>
      <c r="J2567" s="221">
        <v>7800</v>
      </c>
      <c r="K2567" s="221">
        <v>1</v>
      </c>
      <c r="L2567" s="221">
        <v>7800</v>
      </c>
    </row>
    <row r="2568" spans="1:12" s="167" customFormat="1">
      <c r="A2568" s="218" t="str">
        <f t="shared" si="19"/>
        <v>O221018058370일반상품</v>
      </c>
      <c r="B2568" s="219" t="s">
        <v>8227</v>
      </c>
      <c r="C2568" s="219" t="s">
        <v>8023</v>
      </c>
      <c r="D2568" s="219" t="s">
        <v>8065</v>
      </c>
      <c r="E2568" s="219" t="s">
        <v>7707</v>
      </c>
      <c r="F2568" s="219" t="s">
        <v>7718</v>
      </c>
      <c r="G2568" s="219" t="s">
        <v>7807</v>
      </c>
      <c r="H2568" s="219" t="s">
        <v>5990</v>
      </c>
      <c r="I2568" s="220" t="s">
        <v>8925</v>
      </c>
      <c r="J2568" s="221">
        <v>4760</v>
      </c>
      <c r="K2568" s="221">
        <v>2</v>
      </c>
      <c r="L2568" s="221">
        <v>9520</v>
      </c>
    </row>
    <row r="2569" spans="1:12" s="167" customFormat="1">
      <c r="A2569" s="218" t="str">
        <f t="shared" si="19"/>
        <v>O221018058370일반상품</v>
      </c>
      <c r="B2569" s="219" t="s">
        <v>8227</v>
      </c>
      <c r="C2569" s="219" t="s">
        <v>8023</v>
      </c>
      <c r="D2569" s="219" t="s">
        <v>8065</v>
      </c>
      <c r="E2569" s="219" t="s">
        <v>7707</v>
      </c>
      <c r="F2569" s="219" t="s">
        <v>7718</v>
      </c>
      <c r="G2569" s="219" t="s">
        <v>7807</v>
      </c>
      <c r="H2569" s="219" t="s">
        <v>5990</v>
      </c>
      <c r="I2569" s="220" t="s">
        <v>8615</v>
      </c>
      <c r="J2569" s="221">
        <v>8500</v>
      </c>
      <c r="K2569" s="221">
        <v>1</v>
      </c>
      <c r="L2569" s="221">
        <v>8500</v>
      </c>
    </row>
    <row r="2570" spans="1:12" s="167" customFormat="1">
      <c r="A2570" s="218" t="str">
        <f t="shared" si="19"/>
        <v>O221018058370일반상품</v>
      </c>
      <c r="B2570" s="219" t="s">
        <v>8227</v>
      </c>
      <c r="C2570" s="219" t="s">
        <v>8023</v>
      </c>
      <c r="D2570" s="219" t="s">
        <v>8065</v>
      </c>
      <c r="E2570" s="219" t="s">
        <v>7707</v>
      </c>
      <c r="F2570" s="219" t="s">
        <v>7718</v>
      </c>
      <c r="G2570" s="219" t="s">
        <v>7807</v>
      </c>
      <c r="H2570" s="219" t="s">
        <v>5990</v>
      </c>
      <c r="I2570" s="220" t="s">
        <v>8485</v>
      </c>
      <c r="J2570" s="221">
        <v>3300</v>
      </c>
      <c r="K2570" s="221">
        <v>1</v>
      </c>
      <c r="L2570" s="221">
        <v>3300</v>
      </c>
    </row>
    <row r="2571" spans="1:12" s="167" customFormat="1">
      <c r="A2571" s="218" t="str">
        <f t="shared" si="19"/>
        <v>O221018058370일반상품</v>
      </c>
      <c r="B2571" s="219" t="s">
        <v>8227</v>
      </c>
      <c r="C2571" s="219" t="s">
        <v>8023</v>
      </c>
      <c r="D2571" s="219" t="s">
        <v>8065</v>
      </c>
      <c r="E2571" s="219" t="s">
        <v>7707</v>
      </c>
      <c r="F2571" s="219" t="s">
        <v>7718</v>
      </c>
      <c r="G2571" s="219" t="s">
        <v>7807</v>
      </c>
      <c r="H2571" s="219" t="s">
        <v>5990</v>
      </c>
      <c r="I2571" s="220" t="s">
        <v>7925</v>
      </c>
      <c r="J2571" s="221">
        <v>1400</v>
      </c>
      <c r="K2571" s="221">
        <v>4</v>
      </c>
      <c r="L2571" s="221">
        <v>5600</v>
      </c>
    </row>
    <row r="2572" spans="1:12" s="167" customFormat="1">
      <c r="A2572" s="218" t="str">
        <f t="shared" si="19"/>
        <v>O221018058370일반상품</v>
      </c>
      <c r="B2572" s="219" t="s">
        <v>8227</v>
      </c>
      <c r="C2572" s="219" t="s">
        <v>8023</v>
      </c>
      <c r="D2572" s="219" t="s">
        <v>8065</v>
      </c>
      <c r="E2572" s="219" t="s">
        <v>7707</v>
      </c>
      <c r="F2572" s="219" t="s">
        <v>7718</v>
      </c>
      <c r="G2572" s="219" t="s">
        <v>7807</v>
      </c>
      <c r="H2572" s="219" t="s">
        <v>5990</v>
      </c>
      <c r="I2572" s="220" t="s">
        <v>8401</v>
      </c>
      <c r="J2572" s="221">
        <v>12272</v>
      </c>
      <c r="K2572" s="221">
        <v>1</v>
      </c>
      <c r="L2572" s="221">
        <v>12272</v>
      </c>
    </row>
    <row r="2573" spans="1:12" s="167" customFormat="1">
      <c r="A2573" s="218" t="str">
        <f t="shared" si="19"/>
        <v>O221018058370일반상품</v>
      </c>
      <c r="B2573" s="219" t="s">
        <v>8227</v>
      </c>
      <c r="C2573" s="219" t="s">
        <v>8023</v>
      </c>
      <c r="D2573" s="219" t="s">
        <v>8065</v>
      </c>
      <c r="E2573" s="219" t="s">
        <v>7707</v>
      </c>
      <c r="F2573" s="219" t="s">
        <v>7718</v>
      </c>
      <c r="G2573" s="219" t="s">
        <v>7807</v>
      </c>
      <c r="H2573" s="219" t="s">
        <v>5990</v>
      </c>
      <c r="I2573" s="220" t="s">
        <v>8926</v>
      </c>
      <c r="J2573" s="221">
        <v>3980</v>
      </c>
      <c r="K2573" s="221">
        <v>1</v>
      </c>
      <c r="L2573" s="221">
        <v>3980</v>
      </c>
    </row>
    <row r="2574" spans="1:12" s="167" customFormat="1">
      <c r="A2574" s="218" t="str">
        <f t="shared" si="19"/>
        <v>O221018058370일반상품</v>
      </c>
      <c r="B2574" s="219" t="s">
        <v>8227</v>
      </c>
      <c r="C2574" s="219" t="s">
        <v>8023</v>
      </c>
      <c r="D2574" s="219" t="s">
        <v>8065</v>
      </c>
      <c r="E2574" s="219" t="s">
        <v>7707</v>
      </c>
      <c r="F2574" s="219" t="s">
        <v>7718</v>
      </c>
      <c r="G2574" s="219" t="s">
        <v>7807</v>
      </c>
      <c r="H2574" s="219" t="s">
        <v>5990</v>
      </c>
      <c r="I2574" s="220" t="s">
        <v>8353</v>
      </c>
      <c r="J2574" s="221">
        <v>5250</v>
      </c>
      <c r="K2574" s="221">
        <v>1</v>
      </c>
      <c r="L2574" s="221">
        <v>5250</v>
      </c>
    </row>
    <row r="2575" spans="1:12" s="167" customFormat="1">
      <c r="A2575" s="218" t="str">
        <f t="shared" si="19"/>
        <v>O221018058370일반상품</v>
      </c>
      <c r="B2575" s="219" t="s">
        <v>8227</v>
      </c>
      <c r="C2575" s="219" t="s">
        <v>8023</v>
      </c>
      <c r="D2575" s="219" t="s">
        <v>8065</v>
      </c>
      <c r="E2575" s="219" t="s">
        <v>7707</v>
      </c>
      <c r="F2575" s="219" t="s">
        <v>7718</v>
      </c>
      <c r="G2575" s="219" t="s">
        <v>7807</v>
      </c>
      <c r="H2575" s="219" t="s">
        <v>5990</v>
      </c>
      <c r="I2575" s="220" t="s">
        <v>8324</v>
      </c>
      <c r="J2575" s="221">
        <v>3480</v>
      </c>
      <c r="K2575" s="221">
        <v>1</v>
      </c>
      <c r="L2575" s="221">
        <v>3480</v>
      </c>
    </row>
    <row r="2576" spans="1:12" s="167" customFormat="1">
      <c r="A2576" s="218" t="str">
        <f t="shared" si="19"/>
        <v>O221018058370일반상품</v>
      </c>
      <c r="B2576" s="219" t="s">
        <v>8227</v>
      </c>
      <c r="C2576" s="219" t="s">
        <v>8023</v>
      </c>
      <c r="D2576" s="219" t="s">
        <v>8065</v>
      </c>
      <c r="E2576" s="219" t="s">
        <v>7707</v>
      </c>
      <c r="F2576" s="219" t="s">
        <v>7718</v>
      </c>
      <c r="G2576" s="219" t="s">
        <v>7807</v>
      </c>
      <c r="H2576" s="219" t="s">
        <v>5990</v>
      </c>
      <c r="I2576" s="220" t="s">
        <v>8330</v>
      </c>
      <c r="J2576" s="221">
        <v>18000</v>
      </c>
      <c r="K2576" s="221">
        <v>1</v>
      </c>
      <c r="L2576" s="221">
        <v>18000</v>
      </c>
    </row>
    <row r="2577" spans="1:12" s="167" customFormat="1">
      <c r="A2577" s="218" t="str">
        <f t="shared" si="19"/>
        <v>O221018058370일반상품</v>
      </c>
      <c r="B2577" s="219" t="s">
        <v>8227</v>
      </c>
      <c r="C2577" s="219" t="s">
        <v>8023</v>
      </c>
      <c r="D2577" s="219" t="s">
        <v>8065</v>
      </c>
      <c r="E2577" s="219" t="s">
        <v>7707</v>
      </c>
      <c r="F2577" s="219" t="s">
        <v>7718</v>
      </c>
      <c r="G2577" s="219" t="s">
        <v>7807</v>
      </c>
      <c r="H2577" s="219" t="s">
        <v>5990</v>
      </c>
      <c r="I2577" s="220" t="s">
        <v>7206</v>
      </c>
      <c r="J2577" s="221">
        <v>4500</v>
      </c>
      <c r="K2577" s="221">
        <v>2</v>
      </c>
      <c r="L2577" s="221">
        <v>9000</v>
      </c>
    </row>
    <row r="2578" spans="1:12" s="167" customFormat="1">
      <c r="A2578" s="218" t="str">
        <f t="shared" si="19"/>
        <v>O221018058370일반상품</v>
      </c>
      <c r="B2578" s="219" t="s">
        <v>8227</v>
      </c>
      <c r="C2578" s="219" t="s">
        <v>8023</v>
      </c>
      <c r="D2578" s="219" t="s">
        <v>8065</v>
      </c>
      <c r="E2578" s="219" t="s">
        <v>7707</v>
      </c>
      <c r="F2578" s="219" t="s">
        <v>7718</v>
      </c>
      <c r="G2578" s="219" t="s">
        <v>7807</v>
      </c>
      <c r="H2578" s="219" t="s">
        <v>5990</v>
      </c>
      <c r="I2578" s="220" t="s">
        <v>7235</v>
      </c>
      <c r="J2578" s="221">
        <v>9240</v>
      </c>
      <c r="K2578" s="221">
        <v>1</v>
      </c>
      <c r="L2578" s="221">
        <v>9240</v>
      </c>
    </row>
    <row r="2579" spans="1:12" s="167" customFormat="1">
      <c r="A2579" s="218" t="str">
        <f t="shared" si="19"/>
        <v>O221018058370일반상품</v>
      </c>
      <c r="B2579" s="219" t="s">
        <v>8227</v>
      </c>
      <c r="C2579" s="219" t="s">
        <v>8023</v>
      </c>
      <c r="D2579" s="219" t="s">
        <v>8065</v>
      </c>
      <c r="E2579" s="219" t="s">
        <v>7707</v>
      </c>
      <c r="F2579" s="219" t="s">
        <v>7718</v>
      </c>
      <c r="G2579" s="219" t="s">
        <v>7807</v>
      </c>
      <c r="H2579" s="219" t="s">
        <v>5990</v>
      </c>
      <c r="I2579" s="220" t="s">
        <v>7230</v>
      </c>
      <c r="J2579" s="221">
        <v>3420</v>
      </c>
      <c r="K2579" s="221">
        <v>1</v>
      </c>
      <c r="L2579" s="221">
        <v>3420</v>
      </c>
    </row>
    <row r="2580" spans="1:12" s="167" customFormat="1">
      <c r="A2580" s="218" t="str">
        <f t="shared" si="19"/>
        <v>O221018058370일반상품</v>
      </c>
      <c r="B2580" s="219" t="s">
        <v>8227</v>
      </c>
      <c r="C2580" s="219" t="s">
        <v>8023</v>
      </c>
      <c r="D2580" s="219" t="s">
        <v>8065</v>
      </c>
      <c r="E2580" s="219" t="s">
        <v>7707</v>
      </c>
      <c r="F2580" s="219" t="s">
        <v>7718</v>
      </c>
      <c r="G2580" s="219" t="s">
        <v>7807</v>
      </c>
      <c r="H2580" s="219" t="s">
        <v>5990</v>
      </c>
      <c r="I2580" s="220" t="s">
        <v>7265</v>
      </c>
      <c r="J2580" s="221">
        <v>7400</v>
      </c>
      <c r="K2580" s="221">
        <v>1</v>
      </c>
      <c r="L2580" s="221">
        <v>7400</v>
      </c>
    </row>
    <row r="2581" spans="1:12" s="167" customFormat="1">
      <c r="A2581" s="218" t="str">
        <f t="shared" si="19"/>
        <v>O221018058370일반상품</v>
      </c>
      <c r="B2581" s="219" t="s">
        <v>8227</v>
      </c>
      <c r="C2581" s="219" t="s">
        <v>8023</v>
      </c>
      <c r="D2581" s="219" t="s">
        <v>8065</v>
      </c>
      <c r="E2581" s="219" t="s">
        <v>7707</v>
      </c>
      <c r="F2581" s="219" t="s">
        <v>7718</v>
      </c>
      <c r="G2581" s="219" t="s">
        <v>7807</v>
      </c>
      <c r="H2581" s="219" t="s">
        <v>5990</v>
      </c>
      <c r="I2581" s="220" t="s">
        <v>7214</v>
      </c>
      <c r="J2581" s="221">
        <v>2810</v>
      </c>
      <c r="K2581" s="221">
        <v>1</v>
      </c>
      <c r="L2581" s="221">
        <v>2810</v>
      </c>
    </row>
    <row r="2582" spans="1:12" s="167" customFormat="1">
      <c r="A2582" s="218" t="str">
        <f t="shared" si="19"/>
        <v>O221018058370일반상품</v>
      </c>
      <c r="B2582" s="219" t="s">
        <v>8227</v>
      </c>
      <c r="C2582" s="219" t="s">
        <v>8023</v>
      </c>
      <c r="D2582" s="219" t="s">
        <v>8065</v>
      </c>
      <c r="E2582" s="219" t="s">
        <v>7707</v>
      </c>
      <c r="F2582" s="219" t="s">
        <v>7718</v>
      </c>
      <c r="G2582" s="219" t="s">
        <v>7807</v>
      </c>
      <c r="H2582" s="219" t="s">
        <v>5990</v>
      </c>
      <c r="I2582" s="220" t="s">
        <v>7194</v>
      </c>
      <c r="J2582" s="221">
        <v>2810</v>
      </c>
      <c r="K2582" s="221">
        <v>3</v>
      </c>
      <c r="L2582" s="221">
        <v>8430</v>
      </c>
    </row>
    <row r="2583" spans="1:12" s="167" customFormat="1">
      <c r="A2583" s="218" t="str">
        <f t="shared" si="19"/>
        <v>O221018058370일반상품</v>
      </c>
      <c r="B2583" s="219" t="s">
        <v>8227</v>
      </c>
      <c r="C2583" s="219" t="s">
        <v>8023</v>
      </c>
      <c r="D2583" s="219" t="s">
        <v>8065</v>
      </c>
      <c r="E2583" s="219" t="s">
        <v>7707</v>
      </c>
      <c r="F2583" s="219" t="s">
        <v>7718</v>
      </c>
      <c r="G2583" s="219" t="s">
        <v>7807</v>
      </c>
      <c r="H2583" s="219" t="s">
        <v>5990</v>
      </c>
      <c r="I2583" s="220" t="s">
        <v>7195</v>
      </c>
      <c r="J2583" s="221">
        <v>3710</v>
      </c>
      <c r="K2583" s="221">
        <v>1</v>
      </c>
      <c r="L2583" s="221">
        <v>3710</v>
      </c>
    </row>
    <row r="2584" spans="1:12" s="167" customFormat="1">
      <c r="A2584" s="218" t="str">
        <f t="shared" si="19"/>
        <v>O221018058370일반상품</v>
      </c>
      <c r="B2584" s="219" t="s">
        <v>8227</v>
      </c>
      <c r="C2584" s="219" t="s">
        <v>8023</v>
      </c>
      <c r="D2584" s="219" t="s">
        <v>8065</v>
      </c>
      <c r="E2584" s="219" t="s">
        <v>7707</v>
      </c>
      <c r="F2584" s="219" t="s">
        <v>7718</v>
      </c>
      <c r="G2584" s="219" t="s">
        <v>7807</v>
      </c>
      <c r="H2584" s="219" t="s">
        <v>5990</v>
      </c>
      <c r="I2584" s="220" t="s">
        <v>7232</v>
      </c>
      <c r="J2584" s="221">
        <v>3550</v>
      </c>
      <c r="K2584" s="221">
        <v>1</v>
      </c>
      <c r="L2584" s="221">
        <v>3550</v>
      </c>
    </row>
    <row r="2585" spans="1:12" s="167" customFormat="1">
      <c r="A2585" s="218" t="str">
        <f t="shared" si="19"/>
        <v>O221018058370일반상품</v>
      </c>
      <c r="B2585" s="219" t="s">
        <v>8227</v>
      </c>
      <c r="C2585" s="219" t="s">
        <v>8023</v>
      </c>
      <c r="D2585" s="219" t="s">
        <v>8065</v>
      </c>
      <c r="E2585" s="219" t="s">
        <v>7707</v>
      </c>
      <c r="F2585" s="219" t="s">
        <v>7718</v>
      </c>
      <c r="G2585" s="219" t="s">
        <v>7807</v>
      </c>
      <c r="H2585" s="219" t="s">
        <v>5990</v>
      </c>
      <c r="I2585" s="220" t="s">
        <v>8887</v>
      </c>
      <c r="J2585" s="221">
        <v>2700</v>
      </c>
      <c r="K2585" s="221">
        <v>1</v>
      </c>
      <c r="L2585" s="221">
        <v>2700</v>
      </c>
    </row>
    <row r="2586" spans="1:12" s="167" customFormat="1">
      <c r="A2586" s="218" t="str">
        <f t="shared" si="19"/>
        <v>O221018058370일반상품</v>
      </c>
      <c r="B2586" s="219" t="s">
        <v>8227</v>
      </c>
      <c r="C2586" s="219" t="s">
        <v>8023</v>
      </c>
      <c r="D2586" s="219" t="s">
        <v>8065</v>
      </c>
      <c r="E2586" s="219" t="s">
        <v>7707</v>
      </c>
      <c r="F2586" s="219" t="s">
        <v>7718</v>
      </c>
      <c r="G2586" s="219" t="s">
        <v>7807</v>
      </c>
      <c r="H2586" s="219" t="s">
        <v>5990</v>
      </c>
      <c r="I2586" s="220" t="s">
        <v>7234</v>
      </c>
      <c r="J2586" s="221">
        <v>6980</v>
      </c>
      <c r="K2586" s="221">
        <v>1</v>
      </c>
      <c r="L2586" s="221">
        <v>6980</v>
      </c>
    </row>
    <row r="2587" spans="1:12" s="167" customFormat="1">
      <c r="A2587" s="218" t="str">
        <f t="shared" si="19"/>
        <v>O221018058370일반상품</v>
      </c>
      <c r="B2587" s="219" t="s">
        <v>8227</v>
      </c>
      <c r="C2587" s="219" t="s">
        <v>8023</v>
      </c>
      <c r="D2587" s="219" t="s">
        <v>8065</v>
      </c>
      <c r="E2587" s="219" t="s">
        <v>7707</v>
      </c>
      <c r="F2587" s="219" t="s">
        <v>7718</v>
      </c>
      <c r="G2587" s="219" t="s">
        <v>7807</v>
      </c>
      <c r="H2587" s="219" t="s">
        <v>5990</v>
      </c>
      <c r="I2587" s="220" t="s">
        <v>8602</v>
      </c>
      <c r="J2587" s="221">
        <v>2720</v>
      </c>
      <c r="K2587" s="221">
        <v>1</v>
      </c>
      <c r="L2587" s="221">
        <v>2720</v>
      </c>
    </row>
    <row r="2588" spans="1:12" s="167" customFormat="1">
      <c r="A2588" s="218" t="str">
        <f t="shared" si="19"/>
        <v>O221018058370일반상품</v>
      </c>
      <c r="B2588" s="219" t="s">
        <v>8227</v>
      </c>
      <c r="C2588" s="219" t="s">
        <v>8023</v>
      </c>
      <c r="D2588" s="219" t="s">
        <v>8065</v>
      </c>
      <c r="E2588" s="219" t="s">
        <v>7707</v>
      </c>
      <c r="F2588" s="219" t="s">
        <v>7718</v>
      </c>
      <c r="G2588" s="219" t="s">
        <v>7807</v>
      </c>
      <c r="H2588" s="219" t="s">
        <v>5990</v>
      </c>
      <c r="I2588" s="220" t="s">
        <v>8573</v>
      </c>
      <c r="J2588" s="221">
        <v>4800</v>
      </c>
      <c r="K2588" s="221">
        <v>1</v>
      </c>
      <c r="L2588" s="221">
        <v>4800</v>
      </c>
    </row>
    <row r="2589" spans="1:12" s="167" customFormat="1">
      <c r="A2589" s="218" t="str">
        <f t="shared" si="19"/>
        <v>O221018058370일반상품</v>
      </c>
      <c r="B2589" s="219" t="s">
        <v>8227</v>
      </c>
      <c r="C2589" s="219" t="s">
        <v>8023</v>
      </c>
      <c r="D2589" s="219" t="s">
        <v>8065</v>
      </c>
      <c r="E2589" s="219" t="s">
        <v>7707</v>
      </c>
      <c r="F2589" s="219" t="s">
        <v>7718</v>
      </c>
      <c r="G2589" s="219" t="s">
        <v>7807</v>
      </c>
      <c r="H2589" s="219" t="s">
        <v>5990</v>
      </c>
      <c r="I2589" s="220" t="s">
        <v>8619</v>
      </c>
      <c r="J2589" s="221">
        <v>3500</v>
      </c>
      <c r="K2589" s="221">
        <v>1</v>
      </c>
      <c r="L2589" s="221">
        <v>3500</v>
      </c>
    </row>
    <row r="2590" spans="1:12" s="167" customFormat="1">
      <c r="A2590" s="218" t="str">
        <f t="shared" si="19"/>
        <v>O221018058370일반상품</v>
      </c>
      <c r="B2590" s="219" t="s">
        <v>8227</v>
      </c>
      <c r="C2590" s="219" t="s">
        <v>8023</v>
      </c>
      <c r="D2590" s="219" t="s">
        <v>8065</v>
      </c>
      <c r="E2590" s="219" t="s">
        <v>7707</v>
      </c>
      <c r="F2590" s="219" t="s">
        <v>7718</v>
      </c>
      <c r="G2590" s="219" t="s">
        <v>7807</v>
      </c>
      <c r="H2590" s="219" t="s">
        <v>5990</v>
      </c>
      <c r="I2590" s="220" t="s">
        <v>8025</v>
      </c>
      <c r="J2590" s="221">
        <v>3800</v>
      </c>
      <c r="K2590" s="221">
        <v>2</v>
      </c>
      <c r="L2590" s="221">
        <v>7600</v>
      </c>
    </row>
    <row r="2591" spans="1:12" s="167" customFormat="1">
      <c r="A2591" s="218" t="str">
        <f t="shared" si="19"/>
        <v>O221018058370일반상품</v>
      </c>
      <c r="B2591" s="219" t="s">
        <v>8227</v>
      </c>
      <c r="C2591" s="219" t="s">
        <v>8023</v>
      </c>
      <c r="D2591" s="219" t="s">
        <v>8065</v>
      </c>
      <c r="E2591" s="219" t="s">
        <v>7707</v>
      </c>
      <c r="F2591" s="219" t="s">
        <v>7718</v>
      </c>
      <c r="G2591" s="219" t="s">
        <v>7807</v>
      </c>
      <c r="H2591" s="219" t="s">
        <v>5990</v>
      </c>
      <c r="I2591" s="220" t="s">
        <v>8032</v>
      </c>
      <c r="J2591" s="221">
        <v>8400</v>
      </c>
      <c r="K2591" s="221">
        <v>1</v>
      </c>
      <c r="L2591" s="221">
        <v>8400</v>
      </c>
    </row>
    <row r="2592" spans="1:12" s="167" customFormat="1">
      <c r="A2592" s="218" t="str">
        <f t="shared" si="19"/>
        <v>O221018058370일반상품</v>
      </c>
      <c r="B2592" s="219" t="s">
        <v>8227</v>
      </c>
      <c r="C2592" s="219" t="s">
        <v>8023</v>
      </c>
      <c r="D2592" s="219" t="s">
        <v>8065</v>
      </c>
      <c r="E2592" s="219" t="s">
        <v>7707</v>
      </c>
      <c r="F2592" s="219" t="s">
        <v>7718</v>
      </c>
      <c r="G2592" s="219" t="s">
        <v>7807</v>
      </c>
      <c r="H2592" s="219" t="s">
        <v>5990</v>
      </c>
      <c r="I2592" s="220" t="s">
        <v>8394</v>
      </c>
      <c r="J2592" s="221">
        <v>1000</v>
      </c>
      <c r="K2592" s="221">
        <v>3</v>
      </c>
      <c r="L2592" s="221">
        <v>3000</v>
      </c>
    </row>
    <row r="2593" spans="1:12" s="167" customFormat="1">
      <c r="A2593" s="218" t="str">
        <f t="shared" si="19"/>
        <v>O221018058369일반상품</v>
      </c>
      <c r="B2593" s="219" t="s">
        <v>8228</v>
      </c>
      <c r="C2593" s="219" t="s">
        <v>8023</v>
      </c>
      <c r="D2593" s="219" t="s">
        <v>8065</v>
      </c>
      <c r="E2593" s="219" t="s">
        <v>7707</v>
      </c>
      <c r="F2593" s="219" t="s">
        <v>7718</v>
      </c>
      <c r="G2593" s="219" t="s">
        <v>7832</v>
      </c>
      <c r="H2593" s="219" t="s">
        <v>5990</v>
      </c>
      <c r="I2593" s="220" t="s">
        <v>8927</v>
      </c>
      <c r="J2593" s="221">
        <v>8000</v>
      </c>
      <c r="K2593" s="221">
        <v>1</v>
      </c>
      <c r="L2593" s="221">
        <v>8000</v>
      </c>
    </row>
    <row r="2594" spans="1:12" s="167" customFormat="1">
      <c r="A2594" s="218" t="str">
        <f t="shared" si="19"/>
        <v>O221018058369일반상품</v>
      </c>
      <c r="B2594" s="219" t="s">
        <v>8228</v>
      </c>
      <c r="C2594" s="219" t="s">
        <v>8023</v>
      </c>
      <c r="D2594" s="219" t="s">
        <v>8065</v>
      </c>
      <c r="E2594" s="219" t="s">
        <v>7707</v>
      </c>
      <c r="F2594" s="219" t="s">
        <v>7718</v>
      </c>
      <c r="G2594" s="219" t="s">
        <v>7832</v>
      </c>
      <c r="H2594" s="219" t="s">
        <v>5990</v>
      </c>
      <c r="I2594" s="220" t="s">
        <v>8553</v>
      </c>
      <c r="J2594" s="221">
        <v>2050</v>
      </c>
      <c r="K2594" s="221">
        <v>1</v>
      </c>
      <c r="L2594" s="221">
        <v>2050</v>
      </c>
    </row>
    <row r="2595" spans="1:12" s="167" customFormat="1">
      <c r="A2595" s="218" t="str">
        <f t="shared" si="19"/>
        <v>O221018058369일반상품</v>
      </c>
      <c r="B2595" s="219" t="s">
        <v>8228</v>
      </c>
      <c r="C2595" s="219" t="s">
        <v>8023</v>
      </c>
      <c r="D2595" s="219" t="s">
        <v>8065</v>
      </c>
      <c r="E2595" s="219" t="s">
        <v>7707</v>
      </c>
      <c r="F2595" s="219" t="s">
        <v>7718</v>
      </c>
      <c r="G2595" s="219" t="s">
        <v>7832</v>
      </c>
      <c r="H2595" s="219" t="s">
        <v>5990</v>
      </c>
      <c r="I2595" s="220" t="s">
        <v>7931</v>
      </c>
      <c r="J2595" s="221">
        <v>3180</v>
      </c>
      <c r="K2595" s="221">
        <v>2</v>
      </c>
      <c r="L2595" s="221">
        <v>6360</v>
      </c>
    </row>
    <row r="2596" spans="1:12" s="167" customFormat="1">
      <c r="A2596" s="218" t="str">
        <f t="shared" si="19"/>
        <v>O221018058369일반상품</v>
      </c>
      <c r="B2596" s="219" t="s">
        <v>8228</v>
      </c>
      <c r="C2596" s="219" t="s">
        <v>8023</v>
      </c>
      <c r="D2596" s="219" t="s">
        <v>8065</v>
      </c>
      <c r="E2596" s="219" t="s">
        <v>7707</v>
      </c>
      <c r="F2596" s="219" t="s">
        <v>7718</v>
      </c>
      <c r="G2596" s="219" t="s">
        <v>7832</v>
      </c>
      <c r="H2596" s="219" t="s">
        <v>5990</v>
      </c>
      <c r="I2596" s="220" t="s">
        <v>8638</v>
      </c>
      <c r="J2596" s="221">
        <v>2860</v>
      </c>
      <c r="K2596" s="221">
        <v>1</v>
      </c>
      <c r="L2596" s="221">
        <v>2860</v>
      </c>
    </row>
    <row r="2597" spans="1:12" s="167" customFormat="1">
      <c r="A2597" s="218" t="str">
        <f t="shared" si="19"/>
        <v>O221018058369일반상품</v>
      </c>
      <c r="B2597" s="219" t="s">
        <v>8228</v>
      </c>
      <c r="C2597" s="219" t="s">
        <v>8023</v>
      </c>
      <c r="D2597" s="219" t="s">
        <v>8065</v>
      </c>
      <c r="E2597" s="219" t="s">
        <v>7707</v>
      </c>
      <c r="F2597" s="219" t="s">
        <v>7718</v>
      </c>
      <c r="G2597" s="219" t="s">
        <v>7832</v>
      </c>
      <c r="H2597" s="219" t="s">
        <v>5990</v>
      </c>
      <c r="I2597" s="220" t="s">
        <v>8554</v>
      </c>
      <c r="J2597" s="221">
        <v>6600</v>
      </c>
      <c r="K2597" s="221">
        <v>1</v>
      </c>
      <c r="L2597" s="221">
        <v>6600</v>
      </c>
    </row>
    <row r="2598" spans="1:12" s="167" customFormat="1">
      <c r="A2598" s="218" t="str">
        <f t="shared" si="19"/>
        <v>O221018058369일반상품</v>
      </c>
      <c r="B2598" s="219" t="s">
        <v>8228</v>
      </c>
      <c r="C2598" s="219" t="s">
        <v>8023</v>
      </c>
      <c r="D2598" s="219" t="s">
        <v>8065</v>
      </c>
      <c r="E2598" s="219" t="s">
        <v>7707</v>
      </c>
      <c r="F2598" s="219" t="s">
        <v>7718</v>
      </c>
      <c r="G2598" s="219" t="s">
        <v>7832</v>
      </c>
      <c r="H2598" s="219" t="s">
        <v>5990</v>
      </c>
      <c r="I2598" s="220" t="s">
        <v>8750</v>
      </c>
      <c r="J2598" s="221">
        <v>3360</v>
      </c>
      <c r="K2598" s="221">
        <v>1</v>
      </c>
      <c r="L2598" s="221">
        <v>3360</v>
      </c>
    </row>
    <row r="2599" spans="1:12" s="167" customFormat="1">
      <c r="A2599" s="218" t="str">
        <f t="shared" si="19"/>
        <v>O221018058369일반상품</v>
      </c>
      <c r="B2599" s="219" t="s">
        <v>8228</v>
      </c>
      <c r="C2599" s="219" t="s">
        <v>8023</v>
      </c>
      <c r="D2599" s="219" t="s">
        <v>8065</v>
      </c>
      <c r="E2599" s="219" t="s">
        <v>7707</v>
      </c>
      <c r="F2599" s="219" t="s">
        <v>7718</v>
      </c>
      <c r="G2599" s="219" t="s">
        <v>7832</v>
      </c>
      <c r="H2599" s="219" t="s">
        <v>5990</v>
      </c>
      <c r="I2599" s="220" t="s">
        <v>8384</v>
      </c>
      <c r="J2599" s="221">
        <v>3640</v>
      </c>
      <c r="K2599" s="221">
        <v>1</v>
      </c>
      <c r="L2599" s="221">
        <v>3640</v>
      </c>
    </row>
    <row r="2600" spans="1:12" s="167" customFormat="1">
      <c r="A2600" s="218" t="str">
        <f t="shared" si="19"/>
        <v>O221018058369일반상품</v>
      </c>
      <c r="B2600" s="219" t="s">
        <v>8228</v>
      </c>
      <c r="C2600" s="219" t="s">
        <v>8023</v>
      </c>
      <c r="D2600" s="219" t="s">
        <v>8065</v>
      </c>
      <c r="E2600" s="219" t="s">
        <v>7707</v>
      </c>
      <c r="F2600" s="219" t="s">
        <v>7718</v>
      </c>
      <c r="G2600" s="219" t="s">
        <v>7832</v>
      </c>
      <c r="H2600" s="219" t="s">
        <v>5990</v>
      </c>
      <c r="I2600" s="220" t="s">
        <v>7249</v>
      </c>
      <c r="J2600" s="221">
        <v>1330</v>
      </c>
      <c r="K2600" s="221">
        <v>1</v>
      </c>
      <c r="L2600" s="221">
        <v>1330</v>
      </c>
    </row>
    <row r="2601" spans="1:12" s="167" customFormat="1">
      <c r="A2601" s="218" t="str">
        <f t="shared" si="19"/>
        <v>O221018058369일반상품</v>
      </c>
      <c r="B2601" s="219" t="s">
        <v>8228</v>
      </c>
      <c r="C2601" s="219" t="s">
        <v>8023</v>
      </c>
      <c r="D2601" s="219" t="s">
        <v>8065</v>
      </c>
      <c r="E2601" s="219" t="s">
        <v>7707</v>
      </c>
      <c r="F2601" s="219" t="s">
        <v>7718</v>
      </c>
      <c r="G2601" s="219" t="s">
        <v>7832</v>
      </c>
      <c r="H2601" s="219" t="s">
        <v>5990</v>
      </c>
      <c r="I2601" s="220" t="s">
        <v>8072</v>
      </c>
      <c r="J2601" s="221">
        <v>4700</v>
      </c>
      <c r="K2601" s="221">
        <v>1</v>
      </c>
      <c r="L2601" s="221">
        <v>4700</v>
      </c>
    </row>
    <row r="2602" spans="1:12" s="167" customFormat="1">
      <c r="A2602" s="218" t="str">
        <f t="shared" si="19"/>
        <v>O221018058369일반상품</v>
      </c>
      <c r="B2602" s="219" t="s">
        <v>8228</v>
      </c>
      <c r="C2602" s="219" t="s">
        <v>8023</v>
      </c>
      <c r="D2602" s="219" t="s">
        <v>8065</v>
      </c>
      <c r="E2602" s="219" t="s">
        <v>7707</v>
      </c>
      <c r="F2602" s="219" t="s">
        <v>7718</v>
      </c>
      <c r="G2602" s="219" t="s">
        <v>7832</v>
      </c>
      <c r="H2602" s="219" t="s">
        <v>5990</v>
      </c>
      <c r="I2602" s="220" t="s">
        <v>7975</v>
      </c>
      <c r="J2602" s="221">
        <v>2780</v>
      </c>
      <c r="K2602" s="221">
        <v>1</v>
      </c>
      <c r="L2602" s="221">
        <v>2780</v>
      </c>
    </row>
    <row r="2603" spans="1:12" s="167" customFormat="1">
      <c r="A2603" s="218" t="str">
        <f t="shared" si="19"/>
        <v>O221018058369일반상품</v>
      </c>
      <c r="B2603" s="219" t="s">
        <v>8228</v>
      </c>
      <c r="C2603" s="219" t="s">
        <v>8023</v>
      </c>
      <c r="D2603" s="219" t="s">
        <v>8065</v>
      </c>
      <c r="E2603" s="219" t="s">
        <v>7707</v>
      </c>
      <c r="F2603" s="219" t="s">
        <v>7718</v>
      </c>
      <c r="G2603" s="219" t="s">
        <v>7832</v>
      </c>
      <c r="H2603" s="219" t="s">
        <v>5990</v>
      </c>
      <c r="I2603" s="220" t="s">
        <v>7928</v>
      </c>
      <c r="J2603" s="221">
        <v>2200</v>
      </c>
      <c r="K2603" s="221">
        <v>1</v>
      </c>
      <c r="L2603" s="221">
        <v>2200</v>
      </c>
    </row>
    <row r="2604" spans="1:12" s="167" customFormat="1">
      <c r="A2604" s="218" t="str">
        <f t="shared" si="19"/>
        <v>O221018058369일반상품</v>
      </c>
      <c r="B2604" s="219" t="s">
        <v>8228</v>
      </c>
      <c r="C2604" s="219" t="s">
        <v>8023</v>
      </c>
      <c r="D2604" s="219" t="s">
        <v>8065</v>
      </c>
      <c r="E2604" s="219" t="s">
        <v>7707</v>
      </c>
      <c r="F2604" s="219" t="s">
        <v>7718</v>
      </c>
      <c r="G2604" s="219" t="s">
        <v>7832</v>
      </c>
      <c r="H2604" s="219" t="s">
        <v>5990</v>
      </c>
      <c r="I2604" s="220" t="s">
        <v>8328</v>
      </c>
      <c r="J2604" s="221">
        <v>3910</v>
      </c>
      <c r="K2604" s="221">
        <v>1</v>
      </c>
      <c r="L2604" s="221">
        <v>3910</v>
      </c>
    </row>
    <row r="2605" spans="1:12" s="167" customFormat="1">
      <c r="A2605" s="218" t="str">
        <f t="shared" si="19"/>
        <v>O221018058369일반상품</v>
      </c>
      <c r="B2605" s="219" t="s">
        <v>8228</v>
      </c>
      <c r="C2605" s="219" t="s">
        <v>8023</v>
      </c>
      <c r="D2605" s="219" t="s">
        <v>8065</v>
      </c>
      <c r="E2605" s="219" t="s">
        <v>7707</v>
      </c>
      <c r="F2605" s="219" t="s">
        <v>7718</v>
      </c>
      <c r="G2605" s="219" t="s">
        <v>7832</v>
      </c>
      <c r="H2605" s="219" t="s">
        <v>5990</v>
      </c>
      <c r="I2605" s="220" t="s">
        <v>7191</v>
      </c>
      <c r="J2605" s="221">
        <v>13520</v>
      </c>
      <c r="K2605" s="221">
        <v>1</v>
      </c>
      <c r="L2605" s="221">
        <v>13520</v>
      </c>
    </row>
    <row r="2606" spans="1:12" s="167" customFormat="1">
      <c r="A2606" s="218" t="str">
        <f t="shared" si="19"/>
        <v>O221018058369일반상품</v>
      </c>
      <c r="B2606" s="219" t="s">
        <v>8228</v>
      </c>
      <c r="C2606" s="219" t="s">
        <v>8023</v>
      </c>
      <c r="D2606" s="219" t="s">
        <v>8065</v>
      </c>
      <c r="E2606" s="219" t="s">
        <v>7707</v>
      </c>
      <c r="F2606" s="219" t="s">
        <v>7718</v>
      </c>
      <c r="G2606" s="219" t="s">
        <v>7832</v>
      </c>
      <c r="H2606" s="219" t="s">
        <v>5990</v>
      </c>
      <c r="I2606" s="220" t="s">
        <v>8050</v>
      </c>
      <c r="J2606" s="221">
        <v>13810</v>
      </c>
      <c r="K2606" s="221">
        <v>1</v>
      </c>
      <c r="L2606" s="221">
        <v>13810</v>
      </c>
    </row>
    <row r="2607" spans="1:12" s="167" customFormat="1">
      <c r="A2607" s="218" t="str">
        <f t="shared" si="19"/>
        <v>O221018058369일반상품</v>
      </c>
      <c r="B2607" s="219" t="s">
        <v>8228</v>
      </c>
      <c r="C2607" s="219" t="s">
        <v>8023</v>
      </c>
      <c r="D2607" s="219" t="s">
        <v>8065</v>
      </c>
      <c r="E2607" s="219" t="s">
        <v>7707</v>
      </c>
      <c r="F2607" s="219" t="s">
        <v>7718</v>
      </c>
      <c r="G2607" s="219" t="s">
        <v>7832</v>
      </c>
      <c r="H2607" s="219" t="s">
        <v>5990</v>
      </c>
      <c r="I2607" s="220" t="s">
        <v>8524</v>
      </c>
      <c r="J2607" s="221">
        <v>5800</v>
      </c>
      <c r="K2607" s="221">
        <v>1</v>
      </c>
      <c r="L2607" s="221">
        <v>5800</v>
      </c>
    </row>
    <row r="2608" spans="1:12" s="167" customFormat="1">
      <c r="A2608" s="218" t="str">
        <f t="shared" si="19"/>
        <v>O221018058369일반상품</v>
      </c>
      <c r="B2608" s="219" t="s">
        <v>8228</v>
      </c>
      <c r="C2608" s="219" t="s">
        <v>8023</v>
      </c>
      <c r="D2608" s="219" t="s">
        <v>8065</v>
      </c>
      <c r="E2608" s="219" t="s">
        <v>7707</v>
      </c>
      <c r="F2608" s="219" t="s">
        <v>7718</v>
      </c>
      <c r="G2608" s="219" t="s">
        <v>7832</v>
      </c>
      <c r="H2608" s="219" t="s">
        <v>5990</v>
      </c>
      <c r="I2608" s="220" t="s">
        <v>8387</v>
      </c>
      <c r="J2608" s="221">
        <v>4890</v>
      </c>
      <c r="K2608" s="221">
        <v>1</v>
      </c>
      <c r="L2608" s="221">
        <v>4890</v>
      </c>
    </row>
    <row r="2609" spans="1:12" s="167" customFormat="1">
      <c r="A2609" s="218" t="str">
        <f t="shared" si="19"/>
        <v>O221018058369일반상품</v>
      </c>
      <c r="B2609" s="219" t="s">
        <v>8228</v>
      </c>
      <c r="C2609" s="219" t="s">
        <v>8023</v>
      </c>
      <c r="D2609" s="219" t="s">
        <v>8065</v>
      </c>
      <c r="E2609" s="219" t="s">
        <v>7707</v>
      </c>
      <c r="F2609" s="219" t="s">
        <v>7718</v>
      </c>
      <c r="G2609" s="219" t="s">
        <v>7832</v>
      </c>
      <c r="H2609" s="219" t="s">
        <v>5990</v>
      </c>
      <c r="I2609" s="220" t="s">
        <v>8570</v>
      </c>
      <c r="J2609" s="221">
        <v>9000</v>
      </c>
      <c r="K2609" s="221">
        <v>1</v>
      </c>
      <c r="L2609" s="221">
        <v>9000</v>
      </c>
    </row>
    <row r="2610" spans="1:12" s="167" customFormat="1">
      <c r="A2610" s="218" t="str">
        <f t="shared" si="19"/>
        <v>O221018058369일반상품</v>
      </c>
      <c r="B2610" s="219" t="s">
        <v>8228</v>
      </c>
      <c r="C2610" s="219" t="s">
        <v>8023</v>
      </c>
      <c r="D2610" s="219" t="s">
        <v>8065</v>
      </c>
      <c r="E2610" s="219" t="s">
        <v>7707</v>
      </c>
      <c r="F2610" s="219" t="s">
        <v>7718</v>
      </c>
      <c r="G2610" s="219" t="s">
        <v>7832</v>
      </c>
      <c r="H2610" s="219" t="s">
        <v>5990</v>
      </c>
      <c r="I2610" s="220" t="s">
        <v>7199</v>
      </c>
      <c r="J2610" s="221">
        <v>3820</v>
      </c>
      <c r="K2610" s="221">
        <v>1</v>
      </c>
      <c r="L2610" s="221">
        <v>3820</v>
      </c>
    </row>
    <row r="2611" spans="1:12" s="167" customFormat="1">
      <c r="A2611" s="218" t="str">
        <f t="shared" si="19"/>
        <v>O221018058369일반상품</v>
      </c>
      <c r="B2611" s="219" t="s">
        <v>8228</v>
      </c>
      <c r="C2611" s="219" t="s">
        <v>8023</v>
      </c>
      <c r="D2611" s="219" t="s">
        <v>8065</v>
      </c>
      <c r="E2611" s="219" t="s">
        <v>7707</v>
      </c>
      <c r="F2611" s="219" t="s">
        <v>7718</v>
      </c>
      <c r="G2611" s="219" t="s">
        <v>7832</v>
      </c>
      <c r="H2611" s="219" t="s">
        <v>5990</v>
      </c>
      <c r="I2611" s="220" t="s">
        <v>7201</v>
      </c>
      <c r="J2611" s="221">
        <v>12480</v>
      </c>
      <c r="K2611" s="221">
        <v>1</v>
      </c>
      <c r="L2611" s="221">
        <v>12480</v>
      </c>
    </row>
    <row r="2612" spans="1:12" s="167" customFormat="1">
      <c r="A2612" s="218" t="str">
        <f t="shared" si="19"/>
        <v>O221018058369일반상품</v>
      </c>
      <c r="B2612" s="219" t="s">
        <v>8228</v>
      </c>
      <c r="C2612" s="219" t="s">
        <v>8023</v>
      </c>
      <c r="D2612" s="219" t="s">
        <v>8065</v>
      </c>
      <c r="E2612" s="219" t="s">
        <v>7707</v>
      </c>
      <c r="F2612" s="219" t="s">
        <v>7718</v>
      </c>
      <c r="G2612" s="219" t="s">
        <v>7832</v>
      </c>
      <c r="H2612" s="219" t="s">
        <v>5990</v>
      </c>
      <c r="I2612" s="220" t="s">
        <v>7259</v>
      </c>
      <c r="J2612" s="221">
        <v>6350</v>
      </c>
      <c r="K2612" s="221">
        <v>1</v>
      </c>
      <c r="L2612" s="221">
        <v>6350</v>
      </c>
    </row>
    <row r="2613" spans="1:12" s="167" customFormat="1">
      <c r="A2613" s="218" t="str">
        <f t="shared" si="19"/>
        <v>O221018058369일반상품</v>
      </c>
      <c r="B2613" s="219" t="s">
        <v>8228</v>
      </c>
      <c r="C2613" s="219" t="s">
        <v>8023</v>
      </c>
      <c r="D2613" s="219" t="s">
        <v>8065</v>
      </c>
      <c r="E2613" s="219" t="s">
        <v>7707</v>
      </c>
      <c r="F2613" s="219" t="s">
        <v>7718</v>
      </c>
      <c r="G2613" s="219" t="s">
        <v>7832</v>
      </c>
      <c r="H2613" s="219" t="s">
        <v>5990</v>
      </c>
      <c r="I2613" s="220" t="s">
        <v>8928</v>
      </c>
      <c r="J2613" s="221">
        <v>3600</v>
      </c>
      <c r="K2613" s="221">
        <v>1</v>
      </c>
      <c r="L2613" s="221">
        <v>3600</v>
      </c>
    </row>
    <row r="2614" spans="1:12" s="167" customFormat="1">
      <c r="A2614" s="218" t="str">
        <f t="shared" si="19"/>
        <v>O221018058369일반상품</v>
      </c>
      <c r="B2614" s="219" t="s">
        <v>8228</v>
      </c>
      <c r="C2614" s="219" t="s">
        <v>8023</v>
      </c>
      <c r="D2614" s="219" t="s">
        <v>8065</v>
      </c>
      <c r="E2614" s="219" t="s">
        <v>7707</v>
      </c>
      <c r="F2614" s="219" t="s">
        <v>7718</v>
      </c>
      <c r="G2614" s="219" t="s">
        <v>7832</v>
      </c>
      <c r="H2614" s="219" t="s">
        <v>5990</v>
      </c>
      <c r="I2614" s="220" t="s">
        <v>8716</v>
      </c>
      <c r="J2614" s="221">
        <v>2400</v>
      </c>
      <c r="K2614" s="221">
        <v>1</v>
      </c>
      <c r="L2614" s="221">
        <v>2400</v>
      </c>
    </row>
    <row r="2615" spans="1:12" s="167" customFormat="1">
      <c r="A2615" s="218" t="str">
        <f t="shared" si="19"/>
        <v>O221018058369일반상품</v>
      </c>
      <c r="B2615" s="219" t="s">
        <v>8228</v>
      </c>
      <c r="C2615" s="219" t="s">
        <v>8023</v>
      </c>
      <c r="D2615" s="219" t="s">
        <v>8065</v>
      </c>
      <c r="E2615" s="219" t="s">
        <v>7707</v>
      </c>
      <c r="F2615" s="219" t="s">
        <v>7718</v>
      </c>
      <c r="G2615" s="219" t="s">
        <v>7832</v>
      </c>
      <c r="H2615" s="219" t="s">
        <v>5990</v>
      </c>
      <c r="I2615" s="220" t="s">
        <v>7219</v>
      </c>
      <c r="J2615" s="221">
        <v>6650</v>
      </c>
      <c r="K2615" s="221">
        <v>1</v>
      </c>
      <c r="L2615" s="221">
        <v>6650</v>
      </c>
    </row>
    <row r="2616" spans="1:12" s="167" customFormat="1">
      <c r="A2616" s="218" t="str">
        <f t="shared" si="19"/>
        <v>O221018058369일반상품</v>
      </c>
      <c r="B2616" s="219" t="s">
        <v>8228</v>
      </c>
      <c r="C2616" s="219" t="s">
        <v>8023</v>
      </c>
      <c r="D2616" s="219" t="s">
        <v>8065</v>
      </c>
      <c r="E2616" s="219" t="s">
        <v>7707</v>
      </c>
      <c r="F2616" s="219" t="s">
        <v>7718</v>
      </c>
      <c r="G2616" s="219" t="s">
        <v>7832</v>
      </c>
      <c r="H2616" s="219" t="s">
        <v>5990</v>
      </c>
      <c r="I2616" s="220" t="s">
        <v>8389</v>
      </c>
      <c r="J2616" s="221">
        <v>2680</v>
      </c>
      <c r="K2616" s="221">
        <v>1</v>
      </c>
      <c r="L2616" s="221">
        <v>2680</v>
      </c>
    </row>
    <row r="2617" spans="1:12" s="167" customFormat="1">
      <c r="A2617" s="218" t="str">
        <f t="shared" si="19"/>
        <v>O221018058369일반상품</v>
      </c>
      <c r="B2617" s="219" t="s">
        <v>8228</v>
      </c>
      <c r="C2617" s="219" t="s">
        <v>8023</v>
      </c>
      <c r="D2617" s="219" t="s">
        <v>8065</v>
      </c>
      <c r="E2617" s="219" t="s">
        <v>7707</v>
      </c>
      <c r="F2617" s="219" t="s">
        <v>7718</v>
      </c>
      <c r="G2617" s="219" t="s">
        <v>7832</v>
      </c>
      <c r="H2617" s="219" t="s">
        <v>5990</v>
      </c>
      <c r="I2617" s="220" t="s">
        <v>7979</v>
      </c>
      <c r="J2617" s="221">
        <v>6130</v>
      </c>
      <c r="K2617" s="221">
        <v>1</v>
      </c>
      <c r="L2617" s="221">
        <v>6130</v>
      </c>
    </row>
    <row r="2618" spans="1:12" s="167" customFormat="1">
      <c r="A2618" s="218" t="str">
        <f t="shared" si="19"/>
        <v>O221018058369일반상품</v>
      </c>
      <c r="B2618" s="219" t="s">
        <v>8228</v>
      </c>
      <c r="C2618" s="219" t="s">
        <v>8023</v>
      </c>
      <c r="D2618" s="219" t="s">
        <v>8065</v>
      </c>
      <c r="E2618" s="219" t="s">
        <v>7707</v>
      </c>
      <c r="F2618" s="219" t="s">
        <v>7718</v>
      </c>
      <c r="G2618" s="219" t="s">
        <v>7832</v>
      </c>
      <c r="H2618" s="219" t="s">
        <v>5990</v>
      </c>
      <c r="I2618" s="220" t="s">
        <v>8707</v>
      </c>
      <c r="J2618" s="221">
        <v>2200</v>
      </c>
      <c r="K2618" s="221">
        <v>2</v>
      </c>
      <c r="L2618" s="221">
        <v>4400</v>
      </c>
    </row>
    <row r="2619" spans="1:12" s="167" customFormat="1">
      <c r="A2619" s="218" t="str">
        <f t="shared" si="19"/>
        <v>O221018058369일반상품</v>
      </c>
      <c r="B2619" s="219" t="s">
        <v>8228</v>
      </c>
      <c r="C2619" s="219" t="s">
        <v>8023</v>
      </c>
      <c r="D2619" s="219" t="s">
        <v>8065</v>
      </c>
      <c r="E2619" s="219" t="s">
        <v>7707</v>
      </c>
      <c r="F2619" s="219" t="s">
        <v>7718</v>
      </c>
      <c r="G2619" s="219" t="s">
        <v>7832</v>
      </c>
      <c r="H2619" s="219" t="s">
        <v>5990</v>
      </c>
      <c r="I2619" s="220" t="s">
        <v>7263</v>
      </c>
      <c r="J2619" s="221">
        <v>9900</v>
      </c>
      <c r="K2619" s="221">
        <v>1</v>
      </c>
      <c r="L2619" s="221">
        <v>9900</v>
      </c>
    </row>
    <row r="2620" spans="1:12" s="167" customFormat="1">
      <c r="A2620" s="218" t="str">
        <f t="shared" si="19"/>
        <v>O221018058369일반상품</v>
      </c>
      <c r="B2620" s="219" t="s">
        <v>8228</v>
      </c>
      <c r="C2620" s="219" t="s">
        <v>8023</v>
      </c>
      <c r="D2620" s="219" t="s">
        <v>8065</v>
      </c>
      <c r="E2620" s="219" t="s">
        <v>7707</v>
      </c>
      <c r="F2620" s="219" t="s">
        <v>7718</v>
      </c>
      <c r="G2620" s="219" t="s">
        <v>7832</v>
      </c>
      <c r="H2620" s="219" t="s">
        <v>5990</v>
      </c>
      <c r="I2620" s="220" t="s">
        <v>7264</v>
      </c>
      <c r="J2620" s="221">
        <v>15920</v>
      </c>
      <c r="K2620" s="221">
        <v>1</v>
      </c>
      <c r="L2620" s="221">
        <v>15920</v>
      </c>
    </row>
    <row r="2621" spans="1:12" s="167" customFormat="1">
      <c r="A2621" s="218" t="str">
        <f t="shared" si="19"/>
        <v>O221018058369일반상품</v>
      </c>
      <c r="B2621" s="219" t="s">
        <v>8228</v>
      </c>
      <c r="C2621" s="219" t="s">
        <v>8023</v>
      </c>
      <c r="D2621" s="219" t="s">
        <v>8065</v>
      </c>
      <c r="E2621" s="219" t="s">
        <v>7707</v>
      </c>
      <c r="F2621" s="219" t="s">
        <v>7718</v>
      </c>
      <c r="G2621" s="219" t="s">
        <v>7832</v>
      </c>
      <c r="H2621" s="219" t="s">
        <v>5990</v>
      </c>
      <c r="I2621" s="220" t="s">
        <v>7273</v>
      </c>
      <c r="J2621" s="221">
        <v>7200</v>
      </c>
      <c r="K2621" s="221">
        <v>1</v>
      </c>
      <c r="L2621" s="221">
        <v>7200</v>
      </c>
    </row>
    <row r="2622" spans="1:12" s="167" customFormat="1">
      <c r="A2622" s="218" t="str">
        <f t="shared" si="19"/>
        <v>O221018058369일반상품</v>
      </c>
      <c r="B2622" s="219" t="s">
        <v>8228</v>
      </c>
      <c r="C2622" s="219" t="s">
        <v>8023</v>
      </c>
      <c r="D2622" s="219" t="s">
        <v>8065</v>
      </c>
      <c r="E2622" s="219" t="s">
        <v>7707</v>
      </c>
      <c r="F2622" s="219" t="s">
        <v>7718</v>
      </c>
      <c r="G2622" s="219" t="s">
        <v>7832</v>
      </c>
      <c r="H2622" s="219" t="s">
        <v>5990</v>
      </c>
      <c r="I2622" s="220" t="s">
        <v>7265</v>
      </c>
      <c r="J2622" s="221">
        <v>7400</v>
      </c>
      <c r="K2622" s="221">
        <v>2</v>
      </c>
      <c r="L2622" s="221">
        <v>14800</v>
      </c>
    </row>
    <row r="2623" spans="1:12" s="167" customFormat="1">
      <c r="A2623" s="218" t="str">
        <f t="shared" si="19"/>
        <v>O221018058369일반상품</v>
      </c>
      <c r="B2623" s="219" t="s">
        <v>8228</v>
      </c>
      <c r="C2623" s="219" t="s">
        <v>8023</v>
      </c>
      <c r="D2623" s="219" t="s">
        <v>8065</v>
      </c>
      <c r="E2623" s="219" t="s">
        <v>7707</v>
      </c>
      <c r="F2623" s="219" t="s">
        <v>7718</v>
      </c>
      <c r="G2623" s="219" t="s">
        <v>7832</v>
      </c>
      <c r="H2623" s="219" t="s">
        <v>5990</v>
      </c>
      <c r="I2623" s="220" t="s">
        <v>8509</v>
      </c>
      <c r="J2623" s="221">
        <v>1680</v>
      </c>
      <c r="K2623" s="221">
        <v>1</v>
      </c>
      <c r="L2623" s="221">
        <v>1680</v>
      </c>
    </row>
    <row r="2624" spans="1:12" s="167" customFormat="1">
      <c r="A2624" s="218" t="str">
        <f t="shared" ref="A2624:A2878" si="20">B2624&amp;H2624</f>
        <v>O221018058369일반상품</v>
      </c>
      <c r="B2624" s="219" t="s">
        <v>8228</v>
      </c>
      <c r="C2624" s="219" t="s">
        <v>8023</v>
      </c>
      <c r="D2624" s="219" t="s">
        <v>8065</v>
      </c>
      <c r="E2624" s="219" t="s">
        <v>7707</v>
      </c>
      <c r="F2624" s="219" t="s">
        <v>7718</v>
      </c>
      <c r="G2624" s="219" t="s">
        <v>7832</v>
      </c>
      <c r="H2624" s="219" t="s">
        <v>5990</v>
      </c>
      <c r="I2624" s="220" t="s">
        <v>7195</v>
      </c>
      <c r="J2624" s="221">
        <v>3710</v>
      </c>
      <c r="K2624" s="221">
        <v>1</v>
      </c>
      <c r="L2624" s="221">
        <v>3710</v>
      </c>
    </row>
    <row r="2625" spans="1:12" s="167" customFormat="1">
      <c r="A2625" s="218" t="str">
        <f t="shared" si="20"/>
        <v>O221018058369일반상품</v>
      </c>
      <c r="B2625" s="219" t="s">
        <v>8228</v>
      </c>
      <c r="C2625" s="219" t="s">
        <v>8023</v>
      </c>
      <c r="D2625" s="219" t="s">
        <v>8065</v>
      </c>
      <c r="E2625" s="219" t="s">
        <v>7707</v>
      </c>
      <c r="F2625" s="219" t="s">
        <v>7718</v>
      </c>
      <c r="G2625" s="219" t="s">
        <v>7832</v>
      </c>
      <c r="H2625" s="219" t="s">
        <v>5990</v>
      </c>
      <c r="I2625" s="220" t="s">
        <v>8929</v>
      </c>
      <c r="J2625" s="221">
        <v>2710</v>
      </c>
      <c r="K2625" s="221">
        <v>2</v>
      </c>
      <c r="L2625" s="221">
        <v>5420</v>
      </c>
    </row>
    <row r="2626" spans="1:12" s="167" customFormat="1">
      <c r="A2626" s="218" t="str">
        <f t="shared" si="20"/>
        <v>O221018058369일반상품</v>
      </c>
      <c r="B2626" s="219" t="s">
        <v>8228</v>
      </c>
      <c r="C2626" s="219" t="s">
        <v>8023</v>
      </c>
      <c r="D2626" s="219" t="s">
        <v>8065</v>
      </c>
      <c r="E2626" s="219" t="s">
        <v>7707</v>
      </c>
      <c r="F2626" s="219" t="s">
        <v>7718</v>
      </c>
      <c r="G2626" s="219" t="s">
        <v>7832</v>
      </c>
      <c r="H2626" s="219" t="s">
        <v>5990</v>
      </c>
      <c r="I2626" s="220" t="s">
        <v>8405</v>
      </c>
      <c r="J2626" s="221">
        <v>11200</v>
      </c>
      <c r="K2626" s="221">
        <v>1</v>
      </c>
      <c r="L2626" s="221">
        <v>11200</v>
      </c>
    </row>
    <row r="2627" spans="1:12" s="167" customFormat="1">
      <c r="A2627" s="218" t="str">
        <f t="shared" si="20"/>
        <v>O221018058369일반상품</v>
      </c>
      <c r="B2627" s="219" t="s">
        <v>8228</v>
      </c>
      <c r="C2627" s="219" t="s">
        <v>8023</v>
      </c>
      <c r="D2627" s="219" t="s">
        <v>8065</v>
      </c>
      <c r="E2627" s="219" t="s">
        <v>7707</v>
      </c>
      <c r="F2627" s="219" t="s">
        <v>7718</v>
      </c>
      <c r="G2627" s="219" t="s">
        <v>7832</v>
      </c>
      <c r="H2627" s="219" t="s">
        <v>5990</v>
      </c>
      <c r="I2627" s="220" t="s">
        <v>8581</v>
      </c>
      <c r="J2627" s="221">
        <v>3610</v>
      </c>
      <c r="K2627" s="221">
        <v>1</v>
      </c>
      <c r="L2627" s="221">
        <v>3610</v>
      </c>
    </row>
    <row r="2628" spans="1:12" s="167" customFormat="1">
      <c r="A2628" s="218" t="str">
        <f t="shared" si="20"/>
        <v>O221018058369일반상품</v>
      </c>
      <c r="B2628" s="219" t="s">
        <v>8228</v>
      </c>
      <c r="C2628" s="219" t="s">
        <v>8023</v>
      </c>
      <c r="D2628" s="219" t="s">
        <v>8065</v>
      </c>
      <c r="E2628" s="219" t="s">
        <v>7707</v>
      </c>
      <c r="F2628" s="219" t="s">
        <v>7718</v>
      </c>
      <c r="G2628" s="219" t="s">
        <v>7832</v>
      </c>
      <c r="H2628" s="219" t="s">
        <v>5990</v>
      </c>
      <c r="I2628" s="220" t="s">
        <v>7232</v>
      </c>
      <c r="J2628" s="221">
        <v>3550</v>
      </c>
      <c r="K2628" s="221">
        <v>2</v>
      </c>
      <c r="L2628" s="221">
        <v>7100</v>
      </c>
    </row>
    <row r="2629" spans="1:12" s="167" customFormat="1">
      <c r="A2629" s="218" t="str">
        <f t="shared" si="20"/>
        <v>O221018058369일반상품</v>
      </c>
      <c r="B2629" s="219" t="s">
        <v>8228</v>
      </c>
      <c r="C2629" s="219" t="s">
        <v>8023</v>
      </c>
      <c r="D2629" s="219" t="s">
        <v>8065</v>
      </c>
      <c r="E2629" s="219" t="s">
        <v>7707</v>
      </c>
      <c r="F2629" s="219" t="s">
        <v>7718</v>
      </c>
      <c r="G2629" s="219" t="s">
        <v>7832</v>
      </c>
      <c r="H2629" s="219" t="s">
        <v>5990</v>
      </c>
      <c r="I2629" s="220" t="s">
        <v>7280</v>
      </c>
      <c r="J2629" s="221">
        <v>2100</v>
      </c>
      <c r="K2629" s="221">
        <v>1</v>
      </c>
      <c r="L2629" s="221">
        <v>2100</v>
      </c>
    </row>
    <row r="2630" spans="1:12" s="167" customFormat="1">
      <c r="A2630" s="218" t="str">
        <f t="shared" si="20"/>
        <v>O221018058369일반상품</v>
      </c>
      <c r="B2630" s="219" t="s">
        <v>8228</v>
      </c>
      <c r="C2630" s="219" t="s">
        <v>8023</v>
      </c>
      <c r="D2630" s="219" t="s">
        <v>8065</v>
      </c>
      <c r="E2630" s="219" t="s">
        <v>7707</v>
      </c>
      <c r="F2630" s="219" t="s">
        <v>7718</v>
      </c>
      <c r="G2630" s="219" t="s">
        <v>7832</v>
      </c>
      <c r="H2630" s="219" t="s">
        <v>5990</v>
      </c>
      <c r="I2630" s="220" t="s">
        <v>8380</v>
      </c>
      <c r="J2630" s="221">
        <v>4450</v>
      </c>
      <c r="K2630" s="221">
        <v>1</v>
      </c>
      <c r="L2630" s="221">
        <v>4450</v>
      </c>
    </row>
    <row r="2631" spans="1:12" s="167" customFormat="1">
      <c r="A2631" s="218" t="str">
        <f t="shared" si="20"/>
        <v>O221018058369일반상품</v>
      </c>
      <c r="B2631" s="219" t="s">
        <v>8228</v>
      </c>
      <c r="C2631" s="219" t="s">
        <v>8023</v>
      </c>
      <c r="D2631" s="219" t="s">
        <v>8065</v>
      </c>
      <c r="E2631" s="219" t="s">
        <v>7707</v>
      </c>
      <c r="F2631" s="219" t="s">
        <v>7718</v>
      </c>
      <c r="G2631" s="219" t="s">
        <v>7832</v>
      </c>
      <c r="H2631" s="219" t="s">
        <v>5990</v>
      </c>
      <c r="I2631" s="220" t="s">
        <v>8673</v>
      </c>
      <c r="J2631" s="221">
        <v>8100</v>
      </c>
      <c r="K2631" s="221">
        <v>1</v>
      </c>
      <c r="L2631" s="221">
        <v>8100</v>
      </c>
    </row>
    <row r="2632" spans="1:12" s="167" customFormat="1">
      <c r="A2632" s="218" t="str">
        <f t="shared" si="20"/>
        <v>O221018058369일반상품</v>
      </c>
      <c r="B2632" s="219" t="s">
        <v>8228</v>
      </c>
      <c r="C2632" s="219" t="s">
        <v>8023</v>
      </c>
      <c r="D2632" s="219" t="s">
        <v>8065</v>
      </c>
      <c r="E2632" s="219" t="s">
        <v>7707</v>
      </c>
      <c r="F2632" s="219" t="s">
        <v>7718</v>
      </c>
      <c r="G2632" s="219" t="s">
        <v>7832</v>
      </c>
      <c r="H2632" s="219" t="s">
        <v>5990</v>
      </c>
      <c r="I2632" s="220" t="s">
        <v>7202</v>
      </c>
      <c r="J2632" s="221">
        <v>5200</v>
      </c>
      <c r="K2632" s="221">
        <v>1</v>
      </c>
      <c r="L2632" s="221">
        <v>5200</v>
      </c>
    </row>
    <row r="2633" spans="1:12" s="167" customFormat="1">
      <c r="A2633" s="218" t="str">
        <f t="shared" si="20"/>
        <v>O221018058368일반상품</v>
      </c>
      <c r="B2633" s="219" t="s">
        <v>8229</v>
      </c>
      <c r="C2633" s="219" t="s">
        <v>8023</v>
      </c>
      <c r="D2633" s="219" t="s">
        <v>8065</v>
      </c>
      <c r="E2633" s="219" t="s">
        <v>7707</v>
      </c>
      <c r="F2633" s="219" t="s">
        <v>7718</v>
      </c>
      <c r="G2633" s="219" t="s">
        <v>8007</v>
      </c>
      <c r="H2633" s="219" t="s">
        <v>5990</v>
      </c>
      <c r="I2633" s="220" t="s">
        <v>8930</v>
      </c>
      <c r="J2633" s="221">
        <v>23200</v>
      </c>
      <c r="K2633" s="221">
        <v>1</v>
      </c>
      <c r="L2633" s="221">
        <v>23200</v>
      </c>
    </row>
    <row r="2634" spans="1:12" s="167" customFormat="1">
      <c r="A2634" s="218" t="str">
        <f t="shared" si="20"/>
        <v>O221018058368일반상품</v>
      </c>
      <c r="B2634" s="219" t="s">
        <v>8229</v>
      </c>
      <c r="C2634" s="219" t="s">
        <v>8023</v>
      </c>
      <c r="D2634" s="219" t="s">
        <v>8065</v>
      </c>
      <c r="E2634" s="219" t="s">
        <v>7707</v>
      </c>
      <c r="F2634" s="219" t="s">
        <v>7718</v>
      </c>
      <c r="G2634" s="219" t="s">
        <v>8007</v>
      </c>
      <c r="H2634" s="219" t="s">
        <v>5990</v>
      </c>
      <c r="I2634" s="220" t="s">
        <v>8613</v>
      </c>
      <c r="J2634" s="221">
        <v>4360</v>
      </c>
      <c r="K2634" s="221">
        <v>1</v>
      </c>
      <c r="L2634" s="221">
        <v>4360</v>
      </c>
    </row>
    <row r="2635" spans="1:12" s="167" customFormat="1">
      <c r="A2635" s="218" t="str">
        <f t="shared" si="20"/>
        <v>O221018058368일반상품</v>
      </c>
      <c r="B2635" s="219" t="s">
        <v>8229</v>
      </c>
      <c r="C2635" s="219" t="s">
        <v>8023</v>
      </c>
      <c r="D2635" s="219" t="s">
        <v>8065</v>
      </c>
      <c r="E2635" s="219" t="s">
        <v>7707</v>
      </c>
      <c r="F2635" s="219" t="s">
        <v>7718</v>
      </c>
      <c r="G2635" s="219" t="s">
        <v>8007</v>
      </c>
      <c r="H2635" s="219" t="s">
        <v>5990</v>
      </c>
      <c r="I2635" s="220" t="s">
        <v>8067</v>
      </c>
      <c r="J2635" s="221">
        <v>19390</v>
      </c>
      <c r="K2635" s="221">
        <v>1</v>
      </c>
      <c r="L2635" s="221">
        <v>19390</v>
      </c>
    </row>
    <row r="2636" spans="1:12" s="167" customFormat="1">
      <c r="A2636" s="218" t="str">
        <f t="shared" si="20"/>
        <v>O221018058368일반상품</v>
      </c>
      <c r="B2636" s="219" t="s">
        <v>8229</v>
      </c>
      <c r="C2636" s="219" t="s">
        <v>8023</v>
      </c>
      <c r="D2636" s="219" t="s">
        <v>8065</v>
      </c>
      <c r="E2636" s="219" t="s">
        <v>7707</v>
      </c>
      <c r="F2636" s="219" t="s">
        <v>7718</v>
      </c>
      <c r="G2636" s="219" t="s">
        <v>8007</v>
      </c>
      <c r="H2636" s="219" t="s">
        <v>5990</v>
      </c>
      <c r="I2636" s="220" t="s">
        <v>8397</v>
      </c>
      <c r="J2636" s="221">
        <v>10200</v>
      </c>
      <c r="K2636" s="221">
        <v>3</v>
      </c>
      <c r="L2636" s="221">
        <v>30600</v>
      </c>
    </row>
    <row r="2637" spans="1:12" s="167" customFormat="1">
      <c r="A2637" s="218" t="str">
        <f t="shared" si="20"/>
        <v>O221018058368일반상품</v>
      </c>
      <c r="B2637" s="219" t="s">
        <v>8229</v>
      </c>
      <c r="C2637" s="219" t="s">
        <v>8023</v>
      </c>
      <c r="D2637" s="219" t="s">
        <v>8065</v>
      </c>
      <c r="E2637" s="219" t="s">
        <v>7707</v>
      </c>
      <c r="F2637" s="219" t="s">
        <v>7718</v>
      </c>
      <c r="G2637" s="219" t="s">
        <v>8007</v>
      </c>
      <c r="H2637" s="219" t="s">
        <v>5990</v>
      </c>
      <c r="I2637" s="220" t="s">
        <v>7236</v>
      </c>
      <c r="J2637" s="221">
        <v>9770</v>
      </c>
      <c r="K2637" s="221">
        <v>1</v>
      </c>
      <c r="L2637" s="221">
        <v>9770</v>
      </c>
    </row>
    <row r="2638" spans="1:12" s="167" customFormat="1">
      <c r="A2638" s="218" t="str">
        <f t="shared" si="20"/>
        <v>O221018058368일반상품</v>
      </c>
      <c r="B2638" s="219" t="s">
        <v>8229</v>
      </c>
      <c r="C2638" s="219" t="s">
        <v>8023</v>
      </c>
      <c r="D2638" s="219" t="s">
        <v>8065</v>
      </c>
      <c r="E2638" s="219" t="s">
        <v>7707</v>
      </c>
      <c r="F2638" s="219" t="s">
        <v>7718</v>
      </c>
      <c r="G2638" s="219" t="s">
        <v>8007</v>
      </c>
      <c r="H2638" s="219" t="s">
        <v>5990</v>
      </c>
      <c r="I2638" s="220" t="s">
        <v>7247</v>
      </c>
      <c r="J2638" s="221">
        <v>9770</v>
      </c>
      <c r="K2638" s="221">
        <v>1</v>
      </c>
      <c r="L2638" s="221">
        <v>9770</v>
      </c>
    </row>
    <row r="2639" spans="1:12" s="167" customFormat="1">
      <c r="A2639" s="218" t="str">
        <f t="shared" si="20"/>
        <v>O221018058368일반상품</v>
      </c>
      <c r="B2639" s="219" t="s">
        <v>8229</v>
      </c>
      <c r="C2639" s="219" t="s">
        <v>8023</v>
      </c>
      <c r="D2639" s="219" t="s">
        <v>8065</v>
      </c>
      <c r="E2639" s="219" t="s">
        <v>7707</v>
      </c>
      <c r="F2639" s="219" t="s">
        <v>7718</v>
      </c>
      <c r="G2639" s="219" t="s">
        <v>8007</v>
      </c>
      <c r="H2639" s="219" t="s">
        <v>5990</v>
      </c>
      <c r="I2639" s="220" t="s">
        <v>8813</v>
      </c>
      <c r="J2639" s="221">
        <v>6000</v>
      </c>
      <c r="K2639" s="221">
        <v>1</v>
      </c>
      <c r="L2639" s="221">
        <v>6000</v>
      </c>
    </row>
    <row r="2640" spans="1:12" s="167" customFormat="1">
      <c r="A2640" s="218" t="str">
        <f t="shared" si="20"/>
        <v>O221018058368일반상품</v>
      </c>
      <c r="B2640" s="219" t="s">
        <v>8229</v>
      </c>
      <c r="C2640" s="219" t="s">
        <v>8023</v>
      </c>
      <c r="D2640" s="219" t="s">
        <v>8065</v>
      </c>
      <c r="E2640" s="219" t="s">
        <v>7707</v>
      </c>
      <c r="F2640" s="219" t="s">
        <v>7718</v>
      </c>
      <c r="G2640" s="219" t="s">
        <v>8007</v>
      </c>
      <c r="H2640" s="219" t="s">
        <v>5990</v>
      </c>
      <c r="I2640" s="220" t="s">
        <v>7923</v>
      </c>
      <c r="J2640" s="221">
        <v>3900</v>
      </c>
      <c r="K2640" s="221">
        <v>1</v>
      </c>
      <c r="L2640" s="221">
        <v>3900</v>
      </c>
    </row>
    <row r="2641" spans="1:12" s="167" customFormat="1">
      <c r="A2641" s="218" t="str">
        <f t="shared" si="20"/>
        <v>O221018058368일반상품</v>
      </c>
      <c r="B2641" s="219" t="s">
        <v>8229</v>
      </c>
      <c r="C2641" s="219" t="s">
        <v>8023</v>
      </c>
      <c r="D2641" s="219" t="s">
        <v>8065</v>
      </c>
      <c r="E2641" s="219" t="s">
        <v>7707</v>
      </c>
      <c r="F2641" s="219" t="s">
        <v>7718</v>
      </c>
      <c r="G2641" s="219" t="s">
        <v>8007</v>
      </c>
      <c r="H2641" s="219" t="s">
        <v>5990</v>
      </c>
      <c r="I2641" s="220" t="s">
        <v>8562</v>
      </c>
      <c r="J2641" s="221">
        <v>12480</v>
      </c>
      <c r="K2641" s="221">
        <v>2</v>
      </c>
      <c r="L2641" s="221">
        <v>24960</v>
      </c>
    </row>
    <row r="2642" spans="1:12" s="167" customFormat="1">
      <c r="A2642" s="218" t="str">
        <f t="shared" si="20"/>
        <v>O221018058368일반상품</v>
      </c>
      <c r="B2642" s="219" t="s">
        <v>8229</v>
      </c>
      <c r="C2642" s="219" t="s">
        <v>8023</v>
      </c>
      <c r="D2642" s="219" t="s">
        <v>8065</v>
      </c>
      <c r="E2642" s="219" t="s">
        <v>7707</v>
      </c>
      <c r="F2642" s="219" t="s">
        <v>7718</v>
      </c>
      <c r="G2642" s="219" t="s">
        <v>8007</v>
      </c>
      <c r="H2642" s="219" t="s">
        <v>5990</v>
      </c>
      <c r="I2642" s="220" t="s">
        <v>7926</v>
      </c>
      <c r="J2642" s="221">
        <v>700</v>
      </c>
      <c r="K2642" s="221">
        <v>7</v>
      </c>
      <c r="L2642" s="221">
        <v>4900</v>
      </c>
    </row>
    <row r="2643" spans="1:12" s="167" customFormat="1">
      <c r="A2643" s="218" t="str">
        <f t="shared" si="20"/>
        <v>O221018058368일반상품</v>
      </c>
      <c r="B2643" s="219" t="s">
        <v>8229</v>
      </c>
      <c r="C2643" s="219" t="s">
        <v>8023</v>
      </c>
      <c r="D2643" s="219" t="s">
        <v>8065</v>
      </c>
      <c r="E2643" s="219" t="s">
        <v>7707</v>
      </c>
      <c r="F2643" s="219" t="s">
        <v>7718</v>
      </c>
      <c r="G2643" s="219" t="s">
        <v>8007</v>
      </c>
      <c r="H2643" s="219" t="s">
        <v>5990</v>
      </c>
      <c r="I2643" s="220" t="s">
        <v>8792</v>
      </c>
      <c r="J2643" s="221">
        <v>5400</v>
      </c>
      <c r="K2643" s="221">
        <v>1</v>
      </c>
      <c r="L2643" s="221">
        <v>5400</v>
      </c>
    </row>
    <row r="2644" spans="1:12" s="167" customFormat="1">
      <c r="A2644" s="218" t="str">
        <f t="shared" si="20"/>
        <v>O221018058367일반상품</v>
      </c>
      <c r="B2644" s="219" t="s">
        <v>8230</v>
      </c>
      <c r="C2644" s="219" t="s">
        <v>8023</v>
      </c>
      <c r="D2644" s="219" t="s">
        <v>8065</v>
      </c>
      <c r="E2644" s="219" t="s">
        <v>7707</v>
      </c>
      <c r="F2644" s="219" t="s">
        <v>6394</v>
      </c>
      <c r="G2644" s="219" t="s">
        <v>7759</v>
      </c>
      <c r="H2644" s="219" t="s">
        <v>5990</v>
      </c>
      <c r="I2644" s="220" t="s">
        <v>8472</v>
      </c>
      <c r="J2644" s="221">
        <v>2500</v>
      </c>
      <c r="K2644" s="221">
        <v>1</v>
      </c>
      <c r="L2644" s="221">
        <v>2500</v>
      </c>
    </row>
    <row r="2645" spans="1:12" s="167" customFormat="1">
      <c r="A2645" s="218" t="str">
        <f t="shared" si="20"/>
        <v>O221018058367일반상품</v>
      </c>
      <c r="B2645" s="219" t="s">
        <v>8230</v>
      </c>
      <c r="C2645" s="219" t="s">
        <v>8023</v>
      </c>
      <c r="D2645" s="219" t="s">
        <v>8065</v>
      </c>
      <c r="E2645" s="219" t="s">
        <v>7707</v>
      </c>
      <c r="F2645" s="219" t="s">
        <v>6394</v>
      </c>
      <c r="G2645" s="219" t="s">
        <v>7759</v>
      </c>
      <c r="H2645" s="219" t="s">
        <v>5990</v>
      </c>
      <c r="I2645" s="220" t="s">
        <v>8749</v>
      </c>
      <c r="J2645" s="221">
        <v>2700</v>
      </c>
      <c r="K2645" s="221">
        <v>3</v>
      </c>
      <c r="L2645" s="221">
        <v>8100</v>
      </c>
    </row>
    <row r="2646" spans="1:12" s="167" customFormat="1">
      <c r="A2646" s="218" t="str">
        <f t="shared" si="20"/>
        <v>O221018058367일반상품</v>
      </c>
      <c r="B2646" s="219" t="s">
        <v>8230</v>
      </c>
      <c r="C2646" s="219" t="s">
        <v>8023</v>
      </c>
      <c r="D2646" s="219" t="s">
        <v>8065</v>
      </c>
      <c r="E2646" s="219" t="s">
        <v>7707</v>
      </c>
      <c r="F2646" s="219" t="s">
        <v>6394</v>
      </c>
      <c r="G2646" s="219" t="s">
        <v>7759</v>
      </c>
      <c r="H2646" s="219" t="s">
        <v>5990</v>
      </c>
      <c r="I2646" s="220" t="s">
        <v>7980</v>
      </c>
      <c r="J2646" s="221">
        <v>4200</v>
      </c>
      <c r="K2646" s="221">
        <v>1</v>
      </c>
      <c r="L2646" s="221">
        <v>4200</v>
      </c>
    </row>
    <row r="2647" spans="1:12" s="167" customFormat="1">
      <c r="A2647" s="218" t="str">
        <f t="shared" si="20"/>
        <v>O221018058367일반상품</v>
      </c>
      <c r="B2647" s="219" t="s">
        <v>8230</v>
      </c>
      <c r="C2647" s="219" t="s">
        <v>8023</v>
      </c>
      <c r="D2647" s="219" t="s">
        <v>8065</v>
      </c>
      <c r="E2647" s="219" t="s">
        <v>7707</v>
      </c>
      <c r="F2647" s="219" t="s">
        <v>6394</v>
      </c>
      <c r="G2647" s="219" t="s">
        <v>7759</v>
      </c>
      <c r="H2647" s="219" t="s">
        <v>5990</v>
      </c>
      <c r="I2647" s="220" t="s">
        <v>8027</v>
      </c>
      <c r="J2647" s="221">
        <v>3600</v>
      </c>
      <c r="K2647" s="221">
        <v>1</v>
      </c>
      <c r="L2647" s="221">
        <v>3600</v>
      </c>
    </row>
    <row r="2648" spans="1:12" s="167" customFormat="1">
      <c r="A2648" s="218" t="str">
        <f t="shared" si="20"/>
        <v>O221018058367일반상품</v>
      </c>
      <c r="B2648" s="219" t="s">
        <v>8230</v>
      </c>
      <c r="C2648" s="219" t="s">
        <v>8023</v>
      </c>
      <c r="D2648" s="219" t="s">
        <v>8065</v>
      </c>
      <c r="E2648" s="219" t="s">
        <v>7707</v>
      </c>
      <c r="F2648" s="219" t="s">
        <v>6394</v>
      </c>
      <c r="G2648" s="219" t="s">
        <v>7759</v>
      </c>
      <c r="H2648" s="219" t="s">
        <v>5990</v>
      </c>
      <c r="I2648" s="220" t="s">
        <v>7930</v>
      </c>
      <c r="J2648" s="221">
        <v>4200</v>
      </c>
      <c r="K2648" s="221">
        <v>1</v>
      </c>
      <c r="L2648" s="221">
        <v>4200</v>
      </c>
    </row>
    <row r="2649" spans="1:12" s="167" customFormat="1">
      <c r="A2649" s="218" t="str">
        <f t="shared" si="20"/>
        <v>O221018058367일반상품</v>
      </c>
      <c r="B2649" s="219" t="s">
        <v>8230</v>
      </c>
      <c r="C2649" s="219" t="s">
        <v>8023</v>
      </c>
      <c r="D2649" s="219" t="s">
        <v>8065</v>
      </c>
      <c r="E2649" s="219" t="s">
        <v>7707</v>
      </c>
      <c r="F2649" s="219" t="s">
        <v>6394</v>
      </c>
      <c r="G2649" s="219" t="s">
        <v>7759</v>
      </c>
      <c r="H2649" s="219" t="s">
        <v>5990</v>
      </c>
      <c r="I2649" s="220" t="s">
        <v>7284</v>
      </c>
      <c r="J2649" s="221">
        <v>7000</v>
      </c>
      <c r="K2649" s="221">
        <v>1</v>
      </c>
      <c r="L2649" s="221">
        <v>7000</v>
      </c>
    </row>
    <row r="2650" spans="1:12" s="167" customFormat="1">
      <c r="A2650" s="218" t="str">
        <f t="shared" si="20"/>
        <v>O221018058367일반상품</v>
      </c>
      <c r="B2650" s="219" t="s">
        <v>8230</v>
      </c>
      <c r="C2650" s="219" t="s">
        <v>8023</v>
      </c>
      <c r="D2650" s="219" t="s">
        <v>8065</v>
      </c>
      <c r="E2650" s="219" t="s">
        <v>7707</v>
      </c>
      <c r="F2650" s="219" t="s">
        <v>6394</v>
      </c>
      <c r="G2650" s="219" t="s">
        <v>7759</v>
      </c>
      <c r="H2650" s="219" t="s">
        <v>5990</v>
      </c>
      <c r="I2650" s="220" t="s">
        <v>8384</v>
      </c>
      <c r="J2650" s="221">
        <v>3640</v>
      </c>
      <c r="K2650" s="221">
        <v>2</v>
      </c>
      <c r="L2650" s="221">
        <v>7280</v>
      </c>
    </row>
    <row r="2651" spans="1:12" s="167" customFormat="1">
      <c r="A2651" s="218" t="str">
        <f t="shared" si="20"/>
        <v>O221018058367일반상품</v>
      </c>
      <c r="B2651" s="219" t="s">
        <v>8230</v>
      </c>
      <c r="C2651" s="219" t="s">
        <v>8023</v>
      </c>
      <c r="D2651" s="219" t="s">
        <v>8065</v>
      </c>
      <c r="E2651" s="219" t="s">
        <v>7707</v>
      </c>
      <c r="F2651" s="219" t="s">
        <v>6394</v>
      </c>
      <c r="G2651" s="219" t="s">
        <v>7759</v>
      </c>
      <c r="H2651" s="219" t="s">
        <v>5990</v>
      </c>
      <c r="I2651" s="220" t="s">
        <v>7190</v>
      </c>
      <c r="J2651" s="221">
        <v>4430</v>
      </c>
      <c r="K2651" s="221">
        <v>2</v>
      </c>
      <c r="L2651" s="221">
        <v>8860</v>
      </c>
    </row>
    <row r="2652" spans="1:12" s="167" customFormat="1">
      <c r="A2652" s="218" t="str">
        <f t="shared" si="20"/>
        <v>O221018058367일반상품</v>
      </c>
      <c r="B2652" s="219" t="s">
        <v>8230</v>
      </c>
      <c r="C2652" s="219" t="s">
        <v>8023</v>
      </c>
      <c r="D2652" s="219" t="s">
        <v>8065</v>
      </c>
      <c r="E2652" s="219" t="s">
        <v>7707</v>
      </c>
      <c r="F2652" s="219" t="s">
        <v>6394</v>
      </c>
      <c r="G2652" s="219" t="s">
        <v>7759</v>
      </c>
      <c r="H2652" s="219" t="s">
        <v>5990</v>
      </c>
      <c r="I2652" s="220" t="s">
        <v>8544</v>
      </c>
      <c r="J2652" s="221">
        <v>2600</v>
      </c>
      <c r="K2652" s="221">
        <v>2</v>
      </c>
      <c r="L2652" s="221">
        <v>5200</v>
      </c>
    </row>
    <row r="2653" spans="1:12" s="167" customFormat="1">
      <c r="A2653" s="218" t="str">
        <f t="shared" si="20"/>
        <v>O221018058367일반상품</v>
      </c>
      <c r="B2653" s="219" t="s">
        <v>8230</v>
      </c>
      <c r="C2653" s="219" t="s">
        <v>8023</v>
      </c>
      <c r="D2653" s="219" t="s">
        <v>8065</v>
      </c>
      <c r="E2653" s="219" t="s">
        <v>7707</v>
      </c>
      <c r="F2653" s="219" t="s">
        <v>6394</v>
      </c>
      <c r="G2653" s="219" t="s">
        <v>7759</v>
      </c>
      <c r="H2653" s="219" t="s">
        <v>5990</v>
      </c>
      <c r="I2653" s="220" t="s">
        <v>8067</v>
      </c>
      <c r="J2653" s="221">
        <v>19390</v>
      </c>
      <c r="K2653" s="221">
        <v>1</v>
      </c>
      <c r="L2653" s="221">
        <v>19390</v>
      </c>
    </row>
    <row r="2654" spans="1:12" s="167" customFormat="1">
      <c r="A2654" s="218" t="str">
        <f t="shared" si="20"/>
        <v>O221018058367일반상품</v>
      </c>
      <c r="B2654" s="219" t="s">
        <v>8230</v>
      </c>
      <c r="C2654" s="219" t="s">
        <v>8023</v>
      </c>
      <c r="D2654" s="219" t="s">
        <v>8065</v>
      </c>
      <c r="E2654" s="219" t="s">
        <v>7707</v>
      </c>
      <c r="F2654" s="219" t="s">
        <v>6394</v>
      </c>
      <c r="G2654" s="219" t="s">
        <v>7759</v>
      </c>
      <c r="H2654" s="219" t="s">
        <v>5990</v>
      </c>
      <c r="I2654" s="220" t="s">
        <v>8397</v>
      </c>
      <c r="J2654" s="221">
        <v>10200</v>
      </c>
      <c r="K2654" s="221">
        <v>1</v>
      </c>
      <c r="L2654" s="221">
        <v>10200</v>
      </c>
    </row>
    <row r="2655" spans="1:12" s="167" customFormat="1">
      <c r="A2655" s="218" t="str">
        <f t="shared" si="20"/>
        <v>O221018058367일반상품</v>
      </c>
      <c r="B2655" s="219" t="s">
        <v>8230</v>
      </c>
      <c r="C2655" s="219" t="s">
        <v>8023</v>
      </c>
      <c r="D2655" s="219" t="s">
        <v>8065</v>
      </c>
      <c r="E2655" s="219" t="s">
        <v>7707</v>
      </c>
      <c r="F2655" s="219" t="s">
        <v>6394</v>
      </c>
      <c r="G2655" s="219" t="s">
        <v>7759</v>
      </c>
      <c r="H2655" s="219" t="s">
        <v>5990</v>
      </c>
      <c r="I2655" s="220" t="s">
        <v>8714</v>
      </c>
      <c r="J2655" s="221">
        <v>1450</v>
      </c>
      <c r="K2655" s="221">
        <v>1</v>
      </c>
      <c r="L2655" s="221">
        <v>1450</v>
      </c>
    </row>
    <row r="2656" spans="1:12" s="167" customFormat="1">
      <c r="A2656" s="218" t="str">
        <f t="shared" si="20"/>
        <v>O221018058367일반상품</v>
      </c>
      <c r="B2656" s="219" t="s">
        <v>8230</v>
      </c>
      <c r="C2656" s="219" t="s">
        <v>8023</v>
      </c>
      <c r="D2656" s="219" t="s">
        <v>8065</v>
      </c>
      <c r="E2656" s="219" t="s">
        <v>7707</v>
      </c>
      <c r="F2656" s="219" t="s">
        <v>6394</v>
      </c>
      <c r="G2656" s="219" t="s">
        <v>7759</v>
      </c>
      <c r="H2656" s="219" t="s">
        <v>5990</v>
      </c>
      <c r="I2656" s="220" t="s">
        <v>7975</v>
      </c>
      <c r="J2656" s="221">
        <v>2780</v>
      </c>
      <c r="K2656" s="221">
        <v>1</v>
      </c>
      <c r="L2656" s="221">
        <v>2780</v>
      </c>
    </row>
    <row r="2657" spans="1:12" s="167" customFormat="1">
      <c r="A2657" s="218" t="str">
        <f t="shared" si="20"/>
        <v>O221018058367일반상품</v>
      </c>
      <c r="B2657" s="219" t="s">
        <v>8230</v>
      </c>
      <c r="C2657" s="219" t="s">
        <v>8023</v>
      </c>
      <c r="D2657" s="219" t="s">
        <v>8065</v>
      </c>
      <c r="E2657" s="219" t="s">
        <v>7707</v>
      </c>
      <c r="F2657" s="219" t="s">
        <v>6394</v>
      </c>
      <c r="G2657" s="219" t="s">
        <v>7759</v>
      </c>
      <c r="H2657" s="219" t="s">
        <v>5990</v>
      </c>
      <c r="I2657" s="220" t="s">
        <v>8836</v>
      </c>
      <c r="J2657" s="221">
        <v>4010</v>
      </c>
      <c r="K2657" s="221">
        <v>1</v>
      </c>
      <c r="L2657" s="221">
        <v>4010</v>
      </c>
    </row>
    <row r="2658" spans="1:12" s="167" customFormat="1">
      <c r="A2658" s="218" t="str">
        <f t="shared" si="20"/>
        <v>O221018058367일반상품</v>
      </c>
      <c r="B2658" s="219" t="s">
        <v>8230</v>
      </c>
      <c r="C2658" s="219" t="s">
        <v>8023</v>
      </c>
      <c r="D2658" s="219" t="s">
        <v>8065</v>
      </c>
      <c r="E2658" s="219" t="s">
        <v>7707</v>
      </c>
      <c r="F2658" s="219" t="s">
        <v>6394</v>
      </c>
      <c r="G2658" s="219" t="s">
        <v>7759</v>
      </c>
      <c r="H2658" s="219" t="s">
        <v>5990</v>
      </c>
      <c r="I2658" s="220" t="s">
        <v>7246</v>
      </c>
      <c r="J2658" s="221">
        <v>5900</v>
      </c>
      <c r="K2658" s="221">
        <v>1</v>
      </c>
      <c r="L2658" s="221">
        <v>5900</v>
      </c>
    </row>
    <row r="2659" spans="1:12" s="167" customFormat="1">
      <c r="A2659" s="218" t="str">
        <f t="shared" si="20"/>
        <v>O221018058367일반상품</v>
      </c>
      <c r="B2659" s="219" t="s">
        <v>8230</v>
      </c>
      <c r="C2659" s="219" t="s">
        <v>8023</v>
      </c>
      <c r="D2659" s="219" t="s">
        <v>8065</v>
      </c>
      <c r="E2659" s="219" t="s">
        <v>7707</v>
      </c>
      <c r="F2659" s="219" t="s">
        <v>6394</v>
      </c>
      <c r="G2659" s="219" t="s">
        <v>7759</v>
      </c>
      <c r="H2659" s="219" t="s">
        <v>5990</v>
      </c>
      <c r="I2659" s="220" t="s">
        <v>8592</v>
      </c>
      <c r="J2659" s="221">
        <v>1800</v>
      </c>
      <c r="K2659" s="221">
        <v>1</v>
      </c>
      <c r="L2659" s="221">
        <v>1800</v>
      </c>
    </row>
    <row r="2660" spans="1:12" s="167" customFormat="1">
      <c r="A2660" s="218" t="str">
        <f t="shared" si="20"/>
        <v>O221018058367일반상품</v>
      </c>
      <c r="B2660" s="219" t="s">
        <v>8230</v>
      </c>
      <c r="C2660" s="219" t="s">
        <v>8023</v>
      </c>
      <c r="D2660" s="219" t="s">
        <v>8065</v>
      </c>
      <c r="E2660" s="219" t="s">
        <v>7707</v>
      </c>
      <c r="F2660" s="219" t="s">
        <v>6394</v>
      </c>
      <c r="G2660" s="219" t="s">
        <v>7759</v>
      </c>
      <c r="H2660" s="219" t="s">
        <v>5990</v>
      </c>
      <c r="I2660" s="220" t="s">
        <v>8438</v>
      </c>
      <c r="J2660" s="221">
        <v>1100</v>
      </c>
      <c r="K2660" s="221">
        <v>1</v>
      </c>
      <c r="L2660" s="221">
        <v>1100</v>
      </c>
    </row>
    <row r="2661" spans="1:12" s="167" customFormat="1">
      <c r="A2661" s="218" t="str">
        <f t="shared" si="20"/>
        <v>O221018058367일반상품</v>
      </c>
      <c r="B2661" s="219" t="s">
        <v>8230</v>
      </c>
      <c r="C2661" s="219" t="s">
        <v>8023</v>
      </c>
      <c r="D2661" s="219" t="s">
        <v>8065</v>
      </c>
      <c r="E2661" s="219" t="s">
        <v>7707</v>
      </c>
      <c r="F2661" s="219" t="s">
        <v>6394</v>
      </c>
      <c r="G2661" s="219" t="s">
        <v>7759</v>
      </c>
      <c r="H2661" s="219" t="s">
        <v>5990</v>
      </c>
      <c r="I2661" s="220" t="s">
        <v>8450</v>
      </c>
      <c r="J2661" s="221">
        <v>1400</v>
      </c>
      <c r="K2661" s="221">
        <v>2</v>
      </c>
      <c r="L2661" s="221">
        <v>2800</v>
      </c>
    </row>
    <row r="2662" spans="1:12" s="167" customFormat="1">
      <c r="A2662" s="218" t="str">
        <f t="shared" si="20"/>
        <v>O221018058367일반상품</v>
      </c>
      <c r="B2662" s="219" t="s">
        <v>8230</v>
      </c>
      <c r="C2662" s="219" t="s">
        <v>8023</v>
      </c>
      <c r="D2662" s="219" t="s">
        <v>8065</v>
      </c>
      <c r="E2662" s="219" t="s">
        <v>7707</v>
      </c>
      <c r="F2662" s="219" t="s">
        <v>6394</v>
      </c>
      <c r="G2662" s="219" t="s">
        <v>7759</v>
      </c>
      <c r="H2662" s="219" t="s">
        <v>5990</v>
      </c>
      <c r="I2662" s="220" t="s">
        <v>7192</v>
      </c>
      <c r="J2662" s="221">
        <v>6490</v>
      </c>
      <c r="K2662" s="221">
        <v>2</v>
      </c>
      <c r="L2662" s="221">
        <v>12980</v>
      </c>
    </row>
    <row r="2663" spans="1:12" s="167" customFormat="1">
      <c r="A2663" s="218" t="str">
        <f t="shared" si="20"/>
        <v>O221018058367일반상품</v>
      </c>
      <c r="B2663" s="219" t="s">
        <v>8230</v>
      </c>
      <c r="C2663" s="219" t="s">
        <v>8023</v>
      </c>
      <c r="D2663" s="219" t="s">
        <v>8065</v>
      </c>
      <c r="E2663" s="219" t="s">
        <v>7707</v>
      </c>
      <c r="F2663" s="219" t="s">
        <v>6394</v>
      </c>
      <c r="G2663" s="219" t="s">
        <v>7759</v>
      </c>
      <c r="H2663" s="219" t="s">
        <v>5990</v>
      </c>
      <c r="I2663" s="220" t="s">
        <v>8931</v>
      </c>
      <c r="J2663" s="221">
        <v>3390</v>
      </c>
      <c r="K2663" s="221">
        <v>1</v>
      </c>
      <c r="L2663" s="221">
        <v>3390</v>
      </c>
    </row>
    <row r="2664" spans="1:12" s="167" customFormat="1">
      <c r="A2664" s="218" t="str">
        <f t="shared" si="20"/>
        <v>O221018058367일반상품</v>
      </c>
      <c r="B2664" s="219" t="s">
        <v>8230</v>
      </c>
      <c r="C2664" s="219" t="s">
        <v>8023</v>
      </c>
      <c r="D2664" s="219" t="s">
        <v>8065</v>
      </c>
      <c r="E2664" s="219" t="s">
        <v>7707</v>
      </c>
      <c r="F2664" s="219" t="s">
        <v>6394</v>
      </c>
      <c r="G2664" s="219" t="s">
        <v>7759</v>
      </c>
      <c r="H2664" s="219" t="s">
        <v>5990</v>
      </c>
      <c r="I2664" s="220" t="s">
        <v>7228</v>
      </c>
      <c r="J2664" s="221">
        <v>1250</v>
      </c>
      <c r="K2664" s="221">
        <v>4</v>
      </c>
      <c r="L2664" s="221">
        <v>5000</v>
      </c>
    </row>
    <row r="2665" spans="1:12" s="167" customFormat="1">
      <c r="A2665" s="218" t="str">
        <f t="shared" si="20"/>
        <v>O221018058367일반상품</v>
      </c>
      <c r="B2665" s="219" t="s">
        <v>8230</v>
      </c>
      <c r="C2665" s="219" t="s">
        <v>8023</v>
      </c>
      <c r="D2665" s="219" t="s">
        <v>8065</v>
      </c>
      <c r="E2665" s="219" t="s">
        <v>7707</v>
      </c>
      <c r="F2665" s="219" t="s">
        <v>6394</v>
      </c>
      <c r="G2665" s="219" t="s">
        <v>7759</v>
      </c>
      <c r="H2665" s="219" t="s">
        <v>5990</v>
      </c>
      <c r="I2665" s="220" t="s">
        <v>8570</v>
      </c>
      <c r="J2665" s="221">
        <v>9000</v>
      </c>
      <c r="K2665" s="221">
        <v>1</v>
      </c>
      <c r="L2665" s="221">
        <v>9000</v>
      </c>
    </row>
    <row r="2666" spans="1:12" s="167" customFormat="1">
      <c r="A2666" s="218" t="str">
        <f t="shared" si="20"/>
        <v>O221018058367일반상품</v>
      </c>
      <c r="B2666" s="219" t="s">
        <v>8230</v>
      </c>
      <c r="C2666" s="219" t="s">
        <v>8023</v>
      </c>
      <c r="D2666" s="219" t="s">
        <v>8065</v>
      </c>
      <c r="E2666" s="219" t="s">
        <v>7707</v>
      </c>
      <c r="F2666" s="219" t="s">
        <v>6394</v>
      </c>
      <c r="G2666" s="219" t="s">
        <v>7759</v>
      </c>
      <c r="H2666" s="219" t="s">
        <v>5990</v>
      </c>
      <c r="I2666" s="220" t="s">
        <v>8868</v>
      </c>
      <c r="J2666" s="221">
        <v>16255</v>
      </c>
      <c r="K2666" s="221">
        <v>1</v>
      </c>
      <c r="L2666" s="221">
        <v>16255</v>
      </c>
    </row>
    <row r="2667" spans="1:12" s="167" customFormat="1">
      <c r="A2667" s="218" t="str">
        <f t="shared" si="20"/>
        <v>O221018058367일반상품</v>
      </c>
      <c r="B2667" s="219" t="s">
        <v>8230</v>
      </c>
      <c r="C2667" s="219" t="s">
        <v>8023</v>
      </c>
      <c r="D2667" s="219" t="s">
        <v>8065</v>
      </c>
      <c r="E2667" s="219" t="s">
        <v>7707</v>
      </c>
      <c r="F2667" s="219" t="s">
        <v>6394</v>
      </c>
      <c r="G2667" s="219" t="s">
        <v>7759</v>
      </c>
      <c r="H2667" s="219" t="s">
        <v>5990</v>
      </c>
      <c r="I2667" s="220" t="s">
        <v>8765</v>
      </c>
      <c r="J2667" s="221">
        <v>1610</v>
      </c>
      <c r="K2667" s="221">
        <v>1</v>
      </c>
      <c r="L2667" s="221">
        <v>1610</v>
      </c>
    </row>
    <row r="2668" spans="1:12" s="167" customFormat="1">
      <c r="A2668" s="218" t="str">
        <f t="shared" si="20"/>
        <v>O221018058367일반상품</v>
      </c>
      <c r="B2668" s="219" t="s">
        <v>8230</v>
      </c>
      <c r="C2668" s="219" t="s">
        <v>8023</v>
      </c>
      <c r="D2668" s="219" t="s">
        <v>8065</v>
      </c>
      <c r="E2668" s="219" t="s">
        <v>7707</v>
      </c>
      <c r="F2668" s="219" t="s">
        <v>6394</v>
      </c>
      <c r="G2668" s="219" t="s">
        <v>7759</v>
      </c>
      <c r="H2668" s="219" t="s">
        <v>5990</v>
      </c>
      <c r="I2668" s="220" t="s">
        <v>8390</v>
      </c>
      <c r="J2668" s="221">
        <v>5718</v>
      </c>
      <c r="K2668" s="221">
        <v>1</v>
      </c>
      <c r="L2668" s="221">
        <v>5718</v>
      </c>
    </row>
    <row r="2669" spans="1:12" s="167" customFormat="1">
      <c r="A2669" s="218" t="str">
        <f t="shared" si="20"/>
        <v>O221018058367일반상품</v>
      </c>
      <c r="B2669" s="219" t="s">
        <v>8230</v>
      </c>
      <c r="C2669" s="219" t="s">
        <v>8023</v>
      </c>
      <c r="D2669" s="219" t="s">
        <v>8065</v>
      </c>
      <c r="E2669" s="219" t="s">
        <v>7707</v>
      </c>
      <c r="F2669" s="219" t="s">
        <v>6394</v>
      </c>
      <c r="G2669" s="219" t="s">
        <v>7759</v>
      </c>
      <c r="H2669" s="219" t="s">
        <v>5990</v>
      </c>
      <c r="I2669" s="220" t="s">
        <v>7979</v>
      </c>
      <c r="J2669" s="221">
        <v>6130</v>
      </c>
      <c r="K2669" s="221">
        <v>1</v>
      </c>
      <c r="L2669" s="221">
        <v>6130</v>
      </c>
    </row>
    <row r="2670" spans="1:12" s="167" customFormat="1">
      <c r="A2670" s="218" t="str">
        <f t="shared" si="20"/>
        <v>O221018058367일반상품</v>
      </c>
      <c r="B2670" s="219" t="s">
        <v>8230</v>
      </c>
      <c r="C2670" s="219" t="s">
        <v>8023</v>
      </c>
      <c r="D2670" s="219" t="s">
        <v>8065</v>
      </c>
      <c r="E2670" s="219" t="s">
        <v>7707</v>
      </c>
      <c r="F2670" s="219" t="s">
        <v>6394</v>
      </c>
      <c r="G2670" s="219" t="s">
        <v>7759</v>
      </c>
      <c r="H2670" s="219" t="s">
        <v>5990</v>
      </c>
      <c r="I2670" s="220" t="s">
        <v>8353</v>
      </c>
      <c r="J2670" s="221">
        <v>5250</v>
      </c>
      <c r="K2670" s="221">
        <v>1</v>
      </c>
      <c r="L2670" s="221">
        <v>5250</v>
      </c>
    </row>
    <row r="2671" spans="1:12" s="167" customFormat="1">
      <c r="A2671" s="218" t="str">
        <f t="shared" si="20"/>
        <v>O221018058367일반상품</v>
      </c>
      <c r="B2671" s="219" t="s">
        <v>8230</v>
      </c>
      <c r="C2671" s="219" t="s">
        <v>8023</v>
      </c>
      <c r="D2671" s="219" t="s">
        <v>8065</v>
      </c>
      <c r="E2671" s="219" t="s">
        <v>7707</v>
      </c>
      <c r="F2671" s="219" t="s">
        <v>6394</v>
      </c>
      <c r="G2671" s="219" t="s">
        <v>7759</v>
      </c>
      <c r="H2671" s="219" t="s">
        <v>5990</v>
      </c>
      <c r="I2671" s="220" t="s">
        <v>8069</v>
      </c>
      <c r="J2671" s="221">
        <v>2700</v>
      </c>
      <c r="K2671" s="221">
        <v>2</v>
      </c>
      <c r="L2671" s="221">
        <v>5400</v>
      </c>
    </row>
    <row r="2672" spans="1:12" s="167" customFormat="1">
      <c r="A2672" s="218" t="str">
        <f t="shared" si="20"/>
        <v>O221018058367일반상품</v>
      </c>
      <c r="B2672" s="219" t="s">
        <v>8230</v>
      </c>
      <c r="C2672" s="219" t="s">
        <v>8023</v>
      </c>
      <c r="D2672" s="219" t="s">
        <v>8065</v>
      </c>
      <c r="E2672" s="219" t="s">
        <v>7707</v>
      </c>
      <c r="F2672" s="219" t="s">
        <v>6394</v>
      </c>
      <c r="G2672" s="219" t="s">
        <v>7759</v>
      </c>
      <c r="H2672" s="219" t="s">
        <v>5990</v>
      </c>
      <c r="I2672" s="220" t="s">
        <v>8539</v>
      </c>
      <c r="J2672" s="221">
        <v>1160</v>
      </c>
      <c r="K2672" s="221">
        <v>1</v>
      </c>
      <c r="L2672" s="221">
        <v>1160</v>
      </c>
    </row>
    <row r="2673" spans="1:12" s="167" customFormat="1">
      <c r="A2673" s="218" t="str">
        <f t="shared" si="20"/>
        <v>O221018058367일반상품</v>
      </c>
      <c r="B2673" s="219" t="s">
        <v>8230</v>
      </c>
      <c r="C2673" s="219" t="s">
        <v>8023</v>
      </c>
      <c r="D2673" s="219" t="s">
        <v>8065</v>
      </c>
      <c r="E2673" s="219" t="s">
        <v>7707</v>
      </c>
      <c r="F2673" s="219" t="s">
        <v>6394</v>
      </c>
      <c r="G2673" s="219" t="s">
        <v>7759</v>
      </c>
      <c r="H2673" s="219" t="s">
        <v>5990</v>
      </c>
      <c r="I2673" s="220" t="s">
        <v>8334</v>
      </c>
      <c r="J2673" s="221">
        <v>1640</v>
      </c>
      <c r="K2673" s="221">
        <v>1</v>
      </c>
      <c r="L2673" s="221">
        <v>1640</v>
      </c>
    </row>
    <row r="2674" spans="1:12" s="167" customFormat="1">
      <c r="A2674" s="218" t="str">
        <f t="shared" si="20"/>
        <v>O221018058367일반상품</v>
      </c>
      <c r="B2674" s="219" t="s">
        <v>8230</v>
      </c>
      <c r="C2674" s="219" t="s">
        <v>8023</v>
      </c>
      <c r="D2674" s="219" t="s">
        <v>8065</v>
      </c>
      <c r="E2674" s="219" t="s">
        <v>7707</v>
      </c>
      <c r="F2674" s="219" t="s">
        <v>6394</v>
      </c>
      <c r="G2674" s="219" t="s">
        <v>7759</v>
      </c>
      <c r="H2674" s="219" t="s">
        <v>5990</v>
      </c>
      <c r="I2674" s="220" t="s">
        <v>8513</v>
      </c>
      <c r="J2674" s="221">
        <v>1030</v>
      </c>
      <c r="K2674" s="221">
        <v>1</v>
      </c>
      <c r="L2674" s="221">
        <v>1030</v>
      </c>
    </row>
    <row r="2675" spans="1:12" s="167" customFormat="1">
      <c r="A2675" s="218" t="str">
        <f t="shared" si="20"/>
        <v>O221018058367일반상품</v>
      </c>
      <c r="B2675" s="219" t="s">
        <v>8230</v>
      </c>
      <c r="C2675" s="219" t="s">
        <v>8023</v>
      </c>
      <c r="D2675" s="219" t="s">
        <v>8065</v>
      </c>
      <c r="E2675" s="219" t="s">
        <v>7707</v>
      </c>
      <c r="F2675" s="219" t="s">
        <v>6394</v>
      </c>
      <c r="G2675" s="219" t="s">
        <v>7759</v>
      </c>
      <c r="H2675" s="219" t="s">
        <v>5990</v>
      </c>
      <c r="I2675" s="220" t="s">
        <v>8646</v>
      </c>
      <c r="J2675" s="221">
        <v>4200</v>
      </c>
      <c r="K2675" s="221">
        <v>1</v>
      </c>
      <c r="L2675" s="221">
        <v>4200</v>
      </c>
    </row>
    <row r="2676" spans="1:12" s="167" customFormat="1">
      <c r="A2676" s="218" t="str">
        <f t="shared" si="20"/>
        <v>O221018058367일반상품</v>
      </c>
      <c r="B2676" s="219" t="s">
        <v>8230</v>
      </c>
      <c r="C2676" s="219" t="s">
        <v>8023</v>
      </c>
      <c r="D2676" s="219" t="s">
        <v>8065</v>
      </c>
      <c r="E2676" s="219" t="s">
        <v>7707</v>
      </c>
      <c r="F2676" s="219" t="s">
        <v>6394</v>
      </c>
      <c r="G2676" s="219" t="s">
        <v>7759</v>
      </c>
      <c r="H2676" s="219" t="s">
        <v>5990</v>
      </c>
      <c r="I2676" s="220" t="s">
        <v>8499</v>
      </c>
      <c r="J2676" s="221">
        <v>4400</v>
      </c>
      <c r="K2676" s="221">
        <v>1</v>
      </c>
      <c r="L2676" s="221">
        <v>4400</v>
      </c>
    </row>
    <row r="2677" spans="1:12" s="167" customFormat="1">
      <c r="A2677" s="218" t="str">
        <f t="shared" si="20"/>
        <v>O221018058367일반상품</v>
      </c>
      <c r="B2677" s="219" t="s">
        <v>8230</v>
      </c>
      <c r="C2677" s="219" t="s">
        <v>8023</v>
      </c>
      <c r="D2677" s="219" t="s">
        <v>8065</v>
      </c>
      <c r="E2677" s="219" t="s">
        <v>7707</v>
      </c>
      <c r="F2677" s="219" t="s">
        <v>6394</v>
      </c>
      <c r="G2677" s="219" t="s">
        <v>7759</v>
      </c>
      <c r="H2677" s="219" t="s">
        <v>5990</v>
      </c>
      <c r="I2677" s="220" t="s">
        <v>7215</v>
      </c>
      <c r="J2677" s="221">
        <v>1070</v>
      </c>
      <c r="K2677" s="221">
        <v>2</v>
      </c>
      <c r="L2677" s="221">
        <v>2140</v>
      </c>
    </row>
    <row r="2678" spans="1:12" s="167" customFormat="1">
      <c r="A2678" s="218" t="str">
        <f t="shared" si="20"/>
        <v>O221018058367일반상품</v>
      </c>
      <c r="B2678" s="219" t="s">
        <v>8230</v>
      </c>
      <c r="C2678" s="219" t="s">
        <v>8023</v>
      </c>
      <c r="D2678" s="219" t="s">
        <v>8065</v>
      </c>
      <c r="E2678" s="219" t="s">
        <v>7707</v>
      </c>
      <c r="F2678" s="219" t="s">
        <v>6394</v>
      </c>
      <c r="G2678" s="219" t="s">
        <v>7759</v>
      </c>
      <c r="H2678" s="219" t="s">
        <v>5990</v>
      </c>
      <c r="I2678" s="220" t="s">
        <v>8855</v>
      </c>
      <c r="J2678" s="221">
        <v>29000</v>
      </c>
      <c r="K2678" s="221">
        <v>1</v>
      </c>
      <c r="L2678" s="221">
        <v>29000</v>
      </c>
    </row>
    <row r="2679" spans="1:12" s="167" customFormat="1">
      <c r="A2679" s="218" t="str">
        <f t="shared" si="20"/>
        <v>O221018058367일반상품</v>
      </c>
      <c r="B2679" s="219" t="s">
        <v>8230</v>
      </c>
      <c r="C2679" s="219" t="s">
        <v>8023</v>
      </c>
      <c r="D2679" s="219" t="s">
        <v>8065</v>
      </c>
      <c r="E2679" s="219" t="s">
        <v>7707</v>
      </c>
      <c r="F2679" s="219" t="s">
        <v>6394</v>
      </c>
      <c r="G2679" s="219" t="s">
        <v>7759</v>
      </c>
      <c r="H2679" s="219" t="s">
        <v>5990</v>
      </c>
      <c r="I2679" s="220" t="s">
        <v>7216</v>
      </c>
      <c r="J2679" s="221">
        <v>3930</v>
      </c>
      <c r="K2679" s="221">
        <v>2</v>
      </c>
      <c r="L2679" s="221">
        <v>7860</v>
      </c>
    </row>
    <row r="2680" spans="1:12" s="167" customFormat="1">
      <c r="A2680" s="218" t="str">
        <f t="shared" si="20"/>
        <v>O221018058367일반상품</v>
      </c>
      <c r="B2680" s="219" t="s">
        <v>8230</v>
      </c>
      <c r="C2680" s="219" t="s">
        <v>8023</v>
      </c>
      <c r="D2680" s="219" t="s">
        <v>8065</v>
      </c>
      <c r="E2680" s="219" t="s">
        <v>7707</v>
      </c>
      <c r="F2680" s="219" t="s">
        <v>6394</v>
      </c>
      <c r="G2680" s="219" t="s">
        <v>7759</v>
      </c>
      <c r="H2680" s="219" t="s">
        <v>5990</v>
      </c>
      <c r="I2680" s="220" t="s">
        <v>8657</v>
      </c>
      <c r="J2680" s="221">
        <v>13600</v>
      </c>
      <c r="K2680" s="221">
        <v>1</v>
      </c>
      <c r="L2680" s="221">
        <v>13600</v>
      </c>
    </row>
    <row r="2681" spans="1:12" s="167" customFormat="1">
      <c r="A2681" s="218" t="str">
        <f t="shared" si="20"/>
        <v>O221018058367일반상품</v>
      </c>
      <c r="B2681" s="219" t="s">
        <v>8230</v>
      </c>
      <c r="C2681" s="219" t="s">
        <v>8023</v>
      </c>
      <c r="D2681" s="219" t="s">
        <v>8065</v>
      </c>
      <c r="E2681" s="219" t="s">
        <v>7707</v>
      </c>
      <c r="F2681" s="219" t="s">
        <v>6394</v>
      </c>
      <c r="G2681" s="219" t="s">
        <v>7759</v>
      </c>
      <c r="H2681" s="219" t="s">
        <v>5990</v>
      </c>
      <c r="I2681" s="220" t="s">
        <v>8735</v>
      </c>
      <c r="J2681" s="221">
        <v>22000</v>
      </c>
      <c r="K2681" s="221">
        <v>1</v>
      </c>
      <c r="L2681" s="221">
        <v>22000</v>
      </c>
    </row>
    <row r="2682" spans="1:12" s="167" customFormat="1">
      <c r="A2682" s="218" t="str">
        <f t="shared" si="20"/>
        <v>O221018058366일반상품</v>
      </c>
      <c r="B2682" s="219" t="s">
        <v>8231</v>
      </c>
      <c r="C2682" s="219" t="s">
        <v>8023</v>
      </c>
      <c r="D2682" s="219" t="s">
        <v>8065</v>
      </c>
      <c r="E2682" s="219" t="s">
        <v>7711</v>
      </c>
      <c r="F2682" s="219" t="s">
        <v>8014</v>
      </c>
      <c r="G2682" s="219" t="s">
        <v>8017</v>
      </c>
      <c r="H2682" s="219" t="s">
        <v>5990</v>
      </c>
      <c r="I2682" s="220" t="s">
        <v>8771</v>
      </c>
      <c r="J2682" s="221">
        <v>9200</v>
      </c>
      <c r="K2682" s="221">
        <v>1</v>
      </c>
      <c r="L2682" s="221">
        <v>9200</v>
      </c>
    </row>
    <row r="2683" spans="1:12" s="167" customFormat="1">
      <c r="A2683" s="218" t="str">
        <f t="shared" si="20"/>
        <v>O221018058366일반상품</v>
      </c>
      <c r="B2683" s="219" t="s">
        <v>8231</v>
      </c>
      <c r="C2683" s="219" t="s">
        <v>8023</v>
      </c>
      <c r="D2683" s="219" t="s">
        <v>8065</v>
      </c>
      <c r="E2683" s="219" t="s">
        <v>7711</v>
      </c>
      <c r="F2683" s="219" t="s">
        <v>8014</v>
      </c>
      <c r="G2683" s="219" t="s">
        <v>8017</v>
      </c>
      <c r="H2683" s="219" t="s">
        <v>5990</v>
      </c>
      <c r="I2683" s="220" t="s">
        <v>8705</v>
      </c>
      <c r="J2683" s="221">
        <v>4280</v>
      </c>
      <c r="K2683" s="221">
        <v>2</v>
      </c>
      <c r="L2683" s="221">
        <v>8560</v>
      </c>
    </row>
    <row r="2684" spans="1:12" s="167" customFormat="1">
      <c r="A2684" s="218" t="str">
        <f t="shared" si="20"/>
        <v>O221018058366일반상품</v>
      </c>
      <c r="B2684" s="219" t="s">
        <v>8231</v>
      </c>
      <c r="C2684" s="219" t="s">
        <v>8023</v>
      </c>
      <c r="D2684" s="219" t="s">
        <v>8065</v>
      </c>
      <c r="E2684" s="219" t="s">
        <v>7711</v>
      </c>
      <c r="F2684" s="219" t="s">
        <v>8014</v>
      </c>
      <c r="G2684" s="219" t="s">
        <v>8017</v>
      </c>
      <c r="H2684" s="219" t="s">
        <v>5990</v>
      </c>
      <c r="I2684" s="220" t="s">
        <v>8750</v>
      </c>
      <c r="J2684" s="221">
        <v>3360</v>
      </c>
      <c r="K2684" s="221">
        <v>1</v>
      </c>
      <c r="L2684" s="221">
        <v>3360</v>
      </c>
    </row>
    <row r="2685" spans="1:12" s="167" customFormat="1">
      <c r="A2685" s="218" t="str">
        <f t="shared" si="20"/>
        <v>O221018058366일반상품</v>
      </c>
      <c r="B2685" s="219" t="s">
        <v>8231</v>
      </c>
      <c r="C2685" s="219" t="s">
        <v>8023</v>
      </c>
      <c r="D2685" s="219" t="s">
        <v>8065</v>
      </c>
      <c r="E2685" s="219" t="s">
        <v>7711</v>
      </c>
      <c r="F2685" s="219" t="s">
        <v>8014</v>
      </c>
      <c r="G2685" s="219" t="s">
        <v>8017</v>
      </c>
      <c r="H2685" s="219" t="s">
        <v>5990</v>
      </c>
      <c r="I2685" s="220" t="s">
        <v>8424</v>
      </c>
      <c r="J2685" s="221">
        <v>1230</v>
      </c>
      <c r="K2685" s="221">
        <v>4</v>
      </c>
      <c r="L2685" s="221">
        <v>4920</v>
      </c>
    </row>
    <row r="2686" spans="1:12" s="167" customFormat="1">
      <c r="A2686" s="218" t="str">
        <f t="shared" si="20"/>
        <v>O221018058366일반상품</v>
      </c>
      <c r="B2686" s="219" t="s">
        <v>8231</v>
      </c>
      <c r="C2686" s="219" t="s">
        <v>8023</v>
      </c>
      <c r="D2686" s="219" t="s">
        <v>8065</v>
      </c>
      <c r="E2686" s="219" t="s">
        <v>7711</v>
      </c>
      <c r="F2686" s="219" t="s">
        <v>8014</v>
      </c>
      <c r="G2686" s="219" t="s">
        <v>8017</v>
      </c>
      <c r="H2686" s="219" t="s">
        <v>5990</v>
      </c>
      <c r="I2686" s="220" t="s">
        <v>8075</v>
      </c>
      <c r="J2686" s="221">
        <v>4500</v>
      </c>
      <c r="K2686" s="221">
        <v>2</v>
      </c>
      <c r="L2686" s="221">
        <v>9000</v>
      </c>
    </row>
    <row r="2687" spans="1:12" s="167" customFormat="1">
      <c r="A2687" s="218" t="str">
        <f t="shared" si="20"/>
        <v>O221018058366일반상품</v>
      </c>
      <c r="B2687" s="219" t="s">
        <v>8231</v>
      </c>
      <c r="C2687" s="219" t="s">
        <v>8023</v>
      </c>
      <c r="D2687" s="219" t="s">
        <v>8065</v>
      </c>
      <c r="E2687" s="219" t="s">
        <v>7711</v>
      </c>
      <c r="F2687" s="219" t="s">
        <v>8014</v>
      </c>
      <c r="G2687" s="219" t="s">
        <v>8017</v>
      </c>
      <c r="H2687" s="219" t="s">
        <v>5990</v>
      </c>
      <c r="I2687" s="220" t="s">
        <v>7203</v>
      </c>
      <c r="J2687" s="221">
        <v>5000</v>
      </c>
      <c r="K2687" s="221">
        <v>1</v>
      </c>
      <c r="L2687" s="221">
        <v>5000</v>
      </c>
    </row>
    <row r="2688" spans="1:12" s="167" customFormat="1">
      <c r="A2688" s="218" t="str">
        <f t="shared" si="20"/>
        <v>O221018058366일반상품</v>
      </c>
      <c r="B2688" s="219" t="s">
        <v>8231</v>
      </c>
      <c r="C2688" s="219" t="s">
        <v>8023</v>
      </c>
      <c r="D2688" s="219" t="s">
        <v>8065</v>
      </c>
      <c r="E2688" s="219" t="s">
        <v>7711</v>
      </c>
      <c r="F2688" s="219" t="s">
        <v>8014</v>
      </c>
      <c r="G2688" s="219" t="s">
        <v>8017</v>
      </c>
      <c r="H2688" s="219" t="s">
        <v>5990</v>
      </c>
      <c r="I2688" s="220" t="s">
        <v>8503</v>
      </c>
      <c r="J2688" s="221">
        <v>5450</v>
      </c>
      <c r="K2688" s="221">
        <v>1</v>
      </c>
      <c r="L2688" s="221">
        <v>5450</v>
      </c>
    </row>
    <row r="2689" spans="1:12" s="167" customFormat="1">
      <c r="A2689" s="218" t="str">
        <f t="shared" si="20"/>
        <v>O221018058366일반상품</v>
      </c>
      <c r="B2689" s="219" t="s">
        <v>8231</v>
      </c>
      <c r="C2689" s="219" t="s">
        <v>8023</v>
      </c>
      <c r="D2689" s="219" t="s">
        <v>8065</v>
      </c>
      <c r="E2689" s="219" t="s">
        <v>7711</v>
      </c>
      <c r="F2689" s="219" t="s">
        <v>8014</v>
      </c>
      <c r="G2689" s="219" t="s">
        <v>8017</v>
      </c>
      <c r="H2689" s="219" t="s">
        <v>5990</v>
      </c>
      <c r="I2689" s="220" t="s">
        <v>7210</v>
      </c>
      <c r="J2689" s="221">
        <v>5020</v>
      </c>
      <c r="K2689" s="221">
        <v>1</v>
      </c>
      <c r="L2689" s="221">
        <v>5020</v>
      </c>
    </row>
    <row r="2690" spans="1:12" s="167" customFormat="1">
      <c r="A2690" s="218" t="str">
        <f t="shared" si="20"/>
        <v>O221018058366일반상품</v>
      </c>
      <c r="B2690" s="219" t="s">
        <v>8231</v>
      </c>
      <c r="C2690" s="219" t="s">
        <v>8023</v>
      </c>
      <c r="D2690" s="219" t="s">
        <v>8065</v>
      </c>
      <c r="E2690" s="219" t="s">
        <v>7711</v>
      </c>
      <c r="F2690" s="219" t="s">
        <v>8014</v>
      </c>
      <c r="G2690" s="219" t="s">
        <v>8017</v>
      </c>
      <c r="H2690" s="219" t="s">
        <v>5990</v>
      </c>
      <c r="I2690" s="220" t="s">
        <v>7211</v>
      </c>
      <c r="J2690" s="221">
        <v>9000</v>
      </c>
      <c r="K2690" s="221">
        <v>1</v>
      </c>
      <c r="L2690" s="221">
        <v>9000</v>
      </c>
    </row>
    <row r="2691" spans="1:12" s="167" customFormat="1">
      <c r="A2691" s="218" t="str">
        <f t="shared" si="20"/>
        <v>O221018058366일반상품</v>
      </c>
      <c r="B2691" s="219" t="s">
        <v>8231</v>
      </c>
      <c r="C2691" s="219" t="s">
        <v>8023</v>
      </c>
      <c r="D2691" s="219" t="s">
        <v>8065</v>
      </c>
      <c r="E2691" s="219" t="s">
        <v>7711</v>
      </c>
      <c r="F2691" s="219" t="s">
        <v>8014</v>
      </c>
      <c r="G2691" s="219" t="s">
        <v>8017</v>
      </c>
      <c r="H2691" s="219" t="s">
        <v>5990</v>
      </c>
      <c r="I2691" s="220" t="s">
        <v>8546</v>
      </c>
      <c r="J2691" s="221">
        <v>3000</v>
      </c>
      <c r="K2691" s="221">
        <v>1</v>
      </c>
      <c r="L2691" s="221">
        <v>3000</v>
      </c>
    </row>
    <row r="2692" spans="1:12" s="167" customFormat="1">
      <c r="A2692" s="218" t="str">
        <f t="shared" si="20"/>
        <v>O221018058366일반상품</v>
      </c>
      <c r="B2692" s="219" t="s">
        <v>8231</v>
      </c>
      <c r="C2692" s="219" t="s">
        <v>8023</v>
      </c>
      <c r="D2692" s="219" t="s">
        <v>8065</v>
      </c>
      <c r="E2692" s="219" t="s">
        <v>7711</v>
      </c>
      <c r="F2692" s="219" t="s">
        <v>8014</v>
      </c>
      <c r="G2692" s="219" t="s">
        <v>8017</v>
      </c>
      <c r="H2692" s="219" t="s">
        <v>5990</v>
      </c>
      <c r="I2692" s="220" t="s">
        <v>8866</v>
      </c>
      <c r="J2692" s="221">
        <v>9900</v>
      </c>
      <c r="K2692" s="221">
        <v>2</v>
      </c>
      <c r="L2692" s="221">
        <v>19800</v>
      </c>
    </row>
    <row r="2693" spans="1:12" s="167" customFormat="1">
      <c r="A2693" s="218" t="str">
        <f t="shared" si="20"/>
        <v>O221018058366일반상품</v>
      </c>
      <c r="B2693" s="219" t="s">
        <v>8231</v>
      </c>
      <c r="C2693" s="219" t="s">
        <v>8023</v>
      </c>
      <c r="D2693" s="219" t="s">
        <v>8065</v>
      </c>
      <c r="E2693" s="219" t="s">
        <v>7711</v>
      </c>
      <c r="F2693" s="219" t="s">
        <v>8014</v>
      </c>
      <c r="G2693" s="219" t="s">
        <v>8017</v>
      </c>
      <c r="H2693" s="219" t="s">
        <v>5990</v>
      </c>
      <c r="I2693" s="220" t="s">
        <v>8867</v>
      </c>
      <c r="J2693" s="221">
        <v>9900</v>
      </c>
      <c r="K2693" s="221">
        <v>1</v>
      </c>
      <c r="L2693" s="221">
        <v>9900</v>
      </c>
    </row>
    <row r="2694" spans="1:12" s="167" customFormat="1">
      <c r="A2694" s="218" t="str">
        <f t="shared" si="20"/>
        <v>O221018058366일반상품</v>
      </c>
      <c r="B2694" s="219" t="s">
        <v>8231</v>
      </c>
      <c r="C2694" s="219" t="s">
        <v>8023</v>
      </c>
      <c r="D2694" s="219" t="s">
        <v>8065</v>
      </c>
      <c r="E2694" s="219" t="s">
        <v>7711</v>
      </c>
      <c r="F2694" s="219" t="s">
        <v>8014</v>
      </c>
      <c r="G2694" s="219" t="s">
        <v>8017</v>
      </c>
      <c r="H2694" s="219" t="s">
        <v>5990</v>
      </c>
      <c r="I2694" s="220" t="s">
        <v>8505</v>
      </c>
      <c r="J2694" s="221">
        <v>2564</v>
      </c>
      <c r="K2694" s="221">
        <v>1</v>
      </c>
      <c r="L2694" s="221">
        <v>2564</v>
      </c>
    </row>
    <row r="2695" spans="1:12" s="167" customFormat="1">
      <c r="A2695" s="218" t="str">
        <f t="shared" si="20"/>
        <v>O221018058366일반상품</v>
      </c>
      <c r="B2695" s="219" t="s">
        <v>8231</v>
      </c>
      <c r="C2695" s="219" t="s">
        <v>8023</v>
      </c>
      <c r="D2695" s="219" t="s">
        <v>8065</v>
      </c>
      <c r="E2695" s="219" t="s">
        <v>7711</v>
      </c>
      <c r="F2695" s="219" t="s">
        <v>8014</v>
      </c>
      <c r="G2695" s="219" t="s">
        <v>8017</v>
      </c>
      <c r="H2695" s="219" t="s">
        <v>5990</v>
      </c>
      <c r="I2695" s="220" t="s">
        <v>8481</v>
      </c>
      <c r="J2695" s="221">
        <v>9300</v>
      </c>
      <c r="K2695" s="221">
        <v>1</v>
      </c>
      <c r="L2695" s="221">
        <v>9300</v>
      </c>
    </row>
    <row r="2696" spans="1:12" s="167" customFormat="1">
      <c r="A2696" s="218" t="str">
        <f t="shared" si="20"/>
        <v>O221018058366일반상품</v>
      </c>
      <c r="B2696" s="219" t="s">
        <v>8231</v>
      </c>
      <c r="C2696" s="219" t="s">
        <v>8023</v>
      </c>
      <c r="D2696" s="219" t="s">
        <v>8065</v>
      </c>
      <c r="E2696" s="219" t="s">
        <v>7711</v>
      </c>
      <c r="F2696" s="219" t="s">
        <v>8014</v>
      </c>
      <c r="G2696" s="219" t="s">
        <v>8017</v>
      </c>
      <c r="H2696" s="219" t="s">
        <v>5990</v>
      </c>
      <c r="I2696" s="220" t="s">
        <v>7197</v>
      </c>
      <c r="J2696" s="221">
        <v>3800</v>
      </c>
      <c r="K2696" s="221">
        <v>3</v>
      </c>
      <c r="L2696" s="221">
        <v>11400</v>
      </c>
    </row>
    <row r="2697" spans="1:12" s="167" customFormat="1">
      <c r="A2697" s="218" t="str">
        <f t="shared" si="20"/>
        <v>O221018058366일반상품</v>
      </c>
      <c r="B2697" s="219" t="s">
        <v>8231</v>
      </c>
      <c r="C2697" s="219" t="s">
        <v>8023</v>
      </c>
      <c r="D2697" s="219" t="s">
        <v>8065</v>
      </c>
      <c r="E2697" s="219" t="s">
        <v>7711</v>
      </c>
      <c r="F2697" s="219" t="s">
        <v>8014</v>
      </c>
      <c r="G2697" s="219" t="s">
        <v>8017</v>
      </c>
      <c r="H2697" s="219" t="s">
        <v>5990</v>
      </c>
      <c r="I2697" s="220" t="s">
        <v>8687</v>
      </c>
      <c r="J2697" s="221">
        <v>3160</v>
      </c>
      <c r="K2697" s="221">
        <v>1</v>
      </c>
      <c r="L2697" s="221">
        <v>3160</v>
      </c>
    </row>
    <row r="2698" spans="1:12" s="167" customFormat="1">
      <c r="A2698" s="218" t="str">
        <f t="shared" si="20"/>
        <v>O221018058366일반상품</v>
      </c>
      <c r="B2698" s="219" t="s">
        <v>8231</v>
      </c>
      <c r="C2698" s="219" t="s">
        <v>8023</v>
      </c>
      <c r="D2698" s="219" t="s">
        <v>8065</v>
      </c>
      <c r="E2698" s="219" t="s">
        <v>7711</v>
      </c>
      <c r="F2698" s="219" t="s">
        <v>8014</v>
      </c>
      <c r="G2698" s="219" t="s">
        <v>8017</v>
      </c>
      <c r="H2698" s="219" t="s">
        <v>5990</v>
      </c>
      <c r="I2698" s="220" t="s">
        <v>7201</v>
      </c>
      <c r="J2698" s="221">
        <v>12480</v>
      </c>
      <c r="K2698" s="221">
        <v>1</v>
      </c>
      <c r="L2698" s="221">
        <v>12480</v>
      </c>
    </row>
    <row r="2699" spans="1:12" s="167" customFormat="1">
      <c r="A2699" s="218" t="str">
        <f t="shared" si="20"/>
        <v>O221018058366일반상품</v>
      </c>
      <c r="B2699" s="219" t="s">
        <v>8231</v>
      </c>
      <c r="C2699" s="219" t="s">
        <v>8023</v>
      </c>
      <c r="D2699" s="219" t="s">
        <v>8065</v>
      </c>
      <c r="E2699" s="219" t="s">
        <v>7711</v>
      </c>
      <c r="F2699" s="219" t="s">
        <v>8014</v>
      </c>
      <c r="G2699" s="219" t="s">
        <v>8017</v>
      </c>
      <c r="H2699" s="219" t="s">
        <v>5990</v>
      </c>
      <c r="I2699" s="220" t="s">
        <v>8852</v>
      </c>
      <c r="J2699" s="221">
        <v>11160</v>
      </c>
      <c r="K2699" s="221">
        <v>1</v>
      </c>
      <c r="L2699" s="221">
        <v>11160</v>
      </c>
    </row>
    <row r="2700" spans="1:12" s="167" customFormat="1">
      <c r="A2700" s="218" t="str">
        <f t="shared" si="20"/>
        <v>O221018058366일반상품</v>
      </c>
      <c r="B2700" s="219" t="s">
        <v>8231</v>
      </c>
      <c r="C2700" s="219" t="s">
        <v>8023</v>
      </c>
      <c r="D2700" s="219" t="s">
        <v>8065</v>
      </c>
      <c r="E2700" s="219" t="s">
        <v>7711</v>
      </c>
      <c r="F2700" s="219" t="s">
        <v>8014</v>
      </c>
      <c r="G2700" s="219" t="s">
        <v>8017</v>
      </c>
      <c r="H2700" s="219" t="s">
        <v>5990</v>
      </c>
      <c r="I2700" s="220" t="s">
        <v>8928</v>
      </c>
      <c r="J2700" s="221">
        <v>3600</v>
      </c>
      <c r="K2700" s="221">
        <v>1</v>
      </c>
      <c r="L2700" s="221">
        <v>3600</v>
      </c>
    </row>
    <row r="2701" spans="1:12" s="167" customFormat="1">
      <c r="A2701" s="218" t="str">
        <f t="shared" si="20"/>
        <v>O221018058366일반상품</v>
      </c>
      <c r="B2701" s="219" t="s">
        <v>8231</v>
      </c>
      <c r="C2701" s="219" t="s">
        <v>8023</v>
      </c>
      <c r="D2701" s="219" t="s">
        <v>8065</v>
      </c>
      <c r="E2701" s="219" t="s">
        <v>7711</v>
      </c>
      <c r="F2701" s="219" t="s">
        <v>8014</v>
      </c>
      <c r="G2701" s="219" t="s">
        <v>8017</v>
      </c>
      <c r="H2701" s="219" t="s">
        <v>5990</v>
      </c>
      <c r="I2701" s="220" t="s">
        <v>7219</v>
      </c>
      <c r="J2701" s="221">
        <v>6650</v>
      </c>
      <c r="K2701" s="221">
        <v>1</v>
      </c>
      <c r="L2701" s="221">
        <v>6650</v>
      </c>
    </row>
    <row r="2702" spans="1:12" s="167" customFormat="1">
      <c r="A2702" s="218" t="str">
        <f t="shared" si="20"/>
        <v>O221018058366일반상품</v>
      </c>
      <c r="B2702" s="219" t="s">
        <v>8231</v>
      </c>
      <c r="C2702" s="219" t="s">
        <v>8023</v>
      </c>
      <c r="D2702" s="219" t="s">
        <v>8065</v>
      </c>
      <c r="E2702" s="219" t="s">
        <v>7711</v>
      </c>
      <c r="F2702" s="219" t="s">
        <v>8014</v>
      </c>
      <c r="G2702" s="219" t="s">
        <v>8017</v>
      </c>
      <c r="H2702" s="219" t="s">
        <v>5990</v>
      </c>
      <c r="I2702" s="220" t="s">
        <v>8537</v>
      </c>
      <c r="J2702" s="221">
        <v>4980</v>
      </c>
      <c r="K2702" s="221">
        <v>1</v>
      </c>
      <c r="L2702" s="221">
        <v>4980</v>
      </c>
    </row>
    <row r="2703" spans="1:12" s="167" customFormat="1">
      <c r="A2703" s="218" t="str">
        <f t="shared" si="20"/>
        <v>O221018058366일반상품</v>
      </c>
      <c r="B2703" s="219" t="s">
        <v>8231</v>
      </c>
      <c r="C2703" s="219" t="s">
        <v>8023</v>
      </c>
      <c r="D2703" s="219" t="s">
        <v>8065</v>
      </c>
      <c r="E2703" s="219" t="s">
        <v>7711</v>
      </c>
      <c r="F2703" s="219" t="s">
        <v>8014</v>
      </c>
      <c r="G2703" s="219" t="s">
        <v>8017</v>
      </c>
      <c r="H2703" s="219" t="s">
        <v>5990</v>
      </c>
      <c r="I2703" s="220" t="s">
        <v>8390</v>
      </c>
      <c r="J2703" s="221">
        <v>5718</v>
      </c>
      <c r="K2703" s="221">
        <v>2</v>
      </c>
      <c r="L2703" s="221">
        <v>11436</v>
      </c>
    </row>
    <row r="2704" spans="1:12" s="167" customFormat="1">
      <c r="A2704" s="218" t="str">
        <f t="shared" si="20"/>
        <v>O221018058366일반상품</v>
      </c>
      <c r="B2704" s="219" t="s">
        <v>8231</v>
      </c>
      <c r="C2704" s="219" t="s">
        <v>8023</v>
      </c>
      <c r="D2704" s="219" t="s">
        <v>8065</v>
      </c>
      <c r="E2704" s="219" t="s">
        <v>7711</v>
      </c>
      <c r="F2704" s="219" t="s">
        <v>8014</v>
      </c>
      <c r="G2704" s="219" t="s">
        <v>8017</v>
      </c>
      <c r="H2704" s="219" t="s">
        <v>5990</v>
      </c>
      <c r="I2704" s="220" t="s">
        <v>8330</v>
      </c>
      <c r="J2704" s="221">
        <v>18000</v>
      </c>
      <c r="K2704" s="221">
        <v>2</v>
      </c>
      <c r="L2704" s="221">
        <v>36000</v>
      </c>
    </row>
    <row r="2705" spans="1:12" s="167" customFormat="1">
      <c r="A2705" s="218" t="str">
        <f t="shared" si="20"/>
        <v>O221018058366일반상품</v>
      </c>
      <c r="B2705" s="219" t="s">
        <v>8231</v>
      </c>
      <c r="C2705" s="219" t="s">
        <v>8023</v>
      </c>
      <c r="D2705" s="219" t="s">
        <v>8065</v>
      </c>
      <c r="E2705" s="219" t="s">
        <v>7711</v>
      </c>
      <c r="F2705" s="219" t="s">
        <v>8014</v>
      </c>
      <c r="G2705" s="219" t="s">
        <v>8017</v>
      </c>
      <c r="H2705" s="219" t="s">
        <v>5990</v>
      </c>
      <c r="I2705" s="220" t="s">
        <v>8026</v>
      </c>
      <c r="J2705" s="221">
        <v>1440</v>
      </c>
      <c r="K2705" s="221">
        <v>1</v>
      </c>
      <c r="L2705" s="221">
        <v>1440</v>
      </c>
    </row>
    <row r="2706" spans="1:12" s="167" customFormat="1">
      <c r="A2706" s="218" t="str">
        <f t="shared" si="20"/>
        <v>O221018058366일반상품</v>
      </c>
      <c r="B2706" s="219" t="s">
        <v>8231</v>
      </c>
      <c r="C2706" s="219" t="s">
        <v>8023</v>
      </c>
      <c r="D2706" s="219" t="s">
        <v>8065</v>
      </c>
      <c r="E2706" s="219" t="s">
        <v>7711</v>
      </c>
      <c r="F2706" s="219" t="s">
        <v>8014</v>
      </c>
      <c r="G2706" s="219" t="s">
        <v>8017</v>
      </c>
      <c r="H2706" s="219" t="s">
        <v>5990</v>
      </c>
      <c r="I2706" s="220" t="s">
        <v>8744</v>
      </c>
      <c r="J2706" s="221">
        <v>790</v>
      </c>
      <c r="K2706" s="221">
        <v>3</v>
      </c>
      <c r="L2706" s="221">
        <v>2370</v>
      </c>
    </row>
    <row r="2707" spans="1:12" s="167" customFormat="1">
      <c r="A2707" s="218" t="str">
        <f t="shared" si="20"/>
        <v>O221018058366일반상품</v>
      </c>
      <c r="B2707" s="219" t="s">
        <v>8231</v>
      </c>
      <c r="C2707" s="219" t="s">
        <v>8023</v>
      </c>
      <c r="D2707" s="219" t="s">
        <v>8065</v>
      </c>
      <c r="E2707" s="219" t="s">
        <v>7711</v>
      </c>
      <c r="F2707" s="219" t="s">
        <v>8014</v>
      </c>
      <c r="G2707" s="219" t="s">
        <v>8017</v>
      </c>
      <c r="H2707" s="219" t="s">
        <v>5990</v>
      </c>
      <c r="I2707" s="220" t="s">
        <v>8432</v>
      </c>
      <c r="J2707" s="221">
        <v>5700</v>
      </c>
      <c r="K2707" s="221">
        <v>1</v>
      </c>
      <c r="L2707" s="221">
        <v>5700</v>
      </c>
    </row>
    <row r="2708" spans="1:12" s="167" customFormat="1">
      <c r="A2708" s="218" t="str">
        <f t="shared" si="20"/>
        <v>O221018058366일반상품</v>
      </c>
      <c r="B2708" s="219" t="s">
        <v>8231</v>
      </c>
      <c r="C2708" s="219" t="s">
        <v>8023</v>
      </c>
      <c r="D2708" s="219" t="s">
        <v>8065</v>
      </c>
      <c r="E2708" s="219" t="s">
        <v>7711</v>
      </c>
      <c r="F2708" s="219" t="s">
        <v>8014</v>
      </c>
      <c r="G2708" s="219" t="s">
        <v>8017</v>
      </c>
      <c r="H2708" s="219" t="s">
        <v>5990</v>
      </c>
      <c r="I2708" s="220" t="s">
        <v>7298</v>
      </c>
      <c r="J2708" s="221">
        <v>5960</v>
      </c>
      <c r="K2708" s="221">
        <v>1</v>
      </c>
      <c r="L2708" s="221">
        <v>5960</v>
      </c>
    </row>
    <row r="2709" spans="1:12" s="167" customFormat="1">
      <c r="A2709" s="218" t="str">
        <f t="shared" si="20"/>
        <v>O221018058366일반상품</v>
      </c>
      <c r="B2709" s="219" t="s">
        <v>8231</v>
      </c>
      <c r="C2709" s="219" t="s">
        <v>8023</v>
      </c>
      <c r="D2709" s="219" t="s">
        <v>8065</v>
      </c>
      <c r="E2709" s="219" t="s">
        <v>7711</v>
      </c>
      <c r="F2709" s="219" t="s">
        <v>8014</v>
      </c>
      <c r="G2709" s="219" t="s">
        <v>8017</v>
      </c>
      <c r="H2709" s="219" t="s">
        <v>5990</v>
      </c>
      <c r="I2709" s="220" t="s">
        <v>8745</v>
      </c>
      <c r="J2709" s="221">
        <v>2480</v>
      </c>
      <c r="K2709" s="221">
        <v>1</v>
      </c>
      <c r="L2709" s="221">
        <v>2480</v>
      </c>
    </row>
    <row r="2710" spans="1:12" s="167" customFormat="1">
      <c r="A2710" s="218" t="str">
        <f t="shared" si="20"/>
        <v>O221018058366일반상품</v>
      </c>
      <c r="B2710" s="219" t="s">
        <v>8231</v>
      </c>
      <c r="C2710" s="219" t="s">
        <v>8023</v>
      </c>
      <c r="D2710" s="219" t="s">
        <v>8065</v>
      </c>
      <c r="E2710" s="219" t="s">
        <v>7711</v>
      </c>
      <c r="F2710" s="219" t="s">
        <v>8014</v>
      </c>
      <c r="G2710" s="219" t="s">
        <v>8017</v>
      </c>
      <c r="H2710" s="219" t="s">
        <v>5990</v>
      </c>
      <c r="I2710" s="220" t="s">
        <v>8932</v>
      </c>
      <c r="J2710" s="221">
        <v>1500</v>
      </c>
      <c r="K2710" s="221">
        <v>1</v>
      </c>
      <c r="L2710" s="221">
        <v>1500</v>
      </c>
    </row>
    <row r="2711" spans="1:12" s="167" customFormat="1">
      <c r="A2711" s="218" t="str">
        <f t="shared" si="20"/>
        <v>O221018058366일반상품</v>
      </c>
      <c r="B2711" s="219" t="s">
        <v>8231</v>
      </c>
      <c r="C2711" s="219" t="s">
        <v>8023</v>
      </c>
      <c r="D2711" s="219" t="s">
        <v>8065</v>
      </c>
      <c r="E2711" s="219" t="s">
        <v>7711</v>
      </c>
      <c r="F2711" s="219" t="s">
        <v>8014</v>
      </c>
      <c r="G2711" s="219" t="s">
        <v>8017</v>
      </c>
      <c r="H2711" s="219" t="s">
        <v>5990</v>
      </c>
      <c r="I2711" s="220" t="s">
        <v>7240</v>
      </c>
      <c r="J2711" s="221">
        <v>2900</v>
      </c>
      <c r="K2711" s="221">
        <v>1</v>
      </c>
      <c r="L2711" s="221">
        <v>2900</v>
      </c>
    </row>
    <row r="2712" spans="1:12" s="167" customFormat="1">
      <c r="A2712" s="218" t="str">
        <f t="shared" si="20"/>
        <v>O221018058366일반상품</v>
      </c>
      <c r="B2712" s="219" t="s">
        <v>8231</v>
      </c>
      <c r="C2712" s="219" t="s">
        <v>8023</v>
      </c>
      <c r="D2712" s="219" t="s">
        <v>8065</v>
      </c>
      <c r="E2712" s="219" t="s">
        <v>7711</v>
      </c>
      <c r="F2712" s="219" t="s">
        <v>8014</v>
      </c>
      <c r="G2712" s="219" t="s">
        <v>8017</v>
      </c>
      <c r="H2712" s="219" t="s">
        <v>5990</v>
      </c>
      <c r="I2712" s="220" t="s">
        <v>8718</v>
      </c>
      <c r="J2712" s="221">
        <v>2350</v>
      </c>
      <c r="K2712" s="221">
        <v>1</v>
      </c>
      <c r="L2712" s="221">
        <v>2350</v>
      </c>
    </row>
    <row r="2713" spans="1:12" s="167" customFormat="1">
      <c r="A2713" s="218" t="str">
        <f t="shared" si="20"/>
        <v>O221018058366일반상품</v>
      </c>
      <c r="B2713" s="219" t="s">
        <v>8231</v>
      </c>
      <c r="C2713" s="219" t="s">
        <v>8023</v>
      </c>
      <c r="D2713" s="219" t="s">
        <v>8065</v>
      </c>
      <c r="E2713" s="219" t="s">
        <v>7711</v>
      </c>
      <c r="F2713" s="219" t="s">
        <v>8014</v>
      </c>
      <c r="G2713" s="219" t="s">
        <v>8017</v>
      </c>
      <c r="H2713" s="219" t="s">
        <v>5990</v>
      </c>
      <c r="I2713" s="220" t="s">
        <v>7232</v>
      </c>
      <c r="J2713" s="221">
        <v>3550</v>
      </c>
      <c r="K2713" s="221">
        <v>1</v>
      </c>
      <c r="L2713" s="221">
        <v>3550</v>
      </c>
    </row>
    <row r="2714" spans="1:12" s="167" customFormat="1">
      <c r="A2714" s="218" t="str">
        <f t="shared" si="20"/>
        <v>O221018058366일반상품</v>
      </c>
      <c r="B2714" s="219" t="s">
        <v>8231</v>
      </c>
      <c r="C2714" s="219" t="s">
        <v>8023</v>
      </c>
      <c r="D2714" s="219" t="s">
        <v>8065</v>
      </c>
      <c r="E2714" s="219" t="s">
        <v>7711</v>
      </c>
      <c r="F2714" s="219" t="s">
        <v>8014</v>
      </c>
      <c r="G2714" s="219" t="s">
        <v>8017</v>
      </c>
      <c r="H2714" s="219" t="s">
        <v>5990</v>
      </c>
      <c r="I2714" s="220" t="s">
        <v>7233</v>
      </c>
      <c r="J2714" s="221">
        <v>12500</v>
      </c>
      <c r="K2714" s="221">
        <v>1</v>
      </c>
      <c r="L2714" s="221">
        <v>12500</v>
      </c>
    </row>
    <row r="2715" spans="1:12" s="167" customFormat="1">
      <c r="A2715" s="218" t="str">
        <f t="shared" si="20"/>
        <v>O221018058366일반상품</v>
      </c>
      <c r="B2715" s="219" t="s">
        <v>8231</v>
      </c>
      <c r="C2715" s="219" t="s">
        <v>8023</v>
      </c>
      <c r="D2715" s="219" t="s">
        <v>8065</v>
      </c>
      <c r="E2715" s="219" t="s">
        <v>7711</v>
      </c>
      <c r="F2715" s="219" t="s">
        <v>8014</v>
      </c>
      <c r="G2715" s="219" t="s">
        <v>8017</v>
      </c>
      <c r="H2715" s="219" t="s">
        <v>5990</v>
      </c>
      <c r="I2715" s="220" t="s">
        <v>8933</v>
      </c>
      <c r="J2715" s="221">
        <v>4100</v>
      </c>
      <c r="K2715" s="221">
        <v>2</v>
      </c>
      <c r="L2715" s="221">
        <v>8200</v>
      </c>
    </row>
    <row r="2716" spans="1:12" s="167" customFormat="1">
      <c r="A2716" s="218" t="str">
        <f t="shared" si="20"/>
        <v>O221018058366일반상품</v>
      </c>
      <c r="B2716" s="219" t="s">
        <v>8231</v>
      </c>
      <c r="C2716" s="219" t="s">
        <v>8023</v>
      </c>
      <c r="D2716" s="219" t="s">
        <v>8065</v>
      </c>
      <c r="E2716" s="219" t="s">
        <v>7711</v>
      </c>
      <c r="F2716" s="219" t="s">
        <v>8014</v>
      </c>
      <c r="G2716" s="219" t="s">
        <v>8017</v>
      </c>
      <c r="H2716" s="219" t="s">
        <v>5990</v>
      </c>
      <c r="I2716" s="220" t="s">
        <v>8746</v>
      </c>
      <c r="J2716" s="221">
        <v>1000</v>
      </c>
      <c r="K2716" s="221">
        <v>3</v>
      </c>
      <c r="L2716" s="221">
        <v>3000</v>
      </c>
    </row>
    <row r="2717" spans="1:12" s="167" customFormat="1">
      <c r="A2717" s="218" t="str">
        <f t="shared" si="20"/>
        <v>O221018058366일반상품</v>
      </c>
      <c r="B2717" s="219" t="s">
        <v>8231</v>
      </c>
      <c r="C2717" s="219" t="s">
        <v>8023</v>
      </c>
      <c r="D2717" s="219" t="s">
        <v>8065</v>
      </c>
      <c r="E2717" s="219" t="s">
        <v>7711</v>
      </c>
      <c r="F2717" s="219" t="s">
        <v>8014</v>
      </c>
      <c r="G2717" s="219" t="s">
        <v>8017</v>
      </c>
      <c r="H2717" s="219" t="s">
        <v>5990</v>
      </c>
      <c r="I2717" s="220" t="s">
        <v>8655</v>
      </c>
      <c r="J2717" s="221">
        <v>3540</v>
      </c>
      <c r="K2717" s="221">
        <v>1</v>
      </c>
      <c r="L2717" s="221">
        <v>3540</v>
      </c>
    </row>
    <row r="2718" spans="1:12" s="167" customFormat="1">
      <c r="A2718" s="218" t="str">
        <f t="shared" si="20"/>
        <v>O221018058366일반상품</v>
      </c>
      <c r="B2718" s="219" t="s">
        <v>8231</v>
      </c>
      <c r="C2718" s="219" t="s">
        <v>8023</v>
      </c>
      <c r="D2718" s="219" t="s">
        <v>8065</v>
      </c>
      <c r="E2718" s="219" t="s">
        <v>7711</v>
      </c>
      <c r="F2718" s="219" t="s">
        <v>8014</v>
      </c>
      <c r="G2718" s="219" t="s">
        <v>8017</v>
      </c>
      <c r="H2718" s="219" t="s">
        <v>5990</v>
      </c>
      <c r="I2718" s="220" t="s">
        <v>8572</v>
      </c>
      <c r="J2718" s="221">
        <v>3860</v>
      </c>
      <c r="K2718" s="221">
        <v>1</v>
      </c>
      <c r="L2718" s="221">
        <v>3860</v>
      </c>
    </row>
    <row r="2719" spans="1:12" s="167" customFormat="1">
      <c r="A2719" s="218" t="str">
        <f t="shared" si="20"/>
        <v>O221018058366일반상품</v>
      </c>
      <c r="B2719" s="219" t="s">
        <v>8231</v>
      </c>
      <c r="C2719" s="219" t="s">
        <v>8023</v>
      </c>
      <c r="D2719" s="219" t="s">
        <v>8065</v>
      </c>
      <c r="E2719" s="219" t="s">
        <v>7711</v>
      </c>
      <c r="F2719" s="219" t="s">
        <v>8014</v>
      </c>
      <c r="G2719" s="219" t="s">
        <v>8017</v>
      </c>
      <c r="H2719" s="219" t="s">
        <v>5990</v>
      </c>
      <c r="I2719" s="220" t="s">
        <v>7257</v>
      </c>
      <c r="J2719" s="221">
        <v>17360</v>
      </c>
      <c r="K2719" s="221">
        <v>1</v>
      </c>
      <c r="L2719" s="221">
        <v>17360</v>
      </c>
    </row>
    <row r="2720" spans="1:12" s="167" customFormat="1">
      <c r="A2720" s="218" t="str">
        <f t="shared" si="20"/>
        <v>O221018058366일반상품</v>
      </c>
      <c r="B2720" s="219" t="s">
        <v>8231</v>
      </c>
      <c r="C2720" s="219" t="s">
        <v>8023</v>
      </c>
      <c r="D2720" s="219" t="s">
        <v>8065</v>
      </c>
      <c r="E2720" s="219" t="s">
        <v>7711</v>
      </c>
      <c r="F2720" s="219" t="s">
        <v>8014</v>
      </c>
      <c r="G2720" s="219" t="s">
        <v>8017</v>
      </c>
      <c r="H2720" s="219" t="s">
        <v>5990</v>
      </c>
      <c r="I2720" s="220" t="s">
        <v>8380</v>
      </c>
      <c r="J2720" s="221">
        <v>4450</v>
      </c>
      <c r="K2720" s="221">
        <v>2</v>
      </c>
      <c r="L2720" s="221">
        <v>8900</v>
      </c>
    </row>
    <row r="2721" spans="1:12" s="167" customFormat="1">
      <c r="A2721" s="218" t="str">
        <f t="shared" si="20"/>
        <v>O221018058366일반상품</v>
      </c>
      <c r="B2721" s="219" t="s">
        <v>8231</v>
      </c>
      <c r="C2721" s="219" t="s">
        <v>8023</v>
      </c>
      <c r="D2721" s="219" t="s">
        <v>8065</v>
      </c>
      <c r="E2721" s="219" t="s">
        <v>7711</v>
      </c>
      <c r="F2721" s="219" t="s">
        <v>8014</v>
      </c>
      <c r="G2721" s="219" t="s">
        <v>8017</v>
      </c>
      <c r="H2721" s="219" t="s">
        <v>5990</v>
      </c>
      <c r="I2721" s="220" t="s">
        <v>8934</v>
      </c>
      <c r="J2721" s="221">
        <v>1340</v>
      </c>
      <c r="K2721" s="221">
        <v>2</v>
      </c>
      <c r="L2721" s="221">
        <v>2680</v>
      </c>
    </row>
    <row r="2722" spans="1:12" s="167" customFormat="1">
      <c r="A2722" s="218" t="str">
        <f t="shared" si="20"/>
        <v>O221018058366일반상품</v>
      </c>
      <c r="B2722" s="219" t="s">
        <v>8231</v>
      </c>
      <c r="C2722" s="219" t="s">
        <v>8023</v>
      </c>
      <c r="D2722" s="219" t="s">
        <v>8065</v>
      </c>
      <c r="E2722" s="219" t="s">
        <v>7711</v>
      </c>
      <c r="F2722" s="219" t="s">
        <v>8014</v>
      </c>
      <c r="G2722" s="219" t="s">
        <v>8017</v>
      </c>
      <c r="H2722" s="219" t="s">
        <v>5990</v>
      </c>
      <c r="I2722" s="220" t="s">
        <v>8407</v>
      </c>
      <c r="J2722" s="221">
        <v>1200</v>
      </c>
      <c r="K2722" s="221">
        <v>1</v>
      </c>
      <c r="L2722" s="221">
        <v>1200</v>
      </c>
    </row>
    <row r="2723" spans="1:12" s="167" customFormat="1">
      <c r="A2723" s="218" t="str">
        <f t="shared" si="20"/>
        <v>O221018058366일반상품</v>
      </c>
      <c r="B2723" s="219" t="s">
        <v>8231</v>
      </c>
      <c r="C2723" s="219" t="s">
        <v>8023</v>
      </c>
      <c r="D2723" s="219" t="s">
        <v>8065</v>
      </c>
      <c r="E2723" s="219" t="s">
        <v>7711</v>
      </c>
      <c r="F2723" s="219" t="s">
        <v>8014</v>
      </c>
      <c r="G2723" s="219" t="s">
        <v>8017</v>
      </c>
      <c r="H2723" s="219" t="s">
        <v>5990</v>
      </c>
      <c r="I2723" s="220" t="s">
        <v>8079</v>
      </c>
      <c r="J2723" s="221">
        <v>1760</v>
      </c>
      <c r="K2723" s="221">
        <v>1</v>
      </c>
      <c r="L2723" s="221">
        <v>1760</v>
      </c>
    </row>
    <row r="2724" spans="1:12" s="167" customFormat="1">
      <c r="A2724" s="218" t="str">
        <f t="shared" si="20"/>
        <v>O221018058366일반상품</v>
      </c>
      <c r="B2724" s="219" t="s">
        <v>8231</v>
      </c>
      <c r="C2724" s="219" t="s">
        <v>8023</v>
      </c>
      <c r="D2724" s="219" t="s">
        <v>8065</v>
      </c>
      <c r="E2724" s="219" t="s">
        <v>7711</v>
      </c>
      <c r="F2724" s="219" t="s">
        <v>8014</v>
      </c>
      <c r="G2724" s="219" t="s">
        <v>8017</v>
      </c>
      <c r="H2724" s="219" t="s">
        <v>5990</v>
      </c>
      <c r="I2724" s="220" t="s">
        <v>8338</v>
      </c>
      <c r="J2724" s="221">
        <v>3700</v>
      </c>
      <c r="K2724" s="221">
        <v>1</v>
      </c>
      <c r="L2724" s="221">
        <v>3700</v>
      </c>
    </row>
    <row r="2725" spans="1:12" s="167" customFormat="1">
      <c r="A2725" s="218" t="str">
        <f t="shared" si="20"/>
        <v>O221017058365일반상품</v>
      </c>
      <c r="B2725" s="219" t="s">
        <v>8232</v>
      </c>
      <c r="C2725" s="219" t="s">
        <v>8023</v>
      </c>
      <c r="D2725" s="219" t="s">
        <v>8065</v>
      </c>
      <c r="E2725" s="219" t="s">
        <v>7707</v>
      </c>
      <c r="F2725" s="219" t="s">
        <v>7718</v>
      </c>
      <c r="G2725" s="219" t="s">
        <v>7741</v>
      </c>
      <c r="H2725" s="219" t="s">
        <v>5990</v>
      </c>
      <c r="I2725" s="220" t="s">
        <v>8660</v>
      </c>
      <c r="J2725" s="221">
        <v>2600</v>
      </c>
      <c r="K2725" s="221">
        <v>1</v>
      </c>
      <c r="L2725" s="221">
        <v>2600</v>
      </c>
    </row>
    <row r="2726" spans="1:12" s="167" customFormat="1">
      <c r="A2726" s="218" t="str">
        <f t="shared" si="20"/>
        <v>O221017058365일반상품</v>
      </c>
      <c r="B2726" s="219" t="s">
        <v>8232</v>
      </c>
      <c r="C2726" s="219" t="s">
        <v>8023</v>
      </c>
      <c r="D2726" s="219" t="s">
        <v>8065</v>
      </c>
      <c r="E2726" s="219" t="s">
        <v>7707</v>
      </c>
      <c r="F2726" s="219" t="s">
        <v>7718</v>
      </c>
      <c r="G2726" s="219" t="s">
        <v>7741</v>
      </c>
      <c r="H2726" s="219" t="s">
        <v>5990</v>
      </c>
      <c r="I2726" s="220" t="s">
        <v>8363</v>
      </c>
      <c r="J2726" s="221">
        <v>1100</v>
      </c>
      <c r="K2726" s="221">
        <v>2</v>
      </c>
      <c r="L2726" s="221">
        <v>2200</v>
      </c>
    </row>
    <row r="2727" spans="1:12" s="167" customFormat="1">
      <c r="A2727" s="218" t="str">
        <f t="shared" si="20"/>
        <v>O221017058365일반상품</v>
      </c>
      <c r="B2727" s="219" t="s">
        <v>8232</v>
      </c>
      <c r="C2727" s="219" t="s">
        <v>8023</v>
      </c>
      <c r="D2727" s="219" t="s">
        <v>8065</v>
      </c>
      <c r="E2727" s="219" t="s">
        <v>7707</v>
      </c>
      <c r="F2727" s="219" t="s">
        <v>7718</v>
      </c>
      <c r="G2727" s="219" t="s">
        <v>7741</v>
      </c>
      <c r="H2727" s="219" t="s">
        <v>5990</v>
      </c>
      <c r="I2727" s="220" t="s">
        <v>8474</v>
      </c>
      <c r="J2727" s="221">
        <v>15000</v>
      </c>
      <c r="K2727" s="221">
        <v>1</v>
      </c>
      <c r="L2727" s="221">
        <v>15000</v>
      </c>
    </row>
    <row r="2728" spans="1:12" s="167" customFormat="1">
      <c r="A2728" s="218" t="str">
        <f t="shared" si="20"/>
        <v>O221017058365일반상품</v>
      </c>
      <c r="B2728" s="219" t="s">
        <v>8232</v>
      </c>
      <c r="C2728" s="219" t="s">
        <v>8023</v>
      </c>
      <c r="D2728" s="219" t="s">
        <v>8065</v>
      </c>
      <c r="E2728" s="219" t="s">
        <v>7707</v>
      </c>
      <c r="F2728" s="219" t="s">
        <v>7718</v>
      </c>
      <c r="G2728" s="219" t="s">
        <v>7741</v>
      </c>
      <c r="H2728" s="219" t="s">
        <v>5990</v>
      </c>
      <c r="I2728" s="220" t="s">
        <v>7295</v>
      </c>
      <c r="J2728" s="221">
        <v>1300</v>
      </c>
      <c r="K2728" s="221">
        <v>1</v>
      </c>
      <c r="L2728" s="221">
        <v>1300</v>
      </c>
    </row>
    <row r="2729" spans="1:12" s="167" customFormat="1">
      <c r="A2729" s="218" t="str">
        <f t="shared" si="20"/>
        <v>O221017058365일반상품</v>
      </c>
      <c r="B2729" s="219" t="s">
        <v>8232</v>
      </c>
      <c r="C2729" s="219" t="s">
        <v>8023</v>
      </c>
      <c r="D2729" s="219" t="s">
        <v>8065</v>
      </c>
      <c r="E2729" s="219" t="s">
        <v>7707</v>
      </c>
      <c r="F2729" s="219" t="s">
        <v>7718</v>
      </c>
      <c r="G2729" s="219" t="s">
        <v>7741</v>
      </c>
      <c r="H2729" s="219" t="s">
        <v>5990</v>
      </c>
      <c r="I2729" s="220" t="s">
        <v>8383</v>
      </c>
      <c r="J2729" s="221">
        <v>5090</v>
      </c>
      <c r="K2729" s="221">
        <v>1</v>
      </c>
      <c r="L2729" s="221">
        <v>5090</v>
      </c>
    </row>
    <row r="2730" spans="1:12" s="167" customFormat="1">
      <c r="A2730" s="218" t="str">
        <f t="shared" si="20"/>
        <v>O221017058365일반상품</v>
      </c>
      <c r="B2730" s="219" t="s">
        <v>8232</v>
      </c>
      <c r="C2730" s="219" t="s">
        <v>8023</v>
      </c>
      <c r="D2730" s="219" t="s">
        <v>8065</v>
      </c>
      <c r="E2730" s="219" t="s">
        <v>7707</v>
      </c>
      <c r="F2730" s="219" t="s">
        <v>7718</v>
      </c>
      <c r="G2730" s="219" t="s">
        <v>7741</v>
      </c>
      <c r="H2730" s="219" t="s">
        <v>5990</v>
      </c>
      <c r="I2730" s="220" t="s">
        <v>8424</v>
      </c>
      <c r="J2730" s="221">
        <v>1230</v>
      </c>
      <c r="K2730" s="221">
        <v>1</v>
      </c>
      <c r="L2730" s="221">
        <v>1230</v>
      </c>
    </row>
    <row r="2731" spans="1:12" s="167" customFormat="1">
      <c r="A2731" s="218" t="str">
        <f t="shared" si="20"/>
        <v>O221017058365일반상품</v>
      </c>
      <c r="B2731" s="219" t="s">
        <v>8232</v>
      </c>
      <c r="C2731" s="219" t="s">
        <v>8023</v>
      </c>
      <c r="D2731" s="219" t="s">
        <v>8065</v>
      </c>
      <c r="E2731" s="219" t="s">
        <v>7707</v>
      </c>
      <c r="F2731" s="219" t="s">
        <v>7718</v>
      </c>
      <c r="G2731" s="219" t="s">
        <v>7741</v>
      </c>
      <c r="H2731" s="219" t="s">
        <v>5990</v>
      </c>
      <c r="I2731" s="220" t="s">
        <v>8075</v>
      </c>
      <c r="J2731" s="221">
        <v>4500</v>
      </c>
      <c r="K2731" s="221">
        <v>1</v>
      </c>
      <c r="L2731" s="221">
        <v>4500</v>
      </c>
    </row>
    <row r="2732" spans="1:12" s="167" customFormat="1">
      <c r="A2732" s="218" t="str">
        <f t="shared" si="20"/>
        <v>O221017058365일반상품</v>
      </c>
      <c r="B2732" s="219" t="s">
        <v>8232</v>
      </c>
      <c r="C2732" s="219" t="s">
        <v>8023</v>
      </c>
      <c r="D2732" s="219" t="s">
        <v>8065</v>
      </c>
      <c r="E2732" s="219" t="s">
        <v>7707</v>
      </c>
      <c r="F2732" s="219" t="s">
        <v>7718</v>
      </c>
      <c r="G2732" s="219" t="s">
        <v>7741</v>
      </c>
      <c r="H2732" s="219" t="s">
        <v>5990</v>
      </c>
      <c r="I2732" s="220" t="s">
        <v>7224</v>
      </c>
      <c r="J2732" s="221">
        <v>4430</v>
      </c>
      <c r="K2732" s="221">
        <v>1</v>
      </c>
      <c r="L2732" s="221">
        <v>4430</v>
      </c>
    </row>
    <row r="2733" spans="1:12" s="167" customFormat="1">
      <c r="A2733" s="218" t="str">
        <f t="shared" si="20"/>
        <v>O221017058365일반상품</v>
      </c>
      <c r="B2733" s="219" t="s">
        <v>8232</v>
      </c>
      <c r="C2733" s="219" t="s">
        <v>8023</v>
      </c>
      <c r="D2733" s="219" t="s">
        <v>8065</v>
      </c>
      <c r="E2733" s="219" t="s">
        <v>7707</v>
      </c>
      <c r="F2733" s="219" t="s">
        <v>7718</v>
      </c>
      <c r="G2733" s="219" t="s">
        <v>7741</v>
      </c>
      <c r="H2733" s="219" t="s">
        <v>5990</v>
      </c>
      <c r="I2733" s="220" t="s">
        <v>8873</v>
      </c>
      <c r="J2733" s="221">
        <v>5000</v>
      </c>
      <c r="K2733" s="221">
        <v>1</v>
      </c>
      <c r="L2733" s="221">
        <v>5000</v>
      </c>
    </row>
    <row r="2734" spans="1:12" s="167" customFormat="1">
      <c r="A2734" s="218" t="str">
        <f t="shared" si="20"/>
        <v>O221017058365일반상품</v>
      </c>
      <c r="B2734" s="219" t="s">
        <v>8232</v>
      </c>
      <c r="C2734" s="219" t="s">
        <v>8023</v>
      </c>
      <c r="D2734" s="219" t="s">
        <v>8065</v>
      </c>
      <c r="E2734" s="219" t="s">
        <v>7707</v>
      </c>
      <c r="F2734" s="219" t="s">
        <v>7718</v>
      </c>
      <c r="G2734" s="219" t="s">
        <v>7741</v>
      </c>
      <c r="H2734" s="219" t="s">
        <v>5990</v>
      </c>
      <c r="I2734" s="220" t="s">
        <v>7196</v>
      </c>
      <c r="J2734" s="221">
        <v>7030</v>
      </c>
      <c r="K2734" s="221">
        <v>1</v>
      </c>
      <c r="L2734" s="221">
        <v>7030</v>
      </c>
    </row>
    <row r="2735" spans="1:12" s="167" customFormat="1">
      <c r="A2735" s="218" t="str">
        <f t="shared" si="20"/>
        <v>O221017058365일반상품</v>
      </c>
      <c r="B2735" s="219" t="s">
        <v>8232</v>
      </c>
      <c r="C2735" s="219" t="s">
        <v>8023</v>
      </c>
      <c r="D2735" s="219" t="s">
        <v>8065</v>
      </c>
      <c r="E2735" s="219" t="s">
        <v>7707</v>
      </c>
      <c r="F2735" s="219" t="s">
        <v>7718</v>
      </c>
      <c r="G2735" s="219" t="s">
        <v>7741</v>
      </c>
      <c r="H2735" s="219" t="s">
        <v>5990</v>
      </c>
      <c r="I2735" s="220" t="s">
        <v>8733</v>
      </c>
      <c r="J2735" s="221">
        <v>9000</v>
      </c>
      <c r="K2735" s="221">
        <v>1</v>
      </c>
      <c r="L2735" s="221">
        <v>9000</v>
      </c>
    </row>
    <row r="2736" spans="1:12" s="167" customFormat="1">
      <c r="A2736" s="218" t="str">
        <f t="shared" si="20"/>
        <v>O221017058365일반상품</v>
      </c>
      <c r="B2736" s="219" t="s">
        <v>8232</v>
      </c>
      <c r="C2736" s="219" t="s">
        <v>8023</v>
      </c>
      <c r="D2736" s="219" t="s">
        <v>8065</v>
      </c>
      <c r="E2736" s="219" t="s">
        <v>7707</v>
      </c>
      <c r="F2736" s="219" t="s">
        <v>7718</v>
      </c>
      <c r="G2736" s="219" t="s">
        <v>7741</v>
      </c>
      <c r="H2736" s="219" t="s">
        <v>5990</v>
      </c>
      <c r="I2736" s="220" t="s">
        <v>8413</v>
      </c>
      <c r="J2736" s="221">
        <v>8000</v>
      </c>
      <c r="K2736" s="221">
        <v>1</v>
      </c>
      <c r="L2736" s="221">
        <v>8000</v>
      </c>
    </row>
    <row r="2737" spans="1:12" s="167" customFormat="1">
      <c r="A2737" s="218" t="str">
        <f t="shared" si="20"/>
        <v>O221017058365일반상품</v>
      </c>
      <c r="B2737" s="219" t="s">
        <v>8232</v>
      </c>
      <c r="C2737" s="219" t="s">
        <v>8023</v>
      </c>
      <c r="D2737" s="219" t="s">
        <v>8065</v>
      </c>
      <c r="E2737" s="219" t="s">
        <v>7707</v>
      </c>
      <c r="F2737" s="219" t="s">
        <v>7718</v>
      </c>
      <c r="G2737" s="219" t="s">
        <v>7741</v>
      </c>
      <c r="H2737" s="219" t="s">
        <v>5990</v>
      </c>
      <c r="I2737" s="220" t="s">
        <v>8875</v>
      </c>
      <c r="J2737" s="221">
        <v>5500</v>
      </c>
      <c r="K2737" s="221">
        <v>2</v>
      </c>
      <c r="L2737" s="221">
        <v>11000</v>
      </c>
    </row>
    <row r="2738" spans="1:12" s="167" customFormat="1">
      <c r="A2738" s="218" t="str">
        <f t="shared" si="20"/>
        <v>O221017058365일반상품</v>
      </c>
      <c r="B2738" s="219" t="s">
        <v>8232</v>
      </c>
      <c r="C2738" s="219" t="s">
        <v>8023</v>
      </c>
      <c r="D2738" s="219" t="s">
        <v>8065</v>
      </c>
      <c r="E2738" s="219" t="s">
        <v>7707</v>
      </c>
      <c r="F2738" s="219" t="s">
        <v>7718</v>
      </c>
      <c r="G2738" s="219" t="s">
        <v>7741</v>
      </c>
      <c r="H2738" s="219" t="s">
        <v>5990</v>
      </c>
      <c r="I2738" s="220" t="s">
        <v>8623</v>
      </c>
      <c r="J2738" s="221">
        <v>5500</v>
      </c>
      <c r="K2738" s="221">
        <v>2</v>
      </c>
      <c r="L2738" s="221">
        <v>11000</v>
      </c>
    </row>
    <row r="2739" spans="1:12" s="167" customFormat="1">
      <c r="A2739" s="218" t="str">
        <f t="shared" si="20"/>
        <v>O221017058365일반상품</v>
      </c>
      <c r="B2739" s="219" t="s">
        <v>8232</v>
      </c>
      <c r="C2739" s="219" t="s">
        <v>8023</v>
      </c>
      <c r="D2739" s="219" t="s">
        <v>8065</v>
      </c>
      <c r="E2739" s="219" t="s">
        <v>7707</v>
      </c>
      <c r="F2739" s="219" t="s">
        <v>7718</v>
      </c>
      <c r="G2739" s="219" t="s">
        <v>7741</v>
      </c>
      <c r="H2739" s="219" t="s">
        <v>5990</v>
      </c>
      <c r="I2739" s="220" t="s">
        <v>8935</v>
      </c>
      <c r="J2739" s="221">
        <v>4000</v>
      </c>
      <c r="K2739" s="221">
        <v>1</v>
      </c>
      <c r="L2739" s="221">
        <v>4000</v>
      </c>
    </row>
    <row r="2740" spans="1:12" s="167" customFormat="1">
      <c r="A2740" s="218" t="str">
        <f t="shared" si="20"/>
        <v>O221017058365일반상품</v>
      </c>
      <c r="B2740" s="219" t="s">
        <v>8232</v>
      </c>
      <c r="C2740" s="219" t="s">
        <v>8023</v>
      </c>
      <c r="D2740" s="219" t="s">
        <v>8065</v>
      </c>
      <c r="E2740" s="219" t="s">
        <v>7707</v>
      </c>
      <c r="F2740" s="219" t="s">
        <v>7718</v>
      </c>
      <c r="G2740" s="219" t="s">
        <v>7741</v>
      </c>
      <c r="H2740" s="219" t="s">
        <v>5990</v>
      </c>
      <c r="I2740" s="220" t="s">
        <v>7250</v>
      </c>
      <c r="J2740" s="221">
        <v>11500</v>
      </c>
      <c r="K2740" s="221">
        <v>2</v>
      </c>
      <c r="L2740" s="221">
        <v>23000</v>
      </c>
    </row>
    <row r="2741" spans="1:12" s="167" customFormat="1">
      <c r="A2741" s="218" t="str">
        <f t="shared" si="20"/>
        <v>O221017058365일반상품</v>
      </c>
      <c r="B2741" s="219" t="s">
        <v>8232</v>
      </c>
      <c r="C2741" s="219" t="s">
        <v>8023</v>
      </c>
      <c r="D2741" s="219" t="s">
        <v>8065</v>
      </c>
      <c r="E2741" s="219" t="s">
        <v>7707</v>
      </c>
      <c r="F2741" s="219" t="s">
        <v>7718</v>
      </c>
      <c r="G2741" s="219" t="s">
        <v>7741</v>
      </c>
      <c r="H2741" s="219" t="s">
        <v>5990</v>
      </c>
      <c r="I2741" s="220" t="s">
        <v>8582</v>
      </c>
      <c r="J2741" s="221">
        <v>5240</v>
      </c>
      <c r="K2741" s="221">
        <v>1</v>
      </c>
      <c r="L2741" s="221">
        <v>5240</v>
      </c>
    </row>
    <row r="2742" spans="1:12" s="167" customFormat="1">
      <c r="A2742" s="218" t="str">
        <f t="shared" si="20"/>
        <v>O221017058365일반상품</v>
      </c>
      <c r="B2742" s="219" t="s">
        <v>8232</v>
      </c>
      <c r="C2742" s="219" t="s">
        <v>8023</v>
      </c>
      <c r="D2742" s="219" t="s">
        <v>8065</v>
      </c>
      <c r="E2742" s="219" t="s">
        <v>7707</v>
      </c>
      <c r="F2742" s="219" t="s">
        <v>7718</v>
      </c>
      <c r="G2742" s="219" t="s">
        <v>7741</v>
      </c>
      <c r="H2742" s="219" t="s">
        <v>5990</v>
      </c>
      <c r="I2742" s="220" t="s">
        <v>8850</v>
      </c>
      <c r="J2742" s="221">
        <v>3450</v>
      </c>
      <c r="K2742" s="221">
        <v>2</v>
      </c>
      <c r="L2742" s="221">
        <v>6900</v>
      </c>
    </row>
    <row r="2743" spans="1:12" s="167" customFormat="1">
      <c r="A2743" s="218" t="str">
        <f t="shared" si="20"/>
        <v>O221017058365일반상품</v>
      </c>
      <c r="B2743" s="219" t="s">
        <v>8232</v>
      </c>
      <c r="C2743" s="219" t="s">
        <v>8023</v>
      </c>
      <c r="D2743" s="219" t="s">
        <v>8065</v>
      </c>
      <c r="E2743" s="219" t="s">
        <v>7707</v>
      </c>
      <c r="F2743" s="219" t="s">
        <v>7718</v>
      </c>
      <c r="G2743" s="219" t="s">
        <v>7741</v>
      </c>
      <c r="H2743" s="219" t="s">
        <v>5990</v>
      </c>
      <c r="I2743" s="220" t="s">
        <v>8936</v>
      </c>
      <c r="J2743" s="221">
        <v>12000</v>
      </c>
      <c r="K2743" s="221">
        <v>1</v>
      </c>
      <c r="L2743" s="221">
        <v>12000</v>
      </c>
    </row>
    <row r="2744" spans="1:12" s="167" customFormat="1">
      <c r="A2744" s="218" t="str">
        <f t="shared" si="20"/>
        <v>O221017058365일반상품</v>
      </c>
      <c r="B2744" s="219" t="s">
        <v>8232</v>
      </c>
      <c r="C2744" s="219" t="s">
        <v>8023</v>
      </c>
      <c r="D2744" s="219" t="s">
        <v>8065</v>
      </c>
      <c r="E2744" s="219" t="s">
        <v>7707</v>
      </c>
      <c r="F2744" s="219" t="s">
        <v>7718</v>
      </c>
      <c r="G2744" s="219" t="s">
        <v>7741</v>
      </c>
      <c r="H2744" s="219" t="s">
        <v>5990</v>
      </c>
      <c r="I2744" s="220" t="s">
        <v>8764</v>
      </c>
      <c r="J2744" s="221">
        <v>12000</v>
      </c>
      <c r="K2744" s="221">
        <v>1</v>
      </c>
      <c r="L2744" s="221">
        <v>12000</v>
      </c>
    </row>
    <row r="2745" spans="1:12" s="167" customFormat="1">
      <c r="A2745" s="218" t="str">
        <f t="shared" si="20"/>
        <v>O221017058365일반상품</v>
      </c>
      <c r="B2745" s="219" t="s">
        <v>8232</v>
      </c>
      <c r="C2745" s="219" t="s">
        <v>8023</v>
      </c>
      <c r="D2745" s="219" t="s">
        <v>8065</v>
      </c>
      <c r="E2745" s="219" t="s">
        <v>7707</v>
      </c>
      <c r="F2745" s="219" t="s">
        <v>7718</v>
      </c>
      <c r="G2745" s="219" t="s">
        <v>7741</v>
      </c>
      <c r="H2745" s="219" t="s">
        <v>5990</v>
      </c>
      <c r="I2745" s="220" t="s">
        <v>8687</v>
      </c>
      <c r="J2745" s="221">
        <v>3160</v>
      </c>
      <c r="K2745" s="221">
        <v>1</v>
      </c>
      <c r="L2745" s="221">
        <v>3160</v>
      </c>
    </row>
    <row r="2746" spans="1:12" s="167" customFormat="1">
      <c r="A2746" s="218" t="str">
        <f t="shared" si="20"/>
        <v>O221017058365일반상품</v>
      </c>
      <c r="B2746" s="219" t="s">
        <v>8232</v>
      </c>
      <c r="C2746" s="219" t="s">
        <v>8023</v>
      </c>
      <c r="D2746" s="219" t="s">
        <v>8065</v>
      </c>
      <c r="E2746" s="219" t="s">
        <v>7707</v>
      </c>
      <c r="F2746" s="219" t="s">
        <v>7718</v>
      </c>
      <c r="G2746" s="219" t="s">
        <v>7741</v>
      </c>
      <c r="H2746" s="219" t="s">
        <v>5990</v>
      </c>
      <c r="I2746" s="220" t="s">
        <v>8570</v>
      </c>
      <c r="J2746" s="221">
        <v>9000</v>
      </c>
      <c r="K2746" s="221">
        <v>1</v>
      </c>
      <c r="L2746" s="221">
        <v>9000</v>
      </c>
    </row>
    <row r="2747" spans="1:12" s="167" customFormat="1">
      <c r="A2747" s="218" t="str">
        <f t="shared" si="20"/>
        <v>O221017058365일반상품</v>
      </c>
      <c r="B2747" s="219" t="s">
        <v>8232</v>
      </c>
      <c r="C2747" s="219" t="s">
        <v>8023</v>
      </c>
      <c r="D2747" s="219" t="s">
        <v>8065</v>
      </c>
      <c r="E2747" s="219" t="s">
        <v>7707</v>
      </c>
      <c r="F2747" s="219" t="s">
        <v>7718</v>
      </c>
      <c r="G2747" s="219" t="s">
        <v>7741</v>
      </c>
      <c r="H2747" s="219" t="s">
        <v>5990</v>
      </c>
      <c r="I2747" s="220" t="s">
        <v>8937</v>
      </c>
      <c r="J2747" s="221">
        <v>2430</v>
      </c>
      <c r="K2747" s="221">
        <v>1</v>
      </c>
      <c r="L2747" s="221">
        <v>2430</v>
      </c>
    </row>
    <row r="2748" spans="1:12" s="167" customFormat="1">
      <c r="A2748" s="218" t="str">
        <f t="shared" si="20"/>
        <v>O221017058365일반상품</v>
      </c>
      <c r="B2748" s="219" t="s">
        <v>8232</v>
      </c>
      <c r="C2748" s="219" t="s">
        <v>8023</v>
      </c>
      <c r="D2748" s="219" t="s">
        <v>8065</v>
      </c>
      <c r="E2748" s="219" t="s">
        <v>7707</v>
      </c>
      <c r="F2748" s="219" t="s">
        <v>7718</v>
      </c>
      <c r="G2748" s="219" t="s">
        <v>7741</v>
      </c>
      <c r="H2748" s="219" t="s">
        <v>5990</v>
      </c>
      <c r="I2748" s="220" t="s">
        <v>8562</v>
      </c>
      <c r="J2748" s="221">
        <v>12480</v>
      </c>
      <c r="K2748" s="221">
        <v>1</v>
      </c>
      <c r="L2748" s="221">
        <v>12480</v>
      </c>
    </row>
    <row r="2749" spans="1:12" s="167" customFormat="1">
      <c r="A2749" s="218" t="str">
        <f t="shared" si="20"/>
        <v>O221017058365일반상품</v>
      </c>
      <c r="B2749" s="219" t="s">
        <v>8232</v>
      </c>
      <c r="C2749" s="219" t="s">
        <v>8023</v>
      </c>
      <c r="D2749" s="219" t="s">
        <v>8065</v>
      </c>
      <c r="E2749" s="219" t="s">
        <v>7707</v>
      </c>
      <c r="F2749" s="219" t="s">
        <v>7718</v>
      </c>
      <c r="G2749" s="219" t="s">
        <v>7741</v>
      </c>
      <c r="H2749" s="219" t="s">
        <v>5990</v>
      </c>
      <c r="I2749" s="220" t="s">
        <v>8030</v>
      </c>
      <c r="J2749" s="221">
        <v>12500</v>
      </c>
      <c r="K2749" s="221">
        <v>1</v>
      </c>
      <c r="L2749" s="221">
        <v>12500</v>
      </c>
    </row>
    <row r="2750" spans="1:12" s="167" customFormat="1">
      <c r="A2750" s="218" t="str">
        <f t="shared" si="20"/>
        <v>O221017058365일반상품</v>
      </c>
      <c r="B2750" s="219" t="s">
        <v>8232</v>
      </c>
      <c r="C2750" s="219" t="s">
        <v>8023</v>
      </c>
      <c r="D2750" s="219" t="s">
        <v>8065</v>
      </c>
      <c r="E2750" s="219" t="s">
        <v>7707</v>
      </c>
      <c r="F2750" s="219" t="s">
        <v>7718</v>
      </c>
      <c r="G2750" s="219" t="s">
        <v>7741</v>
      </c>
      <c r="H2750" s="219" t="s">
        <v>5990</v>
      </c>
      <c r="I2750" s="220" t="s">
        <v>8537</v>
      </c>
      <c r="J2750" s="221">
        <v>4980</v>
      </c>
      <c r="K2750" s="221">
        <v>1</v>
      </c>
      <c r="L2750" s="221">
        <v>4980</v>
      </c>
    </row>
    <row r="2751" spans="1:12" s="167" customFormat="1">
      <c r="A2751" s="218" t="str">
        <f t="shared" si="20"/>
        <v>O221017058365일반상품</v>
      </c>
      <c r="B2751" s="219" t="s">
        <v>8232</v>
      </c>
      <c r="C2751" s="219" t="s">
        <v>8023</v>
      </c>
      <c r="D2751" s="219" t="s">
        <v>8065</v>
      </c>
      <c r="E2751" s="219" t="s">
        <v>7707</v>
      </c>
      <c r="F2751" s="219" t="s">
        <v>7718</v>
      </c>
      <c r="G2751" s="219" t="s">
        <v>7741</v>
      </c>
      <c r="H2751" s="219" t="s">
        <v>5990</v>
      </c>
      <c r="I2751" s="220" t="s">
        <v>7276</v>
      </c>
      <c r="J2751" s="221">
        <v>4660</v>
      </c>
      <c r="K2751" s="221">
        <v>1</v>
      </c>
      <c r="L2751" s="221">
        <v>4660</v>
      </c>
    </row>
    <row r="2752" spans="1:12" s="167" customFormat="1">
      <c r="A2752" s="218" t="str">
        <f t="shared" si="20"/>
        <v>O221017058365일반상품</v>
      </c>
      <c r="B2752" s="219" t="s">
        <v>8232</v>
      </c>
      <c r="C2752" s="219" t="s">
        <v>8023</v>
      </c>
      <c r="D2752" s="219" t="s">
        <v>8065</v>
      </c>
      <c r="E2752" s="219" t="s">
        <v>7707</v>
      </c>
      <c r="F2752" s="219" t="s">
        <v>7718</v>
      </c>
      <c r="G2752" s="219" t="s">
        <v>7741</v>
      </c>
      <c r="H2752" s="219" t="s">
        <v>5990</v>
      </c>
      <c r="I2752" s="220" t="s">
        <v>8589</v>
      </c>
      <c r="J2752" s="221">
        <v>3000</v>
      </c>
      <c r="K2752" s="221">
        <v>2</v>
      </c>
      <c r="L2752" s="221">
        <v>6000</v>
      </c>
    </row>
    <row r="2753" spans="1:12" s="167" customFormat="1">
      <c r="A2753" s="218" t="str">
        <f t="shared" si="20"/>
        <v>O221017058365일반상품</v>
      </c>
      <c r="B2753" s="219" t="s">
        <v>8232</v>
      </c>
      <c r="C2753" s="219" t="s">
        <v>8023</v>
      </c>
      <c r="D2753" s="219" t="s">
        <v>8065</v>
      </c>
      <c r="E2753" s="219" t="s">
        <v>7707</v>
      </c>
      <c r="F2753" s="219" t="s">
        <v>7718</v>
      </c>
      <c r="G2753" s="219" t="s">
        <v>7741</v>
      </c>
      <c r="H2753" s="219" t="s">
        <v>5990</v>
      </c>
      <c r="I2753" s="220" t="s">
        <v>7263</v>
      </c>
      <c r="J2753" s="221">
        <v>9900</v>
      </c>
      <c r="K2753" s="221">
        <v>1</v>
      </c>
      <c r="L2753" s="221">
        <v>9900</v>
      </c>
    </row>
    <row r="2754" spans="1:12" s="167" customFormat="1">
      <c r="A2754" s="218" t="str">
        <f t="shared" si="20"/>
        <v>O221017058365일반상품</v>
      </c>
      <c r="B2754" s="219" t="s">
        <v>8232</v>
      </c>
      <c r="C2754" s="219" t="s">
        <v>8023</v>
      </c>
      <c r="D2754" s="219" t="s">
        <v>8065</v>
      </c>
      <c r="E2754" s="219" t="s">
        <v>7707</v>
      </c>
      <c r="F2754" s="219" t="s">
        <v>7718</v>
      </c>
      <c r="G2754" s="219" t="s">
        <v>7741</v>
      </c>
      <c r="H2754" s="219" t="s">
        <v>5990</v>
      </c>
      <c r="I2754" s="220" t="s">
        <v>7264</v>
      </c>
      <c r="J2754" s="221">
        <v>15920</v>
      </c>
      <c r="K2754" s="221">
        <v>1</v>
      </c>
      <c r="L2754" s="221">
        <v>15920</v>
      </c>
    </row>
    <row r="2755" spans="1:12" s="167" customFormat="1">
      <c r="A2755" s="218" t="str">
        <f t="shared" si="20"/>
        <v>O221017058365일반상품</v>
      </c>
      <c r="B2755" s="219" t="s">
        <v>8232</v>
      </c>
      <c r="C2755" s="219" t="s">
        <v>8023</v>
      </c>
      <c r="D2755" s="219" t="s">
        <v>8065</v>
      </c>
      <c r="E2755" s="219" t="s">
        <v>7707</v>
      </c>
      <c r="F2755" s="219" t="s">
        <v>7718</v>
      </c>
      <c r="G2755" s="219" t="s">
        <v>7741</v>
      </c>
      <c r="H2755" s="219" t="s">
        <v>5990</v>
      </c>
      <c r="I2755" s="220" t="s">
        <v>8431</v>
      </c>
      <c r="J2755" s="221">
        <v>11600</v>
      </c>
      <c r="K2755" s="221">
        <v>2</v>
      </c>
      <c r="L2755" s="221">
        <v>23200</v>
      </c>
    </row>
    <row r="2756" spans="1:12" s="167" customFormat="1">
      <c r="A2756" s="218" t="str">
        <f t="shared" si="20"/>
        <v>O221017058365일반상품</v>
      </c>
      <c r="B2756" s="219" t="s">
        <v>8232</v>
      </c>
      <c r="C2756" s="219" t="s">
        <v>8023</v>
      </c>
      <c r="D2756" s="219" t="s">
        <v>8065</v>
      </c>
      <c r="E2756" s="219" t="s">
        <v>7707</v>
      </c>
      <c r="F2756" s="219" t="s">
        <v>7718</v>
      </c>
      <c r="G2756" s="219" t="s">
        <v>7741</v>
      </c>
      <c r="H2756" s="219" t="s">
        <v>5990</v>
      </c>
      <c r="I2756" s="220" t="s">
        <v>7298</v>
      </c>
      <c r="J2756" s="221">
        <v>5960</v>
      </c>
      <c r="K2756" s="221">
        <v>1</v>
      </c>
      <c r="L2756" s="221">
        <v>5960</v>
      </c>
    </row>
    <row r="2757" spans="1:12" s="167" customFormat="1">
      <c r="A2757" s="218" t="str">
        <f t="shared" si="20"/>
        <v>O221017058365일반상품</v>
      </c>
      <c r="B2757" s="219" t="s">
        <v>8232</v>
      </c>
      <c r="C2757" s="219" t="s">
        <v>8023</v>
      </c>
      <c r="D2757" s="219" t="s">
        <v>8065</v>
      </c>
      <c r="E2757" s="219" t="s">
        <v>7707</v>
      </c>
      <c r="F2757" s="219" t="s">
        <v>7718</v>
      </c>
      <c r="G2757" s="219" t="s">
        <v>7741</v>
      </c>
      <c r="H2757" s="219" t="s">
        <v>5990</v>
      </c>
      <c r="I2757" s="220" t="s">
        <v>8914</v>
      </c>
      <c r="J2757" s="221">
        <v>5800</v>
      </c>
      <c r="K2757" s="221">
        <v>1</v>
      </c>
      <c r="L2757" s="221">
        <v>5800</v>
      </c>
    </row>
    <row r="2758" spans="1:12" s="167" customFormat="1">
      <c r="A2758" s="218" t="str">
        <f t="shared" si="20"/>
        <v>O221017058365일반상품</v>
      </c>
      <c r="B2758" s="219" t="s">
        <v>8232</v>
      </c>
      <c r="C2758" s="219" t="s">
        <v>8023</v>
      </c>
      <c r="D2758" s="219" t="s">
        <v>8065</v>
      </c>
      <c r="E2758" s="219" t="s">
        <v>7707</v>
      </c>
      <c r="F2758" s="219" t="s">
        <v>7718</v>
      </c>
      <c r="G2758" s="219" t="s">
        <v>7741</v>
      </c>
      <c r="H2758" s="219" t="s">
        <v>5990</v>
      </c>
      <c r="I2758" s="220" t="s">
        <v>7240</v>
      </c>
      <c r="J2758" s="221">
        <v>2900</v>
      </c>
      <c r="K2758" s="221">
        <v>1</v>
      </c>
      <c r="L2758" s="221">
        <v>2900</v>
      </c>
    </row>
    <row r="2759" spans="1:12" s="167" customFormat="1">
      <c r="A2759" s="218" t="str">
        <f t="shared" si="20"/>
        <v>O221017058365일반상품</v>
      </c>
      <c r="B2759" s="219" t="s">
        <v>8232</v>
      </c>
      <c r="C2759" s="219" t="s">
        <v>8023</v>
      </c>
      <c r="D2759" s="219" t="s">
        <v>8065</v>
      </c>
      <c r="E2759" s="219" t="s">
        <v>7707</v>
      </c>
      <c r="F2759" s="219" t="s">
        <v>7718</v>
      </c>
      <c r="G2759" s="219" t="s">
        <v>7741</v>
      </c>
      <c r="H2759" s="219" t="s">
        <v>5990</v>
      </c>
      <c r="I2759" s="220" t="s">
        <v>8938</v>
      </c>
      <c r="J2759" s="221">
        <v>2500</v>
      </c>
      <c r="K2759" s="221">
        <v>1</v>
      </c>
      <c r="L2759" s="221">
        <v>2500</v>
      </c>
    </row>
    <row r="2760" spans="1:12" s="167" customFormat="1">
      <c r="A2760" s="218" t="str">
        <f t="shared" si="20"/>
        <v>O221017058365일반상품</v>
      </c>
      <c r="B2760" s="219" t="s">
        <v>8232</v>
      </c>
      <c r="C2760" s="219" t="s">
        <v>8023</v>
      </c>
      <c r="D2760" s="219" t="s">
        <v>8065</v>
      </c>
      <c r="E2760" s="219" t="s">
        <v>7707</v>
      </c>
      <c r="F2760" s="219" t="s">
        <v>7718</v>
      </c>
      <c r="G2760" s="219" t="s">
        <v>7741</v>
      </c>
      <c r="H2760" s="219" t="s">
        <v>5990</v>
      </c>
      <c r="I2760" s="220" t="s">
        <v>8407</v>
      </c>
      <c r="J2760" s="221">
        <v>1200</v>
      </c>
      <c r="K2760" s="221">
        <v>2</v>
      </c>
      <c r="L2760" s="221">
        <v>2400</v>
      </c>
    </row>
    <row r="2761" spans="1:12" s="167" customFormat="1">
      <c r="A2761" s="218" t="str">
        <f t="shared" si="20"/>
        <v>O221017058365일반상품</v>
      </c>
      <c r="B2761" s="219" t="s">
        <v>8232</v>
      </c>
      <c r="C2761" s="219" t="s">
        <v>8023</v>
      </c>
      <c r="D2761" s="219" t="s">
        <v>8065</v>
      </c>
      <c r="E2761" s="219" t="s">
        <v>7707</v>
      </c>
      <c r="F2761" s="219" t="s">
        <v>7718</v>
      </c>
      <c r="G2761" s="219" t="s">
        <v>7741</v>
      </c>
      <c r="H2761" s="219" t="s">
        <v>5990</v>
      </c>
      <c r="I2761" s="220" t="s">
        <v>8408</v>
      </c>
      <c r="J2761" s="221">
        <v>1070</v>
      </c>
      <c r="K2761" s="221">
        <v>1</v>
      </c>
      <c r="L2761" s="221">
        <v>1070</v>
      </c>
    </row>
    <row r="2762" spans="1:12" s="167" customFormat="1">
      <c r="A2762" s="218" t="str">
        <f t="shared" si="20"/>
        <v>O221017058365일반상품</v>
      </c>
      <c r="B2762" s="219" t="s">
        <v>8232</v>
      </c>
      <c r="C2762" s="219" t="s">
        <v>8023</v>
      </c>
      <c r="D2762" s="219" t="s">
        <v>8065</v>
      </c>
      <c r="E2762" s="219" t="s">
        <v>7707</v>
      </c>
      <c r="F2762" s="219" t="s">
        <v>7718</v>
      </c>
      <c r="G2762" s="219" t="s">
        <v>7741</v>
      </c>
      <c r="H2762" s="219" t="s">
        <v>5990</v>
      </c>
      <c r="I2762" s="220" t="s">
        <v>8360</v>
      </c>
      <c r="J2762" s="221">
        <v>6490</v>
      </c>
      <c r="K2762" s="221">
        <v>1</v>
      </c>
      <c r="L2762" s="221">
        <v>6490</v>
      </c>
    </row>
    <row r="2763" spans="1:12" s="167" customFormat="1">
      <c r="A2763" s="218" t="str">
        <f t="shared" si="20"/>
        <v>O221017058365일반상품</v>
      </c>
      <c r="B2763" s="219" t="s">
        <v>8232</v>
      </c>
      <c r="C2763" s="219" t="s">
        <v>8023</v>
      </c>
      <c r="D2763" s="219" t="s">
        <v>8065</v>
      </c>
      <c r="E2763" s="219" t="s">
        <v>7707</v>
      </c>
      <c r="F2763" s="219" t="s">
        <v>7718</v>
      </c>
      <c r="G2763" s="219" t="s">
        <v>7741</v>
      </c>
      <c r="H2763" s="219" t="s">
        <v>5990</v>
      </c>
      <c r="I2763" s="220" t="s">
        <v>8591</v>
      </c>
      <c r="J2763" s="221">
        <v>3890</v>
      </c>
      <c r="K2763" s="221">
        <v>2</v>
      </c>
      <c r="L2763" s="221">
        <v>7780</v>
      </c>
    </row>
    <row r="2764" spans="1:12" s="167" customFormat="1">
      <c r="A2764" s="218" t="str">
        <f t="shared" si="20"/>
        <v>O221017058365일반상품</v>
      </c>
      <c r="B2764" s="219" t="s">
        <v>8232</v>
      </c>
      <c r="C2764" s="219" t="s">
        <v>8023</v>
      </c>
      <c r="D2764" s="219" t="s">
        <v>8065</v>
      </c>
      <c r="E2764" s="219" t="s">
        <v>7707</v>
      </c>
      <c r="F2764" s="219" t="s">
        <v>7718</v>
      </c>
      <c r="G2764" s="219" t="s">
        <v>7741</v>
      </c>
      <c r="H2764" s="219" t="s">
        <v>5990</v>
      </c>
      <c r="I2764" s="220" t="s">
        <v>8543</v>
      </c>
      <c r="J2764" s="221">
        <v>3400</v>
      </c>
      <c r="K2764" s="221">
        <v>3</v>
      </c>
      <c r="L2764" s="221">
        <v>10200</v>
      </c>
    </row>
    <row r="2765" spans="1:12" s="167" customFormat="1">
      <c r="A2765" s="218" t="str">
        <f t="shared" si="20"/>
        <v>O221017058364일반상품</v>
      </c>
      <c r="B2765" s="219" t="s">
        <v>8233</v>
      </c>
      <c r="C2765" s="219" t="s">
        <v>8023</v>
      </c>
      <c r="D2765" s="219" t="s">
        <v>8065</v>
      </c>
      <c r="E2765" s="219" t="s">
        <v>7707</v>
      </c>
      <c r="F2765" s="219" t="s">
        <v>6394</v>
      </c>
      <c r="G2765" s="219" t="s">
        <v>7761</v>
      </c>
      <c r="H2765" s="219" t="s">
        <v>5990</v>
      </c>
      <c r="I2765" s="220" t="s">
        <v>8493</v>
      </c>
      <c r="J2765" s="221">
        <v>5700</v>
      </c>
      <c r="K2765" s="221">
        <v>2</v>
      </c>
      <c r="L2765" s="221">
        <v>11400</v>
      </c>
    </row>
    <row r="2766" spans="1:12" s="167" customFormat="1">
      <c r="A2766" s="218" t="str">
        <f t="shared" si="20"/>
        <v>O221017058364일반상품</v>
      </c>
      <c r="B2766" s="219" t="s">
        <v>8233</v>
      </c>
      <c r="C2766" s="219" t="s">
        <v>8023</v>
      </c>
      <c r="D2766" s="219" t="s">
        <v>8065</v>
      </c>
      <c r="E2766" s="219" t="s">
        <v>7707</v>
      </c>
      <c r="F2766" s="219" t="s">
        <v>6394</v>
      </c>
      <c r="G2766" s="219" t="s">
        <v>7761</v>
      </c>
      <c r="H2766" s="219" t="s">
        <v>5990</v>
      </c>
      <c r="I2766" s="220" t="s">
        <v>7986</v>
      </c>
      <c r="J2766" s="221">
        <v>1100</v>
      </c>
      <c r="K2766" s="221">
        <v>1</v>
      </c>
      <c r="L2766" s="221">
        <v>1100</v>
      </c>
    </row>
    <row r="2767" spans="1:12" s="167" customFormat="1">
      <c r="A2767" s="218" t="str">
        <f t="shared" si="20"/>
        <v>O221017058364일반상품</v>
      </c>
      <c r="B2767" s="219" t="s">
        <v>8233</v>
      </c>
      <c r="C2767" s="219" t="s">
        <v>8023</v>
      </c>
      <c r="D2767" s="219" t="s">
        <v>8065</v>
      </c>
      <c r="E2767" s="219" t="s">
        <v>7707</v>
      </c>
      <c r="F2767" s="219" t="s">
        <v>6394</v>
      </c>
      <c r="G2767" s="219" t="s">
        <v>7761</v>
      </c>
      <c r="H2767" s="219" t="s">
        <v>5990</v>
      </c>
      <c r="I2767" s="220" t="s">
        <v>8381</v>
      </c>
      <c r="J2767" s="221">
        <v>3180</v>
      </c>
      <c r="K2767" s="221">
        <v>2</v>
      </c>
      <c r="L2767" s="221">
        <v>6360</v>
      </c>
    </row>
    <row r="2768" spans="1:12" s="167" customFormat="1">
      <c r="A2768" s="218" t="str">
        <f t="shared" si="20"/>
        <v>O221017058364일반상품</v>
      </c>
      <c r="B2768" s="219" t="s">
        <v>8233</v>
      </c>
      <c r="C2768" s="219" t="s">
        <v>8023</v>
      </c>
      <c r="D2768" s="219" t="s">
        <v>8065</v>
      </c>
      <c r="E2768" s="219" t="s">
        <v>7707</v>
      </c>
      <c r="F2768" s="219" t="s">
        <v>6394</v>
      </c>
      <c r="G2768" s="219" t="s">
        <v>7761</v>
      </c>
      <c r="H2768" s="219" t="s">
        <v>5990</v>
      </c>
      <c r="I2768" s="220" t="s">
        <v>7931</v>
      </c>
      <c r="J2768" s="221">
        <v>3180</v>
      </c>
      <c r="K2768" s="221">
        <v>2</v>
      </c>
      <c r="L2768" s="221">
        <v>6360</v>
      </c>
    </row>
    <row r="2769" spans="1:12" s="167" customFormat="1">
      <c r="A2769" s="218" t="str">
        <f t="shared" si="20"/>
        <v>O221017058364일반상품</v>
      </c>
      <c r="B2769" s="219" t="s">
        <v>8233</v>
      </c>
      <c r="C2769" s="219" t="s">
        <v>8023</v>
      </c>
      <c r="D2769" s="219" t="s">
        <v>8065</v>
      </c>
      <c r="E2769" s="219" t="s">
        <v>7707</v>
      </c>
      <c r="F2769" s="219" t="s">
        <v>6394</v>
      </c>
      <c r="G2769" s="219" t="s">
        <v>7761</v>
      </c>
      <c r="H2769" s="219" t="s">
        <v>5990</v>
      </c>
      <c r="I2769" s="220" t="s">
        <v>7210</v>
      </c>
      <c r="J2769" s="221">
        <v>5020</v>
      </c>
      <c r="K2769" s="221">
        <v>1</v>
      </c>
      <c r="L2769" s="221">
        <v>5020</v>
      </c>
    </row>
    <row r="2770" spans="1:12" s="167" customFormat="1">
      <c r="A2770" s="218" t="str">
        <f t="shared" si="20"/>
        <v>O221017058364일반상품</v>
      </c>
      <c r="B2770" s="219" t="s">
        <v>8233</v>
      </c>
      <c r="C2770" s="219" t="s">
        <v>8023</v>
      </c>
      <c r="D2770" s="219" t="s">
        <v>8065</v>
      </c>
      <c r="E2770" s="219" t="s">
        <v>7707</v>
      </c>
      <c r="F2770" s="219" t="s">
        <v>6394</v>
      </c>
      <c r="G2770" s="219" t="s">
        <v>7761</v>
      </c>
      <c r="H2770" s="219" t="s">
        <v>5990</v>
      </c>
      <c r="I2770" s="220" t="s">
        <v>7190</v>
      </c>
      <c r="J2770" s="221">
        <v>4430</v>
      </c>
      <c r="K2770" s="221">
        <v>1</v>
      </c>
      <c r="L2770" s="221">
        <v>4430</v>
      </c>
    </row>
    <row r="2771" spans="1:12" s="167" customFormat="1">
      <c r="A2771" s="218" t="str">
        <f t="shared" si="20"/>
        <v>O221017058364일반상품</v>
      </c>
      <c r="B2771" s="219" t="s">
        <v>8233</v>
      </c>
      <c r="C2771" s="219" t="s">
        <v>8023</v>
      </c>
      <c r="D2771" s="219" t="s">
        <v>8065</v>
      </c>
      <c r="E2771" s="219" t="s">
        <v>7707</v>
      </c>
      <c r="F2771" s="219" t="s">
        <v>6394</v>
      </c>
      <c r="G2771" s="219" t="s">
        <v>7761</v>
      </c>
      <c r="H2771" s="219" t="s">
        <v>5990</v>
      </c>
      <c r="I2771" s="220" t="s">
        <v>8544</v>
      </c>
      <c r="J2771" s="221">
        <v>2600</v>
      </c>
      <c r="K2771" s="221">
        <v>1</v>
      </c>
      <c r="L2771" s="221">
        <v>2600</v>
      </c>
    </row>
    <row r="2772" spans="1:12" s="167" customFormat="1">
      <c r="A2772" s="218" t="str">
        <f t="shared" si="20"/>
        <v>O221017058364일반상품</v>
      </c>
      <c r="B2772" s="219" t="s">
        <v>8233</v>
      </c>
      <c r="C2772" s="219" t="s">
        <v>8023</v>
      </c>
      <c r="D2772" s="219" t="s">
        <v>8065</v>
      </c>
      <c r="E2772" s="219" t="s">
        <v>7707</v>
      </c>
      <c r="F2772" s="219" t="s">
        <v>6394</v>
      </c>
      <c r="G2772" s="219" t="s">
        <v>7761</v>
      </c>
      <c r="H2772" s="219" t="s">
        <v>5990</v>
      </c>
      <c r="I2772" s="220" t="s">
        <v>8365</v>
      </c>
      <c r="J2772" s="221">
        <v>6180</v>
      </c>
      <c r="K2772" s="221">
        <v>1</v>
      </c>
      <c r="L2772" s="221">
        <v>6180</v>
      </c>
    </row>
    <row r="2773" spans="1:12" s="167" customFormat="1">
      <c r="A2773" s="218" t="str">
        <f t="shared" si="20"/>
        <v>O221017058364일반상품</v>
      </c>
      <c r="B2773" s="219" t="s">
        <v>8233</v>
      </c>
      <c r="C2773" s="219" t="s">
        <v>8023</v>
      </c>
      <c r="D2773" s="219" t="s">
        <v>8065</v>
      </c>
      <c r="E2773" s="219" t="s">
        <v>7707</v>
      </c>
      <c r="F2773" s="219" t="s">
        <v>6394</v>
      </c>
      <c r="G2773" s="219" t="s">
        <v>7761</v>
      </c>
      <c r="H2773" s="219" t="s">
        <v>5990</v>
      </c>
      <c r="I2773" s="220" t="s">
        <v>7255</v>
      </c>
      <c r="J2773" s="221">
        <v>15800</v>
      </c>
      <c r="K2773" s="221">
        <v>1</v>
      </c>
      <c r="L2773" s="221">
        <v>15800</v>
      </c>
    </row>
    <row r="2774" spans="1:12" s="167" customFormat="1">
      <c r="A2774" s="218" t="str">
        <f t="shared" si="20"/>
        <v>O221017058364일반상품</v>
      </c>
      <c r="B2774" s="219" t="s">
        <v>8233</v>
      </c>
      <c r="C2774" s="219" t="s">
        <v>8023</v>
      </c>
      <c r="D2774" s="219" t="s">
        <v>8065</v>
      </c>
      <c r="E2774" s="219" t="s">
        <v>7707</v>
      </c>
      <c r="F2774" s="219" t="s">
        <v>6394</v>
      </c>
      <c r="G2774" s="219" t="s">
        <v>7761</v>
      </c>
      <c r="H2774" s="219" t="s">
        <v>5990</v>
      </c>
      <c r="I2774" s="220" t="s">
        <v>7211</v>
      </c>
      <c r="J2774" s="221">
        <v>9000</v>
      </c>
      <c r="K2774" s="221">
        <v>3</v>
      </c>
      <c r="L2774" s="221">
        <v>27000</v>
      </c>
    </row>
    <row r="2775" spans="1:12" s="167" customFormat="1">
      <c r="A2775" s="218" t="str">
        <f t="shared" si="20"/>
        <v>O221017058364일반상품</v>
      </c>
      <c r="B2775" s="219" t="s">
        <v>8233</v>
      </c>
      <c r="C2775" s="219" t="s">
        <v>8023</v>
      </c>
      <c r="D2775" s="219" t="s">
        <v>8065</v>
      </c>
      <c r="E2775" s="219" t="s">
        <v>7707</v>
      </c>
      <c r="F2775" s="219" t="s">
        <v>6394</v>
      </c>
      <c r="G2775" s="219" t="s">
        <v>7761</v>
      </c>
      <c r="H2775" s="219" t="s">
        <v>5990</v>
      </c>
      <c r="I2775" s="220" t="s">
        <v>8494</v>
      </c>
      <c r="J2775" s="221">
        <v>2250</v>
      </c>
      <c r="K2775" s="221">
        <v>1</v>
      </c>
      <c r="L2775" s="221">
        <v>2250</v>
      </c>
    </row>
    <row r="2776" spans="1:12" s="167" customFormat="1">
      <c r="A2776" s="218" t="str">
        <f t="shared" si="20"/>
        <v>O221017058364일반상품</v>
      </c>
      <c r="B2776" s="219" t="s">
        <v>8233</v>
      </c>
      <c r="C2776" s="219" t="s">
        <v>8023</v>
      </c>
      <c r="D2776" s="219" t="s">
        <v>8065</v>
      </c>
      <c r="E2776" s="219" t="s">
        <v>7707</v>
      </c>
      <c r="F2776" s="219" t="s">
        <v>6394</v>
      </c>
      <c r="G2776" s="219" t="s">
        <v>7761</v>
      </c>
      <c r="H2776" s="219" t="s">
        <v>5990</v>
      </c>
      <c r="I2776" s="220" t="s">
        <v>8875</v>
      </c>
      <c r="J2776" s="221">
        <v>5500</v>
      </c>
      <c r="K2776" s="221">
        <v>1</v>
      </c>
      <c r="L2776" s="221">
        <v>5500</v>
      </c>
    </row>
    <row r="2777" spans="1:12" s="167" customFormat="1">
      <c r="A2777" s="218" t="str">
        <f t="shared" si="20"/>
        <v>O221017058364일반상품</v>
      </c>
      <c r="B2777" s="219" t="s">
        <v>8233</v>
      </c>
      <c r="C2777" s="219" t="s">
        <v>8023</v>
      </c>
      <c r="D2777" s="219" t="s">
        <v>8065</v>
      </c>
      <c r="E2777" s="219" t="s">
        <v>7707</v>
      </c>
      <c r="F2777" s="219" t="s">
        <v>6394</v>
      </c>
      <c r="G2777" s="219" t="s">
        <v>7761</v>
      </c>
      <c r="H2777" s="219" t="s">
        <v>5990</v>
      </c>
      <c r="I2777" s="220" t="s">
        <v>8714</v>
      </c>
      <c r="J2777" s="221">
        <v>1450</v>
      </c>
      <c r="K2777" s="221">
        <v>1</v>
      </c>
      <c r="L2777" s="221">
        <v>1450</v>
      </c>
    </row>
    <row r="2778" spans="1:12" s="167" customFormat="1">
      <c r="A2778" s="218" t="str">
        <f t="shared" si="20"/>
        <v>O221017058364일반상품</v>
      </c>
      <c r="B2778" s="219" t="s">
        <v>8233</v>
      </c>
      <c r="C2778" s="219" t="s">
        <v>8023</v>
      </c>
      <c r="D2778" s="219" t="s">
        <v>8065</v>
      </c>
      <c r="E2778" s="219" t="s">
        <v>7707</v>
      </c>
      <c r="F2778" s="219" t="s">
        <v>6394</v>
      </c>
      <c r="G2778" s="219" t="s">
        <v>7761</v>
      </c>
      <c r="H2778" s="219" t="s">
        <v>5990</v>
      </c>
      <c r="I2778" s="220" t="s">
        <v>7975</v>
      </c>
      <c r="J2778" s="221">
        <v>2780</v>
      </c>
      <c r="K2778" s="221">
        <v>1</v>
      </c>
      <c r="L2778" s="221">
        <v>2780</v>
      </c>
    </row>
    <row r="2779" spans="1:12" s="167" customFormat="1">
      <c r="A2779" s="218" t="str">
        <f t="shared" si="20"/>
        <v>O221017058364일반상품</v>
      </c>
      <c r="B2779" s="219" t="s">
        <v>8233</v>
      </c>
      <c r="C2779" s="219" t="s">
        <v>8023</v>
      </c>
      <c r="D2779" s="219" t="s">
        <v>8065</v>
      </c>
      <c r="E2779" s="219" t="s">
        <v>7707</v>
      </c>
      <c r="F2779" s="219" t="s">
        <v>6394</v>
      </c>
      <c r="G2779" s="219" t="s">
        <v>7761</v>
      </c>
      <c r="H2779" s="219" t="s">
        <v>5990</v>
      </c>
      <c r="I2779" s="220" t="s">
        <v>7225</v>
      </c>
      <c r="J2779" s="221">
        <v>3910</v>
      </c>
      <c r="K2779" s="221">
        <v>1</v>
      </c>
      <c r="L2779" s="221">
        <v>3910</v>
      </c>
    </row>
    <row r="2780" spans="1:12" s="167" customFormat="1">
      <c r="A2780" s="218" t="str">
        <f t="shared" si="20"/>
        <v>O221017058364일반상품</v>
      </c>
      <c r="B2780" s="219" t="s">
        <v>8233</v>
      </c>
      <c r="C2780" s="219" t="s">
        <v>8023</v>
      </c>
      <c r="D2780" s="219" t="s">
        <v>8065</v>
      </c>
      <c r="E2780" s="219" t="s">
        <v>7707</v>
      </c>
      <c r="F2780" s="219" t="s">
        <v>6394</v>
      </c>
      <c r="G2780" s="219" t="s">
        <v>7761</v>
      </c>
      <c r="H2780" s="219" t="s">
        <v>5990</v>
      </c>
      <c r="I2780" s="220" t="s">
        <v>8350</v>
      </c>
      <c r="J2780" s="221">
        <v>2600</v>
      </c>
      <c r="K2780" s="221">
        <v>1</v>
      </c>
      <c r="L2780" s="221">
        <v>2600</v>
      </c>
    </row>
    <row r="2781" spans="1:12" s="167" customFormat="1">
      <c r="A2781" s="218" t="str">
        <f t="shared" si="20"/>
        <v>O221017058364일반상품</v>
      </c>
      <c r="B2781" s="219" t="s">
        <v>8233</v>
      </c>
      <c r="C2781" s="219" t="s">
        <v>8023</v>
      </c>
      <c r="D2781" s="219" t="s">
        <v>8065</v>
      </c>
      <c r="E2781" s="219" t="s">
        <v>7707</v>
      </c>
      <c r="F2781" s="219" t="s">
        <v>6394</v>
      </c>
      <c r="G2781" s="219" t="s">
        <v>7761</v>
      </c>
      <c r="H2781" s="219" t="s">
        <v>5990</v>
      </c>
      <c r="I2781" s="220" t="s">
        <v>7253</v>
      </c>
      <c r="J2781" s="221">
        <v>2850</v>
      </c>
      <c r="K2781" s="221">
        <v>3</v>
      </c>
      <c r="L2781" s="221">
        <v>8550</v>
      </c>
    </row>
    <row r="2782" spans="1:12" s="167" customFormat="1">
      <c r="A2782" s="218" t="str">
        <f t="shared" si="20"/>
        <v>O221017058364일반상품</v>
      </c>
      <c r="B2782" s="219" t="s">
        <v>8233</v>
      </c>
      <c r="C2782" s="219" t="s">
        <v>8023</v>
      </c>
      <c r="D2782" s="219" t="s">
        <v>8065</v>
      </c>
      <c r="E2782" s="219" t="s">
        <v>7707</v>
      </c>
      <c r="F2782" s="219" t="s">
        <v>6394</v>
      </c>
      <c r="G2782" s="219" t="s">
        <v>7761</v>
      </c>
      <c r="H2782" s="219" t="s">
        <v>5990</v>
      </c>
      <c r="I2782" s="220" t="s">
        <v>7254</v>
      </c>
      <c r="J2782" s="221">
        <v>2850</v>
      </c>
      <c r="K2782" s="221">
        <v>3</v>
      </c>
      <c r="L2782" s="221">
        <v>8550</v>
      </c>
    </row>
    <row r="2783" spans="1:12" s="167" customFormat="1">
      <c r="A2783" s="218" t="str">
        <f t="shared" si="20"/>
        <v>O221017058364일반상품</v>
      </c>
      <c r="B2783" s="219" t="s">
        <v>8233</v>
      </c>
      <c r="C2783" s="219" t="s">
        <v>8023</v>
      </c>
      <c r="D2783" s="219" t="s">
        <v>8065</v>
      </c>
      <c r="E2783" s="219" t="s">
        <v>7707</v>
      </c>
      <c r="F2783" s="219" t="s">
        <v>6394</v>
      </c>
      <c r="G2783" s="219" t="s">
        <v>7761</v>
      </c>
      <c r="H2783" s="219" t="s">
        <v>5990</v>
      </c>
      <c r="I2783" s="220" t="s">
        <v>7272</v>
      </c>
      <c r="J2783" s="221">
        <v>1250</v>
      </c>
      <c r="K2783" s="221">
        <v>2</v>
      </c>
      <c r="L2783" s="221">
        <v>2500</v>
      </c>
    </row>
    <row r="2784" spans="1:12" s="167" customFormat="1">
      <c r="A2784" s="218" t="str">
        <f t="shared" si="20"/>
        <v>O221017058364일반상품</v>
      </c>
      <c r="B2784" s="219" t="s">
        <v>8233</v>
      </c>
      <c r="C2784" s="219" t="s">
        <v>8023</v>
      </c>
      <c r="D2784" s="219" t="s">
        <v>8065</v>
      </c>
      <c r="E2784" s="219" t="s">
        <v>7707</v>
      </c>
      <c r="F2784" s="219" t="s">
        <v>6394</v>
      </c>
      <c r="G2784" s="219" t="s">
        <v>7761</v>
      </c>
      <c r="H2784" s="219" t="s">
        <v>5990</v>
      </c>
      <c r="I2784" s="220" t="s">
        <v>7923</v>
      </c>
      <c r="J2784" s="221">
        <v>3900</v>
      </c>
      <c r="K2784" s="221">
        <v>1</v>
      </c>
      <c r="L2784" s="221">
        <v>3900</v>
      </c>
    </row>
    <row r="2785" spans="1:12" s="167" customFormat="1">
      <c r="A2785" s="218" t="str">
        <f t="shared" si="20"/>
        <v>O221017058364일반상품</v>
      </c>
      <c r="B2785" s="219" t="s">
        <v>8233</v>
      </c>
      <c r="C2785" s="219" t="s">
        <v>8023</v>
      </c>
      <c r="D2785" s="219" t="s">
        <v>8065</v>
      </c>
      <c r="E2785" s="219" t="s">
        <v>7707</v>
      </c>
      <c r="F2785" s="219" t="s">
        <v>6394</v>
      </c>
      <c r="G2785" s="219" t="s">
        <v>7761</v>
      </c>
      <c r="H2785" s="219" t="s">
        <v>5990</v>
      </c>
      <c r="I2785" s="220" t="s">
        <v>8562</v>
      </c>
      <c r="J2785" s="221">
        <v>12480</v>
      </c>
      <c r="K2785" s="221">
        <v>3</v>
      </c>
      <c r="L2785" s="221">
        <v>37440</v>
      </c>
    </row>
    <row r="2786" spans="1:12" s="167" customFormat="1">
      <c r="A2786" s="218" t="str">
        <f t="shared" si="20"/>
        <v>O221017058364일반상품</v>
      </c>
      <c r="B2786" s="219" t="s">
        <v>8233</v>
      </c>
      <c r="C2786" s="219" t="s">
        <v>8023</v>
      </c>
      <c r="D2786" s="219" t="s">
        <v>8065</v>
      </c>
      <c r="E2786" s="219" t="s">
        <v>7707</v>
      </c>
      <c r="F2786" s="219" t="s">
        <v>6394</v>
      </c>
      <c r="G2786" s="219" t="s">
        <v>7761</v>
      </c>
      <c r="H2786" s="219" t="s">
        <v>5990</v>
      </c>
      <c r="I2786" s="220" t="s">
        <v>8484</v>
      </c>
      <c r="J2786" s="221">
        <v>4700</v>
      </c>
      <c r="K2786" s="221">
        <v>1</v>
      </c>
      <c r="L2786" s="221">
        <v>4700</v>
      </c>
    </row>
    <row r="2787" spans="1:12" s="167" customFormat="1">
      <c r="A2787" s="218" t="str">
        <f t="shared" si="20"/>
        <v>O221017058364일반상품</v>
      </c>
      <c r="B2787" s="219" t="s">
        <v>8233</v>
      </c>
      <c r="C2787" s="219" t="s">
        <v>8023</v>
      </c>
      <c r="D2787" s="219" t="s">
        <v>8065</v>
      </c>
      <c r="E2787" s="219" t="s">
        <v>7707</v>
      </c>
      <c r="F2787" s="219" t="s">
        <v>6394</v>
      </c>
      <c r="G2787" s="219" t="s">
        <v>7761</v>
      </c>
      <c r="H2787" s="219" t="s">
        <v>5990</v>
      </c>
      <c r="I2787" s="220" t="s">
        <v>8028</v>
      </c>
      <c r="J2787" s="221">
        <v>9500</v>
      </c>
      <c r="K2787" s="221">
        <v>1</v>
      </c>
      <c r="L2787" s="221">
        <v>9500</v>
      </c>
    </row>
    <row r="2788" spans="1:12" s="167" customFormat="1">
      <c r="A2788" s="218" t="str">
        <f t="shared" si="20"/>
        <v>O221017058364일반상품</v>
      </c>
      <c r="B2788" s="219" t="s">
        <v>8233</v>
      </c>
      <c r="C2788" s="219" t="s">
        <v>8023</v>
      </c>
      <c r="D2788" s="219" t="s">
        <v>8065</v>
      </c>
      <c r="E2788" s="219" t="s">
        <v>7707</v>
      </c>
      <c r="F2788" s="219" t="s">
        <v>6394</v>
      </c>
      <c r="G2788" s="219" t="s">
        <v>7761</v>
      </c>
      <c r="H2788" s="219" t="s">
        <v>5990</v>
      </c>
      <c r="I2788" s="220" t="s">
        <v>7260</v>
      </c>
      <c r="J2788" s="221">
        <v>6160</v>
      </c>
      <c r="K2788" s="221">
        <v>1</v>
      </c>
      <c r="L2788" s="221">
        <v>6160</v>
      </c>
    </row>
    <row r="2789" spans="1:12" s="167" customFormat="1">
      <c r="A2789" s="218" t="str">
        <f t="shared" si="20"/>
        <v>O221017058364일반상품</v>
      </c>
      <c r="B2789" s="219" t="s">
        <v>8233</v>
      </c>
      <c r="C2789" s="219" t="s">
        <v>8023</v>
      </c>
      <c r="D2789" s="219" t="s">
        <v>8065</v>
      </c>
      <c r="E2789" s="219" t="s">
        <v>7707</v>
      </c>
      <c r="F2789" s="219" t="s">
        <v>6394</v>
      </c>
      <c r="G2789" s="219" t="s">
        <v>7761</v>
      </c>
      <c r="H2789" s="219" t="s">
        <v>5990</v>
      </c>
      <c r="I2789" s="220" t="s">
        <v>8717</v>
      </c>
      <c r="J2789" s="221">
        <v>2430</v>
      </c>
      <c r="K2789" s="221">
        <v>1</v>
      </c>
      <c r="L2789" s="221">
        <v>2430</v>
      </c>
    </row>
    <row r="2790" spans="1:12" s="167" customFormat="1">
      <c r="A2790" s="218" t="str">
        <f t="shared" si="20"/>
        <v>O221017058364일반상품</v>
      </c>
      <c r="B2790" s="219" t="s">
        <v>8233</v>
      </c>
      <c r="C2790" s="219" t="s">
        <v>8023</v>
      </c>
      <c r="D2790" s="219" t="s">
        <v>8065</v>
      </c>
      <c r="E2790" s="219" t="s">
        <v>7707</v>
      </c>
      <c r="F2790" s="219" t="s">
        <v>6394</v>
      </c>
      <c r="G2790" s="219" t="s">
        <v>7761</v>
      </c>
      <c r="H2790" s="219" t="s">
        <v>5990</v>
      </c>
      <c r="I2790" s="220" t="s">
        <v>8507</v>
      </c>
      <c r="J2790" s="221">
        <v>2800</v>
      </c>
      <c r="K2790" s="221">
        <v>1</v>
      </c>
      <c r="L2790" s="221">
        <v>2800</v>
      </c>
    </row>
    <row r="2791" spans="1:12" s="167" customFormat="1">
      <c r="A2791" s="218" t="str">
        <f t="shared" si="20"/>
        <v>O221017058364일반상품</v>
      </c>
      <c r="B2791" s="219" t="s">
        <v>8233</v>
      </c>
      <c r="C2791" s="219" t="s">
        <v>8023</v>
      </c>
      <c r="D2791" s="219" t="s">
        <v>8065</v>
      </c>
      <c r="E2791" s="219" t="s">
        <v>7707</v>
      </c>
      <c r="F2791" s="219" t="s">
        <v>6394</v>
      </c>
      <c r="G2791" s="219" t="s">
        <v>7761</v>
      </c>
      <c r="H2791" s="219" t="s">
        <v>5990</v>
      </c>
      <c r="I2791" s="220" t="s">
        <v>8352</v>
      </c>
      <c r="J2791" s="221">
        <v>2700</v>
      </c>
      <c r="K2791" s="221">
        <v>1</v>
      </c>
      <c r="L2791" s="221">
        <v>2700</v>
      </c>
    </row>
    <row r="2792" spans="1:12" s="167" customFormat="1">
      <c r="A2792" s="218" t="str">
        <f t="shared" si="20"/>
        <v>O221017058364일반상품</v>
      </c>
      <c r="B2792" s="219" t="s">
        <v>8233</v>
      </c>
      <c r="C2792" s="219" t="s">
        <v>8023</v>
      </c>
      <c r="D2792" s="219" t="s">
        <v>8065</v>
      </c>
      <c r="E2792" s="219" t="s">
        <v>7707</v>
      </c>
      <c r="F2792" s="219" t="s">
        <v>6394</v>
      </c>
      <c r="G2792" s="219" t="s">
        <v>7761</v>
      </c>
      <c r="H2792" s="219" t="s">
        <v>5990</v>
      </c>
      <c r="I2792" s="220" t="s">
        <v>8906</v>
      </c>
      <c r="J2792" s="221">
        <v>1700</v>
      </c>
      <c r="K2792" s="221">
        <v>1</v>
      </c>
      <c r="L2792" s="221">
        <v>1700</v>
      </c>
    </row>
    <row r="2793" spans="1:12" s="167" customFormat="1">
      <c r="A2793" s="218" t="str">
        <f t="shared" si="20"/>
        <v>O221017058364일반상품</v>
      </c>
      <c r="B2793" s="219" t="s">
        <v>8233</v>
      </c>
      <c r="C2793" s="219" t="s">
        <v>8023</v>
      </c>
      <c r="D2793" s="219" t="s">
        <v>8065</v>
      </c>
      <c r="E2793" s="219" t="s">
        <v>7707</v>
      </c>
      <c r="F2793" s="219" t="s">
        <v>6394</v>
      </c>
      <c r="G2793" s="219" t="s">
        <v>7761</v>
      </c>
      <c r="H2793" s="219" t="s">
        <v>5990</v>
      </c>
      <c r="I2793" s="220" t="s">
        <v>8939</v>
      </c>
      <c r="J2793" s="221">
        <v>5700</v>
      </c>
      <c r="K2793" s="221">
        <v>1</v>
      </c>
      <c r="L2793" s="221">
        <v>5700</v>
      </c>
    </row>
    <row r="2794" spans="1:12" s="167" customFormat="1">
      <c r="A2794" s="218" t="str">
        <f t="shared" si="20"/>
        <v>O221017058364일반상품</v>
      </c>
      <c r="B2794" s="219" t="s">
        <v>8233</v>
      </c>
      <c r="C2794" s="219" t="s">
        <v>8023</v>
      </c>
      <c r="D2794" s="219" t="s">
        <v>8065</v>
      </c>
      <c r="E2794" s="219" t="s">
        <v>7707</v>
      </c>
      <c r="F2794" s="219" t="s">
        <v>6394</v>
      </c>
      <c r="G2794" s="219" t="s">
        <v>7761</v>
      </c>
      <c r="H2794" s="219" t="s">
        <v>5990</v>
      </c>
      <c r="I2794" s="220" t="s">
        <v>7263</v>
      </c>
      <c r="J2794" s="221">
        <v>9900</v>
      </c>
      <c r="K2794" s="221">
        <v>1</v>
      </c>
      <c r="L2794" s="221">
        <v>9900</v>
      </c>
    </row>
    <row r="2795" spans="1:12" s="167" customFormat="1">
      <c r="A2795" s="218" t="str">
        <f t="shared" si="20"/>
        <v>O221017058364일반상품</v>
      </c>
      <c r="B2795" s="219" t="s">
        <v>8233</v>
      </c>
      <c r="C2795" s="219" t="s">
        <v>8023</v>
      </c>
      <c r="D2795" s="219" t="s">
        <v>8065</v>
      </c>
      <c r="E2795" s="219" t="s">
        <v>7707</v>
      </c>
      <c r="F2795" s="219" t="s">
        <v>6394</v>
      </c>
      <c r="G2795" s="219" t="s">
        <v>7761</v>
      </c>
      <c r="H2795" s="219" t="s">
        <v>5990</v>
      </c>
      <c r="I2795" s="220" t="s">
        <v>8355</v>
      </c>
      <c r="J2795" s="221">
        <v>2630</v>
      </c>
      <c r="K2795" s="221">
        <v>1</v>
      </c>
      <c r="L2795" s="221">
        <v>2630</v>
      </c>
    </row>
    <row r="2796" spans="1:12" s="167" customFormat="1">
      <c r="A2796" s="218" t="str">
        <f t="shared" si="20"/>
        <v>O221017058364일반상품</v>
      </c>
      <c r="B2796" s="219" t="s">
        <v>8233</v>
      </c>
      <c r="C2796" s="219" t="s">
        <v>8023</v>
      </c>
      <c r="D2796" s="219" t="s">
        <v>8065</v>
      </c>
      <c r="E2796" s="219" t="s">
        <v>7707</v>
      </c>
      <c r="F2796" s="219" t="s">
        <v>6394</v>
      </c>
      <c r="G2796" s="219" t="s">
        <v>7761</v>
      </c>
      <c r="H2796" s="219" t="s">
        <v>5990</v>
      </c>
      <c r="I2796" s="220" t="s">
        <v>7194</v>
      </c>
      <c r="J2796" s="221">
        <v>2810</v>
      </c>
      <c r="K2796" s="221">
        <v>1</v>
      </c>
      <c r="L2796" s="221">
        <v>2810</v>
      </c>
    </row>
    <row r="2797" spans="1:12" s="167" customFormat="1">
      <c r="A2797" s="218" t="str">
        <f t="shared" si="20"/>
        <v>O221017058364일반상품</v>
      </c>
      <c r="B2797" s="219" t="s">
        <v>8233</v>
      </c>
      <c r="C2797" s="219" t="s">
        <v>8023</v>
      </c>
      <c r="D2797" s="219" t="s">
        <v>8065</v>
      </c>
      <c r="E2797" s="219" t="s">
        <v>7707</v>
      </c>
      <c r="F2797" s="219" t="s">
        <v>6394</v>
      </c>
      <c r="G2797" s="219" t="s">
        <v>7761</v>
      </c>
      <c r="H2797" s="219" t="s">
        <v>5990</v>
      </c>
      <c r="I2797" s="220" t="s">
        <v>8509</v>
      </c>
      <c r="J2797" s="221">
        <v>1680</v>
      </c>
      <c r="K2797" s="221">
        <v>2</v>
      </c>
      <c r="L2797" s="221">
        <v>3360</v>
      </c>
    </row>
    <row r="2798" spans="1:12" s="167" customFormat="1">
      <c r="A2798" s="218" t="str">
        <f t="shared" si="20"/>
        <v>O221017058364일반상품</v>
      </c>
      <c r="B2798" s="219" t="s">
        <v>8233</v>
      </c>
      <c r="C2798" s="219" t="s">
        <v>8023</v>
      </c>
      <c r="D2798" s="219" t="s">
        <v>8065</v>
      </c>
      <c r="E2798" s="219" t="s">
        <v>7707</v>
      </c>
      <c r="F2798" s="219" t="s">
        <v>6394</v>
      </c>
      <c r="G2798" s="219" t="s">
        <v>7761</v>
      </c>
      <c r="H2798" s="219" t="s">
        <v>5990</v>
      </c>
      <c r="I2798" s="220" t="s">
        <v>7195</v>
      </c>
      <c r="J2798" s="221">
        <v>3710</v>
      </c>
      <c r="K2798" s="221">
        <v>1</v>
      </c>
      <c r="L2798" s="221">
        <v>3710</v>
      </c>
    </row>
    <row r="2799" spans="1:12" s="167" customFormat="1">
      <c r="A2799" s="218" t="str">
        <f t="shared" si="20"/>
        <v>O221017058364일반상품</v>
      </c>
      <c r="B2799" s="219" t="s">
        <v>8233</v>
      </c>
      <c r="C2799" s="219" t="s">
        <v>8023</v>
      </c>
      <c r="D2799" s="219" t="s">
        <v>8065</v>
      </c>
      <c r="E2799" s="219" t="s">
        <v>7707</v>
      </c>
      <c r="F2799" s="219" t="s">
        <v>6394</v>
      </c>
      <c r="G2799" s="219" t="s">
        <v>7761</v>
      </c>
      <c r="H2799" s="219" t="s">
        <v>5990</v>
      </c>
      <c r="I2799" s="220" t="s">
        <v>8745</v>
      </c>
      <c r="J2799" s="221">
        <v>2480</v>
      </c>
      <c r="K2799" s="221">
        <v>1</v>
      </c>
      <c r="L2799" s="221">
        <v>2480</v>
      </c>
    </row>
    <row r="2800" spans="1:12" s="167" customFormat="1">
      <c r="A2800" s="218" t="str">
        <f t="shared" si="20"/>
        <v>O221017058364일반상품</v>
      </c>
      <c r="B2800" s="219" t="s">
        <v>8233</v>
      </c>
      <c r="C2800" s="219" t="s">
        <v>8023</v>
      </c>
      <c r="D2800" s="219" t="s">
        <v>8065</v>
      </c>
      <c r="E2800" s="219" t="s">
        <v>7707</v>
      </c>
      <c r="F2800" s="219" t="s">
        <v>6394</v>
      </c>
      <c r="G2800" s="219" t="s">
        <v>7761</v>
      </c>
      <c r="H2800" s="219" t="s">
        <v>5990</v>
      </c>
      <c r="I2800" s="220" t="s">
        <v>7232</v>
      </c>
      <c r="J2800" s="221">
        <v>3550</v>
      </c>
      <c r="K2800" s="221">
        <v>1</v>
      </c>
      <c r="L2800" s="221">
        <v>3550</v>
      </c>
    </row>
    <row r="2801" spans="1:12" s="167" customFormat="1">
      <c r="A2801" s="218" t="str">
        <f t="shared" si="20"/>
        <v>O221017058364일반상품</v>
      </c>
      <c r="B2801" s="219" t="s">
        <v>8233</v>
      </c>
      <c r="C2801" s="219" t="s">
        <v>8023</v>
      </c>
      <c r="D2801" s="219" t="s">
        <v>8065</v>
      </c>
      <c r="E2801" s="219" t="s">
        <v>7707</v>
      </c>
      <c r="F2801" s="219" t="s">
        <v>6394</v>
      </c>
      <c r="G2801" s="219" t="s">
        <v>7761</v>
      </c>
      <c r="H2801" s="219" t="s">
        <v>5990</v>
      </c>
      <c r="I2801" s="220" t="s">
        <v>8691</v>
      </c>
      <c r="J2801" s="221">
        <v>8090</v>
      </c>
      <c r="K2801" s="221">
        <v>1</v>
      </c>
      <c r="L2801" s="221">
        <v>8090</v>
      </c>
    </row>
    <row r="2802" spans="1:12" s="167" customFormat="1">
      <c r="A2802" s="218" t="str">
        <f t="shared" si="20"/>
        <v>O221017058364일반상품</v>
      </c>
      <c r="B2802" s="219" t="s">
        <v>8233</v>
      </c>
      <c r="C2802" s="219" t="s">
        <v>8023</v>
      </c>
      <c r="D2802" s="219" t="s">
        <v>8065</v>
      </c>
      <c r="E2802" s="219" t="s">
        <v>7707</v>
      </c>
      <c r="F2802" s="219" t="s">
        <v>6394</v>
      </c>
      <c r="G2802" s="219" t="s">
        <v>7761</v>
      </c>
      <c r="H2802" s="219" t="s">
        <v>5990</v>
      </c>
      <c r="I2802" s="220" t="s">
        <v>8729</v>
      </c>
      <c r="J2802" s="221">
        <v>1800</v>
      </c>
      <c r="K2802" s="221">
        <v>1</v>
      </c>
      <c r="L2802" s="221">
        <v>1800</v>
      </c>
    </row>
    <row r="2803" spans="1:12" s="167" customFormat="1">
      <c r="A2803" s="218" t="str">
        <f t="shared" si="20"/>
        <v>O221017058364일반상품</v>
      </c>
      <c r="B2803" s="219" t="s">
        <v>8233</v>
      </c>
      <c r="C2803" s="219" t="s">
        <v>8023</v>
      </c>
      <c r="D2803" s="219" t="s">
        <v>8065</v>
      </c>
      <c r="E2803" s="219" t="s">
        <v>7707</v>
      </c>
      <c r="F2803" s="219" t="s">
        <v>6394</v>
      </c>
      <c r="G2803" s="219" t="s">
        <v>7761</v>
      </c>
      <c r="H2803" s="219" t="s">
        <v>5990</v>
      </c>
      <c r="I2803" s="220" t="s">
        <v>8646</v>
      </c>
      <c r="J2803" s="221">
        <v>4200</v>
      </c>
      <c r="K2803" s="221">
        <v>1</v>
      </c>
      <c r="L2803" s="221">
        <v>4200</v>
      </c>
    </row>
    <row r="2804" spans="1:12" s="167" customFormat="1">
      <c r="A2804" s="218" t="str">
        <f t="shared" si="20"/>
        <v>O221017058364일반상품</v>
      </c>
      <c r="B2804" s="219" t="s">
        <v>8233</v>
      </c>
      <c r="C2804" s="219" t="s">
        <v>8023</v>
      </c>
      <c r="D2804" s="219" t="s">
        <v>8065</v>
      </c>
      <c r="E2804" s="219" t="s">
        <v>7707</v>
      </c>
      <c r="F2804" s="219" t="s">
        <v>6394</v>
      </c>
      <c r="G2804" s="219" t="s">
        <v>7761</v>
      </c>
      <c r="H2804" s="219" t="s">
        <v>5990</v>
      </c>
      <c r="I2804" s="220" t="s">
        <v>8499</v>
      </c>
      <c r="J2804" s="221">
        <v>4400</v>
      </c>
      <c r="K2804" s="221">
        <v>2</v>
      </c>
      <c r="L2804" s="221">
        <v>8800</v>
      </c>
    </row>
    <row r="2805" spans="1:12" s="167" customFormat="1">
      <c r="A2805" s="218" t="str">
        <f t="shared" si="20"/>
        <v>O221017058364일반상품</v>
      </c>
      <c r="B2805" s="219" t="s">
        <v>8233</v>
      </c>
      <c r="C2805" s="219" t="s">
        <v>8023</v>
      </c>
      <c r="D2805" s="219" t="s">
        <v>8065</v>
      </c>
      <c r="E2805" s="219" t="s">
        <v>7707</v>
      </c>
      <c r="F2805" s="219" t="s">
        <v>6394</v>
      </c>
      <c r="G2805" s="219" t="s">
        <v>7761</v>
      </c>
      <c r="H2805" s="219" t="s">
        <v>5990</v>
      </c>
      <c r="I2805" s="220" t="s">
        <v>8373</v>
      </c>
      <c r="J2805" s="221">
        <v>6636</v>
      </c>
      <c r="K2805" s="221">
        <v>1</v>
      </c>
      <c r="L2805" s="221">
        <v>6636</v>
      </c>
    </row>
    <row r="2806" spans="1:12" s="167" customFormat="1">
      <c r="A2806" s="218" t="str">
        <f t="shared" si="20"/>
        <v>O221017058364일반상품</v>
      </c>
      <c r="B2806" s="219" t="s">
        <v>8233</v>
      </c>
      <c r="C2806" s="219" t="s">
        <v>8023</v>
      </c>
      <c r="D2806" s="219" t="s">
        <v>8065</v>
      </c>
      <c r="E2806" s="219" t="s">
        <v>7707</v>
      </c>
      <c r="F2806" s="219" t="s">
        <v>6394</v>
      </c>
      <c r="G2806" s="219" t="s">
        <v>7761</v>
      </c>
      <c r="H2806" s="219" t="s">
        <v>5990</v>
      </c>
      <c r="I2806" s="220" t="s">
        <v>8620</v>
      </c>
      <c r="J2806" s="221">
        <v>11000</v>
      </c>
      <c r="K2806" s="221">
        <v>1</v>
      </c>
      <c r="L2806" s="221">
        <v>11000</v>
      </c>
    </row>
    <row r="2807" spans="1:12" s="167" customFormat="1">
      <c r="A2807" s="218" t="str">
        <f t="shared" si="20"/>
        <v>O221017058364일반상품</v>
      </c>
      <c r="B2807" s="219" t="s">
        <v>8233</v>
      </c>
      <c r="C2807" s="219" t="s">
        <v>8023</v>
      </c>
      <c r="D2807" s="219" t="s">
        <v>8065</v>
      </c>
      <c r="E2807" s="219" t="s">
        <v>7707</v>
      </c>
      <c r="F2807" s="219" t="s">
        <v>6394</v>
      </c>
      <c r="G2807" s="219" t="s">
        <v>7761</v>
      </c>
      <c r="H2807" s="219" t="s">
        <v>5990</v>
      </c>
      <c r="I2807" s="220" t="s">
        <v>8492</v>
      </c>
      <c r="J2807" s="221">
        <v>4200</v>
      </c>
      <c r="K2807" s="221">
        <v>1</v>
      </c>
      <c r="L2807" s="221">
        <v>4200</v>
      </c>
    </row>
    <row r="2808" spans="1:12" s="167" customFormat="1">
      <c r="A2808" s="218" t="str">
        <f t="shared" si="20"/>
        <v>O221017058364일반상품</v>
      </c>
      <c r="B2808" s="219" t="s">
        <v>8233</v>
      </c>
      <c r="C2808" s="219" t="s">
        <v>8023</v>
      </c>
      <c r="D2808" s="219" t="s">
        <v>8065</v>
      </c>
      <c r="E2808" s="219" t="s">
        <v>7707</v>
      </c>
      <c r="F2808" s="219" t="s">
        <v>6394</v>
      </c>
      <c r="G2808" s="219" t="s">
        <v>7761</v>
      </c>
      <c r="H2808" s="219" t="s">
        <v>5990</v>
      </c>
      <c r="I2808" s="220" t="s">
        <v>8447</v>
      </c>
      <c r="J2808" s="221">
        <v>3400</v>
      </c>
      <c r="K2808" s="221">
        <v>1</v>
      </c>
      <c r="L2808" s="221">
        <v>3400</v>
      </c>
    </row>
    <row r="2809" spans="1:12" s="167" customFormat="1">
      <c r="A2809" s="218" t="str">
        <f t="shared" si="20"/>
        <v>O221017058364일반상품</v>
      </c>
      <c r="B2809" s="219" t="s">
        <v>8233</v>
      </c>
      <c r="C2809" s="219" t="s">
        <v>8023</v>
      </c>
      <c r="D2809" s="219" t="s">
        <v>8065</v>
      </c>
      <c r="E2809" s="219" t="s">
        <v>7707</v>
      </c>
      <c r="F2809" s="219" t="s">
        <v>6394</v>
      </c>
      <c r="G2809" s="219" t="s">
        <v>7761</v>
      </c>
      <c r="H2809" s="219" t="s">
        <v>5990</v>
      </c>
      <c r="I2809" s="220" t="s">
        <v>8735</v>
      </c>
      <c r="J2809" s="221">
        <v>22000</v>
      </c>
      <c r="K2809" s="221">
        <v>1</v>
      </c>
      <c r="L2809" s="221">
        <v>22000</v>
      </c>
    </row>
    <row r="2810" spans="1:12" s="167" customFormat="1">
      <c r="A2810" s="218" t="str">
        <f t="shared" si="20"/>
        <v>O221017058363일반상품</v>
      </c>
      <c r="B2810" s="219" t="s">
        <v>8234</v>
      </c>
      <c r="C2810" s="219" t="s">
        <v>8023</v>
      </c>
      <c r="D2810" s="219" t="s">
        <v>8065</v>
      </c>
      <c r="E2810" s="219" t="s">
        <v>7708</v>
      </c>
      <c r="F2810" s="219" t="s">
        <v>6394</v>
      </c>
      <c r="G2810" s="219" t="s">
        <v>7796</v>
      </c>
      <c r="H2810" s="219" t="s">
        <v>5990</v>
      </c>
      <c r="I2810" s="220" t="s">
        <v>8448</v>
      </c>
      <c r="J2810" s="221">
        <v>4100</v>
      </c>
      <c r="K2810" s="221">
        <v>2</v>
      </c>
      <c r="L2810" s="221">
        <v>8200</v>
      </c>
    </row>
    <row r="2811" spans="1:12" s="167" customFormat="1">
      <c r="A2811" s="218" t="str">
        <f t="shared" si="20"/>
        <v>O221017058363일반상품</v>
      </c>
      <c r="B2811" s="219" t="s">
        <v>8234</v>
      </c>
      <c r="C2811" s="219" t="s">
        <v>8023</v>
      </c>
      <c r="D2811" s="219" t="s">
        <v>8065</v>
      </c>
      <c r="E2811" s="219" t="s">
        <v>7708</v>
      </c>
      <c r="F2811" s="219" t="s">
        <v>6394</v>
      </c>
      <c r="G2811" s="219" t="s">
        <v>7796</v>
      </c>
      <c r="H2811" s="219" t="s">
        <v>5990</v>
      </c>
      <c r="I2811" s="220" t="s">
        <v>8574</v>
      </c>
      <c r="J2811" s="221">
        <v>2250</v>
      </c>
      <c r="K2811" s="221">
        <v>2</v>
      </c>
      <c r="L2811" s="221">
        <v>4500</v>
      </c>
    </row>
    <row r="2812" spans="1:12" s="167" customFormat="1">
      <c r="A2812" s="218" t="str">
        <f t="shared" si="20"/>
        <v>O221017058363일반상품</v>
      </c>
      <c r="B2812" s="219" t="s">
        <v>8234</v>
      </c>
      <c r="C2812" s="219" t="s">
        <v>8023</v>
      </c>
      <c r="D2812" s="219" t="s">
        <v>8065</v>
      </c>
      <c r="E2812" s="219" t="s">
        <v>7708</v>
      </c>
      <c r="F2812" s="219" t="s">
        <v>6394</v>
      </c>
      <c r="G2812" s="219" t="s">
        <v>7796</v>
      </c>
      <c r="H2812" s="219" t="s">
        <v>5990</v>
      </c>
      <c r="I2812" s="220" t="s">
        <v>8737</v>
      </c>
      <c r="J2812" s="221">
        <v>5960</v>
      </c>
      <c r="K2812" s="221">
        <v>1</v>
      </c>
      <c r="L2812" s="221">
        <v>5960</v>
      </c>
    </row>
    <row r="2813" spans="1:12" s="167" customFormat="1">
      <c r="A2813" s="218" t="str">
        <f t="shared" si="20"/>
        <v>O221017058363일반상품</v>
      </c>
      <c r="B2813" s="219" t="s">
        <v>8234</v>
      </c>
      <c r="C2813" s="219" t="s">
        <v>8023</v>
      </c>
      <c r="D2813" s="219" t="s">
        <v>8065</v>
      </c>
      <c r="E2813" s="219" t="s">
        <v>7708</v>
      </c>
      <c r="F2813" s="219" t="s">
        <v>6394</v>
      </c>
      <c r="G2813" s="219" t="s">
        <v>7796</v>
      </c>
      <c r="H2813" s="219" t="s">
        <v>5990</v>
      </c>
      <c r="I2813" s="220" t="s">
        <v>8940</v>
      </c>
      <c r="J2813" s="221">
        <v>7440</v>
      </c>
      <c r="K2813" s="221">
        <v>1</v>
      </c>
      <c r="L2813" s="221">
        <v>7440</v>
      </c>
    </row>
    <row r="2814" spans="1:12" s="167" customFormat="1">
      <c r="A2814" s="218" t="str">
        <f t="shared" si="20"/>
        <v>O221017058363일반상품</v>
      </c>
      <c r="B2814" s="219" t="s">
        <v>8234</v>
      </c>
      <c r="C2814" s="219" t="s">
        <v>8023</v>
      </c>
      <c r="D2814" s="219" t="s">
        <v>8065</v>
      </c>
      <c r="E2814" s="219" t="s">
        <v>7708</v>
      </c>
      <c r="F2814" s="219" t="s">
        <v>6394</v>
      </c>
      <c r="G2814" s="219" t="s">
        <v>7796</v>
      </c>
      <c r="H2814" s="219" t="s">
        <v>5990</v>
      </c>
      <c r="I2814" s="220" t="s">
        <v>7930</v>
      </c>
      <c r="J2814" s="221">
        <v>4200</v>
      </c>
      <c r="K2814" s="221">
        <v>2</v>
      </c>
      <c r="L2814" s="221">
        <v>8400</v>
      </c>
    </row>
    <row r="2815" spans="1:12" s="167" customFormat="1">
      <c r="A2815" s="218" t="str">
        <f t="shared" si="20"/>
        <v>O221017058363일반상품</v>
      </c>
      <c r="B2815" s="219" t="s">
        <v>8234</v>
      </c>
      <c r="C2815" s="219" t="s">
        <v>8023</v>
      </c>
      <c r="D2815" s="219" t="s">
        <v>8065</v>
      </c>
      <c r="E2815" s="219" t="s">
        <v>7708</v>
      </c>
      <c r="F2815" s="219" t="s">
        <v>6394</v>
      </c>
      <c r="G2815" s="219" t="s">
        <v>7796</v>
      </c>
      <c r="H2815" s="219" t="s">
        <v>5990</v>
      </c>
      <c r="I2815" s="220" t="s">
        <v>8533</v>
      </c>
      <c r="J2815" s="221">
        <v>1630</v>
      </c>
      <c r="K2815" s="221">
        <v>1</v>
      </c>
      <c r="L2815" s="221">
        <v>1630</v>
      </c>
    </row>
    <row r="2816" spans="1:12" s="167" customFormat="1">
      <c r="A2816" s="218" t="str">
        <f t="shared" si="20"/>
        <v>O221017058363일반상품</v>
      </c>
      <c r="B2816" s="219" t="s">
        <v>8234</v>
      </c>
      <c r="C2816" s="219" t="s">
        <v>8023</v>
      </c>
      <c r="D2816" s="219" t="s">
        <v>8065</v>
      </c>
      <c r="E2816" s="219" t="s">
        <v>7708</v>
      </c>
      <c r="F2816" s="219" t="s">
        <v>6394</v>
      </c>
      <c r="G2816" s="219" t="s">
        <v>7796</v>
      </c>
      <c r="H2816" s="219" t="s">
        <v>5990</v>
      </c>
      <c r="I2816" s="220" t="s">
        <v>8397</v>
      </c>
      <c r="J2816" s="221">
        <v>10200</v>
      </c>
      <c r="K2816" s="221">
        <v>2</v>
      </c>
      <c r="L2816" s="221">
        <v>20400</v>
      </c>
    </row>
    <row r="2817" spans="1:12" s="167" customFormat="1">
      <c r="A2817" s="218" t="str">
        <f t="shared" si="20"/>
        <v>O221017058363일반상품</v>
      </c>
      <c r="B2817" s="219" t="s">
        <v>8234</v>
      </c>
      <c r="C2817" s="219" t="s">
        <v>8023</v>
      </c>
      <c r="D2817" s="219" t="s">
        <v>8065</v>
      </c>
      <c r="E2817" s="219" t="s">
        <v>7708</v>
      </c>
      <c r="F2817" s="219" t="s">
        <v>6394</v>
      </c>
      <c r="G2817" s="219" t="s">
        <v>7796</v>
      </c>
      <c r="H2817" s="219" t="s">
        <v>5990</v>
      </c>
      <c r="I2817" s="220" t="s">
        <v>8031</v>
      </c>
      <c r="J2817" s="221">
        <v>5700</v>
      </c>
      <c r="K2817" s="221">
        <v>1</v>
      </c>
      <c r="L2817" s="221">
        <v>5700</v>
      </c>
    </row>
    <row r="2818" spans="1:12" s="167" customFormat="1">
      <c r="A2818" s="218" t="str">
        <f t="shared" si="20"/>
        <v>O221017058363일반상품</v>
      </c>
      <c r="B2818" s="219" t="s">
        <v>8234</v>
      </c>
      <c r="C2818" s="219" t="s">
        <v>8023</v>
      </c>
      <c r="D2818" s="219" t="s">
        <v>8065</v>
      </c>
      <c r="E2818" s="219" t="s">
        <v>7708</v>
      </c>
      <c r="F2818" s="219" t="s">
        <v>6394</v>
      </c>
      <c r="G2818" s="219" t="s">
        <v>7796</v>
      </c>
      <c r="H2818" s="219" t="s">
        <v>5990</v>
      </c>
      <c r="I2818" s="220" t="s">
        <v>8847</v>
      </c>
      <c r="J2818" s="221">
        <v>1960</v>
      </c>
      <c r="K2818" s="221">
        <v>1</v>
      </c>
      <c r="L2818" s="221">
        <v>1960</v>
      </c>
    </row>
    <row r="2819" spans="1:12" s="167" customFormat="1">
      <c r="A2819" s="218" t="str">
        <f t="shared" si="20"/>
        <v>O221017058363일반상품</v>
      </c>
      <c r="B2819" s="219" t="s">
        <v>8234</v>
      </c>
      <c r="C2819" s="219" t="s">
        <v>8023</v>
      </c>
      <c r="D2819" s="219" t="s">
        <v>8065</v>
      </c>
      <c r="E2819" s="219" t="s">
        <v>7708</v>
      </c>
      <c r="F2819" s="219" t="s">
        <v>6394</v>
      </c>
      <c r="G2819" s="219" t="s">
        <v>7796</v>
      </c>
      <c r="H2819" s="219" t="s">
        <v>5990</v>
      </c>
      <c r="I2819" s="220" t="s">
        <v>7246</v>
      </c>
      <c r="J2819" s="221">
        <v>5900</v>
      </c>
      <c r="K2819" s="221">
        <v>1</v>
      </c>
      <c r="L2819" s="221">
        <v>5900</v>
      </c>
    </row>
    <row r="2820" spans="1:12" s="167" customFormat="1">
      <c r="A2820" s="218" t="str">
        <f t="shared" si="20"/>
        <v>O221017058363일반상품</v>
      </c>
      <c r="B2820" s="219" t="s">
        <v>8234</v>
      </c>
      <c r="C2820" s="219" t="s">
        <v>8023</v>
      </c>
      <c r="D2820" s="219" t="s">
        <v>8065</v>
      </c>
      <c r="E2820" s="219" t="s">
        <v>7708</v>
      </c>
      <c r="F2820" s="219" t="s">
        <v>6394</v>
      </c>
      <c r="G2820" s="219" t="s">
        <v>7796</v>
      </c>
      <c r="H2820" s="219" t="s">
        <v>5990</v>
      </c>
      <c r="I2820" s="220" t="s">
        <v>8505</v>
      </c>
      <c r="J2820" s="221">
        <v>2564</v>
      </c>
      <c r="K2820" s="221">
        <v>2</v>
      </c>
      <c r="L2820" s="221">
        <v>5128</v>
      </c>
    </row>
    <row r="2821" spans="1:12" s="167" customFormat="1">
      <c r="A2821" s="218" t="str">
        <f t="shared" si="20"/>
        <v>O221017058363일반상품</v>
      </c>
      <c r="B2821" s="219" t="s">
        <v>8234</v>
      </c>
      <c r="C2821" s="219" t="s">
        <v>8023</v>
      </c>
      <c r="D2821" s="219" t="s">
        <v>8065</v>
      </c>
      <c r="E2821" s="219" t="s">
        <v>7708</v>
      </c>
      <c r="F2821" s="219" t="s">
        <v>6394</v>
      </c>
      <c r="G2821" s="219" t="s">
        <v>7796</v>
      </c>
      <c r="H2821" s="219" t="s">
        <v>5990</v>
      </c>
      <c r="I2821" s="220" t="s">
        <v>8794</v>
      </c>
      <c r="J2821" s="221">
        <v>3450</v>
      </c>
      <c r="K2821" s="221">
        <v>2</v>
      </c>
      <c r="L2821" s="221">
        <v>6900</v>
      </c>
    </row>
    <row r="2822" spans="1:12" s="167" customFormat="1">
      <c r="A2822" s="218" t="str">
        <f t="shared" si="20"/>
        <v>O221017058363일반상품</v>
      </c>
      <c r="B2822" s="219" t="s">
        <v>8234</v>
      </c>
      <c r="C2822" s="219" t="s">
        <v>8023</v>
      </c>
      <c r="D2822" s="219" t="s">
        <v>8065</v>
      </c>
      <c r="E2822" s="219" t="s">
        <v>7708</v>
      </c>
      <c r="F2822" s="219" t="s">
        <v>6394</v>
      </c>
      <c r="G2822" s="219" t="s">
        <v>7796</v>
      </c>
      <c r="H2822" s="219" t="s">
        <v>5990</v>
      </c>
      <c r="I2822" s="220" t="s">
        <v>7197</v>
      </c>
      <c r="J2822" s="221">
        <v>3800</v>
      </c>
      <c r="K2822" s="221">
        <v>2</v>
      </c>
      <c r="L2822" s="221">
        <v>7600</v>
      </c>
    </row>
    <row r="2823" spans="1:12" s="167" customFormat="1">
      <c r="A2823" s="218" t="str">
        <f t="shared" si="20"/>
        <v>O221017058363일반상품</v>
      </c>
      <c r="B2823" s="219" t="s">
        <v>8234</v>
      </c>
      <c r="C2823" s="219" t="s">
        <v>8023</v>
      </c>
      <c r="D2823" s="219" t="s">
        <v>8065</v>
      </c>
      <c r="E2823" s="219" t="s">
        <v>7708</v>
      </c>
      <c r="F2823" s="219" t="s">
        <v>6394</v>
      </c>
      <c r="G2823" s="219" t="s">
        <v>7796</v>
      </c>
      <c r="H2823" s="219" t="s">
        <v>5990</v>
      </c>
      <c r="I2823" s="220" t="s">
        <v>8812</v>
      </c>
      <c r="J2823" s="221">
        <v>6200</v>
      </c>
      <c r="K2823" s="221">
        <v>1</v>
      </c>
      <c r="L2823" s="221">
        <v>6200</v>
      </c>
    </row>
    <row r="2824" spans="1:12" s="167" customFormat="1">
      <c r="A2824" s="218" t="str">
        <f t="shared" si="20"/>
        <v>O221017058363일반상품</v>
      </c>
      <c r="B2824" s="219" t="s">
        <v>8234</v>
      </c>
      <c r="C2824" s="219" t="s">
        <v>8023</v>
      </c>
      <c r="D2824" s="219" t="s">
        <v>8065</v>
      </c>
      <c r="E2824" s="219" t="s">
        <v>7708</v>
      </c>
      <c r="F2824" s="219" t="s">
        <v>6394</v>
      </c>
      <c r="G2824" s="219" t="s">
        <v>7796</v>
      </c>
      <c r="H2824" s="219" t="s">
        <v>5990</v>
      </c>
      <c r="I2824" s="220" t="s">
        <v>8941</v>
      </c>
      <c r="J2824" s="221">
        <v>6200</v>
      </c>
      <c r="K2824" s="221">
        <v>1</v>
      </c>
      <c r="L2824" s="221">
        <v>6200</v>
      </c>
    </row>
    <row r="2825" spans="1:12" s="167" customFormat="1">
      <c r="A2825" s="218" t="str">
        <f t="shared" si="20"/>
        <v>O221017058363일반상품</v>
      </c>
      <c r="B2825" s="219" t="s">
        <v>8234</v>
      </c>
      <c r="C2825" s="219" t="s">
        <v>8023</v>
      </c>
      <c r="D2825" s="219" t="s">
        <v>8065</v>
      </c>
      <c r="E2825" s="219" t="s">
        <v>7708</v>
      </c>
      <c r="F2825" s="219" t="s">
        <v>6394</v>
      </c>
      <c r="G2825" s="219" t="s">
        <v>7796</v>
      </c>
      <c r="H2825" s="219" t="s">
        <v>5990</v>
      </c>
      <c r="I2825" s="220" t="s">
        <v>8664</v>
      </c>
      <c r="J2825" s="221">
        <v>8140</v>
      </c>
      <c r="K2825" s="221">
        <v>1</v>
      </c>
      <c r="L2825" s="221">
        <v>8140</v>
      </c>
    </row>
    <row r="2826" spans="1:12" s="167" customFormat="1">
      <c r="A2826" s="218" t="str">
        <f t="shared" si="20"/>
        <v>O221017058363일반상품</v>
      </c>
      <c r="B2826" s="219" t="s">
        <v>8234</v>
      </c>
      <c r="C2826" s="219" t="s">
        <v>8023</v>
      </c>
      <c r="D2826" s="219" t="s">
        <v>8065</v>
      </c>
      <c r="E2826" s="219" t="s">
        <v>7708</v>
      </c>
      <c r="F2826" s="219" t="s">
        <v>6394</v>
      </c>
      <c r="G2826" s="219" t="s">
        <v>7796</v>
      </c>
      <c r="H2826" s="219" t="s">
        <v>5990</v>
      </c>
      <c r="I2826" s="220" t="s">
        <v>8524</v>
      </c>
      <c r="J2826" s="221">
        <v>5800</v>
      </c>
      <c r="K2826" s="221">
        <v>1</v>
      </c>
      <c r="L2826" s="221">
        <v>5800</v>
      </c>
    </row>
    <row r="2827" spans="1:12" s="167" customFormat="1">
      <c r="A2827" s="218" t="str">
        <f t="shared" si="20"/>
        <v>O221017058363일반상품</v>
      </c>
      <c r="B2827" s="219" t="s">
        <v>8234</v>
      </c>
      <c r="C2827" s="219" t="s">
        <v>8023</v>
      </c>
      <c r="D2827" s="219" t="s">
        <v>8065</v>
      </c>
      <c r="E2827" s="219" t="s">
        <v>7708</v>
      </c>
      <c r="F2827" s="219" t="s">
        <v>6394</v>
      </c>
      <c r="G2827" s="219" t="s">
        <v>7796</v>
      </c>
      <c r="H2827" s="219" t="s">
        <v>5990</v>
      </c>
      <c r="I2827" s="220" t="s">
        <v>8450</v>
      </c>
      <c r="J2827" s="221">
        <v>1400</v>
      </c>
      <c r="K2827" s="221">
        <v>2</v>
      </c>
      <c r="L2827" s="221">
        <v>2800</v>
      </c>
    </row>
    <row r="2828" spans="1:12" s="167" customFormat="1">
      <c r="A2828" s="218" t="str">
        <f t="shared" si="20"/>
        <v>O221017058363일반상품</v>
      </c>
      <c r="B2828" s="219" t="s">
        <v>8234</v>
      </c>
      <c r="C2828" s="219" t="s">
        <v>8023</v>
      </c>
      <c r="D2828" s="219" t="s">
        <v>8065</v>
      </c>
      <c r="E2828" s="219" t="s">
        <v>7708</v>
      </c>
      <c r="F2828" s="219" t="s">
        <v>6394</v>
      </c>
      <c r="G2828" s="219" t="s">
        <v>7796</v>
      </c>
      <c r="H2828" s="219" t="s">
        <v>5990</v>
      </c>
      <c r="I2828" s="220" t="s">
        <v>7228</v>
      </c>
      <c r="J2828" s="221">
        <v>1250</v>
      </c>
      <c r="K2828" s="221">
        <v>5</v>
      </c>
      <c r="L2828" s="221">
        <v>6250</v>
      </c>
    </row>
    <row r="2829" spans="1:12" s="167" customFormat="1">
      <c r="A2829" s="218" t="str">
        <f t="shared" si="20"/>
        <v>O221017058363일반상품</v>
      </c>
      <c r="B2829" s="219" t="s">
        <v>8234</v>
      </c>
      <c r="C2829" s="219" t="s">
        <v>8023</v>
      </c>
      <c r="D2829" s="219" t="s">
        <v>8065</v>
      </c>
      <c r="E2829" s="219" t="s">
        <v>7708</v>
      </c>
      <c r="F2829" s="219" t="s">
        <v>6394</v>
      </c>
      <c r="G2829" s="219" t="s">
        <v>7796</v>
      </c>
      <c r="H2829" s="219" t="s">
        <v>5990</v>
      </c>
      <c r="I2829" s="220" t="s">
        <v>8562</v>
      </c>
      <c r="J2829" s="221">
        <v>12480</v>
      </c>
      <c r="K2829" s="221">
        <v>2</v>
      </c>
      <c r="L2829" s="221">
        <v>24960</v>
      </c>
    </row>
    <row r="2830" spans="1:12" s="167" customFormat="1">
      <c r="A2830" s="218" t="str">
        <f t="shared" si="20"/>
        <v>O221017058363일반상품</v>
      </c>
      <c r="B2830" s="219" t="s">
        <v>8234</v>
      </c>
      <c r="C2830" s="219" t="s">
        <v>8023</v>
      </c>
      <c r="D2830" s="219" t="s">
        <v>8065</v>
      </c>
      <c r="E2830" s="219" t="s">
        <v>7708</v>
      </c>
      <c r="F2830" s="219" t="s">
        <v>6394</v>
      </c>
      <c r="G2830" s="219" t="s">
        <v>7796</v>
      </c>
      <c r="H2830" s="219" t="s">
        <v>5990</v>
      </c>
      <c r="I2830" s="220" t="s">
        <v>8484</v>
      </c>
      <c r="J2830" s="221">
        <v>4700</v>
      </c>
      <c r="K2830" s="221">
        <v>1</v>
      </c>
      <c r="L2830" s="221">
        <v>4700</v>
      </c>
    </row>
    <row r="2831" spans="1:12" s="167" customFormat="1">
      <c r="A2831" s="218" t="str">
        <f t="shared" si="20"/>
        <v>O221017058363일반상품</v>
      </c>
      <c r="B2831" s="219" t="s">
        <v>8234</v>
      </c>
      <c r="C2831" s="219" t="s">
        <v>8023</v>
      </c>
      <c r="D2831" s="219" t="s">
        <v>8065</v>
      </c>
      <c r="E2831" s="219" t="s">
        <v>7708</v>
      </c>
      <c r="F2831" s="219" t="s">
        <v>6394</v>
      </c>
      <c r="G2831" s="219" t="s">
        <v>7796</v>
      </c>
      <c r="H2831" s="219" t="s">
        <v>5990</v>
      </c>
      <c r="I2831" s="220" t="s">
        <v>7296</v>
      </c>
      <c r="J2831" s="221">
        <v>4200</v>
      </c>
      <c r="K2831" s="221">
        <v>1</v>
      </c>
      <c r="L2831" s="221">
        <v>4200</v>
      </c>
    </row>
    <row r="2832" spans="1:12" s="167" customFormat="1">
      <c r="A2832" s="218" t="str">
        <f t="shared" si="20"/>
        <v>O221017058363일반상품</v>
      </c>
      <c r="B2832" s="219" t="s">
        <v>8234</v>
      </c>
      <c r="C2832" s="219" t="s">
        <v>8023</v>
      </c>
      <c r="D2832" s="219" t="s">
        <v>8065</v>
      </c>
      <c r="E2832" s="219" t="s">
        <v>7708</v>
      </c>
      <c r="F2832" s="219" t="s">
        <v>6394</v>
      </c>
      <c r="G2832" s="219" t="s">
        <v>7796</v>
      </c>
      <c r="H2832" s="219" t="s">
        <v>5990</v>
      </c>
      <c r="I2832" s="220" t="s">
        <v>8853</v>
      </c>
      <c r="J2832" s="221">
        <v>5430</v>
      </c>
      <c r="K2832" s="221">
        <v>1</v>
      </c>
      <c r="L2832" s="221">
        <v>5430</v>
      </c>
    </row>
    <row r="2833" spans="1:12" s="167" customFormat="1">
      <c r="A2833" s="218" t="str">
        <f t="shared" si="20"/>
        <v>O221017058363일반상품</v>
      </c>
      <c r="B2833" s="219" t="s">
        <v>8234</v>
      </c>
      <c r="C2833" s="219" t="s">
        <v>8023</v>
      </c>
      <c r="D2833" s="219" t="s">
        <v>8065</v>
      </c>
      <c r="E2833" s="219" t="s">
        <v>7708</v>
      </c>
      <c r="F2833" s="219" t="s">
        <v>6394</v>
      </c>
      <c r="G2833" s="219" t="s">
        <v>7796</v>
      </c>
      <c r="H2833" s="219" t="s">
        <v>5990</v>
      </c>
      <c r="I2833" s="220" t="s">
        <v>8667</v>
      </c>
      <c r="J2833" s="221">
        <v>2800</v>
      </c>
      <c r="K2833" s="221">
        <v>3</v>
      </c>
      <c r="L2833" s="221">
        <v>8400</v>
      </c>
    </row>
    <row r="2834" spans="1:12" s="167" customFormat="1">
      <c r="A2834" s="218" t="str">
        <f t="shared" si="20"/>
        <v>O221017058363일반상품</v>
      </c>
      <c r="B2834" s="219" t="s">
        <v>8234</v>
      </c>
      <c r="C2834" s="219" t="s">
        <v>8023</v>
      </c>
      <c r="D2834" s="219" t="s">
        <v>8065</v>
      </c>
      <c r="E2834" s="219" t="s">
        <v>7708</v>
      </c>
      <c r="F2834" s="219" t="s">
        <v>6394</v>
      </c>
      <c r="G2834" s="219" t="s">
        <v>7796</v>
      </c>
      <c r="H2834" s="219" t="s">
        <v>5990</v>
      </c>
      <c r="I2834" s="220" t="s">
        <v>8611</v>
      </c>
      <c r="J2834" s="221">
        <v>3270</v>
      </c>
      <c r="K2834" s="221">
        <v>1</v>
      </c>
      <c r="L2834" s="221">
        <v>3270</v>
      </c>
    </row>
    <row r="2835" spans="1:12" s="167" customFormat="1">
      <c r="A2835" s="218" t="str">
        <f t="shared" si="20"/>
        <v>O221017058363일반상품</v>
      </c>
      <c r="B2835" s="219" t="s">
        <v>8234</v>
      </c>
      <c r="C2835" s="219" t="s">
        <v>8023</v>
      </c>
      <c r="D2835" s="219" t="s">
        <v>8065</v>
      </c>
      <c r="E2835" s="219" t="s">
        <v>7708</v>
      </c>
      <c r="F2835" s="219" t="s">
        <v>6394</v>
      </c>
      <c r="G2835" s="219" t="s">
        <v>7796</v>
      </c>
      <c r="H2835" s="219" t="s">
        <v>5990</v>
      </c>
      <c r="I2835" s="220" t="s">
        <v>8564</v>
      </c>
      <c r="J2835" s="221">
        <v>2360</v>
      </c>
      <c r="K2835" s="221">
        <v>1</v>
      </c>
      <c r="L2835" s="221">
        <v>2360</v>
      </c>
    </row>
    <row r="2836" spans="1:12" s="167" customFormat="1">
      <c r="A2836" s="218" t="str">
        <f t="shared" si="20"/>
        <v>O221017058363일반상품</v>
      </c>
      <c r="B2836" s="219" t="s">
        <v>8234</v>
      </c>
      <c r="C2836" s="219" t="s">
        <v>8023</v>
      </c>
      <c r="D2836" s="219" t="s">
        <v>8065</v>
      </c>
      <c r="E2836" s="219" t="s">
        <v>7708</v>
      </c>
      <c r="F2836" s="219" t="s">
        <v>6394</v>
      </c>
      <c r="G2836" s="219" t="s">
        <v>7796</v>
      </c>
      <c r="H2836" s="219" t="s">
        <v>5990</v>
      </c>
      <c r="I2836" s="220" t="s">
        <v>7264</v>
      </c>
      <c r="J2836" s="221">
        <v>15920</v>
      </c>
      <c r="K2836" s="221">
        <v>1</v>
      </c>
      <c r="L2836" s="221">
        <v>15920</v>
      </c>
    </row>
    <row r="2837" spans="1:12" s="167" customFormat="1">
      <c r="A2837" s="218" t="str">
        <f t="shared" si="20"/>
        <v>O221017058363일반상품</v>
      </c>
      <c r="B2837" s="219" t="s">
        <v>8234</v>
      </c>
      <c r="C2837" s="219" t="s">
        <v>8023</v>
      </c>
      <c r="D2837" s="219" t="s">
        <v>8065</v>
      </c>
      <c r="E2837" s="219" t="s">
        <v>7708</v>
      </c>
      <c r="F2837" s="219" t="s">
        <v>6394</v>
      </c>
      <c r="G2837" s="219" t="s">
        <v>7796</v>
      </c>
      <c r="H2837" s="219" t="s">
        <v>5990</v>
      </c>
      <c r="I2837" s="220" t="s">
        <v>8824</v>
      </c>
      <c r="J2837" s="221">
        <v>23500</v>
      </c>
      <c r="K2837" s="221">
        <v>2</v>
      </c>
      <c r="L2837" s="221">
        <v>47000</v>
      </c>
    </row>
    <row r="2838" spans="1:12" s="167" customFormat="1">
      <c r="A2838" s="218" t="str">
        <f t="shared" si="20"/>
        <v>O221017058363일반상품</v>
      </c>
      <c r="B2838" s="219" t="s">
        <v>8234</v>
      </c>
      <c r="C2838" s="219" t="s">
        <v>8023</v>
      </c>
      <c r="D2838" s="219" t="s">
        <v>8065</v>
      </c>
      <c r="E2838" s="219" t="s">
        <v>7708</v>
      </c>
      <c r="F2838" s="219" t="s">
        <v>6394</v>
      </c>
      <c r="G2838" s="219" t="s">
        <v>7796</v>
      </c>
      <c r="H2838" s="219" t="s">
        <v>5990</v>
      </c>
      <c r="I2838" s="220" t="s">
        <v>8683</v>
      </c>
      <c r="J2838" s="221">
        <v>10700</v>
      </c>
      <c r="K2838" s="221">
        <v>1</v>
      </c>
      <c r="L2838" s="221">
        <v>10700</v>
      </c>
    </row>
    <row r="2839" spans="1:12" s="167" customFormat="1">
      <c r="A2839" s="218" t="str">
        <f t="shared" si="20"/>
        <v>O221017058363일반상품</v>
      </c>
      <c r="B2839" s="219" t="s">
        <v>8234</v>
      </c>
      <c r="C2839" s="219" t="s">
        <v>8023</v>
      </c>
      <c r="D2839" s="219" t="s">
        <v>8065</v>
      </c>
      <c r="E2839" s="219" t="s">
        <v>7708</v>
      </c>
      <c r="F2839" s="219" t="s">
        <v>6394</v>
      </c>
      <c r="G2839" s="219" t="s">
        <v>7796</v>
      </c>
      <c r="H2839" s="219" t="s">
        <v>5990</v>
      </c>
      <c r="I2839" s="220" t="s">
        <v>8332</v>
      </c>
      <c r="J2839" s="221">
        <v>3070</v>
      </c>
      <c r="K2839" s="221">
        <v>1</v>
      </c>
      <c r="L2839" s="221">
        <v>3070</v>
      </c>
    </row>
    <row r="2840" spans="1:12" s="167" customFormat="1">
      <c r="A2840" s="218" t="str">
        <f t="shared" si="20"/>
        <v>O221017058363일반상품</v>
      </c>
      <c r="B2840" s="219" t="s">
        <v>8234</v>
      </c>
      <c r="C2840" s="219" t="s">
        <v>8023</v>
      </c>
      <c r="D2840" s="219" t="s">
        <v>8065</v>
      </c>
      <c r="E2840" s="219" t="s">
        <v>7708</v>
      </c>
      <c r="F2840" s="219" t="s">
        <v>6394</v>
      </c>
      <c r="G2840" s="219" t="s">
        <v>7796</v>
      </c>
      <c r="H2840" s="219" t="s">
        <v>5990</v>
      </c>
      <c r="I2840" s="220" t="s">
        <v>8581</v>
      </c>
      <c r="J2840" s="221">
        <v>3610</v>
      </c>
      <c r="K2840" s="221">
        <v>1</v>
      </c>
      <c r="L2840" s="221">
        <v>3610</v>
      </c>
    </row>
    <row r="2841" spans="1:12" s="167" customFormat="1">
      <c r="A2841" s="218" t="str">
        <f t="shared" si="20"/>
        <v>O221017058363일반상품</v>
      </c>
      <c r="B2841" s="219" t="s">
        <v>8234</v>
      </c>
      <c r="C2841" s="219" t="s">
        <v>8023</v>
      </c>
      <c r="D2841" s="219" t="s">
        <v>8065</v>
      </c>
      <c r="E2841" s="219" t="s">
        <v>7708</v>
      </c>
      <c r="F2841" s="219" t="s">
        <v>6394</v>
      </c>
      <c r="G2841" s="219" t="s">
        <v>7796</v>
      </c>
      <c r="H2841" s="219" t="s">
        <v>5990</v>
      </c>
      <c r="I2841" s="220" t="s">
        <v>8511</v>
      </c>
      <c r="J2841" s="221">
        <v>6770</v>
      </c>
      <c r="K2841" s="221">
        <v>1</v>
      </c>
      <c r="L2841" s="221">
        <v>6770</v>
      </c>
    </row>
    <row r="2842" spans="1:12" s="167" customFormat="1">
      <c r="A2842" s="218" t="str">
        <f t="shared" si="20"/>
        <v>O221017058363일반상품</v>
      </c>
      <c r="B2842" s="219" t="s">
        <v>8234</v>
      </c>
      <c r="C2842" s="219" t="s">
        <v>8023</v>
      </c>
      <c r="D2842" s="219" t="s">
        <v>8065</v>
      </c>
      <c r="E2842" s="219" t="s">
        <v>7708</v>
      </c>
      <c r="F2842" s="219" t="s">
        <v>6394</v>
      </c>
      <c r="G2842" s="219" t="s">
        <v>7796</v>
      </c>
      <c r="H2842" s="219" t="s">
        <v>5990</v>
      </c>
      <c r="I2842" s="220" t="s">
        <v>8690</v>
      </c>
      <c r="J2842" s="221">
        <v>2960</v>
      </c>
      <c r="K2842" s="221">
        <v>1</v>
      </c>
      <c r="L2842" s="221">
        <v>2960</v>
      </c>
    </row>
    <row r="2843" spans="1:12" s="167" customFormat="1">
      <c r="A2843" s="218" t="str">
        <f t="shared" si="20"/>
        <v>O221017058363일반상품</v>
      </c>
      <c r="B2843" s="219" t="s">
        <v>8234</v>
      </c>
      <c r="C2843" s="219" t="s">
        <v>8023</v>
      </c>
      <c r="D2843" s="219" t="s">
        <v>8065</v>
      </c>
      <c r="E2843" s="219" t="s">
        <v>7708</v>
      </c>
      <c r="F2843" s="219" t="s">
        <v>6394</v>
      </c>
      <c r="G2843" s="219" t="s">
        <v>7796</v>
      </c>
      <c r="H2843" s="219" t="s">
        <v>5990</v>
      </c>
      <c r="I2843" s="220" t="s">
        <v>8586</v>
      </c>
      <c r="J2843" s="221">
        <v>3300</v>
      </c>
      <c r="K2843" s="221">
        <v>1</v>
      </c>
      <c r="L2843" s="221">
        <v>3300</v>
      </c>
    </row>
    <row r="2844" spans="1:12" s="167" customFormat="1">
      <c r="A2844" s="218" t="str">
        <f t="shared" si="20"/>
        <v>O221017058363일반상품</v>
      </c>
      <c r="B2844" s="219" t="s">
        <v>8234</v>
      </c>
      <c r="C2844" s="219" t="s">
        <v>8023</v>
      </c>
      <c r="D2844" s="219" t="s">
        <v>8065</v>
      </c>
      <c r="E2844" s="219" t="s">
        <v>7708</v>
      </c>
      <c r="F2844" s="219" t="s">
        <v>6394</v>
      </c>
      <c r="G2844" s="219" t="s">
        <v>7796</v>
      </c>
      <c r="H2844" s="219" t="s">
        <v>5990</v>
      </c>
      <c r="I2844" s="220" t="s">
        <v>7216</v>
      </c>
      <c r="J2844" s="221">
        <v>3930</v>
      </c>
      <c r="K2844" s="221">
        <v>1</v>
      </c>
      <c r="L2844" s="221">
        <v>3930</v>
      </c>
    </row>
    <row r="2845" spans="1:12" s="167" customFormat="1">
      <c r="A2845" s="218" t="str">
        <f t="shared" si="20"/>
        <v>O221017058363일반상품</v>
      </c>
      <c r="B2845" s="219" t="s">
        <v>8234</v>
      </c>
      <c r="C2845" s="219" t="s">
        <v>8023</v>
      </c>
      <c r="D2845" s="219" t="s">
        <v>8065</v>
      </c>
      <c r="E2845" s="219" t="s">
        <v>7708</v>
      </c>
      <c r="F2845" s="219" t="s">
        <v>6394</v>
      </c>
      <c r="G2845" s="219" t="s">
        <v>7796</v>
      </c>
      <c r="H2845" s="219" t="s">
        <v>5990</v>
      </c>
      <c r="I2845" s="220" t="s">
        <v>8446</v>
      </c>
      <c r="J2845" s="221">
        <v>3800</v>
      </c>
      <c r="K2845" s="221">
        <v>1</v>
      </c>
      <c r="L2845" s="221">
        <v>3800</v>
      </c>
    </row>
    <row r="2846" spans="1:12" s="167" customFormat="1">
      <c r="A2846" s="218" t="str">
        <f t="shared" si="20"/>
        <v>O221017058363일반상품</v>
      </c>
      <c r="B2846" s="219" t="s">
        <v>8234</v>
      </c>
      <c r="C2846" s="219" t="s">
        <v>8023</v>
      </c>
      <c r="D2846" s="219" t="s">
        <v>8065</v>
      </c>
      <c r="E2846" s="219" t="s">
        <v>7708</v>
      </c>
      <c r="F2846" s="219" t="s">
        <v>6394</v>
      </c>
      <c r="G2846" s="219" t="s">
        <v>7796</v>
      </c>
      <c r="H2846" s="219" t="s">
        <v>5990</v>
      </c>
      <c r="I2846" s="220" t="s">
        <v>8033</v>
      </c>
      <c r="J2846" s="221">
        <v>2400</v>
      </c>
      <c r="K2846" s="221">
        <v>1</v>
      </c>
      <c r="L2846" s="221">
        <v>2400</v>
      </c>
    </row>
    <row r="2847" spans="1:12" s="167" customFormat="1">
      <c r="A2847" s="218" t="str">
        <f t="shared" si="20"/>
        <v>O221017058363일반상품</v>
      </c>
      <c r="B2847" s="219" t="s">
        <v>8234</v>
      </c>
      <c r="C2847" s="219" t="s">
        <v>8023</v>
      </c>
      <c r="D2847" s="219" t="s">
        <v>8065</v>
      </c>
      <c r="E2847" s="219" t="s">
        <v>7708</v>
      </c>
      <c r="F2847" s="219" t="s">
        <v>6394</v>
      </c>
      <c r="G2847" s="219" t="s">
        <v>7796</v>
      </c>
      <c r="H2847" s="219" t="s">
        <v>5990</v>
      </c>
      <c r="I2847" s="220" t="s">
        <v>8338</v>
      </c>
      <c r="J2847" s="221">
        <v>3700</v>
      </c>
      <c r="K2847" s="221">
        <v>1</v>
      </c>
      <c r="L2847" s="221">
        <v>3700</v>
      </c>
    </row>
    <row r="2848" spans="1:12" s="167" customFormat="1">
      <c r="A2848" s="218" t="str">
        <f t="shared" si="20"/>
        <v>O221017058362일반상품</v>
      </c>
      <c r="B2848" s="219" t="s">
        <v>8235</v>
      </c>
      <c r="C2848" s="219" t="s">
        <v>8023</v>
      </c>
      <c r="D2848" s="219" t="s">
        <v>8065</v>
      </c>
      <c r="E2848" s="219" t="s">
        <v>7707</v>
      </c>
      <c r="F2848" s="219" t="s">
        <v>6394</v>
      </c>
      <c r="G2848" s="219" t="s">
        <v>7888</v>
      </c>
      <c r="H2848" s="219" t="s">
        <v>5990</v>
      </c>
      <c r="I2848" s="220" t="s">
        <v>7270</v>
      </c>
      <c r="J2848" s="221">
        <v>1270</v>
      </c>
      <c r="K2848" s="221">
        <v>2</v>
      </c>
      <c r="L2848" s="221">
        <v>2540</v>
      </c>
    </row>
    <row r="2849" spans="1:12" s="167" customFormat="1">
      <c r="A2849" s="218" t="str">
        <f t="shared" si="20"/>
        <v>O221017058362일반상품</v>
      </c>
      <c r="B2849" s="219" t="s">
        <v>8235</v>
      </c>
      <c r="C2849" s="219" t="s">
        <v>8023</v>
      </c>
      <c r="D2849" s="219" t="s">
        <v>8065</v>
      </c>
      <c r="E2849" s="219" t="s">
        <v>7707</v>
      </c>
      <c r="F2849" s="219" t="s">
        <v>6394</v>
      </c>
      <c r="G2849" s="219" t="s">
        <v>7888</v>
      </c>
      <c r="H2849" s="219" t="s">
        <v>5990</v>
      </c>
      <c r="I2849" s="220" t="s">
        <v>8575</v>
      </c>
      <c r="J2849" s="221">
        <v>18600</v>
      </c>
      <c r="K2849" s="221">
        <v>1</v>
      </c>
      <c r="L2849" s="221">
        <v>18600</v>
      </c>
    </row>
    <row r="2850" spans="1:12" s="167" customFormat="1">
      <c r="A2850" s="218" t="str">
        <f t="shared" si="20"/>
        <v>O221017058362일반상품</v>
      </c>
      <c r="B2850" s="219" t="s">
        <v>8235</v>
      </c>
      <c r="C2850" s="219" t="s">
        <v>8023</v>
      </c>
      <c r="D2850" s="219" t="s">
        <v>8065</v>
      </c>
      <c r="E2850" s="219" t="s">
        <v>7707</v>
      </c>
      <c r="F2850" s="219" t="s">
        <v>6394</v>
      </c>
      <c r="G2850" s="219" t="s">
        <v>7888</v>
      </c>
      <c r="H2850" s="219" t="s">
        <v>5990</v>
      </c>
      <c r="I2850" s="220" t="s">
        <v>8587</v>
      </c>
      <c r="J2850" s="221">
        <v>4900</v>
      </c>
      <c r="K2850" s="221">
        <v>1</v>
      </c>
      <c r="L2850" s="221">
        <v>4900</v>
      </c>
    </row>
    <row r="2851" spans="1:12" s="167" customFormat="1">
      <c r="A2851" s="218" t="str">
        <f t="shared" si="20"/>
        <v>O221017058362일반상품</v>
      </c>
      <c r="B2851" s="219" t="s">
        <v>8235</v>
      </c>
      <c r="C2851" s="219" t="s">
        <v>8023</v>
      </c>
      <c r="D2851" s="219" t="s">
        <v>8065</v>
      </c>
      <c r="E2851" s="219" t="s">
        <v>7707</v>
      </c>
      <c r="F2851" s="219" t="s">
        <v>6394</v>
      </c>
      <c r="G2851" s="219" t="s">
        <v>7888</v>
      </c>
      <c r="H2851" s="219" t="s">
        <v>5990</v>
      </c>
      <c r="I2851" s="220" t="s">
        <v>7218</v>
      </c>
      <c r="J2851" s="221">
        <v>1000</v>
      </c>
      <c r="K2851" s="221">
        <v>1</v>
      </c>
      <c r="L2851" s="221">
        <v>1000</v>
      </c>
    </row>
    <row r="2852" spans="1:12" s="167" customFormat="1">
      <c r="A2852" s="218" t="str">
        <f t="shared" si="20"/>
        <v>O221017058362일반상품</v>
      </c>
      <c r="B2852" s="219" t="s">
        <v>8235</v>
      </c>
      <c r="C2852" s="219" t="s">
        <v>8023</v>
      </c>
      <c r="D2852" s="219" t="s">
        <v>8065</v>
      </c>
      <c r="E2852" s="219" t="s">
        <v>7707</v>
      </c>
      <c r="F2852" s="219" t="s">
        <v>6394</v>
      </c>
      <c r="G2852" s="219" t="s">
        <v>7888</v>
      </c>
      <c r="H2852" s="219" t="s">
        <v>5990</v>
      </c>
      <c r="I2852" s="220" t="s">
        <v>8555</v>
      </c>
      <c r="J2852" s="221">
        <v>17000</v>
      </c>
      <c r="K2852" s="221">
        <v>1</v>
      </c>
      <c r="L2852" s="221">
        <v>17000</v>
      </c>
    </row>
    <row r="2853" spans="1:12" s="167" customFormat="1">
      <c r="A2853" s="218" t="str">
        <f t="shared" si="20"/>
        <v>O221017058362일반상품</v>
      </c>
      <c r="B2853" s="219" t="s">
        <v>8235</v>
      </c>
      <c r="C2853" s="219" t="s">
        <v>8023</v>
      </c>
      <c r="D2853" s="219" t="s">
        <v>8065</v>
      </c>
      <c r="E2853" s="219" t="s">
        <v>7707</v>
      </c>
      <c r="F2853" s="219" t="s">
        <v>6394</v>
      </c>
      <c r="G2853" s="219" t="s">
        <v>7888</v>
      </c>
      <c r="H2853" s="219" t="s">
        <v>5990</v>
      </c>
      <c r="I2853" s="220" t="s">
        <v>7267</v>
      </c>
      <c r="J2853" s="221">
        <v>1073</v>
      </c>
      <c r="K2853" s="221">
        <v>1</v>
      </c>
      <c r="L2853" s="221">
        <v>1073</v>
      </c>
    </row>
    <row r="2854" spans="1:12" s="167" customFormat="1">
      <c r="A2854" s="218" t="str">
        <f t="shared" si="20"/>
        <v>O221017058362일반상품</v>
      </c>
      <c r="B2854" s="219" t="s">
        <v>8235</v>
      </c>
      <c r="C2854" s="219" t="s">
        <v>8023</v>
      </c>
      <c r="D2854" s="219" t="s">
        <v>8065</v>
      </c>
      <c r="E2854" s="219" t="s">
        <v>7707</v>
      </c>
      <c r="F2854" s="219" t="s">
        <v>6394</v>
      </c>
      <c r="G2854" s="219" t="s">
        <v>7888</v>
      </c>
      <c r="H2854" s="219" t="s">
        <v>5990</v>
      </c>
      <c r="I2854" s="220" t="s">
        <v>7290</v>
      </c>
      <c r="J2854" s="221">
        <v>2810</v>
      </c>
      <c r="K2854" s="221">
        <v>1</v>
      </c>
      <c r="L2854" s="221">
        <v>2810</v>
      </c>
    </row>
    <row r="2855" spans="1:12" s="167" customFormat="1">
      <c r="A2855" s="218" t="str">
        <f t="shared" si="20"/>
        <v>O221017058362일반상품</v>
      </c>
      <c r="B2855" s="219" t="s">
        <v>8235</v>
      </c>
      <c r="C2855" s="219" t="s">
        <v>8023</v>
      </c>
      <c r="D2855" s="219" t="s">
        <v>8065</v>
      </c>
      <c r="E2855" s="219" t="s">
        <v>7707</v>
      </c>
      <c r="F2855" s="219" t="s">
        <v>6394</v>
      </c>
      <c r="G2855" s="219" t="s">
        <v>7888</v>
      </c>
      <c r="H2855" s="219" t="s">
        <v>5990</v>
      </c>
      <c r="I2855" s="220" t="s">
        <v>8327</v>
      </c>
      <c r="J2855" s="221">
        <v>1230</v>
      </c>
      <c r="K2855" s="221">
        <v>2</v>
      </c>
      <c r="L2855" s="221">
        <v>2460</v>
      </c>
    </row>
    <row r="2856" spans="1:12" s="167" customFormat="1">
      <c r="A2856" s="218" t="str">
        <f t="shared" si="20"/>
        <v>O221017058362일반상품</v>
      </c>
      <c r="B2856" s="219" t="s">
        <v>8235</v>
      </c>
      <c r="C2856" s="219" t="s">
        <v>8023</v>
      </c>
      <c r="D2856" s="219" t="s">
        <v>8065</v>
      </c>
      <c r="E2856" s="219" t="s">
        <v>7707</v>
      </c>
      <c r="F2856" s="219" t="s">
        <v>6394</v>
      </c>
      <c r="G2856" s="219" t="s">
        <v>7888</v>
      </c>
      <c r="H2856" s="219" t="s">
        <v>5990</v>
      </c>
      <c r="I2856" s="220" t="s">
        <v>8533</v>
      </c>
      <c r="J2856" s="221">
        <v>1630</v>
      </c>
      <c r="K2856" s="221">
        <v>1</v>
      </c>
      <c r="L2856" s="221">
        <v>1630</v>
      </c>
    </row>
    <row r="2857" spans="1:12" s="167" customFormat="1">
      <c r="A2857" s="218" t="str">
        <f t="shared" si="20"/>
        <v>O221017058362일반상품</v>
      </c>
      <c r="B2857" s="219" t="s">
        <v>8235</v>
      </c>
      <c r="C2857" s="219" t="s">
        <v>8023</v>
      </c>
      <c r="D2857" s="219" t="s">
        <v>8065</v>
      </c>
      <c r="E2857" s="219" t="s">
        <v>7707</v>
      </c>
      <c r="F2857" s="219" t="s">
        <v>6394</v>
      </c>
      <c r="G2857" s="219" t="s">
        <v>7888</v>
      </c>
      <c r="H2857" s="219" t="s">
        <v>5990</v>
      </c>
      <c r="I2857" s="220" t="s">
        <v>8503</v>
      </c>
      <c r="J2857" s="221">
        <v>5450</v>
      </c>
      <c r="K2857" s="221">
        <v>1</v>
      </c>
      <c r="L2857" s="221">
        <v>5450</v>
      </c>
    </row>
    <row r="2858" spans="1:12" s="167" customFormat="1">
      <c r="A2858" s="218" t="str">
        <f t="shared" si="20"/>
        <v>O221017058362일반상품</v>
      </c>
      <c r="B2858" s="219" t="s">
        <v>8235</v>
      </c>
      <c r="C2858" s="219" t="s">
        <v>8023</v>
      </c>
      <c r="D2858" s="219" t="s">
        <v>8065</v>
      </c>
      <c r="E2858" s="219" t="s">
        <v>7707</v>
      </c>
      <c r="F2858" s="219" t="s">
        <v>6394</v>
      </c>
      <c r="G2858" s="219" t="s">
        <v>7888</v>
      </c>
      <c r="H2858" s="219" t="s">
        <v>5990</v>
      </c>
      <c r="I2858" s="220" t="s">
        <v>7209</v>
      </c>
      <c r="J2858" s="221">
        <v>1230</v>
      </c>
      <c r="K2858" s="221">
        <v>1</v>
      </c>
      <c r="L2858" s="221">
        <v>1230</v>
      </c>
    </row>
    <row r="2859" spans="1:12" s="167" customFormat="1">
      <c r="A2859" s="218" t="str">
        <f t="shared" si="20"/>
        <v>O221017058362일반상품</v>
      </c>
      <c r="B2859" s="219" t="s">
        <v>8235</v>
      </c>
      <c r="C2859" s="219" t="s">
        <v>8023</v>
      </c>
      <c r="D2859" s="219" t="s">
        <v>8065</v>
      </c>
      <c r="E2859" s="219" t="s">
        <v>7707</v>
      </c>
      <c r="F2859" s="219" t="s">
        <v>6394</v>
      </c>
      <c r="G2859" s="219" t="s">
        <v>7888</v>
      </c>
      <c r="H2859" s="219" t="s">
        <v>5990</v>
      </c>
      <c r="I2859" s="220" t="s">
        <v>8835</v>
      </c>
      <c r="J2859" s="221">
        <v>12000</v>
      </c>
      <c r="K2859" s="221">
        <v>1</v>
      </c>
      <c r="L2859" s="221">
        <v>12000</v>
      </c>
    </row>
    <row r="2860" spans="1:12" s="167" customFormat="1">
      <c r="A2860" s="218" t="str">
        <f t="shared" si="20"/>
        <v>O221017058362일반상품</v>
      </c>
      <c r="B2860" s="219" t="s">
        <v>8235</v>
      </c>
      <c r="C2860" s="219" t="s">
        <v>8023</v>
      </c>
      <c r="D2860" s="219" t="s">
        <v>8065</v>
      </c>
      <c r="E2860" s="219" t="s">
        <v>7707</v>
      </c>
      <c r="F2860" s="219" t="s">
        <v>6394</v>
      </c>
      <c r="G2860" s="219" t="s">
        <v>7888</v>
      </c>
      <c r="H2860" s="219" t="s">
        <v>5990</v>
      </c>
      <c r="I2860" s="220" t="s">
        <v>8067</v>
      </c>
      <c r="J2860" s="221">
        <v>19390</v>
      </c>
      <c r="K2860" s="221">
        <v>1</v>
      </c>
      <c r="L2860" s="221">
        <v>19390</v>
      </c>
    </row>
    <row r="2861" spans="1:12" s="167" customFormat="1">
      <c r="A2861" s="218" t="str">
        <f t="shared" si="20"/>
        <v>O221017058362일반상품</v>
      </c>
      <c r="B2861" s="219" t="s">
        <v>8235</v>
      </c>
      <c r="C2861" s="219" t="s">
        <v>8023</v>
      </c>
      <c r="D2861" s="219" t="s">
        <v>8065</v>
      </c>
      <c r="E2861" s="219" t="s">
        <v>7707</v>
      </c>
      <c r="F2861" s="219" t="s">
        <v>6394</v>
      </c>
      <c r="G2861" s="219" t="s">
        <v>7888</v>
      </c>
      <c r="H2861" s="219" t="s">
        <v>5990</v>
      </c>
      <c r="I2861" s="220" t="s">
        <v>8733</v>
      </c>
      <c r="J2861" s="221">
        <v>9000</v>
      </c>
      <c r="K2861" s="221">
        <v>2</v>
      </c>
      <c r="L2861" s="221">
        <v>18000</v>
      </c>
    </row>
    <row r="2862" spans="1:12" s="167" customFormat="1">
      <c r="A2862" s="218" t="str">
        <f t="shared" si="20"/>
        <v>O221017058362일반상품</v>
      </c>
      <c r="B2862" s="219" t="s">
        <v>8235</v>
      </c>
      <c r="C2862" s="219" t="s">
        <v>8023</v>
      </c>
      <c r="D2862" s="219" t="s">
        <v>8065</v>
      </c>
      <c r="E2862" s="219" t="s">
        <v>7707</v>
      </c>
      <c r="F2862" s="219" t="s">
        <v>6394</v>
      </c>
      <c r="G2862" s="219" t="s">
        <v>7888</v>
      </c>
      <c r="H2862" s="219" t="s">
        <v>5990</v>
      </c>
      <c r="I2862" s="220" t="s">
        <v>8545</v>
      </c>
      <c r="J2862" s="221">
        <v>2910</v>
      </c>
      <c r="K2862" s="221">
        <v>2</v>
      </c>
      <c r="L2862" s="221">
        <v>5820</v>
      </c>
    </row>
    <row r="2863" spans="1:12" s="167" customFormat="1">
      <c r="A2863" s="218" t="str">
        <f t="shared" si="20"/>
        <v>O221017058362일반상품</v>
      </c>
      <c r="B2863" s="219" t="s">
        <v>8235</v>
      </c>
      <c r="C2863" s="219" t="s">
        <v>8023</v>
      </c>
      <c r="D2863" s="219" t="s">
        <v>8065</v>
      </c>
      <c r="E2863" s="219" t="s">
        <v>7707</v>
      </c>
      <c r="F2863" s="219" t="s">
        <v>6394</v>
      </c>
      <c r="G2863" s="219" t="s">
        <v>7888</v>
      </c>
      <c r="H2863" s="219" t="s">
        <v>5990</v>
      </c>
      <c r="I2863" s="220" t="s">
        <v>8546</v>
      </c>
      <c r="J2863" s="221">
        <v>3000</v>
      </c>
      <c r="K2863" s="221">
        <v>2</v>
      </c>
      <c r="L2863" s="221">
        <v>6000</v>
      </c>
    </row>
    <row r="2864" spans="1:12" s="167" customFormat="1">
      <c r="A2864" s="218" t="str">
        <f t="shared" si="20"/>
        <v>O221017058362일반상품</v>
      </c>
      <c r="B2864" s="219" t="s">
        <v>8235</v>
      </c>
      <c r="C2864" s="219" t="s">
        <v>8023</v>
      </c>
      <c r="D2864" s="219" t="s">
        <v>8065</v>
      </c>
      <c r="E2864" s="219" t="s">
        <v>7707</v>
      </c>
      <c r="F2864" s="219" t="s">
        <v>6394</v>
      </c>
      <c r="G2864" s="219" t="s">
        <v>7888</v>
      </c>
      <c r="H2864" s="219" t="s">
        <v>5990</v>
      </c>
      <c r="I2864" s="220" t="s">
        <v>8348</v>
      </c>
      <c r="J2864" s="221">
        <v>7900</v>
      </c>
      <c r="K2864" s="221">
        <v>2</v>
      </c>
      <c r="L2864" s="221">
        <v>15800</v>
      </c>
    </row>
    <row r="2865" spans="1:12" s="167" customFormat="1">
      <c r="A2865" s="218" t="str">
        <f t="shared" si="20"/>
        <v>O221017058362일반상품</v>
      </c>
      <c r="B2865" s="219" t="s">
        <v>8235</v>
      </c>
      <c r="C2865" s="219" t="s">
        <v>8023</v>
      </c>
      <c r="D2865" s="219" t="s">
        <v>8065</v>
      </c>
      <c r="E2865" s="219" t="s">
        <v>7707</v>
      </c>
      <c r="F2865" s="219" t="s">
        <v>6394</v>
      </c>
      <c r="G2865" s="219" t="s">
        <v>7888</v>
      </c>
      <c r="H2865" s="219" t="s">
        <v>5990</v>
      </c>
      <c r="I2865" s="220" t="s">
        <v>8495</v>
      </c>
      <c r="J2865" s="221">
        <v>5680</v>
      </c>
      <c r="K2865" s="221">
        <v>1</v>
      </c>
      <c r="L2865" s="221">
        <v>5680</v>
      </c>
    </row>
    <row r="2866" spans="1:12" s="167" customFormat="1">
      <c r="A2866" s="218" t="str">
        <f t="shared" si="20"/>
        <v>O221017058362일반상품</v>
      </c>
      <c r="B2866" s="219" t="s">
        <v>8235</v>
      </c>
      <c r="C2866" s="219" t="s">
        <v>8023</v>
      </c>
      <c r="D2866" s="219" t="s">
        <v>8065</v>
      </c>
      <c r="E2866" s="219" t="s">
        <v>7707</v>
      </c>
      <c r="F2866" s="219" t="s">
        <v>6394</v>
      </c>
      <c r="G2866" s="219" t="s">
        <v>7888</v>
      </c>
      <c r="H2866" s="219" t="s">
        <v>5990</v>
      </c>
      <c r="I2866" s="220" t="s">
        <v>8848</v>
      </c>
      <c r="J2866" s="221">
        <v>1450</v>
      </c>
      <c r="K2866" s="221">
        <v>1</v>
      </c>
      <c r="L2866" s="221">
        <v>1450</v>
      </c>
    </row>
    <row r="2867" spans="1:12" s="167" customFormat="1">
      <c r="A2867" s="218" t="str">
        <f t="shared" si="20"/>
        <v>O221017058362일반상품</v>
      </c>
      <c r="B2867" s="219" t="s">
        <v>8235</v>
      </c>
      <c r="C2867" s="219" t="s">
        <v>8023</v>
      </c>
      <c r="D2867" s="219" t="s">
        <v>8065</v>
      </c>
      <c r="E2867" s="219" t="s">
        <v>7707</v>
      </c>
      <c r="F2867" s="219" t="s">
        <v>6394</v>
      </c>
      <c r="G2867" s="219" t="s">
        <v>7888</v>
      </c>
      <c r="H2867" s="219" t="s">
        <v>5990</v>
      </c>
      <c r="I2867" s="220" t="s">
        <v>8350</v>
      </c>
      <c r="J2867" s="221">
        <v>2600</v>
      </c>
      <c r="K2867" s="221">
        <v>1</v>
      </c>
      <c r="L2867" s="221">
        <v>2600</v>
      </c>
    </row>
    <row r="2868" spans="1:12" s="167" customFormat="1">
      <c r="A2868" s="218" t="str">
        <f t="shared" si="20"/>
        <v>O221017058362일반상품</v>
      </c>
      <c r="B2868" s="219" t="s">
        <v>8235</v>
      </c>
      <c r="C2868" s="219" t="s">
        <v>8023</v>
      </c>
      <c r="D2868" s="219" t="s">
        <v>8065</v>
      </c>
      <c r="E2868" s="219" t="s">
        <v>7707</v>
      </c>
      <c r="F2868" s="219" t="s">
        <v>6394</v>
      </c>
      <c r="G2868" s="219" t="s">
        <v>7888</v>
      </c>
      <c r="H2868" s="219" t="s">
        <v>5990</v>
      </c>
      <c r="I2868" s="220" t="s">
        <v>7197</v>
      </c>
      <c r="J2868" s="221">
        <v>3800</v>
      </c>
      <c r="K2868" s="221">
        <v>1</v>
      </c>
      <c r="L2868" s="221">
        <v>3800</v>
      </c>
    </row>
    <row r="2869" spans="1:12" s="167" customFormat="1">
      <c r="A2869" s="218" t="str">
        <f t="shared" si="20"/>
        <v>O221017058362일반상품</v>
      </c>
      <c r="B2869" s="219" t="s">
        <v>8235</v>
      </c>
      <c r="C2869" s="219" t="s">
        <v>8023</v>
      </c>
      <c r="D2869" s="219" t="s">
        <v>8065</v>
      </c>
      <c r="E2869" s="219" t="s">
        <v>7707</v>
      </c>
      <c r="F2869" s="219" t="s">
        <v>6394</v>
      </c>
      <c r="G2869" s="219" t="s">
        <v>7888</v>
      </c>
      <c r="H2869" s="219" t="s">
        <v>5990</v>
      </c>
      <c r="I2869" s="220" t="s">
        <v>8524</v>
      </c>
      <c r="J2869" s="221">
        <v>5800</v>
      </c>
      <c r="K2869" s="221">
        <v>1</v>
      </c>
      <c r="L2869" s="221">
        <v>5800</v>
      </c>
    </row>
    <row r="2870" spans="1:12" s="167" customFormat="1">
      <c r="A2870" s="218" t="str">
        <f t="shared" si="20"/>
        <v>O221017058362일반상품</v>
      </c>
      <c r="B2870" s="219" t="s">
        <v>8235</v>
      </c>
      <c r="C2870" s="219" t="s">
        <v>8023</v>
      </c>
      <c r="D2870" s="219" t="s">
        <v>8065</v>
      </c>
      <c r="E2870" s="219" t="s">
        <v>7707</v>
      </c>
      <c r="F2870" s="219" t="s">
        <v>6394</v>
      </c>
      <c r="G2870" s="219" t="s">
        <v>7888</v>
      </c>
      <c r="H2870" s="219" t="s">
        <v>5990</v>
      </c>
      <c r="I2870" s="220" t="s">
        <v>8388</v>
      </c>
      <c r="J2870" s="221">
        <v>4500</v>
      </c>
      <c r="K2870" s="221">
        <v>1</v>
      </c>
      <c r="L2870" s="221">
        <v>4500</v>
      </c>
    </row>
    <row r="2871" spans="1:12" s="167" customFormat="1">
      <c r="A2871" s="218" t="str">
        <f t="shared" si="20"/>
        <v>O221017058362일반상품</v>
      </c>
      <c r="B2871" s="219" t="s">
        <v>8235</v>
      </c>
      <c r="C2871" s="219" t="s">
        <v>8023</v>
      </c>
      <c r="D2871" s="219" t="s">
        <v>8065</v>
      </c>
      <c r="E2871" s="219" t="s">
        <v>7707</v>
      </c>
      <c r="F2871" s="219" t="s">
        <v>6394</v>
      </c>
      <c r="G2871" s="219" t="s">
        <v>7888</v>
      </c>
      <c r="H2871" s="219" t="s">
        <v>5990</v>
      </c>
      <c r="I2871" s="220" t="s">
        <v>8631</v>
      </c>
      <c r="J2871" s="221">
        <v>4760</v>
      </c>
      <c r="K2871" s="221">
        <v>1</v>
      </c>
      <c r="L2871" s="221">
        <v>4760</v>
      </c>
    </row>
    <row r="2872" spans="1:12" s="167" customFormat="1">
      <c r="A2872" s="218" t="str">
        <f t="shared" si="20"/>
        <v>O221017058362일반상품</v>
      </c>
      <c r="B2872" s="219" t="s">
        <v>8235</v>
      </c>
      <c r="C2872" s="219" t="s">
        <v>8023</v>
      </c>
      <c r="D2872" s="219" t="s">
        <v>8065</v>
      </c>
      <c r="E2872" s="219" t="s">
        <v>7707</v>
      </c>
      <c r="F2872" s="219" t="s">
        <v>6394</v>
      </c>
      <c r="G2872" s="219" t="s">
        <v>7888</v>
      </c>
      <c r="H2872" s="219" t="s">
        <v>5990</v>
      </c>
      <c r="I2872" s="220" t="s">
        <v>8526</v>
      </c>
      <c r="J2872" s="221">
        <v>2880</v>
      </c>
      <c r="K2872" s="221">
        <v>1</v>
      </c>
      <c r="L2872" s="221">
        <v>2880</v>
      </c>
    </row>
    <row r="2873" spans="1:12" s="167" customFormat="1">
      <c r="A2873" s="218" t="str">
        <f t="shared" si="20"/>
        <v>O221017058362일반상품</v>
      </c>
      <c r="B2873" s="219" t="s">
        <v>8235</v>
      </c>
      <c r="C2873" s="219" t="s">
        <v>8023</v>
      </c>
      <c r="D2873" s="219" t="s">
        <v>8065</v>
      </c>
      <c r="E2873" s="219" t="s">
        <v>7707</v>
      </c>
      <c r="F2873" s="219" t="s">
        <v>6394</v>
      </c>
      <c r="G2873" s="219" t="s">
        <v>7888</v>
      </c>
      <c r="H2873" s="219" t="s">
        <v>5990</v>
      </c>
      <c r="I2873" s="220" t="s">
        <v>8484</v>
      </c>
      <c r="J2873" s="221">
        <v>4700</v>
      </c>
      <c r="K2873" s="221">
        <v>1</v>
      </c>
      <c r="L2873" s="221">
        <v>4700</v>
      </c>
    </row>
    <row r="2874" spans="1:12" s="167" customFormat="1">
      <c r="A2874" s="218" t="str">
        <f t="shared" si="20"/>
        <v>O221017058362일반상품</v>
      </c>
      <c r="B2874" s="219" t="s">
        <v>8235</v>
      </c>
      <c r="C2874" s="219" t="s">
        <v>8023</v>
      </c>
      <c r="D2874" s="219" t="s">
        <v>8065</v>
      </c>
      <c r="E2874" s="219" t="s">
        <v>7707</v>
      </c>
      <c r="F2874" s="219" t="s">
        <v>6394</v>
      </c>
      <c r="G2874" s="219" t="s">
        <v>7888</v>
      </c>
      <c r="H2874" s="219" t="s">
        <v>5990</v>
      </c>
      <c r="I2874" s="220" t="s">
        <v>8583</v>
      </c>
      <c r="J2874" s="221">
        <v>2090</v>
      </c>
      <c r="K2874" s="221">
        <v>1</v>
      </c>
      <c r="L2874" s="221">
        <v>2090</v>
      </c>
    </row>
    <row r="2875" spans="1:12" s="167" customFormat="1">
      <c r="A2875" s="218" t="str">
        <f t="shared" si="20"/>
        <v>O221017058362일반상품</v>
      </c>
      <c r="B2875" s="219" t="s">
        <v>8235</v>
      </c>
      <c r="C2875" s="219" t="s">
        <v>8023</v>
      </c>
      <c r="D2875" s="219" t="s">
        <v>8065</v>
      </c>
      <c r="E2875" s="219" t="s">
        <v>7707</v>
      </c>
      <c r="F2875" s="219" t="s">
        <v>6394</v>
      </c>
      <c r="G2875" s="219" t="s">
        <v>7888</v>
      </c>
      <c r="H2875" s="219" t="s">
        <v>5990</v>
      </c>
      <c r="I2875" s="220" t="s">
        <v>7219</v>
      </c>
      <c r="J2875" s="221">
        <v>6650</v>
      </c>
      <c r="K2875" s="221">
        <v>1</v>
      </c>
      <c r="L2875" s="221">
        <v>6650</v>
      </c>
    </row>
    <row r="2876" spans="1:12" s="167" customFormat="1">
      <c r="A2876" s="218" t="str">
        <f t="shared" si="20"/>
        <v>O221017058362일반상품</v>
      </c>
      <c r="B2876" s="219" t="s">
        <v>8235</v>
      </c>
      <c r="C2876" s="219" t="s">
        <v>8023</v>
      </c>
      <c r="D2876" s="219" t="s">
        <v>8065</v>
      </c>
      <c r="E2876" s="219" t="s">
        <v>7707</v>
      </c>
      <c r="F2876" s="219" t="s">
        <v>6394</v>
      </c>
      <c r="G2876" s="219" t="s">
        <v>7888</v>
      </c>
      <c r="H2876" s="219" t="s">
        <v>5990</v>
      </c>
      <c r="I2876" s="220" t="s">
        <v>8400</v>
      </c>
      <c r="J2876" s="221">
        <v>1230</v>
      </c>
      <c r="K2876" s="221">
        <v>2</v>
      </c>
      <c r="L2876" s="221">
        <v>2460</v>
      </c>
    </row>
    <row r="2877" spans="1:12" s="167" customFormat="1">
      <c r="A2877" s="218" t="str">
        <f t="shared" si="20"/>
        <v>O221017058362일반상품</v>
      </c>
      <c r="B2877" s="219" t="s">
        <v>8235</v>
      </c>
      <c r="C2877" s="219" t="s">
        <v>8023</v>
      </c>
      <c r="D2877" s="219" t="s">
        <v>8065</v>
      </c>
      <c r="E2877" s="219" t="s">
        <v>7707</v>
      </c>
      <c r="F2877" s="219" t="s">
        <v>6394</v>
      </c>
      <c r="G2877" s="219" t="s">
        <v>7888</v>
      </c>
      <c r="H2877" s="219" t="s">
        <v>5990</v>
      </c>
      <c r="I2877" s="220" t="s">
        <v>7262</v>
      </c>
      <c r="J2877" s="221">
        <v>1000</v>
      </c>
      <c r="K2877" s="221">
        <v>4</v>
      </c>
      <c r="L2877" s="221">
        <v>4000</v>
      </c>
    </row>
    <row r="2878" spans="1:12" s="167" customFormat="1">
      <c r="A2878" s="218" t="str">
        <f t="shared" si="20"/>
        <v>O221017058362일반상품</v>
      </c>
      <c r="B2878" s="219" t="s">
        <v>8235</v>
      </c>
      <c r="C2878" s="219" t="s">
        <v>8023</v>
      </c>
      <c r="D2878" s="219" t="s">
        <v>8065</v>
      </c>
      <c r="E2878" s="219" t="s">
        <v>7707</v>
      </c>
      <c r="F2878" s="219" t="s">
        <v>6394</v>
      </c>
      <c r="G2878" s="219" t="s">
        <v>7888</v>
      </c>
      <c r="H2878" s="219" t="s">
        <v>5990</v>
      </c>
      <c r="I2878" s="220" t="s">
        <v>8588</v>
      </c>
      <c r="J2878" s="221">
        <v>1250</v>
      </c>
      <c r="K2878" s="221">
        <v>2</v>
      </c>
      <c r="L2878" s="221">
        <v>2500</v>
      </c>
    </row>
    <row r="2879" spans="1:12" s="167" customFormat="1">
      <c r="A2879" s="218" t="str">
        <f t="shared" ref="A2879:A3006" si="21">B2879&amp;H2879</f>
        <v>O221017058362일반상품</v>
      </c>
      <c r="B2879" s="219" t="s">
        <v>8235</v>
      </c>
      <c r="C2879" s="219" t="s">
        <v>8023</v>
      </c>
      <c r="D2879" s="219" t="s">
        <v>8065</v>
      </c>
      <c r="E2879" s="219" t="s">
        <v>7707</v>
      </c>
      <c r="F2879" s="219" t="s">
        <v>6394</v>
      </c>
      <c r="G2879" s="219" t="s">
        <v>7888</v>
      </c>
      <c r="H2879" s="219" t="s">
        <v>5990</v>
      </c>
      <c r="I2879" s="220" t="s">
        <v>8324</v>
      </c>
      <c r="J2879" s="221">
        <v>3480</v>
      </c>
      <c r="K2879" s="221">
        <v>1</v>
      </c>
      <c r="L2879" s="221">
        <v>3480</v>
      </c>
    </row>
    <row r="2880" spans="1:12" s="167" customFormat="1">
      <c r="A2880" s="218" t="str">
        <f t="shared" si="21"/>
        <v>O221017058362일반상품</v>
      </c>
      <c r="B2880" s="219" t="s">
        <v>8235</v>
      </c>
      <c r="C2880" s="219" t="s">
        <v>8023</v>
      </c>
      <c r="D2880" s="219" t="s">
        <v>8065</v>
      </c>
      <c r="E2880" s="219" t="s">
        <v>7707</v>
      </c>
      <c r="F2880" s="219" t="s">
        <v>6394</v>
      </c>
      <c r="G2880" s="219" t="s">
        <v>7888</v>
      </c>
      <c r="H2880" s="219" t="s">
        <v>5990</v>
      </c>
      <c r="I2880" s="220" t="s">
        <v>8616</v>
      </c>
      <c r="J2880" s="221">
        <v>1290</v>
      </c>
      <c r="K2880" s="221">
        <v>1</v>
      </c>
      <c r="L2880" s="221">
        <v>1290</v>
      </c>
    </row>
    <row r="2881" spans="1:12" s="167" customFormat="1">
      <c r="A2881" s="218" t="str">
        <f t="shared" si="21"/>
        <v>O221017058362일반상품</v>
      </c>
      <c r="B2881" s="219" t="s">
        <v>8235</v>
      </c>
      <c r="C2881" s="219" t="s">
        <v>8023</v>
      </c>
      <c r="D2881" s="219" t="s">
        <v>8065</v>
      </c>
      <c r="E2881" s="219" t="s">
        <v>7707</v>
      </c>
      <c r="F2881" s="219" t="s">
        <v>6394</v>
      </c>
      <c r="G2881" s="219" t="s">
        <v>7888</v>
      </c>
      <c r="H2881" s="219" t="s">
        <v>5990</v>
      </c>
      <c r="I2881" s="220" t="s">
        <v>7193</v>
      </c>
      <c r="J2881" s="221">
        <v>1900</v>
      </c>
      <c r="K2881" s="221">
        <v>1</v>
      </c>
      <c r="L2881" s="221">
        <v>1900</v>
      </c>
    </row>
    <row r="2882" spans="1:12" s="167" customFormat="1">
      <c r="A2882" s="218" t="str">
        <f t="shared" si="21"/>
        <v>O221017058362일반상품</v>
      </c>
      <c r="B2882" s="219" t="s">
        <v>8235</v>
      </c>
      <c r="C2882" s="219" t="s">
        <v>8023</v>
      </c>
      <c r="D2882" s="219" t="s">
        <v>8065</v>
      </c>
      <c r="E2882" s="219" t="s">
        <v>7707</v>
      </c>
      <c r="F2882" s="219" t="s">
        <v>6394</v>
      </c>
      <c r="G2882" s="219" t="s">
        <v>7888</v>
      </c>
      <c r="H2882" s="219" t="s">
        <v>5990</v>
      </c>
      <c r="I2882" s="220" t="s">
        <v>8769</v>
      </c>
      <c r="J2882" s="221">
        <v>5700</v>
      </c>
      <c r="K2882" s="221">
        <v>1</v>
      </c>
      <c r="L2882" s="221">
        <v>5700</v>
      </c>
    </row>
    <row r="2883" spans="1:12" s="167" customFormat="1">
      <c r="A2883" s="218" t="str">
        <f t="shared" si="21"/>
        <v>O221017058362일반상품</v>
      </c>
      <c r="B2883" s="219" t="s">
        <v>8235</v>
      </c>
      <c r="C2883" s="219" t="s">
        <v>8023</v>
      </c>
      <c r="D2883" s="219" t="s">
        <v>8065</v>
      </c>
      <c r="E2883" s="219" t="s">
        <v>7707</v>
      </c>
      <c r="F2883" s="219" t="s">
        <v>6394</v>
      </c>
      <c r="G2883" s="219" t="s">
        <v>7888</v>
      </c>
      <c r="H2883" s="219" t="s">
        <v>5990</v>
      </c>
      <c r="I2883" s="220" t="s">
        <v>8822</v>
      </c>
      <c r="J2883" s="221">
        <v>3610</v>
      </c>
      <c r="K2883" s="221">
        <v>1</v>
      </c>
      <c r="L2883" s="221">
        <v>3610</v>
      </c>
    </row>
    <row r="2884" spans="1:12" s="167" customFormat="1">
      <c r="A2884" s="218" t="str">
        <f t="shared" si="21"/>
        <v>O221017058362일반상품</v>
      </c>
      <c r="B2884" s="219" t="s">
        <v>8235</v>
      </c>
      <c r="C2884" s="219" t="s">
        <v>8023</v>
      </c>
      <c r="D2884" s="219" t="s">
        <v>8065</v>
      </c>
      <c r="E2884" s="219" t="s">
        <v>7707</v>
      </c>
      <c r="F2884" s="219" t="s">
        <v>6394</v>
      </c>
      <c r="G2884" s="219" t="s">
        <v>7888</v>
      </c>
      <c r="H2884" s="219" t="s">
        <v>5990</v>
      </c>
      <c r="I2884" s="220" t="s">
        <v>8864</v>
      </c>
      <c r="J2884" s="221">
        <v>3600</v>
      </c>
      <c r="K2884" s="221">
        <v>1</v>
      </c>
      <c r="L2884" s="221">
        <v>3600</v>
      </c>
    </row>
    <row r="2885" spans="1:12" s="167" customFormat="1">
      <c r="A2885" s="218" t="str">
        <f t="shared" si="21"/>
        <v>O221017058362일반상품</v>
      </c>
      <c r="B2885" s="219" t="s">
        <v>8235</v>
      </c>
      <c r="C2885" s="219" t="s">
        <v>8023</v>
      </c>
      <c r="D2885" s="219" t="s">
        <v>8065</v>
      </c>
      <c r="E2885" s="219" t="s">
        <v>7707</v>
      </c>
      <c r="F2885" s="219" t="s">
        <v>6394</v>
      </c>
      <c r="G2885" s="219" t="s">
        <v>7888</v>
      </c>
      <c r="H2885" s="219" t="s">
        <v>5990</v>
      </c>
      <c r="I2885" s="220" t="s">
        <v>8581</v>
      </c>
      <c r="J2885" s="221">
        <v>3610</v>
      </c>
      <c r="K2885" s="221">
        <v>1</v>
      </c>
      <c r="L2885" s="221">
        <v>3610</v>
      </c>
    </row>
    <row r="2886" spans="1:12" s="167" customFormat="1">
      <c r="A2886" s="218" t="str">
        <f t="shared" si="21"/>
        <v>O221017058362일반상품</v>
      </c>
      <c r="B2886" s="219" t="s">
        <v>8235</v>
      </c>
      <c r="C2886" s="219" t="s">
        <v>8023</v>
      </c>
      <c r="D2886" s="219" t="s">
        <v>8065</v>
      </c>
      <c r="E2886" s="219" t="s">
        <v>7707</v>
      </c>
      <c r="F2886" s="219" t="s">
        <v>6394</v>
      </c>
      <c r="G2886" s="219" t="s">
        <v>7888</v>
      </c>
      <c r="H2886" s="219" t="s">
        <v>5990</v>
      </c>
      <c r="I2886" s="220" t="s">
        <v>8335</v>
      </c>
      <c r="J2886" s="221">
        <v>1080</v>
      </c>
      <c r="K2886" s="221">
        <v>1</v>
      </c>
      <c r="L2886" s="221">
        <v>1080</v>
      </c>
    </row>
    <row r="2887" spans="1:12" s="167" customFormat="1">
      <c r="A2887" s="218" t="str">
        <f t="shared" si="21"/>
        <v>O221017058362일반상품</v>
      </c>
      <c r="B2887" s="219" t="s">
        <v>8235</v>
      </c>
      <c r="C2887" s="219" t="s">
        <v>8023</v>
      </c>
      <c r="D2887" s="219" t="s">
        <v>8065</v>
      </c>
      <c r="E2887" s="219" t="s">
        <v>7707</v>
      </c>
      <c r="F2887" s="219" t="s">
        <v>6394</v>
      </c>
      <c r="G2887" s="219" t="s">
        <v>7888</v>
      </c>
      <c r="H2887" s="219" t="s">
        <v>5990</v>
      </c>
      <c r="I2887" s="220" t="s">
        <v>7257</v>
      </c>
      <c r="J2887" s="221">
        <v>17360</v>
      </c>
      <c r="K2887" s="221">
        <v>1</v>
      </c>
      <c r="L2887" s="221">
        <v>17360</v>
      </c>
    </row>
    <row r="2888" spans="1:12" s="167" customFormat="1">
      <c r="A2888" s="218" t="str">
        <f t="shared" si="21"/>
        <v>O221017058362일반상품</v>
      </c>
      <c r="B2888" s="219" t="s">
        <v>8235</v>
      </c>
      <c r="C2888" s="219" t="s">
        <v>8023</v>
      </c>
      <c r="D2888" s="219" t="s">
        <v>8065</v>
      </c>
      <c r="E2888" s="219" t="s">
        <v>7707</v>
      </c>
      <c r="F2888" s="219" t="s">
        <v>6394</v>
      </c>
      <c r="G2888" s="219" t="s">
        <v>7888</v>
      </c>
      <c r="H2888" s="219" t="s">
        <v>5990</v>
      </c>
      <c r="I2888" s="220" t="s">
        <v>8392</v>
      </c>
      <c r="J2888" s="221">
        <v>3720</v>
      </c>
      <c r="K2888" s="221">
        <v>1</v>
      </c>
      <c r="L2888" s="221">
        <v>3720</v>
      </c>
    </row>
    <row r="2889" spans="1:12" s="167" customFormat="1">
      <c r="A2889" s="218" t="str">
        <f t="shared" si="21"/>
        <v>O221017058362일반상품</v>
      </c>
      <c r="B2889" s="219" t="s">
        <v>8235</v>
      </c>
      <c r="C2889" s="219" t="s">
        <v>8023</v>
      </c>
      <c r="D2889" s="219" t="s">
        <v>8065</v>
      </c>
      <c r="E2889" s="219" t="s">
        <v>7707</v>
      </c>
      <c r="F2889" s="219" t="s">
        <v>6394</v>
      </c>
      <c r="G2889" s="219" t="s">
        <v>7888</v>
      </c>
      <c r="H2889" s="219" t="s">
        <v>5990</v>
      </c>
      <c r="I2889" s="220" t="s">
        <v>8934</v>
      </c>
      <c r="J2889" s="221">
        <v>1340</v>
      </c>
      <c r="K2889" s="221">
        <v>1</v>
      </c>
      <c r="L2889" s="221">
        <v>1340</v>
      </c>
    </row>
    <row r="2890" spans="1:12" s="167" customFormat="1">
      <c r="A2890" s="218" t="str">
        <f t="shared" si="21"/>
        <v>O221017058362일반상품</v>
      </c>
      <c r="B2890" s="219" t="s">
        <v>8235</v>
      </c>
      <c r="C2890" s="219" t="s">
        <v>8023</v>
      </c>
      <c r="D2890" s="219" t="s">
        <v>8065</v>
      </c>
      <c r="E2890" s="219" t="s">
        <v>7707</v>
      </c>
      <c r="F2890" s="219" t="s">
        <v>6394</v>
      </c>
      <c r="G2890" s="219" t="s">
        <v>7888</v>
      </c>
      <c r="H2890" s="219" t="s">
        <v>5990</v>
      </c>
      <c r="I2890" s="220" t="s">
        <v>8942</v>
      </c>
      <c r="J2890" s="221">
        <v>2700</v>
      </c>
      <c r="K2890" s="221">
        <v>1</v>
      </c>
      <c r="L2890" s="221">
        <v>2700</v>
      </c>
    </row>
    <row r="2891" spans="1:12" s="167" customFormat="1">
      <c r="A2891" s="218" t="str">
        <f t="shared" si="21"/>
        <v>O221017058362일반상품</v>
      </c>
      <c r="B2891" s="219" t="s">
        <v>8235</v>
      </c>
      <c r="C2891" s="219" t="s">
        <v>8023</v>
      </c>
      <c r="D2891" s="219" t="s">
        <v>8065</v>
      </c>
      <c r="E2891" s="219" t="s">
        <v>7707</v>
      </c>
      <c r="F2891" s="219" t="s">
        <v>6394</v>
      </c>
      <c r="G2891" s="219" t="s">
        <v>7888</v>
      </c>
      <c r="H2891" s="219" t="s">
        <v>5990</v>
      </c>
      <c r="I2891" s="220" t="s">
        <v>8373</v>
      </c>
      <c r="J2891" s="221">
        <v>6636</v>
      </c>
      <c r="K2891" s="221">
        <v>1</v>
      </c>
      <c r="L2891" s="221">
        <v>6636</v>
      </c>
    </row>
    <row r="2892" spans="1:12" s="167" customFormat="1">
      <c r="A2892" s="218" t="str">
        <f t="shared" si="21"/>
        <v>O221017058362일반상품</v>
      </c>
      <c r="B2892" s="219" t="s">
        <v>8235</v>
      </c>
      <c r="C2892" s="219" t="s">
        <v>8023</v>
      </c>
      <c r="D2892" s="219" t="s">
        <v>8065</v>
      </c>
      <c r="E2892" s="219" t="s">
        <v>7707</v>
      </c>
      <c r="F2892" s="219" t="s">
        <v>6394</v>
      </c>
      <c r="G2892" s="219" t="s">
        <v>7888</v>
      </c>
      <c r="H2892" s="219" t="s">
        <v>5990</v>
      </c>
      <c r="I2892" s="220" t="s">
        <v>8612</v>
      </c>
      <c r="J2892" s="221">
        <v>54400</v>
      </c>
      <c r="K2892" s="221">
        <v>1</v>
      </c>
      <c r="L2892" s="221">
        <v>54400</v>
      </c>
    </row>
    <row r="2893" spans="1:12" s="167" customFormat="1">
      <c r="A2893" s="218" t="str">
        <f t="shared" si="21"/>
        <v>O221017058361일반상품</v>
      </c>
      <c r="B2893" s="219" t="s">
        <v>8236</v>
      </c>
      <c r="C2893" s="219" t="s">
        <v>8023</v>
      </c>
      <c r="D2893" s="219" t="s">
        <v>8065</v>
      </c>
      <c r="E2893" s="219" t="s">
        <v>7707</v>
      </c>
      <c r="F2893" s="219" t="s">
        <v>6394</v>
      </c>
      <c r="G2893" s="219" t="s">
        <v>6399</v>
      </c>
      <c r="H2893" s="219" t="s">
        <v>5990</v>
      </c>
      <c r="I2893" s="220" t="s">
        <v>8943</v>
      </c>
      <c r="J2893" s="221">
        <v>2100</v>
      </c>
      <c r="K2893" s="221">
        <v>1</v>
      </c>
      <c r="L2893" s="221">
        <v>2100</v>
      </c>
    </row>
    <row r="2894" spans="1:12" s="167" customFormat="1">
      <c r="A2894" s="218" t="str">
        <f t="shared" si="21"/>
        <v>O221017058361일반상품</v>
      </c>
      <c r="B2894" s="219" t="s">
        <v>8236</v>
      </c>
      <c r="C2894" s="219" t="s">
        <v>8023</v>
      </c>
      <c r="D2894" s="219" t="s">
        <v>8065</v>
      </c>
      <c r="E2894" s="219" t="s">
        <v>7707</v>
      </c>
      <c r="F2894" s="219" t="s">
        <v>6394</v>
      </c>
      <c r="G2894" s="219" t="s">
        <v>6399</v>
      </c>
      <c r="H2894" s="219" t="s">
        <v>5990</v>
      </c>
      <c r="I2894" s="220" t="s">
        <v>8574</v>
      </c>
      <c r="J2894" s="221">
        <v>2250</v>
      </c>
      <c r="K2894" s="221">
        <v>3</v>
      </c>
      <c r="L2894" s="221">
        <v>6750</v>
      </c>
    </row>
    <row r="2895" spans="1:12" s="167" customFormat="1">
      <c r="A2895" s="218" t="str">
        <f t="shared" si="21"/>
        <v>O221017058361일반상품</v>
      </c>
      <c r="B2895" s="219" t="s">
        <v>8236</v>
      </c>
      <c r="C2895" s="219" t="s">
        <v>8023</v>
      </c>
      <c r="D2895" s="219" t="s">
        <v>8065</v>
      </c>
      <c r="E2895" s="219" t="s">
        <v>7707</v>
      </c>
      <c r="F2895" s="219" t="s">
        <v>6394</v>
      </c>
      <c r="G2895" s="219" t="s">
        <v>6399</v>
      </c>
      <c r="H2895" s="219" t="s">
        <v>5990</v>
      </c>
      <c r="I2895" s="220" t="s">
        <v>8884</v>
      </c>
      <c r="J2895" s="221">
        <v>3100</v>
      </c>
      <c r="K2895" s="221">
        <v>3</v>
      </c>
      <c r="L2895" s="221">
        <v>9300</v>
      </c>
    </row>
    <row r="2896" spans="1:12" s="167" customFormat="1">
      <c r="A2896" s="218" t="str">
        <f t="shared" si="21"/>
        <v>O221017058361일반상품</v>
      </c>
      <c r="B2896" s="219" t="s">
        <v>8236</v>
      </c>
      <c r="C2896" s="219" t="s">
        <v>8023</v>
      </c>
      <c r="D2896" s="219" t="s">
        <v>8065</v>
      </c>
      <c r="E2896" s="219" t="s">
        <v>7707</v>
      </c>
      <c r="F2896" s="219" t="s">
        <v>6394</v>
      </c>
      <c r="G2896" s="219" t="s">
        <v>6399</v>
      </c>
      <c r="H2896" s="219" t="s">
        <v>5990</v>
      </c>
      <c r="I2896" s="220" t="s">
        <v>8027</v>
      </c>
      <c r="J2896" s="221">
        <v>3600</v>
      </c>
      <c r="K2896" s="221">
        <v>2</v>
      </c>
      <c r="L2896" s="221">
        <v>7200</v>
      </c>
    </row>
    <row r="2897" spans="1:12" s="167" customFormat="1">
      <c r="A2897" s="218" t="str">
        <f t="shared" si="21"/>
        <v>O221017058361일반상품</v>
      </c>
      <c r="B2897" s="219" t="s">
        <v>8236</v>
      </c>
      <c r="C2897" s="219" t="s">
        <v>8023</v>
      </c>
      <c r="D2897" s="219" t="s">
        <v>8065</v>
      </c>
      <c r="E2897" s="219" t="s">
        <v>7707</v>
      </c>
      <c r="F2897" s="219" t="s">
        <v>6394</v>
      </c>
      <c r="G2897" s="219" t="s">
        <v>6399</v>
      </c>
      <c r="H2897" s="219" t="s">
        <v>5990</v>
      </c>
      <c r="I2897" s="220" t="s">
        <v>8944</v>
      </c>
      <c r="J2897" s="221">
        <v>4000</v>
      </c>
      <c r="K2897" s="221">
        <v>1</v>
      </c>
      <c r="L2897" s="221">
        <v>4000</v>
      </c>
    </row>
    <row r="2898" spans="1:12" s="167" customFormat="1">
      <c r="A2898" s="218" t="str">
        <f t="shared" si="21"/>
        <v>O221017058361일반상품</v>
      </c>
      <c r="B2898" s="219" t="s">
        <v>8236</v>
      </c>
      <c r="C2898" s="219" t="s">
        <v>8023</v>
      </c>
      <c r="D2898" s="219" t="s">
        <v>8065</v>
      </c>
      <c r="E2898" s="219" t="s">
        <v>7707</v>
      </c>
      <c r="F2898" s="219" t="s">
        <v>6394</v>
      </c>
      <c r="G2898" s="219" t="s">
        <v>6399</v>
      </c>
      <c r="H2898" s="219" t="s">
        <v>5990</v>
      </c>
      <c r="I2898" s="220" t="s">
        <v>7249</v>
      </c>
      <c r="J2898" s="221">
        <v>1330</v>
      </c>
      <c r="K2898" s="221">
        <v>1</v>
      </c>
      <c r="L2898" s="221">
        <v>1330</v>
      </c>
    </row>
    <row r="2899" spans="1:12" s="167" customFormat="1">
      <c r="A2899" s="218" t="str">
        <f t="shared" si="21"/>
        <v>O221017058361일반상품</v>
      </c>
      <c r="B2899" s="219" t="s">
        <v>8236</v>
      </c>
      <c r="C2899" s="219" t="s">
        <v>8023</v>
      </c>
      <c r="D2899" s="219" t="s">
        <v>8065</v>
      </c>
      <c r="E2899" s="219" t="s">
        <v>7707</v>
      </c>
      <c r="F2899" s="219" t="s">
        <v>6394</v>
      </c>
      <c r="G2899" s="219" t="s">
        <v>6399</v>
      </c>
      <c r="H2899" s="219" t="s">
        <v>5990</v>
      </c>
      <c r="I2899" s="220" t="s">
        <v>7924</v>
      </c>
      <c r="J2899" s="221">
        <v>4600</v>
      </c>
      <c r="K2899" s="221">
        <v>8</v>
      </c>
      <c r="L2899" s="221">
        <v>36800</v>
      </c>
    </row>
    <row r="2900" spans="1:12" s="167" customFormat="1">
      <c r="A2900" s="218" t="str">
        <f t="shared" si="21"/>
        <v>O221017058361일반상품</v>
      </c>
      <c r="B2900" s="219" t="s">
        <v>8236</v>
      </c>
      <c r="C2900" s="219" t="s">
        <v>8023</v>
      </c>
      <c r="D2900" s="219" t="s">
        <v>8065</v>
      </c>
      <c r="E2900" s="219" t="s">
        <v>7707</v>
      </c>
      <c r="F2900" s="219" t="s">
        <v>6394</v>
      </c>
      <c r="G2900" s="219" t="s">
        <v>6399</v>
      </c>
      <c r="H2900" s="219" t="s">
        <v>5990</v>
      </c>
      <c r="I2900" s="220" t="s">
        <v>8494</v>
      </c>
      <c r="J2900" s="221">
        <v>2250</v>
      </c>
      <c r="K2900" s="221">
        <v>1</v>
      </c>
      <c r="L2900" s="221">
        <v>2250</v>
      </c>
    </row>
    <row r="2901" spans="1:12" s="167" customFormat="1">
      <c r="A2901" s="218" t="str">
        <f t="shared" si="21"/>
        <v>O221017058361일반상품</v>
      </c>
      <c r="B2901" s="219" t="s">
        <v>8236</v>
      </c>
      <c r="C2901" s="219" t="s">
        <v>8023</v>
      </c>
      <c r="D2901" s="219" t="s">
        <v>8065</v>
      </c>
      <c r="E2901" s="219" t="s">
        <v>7707</v>
      </c>
      <c r="F2901" s="219" t="s">
        <v>6394</v>
      </c>
      <c r="G2901" s="219" t="s">
        <v>6399</v>
      </c>
      <c r="H2901" s="219" t="s">
        <v>5990</v>
      </c>
      <c r="I2901" s="220" t="s">
        <v>8714</v>
      </c>
      <c r="J2901" s="221">
        <v>1450</v>
      </c>
      <c r="K2901" s="221">
        <v>3</v>
      </c>
      <c r="L2901" s="221">
        <v>4350</v>
      </c>
    </row>
    <row r="2902" spans="1:12" s="167" customFormat="1">
      <c r="A2902" s="218" t="str">
        <f t="shared" si="21"/>
        <v>O221017058361일반상품</v>
      </c>
      <c r="B2902" s="219" t="s">
        <v>8236</v>
      </c>
      <c r="C2902" s="219" t="s">
        <v>8023</v>
      </c>
      <c r="D2902" s="219" t="s">
        <v>8065</v>
      </c>
      <c r="E2902" s="219" t="s">
        <v>7707</v>
      </c>
      <c r="F2902" s="219" t="s">
        <v>6394</v>
      </c>
      <c r="G2902" s="219" t="s">
        <v>6399</v>
      </c>
      <c r="H2902" s="219" t="s">
        <v>5990</v>
      </c>
      <c r="I2902" s="220" t="s">
        <v>8793</v>
      </c>
      <c r="J2902" s="221">
        <v>9840</v>
      </c>
      <c r="K2902" s="221">
        <v>1</v>
      </c>
      <c r="L2902" s="221">
        <v>9840</v>
      </c>
    </row>
    <row r="2903" spans="1:12" s="167" customFormat="1">
      <c r="A2903" s="218" t="str">
        <f t="shared" si="21"/>
        <v>O221017058361일반상품</v>
      </c>
      <c r="B2903" s="219" t="s">
        <v>8236</v>
      </c>
      <c r="C2903" s="219" t="s">
        <v>8023</v>
      </c>
      <c r="D2903" s="219" t="s">
        <v>8065</v>
      </c>
      <c r="E2903" s="219" t="s">
        <v>7707</v>
      </c>
      <c r="F2903" s="219" t="s">
        <v>6394</v>
      </c>
      <c r="G2903" s="219" t="s">
        <v>6399</v>
      </c>
      <c r="H2903" s="219" t="s">
        <v>5990</v>
      </c>
      <c r="I2903" s="220" t="s">
        <v>7246</v>
      </c>
      <c r="J2903" s="221">
        <v>5900</v>
      </c>
      <c r="K2903" s="221">
        <v>1</v>
      </c>
      <c r="L2903" s="221">
        <v>5900</v>
      </c>
    </row>
    <row r="2904" spans="1:12" s="167" customFormat="1">
      <c r="A2904" s="218" t="str">
        <f t="shared" si="21"/>
        <v>O221017058361일반상품</v>
      </c>
      <c r="B2904" s="219" t="s">
        <v>8236</v>
      </c>
      <c r="C2904" s="219" t="s">
        <v>8023</v>
      </c>
      <c r="D2904" s="219" t="s">
        <v>8065</v>
      </c>
      <c r="E2904" s="219" t="s">
        <v>7707</v>
      </c>
      <c r="F2904" s="219" t="s">
        <v>6394</v>
      </c>
      <c r="G2904" s="219" t="s">
        <v>6399</v>
      </c>
      <c r="H2904" s="219" t="s">
        <v>5990</v>
      </c>
      <c r="I2904" s="220" t="s">
        <v>8524</v>
      </c>
      <c r="J2904" s="221">
        <v>5800</v>
      </c>
      <c r="K2904" s="221">
        <v>1</v>
      </c>
      <c r="L2904" s="221">
        <v>5800</v>
      </c>
    </row>
    <row r="2905" spans="1:12" s="167" customFormat="1">
      <c r="A2905" s="218" t="str">
        <f t="shared" si="21"/>
        <v>O221017058361일반상품</v>
      </c>
      <c r="B2905" s="219" t="s">
        <v>8236</v>
      </c>
      <c r="C2905" s="219" t="s">
        <v>8023</v>
      </c>
      <c r="D2905" s="219" t="s">
        <v>8065</v>
      </c>
      <c r="E2905" s="219" t="s">
        <v>7707</v>
      </c>
      <c r="F2905" s="219" t="s">
        <v>6394</v>
      </c>
      <c r="G2905" s="219" t="s">
        <v>6399</v>
      </c>
      <c r="H2905" s="219" t="s">
        <v>5990</v>
      </c>
      <c r="I2905" s="220" t="s">
        <v>8583</v>
      </c>
      <c r="J2905" s="221">
        <v>2090</v>
      </c>
      <c r="K2905" s="221">
        <v>1</v>
      </c>
      <c r="L2905" s="221">
        <v>2090</v>
      </c>
    </row>
    <row r="2906" spans="1:12" s="167" customFormat="1">
      <c r="A2906" s="218" t="str">
        <f t="shared" si="21"/>
        <v>O221017058361일반상품</v>
      </c>
      <c r="B2906" s="219" t="s">
        <v>8236</v>
      </c>
      <c r="C2906" s="219" t="s">
        <v>8023</v>
      </c>
      <c r="D2906" s="219" t="s">
        <v>8065</v>
      </c>
      <c r="E2906" s="219" t="s">
        <v>7707</v>
      </c>
      <c r="F2906" s="219" t="s">
        <v>6394</v>
      </c>
      <c r="G2906" s="219" t="s">
        <v>6399</v>
      </c>
      <c r="H2906" s="219" t="s">
        <v>5990</v>
      </c>
      <c r="I2906" s="220" t="s">
        <v>8707</v>
      </c>
      <c r="J2906" s="221">
        <v>2200</v>
      </c>
      <c r="K2906" s="221">
        <v>4</v>
      </c>
      <c r="L2906" s="221">
        <v>8800</v>
      </c>
    </row>
    <row r="2907" spans="1:12" s="167" customFormat="1">
      <c r="A2907" s="218" t="str">
        <f t="shared" si="21"/>
        <v>O221017058361일반상품</v>
      </c>
      <c r="B2907" s="219" t="s">
        <v>8236</v>
      </c>
      <c r="C2907" s="219" t="s">
        <v>8023</v>
      </c>
      <c r="D2907" s="219" t="s">
        <v>8065</v>
      </c>
      <c r="E2907" s="219" t="s">
        <v>7707</v>
      </c>
      <c r="F2907" s="219" t="s">
        <v>6394</v>
      </c>
      <c r="G2907" s="219" t="s">
        <v>6399</v>
      </c>
      <c r="H2907" s="219" t="s">
        <v>5990</v>
      </c>
      <c r="I2907" s="220" t="s">
        <v>8571</v>
      </c>
      <c r="J2907" s="221">
        <v>1860</v>
      </c>
      <c r="K2907" s="221">
        <v>5</v>
      </c>
      <c r="L2907" s="221">
        <v>9300</v>
      </c>
    </row>
    <row r="2908" spans="1:12" s="167" customFormat="1">
      <c r="A2908" s="218" t="str">
        <f t="shared" si="21"/>
        <v>O221017058361일반상품</v>
      </c>
      <c r="B2908" s="219" t="s">
        <v>8236</v>
      </c>
      <c r="C2908" s="219" t="s">
        <v>8023</v>
      </c>
      <c r="D2908" s="219" t="s">
        <v>8065</v>
      </c>
      <c r="E2908" s="219" t="s">
        <v>7707</v>
      </c>
      <c r="F2908" s="219" t="s">
        <v>6394</v>
      </c>
      <c r="G2908" s="219" t="s">
        <v>6399</v>
      </c>
      <c r="H2908" s="219" t="s">
        <v>5990</v>
      </c>
      <c r="I2908" s="220" t="s">
        <v>8496</v>
      </c>
      <c r="J2908" s="221">
        <v>3180</v>
      </c>
      <c r="K2908" s="221">
        <v>2</v>
      </c>
      <c r="L2908" s="221">
        <v>6360</v>
      </c>
    </row>
    <row r="2909" spans="1:12" s="167" customFormat="1">
      <c r="A2909" s="218" t="str">
        <f t="shared" si="21"/>
        <v>O221017058361일반상품</v>
      </c>
      <c r="B2909" s="219" t="s">
        <v>8236</v>
      </c>
      <c r="C2909" s="219" t="s">
        <v>8023</v>
      </c>
      <c r="D2909" s="219" t="s">
        <v>8065</v>
      </c>
      <c r="E2909" s="219" t="s">
        <v>7707</v>
      </c>
      <c r="F2909" s="219" t="s">
        <v>6394</v>
      </c>
      <c r="G2909" s="219" t="s">
        <v>6399</v>
      </c>
      <c r="H2909" s="219" t="s">
        <v>5990</v>
      </c>
      <c r="I2909" s="220" t="s">
        <v>8797</v>
      </c>
      <c r="J2909" s="221">
        <v>1170</v>
      </c>
      <c r="K2909" s="221">
        <v>5</v>
      </c>
      <c r="L2909" s="221">
        <v>5850</v>
      </c>
    </row>
    <row r="2910" spans="1:12" s="167" customFormat="1">
      <c r="A2910" s="218" t="str">
        <f t="shared" si="21"/>
        <v>O221017058361일반상품</v>
      </c>
      <c r="B2910" s="219" t="s">
        <v>8236</v>
      </c>
      <c r="C2910" s="219" t="s">
        <v>8023</v>
      </c>
      <c r="D2910" s="219" t="s">
        <v>8065</v>
      </c>
      <c r="E2910" s="219" t="s">
        <v>7707</v>
      </c>
      <c r="F2910" s="219" t="s">
        <v>6394</v>
      </c>
      <c r="G2910" s="219" t="s">
        <v>6399</v>
      </c>
      <c r="H2910" s="219" t="s">
        <v>5990</v>
      </c>
      <c r="I2910" s="220" t="s">
        <v>8869</v>
      </c>
      <c r="J2910" s="221">
        <v>1270</v>
      </c>
      <c r="K2910" s="221">
        <v>5</v>
      </c>
      <c r="L2910" s="221">
        <v>6350</v>
      </c>
    </row>
    <row r="2911" spans="1:12" s="167" customFormat="1">
      <c r="A2911" s="218" t="str">
        <f t="shared" si="21"/>
        <v>O221017058361일반상품</v>
      </c>
      <c r="B2911" s="219" t="s">
        <v>8236</v>
      </c>
      <c r="C2911" s="219" t="s">
        <v>8023</v>
      </c>
      <c r="D2911" s="219" t="s">
        <v>8065</v>
      </c>
      <c r="E2911" s="219" t="s">
        <v>7707</v>
      </c>
      <c r="F2911" s="219" t="s">
        <v>6394</v>
      </c>
      <c r="G2911" s="219" t="s">
        <v>6399</v>
      </c>
      <c r="H2911" s="219" t="s">
        <v>5990</v>
      </c>
      <c r="I2911" s="220" t="s">
        <v>8378</v>
      </c>
      <c r="J2911" s="221">
        <v>42000</v>
      </c>
      <c r="K2911" s="221">
        <v>1</v>
      </c>
      <c r="L2911" s="221">
        <v>42000</v>
      </c>
    </row>
    <row r="2912" spans="1:12" s="167" customFormat="1">
      <c r="A2912" s="218" t="str">
        <f t="shared" si="21"/>
        <v>O221017058361일반상품</v>
      </c>
      <c r="B2912" s="219" t="s">
        <v>8236</v>
      </c>
      <c r="C2912" s="219" t="s">
        <v>8023</v>
      </c>
      <c r="D2912" s="219" t="s">
        <v>8065</v>
      </c>
      <c r="E2912" s="219" t="s">
        <v>7707</v>
      </c>
      <c r="F2912" s="219" t="s">
        <v>6394</v>
      </c>
      <c r="G2912" s="219" t="s">
        <v>6399</v>
      </c>
      <c r="H2912" s="219" t="s">
        <v>5990</v>
      </c>
      <c r="I2912" s="220" t="s">
        <v>7264</v>
      </c>
      <c r="J2912" s="221">
        <v>15920</v>
      </c>
      <c r="K2912" s="221">
        <v>2</v>
      </c>
      <c r="L2912" s="221">
        <v>31840</v>
      </c>
    </row>
    <row r="2913" spans="1:12" s="167" customFormat="1">
      <c r="A2913" s="218" t="str">
        <f t="shared" si="21"/>
        <v>O221017058361일반상품</v>
      </c>
      <c r="B2913" s="219" t="s">
        <v>8236</v>
      </c>
      <c r="C2913" s="219" t="s">
        <v>8023</v>
      </c>
      <c r="D2913" s="219" t="s">
        <v>8065</v>
      </c>
      <c r="E2913" s="219" t="s">
        <v>7707</v>
      </c>
      <c r="F2913" s="219" t="s">
        <v>6394</v>
      </c>
      <c r="G2913" s="219" t="s">
        <v>6399</v>
      </c>
      <c r="H2913" s="219" t="s">
        <v>5990</v>
      </c>
      <c r="I2913" s="220" t="s">
        <v>8824</v>
      </c>
      <c r="J2913" s="221">
        <v>23500</v>
      </c>
      <c r="K2913" s="221">
        <v>1</v>
      </c>
      <c r="L2913" s="221">
        <v>23500</v>
      </c>
    </row>
    <row r="2914" spans="1:12" s="167" customFormat="1">
      <c r="A2914" s="218" t="str">
        <f t="shared" si="21"/>
        <v>O221017058361일반상품</v>
      </c>
      <c r="B2914" s="219" t="s">
        <v>8236</v>
      </c>
      <c r="C2914" s="219" t="s">
        <v>8023</v>
      </c>
      <c r="D2914" s="219" t="s">
        <v>8065</v>
      </c>
      <c r="E2914" s="219" t="s">
        <v>7707</v>
      </c>
      <c r="F2914" s="219" t="s">
        <v>6394</v>
      </c>
      <c r="G2914" s="219" t="s">
        <v>6399</v>
      </c>
      <c r="H2914" s="219" t="s">
        <v>5990</v>
      </c>
      <c r="I2914" s="220" t="s">
        <v>8929</v>
      </c>
      <c r="J2914" s="221">
        <v>2710</v>
      </c>
      <c r="K2914" s="221">
        <v>1</v>
      </c>
      <c r="L2914" s="221">
        <v>2710</v>
      </c>
    </row>
    <row r="2915" spans="1:12" s="167" customFormat="1">
      <c r="A2915" s="218" t="str">
        <f t="shared" si="21"/>
        <v>O221017058361일반상품</v>
      </c>
      <c r="B2915" s="219" t="s">
        <v>8236</v>
      </c>
      <c r="C2915" s="219" t="s">
        <v>8023</v>
      </c>
      <c r="D2915" s="219" t="s">
        <v>8065</v>
      </c>
      <c r="E2915" s="219" t="s">
        <v>7707</v>
      </c>
      <c r="F2915" s="219" t="s">
        <v>6394</v>
      </c>
      <c r="G2915" s="219" t="s">
        <v>6399</v>
      </c>
      <c r="H2915" s="219" t="s">
        <v>5990</v>
      </c>
      <c r="I2915" s="220" t="s">
        <v>8725</v>
      </c>
      <c r="J2915" s="221">
        <v>3900</v>
      </c>
      <c r="K2915" s="221">
        <v>1</v>
      </c>
      <c r="L2915" s="221">
        <v>3900</v>
      </c>
    </row>
    <row r="2916" spans="1:12" s="167" customFormat="1">
      <c r="A2916" s="218" t="str">
        <f t="shared" si="21"/>
        <v>O221017058361일반상품</v>
      </c>
      <c r="B2916" s="219" t="s">
        <v>8236</v>
      </c>
      <c r="C2916" s="219" t="s">
        <v>8023</v>
      </c>
      <c r="D2916" s="219" t="s">
        <v>8065</v>
      </c>
      <c r="E2916" s="219" t="s">
        <v>7707</v>
      </c>
      <c r="F2916" s="219" t="s">
        <v>6394</v>
      </c>
      <c r="G2916" s="219" t="s">
        <v>6399</v>
      </c>
      <c r="H2916" s="219" t="s">
        <v>5990</v>
      </c>
      <c r="I2916" s="220" t="s">
        <v>8653</v>
      </c>
      <c r="J2916" s="221">
        <v>1700</v>
      </c>
      <c r="K2916" s="221">
        <v>1</v>
      </c>
      <c r="L2916" s="221">
        <v>1700</v>
      </c>
    </row>
    <row r="2917" spans="1:12" s="167" customFormat="1">
      <c r="A2917" s="218" t="str">
        <f t="shared" si="21"/>
        <v>O221017058361일반상품</v>
      </c>
      <c r="B2917" s="219" t="s">
        <v>8236</v>
      </c>
      <c r="C2917" s="219" t="s">
        <v>8023</v>
      </c>
      <c r="D2917" s="219" t="s">
        <v>8065</v>
      </c>
      <c r="E2917" s="219" t="s">
        <v>7707</v>
      </c>
      <c r="F2917" s="219" t="s">
        <v>6394</v>
      </c>
      <c r="G2917" s="219" t="s">
        <v>6399</v>
      </c>
      <c r="H2917" s="219" t="s">
        <v>5990</v>
      </c>
      <c r="I2917" s="220" t="s">
        <v>8488</v>
      </c>
      <c r="J2917" s="221">
        <v>1260</v>
      </c>
      <c r="K2917" s="221">
        <v>4</v>
      </c>
      <c r="L2917" s="221">
        <v>5040</v>
      </c>
    </row>
    <row r="2918" spans="1:12" s="167" customFormat="1">
      <c r="A2918" s="218" t="str">
        <f t="shared" si="21"/>
        <v>O221017058361일반상품</v>
      </c>
      <c r="B2918" s="219" t="s">
        <v>8236</v>
      </c>
      <c r="C2918" s="219" t="s">
        <v>8023</v>
      </c>
      <c r="D2918" s="219" t="s">
        <v>8065</v>
      </c>
      <c r="E2918" s="219" t="s">
        <v>7707</v>
      </c>
      <c r="F2918" s="219" t="s">
        <v>6394</v>
      </c>
      <c r="G2918" s="219" t="s">
        <v>6399</v>
      </c>
      <c r="H2918" s="219" t="s">
        <v>5990</v>
      </c>
      <c r="I2918" s="220" t="s">
        <v>8646</v>
      </c>
      <c r="J2918" s="221">
        <v>4200</v>
      </c>
      <c r="K2918" s="221">
        <v>1</v>
      </c>
      <c r="L2918" s="221">
        <v>4200</v>
      </c>
    </row>
    <row r="2919" spans="1:12" s="167" customFormat="1">
      <c r="A2919" s="218" t="str">
        <f t="shared" si="21"/>
        <v>O221017058361일반상품</v>
      </c>
      <c r="B2919" s="219" t="s">
        <v>8236</v>
      </c>
      <c r="C2919" s="219" t="s">
        <v>8023</v>
      </c>
      <c r="D2919" s="219" t="s">
        <v>8065</v>
      </c>
      <c r="E2919" s="219" t="s">
        <v>7707</v>
      </c>
      <c r="F2919" s="219" t="s">
        <v>6394</v>
      </c>
      <c r="G2919" s="219" t="s">
        <v>6399</v>
      </c>
      <c r="H2919" s="219" t="s">
        <v>5990</v>
      </c>
      <c r="I2919" s="220" t="s">
        <v>8803</v>
      </c>
      <c r="J2919" s="221">
        <v>4180</v>
      </c>
      <c r="K2919" s="221">
        <v>1</v>
      </c>
      <c r="L2919" s="221">
        <v>4180</v>
      </c>
    </row>
    <row r="2920" spans="1:12" s="167" customFormat="1">
      <c r="A2920" s="218" t="str">
        <f t="shared" si="21"/>
        <v>O221017058361일반상품</v>
      </c>
      <c r="B2920" s="219" t="s">
        <v>8236</v>
      </c>
      <c r="C2920" s="219" t="s">
        <v>8023</v>
      </c>
      <c r="D2920" s="219" t="s">
        <v>8065</v>
      </c>
      <c r="E2920" s="219" t="s">
        <v>7707</v>
      </c>
      <c r="F2920" s="219" t="s">
        <v>6394</v>
      </c>
      <c r="G2920" s="219" t="s">
        <v>6399</v>
      </c>
      <c r="H2920" s="219" t="s">
        <v>5990</v>
      </c>
      <c r="I2920" s="220" t="s">
        <v>8791</v>
      </c>
      <c r="J2920" s="221">
        <v>5500</v>
      </c>
      <c r="K2920" s="221">
        <v>1</v>
      </c>
      <c r="L2920" s="221">
        <v>5500</v>
      </c>
    </row>
    <row r="2921" spans="1:12" s="167" customFormat="1">
      <c r="A2921" s="218" t="str">
        <f t="shared" si="21"/>
        <v>O221017058361일반상품</v>
      </c>
      <c r="B2921" s="219" t="s">
        <v>8236</v>
      </c>
      <c r="C2921" s="219" t="s">
        <v>8023</v>
      </c>
      <c r="D2921" s="219" t="s">
        <v>8065</v>
      </c>
      <c r="E2921" s="219" t="s">
        <v>7707</v>
      </c>
      <c r="F2921" s="219" t="s">
        <v>6394</v>
      </c>
      <c r="G2921" s="219" t="s">
        <v>6399</v>
      </c>
      <c r="H2921" s="219" t="s">
        <v>5990</v>
      </c>
      <c r="I2921" s="220" t="s">
        <v>8552</v>
      </c>
      <c r="J2921" s="221">
        <v>14000</v>
      </c>
      <c r="K2921" s="221">
        <v>1</v>
      </c>
      <c r="L2921" s="221">
        <v>14000</v>
      </c>
    </row>
    <row r="2922" spans="1:12" s="167" customFormat="1">
      <c r="A2922" s="218" t="str">
        <f t="shared" si="21"/>
        <v>O221017058361일반상품</v>
      </c>
      <c r="B2922" s="219" t="s">
        <v>8236</v>
      </c>
      <c r="C2922" s="219" t="s">
        <v>8023</v>
      </c>
      <c r="D2922" s="219" t="s">
        <v>8065</v>
      </c>
      <c r="E2922" s="219" t="s">
        <v>7707</v>
      </c>
      <c r="F2922" s="219" t="s">
        <v>6394</v>
      </c>
      <c r="G2922" s="219" t="s">
        <v>6399</v>
      </c>
      <c r="H2922" s="219" t="s">
        <v>5990</v>
      </c>
      <c r="I2922" s="220" t="s">
        <v>8945</v>
      </c>
      <c r="J2922" s="221">
        <v>3560</v>
      </c>
      <c r="K2922" s="221">
        <v>2</v>
      </c>
      <c r="L2922" s="221">
        <v>7120</v>
      </c>
    </row>
    <row r="2923" spans="1:12" s="167" customFormat="1">
      <c r="A2923" s="218" t="str">
        <f t="shared" si="21"/>
        <v>O221017058361일반상품</v>
      </c>
      <c r="B2923" s="219" t="s">
        <v>8236</v>
      </c>
      <c r="C2923" s="219" t="s">
        <v>8023</v>
      </c>
      <c r="D2923" s="219" t="s">
        <v>8065</v>
      </c>
      <c r="E2923" s="219" t="s">
        <v>7707</v>
      </c>
      <c r="F2923" s="219" t="s">
        <v>6394</v>
      </c>
      <c r="G2923" s="219" t="s">
        <v>6399</v>
      </c>
      <c r="H2923" s="219" t="s">
        <v>5990</v>
      </c>
      <c r="I2923" s="220" t="s">
        <v>7215</v>
      </c>
      <c r="J2923" s="221">
        <v>1070</v>
      </c>
      <c r="K2923" s="221">
        <v>5</v>
      </c>
      <c r="L2923" s="221">
        <v>5350</v>
      </c>
    </row>
    <row r="2924" spans="1:12" s="167" customFormat="1">
      <c r="A2924" s="218" t="str">
        <f t="shared" si="21"/>
        <v>O221017058361일반상품</v>
      </c>
      <c r="B2924" s="219" t="s">
        <v>8236</v>
      </c>
      <c r="C2924" s="219" t="s">
        <v>8023</v>
      </c>
      <c r="D2924" s="219" t="s">
        <v>8065</v>
      </c>
      <c r="E2924" s="219" t="s">
        <v>7707</v>
      </c>
      <c r="F2924" s="219" t="s">
        <v>6394</v>
      </c>
      <c r="G2924" s="219" t="s">
        <v>6399</v>
      </c>
      <c r="H2924" s="219" t="s">
        <v>5990</v>
      </c>
      <c r="I2924" s="220" t="s">
        <v>8033</v>
      </c>
      <c r="J2924" s="221">
        <v>2400</v>
      </c>
      <c r="K2924" s="221">
        <v>1</v>
      </c>
      <c r="L2924" s="221">
        <v>2400</v>
      </c>
    </row>
    <row r="2925" spans="1:12" s="167" customFormat="1">
      <c r="A2925" s="218" t="str">
        <f t="shared" si="21"/>
        <v>O221017058361일반상품</v>
      </c>
      <c r="B2925" s="219" t="s">
        <v>8236</v>
      </c>
      <c r="C2925" s="219" t="s">
        <v>8023</v>
      </c>
      <c r="D2925" s="219" t="s">
        <v>8065</v>
      </c>
      <c r="E2925" s="219" t="s">
        <v>7707</v>
      </c>
      <c r="F2925" s="219" t="s">
        <v>6394</v>
      </c>
      <c r="G2925" s="219" t="s">
        <v>6399</v>
      </c>
      <c r="H2925" s="219" t="s">
        <v>5990</v>
      </c>
      <c r="I2925" s="220" t="s">
        <v>7208</v>
      </c>
      <c r="J2925" s="221">
        <v>3600</v>
      </c>
      <c r="K2925" s="221">
        <v>1</v>
      </c>
      <c r="L2925" s="221">
        <v>3600</v>
      </c>
    </row>
    <row r="2926" spans="1:12" s="167" customFormat="1">
      <c r="A2926" s="218" t="str">
        <f t="shared" si="21"/>
        <v>O221017058361일반상품</v>
      </c>
      <c r="B2926" s="219" t="s">
        <v>8236</v>
      </c>
      <c r="C2926" s="219" t="s">
        <v>8023</v>
      </c>
      <c r="D2926" s="219" t="s">
        <v>8065</v>
      </c>
      <c r="E2926" s="219" t="s">
        <v>7707</v>
      </c>
      <c r="F2926" s="219" t="s">
        <v>6394</v>
      </c>
      <c r="G2926" s="219" t="s">
        <v>6399</v>
      </c>
      <c r="H2926" s="219" t="s">
        <v>5990</v>
      </c>
      <c r="I2926" s="220" t="s">
        <v>8492</v>
      </c>
      <c r="J2926" s="221">
        <v>4200</v>
      </c>
      <c r="K2926" s="221">
        <v>2</v>
      </c>
      <c r="L2926" s="221">
        <v>8400</v>
      </c>
    </row>
    <row r="2927" spans="1:12" s="167" customFormat="1">
      <c r="A2927" s="218" t="str">
        <f t="shared" si="21"/>
        <v>O221017058360일반상품</v>
      </c>
      <c r="B2927" s="219" t="s">
        <v>8237</v>
      </c>
      <c r="C2927" s="219" t="s">
        <v>8023</v>
      </c>
      <c r="D2927" s="219" t="s">
        <v>8065</v>
      </c>
      <c r="E2927" s="219" t="s">
        <v>7711</v>
      </c>
      <c r="F2927" s="219" t="s">
        <v>6439</v>
      </c>
      <c r="G2927" s="219" t="s">
        <v>7817</v>
      </c>
      <c r="H2927" s="219" t="s">
        <v>5990</v>
      </c>
      <c r="I2927" s="220" t="s">
        <v>8865</v>
      </c>
      <c r="J2927" s="221">
        <v>1070</v>
      </c>
      <c r="K2927" s="221">
        <v>1</v>
      </c>
      <c r="L2927" s="221">
        <v>1070</v>
      </c>
    </row>
    <row r="2928" spans="1:12" s="167" customFormat="1">
      <c r="A2928" s="218" t="str">
        <f t="shared" si="21"/>
        <v>O221017058360일반상품</v>
      </c>
      <c r="B2928" s="219" t="s">
        <v>8237</v>
      </c>
      <c r="C2928" s="219" t="s">
        <v>8023</v>
      </c>
      <c r="D2928" s="219" t="s">
        <v>8065</v>
      </c>
      <c r="E2928" s="219" t="s">
        <v>7711</v>
      </c>
      <c r="F2928" s="219" t="s">
        <v>6439</v>
      </c>
      <c r="G2928" s="219" t="s">
        <v>7817</v>
      </c>
      <c r="H2928" s="219" t="s">
        <v>5990</v>
      </c>
      <c r="I2928" s="220" t="s">
        <v>7983</v>
      </c>
      <c r="J2928" s="221">
        <v>14550</v>
      </c>
      <c r="K2928" s="221">
        <v>1</v>
      </c>
      <c r="L2928" s="221">
        <v>14550</v>
      </c>
    </row>
    <row r="2929" spans="1:12" s="167" customFormat="1">
      <c r="A2929" s="218" t="str">
        <f t="shared" si="21"/>
        <v>O221017058360일반상품</v>
      </c>
      <c r="B2929" s="219" t="s">
        <v>8237</v>
      </c>
      <c r="C2929" s="219" t="s">
        <v>8023</v>
      </c>
      <c r="D2929" s="219" t="s">
        <v>8065</v>
      </c>
      <c r="E2929" s="219" t="s">
        <v>7711</v>
      </c>
      <c r="F2929" s="219" t="s">
        <v>6439</v>
      </c>
      <c r="G2929" s="219" t="s">
        <v>7817</v>
      </c>
      <c r="H2929" s="219" t="s">
        <v>5990</v>
      </c>
      <c r="I2929" s="220" t="s">
        <v>7188</v>
      </c>
      <c r="J2929" s="221">
        <v>5800</v>
      </c>
      <c r="K2929" s="221">
        <v>1</v>
      </c>
      <c r="L2929" s="221">
        <v>5800</v>
      </c>
    </row>
    <row r="2930" spans="1:12" s="167" customFormat="1">
      <c r="A2930" s="218" t="str">
        <f t="shared" si="21"/>
        <v>O221017058360일반상품</v>
      </c>
      <c r="B2930" s="219" t="s">
        <v>8237</v>
      </c>
      <c r="C2930" s="219" t="s">
        <v>8023</v>
      </c>
      <c r="D2930" s="219" t="s">
        <v>8065</v>
      </c>
      <c r="E2930" s="219" t="s">
        <v>7711</v>
      </c>
      <c r="F2930" s="219" t="s">
        <v>6439</v>
      </c>
      <c r="G2930" s="219" t="s">
        <v>7817</v>
      </c>
      <c r="H2930" s="219" t="s">
        <v>5990</v>
      </c>
      <c r="I2930" s="220" t="s">
        <v>8364</v>
      </c>
      <c r="J2930" s="221">
        <v>2700</v>
      </c>
      <c r="K2930" s="221">
        <v>1</v>
      </c>
      <c r="L2930" s="221">
        <v>2700</v>
      </c>
    </row>
    <row r="2931" spans="1:12" s="167" customFormat="1">
      <c r="A2931" s="218" t="str">
        <f t="shared" si="21"/>
        <v>O221017058360일반상품</v>
      </c>
      <c r="B2931" s="219" t="s">
        <v>8237</v>
      </c>
      <c r="C2931" s="219" t="s">
        <v>8023</v>
      </c>
      <c r="D2931" s="219" t="s">
        <v>8065</v>
      </c>
      <c r="E2931" s="219" t="s">
        <v>7711</v>
      </c>
      <c r="F2931" s="219" t="s">
        <v>6439</v>
      </c>
      <c r="G2931" s="219" t="s">
        <v>7817</v>
      </c>
      <c r="H2931" s="219" t="s">
        <v>5990</v>
      </c>
      <c r="I2931" s="220" t="s">
        <v>8325</v>
      </c>
      <c r="J2931" s="221">
        <v>2700</v>
      </c>
      <c r="K2931" s="221">
        <v>1</v>
      </c>
      <c r="L2931" s="221">
        <v>2700</v>
      </c>
    </row>
    <row r="2932" spans="1:12" s="167" customFormat="1">
      <c r="A2932" s="218" t="str">
        <f t="shared" si="21"/>
        <v>O221017058360일반상품</v>
      </c>
      <c r="B2932" s="219" t="s">
        <v>8237</v>
      </c>
      <c r="C2932" s="219" t="s">
        <v>8023</v>
      </c>
      <c r="D2932" s="219" t="s">
        <v>8065</v>
      </c>
      <c r="E2932" s="219" t="s">
        <v>7711</v>
      </c>
      <c r="F2932" s="219" t="s">
        <v>6439</v>
      </c>
      <c r="G2932" s="219" t="s">
        <v>7817</v>
      </c>
      <c r="H2932" s="219" t="s">
        <v>5990</v>
      </c>
      <c r="I2932" s="220" t="s">
        <v>8762</v>
      </c>
      <c r="J2932" s="221">
        <v>7270</v>
      </c>
      <c r="K2932" s="221">
        <v>1</v>
      </c>
      <c r="L2932" s="221">
        <v>7270</v>
      </c>
    </row>
    <row r="2933" spans="1:12" s="167" customFormat="1">
      <c r="A2933" s="218" t="str">
        <f t="shared" si="21"/>
        <v>O221017058360일반상품</v>
      </c>
      <c r="B2933" s="219" t="s">
        <v>8237</v>
      </c>
      <c r="C2933" s="219" t="s">
        <v>8023</v>
      </c>
      <c r="D2933" s="219" t="s">
        <v>8065</v>
      </c>
      <c r="E2933" s="219" t="s">
        <v>7711</v>
      </c>
      <c r="F2933" s="219" t="s">
        <v>6439</v>
      </c>
      <c r="G2933" s="219" t="s">
        <v>7817</v>
      </c>
      <c r="H2933" s="219" t="s">
        <v>5990</v>
      </c>
      <c r="I2933" s="220" t="s">
        <v>8875</v>
      </c>
      <c r="J2933" s="221">
        <v>5500</v>
      </c>
      <c r="K2933" s="221">
        <v>1</v>
      </c>
      <c r="L2933" s="221">
        <v>5500</v>
      </c>
    </row>
    <row r="2934" spans="1:12" s="167" customFormat="1">
      <c r="A2934" s="218" t="str">
        <f t="shared" si="21"/>
        <v>O221017058360일반상품</v>
      </c>
      <c r="B2934" s="219" t="s">
        <v>8237</v>
      </c>
      <c r="C2934" s="219" t="s">
        <v>8023</v>
      </c>
      <c r="D2934" s="219" t="s">
        <v>8065</v>
      </c>
      <c r="E2934" s="219" t="s">
        <v>7711</v>
      </c>
      <c r="F2934" s="219" t="s">
        <v>6439</v>
      </c>
      <c r="G2934" s="219" t="s">
        <v>7817</v>
      </c>
      <c r="H2934" s="219" t="s">
        <v>5990</v>
      </c>
      <c r="I2934" s="220" t="s">
        <v>7975</v>
      </c>
      <c r="J2934" s="221">
        <v>2780</v>
      </c>
      <c r="K2934" s="221">
        <v>1</v>
      </c>
      <c r="L2934" s="221">
        <v>2780</v>
      </c>
    </row>
    <row r="2935" spans="1:12" s="167" customFormat="1">
      <c r="A2935" s="218" t="str">
        <f t="shared" si="21"/>
        <v>O221017058360일반상품</v>
      </c>
      <c r="B2935" s="219" t="s">
        <v>8237</v>
      </c>
      <c r="C2935" s="219" t="s">
        <v>8023</v>
      </c>
      <c r="D2935" s="219" t="s">
        <v>8065</v>
      </c>
      <c r="E2935" s="219" t="s">
        <v>7711</v>
      </c>
      <c r="F2935" s="219" t="s">
        <v>6439</v>
      </c>
      <c r="G2935" s="219" t="s">
        <v>7817</v>
      </c>
      <c r="H2935" s="219" t="s">
        <v>5990</v>
      </c>
      <c r="I2935" s="220" t="s">
        <v>8946</v>
      </c>
      <c r="J2935" s="221">
        <v>2980</v>
      </c>
      <c r="K2935" s="221">
        <v>1</v>
      </c>
      <c r="L2935" s="221">
        <v>2980</v>
      </c>
    </row>
    <row r="2936" spans="1:12" s="167" customFormat="1">
      <c r="A2936" s="218" t="str">
        <f t="shared" si="21"/>
        <v>O221017058360일반상품</v>
      </c>
      <c r="B2936" s="219" t="s">
        <v>8237</v>
      </c>
      <c r="C2936" s="219" t="s">
        <v>8023</v>
      </c>
      <c r="D2936" s="219" t="s">
        <v>8065</v>
      </c>
      <c r="E2936" s="219" t="s">
        <v>7711</v>
      </c>
      <c r="F2936" s="219" t="s">
        <v>6439</v>
      </c>
      <c r="G2936" s="219" t="s">
        <v>7817</v>
      </c>
      <c r="H2936" s="219" t="s">
        <v>5990</v>
      </c>
      <c r="I2936" s="220" t="s">
        <v>7225</v>
      </c>
      <c r="J2936" s="221">
        <v>3910</v>
      </c>
      <c r="K2936" s="221">
        <v>1</v>
      </c>
      <c r="L2936" s="221">
        <v>3910</v>
      </c>
    </row>
    <row r="2937" spans="1:12" s="167" customFormat="1">
      <c r="A2937" s="218" t="str">
        <f t="shared" si="21"/>
        <v>O221017058360일반상품</v>
      </c>
      <c r="B2937" s="219" t="s">
        <v>8237</v>
      </c>
      <c r="C2937" s="219" t="s">
        <v>8023</v>
      </c>
      <c r="D2937" s="219" t="s">
        <v>8065</v>
      </c>
      <c r="E2937" s="219" t="s">
        <v>7711</v>
      </c>
      <c r="F2937" s="219" t="s">
        <v>6439</v>
      </c>
      <c r="G2937" s="219" t="s">
        <v>7817</v>
      </c>
      <c r="H2937" s="219" t="s">
        <v>5990</v>
      </c>
      <c r="I2937" s="220" t="s">
        <v>8505</v>
      </c>
      <c r="J2937" s="221">
        <v>2564</v>
      </c>
      <c r="K2937" s="221">
        <v>1</v>
      </c>
      <c r="L2937" s="221">
        <v>2564</v>
      </c>
    </row>
    <row r="2938" spans="1:12" s="167" customFormat="1">
      <c r="A2938" s="218" t="str">
        <f t="shared" si="21"/>
        <v>O221017058360일반상품</v>
      </c>
      <c r="B2938" s="219" t="s">
        <v>8237</v>
      </c>
      <c r="C2938" s="219" t="s">
        <v>8023</v>
      </c>
      <c r="D2938" s="219" t="s">
        <v>8065</v>
      </c>
      <c r="E2938" s="219" t="s">
        <v>7711</v>
      </c>
      <c r="F2938" s="219" t="s">
        <v>6439</v>
      </c>
      <c r="G2938" s="219" t="s">
        <v>7817</v>
      </c>
      <c r="H2938" s="219" t="s">
        <v>5990</v>
      </c>
      <c r="I2938" s="220" t="s">
        <v>7226</v>
      </c>
      <c r="J2938" s="221">
        <v>5430</v>
      </c>
      <c r="K2938" s="221">
        <v>1</v>
      </c>
      <c r="L2938" s="221">
        <v>5430</v>
      </c>
    </row>
    <row r="2939" spans="1:12" s="167" customFormat="1">
      <c r="A2939" s="218" t="str">
        <f t="shared" si="21"/>
        <v>O221017058360일반상품</v>
      </c>
      <c r="B2939" s="219" t="s">
        <v>8237</v>
      </c>
      <c r="C2939" s="219" t="s">
        <v>8023</v>
      </c>
      <c r="D2939" s="219" t="s">
        <v>8065</v>
      </c>
      <c r="E2939" s="219" t="s">
        <v>7711</v>
      </c>
      <c r="F2939" s="219" t="s">
        <v>6439</v>
      </c>
      <c r="G2939" s="219" t="s">
        <v>7817</v>
      </c>
      <c r="H2939" s="219" t="s">
        <v>5990</v>
      </c>
      <c r="I2939" s="220" t="s">
        <v>8366</v>
      </c>
      <c r="J2939" s="221">
        <v>8880</v>
      </c>
      <c r="K2939" s="221">
        <v>1</v>
      </c>
      <c r="L2939" s="221">
        <v>8880</v>
      </c>
    </row>
    <row r="2940" spans="1:12" s="167" customFormat="1">
      <c r="A2940" s="218" t="str">
        <f t="shared" si="21"/>
        <v>O221017058360일반상품</v>
      </c>
      <c r="B2940" s="219" t="s">
        <v>8237</v>
      </c>
      <c r="C2940" s="219" t="s">
        <v>8023</v>
      </c>
      <c r="D2940" s="219" t="s">
        <v>8065</v>
      </c>
      <c r="E2940" s="219" t="s">
        <v>7711</v>
      </c>
      <c r="F2940" s="219" t="s">
        <v>6439</v>
      </c>
      <c r="G2940" s="219" t="s">
        <v>7817</v>
      </c>
      <c r="H2940" s="219" t="s">
        <v>5990</v>
      </c>
      <c r="I2940" s="220" t="s">
        <v>8891</v>
      </c>
      <c r="J2940" s="221">
        <v>59000</v>
      </c>
      <c r="K2940" s="221">
        <v>1</v>
      </c>
      <c r="L2940" s="221">
        <v>59000</v>
      </c>
    </row>
    <row r="2941" spans="1:12" s="167" customFormat="1">
      <c r="A2941" s="218" t="str">
        <f t="shared" si="21"/>
        <v>O221017058360일반상품</v>
      </c>
      <c r="B2941" s="219" t="s">
        <v>8237</v>
      </c>
      <c r="C2941" s="219" t="s">
        <v>8023</v>
      </c>
      <c r="D2941" s="219" t="s">
        <v>8065</v>
      </c>
      <c r="E2941" s="219" t="s">
        <v>7711</v>
      </c>
      <c r="F2941" s="219" t="s">
        <v>6439</v>
      </c>
      <c r="G2941" s="219" t="s">
        <v>7817</v>
      </c>
      <c r="H2941" s="219" t="s">
        <v>5990</v>
      </c>
      <c r="I2941" s="220" t="s">
        <v>8931</v>
      </c>
      <c r="J2941" s="221">
        <v>3390</v>
      </c>
      <c r="K2941" s="221">
        <v>1</v>
      </c>
      <c r="L2941" s="221">
        <v>3390</v>
      </c>
    </row>
    <row r="2942" spans="1:12" s="167" customFormat="1">
      <c r="A2942" s="218" t="str">
        <f t="shared" si="21"/>
        <v>O221017058360일반상품</v>
      </c>
      <c r="B2942" s="219" t="s">
        <v>8237</v>
      </c>
      <c r="C2942" s="219" t="s">
        <v>8023</v>
      </c>
      <c r="D2942" s="219" t="s">
        <v>8065</v>
      </c>
      <c r="E2942" s="219" t="s">
        <v>7711</v>
      </c>
      <c r="F2942" s="219" t="s">
        <v>6439</v>
      </c>
      <c r="G2942" s="219" t="s">
        <v>7817</v>
      </c>
      <c r="H2942" s="219" t="s">
        <v>5990</v>
      </c>
      <c r="I2942" s="220" t="s">
        <v>8787</v>
      </c>
      <c r="J2942" s="221">
        <v>7800</v>
      </c>
      <c r="K2942" s="221">
        <v>1</v>
      </c>
      <c r="L2942" s="221">
        <v>7800</v>
      </c>
    </row>
    <row r="2943" spans="1:12" s="167" customFormat="1">
      <c r="A2943" s="218" t="str">
        <f t="shared" si="21"/>
        <v>O221017058360일반상품</v>
      </c>
      <c r="B2943" s="219" t="s">
        <v>8237</v>
      </c>
      <c r="C2943" s="219" t="s">
        <v>8023</v>
      </c>
      <c r="D2943" s="219" t="s">
        <v>8065</v>
      </c>
      <c r="E2943" s="219" t="s">
        <v>7711</v>
      </c>
      <c r="F2943" s="219" t="s">
        <v>6439</v>
      </c>
      <c r="G2943" s="219" t="s">
        <v>7817</v>
      </c>
      <c r="H2943" s="219" t="s">
        <v>5990</v>
      </c>
      <c r="I2943" s="220" t="s">
        <v>8740</v>
      </c>
      <c r="J2943" s="221">
        <v>2880</v>
      </c>
      <c r="K2943" s="221">
        <v>1</v>
      </c>
      <c r="L2943" s="221">
        <v>2880</v>
      </c>
    </row>
    <row r="2944" spans="1:12" s="167" customFormat="1">
      <c r="A2944" s="218" t="str">
        <f t="shared" si="21"/>
        <v>O221017058360일반상품</v>
      </c>
      <c r="B2944" s="219" t="s">
        <v>8237</v>
      </c>
      <c r="C2944" s="219" t="s">
        <v>8023</v>
      </c>
      <c r="D2944" s="219" t="s">
        <v>8065</v>
      </c>
      <c r="E2944" s="219" t="s">
        <v>7711</v>
      </c>
      <c r="F2944" s="219" t="s">
        <v>6439</v>
      </c>
      <c r="G2944" s="219" t="s">
        <v>7817</v>
      </c>
      <c r="H2944" s="219" t="s">
        <v>5990</v>
      </c>
      <c r="I2944" s="220" t="s">
        <v>7200</v>
      </c>
      <c r="J2944" s="221">
        <v>2880</v>
      </c>
      <c r="K2944" s="221">
        <v>1</v>
      </c>
      <c r="L2944" s="221">
        <v>2880</v>
      </c>
    </row>
    <row r="2945" spans="1:12" s="167" customFormat="1">
      <c r="A2945" s="218" t="str">
        <f t="shared" si="21"/>
        <v>O221017058360일반상품</v>
      </c>
      <c r="B2945" s="219" t="s">
        <v>8237</v>
      </c>
      <c r="C2945" s="219" t="s">
        <v>8023</v>
      </c>
      <c r="D2945" s="219" t="s">
        <v>8065</v>
      </c>
      <c r="E2945" s="219" t="s">
        <v>7711</v>
      </c>
      <c r="F2945" s="219" t="s">
        <v>6439</v>
      </c>
      <c r="G2945" s="219" t="s">
        <v>7817</v>
      </c>
      <c r="H2945" s="219" t="s">
        <v>5990</v>
      </c>
      <c r="I2945" s="220" t="s">
        <v>8562</v>
      </c>
      <c r="J2945" s="221">
        <v>12480</v>
      </c>
      <c r="K2945" s="221">
        <v>1</v>
      </c>
      <c r="L2945" s="221">
        <v>12480</v>
      </c>
    </row>
    <row r="2946" spans="1:12" s="167" customFormat="1">
      <c r="A2946" s="218" t="str">
        <f t="shared" si="21"/>
        <v>O221017058360일반상품</v>
      </c>
      <c r="B2946" s="219" t="s">
        <v>8237</v>
      </c>
      <c r="C2946" s="219" t="s">
        <v>8023</v>
      </c>
      <c r="D2946" s="219" t="s">
        <v>8065</v>
      </c>
      <c r="E2946" s="219" t="s">
        <v>7711</v>
      </c>
      <c r="F2946" s="219" t="s">
        <v>6439</v>
      </c>
      <c r="G2946" s="219" t="s">
        <v>7817</v>
      </c>
      <c r="H2946" s="219" t="s">
        <v>5990</v>
      </c>
      <c r="I2946" s="220" t="s">
        <v>8698</v>
      </c>
      <c r="J2946" s="221">
        <v>7300</v>
      </c>
      <c r="K2946" s="221">
        <v>1</v>
      </c>
      <c r="L2946" s="221">
        <v>7300</v>
      </c>
    </row>
    <row r="2947" spans="1:12" s="167" customFormat="1">
      <c r="A2947" s="218" t="str">
        <f t="shared" si="21"/>
        <v>O221017058360일반상품</v>
      </c>
      <c r="B2947" s="219" t="s">
        <v>8237</v>
      </c>
      <c r="C2947" s="219" t="s">
        <v>8023</v>
      </c>
      <c r="D2947" s="219" t="s">
        <v>8065</v>
      </c>
      <c r="E2947" s="219" t="s">
        <v>7711</v>
      </c>
      <c r="F2947" s="219" t="s">
        <v>6439</v>
      </c>
      <c r="G2947" s="219" t="s">
        <v>7817</v>
      </c>
      <c r="H2947" s="219" t="s">
        <v>5990</v>
      </c>
      <c r="I2947" s="220" t="s">
        <v>7262</v>
      </c>
      <c r="J2947" s="221">
        <v>1000</v>
      </c>
      <c r="K2947" s="221">
        <v>1</v>
      </c>
      <c r="L2947" s="221">
        <v>1000</v>
      </c>
    </row>
    <row r="2948" spans="1:12" s="167" customFormat="1">
      <c r="A2948" s="218" t="str">
        <f t="shared" si="21"/>
        <v>O221017058360일반상품</v>
      </c>
      <c r="B2948" s="219" t="s">
        <v>8237</v>
      </c>
      <c r="C2948" s="219" t="s">
        <v>8023</v>
      </c>
      <c r="D2948" s="219" t="s">
        <v>8065</v>
      </c>
      <c r="E2948" s="219" t="s">
        <v>7711</v>
      </c>
      <c r="F2948" s="219" t="s">
        <v>6439</v>
      </c>
      <c r="G2948" s="219" t="s">
        <v>7817</v>
      </c>
      <c r="H2948" s="219" t="s">
        <v>5990</v>
      </c>
      <c r="I2948" s="220" t="s">
        <v>8926</v>
      </c>
      <c r="J2948" s="221">
        <v>3980</v>
      </c>
      <c r="K2948" s="221">
        <v>1</v>
      </c>
      <c r="L2948" s="221">
        <v>3980</v>
      </c>
    </row>
    <row r="2949" spans="1:12" s="167" customFormat="1">
      <c r="A2949" s="218" t="str">
        <f t="shared" si="21"/>
        <v>O221017058360일반상품</v>
      </c>
      <c r="B2949" s="219" t="s">
        <v>8237</v>
      </c>
      <c r="C2949" s="219" t="s">
        <v>8023</v>
      </c>
      <c r="D2949" s="219" t="s">
        <v>8065</v>
      </c>
      <c r="E2949" s="219" t="s">
        <v>7711</v>
      </c>
      <c r="F2949" s="219" t="s">
        <v>6439</v>
      </c>
      <c r="G2949" s="219" t="s">
        <v>7817</v>
      </c>
      <c r="H2949" s="219" t="s">
        <v>5990</v>
      </c>
      <c r="I2949" s="220" t="s">
        <v>8869</v>
      </c>
      <c r="J2949" s="221">
        <v>1270</v>
      </c>
      <c r="K2949" s="221">
        <v>1</v>
      </c>
      <c r="L2949" s="221">
        <v>1270</v>
      </c>
    </row>
    <row r="2950" spans="1:12" s="167" customFormat="1">
      <c r="A2950" s="218" t="str">
        <f t="shared" si="21"/>
        <v>O221017058360일반상품</v>
      </c>
      <c r="B2950" s="219" t="s">
        <v>8237</v>
      </c>
      <c r="C2950" s="219" t="s">
        <v>8023</v>
      </c>
      <c r="D2950" s="219" t="s">
        <v>8065</v>
      </c>
      <c r="E2950" s="219" t="s">
        <v>7711</v>
      </c>
      <c r="F2950" s="219" t="s">
        <v>6439</v>
      </c>
      <c r="G2950" s="219" t="s">
        <v>7817</v>
      </c>
      <c r="H2950" s="219" t="s">
        <v>5990</v>
      </c>
      <c r="I2950" s="220" t="s">
        <v>8391</v>
      </c>
      <c r="J2950" s="221">
        <v>3890</v>
      </c>
      <c r="K2950" s="221">
        <v>1</v>
      </c>
      <c r="L2950" s="221">
        <v>3890</v>
      </c>
    </row>
    <row r="2951" spans="1:12" s="167" customFormat="1">
      <c r="A2951" s="218" t="str">
        <f t="shared" si="21"/>
        <v>O221017058360일반상품</v>
      </c>
      <c r="B2951" s="219" t="s">
        <v>8237</v>
      </c>
      <c r="C2951" s="219" t="s">
        <v>8023</v>
      </c>
      <c r="D2951" s="219" t="s">
        <v>8065</v>
      </c>
      <c r="E2951" s="219" t="s">
        <v>7711</v>
      </c>
      <c r="F2951" s="219" t="s">
        <v>6439</v>
      </c>
      <c r="G2951" s="219" t="s">
        <v>7817</v>
      </c>
      <c r="H2951" s="219" t="s">
        <v>5990</v>
      </c>
      <c r="I2951" s="220" t="s">
        <v>8870</v>
      </c>
      <c r="J2951" s="221">
        <v>1070</v>
      </c>
      <c r="K2951" s="221">
        <v>1</v>
      </c>
      <c r="L2951" s="221">
        <v>1070</v>
      </c>
    </row>
    <row r="2952" spans="1:12" s="167" customFormat="1">
      <c r="A2952" s="218" t="str">
        <f t="shared" si="21"/>
        <v>O221017058360일반상품</v>
      </c>
      <c r="B2952" s="219" t="s">
        <v>8237</v>
      </c>
      <c r="C2952" s="219" t="s">
        <v>8023</v>
      </c>
      <c r="D2952" s="219" t="s">
        <v>8065</v>
      </c>
      <c r="E2952" s="219" t="s">
        <v>7711</v>
      </c>
      <c r="F2952" s="219" t="s">
        <v>6439</v>
      </c>
      <c r="G2952" s="219" t="s">
        <v>7817</v>
      </c>
      <c r="H2952" s="219" t="s">
        <v>5990</v>
      </c>
      <c r="I2952" s="220" t="s">
        <v>8879</v>
      </c>
      <c r="J2952" s="221">
        <v>4010</v>
      </c>
      <c r="K2952" s="221">
        <v>1</v>
      </c>
      <c r="L2952" s="221">
        <v>4010</v>
      </c>
    </row>
    <row r="2953" spans="1:12" s="167" customFormat="1">
      <c r="A2953" s="218" t="str">
        <f t="shared" si="21"/>
        <v>O221017058360일반상품</v>
      </c>
      <c r="B2953" s="219" t="s">
        <v>8237</v>
      </c>
      <c r="C2953" s="219" t="s">
        <v>8023</v>
      </c>
      <c r="D2953" s="219" t="s">
        <v>8065</v>
      </c>
      <c r="E2953" s="219" t="s">
        <v>7711</v>
      </c>
      <c r="F2953" s="219" t="s">
        <v>6439</v>
      </c>
      <c r="G2953" s="219" t="s">
        <v>7817</v>
      </c>
      <c r="H2953" s="219" t="s">
        <v>5990</v>
      </c>
      <c r="I2953" s="220" t="s">
        <v>8589</v>
      </c>
      <c r="J2953" s="221">
        <v>3000</v>
      </c>
      <c r="K2953" s="221">
        <v>1</v>
      </c>
      <c r="L2953" s="221">
        <v>3000</v>
      </c>
    </row>
    <row r="2954" spans="1:12" s="167" customFormat="1">
      <c r="A2954" s="218" t="str">
        <f t="shared" si="21"/>
        <v>O221017058360일반상품</v>
      </c>
      <c r="B2954" s="219" t="s">
        <v>8237</v>
      </c>
      <c r="C2954" s="219" t="s">
        <v>8023</v>
      </c>
      <c r="D2954" s="219" t="s">
        <v>8065</v>
      </c>
      <c r="E2954" s="219" t="s">
        <v>7711</v>
      </c>
      <c r="F2954" s="219" t="s">
        <v>6439</v>
      </c>
      <c r="G2954" s="219" t="s">
        <v>7817</v>
      </c>
      <c r="H2954" s="219" t="s">
        <v>5990</v>
      </c>
      <c r="I2954" s="220" t="s">
        <v>8709</v>
      </c>
      <c r="J2954" s="221">
        <v>13950</v>
      </c>
      <c r="K2954" s="221">
        <v>1</v>
      </c>
      <c r="L2954" s="221">
        <v>13950</v>
      </c>
    </row>
    <row r="2955" spans="1:12" s="167" customFormat="1">
      <c r="A2955" s="218" t="str">
        <f t="shared" si="21"/>
        <v>O221017058360일반상품</v>
      </c>
      <c r="B2955" s="219" t="s">
        <v>8237</v>
      </c>
      <c r="C2955" s="219" t="s">
        <v>8023</v>
      </c>
      <c r="D2955" s="219" t="s">
        <v>8065</v>
      </c>
      <c r="E2955" s="219" t="s">
        <v>7711</v>
      </c>
      <c r="F2955" s="219" t="s">
        <v>6439</v>
      </c>
      <c r="G2955" s="219" t="s">
        <v>7817</v>
      </c>
      <c r="H2955" s="219" t="s">
        <v>5990</v>
      </c>
      <c r="I2955" s="220" t="s">
        <v>8683</v>
      </c>
      <c r="J2955" s="221">
        <v>10700</v>
      </c>
      <c r="K2955" s="221">
        <v>1</v>
      </c>
      <c r="L2955" s="221">
        <v>10700</v>
      </c>
    </row>
    <row r="2956" spans="1:12" s="167" customFormat="1">
      <c r="A2956" s="218" t="str">
        <f t="shared" si="21"/>
        <v>O221017058360일반상품</v>
      </c>
      <c r="B2956" s="219" t="s">
        <v>8237</v>
      </c>
      <c r="C2956" s="219" t="s">
        <v>8023</v>
      </c>
      <c r="D2956" s="219" t="s">
        <v>8065</v>
      </c>
      <c r="E2956" s="219" t="s">
        <v>7711</v>
      </c>
      <c r="F2956" s="219" t="s">
        <v>6439</v>
      </c>
      <c r="G2956" s="219" t="s">
        <v>7817</v>
      </c>
      <c r="H2956" s="219" t="s">
        <v>5990</v>
      </c>
      <c r="I2956" s="220" t="s">
        <v>8442</v>
      </c>
      <c r="J2956" s="221">
        <v>4700</v>
      </c>
      <c r="K2956" s="221">
        <v>1</v>
      </c>
      <c r="L2956" s="221">
        <v>4700</v>
      </c>
    </row>
    <row r="2957" spans="1:12" s="167" customFormat="1">
      <c r="A2957" s="218" t="str">
        <f t="shared" si="21"/>
        <v>O221017058360일반상품</v>
      </c>
      <c r="B2957" s="219" t="s">
        <v>8237</v>
      </c>
      <c r="C2957" s="219" t="s">
        <v>8023</v>
      </c>
      <c r="D2957" s="219" t="s">
        <v>8065</v>
      </c>
      <c r="E2957" s="219" t="s">
        <v>7711</v>
      </c>
      <c r="F2957" s="219" t="s">
        <v>6439</v>
      </c>
      <c r="G2957" s="219" t="s">
        <v>7817</v>
      </c>
      <c r="H2957" s="219" t="s">
        <v>5990</v>
      </c>
      <c r="I2957" s="220" t="s">
        <v>8432</v>
      </c>
      <c r="J2957" s="221">
        <v>5700</v>
      </c>
      <c r="K2957" s="221">
        <v>2</v>
      </c>
      <c r="L2957" s="221">
        <v>11400</v>
      </c>
    </row>
    <row r="2958" spans="1:12" s="167" customFormat="1">
      <c r="A2958" s="218" t="str">
        <f t="shared" si="21"/>
        <v>O221017058360일반상품</v>
      </c>
      <c r="B2958" s="219" t="s">
        <v>8237</v>
      </c>
      <c r="C2958" s="219" t="s">
        <v>8023</v>
      </c>
      <c r="D2958" s="219" t="s">
        <v>8065</v>
      </c>
      <c r="E2958" s="219" t="s">
        <v>7711</v>
      </c>
      <c r="F2958" s="219" t="s">
        <v>6439</v>
      </c>
      <c r="G2958" s="219" t="s">
        <v>7817</v>
      </c>
      <c r="H2958" s="219" t="s">
        <v>5990</v>
      </c>
      <c r="I2958" s="220" t="s">
        <v>8652</v>
      </c>
      <c r="J2958" s="221">
        <v>5550</v>
      </c>
      <c r="K2958" s="221">
        <v>1</v>
      </c>
      <c r="L2958" s="221">
        <v>5550</v>
      </c>
    </row>
    <row r="2959" spans="1:12" s="167" customFormat="1">
      <c r="A2959" s="218" t="str">
        <f t="shared" si="21"/>
        <v>O221017058360일반상품</v>
      </c>
      <c r="B2959" s="219" t="s">
        <v>8237</v>
      </c>
      <c r="C2959" s="219" t="s">
        <v>8023</v>
      </c>
      <c r="D2959" s="219" t="s">
        <v>8065</v>
      </c>
      <c r="E2959" s="219" t="s">
        <v>7711</v>
      </c>
      <c r="F2959" s="219" t="s">
        <v>6439</v>
      </c>
      <c r="G2959" s="219" t="s">
        <v>7817</v>
      </c>
      <c r="H2959" s="219" t="s">
        <v>5990</v>
      </c>
      <c r="I2959" s="220" t="s">
        <v>7214</v>
      </c>
      <c r="J2959" s="221">
        <v>2810</v>
      </c>
      <c r="K2959" s="221">
        <v>1</v>
      </c>
      <c r="L2959" s="221">
        <v>2810</v>
      </c>
    </row>
    <row r="2960" spans="1:12" s="167" customFormat="1">
      <c r="A2960" s="218" t="str">
        <f t="shared" si="21"/>
        <v>O221017058360일반상품</v>
      </c>
      <c r="B2960" s="219" t="s">
        <v>8237</v>
      </c>
      <c r="C2960" s="219" t="s">
        <v>8023</v>
      </c>
      <c r="D2960" s="219" t="s">
        <v>8065</v>
      </c>
      <c r="E2960" s="219" t="s">
        <v>7711</v>
      </c>
      <c r="F2960" s="219" t="s">
        <v>6439</v>
      </c>
      <c r="G2960" s="219" t="s">
        <v>7817</v>
      </c>
      <c r="H2960" s="219" t="s">
        <v>5990</v>
      </c>
      <c r="I2960" s="220" t="s">
        <v>8947</v>
      </c>
      <c r="J2960" s="221">
        <v>2420</v>
      </c>
      <c r="K2960" s="221">
        <v>1</v>
      </c>
      <c r="L2960" s="221">
        <v>2420</v>
      </c>
    </row>
    <row r="2961" spans="1:12" s="167" customFormat="1">
      <c r="A2961" s="218" t="str">
        <f t="shared" si="21"/>
        <v>O221017058360일반상품</v>
      </c>
      <c r="B2961" s="219" t="s">
        <v>8237</v>
      </c>
      <c r="C2961" s="219" t="s">
        <v>8023</v>
      </c>
      <c r="D2961" s="219" t="s">
        <v>8065</v>
      </c>
      <c r="E2961" s="219" t="s">
        <v>7711</v>
      </c>
      <c r="F2961" s="219" t="s">
        <v>6439</v>
      </c>
      <c r="G2961" s="219" t="s">
        <v>7817</v>
      </c>
      <c r="H2961" s="219" t="s">
        <v>5990</v>
      </c>
      <c r="I2961" s="220" t="s">
        <v>8908</v>
      </c>
      <c r="J2961" s="221">
        <v>1800</v>
      </c>
      <c r="K2961" s="221">
        <v>1</v>
      </c>
      <c r="L2961" s="221">
        <v>1800</v>
      </c>
    </row>
    <row r="2962" spans="1:12" s="167" customFormat="1">
      <c r="A2962" s="218" t="str">
        <f t="shared" si="21"/>
        <v>O221017058360일반상품</v>
      </c>
      <c r="B2962" s="219" t="s">
        <v>8237</v>
      </c>
      <c r="C2962" s="219" t="s">
        <v>8023</v>
      </c>
      <c r="D2962" s="219" t="s">
        <v>8065</v>
      </c>
      <c r="E2962" s="219" t="s">
        <v>7711</v>
      </c>
      <c r="F2962" s="219" t="s">
        <v>6439</v>
      </c>
      <c r="G2962" s="219" t="s">
        <v>7817</v>
      </c>
      <c r="H2962" s="219" t="s">
        <v>5990</v>
      </c>
      <c r="I2962" s="220" t="s">
        <v>7232</v>
      </c>
      <c r="J2962" s="221">
        <v>3550</v>
      </c>
      <c r="K2962" s="221">
        <v>1</v>
      </c>
      <c r="L2962" s="221">
        <v>3550</v>
      </c>
    </row>
    <row r="2963" spans="1:12" s="167" customFormat="1">
      <c r="A2963" s="218" t="str">
        <f t="shared" si="21"/>
        <v>O221017058360일반상품</v>
      </c>
      <c r="B2963" s="219" t="s">
        <v>8237</v>
      </c>
      <c r="C2963" s="219" t="s">
        <v>8023</v>
      </c>
      <c r="D2963" s="219" t="s">
        <v>8065</v>
      </c>
      <c r="E2963" s="219" t="s">
        <v>7711</v>
      </c>
      <c r="F2963" s="219" t="s">
        <v>6439</v>
      </c>
      <c r="G2963" s="219" t="s">
        <v>7817</v>
      </c>
      <c r="H2963" s="219" t="s">
        <v>5990</v>
      </c>
      <c r="I2963" s="220" t="s">
        <v>7242</v>
      </c>
      <c r="J2963" s="221">
        <v>6340</v>
      </c>
      <c r="K2963" s="221">
        <v>1</v>
      </c>
      <c r="L2963" s="221">
        <v>6340</v>
      </c>
    </row>
    <row r="2964" spans="1:12" s="167" customFormat="1">
      <c r="A2964" s="218" t="str">
        <f t="shared" si="21"/>
        <v>O221017058360일반상품</v>
      </c>
      <c r="B2964" s="219" t="s">
        <v>8237</v>
      </c>
      <c r="C2964" s="219" t="s">
        <v>8023</v>
      </c>
      <c r="D2964" s="219" t="s">
        <v>8065</v>
      </c>
      <c r="E2964" s="219" t="s">
        <v>7711</v>
      </c>
      <c r="F2964" s="219" t="s">
        <v>6439</v>
      </c>
      <c r="G2964" s="219" t="s">
        <v>7817</v>
      </c>
      <c r="H2964" s="219" t="s">
        <v>5990</v>
      </c>
      <c r="I2964" s="220" t="s">
        <v>8887</v>
      </c>
      <c r="J2964" s="221">
        <v>2700</v>
      </c>
      <c r="K2964" s="221">
        <v>1</v>
      </c>
      <c r="L2964" s="221">
        <v>2700</v>
      </c>
    </row>
    <row r="2965" spans="1:12" s="167" customFormat="1">
      <c r="A2965" s="218" t="str">
        <f t="shared" si="21"/>
        <v>O221017058360일반상품</v>
      </c>
      <c r="B2965" s="219" t="s">
        <v>8237</v>
      </c>
      <c r="C2965" s="219" t="s">
        <v>8023</v>
      </c>
      <c r="D2965" s="219" t="s">
        <v>8065</v>
      </c>
      <c r="E2965" s="219" t="s">
        <v>7711</v>
      </c>
      <c r="F2965" s="219" t="s">
        <v>6439</v>
      </c>
      <c r="G2965" s="219" t="s">
        <v>7817</v>
      </c>
      <c r="H2965" s="219" t="s">
        <v>5990</v>
      </c>
      <c r="I2965" s="220" t="s">
        <v>7234</v>
      </c>
      <c r="J2965" s="221">
        <v>6980</v>
      </c>
      <c r="K2965" s="221">
        <v>1</v>
      </c>
      <c r="L2965" s="221">
        <v>6980</v>
      </c>
    </row>
    <row r="2966" spans="1:12" s="167" customFormat="1">
      <c r="A2966" s="218" t="str">
        <f t="shared" si="21"/>
        <v>O221017058360일반상품</v>
      </c>
      <c r="B2966" s="219" t="s">
        <v>8237</v>
      </c>
      <c r="C2966" s="219" t="s">
        <v>8023</v>
      </c>
      <c r="D2966" s="219" t="s">
        <v>8065</v>
      </c>
      <c r="E2966" s="219" t="s">
        <v>7711</v>
      </c>
      <c r="F2966" s="219" t="s">
        <v>6439</v>
      </c>
      <c r="G2966" s="219" t="s">
        <v>7817</v>
      </c>
      <c r="H2966" s="219" t="s">
        <v>5990</v>
      </c>
      <c r="I2966" s="220" t="s">
        <v>8499</v>
      </c>
      <c r="J2966" s="221">
        <v>4400</v>
      </c>
      <c r="K2966" s="221">
        <v>1</v>
      </c>
      <c r="L2966" s="221">
        <v>4400</v>
      </c>
    </row>
    <row r="2967" spans="1:12" s="167" customFormat="1">
      <c r="A2967" s="218" t="str">
        <f t="shared" si="21"/>
        <v>O221017058360일반상품</v>
      </c>
      <c r="B2967" s="219" t="s">
        <v>8237</v>
      </c>
      <c r="C2967" s="219" t="s">
        <v>8023</v>
      </c>
      <c r="D2967" s="219" t="s">
        <v>8065</v>
      </c>
      <c r="E2967" s="219" t="s">
        <v>7711</v>
      </c>
      <c r="F2967" s="219" t="s">
        <v>6439</v>
      </c>
      <c r="G2967" s="219" t="s">
        <v>7817</v>
      </c>
      <c r="H2967" s="219" t="s">
        <v>5990</v>
      </c>
      <c r="I2967" s="220" t="s">
        <v>8726</v>
      </c>
      <c r="J2967" s="221">
        <v>29000</v>
      </c>
      <c r="K2967" s="221">
        <v>1</v>
      </c>
      <c r="L2967" s="221">
        <v>29000</v>
      </c>
    </row>
    <row r="2968" spans="1:12" s="167" customFormat="1">
      <c r="A2968" s="218" t="str">
        <f t="shared" si="21"/>
        <v>O221017058360일반상품</v>
      </c>
      <c r="B2968" s="219" t="s">
        <v>8237</v>
      </c>
      <c r="C2968" s="219" t="s">
        <v>8023</v>
      </c>
      <c r="D2968" s="219" t="s">
        <v>8065</v>
      </c>
      <c r="E2968" s="219" t="s">
        <v>7711</v>
      </c>
      <c r="F2968" s="219" t="s">
        <v>6439</v>
      </c>
      <c r="G2968" s="219" t="s">
        <v>7817</v>
      </c>
      <c r="H2968" s="219" t="s">
        <v>5990</v>
      </c>
      <c r="I2968" s="220" t="s">
        <v>8515</v>
      </c>
      <c r="J2968" s="221">
        <v>4100</v>
      </c>
      <c r="K2968" s="221">
        <v>1</v>
      </c>
      <c r="L2968" s="221">
        <v>4100</v>
      </c>
    </row>
    <row r="2969" spans="1:12" s="167" customFormat="1">
      <c r="A2969" s="218" t="str">
        <f t="shared" si="21"/>
        <v>O221017058360일반상품</v>
      </c>
      <c r="B2969" s="219" t="s">
        <v>8237</v>
      </c>
      <c r="C2969" s="219" t="s">
        <v>8023</v>
      </c>
      <c r="D2969" s="219" t="s">
        <v>8065</v>
      </c>
      <c r="E2969" s="219" t="s">
        <v>7711</v>
      </c>
      <c r="F2969" s="219" t="s">
        <v>6439</v>
      </c>
      <c r="G2969" s="219" t="s">
        <v>7817</v>
      </c>
      <c r="H2969" s="219" t="s">
        <v>5990</v>
      </c>
      <c r="I2969" s="220" t="s">
        <v>8373</v>
      </c>
      <c r="J2969" s="221">
        <v>6636</v>
      </c>
      <c r="K2969" s="221">
        <v>1</v>
      </c>
      <c r="L2969" s="221">
        <v>6636</v>
      </c>
    </row>
    <row r="2970" spans="1:12" s="167" customFormat="1">
      <c r="A2970" s="218" t="str">
        <f t="shared" si="21"/>
        <v>O221017058360일반상품</v>
      </c>
      <c r="B2970" s="219" t="s">
        <v>8237</v>
      </c>
      <c r="C2970" s="219" t="s">
        <v>8023</v>
      </c>
      <c r="D2970" s="219" t="s">
        <v>8065</v>
      </c>
      <c r="E2970" s="219" t="s">
        <v>7711</v>
      </c>
      <c r="F2970" s="219" t="s">
        <v>6439</v>
      </c>
      <c r="G2970" s="219" t="s">
        <v>7817</v>
      </c>
      <c r="H2970" s="219" t="s">
        <v>5990</v>
      </c>
      <c r="I2970" s="220" t="s">
        <v>8710</v>
      </c>
      <c r="J2970" s="221">
        <v>1040</v>
      </c>
      <c r="K2970" s="221">
        <v>1</v>
      </c>
      <c r="L2970" s="221">
        <v>1040</v>
      </c>
    </row>
    <row r="2971" spans="1:12" s="167" customFormat="1">
      <c r="A2971" s="218" t="str">
        <f t="shared" si="21"/>
        <v>O221017058360일반상품</v>
      </c>
      <c r="B2971" s="219" t="s">
        <v>8237</v>
      </c>
      <c r="C2971" s="219" t="s">
        <v>8023</v>
      </c>
      <c r="D2971" s="219" t="s">
        <v>8065</v>
      </c>
      <c r="E2971" s="219" t="s">
        <v>7711</v>
      </c>
      <c r="F2971" s="219" t="s">
        <v>6439</v>
      </c>
      <c r="G2971" s="219" t="s">
        <v>7817</v>
      </c>
      <c r="H2971" s="219" t="s">
        <v>5990</v>
      </c>
      <c r="I2971" s="220" t="s">
        <v>8517</v>
      </c>
      <c r="J2971" s="221">
        <v>1800</v>
      </c>
      <c r="K2971" s="221">
        <v>1</v>
      </c>
      <c r="L2971" s="221">
        <v>1800</v>
      </c>
    </row>
    <row r="2972" spans="1:12" s="167" customFormat="1">
      <c r="A2972" s="218" t="str">
        <f t="shared" si="21"/>
        <v>O221017058359일반상품</v>
      </c>
      <c r="B2972" s="219" t="s">
        <v>8238</v>
      </c>
      <c r="C2972" s="219" t="s">
        <v>8023</v>
      </c>
      <c r="D2972" s="219" t="s">
        <v>8065</v>
      </c>
      <c r="E2972" s="219" t="s">
        <v>7708</v>
      </c>
      <c r="F2972" s="219" t="s">
        <v>6394</v>
      </c>
      <c r="G2972" s="219" t="s">
        <v>7783</v>
      </c>
      <c r="H2972" s="219" t="s">
        <v>5990</v>
      </c>
      <c r="I2972" s="220" t="s">
        <v>8574</v>
      </c>
      <c r="J2972" s="221">
        <v>2250</v>
      </c>
      <c r="K2972" s="221">
        <v>2</v>
      </c>
      <c r="L2972" s="221">
        <v>4500</v>
      </c>
    </row>
    <row r="2973" spans="1:12" s="167" customFormat="1">
      <c r="A2973" s="218" t="str">
        <f t="shared" si="21"/>
        <v>O221017058359일반상품</v>
      </c>
      <c r="B2973" s="219" t="s">
        <v>8238</v>
      </c>
      <c r="C2973" s="219" t="s">
        <v>8023</v>
      </c>
      <c r="D2973" s="219" t="s">
        <v>8065</v>
      </c>
      <c r="E2973" s="219" t="s">
        <v>7708</v>
      </c>
      <c r="F2973" s="219" t="s">
        <v>6394</v>
      </c>
      <c r="G2973" s="219" t="s">
        <v>7783</v>
      </c>
      <c r="H2973" s="219" t="s">
        <v>5990</v>
      </c>
      <c r="I2973" s="220" t="s">
        <v>7218</v>
      </c>
      <c r="J2973" s="221">
        <v>1000</v>
      </c>
      <c r="K2973" s="221">
        <v>1</v>
      </c>
      <c r="L2973" s="221">
        <v>1000</v>
      </c>
    </row>
    <row r="2974" spans="1:12" s="167" customFormat="1">
      <c r="A2974" s="218" t="str">
        <f t="shared" si="21"/>
        <v>O221017058359일반상품</v>
      </c>
      <c r="B2974" s="219" t="s">
        <v>8238</v>
      </c>
      <c r="C2974" s="219" t="s">
        <v>8023</v>
      </c>
      <c r="D2974" s="219" t="s">
        <v>8065</v>
      </c>
      <c r="E2974" s="219" t="s">
        <v>7708</v>
      </c>
      <c r="F2974" s="219" t="s">
        <v>6394</v>
      </c>
      <c r="G2974" s="219" t="s">
        <v>7783</v>
      </c>
      <c r="H2974" s="219" t="s">
        <v>5990</v>
      </c>
      <c r="I2974" s="220" t="s">
        <v>8554</v>
      </c>
      <c r="J2974" s="221">
        <v>6600</v>
      </c>
      <c r="K2974" s="221">
        <v>1</v>
      </c>
      <c r="L2974" s="221">
        <v>6600</v>
      </c>
    </row>
    <row r="2975" spans="1:12" s="167" customFormat="1">
      <c r="A2975" s="218" t="str">
        <f t="shared" si="21"/>
        <v>O221017058359일반상품</v>
      </c>
      <c r="B2975" s="219" t="s">
        <v>8238</v>
      </c>
      <c r="C2975" s="219" t="s">
        <v>8023</v>
      </c>
      <c r="D2975" s="219" t="s">
        <v>8065</v>
      </c>
      <c r="E2975" s="219" t="s">
        <v>7708</v>
      </c>
      <c r="F2975" s="219" t="s">
        <v>6394</v>
      </c>
      <c r="G2975" s="219" t="s">
        <v>7783</v>
      </c>
      <c r="H2975" s="219" t="s">
        <v>5990</v>
      </c>
      <c r="I2975" s="220" t="s">
        <v>7980</v>
      </c>
      <c r="J2975" s="221">
        <v>4200</v>
      </c>
      <c r="K2975" s="221">
        <v>2</v>
      </c>
      <c r="L2975" s="221">
        <v>8400</v>
      </c>
    </row>
    <row r="2976" spans="1:12" s="167" customFormat="1">
      <c r="A2976" s="218" t="str">
        <f t="shared" si="21"/>
        <v>O221017058359일반상품</v>
      </c>
      <c r="B2976" s="219" t="s">
        <v>8238</v>
      </c>
      <c r="C2976" s="219" t="s">
        <v>8023</v>
      </c>
      <c r="D2976" s="219" t="s">
        <v>8065</v>
      </c>
      <c r="E2976" s="219" t="s">
        <v>7708</v>
      </c>
      <c r="F2976" s="219" t="s">
        <v>6394</v>
      </c>
      <c r="G2976" s="219" t="s">
        <v>7783</v>
      </c>
      <c r="H2976" s="219" t="s">
        <v>5990</v>
      </c>
      <c r="I2976" s="220" t="s">
        <v>8325</v>
      </c>
      <c r="J2976" s="221">
        <v>2700</v>
      </c>
      <c r="K2976" s="221">
        <v>3</v>
      </c>
      <c r="L2976" s="221">
        <v>8100</v>
      </c>
    </row>
    <row r="2977" spans="1:12" s="167" customFormat="1">
      <c r="A2977" s="218" t="str">
        <f t="shared" si="21"/>
        <v>O221017058359일반상품</v>
      </c>
      <c r="B2977" s="219" t="s">
        <v>8238</v>
      </c>
      <c r="C2977" s="219" t="s">
        <v>8023</v>
      </c>
      <c r="D2977" s="219" t="s">
        <v>8065</v>
      </c>
      <c r="E2977" s="219" t="s">
        <v>7708</v>
      </c>
      <c r="F2977" s="219" t="s">
        <v>6394</v>
      </c>
      <c r="G2977" s="219" t="s">
        <v>7783</v>
      </c>
      <c r="H2977" s="219" t="s">
        <v>5990</v>
      </c>
      <c r="I2977" s="220" t="s">
        <v>8623</v>
      </c>
      <c r="J2977" s="221">
        <v>5500</v>
      </c>
      <c r="K2977" s="221">
        <v>2</v>
      </c>
      <c r="L2977" s="221">
        <v>11000</v>
      </c>
    </row>
    <row r="2978" spans="1:12" s="167" customFormat="1">
      <c r="A2978" s="218" t="str">
        <f t="shared" si="21"/>
        <v>O221017058359일반상품</v>
      </c>
      <c r="B2978" s="219" t="s">
        <v>8238</v>
      </c>
      <c r="C2978" s="219" t="s">
        <v>8023</v>
      </c>
      <c r="D2978" s="219" t="s">
        <v>8065</v>
      </c>
      <c r="E2978" s="219" t="s">
        <v>7708</v>
      </c>
      <c r="F2978" s="219" t="s">
        <v>6394</v>
      </c>
      <c r="G2978" s="219" t="s">
        <v>7783</v>
      </c>
      <c r="H2978" s="219" t="s">
        <v>5990</v>
      </c>
      <c r="I2978" s="220" t="s">
        <v>8031</v>
      </c>
      <c r="J2978" s="221">
        <v>5700</v>
      </c>
      <c r="K2978" s="221">
        <v>1</v>
      </c>
      <c r="L2978" s="221">
        <v>5700</v>
      </c>
    </row>
    <row r="2979" spans="1:12" s="167" customFormat="1">
      <c r="A2979" s="218" t="str">
        <f t="shared" si="21"/>
        <v>O221017058359일반상품</v>
      </c>
      <c r="B2979" s="219" t="s">
        <v>8238</v>
      </c>
      <c r="C2979" s="219" t="s">
        <v>8023</v>
      </c>
      <c r="D2979" s="219" t="s">
        <v>8065</v>
      </c>
      <c r="E2979" s="219" t="s">
        <v>7708</v>
      </c>
      <c r="F2979" s="219" t="s">
        <v>6394</v>
      </c>
      <c r="G2979" s="219" t="s">
        <v>7783</v>
      </c>
      <c r="H2979" s="219" t="s">
        <v>5990</v>
      </c>
      <c r="I2979" s="220" t="s">
        <v>8477</v>
      </c>
      <c r="J2979" s="221">
        <v>4300</v>
      </c>
      <c r="K2979" s="221">
        <v>1</v>
      </c>
      <c r="L2979" s="221">
        <v>4300</v>
      </c>
    </row>
    <row r="2980" spans="1:12" s="167" customFormat="1">
      <c r="A2980" s="218" t="str">
        <f t="shared" si="21"/>
        <v>O221017058359일반상품</v>
      </c>
      <c r="B2980" s="219" t="s">
        <v>8238</v>
      </c>
      <c r="C2980" s="219" t="s">
        <v>8023</v>
      </c>
      <c r="D2980" s="219" t="s">
        <v>8065</v>
      </c>
      <c r="E2980" s="219" t="s">
        <v>7708</v>
      </c>
      <c r="F2980" s="219" t="s">
        <v>6394</v>
      </c>
      <c r="G2980" s="219" t="s">
        <v>7783</v>
      </c>
      <c r="H2980" s="219" t="s">
        <v>5990</v>
      </c>
      <c r="I2980" s="220" t="s">
        <v>8948</v>
      </c>
      <c r="J2980" s="221">
        <v>10000</v>
      </c>
      <c r="K2980" s="221">
        <v>1</v>
      </c>
      <c r="L2980" s="221">
        <v>10000</v>
      </c>
    </row>
    <row r="2981" spans="1:12" s="167" customFormat="1">
      <c r="A2981" s="218" t="str">
        <f t="shared" si="21"/>
        <v>O221017058359일반상품</v>
      </c>
      <c r="B2981" s="219" t="s">
        <v>8238</v>
      </c>
      <c r="C2981" s="219" t="s">
        <v>8023</v>
      </c>
      <c r="D2981" s="219" t="s">
        <v>8065</v>
      </c>
      <c r="E2981" s="219" t="s">
        <v>7708</v>
      </c>
      <c r="F2981" s="219" t="s">
        <v>6394</v>
      </c>
      <c r="G2981" s="219" t="s">
        <v>7783</v>
      </c>
      <c r="H2981" s="219" t="s">
        <v>5990</v>
      </c>
      <c r="I2981" s="220" t="s">
        <v>8320</v>
      </c>
      <c r="J2981" s="221">
        <v>3610</v>
      </c>
      <c r="K2981" s="221">
        <v>1</v>
      </c>
      <c r="L2981" s="221">
        <v>3610</v>
      </c>
    </row>
    <row r="2982" spans="1:12" s="167" customFormat="1">
      <c r="A2982" s="218" t="str">
        <f t="shared" si="21"/>
        <v>O221017058359일반상품</v>
      </c>
      <c r="B2982" s="219" t="s">
        <v>8238</v>
      </c>
      <c r="C2982" s="219" t="s">
        <v>8023</v>
      </c>
      <c r="D2982" s="219" t="s">
        <v>8065</v>
      </c>
      <c r="E2982" s="219" t="s">
        <v>7708</v>
      </c>
      <c r="F2982" s="219" t="s">
        <v>6394</v>
      </c>
      <c r="G2982" s="219" t="s">
        <v>7783</v>
      </c>
      <c r="H2982" s="219" t="s">
        <v>5990</v>
      </c>
      <c r="I2982" s="220" t="s">
        <v>8609</v>
      </c>
      <c r="J2982" s="221">
        <v>2980</v>
      </c>
      <c r="K2982" s="221">
        <v>2</v>
      </c>
      <c r="L2982" s="221">
        <v>5960</v>
      </c>
    </row>
    <row r="2983" spans="1:12" s="167" customFormat="1">
      <c r="A2983" s="218" t="str">
        <f t="shared" si="21"/>
        <v>O221017058359일반상품</v>
      </c>
      <c r="B2983" s="219" t="s">
        <v>8238</v>
      </c>
      <c r="C2983" s="219" t="s">
        <v>8023</v>
      </c>
      <c r="D2983" s="219" t="s">
        <v>8065</v>
      </c>
      <c r="E2983" s="219" t="s">
        <v>7708</v>
      </c>
      <c r="F2983" s="219" t="s">
        <v>6394</v>
      </c>
      <c r="G2983" s="219" t="s">
        <v>7783</v>
      </c>
      <c r="H2983" s="219" t="s">
        <v>5990</v>
      </c>
      <c r="I2983" s="220" t="s">
        <v>8801</v>
      </c>
      <c r="J2983" s="221">
        <v>4200</v>
      </c>
      <c r="K2983" s="221">
        <v>1</v>
      </c>
      <c r="L2983" s="221">
        <v>4200</v>
      </c>
    </row>
    <row r="2984" spans="1:12" s="167" customFormat="1">
      <c r="A2984" s="218" t="str">
        <f t="shared" si="21"/>
        <v>O221017058359일반상품</v>
      </c>
      <c r="B2984" s="219" t="s">
        <v>8238</v>
      </c>
      <c r="C2984" s="219" t="s">
        <v>8023</v>
      </c>
      <c r="D2984" s="219" t="s">
        <v>8065</v>
      </c>
      <c r="E2984" s="219" t="s">
        <v>7708</v>
      </c>
      <c r="F2984" s="219" t="s">
        <v>6394</v>
      </c>
      <c r="G2984" s="219" t="s">
        <v>7783</v>
      </c>
      <c r="H2984" s="219" t="s">
        <v>5990</v>
      </c>
      <c r="I2984" s="220" t="s">
        <v>7226</v>
      </c>
      <c r="J2984" s="221">
        <v>5430</v>
      </c>
      <c r="K2984" s="221">
        <v>2</v>
      </c>
      <c r="L2984" s="221">
        <v>10860</v>
      </c>
    </row>
    <row r="2985" spans="1:12" s="167" customFormat="1">
      <c r="A2985" s="218" t="str">
        <f t="shared" si="21"/>
        <v>O221017058359일반상품</v>
      </c>
      <c r="B2985" s="219" t="s">
        <v>8238</v>
      </c>
      <c r="C2985" s="219" t="s">
        <v>8023</v>
      </c>
      <c r="D2985" s="219" t="s">
        <v>8065</v>
      </c>
      <c r="E2985" s="219" t="s">
        <v>7708</v>
      </c>
      <c r="F2985" s="219" t="s">
        <v>6394</v>
      </c>
      <c r="G2985" s="219" t="s">
        <v>7783</v>
      </c>
      <c r="H2985" s="219" t="s">
        <v>5990</v>
      </c>
      <c r="I2985" s="220" t="s">
        <v>8592</v>
      </c>
      <c r="J2985" s="221">
        <v>1800</v>
      </c>
      <c r="K2985" s="221">
        <v>1</v>
      </c>
      <c r="L2985" s="221">
        <v>1800</v>
      </c>
    </row>
    <row r="2986" spans="1:12" s="167" customFormat="1">
      <c r="A2986" s="218" t="str">
        <f t="shared" si="21"/>
        <v>O221017058359일반상품</v>
      </c>
      <c r="B2986" s="219" t="s">
        <v>8238</v>
      </c>
      <c r="C2986" s="219" t="s">
        <v>8023</v>
      </c>
      <c r="D2986" s="219" t="s">
        <v>8065</v>
      </c>
      <c r="E2986" s="219" t="s">
        <v>7708</v>
      </c>
      <c r="F2986" s="219" t="s">
        <v>6394</v>
      </c>
      <c r="G2986" s="219" t="s">
        <v>7783</v>
      </c>
      <c r="H2986" s="219" t="s">
        <v>5990</v>
      </c>
      <c r="I2986" s="220" t="s">
        <v>8599</v>
      </c>
      <c r="J2986" s="221">
        <v>2100</v>
      </c>
      <c r="K2986" s="221">
        <v>1</v>
      </c>
      <c r="L2986" s="221">
        <v>2100</v>
      </c>
    </row>
    <row r="2987" spans="1:12" s="167" customFormat="1">
      <c r="A2987" s="218" t="str">
        <f t="shared" si="21"/>
        <v>O221017058359일반상품</v>
      </c>
      <c r="B2987" s="219" t="s">
        <v>8238</v>
      </c>
      <c r="C2987" s="219" t="s">
        <v>8023</v>
      </c>
      <c r="D2987" s="219" t="s">
        <v>8065</v>
      </c>
      <c r="E2987" s="219" t="s">
        <v>7708</v>
      </c>
      <c r="F2987" s="219" t="s">
        <v>6394</v>
      </c>
      <c r="G2987" s="219" t="s">
        <v>7783</v>
      </c>
      <c r="H2987" s="219" t="s">
        <v>5990</v>
      </c>
      <c r="I2987" s="220" t="s">
        <v>8852</v>
      </c>
      <c r="J2987" s="221">
        <v>11160</v>
      </c>
      <c r="K2987" s="221">
        <v>1</v>
      </c>
      <c r="L2987" s="221">
        <v>11160</v>
      </c>
    </row>
    <row r="2988" spans="1:12" s="167" customFormat="1">
      <c r="A2988" s="218" t="str">
        <f t="shared" si="21"/>
        <v>O221017058359일반상품</v>
      </c>
      <c r="B2988" s="219" t="s">
        <v>8238</v>
      </c>
      <c r="C2988" s="219" t="s">
        <v>8023</v>
      </c>
      <c r="D2988" s="219" t="s">
        <v>8065</v>
      </c>
      <c r="E2988" s="219" t="s">
        <v>7708</v>
      </c>
      <c r="F2988" s="219" t="s">
        <v>6394</v>
      </c>
      <c r="G2988" s="219" t="s">
        <v>7783</v>
      </c>
      <c r="H2988" s="219" t="s">
        <v>5990</v>
      </c>
      <c r="I2988" s="220" t="s">
        <v>7262</v>
      </c>
      <c r="J2988" s="221">
        <v>1000</v>
      </c>
      <c r="K2988" s="221">
        <v>1</v>
      </c>
      <c r="L2988" s="221">
        <v>1000</v>
      </c>
    </row>
    <row r="2989" spans="1:12" s="167" customFormat="1">
      <c r="A2989" s="218" t="str">
        <f t="shared" si="21"/>
        <v>O221017058359일반상품</v>
      </c>
      <c r="B2989" s="219" t="s">
        <v>8238</v>
      </c>
      <c r="C2989" s="219" t="s">
        <v>8023</v>
      </c>
      <c r="D2989" s="219" t="s">
        <v>8065</v>
      </c>
      <c r="E2989" s="219" t="s">
        <v>7708</v>
      </c>
      <c r="F2989" s="219" t="s">
        <v>6394</v>
      </c>
      <c r="G2989" s="219" t="s">
        <v>7783</v>
      </c>
      <c r="H2989" s="219" t="s">
        <v>5990</v>
      </c>
      <c r="I2989" s="220" t="s">
        <v>8377</v>
      </c>
      <c r="J2989" s="221">
        <v>49500</v>
      </c>
      <c r="K2989" s="221">
        <v>1</v>
      </c>
      <c r="L2989" s="221">
        <v>49500</v>
      </c>
    </row>
    <row r="2990" spans="1:12" s="167" customFormat="1">
      <c r="A2990" s="218" t="str">
        <f t="shared" si="21"/>
        <v>O221017058359일반상품</v>
      </c>
      <c r="B2990" s="219" t="s">
        <v>8238</v>
      </c>
      <c r="C2990" s="219" t="s">
        <v>8023</v>
      </c>
      <c r="D2990" s="219" t="s">
        <v>8065</v>
      </c>
      <c r="E2990" s="219" t="s">
        <v>7708</v>
      </c>
      <c r="F2990" s="219" t="s">
        <v>6394</v>
      </c>
      <c r="G2990" s="219" t="s">
        <v>7783</v>
      </c>
      <c r="H2990" s="219" t="s">
        <v>5990</v>
      </c>
      <c r="I2990" s="220" t="s">
        <v>8367</v>
      </c>
      <c r="J2990" s="221">
        <v>36300</v>
      </c>
      <c r="K2990" s="221">
        <v>1</v>
      </c>
      <c r="L2990" s="221">
        <v>36300</v>
      </c>
    </row>
    <row r="2991" spans="1:12" s="167" customFormat="1">
      <c r="A2991" s="218" t="str">
        <f t="shared" si="21"/>
        <v>O221017058359일반상품</v>
      </c>
      <c r="B2991" s="219" t="s">
        <v>8238</v>
      </c>
      <c r="C2991" s="219" t="s">
        <v>8023</v>
      </c>
      <c r="D2991" s="219" t="s">
        <v>8065</v>
      </c>
      <c r="E2991" s="219" t="s">
        <v>7708</v>
      </c>
      <c r="F2991" s="219" t="s">
        <v>6394</v>
      </c>
      <c r="G2991" s="219" t="s">
        <v>7783</v>
      </c>
      <c r="H2991" s="219" t="s">
        <v>5990</v>
      </c>
      <c r="I2991" s="220" t="s">
        <v>8949</v>
      </c>
      <c r="J2991" s="221">
        <v>13000</v>
      </c>
      <c r="K2991" s="221">
        <v>1</v>
      </c>
      <c r="L2991" s="221">
        <v>13000</v>
      </c>
    </row>
    <row r="2992" spans="1:12" s="167" customFormat="1">
      <c r="A2992" s="218" t="str">
        <f t="shared" si="21"/>
        <v>O221017058359일반상품</v>
      </c>
      <c r="B2992" s="219" t="s">
        <v>8238</v>
      </c>
      <c r="C2992" s="219" t="s">
        <v>8023</v>
      </c>
      <c r="D2992" s="219" t="s">
        <v>8065</v>
      </c>
      <c r="E2992" s="219" t="s">
        <v>7708</v>
      </c>
      <c r="F2992" s="219" t="s">
        <v>6394</v>
      </c>
      <c r="G2992" s="219" t="s">
        <v>7783</v>
      </c>
      <c r="H2992" s="219" t="s">
        <v>5990</v>
      </c>
      <c r="I2992" s="220" t="s">
        <v>8864</v>
      </c>
      <c r="J2992" s="221">
        <v>3600</v>
      </c>
      <c r="K2992" s="221">
        <v>1</v>
      </c>
      <c r="L2992" s="221">
        <v>3600</v>
      </c>
    </row>
    <row r="2993" spans="1:12" s="167" customFormat="1">
      <c r="A2993" s="218" t="str">
        <f t="shared" si="21"/>
        <v>O221017058359일반상품</v>
      </c>
      <c r="B2993" s="219" t="s">
        <v>8238</v>
      </c>
      <c r="C2993" s="219" t="s">
        <v>8023</v>
      </c>
      <c r="D2993" s="219" t="s">
        <v>8065</v>
      </c>
      <c r="E2993" s="219" t="s">
        <v>7708</v>
      </c>
      <c r="F2993" s="219" t="s">
        <v>6394</v>
      </c>
      <c r="G2993" s="219" t="s">
        <v>7783</v>
      </c>
      <c r="H2993" s="219" t="s">
        <v>5990</v>
      </c>
      <c r="I2993" s="220" t="s">
        <v>8490</v>
      </c>
      <c r="J2993" s="221">
        <v>3450</v>
      </c>
      <c r="K2993" s="221">
        <v>1</v>
      </c>
      <c r="L2993" s="221">
        <v>3450</v>
      </c>
    </row>
    <row r="2994" spans="1:12" s="167" customFormat="1">
      <c r="A2994" s="218" t="str">
        <f t="shared" si="21"/>
        <v>O221017058359일반상품</v>
      </c>
      <c r="B2994" s="219" t="s">
        <v>8238</v>
      </c>
      <c r="C2994" s="219" t="s">
        <v>8023</v>
      </c>
      <c r="D2994" s="219" t="s">
        <v>8065</v>
      </c>
      <c r="E2994" s="219" t="s">
        <v>7708</v>
      </c>
      <c r="F2994" s="219" t="s">
        <v>6394</v>
      </c>
      <c r="G2994" s="219" t="s">
        <v>7783</v>
      </c>
      <c r="H2994" s="219" t="s">
        <v>5990</v>
      </c>
      <c r="I2994" s="220" t="s">
        <v>8790</v>
      </c>
      <c r="J2994" s="221">
        <v>4800</v>
      </c>
      <c r="K2994" s="221">
        <v>3</v>
      </c>
      <c r="L2994" s="221">
        <v>14400</v>
      </c>
    </row>
    <row r="2995" spans="1:12" s="167" customFormat="1">
      <c r="A2995" s="218" t="str">
        <f t="shared" si="21"/>
        <v>O221017058359일반상품</v>
      </c>
      <c r="B2995" s="219" t="s">
        <v>8238</v>
      </c>
      <c r="C2995" s="219" t="s">
        <v>8023</v>
      </c>
      <c r="D2995" s="219" t="s">
        <v>8065</v>
      </c>
      <c r="E2995" s="219" t="s">
        <v>7708</v>
      </c>
      <c r="F2995" s="219" t="s">
        <v>6394</v>
      </c>
      <c r="G2995" s="219" t="s">
        <v>7783</v>
      </c>
      <c r="H2995" s="219" t="s">
        <v>5990</v>
      </c>
      <c r="I2995" s="220" t="s">
        <v>8950</v>
      </c>
      <c r="J2995" s="221">
        <v>3500</v>
      </c>
      <c r="K2995" s="221">
        <v>1</v>
      </c>
      <c r="L2995" s="221">
        <v>3500</v>
      </c>
    </row>
    <row r="2996" spans="1:12" s="167" customFormat="1">
      <c r="A2996" s="218" t="str">
        <f t="shared" si="21"/>
        <v>O221017058359일반상품</v>
      </c>
      <c r="B2996" s="219" t="s">
        <v>8238</v>
      </c>
      <c r="C2996" s="219" t="s">
        <v>8023</v>
      </c>
      <c r="D2996" s="219" t="s">
        <v>8065</v>
      </c>
      <c r="E2996" s="219" t="s">
        <v>7708</v>
      </c>
      <c r="F2996" s="219" t="s">
        <v>6394</v>
      </c>
      <c r="G2996" s="219" t="s">
        <v>7783</v>
      </c>
      <c r="H2996" s="219" t="s">
        <v>5990</v>
      </c>
      <c r="I2996" s="220" t="s">
        <v>8690</v>
      </c>
      <c r="J2996" s="221">
        <v>2960</v>
      </c>
      <c r="K2996" s="221">
        <v>2</v>
      </c>
      <c r="L2996" s="221">
        <v>5920</v>
      </c>
    </row>
    <row r="2997" spans="1:12" s="167" customFormat="1">
      <c r="A2997" s="218" t="str">
        <f t="shared" si="21"/>
        <v>O221017058359일반상품</v>
      </c>
      <c r="B2997" s="219" t="s">
        <v>8238</v>
      </c>
      <c r="C2997" s="219" t="s">
        <v>8023</v>
      </c>
      <c r="D2997" s="219" t="s">
        <v>8065</v>
      </c>
      <c r="E2997" s="219" t="s">
        <v>7708</v>
      </c>
      <c r="F2997" s="219" t="s">
        <v>6394</v>
      </c>
      <c r="G2997" s="219" t="s">
        <v>7783</v>
      </c>
      <c r="H2997" s="219" t="s">
        <v>5990</v>
      </c>
      <c r="I2997" s="220" t="s">
        <v>8371</v>
      </c>
      <c r="J2997" s="221">
        <v>2760</v>
      </c>
      <c r="K2997" s="221">
        <v>5</v>
      </c>
      <c r="L2997" s="221">
        <v>13800</v>
      </c>
    </row>
    <row r="2998" spans="1:12" s="167" customFormat="1">
      <c r="A2998" s="218" t="str">
        <f t="shared" si="21"/>
        <v>O221017058359일반상품</v>
      </c>
      <c r="B2998" s="219" t="s">
        <v>8238</v>
      </c>
      <c r="C2998" s="219" t="s">
        <v>8023</v>
      </c>
      <c r="D2998" s="219" t="s">
        <v>8065</v>
      </c>
      <c r="E2998" s="219" t="s">
        <v>7708</v>
      </c>
      <c r="F2998" s="219" t="s">
        <v>6394</v>
      </c>
      <c r="G2998" s="219" t="s">
        <v>7783</v>
      </c>
      <c r="H2998" s="219" t="s">
        <v>5990</v>
      </c>
      <c r="I2998" s="220" t="s">
        <v>8336</v>
      </c>
      <c r="J2998" s="221">
        <v>4320</v>
      </c>
      <c r="K2998" s="221">
        <v>1</v>
      </c>
      <c r="L2998" s="221">
        <v>4320</v>
      </c>
    </row>
    <row r="2999" spans="1:12" s="167" customFormat="1">
      <c r="A2999" s="218" t="str">
        <f t="shared" si="21"/>
        <v>O221017058359일반상품</v>
      </c>
      <c r="B2999" s="219" t="s">
        <v>8238</v>
      </c>
      <c r="C2999" s="219" t="s">
        <v>8023</v>
      </c>
      <c r="D2999" s="219" t="s">
        <v>8065</v>
      </c>
      <c r="E2999" s="219" t="s">
        <v>7708</v>
      </c>
      <c r="F2999" s="219" t="s">
        <v>6394</v>
      </c>
      <c r="G2999" s="219" t="s">
        <v>7783</v>
      </c>
      <c r="H2999" s="219" t="s">
        <v>5990</v>
      </c>
      <c r="I2999" s="220" t="s">
        <v>8446</v>
      </c>
      <c r="J2999" s="221">
        <v>3800</v>
      </c>
      <c r="K2999" s="221">
        <v>3</v>
      </c>
      <c r="L2999" s="221">
        <v>11400</v>
      </c>
    </row>
    <row r="3000" spans="1:12" s="167" customFormat="1">
      <c r="A3000" s="218" t="str">
        <f t="shared" si="21"/>
        <v>O221017058359일반상품</v>
      </c>
      <c r="B3000" s="219" t="s">
        <v>8238</v>
      </c>
      <c r="C3000" s="219" t="s">
        <v>8023</v>
      </c>
      <c r="D3000" s="219" t="s">
        <v>8065</v>
      </c>
      <c r="E3000" s="219" t="s">
        <v>7708</v>
      </c>
      <c r="F3000" s="219" t="s">
        <v>6394</v>
      </c>
      <c r="G3000" s="219" t="s">
        <v>7783</v>
      </c>
      <c r="H3000" s="219" t="s">
        <v>5990</v>
      </c>
      <c r="I3000" s="220" t="s">
        <v>8951</v>
      </c>
      <c r="J3000" s="221">
        <v>1200</v>
      </c>
      <c r="K3000" s="221">
        <v>1</v>
      </c>
      <c r="L3000" s="221">
        <v>1200</v>
      </c>
    </row>
    <row r="3001" spans="1:12" s="167" customFormat="1">
      <c r="A3001" s="218" t="str">
        <f t="shared" si="21"/>
        <v>O221017058359일반상품</v>
      </c>
      <c r="B3001" s="219" t="s">
        <v>8238</v>
      </c>
      <c r="C3001" s="219" t="s">
        <v>8023</v>
      </c>
      <c r="D3001" s="219" t="s">
        <v>8065</v>
      </c>
      <c r="E3001" s="219" t="s">
        <v>7708</v>
      </c>
      <c r="F3001" s="219" t="s">
        <v>6394</v>
      </c>
      <c r="G3001" s="219" t="s">
        <v>7783</v>
      </c>
      <c r="H3001" s="219" t="s">
        <v>5990</v>
      </c>
      <c r="I3001" s="220" t="s">
        <v>8620</v>
      </c>
      <c r="J3001" s="221">
        <v>11000</v>
      </c>
      <c r="K3001" s="221">
        <v>2</v>
      </c>
      <c r="L3001" s="221">
        <v>22000</v>
      </c>
    </row>
    <row r="3002" spans="1:12" s="167" customFormat="1">
      <c r="A3002" s="218" t="str">
        <f t="shared" si="21"/>
        <v>O221017058359일반상품</v>
      </c>
      <c r="B3002" s="219" t="s">
        <v>8238</v>
      </c>
      <c r="C3002" s="219" t="s">
        <v>8023</v>
      </c>
      <c r="D3002" s="219" t="s">
        <v>8065</v>
      </c>
      <c r="E3002" s="219" t="s">
        <v>7708</v>
      </c>
      <c r="F3002" s="219" t="s">
        <v>6394</v>
      </c>
      <c r="G3002" s="219" t="s">
        <v>7783</v>
      </c>
      <c r="H3002" s="219" t="s">
        <v>5990</v>
      </c>
      <c r="I3002" s="220" t="s">
        <v>8492</v>
      </c>
      <c r="J3002" s="221">
        <v>4200</v>
      </c>
      <c r="K3002" s="221">
        <v>1</v>
      </c>
      <c r="L3002" s="221">
        <v>4200</v>
      </c>
    </row>
    <row r="3003" spans="1:12" s="167" customFormat="1">
      <c r="A3003" s="218" t="str">
        <f t="shared" si="21"/>
        <v>O221017058359일반상품</v>
      </c>
      <c r="B3003" s="219" t="s">
        <v>8238</v>
      </c>
      <c r="C3003" s="219" t="s">
        <v>8023</v>
      </c>
      <c r="D3003" s="219" t="s">
        <v>8065</v>
      </c>
      <c r="E3003" s="219" t="s">
        <v>7708</v>
      </c>
      <c r="F3003" s="219" t="s">
        <v>6394</v>
      </c>
      <c r="G3003" s="219" t="s">
        <v>7783</v>
      </c>
      <c r="H3003" s="219" t="s">
        <v>5990</v>
      </c>
      <c r="I3003" s="220" t="s">
        <v>8360</v>
      </c>
      <c r="J3003" s="221">
        <v>6490</v>
      </c>
      <c r="K3003" s="221">
        <v>2</v>
      </c>
      <c r="L3003" s="221">
        <v>12980</v>
      </c>
    </row>
    <row r="3004" spans="1:12" s="167" customFormat="1">
      <c r="A3004" s="218" t="str">
        <f t="shared" si="21"/>
        <v>O221017058358일반상품</v>
      </c>
      <c r="B3004" s="219" t="s">
        <v>8239</v>
      </c>
      <c r="C3004" s="219" t="s">
        <v>8023</v>
      </c>
      <c r="D3004" s="219" t="s">
        <v>8065</v>
      </c>
      <c r="E3004" s="219" t="s">
        <v>7714</v>
      </c>
      <c r="F3004" s="219" t="s">
        <v>6394</v>
      </c>
      <c r="G3004" s="219" t="s">
        <v>8317</v>
      </c>
      <c r="H3004" s="219" t="s">
        <v>5990</v>
      </c>
      <c r="I3004" s="220" t="s">
        <v>8448</v>
      </c>
      <c r="J3004" s="221">
        <v>4100</v>
      </c>
      <c r="K3004" s="221">
        <v>1</v>
      </c>
      <c r="L3004" s="221">
        <v>4100</v>
      </c>
    </row>
    <row r="3005" spans="1:12" s="167" customFormat="1">
      <c r="A3005" s="218" t="str">
        <f t="shared" si="21"/>
        <v>O221017058358일반상품</v>
      </c>
      <c r="B3005" s="219" t="s">
        <v>8239</v>
      </c>
      <c r="C3005" s="219" t="s">
        <v>8023</v>
      </c>
      <c r="D3005" s="219" t="s">
        <v>8065</v>
      </c>
      <c r="E3005" s="219" t="s">
        <v>7714</v>
      </c>
      <c r="F3005" s="219" t="s">
        <v>6394</v>
      </c>
      <c r="G3005" s="219" t="s">
        <v>8317</v>
      </c>
      <c r="H3005" s="219" t="s">
        <v>5990</v>
      </c>
      <c r="I3005" s="220" t="s">
        <v>8952</v>
      </c>
      <c r="J3005" s="221">
        <v>4380</v>
      </c>
      <c r="K3005" s="221">
        <v>1</v>
      </c>
      <c r="L3005" s="221">
        <v>4380</v>
      </c>
    </row>
    <row r="3006" spans="1:12" s="167" customFormat="1">
      <c r="A3006" s="218" t="str">
        <f t="shared" si="21"/>
        <v>O221017058358일반상품</v>
      </c>
      <c r="B3006" s="219" t="s">
        <v>8239</v>
      </c>
      <c r="C3006" s="219" t="s">
        <v>8023</v>
      </c>
      <c r="D3006" s="219" t="s">
        <v>8065</v>
      </c>
      <c r="E3006" s="219" t="s">
        <v>7714</v>
      </c>
      <c r="F3006" s="219" t="s">
        <v>6394</v>
      </c>
      <c r="G3006" s="219" t="s">
        <v>8317</v>
      </c>
      <c r="H3006" s="219" t="s">
        <v>5990</v>
      </c>
      <c r="I3006" s="220" t="s">
        <v>8574</v>
      </c>
      <c r="J3006" s="221">
        <v>2250</v>
      </c>
      <c r="K3006" s="221">
        <v>1</v>
      </c>
      <c r="L3006" s="221">
        <v>2250</v>
      </c>
    </row>
    <row r="3007" spans="1:12" s="167" customFormat="1">
      <c r="A3007" s="218" t="str">
        <f t="shared" ref="A3007:A3261" si="22">B3007&amp;H3007</f>
        <v>O221017058358일반상품</v>
      </c>
      <c r="B3007" s="219" t="s">
        <v>8239</v>
      </c>
      <c r="C3007" s="219" t="s">
        <v>8023</v>
      </c>
      <c r="D3007" s="219" t="s">
        <v>8065</v>
      </c>
      <c r="E3007" s="219" t="s">
        <v>7714</v>
      </c>
      <c r="F3007" s="219" t="s">
        <v>6394</v>
      </c>
      <c r="G3007" s="219" t="s">
        <v>8317</v>
      </c>
      <c r="H3007" s="219" t="s">
        <v>5990</v>
      </c>
      <c r="I3007" s="220" t="s">
        <v>8916</v>
      </c>
      <c r="J3007" s="221">
        <v>3400</v>
      </c>
      <c r="K3007" s="221">
        <v>1</v>
      </c>
      <c r="L3007" s="221">
        <v>3400</v>
      </c>
    </row>
    <row r="3008" spans="1:12" s="167" customFormat="1">
      <c r="A3008" s="218" t="str">
        <f t="shared" si="22"/>
        <v>O221017058358일반상품</v>
      </c>
      <c r="B3008" s="219" t="s">
        <v>8239</v>
      </c>
      <c r="C3008" s="219" t="s">
        <v>8023</v>
      </c>
      <c r="D3008" s="219" t="s">
        <v>8065</v>
      </c>
      <c r="E3008" s="219" t="s">
        <v>7714</v>
      </c>
      <c r="F3008" s="219" t="s">
        <v>6394</v>
      </c>
      <c r="G3008" s="219" t="s">
        <v>8317</v>
      </c>
      <c r="H3008" s="219" t="s">
        <v>5990</v>
      </c>
      <c r="I3008" s="220" t="s">
        <v>8953</v>
      </c>
      <c r="J3008" s="221">
        <v>17000</v>
      </c>
      <c r="K3008" s="221">
        <v>1</v>
      </c>
      <c r="L3008" s="221">
        <v>17000</v>
      </c>
    </row>
    <row r="3009" spans="1:12" s="167" customFormat="1">
      <c r="A3009" s="218" t="str">
        <f t="shared" si="22"/>
        <v>O221017058358일반상품</v>
      </c>
      <c r="B3009" s="219" t="s">
        <v>8239</v>
      </c>
      <c r="C3009" s="219" t="s">
        <v>8023</v>
      </c>
      <c r="D3009" s="219" t="s">
        <v>8065</v>
      </c>
      <c r="E3009" s="219" t="s">
        <v>7714</v>
      </c>
      <c r="F3009" s="219" t="s">
        <v>6394</v>
      </c>
      <c r="G3009" s="219" t="s">
        <v>8317</v>
      </c>
      <c r="H3009" s="219" t="s">
        <v>5990</v>
      </c>
      <c r="I3009" s="220" t="s">
        <v>7218</v>
      </c>
      <c r="J3009" s="221">
        <v>1000</v>
      </c>
      <c r="K3009" s="221">
        <v>8</v>
      </c>
      <c r="L3009" s="221">
        <v>8000</v>
      </c>
    </row>
    <row r="3010" spans="1:12" s="167" customFormat="1">
      <c r="A3010" s="218" t="str">
        <f t="shared" si="22"/>
        <v>O221017058358일반상품</v>
      </c>
      <c r="B3010" s="219" t="s">
        <v>8239</v>
      </c>
      <c r="C3010" s="219" t="s">
        <v>8023</v>
      </c>
      <c r="D3010" s="219" t="s">
        <v>8065</v>
      </c>
      <c r="E3010" s="219" t="s">
        <v>7714</v>
      </c>
      <c r="F3010" s="219" t="s">
        <v>6394</v>
      </c>
      <c r="G3010" s="219" t="s">
        <v>8317</v>
      </c>
      <c r="H3010" s="219" t="s">
        <v>5990</v>
      </c>
      <c r="I3010" s="220" t="s">
        <v>7188</v>
      </c>
      <c r="J3010" s="221">
        <v>5800</v>
      </c>
      <c r="K3010" s="221">
        <v>1</v>
      </c>
      <c r="L3010" s="221">
        <v>5800</v>
      </c>
    </row>
    <row r="3011" spans="1:12" s="167" customFormat="1">
      <c r="A3011" s="218" t="str">
        <f t="shared" si="22"/>
        <v>O221017058358일반상품</v>
      </c>
      <c r="B3011" s="219" t="s">
        <v>8239</v>
      </c>
      <c r="C3011" s="219" t="s">
        <v>8023</v>
      </c>
      <c r="D3011" s="219" t="s">
        <v>8065</v>
      </c>
      <c r="E3011" s="219" t="s">
        <v>7714</v>
      </c>
      <c r="F3011" s="219" t="s">
        <v>6394</v>
      </c>
      <c r="G3011" s="219" t="s">
        <v>8317</v>
      </c>
      <c r="H3011" s="219" t="s">
        <v>5990</v>
      </c>
      <c r="I3011" s="220" t="s">
        <v>8383</v>
      </c>
      <c r="J3011" s="221">
        <v>5090</v>
      </c>
      <c r="K3011" s="221">
        <v>1</v>
      </c>
      <c r="L3011" s="221">
        <v>5090</v>
      </c>
    </row>
    <row r="3012" spans="1:12" s="167" customFormat="1">
      <c r="A3012" s="218" t="str">
        <f t="shared" si="22"/>
        <v>O221017058358일반상품</v>
      </c>
      <c r="B3012" s="219" t="s">
        <v>8239</v>
      </c>
      <c r="C3012" s="219" t="s">
        <v>8023</v>
      </c>
      <c r="D3012" s="219" t="s">
        <v>8065</v>
      </c>
      <c r="E3012" s="219" t="s">
        <v>7714</v>
      </c>
      <c r="F3012" s="219" t="s">
        <v>6394</v>
      </c>
      <c r="G3012" s="219" t="s">
        <v>8317</v>
      </c>
      <c r="H3012" s="219" t="s">
        <v>5990</v>
      </c>
      <c r="I3012" s="220" t="s">
        <v>7223</v>
      </c>
      <c r="J3012" s="221">
        <v>4080</v>
      </c>
      <c r="K3012" s="221">
        <v>1</v>
      </c>
      <c r="L3012" s="221">
        <v>4080</v>
      </c>
    </row>
    <row r="3013" spans="1:12" s="167" customFormat="1">
      <c r="A3013" s="218" t="str">
        <f t="shared" si="22"/>
        <v>O221017058358일반상품</v>
      </c>
      <c r="B3013" s="219" t="s">
        <v>8239</v>
      </c>
      <c r="C3013" s="219" t="s">
        <v>8023</v>
      </c>
      <c r="D3013" s="219" t="s">
        <v>8065</v>
      </c>
      <c r="E3013" s="219" t="s">
        <v>7714</v>
      </c>
      <c r="F3013" s="219" t="s">
        <v>6394</v>
      </c>
      <c r="G3013" s="219" t="s">
        <v>8317</v>
      </c>
      <c r="H3013" s="219" t="s">
        <v>5990</v>
      </c>
      <c r="I3013" s="220" t="s">
        <v>8534</v>
      </c>
      <c r="J3013" s="221">
        <v>800</v>
      </c>
      <c r="K3013" s="221">
        <v>1</v>
      </c>
      <c r="L3013" s="221">
        <v>800</v>
      </c>
    </row>
    <row r="3014" spans="1:12" s="167" customFormat="1">
      <c r="A3014" s="218" t="str">
        <f t="shared" si="22"/>
        <v>O221017058358일반상품</v>
      </c>
      <c r="B3014" s="219" t="s">
        <v>8239</v>
      </c>
      <c r="C3014" s="219" t="s">
        <v>8023</v>
      </c>
      <c r="D3014" s="219" t="s">
        <v>8065</v>
      </c>
      <c r="E3014" s="219" t="s">
        <v>7714</v>
      </c>
      <c r="F3014" s="219" t="s">
        <v>6394</v>
      </c>
      <c r="G3014" s="219" t="s">
        <v>8317</v>
      </c>
      <c r="H3014" s="219" t="s">
        <v>5990</v>
      </c>
      <c r="I3014" s="220" t="s">
        <v>8784</v>
      </c>
      <c r="J3014" s="221">
        <v>7500</v>
      </c>
      <c r="K3014" s="221">
        <v>1</v>
      </c>
      <c r="L3014" s="221">
        <v>7500</v>
      </c>
    </row>
    <row r="3015" spans="1:12" s="167" customFormat="1">
      <c r="A3015" s="218" t="str">
        <f t="shared" si="22"/>
        <v>O221017058358일반상품</v>
      </c>
      <c r="B3015" s="219" t="s">
        <v>8239</v>
      </c>
      <c r="C3015" s="219" t="s">
        <v>8023</v>
      </c>
      <c r="D3015" s="219" t="s">
        <v>8065</v>
      </c>
      <c r="E3015" s="219" t="s">
        <v>7714</v>
      </c>
      <c r="F3015" s="219" t="s">
        <v>6394</v>
      </c>
      <c r="G3015" s="219" t="s">
        <v>8317</v>
      </c>
      <c r="H3015" s="219" t="s">
        <v>5990</v>
      </c>
      <c r="I3015" s="220" t="s">
        <v>8875</v>
      </c>
      <c r="J3015" s="221">
        <v>5500</v>
      </c>
      <c r="K3015" s="221">
        <v>1</v>
      </c>
      <c r="L3015" s="221">
        <v>5500</v>
      </c>
    </row>
    <row r="3016" spans="1:12" s="167" customFormat="1">
      <c r="A3016" s="218" t="str">
        <f t="shared" si="22"/>
        <v>O221017058358일반상품</v>
      </c>
      <c r="B3016" s="219" t="s">
        <v>8239</v>
      </c>
      <c r="C3016" s="219" t="s">
        <v>8023</v>
      </c>
      <c r="D3016" s="219" t="s">
        <v>8065</v>
      </c>
      <c r="E3016" s="219" t="s">
        <v>7714</v>
      </c>
      <c r="F3016" s="219" t="s">
        <v>6394</v>
      </c>
      <c r="G3016" s="219" t="s">
        <v>8317</v>
      </c>
      <c r="H3016" s="219" t="s">
        <v>5990</v>
      </c>
      <c r="I3016" s="220" t="s">
        <v>8031</v>
      </c>
      <c r="J3016" s="221">
        <v>5700</v>
      </c>
      <c r="K3016" s="221">
        <v>1</v>
      </c>
      <c r="L3016" s="221">
        <v>5700</v>
      </c>
    </row>
    <row r="3017" spans="1:12" s="167" customFormat="1">
      <c r="A3017" s="218" t="str">
        <f t="shared" si="22"/>
        <v>O221017058358일반상품</v>
      </c>
      <c r="B3017" s="219" t="s">
        <v>8239</v>
      </c>
      <c r="C3017" s="219" t="s">
        <v>8023</v>
      </c>
      <c r="D3017" s="219" t="s">
        <v>8065</v>
      </c>
      <c r="E3017" s="219" t="s">
        <v>7714</v>
      </c>
      <c r="F3017" s="219" t="s">
        <v>6394</v>
      </c>
      <c r="G3017" s="219" t="s">
        <v>8317</v>
      </c>
      <c r="H3017" s="219" t="s">
        <v>5990</v>
      </c>
      <c r="I3017" s="220" t="s">
        <v>7226</v>
      </c>
      <c r="J3017" s="221">
        <v>5430</v>
      </c>
      <c r="K3017" s="221">
        <v>1</v>
      </c>
      <c r="L3017" s="221">
        <v>5430</v>
      </c>
    </row>
    <row r="3018" spans="1:12" s="167" customFormat="1">
      <c r="A3018" s="218" t="str">
        <f t="shared" si="22"/>
        <v>O221017058358일반상품</v>
      </c>
      <c r="B3018" s="219" t="s">
        <v>8239</v>
      </c>
      <c r="C3018" s="219" t="s">
        <v>8023</v>
      </c>
      <c r="D3018" s="219" t="s">
        <v>8065</v>
      </c>
      <c r="E3018" s="219" t="s">
        <v>7714</v>
      </c>
      <c r="F3018" s="219" t="s">
        <v>6394</v>
      </c>
      <c r="G3018" s="219" t="s">
        <v>8317</v>
      </c>
      <c r="H3018" s="219" t="s">
        <v>5990</v>
      </c>
      <c r="I3018" s="220" t="s">
        <v>8592</v>
      </c>
      <c r="J3018" s="221">
        <v>1800</v>
      </c>
      <c r="K3018" s="221">
        <v>1</v>
      </c>
      <c r="L3018" s="221">
        <v>1800</v>
      </c>
    </row>
    <row r="3019" spans="1:12" s="167" customFormat="1">
      <c r="A3019" s="218" t="str">
        <f t="shared" si="22"/>
        <v>O221017058358일반상품</v>
      </c>
      <c r="B3019" s="219" t="s">
        <v>8239</v>
      </c>
      <c r="C3019" s="219" t="s">
        <v>8023</v>
      </c>
      <c r="D3019" s="219" t="s">
        <v>8065</v>
      </c>
      <c r="E3019" s="219" t="s">
        <v>7714</v>
      </c>
      <c r="F3019" s="219" t="s">
        <v>6394</v>
      </c>
      <c r="G3019" s="219" t="s">
        <v>8317</v>
      </c>
      <c r="H3019" s="219" t="s">
        <v>5990</v>
      </c>
      <c r="I3019" s="220" t="s">
        <v>7197</v>
      </c>
      <c r="J3019" s="221">
        <v>3800</v>
      </c>
      <c r="K3019" s="221">
        <v>1</v>
      </c>
      <c r="L3019" s="221">
        <v>3800</v>
      </c>
    </row>
    <row r="3020" spans="1:12" s="167" customFormat="1">
      <c r="A3020" s="218" t="str">
        <f t="shared" si="22"/>
        <v>O221017058358일반상품</v>
      </c>
      <c r="B3020" s="219" t="s">
        <v>8239</v>
      </c>
      <c r="C3020" s="219" t="s">
        <v>8023</v>
      </c>
      <c r="D3020" s="219" t="s">
        <v>8065</v>
      </c>
      <c r="E3020" s="219" t="s">
        <v>7714</v>
      </c>
      <c r="F3020" s="219" t="s">
        <v>6394</v>
      </c>
      <c r="G3020" s="219" t="s">
        <v>8317</v>
      </c>
      <c r="H3020" s="219" t="s">
        <v>5990</v>
      </c>
      <c r="I3020" s="220" t="s">
        <v>7238</v>
      </c>
      <c r="J3020" s="221">
        <v>11780</v>
      </c>
      <c r="K3020" s="221">
        <v>1</v>
      </c>
      <c r="L3020" s="221">
        <v>11780</v>
      </c>
    </row>
    <row r="3021" spans="1:12" s="167" customFormat="1">
      <c r="A3021" s="218" t="str">
        <f t="shared" si="22"/>
        <v>O221017058358일반상품</v>
      </c>
      <c r="B3021" s="219" t="s">
        <v>8239</v>
      </c>
      <c r="C3021" s="219" t="s">
        <v>8023</v>
      </c>
      <c r="D3021" s="219" t="s">
        <v>8065</v>
      </c>
      <c r="E3021" s="219" t="s">
        <v>7714</v>
      </c>
      <c r="F3021" s="219" t="s">
        <v>6394</v>
      </c>
      <c r="G3021" s="219" t="s">
        <v>8317</v>
      </c>
      <c r="H3021" s="219" t="s">
        <v>5990</v>
      </c>
      <c r="I3021" s="220" t="s">
        <v>8468</v>
      </c>
      <c r="J3021" s="221">
        <v>1100</v>
      </c>
      <c r="K3021" s="221">
        <v>1</v>
      </c>
      <c r="L3021" s="221">
        <v>1100</v>
      </c>
    </row>
    <row r="3022" spans="1:12" s="167" customFormat="1">
      <c r="A3022" s="218" t="str">
        <f t="shared" si="22"/>
        <v>O221017058358일반상품</v>
      </c>
      <c r="B3022" s="219" t="s">
        <v>8239</v>
      </c>
      <c r="C3022" s="219" t="s">
        <v>8023</v>
      </c>
      <c r="D3022" s="219" t="s">
        <v>8065</v>
      </c>
      <c r="E3022" s="219" t="s">
        <v>7714</v>
      </c>
      <c r="F3022" s="219" t="s">
        <v>6394</v>
      </c>
      <c r="G3022" s="219" t="s">
        <v>8317</v>
      </c>
      <c r="H3022" s="219" t="s">
        <v>5990</v>
      </c>
      <c r="I3022" s="220" t="s">
        <v>8570</v>
      </c>
      <c r="J3022" s="221">
        <v>9000</v>
      </c>
      <c r="K3022" s="221">
        <v>2</v>
      </c>
      <c r="L3022" s="221">
        <v>18000</v>
      </c>
    </row>
    <row r="3023" spans="1:12" s="167" customFormat="1">
      <c r="A3023" s="218" t="str">
        <f t="shared" si="22"/>
        <v>O221017058358일반상품</v>
      </c>
      <c r="B3023" s="219" t="s">
        <v>8239</v>
      </c>
      <c r="C3023" s="219" t="s">
        <v>8023</v>
      </c>
      <c r="D3023" s="219" t="s">
        <v>8065</v>
      </c>
      <c r="E3023" s="219" t="s">
        <v>7714</v>
      </c>
      <c r="F3023" s="219" t="s">
        <v>6394</v>
      </c>
      <c r="G3023" s="219" t="s">
        <v>8317</v>
      </c>
      <c r="H3023" s="219" t="s">
        <v>5990</v>
      </c>
      <c r="I3023" s="220" t="s">
        <v>8804</v>
      </c>
      <c r="J3023" s="221">
        <v>9000</v>
      </c>
      <c r="K3023" s="221">
        <v>1</v>
      </c>
      <c r="L3023" s="221">
        <v>9000</v>
      </c>
    </row>
    <row r="3024" spans="1:12" s="167" customFormat="1">
      <c r="A3024" s="218" t="str">
        <f t="shared" si="22"/>
        <v>O221017058358일반상품</v>
      </c>
      <c r="B3024" s="219" t="s">
        <v>8239</v>
      </c>
      <c r="C3024" s="219" t="s">
        <v>8023</v>
      </c>
      <c r="D3024" s="219" t="s">
        <v>8065</v>
      </c>
      <c r="E3024" s="219" t="s">
        <v>7714</v>
      </c>
      <c r="F3024" s="219" t="s">
        <v>6394</v>
      </c>
      <c r="G3024" s="219" t="s">
        <v>8317</v>
      </c>
      <c r="H3024" s="219" t="s">
        <v>5990</v>
      </c>
      <c r="I3024" s="220" t="s">
        <v>7929</v>
      </c>
      <c r="J3024" s="221">
        <v>6000</v>
      </c>
      <c r="K3024" s="221">
        <v>1</v>
      </c>
      <c r="L3024" s="221">
        <v>6000</v>
      </c>
    </row>
    <row r="3025" spans="1:12" s="167" customFormat="1">
      <c r="A3025" s="218" t="str">
        <f t="shared" si="22"/>
        <v>O221017058358일반상품</v>
      </c>
      <c r="B3025" s="219" t="s">
        <v>8239</v>
      </c>
      <c r="C3025" s="219" t="s">
        <v>8023</v>
      </c>
      <c r="D3025" s="219" t="s">
        <v>8065</v>
      </c>
      <c r="E3025" s="219" t="s">
        <v>7714</v>
      </c>
      <c r="F3025" s="219" t="s">
        <v>6394</v>
      </c>
      <c r="G3025" s="219" t="s">
        <v>8317</v>
      </c>
      <c r="H3025" s="219" t="s">
        <v>5990</v>
      </c>
      <c r="I3025" s="220" t="s">
        <v>8706</v>
      </c>
      <c r="J3025" s="221">
        <v>5200</v>
      </c>
      <c r="K3025" s="221">
        <v>2</v>
      </c>
      <c r="L3025" s="221">
        <v>10400</v>
      </c>
    </row>
    <row r="3026" spans="1:12" s="167" customFormat="1">
      <c r="A3026" s="218" t="str">
        <f t="shared" si="22"/>
        <v>O221017058358일반상품</v>
      </c>
      <c r="B3026" s="219" t="s">
        <v>8239</v>
      </c>
      <c r="C3026" s="219" t="s">
        <v>8023</v>
      </c>
      <c r="D3026" s="219" t="s">
        <v>8065</v>
      </c>
      <c r="E3026" s="219" t="s">
        <v>7714</v>
      </c>
      <c r="F3026" s="219" t="s">
        <v>6394</v>
      </c>
      <c r="G3026" s="219" t="s">
        <v>8317</v>
      </c>
      <c r="H3026" s="219" t="s">
        <v>5990</v>
      </c>
      <c r="I3026" s="220" t="s">
        <v>8895</v>
      </c>
      <c r="J3026" s="221">
        <v>2980</v>
      </c>
      <c r="K3026" s="221">
        <v>2</v>
      </c>
      <c r="L3026" s="221">
        <v>5960</v>
      </c>
    </row>
    <row r="3027" spans="1:12" s="167" customFormat="1">
      <c r="A3027" s="218" t="str">
        <f t="shared" si="22"/>
        <v>O221017058358일반상품</v>
      </c>
      <c r="B3027" s="219" t="s">
        <v>8239</v>
      </c>
      <c r="C3027" s="219" t="s">
        <v>8023</v>
      </c>
      <c r="D3027" s="219" t="s">
        <v>8065</v>
      </c>
      <c r="E3027" s="219" t="s">
        <v>7714</v>
      </c>
      <c r="F3027" s="219" t="s">
        <v>6394</v>
      </c>
      <c r="G3027" s="219" t="s">
        <v>8317</v>
      </c>
      <c r="H3027" s="219" t="s">
        <v>5990</v>
      </c>
      <c r="I3027" s="220" t="s">
        <v>7293</v>
      </c>
      <c r="J3027" s="221">
        <v>2980</v>
      </c>
      <c r="K3027" s="221">
        <v>2</v>
      </c>
      <c r="L3027" s="221">
        <v>5960</v>
      </c>
    </row>
    <row r="3028" spans="1:12" s="167" customFormat="1">
      <c r="A3028" s="218" t="str">
        <f t="shared" si="22"/>
        <v>O221017058358일반상품</v>
      </c>
      <c r="B3028" s="219" t="s">
        <v>8239</v>
      </c>
      <c r="C3028" s="219" t="s">
        <v>8023</v>
      </c>
      <c r="D3028" s="219" t="s">
        <v>8065</v>
      </c>
      <c r="E3028" s="219" t="s">
        <v>7714</v>
      </c>
      <c r="F3028" s="219" t="s">
        <v>6394</v>
      </c>
      <c r="G3028" s="219" t="s">
        <v>8317</v>
      </c>
      <c r="H3028" s="219" t="s">
        <v>5990</v>
      </c>
      <c r="I3028" s="220" t="s">
        <v>8029</v>
      </c>
      <c r="J3028" s="221">
        <v>900</v>
      </c>
      <c r="K3028" s="221">
        <v>1</v>
      </c>
      <c r="L3028" s="221">
        <v>900</v>
      </c>
    </row>
    <row r="3029" spans="1:12" s="167" customFormat="1">
      <c r="A3029" s="218" t="str">
        <f t="shared" si="22"/>
        <v>O221017058358일반상품</v>
      </c>
      <c r="B3029" s="219" t="s">
        <v>8239</v>
      </c>
      <c r="C3029" s="219" t="s">
        <v>8023</v>
      </c>
      <c r="D3029" s="219" t="s">
        <v>8065</v>
      </c>
      <c r="E3029" s="219" t="s">
        <v>7714</v>
      </c>
      <c r="F3029" s="219" t="s">
        <v>6394</v>
      </c>
      <c r="G3029" s="219" t="s">
        <v>8317</v>
      </c>
      <c r="H3029" s="219" t="s">
        <v>5990</v>
      </c>
      <c r="I3029" s="220" t="s">
        <v>8723</v>
      </c>
      <c r="J3029" s="221">
        <v>3070</v>
      </c>
      <c r="K3029" s="221">
        <v>1</v>
      </c>
      <c r="L3029" s="221">
        <v>3070</v>
      </c>
    </row>
    <row r="3030" spans="1:12" s="167" customFormat="1">
      <c r="A3030" s="218" t="str">
        <f t="shared" si="22"/>
        <v>O221017058358일반상품</v>
      </c>
      <c r="B3030" s="219" t="s">
        <v>8239</v>
      </c>
      <c r="C3030" s="219" t="s">
        <v>8023</v>
      </c>
      <c r="D3030" s="219" t="s">
        <v>8065</v>
      </c>
      <c r="E3030" s="219" t="s">
        <v>7714</v>
      </c>
      <c r="F3030" s="219" t="s">
        <v>6394</v>
      </c>
      <c r="G3030" s="219" t="s">
        <v>8317</v>
      </c>
      <c r="H3030" s="219" t="s">
        <v>5990</v>
      </c>
      <c r="I3030" s="220" t="s">
        <v>7219</v>
      </c>
      <c r="J3030" s="221">
        <v>6650</v>
      </c>
      <c r="K3030" s="221">
        <v>1</v>
      </c>
      <c r="L3030" s="221">
        <v>6650</v>
      </c>
    </row>
    <row r="3031" spans="1:12" s="167" customFormat="1">
      <c r="A3031" s="218" t="str">
        <f t="shared" si="22"/>
        <v>O221017058358일반상품</v>
      </c>
      <c r="B3031" s="219" t="s">
        <v>8239</v>
      </c>
      <c r="C3031" s="219" t="s">
        <v>8023</v>
      </c>
      <c r="D3031" s="219" t="s">
        <v>8065</v>
      </c>
      <c r="E3031" s="219" t="s">
        <v>7714</v>
      </c>
      <c r="F3031" s="219" t="s">
        <v>6394</v>
      </c>
      <c r="G3031" s="219" t="s">
        <v>8317</v>
      </c>
      <c r="H3031" s="219" t="s">
        <v>5990</v>
      </c>
      <c r="I3031" s="220" t="s">
        <v>7260</v>
      </c>
      <c r="J3031" s="221">
        <v>6160</v>
      </c>
      <c r="K3031" s="221">
        <v>1</v>
      </c>
      <c r="L3031" s="221">
        <v>6160</v>
      </c>
    </row>
    <row r="3032" spans="1:12" s="167" customFormat="1">
      <c r="A3032" s="218" t="str">
        <f t="shared" si="22"/>
        <v>O221017058358일반상품</v>
      </c>
      <c r="B3032" s="219" t="s">
        <v>8239</v>
      </c>
      <c r="C3032" s="219" t="s">
        <v>8023</v>
      </c>
      <c r="D3032" s="219" t="s">
        <v>8065</v>
      </c>
      <c r="E3032" s="219" t="s">
        <v>7714</v>
      </c>
      <c r="F3032" s="219" t="s">
        <v>6394</v>
      </c>
      <c r="G3032" s="219" t="s">
        <v>8317</v>
      </c>
      <c r="H3032" s="219" t="s">
        <v>5990</v>
      </c>
      <c r="I3032" s="220" t="s">
        <v>8527</v>
      </c>
      <c r="J3032" s="221">
        <v>3940</v>
      </c>
      <c r="K3032" s="221">
        <v>1</v>
      </c>
      <c r="L3032" s="221">
        <v>3940</v>
      </c>
    </row>
    <row r="3033" spans="1:12" s="167" customFormat="1">
      <c r="A3033" s="218" t="str">
        <f t="shared" si="22"/>
        <v>O221017058358일반상품</v>
      </c>
      <c r="B3033" s="219" t="s">
        <v>8239</v>
      </c>
      <c r="C3033" s="219" t="s">
        <v>8023</v>
      </c>
      <c r="D3033" s="219" t="s">
        <v>8065</v>
      </c>
      <c r="E3033" s="219" t="s">
        <v>7714</v>
      </c>
      <c r="F3033" s="219" t="s">
        <v>6394</v>
      </c>
      <c r="G3033" s="219" t="s">
        <v>8317</v>
      </c>
      <c r="H3033" s="219" t="s">
        <v>5990</v>
      </c>
      <c r="I3033" s="220" t="s">
        <v>8954</v>
      </c>
      <c r="J3033" s="221">
        <v>9300</v>
      </c>
      <c r="K3033" s="221">
        <v>1</v>
      </c>
      <c r="L3033" s="221">
        <v>9300</v>
      </c>
    </row>
    <row r="3034" spans="1:12" s="167" customFormat="1">
      <c r="A3034" s="218" t="str">
        <f t="shared" si="22"/>
        <v>O221017058358일반상품</v>
      </c>
      <c r="B3034" s="219" t="s">
        <v>8239</v>
      </c>
      <c r="C3034" s="219" t="s">
        <v>8023</v>
      </c>
      <c r="D3034" s="219" t="s">
        <v>8065</v>
      </c>
      <c r="E3034" s="219" t="s">
        <v>7714</v>
      </c>
      <c r="F3034" s="219" t="s">
        <v>6394</v>
      </c>
      <c r="G3034" s="219" t="s">
        <v>8317</v>
      </c>
      <c r="H3034" s="219" t="s">
        <v>5990</v>
      </c>
      <c r="I3034" s="220" t="s">
        <v>8724</v>
      </c>
      <c r="J3034" s="221">
        <v>3500</v>
      </c>
      <c r="K3034" s="221">
        <v>2</v>
      </c>
      <c r="L3034" s="221">
        <v>7000</v>
      </c>
    </row>
    <row r="3035" spans="1:12" s="167" customFormat="1">
      <c r="A3035" s="218" t="str">
        <f t="shared" si="22"/>
        <v>O221017058358일반상품</v>
      </c>
      <c r="B3035" s="219" t="s">
        <v>8239</v>
      </c>
      <c r="C3035" s="219" t="s">
        <v>8023</v>
      </c>
      <c r="D3035" s="219" t="s">
        <v>8065</v>
      </c>
      <c r="E3035" s="219" t="s">
        <v>7714</v>
      </c>
      <c r="F3035" s="219" t="s">
        <v>6394</v>
      </c>
      <c r="G3035" s="219" t="s">
        <v>8317</v>
      </c>
      <c r="H3035" s="219" t="s">
        <v>5990</v>
      </c>
      <c r="I3035" s="220" t="s">
        <v>8854</v>
      </c>
      <c r="J3035" s="221">
        <v>3750</v>
      </c>
      <c r="K3035" s="221">
        <v>1</v>
      </c>
      <c r="L3035" s="221">
        <v>3750</v>
      </c>
    </row>
    <row r="3036" spans="1:12" s="167" customFormat="1">
      <c r="A3036" s="218" t="str">
        <f t="shared" si="22"/>
        <v>O221017058358일반상품</v>
      </c>
      <c r="B3036" s="219" t="s">
        <v>8239</v>
      </c>
      <c r="C3036" s="219" t="s">
        <v>8023</v>
      </c>
      <c r="D3036" s="219" t="s">
        <v>8065</v>
      </c>
      <c r="E3036" s="219" t="s">
        <v>7714</v>
      </c>
      <c r="F3036" s="219" t="s">
        <v>6394</v>
      </c>
      <c r="G3036" s="219" t="s">
        <v>8317</v>
      </c>
      <c r="H3036" s="219" t="s">
        <v>5990</v>
      </c>
      <c r="I3036" s="220" t="s">
        <v>8824</v>
      </c>
      <c r="J3036" s="221">
        <v>23500</v>
      </c>
      <c r="K3036" s="221">
        <v>1</v>
      </c>
      <c r="L3036" s="221">
        <v>23500</v>
      </c>
    </row>
    <row r="3037" spans="1:12" s="167" customFormat="1">
      <c r="A3037" s="218" t="str">
        <f t="shared" si="22"/>
        <v>O221017058358일반상품</v>
      </c>
      <c r="B3037" s="219" t="s">
        <v>8239</v>
      </c>
      <c r="C3037" s="219" t="s">
        <v>8023</v>
      </c>
      <c r="D3037" s="219" t="s">
        <v>8065</v>
      </c>
      <c r="E3037" s="219" t="s">
        <v>7714</v>
      </c>
      <c r="F3037" s="219" t="s">
        <v>6394</v>
      </c>
      <c r="G3037" s="219" t="s">
        <v>8317</v>
      </c>
      <c r="H3037" s="219" t="s">
        <v>5990</v>
      </c>
      <c r="I3037" s="220" t="s">
        <v>8768</v>
      </c>
      <c r="J3037" s="221">
        <v>9240</v>
      </c>
      <c r="K3037" s="221">
        <v>1</v>
      </c>
      <c r="L3037" s="221">
        <v>9240</v>
      </c>
    </row>
    <row r="3038" spans="1:12" s="167" customFormat="1">
      <c r="A3038" s="218" t="str">
        <f t="shared" si="22"/>
        <v>O221017058358일반상품</v>
      </c>
      <c r="B3038" s="219" t="s">
        <v>8239</v>
      </c>
      <c r="C3038" s="219" t="s">
        <v>8023</v>
      </c>
      <c r="D3038" s="219" t="s">
        <v>8065</v>
      </c>
      <c r="E3038" s="219" t="s">
        <v>7714</v>
      </c>
      <c r="F3038" s="219" t="s">
        <v>6394</v>
      </c>
      <c r="G3038" s="219" t="s">
        <v>8317</v>
      </c>
      <c r="H3038" s="219" t="s">
        <v>5990</v>
      </c>
      <c r="I3038" s="220" t="s">
        <v>8069</v>
      </c>
      <c r="J3038" s="221">
        <v>2700</v>
      </c>
      <c r="K3038" s="221">
        <v>2</v>
      </c>
      <c r="L3038" s="221">
        <v>5400</v>
      </c>
    </row>
    <row r="3039" spans="1:12" s="167" customFormat="1">
      <c r="A3039" s="218" t="str">
        <f t="shared" si="22"/>
        <v>O221017058358일반상품</v>
      </c>
      <c r="B3039" s="219" t="s">
        <v>8239</v>
      </c>
      <c r="C3039" s="219" t="s">
        <v>8023</v>
      </c>
      <c r="D3039" s="219" t="s">
        <v>8065</v>
      </c>
      <c r="E3039" s="219" t="s">
        <v>7714</v>
      </c>
      <c r="F3039" s="219" t="s">
        <v>6394</v>
      </c>
      <c r="G3039" s="219" t="s">
        <v>8317</v>
      </c>
      <c r="H3039" s="219" t="s">
        <v>5990</v>
      </c>
      <c r="I3039" s="220" t="s">
        <v>7231</v>
      </c>
      <c r="J3039" s="221">
        <v>5900</v>
      </c>
      <c r="K3039" s="221">
        <v>2</v>
      </c>
      <c r="L3039" s="221">
        <v>11800</v>
      </c>
    </row>
    <row r="3040" spans="1:12" s="167" customFormat="1">
      <c r="A3040" s="218" t="str">
        <f t="shared" si="22"/>
        <v>O221017058358일반상품</v>
      </c>
      <c r="B3040" s="219" t="s">
        <v>8239</v>
      </c>
      <c r="C3040" s="219" t="s">
        <v>8023</v>
      </c>
      <c r="D3040" s="219" t="s">
        <v>8065</v>
      </c>
      <c r="E3040" s="219" t="s">
        <v>7714</v>
      </c>
      <c r="F3040" s="219" t="s">
        <v>6394</v>
      </c>
      <c r="G3040" s="219" t="s">
        <v>8317</v>
      </c>
      <c r="H3040" s="219" t="s">
        <v>5990</v>
      </c>
      <c r="I3040" s="220" t="s">
        <v>7240</v>
      </c>
      <c r="J3040" s="221">
        <v>2900</v>
      </c>
      <c r="K3040" s="221">
        <v>1</v>
      </c>
      <c r="L3040" s="221">
        <v>2900</v>
      </c>
    </row>
    <row r="3041" spans="1:12" s="167" customFormat="1">
      <c r="A3041" s="218" t="str">
        <f t="shared" si="22"/>
        <v>O221017058358일반상품</v>
      </c>
      <c r="B3041" s="219" t="s">
        <v>8239</v>
      </c>
      <c r="C3041" s="219" t="s">
        <v>8023</v>
      </c>
      <c r="D3041" s="219" t="s">
        <v>8065</v>
      </c>
      <c r="E3041" s="219" t="s">
        <v>7714</v>
      </c>
      <c r="F3041" s="219" t="s">
        <v>6394</v>
      </c>
      <c r="G3041" s="219" t="s">
        <v>8317</v>
      </c>
      <c r="H3041" s="219" t="s">
        <v>5990</v>
      </c>
      <c r="I3041" s="220" t="s">
        <v>7294</v>
      </c>
      <c r="J3041" s="221">
        <v>4500</v>
      </c>
      <c r="K3041" s="221">
        <v>1</v>
      </c>
      <c r="L3041" s="221">
        <v>4500</v>
      </c>
    </row>
    <row r="3042" spans="1:12" s="167" customFormat="1">
      <c r="A3042" s="218" t="str">
        <f t="shared" si="22"/>
        <v>O221017058358일반상품</v>
      </c>
      <c r="B3042" s="219" t="s">
        <v>8239</v>
      </c>
      <c r="C3042" s="219" t="s">
        <v>8023</v>
      </c>
      <c r="D3042" s="219" t="s">
        <v>8065</v>
      </c>
      <c r="E3042" s="219" t="s">
        <v>7714</v>
      </c>
      <c r="F3042" s="219" t="s">
        <v>6394</v>
      </c>
      <c r="G3042" s="219" t="s">
        <v>8317</v>
      </c>
      <c r="H3042" s="219" t="s">
        <v>5990</v>
      </c>
      <c r="I3042" s="220" t="s">
        <v>8511</v>
      </c>
      <c r="J3042" s="221">
        <v>6770</v>
      </c>
      <c r="K3042" s="221">
        <v>1</v>
      </c>
      <c r="L3042" s="221">
        <v>6770</v>
      </c>
    </row>
    <row r="3043" spans="1:12" s="167" customFormat="1">
      <c r="A3043" s="218" t="str">
        <f t="shared" si="22"/>
        <v>O221017058358일반상품</v>
      </c>
      <c r="B3043" s="219" t="s">
        <v>8239</v>
      </c>
      <c r="C3043" s="219" t="s">
        <v>8023</v>
      </c>
      <c r="D3043" s="219" t="s">
        <v>8065</v>
      </c>
      <c r="E3043" s="219" t="s">
        <v>7714</v>
      </c>
      <c r="F3043" s="219" t="s">
        <v>6394</v>
      </c>
      <c r="G3043" s="219" t="s">
        <v>8317</v>
      </c>
      <c r="H3043" s="219" t="s">
        <v>5990</v>
      </c>
      <c r="I3043" s="220" t="s">
        <v>8541</v>
      </c>
      <c r="J3043" s="221">
        <v>7370</v>
      </c>
      <c r="K3043" s="221">
        <v>1</v>
      </c>
      <c r="L3043" s="221">
        <v>7370</v>
      </c>
    </row>
    <row r="3044" spans="1:12" s="167" customFormat="1">
      <c r="A3044" s="218" t="str">
        <f t="shared" si="22"/>
        <v>O221017058358일반상품</v>
      </c>
      <c r="B3044" s="219" t="s">
        <v>8239</v>
      </c>
      <c r="C3044" s="219" t="s">
        <v>8023</v>
      </c>
      <c r="D3044" s="219" t="s">
        <v>8065</v>
      </c>
      <c r="E3044" s="219" t="s">
        <v>7714</v>
      </c>
      <c r="F3044" s="219" t="s">
        <v>6394</v>
      </c>
      <c r="G3044" s="219" t="s">
        <v>8317</v>
      </c>
      <c r="H3044" s="219" t="s">
        <v>5990</v>
      </c>
      <c r="I3044" s="220" t="s">
        <v>8938</v>
      </c>
      <c r="J3044" s="221">
        <v>2500</v>
      </c>
      <c r="K3044" s="221">
        <v>2</v>
      </c>
      <c r="L3044" s="221">
        <v>5000</v>
      </c>
    </row>
    <row r="3045" spans="1:12" s="167" customFormat="1">
      <c r="A3045" s="218" t="str">
        <f t="shared" si="22"/>
        <v>O221017058358일반상품</v>
      </c>
      <c r="B3045" s="219" t="s">
        <v>8239</v>
      </c>
      <c r="C3045" s="219" t="s">
        <v>8023</v>
      </c>
      <c r="D3045" s="219" t="s">
        <v>8065</v>
      </c>
      <c r="E3045" s="219" t="s">
        <v>7714</v>
      </c>
      <c r="F3045" s="219" t="s">
        <v>6394</v>
      </c>
      <c r="G3045" s="219" t="s">
        <v>8317</v>
      </c>
      <c r="H3045" s="219" t="s">
        <v>5990</v>
      </c>
      <c r="I3045" s="220" t="s">
        <v>8380</v>
      </c>
      <c r="J3045" s="221">
        <v>4450</v>
      </c>
      <c r="K3045" s="221">
        <v>1</v>
      </c>
      <c r="L3045" s="221">
        <v>4450</v>
      </c>
    </row>
    <row r="3046" spans="1:12" s="167" customFormat="1">
      <c r="A3046" s="218" t="str">
        <f t="shared" si="22"/>
        <v>O221017058358일반상품</v>
      </c>
      <c r="B3046" s="219" t="s">
        <v>8239</v>
      </c>
      <c r="C3046" s="219" t="s">
        <v>8023</v>
      </c>
      <c r="D3046" s="219" t="s">
        <v>8065</v>
      </c>
      <c r="E3046" s="219" t="s">
        <v>7714</v>
      </c>
      <c r="F3046" s="219" t="s">
        <v>6394</v>
      </c>
      <c r="G3046" s="219" t="s">
        <v>8317</v>
      </c>
      <c r="H3046" s="219" t="s">
        <v>5990</v>
      </c>
      <c r="I3046" s="220" t="s">
        <v>8542</v>
      </c>
      <c r="J3046" s="221">
        <v>11200</v>
      </c>
      <c r="K3046" s="221">
        <v>1</v>
      </c>
      <c r="L3046" s="221">
        <v>11200</v>
      </c>
    </row>
    <row r="3047" spans="1:12" s="167" customFormat="1">
      <c r="A3047" s="218" t="str">
        <f t="shared" si="22"/>
        <v>O221017058358일반상품</v>
      </c>
      <c r="B3047" s="219" t="s">
        <v>8239</v>
      </c>
      <c r="C3047" s="219" t="s">
        <v>8023</v>
      </c>
      <c r="D3047" s="219" t="s">
        <v>8065</v>
      </c>
      <c r="E3047" s="219" t="s">
        <v>7714</v>
      </c>
      <c r="F3047" s="219" t="s">
        <v>6394</v>
      </c>
      <c r="G3047" s="219" t="s">
        <v>8317</v>
      </c>
      <c r="H3047" s="219" t="s">
        <v>5990</v>
      </c>
      <c r="I3047" s="220" t="s">
        <v>8573</v>
      </c>
      <c r="J3047" s="221">
        <v>4800</v>
      </c>
      <c r="K3047" s="221">
        <v>1</v>
      </c>
      <c r="L3047" s="221">
        <v>4800</v>
      </c>
    </row>
    <row r="3048" spans="1:12" s="167" customFormat="1">
      <c r="A3048" s="218" t="str">
        <f t="shared" si="22"/>
        <v>O221017058358일반상품</v>
      </c>
      <c r="B3048" s="219" t="s">
        <v>8239</v>
      </c>
      <c r="C3048" s="219" t="s">
        <v>8023</v>
      </c>
      <c r="D3048" s="219" t="s">
        <v>8065</v>
      </c>
      <c r="E3048" s="219" t="s">
        <v>7714</v>
      </c>
      <c r="F3048" s="219" t="s">
        <v>6394</v>
      </c>
      <c r="G3048" s="219" t="s">
        <v>8317</v>
      </c>
      <c r="H3048" s="219" t="s">
        <v>5990</v>
      </c>
      <c r="I3048" s="220" t="s">
        <v>8619</v>
      </c>
      <c r="J3048" s="221">
        <v>3500</v>
      </c>
      <c r="K3048" s="221">
        <v>1</v>
      </c>
      <c r="L3048" s="221">
        <v>3500</v>
      </c>
    </row>
    <row r="3049" spans="1:12" s="167" customFormat="1">
      <c r="A3049" s="218" t="str">
        <f t="shared" si="22"/>
        <v>O221017058358일반상품</v>
      </c>
      <c r="B3049" s="219" t="s">
        <v>8239</v>
      </c>
      <c r="C3049" s="219" t="s">
        <v>8023</v>
      </c>
      <c r="D3049" s="219" t="s">
        <v>8065</v>
      </c>
      <c r="E3049" s="219" t="s">
        <v>7714</v>
      </c>
      <c r="F3049" s="219" t="s">
        <v>6394</v>
      </c>
      <c r="G3049" s="219" t="s">
        <v>8317</v>
      </c>
      <c r="H3049" s="219" t="s">
        <v>5990</v>
      </c>
      <c r="I3049" s="220" t="s">
        <v>8517</v>
      </c>
      <c r="J3049" s="221">
        <v>1800</v>
      </c>
      <c r="K3049" s="221">
        <v>1</v>
      </c>
      <c r="L3049" s="221">
        <v>1800</v>
      </c>
    </row>
    <row r="3050" spans="1:12" s="167" customFormat="1">
      <c r="A3050" s="218" t="str">
        <f t="shared" si="22"/>
        <v>O221017058358일반상품</v>
      </c>
      <c r="B3050" s="219" t="s">
        <v>8239</v>
      </c>
      <c r="C3050" s="219" t="s">
        <v>8023</v>
      </c>
      <c r="D3050" s="219" t="s">
        <v>8065</v>
      </c>
      <c r="E3050" s="219" t="s">
        <v>7714</v>
      </c>
      <c r="F3050" s="219" t="s">
        <v>6394</v>
      </c>
      <c r="G3050" s="219" t="s">
        <v>8317</v>
      </c>
      <c r="H3050" s="219" t="s">
        <v>5990</v>
      </c>
      <c r="I3050" s="220" t="s">
        <v>8079</v>
      </c>
      <c r="J3050" s="221">
        <v>1760</v>
      </c>
      <c r="K3050" s="221">
        <v>2</v>
      </c>
      <c r="L3050" s="221">
        <v>3520</v>
      </c>
    </row>
    <row r="3051" spans="1:12" s="167" customFormat="1">
      <c r="A3051" s="218" t="str">
        <f t="shared" si="22"/>
        <v>O221017058357일반상품</v>
      </c>
      <c r="B3051" s="219" t="s">
        <v>8240</v>
      </c>
      <c r="C3051" s="219" t="s">
        <v>8023</v>
      </c>
      <c r="D3051" s="219" t="s">
        <v>8065</v>
      </c>
      <c r="E3051" s="219" t="s">
        <v>7707</v>
      </c>
      <c r="F3051" s="219" t="s">
        <v>6394</v>
      </c>
      <c r="G3051" s="219" t="s">
        <v>7940</v>
      </c>
      <c r="H3051" s="219" t="s">
        <v>5990</v>
      </c>
      <c r="I3051" s="220" t="s">
        <v>8955</v>
      </c>
      <c r="J3051" s="221">
        <v>54000</v>
      </c>
      <c r="K3051" s="221">
        <v>1</v>
      </c>
      <c r="L3051" s="221">
        <v>54000</v>
      </c>
    </row>
    <row r="3052" spans="1:12" s="167" customFormat="1">
      <c r="A3052" s="218" t="str">
        <f t="shared" si="22"/>
        <v>O221017058357일반상품</v>
      </c>
      <c r="B3052" s="219" t="s">
        <v>8240</v>
      </c>
      <c r="C3052" s="219" t="s">
        <v>8023</v>
      </c>
      <c r="D3052" s="219" t="s">
        <v>8065</v>
      </c>
      <c r="E3052" s="219" t="s">
        <v>7707</v>
      </c>
      <c r="F3052" s="219" t="s">
        <v>6394</v>
      </c>
      <c r="G3052" s="219" t="s">
        <v>7940</v>
      </c>
      <c r="H3052" s="219" t="s">
        <v>5990</v>
      </c>
      <c r="I3052" s="220" t="s">
        <v>8696</v>
      </c>
      <c r="J3052" s="221">
        <v>45000</v>
      </c>
      <c r="K3052" s="221">
        <v>1</v>
      </c>
      <c r="L3052" s="221">
        <v>45000</v>
      </c>
    </row>
    <row r="3053" spans="1:12" s="167" customFormat="1">
      <c r="A3053" s="218" t="str">
        <f t="shared" si="22"/>
        <v>O221017058356일반상품</v>
      </c>
      <c r="B3053" s="219" t="s">
        <v>8241</v>
      </c>
      <c r="C3053" s="219" t="s">
        <v>8023</v>
      </c>
      <c r="D3053" s="219" t="s">
        <v>8065</v>
      </c>
      <c r="E3053" s="219" t="s">
        <v>7707</v>
      </c>
      <c r="F3053" s="219" t="s">
        <v>6394</v>
      </c>
      <c r="G3053" s="219" t="s">
        <v>7826</v>
      </c>
      <c r="H3053" s="219" t="s">
        <v>5990</v>
      </c>
      <c r="I3053" s="220" t="s">
        <v>7188</v>
      </c>
      <c r="J3053" s="221">
        <v>5800</v>
      </c>
      <c r="K3053" s="221">
        <v>2</v>
      </c>
      <c r="L3053" s="221">
        <v>11600</v>
      </c>
    </row>
    <row r="3054" spans="1:12" s="167" customFormat="1">
      <c r="A3054" s="218" t="str">
        <f t="shared" si="22"/>
        <v>O221017058356일반상품</v>
      </c>
      <c r="B3054" s="219" t="s">
        <v>8241</v>
      </c>
      <c r="C3054" s="219" t="s">
        <v>8023</v>
      </c>
      <c r="D3054" s="219" t="s">
        <v>8065</v>
      </c>
      <c r="E3054" s="219" t="s">
        <v>7707</v>
      </c>
      <c r="F3054" s="219" t="s">
        <v>6394</v>
      </c>
      <c r="G3054" s="219" t="s">
        <v>7826</v>
      </c>
      <c r="H3054" s="219" t="s">
        <v>5990</v>
      </c>
      <c r="I3054" s="220" t="s">
        <v>8474</v>
      </c>
      <c r="J3054" s="221">
        <v>15000</v>
      </c>
      <c r="K3054" s="221">
        <v>1</v>
      </c>
      <c r="L3054" s="221">
        <v>15000</v>
      </c>
    </row>
    <row r="3055" spans="1:12" s="167" customFormat="1">
      <c r="A3055" s="218" t="str">
        <f t="shared" si="22"/>
        <v>O221017058356일반상품</v>
      </c>
      <c r="B3055" s="219" t="s">
        <v>8241</v>
      </c>
      <c r="C3055" s="219" t="s">
        <v>8023</v>
      </c>
      <c r="D3055" s="219" t="s">
        <v>8065</v>
      </c>
      <c r="E3055" s="219" t="s">
        <v>7707</v>
      </c>
      <c r="F3055" s="219" t="s">
        <v>6394</v>
      </c>
      <c r="G3055" s="219" t="s">
        <v>7826</v>
      </c>
      <c r="H3055" s="219" t="s">
        <v>5990</v>
      </c>
      <c r="I3055" s="220" t="s">
        <v>8556</v>
      </c>
      <c r="J3055" s="221">
        <v>22500</v>
      </c>
      <c r="K3055" s="221">
        <v>1</v>
      </c>
      <c r="L3055" s="221">
        <v>22500</v>
      </c>
    </row>
    <row r="3056" spans="1:12" s="167" customFormat="1">
      <c r="A3056" s="218" t="str">
        <f t="shared" si="22"/>
        <v>O221017058356일반상품</v>
      </c>
      <c r="B3056" s="219" t="s">
        <v>8241</v>
      </c>
      <c r="C3056" s="219" t="s">
        <v>8023</v>
      </c>
      <c r="D3056" s="219" t="s">
        <v>8065</v>
      </c>
      <c r="E3056" s="219" t="s">
        <v>7707</v>
      </c>
      <c r="F3056" s="219" t="s">
        <v>6394</v>
      </c>
      <c r="G3056" s="219" t="s">
        <v>7826</v>
      </c>
      <c r="H3056" s="219" t="s">
        <v>5990</v>
      </c>
      <c r="I3056" s="220" t="s">
        <v>8805</v>
      </c>
      <c r="J3056" s="221">
        <v>81600</v>
      </c>
      <c r="K3056" s="221">
        <v>1</v>
      </c>
      <c r="L3056" s="221">
        <v>81600</v>
      </c>
    </row>
    <row r="3057" spans="1:12" s="167" customFormat="1">
      <c r="A3057" s="218" t="str">
        <f t="shared" si="22"/>
        <v>O221017058356일반상품</v>
      </c>
      <c r="B3057" s="219" t="s">
        <v>8241</v>
      </c>
      <c r="C3057" s="219" t="s">
        <v>8023</v>
      </c>
      <c r="D3057" s="219" t="s">
        <v>8065</v>
      </c>
      <c r="E3057" s="219" t="s">
        <v>7707</v>
      </c>
      <c r="F3057" s="219" t="s">
        <v>6394</v>
      </c>
      <c r="G3057" s="219" t="s">
        <v>7826</v>
      </c>
      <c r="H3057" s="219" t="s">
        <v>5990</v>
      </c>
      <c r="I3057" s="220" t="s">
        <v>7292</v>
      </c>
      <c r="J3057" s="221">
        <v>400</v>
      </c>
      <c r="K3057" s="221">
        <v>1</v>
      </c>
      <c r="L3057" s="221">
        <v>400</v>
      </c>
    </row>
    <row r="3058" spans="1:12" s="167" customFormat="1">
      <c r="A3058" s="218" t="str">
        <f t="shared" si="22"/>
        <v>O221017058356일반상품</v>
      </c>
      <c r="B3058" s="219" t="s">
        <v>8241</v>
      </c>
      <c r="C3058" s="219" t="s">
        <v>8023</v>
      </c>
      <c r="D3058" s="219" t="s">
        <v>8065</v>
      </c>
      <c r="E3058" s="219" t="s">
        <v>7707</v>
      </c>
      <c r="F3058" s="219" t="s">
        <v>6394</v>
      </c>
      <c r="G3058" s="219" t="s">
        <v>7826</v>
      </c>
      <c r="H3058" s="219" t="s">
        <v>5990</v>
      </c>
      <c r="I3058" s="220" t="s">
        <v>7198</v>
      </c>
      <c r="J3058" s="221">
        <v>2850</v>
      </c>
      <c r="K3058" s="221">
        <v>4</v>
      </c>
      <c r="L3058" s="221">
        <v>11400</v>
      </c>
    </row>
    <row r="3059" spans="1:12" s="167" customFormat="1">
      <c r="A3059" s="218" t="str">
        <f t="shared" si="22"/>
        <v>O221017058356일반상품</v>
      </c>
      <c r="B3059" s="219" t="s">
        <v>8241</v>
      </c>
      <c r="C3059" s="219" t="s">
        <v>8023</v>
      </c>
      <c r="D3059" s="219" t="s">
        <v>8065</v>
      </c>
      <c r="E3059" s="219" t="s">
        <v>7707</v>
      </c>
      <c r="F3059" s="219" t="s">
        <v>6394</v>
      </c>
      <c r="G3059" s="219" t="s">
        <v>7826</v>
      </c>
      <c r="H3059" s="219" t="s">
        <v>5990</v>
      </c>
      <c r="I3059" s="220" t="s">
        <v>8956</v>
      </c>
      <c r="J3059" s="221">
        <v>10420</v>
      </c>
      <c r="K3059" s="221">
        <v>2</v>
      </c>
      <c r="L3059" s="221">
        <v>20840</v>
      </c>
    </row>
    <row r="3060" spans="1:12" s="167" customFormat="1">
      <c r="A3060" s="218" t="str">
        <f t="shared" si="22"/>
        <v>O221017058356일반상품</v>
      </c>
      <c r="B3060" s="219" t="s">
        <v>8241</v>
      </c>
      <c r="C3060" s="219" t="s">
        <v>8023</v>
      </c>
      <c r="D3060" s="219" t="s">
        <v>8065</v>
      </c>
      <c r="E3060" s="219" t="s">
        <v>7707</v>
      </c>
      <c r="F3060" s="219" t="s">
        <v>6394</v>
      </c>
      <c r="G3060" s="219" t="s">
        <v>7826</v>
      </c>
      <c r="H3060" s="219" t="s">
        <v>5990</v>
      </c>
      <c r="I3060" s="220" t="s">
        <v>8378</v>
      </c>
      <c r="J3060" s="221">
        <v>42000</v>
      </c>
      <c r="K3060" s="221">
        <v>1</v>
      </c>
      <c r="L3060" s="221">
        <v>42000</v>
      </c>
    </row>
    <row r="3061" spans="1:12" s="167" customFormat="1">
      <c r="A3061" s="218" t="str">
        <f t="shared" si="22"/>
        <v>O221017058356일반상품</v>
      </c>
      <c r="B3061" s="219" t="s">
        <v>8241</v>
      </c>
      <c r="C3061" s="219" t="s">
        <v>8023</v>
      </c>
      <c r="D3061" s="219" t="s">
        <v>8065</v>
      </c>
      <c r="E3061" s="219" t="s">
        <v>7707</v>
      </c>
      <c r="F3061" s="219" t="s">
        <v>6394</v>
      </c>
      <c r="G3061" s="219" t="s">
        <v>7826</v>
      </c>
      <c r="H3061" s="219" t="s">
        <v>5990</v>
      </c>
      <c r="I3061" s="220" t="s">
        <v>8689</v>
      </c>
      <c r="J3061" s="221">
        <v>18530</v>
      </c>
      <c r="K3061" s="221">
        <v>1</v>
      </c>
      <c r="L3061" s="221">
        <v>18530</v>
      </c>
    </row>
    <row r="3062" spans="1:12" s="167" customFormat="1">
      <c r="A3062" s="218" t="str">
        <f t="shared" si="22"/>
        <v>O221017058356일반상품</v>
      </c>
      <c r="B3062" s="219" t="s">
        <v>8241</v>
      </c>
      <c r="C3062" s="219" t="s">
        <v>8023</v>
      </c>
      <c r="D3062" s="219" t="s">
        <v>8065</v>
      </c>
      <c r="E3062" s="219" t="s">
        <v>7707</v>
      </c>
      <c r="F3062" s="219" t="s">
        <v>6394</v>
      </c>
      <c r="G3062" s="219" t="s">
        <v>7826</v>
      </c>
      <c r="H3062" s="219" t="s">
        <v>5990</v>
      </c>
      <c r="I3062" s="220" t="s">
        <v>8337</v>
      </c>
      <c r="J3062" s="221">
        <v>6630</v>
      </c>
      <c r="K3062" s="221">
        <v>1</v>
      </c>
      <c r="L3062" s="221">
        <v>6630</v>
      </c>
    </row>
    <row r="3063" spans="1:12" s="167" customFormat="1">
      <c r="A3063" s="218" t="str">
        <f t="shared" si="22"/>
        <v>O221017058356일반상품</v>
      </c>
      <c r="B3063" s="219" t="s">
        <v>8241</v>
      </c>
      <c r="C3063" s="219" t="s">
        <v>8023</v>
      </c>
      <c r="D3063" s="219" t="s">
        <v>8065</v>
      </c>
      <c r="E3063" s="219" t="s">
        <v>7707</v>
      </c>
      <c r="F3063" s="219" t="s">
        <v>6394</v>
      </c>
      <c r="G3063" s="219" t="s">
        <v>7826</v>
      </c>
      <c r="H3063" s="219" t="s">
        <v>5990</v>
      </c>
      <c r="I3063" s="220" t="s">
        <v>8409</v>
      </c>
      <c r="J3063" s="221">
        <v>6630</v>
      </c>
      <c r="K3063" s="221">
        <v>1</v>
      </c>
      <c r="L3063" s="221">
        <v>6630</v>
      </c>
    </row>
    <row r="3064" spans="1:12" s="167" customFormat="1">
      <c r="A3064" s="218" t="str">
        <f t="shared" si="22"/>
        <v>O221017058356일반상품</v>
      </c>
      <c r="B3064" s="219" t="s">
        <v>8241</v>
      </c>
      <c r="C3064" s="219" t="s">
        <v>8023</v>
      </c>
      <c r="D3064" s="219" t="s">
        <v>8065</v>
      </c>
      <c r="E3064" s="219" t="s">
        <v>7707</v>
      </c>
      <c r="F3064" s="219" t="s">
        <v>6394</v>
      </c>
      <c r="G3064" s="219" t="s">
        <v>7826</v>
      </c>
      <c r="H3064" s="219" t="s">
        <v>5990</v>
      </c>
      <c r="I3064" s="220" t="s">
        <v>8957</v>
      </c>
      <c r="J3064" s="221">
        <v>48000</v>
      </c>
      <c r="K3064" s="221">
        <v>1</v>
      </c>
      <c r="L3064" s="221">
        <v>48000</v>
      </c>
    </row>
    <row r="3065" spans="1:12" s="167" customFormat="1">
      <c r="A3065" s="218" t="str">
        <f t="shared" si="22"/>
        <v>O221017058355일반상품</v>
      </c>
      <c r="B3065" s="219" t="s">
        <v>8242</v>
      </c>
      <c r="C3065" s="219" t="s">
        <v>8023</v>
      </c>
      <c r="D3065" s="219" t="s">
        <v>8065</v>
      </c>
      <c r="E3065" s="219" t="s">
        <v>7708</v>
      </c>
      <c r="F3065" s="219" t="s">
        <v>6394</v>
      </c>
      <c r="G3065" s="219" t="s">
        <v>7810</v>
      </c>
      <c r="H3065" s="219" t="s">
        <v>5990</v>
      </c>
      <c r="I3065" s="220" t="s">
        <v>7270</v>
      </c>
      <c r="J3065" s="221">
        <v>1270</v>
      </c>
      <c r="K3065" s="221">
        <v>5</v>
      </c>
      <c r="L3065" s="221">
        <v>6350</v>
      </c>
    </row>
    <row r="3066" spans="1:12" s="167" customFormat="1">
      <c r="A3066" s="218" t="str">
        <f t="shared" si="22"/>
        <v>O221017058355일반상품</v>
      </c>
      <c r="B3066" s="219" t="s">
        <v>8242</v>
      </c>
      <c r="C3066" s="219" t="s">
        <v>8023</v>
      </c>
      <c r="D3066" s="219" t="s">
        <v>8065</v>
      </c>
      <c r="E3066" s="219" t="s">
        <v>7708</v>
      </c>
      <c r="F3066" s="219" t="s">
        <v>6394</v>
      </c>
      <c r="G3066" s="219" t="s">
        <v>7810</v>
      </c>
      <c r="H3066" s="219" t="s">
        <v>5990</v>
      </c>
      <c r="I3066" s="220" t="s">
        <v>8916</v>
      </c>
      <c r="J3066" s="221">
        <v>3400</v>
      </c>
      <c r="K3066" s="221">
        <v>1</v>
      </c>
      <c r="L3066" s="221">
        <v>3400</v>
      </c>
    </row>
    <row r="3067" spans="1:12" s="167" customFormat="1">
      <c r="A3067" s="218" t="str">
        <f t="shared" si="22"/>
        <v>O221017058355일반상품</v>
      </c>
      <c r="B3067" s="219" t="s">
        <v>8242</v>
      </c>
      <c r="C3067" s="219" t="s">
        <v>8023</v>
      </c>
      <c r="D3067" s="219" t="s">
        <v>8065</v>
      </c>
      <c r="E3067" s="219" t="s">
        <v>7708</v>
      </c>
      <c r="F3067" s="219" t="s">
        <v>6394</v>
      </c>
      <c r="G3067" s="219" t="s">
        <v>7810</v>
      </c>
      <c r="H3067" s="219" t="s">
        <v>5990</v>
      </c>
      <c r="I3067" s="220" t="s">
        <v>8638</v>
      </c>
      <c r="J3067" s="221">
        <v>2860</v>
      </c>
      <c r="K3067" s="221">
        <v>1</v>
      </c>
      <c r="L3067" s="221">
        <v>2860</v>
      </c>
    </row>
    <row r="3068" spans="1:12" s="167" customFormat="1">
      <c r="A3068" s="218" t="str">
        <f t="shared" si="22"/>
        <v>O221017058355일반상품</v>
      </c>
      <c r="B3068" s="219" t="s">
        <v>8242</v>
      </c>
      <c r="C3068" s="219" t="s">
        <v>8023</v>
      </c>
      <c r="D3068" s="219" t="s">
        <v>8065</v>
      </c>
      <c r="E3068" s="219" t="s">
        <v>7708</v>
      </c>
      <c r="F3068" s="219" t="s">
        <v>6394</v>
      </c>
      <c r="G3068" s="219" t="s">
        <v>7810</v>
      </c>
      <c r="H3068" s="219" t="s">
        <v>5990</v>
      </c>
      <c r="I3068" s="220" t="s">
        <v>8712</v>
      </c>
      <c r="J3068" s="221">
        <v>4950</v>
      </c>
      <c r="K3068" s="221">
        <v>1</v>
      </c>
      <c r="L3068" s="221">
        <v>4950</v>
      </c>
    </row>
    <row r="3069" spans="1:12" s="167" customFormat="1">
      <c r="A3069" s="218" t="str">
        <f t="shared" si="22"/>
        <v>O221017058355일반상품</v>
      </c>
      <c r="B3069" s="219" t="s">
        <v>8242</v>
      </c>
      <c r="C3069" s="219" t="s">
        <v>8023</v>
      </c>
      <c r="D3069" s="219" t="s">
        <v>8065</v>
      </c>
      <c r="E3069" s="219" t="s">
        <v>7708</v>
      </c>
      <c r="F3069" s="219" t="s">
        <v>6394</v>
      </c>
      <c r="G3069" s="219" t="s">
        <v>7810</v>
      </c>
      <c r="H3069" s="219" t="s">
        <v>5990</v>
      </c>
      <c r="I3069" s="220" t="s">
        <v>8325</v>
      </c>
      <c r="J3069" s="221">
        <v>2700</v>
      </c>
      <c r="K3069" s="221">
        <v>3</v>
      </c>
      <c r="L3069" s="221">
        <v>8100</v>
      </c>
    </row>
    <row r="3070" spans="1:12" s="167" customFormat="1">
      <c r="A3070" s="218" t="str">
        <f t="shared" si="22"/>
        <v>O221017058355일반상품</v>
      </c>
      <c r="B3070" s="219" t="s">
        <v>8242</v>
      </c>
      <c r="C3070" s="219" t="s">
        <v>8023</v>
      </c>
      <c r="D3070" s="219" t="s">
        <v>8065</v>
      </c>
      <c r="E3070" s="219" t="s">
        <v>7708</v>
      </c>
      <c r="F3070" s="219" t="s">
        <v>6394</v>
      </c>
      <c r="G3070" s="219" t="s">
        <v>7810</v>
      </c>
      <c r="H3070" s="219" t="s">
        <v>5990</v>
      </c>
      <c r="I3070" s="220" t="s">
        <v>8036</v>
      </c>
      <c r="J3070" s="221">
        <v>5900</v>
      </c>
      <c r="K3070" s="221">
        <v>2</v>
      </c>
      <c r="L3070" s="221">
        <v>11800</v>
      </c>
    </row>
    <row r="3071" spans="1:12" s="167" customFormat="1">
      <c r="A3071" s="218" t="str">
        <f t="shared" si="22"/>
        <v>O221017058355일반상품</v>
      </c>
      <c r="B3071" s="219" t="s">
        <v>8242</v>
      </c>
      <c r="C3071" s="219" t="s">
        <v>8023</v>
      </c>
      <c r="D3071" s="219" t="s">
        <v>8065</v>
      </c>
      <c r="E3071" s="219" t="s">
        <v>7708</v>
      </c>
      <c r="F3071" s="219" t="s">
        <v>6394</v>
      </c>
      <c r="G3071" s="219" t="s">
        <v>7810</v>
      </c>
      <c r="H3071" s="219" t="s">
        <v>5990</v>
      </c>
      <c r="I3071" s="220" t="s">
        <v>8958</v>
      </c>
      <c r="J3071" s="221">
        <v>5900</v>
      </c>
      <c r="K3071" s="221">
        <v>2</v>
      </c>
      <c r="L3071" s="221">
        <v>11800</v>
      </c>
    </row>
    <row r="3072" spans="1:12" s="167" customFormat="1">
      <c r="A3072" s="218" t="str">
        <f t="shared" si="22"/>
        <v>O221017058355일반상품</v>
      </c>
      <c r="B3072" s="219" t="s">
        <v>8242</v>
      </c>
      <c r="C3072" s="219" t="s">
        <v>8023</v>
      </c>
      <c r="D3072" s="219" t="s">
        <v>8065</v>
      </c>
      <c r="E3072" s="219" t="s">
        <v>7708</v>
      </c>
      <c r="F3072" s="219" t="s">
        <v>6394</v>
      </c>
      <c r="G3072" s="219" t="s">
        <v>7810</v>
      </c>
      <c r="H3072" s="219" t="s">
        <v>5990</v>
      </c>
      <c r="I3072" s="220" t="s">
        <v>8609</v>
      </c>
      <c r="J3072" s="221">
        <v>2980</v>
      </c>
      <c r="K3072" s="221">
        <v>1</v>
      </c>
      <c r="L3072" s="221">
        <v>2980</v>
      </c>
    </row>
    <row r="3073" spans="1:12" s="167" customFormat="1">
      <c r="A3073" s="218" t="str">
        <f t="shared" si="22"/>
        <v>O221017058355일반상품</v>
      </c>
      <c r="B3073" s="219" t="s">
        <v>8242</v>
      </c>
      <c r="C3073" s="219" t="s">
        <v>8023</v>
      </c>
      <c r="D3073" s="219" t="s">
        <v>8065</v>
      </c>
      <c r="E3073" s="219" t="s">
        <v>7708</v>
      </c>
      <c r="F3073" s="219" t="s">
        <v>6394</v>
      </c>
      <c r="G3073" s="219" t="s">
        <v>7810</v>
      </c>
      <c r="H3073" s="219" t="s">
        <v>5990</v>
      </c>
      <c r="I3073" s="220" t="s">
        <v>7225</v>
      </c>
      <c r="J3073" s="221">
        <v>3910</v>
      </c>
      <c r="K3073" s="221">
        <v>1</v>
      </c>
      <c r="L3073" s="221">
        <v>3910</v>
      </c>
    </row>
    <row r="3074" spans="1:12" s="167" customFormat="1">
      <c r="A3074" s="218" t="str">
        <f t="shared" si="22"/>
        <v>O221017058355일반상품</v>
      </c>
      <c r="B3074" s="219" t="s">
        <v>8242</v>
      </c>
      <c r="C3074" s="219" t="s">
        <v>8023</v>
      </c>
      <c r="D3074" s="219" t="s">
        <v>8065</v>
      </c>
      <c r="E3074" s="219" t="s">
        <v>7708</v>
      </c>
      <c r="F3074" s="219" t="s">
        <v>6394</v>
      </c>
      <c r="G3074" s="219" t="s">
        <v>7810</v>
      </c>
      <c r="H3074" s="219" t="s">
        <v>5990</v>
      </c>
      <c r="I3074" s="220" t="s">
        <v>8505</v>
      </c>
      <c r="J3074" s="221">
        <v>2564</v>
      </c>
      <c r="K3074" s="221">
        <v>1</v>
      </c>
      <c r="L3074" s="221">
        <v>2564</v>
      </c>
    </row>
    <row r="3075" spans="1:12" s="167" customFormat="1">
      <c r="A3075" s="218" t="str">
        <f t="shared" si="22"/>
        <v>O221017058355일반상품</v>
      </c>
      <c r="B3075" s="219" t="s">
        <v>8242</v>
      </c>
      <c r="C3075" s="219" t="s">
        <v>8023</v>
      </c>
      <c r="D3075" s="219" t="s">
        <v>8065</v>
      </c>
      <c r="E3075" s="219" t="s">
        <v>7708</v>
      </c>
      <c r="F3075" s="219" t="s">
        <v>6394</v>
      </c>
      <c r="G3075" s="219" t="s">
        <v>7810</v>
      </c>
      <c r="H3075" s="219" t="s">
        <v>5990</v>
      </c>
      <c r="I3075" s="220" t="s">
        <v>7226</v>
      </c>
      <c r="J3075" s="221">
        <v>5430</v>
      </c>
      <c r="K3075" s="221">
        <v>1</v>
      </c>
      <c r="L3075" s="221">
        <v>5430</v>
      </c>
    </row>
    <row r="3076" spans="1:12" s="167" customFormat="1">
      <c r="A3076" s="218" t="str">
        <f t="shared" si="22"/>
        <v>O221017058355일반상품</v>
      </c>
      <c r="B3076" s="219" t="s">
        <v>8242</v>
      </c>
      <c r="C3076" s="219" t="s">
        <v>8023</v>
      </c>
      <c r="D3076" s="219" t="s">
        <v>8065</v>
      </c>
      <c r="E3076" s="219" t="s">
        <v>7708</v>
      </c>
      <c r="F3076" s="219" t="s">
        <v>6394</v>
      </c>
      <c r="G3076" s="219" t="s">
        <v>7810</v>
      </c>
      <c r="H3076" s="219" t="s">
        <v>5990</v>
      </c>
      <c r="I3076" s="220" t="s">
        <v>8664</v>
      </c>
      <c r="J3076" s="221">
        <v>8140</v>
      </c>
      <c r="K3076" s="221">
        <v>1</v>
      </c>
      <c r="L3076" s="221">
        <v>8140</v>
      </c>
    </row>
    <row r="3077" spans="1:12" s="167" customFormat="1">
      <c r="A3077" s="218" t="str">
        <f t="shared" si="22"/>
        <v>O221017058355일반상품</v>
      </c>
      <c r="B3077" s="219" t="s">
        <v>8242</v>
      </c>
      <c r="C3077" s="219" t="s">
        <v>8023</v>
      </c>
      <c r="D3077" s="219" t="s">
        <v>8065</v>
      </c>
      <c r="E3077" s="219" t="s">
        <v>7708</v>
      </c>
      <c r="F3077" s="219" t="s">
        <v>6394</v>
      </c>
      <c r="G3077" s="219" t="s">
        <v>7810</v>
      </c>
      <c r="H3077" s="219" t="s">
        <v>5990</v>
      </c>
      <c r="I3077" s="220" t="s">
        <v>7227</v>
      </c>
      <c r="J3077" s="221">
        <v>800</v>
      </c>
      <c r="K3077" s="221">
        <v>1</v>
      </c>
      <c r="L3077" s="221">
        <v>800</v>
      </c>
    </row>
    <row r="3078" spans="1:12" s="167" customFormat="1">
      <c r="A3078" s="218" t="str">
        <f t="shared" si="22"/>
        <v>O221017058355일반상품</v>
      </c>
      <c r="B3078" s="219" t="s">
        <v>8242</v>
      </c>
      <c r="C3078" s="219" t="s">
        <v>8023</v>
      </c>
      <c r="D3078" s="219" t="s">
        <v>8065</v>
      </c>
      <c r="E3078" s="219" t="s">
        <v>7708</v>
      </c>
      <c r="F3078" s="219" t="s">
        <v>6394</v>
      </c>
      <c r="G3078" s="219" t="s">
        <v>7810</v>
      </c>
      <c r="H3078" s="219" t="s">
        <v>5990</v>
      </c>
      <c r="I3078" s="220" t="s">
        <v>8813</v>
      </c>
      <c r="J3078" s="221">
        <v>6000</v>
      </c>
      <c r="K3078" s="221">
        <v>2</v>
      </c>
      <c r="L3078" s="221">
        <v>12000</v>
      </c>
    </row>
    <row r="3079" spans="1:12" s="167" customFormat="1">
      <c r="A3079" s="218" t="str">
        <f t="shared" si="22"/>
        <v>O221017058355일반상품</v>
      </c>
      <c r="B3079" s="219" t="s">
        <v>8242</v>
      </c>
      <c r="C3079" s="219" t="s">
        <v>8023</v>
      </c>
      <c r="D3079" s="219" t="s">
        <v>8065</v>
      </c>
      <c r="E3079" s="219" t="s">
        <v>7708</v>
      </c>
      <c r="F3079" s="219" t="s">
        <v>6394</v>
      </c>
      <c r="G3079" s="219" t="s">
        <v>7810</v>
      </c>
      <c r="H3079" s="219" t="s">
        <v>5990</v>
      </c>
      <c r="I3079" s="220" t="s">
        <v>8628</v>
      </c>
      <c r="J3079" s="221">
        <v>5000</v>
      </c>
      <c r="K3079" s="221">
        <v>2</v>
      </c>
      <c r="L3079" s="221">
        <v>10000</v>
      </c>
    </row>
    <row r="3080" spans="1:12" s="167" customFormat="1">
      <c r="A3080" s="218" t="str">
        <f t="shared" si="22"/>
        <v>O221017058355일반상품</v>
      </c>
      <c r="B3080" s="219" t="s">
        <v>8242</v>
      </c>
      <c r="C3080" s="219" t="s">
        <v>8023</v>
      </c>
      <c r="D3080" s="219" t="s">
        <v>8065</v>
      </c>
      <c r="E3080" s="219" t="s">
        <v>7708</v>
      </c>
      <c r="F3080" s="219" t="s">
        <v>6394</v>
      </c>
      <c r="G3080" s="219" t="s">
        <v>7810</v>
      </c>
      <c r="H3080" s="219" t="s">
        <v>5990</v>
      </c>
      <c r="I3080" s="220" t="s">
        <v>8629</v>
      </c>
      <c r="J3080" s="221">
        <v>6000</v>
      </c>
      <c r="K3080" s="221">
        <v>2</v>
      </c>
      <c r="L3080" s="221">
        <v>12000</v>
      </c>
    </row>
    <row r="3081" spans="1:12" s="167" customFormat="1">
      <c r="A3081" s="218" t="str">
        <f t="shared" si="22"/>
        <v>O221017058355일반상품</v>
      </c>
      <c r="B3081" s="219" t="s">
        <v>8242</v>
      </c>
      <c r="C3081" s="219" t="s">
        <v>8023</v>
      </c>
      <c r="D3081" s="219" t="s">
        <v>8065</v>
      </c>
      <c r="E3081" s="219" t="s">
        <v>7708</v>
      </c>
      <c r="F3081" s="219" t="s">
        <v>6394</v>
      </c>
      <c r="G3081" s="219" t="s">
        <v>7810</v>
      </c>
      <c r="H3081" s="219" t="s">
        <v>5990</v>
      </c>
      <c r="I3081" s="220" t="s">
        <v>8076</v>
      </c>
      <c r="J3081" s="221">
        <v>2880</v>
      </c>
      <c r="K3081" s="221">
        <v>2</v>
      </c>
      <c r="L3081" s="221">
        <v>5760</v>
      </c>
    </row>
    <row r="3082" spans="1:12" s="167" customFormat="1">
      <c r="A3082" s="218" t="str">
        <f t="shared" si="22"/>
        <v>O221017058355일반상품</v>
      </c>
      <c r="B3082" s="219" t="s">
        <v>8242</v>
      </c>
      <c r="C3082" s="219" t="s">
        <v>8023</v>
      </c>
      <c r="D3082" s="219" t="s">
        <v>8065</v>
      </c>
      <c r="E3082" s="219" t="s">
        <v>7708</v>
      </c>
      <c r="F3082" s="219" t="s">
        <v>6394</v>
      </c>
      <c r="G3082" s="219" t="s">
        <v>7810</v>
      </c>
      <c r="H3082" s="219" t="s">
        <v>5990</v>
      </c>
      <c r="I3082" s="220" t="s">
        <v>7261</v>
      </c>
      <c r="J3082" s="221">
        <v>2010</v>
      </c>
      <c r="K3082" s="221">
        <v>1</v>
      </c>
      <c r="L3082" s="221">
        <v>2010</v>
      </c>
    </row>
    <row r="3083" spans="1:12" s="167" customFormat="1">
      <c r="A3083" s="218" t="str">
        <f t="shared" si="22"/>
        <v>O221017058355일반상품</v>
      </c>
      <c r="B3083" s="219" t="s">
        <v>8242</v>
      </c>
      <c r="C3083" s="219" t="s">
        <v>8023</v>
      </c>
      <c r="D3083" s="219" t="s">
        <v>8065</v>
      </c>
      <c r="E3083" s="219" t="s">
        <v>7708</v>
      </c>
      <c r="F3083" s="219" t="s">
        <v>6394</v>
      </c>
      <c r="G3083" s="219" t="s">
        <v>7810</v>
      </c>
      <c r="H3083" s="219" t="s">
        <v>5990</v>
      </c>
      <c r="I3083" s="220" t="s">
        <v>8400</v>
      </c>
      <c r="J3083" s="221">
        <v>1230</v>
      </c>
      <c r="K3083" s="221">
        <v>5</v>
      </c>
      <c r="L3083" s="221">
        <v>6150</v>
      </c>
    </row>
    <row r="3084" spans="1:12" s="167" customFormat="1">
      <c r="A3084" s="218" t="str">
        <f t="shared" si="22"/>
        <v>O221017058355일반상품</v>
      </c>
      <c r="B3084" s="219" t="s">
        <v>8242</v>
      </c>
      <c r="C3084" s="219" t="s">
        <v>8023</v>
      </c>
      <c r="D3084" s="219" t="s">
        <v>8065</v>
      </c>
      <c r="E3084" s="219" t="s">
        <v>7708</v>
      </c>
      <c r="F3084" s="219" t="s">
        <v>6394</v>
      </c>
      <c r="G3084" s="219" t="s">
        <v>7810</v>
      </c>
      <c r="H3084" s="219" t="s">
        <v>5990</v>
      </c>
      <c r="I3084" s="220" t="s">
        <v>8527</v>
      </c>
      <c r="J3084" s="221">
        <v>3940</v>
      </c>
      <c r="K3084" s="221">
        <v>1</v>
      </c>
      <c r="L3084" s="221">
        <v>3940</v>
      </c>
    </row>
    <row r="3085" spans="1:12" s="167" customFormat="1">
      <c r="A3085" s="218" t="str">
        <f t="shared" si="22"/>
        <v>O221017058355일반상품</v>
      </c>
      <c r="B3085" s="219" t="s">
        <v>8242</v>
      </c>
      <c r="C3085" s="219" t="s">
        <v>8023</v>
      </c>
      <c r="D3085" s="219" t="s">
        <v>8065</v>
      </c>
      <c r="E3085" s="219" t="s">
        <v>7708</v>
      </c>
      <c r="F3085" s="219" t="s">
        <v>6394</v>
      </c>
      <c r="G3085" s="219" t="s">
        <v>7810</v>
      </c>
      <c r="H3085" s="219" t="s">
        <v>5990</v>
      </c>
      <c r="I3085" s="220" t="s">
        <v>8667</v>
      </c>
      <c r="J3085" s="221">
        <v>2800</v>
      </c>
      <c r="K3085" s="221">
        <v>4</v>
      </c>
      <c r="L3085" s="221">
        <v>11200</v>
      </c>
    </row>
    <row r="3086" spans="1:12" s="167" customFormat="1">
      <c r="A3086" s="218" t="str">
        <f t="shared" si="22"/>
        <v>O221017058355일반상품</v>
      </c>
      <c r="B3086" s="219" t="s">
        <v>8242</v>
      </c>
      <c r="C3086" s="219" t="s">
        <v>8023</v>
      </c>
      <c r="D3086" s="219" t="s">
        <v>8065</v>
      </c>
      <c r="E3086" s="219" t="s">
        <v>7708</v>
      </c>
      <c r="F3086" s="219" t="s">
        <v>6394</v>
      </c>
      <c r="G3086" s="219" t="s">
        <v>7810</v>
      </c>
      <c r="H3086" s="219" t="s">
        <v>5990</v>
      </c>
      <c r="I3086" s="220" t="s">
        <v>7205</v>
      </c>
      <c r="J3086" s="221">
        <v>5430</v>
      </c>
      <c r="K3086" s="221">
        <v>1</v>
      </c>
      <c r="L3086" s="221">
        <v>5430</v>
      </c>
    </row>
    <row r="3087" spans="1:12" s="167" customFormat="1">
      <c r="A3087" s="218" t="str">
        <f t="shared" si="22"/>
        <v>O221017058355일반상품</v>
      </c>
      <c r="B3087" s="219" t="s">
        <v>8242</v>
      </c>
      <c r="C3087" s="219" t="s">
        <v>8023</v>
      </c>
      <c r="D3087" s="219" t="s">
        <v>8065</v>
      </c>
      <c r="E3087" s="219" t="s">
        <v>7708</v>
      </c>
      <c r="F3087" s="219" t="s">
        <v>6394</v>
      </c>
      <c r="G3087" s="219" t="s">
        <v>7810</v>
      </c>
      <c r="H3087" s="219" t="s">
        <v>5990</v>
      </c>
      <c r="I3087" s="220" t="s">
        <v>7979</v>
      </c>
      <c r="J3087" s="221">
        <v>6130</v>
      </c>
      <c r="K3087" s="221">
        <v>1</v>
      </c>
      <c r="L3087" s="221">
        <v>6130</v>
      </c>
    </row>
    <row r="3088" spans="1:12" s="167" customFormat="1">
      <c r="A3088" s="218" t="str">
        <f t="shared" si="22"/>
        <v>O221017058355일반상품</v>
      </c>
      <c r="B3088" s="219" t="s">
        <v>8242</v>
      </c>
      <c r="C3088" s="219" t="s">
        <v>8023</v>
      </c>
      <c r="D3088" s="219" t="s">
        <v>8065</v>
      </c>
      <c r="E3088" s="219" t="s">
        <v>7708</v>
      </c>
      <c r="F3088" s="219" t="s">
        <v>6394</v>
      </c>
      <c r="G3088" s="219" t="s">
        <v>7810</v>
      </c>
      <c r="H3088" s="219" t="s">
        <v>5990</v>
      </c>
      <c r="I3088" s="220" t="s">
        <v>8854</v>
      </c>
      <c r="J3088" s="221">
        <v>3750</v>
      </c>
      <c r="K3088" s="221">
        <v>1</v>
      </c>
      <c r="L3088" s="221">
        <v>3750</v>
      </c>
    </row>
    <row r="3089" spans="1:12" s="167" customFormat="1">
      <c r="A3089" s="218" t="str">
        <f t="shared" si="22"/>
        <v>O221017058355일반상품</v>
      </c>
      <c r="B3089" s="219" t="s">
        <v>8242</v>
      </c>
      <c r="C3089" s="219" t="s">
        <v>8023</v>
      </c>
      <c r="D3089" s="219" t="s">
        <v>8065</v>
      </c>
      <c r="E3089" s="219" t="s">
        <v>7708</v>
      </c>
      <c r="F3089" s="219" t="s">
        <v>6394</v>
      </c>
      <c r="G3089" s="219" t="s">
        <v>7810</v>
      </c>
      <c r="H3089" s="219" t="s">
        <v>5990</v>
      </c>
      <c r="I3089" s="220" t="s">
        <v>8707</v>
      </c>
      <c r="J3089" s="221">
        <v>2200</v>
      </c>
      <c r="K3089" s="221">
        <v>1</v>
      </c>
      <c r="L3089" s="221">
        <v>2200</v>
      </c>
    </row>
    <row r="3090" spans="1:12" s="167" customFormat="1">
      <c r="A3090" s="218" t="str">
        <f t="shared" si="22"/>
        <v>O221017058355일반상품</v>
      </c>
      <c r="B3090" s="219" t="s">
        <v>8242</v>
      </c>
      <c r="C3090" s="219" t="s">
        <v>8023</v>
      </c>
      <c r="D3090" s="219" t="s">
        <v>8065</v>
      </c>
      <c r="E3090" s="219" t="s">
        <v>7708</v>
      </c>
      <c r="F3090" s="219" t="s">
        <v>6394</v>
      </c>
      <c r="G3090" s="219" t="s">
        <v>7810</v>
      </c>
      <c r="H3090" s="219" t="s">
        <v>5990</v>
      </c>
      <c r="I3090" s="220" t="s">
        <v>8571</v>
      </c>
      <c r="J3090" s="221">
        <v>1860</v>
      </c>
      <c r="K3090" s="221">
        <v>1</v>
      </c>
      <c r="L3090" s="221">
        <v>1860</v>
      </c>
    </row>
    <row r="3091" spans="1:12" s="167" customFormat="1">
      <c r="A3091" s="218" t="str">
        <f t="shared" si="22"/>
        <v>O221017058355일반상품</v>
      </c>
      <c r="B3091" s="219" t="s">
        <v>8242</v>
      </c>
      <c r="C3091" s="219" t="s">
        <v>8023</v>
      </c>
      <c r="D3091" s="219" t="s">
        <v>8065</v>
      </c>
      <c r="E3091" s="219" t="s">
        <v>7708</v>
      </c>
      <c r="F3091" s="219" t="s">
        <v>6394</v>
      </c>
      <c r="G3091" s="219" t="s">
        <v>7810</v>
      </c>
      <c r="H3091" s="219" t="s">
        <v>5990</v>
      </c>
      <c r="I3091" s="220" t="s">
        <v>8839</v>
      </c>
      <c r="J3091" s="221">
        <v>4290</v>
      </c>
      <c r="K3091" s="221">
        <v>1</v>
      </c>
      <c r="L3091" s="221">
        <v>4290</v>
      </c>
    </row>
    <row r="3092" spans="1:12" s="167" customFormat="1">
      <c r="A3092" s="218" t="str">
        <f t="shared" si="22"/>
        <v>O221017058355일반상품</v>
      </c>
      <c r="B3092" s="219" t="s">
        <v>8242</v>
      </c>
      <c r="C3092" s="219" t="s">
        <v>8023</v>
      </c>
      <c r="D3092" s="219" t="s">
        <v>8065</v>
      </c>
      <c r="E3092" s="219" t="s">
        <v>7708</v>
      </c>
      <c r="F3092" s="219" t="s">
        <v>6394</v>
      </c>
      <c r="G3092" s="219" t="s">
        <v>7810</v>
      </c>
      <c r="H3092" s="219" t="s">
        <v>5990</v>
      </c>
      <c r="I3092" s="220" t="s">
        <v>8709</v>
      </c>
      <c r="J3092" s="221">
        <v>13950</v>
      </c>
      <c r="K3092" s="221">
        <v>1</v>
      </c>
      <c r="L3092" s="221">
        <v>13950</v>
      </c>
    </row>
    <row r="3093" spans="1:12" s="167" customFormat="1">
      <c r="A3093" s="218" t="str">
        <f t="shared" si="22"/>
        <v>O221017058355일반상품</v>
      </c>
      <c r="B3093" s="219" t="s">
        <v>8242</v>
      </c>
      <c r="C3093" s="219" t="s">
        <v>8023</v>
      </c>
      <c r="D3093" s="219" t="s">
        <v>8065</v>
      </c>
      <c r="E3093" s="219" t="s">
        <v>7708</v>
      </c>
      <c r="F3093" s="219" t="s">
        <v>6394</v>
      </c>
      <c r="G3093" s="219" t="s">
        <v>7810</v>
      </c>
      <c r="H3093" s="219" t="s">
        <v>5990</v>
      </c>
      <c r="I3093" s="220" t="s">
        <v>8454</v>
      </c>
      <c r="J3093" s="221">
        <v>28700</v>
      </c>
      <c r="K3093" s="221">
        <v>2</v>
      </c>
      <c r="L3093" s="221">
        <v>57400</v>
      </c>
    </row>
    <row r="3094" spans="1:12" s="167" customFormat="1">
      <c r="A3094" s="218" t="str">
        <f t="shared" si="22"/>
        <v>O221017058355일반상품</v>
      </c>
      <c r="B3094" s="219" t="s">
        <v>8242</v>
      </c>
      <c r="C3094" s="219" t="s">
        <v>8023</v>
      </c>
      <c r="D3094" s="219" t="s">
        <v>8065</v>
      </c>
      <c r="E3094" s="219" t="s">
        <v>7708</v>
      </c>
      <c r="F3094" s="219" t="s">
        <v>6394</v>
      </c>
      <c r="G3094" s="219" t="s">
        <v>7810</v>
      </c>
      <c r="H3094" s="219" t="s">
        <v>5990</v>
      </c>
      <c r="I3094" s="220" t="s">
        <v>7194</v>
      </c>
      <c r="J3094" s="221">
        <v>2810</v>
      </c>
      <c r="K3094" s="221">
        <v>1</v>
      </c>
      <c r="L3094" s="221">
        <v>2810</v>
      </c>
    </row>
    <row r="3095" spans="1:12" s="167" customFormat="1">
      <c r="A3095" s="218" t="str">
        <f t="shared" si="22"/>
        <v>O221017058355일반상품</v>
      </c>
      <c r="B3095" s="219" t="s">
        <v>8242</v>
      </c>
      <c r="C3095" s="219" t="s">
        <v>8023</v>
      </c>
      <c r="D3095" s="219" t="s">
        <v>8065</v>
      </c>
      <c r="E3095" s="219" t="s">
        <v>7708</v>
      </c>
      <c r="F3095" s="219" t="s">
        <v>6394</v>
      </c>
      <c r="G3095" s="219" t="s">
        <v>7810</v>
      </c>
      <c r="H3095" s="219" t="s">
        <v>5990</v>
      </c>
      <c r="I3095" s="220" t="s">
        <v>8959</v>
      </c>
      <c r="J3095" s="221">
        <v>9000</v>
      </c>
      <c r="K3095" s="221">
        <v>1</v>
      </c>
      <c r="L3095" s="221">
        <v>9000</v>
      </c>
    </row>
    <row r="3096" spans="1:12" s="167" customFormat="1">
      <c r="A3096" s="218" t="str">
        <f t="shared" si="22"/>
        <v>O221017058355일반상품</v>
      </c>
      <c r="B3096" s="219" t="s">
        <v>8242</v>
      </c>
      <c r="C3096" s="219" t="s">
        <v>8023</v>
      </c>
      <c r="D3096" s="219" t="s">
        <v>8065</v>
      </c>
      <c r="E3096" s="219" t="s">
        <v>7708</v>
      </c>
      <c r="F3096" s="219" t="s">
        <v>6394</v>
      </c>
      <c r="G3096" s="219" t="s">
        <v>7810</v>
      </c>
      <c r="H3096" s="219" t="s">
        <v>5990</v>
      </c>
      <c r="I3096" s="220" t="s">
        <v>7243</v>
      </c>
      <c r="J3096" s="221">
        <v>6770</v>
      </c>
      <c r="K3096" s="221">
        <v>1</v>
      </c>
      <c r="L3096" s="221">
        <v>6770</v>
      </c>
    </row>
    <row r="3097" spans="1:12" s="167" customFormat="1">
      <c r="A3097" s="218" t="str">
        <f t="shared" si="22"/>
        <v>O221017058355일반상품</v>
      </c>
      <c r="B3097" s="219" t="s">
        <v>8242</v>
      </c>
      <c r="C3097" s="219" t="s">
        <v>8023</v>
      </c>
      <c r="D3097" s="219" t="s">
        <v>8065</v>
      </c>
      <c r="E3097" s="219" t="s">
        <v>7708</v>
      </c>
      <c r="F3097" s="219" t="s">
        <v>6394</v>
      </c>
      <c r="G3097" s="219" t="s">
        <v>7810</v>
      </c>
      <c r="H3097" s="219" t="s">
        <v>5990</v>
      </c>
      <c r="I3097" s="220" t="s">
        <v>8373</v>
      </c>
      <c r="J3097" s="221">
        <v>6636</v>
      </c>
      <c r="K3097" s="221">
        <v>1</v>
      </c>
      <c r="L3097" s="221">
        <v>6636</v>
      </c>
    </row>
    <row r="3098" spans="1:12" s="167" customFormat="1">
      <c r="A3098" s="218" t="str">
        <f t="shared" si="22"/>
        <v>O221017058355일반상품</v>
      </c>
      <c r="B3098" s="219" t="s">
        <v>8242</v>
      </c>
      <c r="C3098" s="219" t="s">
        <v>8023</v>
      </c>
      <c r="D3098" s="219" t="s">
        <v>8065</v>
      </c>
      <c r="E3098" s="219" t="s">
        <v>7708</v>
      </c>
      <c r="F3098" s="219" t="s">
        <v>6394</v>
      </c>
      <c r="G3098" s="219" t="s">
        <v>7810</v>
      </c>
      <c r="H3098" s="219" t="s">
        <v>5990</v>
      </c>
      <c r="I3098" s="220" t="s">
        <v>8620</v>
      </c>
      <c r="J3098" s="221">
        <v>11000</v>
      </c>
      <c r="K3098" s="221">
        <v>1</v>
      </c>
      <c r="L3098" s="221">
        <v>11000</v>
      </c>
    </row>
    <row r="3099" spans="1:12" s="167" customFormat="1">
      <c r="A3099" s="218" t="str">
        <f t="shared" si="22"/>
        <v>O221017058355일반상품</v>
      </c>
      <c r="B3099" s="219" t="s">
        <v>8242</v>
      </c>
      <c r="C3099" s="219" t="s">
        <v>8023</v>
      </c>
      <c r="D3099" s="219" t="s">
        <v>8065</v>
      </c>
      <c r="E3099" s="219" t="s">
        <v>7708</v>
      </c>
      <c r="F3099" s="219" t="s">
        <v>6394</v>
      </c>
      <c r="G3099" s="219" t="s">
        <v>7810</v>
      </c>
      <c r="H3099" s="219" t="s">
        <v>5990</v>
      </c>
      <c r="I3099" s="220" t="s">
        <v>8517</v>
      </c>
      <c r="J3099" s="221">
        <v>1800</v>
      </c>
      <c r="K3099" s="221">
        <v>1</v>
      </c>
      <c r="L3099" s="221">
        <v>1800</v>
      </c>
    </row>
    <row r="3100" spans="1:12" s="167" customFormat="1">
      <c r="A3100" s="218" t="str">
        <f t="shared" si="22"/>
        <v>O221017058355일반상품</v>
      </c>
      <c r="B3100" s="219" t="s">
        <v>8242</v>
      </c>
      <c r="C3100" s="219" t="s">
        <v>8023</v>
      </c>
      <c r="D3100" s="219" t="s">
        <v>8065</v>
      </c>
      <c r="E3100" s="219" t="s">
        <v>7708</v>
      </c>
      <c r="F3100" s="219" t="s">
        <v>6394</v>
      </c>
      <c r="G3100" s="219" t="s">
        <v>7810</v>
      </c>
      <c r="H3100" s="219" t="s">
        <v>5990</v>
      </c>
      <c r="I3100" s="220" t="s">
        <v>8409</v>
      </c>
      <c r="J3100" s="221">
        <v>6630</v>
      </c>
      <c r="K3100" s="221">
        <v>1</v>
      </c>
      <c r="L3100" s="221">
        <v>6630</v>
      </c>
    </row>
    <row r="3101" spans="1:12" s="167" customFormat="1">
      <c r="A3101" s="218" t="str">
        <f t="shared" si="22"/>
        <v>O221017058355일반상품</v>
      </c>
      <c r="B3101" s="219" t="s">
        <v>8242</v>
      </c>
      <c r="C3101" s="219" t="s">
        <v>8023</v>
      </c>
      <c r="D3101" s="219" t="s">
        <v>8065</v>
      </c>
      <c r="E3101" s="219" t="s">
        <v>7708</v>
      </c>
      <c r="F3101" s="219" t="s">
        <v>6394</v>
      </c>
      <c r="G3101" s="219" t="s">
        <v>7810</v>
      </c>
      <c r="H3101" s="219" t="s">
        <v>5990</v>
      </c>
      <c r="I3101" s="220" t="s">
        <v>7202</v>
      </c>
      <c r="J3101" s="221">
        <v>5200</v>
      </c>
      <c r="K3101" s="221">
        <v>2</v>
      </c>
      <c r="L3101" s="221">
        <v>10400</v>
      </c>
    </row>
    <row r="3102" spans="1:12" s="167" customFormat="1">
      <c r="A3102" s="218" t="str">
        <f t="shared" si="22"/>
        <v>O221017058355일반상품</v>
      </c>
      <c r="B3102" s="219" t="s">
        <v>8242</v>
      </c>
      <c r="C3102" s="219" t="s">
        <v>8023</v>
      </c>
      <c r="D3102" s="219" t="s">
        <v>8065</v>
      </c>
      <c r="E3102" s="219" t="s">
        <v>7708</v>
      </c>
      <c r="F3102" s="219" t="s">
        <v>6394</v>
      </c>
      <c r="G3102" s="219" t="s">
        <v>7810</v>
      </c>
      <c r="H3102" s="219" t="s">
        <v>5990</v>
      </c>
      <c r="I3102" s="220" t="s">
        <v>8792</v>
      </c>
      <c r="J3102" s="221">
        <v>5400</v>
      </c>
      <c r="K3102" s="221">
        <v>1</v>
      </c>
      <c r="L3102" s="221">
        <v>5400</v>
      </c>
    </row>
    <row r="3103" spans="1:12" s="167" customFormat="1">
      <c r="A3103" s="218" t="str">
        <f t="shared" si="22"/>
        <v>O221017058355일반상품</v>
      </c>
      <c r="B3103" s="219" t="s">
        <v>8242</v>
      </c>
      <c r="C3103" s="219" t="s">
        <v>8023</v>
      </c>
      <c r="D3103" s="219" t="s">
        <v>8065</v>
      </c>
      <c r="E3103" s="219" t="s">
        <v>7708</v>
      </c>
      <c r="F3103" s="219" t="s">
        <v>6394</v>
      </c>
      <c r="G3103" s="219" t="s">
        <v>7810</v>
      </c>
      <c r="H3103" s="219" t="s">
        <v>5990</v>
      </c>
      <c r="I3103" s="220" t="s">
        <v>8032</v>
      </c>
      <c r="J3103" s="221">
        <v>8400</v>
      </c>
      <c r="K3103" s="221">
        <v>1</v>
      </c>
      <c r="L3103" s="221">
        <v>8400</v>
      </c>
    </row>
    <row r="3104" spans="1:12" s="167" customFormat="1">
      <c r="A3104" s="218" t="str">
        <f t="shared" si="22"/>
        <v>O221017058354일반상품</v>
      </c>
      <c r="B3104" s="219" t="s">
        <v>8243</v>
      </c>
      <c r="C3104" s="219" t="s">
        <v>8023</v>
      </c>
      <c r="D3104" s="219" t="s">
        <v>8065</v>
      </c>
      <c r="E3104" s="219" t="s">
        <v>7714</v>
      </c>
      <c r="F3104" s="219" t="s">
        <v>6394</v>
      </c>
      <c r="G3104" s="219" t="s">
        <v>7870</v>
      </c>
      <c r="H3104" s="219" t="s">
        <v>5990</v>
      </c>
      <c r="I3104" s="220" t="s">
        <v>8594</v>
      </c>
      <c r="J3104" s="221">
        <v>480</v>
      </c>
      <c r="K3104" s="221">
        <v>2</v>
      </c>
      <c r="L3104" s="221">
        <v>960</v>
      </c>
    </row>
    <row r="3105" spans="1:12" s="167" customFormat="1">
      <c r="A3105" s="218" t="str">
        <f t="shared" si="22"/>
        <v>O221017058354일반상품</v>
      </c>
      <c r="B3105" s="219" t="s">
        <v>8243</v>
      </c>
      <c r="C3105" s="219" t="s">
        <v>8023</v>
      </c>
      <c r="D3105" s="219" t="s">
        <v>8065</v>
      </c>
      <c r="E3105" s="219" t="s">
        <v>7714</v>
      </c>
      <c r="F3105" s="219" t="s">
        <v>6394</v>
      </c>
      <c r="G3105" s="219" t="s">
        <v>7870</v>
      </c>
      <c r="H3105" s="219" t="s">
        <v>5990</v>
      </c>
      <c r="I3105" s="220" t="s">
        <v>8960</v>
      </c>
      <c r="J3105" s="221">
        <v>41000</v>
      </c>
      <c r="K3105" s="221">
        <v>2</v>
      </c>
      <c r="L3105" s="221">
        <v>82000</v>
      </c>
    </row>
    <row r="3106" spans="1:12" s="167" customFormat="1">
      <c r="A3106" s="218" t="str">
        <f t="shared" si="22"/>
        <v>O221017058354일반상품</v>
      </c>
      <c r="B3106" s="219" t="s">
        <v>8243</v>
      </c>
      <c r="C3106" s="219" t="s">
        <v>8023</v>
      </c>
      <c r="D3106" s="219" t="s">
        <v>8065</v>
      </c>
      <c r="E3106" s="219" t="s">
        <v>7714</v>
      </c>
      <c r="F3106" s="219" t="s">
        <v>6394</v>
      </c>
      <c r="G3106" s="219" t="s">
        <v>7870</v>
      </c>
      <c r="H3106" s="219" t="s">
        <v>5990</v>
      </c>
      <c r="I3106" s="220" t="s">
        <v>8961</v>
      </c>
      <c r="J3106" s="221">
        <v>23200</v>
      </c>
      <c r="K3106" s="221">
        <v>1</v>
      </c>
      <c r="L3106" s="221">
        <v>23200</v>
      </c>
    </row>
    <row r="3107" spans="1:12" s="167" customFormat="1">
      <c r="A3107" s="218" t="str">
        <f t="shared" si="22"/>
        <v>O221017058354일반상품</v>
      </c>
      <c r="B3107" s="219" t="s">
        <v>8243</v>
      </c>
      <c r="C3107" s="219" t="s">
        <v>8023</v>
      </c>
      <c r="D3107" s="219" t="s">
        <v>8065</v>
      </c>
      <c r="E3107" s="219" t="s">
        <v>7714</v>
      </c>
      <c r="F3107" s="219" t="s">
        <v>6394</v>
      </c>
      <c r="G3107" s="219" t="s">
        <v>7870</v>
      </c>
      <c r="H3107" s="219" t="s">
        <v>5990</v>
      </c>
      <c r="I3107" s="220" t="s">
        <v>8826</v>
      </c>
      <c r="J3107" s="221">
        <v>4000</v>
      </c>
      <c r="K3107" s="221">
        <v>6</v>
      </c>
      <c r="L3107" s="221">
        <v>24000</v>
      </c>
    </row>
    <row r="3108" spans="1:12" s="167" customFormat="1">
      <c r="A3108" s="218" t="str">
        <f t="shared" si="22"/>
        <v>O221017058354일반상품</v>
      </c>
      <c r="B3108" s="219" t="s">
        <v>8243</v>
      </c>
      <c r="C3108" s="219" t="s">
        <v>8023</v>
      </c>
      <c r="D3108" s="219" t="s">
        <v>8065</v>
      </c>
      <c r="E3108" s="219" t="s">
        <v>7714</v>
      </c>
      <c r="F3108" s="219" t="s">
        <v>6394</v>
      </c>
      <c r="G3108" s="219" t="s">
        <v>7870</v>
      </c>
      <c r="H3108" s="219" t="s">
        <v>5990</v>
      </c>
      <c r="I3108" s="220" t="s">
        <v>8962</v>
      </c>
      <c r="J3108" s="221">
        <v>12000</v>
      </c>
      <c r="K3108" s="221">
        <v>1</v>
      </c>
      <c r="L3108" s="221">
        <v>12000</v>
      </c>
    </row>
    <row r="3109" spans="1:12" s="167" customFormat="1">
      <c r="A3109" s="218" t="str">
        <f t="shared" si="22"/>
        <v>O221017058354일반상품</v>
      </c>
      <c r="B3109" s="219" t="s">
        <v>8243</v>
      </c>
      <c r="C3109" s="219" t="s">
        <v>8023</v>
      </c>
      <c r="D3109" s="219" t="s">
        <v>8065</v>
      </c>
      <c r="E3109" s="219" t="s">
        <v>7714</v>
      </c>
      <c r="F3109" s="219" t="s">
        <v>6394</v>
      </c>
      <c r="G3109" s="219" t="s">
        <v>7870</v>
      </c>
      <c r="H3109" s="219" t="s">
        <v>5990</v>
      </c>
      <c r="I3109" s="220" t="s">
        <v>8037</v>
      </c>
      <c r="J3109" s="221">
        <v>15100</v>
      </c>
      <c r="K3109" s="221">
        <v>1</v>
      </c>
      <c r="L3109" s="221">
        <v>15100</v>
      </c>
    </row>
    <row r="3110" spans="1:12" s="167" customFormat="1">
      <c r="A3110" s="218" t="str">
        <f t="shared" si="22"/>
        <v>O221017058354일반상품</v>
      </c>
      <c r="B3110" s="219" t="s">
        <v>8243</v>
      </c>
      <c r="C3110" s="219" t="s">
        <v>8023</v>
      </c>
      <c r="D3110" s="219" t="s">
        <v>8065</v>
      </c>
      <c r="E3110" s="219" t="s">
        <v>7714</v>
      </c>
      <c r="F3110" s="219" t="s">
        <v>6394</v>
      </c>
      <c r="G3110" s="219" t="s">
        <v>7870</v>
      </c>
      <c r="H3110" s="219" t="s">
        <v>5990</v>
      </c>
      <c r="I3110" s="220" t="s">
        <v>8837</v>
      </c>
      <c r="J3110" s="221">
        <v>6980</v>
      </c>
      <c r="K3110" s="221">
        <v>1</v>
      </c>
      <c r="L3110" s="221">
        <v>6980</v>
      </c>
    </row>
    <row r="3111" spans="1:12" s="167" customFormat="1">
      <c r="A3111" s="218" t="str">
        <f t="shared" si="22"/>
        <v>O221017058354일반상품</v>
      </c>
      <c r="B3111" s="219" t="s">
        <v>8243</v>
      </c>
      <c r="C3111" s="219" t="s">
        <v>8023</v>
      </c>
      <c r="D3111" s="219" t="s">
        <v>8065</v>
      </c>
      <c r="E3111" s="219" t="s">
        <v>7714</v>
      </c>
      <c r="F3111" s="219" t="s">
        <v>6394</v>
      </c>
      <c r="G3111" s="219" t="s">
        <v>7870</v>
      </c>
      <c r="H3111" s="219" t="s">
        <v>5990</v>
      </c>
      <c r="I3111" s="220" t="s">
        <v>7256</v>
      </c>
      <c r="J3111" s="221">
        <v>800</v>
      </c>
      <c r="K3111" s="221">
        <v>1</v>
      </c>
      <c r="L3111" s="221">
        <v>800</v>
      </c>
    </row>
    <row r="3112" spans="1:12" s="167" customFormat="1">
      <c r="A3112" s="218" t="str">
        <f t="shared" si="22"/>
        <v>O221017058354일반상품</v>
      </c>
      <c r="B3112" s="219" t="s">
        <v>8243</v>
      </c>
      <c r="C3112" s="219" t="s">
        <v>8023</v>
      </c>
      <c r="D3112" s="219" t="s">
        <v>8065</v>
      </c>
      <c r="E3112" s="219" t="s">
        <v>7714</v>
      </c>
      <c r="F3112" s="219" t="s">
        <v>6394</v>
      </c>
      <c r="G3112" s="219" t="s">
        <v>7870</v>
      </c>
      <c r="H3112" s="219" t="s">
        <v>5990</v>
      </c>
      <c r="I3112" s="220" t="s">
        <v>8524</v>
      </c>
      <c r="J3112" s="221">
        <v>5800</v>
      </c>
      <c r="K3112" s="221">
        <v>1</v>
      </c>
      <c r="L3112" s="221">
        <v>5800</v>
      </c>
    </row>
    <row r="3113" spans="1:12" s="167" customFormat="1">
      <c r="A3113" s="218" t="str">
        <f t="shared" si="22"/>
        <v>O221017058354일반상품</v>
      </c>
      <c r="B3113" s="219" t="s">
        <v>8243</v>
      </c>
      <c r="C3113" s="219" t="s">
        <v>8023</v>
      </c>
      <c r="D3113" s="219" t="s">
        <v>8065</v>
      </c>
      <c r="E3113" s="219" t="s">
        <v>7714</v>
      </c>
      <c r="F3113" s="219" t="s">
        <v>6394</v>
      </c>
      <c r="G3113" s="219" t="s">
        <v>7870</v>
      </c>
      <c r="H3113" s="219" t="s">
        <v>5990</v>
      </c>
      <c r="I3113" s="220" t="s">
        <v>8862</v>
      </c>
      <c r="J3113" s="221">
        <v>9300</v>
      </c>
      <c r="K3113" s="221">
        <v>1</v>
      </c>
      <c r="L3113" s="221">
        <v>9300</v>
      </c>
    </row>
    <row r="3114" spans="1:12" s="167" customFormat="1">
      <c r="A3114" s="218" t="str">
        <f t="shared" si="22"/>
        <v>O221017058354일반상품</v>
      </c>
      <c r="B3114" s="219" t="s">
        <v>8243</v>
      </c>
      <c r="C3114" s="219" t="s">
        <v>8023</v>
      </c>
      <c r="D3114" s="219" t="s">
        <v>8065</v>
      </c>
      <c r="E3114" s="219" t="s">
        <v>7714</v>
      </c>
      <c r="F3114" s="219" t="s">
        <v>6394</v>
      </c>
      <c r="G3114" s="219" t="s">
        <v>7870</v>
      </c>
      <c r="H3114" s="219" t="s">
        <v>5990</v>
      </c>
      <c r="I3114" s="220" t="s">
        <v>8377</v>
      </c>
      <c r="J3114" s="221">
        <v>49500</v>
      </c>
      <c r="K3114" s="221">
        <v>1</v>
      </c>
      <c r="L3114" s="221">
        <v>49500</v>
      </c>
    </row>
    <row r="3115" spans="1:12" s="167" customFormat="1">
      <c r="A3115" s="218" t="str">
        <f t="shared" si="22"/>
        <v>O221017058354일반상품</v>
      </c>
      <c r="B3115" s="219" t="s">
        <v>8243</v>
      </c>
      <c r="C3115" s="219" t="s">
        <v>8023</v>
      </c>
      <c r="D3115" s="219" t="s">
        <v>8065</v>
      </c>
      <c r="E3115" s="219" t="s">
        <v>7714</v>
      </c>
      <c r="F3115" s="219" t="s">
        <v>6394</v>
      </c>
      <c r="G3115" s="219" t="s">
        <v>7870</v>
      </c>
      <c r="H3115" s="219" t="s">
        <v>5990</v>
      </c>
      <c r="I3115" s="220" t="s">
        <v>8550</v>
      </c>
      <c r="J3115" s="221">
        <v>46000</v>
      </c>
      <c r="K3115" s="221">
        <v>1</v>
      </c>
      <c r="L3115" s="221">
        <v>46000</v>
      </c>
    </row>
    <row r="3116" spans="1:12" s="167" customFormat="1">
      <c r="A3116" s="218" t="str">
        <f t="shared" si="22"/>
        <v>O221017058354일반상품</v>
      </c>
      <c r="B3116" s="219" t="s">
        <v>8243</v>
      </c>
      <c r="C3116" s="219" t="s">
        <v>8023</v>
      </c>
      <c r="D3116" s="219" t="s">
        <v>8065</v>
      </c>
      <c r="E3116" s="219" t="s">
        <v>7714</v>
      </c>
      <c r="F3116" s="219" t="s">
        <v>6394</v>
      </c>
      <c r="G3116" s="219" t="s">
        <v>7870</v>
      </c>
      <c r="H3116" s="219" t="s">
        <v>5990</v>
      </c>
      <c r="I3116" s="220" t="s">
        <v>7214</v>
      </c>
      <c r="J3116" s="221">
        <v>2810</v>
      </c>
      <c r="K3116" s="221">
        <v>2</v>
      </c>
      <c r="L3116" s="221">
        <v>5620</v>
      </c>
    </row>
    <row r="3117" spans="1:12" s="167" customFormat="1">
      <c r="A3117" s="218" t="str">
        <f t="shared" si="22"/>
        <v>O221017058354일반상품</v>
      </c>
      <c r="B3117" s="219" t="s">
        <v>8243</v>
      </c>
      <c r="C3117" s="219" t="s">
        <v>8023</v>
      </c>
      <c r="D3117" s="219" t="s">
        <v>8065</v>
      </c>
      <c r="E3117" s="219" t="s">
        <v>7714</v>
      </c>
      <c r="F3117" s="219" t="s">
        <v>6394</v>
      </c>
      <c r="G3117" s="219" t="s">
        <v>7870</v>
      </c>
      <c r="H3117" s="219" t="s">
        <v>5990</v>
      </c>
      <c r="I3117" s="220" t="s">
        <v>8331</v>
      </c>
      <c r="J3117" s="221">
        <v>3610</v>
      </c>
      <c r="K3117" s="221">
        <v>2</v>
      </c>
      <c r="L3117" s="221">
        <v>7220</v>
      </c>
    </row>
    <row r="3118" spans="1:12" s="167" customFormat="1">
      <c r="A3118" s="218" t="str">
        <f t="shared" si="22"/>
        <v>O221017058354일반상품</v>
      </c>
      <c r="B3118" s="219" t="s">
        <v>8243</v>
      </c>
      <c r="C3118" s="219" t="s">
        <v>8023</v>
      </c>
      <c r="D3118" s="219" t="s">
        <v>8065</v>
      </c>
      <c r="E3118" s="219" t="s">
        <v>7714</v>
      </c>
      <c r="F3118" s="219" t="s">
        <v>6394</v>
      </c>
      <c r="G3118" s="219" t="s">
        <v>7870</v>
      </c>
      <c r="H3118" s="219" t="s">
        <v>5990</v>
      </c>
      <c r="I3118" s="220" t="s">
        <v>8748</v>
      </c>
      <c r="J3118" s="221">
        <v>3360</v>
      </c>
      <c r="K3118" s="221">
        <v>2</v>
      </c>
      <c r="L3118" s="221">
        <v>6720</v>
      </c>
    </row>
    <row r="3119" spans="1:12" s="167" customFormat="1">
      <c r="A3119" s="218" t="str">
        <f t="shared" si="22"/>
        <v>O221017058354일반상품</v>
      </c>
      <c r="B3119" s="219" t="s">
        <v>8243</v>
      </c>
      <c r="C3119" s="219" t="s">
        <v>8023</v>
      </c>
      <c r="D3119" s="219" t="s">
        <v>8065</v>
      </c>
      <c r="E3119" s="219" t="s">
        <v>7714</v>
      </c>
      <c r="F3119" s="219" t="s">
        <v>6394</v>
      </c>
      <c r="G3119" s="219" t="s">
        <v>7870</v>
      </c>
      <c r="H3119" s="219" t="s">
        <v>5990</v>
      </c>
      <c r="I3119" s="220" t="s">
        <v>8573</v>
      </c>
      <c r="J3119" s="221">
        <v>4800</v>
      </c>
      <c r="K3119" s="221">
        <v>1</v>
      </c>
      <c r="L3119" s="221">
        <v>4800</v>
      </c>
    </row>
    <row r="3120" spans="1:12" s="167" customFormat="1">
      <c r="A3120" s="218" t="str">
        <f t="shared" si="22"/>
        <v>O221017058351일반상품</v>
      </c>
      <c r="B3120" s="219" t="s">
        <v>8244</v>
      </c>
      <c r="C3120" s="219" t="s">
        <v>8023</v>
      </c>
      <c r="D3120" s="219" t="s">
        <v>8065</v>
      </c>
      <c r="E3120" s="219" t="s">
        <v>7707</v>
      </c>
      <c r="F3120" s="219" t="s">
        <v>6394</v>
      </c>
      <c r="G3120" s="219" t="s">
        <v>7860</v>
      </c>
      <c r="H3120" s="219" t="s">
        <v>5990</v>
      </c>
      <c r="I3120" s="220" t="s">
        <v>8918</v>
      </c>
      <c r="J3120" s="221">
        <v>26000</v>
      </c>
      <c r="K3120" s="221">
        <v>2</v>
      </c>
      <c r="L3120" s="221">
        <v>52000</v>
      </c>
    </row>
    <row r="3121" spans="1:12" s="167" customFormat="1">
      <c r="A3121" s="218" t="str">
        <f t="shared" si="22"/>
        <v>O221017058351일반상품</v>
      </c>
      <c r="B3121" s="219" t="s">
        <v>8244</v>
      </c>
      <c r="C3121" s="219" t="s">
        <v>8023</v>
      </c>
      <c r="D3121" s="219" t="s">
        <v>8065</v>
      </c>
      <c r="E3121" s="219" t="s">
        <v>7707</v>
      </c>
      <c r="F3121" s="219" t="s">
        <v>6394</v>
      </c>
      <c r="G3121" s="219" t="s">
        <v>7860</v>
      </c>
      <c r="H3121" s="219" t="s">
        <v>5990</v>
      </c>
      <c r="I3121" s="220" t="s">
        <v>8737</v>
      </c>
      <c r="J3121" s="221">
        <v>5960</v>
      </c>
      <c r="K3121" s="221">
        <v>1</v>
      </c>
      <c r="L3121" s="221">
        <v>5960</v>
      </c>
    </row>
    <row r="3122" spans="1:12" s="167" customFormat="1">
      <c r="A3122" s="218" t="str">
        <f t="shared" si="22"/>
        <v>O221017058351일반상품</v>
      </c>
      <c r="B3122" s="219" t="s">
        <v>8244</v>
      </c>
      <c r="C3122" s="219" t="s">
        <v>8023</v>
      </c>
      <c r="D3122" s="219" t="s">
        <v>8065</v>
      </c>
      <c r="E3122" s="219" t="s">
        <v>7707</v>
      </c>
      <c r="F3122" s="219" t="s">
        <v>6394</v>
      </c>
      <c r="G3122" s="219" t="s">
        <v>7860</v>
      </c>
      <c r="H3122" s="219" t="s">
        <v>5990</v>
      </c>
      <c r="I3122" s="220" t="s">
        <v>7980</v>
      </c>
      <c r="J3122" s="221">
        <v>4200</v>
      </c>
      <c r="K3122" s="221">
        <v>1</v>
      </c>
      <c r="L3122" s="221">
        <v>4200</v>
      </c>
    </row>
    <row r="3123" spans="1:12" s="167" customFormat="1">
      <c r="A3123" s="218" t="str">
        <f t="shared" si="22"/>
        <v>O221017058351일반상품</v>
      </c>
      <c r="B3123" s="219" t="s">
        <v>8244</v>
      </c>
      <c r="C3123" s="219" t="s">
        <v>8023</v>
      </c>
      <c r="D3123" s="219" t="s">
        <v>8065</v>
      </c>
      <c r="E3123" s="219" t="s">
        <v>7707</v>
      </c>
      <c r="F3123" s="219" t="s">
        <v>6394</v>
      </c>
      <c r="G3123" s="219" t="s">
        <v>7860</v>
      </c>
      <c r="H3123" s="219" t="s">
        <v>5990</v>
      </c>
      <c r="I3123" s="220" t="s">
        <v>8397</v>
      </c>
      <c r="J3123" s="221">
        <v>10200</v>
      </c>
      <c r="K3123" s="221">
        <v>1</v>
      </c>
      <c r="L3123" s="221">
        <v>10200</v>
      </c>
    </row>
    <row r="3124" spans="1:12" s="167" customFormat="1">
      <c r="A3124" s="218" t="str">
        <f t="shared" si="22"/>
        <v>O221017058351일반상품</v>
      </c>
      <c r="B3124" s="219" t="s">
        <v>8244</v>
      </c>
      <c r="C3124" s="219" t="s">
        <v>8023</v>
      </c>
      <c r="D3124" s="219" t="s">
        <v>8065</v>
      </c>
      <c r="E3124" s="219" t="s">
        <v>7707</v>
      </c>
      <c r="F3124" s="219" t="s">
        <v>6394</v>
      </c>
      <c r="G3124" s="219" t="s">
        <v>7860</v>
      </c>
      <c r="H3124" s="219" t="s">
        <v>5990</v>
      </c>
      <c r="I3124" s="220" t="s">
        <v>7250</v>
      </c>
      <c r="J3124" s="221">
        <v>11500</v>
      </c>
      <c r="K3124" s="221">
        <v>1</v>
      </c>
      <c r="L3124" s="221">
        <v>11500</v>
      </c>
    </row>
    <row r="3125" spans="1:12" s="167" customFormat="1">
      <c r="A3125" s="218" t="str">
        <f t="shared" si="22"/>
        <v>O221017058351일반상품</v>
      </c>
      <c r="B3125" s="219" t="s">
        <v>8244</v>
      </c>
      <c r="C3125" s="219" t="s">
        <v>8023</v>
      </c>
      <c r="D3125" s="219" t="s">
        <v>8065</v>
      </c>
      <c r="E3125" s="219" t="s">
        <v>7707</v>
      </c>
      <c r="F3125" s="219" t="s">
        <v>6394</v>
      </c>
      <c r="G3125" s="219" t="s">
        <v>7860</v>
      </c>
      <c r="H3125" s="219" t="s">
        <v>5990</v>
      </c>
      <c r="I3125" s="220" t="s">
        <v>8786</v>
      </c>
      <c r="J3125" s="221">
        <v>37800</v>
      </c>
      <c r="K3125" s="221">
        <v>1</v>
      </c>
      <c r="L3125" s="221">
        <v>37800</v>
      </c>
    </row>
    <row r="3126" spans="1:12" s="167" customFormat="1">
      <c r="A3126" s="218" t="str">
        <f t="shared" si="22"/>
        <v>O221017058351일반상품</v>
      </c>
      <c r="B3126" s="219" t="s">
        <v>8244</v>
      </c>
      <c r="C3126" s="219" t="s">
        <v>8023</v>
      </c>
      <c r="D3126" s="219" t="s">
        <v>8065</v>
      </c>
      <c r="E3126" s="219" t="s">
        <v>7707</v>
      </c>
      <c r="F3126" s="219" t="s">
        <v>6394</v>
      </c>
      <c r="G3126" s="219" t="s">
        <v>7860</v>
      </c>
      <c r="H3126" s="219" t="s">
        <v>5990</v>
      </c>
      <c r="I3126" s="220" t="s">
        <v>8349</v>
      </c>
      <c r="J3126" s="221">
        <v>6200</v>
      </c>
      <c r="K3126" s="221">
        <v>1</v>
      </c>
      <c r="L3126" s="221">
        <v>6200</v>
      </c>
    </row>
    <row r="3127" spans="1:12" s="167" customFormat="1">
      <c r="A3127" s="218" t="str">
        <f t="shared" si="22"/>
        <v>O221017058351일반상품</v>
      </c>
      <c r="B3127" s="219" t="s">
        <v>8244</v>
      </c>
      <c r="C3127" s="219" t="s">
        <v>8023</v>
      </c>
      <c r="D3127" s="219" t="s">
        <v>8065</v>
      </c>
      <c r="E3127" s="219" t="s">
        <v>7707</v>
      </c>
      <c r="F3127" s="219" t="s">
        <v>6394</v>
      </c>
      <c r="G3127" s="219" t="s">
        <v>7860</v>
      </c>
      <c r="H3127" s="219" t="s">
        <v>5990</v>
      </c>
      <c r="I3127" s="220" t="s">
        <v>7201</v>
      </c>
      <c r="J3127" s="221">
        <v>12480</v>
      </c>
      <c r="K3127" s="221">
        <v>1</v>
      </c>
      <c r="L3127" s="221">
        <v>12480</v>
      </c>
    </row>
    <row r="3128" spans="1:12" s="167" customFormat="1">
      <c r="A3128" s="218" t="str">
        <f t="shared" si="22"/>
        <v>O221017058351일반상품</v>
      </c>
      <c r="B3128" s="219" t="s">
        <v>8244</v>
      </c>
      <c r="C3128" s="219" t="s">
        <v>8023</v>
      </c>
      <c r="D3128" s="219" t="s">
        <v>8065</v>
      </c>
      <c r="E3128" s="219" t="s">
        <v>7707</v>
      </c>
      <c r="F3128" s="219" t="s">
        <v>6394</v>
      </c>
      <c r="G3128" s="219" t="s">
        <v>7860</v>
      </c>
      <c r="H3128" s="219" t="s">
        <v>5990</v>
      </c>
      <c r="I3128" s="220" t="s">
        <v>8919</v>
      </c>
      <c r="J3128" s="221">
        <v>24000</v>
      </c>
      <c r="K3128" s="221">
        <v>1</v>
      </c>
      <c r="L3128" s="221">
        <v>24000</v>
      </c>
    </row>
    <row r="3129" spans="1:12" s="167" customFormat="1">
      <c r="A3129" s="218" t="str">
        <f t="shared" si="22"/>
        <v>O221017058351일반상품</v>
      </c>
      <c r="B3129" s="219" t="s">
        <v>8244</v>
      </c>
      <c r="C3129" s="219" t="s">
        <v>8023</v>
      </c>
      <c r="D3129" s="219" t="s">
        <v>8065</v>
      </c>
      <c r="E3129" s="219" t="s">
        <v>7707</v>
      </c>
      <c r="F3129" s="219" t="s">
        <v>6394</v>
      </c>
      <c r="G3129" s="219" t="s">
        <v>7860</v>
      </c>
      <c r="H3129" s="219" t="s">
        <v>5990</v>
      </c>
      <c r="I3129" s="220" t="s">
        <v>8707</v>
      </c>
      <c r="J3129" s="221">
        <v>2200</v>
      </c>
      <c r="K3129" s="221">
        <v>5</v>
      </c>
      <c r="L3129" s="221">
        <v>11000</v>
      </c>
    </row>
    <row r="3130" spans="1:12" s="167" customFormat="1">
      <c r="A3130" s="218" t="str">
        <f t="shared" si="22"/>
        <v>O221017058351일반상품</v>
      </c>
      <c r="B3130" s="219" t="s">
        <v>8244</v>
      </c>
      <c r="C3130" s="219" t="s">
        <v>8023</v>
      </c>
      <c r="D3130" s="219" t="s">
        <v>8065</v>
      </c>
      <c r="E3130" s="219" t="s">
        <v>7707</v>
      </c>
      <c r="F3130" s="219" t="s">
        <v>6394</v>
      </c>
      <c r="G3130" s="219" t="s">
        <v>7860</v>
      </c>
      <c r="H3130" s="219" t="s">
        <v>5990</v>
      </c>
      <c r="I3130" s="220" t="s">
        <v>8377</v>
      </c>
      <c r="J3130" s="221">
        <v>49500</v>
      </c>
      <c r="K3130" s="221">
        <v>1</v>
      </c>
      <c r="L3130" s="221">
        <v>49500</v>
      </c>
    </row>
    <row r="3131" spans="1:12" s="167" customFormat="1">
      <c r="A3131" s="218" t="str">
        <f t="shared" si="22"/>
        <v>O221017058351일반상품</v>
      </c>
      <c r="B3131" s="219" t="s">
        <v>8244</v>
      </c>
      <c r="C3131" s="219" t="s">
        <v>8023</v>
      </c>
      <c r="D3131" s="219" t="s">
        <v>8065</v>
      </c>
      <c r="E3131" s="219" t="s">
        <v>7707</v>
      </c>
      <c r="F3131" s="219" t="s">
        <v>6394</v>
      </c>
      <c r="G3131" s="219" t="s">
        <v>7860</v>
      </c>
      <c r="H3131" s="219" t="s">
        <v>5990</v>
      </c>
      <c r="I3131" s="220" t="s">
        <v>8563</v>
      </c>
      <c r="J3131" s="221">
        <v>2260</v>
      </c>
      <c r="K3131" s="221">
        <v>1</v>
      </c>
      <c r="L3131" s="221">
        <v>2260</v>
      </c>
    </row>
    <row r="3132" spans="1:12" s="167" customFormat="1">
      <c r="A3132" s="218" t="str">
        <f t="shared" si="22"/>
        <v>O221017058351일반상품</v>
      </c>
      <c r="B3132" s="219" t="s">
        <v>8244</v>
      </c>
      <c r="C3132" s="219" t="s">
        <v>8023</v>
      </c>
      <c r="D3132" s="219" t="s">
        <v>8065</v>
      </c>
      <c r="E3132" s="219" t="s">
        <v>7707</v>
      </c>
      <c r="F3132" s="219" t="s">
        <v>6394</v>
      </c>
      <c r="G3132" s="219" t="s">
        <v>7860</v>
      </c>
      <c r="H3132" s="219" t="s">
        <v>5990</v>
      </c>
      <c r="I3132" s="220" t="s">
        <v>8870</v>
      </c>
      <c r="J3132" s="221">
        <v>1070</v>
      </c>
      <c r="K3132" s="221">
        <v>1</v>
      </c>
      <c r="L3132" s="221">
        <v>1070</v>
      </c>
    </row>
    <row r="3133" spans="1:12" s="167" customFormat="1">
      <c r="A3133" s="218" t="str">
        <f t="shared" si="22"/>
        <v>O221017058351일반상품</v>
      </c>
      <c r="B3133" s="219" t="s">
        <v>8244</v>
      </c>
      <c r="C3133" s="219" t="s">
        <v>8023</v>
      </c>
      <c r="D3133" s="219" t="s">
        <v>8065</v>
      </c>
      <c r="E3133" s="219" t="s">
        <v>7707</v>
      </c>
      <c r="F3133" s="219" t="s">
        <v>6394</v>
      </c>
      <c r="G3133" s="219" t="s">
        <v>7860</v>
      </c>
      <c r="H3133" s="219" t="s">
        <v>5990</v>
      </c>
      <c r="I3133" s="220" t="s">
        <v>8683</v>
      </c>
      <c r="J3133" s="221">
        <v>10700</v>
      </c>
      <c r="K3133" s="221">
        <v>1</v>
      </c>
      <c r="L3133" s="221">
        <v>10700</v>
      </c>
    </row>
    <row r="3134" spans="1:12" s="167" customFormat="1">
      <c r="A3134" s="218" t="str">
        <f t="shared" si="22"/>
        <v>O221017058351일반상품</v>
      </c>
      <c r="B3134" s="219" t="s">
        <v>8244</v>
      </c>
      <c r="C3134" s="219" t="s">
        <v>8023</v>
      </c>
      <c r="D3134" s="219" t="s">
        <v>8065</v>
      </c>
      <c r="E3134" s="219" t="s">
        <v>7707</v>
      </c>
      <c r="F3134" s="219" t="s">
        <v>6394</v>
      </c>
      <c r="G3134" s="219" t="s">
        <v>7860</v>
      </c>
      <c r="H3134" s="219" t="s">
        <v>5990</v>
      </c>
      <c r="I3134" s="220" t="s">
        <v>8539</v>
      </c>
      <c r="J3134" s="221">
        <v>1160</v>
      </c>
      <c r="K3134" s="221">
        <v>1</v>
      </c>
      <c r="L3134" s="221">
        <v>1160</v>
      </c>
    </row>
    <row r="3135" spans="1:12" s="167" customFormat="1">
      <c r="A3135" s="218" t="str">
        <f t="shared" si="22"/>
        <v>O221017058351일반상품</v>
      </c>
      <c r="B3135" s="219" t="s">
        <v>8244</v>
      </c>
      <c r="C3135" s="219" t="s">
        <v>8023</v>
      </c>
      <c r="D3135" s="219" t="s">
        <v>8065</v>
      </c>
      <c r="E3135" s="219" t="s">
        <v>7707</v>
      </c>
      <c r="F3135" s="219" t="s">
        <v>6394</v>
      </c>
      <c r="G3135" s="219" t="s">
        <v>7860</v>
      </c>
      <c r="H3135" s="219" t="s">
        <v>5990</v>
      </c>
      <c r="I3135" s="220" t="s">
        <v>8458</v>
      </c>
      <c r="J3135" s="221">
        <v>5600</v>
      </c>
      <c r="K3135" s="221">
        <v>1</v>
      </c>
      <c r="L3135" s="221">
        <v>5600</v>
      </c>
    </row>
    <row r="3136" spans="1:12" s="167" customFormat="1">
      <c r="A3136" s="218" t="str">
        <f t="shared" si="22"/>
        <v>O221017058351일반상품</v>
      </c>
      <c r="B3136" s="219" t="s">
        <v>8244</v>
      </c>
      <c r="C3136" s="219" t="s">
        <v>8023</v>
      </c>
      <c r="D3136" s="219" t="s">
        <v>8065</v>
      </c>
      <c r="E3136" s="219" t="s">
        <v>7707</v>
      </c>
      <c r="F3136" s="219" t="s">
        <v>6394</v>
      </c>
      <c r="G3136" s="219" t="s">
        <v>7860</v>
      </c>
      <c r="H3136" s="219" t="s">
        <v>5990</v>
      </c>
      <c r="I3136" s="220" t="s">
        <v>8078</v>
      </c>
      <c r="J3136" s="221">
        <v>1000</v>
      </c>
      <c r="K3136" s="221">
        <v>1</v>
      </c>
      <c r="L3136" s="221">
        <v>1000</v>
      </c>
    </row>
    <row r="3137" spans="1:12" s="167" customFormat="1">
      <c r="A3137" s="218" t="str">
        <f t="shared" si="22"/>
        <v>O221017058351일반상품</v>
      </c>
      <c r="B3137" s="219" t="s">
        <v>8244</v>
      </c>
      <c r="C3137" s="219" t="s">
        <v>8023</v>
      </c>
      <c r="D3137" s="219" t="s">
        <v>8065</v>
      </c>
      <c r="E3137" s="219" t="s">
        <v>7707</v>
      </c>
      <c r="F3137" s="219" t="s">
        <v>6394</v>
      </c>
      <c r="G3137" s="219" t="s">
        <v>7860</v>
      </c>
      <c r="H3137" s="219" t="s">
        <v>5990</v>
      </c>
      <c r="I3137" s="220" t="s">
        <v>8552</v>
      </c>
      <c r="J3137" s="221">
        <v>14000</v>
      </c>
      <c r="K3137" s="221">
        <v>1</v>
      </c>
      <c r="L3137" s="221">
        <v>14000</v>
      </c>
    </row>
    <row r="3138" spans="1:12" s="167" customFormat="1">
      <c r="A3138" s="218" t="str">
        <f t="shared" si="22"/>
        <v>O221017058351일반상품</v>
      </c>
      <c r="B3138" s="219" t="s">
        <v>8244</v>
      </c>
      <c r="C3138" s="219" t="s">
        <v>8023</v>
      </c>
      <c r="D3138" s="219" t="s">
        <v>8065</v>
      </c>
      <c r="E3138" s="219" t="s">
        <v>7707</v>
      </c>
      <c r="F3138" s="219" t="s">
        <v>6394</v>
      </c>
      <c r="G3138" s="219" t="s">
        <v>7860</v>
      </c>
      <c r="H3138" s="219" t="s">
        <v>5990</v>
      </c>
      <c r="I3138" s="220" t="s">
        <v>8701</v>
      </c>
      <c r="J3138" s="221">
        <v>31000</v>
      </c>
      <c r="K3138" s="221">
        <v>1</v>
      </c>
      <c r="L3138" s="221">
        <v>31000</v>
      </c>
    </row>
    <row r="3139" spans="1:12" s="167" customFormat="1">
      <c r="A3139" s="218" t="str">
        <f t="shared" si="22"/>
        <v>O221017058351일반상품</v>
      </c>
      <c r="B3139" s="219" t="s">
        <v>8244</v>
      </c>
      <c r="C3139" s="219" t="s">
        <v>8023</v>
      </c>
      <c r="D3139" s="219" t="s">
        <v>8065</v>
      </c>
      <c r="E3139" s="219" t="s">
        <v>7707</v>
      </c>
      <c r="F3139" s="219" t="s">
        <v>6394</v>
      </c>
      <c r="G3139" s="219" t="s">
        <v>7860</v>
      </c>
      <c r="H3139" s="219" t="s">
        <v>5990</v>
      </c>
      <c r="I3139" s="220" t="s">
        <v>8407</v>
      </c>
      <c r="J3139" s="221">
        <v>1200</v>
      </c>
      <c r="K3139" s="221">
        <v>1</v>
      </c>
      <c r="L3139" s="221">
        <v>1200</v>
      </c>
    </row>
    <row r="3140" spans="1:12" s="167" customFormat="1">
      <c r="A3140" s="218" t="str">
        <f t="shared" si="22"/>
        <v>O221017058351일반상품</v>
      </c>
      <c r="B3140" s="219" t="s">
        <v>8244</v>
      </c>
      <c r="C3140" s="219" t="s">
        <v>8023</v>
      </c>
      <c r="D3140" s="219" t="s">
        <v>8065</v>
      </c>
      <c r="E3140" s="219" t="s">
        <v>7707</v>
      </c>
      <c r="F3140" s="219" t="s">
        <v>6394</v>
      </c>
      <c r="G3140" s="219" t="s">
        <v>7860</v>
      </c>
      <c r="H3140" s="219" t="s">
        <v>5990</v>
      </c>
      <c r="I3140" s="220" t="s">
        <v>8033</v>
      </c>
      <c r="J3140" s="221">
        <v>2400</v>
      </c>
      <c r="K3140" s="221">
        <v>1</v>
      </c>
      <c r="L3140" s="221">
        <v>2400</v>
      </c>
    </row>
    <row r="3141" spans="1:12" s="167" customFormat="1">
      <c r="A3141" s="218" t="str">
        <f t="shared" si="22"/>
        <v>O221017058351일반상품</v>
      </c>
      <c r="B3141" s="219" t="s">
        <v>8244</v>
      </c>
      <c r="C3141" s="219" t="s">
        <v>8023</v>
      </c>
      <c r="D3141" s="219" t="s">
        <v>8065</v>
      </c>
      <c r="E3141" s="219" t="s">
        <v>7707</v>
      </c>
      <c r="F3141" s="219" t="s">
        <v>6394</v>
      </c>
      <c r="G3141" s="219" t="s">
        <v>7860</v>
      </c>
      <c r="H3141" s="219" t="s">
        <v>5990</v>
      </c>
      <c r="I3141" s="220" t="s">
        <v>8025</v>
      </c>
      <c r="J3141" s="221">
        <v>3800</v>
      </c>
      <c r="K3141" s="221">
        <v>1</v>
      </c>
      <c r="L3141" s="221">
        <v>3800</v>
      </c>
    </row>
    <row r="3142" spans="1:12" s="167" customFormat="1">
      <c r="A3142" s="218" t="str">
        <f t="shared" si="22"/>
        <v>O221017058350일반상품</v>
      </c>
      <c r="B3142" s="219" t="s">
        <v>8245</v>
      </c>
      <c r="C3142" s="219" t="s">
        <v>8023</v>
      </c>
      <c r="D3142" s="219" t="s">
        <v>8065</v>
      </c>
      <c r="E3142" s="219" t="s">
        <v>7707</v>
      </c>
      <c r="F3142" s="219" t="s">
        <v>6394</v>
      </c>
      <c r="G3142" s="219" t="s">
        <v>7822</v>
      </c>
      <c r="H3142" s="219" t="s">
        <v>5990</v>
      </c>
      <c r="I3142" s="220" t="s">
        <v>8880</v>
      </c>
      <c r="J3142" s="221">
        <v>57000</v>
      </c>
      <c r="K3142" s="221">
        <v>1</v>
      </c>
      <c r="L3142" s="221">
        <v>57000</v>
      </c>
    </row>
    <row r="3143" spans="1:12" s="167" customFormat="1">
      <c r="A3143" s="218" t="str">
        <f t="shared" si="22"/>
        <v>O221017058350일반상품</v>
      </c>
      <c r="B3143" s="219" t="s">
        <v>8245</v>
      </c>
      <c r="C3143" s="219" t="s">
        <v>8023</v>
      </c>
      <c r="D3143" s="219" t="s">
        <v>8065</v>
      </c>
      <c r="E3143" s="219" t="s">
        <v>7707</v>
      </c>
      <c r="F3143" s="219" t="s">
        <v>6394</v>
      </c>
      <c r="G3143" s="219" t="s">
        <v>7822</v>
      </c>
      <c r="H3143" s="219" t="s">
        <v>5990</v>
      </c>
      <c r="I3143" s="220" t="s">
        <v>8578</v>
      </c>
      <c r="J3143" s="221">
        <v>4530</v>
      </c>
      <c r="K3143" s="221">
        <v>6</v>
      </c>
      <c r="L3143" s="221">
        <v>27180</v>
      </c>
    </row>
    <row r="3144" spans="1:12" s="167" customFormat="1">
      <c r="A3144" s="218" t="str">
        <f t="shared" si="22"/>
        <v>O221017058350일반상품</v>
      </c>
      <c r="B3144" s="219" t="s">
        <v>8245</v>
      </c>
      <c r="C3144" s="219" t="s">
        <v>8023</v>
      </c>
      <c r="D3144" s="219" t="s">
        <v>8065</v>
      </c>
      <c r="E3144" s="219" t="s">
        <v>7707</v>
      </c>
      <c r="F3144" s="219" t="s">
        <v>6394</v>
      </c>
      <c r="G3144" s="219" t="s">
        <v>7822</v>
      </c>
      <c r="H3144" s="219" t="s">
        <v>5990</v>
      </c>
      <c r="I3144" s="220" t="s">
        <v>8464</v>
      </c>
      <c r="J3144" s="221">
        <v>1800</v>
      </c>
      <c r="K3144" s="221">
        <v>1</v>
      </c>
      <c r="L3144" s="221">
        <v>1800</v>
      </c>
    </row>
    <row r="3145" spans="1:12" s="167" customFormat="1">
      <c r="A3145" s="218" t="str">
        <f t="shared" si="22"/>
        <v>O221017058350일반상품</v>
      </c>
      <c r="B3145" s="219" t="s">
        <v>8245</v>
      </c>
      <c r="C3145" s="219" t="s">
        <v>8023</v>
      </c>
      <c r="D3145" s="219" t="s">
        <v>8065</v>
      </c>
      <c r="E3145" s="219" t="s">
        <v>7707</v>
      </c>
      <c r="F3145" s="219" t="s">
        <v>6394</v>
      </c>
      <c r="G3145" s="219" t="s">
        <v>7822</v>
      </c>
      <c r="H3145" s="219" t="s">
        <v>5990</v>
      </c>
      <c r="I3145" s="220" t="s">
        <v>8963</v>
      </c>
      <c r="J3145" s="221">
        <v>9000</v>
      </c>
      <c r="K3145" s="221">
        <v>1</v>
      </c>
      <c r="L3145" s="221">
        <v>9000</v>
      </c>
    </row>
    <row r="3146" spans="1:12" s="167" customFormat="1">
      <c r="A3146" s="218" t="str">
        <f t="shared" si="22"/>
        <v>O221017058350일반상품</v>
      </c>
      <c r="B3146" s="219" t="s">
        <v>8245</v>
      </c>
      <c r="C3146" s="219" t="s">
        <v>8023</v>
      </c>
      <c r="D3146" s="219" t="s">
        <v>8065</v>
      </c>
      <c r="E3146" s="219" t="s">
        <v>7707</v>
      </c>
      <c r="F3146" s="219" t="s">
        <v>6394</v>
      </c>
      <c r="G3146" s="219" t="s">
        <v>7822</v>
      </c>
      <c r="H3146" s="219" t="s">
        <v>5990</v>
      </c>
      <c r="I3146" s="220" t="s">
        <v>8649</v>
      </c>
      <c r="J3146" s="221">
        <v>7200</v>
      </c>
      <c r="K3146" s="221">
        <v>1</v>
      </c>
      <c r="L3146" s="221">
        <v>7200</v>
      </c>
    </row>
    <row r="3147" spans="1:12" s="167" customFormat="1">
      <c r="A3147" s="218" t="str">
        <f t="shared" si="22"/>
        <v>O221017058350일반상품</v>
      </c>
      <c r="B3147" s="219" t="s">
        <v>8245</v>
      </c>
      <c r="C3147" s="219" t="s">
        <v>8023</v>
      </c>
      <c r="D3147" s="219" t="s">
        <v>8065</v>
      </c>
      <c r="E3147" s="219" t="s">
        <v>7707</v>
      </c>
      <c r="F3147" s="219" t="s">
        <v>6394</v>
      </c>
      <c r="G3147" s="219" t="s">
        <v>7822</v>
      </c>
      <c r="H3147" s="219" t="s">
        <v>5990</v>
      </c>
      <c r="I3147" s="220" t="s">
        <v>8964</v>
      </c>
      <c r="J3147" s="221">
        <v>35910</v>
      </c>
      <c r="K3147" s="221">
        <v>1</v>
      </c>
      <c r="L3147" s="221">
        <v>35910</v>
      </c>
    </row>
    <row r="3148" spans="1:12" s="167" customFormat="1">
      <c r="A3148" s="218" t="str">
        <f t="shared" si="22"/>
        <v>O221017058350일반상품</v>
      </c>
      <c r="B3148" s="219" t="s">
        <v>8245</v>
      </c>
      <c r="C3148" s="219" t="s">
        <v>8023</v>
      </c>
      <c r="D3148" s="219" t="s">
        <v>8065</v>
      </c>
      <c r="E3148" s="219" t="s">
        <v>7707</v>
      </c>
      <c r="F3148" s="219" t="s">
        <v>6394</v>
      </c>
      <c r="G3148" s="219" t="s">
        <v>7822</v>
      </c>
      <c r="H3148" s="219" t="s">
        <v>5990</v>
      </c>
      <c r="I3148" s="220" t="s">
        <v>8648</v>
      </c>
      <c r="J3148" s="221">
        <v>17200</v>
      </c>
      <c r="K3148" s="221">
        <v>1</v>
      </c>
      <c r="L3148" s="221">
        <v>17200</v>
      </c>
    </row>
    <row r="3149" spans="1:12" s="167" customFormat="1">
      <c r="A3149" s="218" t="str">
        <f t="shared" si="22"/>
        <v>O221017058350일반상품</v>
      </c>
      <c r="B3149" s="219" t="s">
        <v>8245</v>
      </c>
      <c r="C3149" s="219" t="s">
        <v>8023</v>
      </c>
      <c r="D3149" s="219" t="s">
        <v>8065</v>
      </c>
      <c r="E3149" s="219" t="s">
        <v>7707</v>
      </c>
      <c r="F3149" s="219" t="s">
        <v>6394</v>
      </c>
      <c r="G3149" s="219" t="s">
        <v>7822</v>
      </c>
      <c r="H3149" s="219" t="s">
        <v>5990</v>
      </c>
      <c r="I3149" s="220" t="s">
        <v>8069</v>
      </c>
      <c r="J3149" s="221">
        <v>2700</v>
      </c>
      <c r="K3149" s="221">
        <v>2</v>
      </c>
      <c r="L3149" s="221">
        <v>5400</v>
      </c>
    </row>
    <row r="3150" spans="1:12" s="167" customFormat="1">
      <c r="A3150" s="218" t="str">
        <f t="shared" si="22"/>
        <v>O221017058350일반상품</v>
      </c>
      <c r="B3150" s="219" t="s">
        <v>8245</v>
      </c>
      <c r="C3150" s="219" t="s">
        <v>8023</v>
      </c>
      <c r="D3150" s="219" t="s">
        <v>8065</v>
      </c>
      <c r="E3150" s="219" t="s">
        <v>7707</v>
      </c>
      <c r="F3150" s="219" t="s">
        <v>6394</v>
      </c>
      <c r="G3150" s="219" t="s">
        <v>7822</v>
      </c>
      <c r="H3150" s="219" t="s">
        <v>5990</v>
      </c>
      <c r="I3150" s="220" t="s">
        <v>8454</v>
      </c>
      <c r="J3150" s="221">
        <v>28700</v>
      </c>
      <c r="K3150" s="221">
        <v>3</v>
      </c>
      <c r="L3150" s="221">
        <v>86100</v>
      </c>
    </row>
    <row r="3151" spans="1:12" s="167" customFormat="1">
      <c r="A3151" s="218" t="str">
        <f t="shared" si="22"/>
        <v>O221017058350일반상품</v>
      </c>
      <c r="B3151" s="219" t="s">
        <v>8245</v>
      </c>
      <c r="C3151" s="219" t="s">
        <v>8023</v>
      </c>
      <c r="D3151" s="219" t="s">
        <v>8065</v>
      </c>
      <c r="E3151" s="219" t="s">
        <v>7707</v>
      </c>
      <c r="F3151" s="219" t="s">
        <v>6394</v>
      </c>
      <c r="G3151" s="219" t="s">
        <v>7822</v>
      </c>
      <c r="H3151" s="219" t="s">
        <v>5990</v>
      </c>
      <c r="I3151" s="220" t="s">
        <v>7978</v>
      </c>
      <c r="J3151" s="221">
        <v>3270</v>
      </c>
      <c r="K3151" s="221">
        <v>5</v>
      </c>
      <c r="L3151" s="221">
        <v>16350</v>
      </c>
    </row>
    <row r="3152" spans="1:12" s="167" customFormat="1">
      <c r="A3152" s="218" t="str">
        <f t="shared" si="22"/>
        <v>O221017058350일반상품</v>
      </c>
      <c r="B3152" s="219" t="s">
        <v>8245</v>
      </c>
      <c r="C3152" s="219" t="s">
        <v>8023</v>
      </c>
      <c r="D3152" s="219" t="s">
        <v>8065</v>
      </c>
      <c r="E3152" s="219" t="s">
        <v>7707</v>
      </c>
      <c r="F3152" s="219" t="s">
        <v>6394</v>
      </c>
      <c r="G3152" s="219" t="s">
        <v>7822</v>
      </c>
      <c r="H3152" s="219" t="s">
        <v>5990</v>
      </c>
      <c r="I3152" s="220" t="s">
        <v>8078</v>
      </c>
      <c r="J3152" s="221">
        <v>1000</v>
      </c>
      <c r="K3152" s="221">
        <v>2</v>
      </c>
      <c r="L3152" s="221">
        <v>2000</v>
      </c>
    </row>
    <row r="3153" spans="1:12" s="167" customFormat="1">
      <c r="A3153" s="218" t="str">
        <f t="shared" si="22"/>
        <v>O221017058350일반상품</v>
      </c>
      <c r="B3153" s="219" t="s">
        <v>8245</v>
      </c>
      <c r="C3153" s="219" t="s">
        <v>8023</v>
      </c>
      <c r="D3153" s="219" t="s">
        <v>8065</v>
      </c>
      <c r="E3153" s="219" t="s">
        <v>7707</v>
      </c>
      <c r="F3153" s="219" t="s">
        <v>6394</v>
      </c>
      <c r="G3153" s="219" t="s">
        <v>7822</v>
      </c>
      <c r="H3153" s="219" t="s">
        <v>5990</v>
      </c>
      <c r="I3153" s="220" t="s">
        <v>8938</v>
      </c>
      <c r="J3153" s="221">
        <v>2500</v>
      </c>
      <c r="K3153" s="221">
        <v>2</v>
      </c>
      <c r="L3153" s="221">
        <v>5000</v>
      </c>
    </row>
    <row r="3154" spans="1:12" s="167" customFormat="1">
      <c r="A3154" s="218" t="str">
        <f t="shared" si="22"/>
        <v>O221017058350일반상품</v>
      </c>
      <c r="B3154" s="219" t="s">
        <v>8245</v>
      </c>
      <c r="C3154" s="219" t="s">
        <v>8023</v>
      </c>
      <c r="D3154" s="219" t="s">
        <v>8065</v>
      </c>
      <c r="E3154" s="219" t="s">
        <v>7707</v>
      </c>
      <c r="F3154" s="219" t="s">
        <v>6394</v>
      </c>
      <c r="G3154" s="219" t="s">
        <v>7822</v>
      </c>
      <c r="H3154" s="219" t="s">
        <v>5990</v>
      </c>
      <c r="I3154" s="220" t="s">
        <v>8025</v>
      </c>
      <c r="J3154" s="221">
        <v>3800</v>
      </c>
      <c r="K3154" s="221">
        <v>2</v>
      </c>
      <c r="L3154" s="221">
        <v>7600</v>
      </c>
    </row>
    <row r="3155" spans="1:12" s="167" customFormat="1">
      <c r="A3155" s="218" t="str">
        <f t="shared" si="22"/>
        <v>O221017058350일반상품</v>
      </c>
      <c r="B3155" s="219" t="s">
        <v>8245</v>
      </c>
      <c r="C3155" s="219" t="s">
        <v>8023</v>
      </c>
      <c r="D3155" s="219" t="s">
        <v>8065</v>
      </c>
      <c r="E3155" s="219" t="s">
        <v>7707</v>
      </c>
      <c r="F3155" s="219" t="s">
        <v>6394</v>
      </c>
      <c r="G3155" s="219" t="s">
        <v>7822</v>
      </c>
      <c r="H3155" s="219" t="s">
        <v>5990</v>
      </c>
      <c r="I3155" s="220" t="s">
        <v>8735</v>
      </c>
      <c r="J3155" s="221">
        <v>22000</v>
      </c>
      <c r="K3155" s="221">
        <v>1</v>
      </c>
      <c r="L3155" s="221">
        <v>22000</v>
      </c>
    </row>
    <row r="3156" spans="1:12" s="167" customFormat="1">
      <c r="A3156" s="218" t="str">
        <f t="shared" si="22"/>
        <v>O221017058349일반상품</v>
      </c>
      <c r="B3156" s="219" t="s">
        <v>8246</v>
      </c>
      <c r="C3156" s="219" t="s">
        <v>8023</v>
      </c>
      <c r="D3156" s="219" t="s">
        <v>8065</v>
      </c>
      <c r="E3156" s="219" t="s">
        <v>7707</v>
      </c>
      <c r="F3156" s="219" t="s">
        <v>6394</v>
      </c>
      <c r="G3156" s="219" t="s">
        <v>7865</v>
      </c>
      <c r="H3156" s="219" t="s">
        <v>5990</v>
      </c>
      <c r="I3156" s="220" t="s">
        <v>8374</v>
      </c>
      <c r="J3156" s="221">
        <v>47270</v>
      </c>
      <c r="K3156" s="221">
        <v>1</v>
      </c>
      <c r="L3156" s="221">
        <v>47270</v>
      </c>
    </row>
    <row r="3157" spans="1:12" s="167" customFormat="1">
      <c r="A3157" s="218" t="str">
        <f t="shared" si="22"/>
        <v>O221017058349일반상품</v>
      </c>
      <c r="B3157" s="219" t="s">
        <v>8246</v>
      </c>
      <c r="C3157" s="219" t="s">
        <v>8023</v>
      </c>
      <c r="D3157" s="219" t="s">
        <v>8065</v>
      </c>
      <c r="E3157" s="219" t="s">
        <v>7707</v>
      </c>
      <c r="F3157" s="219" t="s">
        <v>6394</v>
      </c>
      <c r="G3157" s="219" t="s">
        <v>7865</v>
      </c>
      <c r="H3157" s="219" t="s">
        <v>5990</v>
      </c>
      <c r="I3157" s="220" t="s">
        <v>8965</v>
      </c>
      <c r="J3157" s="221">
        <v>2730</v>
      </c>
      <c r="K3157" s="221">
        <v>1</v>
      </c>
      <c r="L3157" s="221">
        <v>2730</v>
      </c>
    </row>
    <row r="3158" spans="1:12" s="167" customFormat="1">
      <c r="A3158" s="218" t="str">
        <f t="shared" si="22"/>
        <v>O221017058349일반상품</v>
      </c>
      <c r="B3158" s="219" t="s">
        <v>8246</v>
      </c>
      <c r="C3158" s="219" t="s">
        <v>8023</v>
      </c>
      <c r="D3158" s="219" t="s">
        <v>8065</v>
      </c>
      <c r="E3158" s="219" t="s">
        <v>7707</v>
      </c>
      <c r="F3158" s="219" t="s">
        <v>6394</v>
      </c>
      <c r="G3158" s="219" t="s">
        <v>7865</v>
      </c>
      <c r="H3158" s="219" t="s">
        <v>5990</v>
      </c>
      <c r="I3158" s="220" t="s">
        <v>8966</v>
      </c>
      <c r="J3158" s="221">
        <v>11760</v>
      </c>
      <c r="K3158" s="221">
        <v>1</v>
      </c>
      <c r="L3158" s="221">
        <v>11760</v>
      </c>
    </row>
    <row r="3159" spans="1:12" s="167" customFormat="1">
      <c r="A3159" s="218" t="str">
        <f t="shared" si="22"/>
        <v>O221017058349일반상품</v>
      </c>
      <c r="B3159" s="219" t="s">
        <v>8246</v>
      </c>
      <c r="C3159" s="219" t="s">
        <v>8023</v>
      </c>
      <c r="D3159" s="219" t="s">
        <v>8065</v>
      </c>
      <c r="E3159" s="219" t="s">
        <v>7707</v>
      </c>
      <c r="F3159" s="219" t="s">
        <v>6394</v>
      </c>
      <c r="G3159" s="219" t="s">
        <v>7865</v>
      </c>
      <c r="H3159" s="219" t="s">
        <v>5990</v>
      </c>
      <c r="I3159" s="220" t="s">
        <v>7302</v>
      </c>
      <c r="J3159" s="221">
        <v>490</v>
      </c>
      <c r="K3159" s="221">
        <v>3</v>
      </c>
      <c r="L3159" s="221">
        <v>1470</v>
      </c>
    </row>
    <row r="3160" spans="1:12" s="167" customFormat="1">
      <c r="A3160" s="218" t="str">
        <f t="shared" si="22"/>
        <v>O221017058349일반상품</v>
      </c>
      <c r="B3160" s="219" t="s">
        <v>8246</v>
      </c>
      <c r="C3160" s="219" t="s">
        <v>8023</v>
      </c>
      <c r="D3160" s="219" t="s">
        <v>8065</v>
      </c>
      <c r="E3160" s="219" t="s">
        <v>7707</v>
      </c>
      <c r="F3160" s="219" t="s">
        <v>6394</v>
      </c>
      <c r="G3160" s="219" t="s">
        <v>7865</v>
      </c>
      <c r="H3160" s="219" t="s">
        <v>5990</v>
      </c>
      <c r="I3160" s="220" t="s">
        <v>8967</v>
      </c>
      <c r="J3160" s="221">
        <v>7100</v>
      </c>
      <c r="K3160" s="221">
        <v>1</v>
      </c>
      <c r="L3160" s="221">
        <v>7100</v>
      </c>
    </row>
    <row r="3161" spans="1:12" s="167" customFormat="1">
      <c r="A3161" s="218" t="str">
        <f t="shared" si="22"/>
        <v>O221017058349일반상품</v>
      </c>
      <c r="B3161" s="219" t="s">
        <v>8246</v>
      </c>
      <c r="C3161" s="219" t="s">
        <v>8023</v>
      </c>
      <c r="D3161" s="219" t="s">
        <v>8065</v>
      </c>
      <c r="E3161" s="219" t="s">
        <v>7707</v>
      </c>
      <c r="F3161" s="219" t="s">
        <v>6394</v>
      </c>
      <c r="G3161" s="219" t="s">
        <v>7865</v>
      </c>
      <c r="H3161" s="219" t="s">
        <v>5990</v>
      </c>
      <c r="I3161" s="220" t="s">
        <v>8545</v>
      </c>
      <c r="J3161" s="221">
        <v>2910</v>
      </c>
      <c r="K3161" s="221">
        <v>2</v>
      </c>
      <c r="L3161" s="221">
        <v>5820</v>
      </c>
    </row>
    <row r="3162" spans="1:12" s="167" customFormat="1">
      <c r="A3162" s="218" t="str">
        <f t="shared" si="22"/>
        <v>O221017058349일반상품</v>
      </c>
      <c r="B3162" s="219" t="s">
        <v>8246</v>
      </c>
      <c r="C3162" s="219" t="s">
        <v>8023</v>
      </c>
      <c r="D3162" s="219" t="s">
        <v>8065</v>
      </c>
      <c r="E3162" s="219" t="s">
        <v>7707</v>
      </c>
      <c r="F3162" s="219" t="s">
        <v>6394</v>
      </c>
      <c r="G3162" s="219" t="s">
        <v>7865</v>
      </c>
      <c r="H3162" s="219" t="s">
        <v>5990</v>
      </c>
      <c r="I3162" s="220" t="s">
        <v>8546</v>
      </c>
      <c r="J3162" s="221">
        <v>3000</v>
      </c>
      <c r="K3162" s="221">
        <v>1</v>
      </c>
      <c r="L3162" s="221">
        <v>3000</v>
      </c>
    </row>
    <row r="3163" spans="1:12" s="167" customFormat="1">
      <c r="A3163" s="218" t="str">
        <f t="shared" si="22"/>
        <v>O221017058349일반상품</v>
      </c>
      <c r="B3163" s="219" t="s">
        <v>8246</v>
      </c>
      <c r="C3163" s="219" t="s">
        <v>8023</v>
      </c>
      <c r="D3163" s="219" t="s">
        <v>8065</v>
      </c>
      <c r="E3163" s="219" t="s">
        <v>7707</v>
      </c>
      <c r="F3163" s="219" t="s">
        <v>6394</v>
      </c>
      <c r="G3163" s="219" t="s">
        <v>7865</v>
      </c>
      <c r="H3163" s="219" t="s">
        <v>5990</v>
      </c>
      <c r="I3163" s="220" t="s">
        <v>8547</v>
      </c>
      <c r="J3163" s="221">
        <v>2950</v>
      </c>
      <c r="K3163" s="221">
        <v>2</v>
      </c>
      <c r="L3163" s="221">
        <v>5900</v>
      </c>
    </row>
    <row r="3164" spans="1:12" s="167" customFormat="1">
      <c r="A3164" s="218" t="str">
        <f t="shared" si="22"/>
        <v>O221017058349일반상품</v>
      </c>
      <c r="B3164" s="219" t="s">
        <v>8246</v>
      </c>
      <c r="C3164" s="219" t="s">
        <v>8023</v>
      </c>
      <c r="D3164" s="219" t="s">
        <v>8065</v>
      </c>
      <c r="E3164" s="219" t="s">
        <v>7707</v>
      </c>
      <c r="F3164" s="219" t="s">
        <v>6394</v>
      </c>
      <c r="G3164" s="219" t="s">
        <v>7865</v>
      </c>
      <c r="H3164" s="219" t="s">
        <v>5990</v>
      </c>
      <c r="I3164" s="220" t="s">
        <v>8968</v>
      </c>
      <c r="J3164" s="221">
        <v>17000</v>
      </c>
      <c r="K3164" s="221">
        <v>1</v>
      </c>
      <c r="L3164" s="221">
        <v>17000</v>
      </c>
    </row>
    <row r="3165" spans="1:12" s="167" customFormat="1">
      <c r="A3165" s="218" t="str">
        <f t="shared" si="22"/>
        <v>O221017058349일반상품</v>
      </c>
      <c r="B3165" s="219" t="s">
        <v>8246</v>
      </c>
      <c r="C3165" s="219" t="s">
        <v>8023</v>
      </c>
      <c r="D3165" s="219" t="s">
        <v>8065</v>
      </c>
      <c r="E3165" s="219" t="s">
        <v>7707</v>
      </c>
      <c r="F3165" s="219" t="s">
        <v>6394</v>
      </c>
      <c r="G3165" s="219" t="s">
        <v>7865</v>
      </c>
      <c r="H3165" s="219" t="s">
        <v>5990</v>
      </c>
      <c r="I3165" s="220" t="s">
        <v>8582</v>
      </c>
      <c r="J3165" s="221">
        <v>5240</v>
      </c>
      <c r="K3165" s="221">
        <v>2</v>
      </c>
      <c r="L3165" s="221">
        <v>10480</v>
      </c>
    </row>
    <row r="3166" spans="1:12" s="167" customFormat="1">
      <c r="A3166" s="218" t="str">
        <f t="shared" si="22"/>
        <v>O221017058349일반상품</v>
      </c>
      <c r="B3166" s="219" t="s">
        <v>8246</v>
      </c>
      <c r="C3166" s="219" t="s">
        <v>8023</v>
      </c>
      <c r="D3166" s="219" t="s">
        <v>8065</v>
      </c>
      <c r="E3166" s="219" t="s">
        <v>7707</v>
      </c>
      <c r="F3166" s="219" t="s">
        <v>6394</v>
      </c>
      <c r="G3166" s="219" t="s">
        <v>7865</v>
      </c>
      <c r="H3166" s="219" t="s">
        <v>5990</v>
      </c>
      <c r="I3166" s="220" t="s">
        <v>8465</v>
      </c>
      <c r="J3166" s="221">
        <v>8500</v>
      </c>
      <c r="K3166" s="221">
        <v>1</v>
      </c>
      <c r="L3166" s="221">
        <v>8500</v>
      </c>
    </row>
    <row r="3167" spans="1:12" s="167" customFormat="1">
      <c r="A3167" s="218" t="str">
        <f t="shared" si="22"/>
        <v>O221017058349일반상품</v>
      </c>
      <c r="B3167" s="219" t="s">
        <v>8246</v>
      </c>
      <c r="C3167" s="219" t="s">
        <v>8023</v>
      </c>
      <c r="D3167" s="219" t="s">
        <v>8065</v>
      </c>
      <c r="E3167" s="219" t="s">
        <v>7707</v>
      </c>
      <c r="F3167" s="219" t="s">
        <v>6394</v>
      </c>
      <c r="G3167" s="219" t="s">
        <v>7865</v>
      </c>
      <c r="H3167" s="219" t="s">
        <v>5990</v>
      </c>
      <c r="I3167" s="220" t="s">
        <v>8686</v>
      </c>
      <c r="J3167" s="221">
        <v>11400</v>
      </c>
      <c r="K3167" s="221">
        <v>1</v>
      </c>
      <c r="L3167" s="221">
        <v>11400</v>
      </c>
    </row>
    <row r="3168" spans="1:12" s="167" customFormat="1">
      <c r="A3168" s="218" t="str">
        <f t="shared" si="22"/>
        <v>O221017058349일반상품</v>
      </c>
      <c r="B3168" s="219" t="s">
        <v>8246</v>
      </c>
      <c r="C3168" s="219" t="s">
        <v>8023</v>
      </c>
      <c r="D3168" s="219" t="s">
        <v>8065</v>
      </c>
      <c r="E3168" s="219" t="s">
        <v>7707</v>
      </c>
      <c r="F3168" s="219" t="s">
        <v>6394</v>
      </c>
      <c r="G3168" s="219" t="s">
        <v>7865</v>
      </c>
      <c r="H3168" s="219" t="s">
        <v>5990</v>
      </c>
      <c r="I3168" s="220" t="s">
        <v>8426</v>
      </c>
      <c r="J3168" s="221">
        <v>2850</v>
      </c>
      <c r="K3168" s="221">
        <v>4</v>
      </c>
      <c r="L3168" s="221">
        <v>11400</v>
      </c>
    </row>
    <row r="3169" spans="1:12" s="167" customFormat="1">
      <c r="A3169" s="218" t="str">
        <f t="shared" si="22"/>
        <v>O221017058349일반상품</v>
      </c>
      <c r="B3169" s="219" t="s">
        <v>8246</v>
      </c>
      <c r="C3169" s="219" t="s">
        <v>8023</v>
      </c>
      <c r="D3169" s="219" t="s">
        <v>8065</v>
      </c>
      <c r="E3169" s="219" t="s">
        <v>7707</v>
      </c>
      <c r="F3169" s="219" t="s">
        <v>6394</v>
      </c>
      <c r="G3169" s="219" t="s">
        <v>7865</v>
      </c>
      <c r="H3169" s="219" t="s">
        <v>5990</v>
      </c>
      <c r="I3169" s="220" t="s">
        <v>8386</v>
      </c>
      <c r="J3169" s="221">
        <v>7880</v>
      </c>
      <c r="K3169" s="221">
        <v>1</v>
      </c>
      <c r="L3169" s="221">
        <v>7880</v>
      </c>
    </row>
    <row r="3170" spans="1:12" s="167" customFormat="1">
      <c r="A3170" s="218" t="str">
        <f t="shared" si="22"/>
        <v>O221017058349일반상품</v>
      </c>
      <c r="B3170" s="219" t="s">
        <v>8246</v>
      </c>
      <c r="C3170" s="219" t="s">
        <v>8023</v>
      </c>
      <c r="D3170" s="219" t="s">
        <v>8065</v>
      </c>
      <c r="E3170" s="219" t="s">
        <v>7707</v>
      </c>
      <c r="F3170" s="219" t="s">
        <v>6394</v>
      </c>
      <c r="G3170" s="219" t="s">
        <v>7865</v>
      </c>
      <c r="H3170" s="219" t="s">
        <v>5990</v>
      </c>
      <c r="I3170" s="220" t="s">
        <v>7253</v>
      </c>
      <c r="J3170" s="221">
        <v>2850</v>
      </c>
      <c r="K3170" s="221">
        <v>5</v>
      </c>
      <c r="L3170" s="221">
        <v>14250</v>
      </c>
    </row>
    <row r="3171" spans="1:12" s="167" customFormat="1">
      <c r="A3171" s="218" t="str">
        <f t="shared" si="22"/>
        <v>O221017058349일반상품</v>
      </c>
      <c r="B3171" s="219" t="s">
        <v>8246</v>
      </c>
      <c r="C3171" s="219" t="s">
        <v>8023</v>
      </c>
      <c r="D3171" s="219" t="s">
        <v>8065</v>
      </c>
      <c r="E3171" s="219" t="s">
        <v>7707</v>
      </c>
      <c r="F3171" s="219" t="s">
        <v>6394</v>
      </c>
      <c r="G3171" s="219" t="s">
        <v>7865</v>
      </c>
      <c r="H3171" s="219" t="s">
        <v>5990</v>
      </c>
      <c r="I3171" s="220" t="s">
        <v>7254</v>
      </c>
      <c r="J3171" s="221">
        <v>2850</v>
      </c>
      <c r="K3171" s="221">
        <v>4</v>
      </c>
      <c r="L3171" s="221">
        <v>11400</v>
      </c>
    </row>
    <row r="3172" spans="1:12" s="167" customFormat="1">
      <c r="A3172" s="218" t="str">
        <f t="shared" si="22"/>
        <v>O221017058349일반상품</v>
      </c>
      <c r="B3172" s="219" t="s">
        <v>8246</v>
      </c>
      <c r="C3172" s="219" t="s">
        <v>8023</v>
      </c>
      <c r="D3172" s="219" t="s">
        <v>8065</v>
      </c>
      <c r="E3172" s="219" t="s">
        <v>7707</v>
      </c>
      <c r="F3172" s="219" t="s">
        <v>6394</v>
      </c>
      <c r="G3172" s="219" t="s">
        <v>7865</v>
      </c>
      <c r="H3172" s="219" t="s">
        <v>5990</v>
      </c>
      <c r="I3172" s="220" t="s">
        <v>8482</v>
      </c>
      <c r="J3172" s="221">
        <v>4600</v>
      </c>
      <c r="K3172" s="221">
        <v>2</v>
      </c>
      <c r="L3172" s="221">
        <v>9200</v>
      </c>
    </row>
    <row r="3173" spans="1:12" s="167" customFormat="1">
      <c r="A3173" s="218" t="str">
        <f t="shared" si="22"/>
        <v>O221017058349일반상품</v>
      </c>
      <c r="B3173" s="219" t="s">
        <v>8246</v>
      </c>
      <c r="C3173" s="219" t="s">
        <v>8023</v>
      </c>
      <c r="D3173" s="219" t="s">
        <v>8065</v>
      </c>
      <c r="E3173" s="219" t="s">
        <v>7707</v>
      </c>
      <c r="F3173" s="219" t="s">
        <v>6394</v>
      </c>
      <c r="G3173" s="219" t="s">
        <v>7865</v>
      </c>
      <c r="H3173" s="219" t="s">
        <v>5990</v>
      </c>
      <c r="I3173" s="220" t="s">
        <v>8550</v>
      </c>
      <c r="J3173" s="221">
        <v>46000</v>
      </c>
      <c r="K3173" s="221">
        <v>1</v>
      </c>
      <c r="L3173" s="221">
        <v>46000</v>
      </c>
    </row>
    <row r="3174" spans="1:12" s="167" customFormat="1">
      <c r="A3174" s="218" t="str">
        <f t="shared" si="22"/>
        <v>O221017058349일반상품</v>
      </c>
      <c r="B3174" s="219" t="s">
        <v>8246</v>
      </c>
      <c r="C3174" s="219" t="s">
        <v>8023</v>
      </c>
      <c r="D3174" s="219" t="s">
        <v>8065</v>
      </c>
      <c r="E3174" s="219" t="s">
        <v>7707</v>
      </c>
      <c r="F3174" s="219" t="s">
        <v>6394</v>
      </c>
      <c r="G3174" s="219" t="s">
        <v>7865</v>
      </c>
      <c r="H3174" s="219" t="s">
        <v>5990</v>
      </c>
      <c r="I3174" s="220" t="s">
        <v>8820</v>
      </c>
      <c r="J3174" s="221">
        <v>15800</v>
      </c>
      <c r="K3174" s="221">
        <v>1</v>
      </c>
      <c r="L3174" s="221">
        <v>15800</v>
      </c>
    </row>
    <row r="3175" spans="1:12" s="167" customFormat="1">
      <c r="A3175" s="218" t="str">
        <f t="shared" si="22"/>
        <v>O221017058349일반상품</v>
      </c>
      <c r="B3175" s="219" t="s">
        <v>8246</v>
      </c>
      <c r="C3175" s="219" t="s">
        <v>8023</v>
      </c>
      <c r="D3175" s="219" t="s">
        <v>8065</v>
      </c>
      <c r="E3175" s="219" t="s">
        <v>7707</v>
      </c>
      <c r="F3175" s="219" t="s">
        <v>6394</v>
      </c>
      <c r="G3175" s="219" t="s">
        <v>7865</v>
      </c>
      <c r="H3175" s="219" t="s">
        <v>5990</v>
      </c>
      <c r="I3175" s="220" t="s">
        <v>8329</v>
      </c>
      <c r="J3175" s="221">
        <v>29000</v>
      </c>
      <c r="K3175" s="221">
        <v>1</v>
      </c>
      <c r="L3175" s="221">
        <v>29000</v>
      </c>
    </row>
    <row r="3176" spans="1:12" s="167" customFormat="1">
      <c r="A3176" s="218" t="str">
        <f t="shared" si="22"/>
        <v>O221017058349일반상품</v>
      </c>
      <c r="B3176" s="219" t="s">
        <v>8246</v>
      </c>
      <c r="C3176" s="219" t="s">
        <v>8023</v>
      </c>
      <c r="D3176" s="219" t="s">
        <v>8065</v>
      </c>
      <c r="E3176" s="219" t="s">
        <v>7707</v>
      </c>
      <c r="F3176" s="219" t="s">
        <v>6394</v>
      </c>
      <c r="G3176" s="219" t="s">
        <v>7865</v>
      </c>
      <c r="H3176" s="219" t="s">
        <v>5990</v>
      </c>
      <c r="I3176" s="220" t="s">
        <v>7291</v>
      </c>
      <c r="J3176" s="221">
        <v>2327</v>
      </c>
      <c r="K3176" s="221">
        <v>1</v>
      </c>
      <c r="L3176" s="221">
        <v>2327</v>
      </c>
    </row>
    <row r="3177" spans="1:12" s="167" customFormat="1">
      <c r="A3177" s="218" t="str">
        <f t="shared" si="22"/>
        <v>O221017058349일반상품</v>
      </c>
      <c r="B3177" s="219" t="s">
        <v>8246</v>
      </c>
      <c r="C3177" s="219" t="s">
        <v>8023</v>
      </c>
      <c r="D3177" s="219" t="s">
        <v>8065</v>
      </c>
      <c r="E3177" s="219" t="s">
        <v>7707</v>
      </c>
      <c r="F3177" s="219" t="s">
        <v>6394</v>
      </c>
      <c r="G3177" s="219" t="s">
        <v>7865</v>
      </c>
      <c r="H3177" s="219" t="s">
        <v>5990</v>
      </c>
      <c r="I3177" s="220" t="s">
        <v>8069</v>
      </c>
      <c r="J3177" s="221">
        <v>2700</v>
      </c>
      <c r="K3177" s="221">
        <v>3</v>
      </c>
      <c r="L3177" s="221">
        <v>8100</v>
      </c>
    </row>
    <row r="3178" spans="1:12" s="167" customFormat="1">
      <c r="A3178" s="218" t="str">
        <f t="shared" si="22"/>
        <v>O221017058349일반상품</v>
      </c>
      <c r="B3178" s="219" t="s">
        <v>8246</v>
      </c>
      <c r="C3178" s="219" t="s">
        <v>8023</v>
      </c>
      <c r="D3178" s="219" t="s">
        <v>8065</v>
      </c>
      <c r="E3178" s="219" t="s">
        <v>7707</v>
      </c>
      <c r="F3178" s="219" t="s">
        <v>6394</v>
      </c>
      <c r="G3178" s="219" t="s">
        <v>7865</v>
      </c>
      <c r="H3178" s="219" t="s">
        <v>5990</v>
      </c>
      <c r="I3178" s="220" t="s">
        <v>8969</v>
      </c>
      <c r="J3178" s="221">
        <v>5890</v>
      </c>
      <c r="K3178" s="221">
        <v>1</v>
      </c>
      <c r="L3178" s="221">
        <v>5890</v>
      </c>
    </row>
    <row r="3179" spans="1:12" s="167" customFormat="1">
      <c r="A3179" s="218" t="str">
        <f t="shared" si="22"/>
        <v>O221017058349일반상품</v>
      </c>
      <c r="B3179" s="219" t="s">
        <v>8246</v>
      </c>
      <c r="C3179" s="219" t="s">
        <v>8023</v>
      </c>
      <c r="D3179" s="219" t="s">
        <v>8065</v>
      </c>
      <c r="E3179" s="219" t="s">
        <v>7707</v>
      </c>
      <c r="F3179" s="219" t="s">
        <v>6394</v>
      </c>
      <c r="G3179" s="219" t="s">
        <v>7865</v>
      </c>
      <c r="H3179" s="219" t="s">
        <v>5990</v>
      </c>
      <c r="I3179" s="220" t="s">
        <v>8602</v>
      </c>
      <c r="J3179" s="221">
        <v>2720</v>
      </c>
      <c r="K3179" s="221">
        <v>1</v>
      </c>
      <c r="L3179" s="221">
        <v>2720</v>
      </c>
    </row>
    <row r="3180" spans="1:12" s="167" customFormat="1">
      <c r="A3180" s="218" t="str">
        <f t="shared" si="22"/>
        <v>O221017058349일반상품</v>
      </c>
      <c r="B3180" s="219" t="s">
        <v>8246</v>
      </c>
      <c r="C3180" s="219" t="s">
        <v>8023</v>
      </c>
      <c r="D3180" s="219" t="s">
        <v>8065</v>
      </c>
      <c r="E3180" s="219" t="s">
        <v>7707</v>
      </c>
      <c r="F3180" s="219" t="s">
        <v>6394</v>
      </c>
      <c r="G3180" s="219" t="s">
        <v>7865</v>
      </c>
      <c r="H3180" s="219" t="s">
        <v>5990</v>
      </c>
      <c r="I3180" s="220" t="s">
        <v>8758</v>
      </c>
      <c r="J3180" s="221">
        <v>3190</v>
      </c>
      <c r="K3180" s="221">
        <v>1</v>
      </c>
      <c r="L3180" s="221">
        <v>3190</v>
      </c>
    </row>
    <row r="3181" spans="1:12" s="167" customFormat="1">
      <c r="A3181" s="218" t="str">
        <f t="shared" si="22"/>
        <v>O221017058348일반상품</v>
      </c>
      <c r="B3181" s="219" t="s">
        <v>8247</v>
      </c>
      <c r="C3181" s="219" t="s">
        <v>8023</v>
      </c>
      <c r="D3181" s="219" t="s">
        <v>8065</v>
      </c>
      <c r="E3181" s="219" t="s">
        <v>7714</v>
      </c>
      <c r="F3181" s="219" t="s">
        <v>6394</v>
      </c>
      <c r="G3181" s="219" t="s">
        <v>7784</v>
      </c>
      <c r="H3181" s="219" t="s">
        <v>5990</v>
      </c>
      <c r="I3181" s="220" t="s">
        <v>7244</v>
      </c>
      <c r="J3181" s="221">
        <v>2800</v>
      </c>
      <c r="K3181" s="221">
        <v>1</v>
      </c>
      <c r="L3181" s="221">
        <v>2800</v>
      </c>
    </row>
    <row r="3182" spans="1:12" s="167" customFormat="1">
      <c r="A3182" s="218" t="str">
        <f t="shared" si="22"/>
        <v>O221017058348일반상품</v>
      </c>
      <c r="B3182" s="219" t="s">
        <v>8247</v>
      </c>
      <c r="C3182" s="219" t="s">
        <v>8023</v>
      </c>
      <c r="D3182" s="219" t="s">
        <v>8065</v>
      </c>
      <c r="E3182" s="219" t="s">
        <v>7714</v>
      </c>
      <c r="F3182" s="219" t="s">
        <v>6394</v>
      </c>
      <c r="G3182" s="219" t="s">
        <v>7784</v>
      </c>
      <c r="H3182" s="219" t="s">
        <v>5990</v>
      </c>
      <c r="I3182" s="220" t="s">
        <v>8760</v>
      </c>
      <c r="J3182" s="221">
        <v>1500</v>
      </c>
      <c r="K3182" s="221">
        <v>3</v>
      </c>
      <c r="L3182" s="221">
        <v>4500</v>
      </c>
    </row>
    <row r="3183" spans="1:12" s="167" customFormat="1">
      <c r="A3183" s="218" t="str">
        <f t="shared" si="22"/>
        <v>O221017058348일반상품</v>
      </c>
      <c r="B3183" s="219" t="s">
        <v>8247</v>
      </c>
      <c r="C3183" s="219" t="s">
        <v>8023</v>
      </c>
      <c r="D3183" s="219" t="s">
        <v>8065</v>
      </c>
      <c r="E3183" s="219" t="s">
        <v>7714</v>
      </c>
      <c r="F3183" s="219" t="s">
        <v>6394</v>
      </c>
      <c r="G3183" s="219" t="s">
        <v>7784</v>
      </c>
      <c r="H3183" s="219" t="s">
        <v>5990</v>
      </c>
      <c r="I3183" s="220" t="s">
        <v>8884</v>
      </c>
      <c r="J3183" s="221">
        <v>3100</v>
      </c>
      <c r="K3183" s="221">
        <v>1</v>
      </c>
      <c r="L3183" s="221">
        <v>3100</v>
      </c>
    </row>
    <row r="3184" spans="1:12" s="167" customFormat="1">
      <c r="A3184" s="218" t="str">
        <f t="shared" si="22"/>
        <v>O221017058348일반상품</v>
      </c>
      <c r="B3184" s="219" t="s">
        <v>8247</v>
      </c>
      <c r="C3184" s="219" t="s">
        <v>8023</v>
      </c>
      <c r="D3184" s="219" t="s">
        <v>8065</v>
      </c>
      <c r="E3184" s="219" t="s">
        <v>7714</v>
      </c>
      <c r="F3184" s="219" t="s">
        <v>6394</v>
      </c>
      <c r="G3184" s="219" t="s">
        <v>7784</v>
      </c>
      <c r="H3184" s="219" t="s">
        <v>5990</v>
      </c>
      <c r="I3184" s="220" t="s">
        <v>8411</v>
      </c>
      <c r="J3184" s="221">
        <v>9000</v>
      </c>
      <c r="K3184" s="221">
        <v>2</v>
      </c>
      <c r="L3184" s="221">
        <v>18000</v>
      </c>
    </row>
    <row r="3185" spans="1:12" s="167" customFormat="1">
      <c r="A3185" s="218" t="str">
        <f t="shared" si="22"/>
        <v>O221017058348일반상품</v>
      </c>
      <c r="B3185" s="219" t="s">
        <v>8247</v>
      </c>
      <c r="C3185" s="219" t="s">
        <v>8023</v>
      </c>
      <c r="D3185" s="219" t="s">
        <v>8065</v>
      </c>
      <c r="E3185" s="219" t="s">
        <v>7714</v>
      </c>
      <c r="F3185" s="219" t="s">
        <v>6394</v>
      </c>
      <c r="G3185" s="219" t="s">
        <v>7784</v>
      </c>
      <c r="H3185" s="219" t="s">
        <v>5990</v>
      </c>
      <c r="I3185" s="220" t="s">
        <v>7188</v>
      </c>
      <c r="J3185" s="221">
        <v>5800</v>
      </c>
      <c r="K3185" s="221">
        <v>1</v>
      </c>
      <c r="L3185" s="221">
        <v>5800</v>
      </c>
    </row>
    <row r="3186" spans="1:12" s="167" customFormat="1">
      <c r="A3186" s="218" t="str">
        <f t="shared" si="22"/>
        <v>O221017058348일반상품</v>
      </c>
      <c r="B3186" s="219" t="s">
        <v>8247</v>
      </c>
      <c r="C3186" s="219" t="s">
        <v>8023</v>
      </c>
      <c r="D3186" s="219" t="s">
        <v>8065</v>
      </c>
      <c r="E3186" s="219" t="s">
        <v>7714</v>
      </c>
      <c r="F3186" s="219" t="s">
        <v>6394</v>
      </c>
      <c r="G3186" s="219" t="s">
        <v>7784</v>
      </c>
      <c r="H3186" s="219" t="s">
        <v>5990</v>
      </c>
      <c r="I3186" s="220" t="s">
        <v>7984</v>
      </c>
      <c r="J3186" s="221">
        <v>14550</v>
      </c>
      <c r="K3186" s="221">
        <v>1</v>
      </c>
      <c r="L3186" s="221">
        <v>14550</v>
      </c>
    </row>
    <row r="3187" spans="1:12" s="167" customFormat="1">
      <c r="A3187" s="218" t="str">
        <f t="shared" si="22"/>
        <v>O221017058348일반상품</v>
      </c>
      <c r="B3187" s="219" t="s">
        <v>8247</v>
      </c>
      <c r="C3187" s="219" t="s">
        <v>8023</v>
      </c>
      <c r="D3187" s="219" t="s">
        <v>8065</v>
      </c>
      <c r="E3187" s="219" t="s">
        <v>7714</v>
      </c>
      <c r="F3187" s="219" t="s">
        <v>6394</v>
      </c>
      <c r="G3187" s="219" t="s">
        <v>7784</v>
      </c>
      <c r="H3187" s="219" t="s">
        <v>5990</v>
      </c>
      <c r="I3187" s="220" t="s">
        <v>8384</v>
      </c>
      <c r="J3187" s="221">
        <v>3640</v>
      </c>
      <c r="K3187" s="221">
        <v>1</v>
      </c>
      <c r="L3187" s="221">
        <v>3640</v>
      </c>
    </row>
    <row r="3188" spans="1:12" s="167" customFormat="1">
      <c r="A3188" s="218" t="str">
        <f t="shared" si="22"/>
        <v>O221017058348일반상품</v>
      </c>
      <c r="B3188" s="219" t="s">
        <v>8247</v>
      </c>
      <c r="C3188" s="219" t="s">
        <v>8023</v>
      </c>
      <c r="D3188" s="219" t="s">
        <v>8065</v>
      </c>
      <c r="E3188" s="219" t="s">
        <v>7714</v>
      </c>
      <c r="F3188" s="219" t="s">
        <v>6394</v>
      </c>
      <c r="G3188" s="219" t="s">
        <v>7784</v>
      </c>
      <c r="H3188" s="219" t="s">
        <v>5990</v>
      </c>
      <c r="I3188" s="220" t="s">
        <v>7292</v>
      </c>
      <c r="J3188" s="221">
        <v>400</v>
      </c>
      <c r="K3188" s="221">
        <v>5</v>
      </c>
      <c r="L3188" s="221">
        <v>2000</v>
      </c>
    </row>
    <row r="3189" spans="1:12" s="167" customFormat="1">
      <c r="A3189" s="218" t="str">
        <f t="shared" si="22"/>
        <v>O221017058348일반상품</v>
      </c>
      <c r="B3189" s="219" t="s">
        <v>8247</v>
      </c>
      <c r="C3189" s="219" t="s">
        <v>8023</v>
      </c>
      <c r="D3189" s="219" t="s">
        <v>8065</v>
      </c>
      <c r="E3189" s="219" t="s">
        <v>7714</v>
      </c>
      <c r="F3189" s="219" t="s">
        <v>6394</v>
      </c>
      <c r="G3189" s="219" t="s">
        <v>7784</v>
      </c>
      <c r="H3189" s="219" t="s">
        <v>5990</v>
      </c>
      <c r="I3189" s="220" t="s">
        <v>8413</v>
      </c>
      <c r="J3189" s="221">
        <v>8000</v>
      </c>
      <c r="K3189" s="221">
        <v>1</v>
      </c>
      <c r="L3189" s="221">
        <v>8000</v>
      </c>
    </row>
    <row r="3190" spans="1:12" s="167" customFormat="1">
      <c r="A3190" s="218" t="str">
        <f t="shared" si="22"/>
        <v>O221017058348일반상품</v>
      </c>
      <c r="B3190" s="219" t="s">
        <v>8247</v>
      </c>
      <c r="C3190" s="219" t="s">
        <v>8023</v>
      </c>
      <c r="D3190" s="219" t="s">
        <v>8065</v>
      </c>
      <c r="E3190" s="219" t="s">
        <v>7714</v>
      </c>
      <c r="F3190" s="219" t="s">
        <v>6394</v>
      </c>
      <c r="G3190" s="219" t="s">
        <v>7784</v>
      </c>
      <c r="H3190" s="219" t="s">
        <v>5990</v>
      </c>
      <c r="I3190" s="220" t="s">
        <v>7975</v>
      </c>
      <c r="J3190" s="221">
        <v>2780</v>
      </c>
      <c r="K3190" s="221">
        <v>2</v>
      </c>
      <c r="L3190" s="221">
        <v>5560</v>
      </c>
    </row>
    <row r="3191" spans="1:12" s="167" customFormat="1">
      <c r="A3191" s="218" t="str">
        <f t="shared" si="22"/>
        <v>O221017058348일반상품</v>
      </c>
      <c r="B3191" s="219" t="s">
        <v>8247</v>
      </c>
      <c r="C3191" s="219" t="s">
        <v>8023</v>
      </c>
      <c r="D3191" s="219" t="s">
        <v>8065</v>
      </c>
      <c r="E3191" s="219" t="s">
        <v>7714</v>
      </c>
      <c r="F3191" s="219" t="s">
        <v>6394</v>
      </c>
      <c r="G3191" s="219" t="s">
        <v>7784</v>
      </c>
      <c r="H3191" s="219" t="s">
        <v>5990</v>
      </c>
      <c r="I3191" s="220" t="s">
        <v>8350</v>
      </c>
      <c r="J3191" s="221">
        <v>2600</v>
      </c>
      <c r="K3191" s="221">
        <v>1</v>
      </c>
      <c r="L3191" s="221">
        <v>2600</v>
      </c>
    </row>
    <row r="3192" spans="1:12" s="167" customFormat="1">
      <c r="A3192" s="218" t="str">
        <f t="shared" si="22"/>
        <v>O221017058348일반상품</v>
      </c>
      <c r="B3192" s="219" t="s">
        <v>8247</v>
      </c>
      <c r="C3192" s="219" t="s">
        <v>8023</v>
      </c>
      <c r="D3192" s="219" t="s">
        <v>8065</v>
      </c>
      <c r="E3192" s="219" t="s">
        <v>7714</v>
      </c>
      <c r="F3192" s="219" t="s">
        <v>6394</v>
      </c>
      <c r="G3192" s="219" t="s">
        <v>7784</v>
      </c>
      <c r="H3192" s="219" t="s">
        <v>5990</v>
      </c>
      <c r="I3192" s="220" t="s">
        <v>8366</v>
      </c>
      <c r="J3192" s="221">
        <v>8880</v>
      </c>
      <c r="K3192" s="221">
        <v>1</v>
      </c>
      <c r="L3192" s="221">
        <v>8880</v>
      </c>
    </row>
    <row r="3193" spans="1:12" s="167" customFormat="1">
      <c r="A3193" s="218" t="str">
        <f t="shared" si="22"/>
        <v>O221017058348일반상품</v>
      </c>
      <c r="B3193" s="219" t="s">
        <v>8247</v>
      </c>
      <c r="C3193" s="219" t="s">
        <v>8023</v>
      </c>
      <c r="D3193" s="219" t="s">
        <v>8065</v>
      </c>
      <c r="E3193" s="219" t="s">
        <v>7714</v>
      </c>
      <c r="F3193" s="219" t="s">
        <v>6394</v>
      </c>
      <c r="G3193" s="219" t="s">
        <v>7784</v>
      </c>
      <c r="H3193" s="219" t="s">
        <v>5990</v>
      </c>
      <c r="I3193" s="220" t="s">
        <v>8524</v>
      </c>
      <c r="J3193" s="221">
        <v>5800</v>
      </c>
      <c r="K3193" s="221">
        <v>1</v>
      </c>
      <c r="L3193" s="221">
        <v>5800</v>
      </c>
    </row>
    <row r="3194" spans="1:12" s="167" customFormat="1">
      <c r="A3194" s="218" t="str">
        <f t="shared" si="22"/>
        <v>O221017058348일반상품</v>
      </c>
      <c r="B3194" s="219" t="s">
        <v>8247</v>
      </c>
      <c r="C3194" s="219" t="s">
        <v>8023</v>
      </c>
      <c r="D3194" s="219" t="s">
        <v>8065</v>
      </c>
      <c r="E3194" s="219" t="s">
        <v>7714</v>
      </c>
      <c r="F3194" s="219" t="s">
        <v>6394</v>
      </c>
      <c r="G3194" s="219" t="s">
        <v>7784</v>
      </c>
      <c r="H3194" s="219" t="s">
        <v>5990</v>
      </c>
      <c r="I3194" s="220" t="s">
        <v>8388</v>
      </c>
      <c r="J3194" s="221">
        <v>4500</v>
      </c>
      <c r="K3194" s="221">
        <v>1</v>
      </c>
      <c r="L3194" s="221">
        <v>4500</v>
      </c>
    </row>
    <row r="3195" spans="1:12" s="167" customFormat="1">
      <c r="A3195" s="218" t="str">
        <f t="shared" si="22"/>
        <v>O221017058348일반상품</v>
      </c>
      <c r="B3195" s="219" t="s">
        <v>8247</v>
      </c>
      <c r="C3195" s="219" t="s">
        <v>8023</v>
      </c>
      <c r="D3195" s="219" t="s">
        <v>8065</v>
      </c>
      <c r="E3195" s="219" t="s">
        <v>7714</v>
      </c>
      <c r="F3195" s="219" t="s">
        <v>6394</v>
      </c>
      <c r="G3195" s="219" t="s">
        <v>7784</v>
      </c>
      <c r="H3195" s="219" t="s">
        <v>5990</v>
      </c>
      <c r="I3195" s="220" t="s">
        <v>8970</v>
      </c>
      <c r="J3195" s="221">
        <v>5430</v>
      </c>
      <c r="K3195" s="221">
        <v>1</v>
      </c>
      <c r="L3195" s="221">
        <v>5430</v>
      </c>
    </row>
    <row r="3196" spans="1:12" s="167" customFormat="1">
      <c r="A3196" s="218" t="str">
        <f t="shared" si="22"/>
        <v>O221017058348일반상품</v>
      </c>
      <c r="B3196" s="219" t="s">
        <v>8247</v>
      </c>
      <c r="C3196" s="219" t="s">
        <v>8023</v>
      </c>
      <c r="D3196" s="219" t="s">
        <v>8065</v>
      </c>
      <c r="E3196" s="219" t="s">
        <v>7714</v>
      </c>
      <c r="F3196" s="219" t="s">
        <v>6394</v>
      </c>
      <c r="G3196" s="219" t="s">
        <v>7784</v>
      </c>
      <c r="H3196" s="219" t="s">
        <v>5990</v>
      </c>
      <c r="I3196" s="220" t="s">
        <v>8813</v>
      </c>
      <c r="J3196" s="221">
        <v>6000</v>
      </c>
      <c r="K3196" s="221">
        <v>1</v>
      </c>
      <c r="L3196" s="221">
        <v>6000</v>
      </c>
    </row>
    <row r="3197" spans="1:12" s="167" customFormat="1">
      <c r="A3197" s="218" t="str">
        <f t="shared" si="22"/>
        <v>O221017058348일반상품</v>
      </c>
      <c r="B3197" s="219" t="s">
        <v>8247</v>
      </c>
      <c r="C3197" s="219" t="s">
        <v>8023</v>
      </c>
      <c r="D3197" s="219" t="s">
        <v>8065</v>
      </c>
      <c r="E3197" s="219" t="s">
        <v>7714</v>
      </c>
      <c r="F3197" s="219" t="s">
        <v>6394</v>
      </c>
      <c r="G3197" s="219" t="s">
        <v>7784</v>
      </c>
      <c r="H3197" s="219" t="s">
        <v>5990</v>
      </c>
      <c r="I3197" s="220" t="s">
        <v>8971</v>
      </c>
      <c r="J3197" s="221">
        <v>6000</v>
      </c>
      <c r="K3197" s="221">
        <v>1</v>
      </c>
      <c r="L3197" s="221">
        <v>6000</v>
      </c>
    </row>
    <row r="3198" spans="1:12" s="167" customFormat="1">
      <c r="A3198" s="218" t="str">
        <f t="shared" si="22"/>
        <v>O221017058348일반상품</v>
      </c>
      <c r="B3198" s="219" t="s">
        <v>8247</v>
      </c>
      <c r="C3198" s="219" t="s">
        <v>8023</v>
      </c>
      <c r="D3198" s="219" t="s">
        <v>8065</v>
      </c>
      <c r="E3198" s="219" t="s">
        <v>7714</v>
      </c>
      <c r="F3198" s="219" t="s">
        <v>6394</v>
      </c>
      <c r="G3198" s="219" t="s">
        <v>7784</v>
      </c>
      <c r="H3198" s="219" t="s">
        <v>5990</v>
      </c>
      <c r="I3198" s="220" t="s">
        <v>8698</v>
      </c>
      <c r="J3198" s="221">
        <v>7300</v>
      </c>
      <c r="K3198" s="221">
        <v>1</v>
      </c>
      <c r="L3198" s="221">
        <v>7300</v>
      </c>
    </row>
    <row r="3199" spans="1:12" s="167" customFormat="1">
      <c r="A3199" s="218" t="str">
        <f t="shared" si="22"/>
        <v>O221017058348일반상품</v>
      </c>
      <c r="B3199" s="219" t="s">
        <v>8247</v>
      </c>
      <c r="C3199" s="219" t="s">
        <v>8023</v>
      </c>
      <c r="D3199" s="219" t="s">
        <v>8065</v>
      </c>
      <c r="E3199" s="219" t="s">
        <v>7714</v>
      </c>
      <c r="F3199" s="219" t="s">
        <v>6394</v>
      </c>
      <c r="G3199" s="219" t="s">
        <v>7784</v>
      </c>
      <c r="H3199" s="219" t="s">
        <v>5990</v>
      </c>
      <c r="I3199" s="220" t="s">
        <v>8648</v>
      </c>
      <c r="J3199" s="221">
        <v>17200</v>
      </c>
      <c r="K3199" s="221">
        <v>1</v>
      </c>
      <c r="L3199" s="221">
        <v>17200</v>
      </c>
    </row>
    <row r="3200" spans="1:12" s="167" customFormat="1">
      <c r="A3200" s="218" t="str">
        <f t="shared" si="22"/>
        <v>O221017058348일반상품</v>
      </c>
      <c r="B3200" s="219" t="s">
        <v>8247</v>
      </c>
      <c r="C3200" s="219" t="s">
        <v>8023</v>
      </c>
      <c r="D3200" s="219" t="s">
        <v>8065</v>
      </c>
      <c r="E3200" s="219" t="s">
        <v>7714</v>
      </c>
      <c r="F3200" s="219" t="s">
        <v>6394</v>
      </c>
      <c r="G3200" s="219" t="s">
        <v>7784</v>
      </c>
      <c r="H3200" s="219" t="s">
        <v>5990</v>
      </c>
      <c r="I3200" s="220" t="s">
        <v>8861</v>
      </c>
      <c r="J3200" s="221">
        <v>2900</v>
      </c>
      <c r="K3200" s="221">
        <v>1</v>
      </c>
      <c r="L3200" s="221">
        <v>2900</v>
      </c>
    </row>
    <row r="3201" spans="1:12" s="167" customFormat="1">
      <c r="A3201" s="218" t="str">
        <f t="shared" si="22"/>
        <v>O221017058348일반상품</v>
      </c>
      <c r="B3201" s="219" t="s">
        <v>8247</v>
      </c>
      <c r="C3201" s="219" t="s">
        <v>8023</v>
      </c>
      <c r="D3201" s="219" t="s">
        <v>8065</v>
      </c>
      <c r="E3201" s="219" t="s">
        <v>7714</v>
      </c>
      <c r="F3201" s="219" t="s">
        <v>6394</v>
      </c>
      <c r="G3201" s="219" t="s">
        <v>7784</v>
      </c>
      <c r="H3201" s="219" t="s">
        <v>5990</v>
      </c>
      <c r="I3201" s="220" t="s">
        <v>8076</v>
      </c>
      <c r="J3201" s="221">
        <v>2880</v>
      </c>
      <c r="K3201" s="221">
        <v>2</v>
      </c>
      <c r="L3201" s="221">
        <v>5760</v>
      </c>
    </row>
    <row r="3202" spans="1:12" s="167" customFormat="1">
      <c r="A3202" s="218" t="str">
        <f t="shared" si="22"/>
        <v>O221017058348일반상품</v>
      </c>
      <c r="B3202" s="219" t="s">
        <v>8247</v>
      </c>
      <c r="C3202" s="219" t="s">
        <v>8023</v>
      </c>
      <c r="D3202" s="219" t="s">
        <v>8065</v>
      </c>
      <c r="E3202" s="219" t="s">
        <v>7714</v>
      </c>
      <c r="F3202" s="219" t="s">
        <v>6394</v>
      </c>
      <c r="G3202" s="219" t="s">
        <v>7784</v>
      </c>
      <c r="H3202" s="219" t="s">
        <v>5990</v>
      </c>
      <c r="I3202" s="220" t="s">
        <v>8717</v>
      </c>
      <c r="J3202" s="221">
        <v>2430</v>
      </c>
      <c r="K3202" s="221">
        <v>2</v>
      </c>
      <c r="L3202" s="221">
        <v>4860</v>
      </c>
    </row>
    <row r="3203" spans="1:12" s="167" customFormat="1">
      <c r="A3203" s="218" t="str">
        <f t="shared" si="22"/>
        <v>O221017058348일반상품</v>
      </c>
      <c r="B3203" s="219" t="s">
        <v>8247</v>
      </c>
      <c r="C3203" s="219" t="s">
        <v>8023</v>
      </c>
      <c r="D3203" s="219" t="s">
        <v>8065</v>
      </c>
      <c r="E3203" s="219" t="s">
        <v>7714</v>
      </c>
      <c r="F3203" s="219" t="s">
        <v>6394</v>
      </c>
      <c r="G3203" s="219" t="s">
        <v>7784</v>
      </c>
      <c r="H3203" s="219" t="s">
        <v>5990</v>
      </c>
      <c r="I3203" s="220" t="s">
        <v>8667</v>
      </c>
      <c r="J3203" s="221">
        <v>2800</v>
      </c>
      <c r="K3203" s="221">
        <v>2</v>
      </c>
      <c r="L3203" s="221">
        <v>5600</v>
      </c>
    </row>
    <row r="3204" spans="1:12" s="167" customFormat="1">
      <c r="A3204" s="218" t="str">
        <f t="shared" si="22"/>
        <v>O221017058348일반상품</v>
      </c>
      <c r="B3204" s="219" t="s">
        <v>8247</v>
      </c>
      <c r="C3204" s="219" t="s">
        <v>8023</v>
      </c>
      <c r="D3204" s="219" t="s">
        <v>8065</v>
      </c>
      <c r="E3204" s="219" t="s">
        <v>7714</v>
      </c>
      <c r="F3204" s="219" t="s">
        <v>6394</v>
      </c>
      <c r="G3204" s="219" t="s">
        <v>7784</v>
      </c>
      <c r="H3204" s="219" t="s">
        <v>5990</v>
      </c>
      <c r="I3204" s="220" t="s">
        <v>8707</v>
      </c>
      <c r="J3204" s="221">
        <v>2200</v>
      </c>
      <c r="K3204" s="221">
        <v>1</v>
      </c>
      <c r="L3204" s="221">
        <v>2200</v>
      </c>
    </row>
    <row r="3205" spans="1:12" s="167" customFormat="1">
      <c r="A3205" s="218" t="str">
        <f t="shared" si="22"/>
        <v>O221017058348일반상품</v>
      </c>
      <c r="B3205" s="219" t="s">
        <v>8247</v>
      </c>
      <c r="C3205" s="219" t="s">
        <v>8023</v>
      </c>
      <c r="D3205" s="219" t="s">
        <v>8065</v>
      </c>
      <c r="E3205" s="219" t="s">
        <v>7714</v>
      </c>
      <c r="F3205" s="219" t="s">
        <v>6394</v>
      </c>
      <c r="G3205" s="219" t="s">
        <v>7784</v>
      </c>
      <c r="H3205" s="219" t="s">
        <v>5990</v>
      </c>
      <c r="I3205" s="220" t="s">
        <v>8352</v>
      </c>
      <c r="J3205" s="221">
        <v>2700</v>
      </c>
      <c r="K3205" s="221">
        <v>1</v>
      </c>
      <c r="L3205" s="221">
        <v>2700</v>
      </c>
    </row>
    <row r="3206" spans="1:12" s="167" customFormat="1">
      <c r="A3206" s="218" t="str">
        <f t="shared" si="22"/>
        <v>O221017058348일반상품</v>
      </c>
      <c r="B3206" s="219" t="s">
        <v>8247</v>
      </c>
      <c r="C3206" s="219" t="s">
        <v>8023</v>
      </c>
      <c r="D3206" s="219" t="s">
        <v>8065</v>
      </c>
      <c r="E3206" s="219" t="s">
        <v>7714</v>
      </c>
      <c r="F3206" s="219" t="s">
        <v>6394</v>
      </c>
      <c r="G3206" s="219" t="s">
        <v>7784</v>
      </c>
      <c r="H3206" s="219" t="s">
        <v>5990</v>
      </c>
      <c r="I3206" s="220" t="s">
        <v>8824</v>
      </c>
      <c r="J3206" s="221">
        <v>23500</v>
      </c>
      <c r="K3206" s="221">
        <v>1</v>
      </c>
      <c r="L3206" s="221">
        <v>23500</v>
      </c>
    </row>
    <row r="3207" spans="1:12" s="167" customFormat="1">
      <c r="A3207" s="218" t="str">
        <f t="shared" si="22"/>
        <v>O221017058348일반상품</v>
      </c>
      <c r="B3207" s="219" t="s">
        <v>8247</v>
      </c>
      <c r="C3207" s="219" t="s">
        <v>8023</v>
      </c>
      <c r="D3207" s="219" t="s">
        <v>8065</v>
      </c>
      <c r="E3207" s="219" t="s">
        <v>7714</v>
      </c>
      <c r="F3207" s="219" t="s">
        <v>6394</v>
      </c>
      <c r="G3207" s="219" t="s">
        <v>7784</v>
      </c>
      <c r="H3207" s="219" t="s">
        <v>5990</v>
      </c>
      <c r="I3207" s="220" t="s">
        <v>8644</v>
      </c>
      <c r="J3207" s="221">
        <v>22000</v>
      </c>
      <c r="K3207" s="221">
        <v>1</v>
      </c>
      <c r="L3207" s="221">
        <v>22000</v>
      </c>
    </row>
    <row r="3208" spans="1:12" s="167" customFormat="1">
      <c r="A3208" s="218" t="str">
        <f t="shared" si="22"/>
        <v>O221017058348일반상품</v>
      </c>
      <c r="B3208" s="219" t="s">
        <v>8247</v>
      </c>
      <c r="C3208" s="219" t="s">
        <v>8023</v>
      </c>
      <c r="D3208" s="219" t="s">
        <v>8065</v>
      </c>
      <c r="E3208" s="219" t="s">
        <v>7714</v>
      </c>
      <c r="F3208" s="219" t="s">
        <v>6394</v>
      </c>
      <c r="G3208" s="219" t="s">
        <v>7784</v>
      </c>
      <c r="H3208" s="219" t="s">
        <v>5990</v>
      </c>
      <c r="I3208" s="220" t="s">
        <v>7288</v>
      </c>
      <c r="J3208" s="221">
        <v>900</v>
      </c>
      <c r="K3208" s="221">
        <v>10</v>
      </c>
      <c r="L3208" s="221">
        <v>9000</v>
      </c>
    </row>
    <row r="3209" spans="1:12" s="167" customFormat="1">
      <c r="A3209" s="218" t="str">
        <f t="shared" si="22"/>
        <v>O221017058348일반상품</v>
      </c>
      <c r="B3209" s="219" t="s">
        <v>8247</v>
      </c>
      <c r="C3209" s="219" t="s">
        <v>8023</v>
      </c>
      <c r="D3209" s="219" t="s">
        <v>8065</v>
      </c>
      <c r="E3209" s="219" t="s">
        <v>7714</v>
      </c>
      <c r="F3209" s="219" t="s">
        <v>6394</v>
      </c>
      <c r="G3209" s="219" t="s">
        <v>7784</v>
      </c>
      <c r="H3209" s="219" t="s">
        <v>5990</v>
      </c>
      <c r="I3209" s="220" t="s">
        <v>8443</v>
      </c>
      <c r="J3209" s="221">
        <v>3420</v>
      </c>
      <c r="K3209" s="221">
        <v>1</v>
      </c>
      <c r="L3209" s="221">
        <v>3420</v>
      </c>
    </row>
    <row r="3210" spans="1:12" s="167" customFormat="1">
      <c r="A3210" s="218" t="str">
        <f t="shared" si="22"/>
        <v>O221017058348일반상품</v>
      </c>
      <c r="B3210" s="219" t="s">
        <v>8247</v>
      </c>
      <c r="C3210" s="219" t="s">
        <v>8023</v>
      </c>
      <c r="D3210" s="219" t="s">
        <v>8065</v>
      </c>
      <c r="E3210" s="219" t="s">
        <v>7714</v>
      </c>
      <c r="F3210" s="219" t="s">
        <v>6394</v>
      </c>
      <c r="G3210" s="219" t="s">
        <v>7784</v>
      </c>
      <c r="H3210" s="219" t="s">
        <v>5990</v>
      </c>
      <c r="I3210" s="220" t="s">
        <v>8652</v>
      </c>
      <c r="J3210" s="221">
        <v>5550</v>
      </c>
      <c r="K3210" s="221">
        <v>1</v>
      </c>
      <c r="L3210" s="221">
        <v>5550</v>
      </c>
    </row>
    <row r="3211" spans="1:12" s="167" customFormat="1">
      <c r="A3211" s="218" t="str">
        <f t="shared" si="22"/>
        <v>O221017058348일반상품</v>
      </c>
      <c r="B3211" s="219" t="s">
        <v>8247</v>
      </c>
      <c r="C3211" s="219" t="s">
        <v>8023</v>
      </c>
      <c r="D3211" s="219" t="s">
        <v>8065</v>
      </c>
      <c r="E3211" s="219" t="s">
        <v>7714</v>
      </c>
      <c r="F3211" s="219" t="s">
        <v>6394</v>
      </c>
      <c r="G3211" s="219" t="s">
        <v>7784</v>
      </c>
      <c r="H3211" s="219" t="s">
        <v>5990</v>
      </c>
      <c r="I3211" s="220" t="s">
        <v>8634</v>
      </c>
      <c r="J3211" s="221">
        <v>4700</v>
      </c>
      <c r="K3211" s="221">
        <v>1</v>
      </c>
      <c r="L3211" s="221">
        <v>4700</v>
      </c>
    </row>
    <row r="3212" spans="1:12" s="167" customFormat="1">
      <c r="A3212" s="218" t="str">
        <f t="shared" si="22"/>
        <v>O221017058348일반상품</v>
      </c>
      <c r="B3212" s="219" t="s">
        <v>8247</v>
      </c>
      <c r="C3212" s="219" t="s">
        <v>8023</v>
      </c>
      <c r="D3212" s="219" t="s">
        <v>8065</v>
      </c>
      <c r="E3212" s="219" t="s">
        <v>7714</v>
      </c>
      <c r="F3212" s="219" t="s">
        <v>6394</v>
      </c>
      <c r="G3212" s="219" t="s">
        <v>7784</v>
      </c>
      <c r="H3212" s="219" t="s">
        <v>5990</v>
      </c>
      <c r="I3212" s="220" t="s">
        <v>7240</v>
      </c>
      <c r="J3212" s="221">
        <v>2900</v>
      </c>
      <c r="K3212" s="221">
        <v>1</v>
      </c>
      <c r="L3212" s="221">
        <v>2900</v>
      </c>
    </row>
    <row r="3213" spans="1:12" s="167" customFormat="1">
      <c r="A3213" s="218" t="str">
        <f t="shared" si="22"/>
        <v>O221017058348일반상품</v>
      </c>
      <c r="B3213" s="219" t="s">
        <v>8247</v>
      </c>
      <c r="C3213" s="219" t="s">
        <v>8023</v>
      </c>
      <c r="D3213" s="219" t="s">
        <v>8065</v>
      </c>
      <c r="E3213" s="219" t="s">
        <v>7714</v>
      </c>
      <c r="F3213" s="219" t="s">
        <v>6394</v>
      </c>
      <c r="G3213" s="219" t="s">
        <v>7784</v>
      </c>
      <c r="H3213" s="219" t="s">
        <v>5990</v>
      </c>
      <c r="I3213" s="220" t="s">
        <v>8748</v>
      </c>
      <c r="J3213" s="221">
        <v>3360</v>
      </c>
      <c r="K3213" s="221">
        <v>2</v>
      </c>
      <c r="L3213" s="221">
        <v>6720</v>
      </c>
    </row>
    <row r="3214" spans="1:12" s="167" customFormat="1">
      <c r="A3214" s="218" t="str">
        <f t="shared" si="22"/>
        <v>O221017058348일반상품</v>
      </c>
      <c r="B3214" s="219" t="s">
        <v>8247</v>
      </c>
      <c r="C3214" s="219" t="s">
        <v>8023</v>
      </c>
      <c r="D3214" s="219" t="s">
        <v>8065</v>
      </c>
      <c r="E3214" s="219" t="s">
        <v>7714</v>
      </c>
      <c r="F3214" s="219" t="s">
        <v>6394</v>
      </c>
      <c r="G3214" s="219" t="s">
        <v>7784</v>
      </c>
      <c r="H3214" s="219" t="s">
        <v>5990</v>
      </c>
      <c r="I3214" s="220" t="s">
        <v>7282</v>
      </c>
      <c r="J3214" s="221">
        <v>2170</v>
      </c>
      <c r="K3214" s="221">
        <v>2</v>
      </c>
      <c r="L3214" s="221">
        <v>4340</v>
      </c>
    </row>
    <row r="3215" spans="1:12" s="167" customFormat="1">
      <c r="A3215" s="218" t="str">
        <f t="shared" si="22"/>
        <v>O221017058348일반상품</v>
      </c>
      <c r="B3215" s="219" t="s">
        <v>8247</v>
      </c>
      <c r="C3215" s="219" t="s">
        <v>8023</v>
      </c>
      <c r="D3215" s="219" t="s">
        <v>8065</v>
      </c>
      <c r="E3215" s="219" t="s">
        <v>7714</v>
      </c>
      <c r="F3215" s="219" t="s">
        <v>6394</v>
      </c>
      <c r="G3215" s="219" t="s">
        <v>7784</v>
      </c>
      <c r="H3215" s="219" t="s">
        <v>5990</v>
      </c>
      <c r="I3215" s="220" t="s">
        <v>8528</v>
      </c>
      <c r="J3215" s="221">
        <v>2600</v>
      </c>
      <c r="K3215" s="221">
        <v>1</v>
      </c>
      <c r="L3215" s="221">
        <v>2600</v>
      </c>
    </row>
    <row r="3216" spans="1:12" s="167" customFormat="1">
      <c r="A3216" s="218" t="str">
        <f t="shared" si="22"/>
        <v>O221017058348일반상품</v>
      </c>
      <c r="B3216" s="219" t="s">
        <v>8247</v>
      </c>
      <c r="C3216" s="219" t="s">
        <v>8023</v>
      </c>
      <c r="D3216" s="219" t="s">
        <v>8065</v>
      </c>
      <c r="E3216" s="219" t="s">
        <v>7714</v>
      </c>
      <c r="F3216" s="219" t="s">
        <v>6394</v>
      </c>
      <c r="G3216" s="219" t="s">
        <v>7784</v>
      </c>
      <c r="H3216" s="219" t="s">
        <v>5990</v>
      </c>
      <c r="I3216" s="220" t="s">
        <v>8373</v>
      </c>
      <c r="J3216" s="221">
        <v>6636</v>
      </c>
      <c r="K3216" s="221">
        <v>1</v>
      </c>
      <c r="L3216" s="221">
        <v>6636</v>
      </c>
    </row>
    <row r="3217" spans="1:12" s="167" customFormat="1">
      <c r="A3217" s="218" t="str">
        <f t="shared" si="22"/>
        <v>O221017058348일반상품</v>
      </c>
      <c r="B3217" s="219" t="s">
        <v>8247</v>
      </c>
      <c r="C3217" s="219" t="s">
        <v>8023</v>
      </c>
      <c r="D3217" s="219" t="s">
        <v>8065</v>
      </c>
      <c r="E3217" s="219" t="s">
        <v>7714</v>
      </c>
      <c r="F3217" s="219" t="s">
        <v>6394</v>
      </c>
      <c r="G3217" s="219" t="s">
        <v>7784</v>
      </c>
      <c r="H3217" s="219" t="s">
        <v>5990</v>
      </c>
      <c r="I3217" s="220" t="s">
        <v>8620</v>
      </c>
      <c r="J3217" s="221">
        <v>11000</v>
      </c>
      <c r="K3217" s="221">
        <v>1</v>
      </c>
      <c r="L3217" s="221">
        <v>11000</v>
      </c>
    </row>
    <row r="3218" spans="1:12" s="167" customFormat="1">
      <c r="A3218" s="218" t="str">
        <f t="shared" si="22"/>
        <v>O221017058348일반상품</v>
      </c>
      <c r="B3218" s="219" t="s">
        <v>8247</v>
      </c>
      <c r="C3218" s="219" t="s">
        <v>8023</v>
      </c>
      <c r="D3218" s="219" t="s">
        <v>8065</v>
      </c>
      <c r="E3218" s="219" t="s">
        <v>7714</v>
      </c>
      <c r="F3218" s="219" t="s">
        <v>6394</v>
      </c>
      <c r="G3218" s="219" t="s">
        <v>7784</v>
      </c>
      <c r="H3218" s="219" t="s">
        <v>5990</v>
      </c>
      <c r="I3218" s="220" t="s">
        <v>8517</v>
      </c>
      <c r="J3218" s="221">
        <v>1800</v>
      </c>
      <c r="K3218" s="221">
        <v>2</v>
      </c>
      <c r="L3218" s="221">
        <v>3600</v>
      </c>
    </row>
    <row r="3219" spans="1:12" s="167" customFormat="1">
      <c r="A3219" s="218" t="str">
        <f t="shared" si="22"/>
        <v>O221017058348일반상품</v>
      </c>
      <c r="B3219" s="219" t="s">
        <v>8247</v>
      </c>
      <c r="C3219" s="219" t="s">
        <v>8023</v>
      </c>
      <c r="D3219" s="219" t="s">
        <v>8065</v>
      </c>
      <c r="E3219" s="219" t="s">
        <v>7714</v>
      </c>
      <c r="F3219" s="219" t="s">
        <v>6394</v>
      </c>
      <c r="G3219" s="219" t="s">
        <v>7784</v>
      </c>
      <c r="H3219" s="219" t="s">
        <v>5990</v>
      </c>
      <c r="I3219" s="220" t="s">
        <v>8657</v>
      </c>
      <c r="J3219" s="221">
        <v>13600</v>
      </c>
      <c r="K3219" s="221">
        <v>2</v>
      </c>
      <c r="L3219" s="221">
        <v>27200</v>
      </c>
    </row>
    <row r="3220" spans="1:12" s="167" customFormat="1">
      <c r="A3220" s="218" t="str">
        <f t="shared" si="22"/>
        <v>O221017058348일반상품</v>
      </c>
      <c r="B3220" s="219" t="s">
        <v>8247</v>
      </c>
      <c r="C3220" s="219" t="s">
        <v>8023</v>
      </c>
      <c r="D3220" s="219" t="s">
        <v>8065</v>
      </c>
      <c r="E3220" s="219" t="s">
        <v>7714</v>
      </c>
      <c r="F3220" s="219" t="s">
        <v>6394</v>
      </c>
      <c r="G3220" s="219" t="s">
        <v>7784</v>
      </c>
      <c r="H3220" s="219" t="s">
        <v>5990</v>
      </c>
      <c r="I3220" s="220" t="s">
        <v>8361</v>
      </c>
      <c r="J3220" s="221">
        <v>11000</v>
      </c>
      <c r="K3220" s="221">
        <v>1</v>
      </c>
      <c r="L3220" s="221">
        <v>11000</v>
      </c>
    </row>
    <row r="3221" spans="1:12" s="167" customFormat="1">
      <c r="A3221" s="218" t="str">
        <f t="shared" si="22"/>
        <v>O221017058347일반상품</v>
      </c>
      <c r="B3221" s="219" t="s">
        <v>8248</v>
      </c>
      <c r="C3221" s="219" t="s">
        <v>8023</v>
      </c>
      <c r="D3221" s="219" t="s">
        <v>8065</v>
      </c>
      <c r="E3221" s="219" t="s">
        <v>7707</v>
      </c>
      <c r="F3221" s="219" t="s">
        <v>6394</v>
      </c>
      <c r="G3221" s="219" t="s">
        <v>7823</v>
      </c>
      <c r="H3221" s="219" t="s">
        <v>5990</v>
      </c>
      <c r="I3221" s="220" t="s">
        <v>8865</v>
      </c>
      <c r="J3221" s="221">
        <v>1070</v>
      </c>
      <c r="K3221" s="221">
        <v>4</v>
      </c>
      <c r="L3221" s="221">
        <v>4280</v>
      </c>
    </row>
    <row r="3222" spans="1:12" s="167" customFormat="1">
      <c r="A3222" s="218" t="str">
        <f t="shared" si="22"/>
        <v>O221017058347일반상품</v>
      </c>
      <c r="B3222" s="219" t="s">
        <v>8248</v>
      </c>
      <c r="C3222" s="219" t="s">
        <v>8023</v>
      </c>
      <c r="D3222" s="219" t="s">
        <v>8065</v>
      </c>
      <c r="E3222" s="219" t="s">
        <v>7707</v>
      </c>
      <c r="F3222" s="219" t="s">
        <v>6394</v>
      </c>
      <c r="G3222" s="219" t="s">
        <v>7823</v>
      </c>
      <c r="H3222" s="219" t="s">
        <v>5990</v>
      </c>
      <c r="I3222" s="220" t="s">
        <v>8382</v>
      </c>
      <c r="J3222" s="221">
        <v>1450</v>
      </c>
      <c r="K3222" s="221">
        <v>1</v>
      </c>
      <c r="L3222" s="221">
        <v>1450</v>
      </c>
    </row>
    <row r="3223" spans="1:12" s="167" customFormat="1">
      <c r="A3223" s="218" t="str">
        <f t="shared" si="22"/>
        <v>O221017058347일반상품</v>
      </c>
      <c r="B3223" s="219" t="s">
        <v>8248</v>
      </c>
      <c r="C3223" s="219" t="s">
        <v>8023</v>
      </c>
      <c r="D3223" s="219" t="s">
        <v>8065</v>
      </c>
      <c r="E3223" s="219" t="s">
        <v>7707</v>
      </c>
      <c r="F3223" s="219" t="s">
        <v>6394</v>
      </c>
      <c r="G3223" s="219" t="s">
        <v>7823</v>
      </c>
      <c r="H3223" s="219" t="s">
        <v>5990</v>
      </c>
      <c r="I3223" s="220" t="s">
        <v>8423</v>
      </c>
      <c r="J3223" s="221">
        <v>8000</v>
      </c>
      <c r="K3223" s="221">
        <v>1</v>
      </c>
      <c r="L3223" s="221">
        <v>8000</v>
      </c>
    </row>
    <row r="3224" spans="1:12" s="167" customFormat="1">
      <c r="A3224" s="218" t="str">
        <f t="shared" si="22"/>
        <v>O221017058347일반상품</v>
      </c>
      <c r="B3224" s="219" t="s">
        <v>8248</v>
      </c>
      <c r="C3224" s="219" t="s">
        <v>8023</v>
      </c>
      <c r="D3224" s="219" t="s">
        <v>8065</v>
      </c>
      <c r="E3224" s="219" t="s">
        <v>7707</v>
      </c>
      <c r="F3224" s="219" t="s">
        <v>6394</v>
      </c>
      <c r="G3224" s="219" t="s">
        <v>7823</v>
      </c>
      <c r="H3224" s="219" t="s">
        <v>5990</v>
      </c>
      <c r="I3224" s="220" t="s">
        <v>8325</v>
      </c>
      <c r="J3224" s="221">
        <v>2700</v>
      </c>
      <c r="K3224" s="221">
        <v>1</v>
      </c>
      <c r="L3224" s="221">
        <v>2700</v>
      </c>
    </row>
    <row r="3225" spans="1:12" s="167" customFormat="1">
      <c r="A3225" s="218" t="str">
        <f t="shared" si="22"/>
        <v>O221017058347일반상품</v>
      </c>
      <c r="B3225" s="219" t="s">
        <v>8248</v>
      </c>
      <c r="C3225" s="219" t="s">
        <v>8023</v>
      </c>
      <c r="D3225" s="219" t="s">
        <v>8065</v>
      </c>
      <c r="E3225" s="219" t="s">
        <v>7707</v>
      </c>
      <c r="F3225" s="219" t="s">
        <v>6394</v>
      </c>
      <c r="G3225" s="219" t="s">
        <v>7823</v>
      </c>
      <c r="H3225" s="219" t="s">
        <v>5990</v>
      </c>
      <c r="I3225" s="220" t="s">
        <v>8327</v>
      </c>
      <c r="J3225" s="221">
        <v>1230</v>
      </c>
      <c r="K3225" s="221">
        <v>5</v>
      </c>
      <c r="L3225" s="221">
        <v>6150</v>
      </c>
    </row>
    <row r="3226" spans="1:12" s="167" customFormat="1">
      <c r="A3226" s="218" t="str">
        <f t="shared" si="22"/>
        <v>O221017058347일반상품</v>
      </c>
      <c r="B3226" s="219" t="s">
        <v>8248</v>
      </c>
      <c r="C3226" s="219" t="s">
        <v>8023</v>
      </c>
      <c r="D3226" s="219" t="s">
        <v>8065</v>
      </c>
      <c r="E3226" s="219" t="s">
        <v>7707</v>
      </c>
      <c r="F3226" s="219" t="s">
        <v>6394</v>
      </c>
      <c r="G3226" s="219" t="s">
        <v>7823</v>
      </c>
      <c r="H3226" s="219" t="s">
        <v>5990</v>
      </c>
      <c r="I3226" s="220" t="s">
        <v>8972</v>
      </c>
      <c r="J3226" s="221">
        <v>22100</v>
      </c>
      <c r="K3226" s="221">
        <v>1</v>
      </c>
      <c r="L3226" s="221">
        <v>22100</v>
      </c>
    </row>
    <row r="3227" spans="1:12" s="167" customFormat="1">
      <c r="A3227" s="218" t="str">
        <f t="shared" si="22"/>
        <v>O221017058347일반상품</v>
      </c>
      <c r="B3227" s="219" t="s">
        <v>8248</v>
      </c>
      <c r="C3227" s="219" t="s">
        <v>8023</v>
      </c>
      <c r="D3227" s="219" t="s">
        <v>8065</v>
      </c>
      <c r="E3227" s="219" t="s">
        <v>7707</v>
      </c>
      <c r="F3227" s="219" t="s">
        <v>6394</v>
      </c>
      <c r="G3227" s="219" t="s">
        <v>7823</v>
      </c>
      <c r="H3227" s="219" t="s">
        <v>5990</v>
      </c>
      <c r="I3227" s="220" t="s">
        <v>7210</v>
      </c>
      <c r="J3227" s="221">
        <v>5020</v>
      </c>
      <c r="K3227" s="221">
        <v>2</v>
      </c>
      <c r="L3227" s="221">
        <v>10040</v>
      </c>
    </row>
    <row r="3228" spans="1:12" s="167" customFormat="1">
      <c r="A3228" s="218" t="str">
        <f t="shared" si="22"/>
        <v>O221017058347일반상품</v>
      </c>
      <c r="B3228" s="219" t="s">
        <v>8248</v>
      </c>
      <c r="C3228" s="219" t="s">
        <v>8023</v>
      </c>
      <c r="D3228" s="219" t="s">
        <v>8065</v>
      </c>
      <c r="E3228" s="219" t="s">
        <v>7707</v>
      </c>
      <c r="F3228" s="219" t="s">
        <v>6394</v>
      </c>
      <c r="G3228" s="219" t="s">
        <v>7823</v>
      </c>
      <c r="H3228" s="219" t="s">
        <v>5990</v>
      </c>
      <c r="I3228" s="220" t="s">
        <v>8425</v>
      </c>
      <c r="J3228" s="221">
        <v>3820</v>
      </c>
      <c r="K3228" s="221">
        <v>2</v>
      </c>
      <c r="L3228" s="221">
        <v>7640</v>
      </c>
    </row>
    <row r="3229" spans="1:12" s="167" customFormat="1">
      <c r="A3229" s="218" t="str">
        <f t="shared" si="22"/>
        <v>O221017058347일반상품</v>
      </c>
      <c r="B3229" s="219" t="s">
        <v>8248</v>
      </c>
      <c r="C3229" s="219" t="s">
        <v>8023</v>
      </c>
      <c r="D3229" s="219" t="s">
        <v>8065</v>
      </c>
      <c r="E3229" s="219" t="s">
        <v>7707</v>
      </c>
      <c r="F3229" s="219" t="s">
        <v>6394</v>
      </c>
      <c r="G3229" s="219" t="s">
        <v>7823</v>
      </c>
      <c r="H3229" s="219" t="s">
        <v>5990</v>
      </c>
      <c r="I3229" s="220" t="s">
        <v>8793</v>
      </c>
      <c r="J3229" s="221">
        <v>9840</v>
      </c>
      <c r="K3229" s="221">
        <v>1</v>
      </c>
      <c r="L3229" s="221">
        <v>9840</v>
      </c>
    </row>
    <row r="3230" spans="1:12" s="167" customFormat="1">
      <c r="A3230" s="218" t="str">
        <f t="shared" si="22"/>
        <v>O221017058347일반상품</v>
      </c>
      <c r="B3230" s="219" t="s">
        <v>8248</v>
      </c>
      <c r="C3230" s="219" t="s">
        <v>8023</v>
      </c>
      <c r="D3230" s="219" t="s">
        <v>8065</v>
      </c>
      <c r="E3230" s="219" t="s">
        <v>7707</v>
      </c>
      <c r="F3230" s="219" t="s">
        <v>6394</v>
      </c>
      <c r="G3230" s="219" t="s">
        <v>7823</v>
      </c>
      <c r="H3230" s="219" t="s">
        <v>5990</v>
      </c>
      <c r="I3230" s="220" t="s">
        <v>8973</v>
      </c>
      <c r="J3230" s="221">
        <v>3850</v>
      </c>
      <c r="K3230" s="221">
        <v>3</v>
      </c>
      <c r="L3230" s="221">
        <v>11550</v>
      </c>
    </row>
    <row r="3231" spans="1:12" s="167" customFormat="1">
      <c r="A3231" s="218" t="str">
        <f t="shared" si="22"/>
        <v>O221017058347일반상품</v>
      </c>
      <c r="B3231" s="219" t="s">
        <v>8248</v>
      </c>
      <c r="C3231" s="219" t="s">
        <v>8023</v>
      </c>
      <c r="D3231" s="219" t="s">
        <v>8065</v>
      </c>
      <c r="E3231" s="219" t="s">
        <v>7707</v>
      </c>
      <c r="F3231" s="219" t="s">
        <v>6394</v>
      </c>
      <c r="G3231" s="219" t="s">
        <v>7823</v>
      </c>
      <c r="H3231" s="219" t="s">
        <v>5990</v>
      </c>
      <c r="I3231" s="220" t="s">
        <v>8479</v>
      </c>
      <c r="J3231" s="221">
        <v>2500</v>
      </c>
      <c r="K3231" s="221">
        <v>4</v>
      </c>
      <c r="L3231" s="221">
        <v>10000</v>
      </c>
    </row>
    <row r="3232" spans="1:12" s="167" customFormat="1">
      <c r="A3232" s="218" t="str">
        <f t="shared" si="22"/>
        <v>O221017058347일반상품</v>
      </c>
      <c r="B3232" s="219" t="s">
        <v>8248</v>
      </c>
      <c r="C3232" s="219" t="s">
        <v>8023</v>
      </c>
      <c r="D3232" s="219" t="s">
        <v>8065</v>
      </c>
      <c r="E3232" s="219" t="s">
        <v>7707</v>
      </c>
      <c r="F3232" s="219" t="s">
        <v>6394</v>
      </c>
      <c r="G3232" s="219" t="s">
        <v>7823</v>
      </c>
      <c r="H3232" s="219" t="s">
        <v>5990</v>
      </c>
      <c r="I3232" s="220" t="s">
        <v>8480</v>
      </c>
      <c r="J3232" s="221">
        <v>2500</v>
      </c>
      <c r="K3232" s="221">
        <v>4</v>
      </c>
      <c r="L3232" s="221">
        <v>10000</v>
      </c>
    </row>
    <row r="3233" spans="1:12" s="167" customFormat="1">
      <c r="A3233" s="218" t="str">
        <f t="shared" si="22"/>
        <v>O221017058347일반상품</v>
      </c>
      <c r="B3233" s="219" t="s">
        <v>8248</v>
      </c>
      <c r="C3233" s="219" t="s">
        <v>8023</v>
      </c>
      <c r="D3233" s="219" t="s">
        <v>8065</v>
      </c>
      <c r="E3233" s="219" t="s">
        <v>7707</v>
      </c>
      <c r="F3233" s="219" t="s">
        <v>6394</v>
      </c>
      <c r="G3233" s="219" t="s">
        <v>7823</v>
      </c>
      <c r="H3233" s="219" t="s">
        <v>5990</v>
      </c>
      <c r="I3233" s="220" t="s">
        <v>8320</v>
      </c>
      <c r="J3233" s="221">
        <v>3610</v>
      </c>
      <c r="K3233" s="221">
        <v>3</v>
      </c>
      <c r="L3233" s="221">
        <v>10830</v>
      </c>
    </row>
    <row r="3234" spans="1:12" s="167" customFormat="1">
      <c r="A3234" s="218" t="str">
        <f t="shared" si="22"/>
        <v>O221017058347일반상품</v>
      </c>
      <c r="B3234" s="219" t="s">
        <v>8248</v>
      </c>
      <c r="C3234" s="219" t="s">
        <v>8023</v>
      </c>
      <c r="D3234" s="219" t="s">
        <v>8065</v>
      </c>
      <c r="E3234" s="219" t="s">
        <v>7707</v>
      </c>
      <c r="F3234" s="219" t="s">
        <v>6394</v>
      </c>
      <c r="G3234" s="219" t="s">
        <v>7823</v>
      </c>
      <c r="H3234" s="219" t="s">
        <v>5990</v>
      </c>
      <c r="I3234" s="220" t="s">
        <v>8640</v>
      </c>
      <c r="J3234" s="221">
        <v>3610</v>
      </c>
      <c r="K3234" s="221">
        <v>3</v>
      </c>
      <c r="L3234" s="221">
        <v>10830</v>
      </c>
    </row>
    <row r="3235" spans="1:12" s="167" customFormat="1">
      <c r="A3235" s="218" t="str">
        <f t="shared" si="22"/>
        <v>O221017058347일반상품</v>
      </c>
      <c r="B3235" s="219" t="s">
        <v>8248</v>
      </c>
      <c r="C3235" s="219" t="s">
        <v>8023</v>
      </c>
      <c r="D3235" s="219" t="s">
        <v>8065</v>
      </c>
      <c r="E3235" s="219" t="s">
        <v>7707</v>
      </c>
      <c r="F3235" s="219" t="s">
        <v>6394</v>
      </c>
      <c r="G3235" s="219" t="s">
        <v>7823</v>
      </c>
      <c r="H3235" s="219" t="s">
        <v>5990</v>
      </c>
      <c r="I3235" s="220" t="s">
        <v>8349</v>
      </c>
      <c r="J3235" s="221">
        <v>6200</v>
      </c>
      <c r="K3235" s="221">
        <v>1</v>
      </c>
      <c r="L3235" s="221">
        <v>6200</v>
      </c>
    </row>
    <row r="3236" spans="1:12" s="167" customFormat="1">
      <c r="A3236" s="218" t="str">
        <f t="shared" si="22"/>
        <v>O221017058347일반상품</v>
      </c>
      <c r="B3236" s="219" t="s">
        <v>8248</v>
      </c>
      <c r="C3236" s="219" t="s">
        <v>8023</v>
      </c>
      <c r="D3236" s="219" t="s">
        <v>8065</v>
      </c>
      <c r="E3236" s="219" t="s">
        <v>7707</v>
      </c>
      <c r="F3236" s="219" t="s">
        <v>6394</v>
      </c>
      <c r="G3236" s="219" t="s">
        <v>7823</v>
      </c>
      <c r="H3236" s="219" t="s">
        <v>5990</v>
      </c>
      <c r="I3236" s="220" t="s">
        <v>8592</v>
      </c>
      <c r="J3236" s="221">
        <v>1800</v>
      </c>
      <c r="K3236" s="221">
        <v>1</v>
      </c>
      <c r="L3236" s="221">
        <v>1800</v>
      </c>
    </row>
    <row r="3237" spans="1:12" s="167" customFormat="1">
      <c r="A3237" s="218" t="str">
        <f t="shared" si="22"/>
        <v>O221017058347일반상품</v>
      </c>
      <c r="B3237" s="219" t="s">
        <v>8248</v>
      </c>
      <c r="C3237" s="219" t="s">
        <v>8023</v>
      </c>
      <c r="D3237" s="219" t="s">
        <v>8065</v>
      </c>
      <c r="E3237" s="219" t="s">
        <v>7707</v>
      </c>
      <c r="F3237" s="219" t="s">
        <v>6394</v>
      </c>
      <c r="G3237" s="219" t="s">
        <v>7823</v>
      </c>
      <c r="H3237" s="219" t="s">
        <v>5990</v>
      </c>
      <c r="I3237" s="220" t="s">
        <v>8974</v>
      </c>
      <c r="J3237" s="221">
        <v>16000</v>
      </c>
      <c r="K3237" s="221">
        <v>1</v>
      </c>
      <c r="L3237" s="221">
        <v>16000</v>
      </c>
    </row>
    <row r="3238" spans="1:12" s="167" customFormat="1">
      <c r="A3238" s="218" t="str">
        <f t="shared" si="22"/>
        <v>O221017058347일반상품</v>
      </c>
      <c r="B3238" s="219" t="s">
        <v>8248</v>
      </c>
      <c r="C3238" s="219" t="s">
        <v>8023</v>
      </c>
      <c r="D3238" s="219" t="s">
        <v>8065</v>
      </c>
      <c r="E3238" s="219" t="s">
        <v>7707</v>
      </c>
      <c r="F3238" s="219" t="s">
        <v>6394</v>
      </c>
      <c r="G3238" s="219" t="s">
        <v>7823</v>
      </c>
      <c r="H3238" s="219" t="s">
        <v>5990</v>
      </c>
      <c r="I3238" s="220" t="s">
        <v>7192</v>
      </c>
      <c r="J3238" s="221">
        <v>6490</v>
      </c>
      <c r="K3238" s="221">
        <v>5</v>
      </c>
      <c r="L3238" s="221">
        <v>32450</v>
      </c>
    </row>
    <row r="3239" spans="1:12" s="167" customFormat="1">
      <c r="A3239" s="218" t="str">
        <f t="shared" si="22"/>
        <v>O221017058347일반상품</v>
      </c>
      <c r="B3239" s="219" t="s">
        <v>8248</v>
      </c>
      <c r="C3239" s="219" t="s">
        <v>8023</v>
      </c>
      <c r="D3239" s="219" t="s">
        <v>8065</v>
      </c>
      <c r="E3239" s="219" t="s">
        <v>7707</v>
      </c>
      <c r="F3239" s="219" t="s">
        <v>6394</v>
      </c>
      <c r="G3239" s="219" t="s">
        <v>7823</v>
      </c>
      <c r="H3239" s="219" t="s">
        <v>5990</v>
      </c>
      <c r="I3239" s="220" t="s">
        <v>8387</v>
      </c>
      <c r="J3239" s="221">
        <v>4890</v>
      </c>
      <c r="K3239" s="221">
        <v>1</v>
      </c>
      <c r="L3239" s="221">
        <v>4890</v>
      </c>
    </row>
    <row r="3240" spans="1:12" s="167" customFormat="1">
      <c r="A3240" s="218" t="str">
        <f t="shared" si="22"/>
        <v>O221017058347일반상품</v>
      </c>
      <c r="B3240" s="219" t="s">
        <v>8248</v>
      </c>
      <c r="C3240" s="219" t="s">
        <v>8023</v>
      </c>
      <c r="D3240" s="219" t="s">
        <v>8065</v>
      </c>
      <c r="E3240" s="219" t="s">
        <v>7707</v>
      </c>
      <c r="F3240" s="219" t="s">
        <v>6394</v>
      </c>
      <c r="G3240" s="219" t="s">
        <v>7823</v>
      </c>
      <c r="H3240" s="219" t="s">
        <v>5990</v>
      </c>
      <c r="I3240" s="220" t="s">
        <v>8975</v>
      </c>
      <c r="J3240" s="221">
        <v>2970</v>
      </c>
      <c r="K3240" s="221">
        <v>1</v>
      </c>
      <c r="L3240" s="221">
        <v>2970</v>
      </c>
    </row>
    <row r="3241" spans="1:12" s="167" customFormat="1">
      <c r="A3241" s="218" t="str">
        <f t="shared" si="22"/>
        <v>O221017058347일반상품</v>
      </c>
      <c r="B3241" s="219" t="s">
        <v>8248</v>
      </c>
      <c r="C3241" s="219" t="s">
        <v>8023</v>
      </c>
      <c r="D3241" s="219" t="s">
        <v>8065</v>
      </c>
      <c r="E3241" s="219" t="s">
        <v>7707</v>
      </c>
      <c r="F3241" s="219" t="s">
        <v>6394</v>
      </c>
      <c r="G3241" s="219" t="s">
        <v>7823</v>
      </c>
      <c r="H3241" s="219" t="s">
        <v>5990</v>
      </c>
      <c r="I3241" s="220" t="s">
        <v>8642</v>
      </c>
      <c r="J3241" s="221">
        <v>4220</v>
      </c>
      <c r="K3241" s="221">
        <v>1</v>
      </c>
      <c r="L3241" s="221">
        <v>4220</v>
      </c>
    </row>
    <row r="3242" spans="1:12" s="167" customFormat="1">
      <c r="A3242" s="218" t="str">
        <f t="shared" si="22"/>
        <v>O221017058347일반상품</v>
      </c>
      <c r="B3242" s="219" t="s">
        <v>8248</v>
      </c>
      <c r="C3242" s="219" t="s">
        <v>8023</v>
      </c>
      <c r="D3242" s="219" t="s">
        <v>8065</v>
      </c>
      <c r="E3242" s="219" t="s">
        <v>7707</v>
      </c>
      <c r="F3242" s="219" t="s">
        <v>6394</v>
      </c>
      <c r="G3242" s="219" t="s">
        <v>7823</v>
      </c>
      <c r="H3242" s="219" t="s">
        <v>5990</v>
      </c>
      <c r="I3242" s="220" t="s">
        <v>7201</v>
      </c>
      <c r="J3242" s="221">
        <v>12480</v>
      </c>
      <c r="K3242" s="221">
        <v>2</v>
      </c>
      <c r="L3242" s="221">
        <v>24960</v>
      </c>
    </row>
    <row r="3243" spans="1:12" s="167" customFormat="1">
      <c r="A3243" s="218" t="str">
        <f t="shared" si="22"/>
        <v>O221017058347일반상품</v>
      </c>
      <c r="B3243" s="219" t="s">
        <v>8248</v>
      </c>
      <c r="C3243" s="219" t="s">
        <v>8023</v>
      </c>
      <c r="D3243" s="219" t="s">
        <v>8065</v>
      </c>
      <c r="E3243" s="219" t="s">
        <v>7707</v>
      </c>
      <c r="F3243" s="219" t="s">
        <v>6394</v>
      </c>
      <c r="G3243" s="219" t="s">
        <v>7823</v>
      </c>
      <c r="H3243" s="219" t="s">
        <v>5990</v>
      </c>
      <c r="I3243" s="220" t="s">
        <v>8562</v>
      </c>
      <c r="J3243" s="221">
        <v>12480</v>
      </c>
      <c r="K3243" s="221">
        <v>1</v>
      </c>
      <c r="L3243" s="221">
        <v>12480</v>
      </c>
    </row>
    <row r="3244" spans="1:12" s="167" customFormat="1">
      <c r="A3244" s="218" t="str">
        <f t="shared" si="22"/>
        <v>O221017058347일반상품</v>
      </c>
      <c r="B3244" s="219" t="s">
        <v>8248</v>
      </c>
      <c r="C3244" s="219" t="s">
        <v>8023</v>
      </c>
      <c r="D3244" s="219" t="s">
        <v>8065</v>
      </c>
      <c r="E3244" s="219" t="s">
        <v>7707</v>
      </c>
      <c r="F3244" s="219" t="s">
        <v>6394</v>
      </c>
      <c r="G3244" s="219" t="s">
        <v>7823</v>
      </c>
      <c r="H3244" s="219" t="s">
        <v>5990</v>
      </c>
      <c r="I3244" s="220" t="s">
        <v>7259</v>
      </c>
      <c r="J3244" s="221">
        <v>6350</v>
      </c>
      <c r="K3244" s="221">
        <v>1</v>
      </c>
      <c r="L3244" s="221">
        <v>6350</v>
      </c>
    </row>
    <row r="3245" spans="1:12" s="167" customFormat="1">
      <c r="A3245" s="218" t="str">
        <f t="shared" si="22"/>
        <v>O221017058347일반상품</v>
      </c>
      <c r="B3245" s="219" t="s">
        <v>8248</v>
      </c>
      <c r="C3245" s="219" t="s">
        <v>8023</v>
      </c>
      <c r="D3245" s="219" t="s">
        <v>8065</v>
      </c>
      <c r="E3245" s="219" t="s">
        <v>7707</v>
      </c>
      <c r="F3245" s="219" t="s">
        <v>6394</v>
      </c>
      <c r="G3245" s="219" t="s">
        <v>7823</v>
      </c>
      <c r="H3245" s="219" t="s">
        <v>5990</v>
      </c>
      <c r="I3245" s="220" t="s">
        <v>7262</v>
      </c>
      <c r="J3245" s="221">
        <v>1000</v>
      </c>
      <c r="K3245" s="221">
        <v>2</v>
      </c>
      <c r="L3245" s="221">
        <v>2000</v>
      </c>
    </row>
    <row r="3246" spans="1:12" s="167" customFormat="1">
      <c r="A3246" s="218" t="str">
        <f t="shared" si="22"/>
        <v>O221017058347일반상품</v>
      </c>
      <c r="B3246" s="219" t="s">
        <v>8248</v>
      </c>
      <c r="C3246" s="219" t="s">
        <v>8023</v>
      </c>
      <c r="D3246" s="219" t="s">
        <v>8065</v>
      </c>
      <c r="E3246" s="219" t="s">
        <v>7707</v>
      </c>
      <c r="F3246" s="219" t="s">
        <v>6394</v>
      </c>
      <c r="G3246" s="219" t="s">
        <v>7823</v>
      </c>
      <c r="H3246" s="219" t="s">
        <v>5990</v>
      </c>
      <c r="I3246" s="220" t="s">
        <v>8390</v>
      </c>
      <c r="J3246" s="221">
        <v>5718</v>
      </c>
      <c r="K3246" s="221">
        <v>2</v>
      </c>
      <c r="L3246" s="221">
        <v>11436</v>
      </c>
    </row>
    <row r="3247" spans="1:12" s="167" customFormat="1">
      <c r="A3247" s="218" t="str">
        <f t="shared" si="22"/>
        <v>O221017058347일반상품</v>
      </c>
      <c r="B3247" s="219" t="s">
        <v>8248</v>
      </c>
      <c r="C3247" s="219" t="s">
        <v>8023</v>
      </c>
      <c r="D3247" s="219" t="s">
        <v>8065</v>
      </c>
      <c r="E3247" s="219" t="s">
        <v>7707</v>
      </c>
      <c r="F3247" s="219" t="s">
        <v>6394</v>
      </c>
      <c r="G3247" s="219" t="s">
        <v>7823</v>
      </c>
      <c r="H3247" s="219" t="s">
        <v>5990</v>
      </c>
      <c r="I3247" s="220" t="s">
        <v>7220</v>
      </c>
      <c r="J3247" s="221">
        <v>670</v>
      </c>
      <c r="K3247" s="221">
        <v>10</v>
      </c>
      <c r="L3247" s="221">
        <v>6700</v>
      </c>
    </row>
    <row r="3248" spans="1:12" s="167" customFormat="1">
      <c r="A3248" s="218" t="str">
        <f t="shared" si="22"/>
        <v>O221017058347일반상품</v>
      </c>
      <c r="B3248" s="219" t="s">
        <v>8248</v>
      </c>
      <c r="C3248" s="219" t="s">
        <v>8023</v>
      </c>
      <c r="D3248" s="219" t="s">
        <v>8065</v>
      </c>
      <c r="E3248" s="219" t="s">
        <v>7707</v>
      </c>
      <c r="F3248" s="219" t="s">
        <v>6394</v>
      </c>
      <c r="G3248" s="219" t="s">
        <v>7823</v>
      </c>
      <c r="H3248" s="219" t="s">
        <v>5990</v>
      </c>
      <c r="I3248" s="220" t="s">
        <v>8353</v>
      </c>
      <c r="J3248" s="221">
        <v>5250</v>
      </c>
      <c r="K3248" s="221">
        <v>2</v>
      </c>
      <c r="L3248" s="221">
        <v>10500</v>
      </c>
    </row>
    <row r="3249" spans="1:12" s="167" customFormat="1">
      <c r="A3249" s="218" t="str">
        <f t="shared" si="22"/>
        <v>O221017058347일반상품</v>
      </c>
      <c r="B3249" s="219" t="s">
        <v>8248</v>
      </c>
      <c r="C3249" s="219" t="s">
        <v>8023</v>
      </c>
      <c r="D3249" s="219" t="s">
        <v>8065</v>
      </c>
      <c r="E3249" s="219" t="s">
        <v>7707</v>
      </c>
      <c r="F3249" s="219" t="s">
        <v>6394</v>
      </c>
      <c r="G3249" s="219" t="s">
        <v>7823</v>
      </c>
      <c r="H3249" s="219" t="s">
        <v>5990</v>
      </c>
      <c r="I3249" s="220" t="s">
        <v>8870</v>
      </c>
      <c r="J3249" s="221">
        <v>1070</v>
      </c>
      <c r="K3249" s="221">
        <v>4</v>
      </c>
      <c r="L3249" s="221">
        <v>4280</v>
      </c>
    </row>
    <row r="3250" spans="1:12" s="167" customFormat="1">
      <c r="A3250" s="218" t="str">
        <f t="shared" si="22"/>
        <v>O221017058347일반상품</v>
      </c>
      <c r="B3250" s="219" t="s">
        <v>8248</v>
      </c>
      <c r="C3250" s="219" t="s">
        <v>8023</v>
      </c>
      <c r="D3250" s="219" t="s">
        <v>8065</v>
      </c>
      <c r="E3250" s="219" t="s">
        <v>7707</v>
      </c>
      <c r="F3250" s="219" t="s">
        <v>6394</v>
      </c>
      <c r="G3250" s="219" t="s">
        <v>7823</v>
      </c>
      <c r="H3250" s="219" t="s">
        <v>5990</v>
      </c>
      <c r="I3250" s="220" t="s">
        <v>8069</v>
      </c>
      <c r="J3250" s="221">
        <v>2700</v>
      </c>
      <c r="K3250" s="221">
        <v>5</v>
      </c>
      <c r="L3250" s="221">
        <v>13500</v>
      </c>
    </row>
    <row r="3251" spans="1:12" s="167" customFormat="1">
      <c r="A3251" s="218" t="str">
        <f t="shared" si="22"/>
        <v>O221017058347일반상품</v>
      </c>
      <c r="B3251" s="219" t="s">
        <v>8248</v>
      </c>
      <c r="C3251" s="219" t="s">
        <v>8023</v>
      </c>
      <c r="D3251" s="219" t="s">
        <v>8065</v>
      </c>
      <c r="E3251" s="219" t="s">
        <v>7707</v>
      </c>
      <c r="F3251" s="219" t="s">
        <v>6394</v>
      </c>
      <c r="G3251" s="219" t="s">
        <v>7823</v>
      </c>
      <c r="H3251" s="219" t="s">
        <v>5990</v>
      </c>
      <c r="I3251" s="220" t="s">
        <v>8863</v>
      </c>
      <c r="J3251" s="221">
        <v>2350</v>
      </c>
      <c r="K3251" s="221">
        <v>1</v>
      </c>
      <c r="L3251" s="221">
        <v>2350</v>
      </c>
    </row>
    <row r="3252" spans="1:12" s="167" customFormat="1">
      <c r="A3252" s="218" t="str">
        <f t="shared" si="22"/>
        <v>O221017058347일반상품</v>
      </c>
      <c r="B3252" s="219" t="s">
        <v>8248</v>
      </c>
      <c r="C3252" s="219" t="s">
        <v>8023</v>
      </c>
      <c r="D3252" s="219" t="s">
        <v>8065</v>
      </c>
      <c r="E3252" s="219" t="s">
        <v>7707</v>
      </c>
      <c r="F3252" s="219" t="s">
        <v>6394</v>
      </c>
      <c r="G3252" s="219" t="s">
        <v>7823</v>
      </c>
      <c r="H3252" s="219" t="s">
        <v>5990</v>
      </c>
      <c r="I3252" s="220" t="s">
        <v>8457</v>
      </c>
      <c r="J3252" s="221">
        <v>2350</v>
      </c>
      <c r="K3252" s="221">
        <v>2</v>
      </c>
      <c r="L3252" s="221">
        <v>4700</v>
      </c>
    </row>
    <row r="3253" spans="1:12" s="167" customFormat="1">
      <c r="A3253" s="218" t="str">
        <f t="shared" si="22"/>
        <v>O221017058347일반상품</v>
      </c>
      <c r="B3253" s="219" t="s">
        <v>8248</v>
      </c>
      <c r="C3253" s="219" t="s">
        <v>8023</v>
      </c>
      <c r="D3253" s="219" t="s">
        <v>8065</v>
      </c>
      <c r="E3253" s="219" t="s">
        <v>7707</v>
      </c>
      <c r="F3253" s="219" t="s">
        <v>6394</v>
      </c>
      <c r="G3253" s="219" t="s">
        <v>7823</v>
      </c>
      <c r="H3253" s="219" t="s">
        <v>5990</v>
      </c>
      <c r="I3253" s="220" t="s">
        <v>8887</v>
      </c>
      <c r="J3253" s="221">
        <v>2700</v>
      </c>
      <c r="K3253" s="221">
        <v>1</v>
      </c>
      <c r="L3253" s="221">
        <v>2700</v>
      </c>
    </row>
    <row r="3254" spans="1:12" s="167" customFormat="1">
      <c r="A3254" s="218" t="str">
        <f t="shared" si="22"/>
        <v>O221017058347일반상품</v>
      </c>
      <c r="B3254" s="219" t="s">
        <v>8248</v>
      </c>
      <c r="C3254" s="219" t="s">
        <v>8023</v>
      </c>
      <c r="D3254" s="219" t="s">
        <v>8065</v>
      </c>
      <c r="E3254" s="219" t="s">
        <v>7707</v>
      </c>
      <c r="F3254" s="219" t="s">
        <v>6394</v>
      </c>
      <c r="G3254" s="219" t="s">
        <v>7823</v>
      </c>
      <c r="H3254" s="219" t="s">
        <v>5990</v>
      </c>
      <c r="I3254" s="220" t="s">
        <v>8515</v>
      </c>
      <c r="J3254" s="221">
        <v>4100</v>
      </c>
      <c r="K3254" s="221">
        <v>1</v>
      </c>
      <c r="L3254" s="221">
        <v>4100</v>
      </c>
    </row>
    <row r="3255" spans="1:12" s="167" customFormat="1">
      <c r="A3255" s="218" t="str">
        <f t="shared" si="22"/>
        <v>O221017058346일반상품</v>
      </c>
      <c r="B3255" s="219" t="s">
        <v>8249</v>
      </c>
      <c r="C3255" s="219" t="s">
        <v>8023</v>
      </c>
      <c r="D3255" s="219" t="s">
        <v>8065</v>
      </c>
      <c r="E3255" s="219" t="s">
        <v>7707</v>
      </c>
      <c r="F3255" s="219" t="s">
        <v>6394</v>
      </c>
      <c r="G3255" s="219" t="s">
        <v>7788</v>
      </c>
      <c r="H3255" s="219" t="s">
        <v>5990</v>
      </c>
      <c r="I3255" s="220" t="s">
        <v>8815</v>
      </c>
      <c r="J3255" s="221">
        <v>2740</v>
      </c>
      <c r="K3255" s="221">
        <v>2</v>
      </c>
      <c r="L3255" s="221">
        <v>5480</v>
      </c>
    </row>
    <row r="3256" spans="1:12" s="167" customFormat="1">
      <c r="A3256" s="218" t="str">
        <f t="shared" si="22"/>
        <v>O221017058346일반상품</v>
      </c>
      <c r="B3256" s="219" t="s">
        <v>8249</v>
      </c>
      <c r="C3256" s="219" t="s">
        <v>8023</v>
      </c>
      <c r="D3256" s="219" t="s">
        <v>8065</v>
      </c>
      <c r="E3256" s="219" t="s">
        <v>7707</v>
      </c>
      <c r="F3256" s="219" t="s">
        <v>6394</v>
      </c>
      <c r="G3256" s="219" t="s">
        <v>7788</v>
      </c>
      <c r="H3256" s="219" t="s">
        <v>5990</v>
      </c>
      <c r="I3256" s="220" t="s">
        <v>8565</v>
      </c>
      <c r="J3256" s="221">
        <v>16500</v>
      </c>
      <c r="K3256" s="221">
        <v>1</v>
      </c>
      <c r="L3256" s="221">
        <v>16500</v>
      </c>
    </row>
    <row r="3257" spans="1:12" s="167" customFormat="1">
      <c r="A3257" s="218" t="str">
        <f t="shared" si="22"/>
        <v>O221017058346일반상품</v>
      </c>
      <c r="B3257" s="219" t="s">
        <v>8249</v>
      </c>
      <c r="C3257" s="219" t="s">
        <v>8023</v>
      </c>
      <c r="D3257" s="219" t="s">
        <v>8065</v>
      </c>
      <c r="E3257" s="219" t="s">
        <v>7707</v>
      </c>
      <c r="F3257" s="219" t="s">
        <v>6394</v>
      </c>
      <c r="G3257" s="219" t="s">
        <v>7788</v>
      </c>
      <c r="H3257" s="219" t="s">
        <v>5990</v>
      </c>
      <c r="I3257" s="220" t="s">
        <v>7926</v>
      </c>
      <c r="J3257" s="221">
        <v>700</v>
      </c>
      <c r="K3257" s="221">
        <v>1</v>
      </c>
      <c r="L3257" s="221">
        <v>700</v>
      </c>
    </row>
    <row r="3258" spans="1:12" s="167" customFormat="1">
      <c r="A3258" s="218" t="str">
        <f t="shared" si="22"/>
        <v>O221017058345일반상품</v>
      </c>
      <c r="B3258" s="219" t="s">
        <v>8250</v>
      </c>
      <c r="C3258" s="219" t="s">
        <v>8023</v>
      </c>
      <c r="D3258" s="219" t="s">
        <v>8065</v>
      </c>
      <c r="E3258" s="219" t="s">
        <v>7714</v>
      </c>
      <c r="F3258" s="219" t="s">
        <v>6394</v>
      </c>
      <c r="G3258" s="219" t="s">
        <v>7753</v>
      </c>
      <c r="H3258" s="219" t="s">
        <v>5990</v>
      </c>
      <c r="I3258" s="220" t="s">
        <v>7980</v>
      </c>
      <c r="J3258" s="221">
        <v>4200</v>
      </c>
      <c r="K3258" s="221">
        <v>2</v>
      </c>
      <c r="L3258" s="221">
        <v>8400</v>
      </c>
    </row>
    <row r="3259" spans="1:12" s="167" customFormat="1">
      <c r="A3259" s="218" t="str">
        <f t="shared" si="22"/>
        <v>O221017058345일반상품</v>
      </c>
      <c r="B3259" s="219" t="s">
        <v>8250</v>
      </c>
      <c r="C3259" s="219" t="s">
        <v>8023</v>
      </c>
      <c r="D3259" s="219" t="s">
        <v>8065</v>
      </c>
      <c r="E3259" s="219" t="s">
        <v>7714</v>
      </c>
      <c r="F3259" s="219" t="s">
        <v>6394</v>
      </c>
      <c r="G3259" s="219" t="s">
        <v>7753</v>
      </c>
      <c r="H3259" s="219" t="s">
        <v>5990</v>
      </c>
      <c r="I3259" s="220" t="s">
        <v>8767</v>
      </c>
      <c r="J3259" s="221">
        <v>1090</v>
      </c>
      <c r="K3259" s="221">
        <v>5</v>
      </c>
      <c r="L3259" s="221">
        <v>5450</v>
      </c>
    </row>
    <row r="3260" spans="1:12" s="167" customFormat="1">
      <c r="A3260" s="218" t="str">
        <f t="shared" si="22"/>
        <v>O221017058345일반상품</v>
      </c>
      <c r="B3260" s="219" t="s">
        <v>8250</v>
      </c>
      <c r="C3260" s="219" t="s">
        <v>8023</v>
      </c>
      <c r="D3260" s="219" t="s">
        <v>8065</v>
      </c>
      <c r="E3260" s="219" t="s">
        <v>7714</v>
      </c>
      <c r="F3260" s="219" t="s">
        <v>6394</v>
      </c>
      <c r="G3260" s="219" t="s">
        <v>7753</v>
      </c>
      <c r="H3260" s="219" t="s">
        <v>5990</v>
      </c>
      <c r="I3260" s="220" t="s">
        <v>8738</v>
      </c>
      <c r="J3260" s="221">
        <v>8000</v>
      </c>
      <c r="K3260" s="221">
        <v>3</v>
      </c>
      <c r="L3260" s="221">
        <v>24000</v>
      </c>
    </row>
    <row r="3261" spans="1:12" s="167" customFormat="1">
      <c r="A3261" s="218" t="str">
        <f t="shared" si="22"/>
        <v>O221017058345일반상품</v>
      </c>
      <c r="B3261" s="219" t="s">
        <v>8250</v>
      </c>
      <c r="C3261" s="219" t="s">
        <v>8023</v>
      </c>
      <c r="D3261" s="219" t="s">
        <v>8065</v>
      </c>
      <c r="E3261" s="219" t="s">
        <v>7714</v>
      </c>
      <c r="F3261" s="219" t="s">
        <v>6394</v>
      </c>
      <c r="G3261" s="219" t="s">
        <v>7753</v>
      </c>
      <c r="H3261" s="219" t="s">
        <v>5990</v>
      </c>
      <c r="I3261" s="220" t="s">
        <v>8036</v>
      </c>
      <c r="J3261" s="221">
        <v>5900</v>
      </c>
      <c r="K3261" s="221">
        <v>1</v>
      </c>
      <c r="L3261" s="221">
        <v>5900</v>
      </c>
    </row>
    <row r="3262" spans="1:12" s="167" customFormat="1">
      <c r="A3262" s="218" t="str">
        <f t="shared" ref="A3262:A3389" si="23">B3262&amp;H3262</f>
        <v>O221017058345일반상품</v>
      </c>
      <c r="B3262" s="219" t="s">
        <v>8250</v>
      </c>
      <c r="C3262" s="219" t="s">
        <v>8023</v>
      </c>
      <c r="D3262" s="219" t="s">
        <v>8065</v>
      </c>
      <c r="E3262" s="219" t="s">
        <v>7714</v>
      </c>
      <c r="F3262" s="219" t="s">
        <v>6394</v>
      </c>
      <c r="G3262" s="219" t="s">
        <v>7753</v>
      </c>
      <c r="H3262" s="219" t="s">
        <v>5990</v>
      </c>
      <c r="I3262" s="220" t="s">
        <v>7189</v>
      </c>
      <c r="J3262" s="221">
        <v>1070</v>
      </c>
      <c r="K3262" s="221">
        <v>2</v>
      </c>
      <c r="L3262" s="221">
        <v>2140</v>
      </c>
    </row>
    <row r="3263" spans="1:12" s="167" customFormat="1">
      <c r="A3263" s="218" t="str">
        <f t="shared" si="23"/>
        <v>O221017058345일반상품</v>
      </c>
      <c r="B3263" s="219" t="s">
        <v>8250</v>
      </c>
      <c r="C3263" s="219" t="s">
        <v>8023</v>
      </c>
      <c r="D3263" s="219" t="s">
        <v>8065</v>
      </c>
      <c r="E3263" s="219" t="s">
        <v>7714</v>
      </c>
      <c r="F3263" s="219" t="s">
        <v>6394</v>
      </c>
      <c r="G3263" s="219" t="s">
        <v>7753</v>
      </c>
      <c r="H3263" s="219" t="s">
        <v>5990</v>
      </c>
      <c r="I3263" s="220" t="s">
        <v>8384</v>
      </c>
      <c r="J3263" s="221">
        <v>3640</v>
      </c>
      <c r="K3263" s="221">
        <v>1</v>
      </c>
      <c r="L3263" s="221">
        <v>3640</v>
      </c>
    </row>
    <row r="3264" spans="1:12" s="167" customFormat="1">
      <c r="A3264" s="218" t="str">
        <f t="shared" si="23"/>
        <v>O221017058345일반상품</v>
      </c>
      <c r="B3264" s="219" t="s">
        <v>8250</v>
      </c>
      <c r="C3264" s="219" t="s">
        <v>8023</v>
      </c>
      <c r="D3264" s="219" t="s">
        <v>8065</v>
      </c>
      <c r="E3264" s="219" t="s">
        <v>7714</v>
      </c>
      <c r="F3264" s="219" t="s">
        <v>6394</v>
      </c>
      <c r="G3264" s="219" t="s">
        <v>7753</v>
      </c>
      <c r="H3264" s="219" t="s">
        <v>5990</v>
      </c>
      <c r="I3264" s="220" t="s">
        <v>8397</v>
      </c>
      <c r="J3264" s="221">
        <v>10200</v>
      </c>
      <c r="K3264" s="221">
        <v>1</v>
      </c>
      <c r="L3264" s="221">
        <v>10200</v>
      </c>
    </row>
    <row r="3265" spans="1:12" s="167" customFormat="1">
      <c r="A3265" s="218" t="str">
        <f t="shared" si="23"/>
        <v>O221017058345일반상품</v>
      </c>
      <c r="B3265" s="219" t="s">
        <v>8250</v>
      </c>
      <c r="C3265" s="219" t="s">
        <v>8023</v>
      </c>
      <c r="D3265" s="219" t="s">
        <v>8065</v>
      </c>
      <c r="E3265" s="219" t="s">
        <v>7714</v>
      </c>
      <c r="F3265" s="219" t="s">
        <v>6394</v>
      </c>
      <c r="G3265" s="219" t="s">
        <v>7753</v>
      </c>
      <c r="H3265" s="219" t="s">
        <v>5990</v>
      </c>
      <c r="I3265" s="220" t="s">
        <v>8438</v>
      </c>
      <c r="J3265" s="221">
        <v>1100</v>
      </c>
      <c r="K3265" s="221">
        <v>3</v>
      </c>
      <c r="L3265" s="221">
        <v>3300</v>
      </c>
    </row>
    <row r="3266" spans="1:12" s="167" customFormat="1">
      <c r="A3266" s="218" t="str">
        <f t="shared" si="23"/>
        <v>O221017058345일반상품</v>
      </c>
      <c r="B3266" s="219" t="s">
        <v>8250</v>
      </c>
      <c r="C3266" s="219" t="s">
        <v>8023</v>
      </c>
      <c r="D3266" s="219" t="s">
        <v>8065</v>
      </c>
      <c r="E3266" s="219" t="s">
        <v>7714</v>
      </c>
      <c r="F3266" s="219" t="s">
        <v>6394</v>
      </c>
      <c r="G3266" s="219" t="s">
        <v>7753</v>
      </c>
      <c r="H3266" s="219" t="s">
        <v>5990</v>
      </c>
      <c r="I3266" s="220" t="s">
        <v>8687</v>
      </c>
      <c r="J3266" s="221">
        <v>3160</v>
      </c>
      <c r="K3266" s="221">
        <v>2</v>
      </c>
      <c r="L3266" s="221">
        <v>6320</v>
      </c>
    </row>
    <row r="3267" spans="1:12" s="167" customFormat="1">
      <c r="A3267" s="218" t="str">
        <f t="shared" si="23"/>
        <v>O221017058345일반상품</v>
      </c>
      <c r="B3267" s="219" t="s">
        <v>8250</v>
      </c>
      <c r="C3267" s="219" t="s">
        <v>8023</v>
      </c>
      <c r="D3267" s="219" t="s">
        <v>8065</v>
      </c>
      <c r="E3267" s="219" t="s">
        <v>7714</v>
      </c>
      <c r="F3267" s="219" t="s">
        <v>6394</v>
      </c>
      <c r="G3267" s="219" t="s">
        <v>7753</v>
      </c>
      <c r="H3267" s="219" t="s">
        <v>5990</v>
      </c>
      <c r="I3267" s="220" t="s">
        <v>8976</v>
      </c>
      <c r="J3267" s="221">
        <v>5600</v>
      </c>
      <c r="K3267" s="221">
        <v>1</v>
      </c>
      <c r="L3267" s="221">
        <v>5600</v>
      </c>
    </row>
    <row r="3268" spans="1:12" s="167" customFormat="1">
      <c r="A3268" s="218" t="str">
        <f t="shared" si="23"/>
        <v>O221017058345일반상품</v>
      </c>
      <c r="B3268" s="219" t="s">
        <v>8250</v>
      </c>
      <c r="C3268" s="219" t="s">
        <v>8023</v>
      </c>
      <c r="D3268" s="219" t="s">
        <v>8065</v>
      </c>
      <c r="E3268" s="219" t="s">
        <v>7714</v>
      </c>
      <c r="F3268" s="219" t="s">
        <v>6394</v>
      </c>
      <c r="G3268" s="219" t="s">
        <v>7753</v>
      </c>
      <c r="H3268" s="219" t="s">
        <v>5990</v>
      </c>
      <c r="I3268" s="220" t="s">
        <v>7222</v>
      </c>
      <c r="J3268" s="221">
        <v>10000</v>
      </c>
      <c r="K3268" s="221">
        <v>1</v>
      </c>
      <c r="L3268" s="221">
        <v>10000</v>
      </c>
    </row>
    <row r="3269" spans="1:12" s="167" customFormat="1">
      <c r="A3269" s="218" t="str">
        <f t="shared" si="23"/>
        <v>O221017058345일반상품</v>
      </c>
      <c r="B3269" s="219" t="s">
        <v>8250</v>
      </c>
      <c r="C3269" s="219" t="s">
        <v>8023</v>
      </c>
      <c r="D3269" s="219" t="s">
        <v>8065</v>
      </c>
      <c r="E3269" s="219" t="s">
        <v>7714</v>
      </c>
      <c r="F3269" s="219" t="s">
        <v>6394</v>
      </c>
      <c r="G3269" s="219" t="s">
        <v>7753</v>
      </c>
      <c r="H3269" s="219" t="s">
        <v>5990</v>
      </c>
      <c r="I3269" s="220" t="s">
        <v>7201</v>
      </c>
      <c r="J3269" s="221">
        <v>12480</v>
      </c>
      <c r="K3269" s="221">
        <v>2</v>
      </c>
      <c r="L3269" s="221">
        <v>24960</v>
      </c>
    </row>
    <row r="3270" spans="1:12" s="167" customFormat="1">
      <c r="A3270" s="218" t="str">
        <f t="shared" si="23"/>
        <v>O221017058345일반상품</v>
      </c>
      <c r="B3270" s="219" t="s">
        <v>8250</v>
      </c>
      <c r="C3270" s="219" t="s">
        <v>8023</v>
      </c>
      <c r="D3270" s="219" t="s">
        <v>8065</v>
      </c>
      <c r="E3270" s="219" t="s">
        <v>7714</v>
      </c>
      <c r="F3270" s="219" t="s">
        <v>6394</v>
      </c>
      <c r="G3270" s="219" t="s">
        <v>7753</v>
      </c>
      <c r="H3270" s="219" t="s">
        <v>5990</v>
      </c>
      <c r="I3270" s="220" t="s">
        <v>8484</v>
      </c>
      <c r="J3270" s="221">
        <v>4700</v>
      </c>
      <c r="K3270" s="221">
        <v>2</v>
      </c>
      <c r="L3270" s="221">
        <v>9400</v>
      </c>
    </row>
    <row r="3271" spans="1:12" s="167" customFormat="1">
      <c r="A3271" s="218" t="str">
        <f t="shared" si="23"/>
        <v>O221017058345일반상품</v>
      </c>
      <c r="B3271" s="219" t="s">
        <v>8250</v>
      </c>
      <c r="C3271" s="219" t="s">
        <v>8023</v>
      </c>
      <c r="D3271" s="219" t="s">
        <v>8065</v>
      </c>
      <c r="E3271" s="219" t="s">
        <v>7714</v>
      </c>
      <c r="F3271" s="219" t="s">
        <v>6394</v>
      </c>
      <c r="G3271" s="219" t="s">
        <v>7753</v>
      </c>
      <c r="H3271" s="219" t="s">
        <v>5990</v>
      </c>
      <c r="I3271" s="220" t="s">
        <v>8507</v>
      </c>
      <c r="J3271" s="221">
        <v>2800</v>
      </c>
      <c r="K3271" s="221">
        <v>3</v>
      </c>
      <c r="L3271" s="221">
        <v>8400</v>
      </c>
    </row>
    <row r="3272" spans="1:12" s="167" customFormat="1">
      <c r="A3272" s="218" t="str">
        <f t="shared" si="23"/>
        <v>O221017058345일반상품</v>
      </c>
      <c r="B3272" s="219" t="s">
        <v>8250</v>
      </c>
      <c r="C3272" s="219" t="s">
        <v>8023</v>
      </c>
      <c r="D3272" s="219" t="s">
        <v>8065</v>
      </c>
      <c r="E3272" s="219" t="s">
        <v>7714</v>
      </c>
      <c r="F3272" s="219" t="s">
        <v>6394</v>
      </c>
      <c r="G3272" s="219" t="s">
        <v>7753</v>
      </c>
      <c r="H3272" s="219" t="s">
        <v>5990</v>
      </c>
      <c r="I3272" s="220" t="s">
        <v>8486</v>
      </c>
      <c r="J3272" s="221">
        <v>2100</v>
      </c>
      <c r="K3272" s="221">
        <v>1</v>
      </c>
      <c r="L3272" s="221">
        <v>2100</v>
      </c>
    </row>
    <row r="3273" spans="1:12" s="167" customFormat="1">
      <c r="A3273" s="218" t="str">
        <f t="shared" si="23"/>
        <v>O221017058345일반상품</v>
      </c>
      <c r="B3273" s="219" t="s">
        <v>8250</v>
      </c>
      <c r="C3273" s="219" t="s">
        <v>8023</v>
      </c>
      <c r="D3273" s="219" t="s">
        <v>8065</v>
      </c>
      <c r="E3273" s="219" t="s">
        <v>7714</v>
      </c>
      <c r="F3273" s="219" t="s">
        <v>6394</v>
      </c>
      <c r="G3273" s="219" t="s">
        <v>7753</v>
      </c>
      <c r="H3273" s="219" t="s">
        <v>5990</v>
      </c>
      <c r="I3273" s="220" t="s">
        <v>7263</v>
      </c>
      <c r="J3273" s="221">
        <v>9900</v>
      </c>
      <c r="K3273" s="221">
        <v>2</v>
      </c>
      <c r="L3273" s="221">
        <v>19800</v>
      </c>
    </row>
    <row r="3274" spans="1:12" s="167" customFormat="1">
      <c r="A3274" s="218" t="str">
        <f t="shared" si="23"/>
        <v>O221017058345일반상품</v>
      </c>
      <c r="B3274" s="219" t="s">
        <v>8250</v>
      </c>
      <c r="C3274" s="219" t="s">
        <v>8023</v>
      </c>
      <c r="D3274" s="219" t="s">
        <v>8065</v>
      </c>
      <c r="E3274" s="219" t="s">
        <v>7714</v>
      </c>
      <c r="F3274" s="219" t="s">
        <v>6394</v>
      </c>
      <c r="G3274" s="219" t="s">
        <v>7753</v>
      </c>
      <c r="H3274" s="219" t="s">
        <v>5990</v>
      </c>
      <c r="I3274" s="220" t="s">
        <v>7264</v>
      </c>
      <c r="J3274" s="221">
        <v>15920</v>
      </c>
      <c r="K3274" s="221">
        <v>2</v>
      </c>
      <c r="L3274" s="221">
        <v>31840</v>
      </c>
    </row>
    <row r="3275" spans="1:12" s="167" customFormat="1">
      <c r="A3275" s="218" t="str">
        <f t="shared" si="23"/>
        <v>O221017058345일반상품</v>
      </c>
      <c r="B3275" s="219" t="s">
        <v>8250</v>
      </c>
      <c r="C3275" s="219" t="s">
        <v>8023</v>
      </c>
      <c r="D3275" s="219" t="s">
        <v>8065</v>
      </c>
      <c r="E3275" s="219" t="s">
        <v>7714</v>
      </c>
      <c r="F3275" s="219" t="s">
        <v>6394</v>
      </c>
      <c r="G3275" s="219" t="s">
        <v>7753</v>
      </c>
      <c r="H3275" s="219" t="s">
        <v>5990</v>
      </c>
      <c r="I3275" s="220" t="s">
        <v>8651</v>
      </c>
      <c r="J3275" s="221">
        <v>7100</v>
      </c>
      <c r="K3275" s="221">
        <v>2</v>
      </c>
      <c r="L3275" s="221">
        <v>14200</v>
      </c>
    </row>
    <row r="3276" spans="1:12" s="167" customFormat="1">
      <c r="A3276" s="218" t="str">
        <f t="shared" si="23"/>
        <v>O221017058345일반상품</v>
      </c>
      <c r="B3276" s="219" t="s">
        <v>8250</v>
      </c>
      <c r="C3276" s="219" t="s">
        <v>8023</v>
      </c>
      <c r="D3276" s="219" t="s">
        <v>8065</v>
      </c>
      <c r="E3276" s="219" t="s">
        <v>7714</v>
      </c>
      <c r="F3276" s="219" t="s">
        <v>6394</v>
      </c>
      <c r="G3276" s="219" t="s">
        <v>7753</v>
      </c>
      <c r="H3276" s="219" t="s">
        <v>5990</v>
      </c>
      <c r="I3276" s="220" t="s">
        <v>8509</v>
      </c>
      <c r="J3276" s="221">
        <v>1680</v>
      </c>
      <c r="K3276" s="221">
        <v>1</v>
      </c>
      <c r="L3276" s="221">
        <v>1680</v>
      </c>
    </row>
    <row r="3277" spans="1:12" s="167" customFormat="1">
      <c r="A3277" s="218" t="str">
        <f t="shared" si="23"/>
        <v>O221017058345일반상품</v>
      </c>
      <c r="B3277" s="219" t="s">
        <v>8250</v>
      </c>
      <c r="C3277" s="219" t="s">
        <v>8023</v>
      </c>
      <c r="D3277" s="219" t="s">
        <v>8065</v>
      </c>
      <c r="E3277" s="219" t="s">
        <v>7714</v>
      </c>
      <c r="F3277" s="219" t="s">
        <v>6394</v>
      </c>
      <c r="G3277" s="219" t="s">
        <v>7753</v>
      </c>
      <c r="H3277" s="219" t="s">
        <v>5990</v>
      </c>
      <c r="I3277" s="220" t="s">
        <v>8929</v>
      </c>
      <c r="J3277" s="221">
        <v>2710</v>
      </c>
      <c r="K3277" s="221">
        <v>2</v>
      </c>
      <c r="L3277" s="221">
        <v>5420</v>
      </c>
    </row>
    <row r="3278" spans="1:12" s="167" customFormat="1">
      <c r="A3278" s="218" t="str">
        <f t="shared" si="23"/>
        <v>O221017058345일반상품</v>
      </c>
      <c r="B3278" s="219" t="s">
        <v>8250</v>
      </c>
      <c r="C3278" s="219" t="s">
        <v>8023</v>
      </c>
      <c r="D3278" s="219" t="s">
        <v>8065</v>
      </c>
      <c r="E3278" s="219" t="s">
        <v>7714</v>
      </c>
      <c r="F3278" s="219" t="s">
        <v>6394</v>
      </c>
      <c r="G3278" s="219" t="s">
        <v>7753</v>
      </c>
      <c r="H3278" s="219" t="s">
        <v>5990</v>
      </c>
      <c r="I3278" s="220" t="s">
        <v>7231</v>
      </c>
      <c r="J3278" s="221">
        <v>5900</v>
      </c>
      <c r="K3278" s="221">
        <v>2</v>
      </c>
      <c r="L3278" s="221">
        <v>11800</v>
      </c>
    </row>
    <row r="3279" spans="1:12" s="167" customFormat="1">
      <c r="A3279" s="218" t="str">
        <f t="shared" si="23"/>
        <v>O221017058345일반상품</v>
      </c>
      <c r="B3279" s="219" t="s">
        <v>8250</v>
      </c>
      <c r="C3279" s="219" t="s">
        <v>8023</v>
      </c>
      <c r="D3279" s="219" t="s">
        <v>8065</v>
      </c>
      <c r="E3279" s="219" t="s">
        <v>7714</v>
      </c>
      <c r="F3279" s="219" t="s">
        <v>6394</v>
      </c>
      <c r="G3279" s="219" t="s">
        <v>7753</v>
      </c>
      <c r="H3279" s="219" t="s">
        <v>5990</v>
      </c>
      <c r="I3279" s="220" t="s">
        <v>8932</v>
      </c>
      <c r="J3279" s="221">
        <v>1500</v>
      </c>
      <c r="K3279" s="221">
        <v>1</v>
      </c>
      <c r="L3279" s="221">
        <v>1500</v>
      </c>
    </row>
    <row r="3280" spans="1:12" s="167" customFormat="1">
      <c r="A3280" s="218" t="str">
        <f t="shared" si="23"/>
        <v>O221017058345일반상품</v>
      </c>
      <c r="B3280" s="219" t="s">
        <v>8250</v>
      </c>
      <c r="C3280" s="219" t="s">
        <v>8023</v>
      </c>
      <c r="D3280" s="219" t="s">
        <v>8065</v>
      </c>
      <c r="E3280" s="219" t="s">
        <v>7714</v>
      </c>
      <c r="F3280" s="219" t="s">
        <v>6394</v>
      </c>
      <c r="G3280" s="219" t="s">
        <v>7753</v>
      </c>
      <c r="H3280" s="219" t="s">
        <v>5990</v>
      </c>
      <c r="I3280" s="220" t="s">
        <v>8405</v>
      </c>
      <c r="J3280" s="221">
        <v>11200</v>
      </c>
      <c r="K3280" s="221">
        <v>1</v>
      </c>
      <c r="L3280" s="221">
        <v>11200</v>
      </c>
    </row>
    <row r="3281" spans="1:12" s="167" customFormat="1">
      <c r="A3281" s="218" t="str">
        <f t="shared" si="23"/>
        <v>O221017058345일반상품</v>
      </c>
      <c r="B3281" s="219" t="s">
        <v>8250</v>
      </c>
      <c r="C3281" s="219" t="s">
        <v>8023</v>
      </c>
      <c r="D3281" s="219" t="s">
        <v>8065</v>
      </c>
      <c r="E3281" s="219" t="s">
        <v>7714</v>
      </c>
      <c r="F3281" s="219" t="s">
        <v>6394</v>
      </c>
      <c r="G3281" s="219" t="s">
        <v>7753</v>
      </c>
      <c r="H3281" s="219" t="s">
        <v>5990</v>
      </c>
      <c r="I3281" s="220" t="s">
        <v>7232</v>
      </c>
      <c r="J3281" s="221">
        <v>3550</v>
      </c>
      <c r="K3281" s="221">
        <v>1</v>
      </c>
      <c r="L3281" s="221">
        <v>3550</v>
      </c>
    </row>
    <row r="3282" spans="1:12" s="167" customFormat="1">
      <c r="A3282" s="218" t="str">
        <f t="shared" si="23"/>
        <v>O221017058345일반상품</v>
      </c>
      <c r="B3282" s="219" t="s">
        <v>8250</v>
      </c>
      <c r="C3282" s="219" t="s">
        <v>8023</v>
      </c>
      <c r="D3282" s="219" t="s">
        <v>8065</v>
      </c>
      <c r="E3282" s="219" t="s">
        <v>7714</v>
      </c>
      <c r="F3282" s="219" t="s">
        <v>6394</v>
      </c>
      <c r="G3282" s="219" t="s">
        <v>7753</v>
      </c>
      <c r="H3282" s="219" t="s">
        <v>5990</v>
      </c>
      <c r="I3282" s="220" t="s">
        <v>7282</v>
      </c>
      <c r="J3282" s="221">
        <v>2170</v>
      </c>
      <c r="K3282" s="221">
        <v>2</v>
      </c>
      <c r="L3282" s="221">
        <v>4340</v>
      </c>
    </row>
    <row r="3283" spans="1:12" s="167" customFormat="1">
      <c r="A3283" s="218" t="str">
        <f t="shared" si="23"/>
        <v>O221017058345일반상품</v>
      </c>
      <c r="B3283" s="219" t="s">
        <v>8250</v>
      </c>
      <c r="C3283" s="219" t="s">
        <v>8023</v>
      </c>
      <c r="D3283" s="219" t="s">
        <v>8065</v>
      </c>
      <c r="E3283" s="219" t="s">
        <v>7714</v>
      </c>
      <c r="F3283" s="219" t="s">
        <v>6394</v>
      </c>
      <c r="G3283" s="219" t="s">
        <v>7753</v>
      </c>
      <c r="H3283" s="219" t="s">
        <v>5990</v>
      </c>
      <c r="I3283" s="220" t="s">
        <v>8653</v>
      </c>
      <c r="J3283" s="221">
        <v>1700</v>
      </c>
      <c r="K3283" s="221">
        <v>1</v>
      </c>
      <c r="L3283" s="221">
        <v>1700</v>
      </c>
    </row>
    <row r="3284" spans="1:12" s="167" customFormat="1">
      <c r="A3284" s="218" t="str">
        <f t="shared" si="23"/>
        <v>O221017058345일반상품</v>
      </c>
      <c r="B3284" s="219" t="s">
        <v>8250</v>
      </c>
      <c r="C3284" s="219" t="s">
        <v>8023</v>
      </c>
      <c r="D3284" s="219" t="s">
        <v>8065</v>
      </c>
      <c r="E3284" s="219" t="s">
        <v>7714</v>
      </c>
      <c r="F3284" s="219" t="s">
        <v>6394</v>
      </c>
      <c r="G3284" s="219" t="s">
        <v>7753</v>
      </c>
      <c r="H3284" s="219" t="s">
        <v>5990</v>
      </c>
      <c r="I3284" s="220" t="s">
        <v>8617</v>
      </c>
      <c r="J3284" s="221">
        <v>1990</v>
      </c>
      <c r="K3284" s="221">
        <v>1</v>
      </c>
      <c r="L3284" s="221">
        <v>1990</v>
      </c>
    </row>
    <row r="3285" spans="1:12" s="167" customFormat="1">
      <c r="A3285" s="218" t="str">
        <f t="shared" si="23"/>
        <v>O221017058345일반상품</v>
      </c>
      <c r="B3285" s="219" t="s">
        <v>8250</v>
      </c>
      <c r="C3285" s="219" t="s">
        <v>8023</v>
      </c>
      <c r="D3285" s="219" t="s">
        <v>8065</v>
      </c>
      <c r="E3285" s="219" t="s">
        <v>7714</v>
      </c>
      <c r="F3285" s="219" t="s">
        <v>6394</v>
      </c>
      <c r="G3285" s="219" t="s">
        <v>7753</v>
      </c>
      <c r="H3285" s="219" t="s">
        <v>5990</v>
      </c>
      <c r="I3285" s="220" t="s">
        <v>8959</v>
      </c>
      <c r="J3285" s="221">
        <v>9000</v>
      </c>
      <c r="K3285" s="221">
        <v>1</v>
      </c>
      <c r="L3285" s="221">
        <v>9000</v>
      </c>
    </row>
    <row r="3286" spans="1:12" s="167" customFormat="1">
      <c r="A3286" s="218" t="str">
        <f t="shared" si="23"/>
        <v>O221017058345일반상품</v>
      </c>
      <c r="B3286" s="219" t="s">
        <v>8250</v>
      </c>
      <c r="C3286" s="219" t="s">
        <v>8023</v>
      </c>
      <c r="D3286" s="219" t="s">
        <v>8065</v>
      </c>
      <c r="E3286" s="219" t="s">
        <v>7714</v>
      </c>
      <c r="F3286" s="219" t="s">
        <v>6394</v>
      </c>
      <c r="G3286" s="219" t="s">
        <v>7753</v>
      </c>
      <c r="H3286" s="219" t="s">
        <v>5990</v>
      </c>
      <c r="I3286" s="220" t="s">
        <v>8334</v>
      </c>
      <c r="J3286" s="221">
        <v>1640</v>
      </c>
      <c r="K3286" s="221">
        <v>1</v>
      </c>
      <c r="L3286" s="221">
        <v>1640</v>
      </c>
    </row>
    <row r="3287" spans="1:12" s="167" customFormat="1">
      <c r="A3287" s="218" t="str">
        <f t="shared" si="23"/>
        <v>O221017058345일반상품</v>
      </c>
      <c r="B3287" s="219" t="s">
        <v>8250</v>
      </c>
      <c r="C3287" s="219" t="s">
        <v>8023</v>
      </c>
      <c r="D3287" s="219" t="s">
        <v>8065</v>
      </c>
      <c r="E3287" s="219" t="s">
        <v>7714</v>
      </c>
      <c r="F3287" s="219" t="s">
        <v>6394</v>
      </c>
      <c r="G3287" s="219" t="s">
        <v>7753</v>
      </c>
      <c r="H3287" s="219" t="s">
        <v>5990</v>
      </c>
      <c r="I3287" s="220" t="s">
        <v>7283</v>
      </c>
      <c r="J3287" s="221">
        <v>2200</v>
      </c>
      <c r="K3287" s="221">
        <v>1</v>
      </c>
      <c r="L3287" s="221">
        <v>2200</v>
      </c>
    </row>
    <row r="3288" spans="1:12" s="167" customFormat="1">
      <c r="A3288" s="218" t="str">
        <f t="shared" si="23"/>
        <v>O221017058345일반상품</v>
      </c>
      <c r="B3288" s="219" t="s">
        <v>8250</v>
      </c>
      <c r="C3288" s="219" t="s">
        <v>8023</v>
      </c>
      <c r="D3288" s="219" t="s">
        <v>8065</v>
      </c>
      <c r="E3288" s="219" t="s">
        <v>7714</v>
      </c>
      <c r="F3288" s="219" t="s">
        <v>6394</v>
      </c>
      <c r="G3288" s="219" t="s">
        <v>7753</v>
      </c>
      <c r="H3288" s="219" t="s">
        <v>5990</v>
      </c>
      <c r="I3288" s="220" t="s">
        <v>8531</v>
      </c>
      <c r="J3288" s="221">
        <v>4800</v>
      </c>
      <c r="K3288" s="221">
        <v>1</v>
      </c>
      <c r="L3288" s="221">
        <v>4800</v>
      </c>
    </row>
    <row r="3289" spans="1:12" s="167" customFormat="1">
      <c r="A3289" s="218" t="str">
        <f t="shared" si="23"/>
        <v>O221017058345일반상품</v>
      </c>
      <c r="B3289" s="219" t="s">
        <v>8250</v>
      </c>
      <c r="C3289" s="219" t="s">
        <v>8023</v>
      </c>
      <c r="D3289" s="219" t="s">
        <v>8065</v>
      </c>
      <c r="E3289" s="219" t="s">
        <v>7714</v>
      </c>
      <c r="F3289" s="219" t="s">
        <v>6394</v>
      </c>
      <c r="G3289" s="219" t="s">
        <v>7753</v>
      </c>
      <c r="H3289" s="219" t="s">
        <v>5990</v>
      </c>
      <c r="I3289" s="220" t="s">
        <v>8977</v>
      </c>
      <c r="J3289" s="221">
        <v>1660</v>
      </c>
      <c r="K3289" s="221">
        <v>1</v>
      </c>
      <c r="L3289" s="221">
        <v>1660</v>
      </c>
    </row>
    <row r="3290" spans="1:12" s="167" customFormat="1">
      <c r="A3290" s="218" t="str">
        <f t="shared" si="23"/>
        <v>O221017058345일반상품</v>
      </c>
      <c r="B3290" s="219" t="s">
        <v>8250</v>
      </c>
      <c r="C3290" s="219" t="s">
        <v>8023</v>
      </c>
      <c r="D3290" s="219" t="s">
        <v>8065</v>
      </c>
      <c r="E3290" s="219" t="s">
        <v>7714</v>
      </c>
      <c r="F3290" s="219" t="s">
        <v>6394</v>
      </c>
      <c r="G3290" s="219" t="s">
        <v>7753</v>
      </c>
      <c r="H3290" s="219" t="s">
        <v>5990</v>
      </c>
      <c r="I3290" s="220" t="s">
        <v>7280</v>
      </c>
      <c r="J3290" s="221">
        <v>2100</v>
      </c>
      <c r="K3290" s="221">
        <v>1</v>
      </c>
      <c r="L3290" s="221">
        <v>2100</v>
      </c>
    </row>
    <row r="3291" spans="1:12" s="167" customFormat="1">
      <c r="A3291" s="218" t="str">
        <f t="shared" si="23"/>
        <v>O221017058345일반상품</v>
      </c>
      <c r="B3291" s="219" t="s">
        <v>8250</v>
      </c>
      <c r="C3291" s="219" t="s">
        <v>8023</v>
      </c>
      <c r="D3291" s="219" t="s">
        <v>8065</v>
      </c>
      <c r="E3291" s="219" t="s">
        <v>7714</v>
      </c>
      <c r="F3291" s="219" t="s">
        <v>6394</v>
      </c>
      <c r="G3291" s="219" t="s">
        <v>7753</v>
      </c>
      <c r="H3291" s="219" t="s">
        <v>5990</v>
      </c>
      <c r="I3291" s="220" t="s">
        <v>8471</v>
      </c>
      <c r="J3291" s="221">
        <v>8900</v>
      </c>
      <c r="K3291" s="221">
        <v>1</v>
      </c>
      <c r="L3291" s="221">
        <v>8900</v>
      </c>
    </row>
    <row r="3292" spans="1:12" s="167" customFormat="1">
      <c r="A3292" s="218" t="str">
        <f t="shared" si="23"/>
        <v>O221017058345일반상품</v>
      </c>
      <c r="B3292" s="219" t="s">
        <v>8250</v>
      </c>
      <c r="C3292" s="219" t="s">
        <v>8023</v>
      </c>
      <c r="D3292" s="219" t="s">
        <v>8065</v>
      </c>
      <c r="E3292" s="219" t="s">
        <v>7714</v>
      </c>
      <c r="F3292" s="219" t="s">
        <v>6394</v>
      </c>
      <c r="G3292" s="219" t="s">
        <v>7753</v>
      </c>
      <c r="H3292" s="219" t="s">
        <v>5990</v>
      </c>
      <c r="I3292" s="220" t="s">
        <v>8568</v>
      </c>
      <c r="J3292" s="221">
        <v>2980</v>
      </c>
      <c r="K3292" s="221">
        <v>1</v>
      </c>
      <c r="L3292" s="221">
        <v>2980</v>
      </c>
    </row>
    <row r="3293" spans="1:12" s="167" customFormat="1">
      <c r="A3293" s="218" t="str">
        <f t="shared" si="23"/>
        <v>O221017058345일반상품</v>
      </c>
      <c r="B3293" s="219" t="s">
        <v>8250</v>
      </c>
      <c r="C3293" s="219" t="s">
        <v>8023</v>
      </c>
      <c r="D3293" s="219" t="s">
        <v>8065</v>
      </c>
      <c r="E3293" s="219" t="s">
        <v>7714</v>
      </c>
      <c r="F3293" s="219" t="s">
        <v>6394</v>
      </c>
      <c r="G3293" s="219" t="s">
        <v>7753</v>
      </c>
      <c r="H3293" s="219" t="s">
        <v>5990</v>
      </c>
      <c r="I3293" s="220" t="s">
        <v>8573</v>
      </c>
      <c r="J3293" s="221">
        <v>4800</v>
      </c>
      <c r="K3293" s="221">
        <v>1</v>
      </c>
      <c r="L3293" s="221">
        <v>4800</v>
      </c>
    </row>
    <row r="3294" spans="1:12" s="167" customFormat="1">
      <c r="A3294" s="218" t="str">
        <f t="shared" si="23"/>
        <v>O221017058345일반상품</v>
      </c>
      <c r="B3294" s="219" t="s">
        <v>8250</v>
      </c>
      <c r="C3294" s="219" t="s">
        <v>8023</v>
      </c>
      <c r="D3294" s="219" t="s">
        <v>8065</v>
      </c>
      <c r="E3294" s="219" t="s">
        <v>7714</v>
      </c>
      <c r="F3294" s="219" t="s">
        <v>6394</v>
      </c>
      <c r="G3294" s="219" t="s">
        <v>7753</v>
      </c>
      <c r="H3294" s="219" t="s">
        <v>5990</v>
      </c>
      <c r="I3294" s="220" t="s">
        <v>8446</v>
      </c>
      <c r="J3294" s="221">
        <v>3800</v>
      </c>
      <c r="K3294" s="221">
        <v>1</v>
      </c>
      <c r="L3294" s="221">
        <v>3800</v>
      </c>
    </row>
    <row r="3295" spans="1:12" s="167" customFormat="1">
      <c r="A3295" s="218" t="str">
        <f t="shared" si="23"/>
        <v>O221017058345일반상품</v>
      </c>
      <c r="B3295" s="219" t="s">
        <v>8250</v>
      </c>
      <c r="C3295" s="219" t="s">
        <v>8023</v>
      </c>
      <c r="D3295" s="219" t="s">
        <v>8065</v>
      </c>
      <c r="E3295" s="219" t="s">
        <v>7714</v>
      </c>
      <c r="F3295" s="219" t="s">
        <v>6394</v>
      </c>
      <c r="G3295" s="219" t="s">
        <v>7753</v>
      </c>
      <c r="H3295" s="219" t="s">
        <v>5990</v>
      </c>
      <c r="I3295" s="220" t="s">
        <v>8407</v>
      </c>
      <c r="J3295" s="221">
        <v>1200</v>
      </c>
      <c r="K3295" s="221">
        <v>2</v>
      </c>
      <c r="L3295" s="221">
        <v>2400</v>
      </c>
    </row>
    <row r="3296" spans="1:12" s="167" customFormat="1">
      <c r="A3296" s="218" t="str">
        <f t="shared" si="23"/>
        <v>O221017058345일반상품</v>
      </c>
      <c r="B3296" s="219" t="s">
        <v>8250</v>
      </c>
      <c r="C3296" s="219" t="s">
        <v>8023</v>
      </c>
      <c r="D3296" s="219" t="s">
        <v>8065</v>
      </c>
      <c r="E3296" s="219" t="s">
        <v>7714</v>
      </c>
      <c r="F3296" s="219" t="s">
        <v>6394</v>
      </c>
      <c r="G3296" s="219" t="s">
        <v>7753</v>
      </c>
      <c r="H3296" s="219" t="s">
        <v>5990</v>
      </c>
      <c r="I3296" s="220" t="s">
        <v>8517</v>
      </c>
      <c r="J3296" s="221">
        <v>1800</v>
      </c>
      <c r="K3296" s="221">
        <v>2</v>
      </c>
      <c r="L3296" s="221">
        <v>3600</v>
      </c>
    </row>
    <row r="3297" spans="1:12" s="167" customFormat="1">
      <c r="A3297" s="218" t="str">
        <f t="shared" si="23"/>
        <v>O221017058345일반상품</v>
      </c>
      <c r="B3297" s="219" t="s">
        <v>8250</v>
      </c>
      <c r="C3297" s="219" t="s">
        <v>8023</v>
      </c>
      <c r="D3297" s="219" t="s">
        <v>8065</v>
      </c>
      <c r="E3297" s="219" t="s">
        <v>7714</v>
      </c>
      <c r="F3297" s="219" t="s">
        <v>6394</v>
      </c>
      <c r="G3297" s="219" t="s">
        <v>7753</v>
      </c>
      <c r="H3297" s="219" t="s">
        <v>5990</v>
      </c>
      <c r="I3297" s="220" t="s">
        <v>8337</v>
      </c>
      <c r="J3297" s="221">
        <v>6630</v>
      </c>
      <c r="K3297" s="221">
        <v>1</v>
      </c>
      <c r="L3297" s="221">
        <v>6630</v>
      </c>
    </row>
    <row r="3298" spans="1:12" s="167" customFormat="1">
      <c r="A3298" s="218" t="str">
        <f t="shared" si="23"/>
        <v>O221017058345일반상품</v>
      </c>
      <c r="B3298" s="219" t="s">
        <v>8250</v>
      </c>
      <c r="C3298" s="219" t="s">
        <v>8023</v>
      </c>
      <c r="D3298" s="219" t="s">
        <v>8065</v>
      </c>
      <c r="E3298" s="219" t="s">
        <v>7714</v>
      </c>
      <c r="F3298" s="219" t="s">
        <v>6394</v>
      </c>
      <c r="G3298" s="219" t="s">
        <v>7753</v>
      </c>
      <c r="H3298" s="219" t="s">
        <v>5990</v>
      </c>
      <c r="I3298" s="220" t="s">
        <v>8409</v>
      </c>
      <c r="J3298" s="221">
        <v>6630</v>
      </c>
      <c r="K3298" s="221">
        <v>1</v>
      </c>
      <c r="L3298" s="221">
        <v>6630</v>
      </c>
    </row>
    <row r="3299" spans="1:12" s="167" customFormat="1">
      <c r="A3299" s="218" t="str">
        <f t="shared" si="23"/>
        <v>O221017058344일반상품</v>
      </c>
      <c r="B3299" s="219" t="s">
        <v>8251</v>
      </c>
      <c r="C3299" s="219" t="s">
        <v>8023</v>
      </c>
      <c r="D3299" s="219" t="s">
        <v>8065</v>
      </c>
      <c r="E3299" s="219" t="s">
        <v>7707</v>
      </c>
      <c r="F3299" s="219" t="s">
        <v>6394</v>
      </c>
      <c r="G3299" s="219" t="s">
        <v>7819</v>
      </c>
      <c r="H3299" s="219" t="s">
        <v>5990</v>
      </c>
      <c r="I3299" s="220" t="s">
        <v>8965</v>
      </c>
      <c r="J3299" s="221">
        <v>2730</v>
      </c>
      <c r="K3299" s="221">
        <v>1</v>
      </c>
      <c r="L3299" s="221">
        <v>2730</v>
      </c>
    </row>
    <row r="3300" spans="1:12" s="167" customFormat="1">
      <c r="A3300" s="218" t="str">
        <f t="shared" si="23"/>
        <v>O221017058344일반상품</v>
      </c>
      <c r="B3300" s="219" t="s">
        <v>8251</v>
      </c>
      <c r="C3300" s="219" t="s">
        <v>8023</v>
      </c>
      <c r="D3300" s="219" t="s">
        <v>8065</v>
      </c>
      <c r="E3300" s="219" t="s">
        <v>7707</v>
      </c>
      <c r="F3300" s="219" t="s">
        <v>6394</v>
      </c>
      <c r="G3300" s="219" t="s">
        <v>7819</v>
      </c>
      <c r="H3300" s="219" t="s">
        <v>5990</v>
      </c>
      <c r="I3300" s="220" t="s">
        <v>8027</v>
      </c>
      <c r="J3300" s="221">
        <v>3600</v>
      </c>
      <c r="K3300" s="221">
        <v>2</v>
      </c>
      <c r="L3300" s="221">
        <v>7200</v>
      </c>
    </row>
    <row r="3301" spans="1:12" s="167" customFormat="1">
      <c r="A3301" s="218" t="str">
        <f t="shared" si="23"/>
        <v>O221017058344일반상품</v>
      </c>
      <c r="B3301" s="219" t="s">
        <v>8251</v>
      </c>
      <c r="C3301" s="219" t="s">
        <v>8023</v>
      </c>
      <c r="D3301" s="219" t="s">
        <v>8065</v>
      </c>
      <c r="E3301" s="219" t="s">
        <v>7707</v>
      </c>
      <c r="F3301" s="219" t="s">
        <v>6394</v>
      </c>
      <c r="G3301" s="219" t="s">
        <v>7819</v>
      </c>
      <c r="H3301" s="219" t="s">
        <v>5990</v>
      </c>
      <c r="I3301" s="220" t="s">
        <v>8075</v>
      </c>
      <c r="J3301" s="221">
        <v>4500</v>
      </c>
      <c r="K3301" s="221">
        <v>3</v>
      </c>
      <c r="L3301" s="221">
        <v>13500</v>
      </c>
    </row>
    <row r="3302" spans="1:12" s="167" customFormat="1">
      <c r="A3302" s="218" t="str">
        <f t="shared" si="23"/>
        <v>O221017058344일반상품</v>
      </c>
      <c r="B3302" s="219" t="s">
        <v>8251</v>
      </c>
      <c r="C3302" s="219" t="s">
        <v>8023</v>
      </c>
      <c r="D3302" s="219" t="s">
        <v>8065</v>
      </c>
      <c r="E3302" s="219" t="s">
        <v>7707</v>
      </c>
      <c r="F3302" s="219" t="s">
        <v>6394</v>
      </c>
      <c r="G3302" s="219" t="s">
        <v>7819</v>
      </c>
      <c r="H3302" s="219" t="s">
        <v>5990</v>
      </c>
      <c r="I3302" s="220" t="s">
        <v>7977</v>
      </c>
      <c r="J3302" s="221">
        <v>1450</v>
      </c>
      <c r="K3302" s="221">
        <v>2</v>
      </c>
      <c r="L3302" s="221">
        <v>2900</v>
      </c>
    </row>
    <row r="3303" spans="1:12" s="167" customFormat="1">
      <c r="A3303" s="218" t="str">
        <f t="shared" si="23"/>
        <v>O221017058344일반상품</v>
      </c>
      <c r="B3303" s="219" t="s">
        <v>8251</v>
      </c>
      <c r="C3303" s="219" t="s">
        <v>8023</v>
      </c>
      <c r="D3303" s="219" t="s">
        <v>8065</v>
      </c>
      <c r="E3303" s="219" t="s">
        <v>7707</v>
      </c>
      <c r="F3303" s="219" t="s">
        <v>6394</v>
      </c>
      <c r="G3303" s="219" t="s">
        <v>7819</v>
      </c>
      <c r="H3303" s="219" t="s">
        <v>5990</v>
      </c>
      <c r="I3303" s="220" t="s">
        <v>7189</v>
      </c>
      <c r="J3303" s="221">
        <v>1070</v>
      </c>
      <c r="K3303" s="221">
        <v>1</v>
      </c>
      <c r="L3303" s="221">
        <v>1070</v>
      </c>
    </row>
    <row r="3304" spans="1:12" s="167" customFormat="1">
      <c r="A3304" s="218" t="str">
        <f t="shared" si="23"/>
        <v>O221017058344일반상품</v>
      </c>
      <c r="B3304" s="219" t="s">
        <v>8251</v>
      </c>
      <c r="C3304" s="219" t="s">
        <v>8023</v>
      </c>
      <c r="D3304" s="219" t="s">
        <v>8065</v>
      </c>
      <c r="E3304" s="219" t="s">
        <v>7707</v>
      </c>
      <c r="F3304" s="219" t="s">
        <v>6394</v>
      </c>
      <c r="G3304" s="219" t="s">
        <v>7819</v>
      </c>
      <c r="H3304" s="219" t="s">
        <v>5990</v>
      </c>
      <c r="I3304" s="220" t="s">
        <v>8978</v>
      </c>
      <c r="J3304" s="221">
        <v>3960</v>
      </c>
      <c r="K3304" s="221">
        <v>1</v>
      </c>
      <c r="L3304" s="221">
        <v>3960</v>
      </c>
    </row>
    <row r="3305" spans="1:12" s="167" customFormat="1">
      <c r="A3305" s="218" t="str">
        <f t="shared" si="23"/>
        <v>O221017058344일반상품</v>
      </c>
      <c r="B3305" s="219" t="s">
        <v>8251</v>
      </c>
      <c r="C3305" s="219" t="s">
        <v>8023</v>
      </c>
      <c r="D3305" s="219" t="s">
        <v>8065</v>
      </c>
      <c r="E3305" s="219" t="s">
        <v>7707</v>
      </c>
      <c r="F3305" s="219" t="s">
        <v>6394</v>
      </c>
      <c r="G3305" s="219" t="s">
        <v>7819</v>
      </c>
      <c r="H3305" s="219" t="s">
        <v>5990</v>
      </c>
      <c r="I3305" s="220" t="s">
        <v>7249</v>
      </c>
      <c r="J3305" s="221">
        <v>1330</v>
      </c>
      <c r="K3305" s="221">
        <v>1</v>
      </c>
      <c r="L3305" s="221">
        <v>1330</v>
      </c>
    </row>
    <row r="3306" spans="1:12" s="167" customFormat="1">
      <c r="A3306" s="218" t="str">
        <f t="shared" si="23"/>
        <v>O221017058344일반상품</v>
      </c>
      <c r="B3306" s="219" t="s">
        <v>8251</v>
      </c>
      <c r="C3306" s="219" t="s">
        <v>8023</v>
      </c>
      <c r="D3306" s="219" t="s">
        <v>8065</v>
      </c>
      <c r="E3306" s="219" t="s">
        <v>7707</v>
      </c>
      <c r="F3306" s="219" t="s">
        <v>6394</v>
      </c>
      <c r="G3306" s="219" t="s">
        <v>7819</v>
      </c>
      <c r="H3306" s="219" t="s">
        <v>5990</v>
      </c>
      <c r="I3306" s="220" t="s">
        <v>7924</v>
      </c>
      <c r="J3306" s="221">
        <v>4600</v>
      </c>
      <c r="K3306" s="221">
        <v>1</v>
      </c>
      <c r="L3306" s="221">
        <v>4600</v>
      </c>
    </row>
    <row r="3307" spans="1:12" s="167" customFormat="1">
      <c r="A3307" s="218" t="str">
        <f t="shared" si="23"/>
        <v>O221017058344일반상품</v>
      </c>
      <c r="B3307" s="219" t="s">
        <v>8251</v>
      </c>
      <c r="C3307" s="219" t="s">
        <v>8023</v>
      </c>
      <c r="D3307" s="219" t="s">
        <v>8065</v>
      </c>
      <c r="E3307" s="219" t="s">
        <v>7707</v>
      </c>
      <c r="F3307" s="219" t="s">
        <v>6394</v>
      </c>
      <c r="G3307" s="219" t="s">
        <v>7819</v>
      </c>
      <c r="H3307" s="219" t="s">
        <v>5990</v>
      </c>
      <c r="I3307" s="220" t="s">
        <v>8037</v>
      </c>
      <c r="J3307" s="221">
        <v>15100</v>
      </c>
      <c r="K3307" s="221">
        <v>1</v>
      </c>
      <c r="L3307" s="221">
        <v>15100</v>
      </c>
    </row>
    <row r="3308" spans="1:12" s="167" customFormat="1">
      <c r="A3308" s="218" t="str">
        <f t="shared" si="23"/>
        <v>O221017058344일반상품</v>
      </c>
      <c r="B3308" s="219" t="s">
        <v>8251</v>
      </c>
      <c r="C3308" s="219" t="s">
        <v>8023</v>
      </c>
      <c r="D3308" s="219" t="s">
        <v>8065</v>
      </c>
      <c r="E3308" s="219" t="s">
        <v>7707</v>
      </c>
      <c r="F3308" s="219" t="s">
        <v>6394</v>
      </c>
      <c r="G3308" s="219" t="s">
        <v>7819</v>
      </c>
      <c r="H3308" s="219" t="s">
        <v>5990</v>
      </c>
      <c r="I3308" s="220" t="s">
        <v>7250</v>
      </c>
      <c r="J3308" s="221">
        <v>11500</v>
      </c>
      <c r="K3308" s="221">
        <v>2</v>
      </c>
      <c r="L3308" s="221">
        <v>23000</v>
      </c>
    </row>
    <row r="3309" spans="1:12" s="167" customFormat="1">
      <c r="A3309" s="218" t="str">
        <f t="shared" si="23"/>
        <v>O221017058344일반상품</v>
      </c>
      <c r="B3309" s="219" t="s">
        <v>8251</v>
      </c>
      <c r="C3309" s="219" t="s">
        <v>8023</v>
      </c>
      <c r="D3309" s="219" t="s">
        <v>8065</v>
      </c>
      <c r="E3309" s="219" t="s">
        <v>7707</v>
      </c>
      <c r="F3309" s="219" t="s">
        <v>6394</v>
      </c>
      <c r="G3309" s="219" t="s">
        <v>7819</v>
      </c>
      <c r="H3309" s="219" t="s">
        <v>5990</v>
      </c>
      <c r="I3309" s="220" t="s">
        <v>8751</v>
      </c>
      <c r="J3309" s="221">
        <v>6100</v>
      </c>
      <c r="K3309" s="221">
        <v>2</v>
      </c>
      <c r="L3309" s="221">
        <v>12200</v>
      </c>
    </row>
    <row r="3310" spans="1:12" s="167" customFormat="1">
      <c r="A3310" s="218" t="str">
        <f t="shared" si="23"/>
        <v>O221017058344일반상품</v>
      </c>
      <c r="B3310" s="219" t="s">
        <v>8251</v>
      </c>
      <c r="C3310" s="219" t="s">
        <v>8023</v>
      </c>
      <c r="D3310" s="219" t="s">
        <v>8065</v>
      </c>
      <c r="E3310" s="219" t="s">
        <v>7707</v>
      </c>
      <c r="F3310" s="219" t="s">
        <v>6394</v>
      </c>
      <c r="G3310" s="219" t="s">
        <v>7819</v>
      </c>
      <c r="H3310" s="219" t="s">
        <v>5990</v>
      </c>
      <c r="I3310" s="220" t="s">
        <v>8793</v>
      </c>
      <c r="J3310" s="221">
        <v>9840</v>
      </c>
      <c r="K3310" s="221">
        <v>1</v>
      </c>
      <c r="L3310" s="221">
        <v>9840</v>
      </c>
    </row>
    <row r="3311" spans="1:12" s="167" customFormat="1">
      <c r="A3311" s="218" t="str">
        <f t="shared" si="23"/>
        <v>O221017058344일반상품</v>
      </c>
      <c r="B3311" s="219" t="s">
        <v>8251</v>
      </c>
      <c r="C3311" s="219" t="s">
        <v>8023</v>
      </c>
      <c r="D3311" s="219" t="s">
        <v>8065</v>
      </c>
      <c r="E3311" s="219" t="s">
        <v>7707</v>
      </c>
      <c r="F3311" s="219" t="s">
        <v>6394</v>
      </c>
      <c r="G3311" s="219" t="s">
        <v>7819</v>
      </c>
      <c r="H3311" s="219" t="s">
        <v>5990</v>
      </c>
      <c r="I3311" s="220" t="s">
        <v>7272</v>
      </c>
      <c r="J3311" s="221">
        <v>1250</v>
      </c>
      <c r="K3311" s="221">
        <v>2</v>
      </c>
      <c r="L3311" s="221">
        <v>2500</v>
      </c>
    </row>
    <row r="3312" spans="1:12" s="167" customFormat="1">
      <c r="A3312" s="218" t="str">
        <f t="shared" si="23"/>
        <v>O221017058344일반상품</v>
      </c>
      <c r="B3312" s="219" t="s">
        <v>8251</v>
      </c>
      <c r="C3312" s="219" t="s">
        <v>8023</v>
      </c>
      <c r="D3312" s="219" t="s">
        <v>8065</v>
      </c>
      <c r="E3312" s="219" t="s">
        <v>7707</v>
      </c>
      <c r="F3312" s="219" t="s">
        <v>6394</v>
      </c>
      <c r="G3312" s="219" t="s">
        <v>7819</v>
      </c>
      <c r="H3312" s="219" t="s">
        <v>5990</v>
      </c>
      <c r="I3312" s="220" t="s">
        <v>7227</v>
      </c>
      <c r="J3312" s="221">
        <v>800</v>
      </c>
      <c r="K3312" s="221">
        <v>1</v>
      </c>
      <c r="L3312" s="221">
        <v>800</v>
      </c>
    </row>
    <row r="3313" spans="1:12" s="167" customFormat="1">
      <c r="A3313" s="218" t="str">
        <f t="shared" si="23"/>
        <v>O221017058344일반상품</v>
      </c>
      <c r="B3313" s="219" t="s">
        <v>8251</v>
      </c>
      <c r="C3313" s="219" t="s">
        <v>8023</v>
      </c>
      <c r="D3313" s="219" t="s">
        <v>8065</v>
      </c>
      <c r="E3313" s="219" t="s">
        <v>7707</v>
      </c>
      <c r="F3313" s="219" t="s">
        <v>6394</v>
      </c>
      <c r="G3313" s="219" t="s">
        <v>7819</v>
      </c>
      <c r="H3313" s="219" t="s">
        <v>5990</v>
      </c>
      <c r="I3313" s="220" t="s">
        <v>8979</v>
      </c>
      <c r="J3313" s="221">
        <v>49300</v>
      </c>
      <c r="K3313" s="221">
        <v>1</v>
      </c>
      <c r="L3313" s="221">
        <v>49300</v>
      </c>
    </row>
    <row r="3314" spans="1:12" s="167" customFormat="1">
      <c r="A3314" s="218" t="str">
        <f t="shared" si="23"/>
        <v>O221017058344일반상품</v>
      </c>
      <c r="B3314" s="219" t="s">
        <v>8251</v>
      </c>
      <c r="C3314" s="219" t="s">
        <v>8023</v>
      </c>
      <c r="D3314" s="219" t="s">
        <v>8065</v>
      </c>
      <c r="E3314" s="219" t="s">
        <v>7707</v>
      </c>
      <c r="F3314" s="219" t="s">
        <v>6394</v>
      </c>
      <c r="G3314" s="219" t="s">
        <v>7819</v>
      </c>
      <c r="H3314" s="219" t="s">
        <v>5990</v>
      </c>
      <c r="I3314" s="220" t="s">
        <v>8814</v>
      </c>
      <c r="J3314" s="221">
        <v>2880</v>
      </c>
      <c r="K3314" s="221">
        <v>2</v>
      </c>
      <c r="L3314" s="221">
        <v>5760</v>
      </c>
    </row>
    <row r="3315" spans="1:12" s="167" customFormat="1">
      <c r="A3315" s="218" t="str">
        <f t="shared" si="23"/>
        <v>O221017058344일반상품</v>
      </c>
      <c r="B3315" s="219" t="s">
        <v>8251</v>
      </c>
      <c r="C3315" s="219" t="s">
        <v>8023</v>
      </c>
      <c r="D3315" s="219" t="s">
        <v>8065</v>
      </c>
      <c r="E3315" s="219" t="s">
        <v>7707</v>
      </c>
      <c r="F3315" s="219" t="s">
        <v>6394</v>
      </c>
      <c r="G3315" s="219" t="s">
        <v>7819</v>
      </c>
      <c r="H3315" s="219" t="s">
        <v>5990</v>
      </c>
      <c r="I3315" s="220" t="s">
        <v>8526</v>
      </c>
      <c r="J3315" s="221">
        <v>2880</v>
      </c>
      <c r="K3315" s="221">
        <v>2</v>
      </c>
      <c r="L3315" s="221">
        <v>5760</v>
      </c>
    </row>
    <row r="3316" spans="1:12" s="167" customFormat="1">
      <c r="A3316" s="218" t="str">
        <f t="shared" si="23"/>
        <v>O221017058344일반상품</v>
      </c>
      <c r="B3316" s="219" t="s">
        <v>8251</v>
      </c>
      <c r="C3316" s="219" t="s">
        <v>8023</v>
      </c>
      <c r="D3316" s="219" t="s">
        <v>8065</v>
      </c>
      <c r="E3316" s="219" t="s">
        <v>7707</v>
      </c>
      <c r="F3316" s="219" t="s">
        <v>6394</v>
      </c>
      <c r="G3316" s="219" t="s">
        <v>7819</v>
      </c>
      <c r="H3316" s="219" t="s">
        <v>5990</v>
      </c>
      <c r="I3316" s="220" t="s">
        <v>7201</v>
      </c>
      <c r="J3316" s="221">
        <v>12480</v>
      </c>
      <c r="K3316" s="221">
        <v>1</v>
      </c>
      <c r="L3316" s="221">
        <v>12480</v>
      </c>
    </row>
    <row r="3317" spans="1:12" s="167" customFormat="1">
      <c r="A3317" s="218" t="str">
        <f t="shared" si="23"/>
        <v>O221017058344일반상품</v>
      </c>
      <c r="B3317" s="219" t="s">
        <v>8251</v>
      </c>
      <c r="C3317" s="219" t="s">
        <v>8023</v>
      </c>
      <c r="D3317" s="219" t="s">
        <v>8065</v>
      </c>
      <c r="E3317" s="219" t="s">
        <v>7707</v>
      </c>
      <c r="F3317" s="219" t="s">
        <v>6394</v>
      </c>
      <c r="G3317" s="219" t="s">
        <v>7819</v>
      </c>
      <c r="H3317" s="219" t="s">
        <v>5990</v>
      </c>
      <c r="I3317" s="220" t="s">
        <v>8583</v>
      </c>
      <c r="J3317" s="221">
        <v>2090</v>
      </c>
      <c r="K3317" s="221">
        <v>1</v>
      </c>
      <c r="L3317" s="221">
        <v>2090</v>
      </c>
    </row>
    <row r="3318" spans="1:12" s="167" customFormat="1">
      <c r="A3318" s="218" t="str">
        <f t="shared" si="23"/>
        <v>O221017058344일반상품</v>
      </c>
      <c r="B3318" s="219" t="s">
        <v>8251</v>
      </c>
      <c r="C3318" s="219" t="s">
        <v>8023</v>
      </c>
      <c r="D3318" s="219" t="s">
        <v>8065</v>
      </c>
      <c r="E3318" s="219" t="s">
        <v>7707</v>
      </c>
      <c r="F3318" s="219" t="s">
        <v>6394</v>
      </c>
      <c r="G3318" s="219" t="s">
        <v>7819</v>
      </c>
      <c r="H3318" s="219" t="s">
        <v>5990</v>
      </c>
      <c r="I3318" s="220" t="s">
        <v>8980</v>
      </c>
      <c r="J3318" s="221">
        <v>6200</v>
      </c>
      <c r="K3318" s="221">
        <v>2</v>
      </c>
      <c r="L3318" s="221">
        <v>12400</v>
      </c>
    </row>
    <row r="3319" spans="1:12" s="167" customFormat="1">
      <c r="A3319" s="218" t="str">
        <f t="shared" si="23"/>
        <v>O221017058344일반상품</v>
      </c>
      <c r="B3319" s="219" t="s">
        <v>8251</v>
      </c>
      <c r="C3319" s="219" t="s">
        <v>8023</v>
      </c>
      <c r="D3319" s="219" t="s">
        <v>8065</v>
      </c>
      <c r="E3319" s="219" t="s">
        <v>7707</v>
      </c>
      <c r="F3319" s="219" t="s">
        <v>6394</v>
      </c>
      <c r="G3319" s="219" t="s">
        <v>7819</v>
      </c>
      <c r="H3319" s="219" t="s">
        <v>5990</v>
      </c>
      <c r="I3319" s="220" t="s">
        <v>7260</v>
      </c>
      <c r="J3319" s="221">
        <v>6160</v>
      </c>
      <c r="K3319" s="221">
        <v>1</v>
      </c>
      <c r="L3319" s="221">
        <v>6160</v>
      </c>
    </row>
    <row r="3320" spans="1:12" s="167" customFormat="1">
      <c r="A3320" s="218" t="str">
        <f t="shared" si="23"/>
        <v>O221017058344일반상품</v>
      </c>
      <c r="B3320" s="219" t="s">
        <v>8251</v>
      </c>
      <c r="C3320" s="219" t="s">
        <v>8023</v>
      </c>
      <c r="D3320" s="219" t="s">
        <v>8065</v>
      </c>
      <c r="E3320" s="219" t="s">
        <v>7707</v>
      </c>
      <c r="F3320" s="219" t="s">
        <v>6394</v>
      </c>
      <c r="G3320" s="219" t="s">
        <v>7819</v>
      </c>
      <c r="H3320" s="219" t="s">
        <v>5990</v>
      </c>
      <c r="I3320" s="220" t="s">
        <v>7275</v>
      </c>
      <c r="J3320" s="221">
        <v>1240</v>
      </c>
      <c r="K3320" s="221">
        <v>3</v>
      </c>
      <c r="L3320" s="221">
        <v>3720</v>
      </c>
    </row>
    <row r="3321" spans="1:12" s="167" customFormat="1">
      <c r="A3321" s="218" t="str">
        <f t="shared" si="23"/>
        <v>O221017058344일반상품</v>
      </c>
      <c r="B3321" s="219" t="s">
        <v>8251</v>
      </c>
      <c r="C3321" s="219" t="s">
        <v>8023</v>
      </c>
      <c r="D3321" s="219" t="s">
        <v>8065</v>
      </c>
      <c r="E3321" s="219" t="s">
        <v>7707</v>
      </c>
      <c r="F3321" s="219" t="s">
        <v>6394</v>
      </c>
      <c r="G3321" s="219" t="s">
        <v>7819</v>
      </c>
      <c r="H3321" s="219" t="s">
        <v>5990</v>
      </c>
      <c r="I3321" s="220" t="s">
        <v>8981</v>
      </c>
      <c r="J3321" s="221">
        <v>1240</v>
      </c>
      <c r="K3321" s="221">
        <v>3</v>
      </c>
      <c r="L3321" s="221">
        <v>3720</v>
      </c>
    </row>
    <row r="3322" spans="1:12" s="167" customFormat="1">
      <c r="A3322" s="218" t="str">
        <f t="shared" si="23"/>
        <v>O221017058344일반상품</v>
      </c>
      <c r="B3322" s="219" t="s">
        <v>8251</v>
      </c>
      <c r="C3322" s="219" t="s">
        <v>8023</v>
      </c>
      <c r="D3322" s="219" t="s">
        <v>8065</v>
      </c>
      <c r="E3322" s="219" t="s">
        <v>7707</v>
      </c>
      <c r="F3322" s="219" t="s">
        <v>6394</v>
      </c>
      <c r="G3322" s="219" t="s">
        <v>7819</v>
      </c>
      <c r="H3322" s="219" t="s">
        <v>5990</v>
      </c>
      <c r="I3322" s="220" t="s">
        <v>8982</v>
      </c>
      <c r="J3322" s="221">
        <v>1240</v>
      </c>
      <c r="K3322" s="221">
        <v>2</v>
      </c>
      <c r="L3322" s="221">
        <v>2480</v>
      </c>
    </row>
    <row r="3323" spans="1:12" s="167" customFormat="1">
      <c r="A3323" s="218" t="str">
        <f t="shared" si="23"/>
        <v>O221017058344일반상품</v>
      </c>
      <c r="B3323" s="219" t="s">
        <v>8251</v>
      </c>
      <c r="C3323" s="219" t="s">
        <v>8023</v>
      </c>
      <c r="D3323" s="219" t="s">
        <v>8065</v>
      </c>
      <c r="E3323" s="219" t="s">
        <v>7707</v>
      </c>
      <c r="F3323" s="219" t="s">
        <v>6394</v>
      </c>
      <c r="G3323" s="219" t="s">
        <v>7819</v>
      </c>
      <c r="H3323" s="219" t="s">
        <v>5990</v>
      </c>
      <c r="I3323" s="220" t="s">
        <v>8389</v>
      </c>
      <c r="J3323" s="221">
        <v>2680</v>
      </c>
      <c r="K3323" s="221">
        <v>1</v>
      </c>
      <c r="L3323" s="221">
        <v>2680</v>
      </c>
    </row>
    <row r="3324" spans="1:12" s="167" customFormat="1">
      <c r="A3324" s="218" t="str">
        <f t="shared" si="23"/>
        <v>O221017058344일반상품</v>
      </c>
      <c r="B3324" s="219" t="s">
        <v>8251</v>
      </c>
      <c r="C3324" s="219" t="s">
        <v>8023</v>
      </c>
      <c r="D3324" s="219" t="s">
        <v>8065</v>
      </c>
      <c r="E3324" s="219" t="s">
        <v>7707</v>
      </c>
      <c r="F3324" s="219" t="s">
        <v>6394</v>
      </c>
      <c r="G3324" s="219" t="s">
        <v>7819</v>
      </c>
      <c r="H3324" s="219" t="s">
        <v>5990</v>
      </c>
      <c r="I3324" s="220" t="s">
        <v>8797</v>
      </c>
      <c r="J3324" s="221">
        <v>1170</v>
      </c>
      <c r="K3324" s="221">
        <v>1</v>
      </c>
      <c r="L3324" s="221">
        <v>1170</v>
      </c>
    </row>
    <row r="3325" spans="1:12" s="167" customFormat="1">
      <c r="A3325" s="218" t="str">
        <f t="shared" si="23"/>
        <v>O221017058344일반상품</v>
      </c>
      <c r="B3325" s="219" t="s">
        <v>8251</v>
      </c>
      <c r="C3325" s="219" t="s">
        <v>8023</v>
      </c>
      <c r="D3325" s="219" t="s">
        <v>8065</v>
      </c>
      <c r="E3325" s="219" t="s">
        <v>7707</v>
      </c>
      <c r="F3325" s="219" t="s">
        <v>6394</v>
      </c>
      <c r="G3325" s="219" t="s">
        <v>7819</v>
      </c>
      <c r="H3325" s="219" t="s">
        <v>5990</v>
      </c>
      <c r="I3325" s="220" t="s">
        <v>8588</v>
      </c>
      <c r="J3325" s="221">
        <v>1250</v>
      </c>
      <c r="K3325" s="221">
        <v>4</v>
      </c>
      <c r="L3325" s="221">
        <v>5000</v>
      </c>
    </row>
    <row r="3326" spans="1:12" s="167" customFormat="1">
      <c r="A3326" s="218" t="str">
        <f t="shared" si="23"/>
        <v>O221017058344일반상품</v>
      </c>
      <c r="B3326" s="219" t="s">
        <v>8251</v>
      </c>
      <c r="C3326" s="219" t="s">
        <v>8023</v>
      </c>
      <c r="D3326" s="219" t="s">
        <v>8065</v>
      </c>
      <c r="E3326" s="219" t="s">
        <v>7707</v>
      </c>
      <c r="F3326" s="219" t="s">
        <v>6394</v>
      </c>
      <c r="G3326" s="219" t="s">
        <v>7819</v>
      </c>
      <c r="H3326" s="219" t="s">
        <v>5990</v>
      </c>
      <c r="I3326" s="220" t="s">
        <v>8323</v>
      </c>
      <c r="J3326" s="221">
        <v>15400</v>
      </c>
      <c r="K3326" s="221">
        <v>1</v>
      </c>
      <c r="L3326" s="221">
        <v>15400</v>
      </c>
    </row>
    <row r="3327" spans="1:12" s="167" customFormat="1">
      <c r="A3327" s="218" t="str">
        <f t="shared" si="23"/>
        <v>O221017058344일반상품</v>
      </c>
      <c r="B3327" s="219" t="s">
        <v>8251</v>
      </c>
      <c r="C3327" s="219" t="s">
        <v>8023</v>
      </c>
      <c r="D3327" s="219" t="s">
        <v>8065</v>
      </c>
      <c r="E3327" s="219" t="s">
        <v>7707</v>
      </c>
      <c r="F3327" s="219" t="s">
        <v>6394</v>
      </c>
      <c r="G3327" s="219" t="s">
        <v>7819</v>
      </c>
      <c r="H3327" s="219" t="s">
        <v>5990</v>
      </c>
      <c r="I3327" s="220" t="s">
        <v>8403</v>
      </c>
      <c r="J3327" s="221">
        <v>1250</v>
      </c>
      <c r="K3327" s="221">
        <v>2</v>
      </c>
      <c r="L3327" s="221">
        <v>2500</v>
      </c>
    </row>
    <row r="3328" spans="1:12" s="167" customFormat="1">
      <c r="A3328" s="218" t="str">
        <f t="shared" si="23"/>
        <v>O221017058344일반상품</v>
      </c>
      <c r="B3328" s="219" t="s">
        <v>8251</v>
      </c>
      <c r="C3328" s="219" t="s">
        <v>8023</v>
      </c>
      <c r="D3328" s="219" t="s">
        <v>8065</v>
      </c>
      <c r="E3328" s="219" t="s">
        <v>7707</v>
      </c>
      <c r="F3328" s="219" t="s">
        <v>6394</v>
      </c>
      <c r="G3328" s="219" t="s">
        <v>7819</v>
      </c>
      <c r="H3328" s="219" t="s">
        <v>5990</v>
      </c>
      <c r="I3328" s="220" t="s">
        <v>7213</v>
      </c>
      <c r="J3328" s="221">
        <v>1210</v>
      </c>
      <c r="K3328" s="221">
        <v>1</v>
      </c>
      <c r="L3328" s="221">
        <v>1210</v>
      </c>
    </row>
    <row r="3329" spans="1:12" s="167" customFormat="1">
      <c r="A3329" s="218" t="str">
        <f t="shared" si="23"/>
        <v>O221017058344일반상품</v>
      </c>
      <c r="B3329" s="219" t="s">
        <v>8251</v>
      </c>
      <c r="C3329" s="219" t="s">
        <v>8023</v>
      </c>
      <c r="D3329" s="219" t="s">
        <v>8065</v>
      </c>
      <c r="E3329" s="219" t="s">
        <v>7707</v>
      </c>
      <c r="F3329" s="219" t="s">
        <v>6394</v>
      </c>
      <c r="G3329" s="219" t="s">
        <v>7819</v>
      </c>
      <c r="H3329" s="219" t="s">
        <v>5990</v>
      </c>
      <c r="I3329" s="220" t="s">
        <v>8324</v>
      </c>
      <c r="J3329" s="221">
        <v>3480</v>
      </c>
      <c r="K3329" s="221">
        <v>1</v>
      </c>
      <c r="L3329" s="221">
        <v>3480</v>
      </c>
    </row>
    <row r="3330" spans="1:12" s="167" customFormat="1">
      <c r="A3330" s="218" t="str">
        <f t="shared" si="23"/>
        <v>O221017058344일반상품</v>
      </c>
      <c r="B3330" s="219" t="s">
        <v>8251</v>
      </c>
      <c r="C3330" s="219" t="s">
        <v>8023</v>
      </c>
      <c r="D3330" s="219" t="s">
        <v>8065</v>
      </c>
      <c r="E3330" s="219" t="s">
        <v>7707</v>
      </c>
      <c r="F3330" s="219" t="s">
        <v>6394</v>
      </c>
      <c r="G3330" s="219" t="s">
        <v>7819</v>
      </c>
      <c r="H3330" s="219" t="s">
        <v>5990</v>
      </c>
      <c r="I3330" s="220" t="s">
        <v>8870</v>
      </c>
      <c r="J3330" s="221">
        <v>1070</v>
      </c>
      <c r="K3330" s="221">
        <v>2</v>
      </c>
      <c r="L3330" s="221">
        <v>2140</v>
      </c>
    </row>
    <row r="3331" spans="1:12" s="167" customFormat="1">
      <c r="A3331" s="218" t="str">
        <f t="shared" si="23"/>
        <v>O221017058344일반상품</v>
      </c>
      <c r="B3331" s="219" t="s">
        <v>8251</v>
      </c>
      <c r="C3331" s="219" t="s">
        <v>8023</v>
      </c>
      <c r="D3331" s="219" t="s">
        <v>8065</v>
      </c>
      <c r="E3331" s="219" t="s">
        <v>7707</v>
      </c>
      <c r="F3331" s="219" t="s">
        <v>6394</v>
      </c>
      <c r="G3331" s="219" t="s">
        <v>7819</v>
      </c>
      <c r="H3331" s="219" t="s">
        <v>5990</v>
      </c>
      <c r="I3331" s="220" t="s">
        <v>7206</v>
      </c>
      <c r="J3331" s="221">
        <v>4500</v>
      </c>
      <c r="K3331" s="221">
        <v>1</v>
      </c>
      <c r="L3331" s="221">
        <v>4500</v>
      </c>
    </row>
    <row r="3332" spans="1:12" s="167" customFormat="1">
      <c r="A3332" s="218" t="str">
        <f t="shared" si="23"/>
        <v>O221017058344일반상품</v>
      </c>
      <c r="B3332" s="219" t="s">
        <v>8251</v>
      </c>
      <c r="C3332" s="219" t="s">
        <v>8023</v>
      </c>
      <c r="D3332" s="219" t="s">
        <v>8065</v>
      </c>
      <c r="E3332" s="219" t="s">
        <v>7707</v>
      </c>
      <c r="F3332" s="219" t="s">
        <v>6394</v>
      </c>
      <c r="G3332" s="219" t="s">
        <v>7819</v>
      </c>
      <c r="H3332" s="219" t="s">
        <v>5990</v>
      </c>
      <c r="I3332" s="220" t="s">
        <v>7195</v>
      </c>
      <c r="J3332" s="221">
        <v>3710</v>
      </c>
      <c r="K3332" s="221">
        <v>1</v>
      </c>
      <c r="L3332" s="221">
        <v>3710</v>
      </c>
    </row>
    <row r="3333" spans="1:12" s="167" customFormat="1">
      <c r="A3333" s="218" t="str">
        <f t="shared" si="23"/>
        <v>O221017058344일반상품</v>
      </c>
      <c r="B3333" s="219" t="s">
        <v>8251</v>
      </c>
      <c r="C3333" s="219" t="s">
        <v>8023</v>
      </c>
      <c r="D3333" s="219" t="s">
        <v>8065</v>
      </c>
      <c r="E3333" s="219" t="s">
        <v>7707</v>
      </c>
      <c r="F3333" s="219" t="s">
        <v>6394</v>
      </c>
      <c r="G3333" s="219" t="s">
        <v>7819</v>
      </c>
      <c r="H3333" s="219" t="s">
        <v>5990</v>
      </c>
      <c r="I3333" s="220" t="s">
        <v>8748</v>
      </c>
      <c r="J3333" s="221">
        <v>3360</v>
      </c>
      <c r="K3333" s="221">
        <v>4</v>
      </c>
      <c r="L3333" s="221">
        <v>13440</v>
      </c>
    </row>
    <row r="3334" spans="1:12" s="167" customFormat="1">
      <c r="A3334" s="218" t="str">
        <f t="shared" si="23"/>
        <v>O221017058344일반상품</v>
      </c>
      <c r="B3334" s="219" t="s">
        <v>8251</v>
      </c>
      <c r="C3334" s="219" t="s">
        <v>8023</v>
      </c>
      <c r="D3334" s="219" t="s">
        <v>8065</v>
      </c>
      <c r="E3334" s="219" t="s">
        <v>7707</v>
      </c>
      <c r="F3334" s="219" t="s">
        <v>6394</v>
      </c>
      <c r="G3334" s="219" t="s">
        <v>7819</v>
      </c>
      <c r="H3334" s="219" t="s">
        <v>5990</v>
      </c>
      <c r="I3334" s="220" t="s">
        <v>8512</v>
      </c>
      <c r="J3334" s="221">
        <v>990</v>
      </c>
      <c r="K3334" s="221">
        <v>1</v>
      </c>
      <c r="L3334" s="221">
        <v>990</v>
      </c>
    </row>
    <row r="3335" spans="1:12" s="167" customFormat="1">
      <c r="A3335" s="218" t="str">
        <f t="shared" si="23"/>
        <v>O221017058344일반상품</v>
      </c>
      <c r="B3335" s="219" t="s">
        <v>8251</v>
      </c>
      <c r="C3335" s="219" t="s">
        <v>8023</v>
      </c>
      <c r="D3335" s="219" t="s">
        <v>8065</v>
      </c>
      <c r="E3335" s="219" t="s">
        <v>7707</v>
      </c>
      <c r="F3335" s="219" t="s">
        <v>6394</v>
      </c>
      <c r="G3335" s="219" t="s">
        <v>7819</v>
      </c>
      <c r="H3335" s="219" t="s">
        <v>5990</v>
      </c>
      <c r="I3335" s="220" t="s">
        <v>8887</v>
      </c>
      <c r="J3335" s="221">
        <v>2700</v>
      </c>
      <c r="K3335" s="221">
        <v>1</v>
      </c>
      <c r="L3335" s="221">
        <v>2700</v>
      </c>
    </row>
    <row r="3336" spans="1:12" s="167" customFormat="1">
      <c r="A3336" s="218" t="str">
        <f t="shared" si="23"/>
        <v>O221017058344일반상품</v>
      </c>
      <c r="B3336" s="219" t="s">
        <v>8251</v>
      </c>
      <c r="C3336" s="219" t="s">
        <v>8023</v>
      </c>
      <c r="D3336" s="219" t="s">
        <v>8065</v>
      </c>
      <c r="E3336" s="219" t="s">
        <v>7707</v>
      </c>
      <c r="F3336" s="219" t="s">
        <v>6394</v>
      </c>
      <c r="G3336" s="219" t="s">
        <v>7819</v>
      </c>
      <c r="H3336" s="219" t="s">
        <v>5990</v>
      </c>
      <c r="I3336" s="220" t="s">
        <v>8513</v>
      </c>
      <c r="J3336" s="221">
        <v>1030</v>
      </c>
      <c r="K3336" s="221">
        <v>2</v>
      </c>
      <c r="L3336" s="221">
        <v>2060</v>
      </c>
    </row>
    <row r="3337" spans="1:12" s="167" customFormat="1">
      <c r="A3337" s="218" t="str">
        <f t="shared" si="23"/>
        <v>O221017058344일반상품</v>
      </c>
      <c r="B3337" s="219" t="s">
        <v>8251</v>
      </c>
      <c r="C3337" s="219" t="s">
        <v>8023</v>
      </c>
      <c r="D3337" s="219" t="s">
        <v>8065</v>
      </c>
      <c r="E3337" s="219" t="s">
        <v>7707</v>
      </c>
      <c r="F3337" s="219" t="s">
        <v>6394</v>
      </c>
      <c r="G3337" s="219" t="s">
        <v>7819</v>
      </c>
      <c r="H3337" s="219" t="s">
        <v>5990</v>
      </c>
      <c r="I3337" s="220" t="s">
        <v>8529</v>
      </c>
      <c r="J3337" s="221">
        <v>1070</v>
      </c>
      <c r="K3337" s="221">
        <v>2</v>
      </c>
      <c r="L3337" s="221">
        <v>2140</v>
      </c>
    </row>
    <row r="3338" spans="1:12" s="167" customFormat="1">
      <c r="A3338" s="218" t="str">
        <f t="shared" si="23"/>
        <v>O221017058344일반상품</v>
      </c>
      <c r="B3338" s="219" t="s">
        <v>8251</v>
      </c>
      <c r="C3338" s="219" t="s">
        <v>8023</v>
      </c>
      <c r="D3338" s="219" t="s">
        <v>8065</v>
      </c>
      <c r="E3338" s="219" t="s">
        <v>7707</v>
      </c>
      <c r="F3338" s="219" t="s">
        <v>6394</v>
      </c>
      <c r="G3338" s="219" t="s">
        <v>7819</v>
      </c>
      <c r="H3338" s="219" t="s">
        <v>5990</v>
      </c>
      <c r="I3338" s="220" t="s">
        <v>8983</v>
      </c>
      <c r="J3338" s="221">
        <v>7880</v>
      </c>
      <c r="K3338" s="221">
        <v>1</v>
      </c>
      <c r="L3338" s="221">
        <v>7880</v>
      </c>
    </row>
    <row r="3339" spans="1:12" s="167" customFormat="1">
      <c r="A3339" s="218" t="str">
        <f t="shared" si="23"/>
        <v>O221017058344일반상품</v>
      </c>
      <c r="B3339" s="219" t="s">
        <v>8251</v>
      </c>
      <c r="C3339" s="219" t="s">
        <v>8023</v>
      </c>
      <c r="D3339" s="219" t="s">
        <v>8065</v>
      </c>
      <c r="E3339" s="219" t="s">
        <v>7707</v>
      </c>
      <c r="F3339" s="219" t="s">
        <v>6394</v>
      </c>
      <c r="G3339" s="219" t="s">
        <v>7819</v>
      </c>
      <c r="H3339" s="219" t="s">
        <v>5990</v>
      </c>
      <c r="I3339" s="220" t="s">
        <v>8033</v>
      </c>
      <c r="J3339" s="221">
        <v>2400</v>
      </c>
      <c r="K3339" s="221">
        <v>1</v>
      </c>
      <c r="L3339" s="221">
        <v>2400</v>
      </c>
    </row>
    <row r="3340" spans="1:12" s="167" customFormat="1">
      <c r="A3340" s="218" t="str">
        <f t="shared" si="23"/>
        <v>O221017058344일반상품</v>
      </c>
      <c r="B3340" s="219" t="s">
        <v>8251</v>
      </c>
      <c r="C3340" s="219" t="s">
        <v>8023</v>
      </c>
      <c r="D3340" s="219" t="s">
        <v>8065</v>
      </c>
      <c r="E3340" s="219" t="s">
        <v>7707</v>
      </c>
      <c r="F3340" s="219" t="s">
        <v>6394</v>
      </c>
      <c r="G3340" s="219" t="s">
        <v>7819</v>
      </c>
      <c r="H3340" s="219" t="s">
        <v>5990</v>
      </c>
      <c r="I3340" s="220" t="s">
        <v>8735</v>
      </c>
      <c r="J3340" s="221">
        <v>22000</v>
      </c>
      <c r="K3340" s="221">
        <v>1</v>
      </c>
      <c r="L3340" s="221">
        <v>22000</v>
      </c>
    </row>
    <row r="3341" spans="1:12" s="167" customFormat="1">
      <c r="A3341" s="218" t="str">
        <f t="shared" si="23"/>
        <v>O221017058343일반상품</v>
      </c>
      <c r="B3341" s="219" t="s">
        <v>8252</v>
      </c>
      <c r="C3341" s="219" t="s">
        <v>8023</v>
      </c>
      <c r="D3341" s="219" t="s">
        <v>8065</v>
      </c>
      <c r="E3341" s="219" t="s">
        <v>7707</v>
      </c>
      <c r="F3341" s="219" t="s">
        <v>6394</v>
      </c>
      <c r="G3341" s="219" t="s">
        <v>7754</v>
      </c>
      <c r="H3341" s="219" t="s">
        <v>5990</v>
      </c>
      <c r="I3341" s="220" t="s">
        <v>8930</v>
      </c>
      <c r="J3341" s="221">
        <v>23200</v>
      </c>
      <c r="K3341" s="221">
        <v>1</v>
      </c>
      <c r="L3341" s="221">
        <v>23200</v>
      </c>
    </row>
    <row r="3342" spans="1:12" s="167" customFormat="1">
      <c r="A3342" s="218" t="str">
        <f t="shared" si="23"/>
        <v>O221017058343일반상품</v>
      </c>
      <c r="B3342" s="219" t="s">
        <v>8252</v>
      </c>
      <c r="C3342" s="219" t="s">
        <v>8023</v>
      </c>
      <c r="D3342" s="219" t="s">
        <v>8065</v>
      </c>
      <c r="E3342" s="219" t="s">
        <v>7707</v>
      </c>
      <c r="F3342" s="219" t="s">
        <v>6394</v>
      </c>
      <c r="G3342" s="219" t="s">
        <v>7754</v>
      </c>
      <c r="H3342" s="219" t="s">
        <v>5990</v>
      </c>
      <c r="I3342" s="220" t="s">
        <v>8736</v>
      </c>
      <c r="J3342" s="221">
        <v>2500</v>
      </c>
      <c r="K3342" s="221">
        <v>1</v>
      </c>
      <c r="L3342" s="221">
        <v>2500</v>
      </c>
    </row>
    <row r="3343" spans="1:12" s="167" customFormat="1">
      <c r="A3343" s="218" t="str">
        <f t="shared" si="23"/>
        <v>O221017058343일반상품</v>
      </c>
      <c r="B3343" s="219" t="s">
        <v>8252</v>
      </c>
      <c r="C3343" s="219" t="s">
        <v>8023</v>
      </c>
      <c r="D3343" s="219" t="s">
        <v>8065</v>
      </c>
      <c r="E3343" s="219" t="s">
        <v>7707</v>
      </c>
      <c r="F3343" s="219" t="s">
        <v>6394</v>
      </c>
      <c r="G3343" s="219" t="s">
        <v>7754</v>
      </c>
      <c r="H3343" s="219" t="s">
        <v>5990</v>
      </c>
      <c r="I3343" s="220" t="s">
        <v>8493</v>
      </c>
      <c r="J3343" s="221">
        <v>5700</v>
      </c>
      <c r="K3343" s="221">
        <v>1</v>
      </c>
      <c r="L3343" s="221">
        <v>5700</v>
      </c>
    </row>
    <row r="3344" spans="1:12" s="167" customFormat="1">
      <c r="A3344" s="218" t="str">
        <f t="shared" si="23"/>
        <v>O221017058343일반상품</v>
      </c>
      <c r="B3344" s="219" t="s">
        <v>8252</v>
      </c>
      <c r="C3344" s="219" t="s">
        <v>8023</v>
      </c>
      <c r="D3344" s="219" t="s">
        <v>8065</v>
      </c>
      <c r="E3344" s="219" t="s">
        <v>7707</v>
      </c>
      <c r="F3344" s="219" t="s">
        <v>6394</v>
      </c>
      <c r="G3344" s="219" t="s">
        <v>7754</v>
      </c>
      <c r="H3344" s="219" t="s">
        <v>5990</v>
      </c>
      <c r="I3344" s="220" t="s">
        <v>8473</v>
      </c>
      <c r="J3344" s="221">
        <v>1100</v>
      </c>
      <c r="K3344" s="221">
        <v>1</v>
      </c>
      <c r="L3344" s="221">
        <v>1100</v>
      </c>
    </row>
    <row r="3345" spans="1:12" s="167" customFormat="1">
      <c r="A3345" s="218" t="str">
        <f t="shared" si="23"/>
        <v>O221017058343일반상품</v>
      </c>
      <c r="B3345" s="219" t="s">
        <v>8252</v>
      </c>
      <c r="C3345" s="219" t="s">
        <v>8023</v>
      </c>
      <c r="D3345" s="219" t="s">
        <v>8065</v>
      </c>
      <c r="E3345" s="219" t="s">
        <v>7707</v>
      </c>
      <c r="F3345" s="219" t="s">
        <v>6394</v>
      </c>
      <c r="G3345" s="219" t="s">
        <v>7754</v>
      </c>
      <c r="H3345" s="219" t="s">
        <v>5990</v>
      </c>
      <c r="I3345" s="220" t="s">
        <v>8363</v>
      </c>
      <c r="J3345" s="221">
        <v>1100</v>
      </c>
      <c r="K3345" s="221">
        <v>1</v>
      </c>
      <c r="L3345" s="221">
        <v>1100</v>
      </c>
    </row>
    <row r="3346" spans="1:12" s="167" customFormat="1">
      <c r="A3346" s="218" t="str">
        <f t="shared" si="23"/>
        <v>O221017058343일반상품</v>
      </c>
      <c r="B3346" s="219" t="s">
        <v>8252</v>
      </c>
      <c r="C3346" s="219" t="s">
        <v>8023</v>
      </c>
      <c r="D3346" s="219" t="s">
        <v>8065</v>
      </c>
      <c r="E3346" s="219" t="s">
        <v>7707</v>
      </c>
      <c r="F3346" s="219" t="s">
        <v>6394</v>
      </c>
      <c r="G3346" s="219" t="s">
        <v>7754</v>
      </c>
      <c r="H3346" s="219" t="s">
        <v>5990</v>
      </c>
      <c r="I3346" s="220" t="s">
        <v>7218</v>
      </c>
      <c r="J3346" s="221">
        <v>1000</v>
      </c>
      <c r="K3346" s="221">
        <v>1</v>
      </c>
      <c r="L3346" s="221">
        <v>1000</v>
      </c>
    </row>
    <row r="3347" spans="1:12" s="167" customFormat="1">
      <c r="A3347" s="218" t="str">
        <f t="shared" si="23"/>
        <v>O221017058343일반상품</v>
      </c>
      <c r="B3347" s="219" t="s">
        <v>8252</v>
      </c>
      <c r="C3347" s="219" t="s">
        <v>8023</v>
      </c>
      <c r="D3347" s="219" t="s">
        <v>8065</v>
      </c>
      <c r="E3347" s="219" t="s">
        <v>7707</v>
      </c>
      <c r="F3347" s="219" t="s">
        <v>6394</v>
      </c>
      <c r="G3347" s="219" t="s">
        <v>7754</v>
      </c>
      <c r="H3347" s="219" t="s">
        <v>5990</v>
      </c>
      <c r="I3347" s="220" t="s">
        <v>8027</v>
      </c>
      <c r="J3347" s="221">
        <v>3600</v>
      </c>
      <c r="K3347" s="221">
        <v>1</v>
      </c>
      <c r="L3347" s="221">
        <v>3600</v>
      </c>
    </row>
    <row r="3348" spans="1:12" s="167" customFormat="1">
      <c r="A3348" s="218" t="str">
        <f t="shared" si="23"/>
        <v>O221017058343일반상품</v>
      </c>
      <c r="B3348" s="219" t="s">
        <v>8252</v>
      </c>
      <c r="C3348" s="219" t="s">
        <v>8023</v>
      </c>
      <c r="D3348" s="219" t="s">
        <v>8065</v>
      </c>
      <c r="E3348" s="219" t="s">
        <v>7707</v>
      </c>
      <c r="F3348" s="219" t="s">
        <v>6394</v>
      </c>
      <c r="G3348" s="219" t="s">
        <v>7754</v>
      </c>
      <c r="H3348" s="219" t="s">
        <v>5990</v>
      </c>
      <c r="I3348" s="220" t="s">
        <v>8738</v>
      </c>
      <c r="J3348" s="221">
        <v>8000</v>
      </c>
      <c r="K3348" s="221">
        <v>1</v>
      </c>
      <c r="L3348" s="221">
        <v>8000</v>
      </c>
    </row>
    <row r="3349" spans="1:12" s="167" customFormat="1">
      <c r="A3349" s="218" t="str">
        <f t="shared" si="23"/>
        <v>O221017058343일반상품</v>
      </c>
      <c r="B3349" s="219" t="s">
        <v>8252</v>
      </c>
      <c r="C3349" s="219" t="s">
        <v>8023</v>
      </c>
      <c r="D3349" s="219" t="s">
        <v>8065</v>
      </c>
      <c r="E3349" s="219" t="s">
        <v>7707</v>
      </c>
      <c r="F3349" s="219" t="s">
        <v>6394</v>
      </c>
      <c r="G3349" s="219" t="s">
        <v>7754</v>
      </c>
      <c r="H3349" s="219" t="s">
        <v>5990</v>
      </c>
      <c r="I3349" s="220" t="s">
        <v>7930</v>
      </c>
      <c r="J3349" s="221">
        <v>4200</v>
      </c>
      <c r="K3349" s="221">
        <v>1</v>
      </c>
      <c r="L3349" s="221">
        <v>4200</v>
      </c>
    </row>
    <row r="3350" spans="1:12" s="167" customFormat="1">
      <c r="A3350" s="218" t="str">
        <f t="shared" si="23"/>
        <v>O221017058343일반상품</v>
      </c>
      <c r="B3350" s="219" t="s">
        <v>8252</v>
      </c>
      <c r="C3350" s="219" t="s">
        <v>8023</v>
      </c>
      <c r="D3350" s="219" t="s">
        <v>8065</v>
      </c>
      <c r="E3350" s="219" t="s">
        <v>7707</v>
      </c>
      <c r="F3350" s="219" t="s">
        <v>6394</v>
      </c>
      <c r="G3350" s="219" t="s">
        <v>7754</v>
      </c>
      <c r="H3350" s="219" t="s">
        <v>5990</v>
      </c>
      <c r="I3350" s="220" t="s">
        <v>7224</v>
      </c>
      <c r="J3350" s="221">
        <v>4430</v>
      </c>
      <c r="K3350" s="221">
        <v>1</v>
      </c>
      <c r="L3350" s="221">
        <v>4430</v>
      </c>
    </row>
    <row r="3351" spans="1:12" s="167" customFormat="1">
      <c r="A3351" s="218" t="str">
        <f t="shared" si="23"/>
        <v>O221017058343일반상품</v>
      </c>
      <c r="B3351" s="219" t="s">
        <v>8252</v>
      </c>
      <c r="C3351" s="219" t="s">
        <v>8023</v>
      </c>
      <c r="D3351" s="219" t="s">
        <v>8065</v>
      </c>
      <c r="E3351" s="219" t="s">
        <v>7707</v>
      </c>
      <c r="F3351" s="219" t="s">
        <v>6394</v>
      </c>
      <c r="G3351" s="219" t="s">
        <v>7754</v>
      </c>
      <c r="H3351" s="219" t="s">
        <v>5990</v>
      </c>
      <c r="I3351" s="220" t="s">
        <v>7924</v>
      </c>
      <c r="J3351" s="221">
        <v>4600</v>
      </c>
      <c r="K3351" s="221">
        <v>1</v>
      </c>
      <c r="L3351" s="221">
        <v>4600</v>
      </c>
    </row>
    <row r="3352" spans="1:12" s="167" customFormat="1">
      <c r="A3352" s="218" t="str">
        <f t="shared" si="23"/>
        <v>O221017058343일반상품</v>
      </c>
      <c r="B3352" s="219" t="s">
        <v>8252</v>
      </c>
      <c r="C3352" s="219" t="s">
        <v>8023</v>
      </c>
      <c r="D3352" s="219" t="s">
        <v>8065</v>
      </c>
      <c r="E3352" s="219" t="s">
        <v>7707</v>
      </c>
      <c r="F3352" s="219" t="s">
        <v>6394</v>
      </c>
      <c r="G3352" s="219" t="s">
        <v>7754</v>
      </c>
      <c r="H3352" s="219" t="s">
        <v>5990</v>
      </c>
      <c r="I3352" s="220" t="s">
        <v>7211</v>
      </c>
      <c r="J3352" s="221">
        <v>9000</v>
      </c>
      <c r="K3352" s="221">
        <v>5</v>
      </c>
      <c r="L3352" s="221">
        <v>45000</v>
      </c>
    </row>
    <row r="3353" spans="1:12" s="167" customFormat="1">
      <c r="A3353" s="218" t="str">
        <f t="shared" si="23"/>
        <v>O221017058343일반상품</v>
      </c>
      <c r="B3353" s="219" t="s">
        <v>8252</v>
      </c>
      <c r="C3353" s="219" t="s">
        <v>8023</v>
      </c>
      <c r="D3353" s="219" t="s">
        <v>8065</v>
      </c>
      <c r="E3353" s="219" t="s">
        <v>7707</v>
      </c>
      <c r="F3353" s="219" t="s">
        <v>6394</v>
      </c>
      <c r="G3353" s="219" t="s">
        <v>7754</v>
      </c>
      <c r="H3353" s="219" t="s">
        <v>5990</v>
      </c>
      <c r="I3353" s="220" t="s">
        <v>7271</v>
      </c>
      <c r="J3353" s="221">
        <v>3900</v>
      </c>
      <c r="K3353" s="221">
        <v>3</v>
      </c>
      <c r="L3353" s="221">
        <v>11700</v>
      </c>
    </row>
    <row r="3354" spans="1:12" s="167" customFormat="1">
      <c r="A3354" s="218" t="str">
        <f t="shared" si="23"/>
        <v>O221017058343일반상품</v>
      </c>
      <c r="B3354" s="219" t="s">
        <v>8252</v>
      </c>
      <c r="C3354" s="219" t="s">
        <v>8023</v>
      </c>
      <c r="D3354" s="219" t="s">
        <v>8065</v>
      </c>
      <c r="E3354" s="219" t="s">
        <v>7707</v>
      </c>
      <c r="F3354" s="219" t="s">
        <v>6394</v>
      </c>
      <c r="G3354" s="219" t="s">
        <v>7754</v>
      </c>
      <c r="H3354" s="219" t="s">
        <v>5990</v>
      </c>
      <c r="I3354" s="220" t="s">
        <v>8984</v>
      </c>
      <c r="J3354" s="221">
        <v>4000</v>
      </c>
      <c r="K3354" s="221">
        <v>1</v>
      </c>
      <c r="L3354" s="221">
        <v>4000</v>
      </c>
    </row>
    <row r="3355" spans="1:12" s="167" customFormat="1">
      <c r="A3355" s="218" t="str">
        <f t="shared" si="23"/>
        <v>O221017058343일반상품</v>
      </c>
      <c r="B3355" s="219" t="s">
        <v>8252</v>
      </c>
      <c r="C3355" s="219" t="s">
        <v>8023</v>
      </c>
      <c r="D3355" s="219" t="s">
        <v>8065</v>
      </c>
      <c r="E3355" s="219" t="s">
        <v>7707</v>
      </c>
      <c r="F3355" s="219" t="s">
        <v>6394</v>
      </c>
      <c r="G3355" s="219" t="s">
        <v>7754</v>
      </c>
      <c r="H3355" s="219" t="s">
        <v>5990</v>
      </c>
      <c r="I3355" s="220" t="s">
        <v>7191</v>
      </c>
      <c r="J3355" s="221">
        <v>13520</v>
      </c>
      <c r="K3355" s="221">
        <v>1</v>
      </c>
      <c r="L3355" s="221">
        <v>13520</v>
      </c>
    </row>
    <row r="3356" spans="1:12" s="167" customFormat="1">
      <c r="A3356" s="218" t="str">
        <f t="shared" si="23"/>
        <v>O221017058343일반상품</v>
      </c>
      <c r="B3356" s="219" t="s">
        <v>8252</v>
      </c>
      <c r="C3356" s="219" t="s">
        <v>8023</v>
      </c>
      <c r="D3356" s="219" t="s">
        <v>8065</v>
      </c>
      <c r="E3356" s="219" t="s">
        <v>7707</v>
      </c>
      <c r="F3356" s="219" t="s">
        <v>6394</v>
      </c>
      <c r="G3356" s="219" t="s">
        <v>7754</v>
      </c>
      <c r="H3356" s="219" t="s">
        <v>5990</v>
      </c>
      <c r="I3356" s="220" t="s">
        <v>8385</v>
      </c>
      <c r="J3356" s="221">
        <v>4980</v>
      </c>
      <c r="K3356" s="221">
        <v>1</v>
      </c>
      <c r="L3356" s="221">
        <v>4980</v>
      </c>
    </row>
    <row r="3357" spans="1:12" s="167" customFormat="1">
      <c r="A3357" s="218" t="str">
        <f t="shared" si="23"/>
        <v>O221017058343일반상품</v>
      </c>
      <c r="B3357" s="219" t="s">
        <v>8252</v>
      </c>
      <c r="C3357" s="219" t="s">
        <v>8023</v>
      </c>
      <c r="D3357" s="219" t="s">
        <v>8065</v>
      </c>
      <c r="E3357" s="219" t="s">
        <v>7707</v>
      </c>
      <c r="F3357" s="219" t="s">
        <v>6394</v>
      </c>
      <c r="G3357" s="219" t="s">
        <v>7754</v>
      </c>
      <c r="H3357" s="219" t="s">
        <v>5990</v>
      </c>
      <c r="I3357" s="220" t="s">
        <v>7198</v>
      </c>
      <c r="J3357" s="221">
        <v>2850</v>
      </c>
      <c r="K3357" s="221">
        <v>1</v>
      </c>
      <c r="L3357" s="221">
        <v>2850</v>
      </c>
    </row>
    <row r="3358" spans="1:12" s="167" customFormat="1">
      <c r="A3358" s="218" t="str">
        <f t="shared" si="23"/>
        <v>O221017058343일반상품</v>
      </c>
      <c r="B3358" s="219" t="s">
        <v>8252</v>
      </c>
      <c r="C3358" s="219" t="s">
        <v>8023</v>
      </c>
      <c r="D3358" s="219" t="s">
        <v>8065</v>
      </c>
      <c r="E3358" s="219" t="s">
        <v>7707</v>
      </c>
      <c r="F3358" s="219" t="s">
        <v>6394</v>
      </c>
      <c r="G3358" s="219" t="s">
        <v>7754</v>
      </c>
      <c r="H3358" s="219" t="s">
        <v>5990</v>
      </c>
      <c r="I3358" s="220" t="s">
        <v>8627</v>
      </c>
      <c r="J3358" s="221">
        <v>9040</v>
      </c>
      <c r="K3358" s="221">
        <v>1</v>
      </c>
      <c r="L3358" s="221">
        <v>9040</v>
      </c>
    </row>
    <row r="3359" spans="1:12" s="167" customFormat="1">
      <c r="A3359" s="218" t="str">
        <f t="shared" si="23"/>
        <v>O221017058343일반상품</v>
      </c>
      <c r="B3359" s="219" t="s">
        <v>8252</v>
      </c>
      <c r="C3359" s="219" t="s">
        <v>8023</v>
      </c>
      <c r="D3359" s="219" t="s">
        <v>8065</v>
      </c>
      <c r="E3359" s="219" t="s">
        <v>7707</v>
      </c>
      <c r="F3359" s="219" t="s">
        <v>6394</v>
      </c>
      <c r="G3359" s="219" t="s">
        <v>7754</v>
      </c>
      <c r="H3359" s="219" t="s">
        <v>5990</v>
      </c>
      <c r="I3359" s="220" t="s">
        <v>8664</v>
      </c>
      <c r="J3359" s="221">
        <v>8140</v>
      </c>
      <c r="K3359" s="221">
        <v>1</v>
      </c>
      <c r="L3359" s="221">
        <v>8140</v>
      </c>
    </row>
    <row r="3360" spans="1:12" s="167" customFormat="1">
      <c r="A3360" s="218" t="str">
        <f t="shared" si="23"/>
        <v>O221017058343일반상품</v>
      </c>
      <c r="B3360" s="219" t="s">
        <v>8252</v>
      </c>
      <c r="C3360" s="219" t="s">
        <v>8023</v>
      </c>
      <c r="D3360" s="219" t="s">
        <v>8065</v>
      </c>
      <c r="E3360" s="219" t="s">
        <v>7707</v>
      </c>
      <c r="F3360" s="219" t="s">
        <v>6394</v>
      </c>
      <c r="G3360" s="219" t="s">
        <v>7754</v>
      </c>
      <c r="H3360" s="219" t="s">
        <v>5990</v>
      </c>
      <c r="I3360" s="220" t="s">
        <v>8450</v>
      </c>
      <c r="J3360" s="221">
        <v>1400</v>
      </c>
      <c r="K3360" s="221">
        <v>1</v>
      </c>
      <c r="L3360" s="221">
        <v>1400</v>
      </c>
    </row>
    <row r="3361" spans="1:12" s="167" customFormat="1">
      <c r="A3361" s="218" t="str">
        <f t="shared" si="23"/>
        <v>O221017058343일반상품</v>
      </c>
      <c r="B3361" s="219" t="s">
        <v>8252</v>
      </c>
      <c r="C3361" s="219" t="s">
        <v>8023</v>
      </c>
      <c r="D3361" s="219" t="s">
        <v>8065</v>
      </c>
      <c r="E3361" s="219" t="s">
        <v>7707</v>
      </c>
      <c r="F3361" s="219" t="s">
        <v>6394</v>
      </c>
      <c r="G3361" s="219" t="s">
        <v>7754</v>
      </c>
      <c r="H3361" s="219" t="s">
        <v>5990</v>
      </c>
      <c r="I3361" s="220" t="s">
        <v>8868</v>
      </c>
      <c r="J3361" s="221">
        <v>16255</v>
      </c>
      <c r="K3361" s="221">
        <v>1</v>
      </c>
      <c r="L3361" s="221">
        <v>16255</v>
      </c>
    </row>
    <row r="3362" spans="1:12" s="167" customFormat="1">
      <c r="A3362" s="218" t="str">
        <f t="shared" si="23"/>
        <v>O221017058343일반상품</v>
      </c>
      <c r="B3362" s="219" t="s">
        <v>8252</v>
      </c>
      <c r="C3362" s="219" t="s">
        <v>8023</v>
      </c>
      <c r="D3362" s="219" t="s">
        <v>8065</v>
      </c>
      <c r="E3362" s="219" t="s">
        <v>7707</v>
      </c>
      <c r="F3362" s="219" t="s">
        <v>6394</v>
      </c>
      <c r="G3362" s="219" t="s">
        <v>7754</v>
      </c>
      <c r="H3362" s="219" t="s">
        <v>5990</v>
      </c>
      <c r="I3362" s="220" t="s">
        <v>8562</v>
      </c>
      <c r="J3362" s="221">
        <v>12480</v>
      </c>
      <c r="K3362" s="221">
        <v>4</v>
      </c>
      <c r="L3362" s="221">
        <v>49920</v>
      </c>
    </row>
    <row r="3363" spans="1:12" s="167" customFormat="1">
      <c r="A3363" s="218" t="str">
        <f t="shared" si="23"/>
        <v>O221017058343일반상품</v>
      </c>
      <c r="B3363" s="219" t="s">
        <v>8252</v>
      </c>
      <c r="C3363" s="219" t="s">
        <v>8023</v>
      </c>
      <c r="D3363" s="219" t="s">
        <v>8065</v>
      </c>
      <c r="E3363" s="219" t="s">
        <v>7707</v>
      </c>
      <c r="F3363" s="219" t="s">
        <v>6394</v>
      </c>
      <c r="G3363" s="219" t="s">
        <v>7754</v>
      </c>
      <c r="H3363" s="219" t="s">
        <v>5990</v>
      </c>
      <c r="I3363" s="220" t="s">
        <v>8896</v>
      </c>
      <c r="J3363" s="221">
        <v>9300</v>
      </c>
      <c r="K3363" s="221">
        <v>2</v>
      </c>
      <c r="L3363" s="221">
        <v>18600</v>
      </c>
    </row>
    <row r="3364" spans="1:12" s="167" customFormat="1">
      <c r="A3364" s="218" t="str">
        <f t="shared" si="23"/>
        <v>O221017058343일반상품</v>
      </c>
      <c r="B3364" s="219" t="s">
        <v>8252</v>
      </c>
      <c r="C3364" s="219" t="s">
        <v>8023</v>
      </c>
      <c r="D3364" s="219" t="s">
        <v>8065</v>
      </c>
      <c r="E3364" s="219" t="s">
        <v>7707</v>
      </c>
      <c r="F3364" s="219" t="s">
        <v>6394</v>
      </c>
      <c r="G3364" s="219" t="s">
        <v>7754</v>
      </c>
      <c r="H3364" s="219" t="s">
        <v>5990</v>
      </c>
      <c r="I3364" s="220" t="s">
        <v>7978</v>
      </c>
      <c r="J3364" s="221">
        <v>3270</v>
      </c>
      <c r="K3364" s="221">
        <v>2</v>
      </c>
      <c r="L3364" s="221">
        <v>6540</v>
      </c>
    </row>
    <row r="3365" spans="1:12" s="167" customFormat="1">
      <c r="A3365" s="218" t="str">
        <f t="shared" si="23"/>
        <v>O221017058343일반상품</v>
      </c>
      <c r="B3365" s="219" t="s">
        <v>8252</v>
      </c>
      <c r="C3365" s="219" t="s">
        <v>8023</v>
      </c>
      <c r="D3365" s="219" t="s">
        <v>8065</v>
      </c>
      <c r="E3365" s="219" t="s">
        <v>7707</v>
      </c>
      <c r="F3365" s="219" t="s">
        <v>6394</v>
      </c>
      <c r="G3365" s="219" t="s">
        <v>7754</v>
      </c>
      <c r="H3365" s="219" t="s">
        <v>5990</v>
      </c>
      <c r="I3365" s="220" t="s">
        <v>7233</v>
      </c>
      <c r="J3365" s="221">
        <v>12500</v>
      </c>
      <c r="K3365" s="221">
        <v>1</v>
      </c>
      <c r="L3365" s="221">
        <v>12500</v>
      </c>
    </row>
    <row r="3366" spans="1:12" s="167" customFormat="1">
      <c r="A3366" s="218" t="str">
        <f t="shared" si="23"/>
        <v>O221017058343일반상품</v>
      </c>
      <c r="B3366" s="219" t="s">
        <v>8252</v>
      </c>
      <c r="C3366" s="219" t="s">
        <v>8023</v>
      </c>
      <c r="D3366" s="219" t="s">
        <v>8065</v>
      </c>
      <c r="E3366" s="219" t="s">
        <v>7707</v>
      </c>
      <c r="F3366" s="219" t="s">
        <v>6394</v>
      </c>
      <c r="G3366" s="219" t="s">
        <v>7754</v>
      </c>
      <c r="H3366" s="219" t="s">
        <v>5990</v>
      </c>
      <c r="I3366" s="220" t="s">
        <v>8655</v>
      </c>
      <c r="J3366" s="221">
        <v>3540</v>
      </c>
      <c r="K3366" s="221">
        <v>1</v>
      </c>
      <c r="L3366" s="221">
        <v>3540</v>
      </c>
    </row>
    <row r="3367" spans="1:12" s="167" customFormat="1">
      <c r="A3367" s="218" t="str">
        <f t="shared" si="23"/>
        <v>O221017058343일반상품</v>
      </c>
      <c r="B3367" s="219" t="s">
        <v>8252</v>
      </c>
      <c r="C3367" s="219" t="s">
        <v>8023</v>
      </c>
      <c r="D3367" s="219" t="s">
        <v>8065</v>
      </c>
      <c r="E3367" s="219" t="s">
        <v>7707</v>
      </c>
      <c r="F3367" s="219" t="s">
        <v>6394</v>
      </c>
      <c r="G3367" s="219" t="s">
        <v>7754</v>
      </c>
      <c r="H3367" s="219" t="s">
        <v>5990</v>
      </c>
      <c r="I3367" s="220" t="s">
        <v>7216</v>
      </c>
      <c r="J3367" s="221">
        <v>3930</v>
      </c>
      <c r="K3367" s="221">
        <v>1</v>
      </c>
      <c r="L3367" s="221">
        <v>3930</v>
      </c>
    </row>
    <row r="3368" spans="1:12" s="167" customFormat="1">
      <c r="A3368" s="218" t="str">
        <f t="shared" si="23"/>
        <v>O221017058343일반상품</v>
      </c>
      <c r="B3368" s="219" t="s">
        <v>8252</v>
      </c>
      <c r="C3368" s="219" t="s">
        <v>8023</v>
      </c>
      <c r="D3368" s="219" t="s">
        <v>8065</v>
      </c>
      <c r="E3368" s="219" t="s">
        <v>7707</v>
      </c>
      <c r="F3368" s="219" t="s">
        <v>6394</v>
      </c>
      <c r="G3368" s="219" t="s">
        <v>7754</v>
      </c>
      <c r="H3368" s="219" t="s">
        <v>5990</v>
      </c>
      <c r="I3368" s="220" t="s">
        <v>8673</v>
      </c>
      <c r="J3368" s="221">
        <v>8100</v>
      </c>
      <c r="K3368" s="221">
        <v>1</v>
      </c>
      <c r="L3368" s="221">
        <v>8100</v>
      </c>
    </row>
    <row r="3369" spans="1:12" s="167" customFormat="1">
      <c r="A3369" s="218" t="str">
        <f t="shared" si="23"/>
        <v>O221017058343일반상품</v>
      </c>
      <c r="B3369" s="219" t="s">
        <v>8252</v>
      </c>
      <c r="C3369" s="219" t="s">
        <v>8023</v>
      </c>
      <c r="D3369" s="219" t="s">
        <v>8065</v>
      </c>
      <c r="E3369" s="219" t="s">
        <v>7707</v>
      </c>
      <c r="F3369" s="219" t="s">
        <v>6394</v>
      </c>
      <c r="G3369" s="219" t="s">
        <v>7754</v>
      </c>
      <c r="H3369" s="219" t="s">
        <v>5990</v>
      </c>
      <c r="I3369" s="220" t="s">
        <v>7274</v>
      </c>
      <c r="J3369" s="221">
        <v>8700</v>
      </c>
      <c r="K3369" s="221">
        <v>1</v>
      </c>
      <c r="L3369" s="221">
        <v>8700</v>
      </c>
    </row>
    <row r="3370" spans="1:12" s="167" customFormat="1">
      <c r="A3370" s="218" t="str">
        <f t="shared" si="23"/>
        <v>O221017058342일반상품</v>
      </c>
      <c r="B3370" s="219" t="s">
        <v>8253</v>
      </c>
      <c r="C3370" s="219" t="s">
        <v>8023</v>
      </c>
      <c r="D3370" s="219" t="s">
        <v>8065</v>
      </c>
      <c r="E3370" s="219" t="s">
        <v>7707</v>
      </c>
      <c r="F3370" s="219" t="s">
        <v>7718</v>
      </c>
      <c r="G3370" s="219" t="s">
        <v>7775</v>
      </c>
      <c r="H3370" s="219" t="s">
        <v>5990</v>
      </c>
      <c r="I3370" s="220" t="s">
        <v>8736</v>
      </c>
      <c r="J3370" s="221">
        <v>2500</v>
      </c>
      <c r="K3370" s="221">
        <v>3</v>
      </c>
      <c r="L3370" s="221">
        <v>7500</v>
      </c>
    </row>
    <row r="3371" spans="1:12" s="167" customFormat="1">
      <c r="A3371" s="218" t="str">
        <f t="shared" si="23"/>
        <v>O221017058342일반상품</v>
      </c>
      <c r="B3371" s="219" t="s">
        <v>8253</v>
      </c>
      <c r="C3371" s="219" t="s">
        <v>8023</v>
      </c>
      <c r="D3371" s="219" t="s">
        <v>8065</v>
      </c>
      <c r="E3371" s="219" t="s">
        <v>7707</v>
      </c>
      <c r="F3371" s="219" t="s">
        <v>7718</v>
      </c>
      <c r="G3371" s="219" t="s">
        <v>7775</v>
      </c>
      <c r="H3371" s="219" t="s">
        <v>5990</v>
      </c>
      <c r="I3371" s="220" t="s">
        <v>8472</v>
      </c>
      <c r="J3371" s="221">
        <v>2500</v>
      </c>
      <c r="K3371" s="221">
        <v>3</v>
      </c>
      <c r="L3371" s="221">
        <v>7500</v>
      </c>
    </row>
    <row r="3372" spans="1:12" s="167" customFormat="1">
      <c r="A3372" s="218" t="str">
        <f t="shared" si="23"/>
        <v>O221017058342일반상품</v>
      </c>
      <c r="B3372" s="219" t="s">
        <v>8253</v>
      </c>
      <c r="C3372" s="219" t="s">
        <v>8023</v>
      </c>
      <c r="D3372" s="219" t="s">
        <v>8065</v>
      </c>
      <c r="E3372" s="219" t="s">
        <v>7707</v>
      </c>
      <c r="F3372" s="219" t="s">
        <v>7718</v>
      </c>
      <c r="G3372" s="219" t="s">
        <v>7775</v>
      </c>
      <c r="H3372" s="219" t="s">
        <v>5990</v>
      </c>
      <c r="I3372" s="220" t="s">
        <v>8381</v>
      </c>
      <c r="J3372" s="221">
        <v>3180</v>
      </c>
      <c r="K3372" s="221">
        <v>6</v>
      </c>
      <c r="L3372" s="221">
        <v>19080</v>
      </c>
    </row>
    <row r="3373" spans="1:12" s="167" customFormat="1">
      <c r="A3373" s="218" t="str">
        <f t="shared" si="23"/>
        <v>O221017058342일반상품</v>
      </c>
      <c r="B3373" s="219" t="s">
        <v>8253</v>
      </c>
      <c r="C3373" s="219" t="s">
        <v>8023</v>
      </c>
      <c r="D3373" s="219" t="s">
        <v>8065</v>
      </c>
      <c r="E3373" s="219" t="s">
        <v>7707</v>
      </c>
      <c r="F3373" s="219" t="s">
        <v>7718</v>
      </c>
      <c r="G3373" s="219" t="s">
        <v>7775</v>
      </c>
      <c r="H3373" s="219" t="s">
        <v>5990</v>
      </c>
      <c r="I3373" s="220" t="s">
        <v>8027</v>
      </c>
      <c r="J3373" s="221">
        <v>3600</v>
      </c>
      <c r="K3373" s="221">
        <v>3</v>
      </c>
      <c r="L3373" s="221">
        <v>10800</v>
      </c>
    </row>
    <row r="3374" spans="1:12" s="167" customFormat="1">
      <c r="A3374" s="218" t="str">
        <f t="shared" si="23"/>
        <v>O221017058342일반상품</v>
      </c>
      <c r="B3374" s="219" t="s">
        <v>8253</v>
      </c>
      <c r="C3374" s="219" t="s">
        <v>8023</v>
      </c>
      <c r="D3374" s="219" t="s">
        <v>8065</v>
      </c>
      <c r="E3374" s="219" t="s">
        <v>7707</v>
      </c>
      <c r="F3374" s="219" t="s">
        <v>7718</v>
      </c>
      <c r="G3374" s="219" t="s">
        <v>7775</v>
      </c>
      <c r="H3374" s="219" t="s">
        <v>5990</v>
      </c>
      <c r="I3374" s="220" t="s">
        <v>7930</v>
      </c>
      <c r="J3374" s="221">
        <v>4200</v>
      </c>
      <c r="K3374" s="221">
        <v>3</v>
      </c>
      <c r="L3374" s="221">
        <v>12600</v>
      </c>
    </row>
    <row r="3375" spans="1:12" s="167" customFormat="1">
      <c r="A3375" s="218" t="str">
        <f t="shared" si="23"/>
        <v>O221017058342일반상품</v>
      </c>
      <c r="B3375" s="219" t="s">
        <v>8253</v>
      </c>
      <c r="C3375" s="219" t="s">
        <v>8023</v>
      </c>
      <c r="D3375" s="219" t="s">
        <v>8065</v>
      </c>
      <c r="E3375" s="219" t="s">
        <v>7707</v>
      </c>
      <c r="F3375" s="219" t="s">
        <v>7718</v>
      </c>
      <c r="G3375" s="219" t="s">
        <v>7775</v>
      </c>
      <c r="H3375" s="219" t="s">
        <v>5990</v>
      </c>
      <c r="I3375" s="220" t="s">
        <v>8533</v>
      </c>
      <c r="J3375" s="221">
        <v>1630</v>
      </c>
      <c r="K3375" s="221">
        <v>3</v>
      </c>
      <c r="L3375" s="221">
        <v>4890</v>
      </c>
    </row>
    <row r="3376" spans="1:12" s="167" customFormat="1">
      <c r="A3376" s="218" t="str">
        <f t="shared" si="23"/>
        <v>O221017058342일반상품</v>
      </c>
      <c r="B3376" s="219" t="s">
        <v>8253</v>
      </c>
      <c r="C3376" s="219" t="s">
        <v>8023</v>
      </c>
      <c r="D3376" s="219" t="s">
        <v>8065</v>
      </c>
      <c r="E3376" s="219" t="s">
        <v>7707</v>
      </c>
      <c r="F3376" s="219" t="s">
        <v>7718</v>
      </c>
      <c r="G3376" s="219" t="s">
        <v>7775</v>
      </c>
      <c r="H3376" s="219" t="s">
        <v>5990</v>
      </c>
      <c r="I3376" s="220" t="s">
        <v>7271</v>
      </c>
      <c r="J3376" s="221">
        <v>3900</v>
      </c>
      <c r="K3376" s="221">
        <v>3</v>
      </c>
      <c r="L3376" s="221">
        <v>11700</v>
      </c>
    </row>
    <row r="3377" spans="1:12" s="167" customFormat="1">
      <c r="A3377" s="218" t="str">
        <f t="shared" si="23"/>
        <v>O221017058342일반상품</v>
      </c>
      <c r="B3377" s="219" t="s">
        <v>8253</v>
      </c>
      <c r="C3377" s="219" t="s">
        <v>8023</v>
      </c>
      <c r="D3377" s="219" t="s">
        <v>8065</v>
      </c>
      <c r="E3377" s="219" t="s">
        <v>7707</v>
      </c>
      <c r="F3377" s="219" t="s">
        <v>7718</v>
      </c>
      <c r="G3377" s="219" t="s">
        <v>7775</v>
      </c>
      <c r="H3377" s="219" t="s">
        <v>5990</v>
      </c>
      <c r="I3377" s="220" t="s">
        <v>8479</v>
      </c>
      <c r="J3377" s="221">
        <v>2500</v>
      </c>
      <c r="K3377" s="221">
        <v>2</v>
      </c>
      <c r="L3377" s="221">
        <v>5000</v>
      </c>
    </row>
    <row r="3378" spans="1:12" s="167" customFormat="1">
      <c r="A3378" s="218" t="str">
        <f t="shared" si="23"/>
        <v>O221017058342일반상품</v>
      </c>
      <c r="B3378" s="219" t="s">
        <v>8253</v>
      </c>
      <c r="C3378" s="219" t="s">
        <v>8023</v>
      </c>
      <c r="D3378" s="219" t="s">
        <v>8065</v>
      </c>
      <c r="E3378" s="219" t="s">
        <v>7707</v>
      </c>
      <c r="F3378" s="219" t="s">
        <v>7718</v>
      </c>
      <c r="G3378" s="219" t="s">
        <v>7775</v>
      </c>
      <c r="H3378" s="219" t="s">
        <v>5990</v>
      </c>
      <c r="I3378" s="220" t="s">
        <v>8480</v>
      </c>
      <c r="J3378" s="221">
        <v>2500</v>
      </c>
      <c r="K3378" s="221">
        <v>2</v>
      </c>
      <c r="L3378" s="221">
        <v>5000</v>
      </c>
    </row>
    <row r="3379" spans="1:12" s="167" customFormat="1">
      <c r="A3379" s="218" t="str">
        <f t="shared" si="23"/>
        <v>O221017058342일반상품</v>
      </c>
      <c r="B3379" s="219" t="s">
        <v>8253</v>
      </c>
      <c r="C3379" s="219" t="s">
        <v>8023</v>
      </c>
      <c r="D3379" s="219" t="s">
        <v>8065</v>
      </c>
      <c r="E3379" s="219" t="s">
        <v>7707</v>
      </c>
      <c r="F3379" s="219" t="s">
        <v>7718</v>
      </c>
      <c r="G3379" s="219" t="s">
        <v>7775</v>
      </c>
      <c r="H3379" s="219" t="s">
        <v>5990</v>
      </c>
      <c r="I3379" s="220" t="s">
        <v>8742</v>
      </c>
      <c r="J3379" s="221">
        <v>14520</v>
      </c>
      <c r="K3379" s="221">
        <v>3</v>
      </c>
      <c r="L3379" s="221">
        <v>43560</v>
      </c>
    </row>
    <row r="3380" spans="1:12" s="167" customFormat="1">
      <c r="A3380" s="218" t="str">
        <f t="shared" si="23"/>
        <v>O221017058342일반상품</v>
      </c>
      <c r="B3380" s="219" t="s">
        <v>8253</v>
      </c>
      <c r="C3380" s="219" t="s">
        <v>8023</v>
      </c>
      <c r="D3380" s="219" t="s">
        <v>8065</v>
      </c>
      <c r="E3380" s="219" t="s">
        <v>7707</v>
      </c>
      <c r="F3380" s="219" t="s">
        <v>7718</v>
      </c>
      <c r="G3380" s="219" t="s">
        <v>7775</v>
      </c>
      <c r="H3380" s="219" t="s">
        <v>5990</v>
      </c>
      <c r="I3380" s="220" t="s">
        <v>8866</v>
      </c>
      <c r="J3380" s="221">
        <v>9900</v>
      </c>
      <c r="K3380" s="221">
        <v>1</v>
      </c>
      <c r="L3380" s="221">
        <v>9900</v>
      </c>
    </row>
    <row r="3381" spans="1:12" s="167" customFormat="1">
      <c r="A3381" s="218" t="str">
        <f t="shared" si="23"/>
        <v>O221017058342일반상품</v>
      </c>
      <c r="B3381" s="219" t="s">
        <v>8253</v>
      </c>
      <c r="C3381" s="219" t="s">
        <v>8023</v>
      </c>
      <c r="D3381" s="219" t="s">
        <v>8065</v>
      </c>
      <c r="E3381" s="219" t="s">
        <v>7707</v>
      </c>
      <c r="F3381" s="219" t="s">
        <v>7718</v>
      </c>
      <c r="G3381" s="219" t="s">
        <v>7775</v>
      </c>
      <c r="H3381" s="219" t="s">
        <v>5990</v>
      </c>
      <c r="I3381" s="220" t="s">
        <v>8867</v>
      </c>
      <c r="J3381" s="221">
        <v>9900</v>
      </c>
      <c r="K3381" s="221">
        <v>1</v>
      </c>
      <c r="L3381" s="221">
        <v>9900</v>
      </c>
    </row>
    <row r="3382" spans="1:12" s="167" customFormat="1">
      <c r="A3382" s="218" t="str">
        <f t="shared" si="23"/>
        <v>O221017058342일반상품</v>
      </c>
      <c r="B3382" s="219" t="s">
        <v>8253</v>
      </c>
      <c r="C3382" s="219" t="s">
        <v>8023</v>
      </c>
      <c r="D3382" s="219" t="s">
        <v>8065</v>
      </c>
      <c r="E3382" s="219" t="s">
        <v>7707</v>
      </c>
      <c r="F3382" s="219" t="s">
        <v>7718</v>
      </c>
      <c r="G3382" s="219" t="s">
        <v>7775</v>
      </c>
      <c r="H3382" s="219" t="s">
        <v>5990</v>
      </c>
      <c r="I3382" s="220" t="s">
        <v>8561</v>
      </c>
      <c r="J3382" s="221">
        <v>3620</v>
      </c>
      <c r="K3382" s="221">
        <v>3</v>
      </c>
      <c r="L3382" s="221">
        <v>10860</v>
      </c>
    </row>
    <row r="3383" spans="1:12" s="167" customFormat="1">
      <c r="A3383" s="218" t="str">
        <f t="shared" si="23"/>
        <v>O221017058342일반상품</v>
      </c>
      <c r="B3383" s="219" t="s">
        <v>8253</v>
      </c>
      <c r="C3383" s="219" t="s">
        <v>8023</v>
      </c>
      <c r="D3383" s="219" t="s">
        <v>8065</v>
      </c>
      <c r="E3383" s="219" t="s">
        <v>7707</v>
      </c>
      <c r="F3383" s="219" t="s">
        <v>7718</v>
      </c>
      <c r="G3383" s="219" t="s">
        <v>7775</v>
      </c>
      <c r="H3383" s="219" t="s">
        <v>5990</v>
      </c>
      <c r="I3383" s="220" t="s">
        <v>7192</v>
      </c>
      <c r="J3383" s="221">
        <v>6490</v>
      </c>
      <c r="K3383" s="221">
        <v>3</v>
      </c>
      <c r="L3383" s="221">
        <v>19470</v>
      </c>
    </row>
    <row r="3384" spans="1:12" s="167" customFormat="1">
      <c r="A3384" s="218" t="str">
        <f t="shared" si="23"/>
        <v>O221017058342일반상품</v>
      </c>
      <c r="B3384" s="219" t="s">
        <v>8253</v>
      </c>
      <c r="C3384" s="219" t="s">
        <v>8023</v>
      </c>
      <c r="D3384" s="219" t="s">
        <v>8065</v>
      </c>
      <c r="E3384" s="219" t="s">
        <v>7707</v>
      </c>
      <c r="F3384" s="219" t="s">
        <v>7718</v>
      </c>
      <c r="G3384" s="219" t="s">
        <v>7775</v>
      </c>
      <c r="H3384" s="219" t="s">
        <v>5990</v>
      </c>
      <c r="I3384" s="220" t="s">
        <v>8583</v>
      </c>
      <c r="J3384" s="221">
        <v>2090</v>
      </c>
      <c r="K3384" s="221">
        <v>5</v>
      </c>
      <c r="L3384" s="221">
        <v>10450</v>
      </c>
    </row>
    <row r="3385" spans="1:12" s="167" customFormat="1">
      <c r="A3385" s="218" t="str">
        <f t="shared" si="23"/>
        <v>O221017058342일반상품</v>
      </c>
      <c r="B3385" s="219" t="s">
        <v>8253</v>
      </c>
      <c r="C3385" s="219" t="s">
        <v>8023</v>
      </c>
      <c r="D3385" s="219" t="s">
        <v>8065</v>
      </c>
      <c r="E3385" s="219" t="s">
        <v>7707</v>
      </c>
      <c r="F3385" s="219" t="s">
        <v>7718</v>
      </c>
      <c r="G3385" s="219" t="s">
        <v>7775</v>
      </c>
      <c r="H3385" s="219" t="s">
        <v>5990</v>
      </c>
      <c r="I3385" s="220" t="s">
        <v>8928</v>
      </c>
      <c r="J3385" s="221">
        <v>3600</v>
      </c>
      <c r="K3385" s="221">
        <v>3</v>
      </c>
      <c r="L3385" s="221">
        <v>10800</v>
      </c>
    </row>
    <row r="3386" spans="1:12" s="167" customFormat="1">
      <c r="A3386" s="218" t="str">
        <f t="shared" si="23"/>
        <v>O221017058342일반상품</v>
      </c>
      <c r="B3386" s="219" t="s">
        <v>8253</v>
      </c>
      <c r="C3386" s="219" t="s">
        <v>8023</v>
      </c>
      <c r="D3386" s="219" t="s">
        <v>8065</v>
      </c>
      <c r="E3386" s="219" t="s">
        <v>7707</v>
      </c>
      <c r="F3386" s="219" t="s">
        <v>7718</v>
      </c>
      <c r="G3386" s="219" t="s">
        <v>7775</v>
      </c>
      <c r="H3386" s="219" t="s">
        <v>5990</v>
      </c>
      <c r="I3386" s="220" t="s">
        <v>7925</v>
      </c>
      <c r="J3386" s="221">
        <v>1400</v>
      </c>
      <c r="K3386" s="221">
        <v>3</v>
      </c>
      <c r="L3386" s="221">
        <v>4200</v>
      </c>
    </row>
    <row r="3387" spans="1:12" s="167" customFormat="1">
      <c r="A3387" s="218" t="str">
        <f t="shared" si="23"/>
        <v>O221017058342일반상품</v>
      </c>
      <c r="B3387" s="219" t="s">
        <v>8253</v>
      </c>
      <c r="C3387" s="219" t="s">
        <v>8023</v>
      </c>
      <c r="D3387" s="219" t="s">
        <v>8065</v>
      </c>
      <c r="E3387" s="219" t="s">
        <v>7707</v>
      </c>
      <c r="F3387" s="219" t="s">
        <v>7718</v>
      </c>
      <c r="G3387" s="219" t="s">
        <v>7775</v>
      </c>
      <c r="H3387" s="219" t="s">
        <v>5990</v>
      </c>
      <c r="I3387" s="220" t="s">
        <v>7220</v>
      </c>
      <c r="J3387" s="221">
        <v>670</v>
      </c>
      <c r="K3387" s="221">
        <v>3</v>
      </c>
      <c r="L3387" s="221">
        <v>2010</v>
      </c>
    </row>
    <row r="3388" spans="1:12" s="167" customFormat="1">
      <c r="A3388" s="218" t="str">
        <f t="shared" si="23"/>
        <v>O221017058342일반상품</v>
      </c>
      <c r="B3388" s="219" t="s">
        <v>8253</v>
      </c>
      <c r="C3388" s="219" t="s">
        <v>8023</v>
      </c>
      <c r="D3388" s="219" t="s">
        <v>8065</v>
      </c>
      <c r="E3388" s="219" t="s">
        <v>7707</v>
      </c>
      <c r="F3388" s="219" t="s">
        <v>7718</v>
      </c>
      <c r="G3388" s="219" t="s">
        <v>7775</v>
      </c>
      <c r="H3388" s="219" t="s">
        <v>5990</v>
      </c>
      <c r="I3388" s="220" t="s">
        <v>8487</v>
      </c>
      <c r="J3388" s="221">
        <v>3180</v>
      </c>
      <c r="K3388" s="221">
        <v>1</v>
      </c>
      <c r="L3388" s="221">
        <v>3180</v>
      </c>
    </row>
    <row r="3389" spans="1:12" s="167" customFormat="1">
      <c r="A3389" s="218" t="str">
        <f t="shared" si="23"/>
        <v>O221017058342일반상품</v>
      </c>
      <c r="B3389" s="219" t="s">
        <v>8253</v>
      </c>
      <c r="C3389" s="219" t="s">
        <v>8023</v>
      </c>
      <c r="D3389" s="219" t="s">
        <v>8065</v>
      </c>
      <c r="E3389" s="219" t="s">
        <v>7707</v>
      </c>
      <c r="F3389" s="219" t="s">
        <v>7718</v>
      </c>
      <c r="G3389" s="219" t="s">
        <v>7775</v>
      </c>
      <c r="H3389" s="219" t="s">
        <v>5990</v>
      </c>
      <c r="I3389" s="220" t="s">
        <v>8563</v>
      </c>
      <c r="J3389" s="221">
        <v>2260</v>
      </c>
      <c r="K3389" s="221">
        <v>3</v>
      </c>
      <c r="L3389" s="221">
        <v>6780</v>
      </c>
    </row>
    <row r="3390" spans="1:12" s="167" customFormat="1">
      <c r="A3390" s="218" t="str">
        <f t="shared" ref="A3390:A3644" si="24">B3390&amp;H3390</f>
        <v>O221017058342일반상품</v>
      </c>
      <c r="B3390" s="219" t="s">
        <v>8253</v>
      </c>
      <c r="C3390" s="219" t="s">
        <v>8023</v>
      </c>
      <c r="D3390" s="219" t="s">
        <v>8065</v>
      </c>
      <c r="E3390" s="219" t="s">
        <v>7707</v>
      </c>
      <c r="F3390" s="219" t="s">
        <v>7718</v>
      </c>
      <c r="G3390" s="219" t="s">
        <v>7775</v>
      </c>
      <c r="H3390" s="219" t="s">
        <v>5990</v>
      </c>
      <c r="I3390" s="220" t="s">
        <v>8683</v>
      </c>
      <c r="J3390" s="221">
        <v>10700</v>
      </c>
      <c r="K3390" s="221">
        <v>1</v>
      </c>
      <c r="L3390" s="221">
        <v>10700</v>
      </c>
    </row>
    <row r="3391" spans="1:12" s="167" customFormat="1">
      <c r="A3391" s="218" t="str">
        <f t="shared" si="24"/>
        <v>O221017058342일반상품</v>
      </c>
      <c r="B3391" s="219" t="s">
        <v>8253</v>
      </c>
      <c r="C3391" s="219" t="s">
        <v>8023</v>
      </c>
      <c r="D3391" s="219" t="s">
        <v>8065</v>
      </c>
      <c r="E3391" s="219" t="s">
        <v>7707</v>
      </c>
      <c r="F3391" s="219" t="s">
        <v>7718</v>
      </c>
      <c r="G3391" s="219" t="s">
        <v>7775</v>
      </c>
      <c r="H3391" s="219" t="s">
        <v>5990</v>
      </c>
      <c r="I3391" s="220" t="s">
        <v>8871</v>
      </c>
      <c r="J3391" s="221">
        <v>2100</v>
      </c>
      <c r="K3391" s="221">
        <v>3</v>
      </c>
      <c r="L3391" s="221">
        <v>6300</v>
      </c>
    </row>
    <row r="3392" spans="1:12" s="167" customFormat="1">
      <c r="A3392" s="218" t="str">
        <f t="shared" si="24"/>
        <v>O221017058342일반상품</v>
      </c>
      <c r="B3392" s="219" t="s">
        <v>8253</v>
      </c>
      <c r="C3392" s="219" t="s">
        <v>8023</v>
      </c>
      <c r="D3392" s="219" t="s">
        <v>8065</v>
      </c>
      <c r="E3392" s="219" t="s">
        <v>7707</v>
      </c>
      <c r="F3392" s="219" t="s">
        <v>7718</v>
      </c>
      <c r="G3392" s="219" t="s">
        <v>7775</v>
      </c>
      <c r="H3392" s="219" t="s">
        <v>5990</v>
      </c>
      <c r="I3392" s="220" t="s">
        <v>7978</v>
      </c>
      <c r="J3392" s="221">
        <v>3270</v>
      </c>
      <c r="K3392" s="221">
        <v>5</v>
      </c>
      <c r="L3392" s="221">
        <v>16350</v>
      </c>
    </row>
    <row r="3393" spans="1:12" s="167" customFormat="1">
      <c r="A3393" s="218" t="str">
        <f t="shared" si="24"/>
        <v>O221017058342일반상품</v>
      </c>
      <c r="B3393" s="219" t="s">
        <v>8253</v>
      </c>
      <c r="C3393" s="219" t="s">
        <v>8023</v>
      </c>
      <c r="D3393" s="219" t="s">
        <v>8065</v>
      </c>
      <c r="E3393" s="219" t="s">
        <v>7707</v>
      </c>
      <c r="F3393" s="219" t="s">
        <v>7718</v>
      </c>
      <c r="G3393" s="219" t="s">
        <v>7775</v>
      </c>
      <c r="H3393" s="219" t="s">
        <v>5990</v>
      </c>
      <c r="I3393" s="220" t="s">
        <v>8539</v>
      </c>
      <c r="J3393" s="221">
        <v>1160</v>
      </c>
      <c r="K3393" s="221">
        <v>3</v>
      </c>
      <c r="L3393" s="221">
        <v>3480</v>
      </c>
    </row>
    <row r="3394" spans="1:12" s="167" customFormat="1">
      <c r="A3394" s="218" t="str">
        <f t="shared" si="24"/>
        <v>O221017058342일반상품</v>
      </c>
      <c r="B3394" s="219" t="s">
        <v>8253</v>
      </c>
      <c r="C3394" s="219" t="s">
        <v>8023</v>
      </c>
      <c r="D3394" s="219" t="s">
        <v>8065</v>
      </c>
      <c r="E3394" s="219" t="s">
        <v>7707</v>
      </c>
      <c r="F3394" s="219" t="s">
        <v>7718</v>
      </c>
      <c r="G3394" s="219" t="s">
        <v>7775</v>
      </c>
      <c r="H3394" s="219" t="s">
        <v>5990</v>
      </c>
      <c r="I3394" s="220" t="s">
        <v>8725</v>
      </c>
      <c r="J3394" s="221">
        <v>3900</v>
      </c>
      <c r="K3394" s="221">
        <v>1</v>
      </c>
      <c r="L3394" s="221">
        <v>3900</v>
      </c>
    </row>
    <row r="3395" spans="1:12" s="167" customFormat="1">
      <c r="A3395" s="218" t="str">
        <f t="shared" si="24"/>
        <v>O221017058342일반상품</v>
      </c>
      <c r="B3395" s="219" t="s">
        <v>8253</v>
      </c>
      <c r="C3395" s="219" t="s">
        <v>8023</v>
      </c>
      <c r="D3395" s="219" t="s">
        <v>8065</v>
      </c>
      <c r="E3395" s="219" t="s">
        <v>7707</v>
      </c>
      <c r="F3395" s="219" t="s">
        <v>7718</v>
      </c>
      <c r="G3395" s="219" t="s">
        <v>7775</v>
      </c>
      <c r="H3395" s="219" t="s">
        <v>5990</v>
      </c>
      <c r="I3395" s="220" t="s">
        <v>8511</v>
      </c>
      <c r="J3395" s="221">
        <v>6770</v>
      </c>
      <c r="K3395" s="221">
        <v>2</v>
      </c>
      <c r="L3395" s="221">
        <v>13540</v>
      </c>
    </row>
    <row r="3396" spans="1:12" s="167" customFormat="1">
      <c r="A3396" s="218" t="str">
        <f t="shared" si="24"/>
        <v>O221017058342일반상품</v>
      </c>
      <c r="B3396" s="219" t="s">
        <v>8253</v>
      </c>
      <c r="C3396" s="219" t="s">
        <v>8023</v>
      </c>
      <c r="D3396" s="219" t="s">
        <v>8065</v>
      </c>
      <c r="E3396" s="219" t="s">
        <v>7707</v>
      </c>
      <c r="F3396" s="219" t="s">
        <v>7718</v>
      </c>
      <c r="G3396" s="219" t="s">
        <v>7775</v>
      </c>
      <c r="H3396" s="219" t="s">
        <v>5990</v>
      </c>
      <c r="I3396" s="220" t="s">
        <v>8407</v>
      </c>
      <c r="J3396" s="221">
        <v>1200</v>
      </c>
      <c r="K3396" s="221">
        <v>3</v>
      </c>
      <c r="L3396" s="221">
        <v>3600</v>
      </c>
    </row>
    <row r="3397" spans="1:12" s="167" customFormat="1">
      <c r="A3397" s="218" t="str">
        <f t="shared" si="24"/>
        <v>O221017058342일반상품</v>
      </c>
      <c r="B3397" s="219" t="s">
        <v>8253</v>
      </c>
      <c r="C3397" s="219" t="s">
        <v>8023</v>
      </c>
      <c r="D3397" s="219" t="s">
        <v>8065</v>
      </c>
      <c r="E3397" s="219" t="s">
        <v>7707</v>
      </c>
      <c r="F3397" s="219" t="s">
        <v>7718</v>
      </c>
      <c r="G3397" s="219" t="s">
        <v>7775</v>
      </c>
      <c r="H3397" s="219" t="s">
        <v>5990</v>
      </c>
      <c r="I3397" s="220" t="s">
        <v>8033</v>
      </c>
      <c r="J3397" s="221">
        <v>2400</v>
      </c>
      <c r="K3397" s="221">
        <v>3</v>
      </c>
      <c r="L3397" s="221">
        <v>7200</v>
      </c>
    </row>
    <row r="3398" spans="1:12" s="167" customFormat="1">
      <c r="A3398" s="218" t="str">
        <f t="shared" si="24"/>
        <v>O221017058342일반상품</v>
      </c>
      <c r="B3398" s="219" t="s">
        <v>8253</v>
      </c>
      <c r="C3398" s="219" t="s">
        <v>8023</v>
      </c>
      <c r="D3398" s="219" t="s">
        <v>8065</v>
      </c>
      <c r="E3398" s="219" t="s">
        <v>7707</v>
      </c>
      <c r="F3398" s="219" t="s">
        <v>7718</v>
      </c>
      <c r="G3398" s="219" t="s">
        <v>7775</v>
      </c>
      <c r="H3398" s="219" t="s">
        <v>5990</v>
      </c>
      <c r="I3398" s="220" t="s">
        <v>8710</v>
      </c>
      <c r="J3398" s="221">
        <v>1040</v>
      </c>
      <c r="K3398" s="221">
        <v>1</v>
      </c>
      <c r="L3398" s="221">
        <v>1040</v>
      </c>
    </row>
    <row r="3399" spans="1:12" s="167" customFormat="1">
      <c r="A3399" s="218" t="str">
        <f t="shared" si="24"/>
        <v>O221017058342일반상품</v>
      </c>
      <c r="B3399" s="219" t="s">
        <v>8253</v>
      </c>
      <c r="C3399" s="219" t="s">
        <v>8023</v>
      </c>
      <c r="D3399" s="219" t="s">
        <v>8065</v>
      </c>
      <c r="E3399" s="219" t="s">
        <v>7707</v>
      </c>
      <c r="F3399" s="219" t="s">
        <v>7718</v>
      </c>
      <c r="G3399" s="219" t="s">
        <v>7775</v>
      </c>
      <c r="H3399" s="219" t="s">
        <v>5990</v>
      </c>
      <c r="I3399" s="220" t="s">
        <v>7926</v>
      </c>
      <c r="J3399" s="221">
        <v>700</v>
      </c>
      <c r="K3399" s="221">
        <v>10</v>
      </c>
      <c r="L3399" s="221">
        <v>7000</v>
      </c>
    </row>
    <row r="3400" spans="1:12" s="167" customFormat="1">
      <c r="A3400" s="218" t="str">
        <f t="shared" si="24"/>
        <v>O221017058342일반상품</v>
      </c>
      <c r="B3400" s="219" t="s">
        <v>8253</v>
      </c>
      <c r="C3400" s="219" t="s">
        <v>8023</v>
      </c>
      <c r="D3400" s="219" t="s">
        <v>8065</v>
      </c>
      <c r="E3400" s="219" t="s">
        <v>7707</v>
      </c>
      <c r="F3400" s="219" t="s">
        <v>7718</v>
      </c>
      <c r="G3400" s="219" t="s">
        <v>7775</v>
      </c>
      <c r="H3400" s="219" t="s">
        <v>5990</v>
      </c>
      <c r="I3400" s="220" t="s">
        <v>8025</v>
      </c>
      <c r="J3400" s="221">
        <v>3800</v>
      </c>
      <c r="K3400" s="221">
        <v>3</v>
      </c>
      <c r="L3400" s="221">
        <v>11400</v>
      </c>
    </row>
    <row r="3401" spans="1:12" s="167" customFormat="1">
      <c r="A3401" s="218" t="str">
        <f t="shared" si="24"/>
        <v>O221017058341일반상품</v>
      </c>
      <c r="B3401" s="219" t="s">
        <v>8254</v>
      </c>
      <c r="C3401" s="219" t="s">
        <v>8023</v>
      </c>
      <c r="D3401" s="219" t="s">
        <v>8065</v>
      </c>
      <c r="E3401" s="219" t="s">
        <v>7707</v>
      </c>
      <c r="F3401" s="219" t="s">
        <v>7718</v>
      </c>
      <c r="G3401" s="219" t="s">
        <v>7732</v>
      </c>
      <c r="H3401" s="219" t="s">
        <v>5990</v>
      </c>
      <c r="I3401" s="220" t="s">
        <v>7981</v>
      </c>
      <c r="J3401" s="221">
        <v>1400</v>
      </c>
      <c r="K3401" s="221">
        <v>3</v>
      </c>
      <c r="L3401" s="221">
        <v>4200</v>
      </c>
    </row>
    <row r="3402" spans="1:12" s="167" customFormat="1">
      <c r="A3402" s="218" t="str">
        <f t="shared" si="24"/>
        <v>O221017058341일반상품</v>
      </c>
      <c r="B3402" s="219" t="s">
        <v>8254</v>
      </c>
      <c r="C3402" s="219" t="s">
        <v>8023</v>
      </c>
      <c r="D3402" s="219" t="s">
        <v>8065</v>
      </c>
      <c r="E3402" s="219" t="s">
        <v>7707</v>
      </c>
      <c r="F3402" s="219" t="s">
        <v>7718</v>
      </c>
      <c r="G3402" s="219" t="s">
        <v>7732</v>
      </c>
      <c r="H3402" s="219" t="s">
        <v>5990</v>
      </c>
      <c r="I3402" s="220" t="s">
        <v>8363</v>
      </c>
      <c r="J3402" s="221">
        <v>1100</v>
      </c>
      <c r="K3402" s="221">
        <v>3</v>
      </c>
      <c r="L3402" s="221">
        <v>3300</v>
      </c>
    </row>
    <row r="3403" spans="1:12" s="167" customFormat="1">
      <c r="A3403" s="218" t="str">
        <f t="shared" si="24"/>
        <v>O221017058341일반상품</v>
      </c>
      <c r="B3403" s="219" t="s">
        <v>8254</v>
      </c>
      <c r="C3403" s="219" t="s">
        <v>8023</v>
      </c>
      <c r="D3403" s="219" t="s">
        <v>8065</v>
      </c>
      <c r="E3403" s="219" t="s">
        <v>7707</v>
      </c>
      <c r="F3403" s="219" t="s">
        <v>7718</v>
      </c>
      <c r="G3403" s="219" t="s">
        <v>7732</v>
      </c>
      <c r="H3403" s="219" t="s">
        <v>5990</v>
      </c>
      <c r="I3403" s="220" t="s">
        <v>7980</v>
      </c>
      <c r="J3403" s="221">
        <v>4200</v>
      </c>
      <c r="K3403" s="221">
        <v>3</v>
      </c>
      <c r="L3403" s="221">
        <v>12600</v>
      </c>
    </row>
    <row r="3404" spans="1:12" s="167" customFormat="1">
      <c r="A3404" s="218" t="str">
        <f t="shared" si="24"/>
        <v>O221017058341일반상품</v>
      </c>
      <c r="B3404" s="219" t="s">
        <v>8254</v>
      </c>
      <c r="C3404" s="219" t="s">
        <v>8023</v>
      </c>
      <c r="D3404" s="219" t="s">
        <v>8065</v>
      </c>
      <c r="E3404" s="219" t="s">
        <v>7707</v>
      </c>
      <c r="F3404" s="219" t="s">
        <v>7718</v>
      </c>
      <c r="G3404" s="219" t="s">
        <v>7732</v>
      </c>
      <c r="H3404" s="219" t="s">
        <v>5990</v>
      </c>
      <c r="I3404" s="220" t="s">
        <v>8958</v>
      </c>
      <c r="J3404" s="221">
        <v>5900</v>
      </c>
      <c r="K3404" s="221">
        <v>2</v>
      </c>
      <c r="L3404" s="221">
        <v>11800</v>
      </c>
    </row>
    <row r="3405" spans="1:12" s="167" customFormat="1">
      <c r="A3405" s="218" t="str">
        <f t="shared" si="24"/>
        <v>O221017058341일반상품</v>
      </c>
      <c r="B3405" s="219" t="s">
        <v>8254</v>
      </c>
      <c r="C3405" s="219" t="s">
        <v>8023</v>
      </c>
      <c r="D3405" s="219" t="s">
        <v>8065</v>
      </c>
      <c r="E3405" s="219" t="s">
        <v>7707</v>
      </c>
      <c r="F3405" s="219" t="s">
        <v>7718</v>
      </c>
      <c r="G3405" s="219" t="s">
        <v>7732</v>
      </c>
      <c r="H3405" s="219" t="s">
        <v>5990</v>
      </c>
      <c r="I3405" s="220" t="s">
        <v>7237</v>
      </c>
      <c r="J3405" s="221">
        <v>9770</v>
      </c>
      <c r="K3405" s="221">
        <v>1</v>
      </c>
      <c r="L3405" s="221">
        <v>9770</v>
      </c>
    </row>
    <row r="3406" spans="1:12" s="167" customFormat="1">
      <c r="A3406" s="218" t="str">
        <f t="shared" si="24"/>
        <v>O221017058341일반상품</v>
      </c>
      <c r="B3406" s="219" t="s">
        <v>8254</v>
      </c>
      <c r="C3406" s="219" t="s">
        <v>8023</v>
      </c>
      <c r="D3406" s="219" t="s">
        <v>8065</v>
      </c>
      <c r="E3406" s="219" t="s">
        <v>7707</v>
      </c>
      <c r="F3406" s="219" t="s">
        <v>7718</v>
      </c>
      <c r="G3406" s="219" t="s">
        <v>7732</v>
      </c>
      <c r="H3406" s="219" t="s">
        <v>5990</v>
      </c>
      <c r="I3406" s="220" t="s">
        <v>8350</v>
      </c>
      <c r="J3406" s="221">
        <v>2600</v>
      </c>
      <c r="K3406" s="221">
        <v>2</v>
      </c>
      <c r="L3406" s="221">
        <v>5200</v>
      </c>
    </row>
    <row r="3407" spans="1:12" s="167" customFormat="1">
      <c r="A3407" s="218" t="str">
        <f t="shared" si="24"/>
        <v>O221017058341일반상품</v>
      </c>
      <c r="B3407" s="219" t="s">
        <v>8254</v>
      </c>
      <c r="C3407" s="219" t="s">
        <v>8023</v>
      </c>
      <c r="D3407" s="219" t="s">
        <v>8065</v>
      </c>
      <c r="E3407" s="219" t="s">
        <v>7707</v>
      </c>
      <c r="F3407" s="219" t="s">
        <v>7718</v>
      </c>
      <c r="G3407" s="219" t="s">
        <v>7732</v>
      </c>
      <c r="H3407" s="219" t="s">
        <v>5990</v>
      </c>
      <c r="I3407" s="220" t="s">
        <v>8386</v>
      </c>
      <c r="J3407" s="221">
        <v>7880</v>
      </c>
      <c r="K3407" s="221">
        <v>2</v>
      </c>
      <c r="L3407" s="221">
        <v>15760</v>
      </c>
    </row>
    <row r="3408" spans="1:12" s="167" customFormat="1">
      <c r="A3408" s="218" t="str">
        <f t="shared" si="24"/>
        <v>O221017058341일반상품</v>
      </c>
      <c r="B3408" s="219" t="s">
        <v>8254</v>
      </c>
      <c r="C3408" s="219" t="s">
        <v>8023</v>
      </c>
      <c r="D3408" s="219" t="s">
        <v>8065</v>
      </c>
      <c r="E3408" s="219" t="s">
        <v>7707</v>
      </c>
      <c r="F3408" s="219" t="s">
        <v>7718</v>
      </c>
      <c r="G3408" s="219" t="s">
        <v>7732</v>
      </c>
      <c r="H3408" s="219" t="s">
        <v>5990</v>
      </c>
      <c r="I3408" s="220" t="s">
        <v>8664</v>
      </c>
      <c r="J3408" s="221">
        <v>8140</v>
      </c>
      <c r="K3408" s="221">
        <v>2</v>
      </c>
      <c r="L3408" s="221">
        <v>16280</v>
      </c>
    </row>
    <row r="3409" spans="1:12" s="167" customFormat="1">
      <c r="A3409" s="218" t="str">
        <f t="shared" si="24"/>
        <v>O221017058341일반상품</v>
      </c>
      <c r="B3409" s="219" t="s">
        <v>8254</v>
      </c>
      <c r="C3409" s="219" t="s">
        <v>8023</v>
      </c>
      <c r="D3409" s="219" t="s">
        <v>8065</v>
      </c>
      <c r="E3409" s="219" t="s">
        <v>7707</v>
      </c>
      <c r="F3409" s="219" t="s">
        <v>7718</v>
      </c>
      <c r="G3409" s="219" t="s">
        <v>7732</v>
      </c>
      <c r="H3409" s="219" t="s">
        <v>5990</v>
      </c>
      <c r="I3409" s="220" t="s">
        <v>8450</v>
      </c>
      <c r="J3409" s="221">
        <v>1400</v>
      </c>
      <c r="K3409" s="221">
        <v>3</v>
      </c>
      <c r="L3409" s="221">
        <v>4200</v>
      </c>
    </row>
    <row r="3410" spans="1:12" s="167" customFormat="1">
      <c r="A3410" s="218" t="str">
        <f t="shared" si="24"/>
        <v>O221017058341일반상품</v>
      </c>
      <c r="B3410" s="219" t="s">
        <v>8254</v>
      </c>
      <c r="C3410" s="219" t="s">
        <v>8023</v>
      </c>
      <c r="D3410" s="219" t="s">
        <v>8065</v>
      </c>
      <c r="E3410" s="219" t="s">
        <v>7707</v>
      </c>
      <c r="F3410" s="219" t="s">
        <v>7718</v>
      </c>
      <c r="G3410" s="219" t="s">
        <v>7732</v>
      </c>
      <c r="H3410" s="219" t="s">
        <v>5990</v>
      </c>
      <c r="I3410" s="220" t="s">
        <v>8452</v>
      </c>
      <c r="J3410" s="221">
        <v>22090</v>
      </c>
      <c r="K3410" s="221">
        <v>1</v>
      </c>
      <c r="L3410" s="221">
        <v>22090</v>
      </c>
    </row>
    <row r="3411" spans="1:12" s="167" customFormat="1">
      <c r="A3411" s="218" t="str">
        <f t="shared" si="24"/>
        <v>O221017058341일반상품</v>
      </c>
      <c r="B3411" s="219" t="s">
        <v>8254</v>
      </c>
      <c r="C3411" s="219" t="s">
        <v>8023</v>
      </c>
      <c r="D3411" s="219" t="s">
        <v>8065</v>
      </c>
      <c r="E3411" s="219" t="s">
        <v>7707</v>
      </c>
      <c r="F3411" s="219" t="s">
        <v>7718</v>
      </c>
      <c r="G3411" s="219" t="s">
        <v>7732</v>
      </c>
      <c r="H3411" s="219" t="s">
        <v>5990</v>
      </c>
      <c r="I3411" s="220" t="s">
        <v>7228</v>
      </c>
      <c r="J3411" s="221">
        <v>1250</v>
      </c>
      <c r="K3411" s="221">
        <v>8</v>
      </c>
      <c r="L3411" s="221">
        <v>10000</v>
      </c>
    </row>
    <row r="3412" spans="1:12" s="167" customFormat="1">
      <c r="A3412" s="218" t="str">
        <f t="shared" si="24"/>
        <v>O221017058341일반상품</v>
      </c>
      <c r="B3412" s="219" t="s">
        <v>8254</v>
      </c>
      <c r="C3412" s="219" t="s">
        <v>8023</v>
      </c>
      <c r="D3412" s="219" t="s">
        <v>8065</v>
      </c>
      <c r="E3412" s="219" t="s">
        <v>7707</v>
      </c>
      <c r="F3412" s="219" t="s">
        <v>7718</v>
      </c>
      <c r="G3412" s="219" t="s">
        <v>7732</v>
      </c>
      <c r="H3412" s="219" t="s">
        <v>5990</v>
      </c>
      <c r="I3412" s="220" t="s">
        <v>8985</v>
      </c>
      <c r="J3412" s="221">
        <v>3390</v>
      </c>
      <c r="K3412" s="221">
        <v>3</v>
      </c>
      <c r="L3412" s="221">
        <v>10170</v>
      </c>
    </row>
    <row r="3413" spans="1:12" s="167" customFormat="1">
      <c r="A3413" s="218" t="str">
        <f t="shared" si="24"/>
        <v>O221017058341일반상품</v>
      </c>
      <c r="B3413" s="219" t="s">
        <v>8254</v>
      </c>
      <c r="C3413" s="219" t="s">
        <v>8023</v>
      </c>
      <c r="D3413" s="219" t="s">
        <v>8065</v>
      </c>
      <c r="E3413" s="219" t="s">
        <v>7707</v>
      </c>
      <c r="F3413" s="219" t="s">
        <v>7718</v>
      </c>
      <c r="G3413" s="219" t="s">
        <v>7732</v>
      </c>
      <c r="H3413" s="219" t="s">
        <v>5990</v>
      </c>
      <c r="I3413" s="220" t="s">
        <v>7923</v>
      </c>
      <c r="J3413" s="221">
        <v>3900</v>
      </c>
      <c r="K3413" s="221">
        <v>3</v>
      </c>
      <c r="L3413" s="221">
        <v>11700</v>
      </c>
    </row>
    <row r="3414" spans="1:12" s="167" customFormat="1">
      <c r="A3414" s="218" t="str">
        <f t="shared" si="24"/>
        <v>O221017058341일반상품</v>
      </c>
      <c r="B3414" s="219" t="s">
        <v>8254</v>
      </c>
      <c r="C3414" s="219" t="s">
        <v>8023</v>
      </c>
      <c r="D3414" s="219" t="s">
        <v>8065</v>
      </c>
      <c r="E3414" s="219" t="s">
        <v>7707</v>
      </c>
      <c r="F3414" s="219" t="s">
        <v>7718</v>
      </c>
      <c r="G3414" s="219" t="s">
        <v>7732</v>
      </c>
      <c r="H3414" s="219" t="s">
        <v>5990</v>
      </c>
      <c r="I3414" s="220" t="s">
        <v>8971</v>
      </c>
      <c r="J3414" s="221">
        <v>6000</v>
      </c>
      <c r="K3414" s="221">
        <v>1</v>
      </c>
      <c r="L3414" s="221">
        <v>6000</v>
      </c>
    </row>
    <row r="3415" spans="1:12" s="167" customFormat="1">
      <c r="A3415" s="218" t="str">
        <f t="shared" si="24"/>
        <v>O221017058341일반상품</v>
      </c>
      <c r="B3415" s="219" t="s">
        <v>8254</v>
      </c>
      <c r="C3415" s="219" t="s">
        <v>8023</v>
      </c>
      <c r="D3415" s="219" t="s">
        <v>8065</v>
      </c>
      <c r="E3415" s="219" t="s">
        <v>7707</v>
      </c>
      <c r="F3415" s="219" t="s">
        <v>7718</v>
      </c>
      <c r="G3415" s="219" t="s">
        <v>7732</v>
      </c>
      <c r="H3415" s="219" t="s">
        <v>5990</v>
      </c>
      <c r="I3415" s="220" t="s">
        <v>7204</v>
      </c>
      <c r="J3415" s="221">
        <v>4310</v>
      </c>
      <c r="K3415" s="221">
        <v>1</v>
      </c>
      <c r="L3415" s="221">
        <v>4310</v>
      </c>
    </row>
    <row r="3416" spans="1:12" s="167" customFormat="1">
      <c r="A3416" s="218" t="str">
        <f t="shared" si="24"/>
        <v>O221017058341일반상품</v>
      </c>
      <c r="B3416" s="219" t="s">
        <v>8254</v>
      </c>
      <c r="C3416" s="219" t="s">
        <v>8023</v>
      </c>
      <c r="D3416" s="219" t="s">
        <v>8065</v>
      </c>
      <c r="E3416" s="219" t="s">
        <v>7707</v>
      </c>
      <c r="F3416" s="219" t="s">
        <v>7718</v>
      </c>
      <c r="G3416" s="219" t="s">
        <v>7732</v>
      </c>
      <c r="H3416" s="219" t="s">
        <v>5990</v>
      </c>
      <c r="I3416" s="220" t="s">
        <v>7201</v>
      </c>
      <c r="J3416" s="221">
        <v>12480</v>
      </c>
      <c r="K3416" s="221">
        <v>2</v>
      </c>
      <c r="L3416" s="221">
        <v>24960</v>
      </c>
    </row>
    <row r="3417" spans="1:12" s="167" customFormat="1">
      <c r="A3417" s="218" t="str">
        <f t="shared" si="24"/>
        <v>O221017058341일반상품</v>
      </c>
      <c r="B3417" s="219" t="s">
        <v>8254</v>
      </c>
      <c r="C3417" s="219" t="s">
        <v>8023</v>
      </c>
      <c r="D3417" s="219" t="s">
        <v>8065</v>
      </c>
      <c r="E3417" s="219" t="s">
        <v>7707</v>
      </c>
      <c r="F3417" s="219" t="s">
        <v>7718</v>
      </c>
      <c r="G3417" s="219" t="s">
        <v>7732</v>
      </c>
      <c r="H3417" s="219" t="s">
        <v>5990</v>
      </c>
      <c r="I3417" s="220" t="s">
        <v>8584</v>
      </c>
      <c r="J3417" s="221">
        <v>5680</v>
      </c>
      <c r="K3417" s="221">
        <v>3</v>
      </c>
      <c r="L3417" s="221">
        <v>17040</v>
      </c>
    </row>
    <row r="3418" spans="1:12" s="167" customFormat="1">
      <c r="A3418" s="218" t="str">
        <f t="shared" si="24"/>
        <v>O221017058341일반상품</v>
      </c>
      <c r="B3418" s="219" t="s">
        <v>8254</v>
      </c>
      <c r="C3418" s="219" t="s">
        <v>8023</v>
      </c>
      <c r="D3418" s="219" t="s">
        <v>8065</v>
      </c>
      <c r="E3418" s="219" t="s">
        <v>7707</v>
      </c>
      <c r="F3418" s="219" t="s">
        <v>7718</v>
      </c>
      <c r="G3418" s="219" t="s">
        <v>7732</v>
      </c>
      <c r="H3418" s="219" t="s">
        <v>5990</v>
      </c>
      <c r="I3418" s="220" t="s">
        <v>7220</v>
      </c>
      <c r="J3418" s="221">
        <v>670</v>
      </c>
      <c r="K3418" s="221">
        <v>4</v>
      </c>
      <c r="L3418" s="221">
        <v>2680</v>
      </c>
    </row>
    <row r="3419" spans="1:12" s="167" customFormat="1">
      <c r="A3419" s="218" t="str">
        <f t="shared" si="24"/>
        <v>O221017058341일반상품</v>
      </c>
      <c r="B3419" s="219" t="s">
        <v>8254</v>
      </c>
      <c r="C3419" s="219" t="s">
        <v>8023</v>
      </c>
      <c r="D3419" s="219" t="s">
        <v>8065</v>
      </c>
      <c r="E3419" s="219" t="s">
        <v>7707</v>
      </c>
      <c r="F3419" s="219" t="s">
        <v>7718</v>
      </c>
      <c r="G3419" s="219" t="s">
        <v>7732</v>
      </c>
      <c r="H3419" s="219" t="s">
        <v>5990</v>
      </c>
      <c r="I3419" s="220" t="s">
        <v>8353</v>
      </c>
      <c r="J3419" s="221">
        <v>5250</v>
      </c>
      <c r="K3419" s="221">
        <v>2</v>
      </c>
      <c r="L3419" s="221">
        <v>10500</v>
      </c>
    </row>
    <row r="3420" spans="1:12" s="167" customFormat="1">
      <c r="A3420" s="218" t="str">
        <f t="shared" si="24"/>
        <v>O221017058341일반상품</v>
      </c>
      <c r="B3420" s="219" t="s">
        <v>8254</v>
      </c>
      <c r="C3420" s="219" t="s">
        <v>8023</v>
      </c>
      <c r="D3420" s="219" t="s">
        <v>8065</v>
      </c>
      <c r="E3420" s="219" t="s">
        <v>7707</v>
      </c>
      <c r="F3420" s="219" t="s">
        <v>7718</v>
      </c>
      <c r="G3420" s="219" t="s">
        <v>7732</v>
      </c>
      <c r="H3420" s="219" t="s">
        <v>5990</v>
      </c>
      <c r="I3420" s="220" t="s">
        <v>7264</v>
      </c>
      <c r="J3420" s="221">
        <v>15920</v>
      </c>
      <c r="K3420" s="221">
        <v>1</v>
      </c>
      <c r="L3420" s="221">
        <v>15920</v>
      </c>
    </row>
    <row r="3421" spans="1:12" s="167" customFormat="1">
      <c r="A3421" s="218" t="str">
        <f t="shared" si="24"/>
        <v>O221017058341일반상품</v>
      </c>
      <c r="B3421" s="219" t="s">
        <v>8254</v>
      </c>
      <c r="C3421" s="219" t="s">
        <v>8023</v>
      </c>
      <c r="D3421" s="219" t="s">
        <v>8065</v>
      </c>
      <c r="E3421" s="219" t="s">
        <v>7707</v>
      </c>
      <c r="F3421" s="219" t="s">
        <v>7718</v>
      </c>
      <c r="G3421" s="219" t="s">
        <v>7732</v>
      </c>
      <c r="H3421" s="219" t="s">
        <v>5990</v>
      </c>
      <c r="I3421" s="220" t="s">
        <v>8824</v>
      </c>
      <c r="J3421" s="221">
        <v>23500</v>
      </c>
      <c r="K3421" s="221">
        <v>1</v>
      </c>
      <c r="L3421" s="221">
        <v>23500</v>
      </c>
    </row>
    <row r="3422" spans="1:12" s="167" customFormat="1">
      <c r="A3422" s="218" t="str">
        <f t="shared" si="24"/>
        <v>O221017058341일반상품</v>
      </c>
      <c r="B3422" s="219" t="s">
        <v>8254</v>
      </c>
      <c r="C3422" s="219" t="s">
        <v>8023</v>
      </c>
      <c r="D3422" s="219" t="s">
        <v>8065</v>
      </c>
      <c r="E3422" s="219" t="s">
        <v>7707</v>
      </c>
      <c r="F3422" s="219" t="s">
        <v>7718</v>
      </c>
      <c r="G3422" s="219" t="s">
        <v>7732</v>
      </c>
      <c r="H3422" s="219" t="s">
        <v>5990</v>
      </c>
      <c r="I3422" s="220" t="s">
        <v>8914</v>
      </c>
      <c r="J3422" s="221">
        <v>5800</v>
      </c>
      <c r="K3422" s="221">
        <v>1</v>
      </c>
      <c r="L3422" s="221">
        <v>5800</v>
      </c>
    </row>
    <row r="3423" spans="1:12" s="167" customFormat="1">
      <c r="A3423" s="218" t="str">
        <f t="shared" si="24"/>
        <v>O221017058341일반상품</v>
      </c>
      <c r="B3423" s="219" t="s">
        <v>8254</v>
      </c>
      <c r="C3423" s="219" t="s">
        <v>8023</v>
      </c>
      <c r="D3423" s="219" t="s">
        <v>8065</v>
      </c>
      <c r="E3423" s="219" t="s">
        <v>7707</v>
      </c>
      <c r="F3423" s="219" t="s">
        <v>7718</v>
      </c>
      <c r="G3423" s="219" t="s">
        <v>7732</v>
      </c>
      <c r="H3423" s="219" t="s">
        <v>5990</v>
      </c>
      <c r="I3423" s="220" t="s">
        <v>8822</v>
      </c>
      <c r="J3423" s="221">
        <v>3610</v>
      </c>
      <c r="K3423" s="221">
        <v>1</v>
      </c>
      <c r="L3423" s="221">
        <v>3610</v>
      </c>
    </row>
    <row r="3424" spans="1:12" s="167" customFormat="1">
      <c r="A3424" s="218" t="str">
        <f t="shared" si="24"/>
        <v>O221017058341일반상품</v>
      </c>
      <c r="B3424" s="219" t="s">
        <v>8254</v>
      </c>
      <c r="C3424" s="219" t="s">
        <v>8023</v>
      </c>
      <c r="D3424" s="219" t="s">
        <v>8065</v>
      </c>
      <c r="E3424" s="219" t="s">
        <v>7707</v>
      </c>
      <c r="F3424" s="219" t="s">
        <v>7718</v>
      </c>
      <c r="G3424" s="219" t="s">
        <v>7732</v>
      </c>
      <c r="H3424" s="219" t="s">
        <v>5990</v>
      </c>
      <c r="I3424" s="220" t="s">
        <v>8748</v>
      </c>
      <c r="J3424" s="221">
        <v>3360</v>
      </c>
      <c r="K3424" s="221">
        <v>3</v>
      </c>
      <c r="L3424" s="221">
        <v>10080</v>
      </c>
    </row>
    <row r="3425" spans="1:12" s="167" customFormat="1">
      <c r="A3425" s="218" t="str">
        <f t="shared" si="24"/>
        <v>O221017058341일반상품</v>
      </c>
      <c r="B3425" s="219" t="s">
        <v>8254</v>
      </c>
      <c r="C3425" s="219" t="s">
        <v>8023</v>
      </c>
      <c r="D3425" s="219" t="s">
        <v>8065</v>
      </c>
      <c r="E3425" s="219" t="s">
        <v>7707</v>
      </c>
      <c r="F3425" s="219" t="s">
        <v>7718</v>
      </c>
      <c r="G3425" s="219" t="s">
        <v>7732</v>
      </c>
      <c r="H3425" s="219" t="s">
        <v>5990</v>
      </c>
      <c r="I3425" s="220" t="s">
        <v>7282</v>
      </c>
      <c r="J3425" s="221">
        <v>2170</v>
      </c>
      <c r="K3425" s="221">
        <v>2</v>
      </c>
      <c r="L3425" s="221">
        <v>4340</v>
      </c>
    </row>
    <row r="3426" spans="1:12" s="167" customFormat="1">
      <c r="A3426" s="218" t="str">
        <f t="shared" si="24"/>
        <v>O221017058341일반상품</v>
      </c>
      <c r="B3426" s="219" t="s">
        <v>8254</v>
      </c>
      <c r="C3426" s="219" t="s">
        <v>8023</v>
      </c>
      <c r="D3426" s="219" t="s">
        <v>8065</v>
      </c>
      <c r="E3426" s="219" t="s">
        <v>7707</v>
      </c>
      <c r="F3426" s="219" t="s">
        <v>7718</v>
      </c>
      <c r="G3426" s="219" t="s">
        <v>7732</v>
      </c>
      <c r="H3426" s="219" t="s">
        <v>5990</v>
      </c>
      <c r="I3426" s="220" t="s">
        <v>8689</v>
      </c>
      <c r="J3426" s="221">
        <v>18530</v>
      </c>
      <c r="K3426" s="221">
        <v>1</v>
      </c>
      <c r="L3426" s="221">
        <v>18530</v>
      </c>
    </row>
    <row r="3427" spans="1:12" s="167" customFormat="1">
      <c r="A3427" s="218" t="str">
        <f t="shared" si="24"/>
        <v>O221017058341일반상품</v>
      </c>
      <c r="B3427" s="219" t="s">
        <v>8254</v>
      </c>
      <c r="C3427" s="219" t="s">
        <v>8023</v>
      </c>
      <c r="D3427" s="219" t="s">
        <v>8065</v>
      </c>
      <c r="E3427" s="219" t="s">
        <v>7707</v>
      </c>
      <c r="F3427" s="219" t="s">
        <v>7718</v>
      </c>
      <c r="G3427" s="219" t="s">
        <v>7732</v>
      </c>
      <c r="H3427" s="219" t="s">
        <v>5990</v>
      </c>
      <c r="I3427" s="220" t="s">
        <v>8078</v>
      </c>
      <c r="J3427" s="221">
        <v>1000</v>
      </c>
      <c r="K3427" s="221">
        <v>3</v>
      </c>
      <c r="L3427" s="221">
        <v>3000</v>
      </c>
    </row>
    <row r="3428" spans="1:12" s="167" customFormat="1">
      <c r="A3428" s="218" t="str">
        <f t="shared" si="24"/>
        <v>O221017058341일반상품</v>
      </c>
      <c r="B3428" s="219" t="s">
        <v>8254</v>
      </c>
      <c r="C3428" s="219" t="s">
        <v>8023</v>
      </c>
      <c r="D3428" s="219" t="s">
        <v>8065</v>
      </c>
      <c r="E3428" s="219" t="s">
        <v>7707</v>
      </c>
      <c r="F3428" s="219" t="s">
        <v>7718</v>
      </c>
      <c r="G3428" s="219" t="s">
        <v>7732</v>
      </c>
      <c r="H3428" s="219" t="s">
        <v>5990</v>
      </c>
      <c r="I3428" s="220" t="s">
        <v>7216</v>
      </c>
      <c r="J3428" s="221">
        <v>3930</v>
      </c>
      <c r="K3428" s="221">
        <v>2</v>
      </c>
      <c r="L3428" s="221">
        <v>7860</v>
      </c>
    </row>
    <row r="3429" spans="1:12" s="167" customFormat="1">
      <c r="A3429" s="218" t="str">
        <f t="shared" si="24"/>
        <v>O221017058341일반상품</v>
      </c>
      <c r="B3429" s="219" t="s">
        <v>8254</v>
      </c>
      <c r="C3429" s="219" t="s">
        <v>8023</v>
      </c>
      <c r="D3429" s="219" t="s">
        <v>8065</v>
      </c>
      <c r="E3429" s="219" t="s">
        <v>7707</v>
      </c>
      <c r="F3429" s="219" t="s">
        <v>7718</v>
      </c>
      <c r="G3429" s="219" t="s">
        <v>7732</v>
      </c>
      <c r="H3429" s="219" t="s">
        <v>5990</v>
      </c>
      <c r="I3429" s="220" t="s">
        <v>8407</v>
      </c>
      <c r="J3429" s="221">
        <v>1200</v>
      </c>
      <c r="K3429" s="221">
        <v>4</v>
      </c>
      <c r="L3429" s="221">
        <v>4800</v>
      </c>
    </row>
    <row r="3430" spans="1:12" s="167" customFormat="1">
      <c r="A3430" s="218" t="str">
        <f t="shared" si="24"/>
        <v>O221016058340일반상품</v>
      </c>
      <c r="B3430" s="219" t="s">
        <v>8255</v>
      </c>
      <c r="C3430" s="219" t="s">
        <v>8023</v>
      </c>
      <c r="D3430" s="219" t="s">
        <v>8065</v>
      </c>
      <c r="E3430" s="219" t="s">
        <v>7706</v>
      </c>
      <c r="F3430" s="219" t="s">
        <v>7717</v>
      </c>
      <c r="G3430" s="219" t="s">
        <v>7855</v>
      </c>
      <c r="H3430" s="219" t="s">
        <v>5990</v>
      </c>
      <c r="I3430" s="220" t="s">
        <v>8574</v>
      </c>
      <c r="J3430" s="221">
        <v>2250</v>
      </c>
      <c r="K3430" s="221">
        <v>5</v>
      </c>
      <c r="L3430" s="221">
        <v>11250</v>
      </c>
    </row>
    <row r="3431" spans="1:12" s="167" customFormat="1">
      <c r="A3431" s="218" t="str">
        <f t="shared" si="24"/>
        <v>O221016058340일반상품</v>
      </c>
      <c r="B3431" s="219" t="s">
        <v>8255</v>
      </c>
      <c r="C3431" s="219" t="s">
        <v>8023</v>
      </c>
      <c r="D3431" s="219" t="s">
        <v>8065</v>
      </c>
      <c r="E3431" s="219" t="s">
        <v>7706</v>
      </c>
      <c r="F3431" s="219" t="s">
        <v>7717</v>
      </c>
      <c r="G3431" s="219" t="s">
        <v>7855</v>
      </c>
      <c r="H3431" s="219" t="s">
        <v>5990</v>
      </c>
      <c r="I3431" s="220" t="s">
        <v>7982</v>
      </c>
      <c r="J3431" s="221">
        <v>1780</v>
      </c>
      <c r="K3431" s="221">
        <v>2</v>
      </c>
      <c r="L3431" s="221">
        <v>3560</v>
      </c>
    </row>
    <row r="3432" spans="1:12" s="167" customFormat="1">
      <c r="A3432" s="218" t="str">
        <f t="shared" si="24"/>
        <v>O221016058340일반상품</v>
      </c>
      <c r="B3432" s="219" t="s">
        <v>8255</v>
      </c>
      <c r="C3432" s="219" t="s">
        <v>8023</v>
      </c>
      <c r="D3432" s="219" t="s">
        <v>8065</v>
      </c>
      <c r="E3432" s="219" t="s">
        <v>7706</v>
      </c>
      <c r="F3432" s="219" t="s">
        <v>7717</v>
      </c>
      <c r="G3432" s="219" t="s">
        <v>7855</v>
      </c>
      <c r="H3432" s="219" t="s">
        <v>5990</v>
      </c>
      <c r="I3432" s="220" t="s">
        <v>8474</v>
      </c>
      <c r="J3432" s="221">
        <v>15000</v>
      </c>
      <c r="K3432" s="221">
        <v>4</v>
      </c>
      <c r="L3432" s="221">
        <v>60000</v>
      </c>
    </row>
    <row r="3433" spans="1:12" s="167" customFormat="1">
      <c r="A3433" s="218" t="str">
        <f t="shared" si="24"/>
        <v>O221016058340일반상품</v>
      </c>
      <c r="B3433" s="219" t="s">
        <v>8255</v>
      </c>
      <c r="C3433" s="219" t="s">
        <v>8023</v>
      </c>
      <c r="D3433" s="219" t="s">
        <v>8065</v>
      </c>
      <c r="E3433" s="219" t="s">
        <v>7706</v>
      </c>
      <c r="F3433" s="219" t="s">
        <v>7717</v>
      </c>
      <c r="G3433" s="219" t="s">
        <v>7855</v>
      </c>
      <c r="H3433" s="219" t="s">
        <v>5990</v>
      </c>
      <c r="I3433" s="220" t="s">
        <v>8397</v>
      </c>
      <c r="J3433" s="221">
        <v>10200</v>
      </c>
      <c r="K3433" s="221">
        <v>1</v>
      </c>
      <c r="L3433" s="221">
        <v>10200</v>
      </c>
    </row>
    <row r="3434" spans="1:12" s="167" customFormat="1">
      <c r="A3434" s="218" t="str">
        <f t="shared" si="24"/>
        <v>O221016058340일반상품</v>
      </c>
      <c r="B3434" s="219" t="s">
        <v>8255</v>
      </c>
      <c r="C3434" s="219" t="s">
        <v>8023</v>
      </c>
      <c r="D3434" s="219" t="s">
        <v>8065</v>
      </c>
      <c r="E3434" s="219" t="s">
        <v>7706</v>
      </c>
      <c r="F3434" s="219" t="s">
        <v>7717</v>
      </c>
      <c r="G3434" s="219" t="s">
        <v>7855</v>
      </c>
      <c r="H3434" s="219" t="s">
        <v>5990</v>
      </c>
      <c r="I3434" s="220" t="s">
        <v>8037</v>
      </c>
      <c r="J3434" s="221">
        <v>15100</v>
      </c>
      <c r="K3434" s="221">
        <v>1</v>
      </c>
      <c r="L3434" s="221">
        <v>15100</v>
      </c>
    </row>
    <row r="3435" spans="1:12" s="167" customFormat="1">
      <c r="A3435" s="218" t="str">
        <f t="shared" si="24"/>
        <v>O221016058340일반상품</v>
      </c>
      <c r="B3435" s="219" t="s">
        <v>8255</v>
      </c>
      <c r="C3435" s="219" t="s">
        <v>8023</v>
      </c>
      <c r="D3435" s="219" t="s">
        <v>8065</v>
      </c>
      <c r="E3435" s="219" t="s">
        <v>7706</v>
      </c>
      <c r="F3435" s="219" t="s">
        <v>7717</v>
      </c>
      <c r="G3435" s="219" t="s">
        <v>7855</v>
      </c>
      <c r="H3435" s="219" t="s">
        <v>5990</v>
      </c>
      <c r="I3435" s="220" t="s">
        <v>8320</v>
      </c>
      <c r="J3435" s="221">
        <v>3610</v>
      </c>
      <c r="K3435" s="221">
        <v>1</v>
      </c>
      <c r="L3435" s="221">
        <v>3610</v>
      </c>
    </row>
    <row r="3436" spans="1:12" s="167" customFormat="1">
      <c r="A3436" s="218" t="str">
        <f t="shared" si="24"/>
        <v>O221016058340일반상품</v>
      </c>
      <c r="B3436" s="219" t="s">
        <v>8255</v>
      </c>
      <c r="C3436" s="219" t="s">
        <v>8023</v>
      </c>
      <c r="D3436" s="219" t="s">
        <v>8065</v>
      </c>
      <c r="E3436" s="219" t="s">
        <v>7706</v>
      </c>
      <c r="F3436" s="219" t="s">
        <v>7717</v>
      </c>
      <c r="G3436" s="219" t="s">
        <v>7855</v>
      </c>
      <c r="H3436" s="219" t="s">
        <v>5990</v>
      </c>
      <c r="I3436" s="220" t="s">
        <v>8986</v>
      </c>
      <c r="J3436" s="221">
        <v>4500</v>
      </c>
      <c r="K3436" s="221">
        <v>1</v>
      </c>
      <c r="L3436" s="221">
        <v>4500</v>
      </c>
    </row>
    <row r="3437" spans="1:12" s="167" customFormat="1">
      <c r="A3437" s="218" t="str">
        <f t="shared" si="24"/>
        <v>O221016058340일반상품</v>
      </c>
      <c r="B3437" s="219" t="s">
        <v>8255</v>
      </c>
      <c r="C3437" s="219" t="s">
        <v>8023</v>
      </c>
      <c r="D3437" s="219" t="s">
        <v>8065</v>
      </c>
      <c r="E3437" s="219" t="s">
        <v>7706</v>
      </c>
      <c r="F3437" s="219" t="s">
        <v>7717</v>
      </c>
      <c r="G3437" s="219" t="s">
        <v>7855</v>
      </c>
      <c r="H3437" s="219" t="s">
        <v>5990</v>
      </c>
      <c r="I3437" s="220" t="s">
        <v>7246</v>
      </c>
      <c r="J3437" s="221">
        <v>5900</v>
      </c>
      <c r="K3437" s="221">
        <v>1</v>
      </c>
      <c r="L3437" s="221">
        <v>5900</v>
      </c>
    </row>
    <row r="3438" spans="1:12" s="167" customFormat="1">
      <c r="A3438" s="218" t="str">
        <f t="shared" si="24"/>
        <v>O221016058340일반상품</v>
      </c>
      <c r="B3438" s="219" t="s">
        <v>8255</v>
      </c>
      <c r="C3438" s="219" t="s">
        <v>8023</v>
      </c>
      <c r="D3438" s="219" t="s">
        <v>8065</v>
      </c>
      <c r="E3438" s="219" t="s">
        <v>7706</v>
      </c>
      <c r="F3438" s="219" t="s">
        <v>7717</v>
      </c>
      <c r="G3438" s="219" t="s">
        <v>7855</v>
      </c>
      <c r="H3438" s="219" t="s">
        <v>5990</v>
      </c>
      <c r="I3438" s="220" t="s">
        <v>8450</v>
      </c>
      <c r="J3438" s="221">
        <v>1400</v>
      </c>
      <c r="K3438" s="221">
        <v>2</v>
      </c>
      <c r="L3438" s="221">
        <v>2800</v>
      </c>
    </row>
    <row r="3439" spans="1:12" s="167" customFormat="1">
      <c r="A3439" s="218" t="str">
        <f t="shared" si="24"/>
        <v>O221016058340일반상품</v>
      </c>
      <c r="B3439" s="219" t="s">
        <v>8255</v>
      </c>
      <c r="C3439" s="219" t="s">
        <v>8023</v>
      </c>
      <c r="D3439" s="219" t="s">
        <v>8065</v>
      </c>
      <c r="E3439" s="219" t="s">
        <v>7706</v>
      </c>
      <c r="F3439" s="219" t="s">
        <v>7717</v>
      </c>
      <c r="G3439" s="219" t="s">
        <v>7855</v>
      </c>
      <c r="H3439" s="219" t="s">
        <v>5990</v>
      </c>
      <c r="I3439" s="220" t="s">
        <v>8452</v>
      </c>
      <c r="J3439" s="221">
        <v>22090</v>
      </c>
      <c r="K3439" s="221">
        <v>1</v>
      </c>
      <c r="L3439" s="221">
        <v>22090</v>
      </c>
    </row>
    <row r="3440" spans="1:12" s="167" customFormat="1">
      <c r="A3440" s="218" t="str">
        <f t="shared" si="24"/>
        <v>O221016058340일반상품</v>
      </c>
      <c r="B3440" s="219" t="s">
        <v>8255</v>
      </c>
      <c r="C3440" s="219" t="s">
        <v>8023</v>
      </c>
      <c r="D3440" s="219" t="s">
        <v>8065</v>
      </c>
      <c r="E3440" s="219" t="s">
        <v>7706</v>
      </c>
      <c r="F3440" s="219" t="s">
        <v>7717</v>
      </c>
      <c r="G3440" s="219" t="s">
        <v>7855</v>
      </c>
      <c r="H3440" s="219" t="s">
        <v>5990</v>
      </c>
      <c r="I3440" s="220" t="s">
        <v>7923</v>
      </c>
      <c r="J3440" s="221">
        <v>3900</v>
      </c>
      <c r="K3440" s="221">
        <v>1</v>
      </c>
      <c r="L3440" s="221">
        <v>3900</v>
      </c>
    </row>
    <row r="3441" spans="1:12" s="167" customFormat="1">
      <c r="A3441" s="218" t="str">
        <f t="shared" si="24"/>
        <v>O221016058340일반상품</v>
      </c>
      <c r="B3441" s="219" t="s">
        <v>8255</v>
      </c>
      <c r="C3441" s="219" t="s">
        <v>8023</v>
      </c>
      <c r="D3441" s="219" t="s">
        <v>8065</v>
      </c>
      <c r="E3441" s="219" t="s">
        <v>7706</v>
      </c>
      <c r="F3441" s="219" t="s">
        <v>7717</v>
      </c>
      <c r="G3441" s="219" t="s">
        <v>7855</v>
      </c>
      <c r="H3441" s="219" t="s">
        <v>5990</v>
      </c>
      <c r="I3441" s="220" t="s">
        <v>8526</v>
      </c>
      <c r="J3441" s="221">
        <v>2880</v>
      </c>
      <c r="K3441" s="221">
        <v>1</v>
      </c>
      <c r="L3441" s="221">
        <v>2880</v>
      </c>
    </row>
    <row r="3442" spans="1:12" s="167" customFormat="1">
      <c r="A3442" s="218" t="str">
        <f t="shared" si="24"/>
        <v>O221016058340일반상품</v>
      </c>
      <c r="B3442" s="219" t="s">
        <v>8255</v>
      </c>
      <c r="C3442" s="219" t="s">
        <v>8023</v>
      </c>
      <c r="D3442" s="219" t="s">
        <v>8065</v>
      </c>
      <c r="E3442" s="219" t="s">
        <v>7706</v>
      </c>
      <c r="F3442" s="219" t="s">
        <v>7717</v>
      </c>
      <c r="G3442" s="219" t="s">
        <v>7855</v>
      </c>
      <c r="H3442" s="219" t="s">
        <v>5990</v>
      </c>
      <c r="I3442" s="220" t="s">
        <v>8649</v>
      </c>
      <c r="J3442" s="221">
        <v>7200</v>
      </c>
      <c r="K3442" s="221">
        <v>1</v>
      </c>
      <c r="L3442" s="221">
        <v>7200</v>
      </c>
    </row>
    <row r="3443" spans="1:12" s="167" customFormat="1">
      <c r="A3443" s="218" t="str">
        <f t="shared" si="24"/>
        <v>O221016058340일반상품</v>
      </c>
      <c r="B3443" s="219" t="s">
        <v>8255</v>
      </c>
      <c r="C3443" s="219" t="s">
        <v>8023</v>
      </c>
      <c r="D3443" s="219" t="s">
        <v>8065</v>
      </c>
      <c r="E3443" s="219" t="s">
        <v>7706</v>
      </c>
      <c r="F3443" s="219" t="s">
        <v>7717</v>
      </c>
      <c r="G3443" s="219" t="s">
        <v>7855</v>
      </c>
      <c r="H3443" s="219" t="s">
        <v>5990</v>
      </c>
      <c r="I3443" s="220" t="s">
        <v>8862</v>
      </c>
      <c r="J3443" s="221">
        <v>9300</v>
      </c>
      <c r="K3443" s="221">
        <v>1</v>
      </c>
      <c r="L3443" s="221">
        <v>9300</v>
      </c>
    </row>
    <row r="3444" spans="1:12" s="167" customFormat="1">
      <c r="A3444" s="218" t="str">
        <f t="shared" si="24"/>
        <v>O221016058340일반상품</v>
      </c>
      <c r="B3444" s="219" t="s">
        <v>8255</v>
      </c>
      <c r="C3444" s="219" t="s">
        <v>8023</v>
      </c>
      <c r="D3444" s="219" t="s">
        <v>8065</v>
      </c>
      <c r="E3444" s="219" t="s">
        <v>7706</v>
      </c>
      <c r="F3444" s="219" t="s">
        <v>7717</v>
      </c>
      <c r="G3444" s="219" t="s">
        <v>7855</v>
      </c>
      <c r="H3444" s="219" t="s">
        <v>5990</v>
      </c>
      <c r="I3444" s="220" t="s">
        <v>8869</v>
      </c>
      <c r="J3444" s="221">
        <v>1270</v>
      </c>
      <c r="K3444" s="221">
        <v>2</v>
      </c>
      <c r="L3444" s="221">
        <v>2540</v>
      </c>
    </row>
    <row r="3445" spans="1:12" s="167" customFormat="1">
      <c r="A3445" s="218" t="str">
        <f t="shared" si="24"/>
        <v>O221016058340일반상품</v>
      </c>
      <c r="B3445" s="219" t="s">
        <v>8255</v>
      </c>
      <c r="C3445" s="219" t="s">
        <v>8023</v>
      </c>
      <c r="D3445" s="219" t="s">
        <v>8065</v>
      </c>
      <c r="E3445" s="219" t="s">
        <v>7706</v>
      </c>
      <c r="F3445" s="219" t="s">
        <v>7717</v>
      </c>
      <c r="G3445" s="219" t="s">
        <v>7855</v>
      </c>
      <c r="H3445" s="219" t="s">
        <v>5990</v>
      </c>
      <c r="I3445" s="220" t="s">
        <v>8353</v>
      </c>
      <c r="J3445" s="221">
        <v>5250</v>
      </c>
      <c r="K3445" s="221">
        <v>1</v>
      </c>
      <c r="L3445" s="221">
        <v>5250</v>
      </c>
    </row>
    <row r="3446" spans="1:12" s="167" customFormat="1">
      <c r="A3446" s="218" t="str">
        <f t="shared" si="24"/>
        <v>O221016058340일반상품</v>
      </c>
      <c r="B3446" s="219" t="s">
        <v>8255</v>
      </c>
      <c r="C3446" s="219" t="s">
        <v>8023</v>
      </c>
      <c r="D3446" s="219" t="s">
        <v>8065</v>
      </c>
      <c r="E3446" s="219" t="s">
        <v>7706</v>
      </c>
      <c r="F3446" s="219" t="s">
        <v>7717</v>
      </c>
      <c r="G3446" s="219" t="s">
        <v>7855</v>
      </c>
      <c r="H3446" s="219" t="s">
        <v>5990</v>
      </c>
      <c r="I3446" s="220" t="s">
        <v>8811</v>
      </c>
      <c r="J3446" s="221">
        <v>13500</v>
      </c>
      <c r="K3446" s="221">
        <v>1</v>
      </c>
      <c r="L3446" s="221">
        <v>13500</v>
      </c>
    </row>
    <row r="3447" spans="1:12" s="167" customFormat="1">
      <c r="A3447" s="218" t="str">
        <f t="shared" si="24"/>
        <v>O221016058340일반상품</v>
      </c>
      <c r="B3447" s="219" t="s">
        <v>8255</v>
      </c>
      <c r="C3447" s="219" t="s">
        <v>8023</v>
      </c>
      <c r="D3447" s="219" t="s">
        <v>8065</v>
      </c>
      <c r="E3447" s="219" t="s">
        <v>7706</v>
      </c>
      <c r="F3447" s="219" t="s">
        <v>7717</v>
      </c>
      <c r="G3447" s="219" t="s">
        <v>7855</v>
      </c>
      <c r="H3447" s="219" t="s">
        <v>5990</v>
      </c>
      <c r="I3447" s="220" t="s">
        <v>8511</v>
      </c>
      <c r="J3447" s="221">
        <v>6770</v>
      </c>
      <c r="K3447" s="221">
        <v>1</v>
      </c>
      <c r="L3447" s="221">
        <v>6770</v>
      </c>
    </row>
    <row r="3448" spans="1:12" s="167" customFormat="1">
      <c r="A3448" s="218" t="str">
        <f t="shared" si="24"/>
        <v>O221016058339일반상품</v>
      </c>
      <c r="B3448" s="219" t="s">
        <v>8256</v>
      </c>
      <c r="C3448" s="219" t="s">
        <v>8023</v>
      </c>
      <c r="D3448" s="219" t="s">
        <v>8065</v>
      </c>
      <c r="E3448" s="219" t="s">
        <v>7707</v>
      </c>
      <c r="F3448" s="219" t="s">
        <v>7718</v>
      </c>
      <c r="G3448" s="219" t="s">
        <v>8318</v>
      </c>
      <c r="H3448" s="219" t="s">
        <v>5990</v>
      </c>
      <c r="I3448" s="220" t="s">
        <v>8761</v>
      </c>
      <c r="J3448" s="221">
        <v>2800</v>
      </c>
      <c r="K3448" s="221">
        <v>2</v>
      </c>
      <c r="L3448" s="221">
        <v>5600</v>
      </c>
    </row>
    <row r="3449" spans="1:12" s="167" customFormat="1">
      <c r="A3449" s="218" t="str">
        <f t="shared" si="24"/>
        <v>O221016058339일반상품</v>
      </c>
      <c r="B3449" s="219" t="s">
        <v>8256</v>
      </c>
      <c r="C3449" s="219" t="s">
        <v>8023</v>
      </c>
      <c r="D3449" s="219" t="s">
        <v>8065</v>
      </c>
      <c r="E3449" s="219" t="s">
        <v>7707</v>
      </c>
      <c r="F3449" s="219" t="s">
        <v>7718</v>
      </c>
      <c r="G3449" s="219" t="s">
        <v>8318</v>
      </c>
      <c r="H3449" s="219" t="s">
        <v>5990</v>
      </c>
      <c r="I3449" s="220" t="s">
        <v>8638</v>
      </c>
      <c r="J3449" s="221">
        <v>2860</v>
      </c>
      <c r="K3449" s="221">
        <v>1</v>
      </c>
      <c r="L3449" s="221">
        <v>2860</v>
      </c>
    </row>
    <row r="3450" spans="1:12" s="167" customFormat="1">
      <c r="A3450" s="218" t="str">
        <f t="shared" si="24"/>
        <v>O221016058339일반상품</v>
      </c>
      <c r="B3450" s="219" t="s">
        <v>8256</v>
      </c>
      <c r="C3450" s="219" t="s">
        <v>8023</v>
      </c>
      <c r="D3450" s="219" t="s">
        <v>8065</v>
      </c>
      <c r="E3450" s="219" t="s">
        <v>7707</v>
      </c>
      <c r="F3450" s="219" t="s">
        <v>7718</v>
      </c>
      <c r="G3450" s="219" t="s">
        <v>8318</v>
      </c>
      <c r="H3450" s="219" t="s">
        <v>5990</v>
      </c>
      <c r="I3450" s="220" t="s">
        <v>8661</v>
      </c>
      <c r="J3450" s="221">
        <v>1800</v>
      </c>
      <c r="K3450" s="221">
        <v>1</v>
      </c>
      <c r="L3450" s="221">
        <v>1800</v>
      </c>
    </row>
    <row r="3451" spans="1:12" s="167" customFormat="1">
      <c r="A3451" s="218" t="str">
        <f t="shared" si="24"/>
        <v>O221016058339일반상품</v>
      </c>
      <c r="B3451" s="219" t="s">
        <v>8256</v>
      </c>
      <c r="C3451" s="219" t="s">
        <v>8023</v>
      </c>
      <c r="D3451" s="219" t="s">
        <v>8065</v>
      </c>
      <c r="E3451" s="219" t="s">
        <v>7707</v>
      </c>
      <c r="F3451" s="219" t="s">
        <v>7718</v>
      </c>
      <c r="G3451" s="219" t="s">
        <v>8318</v>
      </c>
      <c r="H3451" s="219" t="s">
        <v>5990</v>
      </c>
      <c r="I3451" s="220" t="s">
        <v>7188</v>
      </c>
      <c r="J3451" s="221">
        <v>5800</v>
      </c>
      <c r="K3451" s="221">
        <v>1</v>
      </c>
      <c r="L3451" s="221">
        <v>5800</v>
      </c>
    </row>
    <row r="3452" spans="1:12" s="167" customFormat="1">
      <c r="A3452" s="218" t="str">
        <f t="shared" si="24"/>
        <v>O221016058339일반상품</v>
      </c>
      <c r="B3452" s="219" t="s">
        <v>8256</v>
      </c>
      <c r="C3452" s="219" t="s">
        <v>8023</v>
      </c>
      <c r="D3452" s="219" t="s">
        <v>8065</v>
      </c>
      <c r="E3452" s="219" t="s">
        <v>7707</v>
      </c>
      <c r="F3452" s="219" t="s">
        <v>7718</v>
      </c>
      <c r="G3452" s="219" t="s">
        <v>8318</v>
      </c>
      <c r="H3452" s="219" t="s">
        <v>5990</v>
      </c>
      <c r="I3452" s="220" t="s">
        <v>7930</v>
      </c>
      <c r="J3452" s="221">
        <v>4200</v>
      </c>
      <c r="K3452" s="221">
        <v>1</v>
      </c>
      <c r="L3452" s="221">
        <v>4200</v>
      </c>
    </row>
    <row r="3453" spans="1:12" s="167" customFormat="1">
      <c r="A3453" s="218" t="str">
        <f t="shared" si="24"/>
        <v>O221016058339일반상품</v>
      </c>
      <c r="B3453" s="219" t="s">
        <v>8256</v>
      </c>
      <c r="C3453" s="219" t="s">
        <v>8023</v>
      </c>
      <c r="D3453" s="219" t="s">
        <v>8065</v>
      </c>
      <c r="E3453" s="219" t="s">
        <v>7707</v>
      </c>
      <c r="F3453" s="219" t="s">
        <v>7718</v>
      </c>
      <c r="G3453" s="219" t="s">
        <v>8318</v>
      </c>
      <c r="H3453" s="219" t="s">
        <v>5990</v>
      </c>
      <c r="I3453" s="220" t="s">
        <v>7267</v>
      </c>
      <c r="J3453" s="221">
        <v>1073</v>
      </c>
      <c r="K3453" s="221">
        <v>1</v>
      </c>
      <c r="L3453" s="221">
        <v>1073</v>
      </c>
    </row>
    <row r="3454" spans="1:12" s="167" customFormat="1">
      <c r="A3454" s="218" t="str">
        <f t="shared" si="24"/>
        <v>O221016058339일반상품</v>
      </c>
      <c r="B3454" s="219" t="s">
        <v>8256</v>
      </c>
      <c r="C3454" s="219" t="s">
        <v>8023</v>
      </c>
      <c r="D3454" s="219" t="s">
        <v>8065</v>
      </c>
      <c r="E3454" s="219" t="s">
        <v>7707</v>
      </c>
      <c r="F3454" s="219" t="s">
        <v>7718</v>
      </c>
      <c r="G3454" s="219" t="s">
        <v>8318</v>
      </c>
      <c r="H3454" s="219" t="s">
        <v>5990</v>
      </c>
      <c r="I3454" s="220" t="s">
        <v>8383</v>
      </c>
      <c r="J3454" s="221">
        <v>5090</v>
      </c>
      <c r="K3454" s="221">
        <v>1</v>
      </c>
      <c r="L3454" s="221">
        <v>5090</v>
      </c>
    </row>
    <row r="3455" spans="1:12" s="167" customFormat="1">
      <c r="A3455" s="218" t="str">
        <f t="shared" si="24"/>
        <v>O221016058339일반상품</v>
      </c>
      <c r="B3455" s="219" t="s">
        <v>8256</v>
      </c>
      <c r="C3455" s="219" t="s">
        <v>8023</v>
      </c>
      <c r="D3455" s="219" t="s">
        <v>8065</v>
      </c>
      <c r="E3455" s="219" t="s">
        <v>7707</v>
      </c>
      <c r="F3455" s="219" t="s">
        <v>7718</v>
      </c>
      <c r="G3455" s="219" t="s">
        <v>8318</v>
      </c>
      <c r="H3455" s="219" t="s">
        <v>5990</v>
      </c>
      <c r="I3455" s="220" t="s">
        <v>8424</v>
      </c>
      <c r="J3455" s="221">
        <v>1230</v>
      </c>
      <c r="K3455" s="221">
        <v>5</v>
      </c>
      <c r="L3455" s="221">
        <v>6150</v>
      </c>
    </row>
    <row r="3456" spans="1:12" s="167" customFormat="1">
      <c r="A3456" s="218" t="str">
        <f t="shared" si="24"/>
        <v>O221016058339일반상품</v>
      </c>
      <c r="B3456" s="219" t="s">
        <v>8256</v>
      </c>
      <c r="C3456" s="219" t="s">
        <v>8023</v>
      </c>
      <c r="D3456" s="219" t="s">
        <v>8065</v>
      </c>
      <c r="E3456" s="219" t="s">
        <v>7707</v>
      </c>
      <c r="F3456" s="219" t="s">
        <v>7718</v>
      </c>
      <c r="G3456" s="219" t="s">
        <v>8318</v>
      </c>
      <c r="H3456" s="219" t="s">
        <v>5990</v>
      </c>
      <c r="I3456" s="220" t="s">
        <v>7977</v>
      </c>
      <c r="J3456" s="221">
        <v>1450</v>
      </c>
      <c r="K3456" s="221">
        <v>2</v>
      </c>
      <c r="L3456" s="221">
        <v>2900</v>
      </c>
    </row>
    <row r="3457" spans="1:12" s="167" customFormat="1">
      <c r="A3457" s="218" t="str">
        <f t="shared" si="24"/>
        <v>O221016058339일반상품</v>
      </c>
      <c r="B3457" s="219" t="s">
        <v>8256</v>
      </c>
      <c r="C3457" s="219" t="s">
        <v>8023</v>
      </c>
      <c r="D3457" s="219" t="s">
        <v>8065</v>
      </c>
      <c r="E3457" s="219" t="s">
        <v>7707</v>
      </c>
      <c r="F3457" s="219" t="s">
        <v>7718</v>
      </c>
      <c r="G3457" s="219" t="s">
        <v>8318</v>
      </c>
      <c r="H3457" s="219" t="s">
        <v>5990</v>
      </c>
      <c r="I3457" s="220" t="s">
        <v>7189</v>
      </c>
      <c r="J3457" s="221">
        <v>1070</v>
      </c>
      <c r="K3457" s="221">
        <v>3</v>
      </c>
      <c r="L3457" s="221">
        <v>3210</v>
      </c>
    </row>
    <row r="3458" spans="1:12" s="167" customFormat="1">
      <c r="A3458" s="218" t="str">
        <f t="shared" si="24"/>
        <v>O221016058339일반상품</v>
      </c>
      <c r="B3458" s="219" t="s">
        <v>8256</v>
      </c>
      <c r="C3458" s="219" t="s">
        <v>8023</v>
      </c>
      <c r="D3458" s="219" t="s">
        <v>8065</v>
      </c>
      <c r="E3458" s="219" t="s">
        <v>7707</v>
      </c>
      <c r="F3458" s="219" t="s">
        <v>7718</v>
      </c>
      <c r="G3458" s="219" t="s">
        <v>8318</v>
      </c>
      <c r="H3458" s="219" t="s">
        <v>5990</v>
      </c>
      <c r="I3458" s="220" t="s">
        <v>8384</v>
      </c>
      <c r="J3458" s="221">
        <v>3640</v>
      </c>
      <c r="K3458" s="221">
        <v>2</v>
      </c>
      <c r="L3458" s="221">
        <v>7280</v>
      </c>
    </row>
    <row r="3459" spans="1:12" s="167" customFormat="1">
      <c r="A3459" s="218" t="str">
        <f t="shared" si="24"/>
        <v>O221016058339일반상품</v>
      </c>
      <c r="B3459" s="219" t="s">
        <v>8256</v>
      </c>
      <c r="C3459" s="219" t="s">
        <v>8023</v>
      </c>
      <c r="D3459" s="219" t="s">
        <v>8065</v>
      </c>
      <c r="E3459" s="219" t="s">
        <v>7707</v>
      </c>
      <c r="F3459" s="219" t="s">
        <v>7718</v>
      </c>
      <c r="G3459" s="219" t="s">
        <v>8318</v>
      </c>
      <c r="H3459" s="219" t="s">
        <v>5990</v>
      </c>
      <c r="I3459" s="220" t="s">
        <v>7203</v>
      </c>
      <c r="J3459" s="221">
        <v>5000</v>
      </c>
      <c r="K3459" s="221">
        <v>2</v>
      </c>
      <c r="L3459" s="221">
        <v>10000</v>
      </c>
    </row>
    <row r="3460" spans="1:12" s="167" customFormat="1">
      <c r="A3460" s="218" t="str">
        <f t="shared" si="24"/>
        <v>O221016058339일반상품</v>
      </c>
      <c r="B3460" s="219" t="s">
        <v>8256</v>
      </c>
      <c r="C3460" s="219" t="s">
        <v>8023</v>
      </c>
      <c r="D3460" s="219" t="s">
        <v>8065</v>
      </c>
      <c r="E3460" s="219" t="s">
        <v>7707</v>
      </c>
      <c r="F3460" s="219" t="s">
        <v>7718</v>
      </c>
      <c r="G3460" s="219" t="s">
        <v>8318</v>
      </c>
      <c r="H3460" s="219" t="s">
        <v>5990</v>
      </c>
      <c r="I3460" s="220" t="s">
        <v>7190</v>
      </c>
      <c r="J3460" s="221">
        <v>4430</v>
      </c>
      <c r="K3460" s="221">
        <v>2</v>
      </c>
      <c r="L3460" s="221">
        <v>8860</v>
      </c>
    </row>
    <row r="3461" spans="1:12" s="167" customFormat="1">
      <c r="A3461" s="218" t="str">
        <f t="shared" si="24"/>
        <v>O221016058339일반상품</v>
      </c>
      <c r="B3461" s="219" t="s">
        <v>8256</v>
      </c>
      <c r="C3461" s="219" t="s">
        <v>8023</v>
      </c>
      <c r="D3461" s="219" t="s">
        <v>8065</v>
      </c>
      <c r="E3461" s="219" t="s">
        <v>7707</v>
      </c>
      <c r="F3461" s="219" t="s">
        <v>7718</v>
      </c>
      <c r="G3461" s="219" t="s">
        <v>8318</v>
      </c>
      <c r="H3461" s="219" t="s">
        <v>5990</v>
      </c>
      <c r="I3461" s="220" t="s">
        <v>8606</v>
      </c>
      <c r="J3461" s="221">
        <v>2400</v>
      </c>
      <c r="K3461" s="221">
        <v>2</v>
      </c>
      <c r="L3461" s="221">
        <v>4800</v>
      </c>
    </row>
    <row r="3462" spans="1:12" s="167" customFormat="1">
      <c r="A3462" s="218" t="str">
        <f t="shared" si="24"/>
        <v>O221016058339일반상품</v>
      </c>
      <c r="B3462" s="219" t="s">
        <v>8256</v>
      </c>
      <c r="C3462" s="219" t="s">
        <v>8023</v>
      </c>
      <c r="D3462" s="219" t="s">
        <v>8065</v>
      </c>
      <c r="E3462" s="219" t="s">
        <v>7707</v>
      </c>
      <c r="F3462" s="219" t="s">
        <v>7718</v>
      </c>
      <c r="G3462" s="219" t="s">
        <v>8318</v>
      </c>
      <c r="H3462" s="219" t="s">
        <v>5990</v>
      </c>
      <c r="I3462" s="220" t="s">
        <v>8504</v>
      </c>
      <c r="J3462" s="221">
        <v>4360</v>
      </c>
      <c r="K3462" s="221">
        <v>1</v>
      </c>
      <c r="L3462" s="221">
        <v>4360</v>
      </c>
    </row>
    <row r="3463" spans="1:12" s="167" customFormat="1">
      <c r="A3463" s="218" t="str">
        <f t="shared" si="24"/>
        <v>O221016058339일반상품</v>
      </c>
      <c r="B3463" s="219" t="s">
        <v>8256</v>
      </c>
      <c r="C3463" s="219" t="s">
        <v>8023</v>
      </c>
      <c r="D3463" s="219" t="s">
        <v>8065</v>
      </c>
      <c r="E3463" s="219" t="s">
        <v>7707</v>
      </c>
      <c r="F3463" s="219" t="s">
        <v>7718</v>
      </c>
      <c r="G3463" s="219" t="s">
        <v>8318</v>
      </c>
      <c r="H3463" s="219" t="s">
        <v>5990</v>
      </c>
      <c r="I3463" s="220" t="s">
        <v>8031</v>
      </c>
      <c r="J3463" s="221">
        <v>5700</v>
      </c>
      <c r="K3463" s="221">
        <v>1</v>
      </c>
      <c r="L3463" s="221">
        <v>5700</v>
      </c>
    </row>
    <row r="3464" spans="1:12" s="167" customFormat="1">
      <c r="A3464" s="218" t="str">
        <f t="shared" si="24"/>
        <v>O221016058339일반상품</v>
      </c>
      <c r="B3464" s="219" t="s">
        <v>8256</v>
      </c>
      <c r="C3464" s="219" t="s">
        <v>8023</v>
      </c>
      <c r="D3464" s="219" t="s">
        <v>8065</v>
      </c>
      <c r="E3464" s="219" t="s">
        <v>7707</v>
      </c>
      <c r="F3464" s="219" t="s">
        <v>7718</v>
      </c>
      <c r="G3464" s="219" t="s">
        <v>8318</v>
      </c>
      <c r="H3464" s="219" t="s">
        <v>5990</v>
      </c>
      <c r="I3464" s="220" t="s">
        <v>8785</v>
      </c>
      <c r="J3464" s="221">
        <v>4100</v>
      </c>
      <c r="K3464" s="221">
        <v>1</v>
      </c>
      <c r="L3464" s="221">
        <v>4100</v>
      </c>
    </row>
    <row r="3465" spans="1:12" s="167" customFormat="1">
      <c r="A3465" s="218" t="str">
        <f t="shared" si="24"/>
        <v>O221016058339일반상품</v>
      </c>
      <c r="B3465" s="219" t="s">
        <v>8256</v>
      </c>
      <c r="C3465" s="219" t="s">
        <v>8023</v>
      </c>
      <c r="D3465" s="219" t="s">
        <v>8065</v>
      </c>
      <c r="E3465" s="219" t="s">
        <v>7707</v>
      </c>
      <c r="F3465" s="219" t="s">
        <v>7718</v>
      </c>
      <c r="G3465" s="219" t="s">
        <v>8318</v>
      </c>
      <c r="H3465" s="219" t="s">
        <v>5990</v>
      </c>
      <c r="I3465" s="220" t="s">
        <v>7975</v>
      </c>
      <c r="J3465" s="221">
        <v>2780</v>
      </c>
      <c r="K3465" s="221">
        <v>1</v>
      </c>
      <c r="L3465" s="221">
        <v>2780</v>
      </c>
    </row>
    <row r="3466" spans="1:12" s="167" customFormat="1">
      <c r="A3466" s="218" t="str">
        <f t="shared" si="24"/>
        <v>O221016058339일반상품</v>
      </c>
      <c r="B3466" s="219" t="s">
        <v>8256</v>
      </c>
      <c r="C3466" s="219" t="s">
        <v>8023</v>
      </c>
      <c r="D3466" s="219" t="s">
        <v>8065</v>
      </c>
      <c r="E3466" s="219" t="s">
        <v>7707</v>
      </c>
      <c r="F3466" s="219" t="s">
        <v>7718</v>
      </c>
      <c r="G3466" s="219" t="s">
        <v>8318</v>
      </c>
      <c r="H3466" s="219" t="s">
        <v>5990</v>
      </c>
      <c r="I3466" s="220" t="s">
        <v>8609</v>
      </c>
      <c r="J3466" s="221">
        <v>2980</v>
      </c>
      <c r="K3466" s="221">
        <v>1</v>
      </c>
      <c r="L3466" s="221">
        <v>2980</v>
      </c>
    </row>
    <row r="3467" spans="1:12" s="167" customFormat="1">
      <c r="A3467" s="218" t="str">
        <f t="shared" si="24"/>
        <v>O221016058339일반상품</v>
      </c>
      <c r="B3467" s="219" t="s">
        <v>8256</v>
      </c>
      <c r="C3467" s="219" t="s">
        <v>8023</v>
      </c>
      <c r="D3467" s="219" t="s">
        <v>8065</v>
      </c>
      <c r="E3467" s="219" t="s">
        <v>7707</v>
      </c>
      <c r="F3467" s="219" t="s">
        <v>7718</v>
      </c>
      <c r="G3467" s="219" t="s">
        <v>8318</v>
      </c>
      <c r="H3467" s="219" t="s">
        <v>5990</v>
      </c>
      <c r="I3467" s="220" t="s">
        <v>7247</v>
      </c>
      <c r="J3467" s="221">
        <v>9770</v>
      </c>
      <c r="K3467" s="221">
        <v>1</v>
      </c>
      <c r="L3467" s="221">
        <v>9770</v>
      </c>
    </row>
    <row r="3468" spans="1:12" s="167" customFormat="1">
      <c r="A3468" s="218" t="str">
        <f t="shared" si="24"/>
        <v>O221016058339일반상품</v>
      </c>
      <c r="B3468" s="219" t="s">
        <v>8256</v>
      </c>
      <c r="C3468" s="219" t="s">
        <v>8023</v>
      </c>
      <c r="D3468" s="219" t="s">
        <v>8065</v>
      </c>
      <c r="E3468" s="219" t="s">
        <v>7707</v>
      </c>
      <c r="F3468" s="219" t="s">
        <v>7718</v>
      </c>
      <c r="G3468" s="219" t="s">
        <v>8318</v>
      </c>
      <c r="H3468" s="219" t="s">
        <v>5990</v>
      </c>
      <c r="I3468" s="220" t="s">
        <v>8438</v>
      </c>
      <c r="J3468" s="221">
        <v>1100</v>
      </c>
      <c r="K3468" s="221">
        <v>2</v>
      </c>
      <c r="L3468" s="221">
        <v>2200</v>
      </c>
    </row>
    <row r="3469" spans="1:12" s="167" customFormat="1">
      <c r="A3469" s="218" t="str">
        <f t="shared" si="24"/>
        <v>O221016058339일반상품</v>
      </c>
      <c r="B3469" s="219" t="s">
        <v>8256</v>
      </c>
      <c r="C3469" s="219" t="s">
        <v>8023</v>
      </c>
      <c r="D3469" s="219" t="s">
        <v>8065</v>
      </c>
      <c r="E3469" s="219" t="s">
        <v>7707</v>
      </c>
      <c r="F3469" s="219" t="s">
        <v>7718</v>
      </c>
      <c r="G3469" s="219" t="s">
        <v>8318</v>
      </c>
      <c r="H3469" s="219" t="s">
        <v>5990</v>
      </c>
      <c r="I3469" s="220" t="s">
        <v>8752</v>
      </c>
      <c r="J3469" s="221">
        <v>6600</v>
      </c>
      <c r="K3469" s="221">
        <v>1</v>
      </c>
      <c r="L3469" s="221">
        <v>6600</v>
      </c>
    </row>
    <row r="3470" spans="1:12" s="167" customFormat="1">
      <c r="A3470" s="218" t="str">
        <f t="shared" si="24"/>
        <v>O221016058339일반상품</v>
      </c>
      <c r="B3470" s="219" t="s">
        <v>8256</v>
      </c>
      <c r="C3470" s="219" t="s">
        <v>8023</v>
      </c>
      <c r="D3470" s="219" t="s">
        <v>8065</v>
      </c>
      <c r="E3470" s="219" t="s">
        <v>7707</v>
      </c>
      <c r="F3470" s="219" t="s">
        <v>7718</v>
      </c>
      <c r="G3470" s="219" t="s">
        <v>8318</v>
      </c>
      <c r="H3470" s="219" t="s">
        <v>5990</v>
      </c>
      <c r="I3470" s="220" t="s">
        <v>7198</v>
      </c>
      <c r="J3470" s="221">
        <v>2850</v>
      </c>
      <c r="K3470" s="221">
        <v>3</v>
      </c>
      <c r="L3470" s="221">
        <v>8550</v>
      </c>
    </row>
    <row r="3471" spans="1:12" s="167" customFormat="1">
      <c r="A3471" s="218" t="str">
        <f t="shared" si="24"/>
        <v>O221016058339일반상품</v>
      </c>
      <c r="B3471" s="219" t="s">
        <v>8256</v>
      </c>
      <c r="C3471" s="219" t="s">
        <v>8023</v>
      </c>
      <c r="D3471" s="219" t="s">
        <v>8065</v>
      </c>
      <c r="E3471" s="219" t="s">
        <v>7707</v>
      </c>
      <c r="F3471" s="219" t="s">
        <v>7718</v>
      </c>
      <c r="G3471" s="219" t="s">
        <v>8318</v>
      </c>
      <c r="H3471" s="219" t="s">
        <v>5990</v>
      </c>
      <c r="I3471" s="220" t="s">
        <v>7253</v>
      </c>
      <c r="J3471" s="221">
        <v>2850</v>
      </c>
      <c r="K3471" s="221">
        <v>2</v>
      </c>
      <c r="L3471" s="221">
        <v>5700</v>
      </c>
    </row>
    <row r="3472" spans="1:12" s="167" customFormat="1">
      <c r="A3472" s="218" t="str">
        <f t="shared" si="24"/>
        <v>O221016058339일반상품</v>
      </c>
      <c r="B3472" s="219" t="s">
        <v>8256</v>
      </c>
      <c r="C3472" s="219" t="s">
        <v>8023</v>
      </c>
      <c r="D3472" s="219" t="s">
        <v>8065</v>
      </c>
      <c r="E3472" s="219" t="s">
        <v>7707</v>
      </c>
      <c r="F3472" s="219" t="s">
        <v>7718</v>
      </c>
      <c r="G3472" s="219" t="s">
        <v>8318</v>
      </c>
      <c r="H3472" s="219" t="s">
        <v>5990</v>
      </c>
      <c r="I3472" s="220" t="s">
        <v>7254</v>
      </c>
      <c r="J3472" s="221">
        <v>2850</v>
      </c>
      <c r="K3472" s="221">
        <v>2</v>
      </c>
      <c r="L3472" s="221">
        <v>5700</v>
      </c>
    </row>
    <row r="3473" spans="1:12" s="167" customFormat="1">
      <c r="A3473" s="218" t="str">
        <f t="shared" si="24"/>
        <v>O221016058339일반상품</v>
      </c>
      <c r="B3473" s="219" t="s">
        <v>8256</v>
      </c>
      <c r="C3473" s="219" t="s">
        <v>8023</v>
      </c>
      <c r="D3473" s="219" t="s">
        <v>8065</v>
      </c>
      <c r="E3473" s="219" t="s">
        <v>7707</v>
      </c>
      <c r="F3473" s="219" t="s">
        <v>7718</v>
      </c>
      <c r="G3473" s="219" t="s">
        <v>8318</v>
      </c>
      <c r="H3473" s="219" t="s">
        <v>5990</v>
      </c>
      <c r="I3473" s="220" t="s">
        <v>7272</v>
      </c>
      <c r="J3473" s="221">
        <v>1250</v>
      </c>
      <c r="K3473" s="221">
        <v>2</v>
      </c>
      <c r="L3473" s="221">
        <v>2500</v>
      </c>
    </row>
    <row r="3474" spans="1:12" s="167" customFormat="1">
      <c r="A3474" s="218" t="str">
        <f t="shared" si="24"/>
        <v>O221016058339일반상품</v>
      </c>
      <c r="B3474" s="219" t="s">
        <v>8256</v>
      </c>
      <c r="C3474" s="219" t="s">
        <v>8023</v>
      </c>
      <c r="D3474" s="219" t="s">
        <v>8065</v>
      </c>
      <c r="E3474" s="219" t="s">
        <v>7707</v>
      </c>
      <c r="F3474" s="219" t="s">
        <v>7718</v>
      </c>
      <c r="G3474" s="219" t="s">
        <v>8318</v>
      </c>
      <c r="H3474" s="219" t="s">
        <v>5990</v>
      </c>
      <c r="I3474" s="220" t="s">
        <v>8931</v>
      </c>
      <c r="J3474" s="221">
        <v>3390</v>
      </c>
      <c r="K3474" s="221">
        <v>2</v>
      </c>
      <c r="L3474" s="221">
        <v>6780</v>
      </c>
    </row>
    <row r="3475" spans="1:12" s="167" customFormat="1">
      <c r="A3475" s="218" t="str">
        <f t="shared" si="24"/>
        <v>O221016058339일반상품</v>
      </c>
      <c r="B3475" s="219" t="s">
        <v>8256</v>
      </c>
      <c r="C3475" s="219" t="s">
        <v>8023</v>
      </c>
      <c r="D3475" s="219" t="s">
        <v>8065</v>
      </c>
      <c r="E3475" s="219" t="s">
        <v>7707</v>
      </c>
      <c r="F3475" s="219" t="s">
        <v>7718</v>
      </c>
      <c r="G3475" s="219" t="s">
        <v>8318</v>
      </c>
      <c r="H3475" s="219" t="s">
        <v>5990</v>
      </c>
      <c r="I3475" s="220" t="s">
        <v>7923</v>
      </c>
      <c r="J3475" s="221">
        <v>3900</v>
      </c>
      <c r="K3475" s="221">
        <v>2</v>
      </c>
      <c r="L3475" s="221">
        <v>7800</v>
      </c>
    </row>
    <row r="3476" spans="1:12" s="167" customFormat="1">
      <c r="A3476" s="218" t="str">
        <f t="shared" si="24"/>
        <v>O221016058339일반상품</v>
      </c>
      <c r="B3476" s="219" t="s">
        <v>8256</v>
      </c>
      <c r="C3476" s="219" t="s">
        <v>8023</v>
      </c>
      <c r="D3476" s="219" t="s">
        <v>8065</v>
      </c>
      <c r="E3476" s="219" t="s">
        <v>7707</v>
      </c>
      <c r="F3476" s="219" t="s">
        <v>7718</v>
      </c>
      <c r="G3476" s="219" t="s">
        <v>8318</v>
      </c>
      <c r="H3476" s="219" t="s">
        <v>5990</v>
      </c>
      <c r="I3476" s="220" t="s">
        <v>7204</v>
      </c>
      <c r="J3476" s="221">
        <v>4310</v>
      </c>
      <c r="K3476" s="221">
        <v>1</v>
      </c>
      <c r="L3476" s="221">
        <v>4310</v>
      </c>
    </row>
    <row r="3477" spans="1:12" s="167" customFormat="1">
      <c r="A3477" s="218" t="str">
        <f t="shared" si="24"/>
        <v>O221016058339일반상품</v>
      </c>
      <c r="B3477" s="219" t="s">
        <v>8256</v>
      </c>
      <c r="C3477" s="219" t="s">
        <v>8023</v>
      </c>
      <c r="D3477" s="219" t="s">
        <v>8065</v>
      </c>
      <c r="E3477" s="219" t="s">
        <v>7707</v>
      </c>
      <c r="F3477" s="219" t="s">
        <v>7718</v>
      </c>
      <c r="G3477" s="219" t="s">
        <v>8318</v>
      </c>
      <c r="H3477" s="219" t="s">
        <v>5990</v>
      </c>
      <c r="I3477" s="220" t="s">
        <v>8987</v>
      </c>
      <c r="J3477" s="221">
        <v>1200</v>
      </c>
      <c r="K3477" s="221">
        <v>1</v>
      </c>
      <c r="L3477" s="221">
        <v>1200</v>
      </c>
    </row>
    <row r="3478" spans="1:12" s="167" customFormat="1">
      <c r="A3478" s="218" t="str">
        <f t="shared" si="24"/>
        <v>O221016058339일반상품</v>
      </c>
      <c r="B3478" s="219" t="s">
        <v>8256</v>
      </c>
      <c r="C3478" s="219" t="s">
        <v>8023</v>
      </c>
      <c r="D3478" s="219" t="s">
        <v>8065</v>
      </c>
      <c r="E3478" s="219" t="s">
        <v>7707</v>
      </c>
      <c r="F3478" s="219" t="s">
        <v>7718</v>
      </c>
      <c r="G3478" s="219" t="s">
        <v>8318</v>
      </c>
      <c r="H3478" s="219" t="s">
        <v>5990</v>
      </c>
      <c r="I3478" s="220" t="s">
        <v>7259</v>
      </c>
      <c r="J3478" s="221">
        <v>6350</v>
      </c>
      <c r="K3478" s="221">
        <v>1</v>
      </c>
      <c r="L3478" s="221">
        <v>6350</v>
      </c>
    </row>
    <row r="3479" spans="1:12" s="167" customFormat="1">
      <c r="A3479" s="218" t="str">
        <f t="shared" si="24"/>
        <v>O221016058339일반상품</v>
      </c>
      <c r="B3479" s="219" t="s">
        <v>8256</v>
      </c>
      <c r="C3479" s="219" t="s">
        <v>8023</v>
      </c>
      <c r="D3479" s="219" t="s">
        <v>8065</v>
      </c>
      <c r="E3479" s="219" t="s">
        <v>7707</v>
      </c>
      <c r="F3479" s="219" t="s">
        <v>7718</v>
      </c>
      <c r="G3479" s="219" t="s">
        <v>8318</v>
      </c>
      <c r="H3479" s="219" t="s">
        <v>5990</v>
      </c>
      <c r="I3479" s="220" t="s">
        <v>8583</v>
      </c>
      <c r="J3479" s="221">
        <v>2090</v>
      </c>
      <c r="K3479" s="221">
        <v>1</v>
      </c>
      <c r="L3479" s="221">
        <v>2090</v>
      </c>
    </row>
    <row r="3480" spans="1:12" s="167" customFormat="1">
      <c r="A3480" s="218" t="str">
        <f t="shared" si="24"/>
        <v>O221016058339일반상품</v>
      </c>
      <c r="B3480" s="219" t="s">
        <v>8256</v>
      </c>
      <c r="C3480" s="219" t="s">
        <v>8023</v>
      </c>
      <c r="D3480" s="219" t="s">
        <v>8065</v>
      </c>
      <c r="E3480" s="219" t="s">
        <v>7707</v>
      </c>
      <c r="F3480" s="219" t="s">
        <v>7718</v>
      </c>
      <c r="G3480" s="219" t="s">
        <v>8318</v>
      </c>
      <c r="H3480" s="219" t="s">
        <v>5990</v>
      </c>
      <c r="I3480" s="220" t="s">
        <v>8076</v>
      </c>
      <c r="J3480" s="221">
        <v>2880</v>
      </c>
      <c r="K3480" s="221">
        <v>1</v>
      </c>
      <c r="L3480" s="221">
        <v>2880</v>
      </c>
    </row>
    <row r="3481" spans="1:12" s="167" customFormat="1">
      <c r="A3481" s="218" t="str">
        <f t="shared" si="24"/>
        <v>O221016058339일반상품</v>
      </c>
      <c r="B3481" s="219" t="s">
        <v>8256</v>
      </c>
      <c r="C3481" s="219" t="s">
        <v>8023</v>
      </c>
      <c r="D3481" s="219" t="s">
        <v>8065</v>
      </c>
      <c r="E3481" s="219" t="s">
        <v>7707</v>
      </c>
      <c r="F3481" s="219" t="s">
        <v>7718</v>
      </c>
      <c r="G3481" s="219" t="s">
        <v>8318</v>
      </c>
      <c r="H3481" s="219" t="s">
        <v>5990</v>
      </c>
      <c r="I3481" s="220" t="s">
        <v>7925</v>
      </c>
      <c r="J3481" s="221">
        <v>1400</v>
      </c>
      <c r="K3481" s="221">
        <v>1</v>
      </c>
      <c r="L3481" s="221">
        <v>1400</v>
      </c>
    </row>
    <row r="3482" spans="1:12" s="167" customFormat="1">
      <c r="A3482" s="218" t="str">
        <f t="shared" si="24"/>
        <v>O221016058339일반상품</v>
      </c>
      <c r="B3482" s="219" t="s">
        <v>8256</v>
      </c>
      <c r="C3482" s="219" t="s">
        <v>8023</v>
      </c>
      <c r="D3482" s="219" t="s">
        <v>8065</v>
      </c>
      <c r="E3482" s="219" t="s">
        <v>7707</v>
      </c>
      <c r="F3482" s="219" t="s">
        <v>7718</v>
      </c>
      <c r="G3482" s="219" t="s">
        <v>8318</v>
      </c>
      <c r="H3482" s="219" t="s">
        <v>5990</v>
      </c>
      <c r="I3482" s="220" t="s">
        <v>7261</v>
      </c>
      <c r="J3482" s="221">
        <v>2010</v>
      </c>
      <c r="K3482" s="221">
        <v>1</v>
      </c>
      <c r="L3482" s="221">
        <v>2010</v>
      </c>
    </row>
    <row r="3483" spans="1:12" s="167" customFormat="1">
      <c r="A3483" s="218" t="str">
        <f t="shared" si="24"/>
        <v>O221016058339일반상품</v>
      </c>
      <c r="B3483" s="219" t="s">
        <v>8256</v>
      </c>
      <c r="C3483" s="219" t="s">
        <v>8023</v>
      </c>
      <c r="D3483" s="219" t="s">
        <v>8065</v>
      </c>
      <c r="E3483" s="219" t="s">
        <v>7707</v>
      </c>
      <c r="F3483" s="219" t="s">
        <v>7718</v>
      </c>
      <c r="G3483" s="219" t="s">
        <v>8318</v>
      </c>
      <c r="H3483" s="219" t="s">
        <v>5990</v>
      </c>
      <c r="I3483" s="220" t="s">
        <v>8854</v>
      </c>
      <c r="J3483" s="221">
        <v>3750</v>
      </c>
      <c r="K3483" s="221">
        <v>1</v>
      </c>
      <c r="L3483" s="221">
        <v>3750</v>
      </c>
    </row>
    <row r="3484" spans="1:12" s="167" customFormat="1">
      <c r="A3484" s="218" t="str">
        <f t="shared" si="24"/>
        <v>O221016058339일반상품</v>
      </c>
      <c r="B3484" s="219" t="s">
        <v>8256</v>
      </c>
      <c r="C3484" s="219" t="s">
        <v>8023</v>
      </c>
      <c r="D3484" s="219" t="s">
        <v>8065</v>
      </c>
      <c r="E3484" s="219" t="s">
        <v>7707</v>
      </c>
      <c r="F3484" s="219" t="s">
        <v>7718</v>
      </c>
      <c r="G3484" s="219" t="s">
        <v>8318</v>
      </c>
      <c r="H3484" s="219" t="s">
        <v>5990</v>
      </c>
      <c r="I3484" s="220" t="s">
        <v>7220</v>
      </c>
      <c r="J3484" s="221">
        <v>670</v>
      </c>
      <c r="K3484" s="221">
        <v>4</v>
      </c>
      <c r="L3484" s="221">
        <v>2680</v>
      </c>
    </row>
    <row r="3485" spans="1:12" s="167" customFormat="1">
      <c r="A3485" s="218" t="str">
        <f t="shared" si="24"/>
        <v>O221016058339일반상품</v>
      </c>
      <c r="B3485" s="219" t="s">
        <v>8256</v>
      </c>
      <c r="C3485" s="219" t="s">
        <v>8023</v>
      </c>
      <c r="D3485" s="219" t="s">
        <v>8065</v>
      </c>
      <c r="E3485" s="219" t="s">
        <v>7707</v>
      </c>
      <c r="F3485" s="219" t="s">
        <v>7718</v>
      </c>
      <c r="G3485" s="219" t="s">
        <v>8318</v>
      </c>
      <c r="H3485" s="219" t="s">
        <v>5990</v>
      </c>
      <c r="I3485" s="220" t="s">
        <v>8616</v>
      </c>
      <c r="J3485" s="221">
        <v>1290</v>
      </c>
      <c r="K3485" s="221">
        <v>1</v>
      </c>
      <c r="L3485" s="221">
        <v>1290</v>
      </c>
    </row>
    <row r="3486" spans="1:12" s="167" customFormat="1">
      <c r="A3486" s="218" t="str">
        <f t="shared" si="24"/>
        <v>O221016058339일반상품</v>
      </c>
      <c r="B3486" s="219" t="s">
        <v>8256</v>
      </c>
      <c r="C3486" s="219" t="s">
        <v>8023</v>
      </c>
      <c r="D3486" s="219" t="s">
        <v>8065</v>
      </c>
      <c r="E3486" s="219" t="s">
        <v>7707</v>
      </c>
      <c r="F3486" s="219" t="s">
        <v>7718</v>
      </c>
      <c r="G3486" s="219" t="s">
        <v>8318</v>
      </c>
      <c r="H3486" s="219" t="s">
        <v>5990</v>
      </c>
      <c r="I3486" s="220" t="s">
        <v>8871</v>
      </c>
      <c r="J3486" s="221">
        <v>2100</v>
      </c>
      <c r="K3486" s="221">
        <v>1</v>
      </c>
      <c r="L3486" s="221">
        <v>2100</v>
      </c>
    </row>
    <row r="3487" spans="1:12" s="167" customFormat="1">
      <c r="A3487" s="218" t="str">
        <f t="shared" si="24"/>
        <v>O221016058339일반상품</v>
      </c>
      <c r="B3487" s="219" t="s">
        <v>8256</v>
      </c>
      <c r="C3487" s="219" t="s">
        <v>8023</v>
      </c>
      <c r="D3487" s="219" t="s">
        <v>8065</v>
      </c>
      <c r="E3487" s="219" t="s">
        <v>7707</v>
      </c>
      <c r="F3487" s="219" t="s">
        <v>7718</v>
      </c>
      <c r="G3487" s="219" t="s">
        <v>8318</v>
      </c>
      <c r="H3487" s="219" t="s">
        <v>5990</v>
      </c>
      <c r="I3487" s="220" t="s">
        <v>8744</v>
      </c>
      <c r="J3487" s="221">
        <v>790</v>
      </c>
      <c r="K3487" s="221">
        <v>1</v>
      </c>
      <c r="L3487" s="221">
        <v>790</v>
      </c>
    </row>
    <row r="3488" spans="1:12" s="167" customFormat="1">
      <c r="A3488" s="218" t="str">
        <f t="shared" si="24"/>
        <v>O221016058339일반상품</v>
      </c>
      <c r="B3488" s="219" t="s">
        <v>8256</v>
      </c>
      <c r="C3488" s="219" t="s">
        <v>8023</v>
      </c>
      <c r="D3488" s="219" t="s">
        <v>8065</v>
      </c>
      <c r="E3488" s="219" t="s">
        <v>7707</v>
      </c>
      <c r="F3488" s="219" t="s">
        <v>7718</v>
      </c>
      <c r="G3488" s="219" t="s">
        <v>8318</v>
      </c>
      <c r="H3488" s="219" t="s">
        <v>5990</v>
      </c>
      <c r="I3488" s="220" t="s">
        <v>7229</v>
      </c>
      <c r="J3488" s="221">
        <v>5900</v>
      </c>
      <c r="K3488" s="221">
        <v>1</v>
      </c>
      <c r="L3488" s="221">
        <v>5900</v>
      </c>
    </row>
    <row r="3489" spans="1:12" s="167" customFormat="1">
      <c r="A3489" s="218" t="str">
        <f t="shared" si="24"/>
        <v>O221016058339일반상품</v>
      </c>
      <c r="B3489" s="219" t="s">
        <v>8256</v>
      </c>
      <c r="C3489" s="219" t="s">
        <v>8023</v>
      </c>
      <c r="D3489" s="219" t="s">
        <v>8065</v>
      </c>
      <c r="E3489" s="219" t="s">
        <v>7707</v>
      </c>
      <c r="F3489" s="219" t="s">
        <v>7718</v>
      </c>
      <c r="G3489" s="219" t="s">
        <v>8318</v>
      </c>
      <c r="H3489" s="219" t="s">
        <v>5990</v>
      </c>
      <c r="I3489" s="220" t="s">
        <v>8651</v>
      </c>
      <c r="J3489" s="221">
        <v>7100</v>
      </c>
      <c r="K3489" s="221">
        <v>1</v>
      </c>
      <c r="L3489" s="221">
        <v>7100</v>
      </c>
    </row>
    <row r="3490" spans="1:12" s="167" customFormat="1">
      <c r="A3490" s="218" t="str">
        <f t="shared" si="24"/>
        <v>O221016058339일반상품</v>
      </c>
      <c r="B3490" s="219" t="s">
        <v>8256</v>
      </c>
      <c r="C3490" s="219" t="s">
        <v>8023</v>
      </c>
      <c r="D3490" s="219" t="s">
        <v>8065</v>
      </c>
      <c r="E3490" s="219" t="s">
        <v>7707</v>
      </c>
      <c r="F3490" s="219" t="s">
        <v>7718</v>
      </c>
      <c r="G3490" s="219" t="s">
        <v>8318</v>
      </c>
      <c r="H3490" s="219" t="s">
        <v>5990</v>
      </c>
      <c r="I3490" s="220" t="s">
        <v>7265</v>
      </c>
      <c r="J3490" s="221">
        <v>7400</v>
      </c>
      <c r="K3490" s="221">
        <v>1</v>
      </c>
      <c r="L3490" s="221">
        <v>7400</v>
      </c>
    </row>
    <row r="3491" spans="1:12" s="167" customFormat="1">
      <c r="A3491" s="218" t="str">
        <f t="shared" si="24"/>
        <v>O221016058339일반상품</v>
      </c>
      <c r="B3491" s="219" t="s">
        <v>8256</v>
      </c>
      <c r="C3491" s="219" t="s">
        <v>8023</v>
      </c>
      <c r="D3491" s="219" t="s">
        <v>8065</v>
      </c>
      <c r="E3491" s="219" t="s">
        <v>7707</v>
      </c>
      <c r="F3491" s="219" t="s">
        <v>7718</v>
      </c>
      <c r="G3491" s="219" t="s">
        <v>8318</v>
      </c>
      <c r="H3491" s="219" t="s">
        <v>5990</v>
      </c>
      <c r="I3491" s="220" t="s">
        <v>7231</v>
      </c>
      <c r="J3491" s="221">
        <v>5900</v>
      </c>
      <c r="K3491" s="221">
        <v>1</v>
      </c>
      <c r="L3491" s="221">
        <v>5900</v>
      </c>
    </row>
    <row r="3492" spans="1:12" s="167" customFormat="1">
      <c r="A3492" s="218" t="str">
        <f t="shared" si="24"/>
        <v>O221016058339일반상품</v>
      </c>
      <c r="B3492" s="219" t="s">
        <v>8256</v>
      </c>
      <c r="C3492" s="219" t="s">
        <v>8023</v>
      </c>
      <c r="D3492" s="219" t="s">
        <v>8065</v>
      </c>
      <c r="E3492" s="219" t="s">
        <v>7707</v>
      </c>
      <c r="F3492" s="219" t="s">
        <v>7718</v>
      </c>
      <c r="G3492" s="219" t="s">
        <v>8318</v>
      </c>
      <c r="H3492" s="219" t="s">
        <v>5990</v>
      </c>
      <c r="I3492" s="220" t="s">
        <v>8645</v>
      </c>
      <c r="J3492" s="221">
        <v>2350</v>
      </c>
      <c r="K3492" s="221">
        <v>2</v>
      </c>
      <c r="L3492" s="221">
        <v>4700</v>
      </c>
    </row>
    <row r="3493" spans="1:12" s="167" customFormat="1">
      <c r="A3493" s="218" t="str">
        <f t="shared" si="24"/>
        <v>O221016058339일반상품</v>
      </c>
      <c r="B3493" s="219" t="s">
        <v>8256</v>
      </c>
      <c r="C3493" s="219" t="s">
        <v>8023</v>
      </c>
      <c r="D3493" s="219" t="s">
        <v>8065</v>
      </c>
      <c r="E3493" s="219" t="s">
        <v>7707</v>
      </c>
      <c r="F3493" s="219" t="s">
        <v>7718</v>
      </c>
      <c r="G3493" s="219" t="s">
        <v>8318</v>
      </c>
      <c r="H3493" s="219" t="s">
        <v>5990</v>
      </c>
      <c r="I3493" s="220" t="s">
        <v>8718</v>
      </c>
      <c r="J3493" s="221">
        <v>2350</v>
      </c>
      <c r="K3493" s="221">
        <v>1</v>
      </c>
      <c r="L3493" s="221">
        <v>2350</v>
      </c>
    </row>
    <row r="3494" spans="1:12" s="167" customFormat="1">
      <c r="A3494" s="218" t="str">
        <f t="shared" si="24"/>
        <v>O221016058339일반상품</v>
      </c>
      <c r="B3494" s="219" t="s">
        <v>8256</v>
      </c>
      <c r="C3494" s="219" t="s">
        <v>8023</v>
      </c>
      <c r="D3494" s="219" t="s">
        <v>8065</v>
      </c>
      <c r="E3494" s="219" t="s">
        <v>7707</v>
      </c>
      <c r="F3494" s="219" t="s">
        <v>7718</v>
      </c>
      <c r="G3494" s="219" t="s">
        <v>8318</v>
      </c>
      <c r="H3494" s="219" t="s">
        <v>5990</v>
      </c>
      <c r="I3494" s="220" t="s">
        <v>7233</v>
      </c>
      <c r="J3494" s="221">
        <v>12500</v>
      </c>
      <c r="K3494" s="221">
        <v>1</v>
      </c>
      <c r="L3494" s="221">
        <v>12500</v>
      </c>
    </row>
    <row r="3495" spans="1:12" s="167" customFormat="1">
      <c r="A3495" s="218" t="str">
        <f t="shared" si="24"/>
        <v>O221016058339일반상품</v>
      </c>
      <c r="B3495" s="219" t="s">
        <v>8256</v>
      </c>
      <c r="C3495" s="219" t="s">
        <v>8023</v>
      </c>
      <c r="D3495" s="219" t="s">
        <v>8065</v>
      </c>
      <c r="E3495" s="219" t="s">
        <v>7707</v>
      </c>
      <c r="F3495" s="219" t="s">
        <v>7718</v>
      </c>
      <c r="G3495" s="219" t="s">
        <v>8318</v>
      </c>
      <c r="H3495" s="219" t="s">
        <v>5990</v>
      </c>
      <c r="I3495" s="220" t="s">
        <v>8490</v>
      </c>
      <c r="J3495" s="221">
        <v>3450</v>
      </c>
      <c r="K3495" s="221">
        <v>1</v>
      </c>
      <c r="L3495" s="221">
        <v>3450</v>
      </c>
    </row>
    <row r="3496" spans="1:12" s="167" customFormat="1">
      <c r="A3496" s="218" t="str">
        <f t="shared" si="24"/>
        <v>O221016058339일반상품</v>
      </c>
      <c r="B3496" s="219" t="s">
        <v>8256</v>
      </c>
      <c r="C3496" s="219" t="s">
        <v>8023</v>
      </c>
      <c r="D3496" s="219" t="s">
        <v>8065</v>
      </c>
      <c r="E3496" s="219" t="s">
        <v>7707</v>
      </c>
      <c r="F3496" s="219" t="s">
        <v>7718</v>
      </c>
      <c r="G3496" s="219" t="s">
        <v>8318</v>
      </c>
      <c r="H3496" s="219" t="s">
        <v>5990</v>
      </c>
      <c r="I3496" s="220" t="s">
        <v>7234</v>
      </c>
      <c r="J3496" s="221">
        <v>6980</v>
      </c>
      <c r="K3496" s="221">
        <v>1</v>
      </c>
      <c r="L3496" s="221">
        <v>6980</v>
      </c>
    </row>
    <row r="3497" spans="1:12" s="167" customFormat="1">
      <c r="A3497" s="218" t="str">
        <f t="shared" si="24"/>
        <v>O221016058339일반상품</v>
      </c>
      <c r="B3497" s="219" t="s">
        <v>8256</v>
      </c>
      <c r="C3497" s="219" t="s">
        <v>8023</v>
      </c>
      <c r="D3497" s="219" t="s">
        <v>8065</v>
      </c>
      <c r="E3497" s="219" t="s">
        <v>7707</v>
      </c>
      <c r="F3497" s="219" t="s">
        <v>7718</v>
      </c>
      <c r="G3497" s="219" t="s">
        <v>8318</v>
      </c>
      <c r="H3497" s="219" t="s">
        <v>5990</v>
      </c>
      <c r="I3497" s="220" t="s">
        <v>8551</v>
      </c>
      <c r="J3497" s="221">
        <v>8900</v>
      </c>
      <c r="K3497" s="221">
        <v>1</v>
      </c>
      <c r="L3497" s="221">
        <v>8900</v>
      </c>
    </row>
    <row r="3498" spans="1:12" s="167" customFormat="1">
      <c r="A3498" s="218" t="str">
        <f t="shared" si="24"/>
        <v>O221016058339일반상품</v>
      </c>
      <c r="B3498" s="219" t="s">
        <v>8256</v>
      </c>
      <c r="C3498" s="219" t="s">
        <v>8023</v>
      </c>
      <c r="D3498" s="219" t="s">
        <v>8065</v>
      </c>
      <c r="E3498" s="219" t="s">
        <v>7707</v>
      </c>
      <c r="F3498" s="219" t="s">
        <v>7718</v>
      </c>
      <c r="G3498" s="219" t="s">
        <v>8318</v>
      </c>
      <c r="H3498" s="219" t="s">
        <v>5990</v>
      </c>
      <c r="I3498" s="220" t="s">
        <v>8513</v>
      </c>
      <c r="J3498" s="221">
        <v>1030</v>
      </c>
      <c r="K3498" s="221">
        <v>3</v>
      </c>
      <c r="L3498" s="221">
        <v>3090</v>
      </c>
    </row>
    <row r="3499" spans="1:12" s="167" customFormat="1">
      <c r="A3499" s="218" t="str">
        <f t="shared" si="24"/>
        <v>O221016058339일반상품</v>
      </c>
      <c r="B3499" s="219" t="s">
        <v>8256</v>
      </c>
      <c r="C3499" s="219" t="s">
        <v>8023</v>
      </c>
      <c r="D3499" s="219" t="s">
        <v>8065</v>
      </c>
      <c r="E3499" s="219" t="s">
        <v>7707</v>
      </c>
      <c r="F3499" s="219" t="s">
        <v>7718</v>
      </c>
      <c r="G3499" s="219" t="s">
        <v>8318</v>
      </c>
      <c r="H3499" s="219" t="s">
        <v>5990</v>
      </c>
      <c r="I3499" s="220" t="s">
        <v>8646</v>
      </c>
      <c r="J3499" s="221">
        <v>4200</v>
      </c>
      <c r="K3499" s="221">
        <v>2</v>
      </c>
      <c r="L3499" s="221">
        <v>8400</v>
      </c>
    </row>
    <row r="3500" spans="1:12" s="167" customFormat="1">
      <c r="A3500" s="218" t="str">
        <f t="shared" si="24"/>
        <v>O221016058339일반상품</v>
      </c>
      <c r="B3500" s="219" t="s">
        <v>8256</v>
      </c>
      <c r="C3500" s="219" t="s">
        <v>8023</v>
      </c>
      <c r="D3500" s="219" t="s">
        <v>8065</v>
      </c>
      <c r="E3500" s="219" t="s">
        <v>7707</v>
      </c>
      <c r="F3500" s="219" t="s">
        <v>7718</v>
      </c>
      <c r="G3500" s="219" t="s">
        <v>8318</v>
      </c>
      <c r="H3500" s="219" t="s">
        <v>5990</v>
      </c>
      <c r="I3500" s="220" t="s">
        <v>8566</v>
      </c>
      <c r="J3500" s="221">
        <v>990</v>
      </c>
      <c r="K3500" s="221">
        <v>2</v>
      </c>
      <c r="L3500" s="221">
        <v>1980</v>
      </c>
    </row>
    <row r="3501" spans="1:12" s="167" customFormat="1">
      <c r="A3501" s="218" t="str">
        <f t="shared" si="24"/>
        <v>O221016058339일반상품</v>
      </c>
      <c r="B3501" s="219" t="s">
        <v>8256</v>
      </c>
      <c r="C3501" s="219" t="s">
        <v>8023</v>
      </c>
      <c r="D3501" s="219" t="s">
        <v>8065</v>
      </c>
      <c r="E3501" s="219" t="s">
        <v>7707</v>
      </c>
      <c r="F3501" s="219" t="s">
        <v>7718</v>
      </c>
      <c r="G3501" s="219" t="s">
        <v>8318</v>
      </c>
      <c r="H3501" s="219" t="s">
        <v>5990</v>
      </c>
      <c r="I3501" s="220" t="s">
        <v>8499</v>
      </c>
      <c r="J3501" s="221">
        <v>4400</v>
      </c>
      <c r="K3501" s="221">
        <v>1</v>
      </c>
      <c r="L3501" s="221">
        <v>4400</v>
      </c>
    </row>
    <row r="3502" spans="1:12" s="167" customFormat="1">
      <c r="A3502" s="218" t="str">
        <f t="shared" si="24"/>
        <v>O221016058339일반상품</v>
      </c>
      <c r="B3502" s="219" t="s">
        <v>8256</v>
      </c>
      <c r="C3502" s="219" t="s">
        <v>8023</v>
      </c>
      <c r="D3502" s="219" t="s">
        <v>8065</v>
      </c>
      <c r="E3502" s="219" t="s">
        <v>7707</v>
      </c>
      <c r="F3502" s="219" t="s">
        <v>7718</v>
      </c>
      <c r="G3502" s="219" t="s">
        <v>8318</v>
      </c>
      <c r="H3502" s="219" t="s">
        <v>5990</v>
      </c>
      <c r="I3502" s="220" t="s">
        <v>8988</v>
      </c>
      <c r="J3502" s="221">
        <v>2900</v>
      </c>
      <c r="K3502" s="221">
        <v>1</v>
      </c>
      <c r="L3502" s="221">
        <v>2900</v>
      </c>
    </row>
    <row r="3503" spans="1:12" s="167" customFormat="1">
      <c r="A3503" s="218" t="str">
        <f t="shared" si="24"/>
        <v>O221016058339일반상품</v>
      </c>
      <c r="B3503" s="219" t="s">
        <v>8256</v>
      </c>
      <c r="C3503" s="219" t="s">
        <v>8023</v>
      </c>
      <c r="D3503" s="219" t="s">
        <v>8065</v>
      </c>
      <c r="E3503" s="219" t="s">
        <v>7707</v>
      </c>
      <c r="F3503" s="219" t="s">
        <v>7718</v>
      </c>
      <c r="G3503" s="219" t="s">
        <v>8318</v>
      </c>
      <c r="H3503" s="219" t="s">
        <v>5990</v>
      </c>
      <c r="I3503" s="220" t="s">
        <v>8409</v>
      </c>
      <c r="J3503" s="221">
        <v>6630</v>
      </c>
      <c r="K3503" s="221">
        <v>1</v>
      </c>
      <c r="L3503" s="221">
        <v>6630</v>
      </c>
    </row>
    <row r="3504" spans="1:12" s="167" customFormat="1">
      <c r="A3504" s="218" t="str">
        <f t="shared" si="24"/>
        <v>O221016058339일반상품</v>
      </c>
      <c r="B3504" s="219" t="s">
        <v>8256</v>
      </c>
      <c r="C3504" s="219" t="s">
        <v>8023</v>
      </c>
      <c r="D3504" s="219" t="s">
        <v>8065</v>
      </c>
      <c r="E3504" s="219" t="s">
        <v>7707</v>
      </c>
      <c r="F3504" s="219" t="s">
        <v>7718</v>
      </c>
      <c r="G3504" s="219" t="s">
        <v>8318</v>
      </c>
      <c r="H3504" s="219" t="s">
        <v>5990</v>
      </c>
      <c r="I3504" s="220" t="s">
        <v>8032</v>
      </c>
      <c r="J3504" s="221">
        <v>8400</v>
      </c>
      <c r="K3504" s="221">
        <v>1</v>
      </c>
      <c r="L3504" s="221">
        <v>8400</v>
      </c>
    </row>
    <row r="3505" spans="1:12" s="167" customFormat="1">
      <c r="A3505" s="218" t="str">
        <f t="shared" si="24"/>
        <v>O221016058337일반상품</v>
      </c>
      <c r="B3505" s="219" t="s">
        <v>8257</v>
      </c>
      <c r="C3505" s="219" t="s">
        <v>8023</v>
      </c>
      <c r="D3505" s="219" t="s">
        <v>8065</v>
      </c>
      <c r="E3505" s="219" t="s">
        <v>7708</v>
      </c>
      <c r="F3505" s="219" t="s">
        <v>6394</v>
      </c>
      <c r="G3505" s="219" t="s">
        <v>7834</v>
      </c>
      <c r="H3505" s="219" t="s">
        <v>5990</v>
      </c>
      <c r="I3505" s="220" t="s">
        <v>8575</v>
      </c>
      <c r="J3505" s="221">
        <v>18600</v>
      </c>
      <c r="K3505" s="221">
        <v>1</v>
      </c>
      <c r="L3505" s="221">
        <v>18600</v>
      </c>
    </row>
    <row r="3506" spans="1:12" s="167" customFormat="1">
      <c r="A3506" s="218" t="str">
        <f t="shared" si="24"/>
        <v>O221016058337일반상품</v>
      </c>
      <c r="B3506" s="219" t="s">
        <v>8257</v>
      </c>
      <c r="C3506" s="219" t="s">
        <v>8023</v>
      </c>
      <c r="D3506" s="219" t="s">
        <v>8065</v>
      </c>
      <c r="E3506" s="219" t="s">
        <v>7708</v>
      </c>
      <c r="F3506" s="219" t="s">
        <v>6394</v>
      </c>
      <c r="G3506" s="219" t="s">
        <v>7834</v>
      </c>
      <c r="H3506" s="219" t="s">
        <v>5990</v>
      </c>
      <c r="I3506" s="220" t="s">
        <v>8661</v>
      </c>
      <c r="J3506" s="221">
        <v>1800</v>
      </c>
      <c r="K3506" s="221">
        <v>1</v>
      </c>
      <c r="L3506" s="221">
        <v>1800</v>
      </c>
    </row>
    <row r="3507" spans="1:12" s="167" customFormat="1">
      <c r="A3507" s="218" t="str">
        <f t="shared" si="24"/>
        <v>O221016058337일반상품</v>
      </c>
      <c r="B3507" s="219" t="s">
        <v>8257</v>
      </c>
      <c r="C3507" s="219" t="s">
        <v>8023</v>
      </c>
      <c r="D3507" s="219" t="s">
        <v>8065</v>
      </c>
      <c r="E3507" s="219" t="s">
        <v>7708</v>
      </c>
      <c r="F3507" s="219" t="s">
        <v>6394</v>
      </c>
      <c r="G3507" s="219" t="s">
        <v>7834</v>
      </c>
      <c r="H3507" s="219" t="s">
        <v>5990</v>
      </c>
      <c r="I3507" s="220" t="s">
        <v>8750</v>
      </c>
      <c r="J3507" s="221">
        <v>3360</v>
      </c>
      <c r="K3507" s="221">
        <v>1</v>
      </c>
      <c r="L3507" s="221">
        <v>3360</v>
      </c>
    </row>
    <row r="3508" spans="1:12" s="167" customFormat="1">
      <c r="A3508" s="218" t="str">
        <f t="shared" si="24"/>
        <v>O221016058337일반상품</v>
      </c>
      <c r="B3508" s="219" t="s">
        <v>8257</v>
      </c>
      <c r="C3508" s="219" t="s">
        <v>8023</v>
      </c>
      <c r="D3508" s="219" t="s">
        <v>8065</v>
      </c>
      <c r="E3508" s="219" t="s">
        <v>7708</v>
      </c>
      <c r="F3508" s="219" t="s">
        <v>6394</v>
      </c>
      <c r="G3508" s="219" t="s">
        <v>7834</v>
      </c>
      <c r="H3508" s="219" t="s">
        <v>5990</v>
      </c>
      <c r="I3508" s="220" t="s">
        <v>8989</v>
      </c>
      <c r="J3508" s="221">
        <v>3800</v>
      </c>
      <c r="K3508" s="221">
        <v>1</v>
      </c>
      <c r="L3508" s="221">
        <v>3800</v>
      </c>
    </row>
    <row r="3509" spans="1:12" s="167" customFormat="1">
      <c r="A3509" s="218" t="str">
        <f t="shared" si="24"/>
        <v>O221016058337일반상품</v>
      </c>
      <c r="B3509" s="219" t="s">
        <v>8257</v>
      </c>
      <c r="C3509" s="219" t="s">
        <v>8023</v>
      </c>
      <c r="D3509" s="219" t="s">
        <v>8065</v>
      </c>
      <c r="E3509" s="219" t="s">
        <v>7708</v>
      </c>
      <c r="F3509" s="219" t="s">
        <v>6394</v>
      </c>
      <c r="G3509" s="219" t="s">
        <v>7834</v>
      </c>
      <c r="H3509" s="219" t="s">
        <v>5990</v>
      </c>
      <c r="I3509" s="220" t="s">
        <v>8533</v>
      </c>
      <c r="J3509" s="221">
        <v>1630</v>
      </c>
      <c r="K3509" s="221">
        <v>1</v>
      </c>
      <c r="L3509" s="221">
        <v>1630</v>
      </c>
    </row>
    <row r="3510" spans="1:12" s="167" customFormat="1">
      <c r="A3510" s="218" t="str">
        <f t="shared" si="24"/>
        <v>O221016058337일반상품</v>
      </c>
      <c r="B3510" s="219" t="s">
        <v>8257</v>
      </c>
      <c r="C3510" s="219" t="s">
        <v>8023</v>
      </c>
      <c r="D3510" s="219" t="s">
        <v>8065</v>
      </c>
      <c r="E3510" s="219" t="s">
        <v>7708</v>
      </c>
      <c r="F3510" s="219" t="s">
        <v>6394</v>
      </c>
      <c r="G3510" s="219" t="s">
        <v>7834</v>
      </c>
      <c r="H3510" s="219" t="s">
        <v>5990</v>
      </c>
      <c r="I3510" s="220" t="s">
        <v>7203</v>
      </c>
      <c r="J3510" s="221">
        <v>5000</v>
      </c>
      <c r="K3510" s="221">
        <v>1</v>
      </c>
      <c r="L3510" s="221">
        <v>5000</v>
      </c>
    </row>
    <row r="3511" spans="1:12" s="167" customFormat="1">
      <c r="A3511" s="218" t="str">
        <f t="shared" si="24"/>
        <v>O221016058337일반상품</v>
      </c>
      <c r="B3511" s="219" t="s">
        <v>8257</v>
      </c>
      <c r="C3511" s="219" t="s">
        <v>8023</v>
      </c>
      <c r="D3511" s="219" t="s">
        <v>8065</v>
      </c>
      <c r="E3511" s="219" t="s">
        <v>7708</v>
      </c>
      <c r="F3511" s="219" t="s">
        <v>6394</v>
      </c>
      <c r="G3511" s="219" t="s">
        <v>7834</v>
      </c>
      <c r="H3511" s="219" t="s">
        <v>5990</v>
      </c>
      <c r="I3511" s="220" t="s">
        <v>7190</v>
      </c>
      <c r="J3511" s="221">
        <v>4430</v>
      </c>
      <c r="K3511" s="221">
        <v>1</v>
      </c>
      <c r="L3511" s="221">
        <v>4430</v>
      </c>
    </row>
    <row r="3512" spans="1:12" s="167" customFormat="1">
      <c r="A3512" s="218" t="str">
        <f t="shared" si="24"/>
        <v>O221016058337일반상품</v>
      </c>
      <c r="B3512" s="219" t="s">
        <v>8257</v>
      </c>
      <c r="C3512" s="219" t="s">
        <v>8023</v>
      </c>
      <c r="D3512" s="219" t="s">
        <v>8065</v>
      </c>
      <c r="E3512" s="219" t="s">
        <v>7708</v>
      </c>
      <c r="F3512" s="219" t="s">
        <v>6394</v>
      </c>
      <c r="G3512" s="219" t="s">
        <v>7834</v>
      </c>
      <c r="H3512" s="219" t="s">
        <v>5990</v>
      </c>
      <c r="I3512" s="220" t="s">
        <v>8365</v>
      </c>
      <c r="J3512" s="221">
        <v>6180</v>
      </c>
      <c r="K3512" s="221">
        <v>3</v>
      </c>
      <c r="L3512" s="221">
        <v>18540</v>
      </c>
    </row>
    <row r="3513" spans="1:12" s="167" customFormat="1">
      <c r="A3513" s="218" t="str">
        <f t="shared" si="24"/>
        <v>O221016058337일반상품</v>
      </c>
      <c r="B3513" s="219" t="s">
        <v>8257</v>
      </c>
      <c r="C3513" s="219" t="s">
        <v>8023</v>
      </c>
      <c r="D3513" s="219" t="s">
        <v>8065</v>
      </c>
      <c r="E3513" s="219" t="s">
        <v>7708</v>
      </c>
      <c r="F3513" s="219" t="s">
        <v>6394</v>
      </c>
      <c r="G3513" s="219" t="s">
        <v>7834</v>
      </c>
      <c r="H3513" s="219" t="s">
        <v>5990</v>
      </c>
      <c r="I3513" s="220" t="s">
        <v>7211</v>
      </c>
      <c r="J3513" s="221">
        <v>9000</v>
      </c>
      <c r="K3513" s="221">
        <v>1</v>
      </c>
      <c r="L3513" s="221">
        <v>9000</v>
      </c>
    </row>
    <row r="3514" spans="1:12" s="167" customFormat="1">
      <c r="A3514" s="218" t="str">
        <f t="shared" si="24"/>
        <v>O221016058337일반상품</v>
      </c>
      <c r="B3514" s="219" t="s">
        <v>8257</v>
      </c>
      <c r="C3514" s="219" t="s">
        <v>8023</v>
      </c>
      <c r="D3514" s="219" t="s">
        <v>8065</v>
      </c>
      <c r="E3514" s="219" t="s">
        <v>7708</v>
      </c>
      <c r="F3514" s="219" t="s">
        <v>6394</v>
      </c>
      <c r="G3514" s="219" t="s">
        <v>7834</v>
      </c>
      <c r="H3514" s="219" t="s">
        <v>5990</v>
      </c>
      <c r="I3514" s="220" t="s">
        <v>7975</v>
      </c>
      <c r="J3514" s="221">
        <v>2780</v>
      </c>
      <c r="K3514" s="221">
        <v>1</v>
      </c>
      <c r="L3514" s="221">
        <v>2780</v>
      </c>
    </row>
    <row r="3515" spans="1:12" s="167" customFormat="1">
      <c r="A3515" s="218" t="str">
        <f t="shared" si="24"/>
        <v>O221016058337일반상품</v>
      </c>
      <c r="B3515" s="219" t="s">
        <v>8257</v>
      </c>
      <c r="C3515" s="219" t="s">
        <v>8023</v>
      </c>
      <c r="D3515" s="219" t="s">
        <v>8065</v>
      </c>
      <c r="E3515" s="219" t="s">
        <v>7708</v>
      </c>
      <c r="F3515" s="219" t="s">
        <v>6394</v>
      </c>
      <c r="G3515" s="219" t="s">
        <v>7834</v>
      </c>
      <c r="H3515" s="219" t="s">
        <v>5990</v>
      </c>
      <c r="I3515" s="220" t="s">
        <v>8801</v>
      </c>
      <c r="J3515" s="221">
        <v>4200</v>
      </c>
      <c r="K3515" s="221">
        <v>2</v>
      </c>
      <c r="L3515" s="221">
        <v>8400</v>
      </c>
    </row>
    <row r="3516" spans="1:12" s="167" customFormat="1">
      <c r="A3516" s="218" t="str">
        <f t="shared" si="24"/>
        <v>O221016058337일반상품</v>
      </c>
      <c r="B3516" s="219" t="s">
        <v>8257</v>
      </c>
      <c r="C3516" s="219" t="s">
        <v>8023</v>
      </c>
      <c r="D3516" s="219" t="s">
        <v>8065</v>
      </c>
      <c r="E3516" s="219" t="s">
        <v>7708</v>
      </c>
      <c r="F3516" s="219" t="s">
        <v>6394</v>
      </c>
      <c r="G3516" s="219" t="s">
        <v>7834</v>
      </c>
      <c r="H3516" s="219" t="s">
        <v>5990</v>
      </c>
      <c r="I3516" s="220" t="s">
        <v>7198</v>
      </c>
      <c r="J3516" s="221">
        <v>2850</v>
      </c>
      <c r="K3516" s="221">
        <v>2</v>
      </c>
      <c r="L3516" s="221">
        <v>5700</v>
      </c>
    </row>
    <row r="3517" spans="1:12" s="167" customFormat="1">
      <c r="A3517" s="218" t="str">
        <f t="shared" si="24"/>
        <v>O221016058337일반상품</v>
      </c>
      <c r="B3517" s="219" t="s">
        <v>8257</v>
      </c>
      <c r="C3517" s="219" t="s">
        <v>8023</v>
      </c>
      <c r="D3517" s="219" t="s">
        <v>8065</v>
      </c>
      <c r="E3517" s="219" t="s">
        <v>7708</v>
      </c>
      <c r="F3517" s="219" t="s">
        <v>6394</v>
      </c>
      <c r="G3517" s="219" t="s">
        <v>7834</v>
      </c>
      <c r="H3517" s="219" t="s">
        <v>5990</v>
      </c>
      <c r="I3517" s="220" t="s">
        <v>7254</v>
      </c>
      <c r="J3517" s="221">
        <v>2850</v>
      </c>
      <c r="K3517" s="221">
        <v>2</v>
      </c>
      <c r="L3517" s="221">
        <v>5700</v>
      </c>
    </row>
    <row r="3518" spans="1:12" s="167" customFormat="1">
      <c r="A3518" s="218" t="str">
        <f t="shared" si="24"/>
        <v>O221016058337일반상품</v>
      </c>
      <c r="B3518" s="219" t="s">
        <v>8257</v>
      </c>
      <c r="C3518" s="219" t="s">
        <v>8023</v>
      </c>
      <c r="D3518" s="219" t="s">
        <v>8065</v>
      </c>
      <c r="E3518" s="219" t="s">
        <v>7708</v>
      </c>
      <c r="F3518" s="219" t="s">
        <v>6394</v>
      </c>
      <c r="G3518" s="219" t="s">
        <v>7834</v>
      </c>
      <c r="H3518" s="219" t="s">
        <v>5990</v>
      </c>
      <c r="I3518" s="220" t="s">
        <v>8366</v>
      </c>
      <c r="J3518" s="221">
        <v>8880</v>
      </c>
      <c r="K3518" s="221">
        <v>1</v>
      </c>
      <c r="L3518" s="221">
        <v>8880</v>
      </c>
    </row>
    <row r="3519" spans="1:12" s="167" customFormat="1">
      <c r="A3519" s="218" t="str">
        <f t="shared" si="24"/>
        <v>O221016058337일반상품</v>
      </c>
      <c r="B3519" s="219" t="s">
        <v>8257</v>
      </c>
      <c r="C3519" s="219" t="s">
        <v>8023</v>
      </c>
      <c r="D3519" s="219" t="s">
        <v>8065</v>
      </c>
      <c r="E3519" s="219" t="s">
        <v>7708</v>
      </c>
      <c r="F3519" s="219" t="s">
        <v>6394</v>
      </c>
      <c r="G3519" s="219" t="s">
        <v>7834</v>
      </c>
      <c r="H3519" s="219" t="s">
        <v>5990</v>
      </c>
      <c r="I3519" s="220" t="s">
        <v>8860</v>
      </c>
      <c r="J3519" s="221">
        <v>2800</v>
      </c>
      <c r="K3519" s="221">
        <v>1</v>
      </c>
      <c r="L3519" s="221">
        <v>2800</v>
      </c>
    </row>
    <row r="3520" spans="1:12" s="167" customFormat="1">
      <c r="A3520" s="218" t="str">
        <f t="shared" si="24"/>
        <v>O221016058337일반상품</v>
      </c>
      <c r="B3520" s="219" t="s">
        <v>8257</v>
      </c>
      <c r="C3520" s="219" t="s">
        <v>8023</v>
      </c>
      <c r="D3520" s="219" t="s">
        <v>8065</v>
      </c>
      <c r="E3520" s="219" t="s">
        <v>7708</v>
      </c>
      <c r="F3520" s="219" t="s">
        <v>6394</v>
      </c>
      <c r="G3520" s="219" t="s">
        <v>7834</v>
      </c>
      <c r="H3520" s="219" t="s">
        <v>5990</v>
      </c>
      <c r="I3520" s="220" t="s">
        <v>8975</v>
      </c>
      <c r="J3520" s="221">
        <v>2970</v>
      </c>
      <c r="K3520" s="221">
        <v>1</v>
      </c>
      <c r="L3520" s="221">
        <v>2970</v>
      </c>
    </row>
    <row r="3521" spans="1:12" s="167" customFormat="1">
      <c r="A3521" s="218" t="str">
        <f t="shared" si="24"/>
        <v>O221016058337일반상품</v>
      </c>
      <c r="B3521" s="219" t="s">
        <v>8257</v>
      </c>
      <c r="C3521" s="219" t="s">
        <v>8023</v>
      </c>
      <c r="D3521" s="219" t="s">
        <v>8065</v>
      </c>
      <c r="E3521" s="219" t="s">
        <v>7708</v>
      </c>
      <c r="F3521" s="219" t="s">
        <v>6394</v>
      </c>
      <c r="G3521" s="219" t="s">
        <v>7834</v>
      </c>
      <c r="H3521" s="219" t="s">
        <v>5990</v>
      </c>
      <c r="I3521" s="220" t="s">
        <v>8630</v>
      </c>
      <c r="J3521" s="221">
        <v>1500</v>
      </c>
      <c r="K3521" s="221">
        <v>2</v>
      </c>
      <c r="L3521" s="221">
        <v>3000</v>
      </c>
    </row>
    <row r="3522" spans="1:12" s="167" customFormat="1">
      <c r="A3522" s="218" t="str">
        <f t="shared" si="24"/>
        <v>O221016058337일반상품</v>
      </c>
      <c r="B3522" s="219" t="s">
        <v>8257</v>
      </c>
      <c r="C3522" s="219" t="s">
        <v>8023</v>
      </c>
      <c r="D3522" s="219" t="s">
        <v>8065</v>
      </c>
      <c r="E3522" s="219" t="s">
        <v>7708</v>
      </c>
      <c r="F3522" s="219" t="s">
        <v>6394</v>
      </c>
      <c r="G3522" s="219" t="s">
        <v>7834</v>
      </c>
      <c r="H3522" s="219" t="s">
        <v>5990</v>
      </c>
      <c r="I3522" s="220" t="s">
        <v>8631</v>
      </c>
      <c r="J3522" s="221">
        <v>4760</v>
      </c>
      <c r="K3522" s="221">
        <v>1</v>
      </c>
      <c r="L3522" s="221">
        <v>4760</v>
      </c>
    </row>
    <row r="3523" spans="1:12" s="167" customFormat="1">
      <c r="A3523" s="218" t="str">
        <f t="shared" si="24"/>
        <v>O221016058337일반상품</v>
      </c>
      <c r="B3523" s="219" t="s">
        <v>8257</v>
      </c>
      <c r="C3523" s="219" t="s">
        <v>8023</v>
      </c>
      <c r="D3523" s="219" t="s">
        <v>8065</v>
      </c>
      <c r="E3523" s="219" t="s">
        <v>7708</v>
      </c>
      <c r="F3523" s="219" t="s">
        <v>6394</v>
      </c>
      <c r="G3523" s="219" t="s">
        <v>7834</v>
      </c>
      <c r="H3523" s="219" t="s">
        <v>5990</v>
      </c>
      <c r="I3523" s="220" t="s">
        <v>7201</v>
      </c>
      <c r="J3523" s="221">
        <v>12480</v>
      </c>
      <c r="K3523" s="221">
        <v>1</v>
      </c>
      <c r="L3523" s="221">
        <v>12480</v>
      </c>
    </row>
    <row r="3524" spans="1:12" s="167" customFormat="1">
      <c r="A3524" s="218" t="str">
        <f t="shared" si="24"/>
        <v>O221016058337일반상품</v>
      </c>
      <c r="B3524" s="219" t="s">
        <v>8257</v>
      </c>
      <c r="C3524" s="219" t="s">
        <v>8023</v>
      </c>
      <c r="D3524" s="219" t="s">
        <v>8065</v>
      </c>
      <c r="E3524" s="219" t="s">
        <v>7708</v>
      </c>
      <c r="F3524" s="219" t="s">
        <v>6394</v>
      </c>
      <c r="G3524" s="219" t="s">
        <v>7834</v>
      </c>
      <c r="H3524" s="219" t="s">
        <v>5990</v>
      </c>
      <c r="I3524" s="220" t="s">
        <v>8470</v>
      </c>
      <c r="J3524" s="221">
        <v>19700</v>
      </c>
      <c r="K3524" s="221">
        <v>1</v>
      </c>
      <c r="L3524" s="221">
        <v>19700</v>
      </c>
    </row>
    <row r="3525" spans="1:12" s="167" customFormat="1">
      <c r="A3525" s="218" t="str">
        <f t="shared" si="24"/>
        <v>O221016058337일반상품</v>
      </c>
      <c r="B3525" s="219" t="s">
        <v>8257</v>
      </c>
      <c r="C3525" s="219" t="s">
        <v>8023</v>
      </c>
      <c r="D3525" s="219" t="s">
        <v>8065</v>
      </c>
      <c r="E3525" s="219" t="s">
        <v>7708</v>
      </c>
      <c r="F3525" s="219" t="s">
        <v>6394</v>
      </c>
      <c r="G3525" s="219" t="s">
        <v>7834</v>
      </c>
      <c r="H3525" s="219" t="s">
        <v>5990</v>
      </c>
      <c r="I3525" s="220" t="s">
        <v>8755</v>
      </c>
      <c r="J3525" s="221">
        <v>4840</v>
      </c>
      <c r="K3525" s="221">
        <v>1</v>
      </c>
      <c r="L3525" s="221">
        <v>4840</v>
      </c>
    </row>
    <row r="3526" spans="1:12" s="167" customFormat="1">
      <c r="A3526" s="218" t="str">
        <f t="shared" si="24"/>
        <v>O221016058337일반상품</v>
      </c>
      <c r="B3526" s="219" t="s">
        <v>8257</v>
      </c>
      <c r="C3526" s="219" t="s">
        <v>8023</v>
      </c>
      <c r="D3526" s="219" t="s">
        <v>8065</v>
      </c>
      <c r="E3526" s="219" t="s">
        <v>7708</v>
      </c>
      <c r="F3526" s="219" t="s">
        <v>6394</v>
      </c>
      <c r="G3526" s="219" t="s">
        <v>7834</v>
      </c>
      <c r="H3526" s="219" t="s">
        <v>5990</v>
      </c>
      <c r="I3526" s="220" t="s">
        <v>8485</v>
      </c>
      <c r="J3526" s="221">
        <v>3300</v>
      </c>
      <c r="K3526" s="221">
        <v>1</v>
      </c>
      <c r="L3526" s="221">
        <v>3300</v>
      </c>
    </row>
    <row r="3527" spans="1:12" s="167" customFormat="1">
      <c r="A3527" s="218" t="str">
        <f t="shared" si="24"/>
        <v>O221016058337일반상품</v>
      </c>
      <c r="B3527" s="219" t="s">
        <v>8257</v>
      </c>
      <c r="C3527" s="219" t="s">
        <v>8023</v>
      </c>
      <c r="D3527" s="219" t="s">
        <v>8065</v>
      </c>
      <c r="E3527" s="219" t="s">
        <v>7708</v>
      </c>
      <c r="F3527" s="219" t="s">
        <v>6394</v>
      </c>
      <c r="G3527" s="219" t="s">
        <v>7834</v>
      </c>
      <c r="H3527" s="219" t="s">
        <v>5990</v>
      </c>
      <c r="I3527" s="220" t="s">
        <v>8928</v>
      </c>
      <c r="J3527" s="221">
        <v>3600</v>
      </c>
      <c r="K3527" s="221">
        <v>1</v>
      </c>
      <c r="L3527" s="221">
        <v>3600</v>
      </c>
    </row>
    <row r="3528" spans="1:12" s="167" customFormat="1">
      <c r="A3528" s="218" t="str">
        <f t="shared" si="24"/>
        <v>O221016058337일반상품</v>
      </c>
      <c r="B3528" s="219" t="s">
        <v>8257</v>
      </c>
      <c r="C3528" s="219" t="s">
        <v>8023</v>
      </c>
      <c r="D3528" s="219" t="s">
        <v>8065</v>
      </c>
      <c r="E3528" s="219" t="s">
        <v>7708</v>
      </c>
      <c r="F3528" s="219" t="s">
        <v>6394</v>
      </c>
      <c r="G3528" s="219" t="s">
        <v>7834</v>
      </c>
      <c r="H3528" s="219" t="s">
        <v>5990</v>
      </c>
      <c r="I3528" s="220" t="s">
        <v>8030</v>
      </c>
      <c r="J3528" s="221">
        <v>12500</v>
      </c>
      <c r="K3528" s="221">
        <v>2</v>
      </c>
      <c r="L3528" s="221">
        <v>25000</v>
      </c>
    </row>
    <row r="3529" spans="1:12" s="167" customFormat="1">
      <c r="A3529" s="218" t="str">
        <f t="shared" si="24"/>
        <v>O221016058337일반상품</v>
      </c>
      <c r="B3529" s="219" t="s">
        <v>8257</v>
      </c>
      <c r="C3529" s="219" t="s">
        <v>8023</v>
      </c>
      <c r="D3529" s="219" t="s">
        <v>8065</v>
      </c>
      <c r="E3529" s="219" t="s">
        <v>7708</v>
      </c>
      <c r="F3529" s="219" t="s">
        <v>6394</v>
      </c>
      <c r="G3529" s="219" t="s">
        <v>7834</v>
      </c>
      <c r="H3529" s="219" t="s">
        <v>5990</v>
      </c>
      <c r="I3529" s="220" t="s">
        <v>7925</v>
      </c>
      <c r="J3529" s="221">
        <v>1400</v>
      </c>
      <c r="K3529" s="221">
        <v>1</v>
      </c>
      <c r="L3529" s="221">
        <v>1400</v>
      </c>
    </row>
    <row r="3530" spans="1:12" s="167" customFormat="1">
      <c r="A3530" s="218" t="str">
        <f t="shared" si="24"/>
        <v>O221016058337일반상품</v>
      </c>
      <c r="B3530" s="219" t="s">
        <v>8257</v>
      </c>
      <c r="C3530" s="219" t="s">
        <v>8023</v>
      </c>
      <c r="D3530" s="219" t="s">
        <v>8065</v>
      </c>
      <c r="E3530" s="219" t="s">
        <v>7708</v>
      </c>
      <c r="F3530" s="219" t="s">
        <v>6394</v>
      </c>
      <c r="G3530" s="219" t="s">
        <v>7834</v>
      </c>
      <c r="H3530" s="219" t="s">
        <v>5990</v>
      </c>
      <c r="I3530" s="220" t="s">
        <v>8400</v>
      </c>
      <c r="J3530" s="221">
        <v>1230</v>
      </c>
      <c r="K3530" s="221">
        <v>2</v>
      </c>
      <c r="L3530" s="221">
        <v>2460</v>
      </c>
    </row>
    <row r="3531" spans="1:12" s="167" customFormat="1">
      <c r="A3531" s="218" t="str">
        <f t="shared" si="24"/>
        <v>O221016058337일반상품</v>
      </c>
      <c r="B3531" s="219" t="s">
        <v>8257</v>
      </c>
      <c r="C3531" s="219" t="s">
        <v>8023</v>
      </c>
      <c r="D3531" s="219" t="s">
        <v>8065</v>
      </c>
      <c r="E3531" s="219" t="s">
        <v>7708</v>
      </c>
      <c r="F3531" s="219" t="s">
        <v>6394</v>
      </c>
      <c r="G3531" s="219" t="s">
        <v>7834</v>
      </c>
      <c r="H3531" s="219" t="s">
        <v>5990</v>
      </c>
      <c r="I3531" s="220" t="s">
        <v>8853</v>
      </c>
      <c r="J3531" s="221">
        <v>5430</v>
      </c>
      <c r="K3531" s="221">
        <v>1</v>
      </c>
      <c r="L3531" s="221">
        <v>5430</v>
      </c>
    </row>
    <row r="3532" spans="1:12" s="167" customFormat="1">
      <c r="A3532" s="218" t="str">
        <f t="shared" si="24"/>
        <v>O221016058337일반상품</v>
      </c>
      <c r="B3532" s="219" t="s">
        <v>8257</v>
      </c>
      <c r="C3532" s="219" t="s">
        <v>8023</v>
      </c>
      <c r="D3532" s="219" t="s">
        <v>8065</v>
      </c>
      <c r="E3532" s="219" t="s">
        <v>7708</v>
      </c>
      <c r="F3532" s="219" t="s">
        <v>6394</v>
      </c>
      <c r="G3532" s="219" t="s">
        <v>7834</v>
      </c>
      <c r="H3532" s="219" t="s">
        <v>5990</v>
      </c>
      <c r="I3532" s="220" t="s">
        <v>7205</v>
      </c>
      <c r="J3532" s="221">
        <v>5430</v>
      </c>
      <c r="K3532" s="221">
        <v>1</v>
      </c>
      <c r="L3532" s="221">
        <v>5430</v>
      </c>
    </row>
    <row r="3533" spans="1:12" s="167" customFormat="1">
      <c r="A3533" s="218" t="str">
        <f t="shared" si="24"/>
        <v>O221016058337일반상품</v>
      </c>
      <c r="B3533" s="219" t="s">
        <v>8257</v>
      </c>
      <c r="C3533" s="219" t="s">
        <v>8023</v>
      </c>
      <c r="D3533" s="219" t="s">
        <v>8065</v>
      </c>
      <c r="E3533" s="219" t="s">
        <v>7708</v>
      </c>
      <c r="F3533" s="219" t="s">
        <v>6394</v>
      </c>
      <c r="G3533" s="219" t="s">
        <v>7834</v>
      </c>
      <c r="H3533" s="219" t="s">
        <v>5990</v>
      </c>
      <c r="I3533" s="220" t="s">
        <v>8797</v>
      </c>
      <c r="J3533" s="221">
        <v>1170</v>
      </c>
      <c r="K3533" s="221">
        <v>2</v>
      </c>
      <c r="L3533" s="221">
        <v>2340</v>
      </c>
    </row>
    <row r="3534" spans="1:12" s="167" customFormat="1">
      <c r="A3534" s="218" t="str">
        <f t="shared" si="24"/>
        <v>O221016058337일반상품</v>
      </c>
      <c r="B3534" s="219" t="s">
        <v>8257</v>
      </c>
      <c r="C3534" s="219" t="s">
        <v>8023</v>
      </c>
      <c r="D3534" s="219" t="s">
        <v>8065</v>
      </c>
      <c r="E3534" s="219" t="s">
        <v>7708</v>
      </c>
      <c r="F3534" s="219" t="s">
        <v>6394</v>
      </c>
      <c r="G3534" s="219" t="s">
        <v>7834</v>
      </c>
      <c r="H3534" s="219" t="s">
        <v>5990</v>
      </c>
      <c r="I3534" s="220" t="s">
        <v>7220</v>
      </c>
      <c r="J3534" s="221">
        <v>670</v>
      </c>
      <c r="K3534" s="221">
        <v>3</v>
      </c>
      <c r="L3534" s="221">
        <v>2010</v>
      </c>
    </row>
    <row r="3535" spans="1:12" s="167" customFormat="1">
      <c r="A3535" s="218" t="str">
        <f t="shared" si="24"/>
        <v>O221016058337일반상품</v>
      </c>
      <c r="B3535" s="219" t="s">
        <v>8257</v>
      </c>
      <c r="C3535" s="219" t="s">
        <v>8023</v>
      </c>
      <c r="D3535" s="219" t="s">
        <v>8065</v>
      </c>
      <c r="E3535" s="219" t="s">
        <v>7708</v>
      </c>
      <c r="F3535" s="219" t="s">
        <v>6394</v>
      </c>
      <c r="G3535" s="219" t="s">
        <v>7834</v>
      </c>
      <c r="H3535" s="219" t="s">
        <v>5990</v>
      </c>
      <c r="I3535" s="220" t="s">
        <v>8430</v>
      </c>
      <c r="J3535" s="221">
        <v>1250</v>
      </c>
      <c r="K3535" s="221">
        <v>4</v>
      </c>
      <c r="L3535" s="221">
        <v>5000</v>
      </c>
    </row>
    <row r="3536" spans="1:12" s="167" customFormat="1">
      <c r="A3536" s="218" t="str">
        <f t="shared" si="24"/>
        <v>O221016058337일반상품</v>
      </c>
      <c r="B3536" s="219" t="s">
        <v>8257</v>
      </c>
      <c r="C3536" s="219" t="s">
        <v>8023</v>
      </c>
      <c r="D3536" s="219" t="s">
        <v>8065</v>
      </c>
      <c r="E3536" s="219" t="s">
        <v>7708</v>
      </c>
      <c r="F3536" s="219" t="s">
        <v>6394</v>
      </c>
      <c r="G3536" s="219" t="s">
        <v>7834</v>
      </c>
      <c r="H3536" s="219" t="s">
        <v>5990</v>
      </c>
      <c r="I3536" s="220" t="s">
        <v>8332</v>
      </c>
      <c r="J3536" s="221">
        <v>3070</v>
      </c>
      <c r="K3536" s="221">
        <v>1</v>
      </c>
      <c r="L3536" s="221">
        <v>3070</v>
      </c>
    </row>
    <row r="3537" spans="1:12" s="167" customFormat="1">
      <c r="A3537" s="218" t="str">
        <f t="shared" si="24"/>
        <v>O221016058337일반상품</v>
      </c>
      <c r="B3537" s="219" t="s">
        <v>8257</v>
      </c>
      <c r="C3537" s="219" t="s">
        <v>8023</v>
      </c>
      <c r="D3537" s="219" t="s">
        <v>8065</v>
      </c>
      <c r="E3537" s="219" t="s">
        <v>7708</v>
      </c>
      <c r="F3537" s="219" t="s">
        <v>6394</v>
      </c>
      <c r="G3537" s="219" t="s">
        <v>7834</v>
      </c>
      <c r="H3537" s="219" t="s">
        <v>5990</v>
      </c>
      <c r="I3537" s="220" t="s">
        <v>7195</v>
      </c>
      <c r="J3537" s="221">
        <v>3710</v>
      </c>
      <c r="K3537" s="221">
        <v>1</v>
      </c>
      <c r="L3537" s="221">
        <v>3710</v>
      </c>
    </row>
    <row r="3538" spans="1:12" s="167" customFormat="1">
      <c r="A3538" s="218" t="str">
        <f t="shared" si="24"/>
        <v>O221016058337일반상품</v>
      </c>
      <c r="B3538" s="219" t="s">
        <v>8257</v>
      </c>
      <c r="C3538" s="219" t="s">
        <v>8023</v>
      </c>
      <c r="D3538" s="219" t="s">
        <v>8065</v>
      </c>
      <c r="E3538" s="219" t="s">
        <v>7708</v>
      </c>
      <c r="F3538" s="219" t="s">
        <v>6394</v>
      </c>
      <c r="G3538" s="219" t="s">
        <v>7834</v>
      </c>
      <c r="H3538" s="219" t="s">
        <v>5990</v>
      </c>
      <c r="I3538" s="220" t="s">
        <v>8497</v>
      </c>
      <c r="J3538" s="221">
        <v>900</v>
      </c>
      <c r="K3538" s="221">
        <v>2</v>
      </c>
      <c r="L3538" s="221">
        <v>1800</v>
      </c>
    </row>
    <row r="3539" spans="1:12" s="167" customFormat="1">
      <c r="A3539" s="218" t="str">
        <f t="shared" si="24"/>
        <v>O221016058337일반상품</v>
      </c>
      <c r="B3539" s="219" t="s">
        <v>8257</v>
      </c>
      <c r="C3539" s="219" t="s">
        <v>8023</v>
      </c>
      <c r="D3539" s="219" t="s">
        <v>8065</v>
      </c>
      <c r="E3539" s="219" t="s">
        <v>7708</v>
      </c>
      <c r="F3539" s="219" t="s">
        <v>6394</v>
      </c>
      <c r="G3539" s="219" t="s">
        <v>7834</v>
      </c>
      <c r="H3539" s="219" t="s">
        <v>5990</v>
      </c>
      <c r="I3539" s="220" t="s">
        <v>7232</v>
      </c>
      <c r="J3539" s="221">
        <v>3550</v>
      </c>
      <c r="K3539" s="221">
        <v>1</v>
      </c>
      <c r="L3539" s="221">
        <v>3550</v>
      </c>
    </row>
    <row r="3540" spans="1:12" s="167" customFormat="1">
      <c r="A3540" s="218" t="str">
        <f t="shared" si="24"/>
        <v>O221016058337일반상품</v>
      </c>
      <c r="B3540" s="219" t="s">
        <v>8257</v>
      </c>
      <c r="C3540" s="219" t="s">
        <v>8023</v>
      </c>
      <c r="D3540" s="219" t="s">
        <v>8065</v>
      </c>
      <c r="E3540" s="219" t="s">
        <v>7708</v>
      </c>
      <c r="F3540" s="219" t="s">
        <v>6394</v>
      </c>
      <c r="G3540" s="219" t="s">
        <v>7834</v>
      </c>
      <c r="H3540" s="219" t="s">
        <v>5990</v>
      </c>
      <c r="I3540" s="220" t="s">
        <v>8540</v>
      </c>
      <c r="J3540" s="221">
        <v>4300</v>
      </c>
      <c r="K3540" s="221">
        <v>1</v>
      </c>
      <c r="L3540" s="221">
        <v>4300</v>
      </c>
    </row>
    <row r="3541" spans="1:12" s="167" customFormat="1">
      <c r="A3541" s="218" t="str">
        <f t="shared" si="24"/>
        <v>O221016058337일반상품</v>
      </c>
      <c r="B3541" s="219" t="s">
        <v>8257</v>
      </c>
      <c r="C3541" s="219" t="s">
        <v>8023</v>
      </c>
      <c r="D3541" s="219" t="s">
        <v>8065</v>
      </c>
      <c r="E3541" s="219" t="s">
        <v>7708</v>
      </c>
      <c r="F3541" s="219" t="s">
        <v>6394</v>
      </c>
      <c r="G3541" s="219" t="s">
        <v>7834</v>
      </c>
      <c r="H3541" s="219" t="s">
        <v>5990</v>
      </c>
      <c r="I3541" s="220" t="s">
        <v>8689</v>
      </c>
      <c r="J3541" s="221">
        <v>18530</v>
      </c>
      <c r="K3541" s="221">
        <v>1</v>
      </c>
      <c r="L3541" s="221">
        <v>18530</v>
      </c>
    </row>
    <row r="3542" spans="1:12" s="167" customFormat="1">
      <c r="A3542" s="218" t="str">
        <f t="shared" si="24"/>
        <v>O221016058337일반상품</v>
      </c>
      <c r="B3542" s="219" t="s">
        <v>8257</v>
      </c>
      <c r="C3542" s="219" t="s">
        <v>8023</v>
      </c>
      <c r="D3542" s="219" t="s">
        <v>8065</v>
      </c>
      <c r="E3542" s="219" t="s">
        <v>7708</v>
      </c>
      <c r="F3542" s="219" t="s">
        <v>6394</v>
      </c>
      <c r="G3542" s="219" t="s">
        <v>7834</v>
      </c>
      <c r="H3542" s="219" t="s">
        <v>5990</v>
      </c>
      <c r="I3542" s="220" t="s">
        <v>7234</v>
      </c>
      <c r="J3542" s="221">
        <v>6980</v>
      </c>
      <c r="K3542" s="221">
        <v>1</v>
      </c>
      <c r="L3542" s="221">
        <v>6980</v>
      </c>
    </row>
    <row r="3543" spans="1:12" s="167" customFormat="1">
      <c r="A3543" s="218" t="str">
        <f t="shared" si="24"/>
        <v>O221016058337일반상품</v>
      </c>
      <c r="B3543" s="219" t="s">
        <v>8257</v>
      </c>
      <c r="C3543" s="219" t="s">
        <v>8023</v>
      </c>
      <c r="D3543" s="219" t="s">
        <v>8065</v>
      </c>
      <c r="E3543" s="219" t="s">
        <v>7708</v>
      </c>
      <c r="F3543" s="219" t="s">
        <v>6394</v>
      </c>
      <c r="G3543" s="219" t="s">
        <v>7834</v>
      </c>
      <c r="H3543" s="219" t="s">
        <v>5990</v>
      </c>
      <c r="I3543" s="220" t="s">
        <v>8729</v>
      </c>
      <c r="J3543" s="221">
        <v>1800</v>
      </c>
      <c r="K3543" s="221">
        <v>3</v>
      </c>
      <c r="L3543" s="221">
        <v>5400</v>
      </c>
    </row>
    <row r="3544" spans="1:12" s="167" customFormat="1">
      <c r="A3544" s="218" t="str">
        <f t="shared" si="24"/>
        <v>O221016058337일반상품</v>
      </c>
      <c r="B3544" s="219" t="s">
        <v>8257</v>
      </c>
      <c r="C3544" s="219" t="s">
        <v>8023</v>
      </c>
      <c r="D3544" s="219" t="s">
        <v>8065</v>
      </c>
      <c r="E3544" s="219" t="s">
        <v>7708</v>
      </c>
      <c r="F3544" s="219" t="s">
        <v>6394</v>
      </c>
      <c r="G3544" s="219" t="s">
        <v>7834</v>
      </c>
      <c r="H3544" s="219" t="s">
        <v>5990</v>
      </c>
      <c r="I3544" s="220" t="s">
        <v>8529</v>
      </c>
      <c r="J3544" s="221">
        <v>1070</v>
      </c>
      <c r="K3544" s="221">
        <v>3</v>
      </c>
      <c r="L3544" s="221">
        <v>3210</v>
      </c>
    </row>
    <row r="3545" spans="1:12" s="167" customFormat="1">
      <c r="A3545" s="218" t="str">
        <f t="shared" si="24"/>
        <v>O221016058337일반상품</v>
      </c>
      <c r="B3545" s="219" t="s">
        <v>8257</v>
      </c>
      <c r="C3545" s="219" t="s">
        <v>8023</v>
      </c>
      <c r="D3545" s="219" t="s">
        <v>8065</v>
      </c>
      <c r="E3545" s="219" t="s">
        <v>7708</v>
      </c>
      <c r="F3545" s="219" t="s">
        <v>6394</v>
      </c>
      <c r="G3545" s="219" t="s">
        <v>7834</v>
      </c>
      <c r="H3545" s="219" t="s">
        <v>5990</v>
      </c>
      <c r="I3545" s="220" t="s">
        <v>8552</v>
      </c>
      <c r="J3545" s="221">
        <v>14000</v>
      </c>
      <c r="K3545" s="221">
        <v>1</v>
      </c>
      <c r="L3545" s="221">
        <v>14000</v>
      </c>
    </row>
    <row r="3546" spans="1:12" s="167" customFormat="1">
      <c r="A3546" s="218" t="str">
        <f t="shared" si="24"/>
        <v>O221016058337일반상품</v>
      </c>
      <c r="B3546" s="219" t="s">
        <v>8257</v>
      </c>
      <c r="C3546" s="219" t="s">
        <v>8023</v>
      </c>
      <c r="D3546" s="219" t="s">
        <v>8065</v>
      </c>
      <c r="E3546" s="219" t="s">
        <v>7708</v>
      </c>
      <c r="F3546" s="219" t="s">
        <v>6394</v>
      </c>
      <c r="G3546" s="219" t="s">
        <v>7834</v>
      </c>
      <c r="H3546" s="219" t="s">
        <v>5990</v>
      </c>
      <c r="I3546" s="220" t="s">
        <v>8336</v>
      </c>
      <c r="J3546" s="221">
        <v>4320</v>
      </c>
      <c r="K3546" s="221">
        <v>1</v>
      </c>
      <c r="L3546" s="221">
        <v>4320</v>
      </c>
    </row>
    <row r="3547" spans="1:12" s="167" customFormat="1">
      <c r="A3547" s="218" t="str">
        <f t="shared" si="24"/>
        <v>O221016058337일반상품</v>
      </c>
      <c r="B3547" s="219" t="s">
        <v>8257</v>
      </c>
      <c r="C3547" s="219" t="s">
        <v>8023</v>
      </c>
      <c r="D3547" s="219" t="s">
        <v>8065</v>
      </c>
      <c r="E3547" s="219" t="s">
        <v>7708</v>
      </c>
      <c r="F3547" s="219" t="s">
        <v>6394</v>
      </c>
      <c r="G3547" s="219" t="s">
        <v>7834</v>
      </c>
      <c r="H3547" s="219" t="s">
        <v>5990</v>
      </c>
      <c r="I3547" s="220" t="s">
        <v>7208</v>
      </c>
      <c r="J3547" s="221">
        <v>3600</v>
      </c>
      <c r="K3547" s="221">
        <v>1</v>
      </c>
      <c r="L3547" s="221">
        <v>3600</v>
      </c>
    </row>
    <row r="3548" spans="1:12" s="167" customFormat="1">
      <c r="A3548" s="218" t="str">
        <f t="shared" si="24"/>
        <v>O221016058337일반상품</v>
      </c>
      <c r="B3548" s="219" t="s">
        <v>8257</v>
      </c>
      <c r="C3548" s="219" t="s">
        <v>8023</v>
      </c>
      <c r="D3548" s="219" t="s">
        <v>8065</v>
      </c>
      <c r="E3548" s="219" t="s">
        <v>7708</v>
      </c>
      <c r="F3548" s="219" t="s">
        <v>6394</v>
      </c>
      <c r="G3548" s="219" t="s">
        <v>7834</v>
      </c>
      <c r="H3548" s="219" t="s">
        <v>5990</v>
      </c>
      <c r="I3548" s="220" t="s">
        <v>8516</v>
      </c>
      <c r="J3548" s="221">
        <v>1080</v>
      </c>
      <c r="K3548" s="221">
        <v>2</v>
      </c>
      <c r="L3548" s="221">
        <v>2160</v>
      </c>
    </row>
    <row r="3549" spans="1:12" s="167" customFormat="1">
      <c r="A3549" s="218" t="str">
        <f t="shared" si="24"/>
        <v>O221016058337일반상품</v>
      </c>
      <c r="B3549" s="219" t="s">
        <v>8257</v>
      </c>
      <c r="C3549" s="219" t="s">
        <v>8023</v>
      </c>
      <c r="D3549" s="219" t="s">
        <v>8065</v>
      </c>
      <c r="E3549" s="219" t="s">
        <v>7708</v>
      </c>
      <c r="F3549" s="219" t="s">
        <v>6394</v>
      </c>
      <c r="G3549" s="219" t="s">
        <v>7834</v>
      </c>
      <c r="H3549" s="219" t="s">
        <v>5990</v>
      </c>
      <c r="I3549" s="220" t="s">
        <v>8360</v>
      </c>
      <c r="J3549" s="221">
        <v>6490</v>
      </c>
      <c r="K3549" s="221">
        <v>1</v>
      </c>
      <c r="L3549" s="221">
        <v>6490</v>
      </c>
    </row>
    <row r="3550" spans="1:12" s="167" customFormat="1">
      <c r="A3550" s="218" t="str">
        <f t="shared" si="24"/>
        <v>O221016058337일반상품</v>
      </c>
      <c r="B3550" s="219" t="s">
        <v>8257</v>
      </c>
      <c r="C3550" s="219" t="s">
        <v>8023</v>
      </c>
      <c r="D3550" s="219" t="s">
        <v>8065</v>
      </c>
      <c r="E3550" s="219" t="s">
        <v>7708</v>
      </c>
      <c r="F3550" s="219" t="s">
        <v>6394</v>
      </c>
      <c r="G3550" s="219" t="s">
        <v>7834</v>
      </c>
      <c r="H3550" s="219" t="s">
        <v>5990</v>
      </c>
      <c r="I3550" s="220" t="s">
        <v>8361</v>
      </c>
      <c r="J3550" s="221">
        <v>11000</v>
      </c>
      <c r="K3550" s="221">
        <v>1</v>
      </c>
      <c r="L3550" s="221">
        <v>11000</v>
      </c>
    </row>
    <row r="3551" spans="1:12" s="167" customFormat="1">
      <c r="A3551" s="218" t="str">
        <f t="shared" si="24"/>
        <v>O221016058337일반상품</v>
      </c>
      <c r="B3551" s="219" t="s">
        <v>8257</v>
      </c>
      <c r="C3551" s="219" t="s">
        <v>8023</v>
      </c>
      <c r="D3551" s="219" t="s">
        <v>8065</v>
      </c>
      <c r="E3551" s="219" t="s">
        <v>7708</v>
      </c>
      <c r="F3551" s="219" t="s">
        <v>6394</v>
      </c>
      <c r="G3551" s="219" t="s">
        <v>7834</v>
      </c>
      <c r="H3551" s="219" t="s">
        <v>5990</v>
      </c>
      <c r="I3551" s="220" t="s">
        <v>8338</v>
      </c>
      <c r="J3551" s="221">
        <v>3700</v>
      </c>
      <c r="K3551" s="221">
        <v>1</v>
      </c>
      <c r="L3551" s="221">
        <v>3700</v>
      </c>
    </row>
    <row r="3552" spans="1:12" s="167" customFormat="1">
      <c r="A3552" s="218" t="str">
        <f t="shared" si="24"/>
        <v>O221016058336일반상품</v>
      </c>
      <c r="B3552" s="219" t="s">
        <v>8258</v>
      </c>
      <c r="C3552" s="219" t="s">
        <v>8023</v>
      </c>
      <c r="D3552" s="219" t="s">
        <v>8065</v>
      </c>
      <c r="E3552" s="219" t="s">
        <v>7707</v>
      </c>
      <c r="F3552" s="219" t="s">
        <v>6394</v>
      </c>
      <c r="G3552" s="219" t="s">
        <v>7820</v>
      </c>
      <c r="H3552" s="219" t="s">
        <v>5990</v>
      </c>
      <c r="I3552" s="220" t="s">
        <v>8574</v>
      </c>
      <c r="J3552" s="221">
        <v>2250</v>
      </c>
      <c r="K3552" s="221">
        <v>1</v>
      </c>
      <c r="L3552" s="221">
        <v>2250</v>
      </c>
    </row>
    <row r="3553" spans="1:12" s="167" customFormat="1">
      <c r="A3553" s="218" t="str">
        <f t="shared" si="24"/>
        <v>O221016058336일반상품</v>
      </c>
      <c r="B3553" s="219" t="s">
        <v>8258</v>
      </c>
      <c r="C3553" s="219" t="s">
        <v>8023</v>
      </c>
      <c r="D3553" s="219" t="s">
        <v>8065</v>
      </c>
      <c r="E3553" s="219" t="s">
        <v>7707</v>
      </c>
      <c r="F3553" s="219" t="s">
        <v>6394</v>
      </c>
      <c r="G3553" s="219" t="s">
        <v>7820</v>
      </c>
      <c r="H3553" s="219" t="s">
        <v>5990</v>
      </c>
      <c r="I3553" s="220" t="s">
        <v>7980</v>
      </c>
      <c r="J3553" s="221">
        <v>4200</v>
      </c>
      <c r="K3553" s="221">
        <v>1</v>
      </c>
      <c r="L3553" s="221">
        <v>4200</v>
      </c>
    </row>
    <row r="3554" spans="1:12" s="167" customFormat="1">
      <c r="A3554" s="218" t="str">
        <f t="shared" si="24"/>
        <v>O221016058336일반상품</v>
      </c>
      <c r="B3554" s="219" t="s">
        <v>8258</v>
      </c>
      <c r="C3554" s="219" t="s">
        <v>8023</v>
      </c>
      <c r="D3554" s="219" t="s">
        <v>8065</v>
      </c>
      <c r="E3554" s="219" t="s">
        <v>7707</v>
      </c>
      <c r="F3554" s="219" t="s">
        <v>6394</v>
      </c>
      <c r="G3554" s="219" t="s">
        <v>7820</v>
      </c>
      <c r="H3554" s="219" t="s">
        <v>5990</v>
      </c>
      <c r="I3554" s="220" t="s">
        <v>8325</v>
      </c>
      <c r="J3554" s="221">
        <v>2700</v>
      </c>
      <c r="K3554" s="221">
        <v>1</v>
      </c>
      <c r="L3554" s="221">
        <v>2700</v>
      </c>
    </row>
    <row r="3555" spans="1:12" s="167" customFormat="1">
      <c r="A3555" s="218" t="str">
        <f t="shared" si="24"/>
        <v>O221016058336일반상품</v>
      </c>
      <c r="B3555" s="219" t="s">
        <v>8258</v>
      </c>
      <c r="C3555" s="219" t="s">
        <v>8023</v>
      </c>
      <c r="D3555" s="219" t="s">
        <v>8065</v>
      </c>
      <c r="E3555" s="219" t="s">
        <v>7707</v>
      </c>
      <c r="F3555" s="219" t="s">
        <v>6394</v>
      </c>
      <c r="G3555" s="219" t="s">
        <v>7820</v>
      </c>
      <c r="H3555" s="219" t="s">
        <v>5990</v>
      </c>
      <c r="I3555" s="220" t="s">
        <v>7267</v>
      </c>
      <c r="J3555" s="221">
        <v>1073</v>
      </c>
      <c r="K3555" s="221">
        <v>4</v>
      </c>
      <c r="L3555" s="221">
        <v>4292</v>
      </c>
    </row>
    <row r="3556" spans="1:12" s="167" customFormat="1">
      <c r="A3556" s="218" t="str">
        <f t="shared" si="24"/>
        <v>O221016058336일반상품</v>
      </c>
      <c r="B3556" s="219" t="s">
        <v>8258</v>
      </c>
      <c r="C3556" s="219" t="s">
        <v>8023</v>
      </c>
      <c r="D3556" s="219" t="s">
        <v>8065</v>
      </c>
      <c r="E3556" s="219" t="s">
        <v>7707</v>
      </c>
      <c r="F3556" s="219" t="s">
        <v>6394</v>
      </c>
      <c r="G3556" s="219" t="s">
        <v>7820</v>
      </c>
      <c r="H3556" s="219" t="s">
        <v>5990</v>
      </c>
      <c r="I3556" s="220" t="s">
        <v>8383</v>
      </c>
      <c r="J3556" s="221">
        <v>5090</v>
      </c>
      <c r="K3556" s="221">
        <v>1</v>
      </c>
      <c r="L3556" s="221">
        <v>5090</v>
      </c>
    </row>
    <row r="3557" spans="1:12" s="167" customFormat="1">
      <c r="A3557" s="218" t="str">
        <f t="shared" si="24"/>
        <v>O221016058336일반상품</v>
      </c>
      <c r="B3557" s="219" t="s">
        <v>8258</v>
      </c>
      <c r="C3557" s="219" t="s">
        <v>8023</v>
      </c>
      <c r="D3557" s="219" t="s">
        <v>8065</v>
      </c>
      <c r="E3557" s="219" t="s">
        <v>7707</v>
      </c>
      <c r="F3557" s="219" t="s">
        <v>6394</v>
      </c>
      <c r="G3557" s="219" t="s">
        <v>7820</v>
      </c>
      <c r="H3557" s="219" t="s">
        <v>5990</v>
      </c>
      <c r="I3557" s="220" t="s">
        <v>8424</v>
      </c>
      <c r="J3557" s="221">
        <v>1230</v>
      </c>
      <c r="K3557" s="221">
        <v>1</v>
      </c>
      <c r="L3557" s="221">
        <v>1230</v>
      </c>
    </row>
    <row r="3558" spans="1:12" s="167" customFormat="1">
      <c r="A3558" s="218" t="str">
        <f t="shared" si="24"/>
        <v>O221016058336일반상품</v>
      </c>
      <c r="B3558" s="219" t="s">
        <v>8258</v>
      </c>
      <c r="C3558" s="219" t="s">
        <v>8023</v>
      </c>
      <c r="D3558" s="219" t="s">
        <v>8065</v>
      </c>
      <c r="E3558" s="219" t="s">
        <v>7707</v>
      </c>
      <c r="F3558" s="219" t="s">
        <v>6394</v>
      </c>
      <c r="G3558" s="219" t="s">
        <v>7820</v>
      </c>
      <c r="H3558" s="219" t="s">
        <v>5990</v>
      </c>
      <c r="I3558" s="220" t="s">
        <v>8327</v>
      </c>
      <c r="J3558" s="221">
        <v>1230</v>
      </c>
      <c r="K3558" s="221">
        <v>2</v>
      </c>
      <c r="L3558" s="221">
        <v>2460</v>
      </c>
    </row>
    <row r="3559" spans="1:12" s="167" customFormat="1">
      <c r="A3559" s="218" t="str">
        <f t="shared" si="24"/>
        <v>O221016058336일반상품</v>
      </c>
      <c r="B3559" s="219" t="s">
        <v>8258</v>
      </c>
      <c r="C3559" s="219" t="s">
        <v>8023</v>
      </c>
      <c r="D3559" s="219" t="s">
        <v>8065</v>
      </c>
      <c r="E3559" s="219" t="s">
        <v>7707</v>
      </c>
      <c r="F3559" s="219" t="s">
        <v>6394</v>
      </c>
      <c r="G3559" s="219" t="s">
        <v>7820</v>
      </c>
      <c r="H3559" s="219" t="s">
        <v>5990</v>
      </c>
      <c r="I3559" s="220" t="s">
        <v>7977</v>
      </c>
      <c r="J3559" s="221">
        <v>1450</v>
      </c>
      <c r="K3559" s="221">
        <v>1</v>
      </c>
      <c r="L3559" s="221">
        <v>1450</v>
      </c>
    </row>
    <row r="3560" spans="1:12" s="167" customFormat="1">
      <c r="A3560" s="218" t="str">
        <f t="shared" si="24"/>
        <v>O221016058336일반상품</v>
      </c>
      <c r="B3560" s="219" t="s">
        <v>8258</v>
      </c>
      <c r="C3560" s="219" t="s">
        <v>8023</v>
      </c>
      <c r="D3560" s="219" t="s">
        <v>8065</v>
      </c>
      <c r="E3560" s="219" t="s">
        <v>7707</v>
      </c>
      <c r="F3560" s="219" t="s">
        <v>6394</v>
      </c>
      <c r="G3560" s="219" t="s">
        <v>7820</v>
      </c>
      <c r="H3560" s="219" t="s">
        <v>5990</v>
      </c>
      <c r="I3560" s="220" t="s">
        <v>8913</v>
      </c>
      <c r="J3560" s="221">
        <v>4880</v>
      </c>
      <c r="K3560" s="221">
        <v>1</v>
      </c>
      <c r="L3560" s="221">
        <v>4880</v>
      </c>
    </row>
    <row r="3561" spans="1:12" s="167" customFormat="1">
      <c r="A3561" s="218" t="str">
        <f t="shared" si="24"/>
        <v>O221016058336일반상품</v>
      </c>
      <c r="B3561" s="219" t="s">
        <v>8258</v>
      </c>
      <c r="C3561" s="219" t="s">
        <v>8023</v>
      </c>
      <c r="D3561" s="219" t="s">
        <v>8065</v>
      </c>
      <c r="E3561" s="219" t="s">
        <v>7707</v>
      </c>
      <c r="F3561" s="219" t="s">
        <v>6394</v>
      </c>
      <c r="G3561" s="219" t="s">
        <v>7820</v>
      </c>
      <c r="H3561" s="219" t="s">
        <v>5990</v>
      </c>
      <c r="I3561" s="220" t="s">
        <v>7189</v>
      </c>
      <c r="J3561" s="221">
        <v>1070</v>
      </c>
      <c r="K3561" s="221">
        <v>5</v>
      </c>
      <c r="L3561" s="221">
        <v>5350</v>
      </c>
    </row>
    <row r="3562" spans="1:12" s="167" customFormat="1">
      <c r="A3562" s="218" t="str">
        <f t="shared" si="24"/>
        <v>O221016058336일반상품</v>
      </c>
      <c r="B3562" s="219" t="s">
        <v>8258</v>
      </c>
      <c r="C3562" s="219" t="s">
        <v>8023</v>
      </c>
      <c r="D3562" s="219" t="s">
        <v>8065</v>
      </c>
      <c r="E3562" s="219" t="s">
        <v>7707</v>
      </c>
      <c r="F3562" s="219" t="s">
        <v>6394</v>
      </c>
      <c r="G3562" s="219" t="s">
        <v>7820</v>
      </c>
      <c r="H3562" s="219" t="s">
        <v>5990</v>
      </c>
      <c r="I3562" s="220" t="s">
        <v>8384</v>
      </c>
      <c r="J3562" s="221">
        <v>3640</v>
      </c>
      <c r="K3562" s="221">
        <v>3</v>
      </c>
      <c r="L3562" s="221">
        <v>10920</v>
      </c>
    </row>
    <row r="3563" spans="1:12" s="167" customFormat="1">
      <c r="A3563" s="218" t="str">
        <f t="shared" si="24"/>
        <v>O221016058336일반상품</v>
      </c>
      <c r="B3563" s="219" t="s">
        <v>8258</v>
      </c>
      <c r="C3563" s="219" t="s">
        <v>8023</v>
      </c>
      <c r="D3563" s="219" t="s">
        <v>8065</v>
      </c>
      <c r="E3563" s="219" t="s">
        <v>7707</v>
      </c>
      <c r="F3563" s="219" t="s">
        <v>6394</v>
      </c>
      <c r="G3563" s="219" t="s">
        <v>7820</v>
      </c>
      <c r="H3563" s="219" t="s">
        <v>5990</v>
      </c>
      <c r="I3563" s="220" t="s">
        <v>7223</v>
      </c>
      <c r="J3563" s="221">
        <v>4080</v>
      </c>
      <c r="K3563" s="221">
        <v>1</v>
      </c>
      <c r="L3563" s="221">
        <v>4080</v>
      </c>
    </row>
    <row r="3564" spans="1:12" s="167" customFormat="1">
      <c r="A3564" s="218" t="str">
        <f t="shared" si="24"/>
        <v>O221016058336일반상품</v>
      </c>
      <c r="B3564" s="219" t="s">
        <v>8258</v>
      </c>
      <c r="C3564" s="219" t="s">
        <v>8023</v>
      </c>
      <c r="D3564" s="219" t="s">
        <v>8065</v>
      </c>
      <c r="E3564" s="219" t="s">
        <v>7707</v>
      </c>
      <c r="F3564" s="219" t="s">
        <v>6394</v>
      </c>
      <c r="G3564" s="219" t="s">
        <v>7820</v>
      </c>
      <c r="H3564" s="219" t="s">
        <v>5990</v>
      </c>
      <c r="I3564" s="220" t="s">
        <v>8066</v>
      </c>
      <c r="J3564" s="221">
        <v>1220</v>
      </c>
      <c r="K3564" s="221">
        <v>2</v>
      </c>
      <c r="L3564" s="221">
        <v>2440</v>
      </c>
    </row>
    <row r="3565" spans="1:12" s="167" customFormat="1">
      <c r="A3565" s="218" t="str">
        <f t="shared" si="24"/>
        <v>O221016058336일반상품</v>
      </c>
      <c r="B3565" s="219" t="s">
        <v>8258</v>
      </c>
      <c r="C3565" s="219" t="s">
        <v>8023</v>
      </c>
      <c r="D3565" s="219" t="s">
        <v>8065</v>
      </c>
      <c r="E3565" s="219" t="s">
        <v>7707</v>
      </c>
      <c r="F3565" s="219" t="s">
        <v>6394</v>
      </c>
      <c r="G3565" s="219" t="s">
        <v>7820</v>
      </c>
      <c r="H3565" s="219" t="s">
        <v>5990</v>
      </c>
      <c r="I3565" s="220" t="s">
        <v>7224</v>
      </c>
      <c r="J3565" s="221">
        <v>4430</v>
      </c>
      <c r="K3565" s="221">
        <v>1</v>
      </c>
      <c r="L3565" s="221">
        <v>4430</v>
      </c>
    </row>
    <row r="3566" spans="1:12" s="167" customFormat="1">
      <c r="A3566" s="218" t="str">
        <f t="shared" si="24"/>
        <v>O221016058336일반상품</v>
      </c>
      <c r="B3566" s="219" t="s">
        <v>8258</v>
      </c>
      <c r="C3566" s="219" t="s">
        <v>8023</v>
      </c>
      <c r="D3566" s="219" t="s">
        <v>8065</v>
      </c>
      <c r="E3566" s="219" t="s">
        <v>7707</v>
      </c>
      <c r="F3566" s="219" t="s">
        <v>6394</v>
      </c>
      <c r="G3566" s="219" t="s">
        <v>7820</v>
      </c>
      <c r="H3566" s="219" t="s">
        <v>5990</v>
      </c>
      <c r="I3566" s="220" t="s">
        <v>8990</v>
      </c>
      <c r="J3566" s="221">
        <v>20630</v>
      </c>
      <c r="K3566" s="221">
        <v>1</v>
      </c>
      <c r="L3566" s="221">
        <v>20630</v>
      </c>
    </row>
    <row r="3567" spans="1:12" s="167" customFormat="1">
      <c r="A3567" s="218" t="str">
        <f t="shared" si="24"/>
        <v>O221016058336일반상품</v>
      </c>
      <c r="B3567" s="219" t="s">
        <v>8258</v>
      </c>
      <c r="C3567" s="219" t="s">
        <v>8023</v>
      </c>
      <c r="D3567" s="219" t="s">
        <v>8065</v>
      </c>
      <c r="E3567" s="219" t="s">
        <v>7707</v>
      </c>
      <c r="F3567" s="219" t="s">
        <v>6394</v>
      </c>
      <c r="G3567" s="219" t="s">
        <v>7820</v>
      </c>
      <c r="H3567" s="219" t="s">
        <v>5990</v>
      </c>
      <c r="I3567" s="220" t="s">
        <v>8972</v>
      </c>
      <c r="J3567" s="221">
        <v>22100</v>
      </c>
      <c r="K3567" s="221">
        <v>1</v>
      </c>
      <c r="L3567" s="221">
        <v>22100</v>
      </c>
    </row>
    <row r="3568" spans="1:12" s="167" customFormat="1">
      <c r="A3568" s="218" t="str">
        <f t="shared" si="24"/>
        <v>O221016058336일반상품</v>
      </c>
      <c r="B3568" s="219" t="s">
        <v>8258</v>
      </c>
      <c r="C3568" s="219" t="s">
        <v>8023</v>
      </c>
      <c r="D3568" s="219" t="s">
        <v>8065</v>
      </c>
      <c r="E3568" s="219" t="s">
        <v>7707</v>
      </c>
      <c r="F3568" s="219" t="s">
        <v>6394</v>
      </c>
      <c r="G3568" s="219" t="s">
        <v>7820</v>
      </c>
      <c r="H3568" s="219" t="s">
        <v>5990</v>
      </c>
      <c r="I3568" s="220" t="s">
        <v>7211</v>
      </c>
      <c r="J3568" s="221">
        <v>9000</v>
      </c>
      <c r="K3568" s="221">
        <v>2</v>
      </c>
      <c r="L3568" s="221">
        <v>18000</v>
      </c>
    </row>
    <row r="3569" spans="1:12" s="167" customFormat="1">
      <c r="A3569" s="218" t="str">
        <f t="shared" si="24"/>
        <v>O221016058336일반상품</v>
      </c>
      <c r="B3569" s="219" t="s">
        <v>8258</v>
      </c>
      <c r="C3569" s="219" t="s">
        <v>8023</v>
      </c>
      <c r="D3569" s="219" t="s">
        <v>8065</v>
      </c>
      <c r="E3569" s="219" t="s">
        <v>7707</v>
      </c>
      <c r="F3569" s="219" t="s">
        <v>6394</v>
      </c>
      <c r="G3569" s="219" t="s">
        <v>7820</v>
      </c>
      <c r="H3569" s="219" t="s">
        <v>5990</v>
      </c>
      <c r="I3569" s="220" t="s">
        <v>7271</v>
      </c>
      <c r="J3569" s="221">
        <v>3900</v>
      </c>
      <c r="K3569" s="221">
        <v>1</v>
      </c>
      <c r="L3569" s="221">
        <v>3900</v>
      </c>
    </row>
    <row r="3570" spans="1:12" s="167" customFormat="1">
      <c r="A3570" s="218" t="str">
        <f t="shared" si="24"/>
        <v>O221016058336일반상품</v>
      </c>
      <c r="B3570" s="219" t="s">
        <v>8258</v>
      </c>
      <c r="C3570" s="219" t="s">
        <v>8023</v>
      </c>
      <c r="D3570" s="219" t="s">
        <v>8065</v>
      </c>
      <c r="E3570" s="219" t="s">
        <v>7707</v>
      </c>
      <c r="F3570" s="219" t="s">
        <v>6394</v>
      </c>
      <c r="G3570" s="219" t="s">
        <v>7820</v>
      </c>
      <c r="H3570" s="219" t="s">
        <v>5990</v>
      </c>
      <c r="I3570" s="220" t="s">
        <v>8031</v>
      </c>
      <c r="J3570" s="221">
        <v>5700</v>
      </c>
      <c r="K3570" s="221">
        <v>1</v>
      </c>
      <c r="L3570" s="221">
        <v>5700</v>
      </c>
    </row>
    <row r="3571" spans="1:12" s="167" customFormat="1">
      <c r="A3571" s="218" t="str">
        <f t="shared" si="24"/>
        <v>O221016058336일반상품</v>
      </c>
      <c r="B3571" s="219" t="s">
        <v>8258</v>
      </c>
      <c r="C3571" s="219" t="s">
        <v>8023</v>
      </c>
      <c r="D3571" s="219" t="s">
        <v>8065</v>
      </c>
      <c r="E3571" s="219" t="s">
        <v>7707</v>
      </c>
      <c r="F3571" s="219" t="s">
        <v>6394</v>
      </c>
      <c r="G3571" s="219" t="s">
        <v>7820</v>
      </c>
      <c r="H3571" s="219" t="s">
        <v>5990</v>
      </c>
      <c r="I3571" s="220" t="s">
        <v>8320</v>
      </c>
      <c r="J3571" s="221">
        <v>3610</v>
      </c>
      <c r="K3571" s="221">
        <v>1</v>
      </c>
      <c r="L3571" s="221">
        <v>3610</v>
      </c>
    </row>
    <row r="3572" spans="1:12" s="167" customFormat="1">
      <c r="A3572" s="218" t="str">
        <f t="shared" si="24"/>
        <v>O221016058336일반상품</v>
      </c>
      <c r="B3572" s="219" t="s">
        <v>8258</v>
      </c>
      <c r="C3572" s="219" t="s">
        <v>8023</v>
      </c>
      <c r="D3572" s="219" t="s">
        <v>8065</v>
      </c>
      <c r="E3572" s="219" t="s">
        <v>7707</v>
      </c>
      <c r="F3572" s="219" t="s">
        <v>6394</v>
      </c>
      <c r="G3572" s="219" t="s">
        <v>7820</v>
      </c>
      <c r="H3572" s="219" t="s">
        <v>5990</v>
      </c>
      <c r="I3572" s="220" t="s">
        <v>8763</v>
      </c>
      <c r="J3572" s="221">
        <v>7840</v>
      </c>
      <c r="K3572" s="221">
        <v>1</v>
      </c>
      <c r="L3572" s="221">
        <v>7840</v>
      </c>
    </row>
    <row r="3573" spans="1:12" s="167" customFormat="1">
      <c r="A3573" s="218" t="str">
        <f t="shared" si="24"/>
        <v>O221016058336일반상품</v>
      </c>
      <c r="B3573" s="219" t="s">
        <v>8258</v>
      </c>
      <c r="C3573" s="219" t="s">
        <v>8023</v>
      </c>
      <c r="D3573" s="219" t="s">
        <v>8065</v>
      </c>
      <c r="E3573" s="219" t="s">
        <v>7707</v>
      </c>
      <c r="F3573" s="219" t="s">
        <v>6394</v>
      </c>
      <c r="G3573" s="219" t="s">
        <v>7820</v>
      </c>
      <c r="H3573" s="219" t="s">
        <v>5990</v>
      </c>
      <c r="I3573" s="220" t="s">
        <v>7198</v>
      </c>
      <c r="J3573" s="221">
        <v>2850</v>
      </c>
      <c r="K3573" s="221">
        <v>2</v>
      </c>
      <c r="L3573" s="221">
        <v>5700</v>
      </c>
    </row>
    <row r="3574" spans="1:12" s="167" customFormat="1">
      <c r="A3574" s="218" t="str">
        <f t="shared" si="24"/>
        <v>O221016058336일반상품</v>
      </c>
      <c r="B3574" s="219" t="s">
        <v>8258</v>
      </c>
      <c r="C3574" s="219" t="s">
        <v>8023</v>
      </c>
      <c r="D3574" s="219" t="s">
        <v>8065</v>
      </c>
      <c r="E3574" s="219" t="s">
        <v>7707</v>
      </c>
      <c r="F3574" s="219" t="s">
        <v>6394</v>
      </c>
      <c r="G3574" s="219" t="s">
        <v>7820</v>
      </c>
      <c r="H3574" s="219" t="s">
        <v>5990</v>
      </c>
      <c r="I3574" s="220" t="s">
        <v>8627</v>
      </c>
      <c r="J3574" s="221">
        <v>9040</v>
      </c>
      <c r="K3574" s="221">
        <v>2</v>
      </c>
      <c r="L3574" s="221">
        <v>18080</v>
      </c>
    </row>
    <row r="3575" spans="1:12" s="167" customFormat="1">
      <c r="A3575" s="218" t="str">
        <f t="shared" si="24"/>
        <v>O221016058336일반상품</v>
      </c>
      <c r="B3575" s="219" t="s">
        <v>8258</v>
      </c>
      <c r="C3575" s="219" t="s">
        <v>8023</v>
      </c>
      <c r="D3575" s="219" t="s">
        <v>8065</v>
      </c>
      <c r="E3575" s="219" t="s">
        <v>7707</v>
      </c>
      <c r="F3575" s="219" t="s">
        <v>6394</v>
      </c>
      <c r="G3575" s="219" t="s">
        <v>7820</v>
      </c>
      <c r="H3575" s="219" t="s">
        <v>5990</v>
      </c>
      <c r="I3575" s="220" t="s">
        <v>7272</v>
      </c>
      <c r="J3575" s="221">
        <v>1250</v>
      </c>
      <c r="K3575" s="221">
        <v>2</v>
      </c>
      <c r="L3575" s="221">
        <v>2500</v>
      </c>
    </row>
    <row r="3576" spans="1:12" s="167" customFormat="1">
      <c r="A3576" s="218" t="str">
        <f t="shared" si="24"/>
        <v>O221016058336일반상품</v>
      </c>
      <c r="B3576" s="219" t="s">
        <v>8258</v>
      </c>
      <c r="C3576" s="219" t="s">
        <v>8023</v>
      </c>
      <c r="D3576" s="219" t="s">
        <v>8065</v>
      </c>
      <c r="E3576" s="219" t="s">
        <v>7707</v>
      </c>
      <c r="F3576" s="219" t="s">
        <v>6394</v>
      </c>
      <c r="G3576" s="219" t="s">
        <v>7820</v>
      </c>
      <c r="H3576" s="219" t="s">
        <v>5990</v>
      </c>
      <c r="I3576" s="220" t="s">
        <v>8321</v>
      </c>
      <c r="J3576" s="221">
        <v>5210</v>
      </c>
      <c r="K3576" s="221">
        <v>1</v>
      </c>
      <c r="L3576" s="221">
        <v>5210</v>
      </c>
    </row>
    <row r="3577" spans="1:12" s="167" customFormat="1">
      <c r="A3577" s="218" t="str">
        <f t="shared" si="24"/>
        <v>O221016058336일반상품</v>
      </c>
      <c r="B3577" s="219" t="s">
        <v>8258</v>
      </c>
      <c r="C3577" s="219" t="s">
        <v>8023</v>
      </c>
      <c r="D3577" s="219" t="s">
        <v>8065</v>
      </c>
      <c r="E3577" s="219" t="s">
        <v>7707</v>
      </c>
      <c r="F3577" s="219" t="s">
        <v>6394</v>
      </c>
      <c r="G3577" s="219" t="s">
        <v>7820</v>
      </c>
      <c r="H3577" s="219" t="s">
        <v>5990</v>
      </c>
      <c r="I3577" s="220" t="s">
        <v>8427</v>
      </c>
      <c r="J3577" s="221">
        <v>4500</v>
      </c>
      <c r="K3577" s="221">
        <v>2</v>
      </c>
      <c r="L3577" s="221">
        <v>9000</v>
      </c>
    </row>
    <row r="3578" spans="1:12" s="167" customFormat="1">
      <c r="A3578" s="218" t="str">
        <f t="shared" si="24"/>
        <v>O221016058336일반상품</v>
      </c>
      <c r="B3578" s="219" t="s">
        <v>8258</v>
      </c>
      <c r="C3578" s="219" t="s">
        <v>8023</v>
      </c>
      <c r="D3578" s="219" t="s">
        <v>8065</v>
      </c>
      <c r="E3578" s="219" t="s">
        <v>7707</v>
      </c>
      <c r="F3578" s="219" t="s">
        <v>6394</v>
      </c>
      <c r="G3578" s="219" t="s">
        <v>7820</v>
      </c>
      <c r="H3578" s="219" t="s">
        <v>5990</v>
      </c>
      <c r="I3578" s="220" t="s">
        <v>7222</v>
      </c>
      <c r="J3578" s="221">
        <v>10000</v>
      </c>
      <c r="K3578" s="221">
        <v>1</v>
      </c>
      <c r="L3578" s="221">
        <v>10000</v>
      </c>
    </row>
    <row r="3579" spans="1:12" s="167" customFormat="1">
      <c r="A3579" s="218" t="str">
        <f t="shared" si="24"/>
        <v>O221016058336일반상품</v>
      </c>
      <c r="B3579" s="219" t="s">
        <v>8258</v>
      </c>
      <c r="C3579" s="219" t="s">
        <v>8023</v>
      </c>
      <c r="D3579" s="219" t="s">
        <v>8065</v>
      </c>
      <c r="E3579" s="219" t="s">
        <v>7707</v>
      </c>
      <c r="F3579" s="219" t="s">
        <v>6394</v>
      </c>
      <c r="G3579" s="219" t="s">
        <v>7820</v>
      </c>
      <c r="H3579" s="219" t="s">
        <v>5990</v>
      </c>
      <c r="I3579" s="220" t="s">
        <v>7201</v>
      </c>
      <c r="J3579" s="221">
        <v>12480</v>
      </c>
      <c r="K3579" s="221">
        <v>1</v>
      </c>
      <c r="L3579" s="221">
        <v>12480</v>
      </c>
    </row>
    <row r="3580" spans="1:12" s="167" customFormat="1">
      <c r="A3580" s="218" t="str">
        <f t="shared" si="24"/>
        <v>O221016058336일반상품</v>
      </c>
      <c r="B3580" s="219" t="s">
        <v>8258</v>
      </c>
      <c r="C3580" s="219" t="s">
        <v>8023</v>
      </c>
      <c r="D3580" s="219" t="s">
        <v>8065</v>
      </c>
      <c r="E3580" s="219" t="s">
        <v>7707</v>
      </c>
      <c r="F3580" s="219" t="s">
        <v>6394</v>
      </c>
      <c r="G3580" s="219" t="s">
        <v>7820</v>
      </c>
      <c r="H3580" s="219" t="s">
        <v>5990</v>
      </c>
      <c r="I3580" s="220" t="s">
        <v>8583</v>
      </c>
      <c r="J3580" s="221">
        <v>2090</v>
      </c>
      <c r="K3580" s="221">
        <v>1</v>
      </c>
      <c r="L3580" s="221">
        <v>2090</v>
      </c>
    </row>
    <row r="3581" spans="1:12" s="167" customFormat="1">
      <c r="A3581" s="218" t="str">
        <f t="shared" si="24"/>
        <v>O221016058336일반상품</v>
      </c>
      <c r="B3581" s="219" t="s">
        <v>8258</v>
      </c>
      <c r="C3581" s="219" t="s">
        <v>8023</v>
      </c>
      <c r="D3581" s="219" t="s">
        <v>8065</v>
      </c>
      <c r="E3581" s="219" t="s">
        <v>7707</v>
      </c>
      <c r="F3581" s="219" t="s">
        <v>6394</v>
      </c>
      <c r="G3581" s="219" t="s">
        <v>7820</v>
      </c>
      <c r="H3581" s="219" t="s">
        <v>5990</v>
      </c>
      <c r="I3581" s="220" t="s">
        <v>8400</v>
      </c>
      <c r="J3581" s="221">
        <v>1230</v>
      </c>
      <c r="K3581" s="221">
        <v>2</v>
      </c>
      <c r="L3581" s="221">
        <v>2460</v>
      </c>
    </row>
    <row r="3582" spans="1:12" s="167" customFormat="1">
      <c r="A3582" s="218" t="str">
        <f t="shared" si="24"/>
        <v>O221016058336일반상품</v>
      </c>
      <c r="B3582" s="219" t="s">
        <v>8258</v>
      </c>
      <c r="C3582" s="219" t="s">
        <v>8023</v>
      </c>
      <c r="D3582" s="219" t="s">
        <v>8065</v>
      </c>
      <c r="E3582" s="219" t="s">
        <v>7707</v>
      </c>
      <c r="F3582" s="219" t="s">
        <v>6394</v>
      </c>
      <c r="G3582" s="219" t="s">
        <v>7820</v>
      </c>
      <c r="H3582" s="219" t="s">
        <v>5990</v>
      </c>
      <c r="I3582" s="220" t="s">
        <v>8389</v>
      </c>
      <c r="J3582" s="221">
        <v>2680</v>
      </c>
      <c r="K3582" s="221">
        <v>1</v>
      </c>
      <c r="L3582" s="221">
        <v>2680</v>
      </c>
    </row>
    <row r="3583" spans="1:12" s="167" customFormat="1">
      <c r="A3583" s="218" t="str">
        <f t="shared" si="24"/>
        <v>O221016058336일반상품</v>
      </c>
      <c r="B3583" s="219" t="s">
        <v>8258</v>
      </c>
      <c r="C3583" s="219" t="s">
        <v>8023</v>
      </c>
      <c r="D3583" s="219" t="s">
        <v>8065</v>
      </c>
      <c r="E3583" s="219" t="s">
        <v>7707</v>
      </c>
      <c r="F3583" s="219" t="s">
        <v>6394</v>
      </c>
      <c r="G3583" s="219" t="s">
        <v>7820</v>
      </c>
      <c r="H3583" s="219" t="s">
        <v>5990</v>
      </c>
      <c r="I3583" s="220" t="s">
        <v>7220</v>
      </c>
      <c r="J3583" s="221">
        <v>670</v>
      </c>
      <c r="K3583" s="221">
        <v>1</v>
      </c>
      <c r="L3583" s="221">
        <v>670</v>
      </c>
    </row>
    <row r="3584" spans="1:12" s="167" customFormat="1">
      <c r="A3584" s="218" t="str">
        <f t="shared" si="24"/>
        <v>O221016058336일반상품</v>
      </c>
      <c r="B3584" s="219" t="s">
        <v>8258</v>
      </c>
      <c r="C3584" s="219" t="s">
        <v>8023</v>
      </c>
      <c r="D3584" s="219" t="s">
        <v>8065</v>
      </c>
      <c r="E3584" s="219" t="s">
        <v>7707</v>
      </c>
      <c r="F3584" s="219" t="s">
        <v>6394</v>
      </c>
      <c r="G3584" s="219" t="s">
        <v>7820</v>
      </c>
      <c r="H3584" s="219" t="s">
        <v>5990</v>
      </c>
      <c r="I3584" s="220" t="s">
        <v>8430</v>
      </c>
      <c r="J3584" s="221">
        <v>1250</v>
      </c>
      <c r="K3584" s="221">
        <v>2</v>
      </c>
      <c r="L3584" s="221">
        <v>2500</v>
      </c>
    </row>
    <row r="3585" spans="1:12" s="167" customFormat="1">
      <c r="A3585" s="218" t="str">
        <f t="shared" si="24"/>
        <v>O221016058336일반상품</v>
      </c>
      <c r="B3585" s="219" t="s">
        <v>8258</v>
      </c>
      <c r="C3585" s="219" t="s">
        <v>8023</v>
      </c>
      <c r="D3585" s="219" t="s">
        <v>8065</v>
      </c>
      <c r="E3585" s="219" t="s">
        <v>7707</v>
      </c>
      <c r="F3585" s="219" t="s">
        <v>6394</v>
      </c>
      <c r="G3585" s="219" t="s">
        <v>7820</v>
      </c>
      <c r="H3585" s="219" t="s">
        <v>5990</v>
      </c>
      <c r="I3585" s="220" t="s">
        <v>7194</v>
      </c>
      <c r="J3585" s="221">
        <v>2810</v>
      </c>
      <c r="K3585" s="221">
        <v>1</v>
      </c>
      <c r="L3585" s="221">
        <v>2810</v>
      </c>
    </row>
    <row r="3586" spans="1:12" s="167" customFormat="1">
      <c r="A3586" s="218" t="str">
        <f t="shared" si="24"/>
        <v>O221016058336일반상품</v>
      </c>
      <c r="B3586" s="219" t="s">
        <v>8258</v>
      </c>
      <c r="C3586" s="219" t="s">
        <v>8023</v>
      </c>
      <c r="D3586" s="219" t="s">
        <v>8065</v>
      </c>
      <c r="E3586" s="219" t="s">
        <v>7707</v>
      </c>
      <c r="F3586" s="219" t="s">
        <v>6394</v>
      </c>
      <c r="G3586" s="219" t="s">
        <v>7820</v>
      </c>
      <c r="H3586" s="219" t="s">
        <v>5990</v>
      </c>
      <c r="I3586" s="220" t="s">
        <v>8405</v>
      </c>
      <c r="J3586" s="221">
        <v>11200</v>
      </c>
      <c r="K3586" s="221">
        <v>1</v>
      </c>
      <c r="L3586" s="221">
        <v>11200</v>
      </c>
    </row>
    <row r="3587" spans="1:12" s="167" customFormat="1">
      <c r="A3587" s="218" t="str">
        <f t="shared" si="24"/>
        <v>O221016058336일반상품</v>
      </c>
      <c r="B3587" s="219" t="s">
        <v>8258</v>
      </c>
      <c r="C3587" s="219" t="s">
        <v>8023</v>
      </c>
      <c r="D3587" s="219" t="s">
        <v>8065</v>
      </c>
      <c r="E3587" s="219" t="s">
        <v>7707</v>
      </c>
      <c r="F3587" s="219" t="s">
        <v>6394</v>
      </c>
      <c r="G3587" s="219" t="s">
        <v>7820</v>
      </c>
      <c r="H3587" s="219" t="s">
        <v>5990</v>
      </c>
      <c r="I3587" s="220" t="s">
        <v>8488</v>
      </c>
      <c r="J3587" s="221">
        <v>1260</v>
      </c>
      <c r="K3587" s="221">
        <v>1</v>
      </c>
      <c r="L3587" s="221">
        <v>1260</v>
      </c>
    </row>
    <row r="3588" spans="1:12" s="167" customFormat="1">
      <c r="A3588" s="218" t="str">
        <f t="shared" si="24"/>
        <v>O221016058336일반상품</v>
      </c>
      <c r="B3588" s="219" t="s">
        <v>8258</v>
      </c>
      <c r="C3588" s="219" t="s">
        <v>8023</v>
      </c>
      <c r="D3588" s="219" t="s">
        <v>8065</v>
      </c>
      <c r="E3588" s="219" t="s">
        <v>7707</v>
      </c>
      <c r="F3588" s="219" t="s">
        <v>6394</v>
      </c>
      <c r="G3588" s="219" t="s">
        <v>7820</v>
      </c>
      <c r="H3588" s="219" t="s">
        <v>5990</v>
      </c>
      <c r="I3588" s="220" t="s">
        <v>8566</v>
      </c>
      <c r="J3588" s="221">
        <v>990</v>
      </c>
      <c r="K3588" s="221">
        <v>1</v>
      </c>
      <c r="L3588" s="221">
        <v>990</v>
      </c>
    </row>
    <row r="3589" spans="1:12" s="167" customFormat="1">
      <c r="A3589" s="218" t="str">
        <f t="shared" si="24"/>
        <v>O221016058336일반상품</v>
      </c>
      <c r="B3589" s="219" t="s">
        <v>8258</v>
      </c>
      <c r="C3589" s="219" t="s">
        <v>8023</v>
      </c>
      <c r="D3589" s="219" t="s">
        <v>8065</v>
      </c>
      <c r="E3589" s="219" t="s">
        <v>7707</v>
      </c>
      <c r="F3589" s="219" t="s">
        <v>6394</v>
      </c>
      <c r="G3589" s="219" t="s">
        <v>7820</v>
      </c>
      <c r="H3589" s="219" t="s">
        <v>5990</v>
      </c>
      <c r="I3589" s="220" t="s">
        <v>8991</v>
      </c>
      <c r="J3589" s="221">
        <v>20000</v>
      </c>
      <c r="K3589" s="221">
        <v>1</v>
      </c>
      <c r="L3589" s="221">
        <v>20000</v>
      </c>
    </row>
    <row r="3590" spans="1:12" s="167" customFormat="1">
      <c r="A3590" s="218" t="str">
        <f t="shared" si="24"/>
        <v>O221016058336일반상품</v>
      </c>
      <c r="B3590" s="219" t="s">
        <v>8258</v>
      </c>
      <c r="C3590" s="219" t="s">
        <v>8023</v>
      </c>
      <c r="D3590" s="219" t="s">
        <v>8065</v>
      </c>
      <c r="E3590" s="219" t="s">
        <v>7707</v>
      </c>
      <c r="F3590" s="219" t="s">
        <v>6394</v>
      </c>
      <c r="G3590" s="219" t="s">
        <v>7820</v>
      </c>
      <c r="H3590" s="219" t="s">
        <v>5990</v>
      </c>
      <c r="I3590" s="220" t="s">
        <v>7216</v>
      </c>
      <c r="J3590" s="221">
        <v>3930</v>
      </c>
      <c r="K3590" s="221">
        <v>1</v>
      </c>
      <c r="L3590" s="221">
        <v>3930</v>
      </c>
    </row>
    <row r="3591" spans="1:12" s="167" customFormat="1">
      <c r="A3591" s="218" t="str">
        <f t="shared" si="24"/>
        <v>O221016058336일반상품</v>
      </c>
      <c r="B3591" s="219" t="s">
        <v>8258</v>
      </c>
      <c r="C3591" s="219" t="s">
        <v>8023</v>
      </c>
      <c r="D3591" s="219" t="s">
        <v>8065</v>
      </c>
      <c r="E3591" s="219" t="s">
        <v>7707</v>
      </c>
      <c r="F3591" s="219" t="s">
        <v>6394</v>
      </c>
      <c r="G3591" s="219" t="s">
        <v>7820</v>
      </c>
      <c r="H3591" s="219" t="s">
        <v>5990</v>
      </c>
      <c r="I3591" s="220" t="s">
        <v>8025</v>
      </c>
      <c r="J3591" s="221">
        <v>3800</v>
      </c>
      <c r="K3591" s="221">
        <v>2</v>
      </c>
      <c r="L3591" s="221">
        <v>7600</v>
      </c>
    </row>
    <row r="3592" spans="1:12" s="167" customFormat="1">
      <c r="A3592" s="218" t="str">
        <f t="shared" si="24"/>
        <v>O221016058336일반상품</v>
      </c>
      <c r="B3592" s="219" t="s">
        <v>8258</v>
      </c>
      <c r="C3592" s="219" t="s">
        <v>8023</v>
      </c>
      <c r="D3592" s="219" t="s">
        <v>8065</v>
      </c>
      <c r="E3592" s="219" t="s">
        <v>7707</v>
      </c>
      <c r="F3592" s="219" t="s">
        <v>6394</v>
      </c>
      <c r="G3592" s="219" t="s">
        <v>7820</v>
      </c>
      <c r="H3592" s="219" t="s">
        <v>5990</v>
      </c>
      <c r="I3592" s="220" t="s">
        <v>8657</v>
      </c>
      <c r="J3592" s="221">
        <v>13600</v>
      </c>
      <c r="K3592" s="221">
        <v>1</v>
      </c>
      <c r="L3592" s="221">
        <v>13600</v>
      </c>
    </row>
    <row r="3593" spans="1:12" s="167" customFormat="1">
      <c r="A3593" s="218" t="str">
        <f t="shared" si="24"/>
        <v>O221016058336일반상품</v>
      </c>
      <c r="B3593" s="219" t="s">
        <v>8258</v>
      </c>
      <c r="C3593" s="219" t="s">
        <v>8023</v>
      </c>
      <c r="D3593" s="219" t="s">
        <v>8065</v>
      </c>
      <c r="E3593" s="219" t="s">
        <v>7707</v>
      </c>
      <c r="F3593" s="219" t="s">
        <v>6394</v>
      </c>
      <c r="G3593" s="219" t="s">
        <v>7820</v>
      </c>
      <c r="H3593" s="219" t="s">
        <v>5990</v>
      </c>
      <c r="I3593" s="220" t="s">
        <v>8337</v>
      </c>
      <c r="J3593" s="221">
        <v>6630</v>
      </c>
      <c r="K3593" s="221">
        <v>2</v>
      </c>
      <c r="L3593" s="221">
        <v>13260</v>
      </c>
    </row>
    <row r="3594" spans="1:12" s="167" customFormat="1">
      <c r="A3594" s="218" t="str">
        <f t="shared" si="24"/>
        <v>O221016058336일반상품</v>
      </c>
      <c r="B3594" s="219" t="s">
        <v>8258</v>
      </c>
      <c r="C3594" s="219" t="s">
        <v>8023</v>
      </c>
      <c r="D3594" s="219" t="s">
        <v>8065</v>
      </c>
      <c r="E3594" s="219" t="s">
        <v>7707</v>
      </c>
      <c r="F3594" s="219" t="s">
        <v>6394</v>
      </c>
      <c r="G3594" s="219" t="s">
        <v>7820</v>
      </c>
      <c r="H3594" s="219" t="s">
        <v>5990</v>
      </c>
      <c r="I3594" s="220" t="s">
        <v>7202</v>
      </c>
      <c r="J3594" s="221">
        <v>5200</v>
      </c>
      <c r="K3594" s="221">
        <v>2</v>
      </c>
      <c r="L3594" s="221">
        <v>10400</v>
      </c>
    </row>
    <row r="3595" spans="1:12" s="167" customFormat="1">
      <c r="A3595" s="218" t="str">
        <f t="shared" si="24"/>
        <v>O221016058336일반상품</v>
      </c>
      <c r="B3595" s="219" t="s">
        <v>8258</v>
      </c>
      <c r="C3595" s="219" t="s">
        <v>8023</v>
      </c>
      <c r="D3595" s="219" t="s">
        <v>8065</v>
      </c>
      <c r="E3595" s="219" t="s">
        <v>7707</v>
      </c>
      <c r="F3595" s="219" t="s">
        <v>6394</v>
      </c>
      <c r="G3595" s="219" t="s">
        <v>7820</v>
      </c>
      <c r="H3595" s="219" t="s">
        <v>5990</v>
      </c>
      <c r="I3595" s="220" t="s">
        <v>8591</v>
      </c>
      <c r="J3595" s="221">
        <v>3890</v>
      </c>
      <c r="K3595" s="221">
        <v>1</v>
      </c>
      <c r="L3595" s="221">
        <v>3890</v>
      </c>
    </row>
    <row r="3596" spans="1:12" s="167" customFormat="1">
      <c r="A3596" s="218" t="str">
        <f t="shared" si="24"/>
        <v>O221016058335일반상품</v>
      </c>
      <c r="B3596" s="219" t="s">
        <v>8259</v>
      </c>
      <c r="C3596" s="219" t="s">
        <v>8023</v>
      </c>
      <c r="D3596" s="219" t="s">
        <v>8065</v>
      </c>
      <c r="E3596" s="219" t="s">
        <v>7707</v>
      </c>
      <c r="F3596" s="219" t="s">
        <v>6394</v>
      </c>
      <c r="G3596" s="219" t="s">
        <v>7837</v>
      </c>
      <c r="H3596" s="219" t="s">
        <v>5990</v>
      </c>
      <c r="I3596" s="220" t="s">
        <v>8448</v>
      </c>
      <c r="J3596" s="221">
        <v>4100</v>
      </c>
      <c r="K3596" s="221">
        <v>1</v>
      </c>
      <c r="L3596" s="221">
        <v>4100</v>
      </c>
    </row>
    <row r="3597" spans="1:12" s="167" customFormat="1">
      <c r="A3597" s="218" t="str">
        <f t="shared" si="24"/>
        <v>O221016058335일반상품</v>
      </c>
      <c r="B3597" s="219" t="s">
        <v>8259</v>
      </c>
      <c r="C3597" s="219" t="s">
        <v>8023</v>
      </c>
      <c r="D3597" s="219" t="s">
        <v>8065</v>
      </c>
      <c r="E3597" s="219" t="s">
        <v>7707</v>
      </c>
      <c r="F3597" s="219" t="s">
        <v>6394</v>
      </c>
      <c r="G3597" s="219" t="s">
        <v>7837</v>
      </c>
      <c r="H3597" s="219" t="s">
        <v>5990</v>
      </c>
      <c r="I3597" s="220" t="s">
        <v>8395</v>
      </c>
      <c r="J3597" s="221">
        <v>1950</v>
      </c>
      <c r="K3597" s="221">
        <v>1</v>
      </c>
      <c r="L3597" s="221">
        <v>1950</v>
      </c>
    </row>
    <row r="3598" spans="1:12" s="167" customFormat="1">
      <c r="A3598" s="218" t="str">
        <f t="shared" si="24"/>
        <v>O221016058335일반상품</v>
      </c>
      <c r="B3598" s="219" t="s">
        <v>8259</v>
      </c>
      <c r="C3598" s="219" t="s">
        <v>8023</v>
      </c>
      <c r="D3598" s="219" t="s">
        <v>8065</v>
      </c>
      <c r="E3598" s="219" t="s">
        <v>7707</v>
      </c>
      <c r="F3598" s="219" t="s">
        <v>6394</v>
      </c>
      <c r="G3598" s="219" t="s">
        <v>7837</v>
      </c>
      <c r="H3598" s="219" t="s">
        <v>5990</v>
      </c>
      <c r="I3598" s="220" t="s">
        <v>8659</v>
      </c>
      <c r="J3598" s="221">
        <v>1950</v>
      </c>
      <c r="K3598" s="221">
        <v>1</v>
      </c>
      <c r="L3598" s="221">
        <v>1950</v>
      </c>
    </row>
    <row r="3599" spans="1:12" s="167" customFormat="1">
      <c r="A3599" s="218" t="str">
        <f t="shared" si="24"/>
        <v>O221016058335일반상품</v>
      </c>
      <c r="B3599" s="219" t="s">
        <v>8259</v>
      </c>
      <c r="C3599" s="219" t="s">
        <v>8023</v>
      </c>
      <c r="D3599" s="219" t="s">
        <v>8065</v>
      </c>
      <c r="E3599" s="219" t="s">
        <v>7707</v>
      </c>
      <c r="F3599" s="219" t="s">
        <v>6394</v>
      </c>
      <c r="G3599" s="219" t="s">
        <v>7837</v>
      </c>
      <c r="H3599" s="219" t="s">
        <v>5990</v>
      </c>
      <c r="I3599" s="220" t="s">
        <v>8396</v>
      </c>
      <c r="J3599" s="221">
        <v>1950</v>
      </c>
      <c r="K3599" s="221">
        <v>1</v>
      </c>
      <c r="L3599" s="221">
        <v>1950</v>
      </c>
    </row>
    <row r="3600" spans="1:12" s="167" customFormat="1">
      <c r="A3600" s="218" t="str">
        <f t="shared" si="24"/>
        <v>O221016058335일반상품</v>
      </c>
      <c r="B3600" s="219" t="s">
        <v>8259</v>
      </c>
      <c r="C3600" s="219" t="s">
        <v>8023</v>
      </c>
      <c r="D3600" s="219" t="s">
        <v>8065</v>
      </c>
      <c r="E3600" s="219" t="s">
        <v>7707</v>
      </c>
      <c r="F3600" s="219" t="s">
        <v>6394</v>
      </c>
      <c r="G3600" s="219" t="s">
        <v>7837</v>
      </c>
      <c r="H3600" s="219" t="s">
        <v>5990</v>
      </c>
      <c r="I3600" s="220" t="s">
        <v>8493</v>
      </c>
      <c r="J3600" s="221">
        <v>5700</v>
      </c>
      <c r="K3600" s="221">
        <v>1</v>
      </c>
      <c r="L3600" s="221">
        <v>5700</v>
      </c>
    </row>
    <row r="3601" spans="1:12" s="167" customFormat="1">
      <c r="A3601" s="218" t="str">
        <f t="shared" si="24"/>
        <v>O221016058335일반상품</v>
      </c>
      <c r="B3601" s="219" t="s">
        <v>8259</v>
      </c>
      <c r="C3601" s="219" t="s">
        <v>8023</v>
      </c>
      <c r="D3601" s="219" t="s">
        <v>8065</v>
      </c>
      <c r="E3601" s="219" t="s">
        <v>7707</v>
      </c>
      <c r="F3601" s="219" t="s">
        <v>6394</v>
      </c>
      <c r="G3601" s="219" t="s">
        <v>7837</v>
      </c>
      <c r="H3601" s="219" t="s">
        <v>5990</v>
      </c>
      <c r="I3601" s="220" t="s">
        <v>8554</v>
      </c>
      <c r="J3601" s="221">
        <v>6600</v>
      </c>
      <c r="K3601" s="221">
        <v>1</v>
      </c>
      <c r="L3601" s="221">
        <v>6600</v>
      </c>
    </row>
    <row r="3602" spans="1:12" s="167" customFormat="1">
      <c r="A3602" s="218" t="str">
        <f t="shared" si="24"/>
        <v>O221016058335일반상품</v>
      </c>
      <c r="B3602" s="219" t="s">
        <v>8259</v>
      </c>
      <c r="C3602" s="219" t="s">
        <v>8023</v>
      </c>
      <c r="D3602" s="219" t="s">
        <v>8065</v>
      </c>
      <c r="E3602" s="219" t="s">
        <v>7707</v>
      </c>
      <c r="F3602" s="219" t="s">
        <v>6394</v>
      </c>
      <c r="G3602" s="219" t="s">
        <v>7837</v>
      </c>
      <c r="H3602" s="219" t="s">
        <v>5990</v>
      </c>
      <c r="I3602" s="220" t="s">
        <v>8423</v>
      </c>
      <c r="J3602" s="221">
        <v>8000</v>
      </c>
      <c r="K3602" s="221">
        <v>1</v>
      </c>
      <c r="L3602" s="221">
        <v>8000</v>
      </c>
    </row>
    <row r="3603" spans="1:12" s="167" customFormat="1">
      <c r="A3603" s="218" t="str">
        <f t="shared" si="24"/>
        <v>O221016058335일반상품</v>
      </c>
      <c r="B3603" s="219" t="s">
        <v>8259</v>
      </c>
      <c r="C3603" s="219" t="s">
        <v>8023</v>
      </c>
      <c r="D3603" s="219" t="s">
        <v>8065</v>
      </c>
      <c r="E3603" s="219" t="s">
        <v>7707</v>
      </c>
      <c r="F3603" s="219" t="s">
        <v>6394</v>
      </c>
      <c r="G3603" s="219" t="s">
        <v>7837</v>
      </c>
      <c r="H3603" s="219" t="s">
        <v>5990</v>
      </c>
      <c r="I3603" s="220" t="s">
        <v>8344</v>
      </c>
      <c r="J3603" s="221">
        <v>21000</v>
      </c>
      <c r="K3603" s="221">
        <v>1</v>
      </c>
      <c r="L3603" s="221">
        <v>21000</v>
      </c>
    </row>
    <row r="3604" spans="1:12" s="167" customFormat="1">
      <c r="A3604" s="218" t="str">
        <f t="shared" si="24"/>
        <v>O221016058335일반상품</v>
      </c>
      <c r="B3604" s="219" t="s">
        <v>8259</v>
      </c>
      <c r="C3604" s="219" t="s">
        <v>8023</v>
      </c>
      <c r="D3604" s="219" t="s">
        <v>8065</v>
      </c>
      <c r="E3604" s="219" t="s">
        <v>7707</v>
      </c>
      <c r="F3604" s="219" t="s">
        <v>6394</v>
      </c>
      <c r="G3604" s="219" t="s">
        <v>7837</v>
      </c>
      <c r="H3604" s="219" t="s">
        <v>5990</v>
      </c>
      <c r="I3604" s="220" t="s">
        <v>8989</v>
      </c>
      <c r="J3604" s="221">
        <v>3800</v>
      </c>
      <c r="K3604" s="221">
        <v>1</v>
      </c>
      <c r="L3604" s="221">
        <v>3800</v>
      </c>
    </row>
    <row r="3605" spans="1:12" s="167" customFormat="1">
      <c r="A3605" s="218" t="str">
        <f t="shared" si="24"/>
        <v>O221016058335일반상품</v>
      </c>
      <c r="B3605" s="219" t="s">
        <v>8259</v>
      </c>
      <c r="C3605" s="219" t="s">
        <v>8023</v>
      </c>
      <c r="D3605" s="219" t="s">
        <v>8065</v>
      </c>
      <c r="E3605" s="219" t="s">
        <v>7707</v>
      </c>
      <c r="F3605" s="219" t="s">
        <v>6394</v>
      </c>
      <c r="G3605" s="219" t="s">
        <v>7837</v>
      </c>
      <c r="H3605" s="219" t="s">
        <v>5990</v>
      </c>
      <c r="I3605" s="220" t="s">
        <v>7203</v>
      </c>
      <c r="J3605" s="221">
        <v>5000</v>
      </c>
      <c r="K3605" s="221">
        <v>1</v>
      </c>
      <c r="L3605" s="221">
        <v>5000</v>
      </c>
    </row>
    <row r="3606" spans="1:12" s="167" customFormat="1">
      <c r="A3606" s="218" t="str">
        <f t="shared" si="24"/>
        <v>O221016058335일반상품</v>
      </c>
      <c r="B3606" s="219" t="s">
        <v>8259</v>
      </c>
      <c r="C3606" s="219" t="s">
        <v>8023</v>
      </c>
      <c r="D3606" s="219" t="s">
        <v>8065</v>
      </c>
      <c r="E3606" s="219" t="s">
        <v>7707</v>
      </c>
      <c r="F3606" s="219" t="s">
        <v>6394</v>
      </c>
      <c r="G3606" s="219" t="s">
        <v>7837</v>
      </c>
      <c r="H3606" s="219" t="s">
        <v>5990</v>
      </c>
      <c r="I3606" s="220" t="s">
        <v>7190</v>
      </c>
      <c r="J3606" s="221">
        <v>4430</v>
      </c>
      <c r="K3606" s="221">
        <v>1</v>
      </c>
      <c r="L3606" s="221">
        <v>4430</v>
      </c>
    </row>
    <row r="3607" spans="1:12" s="167" customFormat="1">
      <c r="A3607" s="218" t="str">
        <f t="shared" si="24"/>
        <v>O221016058335일반상품</v>
      </c>
      <c r="B3607" s="219" t="s">
        <v>8259</v>
      </c>
      <c r="C3607" s="219" t="s">
        <v>8023</v>
      </c>
      <c r="D3607" s="219" t="s">
        <v>8065</v>
      </c>
      <c r="E3607" s="219" t="s">
        <v>7707</v>
      </c>
      <c r="F3607" s="219" t="s">
        <v>6394</v>
      </c>
      <c r="G3607" s="219" t="s">
        <v>7837</v>
      </c>
      <c r="H3607" s="219" t="s">
        <v>5990</v>
      </c>
      <c r="I3607" s="220" t="s">
        <v>8544</v>
      </c>
      <c r="J3607" s="221">
        <v>2600</v>
      </c>
      <c r="K3607" s="221">
        <v>1</v>
      </c>
      <c r="L3607" s="221">
        <v>2600</v>
      </c>
    </row>
    <row r="3608" spans="1:12" s="167" customFormat="1">
      <c r="A3608" s="218" t="str">
        <f t="shared" si="24"/>
        <v>O221016058335일반상품</v>
      </c>
      <c r="B3608" s="219" t="s">
        <v>8259</v>
      </c>
      <c r="C3608" s="219" t="s">
        <v>8023</v>
      </c>
      <c r="D3608" s="219" t="s">
        <v>8065</v>
      </c>
      <c r="E3608" s="219" t="s">
        <v>7707</v>
      </c>
      <c r="F3608" s="219" t="s">
        <v>6394</v>
      </c>
      <c r="G3608" s="219" t="s">
        <v>7837</v>
      </c>
      <c r="H3608" s="219" t="s">
        <v>5990</v>
      </c>
      <c r="I3608" s="220" t="s">
        <v>8578</v>
      </c>
      <c r="J3608" s="221">
        <v>4530</v>
      </c>
      <c r="K3608" s="221">
        <v>1</v>
      </c>
      <c r="L3608" s="221">
        <v>4530</v>
      </c>
    </row>
    <row r="3609" spans="1:12" s="167" customFormat="1">
      <c r="A3609" s="218" t="str">
        <f t="shared" si="24"/>
        <v>O221016058335일반상품</v>
      </c>
      <c r="B3609" s="219" t="s">
        <v>8259</v>
      </c>
      <c r="C3609" s="219" t="s">
        <v>8023</v>
      </c>
      <c r="D3609" s="219" t="s">
        <v>8065</v>
      </c>
      <c r="E3609" s="219" t="s">
        <v>7707</v>
      </c>
      <c r="F3609" s="219" t="s">
        <v>6394</v>
      </c>
      <c r="G3609" s="219" t="s">
        <v>7837</v>
      </c>
      <c r="H3609" s="219" t="s">
        <v>5990</v>
      </c>
      <c r="I3609" s="220" t="s">
        <v>8397</v>
      </c>
      <c r="J3609" s="221">
        <v>10200</v>
      </c>
      <c r="K3609" s="221">
        <v>1</v>
      </c>
      <c r="L3609" s="221">
        <v>10200</v>
      </c>
    </row>
    <row r="3610" spans="1:12" s="167" customFormat="1">
      <c r="A3610" s="218" t="str">
        <f t="shared" si="24"/>
        <v>O221016058335일반상품</v>
      </c>
      <c r="B3610" s="219" t="s">
        <v>8259</v>
      </c>
      <c r="C3610" s="219" t="s">
        <v>8023</v>
      </c>
      <c r="D3610" s="219" t="s">
        <v>8065</v>
      </c>
      <c r="E3610" s="219" t="s">
        <v>7707</v>
      </c>
      <c r="F3610" s="219" t="s">
        <v>6394</v>
      </c>
      <c r="G3610" s="219" t="s">
        <v>7837</v>
      </c>
      <c r="H3610" s="219" t="s">
        <v>5990</v>
      </c>
      <c r="I3610" s="220" t="s">
        <v>8494</v>
      </c>
      <c r="J3610" s="221">
        <v>2250</v>
      </c>
      <c r="K3610" s="221">
        <v>1</v>
      </c>
      <c r="L3610" s="221">
        <v>2250</v>
      </c>
    </row>
    <row r="3611" spans="1:12" s="167" customFormat="1">
      <c r="A3611" s="218" t="str">
        <f t="shared" si="24"/>
        <v>O221016058335일반상품</v>
      </c>
      <c r="B3611" s="219" t="s">
        <v>8259</v>
      </c>
      <c r="C3611" s="219" t="s">
        <v>8023</v>
      </c>
      <c r="D3611" s="219" t="s">
        <v>8065</v>
      </c>
      <c r="E3611" s="219" t="s">
        <v>7707</v>
      </c>
      <c r="F3611" s="219" t="s">
        <v>6394</v>
      </c>
      <c r="G3611" s="219" t="s">
        <v>7837</v>
      </c>
      <c r="H3611" s="219" t="s">
        <v>5990</v>
      </c>
      <c r="I3611" s="220" t="s">
        <v>7250</v>
      </c>
      <c r="J3611" s="221">
        <v>11500</v>
      </c>
      <c r="K3611" s="221">
        <v>1</v>
      </c>
      <c r="L3611" s="221">
        <v>11500</v>
      </c>
    </row>
    <row r="3612" spans="1:12" s="167" customFormat="1">
      <c r="A3612" s="218" t="str">
        <f t="shared" si="24"/>
        <v>O221016058335일반상품</v>
      </c>
      <c r="B3612" s="219" t="s">
        <v>8259</v>
      </c>
      <c r="C3612" s="219" t="s">
        <v>8023</v>
      </c>
      <c r="D3612" s="219" t="s">
        <v>8065</v>
      </c>
      <c r="E3612" s="219" t="s">
        <v>7707</v>
      </c>
      <c r="F3612" s="219" t="s">
        <v>6394</v>
      </c>
      <c r="G3612" s="219" t="s">
        <v>7837</v>
      </c>
      <c r="H3612" s="219" t="s">
        <v>5990</v>
      </c>
      <c r="I3612" s="220" t="s">
        <v>8846</v>
      </c>
      <c r="J3612" s="221">
        <v>2020</v>
      </c>
      <c r="K3612" s="221">
        <v>1</v>
      </c>
      <c r="L3612" s="221">
        <v>2020</v>
      </c>
    </row>
    <row r="3613" spans="1:12" s="167" customFormat="1">
      <c r="A3613" s="218" t="str">
        <f t="shared" si="24"/>
        <v>O221016058335일반상품</v>
      </c>
      <c r="B3613" s="219" t="s">
        <v>8259</v>
      </c>
      <c r="C3613" s="219" t="s">
        <v>8023</v>
      </c>
      <c r="D3613" s="219" t="s">
        <v>8065</v>
      </c>
      <c r="E3613" s="219" t="s">
        <v>7707</v>
      </c>
      <c r="F3613" s="219" t="s">
        <v>6394</v>
      </c>
      <c r="G3613" s="219" t="s">
        <v>7837</v>
      </c>
      <c r="H3613" s="219" t="s">
        <v>5990</v>
      </c>
      <c r="I3613" s="220" t="s">
        <v>8836</v>
      </c>
      <c r="J3613" s="221">
        <v>4010</v>
      </c>
      <c r="K3613" s="221">
        <v>1</v>
      </c>
      <c r="L3613" s="221">
        <v>4010</v>
      </c>
    </row>
    <row r="3614" spans="1:12" s="167" customFormat="1">
      <c r="A3614" s="218" t="str">
        <f t="shared" si="24"/>
        <v>O221016058335일반상품</v>
      </c>
      <c r="B3614" s="219" t="s">
        <v>8259</v>
      </c>
      <c r="C3614" s="219" t="s">
        <v>8023</v>
      </c>
      <c r="D3614" s="219" t="s">
        <v>8065</v>
      </c>
      <c r="E3614" s="219" t="s">
        <v>7707</v>
      </c>
      <c r="F3614" s="219" t="s">
        <v>6394</v>
      </c>
      <c r="G3614" s="219" t="s">
        <v>7837</v>
      </c>
      <c r="H3614" s="219" t="s">
        <v>5990</v>
      </c>
      <c r="I3614" s="220" t="s">
        <v>7928</v>
      </c>
      <c r="J3614" s="221">
        <v>2200</v>
      </c>
      <c r="K3614" s="221">
        <v>2</v>
      </c>
      <c r="L3614" s="221">
        <v>4400</v>
      </c>
    </row>
    <row r="3615" spans="1:12" s="167" customFormat="1">
      <c r="A3615" s="218" t="str">
        <f t="shared" si="24"/>
        <v>O221016058335일반상품</v>
      </c>
      <c r="B3615" s="219" t="s">
        <v>8259</v>
      </c>
      <c r="C3615" s="219" t="s">
        <v>8023</v>
      </c>
      <c r="D3615" s="219" t="s">
        <v>8065</v>
      </c>
      <c r="E3615" s="219" t="s">
        <v>7707</v>
      </c>
      <c r="F3615" s="219" t="s">
        <v>6394</v>
      </c>
      <c r="G3615" s="219" t="s">
        <v>7837</v>
      </c>
      <c r="H3615" s="219" t="s">
        <v>5990</v>
      </c>
      <c r="I3615" s="220" t="s">
        <v>8992</v>
      </c>
      <c r="J3615" s="221">
        <v>3550</v>
      </c>
      <c r="K3615" s="221">
        <v>1</v>
      </c>
      <c r="L3615" s="221">
        <v>3550</v>
      </c>
    </row>
    <row r="3616" spans="1:12" s="167" customFormat="1">
      <c r="A3616" s="218" t="str">
        <f t="shared" si="24"/>
        <v>O221016058335일반상품</v>
      </c>
      <c r="B3616" s="219" t="s">
        <v>8259</v>
      </c>
      <c r="C3616" s="219" t="s">
        <v>8023</v>
      </c>
      <c r="D3616" s="219" t="s">
        <v>8065</v>
      </c>
      <c r="E3616" s="219" t="s">
        <v>7707</v>
      </c>
      <c r="F3616" s="219" t="s">
        <v>6394</v>
      </c>
      <c r="G3616" s="219" t="s">
        <v>7837</v>
      </c>
      <c r="H3616" s="219" t="s">
        <v>5990</v>
      </c>
      <c r="I3616" s="220" t="s">
        <v>8876</v>
      </c>
      <c r="J3616" s="221">
        <v>9770</v>
      </c>
      <c r="K3616" s="221">
        <v>1</v>
      </c>
      <c r="L3616" s="221">
        <v>9770</v>
      </c>
    </row>
    <row r="3617" spans="1:12" s="167" customFormat="1">
      <c r="A3617" s="218" t="str">
        <f t="shared" si="24"/>
        <v>O221016058335일반상품</v>
      </c>
      <c r="B3617" s="219" t="s">
        <v>8259</v>
      </c>
      <c r="C3617" s="219" t="s">
        <v>8023</v>
      </c>
      <c r="D3617" s="219" t="s">
        <v>8065</v>
      </c>
      <c r="E3617" s="219" t="s">
        <v>7707</v>
      </c>
      <c r="F3617" s="219" t="s">
        <v>6394</v>
      </c>
      <c r="G3617" s="219" t="s">
        <v>7837</v>
      </c>
      <c r="H3617" s="219" t="s">
        <v>5990</v>
      </c>
      <c r="I3617" s="220" t="s">
        <v>7247</v>
      </c>
      <c r="J3617" s="221">
        <v>9770</v>
      </c>
      <c r="K3617" s="221">
        <v>1</v>
      </c>
      <c r="L3617" s="221">
        <v>9770</v>
      </c>
    </row>
    <row r="3618" spans="1:12" s="167" customFormat="1">
      <c r="A3618" s="218" t="str">
        <f t="shared" si="24"/>
        <v>O221016058335일반상품</v>
      </c>
      <c r="B3618" s="219" t="s">
        <v>8259</v>
      </c>
      <c r="C3618" s="219" t="s">
        <v>8023</v>
      </c>
      <c r="D3618" s="219" t="s">
        <v>8065</v>
      </c>
      <c r="E3618" s="219" t="s">
        <v>7707</v>
      </c>
      <c r="F3618" s="219" t="s">
        <v>6394</v>
      </c>
      <c r="G3618" s="219" t="s">
        <v>7837</v>
      </c>
      <c r="H3618" s="219" t="s">
        <v>5990</v>
      </c>
      <c r="I3618" s="220" t="s">
        <v>7226</v>
      </c>
      <c r="J3618" s="221">
        <v>5430</v>
      </c>
      <c r="K3618" s="221">
        <v>1</v>
      </c>
      <c r="L3618" s="221">
        <v>5430</v>
      </c>
    </row>
    <row r="3619" spans="1:12" s="167" customFormat="1">
      <c r="A3619" s="218" t="str">
        <f t="shared" si="24"/>
        <v>O221016058335일반상품</v>
      </c>
      <c r="B3619" s="219" t="s">
        <v>8259</v>
      </c>
      <c r="C3619" s="219" t="s">
        <v>8023</v>
      </c>
      <c r="D3619" s="219" t="s">
        <v>8065</v>
      </c>
      <c r="E3619" s="219" t="s">
        <v>7707</v>
      </c>
      <c r="F3619" s="219" t="s">
        <v>6394</v>
      </c>
      <c r="G3619" s="219" t="s">
        <v>7837</v>
      </c>
      <c r="H3619" s="219" t="s">
        <v>5990</v>
      </c>
      <c r="I3619" s="220" t="s">
        <v>8481</v>
      </c>
      <c r="J3619" s="221">
        <v>9300</v>
      </c>
      <c r="K3619" s="221">
        <v>1</v>
      </c>
      <c r="L3619" s="221">
        <v>9300</v>
      </c>
    </row>
    <row r="3620" spans="1:12" s="167" customFormat="1">
      <c r="A3620" s="218" t="str">
        <f t="shared" si="24"/>
        <v>O221016058335일반상품</v>
      </c>
      <c r="B3620" s="219" t="s">
        <v>8259</v>
      </c>
      <c r="C3620" s="219" t="s">
        <v>8023</v>
      </c>
      <c r="D3620" s="219" t="s">
        <v>8065</v>
      </c>
      <c r="E3620" s="219" t="s">
        <v>7707</v>
      </c>
      <c r="F3620" s="219" t="s">
        <v>6394</v>
      </c>
      <c r="G3620" s="219" t="s">
        <v>7837</v>
      </c>
      <c r="H3620" s="219" t="s">
        <v>5990</v>
      </c>
      <c r="I3620" s="220" t="s">
        <v>7197</v>
      </c>
      <c r="J3620" s="221">
        <v>3800</v>
      </c>
      <c r="K3620" s="221">
        <v>1</v>
      </c>
      <c r="L3620" s="221">
        <v>3800</v>
      </c>
    </row>
    <row r="3621" spans="1:12" s="167" customFormat="1">
      <c r="A3621" s="218" t="str">
        <f t="shared" si="24"/>
        <v>O221016058335일반상품</v>
      </c>
      <c r="B3621" s="219" t="s">
        <v>8259</v>
      </c>
      <c r="C3621" s="219" t="s">
        <v>8023</v>
      </c>
      <c r="D3621" s="219" t="s">
        <v>8065</v>
      </c>
      <c r="E3621" s="219" t="s">
        <v>7707</v>
      </c>
      <c r="F3621" s="219" t="s">
        <v>6394</v>
      </c>
      <c r="G3621" s="219" t="s">
        <v>7837</v>
      </c>
      <c r="H3621" s="219" t="s">
        <v>5990</v>
      </c>
      <c r="I3621" s="220" t="s">
        <v>7252</v>
      </c>
      <c r="J3621" s="221">
        <v>2850</v>
      </c>
      <c r="K3621" s="221">
        <v>1</v>
      </c>
      <c r="L3621" s="221">
        <v>2850</v>
      </c>
    </row>
    <row r="3622" spans="1:12" s="167" customFormat="1">
      <c r="A3622" s="218" t="str">
        <f t="shared" si="24"/>
        <v>O221016058335일반상품</v>
      </c>
      <c r="B3622" s="219" t="s">
        <v>8259</v>
      </c>
      <c r="C3622" s="219" t="s">
        <v>8023</v>
      </c>
      <c r="D3622" s="219" t="s">
        <v>8065</v>
      </c>
      <c r="E3622" s="219" t="s">
        <v>7707</v>
      </c>
      <c r="F3622" s="219" t="s">
        <v>6394</v>
      </c>
      <c r="G3622" s="219" t="s">
        <v>7837</v>
      </c>
      <c r="H3622" s="219" t="s">
        <v>5990</v>
      </c>
      <c r="I3622" s="220" t="s">
        <v>8686</v>
      </c>
      <c r="J3622" s="221">
        <v>11400</v>
      </c>
      <c r="K3622" s="221">
        <v>1</v>
      </c>
      <c r="L3622" s="221">
        <v>11400</v>
      </c>
    </row>
    <row r="3623" spans="1:12" s="167" customFormat="1">
      <c r="A3623" s="218" t="str">
        <f t="shared" si="24"/>
        <v>O221016058335일반상품</v>
      </c>
      <c r="B3623" s="219" t="s">
        <v>8259</v>
      </c>
      <c r="C3623" s="219" t="s">
        <v>8023</v>
      </c>
      <c r="D3623" s="219" t="s">
        <v>8065</v>
      </c>
      <c r="E3623" s="219" t="s">
        <v>7707</v>
      </c>
      <c r="F3623" s="219" t="s">
        <v>6394</v>
      </c>
      <c r="G3623" s="219" t="s">
        <v>7837</v>
      </c>
      <c r="H3623" s="219" t="s">
        <v>5990</v>
      </c>
      <c r="I3623" s="220" t="s">
        <v>7198</v>
      </c>
      <c r="J3623" s="221">
        <v>2850</v>
      </c>
      <c r="K3623" s="221">
        <v>1</v>
      </c>
      <c r="L3623" s="221">
        <v>2850</v>
      </c>
    </row>
    <row r="3624" spans="1:12" s="167" customFormat="1">
      <c r="A3624" s="218" t="str">
        <f t="shared" si="24"/>
        <v>O221016058335일반상품</v>
      </c>
      <c r="B3624" s="219" t="s">
        <v>8259</v>
      </c>
      <c r="C3624" s="219" t="s">
        <v>8023</v>
      </c>
      <c r="D3624" s="219" t="s">
        <v>8065</v>
      </c>
      <c r="E3624" s="219" t="s">
        <v>7707</v>
      </c>
      <c r="F3624" s="219" t="s">
        <v>6394</v>
      </c>
      <c r="G3624" s="219" t="s">
        <v>7837</v>
      </c>
      <c r="H3624" s="219" t="s">
        <v>5990</v>
      </c>
      <c r="I3624" s="220" t="s">
        <v>8627</v>
      </c>
      <c r="J3624" s="221">
        <v>9040</v>
      </c>
      <c r="K3624" s="221">
        <v>1</v>
      </c>
      <c r="L3624" s="221">
        <v>9040</v>
      </c>
    </row>
    <row r="3625" spans="1:12" s="167" customFormat="1">
      <c r="A3625" s="218" t="str">
        <f t="shared" si="24"/>
        <v>O221016058335일반상품</v>
      </c>
      <c r="B3625" s="219" t="s">
        <v>8259</v>
      </c>
      <c r="C3625" s="219" t="s">
        <v>8023</v>
      </c>
      <c r="D3625" s="219" t="s">
        <v>8065</v>
      </c>
      <c r="E3625" s="219" t="s">
        <v>7707</v>
      </c>
      <c r="F3625" s="219" t="s">
        <v>6394</v>
      </c>
      <c r="G3625" s="219" t="s">
        <v>7837</v>
      </c>
      <c r="H3625" s="219" t="s">
        <v>5990</v>
      </c>
      <c r="I3625" s="220" t="s">
        <v>8882</v>
      </c>
      <c r="J3625" s="221">
        <v>12690</v>
      </c>
      <c r="K3625" s="221">
        <v>1</v>
      </c>
      <c r="L3625" s="221">
        <v>12690</v>
      </c>
    </row>
    <row r="3626" spans="1:12" s="167" customFormat="1">
      <c r="A3626" s="218" t="str">
        <f t="shared" si="24"/>
        <v>O221016058335일반상품</v>
      </c>
      <c r="B3626" s="219" t="s">
        <v>8259</v>
      </c>
      <c r="C3626" s="219" t="s">
        <v>8023</v>
      </c>
      <c r="D3626" s="219" t="s">
        <v>8065</v>
      </c>
      <c r="E3626" s="219" t="s">
        <v>7707</v>
      </c>
      <c r="F3626" s="219" t="s">
        <v>6394</v>
      </c>
      <c r="G3626" s="219" t="s">
        <v>7837</v>
      </c>
      <c r="H3626" s="219" t="s">
        <v>5990</v>
      </c>
      <c r="I3626" s="220" t="s">
        <v>8721</v>
      </c>
      <c r="J3626" s="221">
        <v>8880</v>
      </c>
      <c r="K3626" s="221">
        <v>1</v>
      </c>
      <c r="L3626" s="221">
        <v>8880</v>
      </c>
    </row>
    <row r="3627" spans="1:12" s="167" customFormat="1">
      <c r="A3627" s="218" t="str">
        <f t="shared" si="24"/>
        <v>O221016058335일반상품</v>
      </c>
      <c r="B3627" s="219" t="s">
        <v>8259</v>
      </c>
      <c r="C3627" s="219" t="s">
        <v>8023</v>
      </c>
      <c r="D3627" s="219" t="s">
        <v>8065</v>
      </c>
      <c r="E3627" s="219" t="s">
        <v>7707</v>
      </c>
      <c r="F3627" s="219" t="s">
        <v>6394</v>
      </c>
      <c r="G3627" s="219" t="s">
        <v>7837</v>
      </c>
      <c r="H3627" s="219" t="s">
        <v>5990</v>
      </c>
      <c r="I3627" s="220" t="s">
        <v>8469</v>
      </c>
      <c r="J3627" s="221">
        <v>20810</v>
      </c>
      <c r="K3627" s="221">
        <v>1</v>
      </c>
      <c r="L3627" s="221">
        <v>20810</v>
      </c>
    </row>
    <row r="3628" spans="1:12" s="167" customFormat="1">
      <c r="A3628" s="218" t="str">
        <f t="shared" si="24"/>
        <v>O221016058335일반상품</v>
      </c>
      <c r="B3628" s="219" t="s">
        <v>8259</v>
      </c>
      <c r="C3628" s="219" t="s">
        <v>8023</v>
      </c>
      <c r="D3628" s="219" t="s">
        <v>8065</v>
      </c>
      <c r="E3628" s="219" t="s">
        <v>7707</v>
      </c>
      <c r="F3628" s="219" t="s">
        <v>6394</v>
      </c>
      <c r="G3628" s="219" t="s">
        <v>7837</v>
      </c>
      <c r="H3628" s="219" t="s">
        <v>5990</v>
      </c>
      <c r="I3628" s="220" t="s">
        <v>8030</v>
      </c>
      <c r="J3628" s="221">
        <v>12500</v>
      </c>
      <c r="K3628" s="221">
        <v>1</v>
      </c>
      <c r="L3628" s="221">
        <v>12500</v>
      </c>
    </row>
    <row r="3629" spans="1:12" s="167" customFormat="1">
      <c r="A3629" s="218" t="str">
        <f t="shared" si="24"/>
        <v>O221016058335일반상품</v>
      </c>
      <c r="B3629" s="219" t="s">
        <v>8259</v>
      </c>
      <c r="C3629" s="219" t="s">
        <v>8023</v>
      </c>
      <c r="D3629" s="219" t="s">
        <v>8065</v>
      </c>
      <c r="E3629" s="219" t="s">
        <v>7707</v>
      </c>
      <c r="F3629" s="219" t="s">
        <v>6394</v>
      </c>
      <c r="G3629" s="219" t="s">
        <v>7837</v>
      </c>
      <c r="H3629" s="219" t="s">
        <v>5990</v>
      </c>
      <c r="I3629" s="220" t="s">
        <v>7925</v>
      </c>
      <c r="J3629" s="221">
        <v>1400</v>
      </c>
      <c r="K3629" s="221">
        <v>2</v>
      </c>
      <c r="L3629" s="221">
        <v>2800</v>
      </c>
    </row>
    <row r="3630" spans="1:12" s="167" customFormat="1">
      <c r="A3630" s="218" t="str">
        <f t="shared" si="24"/>
        <v>O221016058335일반상품</v>
      </c>
      <c r="B3630" s="219" t="s">
        <v>8259</v>
      </c>
      <c r="C3630" s="219" t="s">
        <v>8023</v>
      </c>
      <c r="D3630" s="219" t="s">
        <v>8065</v>
      </c>
      <c r="E3630" s="219" t="s">
        <v>7707</v>
      </c>
      <c r="F3630" s="219" t="s">
        <v>6394</v>
      </c>
      <c r="G3630" s="219" t="s">
        <v>7837</v>
      </c>
      <c r="H3630" s="219" t="s">
        <v>5990</v>
      </c>
      <c r="I3630" s="220" t="s">
        <v>8667</v>
      </c>
      <c r="J3630" s="221">
        <v>2800</v>
      </c>
      <c r="K3630" s="221">
        <v>1</v>
      </c>
      <c r="L3630" s="221">
        <v>2800</v>
      </c>
    </row>
    <row r="3631" spans="1:12" s="167" customFormat="1">
      <c r="A3631" s="218" t="str">
        <f t="shared" si="24"/>
        <v>O221016058335일반상품</v>
      </c>
      <c r="B3631" s="219" t="s">
        <v>8259</v>
      </c>
      <c r="C3631" s="219" t="s">
        <v>8023</v>
      </c>
      <c r="D3631" s="219" t="s">
        <v>8065</v>
      </c>
      <c r="E3631" s="219" t="s">
        <v>7707</v>
      </c>
      <c r="F3631" s="219" t="s">
        <v>6394</v>
      </c>
      <c r="G3631" s="219" t="s">
        <v>7837</v>
      </c>
      <c r="H3631" s="219" t="s">
        <v>5990</v>
      </c>
      <c r="I3631" s="220" t="s">
        <v>7262</v>
      </c>
      <c r="J3631" s="221">
        <v>1000</v>
      </c>
      <c r="K3631" s="221">
        <v>1</v>
      </c>
      <c r="L3631" s="221">
        <v>1000</v>
      </c>
    </row>
    <row r="3632" spans="1:12" s="167" customFormat="1">
      <c r="A3632" s="218" t="str">
        <f t="shared" si="24"/>
        <v>O221016058335일반상품</v>
      </c>
      <c r="B3632" s="219" t="s">
        <v>8259</v>
      </c>
      <c r="C3632" s="219" t="s">
        <v>8023</v>
      </c>
      <c r="D3632" s="219" t="s">
        <v>8065</v>
      </c>
      <c r="E3632" s="219" t="s">
        <v>7707</v>
      </c>
      <c r="F3632" s="219" t="s">
        <v>6394</v>
      </c>
      <c r="G3632" s="219" t="s">
        <v>7837</v>
      </c>
      <c r="H3632" s="219" t="s">
        <v>5990</v>
      </c>
      <c r="I3632" s="220" t="s">
        <v>8352</v>
      </c>
      <c r="J3632" s="221">
        <v>2700</v>
      </c>
      <c r="K3632" s="221">
        <v>1</v>
      </c>
      <c r="L3632" s="221">
        <v>2700</v>
      </c>
    </row>
    <row r="3633" spans="1:12" s="167" customFormat="1">
      <c r="A3633" s="218" t="str">
        <f t="shared" si="24"/>
        <v>O221016058335일반상품</v>
      </c>
      <c r="B3633" s="219" t="s">
        <v>8259</v>
      </c>
      <c r="C3633" s="219" t="s">
        <v>8023</v>
      </c>
      <c r="D3633" s="219" t="s">
        <v>8065</v>
      </c>
      <c r="E3633" s="219" t="s">
        <v>7707</v>
      </c>
      <c r="F3633" s="219" t="s">
        <v>6394</v>
      </c>
      <c r="G3633" s="219" t="s">
        <v>7837</v>
      </c>
      <c r="H3633" s="219" t="s">
        <v>5990</v>
      </c>
      <c r="I3633" s="220" t="s">
        <v>7195</v>
      </c>
      <c r="J3633" s="221">
        <v>3710</v>
      </c>
      <c r="K3633" s="221">
        <v>1</v>
      </c>
      <c r="L3633" s="221">
        <v>3710</v>
      </c>
    </row>
    <row r="3634" spans="1:12" s="167" customFormat="1">
      <c r="A3634" s="218" t="str">
        <f t="shared" si="24"/>
        <v>O221016058335일반상품</v>
      </c>
      <c r="B3634" s="219" t="s">
        <v>8259</v>
      </c>
      <c r="C3634" s="219" t="s">
        <v>8023</v>
      </c>
      <c r="D3634" s="219" t="s">
        <v>8065</v>
      </c>
      <c r="E3634" s="219" t="s">
        <v>7707</v>
      </c>
      <c r="F3634" s="219" t="s">
        <v>6394</v>
      </c>
      <c r="G3634" s="219" t="s">
        <v>7837</v>
      </c>
      <c r="H3634" s="219" t="s">
        <v>5990</v>
      </c>
      <c r="I3634" s="220" t="s">
        <v>8959</v>
      </c>
      <c r="J3634" s="221">
        <v>9000</v>
      </c>
      <c r="K3634" s="221">
        <v>1</v>
      </c>
      <c r="L3634" s="221">
        <v>9000</v>
      </c>
    </row>
    <row r="3635" spans="1:12" s="167" customFormat="1">
      <c r="A3635" s="218" t="str">
        <f t="shared" si="24"/>
        <v>O221016058335일반상품</v>
      </c>
      <c r="B3635" s="219" t="s">
        <v>8259</v>
      </c>
      <c r="C3635" s="219" t="s">
        <v>8023</v>
      </c>
      <c r="D3635" s="219" t="s">
        <v>8065</v>
      </c>
      <c r="E3635" s="219" t="s">
        <v>7707</v>
      </c>
      <c r="F3635" s="219" t="s">
        <v>6394</v>
      </c>
      <c r="G3635" s="219" t="s">
        <v>7837</v>
      </c>
      <c r="H3635" s="219" t="s">
        <v>5990</v>
      </c>
      <c r="I3635" s="220" t="s">
        <v>7234</v>
      </c>
      <c r="J3635" s="221">
        <v>6980</v>
      </c>
      <c r="K3635" s="221">
        <v>1</v>
      </c>
      <c r="L3635" s="221">
        <v>6980</v>
      </c>
    </row>
    <row r="3636" spans="1:12" s="167" customFormat="1">
      <c r="A3636" s="218" t="str">
        <f t="shared" si="24"/>
        <v>O221016058335일반상품</v>
      </c>
      <c r="B3636" s="219" t="s">
        <v>8259</v>
      </c>
      <c r="C3636" s="219" t="s">
        <v>8023</v>
      </c>
      <c r="D3636" s="219" t="s">
        <v>8065</v>
      </c>
      <c r="E3636" s="219" t="s">
        <v>7707</v>
      </c>
      <c r="F3636" s="219" t="s">
        <v>6394</v>
      </c>
      <c r="G3636" s="219" t="s">
        <v>7837</v>
      </c>
      <c r="H3636" s="219" t="s">
        <v>5990</v>
      </c>
      <c r="I3636" s="220" t="s">
        <v>7207</v>
      </c>
      <c r="J3636" s="221">
        <v>2000</v>
      </c>
      <c r="K3636" s="221">
        <v>1</v>
      </c>
      <c r="L3636" s="221">
        <v>2000</v>
      </c>
    </row>
    <row r="3637" spans="1:12" s="167" customFormat="1">
      <c r="A3637" s="218" t="str">
        <f t="shared" si="24"/>
        <v>O221016058335일반상품</v>
      </c>
      <c r="B3637" s="219" t="s">
        <v>8259</v>
      </c>
      <c r="C3637" s="219" t="s">
        <v>8023</v>
      </c>
      <c r="D3637" s="219" t="s">
        <v>8065</v>
      </c>
      <c r="E3637" s="219" t="s">
        <v>7707</v>
      </c>
      <c r="F3637" s="219" t="s">
        <v>6394</v>
      </c>
      <c r="G3637" s="219" t="s">
        <v>7837</v>
      </c>
      <c r="H3637" s="219" t="s">
        <v>5990</v>
      </c>
      <c r="I3637" s="220" t="s">
        <v>8730</v>
      </c>
      <c r="J3637" s="221">
        <v>5000</v>
      </c>
      <c r="K3637" s="221">
        <v>1</v>
      </c>
      <c r="L3637" s="221">
        <v>5000</v>
      </c>
    </row>
    <row r="3638" spans="1:12" s="167" customFormat="1">
      <c r="A3638" s="218" t="str">
        <f t="shared" si="24"/>
        <v>O221016058335일반상품</v>
      </c>
      <c r="B3638" s="219" t="s">
        <v>8259</v>
      </c>
      <c r="C3638" s="219" t="s">
        <v>8023</v>
      </c>
      <c r="D3638" s="219" t="s">
        <v>8065</v>
      </c>
      <c r="E3638" s="219" t="s">
        <v>7707</v>
      </c>
      <c r="F3638" s="219" t="s">
        <v>6394</v>
      </c>
      <c r="G3638" s="219" t="s">
        <v>7837</v>
      </c>
      <c r="H3638" s="219" t="s">
        <v>5990</v>
      </c>
      <c r="I3638" s="220" t="s">
        <v>8983</v>
      </c>
      <c r="J3638" s="221">
        <v>7880</v>
      </c>
      <c r="K3638" s="221">
        <v>1</v>
      </c>
      <c r="L3638" s="221">
        <v>7880</v>
      </c>
    </row>
    <row r="3639" spans="1:12" s="167" customFormat="1">
      <c r="A3639" s="218" t="str">
        <f t="shared" si="24"/>
        <v>O221016058335일반상품</v>
      </c>
      <c r="B3639" s="219" t="s">
        <v>8259</v>
      </c>
      <c r="C3639" s="219" t="s">
        <v>8023</v>
      </c>
      <c r="D3639" s="219" t="s">
        <v>8065</v>
      </c>
      <c r="E3639" s="219" t="s">
        <v>7707</v>
      </c>
      <c r="F3639" s="219" t="s">
        <v>6394</v>
      </c>
      <c r="G3639" s="219" t="s">
        <v>7837</v>
      </c>
      <c r="H3639" s="219" t="s">
        <v>5990</v>
      </c>
      <c r="I3639" s="220" t="s">
        <v>8515</v>
      </c>
      <c r="J3639" s="221">
        <v>4100</v>
      </c>
      <c r="K3639" s="221">
        <v>1</v>
      </c>
      <c r="L3639" s="221">
        <v>4100</v>
      </c>
    </row>
    <row r="3640" spans="1:12" s="167" customFormat="1">
      <c r="A3640" s="218" t="str">
        <f t="shared" si="24"/>
        <v>O221016058335일반상품</v>
      </c>
      <c r="B3640" s="219" t="s">
        <v>8259</v>
      </c>
      <c r="C3640" s="219" t="s">
        <v>8023</v>
      </c>
      <c r="D3640" s="219" t="s">
        <v>8065</v>
      </c>
      <c r="E3640" s="219" t="s">
        <v>7707</v>
      </c>
      <c r="F3640" s="219" t="s">
        <v>6394</v>
      </c>
      <c r="G3640" s="219" t="s">
        <v>7837</v>
      </c>
      <c r="H3640" s="219" t="s">
        <v>5990</v>
      </c>
      <c r="I3640" s="220" t="s">
        <v>7216</v>
      </c>
      <c r="J3640" s="221">
        <v>3930</v>
      </c>
      <c r="K3640" s="221">
        <v>1</v>
      </c>
      <c r="L3640" s="221">
        <v>3930</v>
      </c>
    </row>
    <row r="3641" spans="1:12" s="167" customFormat="1">
      <c r="A3641" s="218" t="str">
        <f t="shared" si="24"/>
        <v>O221016058335일반상품</v>
      </c>
      <c r="B3641" s="219" t="s">
        <v>8259</v>
      </c>
      <c r="C3641" s="219" t="s">
        <v>8023</v>
      </c>
      <c r="D3641" s="219" t="s">
        <v>8065</v>
      </c>
      <c r="E3641" s="219" t="s">
        <v>7707</v>
      </c>
      <c r="F3641" s="219" t="s">
        <v>6394</v>
      </c>
      <c r="G3641" s="219" t="s">
        <v>7837</v>
      </c>
      <c r="H3641" s="219" t="s">
        <v>5990</v>
      </c>
      <c r="I3641" s="220" t="s">
        <v>8033</v>
      </c>
      <c r="J3641" s="221">
        <v>2400</v>
      </c>
      <c r="K3641" s="221">
        <v>1</v>
      </c>
      <c r="L3641" s="221">
        <v>2400</v>
      </c>
    </row>
    <row r="3642" spans="1:12" s="167" customFormat="1">
      <c r="A3642" s="218" t="str">
        <f t="shared" si="24"/>
        <v>O221016058335일반상품</v>
      </c>
      <c r="B3642" s="219" t="s">
        <v>8259</v>
      </c>
      <c r="C3642" s="219" t="s">
        <v>8023</v>
      </c>
      <c r="D3642" s="219" t="s">
        <v>8065</v>
      </c>
      <c r="E3642" s="219" t="s">
        <v>7707</v>
      </c>
      <c r="F3642" s="219" t="s">
        <v>6394</v>
      </c>
      <c r="G3642" s="219" t="s">
        <v>7837</v>
      </c>
      <c r="H3642" s="219" t="s">
        <v>5990</v>
      </c>
      <c r="I3642" s="220" t="s">
        <v>8360</v>
      </c>
      <c r="J3642" s="221">
        <v>6490</v>
      </c>
      <c r="K3642" s="221">
        <v>1</v>
      </c>
      <c r="L3642" s="221">
        <v>6490</v>
      </c>
    </row>
    <row r="3643" spans="1:12" s="167" customFormat="1">
      <c r="A3643" s="218" t="str">
        <f t="shared" si="24"/>
        <v>O221016058335일반상품</v>
      </c>
      <c r="B3643" s="219" t="s">
        <v>8259</v>
      </c>
      <c r="C3643" s="219" t="s">
        <v>8023</v>
      </c>
      <c r="D3643" s="219" t="s">
        <v>8065</v>
      </c>
      <c r="E3643" s="219" t="s">
        <v>7707</v>
      </c>
      <c r="F3643" s="219" t="s">
        <v>6394</v>
      </c>
      <c r="G3643" s="219" t="s">
        <v>7837</v>
      </c>
      <c r="H3643" s="219" t="s">
        <v>5990</v>
      </c>
      <c r="I3643" s="220" t="s">
        <v>8409</v>
      </c>
      <c r="J3643" s="221">
        <v>6630</v>
      </c>
      <c r="K3643" s="221">
        <v>1</v>
      </c>
      <c r="L3643" s="221">
        <v>6630</v>
      </c>
    </row>
    <row r="3644" spans="1:12" s="167" customFormat="1">
      <c r="A3644" s="218" t="str">
        <f t="shared" si="24"/>
        <v>O221016058335일반상품</v>
      </c>
      <c r="B3644" s="219" t="s">
        <v>8259</v>
      </c>
      <c r="C3644" s="219" t="s">
        <v>8023</v>
      </c>
      <c r="D3644" s="219" t="s">
        <v>8065</v>
      </c>
      <c r="E3644" s="219" t="s">
        <v>7707</v>
      </c>
      <c r="F3644" s="219" t="s">
        <v>6394</v>
      </c>
      <c r="G3644" s="219" t="s">
        <v>7837</v>
      </c>
      <c r="H3644" s="219" t="s">
        <v>5990</v>
      </c>
      <c r="I3644" s="220" t="s">
        <v>8362</v>
      </c>
      <c r="J3644" s="221">
        <v>1900</v>
      </c>
      <c r="K3644" s="221">
        <v>2</v>
      </c>
      <c r="L3644" s="221">
        <v>3800</v>
      </c>
    </row>
    <row r="3645" spans="1:12" s="167" customFormat="1">
      <c r="A3645" s="218" t="str">
        <f t="shared" ref="A3645:A3772" si="25">B3645&amp;H3645</f>
        <v>O221016058334일반상품</v>
      </c>
      <c r="B3645" s="219" t="s">
        <v>8260</v>
      </c>
      <c r="C3645" s="219" t="s">
        <v>8023</v>
      </c>
      <c r="D3645" s="219" t="s">
        <v>8065</v>
      </c>
      <c r="E3645" s="219" t="s">
        <v>7714</v>
      </c>
      <c r="F3645" s="219" t="s">
        <v>6394</v>
      </c>
      <c r="G3645" s="219" t="s">
        <v>7883</v>
      </c>
      <c r="H3645" s="219" t="s">
        <v>5990</v>
      </c>
      <c r="I3645" s="220" t="s">
        <v>8993</v>
      </c>
      <c r="J3645" s="221">
        <v>5800</v>
      </c>
      <c r="K3645" s="221">
        <v>1</v>
      </c>
      <c r="L3645" s="221">
        <v>5800</v>
      </c>
    </row>
    <row r="3646" spans="1:12" s="167" customFormat="1">
      <c r="A3646" s="218" t="str">
        <f t="shared" si="25"/>
        <v>O221016058334일반상품</v>
      </c>
      <c r="B3646" s="219" t="s">
        <v>8260</v>
      </c>
      <c r="C3646" s="219" t="s">
        <v>8023</v>
      </c>
      <c r="D3646" s="219" t="s">
        <v>8065</v>
      </c>
      <c r="E3646" s="219" t="s">
        <v>7714</v>
      </c>
      <c r="F3646" s="219" t="s">
        <v>6394</v>
      </c>
      <c r="G3646" s="219" t="s">
        <v>7883</v>
      </c>
      <c r="H3646" s="219" t="s">
        <v>5990</v>
      </c>
      <c r="I3646" s="220" t="s">
        <v>8994</v>
      </c>
      <c r="J3646" s="221">
        <v>41000</v>
      </c>
      <c r="K3646" s="221">
        <v>1</v>
      </c>
      <c r="L3646" s="221">
        <v>41000</v>
      </c>
    </row>
    <row r="3647" spans="1:12" s="167" customFormat="1">
      <c r="A3647" s="218" t="str">
        <f t="shared" si="25"/>
        <v>O221016058334일반상품</v>
      </c>
      <c r="B3647" s="219" t="s">
        <v>8260</v>
      </c>
      <c r="C3647" s="219" t="s">
        <v>8023</v>
      </c>
      <c r="D3647" s="219" t="s">
        <v>8065</v>
      </c>
      <c r="E3647" s="219" t="s">
        <v>7714</v>
      </c>
      <c r="F3647" s="219" t="s">
        <v>6394</v>
      </c>
      <c r="G3647" s="219" t="s">
        <v>7883</v>
      </c>
      <c r="H3647" s="219" t="s">
        <v>5990</v>
      </c>
      <c r="I3647" s="220" t="s">
        <v>7930</v>
      </c>
      <c r="J3647" s="221">
        <v>4200</v>
      </c>
      <c r="K3647" s="221">
        <v>1</v>
      </c>
      <c r="L3647" s="221">
        <v>4200</v>
      </c>
    </row>
    <row r="3648" spans="1:12" s="167" customFormat="1">
      <c r="A3648" s="218" t="str">
        <f t="shared" si="25"/>
        <v>O221016058334일반상품</v>
      </c>
      <c r="B3648" s="219" t="s">
        <v>8260</v>
      </c>
      <c r="C3648" s="219" t="s">
        <v>8023</v>
      </c>
      <c r="D3648" s="219" t="s">
        <v>8065</v>
      </c>
      <c r="E3648" s="219" t="s">
        <v>7714</v>
      </c>
      <c r="F3648" s="219" t="s">
        <v>6394</v>
      </c>
      <c r="G3648" s="219" t="s">
        <v>7883</v>
      </c>
      <c r="H3648" s="219" t="s">
        <v>5990</v>
      </c>
      <c r="I3648" s="220" t="s">
        <v>8325</v>
      </c>
      <c r="J3648" s="221">
        <v>2700</v>
      </c>
      <c r="K3648" s="221">
        <v>1</v>
      </c>
      <c r="L3648" s="221">
        <v>2700</v>
      </c>
    </row>
    <row r="3649" spans="1:12" s="167" customFormat="1">
      <c r="A3649" s="218" t="str">
        <f t="shared" si="25"/>
        <v>O221016058334일반상품</v>
      </c>
      <c r="B3649" s="219" t="s">
        <v>8260</v>
      </c>
      <c r="C3649" s="219" t="s">
        <v>8023</v>
      </c>
      <c r="D3649" s="219" t="s">
        <v>8065</v>
      </c>
      <c r="E3649" s="219" t="s">
        <v>7714</v>
      </c>
      <c r="F3649" s="219" t="s">
        <v>6394</v>
      </c>
      <c r="G3649" s="219" t="s">
        <v>7883</v>
      </c>
      <c r="H3649" s="219" t="s">
        <v>5990</v>
      </c>
      <c r="I3649" s="220" t="s">
        <v>8826</v>
      </c>
      <c r="J3649" s="221">
        <v>4000</v>
      </c>
      <c r="K3649" s="221">
        <v>3</v>
      </c>
      <c r="L3649" s="221">
        <v>12000</v>
      </c>
    </row>
    <row r="3650" spans="1:12" s="167" customFormat="1">
      <c r="A3650" s="218" t="str">
        <f t="shared" si="25"/>
        <v>O221016058334일반상품</v>
      </c>
      <c r="B3650" s="219" t="s">
        <v>8260</v>
      </c>
      <c r="C3650" s="219" t="s">
        <v>8023</v>
      </c>
      <c r="D3650" s="219" t="s">
        <v>8065</v>
      </c>
      <c r="E3650" s="219" t="s">
        <v>7714</v>
      </c>
      <c r="F3650" s="219" t="s">
        <v>6394</v>
      </c>
      <c r="G3650" s="219" t="s">
        <v>7883</v>
      </c>
      <c r="H3650" s="219" t="s">
        <v>5990</v>
      </c>
      <c r="I3650" s="220" t="s">
        <v>8383</v>
      </c>
      <c r="J3650" s="221">
        <v>5090</v>
      </c>
      <c r="K3650" s="221">
        <v>2</v>
      </c>
      <c r="L3650" s="221">
        <v>10180</v>
      </c>
    </row>
    <row r="3651" spans="1:12" s="167" customFormat="1">
      <c r="A3651" s="218" t="str">
        <f t="shared" si="25"/>
        <v>O221016058334일반상품</v>
      </c>
      <c r="B3651" s="219" t="s">
        <v>8260</v>
      </c>
      <c r="C3651" s="219" t="s">
        <v>8023</v>
      </c>
      <c r="D3651" s="219" t="s">
        <v>8065</v>
      </c>
      <c r="E3651" s="219" t="s">
        <v>7714</v>
      </c>
      <c r="F3651" s="219" t="s">
        <v>6394</v>
      </c>
      <c r="G3651" s="219" t="s">
        <v>7883</v>
      </c>
      <c r="H3651" s="219" t="s">
        <v>5990</v>
      </c>
      <c r="I3651" s="220" t="s">
        <v>8913</v>
      </c>
      <c r="J3651" s="221">
        <v>4880</v>
      </c>
      <c r="K3651" s="221">
        <v>2</v>
      </c>
      <c r="L3651" s="221">
        <v>9760</v>
      </c>
    </row>
    <row r="3652" spans="1:12" s="167" customFormat="1">
      <c r="A3652" s="218" t="str">
        <f t="shared" si="25"/>
        <v>O221016058334일반상품</v>
      </c>
      <c r="B3652" s="219" t="s">
        <v>8260</v>
      </c>
      <c r="C3652" s="219" t="s">
        <v>8023</v>
      </c>
      <c r="D3652" s="219" t="s">
        <v>8065</v>
      </c>
      <c r="E3652" s="219" t="s">
        <v>7714</v>
      </c>
      <c r="F3652" s="219" t="s">
        <v>6394</v>
      </c>
      <c r="G3652" s="219" t="s">
        <v>7883</v>
      </c>
      <c r="H3652" s="219" t="s">
        <v>5990</v>
      </c>
      <c r="I3652" s="220" t="s">
        <v>7223</v>
      </c>
      <c r="J3652" s="221">
        <v>4080</v>
      </c>
      <c r="K3652" s="221">
        <v>2</v>
      </c>
      <c r="L3652" s="221">
        <v>8160</v>
      </c>
    </row>
    <row r="3653" spans="1:12" s="167" customFormat="1">
      <c r="A3653" s="218" t="str">
        <f t="shared" si="25"/>
        <v>O221016058334일반상품</v>
      </c>
      <c r="B3653" s="219" t="s">
        <v>8260</v>
      </c>
      <c r="C3653" s="219" t="s">
        <v>8023</v>
      </c>
      <c r="D3653" s="219" t="s">
        <v>8065</v>
      </c>
      <c r="E3653" s="219" t="s">
        <v>7714</v>
      </c>
      <c r="F3653" s="219" t="s">
        <v>6394</v>
      </c>
      <c r="G3653" s="219" t="s">
        <v>7883</v>
      </c>
      <c r="H3653" s="219" t="s">
        <v>5990</v>
      </c>
      <c r="I3653" s="220" t="s">
        <v>7190</v>
      </c>
      <c r="J3653" s="221">
        <v>4430</v>
      </c>
      <c r="K3653" s="221">
        <v>1</v>
      </c>
      <c r="L3653" s="221">
        <v>4430</v>
      </c>
    </row>
    <row r="3654" spans="1:12" s="167" customFormat="1">
      <c r="A3654" s="218" t="str">
        <f t="shared" si="25"/>
        <v>O221016058334일반상품</v>
      </c>
      <c r="B3654" s="219" t="s">
        <v>8260</v>
      </c>
      <c r="C3654" s="219" t="s">
        <v>8023</v>
      </c>
      <c r="D3654" s="219" t="s">
        <v>8065</v>
      </c>
      <c r="E3654" s="219" t="s">
        <v>7714</v>
      </c>
      <c r="F3654" s="219" t="s">
        <v>6394</v>
      </c>
      <c r="G3654" s="219" t="s">
        <v>7883</v>
      </c>
      <c r="H3654" s="219" t="s">
        <v>5990</v>
      </c>
      <c r="I3654" s="220" t="s">
        <v>8544</v>
      </c>
      <c r="J3654" s="221">
        <v>2600</v>
      </c>
      <c r="K3654" s="221">
        <v>1</v>
      </c>
      <c r="L3654" s="221">
        <v>2600</v>
      </c>
    </row>
    <row r="3655" spans="1:12" s="167" customFormat="1">
      <c r="A3655" s="218" t="str">
        <f t="shared" si="25"/>
        <v>O221016058334일반상품</v>
      </c>
      <c r="B3655" s="219" t="s">
        <v>8260</v>
      </c>
      <c r="C3655" s="219" t="s">
        <v>8023</v>
      </c>
      <c r="D3655" s="219" t="s">
        <v>8065</v>
      </c>
      <c r="E3655" s="219" t="s">
        <v>7714</v>
      </c>
      <c r="F3655" s="219" t="s">
        <v>6394</v>
      </c>
      <c r="G3655" s="219" t="s">
        <v>7883</v>
      </c>
      <c r="H3655" s="219" t="s">
        <v>5990</v>
      </c>
      <c r="I3655" s="220" t="s">
        <v>7255</v>
      </c>
      <c r="J3655" s="221">
        <v>15800</v>
      </c>
      <c r="K3655" s="221">
        <v>1</v>
      </c>
      <c r="L3655" s="221">
        <v>15800</v>
      </c>
    </row>
    <row r="3656" spans="1:12" s="167" customFormat="1">
      <c r="A3656" s="218" t="str">
        <f t="shared" si="25"/>
        <v>O221016058334일반상품</v>
      </c>
      <c r="B3656" s="219" t="s">
        <v>8260</v>
      </c>
      <c r="C3656" s="219" t="s">
        <v>8023</v>
      </c>
      <c r="D3656" s="219" t="s">
        <v>8065</v>
      </c>
      <c r="E3656" s="219" t="s">
        <v>7714</v>
      </c>
      <c r="F3656" s="219" t="s">
        <v>6394</v>
      </c>
      <c r="G3656" s="219" t="s">
        <v>7883</v>
      </c>
      <c r="H3656" s="219" t="s">
        <v>5990</v>
      </c>
      <c r="I3656" s="220" t="s">
        <v>7196</v>
      </c>
      <c r="J3656" s="221">
        <v>7030</v>
      </c>
      <c r="K3656" s="221">
        <v>1</v>
      </c>
      <c r="L3656" s="221">
        <v>7030</v>
      </c>
    </row>
    <row r="3657" spans="1:12" s="167" customFormat="1">
      <c r="A3657" s="218" t="str">
        <f t="shared" si="25"/>
        <v>O221016058334일반상품</v>
      </c>
      <c r="B3657" s="219" t="s">
        <v>8260</v>
      </c>
      <c r="C3657" s="219" t="s">
        <v>8023</v>
      </c>
      <c r="D3657" s="219" t="s">
        <v>8065</v>
      </c>
      <c r="E3657" s="219" t="s">
        <v>7714</v>
      </c>
      <c r="F3657" s="219" t="s">
        <v>6394</v>
      </c>
      <c r="G3657" s="219" t="s">
        <v>7883</v>
      </c>
      <c r="H3657" s="219" t="s">
        <v>5990</v>
      </c>
      <c r="I3657" s="220" t="s">
        <v>7198</v>
      </c>
      <c r="J3657" s="221">
        <v>2850</v>
      </c>
      <c r="K3657" s="221">
        <v>1</v>
      </c>
      <c r="L3657" s="221">
        <v>2850</v>
      </c>
    </row>
    <row r="3658" spans="1:12" s="167" customFormat="1">
      <c r="A3658" s="218" t="str">
        <f t="shared" si="25"/>
        <v>O221016058334일반상품</v>
      </c>
      <c r="B3658" s="219" t="s">
        <v>8260</v>
      </c>
      <c r="C3658" s="219" t="s">
        <v>8023</v>
      </c>
      <c r="D3658" s="219" t="s">
        <v>8065</v>
      </c>
      <c r="E3658" s="219" t="s">
        <v>7714</v>
      </c>
      <c r="F3658" s="219" t="s">
        <v>6394</v>
      </c>
      <c r="G3658" s="219" t="s">
        <v>7883</v>
      </c>
      <c r="H3658" s="219" t="s">
        <v>5990</v>
      </c>
      <c r="I3658" s="220" t="s">
        <v>7256</v>
      </c>
      <c r="J3658" s="221">
        <v>800</v>
      </c>
      <c r="K3658" s="221">
        <v>1</v>
      </c>
      <c r="L3658" s="221">
        <v>800</v>
      </c>
    </row>
    <row r="3659" spans="1:12" s="167" customFormat="1">
      <c r="A3659" s="218" t="str">
        <f t="shared" si="25"/>
        <v>O221016058334일반상품</v>
      </c>
      <c r="B3659" s="219" t="s">
        <v>8260</v>
      </c>
      <c r="C3659" s="219" t="s">
        <v>8023</v>
      </c>
      <c r="D3659" s="219" t="s">
        <v>8065</v>
      </c>
      <c r="E3659" s="219" t="s">
        <v>7714</v>
      </c>
      <c r="F3659" s="219" t="s">
        <v>6394</v>
      </c>
      <c r="G3659" s="219" t="s">
        <v>7883</v>
      </c>
      <c r="H3659" s="219" t="s">
        <v>5990</v>
      </c>
      <c r="I3659" s="220" t="s">
        <v>7228</v>
      </c>
      <c r="J3659" s="221">
        <v>1250</v>
      </c>
      <c r="K3659" s="221">
        <v>2</v>
      </c>
      <c r="L3659" s="221">
        <v>2500</v>
      </c>
    </row>
    <row r="3660" spans="1:12" s="167" customFormat="1">
      <c r="A3660" s="218" t="str">
        <f t="shared" si="25"/>
        <v>O221016058334일반상품</v>
      </c>
      <c r="B3660" s="219" t="s">
        <v>8260</v>
      </c>
      <c r="C3660" s="219" t="s">
        <v>8023</v>
      </c>
      <c r="D3660" s="219" t="s">
        <v>8065</v>
      </c>
      <c r="E3660" s="219" t="s">
        <v>7714</v>
      </c>
      <c r="F3660" s="219" t="s">
        <v>6394</v>
      </c>
      <c r="G3660" s="219" t="s">
        <v>7883</v>
      </c>
      <c r="H3660" s="219" t="s">
        <v>5990</v>
      </c>
      <c r="I3660" s="220" t="s">
        <v>8995</v>
      </c>
      <c r="J3660" s="221">
        <v>2000</v>
      </c>
      <c r="K3660" s="221">
        <v>1</v>
      </c>
      <c r="L3660" s="221">
        <v>2000</v>
      </c>
    </row>
    <row r="3661" spans="1:12" s="167" customFormat="1">
      <c r="A3661" s="218" t="str">
        <f t="shared" si="25"/>
        <v>O221016058334일반상품</v>
      </c>
      <c r="B3661" s="219" t="s">
        <v>8260</v>
      </c>
      <c r="C3661" s="219" t="s">
        <v>8023</v>
      </c>
      <c r="D3661" s="219" t="s">
        <v>8065</v>
      </c>
      <c r="E3661" s="219" t="s">
        <v>7714</v>
      </c>
      <c r="F3661" s="219" t="s">
        <v>6394</v>
      </c>
      <c r="G3661" s="219" t="s">
        <v>7883</v>
      </c>
      <c r="H3661" s="219" t="s">
        <v>5990</v>
      </c>
      <c r="I3661" s="220" t="s">
        <v>8996</v>
      </c>
      <c r="J3661" s="221">
        <v>25720</v>
      </c>
      <c r="K3661" s="221">
        <v>1</v>
      </c>
      <c r="L3661" s="221">
        <v>25720</v>
      </c>
    </row>
    <row r="3662" spans="1:12" s="167" customFormat="1">
      <c r="A3662" s="218" t="str">
        <f t="shared" si="25"/>
        <v>O221016058334일반상품</v>
      </c>
      <c r="B3662" s="219" t="s">
        <v>8260</v>
      </c>
      <c r="C3662" s="219" t="s">
        <v>8023</v>
      </c>
      <c r="D3662" s="219" t="s">
        <v>8065</v>
      </c>
      <c r="E3662" s="219" t="s">
        <v>7714</v>
      </c>
      <c r="F3662" s="219" t="s">
        <v>6394</v>
      </c>
      <c r="G3662" s="219" t="s">
        <v>7883</v>
      </c>
      <c r="H3662" s="219" t="s">
        <v>5990</v>
      </c>
      <c r="I3662" s="220" t="s">
        <v>8923</v>
      </c>
      <c r="J3662" s="221">
        <v>8850</v>
      </c>
      <c r="K3662" s="221">
        <v>1</v>
      </c>
      <c r="L3662" s="221">
        <v>8850</v>
      </c>
    </row>
    <row r="3663" spans="1:12" s="167" customFormat="1">
      <c r="A3663" s="218" t="str">
        <f t="shared" si="25"/>
        <v>O221016058334일반상품</v>
      </c>
      <c r="B3663" s="219" t="s">
        <v>8260</v>
      </c>
      <c r="C3663" s="219" t="s">
        <v>8023</v>
      </c>
      <c r="D3663" s="219" t="s">
        <v>8065</v>
      </c>
      <c r="E3663" s="219" t="s">
        <v>7714</v>
      </c>
      <c r="F3663" s="219" t="s">
        <v>6394</v>
      </c>
      <c r="G3663" s="219" t="s">
        <v>7883</v>
      </c>
      <c r="H3663" s="219" t="s">
        <v>5990</v>
      </c>
      <c r="I3663" s="220" t="s">
        <v>7264</v>
      </c>
      <c r="J3663" s="221">
        <v>15920</v>
      </c>
      <c r="K3663" s="221">
        <v>1</v>
      </c>
      <c r="L3663" s="221">
        <v>15920</v>
      </c>
    </row>
    <row r="3664" spans="1:12" s="167" customFormat="1">
      <c r="A3664" s="218" t="str">
        <f t="shared" si="25"/>
        <v>O221016058334일반상품</v>
      </c>
      <c r="B3664" s="219" t="s">
        <v>8260</v>
      </c>
      <c r="C3664" s="219" t="s">
        <v>8023</v>
      </c>
      <c r="D3664" s="219" t="s">
        <v>8065</v>
      </c>
      <c r="E3664" s="219" t="s">
        <v>7714</v>
      </c>
      <c r="F3664" s="219" t="s">
        <v>6394</v>
      </c>
      <c r="G3664" s="219" t="s">
        <v>7883</v>
      </c>
      <c r="H3664" s="219" t="s">
        <v>5990</v>
      </c>
      <c r="I3664" s="220" t="s">
        <v>8756</v>
      </c>
      <c r="J3664" s="221">
        <v>49000</v>
      </c>
      <c r="K3664" s="221">
        <v>1</v>
      </c>
      <c r="L3664" s="221">
        <v>49000</v>
      </c>
    </row>
    <row r="3665" spans="1:12" s="167" customFormat="1">
      <c r="A3665" s="218" t="str">
        <f t="shared" si="25"/>
        <v>O221016058334일반상품</v>
      </c>
      <c r="B3665" s="219" t="s">
        <v>8260</v>
      </c>
      <c r="C3665" s="219" t="s">
        <v>8023</v>
      </c>
      <c r="D3665" s="219" t="s">
        <v>8065</v>
      </c>
      <c r="E3665" s="219" t="s">
        <v>7714</v>
      </c>
      <c r="F3665" s="219" t="s">
        <v>6394</v>
      </c>
      <c r="G3665" s="219" t="s">
        <v>7883</v>
      </c>
      <c r="H3665" s="219" t="s">
        <v>5990</v>
      </c>
      <c r="I3665" s="220" t="s">
        <v>7214</v>
      </c>
      <c r="J3665" s="221">
        <v>2810</v>
      </c>
      <c r="K3665" s="221">
        <v>4</v>
      </c>
      <c r="L3665" s="221">
        <v>11240</v>
      </c>
    </row>
    <row r="3666" spans="1:12" s="167" customFormat="1">
      <c r="A3666" s="218" t="str">
        <f t="shared" si="25"/>
        <v>O221016058334일반상품</v>
      </c>
      <c r="B3666" s="219" t="s">
        <v>8260</v>
      </c>
      <c r="C3666" s="219" t="s">
        <v>8023</v>
      </c>
      <c r="D3666" s="219" t="s">
        <v>8065</v>
      </c>
      <c r="E3666" s="219" t="s">
        <v>7714</v>
      </c>
      <c r="F3666" s="219" t="s">
        <v>6394</v>
      </c>
      <c r="G3666" s="219" t="s">
        <v>7883</v>
      </c>
      <c r="H3666" s="219" t="s">
        <v>5990</v>
      </c>
      <c r="I3666" s="220" t="s">
        <v>8405</v>
      </c>
      <c r="J3666" s="221">
        <v>11200</v>
      </c>
      <c r="K3666" s="221">
        <v>1</v>
      </c>
      <c r="L3666" s="221">
        <v>11200</v>
      </c>
    </row>
    <row r="3667" spans="1:12" s="167" customFormat="1">
      <c r="A3667" s="218" t="str">
        <f t="shared" si="25"/>
        <v>O221016058334일반상품</v>
      </c>
      <c r="B3667" s="219" t="s">
        <v>8260</v>
      </c>
      <c r="C3667" s="219" t="s">
        <v>8023</v>
      </c>
      <c r="D3667" s="219" t="s">
        <v>8065</v>
      </c>
      <c r="E3667" s="219" t="s">
        <v>7714</v>
      </c>
      <c r="F3667" s="219" t="s">
        <v>6394</v>
      </c>
      <c r="G3667" s="219" t="s">
        <v>7883</v>
      </c>
      <c r="H3667" s="219" t="s">
        <v>5990</v>
      </c>
      <c r="I3667" s="220" t="s">
        <v>8471</v>
      </c>
      <c r="J3667" s="221">
        <v>8900</v>
      </c>
      <c r="K3667" s="221">
        <v>1</v>
      </c>
      <c r="L3667" s="221">
        <v>8900</v>
      </c>
    </row>
    <row r="3668" spans="1:12" s="167" customFormat="1">
      <c r="A3668" s="218" t="str">
        <f t="shared" si="25"/>
        <v>O221016058334일반상품</v>
      </c>
      <c r="B3668" s="219" t="s">
        <v>8260</v>
      </c>
      <c r="C3668" s="219" t="s">
        <v>8023</v>
      </c>
      <c r="D3668" s="219" t="s">
        <v>8065</v>
      </c>
      <c r="E3668" s="219" t="s">
        <v>7714</v>
      </c>
      <c r="F3668" s="219" t="s">
        <v>6394</v>
      </c>
      <c r="G3668" s="219" t="s">
        <v>7883</v>
      </c>
      <c r="H3668" s="219" t="s">
        <v>5990</v>
      </c>
      <c r="I3668" s="220" t="s">
        <v>8991</v>
      </c>
      <c r="J3668" s="221">
        <v>20000</v>
      </c>
      <c r="K3668" s="221">
        <v>1</v>
      </c>
      <c r="L3668" s="221">
        <v>20000</v>
      </c>
    </row>
    <row r="3669" spans="1:12" s="167" customFormat="1">
      <c r="A3669" s="218" t="str">
        <f t="shared" si="25"/>
        <v>O221016058334일반상품</v>
      </c>
      <c r="B3669" s="219" t="s">
        <v>8260</v>
      </c>
      <c r="C3669" s="219" t="s">
        <v>8023</v>
      </c>
      <c r="D3669" s="219" t="s">
        <v>8065</v>
      </c>
      <c r="E3669" s="219" t="s">
        <v>7714</v>
      </c>
      <c r="F3669" s="219" t="s">
        <v>6394</v>
      </c>
      <c r="G3669" s="219" t="s">
        <v>7883</v>
      </c>
      <c r="H3669" s="219" t="s">
        <v>5990</v>
      </c>
      <c r="I3669" s="220" t="s">
        <v>7257</v>
      </c>
      <c r="J3669" s="221">
        <v>17360</v>
      </c>
      <c r="K3669" s="221">
        <v>1</v>
      </c>
      <c r="L3669" s="221">
        <v>17360</v>
      </c>
    </row>
    <row r="3670" spans="1:12" s="167" customFormat="1">
      <c r="A3670" s="218" t="str">
        <f t="shared" si="25"/>
        <v>O221016058333일반상품</v>
      </c>
      <c r="B3670" s="219" t="s">
        <v>8261</v>
      </c>
      <c r="C3670" s="219" t="s">
        <v>8023</v>
      </c>
      <c r="D3670" s="219" t="s">
        <v>8065</v>
      </c>
      <c r="E3670" s="219" t="s">
        <v>7714</v>
      </c>
      <c r="F3670" s="219" t="s">
        <v>6394</v>
      </c>
      <c r="G3670" s="219" t="s">
        <v>7897</v>
      </c>
      <c r="H3670" s="219" t="s">
        <v>5990</v>
      </c>
      <c r="I3670" s="220" t="s">
        <v>8720</v>
      </c>
      <c r="J3670" s="221">
        <v>1090</v>
      </c>
      <c r="K3670" s="221">
        <v>1</v>
      </c>
      <c r="L3670" s="221">
        <v>1090</v>
      </c>
    </row>
    <row r="3671" spans="1:12" s="167" customFormat="1">
      <c r="A3671" s="218" t="str">
        <f t="shared" si="25"/>
        <v>O221016058333일반상품</v>
      </c>
      <c r="B3671" s="219" t="s">
        <v>8261</v>
      </c>
      <c r="C3671" s="219" t="s">
        <v>8023</v>
      </c>
      <c r="D3671" s="219" t="s">
        <v>8065</v>
      </c>
      <c r="E3671" s="219" t="s">
        <v>7714</v>
      </c>
      <c r="F3671" s="219" t="s">
        <v>6394</v>
      </c>
      <c r="G3671" s="219" t="s">
        <v>7897</v>
      </c>
      <c r="H3671" s="219" t="s">
        <v>5990</v>
      </c>
      <c r="I3671" s="220" t="s">
        <v>8448</v>
      </c>
      <c r="J3671" s="221">
        <v>4100</v>
      </c>
      <c r="K3671" s="221">
        <v>2</v>
      </c>
      <c r="L3671" s="221">
        <v>8200</v>
      </c>
    </row>
    <row r="3672" spans="1:12" s="167" customFormat="1">
      <c r="A3672" s="218" t="str">
        <f t="shared" si="25"/>
        <v>O221016058333일반상품</v>
      </c>
      <c r="B3672" s="219" t="s">
        <v>8261</v>
      </c>
      <c r="C3672" s="219" t="s">
        <v>8023</v>
      </c>
      <c r="D3672" s="219" t="s">
        <v>8065</v>
      </c>
      <c r="E3672" s="219" t="s">
        <v>7714</v>
      </c>
      <c r="F3672" s="219" t="s">
        <v>6394</v>
      </c>
      <c r="G3672" s="219" t="s">
        <v>7897</v>
      </c>
      <c r="H3672" s="219" t="s">
        <v>5990</v>
      </c>
      <c r="I3672" s="220" t="s">
        <v>8325</v>
      </c>
      <c r="J3672" s="221">
        <v>2700</v>
      </c>
      <c r="K3672" s="221">
        <v>1</v>
      </c>
      <c r="L3672" s="221">
        <v>2700</v>
      </c>
    </row>
    <row r="3673" spans="1:12" s="167" customFormat="1">
      <c r="A3673" s="218" t="str">
        <f t="shared" si="25"/>
        <v>O221016058333일반상품</v>
      </c>
      <c r="B3673" s="219" t="s">
        <v>8261</v>
      </c>
      <c r="C3673" s="219" t="s">
        <v>8023</v>
      </c>
      <c r="D3673" s="219" t="s">
        <v>8065</v>
      </c>
      <c r="E3673" s="219" t="s">
        <v>7714</v>
      </c>
      <c r="F3673" s="219" t="s">
        <v>6394</v>
      </c>
      <c r="G3673" s="219" t="s">
        <v>7897</v>
      </c>
      <c r="H3673" s="219" t="s">
        <v>5990</v>
      </c>
      <c r="I3673" s="220" t="s">
        <v>7203</v>
      </c>
      <c r="J3673" s="221">
        <v>5000</v>
      </c>
      <c r="K3673" s="221">
        <v>1</v>
      </c>
      <c r="L3673" s="221">
        <v>5000</v>
      </c>
    </row>
    <row r="3674" spans="1:12" s="167" customFormat="1">
      <c r="A3674" s="218" t="str">
        <f t="shared" si="25"/>
        <v>O221016058333일반상품</v>
      </c>
      <c r="B3674" s="219" t="s">
        <v>8261</v>
      </c>
      <c r="C3674" s="219" t="s">
        <v>8023</v>
      </c>
      <c r="D3674" s="219" t="s">
        <v>8065</v>
      </c>
      <c r="E3674" s="219" t="s">
        <v>7714</v>
      </c>
      <c r="F3674" s="219" t="s">
        <v>6394</v>
      </c>
      <c r="G3674" s="219" t="s">
        <v>7897</v>
      </c>
      <c r="H3674" s="219" t="s">
        <v>5990</v>
      </c>
      <c r="I3674" s="220" t="s">
        <v>8972</v>
      </c>
      <c r="J3674" s="221">
        <v>22100</v>
      </c>
      <c r="K3674" s="221">
        <v>1</v>
      </c>
      <c r="L3674" s="221">
        <v>22100</v>
      </c>
    </row>
    <row r="3675" spans="1:12" s="167" customFormat="1">
      <c r="A3675" s="218" t="str">
        <f t="shared" si="25"/>
        <v>O221016058333일반상품</v>
      </c>
      <c r="B3675" s="219" t="s">
        <v>8261</v>
      </c>
      <c r="C3675" s="219" t="s">
        <v>8023</v>
      </c>
      <c r="D3675" s="219" t="s">
        <v>8065</v>
      </c>
      <c r="E3675" s="219" t="s">
        <v>7714</v>
      </c>
      <c r="F3675" s="219" t="s">
        <v>6394</v>
      </c>
      <c r="G3675" s="219" t="s">
        <v>7897</v>
      </c>
      <c r="H3675" s="219" t="s">
        <v>5990</v>
      </c>
      <c r="I3675" s="220" t="s">
        <v>8605</v>
      </c>
      <c r="J3675" s="221">
        <v>8900</v>
      </c>
      <c r="K3675" s="221">
        <v>1</v>
      </c>
      <c r="L3675" s="221">
        <v>8900</v>
      </c>
    </row>
    <row r="3676" spans="1:12" s="167" customFormat="1">
      <c r="A3676" s="218" t="str">
        <f t="shared" si="25"/>
        <v>O221016058333일반상품</v>
      </c>
      <c r="B3676" s="219" t="s">
        <v>8261</v>
      </c>
      <c r="C3676" s="219" t="s">
        <v>8023</v>
      </c>
      <c r="D3676" s="219" t="s">
        <v>8065</v>
      </c>
      <c r="E3676" s="219" t="s">
        <v>7714</v>
      </c>
      <c r="F3676" s="219" t="s">
        <v>6394</v>
      </c>
      <c r="G3676" s="219" t="s">
        <v>7897</v>
      </c>
      <c r="H3676" s="219" t="s">
        <v>5990</v>
      </c>
      <c r="I3676" s="220" t="s">
        <v>7271</v>
      </c>
      <c r="J3676" s="221">
        <v>3900</v>
      </c>
      <c r="K3676" s="221">
        <v>6</v>
      </c>
      <c r="L3676" s="221">
        <v>23400</v>
      </c>
    </row>
    <row r="3677" spans="1:12" s="167" customFormat="1">
      <c r="A3677" s="218" t="str">
        <f t="shared" si="25"/>
        <v>O221016058333일반상품</v>
      </c>
      <c r="B3677" s="219" t="s">
        <v>8261</v>
      </c>
      <c r="C3677" s="219" t="s">
        <v>8023</v>
      </c>
      <c r="D3677" s="219" t="s">
        <v>8065</v>
      </c>
      <c r="E3677" s="219" t="s">
        <v>7714</v>
      </c>
      <c r="F3677" s="219" t="s">
        <v>6394</v>
      </c>
      <c r="G3677" s="219" t="s">
        <v>7897</v>
      </c>
      <c r="H3677" s="219" t="s">
        <v>5990</v>
      </c>
      <c r="I3677" s="220" t="s">
        <v>8801</v>
      </c>
      <c r="J3677" s="221">
        <v>4200</v>
      </c>
      <c r="K3677" s="221">
        <v>1</v>
      </c>
      <c r="L3677" s="221">
        <v>4200</v>
      </c>
    </row>
    <row r="3678" spans="1:12" s="167" customFormat="1">
      <c r="A3678" s="218" t="str">
        <f t="shared" si="25"/>
        <v>O221016058333일반상품</v>
      </c>
      <c r="B3678" s="219" t="s">
        <v>8261</v>
      </c>
      <c r="C3678" s="219" t="s">
        <v>8023</v>
      </c>
      <c r="D3678" s="219" t="s">
        <v>8065</v>
      </c>
      <c r="E3678" s="219" t="s">
        <v>7714</v>
      </c>
      <c r="F3678" s="219" t="s">
        <v>6394</v>
      </c>
      <c r="G3678" s="219" t="s">
        <v>7897</v>
      </c>
      <c r="H3678" s="219" t="s">
        <v>5990</v>
      </c>
      <c r="I3678" s="220" t="s">
        <v>8641</v>
      </c>
      <c r="J3678" s="221">
        <v>10680</v>
      </c>
      <c r="K3678" s="221">
        <v>1</v>
      </c>
      <c r="L3678" s="221">
        <v>10680</v>
      </c>
    </row>
    <row r="3679" spans="1:12" s="167" customFormat="1">
      <c r="A3679" s="218" t="str">
        <f t="shared" si="25"/>
        <v>O221016058333일반상품</v>
      </c>
      <c r="B3679" s="219" t="s">
        <v>8261</v>
      </c>
      <c r="C3679" s="219" t="s">
        <v>8023</v>
      </c>
      <c r="D3679" s="219" t="s">
        <v>8065</v>
      </c>
      <c r="E3679" s="219" t="s">
        <v>7714</v>
      </c>
      <c r="F3679" s="219" t="s">
        <v>6394</v>
      </c>
      <c r="G3679" s="219" t="s">
        <v>7897</v>
      </c>
      <c r="H3679" s="219" t="s">
        <v>5990</v>
      </c>
      <c r="I3679" s="220" t="s">
        <v>8781</v>
      </c>
      <c r="J3679" s="221">
        <v>5400</v>
      </c>
      <c r="K3679" s="221">
        <v>1</v>
      </c>
      <c r="L3679" s="221">
        <v>5400</v>
      </c>
    </row>
    <row r="3680" spans="1:12" s="167" customFormat="1">
      <c r="A3680" s="218" t="str">
        <f t="shared" si="25"/>
        <v>O221016058333일반상품</v>
      </c>
      <c r="B3680" s="219" t="s">
        <v>8261</v>
      </c>
      <c r="C3680" s="219" t="s">
        <v>8023</v>
      </c>
      <c r="D3680" s="219" t="s">
        <v>8065</v>
      </c>
      <c r="E3680" s="219" t="s">
        <v>7714</v>
      </c>
      <c r="F3680" s="219" t="s">
        <v>6394</v>
      </c>
      <c r="G3680" s="219" t="s">
        <v>7897</v>
      </c>
      <c r="H3680" s="219" t="s">
        <v>5990</v>
      </c>
      <c r="I3680" s="220" t="s">
        <v>8366</v>
      </c>
      <c r="J3680" s="221">
        <v>8880</v>
      </c>
      <c r="K3680" s="221">
        <v>1</v>
      </c>
      <c r="L3680" s="221">
        <v>8880</v>
      </c>
    </row>
    <row r="3681" spans="1:12" s="167" customFormat="1">
      <c r="A3681" s="218" t="str">
        <f t="shared" si="25"/>
        <v>O221016058333일반상품</v>
      </c>
      <c r="B3681" s="219" t="s">
        <v>8261</v>
      </c>
      <c r="C3681" s="219" t="s">
        <v>8023</v>
      </c>
      <c r="D3681" s="219" t="s">
        <v>8065</v>
      </c>
      <c r="E3681" s="219" t="s">
        <v>7714</v>
      </c>
      <c r="F3681" s="219" t="s">
        <v>6394</v>
      </c>
      <c r="G3681" s="219" t="s">
        <v>7897</v>
      </c>
      <c r="H3681" s="219" t="s">
        <v>5990</v>
      </c>
      <c r="I3681" s="220" t="s">
        <v>8739</v>
      </c>
      <c r="J3681" s="221">
        <v>20000</v>
      </c>
      <c r="K3681" s="221">
        <v>1</v>
      </c>
      <c r="L3681" s="221">
        <v>20000</v>
      </c>
    </row>
    <row r="3682" spans="1:12" s="167" customFormat="1">
      <c r="A3682" s="218" t="str">
        <f t="shared" si="25"/>
        <v>O221016058333일반상품</v>
      </c>
      <c r="B3682" s="219" t="s">
        <v>8261</v>
      </c>
      <c r="C3682" s="219" t="s">
        <v>8023</v>
      </c>
      <c r="D3682" s="219" t="s">
        <v>8065</v>
      </c>
      <c r="E3682" s="219" t="s">
        <v>7714</v>
      </c>
      <c r="F3682" s="219" t="s">
        <v>6394</v>
      </c>
      <c r="G3682" s="219" t="s">
        <v>7897</v>
      </c>
      <c r="H3682" s="219" t="s">
        <v>5990</v>
      </c>
      <c r="I3682" s="220" t="s">
        <v>8861</v>
      </c>
      <c r="J3682" s="221">
        <v>2900</v>
      </c>
      <c r="K3682" s="221">
        <v>1</v>
      </c>
      <c r="L3682" s="221">
        <v>2900</v>
      </c>
    </row>
    <row r="3683" spans="1:12" s="167" customFormat="1">
      <c r="A3683" s="218" t="str">
        <f t="shared" si="25"/>
        <v>O221016058333일반상품</v>
      </c>
      <c r="B3683" s="219" t="s">
        <v>8261</v>
      </c>
      <c r="C3683" s="219" t="s">
        <v>8023</v>
      </c>
      <c r="D3683" s="219" t="s">
        <v>8065</v>
      </c>
      <c r="E3683" s="219" t="s">
        <v>7714</v>
      </c>
      <c r="F3683" s="219" t="s">
        <v>6394</v>
      </c>
      <c r="G3683" s="219" t="s">
        <v>7897</v>
      </c>
      <c r="H3683" s="219" t="s">
        <v>5990</v>
      </c>
      <c r="I3683" s="220" t="s">
        <v>8030</v>
      </c>
      <c r="J3683" s="221">
        <v>12500</v>
      </c>
      <c r="K3683" s="221">
        <v>1</v>
      </c>
      <c r="L3683" s="221">
        <v>12500</v>
      </c>
    </row>
    <row r="3684" spans="1:12" s="167" customFormat="1">
      <c r="A3684" s="218" t="str">
        <f t="shared" si="25"/>
        <v>O221016058333일반상품</v>
      </c>
      <c r="B3684" s="219" t="s">
        <v>8261</v>
      </c>
      <c r="C3684" s="219" t="s">
        <v>8023</v>
      </c>
      <c r="D3684" s="219" t="s">
        <v>8065</v>
      </c>
      <c r="E3684" s="219" t="s">
        <v>7714</v>
      </c>
      <c r="F3684" s="219" t="s">
        <v>6394</v>
      </c>
      <c r="G3684" s="219" t="s">
        <v>7897</v>
      </c>
      <c r="H3684" s="219" t="s">
        <v>5990</v>
      </c>
      <c r="I3684" s="220" t="s">
        <v>8538</v>
      </c>
      <c r="J3684" s="221">
        <v>9900</v>
      </c>
      <c r="K3684" s="221">
        <v>1</v>
      </c>
      <c r="L3684" s="221">
        <v>9900</v>
      </c>
    </row>
    <row r="3685" spans="1:12" s="167" customFormat="1">
      <c r="A3685" s="218" t="str">
        <f t="shared" si="25"/>
        <v>O221016058333일반상품</v>
      </c>
      <c r="B3685" s="219" t="s">
        <v>8261</v>
      </c>
      <c r="C3685" s="219" t="s">
        <v>8023</v>
      </c>
      <c r="D3685" s="219" t="s">
        <v>8065</v>
      </c>
      <c r="E3685" s="219" t="s">
        <v>7714</v>
      </c>
      <c r="F3685" s="219" t="s">
        <v>6394</v>
      </c>
      <c r="G3685" s="219" t="s">
        <v>7897</v>
      </c>
      <c r="H3685" s="219" t="s">
        <v>5990</v>
      </c>
      <c r="I3685" s="220" t="s">
        <v>8330</v>
      </c>
      <c r="J3685" s="221">
        <v>18000</v>
      </c>
      <c r="K3685" s="221">
        <v>1</v>
      </c>
      <c r="L3685" s="221">
        <v>18000</v>
      </c>
    </row>
    <row r="3686" spans="1:12" s="167" customFormat="1">
      <c r="A3686" s="218" t="str">
        <f t="shared" si="25"/>
        <v>O221016058333일반상품</v>
      </c>
      <c r="B3686" s="219" t="s">
        <v>8261</v>
      </c>
      <c r="C3686" s="219" t="s">
        <v>8023</v>
      </c>
      <c r="D3686" s="219" t="s">
        <v>8065</v>
      </c>
      <c r="E3686" s="219" t="s">
        <v>7714</v>
      </c>
      <c r="F3686" s="219" t="s">
        <v>6394</v>
      </c>
      <c r="G3686" s="219" t="s">
        <v>7897</v>
      </c>
      <c r="H3686" s="219" t="s">
        <v>5990</v>
      </c>
      <c r="I3686" s="220" t="s">
        <v>8355</v>
      </c>
      <c r="J3686" s="221">
        <v>2630</v>
      </c>
      <c r="K3686" s="221">
        <v>1</v>
      </c>
      <c r="L3686" s="221">
        <v>2630</v>
      </c>
    </row>
    <row r="3687" spans="1:12" s="167" customFormat="1">
      <c r="A3687" s="218" t="str">
        <f t="shared" si="25"/>
        <v>O221016058333일반상품</v>
      </c>
      <c r="B3687" s="219" t="s">
        <v>8261</v>
      </c>
      <c r="C3687" s="219" t="s">
        <v>8023</v>
      </c>
      <c r="D3687" s="219" t="s">
        <v>8065</v>
      </c>
      <c r="E3687" s="219" t="s">
        <v>7714</v>
      </c>
      <c r="F3687" s="219" t="s">
        <v>6394</v>
      </c>
      <c r="G3687" s="219" t="s">
        <v>7897</v>
      </c>
      <c r="H3687" s="219" t="s">
        <v>5990</v>
      </c>
      <c r="I3687" s="220" t="s">
        <v>8644</v>
      </c>
      <c r="J3687" s="221">
        <v>22000</v>
      </c>
      <c r="K3687" s="221">
        <v>1</v>
      </c>
      <c r="L3687" s="221">
        <v>22000</v>
      </c>
    </row>
    <row r="3688" spans="1:12" s="167" customFormat="1">
      <c r="A3688" s="218" t="str">
        <f t="shared" si="25"/>
        <v>O221016058333일반상품</v>
      </c>
      <c r="B3688" s="219" t="s">
        <v>8261</v>
      </c>
      <c r="C3688" s="219" t="s">
        <v>8023</v>
      </c>
      <c r="D3688" s="219" t="s">
        <v>8065</v>
      </c>
      <c r="E3688" s="219" t="s">
        <v>7714</v>
      </c>
      <c r="F3688" s="219" t="s">
        <v>6394</v>
      </c>
      <c r="G3688" s="219" t="s">
        <v>7897</v>
      </c>
      <c r="H3688" s="219" t="s">
        <v>5990</v>
      </c>
      <c r="I3688" s="220" t="s">
        <v>7978</v>
      </c>
      <c r="J3688" s="221">
        <v>3270</v>
      </c>
      <c r="K3688" s="221">
        <v>1</v>
      </c>
      <c r="L3688" s="221">
        <v>3270</v>
      </c>
    </row>
    <row r="3689" spans="1:12" s="167" customFormat="1">
      <c r="A3689" s="218" t="str">
        <f t="shared" si="25"/>
        <v>O221016058333일반상품</v>
      </c>
      <c r="B3689" s="219" t="s">
        <v>8261</v>
      </c>
      <c r="C3689" s="219" t="s">
        <v>8023</v>
      </c>
      <c r="D3689" s="219" t="s">
        <v>8065</v>
      </c>
      <c r="E3689" s="219" t="s">
        <v>7714</v>
      </c>
      <c r="F3689" s="219" t="s">
        <v>6394</v>
      </c>
      <c r="G3689" s="219" t="s">
        <v>7897</v>
      </c>
      <c r="H3689" s="219" t="s">
        <v>5990</v>
      </c>
      <c r="I3689" s="220" t="s">
        <v>8887</v>
      </c>
      <c r="J3689" s="221">
        <v>2700</v>
      </c>
      <c r="K3689" s="221">
        <v>1</v>
      </c>
      <c r="L3689" s="221">
        <v>2700</v>
      </c>
    </row>
    <row r="3690" spans="1:12" s="167" customFormat="1">
      <c r="A3690" s="218" t="str">
        <f t="shared" si="25"/>
        <v>O221016058333일반상품</v>
      </c>
      <c r="B3690" s="219" t="s">
        <v>8261</v>
      </c>
      <c r="C3690" s="219" t="s">
        <v>8023</v>
      </c>
      <c r="D3690" s="219" t="s">
        <v>8065</v>
      </c>
      <c r="E3690" s="219" t="s">
        <v>7714</v>
      </c>
      <c r="F3690" s="219" t="s">
        <v>6394</v>
      </c>
      <c r="G3690" s="219" t="s">
        <v>7897</v>
      </c>
      <c r="H3690" s="219" t="s">
        <v>5990</v>
      </c>
      <c r="I3690" s="220" t="s">
        <v>8977</v>
      </c>
      <c r="J3690" s="221">
        <v>1660</v>
      </c>
      <c r="K3690" s="221">
        <v>2</v>
      </c>
      <c r="L3690" s="221">
        <v>3320</v>
      </c>
    </row>
    <row r="3691" spans="1:12" s="167" customFormat="1">
      <c r="A3691" s="218" t="str">
        <f t="shared" si="25"/>
        <v>O221016058333일반상품</v>
      </c>
      <c r="B3691" s="219" t="s">
        <v>8261</v>
      </c>
      <c r="C3691" s="219" t="s">
        <v>8023</v>
      </c>
      <c r="D3691" s="219" t="s">
        <v>8065</v>
      </c>
      <c r="E3691" s="219" t="s">
        <v>7714</v>
      </c>
      <c r="F3691" s="219" t="s">
        <v>6394</v>
      </c>
      <c r="G3691" s="219" t="s">
        <v>7897</v>
      </c>
      <c r="H3691" s="219" t="s">
        <v>5990</v>
      </c>
      <c r="I3691" s="220" t="s">
        <v>8897</v>
      </c>
      <c r="J3691" s="221">
        <v>30000</v>
      </c>
      <c r="K3691" s="221">
        <v>1</v>
      </c>
      <c r="L3691" s="221">
        <v>30000</v>
      </c>
    </row>
    <row r="3692" spans="1:12" s="167" customFormat="1">
      <c r="A3692" s="218" t="str">
        <f t="shared" si="25"/>
        <v>O221016058333일반상품</v>
      </c>
      <c r="B3692" s="219" t="s">
        <v>8261</v>
      </c>
      <c r="C3692" s="219" t="s">
        <v>8023</v>
      </c>
      <c r="D3692" s="219" t="s">
        <v>8065</v>
      </c>
      <c r="E3692" s="219" t="s">
        <v>7714</v>
      </c>
      <c r="F3692" s="219" t="s">
        <v>6394</v>
      </c>
      <c r="G3692" s="219" t="s">
        <v>7897</v>
      </c>
      <c r="H3692" s="219" t="s">
        <v>5990</v>
      </c>
      <c r="I3692" s="220" t="s">
        <v>8500</v>
      </c>
      <c r="J3692" s="221">
        <v>5600</v>
      </c>
      <c r="K3692" s="221">
        <v>1</v>
      </c>
      <c r="L3692" s="221">
        <v>5600</v>
      </c>
    </row>
    <row r="3693" spans="1:12" s="167" customFormat="1">
      <c r="A3693" s="218" t="str">
        <f t="shared" si="25"/>
        <v>O221016058333일반상품</v>
      </c>
      <c r="B3693" s="219" t="s">
        <v>8261</v>
      </c>
      <c r="C3693" s="219" t="s">
        <v>8023</v>
      </c>
      <c r="D3693" s="219" t="s">
        <v>8065</v>
      </c>
      <c r="E3693" s="219" t="s">
        <v>7714</v>
      </c>
      <c r="F3693" s="219" t="s">
        <v>6394</v>
      </c>
      <c r="G3693" s="219" t="s">
        <v>7897</v>
      </c>
      <c r="H3693" s="219" t="s">
        <v>5990</v>
      </c>
      <c r="I3693" s="220" t="s">
        <v>8619</v>
      </c>
      <c r="J3693" s="221">
        <v>3500</v>
      </c>
      <c r="K3693" s="221">
        <v>1</v>
      </c>
      <c r="L3693" s="221">
        <v>3500</v>
      </c>
    </row>
    <row r="3694" spans="1:12" s="167" customFormat="1">
      <c r="A3694" s="218" t="str">
        <f t="shared" si="25"/>
        <v>O221016058333일반상품</v>
      </c>
      <c r="B3694" s="219" t="s">
        <v>8261</v>
      </c>
      <c r="C3694" s="219" t="s">
        <v>8023</v>
      </c>
      <c r="D3694" s="219" t="s">
        <v>8065</v>
      </c>
      <c r="E3694" s="219" t="s">
        <v>7714</v>
      </c>
      <c r="F3694" s="219" t="s">
        <v>6394</v>
      </c>
      <c r="G3694" s="219" t="s">
        <v>7897</v>
      </c>
      <c r="H3694" s="219" t="s">
        <v>5990</v>
      </c>
      <c r="I3694" s="220" t="s">
        <v>8612</v>
      </c>
      <c r="J3694" s="221">
        <v>54400</v>
      </c>
      <c r="K3694" s="221">
        <v>1</v>
      </c>
      <c r="L3694" s="221">
        <v>54400</v>
      </c>
    </row>
    <row r="3695" spans="1:12" s="167" customFormat="1">
      <c r="A3695" s="218" t="str">
        <f t="shared" si="25"/>
        <v>O221016058333일반상품</v>
      </c>
      <c r="B3695" s="219" t="s">
        <v>8261</v>
      </c>
      <c r="C3695" s="219" t="s">
        <v>8023</v>
      </c>
      <c r="D3695" s="219" t="s">
        <v>8065</v>
      </c>
      <c r="E3695" s="219" t="s">
        <v>7714</v>
      </c>
      <c r="F3695" s="219" t="s">
        <v>6394</v>
      </c>
      <c r="G3695" s="219" t="s">
        <v>7897</v>
      </c>
      <c r="H3695" s="219" t="s">
        <v>5990</v>
      </c>
      <c r="I3695" s="220" t="s">
        <v>7274</v>
      </c>
      <c r="J3695" s="221">
        <v>8700</v>
      </c>
      <c r="K3695" s="221">
        <v>1</v>
      </c>
      <c r="L3695" s="221">
        <v>8700</v>
      </c>
    </row>
    <row r="3696" spans="1:12" s="167" customFormat="1">
      <c r="A3696" s="218" t="str">
        <f t="shared" si="25"/>
        <v>O221016058332일반상품</v>
      </c>
      <c r="B3696" s="219" t="s">
        <v>8262</v>
      </c>
      <c r="C3696" s="219" t="s">
        <v>8023</v>
      </c>
      <c r="D3696" s="219" t="s">
        <v>8065</v>
      </c>
      <c r="E3696" s="219" t="s">
        <v>7707</v>
      </c>
      <c r="F3696" s="219" t="s">
        <v>7718</v>
      </c>
      <c r="G3696" s="219" t="s">
        <v>7802</v>
      </c>
      <c r="H3696" s="219" t="s">
        <v>5990</v>
      </c>
      <c r="I3696" s="220" t="s">
        <v>8865</v>
      </c>
      <c r="J3696" s="221">
        <v>1070</v>
      </c>
      <c r="K3696" s="221">
        <v>2</v>
      </c>
      <c r="L3696" s="221">
        <v>2140</v>
      </c>
    </row>
    <row r="3697" spans="1:12" s="167" customFormat="1">
      <c r="A3697" s="218" t="str">
        <f t="shared" si="25"/>
        <v>O221016058332일반상품</v>
      </c>
      <c r="B3697" s="219" t="s">
        <v>8262</v>
      </c>
      <c r="C3697" s="219" t="s">
        <v>8023</v>
      </c>
      <c r="D3697" s="219" t="s">
        <v>8065</v>
      </c>
      <c r="E3697" s="219" t="s">
        <v>7707</v>
      </c>
      <c r="F3697" s="219" t="s">
        <v>7718</v>
      </c>
      <c r="G3697" s="219" t="s">
        <v>7802</v>
      </c>
      <c r="H3697" s="219" t="s">
        <v>5990</v>
      </c>
      <c r="I3697" s="220" t="s">
        <v>7981</v>
      </c>
      <c r="J3697" s="221">
        <v>1400</v>
      </c>
      <c r="K3697" s="221">
        <v>3</v>
      </c>
      <c r="L3697" s="221">
        <v>4200</v>
      </c>
    </row>
    <row r="3698" spans="1:12" s="167" customFormat="1">
      <c r="A3698" s="218" t="str">
        <f t="shared" si="25"/>
        <v>O221016058332일반상품</v>
      </c>
      <c r="B3698" s="219" t="s">
        <v>8262</v>
      </c>
      <c r="C3698" s="219" t="s">
        <v>8023</v>
      </c>
      <c r="D3698" s="219" t="s">
        <v>8065</v>
      </c>
      <c r="E3698" s="219" t="s">
        <v>7707</v>
      </c>
      <c r="F3698" s="219" t="s">
        <v>7718</v>
      </c>
      <c r="G3698" s="219" t="s">
        <v>7802</v>
      </c>
      <c r="H3698" s="219" t="s">
        <v>5990</v>
      </c>
      <c r="I3698" s="220" t="s">
        <v>8997</v>
      </c>
      <c r="J3698" s="221">
        <v>1500</v>
      </c>
      <c r="K3698" s="221">
        <v>1</v>
      </c>
      <c r="L3698" s="221">
        <v>1500</v>
      </c>
    </row>
    <row r="3699" spans="1:12" s="167" customFormat="1">
      <c r="A3699" s="218" t="str">
        <f t="shared" si="25"/>
        <v>O221016058332일반상품</v>
      </c>
      <c r="B3699" s="219" t="s">
        <v>8262</v>
      </c>
      <c r="C3699" s="219" t="s">
        <v>8023</v>
      </c>
      <c r="D3699" s="219" t="s">
        <v>8065</v>
      </c>
      <c r="E3699" s="219" t="s">
        <v>7707</v>
      </c>
      <c r="F3699" s="219" t="s">
        <v>7718</v>
      </c>
      <c r="G3699" s="219" t="s">
        <v>7802</v>
      </c>
      <c r="H3699" s="219" t="s">
        <v>5990</v>
      </c>
      <c r="I3699" s="220" t="s">
        <v>7218</v>
      </c>
      <c r="J3699" s="221">
        <v>1000</v>
      </c>
      <c r="K3699" s="221">
        <v>2</v>
      </c>
      <c r="L3699" s="221">
        <v>2000</v>
      </c>
    </row>
    <row r="3700" spans="1:12" s="167" customFormat="1">
      <c r="A3700" s="218" t="str">
        <f t="shared" si="25"/>
        <v>O221016058332일반상품</v>
      </c>
      <c r="B3700" s="219" t="s">
        <v>8262</v>
      </c>
      <c r="C3700" s="219" t="s">
        <v>8023</v>
      </c>
      <c r="D3700" s="219" t="s">
        <v>8065</v>
      </c>
      <c r="E3700" s="219" t="s">
        <v>7707</v>
      </c>
      <c r="F3700" s="219" t="s">
        <v>7718</v>
      </c>
      <c r="G3700" s="219" t="s">
        <v>7802</v>
      </c>
      <c r="H3700" s="219" t="s">
        <v>5990</v>
      </c>
      <c r="I3700" s="220" t="s">
        <v>8075</v>
      </c>
      <c r="J3700" s="221">
        <v>4500</v>
      </c>
      <c r="K3700" s="221">
        <v>1</v>
      </c>
      <c r="L3700" s="221">
        <v>4500</v>
      </c>
    </row>
    <row r="3701" spans="1:12" s="167" customFormat="1">
      <c r="A3701" s="218" t="str">
        <f t="shared" si="25"/>
        <v>O221016058332일반상품</v>
      </c>
      <c r="B3701" s="219" t="s">
        <v>8262</v>
      </c>
      <c r="C3701" s="219" t="s">
        <v>8023</v>
      </c>
      <c r="D3701" s="219" t="s">
        <v>8065</v>
      </c>
      <c r="E3701" s="219" t="s">
        <v>7707</v>
      </c>
      <c r="F3701" s="219" t="s">
        <v>7718</v>
      </c>
      <c r="G3701" s="219" t="s">
        <v>7802</v>
      </c>
      <c r="H3701" s="219" t="s">
        <v>5990</v>
      </c>
      <c r="I3701" s="220" t="s">
        <v>8327</v>
      </c>
      <c r="J3701" s="221">
        <v>1230</v>
      </c>
      <c r="K3701" s="221">
        <v>4</v>
      </c>
      <c r="L3701" s="221">
        <v>4920</v>
      </c>
    </row>
    <row r="3702" spans="1:12" s="167" customFormat="1">
      <c r="A3702" s="218" t="str">
        <f t="shared" si="25"/>
        <v>O221016058332일반상품</v>
      </c>
      <c r="B3702" s="219" t="s">
        <v>8262</v>
      </c>
      <c r="C3702" s="219" t="s">
        <v>8023</v>
      </c>
      <c r="D3702" s="219" t="s">
        <v>8065</v>
      </c>
      <c r="E3702" s="219" t="s">
        <v>7707</v>
      </c>
      <c r="F3702" s="219" t="s">
        <v>7718</v>
      </c>
      <c r="G3702" s="219" t="s">
        <v>7802</v>
      </c>
      <c r="H3702" s="219" t="s">
        <v>5990</v>
      </c>
      <c r="I3702" s="220" t="s">
        <v>7189</v>
      </c>
      <c r="J3702" s="221">
        <v>1070</v>
      </c>
      <c r="K3702" s="221">
        <v>5</v>
      </c>
      <c r="L3702" s="221">
        <v>5350</v>
      </c>
    </row>
    <row r="3703" spans="1:12" s="167" customFormat="1">
      <c r="A3703" s="218" t="str">
        <f t="shared" si="25"/>
        <v>O221016058332일반상품</v>
      </c>
      <c r="B3703" s="219" t="s">
        <v>8262</v>
      </c>
      <c r="C3703" s="219" t="s">
        <v>8023</v>
      </c>
      <c r="D3703" s="219" t="s">
        <v>8065</v>
      </c>
      <c r="E3703" s="219" t="s">
        <v>7707</v>
      </c>
      <c r="F3703" s="219" t="s">
        <v>7718</v>
      </c>
      <c r="G3703" s="219" t="s">
        <v>7802</v>
      </c>
      <c r="H3703" s="219" t="s">
        <v>5990</v>
      </c>
      <c r="I3703" s="220" t="s">
        <v>8384</v>
      </c>
      <c r="J3703" s="221">
        <v>3640</v>
      </c>
      <c r="K3703" s="221">
        <v>1</v>
      </c>
      <c r="L3703" s="221">
        <v>3640</v>
      </c>
    </row>
    <row r="3704" spans="1:12" s="167" customFormat="1">
      <c r="A3704" s="218" t="str">
        <f t="shared" si="25"/>
        <v>O221016058332일반상품</v>
      </c>
      <c r="B3704" s="219" t="s">
        <v>8262</v>
      </c>
      <c r="C3704" s="219" t="s">
        <v>8023</v>
      </c>
      <c r="D3704" s="219" t="s">
        <v>8065</v>
      </c>
      <c r="E3704" s="219" t="s">
        <v>7707</v>
      </c>
      <c r="F3704" s="219" t="s">
        <v>7718</v>
      </c>
      <c r="G3704" s="219" t="s">
        <v>7802</v>
      </c>
      <c r="H3704" s="219" t="s">
        <v>5990</v>
      </c>
      <c r="I3704" s="220" t="s">
        <v>7223</v>
      </c>
      <c r="J3704" s="221">
        <v>4080</v>
      </c>
      <c r="K3704" s="221">
        <v>2</v>
      </c>
      <c r="L3704" s="221">
        <v>8160</v>
      </c>
    </row>
    <row r="3705" spans="1:12" s="167" customFormat="1">
      <c r="A3705" s="218" t="str">
        <f t="shared" si="25"/>
        <v>O221016058332일반상품</v>
      </c>
      <c r="B3705" s="219" t="s">
        <v>8262</v>
      </c>
      <c r="C3705" s="219" t="s">
        <v>8023</v>
      </c>
      <c r="D3705" s="219" t="s">
        <v>8065</v>
      </c>
      <c r="E3705" s="219" t="s">
        <v>7707</v>
      </c>
      <c r="F3705" s="219" t="s">
        <v>7718</v>
      </c>
      <c r="G3705" s="219" t="s">
        <v>7802</v>
      </c>
      <c r="H3705" s="219" t="s">
        <v>5990</v>
      </c>
      <c r="I3705" s="220" t="s">
        <v>7209</v>
      </c>
      <c r="J3705" s="221">
        <v>1230</v>
      </c>
      <c r="K3705" s="221">
        <v>4</v>
      </c>
      <c r="L3705" s="221">
        <v>4920</v>
      </c>
    </row>
    <row r="3706" spans="1:12" s="167" customFormat="1">
      <c r="A3706" s="218" t="str">
        <f t="shared" si="25"/>
        <v>O221016058332일반상품</v>
      </c>
      <c r="B3706" s="219" t="s">
        <v>8262</v>
      </c>
      <c r="C3706" s="219" t="s">
        <v>8023</v>
      </c>
      <c r="D3706" s="219" t="s">
        <v>8065</v>
      </c>
      <c r="E3706" s="219" t="s">
        <v>7707</v>
      </c>
      <c r="F3706" s="219" t="s">
        <v>7718</v>
      </c>
      <c r="G3706" s="219" t="s">
        <v>7802</v>
      </c>
      <c r="H3706" s="219" t="s">
        <v>5990</v>
      </c>
      <c r="I3706" s="220" t="s">
        <v>8784</v>
      </c>
      <c r="J3706" s="221">
        <v>7500</v>
      </c>
      <c r="K3706" s="221">
        <v>1</v>
      </c>
      <c r="L3706" s="221">
        <v>7500</v>
      </c>
    </row>
    <row r="3707" spans="1:12" s="167" customFormat="1">
      <c r="A3707" s="218" t="str">
        <f t="shared" si="25"/>
        <v>O221016058332일반상품</v>
      </c>
      <c r="B3707" s="219" t="s">
        <v>8262</v>
      </c>
      <c r="C3707" s="219" t="s">
        <v>8023</v>
      </c>
      <c r="D3707" s="219" t="s">
        <v>8065</v>
      </c>
      <c r="E3707" s="219" t="s">
        <v>7707</v>
      </c>
      <c r="F3707" s="219" t="s">
        <v>7718</v>
      </c>
      <c r="G3707" s="219" t="s">
        <v>7802</v>
      </c>
      <c r="H3707" s="219" t="s">
        <v>5990</v>
      </c>
      <c r="I3707" s="220" t="s">
        <v>8067</v>
      </c>
      <c r="J3707" s="221">
        <v>19390</v>
      </c>
      <c r="K3707" s="221">
        <v>1</v>
      </c>
      <c r="L3707" s="221">
        <v>19390</v>
      </c>
    </row>
    <row r="3708" spans="1:12" s="167" customFormat="1">
      <c r="A3708" s="218" t="str">
        <f t="shared" si="25"/>
        <v>O221016058332일반상품</v>
      </c>
      <c r="B3708" s="219" t="s">
        <v>8262</v>
      </c>
      <c r="C3708" s="219" t="s">
        <v>8023</v>
      </c>
      <c r="D3708" s="219" t="s">
        <v>8065</v>
      </c>
      <c r="E3708" s="219" t="s">
        <v>7707</v>
      </c>
      <c r="F3708" s="219" t="s">
        <v>7718</v>
      </c>
      <c r="G3708" s="219" t="s">
        <v>7802</v>
      </c>
      <c r="H3708" s="219" t="s">
        <v>5990</v>
      </c>
      <c r="I3708" s="220" t="s">
        <v>8398</v>
      </c>
      <c r="J3708" s="221">
        <v>1140</v>
      </c>
      <c r="K3708" s="221">
        <v>5</v>
      </c>
      <c r="L3708" s="221">
        <v>5700</v>
      </c>
    </row>
    <row r="3709" spans="1:12" s="167" customFormat="1">
      <c r="A3709" s="218" t="str">
        <f t="shared" si="25"/>
        <v>O221016058332일반상품</v>
      </c>
      <c r="B3709" s="219" t="s">
        <v>8262</v>
      </c>
      <c r="C3709" s="219" t="s">
        <v>8023</v>
      </c>
      <c r="D3709" s="219" t="s">
        <v>8065</v>
      </c>
      <c r="E3709" s="219" t="s">
        <v>7707</v>
      </c>
      <c r="F3709" s="219" t="s">
        <v>7718</v>
      </c>
      <c r="G3709" s="219" t="s">
        <v>7802</v>
      </c>
      <c r="H3709" s="219" t="s">
        <v>5990</v>
      </c>
      <c r="I3709" s="220" t="s">
        <v>8425</v>
      </c>
      <c r="J3709" s="221">
        <v>3820</v>
      </c>
      <c r="K3709" s="221">
        <v>1</v>
      </c>
      <c r="L3709" s="221">
        <v>3820</v>
      </c>
    </row>
    <row r="3710" spans="1:12" s="167" customFormat="1">
      <c r="A3710" s="218" t="str">
        <f t="shared" si="25"/>
        <v>O221016058332일반상품</v>
      </c>
      <c r="B3710" s="219" t="s">
        <v>8262</v>
      </c>
      <c r="C3710" s="219" t="s">
        <v>8023</v>
      </c>
      <c r="D3710" s="219" t="s">
        <v>8065</v>
      </c>
      <c r="E3710" s="219" t="s">
        <v>7707</v>
      </c>
      <c r="F3710" s="219" t="s">
        <v>7718</v>
      </c>
      <c r="G3710" s="219" t="s">
        <v>7802</v>
      </c>
      <c r="H3710" s="219" t="s">
        <v>5990</v>
      </c>
      <c r="I3710" s="220" t="s">
        <v>8480</v>
      </c>
      <c r="J3710" s="221">
        <v>2500</v>
      </c>
      <c r="K3710" s="221">
        <v>1</v>
      </c>
      <c r="L3710" s="221">
        <v>2500</v>
      </c>
    </row>
    <row r="3711" spans="1:12" s="167" customFormat="1">
      <c r="A3711" s="218" t="str">
        <f t="shared" si="25"/>
        <v>O221016058332일반상품</v>
      </c>
      <c r="B3711" s="219" t="s">
        <v>8262</v>
      </c>
      <c r="C3711" s="219" t="s">
        <v>8023</v>
      </c>
      <c r="D3711" s="219" t="s">
        <v>8065</v>
      </c>
      <c r="E3711" s="219" t="s">
        <v>7707</v>
      </c>
      <c r="F3711" s="219" t="s">
        <v>7718</v>
      </c>
      <c r="G3711" s="219" t="s">
        <v>7802</v>
      </c>
      <c r="H3711" s="219" t="s">
        <v>5990</v>
      </c>
      <c r="I3711" s="220" t="s">
        <v>7246</v>
      </c>
      <c r="J3711" s="221">
        <v>5900</v>
      </c>
      <c r="K3711" s="221">
        <v>1</v>
      </c>
      <c r="L3711" s="221">
        <v>5900</v>
      </c>
    </row>
    <row r="3712" spans="1:12" s="167" customFormat="1">
      <c r="A3712" s="218" t="str">
        <f t="shared" si="25"/>
        <v>O221016058332일반상품</v>
      </c>
      <c r="B3712" s="219" t="s">
        <v>8262</v>
      </c>
      <c r="C3712" s="219" t="s">
        <v>8023</v>
      </c>
      <c r="D3712" s="219" t="s">
        <v>8065</v>
      </c>
      <c r="E3712" s="219" t="s">
        <v>7707</v>
      </c>
      <c r="F3712" s="219" t="s">
        <v>7718</v>
      </c>
      <c r="G3712" s="219" t="s">
        <v>7802</v>
      </c>
      <c r="H3712" s="219" t="s">
        <v>5990</v>
      </c>
      <c r="I3712" s="220" t="s">
        <v>7197</v>
      </c>
      <c r="J3712" s="221">
        <v>3800</v>
      </c>
      <c r="K3712" s="221">
        <v>2</v>
      </c>
      <c r="L3712" s="221">
        <v>7600</v>
      </c>
    </row>
    <row r="3713" spans="1:12" s="167" customFormat="1">
      <c r="A3713" s="218" t="str">
        <f t="shared" si="25"/>
        <v>O221016058332일반상품</v>
      </c>
      <c r="B3713" s="219" t="s">
        <v>8262</v>
      </c>
      <c r="C3713" s="219" t="s">
        <v>8023</v>
      </c>
      <c r="D3713" s="219" t="s">
        <v>8065</v>
      </c>
      <c r="E3713" s="219" t="s">
        <v>7707</v>
      </c>
      <c r="F3713" s="219" t="s">
        <v>7718</v>
      </c>
      <c r="G3713" s="219" t="s">
        <v>7802</v>
      </c>
      <c r="H3713" s="219" t="s">
        <v>5990</v>
      </c>
      <c r="I3713" s="220" t="s">
        <v>8438</v>
      </c>
      <c r="J3713" s="221">
        <v>1100</v>
      </c>
      <c r="K3713" s="221">
        <v>1</v>
      </c>
      <c r="L3713" s="221">
        <v>1100</v>
      </c>
    </row>
    <row r="3714" spans="1:12" s="167" customFormat="1">
      <c r="A3714" s="218" t="str">
        <f t="shared" si="25"/>
        <v>O221016058332일반상품</v>
      </c>
      <c r="B3714" s="219" t="s">
        <v>8262</v>
      </c>
      <c r="C3714" s="219" t="s">
        <v>8023</v>
      </c>
      <c r="D3714" s="219" t="s">
        <v>8065</v>
      </c>
      <c r="E3714" s="219" t="s">
        <v>7707</v>
      </c>
      <c r="F3714" s="219" t="s">
        <v>7718</v>
      </c>
      <c r="G3714" s="219" t="s">
        <v>7802</v>
      </c>
      <c r="H3714" s="219" t="s">
        <v>5990</v>
      </c>
      <c r="I3714" s="220" t="s">
        <v>8781</v>
      </c>
      <c r="J3714" s="221">
        <v>5400</v>
      </c>
      <c r="K3714" s="221">
        <v>2</v>
      </c>
      <c r="L3714" s="221">
        <v>10800</v>
      </c>
    </row>
    <row r="3715" spans="1:12" s="167" customFormat="1">
      <c r="A3715" s="218" t="str">
        <f t="shared" si="25"/>
        <v>O221016058332일반상품</v>
      </c>
      <c r="B3715" s="219" t="s">
        <v>8262</v>
      </c>
      <c r="C3715" s="219" t="s">
        <v>8023</v>
      </c>
      <c r="D3715" s="219" t="s">
        <v>8065</v>
      </c>
      <c r="E3715" s="219" t="s">
        <v>7707</v>
      </c>
      <c r="F3715" s="219" t="s">
        <v>7718</v>
      </c>
      <c r="G3715" s="219" t="s">
        <v>7802</v>
      </c>
      <c r="H3715" s="219" t="s">
        <v>5990</v>
      </c>
      <c r="I3715" s="220" t="s">
        <v>8450</v>
      </c>
      <c r="J3715" s="221">
        <v>1400</v>
      </c>
      <c r="K3715" s="221">
        <v>1</v>
      </c>
      <c r="L3715" s="221">
        <v>1400</v>
      </c>
    </row>
    <row r="3716" spans="1:12" s="167" customFormat="1">
      <c r="A3716" s="218" t="str">
        <f t="shared" si="25"/>
        <v>O221016058332일반상품</v>
      </c>
      <c r="B3716" s="219" t="s">
        <v>8262</v>
      </c>
      <c r="C3716" s="219" t="s">
        <v>8023</v>
      </c>
      <c r="D3716" s="219" t="s">
        <v>8065</v>
      </c>
      <c r="E3716" s="219" t="s">
        <v>7707</v>
      </c>
      <c r="F3716" s="219" t="s">
        <v>7718</v>
      </c>
      <c r="G3716" s="219" t="s">
        <v>7802</v>
      </c>
      <c r="H3716" s="219" t="s">
        <v>5990</v>
      </c>
      <c r="I3716" s="220" t="s">
        <v>8387</v>
      </c>
      <c r="J3716" s="221">
        <v>4890</v>
      </c>
      <c r="K3716" s="221">
        <v>1</v>
      </c>
      <c r="L3716" s="221">
        <v>4890</v>
      </c>
    </row>
    <row r="3717" spans="1:12" s="167" customFormat="1">
      <c r="A3717" s="218" t="str">
        <f t="shared" si="25"/>
        <v>O221016058332일반상품</v>
      </c>
      <c r="B3717" s="219" t="s">
        <v>8262</v>
      </c>
      <c r="C3717" s="219" t="s">
        <v>8023</v>
      </c>
      <c r="D3717" s="219" t="s">
        <v>8065</v>
      </c>
      <c r="E3717" s="219" t="s">
        <v>7707</v>
      </c>
      <c r="F3717" s="219" t="s">
        <v>7718</v>
      </c>
      <c r="G3717" s="219" t="s">
        <v>7802</v>
      </c>
      <c r="H3717" s="219" t="s">
        <v>5990</v>
      </c>
      <c r="I3717" s="220" t="s">
        <v>8506</v>
      </c>
      <c r="J3717" s="221">
        <v>3600</v>
      </c>
      <c r="K3717" s="221">
        <v>1</v>
      </c>
      <c r="L3717" s="221">
        <v>3600</v>
      </c>
    </row>
    <row r="3718" spans="1:12" s="167" customFormat="1">
      <c r="A3718" s="218" t="str">
        <f t="shared" si="25"/>
        <v>O221016058332일반상품</v>
      </c>
      <c r="B3718" s="219" t="s">
        <v>8262</v>
      </c>
      <c r="C3718" s="219" t="s">
        <v>8023</v>
      </c>
      <c r="D3718" s="219" t="s">
        <v>8065</v>
      </c>
      <c r="E3718" s="219" t="s">
        <v>7707</v>
      </c>
      <c r="F3718" s="219" t="s">
        <v>7718</v>
      </c>
      <c r="G3718" s="219" t="s">
        <v>7802</v>
      </c>
      <c r="H3718" s="219" t="s">
        <v>5990</v>
      </c>
      <c r="I3718" s="220" t="s">
        <v>8630</v>
      </c>
      <c r="J3718" s="221">
        <v>1500</v>
      </c>
      <c r="K3718" s="221">
        <v>1</v>
      </c>
      <c r="L3718" s="221">
        <v>1500</v>
      </c>
    </row>
    <row r="3719" spans="1:12" s="167" customFormat="1">
      <c r="A3719" s="218" t="str">
        <f t="shared" si="25"/>
        <v>O221016058332일반상품</v>
      </c>
      <c r="B3719" s="219" t="s">
        <v>8262</v>
      </c>
      <c r="C3719" s="219" t="s">
        <v>8023</v>
      </c>
      <c r="D3719" s="219" t="s">
        <v>8065</v>
      </c>
      <c r="E3719" s="219" t="s">
        <v>7707</v>
      </c>
      <c r="F3719" s="219" t="s">
        <v>7718</v>
      </c>
      <c r="G3719" s="219" t="s">
        <v>7802</v>
      </c>
      <c r="H3719" s="219" t="s">
        <v>5990</v>
      </c>
      <c r="I3719" s="220" t="s">
        <v>8526</v>
      </c>
      <c r="J3719" s="221">
        <v>2880</v>
      </c>
      <c r="K3719" s="221">
        <v>3</v>
      </c>
      <c r="L3719" s="221">
        <v>8640</v>
      </c>
    </row>
    <row r="3720" spans="1:12" s="167" customFormat="1">
      <c r="A3720" s="218" t="str">
        <f t="shared" si="25"/>
        <v>O221016058332일반상품</v>
      </c>
      <c r="B3720" s="219" t="s">
        <v>8262</v>
      </c>
      <c r="C3720" s="219" t="s">
        <v>8023</v>
      </c>
      <c r="D3720" s="219" t="s">
        <v>8065</v>
      </c>
      <c r="E3720" s="219" t="s">
        <v>7707</v>
      </c>
      <c r="F3720" s="219" t="s">
        <v>7718</v>
      </c>
      <c r="G3720" s="219" t="s">
        <v>7802</v>
      </c>
      <c r="H3720" s="219" t="s">
        <v>5990</v>
      </c>
      <c r="I3720" s="220" t="s">
        <v>8716</v>
      </c>
      <c r="J3720" s="221">
        <v>2400</v>
      </c>
      <c r="K3720" s="221">
        <v>1</v>
      </c>
      <c r="L3720" s="221">
        <v>2400</v>
      </c>
    </row>
    <row r="3721" spans="1:12" s="167" customFormat="1">
      <c r="A3721" s="218" t="str">
        <f t="shared" si="25"/>
        <v>O221016058332일반상품</v>
      </c>
      <c r="B3721" s="219" t="s">
        <v>8262</v>
      </c>
      <c r="C3721" s="219" t="s">
        <v>8023</v>
      </c>
      <c r="D3721" s="219" t="s">
        <v>8065</v>
      </c>
      <c r="E3721" s="219" t="s">
        <v>7707</v>
      </c>
      <c r="F3721" s="219" t="s">
        <v>7718</v>
      </c>
      <c r="G3721" s="219" t="s">
        <v>7802</v>
      </c>
      <c r="H3721" s="219" t="s">
        <v>5990</v>
      </c>
      <c r="I3721" s="220" t="s">
        <v>7296</v>
      </c>
      <c r="J3721" s="221">
        <v>4200</v>
      </c>
      <c r="K3721" s="221">
        <v>1</v>
      </c>
      <c r="L3721" s="221">
        <v>4200</v>
      </c>
    </row>
    <row r="3722" spans="1:12" s="167" customFormat="1">
      <c r="A3722" s="218" t="str">
        <f t="shared" si="25"/>
        <v>O221016058332일반상품</v>
      </c>
      <c r="B3722" s="219" t="s">
        <v>8262</v>
      </c>
      <c r="C3722" s="219" t="s">
        <v>8023</v>
      </c>
      <c r="D3722" s="219" t="s">
        <v>8065</v>
      </c>
      <c r="E3722" s="219" t="s">
        <v>7707</v>
      </c>
      <c r="F3722" s="219" t="s">
        <v>7718</v>
      </c>
      <c r="G3722" s="219" t="s">
        <v>7802</v>
      </c>
      <c r="H3722" s="219" t="s">
        <v>5990</v>
      </c>
      <c r="I3722" s="220" t="s">
        <v>8507</v>
      </c>
      <c r="J3722" s="221">
        <v>2800</v>
      </c>
      <c r="K3722" s="221">
        <v>1</v>
      </c>
      <c r="L3722" s="221">
        <v>2800</v>
      </c>
    </row>
    <row r="3723" spans="1:12" s="167" customFormat="1">
      <c r="A3723" s="218" t="str">
        <f t="shared" si="25"/>
        <v>O221016058332일반상품</v>
      </c>
      <c r="B3723" s="219" t="s">
        <v>8262</v>
      </c>
      <c r="C3723" s="219" t="s">
        <v>8023</v>
      </c>
      <c r="D3723" s="219" t="s">
        <v>8065</v>
      </c>
      <c r="E3723" s="219" t="s">
        <v>7707</v>
      </c>
      <c r="F3723" s="219" t="s">
        <v>7718</v>
      </c>
      <c r="G3723" s="219" t="s">
        <v>7802</v>
      </c>
      <c r="H3723" s="219" t="s">
        <v>5990</v>
      </c>
      <c r="I3723" s="220" t="s">
        <v>7205</v>
      </c>
      <c r="J3723" s="221">
        <v>5430</v>
      </c>
      <c r="K3723" s="221">
        <v>2</v>
      </c>
      <c r="L3723" s="221">
        <v>10860</v>
      </c>
    </row>
    <row r="3724" spans="1:12" s="167" customFormat="1">
      <c r="A3724" s="218" t="str">
        <f t="shared" si="25"/>
        <v>O221016058332일반상품</v>
      </c>
      <c r="B3724" s="219" t="s">
        <v>8262</v>
      </c>
      <c r="C3724" s="219" t="s">
        <v>8023</v>
      </c>
      <c r="D3724" s="219" t="s">
        <v>8065</v>
      </c>
      <c r="E3724" s="219" t="s">
        <v>7707</v>
      </c>
      <c r="F3724" s="219" t="s">
        <v>7718</v>
      </c>
      <c r="G3724" s="219" t="s">
        <v>7802</v>
      </c>
      <c r="H3724" s="219" t="s">
        <v>5990</v>
      </c>
      <c r="I3724" s="220" t="s">
        <v>8588</v>
      </c>
      <c r="J3724" s="221">
        <v>1250</v>
      </c>
      <c r="K3724" s="221">
        <v>3</v>
      </c>
      <c r="L3724" s="221">
        <v>3750</v>
      </c>
    </row>
    <row r="3725" spans="1:12" s="167" customFormat="1">
      <c r="A3725" s="218" t="str">
        <f t="shared" si="25"/>
        <v>O221016058332일반상품</v>
      </c>
      <c r="B3725" s="219" t="s">
        <v>8262</v>
      </c>
      <c r="C3725" s="219" t="s">
        <v>8023</v>
      </c>
      <c r="D3725" s="219" t="s">
        <v>8065</v>
      </c>
      <c r="E3725" s="219" t="s">
        <v>7707</v>
      </c>
      <c r="F3725" s="219" t="s">
        <v>7718</v>
      </c>
      <c r="G3725" s="219" t="s">
        <v>7802</v>
      </c>
      <c r="H3725" s="219" t="s">
        <v>5990</v>
      </c>
      <c r="I3725" s="220" t="s">
        <v>8869</v>
      </c>
      <c r="J3725" s="221">
        <v>1270</v>
      </c>
      <c r="K3725" s="221">
        <v>3</v>
      </c>
      <c r="L3725" s="221">
        <v>3810</v>
      </c>
    </row>
    <row r="3726" spans="1:12" s="167" customFormat="1">
      <c r="A3726" s="218" t="str">
        <f t="shared" si="25"/>
        <v>O221016058332일반상품</v>
      </c>
      <c r="B3726" s="219" t="s">
        <v>8262</v>
      </c>
      <c r="C3726" s="219" t="s">
        <v>8023</v>
      </c>
      <c r="D3726" s="219" t="s">
        <v>8065</v>
      </c>
      <c r="E3726" s="219" t="s">
        <v>7707</v>
      </c>
      <c r="F3726" s="219" t="s">
        <v>7718</v>
      </c>
      <c r="G3726" s="219" t="s">
        <v>7802</v>
      </c>
      <c r="H3726" s="219" t="s">
        <v>5990</v>
      </c>
      <c r="I3726" s="220" t="s">
        <v>7213</v>
      </c>
      <c r="J3726" s="221">
        <v>1210</v>
      </c>
      <c r="K3726" s="221">
        <v>1</v>
      </c>
      <c r="L3726" s="221">
        <v>1210</v>
      </c>
    </row>
    <row r="3727" spans="1:12" s="167" customFormat="1">
      <c r="A3727" s="218" t="str">
        <f t="shared" si="25"/>
        <v>O221016058332일반상품</v>
      </c>
      <c r="B3727" s="219" t="s">
        <v>8262</v>
      </c>
      <c r="C3727" s="219" t="s">
        <v>8023</v>
      </c>
      <c r="D3727" s="219" t="s">
        <v>8065</v>
      </c>
      <c r="E3727" s="219" t="s">
        <v>7707</v>
      </c>
      <c r="F3727" s="219" t="s">
        <v>7718</v>
      </c>
      <c r="G3727" s="219" t="s">
        <v>7802</v>
      </c>
      <c r="H3727" s="219" t="s">
        <v>5990</v>
      </c>
      <c r="I3727" s="220" t="s">
        <v>8324</v>
      </c>
      <c r="J3727" s="221">
        <v>3480</v>
      </c>
      <c r="K3727" s="221">
        <v>3</v>
      </c>
      <c r="L3727" s="221">
        <v>10440</v>
      </c>
    </row>
    <row r="3728" spans="1:12" s="167" customFormat="1">
      <c r="A3728" s="218" t="str">
        <f t="shared" si="25"/>
        <v>O221016058332일반상품</v>
      </c>
      <c r="B3728" s="219" t="s">
        <v>8262</v>
      </c>
      <c r="C3728" s="219" t="s">
        <v>8023</v>
      </c>
      <c r="D3728" s="219" t="s">
        <v>8065</v>
      </c>
      <c r="E3728" s="219" t="s">
        <v>7707</v>
      </c>
      <c r="F3728" s="219" t="s">
        <v>7718</v>
      </c>
      <c r="G3728" s="219" t="s">
        <v>7802</v>
      </c>
      <c r="H3728" s="219" t="s">
        <v>5990</v>
      </c>
      <c r="I3728" s="220" t="s">
        <v>8896</v>
      </c>
      <c r="J3728" s="221">
        <v>9300</v>
      </c>
      <c r="K3728" s="221">
        <v>1</v>
      </c>
      <c r="L3728" s="221">
        <v>9300</v>
      </c>
    </row>
    <row r="3729" spans="1:12" s="167" customFormat="1">
      <c r="A3729" s="218" t="str">
        <f t="shared" si="25"/>
        <v>O221016058332일반상품</v>
      </c>
      <c r="B3729" s="219" t="s">
        <v>8262</v>
      </c>
      <c r="C3729" s="219" t="s">
        <v>8023</v>
      </c>
      <c r="D3729" s="219" t="s">
        <v>8065</v>
      </c>
      <c r="E3729" s="219" t="s">
        <v>7707</v>
      </c>
      <c r="F3729" s="219" t="s">
        <v>7718</v>
      </c>
      <c r="G3729" s="219" t="s">
        <v>7802</v>
      </c>
      <c r="H3729" s="219" t="s">
        <v>5990</v>
      </c>
      <c r="I3729" s="220" t="s">
        <v>8816</v>
      </c>
      <c r="J3729" s="221">
        <v>7700</v>
      </c>
      <c r="K3729" s="221">
        <v>1</v>
      </c>
      <c r="L3729" s="221">
        <v>7700</v>
      </c>
    </row>
    <row r="3730" spans="1:12" s="167" customFormat="1">
      <c r="A3730" s="218" t="str">
        <f t="shared" si="25"/>
        <v>O221016058332일반상품</v>
      </c>
      <c r="B3730" s="219" t="s">
        <v>8262</v>
      </c>
      <c r="C3730" s="219" t="s">
        <v>8023</v>
      </c>
      <c r="D3730" s="219" t="s">
        <v>8065</v>
      </c>
      <c r="E3730" s="219" t="s">
        <v>7707</v>
      </c>
      <c r="F3730" s="219" t="s">
        <v>7718</v>
      </c>
      <c r="G3730" s="219" t="s">
        <v>7802</v>
      </c>
      <c r="H3730" s="219" t="s">
        <v>5990</v>
      </c>
      <c r="I3730" s="220" t="s">
        <v>7229</v>
      </c>
      <c r="J3730" s="221">
        <v>5900</v>
      </c>
      <c r="K3730" s="221">
        <v>1</v>
      </c>
      <c r="L3730" s="221">
        <v>5900</v>
      </c>
    </row>
    <row r="3731" spans="1:12" s="167" customFormat="1">
      <c r="A3731" s="218" t="str">
        <f t="shared" si="25"/>
        <v>O221016058332일반상품</v>
      </c>
      <c r="B3731" s="219" t="s">
        <v>8262</v>
      </c>
      <c r="C3731" s="219" t="s">
        <v>8023</v>
      </c>
      <c r="D3731" s="219" t="s">
        <v>8065</v>
      </c>
      <c r="E3731" s="219" t="s">
        <v>7707</v>
      </c>
      <c r="F3731" s="219" t="s">
        <v>7718</v>
      </c>
      <c r="G3731" s="219" t="s">
        <v>7802</v>
      </c>
      <c r="H3731" s="219" t="s">
        <v>5990</v>
      </c>
      <c r="I3731" s="220" t="s">
        <v>7230</v>
      </c>
      <c r="J3731" s="221">
        <v>3420</v>
      </c>
      <c r="K3731" s="221">
        <v>1</v>
      </c>
      <c r="L3731" s="221">
        <v>3420</v>
      </c>
    </row>
    <row r="3732" spans="1:12" s="167" customFormat="1">
      <c r="A3732" s="218" t="str">
        <f t="shared" si="25"/>
        <v>O221016058332일반상품</v>
      </c>
      <c r="B3732" s="219" t="s">
        <v>8262</v>
      </c>
      <c r="C3732" s="219" t="s">
        <v>8023</v>
      </c>
      <c r="D3732" s="219" t="s">
        <v>8065</v>
      </c>
      <c r="E3732" s="219" t="s">
        <v>7707</v>
      </c>
      <c r="F3732" s="219" t="s">
        <v>7718</v>
      </c>
      <c r="G3732" s="219" t="s">
        <v>7802</v>
      </c>
      <c r="H3732" s="219" t="s">
        <v>5990</v>
      </c>
      <c r="I3732" s="220" t="s">
        <v>8651</v>
      </c>
      <c r="J3732" s="221">
        <v>7100</v>
      </c>
      <c r="K3732" s="221">
        <v>1</v>
      </c>
      <c r="L3732" s="221">
        <v>7100</v>
      </c>
    </row>
    <row r="3733" spans="1:12" s="167" customFormat="1">
      <c r="A3733" s="218" t="str">
        <f t="shared" si="25"/>
        <v>O221016058332일반상품</v>
      </c>
      <c r="B3733" s="219" t="s">
        <v>8262</v>
      </c>
      <c r="C3733" s="219" t="s">
        <v>8023</v>
      </c>
      <c r="D3733" s="219" t="s">
        <v>8065</v>
      </c>
      <c r="E3733" s="219" t="s">
        <v>7707</v>
      </c>
      <c r="F3733" s="219" t="s">
        <v>7718</v>
      </c>
      <c r="G3733" s="219" t="s">
        <v>7802</v>
      </c>
      <c r="H3733" s="219" t="s">
        <v>5990</v>
      </c>
      <c r="I3733" s="220" t="s">
        <v>7194</v>
      </c>
      <c r="J3733" s="221">
        <v>2810</v>
      </c>
      <c r="K3733" s="221">
        <v>1</v>
      </c>
      <c r="L3733" s="221">
        <v>2810</v>
      </c>
    </row>
    <row r="3734" spans="1:12" s="167" customFormat="1">
      <c r="A3734" s="218" t="str">
        <f t="shared" si="25"/>
        <v>O221016058332일반상품</v>
      </c>
      <c r="B3734" s="219" t="s">
        <v>8262</v>
      </c>
      <c r="C3734" s="219" t="s">
        <v>8023</v>
      </c>
      <c r="D3734" s="219" t="s">
        <v>8065</v>
      </c>
      <c r="E3734" s="219" t="s">
        <v>7707</v>
      </c>
      <c r="F3734" s="219" t="s">
        <v>7718</v>
      </c>
      <c r="G3734" s="219" t="s">
        <v>7802</v>
      </c>
      <c r="H3734" s="219" t="s">
        <v>5990</v>
      </c>
      <c r="I3734" s="220" t="s">
        <v>8331</v>
      </c>
      <c r="J3734" s="221">
        <v>3610</v>
      </c>
      <c r="K3734" s="221">
        <v>2</v>
      </c>
      <c r="L3734" s="221">
        <v>7220</v>
      </c>
    </row>
    <row r="3735" spans="1:12" s="167" customFormat="1">
      <c r="A3735" s="218" t="str">
        <f t="shared" si="25"/>
        <v>O221016058332일반상품</v>
      </c>
      <c r="B3735" s="219" t="s">
        <v>8262</v>
      </c>
      <c r="C3735" s="219" t="s">
        <v>8023</v>
      </c>
      <c r="D3735" s="219" t="s">
        <v>8065</v>
      </c>
      <c r="E3735" s="219" t="s">
        <v>7707</v>
      </c>
      <c r="F3735" s="219" t="s">
        <v>7718</v>
      </c>
      <c r="G3735" s="219" t="s">
        <v>7802</v>
      </c>
      <c r="H3735" s="219" t="s">
        <v>5990</v>
      </c>
      <c r="I3735" s="220" t="s">
        <v>8725</v>
      </c>
      <c r="J3735" s="221">
        <v>3900</v>
      </c>
      <c r="K3735" s="221">
        <v>1</v>
      </c>
      <c r="L3735" s="221">
        <v>3900</v>
      </c>
    </row>
    <row r="3736" spans="1:12" s="167" customFormat="1">
      <c r="A3736" s="218" t="str">
        <f t="shared" si="25"/>
        <v>O221016058332일반상품</v>
      </c>
      <c r="B3736" s="219" t="s">
        <v>8262</v>
      </c>
      <c r="C3736" s="219" t="s">
        <v>8023</v>
      </c>
      <c r="D3736" s="219" t="s">
        <v>8065</v>
      </c>
      <c r="E3736" s="219" t="s">
        <v>7707</v>
      </c>
      <c r="F3736" s="219" t="s">
        <v>7718</v>
      </c>
      <c r="G3736" s="219" t="s">
        <v>7802</v>
      </c>
      <c r="H3736" s="219" t="s">
        <v>5990</v>
      </c>
      <c r="I3736" s="220" t="s">
        <v>8617</v>
      </c>
      <c r="J3736" s="221">
        <v>1990</v>
      </c>
      <c r="K3736" s="221">
        <v>1</v>
      </c>
      <c r="L3736" s="221">
        <v>1990</v>
      </c>
    </row>
    <row r="3737" spans="1:12" s="167" customFormat="1">
      <c r="A3737" s="218" t="str">
        <f t="shared" si="25"/>
        <v>O221016058332일반상품</v>
      </c>
      <c r="B3737" s="219" t="s">
        <v>8262</v>
      </c>
      <c r="C3737" s="219" t="s">
        <v>8023</v>
      </c>
      <c r="D3737" s="219" t="s">
        <v>8065</v>
      </c>
      <c r="E3737" s="219" t="s">
        <v>7707</v>
      </c>
      <c r="F3737" s="219" t="s">
        <v>7718</v>
      </c>
      <c r="G3737" s="219" t="s">
        <v>7802</v>
      </c>
      <c r="H3737" s="219" t="s">
        <v>5990</v>
      </c>
      <c r="I3737" s="220" t="s">
        <v>8406</v>
      </c>
      <c r="J3737" s="221">
        <v>1090</v>
      </c>
      <c r="K3737" s="221">
        <v>2</v>
      </c>
      <c r="L3737" s="221">
        <v>2180</v>
      </c>
    </row>
    <row r="3738" spans="1:12" s="167" customFormat="1">
      <c r="A3738" s="218" t="str">
        <f t="shared" si="25"/>
        <v>O221016058332일반상품</v>
      </c>
      <c r="B3738" s="219" t="s">
        <v>8262</v>
      </c>
      <c r="C3738" s="219" t="s">
        <v>8023</v>
      </c>
      <c r="D3738" s="219" t="s">
        <v>8065</v>
      </c>
      <c r="E3738" s="219" t="s">
        <v>7707</v>
      </c>
      <c r="F3738" s="219" t="s">
        <v>7718</v>
      </c>
      <c r="G3738" s="219" t="s">
        <v>7802</v>
      </c>
      <c r="H3738" s="219" t="s">
        <v>5990</v>
      </c>
      <c r="I3738" s="220" t="s">
        <v>8529</v>
      </c>
      <c r="J3738" s="221">
        <v>1070</v>
      </c>
      <c r="K3738" s="221">
        <v>2</v>
      </c>
      <c r="L3738" s="221">
        <v>2140</v>
      </c>
    </row>
    <row r="3739" spans="1:12" s="167" customFormat="1">
      <c r="A3739" s="218" t="str">
        <f t="shared" si="25"/>
        <v>O221016058332일반상품</v>
      </c>
      <c r="B3739" s="219" t="s">
        <v>8262</v>
      </c>
      <c r="C3739" s="219" t="s">
        <v>8023</v>
      </c>
      <c r="D3739" s="219" t="s">
        <v>8065</v>
      </c>
      <c r="E3739" s="219" t="s">
        <v>7707</v>
      </c>
      <c r="F3739" s="219" t="s">
        <v>7718</v>
      </c>
      <c r="G3739" s="219" t="s">
        <v>7802</v>
      </c>
      <c r="H3739" s="219" t="s">
        <v>5990</v>
      </c>
      <c r="I3739" s="220" t="s">
        <v>8585</v>
      </c>
      <c r="J3739" s="221">
        <v>1080</v>
      </c>
      <c r="K3739" s="221">
        <v>3</v>
      </c>
      <c r="L3739" s="221">
        <v>3240</v>
      </c>
    </row>
    <row r="3740" spans="1:12" s="167" customFormat="1">
      <c r="A3740" s="218" t="str">
        <f t="shared" si="25"/>
        <v>O221016058332일반상품</v>
      </c>
      <c r="B3740" s="219" t="s">
        <v>8262</v>
      </c>
      <c r="C3740" s="219" t="s">
        <v>8023</v>
      </c>
      <c r="D3740" s="219" t="s">
        <v>8065</v>
      </c>
      <c r="E3740" s="219" t="s">
        <v>7707</v>
      </c>
      <c r="F3740" s="219" t="s">
        <v>7718</v>
      </c>
      <c r="G3740" s="219" t="s">
        <v>7802</v>
      </c>
      <c r="H3740" s="219" t="s">
        <v>5990</v>
      </c>
      <c r="I3740" s="220" t="s">
        <v>8335</v>
      </c>
      <c r="J3740" s="221">
        <v>1080</v>
      </c>
      <c r="K3740" s="221">
        <v>5</v>
      </c>
      <c r="L3740" s="221">
        <v>5400</v>
      </c>
    </row>
    <row r="3741" spans="1:12" s="167" customFormat="1">
      <c r="A3741" s="218" t="str">
        <f t="shared" si="25"/>
        <v>O221016058332일반상품</v>
      </c>
      <c r="B3741" s="219" t="s">
        <v>8262</v>
      </c>
      <c r="C3741" s="219" t="s">
        <v>8023</v>
      </c>
      <c r="D3741" s="219" t="s">
        <v>8065</v>
      </c>
      <c r="E3741" s="219" t="s">
        <v>7707</v>
      </c>
      <c r="F3741" s="219" t="s">
        <v>7718</v>
      </c>
      <c r="G3741" s="219" t="s">
        <v>7802</v>
      </c>
      <c r="H3741" s="219" t="s">
        <v>5990</v>
      </c>
      <c r="I3741" s="220" t="s">
        <v>8567</v>
      </c>
      <c r="J3741" s="221">
        <v>4340</v>
      </c>
      <c r="K3741" s="221">
        <v>1</v>
      </c>
      <c r="L3741" s="221">
        <v>4340</v>
      </c>
    </row>
    <row r="3742" spans="1:12" s="167" customFormat="1">
      <c r="A3742" s="218" t="str">
        <f t="shared" si="25"/>
        <v>O221016058332일반상품</v>
      </c>
      <c r="B3742" s="219" t="s">
        <v>8262</v>
      </c>
      <c r="C3742" s="219" t="s">
        <v>8023</v>
      </c>
      <c r="D3742" s="219" t="s">
        <v>8065</v>
      </c>
      <c r="E3742" s="219" t="s">
        <v>7707</v>
      </c>
      <c r="F3742" s="219" t="s">
        <v>7718</v>
      </c>
      <c r="G3742" s="219" t="s">
        <v>7802</v>
      </c>
      <c r="H3742" s="219" t="s">
        <v>5990</v>
      </c>
      <c r="I3742" s="220" t="s">
        <v>8977</v>
      </c>
      <c r="J3742" s="221">
        <v>1660</v>
      </c>
      <c r="K3742" s="221">
        <v>2</v>
      </c>
      <c r="L3742" s="221">
        <v>3320</v>
      </c>
    </row>
    <row r="3743" spans="1:12" s="167" customFormat="1">
      <c r="A3743" s="218" t="str">
        <f t="shared" si="25"/>
        <v>O221016058332일반상품</v>
      </c>
      <c r="B3743" s="219" t="s">
        <v>8262</v>
      </c>
      <c r="C3743" s="219" t="s">
        <v>8023</v>
      </c>
      <c r="D3743" s="219" t="s">
        <v>8065</v>
      </c>
      <c r="E3743" s="219" t="s">
        <v>7707</v>
      </c>
      <c r="F3743" s="219" t="s">
        <v>7718</v>
      </c>
      <c r="G3743" s="219" t="s">
        <v>7802</v>
      </c>
      <c r="H3743" s="219" t="s">
        <v>5990</v>
      </c>
      <c r="I3743" s="220" t="s">
        <v>7257</v>
      </c>
      <c r="J3743" s="221">
        <v>17360</v>
      </c>
      <c r="K3743" s="221">
        <v>1</v>
      </c>
      <c r="L3743" s="221">
        <v>17360</v>
      </c>
    </row>
    <row r="3744" spans="1:12" s="167" customFormat="1">
      <c r="A3744" s="218" t="str">
        <f t="shared" si="25"/>
        <v>O221016058332일반상품</v>
      </c>
      <c r="B3744" s="219" t="s">
        <v>8262</v>
      </c>
      <c r="C3744" s="219" t="s">
        <v>8023</v>
      </c>
      <c r="D3744" s="219" t="s">
        <v>8065</v>
      </c>
      <c r="E3744" s="219" t="s">
        <v>7707</v>
      </c>
      <c r="F3744" s="219" t="s">
        <v>7718</v>
      </c>
      <c r="G3744" s="219" t="s">
        <v>7802</v>
      </c>
      <c r="H3744" s="219" t="s">
        <v>5990</v>
      </c>
      <c r="I3744" s="220" t="s">
        <v>8446</v>
      </c>
      <c r="J3744" s="221">
        <v>3800</v>
      </c>
      <c r="K3744" s="221">
        <v>1</v>
      </c>
      <c r="L3744" s="221">
        <v>3800</v>
      </c>
    </row>
    <row r="3745" spans="1:12" s="167" customFormat="1">
      <c r="A3745" s="218" t="str">
        <f t="shared" si="25"/>
        <v>O221016058332일반상품</v>
      </c>
      <c r="B3745" s="219" t="s">
        <v>8262</v>
      </c>
      <c r="C3745" s="219" t="s">
        <v>8023</v>
      </c>
      <c r="D3745" s="219" t="s">
        <v>8065</v>
      </c>
      <c r="E3745" s="219" t="s">
        <v>7707</v>
      </c>
      <c r="F3745" s="219" t="s">
        <v>7718</v>
      </c>
      <c r="G3745" s="219" t="s">
        <v>7802</v>
      </c>
      <c r="H3745" s="219" t="s">
        <v>5990</v>
      </c>
      <c r="I3745" s="220" t="s">
        <v>8620</v>
      </c>
      <c r="J3745" s="221">
        <v>11000</v>
      </c>
      <c r="K3745" s="221">
        <v>1</v>
      </c>
      <c r="L3745" s="221">
        <v>11000</v>
      </c>
    </row>
    <row r="3746" spans="1:12" s="167" customFormat="1">
      <c r="A3746" s="218" t="str">
        <f t="shared" si="25"/>
        <v>O221016058332일반상품</v>
      </c>
      <c r="B3746" s="219" t="s">
        <v>8262</v>
      </c>
      <c r="C3746" s="219" t="s">
        <v>8023</v>
      </c>
      <c r="D3746" s="219" t="s">
        <v>8065</v>
      </c>
      <c r="E3746" s="219" t="s">
        <v>7707</v>
      </c>
      <c r="F3746" s="219" t="s">
        <v>7718</v>
      </c>
      <c r="G3746" s="219" t="s">
        <v>7802</v>
      </c>
      <c r="H3746" s="219" t="s">
        <v>5990</v>
      </c>
      <c r="I3746" s="220" t="s">
        <v>8033</v>
      </c>
      <c r="J3746" s="221">
        <v>2400</v>
      </c>
      <c r="K3746" s="221">
        <v>2</v>
      </c>
      <c r="L3746" s="221">
        <v>4800</v>
      </c>
    </row>
    <row r="3747" spans="1:12" s="167" customFormat="1">
      <c r="A3747" s="218" t="str">
        <f t="shared" si="25"/>
        <v>O221016058332일반상품</v>
      </c>
      <c r="B3747" s="219" t="s">
        <v>8262</v>
      </c>
      <c r="C3747" s="219" t="s">
        <v>8023</v>
      </c>
      <c r="D3747" s="219" t="s">
        <v>8065</v>
      </c>
      <c r="E3747" s="219" t="s">
        <v>7707</v>
      </c>
      <c r="F3747" s="219" t="s">
        <v>7718</v>
      </c>
      <c r="G3747" s="219" t="s">
        <v>7802</v>
      </c>
      <c r="H3747" s="219" t="s">
        <v>5990</v>
      </c>
      <c r="I3747" s="220" t="s">
        <v>7208</v>
      </c>
      <c r="J3747" s="221">
        <v>3600</v>
      </c>
      <c r="K3747" s="221">
        <v>1</v>
      </c>
      <c r="L3747" s="221">
        <v>3600</v>
      </c>
    </row>
    <row r="3748" spans="1:12" s="167" customFormat="1">
      <c r="A3748" s="218" t="str">
        <f t="shared" si="25"/>
        <v>O221016058332일반상품</v>
      </c>
      <c r="B3748" s="219" t="s">
        <v>8262</v>
      </c>
      <c r="C3748" s="219" t="s">
        <v>8023</v>
      </c>
      <c r="D3748" s="219" t="s">
        <v>8065</v>
      </c>
      <c r="E3748" s="219" t="s">
        <v>7707</v>
      </c>
      <c r="F3748" s="219" t="s">
        <v>7718</v>
      </c>
      <c r="G3748" s="219" t="s">
        <v>7802</v>
      </c>
      <c r="H3748" s="219" t="s">
        <v>5990</v>
      </c>
      <c r="I3748" s="220" t="s">
        <v>8079</v>
      </c>
      <c r="J3748" s="221">
        <v>1760</v>
      </c>
      <c r="K3748" s="221">
        <v>3</v>
      </c>
      <c r="L3748" s="221">
        <v>5280</v>
      </c>
    </row>
    <row r="3749" spans="1:12" s="167" customFormat="1">
      <c r="A3749" s="218" t="str">
        <f t="shared" si="25"/>
        <v>O221016058332일반상품</v>
      </c>
      <c r="B3749" s="219" t="s">
        <v>8262</v>
      </c>
      <c r="C3749" s="219" t="s">
        <v>8023</v>
      </c>
      <c r="D3749" s="219" t="s">
        <v>8065</v>
      </c>
      <c r="E3749" s="219" t="s">
        <v>7707</v>
      </c>
      <c r="F3749" s="219" t="s">
        <v>7718</v>
      </c>
      <c r="G3749" s="219" t="s">
        <v>7802</v>
      </c>
      <c r="H3749" s="219" t="s">
        <v>5990</v>
      </c>
      <c r="I3749" s="220" t="s">
        <v>8543</v>
      </c>
      <c r="J3749" s="221">
        <v>3400</v>
      </c>
      <c r="K3749" s="221">
        <v>2</v>
      </c>
      <c r="L3749" s="221">
        <v>6800</v>
      </c>
    </row>
    <row r="3750" spans="1:12" s="167" customFormat="1">
      <c r="A3750" s="218" t="str">
        <f t="shared" si="25"/>
        <v>O221016058331일반상품</v>
      </c>
      <c r="B3750" s="219" t="s">
        <v>8263</v>
      </c>
      <c r="C3750" s="219" t="s">
        <v>8023</v>
      </c>
      <c r="D3750" s="219" t="s">
        <v>8065</v>
      </c>
      <c r="E3750" s="219" t="s">
        <v>7707</v>
      </c>
      <c r="F3750" s="219" t="s">
        <v>7718</v>
      </c>
      <c r="G3750" s="219" t="s">
        <v>7965</v>
      </c>
      <c r="H3750" s="219" t="s">
        <v>5990</v>
      </c>
      <c r="I3750" s="220" t="s">
        <v>8998</v>
      </c>
      <c r="J3750" s="221">
        <v>2160</v>
      </c>
      <c r="K3750" s="221">
        <v>1</v>
      </c>
      <c r="L3750" s="221">
        <v>2160</v>
      </c>
    </row>
    <row r="3751" spans="1:12" s="167" customFormat="1">
      <c r="A3751" s="218" t="str">
        <f t="shared" si="25"/>
        <v>O221016058331일반상품</v>
      </c>
      <c r="B3751" s="219" t="s">
        <v>8263</v>
      </c>
      <c r="C3751" s="219" t="s">
        <v>8023</v>
      </c>
      <c r="D3751" s="219" t="s">
        <v>8065</v>
      </c>
      <c r="E3751" s="219" t="s">
        <v>7707</v>
      </c>
      <c r="F3751" s="219" t="s">
        <v>7718</v>
      </c>
      <c r="G3751" s="219" t="s">
        <v>7965</v>
      </c>
      <c r="H3751" s="219" t="s">
        <v>5990</v>
      </c>
      <c r="I3751" s="220" t="s">
        <v>8637</v>
      </c>
      <c r="J3751" s="221">
        <v>1425</v>
      </c>
      <c r="K3751" s="221">
        <v>2</v>
      </c>
      <c r="L3751" s="221">
        <v>2850</v>
      </c>
    </row>
    <row r="3752" spans="1:12" s="167" customFormat="1">
      <c r="A3752" s="218" t="str">
        <f t="shared" si="25"/>
        <v>O221016058331일반상품</v>
      </c>
      <c r="B3752" s="219" t="s">
        <v>8263</v>
      </c>
      <c r="C3752" s="219" t="s">
        <v>8023</v>
      </c>
      <c r="D3752" s="219" t="s">
        <v>8065</v>
      </c>
      <c r="E3752" s="219" t="s">
        <v>7707</v>
      </c>
      <c r="F3752" s="219" t="s">
        <v>7718</v>
      </c>
      <c r="G3752" s="219" t="s">
        <v>7965</v>
      </c>
      <c r="H3752" s="219" t="s">
        <v>5990</v>
      </c>
      <c r="I3752" s="220" t="s">
        <v>8737</v>
      </c>
      <c r="J3752" s="221">
        <v>5960</v>
      </c>
      <c r="K3752" s="221">
        <v>5</v>
      </c>
      <c r="L3752" s="221">
        <v>29800</v>
      </c>
    </row>
    <row r="3753" spans="1:12" s="167" customFormat="1">
      <c r="A3753" s="218" t="str">
        <f t="shared" si="25"/>
        <v>O221016058331일반상품</v>
      </c>
      <c r="B3753" s="219" t="s">
        <v>8263</v>
      </c>
      <c r="C3753" s="219" t="s">
        <v>8023</v>
      </c>
      <c r="D3753" s="219" t="s">
        <v>8065</v>
      </c>
      <c r="E3753" s="219" t="s">
        <v>7707</v>
      </c>
      <c r="F3753" s="219" t="s">
        <v>7718</v>
      </c>
      <c r="G3753" s="219" t="s">
        <v>7965</v>
      </c>
      <c r="H3753" s="219" t="s">
        <v>5990</v>
      </c>
      <c r="I3753" s="220" t="s">
        <v>7980</v>
      </c>
      <c r="J3753" s="221">
        <v>4200</v>
      </c>
      <c r="K3753" s="221">
        <v>2</v>
      </c>
      <c r="L3753" s="221">
        <v>8400</v>
      </c>
    </row>
    <row r="3754" spans="1:12" s="167" customFormat="1">
      <c r="A3754" s="218" t="str">
        <f t="shared" si="25"/>
        <v>O221016058331일반상품</v>
      </c>
      <c r="B3754" s="219" t="s">
        <v>8263</v>
      </c>
      <c r="C3754" s="219" t="s">
        <v>8023</v>
      </c>
      <c r="D3754" s="219" t="s">
        <v>8065</v>
      </c>
      <c r="E3754" s="219" t="s">
        <v>7707</v>
      </c>
      <c r="F3754" s="219" t="s">
        <v>7718</v>
      </c>
      <c r="G3754" s="219" t="s">
        <v>7965</v>
      </c>
      <c r="H3754" s="219" t="s">
        <v>5990</v>
      </c>
      <c r="I3754" s="220" t="s">
        <v>7930</v>
      </c>
      <c r="J3754" s="221">
        <v>4200</v>
      </c>
      <c r="K3754" s="221">
        <v>1</v>
      </c>
      <c r="L3754" s="221">
        <v>4200</v>
      </c>
    </row>
    <row r="3755" spans="1:12" s="167" customFormat="1">
      <c r="A3755" s="218" t="str">
        <f t="shared" si="25"/>
        <v>O221016058331일반상품</v>
      </c>
      <c r="B3755" s="219" t="s">
        <v>8263</v>
      </c>
      <c r="C3755" s="219" t="s">
        <v>8023</v>
      </c>
      <c r="D3755" s="219" t="s">
        <v>8065</v>
      </c>
      <c r="E3755" s="219" t="s">
        <v>7707</v>
      </c>
      <c r="F3755" s="219" t="s">
        <v>7718</v>
      </c>
      <c r="G3755" s="219" t="s">
        <v>7965</v>
      </c>
      <c r="H3755" s="219" t="s">
        <v>5990</v>
      </c>
      <c r="I3755" s="220" t="s">
        <v>7189</v>
      </c>
      <c r="J3755" s="221">
        <v>1070</v>
      </c>
      <c r="K3755" s="221">
        <v>1</v>
      </c>
      <c r="L3755" s="221">
        <v>1070</v>
      </c>
    </row>
    <row r="3756" spans="1:12" s="167" customFormat="1">
      <c r="A3756" s="218" t="str">
        <f t="shared" si="25"/>
        <v>O221016058331일반상품</v>
      </c>
      <c r="B3756" s="219" t="s">
        <v>8263</v>
      </c>
      <c r="C3756" s="219" t="s">
        <v>8023</v>
      </c>
      <c r="D3756" s="219" t="s">
        <v>8065</v>
      </c>
      <c r="E3756" s="219" t="s">
        <v>7707</v>
      </c>
      <c r="F3756" s="219" t="s">
        <v>7718</v>
      </c>
      <c r="G3756" s="219" t="s">
        <v>7965</v>
      </c>
      <c r="H3756" s="219" t="s">
        <v>5990</v>
      </c>
      <c r="I3756" s="220" t="s">
        <v>8384</v>
      </c>
      <c r="J3756" s="221">
        <v>3640</v>
      </c>
      <c r="K3756" s="221">
        <v>8</v>
      </c>
      <c r="L3756" s="221">
        <v>29120</v>
      </c>
    </row>
    <row r="3757" spans="1:12" s="167" customFormat="1">
      <c r="A3757" s="218" t="str">
        <f t="shared" si="25"/>
        <v>O221016058331일반상품</v>
      </c>
      <c r="B3757" s="219" t="s">
        <v>8263</v>
      </c>
      <c r="C3757" s="219" t="s">
        <v>8023</v>
      </c>
      <c r="D3757" s="219" t="s">
        <v>8065</v>
      </c>
      <c r="E3757" s="219" t="s">
        <v>7707</v>
      </c>
      <c r="F3757" s="219" t="s">
        <v>7718</v>
      </c>
      <c r="G3757" s="219" t="s">
        <v>7965</v>
      </c>
      <c r="H3757" s="219" t="s">
        <v>5990</v>
      </c>
      <c r="I3757" s="220" t="s">
        <v>8066</v>
      </c>
      <c r="J3757" s="221">
        <v>1220</v>
      </c>
      <c r="K3757" s="221">
        <v>1</v>
      </c>
      <c r="L3757" s="221">
        <v>1220</v>
      </c>
    </row>
    <row r="3758" spans="1:12" s="167" customFormat="1">
      <c r="A3758" s="218" t="str">
        <f t="shared" si="25"/>
        <v>O221016058331일반상품</v>
      </c>
      <c r="B3758" s="219" t="s">
        <v>8263</v>
      </c>
      <c r="C3758" s="219" t="s">
        <v>8023</v>
      </c>
      <c r="D3758" s="219" t="s">
        <v>8065</v>
      </c>
      <c r="E3758" s="219" t="s">
        <v>7707</v>
      </c>
      <c r="F3758" s="219" t="s">
        <v>7718</v>
      </c>
      <c r="G3758" s="219" t="s">
        <v>7965</v>
      </c>
      <c r="H3758" s="219" t="s">
        <v>5990</v>
      </c>
      <c r="I3758" s="220" t="s">
        <v>7224</v>
      </c>
      <c r="J3758" s="221">
        <v>4430</v>
      </c>
      <c r="K3758" s="221">
        <v>3</v>
      </c>
      <c r="L3758" s="221">
        <v>13290</v>
      </c>
    </row>
    <row r="3759" spans="1:12" s="167" customFormat="1">
      <c r="A3759" s="218" t="str">
        <f t="shared" si="25"/>
        <v>O221016058331일반상품</v>
      </c>
      <c r="B3759" s="219" t="s">
        <v>8263</v>
      </c>
      <c r="C3759" s="219" t="s">
        <v>8023</v>
      </c>
      <c r="D3759" s="219" t="s">
        <v>8065</v>
      </c>
      <c r="E3759" s="219" t="s">
        <v>7707</v>
      </c>
      <c r="F3759" s="219" t="s">
        <v>7718</v>
      </c>
      <c r="G3759" s="219" t="s">
        <v>7965</v>
      </c>
      <c r="H3759" s="219" t="s">
        <v>5990</v>
      </c>
      <c r="I3759" s="220" t="s">
        <v>7210</v>
      </c>
      <c r="J3759" s="221">
        <v>5020</v>
      </c>
      <c r="K3759" s="221">
        <v>3</v>
      </c>
      <c r="L3759" s="221">
        <v>15060</v>
      </c>
    </row>
    <row r="3760" spans="1:12" s="167" customFormat="1">
      <c r="A3760" s="218" t="str">
        <f t="shared" si="25"/>
        <v>O221016058331일반상품</v>
      </c>
      <c r="B3760" s="219" t="s">
        <v>8263</v>
      </c>
      <c r="C3760" s="219" t="s">
        <v>8023</v>
      </c>
      <c r="D3760" s="219" t="s">
        <v>8065</v>
      </c>
      <c r="E3760" s="219" t="s">
        <v>7707</v>
      </c>
      <c r="F3760" s="219" t="s">
        <v>7718</v>
      </c>
      <c r="G3760" s="219" t="s">
        <v>7965</v>
      </c>
      <c r="H3760" s="219" t="s">
        <v>5990</v>
      </c>
      <c r="I3760" s="220" t="s">
        <v>8067</v>
      </c>
      <c r="J3760" s="221">
        <v>19390</v>
      </c>
      <c r="K3760" s="221">
        <v>1</v>
      </c>
      <c r="L3760" s="221">
        <v>19390</v>
      </c>
    </row>
    <row r="3761" spans="1:12" s="167" customFormat="1">
      <c r="A3761" s="218" t="str">
        <f t="shared" si="25"/>
        <v>O221016058331일반상품</v>
      </c>
      <c r="B3761" s="219" t="s">
        <v>8263</v>
      </c>
      <c r="C3761" s="219" t="s">
        <v>8023</v>
      </c>
      <c r="D3761" s="219" t="s">
        <v>8065</v>
      </c>
      <c r="E3761" s="219" t="s">
        <v>7707</v>
      </c>
      <c r="F3761" s="219" t="s">
        <v>7718</v>
      </c>
      <c r="G3761" s="219" t="s">
        <v>7965</v>
      </c>
      <c r="H3761" s="219" t="s">
        <v>5990</v>
      </c>
      <c r="I3761" s="220" t="s">
        <v>7269</v>
      </c>
      <c r="J3761" s="221">
        <v>900</v>
      </c>
      <c r="K3761" s="221">
        <v>2</v>
      </c>
      <c r="L3761" s="221">
        <v>1800</v>
      </c>
    </row>
    <row r="3762" spans="1:12" s="167" customFormat="1">
      <c r="A3762" s="218" t="str">
        <f t="shared" si="25"/>
        <v>O221016058331일반상품</v>
      </c>
      <c r="B3762" s="219" t="s">
        <v>8263</v>
      </c>
      <c r="C3762" s="219" t="s">
        <v>8023</v>
      </c>
      <c r="D3762" s="219" t="s">
        <v>8065</v>
      </c>
      <c r="E3762" s="219" t="s">
        <v>7707</v>
      </c>
      <c r="F3762" s="219" t="s">
        <v>7718</v>
      </c>
      <c r="G3762" s="219" t="s">
        <v>7965</v>
      </c>
      <c r="H3762" s="219" t="s">
        <v>5990</v>
      </c>
      <c r="I3762" s="220" t="s">
        <v>8781</v>
      </c>
      <c r="J3762" s="221">
        <v>5400</v>
      </c>
      <c r="K3762" s="221">
        <v>2</v>
      </c>
      <c r="L3762" s="221">
        <v>10800</v>
      </c>
    </row>
    <row r="3763" spans="1:12" s="167" customFormat="1">
      <c r="A3763" s="218" t="str">
        <f t="shared" si="25"/>
        <v>O221016058331일반상품</v>
      </c>
      <c r="B3763" s="219" t="s">
        <v>8263</v>
      </c>
      <c r="C3763" s="219" t="s">
        <v>8023</v>
      </c>
      <c r="D3763" s="219" t="s">
        <v>8065</v>
      </c>
      <c r="E3763" s="219" t="s">
        <v>7707</v>
      </c>
      <c r="F3763" s="219" t="s">
        <v>7718</v>
      </c>
      <c r="G3763" s="219" t="s">
        <v>7965</v>
      </c>
      <c r="H3763" s="219" t="s">
        <v>5990</v>
      </c>
      <c r="I3763" s="220" t="s">
        <v>8804</v>
      </c>
      <c r="J3763" s="221">
        <v>9000</v>
      </c>
      <c r="K3763" s="221">
        <v>1</v>
      </c>
      <c r="L3763" s="221">
        <v>9000</v>
      </c>
    </row>
    <row r="3764" spans="1:12" s="167" customFormat="1">
      <c r="A3764" s="218" t="str">
        <f t="shared" si="25"/>
        <v>O221016058331일반상품</v>
      </c>
      <c r="B3764" s="219" t="s">
        <v>8263</v>
      </c>
      <c r="C3764" s="219" t="s">
        <v>8023</v>
      </c>
      <c r="D3764" s="219" t="s">
        <v>8065</v>
      </c>
      <c r="E3764" s="219" t="s">
        <v>7707</v>
      </c>
      <c r="F3764" s="219" t="s">
        <v>7718</v>
      </c>
      <c r="G3764" s="219" t="s">
        <v>7965</v>
      </c>
      <c r="H3764" s="219" t="s">
        <v>5990</v>
      </c>
      <c r="I3764" s="220" t="s">
        <v>7259</v>
      </c>
      <c r="J3764" s="221">
        <v>6350</v>
      </c>
      <c r="K3764" s="221">
        <v>2</v>
      </c>
      <c r="L3764" s="221">
        <v>12700</v>
      </c>
    </row>
    <row r="3765" spans="1:12" s="167" customFormat="1">
      <c r="A3765" s="218" t="str">
        <f t="shared" si="25"/>
        <v>O221016058331일반상품</v>
      </c>
      <c r="B3765" s="219" t="s">
        <v>8263</v>
      </c>
      <c r="C3765" s="219" t="s">
        <v>8023</v>
      </c>
      <c r="D3765" s="219" t="s">
        <v>8065</v>
      </c>
      <c r="E3765" s="219" t="s">
        <v>7707</v>
      </c>
      <c r="F3765" s="219" t="s">
        <v>7718</v>
      </c>
      <c r="G3765" s="219" t="s">
        <v>7965</v>
      </c>
      <c r="H3765" s="219" t="s">
        <v>5990</v>
      </c>
      <c r="I3765" s="220" t="s">
        <v>8698</v>
      </c>
      <c r="J3765" s="221">
        <v>7300</v>
      </c>
      <c r="K3765" s="221">
        <v>1</v>
      </c>
      <c r="L3765" s="221">
        <v>7300</v>
      </c>
    </row>
    <row r="3766" spans="1:12" s="167" customFormat="1">
      <c r="A3766" s="218" t="str">
        <f t="shared" si="25"/>
        <v>O221016058331일반상품</v>
      </c>
      <c r="B3766" s="219" t="s">
        <v>8263</v>
      </c>
      <c r="C3766" s="219" t="s">
        <v>8023</v>
      </c>
      <c r="D3766" s="219" t="s">
        <v>8065</v>
      </c>
      <c r="E3766" s="219" t="s">
        <v>7707</v>
      </c>
      <c r="F3766" s="219" t="s">
        <v>7718</v>
      </c>
      <c r="G3766" s="219" t="s">
        <v>7965</v>
      </c>
      <c r="H3766" s="219" t="s">
        <v>5990</v>
      </c>
      <c r="I3766" s="220" t="s">
        <v>8716</v>
      </c>
      <c r="J3766" s="221">
        <v>2400</v>
      </c>
      <c r="K3766" s="221">
        <v>5</v>
      </c>
      <c r="L3766" s="221">
        <v>12000</v>
      </c>
    </row>
    <row r="3767" spans="1:12" s="167" customFormat="1">
      <c r="A3767" s="218" t="str">
        <f t="shared" si="25"/>
        <v>O221016058331일반상품</v>
      </c>
      <c r="B3767" s="219" t="s">
        <v>8263</v>
      </c>
      <c r="C3767" s="219" t="s">
        <v>8023</v>
      </c>
      <c r="D3767" s="219" t="s">
        <v>8065</v>
      </c>
      <c r="E3767" s="219" t="s">
        <v>7707</v>
      </c>
      <c r="F3767" s="219" t="s">
        <v>7718</v>
      </c>
      <c r="G3767" s="219" t="s">
        <v>7965</v>
      </c>
      <c r="H3767" s="219" t="s">
        <v>5990</v>
      </c>
      <c r="I3767" s="220" t="s">
        <v>7296</v>
      </c>
      <c r="J3767" s="221">
        <v>4200</v>
      </c>
      <c r="K3767" s="221">
        <v>2</v>
      </c>
      <c r="L3767" s="221">
        <v>8400</v>
      </c>
    </row>
    <row r="3768" spans="1:12" s="167" customFormat="1">
      <c r="A3768" s="218" t="str">
        <f t="shared" si="25"/>
        <v>O221016058331일반상품</v>
      </c>
      <c r="B3768" s="219" t="s">
        <v>8263</v>
      </c>
      <c r="C3768" s="219" t="s">
        <v>8023</v>
      </c>
      <c r="D3768" s="219" t="s">
        <v>8065</v>
      </c>
      <c r="E3768" s="219" t="s">
        <v>7707</v>
      </c>
      <c r="F3768" s="219" t="s">
        <v>7718</v>
      </c>
      <c r="G3768" s="219" t="s">
        <v>7965</v>
      </c>
      <c r="H3768" s="219" t="s">
        <v>5990</v>
      </c>
      <c r="I3768" s="220" t="s">
        <v>7219</v>
      </c>
      <c r="J3768" s="221">
        <v>6650</v>
      </c>
      <c r="K3768" s="221">
        <v>2</v>
      </c>
      <c r="L3768" s="221">
        <v>13300</v>
      </c>
    </row>
    <row r="3769" spans="1:12" s="167" customFormat="1">
      <c r="A3769" s="218" t="str">
        <f t="shared" si="25"/>
        <v>O221016058331일반상품</v>
      </c>
      <c r="B3769" s="219" t="s">
        <v>8263</v>
      </c>
      <c r="C3769" s="219" t="s">
        <v>8023</v>
      </c>
      <c r="D3769" s="219" t="s">
        <v>8065</v>
      </c>
      <c r="E3769" s="219" t="s">
        <v>7707</v>
      </c>
      <c r="F3769" s="219" t="s">
        <v>7718</v>
      </c>
      <c r="G3769" s="219" t="s">
        <v>7965</v>
      </c>
      <c r="H3769" s="219" t="s">
        <v>5990</v>
      </c>
      <c r="I3769" s="220" t="s">
        <v>8707</v>
      </c>
      <c r="J3769" s="221">
        <v>2200</v>
      </c>
      <c r="K3769" s="221">
        <v>2</v>
      </c>
      <c r="L3769" s="221">
        <v>4400</v>
      </c>
    </row>
    <row r="3770" spans="1:12" s="167" customFormat="1">
      <c r="A3770" s="218" t="str">
        <f t="shared" si="25"/>
        <v>O221016058331일반상품</v>
      </c>
      <c r="B3770" s="219" t="s">
        <v>8263</v>
      </c>
      <c r="C3770" s="219" t="s">
        <v>8023</v>
      </c>
      <c r="D3770" s="219" t="s">
        <v>8065</v>
      </c>
      <c r="E3770" s="219" t="s">
        <v>7707</v>
      </c>
      <c r="F3770" s="219" t="s">
        <v>7718</v>
      </c>
      <c r="G3770" s="219" t="s">
        <v>7965</v>
      </c>
      <c r="H3770" s="219" t="s">
        <v>5990</v>
      </c>
      <c r="I3770" s="220" t="s">
        <v>7220</v>
      </c>
      <c r="J3770" s="221">
        <v>670</v>
      </c>
      <c r="K3770" s="221">
        <v>2</v>
      </c>
      <c r="L3770" s="221">
        <v>1340</v>
      </c>
    </row>
    <row r="3771" spans="1:12" s="167" customFormat="1">
      <c r="A3771" s="218" t="str">
        <f t="shared" si="25"/>
        <v>O221016058331일반상품</v>
      </c>
      <c r="B3771" s="219" t="s">
        <v>8263</v>
      </c>
      <c r="C3771" s="219" t="s">
        <v>8023</v>
      </c>
      <c r="D3771" s="219" t="s">
        <v>8065</v>
      </c>
      <c r="E3771" s="219" t="s">
        <v>7707</v>
      </c>
      <c r="F3771" s="219" t="s">
        <v>7718</v>
      </c>
      <c r="G3771" s="219" t="s">
        <v>7965</v>
      </c>
      <c r="H3771" s="219" t="s">
        <v>5990</v>
      </c>
      <c r="I3771" s="220" t="s">
        <v>8563</v>
      </c>
      <c r="J3771" s="221">
        <v>2260</v>
      </c>
      <c r="K3771" s="221">
        <v>1</v>
      </c>
      <c r="L3771" s="221">
        <v>2260</v>
      </c>
    </row>
    <row r="3772" spans="1:12" s="167" customFormat="1">
      <c r="A3772" s="218" t="str">
        <f t="shared" si="25"/>
        <v>O221016058331일반상품</v>
      </c>
      <c r="B3772" s="219" t="s">
        <v>8263</v>
      </c>
      <c r="C3772" s="219" t="s">
        <v>8023</v>
      </c>
      <c r="D3772" s="219" t="s">
        <v>8065</v>
      </c>
      <c r="E3772" s="219" t="s">
        <v>7707</v>
      </c>
      <c r="F3772" s="219" t="s">
        <v>7718</v>
      </c>
      <c r="G3772" s="219" t="s">
        <v>7965</v>
      </c>
      <c r="H3772" s="219" t="s">
        <v>5990</v>
      </c>
      <c r="I3772" s="220" t="s">
        <v>8824</v>
      </c>
      <c r="J3772" s="221">
        <v>23500</v>
      </c>
      <c r="K3772" s="221">
        <v>1</v>
      </c>
      <c r="L3772" s="221">
        <v>23500</v>
      </c>
    </row>
    <row r="3773" spans="1:12" s="167" customFormat="1">
      <c r="A3773" s="218" t="str">
        <f t="shared" ref="A3773:A3900" si="26">B3773&amp;H3773</f>
        <v>O221016058331일반상품</v>
      </c>
      <c r="B3773" s="219" t="s">
        <v>8263</v>
      </c>
      <c r="C3773" s="219" t="s">
        <v>8023</v>
      </c>
      <c r="D3773" s="219" t="s">
        <v>8065</v>
      </c>
      <c r="E3773" s="219" t="s">
        <v>7707</v>
      </c>
      <c r="F3773" s="219" t="s">
        <v>7718</v>
      </c>
      <c r="G3773" s="219" t="s">
        <v>7965</v>
      </c>
      <c r="H3773" s="219" t="s">
        <v>5990</v>
      </c>
      <c r="I3773" s="220" t="s">
        <v>8331</v>
      </c>
      <c r="J3773" s="221">
        <v>3610</v>
      </c>
      <c r="K3773" s="221">
        <v>2</v>
      </c>
      <c r="L3773" s="221">
        <v>7220</v>
      </c>
    </row>
    <row r="3774" spans="1:12" s="167" customFormat="1">
      <c r="A3774" s="218" t="str">
        <f t="shared" si="26"/>
        <v>O221016058331일반상품</v>
      </c>
      <c r="B3774" s="219" t="s">
        <v>8263</v>
      </c>
      <c r="C3774" s="219" t="s">
        <v>8023</v>
      </c>
      <c r="D3774" s="219" t="s">
        <v>8065</v>
      </c>
      <c r="E3774" s="219" t="s">
        <v>7707</v>
      </c>
      <c r="F3774" s="219" t="s">
        <v>7718</v>
      </c>
      <c r="G3774" s="219" t="s">
        <v>7965</v>
      </c>
      <c r="H3774" s="219" t="s">
        <v>5990</v>
      </c>
      <c r="I3774" s="220" t="s">
        <v>8509</v>
      </c>
      <c r="J3774" s="221">
        <v>1680</v>
      </c>
      <c r="K3774" s="221">
        <v>1</v>
      </c>
      <c r="L3774" s="221">
        <v>1680</v>
      </c>
    </row>
    <row r="3775" spans="1:12" s="167" customFormat="1">
      <c r="A3775" s="218" t="str">
        <f t="shared" si="26"/>
        <v>O221016058331일반상품</v>
      </c>
      <c r="B3775" s="219" t="s">
        <v>8263</v>
      </c>
      <c r="C3775" s="219" t="s">
        <v>8023</v>
      </c>
      <c r="D3775" s="219" t="s">
        <v>8065</v>
      </c>
      <c r="E3775" s="219" t="s">
        <v>7707</v>
      </c>
      <c r="F3775" s="219" t="s">
        <v>7718</v>
      </c>
      <c r="G3775" s="219" t="s">
        <v>7965</v>
      </c>
      <c r="H3775" s="219" t="s">
        <v>5990</v>
      </c>
      <c r="I3775" s="220" t="s">
        <v>8748</v>
      </c>
      <c r="J3775" s="221">
        <v>3360</v>
      </c>
      <c r="K3775" s="221">
        <v>2</v>
      </c>
      <c r="L3775" s="221">
        <v>6720</v>
      </c>
    </row>
    <row r="3776" spans="1:12" s="167" customFormat="1">
      <c r="A3776" s="218" t="str">
        <f t="shared" si="26"/>
        <v>O221016058331일반상품</v>
      </c>
      <c r="B3776" s="219" t="s">
        <v>8263</v>
      </c>
      <c r="C3776" s="219" t="s">
        <v>8023</v>
      </c>
      <c r="D3776" s="219" t="s">
        <v>8065</v>
      </c>
      <c r="E3776" s="219" t="s">
        <v>7707</v>
      </c>
      <c r="F3776" s="219" t="s">
        <v>7718</v>
      </c>
      <c r="G3776" s="219" t="s">
        <v>7965</v>
      </c>
      <c r="H3776" s="219" t="s">
        <v>5990</v>
      </c>
      <c r="I3776" s="220" t="s">
        <v>7242</v>
      </c>
      <c r="J3776" s="221">
        <v>6340</v>
      </c>
      <c r="K3776" s="221">
        <v>1</v>
      </c>
      <c r="L3776" s="221">
        <v>6340</v>
      </c>
    </row>
    <row r="3777" spans="1:12" s="167" customFormat="1">
      <c r="A3777" s="218" t="str">
        <f t="shared" si="26"/>
        <v>O221016058331일반상품</v>
      </c>
      <c r="B3777" s="219" t="s">
        <v>8263</v>
      </c>
      <c r="C3777" s="219" t="s">
        <v>8023</v>
      </c>
      <c r="D3777" s="219" t="s">
        <v>8065</v>
      </c>
      <c r="E3777" s="219" t="s">
        <v>7707</v>
      </c>
      <c r="F3777" s="219" t="s">
        <v>7718</v>
      </c>
      <c r="G3777" s="219" t="s">
        <v>7965</v>
      </c>
      <c r="H3777" s="219" t="s">
        <v>5990</v>
      </c>
      <c r="I3777" s="220" t="s">
        <v>7234</v>
      </c>
      <c r="J3777" s="221">
        <v>6980</v>
      </c>
      <c r="K3777" s="221">
        <v>2</v>
      </c>
      <c r="L3777" s="221">
        <v>13960</v>
      </c>
    </row>
    <row r="3778" spans="1:12" s="167" customFormat="1">
      <c r="A3778" s="218" t="str">
        <f t="shared" si="26"/>
        <v>O221016058331일반상품</v>
      </c>
      <c r="B3778" s="219" t="s">
        <v>8263</v>
      </c>
      <c r="C3778" s="219" t="s">
        <v>8023</v>
      </c>
      <c r="D3778" s="219" t="s">
        <v>8065</v>
      </c>
      <c r="E3778" s="219" t="s">
        <v>7707</v>
      </c>
      <c r="F3778" s="219" t="s">
        <v>7718</v>
      </c>
      <c r="G3778" s="219" t="s">
        <v>7965</v>
      </c>
      <c r="H3778" s="219" t="s">
        <v>5990</v>
      </c>
      <c r="I3778" s="220" t="s">
        <v>8573</v>
      </c>
      <c r="J3778" s="221">
        <v>4800</v>
      </c>
      <c r="K3778" s="221">
        <v>1</v>
      </c>
      <c r="L3778" s="221">
        <v>4800</v>
      </c>
    </row>
    <row r="3779" spans="1:12" s="167" customFormat="1">
      <c r="A3779" s="218" t="str">
        <f t="shared" si="26"/>
        <v>O221016058331일반상품</v>
      </c>
      <c r="B3779" s="219" t="s">
        <v>8263</v>
      </c>
      <c r="C3779" s="219" t="s">
        <v>8023</v>
      </c>
      <c r="D3779" s="219" t="s">
        <v>8065</v>
      </c>
      <c r="E3779" s="219" t="s">
        <v>7707</v>
      </c>
      <c r="F3779" s="219" t="s">
        <v>7718</v>
      </c>
      <c r="G3779" s="219" t="s">
        <v>7965</v>
      </c>
      <c r="H3779" s="219" t="s">
        <v>5990</v>
      </c>
      <c r="I3779" s="220" t="s">
        <v>8620</v>
      </c>
      <c r="J3779" s="221">
        <v>11000</v>
      </c>
      <c r="K3779" s="221">
        <v>2</v>
      </c>
      <c r="L3779" s="221">
        <v>22000</v>
      </c>
    </row>
    <row r="3780" spans="1:12" s="167" customFormat="1">
      <c r="A3780" s="218" t="str">
        <f t="shared" si="26"/>
        <v>O221016058331일반상품</v>
      </c>
      <c r="B3780" s="219" t="s">
        <v>8263</v>
      </c>
      <c r="C3780" s="219" t="s">
        <v>8023</v>
      </c>
      <c r="D3780" s="219" t="s">
        <v>8065</v>
      </c>
      <c r="E3780" s="219" t="s">
        <v>7707</v>
      </c>
      <c r="F3780" s="219" t="s">
        <v>7718</v>
      </c>
      <c r="G3780" s="219" t="s">
        <v>7965</v>
      </c>
      <c r="H3780" s="219" t="s">
        <v>5990</v>
      </c>
      <c r="I3780" s="220" t="s">
        <v>8025</v>
      </c>
      <c r="J3780" s="221">
        <v>3800</v>
      </c>
      <c r="K3780" s="221">
        <v>1</v>
      </c>
      <c r="L3780" s="221">
        <v>3800</v>
      </c>
    </row>
    <row r="3781" spans="1:12" s="167" customFormat="1">
      <c r="A3781" s="218" t="str">
        <f t="shared" si="26"/>
        <v>O221016058330일반상품</v>
      </c>
      <c r="B3781" s="219" t="s">
        <v>8264</v>
      </c>
      <c r="C3781" s="219" t="s">
        <v>8023</v>
      </c>
      <c r="D3781" s="219" t="s">
        <v>8065</v>
      </c>
      <c r="E3781" s="219" t="s">
        <v>7707</v>
      </c>
      <c r="F3781" s="219" t="s">
        <v>7718</v>
      </c>
      <c r="G3781" s="219" t="s">
        <v>7793</v>
      </c>
      <c r="H3781" s="219" t="s">
        <v>5990</v>
      </c>
      <c r="I3781" s="220" t="s">
        <v>8554</v>
      </c>
      <c r="J3781" s="221">
        <v>6600</v>
      </c>
      <c r="K3781" s="221">
        <v>2</v>
      </c>
      <c r="L3781" s="221">
        <v>13200</v>
      </c>
    </row>
    <row r="3782" spans="1:12" s="167" customFormat="1">
      <c r="A3782" s="218" t="str">
        <f t="shared" si="26"/>
        <v>O221016058330일반상품</v>
      </c>
      <c r="B3782" s="219" t="s">
        <v>8264</v>
      </c>
      <c r="C3782" s="219" t="s">
        <v>8023</v>
      </c>
      <c r="D3782" s="219" t="s">
        <v>8065</v>
      </c>
      <c r="E3782" s="219" t="s">
        <v>7707</v>
      </c>
      <c r="F3782" s="219" t="s">
        <v>7718</v>
      </c>
      <c r="G3782" s="219" t="s">
        <v>7793</v>
      </c>
      <c r="H3782" s="219" t="s">
        <v>5990</v>
      </c>
      <c r="I3782" s="220" t="s">
        <v>7980</v>
      </c>
      <c r="J3782" s="221">
        <v>4200</v>
      </c>
      <c r="K3782" s="221">
        <v>1</v>
      </c>
      <c r="L3782" s="221">
        <v>4200</v>
      </c>
    </row>
    <row r="3783" spans="1:12" s="167" customFormat="1">
      <c r="A3783" s="218" t="str">
        <f t="shared" si="26"/>
        <v>O221016058330일반상품</v>
      </c>
      <c r="B3783" s="219" t="s">
        <v>8264</v>
      </c>
      <c r="C3783" s="219" t="s">
        <v>8023</v>
      </c>
      <c r="D3783" s="219" t="s">
        <v>8065</v>
      </c>
      <c r="E3783" s="219" t="s">
        <v>7707</v>
      </c>
      <c r="F3783" s="219" t="s">
        <v>7718</v>
      </c>
      <c r="G3783" s="219" t="s">
        <v>7793</v>
      </c>
      <c r="H3783" s="219" t="s">
        <v>5990</v>
      </c>
      <c r="I3783" s="220" t="s">
        <v>8556</v>
      </c>
      <c r="J3783" s="221">
        <v>22500</v>
      </c>
      <c r="K3783" s="221">
        <v>2</v>
      </c>
      <c r="L3783" s="221">
        <v>45000</v>
      </c>
    </row>
    <row r="3784" spans="1:12" s="167" customFormat="1">
      <c r="A3784" s="218" t="str">
        <f t="shared" si="26"/>
        <v>O221016058330일반상품</v>
      </c>
      <c r="B3784" s="219" t="s">
        <v>8264</v>
      </c>
      <c r="C3784" s="219" t="s">
        <v>8023</v>
      </c>
      <c r="D3784" s="219" t="s">
        <v>8065</v>
      </c>
      <c r="E3784" s="219" t="s">
        <v>7707</v>
      </c>
      <c r="F3784" s="219" t="s">
        <v>7718</v>
      </c>
      <c r="G3784" s="219" t="s">
        <v>7793</v>
      </c>
      <c r="H3784" s="219" t="s">
        <v>5990</v>
      </c>
      <c r="I3784" s="220" t="s">
        <v>8325</v>
      </c>
      <c r="J3784" s="221">
        <v>2700</v>
      </c>
      <c r="K3784" s="221">
        <v>1</v>
      </c>
      <c r="L3784" s="221">
        <v>2700</v>
      </c>
    </row>
    <row r="3785" spans="1:12" s="167" customFormat="1">
      <c r="A3785" s="218" t="str">
        <f t="shared" si="26"/>
        <v>O221016058330일반상품</v>
      </c>
      <c r="B3785" s="219" t="s">
        <v>8264</v>
      </c>
      <c r="C3785" s="219" t="s">
        <v>8023</v>
      </c>
      <c r="D3785" s="219" t="s">
        <v>8065</v>
      </c>
      <c r="E3785" s="219" t="s">
        <v>7707</v>
      </c>
      <c r="F3785" s="219" t="s">
        <v>7718</v>
      </c>
      <c r="G3785" s="219" t="s">
        <v>7793</v>
      </c>
      <c r="H3785" s="219" t="s">
        <v>5990</v>
      </c>
      <c r="I3785" s="220" t="s">
        <v>8845</v>
      </c>
      <c r="J3785" s="221">
        <v>18000</v>
      </c>
      <c r="K3785" s="221">
        <v>2</v>
      </c>
      <c r="L3785" s="221">
        <v>36000</v>
      </c>
    </row>
    <row r="3786" spans="1:12" s="167" customFormat="1">
      <c r="A3786" s="218" t="str">
        <f t="shared" si="26"/>
        <v>O221016058330일반상품</v>
      </c>
      <c r="B3786" s="219" t="s">
        <v>8264</v>
      </c>
      <c r="C3786" s="219" t="s">
        <v>8023</v>
      </c>
      <c r="D3786" s="219" t="s">
        <v>8065</v>
      </c>
      <c r="E3786" s="219" t="s">
        <v>7707</v>
      </c>
      <c r="F3786" s="219" t="s">
        <v>7718</v>
      </c>
      <c r="G3786" s="219" t="s">
        <v>7793</v>
      </c>
      <c r="H3786" s="219" t="s">
        <v>5990</v>
      </c>
      <c r="I3786" s="220" t="s">
        <v>7977</v>
      </c>
      <c r="J3786" s="221">
        <v>1450</v>
      </c>
      <c r="K3786" s="221">
        <v>6</v>
      </c>
      <c r="L3786" s="221">
        <v>8700</v>
      </c>
    </row>
    <row r="3787" spans="1:12" s="167" customFormat="1">
      <c r="A3787" s="218" t="str">
        <f t="shared" si="26"/>
        <v>O221016058330일반상품</v>
      </c>
      <c r="B3787" s="219" t="s">
        <v>8264</v>
      </c>
      <c r="C3787" s="219" t="s">
        <v>8023</v>
      </c>
      <c r="D3787" s="219" t="s">
        <v>8065</v>
      </c>
      <c r="E3787" s="219" t="s">
        <v>7707</v>
      </c>
      <c r="F3787" s="219" t="s">
        <v>7718</v>
      </c>
      <c r="G3787" s="219" t="s">
        <v>7793</v>
      </c>
      <c r="H3787" s="219" t="s">
        <v>5990</v>
      </c>
      <c r="I3787" s="220" t="s">
        <v>7190</v>
      </c>
      <c r="J3787" s="221">
        <v>4430</v>
      </c>
      <c r="K3787" s="221">
        <v>2</v>
      </c>
      <c r="L3787" s="221">
        <v>8860</v>
      </c>
    </row>
    <row r="3788" spans="1:12" s="167" customFormat="1">
      <c r="A3788" s="218" t="str">
        <f t="shared" si="26"/>
        <v>O221016058330일반상품</v>
      </c>
      <c r="B3788" s="219" t="s">
        <v>8264</v>
      </c>
      <c r="C3788" s="219" t="s">
        <v>8023</v>
      </c>
      <c r="D3788" s="219" t="s">
        <v>8065</v>
      </c>
      <c r="E3788" s="219" t="s">
        <v>7707</v>
      </c>
      <c r="F3788" s="219" t="s">
        <v>7718</v>
      </c>
      <c r="G3788" s="219" t="s">
        <v>7793</v>
      </c>
      <c r="H3788" s="219" t="s">
        <v>5990</v>
      </c>
      <c r="I3788" s="220" t="s">
        <v>7975</v>
      </c>
      <c r="J3788" s="221">
        <v>2780</v>
      </c>
      <c r="K3788" s="221">
        <v>1</v>
      </c>
      <c r="L3788" s="221">
        <v>2780</v>
      </c>
    </row>
    <row r="3789" spans="1:12" s="167" customFormat="1">
      <c r="A3789" s="218" t="str">
        <f t="shared" si="26"/>
        <v>O221016058330일반상품</v>
      </c>
      <c r="B3789" s="219" t="s">
        <v>8264</v>
      </c>
      <c r="C3789" s="219" t="s">
        <v>8023</v>
      </c>
      <c r="D3789" s="219" t="s">
        <v>8065</v>
      </c>
      <c r="E3789" s="219" t="s">
        <v>7707</v>
      </c>
      <c r="F3789" s="219" t="s">
        <v>7718</v>
      </c>
      <c r="G3789" s="219" t="s">
        <v>7793</v>
      </c>
      <c r="H3789" s="219" t="s">
        <v>5990</v>
      </c>
      <c r="I3789" s="220" t="s">
        <v>8625</v>
      </c>
      <c r="J3789" s="221">
        <v>9300</v>
      </c>
      <c r="K3789" s="221">
        <v>1</v>
      </c>
      <c r="L3789" s="221">
        <v>9300</v>
      </c>
    </row>
    <row r="3790" spans="1:12" s="167" customFormat="1">
      <c r="A3790" s="218" t="str">
        <f t="shared" si="26"/>
        <v>O221016058330일반상품</v>
      </c>
      <c r="B3790" s="219" t="s">
        <v>8264</v>
      </c>
      <c r="C3790" s="219" t="s">
        <v>8023</v>
      </c>
      <c r="D3790" s="219" t="s">
        <v>8065</v>
      </c>
      <c r="E3790" s="219" t="s">
        <v>7707</v>
      </c>
      <c r="F3790" s="219" t="s">
        <v>7718</v>
      </c>
      <c r="G3790" s="219" t="s">
        <v>7793</v>
      </c>
      <c r="H3790" s="219" t="s">
        <v>5990</v>
      </c>
      <c r="I3790" s="220" t="s">
        <v>8801</v>
      </c>
      <c r="J3790" s="221">
        <v>4200</v>
      </c>
      <c r="K3790" s="221">
        <v>2</v>
      </c>
      <c r="L3790" s="221">
        <v>8400</v>
      </c>
    </row>
    <row r="3791" spans="1:12" s="167" customFormat="1">
      <c r="A3791" s="218" t="str">
        <f t="shared" si="26"/>
        <v>O221016058330일반상품</v>
      </c>
      <c r="B3791" s="219" t="s">
        <v>8264</v>
      </c>
      <c r="C3791" s="219" t="s">
        <v>8023</v>
      </c>
      <c r="D3791" s="219" t="s">
        <v>8065</v>
      </c>
      <c r="E3791" s="219" t="s">
        <v>7707</v>
      </c>
      <c r="F3791" s="219" t="s">
        <v>7718</v>
      </c>
      <c r="G3791" s="219" t="s">
        <v>7793</v>
      </c>
      <c r="H3791" s="219" t="s">
        <v>5990</v>
      </c>
      <c r="I3791" s="220" t="s">
        <v>7201</v>
      </c>
      <c r="J3791" s="221">
        <v>12480</v>
      </c>
      <c r="K3791" s="221">
        <v>1</v>
      </c>
      <c r="L3791" s="221">
        <v>12480</v>
      </c>
    </row>
    <row r="3792" spans="1:12" s="167" customFormat="1">
      <c r="A3792" s="218" t="str">
        <f t="shared" si="26"/>
        <v>O221016058330일반상품</v>
      </c>
      <c r="B3792" s="219" t="s">
        <v>8264</v>
      </c>
      <c r="C3792" s="219" t="s">
        <v>8023</v>
      </c>
      <c r="D3792" s="219" t="s">
        <v>8065</v>
      </c>
      <c r="E3792" s="219" t="s">
        <v>7707</v>
      </c>
      <c r="F3792" s="219" t="s">
        <v>7718</v>
      </c>
      <c r="G3792" s="219" t="s">
        <v>7793</v>
      </c>
      <c r="H3792" s="219" t="s">
        <v>5990</v>
      </c>
      <c r="I3792" s="220" t="s">
        <v>8076</v>
      </c>
      <c r="J3792" s="221">
        <v>2880</v>
      </c>
      <c r="K3792" s="221">
        <v>1</v>
      </c>
      <c r="L3792" s="221">
        <v>2880</v>
      </c>
    </row>
    <row r="3793" spans="1:12" s="167" customFormat="1">
      <c r="A3793" s="218" t="str">
        <f t="shared" si="26"/>
        <v>O221016058330일반상품</v>
      </c>
      <c r="B3793" s="219" t="s">
        <v>8264</v>
      </c>
      <c r="C3793" s="219" t="s">
        <v>8023</v>
      </c>
      <c r="D3793" s="219" t="s">
        <v>8065</v>
      </c>
      <c r="E3793" s="219" t="s">
        <v>7707</v>
      </c>
      <c r="F3793" s="219" t="s">
        <v>7718</v>
      </c>
      <c r="G3793" s="219" t="s">
        <v>7793</v>
      </c>
      <c r="H3793" s="219" t="s">
        <v>5990</v>
      </c>
      <c r="I3793" s="220" t="s">
        <v>8496</v>
      </c>
      <c r="J3793" s="221">
        <v>3180</v>
      </c>
      <c r="K3793" s="221">
        <v>2</v>
      </c>
      <c r="L3793" s="221">
        <v>6360</v>
      </c>
    </row>
    <row r="3794" spans="1:12" s="167" customFormat="1">
      <c r="A3794" s="218" t="str">
        <f t="shared" si="26"/>
        <v>O221016058330일반상품</v>
      </c>
      <c r="B3794" s="219" t="s">
        <v>8264</v>
      </c>
      <c r="C3794" s="219" t="s">
        <v>8023</v>
      </c>
      <c r="D3794" s="219" t="s">
        <v>8065</v>
      </c>
      <c r="E3794" s="219" t="s">
        <v>7707</v>
      </c>
      <c r="F3794" s="219" t="s">
        <v>7718</v>
      </c>
      <c r="G3794" s="219" t="s">
        <v>7793</v>
      </c>
      <c r="H3794" s="219" t="s">
        <v>5990</v>
      </c>
      <c r="I3794" s="220" t="s">
        <v>8999</v>
      </c>
      <c r="J3794" s="221">
        <v>7440</v>
      </c>
      <c r="K3794" s="221">
        <v>1</v>
      </c>
      <c r="L3794" s="221">
        <v>7440</v>
      </c>
    </row>
    <row r="3795" spans="1:12" s="167" customFormat="1">
      <c r="A3795" s="218" t="str">
        <f t="shared" si="26"/>
        <v>O221016058330일반상품</v>
      </c>
      <c r="B3795" s="219" t="s">
        <v>8264</v>
      </c>
      <c r="C3795" s="219" t="s">
        <v>8023</v>
      </c>
      <c r="D3795" s="219" t="s">
        <v>8065</v>
      </c>
      <c r="E3795" s="219" t="s">
        <v>7707</v>
      </c>
      <c r="F3795" s="219" t="s">
        <v>7718</v>
      </c>
      <c r="G3795" s="219" t="s">
        <v>7793</v>
      </c>
      <c r="H3795" s="219" t="s">
        <v>5990</v>
      </c>
      <c r="I3795" s="220" t="s">
        <v>8644</v>
      </c>
      <c r="J3795" s="221">
        <v>22000</v>
      </c>
      <c r="K3795" s="221">
        <v>1</v>
      </c>
      <c r="L3795" s="221">
        <v>22000</v>
      </c>
    </row>
    <row r="3796" spans="1:12" s="167" customFormat="1">
      <c r="A3796" s="218" t="str">
        <f t="shared" si="26"/>
        <v>O221016058330일반상품</v>
      </c>
      <c r="B3796" s="219" t="s">
        <v>8264</v>
      </c>
      <c r="C3796" s="219" t="s">
        <v>8023</v>
      </c>
      <c r="D3796" s="219" t="s">
        <v>8065</v>
      </c>
      <c r="E3796" s="219" t="s">
        <v>7707</v>
      </c>
      <c r="F3796" s="219" t="s">
        <v>7718</v>
      </c>
      <c r="G3796" s="219" t="s">
        <v>7793</v>
      </c>
      <c r="H3796" s="219" t="s">
        <v>5990</v>
      </c>
      <c r="I3796" s="220" t="s">
        <v>8369</v>
      </c>
      <c r="J3796" s="221">
        <v>44000</v>
      </c>
      <c r="K3796" s="221">
        <v>1</v>
      </c>
      <c r="L3796" s="221">
        <v>44000</v>
      </c>
    </row>
    <row r="3797" spans="1:12" s="167" customFormat="1">
      <c r="A3797" s="218" t="str">
        <f t="shared" si="26"/>
        <v>O221016058330일반상품</v>
      </c>
      <c r="B3797" s="219" t="s">
        <v>8264</v>
      </c>
      <c r="C3797" s="219" t="s">
        <v>8023</v>
      </c>
      <c r="D3797" s="219" t="s">
        <v>8065</v>
      </c>
      <c r="E3797" s="219" t="s">
        <v>7707</v>
      </c>
      <c r="F3797" s="219" t="s">
        <v>7718</v>
      </c>
      <c r="G3797" s="219" t="s">
        <v>7793</v>
      </c>
      <c r="H3797" s="219" t="s">
        <v>5990</v>
      </c>
      <c r="I3797" s="220" t="s">
        <v>8405</v>
      </c>
      <c r="J3797" s="221">
        <v>11200</v>
      </c>
      <c r="K3797" s="221">
        <v>2</v>
      </c>
      <c r="L3797" s="221">
        <v>22400</v>
      </c>
    </row>
    <row r="3798" spans="1:12" s="167" customFormat="1">
      <c r="A3798" s="218" t="str">
        <f t="shared" si="26"/>
        <v>O221016058330일반상품</v>
      </c>
      <c r="B3798" s="219" t="s">
        <v>8264</v>
      </c>
      <c r="C3798" s="219" t="s">
        <v>8023</v>
      </c>
      <c r="D3798" s="219" t="s">
        <v>8065</v>
      </c>
      <c r="E3798" s="219" t="s">
        <v>7707</v>
      </c>
      <c r="F3798" s="219" t="s">
        <v>7718</v>
      </c>
      <c r="G3798" s="219" t="s">
        <v>7793</v>
      </c>
      <c r="H3798" s="219" t="s">
        <v>5990</v>
      </c>
      <c r="I3798" s="220" t="s">
        <v>8489</v>
      </c>
      <c r="J3798" s="221">
        <v>8400</v>
      </c>
      <c r="K3798" s="221">
        <v>1</v>
      </c>
      <c r="L3798" s="221">
        <v>8400</v>
      </c>
    </row>
    <row r="3799" spans="1:12" s="167" customFormat="1">
      <c r="A3799" s="218" t="str">
        <f t="shared" si="26"/>
        <v>O221016058330일반상품</v>
      </c>
      <c r="B3799" s="219" t="s">
        <v>8264</v>
      </c>
      <c r="C3799" s="219" t="s">
        <v>8023</v>
      </c>
      <c r="D3799" s="219" t="s">
        <v>8065</v>
      </c>
      <c r="E3799" s="219" t="s">
        <v>7707</v>
      </c>
      <c r="F3799" s="219" t="s">
        <v>7718</v>
      </c>
      <c r="G3799" s="219" t="s">
        <v>7793</v>
      </c>
      <c r="H3799" s="219" t="s">
        <v>5990</v>
      </c>
      <c r="I3799" s="220" t="s">
        <v>8513</v>
      </c>
      <c r="J3799" s="221">
        <v>1030</v>
      </c>
      <c r="K3799" s="221">
        <v>6</v>
      </c>
      <c r="L3799" s="221">
        <v>6180</v>
      </c>
    </row>
    <row r="3800" spans="1:12" s="167" customFormat="1">
      <c r="A3800" s="218" t="str">
        <f t="shared" si="26"/>
        <v>O221016058330일반상품</v>
      </c>
      <c r="B3800" s="219" t="s">
        <v>8264</v>
      </c>
      <c r="C3800" s="219" t="s">
        <v>8023</v>
      </c>
      <c r="D3800" s="219" t="s">
        <v>8065</v>
      </c>
      <c r="E3800" s="219" t="s">
        <v>7707</v>
      </c>
      <c r="F3800" s="219" t="s">
        <v>7718</v>
      </c>
      <c r="G3800" s="219" t="s">
        <v>7793</v>
      </c>
      <c r="H3800" s="219" t="s">
        <v>5990</v>
      </c>
      <c r="I3800" s="220" t="s">
        <v>8585</v>
      </c>
      <c r="J3800" s="221">
        <v>1080</v>
      </c>
      <c r="K3800" s="221">
        <v>8</v>
      </c>
      <c r="L3800" s="221">
        <v>8640</v>
      </c>
    </row>
    <row r="3801" spans="1:12" s="167" customFormat="1">
      <c r="A3801" s="218" t="str">
        <f t="shared" si="26"/>
        <v>O221016058330일반상품</v>
      </c>
      <c r="B3801" s="219" t="s">
        <v>8264</v>
      </c>
      <c r="C3801" s="219" t="s">
        <v>8023</v>
      </c>
      <c r="D3801" s="219" t="s">
        <v>8065</v>
      </c>
      <c r="E3801" s="219" t="s">
        <v>7707</v>
      </c>
      <c r="F3801" s="219" t="s">
        <v>7718</v>
      </c>
      <c r="G3801" s="219" t="s">
        <v>7793</v>
      </c>
      <c r="H3801" s="219" t="s">
        <v>5990</v>
      </c>
      <c r="I3801" s="220" t="s">
        <v>8991</v>
      </c>
      <c r="J3801" s="221">
        <v>20000</v>
      </c>
      <c r="K3801" s="221">
        <v>1</v>
      </c>
      <c r="L3801" s="221">
        <v>20000</v>
      </c>
    </row>
    <row r="3802" spans="1:12" s="167" customFormat="1">
      <c r="A3802" s="218" t="str">
        <f t="shared" si="26"/>
        <v>O221016058329일반상품</v>
      </c>
      <c r="B3802" s="219" t="s">
        <v>8265</v>
      </c>
      <c r="C3802" s="219" t="s">
        <v>8023</v>
      </c>
      <c r="D3802" s="219" t="s">
        <v>8065</v>
      </c>
      <c r="E3802" s="219" t="s">
        <v>7707</v>
      </c>
      <c r="F3802" s="219" t="s">
        <v>6394</v>
      </c>
      <c r="G3802" s="219" t="s">
        <v>7835</v>
      </c>
      <c r="H3802" s="219" t="s">
        <v>5990</v>
      </c>
      <c r="I3802" s="220" t="s">
        <v>9000</v>
      </c>
      <c r="J3802" s="221">
        <v>11600</v>
      </c>
      <c r="K3802" s="221">
        <v>1</v>
      </c>
      <c r="L3802" s="221">
        <v>11600</v>
      </c>
    </row>
    <row r="3803" spans="1:12" s="167" customFormat="1">
      <c r="A3803" s="218" t="str">
        <f t="shared" si="26"/>
        <v>O221016058329일반상품</v>
      </c>
      <c r="B3803" s="219" t="s">
        <v>8265</v>
      </c>
      <c r="C3803" s="219" t="s">
        <v>8023</v>
      </c>
      <c r="D3803" s="219" t="s">
        <v>8065</v>
      </c>
      <c r="E3803" s="219" t="s">
        <v>7707</v>
      </c>
      <c r="F3803" s="219" t="s">
        <v>6394</v>
      </c>
      <c r="G3803" s="219" t="s">
        <v>7835</v>
      </c>
      <c r="H3803" s="219" t="s">
        <v>5990</v>
      </c>
      <c r="I3803" s="220" t="s">
        <v>8997</v>
      </c>
      <c r="J3803" s="221">
        <v>1500</v>
      </c>
      <c r="K3803" s="221">
        <v>2</v>
      </c>
      <c r="L3803" s="221">
        <v>3000</v>
      </c>
    </row>
    <row r="3804" spans="1:12" s="167" customFormat="1">
      <c r="A3804" s="218" t="str">
        <f t="shared" si="26"/>
        <v>O221016058329일반상품</v>
      </c>
      <c r="B3804" s="219" t="s">
        <v>8265</v>
      </c>
      <c r="C3804" s="219" t="s">
        <v>8023</v>
      </c>
      <c r="D3804" s="219" t="s">
        <v>8065</v>
      </c>
      <c r="E3804" s="219" t="s">
        <v>7707</v>
      </c>
      <c r="F3804" s="219" t="s">
        <v>6394</v>
      </c>
      <c r="G3804" s="219" t="s">
        <v>7835</v>
      </c>
      <c r="H3804" s="219" t="s">
        <v>5990</v>
      </c>
      <c r="I3804" s="220" t="s">
        <v>8965</v>
      </c>
      <c r="J3804" s="221">
        <v>2730</v>
      </c>
      <c r="K3804" s="221">
        <v>2</v>
      </c>
      <c r="L3804" s="221">
        <v>5460</v>
      </c>
    </row>
    <row r="3805" spans="1:12" s="167" customFormat="1">
      <c r="A3805" s="218" t="str">
        <f t="shared" si="26"/>
        <v>O221016058329일반상품</v>
      </c>
      <c r="B3805" s="219" t="s">
        <v>8265</v>
      </c>
      <c r="C3805" s="219" t="s">
        <v>8023</v>
      </c>
      <c r="D3805" s="219" t="s">
        <v>8065</v>
      </c>
      <c r="E3805" s="219" t="s">
        <v>7707</v>
      </c>
      <c r="F3805" s="219" t="s">
        <v>6394</v>
      </c>
      <c r="G3805" s="219" t="s">
        <v>7835</v>
      </c>
      <c r="H3805" s="219" t="s">
        <v>5990</v>
      </c>
      <c r="I3805" s="220" t="s">
        <v>8940</v>
      </c>
      <c r="J3805" s="221">
        <v>7440</v>
      </c>
      <c r="K3805" s="221">
        <v>1</v>
      </c>
      <c r="L3805" s="221">
        <v>7440</v>
      </c>
    </row>
    <row r="3806" spans="1:12" s="167" customFormat="1">
      <c r="A3806" s="218" t="str">
        <f t="shared" si="26"/>
        <v>O221016058329일반상품</v>
      </c>
      <c r="B3806" s="219" t="s">
        <v>8265</v>
      </c>
      <c r="C3806" s="219" t="s">
        <v>8023</v>
      </c>
      <c r="D3806" s="219" t="s">
        <v>8065</v>
      </c>
      <c r="E3806" s="219" t="s">
        <v>7707</v>
      </c>
      <c r="F3806" s="219" t="s">
        <v>6394</v>
      </c>
      <c r="G3806" s="219" t="s">
        <v>7835</v>
      </c>
      <c r="H3806" s="219" t="s">
        <v>5990</v>
      </c>
      <c r="I3806" s="220" t="s">
        <v>7930</v>
      </c>
      <c r="J3806" s="221">
        <v>4200</v>
      </c>
      <c r="K3806" s="221">
        <v>2</v>
      </c>
      <c r="L3806" s="221">
        <v>8400</v>
      </c>
    </row>
    <row r="3807" spans="1:12" s="167" customFormat="1">
      <c r="A3807" s="218" t="str">
        <f t="shared" si="26"/>
        <v>O221016058329일반상품</v>
      </c>
      <c r="B3807" s="219" t="s">
        <v>8265</v>
      </c>
      <c r="C3807" s="219" t="s">
        <v>8023</v>
      </c>
      <c r="D3807" s="219" t="s">
        <v>8065</v>
      </c>
      <c r="E3807" s="219" t="s">
        <v>7707</v>
      </c>
      <c r="F3807" s="219" t="s">
        <v>6394</v>
      </c>
      <c r="G3807" s="219" t="s">
        <v>7835</v>
      </c>
      <c r="H3807" s="219" t="s">
        <v>5990</v>
      </c>
      <c r="I3807" s="220" t="s">
        <v>8365</v>
      </c>
      <c r="J3807" s="221">
        <v>6180</v>
      </c>
      <c r="K3807" s="221">
        <v>3</v>
      </c>
      <c r="L3807" s="221">
        <v>18540</v>
      </c>
    </row>
    <row r="3808" spans="1:12" s="167" customFormat="1">
      <c r="A3808" s="218" t="str">
        <f t="shared" si="26"/>
        <v>O221016058329일반상품</v>
      </c>
      <c r="B3808" s="219" t="s">
        <v>8265</v>
      </c>
      <c r="C3808" s="219" t="s">
        <v>8023</v>
      </c>
      <c r="D3808" s="219" t="s">
        <v>8065</v>
      </c>
      <c r="E3808" s="219" t="s">
        <v>7707</v>
      </c>
      <c r="F3808" s="219" t="s">
        <v>6394</v>
      </c>
      <c r="G3808" s="219" t="s">
        <v>7835</v>
      </c>
      <c r="H3808" s="219" t="s">
        <v>5990</v>
      </c>
      <c r="I3808" s="220" t="s">
        <v>8578</v>
      </c>
      <c r="J3808" s="221">
        <v>4530</v>
      </c>
      <c r="K3808" s="221">
        <v>1</v>
      </c>
      <c r="L3808" s="221">
        <v>4530</v>
      </c>
    </row>
    <row r="3809" spans="1:12" s="167" customFormat="1">
      <c r="A3809" s="218" t="str">
        <f t="shared" si="26"/>
        <v>O221016058329일반상품</v>
      </c>
      <c r="B3809" s="219" t="s">
        <v>8265</v>
      </c>
      <c r="C3809" s="219" t="s">
        <v>8023</v>
      </c>
      <c r="D3809" s="219" t="s">
        <v>8065</v>
      </c>
      <c r="E3809" s="219" t="s">
        <v>7707</v>
      </c>
      <c r="F3809" s="219" t="s">
        <v>6394</v>
      </c>
      <c r="G3809" s="219" t="s">
        <v>7835</v>
      </c>
      <c r="H3809" s="219" t="s">
        <v>5990</v>
      </c>
      <c r="I3809" s="220" t="s">
        <v>8613</v>
      </c>
      <c r="J3809" s="221">
        <v>4360</v>
      </c>
      <c r="K3809" s="221">
        <v>1</v>
      </c>
      <c r="L3809" s="221">
        <v>4360</v>
      </c>
    </row>
    <row r="3810" spans="1:12" s="167" customFormat="1">
      <c r="A3810" s="218" t="str">
        <f t="shared" si="26"/>
        <v>O221016058329일반상품</v>
      </c>
      <c r="B3810" s="219" t="s">
        <v>8265</v>
      </c>
      <c r="C3810" s="219" t="s">
        <v>8023</v>
      </c>
      <c r="D3810" s="219" t="s">
        <v>8065</v>
      </c>
      <c r="E3810" s="219" t="s">
        <v>7707</v>
      </c>
      <c r="F3810" s="219" t="s">
        <v>6394</v>
      </c>
      <c r="G3810" s="219" t="s">
        <v>7835</v>
      </c>
      <c r="H3810" s="219" t="s">
        <v>5990</v>
      </c>
      <c r="I3810" s="220" t="s">
        <v>8504</v>
      </c>
      <c r="J3810" s="221">
        <v>4360</v>
      </c>
      <c r="K3810" s="221">
        <v>1</v>
      </c>
      <c r="L3810" s="221">
        <v>4360</v>
      </c>
    </row>
    <row r="3811" spans="1:12" s="167" customFormat="1">
      <c r="A3811" s="218" t="str">
        <f t="shared" si="26"/>
        <v>O221016058329일반상품</v>
      </c>
      <c r="B3811" s="219" t="s">
        <v>8265</v>
      </c>
      <c r="C3811" s="219" t="s">
        <v>8023</v>
      </c>
      <c r="D3811" s="219" t="s">
        <v>8065</v>
      </c>
      <c r="E3811" s="219" t="s">
        <v>7707</v>
      </c>
      <c r="F3811" s="219" t="s">
        <v>6394</v>
      </c>
      <c r="G3811" s="219" t="s">
        <v>7835</v>
      </c>
      <c r="H3811" s="219" t="s">
        <v>5990</v>
      </c>
      <c r="I3811" s="220" t="s">
        <v>7268</v>
      </c>
      <c r="J3811" s="221">
        <v>1900</v>
      </c>
      <c r="K3811" s="221">
        <v>2</v>
      </c>
      <c r="L3811" s="221">
        <v>3800</v>
      </c>
    </row>
    <row r="3812" spans="1:12" s="167" customFormat="1">
      <c r="A3812" s="218" t="str">
        <f t="shared" si="26"/>
        <v>O221016058329일반상품</v>
      </c>
      <c r="B3812" s="219" t="s">
        <v>8265</v>
      </c>
      <c r="C3812" s="219" t="s">
        <v>8023</v>
      </c>
      <c r="D3812" s="219" t="s">
        <v>8065</v>
      </c>
      <c r="E3812" s="219" t="s">
        <v>7707</v>
      </c>
      <c r="F3812" s="219" t="s">
        <v>6394</v>
      </c>
      <c r="G3812" s="219" t="s">
        <v>7835</v>
      </c>
      <c r="H3812" s="219" t="s">
        <v>5990</v>
      </c>
      <c r="I3812" s="220" t="s">
        <v>7928</v>
      </c>
      <c r="J3812" s="221">
        <v>2200</v>
      </c>
      <c r="K3812" s="221">
        <v>4</v>
      </c>
      <c r="L3812" s="221">
        <v>8800</v>
      </c>
    </row>
    <row r="3813" spans="1:12" s="167" customFormat="1">
      <c r="A3813" s="218" t="str">
        <f t="shared" si="26"/>
        <v>O221016058329일반상품</v>
      </c>
      <c r="B3813" s="219" t="s">
        <v>8265</v>
      </c>
      <c r="C3813" s="219" t="s">
        <v>8023</v>
      </c>
      <c r="D3813" s="219" t="s">
        <v>8065</v>
      </c>
      <c r="E3813" s="219" t="s">
        <v>7707</v>
      </c>
      <c r="F3813" s="219" t="s">
        <v>6394</v>
      </c>
      <c r="G3813" s="219" t="s">
        <v>7835</v>
      </c>
      <c r="H3813" s="219" t="s">
        <v>5990</v>
      </c>
      <c r="I3813" s="220" t="s">
        <v>8876</v>
      </c>
      <c r="J3813" s="221">
        <v>9770</v>
      </c>
      <c r="K3813" s="221">
        <v>1</v>
      </c>
      <c r="L3813" s="221">
        <v>9770</v>
      </c>
    </row>
    <row r="3814" spans="1:12" s="167" customFormat="1">
      <c r="A3814" s="218" t="str">
        <f t="shared" si="26"/>
        <v>O221016058329일반상품</v>
      </c>
      <c r="B3814" s="219" t="s">
        <v>8265</v>
      </c>
      <c r="C3814" s="219" t="s">
        <v>8023</v>
      </c>
      <c r="D3814" s="219" t="s">
        <v>8065</v>
      </c>
      <c r="E3814" s="219" t="s">
        <v>7707</v>
      </c>
      <c r="F3814" s="219" t="s">
        <v>6394</v>
      </c>
      <c r="G3814" s="219" t="s">
        <v>7835</v>
      </c>
      <c r="H3814" s="219" t="s">
        <v>5990</v>
      </c>
      <c r="I3814" s="220" t="s">
        <v>7237</v>
      </c>
      <c r="J3814" s="221">
        <v>9770</v>
      </c>
      <c r="K3814" s="221">
        <v>1</v>
      </c>
      <c r="L3814" s="221">
        <v>9770</v>
      </c>
    </row>
    <row r="3815" spans="1:12" s="167" customFormat="1">
      <c r="A3815" s="218" t="str">
        <f t="shared" si="26"/>
        <v>O221016058329일반상품</v>
      </c>
      <c r="B3815" s="219" t="s">
        <v>8265</v>
      </c>
      <c r="C3815" s="219" t="s">
        <v>8023</v>
      </c>
      <c r="D3815" s="219" t="s">
        <v>8065</v>
      </c>
      <c r="E3815" s="219" t="s">
        <v>7707</v>
      </c>
      <c r="F3815" s="219" t="s">
        <v>6394</v>
      </c>
      <c r="G3815" s="219" t="s">
        <v>7835</v>
      </c>
      <c r="H3815" s="219" t="s">
        <v>5990</v>
      </c>
      <c r="I3815" s="220" t="s">
        <v>7238</v>
      </c>
      <c r="J3815" s="221">
        <v>11780</v>
      </c>
      <c r="K3815" s="221">
        <v>1</v>
      </c>
      <c r="L3815" s="221">
        <v>11780</v>
      </c>
    </row>
    <row r="3816" spans="1:12" s="167" customFormat="1">
      <c r="A3816" s="218" t="str">
        <f t="shared" si="26"/>
        <v>O221016058329일반상품</v>
      </c>
      <c r="B3816" s="219" t="s">
        <v>8265</v>
      </c>
      <c r="C3816" s="219" t="s">
        <v>8023</v>
      </c>
      <c r="D3816" s="219" t="s">
        <v>8065</v>
      </c>
      <c r="E3816" s="219" t="s">
        <v>7707</v>
      </c>
      <c r="F3816" s="219" t="s">
        <v>6394</v>
      </c>
      <c r="G3816" s="219" t="s">
        <v>7835</v>
      </c>
      <c r="H3816" s="219" t="s">
        <v>5990</v>
      </c>
      <c r="I3816" s="220" t="s">
        <v>8985</v>
      </c>
      <c r="J3816" s="221">
        <v>3390</v>
      </c>
      <c r="K3816" s="221">
        <v>1</v>
      </c>
      <c r="L3816" s="221">
        <v>3390</v>
      </c>
    </row>
    <row r="3817" spans="1:12" s="167" customFormat="1">
      <c r="A3817" s="218" t="str">
        <f t="shared" si="26"/>
        <v>O221016058329일반상품</v>
      </c>
      <c r="B3817" s="219" t="s">
        <v>8265</v>
      </c>
      <c r="C3817" s="219" t="s">
        <v>8023</v>
      </c>
      <c r="D3817" s="219" t="s">
        <v>8065</v>
      </c>
      <c r="E3817" s="219" t="s">
        <v>7707</v>
      </c>
      <c r="F3817" s="219" t="s">
        <v>6394</v>
      </c>
      <c r="G3817" s="219" t="s">
        <v>7835</v>
      </c>
      <c r="H3817" s="219" t="s">
        <v>5990</v>
      </c>
      <c r="I3817" s="220" t="s">
        <v>8868</v>
      </c>
      <c r="J3817" s="221">
        <v>16255</v>
      </c>
      <c r="K3817" s="221">
        <v>1</v>
      </c>
      <c r="L3817" s="221">
        <v>16255</v>
      </c>
    </row>
    <row r="3818" spans="1:12" s="167" customFormat="1">
      <c r="A3818" s="218" t="str">
        <f t="shared" si="26"/>
        <v>O221016058329일반상품</v>
      </c>
      <c r="B3818" s="219" t="s">
        <v>8265</v>
      </c>
      <c r="C3818" s="219" t="s">
        <v>8023</v>
      </c>
      <c r="D3818" s="219" t="s">
        <v>8065</v>
      </c>
      <c r="E3818" s="219" t="s">
        <v>7707</v>
      </c>
      <c r="F3818" s="219" t="s">
        <v>6394</v>
      </c>
      <c r="G3818" s="219" t="s">
        <v>7835</v>
      </c>
      <c r="H3818" s="219" t="s">
        <v>5990</v>
      </c>
      <c r="I3818" s="220" t="s">
        <v>7923</v>
      </c>
      <c r="J3818" s="221">
        <v>3900</v>
      </c>
      <c r="K3818" s="221">
        <v>2</v>
      </c>
      <c r="L3818" s="221">
        <v>7800</v>
      </c>
    </row>
    <row r="3819" spans="1:12" s="167" customFormat="1">
      <c r="A3819" s="218" t="str">
        <f t="shared" si="26"/>
        <v>O221016058329일반상품</v>
      </c>
      <c r="B3819" s="219" t="s">
        <v>8265</v>
      </c>
      <c r="C3819" s="219" t="s">
        <v>8023</v>
      </c>
      <c r="D3819" s="219" t="s">
        <v>8065</v>
      </c>
      <c r="E3819" s="219" t="s">
        <v>7707</v>
      </c>
      <c r="F3819" s="219" t="s">
        <v>6394</v>
      </c>
      <c r="G3819" s="219" t="s">
        <v>7835</v>
      </c>
      <c r="H3819" s="219" t="s">
        <v>5990</v>
      </c>
      <c r="I3819" s="220" t="s">
        <v>7922</v>
      </c>
      <c r="J3819" s="221">
        <v>7800</v>
      </c>
      <c r="K3819" s="221">
        <v>2</v>
      </c>
      <c r="L3819" s="221">
        <v>15600</v>
      </c>
    </row>
    <row r="3820" spans="1:12" s="167" customFormat="1">
      <c r="A3820" s="218" t="str">
        <f t="shared" si="26"/>
        <v>O221016058329일반상품</v>
      </c>
      <c r="B3820" s="219" t="s">
        <v>8265</v>
      </c>
      <c r="C3820" s="219" t="s">
        <v>8023</v>
      </c>
      <c r="D3820" s="219" t="s">
        <v>8065</v>
      </c>
      <c r="E3820" s="219" t="s">
        <v>7707</v>
      </c>
      <c r="F3820" s="219" t="s">
        <v>6394</v>
      </c>
      <c r="G3820" s="219" t="s">
        <v>7835</v>
      </c>
      <c r="H3820" s="219" t="s">
        <v>5990</v>
      </c>
      <c r="I3820" s="220" t="s">
        <v>8630</v>
      </c>
      <c r="J3820" s="221">
        <v>1500</v>
      </c>
      <c r="K3820" s="221">
        <v>3</v>
      </c>
      <c r="L3820" s="221">
        <v>4500</v>
      </c>
    </row>
    <row r="3821" spans="1:12" s="167" customFormat="1">
      <c r="A3821" s="218" t="str">
        <f t="shared" si="26"/>
        <v>O221016058329일반상품</v>
      </c>
      <c r="B3821" s="219" t="s">
        <v>8265</v>
      </c>
      <c r="C3821" s="219" t="s">
        <v>8023</v>
      </c>
      <c r="D3821" s="219" t="s">
        <v>8065</v>
      </c>
      <c r="E3821" s="219" t="s">
        <v>7707</v>
      </c>
      <c r="F3821" s="219" t="s">
        <v>6394</v>
      </c>
      <c r="G3821" s="219" t="s">
        <v>7835</v>
      </c>
      <c r="H3821" s="219" t="s">
        <v>5990</v>
      </c>
      <c r="I3821" s="220" t="s">
        <v>8649</v>
      </c>
      <c r="J3821" s="221">
        <v>7200</v>
      </c>
      <c r="K3821" s="221">
        <v>1</v>
      </c>
      <c r="L3821" s="221">
        <v>7200</v>
      </c>
    </row>
    <row r="3822" spans="1:12" s="167" customFormat="1">
      <c r="A3822" s="218" t="str">
        <f t="shared" si="26"/>
        <v>O221016058329일반상품</v>
      </c>
      <c r="B3822" s="219" t="s">
        <v>8265</v>
      </c>
      <c r="C3822" s="219" t="s">
        <v>8023</v>
      </c>
      <c r="D3822" s="219" t="s">
        <v>8065</v>
      </c>
      <c r="E3822" s="219" t="s">
        <v>7707</v>
      </c>
      <c r="F3822" s="219" t="s">
        <v>6394</v>
      </c>
      <c r="G3822" s="219" t="s">
        <v>7835</v>
      </c>
      <c r="H3822" s="219" t="s">
        <v>5990</v>
      </c>
      <c r="I3822" s="220" t="s">
        <v>7201</v>
      </c>
      <c r="J3822" s="221">
        <v>12480</v>
      </c>
      <c r="K3822" s="221">
        <v>3</v>
      </c>
      <c r="L3822" s="221">
        <v>37440</v>
      </c>
    </row>
    <row r="3823" spans="1:12" s="167" customFormat="1">
      <c r="A3823" s="218" t="str">
        <f t="shared" si="26"/>
        <v>O221016058329일반상품</v>
      </c>
      <c r="B3823" s="219" t="s">
        <v>8265</v>
      </c>
      <c r="C3823" s="219" t="s">
        <v>8023</v>
      </c>
      <c r="D3823" s="219" t="s">
        <v>8065</v>
      </c>
      <c r="E3823" s="219" t="s">
        <v>7707</v>
      </c>
      <c r="F3823" s="219" t="s">
        <v>6394</v>
      </c>
      <c r="G3823" s="219" t="s">
        <v>7835</v>
      </c>
      <c r="H3823" s="219" t="s">
        <v>5990</v>
      </c>
      <c r="I3823" s="220" t="s">
        <v>8895</v>
      </c>
      <c r="J3823" s="221">
        <v>2980</v>
      </c>
      <c r="K3823" s="221">
        <v>1</v>
      </c>
      <c r="L3823" s="221">
        <v>2980</v>
      </c>
    </row>
    <row r="3824" spans="1:12" s="167" customFormat="1">
      <c r="A3824" s="218" t="str">
        <f t="shared" si="26"/>
        <v>O221016058329일반상품</v>
      </c>
      <c r="B3824" s="219" t="s">
        <v>8265</v>
      </c>
      <c r="C3824" s="219" t="s">
        <v>8023</v>
      </c>
      <c r="D3824" s="219" t="s">
        <v>8065</v>
      </c>
      <c r="E3824" s="219" t="s">
        <v>7707</v>
      </c>
      <c r="F3824" s="219" t="s">
        <v>6394</v>
      </c>
      <c r="G3824" s="219" t="s">
        <v>7835</v>
      </c>
      <c r="H3824" s="219" t="s">
        <v>5990</v>
      </c>
      <c r="I3824" s="220" t="s">
        <v>8632</v>
      </c>
      <c r="J3824" s="221">
        <v>6280</v>
      </c>
      <c r="K3824" s="221">
        <v>1</v>
      </c>
      <c r="L3824" s="221">
        <v>6280</v>
      </c>
    </row>
    <row r="3825" spans="1:12" s="167" customFormat="1">
      <c r="A3825" s="218" t="str">
        <f t="shared" si="26"/>
        <v>O221016058329일반상품</v>
      </c>
      <c r="B3825" s="219" t="s">
        <v>8265</v>
      </c>
      <c r="C3825" s="219" t="s">
        <v>8023</v>
      </c>
      <c r="D3825" s="219" t="s">
        <v>8065</v>
      </c>
      <c r="E3825" s="219" t="s">
        <v>7707</v>
      </c>
      <c r="F3825" s="219" t="s">
        <v>6394</v>
      </c>
      <c r="G3825" s="219" t="s">
        <v>7835</v>
      </c>
      <c r="H3825" s="219" t="s">
        <v>5990</v>
      </c>
      <c r="I3825" s="220" t="s">
        <v>8485</v>
      </c>
      <c r="J3825" s="221">
        <v>3300</v>
      </c>
      <c r="K3825" s="221">
        <v>1</v>
      </c>
      <c r="L3825" s="221">
        <v>3300</v>
      </c>
    </row>
    <row r="3826" spans="1:12" s="167" customFormat="1">
      <c r="A3826" s="218" t="str">
        <f t="shared" si="26"/>
        <v>O221016058329일반상품</v>
      </c>
      <c r="B3826" s="219" t="s">
        <v>8265</v>
      </c>
      <c r="C3826" s="219" t="s">
        <v>8023</v>
      </c>
      <c r="D3826" s="219" t="s">
        <v>8065</v>
      </c>
      <c r="E3826" s="219" t="s">
        <v>7707</v>
      </c>
      <c r="F3826" s="219" t="s">
        <v>6394</v>
      </c>
      <c r="G3826" s="219" t="s">
        <v>7835</v>
      </c>
      <c r="H3826" s="219" t="s">
        <v>5990</v>
      </c>
      <c r="I3826" s="220" t="s">
        <v>8355</v>
      </c>
      <c r="J3826" s="221">
        <v>2630</v>
      </c>
      <c r="K3826" s="221">
        <v>3</v>
      </c>
      <c r="L3826" s="221">
        <v>7890</v>
      </c>
    </row>
    <row r="3827" spans="1:12" s="167" customFormat="1">
      <c r="A3827" s="218" t="str">
        <f t="shared" si="26"/>
        <v>O221016058329일반상품</v>
      </c>
      <c r="B3827" s="219" t="s">
        <v>8265</v>
      </c>
      <c r="C3827" s="219" t="s">
        <v>8023</v>
      </c>
      <c r="D3827" s="219" t="s">
        <v>8065</v>
      </c>
      <c r="E3827" s="219" t="s">
        <v>7707</v>
      </c>
      <c r="F3827" s="219" t="s">
        <v>6394</v>
      </c>
      <c r="G3827" s="219" t="s">
        <v>7835</v>
      </c>
      <c r="H3827" s="219" t="s">
        <v>5990</v>
      </c>
      <c r="I3827" s="220" t="s">
        <v>8069</v>
      </c>
      <c r="J3827" s="221">
        <v>2700</v>
      </c>
      <c r="K3827" s="221">
        <v>4</v>
      </c>
      <c r="L3827" s="221">
        <v>10800</v>
      </c>
    </row>
    <row r="3828" spans="1:12" s="167" customFormat="1">
      <c r="A3828" s="218" t="str">
        <f t="shared" si="26"/>
        <v>O221016058329일반상품</v>
      </c>
      <c r="B3828" s="219" t="s">
        <v>8265</v>
      </c>
      <c r="C3828" s="219" t="s">
        <v>8023</v>
      </c>
      <c r="D3828" s="219" t="s">
        <v>8065</v>
      </c>
      <c r="E3828" s="219" t="s">
        <v>7707</v>
      </c>
      <c r="F3828" s="219" t="s">
        <v>6394</v>
      </c>
      <c r="G3828" s="219" t="s">
        <v>7835</v>
      </c>
      <c r="H3828" s="219" t="s">
        <v>5990</v>
      </c>
      <c r="I3828" s="220" t="s">
        <v>9001</v>
      </c>
      <c r="J3828" s="221">
        <v>6700</v>
      </c>
      <c r="K3828" s="221">
        <v>1</v>
      </c>
      <c r="L3828" s="221">
        <v>6700</v>
      </c>
    </row>
    <row r="3829" spans="1:12" s="167" customFormat="1">
      <c r="A3829" s="218" t="str">
        <f t="shared" si="26"/>
        <v>O221016058329일반상품</v>
      </c>
      <c r="B3829" s="219" t="s">
        <v>8265</v>
      </c>
      <c r="C3829" s="219" t="s">
        <v>8023</v>
      </c>
      <c r="D3829" s="219" t="s">
        <v>8065</v>
      </c>
      <c r="E3829" s="219" t="s">
        <v>7707</v>
      </c>
      <c r="F3829" s="219" t="s">
        <v>6394</v>
      </c>
      <c r="G3829" s="219" t="s">
        <v>7835</v>
      </c>
      <c r="H3829" s="219" t="s">
        <v>5990</v>
      </c>
      <c r="I3829" s="220" t="s">
        <v>8689</v>
      </c>
      <c r="J3829" s="221">
        <v>18530</v>
      </c>
      <c r="K3829" s="221">
        <v>1</v>
      </c>
      <c r="L3829" s="221">
        <v>18530</v>
      </c>
    </row>
    <row r="3830" spans="1:12" s="167" customFormat="1">
      <c r="A3830" s="218" t="str">
        <f t="shared" si="26"/>
        <v>O221016058329일반상품</v>
      </c>
      <c r="B3830" s="219" t="s">
        <v>8265</v>
      </c>
      <c r="C3830" s="219" t="s">
        <v>8023</v>
      </c>
      <c r="D3830" s="219" t="s">
        <v>8065</v>
      </c>
      <c r="E3830" s="219" t="s">
        <v>7707</v>
      </c>
      <c r="F3830" s="219" t="s">
        <v>6394</v>
      </c>
      <c r="G3830" s="219" t="s">
        <v>7835</v>
      </c>
      <c r="H3830" s="219" t="s">
        <v>5990</v>
      </c>
      <c r="I3830" s="220" t="s">
        <v>7280</v>
      </c>
      <c r="J3830" s="221">
        <v>2100</v>
      </c>
      <c r="K3830" s="221">
        <v>2</v>
      </c>
      <c r="L3830" s="221">
        <v>4200</v>
      </c>
    </row>
    <row r="3831" spans="1:12" s="167" customFormat="1">
      <c r="A3831" s="218" t="str">
        <f t="shared" si="26"/>
        <v>O221016058329일반상품</v>
      </c>
      <c r="B3831" s="219" t="s">
        <v>8265</v>
      </c>
      <c r="C3831" s="219" t="s">
        <v>8023</v>
      </c>
      <c r="D3831" s="219" t="s">
        <v>8065</v>
      </c>
      <c r="E3831" s="219" t="s">
        <v>7707</v>
      </c>
      <c r="F3831" s="219" t="s">
        <v>6394</v>
      </c>
      <c r="G3831" s="219" t="s">
        <v>7835</v>
      </c>
      <c r="H3831" s="219" t="s">
        <v>5990</v>
      </c>
      <c r="I3831" s="220" t="s">
        <v>8024</v>
      </c>
      <c r="J3831" s="221">
        <v>8900</v>
      </c>
      <c r="K3831" s="221">
        <v>1</v>
      </c>
      <c r="L3831" s="221">
        <v>8900</v>
      </c>
    </row>
    <row r="3832" spans="1:12" s="167" customFormat="1">
      <c r="A3832" s="218" t="str">
        <f t="shared" si="26"/>
        <v>O221016058329일반상품</v>
      </c>
      <c r="B3832" s="219" t="s">
        <v>8265</v>
      </c>
      <c r="C3832" s="219" t="s">
        <v>8023</v>
      </c>
      <c r="D3832" s="219" t="s">
        <v>8065</v>
      </c>
      <c r="E3832" s="219" t="s">
        <v>7707</v>
      </c>
      <c r="F3832" s="219" t="s">
        <v>6394</v>
      </c>
      <c r="G3832" s="219" t="s">
        <v>7835</v>
      </c>
      <c r="H3832" s="219" t="s">
        <v>5990</v>
      </c>
      <c r="I3832" s="220" t="s">
        <v>8572</v>
      </c>
      <c r="J3832" s="221">
        <v>3860</v>
      </c>
      <c r="K3832" s="221">
        <v>1</v>
      </c>
      <c r="L3832" s="221">
        <v>3860</v>
      </c>
    </row>
    <row r="3833" spans="1:12" s="167" customFormat="1">
      <c r="A3833" s="218" t="str">
        <f t="shared" si="26"/>
        <v>O221016058329일반상품</v>
      </c>
      <c r="B3833" s="219" t="s">
        <v>8265</v>
      </c>
      <c r="C3833" s="219" t="s">
        <v>8023</v>
      </c>
      <c r="D3833" s="219" t="s">
        <v>8065</v>
      </c>
      <c r="E3833" s="219" t="s">
        <v>7707</v>
      </c>
      <c r="F3833" s="219" t="s">
        <v>6394</v>
      </c>
      <c r="G3833" s="219" t="s">
        <v>7835</v>
      </c>
      <c r="H3833" s="219" t="s">
        <v>5990</v>
      </c>
      <c r="I3833" s="220" t="s">
        <v>9002</v>
      </c>
      <c r="J3833" s="221">
        <v>7560</v>
      </c>
      <c r="K3833" s="221">
        <v>3</v>
      </c>
      <c r="L3833" s="221">
        <v>22680</v>
      </c>
    </row>
    <row r="3834" spans="1:12" s="167" customFormat="1">
      <c r="A3834" s="218" t="str">
        <f t="shared" si="26"/>
        <v>O221016058328일반상품</v>
      </c>
      <c r="B3834" s="219" t="s">
        <v>8266</v>
      </c>
      <c r="C3834" s="219" t="s">
        <v>8023</v>
      </c>
      <c r="D3834" s="219" t="s">
        <v>8065</v>
      </c>
      <c r="E3834" s="219" t="s">
        <v>7714</v>
      </c>
      <c r="F3834" s="219" t="s">
        <v>6394</v>
      </c>
      <c r="G3834" s="219" t="s">
        <v>7798</v>
      </c>
      <c r="H3834" s="219" t="s">
        <v>5990</v>
      </c>
      <c r="I3834" s="220" t="s">
        <v>8965</v>
      </c>
      <c r="J3834" s="221">
        <v>2730</v>
      </c>
      <c r="K3834" s="221">
        <v>1</v>
      </c>
      <c r="L3834" s="221">
        <v>2730</v>
      </c>
    </row>
    <row r="3835" spans="1:12" s="167" customFormat="1">
      <c r="A3835" s="218" t="str">
        <f t="shared" si="26"/>
        <v>O221016058328일반상품</v>
      </c>
      <c r="B3835" s="219" t="s">
        <v>8266</v>
      </c>
      <c r="C3835" s="219" t="s">
        <v>8023</v>
      </c>
      <c r="D3835" s="219" t="s">
        <v>8065</v>
      </c>
      <c r="E3835" s="219" t="s">
        <v>7714</v>
      </c>
      <c r="F3835" s="219" t="s">
        <v>6394</v>
      </c>
      <c r="G3835" s="219" t="s">
        <v>7798</v>
      </c>
      <c r="H3835" s="219" t="s">
        <v>5990</v>
      </c>
      <c r="I3835" s="220" t="s">
        <v>8749</v>
      </c>
      <c r="J3835" s="221">
        <v>2700</v>
      </c>
      <c r="K3835" s="221">
        <v>1</v>
      </c>
      <c r="L3835" s="221">
        <v>2700</v>
      </c>
    </row>
    <row r="3836" spans="1:12" s="167" customFormat="1">
      <c r="A3836" s="218" t="str">
        <f t="shared" si="26"/>
        <v>O221016058328일반상품</v>
      </c>
      <c r="B3836" s="219" t="s">
        <v>8266</v>
      </c>
      <c r="C3836" s="219" t="s">
        <v>8023</v>
      </c>
      <c r="D3836" s="219" t="s">
        <v>8065</v>
      </c>
      <c r="E3836" s="219" t="s">
        <v>7714</v>
      </c>
      <c r="F3836" s="219" t="s">
        <v>6394</v>
      </c>
      <c r="G3836" s="219" t="s">
        <v>7798</v>
      </c>
      <c r="H3836" s="219" t="s">
        <v>5990</v>
      </c>
      <c r="I3836" s="220" t="s">
        <v>7930</v>
      </c>
      <c r="J3836" s="221">
        <v>4200</v>
      </c>
      <c r="K3836" s="221">
        <v>3</v>
      </c>
      <c r="L3836" s="221">
        <v>12600</v>
      </c>
    </row>
    <row r="3837" spans="1:12" s="167" customFormat="1">
      <c r="A3837" s="218" t="str">
        <f t="shared" si="26"/>
        <v>O221016058328일반상품</v>
      </c>
      <c r="B3837" s="219" t="s">
        <v>8266</v>
      </c>
      <c r="C3837" s="219" t="s">
        <v>8023</v>
      </c>
      <c r="D3837" s="219" t="s">
        <v>8065</v>
      </c>
      <c r="E3837" s="219" t="s">
        <v>7714</v>
      </c>
      <c r="F3837" s="219" t="s">
        <v>6394</v>
      </c>
      <c r="G3837" s="219" t="s">
        <v>7798</v>
      </c>
      <c r="H3837" s="219" t="s">
        <v>5990</v>
      </c>
      <c r="I3837" s="220" t="s">
        <v>8325</v>
      </c>
      <c r="J3837" s="221">
        <v>2700</v>
      </c>
      <c r="K3837" s="221">
        <v>1</v>
      </c>
      <c r="L3837" s="221">
        <v>2700</v>
      </c>
    </row>
    <row r="3838" spans="1:12" s="167" customFormat="1">
      <c r="A3838" s="218" t="str">
        <f t="shared" si="26"/>
        <v>O221016058328일반상품</v>
      </c>
      <c r="B3838" s="219" t="s">
        <v>8266</v>
      </c>
      <c r="C3838" s="219" t="s">
        <v>8023</v>
      </c>
      <c r="D3838" s="219" t="s">
        <v>8065</v>
      </c>
      <c r="E3838" s="219" t="s">
        <v>7714</v>
      </c>
      <c r="F3838" s="219" t="s">
        <v>6394</v>
      </c>
      <c r="G3838" s="219" t="s">
        <v>7798</v>
      </c>
      <c r="H3838" s="219" t="s">
        <v>5990</v>
      </c>
      <c r="I3838" s="220" t="s">
        <v>9003</v>
      </c>
      <c r="J3838" s="221">
        <v>4460</v>
      </c>
      <c r="K3838" s="221">
        <v>4</v>
      </c>
      <c r="L3838" s="221">
        <v>17840</v>
      </c>
    </row>
    <row r="3839" spans="1:12" s="167" customFormat="1">
      <c r="A3839" s="218" t="str">
        <f t="shared" si="26"/>
        <v>O221016058328일반상품</v>
      </c>
      <c r="B3839" s="219" t="s">
        <v>8266</v>
      </c>
      <c r="C3839" s="219" t="s">
        <v>8023</v>
      </c>
      <c r="D3839" s="219" t="s">
        <v>8065</v>
      </c>
      <c r="E3839" s="219" t="s">
        <v>7714</v>
      </c>
      <c r="F3839" s="219" t="s">
        <v>6394</v>
      </c>
      <c r="G3839" s="219" t="s">
        <v>7798</v>
      </c>
      <c r="H3839" s="219" t="s">
        <v>5990</v>
      </c>
      <c r="I3839" s="220" t="s">
        <v>8384</v>
      </c>
      <c r="J3839" s="221">
        <v>3640</v>
      </c>
      <c r="K3839" s="221">
        <v>2</v>
      </c>
      <c r="L3839" s="221">
        <v>7280</v>
      </c>
    </row>
    <row r="3840" spans="1:12" s="167" customFormat="1">
      <c r="A3840" s="218" t="str">
        <f t="shared" si="26"/>
        <v>O221016058328일반상품</v>
      </c>
      <c r="B3840" s="219" t="s">
        <v>8266</v>
      </c>
      <c r="C3840" s="219" t="s">
        <v>8023</v>
      </c>
      <c r="D3840" s="219" t="s">
        <v>8065</v>
      </c>
      <c r="E3840" s="219" t="s">
        <v>7714</v>
      </c>
      <c r="F3840" s="219" t="s">
        <v>6394</v>
      </c>
      <c r="G3840" s="219" t="s">
        <v>7798</v>
      </c>
      <c r="H3840" s="219" t="s">
        <v>5990</v>
      </c>
      <c r="I3840" s="220" t="s">
        <v>8882</v>
      </c>
      <c r="J3840" s="221">
        <v>12690</v>
      </c>
      <c r="K3840" s="221">
        <v>1</v>
      </c>
      <c r="L3840" s="221">
        <v>12690</v>
      </c>
    </row>
    <row r="3841" spans="1:12" s="167" customFormat="1">
      <c r="A3841" s="218" t="str">
        <f t="shared" si="26"/>
        <v>O221016058328일반상품</v>
      </c>
      <c r="B3841" s="219" t="s">
        <v>8266</v>
      </c>
      <c r="C3841" s="219" t="s">
        <v>8023</v>
      </c>
      <c r="D3841" s="219" t="s">
        <v>8065</v>
      </c>
      <c r="E3841" s="219" t="s">
        <v>7714</v>
      </c>
      <c r="F3841" s="219" t="s">
        <v>6394</v>
      </c>
      <c r="G3841" s="219" t="s">
        <v>7798</v>
      </c>
      <c r="H3841" s="219" t="s">
        <v>5990</v>
      </c>
      <c r="I3841" s="220" t="s">
        <v>8979</v>
      </c>
      <c r="J3841" s="221">
        <v>49300</v>
      </c>
      <c r="K3841" s="221">
        <v>3</v>
      </c>
      <c r="L3841" s="221">
        <v>147900</v>
      </c>
    </row>
    <row r="3842" spans="1:12" s="167" customFormat="1">
      <c r="A3842" s="218" t="str">
        <f t="shared" si="26"/>
        <v>O221016058328일반상품</v>
      </c>
      <c r="B3842" s="219" t="s">
        <v>8266</v>
      </c>
      <c r="C3842" s="219" t="s">
        <v>8023</v>
      </c>
      <c r="D3842" s="219" t="s">
        <v>8065</v>
      </c>
      <c r="E3842" s="219" t="s">
        <v>7714</v>
      </c>
      <c r="F3842" s="219" t="s">
        <v>6394</v>
      </c>
      <c r="G3842" s="219" t="s">
        <v>7798</v>
      </c>
      <c r="H3842" s="219" t="s">
        <v>5990</v>
      </c>
      <c r="I3842" s="220" t="s">
        <v>8352</v>
      </c>
      <c r="J3842" s="221">
        <v>2700</v>
      </c>
      <c r="K3842" s="221">
        <v>5</v>
      </c>
      <c r="L3842" s="221">
        <v>13500</v>
      </c>
    </row>
    <row r="3843" spans="1:12" s="167" customFormat="1">
      <c r="A3843" s="218" t="str">
        <f t="shared" si="26"/>
        <v>O221016058328일반상품</v>
      </c>
      <c r="B3843" s="219" t="s">
        <v>8266</v>
      </c>
      <c r="C3843" s="219" t="s">
        <v>8023</v>
      </c>
      <c r="D3843" s="219" t="s">
        <v>8065</v>
      </c>
      <c r="E3843" s="219" t="s">
        <v>7714</v>
      </c>
      <c r="F3843" s="219" t="s">
        <v>6394</v>
      </c>
      <c r="G3843" s="219" t="s">
        <v>7798</v>
      </c>
      <c r="H3843" s="219" t="s">
        <v>5990</v>
      </c>
      <c r="I3843" s="220" t="s">
        <v>8589</v>
      </c>
      <c r="J3843" s="221">
        <v>3000</v>
      </c>
      <c r="K3843" s="221">
        <v>1</v>
      </c>
      <c r="L3843" s="221">
        <v>3000</v>
      </c>
    </row>
    <row r="3844" spans="1:12" s="167" customFormat="1">
      <c r="A3844" s="218" t="str">
        <f t="shared" si="26"/>
        <v>O221016058328일반상품</v>
      </c>
      <c r="B3844" s="219" t="s">
        <v>8266</v>
      </c>
      <c r="C3844" s="219" t="s">
        <v>8023</v>
      </c>
      <c r="D3844" s="219" t="s">
        <v>8065</v>
      </c>
      <c r="E3844" s="219" t="s">
        <v>7714</v>
      </c>
      <c r="F3844" s="219" t="s">
        <v>6394</v>
      </c>
      <c r="G3844" s="219" t="s">
        <v>7798</v>
      </c>
      <c r="H3844" s="219" t="s">
        <v>5990</v>
      </c>
      <c r="I3844" s="220" t="s">
        <v>8824</v>
      </c>
      <c r="J3844" s="221">
        <v>23500</v>
      </c>
      <c r="K3844" s="221">
        <v>1</v>
      </c>
      <c r="L3844" s="221">
        <v>23500</v>
      </c>
    </row>
    <row r="3845" spans="1:12" s="167" customFormat="1">
      <c r="A3845" s="218" t="str">
        <f t="shared" si="26"/>
        <v>O221016058328일반상품</v>
      </c>
      <c r="B3845" s="219" t="s">
        <v>8266</v>
      </c>
      <c r="C3845" s="219" t="s">
        <v>8023</v>
      </c>
      <c r="D3845" s="219" t="s">
        <v>8065</v>
      </c>
      <c r="E3845" s="219" t="s">
        <v>7714</v>
      </c>
      <c r="F3845" s="219" t="s">
        <v>6394</v>
      </c>
      <c r="G3845" s="219" t="s">
        <v>7798</v>
      </c>
      <c r="H3845" s="219" t="s">
        <v>5990</v>
      </c>
      <c r="I3845" s="220" t="s">
        <v>8069</v>
      </c>
      <c r="J3845" s="221">
        <v>2700</v>
      </c>
      <c r="K3845" s="221">
        <v>2</v>
      </c>
      <c r="L3845" s="221">
        <v>5400</v>
      </c>
    </row>
    <row r="3846" spans="1:12" s="167" customFormat="1">
      <c r="A3846" s="218" t="str">
        <f t="shared" si="26"/>
        <v>O221016058328일반상품</v>
      </c>
      <c r="B3846" s="219" t="s">
        <v>8266</v>
      </c>
      <c r="C3846" s="219" t="s">
        <v>8023</v>
      </c>
      <c r="D3846" s="219" t="s">
        <v>8065</v>
      </c>
      <c r="E3846" s="219" t="s">
        <v>7714</v>
      </c>
      <c r="F3846" s="219" t="s">
        <v>6394</v>
      </c>
      <c r="G3846" s="219" t="s">
        <v>7798</v>
      </c>
      <c r="H3846" s="219" t="s">
        <v>5990</v>
      </c>
      <c r="I3846" s="220" t="s">
        <v>7214</v>
      </c>
      <c r="J3846" s="221">
        <v>2810</v>
      </c>
      <c r="K3846" s="221">
        <v>3</v>
      </c>
      <c r="L3846" s="221">
        <v>8430</v>
      </c>
    </row>
    <row r="3847" spans="1:12" s="167" customFormat="1">
      <c r="A3847" s="218" t="str">
        <f t="shared" si="26"/>
        <v>O221016058328일반상품</v>
      </c>
      <c r="B3847" s="219" t="s">
        <v>8266</v>
      </c>
      <c r="C3847" s="219" t="s">
        <v>8023</v>
      </c>
      <c r="D3847" s="219" t="s">
        <v>8065</v>
      </c>
      <c r="E3847" s="219" t="s">
        <v>7714</v>
      </c>
      <c r="F3847" s="219" t="s">
        <v>6394</v>
      </c>
      <c r="G3847" s="219" t="s">
        <v>7798</v>
      </c>
      <c r="H3847" s="219" t="s">
        <v>5990</v>
      </c>
      <c r="I3847" s="220" t="s">
        <v>7195</v>
      </c>
      <c r="J3847" s="221">
        <v>3710</v>
      </c>
      <c r="K3847" s="221">
        <v>1</v>
      </c>
      <c r="L3847" s="221">
        <v>3710</v>
      </c>
    </row>
    <row r="3848" spans="1:12" s="167" customFormat="1">
      <c r="A3848" s="218" t="str">
        <f t="shared" si="26"/>
        <v>O221016058328일반상품</v>
      </c>
      <c r="B3848" s="219" t="s">
        <v>8266</v>
      </c>
      <c r="C3848" s="219" t="s">
        <v>8023</v>
      </c>
      <c r="D3848" s="219" t="s">
        <v>8065</v>
      </c>
      <c r="E3848" s="219" t="s">
        <v>7714</v>
      </c>
      <c r="F3848" s="219" t="s">
        <v>6394</v>
      </c>
      <c r="G3848" s="219" t="s">
        <v>7798</v>
      </c>
      <c r="H3848" s="219" t="s">
        <v>5990</v>
      </c>
      <c r="I3848" s="220" t="s">
        <v>7240</v>
      </c>
      <c r="J3848" s="221">
        <v>2900</v>
      </c>
      <c r="K3848" s="221">
        <v>1</v>
      </c>
      <c r="L3848" s="221">
        <v>2900</v>
      </c>
    </row>
    <row r="3849" spans="1:12" s="167" customFormat="1">
      <c r="A3849" s="218" t="str">
        <f t="shared" si="26"/>
        <v>O221016058328일반상품</v>
      </c>
      <c r="B3849" s="219" t="s">
        <v>8266</v>
      </c>
      <c r="C3849" s="219" t="s">
        <v>8023</v>
      </c>
      <c r="D3849" s="219" t="s">
        <v>8065</v>
      </c>
      <c r="E3849" s="219" t="s">
        <v>7714</v>
      </c>
      <c r="F3849" s="219" t="s">
        <v>6394</v>
      </c>
      <c r="G3849" s="219" t="s">
        <v>7798</v>
      </c>
      <c r="H3849" s="219" t="s">
        <v>5990</v>
      </c>
      <c r="I3849" s="220" t="s">
        <v>7232</v>
      </c>
      <c r="J3849" s="221">
        <v>3550</v>
      </c>
      <c r="K3849" s="221">
        <v>2</v>
      </c>
      <c r="L3849" s="221">
        <v>7100</v>
      </c>
    </row>
    <row r="3850" spans="1:12" s="167" customFormat="1">
      <c r="A3850" s="218" t="str">
        <f t="shared" si="26"/>
        <v>O221016058328일반상품</v>
      </c>
      <c r="B3850" s="219" t="s">
        <v>8266</v>
      </c>
      <c r="C3850" s="219" t="s">
        <v>8023</v>
      </c>
      <c r="D3850" s="219" t="s">
        <v>8065</v>
      </c>
      <c r="E3850" s="219" t="s">
        <v>7714</v>
      </c>
      <c r="F3850" s="219" t="s">
        <v>6394</v>
      </c>
      <c r="G3850" s="219" t="s">
        <v>7798</v>
      </c>
      <c r="H3850" s="219" t="s">
        <v>5990</v>
      </c>
      <c r="I3850" s="220" t="s">
        <v>8334</v>
      </c>
      <c r="J3850" s="221">
        <v>1640</v>
      </c>
      <c r="K3850" s="221">
        <v>1</v>
      </c>
      <c r="L3850" s="221">
        <v>1640</v>
      </c>
    </row>
    <row r="3851" spans="1:12" s="167" customFormat="1">
      <c r="A3851" s="218" t="str">
        <f t="shared" si="26"/>
        <v>O221016058328일반상품</v>
      </c>
      <c r="B3851" s="219" t="s">
        <v>8266</v>
      </c>
      <c r="C3851" s="219" t="s">
        <v>8023</v>
      </c>
      <c r="D3851" s="219" t="s">
        <v>8065</v>
      </c>
      <c r="E3851" s="219" t="s">
        <v>7714</v>
      </c>
      <c r="F3851" s="219" t="s">
        <v>6394</v>
      </c>
      <c r="G3851" s="219" t="s">
        <v>7798</v>
      </c>
      <c r="H3851" s="219" t="s">
        <v>5990</v>
      </c>
      <c r="I3851" s="220" t="s">
        <v>8887</v>
      </c>
      <c r="J3851" s="221">
        <v>2700</v>
      </c>
      <c r="K3851" s="221">
        <v>1</v>
      </c>
      <c r="L3851" s="221">
        <v>2700</v>
      </c>
    </row>
    <row r="3852" spans="1:12" s="167" customFormat="1">
      <c r="A3852" s="218" t="str">
        <f t="shared" si="26"/>
        <v>O221016058328일반상품</v>
      </c>
      <c r="B3852" s="219" t="s">
        <v>8266</v>
      </c>
      <c r="C3852" s="219" t="s">
        <v>8023</v>
      </c>
      <c r="D3852" s="219" t="s">
        <v>8065</v>
      </c>
      <c r="E3852" s="219" t="s">
        <v>7714</v>
      </c>
      <c r="F3852" s="219" t="s">
        <v>6394</v>
      </c>
      <c r="G3852" s="219" t="s">
        <v>7798</v>
      </c>
      <c r="H3852" s="219" t="s">
        <v>5990</v>
      </c>
      <c r="I3852" s="220" t="s">
        <v>8938</v>
      </c>
      <c r="J3852" s="221">
        <v>2500</v>
      </c>
      <c r="K3852" s="221">
        <v>1</v>
      </c>
      <c r="L3852" s="221">
        <v>2500</v>
      </c>
    </row>
    <row r="3853" spans="1:12" s="167" customFormat="1">
      <c r="A3853" s="218" t="str">
        <f t="shared" si="26"/>
        <v>O221016058328일반상품</v>
      </c>
      <c r="B3853" s="219" t="s">
        <v>8266</v>
      </c>
      <c r="C3853" s="219" t="s">
        <v>8023</v>
      </c>
      <c r="D3853" s="219" t="s">
        <v>8065</v>
      </c>
      <c r="E3853" s="219" t="s">
        <v>7714</v>
      </c>
      <c r="F3853" s="219" t="s">
        <v>6394</v>
      </c>
      <c r="G3853" s="219" t="s">
        <v>7798</v>
      </c>
      <c r="H3853" s="219" t="s">
        <v>5990</v>
      </c>
      <c r="I3853" s="220" t="s">
        <v>7266</v>
      </c>
      <c r="J3853" s="221">
        <v>10000</v>
      </c>
      <c r="K3853" s="221">
        <v>1</v>
      </c>
      <c r="L3853" s="221">
        <v>10000</v>
      </c>
    </row>
    <row r="3854" spans="1:12" s="167" customFormat="1">
      <c r="A3854" s="218" t="str">
        <f t="shared" si="26"/>
        <v>O221016058328일반상품</v>
      </c>
      <c r="B3854" s="219" t="s">
        <v>8266</v>
      </c>
      <c r="C3854" s="219" t="s">
        <v>8023</v>
      </c>
      <c r="D3854" s="219" t="s">
        <v>8065</v>
      </c>
      <c r="E3854" s="219" t="s">
        <v>7714</v>
      </c>
      <c r="F3854" s="219" t="s">
        <v>6394</v>
      </c>
      <c r="G3854" s="219" t="s">
        <v>7798</v>
      </c>
      <c r="H3854" s="219" t="s">
        <v>5990</v>
      </c>
      <c r="I3854" s="220" t="s">
        <v>7216</v>
      </c>
      <c r="J3854" s="221">
        <v>3930</v>
      </c>
      <c r="K3854" s="221">
        <v>1</v>
      </c>
      <c r="L3854" s="221">
        <v>3930</v>
      </c>
    </row>
    <row r="3855" spans="1:12" s="167" customFormat="1">
      <c r="A3855" s="218" t="str">
        <f t="shared" si="26"/>
        <v>O221016058328일반상품</v>
      </c>
      <c r="B3855" s="219" t="s">
        <v>8266</v>
      </c>
      <c r="C3855" s="219" t="s">
        <v>8023</v>
      </c>
      <c r="D3855" s="219" t="s">
        <v>8065</v>
      </c>
      <c r="E3855" s="219" t="s">
        <v>7714</v>
      </c>
      <c r="F3855" s="219" t="s">
        <v>6394</v>
      </c>
      <c r="G3855" s="219" t="s">
        <v>7798</v>
      </c>
      <c r="H3855" s="219" t="s">
        <v>5990</v>
      </c>
      <c r="I3855" s="220" t="s">
        <v>7202</v>
      </c>
      <c r="J3855" s="221">
        <v>5200</v>
      </c>
      <c r="K3855" s="221">
        <v>1</v>
      </c>
      <c r="L3855" s="221">
        <v>5200</v>
      </c>
    </row>
    <row r="3856" spans="1:12" s="167" customFormat="1">
      <c r="A3856" s="218" t="str">
        <f t="shared" si="26"/>
        <v>O221016058327일반상품</v>
      </c>
      <c r="B3856" s="219" t="s">
        <v>8267</v>
      </c>
      <c r="C3856" s="219" t="s">
        <v>8023</v>
      </c>
      <c r="D3856" s="219" t="s">
        <v>8065</v>
      </c>
      <c r="E3856" s="219" t="s">
        <v>7707</v>
      </c>
      <c r="F3856" s="219" t="s">
        <v>7718</v>
      </c>
      <c r="G3856" s="219" t="s">
        <v>7960</v>
      </c>
      <c r="H3856" s="219" t="s">
        <v>5990</v>
      </c>
      <c r="I3856" s="220" t="s">
        <v>7986</v>
      </c>
      <c r="J3856" s="221">
        <v>1100</v>
      </c>
      <c r="K3856" s="221">
        <v>8</v>
      </c>
      <c r="L3856" s="221">
        <v>8800</v>
      </c>
    </row>
    <row r="3857" spans="1:12" s="167" customFormat="1">
      <c r="A3857" s="218" t="str">
        <f t="shared" si="26"/>
        <v>O221016058327일반상품</v>
      </c>
      <c r="B3857" s="219" t="s">
        <v>8267</v>
      </c>
      <c r="C3857" s="219" t="s">
        <v>8023</v>
      </c>
      <c r="D3857" s="219" t="s">
        <v>8065</v>
      </c>
      <c r="E3857" s="219" t="s">
        <v>7707</v>
      </c>
      <c r="F3857" s="219" t="s">
        <v>7718</v>
      </c>
      <c r="G3857" s="219" t="s">
        <v>7960</v>
      </c>
      <c r="H3857" s="219" t="s">
        <v>5990</v>
      </c>
      <c r="I3857" s="220" t="s">
        <v>8381</v>
      </c>
      <c r="J3857" s="221">
        <v>3180</v>
      </c>
      <c r="K3857" s="221">
        <v>1</v>
      </c>
      <c r="L3857" s="221">
        <v>3180</v>
      </c>
    </row>
    <row r="3858" spans="1:12" s="167" customFormat="1">
      <c r="A3858" s="218" t="str">
        <f t="shared" si="26"/>
        <v>O221016058327일반상품</v>
      </c>
      <c r="B3858" s="219" t="s">
        <v>8267</v>
      </c>
      <c r="C3858" s="219" t="s">
        <v>8023</v>
      </c>
      <c r="D3858" s="219" t="s">
        <v>8065</v>
      </c>
      <c r="E3858" s="219" t="s">
        <v>7707</v>
      </c>
      <c r="F3858" s="219" t="s">
        <v>7718</v>
      </c>
      <c r="G3858" s="219" t="s">
        <v>7960</v>
      </c>
      <c r="H3858" s="219" t="s">
        <v>5990</v>
      </c>
      <c r="I3858" s="220" t="s">
        <v>7931</v>
      </c>
      <c r="J3858" s="221">
        <v>3180</v>
      </c>
      <c r="K3858" s="221">
        <v>1</v>
      </c>
      <c r="L3858" s="221">
        <v>3180</v>
      </c>
    </row>
    <row r="3859" spans="1:12" s="167" customFormat="1">
      <c r="A3859" s="218" t="str">
        <f t="shared" si="26"/>
        <v>O221016058327일반상품</v>
      </c>
      <c r="B3859" s="219" t="s">
        <v>8267</v>
      </c>
      <c r="C3859" s="219" t="s">
        <v>8023</v>
      </c>
      <c r="D3859" s="219" t="s">
        <v>8065</v>
      </c>
      <c r="E3859" s="219" t="s">
        <v>7707</v>
      </c>
      <c r="F3859" s="219" t="s">
        <v>7718</v>
      </c>
      <c r="G3859" s="219" t="s">
        <v>7960</v>
      </c>
      <c r="H3859" s="219" t="s">
        <v>5990</v>
      </c>
      <c r="I3859" s="220" t="s">
        <v>8474</v>
      </c>
      <c r="J3859" s="221">
        <v>15000</v>
      </c>
      <c r="K3859" s="221">
        <v>1</v>
      </c>
      <c r="L3859" s="221">
        <v>15000</v>
      </c>
    </row>
    <row r="3860" spans="1:12" s="167" customFormat="1">
      <c r="A3860" s="218" t="str">
        <f t="shared" si="26"/>
        <v>O221016058327일반상품</v>
      </c>
      <c r="B3860" s="219" t="s">
        <v>8267</v>
      </c>
      <c r="C3860" s="219" t="s">
        <v>8023</v>
      </c>
      <c r="D3860" s="219" t="s">
        <v>8065</v>
      </c>
      <c r="E3860" s="219" t="s">
        <v>7707</v>
      </c>
      <c r="F3860" s="219" t="s">
        <v>7718</v>
      </c>
      <c r="G3860" s="219" t="s">
        <v>7960</v>
      </c>
      <c r="H3860" s="219" t="s">
        <v>5990</v>
      </c>
      <c r="I3860" s="220" t="s">
        <v>8382</v>
      </c>
      <c r="J3860" s="221">
        <v>1450</v>
      </c>
      <c r="K3860" s="221">
        <v>5</v>
      </c>
      <c r="L3860" s="221">
        <v>7250</v>
      </c>
    </row>
    <row r="3861" spans="1:12" s="167" customFormat="1">
      <c r="A3861" s="218" t="str">
        <f t="shared" si="26"/>
        <v>O221016058327일반상품</v>
      </c>
      <c r="B3861" s="219" t="s">
        <v>8267</v>
      </c>
      <c r="C3861" s="219" t="s">
        <v>8023</v>
      </c>
      <c r="D3861" s="219" t="s">
        <v>8065</v>
      </c>
      <c r="E3861" s="219" t="s">
        <v>7707</v>
      </c>
      <c r="F3861" s="219" t="s">
        <v>7718</v>
      </c>
      <c r="G3861" s="219" t="s">
        <v>7960</v>
      </c>
      <c r="H3861" s="219" t="s">
        <v>5990</v>
      </c>
      <c r="I3861" s="220" t="s">
        <v>8604</v>
      </c>
      <c r="J3861" s="221">
        <v>12000</v>
      </c>
      <c r="K3861" s="221">
        <v>1</v>
      </c>
      <c r="L3861" s="221">
        <v>12000</v>
      </c>
    </row>
    <row r="3862" spans="1:12" s="167" customFormat="1">
      <c r="A3862" s="218" t="str">
        <f t="shared" si="26"/>
        <v>O221016058327일반상품</v>
      </c>
      <c r="B3862" s="219" t="s">
        <v>8267</v>
      </c>
      <c r="C3862" s="219" t="s">
        <v>8023</v>
      </c>
      <c r="D3862" s="219" t="s">
        <v>8065</v>
      </c>
      <c r="E3862" s="219" t="s">
        <v>7707</v>
      </c>
      <c r="F3862" s="219" t="s">
        <v>7718</v>
      </c>
      <c r="G3862" s="219" t="s">
        <v>7960</v>
      </c>
      <c r="H3862" s="219" t="s">
        <v>5990</v>
      </c>
      <c r="I3862" s="220" t="s">
        <v>8383</v>
      </c>
      <c r="J3862" s="221">
        <v>5090</v>
      </c>
      <c r="K3862" s="221">
        <v>1</v>
      </c>
      <c r="L3862" s="221">
        <v>5090</v>
      </c>
    </row>
    <row r="3863" spans="1:12" s="167" customFormat="1">
      <c r="A3863" s="218" t="str">
        <f t="shared" si="26"/>
        <v>O221016058327일반상품</v>
      </c>
      <c r="B3863" s="219" t="s">
        <v>8267</v>
      </c>
      <c r="C3863" s="219" t="s">
        <v>8023</v>
      </c>
      <c r="D3863" s="219" t="s">
        <v>8065</v>
      </c>
      <c r="E3863" s="219" t="s">
        <v>7707</v>
      </c>
      <c r="F3863" s="219" t="s">
        <v>7718</v>
      </c>
      <c r="G3863" s="219" t="s">
        <v>7960</v>
      </c>
      <c r="H3863" s="219" t="s">
        <v>5990</v>
      </c>
      <c r="I3863" s="220" t="s">
        <v>8913</v>
      </c>
      <c r="J3863" s="221">
        <v>4880</v>
      </c>
      <c r="K3863" s="221">
        <v>2</v>
      </c>
      <c r="L3863" s="221">
        <v>9760</v>
      </c>
    </row>
    <row r="3864" spans="1:12" s="167" customFormat="1">
      <c r="A3864" s="218" t="str">
        <f t="shared" si="26"/>
        <v>O221016058327일반상품</v>
      </c>
      <c r="B3864" s="219" t="s">
        <v>8267</v>
      </c>
      <c r="C3864" s="219" t="s">
        <v>8023</v>
      </c>
      <c r="D3864" s="219" t="s">
        <v>8065</v>
      </c>
      <c r="E3864" s="219" t="s">
        <v>7707</v>
      </c>
      <c r="F3864" s="219" t="s">
        <v>7718</v>
      </c>
      <c r="G3864" s="219" t="s">
        <v>7960</v>
      </c>
      <c r="H3864" s="219" t="s">
        <v>5990</v>
      </c>
      <c r="I3864" s="220" t="s">
        <v>7210</v>
      </c>
      <c r="J3864" s="221">
        <v>5020</v>
      </c>
      <c r="K3864" s="221">
        <v>1</v>
      </c>
      <c r="L3864" s="221">
        <v>5020</v>
      </c>
    </row>
    <row r="3865" spans="1:12" s="167" customFormat="1">
      <c r="A3865" s="218" t="str">
        <f t="shared" si="26"/>
        <v>O221016058327일반상품</v>
      </c>
      <c r="B3865" s="219" t="s">
        <v>8267</v>
      </c>
      <c r="C3865" s="219" t="s">
        <v>8023</v>
      </c>
      <c r="D3865" s="219" t="s">
        <v>8065</v>
      </c>
      <c r="E3865" s="219" t="s">
        <v>7707</v>
      </c>
      <c r="F3865" s="219" t="s">
        <v>7718</v>
      </c>
      <c r="G3865" s="219" t="s">
        <v>7960</v>
      </c>
      <c r="H3865" s="219" t="s">
        <v>5990</v>
      </c>
      <c r="I3865" s="220" t="s">
        <v>7190</v>
      </c>
      <c r="J3865" s="221">
        <v>4430</v>
      </c>
      <c r="K3865" s="221">
        <v>2</v>
      </c>
      <c r="L3865" s="221">
        <v>8860</v>
      </c>
    </row>
    <row r="3866" spans="1:12" s="167" customFormat="1">
      <c r="A3866" s="218" t="str">
        <f t="shared" si="26"/>
        <v>O221016058327일반상품</v>
      </c>
      <c r="B3866" s="219" t="s">
        <v>8267</v>
      </c>
      <c r="C3866" s="219" t="s">
        <v>8023</v>
      </c>
      <c r="D3866" s="219" t="s">
        <v>8065</v>
      </c>
      <c r="E3866" s="219" t="s">
        <v>7707</v>
      </c>
      <c r="F3866" s="219" t="s">
        <v>7718</v>
      </c>
      <c r="G3866" s="219" t="s">
        <v>7960</v>
      </c>
      <c r="H3866" s="219" t="s">
        <v>5990</v>
      </c>
      <c r="I3866" s="220" t="s">
        <v>8067</v>
      </c>
      <c r="J3866" s="221">
        <v>19390</v>
      </c>
      <c r="K3866" s="221">
        <v>1</v>
      </c>
      <c r="L3866" s="221">
        <v>19390</v>
      </c>
    </row>
    <row r="3867" spans="1:12" s="167" customFormat="1">
      <c r="A3867" s="218" t="str">
        <f t="shared" si="26"/>
        <v>O221016058327일반상품</v>
      </c>
      <c r="B3867" s="219" t="s">
        <v>8267</v>
      </c>
      <c r="C3867" s="219" t="s">
        <v>8023</v>
      </c>
      <c r="D3867" s="219" t="s">
        <v>8065</v>
      </c>
      <c r="E3867" s="219" t="s">
        <v>7707</v>
      </c>
      <c r="F3867" s="219" t="s">
        <v>7718</v>
      </c>
      <c r="G3867" s="219" t="s">
        <v>7960</v>
      </c>
      <c r="H3867" s="219" t="s">
        <v>5990</v>
      </c>
      <c r="I3867" s="220" t="s">
        <v>8398</v>
      </c>
      <c r="J3867" s="221">
        <v>1140</v>
      </c>
      <c r="K3867" s="221">
        <v>3</v>
      </c>
      <c r="L3867" s="221">
        <v>3420</v>
      </c>
    </row>
    <row r="3868" spans="1:12" s="167" customFormat="1">
      <c r="A3868" s="218" t="str">
        <f t="shared" si="26"/>
        <v>O221016058327일반상품</v>
      </c>
      <c r="B3868" s="219" t="s">
        <v>8267</v>
      </c>
      <c r="C3868" s="219" t="s">
        <v>8023</v>
      </c>
      <c r="D3868" s="219" t="s">
        <v>8065</v>
      </c>
      <c r="E3868" s="219" t="s">
        <v>7707</v>
      </c>
      <c r="F3868" s="219" t="s">
        <v>7718</v>
      </c>
      <c r="G3868" s="219" t="s">
        <v>7960</v>
      </c>
      <c r="H3868" s="219" t="s">
        <v>5990</v>
      </c>
      <c r="I3868" s="220" t="s">
        <v>8624</v>
      </c>
      <c r="J3868" s="221">
        <v>16000</v>
      </c>
      <c r="K3868" s="221">
        <v>1</v>
      </c>
      <c r="L3868" s="221">
        <v>16000</v>
      </c>
    </row>
    <row r="3869" spans="1:12" s="167" customFormat="1">
      <c r="A3869" s="218" t="str">
        <f t="shared" si="26"/>
        <v>O221016058327일반상품</v>
      </c>
      <c r="B3869" s="219" t="s">
        <v>8267</v>
      </c>
      <c r="C3869" s="219" t="s">
        <v>8023</v>
      </c>
      <c r="D3869" s="219" t="s">
        <v>8065</v>
      </c>
      <c r="E3869" s="219" t="s">
        <v>7707</v>
      </c>
      <c r="F3869" s="219" t="s">
        <v>7718</v>
      </c>
      <c r="G3869" s="219" t="s">
        <v>7960</v>
      </c>
      <c r="H3869" s="219" t="s">
        <v>5990</v>
      </c>
      <c r="I3869" s="220" t="s">
        <v>9004</v>
      </c>
      <c r="J3869" s="221">
        <v>11450</v>
      </c>
      <c r="K3869" s="221">
        <v>2</v>
      </c>
      <c r="L3869" s="221">
        <v>22900</v>
      </c>
    </row>
    <row r="3870" spans="1:12" s="167" customFormat="1">
      <c r="A3870" s="218" t="str">
        <f t="shared" si="26"/>
        <v>O221016058327일반상품</v>
      </c>
      <c r="B3870" s="219" t="s">
        <v>8267</v>
      </c>
      <c r="C3870" s="219" t="s">
        <v>8023</v>
      </c>
      <c r="D3870" s="219" t="s">
        <v>8065</v>
      </c>
      <c r="E3870" s="219" t="s">
        <v>7707</v>
      </c>
      <c r="F3870" s="219" t="s">
        <v>7718</v>
      </c>
      <c r="G3870" s="219" t="s">
        <v>7960</v>
      </c>
      <c r="H3870" s="219" t="s">
        <v>5990</v>
      </c>
      <c r="I3870" s="220" t="s">
        <v>7225</v>
      </c>
      <c r="J3870" s="221">
        <v>3910</v>
      </c>
      <c r="K3870" s="221">
        <v>2</v>
      </c>
      <c r="L3870" s="221">
        <v>7820</v>
      </c>
    </row>
    <row r="3871" spans="1:12" s="167" customFormat="1">
      <c r="A3871" s="218" t="str">
        <f t="shared" si="26"/>
        <v>O221016058327일반상품</v>
      </c>
      <c r="B3871" s="219" t="s">
        <v>8267</v>
      </c>
      <c r="C3871" s="219" t="s">
        <v>8023</v>
      </c>
      <c r="D3871" s="219" t="s">
        <v>8065</v>
      </c>
      <c r="E3871" s="219" t="s">
        <v>7707</v>
      </c>
      <c r="F3871" s="219" t="s">
        <v>7718</v>
      </c>
      <c r="G3871" s="219" t="s">
        <v>7960</v>
      </c>
      <c r="H3871" s="219" t="s">
        <v>5990</v>
      </c>
      <c r="I3871" s="220" t="s">
        <v>8328</v>
      </c>
      <c r="J3871" s="221">
        <v>3910</v>
      </c>
      <c r="K3871" s="221">
        <v>1</v>
      </c>
      <c r="L3871" s="221">
        <v>3910</v>
      </c>
    </row>
    <row r="3872" spans="1:12" s="167" customFormat="1">
      <c r="A3872" s="218" t="str">
        <f t="shared" si="26"/>
        <v>O221016058327일반상품</v>
      </c>
      <c r="B3872" s="219" t="s">
        <v>8267</v>
      </c>
      <c r="C3872" s="219" t="s">
        <v>8023</v>
      </c>
      <c r="D3872" s="219" t="s">
        <v>8065</v>
      </c>
      <c r="E3872" s="219" t="s">
        <v>7707</v>
      </c>
      <c r="F3872" s="219" t="s">
        <v>7718</v>
      </c>
      <c r="G3872" s="219" t="s">
        <v>7960</v>
      </c>
      <c r="H3872" s="219" t="s">
        <v>5990</v>
      </c>
      <c r="I3872" s="220" t="s">
        <v>7252</v>
      </c>
      <c r="J3872" s="221">
        <v>2850</v>
      </c>
      <c r="K3872" s="221">
        <v>3</v>
      </c>
      <c r="L3872" s="221">
        <v>8550</v>
      </c>
    </row>
    <row r="3873" spans="1:12" s="167" customFormat="1">
      <c r="A3873" s="218" t="str">
        <f t="shared" si="26"/>
        <v>O221016058327일반상품</v>
      </c>
      <c r="B3873" s="219" t="s">
        <v>8267</v>
      </c>
      <c r="C3873" s="219" t="s">
        <v>8023</v>
      </c>
      <c r="D3873" s="219" t="s">
        <v>8065</v>
      </c>
      <c r="E3873" s="219" t="s">
        <v>7707</v>
      </c>
      <c r="F3873" s="219" t="s">
        <v>7718</v>
      </c>
      <c r="G3873" s="219" t="s">
        <v>7960</v>
      </c>
      <c r="H3873" s="219" t="s">
        <v>5990</v>
      </c>
      <c r="I3873" s="220" t="s">
        <v>7254</v>
      </c>
      <c r="J3873" s="221">
        <v>2850</v>
      </c>
      <c r="K3873" s="221">
        <v>3</v>
      </c>
      <c r="L3873" s="221">
        <v>8550</v>
      </c>
    </row>
    <row r="3874" spans="1:12" s="167" customFormat="1">
      <c r="A3874" s="218" t="str">
        <f t="shared" si="26"/>
        <v>O221016058327일반상품</v>
      </c>
      <c r="B3874" s="219" t="s">
        <v>8267</v>
      </c>
      <c r="C3874" s="219" t="s">
        <v>8023</v>
      </c>
      <c r="D3874" s="219" t="s">
        <v>8065</v>
      </c>
      <c r="E3874" s="219" t="s">
        <v>7707</v>
      </c>
      <c r="F3874" s="219" t="s">
        <v>7718</v>
      </c>
      <c r="G3874" s="219" t="s">
        <v>7960</v>
      </c>
      <c r="H3874" s="219" t="s">
        <v>5990</v>
      </c>
      <c r="I3874" s="220" t="s">
        <v>8450</v>
      </c>
      <c r="J3874" s="221">
        <v>1400</v>
      </c>
      <c r="K3874" s="221">
        <v>1</v>
      </c>
      <c r="L3874" s="221">
        <v>1400</v>
      </c>
    </row>
    <row r="3875" spans="1:12" s="167" customFormat="1">
      <c r="A3875" s="218" t="str">
        <f t="shared" si="26"/>
        <v>O221016058327일반상품</v>
      </c>
      <c r="B3875" s="219" t="s">
        <v>8267</v>
      </c>
      <c r="C3875" s="219" t="s">
        <v>8023</v>
      </c>
      <c r="D3875" s="219" t="s">
        <v>8065</v>
      </c>
      <c r="E3875" s="219" t="s">
        <v>7707</v>
      </c>
      <c r="F3875" s="219" t="s">
        <v>7718</v>
      </c>
      <c r="G3875" s="219" t="s">
        <v>7960</v>
      </c>
      <c r="H3875" s="219" t="s">
        <v>5990</v>
      </c>
      <c r="I3875" s="220" t="s">
        <v>8387</v>
      </c>
      <c r="J3875" s="221">
        <v>4890</v>
      </c>
      <c r="K3875" s="221">
        <v>1</v>
      </c>
      <c r="L3875" s="221">
        <v>4890</v>
      </c>
    </row>
    <row r="3876" spans="1:12" s="167" customFormat="1">
      <c r="A3876" s="218" t="str">
        <f t="shared" si="26"/>
        <v>O221016058327일반상품</v>
      </c>
      <c r="B3876" s="219" t="s">
        <v>8267</v>
      </c>
      <c r="C3876" s="219" t="s">
        <v>8023</v>
      </c>
      <c r="D3876" s="219" t="s">
        <v>8065</v>
      </c>
      <c r="E3876" s="219" t="s">
        <v>7707</v>
      </c>
      <c r="F3876" s="219" t="s">
        <v>7718</v>
      </c>
      <c r="G3876" s="219" t="s">
        <v>7960</v>
      </c>
      <c r="H3876" s="219" t="s">
        <v>5990</v>
      </c>
      <c r="I3876" s="220" t="s">
        <v>7228</v>
      </c>
      <c r="J3876" s="221">
        <v>1250</v>
      </c>
      <c r="K3876" s="221">
        <v>2</v>
      </c>
      <c r="L3876" s="221">
        <v>2500</v>
      </c>
    </row>
    <row r="3877" spans="1:12" s="167" customFormat="1">
      <c r="A3877" s="218" t="str">
        <f t="shared" si="26"/>
        <v>O221016058327일반상품</v>
      </c>
      <c r="B3877" s="219" t="s">
        <v>8267</v>
      </c>
      <c r="C3877" s="219" t="s">
        <v>8023</v>
      </c>
      <c r="D3877" s="219" t="s">
        <v>8065</v>
      </c>
      <c r="E3877" s="219" t="s">
        <v>7707</v>
      </c>
      <c r="F3877" s="219" t="s">
        <v>7718</v>
      </c>
      <c r="G3877" s="219" t="s">
        <v>7960</v>
      </c>
      <c r="H3877" s="219" t="s">
        <v>5990</v>
      </c>
      <c r="I3877" s="220" t="s">
        <v>7222</v>
      </c>
      <c r="J3877" s="221">
        <v>10000</v>
      </c>
      <c r="K3877" s="221">
        <v>1</v>
      </c>
      <c r="L3877" s="221">
        <v>10000</v>
      </c>
    </row>
    <row r="3878" spans="1:12" s="167" customFormat="1">
      <c r="A3878" s="218" t="str">
        <f t="shared" si="26"/>
        <v>O221016058327일반상품</v>
      </c>
      <c r="B3878" s="219" t="s">
        <v>8267</v>
      </c>
      <c r="C3878" s="219" t="s">
        <v>8023</v>
      </c>
      <c r="D3878" s="219" t="s">
        <v>8065</v>
      </c>
      <c r="E3878" s="219" t="s">
        <v>7707</v>
      </c>
      <c r="F3878" s="219" t="s">
        <v>7718</v>
      </c>
      <c r="G3878" s="219" t="s">
        <v>7960</v>
      </c>
      <c r="H3878" s="219" t="s">
        <v>5990</v>
      </c>
      <c r="I3878" s="220" t="s">
        <v>8666</v>
      </c>
      <c r="J3878" s="221">
        <v>5500</v>
      </c>
      <c r="K3878" s="221">
        <v>1</v>
      </c>
      <c r="L3878" s="221">
        <v>5500</v>
      </c>
    </row>
    <row r="3879" spans="1:12" s="167" customFormat="1">
      <c r="A3879" s="218" t="str">
        <f t="shared" si="26"/>
        <v>O221016058327일반상품</v>
      </c>
      <c r="B3879" s="219" t="s">
        <v>8267</v>
      </c>
      <c r="C3879" s="219" t="s">
        <v>8023</v>
      </c>
      <c r="D3879" s="219" t="s">
        <v>8065</v>
      </c>
      <c r="E3879" s="219" t="s">
        <v>7707</v>
      </c>
      <c r="F3879" s="219" t="s">
        <v>7718</v>
      </c>
      <c r="G3879" s="219" t="s">
        <v>7960</v>
      </c>
      <c r="H3879" s="219" t="s">
        <v>5990</v>
      </c>
      <c r="I3879" s="220" t="s">
        <v>8643</v>
      </c>
      <c r="J3879" s="221">
        <v>1430</v>
      </c>
      <c r="K3879" s="221">
        <v>1</v>
      </c>
      <c r="L3879" s="221">
        <v>1430</v>
      </c>
    </row>
    <row r="3880" spans="1:12" s="167" customFormat="1">
      <c r="A3880" s="218" t="str">
        <f t="shared" si="26"/>
        <v>O221016058327일반상품</v>
      </c>
      <c r="B3880" s="219" t="s">
        <v>8267</v>
      </c>
      <c r="C3880" s="219" t="s">
        <v>8023</v>
      </c>
      <c r="D3880" s="219" t="s">
        <v>8065</v>
      </c>
      <c r="E3880" s="219" t="s">
        <v>7707</v>
      </c>
      <c r="F3880" s="219" t="s">
        <v>7718</v>
      </c>
      <c r="G3880" s="219" t="s">
        <v>7960</v>
      </c>
      <c r="H3880" s="219" t="s">
        <v>5990</v>
      </c>
      <c r="I3880" s="220" t="s">
        <v>8400</v>
      </c>
      <c r="J3880" s="221">
        <v>1230</v>
      </c>
      <c r="K3880" s="221">
        <v>5</v>
      </c>
      <c r="L3880" s="221">
        <v>6150</v>
      </c>
    </row>
    <row r="3881" spans="1:12" s="167" customFormat="1">
      <c r="A3881" s="218" t="str">
        <f t="shared" si="26"/>
        <v>O221016058327일반상품</v>
      </c>
      <c r="B3881" s="219" t="s">
        <v>8267</v>
      </c>
      <c r="C3881" s="219" t="s">
        <v>8023</v>
      </c>
      <c r="D3881" s="219" t="s">
        <v>8065</v>
      </c>
      <c r="E3881" s="219" t="s">
        <v>7707</v>
      </c>
      <c r="F3881" s="219" t="s">
        <v>7718</v>
      </c>
      <c r="G3881" s="219" t="s">
        <v>7960</v>
      </c>
      <c r="H3881" s="219" t="s">
        <v>5990</v>
      </c>
      <c r="I3881" s="220" t="s">
        <v>7220</v>
      </c>
      <c r="J3881" s="221">
        <v>670</v>
      </c>
      <c r="K3881" s="221">
        <v>5</v>
      </c>
      <c r="L3881" s="221">
        <v>3350</v>
      </c>
    </row>
    <row r="3882" spans="1:12" s="167" customFormat="1">
      <c r="A3882" s="218" t="str">
        <f t="shared" si="26"/>
        <v>O221016058327일반상품</v>
      </c>
      <c r="B3882" s="219" t="s">
        <v>8267</v>
      </c>
      <c r="C3882" s="219" t="s">
        <v>8023</v>
      </c>
      <c r="D3882" s="219" t="s">
        <v>8065</v>
      </c>
      <c r="E3882" s="219" t="s">
        <v>7707</v>
      </c>
      <c r="F3882" s="219" t="s">
        <v>7718</v>
      </c>
      <c r="G3882" s="219" t="s">
        <v>7960</v>
      </c>
      <c r="H3882" s="219" t="s">
        <v>5990</v>
      </c>
      <c r="I3882" s="220" t="s">
        <v>8869</v>
      </c>
      <c r="J3882" s="221">
        <v>1270</v>
      </c>
      <c r="K3882" s="221">
        <v>2</v>
      </c>
      <c r="L3882" s="221">
        <v>2540</v>
      </c>
    </row>
    <row r="3883" spans="1:12" s="167" customFormat="1">
      <c r="A3883" s="218" t="str">
        <f t="shared" si="26"/>
        <v>O221016058327일반상품</v>
      </c>
      <c r="B3883" s="219" t="s">
        <v>8267</v>
      </c>
      <c r="C3883" s="219" t="s">
        <v>8023</v>
      </c>
      <c r="D3883" s="219" t="s">
        <v>8065</v>
      </c>
      <c r="E3883" s="219" t="s">
        <v>7707</v>
      </c>
      <c r="F3883" s="219" t="s">
        <v>7718</v>
      </c>
      <c r="G3883" s="219" t="s">
        <v>7960</v>
      </c>
      <c r="H3883" s="219" t="s">
        <v>5990</v>
      </c>
      <c r="I3883" s="220" t="s">
        <v>8353</v>
      </c>
      <c r="J3883" s="221">
        <v>5250</v>
      </c>
      <c r="K3883" s="221">
        <v>1</v>
      </c>
      <c r="L3883" s="221">
        <v>5250</v>
      </c>
    </row>
    <row r="3884" spans="1:12" s="167" customFormat="1">
      <c r="A3884" s="218" t="str">
        <f t="shared" si="26"/>
        <v>O221016058327일반상품</v>
      </c>
      <c r="B3884" s="219" t="s">
        <v>8267</v>
      </c>
      <c r="C3884" s="219" t="s">
        <v>8023</v>
      </c>
      <c r="D3884" s="219" t="s">
        <v>8065</v>
      </c>
      <c r="E3884" s="219" t="s">
        <v>7707</v>
      </c>
      <c r="F3884" s="219" t="s">
        <v>7718</v>
      </c>
      <c r="G3884" s="219" t="s">
        <v>7960</v>
      </c>
      <c r="H3884" s="219" t="s">
        <v>5990</v>
      </c>
      <c r="I3884" s="220" t="s">
        <v>8324</v>
      </c>
      <c r="J3884" s="221">
        <v>3480</v>
      </c>
      <c r="K3884" s="221">
        <v>1</v>
      </c>
      <c r="L3884" s="221">
        <v>3480</v>
      </c>
    </row>
    <row r="3885" spans="1:12" s="167" customFormat="1">
      <c r="A3885" s="218" t="str">
        <f t="shared" si="26"/>
        <v>O221016058327일반상품</v>
      </c>
      <c r="B3885" s="219" t="s">
        <v>8267</v>
      </c>
      <c r="C3885" s="219" t="s">
        <v>8023</v>
      </c>
      <c r="D3885" s="219" t="s">
        <v>8065</v>
      </c>
      <c r="E3885" s="219" t="s">
        <v>7707</v>
      </c>
      <c r="F3885" s="219" t="s">
        <v>7718</v>
      </c>
      <c r="G3885" s="219" t="s">
        <v>7960</v>
      </c>
      <c r="H3885" s="219" t="s">
        <v>5990</v>
      </c>
      <c r="I3885" s="220" t="s">
        <v>8871</v>
      </c>
      <c r="J3885" s="221">
        <v>2100</v>
      </c>
      <c r="K3885" s="221">
        <v>1</v>
      </c>
      <c r="L3885" s="221">
        <v>2100</v>
      </c>
    </row>
    <row r="3886" spans="1:12" s="167" customFormat="1">
      <c r="A3886" s="218" t="str">
        <f t="shared" si="26"/>
        <v>O221016058327일반상품</v>
      </c>
      <c r="B3886" s="219" t="s">
        <v>8267</v>
      </c>
      <c r="C3886" s="219" t="s">
        <v>8023</v>
      </c>
      <c r="D3886" s="219" t="s">
        <v>8065</v>
      </c>
      <c r="E3886" s="219" t="s">
        <v>7707</v>
      </c>
      <c r="F3886" s="219" t="s">
        <v>7718</v>
      </c>
      <c r="G3886" s="219" t="s">
        <v>7960</v>
      </c>
      <c r="H3886" s="219" t="s">
        <v>5990</v>
      </c>
      <c r="I3886" s="220" t="s">
        <v>7229</v>
      </c>
      <c r="J3886" s="221">
        <v>5900</v>
      </c>
      <c r="K3886" s="221">
        <v>2</v>
      </c>
      <c r="L3886" s="221">
        <v>11800</v>
      </c>
    </row>
    <row r="3887" spans="1:12" s="167" customFormat="1">
      <c r="A3887" s="218" t="str">
        <f t="shared" si="26"/>
        <v>O221016058327일반상품</v>
      </c>
      <c r="B3887" s="219" t="s">
        <v>8267</v>
      </c>
      <c r="C3887" s="219" t="s">
        <v>8023</v>
      </c>
      <c r="D3887" s="219" t="s">
        <v>8065</v>
      </c>
      <c r="E3887" s="219" t="s">
        <v>7707</v>
      </c>
      <c r="F3887" s="219" t="s">
        <v>7718</v>
      </c>
      <c r="G3887" s="219" t="s">
        <v>7960</v>
      </c>
      <c r="H3887" s="219" t="s">
        <v>5990</v>
      </c>
      <c r="I3887" s="220" t="s">
        <v>8908</v>
      </c>
      <c r="J3887" s="221">
        <v>1800</v>
      </c>
      <c r="K3887" s="221">
        <v>2</v>
      </c>
      <c r="L3887" s="221">
        <v>3600</v>
      </c>
    </row>
    <row r="3888" spans="1:12" s="167" customFormat="1">
      <c r="A3888" s="218" t="str">
        <f t="shared" si="26"/>
        <v>O221016058327일반상품</v>
      </c>
      <c r="B3888" s="219" t="s">
        <v>8267</v>
      </c>
      <c r="C3888" s="219" t="s">
        <v>8023</v>
      </c>
      <c r="D3888" s="219" t="s">
        <v>8065</v>
      </c>
      <c r="E3888" s="219" t="s">
        <v>7707</v>
      </c>
      <c r="F3888" s="219" t="s">
        <v>7718</v>
      </c>
      <c r="G3888" s="219" t="s">
        <v>7960</v>
      </c>
      <c r="H3888" s="219" t="s">
        <v>5990</v>
      </c>
      <c r="I3888" s="220" t="s">
        <v>7231</v>
      </c>
      <c r="J3888" s="221">
        <v>5900</v>
      </c>
      <c r="K3888" s="221">
        <v>2</v>
      </c>
      <c r="L3888" s="221">
        <v>11800</v>
      </c>
    </row>
    <row r="3889" spans="1:12" s="167" customFormat="1">
      <c r="A3889" s="218" t="str">
        <f t="shared" si="26"/>
        <v>O221016058327일반상품</v>
      </c>
      <c r="B3889" s="219" t="s">
        <v>8267</v>
      </c>
      <c r="C3889" s="219" t="s">
        <v>8023</v>
      </c>
      <c r="D3889" s="219" t="s">
        <v>8065</v>
      </c>
      <c r="E3889" s="219" t="s">
        <v>7707</v>
      </c>
      <c r="F3889" s="219" t="s">
        <v>7718</v>
      </c>
      <c r="G3889" s="219" t="s">
        <v>7960</v>
      </c>
      <c r="H3889" s="219" t="s">
        <v>5990</v>
      </c>
      <c r="I3889" s="220" t="s">
        <v>7298</v>
      </c>
      <c r="J3889" s="221">
        <v>5960</v>
      </c>
      <c r="K3889" s="221">
        <v>1</v>
      </c>
      <c r="L3889" s="221">
        <v>5960</v>
      </c>
    </row>
    <row r="3890" spans="1:12" s="167" customFormat="1">
      <c r="A3890" s="218" t="str">
        <f t="shared" si="26"/>
        <v>O221016058327일반상품</v>
      </c>
      <c r="B3890" s="219" t="s">
        <v>8267</v>
      </c>
      <c r="C3890" s="219" t="s">
        <v>8023</v>
      </c>
      <c r="D3890" s="219" t="s">
        <v>8065</v>
      </c>
      <c r="E3890" s="219" t="s">
        <v>7707</v>
      </c>
      <c r="F3890" s="219" t="s">
        <v>7718</v>
      </c>
      <c r="G3890" s="219" t="s">
        <v>7960</v>
      </c>
      <c r="H3890" s="219" t="s">
        <v>5990</v>
      </c>
      <c r="I3890" s="220" t="s">
        <v>8909</v>
      </c>
      <c r="J3890" s="221">
        <v>1810</v>
      </c>
      <c r="K3890" s="221">
        <v>4</v>
      </c>
      <c r="L3890" s="221">
        <v>7240</v>
      </c>
    </row>
    <row r="3891" spans="1:12" s="167" customFormat="1">
      <c r="A3891" s="218" t="str">
        <f t="shared" si="26"/>
        <v>O221016058327일반상품</v>
      </c>
      <c r="B3891" s="219" t="s">
        <v>8267</v>
      </c>
      <c r="C3891" s="219" t="s">
        <v>8023</v>
      </c>
      <c r="D3891" s="219" t="s">
        <v>8065</v>
      </c>
      <c r="E3891" s="219" t="s">
        <v>7707</v>
      </c>
      <c r="F3891" s="219" t="s">
        <v>7718</v>
      </c>
      <c r="G3891" s="219" t="s">
        <v>7960</v>
      </c>
      <c r="H3891" s="219" t="s">
        <v>5990</v>
      </c>
      <c r="I3891" s="220" t="s">
        <v>8335</v>
      </c>
      <c r="J3891" s="221">
        <v>1080</v>
      </c>
      <c r="K3891" s="221">
        <v>4</v>
      </c>
      <c r="L3891" s="221">
        <v>4320</v>
      </c>
    </row>
    <row r="3892" spans="1:12" s="167" customFormat="1">
      <c r="A3892" s="218" t="str">
        <f t="shared" si="26"/>
        <v>O221016058327일반상품</v>
      </c>
      <c r="B3892" s="219" t="s">
        <v>8267</v>
      </c>
      <c r="C3892" s="219" t="s">
        <v>8023</v>
      </c>
      <c r="D3892" s="219" t="s">
        <v>8065</v>
      </c>
      <c r="E3892" s="219" t="s">
        <v>7707</v>
      </c>
      <c r="F3892" s="219" t="s">
        <v>7718</v>
      </c>
      <c r="G3892" s="219" t="s">
        <v>7960</v>
      </c>
      <c r="H3892" s="219" t="s">
        <v>5990</v>
      </c>
      <c r="I3892" s="220" t="s">
        <v>8620</v>
      </c>
      <c r="J3892" s="221">
        <v>11000</v>
      </c>
      <c r="K3892" s="221">
        <v>1</v>
      </c>
      <c r="L3892" s="221">
        <v>11000</v>
      </c>
    </row>
    <row r="3893" spans="1:12" s="167" customFormat="1">
      <c r="A3893" s="218" t="str">
        <f t="shared" si="26"/>
        <v>O221016058327일반상품</v>
      </c>
      <c r="B3893" s="219" t="s">
        <v>8267</v>
      </c>
      <c r="C3893" s="219" t="s">
        <v>8023</v>
      </c>
      <c r="D3893" s="219" t="s">
        <v>8065</v>
      </c>
      <c r="E3893" s="219" t="s">
        <v>7707</v>
      </c>
      <c r="F3893" s="219" t="s">
        <v>7718</v>
      </c>
      <c r="G3893" s="219" t="s">
        <v>7960</v>
      </c>
      <c r="H3893" s="219" t="s">
        <v>5990</v>
      </c>
      <c r="I3893" s="220" t="s">
        <v>8516</v>
      </c>
      <c r="J3893" s="221">
        <v>1080</v>
      </c>
      <c r="K3893" s="221">
        <v>2</v>
      </c>
      <c r="L3893" s="221">
        <v>2160</v>
      </c>
    </row>
    <row r="3894" spans="1:12" s="167" customFormat="1">
      <c r="A3894" s="218" t="str">
        <f t="shared" si="26"/>
        <v>O221016058327일반상품</v>
      </c>
      <c r="B3894" s="219" t="s">
        <v>8267</v>
      </c>
      <c r="C3894" s="219" t="s">
        <v>8023</v>
      </c>
      <c r="D3894" s="219" t="s">
        <v>8065</v>
      </c>
      <c r="E3894" s="219" t="s">
        <v>7707</v>
      </c>
      <c r="F3894" s="219" t="s">
        <v>7718</v>
      </c>
      <c r="G3894" s="219" t="s">
        <v>7960</v>
      </c>
      <c r="H3894" s="219" t="s">
        <v>5990</v>
      </c>
      <c r="I3894" s="220" t="s">
        <v>8032</v>
      </c>
      <c r="J3894" s="221">
        <v>8400</v>
      </c>
      <c r="K3894" s="221">
        <v>1</v>
      </c>
      <c r="L3894" s="221">
        <v>8400</v>
      </c>
    </row>
    <row r="3895" spans="1:12" s="167" customFormat="1">
      <c r="A3895" s="218" t="str">
        <f t="shared" si="26"/>
        <v>O221016058327일반상품</v>
      </c>
      <c r="B3895" s="219" t="s">
        <v>8267</v>
      </c>
      <c r="C3895" s="219" t="s">
        <v>8023</v>
      </c>
      <c r="D3895" s="219" t="s">
        <v>8065</v>
      </c>
      <c r="E3895" s="219" t="s">
        <v>7707</v>
      </c>
      <c r="F3895" s="219" t="s">
        <v>7718</v>
      </c>
      <c r="G3895" s="219" t="s">
        <v>7960</v>
      </c>
      <c r="H3895" s="219" t="s">
        <v>5990</v>
      </c>
      <c r="I3895" s="220" t="s">
        <v>8543</v>
      </c>
      <c r="J3895" s="221">
        <v>3400</v>
      </c>
      <c r="K3895" s="221">
        <v>1</v>
      </c>
      <c r="L3895" s="221">
        <v>3400</v>
      </c>
    </row>
    <row r="3896" spans="1:12" s="167" customFormat="1">
      <c r="A3896" s="218" t="str">
        <f t="shared" si="26"/>
        <v>O221016058326일반상품</v>
      </c>
      <c r="B3896" s="219" t="s">
        <v>8268</v>
      </c>
      <c r="C3896" s="219" t="s">
        <v>8023</v>
      </c>
      <c r="D3896" s="219" t="s">
        <v>8065</v>
      </c>
      <c r="E3896" s="219" t="s">
        <v>7707</v>
      </c>
      <c r="F3896" s="219" t="s">
        <v>6394</v>
      </c>
      <c r="G3896" s="219" t="s">
        <v>7863</v>
      </c>
      <c r="H3896" s="219" t="s">
        <v>5990</v>
      </c>
      <c r="I3896" s="220" t="s">
        <v>8727</v>
      </c>
      <c r="J3896" s="221">
        <v>148000</v>
      </c>
      <c r="K3896" s="221">
        <v>1</v>
      </c>
      <c r="L3896" s="221">
        <v>148000</v>
      </c>
    </row>
    <row r="3897" spans="1:12" s="167" customFormat="1">
      <c r="A3897" s="218" t="str">
        <f t="shared" si="26"/>
        <v>O221016058326일반상품</v>
      </c>
      <c r="B3897" s="219" t="s">
        <v>8268</v>
      </c>
      <c r="C3897" s="219" t="s">
        <v>8023</v>
      </c>
      <c r="D3897" s="219" t="s">
        <v>8065</v>
      </c>
      <c r="E3897" s="219" t="s">
        <v>7707</v>
      </c>
      <c r="F3897" s="219" t="s">
        <v>6394</v>
      </c>
      <c r="G3897" s="219" t="s">
        <v>7863</v>
      </c>
      <c r="H3897" s="219" t="s">
        <v>5990</v>
      </c>
      <c r="I3897" s="220" t="s">
        <v>8823</v>
      </c>
      <c r="J3897" s="221">
        <v>500</v>
      </c>
      <c r="K3897" s="221">
        <v>1</v>
      </c>
      <c r="L3897" s="221">
        <v>500</v>
      </c>
    </row>
    <row r="3898" spans="1:12" s="167" customFormat="1">
      <c r="A3898" s="218" t="str">
        <f t="shared" si="26"/>
        <v>O221016058326일반상품</v>
      </c>
      <c r="B3898" s="219" t="s">
        <v>8268</v>
      </c>
      <c r="C3898" s="219" t="s">
        <v>8023</v>
      </c>
      <c r="D3898" s="219" t="s">
        <v>8065</v>
      </c>
      <c r="E3898" s="219" t="s">
        <v>7707</v>
      </c>
      <c r="F3898" s="219" t="s">
        <v>6394</v>
      </c>
      <c r="G3898" s="219" t="s">
        <v>7863</v>
      </c>
      <c r="H3898" s="219" t="s">
        <v>5990</v>
      </c>
      <c r="I3898" s="220" t="s">
        <v>8027</v>
      </c>
      <c r="J3898" s="221">
        <v>3600</v>
      </c>
      <c r="K3898" s="221">
        <v>2</v>
      </c>
      <c r="L3898" s="221">
        <v>7200</v>
      </c>
    </row>
    <row r="3899" spans="1:12" s="167" customFormat="1">
      <c r="A3899" s="218" t="str">
        <f t="shared" si="26"/>
        <v>O221016058326일반상품</v>
      </c>
      <c r="B3899" s="219" t="s">
        <v>8268</v>
      </c>
      <c r="C3899" s="219" t="s">
        <v>8023</v>
      </c>
      <c r="D3899" s="219" t="s">
        <v>8065</v>
      </c>
      <c r="E3899" s="219" t="s">
        <v>7707</v>
      </c>
      <c r="F3899" s="219" t="s">
        <v>6394</v>
      </c>
      <c r="G3899" s="219" t="s">
        <v>7863</v>
      </c>
      <c r="H3899" s="219" t="s">
        <v>5990</v>
      </c>
      <c r="I3899" s="220" t="s">
        <v>8750</v>
      </c>
      <c r="J3899" s="221">
        <v>3360</v>
      </c>
      <c r="K3899" s="221">
        <v>1</v>
      </c>
      <c r="L3899" s="221">
        <v>3360</v>
      </c>
    </row>
    <row r="3900" spans="1:12" s="167" customFormat="1">
      <c r="A3900" s="218" t="str">
        <f t="shared" si="26"/>
        <v>O221016058326일반상품</v>
      </c>
      <c r="B3900" s="219" t="s">
        <v>8268</v>
      </c>
      <c r="C3900" s="219" t="s">
        <v>8023</v>
      </c>
      <c r="D3900" s="219" t="s">
        <v>8065</v>
      </c>
      <c r="E3900" s="219" t="s">
        <v>7707</v>
      </c>
      <c r="F3900" s="219" t="s">
        <v>6394</v>
      </c>
      <c r="G3900" s="219" t="s">
        <v>7863</v>
      </c>
      <c r="H3900" s="219" t="s">
        <v>5990</v>
      </c>
      <c r="I3900" s="220" t="s">
        <v>7203</v>
      </c>
      <c r="J3900" s="221">
        <v>5000</v>
      </c>
      <c r="K3900" s="221">
        <v>1</v>
      </c>
      <c r="L3900" s="221">
        <v>5000</v>
      </c>
    </row>
    <row r="3901" spans="1:12" s="167" customFormat="1">
      <c r="A3901" s="218" t="str">
        <f t="shared" ref="A3901:A4155" si="27">B3901&amp;H3901</f>
        <v>O221016058326일반상품</v>
      </c>
      <c r="B3901" s="219" t="s">
        <v>8268</v>
      </c>
      <c r="C3901" s="219" t="s">
        <v>8023</v>
      </c>
      <c r="D3901" s="219" t="s">
        <v>8065</v>
      </c>
      <c r="E3901" s="219" t="s">
        <v>7707</v>
      </c>
      <c r="F3901" s="219" t="s">
        <v>6394</v>
      </c>
      <c r="G3901" s="219" t="s">
        <v>7863</v>
      </c>
      <c r="H3901" s="219" t="s">
        <v>5990</v>
      </c>
      <c r="I3901" s="220" t="s">
        <v>8397</v>
      </c>
      <c r="J3901" s="221">
        <v>10200</v>
      </c>
      <c r="K3901" s="221">
        <v>1</v>
      </c>
      <c r="L3901" s="221">
        <v>10200</v>
      </c>
    </row>
    <row r="3902" spans="1:12" s="167" customFormat="1">
      <c r="A3902" s="218" t="str">
        <f t="shared" si="27"/>
        <v>O221016058326일반상품</v>
      </c>
      <c r="B3902" s="219" t="s">
        <v>8268</v>
      </c>
      <c r="C3902" s="219" t="s">
        <v>8023</v>
      </c>
      <c r="D3902" s="219" t="s">
        <v>8065</v>
      </c>
      <c r="E3902" s="219" t="s">
        <v>7707</v>
      </c>
      <c r="F3902" s="219" t="s">
        <v>6394</v>
      </c>
      <c r="G3902" s="219" t="s">
        <v>7863</v>
      </c>
      <c r="H3902" s="219" t="s">
        <v>5990</v>
      </c>
      <c r="I3902" s="220" t="s">
        <v>8388</v>
      </c>
      <c r="J3902" s="221">
        <v>4500</v>
      </c>
      <c r="K3902" s="221">
        <v>1</v>
      </c>
      <c r="L3902" s="221">
        <v>4500</v>
      </c>
    </row>
    <row r="3903" spans="1:12" s="167" customFormat="1">
      <c r="A3903" s="218" t="str">
        <f t="shared" si="27"/>
        <v>O221016058326일반상품</v>
      </c>
      <c r="B3903" s="219" t="s">
        <v>8268</v>
      </c>
      <c r="C3903" s="219" t="s">
        <v>8023</v>
      </c>
      <c r="D3903" s="219" t="s">
        <v>8065</v>
      </c>
      <c r="E3903" s="219" t="s">
        <v>7707</v>
      </c>
      <c r="F3903" s="219" t="s">
        <v>6394</v>
      </c>
      <c r="G3903" s="219" t="s">
        <v>7863</v>
      </c>
      <c r="H3903" s="219" t="s">
        <v>5990</v>
      </c>
      <c r="I3903" s="220" t="s">
        <v>8928</v>
      </c>
      <c r="J3903" s="221">
        <v>3600</v>
      </c>
      <c r="K3903" s="221">
        <v>1</v>
      </c>
      <c r="L3903" s="221">
        <v>3600</v>
      </c>
    </row>
    <row r="3904" spans="1:12" s="167" customFormat="1">
      <c r="A3904" s="218" t="str">
        <f t="shared" si="27"/>
        <v>O221016058326일반상품</v>
      </c>
      <c r="B3904" s="219" t="s">
        <v>8268</v>
      </c>
      <c r="C3904" s="219" t="s">
        <v>8023</v>
      </c>
      <c r="D3904" s="219" t="s">
        <v>8065</v>
      </c>
      <c r="E3904" s="219" t="s">
        <v>7707</v>
      </c>
      <c r="F3904" s="219" t="s">
        <v>6394</v>
      </c>
      <c r="G3904" s="219" t="s">
        <v>7863</v>
      </c>
      <c r="H3904" s="219" t="s">
        <v>5990</v>
      </c>
      <c r="I3904" s="220" t="s">
        <v>8550</v>
      </c>
      <c r="J3904" s="221">
        <v>46000</v>
      </c>
      <c r="K3904" s="221">
        <v>2</v>
      </c>
      <c r="L3904" s="221">
        <v>92000</v>
      </c>
    </row>
    <row r="3905" spans="1:12" s="167" customFormat="1">
      <c r="A3905" s="218" t="str">
        <f t="shared" si="27"/>
        <v>O221016058326일반상품</v>
      </c>
      <c r="B3905" s="219" t="s">
        <v>8268</v>
      </c>
      <c r="C3905" s="219" t="s">
        <v>8023</v>
      </c>
      <c r="D3905" s="219" t="s">
        <v>8065</v>
      </c>
      <c r="E3905" s="219" t="s">
        <v>7707</v>
      </c>
      <c r="F3905" s="219" t="s">
        <v>6394</v>
      </c>
      <c r="G3905" s="219" t="s">
        <v>7863</v>
      </c>
      <c r="H3905" s="219" t="s">
        <v>5990</v>
      </c>
      <c r="I3905" s="220" t="s">
        <v>8564</v>
      </c>
      <c r="J3905" s="221">
        <v>2360</v>
      </c>
      <c r="K3905" s="221">
        <v>2</v>
      </c>
      <c r="L3905" s="221">
        <v>4720</v>
      </c>
    </row>
    <row r="3906" spans="1:12" s="167" customFormat="1">
      <c r="A3906" s="218" t="str">
        <f t="shared" si="27"/>
        <v>O221016058326일반상품</v>
      </c>
      <c r="B3906" s="219" t="s">
        <v>8268</v>
      </c>
      <c r="C3906" s="219" t="s">
        <v>8023</v>
      </c>
      <c r="D3906" s="219" t="s">
        <v>8065</v>
      </c>
      <c r="E3906" s="219" t="s">
        <v>7707</v>
      </c>
      <c r="F3906" s="219" t="s">
        <v>6394</v>
      </c>
      <c r="G3906" s="219" t="s">
        <v>7863</v>
      </c>
      <c r="H3906" s="219" t="s">
        <v>5990</v>
      </c>
      <c r="I3906" s="220" t="s">
        <v>8725</v>
      </c>
      <c r="J3906" s="221">
        <v>3900</v>
      </c>
      <c r="K3906" s="221">
        <v>1</v>
      </c>
      <c r="L3906" s="221">
        <v>3900</v>
      </c>
    </row>
    <row r="3907" spans="1:12" s="167" customFormat="1">
      <c r="A3907" s="218" t="str">
        <f t="shared" si="27"/>
        <v>O221016058326일반상품</v>
      </c>
      <c r="B3907" s="219" t="s">
        <v>8268</v>
      </c>
      <c r="C3907" s="219" t="s">
        <v>8023</v>
      </c>
      <c r="D3907" s="219" t="s">
        <v>8065</v>
      </c>
      <c r="E3907" s="219" t="s">
        <v>7707</v>
      </c>
      <c r="F3907" s="219" t="s">
        <v>6394</v>
      </c>
      <c r="G3907" s="219" t="s">
        <v>7863</v>
      </c>
      <c r="H3907" s="219" t="s">
        <v>5990</v>
      </c>
      <c r="I3907" s="220" t="s">
        <v>8392</v>
      </c>
      <c r="J3907" s="221">
        <v>3720</v>
      </c>
      <c r="K3907" s="221">
        <v>1</v>
      </c>
      <c r="L3907" s="221">
        <v>3720</v>
      </c>
    </row>
    <row r="3908" spans="1:12" s="167" customFormat="1">
      <c r="A3908" s="218" t="str">
        <f t="shared" si="27"/>
        <v>O221016058326일반상품</v>
      </c>
      <c r="B3908" s="219" t="s">
        <v>8268</v>
      </c>
      <c r="C3908" s="219" t="s">
        <v>8023</v>
      </c>
      <c r="D3908" s="219" t="s">
        <v>8065</v>
      </c>
      <c r="E3908" s="219" t="s">
        <v>7707</v>
      </c>
      <c r="F3908" s="219" t="s">
        <v>6394</v>
      </c>
      <c r="G3908" s="219" t="s">
        <v>7863</v>
      </c>
      <c r="H3908" s="219" t="s">
        <v>5990</v>
      </c>
      <c r="I3908" s="220" t="s">
        <v>9005</v>
      </c>
      <c r="J3908" s="221">
        <v>8000</v>
      </c>
      <c r="K3908" s="221">
        <v>1</v>
      </c>
      <c r="L3908" s="221">
        <v>8000</v>
      </c>
    </row>
    <row r="3909" spans="1:12" s="167" customFormat="1">
      <c r="A3909" s="218" t="str">
        <f t="shared" si="27"/>
        <v>O221016058326일반상품</v>
      </c>
      <c r="B3909" s="219" t="s">
        <v>8268</v>
      </c>
      <c r="C3909" s="219" t="s">
        <v>8023</v>
      </c>
      <c r="D3909" s="219" t="s">
        <v>8065</v>
      </c>
      <c r="E3909" s="219" t="s">
        <v>7707</v>
      </c>
      <c r="F3909" s="219" t="s">
        <v>6394</v>
      </c>
      <c r="G3909" s="219" t="s">
        <v>7863</v>
      </c>
      <c r="H3909" s="219" t="s">
        <v>5990</v>
      </c>
      <c r="I3909" s="220" t="s">
        <v>7202</v>
      </c>
      <c r="J3909" s="221">
        <v>5200</v>
      </c>
      <c r="K3909" s="221">
        <v>1</v>
      </c>
      <c r="L3909" s="221">
        <v>5200</v>
      </c>
    </row>
    <row r="3910" spans="1:12" s="167" customFormat="1">
      <c r="A3910" s="218" t="str">
        <f t="shared" si="27"/>
        <v>O221016058325일반상품</v>
      </c>
      <c r="B3910" s="219" t="s">
        <v>8269</v>
      </c>
      <c r="C3910" s="219" t="s">
        <v>8023</v>
      </c>
      <c r="D3910" s="219" t="s">
        <v>8065</v>
      </c>
      <c r="E3910" s="219" t="s">
        <v>7707</v>
      </c>
      <c r="F3910" s="219" t="s">
        <v>7718</v>
      </c>
      <c r="G3910" s="219" t="s">
        <v>7811</v>
      </c>
      <c r="H3910" s="219" t="s">
        <v>5990</v>
      </c>
      <c r="I3910" s="220" t="s">
        <v>7203</v>
      </c>
      <c r="J3910" s="221">
        <v>5000</v>
      </c>
      <c r="K3910" s="221">
        <v>2</v>
      </c>
      <c r="L3910" s="221">
        <v>10000</v>
      </c>
    </row>
    <row r="3911" spans="1:12" s="167" customFormat="1">
      <c r="A3911" s="218" t="str">
        <f t="shared" si="27"/>
        <v>O221016058325일반상품</v>
      </c>
      <c r="B3911" s="219" t="s">
        <v>8269</v>
      </c>
      <c r="C3911" s="219" t="s">
        <v>8023</v>
      </c>
      <c r="D3911" s="219" t="s">
        <v>8065</v>
      </c>
      <c r="E3911" s="219" t="s">
        <v>7707</v>
      </c>
      <c r="F3911" s="219" t="s">
        <v>7718</v>
      </c>
      <c r="G3911" s="219" t="s">
        <v>7811</v>
      </c>
      <c r="H3911" s="219" t="s">
        <v>5990</v>
      </c>
      <c r="I3911" s="220" t="s">
        <v>8050</v>
      </c>
      <c r="J3911" s="221">
        <v>13810</v>
      </c>
      <c r="K3911" s="221">
        <v>2</v>
      </c>
      <c r="L3911" s="221">
        <v>27620</v>
      </c>
    </row>
    <row r="3912" spans="1:12" s="167" customFormat="1">
      <c r="A3912" s="218" t="str">
        <f t="shared" si="27"/>
        <v>O221016058325일반상품</v>
      </c>
      <c r="B3912" s="219" t="s">
        <v>8269</v>
      </c>
      <c r="C3912" s="219" t="s">
        <v>8023</v>
      </c>
      <c r="D3912" s="219" t="s">
        <v>8065</v>
      </c>
      <c r="E3912" s="219" t="s">
        <v>7707</v>
      </c>
      <c r="F3912" s="219" t="s">
        <v>7718</v>
      </c>
      <c r="G3912" s="219" t="s">
        <v>7811</v>
      </c>
      <c r="H3912" s="219" t="s">
        <v>5990</v>
      </c>
      <c r="I3912" s="220" t="s">
        <v>7252</v>
      </c>
      <c r="J3912" s="221">
        <v>2850</v>
      </c>
      <c r="K3912" s="221">
        <v>6</v>
      </c>
      <c r="L3912" s="221">
        <v>17100</v>
      </c>
    </row>
    <row r="3913" spans="1:12" s="167" customFormat="1">
      <c r="A3913" s="218" t="str">
        <f t="shared" si="27"/>
        <v>O221016058325일반상품</v>
      </c>
      <c r="B3913" s="219" t="s">
        <v>8269</v>
      </c>
      <c r="C3913" s="219" t="s">
        <v>8023</v>
      </c>
      <c r="D3913" s="219" t="s">
        <v>8065</v>
      </c>
      <c r="E3913" s="219" t="s">
        <v>7707</v>
      </c>
      <c r="F3913" s="219" t="s">
        <v>7718</v>
      </c>
      <c r="G3913" s="219" t="s">
        <v>7811</v>
      </c>
      <c r="H3913" s="219" t="s">
        <v>5990</v>
      </c>
      <c r="I3913" s="220" t="s">
        <v>8385</v>
      </c>
      <c r="J3913" s="221">
        <v>4980</v>
      </c>
      <c r="K3913" s="221">
        <v>4</v>
      </c>
      <c r="L3913" s="221">
        <v>19920</v>
      </c>
    </row>
    <row r="3914" spans="1:12" s="167" customFormat="1">
      <c r="A3914" s="218" t="str">
        <f t="shared" si="27"/>
        <v>O221016058325일반상품</v>
      </c>
      <c r="B3914" s="219" t="s">
        <v>8269</v>
      </c>
      <c r="C3914" s="219" t="s">
        <v>8023</v>
      </c>
      <c r="D3914" s="219" t="s">
        <v>8065</v>
      </c>
      <c r="E3914" s="219" t="s">
        <v>7707</v>
      </c>
      <c r="F3914" s="219" t="s">
        <v>7718</v>
      </c>
      <c r="G3914" s="219" t="s">
        <v>7811</v>
      </c>
      <c r="H3914" s="219" t="s">
        <v>5990</v>
      </c>
      <c r="I3914" s="220" t="s">
        <v>8627</v>
      </c>
      <c r="J3914" s="221">
        <v>9040</v>
      </c>
      <c r="K3914" s="221">
        <v>4</v>
      </c>
      <c r="L3914" s="221">
        <v>36160</v>
      </c>
    </row>
    <row r="3915" spans="1:12" s="167" customFormat="1">
      <c r="A3915" s="218" t="str">
        <f t="shared" si="27"/>
        <v>O221016058325일반상품</v>
      </c>
      <c r="B3915" s="219" t="s">
        <v>8269</v>
      </c>
      <c r="C3915" s="219" t="s">
        <v>8023</v>
      </c>
      <c r="D3915" s="219" t="s">
        <v>8065</v>
      </c>
      <c r="E3915" s="219" t="s">
        <v>7707</v>
      </c>
      <c r="F3915" s="219" t="s">
        <v>7718</v>
      </c>
      <c r="G3915" s="219" t="s">
        <v>7811</v>
      </c>
      <c r="H3915" s="219" t="s">
        <v>5990</v>
      </c>
      <c r="I3915" s="220" t="s">
        <v>8882</v>
      </c>
      <c r="J3915" s="221">
        <v>12690</v>
      </c>
      <c r="K3915" s="221">
        <v>2</v>
      </c>
      <c r="L3915" s="221">
        <v>25380</v>
      </c>
    </row>
    <row r="3916" spans="1:12" s="167" customFormat="1">
      <c r="A3916" s="218" t="str">
        <f t="shared" si="27"/>
        <v>O221016058325일반상품</v>
      </c>
      <c r="B3916" s="219" t="s">
        <v>8269</v>
      </c>
      <c r="C3916" s="219" t="s">
        <v>8023</v>
      </c>
      <c r="D3916" s="219" t="s">
        <v>8065</v>
      </c>
      <c r="E3916" s="219" t="s">
        <v>7707</v>
      </c>
      <c r="F3916" s="219" t="s">
        <v>7718</v>
      </c>
      <c r="G3916" s="219" t="s">
        <v>7811</v>
      </c>
      <c r="H3916" s="219" t="s">
        <v>5990</v>
      </c>
      <c r="I3916" s="220" t="s">
        <v>8896</v>
      </c>
      <c r="J3916" s="221">
        <v>9300</v>
      </c>
      <c r="K3916" s="221">
        <v>3</v>
      </c>
      <c r="L3916" s="221">
        <v>27900</v>
      </c>
    </row>
    <row r="3917" spans="1:12" s="167" customFormat="1">
      <c r="A3917" s="218" t="str">
        <f t="shared" si="27"/>
        <v>O221016058325일반상품</v>
      </c>
      <c r="B3917" s="219" t="s">
        <v>8269</v>
      </c>
      <c r="C3917" s="219" t="s">
        <v>8023</v>
      </c>
      <c r="D3917" s="219" t="s">
        <v>8065</v>
      </c>
      <c r="E3917" s="219" t="s">
        <v>7707</v>
      </c>
      <c r="F3917" s="219" t="s">
        <v>7718</v>
      </c>
      <c r="G3917" s="219" t="s">
        <v>7811</v>
      </c>
      <c r="H3917" s="219" t="s">
        <v>5990</v>
      </c>
      <c r="I3917" s="220" t="s">
        <v>8405</v>
      </c>
      <c r="J3917" s="221">
        <v>11200</v>
      </c>
      <c r="K3917" s="221">
        <v>2</v>
      </c>
      <c r="L3917" s="221">
        <v>22400</v>
      </c>
    </row>
    <row r="3918" spans="1:12" s="167" customFormat="1">
      <c r="A3918" s="218" t="str">
        <f t="shared" si="27"/>
        <v>O221016058325일반상품</v>
      </c>
      <c r="B3918" s="219" t="s">
        <v>8269</v>
      </c>
      <c r="C3918" s="219" t="s">
        <v>8023</v>
      </c>
      <c r="D3918" s="219" t="s">
        <v>8065</v>
      </c>
      <c r="E3918" s="219" t="s">
        <v>7707</v>
      </c>
      <c r="F3918" s="219" t="s">
        <v>7718</v>
      </c>
      <c r="G3918" s="219" t="s">
        <v>7811</v>
      </c>
      <c r="H3918" s="219" t="s">
        <v>5990</v>
      </c>
      <c r="I3918" s="220" t="s">
        <v>8655</v>
      </c>
      <c r="J3918" s="221">
        <v>3540</v>
      </c>
      <c r="K3918" s="221">
        <v>1</v>
      </c>
      <c r="L3918" s="221">
        <v>3540</v>
      </c>
    </row>
    <row r="3919" spans="1:12" s="167" customFormat="1">
      <c r="A3919" s="218" t="str">
        <f t="shared" si="27"/>
        <v>O221016058325일반상품</v>
      </c>
      <c r="B3919" s="219" t="s">
        <v>8269</v>
      </c>
      <c r="C3919" s="219" t="s">
        <v>8023</v>
      </c>
      <c r="D3919" s="219" t="s">
        <v>8065</v>
      </c>
      <c r="E3919" s="219" t="s">
        <v>7707</v>
      </c>
      <c r="F3919" s="219" t="s">
        <v>7718</v>
      </c>
      <c r="G3919" s="219" t="s">
        <v>7811</v>
      </c>
      <c r="H3919" s="219" t="s">
        <v>5990</v>
      </c>
      <c r="I3919" s="220" t="s">
        <v>8392</v>
      </c>
      <c r="J3919" s="221">
        <v>3720</v>
      </c>
      <c r="K3919" s="221">
        <v>3</v>
      </c>
      <c r="L3919" s="221">
        <v>11160</v>
      </c>
    </row>
    <row r="3920" spans="1:12" s="167" customFormat="1">
      <c r="A3920" s="218" t="str">
        <f t="shared" si="27"/>
        <v>O221016058325일반상품</v>
      </c>
      <c r="B3920" s="219" t="s">
        <v>8269</v>
      </c>
      <c r="C3920" s="219" t="s">
        <v>8023</v>
      </c>
      <c r="D3920" s="219" t="s">
        <v>8065</v>
      </c>
      <c r="E3920" s="219" t="s">
        <v>7707</v>
      </c>
      <c r="F3920" s="219" t="s">
        <v>7718</v>
      </c>
      <c r="G3920" s="219" t="s">
        <v>7811</v>
      </c>
      <c r="H3920" s="219" t="s">
        <v>5990</v>
      </c>
      <c r="I3920" s="220" t="s">
        <v>8337</v>
      </c>
      <c r="J3920" s="221">
        <v>6630</v>
      </c>
      <c r="K3920" s="221">
        <v>6</v>
      </c>
      <c r="L3920" s="221">
        <v>39780</v>
      </c>
    </row>
    <row r="3921" spans="1:12" s="167" customFormat="1">
      <c r="A3921" s="218" t="str">
        <f t="shared" si="27"/>
        <v>O221016058325일반상품</v>
      </c>
      <c r="B3921" s="219" t="s">
        <v>8269</v>
      </c>
      <c r="C3921" s="219" t="s">
        <v>8023</v>
      </c>
      <c r="D3921" s="219" t="s">
        <v>8065</v>
      </c>
      <c r="E3921" s="219" t="s">
        <v>7707</v>
      </c>
      <c r="F3921" s="219" t="s">
        <v>7718</v>
      </c>
      <c r="G3921" s="219" t="s">
        <v>7811</v>
      </c>
      <c r="H3921" s="219" t="s">
        <v>5990</v>
      </c>
      <c r="I3921" s="220" t="s">
        <v>8892</v>
      </c>
      <c r="J3921" s="221">
        <v>59000</v>
      </c>
      <c r="K3921" s="221">
        <v>1</v>
      </c>
      <c r="L3921" s="221">
        <v>59000</v>
      </c>
    </row>
    <row r="3922" spans="1:12" s="167" customFormat="1">
      <c r="A3922" s="218" t="str">
        <f t="shared" si="27"/>
        <v>O221016058324일반상품</v>
      </c>
      <c r="B3922" s="219" t="s">
        <v>8270</v>
      </c>
      <c r="C3922" s="219" t="s">
        <v>8023</v>
      </c>
      <c r="D3922" s="219" t="s">
        <v>8065</v>
      </c>
      <c r="E3922" s="219" t="s">
        <v>7707</v>
      </c>
      <c r="F3922" s="219" t="s">
        <v>7718</v>
      </c>
      <c r="G3922" s="219" t="s">
        <v>7758</v>
      </c>
      <c r="H3922" s="219" t="s">
        <v>5990</v>
      </c>
      <c r="I3922" s="220" t="s">
        <v>8410</v>
      </c>
      <c r="J3922" s="221">
        <v>4164</v>
      </c>
      <c r="K3922" s="221">
        <v>1</v>
      </c>
      <c r="L3922" s="221">
        <v>4164</v>
      </c>
    </row>
    <row r="3923" spans="1:12" s="167" customFormat="1">
      <c r="A3923" s="218" t="str">
        <f t="shared" si="27"/>
        <v>O221016058324일반상품</v>
      </c>
      <c r="B3923" s="219" t="s">
        <v>8270</v>
      </c>
      <c r="C3923" s="219" t="s">
        <v>8023</v>
      </c>
      <c r="D3923" s="219" t="s">
        <v>8065</v>
      </c>
      <c r="E3923" s="219" t="s">
        <v>7707</v>
      </c>
      <c r="F3923" s="219" t="s">
        <v>7718</v>
      </c>
      <c r="G3923" s="219" t="s">
        <v>7758</v>
      </c>
      <c r="H3923" s="219" t="s">
        <v>5990</v>
      </c>
      <c r="I3923" s="220" t="s">
        <v>8660</v>
      </c>
      <c r="J3923" s="221">
        <v>2600</v>
      </c>
      <c r="K3923" s="221">
        <v>1</v>
      </c>
      <c r="L3923" s="221">
        <v>2600</v>
      </c>
    </row>
    <row r="3924" spans="1:12" s="167" customFormat="1">
      <c r="A3924" s="218" t="str">
        <f t="shared" si="27"/>
        <v>O221016058324일반상품</v>
      </c>
      <c r="B3924" s="219" t="s">
        <v>8270</v>
      </c>
      <c r="C3924" s="219" t="s">
        <v>8023</v>
      </c>
      <c r="D3924" s="219" t="s">
        <v>8065</v>
      </c>
      <c r="E3924" s="219" t="s">
        <v>7707</v>
      </c>
      <c r="F3924" s="219" t="s">
        <v>7718</v>
      </c>
      <c r="G3924" s="219" t="s">
        <v>7758</v>
      </c>
      <c r="H3924" s="219" t="s">
        <v>5990</v>
      </c>
      <c r="I3924" s="220" t="s">
        <v>7986</v>
      </c>
      <c r="J3924" s="221">
        <v>1100</v>
      </c>
      <c r="K3924" s="221">
        <v>2</v>
      </c>
      <c r="L3924" s="221">
        <v>2200</v>
      </c>
    </row>
    <row r="3925" spans="1:12" s="167" customFormat="1">
      <c r="A3925" s="218" t="str">
        <f t="shared" si="27"/>
        <v>O221016058324일반상품</v>
      </c>
      <c r="B3925" s="219" t="s">
        <v>8270</v>
      </c>
      <c r="C3925" s="219" t="s">
        <v>8023</v>
      </c>
      <c r="D3925" s="219" t="s">
        <v>8065</v>
      </c>
      <c r="E3925" s="219" t="s">
        <v>7707</v>
      </c>
      <c r="F3925" s="219" t="s">
        <v>7718</v>
      </c>
      <c r="G3925" s="219" t="s">
        <v>7758</v>
      </c>
      <c r="H3925" s="219" t="s">
        <v>5990</v>
      </c>
      <c r="I3925" s="220" t="s">
        <v>7983</v>
      </c>
      <c r="J3925" s="221">
        <v>14550</v>
      </c>
      <c r="K3925" s="221">
        <v>1</v>
      </c>
      <c r="L3925" s="221">
        <v>14550</v>
      </c>
    </row>
    <row r="3926" spans="1:12" s="167" customFormat="1">
      <c r="A3926" s="218" t="str">
        <f t="shared" si="27"/>
        <v>O221016058324일반상품</v>
      </c>
      <c r="B3926" s="219" t="s">
        <v>8270</v>
      </c>
      <c r="C3926" s="219" t="s">
        <v>8023</v>
      </c>
      <c r="D3926" s="219" t="s">
        <v>8065</v>
      </c>
      <c r="E3926" s="219" t="s">
        <v>7707</v>
      </c>
      <c r="F3926" s="219" t="s">
        <v>7718</v>
      </c>
      <c r="G3926" s="219" t="s">
        <v>7758</v>
      </c>
      <c r="H3926" s="219" t="s">
        <v>5990</v>
      </c>
      <c r="I3926" s="220" t="s">
        <v>7984</v>
      </c>
      <c r="J3926" s="221">
        <v>14550</v>
      </c>
      <c r="K3926" s="221">
        <v>1</v>
      </c>
      <c r="L3926" s="221">
        <v>14550</v>
      </c>
    </row>
    <row r="3927" spans="1:12" s="167" customFormat="1">
      <c r="A3927" s="218" t="str">
        <f t="shared" si="27"/>
        <v>O221016058324일반상품</v>
      </c>
      <c r="B3927" s="219" t="s">
        <v>8270</v>
      </c>
      <c r="C3927" s="219" t="s">
        <v>8023</v>
      </c>
      <c r="D3927" s="219" t="s">
        <v>8065</v>
      </c>
      <c r="E3927" s="219" t="s">
        <v>7707</v>
      </c>
      <c r="F3927" s="219" t="s">
        <v>7718</v>
      </c>
      <c r="G3927" s="219" t="s">
        <v>7758</v>
      </c>
      <c r="H3927" s="219" t="s">
        <v>5990</v>
      </c>
      <c r="I3927" s="220" t="s">
        <v>8034</v>
      </c>
      <c r="J3927" s="221">
        <v>900</v>
      </c>
      <c r="K3927" s="221">
        <v>1</v>
      </c>
      <c r="L3927" s="221">
        <v>900</v>
      </c>
    </row>
    <row r="3928" spans="1:12" s="167" customFormat="1">
      <c r="A3928" s="218" t="str">
        <f t="shared" si="27"/>
        <v>O221016058324일반상품</v>
      </c>
      <c r="B3928" s="219" t="s">
        <v>8270</v>
      </c>
      <c r="C3928" s="219" t="s">
        <v>8023</v>
      </c>
      <c r="D3928" s="219" t="s">
        <v>8065</v>
      </c>
      <c r="E3928" s="219" t="s">
        <v>7707</v>
      </c>
      <c r="F3928" s="219" t="s">
        <v>7718</v>
      </c>
      <c r="G3928" s="219" t="s">
        <v>7758</v>
      </c>
      <c r="H3928" s="219" t="s">
        <v>5990</v>
      </c>
      <c r="I3928" s="220" t="s">
        <v>8557</v>
      </c>
      <c r="J3928" s="221">
        <v>3400</v>
      </c>
      <c r="K3928" s="221">
        <v>1</v>
      </c>
      <c r="L3928" s="221">
        <v>3400</v>
      </c>
    </row>
    <row r="3929" spans="1:12" s="167" customFormat="1">
      <c r="A3929" s="218" t="str">
        <f t="shared" si="27"/>
        <v>O221016058324일반상품</v>
      </c>
      <c r="B3929" s="219" t="s">
        <v>8270</v>
      </c>
      <c r="C3929" s="219" t="s">
        <v>8023</v>
      </c>
      <c r="D3929" s="219" t="s">
        <v>8065</v>
      </c>
      <c r="E3929" s="219" t="s">
        <v>7707</v>
      </c>
      <c r="F3929" s="219" t="s">
        <v>7718</v>
      </c>
      <c r="G3929" s="219" t="s">
        <v>7758</v>
      </c>
      <c r="H3929" s="219" t="s">
        <v>5990</v>
      </c>
      <c r="I3929" s="220" t="s">
        <v>8845</v>
      </c>
      <c r="J3929" s="221">
        <v>18000</v>
      </c>
      <c r="K3929" s="221">
        <v>1</v>
      </c>
      <c r="L3929" s="221">
        <v>18000</v>
      </c>
    </row>
    <row r="3930" spans="1:12" s="167" customFormat="1">
      <c r="A3930" s="218" t="str">
        <f t="shared" si="27"/>
        <v>O221016058324일반상품</v>
      </c>
      <c r="B3930" s="219" t="s">
        <v>8270</v>
      </c>
      <c r="C3930" s="219" t="s">
        <v>8023</v>
      </c>
      <c r="D3930" s="219" t="s">
        <v>8065</v>
      </c>
      <c r="E3930" s="219" t="s">
        <v>7707</v>
      </c>
      <c r="F3930" s="219" t="s">
        <v>7718</v>
      </c>
      <c r="G3930" s="219" t="s">
        <v>7758</v>
      </c>
      <c r="H3930" s="219" t="s">
        <v>5990</v>
      </c>
      <c r="I3930" s="220" t="s">
        <v>8424</v>
      </c>
      <c r="J3930" s="221">
        <v>1230</v>
      </c>
      <c r="K3930" s="221">
        <v>1</v>
      </c>
      <c r="L3930" s="221">
        <v>1230</v>
      </c>
    </row>
    <row r="3931" spans="1:12" s="167" customFormat="1">
      <c r="A3931" s="218" t="str">
        <f t="shared" si="27"/>
        <v>O221016058324일반상품</v>
      </c>
      <c r="B3931" s="219" t="s">
        <v>8270</v>
      </c>
      <c r="C3931" s="219" t="s">
        <v>8023</v>
      </c>
      <c r="D3931" s="219" t="s">
        <v>8065</v>
      </c>
      <c r="E3931" s="219" t="s">
        <v>7707</v>
      </c>
      <c r="F3931" s="219" t="s">
        <v>7718</v>
      </c>
      <c r="G3931" s="219" t="s">
        <v>7758</v>
      </c>
      <c r="H3931" s="219" t="s">
        <v>5990</v>
      </c>
      <c r="I3931" s="220" t="s">
        <v>7977</v>
      </c>
      <c r="J3931" s="221">
        <v>1450</v>
      </c>
      <c r="K3931" s="221">
        <v>1</v>
      </c>
      <c r="L3931" s="221">
        <v>1450</v>
      </c>
    </row>
    <row r="3932" spans="1:12" s="167" customFormat="1">
      <c r="A3932" s="218" t="str">
        <f t="shared" si="27"/>
        <v>O221016058324일반상품</v>
      </c>
      <c r="B3932" s="219" t="s">
        <v>8270</v>
      </c>
      <c r="C3932" s="219" t="s">
        <v>8023</v>
      </c>
      <c r="D3932" s="219" t="s">
        <v>8065</v>
      </c>
      <c r="E3932" s="219" t="s">
        <v>7707</v>
      </c>
      <c r="F3932" s="219" t="s">
        <v>7718</v>
      </c>
      <c r="G3932" s="219" t="s">
        <v>7758</v>
      </c>
      <c r="H3932" s="219" t="s">
        <v>5990</v>
      </c>
      <c r="I3932" s="220" t="s">
        <v>8913</v>
      </c>
      <c r="J3932" s="221">
        <v>4880</v>
      </c>
      <c r="K3932" s="221">
        <v>1</v>
      </c>
      <c r="L3932" s="221">
        <v>4880</v>
      </c>
    </row>
    <row r="3933" spans="1:12" s="167" customFormat="1">
      <c r="A3933" s="218" t="str">
        <f t="shared" si="27"/>
        <v>O221016058324일반상품</v>
      </c>
      <c r="B3933" s="219" t="s">
        <v>8270</v>
      </c>
      <c r="C3933" s="219" t="s">
        <v>8023</v>
      </c>
      <c r="D3933" s="219" t="s">
        <v>8065</v>
      </c>
      <c r="E3933" s="219" t="s">
        <v>7707</v>
      </c>
      <c r="F3933" s="219" t="s">
        <v>7718</v>
      </c>
      <c r="G3933" s="219" t="s">
        <v>7758</v>
      </c>
      <c r="H3933" s="219" t="s">
        <v>5990</v>
      </c>
      <c r="I3933" s="220" t="s">
        <v>7189</v>
      </c>
      <c r="J3933" s="221">
        <v>1070</v>
      </c>
      <c r="K3933" s="221">
        <v>1</v>
      </c>
      <c r="L3933" s="221">
        <v>1070</v>
      </c>
    </row>
    <row r="3934" spans="1:12" s="167" customFormat="1">
      <c r="A3934" s="218" t="str">
        <f t="shared" si="27"/>
        <v>O221016058324일반상품</v>
      </c>
      <c r="B3934" s="219" t="s">
        <v>8270</v>
      </c>
      <c r="C3934" s="219" t="s">
        <v>8023</v>
      </c>
      <c r="D3934" s="219" t="s">
        <v>8065</v>
      </c>
      <c r="E3934" s="219" t="s">
        <v>7707</v>
      </c>
      <c r="F3934" s="219" t="s">
        <v>7718</v>
      </c>
      <c r="G3934" s="219" t="s">
        <v>7758</v>
      </c>
      <c r="H3934" s="219" t="s">
        <v>5990</v>
      </c>
      <c r="I3934" s="220" t="s">
        <v>7223</v>
      </c>
      <c r="J3934" s="221">
        <v>4080</v>
      </c>
      <c r="K3934" s="221">
        <v>1</v>
      </c>
      <c r="L3934" s="221">
        <v>4080</v>
      </c>
    </row>
    <row r="3935" spans="1:12" s="167" customFormat="1">
      <c r="A3935" s="218" t="str">
        <f t="shared" si="27"/>
        <v>O221016058324일반상품</v>
      </c>
      <c r="B3935" s="219" t="s">
        <v>8270</v>
      </c>
      <c r="C3935" s="219" t="s">
        <v>8023</v>
      </c>
      <c r="D3935" s="219" t="s">
        <v>8065</v>
      </c>
      <c r="E3935" s="219" t="s">
        <v>7707</v>
      </c>
      <c r="F3935" s="219" t="s">
        <v>7718</v>
      </c>
      <c r="G3935" s="219" t="s">
        <v>7758</v>
      </c>
      <c r="H3935" s="219" t="s">
        <v>5990</v>
      </c>
      <c r="I3935" s="220" t="s">
        <v>7209</v>
      </c>
      <c r="J3935" s="221">
        <v>1230</v>
      </c>
      <c r="K3935" s="221">
        <v>1</v>
      </c>
      <c r="L3935" s="221">
        <v>1230</v>
      </c>
    </row>
    <row r="3936" spans="1:12" s="167" customFormat="1">
      <c r="A3936" s="218" t="str">
        <f t="shared" si="27"/>
        <v>O221016058324일반상품</v>
      </c>
      <c r="B3936" s="219" t="s">
        <v>8270</v>
      </c>
      <c r="C3936" s="219" t="s">
        <v>8023</v>
      </c>
      <c r="D3936" s="219" t="s">
        <v>8065</v>
      </c>
      <c r="E3936" s="219" t="s">
        <v>7707</v>
      </c>
      <c r="F3936" s="219" t="s">
        <v>7718</v>
      </c>
      <c r="G3936" s="219" t="s">
        <v>7758</v>
      </c>
      <c r="H3936" s="219" t="s">
        <v>5990</v>
      </c>
      <c r="I3936" s="220" t="s">
        <v>7210</v>
      </c>
      <c r="J3936" s="221">
        <v>5020</v>
      </c>
      <c r="K3936" s="221">
        <v>1</v>
      </c>
      <c r="L3936" s="221">
        <v>5020</v>
      </c>
    </row>
    <row r="3937" spans="1:12" s="167" customFormat="1">
      <c r="A3937" s="218" t="str">
        <f t="shared" si="27"/>
        <v>O221016058324일반상품</v>
      </c>
      <c r="B3937" s="219" t="s">
        <v>8270</v>
      </c>
      <c r="C3937" s="219" t="s">
        <v>8023</v>
      </c>
      <c r="D3937" s="219" t="s">
        <v>8065</v>
      </c>
      <c r="E3937" s="219" t="s">
        <v>7707</v>
      </c>
      <c r="F3937" s="219" t="s">
        <v>7718</v>
      </c>
      <c r="G3937" s="219" t="s">
        <v>7758</v>
      </c>
      <c r="H3937" s="219" t="s">
        <v>5990</v>
      </c>
      <c r="I3937" s="220" t="s">
        <v>7190</v>
      </c>
      <c r="J3937" s="221">
        <v>4430</v>
      </c>
      <c r="K3937" s="221">
        <v>1</v>
      </c>
      <c r="L3937" s="221">
        <v>4430</v>
      </c>
    </row>
    <row r="3938" spans="1:12" s="167" customFormat="1">
      <c r="A3938" s="218" t="str">
        <f t="shared" si="27"/>
        <v>O221016058324일반상품</v>
      </c>
      <c r="B3938" s="219" t="s">
        <v>8270</v>
      </c>
      <c r="C3938" s="219" t="s">
        <v>8023</v>
      </c>
      <c r="D3938" s="219" t="s">
        <v>8065</v>
      </c>
      <c r="E3938" s="219" t="s">
        <v>7707</v>
      </c>
      <c r="F3938" s="219" t="s">
        <v>7718</v>
      </c>
      <c r="G3938" s="219" t="s">
        <v>7758</v>
      </c>
      <c r="H3938" s="219" t="s">
        <v>5990</v>
      </c>
      <c r="I3938" s="220" t="s">
        <v>9006</v>
      </c>
      <c r="J3938" s="221">
        <v>5600</v>
      </c>
      <c r="K3938" s="221">
        <v>1</v>
      </c>
      <c r="L3938" s="221">
        <v>5600</v>
      </c>
    </row>
    <row r="3939" spans="1:12" s="167" customFormat="1">
      <c r="A3939" s="218" t="str">
        <f t="shared" si="27"/>
        <v>O221016058324일반상품</v>
      </c>
      <c r="B3939" s="219" t="s">
        <v>8270</v>
      </c>
      <c r="C3939" s="219" t="s">
        <v>8023</v>
      </c>
      <c r="D3939" s="219" t="s">
        <v>8065</v>
      </c>
      <c r="E3939" s="219" t="s">
        <v>7707</v>
      </c>
      <c r="F3939" s="219" t="s">
        <v>7718</v>
      </c>
      <c r="G3939" s="219" t="s">
        <v>7758</v>
      </c>
      <c r="H3939" s="219" t="s">
        <v>5990</v>
      </c>
      <c r="I3939" s="220" t="s">
        <v>8397</v>
      </c>
      <c r="J3939" s="221">
        <v>10200</v>
      </c>
      <c r="K3939" s="221">
        <v>1</v>
      </c>
      <c r="L3939" s="221">
        <v>10200</v>
      </c>
    </row>
    <row r="3940" spans="1:12" s="167" customFormat="1">
      <c r="A3940" s="218" t="str">
        <f t="shared" si="27"/>
        <v>O221016058324일반상품</v>
      </c>
      <c r="B3940" s="219" t="s">
        <v>8270</v>
      </c>
      <c r="C3940" s="219" t="s">
        <v>8023</v>
      </c>
      <c r="D3940" s="219" t="s">
        <v>8065</v>
      </c>
      <c r="E3940" s="219" t="s">
        <v>7707</v>
      </c>
      <c r="F3940" s="219" t="s">
        <v>7718</v>
      </c>
      <c r="G3940" s="219" t="s">
        <v>7758</v>
      </c>
      <c r="H3940" s="219" t="s">
        <v>5990</v>
      </c>
      <c r="I3940" s="220" t="s">
        <v>8967</v>
      </c>
      <c r="J3940" s="221">
        <v>7100</v>
      </c>
      <c r="K3940" s="221">
        <v>1</v>
      </c>
      <c r="L3940" s="221">
        <v>7100</v>
      </c>
    </row>
    <row r="3941" spans="1:12" s="167" customFormat="1">
      <c r="A3941" s="218" t="str">
        <f t="shared" si="27"/>
        <v>O221016058324일반상품</v>
      </c>
      <c r="B3941" s="219" t="s">
        <v>8270</v>
      </c>
      <c r="C3941" s="219" t="s">
        <v>8023</v>
      </c>
      <c r="D3941" s="219" t="s">
        <v>8065</v>
      </c>
      <c r="E3941" s="219" t="s">
        <v>7707</v>
      </c>
      <c r="F3941" s="219" t="s">
        <v>7718</v>
      </c>
      <c r="G3941" s="219" t="s">
        <v>7758</v>
      </c>
      <c r="H3941" s="219" t="s">
        <v>5990</v>
      </c>
      <c r="I3941" s="220" t="s">
        <v>8948</v>
      </c>
      <c r="J3941" s="221">
        <v>10000</v>
      </c>
      <c r="K3941" s="221">
        <v>1</v>
      </c>
      <c r="L3941" s="221">
        <v>10000</v>
      </c>
    </row>
    <row r="3942" spans="1:12" s="167" customFormat="1">
      <c r="A3942" s="218" t="str">
        <f t="shared" si="27"/>
        <v>O221016058324일반상품</v>
      </c>
      <c r="B3942" s="219" t="s">
        <v>8270</v>
      </c>
      <c r="C3942" s="219" t="s">
        <v>8023</v>
      </c>
      <c r="D3942" s="219" t="s">
        <v>8065</v>
      </c>
      <c r="E3942" s="219" t="s">
        <v>7707</v>
      </c>
      <c r="F3942" s="219" t="s">
        <v>7718</v>
      </c>
      <c r="G3942" s="219" t="s">
        <v>7758</v>
      </c>
      <c r="H3942" s="219" t="s">
        <v>5990</v>
      </c>
      <c r="I3942" s="220" t="s">
        <v>8320</v>
      </c>
      <c r="J3942" s="221">
        <v>3610</v>
      </c>
      <c r="K3942" s="221">
        <v>1</v>
      </c>
      <c r="L3942" s="221">
        <v>3610</v>
      </c>
    </row>
    <row r="3943" spans="1:12" s="167" customFormat="1">
      <c r="A3943" s="218" t="str">
        <f t="shared" si="27"/>
        <v>O221016058324일반상품</v>
      </c>
      <c r="B3943" s="219" t="s">
        <v>8270</v>
      </c>
      <c r="C3943" s="219" t="s">
        <v>8023</v>
      </c>
      <c r="D3943" s="219" t="s">
        <v>8065</v>
      </c>
      <c r="E3943" s="219" t="s">
        <v>7707</v>
      </c>
      <c r="F3943" s="219" t="s">
        <v>7718</v>
      </c>
      <c r="G3943" s="219" t="s">
        <v>7758</v>
      </c>
      <c r="H3943" s="219" t="s">
        <v>5990</v>
      </c>
      <c r="I3943" s="220" t="s">
        <v>8640</v>
      </c>
      <c r="J3943" s="221">
        <v>3610</v>
      </c>
      <c r="K3943" s="221">
        <v>1</v>
      </c>
      <c r="L3943" s="221">
        <v>3610</v>
      </c>
    </row>
    <row r="3944" spans="1:12" s="167" customFormat="1">
      <c r="A3944" s="218" t="str">
        <f t="shared" si="27"/>
        <v>O221016058324일반상품</v>
      </c>
      <c r="B3944" s="219" t="s">
        <v>8270</v>
      </c>
      <c r="C3944" s="219" t="s">
        <v>8023</v>
      </c>
      <c r="D3944" s="219" t="s">
        <v>8065</v>
      </c>
      <c r="E3944" s="219" t="s">
        <v>7707</v>
      </c>
      <c r="F3944" s="219" t="s">
        <v>7718</v>
      </c>
      <c r="G3944" s="219" t="s">
        <v>7758</v>
      </c>
      <c r="H3944" s="219" t="s">
        <v>5990</v>
      </c>
      <c r="I3944" s="220" t="s">
        <v>8349</v>
      </c>
      <c r="J3944" s="221">
        <v>6200</v>
      </c>
      <c r="K3944" s="221">
        <v>1</v>
      </c>
      <c r="L3944" s="221">
        <v>6200</v>
      </c>
    </row>
    <row r="3945" spans="1:12" s="167" customFormat="1">
      <c r="A3945" s="218" t="str">
        <f t="shared" si="27"/>
        <v>O221016058324일반상품</v>
      </c>
      <c r="B3945" s="219" t="s">
        <v>8270</v>
      </c>
      <c r="C3945" s="219" t="s">
        <v>8023</v>
      </c>
      <c r="D3945" s="219" t="s">
        <v>8065</v>
      </c>
      <c r="E3945" s="219" t="s">
        <v>7707</v>
      </c>
      <c r="F3945" s="219" t="s">
        <v>7718</v>
      </c>
      <c r="G3945" s="219" t="s">
        <v>7758</v>
      </c>
      <c r="H3945" s="219" t="s">
        <v>5990</v>
      </c>
      <c r="I3945" s="220" t="s">
        <v>7191</v>
      </c>
      <c r="J3945" s="221">
        <v>13520</v>
      </c>
      <c r="K3945" s="221">
        <v>1</v>
      </c>
      <c r="L3945" s="221">
        <v>13520</v>
      </c>
    </row>
    <row r="3946" spans="1:12" s="167" customFormat="1">
      <c r="A3946" s="218" t="str">
        <f t="shared" si="27"/>
        <v>O221016058324일반상품</v>
      </c>
      <c r="B3946" s="219" t="s">
        <v>8270</v>
      </c>
      <c r="C3946" s="219" t="s">
        <v>8023</v>
      </c>
      <c r="D3946" s="219" t="s">
        <v>8065</v>
      </c>
      <c r="E3946" s="219" t="s">
        <v>7707</v>
      </c>
      <c r="F3946" s="219" t="s">
        <v>7718</v>
      </c>
      <c r="G3946" s="219" t="s">
        <v>7758</v>
      </c>
      <c r="H3946" s="219" t="s">
        <v>5990</v>
      </c>
      <c r="I3946" s="220" t="s">
        <v>8686</v>
      </c>
      <c r="J3946" s="221">
        <v>11400</v>
      </c>
      <c r="K3946" s="221">
        <v>1</v>
      </c>
      <c r="L3946" s="221">
        <v>11400</v>
      </c>
    </row>
    <row r="3947" spans="1:12" s="167" customFormat="1">
      <c r="A3947" s="218" t="str">
        <f t="shared" si="27"/>
        <v>O221016058324일반상품</v>
      </c>
      <c r="B3947" s="219" t="s">
        <v>8270</v>
      </c>
      <c r="C3947" s="219" t="s">
        <v>8023</v>
      </c>
      <c r="D3947" s="219" t="s">
        <v>8065</v>
      </c>
      <c r="E3947" s="219" t="s">
        <v>7707</v>
      </c>
      <c r="F3947" s="219" t="s">
        <v>7718</v>
      </c>
      <c r="G3947" s="219" t="s">
        <v>7758</v>
      </c>
      <c r="H3947" s="219" t="s">
        <v>5990</v>
      </c>
      <c r="I3947" s="220" t="s">
        <v>7198</v>
      </c>
      <c r="J3947" s="221">
        <v>2850</v>
      </c>
      <c r="K3947" s="221">
        <v>1</v>
      </c>
      <c r="L3947" s="221">
        <v>2850</v>
      </c>
    </row>
    <row r="3948" spans="1:12" s="167" customFormat="1">
      <c r="A3948" s="218" t="str">
        <f t="shared" si="27"/>
        <v>O221016058324일반상품</v>
      </c>
      <c r="B3948" s="219" t="s">
        <v>8270</v>
      </c>
      <c r="C3948" s="219" t="s">
        <v>8023</v>
      </c>
      <c r="D3948" s="219" t="s">
        <v>8065</v>
      </c>
      <c r="E3948" s="219" t="s">
        <v>7707</v>
      </c>
      <c r="F3948" s="219" t="s">
        <v>7718</v>
      </c>
      <c r="G3948" s="219" t="s">
        <v>7758</v>
      </c>
      <c r="H3948" s="219" t="s">
        <v>5990</v>
      </c>
      <c r="I3948" s="220" t="s">
        <v>8386</v>
      </c>
      <c r="J3948" s="221">
        <v>7880</v>
      </c>
      <c r="K3948" s="221">
        <v>1</v>
      </c>
      <c r="L3948" s="221">
        <v>7880</v>
      </c>
    </row>
    <row r="3949" spans="1:12" s="167" customFormat="1">
      <c r="A3949" s="218" t="str">
        <f t="shared" si="27"/>
        <v>O221016058324일반상품</v>
      </c>
      <c r="B3949" s="219" t="s">
        <v>8270</v>
      </c>
      <c r="C3949" s="219" t="s">
        <v>8023</v>
      </c>
      <c r="D3949" s="219" t="s">
        <v>8065</v>
      </c>
      <c r="E3949" s="219" t="s">
        <v>7707</v>
      </c>
      <c r="F3949" s="219" t="s">
        <v>7718</v>
      </c>
      <c r="G3949" s="219" t="s">
        <v>7758</v>
      </c>
      <c r="H3949" s="219" t="s">
        <v>5990</v>
      </c>
      <c r="I3949" s="220" t="s">
        <v>8781</v>
      </c>
      <c r="J3949" s="221">
        <v>5400</v>
      </c>
      <c r="K3949" s="221">
        <v>1</v>
      </c>
      <c r="L3949" s="221">
        <v>5400</v>
      </c>
    </row>
    <row r="3950" spans="1:12" s="167" customFormat="1">
      <c r="A3950" s="218" t="str">
        <f t="shared" si="27"/>
        <v>O221016058324일반상품</v>
      </c>
      <c r="B3950" s="219" t="s">
        <v>8270</v>
      </c>
      <c r="C3950" s="219" t="s">
        <v>8023</v>
      </c>
      <c r="D3950" s="219" t="s">
        <v>8065</v>
      </c>
      <c r="E3950" s="219" t="s">
        <v>7707</v>
      </c>
      <c r="F3950" s="219" t="s">
        <v>7718</v>
      </c>
      <c r="G3950" s="219" t="s">
        <v>7758</v>
      </c>
      <c r="H3950" s="219" t="s">
        <v>5990</v>
      </c>
      <c r="I3950" s="220" t="s">
        <v>7272</v>
      </c>
      <c r="J3950" s="221">
        <v>1250</v>
      </c>
      <c r="K3950" s="221">
        <v>1</v>
      </c>
      <c r="L3950" s="221">
        <v>1250</v>
      </c>
    </row>
    <row r="3951" spans="1:12" s="167" customFormat="1">
      <c r="A3951" s="218" t="str">
        <f t="shared" si="27"/>
        <v>O221016058324일반상품</v>
      </c>
      <c r="B3951" s="219" t="s">
        <v>8270</v>
      </c>
      <c r="C3951" s="219" t="s">
        <v>8023</v>
      </c>
      <c r="D3951" s="219" t="s">
        <v>8065</v>
      </c>
      <c r="E3951" s="219" t="s">
        <v>7707</v>
      </c>
      <c r="F3951" s="219" t="s">
        <v>7718</v>
      </c>
      <c r="G3951" s="219" t="s">
        <v>7758</v>
      </c>
      <c r="H3951" s="219" t="s">
        <v>5990</v>
      </c>
      <c r="I3951" s="220" t="s">
        <v>8753</v>
      </c>
      <c r="J3951" s="221">
        <v>9900</v>
      </c>
      <c r="K3951" s="221">
        <v>1</v>
      </c>
      <c r="L3951" s="221">
        <v>9900</v>
      </c>
    </row>
    <row r="3952" spans="1:12" s="167" customFormat="1">
      <c r="A3952" s="218" t="str">
        <f t="shared" si="27"/>
        <v>O221016058324일반상품</v>
      </c>
      <c r="B3952" s="219" t="s">
        <v>8270</v>
      </c>
      <c r="C3952" s="219" t="s">
        <v>8023</v>
      </c>
      <c r="D3952" s="219" t="s">
        <v>8065</v>
      </c>
      <c r="E3952" s="219" t="s">
        <v>7707</v>
      </c>
      <c r="F3952" s="219" t="s">
        <v>7718</v>
      </c>
      <c r="G3952" s="219" t="s">
        <v>7758</v>
      </c>
      <c r="H3952" s="219" t="s">
        <v>5990</v>
      </c>
      <c r="I3952" s="220" t="s">
        <v>8754</v>
      </c>
      <c r="J3952" s="221">
        <v>9900</v>
      </c>
      <c r="K3952" s="221">
        <v>1</v>
      </c>
      <c r="L3952" s="221">
        <v>9900</v>
      </c>
    </row>
    <row r="3953" spans="1:12" s="167" customFormat="1">
      <c r="A3953" s="218" t="str">
        <f t="shared" si="27"/>
        <v>O221016058324일반상품</v>
      </c>
      <c r="B3953" s="219" t="s">
        <v>8270</v>
      </c>
      <c r="C3953" s="219" t="s">
        <v>8023</v>
      </c>
      <c r="D3953" s="219" t="s">
        <v>8065</v>
      </c>
      <c r="E3953" s="219" t="s">
        <v>7707</v>
      </c>
      <c r="F3953" s="219" t="s">
        <v>7718</v>
      </c>
      <c r="G3953" s="219" t="s">
        <v>7758</v>
      </c>
      <c r="H3953" s="219" t="s">
        <v>5990</v>
      </c>
      <c r="I3953" s="220" t="s">
        <v>8450</v>
      </c>
      <c r="J3953" s="221">
        <v>1400</v>
      </c>
      <c r="K3953" s="221">
        <v>1</v>
      </c>
      <c r="L3953" s="221">
        <v>1400</v>
      </c>
    </row>
    <row r="3954" spans="1:12" s="167" customFormat="1">
      <c r="A3954" s="218" t="str">
        <f t="shared" si="27"/>
        <v>O221016058324일반상품</v>
      </c>
      <c r="B3954" s="219" t="s">
        <v>8270</v>
      </c>
      <c r="C3954" s="219" t="s">
        <v>8023</v>
      </c>
      <c r="D3954" s="219" t="s">
        <v>8065</v>
      </c>
      <c r="E3954" s="219" t="s">
        <v>7707</v>
      </c>
      <c r="F3954" s="219" t="s">
        <v>7718</v>
      </c>
      <c r="G3954" s="219" t="s">
        <v>7758</v>
      </c>
      <c r="H3954" s="219" t="s">
        <v>5990</v>
      </c>
      <c r="I3954" s="220" t="s">
        <v>8452</v>
      </c>
      <c r="J3954" s="221">
        <v>22090</v>
      </c>
      <c r="K3954" s="221">
        <v>1</v>
      </c>
      <c r="L3954" s="221">
        <v>22090</v>
      </c>
    </row>
    <row r="3955" spans="1:12" s="167" customFormat="1">
      <c r="A3955" s="218" t="str">
        <f t="shared" si="27"/>
        <v>O221016058324일반상품</v>
      </c>
      <c r="B3955" s="219" t="s">
        <v>8270</v>
      </c>
      <c r="C3955" s="219" t="s">
        <v>8023</v>
      </c>
      <c r="D3955" s="219" t="s">
        <v>8065</v>
      </c>
      <c r="E3955" s="219" t="s">
        <v>7707</v>
      </c>
      <c r="F3955" s="219" t="s">
        <v>7718</v>
      </c>
      <c r="G3955" s="219" t="s">
        <v>7758</v>
      </c>
      <c r="H3955" s="219" t="s">
        <v>5990</v>
      </c>
      <c r="I3955" s="220" t="s">
        <v>8739</v>
      </c>
      <c r="J3955" s="221">
        <v>20000</v>
      </c>
      <c r="K3955" s="221">
        <v>1</v>
      </c>
      <c r="L3955" s="221">
        <v>20000</v>
      </c>
    </row>
    <row r="3956" spans="1:12" s="167" customFormat="1">
      <c r="A3956" s="218" t="str">
        <f t="shared" si="27"/>
        <v>O221016058324일반상품</v>
      </c>
      <c r="B3956" s="219" t="s">
        <v>8270</v>
      </c>
      <c r="C3956" s="219" t="s">
        <v>8023</v>
      </c>
      <c r="D3956" s="219" t="s">
        <v>8065</v>
      </c>
      <c r="E3956" s="219" t="s">
        <v>7707</v>
      </c>
      <c r="F3956" s="219" t="s">
        <v>7718</v>
      </c>
      <c r="G3956" s="219" t="s">
        <v>7758</v>
      </c>
      <c r="H3956" s="219" t="s">
        <v>5990</v>
      </c>
      <c r="I3956" s="220" t="s">
        <v>8562</v>
      </c>
      <c r="J3956" s="221">
        <v>12480</v>
      </c>
      <c r="K3956" s="221">
        <v>1</v>
      </c>
      <c r="L3956" s="221">
        <v>12480</v>
      </c>
    </row>
    <row r="3957" spans="1:12" s="167" customFormat="1">
      <c r="A3957" s="218" t="str">
        <f t="shared" si="27"/>
        <v>O221016058324일반상품</v>
      </c>
      <c r="B3957" s="219" t="s">
        <v>8270</v>
      </c>
      <c r="C3957" s="219" t="s">
        <v>8023</v>
      </c>
      <c r="D3957" s="219" t="s">
        <v>8065</v>
      </c>
      <c r="E3957" s="219" t="s">
        <v>7707</v>
      </c>
      <c r="F3957" s="219" t="s">
        <v>7718</v>
      </c>
      <c r="G3957" s="219" t="s">
        <v>7758</v>
      </c>
      <c r="H3957" s="219" t="s">
        <v>5990</v>
      </c>
      <c r="I3957" s="220" t="s">
        <v>7220</v>
      </c>
      <c r="J3957" s="221">
        <v>670</v>
      </c>
      <c r="K3957" s="221">
        <v>2</v>
      </c>
      <c r="L3957" s="221">
        <v>1340</v>
      </c>
    </row>
    <row r="3958" spans="1:12" s="167" customFormat="1">
      <c r="A3958" s="218" t="str">
        <f t="shared" si="27"/>
        <v>O221016058324일반상품</v>
      </c>
      <c r="B3958" s="219" t="s">
        <v>8270</v>
      </c>
      <c r="C3958" s="219" t="s">
        <v>8023</v>
      </c>
      <c r="D3958" s="219" t="s">
        <v>8065</v>
      </c>
      <c r="E3958" s="219" t="s">
        <v>7707</v>
      </c>
      <c r="F3958" s="219" t="s">
        <v>7718</v>
      </c>
      <c r="G3958" s="219" t="s">
        <v>7758</v>
      </c>
      <c r="H3958" s="219" t="s">
        <v>5990</v>
      </c>
      <c r="I3958" s="220" t="s">
        <v>8353</v>
      </c>
      <c r="J3958" s="221">
        <v>5250</v>
      </c>
      <c r="K3958" s="221">
        <v>1</v>
      </c>
      <c r="L3958" s="221">
        <v>5250</v>
      </c>
    </row>
    <row r="3959" spans="1:12" s="167" customFormat="1">
      <c r="A3959" s="218" t="str">
        <f t="shared" si="27"/>
        <v>O221016058324일반상품</v>
      </c>
      <c r="B3959" s="219" t="s">
        <v>8270</v>
      </c>
      <c r="C3959" s="219" t="s">
        <v>8023</v>
      </c>
      <c r="D3959" s="219" t="s">
        <v>8065</v>
      </c>
      <c r="E3959" s="219" t="s">
        <v>7707</v>
      </c>
      <c r="F3959" s="219" t="s">
        <v>7718</v>
      </c>
      <c r="G3959" s="219" t="s">
        <v>7758</v>
      </c>
      <c r="H3959" s="219" t="s">
        <v>5990</v>
      </c>
      <c r="I3959" s="220" t="s">
        <v>8324</v>
      </c>
      <c r="J3959" s="221">
        <v>3480</v>
      </c>
      <c r="K3959" s="221">
        <v>1</v>
      </c>
      <c r="L3959" s="221">
        <v>3480</v>
      </c>
    </row>
    <row r="3960" spans="1:12" s="167" customFormat="1">
      <c r="A3960" s="218" t="str">
        <f t="shared" si="27"/>
        <v>O221016058324일반상품</v>
      </c>
      <c r="B3960" s="219" t="s">
        <v>8270</v>
      </c>
      <c r="C3960" s="219" t="s">
        <v>8023</v>
      </c>
      <c r="D3960" s="219" t="s">
        <v>8065</v>
      </c>
      <c r="E3960" s="219" t="s">
        <v>7707</v>
      </c>
      <c r="F3960" s="219" t="s">
        <v>7718</v>
      </c>
      <c r="G3960" s="219" t="s">
        <v>7758</v>
      </c>
      <c r="H3960" s="219" t="s">
        <v>5990</v>
      </c>
      <c r="I3960" s="220" t="s">
        <v>8616</v>
      </c>
      <c r="J3960" s="221">
        <v>1290</v>
      </c>
      <c r="K3960" s="221">
        <v>1</v>
      </c>
      <c r="L3960" s="221">
        <v>1290</v>
      </c>
    </row>
    <row r="3961" spans="1:12" s="167" customFormat="1">
      <c r="A3961" s="218" t="str">
        <f t="shared" si="27"/>
        <v>O221016058324일반상품</v>
      </c>
      <c r="B3961" s="219" t="s">
        <v>8270</v>
      </c>
      <c r="C3961" s="219" t="s">
        <v>8023</v>
      </c>
      <c r="D3961" s="219" t="s">
        <v>8065</v>
      </c>
      <c r="E3961" s="219" t="s">
        <v>7707</v>
      </c>
      <c r="F3961" s="219" t="s">
        <v>7718</v>
      </c>
      <c r="G3961" s="219" t="s">
        <v>7758</v>
      </c>
      <c r="H3961" s="219" t="s">
        <v>5990</v>
      </c>
      <c r="I3961" s="220" t="s">
        <v>8539</v>
      </c>
      <c r="J3961" s="221">
        <v>1160</v>
      </c>
      <c r="K3961" s="221">
        <v>1</v>
      </c>
      <c r="L3961" s="221">
        <v>1160</v>
      </c>
    </row>
    <row r="3962" spans="1:12" s="167" customFormat="1">
      <c r="A3962" s="218" t="str">
        <f t="shared" si="27"/>
        <v>O221016058324일반상품</v>
      </c>
      <c r="B3962" s="219" t="s">
        <v>8270</v>
      </c>
      <c r="C3962" s="219" t="s">
        <v>8023</v>
      </c>
      <c r="D3962" s="219" t="s">
        <v>8065</v>
      </c>
      <c r="E3962" s="219" t="s">
        <v>7707</v>
      </c>
      <c r="F3962" s="219" t="s">
        <v>7718</v>
      </c>
      <c r="G3962" s="219" t="s">
        <v>7758</v>
      </c>
      <c r="H3962" s="219" t="s">
        <v>5990</v>
      </c>
      <c r="I3962" s="220" t="s">
        <v>8909</v>
      </c>
      <c r="J3962" s="221">
        <v>1810</v>
      </c>
      <c r="K3962" s="221">
        <v>2</v>
      </c>
      <c r="L3962" s="221">
        <v>3620</v>
      </c>
    </row>
    <row r="3963" spans="1:12" s="167" customFormat="1">
      <c r="A3963" s="218" t="str">
        <f t="shared" si="27"/>
        <v>O221016058324일반상품</v>
      </c>
      <c r="B3963" s="219" t="s">
        <v>8270</v>
      </c>
      <c r="C3963" s="219" t="s">
        <v>8023</v>
      </c>
      <c r="D3963" s="219" t="s">
        <v>8065</v>
      </c>
      <c r="E3963" s="219" t="s">
        <v>7707</v>
      </c>
      <c r="F3963" s="219" t="s">
        <v>7718</v>
      </c>
      <c r="G3963" s="219" t="s">
        <v>7758</v>
      </c>
      <c r="H3963" s="219" t="s">
        <v>5990</v>
      </c>
      <c r="I3963" s="220" t="s">
        <v>8333</v>
      </c>
      <c r="J3963" s="221">
        <v>1810</v>
      </c>
      <c r="K3963" s="221">
        <v>2</v>
      </c>
      <c r="L3963" s="221">
        <v>3620</v>
      </c>
    </row>
    <row r="3964" spans="1:12" s="167" customFormat="1">
      <c r="A3964" s="218" t="str">
        <f t="shared" si="27"/>
        <v>O221016058324일반상품</v>
      </c>
      <c r="B3964" s="219" t="s">
        <v>8270</v>
      </c>
      <c r="C3964" s="219" t="s">
        <v>8023</v>
      </c>
      <c r="D3964" s="219" t="s">
        <v>8065</v>
      </c>
      <c r="E3964" s="219" t="s">
        <v>7707</v>
      </c>
      <c r="F3964" s="219" t="s">
        <v>7718</v>
      </c>
      <c r="G3964" s="219" t="s">
        <v>7758</v>
      </c>
      <c r="H3964" s="219" t="s">
        <v>5990</v>
      </c>
      <c r="I3964" s="220" t="s">
        <v>8488</v>
      </c>
      <c r="J3964" s="221">
        <v>1260</v>
      </c>
      <c r="K3964" s="221">
        <v>1</v>
      </c>
      <c r="L3964" s="221">
        <v>1260</v>
      </c>
    </row>
    <row r="3965" spans="1:12" s="167" customFormat="1">
      <c r="A3965" s="218" t="str">
        <f t="shared" si="27"/>
        <v>O221016058324일반상품</v>
      </c>
      <c r="B3965" s="219" t="s">
        <v>8270</v>
      </c>
      <c r="C3965" s="219" t="s">
        <v>8023</v>
      </c>
      <c r="D3965" s="219" t="s">
        <v>8065</v>
      </c>
      <c r="E3965" s="219" t="s">
        <v>7707</v>
      </c>
      <c r="F3965" s="219" t="s">
        <v>7718</v>
      </c>
      <c r="G3965" s="219" t="s">
        <v>7758</v>
      </c>
      <c r="H3965" s="219" t="s">
        <v>5990</v>
      </c>
      <c r="I3965" s="220" t="s">
        <v>8512</v>
      </c>
      <c r="J3965" s="221">
        <v>990</v>
      </c>
      <c r="K3965" s="221">
        <v>1</v>
      </c>
      <c r="L3965" s="221">
        <v>990</v>
      </c>
    </row>
    <row r="3966" spans="1:12" s="167" customFormat="1">
      <c r="A3966" s="218" t="str">
        <f t="shared" si="27"/>
        <v>O221016058324일반상품</v>
      </c>
      <c r="B3966" s="219" t="s">
        <v>8270</v>
      </c>
      <c r="C3966" s="219" t="s">
        <v>8023</v>
      </c>
      <c r="D3966" s="219" t="s">
        <v>8065</v>
      </c>
      <c r="E3966" s="219" t="s">
        <v>7707</v>
      </c>
      <c r="F3966" s="219" t="s">
        <v>7718</v>
      </c>
      <c r="G3966" s="219" t="s">
        <v>7758</v>
      </c>
      <c r="H3966" s="219" t="s">
        <v>5990</v>
      </c>
      <c r="I3966" s="220" t="s">
        <v>8073</v>
      </c>
      <c r="J3966" s="221">
        <v>2600</v>
      </c>
      <c r="K3966" s="221">
        <v>1</v>
      </c>
      <c r="L3966" s="221">
        <v>2600</v>
      </c>
    </row>
    <row r="3967" spans="1:12" s="167" customFormat="1">
      <c r="A3967" s="218" t="str">
        <f t="shared" si="27"/>
        <v>O221016058324일반상품</v>
      </c>
      <c r="B3967" s="219" t="s">
        <v>8270</v>
      </c>
      <c r="C3967" s="219" t="s">
        <v>8023</v>
      </c>
      <c r="D3967" s="219" t="s">
        <v>8065</v>
      </c>
      <c r="E3967" s="219" t="s">
        <v>7707</v>
      </c>
      <c r="F3967" s="219" t="s">
        <v>7718</v>
      </c>
      <c r="G3967" s="219" t="s">
        <v>7758</v>
      </c>
      <c r="H3967" s="219" t="s">
        <v>5990</v>
      </c>
      <c r="I3967" s="220" t="s">
        <v>8458</v>
      </c>
      <c r="J3967" s="221">
        <v>5600</v>
      </c>
      <c r="K3967" s="221">
        <v>1</v>
      </c>
      <c r="L3967" s="221">
        <v>5600</v>
      </c>
    </row>
    <row r="3968" spans="1:12" s="167" customFormat="1">
      <c r="A3968" s="218" t="str">
        <f t="shared" si="27"/>
        <v>O221016058324일반상품</v>
      </c>
      <c r="B3968" s="219" t="s">
        <v>8270</v>
      </c>
      <c r="C3968" s="219" t="s">
        <v>8023</v>
      </c>
      <c r="D3968" s="219" t="s">
        <v>8065</v>
      </c>
      <c r="E3968" s="219" t="s">
        <v>7707</v>
      </c>
      <c r="F3968" s="219" t="s">
        <v>7718</v>
      </c>
      <c r="G3968" s="219" t="s">
        <v>7758</v>
      </c>
      <c r="H3968" s="219" t="s">
        <v>5990</v>
      </c>
      <c r="I3968" s="220" t="s">
        <v>8406</v>
      </c>
      <c r="J3968" s="221">
        <v>1090</v>
      </c>
      <c r="K3968" s="221">
        <v>1</v>
      </c>
      <c r="L3968" s="221">
        <v>1090</v>
      </c>
    </row>
    <row r="3969" spans="1:12" s="167" customFormat="1">
      <c r="A3969" s="218" t="str">
        <f t="shared" si="27"/>
        <v>O221016058324일반상품</v>
      </c>
      <c r="B3969" s="219" t="s">
        <v>8270</v>
      </c>
      <c r="C3969" s="219" t="s">
        <v>8023</v>
      </c>
      <c r="D3969" s="219" t="s">
        <v>8065</v>
      </c>
      <c r="E3969" s="219" t="s">
        <v>7707</v>
      </c>
      <c r="F3969" s="219" t="s">
        <v>7718</v>
      </c>
      <c r="G3969" s="219" t="s">
        <v>7758</v>
      </c>
      <c r="H3969" s="219" t="s">
        <v>5990</v>
      </c>
      <c r="I3969" s="220" t="s">
        <v>8529</v>
      </c>
      <c r="J3969" s="221">
        <v>1070</v>
      </c>
      <c r="K3969" s="221">
        <v>1</v>
      </c>
      <c r="L3969" s="221">
        <v>1070</v>
      </c>
    </row>
    <row r="3970" spans="1:12" s="167" customFormat="1">
      <c r="A3970" s="218" t="str">
        <f t="shared" si="27"/>
        <v>O221016058324일반상품</v>
      </c>
      <c r="B3970" s="219" t="s">
        <v>8270</v>
      </c>
      <c r="C3970" s="219" t="s">
        <v>8023</v>
      </c>
      <c r="D3970" s="219" t="s">
        <v>8065</v>
      </c>
      <c r="E3970" s="219" t="s">
        <v>7707</v>
      </c>
      <c r="F3970" s="219" t="s">
        <v>7718</v>
      </c>
      <c r="G3970" s="219" t="s">
        <v>7758</v>
      </c>
      <c r="H3970" s="219" t="s">
        <v>5990</v>
      </c>
      <c r="I3970" s="220" t="s">
        <v>8335</v>
      </c>
      <c r="J3970" s="221">
        <v>1080</v>
      </c>
      <c r="K3970" s="221">
        <v>1</v>
      </c>
      <c r="L3970" s="221">
        <v>1080</v>
      </c>
    </row>
    <row r="3971" spans="1:12" s="167" customFormat="1">
      <c r="A3971" s="218" t="str">
        <f t="shared" si="27"/>
        <v>O221016058324일반상품</v>
      </c>
      <c r="B3971" s="219" t="s">
        <v>8270</v>
      </c>
      <c r="C3971" s="219" t="s">
        <v>8023</v>
      </c>
      <c r="D3971" s="219" t="s">
        <v>8065</v>
      </c>
      <c r="E3971" s="219" t="s">
        <v>7707</v>
      </c>
      <c r="F3971" s="219" t="s">
        <v>7718</v>
      </c>
      <c r="G3971" s="219" t="s">
        <v>7758</v>
      </c>
      <c r="H3971" s="219" t="s">
        <v>5990</v>
      </c>
      <c r="I3971" s="220" t="s">
        <v>8514</v>
      </c>
      <c r="J3971" s="221">
        <v>2160</v>
      </c>
      <c r="K3971" s="221">
        <v>1</v>
      </c>
      <c r="L3971" s="221">
        <v>2160</v>
      </c>
    </row>
    <row r="3972" spans="1:12" s="167" customFormat="1">
      <c r="A3972" s="218" t="str">
        <f t="shared" si="27"/>
        <v>O221016058324일반상품</v>
      </c>
      <c r="B3972" s="219" t="s">
        <v>8270</v>
      </c>
      <c r="C3972" s="219" t="s">
        <v>8023</v>
      </c>
      <c r="D3972" s="219" t="s">
        <v>8065</v>
      </c>
      <c r="E3972" s="219" t="s">
        <v>7707</v>
      </c>
      <c r="F3972" s="219" t="s">
        <v>7718</v>
      </c>
      <c r="G3972" s="219" t="s">
        <v>7758</v>
      </c>
      <c r="H3972" s="219" t="s">
        <v>5990</v>
      </c>
      <c r="I3972" s="220" t="s">
        <v>7215</v>
      </c>
      <c r="J3972" s="221">
        <v>1070</v>
      </c>
      <c r="K3972" s="221">
        <v>2</v>
      </c>
      <c r="L3972" s="221">
        <v>2140</v>
      </c>
    </row>
    <row r="3973" spans="1:12" s="167" customFormat="1">
      <c r="A3973" s="218" t="str">
        <f t="shared" si="27"/>
        <v>O221016058324일반상품</v>
      </c>
      <c r="B3973" s="219" t="s">
        <v>8270</v>
      </c>
      <c r="C3973" s="219" t="s">
        <v>8023</v>
      </c>
      <c r="D3973" s="219" t="s">
        <v>8065</v>
      </c>
      <c r="E3973" s="219" t="s">
        <v>7707</v>
      </c>
      <c r="F3973" s="219" t="s">
        <v>7718</v>
      </c>
      <c r="G3973" s="219" t="s">
        <v>7758</v>
      </c>
      <c r="H3973" s="219" t="s">
        <v>5990</v>
      </c>
      <c r="I3973" s="220" t="s">
        <v>8407</v>
      </c>
      <c r="J3973" s="221">
        <v>1200</v>
      </c>
      <c r="K3973" s="221">
        <v>1</v>
      </c>
      <c r="L3973" s="221">
        <v>1200</v>
      </c>
    </row>
    <row r="3974" spans="1:12" s="167" customFormat="1">
      <c r="A3974" s="218" t="str">
        <f t="shared" si="27"/>
        <v>O221016058324일반상품</v>
      </c>
      <c r="B3974" s="219" t="s">
        <v>8270</v>
      </c>
      <c r="C3974" s="219" t="s">
        <v>8023</v>
      </c>
      <c r="D3974" s="219" t="s">
        <v>8065</v>
      </c>
      <c r="E3974" s="219" t="s">
        <v>7707</v>
      </c>
      <c r="F3974" s="219" t="s">
        <v>7718</v>
      </c>
      <c r="G3974" s="219" t="s">
        <v>7758</v>
      </c>
      <c r="H3974" s="219" t="s">
        <v>5990</v>
      </c>
      <c r="I3974" s="220" t="s">
        <v>8516</v>
      </c>
      <c r="J3974" s="221">
        <v>1080</v>
      </c>
      <c r="K3974" s="221">
        <v>1</v>
      </c>
      <c r="L3974" s="221">
        <v>1080</v>
      </c>
    </row>
    <row r="3975" spans="1:12" s="167" customFormat="1">
      <c r="A3975" s="218" t="str">
        <f t="shared" si="27"/>
        <v>O221016058324일반상품</v>
      </c>
      <c r="B3975" s="219" t="s">
        <v>8270</v>
      </c>
      <c r="C3975" s="219" t="s">
        <v>8023</v>
      </c>
      <c r="D3975" s="219" t="s">
        <v>8065</v>
      </c>
      <c r="E3975" s="219" t="s">
        <v>7707</v>
      </c>
      <c r="F3975" s="219" t="s">
        <v>7718</v>
      </c>
      <c r="G3975" s="219" t="s">
        <v>7758</v>
      </c>
      <c r="H3975" s="219" t="s">
        <v>5990</v>
      </c>
      <c r="I3975" s="220" t="s">
        <v>8492</v>
      </c>
      <c r="J3975" s="221">
        <v>4200</v>
      </c>
      <c r="K3975" s="221">
        <v>1</v>
      </c>
      <c r="L3975" s="221">
        <v>4200</v>
      </c>
    </row>
    <row r="3976" spans="1:12" s="167" customFormat="1">
      <c r="A3976" s="218" t="str">
        <f t="shared" si="27"/>
        <v>O221016058324일반상품</v>
      </c>
      <c r="B3976" s="219" t="s">
        <v>8270</v>
      </c>
      <c r="C3976" s="219" t="s">
        <v>8023</v>
      </c>
      <c r="D3976" s="219" t="s">
        <v>8065</v>
      </c>
      <c r="E3976" s="219" t="s">
        <v>7707</v>
      </c>
      <c r="F3976" s="219" t="s">
        <v>7718</v>
      </c>
      <c r="G3976" s="219" t="s">
        <v>7758</v>
      </c>
      <c r="H3976" s="219" t="s">
        <v>5990</v>
      </c>
      <c r="I3976" s="220" t="s">
        <v>9002</v>
      </c>
      <c r="J3976" s="221">
        <v>7560</v>
      </c>
      <c r="K3976" s="221">
        <v>1</v>
      </c>
      <c r="L3976" s="221">
        <v>7560</v>
      </c>
    </row>
    <row r="3977" spans="1:12" s="167" customFormat="1">
      <c r="A3977" s="218" t="str">
        <f t="shared" si="27"/>
        <v>O221016058323일반상품</v>
      </c>
      <c r="B3977" s="219" t="s">
        <v>8271</v>
      </c>
      <c r="C3977" s="219" t="s">
        <v>8023</v>
      </c>
      <c r="D3977" s="219" t="s">
        <v>8065</v>
      </c>
      <c r="E3977" s="219" t="s">
        <v>7707</v>
      </c>
      <c r="F3977" s="219" t="s">
        <v>7718</v>
      </c>
      <c r="G3977" s="219" t="s">
        <v>7771</v>
      </c>
      <c r="H3977" s="219" t="s">
        <v>5990</v>
      </c>
      <c r="I3977" s="220" t="s">
        <v>7981</v>
      </c>
      <c r="J3977" s="221">
        <v>1400</v>
      </c>
      <c r="K3977" s="221">
        <v>1</v>
      </c>
      <c r="L3977" s="221">
        <v>1400</v>
      </c>
    </row>
    <row r="3978" spans="1:12" s="167" customFormat="1">
      <c r="A3978" s="218" t="str">
        <f t="shared" si="27"/>
        <v>O221016058323일반상품</v>
      </c>
      <c r="B3978" s="219" t="s">
        <v>8271</v>
      </c>
      <c r="C3978" s="219" t="s">
        <v>8023</v>
      </c>
      <c r="D3978" s="219" t="s">
        <v>8065</v>
      </c>
      <c r="E3978" s="219" t="s">
        <v>7707</v>
      </c>
      <c r="F3978" s="219" t="s">
        <v>7718</v>
      </c>
      <c r="G3978" s="219" t="s">
        <v>7771</v>
      </c>
      <c r="H3978" s="219" t="s">
        <v>5990</v>
      </c>
      <c r="I3978" s="220" t="s">
        <v>8638</v>
      </c>
      <c r="J3978" s="221">
        <v>2860</v>
      </c>
      <c r="K3978" s="221">
        <v>1</v>
      </c>
      <c r="L3978" s="221">
        <v>2860</v>
      </c>
    </row>
    <row r="3979" spans="1:12" s="167" customFormat="1">
      <c r="A3979" s="218" t="str">
        <f t="shared" si="27"/>
        <v>O221016058323일반상품</v>
      </c>
      <c r="B3979" s="219" t="s">
        <v>8271</v>
      </c>
      <c r="C3979" s="219" t="s">
        <v>8023</v>
      </c>
      <c r="D3979" s="219" t="s">
        <v>8065</v>
      </c>
      <c r="E3979" s="219" t="s">
        <v>7707</v>
      </c>
      <c r="F3979" s="219" t="s">
        <v>7718</v>
      </c>
      <c r="G3979" s="219" t="s">
        <v>7771</v>
      </c>
      <c r="H3979" s="219" t="s">
        <v>5990</v>
      </c>
      <c r="I3979" s="220" t="s">
        <v>8501</v>
      </c>
      <c r="J3979" s="221">
        <v>6600</v>
      </c>
      <c r="K3979" s="221">
        <v>1</v>
      </c>
      <c r="L3979" s="221">
        <v>6600</v>
      </c>
    </row>
    <row r="3980" spans="1:12" s="167" customFormat="1">
      <c r="A3980" s="218" t="str">
        <f t="shared" si="27"/>
        <v>O221016058323일반상품</v>
      </c>
      <c r="B3980" s="219" t="s">
        <v>8271</v>
      </c>
      <c r="C3980" s="219" t="s">
        <v>8023</v>
      </c>
      <c r="D3980" s="219" t="s">
        <v>8065</v>
      </c>
      <c r="E3980" s="219" t="s">
        <v>7707</v>
      </c>
      <c r="F3980" s="219" t="s">
        <v>7718</v>
      </c>
      <c r="G3980" s="219" t="s">
        <v>7771</v>
      </c>
      <c r="H3980" s="219" t="s">
        <v>5990</v>
      </c>
      <c r="I3980" s="220" t="s">
        <v>7984</v>
      </c>
      <c r="J3980" s="221">
        <v>14550</v>
      </c>
      <c r="K3980" s="221">
        <v>1</v>
      </c>
      <c r="L3980" s="221">
        <v>14550</v>
      </c>
    </row>
    <row r="3981" spans="1:12" s="167" customFormat="1">
      <c r="A3981" s="218" t="str">
        <f t="shared" si="27"/>
        <v>O221016058323일반상품</v>
      </c>
      <c r="B3981" s="219" t="s">
        <v>8271</v>
      </c>
      <c r="C3981" s="219" t="s">
        <v>8023</v>
      </c>
      <c r="D3981" s="219" t="s">
        <v>8065</v>
      </c>
      <c r="E3981" s="219" t="s">
        <v>7707</v>
      </c>
      <c r="F3981" s="219" t="s">
        <v>7718</v>
      </c>
      <c r="G3981" s="219" t="s">
        <v>7771</v>
      </c>
      <c r="H3981" s="219" t="s">
        <v>5990</v>
      </c>
      <c r="I3981" s="220" t="s">
        <v>7284</v>
      </c>
      <c r="J3981" s="221">
        <v>7000</v>
      </c>
      <c r="K3981" s="221">
        <v>1</v>
      </c>
      <c r="L3981" s="221">
        <v>7000</v>
      </c>
    </row>
    <row r="3982" spans="1:12" s="167" customFormat="1">
      <c r="A3982" s="218" t="str">
        <f t="shared" si="27"/>
        <v>O221016058323일반상품</v>
      </c>
      <c r="B3982" s="219" t="s">
        <v>8271</v>
      </c>
      <c r="C3982" s="219" t="s">
        <v>8023</v>
      </c>
      <c r="D3982" s="219" t="s">
        <v>8065</v>
      </c>
      <c r="E3982" s="219" t="s">
        <v>7707</v>
      </c>
      <c r="F3982" s="219" t="s">
        <v>7718</v>
      </c>
      <c r="G3982" s="219" t="s">
        <v>7771</v>
      </c>
      <c r="H3982" s="219" t="s">
        <v>5990</v>
      </c>
      <c r="I3982" s="220" t="s">
        <v>8343</v>
      </c>
      <c r="J3982" s="221">
        <v>12100</v>
      </c>
      <c r="K3982" s="221">
        <v>1</v>
      </c>
      <c r="L3982" s="221">
        <v>12100</v>
      </c>
    </row>
    <row r="3983" spans="1:12" s="167" customFormat="1">
      <c r="A3983" s="218" t="str">
        <f t="shared" si="27"/>
        <v>O221016058323일반상품</v>
      </c>
      <c r="B3983" s="219" t="s">
        <v>8271</v>
      </c>
      <c r="C3983" s="219" t="s">
        <v>8023</v>
      </c>
      <c r="D3983" s="219" t="s">
        <v>8065</v>
      </c>
      <c r="E3983" s="219" t="s">
        <v>7707</v>
      </c>
      <c r="F3983" s="219" t="s">
        <v>7718</v>
      </c>
      <c r="G3983" s="219" t="s">
        <v>7771</v>
      </c>
      <c r="H3983" s="219" t="s">
        <v>5990</v>
      </c>
      <c r="I3983" s="220" t="s">
        <v>8557</v>
      </c>
      <c r="J3983" s="221">
        <v>3400</v>
      </c>
      <c r="K3983" s="221">
        <v>1</v>
      </c>
      <c r="L3983" s="221">
        <v>3400</v>
      </c>
    </row>
    <row r="3984" spans="1:12" s="167" customFormat="1">
      <c r="A3984" s="218" t="str">
        <f t="shared" si="27"/>
        <v>O221016058323일반상품</v>
      </c>
      <c r="B3984" s="219" t="s">
        <v>8271</v>
      </c>
      <c r="C3984" s="219" t="s">
        <v>8023</v>
      </c>
      <c r="D3984" s="219" t="s">
        <v>8065</v>
      </c>
      <c r="E3984" s="219" t="s">
        <v>7707</v>
      </c>
      <c r="F3984" s="219" t="s">
        <v>7718</v>
      </c>
      <c r="G3984" s="219" t="s">
        <v>7771</v>
      </c>
      <c r="H3984" s="219" t="s">
        <v>5990</v>
      </c>
      <c r="I3984" s="220" t="s">
        <v>8604</v>
      </c>
      <c r="J3984" s="221">
        <v>12000</v>
      </c>
      <c r="K3984" s="221">
        <v>1</v>
      </c>
      <c r="L3984" s="221">
        <v>12000</v>
      </c>
    </row>
    <row r="3985" spans="1:12" s="167" customFormat="1">
      <c r="A3985" s="218" t="str">
        <f t="shared" si="27"/>
        <v>O221016058323일반상품</v>
      </c>
      <c r="B3985" s="219" t="s">
        <v>8271</v>
      </c>
      <c r="C3985" s="219" t="s">
        <v>8023</v>
      </c>
      <c r="D3985" s="219" t="s">
        <v>8065</v>
      </c>
      <c r="E3985" s="219" t="s">
        <v>7707</v>
      </c>
      <c r="F3985" s="219" t="s">
        <v>7718</v>
      </c>
      <c r="G3985" s="219" t="s">
        <v>7771</v>
      </c>
      <c r="H3985" s="219" t="s">
        <v>5990</v>
      </c>
      <c r="I3985" s="220" t="s">
        <v>8383</v>
      </c>
      <c r="J3985" s="221">
        <v>5090</v>
      </c>
      <c r="K3985" s="221">
        <v>1</v>
      </c>
      <c r="L3985" s="221">
        <v>5090</v>
      </c>
    </row>
    <row r="3986" spans="1:12" s="167" customFormat="1">
      <c r="A3986" s="218" t="str">
        <f t="shared" si="27"/>
        <v>O221016058323일반상품</v>
      </c>
      <c r="B3986" s="219" t="s">
        <v>8271</v>
      </c>
      <c r="C3986" s="219" t="s">
        <v>8023</v>
      </c>
      <c r="D3986" s="219" t="s">
        <v>8065</v>
      </c>
      <c r="E3986" s="219" t="s">
        <v>7707</v>
      </c>
      <c r="F3986" s="219" t="s">
        <v>7718</v>
      </c>
      <c r="G3986" s="219" t="s">
        <v>7771</v>
      </c>
      <c r="H3986" s="219" t="s">
        <v>5990</v>
      </c>
      <c r="I3986" s="220" t="s">
        <v>8913</v>
      </c>
      <c r="J3986" s="221">
        <v>4880</v>
      </c>
      <c r="K3986" s="221">
        <v>1</v>
      </c>
      <c r="L3986" s="221">
        <v>4880</v>
      </c>
    </row>
    <row r="3987" spans="1:12" s="167" customFormat="1">
      <c r="A3987" s="218" t="str">
        <f t="shared" si="27"/>
        <v>O221016058323일반상품</v>
      </c>
      <c r="B3987" s="219" t="s">
        <v>8271</v>
      </c>
      <c r="C3987" s="219" t="s">
        <v>8023</v>
      </c>
      <c r="D3987" s="219" t="s">
        <v>8065</v>
      </c>
      <c r="E3987" s="219" t="s">
        <v>7707</v>
      </c>
      <c r="F3987" s="219" t="s">
        <v>7718</v>
      </c>
      <c r="G3987" s="219" t="s">
        <v>7771</v>
      </c>
      <c r="H3987" s="219" t="s">
        <v>5990</v>
      </c>
      <c r="I3987" s="220" t="s">
        <v>7189</v>
      </c>
      <c r="J3987" s="221">
        <v>1070</v>
      </c>
      <c r="K3987" s="221">
        <v>3</v>
      </c>
      <c r="L3987" s="221">
        <v>3210</v>
      </c>
    </row>
    <row r="3988" spans="1:12" s="167" customFormat="1">
      <c r="A3988" s="218" t="str">
        <f t="shared" si="27"/>
        <v>O221016058323일반상품</v>
      </c>
      <c r="B3988" s="219" t="s">
        <v>8271</v>
      </c>
      <c r="C3988" s="219" t="s">
        <v>8023</v>
      </c>
      <c r="D3988" s="219" t="s">
        <v>8065</v>
      </c>
      <c r="E3988" s="219" t="s">
        <v>7707</v>
      </c>
      <c r="F3988" s="219" t="s">
        <v>7718</v>
      </c>
      <c r="G3988" s="219" t="s">
        <v>7771</v>
      </c>
      <c r="H3988" s="219" t="s">
        <v>5990</v>
      </c>
      <c r="I3988" s="220" t="s">
        <v>8384</v>
      </c>
      <c r="J3988" s="221">
        <v>3640</v>
      </c>
      <c r="K3988" s="221">
        <v>1</v>
      </c>
      <c r="L3988" s="221">
        <v>3640</v>
      </c>
    </row>
    <row r="3989" spans="1:12" s="167" customFormat="1">
      <c r="A3989" s="218" t="str">
        <f t="shared" si="27"/>
        <v>O221016058323일반상품</v>
      </c>
      <c r="B3989" s="219" t="s">
        <v>8271</v>
      </c>
      <c r="C3989" s="219" t="s">
        <v>8023</v>
      </c>
      <c r="D3989" s="219" t="s">
        <v>8065</v>
      </c>
      <c r="E3989" s="219" t="s">
        <v>7707</v>
      </c>
      <c r="F3989" s="219" t="s">
        <v>7718</v>
      </c>
      <c r="G3989" s="219" t="s">
        <v>7771</v>
      </c>
      <c r="H3989" s="219" t="s">
        <v>5990</v>
      </c>
      <c r="I3989" s="220" t="s">
        <v>8972</v>
      </c>
      <c r="J3989" s="221">
        <v>22100</v>
      </c>
      <c r="K3989" s="221">
        <v>1</v>
      </c>
      <c r="L3989" s="221">
        <v>22100</v>
      </c>
    </row>
    <row r="3990" spans="1:12" s="167" customFormat="1">
      <c r="A3990" s="218" t="str">
        <f t="shared" si="27"/>
        <v>O221016058323일반상품</v>
      </c>
      <c r="B3990" s="219" t="s">
        <v>8271</v>
      </c>
      <c r="C3990" s="219" t="s">
        <v>8023</v>
      </c>
      <c r="D3990" s="219" t="s">
        <v>8065</v>
      </c>
      <c r="E3990" s="219" t="s">
        <v>7707</v>
      </c>
      <c r="F3990" s="219" t="s">
        <v>7718</v>
      </c>
      <c r="G3990" s="219" t="s">
        <v>7771</v>
      </c>
      <c r="H3990" s="219" t="s">
        <v>5990</v>
      </c>
      <c r="I3990" s="220" t="s">
        <v>8544</v>
      </c>
      <c r="J3990" s="221">
        <v>2600</v>
      </c>
      <c r="K3990" s="221">
        <v>1</v>
      </c>
      <c r="L3990" s="221">
        <v>2600</v>
      </c>
    </row>
    <row r="3991" spans="1:12" s="167" customFormat="1">
      <c r="A3991" s="218" t="str">
        <f t="shared" si="27"/>
        <v>O221016058323일반상품</v>
      </c>
      <c r="B3991" s="219" t="s">
        <v>8271</v>
      </c>
      <c r="C3991" s="219" t="s">
        <v>8023</v>
      </c>
      <c r="D3991" s="219" t="s">
        <v>8065</v>
      </c>
      <c r="E3991" s="219" t="s">
        <v>7707</v>
      </c>
      <c r="F3991" s="219" t="s">
        <v>7718</v>
      </c>
      <c r="G3991" s="219" t="s">
        <v>7771</v>
      </c>
      <c r="H3991" s="219" t="s">
        <v>5990</v>
      </c>
      <c r="I3991" s="220" t="s">
        <v>8504</v>
      </c>
      <c r="J3991" s="221">
        <v>4360</v>
      </c>
      <c r="K3991" s="221">
        <v>1</v>
      </c>
      <c r="L3991" s="221">
        <v>4360</v>
      </c>
    </row>
    <row r="3992" spans="1:12" s="167" customFormat="1">
      <c r="A3992" s="218" t="str">
        <f t="shared" si="27"/>
        <v>O221016058323일반상품</v>
      </c>
      <c r="B3992" s="219" t="s">
        <v>8271</v>
      </c>
      <c r="C3992" s="219" t="s">
        <v>8023</v>
      </c>
      <c r="D3992" s="219" t="s">
        <v>8065</v>
      </c>
      <c r="E3992" s="219" t="s">
        <v>7707</v>
      </c>
      <c r="F3992" s="219" t="s">
        <v>7718</v>
      </c>
      <c r="G3992" s="219" t="s">
        <v>7771</v>
      </c>
      <c r="H3992" s="219" t="s">
        <v>5990</v>
      </c>
      <c r="I3992" s="220" t="s">
        <v>8875</v>
      </c>
      <c r="J3992" s="221">
        <v>5500</v>
      </c>
      <c r="K3992" s="221">
        <v>2</v>
      </c>
      <c r="L3992" s="221">
        <v>11000</v>
      </c>
    </row>
    <row r="3993" spans="1:12" s="167" customFormat="1">
      <c r="A3993" s="218" t="str">
        <f t="shared" si="27"/>
        <v>O221016058323일반상품</v>
      </c>
      <c r="B3993" s="219" t="s">
        <v>8271</v>
      </c>
      <c r="C3993" s="219" t="s">
        <v>8023</v>
      </c>
      <c r="D3993" s="219" t="s">
        <v>8065</v>
      </c>
      <c r="E3993" s="219" t="s">
        <v>7707</v>
      </c>
      <c r="F3993" s="219" t="s">
        <v>7718</v>
      </c>
      <c r="G3993" s="219" t="s">
        <v>7771</v>
      </c>
      <c r="H3993" s="219" t="s">
        <v>5990</v>
      </c>
      <c r="I3993" s="220" t="s">
        <v>8946</v>
      </c>
      <c r="J3993" s="221">
        <v>2980</v>
      </c>
      <c r="K3993" s="221">
        <v>1</v>
      </c>
      <c r="L3993" s="221">
        <v>2980</v>
      </c>
    </row>
    <row r="3994" spans="1:12" s="167" customFormat="1">
      <c r="A3994" s="218" t="str">
        <f t="shared" si="27"/>
        <v>O221016058323일반상품</v>
      </c>
      <c r="B3994" s="219" t="s">
        <v>8271</v>
      </c>
      <c r="C3994" s="219" t="s">
        <v>8023</v>
      </c>
      <c r="D3994" s="219" t="s">
        <v>8065</v>
      </c>
      <c r="E3994" s="219" t="s">
        <v>7707</v>
      </c>
      <c r="F3994" s="219" t="s">
        <v>7718</v>
      </c>
      <c r="G3994" s="219" t="s">
        <v>7771</v>
      </c>
      <c r="H3994" s="219" t="s">
        <v>5990</v>
      </c>
      <c r="I3994" s="220" t="s">
        <v>8882</v>
      </c>
      <c r="J3994" s="221">
        <v>12690</v>
      </c>
      <c r="K3994" s="221">
        <v>1</v>
      </c>
      <c r="L3994" s="221">
        <v>12690</v>
      </c>
    </row>
    <row r="3995" spans="1:12" s="167" customFormat="1">
      <c r="A3995" s="218" t="str">
        <f t="shared" si="27"/>
        <v>O221016058323일반상품</v>
      </c>
      <c r="B3995" s="219" t="s">
        <v>8271</v>
      </c>
      <c r="C3995" s="219" t="s">
        <v>8023</v>
      </c>
      <c r="D3995" s="219" t="s">
        <v>8065</v>
      </c>
      <c r="E3995" s="219" t="s">
        <v>7707</v>
      </c>
      <c r="F3995" s="219" t="s">
        <v>7718</v>
      </c>
      <c r="G3995" s="219" t="s">
        <v>7771</v>
      </c>
      <c r="H3995" s="219" t="s">
        <v>5990</v>
      </c>
      <c r="I3995" s="220" t="s">
        <v>8599</v>
      </c>
      <c r="J3995" s="221">
        <v>2100</v>
      </c>
      <c r="K3995" s="221">
        <v>1</v>
      </c>
      <c r="L3995" s="221">
        <v>2100</v>
      </c>
    </row>
    <row r="3996" spans="1:12" s="167" customFormat="1">
      <c r="A3996" s="218" t="str">
        <f t="shared" si="27"/>
        <v>O221016058323일반상품</v>
      </c>
      <c r="B3996" s="219" t="s">
        <v>8271</v>
      </c>
      <c r="C3996" s="219" t="s">
        <v>8023</v>
      </c>
      <c r="D3996" s="219" t="s">
        <v>8065</v>
      </c>
      <c r="E3996" s="219" t="s">
        <v>7707</v>
      </c>
      <c r="F3996" s="219" t="s">
        <v>7718</v>
      </c>
      <c r="G3996" s="219" t="s">
        <v>7771</v>
      </c>
      <c r="H3996" s="219" t="s">
        <v>5990</v>
      </c>
      <c r="I3996" s="220" t="s">
        <v>7228</v>
      </c>
      <c r="J3996" s="221">
        <v>1250</v>
      </c>
      <c r="K3996" s="221">
        <v>1</v>
      </c>
      <c r="L3996" s="221">
        <v>1250</v>
      </c>
    </row>
    <row r="3997" spans="1:12" s="167" customFormat="1">
      <c r="A3997" s="218" t="str">
        <f t="shared" si="27"/>
        <v>O221016058323일반상품</v>
      </c>
      <c r="B3997" s="219" t="s">
        <v>8271</v>
      </c>
      <c r="C3997" s="219" t="s">
        <v>8023</v>
      </c>
      <c r="D3997" s="219" t="s">
        <v>8065</v>
      </c>
      <c r="E3997" s="219" t="s">
        <v>7707</v>
      </c>
      <c r="F3997" s="219" t="s">
        <v>7718</v>
      </c>
      <c r="G3997" s="219" t="s">
        <v>7771</v>
      </c>
      <c r="H3997" s="219" t="s">
        <v>5990</v>
      </c>
      <c r="I3997" s="220" t="s">
        <v>8666</v>
      </c>
      <c r="J3997" s="221">
        <v>5500</v>
      </c>
      <c r="K3997" s="221">
        <v>1</v>
      </c>
      <c r="L3997" s="221">
        <v>5500</v>
      </c>
    </row>
    <row r="3998" spans="1:12" s="167" customFormat="1">
      <c r="A3998" s="218" t="str">
        <f t="shared" si="27"/>
        <v>O221016058323일반상품</v>
      </c>
      <c r="B3998" s="219" t="s">
        <v>8271</v>
      </c>
      <c r="C3998" s="219" t="s">
        <v>8023</v>
      </c>
      <c r="D3998" s="219" t="s">
        <v>8065</v>
      </c>
      <c r="E3998" s="219" t="s">
        <v>7707</v>
      </c>
      <c r="F3998" s="219" t="s">
        <v>7718</v>
      </c>
      <c r="G3998" s="219" t="s">
        <v>7771</v>
      </c>
      <c r="H3998" s="219" t="s">
        <v>5990</v>
      </c>
      <c r="I3998" s="220" t="s">
        <v>9007</v>
      </c>
      <c r="J3998" s="221">
        <v>2880</v>
      </c>
      <c r="K3998" s="221">
        <v>2</v>
      </c>
      <c r="L3998" s="221">
        <v>5760</v>
      </c>
    </row>
    <row r="3999" spans="1:12" s="167" customFormat="1">
      <c r="A3999" s="218" t="str">
        <f t="shared" si="27"/>
        <v>O221016058323일반상품</v>
      </c>
      <c r="B3999" s="219" t="s">
        <v>8271</v>
      </c>
      <c r="C3999" s="219" t="s">
        <v>8023</v>
      </c>
      <c r="D3999" s="219" t="s">
        <v>8065</v>
      </c>
      <c r="E3999" s="219" t="s">
        <v>7707</v>
      </c>
      <c r="F3999" s="219" t="s">
        <v>7718</v>
      </c>
      <c r="G3999" s="219" t="s">
        <v>7771</v>
      </c>
      <c r="H3999" s="219" t="s">
        <v>5990</v>
      </c>
      <c r="I3999" s="220" t="s">
        <v>8562</v>
      </c>
      <c r="J3999" s="221">
        <v>12480</v>
      </c>
      <c r="K3999" s="221">
        <v>1</v>
      </c>
      <c r="L3999" s="221">
        <v>12480</v>
      </c>
    </row>
    <row r="4000" spans="1:12" s="167" customFormat="1">
      <c r="A4000" s="218" t="str">
        <f t="shared" si="27"/>
        <v>O221016058323일반상품</v>
      </c>
      <c r="B4000" s="219" t="s">
        <v>8271</v>
      </c>
      <c r="C4000" s="219" t="s">
        <v>8023</v>
      </c>
      <c r="D4000" s="219" t="s">
        <v>8065</v>
      </c>
      <c r="E4000" s="219" t="s">
        <v>7707</v>
      </c>
      <c r="F4000" s="219" t="s">
        <v>7718</v>
      </c>
      <c r="G4000" s="219" t="s">
        <v>7771</v>
      </c>
      <c r="H4000" s="219" t="s">
        <v>5990</v>
      </c>
      <c r="I4000" s="220" t="s">
        <v>8029</v>
      </c>
      <c r="J4000" s="221">
        <v>900</v>
      </c>
      <c r="K4000" s="221">
        <v>1</v>
      </c>
      <c r="L4000" s="221">
        <v>900</v>
      </c>
    </row>
    <row r="4001" spans="1:12" s="167" customFormat="1">
      <c r="A4001" s="218" t="str">
        <f t="shared" si="27"/>
        <v>O221016058323일반상품</v>
      </c>
      <c r="B4001" s="219" t="s">
        <v>8271</v>
      </c>
      <c r="C4001" s="219" t="s">
        <v>8023</v>
      </c>
      <c r="D4001" s="219" t="s">
        <v>8065</v>
      </c>
      <c r="E4001" s="219" t="s">
        <v>7707</v>
      </c>
      <c r="F4001" s="219" t="s">
        <v>7718</v>
      </c>
      <c r="G4001" s="219" t="s">
        <v>7771</v>
      </c>
      <c r="H4001" s="219" t="s">
        <v>5990</v>
      </c>
      <c r="I4001" s="220" t="s">
        <v>8030</v>
      </c>
      <c r="J4001" s="221">
        <v>12500</v>
      </c>
      <c r="K4001" s="221">
        <v>1</v>
      </c>
      <c r="L4001" s="221">
        <v>12500</v>
      </c>
    </row>
    <row r="4002" spans="1:12" s="167" customFormat="1">
      <c r="A4002" s="218" t="str">
        <f t="shared" si="27"/>
        <v>O221016058323일반상품</v>
      </c>
      <c r="B4002" s="219" t="s">
        <v>8271</v>
      </c>
      <c r="C4002" s="219" t="s">
        <v>8023</v>
      </c>
      <c r="D4002" s="219" t="s">
        <v>8065</v>
      </c>
      <c r="E4002" s="219" t="s">
        <v>7707</v>
      </c>
      <c r="F4002" s="219" t="s">
        <v>7718</v>
      </c>
      <c r="G4002" s="219" t="s">
        <v>7771</v>
      </c>
      <c r="H4002" s="219" t="s">
        <v>5990</v>
      </c>
      <c r="I4002" s="220" t="s">
        <v>8905</v>
      </c>
      <c r="J4002" s="221">
        <v>5000</v>
      </c>
      <c r="K4002" s="221">
        <v>1</v>
      </c>
      <c r="L4002" s="221">
        <v>5000</v>
      </c>
    </row>
    <row r="4003" spans="1:12" s="167" customFormat="1">
      <c r="A4003" s="218" t="str">
        <f t="shared" si="27"/>
        <v>O221016058323일반상품</v>
      </c>
      <c r="B4003" s="219" t="s">
        <v>8271</v>
      </c>
      <c r="C4003" s="219" t="s">
        <v>8023</v>
      </c>
      <c r="D4003" s="219" t="s">
        <v>8065</v>
      </c>
      <c r="E4003" s="219" t="s">
        <v>7707</v>
      </c>
      <c r="F4003" s="219" t="s">
        <v>7718</v>
      </c>
      <c r="G4003" s="219" t="s">
        <v>7771</v>
      </c>
      <c r="H4003" s="219" t="s">
        <v>5990</v>
      </c>
      <c r="I4003" s="220" t="s">
        <v>8716</v>
      </c>
      <c r="J4003" s="221">
        <v>2400</v>
      </c>
      <c r="K4003" s="221">
        <v>2</v>
      </c>
      <c r="L4003" s="221">
        <v>4800</v>
      </c>
    </row>
    <row r="4004" spans="1:12" s="167" customFormat="1">
      <c r="A4004" s="218" t="str">
        <f t="shared" si="27"/>
        <v>O221016058323일반상품</v>
      </c>
      <c r="B4004" s="219" t="s">
        <v>8271</v>
      </c>
      <c r="C4004" s="219" t="s">
        <v>8023</v>
      </c>
      <c r="D4004" s="219" t="s">
        <v>8065</v>
      </c>
      <c r="E4004" s="219" t="s">
        <v>7707</v>
      </c>
      <c r="F4004" s="219" t="s">
        <v>7718</v>
      </c>
      <c r="G4004" s="219" t="s">
        <v>7771</v>
      </c>
      <c r="H4004" s="219" t="s">
        <v>5990</v>
      </c>
      <c r="I4004" s="220" t="s">
        <v>7296</v>
      </c>
      <c r="J4004" s="221">
        <v>4200</v>
      </c>
      <c r="K4004" s="221">
        <v>1</v>
      </c>
      <c r="L4004" s="221">
        <v>4200</v>
      </c>
    </row>
    <row r="4005" spans="1:12" s="167" customFormat="1">
      <c r="A4005" s="218" t="str">
        <f t="shared" si="27"/>
        <v>O221016058323일반상품</v>
      </c>
      <c r="B4005" s="219" t="s">
        <v>8271</v>
      </c>
      <c r="C4005" s="219" t="s">
        <v>8023</v>
      </c>
      <c r="D4005" s="219" t="s">
        <v>8065</v>
      </c>
      <c r="E4005" s="219" t="s">
        <v>7707</v>
      </c>
      <c r="F4005" s="219" t="s">
        <v>7718</v>
      </c>
      <c r="G4005" s="219" t="s">
        <v>7771</v>
      </c>
      <c r="H4005" s="219" t="s">
        <v>5990</v>
      </c>
      <c r="I4005" s="220" t="s">
        <v>7979</v>
      </c>
      <c r="J4005" s="221">
        <v>6130</v>
      </c>
      <c r="K4005" s="221">
        <v>2</v>
      </c>
      <c r="L4005" s="221">
        <v>12260</v>
      </c>
    </row>
    <row r="4006" spans="1:12" s="167" customFormat="1">
      <c r="A4006" s="218" t="str">
        <f t="shared" si="27"/>
        <v>O221016058323일반상품</v>
      </c>
      <c r="B4006" s="219" t="s">
        <v>8271</v>
      </c>
      <c r="C4006" s="219" t="s">
        <v>8023</v>
      </c>
      <c r="D4006" s="219" t="s">
        <v>8065</v>
      </c>
      <c r="E4006" s="219" t="s">
        <v>7707</v>
      </c>
      <c r="F4006" s="219" t="s">
        <v>7718</v>
      </c>
      <c r="G4006" s="219" t="s">
        <v>7771</v>
      </c>
      <c r="H4006" s="219" t="s">
        <v>5990</v>
      </c>
      <c r="I4006" s="220" t="s">
        <v>8563</v>
      </c>
      <c r="J4006" s="221">
        <v>2260</v>
      </c>
      <c r="K4006" s="221">
        <v>1</v>
      </c>
      <c r="L4006" s="221">
        <v>2260</v>
      </c>
    </row>
    <row r="4007" spans="1:12" s="167" customFormat="1">
      <c r="A4007" s="218" t="str">
        <f t="shared" si="27"/>
        <v>O221016058323일반상품</v>
      </c>
      <c r="B4007" s="219" t="s">
        <v>8271</v>
      </c>
      <c r="C4007" s="219" t="s">
        <v>8023</v>
      </c>
      <c r="D4007" s="219" t="s">
        <v>8065</v>
      </c>
      <c r="E4007" s="219" t="s">
        <v>7707</v>
      </c>
      <c r="F4007" s="219" t="s">
        <v>7718</v>
      </c>
      <c r="G4007" s="219" t="s">
        <v>7771</v>
      </c>
      <c r="H4007" s="219" t="s">
        <v>5990</v>
      </c>
      <c r="I4007" s="220" t="s">
        <v>8391</v>
      </c>
      <c r="J4007" s="221">
        <v>3890</v>
      </c>
      <c r="K4007" s="221">
        <v>1</v>
      </c>
      <c r="L4007" s="221">
        <v>3890</v>
      </c>
    </row>
    <row r="4008" spans="1:12" s="167" customFormat="1">
      <c r="A4008" s="218" t="str">
        <f t="shared" si="27"/>
        <v>O221016058323일반상품</v>
      </c>
      <c r="B4008" s="219" t="s">
        <v>8271</v>
      </c>
      <c r="C4008" s="219" t="s">
        <v>8023</v>
      </c>
      <c r="D4008" s="219" t="s">
        <v>8065</v>
      </c>
      <c r="E4008" s="219" t="s">
        <v>7707</v>
      </c>
      <c r="F4008" s="219" t="s">
        <v>7718</v>
      </c>
      <c r="G4008" s="219" t="s">
        <v>7771</v>
      </c>
      <c r="H4008" s="219" t="s">
        <v>5990</v>
      </c>
      <c r="I4008" s="220" t="s">
        <v>8330</v>
      </c>
      <c r="J4008" s="221">
        <v>18000</v>
      </c>
      <c r="K4008" s="221">
        <v>1</v>
      </c>
      <c r="L4008" s="221">
        <v>18000</v>
      </c>
    </row>
    <row r="4009" spans="1:12" s="167" customFormat="1">
      <c r="A4009" s="218" t="str">
        <f t="shared" si="27"/>
        <v>O221016058323일반상품</v>
      </c>
      <c r="B4009" s="219" t="s">
        <v>8271</v>
      </c>
      <c r="C4009" s="219" t="s">
        <v>8023</v>
      </c>
      <c r="D4009" s="219" t="s">
        <v>8065</v>
      </c>
      <c r="E4009" s="219" t="s">
        <v>7707</v>
      </c>
      <c r="F4009" s="219" t="s">
        <v>7718</v>
      </c>
      <c r="G4009" s="219" t="s">
        <v>7771</v>
      </c>
      <c r="H4009" s="219" t="s">
        <v>5990</v>
      </c>
      <c r="I4009" s="220" t="s">
        <v>8644</v>
      </c>
      <c r="J4009" s="221">
        <v>22000</v>
      </c>
      <c r="K4009" s="221">
        <v>1</v>
      </c>
      <c r="L4009" s="221">
        <v>22000</v>
      </c>
    </row>
    <row r="4010" spans="1:12" s="167" customFormat="1">
      <c r="A4010" s="218" t="str">
        <f t="shared" si="27"/>
        <v>O221016058323일반상품</v>
      </c>
      <c r="B4010" s="219" t="s">
        <v>8271</v>
      </c>
      <c r="C4010" s="219" t="s">
        <v>8023</v>
      </c>
      <c r="D4010" s="219" t="s">
        <v>8065</v>
      </c>
      <c r="E4010" s="219" t="s">
        <v>7707</v>
      </c>
      <c r="F4010" s="219" t="s">
        <v>7718</v>
      </c>
      <c r="G4010" s="219" t="s">
        <v>7771</v>
      </c>
      <c r="H4010" s="219" t="s">
        <v>5990</v>
      </c>
      <c r="I4010" s="220" t="s">
        <v>8811</v>
      </c>
      <c r="J4010" s="221">
        <v>13500</v>
      </c>
      <c r="K4010" s="221">
        <v>1</v>
      </c>
      <c r="L4010" s="221">
        <v>13500</v>
      </c>
    </row>
    <row r="4011" spans="1:12" s="167" customFormat="1">
      <c r="A4011" s="218" t="str">
        <f t="shared" si="27"/>
        <v>O221016058323일반상품</v>
      </c>
      <c r="B4011" s="219" t="s">
        <v>8271</v>
      </c>
      <c r="C4011" s="219" t="s">
        <v>8023</v>
      </c>
      <c r="D4011" s="219" t="s">
        <v>8065</v>
      </c>
      <c r="E4011" s="219" t="s">
        <v>7707</v>
      </c>
      <c r="F4011" s="219" t="s">
        <v>7718</v>
      </c>
      <c r="G4011" s="219" t="s">
        <v>7771</v>
      </c>
      <c r="H4011" s="219" t="s">
        <v>5990</v>
      </c>
      <c r="I4011" s="220" t="s">
        <v>9008</v>
      </c>
      <c r="J4011" s="221">
        <v>8400</v>
      </c>
      <c r="K4011" s="221">
        <v>1</v>
      </c>
      <c r="L4011" s="221">
        <v>8400</v>
      </c>
    </row>
    <row r="4012" spans="1:12" s="167" customFormat="1">
      <c r="A4012" s="218" t="str">
        <f t="shared" si="27"/>
        <v>O221016058323일반상품</v>
      </c>
      <c r="B4012" s="219" t="s">
        <v>8271</v>
      </c>
      <c r="C4012" s="219" t="s">
        <v>8023</v>
      </c>
      <c r="D4012" s="219" t="s">
        <v>8065</v>
      </c>
      <c r="E4012" s="219" t="s">
        <v>7707</v>
      </c>
      <c r="F4012" s="219" t="s">
        <v>7718</v>
      </c>
      <c r="G4012" s="219" t="s">
        <v>7771</v>
      </c>
      <c r="H4012" s="219" t="s">
        <v>5990</v>
      </c>
      <c r="I4012" s="220" t="s">
        <v>7206</v>
      </c>
      <c r="J4012" s="221">
        <v>4500</v>
      </c>
      <c r="K4012" s="221">
        <v>1</v>
      </c>
      <c r="L4012" s="221">
        <v>4500</v>
      </c>
    </row>
    <row r="4013" spans="1:12" s="167" customFormat="1">
      <c r="A4013" s="218" t="str">
        <f t="shared" si="27"/>
        <v>O221016058323일반상품</v>
      </c>
      <c r="B4013" s="219" t="s">
        <v>8271</v>
      </c>
      <c r="C4013" s="219" t="s">
        <v>8023</v>
      </c>
      <c r="D4013" s="219" t="s">
        <v>8065</v>
      </c>
      <c r="E4013" s="219" t="s">
        <v>7707</v>
      </c>
      <c r="F4013" s="219" t="s">
        <v>7718</v>
      </c>
      <c r="G4013" s="219" t="s">
        <v>7771</v>
      </c>
      <c r="H4013" s="219" t="s">
        <v>5990</v>
      </c>
      <c r="I4013" s="220" t="s">
        <v>8070</v>
      </c>
      <c r="J4013" s="221">
        <v>5220</v>
      </c>
      <c r="K4013" s="221">
        <v>1</v>
      </c>
      <c r="L4013" s="221">
        <v>5220</v>
      </c>
    </row>
    <row r="4014" spans="1:12" s="167" customFormat="1">
      <c r="A4014" s="218" t="str">
        <f t="shared" si="27"/>
        <v>O221016058323일반상품</v>
      </c>
      <c r="B4014" s="219" t="s">
        <v>8271</v>
      </c>
      <c r="C4014" s="219" t="s">
        <v>8023</v>
      </c>
      <c r="D4014" s="219" t="s">
        <v>8065</v>
      </c>
      <c r="E4014" s="219" t="s">
        <v>7707</v>
      </c>
      <c r="F4014" s="219" t="s">
        <v>7718</v>
      </c>
      <c r="G4014" s="219" t="s">
        <v>7771</v>
      </c>
      <c r="H4014" s="219" t="s">
        <v>5990</v>
      </c>
      <c r="I4014" s="220" t="s">
        <v>8864</v>
      </c>
      <c r="J4014" s="221">
        <v>3600</v>
      </c>
      <c r="K4014" s="221">
        <v>1</v>
      </c>
      <c r="L4014" s="221">
        <v>3600</v>
      </c>
    </row>
    <row r="4015" spans="1:12" s="167" customFormat="1">
      <c r="A4015" s="218" t="str">
        <f t="shared" si="27"/>
        <v>O221016058323일반상품</v>
      </c>
      <c r="B4015" s="219" t="s">
        <v>8271</v>
      </c>
      <c r="C4015" s="219" t="s">
        <v>8023</v>
      </c>
      <c r="D4015" s="219" t="s">
        <v>8065</v>
      </c>
      <c r="E4015" s="219" t="s">
        <v>7707</v>
      </c>
      <c r="F4015" s="219" t="s">
        <v>7718</v>
      </c>
      <c r="G4015" s="219" t="s">
        <v>7771</v>
      </c>
      <c r="H4015" s="219" t="s">
        <v>5990</v>
      </c>
      <c r="I4015" s="220" t="s">
        <v>8581</v>
      </c>
      <c r="J4015" s="221">
        <v>3610</v>
      </c>
      <c r="K4015" s="221">
        <v>1</v>
      </c>
      <c r="L4015" s="221">
        <v>3610</v>
      </c>
    </row>
    <row r="4016" spans="1:12" s="167" customFormat="1">
      <c r="A4016" s="218" t="str">
        <f t="shared" si="27"/>
        <v>O221016058323일반상품</v>
      </c>
      <c r="B4016" s="219" t="s">
        <v>8271</v>
      </c>
      <c r="C4016" s="219" t="s">
        <v>8023</v>
      </c>
      <c r="D4016" s="219" t="s">
        <v>8065</v>
      </c>
      <c r="E4016" s="219" t="s">
        <v>7707</v>
      </c>
      <c r="F4016" s="219" t="s">
        <v>7718</v>
      </c>
      <c r="G4016" s="219" t="s">
        <v>7771</v>
      </c>
      <c r="H4016" s="219" t="s">
        <v>5990</v>
      </c>
      <c r="I4016" s="220" t="s">
        <v>7280</v>
      </c>
      <c r="J4016" s="221">
        <v>2100</v>
      </c>
      <c r="K4016" s="221">
        <v>1</v>
      </c>
      <c r="L4016" s="221">
        <v>2100</v>
      </c>
    </row>
    <row r="4017" spans="1:12" s="167" customFormat="1">
      <c r="A4017" s="218" t="str">
        <f t="shared" si="27"/>
        <v>O221016058323일반상품</v>
      </c>
      <c r="B4017" s="219" t="s">
        <v>8271</v>
      </c>
      <c r="C4017" s="219" t="s">
        <v>8023</v>
      </c>
      <c r="D4017" s="219" t="s">
        <v>8065</v>
      </c>
      <c r="E4017" s="219" t="s">
        <v>7707</v>
      </c>
      <c r="F4017" s="219" t="s">
        <v>7718</v>
      </c>
      <c r="G4017" s="219" t="s">
        <v>7771</v>
      </c>
      <c r="H4017" s="219" t="s">
        <v>5990</v>
      </c>
      <c r="I4017" s="220" t="s">
        <v>8078</v>
      </c>
      <c r="J4017" s="221">
        <v>1000</v>
      </c>
      <c r="K4017" s="221">
        <v>1</v>
      </c>
      <c r="L4017" s="221">
        <v>1000</v>
      </c>
    </row>
    <row r="4018" spans="1:12" s="167" customFormat="1">
      <c r="A4018" s="218" t="str">
        <f t="shared" si="27"/>
        <v>O221016058323일반상품</v>
      </c>
      <c r="B4018" s="219" t="s">
        <v>8271</v>
      </c>
      <c r="C4018" s="219" t="s">
        <v>8023</v>
      </c>
      <c r="D4018" s="219" t="s">
        <v>8065</v>
      </c>
      <c r="E4018" s="219" t="s">
        <v>7707</v>
      </c>
      <c r="F4018" s="219" t="s">
        <v>7718</v>
      </c>
      <c r="G4018" s="219" t="s">
        <v>7771</v>
      </c>
      <c r="H4018" s="219" t="s">
        <v>5990</v>
      </c>
      <c r="I4018" s="220" t="s">
        <v>8730</v>
      </c>
      <c r="J4018" s="221">
        <v>5000</v>
      </c>
      <c r="K4018" s="221">
        <v>1</v>
      </c>
      <c r="L4018" s="221">
        <v>5000</v>
      </c>
    </row>
    <row r="4019" spans="1:12" s="167" customFormat="1">
      <c r="A4019" s="218" t="str">
        <f t="shared" si="27"/>
        <v>O221016058323일반상품</v>
      </c>
      <c r="B4019" s="219" t="s">
        <v>8271</v>
      </c>
      <c r="C4019" s="219" t="s">
        <v>8023</v>
      </c>
      <c r="D4019" s="219" t="s">
        <v>8065</v>
      </c>
      <c r="E4019" s="219" t="s">
        <v>7707</v>
      </c>
      <c r="F4019" s="219" t="s">
        <v>7718</v>
      </c>
      <c r="G4019" s="219" t="s">
        <v>7771</v>
      </c>
      <c r="H4019" s="219" t="s">
        <v>5990</v>
      </c>
      <c r="I4019" s="220" t="s">
        <v>8025</v>
      </c>
      <c r="J4019" s="221">
        <v>3800</v>
      </c>
      <c r="K4019" s="221">
        <v>2</v>
      </c>
      <c r="L4019" s="221">
        <v>7600</v>
      </c>
    </row>
    <row r="4020" spans="1:12" s="167" customFormat="1">
      <c r="A4020" s="218" t="str">
        <f t="shared" si="27"/>
        <v>O221016058322일반상품</v>
      </c>
      <c r="B4020" s="219" t="s">
        <v>8272</v>
      </c>
      <c r="C4020" s="219" t="s">
        <v>8023</v>
      </c>
      <c r="D4020" s="219" t="s">
        <v>8065</v>
      </c>
      <c r="E4020" s="219" t="s">
        <v>7707</v>
      </c>
      <c r="F4020" s="219" t="s">
        <v>7718</v>
      </c>
      <c r="G4020" s="219" t="s">
        <v>7877</v>
      </c>
      <c r="H4020" s="219" t="s">
        <v>5990</v>
      </c>
      <c r="I4020" s="220" t="s">
        <v>8808</v>
      </c>
      <c r="J4020" s="221">
        <v>26000</v>
      </c>
      <c r="K4020" s="221">
        <v>2</v>
      </c>
      <c r="L4020" s="221">
        <v>52000</v>
      </c>
    </row>
    <row r="4021" spans="1:12" s="167" customFormat="1">
      <c r="A4021" s="218" t="str">
        <f t="shared" si="27"/>
        <v>O221016058322일반상품</v>
      </c>
      <c r="B4021" s="219" t="s">
        <v>8272</v>
      </c>
      <c r="C4021" s="219" t="s">
        <v>8023</v>
      </c>
      <c r="D4021" s="219" t="s">
        <v>8065</v>
      </c>
      <c r="E4021" s="219" t="s">
        <v>7707</v>
      </c>
      <c r="F4021" s="219" t="s">
        <v>7718</v>
      </c>
      <c r="G4021" s="219" t="s">
        <v>7877</v>
      </c>
      <c r="H4021" s="219" t="s">
        <v>5990</v>
      </c>
      <c r="I4021" s="220" t="s">
        <v>8343</v>
      </c>
      <c r="J4021" s="221">
        <v>12100</v>
      </c>
      <c r="K4021" s="221">
        <v>1</v>
      </c>
      <c r="L4021" s="221">
        <v>12100</v>
      </c>
    </row>
    <row r="4022" spans="1:12" s="167" customFormat="1">
      <c r="A4022" s="218" t="str">
        <f t="shared" si="27"/>
        <v>O221016058322일반상품</v>
      </c>
      <c r="B4022" s="219" t="s">
        <v>8272</v>
      </c>
      <c r="C4022" s="219" t="s">
        <v>8023</v>
      </c>
      <c r="D4022" s="219" t="s">
        <v>8065</v>
      </c>
      <c r="E4022" s="219" t="s">
        <v>7707</v>
      </c>
      <c r="F4022" s="219" t="s">
        <v>7718</v>
      </c>
      <c r="G4022" s="219" t="s">
        <v>7877</v>
      </c>
      <c r="H4022" s="219" t="s">
        <v>5990</v>
      </c>
      <c r="I4022" s="220" t="s">
        <v>8383</v>
      </c>
      <c r="J4022" s="221">
        <v>5090</v>
      </c>
      <c r="K4022" s="221">
        <v>1</v>
      </c>
      <c r="L4022" s="221">
        <v>5090</v>
      </c>
    </row>
    <row r="4023" spans="1:12" s="167" customFormat="1">
      <c r="A4023" s="218" t="str">
        <f t="shared" si="27"/>
        <v>O221016058322일반상품</v>
      </c>
      <c r="B4023" s="219" t="s">
        <v>8272</v>
      </c>
      <c r="C4023" s="219" t="s">
        <v>8023</v>
      </c>
      <c r="D4023" s="219" t="s">
        <v>8065</v>
      </c>
      <c r="E4023" s="219" t="s">
        <v>7707</v>
      </c>
      <c r="F4023" s="219" t="s">
        <v>7718</v>
      </c>
      <c r="G4023" s="219" t="s">
        <v>7877</v>
      </c>
      <c r="H4023" s="219" t="s">
        <v>5990</v>
      </c>
      <c r="I4023" s="220" t="s">
        <v>8327</v>
      </c>
      <c r="J4023" s="221">
        <v>1230</v>
      </c>
      <c r="K4023" s="221">
        <v>2</v>
      </c>
      <c r="L4023" s="221">
        <v>2460</v>
      </c>
    </row>
    <row r="4024" spans="1:12" s="167" customFormat="1">
      <c r="A4024" s="218" t="str">
        <f t="shared" si="27"/>
        <v>O221016058322일반상품</v>
      </c>
      <c r="B4024" s="219" t="s">
        <v>8272</v>
      </c>
      <c r="C4024" s="219" t="s">
        <v>8023</v>
      </c>
      <c r="D4024" s="219" t="s">
        <v>8065</v>
      </c>
      <c r="E4024" s="219" t="s">
        <v>7707</v>
      </c>
      <c r="F4024" s="219" t="s">
        <v>7718</v>
      </c>
      <c r="G4024" s="219" t="s">
        <v>7877</v>
      </c>
      <c r="H4024" s="219" t="s">
        <v>5990</v>
      </c>
      <c r="I4024" s="220" t="s">
        <v>8384</v>
      </c>
      <c r="J4024" s="221">
        <v>3640</v>
      </c>
      <c r="K4024" s="221">
        <v>1</v>
      </c>
      <c r="L4024" s="221">
        <v>3640</v>
      </c>
    </row>
    <row r="4025" spans="1:12" s="167" customFormat="1">
      <c r="A4025" s="218" t="str">
        <f t="shared" si="27"/>
        <v>O221016058322일반상품</v>
      </c>
      <c r="B4025" s="219" t="s">
        <v>8272</v>
      </c>
      <c r="C4025" s="219" t="s">
        <v>8023</v>
      </c>
      <c r="D4025" s="219" t="s">
        <v>8065</v>
      </c>
      <c r="E4025" s="219" t="s">
        <v>7707</v>
      </c>
      <c r="F4025" s="219" t="s">
        <v>7718</v>
      </c>
      <c r="G4025" s="219" t="s">
        <v>7877</v>
      </c>
      <c r="H4025" s="219" t="s">
        <v>5990</v>
      </c>
      <c r="I4025" s="220" t="s">
        <v>7210</v>
      </c>
      <c r="J4025" s="221">
        <v>5020</v>
      </c>
      <c r="K4025" s="221">
        <v>2</v>
      </c>
      <c r="L4025" s="221">
        <v>10040</v>
      </c>
    </row>
    <row r="4026" spans="1:12" s="167" customFormat="1">
      <c r="A4026" s="218" t="str">
        <f t="shared" si="27"/>
        <v>O221016058322일반상품</v>
      </c>
      <c r="B4026" s="219" t="s">
        <v>8272</v>
      </c>
      <c r="C4026" s="219" t="s">
        <v>8023</v>
      </c>
      <c r="D4026" s="219" t="s">
        <v>8065</v>
      </c>
      <c r="E4026" s="219" t="s">
        <v>7707</v>
      </c>
      <c r="F4026" s="219" t="s">
        <v>7718</v>
      </c>
      <c r="G4026" s="219" t="s">
        <v>7877</v>
      </c>
      <c r="H4026" s="219" t="s">
        <v>5990</v>
      </c>
      <c r="I4026" s="220" t="s">
        <v>8751</v>
      </c>
      <c r="J4026" s="221">
        <v>6100</v>
      </c>
      <c r="K4026" s="221">
        <v>4</v>
      </c>
      <c r="L4026" s="221">
        <v>24400</v>
      </c>
    </row>
    <row r="4027" spans="1:12" s="167" customFormat="1">
      <c r="A4027" s="218" t="str">
        <f t="shared" si="27"/>
        <v>O221016058322일반상품</v>
      </c>
      <c r="B4027" s="219" t="s">
        <v>8272</v>
      </c>
      <c r="C4027" s="219" t="s">
        <v>8023</v>
      </c>
      <c r="D4027" s="219" t="s">
        <v>8065</v>
      </c>
      <c r="E4027" s="219" t="s">
        <v>7707</v>
      </c>
      <c r="F4027" s="219" t="s">
        <v>7718</v>
      </c>
      <c r="G4027" s="219" t="s">
        <v>7877</v>
      </c>
      <c r="H4027" s="219" t="s">
        <v>5990</v>
      </c>
      <c r="I4027" s="220" t="s">
        <v>8714</v>
      </c>
      <c r="J4027" s="221">
        <v>1450</v>
      </c>
      <c r="K4027" s="221">
        <v>2</v>
      </c>
      <c r="L4027" s="221">
        <v>2900</v>
      </c>
    </row>
    <row r="4028" spans="1:12" s="167" customFormat="1">
      <c r="A4028" s="218" t="str">
        <f t="shared" si="27"/>
        <v>O221016058322일반상품</v>
      </c>
      <c r="B4028" s="219" t="s">
        <v>8272</v>
      </c>
      <c r="C4028" s="219" t="s">
        <v>8023</v>
      </c>
      <c r="D4028" s="219" t="s">
        <v>8065</v>
      </c>
      <c r="E4028" s="219" t="s">
        <v>7707</v>
      </c>
      <c r="F4028" s="219" t="s">
        <v>7718</v>
      </c>
      <c r="G4028" s="219" t="s">
        <v>7877</v>
      </c>
      <c r="H4028" s="219" t="s">
        <v>5990</v>
      </c>
      <c r="I4028" s="220" t="s">
        <v>9004</v>
      </c>
      <c r="J4028" s="221">
        <v>11450</v>
      </c>
      <c r="K4028" s="221">
        <v>2</v>
      </c>
      <c r="L4028" s="221">
        <v>22900</v>
      </c>
    </row>
    <row r="4029" spans="1:12" s="167" customFormat="1">
      <c r="A4029" s="218" t="str">
        <f t="shared" si="27"/>
        <v>O221016058322일반상품</v>
      </c>
      <c r="B4029" s="219" t="s">
        <v>8272</v>
      </c>
      <c r="C4029" s="219" t="s">
        <v>8023</v>
      </c>
      <c r="D4029" s="219" t="s">
        <v>8065</v>
      </c>
      <c r="E4029" s="219" t="s">
        <v>7707</v>
      </c>
      <c r="F4029" s="219" t="s">
        <v>7718</v>
      </c>
      <c r="G4029" s="219" t="s">
        <v>7877</v>
      </c>
      <c r="H4029" s="219" t="s">
        <v>5990</v>
      </c>
      <c r="I4029" s="220" t="s">
        <v>8523</v>
      </c>
      <c r="J4029" s="221">
        <v>3600</v>
      </c>
      <c r="K4029" s="221">
        <v>1</v>
      </c>
      <c r="L4029" s="221">
        <v>3600</v>
      </c>
    </row>
    <row r="4030" spans="1:12" s="167" customFormat="1">
      <c r="A4030" s="218" t="str">
        <f t="shared" si="27"/>
        <v>O221016058322일반상품</v>
      </c>
      <c r="B4030" s="219" t="s">
        <v>8272</v>
      </c>
      <c r="C4030" s="219" t="s">
        <v>8023</v>
      </c>
      <c r="D4030" s="219" t="s">
        <v>8065</v>
      </c>
      <c r="E4030" s="219" t="s">
        <v>7707</v>
      </c>
      <c r="F4030" s="219" t="s">
        <v>7718</v>
      </c>
      <c r="G4030" s="219" t="s">
        <v>7877</v>
      </c>
      <c r="H4030" s="219" t="s">
        <v>5990</v>
      </c>
      <c r="I4030" s="220" t="s">
        <v>8614</v>
      </c>
      <c r="J4030" s="221">
        <v>7500</v>
      </c>
      <c r="K4030" s="221">
        <v>2</v>
      </c>
      <c r="L4030" s="221">
        <v>15000</v>
      </c>
    </row>
    <row r="4031" spans="1:12" s="167" customFormat="1">
      <c r="A4031" s="218" t="str">
        <f t="shared" si="27"/>
        <v>O221016058322일반상품</v>
      </c>
      <c r="B4031" s="219" t="s">
        <v>8272</v>
      </c>
      <c r="C4031" s="219" t="s">
        <v>8023</v>
      </c>
      <c r="D4031" s="219" t="s">
        <v>8065</v>
      </c>
      <c r="E4031" s="219" t="s">
        <v>7707</v>
      </c>
      <c r="F4031" s="219" t="s">
        <v>7718</v>
      </c>
      <c r="G4031" s="219" t="s">
        <v>7877</v>
      </c>
      <c r="H4031" s="219" t="s">
        <v>5990</v>
      </c>
      <c r="I4031" s="220" t="s">
        <v>8697</v>
      </c>
      <c r="J4031" s="221">
        <v>4730</v>
      </c>
      <c r="K4031" s="221">
        <v>2</v>
      </c>
      <c r="L4031" s="221">
        <v>9460</v>
      </c>
    </row>
    <row r="4032" spans="1:12" s="167" customFormat="1">
      <c r="A4032" s="218" t="str">
        <f t="shared" si="27"/>
        <v>O221016058322일반상품</v>
      </c>
      <c r="B4032" s="219" t="s">
        <v>8272</v>
      </c>
      <c r="C4032" s="219" t="s">
        <v>8023</v>
      </c>
      <c r="D4032" s="219" t="s">
        <v>8065</v>
      </c>
      <c r="E4032" s="219" t="s">
        <v>7707</v>
      </c>
      <c r="F4032" s="219" t="s">
        <v>7718</v>
      </c>
      <c r="G4032" s="219" t="s">
        <v>7877</v>
      </c>
      <c r="H4032" s="219" t="s">
        <v>5990</v>
      </c>
      <c r="I4032" s="220" t="s">
        <v>8039</v>
      </c>
      <c r="J4032" s="221">
        <v>24000</v>
      </c>
      <c r="K4032" s="221">
        <v>1</v>
      </c>
      <c r="L4032" s="221">
        <v>24000</v>
      </c>
    </row>
    <row r="4033" spans="1:12" s="167" customFormat="1">
      <c r="A4033" s="218" t="str">
        <f t="shared" si="27"/>
        <v>O221016058322일반상품</v>
      </c>
      <c r="B4033" s="219" t="s">
        <v>8272</v>
      </c>
      <c r="C4033" s="219" t="s">
        <v>8023</v>
      </c>
      <c r="D4033" s="219" t="s">
        <v>8065</v>
      </c>
      <c r="E4033" s="219" t="s">
        <v>7707</v>
      </c>
      <c r="F4033" s="219" t="s">
        <v>7718</v>
      </c>
      <c r="G4033" s="219" t="s">
        <v>7877</v>
      </c>
      <c r="H4033" s="219" t="s">
        <v>5990</v>
      </c>
      <c r="I4033" s="220" t="s">
        <v>7227</v>
      </c>
      <c r="J4033" s="221">
        <v>800</v>
      </c>
      <c r="K4033" s="221">
        <v>2</v>
      </c>
      <c r="L4033" s="221">
        <v>1600</v>
      </c>
    </row>
    <row r="4034" spans="1:12" s="167" customFormat="1">
      <c r="A4034" s="218" t="str">
        <f t="shared" si="27"/>
        <v>O221016058322일반상품</v>
      </c>
      <c r="B4034" s="219" t="s">
        <v>8272</v>
      </c>
      <c r="C4034" s="219" t="s">
        <v>8023</v>
      </c>
      <c r="D4034" s="219" t="s">
        <v>8065</v>
      </c>
      <c r="E4034" s="219" t="s">
        <v>7707</v>
      </c>
      <c r="F4034" s="219" t="s">
        <v>7718</v>
      </c>
      <c r="G4034" s="219" t="s">
        <v>7877</v>
      </c>
      <c r="H4034" s="219" t="s">
        <v>5990</v>
      </c>
      <c r="I4034" s="220" t="s">
        <v>8484</v>
      </c>
      <c r="J4034" s="221">
        <v>4700</v>
      </c>
      <c r="K4034" s="221">
        <v>1</v>
      </c>
      <c r="L4034" s="221">
        <v>4700</v>
      </c>
    </row>
    <row r="4035" spans="1:12" s="167" customFormat="1">
      <c r="A4035" s="218" t="str">
        <f t="shared" si="27"/>
        <v>O221016058322일반상품</v>
      </c>
      <c r="B4035" s="219" t="s">
        <v>8272</v>
      </c>
      <c r="C4035" s="219" t="s">
        <v>8023</v>
      </c>
      <c r="D4035" s="219" t="s">
        <v>8065</v>
      </c>
      <c r="E4035" s="219" t="s">
        <v>7707</v>
      </c>
      <c r="F4035" s="219" t="s">
        <v>7718</v>
      </c>
      <c r="G4035" s="219" t="s">
        <v>7877</v>
      </c>
      <c r="H4035" s="219" t="s">
        <v>5990</v>
      </c>
      <c r="I4035" s="220" t="s">
        <v>7259</v>
      </c>
      <c r="J4035" s="221">
        <v>6350</v>
      </c>
      <c r="K4035" s="221">
        <v>1</v>
      </c>
      <c r="L4035" s="221">
        <v>6350</v>
      </c>
    </row>
    <row r="4036" spans="1:12" s="167" customFormat="1">
      <c r="A4036" s="218" t="str">
        <f t="shared" si="27"/>
        <v>O221016058322일반상품</v>
      </c>
      <c r="B4036" s="219" t="s">
        <v>8272</v>
      </c>
      <c r="C4036" s="219" t="s">
        <v>8023</v>
      </c>
      <c r="D4036" s="219" t="s">
        <v>8065</v>
      </c>
      <c r="E4036" s="219" t="s">
        <v>7707</v>
      </c>
      <c r="F4036" s="219" t="s">
        <v>7718</v>
      </c>
      <c r="G4036" s="219" t="s">
        <v>7877</v>
      </c>
      <c r="H4036" s="219" t="s">
        <v>5990</v>
      </c>
      <c r="I4036" s="220" t="s">
        <v>8716</v>
      </c>
      <c r="J4036" s="221">
        <v>2400</v>
      </c>
      <c r="K4036" s="221">
        <v>6</v>
      </c>
      <c r="L4036" s="221">
        <v>14400</v>
      </c>
    </row>
    <row r="4037" spans="1:12" s="167" customFormat="1">
      <c r="A4037" s="218" t="str">
        <f t="shared" si="27"/>
        <v>O221016058322일반상품</v>
      </c>
      <c r="B4037" s="219" t="s">
        <v>8272</v>
      </c>
      <c r="C4037" s="219" t="s">
        <v>8023</v>
      </c>
      <c r="D4037" s="219" t="s">
        <v>8065</v>
      </c>
      <c r="E4037" s="219" t="s">
        <v>7707</v>
      </c>
      <c r="F4037" s="219" t="s">
        <v>7718</v>
      </c>
      <c r="G4037" s="219" t="s">
        <v>7877</v>
      </c>
      <c r="H4037" s="219" t="s">
        <v>5990</v>
      </c>
      <c r="I4037" s="220" t="s">
        <v>7275</v>
      </c>
      <c r="J4037" s="221">
        <v>1240</v>
      </c>
      <c r="K4037" s="221">
        <v>6</v>
      </c>
      <c r="L4037" s="221">
        <v>7440</v>
      </c>
    </row>
    <row r="4038" spans="1:12" s="167" customFormat="1">
      <c r="A4038" s="218" t="str">
        <f t="shared" si="27"/>
        <v>O221016058322일반상품</v>
      </c>
      <c r="B4038" s="219" t="s">
        <v>8272</v>
      </c>
      <c r="C4038" s="219" t="s">
        <v>8023</v>
      </c>
      <c r="D4038" s="219" t="s">
        <v>8065</v>
      </c>
      <c r="E4038" s="219" t="s">
        <v>7707</v>
      </c>
      <c r="F4038" s="219" t="s">
        <v>7718</v>
      </c>
      <c r="G4038" s="219" t="s">
        <v>7877</v>
      </c>
      <c r="H4038" s="219" t="s">
        <v>5990</v>
      </c>
      <c r="I4038" s="220" t="s">
        <v>8389</v>
      </c>
      <c r="J4038" s="221">
        <v>2680</v>
      </c>
      <c r="K4038" s="221">
        <v>4</v>
      </c>
      <c r="L4038" s="221">
        <v>10720</v>
      </c>
    </row>
    <row r="4039" spans="1:12" s="167" customFormat="1">
      <c r="A4039" s="218" t="str">
        <f t="shared" si="27"/>
        <v>O221016058322일반상품</v>
      </c>
      <c r="B4039" s="219" t="s">
        <v>8272</v>
      </c>
      <c r="C4039" s="219" t="s">
        <v>8023</v>
      </c>
      <c r="D4039" s="219" t="s">
        <v>8065</v>
      </c>
      <c r="E4039" s="219" t="s">
        <v>7707</v>
      </c>
      <c r="F4039" s="219" t="s">
        <v>7718</v>
      </c>
      <c r="G4039" s="219" t="s">
        <v>7877</v>
      </c>
      <c r="H4039" s="219" t="s">
        <v>5990</v>
      </c>
      <c r="I4039" s="220" t="s">
        <v>9009</v>
      </c>
      <c r="J4039" s="221">
        <v>9300</v>
      </c>
      <c r="K4039" s="221">
        <v>1</v>
      </c>
      <c r="L4039" s="221">
        <v>9300</v>
      </c>
    </row>
    <row r="4040" spans="1:12" s="167" customFormat="1">
      <c r="A4040" s="218" t="str">
        <f t="shared" si="27"/>
        <v>O221016058322일반상품</v>
      </c>
      <c r="B4040" s="219" t="s">
        <v>8272</v>
      </c>
      <c r="C4040" s="219" t="s">
        <v>8023</v>
      </c>
      <c r="D4040" s="219" t="s">
        <v>8065</v>
      </c>
      <c r="E4040" s="219" t="s">
        <v>7707</v>
      </c>
      <c r="F4040" s="219" t="s">
        <v>7718</v>
      </c>
      <c r="G4040" s="219" t="s">
        <v>7877</v>
      </c>
      <c r="H4040" s="219" t="s">
        <v>5990</v>
      </c>
      <c r="I4040" s="220" t="s">
        <v>7220</v>
      </c>
      <c r="J4040" s="221">
        <v>670</v>
      </c>
      <c r="K4040" s="221">
        <v>1</v>
      </c>
      <c r="L4040" s="221">
        <v>670</v>
      </c>
    </row>
    <row r="4041" spans="1:12" s="167" customFormat="1">
      <c r="A4041" s="218" t="str">
        <f t="shared" si="27"/>
        <v>O221016058322일반상품</v>
      </c>
      <c r="B4041" s="219" t="s">
        <v>8272</v>
      </c>
      <c r="C4041" s="219" t="s">
        <v>8023</v>
      </c>
      <c r="D4041" s="219" t="s">
        <v>8065</v>
      </c>
      <c r="E4041" s="219" t="s">
        <v>7707</v>
      </c>
      <c r="F4041" s="219" t="s">
        <v>7718</v>
      </c>
      <c r="G4041" s="219" t="s">
        <v>7877</v>
      </c>
      <c r="H4041" s="219" t="s">
        <v>5990</v>
      </c>
      <c r="I4041" s="220" t="s">
        <v>8709</v>
      </c>
      <c r="J4041" s="221">
        <v>13950</v>
      </c>
      <c r="K4041" s="221">
        <v>1</v>
      </c>
      <c r="L4041" s="221">
        <v>13950</v>
      </c>
    </row>
    <row r="4042" spans="1:12" s="167" customFormat="1">
      <c r="A4042" s="218" t="str">
        <f t="shared" si="27"/>
        <v>O221016058322일반상품</v>
      </c>
      <c r="B4042" s="219" t="s">
        <v>8272</v>
      </c>
      <c r="C4042" s="219" t="s">
        <v>8023</v>
      </c>
      <c r="D4042" s="219" t="s">
        <v>8065</v>
      </c>
      <c r="E4042" s="219" t="s">
        <v>7707</v>
      </c>
      <c r="F4042" s="219" t="s">
        <v>7718</v>
      </c>
      <c r="G4042" s="219" t="s">
        <v>7877</v>
      </c>
      <c r="H4042" s="219" t="s">
        <v>5990</v>
      </c>
      <c r="I4042" s="220" t="s">
        <v>8991</v>
      </c>
      <c r="J4042" s="221">
        <v>20000</v>
      </c>
      <c r="K4042" s="221">
        <v>1</v>
      </c>
      <c r="L4042" s="221">
        <v>20000</v>
      </c>
    </row>
    <row r="4043" spans="1:12" s="167" customFormat="1">
      <c r="A4043" s="218" t="str">
        <f t="shared" si="27"/>
        <v>O221016058322일반상품</v>
      </c>
      <c r="B4043" s="219" t="s">
        <v>8272</v>
      </c>
      <c r="C4043" s="219" t="s">
        <v>8023</v>
      </c>
      <c r="D4043" s="219" t="s">
        <v>8065</v>
      </c>
      <c r="E4043" s="219" t="s">
        <v>7707</v>
      </c>
      <c r="F4043" s="219" t="s">
        <v>7718</v>
      </c>
      <c r="G4043" s="219" t="s">
        <v>7877</v>
      </c>
      <c r="H4043" s="219" t="s">
        <v>5990</v>
      </c>
      <c r="I4043" s="220" t="s">
        <v>7216</v>
      </c>
      <c r="J4043" s="221">
        <v>3930</v>
      </c>
      <c r="K4043" s="221">
        <v>3</v>
      </c>
      <c r="L4043" s="221">
        <v>11790</v>
      </c>
    </row>
    <row r="4044" spans="1:12" s="167" customFormat="1">
      <c r="A4044" s="218" t="str">
        <f t="shared" si="27"/>
        <v>O221016058322일반상품</v>
      </c>
      <c r="B4044" s="219" t="s">
        <v>8272</v>
      </c>
      <c r="C4044" s="219" t="s">
        <v>8023</v>
      </c>
      <c r="D4044" s="219" t="s">
        <v>8065</v>
      </c>
      <c r="E4044" s="219" t="s">
        <v>7707</v>
      </c>
      <c r="F4044" s="219" t="s">
        <v>7718</v>
      </c>
      <c r="G4044" s="219" t="s">
        <v>7877</v>
      </c>
      <c r="H4044" s="219" t="s">
        <v>5990</v>
      </c>
      <c r="I4044" s="220" t="s">
        <v>8393</v>
      </c>
      <c r="J4044" s="221">
        <v>5900</v>
      </c>
      <c r="K4044" s="221">
        <v>1</v>
      </c>
      <c r="L4044" s="221">
        <v>5900</v>
      </c>
    </row>
    <row r="4045" spans="1:12" s="167" customFormat="1">
      <c r="A4045" s="218" t="str">
        <f t="shared" si="27"/>
        <v>O221016058322일반상품</v>
      </c>
      <c r="B4045" s="219" t="s">
        <v>8272</v>
      </c>
      <c r="C4045" s="219" t="s">
        <v>8023</v>
      </c>
      <c r="D4045" s="219" t="s">
        <v>8065</v>
      </c>
      <c r="E4045" s="219" t="s">
        <v>7707</v>
      </c>
      <c r="F4045" s="219" t="s">
        <v>7718</v>
      </c>
      <c r="G4045" s="219" t="s">
        <v>7877</v>
      </c>
      <c r="H4045" s="219" t="s">
        <v>5990</v>
      </c>
      <c r="I4045" s="220" t="s">
        <v>8792</v>
      </c>
      <c r="J4045" s="221">
        <v>5400</v>
      </c>
      <c r="K4045" s="221">
        <v>1</v>
      </c>
      <c r="L4045" s="221">
        <v>5400</v>
      </c>
    </row>
    <row r="4046" spans="1:12" s="167" customFormat="1">
      <c r="A4046" s="218" t="str">
        <f t="shared" si="27"/>
        <v>O221016058321일반상품</v>
      </c>
      <c r="B4046" s="219" t="s">
        <v>8273</v>
      </c>
      <c r="C4046" s="219" t="s">
        <v>8023</v>
      </c>
      <c r="D4046" s="219" t="s">
        <v>8065</v>
      </c>
      <c r="E4046" s="219" t="s">
        <v>7707</v>
      </c>
      <c r="F4046" s="219" t="s">
        <v>7718</v>
      </c>
      <c r="G4046" s="219" t="s">
        <v>7962</v>
      </c>
      <c r="H4046" s="219" t="s">
        <v>5990</v>
      </c>
      <c r="I4046" s="220" t="s">
        <v>9010</v>
      </c>
      <c r="J4046" s="221">
        <v>25300</v>
      </c>
      <c r="K4046" s="221">
        <v>1</v>
      </c>
      <c r="L4046" s="221">
        <v>25300</v>
      </c>
    </row>
    <row r="4047" spans="1:12" s="167" customFormat="1">
      <c r="A4047" s="218" t="str">
        <f t="shared" si="27"/>
        <v>O221016058321일반상품</v>
      </c>
      <c r="B4047" s="219" t="s">
        <v>8273</v>
      </c>
      <c r="C4047" s="219" t="s">
        <v>8023</v>
      </c>
      <c r="D4047" s="219" t="s">
        <v>8065</v>
      </c>
      <c r="E4047" s="219" t="s">
        <v>7707</v>
      </c>
      <c r="F4047" s="219" t="s">
        <v>7718</v>
      </c>
      <c r="G4047" s="219" t="s">
        <v>7962</v>
      </c>
      <c r="H4047" s="219" t="s">
        <v>5990</v>
      </c>
      <c r="I4047" s="220" t="s">
        <v>8865</v>
      </c>
      <c r="J4047" s="221">
        <v>1070</v>
      </c>
      <c r="K4047" s="221">
        <v>2</v>
      </c>
      <c r="L4047" s="221">
        <v>2140</v>
      </c>
    </row>
    <row r="4048" spans="1:12" s="167" customFormat="1">
      <c r="A4048" s="218" t="str">
        <f t="shared" si="27"/>
        <v>O221016058321일반상품</v>
      </c>
      <c r="B4048" s="219" t="s">
        <v>8273</v>
      </c>
      <c r="C4048" s="219" t="s">
        <v>8023</v>
      </c>
      <c r="D4048" s="219" t="s">
        <v>8065</v>
      </c>
      <c r="E4048" s="219" t="s">
        <v>7707</v>
      </c>
      <c r="F4048" s="219" t="s">
        <v>7718</v>
      </c>
      <c r="G4048" s="219" t="s">
        <v>7962</v>
      </c>
      <c r="H4048" s="219" t="s">
        <v>5990</v>
      </c>
      <c r="I4048" s="220" t="s">
        <v>7982</v>
      </c>
      <c r="J4048" s="221">
        <v>1780</v>
      </c>
      <c r="K4048" s="221">
        <v>5</v>
      </c>
      <c r="L4048" s="221">
        <v>8900</v>
      </c>
    </row>
    <row r="4049" spans="1:12" s="167" customFormat="1">
      <c r="A4049" s="218" t="str">
        <f t="shared" si="27"/>
        <v>O221016058321일반상품</v>
      </c>
      <c r="B4049" s="219" t="s">
        <v>8273</v>
      </c>
      <c r="C4049" s="219" t="s">
        <v>8023</v>
      </c>
      <c r="D4049" s="219" t="s">
        <v>8065</v>
      </c>
      <c r="E4049" s="219" t="s">
        <v>7707</v>
      </c>
      <c r="F4049" s="219" t="s">
        <v>7718</v>
      </c>
      <c r="G4049" s="219" t="s">
        <v>7962</v>
      </c>
      <c r="H4049" s="219" t="s">
        <v>5990</v>
      </c>
      <c r="I4049" s="220" t="s">
        <v>8749</v>
      </c>
      <c r="J4049" s="221">
        <v>2700</v>
      </c>
      <c r="K4049" s="221">
        <v>1</v>
      </c>
      <c r="L4049" s="221">
        <v>2700</v>
      </c>
    </row>
    <row r="4050" spans="1:12" s="167" customFormat="1">
      <c r="A4050" s="218" t="str">
        <f t="shared" si="27"/>
        <v>O221016058321일반상품</v>
      </c>
      <c r="B4050" s="219" t="s">
        <v>8273</v>
      </c>
      <c r="C4050" s="219" t="s">
        <v>8023</v>
      </c>
      <c r="D4050" s="219" t="s">
        <v>8065</v>
      </c>
      <c r="E4050" s="219" t="s">
        <v>7707</v>
      </c>
      <c r="F4050" s="219" t="s">
        <v>7718</v>
      </c>
      <c r="G4050" s="219" t="s">
        <v>7962</v>
      </c>
      <c r="H4050" s="219" t="s">
        <v>5990</v>
      </c>
      <c r="I4050" s="220" t="s">
        <v>7980</v>
      </c>
      <c r="J4050" s="221">
        <v>4200</v>
      </c>
      <c r="K4050" s="221">
        <v>1</v>
      </c>
      <c r="L4050" s="221">
        <v>4200</v>
      </c>
    </row>
    <row r="4051" spans="1:12" s="167" customFormat="1">
      <c r="A4051" s="218" t="str">
        <f t="shared" si="27"/>
        <v>O221016058321일반상품</v>
      </c>
      <c r="B4051" s="219" t="s">
        <v>8273</v>
      </c>
      <c r="C4051" s="219" t="s">
        <v>8023</v>
      </c>
      <c r="D4051" s="219" t="s">
        <v>8065</v>
      </c>
      <c r="E4051" s="219" t="s">
        <v>7707</v>
      </c>
      <c r="F4051" s="219" t="s">
        <v>7718</v>
      </c>
      <c r="G4051" s="219" t="s">
        <v>7962</v>
      </c>
      <c r="H4051" s="219" t="s">
        <v>5990</v>
      </c>
      <c r="I4051" s="220" t="s">
        <v>7930</v>
      </c>
      <c r="J4051" s="221">
        <v>4200</v>
      </c>
      <c r="K4051" s="221">
        <v>2</v>
      </c>
      <c r="L4051" s="221">
        <v>8400</v>
      </c>
    </row>
    <row r="4052" spans="1:12" s="167" customFormat="1">
      <c r="A4052" s="218" t="str">
        <f t="shared" si="27"/>
        <v>O221016058321일반상품</v>
      </c>
      <c r="B4052" s="219" t="s">
        <v>8273</v>
      </c>
      <c r="C4052" s="219" t="s">
        <v>8023</v>
      </c>
      <c r="D4052" s="219" t="s">
        <v>8065</v>
      </c>
      <c r="E4052" s="219" t="s">
        <v>7707</v>
      </c>
      <c r="F4052" s="219" t="s">
        <v>7718</v>
      </c>
      <c r="G4052" s="219" t="s">
        <v>7962</v>
      </c>
      <c r="H4052" s="219" t="s">
        <v>5990</v>
      </c>
      <c r="I4052" s="220" t="s">
        <v>8383</v>
      </c>
      <c r="J4052" s="221">
        <v>5090</v>
      </c>
      <c r="K4052" s="221">
        <v>2</v>
      </c>
      <c r="L4052" s="221">
        <v>10180</v>
      </c>
    </row>
    <row r="4053" spans="1:12" s="167" customFormat="1">
      <c r="A4053" s="218" t="str">
        <f t="shared" si="27"/>
        <v>O221016058321일반상품</v>
      </c>
      <c r="B4053" s="219" t="s">
        <v>8273</v>
      </c>
      <c r="C4053" s="219" t="s">
        <v>8023</v>
      </c>
      <c r="D4053" s="219" t="s">
        <v>8065</v>
      </c>
      <c r="E4053" s="219" t="s">
        <v>7707</v>
      </c>
      <c r="F4053" s="219" t="s">
        <v>7718</v>
      </c>
      <c r="G4053" s="219" t="s">
        <v>7962</v>
      </c>
      <c r="H4053" s="219" t="s">
        <v>5990</v>
      </c>
      <c r="I4053" s="220" t="s">
        <v>8424</v>
      </c>
      <c r="J4053" s="221">
        <v>1230</v>
      </c>
      <c r="K4053" s="221">
        <v>1</v>
      </c>
      <c r="L4053" s="221">
        <v>1230</v>
      </c>
    </row>
    <row r="4054" spans="1:12" s="167" customFormat="1">
      <c r="A4054" s="218" t="str">
        <f t="shared" si="27"/>
        <v>O221016058321일반상품</v>
      </c>
      <c r="B4054" s="219" t="s">
        <v>8273</v>
      </c>
      <c r="C4054" s="219" t="s">
        <v>8023</v>
      </c>
      <c r="D4054" s="219" t="s">
        <v>8065</v>
      </c>
      <c r="E4054" s="219" t="s">
        <v>7707</v>
      </c>
      <c r="F4054" s="219" t="s">
        <v>7718</v>
      </c>
      <c r="G4054" s="219" t="s">
        <v>7962</v>
      </c>
      <c r="H4054" s="219" t="s">
        <v>5990</v>
      </c>
      <c r="I4054" s="220" t="s">
        <v>7977</v>
      </c>
      <c r="J4054" s="221">
        <v>1450</v>
      </c>
      <c r="K4054" s="221">
        <v>1</v>
      </c>
      <c r="L4054" s="221">
        <v>1450</v>
      </c>
    </row>
    <row r="4055" spans="1:12" s="167" customFormat="1">
      <c r="A4055" s="218" t="str">
        <f t="shared" si="27"/>
        <v>O221016058321일반상품</v>
      </c>
      <c r="B4055" s="219" t="s">
        <v>8273</v>
      </c>
      <c r="C4055" s="219" t="s">
        <v>8023</v>
      </c>
      <c r="D4055" s="219" t="s">
        <v>8065</v>
      </c>
      <c r="E4055" s="219" t="s">
        <v>7707</v>
      </c>
      <c r="F4055" s="219" t="s">
        <v>7718</v>
      </c>
      <c r="G4055" s="219" t="s">
        <v>7962</v>
      </c>
      <c r="H4055" s="219" t="s">
        <v>5990</v>
      </c>
      <c r="I4055" s="220" t="s">
        <v>7189</v>
      </c>
      <c r="J4055" s="221">
        <v>1070</v>
      </c>
      <c r="K4055" s="221">
        <v>2</v>
      </c>
      <c r="L4055" s="221">
        <v>2140</v>
      </c>
    </row>
    <row r="4056" spans="1:12" s="167" customFormat="1">
      <c r="A4056" s="218" t="str">
        <f t="shared" si="27"/>
        <v>O221016058321일반상품</v>
      </c>
      <c r="B4056" s="219" t="s">
        <v>8273</v>
      </c>
      <c r="C4056" s="219" t="s">
        <v>8023</v>
      </c>
      <c r="D4056" s="219" t="s">
        <v>8065</v>
      </c>
      <c r="E4056" s="219" t="s">
        <v>7707</v>
      </c>
      <c r="F4056" s="219" t="s">
        <v>7718</v>
      </c>
      <c r="G4056" s="219" t="s">
        <v>7962</v>
      </c>
      <c r="H4056" s="219" t="s">
        <v>5990</v>
      </c>
      <c r="I4056" s="220" t="s">
        <v>8384</v>
      </c>
      <c r="J4056" s="221">
        <v>3640</v>
      </c>
      <c r="K4056" s="221">
        <v>2</v>
      </c>
      <c r="L4056" s="221">
        <v>7280</v>
      </c>
    </row>
    <row r="4057" spans="1:12" s="167" customFormat="1">
      <c r="A4057" s="218" t="str">
        <f t="shared" si="27"/>
        <v>O221016058321일반상품</v>
      </c>
      <c r="B4057" s="219" t="s">
        <v>8273</v>
      </c>
      <c r="C4057" s="219" t="s">
        <v>8023</v>
      </c>
      <c r="D4057" s="219" t="s">
        <v>8065</v>
      </c>
      <c r="E4057" s="219" t="s">
        <v>7707</v>
      </c>
      <c r="F4057" s="219" t="s">
        <v>7718</v>
      </c>
      <c r="G4057" s="219" t="s">
        <v>7962</v>
      </c>
      <c r="H4057" s="219" t="s">
        <v>5990</v>
      </c>
      <c r="I4057" s="220" t="s">
        <v>8066</v>
      </c>
      <c r="J4057" s="221">
        <v>1220</v>
      </c>
      <c r="K4057" s="221">
        <v>2</v>
      </c>
      <c r="L4057" s="221">
        <v>2440</v>
      </c>
    </row>
    <row r="4058" spans="1:12" s="167" customFormat="1">
      <c r="A4058" s="218" t="str">
        <f t="shared" si="27"/>
        <v>O221016058321일반상품</v>
      </c>
      <c r="B4058" s="219" t="s">
        <v>8273</v>
      </c>
      <c r="C4058" s="219" t="s">
        <v>8023</v>
      </c>
      <c r="D4058" s="219" t="s">
        <v>8065</v>
      </c>
      <c r="E4058" s="219" t="s">
        <v>7707</v>
      </c>
      <c r="F4058" s="219" t="s">
        <v>7718</v>
      </c>
      <c r="G4058" s="219" t="s">
        <v>7962</v>
      </c>
      <c r="H4058" s="219" t="s">
        <v>5990</v>
      </c>
      <c r="I4058" s="220" t="s">
        <v>7203</v>
      </c>
      <c r="J4058" s="221">
        <v>5000</v>
      </c>
      <c r="K4058" s="221">
        <v>1</v>
      </c>
      <c r="L4058" s="221">
        <v>5000</v>
      </c>
    </row>
    <row r="4059" spans="1:12" s="167" customFormat="1">
      <c r="A4059" s="218" t="str">
        <f t="shared" si="27"/>
        <v>O221016058321일반상품</v>
      </c>
      <c r="B4059" s="219" t="s">
        <v>8273</v>
      </c>
      <c r="C4059" s="219" t="s">
        <v>8023</v>
      </c>
      <c r="D4059" s="219" t="s">
        <v>8065</v>
      </c>
      <c r="E4059" s="219" t="s">
        <v>7707</v>
      </c>
      <c r="F4059" s="219" t="s">
        <v>7718</v>
      </c>
      <c r="G4059" s="219" t="s">
        <v>7962</v>
      </c>
      <c r="H4059" s="219" t="s">
        <v>5990</v>
      </c>
      <c r="I4059" s="220" t="s">
        <v>7210</v>
      </c>
      <c r="J4059" s="221">
        <v>5020</v>
      </c>
      <c r="K4059" s="221">
        <v>1</v>
      </c>
      <c r="L4059" s="221">
        <v>5020</v>
      </c>
    </row>
    <row r="4060" spans="1:12" s="167" customFormat="1">
      <c r="A4060" s="218" t="str">
        <f t="shared" si="27"/>
        <v>O221016058321일반상품</v>
      </c>
      <c r="B4060" s="219" t="s">
        <v>8273</v>
      </c>
      <c r="C4060" s="219" t="s">
        <v>8023</v>
      </c>
      <c r="D4060" s="219" t="s">
        <v>8065</v>
      </c>
      <c r="E4060" s="219" t="s">
        <v>7707</v>
      </c>
      <c r="F4060" s="219" t="s">
        <v>7718</v>
      </c>
      <c r="G4060" s="219" t="s">
        <v>7962</v>
      </c>
      <c r="H4060" s="219" t="s">
        <v>5990</v>
      </c>
      <c r="I4060" s="220" t="s">
        <v>7190</v>
      </c>
      <c r="J4060" s="221">
        <v>4430</v>
      </c>
      <c r="K4060" s="221">
        <v>2</v>
      </c>
      <c r="L4060" s="221">
        <v>8860</v>
      </c>
    </row>
    <row r="4061" spans="1:12" s="167" customFormat="1">
      <c r="A4061" s="218" t="str">
        <f t="shared" si="27"/>
        <v>O221016058321일반상품</v>
      </c>
      <c r="B4061" s="219" t="s">
        <v>8273</v>
      </c>
      <c r="C4061" s="219" t="s">
        <v>8023</v>
      </c>
      <c r="D4061" s="219" t="s">
        <v>8065</v>
      </c>
      <c r="E4061" s="219" t="s">
        <v>7707</v>
      </c>
      <c r="F4061" s="219" t="s">
        <v>7718</v>
      </c>
      <c r="G4061" s="219" t="s">
        <v>7962</v>
      </c>
      <c r="H4061" s="219" t="s">
        <v>5990</v>
      </c>
      <c r="I4061" s="220" t="s">
        <v>7250</v>
      </c>
      <c r="J4061" s="221">
        <v>11500</v>
      </c>
      <c r="K4061" s="221">
        <v>1</v>
      </c>
      <c r="L4061" s="221">
        <v>11500</v>
      </c>
    </row>
    <row r="4062" spans="1:12" s="167" customFormat="1">
      <c r="A4062" s="218" t="str">
        <f t="shared" si="27"/>
        <v>O221016058321일반상품</v>
      </c>
      <c r="B4062" s="219" t="s">
        <v>8273</v>
      </c>
      <c r="C4062" s="219" t="s">
        <v>8023</v>
      </c>
      <c r="D4062" s="219" t="s">
        <v>8065</v>
      </c>
      <c r="E4062" s="219" t="s">
        <v>7707</v>
      </c>
      <c r="F4062" s="219" t="s">
        <v>7718</v>
      </c>
      <c r="G4062" s="219" t="s">
        <v>7962</v>
      </c>
      <c r="H4062" s="219" t="s">
        <v>5990</v>
      </c>
      <c r="I4062" s="220" t="s">
        <v>8398</v>
      </c>
      <c r="J4062" s="221">
        <v>1140</v>
      </c>
      <c r="K4062" s="221">
        <v>2</v>
      </c>
      <c r="L4062" s="221">
        <v>2280</v>
      </c>
    </row>
    <row r="4063" spans="1:12" s="167" customFormat="1">
      <c r="A4063" s="218" t="str">
        <f t="shared" si="27"/>
        <v>O221016058321일반상품</v>
      </c>
      <c r="B4063" s="219" t="s">
        <v>8273</v>
      </c>
      <c r="C4063" s="219" t="s">
        <v>8023</v>
      </c>
      <c r="D4063" s="219" t="s">
        <v>8065</v>
      </c>
      <c r="E4063" s="219" t="s">
        <v>7707</v>
      </c>
      <c r="F4063" s="219" t="s">
        <v>7718</v>
      </c>
      <c r="G4063" s="219" t="s">
        <v>7962</v>
      </c>
      <c r="H4063" s="219" t="s">
        <v>5990</v>
      </c>
      <c r="I4063" s="220" t="s">
        <v>7279</v>
      </c>
      <c r="J4063" s="221">
        <v>9770</v>
      </c>
      <c r="K4063" s="221">
        <v>1</v>
      </c>
      <c r="L4063" s="221">
        <v>9770</v>
      </c>
    </row>
    <row r="4064" spans="1:12" s="167" customFormat="1">
      <c r="A4064" s="218" t="str">
        <f t="shared" si="27"/>
        <v>O221016058321일반상품</v>
      </c>
      <c r="B4064" s="219" t="s">
        <v>8273</v>
      </c>
      <c r="C4064" s="219" t="s">
        <v>8023</v>
      </c>
      <c r="D4064" s="219" t="s">
        <v>8065</v>
      </c>
      <c r="E4064" s="219" t="s">
        <v>7707</v>
      </c>
      <c r="F4064" s="219" t="s">
        <v>7718</v>
      </c>
      <c r="G4064" s="219" t="s">
        <v>7962</v>
      </c>
      <c r="H4064" s="219" t="s">
        <v>5990</v>
      </c>
      <c r="I4064" s="220" t="s">
        <v>7226</v>
      </c>
      <c r="J4064" s="221">
        <v>5430</v>
      </c>
      <c r="K4064" s="221">
        <v>1</v>
      </c>
      <c r="L4064" s="221">
        <v>5430</v>
      </c>
    </row>
    <row r="4065" spans="1:12" s="167" customFormat="1">
      <c r="A4065" s="218" t="str">
        <f t="shared" si="27"/>
        <v>O221016058321일반상품</v>
      </c>
      <c r="B4065" s="219" t="s">
        <v>8273</v>
      </c>
      <c r="C4065" s="219" t="s">
        <v>8023</v>
      </c>
      <c r="D4065" s="219" t="s">
        <v>8065</v>
      </c>
      <c r="E4065" s="219" t="s">
        <v>7707</v>
      </c>
      <c r="F4065" s="219" t="s">
        <v>7718</v>
      </c>
      <c r="G4065" s="219" t="s">
        <v>7962</v>
      </c>
      <c r="H4065" s="219" t="s">
        <v>5990</v>
      </c>
      <c r="I4065" s="220" t="s">
        <v>7191</v>
      </c>
      <c r="J4065" s="221">
        <v>13520</v>
      </c>
      <c r="K4065" s="221">
        <v>4</v>
      </c>
      <c r="L4065" s="221">
        <v>54080</v>
      </c>
    </row>
    <row r="4066" spans="1:12" s="167" customFormat="1">
      <c r="A4066" s="218" t="str">
        <f t="shared" si="27"/>
        <v>O221016058321일반상품</v>
      </c>
      <c r="B4066" s="219" t="s">
        <v>8273</v>
      </c>
      <c r="C4066" s="219" t="s">
        <v>8023</v>
      </c>
      <c r="D4066" s="219" t="s">
        <v>8065</v>
      </c>
      <c r="E4066" s="219" t="s">
        <v>7707</v>
      </c>
      <c r="F4066" s="219" t="s">
        <v>7718</v>
      </c>
      <c r="G4066" s="219" t="s">
        <v>7962</v>
      </c>
      <c r="H4066" s="219" t="s">
        <v>5990</v>
      </c>
      <c r="I4066" s="220" t="s">
        <v>7198</v>
      </c>
      <c r="J4066" s="221">
        <v>2850</v>
      </c>
      <c r="K4066" s="221">
        <v>1</v>
      </c>
      <c r="L4066" s="221">
        <v>2850</v>
      </c>
    </row>
    <row r="4067" spans="1:12" s="167" customFormat="1">
      <c r="A4067" s="218" t="str">
        <f t="shared" si="27"/>
        <v>O221016058321일반상품</v>
      </c>
      <c r="B4067" s="219" t="s">
        <v>8273</v>
      </c>
      <c r="C4067" s="219" t="s">
        <v>8023</v>
      </c>
      <c r="D4067" s="219" t="s">
        <v>8065</v>
      </c>
      <c r="E4067" s="219" t="s">
        <v>7707</v>
      </c>
      <c r="F4067" s="219" t="s">
        <v>7718</v>
      </c>
      <c r="G4067" s="219" t="s">
        <v>7962</v>
      </c>
      <c r="H4067" s="219" t="s">
        <v>5990</v>
      </c>
      <c r="I4067" s="220" t="s">
        <v>7227</v>
      </c>
      <c r="J4067" s="221">
        <v>800</v>
      </c>
      <c r="K4067" s="221">
        <v>3</v>
      </c>
      <c r="L4067" s="221">
        <v>2400</v>
      </c>
    </row>
    <row r="4068" spans="1:12" s="167" customFormat="1">
      <c r="A4068" s="218" t="str">
        <f t="shared" si="27"/>
        <v>O221016058321일반상품</v>
      </c>
      <c r="B4068" s="219" t="s">
        <v>8273</v>
      </c>
      <c r="C4068" s="219" t="s">
        <v>8023</v>
      </c>
      <c r="D4068" s="219" t="s">
        <v>8065</v>
      </c>
      <c r="E4068" s="219" t="s">
        <v>7707</v>
      </c>
      <c r="F4068" s="219" t="s">
        <v>7718</v>
      </c>
      <c r="G4068" s="219" t="s">
        <v>7962</v>
      </c>
      <c r="H4068" s="219" t="s">
        <v>5990</v>
      </c>
      <c r="I4068" s="220" t="s">
        <v>8450</v>
      </c>
      <c r="J4068" s="221">
        <v>1400</v>
      </c>
      <c r="K4068" s="221">
        <v>2</v>
      </c>
      <c r="L4068" s="221">
        <v>2800</v>
      </c>
    </row>
    <row r="4069" spans="1:12" s="167" customFormat="1">
      <c r="A4069" s="218" t="str">
        <f t="shared" si="27"/>
        <v>O221016058321일반상품</v>
      </c>
      <c r="B4069" s="219" t="s">
        <v>8273</v>
      </c>
      <c r="C4069" s="219" t="s">
        <v>8023</v>
      </c>
      <c r="D4069" s="219" t="s">
        <v>8065</v>
      </c>
      <c r="E4069" s="219" t="s">
        <v>7707</v>
      </c>
      <c r="F4069" s="219" t="s">
        <v>7718</v>
      </c>
      <c r="G4069" s="219" t="s">
        <v>7962</v>
      </c>
      <c r="H4069" s="219" t="s">
        <v>5990</v>
      </c>
      <c r="I4069" s="220" t="s">
        <v>8451</v>
      </c>
      <c r="J4069" s="221">
        <v>2040</v>
      </c>
      <c r="K4069" s="221">
        <v>1</v>
      </c>
      <c r="L4069" s="221">
        <v>2040</v>
      </c>
    </row>
    <row r="4070" spans="1:12" s="167" customFormat="1">
      <c r="A4070" s="218" t="str">
        <f t="shared" si="27"/>
        <v>O221016058321일반상품</v>
      </c>
      <c r="B4070" s="219" t="s">
        <v>8273</v>
      </c>
      <c r="C4070" s="219" t="s">
        <v>8023</v>
      </c>
      <c r="D4070" s="219" t="s">
        <v>8065</v>
      </c>
      <c r="E4070" s="219" t="s">
        <v>7707</v>
      </c>
      <c r="F4070" s="219" t="s">
        <v>7718</v>
      </c>
      <c r="G4070" s="219" t="s">
        <v>7962</v>
      </c>
      <c r="H4070" s="219" t="s">
        <v>5990</v>
      </c>
      <c r="I4070" s="220" t="s">
        <v>8387</v>
      </c>
      <c r="J4070" s="221">
        <v>4890</v>
      </c>
      <c r="K4070" s="221">
        <v>1</v>
      </c>
      <c r="L4070" s="221">
        <v>4890</v>
      </c>
    </row>
    <row r="4071" spans="1:12" s="167" customFormat="1">
      <c r="A4071" s="218" t="str">
        <f t="shared" si="27"/>
        <v>O221016058321일반상품</v>
      </c>
      <c r="B4071" s="219" t="s">
        <v>8273</v>
      </c>
      <c r="C4071" s="219" t="s">
        <v>8023</v>
      </c>
      <c r="D4071" s="219" t="s">
        <v>8065</v>
      </c>
      <c r="E4071" s="219" t="s">
        <v>7707</v>
      </c>
      <c r="F4071" s="219" t="s">
        <v>7718</v>
      </c>
      <c r="G4071" s="219" t="s">
        <v>7962</v>
      </c>
      <c r="H4071" s="219" t="s">
        <v>5990</v>
      </c>
      <c r="I4071" s="220" t="s">
        <v>7929</v>
      </c>
      <c r="J4071" s="221">
        <v>6000</v>
      </c>
      <c r="K4071" s="221">
        <v>1</v>
      </c>
      <c r="L4071" s="221">
        <v>6000</v>
      </c>
    </row>
    <row r="4072" spans="1:12" s="167" customFormat="1">
      <c r="A4072" s="218" t="str">
        <f t="shared" si="27"/>
        <v>O221016058321일반상품</v>
      </c>
      <c r="B4072" s="219" t="s">
        <v>8273</v>
      </c>
      <c r="C4072" s="219" t="s">
        <v>8023</v>
      </c>
      <c r="D4072" s="219" t="s">
        <v>8065</v>
      </c>
      <c r="E4072" s="219" t="s">
        <v>7707</v>
      </c>
      <c r="F4072" s="219" t="s">
        <v>7718</v>
      </c>
      <c r="G4072" s="219" t="s">
        <v>7962</v>
      </c>
      <c r="H4072" s="219" t="s">
        <v>5990</v>
      </c>
      <c r="I4072" s="220" t="s">
        <v>8643</v>
      </c>
      <c r="J4072" s="221">
        <v>1430</v>
      </c>
      <c r="K4072" s="221">
        <v>2</v>
      </c>
      <c r="L4072" s="221">
        <v>2860</v>
      </c>
    </row>
    <row r="4073" spans="1:12" s="167" customFormat="1">
      <c r="A4073" s="218" t="str">
        <f t="shared" si="27"/>
        <v>O221016058321일반상품</v>
      </c>
      <c r="B4073" s="219" t="s">
        <v>8273</v>
      </c>
      <c r="C4073" s="219" t="s">
        <v>8023</v>
      </c>
      <c r="D4073" s="219" t="s">
        <v>8065</v>
      </c>
      <c r="E4073" s="219" t="s">
        <v>7707</v>
      </c>
      <c r="F4073" s="219" t="s">
        <v>7718</v>
      </c>
      <c r="G4073" s="219" t="s">
        <v>7962</v>
      </c>
      <c r="H4073" s="219" t="s">
        <v>5990</v>
      </c>
      <c r="I4073" s="220" t="s">
        <v>7925</v>
      </c>
      <c r="J4073" s="221">
        <v>1400</v>
      </c>
      <c r="K4073" s="221">
        <v>2</v>
      </c>
      <c r="L4073" s="221">
        <v>2800</v>
      </c>
    </row>
    <row r="4074" spans="1:12" s="167" customFormat="1">
      <c r="A4074" s="218" t="str">
        <f t="shared" si="27"/>
        <v>O221016058321일반상품</v>
      </c>
      <c r="B4074" s="219" t="s">
        <v>8273</v>
      </c>
      <c r="C4074" s="219" t="s">
        <v>8023</v>
      </c>
      <c r="D4074" s="219" t="s">
        <v>8065</v>
      </c>
      <c r="E4074" s="219" t="s">
        <v>7707</v>
      </c>
      <c r="F4074" s="219" t="s">
        <v>7718</v>
      </c>
      <c r="G4074" s="219" t="s">
        <v>7962</v>
      </c>
      <c r="H4074" s="219" t="s">
        <v>5990</v>
      </c>
      <c r="I4074" s="220" t="s">
        <v>8389</v>
      </c>
      <c r="J4074" s="221">
        <v>2680</v>
      </c>
      <c r="K4074" s="221">
        <v>4</v>
      </c>
      <c r="L4074" s="221">
        <v>10720</v>
      </c>
    </row>
    <row r="4075" spans="1:12" s="167" customFormat="1">
      <c r="A4075" s="218" t="str">
        <f t="shared" si="27"/>
        <v>O221016058321일반상품</v>
      </c>
      <c r="B4075" s="219" t="s">
        <v>8273</v>
      </c>
      <c r="C4075" s="219" t="s">
        <v>8023</v>
      </c>
      <c r="D4075" s="219" t="s">
        <v>8065</v>
      </c>
      <c r="E4075" s="219" t="s">
        <v>7707</v>
      </c>
      <c r="F4075" s="219" t="s">
        <v>7718</v>
      </c>
      <c r="G4075" s="219" t="s">
        <v>7962</v>
      </c>
      <c r="H4075" s="219" t="s">
        <v>5990</v>
      </c>
      <c r="I4075" s="220" t="s">
        <v>7979</v>
      </c>
      <c r="J4075" s="221">
        <v>6130</v>
      </c>
      <c r="K4075" s="221">
        <v>1</v>
      </c>
      <c r="L4075" s="221">
        <v>6130</v>
      </c>
    </row>
    <row r="4076" spans="1:12" s="167" customFormat="1">
      <c r="A4076" s="218" t="str">
        <f t="shared" si="27"/>
        <v>O221016058321일반상품</v>
      </c>
      <c r="B4076" s="219" t="s">
        <v>8273</v>
      </c>
      <c r="C4076" s="219" t="s">
        <v>8023</v>
      </c>
      <c r="D4076" s="219" t="s">
        <v>8065</v>
      </c>
      <c r="E4076" s="219" t="s">
        <v>7707</v>
      </c>
      <c r="F4076" s="219" t="s">
        <v>7718</v>
      </c>
      <c r="G4076" s="219" t="s">
        <v>7962</v>
      </c>
      <c r="H4076" s="219" t="s">
        <v>5990</v>
      </c>
      <c r="I4076" s="220" t="s">
        <v>7220</v>
      </c>
      <c r="J4076" s="221">
        <v>670</v>
      </c>
      <c r="K4076" s="221">
        <v>3</v>
      </c>
      <c r="L4076" s="221">
        <v>2010</v>
      </c>
    </row>
    <row r="4077" spans="1:12" s="167" customFormat="1">
      <c r="A4077" s="218" t="str">
        <f t="shared" si="27"/>
        <v>O221016058321일반상품</v>
      </c>
      <c r="B4077" s="219" t="s">
        <v>8273</v>
      </c>
      <c r="C4077" s="219" t="s">
        <v>8023</v>
      </c>
      <c r="D4077" s="219" t="s">
        <v>8065</v>
      </c>
      <c r="E4077" s="219" t="s">
        <v>7707</v>
      </c>
      <c r="F4077" s="219" t="s">
        <v>7718</v>
      </c>
      <c r="G4077" s="219" t="s">
        <v>7962</v>
      </c>
      <c r="H4077" s="219" t="s">
        <v>5990</v>
      </c>
      <c r="I4077" s="220" t="s">
        <v>8324</v>
      </c>
      <c r="J4077" s="221">
        <v>3480</v>
      </c>
      <c r="K4077" s="221">
        <v>1</v>
      </c>
      <c r="L4077" s="221">
        <v>3480</v>
      </c>
    </row>
    <row r="4078" spans="1:12" s="167" customFormat="1">
      <c r="A4078" s="218" t="str">
        <f t="shared" si="27"/>
        <v>O221016058321일반상품</v>
      </c>
      <c r="B4078" s="219" t="s">
        <v>8273</v>
      </c>
      <c r="C4078" s="219" t="s">
        <v>8023</v>
      </c>
      <c r="D4078" s="219" t="s">
        <v>8065</v>
      </c>
      <c r="E4078" s="219" t="s">
        <v>7707</v>
      </c>
      <c r="F4078" s="219" t="s">
        <v>7718</v>
      </c>
      <c r="G4078" s="219" t="s">
        <v>7962</v>
      </c>
      <c r="H4078" s="219" t="s">
        <v>5990</v>
      </c>
      <c r="I4078" s="220" t="s">
        <v>7214</v>
      </c>
      <c r="J4078" s="221">
        <v>2810</v>
      </c>
      <c r="K4078" s="221">
        <v>1</v>
      </c>
      <c r="L4078" s="221">
        <v>2810</v>
      </c>
    </row>
    <row r="4079" spans="1:12" s="167" customFormat="1">
      <c r="A4079" s="218" t="str">
        <f t="shared" si="27"/>
        <v>O221016058321일반상품</v>
      </c>
      <c r="B4079" s="219" t="s">
        <v>8273</v>
      </c>
      <c r="C4079" s="219" t="s">
        <v>8023</v>
      </c>
      <c r="D4079" s="219" t="s">
        <v>8065</v>
      </c>
      <c r="E4079" s="219" t="s">
        <v>7707</v>
      </c>
      <c r="F4079" s="219" t="s">
        <v>7718</v>
      </c>
      <c r="G4079" s="219" t="s">
        <v>7962</v>
      </c>
      <c r="H4079" s="219" t="s">
        <v>5990</v>
      </c>
      <c r="I4079" s="220" t="s">
        <v>8497</v>
      </c>
      <c r="J4079" s="221">
        <v>900</v>
      </c>
      <c r="K4079" s="221">
        <v>2</v>
      </c>
      <c r="L4079" s="221">
        <v>1800</v>
      </c>
    </row>
    <row r="4080" spans="1:12" s="167" customFormat="1">
      <c r="A4080" s="218" t="str">
        <f t="shared" si="27"/>
        <v>O221016058321일반상품</v>
      </c>
      <c r="B4080" s="219" t="s">
        <v>8273</v>
      </c>
      <c r="C4080" s="219" t="s">
        <v>8023</v>
      </c>
      <c r="D4080" s="219" t="s">
        <v>8065</v>
      </c>
      <c r="E4080" s="219" t="s">
        <v>7707</v>
      </c>
      <c r="F4080" s="219" t="s">
        <v>7718</v>
      </c>
      <c r="G4080" s="219" t="s">
        <v>7962</v>
      </c>
      <c r="H4080" s="219" t="s">
        <v>5990</v>
      </c>
      <c r="I4080" s="220" t="s">
        <v>7240</v>
      </c>
      <c r="J4080" s="221">
        <v>2900</v>
      </c>
      <c r="K4080" s="221">
        <v>1</v>
      </c>
      <c r="L4080" s="221">
        <v>2900</v>
      </c>
    </row>
    <row r="4081" spans="1:12" s="167" customFormat="1">
      <c r="A4081" s="218" t="str">
        <f t="shared" si="27"/>
        <v>O221016058321일반상품</v>
      </c>
      <c r="B4081" s="219" t="s">
        <v>8273</v>
      </c>
      <c r="C4081" s="219" t="s">
        <v>8023</v>
      </c>
      <c r="D4081" s="219" t="s">
        <v>8065</v>
      </c>
      <c r="E4081" s="219" t="s">
        <v>7707</v>
      </c>
      <c r="F4081" s="219" t="s">
        <v>7718</v>
      </c>
      <c r="G4081" s="219" t="s">
        <v>7962</v>
      </c>
      <c r="H4081" s="219" t="s">
        <v>5990</v>
      </c>
      <c r="I4081" s="220" t="s">
        <v>8581</v>
      </c>
      <c r="J4081" s="221">
        <v>3610</v>
      </c>
      <c r="K4081" s="221">
        <v>1</v>
      </c>
      <c r="L4081" s="221">
        <v>3610</v>
      </c>
    </row>
    <row r="4082" spans="1:12" s="167" customFormat="1">
      <c r="A4082" s="218" t="str">
        <f t="shared" si="27"/>
        <v>O221016058321일반상품</v>
      </c>
      <c r="B4082" s="219" t="s">
        <v>8273</v>
      </c>
      <c r="C4082" s="219" t="s">
        <v>8023</v>
      </c>
      <c r="D4082" s="219" t="s">
        <v>8065</v>
      </c>
      <c r="E4082" s="219" t="s">
        <v>7707</v>
      </c>
      <c r="F4082" s="219" t="s">
        <v>7718</v>
      </c>
      <c r="G4082" s="219" t="s">
        <v>7962</v>
      </c>
      <c r="H4082" s="219" t="s">
        <v>5990</v>
      </c>
      <c r="I4082" s="220" t="s">
        <v>7282</v>
      </c>
      <c r="J4082" s="221">
        <v>2170</v>
      </c>
      <c r="K4082" s="221">
        <v>2</v>
      </c>
      <c r="L4082" s="221">
        <v>4340</v>
      </c>
    </row>
    <row r="4083" spans="1:12" s="167" customFormat="1">
      <c r="A4083" s="218" t="str">
        <f t="shared" si="27"/>
        <v>O221016058321일반상품</v>
      </c>
      <c r="B4083" s="219" t="s">
        <v>8273</v>
      </c>
      <c r="C4083" s="219" t="s">
        <v>8023</v>
      </c>
      <c r="D4083" s="219" t="s">
        <v>8065</v>
      </c>
      <c r="E4083" s="219" t="s">
        <v>7707</v>
      </c>
      <c r="F4083" s="219" t="s">
        <v>7718</v>
      </c>
      <c r="G4083" s="219" t="s">
        <v>7962</v>
      </c>
      <c r="H4083" s="219" t="s">
        <v>5990</v>
      </c>
      <c r="I4083" s="220" t="s">
        <v>8406</v>
      </c>
      <c r="J4083" s="221">
        <v>1090</v>
      </c>
      <c r="K4083" s="221">
        <v>2</v>
      </c>
      <c r="L4083" s="221">
        <v>2180</v>
      </c>
    </row>
    <row r="4084" spans="1:12" s="167" customFormat="1">
      <c r="A4084" s="218" t="str">
        <f t="shared" si="27"/>
        <v>O221016058321일반상품</v>
      </c>
      <c r="B4084" s="219" t="s">
        <v>8273</v>
      </c>
      <c r="C4084" s="219" t="s">
        <v>8023</v>
      </c>
      <c r="D4084" s="219" t="s">
        <v>8065</v>
      </c>
      <c r="E4084" s="219" t="s">
        <v>7707</v>
      </c>
      <c r="F4084" s="219" t="s">
        <v>7718</v>
      </c>
      <c r="G4084" s="219" t="s">
        <v>7962</v>
      </c>
      <c r="H4084" s="219" t="s">
        <v>5990</v>
      </c>
      <c r="I4084" s="220" t="s">
        <v>8646</v>
      </c>
      <c r="J4084" s="221">
        <v>4200</v>
      </c>
      <c r="K4084" s="221">
        <v>1</v>
      </c>
      <c r="L4084" s="221">
        <v>4200</v>
      </c>
    </row>
    <row r="4085" spans="1:12" s="167" customFormat="1">
      <c r="A4085" s="218" t="str">
        <f t="shared" si="27"/>
        <v>O221016058321일반상품</v>
      </c>
      <c r="B4085" s="219" t="s">
        <v>8273</v>
      </c>
      <c r="C4085" s="219" t="s">
        <v>8023</v>
      </c>
      <c r="D4085" s="219" t="s">
        <v>8065</v>
      </c>
      <c r="E4085" s="219" t="s">
        <v>7707</v>
      </c>
      <c r="F4085" s="219" t="s">
        <v>7718</v>
      </c>
      <c r="G4085" s="219" t="s">
        <v>7962</v>
      </c>
      <c r="H4085" s="219" t="s">
        <v>5990</v>
      </c>
      <c r="I4085" s="220" t="s">
        <v>8585</v>
      </c>
      <c r="J4085" s="221">
        <v>1080</v>
      </c>
      <c r="K4085" s="221">
        <v>2</v>
      </c>
      <c r="L4085" s="221">
        <v>2160</v>
      </c>
    </row>
    <row r="4086" spans="1:12" s="167" customFormat="1">
      <c r="A4086" s="218" t="str">
        <f t="shared" si="27"/>
        <v>O221016058321일반상품</v>
      </c>
      <c r="B4086" s="219" t="s">
        <v>8273</v>
      </c>
      <c r="C4086" s="219" t="s">
        <v>8023</v>
      </c>
      <c r="D4086" s="219" t="s">
        <v>8065</v>
      </c>
      <c r="E4086" s="219" t="s">
        <v>7707</v>
      </c>
      <c r="F4086" s="219" t="s">
        <v>7718</v>
      </c>
      <c r="G4086" s="219" t="s">
        <v>7962</v>
      </c>
      <c r="H4086" s="219" t="s">
        <v>5990</v>
      </c>
      <c r="I4086" s="220" t="s">
        <v>8514</v>
      </c>
      <c r="J4086" s="221">
        <v>2160</v>
      </c>
      <c r="K4086" s="221">
        <v>2</v>
      </c>
      <c r="L4086" s="221">
        <v>4320</v>
      </c>
    </row>
    <row r="4087" spans="1:12" s="167" customFormat="1">
      <c r="A4087" s="218" t="str">
        <f t="shared" si="27"/>
        <v>O221016058321일반상품</v>
      </c>
      <c r="B4087" s="219" t="s">
        <v>8273</v>
      </c>
      <c r="C4087" s="219" t="s">
        <v>8023</v>
      </c>
      <c r="D4087" s="219" t="s">
        <v>8065</v>
      </c>
      <c r="E4087" s="219" t="s">
        <v>7707</v>
      </c>
      <c r="F4087" s="219" t="s">
        <v>7718</v>
      </c>
      <c r="G4087" s="219" t="s">
        <v>7962</v>
      </c>
      <c r="H4087" s="219" t="s">
        <v>5990</v>
      </c>
      <c r="I4087" s="220" t="s">
        <v>8567</v>
      </c>
      <c r="J4087" s="221">
        <v>4340</v>
      </c>
      <c r="K4087" s="221">
        <v>1</v>
      </c>
      <c r="L4087" s="221">
        <v>4340</v>
      </c>
    </row>
    <row r="4088" spans="1:12" s="167" customFormat="1">
      <c r="A4088" s="218" t="str">
        <f t="shared" si="27"/>
        <v>O221016058321일반상품</v>
      </c>
      <c r="B4088" s="219" t="s">
        <v>8273</v>
      </c>
      <c r="C4088" s="219" t="s">
        <v>8023</v>
      </c>
      <c r="D4088" s="219" t="s">
        <v>8065</v>
      </c>
      <c r="E4088" s="219" t="s">
        <v>7707</v>
      </c>
      <c r="F4088" s="219" t="s">
        <v>7718</v>
      </c>
      <c r="G4088" s="219" t="s">
        <v>7962</v>
      </c>
      <c r="H4088" s="219" t="s">
        <v>5990</v>
      </c>
      <c r="I4088" s="220" t="s">
        <v>8655</v>
      </c>
      <c r="J4088" s="221">
        <v>3540</v>
      </c>
      <c r="K4088" s="221">
        <v>1</v>
      </c>
      <c r="L4088" s="221">
        <v>3540</v>
      </c>
    </row>
    <row r="4089" spans="1:12" s="167" customFormat="1">
      <c r="A4089" s="218" t="str">
        <f t="shared" si="27"/>
        <v>O221016058321일반상품</v>
      </c>
      <c r="B4089" s="219" t="s">
        <v>8273</v>
      </c>
      <c r="C4089" s="219" t="s">
        <v>8023</v>
      </c>
      <c r="D4089" s="219" t="s">
        <v>8065</v>
      </c>
      <c r="E4089" s="219" t="s">
        <v>7707</v>
      </c>
      <c r="F4089" s="219" t="s">
        <v>7718</v>
      </c>
      <c r="G4089" s="219" t="s">
        <v>7962</v>
      </c>
      <c r="H4089" s="219" t="s">
        <v>5990</v>
      </c>
      <c r="I4089" s="220" t="s">
        <v>8934</v>
      </c>
      <c r="J4089" s="221">
        <v>1340</v>
      </c>
      <c r="K4089" s="221">
        <v>1</v>
      </c>
      <c r="L4089" s="221">
        <v>1340</v>
      </c>
    </row>
    <row r="4090" spans="1:12" s="167" customFormat="1">
      <c r="A4090" s="218" t="str">
        <f t="shared" si="27"/>
        <v>O221016058321일반상품</v>
      </c>
      <c r="B4090" s="219" t="s">
        <v>8273</v>
      </c>
      <c r="C4090" s="219" t="s">
        <v>8023</v>
      </c>
      <c r="D4090" s="219" t="s">
        <v>8065</v>
      </c>
      <c r="E4090" s="219" t="s">
        <v>7707</v>
      </c>
      <c r="F4090" s="219" t="s">
        <v>7718</v>
      </c>
      <c r="G4090" s="219" t="s">
        <v>7962</v>
      </c>
      <c r="H4090" s="219" t="s">
        <v>5990</v>
      </c>
      <c r="I4090" s="220" t="s">
        <v>8407</v>
      </c>
      <c r="J4090" s="221">
        <v>1200</v>
      </c>
      <c r="K4090" s="221">
        <v>2</v>
      </c>
      <c r="L4090" s="221">
        <v>2400</v>
      </c>
    </row>
    <row r="4091" spans="1:12" s="167" customFormat="1">
      <c r="A4091" s="218" t="str">
        <f t="shared" si="27"/>
        <v>O221016058321일반상품</v>
      </c>
      <c r="B4091" s="219" t="s">
        <v>8273</v>
      </c>
      <c r="C4091" s="219" t="s">
        <v>8023</v>
      </c>
      <c r="D4091" s="219" t="s">
        <v>8065</v>
      </c>
      <c r="E4091" s="219" t="s">
        <v>7707</v>
      </c>
      <c r="F4091" s="219" t="s">
        <v>7718</v>
      </c>
      <c r="G4091" s="219" t="s">
        <v>7962</v>
      </c>
      <c r="H4091" s="219" t="s">
        <v>5990</v>
      </c>
      <c r="I4091" s="220" t="s">
        <v>8079</v>
      </c>
      <c r="J4091" s="221">
        <v>1760</v>
      </c>
      <c r="K4091" s="221">
        <v>2</v>
      </c>
      <c r="L4091" s="221">
        <v>3520</v>
      </c>
    </row>
    <row r="4092" spans="1:12" s="167" customFormat="1">
      <c r="A4092" s="218" t="str">
        <f t="shared" si="27"/>
        <v>O221016058321일반상품</v>
      </c>
      <c r="B4092" s="219" t="s">
        <v>8273</v>
      </c>
      <c r="C4092" s="219" t="s">
        <v>8023</v>
      </c>
      <c r="D4092" s="219" t="s">
        <v>8065</v>
      </c>
      <c r="E4092" s="219" t="s">
        <v>7707</v>
      </c>
      <c r="F4092" s="219" t="s">
        <v>7718</v>
      </c>
      <c r="G4092" s="219" t="s">
        <v>7962</v>
      </c>
      <c r="H4092" s="219" t="s">
        <v>5990</v>
      </c>
      <c r="I4092" s="220" t="s">
        <v>7202</v>
      </c>
      <c r="J4092" s="221">
        <v>5200</v>
      </c>
      <c r="K4092" s="221">
        <v>4</v>
      </c>
      <c r="L4092" s="221">
        <v>20800</v>
      </c>
    </row>
    <row r="4093" spans="1:12" s="167" customFormat="1">
      <c r="A4093" s="218" t="str">
        <f t="shared" si="27"/>
        <v>O221016058321일반상품</v>
      </c>
      <c r="B4093" s="219" t="s">
        <v>8273</v>
      </c>
      <c r="C4093" s="219" t="s">
        <v>8023</v>
      </c>
      <c r="D4093" s="219" t="s">
        <v>8065</v>
      </c>
      <c r="E4093" s="219" t="s">
        <v>7707</v>
      </c>
      <c r="F4093" s="219" t="s">
        <v>7718</v>
      </c>
      <c r="G4093" s="219" t="s">
        <v>7962</v>
      </c>
      <c r="H4093" s="219" t="s">
        <v>5990</v>
      </c>
      <c r="I4093" s="220" t="s">
        <v>8032</v>
      </c>
      <c r="J4093" s="221">
        <v>8400</v>
      </c>
      <c r="K4093" s="221">
        <v>1</v>
      </c>
      <c r="L4093" s="221">
        <v>8400</v>
      </c>
    </row>
    <row r="4094" spans="1:12" s="167" customFormat="1">
      <c r="A4094" s="218" t="str">
        <f t="shared" si="27"/>
        <v>O221015058319일반상품</v>
      </c>
      <c r="B4094" s="219" t="s">
        <v>8274</v>
      </c>
      <c r="C4094" s="219" t="s">
        <v>8023</v>
      </c>
      <c r="D4094" s="219" t="s">
        <v>8065</v>
      </c>
      <c r="E4094" s="219" t="s">
        <v>7707</v>
      </c>
      <c r="F4094" s="219" t="s">
        <v>6394</v>
      </c>
      <c r="G4094" s="219" t="s">
        <v>6453</v>
      </c>
      <c r="H4094" s="219" t="s">
        <v>5990</v>
      </c>
      <c r="I4094" s="220" t="s">
        <v>8575</v>
      </c>
      <c r="J4094" s="221">
        <v>18600</v>
      </c>
      <c r="K4094" s="221">
        <v>1</v>
      </c>
      <c r="L4094" s="221">
        <v>18600</v>
      </c>
    </row>
    <row r="4095" spans="1:12" s="167" customFormat="1">
      <c r="A4095" s="218" t="str">
        <f t="shared" si="27"/>
        <v>O221015058319일반상품</v>
      </c>
      <c r="B4095" s="219" t="s">
        <v>8274</v>
      </c>
      <c r="C4095" s="219" t="s">
        <v>8023</v>
      </c>
      <c r="D4095" s="219" t="s">
        <v>8065</v>
      </c>
      <c r="E4095" s="219" t="s">
        <v>7707</v>
      </c>
      <c r="F4095" s="219" t="s">
        <v>6394</v>
      </c>
      <c r="G4095" s="219" t="s">
        <v>6453</v>
      </c>
      <c r="H4095" s="219" t="s">
        <v>5990</v>
      </c>
      <c r="I4095" s="220" t="s">
        <v>7976</v>
      </c>
      <c r="J4095" s="221">
        <v>990</v>
      </c>
      <c r="K4095" s="221">
        <v>1</v>
      </c>
      <c r="L4095" s="221">
        <v>990</v>
      </c>
    </row>
    <row r="4096" spans="1:12" s="167" customFormat="1">
      <c r="A4096" s="218" t="str">
        <f t="shared" si="27"/>
        <v>O221015058319일반상품</v>
      </c>
      <c r="B4096" s="219" t="s">
        <v>8274</v>
      </c>
      <c r="C4096" s="219" t="s">
        <v>8023</v>
      </c>
      <c r="D4096" s="219" t="s">
        <v>8065</v>
      </c>
      <c r="E4096" s="219" t="s">
        <v>7707</v>
      </c>
      <c r="F4096" s="219" t="s">
        <v>6394</v>
      </c>
      <c r="G4096" s="219" t="s">
        <v>6453</v>
      </c>
      <c r="H4096" s="219" t="s">
        <v>5990</v>
      </c>
      <c r="I4096" s="220" t="s">
        <v>7267</v>
      </c>
      <c r="J4096" s="221">
        <v>1073</v>
      </c>
      <c r="K4096" s="221">
        <v>1</v>
      </c>
      <c r="L4096" s="221">
        <v>1073</v>
      </c>
    </row>
    <row r="4097" spans="1:12" s="167" customFormat="1">
      <c r="A4097" s="218" t="str">
        <f t="shared" si="27"/>
        <v>O221015058319일반상품</v>
      </c>
      <c r="B4097" s="219" t="s">
        <v>8274</v>
      </c>
      <c r="C4097" s="219" t="s">
        <v>8023</v>
      </c>
      <c r="D4097" s="219" t="s">
        <v>8065</v>
      </c>
      <c r="E4097" s="219" t="s">
        <v>7707</v>
      </c>
      <c r="F4097" s="219" t="s">
        <v>6394</v>
      </c>
      <c r="G4097" s="219" t="s">
        <v>6453</v>
      </c>
      <c r="H4097" s="219" t="s">
        <v>5990</v>
      </c>
      <c r="I4097" s="220" t="s">
        <v>8383</v>
      </c>
      <c r="J4097" s="221">
        <v>5090</v>
      </c>
      <c r="K4097" s="221">
        <v>1</v>
      </c>
      <c r="L4097" s="221">
        <v>5090</v>
      </c>
    </row>
    <row r="4098" spans="1:12" s="167" customFormat="1">
      <c r="A4098" s="218" t="str">
        <f t="shared" si="27"/>
        <v>O221015058319일반상품</v>
      </c>
      <c r="B4098" s="219" t="s">
        <v>8274</v>
      </c>
      <c r="C4098" s="219" t="s">
        <v>8023</v>
      </c>
      <c r="D4098" s="219" t="s">
        <v>8065</v>
      </c>
      <c r="E4098" s="219" t="s">
        <v>7707</v>
      </c>
      <c r="F4098" s="219" t="s">
        <v>6394</v>
      </c>
      <c r="G4098" s="219" t="s">
        <v>6453</v>
      </c>
      <c r="H4098" s="219" t="s">
        <v>5990</v>
      </c>
      <c r="I4098" s="220" t="s">
        <v>8913</v>
      </c>
      <c r="J4098" s="221">
        <v>4880</v>
      </c>
      <c r="K4098" s="221">
        <v>1</v>
      </c>
      <c r="L4098" s="221">
        <v>4880</v>
      </c>
    </row>
    <row r="4099" spans="1:12" s="167" customFormat="1">
      <c r="A4099" s="218" t="str">
        <f t="shared" si="27"/>
        <v>O221015058319일반상품</v>
      </c>
      <c r="B4099" s="219" t="s">
        <v>8274</v>
      </c>
      <c r="C4099" s="219" t="s">
        <v>8023</v>
      </c>
      <c r="D4099" s="219" t="s">
        <v>8065</v>
      </c>
      <c r="E4099" s="219" t="s">
        <v>7707</v>
      </c>
      <c r="F4099" s="219" t="s">
        <v>6394</v>
      </c>
      <c r="G4099" s="219" t="s">
        <v>6453</v>
      </c>
      <c r="H4099" s="219" t="s">
        <v>5990</v>
      </c>
      <c r="I4099" s="220" t="s">
        <v>8503</v>
      </c>
      <c r="J4099" s="221">
        <v>5450</v>
      </c>
      <c r="K4099" s="221">
        <v>2</v>
      </c>
      <c r="L4099" s="221">
        <v>10900</v>
      </c>
    </row>
    <row r="4100" spans="1:12" s="167" customFormat="1">
      <c r="A4100" s="218" t="str">
        <f t="shared" si="27"/>
        <v>O221015058319일반상품</v>
      </c>
      <c r="B4100" s="219" t="s">
        <v>8274</v>
      </c>
      <c r="C4100" s="219" t="s">
        <v>8023</v>
      </c>
      <c r="D4100" s="219" t="s">
        <v>8065</v>
      </c>
      <c r="E4100" s="219" t="s">
        <v>7707</v>
      </c>
      <c r="F4100" s="219" t="s">
        <v>6394</v>
      </c>
      <c r="G4100" s="219" t="s">
        <v>6453</v>
      </c>
      <c r="H4100" s="219" t="s">
        <v>5990</v>
      </c>
      <c r="I4100" s="220" t="s">
        <v>9011</v>
      </c>
      <c r="J4100" s="221">
        <v>1540</v>
      </c>
      <c r="K4100" s="221">
        <v>2</v>
      </c>
      <c r="L4100" s="221">
        <v>3080</v>
      </c>
    </row>
    <row r="4101" spans="1:12" s="167" customFormat="1">
      <c r="A4101" s="218" t="str">
        <f t="shared" si="27"/>
        <v>O221015058319일반상품</v>
      </c>
      <c r="B4101" s="219" t="s">
        <v>8274</v>
      </c>
      <c r="C4101" s="219" t="s">
        <v>8023</v>
      </c>
      <c r="D4101" s="219" t="s">
        <v>8065</v>
      </c>
      <c r="E4101" s="219" t="s">
        <v>7707</v>
      </c>
      <c r="F4101" s="219" t="s">
        <v>6394</v>
      </c>
      <c r="G4101" s="219" t="s">
        <v>6453</v>
      </c>
      <c r="H4101" s="219" t="s">
        <v>5990</v>
      </c>
      <c r="I4101" s="220" t="s">
        <v>7190</v>
      </c>
      <c r="J4101" s="221">
        <v>4430</v>
      </c>
      <c r="K4101" s="221">
        <v>1</v>
      </c>
      <c r="L4101" s="221">
        <v>4430</v>
      </c>
    </row>
    <row r="4102" spans="1:12" s="167" customFormat="1">
      <c r="A4102" s="218" t="str">
        <f t="shared" si="27"/>
        <v>O221015058319일반상품</v>
      </c>
      <c r="B4102" s="219" t="s">
        <v>8274</v>
      </c>
      <c r="C4102" s="219" t="s">
        <v>8023</v>
      </c>
      <c r="D4102" s="219" t="s">
        <v>8065</v>
      </c>
      <c r="E4102" s="219" t="s">
        <v>7707</v>
      </c>
      <c r="F4102" s="219" t="s">
        <v>6394</v>
      </c>
      <c r="G4102" s="219" t="s">
        <v>6453</v>
      </c>
      <c r="H4102" s="219" t="s">
        <v>5990</v>
      </c>
      <c r="I4102" s="220" t="s">
        <v>7246</v>
      </c>
      <c r="J4102" s="221">
        <v>5900</v>
      </c>
      <c r="K4102" s="221">
        <v>1</v>
      </c>
      <c r="L4102" s="221">
        <v>5900</v>
      </c>
    </row>
    <row r="4103" spans="1:12" s="167" customFormat="1">
      <c r="A4103" s="218" t="str">
        <f t="shared" si="27"/>
        <v>O221015058319일반상품</v>
      </c>
      <c r="B4103" s="219" t="s">
        <v>8274</v>
      </c>
      <c r="C4103" s="219" t="s">
        <v>8023</v>
      </c>
      <c r="D4103" s="219" t="s">
        <v>8065</v>
      </c>
      <c r="E4103" s="219" t="s">
        <v>7707</v>
      </c>
      <c r="F4103" s="219" t="s">
        <v>6394</v>
      </c>
      <c r="G4103" s="219" t="s">
        <v>6453</v>
      </c>
      <c r="H4103" s="219" t="s">
        <v>5990</v>
      </c>
      <c r="I4103" s="220" t="s">
        <v>8876</v>
      </c>
      <c r="J4103" s="221">
        <v>9770</v>
      </c>
      <c r="K4103" s="221">
        <v>4</v>
      </c>
      <c r="L4103" s="221">
        <v>39080</v>
      </c>
    </row>
    <row r="4104" spans="1:12" s="167" customFormat="1">
      <c r="A4104" s="218" t="str">
        <f t="shared" si="27"/>
        <v>O221015058319일반상품</v>
      </c>
      <c r="B4104" s="219" t="s">
        <v>8274</v>
      </c>
      <c r="C4104" s="219" t="s">
        <v>8023</v>
      </c>
      <c r="D4104" s="219" t="s">
        <v>8065</v>
      </c>
      <c r="E4104" s="219" t="s">
        <v>7707</v>
      </c>
      <c r="F4104" s="219" t="s">
        <v>6394</v>
      </c>
      <c r="G4104" s="219" t="s">
        <v>6453</v>
      </c>
      <c r="H4104" s="219" t="s">
        <v>5990</v>
      </c>
      <c r="I4104" s="220" t="s">
        <v>7227</v>
      </c>
      <c r="J4104" s="221">
        <v>800</v>
      </c>
      <c r="K4104" s="221">
        <v>2</v>
      </c>
      <c r="L4104" s="221">
        <v>1600</v>
      </c>
    </row>
    <row r="4105" spans="1:12" s="167" customFormat="1">
      <c r="A4105" s="218" t="str">
        <f t="shared" si="27"/>
        <v>O221015058319일반상품</v>
      </c>
      <c r="B4105" s="219" t="s">
        <v>8274</v>
      </c>
      <c r="C4105" s="219" t="s">
        <v>8023</v>
      </c>
      <c r="D4105" s="219" t="s">
        <v>8065</v>
      </c>
      <c r="E4105" s="219" t="s">
        <v>7707</v>
      </c>
      <c r="F4105" s="219" t="s">
        <v>6394</v>
      </c>
      <c r="G4105" s="219" t="s">
        <v>6453</v>
      </c>
      <c r="H4105" s="219" t="s">
        <v>5990</v>
      </c>
      <c r="I4105" s="220" t="s">
        <v>8387</v>
      </c>
      <c r="J4105" s="221">
        <v>4890</v>
      </c>
      <c r="K4105" s="221">
        <v>1</v>
      </c>
      <c r="L4105" s="221">
        <v>4890</v>
      </c>
    </row>
    <row r="4106" spans="1:12" s="167" customFormat="1">
      <c r="A4106" s="218" t="str">
        <f t="shared" si="27"/>
        <v>O221015058319일반상품</v>
      </c>
      <c r="B4106" s="219" t="s">
        <v>8274</v>
      </c>
      <c r="C4106" s="219" t="s">
        <v>8023</v>
      </c>
      <c r="D4106" s="219" t="s">
        <v>8065</v>
      </c>
      <c r="E4106" s="219" t="s">
        <v>7707</v>
      </c>
      <c r="F4106" s="219" t="s">
        <v>6394</v>
      </c>
      <c r="G4106" s="219" t="s">
        <v>6453</v>
      </c>
      <c r="H4106" s="219" t="s">
        <v>5990</v>
      </c>
      <c r="I4106" s="220" t="s">
        <v>8600</v>
      </c>
      <c r="J4106" s="221">
        <v>26000</v>
      </c>
      <c r="K4106" s="221">
        <v>1</v>
      </c>
      <c r="L4106" s="221">
        <v>26000</v>
      </c>
    </row>
    <row r="4107" spans="1:12" s="167" customFormat="1">
      <c r="A4107" s="218" t="str">
        <f t="shared" si="27"/>
        <v>O221015058319일반상품</v>
      </c>
      <c r="B4107" s="219" t="s">
        <v>8274</v>
      </c>
      <c r="C4107" s="219" t="s">
        <v>8023</v>
      </c>
      <c r="D4107" s="219" t="s">
        <v>8065</v>
      </c>
      <c r="E4107" s="219" t="s">
        <v>7707</v>
      </c>
      <c r="F4107" s="219" t="s">
        <v>6394</v>
      </c>
      <c r="G4107" s="219" t="s">
        <v>6453</v>
      </c>
      <c r="H4107" s="219" t="s">
        <v>5990</v>
      </c>
      <c r="I4107" s="220" t="s">
        <v>8030</v>
      </c>
      <c r="J4107" s="221">
        <v>12500</v>
      </c>
      <c r="K4107" s="221">
        <v>2</v>
      </c>
      <c r="L4107" s="221">
        <v>25000</v>
      </c>
    </row>
    <row r="4108" spans="1:12" s="167" customFormat="1">
      <c r="A4108" s="218" t="str">
        <f t="shared" si="27"/>
        <v>O221015058319일반상품</v>
      </c>
      <c r="B4108" s="219" t="s">
        <v>8274</v>
      </c>
      <c r="C4108" s="219" t="s">
        <v>8023</v>
      </c>
      <c r="D4108" s="219" t="s">
        <v>8065</v>
      </c>
      <c r="E4108" s="219" t="s">
        <v>7707</v>
      </c>
      <c r="F4108" s="219" t="s">
        <v>6394</v>
      </c>
      <c r="G4108" s="219" t="s">
        <v>6453</v>
      </c>
      <c r="H4108" s="219" t="s">
        <v>5990</v>
      </c>
      <c r="I4108" s="220" t="s">
        <v>8667</v>
      </c>
      <c r="J4108" s="221">
        <v>2800</v>
      </c>
      <c r="K4108" s="221">
        <v>1</v>
      </c>
      <c r="L4108" s="221">
        <v>2800</v>
      </c>
    </row>
    <row r="4109" spans="1:12" s="167" customFormat="1">
      <c r="A4109" s="218" t="str">
        <f t="shared" si="27"/>
        <v>O221015058319일반상품</v>
      </c>
      <c r="B4109" s="219" t="s">
        <v>8274</v>
      </c>
      <c r="C4109" s="219" t="s">
        <v>8023</v>
      </c>
      <c r="D4109" s="219" t="s">
        <v>8065</v>
      </c>
      <c r="E4109" s="219" t="s">
        <v>7707</v>
      </c>
      <c r="F4109" s="219" t="s">
        <v>6394</v>
      </c>
      <c r="G4109" s="219" t="s">
        <v>6453</v>
      </c>
      <c r="H4109" s="219" t="s">
        <v>5990</v>
      </c>
      <c r="I4109" s="220" t="s">
        <v>7205</v>
      </c>
      <c r="J4109" s="221">
        <v>5430</v>
      </c>
      <c r="K4109" s="221">
        <v>1</v>
      </c>
      <c r="L4109" s="221">
        <v>5430</v>
      </c>
    </row>
    <row r="4110" spans="1:12" s="167" customFormat="1">
      <c r="A4110" s="218" t="str">
        <f t="shared" si="27"/>
        <v>O221015058319일반상품</v>
      </c>
      <c r="B4110" s="219" t="s">
        <v>8274</v>
      </c>
      <c r="C4110" s="219" t="s">
        <v>8023</v>
      </c>
      <c r="D4110" s="219" t="s">
        <v>8065</v>
      </c>
      <c r="E4110" s="219" t="s">
        <v>7707</v>
      </c>
      <c r="F4110" s="219" t="s">
        <v>6394</v>
      </c>
      <c r="G4110" s="219" t="s">
        <v>6453</v>
      </c>
      <c r="H4110" s="219" t="s">
        <v>5990</v>
      </c>
      <c r="I4110" s="220" t="s">
        <v>8323</v>
      </c>
      <c r="J4110" s="221">
        <v>15400</v>
      </c>
      <c r="K4110" s="221">
        <v>1</v>
      </c>
      <c r="L4110" s="221">
        <v>15400</v>
      </c>
    </row>
    <row r="4111" spans="1:12" s="167" customFormat="1">
      <c r="A4111" s="218" t="str">
        <f t="shared" si="27"/>
        <v>O221015058319일반상품</v>
      </c>
      <c r="B4111" s="219" t="s">
        <v>8274</v>
      </c>
      <c r="C4111" s="219" t="s">
        <v>8023</v>
      </c>
      <c r="D4111" s="219" t="s">
        <v>8065</v>
      </c>
      <c r="E4111" s="219" t="s">
        <v>7707</v>
      </c>
      <c r="F4111" s="219" t="s">
        <v>6394</v>
      </c>
      <c r="G4111" s="219" t="s">
        <v>6453</v>
      </c>
      <c r="H4111" s="219" t="s">
        <v>5990</v>
      </c>
      <c r="I4111" s="220" t="s">
        <v>8403</v>
      </c>
      <c r="J4111" s="221">
        <v>1250</v>
      </c>
      <c r="K4111" s="221">
        <v>1</v>
      </c>
      <c r="L4111" s="221">
        <v>1250</v>
      </c>
    </row>
    <row r="4112" spans="1:12" s="167" customFormat="1">
      <c r="A4112" s="218" t="str">
        <f t="shared" si="27"/>
        <v>O221015058319일반상품</v>
      </c>
      <c r="B4112" s="219" t="s">
        <v>8274</v>
      </c>
      <c r="C4112" s="219" t="s">
        <v>8023</v>
      </c>
      <c r="D4112" s="219" t="s">
        <v>8065</v>
      </c>
      <c r="E4112" s="219" t="s">
        <v>7707</v>
      </c>
      <c r="F4112" s="219" t="s">
        <v>6394</v>
      </c>
      <c r="G4112" s="219" t="s">
        <v>6453</v>
      </c>
      <c r="H4112" s="219" t="s">
        <v>5990</v>
      </c>
      <c r="I4112" s="220" t="s">
        <v>8391</v>
      </c>
      <c r="J4112" s="221">
        <v>3890</v>
      </c>
      <c r="K4112" s="221">
        <v>1</v>
      </c>
      <c r="L4112" s="221">
        <v>3890</v>
      </c>
    </row>
    <row r="4113" spans="1:12" s="167" customFormat="1">
      <c r="A4113" s="218" t="str">
        <f t="shared" si="27"/>
        <v>O221015058319일반상품</v>
      </c>
      <c r="B4113" s="219" t="s">
        <v>8274</v>
      </c>
      <c r="C4113" s="219" t="s">
        <v>8023</v>
      </c>
      <c r="D4113" s="219" t="s">
        <v>8065</v>
      </c>
      <c r="E4113" s="219" t="s">
        <v>7707</v>
      </c>
      <c r="F4113" s="219" t="s">
        <v>6394</v>
      </c>
      <c r="G4113" s="219" t="s">
        <v>6453</v>
      </c>
      <c r="H4113" s="219" t="s">
        <v>5990</v>
      </c>
      <c r="I4113" s="220" t="s">
        <v>7297</v>
      </c>
      <c r="J4113" s="221">
        <v>4980</v>
      </c>
      <c r="K4113" s="221">
        <v>1</v>
      </c>
      <c r="L4113" s="221">
        <v>4980</v>
      </c>
    </row>
    <row r="4114" spans="1:12" s="167" customFormat="1">
      <c r="A4114" s="218" t="str">
        <f t="shared" si="27"/>
        <v>O221015058319일반상품</v>
      </c>
      <c r="B4114" s="219" t="s">
        <v>8274</v>
      </c>
      <c r="C4114" s="219" t="s">
        <v>8023</v>
      </c>
      <c r="D4114" s="219" t="s">
        <v>8065</v>
      </c>
      <c r="E4114" s="219" t="s">
        <v>7707</v>
      </c>
      <c r="F4114" s="219" t="s">
        <v>6394</v>
      </c>
      <c r="G4114" s="219" t="s">
        <v>6453</v>
      </c>
      <c r="H4114" s="219" t="s">
        <v>5990</v>
      </c>
      <c r="I4114" s="220" t="s">
        <v>7195</v>
      </c>
      <c r="J4114" s="221">
        <v>3710</v>
      </c>
      <c r="K4114" s="221">
        <v>1</v>
      </c>
      <c r="L4114" s="221">
        <v>3710</v>
      </c>
    </row>
    <row r="4115" spans="1:12" s="167" customFormat="1">
      <c r="A4115" s="218" t="str">
        <f t="shared" si="27"/>
        <v>O221015058319일반상품</v>
      </c>
      <c r="B4115" s="219" t="s">
        <v>8274</v>
      </c>
      <c r="C4115" s="219" t="s">
        <v>8023</v>
      </c>
      <c r="D4115" s="219" t="s">
        <v>8065</v>
      </c>
      <c r="E4115" s="219" t="s">
        <v>7707</v>
      </c>
      <c r="F4115" s="219" t="s">
        <v>6394</v>
      </c>
      <c r="G4115" s="219" t="s">
        <v>6453</v>
      </c>
      <c r="H4115" s="219" t="s">
        <v>5990</v>
      </c>
      <c r="I4115" s="220" t="s">
        <v>8512</v>
      </c>
      <c r="J4115" s="221">
        <v>990</v>
      </c>
      <c r="K4115" s="221">
        <v>1</v>
      </c>
      <c r="L4115" s="221">
        <v>990</v>
      </c>
    </row>
    <row r="4116" spans="1:12" s="167" customFormat="1">
      <c r="A4116" s="218" t="str">
        <f t="shared" si="27"/>
        <v>O221015058319일반상품</v>
      </c>
      <c r="B4116" s="219" t="s">
        <v>8274</v>
      </c>
      <c r="C4116" s="219" t="s">
        <v>8023</v>
      </c>
      <c r="D4116" s="219" t="s">
        <v>8065</v>
      </c>
      <c r="E4116" s="219" t="s">
        <v>7707</v>
      </c>
      <c r="F4116" s="219" t="s">
        <v>6394</v>
      </c>
      <c r="G4116" s="219" t="s">
        <v>6453</v>
      </c>
      <c r="H4116" s="219" t="s">
        <v>5990</v>
      </c>
      <c r="I4116" s="220" t="s">
        <v>8894</v>
      </c>
      <c r="J4116" s="221">
        <v>1070</v>
      </c>
      <c r="K4116" s="221">
        <v>1</v>
      </c>
      <c r="L4116" s="221">
        <v>1070</v>
      </c>
    </row>
    <row r="4117" spans="1:12" s="167" customFormat="1">
      <c r="A4117" s="218" t="str">
        <f t="shared" si="27"/>
        <v>O221015058319일반상품</v>
      </c>
      <c r="B4117" s="219" t="s">
        <v>8274</v>
      </c>
      <c r="C4117" s="219" t="s">
        <v>8023</v>
      </c>
      <c r="D4117" s="219" t="s">
        <v>8065</v>
      </c>
      <c r="E4117" s="219" t="s">
        <v>7707</v>
      </c>
      <c r="F4117" s="219" t="s">
        <v>6394</v>
      </c>
      <c r="G4117" s="219" t="s">
        <v>6453</v>
      </c>
      <c r="H4117" s="219" t="s">
        <v>5990</v>
      </c>
      <c r="I4117" s="220" t="s">
        <v>8335</v>
      </c>
      <c r="J4117" s="221">
        <v>1080</v>
      </c>
      <c r="K4117" s="221">
        <v>2</v>
      </c>
      <c r="L4117" s="221">
        <v>2160</v>
      </c>
    </row>
    <row r="4118" spans="1:12" s="167" customFormat="1">
      <c r="A4118" s="218" t="str">
        <f t="shared" si="27"/>
        <v>O221015058319일반상품</v>
      </c>
      <c r="B4118" s="219" t="s">
        <v>8274</v>
      </c>
      <c r="C4118" s="219" t="s">
        <v>8023</v>
      </c>
      <c r="D4118" s="219" t="s">
        <v>8065</v>
      </c>
      <c r="E4118" s="219" t="s">
        <v>7707</v>
      </c>
      <c r="F4118" s="219" t="s">
        <v>6394</v>
      </c>
      <c r="G4118" s="219" t="s">
        <v>6453</v>
      </c>
      <c r="H4118" s="219" t="s">
        <v>5990</v>
      </c>
      <c r="I4118" s="220" t="s">
        <v>8655</v>
      </c>
      <c r="J4118" s="221">
        <v>3540</v>
      </c>
      <c r="K4118" s="221">
        <v>2</v>
      </c>
      <c r="L4118" s="221">
        <v>7080</v>
      </c>
    </row>
    <row r="4119" spans="1:12" s="167" customFormat="1">
      <c r="A4119" s="218" t="str">
        <f t="shared" si="27"/>
        <v>O221015058319일반상품</v>
      </c>
      <c r="B4119" s="219" t="s">
        <v>8274</v>
      </c>
      <c r="C4119" s="219" t="s">
        <v>8023</v>
      </c>
      <c r="D4119" s="219" t="s">
        <v>8065</v>
      </c>
      <c r="E4119" s="219" t="s">
        <v>7707</v>
      </c>
      <c r="F4119" s="219" t="s">
        <v>6394</v>
      </c>
      <c r="G4119" s="219" t="s">
        <v>6453</v>
      </c>
      <c r="H4119" s="219" t="s">
        <v>5990</v>
      </c>
      <c r="I4119" s="220" t="s">
        <v>8569</v>
      </c>
      <c r="J4119" s="221">
        <v>12400</v>
      </c>
      <c r="K4119" s="221">
        <v>2</v>
      </c>
      <c r="L4119" s="221">
        <v>24800</v>
      </c>
    </row>
    <row r="4120" spans="1:12" s="167" customFormat="1">
      <c r="A4120" s="218" t="str">
        <f t="shared" si="27"/>
        <v>O221015058319일반상품</v>
      </c>
      <c r="B4120" s="219" t="s">
        <v>8274</v>
      </c>
      <c r="C4120" s="219" t="s">
        <v>8023</v>
      </c>
      <c r="D4120" s="219" t="s">
        <v>8065</v>
      </c>
      <c r="E4120" s="219" t="s">
        <v>7707</v>
      </c>
      <c r="F4120" s="219" t="s">
        <v>6394</v>
      </c>
      <c r="G4120" s="219" t="s">
        <v>6453</v>
      </c>
      <c r="H4120" s="219" t="s">
        <v>5990</v>
      </c>
      <c r="I4120" s="220" t="s">
        <v>8888</v>
      </c>
      <c r="J4120" s="221">
        <v>5700</v>
      </c>
      <c r="K4120" s="221">
        <v>1</v>
      </c>
      <c r="L4120" s="221">
        <v>5700</v>
      </c>
    </row>
    <row r="4121" spans="1:12" s="167" customFormat="1">
      <c r="A4121" s="218" t="str">
        <f t="shared" si="27"/>
        <v>O221015058319일반상품</v>
      </c>
      <c r="B4121" s="219" t="s">
        <v>8274</v>
      </c>
      <c r="C4121" s="219" t="s">
        <v>8023</v>
      </c>
      <c r="D4121" s="219" t="s">
        <v>8065</v>
      </c>
      <c r="E4121" s="219" t="s">
        <v>7707</v>
      </c>
      <c r="F4121" s="219" t="s">
        <v>6394</v>
      </c>
      <c r="G4121" s="219" t="s">
        <v>6453</v>
      </c>
      <c r="H4121" s="219" t="s">
        <v>5990</v>
      </c>
      <c r="I4121" s="220" t="s">
        <v>8033</v>
      </c>
      <c r="J4121" s="221">
        <v>2400</v>
      </c>
      <c r="K4121" s="221">
        <v>1</v>
      </c>
      <c r="L4121" s="221">
        <v>2400</v>
      </c>
    </row>
    <row r="4122" spans="1:12" s="167" customFormat="1">
      <c r="A4122" s="218" t="str">
        <f t="shared" si="27"/>
        <v>O221015058319일반상품</v>
      </c>
      <c r="B4122" s="219" t="s">
        <v>8274</v>
      </c>
      <c r="C4122" s="219" t="s">
        <v>8023</v>
      </c>
      <c r="D4122" s="219" t="s">
        <v>8065</v>
      </c>
      <c r="E4122" s="219" t="s">
        <v>7707</v>
      </c>
      <c r="F4122" s="219" t="s">
        <v>6394</v>
      </c>
      <c r="G4122" s="219" t="s">
        <v>6453</v>
      </c>
      <c r="H4122" s="219" t="s">
        <v>5990</v>
      </c>
      <c r="I4122" s="220" t="s">
        <v>8408</v>
      </c>
      <c r="J4122" s="221">
        <v>1070</v>
      </c>
      <c r="K4122" s="221">
        <v>2</v>
      </c>
      <c r="L4122" s="221">
        <v>2140</v>
      </c>
    </row>
    <row r="4123" spans="1:12" s="167" customFormat="1">
      <c r="A4123" s="218" t="str">
        <f t="shared" si="27"/>
        <v>O221015058319일반상품</v>
      </c>
      <c r="B4123" s="219" t="s">
        <v>8274</v>
      </c>
      <c r="C4123" s="219" t="s">
        <v>8023</v>
      </c>
      <c r="D4123" s="219" t="s">
        <v>8065</v>
      </c>
      <c r="E4123" s="219" t="s">
        <v>7707</v>
      </c>
      <c r="F4123" s="219" t="s">
        <v>6394</v>
      </c>
      <c r="G4123" s="219" t="s">
        <v>6453</v>
      </c>
      <c r="H4123" s="219" t="s">
        <v>5990</v>
      </c>
      <c r="I4123" s="220" t="s">
        <v>8337</v>
      </c>
      <c r="J4123" s="221">
        <v>6630</v>
      </c>
      <c r="K4123" s="221">
        <v>3</v>
      </c>
      <c r="L4123" s="221">
        <v>19890</v>
      </c>
    </row>
    <row r="4124" spans="1:12" s="167" customFormat="1">
      <c r="A4124" s="218" t="str">
        <f t="shared" si="27"/>
        <v>O221015058319일반상품</v>
      </c>
      <c r="B4124" s="219" t="s">
        <v>8274</v>
      </c>
      <c r="C4124" s="219" t="s">
        <v>8023</v>
      </c>
      <c r="D4124" s="219" t="s">
        <v>8065</v>
      </c>
      <c r="E4124" s="219" t="s">
        <v>7707</v>
      </c>
      <c r="F4124" s="219" t="s">
        <v>6394</v>
      </c>
      <c r="G4124" s="219" t="s">
        <v>6453</v>
      </c>
      <c r="H4124" s="219" t="s">
        <v>5990</v>
      </c>
      <c r="I4124" s="220" t="s">
        <v>8409</v>
      </c>
      <c r="J4124" s="221">
        <v>6630</v>
      </c>
      <c r="K4124" s="221">
        <v>3</v>
      </c>
      <c r="L4124" s="221">
        <v>19890</v>
      </c>
    </row>
    <row r="4125" spans="1:12" s="167" customFormat="1">
      <c r="A4125" s="218" t="str">
        <f t="shared" si="27"/>
        <v>O221015058319일반상품</v>
      </c>
      <c r="B4125" s="219" t="s">
        <v>8274</v>
      </c>
      <c r="C4125" s="219" t="s">
        <v>8023</v>
      </c>
      <c r="D4125" s="219" t="s">
        <v>8065</v>
      </c>
      <c r="E4125" s="219" t="s">
        <v>7707</v>
      </c>
      <c r="F4125" s="219" t="s">
        <v>6394</v>
      </c>
      <c r="G4125" s="219" t="s">
        <v>6453</v>
      </c>
      <c r="H4125" s="219" t="s">
        <v>5990</v>
      </c>
      <c r="I4125" s="220" t="s">
        <v>8032</v>
      </c>
      <c r="J4125" s="221">
        <v>8400</v>
      </c>
      <c r="K4125" s="221">
        <v>1</v>
      </c>
      <c r="L4125" s="221">
        <v>8400</v>
      </c>
    </row>
    <row r="4126" spans="1:12" s="167" customFormat="1">
      <c r="A4126" s="218" t="str">
        <f t="shared" si="27"/>
        <v>O221015058319일반상품</v>
      </c>
      <c r="B4126" s="219" t="s">
        <v>8274</v>
      </c>
      <c r="C4126" s="219" t="s">
        <v>8023</v>
      </c>
      <c r="D4126" s="219" t="s">
        <v>8065</v>
      </c>
      <c r="E4126" s="219" t="s">
        <v>7707</v>
      </c>
      <c r="F4126" s="219" t="s">
        <v>6394</v>
      </c>
      <c r="G4126" s="219" t="s">
        <v>6453</v>
      </c>
      <c r="H4126" s="219" t="s">
        <v>5990</v>
      </c>
      <c r="I4126" s="220" t="s">
        <v>8591</v>
      </c>
      <c r="J4126" s="221">
        <v>3890</v>
      </c>
      <c r="K4126" s="221">
        <v>1</v>
      </c>
      <c r="L4126" s="221">
        <v>3890</v>
      </c>
    </row>
    <row r="4127" spans="1:12" s="167" customFormat="1">
      <c r="A4127" s="218" t="str">
        <f t="shared" si="27"/>
        <v>O221015058319일반상품</v>
      </c>
      <c r="B4127" s="219" t="s">
        <v>8274</v>
      </c>
      <c r="C4127" s="219" t="s">
        <v>8023</v>
      </c>
      <c r="D4127" s="219" t="s">
        <v>8065</v>
      </c>
      <c r="E4127" s="219" t="s">
        <v>7707</v>
      </c>
      <c r="F4127" s="219" t="s">
        <v>6394</v>
      </c>
      <c r="G4127" s="219" t="s">
        <v>6453</v>
      </c>
      <c r="H4127" s="219" t="s">
        <v>5990</v>
      </c>
      <c r="I4127" s="220" t="s">
        <v>8447</v>
      </c>
      <c r="J4127" s="221">
        <v>3400</v>
      </c>
      <c r="K4127" s="221">
        <v>1</v>
      </c>
      <c r="L4127" s="221">
        <v>3400</v>
      </c>
    </row>
    <row r="4128" spans="1:12" s="167" customFormat="1">
      <c r="A4128" s="218" t="str">
        <f t="shared" si="27"/>
        <v>O221015058319일반상품</v>
      </c>
      <c r="B4128" s="219" t="s">
        <v>8274</v>
      </c>
      <c r="C4128" s="219" t="s">
        <v>8023</v>
      </c>
      <c r="D4128" s="219" t="s">
        <v>8065</v>
      </c>
      <c r="E4128" s="219" t="s">
        <v>7707</v>
      </c>
      <c r="F4128" s="219" t="s">
        <v>6394</v>
      </c>
      <c r="G4128" s="219" t="s">
        <v>6453</v>
      </c>
      <c r="H4128" s="219" t="s">
        <v>5990</v>
      </c>
      <c r="I4128" s="220" t="s">
        <v>7274</v>
      </c>
      <c r="J4128" s="221">
        <v>8700</v>
      </c>
      <c r="K4128" s="221">
        <v>1</v>
      </c>
      <c r="L4128" s="221">
        <v>8700</v>
      </c>
    </row>
    <row r="4129" spans="1:12" s="167" customFormat="1">
      <c r="A4129" s="218" t="str">
        <f t="shared" si="27"/>
        <v>O221015058318일반상품</v>
      </c>
      <c r="B4129" s="219" t="s">
        <v>8275</v>
      </c>
      <c r="C4129" s="219" t="s">
        <v>8023</v>
      </c>
      <c r="D4129" s="219" t="s">
        <v>8065</v>
      </c>
      <c r="E4129" s="219" t="s">
        <v>7706</v>
      </c>
      <c r="F4129" s="219" t="s">
        <v>7717</v>
      </c>
      <c r="G4129" s="219" t="s">
        <v>7806</v>
      </c>
      <c r="H4129" s="219" t="s">
        <v>5990</v>
      </c>
      <c r="I4129" s="220" t="s">
        <v>8808</v>
      </c>
      <c r="J4129" s="221">
        <v>26000</v>
      </c>
      <c r="K4129" s="221">
        <v>1</v>
      </c>
      <c r="L4129" s="221">
        <v>26000</v>
      </c>
    </row>
    <row r="4130" spans="1:12" s="167" customFormat="1">
      <c r="A4130" s="218" t="str">
        <f t="shared" si="27"/>
        <v>O221015058318일반상품</v>
      </c>
      <c r="B4130" s="219" t="s">
        <v>8275</v>
      </c>
      <c r="C4130" s="219" t="s">
        <v>8023</v>
      </c>
      <c r="D4130" s="219" t="s">
        <v>8065</v>
      </c>
      <c r="E4130" s="219" t="s">
        <v>7706</v>
      </c>
      <c r="F4130" s="219" t="s">
        <v>7717</v>
      </c>
      <c r="G4130" s="219" t="s">
        <v>7806</v>
      </c>
      <c r="H4130" s="219" t="s">
        <v>5990</v>
      </c>
      <c r="I4130" s="220" t="s">
        <v>8696</v>
      </c>
      <c r="J4130" s="221">
        <v>45000</v>
      </c>
      <c r="K4130" s="221">
        <v>1</v>
      </c>
      <c r="L4130" s="221">
        <v>45000</v>
      </c>
    </row>
    <row r="4131" spans="1:12" s="167" customFormat="1">
      <c r="A4131" s="218" t="str">
        <f t="shared" si="27"/>
        <v>O221015058318일반상품</v>
      </c>
      <c r="B4131" s="219" t="s">
        <v>8275</v>
      </c>
      <c r="C4131" s="219" t="s">
        <v>8023</v>
      </c>
      <c r="D4131" s="219" t="s">
        <v>8065</v>
      </c>
      <c r="E4131" s="219" t="s">
        <v>7706</v>
      </c>
      <c r="F4131" s="219" t="s">
        <v>7717</v>
      </c>
      <c r="G4131" s="219" t="s">
        <v>7806</v>
      </c>
      <c r="H4131" s="219" t="s">
        <v>5990</v>
      </c>
      <c r="I4131" s="220" t="s">
        <v>7241</v>
      </c>
      <c r="J4131" s="221">
        <v>3200</v>
      </c>
      <c r="K4131" s="221">
        <v>1</v>
      </c>
      <c r="L4131" s="221">
        <v>3200</v>
      </c>
    </row>
    <row r="4132" spans="1:12" s="167" customFormat="1">
      <c r="A4132" s="218" t="str">
        <f t="shared" si="27"/>
        <v>O221015058318일반상품</v>
      </c>
      <c r="B4132" s="219" t="s">
        <v>8275</v>
      </c>
      <c r="C4132" s="219" t="s">
        <v>8023</v>
      </c>
      <c r="D4132" s="219" t="s">
        <v>8065</v>
      </c>
      <c r="E4132" s="219" t="s">
        <v>7706</v>
      </c>
      <c r="F4132" s="219" t="s">
        <v>7717</v>
      </c>
      <c r="G4132" s="219" t="s">
        <v>7806</v>
      </c>
      <c r="H4132" s="219" t="s">
        <v>5990</v>
      </c>
      <c r="I4132" s="220" t="s">
        <v>8815</v>
      </c>
      <c r="J4132" s="221">
        <v>2740</v>
      </c>
      <c r="K4132" s="221">
        <v>1</v>
      </c>
      <c r="L4132" s="221">
        <v>2740</v>
      </c>
    </row>
    <row r="4133" spans="1:12" s="167" customFormat="1">
      <c r="A4133" s="218" t="str">
        <f t="shared" si="27"/>
        <v>O221015058318일반상품</v>
      </c>
      <c r="B4133" s="219" t="s">
        <v>8275</v>
      </c>
      <c r="C4133" s="219" t="s">
        <v>8023</v>
      </c>
      <c r="D4133" s="219" t="s">
        <v>8065</v>
      </c>
      <c r="E4133" s="219" t="s">
        <v>7706</v>
      </c>
      <c r="F4133" s="219" t="s">
        <v>7717</v>
      </c>
      <c r="G4133" s="219" t="s">
        <v>7806</v>
      </c>
      <c r="H4133" s="219" t="s">
        <v>5990</v>
      </c>
      <c r="I4133" s="220" t="s">
        <v>8470</v>
      </c>
      <c r="J4133" s="221">
        <v>19700</v>
      </c>
      <c r="K4133" s="221">
        <v>2</v>
      </c>
      <c r="L4133" s="221">
        <v>39400</v>
      </c>
    </row>
    <row r="4134" spans="1:12" s="167" customFormat="1">
      <c r="A4134" s="218" t="str">
        <f t="shared" si="27"/>
        <v>O221015058316일반상품</v>
      </c>
      <c r="B4134" s="219" t="s">
        <v>8276</v>
      </c>
      <c r="C4134" s="219" t="s">
        <v>8023</v>
      </c>
      <c r="D4134" s="219" t="s">
        <v>8065</v>
      </c>
      <c r="E4134" s="219" t="s">
        <v>7707</v>
      </c>
      <c r="F4134" s="219" t="s">
        <v>7718</v>
      </c>
      <c r="G4134" s="219" t="s">
        <v>7884</v>
      </c>
      <c r="H4134" s="219" t="s">
        <v>5990</v>
      </c>
      <c r="I4134" s="220" t="s">
        <v>7270</v>
      </c>
      <c r="J4134" s="221">
        <v>1270</v>
      </c>
      <c r="K4134" s="221">
        <v>11</v>
      </c>
      <c r="L4134" s="221">
        <v>13970</v>
      </c>
    </row>
    <row r="4135" spans="1:12" s="167" customFormat="1">
      <c r="A4135" s="218" t="str">
        <f t="shared" si="27"/>
        <v>O221015058316일반상품</v>
      </c>
      <c r="B4135" s="219" t="s">
        <v>8276</v>
      </c>
      <c r="C4135" s="219" t="s">
        <v>8023</v>
      </c>
      <c r="D4135" s="219" t="s">
        <v>8065</v>
      </c>
      <c r="E4135" s="219" t="s">
        <v>7707</v>
      </c>
      <c r="F4135" s="219" t="s">
        <v>7718</v>
      </c>
      <c r="G4135" s="219" t="s">
        <v>7884</v>
      </c>
      <c r="H4135" s="219" t="s">
        <v>5990</v>
      </c>
      <c r="I4135" s="220" t="s">
        <v>7980</v>
      </c>
      <c r="J4135" s="221">
        <v>4200</v>
      </c>
      <c r="K4135" s="221">
        <v>5</v>
      </c>
      <c r="L4135" s="221">
        <v>21000</v>
      </c>
    </row>
    <row r="4136" spans="1:12" s="167" customFormat="1">
      <c r="A4136" s="218" t="str">
        <f t="shared" si="27"/>
        <v>O221015058316일반상품</v>
      </c>
      <c r="B4136" s="219" t="s">
        <v>8276</v>
      </c>
      <c r="C4136" s="219" t="s">
        <v>8023</v>
      </c>
      <c r="D4136" s="219" t="s">
        <v>8065</v>
      </c>
      <c r="E4136" s="219" t="s">
        <v>7707</v>
      </c>
      <c r="F4136" s="219" t="s">
        <v>7718</v>
      </c>
      <c r="G4136" s="219" t="s">
        <v>7884</v>
      </c>
      <c r="H4136" s="219" t="s">
        <v>5990</v>
      </c>
      <c r="I4136" s="220" t="s">
        <v>8750</v>
      </c>
      <c r="J4136" s="221">
        <v>3360</v>
      </c>
      <c r="K4136" s="221">
        <v>4</v>
      </c>
      <c r="L4136" s="221">
        <v>13440</v>
      </c>
    </row>
    <row r="4137" spans="1:12" s="167" customFormat="1">
      <c r="A4137" s="218" t="str">
        <f t="shared" si="27"/>
        <v>O221015058316일반상품</v>
      </c>
      <c r="B4137" s="219" t="s">
        <v>8276</v>
      </c>
      <c r="C4137" s="219" t="s">
        <v>8023</v>
      </c>
      <c r="D4137" s="219" t="s">
        <v>8065</v>
      </c>
      <c r="E4137" s="219" t="s">
        <v>7707</v>
      </c>
      <c r="F4137" s="219" t="s">
        <v>7718</v>
      </c>
      <c r="G4137" s="219" t="s">
        <v>7884</v>
      </c>
      <c r="H4137" s="219" t="s">
        <v>5990</v>
      </c>
      <c r="I4137" s="220" t="s">
        <v>7223</v>
      </c>
      <c r="J4137" s="221">
        <v>4080</v>
      </c>
      <c r="K4137" s="221">
        <v>2</v>
      </c>
      <c r="L4137" s="221">
        <v>8160</v>
      </c>
    </row>
    <row r="4138" spans="1:12" s="167" customFormat="1">
      <c r="A4138" s="218" t="str">
        <f t="shared" si="27"/>
        <v>O221015058316일반상품</v>
      </c>
      <c r="B4138" s="219" t="s">
        <v>8276</v>
      </c>
      <c r="C4138" s="219" t="s">
        <v>8023</v>
      </c>
      <c r="D4138" s="219" t="s">
        <v>8065</v>
      </c>
      <c r="E4138" s="219" t="s">
        <v>7707</v>
      </c>
      <c r="F4138" s="219" t="s">
        <v>7718</v>
      </c>
      <c r="G4138" s="219" t="s">
        <v>7884</v>
      </c>
      <c r="H4138" s="219" t="s">
        <v>5990</v>
      </c>
      <c r="I4138" s="220" t="s">
        <v>8067</v>
      </c>
      <c r="J4138" s="221">
        <v>19390</v>
      </c>
      <c r="K4138" s="221">
        <v>3</v>
      </c>
      <c r="L4138" s="221">
        <v>58170</v>
      </c>
    </row>
    <row r="4139" spans="1:12" s="167" customFormat="1">
      <c r="A4139" s="218" t="str">
        <f t="shared" si="27"/>
        <v>O221015058316일반상품</v>
      </c>
      <c r="B4139" s="219" t="s">
        <v>8276</v>
      </c>
      <c r="C4139" s="219" t="s">
        <v>8023</v>
      </c>
      <c r="D4139" s="219" t="s">
        <v>8065</v>
      </c>
      <c r="E4139" s="219" t="s">
        <v>7707</v>
      </c>
      <c r="F4139" s="219" t="s">
        <v>7718</v>
      </c>
      <c r="G4139" s="219" t="s">
        <v>7884</v>
      </c>
      <c r="H4139" s="219" t="s">
        <v>5990</v>
      </c>
      <c r="I4139" s="220" t="s">
        <v>8609</v>
      </c>
      <c r="J4139" s="221">
        <v>2980</v>
      </c>
      <c r="K4139" s="221">
        <v>10</v>
      </c>
      <c r="L4139" s="221">
        <v>29800</v>
      </c>
    </row>
    <row r="4140" spans="1:12" s="167" customFormat="1">
      <c r="A4140" s="218" t="str">
        <f t="shared" si="27"/>
        <v>O221015058316일반상품</v>
      </c>
      <c r="B4140" s="219" t="s">
        <v>8276</v>
      </c>
      <c r="C4140" s="219" t="s">
        <v>8023</v>
      </c>
      <c r="D4140" s="219" t="s">
        <v>8065</v>
      </c>
      <c r="E4140" s="219" t="s">
        <v>7707</v>
      </c>
      <c r="F4140" s="219" t="s">
        <v>7718</v>
      </c>
      <c r="G4140" s="219" t="s">
        <v>7884</v>
      </c>
      <c r="H4140" s="219" t="s">
        <v>5990</v>
      </c>
      <c r="I4140" s="220" t="s">
        <v>8349</v>
      </c>
      <c r="J4140" s="221">
        <v>6200</v>
      </c>
      <c r="K4140" s="221">
        <v>3</v>
      </c>
      <c r="L4140" s="221">
        <v>18600</v>
      </c>
    </row>
    <row r="4141" spans="1:12" s="167" customFormat="1">
      <c r="A4141" s="218" t="str">
        <f t="shared" si="27"/>
        <v>O221015058316일반상품</v>
      </c>
      <c r="B4141" s="219" t="s">
        <v>8276</v>
      </c>
      <c r="C4141" s="219" t="s">
        <v>8023</v>
      </c>
      <c r="D4141" s="219" t="s">
        <v>8065</v>
      </c>
      <c r="E4141" s="219" t="s">
        <v>7707</v>
      </c>
      <c r="F4141" s="219" t="s">
        <v>7718</v>
      </c>
      <c r="G4141" s="219" t="s">
        <v>7884</v>
      </c>
      <c r="H4141" s="219" t="s">
        <v>5990</v>
      </c>
      <c r="I4141" s="220" t="s">
        <v>7201</v>
      </c>
      <c r="J4141" s="221">
        <v>12480</v>
      </c>
      <c r="K4141" s="221">
        <v>2</v>
      </c>
      <c r="L4141" s="221">
        <v>24960</v>
      </c>
    </row>
    <row r="4142" spans="1:12" s="167" customFormat="1">
      <c r="A4142" s="218" t="str">
        <f t="shared" si="27"/>
        <v>O221015058316일반상품</v>
      </c>
      <c r="B4142" s="219" t="s">
        <v>8276</v>
      </c>
      <c r="C4142" s="219" t="s">
        <v>8023</v>
      </c>
      <c r="D4142" s="219" t="s">
        <v>8065</v>
      </c>
      <c r="E4142" s="219" t="s">
        <v>7707</v>
      </c>
      <c r="F4142" s="219" t="s">
        <v>7718</v>
      </c>
      <c r="G4142" s="219" t="s">
        <v>7884</v>
      </c>
      <c r="H4142" s="219" t="s">
        <v>5990</v>
      </c>
      <c r="I4142" s="220" t="s">
        <v>8716</v>
      </c>
      <c r="J4142" s="221">
        <v>2400</v>
      </c>
      <c r="K4142" s="221">
        <v>10</v>
      </c>
      <c r="L4142" s="221">
        <v>24000</v>
      </c>
    </row>
    <row r="4143" spans="1:12" s="167" customFormat="1">
      <c r="A4143" s="218" t="str">
        <f t="shared" si="27"/>
        <v>O221015058316일반상품</v>
      </c>
      <c r="B4143" s="219" t="s">
        <v>8276</v>
      </c>
      <c r="C4143" s="219" t="s">
        <v>8023</v>
      </c>
      <c r="D4143" s="219" t="s">
        <v>8065</v>
      </c>
      <c r="E4143" s="219" t="s">
        <v>7707</v>
      </c>
      <c r="F4143" s="219" t="s">
        <v>7718</v>
      </c>
      <c r="G4143" s="219" t="s">
        <v>7884</v>
      </c>
      <c r="H4143" s="219" t="s">
        <v>5990</v>
      </c>
      <c r="I4143" s="220" t="s">
        <v>8788</v>
      </c>
      <c r="J4143" s="221">
        <v>9300</v>
      </c>
      <c r="K4143" s="221">
        <v>2</v>
      </c>
      <c r="L4143" s="221">
        <v>18600</v>
      </c>
    </row>
    <row r="4144" spans="1:12" s="167" customFormat="1">
      <c r="A4144" s="218" t="str">
        <f t="shared" si="27"/>
        <v>O221015058316일반상품</v>
      </c>
      <c r="B4144" s="219" t="s">
        <v>8276</v>
      </c>
      <c r="C4144" s="219" t="s">
        <v>8023</v>
      </c>
      <c r="D4144" s="219" t="s">
        <v>8065</v>
      </c>
      <c r="E4144" s="219" t="s">
        <v>7707</v>
      </c>
      <c r="F4144" s="219" t="s">
        <v>7718</v>
      </c>
      <c r="G4144" s="219" t="s">
        <v>7884</v>
      </c>
      <c r="H4144" s="219" t="s">
        <v>5990</v>
      </c>
      <c r="I4144" s="220" t="s">
        <v>8854</v>
      </c>
      <c r="J4144" s="221">
        <v>3750</v>
      </c>
      <c r="K4144" s="221">
        <v>1</v>
      </c>
      <c r="L4144" s="221">
        <v>3750</v>
      </c>
    </row>
    <row r="4145" spans="1:12" s="167" customFormat="1">
      <c r="A4145" s="218" t="str">
        <f t="shared" si="27"/>
        <v>O221015058316일반상품</v>
      </c>
      <c r="B4145" s="219" t="s">
        <v>8276</v>
      </c>
      <c r="C4145" s="219" t="s">
        <v>8023</v>
      </c>
      <c r="D4145" s="219" t="s">
        <v>8065</v>
      </c>
      <c r="E4145" s="219" t="s">
        <v>7707</v>
      </c>
      <c r="F4145" s="219" t="s">
        <v>7718</v>
      </c>
      <c r="G4145" s="219" t="s">
        <v>7884</v>
      </c>
      <c r="H4145" s="219" t="s">
        <v>5990</v>
      </c>
      <c r="I4145" s="220" t="s">
        <v>7220</v>
      </c>
      <c r="J4145" s="221">
        <v>670</v>
      </c>
      <c r="K4145" s="221">
        <v>4</v>
      </c>
      <c r="L4145" s="221">
        <v>2680</v>
      </c>
    </row>
    <row r="4146" spans="1:12" s="167" customFormat="1">
      <c r="A4146" s="218" t="str">
        <f t="shared" si="27"/>
        <v>O221015058316일반상품</v>
      </c>
      <c r="B4146" s="219" t="s">
        <v>8276</v>
      </c>
      <c r="C4146" s="219" t="s">
        <v>8023</v>
      </c>
      <c r="D4146" s="219" t="s">
        <v>8065</v>
      </c>
      <c r="E4146" s="219" t="s">
        <v>7707</v>
      </c>
      <c r="F4146" s="219" t="s">
        <v>7718</v>
      </c>
      <c r="G4146" s="219" t="s">
        <v>7884</v>
      </c>
      <c r="H4146" s="219" t="s">
        <v>5990</v>
      </c>
      <c r="I4146" s="220" t="s">
        <v>8908</v>
      </c>
      <c r="J4146" s="221">
        <v>1800</v>
      </c>
      <c r="K4146" s="221">
        <v>10</v>
      </c>
      <c r="L4146" s="221">
        <v>18000</v>
      </c>
    </row>
    <row r="4147" spans="1:12" s="167" customFormat="1">
      <c r="A4147" s="218" t="str">
        <f t="shared" si="27"/>
        <v>O221015058316일반상품</v>
      </c>
      <c r="B4147" s="219" t="s">
        <v>8276</v>
      </c>
      <c r="C4147" s="219" t="s">
        <v>8023</v>
      </c>
      <c r="D4147" s="219" t="s">
        <v>8065</v>
      </c>
      <c r="E4147" s="219" t="s">
        <v>7707</v>
      </c>
      <c r="F4147" s="219" t="s">
        <v>7718</v>
      </c>
      <c r="G4147" s="219" t="s">
        <v>7884</v>
      </c>
      <c r="H4147" s="219" t="s">
        <v>5990</v>
      </c>
      <c r="I4147" s="220" t="s">
        <v>7216</v>
      </c>
      <c r="J4147" s="221">
        <v>3930</v>
      </c>
      <c r="K4147" s="221">
        <v>5</v>
      </c>
      <c r="L4147" s="221">
        <v>19650</v>
      </c>
    </row>
    <row r="4148" spans="1:12" s="167" customFormat="1">
      <c r="A4148" s="218" t="str">
        <f t="shared" si="27"/>
        <v>O221015058316일반상품</v>
      </c>
      <c r="B4148" s="219" t="s">
        <v>8276</v>
      </c>
      <c r="C4148" s="219" t="s">
        <v>8023</v>
      </c>
      <c r="D4148" s="219" t="s">
        <v>8065</v>
      </c>
      <c r="E4148" s="219" t="s">
        <v>7707</v>
      </c>
      <c r="F4148" s="219" t="s">
        <v>7718</v>
      </c>
      <c r="G4148" s="219" t="s">
        <v>7884</v>
      </c>
      <c r="H4148" s="219" t="s">
        <v>5990</v>
      </c>
      <c r="I4148" s="220" t="s">
        <v>8032</v>
      </c>
      <c r="J4148" s="221">
        <v>8400</v>
      </c>
      <c r="K4148" s="221">
        <v>3</v>
      </c>
      <c r="L4148" s="221">
        <v>25200</v>
      </c>
    </row>
    <row r="4149" spans="1:12" s="167" customFormat="1">
      <c r="A4149" s="218" t="str">
        <f t="shared" si="27"/>
        <v>O221015058315일반상품</v>
      </c>
      <c r="B4149" s="219" t="s">
        <v>8277</v>
      </c>
      <c r="C4149" s="219" t="s">
        <v>8023</v>
      </c>
      <c r="D4149" s="219" t="s">
        <v>8065</v>
      </c>
      <c r="E4149" s="219" t="s">
        <v>7715</v>
      </c>
      <c r="F4149" s="219" t="s">
        <v>7717</v>
      </c>
      <c r="G4149" s="219" t="s">
        <v>7842</v>
      </c>
      <c r="H4149" s="219" t="s">
        <v>5990</v>
      </c>
      <c r="I4149" s="220" t="s">
        <v>8574</v>
      </c>
      <c r="J4149" s="221">
        <v>2250</v>
      </c>
      <c r="K4149" s="221">
        <v>2</v>
      </c>
      <c r="L4149" s="221">
        <v>4500</v>
      </c>
    </row>
    <row r="4150" spans="1:12" s="167" customFormat="1">
      <c r="A4150" s="218" t="str">
        <f t="shared" si="27"/>
        <v>O221015058315일반상품</v>
      </c>
      <c r="B4150" s="219" t="s">
        <v>8277</v>
      </c>
      <c r="C4150" s="219" t="s">
        <v>8023</v>
      </c>
      <c r="D4150" s="219" t="s">
        <v>8065</v>
      </c>
      <c r="E4150" s="219" t="s">
        <v>7715</v>
      </c>
      <c r="F4150" s="219" t="s">
        <v>7717</v>
      </c>
      <c r="G4150" s="219" t="s">
        <v>7842</v>
      </c>
      <c r="H4150" s="219" t="s">
        <v>5990</v>
      </c>
      <c r="I4150" s="220" t="s">
        <v>7203</v>
      </c>
      <c r="J4150" s="221">
        <v>5000</v>
      </c>
      <c r="K4150" s="221">
        <v>1</v>
      </c>
      <c r="L4150" s="221">
        <v>5000</v>
      </c>
    </row>
    <row r="4151" spans="1:12" s="167" customFormat="1">
      <c r="A4151" s="218" t="str">
        <f t="shared" si="27"/>
        <v>O221015058315일반상품</v>
      </c>
      <c r="B4151" s="219" t="s">
        <v>8277</v>
      </c>
      <c r="C4151" s="219" t="s">
        <v>8023</v>
      </c>
      <c r="D4151" s="219" t="s">
        <v>8065</v>
      </c>
      <c r="E4151" s="219" t="s">
        <v>7715</v>
      </c>
      <c r="F4151" s="219" t="s">
        <v>7717</v>
      </c>
      <c r="G4151" s="219" t="s">
        <v>7842</v>
      </c>
      <c r="H4151" s="219" t="s">
        <v>5990</v>
      </c>
      <c r="I4151" s="220" t="s">
        <v>8438</v>
      </c>
      <c r="J4151" s="221">
        <v>1100</v>
      </c>
      <c r="K4151" s="221">
        <v>1</v>
      </c>
      <c r="L4151" s="221">
        <v>1100</v>
      </c>
    </row>
    <row r="4152" spans="1:12" s="167" customFormat="1">
      <c r="A4152" s="218" t="str">
        <f t="shared" si="27"/>
        <v>O221015058315일반상품</v>
      </c>
      <c r="B4152" s="219" t="s">
        <v>8277</v>
      </c>
      <c r="C4152" s="219" t="s">
        <v>8023</v>
      </c>
      <c r="D4152" s="219" t="s">
        <v>8065</v>
      </c>
      <c r="E4152" s="219" t="s">
        <v>7715</v>
      </c>
      <c r="F4152" s="219" t="s">
        <v>7717</v>
      </c>
      <c r="G4152" s="219" t="s">
        <v>7842</v>
      </c>
      <c r="H4152" s="219" t="s">
        <v>5990</v>
      </c>
      <c r="I4152" s="220" t="s">
        <v>8450</v>
      </c>
      <c r="J4152" s="221">
        <v>1400</v>
      </c>
      <c r="K4152" s="221">
        <v>2</v>
      </c>
      <c r="L4152" s="221">
        <v>2800</v>
      </c>
    </row>
    <row r="4153" spans="1:12" s="167" customFormat="1">
      <c r="A4153" s="218" t="str">
        <f t="shared" si="27"/>
        <v>O221015058315일반상품</v>
      </c>
      <c r="B4153" s="219" t="s">
        <v>8277</v>
      </c>
      <c r="C4153" s="219" t="s">
        <v>8023</v>
      </c>
      <c r="D4153" s="219" t="s">
        <v>8065</v>
      </c>
      <c r="E4153" s="219" t="s">
        <v>7715</v>
      </c>
      <c r="F4153" s="219" t="s">
        <v>7717</v>
      </c>
      <c r="G4153" s="219" t="s">
        <v>7842</v>
      </c>
      <c r="H4153" s="219" t="s">
        <v>5990</v>
      </c>
      <c r="I4153" s="220" t="s">
        <v>7201</v>
      </c>
      <c r="J4153" s="221">
        <v>12480</v>
      </c>
      <c r="K4153" s="221">
        <v>2</v>
      </c>
      <c r="L4153" s="221">
        <v>24960</v>
      </c>
    </row>
    <row r="4154" spans="1:12" s="167" customFormat="1">
      <c r="A4154" s="218" t="str">
        <f t="shared" si="27"/>
        <v>O221015058315일반상품</v>
      </c>
      <c r="B4154" s="219" t="s">
        <v>8277</v>
      </c>
      <c r="C4154" s="219" t="s">
        <v>8023</v>
      </c>
      <c r="D4154" s="219" t="s">
        <v>8065</v>
      </c>
      <c r="E4154" s="219" t="s">
        <v>7715</v>
      </c>
      <c r="F4154" s="219" t="s">
        <v>7717</v>
      </c>
      <c r="G4154" s="219" t="s">
        <v>7842</v>
      </c>
      <c r="H4154" s="219" t="s">
        <v>5990</v>
      </c>
      <c r="I4154" s="220" t="s">
        <v>8562</v>
      </c>
      <c r="J4154" s="221">
        <v>12480</v>
      </c>
      <c r="K4154" s="221">
        <v>1</v>
      </c>
      <c r="L4154" s="221">
        <v>12480</v>
      </c>
    </row>
    <row r="4155" spans="1:12" s="167" customFormat="1">
      <c r="A4155" s="218" t="str">
        <f t="shared" si="27"/>
        <v>O221015058315일반상품</v>
      </c>
      <c r="B4155" s="219" t="s">
        <v>8277</v>
      </c>
      <c r="C4155" s="219" t="s">
        <v>8023</v>
      </c>
      <c r="D4155" s="219" t="s">
        <v>8065</v>
      </c>
      <c r="E4155" s="219" t="s">
        <v>7715</v>
      </c>
      <c r="F4155" s="219" t="s">
        <v>7717</v>
      </c>
      <c r="G4155" s="219" t="s">
        <v>7842</v>
      </c>
      <c r="H4155" s="219" t="s">
        <v>5990</v>
      </c>
      <c r="I4155" s="220" t="s">
        <v>8700</v>
      </c>
      <c r="J4155" s="221">
        <v>16900</v>
      </c>
      <c r="K4155" s="221">
        <v>2</v>
      </c>
      <c r="L4155" s="221">
        <v>33800</v>
      </c>
    </row>
    <row r="4156" spans="1:12" s="167" customFormat="1">
      <c r="A4156" s="218" t="str">
        <f t="shared" ref="A4156:A4283" si="28">B4156&amp;H4156</f>
        <v>O221015058315일반상품</v>
      </c>
      <c r="B4156" s="219" t="s">
        <v>8277</v>
      </c>
      <c r="C4156" s="219" t="s">
        <v>8023</v>
      </c>
      <c r="D4156" s="219" t="s">
        <v>8065</v>
      </c>
      <c r="E4156" s="219" t="s">
        <v>7715</v>
      </c>
      <c r="F4156" s="219" t="s">
        <v>7717</v>
      </c>
      <c r="G4156" s="219" t="s">
        <v>7842</v>
      </c>
      <c r="H4156" s="219" t="s">
        <v>5990</v>
      </c>
      <c r="I4156" s="220" t="s">
        <v>8069</v>
      </c>
      <c r="J4156" s="221">
        <v>2700</v>
      </c>
      <c r="K4156" s="221">
        <v>2</v>
      </c>
      <c r="L4156" s="221">
        <v>5400</v>
      </c>
    </row>
    <row r="4157" spans="1:12" s="167" customFormat="1">
      <c r="A4157" s="218" t="str">
        <f t="shared" si="28"/>
        <v>O221015058315일반상품</v>
      </c>
      <c r="B4157" s="219" t="s">
        <v>8277</v>
      </c>
      <c r="C4157" s="219" t="s">
        <v>8023</v>
      </c>
      <c r="D4157" s="219" t="s">
        <v>8065</v>
      </c>
      <c r="E4157" s="219" t="s">
        <v>7715</v>
      </c>
      <c r="F4157" s="219" t="s">
        <v>7717</v>
      </c>
      <c r="G4157" s="219" t="s">
        <v>7842</v>
      </c>
      <c r="H4157" s="219" t="s">
        <v>5990</v>
      </c>
      <c r="I4157" s="220" t="s">
        <v>8454</v>
      </c>
      <c r="J4157" s="221">
        <v>28700</v>
      </c>
      <c r="K4157" s="221">
        <v>4</v>
      </c>
      <c r="L4157" s="221">
        <v>114800</v>
      </c>
    </row>
    <row r="4158" spans="1:12" s="167" customFormat="1">
      <c r="A4158" s="218" t="str">
        <f t="shared" si="28"/>
        <v>O221015058315일반상품</v>
      </c>
      <c r="B4158" s="219" t="s">
        <v>8277</v>
      </c>
      <c r="C4158" s="219" t="s">
        <v>8023</v>
      </c>
      <c r="D4158" s="219" t="s">
        <v>8065</v>
      </c>
      <c r="E4158" s="219" t="s">
        <v>7715</v>
      </c>
      <c r="F4158" s="219" t="s">
        <v>7717</v>
      </c>
      <c r="G4158" s="219" t="s">
        <v>7842</v>
      </c>
      <c r="H4158" s="219" t="s">
        <v>5990</v>
      </c>
      <c r="I4158" s="220" t="s">
        <v>8746</v>
      </c>
      <c r="J4158" s="221">
        <v>1000</v>
      </c>
      <c r="K4158" s="221">
        <v>3</v>
      </c>
      <c r="L4158" s="221">
        <v>3000</v>
      </c>
    </row>
    <row r="4159" spans="1:12" s="167" customFormat="1">
      <c r="A4159" s="218" t="str">
        <f t="shared" si="28"/>
        <v>O221015058315일반상품</v>
      </c>
      <c r="B4159" s="219" t="s">
        <v>8277</v>
      </c>
      <c r="C4159" s="219" t="s">
        <v>8023</v>
      </c>
      <c r="D4159" s="219" t="s">
        <v>8065</v>
      </c>
      <c r="E4159" s="219" t="s">
        <v>7715</v>
      </c>
      <c r="F4159" s="219" t="s">
        <v>7717</v>
      </c>
      <c r="G4159" s="219" t="s">
        <v>7842</v>
      </c>
      <c r="H4159" s="219" t="s">
        <v>5990</v>
      </c>
      <c r="I4159" s="220" t="s">
        <v>9012</v>
      </c>
      <c r="J4159" s="221">
        <v>4090</v>
      </c>
      <c r="K4159" s="221">
        <v>2</v>
      </c>
      <c r="L4159" s="221">
        <v>8180</v>
      </c>
    </row>
    <row r="4160" spans="1:12" s="167" customFormat="1">
      <c r="A4160" s="218" t="str">
        <f t="shared" si="28"/>
        <v>O221015058315일반상품</v>
      </c>
      <c r="B4160" s="219" t="s">
        <v>8277</v>
      </c>
      <c r="C4160" s="219" t="s">
        <v>8023</v>
      </c>
      <c r="D4160" s="219" t="s">
        <v>8065</v>
      </c>
      <c r="E4160" s="219" t="s">
        <v>7715</v>
      </c>
      <c r="F4160" s="219" t="s">
        <v>7717</v>
      </c>
      <c r="G4160" s="219" t="s">
        <v>7842</v>
      </c>
      <c r="H4160" s="219" t="s">
        <v>5990</v>
      </c>
      <c r="I4160" s="220" t="s">
        <v>8073</v>
      </c>
      <c r="J4160" s="221">
        <v>2600</v>
      </c>
      <c r="K4160" s="221">
        <v>2</v>
      </c>
      <c r="L4160" s="221">
        <v>5200</v>
      </c>
    </row>
    <row r="4161" spans="1:12" s="167" customFormat="1">
      <c r="A4161" s="218" t="str">
        <f t="shared" si="28"/>
        <v>O221015058315일반상품</v>
      </c>
      <c r="B4161" s="219" t="s">
        <v>8277</v>
      </c>
      <c r="C4161" s="219" t="s">
        <v>8023</v>
      </c>
      <c r="D4161" s="219" t="s">
        <v>8065</v>
      </c>
      <c r="E4161" s="219" t="s">
        <v>7715</v>
      </c>
      <c r="F4161" s="219" t="s">
        <v>7717</v>
      </c>
      <c r="G4161" s="219" t="s">
        <v>7842</v>
      </c>
      <c r="H4161" s="219" t="s">
        <v>5990</v>
      </c>
      <c r="I4161" s="220" t="s">
        <v>8758</v>
      </c>
      <c r="J4161" s="221">
        <v>3190</v>
      </c>
      <c r="K4161" s="221">
        <v>2</v>
      </c>
      <c r="L4161" s="221">
        <v>6380</v>
      </c>
    </row>
    <row r="4162" spans="1:12" s="167" customFormat="1">
      <c r="A4162" s="218" t="str">
        <f t="shared" si="28"/>
        <v>O221015058315일반상품</v>
      </c>
      <c r="B4162" s="219" t="s">
        <v>8277</v>
      </c>
      <c r="C4162" s="219" t="s">
        <v>8023</v>
      </c>
      <c r="D4162" s="219" t="s">
        <v>8065</v>
      </c>
      <c r="E4162" s="219" t="s">
        <v>7715</v>
      </c>
      <c r="F4162" s="219" t="s">
        <v>7717</v>
      </c>
      <c r="G4162" s="219" t="s">
        <v>7842</v>
      </c>
      <c r="H4162" s="219" t="s">
        <v>5990</v>
      </c>
      <c r="I4162" s="220" t="s">
        <v>8078</v>
      </c>
      <c r="J4162" s="221">
        <v>1000</v>
      </c>
      <c r="K4162" s="221">
        <v>2</v>
      </c>
      <c r="L4162" s="221">
        <v>2000</v>
      </c>
    </row>
    <row r="4163" spans="1:12" s="167" customFormat="1">
      <c r="A4163" s="218" t="str">
        <f t="shared" si="28"/>
        <v>O221015058314일반상품</v>
      </c>
      <c r="B4163" s="219" t="s">
        <v>8278</v>
      </c>
      <c r="C4163" s="219" t="s">
        <v>8023</v>
      </c>
      <c r="D4163" s="219" t="s">
        <v>8065</v>
      </c>
      <c r="E4163" s="219" t="s">
        <v>7707</v>
      </c>
      <c r="F4163" s="219" t="s">
        <v>7718</v>
      </c>
      <c r="G4163" s="219" t="s">
        <v>7828</v>
      </c>
      <c r="H4163" s="219" t="s">
        <v>5990</v>
      </c>
      <c r="I4163" s="220" t="s">
        <v>7244</v>
      </c>
      <c r="J4163" s="221">
        <v>2800</v>
      </c>
      <c r="K4163" s="221">
        <v>1</v>
      </c>
      <c r="L4163" s="221">
        <v>2800</v>
      </c>
    </row>
    <row r="4164" spans="1:12" s="167" customFormat="1">
      <c r="A4164" s="218" t="str">
        <f t="shared" si="28"/>
        <v>O221015058314일반상품</v>
      </c>
      <c r="B4164" s="219" t="s">
        <v>8278</v>
      </c>
      <c r="C4164" s="219" t="s">
        <v>8023</v>
      </c>
      <c r="D4164" s="219" t="s">
        <v>8065</v>
      </c>
      <c r="E4164" s="219" t="s">
        <v>7707</v>
      </c>
      <c r="F4164" s="219" t="s">
        <v>7718</v>
      </c>
      <c r="G4164" s="219" t="s">
        <v>7828</v>
      </c>
      <c r="H4164" s="219" t="s">
        <v>5990</v>
      </c>
      <c r="I4164" s="220" t="s">
        <v>8916</v>
      </c>
      <c r="J4164" s="221">
        <v>3400</v>
      </c>
      <c r="K4164" s="221">
        <v>1</v>
      </c>
      <c r="L4164" s="221">
        <v>3400</v>
      </c>
    </row>
    <row r="4165" spans="1:12" s="167" customFormat="1">
      <c r="A4165" s="218" t="str">
        <f t="shared" si="28"/>
        <v>O221015058314일반상품</v>
      </c>
      <c r="B4165" s="219" t="s">
        <v>8278</v>
      </c>
      <c r="C4165" s="219" t="s">
        <v>8023</v>
      </c>
      <c r="D4165" s="219" t="s">
        <v>8065</v>
      </c>
      <c r="E4165" s="219" t="s">
        <v>7707</v>
      </c>
      <c r="F4165" s="219" t="s">
        <v>7718</v>
      </c>
      <c r="G4165" s="219" t="s">
        <v>7828</v>
      </c>
      <c r="H4165" s="219" t="s">
        <v>5990</v>
      </c>
      <c r="I4165" s="220" t="s">
        <v>8884</v>
      </c>
      <c r="J4165" s="221">
        <v>3100</v>
      </c>
      <c r="K4165" s="221">
        <v>2</v>
      </c>
      <c r="L4165" s="221">
        <v>6200</v>
      </c>
    </row>
    <row r="4166" spans="1:12" s="167" customFormat="1">
      <c r="A4166" s="218" t="str">
        <f t="shared" si="28"/>
        <v>O221015058314일반상품</v>
      </c>
      <c r="B4166" s="219" t="s">
        <v>8278</v>
      </c>
      <c r="C4166" s="219" t="s">
        <v>8023</v>
      </c>
      <c r="D4166" s="219" t="s">
        <v>8065</v>
      </c>
      <c r="E4166" s="219" t="s">
        <v>7707</v>
      </c>
      <c r="F4166" s="219" t="s">
        <v>7718</v>
      </c>
      <c r="G4166" s="219" t="s">
        <v>7828</v>
      </c>
      <c r="H4166" s="219" t="s">
        <v>5990</v>
      </c>
      <c r="I4166" s="220" t="s">
        <v>7981</v>
      </c>
      <c r="J4166" s="221">
        <v>1400</v>
      </c>
      <c r="K4166" s="221">
        <v>1</v>
      </c>
      <c r="L4166" s="221">
        <v>1400</v>
      </c>
    </row>
    <row r="4167" spans="1:12" s="167" customFormat="1">
      <c r="A4167" s="218" t="str">
        <f t="shared" si="28"/>
        <v>O221015058314일반상품</v>
      </c>
      <c r="B4167" s="219" t="s">
        <v>8278</v>
      </c>
      <c r="C4167" s="219" t="s">
        <v>8023</v>
      </c>
      <c r="D4167" s="219" t="s">
        <v>8065</v>
      </c>
      <c r="E4167" s="219" t="s">
        <v>7707</v>
      </c>
      <c r="F4167" s="219" t="s">
        <v>7718</v>
      </c>
      <c r="G4167" s="219" t="s">
        <v>7828</v>
      </c>
      <c r="H4167" s="219" t="s">
        <v>5990</v>
      </c>
      <c r="I4167" s="220" t="s">
        <v>8712</v>
      </c>
      <c r="J4167" s="221">
        <v>4950</v>
      </c>
      <c r="K4167" s="221">
        <v>1</v>
      </c>
      <c r="L4167" s="221">
        <v>4950</v>
      </c>
    </row>
    <row r="4168" spans="1:12" s="167" customFormat="1">
      <c r="A4168" s="218" t="str">
        <f t="shared" si="28"/>
        <v>O221015058314일반상품</v>
      </c>
      <c r="B4168" s="219" t="s">
        <v>8278</v>
      </c>
      <c r="C4168" s="219" t="s">
        <v>8023</v>
      </c>
      <c r="D4168" s="219" t="s">
        <v>8065</v>
      </c>
      <c r="E4168" s="219" t="s">
        <v>7707</v>
      </c>
      <c r="F4168" s="219" t="s">
        <v>7718</v>
      </c>
      <c r="G4168" s="219" t="s">
        <v>7828</v>
      </c>
      <c r="H4168" s="219" t="s">
        <v>5990</v>
      </c>
      <c r="I4168" s="220" t="s">
        <v>7188</v>
      </c>
      <c r="J4168" s="221">
        <v>5800</v>
      </c>
      <c r="K4168" s="221">
        <v>1</v>
      </c>
      <c r="L4168" s="221">
        <v>5800</v>
      </c>
    </row>
    <row r="4169" spans="1:12" s="167" customFormat="1">
      <c r="A4169" s="218" t="str">
        <f t="shared" si="28"/>
        <v>O221015058314일반상품</v>
      </c>
      <c r="B4169" s="219" t="s">
        <v>8278</v>
      </c>
      <c r="C4169" s="219" t="s">
        <v>8023</v>
      </c>
      <c r="D4169" s="219" t="s">
        <v>8065</v>
      </c>
      <c r="E4169" s="219" t="s">
        <v>7707</v>
      </c>
      <c r="F4169" s="219" t="s">
        <v>7718</v>
      </c>
      <c r="G4169" s="219" t="s">
        <v>7828</v>
      </c>
      <c r="H4169" s="219" t="s">
        <v>5990</v>
      </c>
      <c r="I4169" s="220" t="s">
        <v>7980</v>
      </c>
      <c r="J4169" s="221">
        <v>4200</v>
      </c>
      <c r="K4169" s="221">
        <v>2</v>
      </c>
      <c r="L4169" s="221">
        <v>8400</v>
      </c>
    </row>
    <row r="4170" spans="1:12" s="167" customFormat="1">
      <c r="A4170" s="218" t="str">
        <f t="shared" si="28"/>
        <v>O221015058314일반상품</v>
      </c>
      <c r="B4170" s="219" t="s">
        <v>8278</v>
      </c>
      <c r="C4170" s="219" t="s">
        <v>8023</v>
      </c>
      <c r="D4170" s="219" t="s">
        <v>8065</v>
      </c>
      <c r="E4170" s="219" t="s">
        <v>7707</v>
      </c>
      <c r="F4170" s="219" t="s">
        <v>7718</v>
      </c>
      <c r="G4170" s="219" t="s">
        <v>7828</v>
      </c>
      <c r="H4170" s="219" t="s">
        <v>5990</v>
      </c>
      <c r="I4170" s="220" t="s">
        <v>8342</v>
      </c>
      <c r="J4170" s="221">
        <v>600</v>
      </c>
      <c r="K4170" s="221">
        <v>1</v>
      </c>
      <c r="L4170" s="221">
        <v>600</v>
      </c>
    </row>
    <row r="4171" spans="1:12" s="167" customFormat="1">
      <c r="A4171" s="218" t="str">
        <f t="shared" si="28"/>
        <v>O221015058314일반상품</v>
      </c>
      <c r="B4171" s="219" t="s">
        <v>8278</v>
      </c>
      <c r="C4171" s="219" t="s">
        <v>8023</v>
      </c>
      <c r="D4171" s="219" t="s">
        <v>8065</v>
      </c>
      <c r="E4171" s="219" t="s">
        <v>7707</v>
      </c>
      <c r="F4171" s="219" t="s">
        <v>7718</v>
      </c>
      <c r="G4171" s="219" t="s">
        <v>7828</v>
      </c>
      <c r="H4171" s="219" t="s">
        <v>5990</v>
      </c>
      <c r="I4171" s="220" t="s">
        <v>8750</v>
      </c>
      <c r="J4171" s="221">
        <v>3360</v>
      </c>
      <c r="K4171" s="221">
        <v>2</v>
      </c>
      <c r="L4171" s="221">
        <v>6720</v>
      </c>
    </row>
    <row r="4172" spans="1:12" s="167" customFormat="1">
      <c r="A4172" s="218" t="str">
        <f t="shared" si="28"/>
        <v>O221015058314일반상품</v>
      </c>
      <c r="B4172" s="219" t="s">
        <v>8278</v>
      </c>
      <c r="C4172" s="219" t="s">
        <v>8023</v>
      </c>
      <c r="D4172" s="219" t="s">
        <v>8065</v>
      </c>
      <c r="E4172" s="219" t="s">
        <v>7707</v>
      </c>
      <c r="F4172" s="219" t="s">
        <v>7718</v>
      </c>
      <c r="G4172" s="219" t="s">
        <v>7828</v>
      </c>
      <c r="H4172" s="219" t="s">
        <v>5990</v>
      </c>
      <c r="I4172" s="220" t="s">
        <v>8383</v>
      </c>
      <c r="J4172" s="221">
        <v>5090</v>
      </c>
      <c r="K4172" s="221">
        <v>1</v>
      </c>
      <c r="L4172" s="221">
        <v>5090</v>
      </c>
    </row>
    <row r="4173" spans="1:12" s="167" customFormat="1">
      <c r="A4173" s="218" t="str">
        <f t="shared" si="28"/>
        <v>O221015058314일반상품</v>
      </c>
      <c r="B4173" s="219" t="s">
        <v>8278</v>
      </c>
      <c r="C4173" s="219" t="s">
        <v>8023</v>
      </c>
      <c r="D4173" s="219" t="s">
        <v>8065</v>
      </c>
      <c r="E4173" s="219" t="s">
        <v>7707</v>
      </c>
      <c r="F4173" s="219" t="s">
        <v>7718</v>
      </c>
      <c r="G4173" s="219" t="s">
        <v>7828</v>
      </c>
      <c r="H4173" s="219" t="s">
        <v>5990</v>
      </c>
      <c r="I4173" s="220" t="s">
        <v>8075</v>
      </c>
      <c r="J4173" s="221">
        <v>4500</v>
      </c>
      <c r="K4173" s="221">
        <v>2</v>
      </c>
      <c r="L4173" s="221">
        <v>9000</v>
      </c>
    </row>
    <row r="4174" spans="1:12" s="167" customFormat="1">
      <c r="A4174" s="218" t="str">
        <f t="shared" si="28"/>
        <v>O221015058314일반상품</v>
      </c>
      <c r="B4174" s="219" t="s">
        <v>8278</v>
      </c>
      <c r="C4174" s="219" t="s">
        <v>8023</v>
      </c>
      <c r="D4174" s="219" t="s">
        <v>8065</v>
      </c>
      <c r="E4174" s="219" t="s">
        <v>7707</v>
      </c>
      <c r="F4174" s="219" t="s">
        <v>7718</v>
      </c>
      <c r="G4174" s="219" t="s">
        <v>7828</v>
      </c>
      <c r="H4174" s="219" t="s">
        <v>5990</v>
      </c>
      <c r="I4174" s="220" t="s">
        <v>8384</v>
      </c>
      <c r="J4174" s="221">
        <v>3640</v>
      </c>
      <c r="K4174" s="221">
        <v>3</v>
      </c>
      <c r="L4174" s="221">
        <v>10920</v>
      </c>
    </row>
    <row r="4175" spans="1:12" s="167" customFormat="1">
      <c r="A4175" s="218" t="str">
        <f t="shared" si="28"/>
        <v>O221015058314일반상품</v>
      </c>
      <c r="B4175" s="219" t="s">
        <v>8278</v>
      </c>
      <c r="C4175" s="219" t="s">
        <v>8023</v>
      </c>
      <c r="D4175" s="219" t="s">
        <v>8065</v>
      </c>
      <c r="E4175" s="219" t="s">
        <v>7707</v>
      </c>
      <c r="F4175" s="219" t="s">
        <v>7718</v>
      </c>
      <c r="G4175" s="219" t="s">
        <v>7828</v>
      </c>
      <c r="H4175" s="219" t="s">
        <v>5990</v>
      </c>
      <c r="I4175" s="220" t="s">
        <v>7224</v>
      </c>
      <c r="J4175" s="221">
        <v>4430</v>
      </c>
      <c r="K4175" s="221">
        <v>3</v>
      </c>
      <c r="L4175" s="221">
        <v>13290</v>
      </c>
    </row>
    <row r="4176" spans="1:12" s="167" customFormat="1">
      <c r="A4176" s="218" t="str">
        <f t="shared" si="28"/>
        <v>O221015058314일반상품</v>
      </c>
      <c r="B4176" s="219" t="s">
        <v>8278</v>
      </c>
      <c r="C4176" s="219" t="s">
        <v>8023</v>
      </c>
      <c r="D4176" s="219" t="s">
        <v>8065</v>
      </c>
      <c r="E4176" s="219" t="s">
        <v>7707</v>
      </c>
      <c r="F4176" s="219" t="s">
        <v>7718</v>
      </c>
      <c r="G4176" s="219" t="s">
        <v>7828</v>
      </c>
      <c r="H4176" s="219" t="s">
        <v>5990</v>
      </c>
      <c r="I4176" s="220" t="s">
        <v>7190</v>
      </c>
      <c r="J4176" s="221">
        <v>4430</v>
      </c>
      <c r="K4176" s="221">
        <v>2</v>
      </c>
      <c r="L4176" s="221">
        <v>8860</v>
      </c>
    </row>
    <row r="4177" spans="1:12" s="167" customFormat="1">
      <c r="A4177" s="218" t="str">
        <f t="shared" si="28"/>
        <v>O221015058314일반상품</v>
      </c>
      <c r="B4177" s="219" t="s">
        <v>8278</v>
      </c>
      <c r="C4177" s="219" t="s">
        <v>8023</v>
      </c>
      <c r="D4177" s="219" t="s">
        <v>8065</v>
      </c>
      <c r="E4177" s="219" t="s">
        <v>7707</v>
      </c>
      <c r="F4177" s="219" t="s">
        <v>7718</v>
      </c>
      <c r="G4177" s="219" t="s">
        <v>7828</v>
      </c>
      <c r="H4177" s="219" t="s">
        <v>5990</v>
      </c>
      <c r="I4177" s="220" t="s">
        <v>7268</v>
      </c>
      <c r="J4177" s="221">
        <v>1900</v>
      </c>
      <c r="K4177" s="221">
        <v>4</v>
      </c>
      <c r="L4177" s="221">
        <v>7600</v>
      </c>
    </row>
    <row r="4178" spans="1:12" s="167" customFormat="1">
      <c r="A4178" s="218" t="str">
        <f t="shared" si="28"/>
        <v>O221015058314일반상품</v>
      </c>
      <c r="B4178" s="219" t="s">
        <v>8278</v>
      </c>
      <c r="C4178" s="219" t="s">
        <v>8023</v>
      </c>
      <c r="D4178" s="219" t="s">
        <v>8065</v>
      </c>
      <c r="E4178" s="219" t="s">
        <v>7707</v>
      </c>
      <c r="F4178" s="219" t="s">
        <v>7718</v>
      </c>
      <c r="G4178" s="219" t="s">
        <v>7828</v>
      </c>
      <c r="H4178" s="219" t="s">
        <v>5990</v>
      </c>
      <c r="I4178" s="220" t="s">
        <v>8320</v>
      </c>
      <c r="J4178" s="221">
        <v>3610</v>
      </c>
      <c r="K4178" s="221">
        <v>1</v>
      </c>
      <c r="L4178" s="221">
        <v>3610</v>
      </c>
    </row>
    <row r="4179" spans="1:12" s="167" customFormat="1">
      <c r="A4179" s="218" t="str">
        <f t="shared" si="28"/>
        <v>O221015058314일반상품</v>
      </c>
      <c r="B4179" s="219" t="s">
        <v>8278</v>
      </c>
      <c r="C4179" s="219" t="s">
        <v>8023</v>
      </c>
      <c r="D4179" s="219" t="s">
        <v>8065</v>
      </c>
      <c r="E4179" s="219" t="s">
        <v>7707</v>
      </c>
      <c r="F4179" s="219" t="s">
        <v>7718</v>
      </c>
      <c r="G4179" s="219" t="s">
        <v>7828</v>
      </c>
      <c r="H4179" s="219" t="s">
        <v>5990</v>
      </c>
      <c r="I4179" s="220" t="s">
        <v>7975</v>
      </c>
      <c r="J4179" s="221">
        <v>2780</v>
      </c>
      <c r="K4179" s="221">
        <v>3</v>
      </c>
      <c r="L4179" s="221">
        <v>8340</v>
      </c>
    </row>
    <row r="4180" spans="1:12" s="167" customFormat="1">
      <c r="A4180" s="218" t="str">
        <f t="shared" si="28"/>
        <v>O221015058314일반상품</v>
      </c>
      <c r="B4180" s="219" t="s">
        <v>8278</v>
      </c>
      <c r="C4180" s="219" t="s">
        <v>8023</v>
      </c>
      <c r="D4180" s="219" t="s">
        <v>8065</v>
      </c>
      <c r="E4180" s="219" t="s">
        <v>7707</v>
      </c>
      <c r="F4180" s="219" t="s">
        <v>7718</v>
      </c>
      <c r="G4180" s="219" t="s">
        <v>7828</v>
      </c>
      <c r="H4180" s="219" t="s">
        <v>5990</v>
      </c>
      <c r="I4180" s="220" t="s">
        <v>8742</v>
      </c>
      <c r="J4180" s="221">
        <v>14520</v>
      </c>
      <c r="K4180" s="221">
        <v>1</v>
      </c>
      <c r="L4180" s="221">
        <v>14520</v>
      </c>
    </row>
    <row r="4181" spans="1:12" s="167" customFormat="1">
      <c r="A4181" s="218" t="str">
        <f t="shared" si="28"/>
        <v>O221015058314일반상품</v>
      </c>
      <c r="B4181" s="219" t="s">
        <v>8278</v>
      </c>
      <c r="C4181" s="219" t="s">
        <v>8023</v>
      </c>
      <c r="D4181" s="219" t="s">
        <v>8065</v>
      </c>
      <c r="E4181" s="219" t="s">
        <v>7707</v>
      </c>
      <c r="F4181" s="219" t="s">
        <v>7718</v>
      </c>
      <c r="G4181" s="219" t="s">
        <v>7828</v>
      </c>
      <c r="H4181" s="219" t="s">
        <v>5990</v>
      </c>
      <c r="I4181" s="220" t="s">
        <v>8328</v>
      </c>
      <c r="J4181" s="221">
        <v>3910</v>
      </c>
      <c r="K4181" s="221">
        <v>1</v>
      </c>
      <c r="L4181" s="221">
        <v>3910</v>
      </c>
    </row>
    <row r="4182" spans="1:12" s="167" customFormat="1">
      <c r="A4182" s="218" t="str">
        <f t="shared" si="28"/>
        <v>O221015058314일반상품</v>
      </c>
      <c r="B4182" s="219" t="s">
        <v>8278</v>
      </c>
      <c r="C4182" s="219" t="s">
        <v>8023</v>
      </c>
      <c r="D4182" s="219" t="s">
        <v>8065</v>
      </c>
      <c r="E4182" s="219" t="s">
        <v>7707</v>
      </c>
      <c r="F4182" s="219" t="s">
        <v>7718</v>
      </c>
      <c r="G4182" s="219" t="s">
        <v>7828</v>
      </c>
      <c r="H4182" s="219" t="s">
        <v>5990</v>
      </c>
      <c r="I4182" s="220" t="s">
        <v>9013</v>
      </c>
      <c r="J4182" s="221">
        <v>6630</v>
      </c>
      <c r="K4182" s="221">
        <v>1</v>
      </c>
      <c r="L4182" s="221">
        <v>6630</v>
      </c>
    </row>
    <row r="4183" spans="1:12" s="167" customFormat="1">
      <c r="A4183" s="218" t="str">
        <f t="shared" si="28"/>
        <v>O221015058314일반상품</v>
      </c>
      <c r="B4183" s="219" t="s">
        <v>8278</v>
      </c>
      <c r="C4183" s="219" t="s">
        <v>8023</v>
      </c>
      <c r="D4183" s="219" t="s">
        <v>8065</v>
      </c>
      <c r="E4183" s="219" t="s">
        <v>7707</v>
      </c>
      <c r="F4183" s="219" t="s">
        <v>7718</v>
      </c>
      <c r="G4183" s="219" t="s">
        <v>7828</v>
      </c>
      <c r="H4183" s="219" t="s">
        <v>5990</v>
      </c>
      <c r="I4183" s="220" t="s">
        <v>8349</v>
      </c>
      <c r="J4183" s="221">
        <v>6200</v>
      </c>
      <c r="K4183" s="221">
        <v>3</v>
      </c>
      <c r="L4183" s="221">
        <v>18600</v>
      </c>
    </row>
    <row r="4184" spans="1:12" s="167" customFormat="1">
      <c r="A4184" s="218" t="str">
        <f t="shared" si="28"/>
        <v>O221015058314일반상품</v>
      </c>
      <c r="B4184" s="219" t="s">
        <v>8278</v>
      </c>
      <c r="C4184" s="219" t="s">
        <v>8023</v>
      </c>
      <c r="D4184" s="219" t="s">
        <v>8065</v>
      </c>
      <c r="E4184" s="219" t="s">
        <v>7707</v>
      </c>
      <c r="F4184" s="219" t="s">
        <v>7718</v>
      </c>
      <c r="G4184" s="219" t="s">
        <v>7828</v>
      </c>
      <c r="H4184" s="219" t="s">
        <v>5990</v>
      </c>
      <c r="I4184" s="220" t="s">
        <v>7226</v>
      </c>
      <c r="J4184" s="221">
        <v>5430</v>
      </c>
      <c r="K4184" s="221">
        <v>1</v>
      </c>
      <c r="L4184" s="221">
        <v>5430</v>
      </c>
    </row>
    <row r="4185" spans="1:12" s="167" customFormat="1">
      <c r="A4185" s="218" t="str">
        <f t="shared" si="28"/>
        <v>O221015058314일반상품</v>
      </c>
      <c r="B4185" s="219" t="s">
        <v>8278</v>
      </c>
      <c r="C4185" s="219" t="s">
        <v>8023</v>
      </c>
      <c r="D4185" s="219" t="s">
        <v>8065</v>
      </c>
      <c r="E4185" s="219" t="s">
        <v>7707</v>
      </c>
      <c r="F4185" s="219" t="s">
        <v>7718</v>
      </c>
      <c r="G4185" s="219" t="s">
        <v>7828</v>
      </c>
      <c r="H4185" s="219" t="s">
        <v>5990</v>
      </c>
      <c r="I4185" s="220" t="s">
        <v>7197</v>
      </c>
      <c r="J4185" s="221">
        <v>3800</v>
      </c>
      <c r="K4185" s="221">
        <v>1</v>
      </c>
      <c r="L4185" s="221">
        <v>3800</v>
      </c>
    </row>
    <row r="4186" spans="1:12" s="167" customFormat="1">
      <c r="A4186" s="218" t="str">
        <f t="shared" si="28"/>
        <v>O221015058314일반상품</v>
      </c>
      <c r="B4186" s="219" t="s">
        <v>8278</v>
      </c>
      <c r="C4186" s="219" t="s">
        <v>8023</v>
      </c>
      <c r="D4186" s="219" t="s">
        <v>8065</v>
      </c>
      <c r="E4186" s="219" t="s">
        <v>7707</v>
      </c>
      <c r="F4186" s="219" t="s">
        <v>7718</v>
      </c>
      <c r="G4186" s="219" t="s">
        <v>7828</v>
      </c>
      <c r="H4186" s="219" t="s">
        <v>5990</v>
      </c>
      <c r="I4186" s="220" t="s">
        <v>8753</v>
      </c>
      <c r="J4186" s="221">
        <v>9900</v>
      </c>
      <c r="K4186" s="221">
        <v>1</v>
      </c>
      <c r="L4186" s="221">
        <v>9900</v>
      </c>
    </row>
    <row r="4187" spans="1:12" s="167" customFormat="1">
      <c r="A4187" s="218" t="str">
        <f t="shared" si="28"/>
        <v>O221015058314일반상품</v>
      </c>
      <c r="B4187" s="219" t="s">
        <v>8278</v>
      </c>
      <c r="C4187" s="219" t="s">
        <v>8023</v>
      </c>
      <c r="D4187" s="219" t="s">
        <v>8065</v>
      </c>
      <c r="E4187" s="219" t="s">
        <v>7707</v>
      </c>
      <c r="F4187" s="219" t="s">
        <v>7718</v>
      </c>
      <c r="G4187" s="219" t="s">
        <v>7828</v>
      </c>
      <c r="H4187" s="219" t="s">
        <v>5990</v>
      </c>
      <c r="I4187" s="220" t="s">
        <v>8524</v>
      </c>
      <c r="J4187" s="221">
        <v>5800</v>
      </c>
      <c r="K4187" s="221">
        <v>1</v>
      </c>
      <c r="L4187" s="221">
        <v>5800</v>
      </c>
    </row>
    <row r="4188" spans="1:12" s="167" customFormat="1">
      <c r="A4188" s="218" t="str">
        <f t="shared" si="28"/>
        <v>O221015058314일반상품</v>
      </c>
      <c r="B4188" s="219" t="s">
        <v>8278</v>
      </c>
      <c r="C4188" s="219" t="s">
        <v>8023</v>
      </c>
      <c r="D4188" s="219" t="s">
        <v>8065</v>
      </c>
      <c r="E4188" s="219" t="s">
        <v>7707</v>
      </c>
      <c r="F4188" s="219" t="s">
        <v>7718</v>
      </c>
      <c r="G4188" s="219" t="s">
        <v>7828</v>
      </c>
      <c r="H4188" s="219" t="s">
        <v>5990</v>
      </c>
      <c r="I4188" s="220" t="s">
        <v>8387</v>
      </c>
      <c r="J4188" s="221">
        <v>4890</v>
      </c>
      <c r="K4188" s="221">
        <v>1</v>
      </c>
      <c r="L4188" s="221">
        <v>4890</v>
      </c>
    </row>
    <row r="4189" spans="1:12" s="167" customFormat="1">
      <c r="A4189" s="218" t="str">
        <f t="shared" si="28"/>
        <v>O221015058314일반상품</v>
      </c>
      <c r="B4189" s="219" t="s">
        <v>8278</v>
      </c>
      <c r="C4189" s="219" t="s">
        <v>8023</v>
      </c>
      <c r="D4189" s="219" t="s">
        <v>8065</v>
      </c>
      <c r="E4189" s="219" t="s">
        <v>7707</v>
      </c>
      <c r="F4189" s="219" t="s">
        <v>7718</v>
      </c>
      <c r="G4189" s="219" t="s">
        <v>7828</v>
      </c>
      <c r="H4189" s="219" t="s">
        <v>5990</v>
      </c>
      <c r="I4189" s="220" t="s">
        <v>7259</v>
      </c>
      <c r="J4189" s="221">
        <v>6350</v>
      </c>
      <c r="K4189" s="221">
        <v>1</v>
      </c>
      <c r="L4189" s="221">
        <v>6350</v>
      </c>
    </row>
    <row r="4190" spans="1:12" s="167" customFormat="1">
      <c r="A4190" s="218" t="str">
        <f t="shared" si="28"/>
        <v>O221015058314일반상품</v>
      </c>
      <c r="B4190" s="219" t="s">
        <v>8278</v>
      </c>
      <c r="C4190" s="219" t="s">
        <v>8023</v>
      </c>
      <c r="D4190" s="219" t="s">
        <v>8065</v>
      </c>
      <c r="E4190" s="219" t="s">
        <v>7707</v>
      </c>
      <c r="F4190" s="219" t="s">
        <v>7718</v>
      </c>
      <c r="G4190" s="219" t="s">
        <v>7828</v>
      </c>
      <c r="H4190" s="219" t="s">
        <v>5990</v>
      </c>
      <c r="I4190" s="220" t="s">
        <v>8698</v>
      </c>
      <c r="J4190" s="221">
        <v>7300</v>
      </c>
      <c r="K4190" s="221">
        <v>1</v>
      </c>
      <c r="L4190" s="221">
        <v>7300</v>
      </c>
    </row>
    <row r="4191" spans="1:12" s="167" customFormat="1">
      <c r="A4191" s="218" t="str">
        <f t="shared" si="28"/>
        <v>O221015058314일반상품</v>
      </c>
      <c r="B4191" s="219" t="s">
        <v>8278</v>
      </c>
      <c r="C4191" s="219" t="s">
        <v>8023</v>
      </c>
      <c r="D4191" s="219" t="s">
        <v>8065</v>
      </c>
      <c r="E4191" s="219" t="s">
        <v>7707</v>
      </c>
      <c r="F4191" s="219" t="s">
        <v>7718</v>
      </c>
      <c r="G4191" s="219" t="s">
        <v>7828</v>
      </c>
      <c r="H4191" s="219" t="s">
        <v>5990</v>
      </c>
      <c r="I4191" s="220" t="s">
        <v>8905</v>
      </c>
      <c r="J4191" s="221">
        <v>5000</v>
      </c>
      <c r="K4191" s="221">
        <v>1</v>
      </c>
      <c r="L4191" s="221">
        <v>5000</v>
      </c>
    </row>
    <row r="4192" spans="1:12" s="167" customFormat="1">
      <c r="A4192" s="218" t="str">
        <f t="shared" si="28"/>
        <v>O221015058314일반상품</v>
      </c>
      <c r="B4192" s="219" t="s">
        <v>8278</v>
      </c>
      <c r="C4192" s="219" t="s">
        <v>8023</v>
      </c>
      <c r="D4192" s="219" t="s">
        <v>8065</v>
      </c>
      <c r="E4192" s="219" t="s">
        <v>7707</v>
      </c>
      <c r="F4192" s="219" t="s">
        <v>7718</v>
      </c>
      <c r="G4192" s="219" t="s">
        <v>7828</v>
      </c>
      <c r="H4192" s="219" t="s">
        <v>5990</v>
      </c>
      <c r="I4192" s="220" t="s">
        <v>7260</v>
      </c>
      <c r="J4192" s="221">
        <v>6160</v>
      </c>
      <c r="K4192" s="221">
        <v>1</v>
      </c>
      <c r="L4192" s="221">
        <v>6160</v>
      </c>
    </row>
    <row r="4193" spans="1:12" s="167" customFormat="1">
      <c r="A4193" s="218" t="str">
        <f t="shared" si="28"/>
        <v>O221015058314일반상품</v>
      </c>
      <c r="B4193" s="219" t="s">
        <v>8278</v>
      </c>
      <c r="C4193" s="219" t="s">
        <v>8023</v>
      </c>
      <c r="D4193" s="219" t="s">
        <v>8065</v>
      </c>
      <c r="E4193" s="219" t="s">
        <v>7707</v>
      </c>
      <c r="F4193" s="219" t="s">
        <v>7718</v>
      </c>
      <c r="G4193" s="219" t="s">
        <v>7828</v>
      </c>
      <c r="H4193" s="219" t="s">
        <v>5990</v>
      </c>
      <c r="I4193" s="220" t="s">
        <v>7261</v>
      </c>
      <c r="J4193" s="221">
        <v>2010</v>
      </c>
      <c r="K4193" s="221">
        <v>2</v>
      </c>
      <c r="L4193" s="221">
        <v>4020</v>
      </c>
    </row>
    <row r="4194" spans="1:12" s="167" customFormat="1">
      <c r="A4194" s="218" t="str">
        <f t="shared" si="28"/>
        <v>O221015058314일반상품</v>
      </c>
      <c r="B4194" s="219" t="s">
        <v>8278</v>
      </c>
      <c r="C4194" s="219" t="s">
        <v>8023</v>
      </c>
      <c r="D4194" s="219" t="s">
        <v>8065</v>
      </c>
      <c r="E4194" s="219" t="s">
        <v>7707</v>
      </c>
      <c r="F4194" s="219" t="s">
        <v>7718</v>
      </c>
      <c r="G4194" s="219" t="s">
        <v>7828</v>
      </c>
      <c r="H4194" s="219" t="s">
        <v>5990</v>
      </c>
      <c r="I4194" s="220" t="s">
        <v>7262</v>
      </c>
      <c r="J4194" s="221">
        <v>1000</v>
      </c>
      <c r="K4194" s="221">
        <v>2</v>
      </c>
      <c r="L4194" s="221">
        <v>2000</v>
      </c>
    </row>
    <row r="4195" spans="1:12" s="167" customFormat="1">
      <c r="A4195" s="218" t="str">
        <f t="shared" si="28"/>
        <v>O221015058314일반상품</v>
      </c>
      <c r="B4195" s="219" t="s">
        <v>8278</v>
      </c>
      <c r="C4195" s="219" t="s">
        <v>8023</v>
      </c>
      <c r="D4195" s="219" t="s">
        <v>8065</v>
      </c>
      <c r="E4195" s="219" t="s">
        <v>7707</v>
      </c>
      <c r="F4195" s="219" t="s">
        <v>7718</v>
      </c>
      <c r="G4195" s="219" t="s">
        <v>7828</v>
      </c>
      <c r="H4195" s="219" t="s">
        <v>5990</v>
      </c>
      <c r="I4195" s="220" t="s">
        <v>8724</v>
      </c>
      <c r="J4195" s="221">
        <v>3500</v>
      </c>
      <c r="K4195" s="221">
        <v>2</v>
      </c>
      <c r="L4195" s="221">
        <v>7000</v>
      </c>
    </row>
    <row r="4196" spans="1:12" s="167" customFormat="1">
      <c r="A4196" s="218" t="str">
        <f t="shared" si="28"/>
        <v>O221015058314일반상품</v>
      </c>
      <c r="B4196" s="219" t="s">
        <v>8278</v>
      </c>
      <c r="C4196" s="219" t="s">
        <v>8023</v>
      </c>
      <c r="D4196" s="219" t="s">
        <v>8065</v>
      </c>
      <c r="E4196" s="219" t="s">
        <v>7707</v>
      </c>
      <c r="F4196" s="219" t="s">
        <v>7718</v>
      </c>
      <c r="G4196" s="219" t="s">
        <v>7828</v>
      </c>
      <c r="H4196" s="219" t="s">
        <v>5990</v>
      </c>
      <c r="I4196" s="220" t="s">
        <v>7220</v>
      </c>
      <c r="J4196" s="221">
        <v>670</v>
      </c>
      <c r="K4196" s="221">
        <v>1</v>
      </c>
      <c r="L4196" s="221">
        <v>670</v>
      </c>
    </row>
    <row r="4197" spans="1:12" s="167" customFormat="1">
      <c r="A4197" s="218" t="str">
        <f t="shared" si="28"/>
        <v>O221015058314일반상품</v>
      </c>
      <c r="B4197" s="219" t="s">
        <v>8278</v>
      </c>
      <c r="C4197" s="219" t="s">
        <v>8023</v>
      </c>
      <c r="D4197" s="219" t="s">
        <v>8065</v>
      </c>
      <c r="E4197" s="219" t="s">
        <v>7707</v>
      </c>
      <c r="F4197" s="219" t="s">
        <v>7718</v>
      </c>
      <c r="G4197" s="219" t="s">
        <v>7828</v>
      </c>
      <c r="H4197" s="219" t="s">
        <v>5990</v>
      </c>
      <c r="I4197" s="220" t="s">
        <v>8487</v>
      </c>
      <c r="J4197" s="221">
        <v>3180</v>
      </c>
      <c r="K4197" s="221">
        <v>1</v>
      </c>
      <c r="L4197" s="221">
        <v>3180</v>
      </c>
    </row>
    <row r="4198" spans="1:12" s="167" customFormat="1">
      <c r="A4198" s="218" t="str">
        <f t="shared" si="28"/>
        <v>O221015058314일반상품</v>
      </c>
      <c r="B4198" s="219" t="s">
        <v>8278</v>
      </c>
      <c r="C4198" s="219" t="s">
        <v>8023</v>
      </c>
      <c r="D4198" s="219" t="s">
        <v>8065</v>
      </c>
      <c r="E4198" s="219" t="s">
        <v>7707</v>
      </c>
      <c r="F4198" s="219" t="s">
        <v>7718</v>
      </c>
      <c r="G4198" s="219" t="s">
        <v>7828</v>
      </c>
      <c r="H4198" s="219" t="s">
        <v>5990</v>
      </c>
      <c r="I4198" s="220" t="s">
        <v>8353</v>
      </c>
      <c r="J4198" s="221">
        <v>5250</v>
      </c>
      <c r="K4198" s="221">
        <v>1</v>
      </c>
      <c r="L4198" s="221">
        <v>5250</v>
      </c>
    </row>
    <row r="4199" spans="1:12" s="167" customFormat="1">
      <c r="A4199" s="218" t="str">
        <f t="shared" si="28"/>
        <v>O221015058314일반상품</v>
      </c>
      <c r="B4199" s="219" t="s">
        <v>8278</v>
      </c>
      <c r="C4199" s="219" t="s">
        <v>8023</v>
      </c>
      <c r="D4199" s="219" t="s">
        <v>8065</v>
      </c>
      <c r="E4199" s="219" t="s">
        <v>7707</v>
      </c>
      <c r="F4199" s="219" t="s">
        <v>7718</v>
      </c>
      <c r="G4199" s="219" t="s">
        <v>7828</v>
      </c>
      <c r="H4199" s="219" t="s">
        <v>5990</v>
      </c>
      <c r="I4199" s="220" t="s">
        <v>7265</v>
      </c>
      <c r="J4199" s="221">
        <v>7400</v>
      </c>
      <c r="K4199" s="221">
        <v>1</v>
      </c>
      <c r="L4199" s="221">
        <v>7400</v>
      </c>
    </row>
    <row r="4200" spans="1:12" s="167" customFormat="1">
      <c r="A4200" s="218" t="str">
        <f t="shared" si="28"/>
        <v>O221015058314일반상품</v>
      </c>
      <c r="B4200" s="219" t="s">
        <v>8278</v>
      </c>
      <c r="C4200" s="219" t="s">
        <v>8023</v>
      </c>
      <c r="D4200" s="219" t="s">
        <v>8065</v>
      </c>
      <c r="E4200" s="219" t="s">
        <v>7707</v>
      </c>
      <c r="F4200" s="219" t="s">
        <v>7718</v>
      </c>
      <c r="G4200" s="219" t="s">
        <v>7828</v>
      </c>
      <c r="H4200" s="219" t="s">
        <v>5990</v>
      </c>
      <c r="I4200" s="220" t="s">
        <v>7194</v>
      </c>
      <c r="J4200" s="221">
        <v>2810</v>
      </c>
      <c r="K4200" s="221">
        <v>1</v>
      </c>
      <c r="L4200" s="221">
        <v>2810</v>
      </c>
    </row>
    <row r="4201" spans="1:12" s="167" customFormat="1">
      <c r="A4201" s="218" t="str">
        <f t="shared" si="28"/>
        <v>O221015058314일반상품</v>
      </c>
      <c r="B4201" s="219" t="s">
        <v>8278</v>
      </c>
      <c r="C4201" s="219" t="s">
        <v>8023</v>
      </c>
      <c r="D4201" s="219" t="s">
        <v>8065</v>
      </c>
      <c r="E4201" s="219" t="s">
        <v>7707</v>
      </c>
      <c r="F4201" s="219" t="s">
        <v>7718</v>
      </c>
      <c r="G4201" s="219" t="s">
        <v>7828</v>
      </c>
      <c r="H4201" s="219" t="s">
        <v>5990</v>
      </c>
      <c r="I4201" s="220" t="s">
        <v>8509</v>
      </c>
      <c r="J4201" s="221">
        <v>1680</v>
      </c>
      <c r="K4201" s="221">
        <v>1</v>
      </c>
      <c r="L4201" s="221">
        <v>1680</v>
      </c>
    </row>
    <row r="4202" spans="1:12" s="167" customFormat="1">
      <c r="A4202" s="218" t="str">
        <f t="shared" si="28"/>
        <v>O221015058314일반상품</v>
      </c>
      <c r="B4202" s="219" t="s">
        <v>8278</v>
      </c>
      <c r="C4202" s="219" t="s">
        <v>8023</v>
      </c>
      <c r="D4202" s="219" t="s">
        <v>8065</v>
      </c>
      <c r="E4202" s="219" t="s">
        <v>7707</v>
      </c>
      <c r="F4202" s="219" t="s">
        <v>7718</v>
      </c>
      <c r="G4202" s="219" t="s">
        <v>7828</v>
      </c>
      <c r="H4202" s="219" t="s">
        <v>5990</v>
      </c>
      <c r="I4202" s="220" t="s">
        <v>7195</v>
      </c>
      <c r="J4202" s="221">
        <v>3710</v>
      </c>
      <c r="K4202" s="221">
        <v>1</v>
      </c>
      <c r="L4202" s="221">
        <v>3710</v>
      </c>
    </row>
    <row r="4203" spans="1:12" s="167" customFormat="1">
      <c r="A4203" s="218" t="str">
        <f t="shared" si="28"/>
        <v>O221015058314일반상품</v>
      </c>
      <c r="B4203" s="219" t="s">
        <v>8278</v>
      </c>
      <c r="C4203" s="219" t="s">
        <v>8023</v>
      </c>
      <c r="D4203" s="219" t="s">
        <v>8065</v>
      </c>
      <c r="E4203" s="219" t="s">
        <v>7707</v>
      </c>
      <c r="F4203" s="219" t="s">
        <v>7718</v>
      </c>
      <c r="G4203" s="219" t="s">
        <v>7828</v>
      </c>
      <c r="H4203" s="219" t="s">
        <v>5990</v>
      </c>
      <c r="I4203" s="220" t="s">
        <v>9014</v>
      </c>
      <c r="J4203" s="221">
        <v>1800</v>
      </c>
      <c r="K4203" s="221">
        <v>1</v>
      </c>
      <c r="L4203" s="221">
        <v>1800</v>
      </c>
    </row>
    <row r="4204" spans="1:12" s="167" customFormat="1">
      <c r="A4204" s="218" t="str">
        <f t="shared" si="28"/>
        <v>O221015058314일반상품</v>
      </c>
      <c r="B4204" s="219" t="s">
        <v>8278</v>
      </c>
      <c r="C4204" s="219" t="s">
        <v>8023</v>
      </c>
      <c r="D4204" s="219" t="s">
        <v>8065</v>
      </c>
      <c r="E4204" s="219" t="s">
        <v>7707</v>
      </c>
      <c r="F4204" s="219" t="s">
        <v>7718</v>
      </c>
      <c r="G4204" s="219" t="s">
        <v>7828</v>
      </c>
      <c r="H4204" s="219" t="s">
        <v>5990</v>
      </c>
      <c r="I4204" s="220" t="s">
        <v>8745</v>
      </c>
      <c r="J4204" s="221">
        <v>2480</v>
      </c>
      <c r="K4204" s="221">
        <v>1</v>
      </c>
      <c r="L4204" s="221">
        <v>2480</v>
      </c>
    </row>
    <row r="4205" spans="1:12" s="167" customFormat="1">
      <c r="A4205" s="218" t="str">
        <f t="shared" si="28"/>
        <v>O221015058314일반상품</v>
      </c>
      <c r="B4205" s="219" t="s">
        <v>8278</v>
      </c>
      <c r="C4205" s="219" t="s">
        <v>8023</v>
      </c>
      <c r="D4205" s="219" t="s">
        <v>8065</v>
      </c>
      <c r="E4205" s="219" t="s">
        <v>7707</v>
      </c>
      <c r="F4205" s="219" t="s">
        <v>7718</v>
      </c>
      <c r="G4205" s="219" t="s">
        <v>7828</v>
      </c>
      <c r="H4205" s="219" t="s">
        <v>5990</v>
      </c>
      <c r="I4205" s="220" t="s">
        <v>8757</v>
      </c>
      <c r="J4205" s="221">
        <v>2000</v>
      </c>
      <c r="K4205" s="221">
        <v>1</v>
      </c>
      <c r="L4205" s="221">
        <v>2000</v>
      </c>
    </row>
    <row r="4206" spans="1:12" s="167" customFormat="1">
      <c r="A4206" s="218" t="str">
        <f t="shared" si="28"/>
        <v>O221015058314일반상품</v>
      </c>
      <c r="B4206" s="219" t="s">
        <v>8278</v>
      </c>
      <c r="C4206" s="219" t="s">
        <v>8023</v>
      </c>
      <c r="D4206" s="219" t="s">
        <v>8065</v>
      </c>
      <c r="E4206" s="219" t="s">
        <v>7707</v>
      </c>
      <c r="F4206" s="219" t="s">
        <v>7718</v>
      </c>
      <c r="G4206" s="219" t="s">
        <v>7828</v>
      </c>
      <c r="H4206" s="219" t="s">
        <v>5990</v>
      </c>
      <c r="I4206" s="220" t="s">
        <v>7232</v>
      </c>
      <c r="J4206" s="221">
        <v>3550</v>
      </c>
      <c r="K4206" s="221">
        <v>1</v>
      </c>
      <c r="L4206" s="221">
        <v>3550</v>
      </c>
    </row>
    <row r="4207" spans="1:12" s="167" customFormat="1">
      <c r="A4207" s="218" t="str">
        <f t="shared" si="28"/>
        <v>O221015058314일반상품</v>
      </c>
      <c r="B4207" s="219" t="s">
        <v>8278</v>
      </c>
      <c r="C4207" s="219" t="s">
        <v>8023</v>
      </c>
      <c r="D4207" s="219" t="s">
        <v>8065</v>
      </c>
      <c r="E4207" s="219" t="s">
        <v>7707</v>
      </c>
      <c r="F4207" s="219" t="s">
        <v>7718</v>
      </c>
      <c r="G4207" s="219" t="s">
        <v>7828</v>
      </c>
      <c r="H4207" s="219" t="s">
        <v>5990</v>
      </c>
      <c r="I4207" s="220" t="s">
        <v>8585</v>
      </c>
      <c r="J4207" s="221">
        <v>1080</v>
      </c>
      <c r="K4207" s="221">
        <v>1</v>
      </c>
      <c r="L4207" s="221">
        <v>1080</v>
      </c>
    </row>
    <row r="4208" spans="1:12" s="167" customFormat="1">
      <c r="A4208" s="218" t="str">
        <f t="shared" si="28"/>
        <v>O221015058314일반상품</v>
      </c>
      <c r="B4208" s="219" t="s">
        <v>8278</v>
      </c>
      <c r="C4208" s="219" t="s">
        <v>8023</v>
      </c>
      <c r="D4208" s="219" t="s">
        <v>8065</v>
      </c>
      <c r="E4208" s="219" t="s">
        <v>7707</v>
      </c>
      <c r="F4208" s="219" t="s">
        <v>7718</v>
      </c>
      <c r="G4208" s="219" t="s">
        <v>7828</v>
      </c>
      <c r="H4208" s="219" t="s">
        <v>5990</v>
      </c>
      <c r="I4208" s="220" t="s">
        <v>8566</v>
      </c>
      <c r="J4208" s="221">
        <v>990</v>
      </c>
      <c r="K4208" s="221">
        <v>1</v>
      </c>
      <c r="L4208" s="221">
        <v>990</v>
      </c>
    </row>
    <row r="4209" spans="1:12" s="167" customFormat="1">
      <c r="A4209" s="218" t="str">
        <f t="shared" si="28"/>
        <v>O221015058314일반상품</v>
      </c>
      <c r="B4209" s="219" t="s">
        <v>8278</v>
      </c>
      <c r="C4209" s="219" t="s">
        <v>8023</v>
      </c>
      <c r="D4209" s="219" t="s">
        <v>8065</v>
      </c>
      <c r="E4209" s="219" t="s">
        <v>7707</v>
      </c>
      <c r="F4209" s="219" t="s">
        <v>7718</v>
      </c>
      <c r="G4209" s="219" t="s">
        <v>7828</v>
      </c>
      <c r="H4209" s="219" t="s">
        <v>5990</v>
      </c>
      <c r="I4209" s="220" t="s">
        <v>8655</v>
      </c>
      <c r="J4209" s="221">
        <v>3540</v>
      </c>
      <c r="K4209" s="221">
        <v>1</v>
      </c>
      <c r="L4209" s="221">
        <v>3540</v>
      </c>
    </row>
    <row r="4210" spans="1:12" s="167" customFormat="1">
      <c r="A4210" s="218" t="str">
        <f t="shared" si="28"/>
        <v>O221015058314일반상품</v>
      </c>
      <c r="B4210" s="219" t="s">
        <v>8278</v>
      </c>
      <c r="C4210" s="219" t="s">
        <v>8023</v>
      </c>
      <c r="D4210" s="219" t="s">
        <v>8065</v>
      </c>
      <c r="E4210" s="219" t="s">
        <v>7707</v>
      </c>
      <c r="F4210" s="219" t="s">
        <v>7718</v>
      </c>
      <c r="G4210" s="219" t="s">
        <v>7828</v>
      </c>
      <c r="H4210" s="219" t="s">
        <v>5990</v>
      </c>
      <c r="I4210" s="220" t="s">
        <v>8991</v>
      </c>
      <c r="J4210" s="221">
        <v>20000</v>
      </c>
      <c r="K4210" s="221">
        <v>1</v>
      </c>
      <c r="L4210" s="221">
        <v>20000</v>
      </c>
    </row>
    <row r="4211" spans="1:12" s="167" customFormat="1">
      <c r="A4211" s="218" t="str">
        <f t="shared" si="28"/>
        <v>O221015058314일반상품</v>
      </c>
      <c r="B4211" s="219" t="s">
        <v>8278</v>
      </c>
      <c r="C4211" s="219" t="s">
        <v>8023</v>
      </c>
      <c r="D4211" s="219" t="s">
        <v>8065</v>
      </c>
      <c r="E4211" s="219" t="s">
        <v>7707</v>
      </c>
      <c r="F4211" s="219" t="s">
        <v>7718</v>
      </c>
      <c r="G4211" s="219" t="s">
        <v>7828</v>
      </c>
      <c r="H4211" s="219" t="s">
        <v>5990</v>
      </c>
      <c r="I4211" s="220" t="s">
        <v>8945</v>
      </c>
      <c r="J4211" s="221">
        <v>3560</v>
      </c>
      <c r="K4211" s="221">
        <v>1</v>
      </c>
      <c r="L4211" s="221">
        <v>3560</v>
      </c>
    </row>
    <row r="4212" spans="1:12" s="167" customFormat="1">
      <c r="A4212" s="218" t="str">
        <f t="shared" si="28"/>
        <v>O221015058314일반상품</v>
      </c>
      <c r="B4212" s="219" t="s">
        <v>8278</v>
      </c>
      <c r="C4212" s="219" t="s">
        <v>8023</v>
      </c>
      <c r="D4212" s="219" t="s">
        <v>8065</v>
      </c>
      <c r="E4212" s="219" t="s">
        <v>7707</v>
      </c>
      <c r="F4212" s="219" t="s">
        <v>7718</v>
      </c>
      <c r="G4212" s="219" t="s">
        <v>7828</v>
      </c>
      <c r="H4212" s="219" t="s">
        <v>5990</v>
      </c>
      <c r="I4212" s="220" t="s">
        <v>8573</v>
      </c>
      <c r="J4212" s="221">
        <v>4800</v>
      </c>
      <c r="K4212" s="221">
        <v>2</v>
      </c>
      <c r="L4212" s="221">
        <v>9600</v>
      </c>
    </row>
    <row r="4213" spans="1:12" s="167" customFormat="1">
      <c r="A4213" s="218" t="str">
        <f t="shared" si="28"/>
        <v>O221015058314일반상품</v>
      </c>
      <c r="B4213" s="219" t="s">
        <v>8278</v>
      </c>
      <c r="C4213" s="219" t="s">
        <v>8023</v>
      </c>
      <c r="D4213" s="219" t="s">
        <v>8065</v>
      </c>
      <c r="E4213" s="219" t="s">
        <v>7707</v>
      </c>
      <c r="F4213" s="219" t="s">
        <v>7718</v>
      </c>
      <c r="G4213" s="219" t="s">
        <v>7828</v>
      </c>
      <c r="H4213" s="219" t="s">
        <v>5990</v>
      </c>
      <c r="I4213" s="220" t="s">
        <v>8032</v>
      </c>
      <c r="J4213" s="221">
        <v>8400</v>
      </c>
      <c r="K4213" s="221">
        <v>1</v>
      </c>
      <c r="L4213" s="221">
        <v>8400</v>
      </c>
    </row>
    <row r="4214" spans="1:12" s="167" customFormat="1">
      <c r="A4214" s="218" t="str">
        <f t="shared" si="28"/>
        <v>O221015058313일반상품</v>
      </c>
      <c r="B4214" s="219" t="s">
        <v>8279</v>
      </c>
      <c r="C4214" s="219" t="s">
        <v>8023</v>
      </c>
      <c r="D4214" s="219" t="s">
        <v>8065</v>
      </c>
      <c r="E4214" s="219" t="s">
        <v>7707</v>
      </c>
      <c r="F4214" s="219" t="s">
        <v>7718</v>
      </c>
      <c r="G4214" s="219" t="s">
        <v>7797</v>
      </c>
      <c r="H4214" s="219" t="s">
        <v>5990</v>
      </c>
      <c r="I4214" s="220" t="s">
        <v>8423</v>
      </c>
      <c r="J4214" s="221">
        <v>8000</v>
      </c>
      <c r="K4214" s="221">
        <v>3</v>
      </c>
      <c r="L4214" s="221">
        <v>24000</v>
      </c>
    </row>
    <row r="4215" spans="1:12" s="167" customFormat="1">
      <c r="A4215" s="218" t="str">
        <f t="shared" si="28"/>
        <v>O221015058313일반상품</v>
      </c>
      <c r="B4215" s="219" t="s">
        <v>8279</v>
      </c>
      <c r="C4215" s="219" t="s">
        <v>8023</v>
      </c>
      <c r="D4215" s="219" t="s">
        <v>8065</v>
      </c>
      <c r="E4215" s="219" t="s">
        <v>7707</v>
      </c>
      <c r="F4215" s="219" t="s">
        <v>7718</v>
      </c>
      <c r="G4215" s="219" t="s">
        <v>7797</v>
      </c>
      <c r="H4215" s="219" t="s">
        <v>5990</v>
      </c>
      <c r="I4215" s="220" t="s">
        <v>8384</v>
      </c>
      <c r="J4215" s="221">
        <v>3640</v>
      </c>
      <c r="K4215" s="221">
        <v>2</v>
      </c>
      <c r="L4215" s="221">
        <v>7280</v>
      </c>
    </row>
    <row r="4216" spans="1:12" s="167" customFormat="1">
      <c r="A4216" s="218" t="str">
        <f t="shared" si="28"/>
        <v>O221015058313일반상품</v>
      </c>
      <c r="B4216" s="219" t="s">
        <v>8279</v>
      </c>
      <c r="C4216" s="219" t="s">
        <v>8023</v>
      </c>
      <c r="D4216" s="219" t="s">
        <v>8065</v>
      </c>
      <c r="E4216" s="219" t="s">
        <v>7707</v>
      </c>
      <c r="F4216" s="219" t="s">
        <v>7718</v>
      </c>
      <c r="G4216" s="219" t="s">
        <v>7797</v>
      </c>
      <c r="H4216" s="219" t="s">
        <v>5990</v>
      </c>
      <c r="I4216" s="220" t="s">
        <v>7210</v>
      </c>
      <c r="J4216" s="221">
        <v>5020</v>
      </c>
      <c r="K4216" s="221">
        <v>1</v>
      </c>
      <c r="L4216" s="221">
        <v>5020</v>
      </c>
    </row>
    <row r="4217" spans="1:12" s="167" customFormat="1">
      <c r="A4217" s="218" t="str">
        <f t="shared" si="28"/>
        <v>O221015058313일반상품</v>
      </c>
      <c r="B4217" s="219" t="s">
        <v>8279</v>
      </c>
      <c r="C4217" s="219" t="s">
        <v>8023</v>
      </c>
      <c r="D4217" s="219" t="s">
        <v>8065</v>
      </c>
      <c r="E4217" s="219" t="s">
        <v>7707</v>
      </c>
      <c r="F4217" s="219" t="s">
        <v>7718</v>
      </c>
      <c r="G4217" s="219" t="s">
        <v>7797</v>
      </c>
      <c r="H4217" s="219" t="s">
        <v>5990</v>
      </c>
      <c r="I4217" s="220" t="s">
        <v>7271</v>
      </c>
      <c r="J4217" s="221">
        <v>3900</v>
      </c>
      <c r="K4217" s="221">
        <v>30</v>
      </c>
      <c r="L4217" s="221">
        <v>117000</v>
      </c>
    </row>
    <row r="4218" spans="1:12" s="167" customFormat="1">
      <c r="A4218" s="218" t="str">
        <f t="shared" si="28"/>
        <v>O221015058313일반상품</v>
      </c>
      <c r="B4218" s="219" t="s">
        <v>8279</v>
      </c>
      <c r="C4218" s="219" t="s">
        <v>8023</v>
      </c>
      <c r="D4218" s="219" t="s">
        <v>8065</v>
      </c>
      <c r="E4218" s="219" t="s">
        <v>7707</v>
      </c>
      <c r="F4218" s="219" t="s">
        <v>7718</v>
      </c>
      <c r="G4218" s="219" t="s">
        <v>7797</v>
      </c>
      <c r="H4218" s="219" t="s">
        <v>5990</v>
      </c>
      <c r="I4218" s="220" t="s">
        <v>7191</v>
      </c>
      <c r="J4218" s="221">
        <v>13520</v>
      </c>
      <c r="K4218" s="221">
        <v>2</v>
      </c>
      <c r="L4218" s="221">
        <v>27040</v>
      </c>
    </row>
    <row r="4219" spans="1:12" s="167" customFormat="1">
      <c r="A4219" s="218" t="str">
        <f t="shared" si="28"/>
        <v>O221015058313일반상품</v>
      </c>
      <c r="B4219" s="219" t="s">
        <v>8279</v>
      </c>
      <c r="C4219" s="219" t="s">
        <v>8023</v>
      </c>
      <c r="D4219" s="219" t="s">
        <v>8065</v>
      </c>
      <c r="E4219" s="219" t="s">
        <v>7707</v>
      </c>
      <c r="F4219" s="219" t="s">
        <v>7718</v>
      </c>
      <c r="G4219" s="219" t="s">
        <v>7797</v>
      </c>
      <c r="H4219" s="219" t="s">
        <v>5990</v>
      </c>
      <c r="I4219" s="220" t="s">
        <v>7198</v>
      </c>
      <c r="J4219" s="221">
        <v>2850</v>
      </c>
      <c r="K4219" s="221">
        <v>5</v>
      </c>
      <c r="L4219" s="221">
        <v>14250</v>
      </c>
    </row>
    <row r="4220" spans="1:12" s="167" customFormat="1">
      <c r="A4220" s="218" t="str">
        <f t="shared" si="28"/>
        <v>O221015058313일반상품</v>
      </c>
      <c r="B4220" s="219" t="s">
        <v>8279</v>
      </c>
      <c r="C4220" s="219" t="s">
        <v>8023</v>
      </c>
      <c r="D4220" s="219" t="s">
        <v>8065</v>
      </c>
      <c r="E4220" s="219" t="s">
        <v>7707</v>
      </c>
      <c r="F4220" s="219" t="s">
        <v>7718</v>
      </c>
      <c r="G4220" s="219" t="s">
        <v>7797</v>
      </c>
      <c r="H4220" s="219" t="s">
        <v>5990</v>
      </c>
      <c r="I4220" s="220" t="s">
        <v>8882</v>
      </c>
      <c r="J4220" s="221">
        <v>12690</v>
      </c>
      <c r="K4220" s="221">
        <v>1</v>
      </c>
      <c r="L4220" s="221">
        <v>12690</v>
      </c>
    </row>
    <row r="4221" spans="1:12" s="167" customFormat="1">
      <c r="A4221" s="218" t="str">
        <f t="shared" si="28"/>
        <v>O221015058313일반상품</v>
      </c>
      <c r="B4221" s="219" t="s">
        <v>8279</v>
      </c>
      <c r="C4221" s="219" t="s">
        <v>8023</v>
      </c>
      <c r="D4221" s="219" t="s">
        <v>8065</v>
      </c>
      <c r="E4221" s="219" t="s">
        <v>7707</v>
      </c>
      <c r="F4221" s="219" t="s">
        <v>7718</v>
      </c>
      <c r="G4221" s="219" t="s">
        <v>7797</v>
      </c>
      <c r="H4221" s="219" t="s">
        <v>5990</v>
      </c>
      <c r="I4221" s="220" t="s">
        <v>8664</v>
      </c>
      <c r="J4221" s="221">
        <v>8140</v>
      </c>
      <c r="K4221" s="221">
        <v>3</v>
      </c>
      <c r="L4221" s="221">
        <v>24420</v>
      </c>
    </row>
    <row r="4222" spans="1:12" s="167" customFormat="1">
      <c r="A4222" s="218" t="str">
        <f t="shared" si="28"/>
        <v>O221015058313일반상품</v>
      </c>
      <c r="B4222" s="219" t="s">
        <v>8279</v>
      </c>
      <c r="C4222" s="219" t="s">
        <v>8023</v>
      </c>
      <c r="D4222" s="219" t="s">
        <v>8065</v>
      </c>
      <c r="E4222" s="219" t="s">
        <v>7707</v>
      </c>
      <c r="F4222" s="219" t="s">
        <v>7718</v>
      </c>
      <c r="G4222" s="219" t="s">
        <v>7797</v>
      </c>
      <c r="H4222" s="219" t="s">
        <v>5990</v>
      </c>
      <c r="I4222" s="220" t="s">
        <v>7259</v>
      </c>
      <c r="J4222" s="221">
        <v>6350</v>
      </c>
      <c r="K4222" s="221">
        <v>1</v>
      </c>
      <c r="L4222" s="221">
        <v>6350</v>
      </c>
    </row>
    <row r="4223" spans="1:12" s="167" customFormat="1">
      <c r="A4223" s="218" t="str">
        <f t="shared" si="28"/>
        <v>O221015058313일반상품</v>
      </c>
      <c r="B4223" s="219" t="s">
        <v>8279</v>
      </c>
      <c r="C4223" s="219" t="s">
        <v>8023</v>
      </c>
      <c r="D4223" s="219" t="s">
        <v>8065</v>
      </c>
      <c r="E4223" s="219" t="s">
        <v>7707</v>
      </c>
      <c r="F4223" s="219" t="s">
        <v>7718</v>
      </c>
      <c r="G4223" s="219" t="s">
        <v>7797</v>
      </c>
      <c r="H4223" s="219" t="s">
        <v>5990</v>
      </c>
      <c r="I4223" s="220" t="s">
        <v>8401</v>
      </c>
      <c r="J4223" s="221">
        <v>12272</v>
      </c>
      <c r="K4223" s="221">
        <v>3</v>
      </c>
      <c r="L4223" s="221">
        <v>36816</v>
      </c>
    </row>
    <row r="4224" spans="1:12" s="167" customFormat="1">
      <c r="A4224" s="218" t="str">
        <f t="shared" si="28"/>
        <v>O221015058313일반상품</v>
      </c>
      <c r="B4224" s="219" t="s">
        <v>8279</v>
      </c>
      <c r="C4224" s="219" t="s">
        <v>8023</v>
      </c>
      <c r="D4224" s="219" t="s">
        <v>8065</v>
      </c>
      <c r="E4224" s="219" t="s">
        <v>7707</v>
      </c>
      <c r="F4224" s="219" t="s">
        <v>7718</v>
      </c>
      <c r="G4224" s="219" t="s">
        <v>7797</v>
      </c>
      <c r="H4224" s="219" t="s">
        <v>5990</v>
      </c>
      <c r="I4224" s="220" t="s">
        <v>8389</v>
      </c>
      <c r="J4224" s="221">
        <v>2680</v>
      </c>
      <c r="K4224" s="221">
        <v>2</v>
      </c>
      <c r="L4224" s="221">
        <v>5360</v>
      </c>
    </row>
    <row r="4225" spans="1:12" s="167" customFormat="1">
      <c r="A4225" s="218" t="str">
        <f t="shared" si="28"/>
        <v>O221015058313일반상품</v>
      </c>
      <c r="B4225" s="219" t="s">
        <v>8279</v>
      </c>
      <c r="C4225" s="219" t="s">
        <v>8023</v>
      </c>
      <c r="D4225" s="219" t="s">
        <v>8065</v>
      </c>
      <c r="E4225" s="219" t="s">
        <v>7707</v>
      </c>
      <c r="F4225" s="219" t="s">
        <v>7718</v>
      </c>
      <c r="G4225" s="219" t="s">
        <v>7797</v>
      </c>
      <c r="H4225" s="219" t="s">
        <v>5990</v>
      </c>
      <c r="I4225" s="220" t="s">
        <v>8590</v>
      </c>
      <c r="J4225" s="221">
        <v>7400</v>
      </c>
      <c r="K4225" s="221">
        <v>1</v>
      </c>
      <c r="L4225" s="221">
        <v>7400</v>
      </c>
    </row>
    <row r="4226" spans="1:12" s="167" customFormat="1">
      <c r="A4226" s="218" t="str">
        <f t="shared" si="28"/>
        <v>O221015058313일반상품</v>
      </c>
      <c r="B4226" s="219" t="s">
        <v>8279</v>
      </c>
      <c r="C4226" s="219" t="s">
        <v>8023</v>
      </c>
      <c r="D4226" s="219" t="s">
        <v>8065</v>
      </c>
      <c r="E4226" s="219" t="s">
        <v>7707</v>
      </c>
      <c r="F4226" s="219" t="s">
        <v>7718</v>
      </c>
      <c r="G4226" s="219" t="s">
        <v>7797</v>
      </c>
      <c r="H4226" s="219" t="s">
        <v>5990</v>
      </c>
      <c r="I4226" s="220" t="s">
        <v>7194</v>
      </c>
      <c r="J4226" s="221">
        <v>2810</v>
      </c>
      <c r="K4226" s="221">
        <v>4</v>
      </c>
      <c r="L4226" s="221">
        <v>11240</v>
      </c>
    </row>
    <row r="4227" spans="1:12" s="167" customFormat="1">
      <c r="A4227" s="218" t="str">
        <f t="shared" si="28"/>
        <v>O221015058313일반상품</v>
      </c>
      <c r="B4227" s="219" t="s">
        <v>8279</v>
      </c>
      <c r="C4227" s="219" t="s">
        <v>8023</v>
      </c>
      <c r="D4227" s="219" t="s">
        <v>8065</v>
      </c>
      <c r="E4227" s="219" t="s">
        <v>7707</v>
      </c>
      <c r="F4227" s="219" t="s">
        <v>7718</v>
      </c>
      <c r="G4227" s="219" t="s">
        <v>7797</v>
      </c>
      <c r="H4227" s="219" t="s">
        <v>5990</v>
      </c>
      <c r="I4227" s="220" t="s">
        <v>9015</v>
      </c>
      <c r="J4227" s="221">
        <v>1070</v>
      </c>
      <c r="K4227" s="221">
        <v>1</v>
      </c>
      <c r="L4227" s="221">
        <v>1070</v>
      </c>
    </row>
    <row r="4228" spans="1:12" s="167" customFormat="1">
      <c r="A4228" s="218" t="str">
        <f t="shared" si="28"/>
        <v>O221015058312일반상품</v>
      </c>
      <c r="B4228" s="219" t="s">
        <v>8280</v>
      </c>
      <c r="C4228" s="219" t="s">
        <v>8023</v>
      </c>
      <c r="D4228" s="219" t="s">
        <v>8065</v>
      </c>
      <c r="E4228" s="219" t="s">
        <v>7707</v>
      </c>
      <c r="F4228" s="219" t="s">
        <v>6394</v>
      </c>
      <c r="G4228" s="219" t="s">
        <v>7867</v>
      </c>
      <c r="H4228" s="219" t="s">
        <v>5990</v>
      </c>
      <c r="I4228" s="220" t="s">
        <v>8341</v>
      </c>
      <c r="J4228" s="221">
        <v>9000</v>
      </c>
      <c r="K4228" s="221">
        <v>1</v>
      </c>
      <c r="L4228" s="221">
        <v>9000</v>
      </c>
    </row>
    <row r="4229" spans="1:12" s="167" customFormat="1">
      <c r="A4229" s="218" t="str">
        <f t="shared" si="28"/>
        <v>O221015058312일반상품</v>
      </c>
      <c r="B4229" s="219" t="s">
        <v>8280</v>
      </c>
      <c r="C4229" s="219" t="s">
        <v>8023</v>
      </c>
      <c r="D4229" s="219" t="s">
        <v>8065</v>
      </c>
      <c r="E4229" s="219" t="s">
        <v>7707</v>
      </c>
      <c r="F4229" s="219" t="s">
        <v>6394</v>
      </c>
      <c r="G4229" s="219" t="s">
        <v>7867</v>
      </c>
      <c r="H4229" s="219" t="s">
        <v>5990</v>
      </c>
      <c r="I4229" s="220" t="s">
        <v>9016</v>
      </c>
      <c r="J4229" s="221">
        <v>26780</v>
      </c>
      <c r="K4229" s="221">
        <v>1</v>
      </c>
      <c r="L4229" s="221">
        <v>26780</v>
      </c>
    </row>
    <row r="4230" spans="1:12" s="167" customFormat="1">
      <c r="A4230" s="218" t="str">
        <f t="shared" si="28"/>
        <v>O221015058312일반상품</v>
      </c>
      <c r="B4230" s="219" t="s">
        <v>8280</v>
      </c>
      <c r="C4230" s="219" t="s">
        <v>8023</v>
      </c>
      <c r="D4230" s="219" t="s">
        <v>8065</v>
      </c>
      <c r="E4230" s="219" t="s">
        <v>7707</v>
      </c>
      <c r="F4230" s="219" t="s">
        <v>6394</v>
      </c>
      <c r="G4230" s="219" t="s">
        <v>7867</v>
      </c>
      <c r="H4230" s="219" t="s">
        <v>5990</v>
      </c>
      <c r="I4230" s="220" t="s">
        <v>8502</v>
      </c>
      <c r="J4230" s="221">
        <v>21810</v>
      </c>
      <c r="K4230" s="221">
        <v>1</v>
      </c>
      <c r="L4230" s="221">
        <v>21810</v>
      </c>
    </row>
    <row r="4231" spans="1:12" s="167" customFormat="1">
      <c r="A4231" s="218" t="str">
        <f t="shared" si="28"/>
        <v>O221015058312일반상품</v>
      </c>
      <c r="B4231" s="219" t="s">
        <v>8280</v>
      </c>
      <c r="C4231" s="219" t="s">
        <v>8023</v>
      </c>
      <c r="D4231" s="219" t="s">
        <v>8065</v>
      </c>
      <c r="E4231" s="219" t="s">
        <v>7707</v>
      </c>
      <c r="F4231" s="219" t="s">
        <v>6394</v>
      </c>
      <c r="G4231" s="219" t="s">
        <v>7867</v>
      </c>
      <c r="H4231" s="219" t="s">
        <v>5990</v>
      </c>
      <c r="I4231" s="220" t="s">
        <v>8523</v>
      </c>
      <c r="J4231" s="221">
        <v>3600</v>
      </c>
      <c r="K4231" s="221">
        <v>3</v>
      </c>
      <c r="L4231" s="221">
        <v>10800</v>
      </c>
    </row>
    <row r="4232" spans="1:12" s="167" customFormat="1">
      <c r="A4232" s="218" t="str">
        <f t="shared" si="28"/>
        <v>O221015058312일반상품</v>
      </c>
      <c r="B4232" s="219" t="s">
        <v>8280</v>
      </c>
      <c r="C4232" s="219" t="s">
        <v>8023</v>
      </c>
      <c r="D4232" s="219" t="s">
        <v>8065</v>
      </c>
      <c r="E4232" s="219" t="s">
        <v>7707</v>
      </c>
      <c r="F4232" s="219" t="s">
        <v>6394</v>
      </c>
      <c r="G4232" s="219" t="s">
        <v>7867</v>
      </c>
      <c r="H4232" s="219" t="s">
        <v>5990</v>
      </c>
      <c r="I4232" s="220" t="s">
        <v>8427</v>
      </c>
      <c r="J4232" s="221">
        <v>4500</v>
      </c>
      <c r="K4232" s="221">
        <v>5</v>
      </c>
      <c r="L4232" s="221">
        <v>22500</v>
      </c>
    </row>
    <row r="4233" spans="1:12" s="167" customFormat="1">
      <c r="A4233" s="218" t="str">
        <f t="shared" si="28"/>
        <v>O221015058312일반상품</v>
      </c>
      <c r="B4233" s="219" t="s">
        <v>8280</v>
      </c>
      <c r="C4233" s="219" t="s">
        <v>8023</v>
      </c>
      <c r="D4233" s="219" t="s">
        <v>8065</v>
      </c>
      <c r="E4233" s="219" t="s">
        <v>7707</v>
      </c>
      <c r="F4233" s="219" t="s">
        <v>6394</v>
      </c>
      <c r="G4233" s="219" t="s">
        <v>7867</v>
      </c>
      <c r="H4233" s="219" t="s">
        <v>5990</v>
      </c>
      <c r="I4233" s="220" t="s">
        <v>8868</v>
      </c>
      <c r="J4233" s="221">
        <v>16255</v>
      </c>
      <c r="K4233" s="221">
        <v>3</v>
      </c>
      <c r="L4233" s="221">
        <v>48765</v>
      </c>
    </row>
    <row r="4234" spans="1:12" s="167" customFormat="1">
      <c r="A4234" s="218" t="str">
        <f t="shared" si="28"/>
        <v>O221015058312일반상품</v>
      </c>
      <c r="B4234" s="219" t="s">
        <v>8280</v>
      </c>
      <c r="C4234" s="219" t="s">
        <v>8023</v>
      </c>
      <c r="D4234" s="219" t="s">
        <v>8065</v>
      </c>
      <c r="E4234" s="219" t="s">
        <v>7707</v>
      </c>
      <c r="F4234" s="219" t="s">
        <v>6394</v>
      </c>
      <c r="G4234" s="219" t="s">
        <v>7867</v>
      </c>
      <c r="H4234" s="219" t="s">
        <v>5990</v>
      </c>
      <c r="I4234" s="220" t="s">
        <v>8739</v>
      </c>
      <c r="J4234" s="221">
        <v>20000</v>
      </c>
      <c r="K4234" s="221">
        <v>2</v>
      </c>
      <c r="L4234" s="221">
        <v>40000</v>
      </c>
    </row>
    <row r="4235" spans="1:12" s="167" customFormat="1">
      <c r="A4235" s="218" t="str">
        <f t="shared" si="28"/>
        <v>O221015058312일반상품</v>
      </c>
      <c r="B4235" s="219" t="s">
        <v>8280</v>
      </c>
      <c r="C4235" s="219" t="s">
        <v>8023</v>
      </c>
      <c r="D4235" s="219" t="s">
        <v>8065</v>
      </c>
      <c r="E4235" s="219" t="s">
        <v>7707</v>
      </c>
      <c r="F4235" s="219" t="s">
        <v>6394</v>
      </c>
      <c r="G4235" s="219" t="s">
        <v>7867</v>
      </c>
      <c r="H4235" s="219" t="s">
        <v>5990</v>
      </c>
      <c r="I4235" s="220" t="s">
        <v>7259</v>
      </c>
      <c r="J4235" s="221">
        <v>6350</v>
      </c>
      <c r="K4235" s="221">
        <v>3</v>
      </c>
      <c r="L4235" s="221">
        <v>19050</v>
      </c>
    </row>
    <row r="4236" spans="1:12" s="167" customFormat="1">
      <c r="A4236" s="218" t="str">
        <f t="shared" si="28"/>
        <v>O221015058312일반상품</v>
      </c>
      <c r="B4236" s="219" t="s">
        <v>8280</v>
      </c>
      <c r="C4236" s="219" t="s">
        <v>8023</v>
      </c>
      <c r="D4236" s="219" t="s">
        <v>8065</v>
      </c>
      <c r="E4236" s="219" t="s">
        <v>7707</v>
      </c>
      <c r="F4236" s="219" t="s">
        <v>6394</v>
      </c>
      <c r="G4236" s="219" t="s">
        <v>7867</v>
      </c>
      <c r="H4236" s="219" t="s">
        <v>5990</v>
      </c>
      <c r="I4236" s="220" t="s">
        <v>9017</v>
      </c>
      <c r="J4236" s="221">
        <v>2100</v>
      </c>
      <c r="K4236" s="221">
        <v>1</v>
      </c>
      <c r="L4236" s="221">
        <v>2100</v>
      </c>
    </row>
    <row r="4237" spans="1:12" s="167" customFormat="1">
      <c r="A4237" s="218" t="str">
        <f t="shared" si="28"/>
        <v>O221015058312일반상품</v>
      </c>
      <c r="B4237" s="219" t="s">
        <v>8280</v>
      </c>
      <c r="C4237" s="219" t="s">
        <v>8023</v>
      </c>
      <c r="D4237" s="219" t="s">
        <v>8065</v>
      </c>
      <c r="E4237" s="219" t="s">
        <v>7707</v>
      </c>
      <c r="F4237" s="219" t="s">
        <v>6394</v>
      </c>
      <c r="G4237" s="219" t="s">
        <v>7867</v>
      </c>
      <c r="H4237" s="219" t="s">
        <v>5990</v>
      </c>
      <c r="I4237" s="220" t="s">
        <v>8428</v>
      </c>
      <c r="J4237" s="221">
        <v>10800</v>
      </c>
      <c r="K4237" s="221">
        <v>2</v>
      </c>
      <c r="L4237" s="221">
        <v>21600</v>
      </c>
    </row>
    <row r="4238" spans="1:12" s="167" customFormat="1">
      <c r="A4238" s="218" t="str">
        <f t="shared" si="28"/>
        <v>O221015058312일반상품</v>
      </c>
      <c r="B4238" s="219" t="s">
        <v>8280</v>
      </c>
      <c r="C4238" s="219" t="s">
        <v>8023</v>
      </c>
      <c r="D4238" s="219" t="s">
        <v>8065</v>
      </c>
      <c r="E4238" s="219" t="s">
        <v>7707</v>
      </c>
      <c r="F4238" s="219" t="s">
        <v>6394</v>
      </c>
      <c r="G4238" s="219" t="s">
        <v>7867</v>
      </c>
      <c r="H4238" s="219" t="s">
        <v>5990</v>
      </c>
      <c r="I4238" s="220" t="s">
        <v>8030</v>
      </c>
      <c r="J4238" s="221">
        <v>12500</v>
      </c>
      <c r="K4238" s="221">
        <v>1</v>
      </c>
      <c r="L4238" s="221">
        <v>12500</v>
      </c>
    </row>
    <row r="4239" spans="1:12" s="167" customFormat="1">
      <c r="A4239" s="218" t="str">
        <f t="shared" si="28"/>
        <v>O221015058312일반상품</v>
      </c>
      <c r="B4239" s="219" t="s">
        <v>8280</v>
      </c>
      <c r="C4239" s="219" t="s">
        <v>8023</v>
      </c>
      <c r="D4239" s="219" t="s">
        <v>8065</v>
      </c>
      <c r="E4239" s="219" t="s">
        <v>7707</v>
      </c>
      <c r="F4239" s="219" t="s">
        <v>6394</v>
      </c>
      <c r="G4239" s="219" t="s">
        <v>7867</v>
      </c>
      <c r="H4239" s="219" t="s">
        <v>5990</v>
      </c>
      <c r="I4239" s="220" t="s">
        <v>9018</v>
      </c>
      <c r="J4239" s="221">
        <v>15600</v>
      </c>
      <c r="K4239" s="221">
        <v>2</v>
      </c>
      <c r="L4239" s="221">
        <v>31200</v>
      </c>
    </row>
    <row r="4240" spans="1:12" s="167" customFormat="1">
      <c r="A4240" s="218" t="str">
        <f t="shared" si="28"/>
        <v>O221015058312일반상품</v>
      </c>
      <c r="B4240" s="219" t="s">
        <v>8280</v>
      </c>
      <c r="C4240" s="219" t="s">
        <v>8023</v>
      </c>
      <c r="D4240" s="219" t="s">
        <v>8065</v>
      </c>
      <c r="E4240" s="219" t="s">
        <v>7707</v>
      </c>
      <c r="F4240" s="219" t="s">
        <v>6394</v>
      </c>
      <c r="G4240" s="219" t="s">
        <v>7867</v>
      </c>
      <c r="H4240" s="219" t="s">
        <v>5990</v>
      </c>
      <c r="I4240" s="220" t="s">
        <v>8893</v>
      </c>
      <c r="J4240" s="221">
        <v>19720</v>
      </c>
      <c r="K4240" s="221">
        <v>1</v>
      </c>
      <c r="L4240" s="221">
        <v>19720</v>
      </c>
    </row>
    <row r="4241" spans="1:12" s="167" customFormat="1">
      <c r="A4241" s="218" t="str">
        <f t="shared" si="28"/>
        <v>O221015058312일반상품</v>
      </c>
      <c r="B4241" s="219" t="s">
        <v>8280</v>
      </c>
      <c r="C4241" s="219" t="s">
        <v>8023</v>
      </c>
      <c r="D4241" s="219" t="s">
        <v>8065</v>
      </c>
      <c r="E4241" s="219" t="s">
        <v>7707</v>
      </c>
      <c r="F4241" s="219" t="s">
        <v>6394</v>
      </c>
      <c r="G4241" s="219" t="s">
        <v>7867</v>
      </c>
      <c r="H4241" s="219" t="s">
        <v>5990</v>
      </c>
      <c r="I4241" s="220" t="s">
        <v>8354</v>
      </c>
      <c r="J4241" s="221">
        <v>5670</v>
      </c>
      <c r="K4241" s="221">
        <v>1</v>
      </c>
      <c r="L4241" s="221">
        <v>5670</v>
      </c>
    </row>
    <row r="4242" spans="1:12" s="167" customFormat="1">
      <c r="A4242" s="218" t="str">
        <f t="shared" si="28"/>
        <v>O221015058312일반상품</v>
      </c>
      <c r="B4242" s="219" t="s">
        <v>8280</v>
      </c>
      <c r="C4242" s="219" t="s">
        <v>8023</v>
      </c>
      <c r="D4242" s="219" t="s">
        <v>8065</v>
      </c>
      <c r="E4242" s="219" t="s">
        <v>7707</v>
      </c>
      <c r="F4242" s="219" t="s">
        <v>6394</v>
      </c>
      <c r="G4242" s="219" t="s">
        <v>7867</v>
      </c>
      <c r="H4242" s="219" t="s">
        <v>5990</v>
      </c>
      <c r="I4242" s="220" t="s">
        <v>8509</v>
      </c>
      <c r="J4242" s="221">
        <v>1680</v>
      </c>
      <c r="K4242" s="221">
        <v>5</v>
      </c>
      <c r="L4242" s="221">
        <v>8400</v>
      </c>
    </row>
    <row r="4243" spans="1:12" s="167" customFormat="1">
      <c r="A4243" s="218" t="str">
        <f t="shared" si="28"/>
        <v>O221015058311일반상품</v>
      </c>
      <c r="B4243" s="219" t="s">
        <v>8281</v>
      </c>
      <c r="C4243" s="219" t="s">
        <v>8023</v>
      </c>
      <c r="D4243" s="219" t="s">
        <v>8065</v>
      </c>
      <c r="E4243" s="219" t="s">
        <v>7707</v>
      </c>
      <c r="F4243" s="219" t="s">
        <v>6394</v>
      </c>
      <c r="G4243" s="219" t="s">
        <v>7953</v>
      </c>
      <c r="H4243" s="219" t="s">
        <v>5990</v>
      </c>
      <c r="I4243" s="220" t="s">
        <v>8865</v>
      </c>
      <c r="J4243" s="221">
        <v>1070</v>
      </c>
      <c r="K4243" s="221">
        <v>2</v>
      </c>
      <c r="L4243" s="221">
        <v>2140</v>
      </c>
    </row>
    <row r="4244" spans="1:12" s="167" customFormat="1">
      <c r="A4244" s="218" t="str">
        <f t="shared" si="28"/>
        <v>O221015058311일반상품</v>
      </c>
      <c r="B4244" s="219" t="s">
        <v>8281</v>
      </c>
      <c r="C4244" s="219" t="s">
        <v>8023</v>
      </c>
      <c r="D4244" s="219" t="s">
        <v>8065</v>
      </c>
      <c r="E4244" s="219" t="s">
        <v>7707</v>
      </c>
      <c r="F4244" s="219" t="s">
        <v>6394</v>
      </c>
      <c r="G4244" s="219" t="s">
        <v>7953</v>
      </c>
      <c r="H4244" s="219" t="s">
        <v>5990</v>
      </c>
      <c r="I4244" s="220" t="s">
        <v>7245</v>
      </c>
      <c r="J4244" s="221">
        <v>3250</v>
      </c>
      <c r="K4244" s="221">
        <v>1</v>
      </c>
      <c r="L4244" s="221">
        <v>3250</v>
      </c>
    </row>
    <row r="4245" spans="1:12" s="167" customFormat="1">
      <c r="A4245" s="218" t="str">
        <f t="shared" si="28"/>
        <v>O221015058311일반상품</v>
      </c>
      <c r="B4245" s="219" t="s">
        <v>8281</v>
      </c>
      <c r="C4245" s="219" t="s">
        <v>8023</v>
      </c>
      <c r="D4245" s="219" t="s">
        <v>8065</v>
      </c>
      <c r="E4245" s="219" t="s">
        <v>7707</v>
      </c>
      <c r="F4245" s="219" t="s">
        <v>6394</v>
      </c>
      <c r="G4245" s="219" t="s">
        <v>7953</v>
      </c>
      <c r="H4245" s="219" t="s">
        <v>5990</v>
      </c>
      <c r="I4245" s="220" t="s">
        <v>8544</v>
      </c>
      <c r="J4245" s="221">
        <v>2600</v>
      </c>
      <c r="K4245" s="221">
        <v>1</v>
      </c>
      <c r="L4245" s="221">
        <v>2600</v>
      </c>
    </row>
    <row r="4246" spans="1:12" s="167" customFormat="1">
      <c r="A4246" s="218" t="str">
        <f t="shared" si="28"/>
        <v>O221015058311일반상품</v>
      </c>
      <c r="B4246" s="219" t="s">
        <v>8281</v>
      </c>
      <c r="C4246" s="219" t="s">
        <v>8023</v>
      </c>
      <c r="D4246" s="219" t="s">
        <v>8065</v>
      </c>
      <c r="E4246" s="219" t="s">
        <v>7707</v>
      </c>
      <c r="F4246" s="219" t="s">
        <v>6394</v>
      </c>
      <c r="G4246" s="219" t="s">
        <v>7953</v>
      </c>
      <c r="H4246" s="219" t="s">
        <v>5990</v>
      </c>
      <c r="I4246" s="220" t="s">
        <v>9006</v>
      </c>
      <c r="J4246" s="221">
        <v>5600</v>
      </c>
      <c r="K4246" s="221">
        <v>1</v>
      </c>
      <c r="L4246" s="221">
        <v>5600</v>
      </c>
    </row>
    <row r="4247" spans="1:12" s="167" customFormat="1">
      <c r="A4247" s="218" t="str">
        <f t="shared" si="28"/>
        <v>O221015058311일반상품</v>
      </c>
      <c r="B4247" s="219" t="s">
        <v>8281</v>
      </c>
      <c r="C4247" s="219" t="s">
        <v>8023</v>
      </c>
      <c r="D4247" s="219" t="s">
        <v>8065</v>
      </c>
      <c r="E4247" s="219" t="s">
        <v>7707</v>
      </c>
      <c r="F4247" s="219" t="s">
        <v>6394</v>
      </c>
      <c r="G4247" s="219" t="s">
        <v>7953</v>
      </c>
      <c r="H4247" s="219" t="s">
        <v>5990</v>
      </c>
      <c r="I4247" s="220" t="s">
        <v>7211</v>
      </c>
      <c r="J4247" s="221">
        <v>9000</v>
      </c>
      <c r="K4247" s="221">
        <v>2</v>
      </c>
      <c r="L4247" s="221">
        <v>18000</v>
      </c>
    </row>
    <row r="4248" spans="1:12" s="167" customFormat="1">
      <c r="A4248" s="218" t="str">
        <f t="shared" si="28"/>
        <v>O221015058311일반상품</v>
      </c>
      <c r="B4248" s="219" t="s">
        <v>8281</v>
      </c>
      <c r="C4248" s="219" t="s">
        <v>8023</v>
      </c>
      <c r="D4248" s="219" t="s">
        <v>8065</v>
      </c>
      <c r="E4248" s="219" t="s">
        <v>7707</v>
      </c>
      <c r="F4248" s="219" t="s">
        <v>6394</v>
      </c>
      <c r="G4248" s="219" t="s">
        <v>7953</v>
      </c>
      <c r="H4248" s="219" t="s">
        <v>5990</v>
      </c>
      <c r="I4248" s="220" t="s">
        <v>8397</v>
      </c>
      <c r="J4248" s="221">
        <v>10200</v>
      </c>
      <c r="K4248" s="221">
        <v>1</v>
      </c>
      <c r="L4248" s="221">
        <v>10200</v>
      </c>
    </row>
    <row r="4249" spans="1:12" s="167" customFormat="1">
      <c r="A4249" s="218" t="str">
        <f t="shared" si="28"/>
        <v>O221015058311일반상품</v>
      </c>
      <c r="B4249" s="219" t="s">
        <v>8281</v>
      </c>
      <c r="C4249" s="219" t="s">
        <v>8023</v>
      </c>
      <c r="D4249" s="219" t="s">
        <v>8065</v>
      </c>
      <c r="E4249" s="219" t="s">
        <v>7707</v>
      </c>
      <c r="F4249" s="219" t="s">
        <v>6394</v>
      </c>
      <c r="G4249" s="219" t="s">
        <v>7953</v>
      </c>
      <c r="H4249" s="219" t="s">
        <v>5990</v>
      </c>
      <c r="I4249" s="220" t="s">
        <v>8762</v>
      </c>
      <c r="J4249" s="221">
        <v>7270</v>
      </c>
      <c r="K4249" s="221">
        <v>1</v>
      </c>
      <c r="L4249" s="221">
        <v>7270</v>
      </c>
    </row>
    <row r="4250" spans="1:12" s="167" customFormat="1">
      <c r="A4250" s="218" t="str">
        <f t="shared" si="28"/>
        <v>O221015058311일반상품</v>
      </c>
      <c r="B4250" s="219" t="s">
        <v>8281</v>
      </c>
      <c r="C4250" s="219" t="s">
        <v>8023</v>
      </c>
      <c r="D4250" s="219" t="s">
        <v>8065</v>
      </c>
      <c r="E4250" s="219" t="s">
        <v>7707</v>
      </c>
      <c r="F4250" s="219" t="s">
        <v>6394</v>
      </c>
      <c r="G4250" s="219" t="s">
        <v>7953</v>
      </c>
      <c r="H4250" s="219" t="s">
        <v>5990</v>
      </c>
      <c r="I4250" s="220" t="s">
        <v>8037</v>
      </c>
      <c r="J4250" s="221">
        <v>15100</v>
      </c>
      <c r="K4250" s="221">
        <v>3</v>
      </c>
      <c r="L4250" s="221">
        <v>45300</v>
      </c>
    </row>
    <row r="4251" spans="1:12" s="167" customFormat="1">
      <c r="A4251" s="218" t="str">
        <f t="shared" si="28"/>
        <v>O221015058311일반상품</v>
      </c>
      <c r="B4251" s="219" t="s">
        <v>8281</v>
      </c>
      <c r="C4251" s="219" t="s">
        <v>8023</v>
      </c>
      <c r="D4251" s="219" t="s">
        <v>8065</v>
      </c>
      <c r="E4251" s="219" t="s">
        <v>7707</v>
      </c>
      <c r="F4251" s="219" t="s">
        <v>6394</v>
      </c>
      <c r="G4251" s="219" t="s">
        <v>7953</v>
      </c>
      <c r="H4251" s="219" t="s">
        <v>5990</v>
      </c>
      <c r="I4251" s="220" t="s">
        <v>8425</v>
      </c>
      <c r="J4251" s="221">
        <v>3820</v>
      </c>
      <c r="K4251" s="221">
        <v>1</v>
      </c>
      <c r="L4251" s="221">
        <v>3820</v>
      </c>
    </row>
    <row r="4252" spans="1:12" s="167" customFormat="1">
      <c r="A4252" s="218" t="str">
        <f t="shared" si="28"/>
        <v>O221015058311일반상품</v>
      </c>
      <c r="B4252" s="219" t="s">
        <v>8281</v>
      </c>
      <c r="C4252" s="219" t="s">
        <v>8023</v>
      </c>
      <c r="D4252" s="219" t="s">
        <v>8065</v>
      </c>
      <c r="E4252" s="219" t="s">
        <v>7707</v>
      </c>
      <c r="F4252" s="219" t="s">
        <v>6394</v>
      </c>
      <c r="G4252" s="219" t="s">
        <v>7953</v>
      </c>
      <c r="H4252" s="219" t="s">
        <v>5990</v>
      </c>
      <c r="I4252" s="220" t="s">
        <v>7975</v>
      </c>
      <c r="J4252" s="221">
        <v>2780</v>
      </c>
      <c r="K4252" s="221">
        <v>1</v>
      </c>
      <c r="L4252" s="221">
        <v>2780</v>
      </c>
    </row>
    <row r="4253" spans="1:12" s="167" customFormat="1">
      <c r="A4253" s="218" t="str">
        <f t="shared" si="28"/>
        <v>O221015058311일반상품</v>
      </c>
      <c r="B4253" s="219" t="s">
        <v>8281</v>
      </c>
      <c r="C4253" s="219" t="s">
        <v>8023</v>
      </c>
      <c r="D4253" s="219" t="s">
        <v>8065</v>
      </c>
      <c r="E4253" s="219" t="s">
        <v>7707</v>
      </c>
      <c r="F4253" s="219" t="s">
        <v>6394</v>
      </c>
      <c r="G4253" s="219" t="s">
        <v>7953</v>
      </c>
      <c r="H4253" s="219" t="s">
        <v>5990</v>
      </c>
      <c r="I4253" s="220" t="s">
        <v>7225</v>
      </c>
      <c r="J4253" s="221">
        <v>3910</v>
      </c>
      <c r="K4253" s="221">
        <v>1</v>
      </c>
      <c r="L4253" s="221">
        <v>3910</v>
      </c>
    </row>
    <row r="4254" spans="1:12" s="167" customFormat="1">
      <c r="A4254" s="218" t="str">
        <f t="shared" si="28"/>
        <v>O221015058311일반상품</v>
      </c>
      <c r="B4254" s="219" t="s">
        <v>8281</v>
      </c>
      <c r="C4254" s="219" t="s">
        <v>8023</v>
      </c>
      <c r="D4254" s="219" t="s">
        <v>8065</v>
      </c>
      <c r="E4254" s="219" t="s">
        <v>7707</v>
      </c>
      <c r="F4254" s="219" t="s">
        <v>6394</v>
      </c>
      <c r="G4254" s="219" t="s">
        <v>7953</v>
      </c>
      <c r="H4254" s="219" t="s">
        <v>5990</v>
      </c>
      <c r="I4254" s="220" t="s">
        <v>8328</v>
      </c>
      <c r="J4254" s="221">
        <v>3910</v>
      </c>
      <c r="K4254" s="221">
        <v>1</v>
      </c>
      <c r="L4254" s="221">
        <v>3910</v>
      </c>
    </row>
    <row r="4255" spans="1:12" s="167" customFormat="1">
      <c r="A4255" s="218" t="str">
        <f t="shared" si="28"/>
        <v>O221015058311일반상품</v>
      </c>
      <c r="B4255" s="219" t="s">
        <v>8281</v>
      </c>
      <c r="C4255" s="219" t="s">
        <v>8023</v>
      </c>
      <c r="D4255" s="219" t="s">
        <v>8065</v>
      </c>
      <c r="E4255" s="219" t="s">
        <v>7707</v>
      </c>
      <c r="F4255" s="219" t="s">
        <v>6394</v>
      </c>
      <c r="G4255" s="219" t="s">
        <v>7953</v>
      </c>
      <c r="H4255" s="219" t="s">
        <v>5990</v>
      </c>
      <c r="I4255" s="220" t="s">
        <v>8041</v>
      </c>
      <c r="J4255" s="221">
        <v>8400</v>
      </c>
      <c r="K4255" s="221">
        <v>3</v>
      </c>
      <c r="L4255" s="221">
        <v>25200</v>
      </c>
    </row>
    <row r="4256" spans="1:12" s="167" customFormat="1">
      <c r="A4256" s="218" t="str">
        <f t="shared" si="28"/>
        <v>O221015058311일반상품</v>
      </c>
      <c r="B4256" s="219" t="s">
        <v>8281</v>
      </c>
      <c r="C4256" s="219" t="s">
        <v>8023</v>
      </c>
      <c r="D4256" s="219" t="s">
        <v>8065</v>
      </c>
      <c r="E4256" s="219" t="s">
        <v>7707</v>
      </c>
      <c r="F4256" s="219" t="s">
        <v>6394</v>
      </c>
      <c r="G4256" s="219" t="s">
        <v>7953</v>
      </c>
      <c r="H4256" s="219" t="s">
        <v>5990</v>
      </c>
      <c r="I4256" s="220" t="s">
        <v>7198</v>
      </c>
      <c r="J4256" s="221">
        <v>2850</v>
      </c>
      <c r="K4256" s="221">
        <v>2</v>
      </c>
      <c r="L4256" s="221">
        <v>5700</v>
      </c>
    </row>
    <row r="4257" spans="1:12" s="167" customFormat="1">
      <c r="A4257" s="218" t="str">
        <f t="shared" si="28"/>
        <v>O221015058311일반상품</v>
      </c>
      <c r="B4257" s="219" t="s">
        <v>8281</v>
      </c>
      <c r="C4257" s="219" t="s">
        <v>8023</v>
      </c>
      <c r="D4257" s="219" t="s">
        <v>8065</v>
      </c>
      <c r="E4257" s="219" t="s">
        <v>7707</v>
      </c>
      <c r="F4257" s="219" t="s">
        <v>6394</v>
      </c>
      <c r="G4257" s="219" t="s">
        <v>7953</v>
      </c>
      <c r="H4257" s="219" t="s">
        <v>5990</v>
      </c>
      <c r="I4257" s="220" t="s">
        <v>7239</v>
      </c>
      <c r="J4257" s="221">
        <v>6100</v>
      </c>
      <c r="K4257" s="221">
        <v>1</v>
      </c>
      <c r="L4257" s="221">
        <v>6100</v>
      </c>
    </row>
    <row r="4258" spans="1:12" s="167" customFormat="1">
      <c r="A4258" s="218" t="str">
        <f t="shared" si="28"/>
        <v>O221015058311일반상품</v>
      </c>
      <c r="B4258" s="219" t="s">
        <v>8281</v>
      </c>
      <c r="C4258" s="219" t="s">
        <v>8023</v>
      </c>
      <c r="D4258" s="219" t="s">
        <v>8065</v>
      </c>
      <c r="E4258" s="219" t="s">
        <v>7707</v>
      </c>
      <c r="F4258" s="219" t="s">
        <v>6394</v>
      </c>
      <c r="G4258" s="219" t="s">
        <v>7953</v>
      </c>
      <c r="H4258" s="219" t="s">
        <v>5990</v>
      </c>
      <c r="I4258" s="220" t="s">
        <v>8524</v>
      </c>
      <c r="J4258" s="221">
        <v>5800</v>
      </c>
      <c r="K4258" s="221">
        <v>1</v>
      </c>
      <c r="L4258" s="221">
        <v>5800</v>
      </c>
    </row>
    <row r="4259" spans="1:12" s="167" customFormat="1">
      <c r="A4259" s="218" t="str">
        <f t="shared" si="28"/>
        <v>O221015058311일반상품</v>
      </c>
      <c r="B4259" s="219" t="s">
        <v>8281</v>
      </c>
      <c r="C4259" s="219" t="s">
        <v>8023</v>
      </c>
      <c r="D4259" s="219" t="s">
        <v>8065</v>
      </c>
      <c r="E4259" s="219" t="s">
        <v>7707</v>
      </c>
      <c r="F4259" s="219" t="s">
        <v>6394</v>
      </c>
      <c r="G4259" s="219" t="s">
        <v>7953</v>
      </c>
      <c r="H4259" s="219" t="s">
        <v>5990</v>
      </c>
      <c r="I4259" s="220" t="s">
        <v>8452</v>
      </c>
      <c r="J4259" s="221">
        <v>22090</v>
      </c>
      <c r="K4259" s="221">
        <v>2</v>
      </c>
      <c r="L4259" s="221">
        <v>44180</v>
      </c>
    </row>
    <row r="4260" spans="1:12" s="167" customFormat="1">
      <c r="A4260" s="218" t="str">
        <f t="shared" si="28"/>
        <v>O221015058311일반상품</v>
      </c>
      <c r="B4260" s="219" t="s">
        <v>8281</v>
      </c>
      <c r="C4260" s="219" t="s">
        <v>8023</v>
      </c>
      <c r="D4260" s="219" t="s">
        <v>8065</v>
      </c>
      <c r="E4260" s="219" t="s">
        <v>7707</v>
      </c>
      <c r="F4260" s="219" t="s">
        <v>6394</v>
      </c>
      <c r="G4260" s="219" t="s">
        <v>7953</v>
      </c>
      <c r="H4260" s="219" t="s">
        <v>5990</v>
      </c>
      <c r="I4260" s="220" t="s">
        <v>7201</v>
      </c>
      <c r="J4260" s="221">
        <v>12480</v>
      </c>
      <c r="K4260" s="221">
        <v>3</v>
      </c>
      <c r="L4260" s="221">
        <v>37440</v>
      </c>
    </row>
    <row r="4261" spans="1:12" s="167" customFormat="1">
      <c r="A4261" s="218" t="str">
        <f t="shared" si="28"/>
        <v>O221015058311일반상품</v>
      </c>
      <c r="B4261" s="219" t="s">
        <v>8281</v>
      </c>
      <c r="C4261" s="219" t="s">
        <v>8023</v>
      </c>
      <c r="D4261" s="219" t="s">
        <v>8065</v>
      </c>
      <c r="E4261" s="219" t="s">
        <v>7707</v>
      </c>
      <c r="F4261" s="219" t="s">
        <v>6394</v>
      </c>
      <c r="G4261" s="219" t="s">
        <v>7953</v>
      </c>
      <c r="H4261" s="219" t="s">
        <v>5990</v>
      </c>
      <c r="I4261" s="220" t="s">
        <v>8323</v>
      </c>
      <c r="J4261" s="221">
        <v>15400</v>
      </c>
      <c r="K4261" s="221">
        <v>1</v>
      </c>
      <c r="L4261" s="221">
        <v>15400</v>
      </c>
    </row>
    <row r="4262" spans="1:12" s="167" customFormat="1">
      <c r="A4262" s="218" t="str">
        <f t="shared" si="28"/>
        <v>O221015058311일반상품</v>
      </c>
      <c r="B4262" s="219" t="s">
        <v>8281</v>
      </c>
      <c r="C4262" s="219" t="s">
        <v>8023</v>
      </c>
      <c r="D4262" s="219" t="s">
        <v>8065</v>
      </c>
      <c r="E4262" s="219" t="s">
        <v>7707</v>
      </c>
      <c r="F4262" s="219" t="s">
        <v>6394</v>
      </c>
      <c r="G4262" s="219" t="s">
        <v>7953</v>
      </c>
      <c r="H4262" s="219" t="s">
        <v>5990</v>
      </c>
      <c r="I4262" s="220" t="s">
        <v>8870</v>
      </c>
      <c r="J4262" s="221">
        <v>1070</v>
      </c>
      <c r="K4262" s="221">
        <v>3</v>
      </c>
      <c r="L4262" s="221">
        <v>3210</v>
      </c>
    </row>
    <row r="4263" spans="1:12" s="167" customFormat="1">
      <c r="A4263" s="218" t="str">
        <f t="shared" si="28"/>
        <v>O221015058311일반상품</v>
      </c>
      <c r="B4263" s="219" t="s">
        <v>8281</v>
      </c>
      <c r="C4263" s="219" t="s">
        <v>8023</v>
      </c>
      <c r="D4263" s="219" t="s">
        <v>8065</v>
      </c>
      <c r="E4263" s="219" t="s">
        <v>7707</v>
      </c>
      <c r="F4263" s="219" t="s">
        <v>6394</v>
      </c>
      <c r="G4263" s="219" t="s">
        <v>7953</v>
      </c>
      <c r="H4263" s="219" t="s">
        <v>5990</v>
      </c>
      <c r="I4263" s="220" t="s">
        <v>8896</v>
      </c>
      <c r="J4263" s="221">
        <v>9300</v>
      </c>
      <c r="K4263" s="221">
        <v>1</v>
      </c>
      <c r="L4263" s="221">
        <v>9300</v>
      </c>
    </row>
    <row r="4264" spans="1:12" s="167" customFormat="1">
      <c r="A4264" s="218" t="str">
        <f t="shared" si="28"/>
        <v>O221015058311일반상품</v>
      </c>
      <c r="B4264" s="219" t="s">
        <v>8281</v>
      </c>
      <c r="C4264" s="219" t="s">
        <v>8023</v>
      </c>
      <c r="D4264" s="219" t="s">
        <v>8065</v>
      </c>
      <c r="E4264" s="219" t="s">
        <v>7707</v>
      </c>
      <c r="F4264" s="219" t="s">
        <v>6394</v>
      </c>
      <c r="G4264" s="219" t="s">
        <v>7953</v>
      </c>
      <c r="H4264" s="219" t="s">
        <v>5990</v>
      </c>
      <c r="I4264" s="220" t="s">
        <v>8879</v>
      </c>
      <c r="J4264" s="221">
        <v>4010</v>
      </c>
      <c r="K4264" s="221">
        <v>1</v>
      </c>
      <c r="L4264" s="221">
        <v>4010</v>
      </c>
    </row>
    <row r="4265" spans="1:12" s="167" customFormat="1">
      <c r="A4265" s="218" t="str">
        <f t="shared" si="28"/>
        <v>O221015058311일반상품</v>
      </c>
      <c r="B4265" s="219" t="s">
        <v>8281</v>
      </c>
      <c r="C4265" s="219" t="s">
        <v>8023</v>
      </c>
      <c r="D4265" s="219" t="s">
        <v>8065</v>
      </c>
      <c r="E4265" s="219" t="s">
        <v>7707</v>
      </c>
      <c r="F4265" s="219" t="s">
        <v>6394</v>
      </c>
      <c r="G4265" s="219" t="s">
        <v>7953</v>
      </c>
      <c r="H4265" s="219" t="s">
        <v>5990</v>
      </c>
      <c r="I4265" s="220" t="s">
        <v>7264</v>
      </c>
      <c r="J4265" s="221">
        <v>15920</v>
      </c>
      <c r="K4265" s="221">
        <v>1</v>
      </c>
      <c r="L4265" s="221">
        <v>15920</v>
      </c>
    </row>
    <row r="4266" spans="1:12" s="167" customFormat="1">
      <c r="A4266" s="218" t="str">
        <f t="shared" si="28"/>
        <v>O221015058311일반상품</v>
      </c>
      <c r="B4266" s="219" t="s">
        <v>8281</v>
      </c>
      <c r="C4266" s="219" t="s">
        <v>8023</v>
      </c>
      <c r="D4266" s="219" t="s">
        <v>8065</v>
      </c>
      <c r="E4266" s="219" t="s">
        <v>7707</v>
      </c>
      <c r="F4266" s="219" t="s">
        <v>6394</v>
      </c>
      <c r="G4266" s="219" t="s">
        <v>7953</v>
      </c>
      <c r="H4266" s="219" t="s">
        <v>5990</v>
      </c>
      <c r="I4266" s="220" t="s">
        <v>7193</v>
      </c>
      <c r="J4266" s="221">
        <v>1900</v>
      </c>
      <c r="K4266" s="221">
        <v>1</v>
      </c>
      <c r="L4266" s="221">
        <v>1900</v>
      </c>
    </row>
    <row r="4267" spans="1:12" s="167" customFormat="1">
      <c r="A4267" s="218" t="str">
        <f t="shared" si="28"/>
        <v>O221015058311일반상품</v>
      </c>
      <c r="B4267" s="219" t="s">
        <v>8281</v>
      </c>
      <c r="C4267" s="219" t="s">
        <v>8023</v>
      </c>
      <c r="D4267" s="219" t="s">
        <v>8065</v>
      </c>
      <c r="E4267" s="219" t="s">
        <v>7707</v>
      </c>
      <c r="F4267" s="219" t="s">
        <v>6394</v>
      </c>
      <c r="G4267" s="219" t="s">
        <v>7953</v>
      </c>
      <c r="H4267" s="219" t="s">
        <v>5990</v>
      </c>
      <c r="I4267" s="220" t="s">
        <v>8745</v>
      </c>
      <c r="J4267" s="221">
        <v>2480</v>
      </c>
      <c r="K4267" s="221">
        <v>1</v>
      </c>
      <c r="L4267" s="221">
        <v>2480</v>
      </c>
    </row>
    <row r="4268" spans="1:12" s="167" customFormat="1">
      <c r="A4268" s="218" t="str">
        <f t="shared" si="28"/>
        <v>O221015058311일반상품</v>
      </c>
      <c r="B4268" s="219" t="s">
        <v>8281</v>
      </c>
      <c r="C4268" s="219" t="s">
        <v>8023</v>
      </c>
      <c r="D4268" s="219" t="s">
        <v>8065</v>
      </c>
      <c r="E4268" s="219" t="s">
        <v>7707</v>
      </c>
      <c r="F4268" s="219" t="s">
        <v>6394</v>
      </c>
      <c r="G4268" s="219" t="s">
        <v>7953</v>
      </c>
      <c r="H4268" s="219" t="s">
        <v>5990</v>
      </c>
      <c r="I4268" s="220" t="s">
        <v>8458</v>
      </c>
      <c r="J4268" s="221">
        <v>5600</v>
      </c>
      <c r="K4268" s="221">
        <v>1</v>
      </c>
      <c r="L4268" s="221">
        <v>5600</v>
      </c>
    </row>
    <row r="4269" spans="1:12" s="167" customFormat="1">
      <c r="A4269" s="218" t="str">
        <f t="shared" si="28"/>
        <v>O221015058311일반상품</v>
      </c>
      <c r="B4269" s="219" t="s">
        <v>8281</v>
      </c>
      <c r="C4269" s="219" t="s">
        <v>8023</v>
      </c>
      <c r="D4269" s="219" t="s">
        <v>8065</v>
      </c>
      <c r="E4269" s="219" t="s">
        <v>7707</v>
      </c>
      <c r="F4269" s="219" t="s">
        <v>6394</v>
      </c>
      <c r="G4269" s="219" t="s">
        <v>7953</v>
      </c>
      <c r="H4269" s="219" t="s">
        <v>5990</v>
      </c>
      <c r="I4269" s="220" t="s">
        <v>8515</v>
      </c>
      <c r="J4269" s="221">
        <v>4100</v>
      </c>
      <c r="K4269" s="221">
        <v>1</v>
      </c>
      <c r="L4269" s="221">
        <v>4100</v>
      </c>
    </row>
    <row r="4270" spans="1:12" s="167" customFormat="1">
      <c r="A4270" s="218" t="str">
        <f t="shared" si="28"/>
        <v>O221015058311일반상품</v>
      </c>
      <c r="B4270" s="219" t="s">
        <v>8281</v>
      </c>
      <c r="C4270" s="219" t="s">
        <v>8023</v>
      </c>
      <c r="D4270" s="219" t="s">
        <v>8065</v>
      </c>
      <c r="E4270" s="219" t="s">
        <v>7707</v>
      </c>
      <c r="F4270" s="219" t="s">
        <v>6394</v>
      </c>
      <c r="G4270" s="219" t="s">
        <v>7953</v>
      </c>
      <c r="H4270" s="219" t="s">
        <v>5990</v>
      </c>
      <c r="I4270" s="220" t="s">
        <v>8407</v>
      </c>
      <c r="J4270" s="221">
        <v>1200</v>
      </c>
      <c r="K4270" s="221">
        <v>1</v>
      </c>
      <c r="L4270" s="221">
        <v>1200</v>
      </c>
    </row>
    <row r="4271" spans="1:12" s="167" customFormat="1">
      <c r="A4271" s="218" t="str">
        <f t="shared" si="28"/>
        <v>O221015058311일반상품</v>
      </c>
      <c r="B4271" s="219" t="s">
        <v>8281</v>
      </c>
      <c r="C4271" s="219" t="s">
        <v>8023</v>
      </c>
      <c r="D4271" s="219" t="s">
        <v>8065</v>
      </c>
      <c r="E4271" s="219" t="s">
        <v>7707</v>
      </c>
      <c r="F4271" s="219" t="s">
        <v>6394</v>
      </c>
      <c r="G4271" s="219" t="s">
        <v>7953</v>
      </c>
      <c r="H4271" s="219" t="s">
        <v>5990</v>
      </c>
      <c r="I4271" s="220" t="s">
        <v>8543</v>
      </c>
      <c r="J4271" s="221">
        <v>3400</v>
      </c>
      <c r="K4271" s="221">
        <v>1</v>
      </c>
      <c r="L4271" s="221">
        <v>3400</v>
      </c>
    </row>
    <row r="4272" spans="1:12" s="167" customFormat="1">
      <c r="A4272" s="218" t="str">
        <f t="shared" si="28"/>
        <v>O221015058310일반상품</v>
      </c>
      <c r="B4272" s="219" t="s">
        <v>8282</v>
      </c>
      <c r="C4272" s="219" t="s">
        <v>8023</v>
      </c>
      <c r="D4272" s="219" t="s">
        <v>8065</v>
      </c>
      <c r="E4272" s="219" t="s">
        <v>7708</v>
      </c>
      <c r="F4272" s="219" t="s">
        <v>6394</v>
      </c>
      <c r="G4272" s="219" t="s">
        <v>8043</v>
      </c>
      <c r="H4272" s="219" t="s">
        <v>5990</v>
      </c>
      <c r="I4272" s="220" t="s">
        <v>8930</v>
      </c>
      <c r="J4272" s="221">
        <v>23200</v>
      </c>
      <c r="K4272" s="221">
        <v>1</v>
      </c>
      <c r="L4272" s="221">
        <v>23200</v>
      </c>
    </row>
    <row r="4273" spans="1:12" s="167" customFormat="1">
      <c r="A4273" s="218" t="str">
        <f t="shared" si="28"/>
        <v>O221015058310일반상품</v>
      </c>
      <c r="B4273" s="219" t="s">
        <v>8282</v>
      </c>
      <c r="C4273" s="219" t="s">
        <v>8023</v>
      </c>
      <c r="D4273" s="219" t="s">
        <v>8065</v>
      </c>
      <c r="E4273" s="219" t="s">
        <v>7708</v>
      </c>
      <c r="F4273" s="219" t="s">
        <v>6394</v>
      </c>
      <c r="G4273" s="219" t="s">
        <v>8043</v>
      </c>
      <c r="H4273" s="219" t="s">
        <v>5990</v>
      </c>
      <c r="I4273" s="220" t="s">
        <v>9019</v>
      </c>
      <c r="J4273" s="221">
        <v>23200</v>
      </c>
      <c r="K4273" s="221">
        <v>1</v>
      </c>
      <c r="L4273" s="221">
        <v>23200</v>
      </c>
    </row>
    <row r="4274" spans="1:12" s="167" customFormat="1">
      <c r="A4274" s="218" t="str">
        <f t="shared" si="28"/>
        <v>O221015058310일반상품</v>
      </c>
      <c r="B4274" s="219" t="s">
        <v>8282</v>
      </c>
      <c r="C4274" s="219" t="s">
        <v>8023</v>
      </c>
      <c r="D4274" s="219" t="s">
        <v>8065</v>
      </c>
      <c r="E4274" s="219" t="s">
        <v>7708</v>
      </c>
      <c r="F4274" s="219" t="s">
        <v>6394</v>
      </c>
      <c r="G4274" s="219" t="s">
        <v>8043</v>
      </c>
      <c r="H4274" s="219" t="s">
        <v>5990</v>
      </c>
      <c r="I4274" s="220" t="s">
        <v>7190</v>
      </c>
      <c r="J4274" s="221">
        <v>4430</v>
      </c>
      <c r="K4274" s="221">
        <v>1</v>
      </c>
      <c r="L4274" s="221">
        <v>4430</v>
      </c>
    </row>
    <row r="4275" spans="1:12" s="167" customFormat="1">
      <c r="A4275" s="218" t="str">
        <f t="shared" si="28"/>
        <v>O221015058310일반상품</v>
      </c>
      <c r="B4275" s="219" t="s">
        <v>8282</v>
      </c>
      <c r="C4275" s="219" t="s">
        <v>8023</v>
      </c>
      <c r="D4275" s="219" t="s">
        <v>8065</v>
      </c>
      <c r="E4275" s="219" t="s">
        <v>7708</v>
      </c>
      <c r="F4275" s="219" t="s">
        <v>6394</v>
      </c>
      <c r="G4275" s="219" t="s">
        <v>8043</v>
      </c>
      <c r="H4275" s="219" t="s">
        <v>5990</v>
      </c>
      <c r="I4275" s="220" t="s">
        <v>7292</v>
      </c>
      <c r="J4275" s="221">
        <v>400</v>
      </c>
      <c r="K4275" s="221">
        <v>1</v>
      </c>
      <c r="L4275" s="221">
        <v>400</v>
      </c>
    </row>
    <row r="4276" spans="1:12" s="167" customFormat="1">
      <c r="A4276" s="218" t="str">
        <f t="shared" si="28"/>
        <v>O221015058310일반상품</v>
      </c>
      <c r="B4276" s="219" t="s">
        <v>8282</v>
      </c>
      <c r="C4276" s="219" t="s">
        <v>8023</v>
      </c>
      <c r="D4276" s="219" t="s">
        <v>8065</v>
      </c>
      <c r="E4276" s="219" t="s">
        <v>7708</v>
      </c>
      <c r="F4276" s="219" t="s">
        <v>6394</v>
      </c>
      <c r="G4276" s="219" t="s">
        <v>8043</v>
      </c>
      <c r="H4276" s="219" t="s">
        <v>5990</v>
      </c>
      <c r="I4276" s="220" t="s">
        <v>8426</v>
      </c>
      <c r="J4276" s="221">
        <v>2850</v>
      </c>
      <c r="K4276" s="221">
        <v>2</v>
      </c>
      <c r="L4276" s="221">
        <v>5700</v>
      </c>
    </row>
    <row r="4277" spans="1:12" s="167" customFormat="1">
      <c r="A4277" s="218" t="str">
        <f t="shared" si="28"/>
        <v>O221015058310일반상품</v>
      </c>
      <c r="B4277" s="219" t="s">
        <v>8282</v>
      </c>
      <c r="C4277" s="219" t="s">
        <v>8023</v>
      </c>
      <c r="D4277" s="219" t="s">
        <v>8065</v>
      </c>
      <c r="E4277" s="219" t="s">
        <v>7708</v>
      </c>
      <c r="F4277" s="219" t="s">
        <v>6394</v>
      </c>
      <c r="G4277" s="219" t="s">
        <v>8043</v>
      </c>
      <c r="H4277" s="219" t="s">
        <v>5990</v>
      </c>
      <c r="I4277" s="220" t="s">
        <v>7253</v>
      </c>
      <c r="J4277" s="221">
        <v>2850</v>
      </c>
      <c r="K4277" s="221">
        <v>2</v>
      </c>
      <c r="L4277" s="221">
        <v>5700</v>
      </c>
    </row>
    <row r="4278" spans="1:12" s="167" customFormat="1">
      <c r="A4278" s="218" t="str">
        <f t="shared" si="28"/>
        <v>O221015058310일반상품</v>
      </c>
      <c r="B4278" s="219" t="s">
        <v>8282</v>
      </c>
      <c r="C4278" s="219" t="s">
        <v>8023</v>
      </c>
      <c r="D4278" s="219" t="s">
        <v>8065</v>
      </c>
      <c r="E4278" s="219" t="s">
        <v>7708</v>
      </c>
      <c r="F4278" s="219" t="s">
        <v>6394</v>
      </c>
      <c r="G4278" s="219" t="s">
        <v>8043</v>
      </c>
      <c r="H4278" s="219" t="s">
        <v>5990</v>
      </c>
      <c r="I4278" s="220" t="s">
        <v>7254</v>
      </c>
      <c r="J4278" s="221">
        <v>2850</v>
      </c>
      <c r="K4278" s="221">
        <v>2</v>
      </c>
      <c r="L4278" s="221">
        <v>5700</v>
      </c>
    </row>
    <row r="4279" spans="1:12" s="167" customFormat="1">
      <c r="A4279" s="218" t="str">
        <f t="shared" si="28"/>
        <v>O221015058310일반상품</v>
      </c>
      <c r="B4279" s="219" t="s">
        <v>8282</v>
      </c>
      <c r="C4279" s="219" t="s">
        <v>8023</v>
      </c>
      <c r="D4279" s="219" t="s">
        <v>8065</v>
      </c>
      <c r="E4279" s="219" t="s">
        <v>7708</v>
      </c>
      <c r="F4279" s="219" t="s">
        <v>6394</v>
      </c>
      <c r="G4279" s="219" t="s">
        <v>8043</v>
      </c>
      <c r="H4279" s="219" t="s">
        <v>5990</v>
      </c>
      <c r="I4279" s="220" t="s">
        <v>8670</v>
      </c>
      <c r="J4279" s="221">
        <v>1890</v>
      </c>
      <c r="K4279" s="221">
        <v>1</v>
      </c>
      <c r="L4279" s="221">
        <v>1890</v>
      </c>
    </row>
    <row r="4280" spans="1:12" s="167" customFormat="1">
      <c r="A4280" s="218" t="str">
        <f t="shared" si="28"/>
        <v>O221015058310일반상품</v>
      </c>
      <c r="B4280" s="219" t="s">
        <v>8282</v>
      </c>
      <c r="C4280" s="219" t="s">
        <v>8023</v>
      </c>
      <c r="D4280" s="219" t="s">
        <v>8065</v>
      </c>
      <c r="E4280" s="219" t="s">
        <v>7708</v>
      </c>
      <c r="F4280" s="219" t="s">
        <v>6394</v>
      </c>
      <c r="G4280" s="219" t="s">
        <v>8043</v>
      </c>
      <c r="H4280" s="219" t="s">
        <v>5990</v>
      </c>
      <c r="I4280" s="220" t="s">
        <v>8380</v>
      </c>
      <c r="J4280" s="221">
        <v>4450</v>
      </c>
      <c r="K4280" s="221">
        <v>2</v>
      </c>
      <c r="L4280" s="221">
        <v>8900</v>
      </c>
    </row>
    <row r="4281" spans="1:12" s="167" customFormat="1">
      <c r="A4281" s="218" t="str">
        <f t="shared" si="28"/>
        <v>O221015058310일반상품</v>
      </c>
      <c r="B4281" s="219" t="s">
        <v>8282</v>
      </c>
      <c r="C4281" s="219" t="s">
        <v>8023</v>
      </c>
      <c r="D4281" s="219" t="s">
        <v>8065</v>
      </c>
      <c r="E4281" s="219" t="s">
        <v>7708</v>
      </c>
      <c r="F4281" s="219" t="s">
        <v>6394</v>
      </c>
      <c r="G4281" s="219" t="s">
        <v>8043</v>
      </c>
      <c r="H4281" s="219" t="s">
        <v>5990</v>
      </c>
      <c r="I4281" s="220" t="s">
        <v>8360</v>
      </c>
      <c r="J4281" s="221">
        <v>6490</v>
      </c>
      <c r="K4281" s="221">
        <v>1</v>
      </c>
      <c r="L4281" s="221">
        <v>6490</v>
      </c>
    </row>
    <row r="4282" spans="1:12" s="167" customFormat="1">
      <c r="A4282" s="218" t="str">
        <f t="shared" si="28"/>
        <v>O221015058309일반상품</v>
      </c>
      <c r="B4282" s="219" t="s">
        <v>8283</v>
      </c>
      <c r="C4282" s="219" t="s">
        <v>8023</v>
      </c>
      <c r="D4282" s="219" t="s">
        <v>8065</v>
      </c>
      <c r="E4282" s="219" t="s">
        <v>7707</v>
      </c>
      <c r="F4282" s="219" t="s">
        <v>6394</v>
      </c>
      <c r="G4282" s="219" t="s">
        <v>7755</v>
      </c>
      <c r="H4282" s="219" t="s">
        <v>5990</v>
      </c>
      <c r="I4282" s="220" t="s">
        <v>8711</v>
      </c>
      <c r="J4282" s="221">
        <v>4000</v>
      </c>
      <c r="K4282" s="221">
        <v>1</v>
      </c>
      <c r="L4282" s="221">
        <v>4000</v>
      </c>
    </row>
    <row r="4283" spans="1:12" s="167" customFormat="1">
      <c r="A4283" s="218" t="str">
        <f t="shared" si="28"/>
        <v>O221015058309일반상품</v>
      </c>
      <c r="B4283" s="219" t="s">
        <v>8283</v>
      </c>
      <c r="C4283" s="219" t="s">
        <v>8023</v>
      </c>
      <c r="D4283" s="219" t="s">
        <v>8065</v>
      </c>
      <c r="E4283" s="219" t="s">
        <v>7707</v>
      </c>
      <c r="F4283" s="219" t="s">
        <v>6394</v>
      </c>
      <c r="G4283" s="219" t="s">
        <v>7755</v>
      </c>
      <c r="H4283" s="219" t="s">
        <v>5990</v>
      </c>
      <c r="I4283" s="220" t="s">
        <v>7188</v>
      </c>
      <c r="J4283" s="221">
        <v>5800</v>
      </c>
      <c r="K4283" s="221">
        <v>1</v>
      </c>
      <c r="L4283" s="221">
        <v>5800</v>
      </c>
    </row>
    <row r="4284" spans="1:12" s="167" customFormat="1">
      <c r="A4284" s="218" t="str">
        <f t="shared" ref="A4284:A4347" si="29">B4284&amp;H4284</f>
        <v>O221015058309일반상품</v>
      </c>
      <c r="B4284" s="219" t="s">
        <v>8283</v>
      </c>
      <c r="C4284" s="219" t="s">
        <v>8023</v>
      </c>
      <c r="D4284" s="219" t="s">
        <v>8065</v>
      </c>
      <c r="E4284" s="219" t="s">
        <v>7707</v>
      </c>
      <c r="F4284" s="219" t="s">
        <v>6394</v>
      </c>
      <c r="G4284" s="219" t="s">
        <v>7755</v>
      </c>
      <c r="H4284" s="219" t="s">
        <v>5990</v>
      </c>
      <c r="I4284" s="220" t="s">
        <v>8692</v>
      </c>
      <c r="J4284" s="221">
        <v>17000</v>
      </c>
      <c r="K4284" s="221">
        <v>1</v>
      </c>
      <c r="L4284" s="221">
        <v>17000</v>
      </c>
    </row>
    <row r="4285" spans="1:12" s="167" customFormat="1">
      <c r="A4285" s="218" t="str">
        <f t="shared" si="29"/>
        <v>O221015058309일반상품</v>
      </c>
      <c r="B4285" s="219" t="s">
        <v>8283</v>
      </c>
      <c r="C4285" s="219" t="s">
        <v>8023</v>
      </c>
      <c r="D4285" s="219" t="s">
        <v>8065</v>
      </c>
      <c r="E4285" s="219" t="s">
        <v>7707</v>
      </c>
      <c r="F4285" s="219" t="s">
        <v>6394</v>
      </c>
      <c r="G4285" s="219" t="s">
        <v>7755</v>
      </c>
      <c r="H4285" s="219" t="s">
        <v>5990</v>
      </c>
      <c r="I4285" s="220" t="s">
        <v>8817</v>
      </c>
      <c r="J4285" s="221">
        <v>11000</v>
      </c>
      <c r="K4285" s="221">
        <v>1</v>
      </c>
      <c r="L4285" s="221">
        <v>11000</v>
      </c>
    </row>
    <row r="4286" spans="1:12" s="167" customFormat="1">
      <c r="A4286" s="218" t="str">
        <f t="shared" si="29"/>
        <v>O221015058309일반상품</v>
      </c>
      <c r="B4286" s="219" t="s">
        <v>8283</v>
      </c>
      <c r="C4286" s="219" t="s">
        <v>8023</v>
      </c>
      <c r="D4286" s="219" t="s">
        <v>8065</v>
      </c>
      <c r="E4286" s="219" t="s">
        <v>7707</v>
      </c>
      <c r="F4286" s="219" t="s">
        <v>6394</v>
      </c>
      <c r="G4286" s="219" t="s">
        <v>7755</v>
      </c>
      <c r="H4286" s="219" t="s">
        <v>5990</v>
      </c>
      <c r="I4286" s="220" t="s">
        <v>7292</v>
      </c>
      <c r="J4286" s="221">
        <v>400</v>
      </c>
      <c r="K4286" s="221">
        <v>1</v>
      </c>
      <c r="L4286" s="221">
        <v>400</v>
      </c>
    </row>
    <row r="4287" spans="1:12" s="167" customFormat="1">
      <c r="A4287" s="218" t="str">
        <f t="shared" si="29"/>
        <v>O221015058309일반상품</v>
      </c>
      <c r="B4287" s="219" t="s">
        <v>8283</v>
      </c>
      <c r="C4287" s="219" t="s">
        <v>8023</v>
      </c>
      <c r="D4287" s="219" t="s">
        <v>8065</v>
      </c>
      <c r="E4287" s="219" t="s">
        <v>7707</v>
      </c>
      <c r="F4287" s="219" t="s">
        <v>6394</v>
      </c>
      <c r="G4287" s="219" t="s">
        <v>7755</v>
      </c>
      <c r="H4287" s="219" t="s">
        <v>5990</v>
      </c>
      <c r="I4287" s="220" t="s">
        <v>7211</v>
      </c>
      <c r="J4287" s="221">
        <v>9000</v>
      </c>
      <c r="K4287" s="221">
        <v>1</v>
      </c>
      <c r="L4287" s="221">
        <v>9000</v>
      </c>
    </row>
    <row r="4288" spans="1:12" s="167" customFormat="1">
      <c r="A4288" s="218" t="str">
        <f t="shared" si="29"/>
        <v>O221015058309일반상품</v>
      </c>
      <c r="B4288" s="219" t="s">
        <v>8283</v>
      </c>
      <c r="C4288" s="219" t="s">
        <v>8023</v>
      </c>
      <c r="D4288" s="219" t="s">
        <v>8065</v>
      </c>
      <c r="E4288" s="219" t="s">
        <v>7707</v>
      </c>
      <c r="F4288" s="219" t="s">
        <v>6394</v>
      </c>
      <c r="G4288" s="219" t="s">
        <v>7755</v>
      </c>
      <c r="H4288" s="219" t="s">
        <v>5990</v>
      </c>
      <c r="I4288" s="220" t="s">
        <v>8320</v>
      </c>
      <c r="J4288" s="221">
        <v>3610</v>
      </c>
      <c r="K4288" s="221">
        <v>1</v>
      </c>
      <c r="L4288" s="221">
        <v>3610</v>
      </c>
    </row>
    <row r="4289" spans="1:12" s="167" customFormat="1">
      <c r="A4289" s="218" t="str">
        <f t="shared" si="29"/>
        <v>O221015058309일반상품</v>
      </c>
      <c r="B4289" s="219" t="s">
        <v>8283</v>
      </c>
      <c r="C4289" s="219" t="s">
        <v>8023</v>
      </c>
      <c r="D4289" s="219" t="s">
        <v>8065</v>
      </c>
      <c r="E4289" s="219" t="s">
        <v>7707</v>
      </c>
      <c r="F4289" s="219" t="s">
        <v>6394</v>
      </c>
      <c r="G4289" s="219" t="s">
        <v>7755</v>
      </c>
      <c r="H4289" s="219" t="s">
        <v>5990</v>
      </c>
      <c r="I4289" s="220" t="s">
        <v>8847</v>
      </c>
      <c r="J4289" s="221">
        <v>1960</v>
      </c>
      <c r="K4289" s="221">
        <v>1</v>
      </c>
      <c r="L4289" s="221">
        <v>1960</v>
      </c>
    </row>
    <row r="4290" spans="1:12" s="167" customFormat="1">
      <c r="A4290" s="218" t="str">
        <f t="shared" si="29"/>
        <v>O221015058309일반상품</v>
      </c>
      <c r="B4290" s="219" t="s">
        <v>8283</v>
      </c>
      <c r="C4290" s="219" t="s">
        <v>8023</v>
      </c>
      <c r="D4290" s="219" t="s">
        <v>8065</v>
      </c>
      <c r="E4290" s="219" t="s">
        <v>7707</v>
      </c>
      <c r="F4290" s="219" t="s">
        <v>6394</v>
      </c>
      <c r="G4290" s="219" t="s">
        <v>7755</v>
      </c>
      <c r="H4290" s="219" t="s">
        <v>5990</v>
      </c>
      <c r="I4290" s="220" t="s">
        <v>8349</v>
      </c>
      <c r="J4290" s="221">
        <v>6200</v>
      </c>
      <c r="K4290" s="221">
        <v>1</v>
      </c>
      <c r="L4290" s="221">
        <v>6200</v>
      </c>
    </row>
    <row r="4291" spans="1:12" s="167" customFormat="1">
      <c r="A4291" s="218" t="str">
        <f t="shared" si="29"/>
        <v>O221015058309일반상품</v>
      </c>
      <c r="B4291" s="219" t="s">
        <v>8283</v>
      </c>
      <c r="C4291" s="219" t="s">
        <v>8023</v>
      </c>
      <c r="D4291" s="219" t="s">
        <v>8065</v>
      </c>
      <c r="E4291" s="219" t="s">
        <v>7707</v>
      </c>
      <c r="F4291" s="219" t="s">
        <v>6394</v>
      </c>
      <c r="G4291" s="219" t="s">
        <v>7755</v>
      </c>
      <c r="H4291" s="219" t="s">
        <v>5990</v>
      </c>
      <c r="I4291" s="220" t="s">
        <v>8438</v>
      </c>
      <c r="J4291" s="221">
        <v>1100</v>
      </c>
      <c r="K4291" s="221">
        <v>1</v>
      </c>
      <c r="L4291" s="221">
        <v>1100</v>
      </c>
    </row>
    <row r="4292" spans="1:12" s="167" customFormat="1">
      <c r="A4292" s="218" t="str">
        <f t="shared" si="29"/>
        <v>O221015058309일반상품</v>
      </c>
      <c r="B4292" s="219" t="s">
        <v>8283</v>
      </c>
      <c r="C4292" s="219" t="s">
        <v>8023</v>
      </c>
      <c r="D4292" s="219" t="s">
        <v>8065</v>
      </c>
      <c r="E4292" s="219" t="s">
        <v>7707</v>
      </c>
      <c r="F4292" s="219" t="s">
        <v>6394</v>
      </c>
      <c r="G4292" s="219" t="s">
        <v>7755</v>
      </c>
      <c r="H4292" s="219" t="s">
        <v>5990</v>
      </c>
      <c r="I4292" s="220" t="s">
        <v>7198</v>
      </c>
      <c r="J4292" s="221">
        <v>2850</v>
      </c>
      <c r="K4292" s="221">
        <v>1</v>
      </c>
      <c r="L4292" s="221">
        <v>2850</v>
      </c>
    </row>
    <row r="4293" spans="1:12" s="167" customFormat="1">
      <c r="A4293" s="218" t="str">
        <f t="shared" si="29"/>
        <v>O221015058309일반상품</v>
      </c>
      <c r="B4293" s="219" t="s">
        <v>8283</v>
      </c>
      <c r="C4293" s="219" t="s">
        <v>8023</v>
      </c>
      <c r="D4293" s="219" t="s">
        <v>8065</v>
      </c>
      <c r="E4293" s="219" t="s">
        <v>7707</v>
      </c>
      <c r="F4293" s="219" t="s">
        <v>6394</v>
      </c>
      <c r="G4293" s="219" t="s">
        <v>7755</v>
      </c>
      <c r="H4293" s="219" t="s">
        <v>5990</v>
      </c>
      <c r="I4293" s="220" t="s">
        <v>7228</v>
      </c>
      <c r="J4293" s="221">
        <v>1250</v>
      </c>
      <c r="K4293" s="221">
        <v>2</v>
      </c>
      <c r="L4293" s="221">
        <v>2500</v>
      </c>
    </row>
    <row r="4294" spans="1:12" s="167" customFormat="1">
      <c r="A4294" s="218" t="str">
        <f t="shared" si="29"/>
        <v>O221015058309일반상품</v>
      </c>
      <c r="B4294" s="219" t="s">
        <v>8283</v>
      </c>
      <c r="C4294" s="219" t="s">
        <v>8023</v>
      </c>
      <c r="D4294" s="219" t="s">
        <v>8065</v>
      </c>
      <c r="E4294" s="219" t="s">
        <v>7707</v>
      </c>
      <c r="F4294" s="219" t="s">
        <v>6394</v>
      </c>
      <c r="G4294" s="219" t="s">
        <v>7755</v>
      </c>
      <c r="H4294" s="219" t="s">
        <v>5990</v>
      </c>
      <c r="I4294" s="220" t="s">
        <v>7929</v>
      </c>
      <c r="J4294" s="221">
        <v>6000</v>
      </c>
      <c r="K4294" s="221">
        <v>1</v>
      </c>
      <c r="L4294" s="221">
        <v>6000</v>
      </c>
    </row>
    <row r="4295" spans="1:12" s="167" customFormat="1">
      <c r="A4295" s="218" t="str">
        <f t="shared" si="29"/>
        <v>O221015058309일반상품</v>
      </c>
      <c r="B4295" s="219" t="s">
        <v>8283</v>
      </c>
      <c r="C4295" s="219" t="s">
        <v>8023</v>
      </c>
      <c r="D4295" s="219" t="s">
        <v>8065</v>
      </c>
      <c r="E4295" s="219" t="s">
        <v>7707</v>
      </c>
      <c r="F4295" s="219" t="s">
        <v>6394</v>
      </c>
      <c r="G4295" s="219" t="s">
        <v>7755</v>
      </c>
      <c r="H4295" s="219" t="s">
        <v>5990</v>
      </c>
      <c r="I4295" s="220" t="s">
        <v>7923</v>
      </c>
      <c r="J4295" s="221">
        <v>3900</v>
      </c>
      <c r="K4295" s="221">
        <v>1</v>
      </c>
      <c r="L4295" s="221">
        <v>3900</v>
      </c>
    </row>
    <row r="4296" spans="1:12" s="167" customFormat="1">
      <c r="A4296" s="218" t="str">
        <f t="shared" si="29"/>
        <v>O221015058309일반상품</v>
      </c>
      <c r="B4296" s="219" t="s">
        <v>8283</v>
      </c>
      <c r="C4296" s="219" t="s">
        <v>8023</v>
      </c>
      <c r="D4296" s="219" t="s">
        <v>8065</v>
      </c>
      <c r="E4296" s="219" t="s">
        <v>7707</v>
      </c>
      <c r="F4296" s="219" t="s">
        <v>6394</v>
      </c>
      <c r="G4296" s="219" t="s">
        <v>7755</v>
      </c>
      <c r="H4296" s="219" t="s">
        <v>5990</v>
      </c>
      <c r="I4296" s="220" t="s">
        <v>8975</v>
      </c>
      <c r="J4296" s="221">
        <v>2970</v>
      </c>
      <c r="K4296" s="221">
        <v>1</v>
      </c>
      <c r="L4296" s="221">
        <v>2970</v>
      </c>
    </row>
    <row r="4297" spans="1:12" s="167" customFormat="1">
      <c r="A4297" s="218" t="str">
        <f t="shared" si="29"/>
        <v>O221015058309일반상품</v>
      </c>
      <c r="B4297" s="219" t="s">
        <v>8283</v>
      </c>
      <c r="C4297" s="219" t="s">
        <v>8023</v>
      </c>
      <c r="D4297" s="219" t="s">
        <v>8065</v>
      </c>
      <c r="E4297" s="219" t="s">
        <v>7707</v>
      </c>
      <c r="F4297" s="219" t="s">
        <v>6394</v>
      </c>
      <c r="G4297" s="219" t="s">
        <v>7755</v>
      </c>
      <c r="H4297" s="219" t="s">
        <v>5990</v>
      </c>
      <c r="I4297" s="220" t="s">
        <v>8706</v>
      </c>
      <c r="J4297" s="221">
        <v>5200</v>
      </c>
      <c r="K4297" s="221">
        <v>1</v>
      </c>
      <c r="L4297" s="221">
        <v>5200</v>
      </c>
    </row>
    <row r="4298" spans="1:12" s="167" customFormat="1">
      <c r="A4298" s="218" t="str">
        <f t="shared" si="29"/>
        <v>O221015058309일반상품</v>
      </c>
      <c r="B4298" s="219" t="s">
        <v>8283</v>
      </c>
      <c r="C4298" s="219" t="s">
        <v>8023</v>
      </c>
      <c r="D4298" s="219" t="s">
        <v>8065</v>
      </c>
      <c r="E4298" s="219" t="s">
        <v>7707</v>
      </c>
      <c r="F4298" s="219" t="s">
        <v>6394</v>
      </c>
      <c r="G4298" s="219" t="s">
        <v>7755</v>
      </c>
      <c r="H4298" s="219" t="s">
        <v>5990</v>
      </c>
      <c r="I4298" s="220" t="s">
        <v>8649</v>
      </c>
      <c r="J4298" s="221">
        <v>7200</v>
      </c>
      <c r="K4298" s="221">
        <v>1</v>
      </c>
      <c r="L4298" s="221">
        <v>7200</v>
      </c>
    </row>
    <row r="4299" spans="1:12" s="167" customFormat="1">
      <c r="A4299" s="218" t="str">
        <f t="shared" si="29"/>
        <v>O221015058309일반상품</v>
      </c>
      <c r="B4299" s="219" t="s">
        <v>8283</v>
      </c>
      <c r="C4299" s="219" t="s">
        <v>8023</v>
      </c>
      <c r="D4299" s="219" t="s">
        <v>8065</v>
      </c>
      <c r="E4299" s="219" t="s">
        <v>7707</v>
      </c>
      <c r="F4299" s="219" t="s">
        <v>6394</v>
      </c>
      <c r="G4299" s="219" t="s">
        <v>7755</v>
      </c>
      <c r="H4299" s="219" t="s">
        <v>5990</v>
      </c>
      <c r="I4299" s="220" t="s">
        <v>8862</v>
      </c>
      <c r="J4299" s="221">
        <v>9300</v>
      </c>
      <c r="K4299" s="221">
        <v>1</v>
      </c>
      <c r="L4299" s="221">
        <v>9300</v>
      </c>
    </row>
    <row r="4300" spans="1:12" s="167" customFormat="1">
      <c r="A4300" s="218" t="str">
        <f t="shared" si="29"/>
        <v>O221015058309일반상품</v>
      </c>
      <c r="B4300" s="219" t="s">
        <v>8283</v>
      </c>
      <c r="C4300" s="219" t="s">
        <v>8023</v>
      </c>
      <c r="D4300" s="219" t="s">
        <v>8065</v>
      </c>
      <c r="E4300" s="219" t="s">
        <v>7707</v>
      </c>
      <c r="F4300" s="219" t="s">
        <v>6394</v>
      </c>
      <c r="G4300" s="219" t="s">
        <v>7755</v>
      </c>
      <c r="H4300" s="219" t="s">
        <v>5990</v>
      </c>
      <c r="I4300" s="220" t="s">
        <v>7263</v>
      </c>
      <c r="J4300" s="221">
        <v>9900</v>
      </c>
      <c r="K4300" s="221">
        <v>1</v>
      </c>
      <c r="L4300" s="221">
        <v>9900</v>
      </c>
    </row>
    <row r="4301" spans="1:12" s="167" customFormat="1">
      <c r="A4301" s="218" t="str">
        <f t="shared" si="29"/>
        <v>O221015058309일반상품</v>
      </c>
      <c r="B4301" s="219" t="s">
        <v>8283</v>
      </c>
      <c r="C4301" s="219" t="s">
        <v>8023</v>
      </c>
      <c r="D4301" s="219" t="s">
        <v>8065</v>
      </c>
      <c r="E4301" s="219" t="s">
        <v>7707</v>
      </c>
      <c r="F4301" s="219" t="s">
        <v>6394</v>
      </c>
      <c r="G4301" s="219" t="s">
        <v>7755</v>
      </c>
      <c r="H4301" s="219" t="s">
        <v>5990</v>
      </c>
      <c r="I4301" s="220" t="s">
        <v>8746</v>
      </c>
      <c r="J4301" s="221">
        <v>1000</v>
      </c>
      <c r="K4301" s="221">
        <v>1</v>
      </c>
      <c r="L4301" s="221">
        <v>1000</v>
      </c>
    </row>
    <row r="4302" spans="1:12" s="167" customFormat="1">
      <c r="A4302" s="218" t="str">
        <f t="shared" si="29"/>
        <v>O221015058309일반상품</v>
      </c>
      <c r="B4302" s="219" t="s">
        <v>8283</v>
      </c>
      <c r="C4302" s="219" t="s">
        <v>8023</v>
      </c>
      <c r="D4302" s="219" t="s">
        <v>8065</v>
      </c>
      <c r="E4302" s="219" t="s">
        <v>7707</v>
      </c>
      <c r="F4302" s="219" t="s">
        <v>6394</v>
      </c>
      <c r="G4302" s="219" t="s">
        <v>7755</v>
      </c>
      <c r="H4302" s="219" t="s">
        <v>5990</v>
      </c>
      <c r="I4302" s="220" t="s">
        <v>7234</v>
      </c>
      <c r="J4302" s="221">
        <v>6980</v>
      </c>
      <c r="K4302" s="221">
        <v>1</v>
      </c>
      <c r="L4302" s="221">
        <v>6980</v>
      </c>
    </row>
    <row r="4303" spans="1:12" s="167" customFormat="1">
      <c r="A4303" s="218" t="str">
        <f t="shared" si="29"/>
        <v>O221015058308일반상품</v>
      </c>
      <c r="B4303" s="219" t="s">
        <v>8284</v>
      </c>
      <c r="C4303" s="219" t="s">
        <v>8023</v>
      </c>
      <c r="D4303" s="219" t="s">
        <v>8065</v>
      </c>
      <c r="E4303" s="219" t="s">
        <v>7707</v>
      </c>
      <c r="F4303" s="219" t="s">
        <v>7718</v>
      </c>
      <c r="G4303" s="219" t="s">
        <v>7963</v>
      </c>
      <c r="H4303" s="219" t="s">
        <v>5990</v>
      </c>
      <c r="I4303" s="220" t="s">
        <v>8493</v>
      </c>
      <c r="J4303" s="221">
        <v>5700</v>
      </c>
      <c r="K4303" s="221">
        <v>1</v>
      </c>
      <c r="L4303" s="221">
        <v>5700</v>
      </c>
    </row>
    <row r="4304" spans="1:12" s="167" customFormat="1">
      <c r="A4304" s="218" t="str">
        <f t="shared" si="29"/>
        <v>O221015058308일반상품</v>
      </c>
      <c r="B4304" s="219" t="s">
        <v>8284</v>
      </c>
      <c r="C4304" s="219" t="s">
        <v>8023</v>
      </c>
      <c r="D4304" s="219" t="s">
        <v>8065</v>
      </c>
      <c r="E4304" s="219" t="s">
        <v>7707</v>
      </c>
      <c r="F4304" s="219" t="s">
        <v>7718</v>
      </c>
      <c r="G4304" s="219" t="s">
        <v>7963</v>
      </c>
      <c r="H4304" s="219" t="s">
        <v>5990</v>
      </c>
      <c r="I4304" s="220" t="s">
        <v>7980</v>
      </c>
      <c r="J4304" s="221">
        <v>4200</v>
      </c>
      <c r="K4304" s="221">
        <v>1</v>
      </c>
      <c r="L4304" s="221">
        <v>4200</v>
      </c>
    </row>
    <row r="4305" spans="1:12" s="167" customFormat="1">
      <c r="A4305" s="218" t="str">
        <f t="shared" si="29"/>
        <v>O221015058308일반상품</v>
      </c>
      <c r="B4305" s="219" t="s">
        <v>8284</v>
      </c>
      <c r="C4305" s="219" t="s">
        <v>8023</v>
      </c>
      <c r="D4305" s="219" t="s">
        <v>8065</v>
      </c>
      <c r="E4305" s="219" t="s">
        <v>7707</v>
      </c>
      <c r="F4305" s="219" t="s">
        <v>7718</v>
      </c>
      <c r="G4305" s="219" t="s">
        <v>7963</v>
      </c>
      <c r="H4305" s="219" t="s">
        <v>5990</v>
      </c>
      <c r="I4305" s="220" t="s">
        <v>7290</v>
      </c>
      <c r="J4305" s="221">
        <v>2810</v>
      </c>
      <c r="K4305" s="221">
        <v>2</v>
      </c>
      <c r="L4305" s="221">
        <v>5620</v>
      </c>
    </row>
    <row r="4306" spans="1:12" s="167" customFormat="1">
      <c r="A4306" s="218" t="str">
        <f t="shared" si="29"/>
        <v>O221015058308일반상품</v>
      </c>
      <c r="B4306" s="219" t="s">
        <v>8284</v>
      </c>
      <c r="C4306" s="219" t="s">
        <v>8023</v>
      </c>
      <c r="D4306" s="219" t="s">
        <v>8065</v>
      </c>
      <c r="E4306" s="219" t="s">
        <v>7707</v>
      </c>
      <c r="F4306" s="219" t="s">
        <v>7718</v>
      </c>
      <c r="G4306" s="219" t="s">
        <v>7963</v>
      </c>
      <c r="H4306" s="219" t="s">
        <v>5990</v>
      </c>
      <c r="I4306" s="220" t="s">
        <v>8989</v>
      </c>
      <c r="J4306" s="221">
        <v>3800</v>
      </c>
      <c r="K4306" s="221">
        <v>1</v>
      </c>
      <c r="L4306" s="221">
        <v>3800</v>
      </c>
    </row>
    <row r="4307" spans="1:12" s="167" customFormat="1">
      <c r="A4307" s="218" t="str">
        <f t="shared" si="29"/>
        <v>O221015058308일반상품</v>
      </c>
      <c r="B4307" s="219" t="s">
        <v>8284</v>
      </c>
      <c r="C4307" s="219" t="s">
        <v>8023</v>
      </c>
      <c r="D4307" s="219" t="s">
        <v>8065</v>
      </c>
      <c r="E4307" s="219" t="s">
        <v>7707</v>
      </c>
      <c r="F4307" s="219" t="s">
        <v>7718</v>
      </c>
      <c r="G4307" s="219" t="s">
        <v>7963</v>
      </c>
      <c r="H4307" s="219" t="s">
        <v>5990</v>
      </c>
      <c r="I4307" s="220" t="s">
        <v>7190</v>
      </c>
      <c r="J4307" s="221">
        <v>4430</v>
      </c>
      <c r="K4307" s="221">
        <v>2</v>
      </c>
      <c r="L4307" s="221">
        <v>8860</v>
      </c>
    </row>
    <row r="4308" spans="1:12" s="167" customFormat="1">
      <c r="A4308" s="218" t="str">
        <f t="shared" si="29"/>
        <v>O221015058308일반상품</v>
      </c>
      <c r="B4308" s="219" t="s">
        <v>8284</v>
      </c>
      <c r="C4308" s="219" t="s">
        <v>8023</v>
      </c>
      <c r="D4308" s="219" t="s">
        <v>8065</v>
      </c>
      <c r="E4308" s="219" t="s">
        <v>7707</v>
      </c>
      <c r="F4308" s="219" t="s">
        <v>7718</v>
      </c>
      <c r="G4308" s="219" t="s">
        <v>7963</v>
      </c>
      <c r="H4308" s="219" t="s">
        <v>5990</v>
      </c>
      <c r="I4308" s="220" t="s">
        <v>8504</v>
      </c>
      <c r="J4308" s="221">
        <v>4360</v>
      </c>
      <c r="K4308" s="221">
        <v>1</v>
      </c>
      <c r="L4308" s="221">
        <v>4360</v>
      </c>
    </row>
    <row r="4309" spans="1:12" s="167" customFormat="1">
      <c r="A4309" s="218" t="str">
        <f t="shared" si="29"/>
        <v>O221015058308일반상품</v>
      </c>
      <c r="B4309" s="219" t="s">
        <v>8284</v>
      </c>
      <c r="C4309" s="219" t="s">
        <v>8023</v>
      </c>
      <c r="D4309" s="219" t="s">
        <v>8065</v>
      </c>
      <c r="E4309" s="219" t="s">
        <v>7707</v>
      </c>
      <c r="F4309" s="219" t="s">
        <v>7718</v>
      </c>
      <c r="G4309" s="219" t="s">
        <v>7963</v>
      </c>
      <c r="H4309" s="219" t="s">
        <v>5990</v>
      </c>
      <c r="I4309" s="220" t="s">
        <v>8582</v>
      </c>
      <c r="J4309" s="221">
        <v>5240</v>
      </c>
      <c r="K4309" s="221">
        <v>2</v>
      </c>
      <c r="L4309" s="221">
        <v>10480</v>
      </c>
    </row>
    <row r="4310" spans="1:12" s="167" customFormat="1">
      <c r="A4310" s="218" t="str">
        <f t="shared" si="29"/>
        <v>O221015058308일반상품</v>
      </c>
      <c r="B4310" s="219" t="s">
        <v>8284</v>
      </c>
      <c r="C4310" s="219" t="s">
        <v>8023</v>
      </c>
      <c r="D4310" s="219" t="s">
        <v>8065</v>
      </c>
      <c r="E4310" s="219" t="s">
        <v>7707</v>
      </c>
      <c r="F4310" s="219" t="s">
        <v>7718</v>
      </c>
      <c r="G4310" s="219" t="s">
        <v>7963</v>
      </c>
      <c r="H4310" s="219" t="s">
        <v>5990</v>
      </c>
      <c r="I4310" s="220" t="s">
        <v>8465</v>
      </c>
      <c r="J4310" s="221">
        <v>8500</v>
      </c>
      <c r="K4310" s="221">
        <v>1</v>
      </c>
      <c r="L4310" s="221">
        <v>8500</v>
      </c>
    </row>
    <row r="4311" spans="1:12" s="167" customFormat="1">
      <c r="A4311" s="218" t="str">
        <f t="shared" si="29"/>
        <v>O221015058308일반상품</v>
      </c>
      <c r="B4311" s="219" t="s">
        <v>8284</v>
      </c>
      <c r="C4311" s="219" t="s">
        <v>8023</v>
      </c>
      <c r="D4311" s="219" t="s">
        <v>8065</v>
      </c>
      <c r="E4311" s="219" t="s">
        <v>7707</v>
      </c>
      <c r="F4311" s="219" t="s">
        <v>7718</v>
      </c>
      <c r="G4311" s="219" t="s">
        <v>7963</v>
      </c>
      <c r="H4311" s="219" t="s">
        <v>5990</v>
      </c>
      <c r="I4311" s="220" t="s">
        <v>7191</v>
      </c>
      <c r="J4311" s="221">
        <v>13520</v>
      </c>
      <c r="K4311" s="221">
        <v>1</v>
      </c>
      <c r="L4311" s="221">
        <v>13520</v>
      </c>
    </row>
    <row r="4312" spans="1:12" s="167" customFormat="1">
      <c r="A4312" s="218" t="str">
        <f t="shared" si="29"/>
        <v>O221015058308일반상품</v>
      </c>
      <c r="B4312" s="219" t="s">
        <v>8284</v>
      </c>
      <c r="C4312" s="219" t="s">
        <v>8023</v>
      </c>
      <c r="D4312" s="219" t="s">
        <v>8065</v>
      </c>
      <c r="E4312" s="219" t="s">
        <v>7707</v>
      </c>
      <c r="F4312" s="219" t="s">
        <v>7718</v>
      </c>
      <c r="G4312" s="219" t="s">
        <v>7963</v>
      </c>
      <c r="H4312" s="219" t="s">
        <v>5990</v>
      </c>
      <c r="I4312" s="220" t="s">
        <v>8050</v>
      </c>
      <c r="J4312" s="221">
        <v>13810</v>
      </c>
      <c r="K4312" s="221">
        <v>2</v>
      </c>
      <c r="L4312" s="221">
        <v>27620</v>
      </c>
    </row>
    <row r="4313" spans="1:12" s="167" customFormat="1">
      <c r="A4313" s="218" t="str">
        <f t="shared" si="29"/>
        <v>O221015058308일반상품</v>
      </c>
      <c r="B4313" s="219" t="s">
        <v>8284</v>
      </c>
      <c r="C4313" s="219" t="s">
        <v>8023</v>
      </c>
      <c r="D4313" s="219" t="s">
        <v>8065</v>
      </c>
      <c r="E4313" s="219" t="s">
        <v>7707</v>
      </c>
      <c r="F4313" s="219" t="s">
        <v>7718</v>
      </c>
      <c r="G4313" s="219" t="s">
        <v>7963</v>
      </c>
      <c r="H4313" s="219" t="s">
        <v>5990</v>
      </c>
      <c r="I4313" s="220" t="s">
        <v>7252</v>
      </c>
      <c r="J4313" s="221">
        <v>2850</v>
      </c>
      <c r="K4313" s="221">
        <v>2</v>
      </c>
      <c r="L4313" s="221">
        <v>5700</v>
      </c>
    </row>
    <row r="4314" spans="1:12" s="167" customFormat="1">
      <c r="A4314" s="218" t="str">
        <f t="shared" si="29"/>
        <v>O221015058308일반상품</v>
      </c>
      <c r="B4314" s="219" t="s">
        <v>8284</v>
      </c>
      <c r="C4314" s="219" t="s">
        <v>8023</v>
      </c>
      <c r="D4314" s="219" t="s">
        <v>8065</v>
      </c>
      <c r="E4314" s="219" t="s">
        <v>7707</v>
      </c>
      <c r="F4314" s="219" t="s">
        <v>7718</v>
      </c>
      <c r="G4314" s="219" t="s">
        <v>7963</v>
      </c>
      <c r="H4314" s="219" t="s">
        <v>5990</v>
      </c>
      <c r="I4314" s="220" t="s">
        <v>8686</v>
      </c>
      <c r="J4314" s="221">
        <v>11400</v>
      </c>
      <c r="K4314" s="221">
        <v>1</v>
      </c>
      <c r="L4314" s="221">
        <v>11400</v>
      </c>
    </row>
    <row r="4315" spans="1:12" s="167" customFormat="1">
      <c r="A4315" s="218" t="str">
        <f t="shared" si="29"/>
        <v>O221015058308일반상품</v>
      </c>
      <c r="B4315" s="219" t="s">
        <v>8284</v>
      </c>
      <c r="C4315" s="219" t="s">
        <v>8023</v>
      </c>
      <c r="D4315" s="219" t="s">
        <v>8065</v>
      </c>
      <c r="E4315" s="219" t="s">
        <v>7707</v>
      </c>
      <c r="F4315" s="219" t="s">
        <v>7718</v>
      </c>
      <c r="G4315" s="219" t="s">
        <v>7963</v>
      </c>
      <c r="H4315" s="219" t="s">
        <v>5990</v>
      </c>
      <c r="I4315" s="220" t="s">
        <v>8386</v>
      </c>
      <c r="J4315" s="221">
        <v>7880</v>
      </c>
      <c r="K4315" s="221">
        <v>1</v>
      </c>
      <c r="L4315" s="221">
        <v>7880</v>
      </c>
    </row>
    <row r="4316" spans="1:12" s="167" customFormat="1">
      <c r="A4316" s="218" t="str">
        <f t="shared" si="29"/>
        <v>O221015058308일반상품</v>
      </c>
      <c r="B4316" s="219" t="s">
        <v>8284</v>
      </c>
      <c r="C4316" s="219" t="s">
        <v>8023</v>
      </c>
      <c r="D4316" s="219" t="s">
        <v>8065</v>
      </c>
      <c r="E4316" s="219" t="s">
        <v>7707</v>
      </c>
      <c r="F4316" s="219" t="s">
        <v>7718</v>
      </c>
      <c r="G4316" s="219" t="s">
        <v>7963</v>
      </c>
      <c r="H4316" s="219" t="s">
        <v>5990</v>
      </c>
      <c r="I4316" s="220" t="s">
        <v>8388</v>
      </c>
      <c r="J4316" s="221">
        <v>4500</v>
      </c>
      <c r="K4316" s="221">
        <v>1</v>
      </c>
      <c r="L4316" s="221">
        <v>4500</v>
      </c>
    </row>
    <row r="4317" spans="1:12" s="167" customFormat="1">
      <c r="A4317" s="218" t="str">
        <f t="shared" si="29"/>
        <v>O221015058308일반상품</v>
      </c>
      <c r="B4317" s="219" t="s">
        <v>8284</v>
      </c>
      <c r="C4317" s="219" t="s">
        <v>8023</v>
      </c>
      <c r="D4317" s="219" t="s">
        <v>8065</v>
      </c>
      <c r="E4317" s="219" t="s">
        <v>7707</v>
      </c>
      <c r="F4317" s="219" t="s">
        <v>7718</v>
      </c>
      <c r="G4317" s="219" t="s">
        <v>7963</v>
      </c>
      <c r="H4317" s="219" t="s">
        <v>5990</v>
      </c>
      <c r="I4317" s="220" t="s">
        <v>8484</v>
      </c>
      <c r="J4317" s="221">
        <v>4700</v>
      </c>
      <c r="K4317" s="221">
        <v>2</v>
      </c>
      <c r="L4317" s="221">
        <v>9400</v>
      </c>
    </row>
    <row r="4318" spans="1:12" s="167" customFormat="1">
      <c r="A4318" s="218" t="str">
        <f t="shared" si="29"/>
        <v>O221015058308일반상품</v>
      </c>
      <c r="B4318" s="219" t="s">
        <v>8284</v>
      </c>
      <c r="C4318" s="219" t="s">
        <v>8023</v>
      </c>
      <c r="D4318" s="219" t="s">
        <v>8065</v>
      </c>
      <c r="E4318" s="219" t="s">
        <v>7707</v>
      </c>
      <c r="F4318" s="219" t="s">
        <v>7718</v>
      </c>
      <c r="G4318" s="219" t="s">
        <v>7963</v>
      </c>
      <c r="H4318" s="219" t="s">
        <v>5990</v>
      </c>
      <c r="I4318" s="220" t="s">
        <v>8583</v>
      </c>
      <c r="J4318" s="221">
        <v>2090</v>
      </c>
      <c r="K4318" s="221">
        <v>2</v>
      </c>
      <c r="L4318" s="221">
        <v>4180</v>
      </c>
    </row>
    <row r="4319" spans="1:12" s="167" customFormat="1">
      <c r="A4319" s="218" t="str">
        <f t="shared" si="29"/>
        <v>O221015058308일반상품</v>
      </c>
      <c r="B4319" s="219" t="s">
        <v>8284</v>
      </c>
      <c r="C4319" s="219" t="s">
        <v>8023</v>
      </c>
      <c r="D4319" s="219" t="s">
        <v>8065</v>
      </c>
      <c r="E4319" s="219" t="s">
        <v>7707</v>
      </c>
      <c r="F4319" s="219" t="s">
        <v>7718</v>
      </c>
      <c r="G4319" s="219" t="s">
        <v>7963</v>
      </c>
      <c r="H4319" s="219" t="s">
        <v>5990</v>
      </c>
      <c r="I4319" s="220" t="s">
        <v>8401</v>
      </c>
      <c r="J4319" s="221">
        <v>12272</v>
      </c>
      <c r="K4319" s="221">
        <v>1</v>
      </c>
      <c r="L4319" s="221">
        <v>12272</v>
      </c>
    </row>
    <row r="4320" spans="1:12" s="167" customFormat="1">
      <c r="A4320" s="218" t="str">
        <f t="shared" si="29"/>
        <v>O221015058308일반상품</v>
      </c>
      <c r="B4320" s="219" t="s">
        <v>8284</v>
      </c>
      <c r="C4320" s="219" t="s">
        <v>8023</v>
      </c>
      <c r="D4320" s="219" t="s">
        <v>8065</v>
      </c>
      <c r="E4320" s="219" t="s">
        <v>7707</v>
      </c>
      <c r="F4320" s="219" t="s">
        <v>7718</v>
      </c>
      <c r="G4320" s="219" t="s">
        <v>7963</v>
      </c>
      <c r="H4320" s="219" t="s">
        <v>5990</v>
      </c>
      <c r="I4320" s="220" t="s">
        <v>8377</v>
      </c>
      <c r="J4320" s="221">
        <v>49500</v>
      </c>
      <c r="K4320" s="221">
        <v>1</v>
      </c>
      <c r="L4320" s="221">
        <v>49500</v>
      </c>
    </row>
    <row r="4321" spans="1:12" s="167" customFormat="1">
      <c r="A4321" s="218" t="str">
        <f t="shared" si="29"/>
        <v>O221015058308일반상품</v>
      </c>
      <c r="B4321" s="219" t="s">
        <v>8284</v>
      </c>
      <c r="C4321" s="219" t="s">
        <v>8023</v>
      </c>
      <c r="D4321" s="219" t="s">
        <v>8065</v>
      </c>
      <c r="E4321" s="219" t="s">
        <v>7707</v>
      </c>
      <c r="F4321" s="219" t="s">
        <v>7718</v>
      </c>
      <c r="G4321" s="219" t="s">
        <v>7963</v>
      </c>
      <c r="H4321" s="219" t="s">
        <v>5990</v>
      </c>
      <c r="I4321" s="220" t="s">
        <v>7297</v>
      </c>
      <c r="J4321" s="221">
        <v>4980</v>
      </c>
      <c r="K4321" s="221">
        <v>2</v>
      </c>
      <c r="L4321" s="221">
        <v>9960</v>
      </c>
    </row>
    <row r="4322" spans="1:12" s="167" customFormat="1">
      <c r="A4322" s="218" t="str">
        <f t="shared" si="29"/>
        <v>O221015058308일반상품</v>
      </c>
      <c r="B4322" s="219" t="s">
        <v>8284</v>
      </c>
      <c r="C4322" s="219" t="s">
        <v>8023</v>
      </c>
      <c r="D4322" s="219" t="s">
        <v>8065</v>
      </c>
      <c r="E4322" s="219" t="s">
        <v>7707</v>
      </c>
      <c r="F4322" s="219" t="s">
        <v>7718</v>
      </c>
      <c r="G4322" s="219" t="s">
        <v>7963</v>
      </c>
      <c r="H4322" s="219" t="s">
        <v>5990</v>
      </c>
      <c r="I4322" s="220" t="s">
        <v>8332</v>
      </c>
      <c r="J4322" s="221">
        <v>3070</v>
      </c>
      <c r="K4322" s="221">
        <v>1</v>
      </c>
      <c r="L4322" s="221">
        <v>3070</v>
      </c>
    </row>
    <row r="4323" spans="1:12" s="167" customFormat="1">
      <c r="A4323" s="218" t="str">
        <f t="shared" si="29"/>
        <v>O221015058308일반상품</v>
      </c>
      <c r="B4323" s="219" t="s">
        <v>8284</v>
      </c>
      <c r="C4323" s="219" t="s">
        <v>8023</v>
      </c>
      <c r="D4323" s="219" t="s">
        <v>8065</v>
      </c>
      <c r="E4323" s="219" t="s">
        <v>7707</v>
      </c>
      <c r="F4323" s="219" t="s">
        <v>7718</v>
      </c>
      <c r="G4323" s="219" t="s">
        <v>7963</v>
      </c>
      <c r="H4323" s="219" t="s">
        <v>5990</v>
      </c>
      <c r="I4323" s="220" t="s">
        <v>8790</v>
      </c>
      <c r="J4323" s="221">
        <v>4800</v>
      </c>
      <c r="K4323" s="221">
        <v>1</v>
      </c>
      <c r="L4323" s="221">
        <v>4800</v>
      </c>
    </row>
    <row r="4324" spans="1:12" s="167" customFormat="1">
      <c r="A4324" s="218" t="str">
        <f t="shared" si="29"/>
        <v>O221015058308일반상품</v>
      </c>
      <c r="B4324" s="219" t="s">
        <v>8284</v>
      </c>
      <c r="C4324" s="219" t="s">
        <v>8023</v>
      </c>
      <c r="D4324" s="219" t="s">
        <v>8065</v>
      </c>
      <c r="E4324" s="219" t="s">
        <v>7707</v>
      </c>
      <c r="F4324" s="219" t="s">
        <v>7718</v>
      </c>
      <c r="G4324" s="219" t="s">
        <v>7963</v>
      </c>
      <c r="H4324" s="219" t="s">
        <v>5990</v>
      </c>
      <c r="I4324" s="220" t="s">
        <v>8646</v>
      </c>
      <c r="J4324" s="221">
        <v>4200</v>
      </c>
      <c r="K4324" s="221">
        <v>2</v>
      </c>
      <c r="L4324" s="221">
        <v>8400</v>
      </c>
    </row>
    <row r="4325" spans="1:12" s="167" customFormat="1">
      <c r="A4325" s="218" t="str">
        <f t="shared" si="29"/>
        <v>O221015058308일반상품</v>
      </c>
      <c r="B4325" s="219" t="s">
        <v>8284</v>
      </c>
      <c r="C4325" s="219" t="s">
        <v>8023</v>
      </c>
      <c r="D4325" s="219" t="s">
        <v>8065</v>
      </c>
      <c r="E4325" s="219" t="s">
        <v>7707</v>
      </c>
      <c r="F4325" s="219" t="s">
        <v>7718</v>
      </c>
      <c r="G4325" s="219" t="s">
        <v>7963</v>
      </c>
      <c r="H4325" s="219" t="s">
        <v>5990</v>
      </c>
      <c r="I4325" s="220" t="s">
        <v>8567</v>
      </c>
      <c r="J4325" s="221">
        <v>4340</v>
      </c>
      <c r="K4325" s="221">
        <v>2</v>
      </c>
      <c r="L4325" s="221">
        <v>8680</v>
      </c>
    </row>
    <row r="4326" spans="1:12" s="167" customFormat="1">
      <c r="A4326" s="218" t="str">
        <f t="shared" si="29"/>
        <v>O221015058308일반상품</v>
      </c>
      <c r="B4326" s="219" t="s">
        <v>8284</v>
      </c>
      <c r="C4326" s="219" t="s">
        <v>8023</v>
      </c>
      <c r="D4326" s="219" t="s">
        <v>8065</v>
      </c>
      <c r="E4326" s="219" t="s">
        <v>7707</v>
      </c>
      <c r="F4326" s="219" t="s">
        <v>7718</v>
      </c>
      <c r="G4326" s="219" t="s">
        <v>7963</v>
      </c>
      <c r="H4326" s="219" t="s">
        <v>5990</v>
      </c>
      <c r="I4326" s="220" t="s">
        <v>8392</v>
      </c>
      <c r="J4326" s="221">
        <v>3720</v>
      </c>
      <c r="K4326" s="221">
        <v>2</v>
      </c>
      <c r="L4326" s="221">
        <v>7440</v>
      </c>
    </row>
    <row r="4327" spans="1:12" s="167" customFormat="1">
      <c r="A4327" s="218" t="str">
        <f t="shared" si="29"/>
        <v>O221015058308일반상품</v>
      </c>
      <c r="B4327" s="219" t="s">
        <v>8284</v>
      </c>
      <c r="C4327" s="219" t="s">
        <v>8023</v>
      </c>
      <c r="D4327" s="219" t="s">
        <v>8065</v>
      </c>
      <c r="E4327" s="219" t="s">
        <v>7707</v>
      </c>
      <c r="F4327" s="219" t="s">
        <v>7718</v>
      </c>
      <c r="G4327" s="219" t="s">
        <v>7963</v>
      </c>
      <c r="H4327" s="219" t="s">
        <v>5990</v>
      </c>
      <c r="I4327" s="220" t="s">
        <v>8499</v>
      </c>
      <c r="J4327" s="221">
        <v>4400</v>
      </c>
      <c r="K4327" s="221">
        <v>2</v>
      </c>
      <c r="L4327" s="221">
        <v>8800</v>
      </c>
    </row>
    <row r="4328" spans="1:12" s="167" customFormat="1">
      <c r="A4328" s="218" t="str">
        <f t="shared" si="29"/>
        <v>O221015058308일반상품</v>
      </c>
      <c r="B4328" s="219" t="s">
        <v>8284</v>
      </c>
      <c r="C4328" s="219" t="s">
        <v>8023</v>
      </c>
      <c r="D4328" s="219" t="s">
        <v>8065</v>
      </c>
      <c r="E4328" s="219" t="s">
        <v>7707</v>
      </c>
      <c r="F4328" s="219" t="s">
        <v>7718</v>
      </c>
      <c r="G4328" s="219" t="s">
        <v>7963</v>
      </c>
      <c r="H4328" s="219" t="s">
        <v>5990</v>
      </c>
      <c r="I4328" s="220" t="s">
        <v>8569</v>
      </c>
      <c r="J4328" s="221">
        <v>12400</v>
      </c>
      <c r="K4328" s="221">
        <v>2</v>
      </c>
      <c r="L4328" s="221">
        <v>24800</v>
      </c>
    </row>
    <row r="4329" spans="1:12" s="167" customFormat="1">
      <c r="A4329" s="218" t="str">
        <f t="shared" si="29"/>
        <v>O221015058308일반상품</v>
      </c>
      <c r="B4329" s="219" t="s">
        <v>8284</v>
      </c>
      <c r="C4329" s="219" t="s">
        <v>8023</v>
      </c>
      <c r="D4329" s="219" t="s">
        <v>8065</v>
      </c>
      <c r="E4329" s="219" t="s">
        <v>7707</v>
      </c>
      <c r="F4329" s="219" t="s">
        <v>7718</v>
      </c>
      <c r="G4329" s="219" t="s">
        <v>7963</v>
      </c>
      <c r="H4329" s="219" t="s">
        <v>5990</v>
      </c>
      <c r="I4329" s="220" t="s">
        <v>8337</v>
      </c>
      <c r="J4329" s="221">
        <v>6630</v>
      </c>
      <c r="K4329" s="221">
        <v>4</v>
      </c>
      <c r="L4329" s="221">
        <v>26520</v>
      </c>
    </row>
    <row r="4330" spans="1:12" s="167" customFormat="1">
      <c r="A4330" s="218" t="str">
        <f t="shared" si="29"/>
        <v>O221015058307일반상품</v>
      </c>
      <c r="B4330" s="219" t="s">
        <v>8285</v>
      </c>
      <c r="C4330" s="219" t="s">
        <v>8023</v>
      </c>
      <c r="D4330" s="219" t="s">
        <v>8065</v>
      </c>
      <c r="E4330" s="219" t="s">
        <v>7707</v>
      </c>
      <c r="F4330" s="219" t="s">
        <v>7718</v>
      </c>
      <c r="G4330" s="219" t="s">
        <v>7738</v>
      </c>
      <c r="H4330" s="219" t="s">
        <v>5990</v>
      </c>
      <c r="I4330" s="220" t="s">
        <v>8418</v>
      </c>
      <c r="J4330" s="221">
        <v>3170</v>
      </c>
      <c r="K4330" s="221">
        <v>1</v>
      </c>
      <c r="L4330" s="221">
        <v>3170</v>
      </c>
    </row>
    <row r="4331" spans="1:12" s="167" customFormat="1">
      <c r="A4331" s="218" t="str">
        <f t="shared" si="29"/>
        <v>O221015058307일반상품</v>
      </c>
      <c r="B4331" s="219" t="s">
        <v>8285</v>
      </c>
      <c r="C4331" s="219" t="s">
        <v>8023</v>
      </c>
      <c r="D4331" s="219" t="s">
        <v>8065</v>
      </c>
      <c r="E4331" s="219" t="s">
        <v>7707</v>
      </c>
      <c r="F4331" s="219" t="s">
        <v>7718</v>
      </c>
      <c r="G4331" s="219" t="s">
        <v>7738</v>
      </c>
      <c r="H4331" s="219" t="s">
        <v>5990</v>
      </c>
      <c r="I4331" s="220" t="s">
        <v>8419</v>
      </c>
      <c r="J4331" s="221">
        <v>3170</v>
      </c>
      <c r="K4331" s="221">
        <v>1</v>
      </c>
      <c r="L4331" s="221">
        <v>3170</v>
      </c>
    </row>
    <row r="4332" spans="1:12" s="167" customFormat="1">
      <c r="A4332" s="218" t="str">
        <f t="shared" si="29"/>
        <v>O221015058307일반상품</v>
      </c>
      <c r="B4332" s="219" t="s">
        <v>8285</v>
      </c>
      <c r="C4332" s="219" t="s">
        <v>8023</v>
      </c>
      <c r="D4332" s="219" t="s">
        <v>8065</v>
      </c>
      <c r="E4332" s="219" t="s">
        <v>7707</v>
      </c>
      <c r="F4332" s="219" t="s">
        <v>7718</v>
      </c>
      <c r="G4332" s="219" t="s">
        <v>7738</v>
      </c>
      <c r="H4332" s="219" t="s">
        <v>5990</v>
      </c>
      <c r="I4332" s="220" t="s">
        <v>8040</v>
      </c>
      <c r="J4332" s="221">
        <v>2500</v>
      </c>
      <c r="K4332" s="221">
        <v>1</v>
      </c>
      <c r="L4332" s="221">
        <v>2500</v>
      </c>
    </row>
    <row r="4333" spans="1:12" s="167" customFormat="1">
      <c r="A4333" s="218" t="str">
        <f t="shared" si="29"/>
        <v>O221015058307일반상품</v>
      </c>
      <c r="B4333" s="219" t="s">
        <v>8285</v>
      </c>
      <c r="C4333" s="219" t="s">
        <v>8023</v>
      </c>
      <c r="D4333" s="219" t="s">
        <v>8065</v>
      </c>
      <c r="E4333" s="219" t="s">
        <v>7707</v>
      </c>
      <c r="F4333" s="219" t="s">
        <v>7718</v>
      </c>
      <c r="G4333" s="219" t="s">
        <v>7738</v>
      </c>
      <c r="H4333" s="219" t="s">
        <v>5990</v>
      </c>
      <c r="I4333" s="220" t="s">
        <v>8473</v>
      </c>
      <c r="J4333" s="221">
        <v>1100</v>
      </c>
      <c r="K4333" s="221">
        <v>1</v>
      </c>
      <c r="L4333" s="221">
        <v>1100</v>
      </c>
    </row>
    <row r="4334" spans="1:12" s="167" customFormat="1">
      <c r="A4334" s="218" t="str">
        <f t="shared" si="29"/>
        <v>O221015058307일반상품</v>
      </c>
      <c r="B4334" s="219" t="s">
        <v>8285</v>
      </c>
      <c r="C4334" s="219" t="s">
        <v>8023</v>
      </c>
      <c r="D4334" s="219" t="s">
        <v>8065</v>
      </c>
      <c r="E4334" s="219" t="s">
        <v>7707</v>
      </c>
      <c r="F4334" s="219" t="s">
        <v>7718</v>
      </c>
      <c r="G4334" s="219" t="s">
        <v>7738</v>
      </c>
      <c r="H4334" s="219" t="s">
        <v>5990</v>
      </c>
      <c r="I4334" s="220" t="s">
        <v>8034</v>
      </c>
      <c r="J4334" s="221">
        <v>900</v>
      </c>
      <c r="K4334" s="221">
        <v>2</v>
      </c>
      <c r="L4334" s="221">
        <v>1800</v>
      </c>
    </row>
    <row r="4335" spans="1:12" s="167" customFormat="1">
      <c r="A4335" s="218" t="str">
        <f t="shared" si="29"/>
        <v>O221015058307일반상품</v>
      </c>
      <c r="B4335" s="219" t="s">
        <v>8285</v>
      </c>
      <c r="C4335" s="219" t="s">
        <v>8023</v>
      </c>
      <c r="D4335" s="219" t="s">
        <v>8065</v>
      </c>
      <c r="E4335" s="219" t="s">
        <v>7707</v>
      </c>
      <c r="F4335" s="219" t="s">
        <v>7718</v>
      </c>
      <c r="G4335" s="219" t="s">
        <v>7738</v>
      </c>
      <c r="H4335" s="219" t="s">
        <v>5990</v>
      </c>
      <c r="I4335" s="220" t="s">
        <v>7930</v>
      </c>
      <c r="J4335" s="221">
        <v>4200</v>
      </c>
      <c r="K4335" s="221">
        <v>1</v>
      </c>
      <c r="L4335" s="221">
        <v>4200</v>
      </c>
    </row>
    <row r="4336" spans="1:12" s="167" customFormat="1">
      <c r="A4336" s="218" t="str">
        <f t="shared" si="29"/>
        <v>O221015058307일반상품</v>
      </c>
      <c r="B4336" s="219" t="s">
        <v>8285</v>
      </c>
      <c r="C4336" s="219" t="s">
        <v>8023</v>
      </c>
      <c r="D4336" s="219" t="s">
        <v>8065</v>
      </c>
      <c r="E4336" s="219" t="s">
        <v>7707</v>
      </c>
      <c r="F4336" s="219" t="s">
        <v>7718</v>
      </c>
      <c r="G4336" s="219" t="s">
        <v>7738</v>
      </c>
      <c r="H4336" s="219" t="s">
        <v>5990</v>
      </c>
      <c r="I4336" s="220" t="s">
        <v>8383</v>
      </c>
      <c r="J4336" s="221">
        <v>5090</v>
      </c>
      <c r="K4336" s="221">
        <v>1</v>
      </c>
      <c r="L4336" s="221">
        <v>5090</v>
      </c>
    </row>
    <row r="4337" spans="1:12" s="167" customFormat="1">
      <c r="A4337" s="218" t="str">
        <f t="shared" si="29"/>
        <v>O221015058307일반상품</v>
      </c>
      <c r="B4337" s="219" t="s">
        <v>8285</v>
      </c>
      <c r="C4337" s="219" t="s">
        <v>8023</v>
      </c>
      <c r="D4337" s="219" t="s">
        <v>8065</v>
      </c>
      <c r="E4337" s="219" t="s">
        <v>7707</v>
      </c>
      <c r="F4337" s="219" t="s">
        <v>7718</v>
      </c>
      <c r="G4337" s="219" t="s">
        <v>7738</v>
      </c>
      <c r="H4337" s="219" t="s">
        <v>5990</v>
      </c>
      <c r="I4337" s="220" t="s">
        <v>8424</v>
      </c>
      <c r="J4337" s="221">
        <v>1230</v>
      </c>
      <c r="K4337" s="221">
        <v>1</v>
      </c>
      <c r="L4337" s="221">
        <v>1230</v>
      </c>
    </row>
    <row r="4338" spans="1:12" s="167" customFormat="1">
      <c r="A4338" s="218" t="str">
        <f t="shared" si="29"/>
        <v>O221015058307일반상품</v>
      </c>
      <c r="B4338" s="219" t="s">
        <v>8285</v>
      </c>
      <c r="C4338" s="219" t="s">
        <v>8023</v>
      </c>
      <c r="D4338" s="219" t="s">
        <v>8065</v>
      </c>
      <c r="E4338" s="219" t="s">
        <v>7707</v>
      </c>
      <c r="F4338" s="219" t="s">
        <v>7718</v>
      </c>
      <c r="G4338" s="219" t="s">
        <v>7738</v>
      </c>
      <c r="H4338" s="219" t="s">
        <v>5990</v>
      </c>
      <c r="I4338" s="220" t="s">
        <v>8327</v>
      </c>
      <c r="J4338" s="221">
        <v>1230</v>
      </c>
      <c r="K4338" s="221">
        <v>1</v>
      </c>
      <c r="L4338" s="221">
        <v>1230</v>
      </c>
    </row>
    <row r="4339" spans="1:12" s="167" customFormat="1">
      <c r="A4339" s="218" t="str">
        <f t="shared" si="29"/>
        <v>O221015058307일반상품</v>
      </c>
      <c r="B4339" s="219" t="s">
        <v>8285</v>
      </c>
      <c r="C4339" s="219" t="s">
        <v>8023</v>
      </c>
      <c r="D4339" s="219" t="s">
        <v>8065</v>
      </c>
      <c r="E4339" s="219" t="s">
        <v>7707</v>
      </c>
      <c r="F4339" s="219" t="s">
        <v>7718</v>
      </c>
      <c r="G4339" s="219" t="s">
        <v>7738</v>
      </c>
      <c r="H4339" s="219" t="s">
        <v>5990</v>
      </c>
      <c r="I4339" s="220" t="s">
        <v>8384</v>
      </c>
      <c r="J4339" s="221">
        <v>3640</v>
      </c>
      <c r="K4339" s="221">
        <v>1</v>
      </c>
      <c r="L4339" s="221">
        <v>3640</v>
      </c>
    </row>
    <row r="4340" spans="1:12" s="167" customFormat="1">
      <c r="A4340" s="218" t="str">
        <f t="shared" si="29"/>
        <v>O221015058307일반상품</v>
      </c>
      <c r="B4340" s="219" t="s">
        <v>8285</v>
      </c>
      <c r="C4340" s="219" t="s">
        <v>8023</v>
      </c>
      <c r="D4340" s="219" t="s">
        <v>8065</v>
      </c>
      <c r="E4340" s="219" t="s">
        <v>7707</v>
      </c>
      <c r="F4340" s="219" t="s">
        <v>7718</v>
      </c>
      <c r="G4340" s="219" t="s">
        <v>7738</v>
      </c>
      <c r="H4340" s="219" t="s">
        <v>5990</v>
      </c>
      <c r="I4340" s="220" t="s">
        <v>7190</v>
      </c>
      <c r="J4340" s="221">
        <v>4430</v>
      </c>
      <c r="K4340" s="221">
        <v>2</v>
      </c>
      <c r="L4340" s="221">
        <v>8860</v>
      </c>
    </row>
    <row r="4341" spans="1:12" s="167" customFormat="1">
      <c r="A4341" s="218" t="str">
        <f t="shared" si="29"/>
        <v>O221015058307일반상품</v>
      </c>
      <c r="B4341" s="219" t="s">
        <v>8285</v>
      </c>
      <c r="C4341" s="219" t="s">
        <v>8023</v>
      </c>
      <c r="D4341" s="219" t="s">
        <v>8065</v>
      </c>
      <c r="E4341" s="219" t="s">
        <v>7707</v>
      </c>
      <c r="F4341" s="219" t="s">
        <v>7718</v>
      </c>
      <c r="G4341" s="219" t="s">
        <v>7738</v>
      </c>
      <c r="H4341" s="219" t="s">
        <v>5990</v>
      </c>
      <c r="I4341" s="220" t="s">
        <v>9020</v>
      </c>
      <c r="J4341" s="221">
        <v>880</v>
      </c>
      <c r="K4341" s="221">
        <v>2</v>
      </c>
      <c r="L4341" s="221">
        <v>1760</v>
      </c>
    </row>
    <row r="4342" spans="1:12" s="167" customFormat="1">
      <c r="A4342" s="218" t="str">
        <f t="shared" si="29"/>
        <v>O221015058307일반상품</v>
      </c>
      <c r="B4342" s="219" t="s">
        <v>8285</v>
      </c>
      <c r="C4342" s="219" t="s">
        <v>8023</v>
      </c>
      <c r="D4342" s="219" t="s">
        <v>8065</v>
      </c>
      <c r="E4342" s="219" t="s">
        <v>7707</v>
      </c>
      <c r="F4342" s="219" t="s">
        <v>7718</v>
      </c>
      <c r="G4342" s="219" t="s">
        <v>7738</v>
      </c>
      <c r="H4342" s="219" t="s">
        <v>5990</v>
      </c>
      <c r="I4342" s="220" t="s">
        <v>7302</v>
      </c>
      <c r="J4342" s="221">
        <v>490</v>
      </c>
      <c r="K4342" s="221">
        <v>2</v>
      </c>
      <c r="L4342" s="221">
        <v>980</v>
      </c>
    </row>
    <row r="4343" spans="1:12" s="167" customFormat="1">
      <c r="A4343" s="218" t="str">
        <f t="shared" si="29"/>
        <v>O221015058307일반상품</v>
      </c>
      <c r="B4343" s="219" t="s">
        <v>8285</v>
      </c>
      <c r="C4343" s="219" t="s">
        <v>8023</v>
      </c>
      <c r="D4343" s="219" t="s">
        <v>8065</v>
      </c>
      <c r="E4343" s="219" t="s">
        <v>7707</v>
      </c>
      <c r="F4343" s="219" t="s">
        <v>7718</v>
      </c>
      <c r="G4343" s="219" t="s">
        <v>7738</v>
      </c>
      <c r="H4343" s="219" t="s">
        <v>5990</v>
      </c>
      <c r="I4343" s="220" t="s">
        <v>8948</v>
      </c>
      <c r="J4343" s="221">
        <v>10000</v>
      </c>
      <c r="K4343" s="221">
        <v>1</v>
      </c>
      <c r="L4343" s="221">
        <v>10000</v>
      </c>
    </row>
    <row r="4344" spans="1:12" s="167" customFormat="1">
      <c r="A4344" s="218" t="str">
        <f t="shared" si="29"/>
        <v>O221015058307일반상품</v>
      </c>
      <c r="B4344" s="219" t="s">
        <v>8285</v>
      </c>
      <c r="C4344" s="219" t="s">
        <v>8023</v>
      </c>
      <c r="D4344" s="219" t="s">
        <v>8065</v>
      </c>
      <c r="E4344" s="219" t="s">
        <v>7707</v>
      </c>
      <c r="F4344" s="219" t="s">
        <v>7718</v>
      </c>
      <c r="G4344" s="219" t="s">
        <v>7738</v>
      </c>
      <c r="H4344" s="219" t="s">
        <v>5990</v>
      </c>
      <c r="I4344" s="220" t="s">
        <v>8320</v>
      </c>
      <c r="J4344" s="221">
        <v>3610</v>
      </c>
      <c r="K4344" s="221">
        <v>1</v>
      </c>
      <c r="L4344" s="221">
        <v>3610</v>
      </c>
    </row>
    <row r="4345" spans="1:12" s="167" customFormat="1">
      <c r="A4345" s="218" t="str">
        <f t="shared" si="29"/>
        <v>O221015058307일반상품</v>
      </c>
      <c r="B4345" s="219" t="s">
        <v>8285</v>
      </c>
      <c r="C4345" s="219" t="s">
        <v>8023</v>
      </c>
      <c r="D4345" s="219" t="s">
        <v>8065</v>
      </c>
      <c r="E4345" s="219" t="s">
        <v>7707</v>
      </c>
      <c r="F4345" s="219" t="s">
        <v>7718</v>
      </c>
      <c r="G4345" s="219" t="s">
        <v>7738</v>
      </c>
      <c r="H4345" s="219" t="s">
        <v>5990</v>
      </c>
      <c r="I4345" s="220" t="s">
        <v>7198</v>
      </c>
      <c r="J4345" s="221">
        <v>2850</v>
      </c>
      <c r="K4345" s="221">
        <v>1</v>
      </c>
      <c r="L4345" s="221">
        <v>2850</v>
      </c>
    </row>
    <row r="4346" spans="1:12" s="167" customFormat="1">
      <c r="A4346" s="218" t="str">
        <f t="shared" si="29"/>
        <v>O221015058307일반상품</v>
      </c>
      <c r="B4346" s="219" t="s">
        <v>8285</v>
      </c>
      <c r="C4346" s="219" t="s">
        <v>8023</v>
      </c>
      <c r="D4346" s="219" t="s">
        <v>8065</v>
      </c>
      <c r="E4346" s="219" t="s">
        <v>7707</v>
      </c>
      <c r="F4346" s="219" t="s">
        <v>7718</v>
      </c>
      <c r="G4346" s="219" t="s">
        <v>7738</v>
      </c>
      <c r="H4346" s="219" t="s">
        <v>5990</v>
      </c>
      <c r="I4346" s="220" t="s">
        <v>8664</v>
      </c>
      <c r="J4346" s="221">
        <v>8140</v>
      </c>
      <c r="K4346" s="221">
        <v>1</v>
      </c>
      <c r="L4346" s="221">
        <v>8140</v>
      </c>
    </row>
    <row r="4347" spans="1:12" s="167" customFormat="1">
      <c r="A4347" s="218" t="str">
        <f t="shared" si="29"/>
        <v>O221015058307일반상품</v>
      </c>
      <c r="B4347" s="219" t="s">
        <v>8285</v>
      </c>
      <c r="C4347" s="219" t="s">
        <v>8023</v>
      </c>
      <c r="D4347" s="219" t="s">
        <v>8065</v>
      </c>
      <c r="E4347" s="219" t="s">
        <v>7707</v>
      </c>
      <c r="F4347" s="219" t="s">
        <v>7718</v>
      </c>
      <c r="G4347" s="219" t="s">
        <v>7738</v>
      </c>
      <c r="H4347" s="219" t="s">
        <v>5990</v>
      </c>
      <c r="I4347" s="220" t="s">
        <v>7254</v>
      </c>
      <c r="J4347" s="221">
        <v>2850</v>
      </c>
      <c r="K4347" s="221">
        <v>2</v>
      </c>
      <c r="L4347" s="221">
        <v>5700</v>
      </c>
    </row>
    <row r="4348" spans="1:12" s="167" customFormat="1">
      <c r="A4348" s="218" t="str">
        <f t="shared" ref="A4348:A4357" si="30">B4348&amp;H4348</f>
        <v>O221015058307일반상품</v>
      </c>
      <c r="B4348" s="219" t="s">
        <v>8285</v>
      </c>
      <c r="C4348" s="219" t="s">
        <v>8023</v>
      </c>
      <c r="D4348" s="219" t="s">
        <v>8065</v>
      </c>
      <c r="E4348" s="219" t="s">
        <v>7707</v>
      </c>
      <c r="F4348" s="219" t="s">
        <v>7718</v>
      </c>
      <c r="G4348" s="219" t="s">
        <v>7738</v>
      </c>
      <c r="H4348" s="219" t="s">
        <v>5990</v>
      </c>
      <c r="I4348" s="220" t="s">
        <v>7238</v>
      </c>
      <c r="J4348" s="221">
        <v>11780</v>
      </c>
      <c r="K4348" s="221">
        <v>1</v>
      </c>
      <c r="L4348" s="221">
        <v>11780</v>
      </c>
    </row>
    <row r="4349" spans="1:12" s="167" customFormat="1">
      <c r="A4349" s="218" t="str">
        <f t="shared" si="30"/>
        <v>O221015058307일반상품</v>
      </c>
      <c r="B4349" s="219" t="s">
        <v>8285</v>
      </c>
      <c r="C4349" s="219" t="s">
        <v>8023</v>
      </c>
      <c r="D4349" s="219" t="s">
        <v>8065</v>
      </c>
      <c r="E4349" s="219" t="s">
        <v>7707</v>
      </c>
      <c r="F4349" s="219" t="s">
        <v>7718</v>
      </c>
      <c r="G4349" s="219" t="s">
        <v>7738</v>
      </c>
      <c r="H4349" s="219" t="s">
        <v>5990</v>
      </c>
      <c r="I4349" s="220" t="s">
        <v>8450</v>
      </c>
      <c r="J4349" s="221">
        <v>1400</v>
      </c>
      <c r="K4349" s="221">
        <v>5</v>
      </c>
      <c r="L4349" s="221">
        <v>7000</v>
      </c>
    </row>
    <row r="4350" spans="1:12" s="167" customFormat="1">
      <c r="A4350" s="218" t="str">
        <f t="shared" si="30"/>
        <v>O221015058307일반상품</v>
      </c>
      <c r="B4350" s="219" t="s">
        <v>8285</v>
      </c>
      <c r="C4350" s="219" t="s">
        <v>8023</v>
      </c>
      <c r="D4350" s="219" t="s">
        <v>8065</v>
      </c>
      <c r="E4350" s="219" t="s">
        <v>7707</v>
      </c>
      <c r="F4350" s="219" t="s">
        <v>7718</v>
      </c>
      <c r="G4350" s="219" t="s">
        <v>7738</v>
      </c>
      <c r="H4350" s="219" t="s">
        <v>5990</v>
      </c>
      <c r="I4350" s="220" t="s">
        <v>8649</v>
      </c>
      <c r="J4350" s="221">
        <v>7200</v>
      </c>
      <c r="K4350" s="221">
        <v>1</v>
      </c>
      <c r="L4350" s="221">
        <v>7200</v>
      </c>
    </row>
    <row r="4351" spans="1:12" s="167" customFormat="1">
      <c r="A4351" s="218" t="str">
        <f t="shared" si="30"/>
        <v>O221015058307일반상품</v>
      </c>
      <c r="B4351" s="219" t="s">
        <v>8285</v>
      </c>
      <c r="C4351" s="219" t="s">
        <v>8023</v>
      </c>
      <c r="D4351" s="219" t="s">
        <v>8065</v>
      </c>
      <c r="E4351" s="219" t="s">
        <v>7707</v>
      </c>
      <c r="F4351" s="219" t="s">
        <v>7718</v>
      </c>
      <c r="G4351" s="219" t="s">
        <v>7738</v>
      </c>
      <c r="H4351" s="219" t="s">
        <v>5990</v>
      </c>
      <c r="I4351" s="220" t="s">
        <v>8562</v>
      </c>
      <c r="J4351" s="221">
        <v>12480</v>
      </c>
      <c r="K4351" s="221">
        <v>1</v>
      </c>
      <c r="L4351" s="221">
        <v>12480</v>
      </c>
    </row>
    <row r="4352" spans="1:12" s="167" customFormat="1">
      <c r="A4352" s="218" t="str">
        <f t="shared" si="30"/>
        <v>O221015058307일반상품</v>
      </c>
      <c r="B4352" s="219" t="s">
        <v>8285</v>
      </c>
      <c r="C4352" s="219" t="s">
        <v>8023</v>
      </c>
      <c r="D4352" s="219" t="s">
        <v>8065</v>
      </c>
      <c r="E4352" s="219" t="s">
        <v>7707</v>
      </c>
      <c r="F4352" s="219" t="s">
        <v>7718</v>
      </c>
      <c r="G4352" s="219" t="s">
        <v>7738</v>
      </c>
      <c r="H4352" s="219" t="s">
        <v>5990</v>
      </c>
      <c r="I4352" s="220" t="s">
        <v>7259</v>
      </c>
      <c r="J4352" s="221">
        <v>6350</v>
      </c>
      <c r="K4352" s="221">
        <v>2</v>
      </c>
      <c r="L4352" s="221">
        <v>12700</v>
      </c>
    </row>
    <row r="4353" spans="1:12" s="167" customFormat="1">
      <c r="A4353" s="218" t="str">
        <f t="shared" si="30"/>
        <v>O221015058307일반상품</v>
      </c>
      <c r="B4353" s="219" t="s">
        <v>8285</v>
      </c>
      <c r="C4353" s="219" t="s">
        <v>8023</v>
      </c>
      <c r="D4353" s="219" t="s">
        <v>8065</v>
      </c>
      <c r="E4353" s="219" t="s">
        <v>7707</v>
      </c>
      <c r="F4353" s="219" t="s">
        <v>7718</v>
      </c>
      <c r="G4353" s="219" t="s">
        <v>7738</v>
      </c>
      <c r="H4353" s="219" t="s">
        <v>5990</v>
      </c>
      <c r="I4353" s="220" t="s">
        <v>8485</v>
      </c>
      <c r="J4353" s="221">
        <v>3300</v>
      </c>
      <c r="K4353" s="221">
        <v>1</v>
      </c>
      <c r="L4353" s="221">
        <v>3300</v>
      </c>
    </row>
    <row r="4354" spans="1:12" s="167" customFormat="1">
      <c r="A4354" s="218" t="str">
        <f t="shared" si="30"/>
        <v>O221015058307일반상품</v>
      </c>
      <c r="B4354" s="219" t="s">
        <v>8285</v>
      </c>
      <c r="C4354" s="219" t="s">
        <v>8023</v>
      </c>
      <c r="D4354" s="219" t="s">
        <v>8065</v>
      </c>
      <c r="E4354" s="219" t="s">
        <v>7707</v>
      </c>
      <c r="F4354" s="219" t="s">
        <v>7718</v>
      </c>
      <c r="G4354" s="219" t="s">
        <v>7738</v>
      </c>
      <c r="H4354" s="219" t="s">
        <v>5990</v>
      </c>
      <c r="I4354" s="220" t="s">
        <v>8030</v>
      </c>
      <c r="J4354" s="221">
        <v>12500</v>
      </c>
      <c r="K4354" s="221">
        <v>1</v>
      </c>
      <c r="L4354" s="221">
        <v>12500</v>
      </c>
    </row>
    <row r="4355" spans="1:12" s="167" customFormat="1">
      <c r="A4355" s="218" t="str">
        <f t="shared" si="30"/>
        <v>O221015058307일반상품</v>
      </c>
      <c r="B4355" s="219" t="s">
        <v>8285</v>
      </c>
      <c r="C4355" s="219" t="s">
        <v>8023</v>
      </c>
      <c r="D4355" s="219" t="s">
        <v>8065</v>
      </c>
      <c r="E4355" s="219" t="s">
        <v>7707</v>
      </c>
      <c r="F4355" s="219" t="s">
        <v>7718</v>
      </c>
      <c r="G4355" s="219" t="s">
        <v>7738</v>
      </c>
      <c r="H4355" s="219" t="s">
        <v>5990</v>
      </c>
      <c r="I4355" s="220" t="s">
        <v>7925</v>
      </c>
      <c r="J4355" s="221">
        <v>1400</v>
      </c>
      <c r="K4355" s="221">
        <v>1</v>
      </c>
      <c r="L4355" s="221">
        <v>1400</v>
      </c>
    </row>
    <row r="4356" spans="1:12" s="167" customFormat="1">
      <c r="A4356" s="218" t="str">
        <f t="shared" si="30"/>
        <v>O221015058307일반상품</v>
      </c>
      <c r="B4356" s="219" t="s">
        <v>8285</v>
      </c>
      <c r="C4356" s="219" t="s">
        <v>8023</v>
      </c>
      <c r="D4356" s="219" t="s">
        <v>8065</v>
      </c>
      <c r="E4356" s="219" t="s">
        <v>7707</v>
      </c>
      <c r="F4356" s="219" t="s">
        <v>7718</v>
      </c>
      <c r="G4356" s="219" t="s">
        <v>7738</v>
      </c>
      <c r="H4356" s="219" t="s">
        <v>5990</v>
      </c>
      <c r="I4356" s="220" t="s">
        <v>7220</v>
      </c>
      <c r="J4356" s="221">
        <v>670</v>
      </c>
      <c r="K4356" s="221">
        <v>2</v>
      </c>
      <c r="L4356" s="221">
        <v>1340</v>
      </c>
    </row>
    <row r="4357" spans="1:12" s="167" customFormat="1">
      <c r="A4357" s="218" t="str">
        <f t="shared" si="30"/>
        <v>O221015058307일반상품</v>
      </c>
      <c r="B4357" s="219" t="s">
        <v>8285</v>
      </c>
      <c r="C4357" s="219" t="s">
        <v>8023</v>
      </c>
      <c r="D4357" s="219" t="s">
        <v>8065</v>
      </c>
      <c r="E4357" s="219" t="s">
        <v>7707</v>
      </c>
      <c r="F4357" s="219" t="s">
        <v>7718</v>
      </c>
      <c r="G4357" s="219" t="s">
        <v>7738</v>
      </c>
      <c r="H4357" s="219" t="s">
        <v>5990</v>
      </c>
      <c r="I4357" s="220" t="s">
        <v>8353</v>
      </c>
      <c r="J4357" s="221">
        <v>5250</v>
      </c>
      <c r="K4357" s="221">
        <v>2</v>
      </c>
      <c r="L4357" s="221">
        <v>10500</v>
      </c>
    </row>
    <row r="4358" spans="1:12" s="167" customFormat="1">
      <c r="A4358" s="218" t="str">
        <f t="shared" ref="A4358:A4612" si="31">B4358&amp;H4358</f>
        <v>O221015058307일반상품</v>
      </c>
      <c r="B4358" s="219" t="s">
        <v>8285</v>
      </c>
      <c r="C4358" s="219" t="s">
        <v>8023</v>
      </c>
      <c r="D4358" s="219" t="s">
        <v>8065</v>
      </c>
      <c r="E4358" s="219" t="s">
        <v>7707</v>
      </c>
      <c r="F4358" s="219" t="s">
        <v>7718</v>
      </c>
      <c r="G4358" s="219" t="s">
        <v>7738</v>
      </c>
      <c r="H4358" s="219" t="s">
        <v>5990</v>
      </c>
      <c r="I4358" s="220" t="s">
        <v>8324</v>
      </c>
      <c r="J4358" s="221">
        <v>3480</v>
      </c>
      <c r="K4358" s="221">
        <v>2</v>
      </c>
      <c r="L4358" s="221">
        <v>6960</v>
      </c>
    </row>
    <row r="4359" spans="1:12" s="167" customFormat="1">
      <c r="A4359" s="218" t="str">
        <f t="shared" si="31"/>
        <v>O221015058307일반상품</v>
      </c>
      <c r="B4359" s="219" t="s">
        <v>8285</v>
      </c>
      <c r="C4359" s="219" t="s">
        <v>8023</v>
      </c>
      <c r="D4359" s="219" t="s">
        <v>8065</v>
      </c>
      <c r="E4359" s="219" t="s">
        <v>7707</v>
      </c>
      <c r="F4359" s="219" t="s">
        <v>7718</v>
      </c>
      <c r="G4359" s="219" t="s">
        <v>7738</v>
      </c>
      <c r="H4359" s="219" t="s">
        <v>5990</v>
      </c>
      <c r="I4359" s="220" t="s">
        <v>7265</v>
      </c>
      <c r="J4359" s="221">
        <v>7400</v>
      </c>
      <c r="K4359" s="221">
        <v>1</v>
      </c>
      <c r="L4359" s="221">
        <v>7400</v>
      </c>
    </row>
    <row r="4360" spans="1:12" s="167" customFormat="1">
      <c r="A4360" s="218" t="str">
        <f t="shared" si="31"/>
        <v>O221015058307일반상품</v>
      </c>
      <c r="B4360" s="219" t="s">
        <v>8285</v>
      </c>
      <c r="C4360" s="219" t="s">
        <v>8023</v>
      </c>
      <c r="D4360" s="219" t="s">
        <v>8065</v>
      </c>
      <c r="E4360" s="219" t="s">
        <v>7707</v>
      </c>
      <c r="F4360" s="219" t="s">
        <v>7718</v>
      </c>
      <c r="G4360" s="219" t="s">
        <v>7738</v>
      </c>
      <c r="H4360" s="219" t="s">
        <v>5990</v>
      </c>
      <c r="I4360" s="220" t="s">
        <v>7194</v>
      </c>
      <c r="J4360" s="221">
        <v>2810</v>
      </c>
      <c r="K4360" s="221">
        <v>1</v>
      </c>
      <c r="L4360" s="221">
        <v>2810</v>
      </c>
    </row>
    <row r="4361" spans="1:12" s="167" customFormat="1">
      <c r="A4361" s="218" t="str">
        <f t="shared" si="31"/>
        <v>O221015058307일반상품</v>
      </c>
      <c r="B4361" s="219" t="s">
        <v>8285</v>
      </c>
      <c r="C4361" s="219" t="s">
        <v>8023</v>
      </c>
      <c r="D4361" s="219" t="s">
        <v>8065</v>
      </c>
      <c r="E4361" s="219" t="s">
        <v>7707</v>
      </c>
      <c r="F4361" s="219" t="s">
        <v>7718</v>
      </c>
      <c r="G4361" s="219" t="s">
        <v>7738</v>
      </c>
      <c r="H4361" s="219" t="s">
        <v>5990</v>
      </c>
      <c r="I4361" s="220" t="s">
        <v>8634</v>
      </c>
      <c r="J4361" s="221">
        <v>4700</v>
      </c>
      <c r="K4361" s="221">
        <v>1</v>
      </c>
      <c r="L4361" s="221">
        <v>4700</v>
      </c>
    </row>
    <row r="4362" spans="1:12" s="167" customFormat="1">
      <c r="A4362" s="218" t="str">
        <f t="shared" si="31"/>
        <v>O221015058307일반상품</v>
      </c>
      <c r="B4362" s="219" t="s">
        <v>8285</v>
      </c>
      <c r="C4362" s="219" t="s">
        <v>8023</v>
      </c>
      <c r="D4362" s="219" t="s">
        <v>8065</v>
      </c>
      <c r="E4362" s="219" t="s">
        <v>7707</v>
      </c>
      <c r="F4362" s="219" t="s">
        <v>7718</v>
      </c>
      <c r="G4362" s="219" t="s">
        <v>7738</v>
      </c>
      <c r="H4362" s="219" t="s">
        <v>5990</v>
      </c>
      <c r="I4362" s="220" t="s">
        <v>8456</v>
      </c>
      <c r="J4362" s="221">
        <v>3700</v>
      </c>
      <c r="K4362" s="221">
        <v>1</v>
      </c>
      <c r="L4362" s="221">
        <v>3700</v>
      </c>
    </row>
    <row r="4363" spans="1:12" s="167" customFormat="1">
      <c r="A4363" s="218" t="str">
        <f t="shared" si="31"/>
        <v>O221015058307일반상품</v>
      </c>
      <c r="B4363" s="219" t="s">
        <v>8285</v>
      </c>
      <c r="C4363" s="219" t="s">
        <v>8023</v>
      </c>
      <c r="D4363" s="219" t="s">
        <v>8065</v>
      </c>
      <c r="E4363" s="219" t="s">
        <v>7707</v>
      </c>
      <c r="F4363" s="219" t="s">
        <v>7718</v>
      </c>
      <c r="G4363" s="219" t="s">
        <v>7738</v>
      </c>
      <c r="H4363" s="219" t="s">
        <v>5990</v>
      </c>
      <c r="I4363" s="220" t="s">
        <v>8457</v>
      </c>
      <c r="J4363" s="221">
        <v>2350</v>
      </c>
      <c r="K4363" s="221">
        <v>1</v>
      </c>
      <c r="L4363" s="221">
        <v>2350</v>
      </c>
    </row>
    <row r="4364" spans="1:12" s="167" customFormat="1">
      <c r="A4364" s="218" t="str">
        <f t="shared" si="31"/>
        <v>O221015058307일반상품</v>
      </c>
      <c r="B4364" s="219" t="s">
        <v>8285</v>
      </c>
      <c r="C4364" s="219" t="s">
        <v>8023</v>
      </c>
      <c r="D4364" s="219" t="s">
        <v>8065</v>
      </c>
      <c r="E4364" s="219" t="s">
        <v>7707</v>
      </c>
      <c r="F4364" s="219" t="s">
        <v>7718</v>
      </c>
      <c r="G4364" s="219" t="s">
        <v>7738</v>
      </c>
      <c r="H4364" s="219" t="s">
        <v>5990</v>
      </c>
      <c r="I4364" s="220" t="s">
        <v>8748</v>
      </c>
      <c r="J4364" s="221">
        <v>3360</v>
      </c>
      <c r="K4364" s="221">
        <v>1</v>
      </c>
      <c r="L4364" s="221">
        <v>3360</v>
      </c>
    </row>
    <row r="4365" spans="1:12" s="167" customFormat="1">
      <c r="A4365" s="218" t="str">
        <f t="shared" si="31"/>
        <v>O221015058307일반상품</v>
      </c>
      <c r="B4365" s="219" t="s">
        <v>8285</v>
      </c>
      <c r="C4365" s="219" t="s">
        <v>8023</v>
      </c>
      <c r="D4365" s="219" t="s">
        <v>8065</v>
      </c>
      <c r="E4365" s="219" t="s">
        <v>7707</v>
      </c>
      <c r="F4365" s="219" t="s">
        <v>7718</v>
      </c>
      <c r="G4365" s="219" t="s">
        <v>7738</v>
      </c>
      <c r="H4365" s="219" t="s">
        <v>5990</v>
      </c>
      <c r="I4365" s="220" t="s">
        <v>7294</v>
      </c>
      <c r="J4365" s="221">
        <v>4500</v>
      </c>
      <c r="K4365" s="221">
        <v>1</v>
      </c>
      <c r="L4365" s="221">
        <v>4500</v>
      </c>
    </row>
    <row r="4366" spans="1:12" s="167" customFormat="1">
      <c r="A4366" s="218" t="str">
        <f t="shared" si="31"/>
        <v>O221015058307일반상품</v>
      </c>
      <c r="B4366" s="219" t="s">
        <v>8285</v>
      </c>
      <c r="C4366" s="219" t="s">
        <v>8023</v>
      </c>
      <c r="D4366" s="219" t="s">
        <v>8065</v>
      </c>
      <c r="E4366" s="219" t="s">
        <v>7707</v>
      </c>
      <c r="F4366" s="219" t="s">
        <v>7718</v>
      </c>
      <c r="G4366" s="219" t="s">
        <v>7738</v>
      </c>
      <c r="H4366" s="219" t="s">
        <v>5990</v>
      </c>
      <c r="I4366" s="220" t="s">
        <v>8567</v>
      </c>
      <c r="J4366" s="221">
        <v>4340</v>
      </c>
      <c r="K4366" s="221">
        <v>1</v>
      </c>
      <c r="L4366" s="221">
        <v>4340</v>
      </c>
    </row>
    <row r="4367" spans="1:12" s="167" customFormat="1">
      <c r="A4367" s="218" t="str">
        <f t="shared" si="31"/>
        <v>O221015058307일반상품</v>
      </c>
      <c r="B4367" s="219" t="s">
        <v>8285</v>
      </c>
      <c r="C4367" s="219" t="s">
        <v>8023</v>
      </c>
      <c r="D4367" s="219" t="s">
        <v>8065</v>
      </c>
      <c r="E4367" s="219" t="s">
        <v>7707</v>
      </c>
      <c r="F4367" s="219" t="s">
        <v>7718</v>
      </c>
      <c r="G4367" s="219" t="s">
        <v>7738</v>
      </c>
      <c r="H4367" s="219" t="s">
        <v>5990</v>
      </c>
      <c r="I4367" s="220" t="s">
        <v>7280</v>
      </c>
      <c r="J4367" s="221">
        <v>2100</v>
      </c>
      <c r="K4367" s="221">
        <v>1</v>
      </c>
      <c r="L4367" s="221">
        <v>2100</v>
      </c>
    </row>
    <row r="4368" spans="1:12" s="167" customFormat="1">
      <c r="A4368" s="218" t="str">
        <f t="shared" si="31"/>
        <v>O221015058307일반상품</v>
      </c>
      <c r="B4368" s="219" t="s">
        <v>8285</v>
      </c>
      <c r="C4368" s="219" t="s">
        <v>8023</v>
      </c>
      <c r="D4368" s="219" t="s">
        <v>8065</v>
      </c>
      <c r="E4368" s="219" t="s">
        <v>7707</v>
      </c>
      <c r="F4368" s="219" t="s">
        <v>7718</v>
      </c>
      <c r="G4368" s="219" t="s">
        <v>7738</v>
      </c>
      <c r="H4368" s="219" t="s">
        <v>5990</v>
      </c>
      <c r="I4368" s="220" t="s">
        <v>8991</v>
      </c>
      <c r="J4368" s="221">
        <v>20000</v>
      </c>
      <c r="K4368" s="221">
        <v>1</v>
      </c>
      <c r="L4368" s="221">
        <v>20000</v>
      </c>
    </row>
    <row r="4369" spans="1:12" s="167" customFormat="1">
      <c r="A4369" s="218" t="str">
        <f t="shared" si="31"/>
        <v>O221015058307일반상품</v>
      </c>
      <c r="B4369" s="219" t="s">
        <v>8285</v>
      </c>
      <c r="C4369" s="219" t="s">
        <v>8023</v>
      </c>
      <c r="D4369" s="219" t="s">
        <v>8065</v>
      </c>
      <c r="E4369" s="219" t="s">
        <v>7707</v>
      </c>
      <c r="F4369" s="219" t="s">
        <v>7718</v>
      </c>
      <c r="G4369" s="219" t="s">
        <v>7738</v>
      </c>
      <c r="H4369" s="219" t="s">
        <v>5990</v>
      </c>
      <c r="I4369" s="220" t="s">
        <v>9021</v>
      </c>
      <c r="J4369" s="221">
        <v>35000</v>
      </c>
      <c r="K4369" s="221">
        <v>1</v>
      </c>
      <c r="L4369" s="221">
        <v>35000</v>
      </c>
    </row>
    <row r="4370" spans="1:12" s="167" customFormat="1">
      <c r="A4370" s="218" t="str">
        <f t="shared" si="31"/>
        <v>O221015058307일반상품</v>
      </c>
      <c r="B4370" s="219" t="s">
        <v>8285</v>
      </c>
      <c r="C4370" s="219" t="s">
        <v>8023</v>
      </c>
      <c r="D4370" s="219" t="s">
        <v>8065</v>
      </c>
      <c r="E4370" s="219" t="s">
        <v>7707</v>
      </c>
      <c r="F4370" s="219" t="s">
        <v>7718</v>
      </c>
      <c r="G4370" s="219" t="s">
        <v>7738</v>
      </c>
      <c r="H4370" s="219" t="s">
        <v>5990</v>
      </c>
      <c r="I4370" s="220" t="s">
        <v>8446</v>
      </c>
      <c r="J4370" s="221">
        <v>3800</v>
      </c>
      <c r="K4370" s="221">
        <v>1</v>
      </c>
      <c r="L4370" s="221">
        <v>3800</v>
      </c>
    </row>
    <row r="4371" spans="1:12" s="167" customFormat="1">
      <c r="A4371" s="218" t="str">
        <f t="shared" si="31"/>
        <v>O221015058307일반상품</v>
      </c>
      <c r="B4371" s="219" t="s">
        <v>8285</v>
      </c>
      <c r="C4371" s="219" t="s">
        <v>8023</v>
      </c>
      <c r="D4371" s="219" t="s">
        <v>8065</v>
      </c>
      <c r="E4371" s="219" t="s">
        <v>7707</v>
      </c>
      <c r="F4371" s="219" t="s">
        <v>7718</v>
      </c>
      <c r="G4371" s="219" t="s">
        <v>7738</v>
      </c>
      <c r="H4371" s="219" t="s">
        <v>5990</v>
      </c>
      <c r="I4371" s="220" t="s">
        <v>8620</v>
      </c>
      <c r="J4371" s="221">
        <v>11000</v>
      </c>
      <c r="K4371" s="221">
        <v>1</v>
      </c>
      <c r="L4371" s="221">
        <v>11000</v>
      </c>
    </row>
    <row r="4372" spans="1:12" s="167" customFormat="1">
      <c r="A4372" s="218" t="str">
        <f t="shared" si="31"/>
        <v>O221015058307일반상품</v>
      </c>
      <c r="B4372" s="219" t="s">
        <v>8285</v>
      </c>
      <c r="C4372" s="219" t="s">
        <v>8023</v>
      </c>
      <c r="D4372" s="219" t="s">
        <v>8065</v>
      </c>
      <c r="E4372" s="219" t="s">
        <v>7707</v>
      </c>
      <c r="F4372" s="219" t="s">
        <v>7718</v>
      </c>
      <c r="G4372" s="219" t="s">
        <v>7738</v>
      </c>
      <c r="H4372" s="219" t="s">
        <v>5990</v>
      </c>
      <c r="I4372" s="220" t="s">
        <v>8407</v>
      </c>
      <c r="J4372" s="221">
        <v>1200</v>
      </c>
      <c r="K4372" s="221">
        <v>2</v>
      </c>
      <c r="L4372" s="221">
        <v>2400</v>
      </c>
    </row>
    <row r="4373" spans="1:12" s="167" customFormat="1">
      <c r="A4373" s="218" t="str">
        <f t="shared" si="31"/>
        <v>O221015058307일반상품</v>
      </c>
      <c r="B4373" s="219" t="s">
        <v>8285</v>
      </c>
      <c r="C4373" s="219" t="s">
        <v>8023</v>
      </c>
      <c r="D4373" s="219" t="s">
        <v>8065</v>
      </c>
      <c r="E4373" s="219" t="s">
        <v>7707</v>
      </c>
      <c r="F4373" s="219" t="s">
        <v>7718</v>
      </c>
      <c r="G4373" s="219" t="s">
        <v>7738</v>
      </c>
      <c r="H4373" s="219" t="s">
        <v>5990</v>
      </c>
      <c r="I4373" s="220" t="s">
        <v>7208</v>
      </c>
      <c r="J4373" s="221">
        <v>3600</v>
      </c>
      <c r="K4373" s="221">
        <v>1</v>
      </c>
      <c r="L4373" s="221">
        <v>3600</v>
      </c>
    </row>
    <row r="4374" spans="1:12" s="167" customFormat="1">
      <c r="A4374" s="218" t="str">
        <f t="shared" si="31"/>
        <v>O221015058307일반상품</v>
      </c>
      <c r="B4374" s="219" t="s">
        <v>8285</v>
      </c>
      <c r="C4374" s="219" t="s">
        <v>8023</v>
      </c>
      <c r="D4374" s="219" t="s">
        <v>8065</v>
      </c>
      <c r="E4374" s="219" t="s">
        <v>7707</v>
      </c>
      <c r="F4374" s="219" t="s">
        <v>7718</v>
      </c>
      <c r="G4374" s="219" t="s">
        <v>7738</v>
      </c>
      <c r="H4374" s="219" t="s">
        <v>5990</v>
      </c>
      <c r="I4374" s="220" t="s">
        <v>7926</v>
      </c>
      <c r="J4374" s="221">
        <v>700</v>
      </c>
      <c r="K4374" s="221">
        <v>3</v>
      </c>
      <c r="L4374" s="221">
        <v>2100</v>
      </c>
    </row>
    <row r="4375" spans="1:12" s="167" customFormat="1">
      <c r="A4375" s="218" t="str">
        <f t="shared" si="31"/>
        <v>O221015058307일반상품</v>
      </c>
      <c r="B4375" s="219" t="s">
        <v>8285</v>
      </c>
      <c r="C4375" s="219" t="s">
        <v>8023</v>
      </c>
      <c r="D4375" s="219" t="s">
        <v>8065</v>
      </c>
      <c r="E4375" s="219" t="s">
        <v>7707</v>
      </c>
      <c r="F4375" s="219" t="s">
        <v>7718</v>
      </c>
      <c r="G4375" s="219" t="s">
        <v>7738</v>
      </c>
      <c r="H4375" s="219" t="s">
        <v>5990</v>
      </c>
      <c r="I4375" s="220" t="s">
        <v>8492</v>
      </c>
      <c r="J4375" s="221">
        <v>4200</v>
      </c>
      <c r="K4375" s="221">
        <v>2</v>
      </c>
      <c r="L4375" s="221">
        <v>8400</v>
      </c>
    </row>
    <row r="4376" spans="1:12" s="167" customFormat="1">
      <c r="A4376" s="218" t="str">
        <f t="shared" si="31"/>
        <v>O221015058307일반상품</v>
      </c>
      <c r="B4376" s="219" t="s">
        <v>8285</v>
      </c>
      <c r="C4376" s="219" t="s">
        <v>8023</v>
      </c>
      <c r="D4376" s="219" t="s">
        <v>8065</v>
      </c>
      <c r="E4376" s="219" t="s">
        <v>7707</v>
      </c>
      <c r="F4376" s="219" t="s">
        <v>7718</v>
      </c>
      <c r="G4376" s="219" t="s">
        <v>7738</v>
      </c>
      <c r="H4376" s="219" t="s">
        <v>5990</v>
      </c>
      <c r="I4376" s="220" t="s">
        <v>8337</v>
      </c>
      <c r="J4376" s="221">
        <v>6630</v>
      </c>
      <c r="K4376" s="221">
        <v>1</v>
      </c>
      <c r="L4376" s="221">
        <v>6630</v>
      </c>
    </row>
    <row r="4377" spans="1:12" s="167" customFormat="1">
      <c r="A4377" s="218" t="str">
        <f t="shared" si="31"/>
        <v>O221015058307일반상품</v>
      </c>
      <c r="B4377" s="219" t="s">
        <v>8285</v>
      </c>
      <c r="C4377" s="219" t="s">
        <v>8023</v>
      </c>
      <c r="D4377" s="219" t="s">
        <v>8065</v>
      </c>
      <c r="E4377" s="219" t="s">
        <v>7707</v>
      </c>
      <c r="F4377" s="219" t="s">
        <v>7718</v>
      </c>
      <c r="G4377" s="219" t="s">
        <v>7738</v>
      </c>
      <c r="H4377" s="219" t="s">
        <v>5990</v>
      </c>
      <c r="I4377" s="220" t="s">
        <v>7202</v>
      </c>
      <c r="J4377" s="221">
        <v>5200</v>
      </c>
      <c r="K4377" s="221">
        <v>3</v>
      </c>
      <c r="L4377" s="221">
        <v>15600</v>
      </c>
    </row>
    <row r="4378" spans="1:12" s="167" customFormat="1">
      <c r="A4378" s="218" t="str">
        <f t="shared" si="31"/>
        <v>O221015058306일반상품</v>
      </c>
      <c r="B4378" s="219" t="s">
        <v>8286</v>
      </c>
      <c r="C4378" s="219" t="s">
        <v>8023</v>
      </c>
      <c r="D4378" s="219" t="s">
        <v>8065</v>
      </c>
      <c r="E4378" s="219" t="s">
        <v>7707</v>
      </c>
      <c r="F4378" s="219" t="s">
        <v>7718</v>
      </c>
      <c r="G4378" s="219" t="s">
        <v>8005</v>
      </c>
      <c r="H4378" s="219" t="s">
        <v>5990</v>
      </c>
      <c r="I4378" s="220" t="s">
        <v>8339</v>
      </c>
      <c r="J4378" s="221">
        <v>10000</v>
      </c>
      <c r="K4378" s="221">
        <v>1</v>
      </c>
      <c r="L4378" s="221">
        <v>10000</v>
      </c>
    </row>
    <row r="4379" spans="1:12" s="167" customFormat="1">
      <c r="A4379" s="218" t="str">
        <f t="shared" si="31"/>
        <v>O221015058306일반상품</v>
      </c>
      <c r="B4379" s="219" t="s">
        <v>8286</v>
      </c>
      <c r="C4379" s="219" t="s">
        <v>8023</v>
      </c>
      <c r="D4379" s="219" t="s">
        <v>8065</v>
      </c>
      <c r="E4379" s="219" t="s">
        <v>7707</v>
      </c>
      <c r="F4379" s="219" t="s">
        <v>7718</v>
      </c>
      <c r="G4379" s="219" t="s">
        <v>8005</v>
      </c>
      <c r="H4379" s="219" t="s">
        <v>5990</v>
      </c>
      <c r="I4379" s="220" t="s">
        <v>8396</v>
      </c>
      <c r="J4379" s="221">
        <v>1950</v>
      </c>
      <c r="K4379" s="221">
        <v>1</v>
      </c>
      <c r="L4379" s="221">
        <v>1950</v>
      </c>
    </row>
    <row r="4380" spans="1:12" s="167" customFormat="1">
      <c r="A4380" s="218" t="str">
        <f t="shared" si="31"/>
        <v>O221015058306일반상품</v>
      </c>
      <c r="B4380" s="219" t="s">
        <v>8286</v>
      </c>
      <c r="C4380" s="219" t="s">
        <v>8023</v>
      </c>
      <c r="D4380" s="219" t="s">
        <v>8065</v>
      </c>
      <c r="E4380" s="219" t="s">
        <v>7707</v>
      </c>
      <c r="F4380" s="219" t="s">
        <v>7718</v>
      </c>
      <c r="G4380" s="219" t="s">
        <v>8005</v>
      </c>
      <c r="H4380" s="219" t="s">
        <v>5990</v>
      </c>
      <c r="I4380" s="220" t="s">
        <v>8574</v>
      </c>
      <c r="J4380" s="221">
        <v>2250</v>
      </c>
      <c r="K4380" s="221">
        <v>4</v>
      </c>
      <c r="L4380" s="221">
        <v>9000</v>
      </c>
    </row>
    <row r="4381" spans="1:12" s="167" customFormat="1">
      <c r="A4381" s="218" t="str">
        <f t="shared" si="31"/>
        <v>O221015058306일반상품</v>
      </c>
      <c r="B4381" s="219" t="s">
        <v>8286</v>
      </c>
      <c r="C4381" s="219" t="s">
        <v>8023</v>
      </c>
      <c r="D4381" s="219" t="s">
        <v>8065</v>
      </c>
      <c r="E4381" s="219" t="s">
        <v>7707</v>
      </c>
      <c r="F4381" s="219" t="s">
        <v>7718</v>
      </c>
      <c r="G4381" s="219" t="s">
        <v>8005</v>
      </c>
      <c r="H4381" s="219" t="s">
        <v>5990</v>
      </c>
      <c r="I4381" s="220" t="s">
        <v>8575</v>
      </c>
      <c r="J4381" s="221">
        <v>18600</v>
      </c>
      <c r="K4381" s="221">
        <v>1</v>
      </c>
      <c r="L4381" s="221">
        <v>18600</v>
      </c>
    </row>
    <row r="4382" spans="1:12" s="167" customFormat="1">
      <c r="A4382" s="218" t="str">
        <f t="shared" si="31"/>
        <v>O221015058306일반상품</v>
      </c>
      <c r="B4382" s="219" t="s">
        <v>8286</v>
      </c>
      <c r="C4382" s="219" t="s">
        <v>8023</v>
      </c>
      <c r="D4382" s="219" t="s">
        <v>8065</v>
      </c>
      <c r="E4382" s="219" t="s">
        <v>7707</v>
      </c>
      <c r="F4382" s="219" t="s">
        <v>7718</v>
      </c>
      <c r="G4382" s="219" t="s">
        <v>8005</v>
      </c>
      <c r="H4382" s="219" t="s">
        <v>5990</v>
      </c>
      <c r="I4382" s="220" t="s">
        <v>8997</v>
      </c>
      <c r="J4382" s="221">
        <v>1500</v>
      </c>
      <c r="K4382" s="221">
        <v>1</v>
      </c>
      <c r="L4382" s="221">
        <v>1500</v>
      </c>
    </row>
    <row r="4383" spans="1:12" s="167" customFormat="1">
      <c r="A4383" s="218" t="str">
        <f t="shared" si="31"/>
        <v>O221015058306일반상품</v>
      </c>
      <c r="B4383" s="219" t="s">
        <v>8286</v>
      </c>
      <c r="C4383" s="219" t="s">
        <v>8023</v>
      </c>
      <c r="D4383" s="219" t="s">
        <v>8065</v>
      </c>
      <c r="E4383" s="219" t="s">
        <v>7707</v>
      </c>
      <c r="F4383" s="219" t="s">
        <v>7718</v>
      </c>
      <c r="G4383" s="219" t="s">
        <v>8005</v>
      </c>
      <c r="H4383" s="219" t="s">
        <v>5990</v>
      </c>
      <c r="I4383" s="220" t="s">
        <v>8661</v>
      </c>
      <c r="J4383" s="221">
        <v>1800</v>
      </c>
      <c r="K4383" s="221">
        <v>1</v>
      </c>
      <c r="L4383" s="221">
        <v>1800</v>
      </c>
    </row>
    <row r="4384" spans="1:12" s="167" customFormat="1">
      <c r="A4384" s="218" t="str">
        <f t="shared" si="31"/>
        <v>O221015058306일반상품</v>
      </c>
      <c r="B4384" s="219" t="s">
        <v>8286</v>
      </c>
      <c r="C4384" s="219" t="s">
        <v>8023</v>
      </c>
      <c r="D4384" s="219" t="s">
        <v>8065</v>
      </c>
      <c r="E4384" s="219" t="s">
        <v>7707</v>
      </c>
      <c r="F4384" s="219" t="s">
        <v>7718</v>
      </c>
      <c r="G4384" s="219" t="s">
        <v>8005</v>
      </c>
      <c r="H4384" s="219" t="s">
        <v>5990</v>
      </c>
      <c r="I4384" s="220" t="s">
        <v>8342</v>
      </c>
      <c r="J4384" s="221">
        <v>600</v>
      </c>
      <c r="K4384" s="221">
        <v>1</v>
      </c>
      <c r="L4384" s="221">
        <v>600</v>
      </c>
    </row>
    <row r="4385" spans="1:12" s="167" customFormat="1">
      <c r="A4385" s="218" t="str">
        <f t="shared" si="31"/>
        <v>O221015058306일반상품</v>
      </c>
      <c r="B4385" s="219" t="s">
        <v>8286</v>
      </c>
      <c r="C4385" s="219" t="s">
        <v>8023</v>
      </c>
      <c r="D4385" s="219" t="s">
        <v>8065</v>
      </c>
      <c r="E4385" s="219" t="s">
        <v>7707</v>
      </c>
      <c r="F4385" s="219" t="s">
        <v>7718</v>
      </c>
      <c r="G4385" s="219" t="s">
        <v>8005</v>
      </c>
      <c r="H4385" s="219" t="s">
        <v>5990</v>
      </c>
      <c r="I4385" s="220" t="s">
        <v>8383</v>
      </c>
      <c r="J4385" s="221">
        <v>5090</v>
      </c>
      <c r="K4385" s="221">
        <v>1</v>
      </c>
      <c r="L4385" s="221">
        <v>5090</v>
      </c>
    </row>
    <row r="4386" spans="1:12" s="167" customFormat="1">
      <c r="A4386" s="218" t="str">
        <f t="shared" si="31"/>
        <v>O221015058306일반상품</v>
      </c>
      <c r="B4386" s="219" t="s">
        <v>8286</v>
      </c>
      <c r="C4386" s="219" t="s">
        <v>8023</v>
      </c>
      <c r="D4386" s="219" t="s">
        <v>8065</v>
      </c>
      <c r="E4386" s="219" t="s">
        <v>7707</v>
      </c>
      <c r="F4386" s="219" t="s">
        <v>7718</v>
      </c>
      <c r="G4386" s="219" t="s">
        <v>8005</v>
      </c>
      <c r="H4386" s="219" t="s">
        <v>5990</v>
      </c>
      <c r="I4386" s="220" t="s">
        <v>8989</v>
      </c>
      <c r="J4386" s="221">
        <v>3800</v>
      </c>
      <c r="K4386" s="221">
        <v>1</v>
      </c>
      <c r="L4386" s="221">
        <v>3800</v>
      </c>
    </row>
    <row r="4387" spans="1:12" s="167" customFormat="1">
      <c r="A4387" s="218" t="str">
        <f t="shared" si="31"/>
        <v>O221015058306일반상품</v>
      </c>
      <c r="B4387" s="219" t="s">
        <v>8286</v>
      </c>
      <c r="C4387" s="219" t="s">
        <v>8023</v>
      </c>
      <c r="D4387" s="219" t="s">
        <v>8065</v>
      </c>
      <c r="E4387" s="219" t="s">
        <v>7707</v>
      </c>
      <c r="F4387" s="219" t="s">
        <v>7718</v>
      </c>
      <c r="G4387" s="219" t="s">
        <v>8005</v>
      </c>
      <c r="H4387" s="219" t="s">
        <v>5990</v>
      </c>
      <c r="I4387" s="220" t="s">
        <v>8384</v>
      </c>
      <c r="J4387" s="221">
        <v>3640</v>
      </c>
      <c r="K4387" s="221">
        <v>1</v>
      </c>
      <c r="L4387" s="221">
        <v>3640</v>
      </c>
    </row>
    <row r="4388" spans="1:12" s="167" customFormat="1">
      <c r="A4388" s="218" t="str">
        <f t="shared" si="31"/>
        <v>O221015058306일반상품</v>
      </c>
      <c r="B4388" s="219" t="s">
        <v>8286</v>
      </c>
      <c r="C4388" s="219" t="s">
        <v>8023</v>
      </c>
      <c r="D4388" s="219" t="s">
        <v>8065</v>
      </c>
      <c r="E4388" s="219" t="s">
        <v>7707</v>
      </c>
      <c r="F4388" s="219" t="s">
        <v>7718</v>
      </c>
      <c r="G4388" s="219" t="s">
        <v>8005</v>
      </c>
      <c r="H4388" s="219" t="s">
        <v>5990</v>
      </c>
      <c r="I4388" s="220" t="s">
        <v>7203</v>
      </c>
      <c r="J4388" s="221">
        <v>5000</v>
      </c>
      <c r="K4388" s="221">
        <v>1</v>
      </c>
      <c r="L4388" s="221">
        <v>5000</v>
      </c>
    </row>
    <row r="4389" spans="1:12" s="167" customFormat="1">
      <c r="A4389" s="218" t="str">
        <f t="shared" si="31"/>
        <v>O221015058306일반상품</v>
      </c>
      <c r="B4389" s="219" t="s">
        <v>8286</v>
      </c>
      <c r="C4389" s="219" t="s">
        <v>8023</v>
      </c>
      <c r="D4389" s="219" t="s">
        <v>8065</v>
      </c>
      <c r="E4389" s="219" t="s">
        <v>7707</v>
      </c>
      <c r="F4389" s="219" t="s">
        <v>7718</v>
      </c>
      <c r="G4389" s="219" t="s">
        <v>8005</v>
      </c>
      <c r="H4389" s="219" t="s">
        <v>5990</v>
      </c>
      <c r="I4389" s="220" t="s">
        <v>7209</v>
      </c>
      <c r="J4389" s="221">
        <v>1230</v>
      </c>
      <c r="K4389" s="221">
        <v>1</v>
      </c>
      <c r="L4389" s="221">
        <v>1230</v>
      </c>
    </row>
    <row r="4390" spans="1:12" s="167" customFormat="1">
      <c r="A4390" s="218" t="str">
        <f t="shared" si="31"/>
        <v>O221015058306일반상품</v>
      </c>
      <c r="B4390" s="219" t="s">
        <v>8286</v>
      </c>
      <c r="C4390" s="219" t="s">
        <v>8023</v>
      </c>
      <c r="D4390" s="219" t="s">
        <v>8065</v>
      </c>
      <c r="E4390" s="219" t="s">
        <v>7707</v>
      </c>
      <c r="F4390" s="219" t="s">
        <v>7718</v>
      </c>
      <c r="G4390" s="219" t="s">
        <v>8005</v>
      </c>
      <c r="H4390" s="219" t="s">
        <v>5990</v>
      </c>
      <c r="I4390" s="220" t="s">
        <v>7190</v>
      </c>
      <c r="J4390" s="221">
        <v>4430</v>
      </c>
      <c r="K4390" s="221">
        <v>1</v>
      </c>
      <c r="L4390" s="221">
        <v>4430</v>
      </c>
    </row>
    <row r="4391" spans="1:12" s="167" customFormat="1">
      <c r="A4391" s="218" t="str">
        <f t="shared" si="31"/>
        <v>O221015058306일반상품</v>
      </c>
      <c r="B4391" s="219" t="s">
        <v>8286</v>
      </c>
      <c r="C4391" s="219" t="s">
        <v>8023</v>
      </c>
      <c r="D4391" s="219" t="s">
        <v>8065</v>
      </c>
      <c r="E4391" s="219" t="s">
        <v>7707</v>
      </c>
      <c r="F4391" s="219" t="s">
        <v>7718</v>
      </c>
      <c r="G4391" s="219" t="s">
        <v>8005</v>
      </c>
      <c r="H4391" s="219" t="s">
        <v>5990</v>
      </c>
      <c r="I4391" s="220" t="s">
        <v>8523</v>
      </c>
      <c r="J4391" s="221">
        <v>3600</v>
      </c>
      <c r="K4391" s="221">
        <v>1</v>
      </c>
      <c r="L4391" s="221">
        <v>3600</v>
      </c>
    </row>
    <row r="4392" spans="1:12" s="167" customFormat="1">
      <c r="A4392" s="218" t="str">
        <f t="shared" si="31"/>
        <v>O221015058306일반상품</v>
      </c>
      <c r="B4392" s="219" t="s">
        <v>8286</v>
      </c>
      <c r="C4392" s="219" t="s">
        <v>8023</v>
      </c>
      <c r="D4392" s="219" t="s">
        <v>8065</v>
      </c>
      <c r="E4392" s="219" t="s">
        <v>7707</v>
      </c>
      <c r="F4392" s="219" t="s">
        <v>7718</v>
      </c>
      <c r="G4392" s="219" t="s">
        <v>8005</v>
      </c>
      <c r="H4392" s="219" t="s">
        <v>5990</v>
      </c>
      <c r="I4392" s="220" t="s">
        <v>8836</v>
      </c>
      <c r="J4392" s="221">
        <v>4010</v>
      </c>
      <c r="K4392" s="221">
        <v>1</v>
      </c>
      <c r="L4392" s="221">
        <v>4010</v>
      </c>
    </row>
    <row r="4393" spans="1:12" s="167" customFormat="1">
      <c r="A4393" s="218" t="str">
        <f t="shared" si="31"/>
        <v>O221015058306일반상품</v>
      </c>
      <c r="B4393" s="219" t="s">
        <v>8286</v>
      </c>
      <c r="C4393" s="219" t="s">
        <v>8023</v>
      </c>
      <c r="D4393" s="219" t="s">
        <v>8065</v>
      </c>
      <c r="E4393" s="219" t="s">
        <v>7707</v>
      </c>
      <c r="F4393" s="219" t="s">
        <v>7718</v>
      </c>
      <c r="G4393" s="219" t="s">
        <v>8005</v>
      </c>
      <c r="H4393" s="219" t="s">
        <v>5990</v>
      </c>
      <c r="I4393" s="220" t="s">
        <v>8867</v>
      </c>
      <c r="J4393" s="221">
        <v>9900</v>
      </c>
      <c r="K4393" s="221">
        <v>1</v>
      </c>
      <c r="L4393" s="221">
        <v>9900</v>
      </c>
    </row>
    <row r="4394" spans="1:12" s="167" customFormat="1">
      <c r="A4394" s="218" t="str">
        <f t="shared" si="31"/>
        <v>O221015058306일반상품</v>
      </c>
      <c r="B4394" s="219" t="s">
        <v>8286</v>
      </c>
      <c r="C4394" s="219" t="s">
        <v>8023</v>
      </c>
      <c r="D4394" s="219" t="s">
        <v>8065</v>
      </c>
      <c r="E4394" s="219" t="s">
        <v>7707</v>
      </c>
      <c r="F4394" s="219" t="s">
        <v>7718</v>
      </c>
      <c r="G4394" s="219" t="s">
        <v>8005</v>
      </c>
      <c r="H4394" s="219" t="s">
        <v>5990</v>
      </c>
      <c r="I4394" s="220" t="s">
        <v>7225</v>
      </c>
      <c r="J4394" s="221">
        <v>3910</v>
      </c>
      <c r="K4394" s="221">
        <v>1</v>
      </c>
      <c r="L4394" s="221">
        <v>3910</v>
      </c>
    </row>
    <row r="4395" spans="1:12" s="167" customFormat="1">
      <c r="A4395" s="218" t="str">
        <f t="shared" si="31"/>
        <v>O221015058306일반상품</v>
      </c>
      <c r="B4395" s="219" t="s">
        <v>8286</v>
      </c>
      <c r="C4395" s="219" t="s">
        <v>8023</v>
      </c>
      <c r="D4395" s="219" t="s">
        <v>8065</v>
      </c>
      <c r="E4395" s="219" t="s">
        <v>7707</v>
      </c>
      <c r="F4395" s="219" t="s">
        <v>7718</v>
      </c>
      <c r="G4395" s="219" t="s">
        <v>8005</v>
      </c>
      <c r="H4395" s="219" t="s">
        <v>5990</v>
      </c>
      <c r="I4395" s="220" t="s">
        <v>8481</v>
      </c>
      <c r="J4395" s="221">
        <v>9300</v>
      </c>
      <c r="K4395" s="221">
        <v>1</v>
      </c>
      <c r="L4395" s="221">
        <v>9300</v>
      </c>
    </row>
    <row r="4396" spans="1:12" s="167" customFormat="1">
      <c r="A4396" s="218" t="str">
        <f t="shared" si="31"/>
        <v>O221015058306일반상품</v>
      </c>
      <c r="B4396" s="219" t="s">
        <v>8286</v>
      </c>
      <c r="C4396" s="219" t="s">
        <v>8023</v>
      </c>
      <c r="D4396" s="219" t="s">
        <v>8065</v>
      </c>
      <c r="E4396" s="219" t="s">
        <v>7707</v>
      </c>
      <c r="F4396" s="219" t="s">
        <v>7718</v>
      </c>
      <c r="G4396" s="219" t="s">
        <v>8005</v>
      </c>
      <c r="H4396" s="219" t="s">
        <v>5990</v>
      </c>
      <c r="I4396" s="220" t="s">
        <v>7197</v>
      </c>
      <c r="J4396" s="221">
        <v>3800</v>
      </c>
      <c r="K4396" s="221">
        <v>1</v>
      </c>
      <c r="L4396" s="221">
        <v>3800</v>
      </c>
    </row>
    <row r="4397" spans="1:12" s="167" customFormat="1">
      <c r="A4397" s="218" t="str">
        <f t="shared" si="31"/>
        <v>O221015058306일반상품</v>
      </c>
      <c r="B4397" s="219" t="s">
        <v>8286</v>
      </c>
      <c r="C4397" s="219" t="s">
        <v>8023</v>
      </c>
      <c r="D4397" s="219" t="s">
        <v>8065</v>
      </c>
      <c r="E4397" s="219" t="s">
        <v>7707</v>
      </c>
      <c r="F4397" s="219" t="s">
        <v>7718</v>
      </c>
      <c r="G4397" s="219" t="s">
        <v>8005</v>
      </c>
      <c r="H4397" s="219" t="s">
        <v>5990</v>
      </c>
      <c r="I4397" s="220" t="s">
        <v>8050</v>
      </c>
      <c r="J4397" s="221">
        <v>13810</v>
      </c>
      <c r="K4397" s="221">
        <v>1</v>
      </c>
      <c r="L4397" s="221">
        <v>13810</v>
      </c>
    </row>
    <row r="4398" spans="1:12" s="167" customFormat="1">
      <c r="A4398" s="218" t="str">
        <f t="shared" si="31"/>
        <v>O221015058306일반상품</v>
      </c>
      <c r="B4398" s="219" t="s">
        <v>8286</v>
      </c>
      <c r="C4398" s="219" t="s">
        <v>8023</v>
      </c>
      <c r="D4398" s="219" t="s">
        <v>8065</v>
      </c>
      <c r="E4398" s="219" t="s">
        <v>7707</v>
      </c>
      <c r="F4398" s="219" t="s">
        <v>7718</v>
      </c>
      <c r="G4398" s="219" t="s">
        <v>8005</v>
      </c>
      <c r="H4398" s="219" t="s">
        <v>5990</v>
      </c>
      <c r="I4398" s="220" t="s">
        <v>7252</v>
      </c>
      <c r="J4398" s="221">
        <v>2850</v>
      </c>
      <c r="K4398" s="221">
        <v>1</v>
      </c>
      <c r="L4398" s="221">
        <v>2850</v>
      </c>
    </row>
    <row r="4399" spans="1:12" s="167" customFormat="1">
      <c r="A4399" s="218" t="str">
        <f t="shared" si="31"/>
        <v>O221015058306일반상품</v>
      </c>
      <c r="B4399" s="219" t="s">
        <v>8286</v>
      </c>
      <c r="C4399" s="219" t="s">
        <v>8023</v>
      </c>
      <c r="D4399" s="219" t="s">
        <v>8065</v>
      </c>
      <c r="E4399" s="219" t="s">
        <v>7707</v>
      </c>
      <c r="F4399" s="219" t="s">
        <v>7718</v>
      </c>
      <c r="G4399" s="219" t="s">
        <v>8005</v>
      </c>
      <c r="H4399" s="219" t="s">
        <v>5990</v>
      </c>
      <c r="I4399" s="220" t="s">
        <v>7198</v>
      </c>
      <c r="J4399" s="221">
        <v>2850</v>
      </c>
      <c r="K4399" s="221">
        <v>1</v>
      </c>
      <c r="L4399" s="221">
        <v>2850</v>
      </c>
    </row>
    <row r="4400" spans="1:12" s="167" customFormat="1">
      <c r="A4400" s="218" t="str">
        <f t="shared" si="31"/>
        <v>O221015058306일반상품</v>
      </c>
      <c r="B4400" s="219" t="s">
        <v>8286</v>
      </c>
      <c r="C4400" s="219" t="s">
        <v>8023</v>
      </c>
      <c r="D4400" s="219" t="s">
        <v>8065</v>
      </c>
      <c r="E4400" s="219" t="s">
        <v>7707</v>
      </c>
      <c r="F4400" s="219" t="s">
        <v>7718</v>
      </c>
      <c r="G4400" s="219" t="s">
        <v>8005</v>
      </c>
      <c r="H4400" s="219" t="s">
        <v>5990</v>
      </c>
      <c r="I4400" s="220" t="s">
        <v>7253</v>
      </c>
      <c r="J4400" s="221">
        <v>2850</v>
      </c>
      <c r="K4400" s="221">
        <v>2</v>
      </c>
      <c r="L4400" s="221">
        <v>5700</v>
      </c>
    </row>
    <row r="4401" spans="1:12" s="167" customFormat="1">
      <c r="A4401" s="218" t="str">
        <f t="shared" si="31"/>
        <v>O221015058306일반상품</v>
      </c>
      <c r="B4401" s="219" t="s">
        <v>8286</v>
      </c>
      <c r="C4401" s="219" t="s">
        <v>8023</v>
      </c>
      <c r="D4401" s="219" t="s">
        <v>8065</v>
      </c>
      <c r="E4401" s="219" t="s">
        <v>7707</v>
      </c>
      <c r="F4401" s="219" t="s">
        <v>7718</v>
      </c>
      <c r="G4401" s="219" t="s">
        <v>8005</v>
      </c>
      <c r="H4401" s="219" t="s">
        <v>5990</v>
      </c>
      <c r="I4401" s="220" t="s">
        <v>7227</v>
      </c>
      <c r="J4401" s="221">
        <v>800</v>
      </c>
      <c r="K4401" s="221">
        <v>1</v>
      </c>
      <c r="L4401" s="221">
        <v>800</v>
      </c>
    </row>
    <row r="4402" spans="1:12" s="167" customFormat="1">
      <c r="A4402" s="218" t="str">
        <f t="shared" si="31"/>
        <v>O221015058306일반상품</v>
      </c>
      <c r="B4402" s="219" t="s">
        <v>8286</v>
      </c>
      <c r="C4402" s="219" t="s">
        <v>8023</v>
      </c>
      <c r="D4402" s="219" t="s">
        <v>8065</v>
      </c>
      <c r="E4402" s="219" t="s">
        <v>7707</v>
      </c>
      <c r="F4402" s="219" t="s">
        <v>7718</v>
      </c>
      <c r="G4402" s="219" t="s">
        <v>8005</v>
      </c>
      <c r="H4402" s="219" t="s">
        <v>5990</v>
      </c>
      <c r="I4402" s="220" t="s">
        <v>8450</v>
      </c>
      <c r="J4402" s="221">
        <v>1400</v>
      </c>
      <c r="K4402" s="221">
        <v>1</v>
      </c>
      <c r="L4402" s="221">
        <v>1400</v>
      </c>
    </row>
    <row r="4403" spans="1:12" s="167" customFormat="1">
      <c r="A4403" s="218" t="str">
        <f t="shared" si="31"/>
        <v>O221015058306일반상품</v>
      </c>
      <c r="B4403" s="219" t="s">
        <v>8286</v>
      </c>
      <c r="C4403" s="219" t="s">
        <v>8023</v>
      </c>
      <c r="D4403" s="219" t="s">
        <v>8065</v>
      </c>
      <c r="E4403" s="219" t="s">
        <v>7707</v>
      </c>
      <c r="F4403" s="219" t="s">
        <v>7718</v>
      </c>
      <c r="G4403" s="219" t="s">
        <v>8005</v>
      </c>
      <c r="H4403" s="219" t="s">
        <v>5990</v>
      </c>
      <c r="I4403" s="220" t="s">
        <v>8451</v>
      </c>
      <c r="J4403" s="221">
        <v>2040</v>
      </c>
      <c r="K4403" s="221">
        <v>1</v>
      </c>
      <c r="L4403" s="221">
        <v>2040</v>
      </c>
    </row>
    <row r="4404" spans="1:12" s="167" customFormat="1">
      <c r="A4404" s="218" t="str">
        <f t="shared" si="31"/>
        <v>O221015058306일반상품</v>
      </c>
      <c r="B4404" s="219" t="s">
        <v>8286</v>
      </c>
      <c r="C4404" s="219" t="s">
        <v>8023</v>
      </c>
      <c r="D4404" s="219" t="s">
        <v>8065</v>
      </c>
      <c r="E4404" s="219" t="s">
        <v>7707</v>
      </c>
      <c r="F4404" s="219" t="s">
        <v>7718</v>
      </c>
      <c r="G4404" s="219" t="s">
        <v>8005</v>
      </c>
      <c r="H4404" s="219" t="s">
        <v>5990</v>
      </c>
      <c r="I4404" s="220" t="s">
        <v>8739</v>
      </c>
      <c r="J4404" s="221">
        <v>20000</v>
      </c>
      <c r="K4404" s="221">
        <v>1</v>
      </c>
      <c r="L4404" s="221">
        <v>20000</v>
      </c>
    </row>
    <row r="4405" spans="1:12" s="167" customFormat="1">
      <c r="A4405" s="218" t="str">
        <f t="shared" si="31"/>
        <v>O221015058306일반상품</v>
      </c>
      <c r="B4405" s="219" t="s">
        <v>8286</v>
      </c>
      <c r="C4405" s="219" t="s">
        <v>8023</v>
      </c>
      <c r="D4405" s="219" t="s">
        <v>8065</v>
      </c>
      <c r="E4405" s="219" t="s">
        <v>7707</v>
      </c>
      <c r="F4405" s="219" t="s">
        <v>7718</v>
      </c>
      <c r="G4405" s="219" t="s">
        <v>8005</v>
      </c>
      <c r="H4405" s="219" t="s">
        <v>5990</v>
      </c>
      <c r="I4405" s="220" t="s">
        <v>8642</v>
      </c>
      <c r="J4405" s="221">
        <v>4220</v>
      </c>
      <c r="K4405" s="221">
        <v>1</v>
      </c>
      <c r="L4405" s="221">
        <v>4220</v>
      </c>
    </row>
    <row r="4406" spans="1:12" s="167" customFormat="1">
      <c r="A4406" s="218" t="str">
        <f t="shared" si="31"/>
        <v>O221015058306일반상품</v>
      </c>
      <c r="B4406" s="219" t="s">
        <v>8286</v>
      </c>
      <c r="C4406" s="219" t="s">
        <v>8023</v>
      </c>
      <c r="D4406" s="219" t="s">
        <v>8065</v>
      </c>
      <c r="E4406" s="219" t="s">
        <v>7707</v>
      </c>
      <c r="F4406" s="219" t="s">
        <v>7718</v>
      </c>
      <c r="G4406" s="219" t="s">
        <v>8005</v>
      </c>
      <c r="H4406" s="219" t="s">
        <v>5990</v>
      </c>
      <c r="I4406" s="220" t="s">
        <v>8667</v>
      </c>
      <c r="J4406" s="221">
        <v>2800</v>
      </c>
      <c r="K4406" s="221">
        <v>1</v>
      </c>
      <c r="L4406" s="221">
        <v>2800</v>
      </c>
    </row>
    <row r="4407" spans="1:12" s="167" customFormat="1">
      <c r="A4407" s="218" t="str">
        <f t="shared" si="31"/>
        <v>O221015058306일반상품</v>
      </c>
      <c r="B4407" s="219" t="s">
        <v>8286</v>
      </c>
      <c r="C4407" s="219" t="s">
        <v>8023</v>
      </c>
      <c r="D4407" s="219" t="s">
        <v>8065</v>
      </c>
      <c r="E4407" s="219" t="s">
        <v>7707</v>
      </c>
      <c r="F4407" s="219" t="s">
        <v>7718</v>
      </c>
      <c r="G4407" s="219" t="s">
        <v>8005</v>
      </c>
      <c r="H4407" s="219" t="s">
        <v>5990</v>
      </c>
      <c r="I4407" s="220" t="s">
        <v>8389</v>
      </c>
      <c r="J4407" s="221">
        <v>2680</v>
      </c>
      <c r="K4407" s="221">
        <v>1</v>
      </c>
      <c r="L4407" s="221">
        <v>2680</v>
      </c>
    </row>
    <row r="4408" spans="1:12" s="167" customFormat="1">
      <c r="A4408" s="218" t="str">
        <f t="shared" si="31"/>
        <v>O221015058306일반상품</v>
      </c>
      <c r="B4408" s="219" t="s">
        <v>8286</v>
      </c>
      <c r="C4408" s="219" t="s">
        <v>8023</v>
      </c>
      <c r="D4408" s="219" t="s">
        <v>8065</v>
      </c>
      <c r="E4408" s="219" t="s">
        <v>7707</v>
      </c>
      <c r="F4408" s="219" t="s">
        <v>7718</v>
      </c>
      <c r="G4408" s="219" t="s">
        <v>8005</v>
      </c>
      <c r="H4408" s="219" t="s">
        <v>5990</v>
      </c>
      <c r="I4408" s="220" t="s">
        <v>8549</v>
      </c>
      <c r="J4408" s="221">
        <v>3020</v>
      </c>
      <c r="K4408" s="221">
        <v>1</v>
      </c>
      <c r="L4408" s="221">
        <v>3020</v>
      </c>
    </row>
    <row r="4409" spans="1:12" s="167" customFormat="1">
      <c r="A4409" s="218" t="str">
        <f t="shared" si="31"/>
        <v>O221015058306일반상품</v>
      </c>
      <c r="B4409" s="219" t="s">
        <v>8286</v>
      </c>
      <c r="C4409" s="219" t="s">
        <v>8023</v>
      </c>
      <c r="D4409" s="219" t="s">
        <v>8065</v>
      </c>
      <c r="E4409" s="219" t="s">
        <v>7707</v>
      </c>
      <c r="F4409" s="219" t="s">
        <v>7718</v>
      </c>
      <c r="G4409" s="219" t="s">
        <v>8005</v>
      </c>
      <c r="H4409" s="219" t="s">
        <v>5990</v>
      </c>
      <c r="I4409" s="220" t="s">
        <v>8879</v>
      </c>
      <c r="J4409" s="221">
        <v>4010</v>
      </c>
      <c r="K4409" s="221">
        <v>1</v>
      </c>
      <c r="L4409" s="221">
        <v>4010</v>
      </c>
    </row>
    <row r="4410" spans="1:12" s="167" customFormat="1">
      <c r="A4410" s="218" t="str">
        <f t="shared" si="31"/>
        <v>O221015058306일반상품</v>
      </c>
      <c r="B4410" s="219" t="s">
        <v>8286</v>
      </c>
      <c r="C4410" s="219" t="s">
        <v>8023</v>
      </c>
      <c r="D4410" s="219" t="s">
        <v>8065</v>
      </c>
      <c r="E4410" s="219" t="s">
        <v>7707</v>
      </c>
      <c r="F4410" s="219" t="s">
        <v>7718</v>
      </c>
      <c r="G4410" s="219" t="s">
        <v>8005</v>
      </c>
      <c r="H4410" s="219" t="s">
        <v>5990</v>
      </c>
      <c r="I4410" s="220" t="s">
        <v>8565</v>
      </c>
      <c r="J4410" s="221">
        <v>16500</v>
      </c>
      <c r="K4410" s="221">
        <v>1</v>
      </c>
      <c r="L4410" s="221">
        <v>16500</v>
      </c>
    </row>
    <row r="4411" spans="1:12" s="167" customFormat="1">
      <c r="A4411" s="218" t="str">
        <f t="shared" si="31"/>
        <v>O221015058306일반상품</v>
      </c>
      <c r="B4411" s="219" t="s">
        <v>8286</v>
      </c>
      <c r="C4411" s="219" t="s">
        <v>8023</v>
      </c>
      <c r="D4411" s="219" t="s">
        <v>8065</v>
      </c>
      <c r="E4411" s="219" t="s">
        <v>7707</v>
      </c>
      <c r="F4411" s="219" t="s">
        <v>7718</v>
      </c>
      <c r="G4411" s="219" t="s">
        <v>8005</v>
      </c>
      <c r="H4411" s="219" t="s">
        <v>5990</v>
      </c>
      <c r="I4411" s="220" t="s">
        <v>8871</v>
      </c>
      <c r="J4411" s="221">
        <v>2100</v>
      </c>
      <c r="K4411" s="221">
        <v>1</v>
      </c>
      <c r="L4411" s="221">
        <v>2100</v>
      </c>
    </row>
    <row r="4412" spans="1:12" s="167" customFormat="1">
      <c r="A4412" s="218" t="str">
        <f t="shared" si="31"/>
        <v>O221015058306일반상품</v>
      </c>
      <c r="B4412" s="219" t="s">
        <v>8286</v>
      </c>
      <c r="C4412" s="219" t="s">
        <v>8023</v>
      </c>
      <c r="D4412" s="219" t="s">
        <v>8065</v>
      </c>
      <c r="E4412" s="219" t="s">
        <v>7707</v>
      </c>
      <c r="F4412" s="219" t="s">
        <v>7718</v>
      </c>
      <c r="G4412" s="219" t="s">
        <v>8005</v>
      </c>
      <c r="H4412" s="219" t="s">
        <v>5990</v>
      </c>
      <c r="I4412" s="220" t="s">
        <v>7193</v>
      </c>
      <c r="J4412" s="221">
        <v>1900</v>
      </c>
      <c r="K4412" s="221">
        <v>1</v>
      </c>
      <c r="L4412" s="221">
        <v>1900</v>
      </c>
    </row>
    <row r="4413" spans="1:12" s="167" customFormat="1">
      <c r="A4413" s="218" t="str">
        <f t="shared" si="31"/>
        <v>O221015058306일반상품</v>
      </c>
      <c r="B4413" s="219" t="s">
        <v>8286</v>
      </c>
      <c r="C4413" s="219" t="s">
        <v>8023</v>
      </c>
      <c r="D4413" s="219" t="s">
        <v>8065</v>
      </c>
      <c r="E4413" s="219" t="s">
        <v>7707</v>
      </c>
      <c r="F4413" s="219" t="s">
        <v>7718</v>
      </c>
      <c r="G4413" s="219" t="s">
        <v>8005</v>
      </c>
      <c r="H4413" s="219" t="s">
        <v>5990</v>
      </c>
      <c r="I4413" s="220" t="s">
        <v>7194</v>
      </c>
      <c r="J4413" s="221">
        <v>2810</v>
      </c>
      <c r="K4413" s="221">
        <v>1</v>
      </c>
      <c r="L4413" s="221">
        <v>2810</v>
      </c>
    </row>
    <row r="4414" spans="1:12" s="167" customFormat="1">
      <c r="A4414" s="218" t="str">
        <f t="shared" si="31"/>
        <v>O221015058306일반상품</v>
      </c>
      <c r="B4414" s="219" t="s">
        <v>8286</v>
      </c>
      <c r="C4414" s="219" t="s">
        <v>8023</v>
      </c>
      <c r="D4414" s="219" t="s">
        <v>8065</v>
      </c>
      <c r="E4414" s="219" t="s">
        <v>7707</v>
      </c>
      <c r="F4414" s="219" t="s">
        <v>7718</v>
      </c>
      <c r="G4414" s="219" t="s">
        <v>8005</v>
      </c>
      <c r="H4414" s="219" t="s">
        <v>5990</v>
      </c>
      <c r="I4414" s="220" t="s">
        <v>7978</v>
      </c>
      <c r="J4414" s="221">
        <v>3270</v>
      </c>
      <c r="K4414" s="221">
        <v>1</v>
      </c>
      <c r="L4414" s="221">
        <v>3270</v>
      </c>
    </row>
    <row r="4415" spans="1:12" s="167" customFormat="1">
      <c r="A4415" s="218" t="str">
        <f t="shared" si="31"/>
        <v>O221015058306일반상품</v>
      </c>
      <c r="B4415" s="219" t="s">
        <v>8286</v>
      </c>
      <c r="C4415" s="219" t="s">
        <v>8023</v>
      </c>
      <c r="D4415" s="219" t="s">
        <v>8065</v>
      </c>
      <c r="E4415" s="219" t="s">
        <v>7707</v>
      </c>
      <c r="F4415" s="219" t="s">
        <v>7718</v>
      </c>
      <c r="G4415" s="219" t="s">
        <v>8005</v>
      </c>
      <c r="H4415" s="219" t="s">
        <v>5990</v>
      </c>
      <c r="I4415" s="220" t="s">
        <v>8539</v>
      </c>
      <c r="J4415" s="221">
        <v>1160</v>
      </c>
      <c r="K4415" s="221">
        <v>1</v>
      </c>
      <c r="L4415" s="221">
        <v>1160</v>
      </c>
    </row>
    <row r="4416" spans="1:12" s="167" customFormat="1">
      <c r="A4416" s="218" t="str">
        <f t="shared" si="31"/>
        <v>O221015058306일반상품</v>
      </c>
      <c r="B4416" s="219" t="s">
        <v>8286</v>
      </c>
      <c r="C4416" s="219" t="s">
        <v>8023</v>
      </c>
      <c r="D4416" s="219" t="s">
        <v>8065</v>
      </c>
      <c r="E4416" s="219" t="s">
        <v>7707</v>
      </c>
      <c r="F4416" s="219" t="s">
        <v>7718</v>
      </c>
      <c r="G4416" s="219" t="s">
        <v>8005</v>
      </c>
      <c r="H4416" s="219" t="s">
        <v>5990</v>
      </c>
      <c r="I4416" s="220" t="s">
        <v>7195</v>
      </c>
      <c r="J4416" s="221">
        <v>3710</v>
      </c>
      <c r="K4416" s="221">
        <v>1</v>
      </c>
      <c r="L4416" s="221">
        <v>3710</v>
      </c>
    </row>
    <row r="4417" spans="1:12" s="167" customFormat="1">
      <c r="A4417" s="218" t="str">
        <f t="shared" si="31"/>
        <v>O221015058306일반상품</v>
      </c>
      <c r="B4417" s="219" t="s">
        <v>8286</v>
      </c>
      <c r="C4417" s="219" t="s">
        <v>8023</v>
      </c>
      <c r="D4417" s="219" t="s">
        <v>8065</v>
      </c>
      <c r="E4417" s="219" t="s">
        <v>7707</v>
      </c>
      <c r="F4417" s="219" t="s">
        <v>7718</v>
      </c>
      <c r="G4417" s="219" t="s">
        <v>8005</v>
      </c>
      <c r="H4417" s="219" t="s">
        <v>5990</v>
      </c>
      <c r="I4417" s="220" t="s">
        <v>8070</v>
      </c>
      <c r="J4417" s="221">
        <v>5220</v>
      </c>
      <c r="K4417" s="221">
        <v>1</v>
      </c>
      <c r="L4417" s="221">
        <v>5220</v>
      </c>
    </row>
    <row r="4418" spans="1:12" s="167" customFormat="1">
      <c r="A4418" s="218" t="str">
        <f t="shared" si="31"/>
        <v>O221015058306일반상품</v>
      </c>
      <c r="B4418" s="219" t="s">
        <v>8286</v>
      </c>
      <c r="C4418" s="219" t="s">
        <v>8023</v>
      </c>
      <c r="D4418" s="219" t="s">
        <v>8065</v>
      </c>
      <c r="E4418" s="219" t="s">
        <v>7707</v>
      </c>
      <c r="F4418" s="219" t="s">
        <v>7718</v>
      </c>
      <c r="G4418" s="219" t="s">
        <v>8005</v>
      </c>
      <c r="H4418" s="219" t="s">
        <v>5990</v>
      </c>
      <c r="I4418" s="220" t="s">
        <v>7298</v>
      </c>
      <c r="J4418" s="221">
        <v>5960</v>
      </c>
      <c r="K4418" s="221">
        <v>1</v>
      </c>
      <c r="L4418" s="221">
        <v>5960</v>
      </c>
    </row>
    <row r="4419" spans="1:12" s="167" customFormat="1">
      <c r="A4419" s="218" t="str">
        <f t="shared" si="31"/>
        <v>O221015058306일반상품</v>
      </c>
      <c r="B4419" s="219" t="s">
        <v>8286</v>
      </c>
      <c r="C4419" s="219" t="s">
        <v>8023</v>
      </c>
      <c r="D4419" s="219" t="s">
        <v>8065</v>
      </c>
      <c r="E4419" s="219" t="s">
        <v>7707</v>
      </c>
      <c r="F4419" s="219" t="s">
        <v>7718</v>
      </c>
      <c r="G4419" s="219" t="s">
        <v>8005</v>
      </c>
      <c r="H4419" s="219" t="s">
        <v>5990</v>
      </c>
      <c r="I4419" s="220" t="s">
        <v>8745</v>
      </c>
      <c r="J4419" s="221">
        <v>2480</v>
      </c>
      <c r="K4419" s="221">
        <v>1</v>
      </c>
      <c r="L4419" s="221">
        <v>2480</v>
      </c>
    </row>
    <row r="4420" spans="1:12" s="167" customFormat="1">
      <c r="A4420" s="218" t="str">
        <f t="shared" si="31"/>
        <v>O221015058306일반상품</v>
      </c>
      <c r="B4420" s="219" t="s">
        <v>8286</v>
      </c>
      <c r="C4420" s="219" t="s">
        <v>8023</v>
      </c>
      <c r="D4420" s="219" t="s">
        <v>8065</v>
      </c>
      <c r="E4420" s="219" t="s">
        <v>7707</v>
      </c>
      <c r="F4420" s="219" t="s">
        <v>7718</v>
      </c>
      <c r="G4420" s="219" t="s">
        <v>8005</v>
      </c>
      <c r="H4420" s="219" t="s">
        <v>5990</v>
      </c>
      <c r="I4420" s="220" t="s">
        <v>8511</v>
      </c>
      <c r="J4420" s="221">
        <v>6770</v>
      </c>
      <c r="K4420" s="221">
        <v>1</v>
      </c>
      <c r="L4420" s="221">
        <v>6770</v>
      </c>
    </row>
    <row r="4421" spans="1:12" s="167" customFormat="1">
      <c r="A4421" s="218" t="str">
        <f t="shared" si="31"/>
        <v>O221015058306일반상품</v>
      </c>
      <c r="B4421" s="219" t="s">
        <v>8286</v>
      </c>
      <c r="C4421" s="219" t="s">
        <v>8023</v>
      </c>
      <c r="D4421" s="219" t="s">
        <v>8065</v>
      </c>
      <c r="E4421" s="219" t="s">
        <v>7707</v>
      </c>
      <c r="F4421" s="219" t="s">
        <v>7718</v>
      </c>
      <c r="G4421" s="219" t="s">
        <v>8005</v>
      </c>
      <c r="H4421" s="219" t="s">
        <v>5990</v>
      </c>
      <c r="I4421" s="220" t="s">
        <v>8772</v>
      </c>
      <c r="J4421" s="221">
        <v>3170</v>
      </c>
      <c r="K4421" s="221">
        <v>1</v>
      </c>
      <c r="L4421" s="221">
        <v>3170</v>
      </c>
    </row>
    <row r="4422" spans="1:12" s="167" customFormat="1">
      <c r="A4422" s="218" t="str">
        <f t="shared" si="31"/>
        <v>O221015058306일반상품</v>
      </c>
      <c r="B4422" s="219" t="s">
        <v>8286</v>
      </c>
      <c r="C4422" s="219" t="s">
        <v>8023</v>
      </c>
      <c r="D4422" s="219" t="s">
        <v>8065</v>
      </c>
      <c r="E4422" s="219" t="s">
        <v>7707</v>
      </c>
      <c r="F4422" s="219" t="s">
        <v>7718</v>
      </c>
      <c r="G4422" s="219" t="s">
        <v>8005</v>
      </c>
      <c r="H4422" s="219" t="s">
        <v>5990</v>
      </c>
      <c r="I4422" s="220" t="s">
        <v>8773</v>
      </c>
      <c r="J4422" s="221">
        <v>3020</v>
      </c>
      <c r="K4422" s="221">
        <v>1</v>
      </c>
      <c r="L4422" s="221">
        <v>3020</v>
      </c>
    </row>
    <row r="4423" spans="1:12" s="167" customFormat="1">
      <c r="A4423" s="218" t="str">
        <f t="shared" si="31"/>
        <v>O221015058306일반상품</v>
      </c>
      <c r="B4423" s="219" t="s">
        <v>8286</v>
      </c>
      <c r="C4423" s="219" t="s">
        <v>8023</v>
      </c>
      <c r="D4423" s="219" t="s">
        <v>8065</v>
      </c>
      <c r="E4423" s="219" t="s">
        <v>7707</v>
      </c>
      <c r="F4423" s="219" t="s">
        <v>7718</v>
      </c>
      <c r="G4423" s="219" t="s">
        <v>8005</v>
      </c>
      <c r="H4423" s="219" t="s">
        <v>5990</v>
      </c>
      <c r="I4423" s="220" t="s">
        <v>8433</v>
      </c>
      <c r="J4423" s="221">
        <v>3170</v>
      </c>
      <c r="K4423" s="221">
        <v>1</v>
      </c>
      <c r="L4423" s="221">
        <v>3170</v>
      </c>
    </row>
    <row r="4424" spans="1:12" s="167" customFormat="1">
      <c r="A4424" s="218" t="str">
        <f t="shared" si="31"/>
        <v>O221015058306일반상품</v>
      </c>
      <c r="B4424" s="219" t="s">
        <v>8286</v>
      </c>
      <c r="C4424" s="219" t="s">
        <v>8023</v>
      </c>
      <c r="D4424" s="219" t="s">
        <v>8065</v>
      </c>
      <c r="E4424" s="219" t="s">
        <v>7707</v>
      </c>
      <c r="F4424" s="219" t="s">
        <v>7718</v>
      </c>
      <c r="G4424" s="219" t="s">
        <v>8005</v>
      </c>
      <c r="H4424" s="219" t="s">
        <v>5990</v>
      </c>
      <c r="I4424" s="220" t="s">
        <v>8770</v>
      </c>
      <c r="J4424" s="221">
        <v>3020</v>
      </c>
      <c r="K4424" s="221">
        <v>1</v>
      </c>
      <c r="L4424" s="221">
        <v>3020</v>
      </c>
    </row>
    <row r="4425" spans="1:12" s="167" customFormat="1">
      <c r="A4425" s="218" t="str">
        <f t="shared" si="31"/>
        <v>O221015058306일반상품</v>
      </c>
      <c r="B4425" s="219" t="s">
        <v>8286</v>
      </c>
      <c r="C4425" s="219" t="s">
        <v>8023</v>
      </c>
      <c r="D4425" s="219" t="s">
        <v>8065</v>
      </c>
      <c r="E4425" s="219" t="s">
        <v>7707</v>
      </c>
      <c r="F4425" s="219" t="s">
        <v>7718</v>
      </c>
      <c r="G4425" s="219" t="s">
        <v>8005</v>
      </c>
      <c r="H4425" s="219" t="s">
        <v>5990</v>
      </c>
      <c r="I4425" s="220" t="s">
        <v>8406</v>
      </c>
      <c r="J4425" s="221">
        <v>1090</v>
      </c>
      <c r="K4425" s="221">
        <v>1</v>
      </c>
      <c r="L4425" s="221">
        <v>1090</v>
      </c>
    </row>
    <row r="4426" spans="1:12" s="167" customFormat="1">
      <c r="A4426" s="218" t="str">
        <f t="shared" si="31"/>
        <v>O221015058306일반상품</v>
      </c>
      <c r="B4426" s="219" t="s">
        <v>8286</v>
      </c>
      <c r="C4426" s="219" t="s">
        <v>8023</v>
      </c>
      <c r="D4426" s="219" t="s">
        <v>8065</v>
      </c>
      <c r="E4426" s="219" t="s">
        <v>7707</v>
      </c>
      <c r="F4426" s="219" t="s">
        <v>7718</v>
      </c>
      <c r="G4426" s="219" t="s">
        <v>8005</v>
      </c>
      <c r="H4426" s="219" t="s">
        <v>5990</v>
      </c>
      <c r="I4426" s="220" t="s">
        <v>8702</v>
      </c>
      <c r="J4426" s="221">
        <v>19000</v>
      </c>
      <c r="K4426" s="221">
        <v>1</v>
      </c>
      <c r="L4426" s="221">
        <v>19000</v>
      </c>
    </row>
    <row r="4427" spans="1:12" s="167" customFormat="1">
      <c r="A4427" s="218" t="str">
        <f t="shared" si="31"/>
        <v>O221015058306일반상품</v>
      </c>
      <c r="B4427" s="219" t="s">
        <v>8286</v>
      </c>
      <c r="C4427" s="219" t="s">
        <v>8023</v>
      </c>
      <c r="D4427" s="219" t="s">
        <v>8065</v>
      </c>
      <c r="E4427" s="219" t="s">
        <v>7707</v>
      </c>
      <c r="F4427" s="219" t="s">
        <v>7718</v>
      </c>
      <c r="G4427" s="219" t="s">
        <v>8005</v>
      </c>
      <c r="H4427" s="219" t="s">
        <v>5990</v>
      </c>
      <c r="I4427" s="220" t="s">
        <v>8569</v>
      </c>
      <c r="J4427" s="221">
        <v>12400</v>
      </c>
      <c r="K4427" s="221">
        <v>1</v>
      </c>
      <c r="L4427" s="221">
        <v>12400</v>
      </c>
    </row>
    <row r="4428" spans="1:12" s="167" customFormat="1">
      <c r="A4428" s="218" t="str">
        <f t="shared" si="31"/>
        <v>O221015058306일반상품</v>
      </c>
      <c r="B4428" s="219" t="s">
        <v>8286</v>
      </c>
      <c r="C4428" s="219" t="s">
        <v>8023</v>
      </c>
      <c r="D4428" s="219" t="s">
        <v>8065</v>
      </c>
      <c r="E4428" s="219" t="s">
        <v>7707</v>
      </c>
      <c r="F4428" s="219" t="s">
        <v>7718</v>
      </c>
      <c r="G4428" s="219" t="s">
        <v>8005</v>
      </c>
      <c r="H4428" s="219" t="s">
        <v>5990</v>
      </c>
      <c r="I4428" s="220" t="s">
        <v>7281</v>
      </c>
      <c r="J4428" s="221">
        <v>8500</v>
      </c>
      <c r="K4428" s="221">
        <v>1</v>
      </c>
      <c r="L4428" s="221">
        <v>8500</v>
      </c>
    </row>
    <row r="4429" spans="1:12" s="167" customFormat="1">
      <c r="A4429" s="218" t="str">
        <f t="shared" si="31"/>
        <v>O221015058306일반상품</v>
      </c>
      <c r="B4429" s="219" t="s">
        <v>8286</v>
      </c>
      <c r="C4429" s="219" t="s">
        <v>8023</v>
      </c>
      <c r="D4429" s="219" t="s">
        <v>8065</v>
      </c>
      <c r="E4429" s="219" t="s">
        <v>7707</v>
      </c>
      <c r="F4429" s="219" t="s">
        <v>7718</v>
      </c>
      <c r="G4429" s="219" t="s">
        <v>8005</v>
      </c>
      <c r="H4429" s="219" t="s">
        <v>5990</v>
      </c>
      <c r="I4429" s="220" t="s">
        <v>8922</v>
      </c>
      <c r="J4429" s="221">
        <v>5420</v>
      </c>
      <c r="K4429" s="221">
        <v>1</v>
      </c>
      <c r="L4429" s="221">
        <v>5420</v>
      </c>
    </row>
    <row r="4430" spans="1:12" s="167" customFormat="1">
      <c r="A4430" s="218" t="str">
        <f t="shared" si="31"/>
        <v>O221015058306일반상품</v>
      </c>
      <c r="B4430" s="219" t="s">
        <v>8286</v>
      </c>
      <c r="C4430" s="219" t="s">
        <v>8023</v>
      </c>
      <c r="D4430" s="219" t="s">
        <v>8065</v>
      </c>
      <c r="E4430" s="219" t="s">
        <v>7707</v>
      </c>
      <c r="F4430" s="219" t="s">
        <v>7718</v>
      </c>
      <c r="G4430" s="219" t="s">
        <v>8005</v>
      </c>
      <c r="H4430" s="219" t="s">
        <v>5990</v>
      </c>
      <c r="I4430" s="220" t="s">
        <v>8888</v>
      </c>
      <c r="J4430" s="221">
        <v>5700</v>
      </c>
      <c r="K4430" s="221">
        <v>1</v>
      </c>
      <c r="L4430" s="221">
        <v>5700</v>
      </c>
    </row>
    <row r="4431" spans="1:12" s="167" customFormat="1">
      <c r="A4431" s="218" t="str">
        <f t="shared" si="31"/>
        <v>O221015058306일반상품</v>
      </c>
      <c r="B4431" s="219" t="s">
        <v>8286</v>
      </c>
      <c r="C4431" s="219" t="s">
        <v>8023</v>
      </c>
      <c r="D4431" s="219" t="s">
        <v>8065</v>
      </c>
      <c r="E4431" s="219" t="s">
        <v>7707</v>
      </c>
      <c r="F4431" s="219" t="s">
        <v>7718</v>
      </c>
      <c r="G4431" s="219" t="s">
        <v>8005</v>
      </c>
      <c r="H4431" s="219" t="s">
        <v>5990</v>
      </c>
      <c r="I4431" s="220" t="s">
        <v>8492</v>
      </c>
      <c r="J4431" s="221">
        <v>4200</v>
      </c>
      <c r="K4431" s="221">
        <v>1</v>
      </c>
      <c r="L4431" s="221">
        <v>4200</v>
      </c>
    </row>
    <row r="4432" spans="1:12" s="167" customFormat="1">
      <c r="A4432" s="218" t="str">
        <f t="shared" si="31"/>
        <v>O221015058306일반상품</v>
      </c>
      <c r="B4432" s="219" t="s">
        <v>8286</v>
      </c>
      <c r="C4432" s="219" t="s">
        <v>8023</v>
      </c>
      <c r="D4432" s="219" t="s">
        <v>8065</v>
      </c>
      <c r="E4432" s="219" t="s">
        <v>7707</v>
      </c>
      <c r="F4432" s="219" t="s">
        <v>7718</v>
      </c>
      <c r="G4432" s="219" t="s">
        <v>8005</v>
      </c>
      <c r="H4432" s="219" t="s">
        <v>5990</v>
      </c>
      <c r="I4432" s="220" t="s">
        <v>7202</v>
      </c>
      <c r="J4432" s="221">
        <v>5200</v>
      </c>
      <c r="K4432" s="221">
        <v>1</v>
      </c>
      <c r="L4432" s="221">
        <v>5200</v>
      </c>
    </row>
    <row r="4433" spans="1:12" s="167" customFormat="1">
      <c r="A4433" s="218" t="str">
        <f t="shared" si="31"/>
        <v>O221015058306일반상품</v>
      </c>
      <c r="B4433" s="219" t="s">
        <v>8286</v>
      </c>
      <c r="C4433" s="219" t="s">
        <v>8023</v>
      </c>
      <c r="D4433" s="219" t="s">
        <v>8065</v>
      </c>
      <c r="E4433" s="219" t="s">
        <v>7707</v>
      </c>
      <c r="F4433" s="219" t="s">
        <v>7718</v>
      </c>
      <c r="G4433" s="219" t="s">
        <v>8005</v>
      </c>
      <c r="H4433" s="219" t="s">
        <v>5990</v>
      </c>
      <c r="I4433" s="220" t="s">
        <v>8543</v>
      </c>
      <c r="J4433" s="221">
        <v>3400</v>
      </c>
      <c r="K4433" s="221">
        <v>1</v>
      </c>
      <c r="L4433" s="221">
        <v>3400</v>
      </c>
    </row>
    <row r="4434" spans="1:12" s="167" customFormat="1">
      <c r="A4434" s="218" t="str">
        <f t="shared" si="31"/>
        <v>O221015058306일반상품</v>
      </c>
      <c r="B4434" s="219" t="s">
        <v>8286</v>
      </c>
      <c r="C4434" s="219" t="s">
        <v>8023</v>
      </c>
      <c r="D4434" s="219" t="s">
        <v>8065</v>
      </c>
      <c r="E4434" s="219" t="s">
        <v>7707</v>
      </c>
      <c r="F4434" s="219" t="s">
        <v>7718</v>
      </c>
      <c r="G4434" s="219" t="s">
        <v>8005</v>
      </c>
      <c r="H4434" s="219" t="s">
        <v>5990</v>
      </c>
      <c r="I4434" s="220" t="s">
        <v>8447</v>
      </c>
      <c r="J4434" s="221">
        <v>3400</v>
      </c>
      <c r="K4434" s="221">
        <v>1</v>
      </c>
      <c r="L4434" s="221">
        <v>3400</v>
      </c>
    </row>
    <row r="4435" spans="1:12" s="167" customFormat="1">
      <c r="A4435" s="218" t="str">
        <f t="shared" si="31"/>
        <v>O221015058305일반상품</v>
      </c>
      <c r="B4435" s="219" t="s">
        <v>8287</v>
      </c>
      <c r="C4435" s="219" t="s">
        <v>8023</v>
      </c>
      <c r="D4435" s="219" t="s">
        <v>8065</v>
      </c>
      <c r="E4435" s="219" t="s">
        <v>7707</v>
      </c>
      <c r="F4435" s="219" t="s">
        <v>6394</v>
      </c>
      <c r="G4435" s="219" t="s">
        <v>7833</v>
      </c>
      <c r="H4435" s="219" t="s">
        <v>5990</v>
      </c>
      <c r="I4435" s="220" t="s">
        <v>9022</v>
      </c>
      <c r="J4435" s="221">
        <v>7000</v>
      </c>
      <c r="K4435" s="221">
        <v>1</v>
      </c>
      <c r="L4435" s="221">
        <v>7000</v>
      </c>
    </row>
    <row r="4436" spans="1:12" s="167" customFormat="1">
      <c r="A4436" s="218" t="str">
        <f t="shared" si="31"/>
        <v>O221015058305일반상품</v>
      </c>
      <c r="B4436" s="219" t="s">
        <v>8287</v>
      </c>
      <c r="C4436" s="219" t="s">
        <v>8023</v>
      </c>
      <c r="D4436" s="219" t="s">
        <v>8065</v>
      </c>
      <c r="E4436" s="219" t="s">
        <v>7707</v>
      </c>
      <c r="F4436" s="219" t="s">
        <v>6394</v>
      </c>
      <c r="G4436" s="219" t="s">
        <v>7833</v>
      </c>
      <c r="H4436" s="219" t="s">
        <v>5990</v>
      </c>
      <c r="I4436" s="220" t="s">
        <v>8695</v>
      </c>
      <c r="J4436" s="221">
        <v>1100</v>
      </c>
      <c r="K4436" s="221">
        <v>1</v>
      </c>
      <c r="L4436" s="221">
        <v>1100</v>
      </c>
    </row>
    <row r="4437" spans="1:12" s="167" customFormat="1">
      <c r="A4437" s="218" t="str">
        <f t="shared" si="31"/>
        <v>O221015058305일반상품</v>
      </c>
      <c r="B4437" s="219" t="s">
        <v>8287</v>
      </c>
      <c r="C4437" s="219" t="s">
        <v>8023</v>
      </c>
      <c r="D4437" s="219" t="s">
        <v>8065</v>
      </c>
      <c r="E4437" s="219" t="s">
        <v>7707</v>
      </c>
      <c r="F4437" s="219" t="s">
        <v>6394</v>
      </c>
      <c r="G4437" s="219" t="s">
        <v>7833</v>
      </c>
      <c r="H4437" s="219" t="s">
        <v>5990</v>
      </c>
      <c r="I4437" s="220" t="s">
        <v>9004</v>
      </c>
      <c r="J4437" s="221">
        <v>11450</v>
      </c>
      <c r="K4437" s="221">
        <v>1</v>
      </c>
      <c r="L4437" s="221">
        <v>11450</v>
      </c>
    </row>
    <row r="4438" spans="1:12" s="167" customFormat="1">
      <c r="A4438" s="218" t="str">
        <f t="shared" si="31"/>
        <v>O221015058305일반상품</v>
      </c>
      <c r="B4438" s="219" t="s">
        <v>8287</v>
      </c>
      <c r="C4438" s="219" t="s">
        <v>8023</v>
      </c>
      <c r="D4438" s="219" t="s">
        <v>8065</v>
      </c>
      <c r="E4438" s="219" t="s">
        <v>7707</v>
      </c>
      <c r="F4438" s="219" t="s">
        <v>6394</v>
      </c>
      <c r="G4438" s="219" t="s">
        <v>7833</v>
      </c>
      <c r="H4438" s="219" t="s">
        <v>5990</v>
      </c>
      <c r="I4438" s="220" t="s">
        <v>9023</v>
      </c>
      <c r="J4438" s="221">
        <v>6100</v>
      </c>
      <c r="K4438" s="221">
        <v>1</v>
      </c>
      <c r="L4438" s="221">
        <v>6100</v>
      </c>
    </row>
    <row r="4439" spans="1:12" s="167" customFormat="1">
      <c r="A4439" s="218" t="str">
        <f t="shared" si="31"/>
        <v>O221015058305일반상품</v>
      </c>
      <c r="B4439" s="219" t="s">
        <v>8287</v>
      </c>
      <c r="C4439" s="219" t="s">
        <v>8023</v>
      </c>
      <c r="D4439" s="219" t="s">
        <v>8065</v>
      </c>
      <c r="E4439" s="219" t="s">
        <v>7707</v>
      </c>
      <c r="F4439" s="219" t="s">
        <v>6394</v>
      </c>
      <c r="G4439" s="219" t="s">
        <v>7833</v>
      </c>
      <c r="H4439" s="219" t="s">
        <v>5990</v>
      </c>
      <c r="I4439" s="220" t="s">
        <v>8980</v>
      </c>
      <c r="J4439" s="221">
        <v>6200</v>
      </c>
      <c r="K4439" s="221">
        <v>1</v>
      </c>
      <c r="L4439" s="221">
        <v>6200</v>
      </c>
    </row>
    <row r="4440" spans="1:12" s="167" customFormat="1">
      <c r="A4440" s="218" t="str">
        <f t="shared" si="31"/>
        <v>O221015058305일반상품</v>
      </c>
      <c r="B4440" s="219" t="s">
        <v>8287</v>
      </c>
      <c r="C4440" s="219" t="s">
        <v>8023</v>
      </c>
      <c r="D4440" s="219" t="s">
        <v>8065</v>
      </c>
      <c r="E4440" s="219" t="s">
        <v>7707</v>
      </c>
      <c r="F4440" s="219" t="s">
        <v>6394</v>
      </c>
      <c r="G4440" s="219" t="s">
        <v>7833</v>
      </c>
      <c r="H4440" s="219" t="s">
        <v>5990</v>
      </c>
      <c r="I4440" s="220" t="s">
        <v>8907</v>
      </c>
      <c r="J4440" s="221">
        <v>580</v>
      </c>
      <c r="K4440" s="221">
        <v>1</v>
      </c>
      <c r="L4440" s="221">
        <v>580</v>
      </c>
    </row>
    <row r="4441" spans="1:12" s="167" customFormat="1">
      <c r="A4441" s="218" t="str">
        <f t="shared" si="31"/>
        <v>O221015058305일반상품</v>
      </c>
      <c r="B4441" s="219" t="s">
        <v>8287</v>
      </c>
      <c r="C4441" s="219" t="s">
        <v>8023</v>
      </c>
      <c r="D4441" s="219" t="s">
        <v>8065</v>
      </c>
      <c r="E4441" s="219" t="s">
        <v>7707</v>
      </c>
      <c r="F4441" s="219" t="s">
        <v>6394</v>
      </c>
      <c r="G4441" s="219" t="s">
        <v>7833</v>
      </c>
      <c r="H4441" s="219" t="s">
        <v>5990</v>
      </c>
      <c r="I4441" s="220" t="s">
        <v>8073</v>
      </c>
      <c r="J4441" s="221">
        <v>2600</v>
      </c>
      <c r="K4441" s="221">
        <v>1</v>
      </c>
      <c r="L4441" s="221">
        <v>2600</v>
      </c>
    </row>
    <row r="4442" spans="1:12" s="167" customFormat="1">
      <c r="A4442" s="218" t="str">
        <f t="shared" si="31"/>
        <v>O221015058305일반상품</v>
      </c>
      <c r="B4442" s="219" t="s">
        <v>8287</v>
      </c>
      <c r="C4442" s="219" t="s">
        <v>8023</v>
      </c>
      <c r="D4442" s="219" t="s">
        <v>8065</v>
      </c>
      <c r="E4442" s="219" t="s">
        <v>7707</v>
      </c>
      <c r="F4442" s="219" t="s">
        <v>6394</v>
      </c>
      <c r="G4442" s="219" t="s">
        <v>7833</v>
      </c>
      <c r="H4442" s="219" t="s">
        <v>5990</v>
      </c>
      <c r="I4442" s="220" t="s">
        <v>8726</v>
      </c>
      <c r="J4442" s="221">
        <v>29000</v>
      </c>
      <c r="K4442" s="221">
        <v>1</v>
      </c>
      <c r="L4442" s="221">
        <v>29000</v>
      </c>
    </row>
    <row r="4443" spans="1:12" s="167" customFormat="1">
      <c r="A4443" s="218" t="str">
        <f t="shared" si="31"/>
        <v>O221015058304일반상품</v>
      </c>
      <c r="B4443" s="219" t="s">
        <v>8288</v>
      </c>
      <c r="C4443" s="219" t="s">
        <v>8023</v>
      </c>
      <c r="D4443" s="219" t="s">
        <v>8065</v>
      </c>
      <c r="E4443" s="219" t="s">
        <v>7707</v>
      </c>
      <c r="F4443" s="219" t="s">
        <v>7718</v>
      </c>
      <c r="G4443" s="219" t="s">
        <v>7829</v>
      </c>
      <c r="H4443" s="219" t="s">
        <v>5990</v>
      </c>
      <c r="I4443" s="220" t="s">
        <v>8661</v>
      </c>
      <c r="J4443" s="221">
        <v>1800</v>
      </c>
      <c r="K4443" s="221">
        <v>2</v>
      </c>
      <c r="L4443" s="221">
        <v>3600</v>
      </c>
    </row>
    <row r="4444" spans="1:12" s="167" customFormat="1">
      <c r="A4444" s="218" t="str">
        <f t="shared" si="31"/>
        <v>O221015058304일반상품</v>
      </c>
      <c r="B4444" s="219" t="s">
        <v>8288</v>
      </c>
      <c r="C4444" s="219" t="s">
        <v>8023</v>
      </c>
      <c r="D4444" s="219" t="s">
        <v>8065</v>
      </c>
      <c r="E4444" s="219" t="s">
        <v>7707</v>
      </c>
      <c r="F4444" s="219" t="s">
        <v>7718</v>
      </c>
      <c r="G4444" s="219" t="s">
        <v>7829</v>
      </c>
      <c r="H4444" s="219" t="s">
        <v>5990</v>
      </c>
      <c r="I4444" s="220" t="s">
        <v>7980</v>
      </c>
      <c r="J4444" s="221">
        <v>4200</v>
      </c>
      <c r="K4444" s="221">
        <v>2</v>
      </c>
      <c r="L4444" s="221">
        <v>8400</v>
      </c>
    </row>
    <row r="4445" spans="1:12" s="167" customFormat="1">
      <c r="A4445" s="218" t="str">
        <f t="shared" si="31"/>
        <v>O221015058304일반상품</v>
      </c>
      <c r="B4445" s="219" t="s">
        <v>8288</v>
      </c>
      <c r="C4445" s="219" t="s">
        <v>8023</v>
      </c>
      <c r="D4445" s="219" t="s">
        <v>8065</v>
      </c>
      <c r="E4445" s="219" t="s">
        <v>7707</v>
      </c>
      <c r="F4445" s="219" t="s">
        <v>7718</v>
      </c>
      <c r="G4445" s="219" t="s">
        <v>7829</v>
      </c>
      <c r="H4445" s="219" t="s">
        <v>5990</v>
      </c>
      <c r="I4445" s="220" t="s">
        <v>8750</v>
      </c>
      <c r="J4445" s="221">
        <v>3360</v>
      </c>
      <c r="K4445" s="221">
        <v>1</v>
      </c>
      <c r="L4445" s="221">
        <v>3360</v>
      </c>
    </row>
    <row r="4446" spans="1:12" s="167" customFormat="1">
      <c r="A4446" s="218" t="str">
        <f t="shared" si="31"/>
        <v>O221015058304일반상품</v>
      </c>
      <c r="B4446" s="219" t="s">
        <v>8288</v>
      </c>
      <c r="C4446" s="219" t="s">
        <v>8023</v>
      </c>
      <c r="D4446" s="219" t="s">
        <v>8065</v>
      </c>
      <c r="E4446" s="219" t="s">
        <v>7707</v>
      </c>
      <c r="F4446" s="219" t="s">
        <v>7718</v>
      </c>
      <c r="G4446" s="219" t="s">
        <v>7829</v>
      </c>
      <c r="H4446" s="219" t="s">
        <v>5990</v>
      </c>
      <c r="I4446" s="220" t="s">
        <v>8845</v>
      </c>
      <c r="J4446" s="221">
        <v>18000</v>
      </c>
      <c r="K4446" s="221">
        <v>1</v>
      </c>
      <c r="L4446" s="221">
        <v>18000</v>
      </c>
    </row>
    <row r="4447" spans="1:12" s="167" customFormat="1">
      <c r="A4447" s="218" t="str">
        <f t="shared" si="31"/>
        <v>O221015058304일반상품</v>
      </c>
      <c r="B4447" s="219" t="s">
        <v>8288</v>
      </c>
      <c r="C4447" s="219" t="s">
        <v>8023</v>
      </c>
      <c r="D4447" s="219" t="s">
        <v>8065</v>
      </c>
      <c r="E4447" s="219" t="s">
        <v>7707</v>
      </c>
      <c r="F4447" s="219" t="s">
        <v>7718</v>
      </c>
      <c r="G4447" s="219" t="s">
        <v>7829</v>
      </c>
      <c r="H4447" s="219" t="s">
        <v>5990</v>
      </c>
      <c r="I4447" s="220" t="s">
        <v>8327</v>
      </c>
      <c r="J4447" s="221">
        <v>1230</v>
      </c>
      <c r="K4447" s="221">
        <v>2</v>
      </c>
      <c r="L4447" s="221">
        <v>2460</v>
      </c>
    </row>
    <row r="4448" spans="1:12" s="167" customFormat="1">
      <c r="A4448" s="218" t="str">
        <f t="shared" si="31"/>
        <v>O221015058304일반상품</v>
      </c>
      <c r="B4448" s="219" t="s">
        <v>8288</v>
      </c>
      <c r="C4448" s="219" t="s">
        <v>8023</v>
      </c>
      <c r="D4448" s="219" t="s">
        <v>8065</v>
      </c>
      <c r="E4448" s="219" t="s">
        <v>7707</v>
      </c>
      <c r="F4448" s="219" t="s">
        <v>7718</v>
      </c>
      <c r="G4448" s="219" t="s">
        <v>7829</v>
      </c>
      <c r="H4448" s="219" t="s">
        <v>5990</v>
      </c>
      <c r="I4448" s="220" t="s">
        <v>8384</v>
      </c>
      <c r="J4448" s="221">
        <v>3640</v>
      </c>
      <c r="K4448" s="221">
        <v>1</v>
      </c>
      <c r="L4448" s="221">
        <v>3640</v>
      </c>
    </row>
    <row r="4449" spans="1:12" s="167" customFormat="1">
      <c r="A4449" s="218" t="str">
        <f t="shared" si="31"/>
        <v>O221015058304일반상품</v>
      </c>
      <c r="B4449" s="219" t="s">
        <v>8288</v>
      </c>
      <c r="C4449" s="219" t="s">
        <v>8023</v>
      </c>
      <c r="D4449" s="219" t="s">
        <v>8065</v>
      </c>
      <c r="E4449" s="219" t="s">
        <v>7707</v>
      </c>
      <c r="F4449" s="219" t="s">
        <v>7718</v>
      </c>
      <c r="G4449" s="219" t="s">
        <v>7829</v>
      </c>
      <c r="H4449" s="219" t="s">
        <v>5990</v>
      </c>
      <c r="I4449" s="220" t="s">
        <v>7210</v>
      </c>
      <c r="J4449" s="221">
        <v>5020</v>
      </c>
      <c r="K4449" s="221">
        <v>1</v>
      </c>
      <c r="L4449" s="221">
        <v>5020</v>
      </c>
    </row>
    <row r="4450" spans="1:12" s="167" customFormat="1">
      <c r="A4450" s="218" t="str">
        <f t="shared" si="31"/>
        <v>O221015058304일반상품</v>
      </c>
      <c r="B4450" s="219" t="s">
        <v>8288</v>
      </c>
      <c r="C4450" s="219" t="s">
        <v>8023</v>
      </c>
      <c r="D4450" s="219" t="s">
        <v>8065</v>
      </c>
      <c r="E4450" s="219" t="s">
        <v>7707</v>
      </c>
      <c r="F4450" s="219" t="s">
        <v>7718</v>
      </c>
      <c r="G4450" s="219" t="s">
        <v>7829</v>
      </c>
      <c r="H4450" s="219" t="s">
        <v>5990</v>
      </c>
      <c r="I4450" s="220" t="s">
        <v>7190</v>
      </c>
      <c r="J4450" s="221">
        <v>4430</v>
      </c>
      <c r="K4450" s="221">
        <v>1</v>
      </c>
      <c r="L4450" s="221">
        <v>4430</v>
      </c>
    </row>
    <row r="4451" spans="1:12" s="167" customFormat="1">
      <c r="A4451" s="218" t="str">
        <f t="shared" si="31"/>
        <v>O221015058304일반상품</v>
      </c>
      <c r="B4451" s="219" t="s">
        <v>8288</v>
      </c>
      <c r="C4451" s="219" t="s">
        <v>8023</v>
      </c>
      <c r="D4451" s="219" t="s">
        <v>8065</v>
      </c>
      <c r="E4451" s="219" t="s">
        <v>7707</v>
      </c>
      <c r="F4451" s="219" t="s">
        <v>7718</v>
      </c>
      <c r="G4451" s="219" t="s">
        <v>7829</v>
      </c>
      <c r="H4451" s="219" t="s">
        <v>5990</v>
      </c>
      <c r="I4451" s="220" t="s">
        <v>8398</v>
      </c>
      <c r="J4451" s="221">
        <v>1140</v>
      </c>
      <c r="K4451" s="221">
        <v>5</v>
      </c>
      <c r="L4451" s="221">
        <v>5700</v>
      </c>
    </row>
    <row r="4452" spans="1:12" s="167" customFormat="1">
      <c r="A4452" s="218" t="str">
        <f t="shared" si="31"/>
        <v>O221015058304일반상품</v>
      </c>
      <c r="B4452" s="219" t="s">
        <v>8288</v>
      </c>
      <c r="C4452" s="219" t="s">
        <v>8023</v>
      </c>
      <c r="D4452" s="219" t="s">
        <v>8065</v>
      </c>
      <c r="E4452" s="219" t="s">
        <v>7707</v>
      </c>
      <c r="F4452" s="219" t="s">
        <v>7718</v>
      </c>
      <c r="G4452" s="219" t="s">
        <v>7829</v>
      </c>
      <c r="H4452" s="219" t="s">
        <v>5990</v>
      </c>
      <c r="I4452" s="220" t="s">
        <v>8785</v>
      </c>
      <c r="J4452" s="221">
        <v>4100</v>
      </c>
      <c r="K4452" s="221">
        <v>2</v>
      </c>
      <c r="L4452" s="221">
        <v>8200</v>
      </c>
    </row>
    <row r="4453" spans="1:12" s="167" customFormat="1">
      <c r="A4453" s="218" t="str">
        <f t="shared" si="31"/>
        <v>O221015058304일반상품</v>
      </c>
      <c r="B4453" s="219" t="s">
        <v>8288</v>
      </c>
      <c r="C4453" s="219" t="s">
        <v>8023</v>
      </c>
      <c r="D4453" s="219" t="s">
        <v>8065</v>
      </c>
      <c r="E4453" s="219" t="s">
        <v>7707</v>
      </c>
      <c r="F4453" s="219" t="s">
        <v>7718</v>
      </c>
      <c r="G4453" s="219" t="s">
        <v>7829</v>
      </c>
      <c r="H4453" s="219" t="s">
        <v>5990</v>
      </c>
      <c r="I4453" s="220" t="s">
        <v>7975</v>
      </c>
      <c r="J4453" s="221">
        <v>2780</v>
      </c>
      <c r="K4453" s="221">
        <v>1</v>
      </c>
      <c r="L4453" s="221">
        <v>2780</v>
      </c>
    </row>
    <row r="4454" spans="1:12" s="167" customFormat="1">
      <c r="A4454" s="218" t="str">
        <f t="shared" si="31"/>
        <v>O221015058304일반상품</v>
      </c>
      <c r="B4454" s="219" t="s">
        <v>8288</v>
      </c>
      <c r="C4454" s="219" t="s">
        <v>8023</v>
      </c>
      <c r="D4454" s="219" t="s">
        <v>8065</v>
      </c>
      <c r="E4454" s="219" t="s">
        <v>7707</v>
      </c>
      <c r="F4454" s="219" t="s">
        <v>7718</v>
      </c>
      <c r="G4454" s="219" t="s">
        <v>7829</v>
      </c>
      <c r="H4454" s="219" t="s">
        <v>5990</v>
      </c>
      <c r="I4454" s="220" t="s">
        <v>8867</v>
      </c>
      <c r="J4454" s="221">
        <v>9900</v>
      </c>
      <c r="K4454" s="221">
        <v>1</v>
      </c>
      <c r="L4454" s="221">
        <v>9900</v>
      </c>
    </row>
    <row r="4455" spans="1:12" s="167" customFormat="1">
      <c r="A4455" s="218" t="str">
        <f t="shared" si="31"/>
        <v>O221015058304일반상품</v>
      </c>
      <c r="B4455" s="219" t="s">
        <v>8288</v>
      </c>
      <c r="C4455" s="219" t="s">
        <v>8023</v>
      </c>
      <c r="D4455" s="219" t="s">
        <v>8065</v>
      </c>
      <c r="E4455" s="219" t="s">
        <v>7707</v>
      </c>
      <c r="F4455" s="219" t="s">
        <v>7718</v>
      </c>
      <c r="G4455" s="219" t="s">
        <v>7829</v>
      </c>
      <c r="H4455" s="219" t="s">
        <v>5990</v>
      </c>
      <c r="I4455" s="220" t="s">
        <v>8349</v>
      </c>
      <c r="J4455" s="221">
        <v>6200</v>
      </c>
      <c r="K4455" s="221">
        <v>2</v>
      </c>
      <c r="L4455" s="221">
        <v>12400</v>
      </c>
    </row>
    <row r="4456" spans="1:12" s="167" customFormat="1">
      <c r="A4456" s="218" t="str">
        <f t="shared" si="31"/>
        <v>O221015058304일반상품</v>
      </c>
      <c r="B4456" s="219" t="s">
        <v>8288</v>
      </c>
      <c r="C4456" s="219" t="s">
        <v>8023</v>
      </c>
      <c r="D4456" s="219" t="s">
        <v>8065</v>
      </c>
      <c r="E4456" s="219" t="s">
        <v>7707</v>
      </c>
      <c r="F4456" s="219" t="s">
        <v>7718</v>
      </c>
      <c r="G4456" s="219" t="s">
        <v>7829</v>
      </c>
      <c r="H4456" s="219" t="s">
        <v>5990</v>
      </c>
      <c r="I4456" s="220" t="s">
        <v>8039</v>
      </c>
      <c r="J4456" s="221">
        <v>24000</v>
      </c>
      <c r="K4456" s="221">
        <v>1</v>
      </c>
      <c r="L4456" s="221">
        <v>24000</v>
      </c>
    </row>
    <row r="4457" spans="1:12" s="167" customFormat="1">
      <c r="A4457" s="218" t="str">
        <f t="shared" si="31"/>
        <v>O221015058304일반상품</v>
      </c>
      <c r="B4457" s="219" t="s">
        <v>8288</v>
      </c>
      <c r="C4457" s="219" t="s">
        <v>8023</v>
      </c>
      <c r="D4457" s="219" t="s">
        <v>8065</v>
      </c>
      <c r="E4457" s="219" t="s">
        <v>7707</v>
      </c>
      <c r="F4457" s="219" t="s">
        <v>7718</v>
      </c>
      <c r="G4457" s="219" t="s">
        <v>7829</v>
      </c>
      <c r="H4457" s="219" t="s">
        <v>5990</v>
      </c>
      <c r="I4457" s="220" t="s">
        <v>8753</v>
      </c>
      <c r="J4457" s="221">
        <v>9900</v>
      </c>
      <c r="K4457" s="221">
        <v>1</v>
      </c>
      <c r="L4457" s="221">
        <v>9900</v>
      </c>
    </row>
    <row r="4458" spans="1:12" s="167" customFormat="1">
      <c r="A4458" s="218" t="str">
        <f t="shared" si="31"/>
        <v>O221015058304일반상품</v>
      </c>
      <c r="B4458" s="219" t="s">
        <v>8288</v>
      </c>
      <c r="C4458" s="219" t="s">
        <v>8023</v>
      </c>
      <c r="D4458" s="219" t="s">
        <v>8065</v>
      </c>
      <c r="E4458" s="219" t="s">
        <v>7707</v>
      </c>
      <c r="F4458" s="219" t="s">
        <v>7718</v>
      </c>
      <c r="G4458" s="219" t="s">
        <v>7829</v>
      </c>
      <c r="H4458" s="219" t="s">
        <v>5990</v>
      </c>
      <c r="I4458" s="220" t="s">
        <v>8754</v>
      </c>
      <c r="J4458" s="221">
        <v>9900</v>
      </c>
      <c r="K4458" s="221">
        <v>1</v>
      </c>
      <c r="L4458" s="221">
        <v>9900</v>
      </c>
    </row>
    <row r="4459" spans="1:12" s="167" customFormat="1">
      <c r="A4459" s="218" t="str">
        <f t="shared" si="31"/>
        <v>O221015058304일반상품</v>
      </c>
      <c r="B4459" s="219" t="s">
        <v>8288</v>
      </c>
      <c r="C4459" s="219" t="s">
        <v>8023</v>
      </c>
      <c r="D4459" s="219" t="s">
        <v>8065</v>
      </c>
      <c r="E4459" s="219" t="s">
        <v>7707</v>
      </c>
      <c r="F4459" s="219" t="s">
        <v>7718</v>
      </c>
      <c r="G4459" s="219" t="s">
        <v>7829</v>
      </c>
      <c r="H4459" s="219" t="s">
        <v>5990</v>
      </c>
      <c r="I4459" s="220" t="s">
        <v>8452</v>
      </c>
      <c r="J4459" s="221">
        <v>22090</v>
      </c>
      <c r="K4459" s="221">
        <v>1</v>
      </c>
      <c r="L4459" s="221">
        <v>22090</v>
      </c>
    </row>
    <row r="4460" spans="1:12" s="167" customFormat="1">
      <c r="A4460" s="218" t="str">
        <f t="shared" si="31"/>
        <v>O221015058304일반상품</v>
      </c>
      <c r="B4460" s="219" t="s">
        <v>8288</v>
      </c>
      <c r="C4460" s="219" t="s">
        <v>8023</v>
      </c>
      <c r="D4460" s="219" t="s">
        <v>8065</v>
      </c>
      <c r="E4460" s="219" t="s">
        <v>7707</v>
      </c>
      <c r="F4460" s="219" t="s">
        <v>7718</v>
      </c>
      <c r="G4460" s="219" t="s">
        <v>7829</v>
      </c>
      <c r="H4460" s="219" t="s">
        <v>5990</v>
      </c>
      <c r="I4460" s="220" t="s">
        <v>8506</v>
      </c>
      <c r="J4460" s="221">
        <v>3600</v>
      </c>
      <c r="K4460" s="221">
        <v>1</v>
      </c>
      <c r="L4460" s="221">
        <v>3600</v>
      </c>
    </row>
    <row r="4461" spans="1:12" s="167" customFormat="1">
      <c r="A4461" s="218" t="str">
        <f t="shared" si="31"/>
        <v>O221015058304일반상품</v>
      </c>
      <c r="B4461" s="219" t="s">
        <v>8288</v>
      </c>
      <c r="C4461" s="219" t="s">
        <v>8023</v>
      </c>
      <c r="D4461" s="219" t="s">
        <v>8065</v>
      </c>
      <c r="E4461" s="219" t="s">
        <v>7707</v>
      </c>
      <c r="F4461" s="219" t="s">
        <v>7718</v>
      </c>
      <c r="G4461" s="219" t="s">
        <v>7829</v>
      </c>
      <c r="H4461" s="219" t="s">
        <v>5990</v>
      </c>
      <c r="I4461" s="220" t="s">
        <v>7201</v>
      </c>
      <c r="J4461" s="221">
        <v>12480</v>
      </c>
      <c r="K4461" s="221">
        <v>2</v>
      </c>
      <c r="L4461" s="221">
        <v>24960</v>
      </c>
    </row>
    <row r="4462" spans="1:12" s="167" customFormat="1">
      <c r="A4462" s="218" t="str">
        <f t="shared" si="31"/>
        <v>O221015058304일반상품</v>
      </c>
      <c r="B4462" s="219" t="s">
        <v>8288</v>
      </c>
      <c r="C4462" s="219" t="s">
        <v>8023</v>
      </c>
      <c r="D4462" s="219" t="s">
        <v>8065</v>
      </c>
      <c r="E4462" s="219" t="s">
        <v>7707</v>
      </c>
      <c r="F4462" s="219" t="s">
        <v>7718</v>
      </c>
      <c r="G4462" s="219" t="s">
        <v>7829</v>
      </c>
      <c r="H4462" s="219" t="s">
        <v>5990</v>
      </c>
      <c r="I4462" s="220" t="s">
        <v>7259</v>
      </c>
      <c r="J4462" s="221">
        <v>6350</v>
      </c>
      <c r="K4462" s="221">
        <v>1</v>
      </c>
      <c r="L4462" s="221">
        <v>6350</v>
      </c>
    </row>
    <row r="4463" spans="1:12" s="167" customFormat="1">
      <c r="A4463" s="218" t="str">
        <f t="shared" si="31"/>
        <v>O221015058304일반상품</v>
      </c>
      <c r="B4463" s="219" t="s">
        <v>8288</v>
      </c>
      <c r="C4463" s="219" t="s">
        <v>8023</v>
      </c>
      <c r="D4463" s="219" t="s">
        <v>8065</v>
      </c>
      <c r="E4463" s="219" t="s">
        <v>7707</v>
      </c>
      <c r="F4463" s="219" t="s">
        <v>7718</v>
      </c>
      <c r="G4463" s="219" t="s">
        <v>7829</v>
      </c>
      <c r="H4463" s="219" t="s">
        <v>5990</v>
      </c>
      <c r="I4463" s="220" t="s">
        <v>8029</v>
      </c>
      <c r="J4463" s="221">
        <v>900</v>
      </c>
      <c r="K4463" s="221">
        <v>1</v>
      </c>
      <c r="L4463" s="221">
        <v>900</v>
      </c>
    </row>
    <row r="4464" spans="1:12" s="167" customFormat="1">
      <c r="A4464" s="218" t="str">
        <f t="shared" si="31"/>
        <v>O221015058304일반상품</v>
      </c>
      <c r="B4464" s="219" t="s">
        <v>8288</v>
      </c>
      <c r="C4464" s="219" t="s">
        <v>8023</v>
      </c>
      <c r="D4464" s="219" t="s">
        <v>8065</v>
      </c>
      <c r="E4464" s="219" t="s">
        <v>7707</v>
      </c>
      <c r="F4464" s="219" t="s">
        <v>7718</v>
      </c>
      <c r="G4464" s="219" t="s">
        <v>7829</v>
      </c>
      <c r="H4464" s="219" t="s">
        <v>5990</v>
      </c>
      <c r="I4464" s="220" t="s">
        <v>8643</v>
      </c>
      <c r="J4464" s="221">
        <v>1430</v>
      </c>
      <c r="K4464" s="221">
        <v>3</v>
      </c>
      <c r="L4464" s="221">
        <v>4290</v>
      </c>
    </row>
    <row r="4465" spans="1:12" s="167" customFormat="1">
      <c r="A4465" s="218" t="str">
        <f t="shared" si="31"/>
        <v>O221015058304일반상품</v>
      </c>
      <c r="B4465" s="219" t="s">
        <v>8288</v>
      </c>
      <c r="C4465" s="219" t="s">
        <v>8023</v>
      </c>
      <c r="D4465" s="219" t="s">
        <v>8065</v>
      </c>
      <c r="E4465" s="219" t="s">
        <v>7707</v>
      </c>
      <c r="F4465" s="219" t="s">
        <v>7718</v>
      </c>
      <c r="G4465" s="219" t="s">
        <v>7829</v>
      </c>
      <c r="H4465" s="219" t="s">
        <v>5990</v>
      </c>
      <c r="I4465" s="220" t="s">
        <v>8030</v>
      </c>
      <c r="J4465" s="221">
        <v>12500</v>
      </c>
      <c r="K4465" s="221">
        <v>1</v>
      </c>
      <c r="L4465" s="221">
        <v>12500</v>
      </c>
    </row>
    <row r="4466" spans="1:12" s="167" customFormat="1">
      <c r="A4466" s="218" t="str">
        <f t="shared" si="31"/>
        <v>O221015058304일반상품</v>
      </c>
      <c r="B4466" s="219" t="s">
        <v>8288</v>
      </c>
      <c r="C4466" s="219" t="s">
        <v>8023</v>
      </c>
      <c r="D4466" s="219" t="s">
        <v>8065</v>
      </c>
      <c r="E4466" s="219" t="s">
        <v>7707</v>
      </c>
      <c r="F4466" s="219" t="s">
        <v>7718</v>
      </c>
      <c r="G4466" s="219" t="s">
        <v>7829</v>
      </c>
      <c r="H4466" s="219" t="s">
        <v>5990</v>
      </c>
      <c r="I4466" s="220" t="s">
        <v>7220</v>
      </c>
      <c r="J4466" s="221">
        <v>670</v>
      </c>
      <c r="K4466" s="221">
        <v>5</v>
      </c>
      <c r="L4466" s="221">
        <v>3350</v>
      </c>
    </row>
    <row r="4467" spans="1:12" s="167" customFormat="1">
      <c r="A4467" s="218" t="str">
        <f t="shared" si="31"/>
        <v>O221015058304일반상품</v>
      </c>
      <c r="B4467" s="219" t="s">
        <v>8288</v>
      </c>
      <c r="C4467" s="219" t="s">
        <v>8023</v>
      </c>
      <c r="D4467" s="219" t="s">
        <v>8065</v>
      </c>
      <c r="E4467" s="219" t="s">
        <v>7707</v>
      </c>
      <c r="F4467" s="219" t="s">
        <v>7718</v>
      </c>
      <c r="G4467" s="219" t="s">
        <v>7829</v>
      </c>
      <c r="H4467" s="219" t="s">
        <v>5990</v>
      </c>
      <c r="I4467" s="220" t="s">
        <v>7213</v>
      </c>
      <c r="J4467" s="221">
        <v>1210</v>
      </c>
      <c r="K4467" s="221">
        <v>1</v>
      </c>
      <c r="L4467" s="221">
        <v>1210</v>
      </c>
    </row>
    <row r="4468" spans="1:12" s="167" customFormat="1">
      <c r="A4468" s="218" t="str">
        <f t="shared" si="31"/>
        <v>O221015058304일반상품</v>
      </c>
      <c r="B4468" s="219" t="s">
        <v>8288</v>
      </c>
      <c r="C4468" s="219" t="s">
        <v>8023</v>
      </c>
      <c r="D4468" s="219" t="s">
        <v>8065</v>
      </c>
      <c r="E4468" s="219" t="s">
        <v>7707</v>
      </c>
      <c r="F4468" s="219" t="s">
        <v>7718</v>
      </c>
      <c r="G4468" s="219" t="s">
        <v>7829</v>
      </c>
      <c r="H4468" s="219" t="s">
        <v>5990</v>
      </c>
      <c r="I4468" s="220" t="s">
        <v>8430</v>
      </c>
      <c r="J4468" s="221">
        <v>1250</v>
      </c>
      <c r="K4468" s="221">
        <v>1</v>
      </c>
      <c r="L4468" s="221">
        <v>1250</v>
      </c>
    </row>
    <row r="4469" spans="1:12" s="167" customFormat="1">
      <c r="A4469" s="218" t="str">
        <f t="shared" si="31"/>
        <v>O221015058304일반상품</v>
      </c>
      <c r="B4469" s="219" t="s">
        <v>8288</v>
      </c>
      <c r="C4469" s="219" t="s">
        <v>8023</v>
      </c>
      <c r="D4469" s="219" t="s">
        <v>8065</v>
      </c>
      <c r="E4469" s="219" t="s">
        <v>7707</v>
      </c>
      <c r="F4469" s="219" t="s">
        <v>7718</v>
      </c>
      <c r="G4469" s="219" t="s">
        <v>7829</v>
      </c>
      <c r="H4469" s="219" t="s">
        <v>5990</v>
      </c>
      <c r="I4469" s="220" t="s">
        <v>8324</v>
      </c>
      <c r="J4469" s="221">
        <v>3480</v>
      </c>
      <c r="K4469" s="221">
        <v>1</v>
      </c>
      <c r="L4469" s="221">
        <v>3480</v>
      </c>
    </row>
    <row r="4470" spans="1:12" s="167" customFormat="1">
      <c r="A4470" s="218" t="str">
        <f t="shared" si="31"/>
        <v>O221015058304일반상품</v>
      </c>
      <c r="B4470" s="219" t="s">
        <v>8288</v>
      </c>
      <c r="C4470" s="219" t="s">
        <v>8023</v>
      </c>
      <c r="D4470" s="219" t="s">
        <v>8065</v>
      </c>
      <c r="E4470" s="219" t="s">
        <v>7707</v>
      </c>
      <c r="F4470" s="219" t="s">
        <v>7718</v>
      </c>
      <c r="G4470" s="219" t="s">
        <v>7829</v>
      </c>
      <c r="H4470" s="219" t="s">
        <v>5990</v>
      </c>
      <c r="I4470" s="220" t="s">
        <v>8564</v>
      </c>
      <c r="J4470" s="221">
        <v>2360</v>
      </c>
      <c r="K4470" s="221">
        <v>2</v>
      </c>
      <c r="L4470" s="221">
        <v>4720</v>
      </c>
    </row>
    <row r="4471" spans="1:12" s="167" customFormat="1">
      <c r="A4471" s="218" t="str">
        <f t="shared" si="31"/>
        <v>O221015058304일반상품</v>
      </c>
      <c r="B4471" s="219" t="s">
        <v>8288</v>
      </c>
      <c r="C4471" s="219" t="s">
        <v>8023</v>
      </c>
      <c r="D4471" s="219" t="s">
        <v>8065</v>
      </c>
      <c r="E4471" s="219" t="s">
        <v>7707</v>
      </c>
      <c r="F4471" s="219" t="s">
        <v>7718</v>
      </c>
      <c r="G4471" s="219" t="s">
        <v>7829</v>
      </c>
      <c r="H4471" s="219" t="s">
        <v>5990</v>
      </c>
      <c r="I4471" s="220" t="s">
        <v>8432</v>
      </c>
      <c r="J4471" s="221">
        <v>5700</v>
      </c>
      <c r="K4471" s="221">
        <v>4</v>
      </c>
      <c r="L4471" s="221">
        <v>22800</v>
      </c>
    </row>
    <row r="4472" spans="1:12" s="167" customFormat="1">
      <c r="A4472" s="218" t="str">
        <f t="shared" si="31"/>
        <v>O221015058304일반상품</v>
      </c>
      <c r="B4472" s="219" t="s">
        <v>8288</v>
      </c>
      <c r="C4472" s="219" t="s">
        <v>8023</v>
      </c>
      <c r="D4472" s="219" t="s">
        <v>8065</v>
      </c>
      <c r="E4472" s="219" t="s">
        <v>7707</v>
      </c>
      <c r="F4472" s="219" t="s">
        <v>7718</v>
      </c>
      <c r="G4472" s="219" t="s">
        <v>7829</v>
      </c>
      <c r="H4472" s="219" t="s">
        <v>5990</v>
      </c>
      <c r="I4472" s="220" t="s">
        <v>7265</v>
      </c>
      <c r="J4472" s="221">
        <v>7400</v>
      </c>
      <c r="K4472" s="221">
        <v>2</v>
      </c>
      <c r="L4472" s="221">
        <v>14800</v>
      </c>
    </row>
    <row r="4473" spans="1:12" s="167" customFormat="1">
      <c r="A4473" s="218" t="str">
        <f t="shared" si="31"/>
        <v>O221015058304일반상품</v>
      </c>
      <c r="B4473" s="219" t="s">
        <v>8288</v>
      </c>
      <c r="C4473" s="219" t="s">
        <v>8023</v>
      </c>
      <c r="D4473" s="219" t="s">
        <v>8065</v>
      </c>
      <c r="E4473" s="219" t="s">
        <v>7707</v>
      </c>
      <c r="F4473" s="219" t="s">
        <v>7718</v>
      </c>
      <c r="G4473" s="219" t="s">
        <v>7829</v>
      </c>
      <c r="H4473" s="219" t="s">
        <v>5990</v>
      </c>
      <c r="I4473" s="220" t="s">
        <v>8725</v>
      </c>
      <c r="J4473" s="221">
        <v>3900</v>
      </c>
      <c r="K4473" s="221">
        <v>1</v>
      </c>
      <c r="L4473" s="221">
        <v>3900</v>
      </c>
    </row>
    <row r="4474" spans="1:12" s="167" customFormat="1">
      <c r="A4474" s="218" t="str">
        <f t="shared" si="31"/>
        <v>O221015058304일반상품</v>
      </c>
      <c r="B4474" s="219" t="s">
        <v>8288</v>
      </c>
      <c r="C4474" s="219" t="s">
        <v>8023</v>
      </c>
      <c r="D4474" s="219" t="s">
        <v>8065</v>
      </c>
      <c r="E4474" s="219" t="s">
        <v>7707</v>
      </c>
      <c r="F4474" s="219" t="s">
        <v>7718</v>
      </c>
      <c r="G4474" s="219" t="s">
        <v>7829</v>
      </c>
      <c r="H4474" s="219" t="s">
        <v>5990</v>
      </c>
      <c r="I4474" s="220" t="s">
        <v>8915</v>
      </c>
      <c r="J4474" s="221">
        <v>4300</v>
      </c>
      <c r="K4474" s="221">
        <v>1</v>
      </c>
      <c r="L4474" s="221">
        <v>4300</v>
      </c>
    </row>
    <row r="4475" spans="1:12" s="167" customFormat="1">
      <c r="A4475" s="218" t="str">
        <f t="shared" si="31"/>
        <v>O221015058304일반상품</v>
      </c>
      <c r="B4475" s="219" t="s">
        <v>8288</v>
      </c>
      <c r="C4475" s="219" t="s">
        <v>8023</v>
      </c>
      <c r="D4475" s="219" t="s">
        <v>8065</v>
      </c>
      <c r="E4475" s="219" t="s">
        <v>7707</v>
      </c>
      <c r="F4475" s="219" t="s">
        <v>7718</v>
      </c>
      <c r="G4475" s="219" t="s">
        <v>7829</v>
      </c>
      <c r="H4475" s="219" t="s">
        <v>5990</v>
      </c>
      <c r="I4475" s="220" t="s">
        <v>8529</v>
      </c>
      <c r="J4475" s="221">
        <v>1070</v>
      </c>
      <c r="K4475" s="221">
        <v>2</v>
      </c>
      <c r="L4475" s="221">
        <v>2140</v>
      </c>
    </row>
    <row r="4476" spans="1:12" s="167" customFormat="1">
      <c r="A4476" s="218" t="str">
        <f t="shared" si="31"/>
        <v>O221015058304일반상품</v>
      </c>
      <c r="B4476" s="219" t="s">
        <v>8288</v>
      </c>
      <c r="C4476" s="219" t="s">
        <v>8023</v>
      </c>
      <c r="D4476" s="219" t="s">
        <v>8065</v>
      </c>
      <c r="E4476" s="219" t="s">
        <v>7707</v>
      </c>
      <c r="F4476" s="219" t="s">
        <v>7718</v>
      </c>
      <c r="G4476" s="219" t="s">
        <v>7829</v>
      </c>
      <c r="H4476" s="219" t="s">
        <v>5990</v>
      </c>
      <c r="I4476" s="220" t="s">
        <v>7216</v>
      </c>
      <c r="J4476" s="221">
        <v>3930</v>
      </c>
      <c r="K4476" s="221">
        <v>1</v>
      </c>
      <c r="L4476" s="221">
        <v>3930</v>
      </c>
    </row>
    <row r="4477" spans="1:12" s="167" customFormat="1">
      <c r="A4477" s="218" t="str">
        <f t="shared" si="31"/>
        <v>O221015058304일반상품</v>
      </c>
      <c r="B4477" s="219" t="s">
        <v>8288</v>
      </c>
      <c r="C4477" s="219" t="s">
        <v>8023</v>
      </c>
      <c r="D4477" s="219" t="s">
        <v>8065</v>
      </c>
      <c r="E4477" s="219" t="s">
        <v>7707</v>
      </c>
      <c r="F4477" s="219" t="s">
        <v>7718</v>
      </c>
      <c r="G4477" s="219" t="s">
        <v>7829</v>
      </c>
      <c r="H4477" s="219" t="s">
        <v>5990</v>
      </c>
      <c r="I4477" s="220" t="s">
        <v>9015</v>
      </c>
      <c r="J4477" s="221">
        <v>1070</v>
      </c>
      <c r="K4477" s="221">
        <v>2</v>
      </c>
      <c r="L4477" s="221">
        <v>2140</v>
      </c>
    </row>
    <row r="4478" spans="1:12" s="167" customFormat="1">
      <c r="A4478" s="218" t="str">
        <f t="shared" si="31"/>
        <v>O221015058304일반상품</v>
      </c>
      <c r="B4478" s="219" t="s">
        <v>8288</v>
      </c>
      <c r="C4478" s="219" t="s">
        <v>8023</v>
      </c>
      <c r="D4478" s="219" t="s">
        <v>8065</v>
      </c>
      <c r="E4478" s="219" t="s">
        <v>7707</v>
      </c>
      <c r="F4478" s="219" t="s">
        <v>7718</v>
      </c>
      <c r="G4478" s="219" t="s">
        <v>7829</v>
      </c>
      <c r="H4478" s="219" t="s">
        <v>5990</v>
      </c>
      <c r="I4478" s="220" t="s">
        <v>8033</v>
      </c>
      <c r="J4478" s="221">
        <v>2400</v>
      </c>
      <c r="K4478" s="221">
        <v>2</v>
      </c>
      <c r="L4478" s="221">
        <v>4800</v>
      </c>
    </row>
    <row r="4479" spans="1:12" s="167" customFormat="1">
      <c r="A4479" s="218" t="str">
        <f t="shared" si="31"/>
        <v>O221015058304일반상품</v>
      </c>
      <c r="B4479" s="219" t="s">
        <v>8288</v>
      </c>
      <c r="C4479" s="219" t="s">
        <v>8023</v>
      </c>
      <c r="D4479" s="219" t="s">
        <v>8065</v>
      </c>
      <c r="E4479" s="219" t="s">
        <v>7707</v>
      </c>
      <c r="F4479" s="219" t="s">
        <v>7718</v>
      </c>
      <c r="G4479" s="219" t="s">
        <v>7829</v>
      </c>
      <c r="H4479" s="219" t="s">
        <v>5990</v>
      </c>
      <c r="I4479" s="220" t="s">
        <v>8492</v>
      </c>
      <c r="J4479" s="221">
        <v>4200</v>
      </c>
      <c r="K4479" s="221">
        <v>1</v>
      </c>
      <c r="L4479" s="221">
        <v>4200</v>
      </c>
    </row>
    <row r="4480" spans="1:12" s="167" customFormat="1">
      <c r="A4480" s="218" t="str">
        <f t="shared" si="31"/>
        <v>O221015058304일반상품</v>
      </c>
      <c r="B4480" s="219" t="s">
        <v>8288</v>
      </c>
      <c r="C4480" s="219" t="s">
        <v>8023</v>
      </c>
      <c r="D4480" s="219" t="s">
        <v>8065</v>
      </c>
      <c r="E4480" s="219" t="s">
        <v>7707</v>
      </c>
      <c r="F4480" s="219" t="s">
        <v>7718</v>
      </c>
      <c r="G4480" s="219" t="s">
        <v>7829</v>
      </c>
      <c r="H4480" s="219" t="s">
        <v>5990</v>
      </c>
      <c r="I4480" s="220" t="s">
        <v>8025</v>
      </c>
      <c r="J4480" s="221">
        <v>3800</v>
      </c>
      <c r="K4480" s="221">
        <v>3</v>
      </c>
      <c r="L4480" s="221">
        <v>11400</v>
      </c>
    </row>
    <row r="4481" spans="1:12" s="167" customFormat="1">
      <c r="A4481" s="218" t="str">
        <f t="shared" si="31"/>
        <v>O221015058304일반상품</v>
      </c>
      <c r="B4481" s="219" t="s">
        <v>8288</v>
      </c>
      <c r="C4481" s="219" t="s">
        <v>8023</v>
      </c>
      <c r="D4481" s="219" t="s">
        <v>8065</v>
      </c>
      <c r="E4481" s="219" t="s">
        <v>7707</v>
      </c>
      <c r="F4481" s="219" t="s">
        <v>7718</v>
      </c>
      <c r="G4481" s="219" t="s">
        <v>7829</v>
      </c>
      <c r="H4481" s="219" t="s">
        <v>5990</v>
      </c>
      <c r="I4481" s="220" t="s">
        <v>7202</v>
      </c>
      <c r="J4481" s="221">
        <v>5200</v>
      </c>
      <c r="K4481" s="221">
        <v>1</v>
      </c>
      <c r="L4481" s="221">
        <v>5200</v>
      </c>
    </row>
    <row r="4482" spans="1:12" s="167" customFormat="1">
      <c r="A4482" s="218" t="str">
        <f t="shared" si="31"/>
        <v>O221014058302일반상품</v>
      </c>
      <c r="B4482" s="219" t="s">
        <v>8289</v>
      </c>
      <c r="C4482" s="219" t="s">
        <v>8023</v>
      </c>
      <c r="D4482" s="219" t="s">
        <v>8065</v>
      </c>
      <c r="E4482" s="219" t="s">
        <v>7707</v>
      </c>
      <c r="F4482" s="219" t="s">
        <v>7718</v>
      </c>
      <c r="G4482" s="219" t="s">
        <v>6452</v>
      </c>
      <c r="H4482" s="219" t="s">
        <v>5990</v>
      </c>
      <c r="I4482" s="220" t="s">
        <v>7931</v>
      </c>
      <c r="J4482" s="221">
        <v>3180</v>
      </c>
      <c r="K4482" s="221">
        <v>20</v>
      </c>
      <c r="L4482" s="221">
        <v>63600</v>
      </c>
    </row>
    <row r="4483" spans="1:12" s="167" customFormat="1">
      <c r="A4483" s="218" t="str">
        <f t="shared" si="31"/>
        <v>O221014058302일반상품</v>
      </c>
      <c r="B4483" s="219" t="s">
        <v>8289</v>
      </c>
      <c r="C4483" s="219" t="s">
        <v>8023</v>
      </c>
      <c r="D4483" s="219" t="s">
        <v>8065</v>
      </c>
      <c r="E4483" s="219" t="s">
        <v>7707</v>
      </c>
      <c r="F4483" s="219" t="s">
        <v>7718</v>
      </c>
      <c r="G4483" s="219" t="s">
        <v>6452</v>
      </c>
      <c r="H4483" s="219" t="s">
        <v>5990</v>
      </c>
      <c r="I4483" s="220" t="s">
        <v>8341</v>
      </c>
      <c r="J4483" s="221">
        <v>9000</v>
      </c>
      <c r="K4483" s="221">
        <v>1</v>
      </c>
      <c r="L4483" s="221">
        <v>9000</v>
      </c>
    </row>
    <row r="4484" spans="1:12" s="167" customFormat="1">
      <c r="A4484" s="218" t="str">
        <f t="shared" si="31"/>
        <v>O221014058302일반상품</v>
      </c>
      <c r="B4484" s="219" t="s">
        <v>8289</v>
      </c>
      <c r="C4484" s="219" t="s">
        <v>8023</v>
      </c>
      <c r="D4484" s="219" t="s">
        <v>8065</v>
      </c>
      <c r="E4484" s="219" t="s">
        <v>7707</v>
      </c>
      <c r="F4484" s="219" t="s">
        <v>7718</v>
      </c>
      <c r="G4484" s="219" t="s">
        <v>6452</v>
      </c>
      <c r="H4484" s="219" t="s">
        <v>5990</v>
      </c>
      <c r="I4484" s="220" t="s">
        <v>8913</v>
      </c>
      <c r="J4484" s="221">
        <v>4880</v>
      </c>
      <c r="K4484" s="221">
        <v>4</v>
      </c>
      <c r="L4484" s="221">
        <v>19520</v>
      </c>
    </row>
    <row r="4485" spans="1:12" s="167" customFormat="1">
      <c r="A4485" s="218" t="str">
        <f t="shared" si="31"/>
        <v>O221014058302일반상품</v>
      </c>
      <c r="B4485" s="219" t="s">
        <v>8289</v>
      </c>
      <c r="C4485" s="219" t="s">
        <v>8023</v>
      </c>
      <c r="D4485" s="219" t="s">
        <v>8065</v>
      </c>
      <c r="E4485" s="219" t="s">
        <v>7707</v>
      </c>
      <c r="F4485" s="219" t="s">
        <v>7718</v>
      </c>
      <c r="G4485" s="219" t="s">
        <v>6452</v>
      </c>
      <c r="H4485" s="219" t="s">
        <v>5990</v>
      </c>
      <c r="I4485" s="220" t="s">
        <v>7210</v>
      </c>
      <c r="J4485" s="221">
        <v>5020</v>
      </c>
      <c r="K4485" s="221">
        <v>2</v>
      </c>
      <c r="L4485" s="221">
        <v>10040</v>
      </c>
    </row>
    <row r="4486" spans="1:12" s="167" customFormat="1">
      <c r="A4486" s="218" t="str">
        <f t="shared" si="31"/>
        <v>O221014058302일반상품</v>
      </c>
      <c r="B4486" s="219" t="s">
        <v>8289</v>
      </c>
      <c r="C4486" s="219" t="s">
        <v>8023</v>
      </c>
      <c r="D4486" s="219" t="s">
        <v>8065</v>
      </c>
      <c r="E4486" s="219" t="s">
        <v>7707</v>
      </c>
      <c r="F4486" s="219" t="s">
        <v>7718</v>
      </c>
      <c r="G4486" s="219" t="s">
        <v>6452</v>
      </c>
      <c r="H4486" s="219" t="s">
        <v>5990</v>
      </c>
      <c r="I4486" s="220" t="s">
        <v>7190</v>
      </c>
      <c r="J4486" s="221">
        <v>4430</v>
      </c>
      <c r="K4486" s="221">
        <v>2</v>
      </c>
      <c r="L4486" s="221">
        <v>8860</v>
      </c>
    </row>
    <row r="4487" spans="1:12" s="167" customFormat="1">
      <c r="A4487" s="218" t="str">
        <f t="shared" si="31"/>
        <v>O221014058302일반상품</v>
      </c>
      <c r="B4487" s="219" t="s">
        <v>8289</v>
      </c>
      <c r="C4487" s="219" t="s">
        <v>8023</v>
      </c>
      <c r="D4487" s="219" t="s">
        <v>8065</v>
      </c>
      <c r="E4487" s="219" t="s">
        <v>7707</v>
      </c>
      <c r="F4487" s="219" t="s">
        <v>7718</v>
      </c>
      <c r="G4487" s="219" t="s">
        <v>6452</v>
      </c>
      <c r="H4487" s="219" t="s">
        <v>5990</v>
      </c>
      <c r="I4487" s="220" t="s">
        <v>8623</v>
      </c>
      <c r="J4487" s="221">
        <v>5500</v>
      </c>
      <c r="K4487" s="221">
        <v>1</v>
      </c>
      <c r="L4487" s="221">
        <v>5500</v>
      </c>
    </row>
    <row r="4488" spans="1:12" s="167" customFormat="1">
      <c r="A4488" s="218" t="str">
        <f t="shared" si="31"/>
        <v>O221014058302일반상품</v>
      </c>
      <c r="B4488" s="219" t="s">
        <v>8289</v>
      </c>
      <c r="C4488" s="219" t="s">
        <v>8023</v>
      </c>
      <c r="D4488" s="219" t="s">
        <v>8065</v>
      </c>
      <c r="E4488" s="219" t="s">
        <v>7707</v>
      </c>
      <c r="F4488" s="219" t="s">
        <v>7718</v>
      </c>
      <c r="G4488" s="219" t="s">
        <v>6452</v>
      </c>
      <c r="H4488" s="219" t="s">
        <v>5990</v>
      </c>
      <c r="I4488" s="220" t="s">
        <v>8320</v>
      </c>
      <c r="J4488" s="221">
        <v>3610</v>
      </c>
      <c r="K4488" s="221">
        <v>2</v>
      </c>
      <c r="L4488" s="221">
        <v>7220</v>
      </c>
    </row>
    <row r="4489" spans="1:12" s="167" customFormat="1">
      <c r="A4489" s="218" t="str">
        <f t="shared" si="31"/>
        <v>O221014058302일반상품</v>
      </c>
      <c r="B4489" s="219" t="s">
        <v>8289</v>
      </c>
      <c r="C4489" s="219" t="s">
        <v>8023</v>
      </c>
      <c r="D4489" s="219" t="s">
        <v>8065</v>
      </c>
      <c r="E4489" s="219" t="s">
        <v>7707</v>
      </c>
      <c r="F4489" s="219" t="s">
        <v>7718</v>
      </c>
      <c r="G4489" s="219" t="s">
        <v>6452</v>
      </c>
      <c r="H4489" s="219" t="s">
        <v>5990</v>
      </c>
      <c r="I4489" s="220" t="s">
        <v>8640</v>
      </c>
      <c r="J4489" s="221">
        <v>3610</v>
      </c>
      <c r="K4489" s="221">
        <v>2</v>
      </c>
      <c r="L4489" s="221">
        <v>7220</v>
      </c>
    </row>
    <row r="4490" spans="1:12" s="167" customFormat="1">
      <c r="A4490" s="218" t="str">
        <f t="shared" si="31"/>
        <v>O221014058302일반상품</v>
      </c>
      <c r="B4490" s="219" t="s">
        <v>8289</v>
      </c>
      <c r="C4490" s="219" t="s">
        <v>8023</v>
      </c>
      <c r="D4490" s="219" t="s">
        <v>8065</v>
      </c>
      <c r="E4490" s="219" t="s">
        <v>7707</v>
      </c>
      <c r="F4490" s="219" t="s">
        <v>7718</v>
      </c>
      <c r="G4490" s="219" t="s">
        <v>6452</v>
      </c>
      <c r="H4490" s="219" t="s">
        <v>5990</v>
      </c>
      <c r="I4490" s="220" t="s">
        <v>8754</v>
      </c>
      <c r="J4490" s="221">
        <v>9900</v>
      </c>
      <c r="K4490" s="221">
        <v>1</v>
      </c>
      <c r="L4490" s="221">
        <v>9900</v>
      </c>
    </row>
    <row r="4491" spans="1:12" s="167" customFormat="1">
      <c r="A4491" s="218" t="str">
        <f t="shared" si="31"/>
        <v>O221014058302일반상품</v>
      </c>
      <c r="B4491" s="219" t="s">
        <v>8289</v>
      </c>
      <c r="C4491" s="219" t="s">
        <v>8023</v>
      </c>
      <c r="D4491" s="219" t="s">
        <v>8065</v>
      </c>
      <c r="E4491" s="219" t="s">
        <v>7707</v>
      </c>
      <c r="F4491" s="219" t="s">
        <v>7718</v>
      </c>
      <c r="G4491" s="219" t="s">
        <v>6452</v>
      </c>
      <c r="H4491" s="219" t="s">
        <v>5990</v>
      </c>
      <c r="I4491" s="220" t="s">
        <v>8452</v>
      </c>
      <c r="J4491" s="221">
        <v>22090</v>
      </c>
      <c r="K4491" s="221">
        <v>3</v>
      </c>
      <c r="L4491" s="221">
        <v>66270</v>
      </c>
    </row>
    <row r="4492" spans="1:12" s="167" customFormat="1">
      <c r="A4492" s="218" t="str">
        <f t="shared" si="31"/>
        <v>O221014058302일반상품</v>
      </c>
      <c r="B4492" s="219" t="s">
        <v>8289</v>
      </c>
      <c r="C4492" s="219" t="s">
        <v>8023</v>
      </c>
      <c r="D4492" s="219" t="s">
        <v>8065</v>
      </c>
      <c r="E4492" s="219" t="s">
        <v>7707</v>
      </c>
      <c r="F4492" s="219" t="s">
        <v>7718</v>
      </c>
      <c r="G4492" s="219" t="s">
        <v>6452</v>
      </c>
      <c r="H4492" s="219" t="s">
        <v>5990</v>
      </c>
      <c r="I4492" s="220" t="s">
        <v>7206</v>
      </c>
      <c r="J4492" s="221">
        <v>4500</v>
      </c>
      <c r="K4492" s="221">
        <v>4</v>
      </c>
      <c r="L4492" s="221">
        <v>18000</v>
      </c>
    </row>
    <row r="4493" spans="1:12" s="167" customFormat="1">
      <c r="A4493" s="218" t="str">
        <f t="shared" si="31"/>
        <v>O221014058302일반상품</v>
      </c>
      <c r="B4493" s="219" t="s">
        <v>8289</v>
      </c>
      <c r="C4493" s="219" t="s">
        <v>8023</v>
      </c>
      <c r="D4493" s="219" t="s">
        <v>8065</v>
      </c>
      <c r="E4493" s="219" t="s">
        <v>7707</v>
      </c>
      <c r="F4493" s="219" t="s">
        <v>7718</v>
      </c>
      <c r="G4493" s="219" t="s">
        <v>6452</v>
      </c>
      <c r="H4493" s="219" t="s">
        <v>5990</v>
      </c>
      <c r="I4493" s="220" t="s">
        <v>8566</v>
      </c>
      <c r="J4493" s="221">
        <v>990</v>
      </c>
      <c r="K4493" s="221">
        <v>3</v>
      </c>
      <c r="L4493" s="221">
        <v>2970</v>
      </c>
    </row>
    <row r="4494" spans="1:12" s="167" customFormat="1">
      <c r="A4494" s="218" t="str">
        <f t="shared" si="31"/>
        <v>O221014058302일반상품</v>
      </c>
      <c r="B4494" s="219" t="s">
        <v>8289</v>
      </c>
      <c r="C4494" s="219" t="s">
        <v>8023</v>
      </c>
      <c r="D4494" s="219" t="s">
        <v>8065</v>
      </c>
      <c r="E4494" s="219" t="s">
        <v>7707</v>
      </c>
      <c r="F4494" s="219" t="s">
        <v>7718</v>
      </c>
      <c r="G4494" s="219" t="s">
        <v>6452</v>
      </c>
      <c r="H4494" s="219" t="s">
        <v>5990</v>
      </c>
      <c r="I4494" s="220" t="s">
        <v>8655</v>
      </c>
      <c r="J4494" s="221">
        <v>3540</v>
      </c>
      <c r="K4494" s="221">
        <v>10</v>
      </c>
      <c r="L4494" s="221">
        <v>35400</v>
      </c>
    </row>
    <row r="4495" spans="1:12" s="167" customFormat="1">
      <c r="A4495" s="218" t="str">
        <f t="shared" si="31"/>
        <v>O221014058302일반상품</v>
      </c>
      <c r="B4495" s="219" t="s">
        <v>8289</v>
      </c>
      <c r="C4495" s="219" t="s">
        <v>8023</v>
      </c>
      <c r="D4495" s="219" t="s">
        <v>8065</v>
      </c>
      <c r="E4495" s="219" t="s">
        <v>7707</v>
      </c>
      <c r="F4495" s="219" t="s">
        <v>7718</v>
      </c>
      <c r="G4495" s="219" t="s">
        <v>6452</v>
      </c>
      <c r="H4495" s="219" t="s">
        <v>5990</v>
      </c>
      <c r="I4495" s="220" t="s">
        <v>7202</v>
      </c>
      <c r="J4495" s="221">
        <v>5200</v>
      </c>
      <c r="K4495" s="221">
        <v>7</v>
      </c>
      <c r="L4495" s="221">
        <v>36400</v>
      </c>
    </row>
    <row r="4496" spans="1:12" s="167" customFormat="1">
      <c r="A4496" s="218" t="str">
        <f t="shared" si="31"/>
        <v>O221014058301일반상품</v>
      </c>
      <c r="B4496" s="219" t="s">
        <v>8290</v>
      </c>
      <c r="C4496" s="219" t="s">
        <v>8023</v>
      </c>
      <c r="D4496" s="219" t="s">
        <v>8065</v>
      </c>
      <c r="E4496" s="219" t="s">
        <v>7707</v>
      </c>
      <c r="F4496" s="219" t="s">
        <v>7718</v>
      </c>
      <c r="G4496" s="219" t="s">
        <v>7955</v>
      </c>
      <c r="H4496" s="219" t="s">
        <v>5990</v>
      </c>
      <c r="I4496" s="220" t="s">
        <v>8604</v>
      </c>
      <c r="J4496" s="221">
        <v>12000</v>
      </c>
      <c r="K4496" s="221">
        <v>3</v>
      </c>
      <c r="L4496" s="221">
        <v>36000</v>
      </c>
    </row>
    <row r="4497" spans="1:12" s="167" customFormat="1">
      <c r="A4497" s="218" t="str">
        <f t="shared" si="31"/>
        <v>O221014058301일반상품</v>
      </c>
      <c r="B4497" s="219" t="s">
        <v>8290</v>
      </c>
      <c r="C4497" s="219" t="s">
        <v>8023</v>
      </c>
      <c r="D4497" s="219" t="s">
        <v>8065</v>
      </c>
      <c r="E4497" s="219" t="s">
        <v>7707</v>
      </c>
      <c r="F4497" s="219" t="s">
        <v>7718</v>
      </c>
      <c r="G4497" s="219" t="s">
        <v>7955</v>
      </c>
      <c r="H4497" s="219" t="s">
        <v>5990</v>
      </c>
      <c r="I4497" s="220" t="s">
        <v>8327</v>
      </c>
      <c r="J4497" s="221">
        <v>1230</v>
      </c>
      <c r="K4497" s="221">
        <v>6</v>
      </c>
      <c r="L4497" s="221">
        <v>7380</v>
      </c>
    </row>
    <row r="4498" spans="1:12" s="167" customFormat="1">
      <c r="A4498" s="218" t="str">
        <f t="shared" si="31"/>
        <v>O221014058301일반상품</v>
      </c>
      <c r="B4498" s="219" t="s">
        <v>8290</v>
      </c>
      <c r="C4498" s="219" t="s">
        <v>8023</v>
      </c>
      <c r="D4498" s="219" t="s">
        <v>8065</v>
      </c>
      <c r="E4498" s="219" t="s">
        <v>7707</v>
      </c>
      <c r="F4498" s="219" t="s">
        <v>7718</v>
      </c>
      <c r="G4498" s="219" t="s">
        <v>7955</v>
      </c>
      <c r="H4498" s="219" t="s">
        <v>5990</v>
      </c>
      <c r="I4498" s="220" t="s">
        <v>8990</v>
      </c>
      <c r="J4498" s="221">
        <v>20630</v>
      </c>
      <c r="K4498" s="221">
        <v>1</v>
      </c>
      <c r="L4498" s="221">
        <v>20630</v>
      </c>
    </row>
    <row r="4499" spans="1:12" s="167" customFormat="1">
      <c r="A4499" s="218" t="str">
        <f t="shared" si="31"/>
        <v>O221014058301일반상품</v>
      </c>
      <c r="B4499" s="219" t="s">
        <v>8290</v>
      </c>
      <c r="C4499" s="219" t="s">
        <v>8023</v>
      </c>
      <c r="D4499" s="219" t="s">
        <v>8065</v>
      </c>
      <c r="E4499" s="219" t="s">
        <v>7707</v>
      </c>
      <c r="F4499" s="219" t="s">
        <v>7718</v>
      </c>
      <c r="G4499" s="219" t="s">
        <v>7955</v>
      </c>
      <c r="H4499" s="219" t="s">
        <v>5990</v>
      </c>
      <c r="I4499" s="220" t="s">
        <v>8714</v>
      </c>
      <c r="J4499" s="221">
        <v>1450</v>
      </c>
      <c r="K4499" s="221">
        <v>3</v>
      </c>
      <c r="L4499" s="221">
        <v>4350</v>
      </c>
    </row>
    <row r="4500" spans="1:12" s="167" customFormat="1">
      <c r="A4500" s="218" t="str">
        <f t="shared" si="31"/>
        <v>O221014058301일반상품</v>
      </c>
      <c r="B4500" s="219" t="s">
        <v>8290</v>
      </c>
      <c r="C4500" s="219" t="s">
        <v>8023</v>
      </c>
      <c r="D4500" s="219" t="s">
        <v>8065</v>
      </c>
      <c r="E4500" s="219" t="s">
        <v>7707</v>
      </c>
      <c r="F4500" s="219" t="s">
        <v>7718</v>
      </c>
      <c r="G4500" s="219" t="s">
        <v>7955</v>
      </c>
      <c r="H4500" s="219" t="s">
        <v>5990</v>
      </c>
      <c r="I4500" s="220" t="s">
        <v>8561</v>
      </c>
      <c r="J4500" s="221">
        <v>3620</v>
      </c>
      <c r="K4500" s="221">
        <v>2</v>
      </c>
      <c r="L4500" s="221">
        <v>7240</v>
      </c>
    </row>
    <row r="4501" spans="1:12" s="167" customFormat="1">
      <c r="A4501" s="218" t="str">
        <f t="shared" si="31"/>
        <v>O221014058301일반상품</v>
      </c>
      <c r="B4501" s="219" t="s">
        <v>8290</v>
      </c>
      <c r="C4501" s="219" t="s">
        <v>8023</v>
      </c>
      <c r="D4501" s="219" t="s">
        <v>8065</v>
      </c>
      <c r="E4501" s="219" t="s">
        <v>7707</v>
      </c>
      <c r="F4501" s="219" t="s">
        <v>7718</v>
      </c>
      <c r="G4501" s="219" t="s">
        <v>7955</v>
      </c>
      <c r="H4501" s="219" t="s">
        <v>5990</v>
      </c>
      <c r="I4501" s="220" t="s">
        <v>7191</v>
      </c>
      <c r="J4501" s="221">
        <v>13520</v>
      </c>
      <c r="K4501" s="221">
        <v>2</v>
      </c>
      <c r="L4501" s="221">
        <v>27040</v>
      </c>
    </row>
    <row r="4502" spans="1:12" s="167" customFormat="1">
      <c r="A4502" s="218" t="str">
        <f t="shared" si="31"/>
        <v>O221014058301일반상품</v>
      </c>
      <c r="B4502" s="219" t="s">
        <v>8290</v>
      </c>
      <c r="C4502" s="219" t="s">
        <v>8023</v>
      </c>
      <c r="D4502" s="219" t="s">
        <v>8065</v>
      </c>
      <c r="E4502" s="219" t="s">
        <v>7707</v>
      </c>
      <c r="F4502" s="219" t="s">
        <v>7718</v>
      </c>
      <c r="G4502" s="219" t="s">
        <v>7955</v>
      </c>
      <c r="H4502" s="219" t="s">
        <v>5990</v>
      </c>
      <c r="I4502" s="220" t="s">
        <v>8050</v>
      </c>
      <c r="J4502" s="221">
        <v>13810</v>
      </c>
      <c r="K4502" s="221">
        <v>1</v>
      </c>
      <c r="L4502" s="221">
        <v>13810</v>
      </c>
    </row>
    <row r="4503" spans="1:12" s="167" customFormat="1">
      <c r="A4503" s="218" t="str">
        <f t="shared" si="31"/>
        <v>O221014058301일반상품</v>
      </c>
      <c r="B4503" s="219" t="s">
        <v>8290</v>
      </c>
      <c r="C4503" s="219" t="s">
        <v>8023</v>
      </c>
      <c r="D4503" s="219" t="s">
        <v>8065</v>
      </c>
      <c r="E4503" s="219" t="s">
        <v>7707</v>
      </c>
      <c r="F4503" s="219" t="s">
        <v>7718</v>
      </c>
      <c r="G4503" s="219" t="s">
        <v>7955</v>
      </c>
      <c r="H4503" s="219" t="s">
        <v>5990</v>
      </c>
      <c r="I4503" s="220" t="s">
        <v>8686</v>
      </c>
      <c r="J4503" s="221">
        <v>11400</v>
      </c>
      <c r="K4503" s="221">
        <v>1</v>
      </c>
      <c r="L4503" s="221">
        <v>11400</v>
      </c>
    </row>
    <row r="4504" spans="1:12" s="167" customFormat="1">
      <c r="A4504" s="218" t="str">
        <f t="shared" si="31"/>
        <v>O221014058301일반상품</v>
      </c>
      <c r="B4504" s="219" t="s">
        <v>8290</v>
      </c>
      <c r="C4504" s="219" t="s">
        <v>8023</v>
      </c>
      <c r="D4504" s="219" t="s">
        <v>8065</v>
      </c>
      <c r="E4504" s="219" t="s">
        <v>7707</v>
      </c>
      <c r="F4504" s="219" t="s">
        <v>7718</v>
      </c>
      <c r="G4504" s="219" t="s">
        <v>7955</v>
      </c>
      <c r="H4504" s="219" t="s">
        <v>5990</v>
      </c>
      <c r="I4504" s="220" t="s">
        <v>8882</v>
      </c>
      <c r="J4504" s="221">
        <v>12690</v>
      </c>
      <c r="K4504" s="221">
        <v>2</v>
      </c>
      <c r="L4504" s="221">
        <v>25380</v>
      </c>
    </row>
    <row r="4505" spans="1:12" s="167" customFormat="1">
      <c r="A4505" s="218" t="str">
        <f t="shared" si="31"/>
        <v>O221014058301일반상품</v>
      </c>
      <c r="B4505" s="219" t="s">
        <v>8290</v>
      </c>
      <c r="C4505" s="219" t="s">
        <v>8023</v>
      </c>
      <c r="D4505" s="219" t="s">
        <v>8065</v>
      </c>
      <c r="E4505" s="219" t="s">
        <v>7707</v>
      </c>
      <c r="F4505" s="219" t="s">
        <v>7718</v>
      </c>
      <c r="G4505" s="219" t="s">
        <v>7955</v>
      </c>
      <c r="H4505" s="219" t="s">
        <v>5990</v>
      </c>
      <c r="I4505" s="220" t="s">
        <v>7238</v>
      </c>
      <c r="J4505" s="221">
        <v>11780</v>
      </c>
      <c r="K4505" s="221">
        <v>1</v>
      </c>
      <c r="L4505" s="221">
        <v>11780</v>
      </c>
    </row>
    <row r="4506" spans="1:12" s="167" customFormat="1">
      <c r="A4506" s="218" t="str">
        <f t="shared" si="31"/>
        <v>O221014058301일반상품</v>
      </c>
      <c r="B4506" s="219" t="s">
        <v>8290</v>
      </c>
      <c r="C4506" s="219" t="s">
        <v>8023</v>
      </c>
      <c r="D4506" s="219" t="s">
        <v>8065</v>
      </c>
      <c r="E4506" s="219" t="s">
        <v>7707</v>
      </c>
      <c r="F4506" s="219" t="s">
        <v>7718</v>
      </c>
      <c r="G4506" s="219" t="s">
        <v>7955</v>
      </c>
      <c r="H4506" s="219" t="s">
        <v>5990</v>
      </c>
      <c r="I4506" s="220" t="s">
        <v>8781</v>
      </c>
      <c r="J4506" s="221">
        <v>5400</v>
      </c>
      <c r="K4506" s="221">
        <v>1</v>
      </c>
      <c r="L4506" s="221">
        <v>5400</v>
      </c>
    </row>
    <row r="4507" spans="1:12" s="167" customFormat="1">
      <c r="A4507" s="218" t="str">
        <f t="shared" si="31"/>
        <v>O221014058301일반상품</v>
      </c>
      <c r="B4507" s="219" t="s">
        <v>8290</v>
      </c>
      <c r="C4507" s="219" t="s">
        <v>8023</v>
      </c>
      <c r="D4507" s="219" t="s">
        <v>8065</v>
      </c>
      <c r="E4507" s="219" t="s">
        <v>7707</v>
      </c>
      <c r="F4507" s="219" t="s">
        <v>7718</v>
      </c>
      <c r="G4507" s="219" t="s">
        <v>7955</v>
      </c>
      <c r="H4507" s="219" t="s">
        <v>5990</v>
      </c>
      <c r="I4507" s="220" t="s">
        <v>7299</v>
      </c>
      <c r="J4507" s="221">
        <v>20000</v>
      </c>
      <c r="K4507" s="221">
        <v>1</v>
      </c>
      <c r="L4507" s="221">
        <v>20000</v>
      </c>
    </row>
    <row r="4508" spans="1:12" s="167" customFormat="1">
      <c r="A4508" s="218" t="str">
        <f t="shared" si="31"/>
        <v>O221014058301일반상품</v>
      </c>
      <c r="B4508" s="219" t="s">
        <v>8290</v>
      </c>
      <c r="C4508" s="219" t="s">
        <v>8023</v>
      </c>
      <c r="D4508" s="219" t="s">
        <v>8065</v>
      </c>
      <c r="E4508" s="219" t="s">
        <v>7707</v>
      </c>
      <c r="F4508" s="219" t="s">
        <v>7718</v>
      </c>
      <c r="G4508" s="219" t="s">
        <v>7955</v>
      </c>
      <c r="H4508" s="219" t="s">
        <v>5990</v>
      </c>
      <c r="I4508" s="220" t="s">
        <v>8753</v>
      </c>
      <c r="J4508" s="221">
        <v>9900</v>
      </c>
      <c r="K4508" s="221">
        <v>2</v>
      </c>
      <c r="L4508" s="221">
        <v>19800</v>
      </c>
    </row>
    <row r="4509" spans="1:12" s="167" customFormat="1">
      <c r="A4509" s="218" t="str">
        <f t="shared" si="31"/>
        <v>O221014058301일반상품</v>
      </c>
      <c r="B4509" s="219" t="s">
        <v>8290</v>
      </c>
      <c r="C4509" s="219" t="s">
        <v>8023</v>
      </c>
      <c r="D4509" s="219" t="s">
        <v>8065</v>
      </c>
      <c r="E4509" s="219" t="s">
        <v>7707</v>
      </c>
      <c r="F4509" s="219" t="s">
        <v>7718</v>
      </c>
      <c r="G4509" s="219" t="s">
        <v>7955</v>
      </c>
      <c r="H4509" s="219" t="s">
        <v>5990</v>
      </c>
      <c r="I4509" s="220" t="s">
        <v>8764</v>
      </c>
      <c r="J4509" s="221">
        <v>12000</v>
      </c>
      <c r="K4509" s="221">
        <v>1</v>
      </c>
      <c r="L4509" s="221">
        <v>12000</v>
      </c>
    </row>
    <row r="4510" spans="1:12" s="167" customFormat="1">
      <c r="A4510" s="218" t="str">
        <f t="shared" si="31"/>
        <v>O221014058301일반상품</v>
      </c>
      <c r="B4510" s="219" t="s">
        <v>8290</v>
      </c>
      <c r="C4510" s="219" t="s">
        <v>8023</v>
      </c>
      <c r="D4510" s="219" t="s">
        <v>8065</v>
      </c>
      <c r="E4510" s="219" t="s">
        <v>7707</v>
      </c>
      <c r="F4510" s="219" t="s">
        <v>7718</v>
      </c>
      <c r="G4510" s="219" t="s">
        <v>7955</v>
      </c>
      <c r="H4510" s="219" t="s">
        <v>5990</v>
      </c>
      <c r="I4510" s="220" t="s">
        <v>8928</v>
      </c>
      <c r="J4510" s="221">
        <v>3600</v>
      </c>
      <c r="K4510" s="221">
        <v>1</v>
      </c>
      <c r="L4510" s="221">
        <v>3600</v>
      </c>
    </row>
    <row r="4511" spans="1:12" s="167" customFormat="1">
      <c r="A4511" s="218" t="str">
        <f t="shared" si="31"/>
        <v>O221014058301일반상품</v>
      </c>
      <c r="B4511" s="219" t="s">
        <v>8290</v>
      </c>
      <c r="C4511" s="219" t="s">
        <v>8023</v>
      </c>
      <c r="D4511" s="219" t="s">
        <v>8065</v>
      </c>
      <c r="E4511" s="219" t="s">
        <v>7707</v>
      </c>
      <c r="F4511" s="219" t="s">
        <v>7718</v>
      </c>
      <c r="G4511" s="219" t="s">
        <v>7955</v>
      </c>
      <c r="H4511" s="219" t="s">
        <v>5990</v>
      </c>
      <c r="I4511" s="220" t="s">
        <v>8668</v>
      </c>
      <c r="J4511" s="221">
        <v>3020</v>
      </c>
      <c r="K4511" s="221">
        <v>2</v>
      </c>
      <c r="L4511" s="221">
        <v>6040</v>
      </c>
    </row>
    <row r="4512" spans="1:12" s="167" customFormat="1">
      <c r="A4512" s="218" t="str">
        <f t="shared" si="31"/>
        <v>O221014058301일반상품</v>
      </c>
      <c r="B4512" s="219" t="s">
        <v>8290</v>
      </c>
      <c r="C4512" s="219" t="s">
        <v>8023</v>
      </c>
      <c r="D4512" s="219" t="s">
        <v>8065</v>
      </c>
      <c r="E4512" s="219" t="s">
        <v>7707</v>
      </c>
      <c r="F4512" s="219" t="s">
        <v>7718</v>
      </c>
      <c r="G4512" s="219" t="s">
        <v>7955</v>
      </c>
      <c r="H4512" s="219" t="s">
        <v>5990</v>
      </c>
      <c r="I4512" s="220" t="s">
        <v>8633</v>
      </c>
      <c r="J4512" s="221">
        <v>3020</v>
      </c>
      <c r="K4512" s="221">
        <v>2</v>
      </c>
      <c r="L4512" s="221">
        <v>6040</v>
      </c>
    </row>
    <row r="4513" spans="1:12" s="167" customFormat="1">
      <c r="A4513" s="218" t="str">
        <f t="shared" si="31"/>
        <v>O221014058301일반상품</v>
      </c>
      <c r="B4513" s="219" t="s">
        <v>8290</v>
      </c>
      <c r="C4513" s="219" t="s">
        <v>8023</v>
      </c>
      <c r="D4513" s="219" t="s">
        <v>8065</v>
      </c>
      <c r="E4513" s="219" t="s">
        <v>7707</v>
      </c>
      <c r="F4513" s="219" t="s">
        <v>7718</v>
      </c>
      <c r="G4513" s="219" t="s">
        <v>7955</v>
      </c>
      <c r="H4513" s="219" t="s">
        <v>5990</v>
      </c>
      <c r="I4513" s="220" t="s">
        <v>8439</v>
      </c>
      <c r="J4513" s="221">
        <v>3020</v>
      </c>
      <c r="K4513" s="221">
        <v>1</v>
      </c>
      <c r="L4513" s="221">
        <v>3020</v>
      </c>
    </row>
    <row r="4514" spans="1:12" s="167" customFormat="1">
      <c r="A4514" s="218" t="str">
        <f t="shared" si="31"/>
        <v>O221014058301일반상품</v>
      </c>
      <c r="B4514" s="219" t="s">
        <v>8290</v>
      </c>
      <c r="C4514" s="219" t="s">
        <v>8023</v>
      </c>
      <c r="D4514" s="219" t="s">
        <v>8065</v>
      </c>
      <c r="E4514" s="219" t="s">
        <v>7707</v>
      </c>
      <c r="F4514" s="219" t="s">
        <v>7718</v>
      </c>
      <c r="G4514" s="219" t="s">
        <v>7955</v>
      </c>
      <c r="H4514" s="219" t="s">
        <v>5990</v>
      </c>
      <c r="I4514" s="220" t="s">
        <v>7220</v>
      </c>
      <c r="J4514" s="221">
        <v>670</v>
      </c>
      <c r="K4514" s="221">
        <v>2</v>
      </c>
      <c r="L4514" s="221">
        <v>1340</v>
      </c>
    </row>
    <row r="4515" spans="1:12" s="167" customFormat="1">
      <c r="A4515" s="218" t="str">
        <f t="shared" si="31"/>
        <v>O221014058301일반상품</v>
      </c>
      <c r="B4515" s="219" t="s">
        <v>8290</v>
      </c>
      <c r="C4515" s="219" t="s">
        <v>8023</v>
      </c>
      <c r="D4515" s="219" t="s">
        <v>8065</v>
      </c>
      <c r="E4515" s="219" t="s">
        <v>7707</v>
      </c>
      <c r="F4515" s="219" t="s">
        <v>7718</v>
      </c>
      <c r="G4515" s="219" t="s">
        <v>7955</v>
      </c>
      <c r="H4515" s="219" t="s">
        <v>5990</v>
      </c>
      <c r="I4515" s="220" t="s">
        <v>8487</v>
      </c>
      <c r="J4515" s="221">
        <v>3180</v>
      </c>
      <c r="K4515" s="221">
        <v>1</v>
      </c>
      <c r="L4515" s="221">
        <v>3180</v>
      </c>
    </row>
    <row r="4516" spans="1:12" s="167" customFormat="1">
      <c r="A4516" s="218" t="str">
        <f t="shared" si="31"/>
        <v>O221014058301일반상품</v>
      </c>
      <c r="B4516" s="219" t="s">
        <v>8290</v>
      </c>
      <c r="C4516" s="219" t="s">
        <v>8023</v>
      </c>
      <c r="D4516" s="219" t="s">
        <v>8065</v>
      </c>
      <c r="E4516" s="219" t="s">
        <v>7707</v>
      </c>
      <c r="F4516" s="219" t="s">
        <v>7718</v>
      </c>
      <c r="G4516" s="219" t="s">
        <v>7955</v>
      </c>
      <c r="H4516" s="219" t="s">
        <v>5990</v>
      </c>
      <c r="I4516" s="220" t="s">
        <v>8353</v>
      </c>
      <c r="J4516" s="221">
        <v>5250</v>
      </c>
      <c r="K4516" s="221">
        <v>1</v>
      </c>
      <c r="L4516" s="221">
        <v>5250</v>
      </c>
    </row>
    <row r="4517" spans="1:12" s="167" customFormat="1">
      <c r="A4517" s="218" t="str">
        <f t="shared" si="31"/>
        <v>O221014058301일반상품</v>
      </c>
      <c r="B4517" s="219" t="s">
        <v>8290</v>
      </c>
      <c r="C4517" s="219" t="s">
        <v>8023</v>
      </c>
      <c r="D4517" s="219" t="s">
        <v>8065</v>
      </c>
      <c r="E4517" s="219" t="s">
        <v>7707</v>
      </c>
      <c r="F4517" s="219" t="s">
        <v>7718</v>
      </c>
      <c r="G4517" s="219" t="s">
        <v>7955</v>
      </c>
      <c r="H4517" s="219" t="s">
        <v>5990</v>
      </c>
      <c r="I4517" s="220" t="s">
        <v>8616</v>
      </c>
      <c r="J4517" s="221">
        <v>1290</v>
      </c>
      <c r="K4517" s="221">
        <v>1</v>
      </c>
      <c r="L4517" s="221">
        <v>1290</v>
      </c>
    </row>
    <row r="4518" spans="1:12" s="167" customFormat="1">
      <c r="A4518" s="218" t="str">
        <f t="shared" si="31"/>
        <v>O221014058301일반상품</v>
      </c>
      <c r="B4518" s="219" t="s">
        <v>8290</v>
      </c>
      <c r="C4518" s="219" t="s">
        <v>8023</v>
      </c>
      <c r="D4518" s="219" t="s">
        <v>8065</v>
      </c>
      <c r="E4518" s="219" t="s">
        <v>7707</v>
      </c>
      <c r="F4518" s="219" t="s">
        <v>7718</v>
      </c>
      <c r="G4518" s="219" t="s">
        <v>7955</v>
      </c>
      <c r="H4518" s="219" t="s">
        <v>5990</v>
      </c>
      <c r="I4518" s="220" t="s">
        <v>8026</v>
      </c>
      <c r="J4518" s="221">
        <v>1440</v>
      </c>
      <c r="K4518" s="221">
        <v>2</v>
      </c>
      <c r="L4518" s="221">
        <v>2880</v>
      </c>
    </row>
    <row r="4519" spans="1:12" s="167" customFormat="1">
      <c r="A4519" s="218" t="str">
        <f t="shared" si="31"/>
        <v>O221014058301일반상품</v>
      </c>
      <c r="B4519" s="219" t="s">
        <v>8290</v>
      </c>
      <c r="C4519" s="219" t="s">
        <v>8023</v>
      </c>
      <c r="D4519" s="219" t="s">
        <v>8065</v>
      </c>
      <c r="E4519" s="219" t="s">
        <v>7707</v>
      </c>
      <c r="F4519" s="219" t="s">
        <v>7718</v>
      </c>
      <c r="G4519" s="219" t="s">
        <v>7955</v>
      </c>
      <c r="H4519" s="219" t="s">
        <v>5990</v>
      </c>
      <c r="I4519" s="220" t="s">
        <v>8672</v>
      </c>
      <c r="J4519" s="221">
        <v>3020</v>
      </c>
      <c r="K4519" s="221">
        <v>5</v>
      </c>
      <c r="L4519" s="221">
        <v>15100</v>
      </c>
    </row>
    <row r="4520" spans="1:12" s="167" customFormat="1">
      <c r="A4520" s="218" t="str">
        <f t="shared" si="31"/>
        <v>O221014058301일반상품</v>
      </c>
      <c r="B4520" s="219" t="s">
        <v>8290</v>
      </c>
      <c r="C4520" s="219" t="s">
        <v>8023</v>
      </c>
      <c r="D4520" s="219" t="s">
        <v>8065</v>
      </c>
      <c r="E4520" s="219" t="s">
        <v>7707</v>
      </c>
      <c r="F4520" s="219" t="s">
        <v>7718</v>
      </c>
      <c r="G4520" s="219" t="s">
        <v>7955</v>
      </c>
      <c r="H4520" s="219" t="s">
        <v>5990</v>
      </c>
      <c r="I4520" s="220" t="s">
        <v>8772</v>
      </c>
      <c r="J4520" s="221">
        <v>3170</v>
      </c>
      <c r="K4520" s="221">
        <v>1</v>
      </c>
      <c r="L4520" s="221">
        <v>3170</v>
      </c>
    </row>
    <row r="4521" spans="1:12" s="167" customFormat="1">
      <c r="A4521" s="218" t="str">
        <f t="shared" si="31"/>
        <v>O221014058301일반상품</v>
      </c>
      <c r="B4521" s="219" t="s">
        <v>8290</v>
      </c>
      <c r="C4521" s="219" t="s">
        <v>8023</v>
      </c>
      <c r="D4521" s="219" t="s">
        <v>8065</v>
      </c>
      <c r="E4521" s="219" t="s">
        <v>7707</v>
      </c>
      <c r="F4521" s="219" t="s">
        <v>7718</v>
      </c>
      <c r="G4521" s="219" t="s">
        <v>7955</v>
      </c>
      <c r="H4521" s="219" t="s">
        <v>5990</v>
      </c>
      <c r="I4521" s="220" t="s">
        <v>8773</v>
      </c>
      <c r="J4521" s="221">
        <v>3020</v>
      </c>
      <c r="K4521" s="221">
        <v>4</v>
      </c>
      <c r="L4521" s="221">
        <v>12080</v>
      </c>
    </row>
    <row r="4522" spans="1:12" s="167" customFormat="1">
      <c r="A4522" s="218" t="str">
        <f t="shared" si="31"/>
        <v>O221014058301일반상품</v>
      </c>
      <c r="B4522" s="219" t="s">
        <v>8290</v>
      </c>
      <c r="C4522" s="219" t="s">
        <v>8023</v>
      </c>
      <c r="D4522" s="219" t="s">
        <v>8065</v>
      </c>
      <c r="E4522" s="219" t="s">
        <v>7707</v>
      </c>
      <c r="F4522" s="219" t="s">
        <v>7718</v>
      </c>
      <c r="G4522" s="219" t="s">
        <v>7955</v>
      </c>
      <c r="H4522" s="219" t="s">
        <v>5990</v>
      </c>
      <c r="I4522" s="220" t="s">
        <v>8770</v>
      </c>
      <c r="J4522" s="221">
        <v>3020</v>
      </c>
      <c r="K4522" s="221">
        <v>3</v>
      </c>
      <c r="L4522" s="221">
        <v>9060</v>
      </c>
    </row>
    <row r="4523" spans="1:12" s="167" customFormat="1">
      <c r="A4523" s="218" t="str">
        <f t="shared" si="31"/>
        <v>O221014058301일반상품</v>
      </c>
      <c r="B4523" s="219" t="s">
        <v>8290</v>
      </c>
      <c r="C4523" s="219" t="s">
        <v>8023</v>
      </c>
      <c r="D4523" s="219" t="s">
        <v>8065</v>
      </c>
      <c r="E4523" s="219" t="s">
        <v>7707</v>
      </c>
      <c r="F4523" s="219" t="s">
        <v>7718</v>
      </c>
      <c r="G4523" s="219" t="s">
        <v>7955</v>
      </c>
      <c r="H4523" s="219" t="s">
        <v>5990</v>
      </c>
      <c r="I4523" s="220" t="s">
        <v>8357</v>
      </c>
      <c r="J4523" s="221">
        <v>1000</v>
      </c>
      <c r="K4523" s="221">
        <v>2</v>
      </c>
      <c r="L4523" s="221">
        <v>2000</v>
      </c>
    </row>
    <row r="4524" spans="1:12" s="167" customFormat="1">
      <c r="A4524" s="218" t="str">
        <f t="shared" si="31"/>
        <v>O221014058301일반상품</v>
      </c>
      <c r="B4524" s="219" t="s">
        <v>8290</v>
      </c>
      <c r="C4524" s="219" t="s">
        <v>8023</v>
      </c>
      <c r="D4524" s="219" t="s">
        <v>8065</v>
      </c>
      <c r="E4524" s="219" t="s">
        <v>7707</v>
      </c>
      <c r="F4524" s="219" t="s">
        <v>7718</v>
      </c>
      <c r="G4524" s="219" t="s">
        <v>7955</v>
      </c>
      <c r="H4524" s="219" t="s">
        <v>5990</v>
      </c>
      <c r="I4524" s="220" t="s">
        <v>8543</v>
      </c>
      <c r="J4524" s="221">
        <v>3400</v>
      </c>
      <c r="K4524" s="221">
        <v>1</v>
      </c>
      <c r="L4524" s="221">
        <v>3400</v>
      </c>
    </row>
    <row r="4525" spans="1:12" s="167" customFormat="1">
      <c r="A4525" s="218" t="str">
        <f t="shared" si="31"/>
        <v>O221014058300일반상품</v>
      </c>
      <c r="B4525" s="219" t="s">
        <v>8291</v>
      </c>
      <c r="C4525" s="219" t="s">
        <v>8023</v>
      </c>
      <c r="D4525" s="219" t="s">
        <v>8065</v>
      </c>
      <c r="E4525" s="219" t="s">
        <v>7707</v>
      </c>
      <c r="F4525" s="219" t="s">
        <v>7718</v>
      </c>
      <c r="G4525" s="219" t="s">
        <v>7881</v>
      </c>
      <c r="H4525" s="219" t="s">
        <v>5990</v>
      </c>
      <c r="I4525" s="220" t="s">
        <v>9010</v>
      </c>
      <c r="J4525" s="221">
        <v>25300</v>
      </c>
      <c r="K4525" s="221">
        <v>1</v>
      </c>
      <c r="L4525" s="221">
        <v>25300</v>
      </c>
    </row>
    <row r="4526" spans="1:12" s="167" customFormat="1">
      <c r="A4526" s="218" t="str">
        <f t="shared" si="31"/>
        <v>O221014058300일반상품</v>
      </c>
      <c r="B4526" s="219" t="s">
        <v>8291</v>
      </c>
      <c r="C4526" s="219" t="s">
        <v>8023</v>
      </c>
      <c r="D4526" s="219" t="s">
        <v>8065</v>
      </c>
      <c r="E4526" s="219" t="s">
        <v>7707</v>
      </c>
      <c r="F4526" s="219" t="s">
        <v>7718</v>
      </c>
      <c r="G4526" s="219" t="s">
        <v>7881</v>
      </c>
      <c r="H4526" s="219" t="s">
        <v>5990</v>
      </c>
      <c r="I4526" s="220" t="s">
        <v>8916</v>
      </c>
      <c r="J4526" s="221">
        <v>3400</v>
      </c>
      <c r="K4526" s="221">
        <v>1</v>
      </c>
      <c r="L4526" s="221">
        <v>3400</v>
      </c>
    </row>
    <row r="4527" spans="1:12" s="167" customFormat="1">
      <c r="A4527" s="218" t="str">
        <f t="shared" si="31"/>
        <v>O221014058300일반상품</v>
      </c>
      <c r="B4527" s="219" t="s">
        <v>8291</v>
      </c>
      <c r="C4527" s="219" t="s">
        <v>8023</v>
      </c>
      <c r="D4527" s="219" t="s">
        <v>8065</v>
      </c>
      <c r="E4527" s="219" t="s">
        <v>7707</v>
      </c>
      <c r="F4527" s="219" t="s">
        <v>7718</v>
      </c>
      <c r="G4527" s="219" t="s">
        <v>7881</v>
      </c>
      <c r="H4527" s="219" t="s">
        <v>5990</v>
      </c>
      <c r="I4527" s="220" t="s">
        <v>7267</v>
      </c>
      <c r="J4527" s="221">
        <v>1073</v>
      </c>
      <c r="K4527" s="221">
        <v>2</v>
      </c>
      <c r="L4527" s="221">
        <v>2146</v>
      </c>
    </row>
    <row r="4528" spans="1:12" s="167" customFormat="1">
      <c r="A4528" s="218" t="str">
        <f t="shared" si="31"/>
        <v>O221014058300일반상품</v>
      </c>
      <c r="B4528" s="219" t="s">
        <v>8291</v>
      </c>
      <c r="C4528" s="219" t="s">
        <v>8023</v>
      </c>
      <c r="D4528" s="219" t="s">
        <v>8065</v>
      </c>
      <c r="E4528" s="219" t="s">
        <v>7707</v>
      </c>
      <c r="F4528" s="219" t="s">
        <v>7718</v>
      </c>
      <c r="G4528" s="219" t="s">
        <v>7881</v>
      </c>
      <c r="H4528" s="219" t="s">
        <v>5990</v>
      </c>
      <c r="I4528" s="220" t="s">
        <v>8327</v>
      </c>
      <c r="J4528" s="221">
        <v>1230</v>
      </c>
      <c r="K4528" s="221">
        <v>2</v>
      </c>
      <c r="L4528" s="221">
        <v>2460</v>
      </c>
    </row>
    <row r="4529" spans="1:12" s="167" customFormat="1">
      <c r="A4529" s="218" t="str">
        <f t="shared" si="31"/>
        <v>O221014058300일반상품</v>
      </c>
      <c r="B4529" s="219" t="s">
        <v>8291</v>
      </c>
      <c r="C4529" s="219" t="s">
        <v>8023</v>
      </c>
      <c r="D4529" s="219" t="s">
        <v>8065</v>
      </c>
      <c r="E4529" s="219" t="s">
        <v>7707</v>
      </c>
      <c r="F4529" s="219" t="s">
        <v>7718</v>
      </c>
      <c r="G4529" s="219" t="s">
        <v>7881</v>
      </c>
      <c r="H4529" s="219" t="s">
        <v>5990</v>
      </c>
      <c r="I4529" s="220" t="s">
        <v>8533</v>
      </c>
      <c r="J4529" s="221">
        <v>1630</v>
      </c>
      <c r="K4529" s="221">
        <v>2</v>
      </c>
      <c r="L4529" s="221">
        <v>3260</v>
      </c>
    </row>
    <row r="4530" spans="1:12" s="167" customFormat="1">
      <c r="A4530" s="218" t="str">
        <f t="shared" si="31"/>
        <v>O221014058300일반상품</v>
      </c>
      <c r="B4530" s="219" t="s">
        <v>8291</v>
      </c>
      <c r="C4530" s="219" t="s">
        <v>8023</v>
      </c>
      <c r="D4530" s="219" t="s">
        <v>8065</v>
      </c>
      <c r="E4530" s="219" t="s">
        <v>7707</v>
      </c>
      <c r="F4530" s="219" t="s">
        <v>7718</v>
      </c>
      <c r="G4530" s="219" t="s">
        <v>7881</v>
      </c>
      <c r="H4530" s="219" t="s">
        <v>5990</v>
      </c>
      <c r="I4530" s="220" t="s">
        <v>7189</v>
      </c>
      <c r="J4530" s="221">
        <v>1070</v>
      </c>
      <c r="K4530" s="221">
        <v>2</v>
      </c>
      <c r="L4530" s="221">
        <v>2140</v>
      </c>
    </row>
    <row r="4531" spans="1:12" s="167" customFormat="1">
      <c r="A4531" s="218" t="str">
        <f t="shared" si="31"/>
        <v>O221014058300일반상품</v>
      </c>
      <c r="B4531" s="219" t="s">
        <v>8291</v>
      </c>
      <c r="C4531" s="219" t="s">
        <v>8023</v>
      </c>
      <c r="D4531" s="219" t="s">
        <v>8065</v>
      </c>
      <c r="E4531" s="219" t="s">
        <v>7707</v>
      </c>
      <c r="F4531" s="219" t="s">
        <v>7718</v>
      </c>
      <c r="G4531" s="219" t="s">
        <v>7881</v>
      </c>
      <c r="H4531" s="219" t="s">
        <v>5990</v>
      </c>
      <c r="I4531" s="220" t="s">
        <v>8384</v>
      </c>
      <c r="J4531" s="221">
        <v>3640</v>
      </c>
      <c r="K4531" s="221">
        <v>1</v>
      </c>
      <c r="L4531" s="221">
        <v>3640</v>
      </c>
    </row>
    <row r="4532" spans="1:12" s="167" customFormat="1">
      <c r="A4532" s="218" t="str">
        <f t="shared" si="31"/>
        <v>O221014058300일반상품</v>
      </c>
      <c r="B4532" s="219" t="s">
        <v>8291</v>
      </c>
      <c r="C4532" s="219" t="s">
        <v>8023</v>
      </c>
      <c r="D4532" s="219" t="s">
        <v>8065</v>
      </c>
      <c r="E4532" s="219" t="s">
        <v>7707</v>
      </c>
      <c r="F4532" s="219" t="s">
        <v>7718</v>
      </c>
      <c r="G4532" s="219" t="s">
        <v>7881</v>
      </c>
      <c r="H4532" s="219" t="s">
        <v>5990</v>
      </c>
      <c r="I4532" s="220" t="s">
        <v>7223</v>
      </c>
      <c r="J4532" s="221">
        <v>4080</v>
      </c>
      <c r="K4532" s="221">
        <v>2</v>
      </c>
      <c r="L4532" s="221">
        <v>8160</v>
      </c>
    </row>
    <row r="4533" spans="1:12" s="167" customFormat="1">
      <c r="A4533" s="218" t="str">
        <f t="shared" si="31"/>
        <v>O221014058300일반상품</v>
      </c>
      <c r="B4533" s="219" t="s">
        <v>8291</v>
      </c>
      <c r="C4533" s="219" t="s">
        <v>8023</v>
      </c>
      <c r="D4533" s="219" t="s">
        <v>8065</v>
      </c>
      <c r="E4533" s="219" t="s">
        <v>7707</v>
      </c>
      <c r="F4533" s="219" t="s">
        <v>7718</v>
      </c>
      <c r="G4533" s="219" t="s">
        <v>7881</v>
      </c>
      <c r="H4533" s="219" t="s">
        <v>5990</v>
      </c>
      <c r="I4533" s="220" t="s">
        <v>7190</v>
      </c>
      <c r="J4533" s="221">
        <v>4430</v>
      </c>
      <c r="K4533" s="221">
        <v>2</v>
      </c>
      <c r="L4533" s="221">
        <v>8860</v>
      </c>
    </row>
    <row r="4534" spans="1:12" s="167" customFormat="1">
      <c r="A4534" s="218" t="str">
        <f t="shared" si="31"/>
        <v>O221014058300일반상품</v>
      </c>
      <c r="B4534" s="219" t="s">
        <v>8291</v>
      </c>
      <c r="C4534" s="219" t="s">
        <v>8023</v>
      </c>
      <c r="D4534" s="219" t="s">
        <v>8065</v>
      </c>
      <c r="E4534" s="219" t="s">
        <v>7707</v>
      </c>
      <c r="F4534" s="219" t="s">
        <v>7718</v>
      </c>
      <c r="G4534" s="219" t="s">
        <v>7881</v>
      </c>
      <c r="H4534" s="219" t="s">
        <v>5990</v>
      </c>
      <c r="I4534" s="220" t="s">
        <v>8614</v>
      </c>
      <c r="J4534" s="221">
        <v>7500</v>
      </c>
      <c r="K4534" s="221">
        <v>1</v>
      </c>
      <c r="L4534" s="221">
        <v>7500</v>
      </c>
    </row>
    <row r="4535" spans="1:12" s="167" customFormat="1">
      <c r="A4535" s="218" t="str">
        <f t="shared" si="31"/>
        <v>O221014058300일반상품</v>
      </c>
      <c r="B4535" s="219" t="s">
        <v>8291</v>
      </c>
      <c r="C4535" s="219" t="s">
        <v>8023</v>
      </c>
      <c r="D4535" s="219" t="s">
        <v>8065</v>
      </c>
      <c r="E4535" s="219" t="s">
        <v>7707</v>
      </c>
      <c r="F4535" s="219" t="s">
        <v>7718</v>
      </c>
      <c r="G4535" s="219" t="s">
        <v>7881</v>
      </c>
      <c r="H4535" s="219" t="s">
        <v>5990</v>
      </c>
      <c r="I4535" s="220" t="s">
        <v>7225</v>
      </c>
      <c r="J4535" s="221">
        <v>3910</v>
      </c>
      <c r="K4535" s="221">
        <v>1</v>
      </c>
      <c r="L4535" s="221">
        <v>3910</v>
      </c>
    </row>
    <row r="4536" spans="1:12" s="167" customFormat="1">
      <c r="A4536" s="218" t="str">
        <f t="shared" si="31"/>
        <v>O221014058300일반상품</v>
      </c>
      <c r="B4536" s="219" t="s">
        <v>8291</v>
      </c>
      <c r="C4536" s="219" t="s">
        <v>8023</v>
      </c>
      <c r="D4536" s="219" t="s">
        <v>8065</v>
      </c>
      <c r="E4536" s="219" t="s">
        <v>7707</v>
      </c>
      <c r="F4536" s="219" t="s">
        <v>7718</v>
      </c>
      <c r="G4536" s="219" t="s">
        <v>7881</v>
      </c>
      <c r="H4536" s="219" t="s">
        <v>5990</v>
      </c>
      <c r="I4536" s="220" t="s">
        <v>8328</v>
      </c>
      <c r="J4536" s="221">
        <v>3910</v>
      </c>
      <c r="K4536" s="221">
        <v>2</v>
      </c>
      <c r="L4536" s="221">
        <v>7820</v>
      </c>
    </row>
    <row r="4537" spans="1:12" s="167" customFormat="1">
      <c r="A4537" s="218" t="str">
        <f t="shared" si="31"/>
        <v>O221014058300일반상품</v>
      </c>
      <c r="B4537" s="219" t="s">
        <v>8291</v>
      </c>
      <c r="C4537" s="219" t="s">
        <v>8023</v>
      </c>
      <c r="D4537" s="219" t="s">
        <v>8065</v>
      </c>
      <c r="E4537" s="219" t="s">
        <v>7707</v>
      </c>
      <c r="F4537" s="219" t="s">
        <v>7718</v>
      </c>
      <c r="G4537" s="219" t="s">
        <v>7881</v>
      </c>
      <c r="H4537" s="219" t="s">
        <v>5990</v>
      </c>
      <c r="I4537" s="220" t="s">
        <v>7238</v>
      </c>
      <c r="J4537" s="221">
        <v>11780</v>
      </c>
      <c r="K4537" s="221">
        <v>1</v>
      </c>
      <c r="L4537" s="221">
        <v>11780</v>
      </c>
    </row>
    <row r="4538" spans="1:12" s="167" customFormat="1">
      <c r="A4538" s="218" t="str">
        <f t="shared" si="31"/>
        <v>O221014058300일반상품</v>
      </c>
      <c r="B4538" s="219" t="s">
        <v>8291</v>
      </c>
      <c r="C4538" s="219" t="s">
        <v>8023</v>
      </c>
      <c r="D4538" s="219" t="s">
        <v>8065</v>
      </c>
      <c r="E4538" s="219" t="s">
        <v>7707</v>
      </c>
      <c r="F4538" s="219" t="s">
        <v>7718</v>
      </c>
      <c r="G4538" s="219" t="s">
        <v>7881</v>
      </c>
      <c r="H4538" s="219" t="s">
        <v>5990</v>
      </c>
      <c r="I4538" s="220" t="s">
        <v>7227</v>
      </c>
      <c r="J4538" s="221">
        <v>800</v>
      </c>
      <c r="K4538" s="221">
        <v>1</v>
      </c>
      <c r="L4538" s="221">
        <v>800</v>
      </c>
    </row>
    <row r="4539" spans="1:12" s="167" customFormat="1">
      <c r="A4539" s="218" t="str">
        <f t="shared" si="31"/>
        <v>O221014058300일반상품</v>
      </c>
      <c r="B4539" s="219" t="s">
        <v>8291</v>
      </c>
      <c r="C4539" s="219" t="s">
        <v>8023</v>
      </c>
      <c r="D4539" s="219" t="s">
        <v>8065</v>
      </c>
      <c r="E4539" s="219" t="s">
        <v>7707</v>
      </c>
      <c r="F4539" s="219" t="s">
        <v>7718</v>
      </c>
      <c r="G4539" s="219" t="s">
        <v>7881</v>
      </c>
      <c r="H4539" s="219" t="s">
        <v>5990</v>
      </c>
      <c r="I4539" s="220" t="s">
        <v>7256</v>
      </c>
      <c r="J4539" s="221">
        <v>800</v>
      </c>
      <c r="K4539" s="221">
        <v>2</v>
      </c>
      <c r="L4539" s="221">
        <v>1600</v>
      </c>
    </row>
    <row r="4540" spans="1:12" s="167" customFormat="1">
      <c r="A4540" s="218" t="str">
        <f t="shared" si="31"/>
        <v>O221014058300일반상품</v>
      </c>
      <c r="B4540" s="219" t="s">
        <v>8291</v>
      </c>
      <c r="C4540" s="219" t="s">
        <v>8023</v>
      </c>
      <c r="D4540" s="219" t="s">
        <v>8065</v>
      </c>
      <c r="E4540" s="219" t="s">
        <v>7707</v>
      </c>
      <c r="F4540" s="219" t="s">
        <v>7718</v>
      </c>
      <c r="G4540" s="219" t="s">
        <v>7881</v>
      </c>
      <c r="H4540" s="219" t="s">
        <v>5990</v>
      </c>
      <c r="I4540" s="220" t="s">
        <v>7192</v>
      </c>
      <c r="J4540" s="221">
        <v>6490</v>
      </c>
      <c r="K4540" s="221">
        <v>4</v>
      </c>
      <c r="L4540" s="221">
        <v>25960</v>
      </c>
    </row>
    <row r="4541" spans="1:12" s="167" customFormat="1">
      <c r="A4541" s="218" t="str">
        <f t="shared" si="31"/>
        <v>O221014058300일반상품</v>
      </c>
      <c r="B4541" s="219" t="s">
        <v>8291</v>
      </c>
      <c r="C4541" s="219" t="s">
        <v>8023</v>
      </c>
      <c r="D4541" s="219" t="s">
        <v>8065</v>
      </c>
      <c r="E4541" s="219" t="s">
        <v>7707</v>
      </c>
      <c r="F4541" s="219" t="s">
        <v>7718</v>
      </c>
      <c r="G4541" s="219" t="s">
        <v>7881</v>
      </c>
      <c r="H4541" s="219" t="s">
        <v>5990</v>
      </c>
      <c r="I4541" s="220" t="s">
        <v>7222</v>
      </c>
      <c r="J4541" s="221">
        <v>10000</v>
      </c>
      <c r="K4541" s="221">
        <v>1</v>
      </c>
      <c r="L4541" s="221">
        <v>10000</v>
      </c>
    </row>
    <row r="4542" spans="1:12" s="167" customFormat="1">
      <c r="A4542" s="218" t="str">
        <f t="shared" si="31"/>
        <v>O221014058300일반상품</v>
      </c>
      <c r="B4542" s="219" t="s">
        <v>8291</v>
      </c>
      <c r="C4542" s="219" t="s">
        <v>8023</v>
      </c>
      <c r="D4542" s="219" t="s">
        <v>8065</v>
      </c>
      <c r="E4542" s="219" t="s">
        <v>7707</v>
      </c>
      <c r="F4542" s="219" t="s">
        <v>7718</v>
      </c>
      <c r="G4542" s="219" t="s">
        <v>7881</v>
      </c>
      <c r="H4542" s="219" t="s">
        <v>5990</v>
      </c>
      <c r="I4542" s="220" t="s">
        <v>8698</v>
      </c>
      <c r="J4542" s="221">
        <v>7300</v>
      </c>
      <c r="K4542" s="221">
        <v>1</v>
      </c>
      <c r="L4542" s="221">
        <v>7300</v>
      </c>
    </row>
    <row r="4543" spans="1:12" s="167" customFormat="1">
      <c r="A4543" s="218" t="str">
        <f t="shared" si="31"/>
        <v>O221014058300일반상품</v>
      </c>
      <c r="B4543" s="219" t="s">
        <v>8291</v>
      </c>
      <c r="C4543" s="219" t="s">
        <v>8023</v>
      </c>
      <c r="D4543" s="219" t="s">
        <v>8065</v>
      </c>
      <c r="E4543" s="219" t="s">
        <v>7707</v>
      </c>
      <c r="F4543" s="219" t="s">
        <v>7718</v>
      </c>
      <c r="G4543" s="219" t="s">
        <v>7881</v>
      </c>
      <c r="H4543" s="219" t="s">
        <v>5990</v>
      </c>
      <c r="I4543" s="220" t="s">
        <v>8508</v>
      </c>
      <c r="J4543" s="221">
        <v>4100</v>
      </c>
      <c r="K4543" s="221">
        <v>4</v>
      </c>
      <c r="L4543" s="221">
        <v>16400</v>
      </c>
    </row>
    <row r="4544" spans="1:12" s="167" customFormat="1">
      <c r="A4544" s="218" t="str">
        <f t="shared" si="31"/>
        <v>O221014058300일반상품</v>
      </c>
      <c r="B4544" s="219" t="s">
        <v>8291</v>
      </c>
      <c r="C4544" s="219" t="s">
        <v>8023</v>
      </c>
      <c r="D4544" s="219" t="s">
        <v>8065</v>
      </c>
      <c r="E4544" s="219" t="s">
        <v>7707</v>
      </c>
      <c r="F4544" s="219" t="s">
        <v>7718</v>
      </c>
      <c r="G4544" s="219" t="s">
        <v>7881</v>
      </c>
      <c r="H4544" s="219" t="s">
        <v>5990</v>
      </c>
      <c r="I4544" s="220" t="s">
        <v>8584</v>
      </c>
      <c r="J4544" s="221">
        <v>5680</v>
      </c>
      <c r="K4544" s="221">
        <v>1</v>
      </c>
      <c r="L4544" s="221">
        <v>5680</v>
      </c>
    </row>
    <row r="4545" spans="1:12" s="167" customFormat="1">
      <c r="A4545" s="218" t="str">
        <f t="shared" si="31"/>
        <v>O221014058300일반상품</v>
      </c>
      <c r="B4545" s="219" t="s">
        <v>8291</v>
      </c>
      <c r="C4545" s="219" t="s">
        <v>8023</v>
      </c>
      <c r="D4545" s="219" t="s">
        <v>8065</v>
      </c>
      <c r="E4545" s="219" t="s">
        <v>7707</v>
      </c>
      <c r="F4545" s="219" t="s">
        <v>7718</v>
      </c>
      <c r="G4545" s="219" t="s">
        <v>7881</v>
      </c>
      <c r="H4545" s="219" t="s">
        <v>5990</v>
      </c>
      <c r="I4545" s="220" t="s">
        <v>7220</v>
      </c>
      <c r="J4545" s="221">
        <v>670</v>
      </c>
      <c r="K4545" s="221">
        <v>3</v>
      </c>
      <c r="L4545" s="221">
        <v>2010</v>
      </c>
    </row>
    <row r="4546" spans="1:12" s="167" customFormat="1">
      <c r="A4546" s="218" t="str">
        <f t="shared" si="31"/>
        <v>O221014058300일반상품</v>
      </c>
      <c r="B4546" s="219" t="s">
        <v>8291</v>
      </c>
      <c r="C4546" s="219" t="s">
        <v>8023</v>
      </c>
      <c r="D4546" s="219" t="s">
        <v>8065</v>
      </c>
      <c r="E4546" s="219" t="s">
        <v>7707</v>
      </c>
      <c r="F4546" s="219" t="s">
        <v>7718</v>
      </c>
      <c r="G4546" s="219" t="s">
        <v>7881</v>
      </c>
      <c r="H4546" s="219" t="s">
        <v>5990</v>
      </c>
      <c r="I4546" s="220" t="s">
        <v>8896</v>
      </c>
      <c r="J4546" s="221">
        <v>9300</v>
      </c>
      <c r="K4546" s="221">
        <v>1</v>
      </c>
      <c r="L4546" s="221">
        <v>9300</v>
      </c>
    </row>
    <row r="4547" spans="1:12" s="167" customFormat="1">
      <c r="A4547" s="218" t="str">
        <f t="shared" si="31"/>
        <v>O221014058300일반상품</v>
      </c>
      <c r="B4547" s="219" t="s">
        <v>8291</v>
      </c>
      <c r="C4547" s="219" t="s">
        <v>8023</v>
      </c>
      <c r="D4547" s="219" t="s">
        <v>8065</v>
      </c>
      <c r="E4547" s="219" t="s">
        <v>7707</v>
      </c>
      <c r="F4547" s="219" t="s">
        <v>7718</v>
      </c>
      <c r="G4547" s="219" t="s">
        <v>7881</v>
      </c>
      <c r="H4547" s="219" t="s">
        <v>5990</v>
      </c>
      <c r="I4547" s="220" t="s">
        <v>8651</v>
      </c>
      <c r="J4547" s="221">
        <v>7100</v>
      </c>
      <c r="K4547" s="221">
        <v>4</v>
      </c>
      <c r="L4547" s="221">
        <v>28400</v>
      </c>
    </row>
    <row r="4548" spans="1:12" s="167" customFormat="1">
      <c r="A4548" s="218" t="str">
        <f t="shared" si="31"/>
        <v>O221014058300일반상품</v>
      </c>
      <c r="B4548" s="219" t="s">
        <v>8291</v>
      </c>
      <c r="C4548" s="219" t="s">
        <v>8023</v>
      </c>
      <c r="D4548" s="219" t="s">
        <v>8065</v>
      </c>
      <c r="E4548" s="219" t="s">
        <v>7707</v>
      </c>
      <c r="F4548" s="219" t="s">
        <v>7718</v>
      </c>
      <c r="G4548" s="219" t="s">
        <v>7881</v>
      </c>
      <c r="H4548" s="219" t="s">
        <v>5990</v>
      </c>
      <c r="I4548" s="220" t="s">
        <v>7265</v>
      </c>
      <c r="J4548" s="221">
        <v>7400</v>
      </c>
      <c r="K4548" s="221">
        <v>4</v>
      </c>
      <c r="L4548" s="221">
        <v>29600</v>
      </c>
    </row>
    <row r="4549" spans="1:12" s="167" customFormat="1">
      <c r="A4549" s="218" t="str">
        <f t="shared" si="31"/>
        <v>O221014058300일반상품</v>
      </c>
      <c r="B4549" s="219" t="s">
        <v>8291</v>
      </c>
      <c r="C4549" s="219" t="s">
        <v>8023</v>
      </c>
      <c r="D4549" s="219" t="s">
        <v>8065</v>
      </c>
      <c r="E4549" s="219" t="s">
        <v>7707</v>
      </c>
      <c r="F4549" s="219" t="s">
        <v>7718</v>
      </c>
      <c r="G4549" s="219" t="s">
        <v>7881</v>
      </c>
      <c r="H4549" s="219" t="s">
        <v>5990</v>
      </c>
      <c r="I4549" s="220" t="s">
        <v>8539</v>
      </c>
      <c r="J4549" s="221">
        <v>1160</v>
      </c>
      <c r="K4549" s="221">
        <v>1</v>
      </c>
      <c r="L4549" s="221">
        <v>1160</v>
      </c>
    </row>
    <row r="4550" spans="1:12" s="167" customFormat="1">
      <c r="A4550" s="218" t="str">
        <f t="shared" si="31"/>
        <v>O221014058300일반상품</v>
      </c>
      <c r="B4550" s="219" t="s">
        <v>8291</v>
      </c>
      <c r="C4550" s="219" t="s">
        <v>8023</v>
      </c>
      <c r="D4550" s="219" t="s">
        <v>8065</v>
      </c>
      <c r="E4550" s="219" t="s">
        <v>7707</v>
      </c>
      <c r="F4550" s="219" t="s">
        <v>7718</v>
      </c>
      <c r="G4550" s="219" t="s">
        <v>7881</v>
      </c>
      <c r="H4550" s="219" t="s">
        <v>5990</v>
      </c>
      <c r="I4550" s="220" t="s">
        <v>7195</v>
      </c>
      <c r="J4550" s="221">
        <v>3710</v>
      </c>
      <c r="K4550" s="221">
        <v>1</v>
      </c>
      <c r="L4550" s="221">
        <v>3710</v>
      </c>
    </row>
    <row r="4551" spans="1:12" s="167" customFormat="1">
      <c r="A4551" s="218" t="str">
        <f t="shared" si="31"/>
        <v>O221014058300일반상품</v>
      </c>
      <c r="B4551" s="219" t="s">
        <v>8291</v>
      </c>
      <c r="C4551" s="219" t="s">
        <v>8023</v>
      </c>
      <c r="D4551" s="219" t="s">
        <v>8065</v>
      </c>
      <c r="E4551" s="219" t="s">
        <v>7707</v>
      </c>
      <c r="F4551" s="219" t="s">
        <v>7718</v>
      </c>
      <c r="G4551" s="219" t="s">
        <v>7881</v>
      </c>
      <c r="H4551" s="219" t="s">
        <v>5990</v>
      </c>
      <c r="I4551" s="220" t="s">
        <v>8908</v>
      </c>
      <c r="J4551" s="221">
        <v>1800</v>
      </c>
      <c r="K4551" s="221">
        <v>4</v>
      </c>
      <c r="L4551" s="221">
        <v>7200</v>
      </c>
    </row>
    <row r="4552" spans="1:12" s="167" customFormat="1">
      <c r="A4552" s="218" t="str">
        <f t="shared" si="31"/>
        <v>O221014058300일반상품</v>
      </c>
      <c r="B4552" s="219" t="s">
        <v>8291</v>
      </c>
      <c r="C4552" s="219" t="s">
        <v>8023</v>
      </c>
      <c r="D4552" s="219" t="s">
        <v>8065</v>
      </c>
      <c r="E4552" s="219" t="s">
        <v>7707</v>
      </c>
      <c r="F4552" s="219" t="s">
        <v>7718</v>
      </c>
      <c r="G4552" s="219" t="s">
        <v>7881</v>
      </c>
      <c r="H4552" s="219" t="s">
        <v>5990</v>
      </c>
      <c r="I4552" s="220" t="s">
        <v>8822</v>
      </c>
      <c r="J4552" s="221">
        <v>3610</v>
      </c>
      <c r="K4552" s="221">
        <v>1</v>
      </c>
      <c r="L4552" s="221">
        <v>3610</v>
      </c>
    </row>
    <row r="4553" spans="1:12" s="167" customFormat="1">
      <c r="A4553" s="218" t="str">
        <f t="shared" si="31"/>
        <v>O221014058300일반상품</v>
      </c>
      <c r="B4553" s="219" t="s">
        <v>8291</v>
      </c>
      <c r="C4553" s="219" t="s">
        <v>8023</v>
      </c>
      <c r="D4553" s="219" t="s">
        <v>8065</v>
      </c>
      <c r="E4553" s="219" t="s">
        <v>7707</v>
      </c>
      <c r="F4553" s="219" t="s">
        <v>7718</v>
      </c>
      <c r="G4553" s="219" t="s">
        <v>7881</v>
      </c>
      <c r="H4553" s="219" t="s">
        <v>5990</v>
      </c>
      <c r="I4553" s="220" t="s">
        <v>8864</v>
      </c>
      <c r="J4553" s="221">
        <v>3600</v>
      </c>
      <c r="K4553" s="221">
        <v>4</v>
      </c>
      <c r="L4553" s="221">
        <v>14400</v>
      </c>
    </row>
    <row r="4554" spans="1:12" s="167" customFormat="1">
      <c r="A4554" s="218" t="str">
        <f t="shared" si="31"/>
        <v>O221014058300일반상품</v>
      </c>
      <c r="B4554" s="219" t="s">
        <v>8291</v>
      </c>
      <c r="C4554" s="219" t="s">
        <v>8023</v>
      </c>
      <c r="D4554" s="219" t="s">
        <v>8065</v>
      </c>
      <c r="E4554" s="219" t="s">
        <v>7707</v>
      </c>
      <c r="F4554" s="219" t="s">
        <v>7718</v>
      </c>
      <c r="G4554" s="219" t="s">
        <v>7881</v>
      </c>
      <c r="H4554" s="219" t="s">
        <v>5990</v>
      </c>
      <c r="I4554" s="220" t="s">
        <v>7232</v>
      </c>
      <c r="J4554" s="221">
        <v>3550</v>
      </c>
      <c r="K4554" s="221">
        <v>2</v>
      </c>
      <c r="L4554" s="221">
        <v>7100</v>
      </c>
    </row>
    <row r="4555" spans="1:12" s="167" customFormat="1">
      <c r="A4555" s="218" t="str">
        <f t="shared" si="31"/>
        <v>O221014058300일반상품</v>
      </c>
      <c r="B4555" s="219" t="s">
        <v>8291</v>
      </c>
      <c r="C4555" s="219" t="s">
        <v>8023</v>
      </c>
      <c r="D4555" s="219" t="s">
        <v>8065</v>
      </c>
      <c r="E4555" s="219" t="s">
        <v>7707</v>
      </c>
      <c r="F4555" s="219" t="s">
        <v>7718</v>
      </c>
      <c r="G4555" s="219" t="s">
        <v>7881</v>
      </c>
      <c r="H4555" s="219" t="s">
        <v>5990</v>
      </c>
      <c r="I4555" s="220" t="s">
        <v>7242</v>
      </c>
      <c r="J4555" s="221">
        <v>6340</v>
      </c>
      <c r="K4555" s="221">
        <v>2</v>
      </c>
      <c r="L4555" s="221">
        <v>12680</v>
      </c>
    </row>
    <row r="4556" spans="1:12" s="167" customFormat="1">
      <c r="A4556" s="218" t="str">
        <f t="shared" si="31"/>
        <v>O221014058300일반상품</v>
      </c>
      <c r="B4556" s="219" t="s">
        <v>8291</v>
      </c>
      <c r="C4556" s="219" t="s">
        <v>8023</v>
      </c>
      <c r="D4556" s="219" t="s">
        <v>8065</v>
      </c>
      <c r="E4556" s="219" t="s">
        <v>7707</v>
      </c>
      <c r="F4556" s="219" t="s">
        <v>7718</v>
      </c>
      <c r="G4556" s="219" t="s">
        <v>7881</v>
      </c>
      <c r="H4556" s="219" t="s">
        <v>5990</v>
      </c>
      <c r="I4556" s="220" t="s">
        <v>8617</v>
      </c>
      <c r="J4556" s="221">
        <v>1990</v>
      </c>
      <c r="K4556" s="221">
        <v>1</v>
      </c>
      <c r="L4556" s="221">
        <v>1990</v>
      </c>
    </row>
    <row r="4557" spans="1:12" s="167" customFormat="1">
      <c r="A4557" s="218" t="str">
        <f t="shared" si="31"/>
        <v>O221014058300일반상품</v>
      </c>
      <c r="B4557" s="219" t="s">
        <v>8291</v>
      </c>
      <c r="C4557" s="219" t="s">
        <v>8023</v>
      </c>
      <c r="D4557" s="219" t="s">
        <v>8065</v>
      </c>
      <c r="E4557" s="219" t="s">
        <v>7707</v>
      </c>
      <c r="F4557" s="219" t="s">
        <v>7718</v>
      </c>
      <c r="G4557" s="219" t="s">
        <v>7881</v>
      </c>
      <c r="H4557" s="219" t="s">
        <v>5990</v>
      </c>
      <c r="I4557" s="220" t="s">
        <v>8406</v>
      </c>
      <c r="J4557" s="221">
        <v>1090</v>
      </c>
      <c r="K4557" s="221">
        <v>1</v>
      </c>
      <c r="L4557" s="221">
        <v>1090</v>
      </c>
    </row>
    <row r="4558" spans="1:12" s="167" customFormat="1">
      <c r="A4558" s="218" t="str">
        <f t="shared" si="31"/>
        <v>O221014058300일반상품</v>
      </c>
      <c r="B4558" s="219" t="s">
        <v>8291</v>
      </c>
      <c r="C4558" s="219" t="s">
        <v>8023</v>
      </c>
      <c r="D4558" s="219" t="s">
        <v>8065</v>
      </c>
      <c r="E4558" s="219" t="s">
        <v>7707</v>
      </c>
      <c r="F4558" s="219" t="s">
        <v>7718</v>
      </c>
      <c r="G4558" s="219" t="s">
        <v>7881</v>
      </c>
      <c r="H4558" s="219" t="s">
        <v>5990</v>
      </c>
      <c r="I4558" s="220" t="s">
        <v>8392</v>
      </c>
      <c r="J4558" s="221">
        <v>3720</v>
      </c>
      <c r="K4558" s="221">
        <v>1</v>
      </c>
      <c r="L4558" s="221">
        <v>3720</v>
      </c>
    </row>
    <row r="4559" spans="1:12" s="167" customFormat="1">
      <c r="A4559" s="218" t="str">
        <f t="shared" si="31"/>
        <v>O221014058300일반상품</v>
      </c>
      <c r="B4559" s="219" t="s">
        <v>8291</v>
      </c>
      <c r="C4559" s="219" t="s">
        <v>8023</v>
      </c>
      <c r="D4559" s="219" t="s">
        <v>8065</v>
      </c>
      <c r="E4559" s="219" t="s">
        <v>7707</v>
      </c>
      <c r="F4559" s="219" t="s">
        <v>7718</v>
      </c>
      <c r="G4559" s="219" t="s">
        <v>7881</v>
      </c>
      <c r="H4559" s="219" t="s">
        <v>5990</v>
      </c>
      <c r="I4559" s="220" t="s">
        <v>8573</v>
      </c>
      <c r="J4559" s="221">
        <v>4800</v>
      </c>
      <c r="K4559" s="221">
        <v>1</v>
      </c>
      <c r="L4559" s="221">
        <v>4800</v>
      </c>
    </row>
    <row r="4560" spans="1:12" s="167" customFormat="1">
      <c r="A4560" s="218" t="str">
        <f t="shared" si="31"/>
        <v>O221014058300일반상품</v>
      </c>
      <c r="B4560" s="219" t="s">
        <v>8291</v>
      </c>
      <c r="C4560" s="219" t="s">
        <v>8023</v>
      </c>
      <c r="D4560" s="219" t="s">
        <v>8065</v>
      </c>
      <c r="E4560" s="219" t="s">
        <v>7707</v>
      </c>
      <c r="F4560" s="219" t="s">
        <v>7718</v>
      </c>
      <c r="G4560" s="219" t="s">
        <v>7881</v>
      </c>
      <c r="H4560" s="219" t="s">
        <v>5990</v>
      </c>
      <c r="I4560" s="220" t="s">
        <v>8446</v>
      </c>
      <c r="J4560" s="221">
        <v>3800</v>
      </c>
      <c r="K4560" s="221">
        <v>1</v>
      </c>
      <c r="L4560" s="221">
        <v>3800</v>
      </c>
    </row>
    <row r="4561" spans="1:12" s="167" customFormat="1">
      <c r="A4561" s="218" t="str">
        <f t="shared" si="31"/>
        <v>O221014058300일반상품</v>
      </c>
      <c r="B4561" s="219" t="s">
        <v>8291</v>
      </c>
      <c r="C4561" s="219" t="s">
        <v>8023</v>
      </c>
      <c r="D4561" s="219" t="s">
        <v>8065</v>
      </c>
      <c r="E4561" s="219" t="s">
        <v>7707</v>
      </c>
      <c r="F4561" s="219" t="s">
        <v>7718</v>
      </c>
      <c r="G4561" s="219" t="s">
        <v>7881</v>
      </c>
      <c r="H4561" s="219" t="s">
        <v>5990</v>
      </c>
      <c r="I4561" s="220" t="s">
        <v>8517</v>
      </c>
      <c r="J4561" s="221">
        <v>1800</v>
      </c>
      <c r="K4561" s="221">
        <v>2</v>
      </c>
      <c r="L4561" s="221">
        <v>3600</v>
      </c>
    </row>
    <row r="4562" spans="1:12" s="167" customFormat="1">
      <c r="A4562" s="218" t="str">
        <f t="shared" si="31"/>
        <v>O221014058300일반상품</v>
      </c>
      <c r="B4562" s="219" t="s">
        <v>8291</v>
      </c>
      <c r="C4562" s="219" t="s">
        <v>8023</v>
      </c>
      <c r="D4562" s="219" t="s">
        <v>8065</v>
      </c>
      <c r="E4562" s="219" t="s">
        <v>7707</v>
      </c>
      <c r="F4562" s="219" t="s">
        <v>7718</v>
      </c>
      <c r="G4562" s="219" t="s">
        <v>7881</v>
      </c>
      <c r="H4562" s="219" t="s">
        <v>5990</v>
      </c>
      <c r="I4562" s="220" t="s">
        <v>8338</v>
      </c>
      <c r="J4562" s="221">
        <v>3700</v>
      </c>
      <c r="K4562" s="221">
        <v>1</v>
      </c>
      <c r="L4562" s="221">
        <v>3700</v>
      </c>
    </row>
    <row r="4563" spans="1:12" s="167" customFormat="1">
      <c r="A4563" s="218" t="str">
        <f t="shared" si="31"/>
        <v>O221014058299일반상품</v>
      </c>
      <c r="B4563" s="219" t="s">
        <v>8292</v>
      </c>
      <c r="C4563" s="219" t="s">
        <v>8023</v>
      </c>
      <c r="D4563" s="219" t="s">
        <v>8065</v>
      </c>
      <c r="E4563" s="219" t="s">
        <v>7715</v>
      </c>
      <c r="F4563" s="219" t="s">
        <v>6394</v>
      </c>
      <c r="G4563" s="219" t="s">
        <v>7845</v>
      </c>
      <c r="H4563" s="219" t="s">
        <v>5990</v>
      </c>
      <c r="I4563" s="220" t="s">
        <v>9019</v>
      </c>
      <c r="J4563" s="221">
        <v>23200</v>
      </c>
      <c r="K4563" s="221">
        <v>2</v>
      </c>
      <c r="L4563" s="221">
        <v>46400</v>
      </c>
    </row>
    <row r="4564" spans="1:12" s="167" customFormat="1">
      <c r="A4564" s="218" t="str">
        <f t="shared" si="31"/>
        <v>O221014058299일반상품</v>
      </c>
      <c r="B4564" s="219" t="s">
        <v>8292</v>
      </c>
      <c r="C4564" s="219" t="s">
        <v>8023</v>
      </c>
      <c r="D4564" s="219" t="s">
        <v>8065</v>
      </c>
      <c r="E4564" s="219" t="s">
        <v>7715</v>
      </c>
      <c r="F4564" s="219" t="s">
        <v>6394</v>
      </c>
      <c r="G4564" s="219" t="s">
        <v>7845</v>
      </c>
      <c r="H4564" s="219" t="s">
        <v>5990</v>
      </c>
      <c r="I4564" s="220" t="s">
        <v>8965</v>
      </c>
      <c r="J4564" s="221">
        <v>2730</v>
      </c>
      <c r="K4564" s="221">
        <v>2</v>
      </c>
      <c r="L4564" s="221">
        <v>5460</v>
      </c>
    </row>
    <row r="4565" spans="1:12" s="167" customFormat="1">
      <c r="A4565" s="218" t="str">
        <f t="shared" si="31"/>
        <v>O221014058299일반상품</v>
      </c>
      <c r="B4565" s="219" t="s">
        <v>8292</v>
      </c>
      <c r="C4565" s="219" t="s">
        <v>8023</v>
      </c>
      <c r="D4565" s="219" t="s">
        <v>8065</v>
      </c>
      <c r="E4565" s="219" t="s">
        <v>7715</v>
      </c>
      <c r="F4565" s="219" t="s">
        <v>6394</v>
      </c>
      <c r="G4565" s="219" t="s">
        <v>7845</v>
      </c>
      <c r="H4565" s="219" t="s">
        <v>5990</v>
      </c>
      <c r="I4565" s="220" t="s">
        <v>8501</v>
      </c>
      <c r="J4565" s="221">
        <v>6600</v>
      </c>
      <c r="K4565" s="221">
        <v>1</v>
      </c>
      <c r="L4565" s="221">
        <v>6600</v>
      </c>
    </row>
    <row r="4566" spans="1:12" s="167" customFormat="1">
      <c r="A4566" s="218" t="str">
        <f t="shared" si="31"/>
        <v>O221014058299일반상품</v>
      </c>
      <c r="B4566" s="219" t="s">
        <v>8292</v>
      </c>
      <c r="C4566" s="219" t="s">
        <v>8023</v>
      </c>
      <c r="D4566" s="219" t="s">
        <v>8065</v>
      </c>
      <c r="E4566" s="219" t="s">
        <v>7715</v>
      </c>
      <c r="F4566" s="219" t="s">
        <v>6394</v>
      </c>
      <c r="G4566" s="219" t="s">
        <v>7845</v>
      </c>
      <c r="H4566" s="219" t="s">
        <v>5990</v>
      </c>
      <c r="I4566" s="220" t="s">
        <v>8325</v>
      </c>
      <c r="J4566" s="221">
        <v>2700</v>
      </c>
      <c r="K4566" s="221">
        <v>1</v>
      </c>
      <c r="L4566" s="221">
        <v>2700</v>
      </c>
    </row>
    <row r="4567" spans="1:12" s="167" customFormat="1">
      <c r="A4567" s="218" t="str">
        <f t="shared" si="31"/>
        <v>O221014058299일반상품</v>
      </c>
      <c r="B4567" s="219" t="s">
        <v>8292</v>
      </c>
      <c r="C4567" s="219" t="s">
        <v>8023</v>
      </c>
      <c r="D4567" s="219" t="s">
        <v>8065</v>
      </c>
      <c r="E4567" s="219" t="s">
        <v>7715</v>
      </c>
      <c r="F4567" s="219" t="s">
        <v>6394</v>
      </c>
      <c r="G4567" s="219" t="s">
        <v>7845</v>
      </c>
      <c r="H4567" s="219" t="s">
        <v>5990</v>
      </c>
      <c r="I4567" s="220" t="s">
        <v>7223</v>
      </c>
      <c r="J4567" s="221">
        <v>4080</v>
      </c>
      <c r="K4567" s="221">
        <v>1</v>
      </c>
      <c r="L4567" s="221">
        <v>4080</v>
      </c>
    </row>
    <row r="4568" spans="1:12" s="167" customFormat="1">
      <c r="A4568" s="218" t="str">
        <f t="shared" si="31"/>
        <v>O221014058299일반상품</v>
      </c>
      <c r="B4568" s="219" t="s">
        <v>8292</v>
      </c>
      <c r="C4568" s="219" t="s">
        <v>8023</v>
      </c>
      <c r="D4568" s="219" t="s">
        <v>8065</v>
      </c>
      <c r="E4568" s="219" t="s">
        <v>7715</v>
      </c>
      <c r="F4568" s="219" t="s">
        <v>6394</v>
      </c>
      <c r="G4568" s="219" t="s">
        <v>7845</v>
      </c>
      <c r="H4568" s="219" t="s">
        <v>5990</v>
      </c>
      <c r="I4568" s="220" t="s">
        <v>7190</v>
      </c>
      <c r="J4568" s="221">
        <v>4430</v>
      </c>
      <c r="K4568" s="221">
        <v>1</v>
      </c>
      <c r="L4568" s="221">
        <v>4430</v>
      </c>
    </row>
    <row r="4569" spans="1:12" s="167" customFormat="1">
      <c r="A4569" s="218" t="str">
        <f t="shared" si="31"/>
        <v>O221014058299일반상품</v>
      </c>
      <c r="B4569" s="219" t="s">
        <v>8292</v>
      </c>
      <c r="C4569" s="219" t="s">
        <v>8023</v>
      </c>
      <c r="D4569" s="219" t="s">
        <v>8065</v>
      </c>
      <c r="E4569" s="219" t="s">
        <v>7715</v>
      </c>
      <c r="F4569" s="219" t="s">
        <v>6394</v>
      </c>
      <c r="G4569" s="219" t="s">
        <v>7845</v>
      </c>
      <c r="H4569" s="219" t="s">
        <v>5990</v>
      </c>
      <c r="I4569" s="220" t="s">
        <v>7255</v>
      </c>
      <c r="J4569" s="221">
        <v>15800</v>
      </c>
      <c r="K4569" s="221">
        <v>1</v>
      </c>
      <c r="L4569" s="221">
        <v>15800</v>
      </c>
    </row>
    <row r="4570" spans="1:12" s="167" customFormat="1">
      <c r="A4570" s="218" t="str">
        <f t="shared" si="31"/>
        <v>O221014058299일반상품</v>
      </c>
      <c r="B4570" s="219" t="s">
        <v>8292</v>
      </c>
      <c r="C4570" s="219" t="s">
        <v>8023</v>
      </c>
      <c r="D4570" s="219" t="s">
        <v>8065</v>
      </c>
      <c r="E4570" s="219" t="s">
        <v>7715</v>
      </c>
      <c r="F4570" s="219" t="s">
        <v>6394</v>
      </c>
      <c r="G4570" s="219" t="s">
        <v>7845</v>
      </c>
      <c r="H4570" s="219" t="s">
        <v>5990</v>
      </c>
      <c r="I4570" s="220" t="s">
        <v>8625</v>
      </c>
      <c r="J4570" s="221">
        <v>9300</v>
      </c>
      <c r="K4570" s="221">
        <v>1</v>
      </c>
      <c r="L4570" s="221">
        <v>9300</v>
      </c>
    </row>
    <row r="4571" spans="1:12" s="167" customFormat="1">
      <c r="A4571" s="218" t="str">
        <f t="shared" si="31"/>
        <v>O221014058299일반상품</v>
      </c>
      <c r="B4571" s="219" t="s">
        <v>8292</v>
      </c>
      <c r="C4571" s="219" t="s">
        <v>8023</v>
      </c>
      <c r="D4571" s="219" t="s">
        <v>8065</v>
      </c>
      <c r="E4571" s="219" t="s">
        <v>7715</v>
      </c>
      <c r="F4571" s="219" t="s">
        <v>6394</v>
      </c>
      <c r="G4571" s="219" t="s">
        <v>7845</v>
      </c>
      <c r="H4571" s="219" t="s">
        <v>5990</v>
      </c>
      <c r="I4571" s="220" t="s">
        <v>8641</v>
      </c>
      <c r="J4571" s="221">
        <v>10680</v>
      </c>
      <c r="K4571" s="221">
        <v>1</v>
      </c>
      <c r="L4571" s="221">
        <v>10680</v>
      </c>
    </row>
    <row r="4572" spans="1:12" s="167" customFormat="1">
      <c r="A4572" s="218" t="str">
        <f t="shared" si="31"/>
        <v>O221014058299일반상품</v>
      </c>
      <c r="B4572" s="219" t="s">
        <v>8292</v>
      </c>
      <c r="C4572" s="219" t="s">
        <v>8023</v>
      </c>
      <c r="D4572" s="219" t="s">
        <v>8065</v>
      </c>
      <c r="E4572" s="219" t="s">
        <v>7715</v>
      </c>
      <c r="F4572" s="219" t="s">
        <v>6394</v>
      </c>
      <c r="G4572" s="219" t="s">
        <v>7845</v>
      </c>
      <c r="H4572" s="219" t="s">
        <v>5990</v>
      </c>
      <c r="I4572" s="220" t="s">
        <v>8535</v>
      </c>
      <c r="J4572" s="221">
        <v>4200</v>
      </c>
      <c r="K4572" s="221">
        <v>1</v>
      </c>
      <c r="L4572" s="221">
        <v>4200</v>
      </c>
    </row>
    <row r="4573" spans="1:12" s="167" customFormat="1">
      <c r="A4573" s="218" t="str">
        <f t="shared" si="31"/>
        <v>O221014058299일반상품</v>
      </c>
      <c r="B4573" s="219" t="s">
        <v>8292</v>
      </c>
      <c r="C4573" s="219" t="s">
        <v>8023</v>
      </c>
      <c r="D4573" s="219" t="s">
        <v>8065</v>
      </c>
      <c r="E4573" s="219" t="s">
        <v>7715</v>
      </c>
      <c r="F4573" s="219" t="s">
        <v>6394</v>
      </c>
      <c r="G4573" s="219" t="s">
        <v>7845</v>
      </c>
      <c r="H4573" s="219" t="s">
        <v>5990</v>
      </c>
      <c r="I4573" s="220" t="s">
        <v>7198</v>
      </c>
      <c r="J4573" s="221">
        <v>2850</v>
      </c>
      <c r="K4573" s="221">
        <v>5</v>
      </c>
      <c r="L4573" s="221">
        <v>14250</v>
      </c>
    </row>
    <row r="4574" spans="1:12" s="167" customFormat="1">
      <c r="A4574" s="218" t="str">
        <f t="shared" si="31"/>
        <v>O221014058299일반상품</v>
      </c>
      <c r="B4574" s="219" t="s">
        <v>8292</v>
      </c>
      <c r="C4574" s="219" t="s">
        <v>8023</v>
      </c>
      <c r="D4574" s="219" t="s">
        <v>8065</v>
      </c>
      <c r="E4574" s="219" t="s">
        <v>7715</v>
      </c>
      <c r="F4574" s="219" t="s">
        <v>6394</v>
      </c>
      <c r="G4574" s="219" t="s">
        <v>7845</v>
      </c>
      <c r="H4574" s="219" t="s">
        <v>5990</v>
      </c>
      <c r="I4574" s="220" t="s">
        <v>8388</v>
      </c>
      <c r="J4574" s="221">
        <v>4500</v>
      </c>
      <c r="K4574" s="221">
        <v>1</v>
      </c>
      <c r="L4574" s="221">
        <v>4500</v>
      </c>
    </row>
    <row r="4575" spans="1:12" s="167" customFormat="1">
      <c r="A4575" s="218" t="str">
        <f t="shared" si="31"/>
        <v>O221014058299일반상품</v>
      </c>
      <c r="B4575" s="219" t="s">
        <v>8292</v>
      </c>
      <c r="C4575" s="219" t="s">
        <v>8023</v>
      </c>
      <c r="D4575" s="219" t="s">
        <v>8065</v>
      </c>
      <c r="E4575" s="219" t="s">
        <v>7715</v>
      </c>
      <c r="F4575" s="219" t="s">
        <v>6394</v>
      </c>
      <c r="G4575" s="219" t="s">
        <v>7845</v>
      </c>
      <c r="H4575" s="219" t="s">
        <v>5990</v>
      </c>
      <c r="I4575" s="220" t="s">
        <v>8814</v>
      </c>
      <c r="J4575" s="221">
        <v>2880</v>
      </c>
      <c r="K4575" s="221">
        <v>2</v>
      </c>
      <c r="L4575" s="221">
        <v>5760</v>
      </c>
    </row>
    <row r="4576" spans="1:12" s="167" customFormat="1">
      <c r="A4576" s="218" t="str">
        <f t="shared" si="31"/>
        <v>O221014058299일반상품</v>
      </c>
      <c r="B4576" s="219" t="s">
        <v>8292</v>
      </c>
      <c r="C4576" s="219" t="s">
        <v>8023</v>
      </c>
      <c r="D4576" s="219" t="s">
        <v>8065</v>
      </c>
      <c r="E4576" s="219" t="s">
        <v>7715</v>
      </c>
      <c r="F4576" s="219" t="s">
        <v>6394</v>
      </c>
      <c r="G4576" s="219" t="s">
        <v>7845</v>
      </c>
      <c r="H4576" s="219" t="s">
        <v>5990</v>
      </c>
      <c r="I4576" s="220" t="s">
        <v>8526</v>
      </c>
      <c r="J4576" s="221">
        <v>2880</v>
      </c>
      <c r="K4576" s="221">
        <v>2</v>
      </c>
      <c r="L4576" s="221">
        <v>5760</v>
      </c>
    </row>
    <row r="4577" spans="1:12" s="167" customFormat="1">
      <c r="A4577" s="218" t="str">
        <f t="shared" si="31"/>
        <v>O221014058299일반상품</v>
      </c>
      <c r="B4577" s="219" t="s">
        <v>8292</v>
      </c>
      <c r="C4577" s="219" t="s">
        <v>8023</v>
      </c>
      <c r="D4577" s="219" t="s">
        <v>8065</v>
      </c>
      <c r="E4577" s="219" t="s">
        <v>7715</v>
      </c>
      <c r="F4577" s="219" t="s">
        <v>6394</v>
      </c>
      <c r="G4577" s="219" t="s">
        <v>7845</v>
      </c>
      <c r="H4577" s="219" t="s">
        <v>5990</v>
      </c>
      <c r="I4577" s="220" t="s">
        <v>7201</v>
      </c>
      <c r="J4577" s="221">
        <v>12480</v>
      </c>
      <c r="K4577" s="221">
        <v>1</v>
      </c>
      <c r="L4577" s="221">
        <v>12480</v>
      </c>
    </row>
    <row r="4578" spans="1:12" s="167" customFormat="1">
      <c r="A4578" s="218" t="str">
        <f t="shared" si="31"/>
        <v>O221014058299일반상품</v>
      </c>
      <c r="B4578" s="219" t="s">
        <v>8292</v>
      </c>
      <c r="C4578" s="219" t="s">
        <v>8023</v>
      </c>
      <c r="D4578" s="219" t="s">
        <v>8065</v>
      </c>
      <c r="E4578" s="219" t="s">
        <v>7715</v>
      </c>
      <c r="F4578" s="219" t="s">
        <v>6394</v>
      </c>
      <c r="G4578" s="219" t="s">
        <v>7845</v>
      </c>
      <c r="H4578" s="219" t="s">
        <v>5990</v>
      </c>
      <c r="I4578" s="220" t="s">
        <v>8964</v>
      </c>
      <c r="J4578" s="221">
        <v>35910</v>
      </c>
      <c r="K4578" s="221">
        <v>1</v>
      </c>
      <c r="L4578" s="221">
        <v>35910</v>
      </c>
    </row>
    <row r="4579" spans="1:12" s="167" customFormat="1">
      <c r="A4579" s="218" t="str">
        <f t="shared" si="31"/>
        <v>O221014058299일반상품</v>
      </c>
      <c r="B4579" s="219" t="s">
        <v>8292</v>
      </c>
      <c r="C4579" s="219" t="s">
        <v>8023</v>
      </c>
      <c r="D4579" s="219" t="s">
        <v>8065</v>
      </c>
      <c r="E4579" s="219" t="s">
        <v>7715</v>
      </c>
      <c r="F4579" s="219" t="s">
        <v>6394</v>
      </c>
      <c r="G4579" s="219" t="s">
        <v>7845</v>
      </c>
      <c r="H4579" s="219" t="s">
        <v>5990</v>
      </c>
      <c r="I4579" s="220" t="s">
        <v>7205</v>
      </c>
      <c r="J4579" s="221">
        <v>5430</v>
      </c>
      <c r="K4579" s="221">
        <v>1</v>
      </c>
      <c r="L4579" s="221">
        <v>5430</v>
      </c>
    </row>
    <row r="4580" spans="1:12" s="167" customFormat="1">
      <c r="A4580" s="218" t="str">
        <f t="shared" si="31"/>
        <v>O221014058299일반상품</v>
      </c>
      <c r="B4580" s="219" t="s">
        <v>8292</v>
      </c>
      <c r="C4580" s="219" t="s">
        <v>8023</v>
      </c>
      <c r="D4580" s="219" t="s">
        <v>8065</v>
      </c>
      <c r="E4580" s="219" t="s">
        <v>7715</v>
      </c>
      <c r="F4580" s="219" t="s">
        <v>6394</v>
      </c>
      <c r="G4580" s="219" t="s">
        <v>7845</v>
      </c>
      <c r="H4580" s="219" t="s">
        <v>5990</v>
      </c>
      <c r="I4580" s="220" t="s">
        <v>8824</v>
      </c>
      <c r="J4580" s="221">
        <v>23500</v>
      </c>
      <c r="K4580" s="221">
        <v>1</v>
      </c>
      <c r="L4580" s="221">
        <v>23500</v>
      </c>
    </row>
    <row r="4581" spans="1:12" s="167" customFormat="1">
      <c r="A4581" s="218" t="str">
        <f t="shared" si="31"/>
        <v>O221014058299일반상품</v>
      </c>
      <c r="B4581" s="219" t="s">
        <v>8292</v>
      </c>
      <c r="C4581" s="219" t="s">
        <v>8023</v>
      </c>
      <c r="D4581" s="219" t="s">
        <v>8065</v>
      </c>
      <c r="E4581" s="219" t="s">
        <v>7715</v>
      </c>
      <c r="F4581" s="219" t="s">
        <v>6394</v>
      </c>
      <c r="G4581" s="219" t="s">
        <v>7845</v>
      </c>
      <c r="H4581" s="219" t="s">
        <v>5990</v>
      </c>
      <c r="I4581" s="220" t="s">
        <v>8683</v>
      </c>
      <c r="J4581" s="221">
        <v>10700</v>
      </c>
      <c r="K4581" s="221">
        <v>1</v>
      </c>
      <c r="L4581" s="221">
        <v>10700</v>
      </c>
    </row>
    <row r="4582" spans="1:12" s="167" customFormat="1">
      <c r="A4582" s="218" t="str">
        <f t="shared" si="31"/>
        <v>O221014058299일반상품</v>
      </c>
      <c r="B4582" s="219" t="s">
        <v>8292</v>
      </c>
      <c r="C4582" s="219" t="s">
        <v>8023</v>
      </c>
      <c r="D4582" s="219" t="s">
        <v>8065</v>
      </c>
      <c r="E4582" s="219" t="s">
        <v>7715</v>
      </c>
      <c r="F4582" s="219" t="s">
        <v>6394</v>
      </c>
      <c r="G4582" s="219" t="s">
        <v>7845</v>
      </c>
      <c r="H4582" s="219" t="s">
        <v>5990</v>
      </c>
      <c r="I4582" s="220" t="s">
        <v>7297</v>
      </c>
      <c r="J4582" s="221">
        <v>4980</v>
      </c>
      <c r="K4582" s="221">
        <v>1</v>
      </c>
      <c r="L4582" s="221">
        <v>4980</v>
      </c>
    </row>
    <row r="4583" spans="1:12" s="167" customFormat="1">
      <c r="A4583" s="218" t="str">
        <f t="shared" si="31"/>
        <v>O221014058299일반상품</v>
      </c>
      <c r="B4583" s="219" t="s">
        <v>8292</v>
      </c>
      <c r="C4583" s="219" t="s">
        <v>8023</v>
      </c>
      <c r="D4583" s="219" t="s">
        <v>8065</v>
      </c>
      <c r="E4583" s="219" t="s">
        <v>7715</v>
      </c>
      <c r="F4583" s="219" t="s">
        <v>6394</v>
      </c>
      <c r="G4583" s="219" t="s">
        <v>7845</v>
      </c>
      <c r="H4583" s="219" t="s">
        <v>5990</v>
      </c>
      <c r="I4583" s="220" t="s">
        <v>7978</v>
      </c>
      <c r="J4583" s="221">
        <v>3270</v>
      </c>
      <c r="K4583" s="221">
        <v>1</v>
      </c>
      <c r="L4583" s="221">
        <v>3270</v>
      </c>
    </row>
    <row r="4584" spans="1:12" s="167" customFormat="1">
      <c r="A4584" s="218" t="str">
        <f t="shared" si="31"/>
        <v>O221014058299일반상품</v>
      </c>
      <c r="B4584" s="219" t="s">
        <v>8292</v>
      </c>
      <c r="C4584" s="219" t="s">
        <v>8023</v>
      </c>
      <c r="D4584" s="219" t="s">
        <v>8065</v>
      </c>
      <c r="E4584" s="219" t="s">
        <v>7715</v>
      </c>
      <c r="F4584" s="219" t="s">
        <v>6394</v>
      </c>
      <c r="G4584" s="219" t="s">
        <v>7845</v>
      </c>
      <c r="H4584" s="219" t="s">
        <v>5990</v>
      </c>
      <c r="I4584" s="220" t="s">
        <v>8914</v>
      </c>
      <c r="J4584" s="221">
        <v>5800</v>
      </c>
      <c r="K4584" s="221">
        <v>1</v>
      </c>
      <c r="L4584" s="221">
        <v>5800</v>
      </c>
    </row>
    <row r="4585" spans="1:12" s="167" customFormat="1">
      <c r="A4585" s="218" t="str">
        <f t="shared" si="31"/>
        <v>O221014058299일반상품</v>
      </c>
      <c r="B4585" s="219" t="s">
        <v>8292</v>
      </c>
      <c r="C4585" s="219" t="s">
        <v>8023</v>
      </c>
      <c r="D4585" s="219" t="s">
        <v>8065</v>
      </c>
      <c r="E4585" s="219" t="s">
        <v>7715</v>
      </c>
      <c r="F4585" s="219" t="s">
        <v>6394</v>
      </c>
      <c r="G4585" s="219" t="s">
        <v>7845</v>
      </c>
      <c r="H4585" s="219" t="s">
        <v>5990</v>
      </c>
      <c r="I4585" s="220" t="s">
        <v>7282</v>
      </c>
      <c r="J4585" s="221">
        <v>2170</v>
      </c>
      <c r="K4585" s="221">
        <v>1</v>
      </c>
      <c r="L4585" s="221">
        <v>2170</v>
      </c>
    </row>
    <row r="4586" spans="1:12" s="167" customFormat="1">
      <c r="A4586" s="218" t="str">
        <f t="shared" si="31"/>
        <v>O221014058299일반상품</v>
      </c>
      <c r="B4586" s="219" t="s">
        <v>8292</v>
      </c>
      <c r="C4586" s="219" t="s">
        <v>8023</v>
      </c>
      <c r="D4586" s="219" t="s">
        <v>8065</v>
      </c>
      <c r="E4586" s="219" t="s">
        <v>7715</v>
      </c>
      <c r="F4586" s="219" t="s">
        <v>6394</v>
      </c>
      <c r="G4586" s="219" t="s">
        <v>7845</v>
      </c>
      <c r="H4586" s="219" t="s">
        <v>5990</v>
      </c>
      <c r="I4586" s="220" t="s">
        <v>8689</v>
      </c>
      <c r="J4586" s="221">
        <v>18530</v>
      </c>
      <c r="K4586" s="221">
        <v>1</v>
      </c>
      <c r="L4586" s="221">
        <v>18530</v>
      </c>
    </row>
    <row r="4587" spans="1:12" s="167" customFormat="1">
      <c r="A4587" s="218" t="str">
        <f t="shared" si="31"/>
        <v>O221014058299일반상품</v>
      </c>
      <c r="B4587" s="219" t="s">
        <v>8292</v>
      </c>
      <c r="C4587" s="219" t="s">
        <v>8023</v>
      </c>
      <c r="D4587" s="219" t="s">
        <v>8065</v>
      </c>
      <c r="E4587" s="219" t="s">
        <v>7715</v>
      </c>
      <c r="F4587" s="219" t="s">
        <v>6394</v>
      </c>
      <c r="G4587" s="219" t="s">
        <v>7845</v>
      </c>
      <c r="H4587" s="219" t="s">
        <v>5990</v>
      </c>
      <c r="I4587" s="220" t="s">
        <v>8336</v>
      </c>
      <c r="J4587" s="221">
        <v>4320</v>
      </c>
      <c r="K4587" s="221">
        <v>1</v>
      </c>
      <c r="L4587" s="221">
        <v>4320</v>
      </c>
    </row>
    <row r="4588" spans="1:12" s="167" customFormat="1">
      <c r="A4588" s="218" t="str">
        <f t="shared" si="31"/>
        <v>O221014058299일반상품</v>
      </c>
      <c r="B4588" s="219" t="s">
        <v>8292</v>
      </c>
      <c r="C4588" s="219" t="s">
        <v>8023</v>
      </c>
      <c r="D4588" s="219" t="s">
        <v>8065</v>
      </c>
      <c r="E4588" s="219" t="s">
        <v>7715</v>
      </c>
      <c r="F4588" s="219" t="s">
        <v>6394</v>
      </c>
      <c r="G4588" s="219" t="s">
        <v>7845</v>
      </c>
      <c r="H4588" s="219" t="s">
        <v>5990</v>
      </c>
      <c r="I4588" s="220" t="s">
        <v>8393</v>
      </c>
      <c r="J4588" s="221">
        <v>5900</v>
      </c>
      <c r="K4588" s="221">
        <v>1</v>
      </c>
      <c r="L4588" s="221">
        <v>5900</v>
      </c>
    </row>
    <row r="4589" spans="1:12" s="167" customFormat="1">
      <c r="A4589" s="218" t="str">
        <f t="shared" si="31"/>
        <v>O221014058299일반상품</v>
      </c>
      <c r="B4589" s="219" t="s">
        <v>8292</v>
      </c>
      <c r="C4589" s="219" t="s">
        <v>8023</v>
      </c>
      <c r="D4589" s="219" t="s">
        <v>8065</v>
      </c>
      <c r="E4589" s="219" t="s">
        <v>7715</v>
      </c>
      <c r="F4589" s="219" t="s">
        <v>6394</v>
      </c>
      <c r="G4589" s="219" t="s">
        <v>7845</v>
      </c>
      <c r="H4589" s="219" t="s">
        <v>5990</v>
      </c>
      <c r="I4589" s="220" t="s">
        <v>8857</v>
      </c>
      <c r="J4589" s="221">
        <v>8720</v>
      </c>
      <c r="K4589" s="221">
        <v>1</v>
      </c>
      <c r="L4589" s="221">
        <v>8720</v>
      </c>
    </row>
    <row r="4590" spans="1:12" s="167" customFormat="1">
      <c r="A4590" s="218" t="str">
        <f t="shared" si="31"/>
        <v>O221014058299일반상품</v>
      </c>
      <c r="B4590" s="219" t="s">
        <v>8292</v>
      </c>
      <c r="C4590" s="219" t="s">
        <v>8023</v>
      </c>
      <c r="D4590" s="219" t="s">
        <v>8065</v>
      </c>
      <c r="E4590" s="219" t="s">
        <v>7715</v>
      </c>
      <c r="F4590" s="219" t="s">
        <v>6394</v>
      </c>
      <c r="G4590" s="219" t="s">
        <v>7845</v>
      </c>
      <c r="H4590" s="219" t="s">
        <v>5990</v>
      </c>
      <c r="I4590" s="220" t="s">
        <v>8447</v>
      </c>
      <c r="J4590" s="221">
        <v>3400</v>
      </c>
      <c r="K4590" s="221">
        <v>1</v>
      </c>
      <c r="L4590" s="221">
        <v>3400</v>
      </c>
    </row>
    <row r="4591" spans="1:12" s="167" customFormat="1">
      <c r="A4591" s="218" t="str">
        <f t="shared" si="31"/>
        <v>O221014058299일반상품</v>
      </c>
      <c r="B4591" s="219" t="s">
        <v>8292</v>
      </c>
      <c r="C4591" s="219" t="s">
        <v>8023</v>
      </c>
      <c r="D4591" s="219" t="s">
        <v>8065</v>
      </c>
      <c r="E4591" s="219" t="s">
        <v>7715</v>
      </c>
      <c r="F4591" s="219" t="s">
        <v>6394</v>
      </c>
      <c r="G4591" s="219" t="s">
        <v>7845</v>
      </c>
      <c r="H4591" s="219" t="s">
        <v>5990</v>
      </c>
      <c r="I4591" s="220" t="s">
        <v>7221</v>
      </c>
      <c r="J4591" s="221">
        <v>4900</v>
      </c>
      <c r="K4591" s="221">
        <v>3</v>
      </c>
      <c r="L4591" s="221">
        <v>14700</v>
      </c>
    </row>
    <row r="4592" spans="1:12" s="167" customFormat="1">
      <c r="A4592" s="218" t="str">
        <f t="shared" si="31"/>
        <v>O221014058298일반상품</v>
      </c>
      <c r="B4592" s="219" t="s">
        <v>8293</v>
      </c>
      <c r="C4592" s="219" t="s">
        <v>8023</v>
      </c>
      <c r="D4592" s="219" t="s">
        <v>8065</v>
      </c>
      <c r="E4592" s="219" t="s">
        <v>7707</v>
      </c>
      <c r="F4592" s="219" t="s">
        <v>6394</v>
      </c>
      <c r="G4592" s="219" t="s">
        <v>7859</v>
      </c>
      <c r="H4592" s="219" t="s">
        <v>5990</v>
      </c>
      <c r="I4592" s="220" t="s">
        <v>8493</v>
      </c>
      <c r="J4592" s="221">
        <v>5700</v>
      </c>
      <c r="K4592" s="221">
        <v>3</v>
      </c>
      <c r="L4592" s="221">
        <v>17100</v>
      </c>
    </row>
    <row r="4593" spans="1:12" s="167" customFormat="1">
      <c r="A4593" s="218" t="str">
        <f t="shared" si="31"/>
        <v>O221014058298일반상품</v>
      </c>
      <c r="B4593" s="219" t="s">
        <v>8293</v>
      </c>
      <c r="C4593" s="219" t="s">
        <v>8023</v>
      </c>
      <c r="D4593" s="219" t="s">
        <v>8065</v>
      </c>
      <c r="E4593" s="219" t="s">
        <v>7707</v>
      </c>
      <c r="F4593" s="219" t="s">
        <v>6394</v>
      </c>
      <c r="G4593" s="219" t="s">
        <v>7859</v>
      </c>
      <c r="H4593" s="219" t="s">
        <v>5990</v>
      </c>
      <c r="I4593" s="220" t="s">
        <v>8422</v>
      </c>
      <c r="J4593" s="221">
        <v>4700</v>
      </c>
      <c r="K4593" s="221">
        <v>2</v>
      </c>
      <c r="L4593" s="221">
        <v>9400</v>
      </c>
    </row>
    <row r="4594" spans="1:12" s="167" customFormat="1">
      <c r="A4594" s="218" t="str">
        <f t="shared" si="31"/>
        <v>O221014058298일반상품</v>
      </c>
      <c r="B4594" s="219" t="s">
        <v>8293</v>
      </c>
      <c r="C4594" s="219" t="s">
        <v>8023</v>
      </c>
      <c r="D4594" s="219" t="s">
        <v>8065</v>
      </c>
      <c r="E4594" s="219" t="s">
        <v>7707</v>
      </c>
      <c r="F4594" s="219" t="s">
        <v>6394</v>
      </c>
      <c r="G4594" s="219" t="s">
        <v>7859</v>
      </c>
      <c r="H4594" s="219" t="s">
        <v>5990</v>
      </c>
      <c r="I4594" s="220" t="s">
        <v>8034</v>
      </c>
      <c r="J4594" s="221">
        <v>900</v>
      </c>
      <c r="K4594" s="221">
        <v>1</v>
      </c>
      <c r="L4594" s="221">
        <v>900</v>
      </c>
    </row>
    <row r="4595" spans="1:12" s="167" customFormat="1">
      <c r="A4595" s="218" t="str">
        <f t="shared" si="31"/>
        <v>O221014058298일반상품</v>
      </c>
      <c r="B4595" s="219" t="s">
        <v>8293</v>
      </c>
      <c r="C4595" s="219" t="s">
        <v>8023</v>
      </c>
      <c r="D4595" s="219" t="s">
        <v>8065</v>
      </c>
      <c r="E4595" s="219" t="s">
        <v>7707</v>
      </c>
      <c r="F4595" s="219" t="s">
        <v>6394</v>
      </c>
      <c r="G4595" s="219" t="s">
        <v>7859</v>
      </c>
      <c r="H4595" s="219" t="s">
        <v>5990</v>
      </c>
      <c r="I4595" s="220" t="s">
        <v>9024</v>
      </c>
      <c r="J4595" s="221">
        <v>9200</v>
      </c>
      <c r="K4595" s="221">
        <v>1</v>
      </c>
      <c r="L4595" s="221">
        <v>9200</v>
      </c>
    </row>
    <row r="4596" spans="1:12" s="167" customFormat="1">
      <c r="A4596" s="218" t="str">
        <f t="shared" si="31"/>
        <v>O221014058298일반상품</v>
      </c>
      <c r="B4596" s="219" t="s">
        <v>8293</v>
      </c>
      <c r="C4596" s="219" t="s">
        <v>8023</v>
      </c>
      <c r="D4596" s="219" t="s">
        <v>8065</v>
      </c>
      <c r="E4596" s="219" t="s">
        <v>7707</v>
      </c>
      <c r="F4596" s="219" t="s">
        <v>6394</v>
      </c>
      <c r="G4596" s="219" t="s">
        <v>7859</v>
      </c>
      <c r="H4596" s="219" t="s">
        <v>5990</v>
      </c>
      <c r="I4596" s="220" t="s">
        <v>8522</v>
      </c>
      <c r="J4596" s="221">
        <v>2320</v>
      </c>
      <c r="K4596" s="221">
        <v>2</v>
      </c>
      <c r="L4596" s="221">
        <v>4640</v>
      </c>
    </row>
    <row r="4597" spans="1:12" s="167" customFormat="1">
      <c r="A4597" s="218" t="str">
        <f t="shared" si="31"/>
        <v>O221014058298일반상품</v>
      </c>
      <c r="B4597" s="219" t="s">
        <v>8293</v>
      </c>
      <c r="C4597" s="219" t="s">
        <v>8023</v>
      </c>
      <c r="D4597" s="219" t="s">
        <v>8065</v>
      </c>
      <c r="E4597" s="219" t="s">
        <v>7707</v>
      </c>
      <c r="F4597" s="219" t="s">
        <v>6394</v>
      </c>
      <c r="G4597" s="219" t="s">
        <v>7859</v>
      </c>
      <c r="H4597" s="219" t="s">
        <v>5990</v>
      </c>
      <c r="I4597" s="220" t="s">
        <v>8561</v>
      </c>
      <c r="J4597" s="221">
        <v>3620</v>
      </c>
      <c r="K4597" s="221">
        <v>1</v>
      </c>
      <c r="L4597" s="221">
        <v>3620</v>
      </c>
    </row>
    <row r="4598" spans="1:12" s="167" customFormat="1">
      <c r="A4598" s="218" t="str">
        <f t="shared" si="31"/>
        <v>O221014058298일반상품</v>
      </c>
      <c r="B4598" s="219" t="s">
        <v>8293</v>
      </c>
      <c r="C4598" s="219" t="s">
        <v>8023</v>
      </c>
      <c r="D4598" s="219" t="s">
        <v>8065</v>
      </c>
      <c r="E4598" s="219" t="s">
        <v>7707</v>
      </c>
      <c r="F4598" s="219" t="s">
        <v>6394</v>
      </c>
      <c r="G4598" s="219" t="s">
        <v>7859</v>
      </c>
      <c r="H4598" s="219" t="s">
        <v>5990</v>
      </c>
      <c r="I4598" s="220" t="s">
        <v>8858</v>
      </c>
      <c r="J4598" s="221">
        <v>42000</v>
      </c>
      <c r="K4598" s="221">
        <v>1</v>
      </c>
      <c r="L4598" s="221">
        <v>42000</v>
      </c>
    </row>
    <row r="4599" spans="1:12" s="167" customFormat="1">
      <c r="A4599" s="218" t="str">
        <f t="shared" si="31"/>
        <v>O221014058298일반상품</v>
      </c>
      <c r="B4599" s="219" t="s">
        <v>8293</v>
      </c>
      <c r="C4599" s="219" t="s">
        <v>8023</v>
      </c>
      <c r="D4599" s="219" t="s">
        <v>8065</v>
      </c>
      <c r="E4599" s="219" t="s">
        <v>7707</v>
      </c>
      <c r="F4599" s="219" t="s">
        <v>6394</v>
      </c>
      <c r="G4599" s="219" t="s">
        <v>7859</v>
      </c>
      <c r="H4599" s="219" t="s">
        <v>5990</v>
      </c>
      <c r="I4599" s="220" t="s">
        <v>8868</v>
      </c>
      <c r="J4599" s="221">
        <v>16255</v>
      </c>
      <c r="K4599" s="221">
        <v>1</v>
      </c>
      <c r="L4599" s="221">
        <v>16255</v>
      </c>
    </row>
    <row r="4600" spans="1:12" s="167" customFormat="1">
      <c r="A4600" s="218" t="str">
        <f t="shared" si="31"/>
        <v>O221014058298일반상품</v>
      </c>
      <c r="B4600" s="219" t="s">
        <v>8293</v>
      </c>
      <c r="C4600" s="219" t="s">
        <v>8023</v>
      </c>
      <c r="D4600" s="219" t="s">
        <v>8065</v>
      </c>
      <c r="E4600" s="219" t="s">
        <v>7707</v>
      </c>
      <c r="F4600" s="219" t="s">
        <v>6394</v>
      </c>
      <c r="G4600" s="219" t="s">
        <v>7859</v>
      </c>
      <c r="H4600" s="219" t="s">
        <v>5990</v>
      </c>
      <c r="I4600" s="220" t="s">
        <v>8322</v>
      </c>
      <c r="J4600" s="221">
        <v>21500</v>
      </c>
      <c r="K4600" s="221">
        <v>1</v>
      </c>
      <c r="L4600" s="221">
        <v>21500</v>
      </c>
    </row>
    <row r="4601" spans="1:12" s="167" customFormat="1">
      <c r="A4601" s="218" t="str">
        <f t="shared" si="31"/>
        <v>O221014058298일반상품</v>
      </c>
      <c r="B4601" s="219" t="s">
        <v>8293</v>
      </c>
      <c r="C4601" s="219" t="s">
        <v>8023</v>
      </c>
      <c r="D4601" s="219" t="s">
        <v>8065</v>
      </c>
      <c r="E4601" s="219" t="s">
        <v>7707</v>
      </c>
      <c r="F4601" s="219" t="s">
        <v>6394</v>
      </c>
      <c r="G4601" s="219" t="s">
        <v>7859</v>
      </c>
      <c r="H4601" s="219" t="s">
        <v>5990</v>
      </c>
      <c r="I4601" s="220" t="s">
        <v>8939</v>
      </c>
      <c r="J4601" s="221">
        <v>5700</v>
      </c>
      <c r="K4601" s="221">
        <v>1</v>
      </c>
      <c r="L4601" s="221">
        <v>5700</v>
      </c>
    </row>
    <row r="4602" spans="1:12" s="167" customFormat="1">
      <c r="A4602" s="218" t="str">
        <f t="shared" si="31"/>
        <v>O221014058298일반상품</v>
      </c>
      <c r="B4602" s="219" t="s">
        <v>8293</v>
      </c>
      <c r="C4602" s="219" t="s">
        <v>8023</v>
      </c>
      <c r="D4602" s="219" t="s">
        <v>8065</v>
      </c>
      <c r="E4602" s="219" t="s">
        <v>7707</v>
      </c>
      <c r="F4602" s="219" t="s">
        <v>6394</v>
      </c>
      <c r="G4602" s="219" t="s">
        <v>7859</v>
      </c>
      <c r="H4602" s="219" t="s">
        <v>5990</v>
      </c>
      <c r="I4602" s="220" t="s">
        <v>8565</v>
      </c>
      <c r="J4602" s="221">
        <v>16500</v>
      </c>
      <c r="K4602" s="221">
        <v>1</v>
      </c>
      <c r="L4602" s="221">
        <v>16500</v>
      </c>
    </row>
    <row r="4603" spans="1:12" s="167" customFormat="1">
      <c r="A4603" s="218" t="str">
        <f t="shared" si="31"/>
        <v>O221014058298일반상품</v>
      </c>
      <c r="B4603" s="219" t="s">
        <v>8293</v>
      </c>
      <c r="C4603" s="219" t="s">
        <v>8023</v>
      </c>
      <c r="D4603" s="219" t="s">
        <v>8065</v>
      </c>
      <c r="E4603" s="219" t="s">
        <v>7707</v>
      </c>
      <c r="F4603" s="219" t="s">
        <v>6394</v>
      </c>
      <c r="G4603" s="219" t="s">
        <v>7859</v>
      </c>
      <c r="H4603" s="219" t="s">
        <v>5990</v>
      </c>
      <c r="I4603" s="220" t="s">
        <v>8369</v>
      </c>
      <c r="J4603" s="221">
        <v>44000</v>
      </c>
      <c r="K4603" s="221">
        <v>2</v>
      </c>
      <c r="L4603" s="221">
        <v>88000</v>
      </c>
    </row>
    <row r="4604" spans="1:12" s="167" customFormat="1">
      <c r="A4604" s="218" t="str">
        <f t="shared" si="31"/>
        <v>O221014058298일반상품</v>
      </c>
      <c r="B4604" s="219" t="s">
        <v>8293</v>
      </c>
      <c r="C4604" s="219" t="s">
        <v>8023</v>
      </c>
      <c r="D4604" s="219" t="s">
        <v>8065</v>
      </c>
      <c r="E4604" s="219" t="s">
        <v>7707</v>
      </c>
      <c r="F4604" s="219" t="s">
        <v>6394</v>
      </c>
      <c r="G4604" s="219" t="s">
        <v>7859</v>
      </c>
      <c r="H4604" s="219" t="s">
        <v>5990</v>
      </c>
      <c r="I4604" s="220" t="s">
        <v>8405</v>
      </c>
      <c r="J4604" s="221">
        <v>11200</v>
      </c>
      <c r="K4604" s="221">
        <v>3</v>
      </c>
      <c r="L4604" s="221">
        <v>33600</v>
      </c>
    </row>
    <row r="4605" spans="1:12" s="167" customFormat="1">
      <c r="A4605" s="218" t="str">
        <f t="shared" si="31"/>
        <v>O221014058298일반상품</v>
      </c>
      <c r="B4605" s="219" t="s">
        <v>8293</v>
      </c>
      <c r="C4605" s="219" t="s">
        <v>8023</v>
      </c>
      <c r="D4605" s="219" t="s">
        <v>8065</v>
      </c>
      <c r="E4605" s="219" t="s">
        <v>7707</v>
      </c>
      <c r="F4605" s="219" t="s">
        <v>6394</v>
      </c>
      <c r="G4605" s="219" t="s">
        <v>7859</v>
      </c>
      <c r="H4605" s="219" t="s">
        <v>5990</v>
      </c>
      <c r="I4605" s="220" t="s">
        <v>8983</v>
      </c>
      <c r="J4605" s="221">
        <v>7880</v>
      </c>
      <c r="K4605" s="221">
        <v>4</v>
      </c>
      <c r="L4605" s="221">
        <v>31520</v>
      </c>
    </row>
    <row r="4606" spans="1:12" s="167" customFormat="1">
      <c r="A4606" s="218" t="str">
        <f t="shared" si="31"/>
        <v>O221014058297일반상품</v>
      </c>
      <c r="B4606" s="219" t="s">
        <v>8294</v>
      </c>
      <c r="C4606" s="219" t="s">
        <v>8023</v>
      </c>
      <c r="D4606" s="219" t="s">
        <v>8065</v>
      </c>
      <c r="E4606" s="219" t="s">
        <v>7714</v>
      </c>
      <c r="F4606" s="219" t="s">
        <v>6394</v>
      </c>
      <c r="G4606" s="219" t="s">
        <v>7871</v>
      </c>
      <c r="H4606" s="219" t="s">
        <v>5990</v>
      </c>
      <c r="I4606" s="220" t="s">
        <v>8363</v>
      </c>
      <c r="J4606" s="221">
        <v>1100</v>
      </c>
      <c r="K4606" s="221">
        <v>10</v>
      </c>
      <c r="L4606" s="221">
        <v>11000</v>
      </c>
    </row>
    <row r="4607" spans="1:12" s="167" customFormat="1">
      <c r="A4607" s="218" t="str">
        <f t="shared" si="31"/>
        <v>O221014058297일반상품</v>
      </c>
      <c r="B4607" s="219" t="s">
        <v>8294</v>
      </c>
      <c r="C4607" s="219" t="s">
        <v>8023</v>
      </c>
      <c r="D4607" s="219" t="s">
        <v>8065</v>
      </c>
      <c r="E4607" s="219" t="s">
        <v>7714</v>
      </c>
      <c r="F4607" s="219" t="s">
        <v>6394</v>
      </c>
      <c r="G4607" s="219" t="s">
        <v>7871</v>
      </c>
      <c r="H4607" s="219" t="s">
        <v>5990</v>
      </c>
      <c r="I4607" s="220" t="s">
        <v>9025</v>
      </c>
      <c r="J4607" s="221">
        <v>24200</v>
      </c>
      <c r="K4607" s="221">
        <v>1</v>
      </c>
      <c r="L4607" s="221">
        <v>24200</v>
      </c>
    </row>
    <row r="4608" spans="1:12" s="167" customFormat="1">
      <c r="A4608" s="218" t="str">
        <f t="shared" si="31"/>
        <v>O221014058297일반상품</v>
      </c>
      <c r="B4608" s="219" t="s">
        <v>8294</v>
      </c>
      <c r="C4608" s="219" t="s">
        <v>8023</v>
      </c>
      <c r="D4608" s="219" t="s">
        <v>8065</v>
      </c>
      <c r="E4608" s="219" t="s">
        <v>7714</v>
      </c>
      <c r="F4608" s="219" t="s">
        <v>6394</v>
      </c>
      <c r="G4608" s="219" t="s">
        <v>7871</v>
      </c>
      <c r="H4608" s="219" t="s">
        <v>5990</v>
      </c>
      <c r="I4608" s="220" t="s">
        <v>8325</v>
      </c>
      <c r="J4608" s="221">
        <v>2700</v>
      </c>
      <c r="K4608" s="221">
        <v>2</v>
      </c>
      <c r="L4608" s="221">
        <v>5400</v>
      </c>
    </row>
    <row r="4609" spans="1:12" s="167" customFormat="1">
      <c r="A4609" s="218" t="str">
        <f t="shared" si="31"/>
        <v>O221014058297일반상품</v>
      </c>
      <c r="B4609" s="219" t="s">
        <v>8294</v>
      </c>
      <c r="C4609" s="219" t="s">
        <v>8023</v>
      </c>
      <c r="D4609" s="219" t="s">
        <v>8065</v>
      </c>
      <c r="E4609" s="219" t="s">
        <v>7714</v>
      </c>
      <c r="F4609" s="219" t="s">
        <v>6394</v>
      </c>
      <c r="G4609" s="219" t="s">
        <v>7871</v>
      </c>
      <c r="H4609" s="219" t="s">
        <v>5990</v>
      </c>
      <c r="I4609" s="220" t="s">
        <v>9026</v>
      </c>
      <c r="J4609" s="221">
        <v>2600</v>
      </c>
      <c r="K4609" s="221">
        <v>2</v>
      </c>
      <c r="L4609" s="221">
        <v>5200</v>
      </c>
    </row>
    <row r="4610" spans="1:12" s="167" customFormat="1">
      <c r="A4610" s="218" t="str">
        <f t="shared" si="31"/>
        <v>O221014058297일반상품</v>
      </c>
      <c r="B4610" s="219" t="s">
        <v>8294</v>
      </c>
      <c r="C4610" s="219" t="s">
        <v>8023</v>
      </c>
      <c r="D4610" s="219" t="s">
        <v>8065</v>
      </c>
      <c r="E4610" s="219" t="s">
        <v>7714</v>
      </c>
      <c r="F4610" s="219" t="s">
        <v>6394</v>
      </c>
      <c r="G4610" s="219" t="s">
        <v>7871</v>
      </c>
      <c r="H4610" s="219" t="s">
        <v>5990</v>
      </c>
      <c r="I4610" s="220" t="s">
        <v>8383</v>
      </c>
      <c r="J4610" s="221">
        <v>5090</v>
      </c>
      <c r="K4610" s="221">
        <v>1</v>
      </c>
      <c r="L4610" s="221">
        <v>5090</v>
      </c>
    </row>
    <row r="4611" spans="1:12" s="167" customFormat="1">
      <c r="A4611" s="218" t="str">
        <f t="shared" si="31"/>
        <v>O221014058297일반상품</v>
      </c>
      <c r="B4611" s="219" t="s">
        <v>8294</v>
      </c>
      <c r="C4611" s="219" t="s">
        <v>8023</v>
      </c>
      <c r="D4611" s="219" t="s">
        <v>8065</v>
      </c>
      <c r="E4611" s="219" t="s">
        <v>7714</v>
      </c>
      <c r="F4611" s="219" t="s">
        <v>6394</v>
      </c>
      <c r="G4611" s="219" t="s">
        <v>7871</v>
      </c>
      <c r="H4611" s="219" t="s">
        <v>5990</v>
      </c>
      <c r="I4611" s="220" t="s">
        <v>8384</v>
      </c>
      <c r="J4611" s="221">
        <v>3640</v>
      </c>
      <c r="K4611" s="221">
        <v>1</v>
      </c>
      <c r="L4611" s="221">
        <v>3640</v>
      </c>
    </row>
    <row r="4612" spans="1:12" s="167" customFormat="1">
      <c r="A4612" s="218" t="str">
        <f t="shared" si="31"/>
        <v>O221014058297일반상품</v>
      </c>
      <c r="B4612" s="219" t="s">
        <v>8294</v>
      </c>
      <c r="C4612" s="219" t="s">
        <v>8023</v>
      </c>
      <c r="D4612" s="219" t="s">
        <v>8065</v>
      </c>
      <c r="E4612" s="219" t="s">
        <v>7714</v>
      </c>
      <c r="F4612" s="219" t="s">
        <v>6394</v>
      </c>
      <c r="G4612" s="219" t="s">
        <v>7871</v>
      </c>
      <c r="H4612" s="219" t="s">
        <v>5990</v>
      </c>
      <c r="I4612" s="220" t="s">
        <v>7224</v>
      </c>
      <c r="J4612" s="221">
        <v>4430</v>
      </c>
      <c r="K4612" s="221">
        <v>1</v>
      </c>
      <c r="L4612" s="221">
        <v>4430</v>
      </c>
    </row>
    <row r="4613" spans="1:12" s="167" customFormat="1">
      <c r="A4613" s="218" t="str">
        <f t="shared" ref="A4613:A4867" si="32">B4613&amp;H4613</f>
        <v>O221014058297일반상품</v>
      </c>
      <c r="B4613" s="219" t="s">
        <v>8294</v>
      </c>
      <c r="C4613" s="219" t="s">
        <v>8023</v>
      </c>
      <c r="D4613" s="219" t="s">
        <v>8065</v>
      </c>
      <c r="E4613" s="219" t="s">
        <v>7714</v>
      </c>
      <c r="F4613" s="219" t="s">
        <v>6394</v>
      </c>
      <c r="G4613" s="219" t="s">
        <v>7871</v>
      </c>
      <c r="H4613" s="219" t="s">
        <v>5990</v>
      </c>
      <c r="I4613" s="220" t="s">
        <v>8613</v>
      </c>
      <c r="J4613" s="221">
        <v>4360</v>
      </c>
      <c r="K4613" s="221">
        <v>1</v>
      </c>
      <c r="L4613" s="221">
        <v>4360</v>
      </c>
    </row>
    <row r="4614" spans="1:12" s="167" customFormat="1">
      <c r="A4614" s="218" t="str">
        <f t="shared" si="32"/>
        <v>O221014058297일반상품</v>
      </c>
      <c r="B4614" s="219" t="s">
        <v>8294</v>
      </c>
      <c r="C4614" s="219" t="s">
        <v>8023</v>
      </c>
      <c r="D4614" s="219" t="s">
        <v>8065</v>
      </c>
      <c r="E4614" s="219" t="s">
        <v>7714</v>
      </c>
      <c r="F4614" s="219" t="s">
        <v>6394</v>
      </c>
      <c r="G4614" s="219" t="s">
        <v>7871</v>
      </c>
      <c r="H4614" s="219" t="s">
        <v>5990</v>
      </c>
      <c r="I4614" s="220" t="s">
        <v>8494</v>
      </c>
      <c r="J4614" s="221">
        <v>2250</v>
      </c>
      <c r="K4614" s="221">
        <v>1</v>
      </c>
      <c r="L4614" s="221">
        <v>2250</v>
      </c>
    </row>
    <row r="4615" spans="1:12" s="167" customFormat="1">
      <c r="A4615" s="218" t="str">
        <f t="shared" si="32"/>
        <v>O221014058297일반상품</v>
      </c>
      <c r="B4615" s="219" t="s">
        <v>8294</v>
      </c>
      <c r="C4615" s="219" t="s">
        <v>8023</v>
      </c>
      <c r="D4615" s="219" t="s">
        <v>8065</v>
      </c>
      <c r="E4615" s="219" t="s">
        <v>7714</v>
      </c>
      <c r="F4615" s="219" t="s">
        <v>6394</v>
      </c>
      <c r="G4615" s="219" t="s">
        <v>7871</v>
      </c>
      <c r="H4615" s="219" t="s">
        <v>5990</v>
      </c>
      <c r="I4615" s="220" t="s">
        <v>8348</v>
      </c>
      <c r="J4615" s="221">
        <v>7900</v>
      </c>
      <c r="K4615" s="221">
        <v>1</v>
      </c>
      <c r="L4615" s="221">
        <v>7900</v>
      </c>
    </row>
    <row r="4616" spans="1:12" s="167" customFormat="1">
      <c r="A4616" s="218" t="str">
        <f t="shared" si="32"/>
        <v>O221014058297일반상품</v>
      </c>
      <c r="B4616" s="219" t="s">
        <v>8294</v>
      </c>
      <c r="C4616" s="219" t="s">
        <v>8023</v>
      </c>
      <c r="D4616" s="219" t="s">
        <v>8065</v>
      </c>
      <c r="E4616" s="219" t="s">
        <v>7714</v>
      </c>
      <c r="F4616" s="219" t="s">
        <v>6394</v>
      </c>
      <c r="G4616" s="219" t="s">
        <v>7871</v>
      </c>
      <c r="H4616" s="219" t="s">
        <v>5990</v>
      </c>
      <c r="I4616" s="220" t="s">
        <v>7225</v>
      </c>
      <c r="J4616" s="221">
        <v>3910</v>
      </c>
      <c r="K4616" s="221">
        <v>1</v>
      </c>
      <c r="L4616" s="221">
        <v>3910</v>
      </c>
    </row>
    <row r="4617" spans="1:12" s="167" customFormat="1">
      <c r="A4617" s="218" t="str">
        <f t="shared" si="32"/>
        <v>O221014058297일반상품</v>
      </c>
      <c r="B4617" s="219" t="s">
        <v>8294</v>
      </c>
      <c r="C4617" s="219" t="s">
        <v>8023</v>
      </c>
      <c r="D4617" s="219" t="s">
        <v>8065</v>
      </c>
      <c r="E4617" s="219" t="s">
        <v>7714</v>
      </c>
      <c r="F4617" s="219" t="s">
        <v>6394</v>
      </c>
      <c r="G4617" s="219" t="s">
        <v>7871</v>
      </c>
      <c r="H4617" s="219" t="s">
        <v>5990</v>
      </c>
      <c r="I4617" s="220" t="s">
        <v>8481</v>
      </c>
      <c r="J4617" s="221">
        <v>9300</v>
      </c>
      <c r="K4617" s="221">
        <v>1</v>
      </c>
      <c r="L4617" s="221">
        <v>9300</v>
      </c>
    </row>
    <row r="4618" spans="1:12" s="167" customFormat="1">
      <c r="A4618" s="218" t="str">
        <f t="shared" si="32"/>
        <v>O221014058297일반상품</v>
      </c>
      <c r="B4618" s="219" t="s">
        <v>8294</v>
      </c>
      <c r="C4618" s="219" t="s">
        <v>8023</v>
      </c>
      <c r="D4618" s="219" t="s">
        <v>8065</v>
      </c>
      <c r="E4618" s="219" t="s">
        <v>7714</v>
      </c>
      <c r="F4618" s="219" t="s">
        <v>6394</v>
      </c>
      <c r="G4618" s="219" t="s">
        <v>7871</v>
      </c>
      <c r="H4618" s="219" t="s">
        <v>5990</v>
      </c>
      <c r="I4618" s="220" t="s">
        <v>8438</v>
      </c>
      <c r="J4618" s="221">
        <v>1100</v>
      </c>
      <c r="K4618" s="221">
        <v>2</v>
      </c>
      <c r="L4618" s="221">
        <v>2200</v>
      </c>
    </row>
    <row r="4619" spans="1:12" s="167" customFormat="1">
      <c r="A4619" s="218" t="str">
        <f t="shared" si="32"/>
        <v>O221014058297일반상품</v>
      </c>
      <c r="B4619" s="219" t="s">
        <v>8294</v>
      </c>
      <c r="C4619" s="219" t="s">
        <v>8023</v>
      </c>
      <c r="D4619" s="219" t="s">
        <v>8065</v>
      </c>
      <c r="E4619" s="219" t="s">
        <v>7714</v>
      </c>
      <c r="F4619" s="219" t="s">
        <v>6394</v>
      </c>
      <c r="G4619" s="219" t="s">
        <v>7871</v>
      </c>
      <c r="H4619" s="219" t="s">
        <v>5990</v>
      </c>
      <c r="I4619" s="220" t="s">
        <v>8321</v>
      </c>
      <c r="J4619" s="221">
        <v>5210</v>
      </c>
      <c r="K4619" s="221">
        <v>1</v>
      </c>
      <c r="L4619" s="221">
        <v>5210</v>
      </c>
    </row>
    <row r="4620" spans="1:12" s="167" customFormat="1">
      <c r="A4620" s="218" t="str">
        <f t="shared" si="32"/>
        <v>O221014058297일반상품</v>
      </c>
      <c r="B4620" s="219" t="s">
        <v>8294</v>
      </c>
      <c r="C4620" s="219" t="s">
        <v>8023</v>
      </c>
      <c r="D4620" s="219" t="s">
        <v>8065</v>
      </c>
      <c r="E4620" s="219" t="s">
        <v>7714</v>
      </c>
      <c r="F4620" s="219" t="s">
        <v>6394</v>
      </c>
      <c r="G4620" s="219" t="s">
        <v>7871</v>
      </c>
      <c r="H4620" s="219" t="s">
        <v>5990</v>
      </c>
      <c r="I4620" s="220" t="s">
        <v>8450</v>
      </c>
      <c r="J4620" s="221">
        <v>1400</v>
      </c>
      <c r="K4620" s="221">
        <v>4</v>
      </c>
      <c r="L4620" s="221">
        <v>5600</v>
      </c>
    </row>
    <row r="4621" spans="1:12" s="167" customFormat="1">
      <c r="A4621" s="218" t="str">
        <f t="shared" si="32"/>
        <v>O221014058297일반상품</v>
      </c>
      <c r="B4621" s="219" t="s">
        <v>8294</v>
      </c>
      <c r="C4621" s="219" t="s">
        <v>8023</v>
      </c>
      <c r="D4621" s="219" t="s">
        <v>8065</v>
      </c>
      <c r="E4621" s="219" t="s">
        <v>7714</v>
      </c>
      <c r="F4621" s="219" t="s">
        <v>6394</v>
      </c>
      <c r="G4621" s="219" t="s">
        <v>7871</v>
      </c>
      <c r="H4621" s="219" t="s">
        <v>5990</v>
      </c>
      <c r="I4621" s="220" t="s">
        <v>8388</v>
      </c>
      <c r="J4621" s="221">
        <v>4500</v>
      </c>
      <c r="K4621" s="221">
        <v>1</v>
      </c>
      <c r="L4621" s="221">
        <v>4500</v>
      </c>
    </row>
    <row r="4622" spans="1:12" s="167" customFormat="1">
      <c r="A4622" s="218" t="str">
        <f t="shared" si="32"/>
        <v>O221014058297일반상품</v>
      </c>
      <c r="B4622" s="219" t="s">
        <v>8294</v>
      </c>
      <c r="C4622" s="219" t="s">
        <v>8023</v>
      </c>
      <c r="D4622" s="219" t="s">
        <v>8065</v>
      </c>
      <c r="E4622" s="219" t="s">
        <v>7714</v>
      </c>
      <c r="F4622" s="219" t="s">
        <v>6394</v>
      </c>
      <c r="G4622" s="219" t="s">
        <v>7871</v>
      </c>
      <c r="H4622" s="219" t="s">
        <v>5990</v>
      </c>
      <c r="I4622" s="220" t="s">
        <v>8976</v>
      </c>
      <c r="J4622" s="221">
        <v>5600</v>
      </c>
      <c r="K4622" s="221">
        <v>1</v>
      </c>
      <c r="L4622" s="221">
        <v>5600</v>
      </c>
    </row>
    <row r="4623" spans="1:12" s="167" customFormat="1">
      <c r="A4623" s="218" t="str">
        <f t="shared" si="32"/>
        <v>O221014058297일반상품</v>
      </c>
      <c r="B4623" s="219" t="s">
        <v>8294</v>
      </c>
      <c r="C4623" s="219" t="s">
        <v>8023</v>
      </c>
      <c r="D4623" s="219" t="s">
        <v>8065</v>
      </c>
      <c r="E4623" s="219" t="s">
        <v>7714</v>
      </c>
      <c r="F4623" s="219" t="s">
        <v>6394</v>
      </c>
      <c r="G4623" s="219" t="s">
        <v>7871</v>
      </c>
      <c r="H4623" s="219" t="s">
        <v>5990</v>
      </c>
      <c r="I4623" s="220" t="s">
        <v>8795</v>
      </c>
      <c r="J4623" s="221">
        <v>11000</v>
      </c>
      <c r="K4623" s="221">
        <v>1</v>
      </c>
      <c r="L4623" s="221">
        <v>11000</v>
      </c>
    </row>
    <row r="4624" spans="1:12" s="167" customFormat="1">
      <c r="A4624" s="218" t="str">
        <f t="shared" si="32"/>
        <v>O221014058297일반상품</v>
      </c>
      <c r="B4624" s="219" t="s">
        <v>8294</v>
      </c>
      <c r="C4624" s="219" t="s">
        <v>8023</v>
      </c>
      <c r="D4624" s="219" t="s">
        <v>8065</v>
      </c>
      <c r="E4624" s="219" t="s">
        <v>7714</v>
      </c>
      <c r="F4624" s="219" t="s">
        <v>6394</v>
      </c>
      <c r="G4624" s="219" t="s">
        <v>7871</v>
      </c>
      <c r="H4624" s="219" t="s">
        <v>5990</v>
      </c>
      <c r="I4624" s="220" t="s">
        <v>9027</v>
      </c>
      <c r="J4624" s="221">
        <v>9270</v>
      </c>
      <c r="K4624" s="221">
        <v>1</v>
      </c>
      <c r="L4624" s="221">
        <v>9270</v>
      </c>
    </row>
    <row r="4625" spans="1:12" s="167" customFormat="1">
      <c r="A4625" s="218" t="str">
        <f t="shared" si="32"/>
        <v>O221014058297일반상품</v>
      </c>
      <c r="B4625" s="219" t="s">
        <v>8294</v>
      </c>
      <c r="C4625" s="219" t="s">
        <v>8023</v>
      </c>
      <c r="D4625" s="219" t="s">
        <v>8065</v>
      </c>
      <c r="E4625" s="219" t="s">
        <v>7714</v>
      </c>
      <c r="F4625" s="219" t="s">
        <v>6394</v>
      </c>
      <c r="G4625" s="219" t="s">
        <v>7871</v>
      </c>
      <c r="H4625" s="219" t="s">
        <v>5990</v>
      </c>
      <c r="I4625" s="220" t="s">
        <v>8698</v>
      </c>
      <c r="J4625" s="221">
        <v>7300</v>
      </c>
      <c r="K4625" s="221">
        <v>1</v>
      </c>
      <c r="L4625" s="221">
        <v>7300</v>
      </c>
    </row>
    <row r="4626" spans="1:12" s="167" customFormat="1">
      <c r="A4626" s="218" t="str">
        <f t="shared" si="32"/>
        <v>O221014058297일반상품</v>
      </c>
      <c r="B4626" s="219" t="s">
        <v>8294</v>
      </c>
      <c r="C4626" s="219" t="s">
        <v>8023</v>
      </c>
      <c r="D4626" s="219" t="s">
        <v>8065</v>
      </c>
      <c r="E4626" s="219" t="s">
        <v>7714</v>
      </c>
      <c r="F4626" s="219" t="s">
        <v>6394</v>
      </c>
      <c r="G4626" s="219" t="s">
        <v>7871</v>
      </c>
      <c r="H4626" s="219" t="s">
        <v>5990</v>
      </c>
      <c r="I4626" s="220" t="s">
        <v>8648</v>
      </c>
      <c r="J4626" s="221">
        <v>17200</v>
      </c>
      <c r="K4626" s="221">
        <v>1</v>
      </c>
      <c r="L4626" s="221">
        <v>17200</v>
      </c>
    </row>
    <row r="4627" spans="1:12" s="167" customFormat="1">
      <c r="A4627" s="218" t="str">
        <f t="shared" si="32"/>
        <v>O221014058297일반상품</v>
      </c>
      <c r="B4627" s="219" t="s">
        <v>8294</v>
      </c>
      <c r="C4627" s="219" t="s">
        <v>8023</v>
      </c>
      <c r="D4627" s="219" t="s">
        <v>8065</v>
      </c>
      <c r="E4627" s="219" t="s">
        <v>7714</v>
      </c>
      <c r="F4627" s="219" t="s">
        <v>6394</v>
      </c>
      <c r="G4627" s="219" t="s">
        <v>7871</v>
      </c>
      <c r="H4627" s="219" t="s">
        <v>5990</v>
      </c>
      <c r="I4627" s="220" t="s">
        <v>8723</v>
      </c>
      <c r="J4627" s="221">
        <v>3070</v>
      </c>
      <c r="K4627" s="221">
        <v>1</v>
      </c>
      <c r="L4627" s="221">
        <v>3070</v>
      </c>
    </row>
    <row r="4628" spans="1:12" s="167" customFormat="1">
      <c r="A4628" s="218" t="str">
        <f t="shared" si="32"/>
        <v>O221014058297일반상품</v>
      </c>
      <c r="B4628" s="219" t="s">
        <v>8294</v>
      </c>
      <c r="C4628" s="219" t="s">
        <v>8023</v>
      </c>
      <c r="D4628" s="219" t="s">
        <v>8065</v>
      </c>
      <c r="E4628" s="219" t="s">
        <v>7714</v>
      </c>
      <c r="F4628" s="219" t="s">
        <v>6394</v>
      </c>
      <c r="G4628" s="219" t="s">
        <v>7871</v>
      </c>
      <c r="H4628" s="219" t="s">
        <v>5990</v>
      </c>
      <c r="I4628" s="220" t="s">
        <v>7925</v>
      </c>
      <c r="J4628" s="221">
        <v>1400</v>
      </c>
      <c r="K4628" s="221">
        <v>1</v>
      </c>
      <c r="L4628" s="221">
        <v>1400</v>
      </c>
    </row>
    <row r="4629" spans="1:12" s="167" customFormat="1">
      <c r="A4629" s="218" t="str">
        <f t="shared" si="32"/>
        <v>O221014058297일반상품</v>
      </c>
      <c r="B4629" s="219" t="s">
        <v>8294</v>
      </c>
      <c r="C4629" s="219" t="s">
        <v>8023</v>
      </c>
      <c r="D4629" s="219" t="s">
        <v>8065</v>
      </c>
      <c r="E4629" s="219" t="s">
        <v>7714</v>
      </c>
      <c r="F4629" s="219" t="s">
        <v>6394</v>
      </c>
      <c r="G4629" s="219" t="s">
        <v>7871</v>
      </c>
      <c r="H4629" s="219" t="s">
        <v>5990</v>
      </c>
      <c r="I4629" s="220" t="s">
        <v>8853</v>
      </c>
      <c r="J4629" s="221">
        <v>5430</v>
      </c>
      <c r="K4629" s="221">
        <v>1</v>
      </c>
      <c r="L4629" s="221">
        <v>5430</v>
      </c>
    </row>
    <row r="4630" spans="1:12" s="167" customFormat="1">
      <c r="A4630" s="218" t="str">
        <f t="shared" si="32"/>
        <v>O221014058297일반상품</v>
      </c>
      <c r="B4630" s="219" t="s">
        <v>8294</v>
      </c>
      <c r="C4630" s="219" t="s">
        <v>8023</v>
      </c>
      <c r="D4630" s="219" t="s">
        <v>8065</v>
      </c>
      <c r="E4630" s="219" t="s">
        <v>7714</v>
      </c>
      <c r="F4630" s="219" t="s">
        <v>6394</v>
      </c>
      <c r="G4630" s="219" t="s">
        <v>7871</v>
      </c>
      <c r="H4630" s="219" t="s">
        <v>5990</v>
      </c>
      <c r="I4630" s="220" t="s">
        <v>8667</v>
      </c>
      <c r="J4630" s="221">
        <v>2800</v>
      </c>
      <c r="K4630" s="221">
        <v>1</v>
      </c>
      <c r="L4630" s="221">
        <v>2800</v>
      </c>
    </row>
    <row r="4631" spans="1:12" s="167" customFormat="1">
      <c r="A4631" s="218" t="str">
        <f t="shared" si="32"/>
        <v>O221014058297일반상품</v>
      </c>
      <c r="B4631" s="219" t="s">
        <v>8294</v>
      </c>
      <c r="C4631" s="219" t="s">
        <v>8023</v>
      </c>
      <c r="D4631" s="219" t="s">
        <v>8065</v>
      </c>
      <c r="E4631" s="219" t="s">
        <v>7714</v>
      </c>
      <c r="F4631" s="219" t="s">
        <v>6394</v>
      </c>
      <c r="G4631" s="219" t="s">
        <v>7871</v>
      </c>
      <c r="H4631" s="219" t="s">
        <v>5990</v>
      </c>
      <c r="I4631" s="220" t="s">
        <v>8537</v>
      </c>
      <c r="J4631" s="221">
        <v>4980</v>
      </c>
      <c r="K4631" s="221">
        <v>1</v>
      </c>
      <c r="L4631" s="221">
        <v>4980</v>
      </c>
    </row>
    <row r="4632" spans="1:12" s="167" customFormat="1">
      <c r="A4632" s="218" t="str">
        <f t="shared" si="32"/>
        <v>O221014058297일반상품</v>
      </c>
      <c r="B4632" s="219" t="s">
        <v>8294</v>
      </c>
      <c r="C4632" s="219" t="s">
        <v>8023</v>
      </c>
      <c r="D4632" s="219" t="s">
        <v>8065</v>
      </c>
      <c r="E4632" s="219" t="s">
        <v>7714</v>
      </c>
      <c r="F4632" s="219" t="s">
        <v>6394</v>
      </c>
      <c r="G4632" s="219" t="s">
        <v>7871</v>
      </c>
      <c r="H4632" s="219" t="s">
        <v>5990</v>
      </c>
      <c r="I4632" s="220" t="s">
        <v>8707</v>
      </c>
      <c r="J4632" s="221">
        <v>2200</v>
      </c>
      <c r="K4632" s="221">
        <v>1</v>
      </c>
      <c r="L4632" s="221">
        <v>2200</v>
      </c>
    </row>
    <row r="4633" spans="1:12" s="167" customFormat="1">
      <c r="A4633" s="218" t="str">
        <f t="shared" si="32"/>
        <v>O221014058297일반상품</v>
      </c>
      <c r="B4633" s="219" t="s">
        <v>8294</v>
      </c>
      <c r="C4633" s="219" t="s">
        <v>8023</v>
      </c>
      <c r="D4633" s="219" t="s">
        <v>8065</v>
      </c>
      <c r="E4633" s="219" t="s">
        <v>7714</v>
      </c>
      <c r="F4633" s="219" t="s">
        <v>6394</v>
      </c>
      <c r="G4633" s="219" t="s">
        <v>7871</v>
      </c>
      <c r="H4633" s="219" t="s">
        <v>5990</v>
      </c>
      <c r="I4633" s="220" t="s">
        <v>8797</v>
      </c>
      <c r="J4633" s="221">
        <v>1170</v>
      </c>
      <c r="K4633" s="221">
        <v>5</v>
      </c>
      <c r="L4633" s="221">
        <v>5850</v>
      </c>
    </row>
    <row r="4634" spans="1:12" s="167" customFormat="1">
      <c r="A4634" s="218" t="str">
        <f t="shared" si="32"/>
        <v>O221014058297일반상품</v>
      </c>
      <c r="B4634" s="219" t="s">
        <v>8294</v>
      </c>
      <c r="C4634" s="219" t="s">
        <v>8023</v>
      </c>
      <c r="D4634" s="219" t="s">
        <v>8065</v>
      </c>
      <c r="E4634" s="219" t="s">
        <v>7714</v>
      </c>
      <c r="F4634" s="219" t="s">
        <v>6394</v>
      </c>
      <c r="G4634" s="219" t="s">
        <v>7871</v>
      </c>
      <c r="H4634" s="219" t="s">
        <v>5990</v>
      </c>
      <c r="I4634" s="220" t="s">
        <v>7288</v>
      </c>
      <c r="J4634" s="221">
        <v>900</v>
      </c>
      <c r="K4634" s="221">
        <v>9</v>
      </c>
      <c r="L4634" s="221">
        <v>8100</v>
      </c>
    </row>
    <row r="4635" spans="1:12" s="167" customFormat="1">
      <c r="A4635" s="218" t="str">
        <f t="shared" si="32"/>
        <v>O221014058297일반상품</v>
      </c>
      <c r="B4635" s="219" t="s">
        <v>8294</v>
      </c>
      <c r="C4635" s="219" t="s">
        <v>8023</v>
      </c>
      <c r="D4635" s="219" t="s">
        <v>8065</v>
      </c>
      <c r="E4635" s="219" t="s">
        <v>7714</v>
      </c>
      <c r="F4635" s="219" t="s">
        <v>6394</v>
      </c>
      <c r="G4635" s="219" t="s">
        <v>7871</v>
      </c>
      <c r="H4635" s="219" t="s">
        <v>5990</v>
      </c>
      <c r="I4635" s="220" t="s">
        <v>8069</v>
      </c>
      <c r="J4635" s="221">
        <v>2700</v>
      </c>
      <c r="K4635" s="221">
        <v>1</v>
      </c>
      <c r="L4635" s="221">
        <v>2700</v>
      </c>
    </row>
    <row r="4636" spans="1:12" s="167" customFormat="1">
      <c r="A4636" s="218" t="str">
        <f t="shared" si="32"/>
        <v>O221014058297일반상품</v>
      </c>
      <c r="B4636" s="219" t="s">
        <v>8294</v>
      </c>
      <c r="C4636" s="219" t="s">
        <v>8023</v>
      </c>
      <c r="D4636" s="219" t="s">
        <v>8065</v>
      </c>
      <c r="E4636" s="219" t="s">
        <v>7714</v>
      </c>
      <c r="F4636" s="219" t="s">
        <v>6394</v>
      </c>
      <c r="G4636" s="219" t="s">
        <v>7871</v>
      </c>
      <c r="H4636" s="219" t="s">
        <v>5990</v>
      </c>
      <c r="I4636" s="220" t="s">
        <v>9028</v>
      </c>
      <c r="J4636" s="221">
        <v>2900</v>
      </c>
      <c r="K4636" s="221">
        <v>1</v>
      </c>
      <c r="L4636" s="221">
        <v>2900</v>
      </c>
    </row>
    <row r="4637" spans="1:12" s="167" customFormat="1">
      <c r="A4637" s="218" t="str">
        <f t="shared" si="32"/>
        <v>O221014058297일반상품</v>
      </c>
      <c r="B4637" s="219" t="s">
        <v>8294</v>
      </c>
      <c r="C4637" s="219" t="s">
        <v>8023</v>
      </c>
      <c r="D4637" s="219" t="s">
        <v>8065</v>
      </c>
      <c r="E4637" s="219" t="s">
        <v>7714</v>
      </c>
      <c r="F4637" s="219" t="s">
        <v>6394</v>
      </c>
      <c r="G4637" s="219" t="s">
        <v>7871</v>
      </c>
      <c r="H4637" s="219" t="s">
        <v>5990</v>
      </c>
      <c r="I4637" s="220" t="s">
        <v>8822</v>
      </c>
      <c r="J4637" s="221">
        <v>3610</v>
      </c>
      <c r="K4637" s="221">
        <v>1</v>
      </c>
      <c r="L4637" s="221">
        <v>3610</v>
      </c>
    </row>
    <row r="4638" spans="1:12" s="167" customFormat="1">
      <c r="A4638" s="218" t="str">
        <f t="shared" si="32"/>
        <v>O221014058297일반상품</v>
      </c>
      <c r="B4638" s="219" t="s">
        <v>8294</v>
      </c>
      <c r="C4638" s="219" t="s">
        <v>8023</v>
      </c>
      <c r="D4638" s="219" t="s">
        <v>8065</v>
      </c>
      <c r="E4638" s="219" t="s">
        <v>7714</v>
      </c>
      <c r="F4638" s="219" t="s">
        <v>6394</v>
      </c>
      <c r="G4638" s="219" t="s">
        <v>7871</v>
      </c>
      <c r="H4638" s="219" t="s">
        <v>5990</v>
      </c>
      <c r="I4638" s="220" t="s">
        <v>8645</v>
      </c>
      <c r="J4638" s="221">
        <v>2350</v>
      </c>
      <c r="K4638" s="221">
        <v>2</v>
      </c>
      <c r="L4638" s="221">
        <v>4700</v>
      </c>
    </row>
    <row r="4639" spans="1:12" s="167" customFormat="1">
      <c r="A4639" s="218" t="str">
        <f t="shared" si="32"/>
        <v>O221014058297일반상품</v>
      </c>
      <c r="B4639" s="219" t="s">
        <v>8294</v>
      </c>
      <c r="C4639" s="219" t="s">
        <v>8023</v>
      </c>
      <c r="D4639" s="219" t="s">
        <v>8065</v>
      </c>
      <c r="E4639" s="219" t="s">
        <v>7714</v>
      </c>
      <c r="F4639" s="219" t="s">
        <v>6394</v>
      </c>
      <c r="G4639" s="219" t="s">
        <v>7871</v>
      </c>
      <c r="H4639" s="219" t="s">
        <v>5990</v>
      </c>
      <c r="I4639" s="220" t="s">
        <v>7294</v>
      </c>
      <c r="J4639" s="221">
        <v>4500</v>
      </c>
      <c r="K4639" s="221">
        <v>1</v>
      </c>
      <c r="L4639" s="221">
        <v>4500</v>
      </c>
    </row>
    <row r="4640" spans="1:12" s="167" customFormat="1">
      <c r="A4640" s="218" t="str">
        <f t="shared" si="32"/>
        <v>O221014058297일반상품</v>
      </c>
      <c r="B4640" s="219" t="s">
        <v>8294</v>
      </c>
      <c r="C4640" s="219" t="s">
        <v>8023</v>
      </c>
      <c r="D4640" s="219" t="s">
        <v>8065</v>
      </c>
      <c r="E4640" s="219" t="s">
        <v>7714</v>
      </c>
      <c r="F4640" s="219" t="s">
        <v>6394</v>
      </c>
      <c r="G4640" s="219" t="s">
        <v>7871</v>
      </c>
      <c r="H4640" s="219" t="s">
        <v>5990</v>
      </c>
      <c r="I4640" s="220" t="s">
        <v>8842</v>
      </c>
      <c r="J4640" s="221">
        <v>7440</v>
      </c>
      <c r="K4640" s="221">
        <v>1</v>
      </c>
      <c r="L4640" s="221">
        <v>7440</v>
      </c>
    </row>
    <row r="4641" spans="1:12" s="167" customFormat="1">
      <c r="A4641" s="218" t="str">
        <f t="shared" si="32"/>
        <v>O221014058297일반상품</v>
      </c>
      <c r="B4641" s="219" t="s">
        <v>8294</v>
      </c>
      <c r="C4641" s="219" t="s">
        <v>8023</v>
      </c>
      <c r="D4641" s="219" t="s">
        <v>8065</v>
      </c>
      <c r="E4641" s="219" t="s">
        <v>7714</v>
      </c>
      <c r="F4641" s="219" t="s">
        <v>6394</v>
      </c>
      <c r="G4641" s="219" t="s">
        <v>7871</v>
      </c>
      <c r="H4641" s="219" t="s">
        <v>5990</v>
      </c>
      <c r="I4641" s="220" t="s">
        <v>8406</v>
      </c>
      <c r="J4641" s="221">
        <v>1090</v>
      </c>
      <c r="K4641" s="221">
        <v>4</v>
      </c>
      <c r="L4641" s="221">
        <v>4360</v>
      </c>
    </row>
    <row r="4642" spans="1:12" s="167" customFormat="1">
      <c r="A4642" s="218" t="str">
        <f t="shared" si="32"/>
        <v>O221014058297일반상품</v>
      </c>
      <c r="B4642" s="219" t="s">
        <v>8294</v>
      </c>
      <c r="C4642" s="219" t="s">
        <v>8023</v>
      </c>
      <c r="D4642" s="219" t="s">
        <v>8065</v>
      </c>
      <c r="E4642" s="219" t="s">
        <v>7714</v>
      </c>
      <c r="F4642" s="219" t="s">
        <v>6394</v>
      </c>
      <c r="G4642" s="219" t="s">
        <v>7871</v>
      </c>
      <c r="H4642" s="219" t="s">
        <v>5990</v>
      </c>
      <c r="I4642" s="220" t="s">
        <v>8335</v>
      </c>
      <c r="J4642" s="221">
        <v>1080</v>
      </c>
      <c r="K4642" s="221">
        <v>5</v>
      </c>
      <c r="L4642" s="221">
        <v>5400</v>
      </c>
    </row>
    <row r="4643" spans="1:12" s="167" customFormat="1">
      <c r="A4643" s="218" t="str">
        <f t="shared" si="32"/>
        <v>O221014058297일반상품</v>
      </c>
      <c r="B4643" s="219" t="s">
        <v>8294</v>
      </c>
      <c r="C4643" s="219" t="s">
        <v>8023</v>
      </c>
      <c r="D4643" s="219" t="s">
        <v>8065</v>
      </c>
      <c r="E4643" s="219" t="s">
        <v>7714</v>
      </c>
      <c r="F4643" s="219" t="s">
        <v>6394</v>
      </c>
      <c r="G4643" s="219" t="s">
        <v>7871</v>
      </c>
      <c r="H4643" s="219" t="s">
        <v>5990</v>
      </c>
      <c r="I4643" s="220" t="s">
        <v>8991</v>
      </c>
      <c r="J4643" s="221">
        <v>20000</v>
      </c>
      <c r="K4643" s="221">
        <v>1</v>
      </c>
      <c r="L4643" s="221">
        <v>20000</v>
      </c>
    </row>
    <row r="4644" spans="1:12" s="167" customFormat="1">
      <c r="A4644" s="218" t="str">
        <f t="shared" si="32"/>
        <v>O221014058297일반상품</v>
      </c>
      <c r="B4644" s="219" t="s">
        <v>8294</v>
      </c>
      <c r="C4644" s="219" t="s">
        <v>8023</v>
      </c>
      <c r="D4644" s="219" t="s">
        <v>8065</v>
      </c>
      <c r="E4644" s="219" t="s">
        <v>7714</v>
      </c>
      <c r="F4644" s="219" t="s">
        <v>6394</v>
      </c>
      <c r="G4644" s="219" t="s">
        <v>7871</v>
      </c>
      <c r="H4644" s="219" t="s">
        <v>5990</v>
      </c>
      <c r="I4644" s="220" t="s">
        <v>7257</v>
      </c>
      <c r="J4644" s="221">
        <v>17360</v>
      </c>
      <c r="K4644" s="221">
        <v>1</v>
      </c>
      <c r="L4644" s="221">
        <v>17360</v>
      </c>
    </row>
    <row r="4645" spans="1:12" s="167" customFormat="1">
      <c r="A4645" s="218" t="str">
        <f t="shared" si="32"/>
        <v>O221014058297일반상품</v>
      </c>
      <c r="B4645" s="219" t="s">
        <v>8294</v>
      </c>
      <c r="C4645" s="219" t="s">
        <v>8023</v>
      </c>
      <c r="D4645" s="219" t="s">
        <v>8065</v>
      </c>
      <c r="E4645" s="219" t="s">
        <v>7714</v>
      </c>
      <c r="F4645" s="219" t="s">
        <v>6394</v>
      </c>
      <c r="G4645" s="219" t="s">
        <v>7871</v>
      </c>
      <c r="H4645" s="219" t="s">
        <v>5990</v>
      </c>
      <c r="I4645" s="220" t="s">
        <v>8392</v>
      </c>
      <c r="J4645" s="221">
        <v>3720</v>
      </c>
      <c r="K4645" s="221">
        <v>1</v>
      </c>
      <c r="L4645" s="221">
        <v>3720</v>
      </c>
    </row>
    <row r="4646" spans="1:12" s="167" customFormat="1">
      <c r="A4646" s="218" t="str">
        <f t="shared" si="32"/>
        <v>O221014058297일반상품</v>
      </c>
      <c r="B4646" s="219" t="s">
        <v>8294</v>
      </c>
      <c r="C4646" s="219" t="s">
        <v>8023</v>
      </c>
      <c r="D4646" s="219" t="s">
        <v>8065</v>
      </c>
      <c r="E4646" s="219" t="s">
        <v>7714</v>
      </c>
      <c r="F4646" s="219" t="s">
        <v>6394</v>
      </c>
      <c r="G4646" s="219" t="s">
        <v>7871</v>
      </c>
      <c r="H4646" s="219" t="s">
        <v>5990</v>
      </c>
      <c r="I4646" s="220" t="s">
        <v>8380</v>
      </c>
      <c r="J4646" s="221">
        <v>4450</v>
      </c>
      <c r="K4646" s="221">
        <v>1</v>
      </c>
      <c r="L4646" s="221">
        <v>4450</v>
      </c>
    </row>
    <row r="4647" spans="1:12" s="167" customFormat="1">
      <c r="A4647" s="218" t="str">
        <f t="shared" si="32"/>
        <v>O221014058297일반상품</v>
      </c>
      <c r="B4647" s="219" t="s">
        <v>8294</v>
      </c>
      <c r="C4647" s="219" t="s">
        <v>8023</v>
      </c>
      <c r="D4647" s="219" t="s">
        <v>8065</v>
      </c>
      <c r="E4647" s="219" t="s">
        <v>7714</v>
      </c>
      <c r="F4647" s="219" t="s">
        <v>6394</v>
      </c>
      <c r="G4647" s="219" t="s">
        <v>7871</v>
      </c>
      <c r="H4647" s="219" t="s">
        <v>5990</v>
      </c>
      <c r="I4647" s="220" t="s">
        <v>8730</v>
      </c>
      <c r="J4647" s="221">
        <v>5000</v>
      </c>
      <c r="K4647" s="221">
        <v>1</v>
      </c>
      <c r="L4647" s="221">
        <v>5000</v>
      </c>
    </row>
    <row r="4648" spans="1:12" s="167" customFormat="1">
      <c r="A4648" s="218" t="str">
        <f t="shared" si="32"/>
        <v>O221014058297일반상품</v>
      </c>
      <c r="B4648" s="219" t="s">
        <v>8294</v>
      </c>
      <c r="C4648" s="219" t="s">
        <v>8023</v>
      </c>
      <c r="D4648" s="219" t="s">
        <v>8065</v>
      </c>
      <c r="E4648" s="219" t="s">
        <v>7714</v>
      </c>
      <c r="F4648" s="219" t="s">
        <v>6394</v>
      </c>
      <c r="G4648" s="219" t="s">
        <v>7871</v>
      </c>
      <c r="H4648" s="219" t="s">
        <v>5990</v>
      </c>
      <c r="I4648" s="220" t="s">
        <v>7243</v>
      </c>
      <c r="J4648" s="221">
        <v>6770</v>
      </c>
      <c r="K4648" s="221">
        <v>1</v>
      </c>
      <c r="L4648" s="221">
        <v>6770</v>
      </c>
    </row>
    <row r="4649" spans="1:12" s="167" customFormat="1">
      <c r="A4649" s="218" t="str">
        <f t="shared" si="32"/>
        <v>O221014058297일반상품</v>
      </c>
      <c r="B4649" s="219" t="s">
        <v>8294</v>
      </c>
      <c r="C4649" s="219" t="s">
        <v>8023</v>
      </c>
      <c r="D4649" s="219" t="s">
        <v>8065</v>
      </c>
      <c r="E4649" s="219" t="s">
        <v>7714</v>
      </c>
      <c r="F4649" s="219" t="s">
        <v>6394</v>
      </c>
      <c r="G4649" s="219" t="s">
        <v>7871</v>
      </c>
      <c r="H4649" s="219" t="s">
        <v>5990</v>
      </c>
      <c r="I4649" s="220" t="s">
        <v>8407</v>
      </c>
      <c r="J4649" s="221">
        <v>1200</v>
      </c>
      <c r="K4649" s="221">
        <v>6</v>
      </c>
      <c r="L4649" s="221">
        <v>7200</v>
      </c>
    </row>
    <row r="4650" spans="1:12" s="167" customFormat="1">
      <c r="A4650" s="218" t="str">
        <f t="shared" si="32"/>
        <v>O221014058297일반상품</v>
      </c>
      <c r="B4650" s="219" t="s">
        <v>8294</v>
      </c>
      <c r="C4650" s="219" t="s">
        <v>8023</v>
      </c>
      <c r="D4650" s="219" t="s">
        <v>8065</v>
      </c>
      <c r="E4650" s="219" t="s">
        <v>7714</v>
      </c>
      <c r="F4650" s="219" t="s">
        <v>6394</v>
      </c>
      <c r="G4650" s="219" t="s">
        <v>7871</v>
      </c>
      <c r="H4650" s="219" t="s">
        <v>5990</v>
      </c>
      <c r="I4650" s="220" t="s">
        <v>7208</v>
      </c>
      <c r="J4650" s="221">
        <v>3600</v>
      </c>
      <c r="K4650" s="221">
        <v>1</v>
      </c>
      <c r="L4650" s="221">
        <v>3600</v>
      </c>
    </row>
    <row r="4651" spans="1:12" s="167" customFormat="1">
      <c r="A4651" s="218" t="str">
        <f t="shared" si="32"/>
        <v>O221014058297일반상품</v>
      </c>
      <c r="B4651" s="219" t="s">
        <v>8294</v>
      </c>
      <c r="C4651" s="219" t="s">
        <v>8023</v>
      </c>
      <c r="D4651" s="219" t="s">
        <v>8065</v>
      </c>
      <c r="E4651" s="219" t="s">
        <v>7714</v>
      </c>
      <c r="F4651" s="219" t="s">
        <v>6394</v>
      </c>
      <c r="G4651" s="219" t="s">
        <v>7871</v>
      </c>
      <c r="H4651" s="219" t="s">
        <v>5990</v>
      </c>
      <c r="I4651" s="220" t="s">
        <v>8492</v>
      </c>
      <c r="J4651" s="221">
        <v>4200</v>
      </c>
      <c r="K4651" s="221">
        <v>1</v>
      </c>
      <c r="L4651" s="221">
        <v>4200</v>
      </c>
    </row>
    <row r="4652" spans="1:12" s="167" customFormat="1">
      <c r="A4652" s="218" t="str">
        <f t="shared" si="32"/>
        <v>O221014058297일반상품</v>
      </c>
      <c r="B4652" s="219" t="s">
        <v>8294</v>
      </c>
      <c r="C4652" s="219" t="s">
        <v>8023</v>
      </c>
      <c r="D4652" s="219" t="s">
        <v>8065</v>
      </c>
      <c r="E4652" s="219" t="s">
        <v>7714</v>
      </c>
      <c r="F4652" s="219" t="s">
        <v>6394</v>
      </c>
      <c r="G4652" s="219" t="s">
        <v>7871</v>
      </c>
      <c r="H4652" s="219" t="s">
        <v>5990</v>
      </c>
      <c r="I4652" s="220" t="s">
        <v>8338</v>
      </c>
      <c r="J4652" s="221">
        <v>3700</v>
      </c>
      <c r="K4652" s="221">
        <v>1</v>
      </c>
      <c r="L4652" s="221">
        <v>3700</v>
      </c>
    </row>
    <row r="4653" spans="1:12" s="167" customFormat="1">
      <c r="A4653" s="218" t="str">
        <f t="shared" si="32"/>
        <v>O221014058296일반상품</v>
      </c>
      <c r="B4653" s="219" t="s">
        <v>8295</v>
      </c>
      <c r="C4653" s="219" t="s">
        <v>8023</v>
      </c>
      <c r="D4653" s="219" t="s">
        <v>8065</v>
      </c>
      <c r="E4653" s="219" t="s">
        <v>7707</v>
      </c>
      <c r="F4653" s="219" t="s">
        <v>7718</v>
      </c>
      <c r="G4653" s="219" t="s">
        <v>7880</v>
      </c>
      <c r="H4653" s="219" t="s">
        <v>5990</v>
      </c>
      <c r="I4653" s="220" t="s">
        <v>8898</v>
      </c>
      <c r="J4653" s="221">
        <v>9900</v>
      </c>
      <c r="K4653" s="221">
        <v>4</v>
      </c>
      <c r="L4653" s="221">
        <v>39600</v>
      </c>
    </row>
    <row r="4654" spans="1:12" s="167" customFormat="1">
      <c r="A4654" s="218" t="str">
        <f t="shared" si="32"/>
        <v>O221014058296일반상품</v>
      </c>
      <c r="B4654" s="219" t="s">
        <v>8295</v>
      </c>
      <c r="C4654" s="219" t="s">
        <v>8023</v>
      </c>
      <c r="D4654" s="219" t="s">
        <v>8065</v>
      </c>
      <c r="E4654" s="219" t="s">
        <v>7707</v>
      </c>
      <c r="F4654" s="219" t="s">
        <v>7718</v>
      </c>
      <c r="G4654" s="219" t="s">
        <v>7880</v>
      </c>
      <c r="H4654" s="219" t="s">
        <v>5990</v>
      </c>
      <c r="I4654" s="220" t="s">
        <v>7976</v>
      </c>
      <c r="J4654" s="221">
        <v>990</v>
      </c>
      <c r="K4654" s="221">
        <v>1</v>
      </c>
      <c r="L4654" s="221">
        <v>990</v>
      </c>
    </row>
    <row r="4655" spans="1:12" s="167" customFormat="1">
      <c r="A4655" s="218" t="str">
        <f t="shared" si="32"/>
        <v>O221014058296일반상품</v>
      </c>
      <c r="B4655" s="219" t="s">
        <v>8295</v>
      </c>
      <c r="C4655" s="219" t="s">
        <v>8023</v>
      </c>
      <c r="D4655" s="219" t="s">
        <v>8065</v>
      </c>
      <c r="E4655" s="219" t="s">
        <v>7707</v>
      </c>
      <c r="F4655" s="219" t="s">
        <v>7718</v>
      </c>
      <c r="G4655" s="219" t="s">
        <v>7880</v>
      </c>
      <c r="H4655" s="219" t="s">
        <v>5990</v>
      </c>
      <c r="I4655" s="220" t="s">
        <v>8325</v>
      </c>
      <c r="J4655" s="221">
        <v>2700</v>
      </c>
      <c r="K4655" s="221">
        <v>3</v>
      </c>
      <c r="L4655" s="221">
        <v>8100</v>
      </c>
    </row>
    <row r="4656" spans="1:12" s="167" customFormat="1">
      <c r="A4656" s="218" t="str">
        <f t="shared" si="32"/>
        <v>O221014058296일반상품</v>
      </c>
      <c r="B4656" s="219" t="s">
        <v>8295</v>
      </c>
      <c r="C4656" s="219" t="s">
        <v>8023</v>
      </c>
      <c r="D4656" s="219" t="s">
        <v>8065</v>
      </c>
      <c r="E4656" s="219" t="s">
        <v>7707</v>
      </c>
      <c r="F4656" s="219" t="s">
        <v>7718</v>
      </c>
      <c r="G4656" s="219" t="s">
        <v>7880</v>
      </c>
      <c r="H4656" s="219" t="s">
        <v>5990</v>
      </c>
      <c r="I4656" s="220" t="s">
        <v>7245</v>
      </c>
      <c r="J4656" s="221">
        <v>3250</v>
      </c>
      <c r="K4656" s="221">
        <v>1</v>
      </c>
      <c r="L4656" s="221">
        <v>3250</v>
      </c>
    </row>
    <row r="4657" spans="1:12" s="167" customFormat="1">
      <c r="A4657" s="218" t="str">
        <f t="shared" si="32"/>
        <v>O221014058296일반상품</v>
      </c>
      <c r="B4657" s="219" t="s">
        <v>8295</v>
      </c>
      <c r="C4657" s="219" t="s">
        <v>8023</v>
      </c>
      <c r="D4657" s="219" t="s">
        <v>8065</v>
      </c>
      <c r="E4657" s="219" t="s">
        <v>7707</v>
      </c>
      <c r="F4657" s="219" t="s">
        <v>7718</v>
      </c>
      <c r="G4657" s="219" t="s">
        <v>7880</v>
      </c>
      <c r="H4657" s="219" t="s">
        <v>5990</v>
      </c>
      <c r="I4657" s="220" t="s">
        <v>9029</v>
      </c>
      <c r="J4657" s="221">
        <v>9500</v>
      </c>
      <c r="K4657" s="221">
        <v>1</v>
      </c>
      <c r="L4657" s="221">
        <v>9500</v>
      </c>
    </row>
    <row r="4658" spans="1:12" s="167" customFormat="1">
      <c r="A4658" s="218" t="str">
        <f t="shared" si="32"/>
        <v>O221014058296일반상품</v>
      </c>
      <c r="B4658" s="219" t="s">
        <v>8295</v>
      </c>
      <c r="C4658" s="219" t="s">
        <v>8023</v>
      </c>
      <c r="D4658" s="219" t="s">
        <v>8065</v>
      </c>
      <c r="E4658" s="219" t="s">
        <v>7707</v>
      </c>
      <c r="F4658" s="219" t="s">
        <v>7718</v>
      </c>
      <c r="G4658" s="219" t="s">
        <v>7880</v>
      </c>
      <c r="H4658" s="219" t="s">
        <v>5990</v>
      </c>
      <c r="I4658" s="220" t="s">
        <v>9030</v>
      </c>
      <c r="J4658" s="221">
        <v>9500</v>
      </c>
      <c r="K4658" s="221">
        <v>1</v>
      </c>
      <c r="L4658" s="221">
        <v>9500</v>
      </c>
    </row>
    <row r="4659" spans="1:12" s="167" customFormat="1">
      <c r="A4659" s="218" t="str">
        <f t="shared" si="32"/>
        <v>O221014058296일반상품</v>
      </c>
      <c r="B4659" s="219" t="s">
        <v>8295</v>
      </c>
      <c r="C4659" s="219" t="s">
        <v>8023</v>
      </c>
      <c r="D4659" s="219" t="s">
        <v>8065</v>
      </c>
      <c r="E4659" s="219" t="s">
        <v>7707</v>
      </c>
      <c r="F4659" s="219" t="s">
        <v>7718</v>
      </c>
      <c r="G4659" s="219" t="s">
        <v>7880</v>
      </c>
      <c r="H4659" s="219" t="s">
        <v>5990</v>
      </c>
      <c r="I4659" s="220" t="s">
        <v>8875</v>
      </c>
      <c r="J4659" s="221">
        <v>5500</v>
      </c>
      <c r="K4659" s="221">
        <v>1</v>
      </c>
      <c r="L4659" s="221">
        <v>5500</v>
      </c>
    </row>
    <row r="4660" spans="1:12" s="167" customFormat="1">
      <c r="A4660" s="218" t="str">
        <f t="shared" si="32"/>
        <v>O221014058296일반상품</v>
      </c>
      <c r="B4660" s="219" t="s">
        <v>8295</v>
      </c>
      <c r="C4660" s="219" t="s">
        <v>8023</v>
      </c>
      <c r="D4660" s="219" t="s">
        <v>8065</v>
      </c>
      <c r="E4660" s="219" t="s">
        <v>7707</v>
      </c>
      <c r="F4660" s="219" t="s">
        <v>7718</v>
      </c>
      <c r="G4660" s="219" t="s">
        <v>7880</v>
      </c>
      <c r="H4660" s="219" t="s">
        <v>5990</v>
      </c>
      <c r="I4660" s="220" t="s">
        <v>8468</v>
      </c>
      <c r="J4660" s="221">
        <v>1100</v>
      </c>
      <c r="K4660" s="221">
        <v>1</v>
      </c>
      <c r="L4660" s="221">
        <v>1100</v>
      </c>
    </row>
    <row r="4661" spans="1:12" s="167" customFormat="1">
      <c r="A4661" s="218" t="str">
        <f t="shared" si="32"/>
        <v>O221014058296일반상품</v>
      </c>
      <c r="B4661" s="219" t="s">
        <v>8295</v>
      </c>
      <c r="C4661" s="219" t="s">
        <v>8023</v>
      </c>
      <c r="D4661" s="219" t="s">
        <v>8065</v>
      </c>
      <c r="E4661" s="219" t="s">
        <v>7707</v>
      </c>
      <c r="F4661" s="219" t="s">
        <v>7718</v>
      </c>
      <c r="G4661" s="219" t="s">
        <v>7880</v>
      </c>
      <c r="H4661" s="219" t="s">
        <v>5990</v>
      </c>
      <c r="I4661" s="220" t="s">
        <v>8706</v>
      </c>
      <c r="J4661" s="221">
        <v>5200</v>
      </c>
      <c r="K4661" s="221">
        <v>1</v>
      </c>
      <c r="L4661" s="221">
        <v>5200</v>
      </c>
    </row>
    <row r="4662" spans="1:12" s="167" customFormat="1">
      <c r="A4662" s="218" t="str">
        <f t="shared" si="32"/>
        <v>O221014058296일반상품</v>
      </c>
      <c r="B4662" s="219" t="s">
        <v>8295</v>
      </c>
      <c r="C4662" s="219" t="s">
        <v>8023</v>
      </c>
      <c r="D4662" s="219" t="s">
        <v>8065</v>
      </c>
      <c r="E4662" s="219" t="s">
        <v>7707</v>
      </c>
      <c r="F4662" s="219" t="s">
        <v>7718</v>
      </c>
      <c r="G4662" s="219" t="s">
        <v>7880</v>
      </c>
      <c r="H4662" s="219" t="s">
        <v>5990</v>
      </c>
      <c r="I4662" s="220" t="s">
        <v>8507</v>
      </c>
      <c r="J4662" s="221">
        <v>2800</v>
      </c>
      <c r="K4662" s="221">
        <v>2</v>
      </c>
      <c r="L4662" s="221">
        <v>5600</v>
      </c>
    </row>
    <row r="4663" spans="1:12" s="167" customFormat="1">
      <c r="A4663" s="218" t="str">
        <f t="shared" si="32"/>
        <v>O221014058296일반상품</v>
      </c>
      <c r="B4663" s="219" t="s">
        <v>8295</v>
      </c>
      <c r="C4663" s="219" t="s">
        <v>8023</v>
      </c>
      <c r="D4663" s="219" t="s">
        <v>8065</v>
      </c>
      <c r="E4663" s="219" t="s">
        <v>7707</v>
      </c>
      <c r="F4663" s="219" t="s">
        <v>7718</v>
      </c>
      <c r="G4663" s="219" t="s">
        <v>7880</v>
      </c>
      <c r="H4663" s="219" t="s">
        <v>5990</v>
      </c>
      <c r="I4663" s="220" t="s">
        <v>7220</v>
      </c>
      <c r="J4663" s="221">
        <v>670</v>
      </c>
      <c r="K4663" s="221">
        <v>1</v>
      </c>
      <c r="L4663" s="221">
        <v>670</v>
      </c>
    </row>
    <row r="4664" spans="1:12" s="167" customFormat="1">
      <c r="A4664" s="218" t="str">
        <f t="shared" si="32"/>
        <v>O221014058296일반상품</v>
      </c>
      <c r="B4664" s="219" t="s">
        <v>8295</v>
      </c>
      <c r="C4664" s="219" t="s">
        <v>8023</v>
      </c>
      <c r="D4664" s="219" t="s">
        <v>8065</v>
      </c>
      <c r="E4664" s="219" t="s">
        <v>7707</v>
      </c>
      <c r="F4664" s="219" t="s">
        <v>7718</v>
      </c>
      <c r="G4664" s="219" t="s">
        <v>7880</v>
      </c>
      <c r="H4664" s="219" t="s">
        <v>5990</v>
      </c>
      <c r="I4664" s="220" t="s">
        <v>8454</v>
      </c>
      <c r="J4664" s="221">
        <v>28700</v>
      </c>
      <c r="K4664" s="221">
        <v>3</v>
      </c>
      <c r="L4664" s="221">
        <v>86100</v>
      </c>
    </row>
    <row r="4665" spans="1:12" s="167" customFormat="1">
      <c r="A4665" s="218" t="str">
        <f t="shared" si="32"/>
        <v>O221014058296일반상품</v>
      </c>
      <c r="B4665" s="219" t="s">
        <v>8295</v>
      </c>
      <c r="C4665" s="219" t="s">
        <v>8023</v>
      </c>
      <c r="D4665" s="219" t="s">
        <v>8065</v>
      </c>
      <c r="E4665" s="219" t="s">
        <v>7707</v>
      </c>
      <c r="F4665" s="219" t="s">
        <v>7718</v>
      </c>
      <c r="G4665" s="219" t="s">
        <v>7880</v>
      </c>
      <c r="H4665" s="219" t="s">
        <v>5990</v>
      </c>
      <c r="I4665" s="220" t="s">
        <v>9031</v>
      </c>
      <c r="J4665" s="221">
        <v>41000</v>
      </c>
      <c r="K4665" s="221">
        <v>1</v>
      </c>
      <c r="L4665" s="221">
        <v>41000</v>
      </c>
    </row>
    <row r="4666" spans="1:12" s="167" customFormat="1">
      <c r="A4666" s="218" t="str">
        <f t="shared" si="32"/>
        <v>O221014058296일반상품</v>
      </c>
      <c r="B4666" s="219" t="s">
        <v>8295</v>
      </c>
      <c r="C4666" s="219" t="s">
        <v>8023</v>
      </c>
      <c r="D4666" s="219" t="s">
        <v>8065</v>
      </c>
      <c r="E4666" s="219" t="s">
        <v>7707</v>
      </c>
      <c r="F4666" s="219" t="s">
        <v>7718</v>
      </c>
      <c r="G4666" s="219" t="s">
        <v>7880</v>
      </c>
      <c r="H4666" s="219" t="s">
        <v>5990</v>
      </c>
      <c r="I4666" s="220" t="s">
        <v>8512</v>
      </c>
      <c r="J4666" s="221">
        <v>990</v>
      </c>
      <c r="K4666" s="221">
        <v>1</v>
      </c>
      <c r="L4666" s="221">
        <v>990</v>
      </c>
    </row>
    <row r="4667" spans="1:12" s="167" customFormat="1">
      <c r="A4667" s="218" t="str">
        <f t="shared" si="32"/>
        <v>O221014058296일반상품</v>
      </c>
      <c r="B4667" s="219" t="s">
        <v>8295</v>
      </c>
      <c r="C4667" s="219" t="s">
        <v>8023</v>
      </c>
      <c r="D4667" s="219" t="s">
        <v>8065</v>
      </c>
      <c r="E4667" s="219" t="s">
        <v>7707</v>
      </c>
      <c r="F4667" s="219" t="s">
        <v>7718</v>
      </c>
      <c r="G4667" s="219" t="s">
        <v>7880</v>
      </c>
      <c r="H4667" s="219" t="s">
        <v>5990</v>
      </c>
      <c r="I4667" s="220" t="s">
        <v>8394</v>
      </c>
      <c r="J4667" s="221">
        <v>1000</v>
      </c>
      <c r="K4667" s="221">
        <v>1</v>
      </c>
      <c r="L4667" s="221">
        <v>1000</v>
      </c>
    </row>
    <row r="4668" spans="1:12" s="167" customFormat="1">
      <c r="A4668" s="218" t="str">
        <f t="shared" si="32"/>
        <v>O221014058295일반상품</v>
      </c>
      <c r="B4668" s="219" t="s">
        <v>8296</v>
      </c>
      <c r="C4668" s="219" t="s">
        <v>8023</v>
      </c>
      <c r="D4668" s="219" t="s">
        <v>8065</v>
      </c>
      <c r="E4668" s="219" t="s">
        <v>7708</v>
      </c>
      <c r="F4668" s="219" t="s">
        <v>6394</v>
      </c>
      <c r="G4668" s="219" t="s">
        <v>7841</v>
      </c>
      <c r="H4668" s="219" t="s">
        <v>5990</v>
      </c>
      <c r="I4668" s="220" t="s">
        <v>8989</v>
      </c>
      <c r="J4668" s="221">
        <v>3800</v>
      </c>
      <c r="K4668" s="221">
        <v>2</v>
      </c>
      <c r="L4668" s="221">
        <v>7600</v>
      </c>
    </row>
    <row r="4669" spans="1:12" s="167" customFormat="1">
      <c r="A4669" s="218" t="str">
        <f t="shared" si="32"/>
        <v>O221014058295일반상품</v>
      </c>
      <c r="B4669" s="219" t="s">
        <v>8296</v>
      </c>
      <c r="C4669" s="219" t="s">
        <v>8023</v>
      </c>
      <c r="D4669" s="219" t="s">
        <v>8065</v>
      </c>
      <c r="E4669" s="219" t="s">
        <v>7708</v>
      </c>
      <c r="F4669" s="219" t="s">
        <v>6394</v>
      </c>
      <c r="G4669" s="219" t="s">
        <v>7841</v>
      </c>
      <c r="H4669" s="219" t="s">
        <v>5990</v>
      </c>
      <c r="I4669" s="220" t="s">
        <v>7250</v>
      </c>
      <c r="J4669" s="221">
        <v>11500</v>
      </c>
      <c r="K4669" s="221">
        <v>1</v>
      </c>
      <c r="L4669" s="221">
        <v>11500</v>
      </c>
    </row>
    <row r="4670" spans="1:12" s="167" customFormat="1">
      <c r="A4670" s="218" t="str">
        <f t="shared" si="32"/>
        <v>O221014058295일반상품</v>
      </c>
      <c r="B4670" s="219" t="s">
        <v>8296</v>
      </c>
      <c r="C4670" s="219" t="s">
        <v>8023</v>
      </c>
      <c r="D4670" s="219" t="s">
        <v>8065</v>
      </c>
      <c r="E4670" s="219" t="s">
        <v>7708</v>
      </c>
      <c r="F4670" s="219" t="s">
        <v>6394</v>
      </c>
      <c r="G4670" s="219" t="s">
        <v>7841</v>
      </c>
      <c r="H4670" s="219" t="s">
        <v>5990</v>
      </c>
      <c r="I4670" s="220" t="s">
        <v>8545</v>
      </c>
      <c r="J4670" s="221">
        <v>2910</v>
      </c>
      <c r="K4670" s="221">
        <v>3</v>
      </c>
      <c r="L4670" s="221">
        <v>8730</v>
      </c>
    </row>
    <row r="4671" spans="1:12" s="167" customFormat="1">
      <c r="A4671" s="218" t="str">
        <f t="shared" si="32"/>
        <v>O221014058295일반상품</v>
      </c>
      <c r="B4671" s="219" t="s">
        <v>8296</v>
      </c>
      <c r="C4671" s="219" t="s">
        <v>8023</v>
      </c>
      <c r="D4671" s="219" t="s">
        <v>8065</v>
      </c>
      <c r="E4671" s="219" t="s">
        <v>7708</v>
      </c>
      <c r="F4671" s="219" t="s">
        <v>6394</v>
      </c>
      <c r="G4671" s="219" t="s">
        <v>7841</v>
      </c>
      <c r="H4671" s="219" t="s">
        <v>5990</v>
      </c>
      <c r="I4671" s="220" t="s">
        <v>8547</v>
      </c>
      <c r="J4671" s="221">
        <v>2950</v>
      </c>
      <c r="K4671" s="221">
        <v>4</v>
      </c>
      <c r="L4671" s="221">
        <v>11800</v>
      </c>
    </row>
    <row r="4672" spans="1:12" s="167" customFormat="1">
      <c r="A4672" s="218" t="str">
        <f t="shared" si="32"/>
        <v>O221014058295일반상품</v>
      </c>
      <c r="B4672" s="219" t="s">
        <v>8296</v>
      </c>
      <c r="C4672" s="219" t="s">
        <v>8023</v>
      </c>
      <c r="D4672" s="219" t="s">
        <v>8065</v>
      </c>
      <c r="E4672" s="219" t="s">
        <v>7708</v>
      </c>
      <c r="F4672" s="219" t="s">
        <v>6394</v>
      </c>
      <c r="G4672" s="219" t="s">
        <v>7841</v>
      </c>
      <c r="H4672" s="219" t="s">
        <v>5990</v>
      </c>
      <c r="I4672" s="220" t="s">
        <v>8641</v>
      </c>
      <c r="J4672" s="221">
        <v>10680</v>
      </c>
      <c r="K4672" s="221">
        <v>1</v>
      </c>
      <c r="L4672" s="221">
        <v>10680</v>
      </c>
    </row>
    <row r="4673" spans="1:12" s="167" customFormat="1">
      <c r="A4673" s="218" t="str">
        <f t="shared" si="32"/>
        <v>O221014058295일반상품</v>
      </c>
      <c r="B4673" s="219" t="s">
        <v>8296</v>
      </c>
      <c r="C4673" s="219" t="s">
        <v>8023</v>
      </c>
      <c r="D4673" s="219" t="s">
        <v>8065</v>
      </c>
      <c r="E4673" s="219" t="s">
        <v>7708</v>
      </c>
      <c r="F4673" s="219" t="s">
        <v>6394</v>
      </c>
      <c r="G4673" s="219" t="s">
        <v>7841</v>
      </c>
      <c r="H4673" s="219" t="s">
        <v>5990</v>
      </c>
      <c r="I4673" s="220" t="s">
        <v>8350</v>
      </c>
      <c r="J4673" s="221">
        <v>2600</v>
      </c>
      <c r="K4673" s="221">
        <v>1</v>
      </c>
      <c r="L4673" s="221">
        <v>2600</v>
      </c>
    </row>
    <row r="4674" spans="1:12" s="167" customFormat="1">
      <c r="A4674" s="218" t="str">
        <f t="shared" si="32"/>
        <v>O221014058295일반상품</v>
      </c>
      <c r="B4674" s="219" t="s">
        <v>8296</v>
      </c>
      <c r="C4674" s="219" t="s">
        <v>8023</v>
      </c>
      <c r="D4674" s="219" t="s">
        <v>8065</v>
      </c>
      <c r="E4674" s="219" t="s">
        <v>7708</v>
      </c>
      <c r="F4674" s="219" t="s">
        <v>6394</v>
      </c>
      <c r="G4674" s="219" t="s">
        <v>7841</v>
      </c>
      <c r="H4674" s="219" t="s">
        <v>5990</v>
      </c>
      <c r="I4674" s="220" t="s">
        <v>7198</v>
      </c>
      <c r="J4674" s="221">
        <v>2850</v>
      </c>
      <c r="K4674" s="221">
        <v>4</v>
      </c>
      <c r="L4674" s="221">
        <v>11400</v>
      </c>
    </row>
    <row r="4675" spans="1:12" s="167" customFormat="1">
      <c r="A4675" s="218" t="str">
        <f t="shared" si="32"/>
        <v>O221014058295일반상품</v>
      </c>
      <c r="B4675" s="219" t="s">
        <v>8296</v>
      </c>
      <c r="C4675" s="219" t="s">
        <v>8023</v>
      </c>
      <c r="D4675" s="219" t="s">
        <v>8065</v>
      </c>
      <c r="E4675" s="219" t="s">
        <v>7708</v>
      </c>
      <c r="F4675" s="219" t="s">
        <v>6394</v>
      </c>
      <c r="G4675" s="219" t="s">
        <v>7841</v>
      </c>
      <c r="H4675" s="219" t="s">
        <v>5990</v>
      </c>
      <c r="I4675" s="220" t="s">
        <v>8627</v>
      </c>
      <c r="J4675" s="221">
        <v>9040</v>
      </c>
      <c r="K4675" s="221">
        <v>3</v>
      </c>
      <c r="L4675" s="221">
        <v>27120</v>
      </c>
    </row>
    <row r="4676" spans="1:12" s="167" customFormat="1">
      <c r="A4676" s="218" t="str">
        <f t="shared" si="32"/>
        <v>O221014058295일반상품</v>
      </c>
      <c r="B4676" s="219" t="s">
        <v>8296</v>
      </c>
      <c r="C4676" s="219" t="s">
        <v>8023</v>
      </c>
      <c r="D4676" s="219" t="s">
        <v>8065</v>
      </c>
      <c r="E4676" s="219" t="s">
        <v>7708</v>
      </c>
      <c r="F4676" s="219" t="s">
        <v>6394</v>
      </c>
      <c r="G4676" s="219" t="s">
        <v>7841</v>
      </c>
      <c r="H4676" s="219" t="s">
        <v>5990</v>
      </c>
      <c r="I4676" s="220" t="s">
        <v>8386</v>
      </c>
      <c r="J4676" s="221">
        <v>7880</v>
      </c>
      <c r="K4676" s="221">
        <v>2</v>
      </c>
      <c r="L4676" s="221">
        <v>15760</v>
      </c>
    </row>
    <row r="4677" spans="1:12" s="167" customFormat="1">
      <c r="A4677" s="218" t="str">
        <f t="shared" si="32"/>
        <v>O221014058295일반상품</v>
      </c>
      <c r="B4677" s="219" t="s">
        <v>8296</v>
      </c>
      <c r="C4677" s="219" t="s">
        <v>8023</v>
      </c>
      <c r="D4677" s="219" t="s">
        <v>8065</v>
      </c>
      <c r="E4677" s="219" t="s">
        <v>7708</v>
      </c>
      <c r="F4677" s="219" t="s">
        <v>6394</v>
      </c>
      <c r="G4677" s="219" t="s">
        <v>7841</v>
      </c>
      <c r="H4677" s="219" t="s">
        <v>5990</v>
      </c>
      <c r="I4677" s="220" t="s">
        <v>8664</v>
      </c>
      <c r="J4677" s="221">
        <v>8140</v>
      </c>
      <c r="K4677" s="221">
        <v>5</v>
      </c>
      <c r="L4677" s="221">
        <v>40700</v>
      </c>
    </row>
    <row r="4678" spans="1:12" s="167" customFormat="1">
      <c r="A4678" s="218" t="str">
        <f t="shared" si="32"/>
        <v>O221014058295일반상품</v>
      </c>
      <c r="B4678" s="219" t="s">
        <v>8296</v>
      </c>
      <c r="C4678" s="219" t="s">
        <v>8023</v>
      </c>
      <c r="D4678" s="219" t="s">
        <v>8065</v>
      </c>
      <c r="E4678" s="219" t="s">
        <v>7708</v>
      </c>
      <c r="F4678" s="219" t="s">
        <v>6394</v>
      </c>
      <c r="G4678" s="219" t="s">
        <v>7841</v>
      </c>
      <c r="H4678" s="219" t="s">
        <v>5990</v>
      </c>
      <c r="I4678" s="220" t="s">
        <v>7227</v>
      </c>
      <c r="J4678" s="221">
        <v>800</v>
      </c>
      <c r="K4678" s="221">
        <v>1</v>
      </c>
      <c r="L4678" s="221">
        <v>800</v>
      </c>
    </row>
    <row r="4679" spans="1:12" s="167" customFormat="1">
      <c r="A4679" s="218" t="str">
        <f t="shared" si="32"/>
        <v>O221014058295일반상품</v>
      </c>
      <c r="B4679" s="219" t="s">
        <v>8296</v>
      </c>
      <c r="C4679" s="219" t="s">
        <v>8023</v>
      </c>
      <c r="D4679" s="219" t="s">
        <v>8065</v>
      </c>
      <c r="E4679" s="219" t="s">
        <v>7708</v>
      </c>
      <c r="F4679" s="219" t="s">
        <v>6394</v>
      </c>
      <c r="G4679" s="219" t="s">
        <v>7841</v>
      </c>
      <c r="H4679" s="219" t="s">
        <v>5990</v>
      </c>
      <c r="I4679" s="220" t="s">
        <v>7228</v>
      </c>
      <c r="J4679" s="221">
        <v>1250</v>
      </c>
      <c r="K4679" s="221">
        <v>3</v>
      </c>
      <c r="L4679" s="221">
        <v>3750</v>
      </c>
    </row>
    <row r="4680" spans="1:12" s="167" customFormat="1">
      <c r="A4680" s="218" t="str">
        <f t="shared" si="32"/>
        <v>O221014058295일반상품</v>
      </c>
      <c r="B4680" s="219" t="s">
        <v>8296</v>
      </c>
      <c r="C4680" s="219" t="s">
        <v>8023</v>
      </c>
      <c r="D4680" s="219" t="s">
        <v>8065</v>
      </c>
      <c r="E4680" s="219" t="s">
        <v>7708</v>
      </c>
      <c r="F4680" s="219" t="s">
        <v>6394</v>
      </c>
      <c r="G4680" s="219" t="s">
        <v>7841</v>
      </c>
      <c r="H4680" s="219" t="s">
        <v>5990</v>
      </c>
      <c r="I4680" s="220" t="s">
        <v>8979</v>
      </c>
      <c r="J4680" s="221">
        <v>49300</v>
      </c>
      <c r="K4680" s="221">
        <v>1</v>
      </c>
      <c r="L4680" s="221">
        <v>49300</v>
      </c>
    </row>
    <row r="4681" spans="1:12" s="167" customFormat="1">
      <c r="A4681" s="218" t="str">
        <f t="shared" si="32"/>
        <v>O221014058295일반상품</v>
      </c>
      <c r="B4681" s="219" t="s">
        <v>8296</v>
      </c>
      <c r="C4681" s="219" t="s">
        <v>8023</v>
      </c>
      <c r="D4681" s="219" t="s">
        <v>8065</v>
      </c>
      <c r="E4681" s="219" t="s">
        <v>7708</v>
      </c>
      <c r="F4681" s="219" t="s">
        <v>6394</v>
      </c>
      <c r="G4681" s="219" t="s">
        <v>7841</v>
      </c>
      <c r="H4681" s="219" t="s">
        <v>5990</v>
      </c>
      <c r="I4681" s="220" t="s">
        <v>8788</v>
      </c>
      <c r="J4681" s="221">
        <v>9300</v>
      </c>
      <c r="K4681" s="221">
        <v>2</v>
      </c>
      <c r="L4681" s="221">
        <v>18600</v>
      </c>
    </row>
    <row r="4682" spans="1:12" s="167" customFormat="1">
      <c r="A4682" s="218" t="str">
        <f t="shared" si="32"/>
        <v>O221014058295일반상품</v>
      </c>
      <c r="B4682" s="219" t="s">
        <v>8296</v>
      </c>
      <c r="C4682" s="219" t="s">
        <v>8023</v>
      </c>
      <c r="D4682" s="219" t="s">
        <v>8065</v>
      </c>
      <c r="E4682" s="219" t="s">
        <v>7708</v>
      </c>
      <c r="F4682" s="219" t="s">
        <v>6394</v>
      </c>
      <c r="G4682" s="219" t="s">
        <v>7841</v>
      </c>
      <c r="H4682" s="219" t="s">
        <v>5990</v>
      </c>
      <c r="I4682" s="220" t="s">
        <v>8611</v>
      </c>
      <c r="J4682" s="221">
        <v>3270</v>
      </c>
      <c r="K4682" s="221">
        <v>1</v>
      </c>
      <c r="L4682" s="221">
        <v>3270</v>
      </c>
    </row>
    <row r="4683" spans="1:12" s="167" customFormat="1">
      <c r="A4683" s="218" t="str">
        <f t="shared" si="32"/>
        <v>O221014058295일반상품</v>
      </c>
      <c r="B4683" s="219" t="s">
        <v>8296</v>
      </c>
      <c r="C4683" s="219" t="s">
        <v>8023</v>
      </c>
      <c r="D4683" s="219" t="s">
        <v>8065</v>
      </c>
      <c r="E4683" s="219" t="s">
        <v>7708</v>
      </c>
      <c r="F4683" s="219" t="s">
        <v>6394</v>
      </c>
      <c r="G4683" s="219" t="s">
        <v>7841</v>
      </c>
      <c r="H4683" s="219" t="s">
        <v>5990</v>
      </c>
      <c r="I4683" s="220" t="s">
        <v>8378</v>
      </c>
      <c r="J4683" s="221">
        <v>42000</v>
      </c>
      <c r="K4683" s="221">
        <v>1</v>
      </c>
      <c r="L4683" s="221">
        <v>42000</v>
      </c>
    </row>
    <row r="4684" spans="1:12" s="167" customFormat="1">
      <c r="A4684" s="218" t="str">
        <f t="shared" si="32"/>
        <v>O221014058295일반상품</v>
      </c>
      <c r="B4684" s="219" t="s">
        <v>8296</v>
      </c>
      <c r="C4684" s="219" t="s">
        <v>8023</v>
      </c>
      <c r="D4684" s="219" t="s">
        <v>8065</v>
      </c>
      <c r="E4684" s="219" t="s">
        <v>7708</v>
      </c>
      <c r="F4684" s="219" t="s">
        <v>6394</v>
      </c>
      <c r="G4684" s="219" t="s">
        <v>7841</v>
      </c>
      <c r="H4684" s="219" t="s">
        <v>5990</v>
      </c>
      <c r="I4684" s="220" t="s">
        <v>9008</v>
      </c>
      <c r="J4684" s="221">
        <v>8400</v>
      </c>
      <c r="K4684" s="221">
        <v>1</v>
      </c>
      <c r="L4684" s="221">
        <v>8400</v>
      </c>
    </row>
    <row r="4685" spans="1:12" s="167" customFormat="1">
      <c r="A4685" s="218" t="str">
        <f t="shared" si="32"/>
        <v>O221014058295일반상품</v>
      </c>
      <c r="B4685" s="219" t="s">
        <v>8296</v>
      </c>
      <c r="C4685" s="219" t="s">
        <v>8023</v>
      </c>
      <c r="D4685" s="219" t="s">
        <v>8065</v>
      </c>
      <c r="E4685" s="219" t="s">
        <v>7708</v>
      </c>
      <c r="F4685" s="219" t="s">
        <v>6394</v>
      </c>
      <c r="G4685" s="219" t="s">
        <v>7841</v>
      </c>
      <c r="H4685" s="219" t="s">
        <v>5990</v>
      </c>
      <c r="I4685" s="220" t="s">
        <v>7194</v>
      </c>
      <c r="J4685" s="221">
        <v>2810</v>
      </c>
      <c r="K4685" s="221">
        <v>1</v>
      </c>
      <c r="L4685" s="221">
        <v>2810</v>
      </c>
    </row>
    <row r="4686" spans="1:12" s="167" customFormat="1">
      <c r="A4686" s="218" t="str">
        <f t="shared" si="32"/>
        <v>O221014058295일반상품</v>
      </c>
      <c r="B4686" s="219" t="s">
        <v>8296</v>
      </c>
      <c r="C4686" s="219" t="s">
        <v>8023</v>
      </c>
      <c r="D4686" s="219" t="s">
        <v>8065</v>
      </c>
      <c r="E4686" s="219" t="s">
        <v>7708</v>
      </c>
      <c r="F4686" s="219" t="s">
        <v>6394</v>
      </c>
      <c r="G4686" s="219" t="s">
        <v>7841</v>
      </c>
      <c r="H4686" s="219" t="s">
        <v>5990</v>
      </c>
      <c r="I4686" s="220" t="s">
        <v>7240</v>
      </c>
      <c r="J4686" s="221">
        <v>2900</v>
      </c>
      <c r="K4686" s="221">
        <v>1</v>
      </c>
      <c r="L4686" s="221">
        <v>2900</v>
      </c>
    </row>
    <row r="4687" spans="1:12" s="167" customFormat="1">
      <c r="A4687" s="218" t="str">
        <f t="shared" si="32"/>
        <v>O221014058295일반상품</v>
      </c>
      <c r="B4687" s="219" t="s">
        <v>8296</v>
      </c>
      <c r="C4687" s="219" t="s">
        <v>8023</v>
      </c>
      <c r="D4687" s="219" t="s">
        <v>8065</v>
      </c>
      <c r="E4687" s="219" t="s">
        <v>7708</v>
      </c>
      <c r="F4687" s="219" t="s">
        <v>6394</v>
      </c>
      <c r="G4687" s="219" t="s">
        <v>7841</v>
      </c>
      <c r="H4687" s="219" t="s">
        <v>5990</v>
      </c>
      <c r="I4687" s="220" t="s">
        <v>8489</v>
      </c>
      <c r="J4687" s="221">
        <v>8400</v>
      </c>
      <c r="K4687" s="221">
        <v>1</v>
      </c>
      <c r="L4687" s="221">
        <v>8400</v>
      </c>
    </row>
    <row r="4688" spans="1:12" s="167" customFormat="1">
      <c r="A4688" s="218" t="str">
        <f t="shared" si="32"/>
        <v>O221014058295일반상품</v>
      </c>
      <c r="B4688" s="219" t="s">
        <v>8296</v>
      </c>
      <c r="C4688" s="219" t="s">
        <v>8023</v>
      </c>
      <c r="D4688" s="219" t="s">
        <v>8065</v>
      </c>
      <c r="E4688" s="219" t="s">
        <v>7708</v>
      </c>
      <c r="F4688" s="219" t="s">
        <v>6394</v>
      </c>
      <c r="G4688" s="219" t="s">
        <v>7841</v>
      </c>
      <c r="H4688" s="219" t="s">
        <v>5990</v>
      </c>
      <c r="I4688" s="220" t="s">
        <v>8334</v>
      </c>
      <c r="J4688" s="221">
        <v>1640</v>
      </c>
      <c r="K4688" s="221">
        <v>1</v>
      </c>
      <c r="L4688" s="221">
        <v>1640</v>
      </c>
    </row>
    <row r="4689" spans="1:12" s="167" customFormat="1">
      <c r="A4689" s="218" t="str">
        <f t="shared" si="32"/>
        <v>O221014058295일반상품</v>
      </c>
      <c r="B4689" s="219" t="s">
        <v>8296</v>
      </c>
      <c r="C4689" s="219" t="s">
        <v>8023</v>
      </c>
      <c r="D4689" s="219" t="s">
        <v>8065</v>
      </c>
      <c r="E4689" s="219" t="s">
        <v>7708</v>
      </c>
      <c r="F4689" s="219" t="s">
        <v>6394</v>
      </c>
      <c r="G4689" s="219" t="s">
        <v>7841</v>
      </c>
      <c r="H4689" s="219" t="s">
        <v>5990</v>
      </c>
      <c r="I4689" s="220" t="s">
        <v>7266</v>
      </c>
      <c r="J4689" s="221">
        <v>10000</v>
      </c>
      <c r="K4689" s="221">
        <v>1</v>
      </c>
      <c r="L4689" s="221">
        <v>10000</v>
      </c>
    </row>
    <row r="4690" spans="1:12" s="167" customFormat="1">
      <c r="A4690" s="218" t="str">
        <f t="shared" si="32"/>
        <v>O221014058294일반상품</v>
      </c>
      <c r="B4690" s="219" t="s">
        <v>8297</v>
      </c>
      <c r="C4690" s="219" t="s">
        <v>8023</v>
      </c>
      <c r="D4690" s="219" t="s">
        <v>8065</v>
      </c>
      <c r="E4690" s="219" t="s">
        <v>7711</v>
      </c>
      <c r="F4690" s="219" t="s">
        <v>6439</v>
      </c>
      <c r="G4690" s="219" t="s">
        <v>7864</v>
      </c>
      <c r="H4690" s="219" t="s">
        <v>5990</v>
      </c>
      <c r="I4690" s="220" t="s">
        <v>8411</v>
      </c>
      <c r="J4690" s="221">
        <v>9000</v>
      </c>
      <c r="K4690" s="221">
        <v>1</v>
      </c>
      <c r="L4690" s="221">
        <v>9000</v>
      </c>
    </row>
    <row r="4691" spans="1:12" s="167" customFormat="1">
      <c r="A4691" s="218" t="str">
        <f t="shared" si="32"/>
        <v>O221014058294일반상품</v>
      </c>
      <c r="B4691" s="219" t="s">
        <v>8297</v>
      </c>
      <c r="C4691" s="219" t="s">
        <v>8023</v>
      </c>
      <c r="D4691" s="219" t="s">
        <v>8065</v>
      </c>
      <c r="E4691" s="219" t="s">
        <v>7711</v>
      </c>
      <c r="F4691" s="219" t="s">
        <v>6439</v>
      </c>
      <c r="G4691" s="219" t="s">
        <v>7864</v>
      </c>
      <c r="H4691" s="219" t="s">
        <v>5990</v>
      </c>
      <c r="I4691" s="220" t="s">
        <v>8493</v>
      </c>
      <c r="J4691" s="221">
        <v>5700</v>
      </c>
      <c r="K4691" s="221">
        <v>4</v>
      </c>
      <c r="L4691" s="221">
        <v>22800</v>
      </c>
    </row>
    <row r="4692" spans="1:12" s="167" customFormat="1">
      <c r="A4692" s="218" t="str">
        <f t="shared" si="32"/>
        <v>O221014058294일반상품</v>
      </c>
      <c r="B4692" s="219" t="s">
        <v>8297</v>
      </c>
      <c r="C4692" s="219" t="s">
        <v>8023</v>
      </c>
      <c r="D4692" s="219" t="s">
        <v>8065</v>
      </c>
      <c r="E4692" s="219" t="s">
        <v>7711</v>
      </c>
      <c r="F4692" s="219" t="s">
        <v>6439</v>
      </c>
      <c r="G4692" s="219" t="s">
        <v>7864</v>
      </c>
      <c r="H4692" s="219" t="s">
        <v>5990</v>
      </c>
      <c r="I4692" s="220" t="s">
        <v>8554</v>
      </c>
      <c r="J4692" s="221">
        <v>6600</v>
      </c>
      <c r="K4692" s="221">
        <v>1</v>
      </c>
      <c r="L4692" s="221">
        <v>6600</v>
      </c>
    </row>
    <row r="4693" spans="1:12" s="167" customFormat="1">
      <c r="A4693" s="218" t="str">
        <f t="shared" si="32"/>
        <v>O221014058294일반상품</v>
      </c>
      <c r="B4693" s="219" t="s">
        <v>8297</v>
      </c>
      <c r="C4693" s="219" t="s">
        <v>8023</v>
      </c>
      <c r="D4693" s="219" t="s">
        <v>8065</v>
      </c>
      <c r="E4693" s="219" t="s">
        <v>7711</v>
      </c>
      <c r="F4693" s="219" t="s">
        <v>6439</v>
      </c>
      <c r="G4693" s="219" t="s">
        <v>7864</v>
      </c>
      <c r="H4693" s="219" t="s">
        <v>5990</v>
      </c>
      <c r="I4693" s="220" t="s">
        <v>8501</v>
      </c>
      <c r="J4693" s="221">
        <v>6600</v>
      </c>
      <c r="K4693" s="221">
        <v>1</v>
      </c>
      <c r="L4693" s="221">
        <v>6600</v>
      </c>
    </row>
    <row r="4694" spans="1:12" s="167" customFormat="1">
      <c r="A4694" s="218" t="str">
        <f t="shared" si="32"/>
        <v>O221014058294일반상품</v>
      </c>
      <c r="B4694" s="219" t="s">
        <v>8297</v>
      </c>
      <c r="C4694" s="219" t="s">
        <v>8023</v>
      </c>
      <c r="D4694" s="219" t="s">
        <v>8065</v>
      </c>
      <c r="E4694" s="219" t="s">
        <v>7711</v>
      </c>
      <c r="F4694" s="219" t="s">
        <v>6439</v>
      </c>
      <c r="G4694" s="219" t="s">
        <v>7864</v>
      </c>
      <c r="H4694" s="219" t="s">
        <v>5990</v>
      </c>
      <c r="I4694" s="220" t="s">
        <v>8027</v>
      </c>
      <c r="J4694" s="221">
        <v>3600</v>
      </c>
      <c r="K4694" s="221">
        <v>3</v>
      </c>
      <c r="L4694" s="221">
        <v>10800</v>
      </c>
    </row>
    <row r="4695" spans="1:12" s="167" customFormat="1">
      <c r="A4695" s="218" t="str">
        <f t="shared" si="32"/>
        <v>O221014058294일반상품</v>
      </c>
      <c r="B4695" s="219" t="s">
        <v>8297</v>
      </c>
      <c r="C4695" s="219" t="s">
        <v>8023</v>
      </c>
      <c r="D4695" s="219" t="s">
        <v>8065</v>
      </c>
      <c r="E4695" s="219" t="s">
        <v>7711</v>
      </c>
      <c r="F4695" s="219" t="s">
        <v>6439</v>
      </c>
      <c r="G4695" s="219" t="s">
        <v>7864</v>
      </c>
      <c r="H4695" s="219" t="s">
        <v>5990</v>
      </c>
      <c r="I4695" s="220" t="s">
        <v>8767</v>
      </c>
      <c r="J4695" s="221">
        <v>1090</v>
      </c>
      <c r="K4695" s="221">
        <v>2</v>
      </c>
      <c r="L4695" s="221">
        <v>2180</v>
      </c>
    </row>
    <row r="4696" spans="1:12" s="167" customFormat="1">
      <c r="A4696" s="218" t="str">
        <f t="shared" si="32"/>
        <v>O221014058294일반상품</v>
      </c>
      <c r="B4696" s="219" t="s">
        <v>8297</v>
      </c>
      <c r="C4696" s="219" t="s">
        <v>8023</v>
      </c>
      <c r="D4696" s="219" t="s">
        <v>8065</v>
      </c>
      <c r="E4696" s="219" t="s">
        <v>7711</v>
      </c>
      <c r="F4696" s="219" t="s">
        <v>6439</v>
      </c>
      <c r="G4696" s="219" t="s">
        <v>7864</v>
      </c>
      <c r="H4696" s="219" t="s">
        <v>5990</v>
      </c>
      <c r="I4696" s="220" t="s">
        <v>7976</v>
      </c>
      <c r="J4696" s="221">
        <v>990</v>
      </c>
      <c r="K4696" s="221">
        <v>10</v>
      </c>
      <c r="L4696" s="221">
        <v>9900</v>
      </c>
    </row>
    <row r="4697" spans="1:12" s="167" customFormat="1">
      <c r="A4697" s="218" t="str">
        <f t="shared" si="32"/>
        <v>O221014058294일반상품</v>
      </c>
      <c r="B4697" s="219" t="s">
        <v>8297</v>
      </c>
      <c r="C4697" s="219" t="s">
        <v>8023</v>
      </c>
      <c r="D4697" s="219" t="s">
        <v>8065</v>
      </c>
      <c r="E4697" s="219" t="s">
        <v>7711</v>
      </c>
      <c r="F4697" s="219" t="s">
        <v>6439</v>
      </c>
      <c r="G4697" s="219" t="s">
        <v>7864</v>
      </c>
      <c r="H4697" s="219" t="s">
        <v>5990</v>
      </c>
      <c r="I4697" s="220" t="s">
        <v>7267</v>
      </c>
      <c r="J4697" s="221">
        <v>1073</v>
      </c>
      <c r="K4697" s="221">
        <v>4</v>
      </c>
      <c r="L4697" s="221">
        <v>4292</v>
      </c>
    </row>
    <row r="4698" spans="1:12" s="167" customFormat="1">
      <c r="A4698" s="218" t="str">
        <f t="shared" si="32"/>
        <v>O221014058294일반상품</v>
      </c>
      <c r="B4698" s="219" t="s">
        <v>8297</v>
      </c>
      <c r="C4698" s="219" t="s">
        <v>8023</v>
      </c>
      <c r="D4698" s="219" t="s">
        <v>8065</v>
      </c>
      <c r="E4698" s="219" t="s">
        <v>7711</v>
      </c>
      <c r="F4698" s="219" t="s">
        <v>6439</v>
      </c>
      <c r="G4698" s="219" t="s">
        <v>7864</v>
      </c>
      <c r="H4698" s="219" t="s">
        <v>5990</v>
      </c>
      <c r="I4698" s="220" t="s">
        <v>8383</v>
      </c>
      <c r="J4698" s="221">
        <v>5090</v>
      </c>
      <c r="K4698" s="221">
        <v>1</v>
      </c>
      <c r="L4698" s="221">
        <v>5090</v>
      </c>
    </row>
    <row r="4699" spans="1:12" s="167" customFormat="1">
      <c r="A4699" s="218" t="str">
        <f t="shared" si="32"/>
        <v>O221014058294일반상품</v>
      </c>
      <c r="B4699" s="219" t="s">
        <v>8297</v>
      </c>
      <c r="C4699" s="219" t="s">
        <v>8023</v>
      </c>
      <c r="D4699" s="219" t="s">
        <v>8065</v>
      </c>
      <c r="E4699" s="219" t="s">
        <v>7711</v>
      </c>
      <c r="F4699" s="219" t="s">
        <v>6439</v>
      </c>
      <c r="G4699" s="219" t="s">
        <v>7864</v>
      </c>
      <c r="H4699" s="219" t="s">
        <v>5990</v>
      </c>
      <c r="I4699" s="220" t="s">
        <v>7290</v>
      </c>
      <c r="J4699" s="221">
        <v>2810</v>
      </c>
      <c r="K4699" s="221">
        <v>4</v>
      </c>
      <c r="L4699" s="221">
        <v>11240</v>
      </c>
    </row>
    <row r="4700" spans="1:12" s="167" customFormat="1">
      <c r="A4700" s="218" t="str">
        <f t="shared" si="32"/>
        <v>O221014058294일반상품</v>
      </c>
      <c r="B4700" s="219" t="s">
        <v>8297</v>
      </c>
      <c r="C4700" s="219" t="s">
        <v>8023</v>
      </c>
      <c r="D4700" s="219" t="s">
        <v>8065</v>
      </c>
      <c r="E4700" s="219" t="s">
        <v>7711</v>
      </c>
      <c r="F4700" s="219" t="s">
        <v>6439</v>
      </c>
      <c r="G4700" s="219" t="s">
        <v>7864</v>
      </c>
      <c r="H4700" s="219" t="s">
        <v>5990</v>
      </c>
      <c r="I4700" s="220" t="s">
        <v>8424</v>
      </c>
      <c r="J4700" s="221">
        <v>1230</v>
      </c>
      <c r="K4700" s="221">
        <v>10</v>
      </c>
      <c r="L4700" s="221">
        <v>12300</v>
      </c>
    </row>
    <row r="4701" spans="1:12" s="167" customFormat="1">
      <c r="A4701" s="218" t="str">
        <f t="shared" si="32"/>
        <v>O221014058294일반상품</v>
      </c>
      <c r="B4701" s="219" t="s">
        <v>8297</v>
      </c>
      <c r="C4701" s="219" t="s">
        <v>8023</v>
      </c>
      <c r="D4701" s="219" t="s">
        <v>8065</v>
      </c>
      <c r="E4701" s="219" t="s">
        <v>7711</v>
      </c>
      <c r="F4701" s="219" t="s">
        <v>6439</v>
      </c>
      <c r="G4701" s="219" t="s">
        <v>7864</v>
      </c>
      <c r="H4701" s="219" t="s">
        <v>5990</v>
      </c>
      <c r="I4701" s="220" t="s">
        <v>8327</v>
      </c>
      <c r="J4701" s="221">
        <v>1230</v>
      </c>
      <c r="K4701" s="221">
        <v>10</v>
      </c>
      <c r="L4701" s="221">
        <v>12300</v>
      </c>
    </row>
    <row r="4702" spans="1:12" s="167" customFormat="1">
      <c r="A4702" s="218" t="str">
        <f t="shared" si="32"/>
        <v>O221014058294일반상품</v>
      </c>
      <c r="B4702" s="219" t="s">
        <v>8297</v>
      </c>
      <c r="C4702" s="219" t="s">
        <v>8023</v>
      </c>
      <c r="D4702" s="219" t="s">
        <v>8065</v>
      </c>
      <c r="E4702" s="219" t="s">
        <v>7711</v>
      </c>
      <c r="F4702" s="219" t="s">
        <v>6439</v>
      </c>
      <c r="G4702" s="219" t="s">
        <v>7864</v>
      </c>
      <c r="H4702" s="219" t="s">
        <v>5990</v>
      </c>
      <c r="I4702" s="220" t="s">
        <v>7189</v>
      </c>
      <c r="J4702" s="221">
        <v>1070</v>
      </c>
      <c r="K4702" s="221">
        <v>8</v>
      </c>
      <c r="L4702" s="221">
        <v>8560</v>
      </c>
    </row>
    <row r="4703" spans="1:12" s="167" customFormat="1">
      <c r="A4703" s="218" t="str">
        <f t="shared" si="32"/>
        <v>O221014058294일반상품</v>
      </c>
      <c r="B4703" s="219" t="s">
        <v>8297</v>
      </c>
      <c r="C4703" s="219" t="s">
        <v>8023</v>
      </c>
      <c r="D4703" s="219" t="s">
        <v>8065</v>
      </c>
      <c r="E4703" s="219" t="s">
        <v>7711</v>
      </c>
      <c r="F4703" s="219" t="s">
        <v>6439</v>
      </c>
      <c r="G4703" s="219" t="s">
        <v>7864</v>
      </c>
      <c r="H4703" s="219" t="s">
        <v>5990</v>
      </c>
      <c r="I4703" s="220" t="s">
        <v>8384</v>
      </c>
      <c r="J4703" s="221">
        <v>3640</v>
      </c>
      <c r="K4703" s="221">
        <v>2</v>
      </c>
      <c r="L4703" s="221">
        <v>7280</v>
      </c>
    </row>
    <row r="4704" spans="1:12" s="167" customFormat="1">
      <c r="A4704" s="218" t="str">
        <f t="shared" si="32"/>
        <v>O221014058294일반상품</v>
      </c>
      <c r="B4704" s="219" t="s">
        <v>8297</v>
      </c>
      <c r="C4704" s="219" t="s">
        <v>8023</v>
      </c>
      <c r="D4704" s="219" t="s">
        <v>8065</v>
      </c>
      <c r="E4704" s="219" t="s">
        <v>7711</v>
      </c>
      <c r="F4704" s="219" t="s">
        <v>6439</v>
      </c>
      <c r="G4704" s="219" t="s">
        <v>7864</v>
      </c>
      <c r="H4704" s="219" t="s">
        <v>5990</v>
      </c>
      <c r="I4704" s="220" t="s">
        <v>7223</v>
      </c>
      <c r="J4704" s="221">
        <v>4080</v>
      </c>
      <c r="K4704" s="221">
        <v>2</v>
      </c>
      <c r="L4704" s="221">
        <v>8160</v>
      </c>
    </row>
    <row r="4705" spans="1:12" s="167" customFormat="1">
      <c r="A4705" s="218" t="str">
        <f t="shared" si="32"/>
        <v>O221014058294일반상품</v>
      </c>
      <c r="B4705" s="219" t="s">
        <v>8297</v>
      </c>
      <c r="C4705" s="219" t="s">
        <v>8023</v>
      </c>
      <c r="D4705" s="219" t="s">
        <v>8065</v>
      </c>
      <c r="E4705" s="219" t="s">
        <v>7711</v>
      </c>
      <c r="F4705" s="219" t="s">
        <v>6439</v>
      </c>
      <c r="G4705" s="219" t="s">
        <v>7864</v>
      </c>
      <c r="H4705" s="219" t="s">
        <v>5990</v>
      </c>
      <c r="I4705" s="220" t="s">
        <v>8066</v>
      </c>
      <c r="J4705" s="221">
        <v>1220</v>
      </c>
      <c r="K4705" s="221">
        <v>10</v>
      </c>
      <c r="L4705" s="221">
        <v>12200</v>
      </c>
    </row>
    <row r="4706" spans="1:12" s="167" customFormat="1">
      <c r="A4706" s="218" t="str">
        <f t="shared" si="32"/>
        <v>O221014058294일반상품</v>
      </c>
      <c r="B4706" s="219" t="s">
        <v>8297</v>
      </c>
      <c r="C4706" s="219" t="s">
        <v>8023</v>
      </c>
      <c r="D4706" s="219" t="s">
        <v>8065</v>
      </c>
      <c r="E4706" s="219" t="s">
        <v>7711</v>
      </c>
      <c r="F4706" s="219" t="s">
        <v>6439</v>
      </c>
      <c r="G4706" s="219" t="s">
        <v>7864</v>
      </c>
      <c r="H4706" s="219" t="s">
        <v>5990</v>
      </c>
      <c r="I4706" s="220" t="s">
        <v>7209</v>
      </c>
      <c r="J4706" s="221">
        <v>1230</v>
      </c>
      <c r="K4706" s="221">
        <v>10</v>
      </c>
      <c r="L4706" s="221">
        <v>12300</v>
      </c>
    </row>
    <row r="4707" spans="1:12" s="167" customFormat="1">
      <c r="A4707" s="218" t="str">
        <f t="shared" si="32"/>
        <v>O221014058294일반상품</v>
      </c>
      <c r="B4707" s="219" t="s">
        <v>8297</v>
      </c>
      <c r="C4707" s="219" t="s">
        <v>8023</v>
      </c>
      <c r="D4707" s="219" t="s">
        <v>8065</v>
      </c>
      <c r="E4707" s="219" t="s">
        <v>7711</v>
      </c>
      <c r="F4707" s="219" t="s">
        <v>6439</v>
      </c>
      <c r="G4707" s="219" t="s">
        <v>7864</v>
      </c>
      <c r="H4707" s="219" t="s">
        <v>5990</v>
      </c>
      <c r="I4707" s="220" t="s">
        <v>8545</v>
      </c>
      <c r="J4707" s="221">
        <v>2910</v>
      </c>
      <c r="K4707" s="221">
        <v>2</v>
      </c>
      <c r="L4707" s="221">
        <v>5820</v>
      </c>
    </row>
    <row r="4708" spans="1:12" s="167" customFormat="1">
      <c r="A4708" s="218" t="str">
        <f t="shared" si="32"/>
        <v>O221014058294일반상품</v>
      </c>
      <c r="B4708" s="219" t="s">
        <v>8297</v>
      </c>
      <c r="C4708" s="219" t="s">
        <v>8023</v>
      </c>
      <c r="D4708" s="219" t="s">
        <v>8065</v>
      </c>
      <c r="E4708" s="219" t="s">
        <v>7711</v>
      </c>
      <c r="F4708" s="219" t="s">
        <v>6439</v>
      </c>
      <c r="G4708" s="219" t="s">
        <v>7864</v>
      </c>
      <c r="H4708" s="219" t="s">
        <v>5990</v>
      </c>
      <c r="I4708" s="220" t="s">
        <v>7191</v>
      </c>
      <c r="J4708" s="221">
        <v>13520</v>
      </c>
      <c r="K4708" s="221">
        <v>1</v>
      </c>
      <c r="L4708" s="221">
        <v>13520</v>
      </c>
    </row>
    <row r="4709" spans="1:12" s="167" customFormat="1">
      <c r="A4709" s="218" t="str">
        <f t="shared" si="32"/>
        <v>O221014058294일반상품</v>
      </c>
      <c r="B4709" s="219" t="s">
        <v>8297</v>
      </c>
      <c r="C4709" s="219" t="s">
        <v>8023</v>
      </c>
      <c r="D4709" s="219" t="s">
        <v>8065</v>
      </c>
      <c r="E4709" s="219" t="s">
        <v>7711</v>
      </c>
      <c r="F4709" s="219" t="s">
        <v>6439</v>
      </c>
      <c r="G4709" s="219" t="s">
        <v>7864</v>
      </c>
      <c r="H4709" s="219" t="s">
        <v>5990</v>
      </c>
      <c r="I4709" s="220" t="s">
        <v>9032</v>
      </c>
      <c r="J4709" s="221">
        <v>6800</v>
      </c>
      <c r="K4709" s="221">
        <v>1</v>
      </c>
      <c r="L4709" s="221">
        <v>6800</v>
      </c>
    </row>
    <row r="4710" spans="1:12" s="167" customFormat="1">
      <c r="A4710" s="218" t="str">
        <f t="shared" si="32"/>
        <v>O221014058294일반상품</v>
      </c>
      <c r="B4710" s="219" t="s">
        <v>8297</v>
      </c>
      <c r="C4710" s="219" t="s">
        <v>8023</v>
      </c>
      <c r="D4710" s="219" t="s">
        <v>8065</v>
      </c>
      <c r="E4710" s="219" t="s">
        <v>7711</v>
      </c>
      <c r="F4710" s="219" t="s">
        <v>6439</v>
      </c>
      <c r="G4710" s="219" t="s">
        <v>7864</v>
      </c>
      <c r="H4710" s="219" t="s">
        <v>5990</v>
      </c>
      <c r="I4710" s="220" t="s">
        <v>7227</v>
      </c>
      <c r="J4710" s="221">
        <v>800</v>
      </c>
      <c r="K4710" s="221">
        <v>10</v>
      </c>
      <c r="L4710" s="221">
        <v>8000</v>
      </c>
    </row>
    <row r="4711" spans="1:12" s="167" customFormat="1">
      <c r="A4711" s="218" t="str">
        <f t="shared" si="32"/>
        <v>O221014058294일반상품</v>
      </c>
      <c r="B4711" s="219" t="s">
        <v>8297</v>
      </c>
      <c r="C4711" s="219" t="s">
        <v>8023</v>
      </c>
      <c r="D4711" s="219" t="s">
        <v>8065</v>
      </c>
      <c r="E4711" s="219" t="s">
        <v>7711</v>
      </c>
      <c r="F4711" s="219" t="s">
        <v>6439</v>
      </c>
      <c r="G4711" s="219" t="s">
        <v>7864</v>
      </c>
      <c r="H4711" s="219" t="s">
        <v>5990</v>
      </c>
      <c r="I4711" s="220" t="s">
        <v>8389</v>
      </c>
      <c r="J4711" s="221">
        <v>2680</v>
      </c>
      <c r="K4711" s="221">
        <v>1</v>
      </c>
      <c r="L4711" s="221">
        <v>2680</v>
      </c>
    </row>
    <row r="4712" spans="1:12" s="167" customFormat="1">
      <c r="A4712" s="218" t="str">
        <f t="shared" si="32"/>
        <v>O221014058294일반상품</v>
      </c>
      <c r="B4712" s="219" t="s">
        <v>8297</v>
      </c>
      <c r="C4712" s="219" t="s">
        <v>8023</v>
      </c>
      <c r="D4712" s="219" t="s">
        <v>8065</v>
      </c>
      <c r="E4712" s="219" t="s">
        <v>7711</v>
      </c>
      <c r="F4712" s="219" t="s">
        <v>6439</v>
      </c>
      <c r="G4712" s="219" t="s">
        <v>7864</v>
      </c>
      <c r="H4712" s="219" t="s">
        <v>5990</v>
      </c>
      <c r="I4712" s="220" t="s">
        <v>7220</v>
      </c>
      <c r="J4712" s="221">
        <v>670</v>
      </c>
      <c r="K4712" s="221">
        <v>6</v>
      </c>
      <c r="L4712" s="221">
        <v>4020</v>
      </c>
    </row>
    <row r="4713" spans="1:12" s="167" customFormat="1">
      <c r="A4713" s="218" t="str">
        <f t="shared" si="32"/>
        <v>O221014058294일반상품</v>
      </c>
      <c r="B4713" s="219" t="s">
        <v>8297</v>
      </c>
      <c r="C4713" s="219" t="s">
        <v>8023</v>
      </c>
      <c r="D4713" s="219" t="s">
        <v>8065</v>
      </c>
      <c r="E4713" s="219" t="s">
        <v>7711</v>
      </c>
      <c r="F4713" s="219" t="s">
        <v>6439</v>
      </c>
      <c r="G4713" s="219" t="s">
        <v>7864</v>
      </c>
      <c r="H4713" s="219" t="s">
        <v>5990</v>
      </c>
      <c r="I4713" s="220" t="s">
        <v>8403</v>
      </c>
      <c r="J4713" s="221">
        <v>1250</v>
      </c>
      <c r="K4713" s="221">
        <v>4</v>
      </c>
      <c r="L4713" s="221">
        <v>5000</v>
      </c>
    </row>
    <row r="4714" spans="1:12" s="167" customFormat="1">
      <c r="A4714" s="218" t="str">
        <f t="shared" si="32"/>
        <v>O221014058294일반상품</v>
      </c>
      <c r="B4714" s="219" t="s">
        <v>8297</v>
      </c>
      <c r="C4714" s="219" t="s">
        <v>8023</v>
      </c>
      <c r="D4714" s="219" t="s">
        <v>8065</v>
      </c>
      <c r="E4714" s="219" t="s">
        <v>7711</v>
      </c>
      <c r="F4714" s="219" t="s">
        <v>6439</v>
      </c>
      <c r="G4714" s="219" t="s">
        <v>7864</v>
      </c>
      <c r="H4714" s="219" t="s">
        <v>5990</v>
      </c>
      <c r="I4714" s="220" t="s">
        <v>7213</v>
      </c>
      <c r="J4714" s="221">
        <v>1210</v>
      </c>
      <c r="K4714" s="221">
        <v>8</v>
      </c>
      <c r="L4714" s="221">
        <v>9680</v>
      </c>
    </row>
    <row r="4715" spans="1:12" s="167" customFormat="1">
      <c r="A4715" s="218" t="str">
        <f t="shared" si="32"/>
        <v>O221014058294일반상품</v>
      </c>
      <c r="B4715" s="219" t="s">
        <v>8297</v>
      </c>
      <c r="C4715" s="219" t="s">
        <v>8023</v>
      </c>
      <c r="D4715" s="219" t="s">
        <v>8065</v>
      </c>
      <c r="E4715" s="219" t="s">
        <v>7711</v>
      </c>
      <c r="F4715" s="219" t="s">
        <v>6439</v>
      </c>
      <c r="G4715" s="219" t="s">
        <v>7864</v>
      </c>
      <c r="H4715" s="219" t="s">
        <v>5990</v>
      </c>
      <c r="I4715" s="220" t="s">
        <v>8563</v>
      </c>
      <c r="J4715" s="221">
        <v>2260</v>
      </c>
      <c r="K4715" s="221">
        <v>2</v>
      </c>
      <c r="L4715" s="221">
        <v>4520</v>
      </c>
    </row>
    <row r="4716" spans="1:12" s="167" customFormat="1">
      <c r="A4716" s="218" t="str">
        <f t="shared" si="32"/>
        <v>O221014058294일반상품</v>
      </c>
      <c r="B4716" s="219" t="s">
        <v>8297</v>
      </c>
      <c r="C4716" s="219" t="s">
        <v>8023</v>
      </c>
      <c r="D4716" s="219" t="s">
        <v>8065</v>
      </c>
      <c r="E4716" s="219" t="s">
        <v>7711</v>
      </c>
      <c r="F4716" s="219" t="s">
        <v>6439</v>
      </c>
      <c r="G4716" s="219" t="s">
        <v>7864</v>
      </c>
      <c r="H4716" s="219" t="s">
        <v>5990</v>
      </c>
      <c r="I4716" s="220" t="s">
        <v>8896</v>
      </c>
      <c r="J4716" s="221">
        <v>9300</v>
      </c>
      <c r="K4716" s="221">
        <v>1</v>
      </c>
      <c r="L4716" s="221">
        <v>9300</v>
      </c>
    </row>
    <row r="4717" spans="1:12" s="167" customFormat="1">
      <c r="A4717" s="218" t="str">
        <f t="shared" si="32"/>
        <v>O221014058294일반상품</v>
      </c>
      <c r="B4717" s="219" t="s">
        <v>8297</v>
      </c>
      <c r="C4717" s="219" t="s">
        <v>8023</v>
      </c>
      <c r="D4717" s="219" t="s">
        <v>8065</v>
      </c>
      <c r="E4717" s="219" t="s">
        <v>7711</v>
      </c>
      <c r="F4717" s="219" t="s">
        <v>6439</v>
      </c>
      <c r="G4717" s="219" t="s">
        <v>7864</v>
      </c>
      <c r="H4717" s="219" t="s">
        <v>5990</v>
      </c>
      <c r="I4717" s="220" t="s">
        <v>8026</v>
      </c>
      <c r="J4717" s="221">
        <v>1440</v>
      </c>
      <c r="K4717" s="221">
        <v>8</v>
      </c>
      <c r="L4717" s="221">
        <v>11520</v>
      </c>
    </row>
    <row r="4718" spans="1:12" s="167" customFormat="1">
      <c r="A4718" s="218" t="str">
        <f t="shared" si="32"/>
        <v>O221014058294일반상품</v>
      </c>
      <c r="B4718" s="219" t="s">
        <v>8297</v>
      </c>
      <c r="C4718" s="219" t="s">
        <v>8023</v>
      </c>
      <c r="D4718" s="219" t="s">
        <v>8065</v>
      </c>
      <c r="E4718" s="219" t="s">
        <v>7711</v>
      </c>
      <c r="F4718" s="219" t="s">
        <v>6439</v>
      </c>
      <c r="G4718" s="219" t="s">
        <v>7864</v>
      </c>
      <c r="H4718" s="219" t="s">
        <v>5990</v>
      </c>
      <c r="I4718" s="220" t="s">
        <v>8539</v>
      </c>
      <c r="J4718" s="221">
        <v>1160</v>
      </c>
      <c r="K4718" s="221">
        <v>10</v>
      </c>
      <c r="L4718" s="221">
        <v>11600</v>
      </c>
    </row>
    <row r="4719" spans="1:12" s="167" customFormat="1">
      <c r="A4719" s="218" t="str">
        <f t="shared" si="32"/>
        <v>O221014058294일반상품</v>
      </c>
      <c r="B4719" s="219" t="s">
        <v>8297</v>
      </c>
      <c r="C4719" s="219" t="s">
        <v>8023</v>
      </c>
      <c r="D4719" s="219" t="s">
        <v>8065</v>
      </c>
      <c r="E4719" s="219" t="s">
        <v>7711</v>
      </c>
      <c r="F4719" s="219" t="s">
        <v>6439</v>
      </c>
      <c r="G4719" s="219" t="s">
        <v>7864</v>
      </c>
      <c r="H4719" s="219" t="s">
        <v>5990</v>
      </c>
      <c r="I4719" s="220" t="s">
        <v>8617</v>
      </c>
      <c r="J4719" s="221">
        <v>1990</v>
      </c>
      <c r="K4719" s="221">
        <v>4</v>
      </c>
      <c r="L4719" s="221">
        <v>7960</v>
      </c>
    </row>
    <row r="4720" spans="1:12" s="167" customFormat="1">
      <c r="A4720" s="218" t="str">
        <f t="shared" si="32"/>
        <v>O221014058294일반상품</v>
      </c>
      <c r="B4720" s="219" t="s">
        <v>8297</v>
      </c>
      <c r="C4720" s="219" t="s">
        <v>8023</v>
      </c>
      <c r="D4720" s="219" t="s">
        <v>8065</v>
      </c>
      <c r="E4720" s="219" t="s">
        <v>7711</v>
      </c>
      <c r="F4720" s="219" t="s">
        <v>6439</v>
      </c>
      <c r="G4720" s="219" t="s">
        <v>7864</v>
      </c>
      <c r="H4720" s="219" t="s">
        <v>5990</v>
      </c>
      <c r="I4720" s="220" t="s">
        <v>8488</v>
      </c>
      <c r="J4720" s="221">
        <v>1260</v>
      </c>
      <c r="K4720" s="221">
        <v>8</v>
      </c>
      <c r="L4720" s="221">
        <v>10080</v>
      </c>
    </row>
    <row r="4721" spans="1:12" s="167" customFormat="1">
      <c r="A4721" s="218" t="str">
        <f t="shared" si="32"/>
        <v>O221014058294일반상품</v>
      </c>
      <c r="B4721" s="219" t="s">
        <v>8297</v>
      </c>
      <c r="C4721" s="219" t="s">
        <v>8023</v>
      </c>
      <c r="D4721" s="219" t="s">
        <v>8065</v>
      </c>
      <c r="E4721" s="219" t="s">
        <v>7711</v>
      </c>
      <c r="F4721" s="219" t="s">
        <v>6439</v>
      </c>
      <c r="G4721" s="219" t="s">
        <v>7864</v>
      </c>
      <c r="H4721" s="219" t="s">
        <v>5990</v>
      </c>
      <c r="I4721" s="220" t="s">
        <v>8690</v>
      </c>
      <c r="J4721" s="221">
        <v>2960</v>
      </c>
      <c r="K4721" s="221">
        <v>1</v>
      </c>
      <c r="L4721" s="221">
        <v>2960</v>
      </c>
    </row>
    <row r="4722" spans="1:12" s="167" customFormat="1">
      <c r="A4722" s="218" t="str">
        <f t="shared" si="32"/>
        <v>O221014058294일반상품</v>
      </c>
      <c r="B4722" s="219" t="s">
        <v>8297</v>
      </c>
      <c r="C4722" s="219" t="s">
        <v>8023</v>
      </c>
      <c r="D4722" s="219" t="s">
        <v>8065</v>
      </c>
      <c r="E4722" s="219" t="s">
        <v>7711</v>
      </c>
      <c r="F4722" s="219" t="s">
        <v>6439</v>
      </c>
      <c r="G4722" s="219" t="s">
        <v>7864</v>
      </c>
      <c r="H4722" s="219" t="s">
        <v>5990</v>
      </c>
      <c r="I4722" s="220" t="s">
        <v>8335</v>
      </c>
      <c r="J4722" s="221">
        <v>1080</v>
      </c>
      <c r="K4722" s="221">
        <v>6</v>
      </c>
      <c r="L4722" s="221">
        <v>6480</v>
      </c>
    </row>
    <row r="4723" spans="1:12" s="167" customFormat="1">
      <c r="A4723" s="218" t="str">
        <f t="shared" si="32"/>
        <v>O221014058294일반상품</v>
      </c>
      <c r="B4723" s="219" t="s">
        <v>8297</v>
      </c>
      <c r="C4723" s="219" t="s">
        <v>8023</v>
      </c>
      <c r="D4723" s="219" t="s">
        <v>8065</v>
      </c>
      <c r="E4723" s="219" t="s">
        <v>7711</v>
      </c>
      <c r="F4723" s="219" t="s">
        <v>6439</v>
      </c>
      <c r="G4723" s="219" t="s">
        <v>7864</v>
      </c>
      <c r="H4723" s="219" t="s">
        <v>5990</v>
      </c>
      <c r="I4723" s="220" t="s">
        <v>8407</v>
      </c>
      <c r="J4723" s="221">
        <v>1200</v>
      </c>
      <c r="K4723" s="221">
        <v>6</v>
      </c>
      <c r="L4723" s="221">
        <v>7200</v>
      </c>
    </row>
    <row r="4724" spans="1:12" s="167" customFormat="1">
      <c r="A4724" s="218" t="str">
        <f t="shared" si="32"/>
        <v>O221014058294일반상품</v>
      </c>
      <c r="B4724" s="219" t="s">
        <v>8297</v>
      </c>
      <c r="C4724" s="219" t="s">
        <v>8023</v>
      </c>
      <c r="D4724" s="219" t="s">
        <v>8065</v>
      </c>
      <c r="E4724" s="219" t="s">
        <v>7711</v>
      </c>
      <c r="F4724" s="219" t="s">
        <v>6439</v>
      </c>
      <c r="G4724" s="219" t="s">
        <v>7864</v>
      </c>
      <c r="H4724" s="219" t="s">
        <v>5990</v>
      </c>
      <c r="I4724" s="220" t="s">
        <v>8033</v>
      </c>
      <c r="J4724" s="221">
        <v>2400</v>
      </c>
      <c r="K4724" s="221">
        <v>1</v>
      </c>
      <c r="L4724" s="221">
        <v>2400</v>
      </c>
    </row>
    <row r="4725" spans="1:12" s="167" customFormat="1">
      <c r="A4725" s="218" t="str">
        <f t="shared" si="32"/>
        <v>O221014058294일반상품</v>
      </c>
      <c r="B4725" s="219" t="s">
        <v>8297</v>
      </c>
      <c r="C4725" s="219" t="s">
        <v>8023</v>
      </c>
      <c r="D4725" s="219" t="s">
        <v>8065</v>
      </c>
      <c r="E4725" s="219" t="s">
        <v>7711</v>
      </c>
      <c r="F4725" s="219" t="s">
        <v>6439</v>
      </c>
      <c r="G4725" s="219" t="s">
        <v>7864</v>
      </c>
      <c r="H4725" s="219" t="s">
        <v>5990</v>
      </c>
      <c r="I4725" s="220" t="s">
        <v>8492</v>
      </c>
      <c r="J4725" s="221">
        <v>4200</v>
      </c>
      <c r="K4725" s="221">
        <v>1</v>
      </c>
      <c r="L4725" s="221">
        <v>4200</v>
      </c>
    </row>
    <row r="4726" spans="1:12" s="167" customFormat="1">
      <c r="A4726" s="218" t="str">
        <f t="shared" si="32"/>
        <v>O221014058294일반상품</v>
      </c>
      <c r="B4726" s="219" t="s">
        <v>8297</v>
      </c>
      <c r="C4726" s="219" t="s">
        <v>8023</v>
      </c>
      <c r="D4726" s="219" t="s">
        <v>8065</v>
      </c>
      <c r="E4726" s="219" t="s">
        <v>7711</v>
      </c>
      <c r="F4726" s="219" t="s">
        <v>6439</v>
      </c>
      <c r="G4726" s="219" t="s">
        <v>7864</v>
      </c>
      <c r="H4726" s="219" t="s">
        <v>5990</v>
      </c>
      <c r="I4726" s="220" t="s">
        <v>8621</v>
      </c>
      <c r="J4726" s="221">
        <v>1520</v>
      </c>
      <c r="K4726" s="221">
        <v>3</v>
      </c>
      <c r="L4726" s="221">
        <v>4560</v>
      </c>
    </row>
    <row r="4727" spans="1:12" s="167" customFormat="1">
      <c r="A4727" s="218" t="str">
        <f t="shared" si="32"/>
        <v>O221014058293일반상품</v>
      </c>
      <c r="B4727" s="219" t="s">
        <v>8298</v>
      </c>
      <c r="C4727" s="219" t="s">
        <v>8023</v>
      </c>
      <c r="D4727" s="219" t="s">
        <v>8065</v>
      </c>
      <c r="E4727" s="219" t="s">
        <v>7707</v>
      </c>
      <c r="F4727" s="219" t="s">
        <v>6394</v>
      </c>
      <c r="G4727" s="219" t="s">
        <v>7818</v>
      </c>
      <c r="H4727" s="219" t="s">
        <v>5990</v>
      </c>
      <c r="I4727" s="220" t="s">
        <v>7980</v>
      </c>
      <c r="J4727" s="221">
        <v>4200</v>
      </c>
      <c r="K4727" s="221">
        <v>2</v>
      </c>
      <c r="L4727" s="221">
        <v>8400</v>
      </c>
    </row>
    <row r="4728" spans="1:12" s="167" customFormat="1">
      <c r="A4728" s="218" t="str">
        <f t="shared" si="32"/>
        <v>O221014058293일반상품</v>
      </c>
      <c r="B4728" s="219" t="s">
        <v>8298</v>
      </c>
      <c r="C4728" s="219" t="s">
        <v>8023</v>
      </c>
      <c r="D4728" s="219" t="s">
        <v>8065</v>
      </c>
      <c r="E4728" s="219" t="s">
        <v>7707</v>
      </c>
      <c r="F4728" s="219" t="s">
        <v>6394</v>
      </c>
      <c r="G4728" s="219" t="s">
        <v>7818</v>
      </c>
      <c r="H4728" s="219" t="s">
        <v>5990</v>
      </c>
      <c r="I4728" s="220" t="s">
        <v>8762</v>
      </c>
      <c r="J4728" s="221">
        <v>7270</v>
      </c>
      <c r="K4728" s="221">
        <v>3</v>
      </c>
      <c r="L4728" s="221">
        <v>21810</v>
      </c>
    </row>
    <row r="4729" spans="1:12" s="167" customFormat="1">
      <c r="A4729" s="218" t="str">
        <f t="shared" si="32"/>
        <v>O221014058293일반상품</v>
      </c>
      <c r="B4729" s="219" t="s">
        <v>8298</v>
      </c>
      <c r="C4729" s="219" t="s">
        <v>8023</v>
      </c>
      <c r="D4729" s="219" t="s">
        <v>8065</v>
      </c>
      <c r="E4729" s="219" t="s">
        <v>7707</v>
      </c>
      <c r="F4729" s="219" t="s">
        <v>6394</v>
      </c>
      <c r="G4729" s="219" t="s">
        <v>7818</v>
      </c>
      <c r="H4729" s="219" t="s">
        <v>5990</v>
      </c>
      <c r="I4729" s="220" t="s">
        <v>8548</v>
      </c>
      <c r="J4729" s="221">
        <v>4900</v>
      </c>
      <c r="K4729" s="221">
        <v>1</v>
      </c>
      <c r="L4729" s="221">
        <v>4900</v>
      </c>
    </row>
    <row r="4730" spans="1:12" s="167" customFormat="1">
      <c r="A4730" s="218" t="str">
        <f t="shared" si="32"/>
        <v>O221014058293일반상품</v>
      </c>
      <c r="B4730" s="219" t="s">
        <v>8298</v>
      </c>
      <c r="C4730" s="219" t="s">
        <v>8023</v>
      </c>
      <c r="D4730" s="219" t="s">
        <v>8065</v>
      </c>
      <c r="E4730" s="219" t="s">
        <v>7707</v>
      </c>
      <c r="F4730" s="219" t="s">
        <v>6394</v>
      </c>
      <c r="G4730" s="219" t="s">
        <v>7818</v>
      </c>
      <c r="H4730" s="219" t="s">
        <v>5990</v>
      </c>
      <c r="I4730" s="220" t="s">
        <v>8866</v>
      </c>
      <c r="J4730" s="221">
        <v>9900</v>
      </c>
      <c r="K4730" s="221">
        <v>10</v>
      </c>
      <c r="L4730" s="221">
        <v>99000</v>
      </c>
    </row>
    <row r="4731" spans="1:12" s="167" customFormat="1">
      <c r="A4731" s="218" t="str">
        <f t="shared" si="32"/>
        <v>O221014058293일반상품</v>
      </c>
      <c r="B4731" s="219" t="s">
        <v>8298</v>
      </c>
      <c r="C4731" s="219" t="s">
        <v>8023</v>
      </c>
      <c r="D4731" s="219" t="s">
        <v>8065</v>
      </c>
      <c r="E4731" s="219" t="s">
        <v>7707</v>
      </c>
      <c r="F4731" s="219" t="s">
        <v>6394</v>
      </c>
      <c r="G4731" s="219" t="s">
        <v>7818</v>
      </c>
      <c r="H4731" s="219" t="s">
        <v>5990</v>
      </c>
      <c r="I4731" s="220" t="s">
        <v>7198</v>
      </c>
      <c r="J4731" s="221">
        <v>2850</v>
      </c>
      <c r="K4731" s="221">
        <v>4</v>
      </c>
      <c r="L4731" s="221">
        <v>11400</v>
      </c>
    </row>
    <row r="4732" spans="1:12" s="167" customFormat="1">
      <c r="A4732" s="218" t="str">
        <f t="shared" si="32"/>
        <v>O221014058293일반상품</v>
      </c>
      <c r="B4732" s="219" t="s">
        <v>8298</v>
      </c>
      <c r="C4732" s="219" t="s">
        <v>8023</v>
      </c>
      <c r="D4732" s="219" t="s">
        <v>8065</v>
      </c>
      <c r="E4732" s="219" t="s">
        <v>7707</v>
      </c>
      <c r="F4732" s="219" t="s">
        <v>6394</v>
      </c>
      <c r="G4732" s="219" t="s">
        <v>7818</v>
      </c>
      <c r="H4732" s="219" t="s">
        <v>5990</v>
      </c>
      <c r="I4732" s="220" t="s">
        <v>7253</v>
      </c>
      <c r="J4732" s="221">
        <v>2850</v>
      </c>
      <c r="K4732" s="221">
        <v>13</v>
      </c>
      <c r="L4732" s="221">
        <v>37050</v>
      </c>
    </row>
    <row r="4733" spans="1:12" s="167" customFormat="1">
      <c r="A4733" s="218" t="str">
        <f t="shared" si="32"/>
        <v>O221014058293일반상품</v>
      </c>
      <c r="B4733" s="219" t="s">
        <v>8298</v>
      </c>
      <c r="C4733" s="219" t="s">
        <v>8023</v>
      </c>
      <c r="D4733" s="219" t="s">
        <v>8065</v>
      </c>
      <c r="E4733" s="219" t="s">
        <v>7707</v>
      </c>
      <c r="F4733" s="219" t="s">
        <v>6394</v>
      </c>
      <c r="G4733" s="219" t="s">
        <v>7818</v>
      </c>
      <c r="H4733" s="219" t="s">
        <v>5990</v>
      </c>
      <c r="I4733" s="220" t="s">
        <v>8427</v>
      </c>
      <c r="J4733" s="221">
        <v>4500</v>
      </c>
      <c r="K4733" s="221">
        <v>4</v>
      </c>
      <c r="L4733" s="221">
        <v>18000</v>
      </c>
    </row>
    <row r="4734" spans="1:12" s="167" customFormat="1">
      <c r="A4734" s="218" t="str">
        <f t="shared" si="32"/>
        <v>O221014058293일반상품</v>
      </c>
      <c r="B4734" s="219" t="s">
        <v>8298</v>
      </c>
      <c r="C4734" s="219" t="s">
        <v>8023</v>
      </c>
      <c r="D4734" s="219" t="s">
        <v>8065</v>
      </c>
      <c r="E4734" s="219" t="s">
        <v>7707</v>
      </c>
      <c r="F4734" s="219" t="s">
        <v>6394</v>
      </c>
      <c r="G4734" s="219" t="s">
        <v>7818</v>
      </c>
      <c r="H4734" s="219" t="s">
        <v>5990</v>
      </c>
      <c r="I4734" s="220" t="s">
        <v>8739</v>
      </c>
      <c r="J4734" s="221">
        <v>20000</v>
      </c>
      <c r="K4734" s="221">
        <v>1</v>
      </c>
      <c r="L4734" s="221">
        <v>20000</v>
      </c>
    </row>
    <row r="4735" spans="1:12" s="167" customFormat="1">
      <c r="A4735" s="218" t="str">
        <f t="shared" si="32"/>
        <v>O221014058293일반상품</v>
      </c>
      <c r="B4735" s="219" t="s">
        <v>8298</v>
      </c>
      <c r="C4735" s="219" t="s">
        <v>8023</v>
      </c>
      <c r="D4735" s="219" t="s">
        <v>8065</v>
      </c>
      <c r="E4735" s="219" t="s">
        <v>7707</v>
      </c>
      <c r="F4735" s="219" t="s">
        <v>6394</v>
      </c>
      <c r="G4735" s="219" t="s">
        <v>7818</v>
      </c>
      <c r="H4735" s="219" t="s">
        <v>5990</v>
      </c>
      <c r="I4735" s="220" t="s">
        <v>8355</v>
      </c>
      <c r="J4735" s="221">
        <v>2630</v>
      </c>
      <c r="K4735" s="221">
        <v>6</v>
      </c>
      <c r="L4735" s="221">
        <v>15780</v>
      </c>
    </row>
    <row r="4736" spans="1:12" s="167" customFormat="1">
      <c r="A4736" s="218" t="str">
        <f t="shared" si="32"/>
        <v>O221014058293일반상품</v>
      </c>
      <c r="B4736" s="219" t="s">
        <v>8298</v>
      </c>
      <c r="C4736" s="219" t="s">
        <v>8023</v>
      </c>
      <c r="D4736" s="219" t="s">
        <v>8065</v>
      </c>
      <c r="E4736" s="219" t="s">
        <v>7707</v>
      </c>
      <c r="F4736" s="219" t="s">
        <v>6394</v>
      </c>
      <c r="G4736" s="219" t="s">
        <v>7818</v>
      </c>
      <c r="H4736" s="219" t="s">
        <v>5990</v>
      </c>
      <c r="I4736" s="220" t="s">
        <v>8498</v>
      </c>
      <c r="J4736" s="221">
        <v>7100</v>
      </c>
      <c r="K4736" s="221">
        <v>1</v>
      </c>
      <c r="L4736" s="221">
        <v>7100</v>
      </c>
    </row>
    <row r="4737" spans="1:12" s="167" customFormat="1">
      <c r="A4737" s="218" t="str">
        <f t="shared" si="32"/>
        <v>O221014058293일반상품</v>
      </c>
      <c r="B4737" s="219" t="s">
        <v>8298</v>
      </c>
      <c r="C4737" s="219" t="s">
        <v>8023</v>
      </c>
      <c r="D4737" s="219" t="s">
        <v>8065</v>
      </c>
      <c r="E4737" s="219" t="s">
        <v>7707</v>
      </c>
      <c r="F4737" s="219" t="s">
        <v>6394</v>
      </c>
      <c r="G4737" s="219" t="s">
        <v>7818</v>
      </c>
      <c r="H4737" s="219" t="s">
        <v>5990</v>
      </c>
      <c r="I4737" s="220" t="s">
        <v>8409</v>
      </c>
      <c r="J4737" s="221">
        <v>6630</v>
      </c>
      <c r="K4737" s="221">
        <v>2</v>
      </c>
      <c r="L4737" s="221">
        <v>13260</v>
      </c>
    </row>
    <row r="4738" spans="1:12" s="167" customFormat="1">
      <c r="A4738" s="218" t="str">
        <f t="shared" si="32"/>
        <v>O221014058292일반상품</v>
      </c>
      <c r="B4738" s="219" t="s">
        <v>8299</v>
      </c>
      <c r="C4738" s="219" t="s">
        <v>8023</v>
      </c>
      <c r="D4738" s="219" t="s">
        <v>8065</v>
      </c>
      <c r="E4738" s="219" t="s">
        <v>7707</v>
      </c>
      <c r="F4738" s="219" t="s">
        <v>6394</v>
      </c>
      <c r="G4738" s="219" t="s">
        <v>6457</v>
      </c>
      <c r="H4738" s="219" t="s">
        <v>5990</v>
      </c>
      <c r="I4738" s="220" t="s">
        <v>7211</v>
      </c>
      <c r="J4738" s="221">
        <v>9000</v>
      </c>
      <c r="K4738" s="221">
        <v>1</v>
      </c>
      <c r="L4738" s="221">
        <v>9000</v>
      </c>
    </row>
    <row r="4739" spans="1:12" s="167" customFormat="1">
      <c r="A4739" s="218" t="str">
        <f t="shared" si="32"/>
        <v>O221014058292일반상품</v>
      </c>
      <c r="B4739" s="219" t="s">
        <v>8299</v>
      </c>
      <c r="C4739" s="219" t="s">
        <v>8023</v>
      </c>
      <c r="D4739" s="219" t="s">
        <v>8065</v>
      </c>
      <c r="E4739" s="219" t="s">
        <v>7707</v>
      </c>
      <c r="F4739" s="219" t="s">
        <v>6394</v>
      </c>
      <c r="G4739" s="219" t="s">
        <v>6457</v>
      </c>
      <c r="H4739" s="219" t="s">
        <v>5990</v>
      </c>
      <c r="I4739" s="220" t="s">
        <v>7250</v>
      </c>
      <c r="J4739" s="221">
        <v>11500</v>
      </c>
      <c r="K4739" s="221">
        <v>1</v>
      </c>
      <c r="L4739" s="221">
        <v>11500</v>
      </c>
    </row>
    <row r="4740" spans="1:12" s="167" customFormat="1">
      <c r="A4740" s="218" t="str">
        <f t="shared" si="32"/>
        <v>O221014058292일반상품</v>
      </c>
      <c r="B4740" s="219" t="s">
        <v>8299</v>
      </c>
      <c r="C4740" s="219" t="s">
        <v>8023</v>
      </c>
      <c r="D4740" s="219" t="s">
        <v>8065</v>
      </c>
      <c r="E4740" s="219" t="s">
        <v>7707</v>
      </c>
      <c r="F4740" s="219" t="s">
        <v>6394</v>
      </c>
      <c r="G4740" s="219" t="s">
        <v>6457</v>
      </c>
      <c r="H4740" s="219" t="s">
        <v>5990</v>
      </c>
      <c r="I4740" s="220" t="s">
        <v>8948</v>
      </c>
      <c r="J4740" s="221">
        <v>10000</v>
      </c>
      <c r="K4740" s="221">
        <v>1</v>
      </c>
      <c r="L4740" s="221">
        <v>10000</v>
      </c>
    </row>
    <row r="4741" spans="1:12" s="167" customFormat="1">
      <c r="A4741" s="218" t="str">
        <f t="shared" si="32"/>
        <v>O221014058292일반상품</v>
      </c>
      <c r="B4741" s="219" t="s">
        <v>8299</v>
      </c>
      <c r="C4741" s="219" t="s">
        <v>8023</v>
      </c>
      <c r="D4741" s="219" t="s">
        <v>8065</v>
      </c>
      <c r="E4741" s="219" t="s">
        <v>7707</v>
      </c>
      <c r="F4741" s="219" t="s">
        <v>6394</v>
      </c>
      <c r="G4741" s="219" t="s">
        <v>6457</v>
      </c>
      <c r="H4741" s="219" t="s">
        <v>5990</v>
      </c>
      <c r="I4741" s="220" t="s">
        <v>7191</v>
      </c>
      <c r="J4741" s="221">
        <v>13520</v>
      </c>
      <c r="K4741" s="221">
        <v>1</v>
      </c>
      <c r="L4741" s="221">
        <v>13520</v>
      </c>
    </row>
    <row r="4742" spans="1:12" s="167" customFormat="1">
      <c r="A4742" s="218" t="str">
        <f t="shared" si="32"/>
        <v>O221014058292일반상품</v>
      </c>
      <c r="B4742" s="219" t="s">
        <v>8299</v>
      </c>
      <c r="C4742" s="219" t="s">
        <v>8023</v>
      </c>
      <c r="D4742" s="219" t="s">
        <v>8065</v>
      </c>
      <c r="E4742" s="219" t="s">
        <v>7707</v>
      </c>
      <c r="F4742" s="219" t="s">
        <v>6394</v>
      </c>
      <c r="G4742" s="219" t="s">
        <v>6457</v>
      </c>
      <c r="H4742" s="219" t="s">
        <v>5990</v>
      </c>
      <c r="I4742" s="220" t="s">
        <v>9032</v>
      </c>
      <c r="J4742" s="221">
        <v>6800</v>
      </c>
      <c r="K4742" s="221">
        <v>2</v>
      </c>
      <c r="L4742" s="221">
        <v>13600</v>
      </c>
    </row>
    <row r="4743" spans="1:12" s="167" customFormat="1">
      <c r="A4743" s="218" t="str">
        <f t="shared" si="32"/>
        <v>O221014058292일반상품</v>
      </c>
      <c r="B4743" s="219" t="s">
        <v>8299</v>
      </c>
      <c r="C4743" s="219" t="s">
        <v>8023</v>
      </c>
      <c r="D4743" s="219" t="s">
        <v>8065</v>
      </c>
      <c r="E4743" s="219" t="s">
        <v>7707</v>
      </c>
      <c r="F4743" s="219" t="s">
        <v>6394</v>
      </c>
      <c r="G4743" s="219" t="s">
        <v>6457</v>
      </c>
      <c r="H4743" s="219" t="s">
        <v>5990</v>
      </c>
      <c r="I4743" s="220" t="s">
        <v>7238</v>
      </c>
      <c r="J4743" s="221">
        <v>11780</v>
      </c>
      <c r="K4743" s="221">
        <v>1</v>
      </c>
      <c r="L4743" s="221">
        <v>11780</v>
      </c>
    </row>
    <row r="4744" spans="1:12" s="167" customFormat="1">
      <c r="A4744" s="218" t="str">
        <f t="shared" si="32"/>
        <v>O221014058292일반상품</v>
      </c>
      <c r="B4744" s="219" t="s">
        <v>8299</v>
      </c>
      <c r="C4744" s="219" t="s">
        <v>8023</v>
      </c>
      <c r="D4744" s="219" t="s">
        <v>8065</v>
      </c>
      <c r="E4744" s="219" t="s">
        <v>7707</v>
      </c>
      <c r="F4744" s="219" t="s">
        <v>6394</v>
      </c>
      <c r="G4744" s="219" t="s">
        <v>6457</v>
      </c>
      <c r="H4744" s="219" t="s">
        <v>5990</v>
      </c>
      <c r="I4744" s="220" t="s">
        <v>8427</v>
      </c>
      <c r="J4744" s="221">
        <v>4500</v>
      </c>
      <c r="K4744" s="221">
        <v>1</v>
      </c>
      <c r="L4744" s="221">
        <v>4500</v>
      </c>
    </row>
    <row r="4745" spans="1:12" s="167" customFormat="1">
      <c r="A4745" s="218" t="str">
        <f t="shared" si="32"/>
        <v>O221014058292일반상품</v>
      </c>
      <c r="B4745" s="219" t="s">
        <v>8299</v>
      </c>
      <c r="C4745" s="219" t="s">
        <v>8023</v>
      </c>
      <c r="D4745" s="219" t="s">
        <v>8065</v>
      </c>
      <c r="E4745" s="219" t="s">
        <v>7707</v>
      </c>
      <c r="F4745" s="219" t="s">
        <v>6394</v>
      </c>
      <c r="G4745" s="219" t="s">
        <v>6457</v>
      </c>
      <c r="H4745" s="219" t="s">
        <v>5990</v>
      </c>
      <c r="I4745" s="220" t="s">
        <v>8428</v>
      </c>
      <c r="J4745" s="221">
        <v>10800</v>
      </c>
      <c r="K4745" s="221">
        <v>1</v>
      </c>
      <c r="L4745" s="221">
        <v>10800</v>
      </c>
    </row>
    <row r="4746" spans="1:12" s="167" customFormat="1">
      <c r="A4746" s="218" t="str">
        <f t="shared" si="32"/>
        <v>O221014058292일반상품</v>
      </c>
      <c r="B4746" s="219" t="s">
        <v>8299</v>
      </c>
      <c r="C4746" s="219" t="s">
        <v>8023</v>
      </c>
      <c r="D4746" s="219" t="s">
        <v>8065</v>
      </c>
      <c r="E4746" s="219" t="s">
        <v>7707</v>
      </c>
      <c r="F4746" s="219" t="s">
        <v>6394</v>
      </c>
      <c r="G4746" s="219" t="s">
        <v>6457</v>
      </c>
      <c r="H4746" s="219" t="s">
        <v>5990</v>
      </c>
      <c r="I4746" s="220" t="s">
        <v>8030</v>
      </c>
      <c r="J4746" s="221">
        <v>12500</v>
      </c>
      <c r="K4746" s="221">
        <v>1</v>
      </c>
      <c r="L4746" s="221">
        <v>12500</v>
      </c>
    </row>
    <row r="4747" spans="1:12" s="167" customFormat="1">
      <c r="A4747" s="218" t="str">
        <f t="shared" si="32"/>
        <v>O221014058292일반상품</v>
      </c>
      <c r="B4747" s="219" t="s">
        <v>8299</v>
      </c>
      <c r="C4747" s="219" t="s">
        <v>8023</v>
      </c>
      <c r="D4747" s="219" t="s">
        <v>8065</v>
      </c>
      <c r="E4747" s="219" t="s">
        <v>7707</v>
      </c>
      <c r="F4747" s="219" t="s">
        <v>6394</v>
      </c>
      <c r="G4747" s="219" t="s">
        <v>6457</v>
      </c>
      <c r="H4747" s="219" t="s">
        <v>5990</v>
      </c>
      <c r="I4747" s="220" t="s">
        <v>8402</v>
      </c>
      <c r="J4747" s="221">
        <v>31900</v>
      </c>
      <c r="K4747" s="221">
        <v>1</v>
      </c>
      <c r="L4747" s="221">
        <v>31900</v>
      </c>
    </row>
    <row r="4748" spans="1:12" s="167" customFormat="1">
      <c r="A4748" s="218" t="str">
        <f t="shared" si="32"/>
        <v>O221014058292일반상품</v>
      </c>
      <c r="B4748" s="219" t="s">
        <v>8299</v>
      </c>
      <c r="C4748" s="219" t="s">
        <v>8023</v>
      </c>
      <c r="D4748" s="219" t="s">
        <v>8065</v>
      </c>
      <c r="E4748" s="219" t="s">
        <v>7707</v>
      </c>
      <c r="F4748" s="219" t="s">
        <v>6394</v>
      </c>
      <c r="G4748" s="219" t="s">
        <v>6457</v>
      </c>
      <c r="H4748" s="219" t="s">
        <v>5990</v>
      </c>
      <c r="I4748" s="220" t="s">
        <v>9008</v>
      </c>
      <c r="J4748" s="221">
        <v>8400</v>
      </c>
      <c r="K4748" s="221">
        <v>1</v>
      </c>
      <c r="L4748" s="221">
        <v>8400</v>
      </c>
    </row>
    <row r="4749" spans="1:12" s="167" customFormat="1">
      <c r="A4749" s="218" t="str">
        <f t="shared" si="32"/>
        <v>O221014058292일반상품</v>
      </c>
      <c r="B4749" s="219" t="s">
        <v>8299</v>
      </c>
      <c r="C4749" s="219" t="s">
        <v>8023</v>
      </c>
      <c r="D4749" s="219" t="s">
        <v>8065</v>
      </c>
      <c r="E4749" s="219" t="s">
        <v>7707</v>
      </c>
      <c r="F4749" s="219" t="s">
        <v>6394</v>
      </c>
      <c r="G4749" s="219" t="s">
        <v>6457</v>
      </c>
      <c r="H4749" s="219" t="s">
        <v>5990</v>
      </c>
      <c r="I4749" s="220" t="s">
        <v>7235</v>
      </c>
      <c r="J4749" s="221">
        <v>9240</v>
      </c>
      <c r="K4749" s="221">
        <v>1</v>
      </c>
      <c r="L4749" s="221">
        <v>9240</v>
      </c>
    </row>
    <row r="4750" spans="1:12" s="167" customFormat="1">
      <c r="A4750" s="218" t="str">
        <f t="shared" si="32"/>
        <v>O221014058292일반상품</v>
      </c>
      <c r="B4750" s="219" t="s">
        <v>8299</v>
      </c>
      <c r="C4750" s="219" t="s">
        <v>8023</v>
      </c>
      <c r="D4750" s="219" t="s">
        <v>8065</v>
      </c>
      <c r="E4750" s="219" t="s">
        <v>7707</v>
      </c>
      <c r="F4750" s="219" t="s">
        <v>6394</v>
      </c>
      <c r="G4750" s="219" t="s">
        <v>6457</v>
      </c>
      <c r="H4750" s="219" t="s">
        <v>5990</v>
      </c>
      <c r="I4750" s="220" t="s">
        <v>7282</v>
      </c>
      <c r="J4750" s="221">
        <v>2170</v>
      </c>
      <c r="K4750" s="221">
        <v>1</v>
      </c>
      <c r="L4750" s="221">
        <v>2170</v>
      </c>
    </row>
    <row r="4751" spans="1:12" s="167" customFormat="1">
      <c r="A4751" s="218" t="str">
        <f t="shared" si="32"/>
        <v>O221014058292일반상품</v>
      </c>
      <c r="B4751" s="219" t="s">
        <v>8299</v>
      </c>
      <c r="C4751" s="219" t="s">
        <v>8023</v>
      </c>
      <c r="D4751" s="219" t="s">
        <v>8065</v>
      </c>
      <c r="E4751" s="219" t="s">
        <v>7707</v>
      </c>
      <c r="F4751" s="219" t="s">
        <v>6394</v>
      </c>
      <c r="G4751" s="219" t="s">
        <v>6457</v>
      </c>
      <c r="H4751" s="219" t="s">
        <v>5990</v>
      </c>
      <c r="I4751" s="220" t="s">
        <v>8489</v>
      </c>
      <c r="J4751" s="221">
        <v>8400</v>
      </c>
      <c r="K4751" s="221">
        <v>1</v>
      </c>
      <c r="L4751" s="221">
        <v>8400</v>
      </c>
    </row>
    <row r="4752" spans="1:12" s="167" customFormat="1">
      <c r="A4752" s="218" t="str">
        <f t="shared" si="32"/>
        <v>O221014058292일반상품</v>
      </c>
      <c r="B4752" s="219" t="s">
        <v>8299</v>
      </c>
      <c r="C4752" s="219" t="s">
        <v>8023</v>
      </c>
      <c r="D4752" s="219" t="s">
        <v>8065</v>
      </c>
      <c r="E4752" s="219" t="s">
        <v>7707</v>
      </c>
      <c r="F4752" s="219" t="s">
        <v>6394</v>
      </c>
      <c r="G4752" s="219" t="s">
        <v>6457</v>
      </c>
      <c r="H4752" s="219" t="s">
        <v>5990</v>
      </c>
      <c r="I4752" s="220" t="s">
        <v>9033</v>
      </c>
      <c r="J4752" s="221">
        <v>35000</v>
      </c>
      <c r="K4752" s="221">
        <v>1</v>
      </c>
      <c r="L4752" s="221">
        <v>35000</v>
      </c>
    </row>
    <row r="4753" spans="1:12" s="167" customFormat="1">
      <c r="A4753" s="218" t="str">
        <f t="shared" si="32"/>
        <v>O221014058292일반상품</v>
      </c>
      <c r="B4753" s="219" t="s">
        <v>8299</v>
      </c>
      <c r="C4753" s="219" t="s">
        <v>8023</v>
      </c>
      <c r="D4753" s="219" t="s">
        <v>8065</v>
      </c>
      <c r="E4753" s="219" t="s">
        <v>7707</v>
      </c>
      <c r="F4753" s="219" t="s">
        <v>6394</v>
      </c>
      <c r="G4753" s="219" t="s">
        <v>6457</v>
      </c>
      <c r="H4753" s="219" t="s">
        <v>5990</v>
      </c>
      <c r="I4753" s="220" t="s">
        <v>8337</v>
      </c>
      <c r="J4753" s="221">
        <v>6630</v>
      </c>
      <c r="K4753" s="221">
        <v>1</v>
      </c>
      <c r="L4753" s="221">
        <v>6630</v>
      </c>
    </row>
    <row r="4754" spans="1:12" s="167" customFormat="1">
      <c r="A4754" s="218" t="str">
        <f t="shared" si="32"/>
        <v>O221014058292일반상품</v>
      </c>
      <c r="B4754" s="219" t="s">
        <v>8299</v>
      </c>
      <c r="C4754" s="219" t="s">
        <v>8023</v>
      </c>
      <c r="D4754" s="219" t="s">
        <v>8065</v>
      </c>
      <c r="E4754" s="219" t="s">
        <v>7707</v>
      </c>
      <c r="F4754" s="219" t="s">
        <v>6394</v>
      </c>
      <c r="G4754" s="219" t="s">
        <v>6457</v>
      </c>
      <c r="H4754" s="219" t="s">
        <v>5990</v>
      </c>
      <c r="I4754" s="220" t="s">
        <v>8409</v>
      </c>
      <c r="J4754" s="221">
        <v>6630</v>
      </c>
      <c r="K4754" s="221">
        <v>1</v>
      </c>
      <c r="L4754" s="221">
        <v>6630</v>
      </c>
    </row>
    <row r="4755" spans="1:12" s="167" customFormat="1">
      <c r="A4755" s="218" t="str">
        <f t="shared" si="32"/>
        <v>O221014058292일반상품</v>
      </c>
      <c r="B4755" s="219" t="s">
        <v>8299</v>
      </c>
      <c r="C4755" s="219" t="s">
        <v>8023</v>
      </c>
      <c r="D4755" s="219" t="s">
        <v>8065</v>
      </c>
      <c r="E4755" s="219" t="s">
        <v>7707</v>
      </c>
      <c r="F4755" s="219" t="s">
        <v>6394</v>
      </c>
      <c r="G4755" s="219" t="s">
        <v>6457</v>
      </c>
      <c r="H4755" s="219" t="s">
        <v>5990</v>
      </c>
      <c r="I4755" s="220" t="s">
        <v>8612</v>
      </c>
      <c r="J4755" s="221">
        <v>54400</v>
      </c>
      <c r="K4755" s="221">
        <v>1</v>
      </c>
      <c r="L4755" s="221">
        <v>54400</v>
      </c>
    </row>
    <row r="4756" spans="1:12" s="167" customFormat="1">
      <c r="A4756" s="218" t="str">
        <f t="shared" si="32"/>
        <v>O221014058292일반상품</v>
      </c>
      <c r="B4756" s="219" t="s">
        <v>8299</v>
      </c>
      <c r="C4756" s="219" t="s">
        <v>8023</v>
      </c>
      <c r="D4756" s="219" t="s">
        <v>8065</v>
      </c>
      <c r="E4756" s="219" t="s">
        <v>7707</v>
      </c>
      <c r="F4756" s="219" t="s">
        <v>6394</v>
      </c>
      <c r="G4756" s="219" t="s">
        <v>6457</v>
      </c>
      <c r="H4756" s="219" t="s">
        <v>5990</v>
      </c>
      <c r="I4756" s="220" t="s">
        <v>8735</v>
      </c>
      <c r="J4756" s="221">
        <v>22000</v>
      </c>
      <c r="K4756" s="221">
        <v>1</v>
      </c>
      <c r="L4756" s="221">
        <v>22000</v>
      </c>
    </row>
    <row r="4757" spans="1:12" s="167" customFormat="1">
      <c r="A4757" s="218" t="str">
        <f t="shared" si="32"/>
        <v>O221014058291일반상품</v>
      </c>
      <c r="B4757" s="219" t="s">
        <v>8300</v>
      </c>
      <c r="C4757" s="219" t="s">
        <v>8023</v>
      </c>
      <c r="D4757" s="219" t="s">
        <v>8065</v>
      </c>
      <c r="E4757" s="219" t="s">
        <v>7707</v>
      </c>
      <c r="F4757" s="219" t="s">
        <v>6394</v>
      </c>
      <c r="G4757" s="219" t="s">
        <v>7875</v>
      </c>
      <c r="H4757" s="219" t="s">
        <v>5990</v>
      </c>
      <c r="I4757" s="220" t="s">
        <v>8799</v>
      </c>
      <c r="J4757" s="221">
        <v>16000</v>
      </c>
      <c r="K4757" s="221">
        <v>1</v>
      </c>
      <c r="L4757" s="221">
        <v>16000</v>
      </c>
    </row>
    <row r="4758" spans="1:12" s="167" customFormat="1">
      <c r="A4758" s="218" t="str">
        <f t="shared" si="32"/>
        <v>O221014058291일반상품</v>
      </c>
      <c r="B4758" s="219" t="s">
        <v>8300</v>
      </c>
      <c r="C4758" s="219" t="s">
        <v>8023</v>
      </c>
      <c r="D4758" s="219" t="s">
        <v>8065</v>
      </c>
      <c r="E4758" s="219" t="s">
        <v>7707</v>
      </c>
      <c r="F4758" s="219" t="s">
        <v>6394</v>
      </c>
      <c r="G4758" s="219" t="s">
        <v>7875</v>
      </c>
      <c r="H4758" s="219" t="s">
        <v>5990</v>
      </c>
      <c r="I4758" s="220" t="s">
        <v>8750</v>
      </c>
      <c r="J4758" s="221">
        <v>3360</v>
      </c>
      <c r="K4758" s="221">
        <v>1</v>
      </c>
      <c r="L4758" s="221">
        <v>3360</v>
      </c>
    </row>
    <row r="4759" spans="1:12" s="167" customFormat="1">
      <c r="A4759" s="218" t="str">
        <f t="shared" si="32"/>
        <v>O221014058291일반상품</v>
      </c>
      <c r="B4759" s="219" t="s">
        <v>8300</v>
      </c>
      <c r="C4759" s="219" t="s">
        <v>8023</v>
      </c>
      <c r="D4759" s="219" t="s">
        <v>8065</v>
      </c>
      <c r="E4759" s="219" t="s">
        <v>7707</v>
      </c>
      <c r="F4759" s="219" t="s">
        <v>6394</v>
      </c>
      <c r="G4759" s="219" t="s">
        <v>7875</v>
      </c>
      <c r="H4759" s="219" t="s">
        <v>5990</v>
      </c>
      <c r="I4759" s="220" t="s">
        <v>7223</v>
      </c>
      <c r="J4759" s="221">
        <v>4080</v>
      </c>
      <c r="K4759" s="221">
        <v>1</v>
      </c>
      <c r="L4759" s="221">
        <v>4080</v>
      </c>
    </row>
    <row r="4760" spans="1:12" s="167" customFormat="1">
      <c r="A4760" s="218" t="str">
        <f t="shared" si="32"/>
        <v>O221014058291일반상품</v>
      </c>
      <c r="B4760" s="219" t="s">
        <v>8300</v>
      </c>
      <c r="C4760" s="219" t="s">
        <v>8023</v>
      </c>
      <c r="D4760" s="219" t="s">
        <v>8065</v>
      </c>
      <c r="E4760" s="219" t="s">
        <v>7707</v>
      </c>
      <c r="F4760" s="219" t="s">
        <v>6394</v>
      </c>
      <c r="G4760" s="219" t="s">
        <v>7875</v>
      </c>
      <c r="H4760" s="219" t="s">
        <v>5990</v>
      </c>
      <c r="I4760" s="220" t="s">
        <v>7190</v>
      </c>
      <c r="J4760" s="221">
        <v>4430</v>
      </c>
      <c r="K4760" s="221">
        <v>1</v>
      </c>
      <c r="L4760" s="221">
        <v>4430</v>
      </c>
    </row>
    <row r="4761" spans="1:12" s="167" customFormat="1">
      <c r="A4761" s="218" t="str">
        <f t="shared" si="32"/>
        <v>O221014058291일반상품</v>
      </c>
      <c r="B4761" s="219" t="s">
        <v>8300</v>
      </c>
      <c r="C4761" s="219" t="s">
        <v>8023</v>
      </c>
      <c r="D4761" s="219" t="s">
        <v>8065</v>
      </c>
      <c r="E4761" s="219" t="s">
        <v>7707</v>
      </c>
      <c r="F4761" s="219" t="s">
        <v>6394</v>
      </c>
      <c r="G4761" s="219" t="s">
        <v>7875</v>
      </c>
      <c r="H4761" s="219" t="s">
        <v>5990</v>
      </c>
      <c r="I4761" s="220" t="s">
        <v>7271</v>
      </c>
      <c r="J4761" s="221">
        <v>3900</v>
      </c>
      <c r="K4761" s="221">
        <v>1</v>
      </c>
      <c r="L4761" s="221">
        <v>3900</v>
      </c>
    </row>
    <row r="4762" spans="1:12" s="167" customFormat="1">
      <c r="A4762" s="218" t="str">
        <f t="shared" si="32"/>
        <v>O221014058291일반상품</v>
      </c>
      <c r="B4762" s="219" t="s">
        <v>8300</v>
      </c>
      <c r="C4762" s="219" t="s">
        <v>8023</v>
      </c>
      <c r="D4762" s="219" t="s">
        <v>8065</v>
      </c>
      <c r="E4762" s="219" t="s">
        <v>7707</v>
      </c>
      <c r="F4762" s="219" t="s">
        <v>6394</v>
      </c>
      <c r="G4762" s="219" t="s">
        <v>7875</v>
      </c>
      <c r="H4762" s="219" t="s">
        <v>5990</v>
      </c>
      <c r="I4762" s="220" t="s">
        <v>9034</v>
      </c>
      <c r="J4762" s="221">
        <v>11000</v>
      </c>
      <c r="K4762" s="221">
        <v>1</v>
      </c>
      <c r="L4762" s="221">
        <v>11000</v>
      </c>
    </row>
    <row r="4763" spans="1:12" s="167" customFormat="1">
      <c r="A4763" s="218" t="str">
        <f t="shared" si="32"/>
        <v>O221014058291일반상품</v>
      </c>
      <c r="B4763" s="219" t="s">
        <v>8300</v>
      </c>
      <c r="C4763" s="219" t="s">
        <v>8023</v>
      </c>
      <c r="D4763" s="219" t="s">
        <v>8065</v>
      </c>
      <c r="E4763" s="219" t="s">
        <v>7707</v>
      </c>
      <c r="F4763" s="219" t="s">
        <v>6394</v>
      </c>
      <c r="G4763" s="219" t="s">
        <v>7875</v>
      </c>
      <c r="H4763" s="219" t="s">
        <v>5990</v>
      </c>
      <c r="I4763" s="220" t="s">
        <v>8450</v>
      </c>
      <c r="J4763" s="221">
        <v>1400</v>
      </c>
      <c r="K4763" s="221">
        <v>1</v>
      </c>
      <c r="L4763" s="221">
        <v>1400</v>
      </c>
    </row>
    <row r="4764" spans="1:12" s="167" customFormat="1">
      <c r="A4764" s="218" t="str">
        <f t="shared" si="32"/>
        <v>O221014058291일반상품</v>
      </c>
      <c r="B4764" s="219" t="s">
        <v>8300</v>
      </c>
      <c r="C4764" s="219" t="s">
        <v>8023</v>
      </c>
      <c r="D4764" s="219" t="s">
        <v>8065</v>
      </c>
      <c r="E4764" s="219" t="s">
        <v>7707</v>
      </c>
      <c r="F4764" s="219" t="s">
        <v>6394</v>
      </c>
      <c r="G4764" s="219" t="s">
        <v>7875</v>
      </c>
      <c r="H4764" s="219" t="s">
        <v>5990</v>
      </c>
      <c r="I4764" s="220" t="s">
        <v>7192</v>
      </c>
      <c r="J4764" s="221">
        <v>6490</v>
      </c>
      <c r="K4764" s="221">
        <v>1</v>
      </c>
      <c r="L4764" s="221">
        <v>6490</v>
      </c>
    </row>
    <row r="4765" spans="1:12" s="167" customFormat="1">
      <c r="A4765" s="218" t="str">
        <f t="shared" si="32"/>
        <v>O221014058291일반상품</v>
      </c>
      <c r="B4765" s="219" t="s">
        <v>8300</v>
      </c>
      <c r="C4765" s="219" t="s">
        <v>8023</v>
      </c>
      <c r="D4765" s="219" t="s">
        <v>8065</v>
      </c>
      <c r="E4765" s="219" t="s">
        <v>7707</v>
      </c>
      <c r="F4765" s="219" t="s">
        <v>6394</v>
      </c>
      <c r="G4765" s="219" t="s">
        <v>7875</v>
      </c>
      <c r="H4765" s="219" t="s">
        <v>5990</v>
      </c>
      <c r="I4765" s="220" t="s">
        <v>8739</v>
      </c>
      <c r="J4765" s="221">
        <v>20000</v>
      </c>
      <c r="K4765" s="221">
        <v>2</v>
      </c>
      <c r="L4765" s="221">
        <v>40000</v>
      </c>
    </row>
    <row r="4766" spans="1:12" s="167" customFormat="1">
      <c r="A4766" s="218" t="str">
        <f t="shared" si="32"/>
        <v>O221014058291일반상품</v>
      </c>
      <c r="B4766" s="219" t="s">
        <v>8300</v>
      </c>
      <c r="C4766" s="219" t="s">
        <v>8023</v>
      </c>
      <c r="D4766" s="219" t="s">
        <v>8065</v>
      </c>
      <c r="E4766" s="219" t="s">
        <v>7707</v>
      </c>
      <c r="F4766" s="219" t="s">
        <v>6394</v>
      </c>
      <c r="G4766" s="219" t="s">
        <v>7875</v>
      </c>
      <c r="H4766" s="219" t="s">
        <v>5990</v>
      </c>
      <c r="I4766" s="220" t="s">
        <v>7201</v>
      </c>
      <c r="J4766" s="221">
        <v>12480</v>
      </c>
      <c r="K4766" s="221">
        <v>1</v>
      </c>
      <c r="L4766" s="221">
        <v>12480</v>
      </c>
    </row>
    <row r="4767" spans="1:12" s="167" customFormat="1">
      <c r="A4767" s="218" t="str">
        <f t="shared" si="32"/>
        <v>O221014058291일반상품</v>
      </c>
      <c r="B4767" s="219" t="s">
        <v>8300</v>
      </c>
      <c r="C4767" s="219" t="s">
        <v>8023</v>
      </c>
      <c r="D4767" s="219" t="s">
        <v>8065</v>
      </c>
      <c r="E4767" s="219" t="s">
        <v>7707</v>
      </c>
      <c r="F4767" s="219" t="s">
        <v>6394</v>
      </c>
      <c r="G4767" s="219" t="s">
        <v>7875</v>
      </c>
      <c r="H4767" s="219" t="s">
        <v>5990</v>
      </c>
      <c r="I4767" s="220" t="s">
        <v>8722</v>
      </c>
      <c r="J4767" s="221">
        <v>2600</v>
      </c>
      <c r="K4767" s="221">
        <v>1</v>
      </c>
      <c r="L4767" s="221">
        <v>2600</v>
      </c>
    </row>
    <row r="4768" spans="1:12" s="167" customFormat="1">
      <c r="A4768" s="218" t="str">
        <f t="shared" si="32"/>
        <v>O221014058291일반상품</v>
      </c>
      <c r="B4768" s="219" t="s">
        <v>8300</v>
      </c>
      <c r="C4768" s="219" t="s">
        <v>8023</v>
      </c>
      <c r="D4768" s="219" t="s">
        <v>8065</v>
      </c>
      <c r="E4768" s="219" t="s">
        <v>7707</v>
      </c>
      <c r="F4768" s="219" t="s">
        <v>6394</v>
      </c>
      <c r="G4768" s="219" t="s">
        <v>7875</v>
      </c>
      <c r="H4768" s="219" t="s">
        <v>5990</v>
      </c>
      <c r="I4768" s="220" t="s">
        <v>8323</v>
      </c>
      <c r="J4768" s="221">
        <v>15400</v>
      </c>
      <c r="K4768" s="221">
        <v>3</v>
      </c>
      <c r="L4768" s="221">
        <v>46200</v>
      </c>
    </row>
    <row r="4769" spans="1:12" s="167" customFormat="1">
      <c r="A4769" s="218" t="str">
        <f t="shared" si="32"/>
        <v>O221014058291일반상품</v>
      </c>
      <c r="B4769" s="219" t="s">
        <v>8300</v>
      </c>
      <c r="C4769" s="219" t="s">
        <v>8023</v>
      </c>
      <c r="D4769" s="219" t="s">
        <v>8065</v>
      </c>
      <c r="E4769" s="219" t="s">
        <v>7707</v>
      </c>
      <c r="F4769" s="219" t="s">
        <v>6394</v>
      </c>
      <c r="G4769" s="219" t="s">
        <v>7875</v>
      </c>
      <c r="H4769" s="219" t="s">
        <v>5990</v>
      </c>
      <c r="I4769" s="220" t="s">
        <v>8896</v>
      </c>
      <c r="J4769" s="221">
        <v>9300</v>
      </c>
      <c r="K4769" s="221">
        <v>1</v>
      </c>
      <c r="L4769" s="221">
        <v>9300</v>
      </c>
    </row>
    <row r="4770" spans="1:12" s="167" customFormat="1">
      <c r="A4770" s="218" t="str">
        <f t="shared" si="32"/>
        <v>O221014058291일반상품</v>
      </c>
      <c r="B4770" s="219" t="s">
        <v>8300</v>
      </c>
      <c r="C4770" s="219" t="s">
        <v>8023</v>
      </c>
      <c r="D4770" s="219" t="s">
        <v>8065</v>
      </c>
      <c r="E4770" s="219" t="s">
        <v>7707</v>
      </c>
      <c r="F4770" s="219" t="s">
        <v>6394</v>
      </c>
      <c r="G4770" s="219" t="s">
        <v>7875</v>
      </c>
      <c r="H4770" s="219" t="s">
        <v>5990</v>
      </c>
      <c r="I4770" s="220" t="s">
        <v>8332</v>
      </c>
      <c r="J4770" s="221">
        <v>3070</v>
      </c>
      <c r="K4770" s="221">
        <v>2</v>
      </c>
      <c r="L4770" s="221">
        <v>6140</v>
      </c>
    </row>
    <row r="4771" spans="1:12" s="167" customFormat="1">
      <c r="A4771" s="218" t="str">
        <f t="shared" si="32"/>
        <v>O221014058291일반상품</v>
      </c>
      <c r="B4771" s="219" t="s">
        <v>8300</v>
      </c>
      <c r="C4771" s="219" t="s">
        <v>8023</v>
      </c>
      <c r="D4771" s="219" t="s">
        <v>8065</v>
      </c>
      <c r="E4771" s="219" t="s">
        <v>7707</v>
      </c>
      <c r="F4771" s="219" t="s">
        <v>6394</v>
      </c>
      <c r="G4771" s="219" t="s">
        <v>7875</v>
      </c>
      <c r="H4771" s="219" t="s">
        <v>5990</v>
      </c>
      <c r="I4771" s="220" t="s">
        <v>8490</v>
      </c>
      <c r="J4771" s="221">
        <v>3450</v>
      </c>
      <c r="K4771" s="221">
        <v>2</v>
      </c>
      <c r="L4771" s="221">
        <v>6900</v>
      </c>
    </row>
    <row r="4772" spans="1:12" s="167" customFormat="1">
      <c r="A4772" s="218" t="str">
        <f t="shared" si="32"/>
        <v>O221014058291일반상품</v>
      </c>
      <c r="B4772" s="219" t="s">
        <v>8300</v>
      </c>
      <c r="C4772" s="219" t="s">
        <v>8023</v>
      </c>
      <c r="D4772" s="219" t="s">
        <v>8065</v>
      </c>
      <c r="E4772" s="219" t="s">
        <v>7707</v>
      </c>
      <c r="F4772" s="219" t="s">
        <v>6394</v>
      </c>
      <c r="G4772" s="219" t="s">
        <v>7875</v>
      </c>
      <c r="H4772" s="219" t="s">
        <v>5990</v>
      </c>
      <c r="I4772" s="220" t="s">
        <v>8334</v>
      </c>
      <c r="J4772" s="221">
        <v>1640</v>
      </c>
      <c r="K4772" s="221">
        <v>2</v>
      </c>
      <c r="L4772" s="221">
        <v>3280</v>
      </c>
    </row>
    <row r="4773" spans="1:12" s="167" customFormat="1">
      <c r="A4773" s="218" t="str">
        <f t="shared" si="32"/>
        <v>O221014058291일반상품</v>
      </c>
      <c r="B4773" s="219" t="s">
        <v>8300</v>
      </c>
      <c r="C4773" s="219" t="s">
        <v>8023</v>
      </c>
      <c r="D4773" s="219" t="s">
        <v>8065</v>
      </c>
      <c r="E4773" s="219" t="s">
        <v>7707</v>
      </c>
      <c r="F4773" s="219" t="s">
        <v>6394</v>
      </c>
      <c r="G4773" s="219" t="s">
        <v>7875</v>
      </c>
      <c r="H4773" s="219" t="s">
        <v>5990</v>
      </c>
      <c r="I4773" s="220" t="s">
        <v>8458</v>
      </c>
      <c r="J4773" s="221">
        <v>5600</v>
      </c>
      <c r="K4773" s="221">
        <v>1</v>
      </c>
      <c r="L4773" s="221">
        <v>5600</v>
      </c>
    </row>
    <row r="4774" spans="1:12" s="167" customFormat="1">
      <c r="A4774" s="218" t="str">
        <f t="shared" si="32"/>
        <v>O221014058291일반상품</v>
      </c>
      <c r="B4774" s="219" t="s">
        <v>8300</v>
      </c>
      <c r="C4774" s="219" t="s">
        <v>8023</v>
      </c>
      <c r="D4774" s="219" t="s">
        <v>8065</v>
      </c>
      <c r="E4774" s="219" t="s">
        <v>7707</v>
      </c>
      <c r="F4774" s="219" t="s">
        <v>6394</v>
      </c>
      <c r="G4774" s="219" t="s">
        <v>7875</v>
      </c>
      <c r="H4774" s="219" t="s">
        <v>5990</v>
      </c>
      <c r="I4774" s="220" t="s">
        <v>8702</v>
      </c>
      <c r="J4774" s="221">
        <v>19000</v>
      </c>
      <c r="K4774" s="221">
        <v>1</v>
      </c>
      <c r="L4774" s="221">
        <v>19000</v>
      </c>
    </row>
    <row r="4775" spans="1:12" s="167" customFormat="1">
      <c r="A4775" s="218" t="str">
        <f t="shared" si="32"/>
        <v>O221014058291일반상품</v>
      </c>
      <c r="B4775" s="219" t="s">
        <v>8300</v>
      </c>
      <c r="C4775" s="219" t="s">
        <v>8023</v>
      </c>
      <c r="D4775" s="219" t="s">
        <v>8065</v>
      </c>
      <c r="E4775" s="219" t="s">
        <v>7707</v>
      </c>
      <c r="F4775" s="219" t="s">
        <v>6394</v>
      </c>
      <c r="G4775" s="219" t="s">
        <v>7875</v>
      </c>
      <c r="H4775" s="219" t="s">
        <v>5990</v>
      </c>
      <c r="I4775" s="220" t="s">
        <v>8569</v>
      </c>
      <c r="J4775" s="221">
        <v>12400</v>
      </c>
      <c r="K4775" s="221">
        <v>2</v>
      </c>
      <c r="L4775" s="221">
        <v>24800</v>
      </c>
    </row>
    <row r="4776" spans="1:12" s="167" customFormat="1">
      <c r="A4776" s="218" t="str">
        <f t="shared" si="32"/>
        <v>O221014058291일반상품</v>
      </c>
      <c r="B4776" s="219" t="s">
        <v>8300</v>
      </c>
      <c r="C4776" s="219" t="s">
        <v>8023</v>
      </c>
      <c r="D4776" s="219" t="s">
        <v>8065</v>
      </c>
      <c r="E4776" s="219" t="s">
        <v>7707</v>
      </c>
      <c r="F4776" s="219" t="s">
        <v>6394</v>
      </c>
      <c r="G4776" s="219" t="s">
        <v>7875</v>
      </c>
      <c r="H4776" s="219" t="s">
        <v>5990</v>
      </c>
      <c r="I4776" s="220" t="s">
        <v>8657</v>
      </c>
      <c r="J4776" s="221">
        <v>13600</v>
      </c>
      <c r="K4776" s="221">
        <v>1</v>
      </c>
      <c r="L4776" s="221">
        <v>13600</v>
      </c>
    </row>
    <row r="4777" spans="1:12" s="167" customFormat="1">
      <c r="A4777" s="218" t="str">
        <f t="shared" si="32"/>
        <v>O221014058291일반상품</v>
      </c>
      <c r="B4777" s="219" t="s">
        <v>8300</v>
      </c>
      <c r="C4777" s="219" t="s">
        <v>8023</v>
      </c>
      <c r="D4777" s="219" t="s">
        <v>8065</v>
      </c>
      <c r="E4777" s="219" t="s">
        <v>7707</v>
      </c>
      <c r="F4777" s="219" t="s">
        <v>6394</v>
      </c>
      <c r="G4777" s="219" t="s">
        <v>7875</v>
      </c>
      <c r="H4777" s="219" t="s">
        <v>5990</v>
      </c>
      <c r="I4777" s="220" t="s">
        <v>8892</v>
      </c>
      <c r="J4777" s="221">
        <v>59000</v>
      </c>
      <c r="K4777" s="221">
        <v>1</v>
      </c>
      <c r="L4777" s="221">
        <v>59000</v>
      </c>
    </row>
    <row r="4778" spans="1:12" s="167" customFormat="1">
      <c r="A4778" s="218" t="str">
        <f t="shared" si="32"/>
        <v>O221025058466일반상품</v>
      </c>
      <c r="B4778" s="219" t="s">
        <v>8301</v>
      </c>
      <c r="C4778" s="219" t="s">
        <v>8023</v>
      </c>
      <c r="D4778" s="219" t="s">
        <v>8065</v>
      </c>
      <c r="E4778" s="219" t="s">
        <v>7707</v>
      </c>
      <c r="F4778" s="219" t="s">
        <v>7718</v>
      </c>
      <c r="G4778" s="219" t="s">
        <v>6455</v>
      </c>
      <c r="H4778" s="219" t="s">
        <v>5990</v>
      </c>
      <c r="I4778" s="220" t="s">
        <v>8825</v>
      </c>
      <c r="J4778" s="221">
        <v>67720</v>
      </c>
      <c r="K4778" s="221">
        <v>1</v>
      </c>
      <c r="L4778" s="221">
        <v>67720</v>
      </c>
    </row>
    <row r="4779" spans="1:12" s="167" customFormat="1">
      <c r="A4779" s="218" t="str">
        <f t="shared" si="32"/>
        <v>O221025058466일반상품</v>
      </c>
      <c r="B4779" s="219" t="s">
        <v>8301</v>
      </c>
      <c r="C4779" s="219" t="s">
        <v>8023</v>
      </c>
      <c r="D4779" s="219" t="s">
        <v>8065</v>
      </c>
      <c r="E4779" s="219" t="s">
        <v>7707</v>
      </c>
      <c r="F4779" s="219" t="s">
        <v>7718</v>
      </c>
      <c r="G4779" s="219" t="s">
        <v>6455</v>
      </c>
      <c r="H4779" s="219" t="s">
        <v>5990</v>
      </c>
      <c r="I4779" s="220" t="s">
        <v>8493</v>
      </c>
      <c r="J4779" s="221">
        <v>5700</v>
      </c>
      <c r="K4779" s="221">
        <v>2</v>
      </c>
      <c r="L4779" s="221">
        <v>11400</v>
      </c>
    </row>
    <row r="4780" spans="1:12" s="167" customFormat="1">
      <c r="A4780" s="218" t="str">
        <f t="shared" si="32"/>
        <v>O221025058466일반상품</v>
      </c>
      <c r="B4780" s="219" t="s">
        <v>8301</v>
      </c>
      <c r="C4780" s="219" t="s">
        <v>8023</v>
      </c>
      <c r="D4780" s="219" t="s">
        <v>8065</v>
      </c>
      <c r="E4780" s="219" t="s">
        <v>7707</v>
      </c>
      <c r="F4780" s="219" t="s">
        <v>7718</v>
      </c>
      <c r="G4780" s="219" t="s">
        <v>6455</v>
      </c>
      <c r="H4780" s="219" t="s">
        <v>5990</v>
      </c>
      <c r="I4780" s="220" t="s">
        <v>7983</v>
      </c>
      <c r="J4780" s="221">
        <v>14550</v>
      </c>
      <c r="K4780" s="221">
        <v>1</v>
      </c>
      <c r="L4780" s="221">
        <v>14550</v>
      </c>
    </row>
    <row r="4781" spans="1:12" s="167" customFormat="1">
      <c r="A4781" s="218" t="str">
        <f t="shared" si="32"/>
        <v>O221025058466일반상품</v>
      </c>
      <c r="B4781" s="219" t="s">
        <v>8301</v>
      </c>
      <c r="C4781" s="219" t="s">
        <v>8023</v>
      </c>
      <c r="D4781" s="219" t="s">
        <v>8065</v>
      </c>
      <c r="E4781" s="219" t="s">
        <v>7707</v>
      </c>
      <c r="F4781" s="219" t="s">
        <v>7718</v>
      </c>
      <c r="G4781" s="219" t="s">
        <v>6455</v>
      </c>
      <c r="H4781" s="219" t="s">
        <v>5990</v>
      </c>
      <c r="I4781" s="220" t="s">
        <v>7984</v>
      </c>
      <c r="J4781" s="221">
        <v>14550</v>
      </c>
      <c r="K4781" s="221">
        <v>1</v>
      </c>
      <c r="L4781" s="221">
        <v>14550</v>
      </c>
    </row>
    <row r="4782" spans="1:12" s="167" customFormat="1">
      <c r="A4782" s="218" t="str">
        <f t="shared" si="32"/>
        <v>O221025058466일반상품</v>
      </c>
      <c r="B4782" s="219" t="s">
        <v>8301</v>
      </c>
      <c r="C4782" s="219" t="s">
        <v>8023</v>
      </c>
      <c r="D4782" s="219" t="s">
        <v>8065</v>
      </c>
      <c r="E4782" s="219" t="s">
        <v>7707</v>
      </c>
      <c r="F4782" s="219" t="s">
        <v>7718</v>
      </c>
      <c r="G4782" s="219" t="s">
        <v>6455</v>
      </c>
      <c r="H4782" s="219" t="s">
        <v>5990</v>
      </c>
      <c r="I4782" s="220" t="s">
        <v>8423</v>
      </c>
      <c r="J4782" s="221">
        <v>8000</v>
      </c>
      <c r="K4782" s="221">
        <v>2</v>
      </c>
      <c r="L4782" s="221">
        <v>16000</v>
      </c>
    </row>
    <row r="4783" spans="1:12" s="167" customFormat="1">
      <c r="A4783" s="218" t="str">
        <f t="shared" si="32"/>
        <v>O221025058466일반상품</v>
      </c>
      <c r="B4783" s="219" t="s">
        <v>8301</v>
      </c>
      <c r="C4783" s="219" t="s">
        <v>8023</v>
      </c>
      <c r="D4783" s="219" t="s">
        <v>8065</v>
      </c>
      <c r="E4783" s="219" t="s">
        <v>7707</v>
      </c>
      <c r="F4783" s="219" t="s">
        <v>7718</v>
      </c>
      <c r="G4783" s="219" t="s">
        <v>6455</v>
      </c>
      <c r="H4783" s="219" t="s">
        <v>5990</v>
      </c>
      <c r="I4783" s="220" t="s">
        <v>7223</v>
      </c>
      <c r="J4783" s="221">
        <v>4080</v>
      </c>
      <c r="K4783" s="221">
        <v>1</v>
      </c>
      <c r="L4783" s="221">
        <v>4080</v>
      </c>
    </row>
    <row r="4784" spans="1:12" s="167" customFormat="1">
      <c r="A4784" s="218" t="str">
        <f t="shared" si="32"/>
        <v>O221025058466일반상품</v>
      </c>
      <c r="B4784" s="219" t="s">
        <v>8301</v>
      </c>
      <c r="C4784" s="219" t="s">
        <v>8023</v>
      </c>
      <c r="D4784" s="219" t="s">
        <v>8065</v>
      </c>
      <c r="E4784" s="219" t="s">
        <v>7707</v>
      </c>
      <c r="F4784" s="219" t="s">
        <v>7718</v>
      </c>
      <c r="G4784" s="219" t="s">
        <v>6455</v>
      </c>
      <c r="H4784" s="219" t="s">
        <v>5990</v>
      </c>
      <c r="I4784" s="220" t="s">
        <v>7224</v>
      </c>
      <c r="J4784" s="221">
        <v>4430</v>
      </c>
      <c r="K4784" s="221">
        <v>1</v>
      </c>
      <c r="L4784" s="221">
        <v>4430</v>
      </c>
    </row>
    <row r="4785" spans="1:12" s="167" customFormat="1">
      <c r="A4785" s="218" t="str">
        <f t="shared" si="32"/>
        <v>O221025058466일반상품</v>
      </c>
      <c r="B4785" s="219" t="s">
        <v>8301</v>
      </c>
      <c r="C4785" s="219" t="s">
        <v>8023</v>
      </c>
      <c r="D4785" s="219" t="s">
        <v>8065</v>
      </c>
      <c r="E4785" s="219" t="s">
        <v>7707</v>
      </c>
      <c r="F4785" s="219" t="s">
        <v>7718</v>
      </c>
      <c r="G4785" s="219" t="s">
        <v>6455</v>
      </c>
      <c r="H4785" s="219" t="s">
        <v>5990</v>
      </c>
      <c r="I4785" s="220" t="s">
        <v>8578</v>
      </c>
      <c r="J4785" s="221">
        <v>4530</v>
      </c>
      <c r="K4785" s="221">
        <v>1</v>
      </c>
      <c r="L4785" s="221">
        <v>4530</v>
      </c>
    </row>
    <row r="4786" spans="1:12" s="167" customFormat="1">
      <c r="A4786" s="218" t="str">
        <f t="shared" si="32"/>
        <v>O221025058466일반상품</v>
      </c>
      <c r="B4786" s="219" t="s">
        <v>8301</v>
      </c>
      <c r="C4786" s="219" t="s">
        <v>8023</v>
      </c>
      <c r="D4786" s="219" t="s">
        <v>8065</v>
      </c>
      <c r="E4786" s="219" t="s">
        <v>7707</v>
      </c>
      <c r="F4786" s="219" t="s">
        <v>7718</v>
      </c>
      <c r="G4786" s="219" t="s">
        <v>6455</v>
      </c>
      <c r="H4786" s="219" t="s">
        <v>5990</v>
      </c>
      <c r="I4786" s="220" t="s">
        <v>7924</v>
      </c>
      <c r="J4786" s="221">
        <v>4600</v>
      </c>
      <c r="K4786" s="221">
        <v>2</v>
      </c>
      <c r="L4786" s="221">
        <v>9200</v>
      </c>
    </row>
    <row r="4787" spans="1:12" s="167" customFormat="1">
      <c r="A4787" s="218" t="str">
        <f t="shared" si="32"/>
        <v>O221025058466일반상품</v>
      </c>
      <c r="B4787" s="219" t="s">
        <v>8301</v>
      </c>
      <c r="C4787" s="219" t="s">
        <v>8023</v>
      </c>
      <c r="D4787" s="219" t="s">
        <v>8065</v>
      </c>
      <c r="E4787" s="219" t="s">
        <v>7707</v>
      </c>
      <c r="F4787" s="219" t="s">
        <v>7718</v>
      </c>
      <c r="G4787" s="219" t="s">
        <v>6455</v>
      </c>
      <c r="H4787" s="219" t="s">
        <v>5990</v>
      </c>
      <c r="I4787" s="220" t="s">
        <v>8836</v>
      </c>
      <c r="J4787" s="221">
        <v>4010</v>
      </c>
      <c r="K4787" s="221">
        <v>1</v>
      </c>
      <c r="L4787" s="221">
        <v>4010</v>
      </c>
    </row>
    <row r="4788" spans="1:12" s="167" customFormat="1">
      <c r="A4788" s="218" t="str">
        <f t="shared" si="32"/>
        <v>O221025058466일반상품</v>
      </c>
      <c r="B4788" s="219" t="s">
        <v>8301</v>
      </c>
      <c r="C4788" s="219" t="s">
        <v>8023</v>
      </c>
      <c r="D4788" s="219" t="s">
        <v>8065</v>
      </c>
      <c r="E4788" s="219" t="s">
        <v>7707</v>
      </c>
      <c r="F4788" s="219" t="s">
        <v>7718</v>
      </c>
      <c r="G4788" s="219" t="s">
        <v>6455</v>
      </c>
      <c r="H4788" s="219" t="s">
        <v>5990</v>
      </c>
      <c r="I4788" s="220" t="s">
        <v>8666</v>
      </c>
      <c r="J4788" s="221">
        <v>5500</v>
      </c>
      <c r="K4788" s="221">
        <v>2</v>
      </c>
      <c r="L4788" s="221">
        <v>11000</v>
      </c>
    </row>
    <row r="4789" spans="1:12" s="167" customFormat="1">
      <c r="A4789" s="218" t="str">
        <f t="shared" si="32"/>
        <v>O221025058466일반상품</v>
      </c>
      <c r="B4789" s="219" t="s">
        <v>8301</v>
      </c>
      <c r="C4789" s="219" t="s">
        <v>8023</v>
      </c>
      <c r="D4789" s="219" t="s">
        <v>8065</v>
      </c>
      <c r="E4789" s="219" t="s">
        <v>7707</v>
      </c>
      <c r="F4789" s="219" t="s">
        <v>7718</v>
      </c>
      <c r="G4789" s="219" t="s">
        <v>6455</v>
      </c>
      <c r="H4789" s="219" t="s">
        <v>5990</v>
      </c>
      <c r="I4789" s="220" t="s">
        <v>8428</v>
      </c>
      <c r="J4789" s="221">
        <v>10800</v>
      </c>
      <c r="K4789" s="221">
        <v>2</v>
      </c>
      <c r="L4789" s="221">
        <v>21600</v>
      </c>
    </row>
    <row r="4790" spans="1:12" s="167" customFormat="1">
      <c r="A4790" s="218" t="str">
        <f t="shared" si="32"/>
        <v>O221025058466일반상품</v>
      </c>
      <c r="B4790" s="219" t="s">
        <v>8301</v>
      </c>
      <c r="C4790" s="219" t="s">
        <v>8023</v>
      </c>
      <c r="D4790" s="219" t="s">
        <v>8065</v>
      </c>
      <c r="E4790" s="219" t="s">
        <v>7707</v>
      </c>
      <c r="F4790" s="219" t="s">
        <v>7718</v>
      </c>
      <c r="G4790" s="219" t="s">
        <v>6455</v>
      </c>
      <c r="H4790" s="219" t="s">
        <v>5990</v>
      </c>
      <c r="I4790" s="220" t="s">
        <v>7205</v>
      </c>
      <c r="J4790" s="221">
        <v>5430</v>
      </c>
      <c r="K4790" s="221">
        <v>1</v>
      </c>
      <c r="L4790" s="221">
        <v>5430</v>
      </c>
    </row>
    <row r="4791" spans="1:12" s="167" customFormat="1">
      <c r="A4791" s="218" t="str">
        <f t="shared" si="32"/>
        <v>O221025058466일반상품</v>
      </c>
      <c r="B4791" s="219" t="s">
        <v>8301</v>
      </c>
      <c r="C4791" s="219" t="s">
        <v>8023</v>
      </c>
      <c r="D4791" s="219" t="s">
        <v>8065</v>
      </c>
      <c r="E4791" s="219" t="s">
        <v>7707</v>
      </c>
      <c r="F4791" s="219" t="s">
        <v>7718</v>
      </c>
      <c r="G4791" s="219" t="s">
        <v>6455</v>
      </c>
      <c r="H4791" s="219" t="s">
        <v>5990</v>
      </c>
      <c r="I4791" s="220" t="s">
        <v>8440</v>
      </c>
      <c r="J4791" s="221">
        <v>34000</v>
      </c>
      <c r="K4791" s="221">
        <v>1</v>
      </c>
      <c r="L4791" s="221">
        <v>34000</v>
      </c>
    </row>
    <row r="4792" spans="1:12" s="167" customFormat="1">
      <c r="A4792" s="218" t="str">
        <f t="shared" si="32"/>
        <v>O221025058466일반상품</v>
      </c>
      <c r="B4792" s="219" t="s">
        <v>8301</v>
      </c>
      <c r="C4792" s="219" t="s">
        <v>8023</v>
      </c>
      <c r="D4792" s="219" t="s">
        <v>8065</v>
      </c>
      <c r="E4792" s="219" t="s">
        <v>7707</v>
      </c>
      <c r="F4792" s="219" t="s">
        <v>7718</v>
      </c>
      <c r="G4792" s="219" t="s">
        <v>6455</v>
      </c>
      <c r="H4792" s="219" t="s">
        <v>5990</v>
      </c>
      <c r="I4792" s="220" t="s">
        <v>7214</v>
      </c>
      <c r="J4792" s="221">
        <v>2810</v>
      </c>
      <c r="K4792" s="221">
        <v>1</v>
      </c>
      <c r="L4792" s="221">
        <v>2810</v>
      </c>
    </row>
    <row r="4793" spans="1:12" s="167" customFormat="1">
      <c r="A4793" s="218" t="str">
        <f t="shared" si="32"/>
        <v>O221025058466일반상품</v>
      </c>
      <c r="B4793" s="219" t="s">
        <v>8301</v>
      </c>
      <c r="C4793" s="219" t="s">
        <v>8023</v>
      </c>
      <c r="D4793" s="219" t="s">
        <v>8065</v>
      </c>
      <c r="E4793" s="219" t="s">
        <v>7707</v>
      </c>
      <c r="F4793" s="219" t="s">
        <v>7718</v>
      </c>
      <c r="G4793" s="219" t="s">
        <v>6455</v>
      </c>
      <c r="H4793" s="219" t="s">
        <v>5990</v>
      </c>
      <c r="I4793" s="220" t="s">
        <v>7282</v>
      </c>
      <c r="J4793" s="221">
        <v>2170</v>
      </c>
      <c r="K4793" s="221">
        <v>4</v>
      </c>
      <c r="L4793" s="221">
        <v>8680</v>
      </c>
    </row>
    <row r="4794" spans="1:12" s="167" customFormat="1">
      <c r="A4794" s="218" t="str">
        <f t="shared" si="32"/>
        <v>O221025058466일반상품</v>
      </c>
      <c r="B4794" s="219" t="s">
        <v>8301</v>
      </c>
      <c r="C4794" s="219" t="s">
        <v>8023</v>
      </c>
      <c r="D4794" s="219" t="s">
        <v>8065</v>
      </c>
      <c r="E4794" s="219" t="s">
        <v>7707</v>
      </c>
      <c r="F4794" s="219" t="s">
        <v>7718</v>
      </c>
      <c r="G4794" s="219" t="s">
        <v>6455</v>
      </c>
      <c r="H4794" s="219" t="s">
        <v>5990</v>
      </c>
      <c r="I4794" s="220" t="s">
        <v>8358</v>
      </c>
      <c r="J4794" s="221">
        <v>4320</v>
      </c>
      <c r="K4794" s="221">
        <v>1</v>
      </c>
      <c r="L4794" s="221">
        <v>4320</v>
      </c>
    </row>
    <row r="4795" spans="1:12" s="167" customFormat="1">
      <c r="A4795" s="218" t="str">
        <f t="shared" si="32"/>
        <v>O221025058466일반상품</v>
      </c>
      <c r="B4795" s="219" t="s">
        <v>8301</v>
      </c>
      <c r="C4795" s="219" t="s">
        <v>8023</v>
      </c>
      <c r="D4795" s="219" t="s">
        <v>8065</v>
      </c>
      <c r="E4795" s="219" t="s">
        <v>7707</v>
      </c>
      <c r="F4795" s="219" t="s">
        <v>7718</v>
      </c>
      <c r="G4795" s="219" t="s">
        <v>6455</v>
      </c>
      <c r="H4795" s="219" t="s">
        <v>5990</v>
      </c>
      <c r="I4795" s="220" t="s">
        <v>8499</v>
      </c>
      <c r="J4795" s="221">
        <v>4400</v>
      </c>
      <c r="K4795" s="221">
        <v>2</v>
      </c>
      <c r="L4795" s="221">
        <v>8800</v>
      </c>
    </row>
    <row r="4796" spans="1:12" s="167" customFormat="1">
      <c r="A4796" s="218" t="str">
        <f t="shared" si="32"/>
        <v>O221025058466일반상품</v>
      </c>
      <c r="B4796" s="219" t="s">
        <v>8301</v>
      </c>
      <c r="C4796" s="219" t="s">
        <v>8023</v>
      </c>
      <c r="D4796" s="219" t="s">
        <v>8065</v>
      </c>
      <c r="E4796" s="219" t="s">
        <v>7707</v>
      </c>
      <c r="F4796" s="219" t="s">
        <v>7718</v>
      </c>
      <c r="G4796" s="219" t="s">
        <v>6455</v>
      </c>
      <c r="H4796" s="219" t="s">
        <v>5990</v>
      </c>
      <c r="I4796" s="220" t="s">
        <v>8656</v>
      </c>
      <c r="J4796" s="221">
        <v>9200</v>
      </c>
      <c r="K4796" s="221">
        <v>1</v>
      </c>
      <c r="L4796" s="221">
        <v>9200</v>
      </c>
    </row>
    <row r="4797" spans="1:12" s="167" customFormat="1">
      <c r="A4797" s="218" t="str">
        <f t="shared" si="32"/>
        <v>O221025058466일반상품</v>
      </c>
      <c r="B4797" s="219" t="s">
        <v>8301</v>
      </c>
      <c r="C4797" s="219" t="s">
        <v>8023</v>
      </c>
      <c r="D4797" s="219" t="s">
        <v>8065</v>
      </c>
      <c r="E4797" s="219" t="s">
        <v>7707</v>
      </c>
      <c r="F4797" s="219" t="s">
        <v>7718</v>
      </c>
      <c r="G4797" s="219" t="s">
        <v>6455</v>
      </c>
      <c r="H4797" s="219" t="s">
        <v>5990</v>
      </c>
      <c r="I4797" s="220" t="s">
        <v>8337</v>
      </c>
      <c r="J4797" s="221">
        <v>6630</v>
      </c>
      <c r="K4797" s="221">
        <v>3</v>
      </c>
      <c r="L4797" s="221">
        <v>19890</v>
      </c>
    </row>
    <row r="4798" spans="1:12" s="167" customFormat="1">
      <c r="A4798" s="218" t="str">
        <f t="shared" si="32"/>
        <v>O221025058466일반상품</v>
      </c>
      <c r="B4798" s="219" t="s">
        <v>8301</v>
      </c>
      <c r="C4798" s="219" t="s">
        <v>8023</v>
      </c>
      <c r="D4798" s="219" t="s">
        <v>8065</v>
      </c>
      <c r="E4798" s="219" t="s">
        <v>7707</v>
      </c>
      <c r="F4798" s="219" t="s">
        <v>7718</v>
      </c>
      <c r="G4798" s="219" t="s">
        <v>6455</v>
      </c>
      <c r="H4798" s="219" t="s">
        <v>5990</v>
      </c>
      <c r="I4798" s="220" t="s">
        <v>8409</v>
      </c>
      <c r="J4798" s="221">
        <v>6630</v>
      </c>
      <c r="K4798" s="221">
        <v>2</v>
      </c>
      <c r="L4798" s="221">
        <v>13260</v>
      </c>
    </row>
    <row r="4799" spans="1:12" s="167" customFormat="1">
      <c r="A4799" s="218" t="str">
        <f t="shared" si="32"/>
        <v>O221025058466일반상품</v>
      </c>
      <c r="B4799" s="219" t="s">
        <v>8301</v>
      </c>
      <c r="C4799" s="219" t="s">
        <v>8023</v>
      </c>
      <c r="D4799" s="219" t="s">
        <v>8065</v>
      </c>
      <c r="E4799" s="219" t="s">
        <v>7707</v>
      </c>
      <c r="F4799" s="219" t="s">
        <v>7718</v>
      </c>
      <c r="G4799" s="219" t="s">
        <v>6455</v>
      </c>
      <c r="H4799" s="219" t="s">
        <v>5990</v>
      </c>
      <c r="I4799" s="220" t="s">
        <v>7202</v>
      </c>
      <c r="J4799" s="221">
        <v>5200</v>
      </c>
      <c r="K4799" s="221">
        <v>2</v>
      </c>
      <c r="L4799" s="221">
        <v>10400</v>
      </c>
    </row>
    <row r="4800" spans="1:12" s="167" customFormat="1">
      <c r="A4800" s="218" t="str">
        <f t="shared" si="32"/>
        <v>O221024058465일반상품</v>
      </c>
      <c r="B4800" s="219" t="s">
        <v>8302</v>
      </c>
      <c r="C4800" s="219" t="s">
        <v>8023</v>
      </c>
      <c r="D4800" s="219" t="s">
        <v>8065</v>
      </c>
      <c r="E4800" s="219" t="s">
        <v>7707</v>
      </c>
      <c r="F4800" s="219" t="s">
        <v>7718</v>
      </c>
      <c r="G4800" s="219" t="s">
        <v>7776</v>
      </c>
      <c r="H4800" s="219" t="s">
        <v>5990</v>
      </c>
      <c r="I4800" s="220" t="s">
        <v>8638</v>
      </c>
      <c r="J4800" s="221">
        <v>2860</v>
      </c>
      <c r="K4800" s="221">
        <v>1</v>
      </c>
      <c r="L4800" s="221">
        <v>2860</v>
      </c>
    </row>
    <row r="4801" spans="1:12" s="167" customFormat="1">
      <c r="A4801" s="218" t="str">
        <f t="shared" si="32"/>
        <v>O221024058465일반상품</v>
      </c>
      <c r="B4801" s="219" t="s">
        <v>8302</v>
      </c>
      <c r="C4801" s="219" t="s">
        <v>8023</v>
      </c>
      <c r="D4801" s="219" t="s">
        <v>8065</v>
      </c>
      <c r="E4801" s="219" t="s">
        <v>7707</v>
      </c>
      <c r="F4801" s="219" t="s">
        <v>7718</v>
      </c>
      <c r="G4801" s="219" t="s">
        <v>7776</v>
      </c>
      <c r="H4801" s="219" t="s">
        <v>5990</v>
      </c>
      <c r="I4801" s="220" t="s">
        <v>8341</v>
      </c>
      <c r="J4801" s="221">
        <v>9000</v>
      </c>
      <c r="K4801" s="221">
        <v>1</v>
      </c>
      <c r="L4801" s="221">
        <v>9000</v>
      </c>
    </row>
    <row r="4802" spans="1:12" s="167" customFormat="1">
      <c r="A4802" s="218" t="str">
        <f t="shared" si="32"/>
        <v>O221024058465일반상품</v>
      </c>
      <c r="B4802" s="219" t="s">
        <v>8302</v>
      </c>
      <c r="C4802" s="219" t="s">
        <v>8023</v>
      </c>
      <c r="D4802" s="219" t="s">
        <v>8065</v>
      </c>
      <c r="E4802" s="219" t="s">
        <v>7707</v>
      </c>
      <c r="F4802" s="219" t="s">
        <v>7718</v>
      </c>
      <c r="G4802" s="219" t="s">
        <v>7776</v>
      </c>
      <c r="H4802" s="219" t="s">
        <v>5990</v>
      </c>
      <c r="I4802" s="220" t="s">
        <v>7980</v>
      </c>
      <c r="J4802" s="221">
        <v>4200</v>
      </c>
      <c r="K4802" s="221">
        <v>2</v>
      </c>
      <c r="L4802" s="221">
        <v>8400</v>
      </c>
    </row>
    <row r="4803" spans="1:12" s="167" customFormat="1">
      <c r="A4803" s="218" t="str">
        <f t="shared" si="32"/>
        <v>O221024058465일반상품</v>
      </c>
      <c r="B4803" s="219" t="s">
        <v>8302</v>
      </c>
      <c r="C4803" s="219" t="s">
        <v>8023</v>
      </c>
      <c r="D4803" s="219" t="s">
        <v>8065</v>
      </c>
      <c r="E4803" s="219" t="s">
        <v>7707</v>
      </c>
      <c r="F4803" s="219" t="s">
        <v>7718</v>
      </c>
      <c r="G4803" s="219" t="s">
        <v>7776</v>
      </c>
      <c r="H4803" s="219" t="s">
        <v>5990</v>
      </c>
      <c r="I4803" s="220" t="s">
        <v>8910</v>
      </c>
      <c r="J4803" s="221">
        <v>1000</v>
      </c>
      <c r="K4803" s="221">
        <v>1</v>
      </c>
      <c r="L4803" s="221">
        <v>1000</v>
      </c>
    </row>
    <row r="4804" spans="1:12" s="167" customFormat="1">
      <c r="A4804" s="218" t="str">
        <f t="shared" si="32"/>
        <v>O221024058465일반상품</v>
      </c>
      <c r="B4804" s="219" t="s">
        <v>8302</v>
      </c>
      <c r="C4804" s="219" t="s">
        <v>8023</v>
      </c>
      <c r="D4804" s="219" t="s">
        <v>8065</v>
      </c>
      <c r="E4804" s="219" t="s">
        <v>7707</v>
      </c>
      <c r="F4804" s="219" t="s">
        <v>7718</v>
      </c>
      <c r="G4804" s="219" t="s">
        <v>7776</v>
      </c>
      <c r="H4804" s="219" t="s">
        <v>5990</v>
      </c>
      <c r="I4804" s="220" t="s">
        <v>7189</v>
      </c>
      <c r="J4804" s="221">
        <v>1070</v>
      </c>
      <c r="K4804" s="221">
        <v>6</v>
      </c>
      <c r="L4804" s="221">
        <v>6420</v>
      </c>
    </row>
    <row r="4805" spans="1:12" s="167" customFormat="1">
      <c r="A4805" s="218" t="str">
        <f t="shared" si="32"/>
        <v>O221024058465일반상품</v>
      </c>
      <c r="B4805" s="219" t="s">
        <v>8302</v>
      </c>
      <c r="C4805" s="219" t="s">
        <v>8023</v>
      </c>
      <c r="D4805" s="219" t="s">
        <v>8065</v>
      </c>
      <c r="E4805" s="219" t="s">
        <v>7707</v>
      </c>
      <c r="F4805" s="219" t="s">
        <v>7718</v>
      </c>
      <c r="G4805" s="219" t="s">
        <v>7776</v>
      </c>
      <c r="H4805" s="219" t="s">
        <v>5990</v>
      </c>
      <c r="I4805" s="220" t="s">
        <v>8384</v>
      </c>
      <c r="J4805" s="221">
        <v>3640</v>
      </c>
      <c r="K4805" s="221">
        <v>2</v>
      </c>
      <c r="L4805" s="221">
        <v>7280</v>
      </c>
    </row>
    <row r="4806" spans="1:12" s="167" customFormat="1">
      <c r="A4806" s="218" t="str">
        <f t="shared" si="32"/>
        <v>O221024058465일반상품</v>
      </c>
      <c r="B4806" s="219" t="s">
        <v>8302</v>
      </c>
      <c r="C4806" s="219" t="s">
        <v>8023</v>
      </c>
      <c r="D4806" s="219" t="s">
        <v>8065</v>
      </c>
      <c r="E4806" s="219" t="s">
        <v>7707</v>
      </c>
      <c r="F4806" s="219" t="s">
        <v>7718</v>
      </c>
      <c r="G4806" s="219" t="s">
        <v>7776</v>
      </c>
      <c r="H4806" s="219" t="s">
        <v>5990</v>
      </c>
      <c r="I4806" s="220" t="s">
        <v>7223</v>
      </c>
      <c r="J4806" s="221">
        <v>4080</v>
      </c>
      <c r="K4806" s="221">
        <v>2</v>
      </c>
      <c r="L4806" s="221">
        <v>8160</v>
      </c>
    </row>
    <row r="4807" spans="1:12" s="167" customFormat="1">
      <c r="A4807" s="218" t="str">
        <f t="shared" si="32"/>
        <v>O221024058465일반상품</v>
      </c>
      <c r="B4807" s="219" t="s">
        <v>8302</v>
      </c>
      <c r="C4807" s="219" t="s">
        <v>8023</v>
      </c>
      <c r="D4807" s="219" t="s">
        <v>8065</v>
      </c>
      <c r="E4807" s="219" t="s">
        <v>7707</v>
      </c>
      <c r="F4807" s="219" t="s">
        <v>7718</v>
      </c>
      <c r="G4807" s="219" t="s">
        <v>7776</v>
      </c>
      <c r="H4807" s="219" t="s">
        <v>5990</v>
      </c>
      <c r="I4807" s="220" t="s">
        <v>7190</v>
      </c>
      <c r="J4807" s="221">
        <v>4430</v>
      </c>
      <c r="K4807" s="221">
        <v>2</v>
      </c>
      <c r="L4807" s="221">
        <v>8860</v>
      </c>
    </row>
    <row r="4808" spans="1:12" s="167" customFormat="1">
      <c r="A4808" s="218" t="str">
        <f t="shared" si="32"/>
        <v>O221024058465일반상품</v>
      </c>
      <c r="B4808" s="219" t="s">
        <v>8302</v>
      </c>
      <c r="C4808" s="219" t="s">
        <v>8023</v>
      </c>
      <c r="D4808" s="219" t="s">
        <v>8065</v>
      </c>
      <c r="E4808" s="219" t="s">
        <v>7707</v>
      </c>
      <c r="F4808" s="219" t="s">
        <v>7718</v>
      </c>
      <c r="G4808" s="219" t="s">
        <v>7776</v>
      </c>
      <c r="H4808" s="219" t="s">
        <v>5990</v>
      </c>
      <c r="I4808" s="220" t="s">
        <v>7975</v>
      </c>
      <c r="J4808" s="221">
        <v>2780</v>
      </c>
      <c r="K4808" s="221">
        <v>1</v>
      </c>
      <c r="L4808" s="221">
        <v>2780</v>
      </c>
    </row>
    <row r="4809" spans="1:12" s="167" customFormat="1">
      <c r="A4809" s="218" t="str">
        <f t="shared" si="32"/>
        <v>O221024058465일반상품</v>
      </c>
      <c r="B4809" s="219" t="s">
        <v>8302</v>
      </c>
      <c r="C4809" s="219" t="s">
        <v>8023</v>
      </c>
      <c r="D4809" s="219" t="s">
        <v>8065</v>
      </c>
      <c r="E4809" s="219" t="s">
        <v>7707</v>
      </c>
      <c r="F4809" s="219" t="s">
        <v>7718</v>
      </c>
      <c r="G4809" s="219" t="s">
        <v>7776</v>
      </c>
      <c r="H4809" s="219" t="s">
        <v>5990</v>
      </c>
      <c r="I4809" s="220" t="s">
        <v>7269</v>
      </c>
      <c r="J4809" s="221">
        <v>900</v>
      </c>
      <c r="K4809" s="221">
        <v>1</v>
      </c>
      <c r="L4809" s="221">
        <v>900</v>
      </c>
    </row>
    <row r="4810" spans="1:12" s="167" customFormat="1">
      <c r="A4810" s="218" t="str">
        <f t="shared" si="32"/>
        <v>O221024058465일반상품</v>
      </c>
      <c r="B4810" s="219" t="s">
        <v>8302</v>
      </c>
      <c r="C4810" s="219" t="s">
        <v>8023</v>
      </c>
      <c r="D4810" s="219" t="s">
        <v>8065</v>
      </c>
      <c r="E4810" s="219" t="s">
        <v>7707</v>
      </c>
      <c r="F4810" s="219" t="s">
        <v>7718</v>
      </c>
      <c r="G4810" s="219" t="s">
        <v>7776</v>
      </c>
      <c r="H4810" s="219" t="s">
        <v>5990</v>
      </c>
      <c r="I4810" s="220" t="s">
        <v>7987</v>
      </c>
      <c r="J4810" s="221">
        <v>8100</v>
      </c>
      <c r="K4810" s="221">
        <v>1</v>
      </c>
      <c r="L4810" s="221">
        <v>8100</v>
      </c>
    </row>
    <row r="4811" spans="1:12" s="167" customFormat="1">
      <c r="A4811" s="218" t="str">
        <f t="shared" si="32"/>
        <v>O221024058465일반상품</v>
      </c>
      <c r="B4811" s="219" t="s">
        <v>8302</v>
      </c>
      <c r="C4811" s="219" t="s">
        <v>8023</v>
      </c>
      <c r="D4811" s="219" t="s">
        <v>8065</v>
      </c>
      <c r="E4811" s="219" t="s">
        <v>7707</v>
      </c>
      <c r="F4811" s="219" t="s">
        <v>7718</v>
      </c>
      <c r="G4811" s="219" t="s">
        <v>7776</v>
      </c>
      <c r="H4811" s="219" t="s">
        <v>5990</v>
      </c>
      <c r="I4811" s="220" t="s">
        <v>7191</v>
      </c>
      <c r="J4811" s="221">
        <v>13520</v>
      </c>
      <c r="K4811" s="221">
        <v>2</v>
      </c>
      <c r="L4811" s="221">
        <v>27040</v>
      </c>
    </row>
    <row r="4812" spans="1:12" s="167" customFormat="1">
      <c r="A4812" s="218" t="str">
        <f t="shared" si="32"/>
        <v>O221024058465일반상품</v>
      </c>
      <c r="B4812" s="219" t="s">
        <v>8302</v>
      </c>
      <c r="C4812" s="219" t="s">
        <v>8023</v>
      </c>
      <c r="D4812" s="219" t="s">
        <v>8065</v>
      </c>
      <c r="E4812" s="219" t="s">
        <v>7707</v>
      </c>
      <c r="F4812" s="219" t="s">
        <v>7718</v>
      </c>
      <c r="G4812" s="219" t="s">
        <v>7776</v>
      </c>
      <c r="H4812" s="219" t="s">
        <v>5990</v>
      </c>
      <c r="I4812" s="220" t="s">
        <v>7252</v>
      </c>
      <c r="J4812" s="221">
        <v>2850</v>
      </c>
      <c r="K4812" s="221">
        <v>4</v>
      </c>
      <c r="L4812" s="221">
        <v>11400</v>
      </c>
    </row>
    <row r="4813" spans="1:12" s="167" customFormat="1">
      <c r="A4813" s="218" t="str">
        <f t="shared" si="32"/>
        <v>O221024058465일반상품</v>
      </c>
      <c r="B4813" s="219" t="s">
        <v>8302</v>
      </c>
      <c r="C4813" s="219" t="s">
        <v>8023</v>
      </c>
      <c r="D4813" s="219" t="s">
        <v>8065</v>
      </c>
      <c r="E4813" s="219" t="s">
        <v>7707</v>
      </c>
      <c r="F4813" s="219" t="s">
        <v>7718</v>
      </c>
      <c r="G4813" s="219" t="s">
        <v>7776</v>
      </c>
      <c r="H4813" s="219" t="s">
        <v>5990</v>
      </c>
      <c r="I4813" s="220" t="s">
        <v>7198</v>
      </c>
      <c r="J4813" s="221">
        <v>2850</v>
      </c>
      <c r="K4813" s="221">
        <v>1</v>
      </c>
      <c r="L4813" s="221">
        <v>2850</v>
      </c>
    </row>
    <row r="4814" spans="1:12" s="167" customFormat="1">
      <c r="A4814" s="218" t="str">
        <f t="shared" si="32"/>
        <v>O221024058465일반상품</v>
      </c>
      <c r="B4814" s="219" t="s">
        <v>8302</v>
      </c>
      <c r="C4814" s="219" t="s">
        <v>8023</v>
      </c>
      <c r="D4814" s="219" t="s">
        <v>8065</v>
      </c>
      <c r="E4814" s="219" t="s">
        <v>7707</v>
      </c>
      <c r="F4814" s="219" t="s">
        <v>7718</v>
      </c>
      <c r="G4814" s="219" t="s">
        <v>7776</v>
      </c>
      <c r="H4814" s="219" t="s">
        <v>5990</v>
      </c>
      <c r="I4814" s="220" t="s">
        <v>8627</v>
      </c>
      <c r="J4814" s="221">
        <v>9040</v>
      </c>
      <c r="K4814" s="221">
        <v>2</v>
      </c>
      <c r="L4814" s="221">
        <v>18080</v>
      </c>
    </row>
    <row r="4815" spans="1:12" s="167" customFormat="1">
      <c r="A4815" s="218" t="str">
        <f t="shared" si="32"/>
        <v>O221024058465일반상품</v>
      </c>
      <c r="B4815" s="219" t="s">
        <v>8302</v>
      </c>
      <c r="C4815" s="219" t="s">
        <v>8023</v>
      </c>
      <c r="D4815" s="219" t="s">
        <v>8065</v>
      </c>
      <c r="E4815" s="219" t="s">
        <v>7707</v>
      </c>
      <c r="F4815" s="219" t="s">
        <v>7718</v>
      </c>
      <c r="G4815" s="219" t="s">
        <v>7776</v>
      </c>
      <c r="H4815" s="219" t="s">
        <v>5990</v>
      </c>
      <c r="I4815" s="220" t="s">
        <v>7238</v>
      </c>
      <c r="J4815" s="221">
        <v>11780</v>
      </c>
      <c r="K4815" s="221">
        <v>1</v>
      </c>
      <c r="L4815" s="221">
        <v>11780</v>
      </c>
    </row>
    <row r="4816" spans="1:12" s="167" customFormat="1">
      <c r="A4816" s="218" t="str">
        <f t="shared" si="32"/>
        <v>O221024058465일반상품</v>
      </c>
      <c r="B4816" s="219" t="s">
        <v>8302</v>
      </c>
      <c r="C4816" s="219" t="s">
        <v>8023</v>
      </c>
      <c r="D4816" s="219" t="s">
        <v>8065</v>
      </c>
      <c r="E4816" s="219" t="s">
        <v>7707</v>
      </c>
      <c r="F4816" s="219" t="s">
        <v>7718</v>
      </c>
      <c r="G4816" s="219" t="s">
        <v>7776</v>
      </c>
      <c r="H4816" s="219" t="s">
        <v>5990</v>
      </c>
      <c r="I4816" s="220" t="s">
        <v>8524</v>
      </c>
      <c r="J4816" s="221">
        <v>5800</v>
      </c>
      <c r="K4816" s="221">
        <v>1</v>
      </c>
      <c r="L4816" s="221">
        <v>5800</v>
      </c>
    </row>
    <row r="4817" spans="1:12" s="167" customFormat="1">
      <c r="A4817" s="218" t="str">
        <f t="shared" si="32"/>
        <v>O221024058465일반상품</v>
      </c>
      <c r="B4817" s="219" t="s">
        <v>8302</v>
      </c>
      <c r="C4817" s="219" t="s">
        <v>8023</v>
      </c>
      <c r="D4817" s="219" t="s">
        <v>8065</v>
      </c>
      <c r="E4817" s="219" t="s">
        <v>7707</v>
      </c>
      <c r="F4817" s="219" t="s">
        <v>7718</v>
      </c>
      <c r="G4817" s="219" t="s">
        <v>7776</v>
      </c>
      <c r="H4817" s="219" t="s">
        <v>5990</v>
      </c>
      <c r="I4817" s="220" t="s">
        <v>8388</v>
      </c>
      <c r="J4817" s="221">
        <v>4500</v>
      </c>
      <c r="K4817" s="221">
        <v>1</v>
      </c>
      <c r="L4817" s="221">
        <v>4500</v>
      </c>
    </row>
    <row r="4818" spans="1:12" s="167" customFormat="1">
      <c r="A4818" s="218" t="str">
        <f t="shared" si="32"/>
        <v>O221024058465일반상품</v>
      </c>
      <c r="B4818" s="219" t="s">
        <v>8302</v>
      </c>
      <c r="C4818" s="219" t="s">
        <v>8023</v>
      </c>
      <c r="D4818" s="219" t="s">
        <v>8065</v>
      </c>
      <c r="E4818" s="219" t="s">
        <v>7707</v>
      </c>
      <c r="F4818" s="219" t="s">
        <v>7718</v>
      </c>
      <c r="G4818" s="219" t="s">
        <v>7776</v>
      </c>
      <c r="H4818" s="219" t="s">
        <v>5990</v>
      </c>
      <c r="I4818" s="220" t="s">
        <v>8649</v>
      </c>
      <c r="J4818" s="221">
        <v>7200</v>
      </c>
      <c r="K4818" s="221">
        <v>1</v>
      </c>
      <c r="L4818" s="221">
        <v>7200</v>
      </c>
    </row>
    <row r="4819" spans="1:12" s="167" customFormat="1">
      <c r="A4819" s="218" t="str">
        <f t="shared" si="32"/>
        <v>O221024058465일반상품</v>
      </c>
      <c r="B4819" s="219" t="s">
        <v>8302</v>
      </c>
      <c r="C4819" s="219" t="s">
        <v>8023</v>
      </c>
      <c r="D4819" s="219" t="s">
        <v>8065</v>
      </c>
      <c r="E4819" s="219" t="s">
        <v>7707</v>
      </c>
      <c r="F4819" s="219" t="s">
        <v>7718</v>
      </c>
      <c r="G4819" s="219" t="s">
        <v>7776</v>
      </c>
      <c r="H4819" s="219" t="s">
        <v>5990</v>
      </c>
      <c r="I4819" s="220" t="s">
        <v>8028</v>
      </c>
      <c r="J4819" s="221">
        <v>9500</v>
      </c>
      <c r="K4819" s="221">
        <v>1</v>
      </c>
      <c r="L4819" s="221">
        <v>9500</v>
      </c>
    </row>
    <row r="4820" spans="1:12" s="167" customFormat="1">
      <c r="A4820" s="218" t="str">
        <f t="shared" si="32"/>
        <v>O221024058465일반상품</v>
      </c>
      <c r="B4820" s="219" t="s">
        <v>8302</v>
      </c>
      <c r="C4820" s="219" t="s">
        <v>8023</v>
      </c>
      <c r="D4820" s="219" t="s">
        <v>8065</v>
      </c>
      <c r="E4820" s="219" t="s">
        <v>7707</v>
      </c>
      <c r="F4820" s="219" t="s">
        <v>7718</v>
      </c>
      <c r="G4820" s="219" t="s">
        <v>7776</v>
      </c>
      <c r="H4820" s="219" t="s">
        <v>5990</v>
      </c>
      <c r="I4820" s="220" t="s">
        <v>8716</v>
      </c>
      <c r="J4820" s="221">
        <v>2400</v>
      </c>
      <c r="K4820" s="221">
        <v>1</v>
      </c>
      <c r="L4820" s="221">
        <v>2400</v>
      </c>
    </row>
    <row r="4821" spans="1:12" s="167" customFormat="1">
      <c r="A4821" s="218" t="str">
        <f t="shared" si="32"/>
        <v>O221024058465일반상품</v>
      </c>
      <c r="B4821" s="219" t="s">
        <v>8302</v>
      </c>
      <c r="C4821" s="219" t="s">
        <v>8023</v>
      </c>
      <c r="D4821" s="219" t="s">
        <v>8065</v>
      </c>
      <c r="E4821" s="219" t="s">
        <v>7707</v>
      </c>
      <c r="F4821" s="219" t="s">
        <v>7718</v>
      </c>
      <c r="G4821" s="219" t="s">
        <v>7776</v>
      </c>
      <c r="H4821" s="219" t="s">
        <v>5990</v>
      </c>
      <c r="I4821" s="220" t="s">
        <v>7205</v>
      </c>
      <c r="J4821" s="221">
        <v>5430</v>
      </c>
      <c r="K4821" s="221">
        <v>1</v>
      </c>
      <c r="L4821" s="221">
        <v>5430</v>
      </c>
    </row>
    <row r="4822" spans="1:12" s="167" customFormat="1">
      <c r="A4822" s="218" t="str">
        <f t="shared" si="32"/>
        <v>O221024058465일반상품</v>
      </c>
      <c r="B4822" s="219" t="s">
        <v>8302</v>
      </c>
      <c r="C4822" s="219" t="s">
        <v>8023</v>
      </c>
      <c r="D4822" s="219" t="s">
        <v>8065</v>
      </c>
      <c r="E4822" s="219" t="s">
        <v>7707</v>
      </c>
      <c r="F4822" s="219" t="s">
        <v>7718</v>
      </c>
      <c r="G4822" s="219" t="s">
        <v>7776</v>
      </c>
      <c r="H4822" s="219" t="s">
        <v>5990</v>
      </c>
      <c r="I4822" s="220" t="s">
        <v>8669</v>
      </c>
      <c r="J4822" s="221">
        <v>5400</v>
      </c>
      <c r="K4822" s="221">
        <v>3</v>
      </c>
      <c r="L4822" s="221">
        <v>16200</v>
      </c>
    </row>
    <row r="4823" spans="1:12" s="167" customFormat="1">
      <c r="A4823" s="218" t="str">
        <f t="shared" si="32"/>
        <v>O221024058465일반상품</v>
      </c>
      <c r="B4823" s="219" t="s">
        <v>8302</v>
      </c>
      <c r="C4823" s="219" t="s">
        <v>8023</v>
      </c>
      <c r="D4823" s="219" t="s">
        <v>8065</v>
      </c>
      <c r="E4823" s="219" t="s">
        <v>7707</v>
      </c>
      <c r="F4823" s="219" t="s">
        <v>7718</v>
      </c>
      <c r="G4823" s="219" t="s">
        <v>7776</v>
      </c>
      <c r="H4823" s="219" t="s">
        <v>5990</v>
      </c>
      <c r="I4823" s="220" t="s">
        <v>8353</v>
      </c>
      <c r="J4823" s="221">
        <v>5250</v>
      </c>
      <c r="K4823" s="221">
        <v>1</v>
      </c>
      <c r="L4823" s="221">
        <v>5250</v>
      </c>
    </row>
    <row r="4824" spans="1:12" s="167" customFormat="1">
      <c r="A4824" s="218" t="str">
        <f t="shared" si="32"/>
        <v>O221024058465일반상품</v>
      </c>
      <c r="B4824" s="219" t="s">
        <v>8302</v>
      </c>
      <c r="C4824" s="219" t="s">
        <v>8023</v>
      </c>
      <c r="D4824" s="219" t="s">
        <v>8065</v>
      </c>
      <c r="E4824" s="219" t="s">
        <v>7707</v>
      </c>
      <c r="F4824" s="219" t="s">
        <v>7718</v>
      </c>
      <c r="G4824" s="219" t="s">
        <v>7776</v>
      </c>
      <c r="H4824" s="219" t="s">
        <v>5990</v>
      </c>
      <c r="I4824" s="220" t="s">
        <v>8324</v>
      </c>
      <c r="J4824" s="221">
        <v>3480</v>
      </c>
      <c r="K4824" s="221">
        <v>2</v>
      </c>
      <c r="L4824" s="221">
        <v>6960</v>
      </c>
    </row>
    <row r="4825" spans="1:12" s="167" customFormat="1">
      <c r="A4825" s="218" t="str">
        <f t="shared" si="32"/>
        <v>O221024058465일반상품</v>
      </c>
      <c r="B4825" s="219" t="s">
        <v>8302</v>
      </c>
      <c r="C4825" s="219" t="s">
        <v>8023</v>
      </c>
      <c r="D4825" s="219" t="s">
        <v>8065</v>
      </c>
      <c r="E4825" s="219" t="s">
        <v>7707</v>
      </c>
      <c r="F4825" s="219" t="s">
        <v>7718</v>
      </c>
      <c r="G4825" s="219" t="s">
        <v>7776</v>
      </c>
      <c r="H4825" s="219" t="s">
        <v>5990</v>
      </c>
      <c r="I4825" s="220" t="s">
        <v>8819</v>
      </c>
      <c r="J4825" s="221">
        <v>3890</v>
      </c>
      <c r="K4825" s="221">
        <v>1</v>
      </c>
      <c r="L4825" s="221">
        <v>3890</v>
      </c>
    </row>
    <row r="4826" spans="1:12" s="167" customFormat="1">
      <c r="A4826" s="218" t="str">
        <f t="shared" si="32"/>
        <v>O221024058465일반상품</v>
      </c>
      <c r="B4826" s="219" t="s">
        <v>8302</v>
      </c>
      <c r="C4826" s="219" t="s">
        <v>8023</v>
      </c>
      <c r="D4826" s="219" t="s">
        <v>8065</v>
      </c>
      <c r="E4826" s="219" t="s">
        <v>7707</v>
      </c>
      <c r="F4826" s="219" t="s">
        <v>7718</v>
      </c>
      <c r="G4826" s="219" t="s">
        <v>7776</v>
      </c>
      <c r="H4826" s="219" t="s">
        <v>5990</v>
      </c>
      <c r="I4826" s="220" t="s">
        <v>8391</v>
      </c>
      <c r="J4826" s="221">
        <v>3890</v>
      </c>
      <c r="K4826" s="221">
        <v>2</v>
      </c>
      <c r="L4826" s="221">
        <v>7780</v>
      </c>
    </row>
    <row r="4827" spans="1:12" s="167" customFormat="1">
      <c r="A4827" s="218" t="str">
        <f t="shared" si="32"/>
        <v>O221024058465일반상품</v>
      </c>
      <c r="B4827" s="219" t="s">
        <v>8302</v>
      </c>
      <c r="C4827" s="219" t="s">
        <v>8023</v>
      </c>
      <c r="D4827" s="219" t="s">
        <v>8065</v>
      </c>
      <c r="E4827" s="219" t="s">
        <v>7707</v>
      </c>
      <c r="F4827" s="219" t="s">
        <v>7718</v>
      </c>
      <c r="G4827" s="219" t="s">
        <v>7776</v>
      </c>
      <c r="H4827" s="219" t="s">
        <v>5990</v>
      </c>
      <c r="I4827" s="220" t="s">
        <v>8331</v>
      </c>
      <c r="J4827" s="221">
        <v>3610</v>
      </c>
      <c r="K4827" s="221">
        <v>1</v>
      </c>
      <c r="L4827" s="221">
        <v>3610</v>
      </c>
    </row>
    <row r="4828" spans="1:12" s="167" customFormat="1">
      <c r="A4828" s="218" t="str">
        <f t="shared" si="32"/>
        <v>O221024058465일반상품</v>
      </c>
      <c r="B4828" s="219" t="s">
        <v>8302</v>
      </c>
      <c r="C4828" s="219" t="s">
        <v>8023</v>
      </c>
      <c r="D4828" s="219" t="s">
        <v>8065</v>
      </c>
      <c r="E4828" s="219" t="s">
        <v>7707</v>
      </c>
      <c r="F4828" s="219" t="s">
        <v>7718</v>
      </c>
      <c r="G4828" s="219" t="s">
        <v>7776</v>
      </c>
      <c r="H4828" s="219" t="s">
        <v>5990</v>
      </c>
      <c r="I4828" s="220" t="s">
        <v>7195</v>
      </c>
      <c r="J4828" s="221">
        <v>3710</v>
      </c>
      <c r="K4828" s="221">
        <v>1</v>
      </c>
      <c r="L4828" s="221">
        <v>3710</v>
      </c>
    </row>
    <row r="4829" spans="1:12" s="167" customFormat="1">
      <c r="A4829" s="218" t="str">
        <f t="shared" si="32"/>
        <v>O221024058465일반상품</v>
      </c>
      <c r="B4829" s="219" t="s">
        <v>8302</v>
      </c>
      <c r="C4829" s="219" t="s">
        <v>8023</v>
      </c>
      <c r="D4829" s="219" t="s">
        <v>8065</v>
      </c>
      <c r="E4829" s="219" t="s">
        <v>7707</v>
      </c>
      <c r="F4829" s="219" t="s">
        <v>7718</v>
      </c>
      <c r="G4829" s="219" t="s">
        <v>7776</v>
      </c>
      <c r="H4829" s="219" t="s">
        <v>5990</v>
      </c>
      <c r="I4829" s="220" t="s">
        <v>8908</v>
      </c>
      <c r="J4829" s="221">
        <v>1800</v>
      </c>
      <c r="K4829" s="221">
        <v>1</v>
      </c>
      <c r="L4829" s="221">
        <v>1800</v>
      </c>
    </row>
    <row r="4830" spans="1:12" s="167" customFormat="1">
      <c r="A4830" s="218" t="str">
        <f t="shared" si="32"/>
        <v>O221024058465일반상품</v>
      </c>
      <c r="B4830" s="219" t="s">
        <v>8302</v>
      </c>
      <c r="C4830" s="219" t="s">
        <v>8023</v>
      </c>
      <c r="D4830" s="219" t="s">
        <v>8065</v>
      </c>
      <c r="E4830" s="219" t="s">
        <v>7707</v>
      </c>
      <c r="F4830" s="219" t="s">
        <v>7718</v>
      </c>
      <c r="G4830" s="219" t="s">
        <v>7776</v>
      </c>
      <c r="H4830" s="219" t="s">
        <v>5990</v>
      </c>
      <c r="I4830" s="220" t="s">
        <v>7240</v>
      </c>
      <c r="J4830" s="221">
        <v>2900</v>
      </c>
      <c r="K4830" s="221">
        <v>1</v>
      </c>
      <c r="L4830" s="221">
        <v>2900</v>
      </c>
    </row>
    <row r="4831" spans="1:12" s="167" customFormat="1">
      <c r="A4831" s="218" t="str">
        <f t="shared" si="32"/>
        <v>O221024058465일반상품</v>
      </c>
      <c r="B4831" s="219" t="s">
        <v>8302</v>
      </c>
      <c r="C4831" s="219" t="s">
        <v>8023</v>
      </c>
      <c r="D4831" s="219" t="s">
        <v>8065</v>
      </c>
      <c r="E4831" s="219" t="s">
        <v>7707</v>
      </c>
      <c r="F4831" s="219" t="s">
        <v>7718</v>
      </c>
      <c r="G4831" s="219" t="s">
        <v>7776</v>
      </c>
      <c r="H4831" s="219" t="s">
        <v>5990</v>
      </c>
      <c r="I4831" s="220" t="s">
        <v>8671</v>
      </c>
      <c r="J4831" s="221">
        <v>2860</v>
      </c>
      <c r="K4831" s="221">
        <v>2</v>
      </c>
      <c r="L4831" s="221">
        <v>5720</v>
      </c>
    </row>
    <row r="4832" spans="1:12" s="167" customFormat="1">
      <c r="A4832" s="218" t="str">
        <f t="shared" si="32"/>
        <v>O221024058465일반상품</v>
      </c>
      <c r="B4832" s="219" t="s">
        <v>8302</v>
      </c>
      <c r="C4832" s="219" t="s">
        <v>8023</v>
      </c>
      <c r="D4832" s="219" t="s">
        <v>8065</v>
      </c>
      <c r="E4832" s="219" t="s">
        <v>7707</v>
      </c>
      <c r="F4832" s="219" t="s">
        <v>7718</v>
      </c>
      <c r="G4832" s="219" t="s">
        <v>7776</v>
      </c>
      <c r="H4832" s="219" t="s">
        <v>5990</v>
      </c>
      <c r="I4832" s="220" t="s">
        <v>8772</v>
      </c>
      <c r="J4832" s="221">
        <v>3170</v>
      </c>
      <c r="K4832" s="221">
        <v>2</v>
      </c>
      <c r="L4832" s="221">
        <v>6340</v>
      </c>
    </row>
    <row r="4833" spans="1:12" s="167" customFormat="1">
      <c r="A4833" s="218" t="str">
        <f t="shared" si="32"/>
        <v>O221024058465일반상품</v>
      </c>
      <c r="B4833" s="219" t="s">
        <v>8302</v>
      </c>
      <c r="C4833" s="219" t="s">
        <v>8023</v>
      </c>
      <c r="D4833" s="219" t="s">
        <v>8065</v>
      </c>
      <c r="E4833" s="219" t="s">
        <v>7707</v>
      </c>
      <c r="F4833" s="219" t="s">
        <v>7718</v>
      </c>
      <c r="G4833" s="219" t="s">
        <v>7776</v>
      </c>
      <c r="H4833" s="219" t="s">
        <v>5990</v>
      </c>
      <c r="I4833" s="220" t="s">
        <v>7280</v>
      </c>
      <c r="J4833" s="221">
        <v>2100</v>
      </c>
      <c r="K4833" s="221">
        <v>1</v>
      </c>
      <c r="L4833" s="221">
        <v>2100</v>
      </c>
    </row>
    <row r="4834" spans="1:12" s="167" customFormat="1">
      <c r="A4834" s="218" t="str">
        <f t="shared" si="32"/>
        <v>O221024058465일반상품</v>
      </c>
      <c r="B4834" s="219" t="s">
        <v>8302</v>
      </c>
      <c r="C4834" s="219" t="s">
        <v>8023</v>
      </c>
      <c r="D4834" s="219" t="s">
        <v>8065</v>
      </c>
      <c r="E4834" s="219" t="s">
        <v>7707</v>
      </c>
      <c r="F4834" s="219" t="s">
        <v>7718</v>
      </c>
      <c r="G4834" s="219" t="s">
        <v>7776</v>
      </c>
      <c r="H4834" s="219" t="s">
        <v>5990</v>
      </c>
      <c r="I4834" s="220" t="s">
        <v>8392</v>
      </c>
      <c r="J4834" s="221">
        <v>3720</v>
      </c>
      <c r="K4834" s="221">
        <v>1</v>
      </c>
      <c r="L4834" s="221">
        <v>3720</v>
      </c>
    </row>
    <row r="4835" spans="1:12" s="167" customFormat="1">
      <c r="A4835" s="218" t="str">
        <f t="shared" si="32"/>
        <v>O221024058465일반상품</v>
      </c>
      <c r="B4835" s="219" t="s">
        <v>8302</v>
      </c>
      <c r="C4835" s="219" t="s">
        <v>8023</v>
      </c>
      <c r="D4835" s="219" t="s">
        <v>8065</v>
      </c>
      <c r="E4835" s="219" t="s">
        <v>7707</v>
      </c>
      <c r="F4835" s="219" t="s">
        <v>7718</v>
      </c>
      <c r="G4835" s="219" t="s">
        <v>7776</v>
      </c>
      <c r="H4835" s="219" t="s">
        <v>5990</v>
      </c>
      <c r="I4835" s="220" t="s">
        <v>7215</v>
      </c>
      <c r="J4835" s="221">
        <v>1070</v>
      </c>
      <c r="K4835" s="221">
        <v>4</v>
      </c>
      <c r="L4835" s="221">
        <v>4280</v>
      </c>
    </row>
    <row r="4836" spans="1:12" s="167" customFormat="1">
      <c r="A4836" s="218" t="str">
        <f t="shared" si="32"/>
        <v>O221024058465일반상품</v>
      </c>
      <c r="B4836" s="219" t="s">
        <v>8302</v>
      </c>
      <c r="C4836" s="219" t="s">
        <v>8023</v>
      </c>
      <c r="D4836" s="219" t="s">
        <v>8065</v>
      </c>
      <c r="E4836" s="219" t="s">
        <v>7707</v>
      </c>
      <c r="F4836" s="219" t="s">
        <v>7718</v>
      </c>
      <c r="G4836" s="219" t="s">
        <v>7776</v>
      </c>
      <c r="H4836" s="219" t="s">
        <v>5990</v>
      </c>
      <c r="I4836" s="220" t="s">
        <v>8373</v>
      </c>
      <c r="J4836" s="221">
        <v>6636</v>
      </c>
      <c r="K4836" s="221">
        <v>1</v>
      </c>
      <c r="L4836" s="221">
        <v>6636</v>
      </c>
    </row>
    <row r="4837" spans="1:12" s="167" customFormat="1">
      <c r="A4837" s="218" t="str">
        <f t="shared" si="32"/>
        <v>O221024058465일반상품</v>
      </c>
      <c r="B4837" s="219" t="s">
        <v>8302</v>
      </c>
      <c r="C4837" s="219" t="s">
        <v>8023</v>
      </c>
      <c r="D4837" s="219" t="s">
        <v>8065</v>
      </c>
      <c r="E4837" s="219" t="s">
        <v>7707</v>
      </c>
      <c r="F4837" s="219" t="s">
        <v>7718</v>
      </c>
      <c r="G4837" s="219" t="s">
        <v>7776</v>
      </c>
      <c r="H4837" s="219" t="s">
        <v>5990</v>
      </c>
      <c r="I4837" s="220" t="s">
        <v>8033</v>
      </c>
      <c r="J4837" s="221">
        <v>2400</v>
      </c>
      <c r="K4837" s="221">
        <v>1</v>
      </c>
      <c r="L4837" s="221">
        <v>2400</v>
      </c>
    </row>
    <row r="4838" spans="1:12" s="167" customFormat="1">
      <c r="A4838" s="218" t="str">
        <f t="shared" si="32"/>
        <v>O221024058465일반상품</v>
      </c>
      <c r="B4838" s="219" t="s">
        <v>8302</v>
      </c>
      <c r="C4838" s="219" t="s">
        <v>8023</v>
      </c>
      <c r="D4838" s="219" t="s">
        <v>8065</v>
      </c>
      <c r="E4838" s="219" t="s">
        <v>7707</v>
      </c>
      <c r="F4838" s="219" t="s">
        <v>7718</v>
      </c>
      <c r="G4838" s="219" t="s">
        <v>7776</v>
      </c>
      <c r="H4838" s="219" t="s">
        <v>5990</v>
      </c>
      <c r="I4838" s="220" t="s">
        <v>8517</v>
      </c>
      <c r="J4838" s="221">
        <v>1800</v>
      </c>
      <c r="K4838" s="221">
        <v>2</v>
      </c>
      <c r="L4838" s="221">
        <v>3600</v>
      </c>
    </row>
    <row r="4839" spans="1:12" s="167" customFormat="1">
      <c r="A4839" s="218" t="str">
        <f t="shared" si="32"/>
        <v>O221024058465일반상품</v>
      </c>
      <c r="B4839" s="219" t="s">
        <v>8302</v>
      </c>
      <c r="C4839" s="219" t="s">
        <v>8023</v>
      </c>
      <c r="D4839" s="219" t="s">
        <v>8065</v>
      </c>
      <c r="E4839" s="219" t="s">
        <v>7707</v>
      </c>
      <c r="F4839" s="219" t="s">
        <v>7718</v>
      </c>
      <c r="G4839" s="219" t="s">
        <v>7776</v>
      </c>
      <c r="H4839" s="219" t="s">
        <v>5990</v>
      </c>
      <c r="I4839" s="220" t="s">
        <v>7202</v>
      </c>
      <c r="J4839" s="221">
        <v>5200</v>
      </c>
      <c r="K4839" s="221">
        <v>1</v>
      </c>
      <c r="L4839" s="221">
        <v>5200</v>
      </c>
    </row>
    <row r="4840" spans="1:12" s="167" customFormat="1">
      <c r="A4840" s="218" t="str">
        <f t="shared" si="32"/>
        <v>O221024058464일반상품</v>
      </c>
      <c r="B4840" s="219" t="s">
        <v>8303</v>
      </c>
      <c r="C4840" s="219" t="s">
        <v>8023</v>
      </c>
      <c r="D4840" s="219" t="s">
        <v>8065</v>
      </c>
      <c r="E4840" s="219" t="s">
        <v>7707</v>
      </c>
      <c r="F4840" s="219" t="s">
        <v>6394</v>
      </c>
      <c r="G4840" s="219" t="s">
        <v>7750</v>
      </c>
      <c r="H4840" s="219" t="s">
        <v>5990</v>
      </c>
      <c r="I4840" s="220" t="s">
        <v>8660</v>
      </c>
      <c r="J4840" s="221">
        <v>2600</v>
      </c>
      <c r="K4840" s="221">
        <v>5</v>
      </c>
      <c r="L4840" s="221">
        <v>13000</v>
      </c>
    </row>
    <row r="4841" spans="1:12" s="167" customFormat="1">
      <c r="A4841" s="218" t="str">
        <f t="shared" si="32"/>
        <v>O221024058464일반상품</v>
      </c>
      <c r="B4841" s="219" t="s">
        <v>8303</v>
      </c>
      <c r="C4841" s="219" t="s">
        <v>8023</v>
      </c>
      <c r="D4841" s="219" t="s">
        <v>8065</v>
      </c>
      <c r="E4841" s="219" t="s">
        <v>7707</v>
      </c>
      <c r="F4841" s="219" t="s">
        <v>6394</v>
      </c>
      <c r="G4841" s="219" t="s">
        <v>7750</v>
      </c>
      <c r="H4841" s="219" t="s">
        <v>5990</v>
      </c>
      <c r="I4841" s="220" t="s">
        <v>8553</v>
      </c>
      <c r="J4841" s="221">
        <v>2050</v>
      </c>
      <c r="K4841" s="221">
        <v>7</v>
      </c>
      <c r="L4841" s="221">
        <v>14350</v>
      </c>
    </row>
    <row r="4842" spans="1:12" s="167" customFormat="1">
      <c r="A4842" s="218" t="str">
        <f t="shared" si="32"/>
        <v>O221024058464일반상품</v>
      </c>
      <c r="B4842" s="219" t="s">
        <v>8303</v>
      </c>
      <c r="C4842" s="219" t="s">
        <v>8023</v>
      </c>
      <c r="D4842" s="219" t="s">
        <v>8065</v>
      </c>
      <c r="E4842" s="219" t="s">
        <v>7707</v>
      </c>
      <c r="F4842" s="219" t="s">
        <v>6394</v>
      </c>
      <c r="G4842" s="219" t="s">
        <v>7750</v>
      </c>
      <c r="H4842" s="219" t="s">
        <v>5990</v>
      </c>
      <c r="I4842" s="220" t="s">
        <v>8918</v>
      </c>
      <c r="J4842" s="221">
        <v>26000</v>
      </c>
      <c r="K4842" s="221">
        <v>4</v>
      </c>
      <c r="L4842" s="221">
        <v>104000</v>
      </c>
    </row>
    <row r="4843" spans="1:12" s="167" customFormat="1">
      <c r="A4843" s="218" t="str">
        <f t="shared" si="32"/>
        <v>O221024058464일반상품</v>
      </c>
      <c r="B4843" s="219" t="s">
        <v>8303</v>
      </c>
      <c r="C4843" s="219" t="s">
        <v>8023</v>
      </c>
      <c r="D4843" s="219" t="s">
        <v>8065</v>
      </c>
      <c r="E4843" s="219" t="s">
        <v>7707</v>
      </c>
      <c r="F4843" s="219" t="s">
        <v>6394</v>
      </c>
      <c r="G4843" s="219" t="s">
        <v>7750</v>
      </c>
      <c r="H4843" s="219" t="s">
        <v>5990</v>
      </c>
      <c r="I4843" s="220" t="s">
        <v>8474</v>
      </c>
      <c r="J4843" s="221">
        <v>15000</v>
      </c>
      <c r="K4843" s="221">
        <v>1</v>
      </c>
      <c r="L4843" s="221">
        <v>15000</v>
      </c>
    </row>
    <row r="4844" spans="1:12" s="167" customFormat="1">
      <c r="A4844" s="218" t="str">
        <f t="shared" si="32"/>
        <v>O221024058464일반상품</v>
      </c>
      <c r="B4844" s="219" t="s">
        <v>8303</v>
      </c>
      <c r="C4844" s="219" t="s">
        <v>8023</v>
      </c>
      <c r="D4844" s="219" t="s">
        <v>8065</v>
      </c>
      <c r="E4844" s="219" t="s">
        <v>7707</v>
      </c>
      <c r="F4844" s="219" t="s">
        <v>6394</v>
      </c>
      <c r="G4844" s="219" t="s">
        <v>7750</v>
      </c>
      <c r="H4844" s="219" t="s">
        <v>5990</v>
      </c>
      <c r="I4844" s="220" t="s">
        <v>8799</v>
      </c>
      <c r="J4844" s="221">
        <v>16000</v>
      </c>
      <c r="K4844" s="221">
        <v>1</v>
      </c>
      <c r="L4844" s="221">
        <v>16000</v>
      </c>
    </row>
    <row r="4845" spans="1:12" s="167" customFormat="1">
      <c r="A4845" s="218" t="str">
        <f t="shared" si="32"/>
        <v>O221024058464일반상품</v>
      </c>
      <c r="B4845" s="219" t="s">
        <v>8303</v>
      </c>
      <c r="C4845" s="219" t="s">
        <v>8023</v>
      </c>
      <c r="D4845" s="219" t="s">
        <v>8065</v>
      </c>
      <c r="E4845" s="219" t="s">
        <v>7707</v>
      </c>
      <c r="F4845" s="219" t="s">
        <v>6394</v>
      </c>
      <c r="G4845" s="219" t="s">
        <v>7750</v>
      </c>
      <c r="H4845" s="219" t="s">
        <v>5990</v>
      </c>
      <c r="I4845" s="220" t="s">
        <v>8762</v>
      </c>
      <c r="J4845" s="221">
        <v>7270</v>
      </c>
      <c r="K4845" s="221">
        <v>5</v>
      </c>
      <c r="L4845" s="221">
        <v>36350</v>
      </c>
    </row>
    <row r="4846" spans="1:12" s="167" customFormat="1">
      <c r="A4846" s="218" t="str">
        <f t="shared" si="32"/>
        <v>O221024058464일반상품</v>
      </c>
      <c r="B4846" s="219" t="s">
        <v>8303</v>
      </c>
      <c r="C4846" s="219" t="s">
        <v>8023</v>
      </c>
      <c r="D4846" s="219" t="s">
        <v>8065</v>
      </c>
      <c r="E4846" s="219" t="s">
        <v>7707</v>
      </c>
      <c r="F4846" s="219" t="s">
        <v>6394</v>
      </c>
      <c r="G4846" s="219" t="s">
        <v>7750</v>
      </c>
      <c r="H4846" s="219" t="s">
        <v>5990</v>
      </c>
      <c r="I4846" s="220" t="s">
        <v>8030</v>
      </c>
      <c r="J4846" s="221">
        <v>12500</v>
      </c>
      <c r="K4846" s="221">
        <v>1</v>
      </c>
      <c r="L4846" s="221">
        <v>12500</v>
      </c>
    </row>
    <row r="4847" spans="1:12" s="167" customFormat="1">
      <c r="A4847" s="218" t="str">
        <f t="shared" si="32"/>
        <v>O221024058464일반상품</v>
      </c>
      <c r="B4847" s="219" t="s">
        <v>8303</v>
      </c>
      <c r="C4847" s="219" t="s">
        <v>8023</v>
      </c>
      <c r="D4847" s="219" t="s">
        <v>8065</v>
      </c>
      <c r="E4847" s="219" t="s">
        <v>7707</v>
      </c>
      <c r="F4847" s="219" t="s">
        <v>6394</v>
      </c>
      <c r="G4847" s="219" t="s">
        <v>7750</v>
      </c>
      <c r="H4847" s="219" t="s">
        <v>5990</v>
      </c>
      <c r="I4847" s="220" t="s">
        <v>7233</v>
      </c>
      <c r="J4847" s="221">
        <v>12500</v>
      </c>
      <c r="K4847" s="221">
        <v>1</v>
      </c>
      <c r="L4847" s="221">
        <v>12500</v>
      </c>
    </row>
    <row r="4848" spans="1:12" s="167" customFormat="1">
      <c r="A4848" s="218" t="str">
        <f t="shared" si="32"/>
        <v>O221024058464일반상품</v>
      </c>
      <c r="B4848" s="219" t="s">
        <v>8303</v>
      </c>
      <c r="C4848" s="219" t="s">
        <v>8023</v>
      </c>
      <c r="D4848" s="219" t="s">
        <v>8065</v>
      </c>
      <c r="E4848" s="219" t="s">
        <v>7707</v>
      </c>
      <c r="F4848" s="219" t="s">
        <v>6394</v>
      </c>
      <c r="G4848" s="219" t="s">
        <v>7750</v>
      </c>
      <c r="H4848" s="219" t="s">
        <v>5990</v>
      </c>
      <c r="I4848" s="220" t="s">
        <v>8511</v>
      </c>
      <c r="J4848" s="221">
        <v>6770</v>
      </c>
      <c r="K4848" s="221">
        <v>3</v>
      </c>
      <c r="L4848" s="221">
        <v>20310</v>
      </c>
    </row>
    <row r="4849" spans="1:12" s="167" customFormat="1">
      <c r="A4849" s="218" t="str">
        <f t="shared" si="32"/>
        <v>O221024058464일반상품</v>
      </c>
      <c r="B4849" s="219" t="s">
        <v>8303</v>
      </c>
      <c r="C4849" s="219" t="s">
        <v>8023</v>
      </c>
      <c r="D4849" s="219" t="s">
        <v>8065</v>
      </c>
      <c r="E4849" s="219" t="s">
        <v>7707</v>
      </c>
      <c r="F4849" s="219" t="s">
        <v>6394</v>
      </c>
      <c r="G4849" s="219" t="s">
        <v>7750</v>
      </c>
      <c r="H4849" s="219" t="s">
        <v>5990</v>
      </c>
      <c r="I4849" s="220" t="s">
        <v>7234</v>
      </c>
      <c r="J4849" s="221">
        <v>6980</v>
      </c>
      <c r="K4849" s="221">
        <v>1</v>
      </c>
      <c r="L4849" s="221">
        <v>6980</v>
      </c>
    </row>
    <row r="4850" spans="1:12" s="167" customFormat="1">
      <c r="A4850" s="218" t="str">
        <f t="shared" si="32"/>
        <v>O221024058464일반상품</v>
      </c>
      <c r="B4850" s="219" t="s">
        <v>8303</v>
      </c>
      <c r="C4850" s="219" t="s">
        <v>8023</v>
      </c>
      <c r="D4850" s="219" t="s">
        <v>8065</v>
      </c>
      <c r="E4850" s="219" t="s">
        <v>7707</v>
      </c>
      <c r="F4850" s="219" t="s">
        <v>6394</v>
      </c>
      <c r="G4850" s="219" t="s">
        <v>7750</v>
      </c>
      <c r="H4850" s="219" t="s">
        <v>5990</v>
      </c>
      <c r="I4850" s="220" t="s">
        <v>9035</v>
      </c>
      <c r="J4850" s="221">
        <v>48900</v>
      </c>
      <c r="K4850" s="221">
        <v>1</v>
      </c>
      <c r="L4850" s="221">
        <v>48900</v>
      </c>
    </row>
    <row r="4851" spans="1:12" s="167" customFormat="1">
      <c r="A4851" s="218" t="str">
        <f t="shared" si="32"/>
        <v>O221024058463일반상품</v>
      </c>
      <c r="B4851" s="219" t="s">
        <v>8304</v>
      </c>
      <c r="C4851" s="219" t="s">
        <v>8023</v>
      </c>
      <c r="D4851" s="219" t="s">
        <v>8065</v>
      </c>
      <c r="E4851" s="219" t="s">
        <v>7707</v>
      </c>
      <c r="F4851" s="219" t="s">
        <v>6394</v>
      </c>
      <c r="G4851" s="219" t="s">
        <v>7952</v>
      </c>
      <c r="H4851" s="219" t="s">
        <v>5990</v>
      </c>
      <c r="I4851" s="220" t="s">
        <v>9036</v>
      </c>
      <c r="J4851" s="221">
        <v>4000</v>
      </c>
      <c r="K4851" s="221">
        <v>3</v>
      </c>
      <c r="L4851" s="221">
        <v>12000</v>
      </c>
    </row>
    <row r="4852" spans="1:12" s="167" customFormat="1">
      <c r="A4852" s="218" t="str">
        <f t="shared" si="32"/>
        <v>O221024058463일반상품</v>
      </c>
      <c r="B4852" s="219" t="s">
        <v>8304</v>
      </c>
      <c r="C4852" s="219" t="s">
        <v>8023</v>
      </c>
      <c r="D4852" s="219" t="s">
        <v>8065</v>
      </c>
      <c r="E4852" s="219" t="s">
        <v>7707</v>
      </c>
      <c r="F4852" s="219" t="s">
        <v>6394</v>
      </c>
      <c r="G4852" s="219" t="s">
        <v>7952</v>
      </c>
      <c r="H4852" s="219" t="s">
        <v>5990</v>
      </c>
      <c r="I4852" s="220" t="s">
        <v>7244</v>
      </c>
      <c r="J4852" s="221">
        <v>2800</v>
      </c>
      <c r="K4852" s="221">
        <v>1</v>
      </c>
      <c r="L4852" s="221">
        <v>2800</v>
      </c>
    </row>
    <row r="4853" spans="1:12" s="167" customFormat="1">
      <c r="A4853" s="218" t="str">
        <f t="shared" si="32"/>
        <v>O221024058463일반상품</v>
      </c>
      <c r="B4853" s="219" t="s">
        <v>8304</v>
      </c>
      <c r="C4853" s="219" t="s">
        <v>8023</v>
      </c>
      <c r="D4853" s="219" t="s">
        <v>8065</v>
      </c>
      <c r="E4853" s="219" t="s">
        <v>7707</v>
      </c>
      <c r="F4853" s="219" t="s">
        <v>6394</v>
      </c>
      <c r="G4853" s="219" t="s">
        <v>7952</v>
      </c>
      <c r="H4853" s="219" t="s">
        <v>5990</v>
      </c>
      <c r="I4853" s="220" t="s">
        <v>8712</v>
      </c>
      <c r="J4853" s="221">
        <v>4950</v>
      </c>
      <c r="K4853" s="221">
        <v>1</v>
      </c>
      <c r="L4853" s="221">
        <v>4950</v>
      </c>
    </row>
    <row r="4854" spans="1:12" s="167" customFormat="1">
      <c r="A4854" s="218" t="str">
        <f t="shared" si="32"/>
        <v>O221024058463일반상품</v>
      </c>
      <c r="B4854" s="219" t="s">
        <v>8304</v>
      </c>
      <c r="C4854" s="219" t="s">
        <v>8023</v>
      </c>
      <c r="D4854" s="219" t="s">
        <v>8065</v>
      </c>
      <c r="E4854" s="219" t="s">
        <v>7707</v>
      </c>
      <c r="F4854" s="219" t="s">
        <v>6394</v>
      </c>
      <c r="G4854" s="219" t="s">
        <v>7952</v>
      </c>
      <c r="H4854" s="219" t="s">
        <v>5990</v>
      </c>
      <c r="I4854" s="220" t="s">
        <v>7980</v>
      </c>
      <c r="J4854" s="221">
        <v>4200</v>
      </c>
      <c r="K4854" s="221">
        <v>1</v>
      </c>
      <c r="L4854" s="221">
        <v>4200</v>
      </c>
    </row>
    <row r="4855" spans="1:12" s="167" customFormat="1">
      <c r="A4855" s="218" t="str">
        <f t="shared" si="32"/>
        <v>O221024058463일반상품</v>
      </c>
      <c r="B4855" s="219" t="s">
        <v>8304</v>
      </c>
      <c r="C4855" s="219" t="s">
        <v>8023</v>
      </c>
      <c r="D4855" s="219" t="s">
        <v>8065</v>
      </c>
      <c r="E4855" s="219" t="s">
        <v>7707</v>
      </c>
      <c r="F4855" s="219" t="s">
        <v>6394</v>
      </c>
      <c r="G4855" s="219" t="s">
        <v>7952</v>
      </c>
      <c r="H4855" s="219" t="s">
        <v>5990</v>
      </c>
      <c r="I4855" s="220" t="s">
        <v>8750</v>
      </c>
      <c r="J4855" s="221">
        <v>3360</v>
      </c>
      <c r="K4855" s="221">
        <v>1</v>
      </c>
      <c r="L4855" s="221">
        <v>3360</v>
      </c>
    </row>
    <row r="4856" spans="1:12" s="167" customFormat="1">
      <c r="A4856" s="218" t="str">
        <f t="shared" si="32"/>
        <v>O221024058463일반상품</v>
      </c>
      <c r="B4856" s="219" t="s">
        <v>8304</v>
      </c>
      <c r="C4856" s="219" t="s">
        <v>8023</v>
      </c>
      <c r="D4856" s="219" t="s">
        <v>8065</v>
      </c>
      <c r="E4856" s="219" t="s">
        <v>7707</v>
      </c>
      <c r="F4856" s="219" t="s">
        <v>6394</v>
      </c>
      <c r="G4856" s="219" t="s">
        <v>7952</v>
      </c>
      <c r="H4856" s="219" t="s">
        <v>5990</v>
      </c>
      <c r="I4856" s="220" t="s">
        <v>8325</v>
      </c>
      <c r="J4856" s="221">
        <v>2700</v>
      </c>
      <c r="K4856" s="221">
        <v>1</v>
      </c>
      <c r="L4856" s="221">
        <v>2700</v>
      </c>
    </row>
    <row r="4857" spans="1:12" s="167" customFormat="1">
      <c r="A4857" s="218" t="str">
        <f t="shared" si="32"/>
        <v>O221024058463일반상품</v>
      </c>
      <c r="B4857" s="219" t="s">
        <v>8304</v>
      </c>
      <c r="C4857" s="219" t="s">
        <v>8023</v>
      </c>
      <c r="D4857" s="219" t="s">
        <v>8065</v>
      </c>
      <c r="E4857" s="219" t="s">
        <v>7707</v>
      </c>
      <c r="F4857" s="219" t="s">
        <v>6394</v>
      </c>
      <c r="G4857" s="219" t="s">
        <v>7952</v>
      </c>
      <c r="H4857" s="219" t="s">
        <v>5990</v>
      </c>
      <c r="I4857" s="220" t="s">
        <v>8475</v>
      </c>
      <c r="J4857" s="221">
        <v>6000</v>
      </c>
      <c r="K4857" s="221">
        <v>1</v>
      </c>
      <c r="L4857" s="221">
        <v>6000</v>
      </c>
    </row>
    <row r="4858" spans="1:12" s="167" customFormat="1">
      <c r="A4858" s="218" t="str">
        <f t="shared" si="32"/>
        <v>O221024058463일반상품</v>
      </c>
      <c r="B4858" s="219" t="s">
        <v>8304</v>
      </c>
      <c r="C4858" s="219" t="s">
        <v>8023</v>
      </c>
      <c r="D4858" s="219" t="s">
        <v>8065</v>
      </c>
      <c r="E4858" s="219" t="s">
        <v>7707</v>
      </c>
      <c r="F4858" s="219" t="s">
        <v>6394</v>
      </c>
      <c r="G4858" s="219" t="s">
        <v>7952</v>
      </c>
      <c r="H4858" s="219" t="s">
        <v>5990</v>
      </c>
      <c r="I4858" s="220" t="s">
        <v>8383</v>
      </c>
      <c r="J4858" s="221">
        <v>5090</v>
      </c>
      <c r="K4858" s="221">
        <v>1</v>
      </c>
      <c r="L4858" s="221">
        <v>5090</v>
      </c>
    </row>
    <row r="4859" spans="1:12" s="167" customFormat="1">
      <c r="A4859" s="218" t="str">
        <f t="shared" si="32"/>
        <v>O221024058463일반상품</v>
      </c>
      <c r="B4859" s="219" t="s">
        <v>8304</v>
      </c>
      <c r="C4859" s="219" t="s">
        <v>8023</v>
      </c>
      <c r="D4859" s="219" t="s">
        <v>8065</v>
      </c>
      <c r="E4859" s="219" t="s">
        <v>7707</v>
      </c>
      <c r="F4859" s="219" t="s">
        <v>6394</v>
      </c>
      <c r="G4859" s="219" t="s">
        <v>7952</v>
      </c>
      <c r="H4859" s="219" t="s">
        <v>5990</v>
      </c>
      <c r="I4859" s="220" t="s">
        <v>9016</v>
      </c>
      <c r="J4859" s="221">
        <v>26780</v>
      </c>
      <c r="K4859" s="221">
        <v>1</v>
      </c>
      <c r="L4859" s="221">
        <v>26780</v>
      </c>
    </row>
    <row r="4860" spans="1:12" s="167" customFormat="1">
      <c r="A4860" s="218" t="str">
        <f t="shared" si="32"/>
        <v>O221024058463일반상품</v>
      </c>
      <c r="B4860" s="219" t="s">
        <v>8304</v>
      </c>
      <c r="C4860" s="219" t="s">
        <v>8023</v>
      </c>
      <c r="D4860" s="219" t="s">
        <v>8065</v>
      </c>
      <c r="E4860" s="219" t="s">
        <v>7707</v>
      </c>
      <c r="F4860" s="219" t="s">
        <v>6394</v>
      </c>
      <c r="G4860" s="219" t="s">
        <v>7952</v>
      </c>
      <c r="H4860" s="219" t="s">
        <v>5990</v>
      </c>
      <c r="I4860" s="220" t="s">
        <v>8384</v>
      </c>
      <c r="J4860" s="221">
        <v>3640</v>
      </c>
      <c r="K4860" s="221">
        <v>1</v>
      </c>
      <c r="L4860" s="221">
        <v>3640</v>
      </c>
    </row>
    <row r="4861" spans="1:12" s="167" customFormat="1">
      <c r="A4861" s="218" t="str">
        <f t="shared" si="32"/>
        <v>O221024058463일반상품</v>
      </c>
      <c r="B4861" s="219" t="s">
        <v>8304</v>
      </c>
      <c r="C4861" s="219" t="s">
        <v>8023</v>
      </c>
      <c r="D4861" s="219" t="s">
        <v>8065</v>
      </c>
      <c r="E4861" s="219" t="s">
        <v>7707</v>
      </c>
      <c r="F4861" s="219" t="s">
        <v>6394</v>
      </c>
      <c r="G4861" s="219" t="s">
        <v>7952</v>
      </c>
      <c r="H4861" s="219" t="s">
        <v>5990</v>
      </c>
      <c r="I4861" s="220" t="s">
        <v>7223</v>
      </c>
      <c r="J4861" s="221">
        <v>4080</v>
      </c>
      <c r="K4861" s="221">
        <v>1</v>
      </c>
      <c r="L4861" s="221">
        <v>4080</v>
      </c>
    </row>
    <row r="4862" spans="1:12" s="167" customFormat="1">
      <c r="A4862" s="218" t="str">
        <f t="shared" si="32"/>
        <v>O221024058463일반상품</v>
      </c>
      <c r="B4862" s="219" t="s">
        <v>8304</v>
      </c>
      <c r="C4862" s="219" t="s">
        <v>8023</v>
      </c>
      <c r="D4862" s="219" t="s">
        <v>8065</v>
      </c>
      <c r="E4862" s="219" t="s">
        <v>7707</v>
      </c>
      <c r="F4862" s="219" t="s">
        <v>6394</v>
      </c>
      <c r="G4862" s="219" t="s">
        <v>7952</v>
      </c>
      <c r="H4862" s="219" t="s">
        <v>5990</v>
      </c>
      <c r="I4862" s="220" t="s">
        <v>7203</v>
      </c>
      <c r="J4862" s="221">
        <v>5000</v>
      </c>
      <c r="K4862" s="221">
        <v>1</v>
      </c>
      <c r="L4862" s="221">
        <v>5000</v>
      </c>
    </row>
    <row r="4863" spans="1:12" s="167" customFormat="1">
      <c r="A4863" s="218" t="str">
        <f t="shared" si="32"/>
        <v>O221024058463일반상품</v>
      </c>
      <c r="B4863" s="219" t="s">
        <v>8304</v>
      </c>
      <c r="C4863" s="219" t="s">
        <v>8023</v>
      </c>
      <c r="D4863" s="219" t="s">
        <v>8065</v>
      </c>
      <c r="E4863" s="219" t="s">
        <v>7707</v>
      </c>
      <c r="F4863" s="219" t="s">
        <v>6394</v>
      </c>
      <c r="G4863" s="219" t="s">
        <v>7952</v>
      </c>
      <c r="H4863" s="219" t="s">
        <v>5990</v>
      </c>
      <c r="I4863" s="220" t="s">
        <v>7190</v>
      </c>
      <c r="J4863" s="221">
        <v>4430</v>
      </c>
      <c r="K4863" s="221">
        <v>1</v>
      </c>
      <c r="L4863" s="221">
        <v>4430</v>
      </c>
    </row>
    <row r="4864" spans="1:12" s="167" customFormat="1">
      <c r="A4864" s="218" t="str">
        <f t="shared" si="32"/>
        <v>O221024058463일반상품</v>
      </c>
      <c r="B4864" s="219" t="s">
        <v>8304</v>
      </c>
      <c r="C4864" s="219" t="s">
        <v>8023</v>
      </c>
      <c r="D4864" s="219" t="s">
        <v>8065</v>
      </c>
      <c r="E4864" s="219" t="s">
        <v>7707</v>
      </c>
      <c r="F4864" s="219" t="s">
        <v>6394</v>
      </c>
      <c r="G4864" s="219" t="s">
        <v>7952</v>
      </c>
      <c r="H4864" s="219" t="s">
        <v>5990</v>
      </c>
      <c r="I4864" s="220" t="s">
        <v>8944</v>
      </c>
      <c r="J4864" s="221">
        <v>4000</v>
      </c>
      <c r="K4864" s="221">
        <v>1</v>
      </c>
      <c r="L4864" s="221">
        <v>4000</v>
      </c>
    </row>
    <row r="4865" spans="1:12" s="167" customFormat="1">
      <c r="A4865" s="218" t="str">
        <f t="shared" si="32"/>
        <v>O221024058463일반상품</v>
      </c>
      <c r="B4865" s="219" t="s">
        <v>8304</v>
      </c>
      <c r="C4865" s="219" t="s">
        <v>8023</v>
      </c>
      <c r="D4865" s="219" t="s">
        <v>8065</v>
      </c>
      <c r="E4865" s="219" t="s">
        <v>7707</v>
      </c>
      <c r="F4865" s="219" t="s">
        <v>6394</v>
      </c>
      <c r="G4865" s="219" t="s">
        <v>7952</v>
      </c>
      <c r="H4865" s="219" t="s">
        <v>5990</v>
      </c>
      <c r="I4865" s="220" t="s">
        <v>8966</v>
      </c>
      <c r="J4865" s="221">
        <v>11760</v>
      </c>
      <c r="K4865" s="221">
        <v>2</v>
      </c>
      <c r="L4865" s="221">
        <v>23520</v>
      </c>
    </row>
    <row r="4866" spans="1:12" s="167" customFormat="1">
      <c r="A4866" s="218" t="str">
        <f t="shared" si="32"/>
        <v>O221024058463일반상품</v>
      </c>
      <c r="B4866" s="219" t="s">
        <v>8304</v>
      </c>
      <c r="C4866" s="219" t="s">
        <v>8023</v>
      </c>
      <c r="D4866" s="219" t="s">
        <v>8065</v>
      </c>
      <c r="E4866" s="219" t="s">
        <v>7707</v>
      </c>
      <c r="F4866" s="219" t="s">
        <v>6394</v>
      </c>
      <c r="G4866" s="219" t="s">
        <v>7952</v>
      </c>
      <c r="H4866" s="219" t="s">
        <v>5990</v>
      </c>
      <c r="I4866" s="220" t="s">
        <v>8397</v>
      </c>
      <c r="J4866" s="221">
        <v>10200</v>
      </c>
      <c r="K4866" s="221">
        <v>2</v>
      </c>
      <c r="L4866" s="221">
        <v>20400</v>
      </c>
    </row>
    <row r="4867" spans="1:12" s="167" customFormat="1">
      <c r="A4867" s="218" t="str">
        <f t="shared" si="32"/>
        <v>O221024058463일반상품</v>
      </c>
      <c r="B4867" s="219" t="s">
        <v>8304</v>
      </c>
      <c r="C4867" s="219" t="s">
        <v>8023</v>
      </c>
      <c r="D4867" s="219" t="s">
        <v>8065</v>
      </c>
      <c r="E4867" s="219" t="s">
        <v>7707</v>
      </c>
      <c r="F4867" s="219" t="s">
        <v>6394</v>
      </c>
      <c r="G4867" s="219" t="s">
        <v>7952</v>
      </c>
      <c r="H4867" s="219" t="s">
        <v>5990</v>
      </c>
      <c r="I4867" s="220" t="s">
        <v>8524</v>
      </c>
      <c r="J4867" s="221">
        <v>5800</v>
      </c>
      <c r="K4867" s="221">
        <v>2</v>
      </c>
      <c r="L4867" s="221">
        <v>11600</v>
      </c>
    </row>
    <row r="4868" spans="1:12" s="167" customFormat="1">
      <c r="A4868" s="218" t="str">
        <f t="shared" ref="A4868:A4995" si="33">B4868&amp;H4868</f>
        <v>O221024058463일반상품</v>
      </c>
      <c r="B4868" s="219" t="s">
        <v>8304</v>
      </c>
      <c r="C4868" s="219" t="s">
        <v>8023</v>
      </c>
      <c r="D4868" s="219" t="s">
        <v>8065</v>
      </c>
      <c r="E4868" s="219" t="s">
        <v>7707</v>
      </c>
      <c r="F4868" s="219" t="s">
        <v>6394</v>
      </c>
      <c r="G4868" s="219" t="s">
        <v>7952</v>
      </c>
      <c r="H4868" s="219" t="s">
        <v>5990</v>
      </c>
      <c r="I4868" s="220" t="s">
        <v>8484</v>
      </c>
      <c r="J4868" s="221">
        <v>4700</v>
      </c>
      <c r="K4868" s="221">
        <v>1</v>
      </c>
      <c r="L4868" s="221">
        <v>4700</v>
      </c>
    </row>
    <row r="4869" spans="1:12" s="167" customFormat="1">
      <c r="A4869" s="218" t="str">
        <f t="shared" si="33"/>
        <v>O221024058463일반상품</v>
      </c>
      <c r="B4869" s="219" t="s">
        <v>8304</v>
      </c>
      <c r="C4869" s="219" t="s">
        <v>8023</v>
      </c>
      <c r="D4869" s="219" t="s">
        <v>8065</v>
      </c>
      <c r="E4869" s="219" t="s">
        <v>7707</v>
      </c>
      <c r="F4869" s="219" t="s">
        <v>6394</v>
      </c>
      <c r="G4869" s="219" t="s">
        <v>7952</v>
      </c>
      <c r="H4869" s="219" t="s">
        <v>5990</v>
      </c>
      <c r="I4869" s="220" t="s">
        <v>7259</v>
      </c>
      <c r="J4869" s="221">
        <v>6350</v>
      </c>
      <c r="K4869" s="221">
        <v>1</v>
      </c>
      <c r="L4869" s="221">
        <v>6350</v>
      </c>
    </row>
    <row r="4870" spans="1:12" s="167" customFormat="1">
      <c r="A4870" s="218" t="str">
        <f t="shared" si="33"/>
        <v>O221024058463일반상품</v>
      </c>
      <c r="B4870" s="219" t="s">
        <v>8304</v>
      </c>
      <c r="C4870" s="219" t="s">
        <v>8023</v>
      </c>
      <c r="D4870" s="219" t="s">
        <v>8065</v>
      </c>
      <c r="E4870" s="219" t="s">
        <v>7707</v>
      </c>
      <c r="F4870" s="219" t="s">
        <v>6394</v>
      </c>
      <c r="G4870" s="219" t="s">
        <v>7952</v>
      </c>
      <c r="H4870" s="219" t="s">
        <v>5990</v>
      </c>
      <c r="I4870" s="220" t="s">
        <v>7925</v>
      </c>
      <c r="J4870" s="221">
        <v>1400</v>
      </c>
      <c r="K4870" s="221">
        <v>1</v>
      </c>
      <c r="L4870" s="221">
        <v>1400</v>
      </c>
    </row>
    <row r="4871" spans="1:12" s="167" customFormat="1">
      <c r="A4871" s="218" t="str">
        <f t="shared" si="33"/>
        <v>O221024058463일반상품</v>
      </c>
      <c r="B4871" s="219" t="s">
        <v>8304</v>
      </c>
      <c r="C4871" s="219" t="s">
        <v>8023</v>
      </c>
      <c r="D4871" s="219" t="s">
        <v>8065</v>
      </c>
      <c r="E4871" s="219" t="s">
        <v>7707</v>
      </c>
      <c r="F4871" s="219" t="s">
        <v>6394</v>
      </c>
      <c r="G4871" s="219" t="s">
        <v>7952</v>
      </c>
      <c r="H4871" s="219" t="s">
        <v>5990</v>
      </c>
      <c r="I4871" s="220" t="s">
        <v>8579</v>
      </c>
      <c r="J4871" s="221">
        <v>7420</v>
      </c>
      <c r="K4871" s="221">
        <v>2</v>
      </c>
      <c r="L4871" s="221">
        <v>14840</v>
      </c>
    </row>
    <row r="4872" spans="1:12" s="167" customFormat="1">
      <c r="A4872" s="218" t="str">
        <f t="shared" si="33"/>
        <v>O221024058463일반상품</v>
      </c>
      <c r="B4872" s="219" t="s">
        <v>8304</v>
      </c>
      <c r="C4872" s="219" t="s">
        <v>8023</v>
      </c>
      <c r="D4872" s="219" t="s">
        <v>8065</v>
      </c>
      <c r="E4872" s="219" t="s">
        <v>7707</v>
      </c>
      <c r="F4872" s="219" t="s">
        <v>6394</v>
      </c>
      <c r="G4872" s="219" t="s">
        <v>7952</v>
      </c>
      <c r="H4872" s="219" t="s">
        <v>5990</v>
      </c>
      <c r="I4872" s="220" t="s">
        <v>8709</v>
      </c>
      <c r="J4872" s="221">
        <v>13950</v>
      </c>
      <c r="K4872" s="221">
        <v>1</v>
      </c>
      <c r="L4872" s="221">
        <v>13950</v>
      </c>
    </row>
    <row r="4873" spans="1:12" s="167" customFormat="1">
      <c r="A4873" s="218" t="str">
        <f t="shared" si="33"/>
        <v>O221024058463일반상품</v>
      </c>
      <c r="B4873" s="219" t="s">
        <v>8304</v>
      </c>
      <c r="C4873" s="219" t="s">
        <v>8023</v>
      </c>
      <c r="D4873" s="219" t="s">
        <v>8065</v>
      </c>
      <c r="E4873" s="219" t="s">
        <v>7707</v>
      </c>
      <c r="F4873" s="219" t="s">
        <v>6394</v>
      </c>
      <c r="G4873" s="219" t="s">
        <v>7952</v>
      </c>
      <c r="H4873" s="219" t="s">
        <v>5990</v>
      </c>
      <c r="I4873" s="220" t="s">
        <v>8744</v>
      </c>
      <c r="J4873" s="221">
        <v>790</v>
      </c>
      <c r="K4873" s="221">
        <v>1</v>
      </c>
      <c r="L4873" s="221">
        <v>790</v>
      </c>
    </row>
    <row r="4874" spans="1:12" s="167" customFormat="1">
      <c r="A4874" s="218" t="str">
        <f t="shared" si="33"/>
        <v>O221024058463일반상품</v>
      </c>
      <c r="B4874" s="219" t="s">
        <v>8304</v>
      </c>
      <c r="C4874" s="219" t="s">
        <v>8023</v>
      </c>
      <c r="D4874" s="219" t="s">
        <v>8065</v>
      </c>
      <c r="E4874" s="219" t="s">
        <v>7707</v>
      </c>
      <c r="F4874" s="219" t="s">
        <v>6394</v>
      </c>
      <c r="G4874" s="219" t="s">
        <v>7952</v>
      </c>
      <c r="H4874" s="219" t="s">
        <v>5990</v>
      </c>
      <c r="I4874" s="220" t="s">
        <v>7229</v>
      </c>
      <c r="J4874" s="221">
        <v>5900</v>
      </c>
      <c r="K4874" s="221">
        <v>1</v>
      </c>
      <c r="L4874" s="221">
        <v>5900</v>
      </c>
    </row>
    <row r="4875" spans="1:12" s="167" customFormat="1">
      <c r="A4875" s="218" t="str">
        <f t="shared" si="33"/>
        <v>O221024058463일반상품</v>
      </c>
      <c r="B4875" s="219" t="s">
        <v>8304</v>
      </c>
      <c r="C4875" s="219" t="s">
        <v>8023</v>
      </c>
      <c r="D4875" s="219" t="s">
        <v>8065</v>
      </c>
      <c r="E4875" s="219" t="s">
        <v>7707</v>
      </c>
      <c r="F4875" s="219" t="s">
        <v>6394</v>
      </c>
      <c r="G4875" s="219" t="s">
        <v>7952</v>
      </c>
      <c r="H4875" s="219" t="s">
        <v>5990</v>
      </c>
      <c r="I4875" s="220" t="s">
        <v>8454</v>
      </c>
      <c r="J4875" s="221">
        <v>28700</v>
      </c>
      <c r="K4875" s="221">
        <v>1</v>
      </c>
      <c r="L4875" s="221">
        <v>28700</v>
      </c>
    </row>
    <row r="4876" spans="1:12" s="167" customFormat="1">
      <c r="A4876" s="218" t="str">
        <f t="shared" si="33"/>
        <v>O221024058463일반상품</v>
      </c>
      <c r="B4876" s="219" t="s">
        <v>8304</v>
      </c>
      <c r="C4876" s="219" t="s">
        <v>8023</v>
      </c>
      <c r="D4876" s="219" t="s">
        <v>8065</v>
      </c>
      <c r="E4876" s="219" t="s">
        <v>7707</v>
      </c>
      <c r="F4876" s="219" t="s">
        <v>6394</v>
      </c>
      <c r="G4876" s="219" t="s">
        <v>7952</v>
      </c>
      <c r="H4876" s="219" t="s">
        <v>5990</v>
      </c>
      <c r="I4876" s="220" t="s">
        <v>8745</v>
      </c>
      <c r="J4876" s="221">
        <v>2480</v>
      </c>
      <c r="K4876" s="221">
        <v>1</v>
      </c>
      <c r="L4876" s="221">
        <v>2480</v>
      </c>
    </row>
    <row r="4877" spans="1:12" s="167" customFormat="1">
      <c r="A4877" s="218" t="str">
        <f t="shared" si="33"/>
        <v>O221024058463일반상품</v>
      </c>
      <c r="B4877" s="219" t="s">
        <v>8304</v>
      </c>
      <c r="C4877" s="219" t="s">
        <v>8023</v>
      </c>
      <c r="D4877" s="219" t="s">
        <v>8065</v>
      </c>
      <c r="E4877" s="219" t="s">
        <v>7707</v>
      </c>
      <c r="F4877" s="219" t="s">
        <v>6394</v>
      </c>
      <c r="G4877" s="219" t="s">
        <v>7952</v>
      </c>
      <c r="H4877" s="219" t="s">
        <v>5990</v>
      </c>
      <c r="I4877" s="220" t="s">
        <v>8718</v>
      </c>
      <c r="J4877" s="221">
        <v>2350</v>
      </c>
      <c r="K4877" s="221">
        <v>1</v>
      </c>
      <c r="L4877" s="221">
        <v>2350</v>
      </c>
    </row>
    <row r="4878" spans="1:12" s="167" customFormat="1">
      <c r="A4878" s="218" t="str">
        <f t="shared" si="33"/>
        <v>O221024058463일반상품</v>
      </c>
      <c r="B4878" s="219" t="s">
        <v>8304</v>
      </c>
      <c r="C4878" s="219" t="s">
        <v>8023</v>
      </c>
      <c r="D4878" s="219" t="s">
        <v>8065</v>
      </c>
      <c r="E4878" s="219" t="s">
        <v>7707</v>
      </c>
      <c r="F4878" s="219" t="s">
        <v>6394</v>
      </c>
      <c r="G4878" s="219" t="s">
        <v>7952</v>
      </c>
      <c r="H4878" s="219" t="s">
        <v>5990</v>
      </c>
      <c r="I4878" s="220" t="s">
        <v>7294</v>
      </c>
      <c r="J4878" s="221">
        <v>4500</v>
      </c>
      <c r="K4878" s="221">
        <v>1</v>
      </c>
      <c r="L4878" s="221">
        <v>4500</v>
      </c>
    </row>
    <row r="4879" spans="1:12" s="167" customFormat="1">
      <c r="A4879" s="218" t="str">
        <f t="shared" si="33"/>
        <v>O221024058463일반상품</v>
      </c>
      <c r="B4879" s="219" t="s">
        <v>8304</v>
      </c>
      <c r="C4879" s="219" t="s">
        <v>8023</v>
      </c>
      <c r="D4879" s="219" t="s">
        <v>8065</v>
      </c>
      <c r="E4879" s="219" t="s">
        <v>7707</v>
      </c>
      <c r="F4879" s="219" t="s">
        <v>6394</v>
      </c>
      <c r="G4879" s="219" t="s">
        <v>7952</v>
      </c>
      <c r="H4879" s="219" t="s">
        <v>5990</v>
      </c>
      <c r="I4879" s="220" t="s">
        <v>8618</v>
      </c>
      <c r="J4879" s="221">
        <v>3720</v>
      </c>
      <c r="K4879" s="221">
        <v>1</v>
      </c>
      <c r="L4879" s="221">
        <v>3720</v>
      </c>
    </row>
    <row r="4880" spans="1:12" s="167" customFormat="1">
      <c r="A4880" s="218" t="str">
        <f t="shared" si="33"/>
        <v>O221024058463일반상품</v>
      </c>
      <c r="B4880" s="219" t="s">
        <v>8304</v>
      </c>
      <c r="C4880" s="219" t="s">
        <v>8023</v>
      </c>
      <c r="D4880" s="219" t="s">
        <v>8065</v>
      </c>
      <c r="E4880" s="219" t="s">
        <v>7707</v>
      </c>
      <c r="F4880" s="219" t="s">
        <v>6394</v>
      </c>
      <c r="G4880" s="219" t="s">
        <v>7952</v>
      </c>
      <c r="H4880" s="219" t="s">
        <v>5990</v>
      </c>
      <c r="I4880" s="220" t="s">
        <v>8444</v>
      </c>
      <c r="J4880" s="221">
        <v>18530</v>
      </c>
      <c r="K4880" s="221">
        <v>1</v>
      </c>
      <c r="L4880" s="221">
        <v>18530</v>
      </c>
    </row>
    <row r="4881" spans="1:12" s="167" customFormat="1">
      <c r="A4881" s="218" t="str">
        <f t="shared" si="33"/>
        <v>O221024058463일반상품</v>
      </c>
      <c r="B4881" s="219" t="s">
        <v>8304</v>
      </c>
      <c r="C4881" s="219" t="s">
        <v>8023</v>
      </c>
      <c r="D4881" s="219" t="s">
        <v>8065</v>
      </c>
      <c r="E4881" s="219" t="s">
        <v>7707</v>
      </c>
      <c r="F4881" s="219" t="s">
        <v>6394</v>
      </c>
      <c r="G4881" s="219" t="s">
        <v>7952</v>
      </c>
      <c r="H4881" s="219" t="s">
        <v>5990</v>
      </c>
      <c r="I4881" s="220" t="s">
        <v>8689</v>
      </c>
      <c r="J4881" s="221">
        <v>18530</v>
      </c>
      <c r="K4881" s="221">
        <v>1</v>
      </c>
      <c r="L4881" s="221">
        <v>18530</v>
      </c>
    </row>
    <row r="4882" spans="1:12" s="167" customFormat="1">
      <c r="A4882" s="218" t="str">
        <f t="shared" si="33"/>
        <v>O221024058463일반상품</v>
      </c>
      <c r="B4882" s="219" t="s">
        <v>8304</v>
      </c>
      <c r="C4882" s="219" t="s">
        <v>8023</v>
      </c>
      <c r="D4882" s="219" t="s">
        <v>8065</v>
      </c>
      <c r="E4882" s="219" t="s">
        <v>7707</v>
      </c>
      <c r="F4882" s="219" t="s">
        <v>6394</v>
      </c>
      <c r="G4882" s="219" t="s">
        <v>7952</v>
      </c>
      <c r="H4882" s="219" t="s">
        <v>5990</v>
      </c>
      <c r="I4882" s="220" t="s">
        <v>8773</v>
      </c>
      <c r="J4882" s="221">
        <v>3020</v>
      </c>
      <c r="K4882" s="221">
        <v>2</v>
      </c>
      <c r="L4882" s="221">
        <v>6040</v>
      </c>
    </row>
    <row r="4883" spans="1:12" s="167" customFormat="1">
      <c r="A4883" s="218" t="str">
        <f t="shared" si="33"/>
        <v>O221024058463일반상품</v>
      </c>
      <c r="B4883" s="219" t="s">
        <v>8304</v>
      </c>
      <c r="C4883" s="219" t="s">
        <v>8023</v>
      </c>
      <c r="D4883" s="219" t="s">
        <v>8065</v>
      </c>
      <c r="E4883" s="219" t="s">
        <v>7707</v>
      </c>
      <c r="F4883" s="219" t="s">
        <v>6394</v>
      </c>
      <c r="G4883" s="219" t="s">
        <v>7952</v>
      </c>
      <c r="H4883" s="219" t="s">
        <v>5990</v>
      </c>
      <c r="I4883" s="220" t="s">
        <v>7280</v>
      </c>
      <c r="J4883" s="221">
        <v>2100</v>
      </c>
      <c r="K4883" s="221">
        <v>1</v>
      </c>
      <c r="L4883" s="221">
        <v>2100</v>
      </c>
    </row>
    <row r="4884" spans="1:12" s="167" customFormat="1">
      <c r="A4884" s="218" t="str">
        <f t="shared" si="33"/>
        <v>O221024058463일반상품</v>
      </c>
      <c r="B4884" s="219" t="s">
        <v>8304</v>
      </c>
      <c r="C4884" s="219" t="s">
        <v>8023</v>
      </c>
      <c r="D4884" s="219" t="s">
        <v>8065</v>
      </c>
      <c r="E4884" s="219" t="s">
        <v>7707</v>
      </c>
      <c r="F4884" s="219" t="s">
        <v>6394</v>
      </c>
      <c r="G4884" s="219" t="s">
        <v>7952</v>
      </c>
      <c r="H4884" s="219" t="s">
        <v>5990</v>
      </c>
      <c r="I4884" s="220" t="s">
        <v>8079</v>
      </c>
      <c r="J4884" s="221">
        <v>1760</v>
      </c>
      <c r="K4884" s="221">
        <v>1</v>
      </c>
      <c r="L4884" s="221">
        <v>1760</v>
      </c>
    </row>
    <row r="4885" spans="1:12" s="167" customFormat="1">
      <c r="A4885" s="218" t="str">
        <f t="shared" si="33"/>
        <v>O221024058463일반상품</v>
      </c>
      <c r="B4885" s="219" t="s">
        <v>8304</v>
      </c>
      <c r="C4885" s="219" t="s">
        <v>8023</v>
      </c>
      <c r="D4885" s="219" t="s">
        <v>8065</v>
      </c>
      <c r="E4885" s="219" t="s">
        <v>7707</v>
      </c>
      <c r="F4885" s="219" t="s">
        <v>6394</v>
      </c>
      <c r="G4885" s="219" t="s">
        <v>7952</v>
      </c>
      <c r="H4885" s="219" t="s">
        <v>5990</v>
      </c>
      <c r="I4885" s="220" t="s">
        <v>8657</v>
      </c>
      <c r="J4885" s="221">
        <v>13600</v>
      </c>
      <c r="K4885" s="221">
        <v>1</v>
      </c>
      <c r="L4885" s="221">
        <v>13600</v>
      </c>
    </row>
    <row r="4886" spans="1:12" s="167" customFormat="1">
      <c r="A4886" s="218" t="str">
        <f t="shared" si="33"/>
        <v>O221024058463일반상품</v>
      </c>
      <c r="B4886" s="219" t="s">
        <v>8304</v>
      </c>
      <c r="C4886" s="219" t="s">
        <v>8023</v>
      </c>
      <c r="D4886" s="219" t="s">
        <v>8065</v>
      </c>
      <c r="E4886" s="219" t="s">
        <v>7707</v>
      </c>
      <c r="F4886" s="219" t="s">
        <v>6394</v>
      </c>
      <c r="G4886" s="219" t="s">
        <v>7952</v>
      </c>
      <c r="H4886" s="219" t="s">
        <v>5990</v>
      </c>
      <c r="I4886" s="220" t="s">
        <v>7202</v>
      </c>
      <c r="J4886" s="221">
        <v>5200</v>
      </c>
      <c r="K4886" s="221">
        <v>1</v>
      </c>
      <c r="L4886" s="221">
        <v>5200</v>
      </c>
    </row>
    <row r="4887" spans="1:12" s="167" customFormat="1">
      <c r="A4887" s="218" t="str">
        <f t="shared" si="33"/>
        <v>O221024058462일반상품</v>
      </c>
      <c r="B4887" s="219" t="s">
        <v>8305</v>
      </c>
      <c r="C4887" s="219" t="s">
        <v>8023</v>
      </c>
      <c r="D4887" s="219" t="s">
        <v>8065</v>
      </c>
      <c r="E4887" s="219" t="s">
        <v>7707</v>
      </c>
      <c r="F4887" s="219" t="s">
        <v>6394</v>
      </c>
      <c r="G4887" s="219" t="s">
        <v>7770</v>
      </c>
      <c r="H4887" s="219" t="s">
        <v>5990</v>
      </c>
      <c r="I4887" s="220" t="s">
        <v>9037</v>
      </c>
      <c r="J4887" s="221">
        <v>9200</v>
      </c>
      <c r="K4887" s="221">
        <v>1</v>
      </c>
      <c r="L4887" s="221">
        <v>9200</v>
      </c>
    </row>
    <row r="4888" spans="1:12" s="167" customFormat="1">
      <c r="A4888" s="218" t="str">
        <f t="shared" si="33"/>
        <v>O221024058462일반상품</v>
      </c>
      <c r="B4888" s="219" t="s">
        <v>8305</v>
      </c>
      <c r="C4888" s="219" t="s">
        <v>8023</v>
      </c>
      <c r="D4888" s="219" t="s">
        <v>8065</v>
      </c>
      <c r="E4888" s="219" t="s">
        <v>7707</v>
      </c>
      <c r="F4888" s="219" t="s">
        <v>6394</v>
      </c>
      <c r="G4888" s="219" t="s">
        <v>7770</v>
      </c>
      <c r="H4888" s="219" t="s">
        <v>5990</v>
      </c>
      <c r="I4888" s="220" t="s">
        <v>7218</v>
      </c>
      <c r="J4888" s="221">
        <v>1000</v>
      </c>
      <c r="K4888" s="221">
        <v>1</v>
      </c>
      <c r="L4888" s="221">
        <v>1000</v>
      </c>
    </row>
    <row r="4889" spans="1:12" s="167" customFormat="1">
      <c r="A4889" s="218" t="str">
        <f t="shared" si="33"/>
        <v>O221024058462일반상품</v>
      </c>
      <c r="B4889" s="219" t="s">
        <v>8305</v>
      </c>
      <c r="C4889" s="219" t="s">
        <v>8023</v>
      </c>
      <c r="D4889" s="219" t="s">
        <v>8065</v>
      </c>
      <c r="E4889" s="219" t="s">
        <v>7707</v>
      </c>
      <c r="F4889" s="219" t="s">
        <v>6394</v>
      </c>
      <c r="G4889" s="219" t="s">
        <v>7770</v>
      </c>
      <c r="H4889" s="219" t="s">
        <v>5990</v>
      </c>
      <c r="I4889" s="220" t="s">
        <v>8435</v>
      </c>
      <c r="J4889" s="221">
        <v>1400</v>
      </c>
      <c r="K4889" s="221">
        <v>4</v>
      </c>
      <c r="L4889" s="221">
        <v>5600</v>
      </c>
    </row>
    <row r="4890" spans="1:12" s="167" customFormat="1">
      <c r="A4890" s="218" t="str">
        <f t="shared" si="33"/>
        <v>O221024058462일반상품</v>
      </c>
      <c r="B4890" s="219" t="s">
        <v>8305</v>
      </c>
      <c r="C4890" s="219" t="s">
        <v>8023</v>
      </c>
      <c r="D4890" s="219" t="s">
        <v>8065</v>
      </c>
      <c r="E4890" s="219" t="s">
        <v>7707</v>
      </c>
      <c r="F4890" s="219" t="s">
        <v>6394</v>
      </c>
      <c r="G4890" s="219" t="s">
        <v>7770</v>
      </c>
      <c r="H4890" s="219" t="s">
        <v>5990</v>
      </c>
      <c r="I4890" s="220" t="s">
        <v>7223</v>
      </c>
      <c r="J4890" s="221">
        <v>4080</v>
      </c>
      <c r="K4890" s="221">
        <v>2</v>
      </c>
      <c r="L4890" s="221">
        <v>8160</v>
      </c>
    </row>
    <row r="4891" spans="1:12" s="167" customFormat="1">
      <c r="A4891" s="218" t="str">
        <f t="shared" si="33"/>
        <v>O221024058462일반상품</v>
      </c>
      <c r="B4891" s="219" t="s">
        <v>8305</v>
      </c>
      <c r="C4891" s="219" t="s">
        <v>8023</v>
      </c>
      <c r="D4891" s="219" t="s">
        <v>8065</v>
      </c>
      <c r="E4891" s="219" t="s">
        <v>7707</v>
      </c>
      <c r="F4891" s="219" t="s">
        <v>6394</v>
      </c>
      <c r="G4891" s="219" t="s">
        <v>7770</v>
      </c>
      <c r="H4891" s="219" t="s">
        <v>5990</v>
      </c>
      <c r="I4891" s="220" t="s">
        <v>7190</v>
      </c>
      <c r="J4891" s="221">
        <v>4430</v>
      </c>
      <c r="K4891" s="221">
        <v>1</v>
      </c>
      <c r="L4891" s="221">
        <v>4430</v>
      </c>
    </row>
    <row r="4892" spans="1:12" s="167" customFormat="1">
      <c r="A4892" s="218" t="str">
        <f t="shared" si="33"/>
        <v>O221024058462일반상품</v>
      </c>
      <c r="B4892" s="219" t="s">
        <v>8305</v>
      </c>
      <c r="C4892" s="219" t="s">
        <v>8023</v>
      </c>
      <c r="D4892" s="219" t="s">
        <v>8065</v>
      </c>
      <c r="E4892" s="219" t="s">
        <v>7707</v>
      </c>
      <c r="F4892" s="219" t="s">
        <v>6394</v>
      </c>
      <c r="G4892" s="219" t="s">
        <v>7770</v>
      </c>
      <c r="H4892" s="219" t="s">
        <v>5990</v>
      </c>
      <c r="I4892" s="220" t="s">
        <v>8521</v>
      </c>
      <c r="J4892" s="221">
        <v>2900</v>
      </c>
      <c r="K4892" s="221">
        <v>1</v>
      </c>
      <c r="L4892" s="221">
        <v>2900</v>
      </c>
    </row>
    <row r="4893" spans="1:12" s="167" customFormat="1">
      <c r="A4893" s="218" t="str">
        <f t="shared" si="33"/>
        <v>O221024058462일반상품</v>
      </c>
      <c r="B4893" s="219" t="s">
        <v>8305</v>
      </c>
      <c r="C4893" s="219" t="s">
        <v>8023</v>
      </c>
      <c r="D4893" s="219" t="s">
        <v>8065</v>
      </c>
      <c r="E4893" s="219" t="s">
        <v>7707</v>
      </c>
      <c r="F4893" s="219" t="s">
        <v>6394</v>
      </c>
      <c r="G4893" s="219" t="s">
        <v>7770</v>
      </c>
      <c r="H4893" s="219" t="s">
        <v>5990</v>
      </c>
      <c r="I4893" s="220" t="s">
        <v>7292</v>
      </c>
      <c r="J4893" s="221">
        <v>400</v>
      </c>
      <c r="K4893" s="221">
        <v>1</v>
      </c>
      <c r="L4893" s="221">
        <v>400</v>
      </c>
    </row>
    <row r="4894" spans="1:12" s="167" customFormat="1">
      <c r="A4894" s="218" t="str">
        <f t="shared" si="33"/>
        <v>O221024058462일반상품</v>
      </c>
      <c r="B4894" s="219" t="s">
        <v>8305</v>
      </c>
      <c r="C4894" s="219" t="s">
        <v>8023</v>
      </c>
      <c r="D4894" s="219" t="s">
        <v>8065</v>
      </c>
      <c r="E4894" s="219" t="s">
        <v>7707</v>
      </c>
      <c r="F4894" s="219" t="s">
        <v>6394</v>
      </c>
      <c r="G4894" s="219" t="s">
        <v>7770</v>
      </c>
      <c r="H4894" s="219" t="s">
        <v>5990</v>
      </c>
      <c r="I4894" s="220" t="s">
        <v>8835</v>
      </c>
      <c r="J4894" s="221">
        <v>12000</v>
      </c>
      <c r="K4894" s="221">
        <v>1</v>
      </c>
      <c r="L4894" s="221">
        <v>12000</v>
      </c>
    </row>
    <row r="4895" spans="1:12" s="167" customFormat="1">
      <c r="A4895" s="218" t="str">
        <f t="shared" si="33"/>
        <v>O221024058462일반상품</v>
      </c>
      <c r="B4895" s="219" t="s">
        <v>8305</v>
      </c>
      <c r="C4895" s="219" t="s">
        <v>8023</v>
      </c>
      <c r="D4895" s="219" t="s">
        <v>8065</v>
      </c>
      <c r="E4895" s="219" t="s">
        <v>7707</v>
      </c>
      <c r="F4895" s="219" t="s">
        <v>6394</v>
      </c>
      <c r="G4895" s="219" t="s">
        <v>7770</v>
      </c>
      <c r="H4895" s="219" t="s">
        <v>5990</v>
      </c>
      <c r="I4895" s="220" t="s">
        <v>9038</v>
      </c>
      <c r="J4895" s="221">
        <v>12000</v>
      </c>
      <c r="K4895" s="221">
        <v>1</v>
      </c>
      <c r="L4895" s="221">
        <v>12000</v>
      </c>
    </row>
    <row r="4896" spans="1:12" s="167" customFormat="1">
      <c r="A4896" s="218" t="str">
        <f t="shared" si="33"/>
        <v>O221024058462일반상품</v>
      </c>
      <c r="B4896" s="219" t="s">
        <v>8305</v>
      </c>
      <c r="C4896" s="219" t="s">
        <v>8023</v>
      </c>
      <c r="D4896" s="219" t="s">
        <v>8065</v>
      </c>
      <c r="E4896" s="219" t="s">
        <v>7707</v>
      </c>
      <c r="F4896" s="219" t="s">
        <v>6394</v>
      </c>
      <c r="G4896" s="219" t="s">
        <v>7770</v>
      </c>
      <c r="H4896" s="219" t="s">
        <v>5990</v>
      </c>
      <c r="I4896" s="220" t="s">
        <v>8067</v>
      </c>
      <c r="J4896" s="221">
        <v>19390</v>
      </c>
      <c r="K4896" s="221">
        <v>1</v>
      </c>
      <c r="L4896" s="221">
        <v>19390</v>
      </c>
    </row>
    <row r="4897" spans="1:12" s="167" customFormat="1">
      <c r="A4897" s="218" t="str">
        <f t="shared" si="33"/>
        <v>O221024058462일반상품</v>
      </c>
      <c r="B4897" s="219" t="s">
        <v>8305</v>
      </c>
      <c r="C4897" s="219" t="s">
        <v>8023</v>
      </c>
      <c r="D4897" s="219" t="s">
        <v>8065</v>
      </c>
      <c r="E4897" s="219" t="s">
        <v>7707</v>
      </c>
      <c r="F4897" s="219" t="s">
        <v>6394</v>
      </c>
      <c r="G4897" s="219" t="s">
        <v>7770</v>
      </c>
      <c r="H4897" s="219" t="s">
        <v>5990</v>
      </c>
      <c r="I4897" s="220" t="s">
        <v>8072</v>
      </c>
      <c r="J4897" s="221">
        <v>4700</v>
      </c>
      <c r="K4897" s="221">
        <v>1</v>
      </c>
      <c r="L4897" s="221">
        <v>4700</v>
      </c>
    </row>
    <row r="4898" spans="1:12" s="167" customFormat="1">
      <c r="A4898" s="218" t="str">
        <f t="shared" si="33"/>
        <v>O221024058462일반상품</v>
      </c>
      <c r="B4898" s="219" t="s">
        <v>8305</v>
      </c>
      <c r="C4898" s="219" t="s">
        <v>8023</v>
      </c>
      <c r="D4898" s="219" t="s">
        <v>8065</v>
      </c>
      <c r="E4898" s="219" t="s">
        <v>7707</v>
      </c>
      <c r="F4898" s="219" t="s">
        <v>6394</v>
      </c>
      <c r="G4898" s="219" t="s">
        <v>7770</v>
      </c>
      <c r="H4898" s="219" t="s">
        <v>5990</v>
      </c>
      <c r="I4898" s="220" t="s">
        <v>8031</v>
      </c>
      <c r="J4898" s="221">
        <v>5700</v>
      </c>
      <c r="K4898" s="221">
        <v>1</v>
      </c>
      <c r="L4898" s="221">
        <v>5700</v>
      </c>
    </row>
    <row r="4899" spans="1:12" s="167" customFormat="1">
      <c r="A4899" s="218" t="str">
        <f t="shared" si="33"/>
        <v>O221024058462일반상품</v>
      </c>
      <c r="B4899" s="219" t="s">
        <v>8305</v>
      </c>
      <c r="C4899" s="219" t="s">
        <v>8023</v>
      </c>
      <c r="D4899" s="219" t="s">
        <v>8065</v>
      </c>
      <c r="E4899" s="219" t="s">
        <v>7707</v>
      </c>
      <c r="F4899" s="219" t="s">
        <v>6394</v>
      </c>
      <c r="G4899" s="219" t="s">
        <v>7770</v>
      </c>
      <c r="H4899" s="219" t="s">
        <v>5990</v>
      </c>
      <c r="I4899" s="220" t="s">
        <v>8582</v>
      </c>
      <c r="J4899" s="221">
        <v>5240</v>
      </c>
      <c r="K4899" s="221">
        <v>1</v>
      </c>
      <c r="L4899" s="221">
        <v>5240</v>
      </c>
    </row>
    <row r="4900" spans="1:12" s="167" customFormat="1">
      <c r="A4900" s="218" t="str">
        <f t="shared" si="33"/>
        <v>O221024058462일반상품</v>
      </c>
      <c r="B4900" s="219" t="s">
        <v>8305</v>
      </c>
      <c r="C4900" s="219" t="s">
        <v>8023</v>
      </c>
      <c r="D4900" s="219" t="s">
        <v>8065</v>
      </c>
      <c r="E4900" s="219" t="s">
        <v>7707</v>
      </c>
      <c r="F4900" s="219" t="s">
        <v>6394</v>
      </c>
      <c r="G4900" s="219" t="s">
        <v>7770</v>
      </c>
      <c r="H4900" s="219" t="s">
        <v>5990</v>
      </c>
      <c r="I4900" s="220" t="s">
        <v>8609</v>
      </c>
      <c r="J4900" s="221">
        <v>2980</v>
      </c>
      <c r="K4900" s="221">
        <v>1</v>
      </c>
      <c r="L4900" s="221">
        <v>2980</v>
      </c>
    </row>
    <row r="4901" spans="1:12" s="167" customFormat="1">
      <c r="A4901" s="218" t="str">
        <f t="shared" si="33"/>
        <v>O221024058462일반상품</v>
      </c>
      <c r="B4901" s="219" t="s">
        <v>8305</v>
      </c>
      <c r="C4901" s="219" t="s">
        <v>8023</v>
      </c>
      <c r="D4901" s="219" t="s">
        <v>8065</v>
      </c>
      <c r="E4901" s="219" t="s">
        <v>7707</v>
      </c>
      <c r="F4901" s="219" t="s">
        <v>6394</v>
      </c>
      <c r="G4901" s="219" t="s">
        <v>7770</v>
      </c>
      <c r="H4901" s="219" t="s">
        <v>5990</v>
      </c>
      <c r="I4901" s="220" t="s">
        <v>8481</v>
      </c>
      <c r="J4901" s="221">
        <v>9300</v>
      </c>
      <c r="K4901" s="221">
        <v>1</v>
      </c>
      <c r="L4901" s="221">
        <v>9300</v>
      </c>
    </row>
    <row r="4902" spans="1:12" s="167" customFormat="1">
      <c r="A4902" s="218" t="str">
        <f t="shared" si="33"/>
        <v>O221024058462일반상품</v>
      </c>
      <c r="B4902" s="219" t="s">
        <v>8305</v>
      </c>
      <c r="C4902" s="219" t="s">
        <v>8023</v>
      </c>
      <c r="D4902" s="219" t="s">
        <v>8065</v>
      </c>
      <c r="E4902" s="219" t="s">
        <v>7707</v>
      </c>
      <c r="F4902" s="219" t="s">
        <v>6394</v>
      </c>
      <c r="G4902" s="219" t="s">
        <v>7770</v>
      </c>
      <c r="H4902" s="219" t="s">
        <v>5990</v>
      </c>
      <c r="I4902" s="220" t="s">
        <v>7252</v>
      </c>
      <c r="J4902" s="221">
        <v>2850</v>
      </c>
      <c r="K4902" s="221">
        <v>3</v>
      </c>
      <c r="L4902" s="221">
        <v>8550</v>
      </c>
    </row>
    <row r="4903" spans="1:12" s="167" customFormat="1">
      <c r="A4903" s="218" t="str">
        <f t="shared" si="33"/>
        <v>O221024058462일반상품</v>
      </c>
      <c r="B4903" s="219" t="s">
        <v>8305</v>
      </c>
      <c r="C4903" s="219" t="s">
        <v>8023</v>
      </c>
      <c r="D4903" s="219" t="s">
        <v>8065</v>
      </c>
      <c r="E4903" s="219" t="s">
        <v>7707</v>
      </c>
      <c r="F4903" s="219" t="s">
        <v>6394</v>
      </c>
      <c r="G4903" s="219" t="s">
        <v>7770</v>
      </c>
      <c r="H4903" s="219" t="s">
        <v>5990</v>
      </c>
      <c r="I4903" s="220" t="s">
        <v>8385</v>
      </c>
      <c r="J4903" s="221">
        <v>4980</v>
      </c>
      <c r="K4903" s="221">
        <v>1</v>
      </c>
      <c r="L4903" s="221">
        <v>4980</v>
      </c>
    </row>
    <row r="4904" spans="1:12" s="167" customFormat="1">
      <c r="A4904" s="218" t="str">
        <f t="shared" si="33"/>
        <v>O221024058462일반상품</v>
      </c>
      <c r="B4904" s="219" t="s">
        <v>8305</v>
      </c>
      <c r="C4904" s="219" t="s">
        <v>8023</v>
      </c>
      <c r="D4904" s="219" t="s">
        <v>8065</v>
      </c>
      <c r="E4904" s="219" t="s">
        <v>7707</v>
      </c>
      <c r="F4904" s="219" t="s">
        <v>6394</v>
      </c>
      <c r="G4904" s="219" t="s">
        <v>7770</v>
      </c>
      <c r="H4904" s="219" t="s">
        <v>5990</v>
      </c>
      <c r="I4904" s="220" t="s">
        <v>8426</v>
      </c>
      <c r="J4904" s="221">
        <v>2850</v>
      </c>
      <c r="K4904" s="221">
        <v>3</v>
      </c>
      <c r="L4904" s="221">
        <v>8550</v>
      </c>
    </row>
    <row r="4905" spans="1:12" s="167" customFormat="1">
      <c r="A4905" s="218" t="str">
        <f t="shared" si="33"/>
        <v>O221024058462일반상품</v>
      </c>
      <c r="B4905" s="219" t="s">
        <v>8305</v>
      </c>
      <c r="C4905" s="219" t="s">
        <v>8023</v>
      </c>
      <c r="D4905" s="219" t="s">
        <v>8065</v>
      </c>
      <c r="E4905" s="219" t="s">
        <v>7707</v>
      </c>
      <c r="F4905" s="219" t="s">
        <v>6394</v>
      </c>
      <c r="G4905" s="219" t="s">
        <v>7770</v>
      </c>
      <c r="H4905" s="219" t="s">
        <v>5990</v>
      </c>
      <c r="I4905" s="220" t="s">
        <v>7198</v>
      </c>
      <c r="J4905" s="221">
        <v>2850</v>
      </c>
      <c r="K4905" s="221">
        <v>2</v>
      </c>
      <c r="L4905" s="221">
        <v>5700</v>
      </c>
    </row>
    <row r="4906" spans="1:12" s="167" customFormat="1">
      <c r="A4906" s="218" t="str">
        <f t="shared" si="33"/>
        <v>O221024058462일반상품</v>
      </c>
      <c r="B4906" s="219" t="s">
        <v>8305</v>
      </c>
      <c r="C4906" s="219" t="s">
        <v>8023</v>
      </c>
      <c r="D4906" s="219" t="s">
        <v>8065</v>
      </c>
      <c r="E4906" s="219" t="s">
        <v>7707</v>
      </c>
      <c r="F4906" s="219" t="s">
        <v>6394</v>
      </c>
      <c r="G4906" s="219" t="s">
        <v>7770</v>
      </c>
      <c r="H4906" s="219" t="s">
        <v>5990</v>
      </c>
      <c r="I4906" s="220" t="s">
        <v>8781</v>
      </c>
      <c r="J4906" s="221">
        <v>5400</v>
      </c>
      <c r="K4906" s="221">
        <v>1</v>
      </c>
      <c r="L4906" s="221">
        <v>5400</v>
      </c>
    </row>
    <row r="4907" spans="1:12" s="167" customFormat="1">
      <c r="A4907" s="218" t="str">
        <f t="shared" si="33"/>
        <v>O221024058462일반상품</v>
      </c>
      <c r="B4907" s="219" t="s">
        <v>8305</v>
      </c>
      <c r="C4907" s="219" t="s">
        <v>8023</v>
      </c>
      <c r="D4907" s="219" t="s">
        <v>8065</v>
      </c>
      <c r="E4907" s="219" t="s">
        <v>7707</v>
      </c>
      <c r="F4907" s="219" t="s">
        <v>6394</v>
      </c>
      <c r="G4907" s="219" t="s">
        <v>7770</v>
      </c>
      <c r="H4907" s="219" t="s">
        <v>5990</v>
      </c>
      <c r="I4907" s="220" t="s">
        <v>7239</v>
      </c>
      <c r="J4907" s="221">
        <v>6100</v>
      </c>
      <c r="K4907" s="221">
        <v>1</v>
      </c>
      <c r="L4907" s="221">
        <v>6100</v>
      </c>
    </row>
    <row r="4908" spans="1:12" s="167" customFormat="1">
      <c r="A4908" s="218" t="str">
        <f t="shared" si="33"/>
        <v>O221024058462일반상품</v>
      </c>
      <c r="B4908" s="219" t="s">
        <v>8305</v>
      </c>
      <c r="C4908" s="219" t="s">
        <v>8023</v>
      </c>
      <c r="D4908" s="219" t="s">
        <v>8065</v>
      </c>
      <c r="E4908" s="219" t="s">
        <v>7707</v>
      </c>
      <c r="F4908" s="219" t="s">
        <v>6394</v>
      </c>
      <c r="G4908" s="219" t="s">
        <v>7770</v>
      </c>
      <c r="H4908" s="219" t="s">
        <v>5990</v>
      </c>
      <c r="I4908" s="220" t="s">
        <v>8468</v>
      </c>
      <c r="J4908" s="221">
        <v>1100</v>
      </c>
      <c r="K4908" s="221">
        <v>1</v>
      </c>
      <c r="L4908" s="221">
        <v>1100</v>
      </c>
    </row>
    <row r="4909" spans="1:12" s="167" customFormat="1">
      <c r="A4909" s="218" t="str">
        <f t="shared" si="33"/>
        <v>O221024058462일반상품</v>
      </c>
      <c r="B4909" s="219" t="s">
        <v>8305</v>
      </c>
      <c r="C4909" s="219" t="s">
        <v>8023</v>
      </c>
      <c r="D4909" s="219" t="s">
        <v>8065</v>
      </c>
      <c r="E4909" s="219" t="s">
        <v>7707</v>
      </c>
      <c r="F4909" s="219" t="s">
        <v>6394</v>
      </c>
      <c r="G4909" s="219" t="s">
        <v>7770</v>
      </c>
      <c r="H4909" s="219" t="s">
        <v>5990</v>
      </c>
      <c r="I4909" s="220" t="s">
        <v>8452</v>
      </c>
      <c r="J4909" s="221">
        <v>22090</v>
      </c>
      <c r="K4909" s="221">
        <v>1</v>
      </c>
      <c r="L4909" s="221">
        <v>22090</v>
      </c>
    </row>
    <row r="4910" spans="1:12" s="167" customFormat="1">
      <c r="A4910" s="218" t="str">
        <f t="shared" si="33"/>
        <v>O221024058462일반상품</v>
      </c>
      <c r="B4910" s="219" t="s">
        <v>8305</v>
      </c>
      <c r="C4910" s="219" t="s">
        <v>8023</v>
      </c>
      <c r="D4910" s="219" t="s">
        <v>8065</v>
      </c>
      <c r="E4910" s="219" t="s">
        <v>7707</v>
      </c>
      <c r="F4910" s="219" t="s">
        <v>6394</v>
      </c>
      <c r="G4910" s="219" t="s">
        <v>7770</v>
      </c>
      <c r="H4910" s="219" t="s">
        <v>5990</v>
      </c>
      <c r="I4910" s="220" t="s">
        <v>7228</v>
      </c>
      <c r="J4910" s="221">
        <v>1250</v>
      </c>
      <c r="K4910" s="221">
        <v>3</v>
      </c>
      <c r="L4910" s="221">
        <v>3750</v>
      </c>
    </row>
    <row r="4911" spans="1:12" s="167" customFormat="1">
      <c r="A4911" s="218" t="str">
        <f t="shared" si="33"/>
        <v>O221024058462일반상품</v>
      </c>
      <c r="B4911" s="219" t="s">
        <v>8305</v>
      </c>
      <c r="C4911" s="219" t="s">
        <v>8023</v>
      </c>
      <c r="D4911" s="219" t="s">
        <v>8065</v>
      </c>
      <c r="E4911" s="219" t="s">
        <v>7707</v>
      </c>
      <c r="F4911" s="219" t="s">
        <v>6394</v>
      </c>
      <c r="G4911" s="219" t="s">
        <v>7770</v>
      </c>
      <c r="H4911" s="219" t="s">
        <v>5990</v>
      </c>
      <c r="I4911" s="220" t="s">
        <v>8570</v>
      </c>
      <c r="J4911" s="221">
        <v>9000</v>
      </c>
      <c r="K4911" s="221">
        <v>1</v>
      </c>
      <c r="L4911" s="221">
        <v>9000</v>
      </c>
    </row>
    <row r="4912" spans="1:12" s="167" customFormat="1">
      <c r="A4912" s="218" t="str">
        <f t="shared" si="33"/>
        <v>O221024058462일반상품</v>
      </c>
      <c r="B4912" s="219" t="s">
        <v>8305</v>
      </c>
      <c r="C4912" s="219" t="s">
        <v>8023</v>
      </c>
      <c r="D4912" s="219" t="s">
        <v>8065</v>
      </c>
      <c r="E4912" s="219" t="s">
        <v>7707</v>
      </c>
      <c r="F4912" s="219" t="s">
        <v>6394</v>
      </c>
      <c r="G4912" s="219" t="s">
        <v>7770</v>
      </c>
      <c r="H4912" s="219" t="s">
        <v>5990</v>
      </c>
      <c r="I4912" s="220" t="s">
        <v>8868</v>
      </c>
      <c r="J4912" s="221">
        <v>16255</v>
      </c>
      <c r="K4912" s="221">
        <v>1</v>
      </c>
      <c r="L4912" s="221">
        <v>16255</v>
      </c>
    </row>
    <row r="4913" spans="1:12" s="167" customFormat="1">
      <c r="A4913" s="218" t="str">
        <f t="shared" si="33"/>
        <v>O221024058462일반상품</v>
      </c>
      <c r="B4913" s="219" t="s">
        <v>8305</v>
      </c>
      <c r="C4913" s="219" t="s">
        <v>8023</v>
      </c>
      <c r="D4913" s="219" t="s">
        <v>8065</v>
      </c>
      <c r="E4913" s="219" t="s">
        <v>7707</v>
      </c>
      <c r="F4913" s="219" t="s">
        <v>6394</v>
      </c>
      <c r="G4913" s="219" t="s">
        <v>7770</v>
      </c>
      <c r="H4913" s="219" t="s">
        <v>5990</v>
      </c>
      <c r="I4913" s="220" t="s">
        <v>8526</v>
      </c>
      <c r="J4913" s="221">
        <v>2880</v>
      </c>
      <c r="K4913" s="221">
        <v>1</v>
      </c>
      <c r="L4913" s="221">
        <v>2880</v>
      </c>
    </row>
    <row r="4914" spans="1:12" s="167" customFormat="1">
      <c r="A4914" s="218" t="str">
        <f t="shared" si="33"/>
        <v>O221024058462일반상품</v>
      </c>
      <c r="B4914" s="219" t="s">
        <v>8305</v>
      </c>
      <c r="C4914" s="219" t="s">
        <v>8023</v>
      </c>
      <c r="D4914" s="219" t="s">
        <v>8065</v>
      </c>
      <c r="E4914" s="219" t="s">
        <v>7707</v>
      </c>
      <c r="F4914" s="219" t="s">
        <v>6394</v>
      </c>
      <c r="G4914" s="219" t="s">
        <v>7770</v>
      </c>
      <c r="H4914" s="219" t="s">
        <v>5990</v>
      </c>
      <c r="I4914" s="220" t="s">
        <v>8562</v>
      </c>
      <c r="J4914" s="221">
        <v>12480</v>
      </c>
      <c r="K4914" s="221">
        <v>1</v>
      </c>
      <c r="L4914" s="221">
        <v>12480</v>
      </c>
    </row>
    <row r="4915" spans="1:12" s="167" customFormat="1">
      <c r="A4915" s="218" t="str">
        <f t="shared" si="33"/>
        <v>O221024058462일반상품</v>
      </c>
      <c r="B4915" s="219" t="s">
        <v>8305</v>
      </c>
      <c r="C4915" s="219" t="s">
        <v>8023</v>
      </c>
      <c r="D4915" s="219" t="s">
        <v>8065</v>
      </c>
      <c r="E4915" s="219" t="s">
        <v>7707</v>
      </c>
      <c r="F4915" s="219" t="s">
        <v>6394</v>
      </c>
      <c r="G4915" s="219" t="s">
        <v>7770</v>
      </c>
      <c r="H4915" s="219" t="s">
        <v>5990</v>
      </c>
      <c r="I4915" s="220" t="s">
        <v>8717</v>
      </c>
      <c r="J4915" s="221">
        <v>2430</v>
      </c>
      <c r="K4915" s="221">
        <v>1</v>
      </c>
      <c r="L4915" s="221">
        <v>2430</v>
      </c>
    </row>
    <row r="4916" spans="1:12" s="167" customFormat="1">
      <c r="A4916" s="218" t="str">
        <f t="shared" si="33"/>
        <v>O221024058462일반상품</v>
      </c>
      <c r="B4916" s="219" t="s">
        <v>8305</v>
      </c>
      <c r="C4916" s="219" t="s">
        <v>8023</v>
      </c>
      <c r="D4916" s="219" t="s">
        <v>8065</v>
      </c>
      <c r="E4916" s="219" t="s">
        <v>7707</v>
      </c>
      <c r="F4916" s="219" t="s">
        <v>6394</v>
      </c>
      <c r="G4916" s="219" t="s">
        <v>7770</v>
      </c>
      <c r="H4916" s="219" t="s">
        <v>5990</v>
      </c>
      <c r="I4916" s="220" t="s">
        <v>8862</v>
      </c>
      <c r="J4916" s="221">
        <v>9300</v>
      </c>
      <c r="K4916" s="221">
        <v>1</v>
      </c>
      <c r="L4916" s="221">
        <v>9300</v>
      </c>
    </row>
    <row r="4917" spans="1:12" s="167" customFormat="1">
      <c r="A4917" s="218" t="str">
        <f t="shared" si="33"/>
        <v>O221024058462일반상품</v>
      </c>
      <c r="B4917" s="219" t="s">
        <v>8305</v>
      </c>
      <c r="C4917" s="219" t="s">
        <v>8023</v>
      </c>
      <c r="D4917" s="219" t="s">
        <v>8065</v>
      </c>
      <c r="E4917" s="219" t="s">
        <v>7707</v>
      </c>
      <c r="F4917" s="219" t="s">
        <v>6394</v>
      </c>
      <c r="G4917" s="219" t="s">
        <v>7770</v>
      </c>
      <c r="H4917" s="219" t="s">
        <v>5990</v>
      </c>
      <c r="I4917" s="220" t="s">
        <v>8507</v>
      </c>
      <c r="J4917" s="221">
        <v>2800</v>
      </c>
      <c r="K4917" s="221">
        <v>2</v>
      </c>
      <c r="L4917" s="221">
        <v>5600</v>
      </c>
    </row>
    <row r="4918" spans="1:12" s="167" customFormat="1">
      <c r="A4918" s="218" t="str">
        <f t="shared" si="33"/>
        <v>O221024058462일반상품</v>
      </c>
      <c r="B4918" s="219" t="s">
        <v>8305</v>
      </c>
      <c r="C4918" s="219" t="s">
        <v>8023</v>
      </c>
      <c r="D4918" s="219" t="s">
        <v>8065</v>
      </c>
      <c r="E4918" s="219" t="s">
        <v>7707</v>
      </c>
      <c r="F4918" s="219" t="s">
        <v>6394</v>
      </c>
      <c r="G4918" s="219" t="s">
        <v>7770</v>
      </c>
      <c r="H4918" s="219" t="s">
        <v>5990</v>
      </c>
      <c r="I4918" s="220" t="s">
        <v>8788</v>
      </c>
      <c r="J4918" s="221">
        <v>9300</v>
      </c>
      <c r="K4918" s="221">
        <v>1</v>
      </c>
      <c r="L4918" s="221">
        <v>9300</v>
      </c>
    </row>
    <row r="4919" spans="1:12" s="167" customFormat="1">
      <c r="A4919" s="218" t="str">
        <f t="shared" si="33"/>
        <v>O221024058462일반상품</v>
      </c>
      <c r="B4919" s="219" t="s">
        <v>8305</v>
      </c>
      <c r="C4919" s="219" t="s">
        <v>8023</v>
      </c>
      <c r="D4919" s="219" t="s">
        <v>8065</v>
      </c>
      <c r="E4919" s="219" t="s">
        <v>7707</v>
      </c>
      <c r="F4919" s="219" t="s">
        <v>6394</v>
      </c>
      <c r="G4919" s="219" t="s">
        <v>7770</v>
      </c>
      <c r="H4919" s="219" t="s">
        <v>5990</v>
      </c>
      <c r="I4919" s="220" t="s">
        <v>7978</v>
      </c>
      <c r="J4919" s="221">
        <v>3270</v>
      </c>
      <c r="K4919" s="221">
        <v>2</v>
      </c>
      <c r="L4919" s="221">
        <v>6540</v>
      </c>
    </row>
    <row r="4920" spans="1:12" s="167" customFormat="1">
      <c r="A4920" s="218" t="str">
        <f t="shared" si="33"/>
        <v>O221024058462일반상품</v>
      </c>
      <c r="B4920" s="219" t="s">
        <v>8305</v>
      </c>
      <c r="C4920" s="219" t="s">
        <v>8023</v>
      </c>
      <c r="D4920" s="219" t="s">
        <v>8065</v>
      </c>
      <c r="E4920" s="219" t="s">
        <v>7707</v>
      </c>
      <c r="F4920" s="219" t="s">
        <v>6394</v>
      </c>
      <c r="G4920" s="219" t="s">
        <v>7770</v>
      </c>
      <c r="H4920" s="219" t="s">
        <v>5990</v>
      </c>
      <c r="I4920" s="220" t="s">
        <v>8725</v>
      </c>
      <c r="J4920" s="221">
        <v>3900</v>
      </c>
      <c r="K4920" s="221">
        <v>1</v>
      </c>
      <c r="L4920" s="221">
        <v>3900</v>
      </c>
    </row>
    <row r="4921" spans="1:12" s="167" customFormat="1">
      <c r="A4921" s="218" t="str">
        <f t="shared" si="33"/>
        <v>O221024058462일반상품</v>
      </c>
      <c r="B4921" s="219" t="s">
        <v>8305</v>
      </c>
      <c r="C4921" s="219" t="s">
        <v>8023</v>
      </c>
      <c r="D4921" s="219" t="s">
        <v>8065</v>
      </c>
      <c r="E4921" s="219" t="s">
        <v>7707</v>
      </c>
      <c r="F4921" s="219" t="s">
        <v>6394</v>
      </c>
      <c r="G4921" s="219" t="s">
        <v>7770</v>
      </c>
      <c r="H4921" s="219" t="s">
        <v>5990</v>
      </c>
      <c r="I4921" s="220" t="s">
        <v>7294</v>
      </c>
      <c r="J4921" s="221">
        <v>4500</v>
      </c>
      <c r="K4921" s="221">
        <v>1</v>
      </c>
      <c r="L4921" s="221">
        <v>4500</v>
      </c>
    </row>
    <row r="4922" spans="1:12" s="167" customFormat="1">
      <c r="A4922" s="218" t="str">
        <f t="shared" si="33"/>
        <v>O221024058462일반상품</v>
      </c>
      <c r="B4922" s="219" t="s">
        <v>8305</v>
      </c>
      <c r="C4922" s="219" t="s">
        <v>8023</v>
      </c>
      <c r="D4922" s="219" t="s">
        <v>8065</v>
      </c>
      <c r="E4922" s="219" t="s">
        <v>7707</v>
      </c>
      <c r="F4922" s="219" t="s">
        <v>6394</v>
      </c>
      <c r="G4922" s="219" t="s">
        <v>7770</v>
      </c>
      <c r="H4922" s="219" t="s">
        <v>5990</v>
      </c>
      <c r="I4922" s="220" t="s">
        <v>8655</v>
      </c>
      <c r="J4922" s="221">
        <v>3540</v>
      </c>
      <c r="K4922" s="221">
        <v>1</v>
      </c>
      <c r="L4922" s="221">
        <v>3540</v>
      </c>
    </row>
    <row r="4923" spans="1:12" s="167" customFormat="1">
      <c r="A4923" s="218" t="str">
        <f t="shared" si="33"/>
        <v>O221024058462일반상품</v>
      </c>
      <c r="B4923" s="219" t="s">
        <v>8305</v>
      </c>
      <c r="C4923" s="219" t="s">
        <v>8023</v>
      </c>
      <c r="D4923" s="219" t="s">
        <v>8065</v>
      </c>
      <c r="E4923" s="219" t="s">
        <v>7707</v>
      </c>
      <c r="F4923" s="219" t="s">
        <v>6394</v>
      </c>
      <c r="G4923" s="219" t="s">
        <v>7770</v>
      </c>
      <c r="H4923" s="219" t="s">
        <v>5990</v>
      </c>
      <c r="I4923" s="220" t="s">
        <v>8572</v>
      </c>
      <c r="J4923" s="221">
        <v>3860</v>
      </c>
      <c r="K4923" s="221">
        <v>1</v>
      </c>
      <c r="L4923" s="221">
        <v>3860</v>
      </c>
    </row>
    <row r="4924" spans="1:12" s="167" customFormat="1">
      <c r="A4924" s="218" t="str">
        <f t="shared" si="33"/>
        <v>O221024058462일반상품</v>
      </c>
      <c r="B4924" s="219" t="s">
        <v>8305</v>
      </c>
      <c r="C4924" s="219" t="s">
        <v>8023</v>
      </c>
      <c r="D4924" s="219" t="s">
        <v>8065</v>
      </c>
      <c r="E4924" s="219" t="s">
        <v>7707</v>
      </c>
      <c r="F4924" s="219" t="s">
        <v>6394</v>
      </c>
      <c r="G4924" s="219" t="s">
        <v>7770</v>
      </c>
      <c r="H4924" s="219" t="s">
        <v>5990</v>
      </c>
      <c r="I4924" s="220" t="s">
        <v>7257</v>
      </c>
      <c r="J4924" s="221">
        <v>17360</v>
      </c>
      <c r="K4924" s="221">
        <v>1</v>
      </c>
      <c r="L4924" s="221">
        <v>17360</v>
      </c>
    </row>
    <row r="4925" spans="1:12" s="167" customFormat="1">
      <c r="A4925" s="218" t="str">
        <f t="shared" si="33"/>
        <v>O221024058462일반상품</v>
      </c>
      <c r="B4925" s="219" t="s">
        <v>8305</v>
      </c>
      <c r="C4925" s="219" t="s">
        <v>8023</v>
      </c>
      <c r="D4925" s="219" t="s">
        <v>8065</v>
      </c>
      <c r="E4925" s="219" t="s">
        <v>7707</v>
      </c>
      <c r="F4925" s="219" t="s">
        <v>6394</v>
      </c>
      <c r="G4925" s="219" t="s">
        <v>7770</v>
      </c>
      <c r="H4925" s="219" t="s">
        <v>5990</v>
      </c>
      <c r="I4925" s="220" t="s">
        <v>8499</v>
      </c>
      <c r="J4925" s="221">
        <v>4400</v>
      </c>
      <c r="K4925" s="221">
        <v>1</v>
      </c>
      <c r="L4925" s="221">
        <v>4400</v>
      </c>
    </row>
    <row r="4926" spans="1:12" s="167" customFormat="1">
      <c r="A4926" s="218" t="str">
        <f t="shared" si="33"/>
        <v>O221024058462일반상품</v>
      </c>
      <c r="B4926" s="219" t="s">
        <v>8305</v>
      </c>
      <c r="C4926" s="219" t="s">
        <v>8023</v>
      </c>
      <c r="D4926" s="219" t="s">
        <v>8065</v>
      </c>
      <c r="E4926" s="219" t="s">
        <v>7707</v>
      </c>
      <c r="F4926" s="219" t="s">
        <v>6394</v>
      </c>
      <c r="G4926" s="219" t="s">
        <v>7770</v>
      </c>
      <c r="H4926" s="219" t="s">
        <v>5990</v>
      </c>
      <c r="I4926" s="220" t="s">
        <v>8337</v>
      </c>
      <c r="J4926" s="221">
        <v>6630</v>
      </c>
      <c r="K4926" s="221">
        <v>1</v>
      </c>
      <c r="L4926" s="221">
        <v>6630</v>
      </c>
    </row>
    <row r="4927" spans="1:12" s="167" customFormat="1">
      <c r="A4927" s="218" t="str">
        <f t="shared" si="33"/>
        <v>O221024058462일반상품</v>
      </c>
      <c r="B4927" s="219" t="s">
        <v>8305</v>
      </c>
      <c r="C4927" s="219" t="s">
        <v>8023</v>
      </c>
      <c r="D4927" s="219" t="s">
        <v>8065</v>
      </c>
      <c r="E4927" s="219" t="s">
        <v>7707</v>
      </c>
      <c r="F4927" s="219" t="s">
        <v>6394</v>
      </c>
      <c r="G4927" s="219" t="s">
        <v>7770</v>
      </c>
      <c r="H4927" s="219" t="s">
        <v>5990</v>
      </c>
      <c r="I4927" s="220" t="s">
        <v>8338</v>
      </c>
      <c r="J4927" s="221">
        <v>3700</v>
      </c>
      <c r="K4927" s="221">
        <v>1</v>
      </c>
      <c r="L4927" s="221">
        <v>3700</v>
      </c>
    </row>
    <row r="4928" spans="1:12" s="167" customFormat="1">
      <c r="A4928" s="218" t="str">
        <f t="shared" si="33"/>
        <v>O221024058462일반상품</v>
      </c>
      <c r="B4928" s="219" t="s">
        <v>8305</v>
      </c>
      <c r="C4928" s="219" t="s">
        <v>8023</v>
      </c>
      <c r="D4928" s="219" t="s">
        <v>8065</v>
      </c>
      <c r="E4928" s="219" t="s">
        <v>7707</v>
      </c>
      <c r="F4928" s="219" t="s">
        <v>6394</v>
      </c>
      <c r="G4928" s="219" t="s">
        <v>7770</v>
      </c>
      <c r="H4928" s="219" t="s">
        <v>5990</v>
      </c>
      <c r="I4928" s="220" t="s">
        <v>9039</v>
      </c>
      <c r="J4928" s="221">
        <v>8900</v>
      </c>
      <c r="K4928" s="221">
        <v>1</v>
      </c>
      <c r="L4928" s="221">
        <v>8900</v>
      </c>
    </row>
    <row r="4929" spans="1:12" s="167" customFormat="1">
      <c r="A4929" s="218" t="str">
        <f t="shared" si="33"/>
        <v>O221027058473일반상품</v>
      </c>
      <c r="B4929" s="219" t="s">
        <v>8306</v>
      </c>
      <c r="C4929" s="219" t="s">
        <v>8023</v>
      </c>
      <c r="D4929" s="219" t="s">
        <v>8065</v>
      </c>
      <c r="E4929" s="219" t="s">
        <v>7708</v>
      </c>
      <c r="F4929" s="219" t="s">
        <v>6394</v>
      </c>
      <c r="G4929" s="219" t="s">
        <v>7954</v>
      </c>
      <c r="H4929" s="219" t="s">
        <v>5990</v>
      </c>
      <c r="I4929" s="220" t="s">
        <v>7190</v>
      </c>
      <c r="J4929" s="221">
        <v>4430</v>
      </c>
      <c r="K4929" s="221">
        <v>2</v>
      </c>
      <c r="L4929" s="221">
        <v>8860</v>
      </c>
    </row>
    <row r="4930" spans="1:12" s="167" customFormat="1">
      <c r="A4930" s="218" t="str">
        <f t="shared" si="33"/>
        <v>O221027058473일반상품</v>
      </c>
      <c r="B4930" s="219" t="s">
        <v>8306</v>
      </c>
      <c r="C4930" s="219" t="s">
        <v>8023</v>
      </c>
      <c r="D4930" s="219" t="s">
        <v>8065</v>
      </c>
      <c r="E4930" s="219" t="s">
        <v>7708</v>
      </c>
      <c r="F4930" s="219" t="s">
        <v>6394</v>
      </c>
      <c r="G4930" s="219" t="s">
        <v>7954</v>
      </c>
      <c r="H4930" s="219" t="s">
        <v>5990</v>
      </c>
      <c r="I4930" s="220" t="s">
        <v>8547</v>
      </c>
      <c r="J4930" s="221">
        <v>2950</v>
      </c>
      <c r="K4930" s="221">
        <v>2</v>
      </c>
      <c r="L4930" s="221">
        <v>5900</v>
      </c>
    </row>
    <row r="4931" spans="1:12" s="167" customFormat="1">
      <c r="A4931" s="218" t="str">
        <f t="shared" si="33"/>
        <v>O221027058473일반상품</v>
      </c>
      <c r="B4931" s="219" t="s">
        <v>8306</v>
      </c>
      <c r="C4931" s="219" t="s">
        <v>8023</v>
      </c>
      <c r="D4931" s="219" t="s">
        <v>8065</v>
      </c>
      <c r="E4931" s="219" t="s">
        <v>7708</v>
      </c>
      <c r="F4931" s="219" t="s">
        <v>6394</v>
      </c>
      <c r="G4931" s="219" t="s">
        <v>7954</v>
      </c>
      <c r="H4931" s="219" t="s">
        <v>5990</v>
      </c>
      <c r="I4931" s="220" t="s">
        <v>7254</v>
      </c>
      <c r="J4931" s="221">
        <v>2850</v>
      </c>
      <c r="K4931" s="221">
        <v>5</v>
      </c>
      <c r="L4931" s="221">
        <v>14250</v>
      </c>
    </row>
    <row r="4932" spans="1:12" s="167" customFormat="1">
      <c r="A4932" s="218" t="str">
        <f t="shared" si="33"/>
        <v>O221027058473일반상품</v>
      </c>
      <c r="B4932" s="219" t="s">
        <v>8306</v>
      </c>
      <c r="C4932" s="219" t="s">
        <v>8023</v>
      </c>
      <c r="D4932" s="219" t="s">
        <v>8065</v>
      </c>
      <c r="E4932" s="219" t="s">
        <v>7708</v>
      </c>
      <c r="F4932" s="219" t="s">
        <v>6394</v>
      </c>
      <c r="G4932" s="219" t="s">
        <v>7954</v>
      </c>
      <c r="H4932" s="219" t="s">
        <v>5990</v>
      </c>
      <c r="I4932" s="220" t="s">
        <v>7214</v>
      </c>
      <c r="J4932" s="221">
        <v>2810</v>
      </c>
      <c r="K4932" s="221">
        <v>2</v>
      </c>
      <c r="L4932" s="221">
        <v>5620</v>
      </c>
    </row>
    <row r="4933" spans="1:12" s="167" customFormat="1">
      <c r="A4933" s="218" t="str">
        <f t="shared" si="33"/>
        <v>O221027058473일반상품</v>
      </c>
      <c r="B4933" s="219" t="s">
        <v>8306</v>
      </c>
      <c r="C4933" s="219" t="s">
        <v>8023</v>
      </c>
      <c r="D4933" s="219" t="s">
        <v>8065</v>
      </c>
      <c r="E4933" s="219" t="s">
        <v>7708</v>
      </c>
      <c r="F4933" s="219" t="s">
        <v>6394</v>
      </c>
      <c r="G4933" s="219" t="s">
        <v>7954</v>
      </c>
      <c r="H4933" s="219" t="s">
        <v>5990</v>
      </c>
      <c r="I4933" s="220" t="s">
        <v>8380</v>
      </c>
      <c r="J4933" s="221">
        <v>4450</v>
      </c>
      <c r="K4933" s="221">
        <v>2</v>
      </c>
      <c r="L4933" s="221">
        <v>8900</v>
      </c>
    </row>
    <row r="4934" spans="1:12" s="167" customFormat="1">
      <c r="A4934" s="218" t="str">
        <f t="shared" si="33"/>
        <v>O221027058473일반상품</v>
      </c>
      <c r="B4934" s="219" t="s">
        <v>8306</v>
      </c>
      <c r="C4934" s="219" t="s">
        <v>8023</v>
      </c>
      <c r="D4934" s="219" t="s">
        <v>8065</v>
      </c>
      <c r="E4934" s="219" t="s">
        <v>7708</v>
      </c>
      <c r="F4934" s="219" t="s">
        <v>6394</v>
      </c>
      <c r="G4934" s="219" t="s">
        <v>7954</v>
      </c>
      <c r="H4934" s="219" t="s">
        <v>5990</v>
      </c>
      <c r="I4934" s="220" t="s">
        <v>8983</v>
      </c>
      <c r="J4934" s="221">
        <v>7880</v>
      </c>
      <c r="K4934" s="221">
        <v>3</v>
      </c>
      <c r="L4934" s="221">
        <v>23640</v>
      </c>
    </row>
    <row r="4935" spans="1:12" s="167" customFormat="1">
      <c r="A4935" s="218" t="str">
        <f t="shared" si="33"/>
        <v>O221027058473일반상품</v>
      </c>
      <c r="B4935" s="219" t="s">
        <v>8306</v>
      </c>
      <c r="C4935" s="219" t="s">
        <v>8023</v>
      </c>
      <c r="D4935" s="219" t="s">
        <v>8065</v>
      </c>
      <c r="E4935" s="219" t="s">
        <v>7708</v>
      </c>
      <c r="F4935" s="219" t="s">
        <v>6394</v>
      </c>
      <c r="G4935" s="219" t="s">
        <v>7954</v>
      </c>
      <c r="H4935" s="219" t="s">
        <v>5990</v>
      </c>
      <c r="I4935" s="220" t="s">
        <v>7202</v>
      </c>
      <c r="J4935" s="221">
        <v>5200</v>
      </c>
      <c r="K4935" s="221">
        <v>1</v>
      </c>
      <c r="L4935" s="221">
        <v>5200</v>
      </c>
    </row>
    <row r="4936" spans="1:12" s="167" customFormat="1">
      <c r="A4936" s="218" t="str">
        <f t="shared" si="33"/>
        <v>O221026058471일반상품</v>
      </c>
      <c r="B4936" s="219" t="s">
        <v>8307</v>
      </c>
      <c r="C4936" s="219" t="s">
        <v>8023</v>
      </c>
      <c r="D4936" s="219" t="s">
        <v>8065</v>
      </c>
      <c r="E4936" s="219" t="s">
        <v>7714</v>
      </c>
      <c r="F4936" s="219" t="s">
        <v>6394</v>
      </c>
      <c r="G4936" s="219" t="s">
        <v>8319</v>
      </c>
      <c r="H4936" s="219" t="s">
        <v>5990</v>
      </c>
      <c r="I4936" s="220" t="s">
        <v>9040</v>
      </c>
      <c r="J4936" s="221">
        <v>1100</v>
      </c>
      <c r="K4936" s="221">
        <v>1</v>
      </c>
      <c r="L4936" s="221">
        <v>1100</v>
      </c>
    </row>
    <row r="4937" spans="1:12" s="167" customFormat="1">
      <c r="A4937" s="218" t="str">
        <f t="shared" si="33"/>
        <v>O221026058471일반상품</v>
      </c>
      <c r="B4937" s="219" t="s">
        <v>8307</v>
      </c>
      <c r="C4937" s="219" t="s">
        <v>8023</v>
      </c>
      <c r="D4937" s="219" t="s">
        <v>8065</v>
      </c>
      <c r="E4937" s="219" t="s">
        <v>7714</v>
      </c>
      <c r="F4937" s="219" t="s">
        <v>6394</v>
      </c>
      <c r="G4937" s="219" t="s">
        <v>8319</v>
      </c>
      <c r="H4937" s="219" t="s">
        <v>5990</v>
      </c>
      <c r="I4937" s="220" t="s">
        <v>8736</v>
      </c>
      <c r="J4937" s="221">
        <v>2500</v>
      </c>
      <c r="K4937" s="221">
        <v>2</v>
      </c>
      <c r="L4937" s="221">
        <v>5000</v>
      </c>
    </row>
    <row r="4938" spans="1:12" s="167" customFormat="1">
      <c r="A4938" s="218" t="str">
        <f t="shared" si="33"/>
        <v>O221026058471일반상품</v>
      </c>
      <c r="B4938" s="219" t="s">
        <v>8307</v>
      </c>
      <c r="C4938" s="219" t="s">
        <v>8023</v>
      </c>
      <c r="D4938" s="219" t="s">
        <v>8065</v>
      </c>
      <c r="E4938" s="219" t="s">
        <v>7714</v>
      </c>
      <c r="F4938" s="219" t="s">
        <v>6394</v>
      </c>
      <c r="G4938" s="219" t="s">
        <v>8319</v>
      </c>
      <c r="H4938" s="219" t="s">
        <v>5990</v>
      </c>
      <c r="I4938" s="220" t="s">
        <v>8343</v>
      </c>
      <c r="J4938" s="221">
        <v>12100</v>
      </c>
      <c r="K4938" s="221">
        <v>2</v>
      </c>
      <c r="L4938" s="221">
        <v>24200</v>
      </c>
    </row>
    <row r="4939" spans="1:12" s="167" customFormat="1">
      <c r="A4939" s="218" t="str">
        <f t="shared" si="33"/>
        <v>O221026058471일반상품</v>
      </c>
      <c r="B4939" s="219" t="s">
        <v>8307</v>
      </c>
      <c r="C4939" s="219" t="s">
        <v>8023</v>
      </c>
      <c r="D4939" s="219" t="s">
        <v>8065</v>
      </c>
      <c r="E4939" s="219" t="s">
        <v>7714</v>
      </c>
      <c r="F4939" s="219" t="s">
        <v>6394</v>
      </c>
      <c r="G4939" s="219" t="s">
        <v>8319</v>
      </c>
      <c r="H4939" s="219" t="s">
        <v>5990</v>
      </c>
      <c r="I4939" s="220" t="s">
        <v>8662</v>
      </c>
      <c r="J4939" s="221">
        <v>1850</v>
      </c>
      <c r="K4939" s="221">
        <v>5</v>
      </c>
      <c r="L4939" s="221">
        <v>9250</v>
      </c>
    </row>
    <row r="4940" spans="1:12" s="167" customFormat="1">
      <c r="A4940" s="218" t="str">
        <f t="shared" si="33"/>
        <v>O221026058471일반상품</v>
      </c>
      <c r="B4940" s="219" t="s">
        <v>8307</v>
      </c>
      <c r="C4940" s="219" t="s">
        <v>8023</v>
      </c>
      <c r="D4940" s="219" t="s">
        <v>8065</v>
      </c>
      <c r="E4940" s="219" t="s">
        <v>7714</v>
      </c>
      <c r="F4940" s="219" t="s">
        <v>6394</v>
      </c>
      <c r="G4940" s="219" t="s">
        <v>8319</v>
      </c>
      <c r="H4940" s="219" t="s">
        <v>5990</v>
      </c>
      <c r="I4940" s="220" t="s">
        <v>8962</v>
      </c>
      <c r="J4940" s="221">
        <v>12000</v>
      </c>
      <c r="K4940" s="221">
        <v>2</v>
      </c>
      <c r="L4940" s="221">
        <v>24000</v>
      </c>
    </row>
    <row r="4941" spans="1:12" s="167" customFormat="1">
      <c r="A4941" s="218" t="str">
        <f t="shared" si="33"/>
        <v>O221026058471일반상품</v>
      </c>
      <c r="B4941" s="219" t="s">
        <v>8307</v>
      </c>
      <c r="C4941" s="219" t="s">
        <v>8023</v>
      </c>
      <c r="D4941" s="219" t="s">
        <v>8065</v>
      </c>
      <c r="E4941" s="219" t="s">
        <v>7714</v>
      </c>
      <c r="F4941" s="219" t="s">
        <v>6394</v>
      </c>
      <c r="G4941" s="219" t="s">
        <v>8319</v>
      </c>
      <c r="H4941" s="219" t="s">
        <v>5990</v>
      </c>
      <c r="I4941" s="220" t="s">
        <v>9041</v>
      </c>
      <c r="J4941" s="221">
        <v>22000</v>
      </c>
      <c r="K4941" s="221">
        <v>1</v>
      </c>
      <c r="L4941" s="221">
        <v>22000</v>
      </c>
    </row>
    <row r="4942" spans="1:12" s="167" customFormat="1">
      <c r="A4942" s="218" t="str">
        <f t="shared" si="33"/>
        <v>O221026058471일반상품</v>
      </c>
      <c r="B4942" s="219" t="s">
        <v>8307</v>
      </c>
      <c r="C4942" s="219" t="s">
        <v>8023</v>
      </c>
      <c r="D4942" s="219" t="s">
        <v>8065</v>
      </c>
      <c r="E4942" s="219" t="s">
        <v>7714</v>
      </c>
      <c r="F4942" s="219" t="s">
        <v>6394</v>
      </c>
      <c r="G4942" s="219" t="s">
        <v>8319</v>
      </c>
      <c r="H4942" s="219" t="s">
        <v>5990</v>
      </c>
      <c r="I4942" s="220" t="s">
        <v>8786</v>
      </c>
      <c r="J4942" s="221">
        <v>37800</v>
      </c>
      <c r="K4942" s="221">
        <v>1</v>
      </c>
      <c r="L4942" s="221">
        <v>37800</v>
      </c>
    </row>
    <row r="4943" spans="1:12" s="167" customFormat="1">
      <c r="A4943" s="218" t="str">
        <f t="shared" si="33"/>
        <v>O221026058471일반상품</v>
      </c>
      <c r="B4943" s="219" t="s">
        <v>8307</v>
      </c>
      <c r="C4943" s="219" t="s">
        <v>8023</v>
      </c>
      <c r="D4943" s="219" t="s">
        <v>8065</v>
      </c>
      <c r="E4943" s="219" t="s">
        <v>7714</v>
      </c>
      <c r="F4943" s="219" t="s">
        <v>6394</v>
      </c>
      <c r="G4943" s="219" t="s">
        <v>8319</v>
      </c>
      <c r="H4943" s="219" t="s">
        <v>5990</v>
      </c>
      <c r="I4943" s="220" t="s">
        <v>8438</v>
      </c>
      <c r="J4943" s="221">
        <v>1100</v>
      </c>
      <c r="K4943" s="221">
        <v>6</v>
      </c>
      <c r="L4943" s="221">
        <v>6600</v>
      </c>
    </row>
    <row r="4944" spans="1:12" s="167" customFormat="1">
      <c r="A4944" s="218" t="str">
        <f t="shared" si="33"/>
        <v>O221026058471일반상품</v>
      </c>
      <c r="B4944" s="219" t="s">
        <v>8307</v>
      </c>
      <c r="C4944" s="219" t="s">
        <v>8023</v>
      </c>
      <c r="D4944" s="219" t="s">
        <v>8065</v>
      </c>
      <c r="E4944" s="219" t="s">
        <v>7714</v>
      </c>
      <c r="F4944" s="219" t="s">
        <v>6394</v>
      </c>
      <c r="G4944" s="219" t="s">
        <v>8319</v>
      </c>
      <c r="H4944" s="219" t="s">
        <v>5990</v>
      </c>
      <c r="I4944" s="220" t="s">
        <v>8828</v>
      </c>
      <c r="J4944" s="221">
        <v>31000</v>
      </c>
      <c r="K4944" s="221">
        <v>1</v>
      </c>
      <c r="L4944" s="221">
        <v>31000</v>
      </c>
    </row>
    <row r="4945" spans="1:12" s="167" customFormat="1">
      <c r="A4945" s="218" t="str">
        <f t="shared" si="33"/>
        <v>O221026058471일반상품</v>
      </c>
      <c r="B4945" s="219" t="s">
        <v>8307</v>
      </c>
      <c r="C4945" s="219" t="s">
        <v>8023</v>
      </c>
      <c r="D4945" s="219" t="s">
        <v>8065</v>
      </c>
      <c r="E4945" s="219" t="s">
        <v>7714</v>
      </c>
      <c r="F4945" s="219" t="s">
        <v>6394</v>
      </c>
      <c r="G4945" s="219" t="s">
        <v>8319</v>
      </c>
      <c r="H4945" s="219" t="s">
        <v>5990</v>
      </c>
      <c r="I4945" s="220" t="s">
        <v>9042</v>
      </c>
      <c r="J4945" s="221">
        <v>2500</v>
      </c>
      <c r="K4945" s="221">
        <v>3</v>
      </c>
      <c r="L4945" s="221">
        <v>7500</v>
      </c>
    </row>
    <row r="4946" spans="1:12" s="167" customFormat="1">
      <c r="A4946" s="218" t="str">
        <f t="shared" si="33"/>
        <v>O221026058471일반상품</v>
      </c>
      <c r="B4946" s="219" t="s">
        <v>8307</v>
      </c>
      <c r="C4946" s="219" t="s">
        <v>8023</v>
      </c>
      <c r="D4946" s="219" t="s">
        <v>8065</v>
      </c>
      <c r="E4946" s="219" t="s">
        <v>7714</v>
      </c>
      <c r="F4946" s="219" t="s">
        <v>6394</v>
      </c>
      <c r="G4946" s="219" t="s">
        <v>8319</v>
      </c>
      <c r="H4946" s="219" t="s">
        <v>5990</v>
      </c>
      <c r="I4946" s="220" t="s">
        <v>8798</v>
      </c>
      <c r="J4946" s="221">
        <v>1500</v>
      </c>
      <c r="K4946" s="221">
        <v>3</v>
      </c>
      <c r="L4946" s="221">
        <v>4500</v>
      </c>
    </row>
    <row r="4947" spans="1:12" s="167" customFormat="1">
      <c r="A4947" s="218" t="str">
        <f t="shared" si="33"/>
        <v>O221026058471일반상품</v>
      </c>
      <c r="B4947" s="219" t="s">
        <v>8307</v>
      </c>
      <c r="C4947" s="219" t="s">
        <v>8023</v>
      </c>
      <c r="D4947" s="219" t="s">
        <v>8065</v>
      </c>
      <c r="E4947" s="219" t="s">
        <v>7714</v>
      </c>
      <c r="F4947" s="219" t="s">
        <v>6394</v>
      </c>
      <c r="G4947" s="219" t="s">
        <v>8319</v>
      </c>
      <c r="H4947" s="219" t="s">
        <v>5990</v>
      </c>
      <c r="I4947" s="220" t="s">
        <v>9043</v>
      </c>
      <c r="J4947" s="221">
        <v>74000</v>
      </c>
      <c r="K4947" s="221">
        <v>1</v>
      </c>
      <c r="L4947" s="221">
        <v>74000</v>
      </c>
    </row>
    <row r="4948" spans="1:12" s="167" customFormat="1">
      <c r="A4948" s="218" t="str">
        <f t="shared" si="33"/>
        <v>O221026058471일반상품</v>
      </c>
      <c r="B4948" s="219" t="s">
        <v>8307</v>
      </c>
      <c r="C4948" s="219" t="s">
        <v>8023</v>
      </c>
      <c r="D4948" s="219" t="s">
        <v>8065</v>
      </c>
      <c r="E4948" s="219" t="s">
        <v>7714</v>
      </c>
      <c r="F4948" s="219" t="s">
        <v>6394</v>
      </c>
      <c r="G4948" s="219" t="s">
        <v>8319</v>
      </c>
      <c r="H4948" s="219" t="s">
        <v>5990</v>
      </c>
      <c r="I4948" s="220" t="s">
        <v>8069</v>
      </c>
      <c r="J4948" s="221">
        <v>2700</v>
      </c>
      <c r="K4948" s="221">
        <v>2</v>
      </c>
      <c r="L4948" s="221">
        <v>5400</v>
      </c>
    </row>
    <row r="4949" spans="1:12" s="167" customFormat="1">
      <c r="A4949" s="218" t="str">
        <f t="shared" si="33"/>
        <v>O221026058471일반상품</v>
      </c>
      <c r="B4949" s="219" t="s">
        <v>8307</v>
      </c>
      <c r="C4949" s="219" t="s">
        <v>8023</v>
      </c>
      <c r="D4949" s="219" t="s">
        <v>8065</v>
      </c>
      <c r="E4949" s="219" t="s">
        <v>7714</v>
      </c>
      <c r="F4949" s="219" t="s">
        <v>6394</v>
      </c>
      <c r="G4949" s="219" t="s">
        <v>8319</v>
      </c>
      <c r="H4949" s="219" t="s">
        <v>5990</v>
      </c>
      <c r="I4949" s="220" t="s">
        <v>8821</v>
      </c>
      <c r="J4949" s="221">
        <v>16000</v>
      </c>
      <c r="K4949" s="221">
        <v>1</v>
      </c>
      <c r="L4949" s="221">
        <v>16000</v>
      </c>
    </row>
    <row r="4950" spans="1:12" s="167" customFormat="1">
      <c r="A4950" s="218" t="str">
        <f t="shared" si="33"/>
        <v>O221026058471일반상품</v>
      </c>
      <c r="B4950" s="219" t="s">
        <v>8307</v>
      </c>
      <c r="C4950" s="219" t="s">
        <v>8023</v>
      </c>
      <c r="D4950" s="219" t="s">
        <v>8065</v>
      </c>
      <c r="E4950" s="219" t="s">
        <v>7714</v>
      </c>
      <c r="F4950" s="219" t="s">
        <v>6394</v>
      </c>
      <c r="G4950" s="219" t="s">
        <v>8319</v>
      </c>
      <c r="H4950" s="219" t="s">
        <v>5990</v>
      </c>
      <c r="I4950" s="220" t="s">
        <v>8572</v>
      </c>
      <c r="J4950" s="221">
        <v>3860</v>
      </c>
      <c r="K4950" s="221">
        <v>1</v>
      </c>
      <c r="L4950" s="221">
        <v>3860</v>
      </c>
    </row>
    <row r="4951" spans="1:12" s="167" customFormat="1">
      <c r="A4951" s="218" t="str">
        <f t="shared" si="33"/>
        <v>O221026058471일반상품</v>
      </c>
      <c r="B4951" s="219" t="s">
        <v>8307</v>
      </c>
      <c r="C4951" s="219" t="s">
        <v>8023</v>
      </c>
      <c r="D4951" s="219" t="s">
        <v>8065</v>
      </c>
      <c r="E4951" s="219" t="s">
        <v>7714</v>
      </c>
      <c r="F4951" s="219" t="s">
        <v>6394</v>
      </c>
      <c r="G4951" s="219" t="s">
        <v>8319</v>
      </c>
      <c r="H4951" s="219" t="s">
        <v>5990</v>
      </c>
      <c r="I4951" s="220" t="s">
        <v>9044</v>
      </c>
      <c r="J4951" s="221">
        <v>13000</v>
      </c>
      <c r="K4951" s="221">
        <v>1</v>
      </c>
      <c r="L4951" s="221">
        <v>13000</v>
      </c>
    </row>
    <row r="4952" spans="1:12" s="167" customFormat="1">
      <c r="A4952" s="218" t="str">
        <f t="shared" si="33"/>
        <v>O221026058471일반상품</v>
      </c>
      <c r="B4952" s="219" t="s">
        <v>8307</v>
      </c>
      <c r="C4952" s="219" t="s">
        <v>8023</v>
      </c>
      <c r="D4952" s="219" t="s">
        <v>8065</v>
      </c>
      <c r="E4952" s="219" t="s">
        <v>7714</v>
      </c>
      <c r="F4952" s="219" t="s">
        <v>6394</v>
      </c>
      <c r="G4952" s="219" t="s">
        <v>8319</v>
      </c>
      <c r="H4952" s="219" t="s">
        <v>5990</v>
      </c>
      <c r="I4952" s="220" t="s">
        <v>9045</v>
      </c>
      <c r="J4952" s="221">
        <v>13200</v>
      </c>
      <c r="K4952" s="221">
        <v>1</v>
      </c>
      <c r="L4952" s="221">
        <v>13200</v>
      </c>
    </row>
    <row r="4953" spans="1:12" s="167" customFormat="1">
      <c r="A4953" s="218" t="str">
        <f t="shared" si="33"/>
        <v>O221025058470일반상품</v>
      </c>
      <c r="B4953" s="219" t="s">
        <v>8308</v>
      </c>
      <c r="C4953" s="219" t="s">
        <v>8023</v>
      </c>
      <c r="D4953" s="219" t="s">
        <v>8065</v>
      </c>
      <c r="E4953" s="219" t="s">
        <v>7707</v>
      </c>
      <c r="F4953" s="219" t="s">
        <v>6394</v>
      </c>
      <c r="G4953" s="219" t="s">
        <v>7734</v>
      </c>
      <c r="H4953" s="219" t="s">
        <v>5990</v>
      </c>
      <c r="I4953" s="220" t="s">
        <v>8771</v>
      </c>
      <c r="J4953" s="221">
        <v>9200</v>
      </c>
      <c r="K4953" s="221">
        <v>2</v>
      </c>
      <c r="L4953" s="221">
        <v>18400</v>
      </c>
    </row>
    <row r="4954" spans="1:12" s="167" customFormat="1">
      <c r="A4954" s="218" t="str">
        <f t="shared" si="33"/>
        <v>O221025058470일반상품</v>
      </c>
      <c r="B4954" s="219" t="s">
        <v>8308</v>
      </c>
      <c r="C4954" s="219" t="s">
        <v>8023</v>
      </c>
      <c r="D4954" s="219" t="s">
        <v>8065</v>
      </c>
      <c r="E4954" s="219" t="s">
        <v>7707</v>
      </c>
      <c r="F4954" s="219" t="s">
        <v>6394</v>
      </c>
      <c r="G4954" s="219" t="s">
        <v>7734</v>
      </c>
      <c r="H4954" s="219" t="s">
        <v>5990</v>
      </c>
      <c r="I4954" s="220" t="s">
        <v>9037</v>
      </c>
      <c r="J4954" s="221">
        <v>9200</v>
      </c>
      <c r="K4954" s="221">
        <v>1</v>
      </c>
      <c r="L4954" s="221">
        <v>9200</v>
      </c>
    </row>
    <row r="4955" spans="1:12" s="167" customFormat="1">
      <c r="A4955" s="218" t="str">
        <f t="shared" si="33"/>
        <v>O221025058470일반상품</v>
      </c>
      <c r="B4955" s="219" t="s">
        <v>8308</v>
      </c>
      <c r="C4955" s="219" t="s">
        <v>8023</v>
      </c>
      <c r="D4955" s="219" t="s">
        <v>8065</v>
      </c>
      <c r="E4955" s="219" t="s">
        <v>7707</v>
      </c>
      <c r="F4955" s="219" t="s">
        <v>6394</v>
      </c>
      <c r="G4955" s="219" t="s">
        <v>7734</v>
      </c>
      <c r="H4955" s="219" t="s">
        <v>5990</v>
      </c>
      <c r="I4955" s="220" t="s">
        <v>8719</v>
      </c>
      <c r="J4955" s="221">
        <v>13090</v>
      </c>
      <c r="K4955" s="221">
        <v>1</v>
      </c>
      <c r="L4955" s="221">
        <v>13090</v>
      </c>
    </row>
    <row r="4956" spans="1:12" s="167" customFormat="1">
      <c r="A4956" s="218" t="str">
        <f t="shared" si="33"/>
        <v>O221025058470일반상품</v>
      </c>
      <c r="B4956" s="219" t="s">
        <v>8308</v>
      </c>
      <c r="C4956" s="219" t="s">
        <v>8023</v>
      </c>
      <c r="D4956" s="219" t="s">
        <v>8065</v>
      </c>
      <c r="E4956" s="219" t="s">
        <v>7707</v>
      </c>
      <c r="F4956" s="219" t="s">
        <v>6394</v>
      </c>
      <c r="G4956" s="219" t="s">
        <v>7734</v>
      </c>
      <c r="H4956" s="219" t="s">
        <v>5990</v>
      </c>
      <c r="I4956" s="220" t="s">
        <v>8761</v>
      </c>
      <c r="J4956" s="221">
        <v>2800</v>
      </c>
      <c r="K4956" s="221">
        <v>1</v>
      </c>
      <c r="L4956" s="221">
        <v>2800</v>
      </c>
    </row>
    <row r="4957" spans="1:12" s="167" customFormat="1">
      <c r="A4957" s="218" t="str">
        <f t="shared" si="33"/>
        <v>O221025058470일반상품</v>
      </c>
      <c r="B4957" s="219" t="s">
        <v>8308</v>
      </c>
      <c r="C4957" s="219" t="s">
        <v>8023</v>
      </c>
      <c r="D4957" s="219" t="s">
        <v>8065</v>
      </c>
      <c r="E4957" s="219" t="s">
        <v>7707</v>
      </c>
      <c r="F4957" s="219" t="s">
        <v>6394</v>
      </c>
      <c r="G4957" s="219" t="s">
        <v>7734</v>
      </c>
      <c r="H4957" s="219" t="s">
        <v>5990</v>
      </c>
      <c r="I4957" s="220" t="s">
        <v>8660</v>
      </c>
      <c r="J4957" s="221">
        <v>2600</v>
      </c>
      <c r="K4957" s="221">
        <v>1</v>
      </c>
      <c r="L4957" s="221">
        <v>2600</v>
      </c>
    </row>
    <row r="4958" spans="1:12" s="167" customFormat="1">
      <c r="A4958" s="218" t="str">
        <f t="shared" si="33"/>
        <v>O221025058470일반상품</v>
      </c>
      <c r="B4958" s="219" t="s">
        <v>8308</v>
      </c>
      <c r="C4958" s="219" t="s">
        <v>8023</v>
      </c>
      <c r="D4958" s="219" t="s">
        <v>8065</v>
      </c>
      <c r="E4958" s="219" t="s">
        <v>7707</v>
      </c>
      <c r="F4958" s="219" t="s">
        <v>6394</v>
      </c>
      <c r="G4958" s="219" t="s">
        <v>7734</v>
      </c>
      <c r="H4958" s="219" t="s">
        <v>5990</v>
      </c>
      <c r="I4958" s="220" t="s">
        <v>8473</v>
      </c>
      <c r="J4958" s="221">
        <v>1100</v>
      </c>
      <c r="K4958" s="221">
        <v>1</v>
      </c>
      <c r="L4958" s="221">
        <v>1100</v>
      </c>
    </row>
    <row r="4959" spans="1:12" s="167" customFormat="1">
      <c r="A4959" s="218" t="str">
        <f t="shared" si="33"/>
        <v>O221025058470일반상품</v>
      </c>
      <c r="B4959" s="219" t="s">
        <v>8308</v>
      </c>
      <c r="C4959" s="219" t="s">
        <v>8023</v>
      </c>
      <c r="D4959" s="219" t="s">
        <v>8065</v>
      </c>
      <c r="E4959" s="219" t="s">
        <v>7707</v>
      </c>
      <c r="F4959" s="219" t="s">
        <v>6394</v>
      </c>
      <c r="G4959" s="219" t="s">
        <v>7734</v>
      </c>
      <c r="H4959" s="219" t="s">
        <v>5990</v>
      </c>
      <c r="I4959" s="220" t="s">
        <v>7982</v>
      </c>
      <c r="J4959" s="221">
        <v>1780</v>
      </c>
      <c r="K4959" s="221">
        <v>1</v>
      </c>
      <c r="L4959" s="221">
        <v>1780</v>
      </c>
    </row>
    <row r="4960" spans="1:12" s="167" customFormat="1">
      <c r="A4960" s="218" t="str">
        <f t="shared" si="33"/>
        <v>O221025058470일반상품</v>
      </c>
      <c r="B4960" s="219" t="s">
        <v>8308</v>
      </c>
      <c r="C4960" s="219" t="s">
        <v>8023</v>
      </c>
      <c r="D4960" s="219" t="s">
        <v>8065</v>
      </c>
      <c r="E4960" s="219" t="s">
        <v>7707</v>
      </c>
      <c r="F4960" s="219" t="s">
        <v>6394</v>
      </c>
      <c r="G4960" s="219" t="s">
        <v>7734</v>
      </c>
      <c r="H4960" s="219" t="s">
        <v>5990</v>
      </c>
      <c r="I4960" s="220" t="s">
        <v>8918</v>
      </c>
      <c r="J4960" s="221">
        <v>26000</v>
      </c>
      <c r="K4960" s="221">
        <v>1</v>
      </c>
      <c r="L4960" s="221">
        <v>26000</v>
      </c>
    </row>
    <row r="4961" spans="1:12" s="167" customFormat="1">
      <c r="A4961" s="218" t="str">
        <f t="shared" si="33"/>
        <v>O221025058470일반상품</v>
      </c>
      <c r="B4961" s="219" t="s">
        <v>8308</v>
      </c>
      <c r="C4961" s="219" t="s">
        <v>8023</v>
      </c>
      <c r="D4961" s="219" t="s">
        <v>8065</v>
      </c>
      <c r="E4961" s="219" t="s">
        <v>7707</v>
      </c>
      <c r="F4961" s="219" t="s">
        <v>6394</v>
      </c>
      <c r="G4961" s="219" t="s">
        <v>7734</v>
      </c>
      <c r="H4961" s="219" t="s">
        <v>5990</v>
      </c>
      <c r="I4961" s="220" t="s">
        <v>8363</v>
      </c>
      <c r="J4961" s="221">
        <v>1100</v>
      </c>
      <c r="K4961" s="221">
        <v>4</v>
      </c>
      <c r="L4961" s="221">
        <v>4400</v>
      </c>
    </row>
    <row r="4962" spans="1:12" s="167" customFormat="1">
      <c r="A4962" s="218" t="str">
        <f t="shared" si="33"/>
        <v>O221025058470일반상품</v>
      </c>
      <c r="B4962" s="219" t="s">
        <v>8308</v>
      </c>
      <c r="C4962" s="219" t="s">
        <v>8023</v>
      </c>
      <c r="D4962" s="219" t="s">
        <v>8065</v>
      </c>
      <c r="E4962" s="219" t="s">
        <v>7707</v>
      </c>
      <c r="F4962" s="219" t="s">
        <v>6394</v>
      </c>
      <c r="G4962" s="219" t="s">
        <v>7734</v>
      </c>
      <c r="H4962" s="219" t="s">
        <v>5990</v>
      </c>
      <c r="I4962" s="220" t="s">
        <v>8737</v>
      </c>
      <c r="J4962" s="221">
        <v>5960</v>
      </c>
      <c r="K4962" s="221">
        <v>1</v>
      </c>
      <c r="L4962" s="221">
        <v>5960</v>
      </c>
    </row>
    <row r="4963" spans="1:12" s="167" customFormat="1">
      <c r="A4963" s="218" t="str">
        <f t="shared" si="33"/>
        <v>O221025058470일반상품</v>
      </c>
      <c r="B4963" s="219" t="s">
        <v>8308</v>
      </c>
      <c r="C4963" s="219" t="s">
        <v>8023</v>
      </c>
      <c r="D4963" s="219" t="s">
        <v>8065</v>
      </c>
      <c r="E4963" s="219" t="s">
        <v>7707</v>
      </c>
      <c r="F4963" s="219" t="s">
        <v>6394</v>
      </c>
      <c r="G4963" s="219" t="s">
        <v>7734</v>
      </c>
      <c r="H4963" s="219" t="s">
        <v>5990</v>
      </c>
      <c r="I4963" s="220" t="s">
        <v>8554</v>
      </c>
      <c r="J4963" s="221">
        <v>6600</v>
      </c>
      <c r="K4963" s="221">
        <v>1</v>
      </c>
      <c r="L4963" s="221">
        <v>6600</v>
      </c>
    </row>
    <row r="4964" spans="1:12" s="167" customFormat="1">
      <c r="A4964" s="218" t="str">
        <f t="shared" si="33"/>
        <v>O221025058470일반상품</v>
      </c>
      <c r="B4964" s="219" t="s">
        <v>8308</v>
      </c>
      <c r="C4964" s="219" t="s">
        <v>8023</v>
      </c>
      <c r="D4964" s="219" t="s">
        <v>8065</v>
      </c>
      <c r="E4964" s="219" t="s">
        <v>7707</v>
      </c>
      <c r="F4964" s="219" t="s">
        <v>6394</v>
      </c>
      <c r="G4964" s="219" t="s">
        <v>7734</v>
      </c>
      <c r="H4964" s="219" t="s">
        <v>5990</v>
      </c>
      <c r="I4964" s="220" t="s">
        <v>8342</v>
      </c>
      <c r="J4964" s="221">
        <v>600</v>
      </c>
      <c r="K4964" s="221">
        <v>1</v>
      </c>
      <c r="L4964" s="221">
        <v>600</v>
      </c>
    </row>
    <row r="4965" spans="1:12" s="167" customFormat="1">
      <c r="A4965" s="218" t="str">
        <f t="shared" si="33"/>
        <v>O221025058470일반상품</v>
      </c>
      <c r="B4965" s="219" t="s">
        <v>8308</v>
      </c>
      <c r="C4965" s="219" t="s">
        <v>8023</v>
      </c>
      <c r="D4965" s="219" t="s">
        <v>8065</v>
      </c>
      <c r="E4965" s="219" t="s">
        <v>7707</v>
      </c>
      <c r="F4965" s="219" t="s">
        <v>6394</v>
      </c>
      <c r="G4965" s="219" t="s">
        <v>7734</v>
      </c>
      <c r="H4965" s="219" t="s">
        <v>5990</v>
      </c>
      <c r="I4965" s="220" t="s">
        <v>8463</v>
      </c>
      <c r="J4965" s="221">
        <v>1600</v>
      </c>
      <c r="K4965" s="221">
        <v>1</v>
      </c>
      <c r="L4965" s="221">
        <v>1600</v>
      </c>
    </row>
    <row r="4966" spans="1:12" s="167" customFormat="1">
      <c r="A4966" s="218" t="str">
        <f t="shared" si="33"/>
        <v>O221025058470일반상품</v>
      </c>
      <c r="B4966" s="219" t="s">
        <v>8308</v>
      </c>
      <c r="C4966" s="219" t="s">
        <v>8023</v>
      </c>
      <c r="D4966" s="219" t="s">
        <v>8065</v>
      </c>
      <c r="E4966" s="219" t="s">
        <v>7707</v>
      </c>
      <c r="F4966" s="219" t="s">
        <v>6394</v>
      </c>
      <c r="G4966" s="219" t="s">
        <v>7734</v>
      </c>
      <c r="H4966" s="219" t="s">
        <v>5990</v>
      </c>
      <c r="I4966" s="220" t="s">
        <v>8606</v>
      </c>
      <c r="J4966" s="221">
        <v>2400</v>
      </c>
      <c r="K4966" s="221">
        <v>1</v>
      </c>
      <c r="L4966" s="221">
        <v>2400</v>
      </c>
    </row>
    <row r="4967" spans="1:12" s="167" customFormat="1">
      <c r="A4967" s="218" t="str">
        <f t="shared" si="33"/>
        <v>O221025058470일반상품</v>
      </c>
      <c r="B4967" s="219" t="s">
        <v>8308</v>
      </c>
      <c r="C4967" s="219" t="s">
        <v>8023</v>
      </c>
      <c r="D4967" s="219" t="s">
        <v>8065</v>
      </c>
      <c r="E4967" s="219" t="s">
        <v>7707</v>
      </c>
      <c r="F4967" s="219" t="s">
        <v>6394</v>
      </c>
      <c r="G4967" s="219" t="s">
        <v>7734</v>
      </c>
      <c r="H4967" s="219" t="s">
        <v>5990</v>
      </c>
      <c r="I4967" s="220" t="s">
        <v>9024</v>
      </c>
      <c r="J4967" s="221">
        <v>9200</v>
      </c>
      <c r="K4967" s="221">
        <v>1</v>
      </c>
      <c r="L4967" s="221">
        <v>9200</v>
      </c>
    </row>
    <row r="4968" spans="1:12" s="167" customFormat="1">
      <c r="A4968" s="218" t="str">
        <f t="shared" si="33"/>
        <v>O221025058470일반상품</v>
      </c>
      <c r="B4968" s="219" t="s">
        <v>8308</v>
      </c>
      <c r="C4968" s="219" t="s">
        <v>8023</v>
      </c>
      <c r="D4968" s="219" t="s">
        <v>8065</v>
      </c>
      <c r="E4968" s="219" t="s">
        <v>7707</v>
      </c>
      <c r="F4968" s="219" t="s">
        <v>6394</v>
      </c>
      <c r="G4968" s="219" t="s">
        <v>7734</v>
      </c>
      <c r="H4968" s="219" t="s">
        <v>5990</v>
      </c>
      <c r="I4968" s="220" t="s">
        <v>8578</v>
      </c>
      <c r="J4968" s="221">
        <v>4530</v>
      </c>
      <c r="K4968" s="221">
        <v>1</v>
      </c>
      <c r="L4968" s="221">
        <v>4530</v>
      </c>
    </row>
    <row r="4969" spans="1:12" s="167" customFormat="1">
      <c r="A4969" s="218" t="str">
        <f t="shared" si="33"/>
        <v>O221025058470일반상품</v>
      </c>
      <c r="B4969" s="219" t="s">
        <v>8308</v>
      </c>
      <c r="C4969" s="219" t="s">
        <v>8023</v>
      </c>
      <c r="D4969" s="219" t="s">
        <v>8065</v>
      </c>
      <c r="E4969" s="219" t="s">
        <v>7707</v>
      </c>
      <c r="F4969" s="219" t="s">
        <v>6394</v>
      </c>
      <c r="G4969" s="219" t="s">
        <v>7734</v>
      </c>
      <c r="H4969" s="219" t="s">
        <v>5990</v>
      </c>
      <c r="I4969" s="220" t="s">
        <v>8504</v>
      </c>
      <c r="J4969" s="221">
        <v>4360</v>
      </c>
      <c r="K4969" s="221">
        <v>1</v>
      </c>
      <c r="L4969" s="221">
        <v>4360</v>
      </c>
    </row>
    <row r="4970" spans="1:12" s="167" customFormat="1">
      <c r="A4970" s="218" t="str">
        <f t="shared" si="33"/>
        <v>O221025058470일반상품</v>
      </c>
      <c r="B4970" s="219" t="s">
        <v>8308</v>
      </c>
      <c r="C4970" s="219" t="s">
        <v>8023</v>
      </c>
      <c r="D4970" s="219" t="s">
        <v>8065</v>
      </c>
      <c r="E4970" s="219" t="s">
        <v>7707</v>
      </c>
      <c r="F4970" s="219" t="s">
        <v>6394</v>
      </c>
      <c r="G4970" s="219" t="s">
        <v>7734</v>
      </c>
      <c r="H4970" s="219" t="s">
        <v>5990</v>
      </c>
      <c r="I4970" s="220" t="s">
        <v>8397</v>
      </c>
      <c r="J4970" s="221">
        <v>10200</v>
      </c>
      <c r="K4970" s="221">
        <v>1</v>
      </c>
      <c r="L4970" s="221">
        <v>10200</v>
      </c>
    </row>
    <row r="4971" spans="1:12" s="167" customFormat="1">
      <c r="A4971" s="218" t="str">
        <f t="shared" si="33"/>
        <v>O221025058470일반상품</v>
      </c>
      <c r="B4971" s="219" t="s">
        <v>8308</v>
      </c>
      <c r="C4971" s="219" t="s">
        <v>8023</v>
      </c>
      <c r="D4971" s="219" t="s">
        <v>8065</v>
      </c>
      <c r="E4971" s="219" t="s">
        <v>7707</v>
      </c>
      <c r="F4971" s="219" t="s">
        <v>6394</v>
      </c>
      <c r="G4971" s="219" t="s">
        <v>7734</v>
      </c>
      <c r="H4971" s="219" t="s">
        <v>5990</v>
      </c>
      <c r="I4971" s="220" t="s">
        <v>8494</v>
      </c>
      <c r="J4971" s="221">
        <v>2250</v>
      </c>
      <c r="K4971" s="221">
        <v>2</v>
      </c>
      <c r="L4971" s="221">
        <v>4500</v>
      </c>
    </row>
    <row r="4972" spans="1:12" s="167" customFormat="1">
      <c r="A4972" s="218" t="str">
        <f t="shared" si="33"/>
        <v>O221025058470일반상품</v>
      </c>
      <c r="B4972" s="219" t="s">
        <v>8308</v>
      </c>
      <c r="C4972" s="219" t="s">
        <v>8023</v>
      </c>
      <c r="D4972" s="219" t="s">
        <v>8065</v>
      </c>
      <c r="E4972" s="219" t="s">
        <v>7707</v>
      </c>
      <c r="F4972" s="219" t="s">
        <v>6394</v>
      </c>
      <c r="G4972" s="219" t="s">
        <v>7734</v>
      </c>
      <c r="H4972" s="219" t="s">
        <v>5990</v>
      </c>
      <c r="I4972" s="220" t="s">
        <v>7196</v>
      </c>
      <c r="J4972" s="221">
        <v>7030</v>
      </c>
      <c r="K4972" s="221">
        <v>1</v>
      </c>
      <c r="L4972" s="221">
        <v>7030</v>
      </c>
    </row>
    <row r="4973" spans="1:12" s="167" customFormat="1">
      <c r="A4973" s="218" t="str">
        <f t="shared" si="33"/>
        <v>O221025058470일반상품</v>
      </c>
      <c r="B4973" s="219" t="s">
        <v>8308</v>
      </c>
      <c r="C4973" s="219" t="s">
        <v>8023</v>
      </c>
      <c r="D4973" s="219" t="s">
        <v>8065</v>
      </c>
      <c r="E4973" s="219" t="s">
        <v>7707</v>
      </c>
      <c r="F4973" s="219" t="s">
        <v>6394</v>
      </c>
      <c r="G4973" s="219" t="s">
        <v>7734</v>
      </c>
      <c r="H4973" s="219" t="s">
        <v>5990</v>
      </c>
      <c r="I4973" s="220" t="s">
        <v>8607</v>
      </c>
      <c r="J4973" s="221">
        <v>16000</v>
      </c>
      <c r="K4973" s="221">
        <v>1</v>
      </c>
      <c r="L4973" s="221">
        <v>16000</v>
      </c>
    </row>
    <row r="4974" spans="1:12" s="167" customFormat="1">
      <c r="A4974" s="218" t="str">
        <f t="shared" si="33"/>
        <v>O221025058470일반상품</v>
      </c>
      <c r="B4974" s="219" t="s">
        <v>8308</v>
      </c>
      <c r="C4974" s="219" t="s">
        <v>8023</v>
      </c>
      <c r="D4974" s="219" t="s">
        <v>8065</v>
      </c>
      <c r="E4974" s="219" t="s">
        <v>7707</v>
      </c>
      <c r="F4974" s="219" t="s">
        <v>6394</v>
      </c>
      <c r="G4974" s="219" t="s">
        <v>7734</v>
      </c>
      <c r="H4974" s="219" t="s">
        <v>5990</v>
      </c>
      <c r="I4974" s="220" t="s">
        <v>8793</v>
      </c>
      <c r="J4974" s="221">
        <v>9840</v>
      </c>
      <c r="K4974" s="221">
        <v>1</v>
      </c>
      <c r="L4974" s="221">
        <v>9840</v>
      </c>
    </row>
    <row r="4975" spans="1:12" s="167" customFormat="1">
      <c r="A4975" s="218" t="str">
        <f t="shared" si="33"/>
        <v>O221025058470일반상품</v>
      </c>
      <c r="B4975" s="219" t="s">
        <v>8308</v>
      </c>
      <c r="C4975" s="219" t="s">
        <v>8023</v>
      </c>
      <c r="D4975" s="219" t="s">
        <v>8065</v>
      </c>
      <c r="E4975" s="219" t="s">
        <v>7707</v>
      </c>
      <c r="F4975" s="219" t="s">
        <v>6394</v>
      </c>
      <c r="G4975" s="219" t="s">
        <v>7734</v>
      </c>
      <c r="H4975" s="219" t="s">
        <v>5990</v>
      </c>
      <c r="I4975" s="220" t="s">
        <v>9004</v>
      </c>
      <c r="J4975" s="221">
        <v>11450</v>
      </c>
      <c r="K4975" s="221">
        <v>1</v>
      </c>
      <c r="L4975" s="221">
        <v>11450</v>
      </c>
    </row>
    <row r="4976" spans="1:12" s="167" customFormat="1">
      <c r="A4976" s="218" t="str">
        <f t="shared" si="33"/>
        <v>O221025058470일반상품</v>
      </c>
      <c r="B4976" s="219" t="s">
        <v>8308</v>
      </c>
      <c r="C4976" s="219" t="s">
        <v>8023</v>
      </c>
      <c r="D4976" s="219" t="s">
        <v>8065</v>
      </c>
      <c r="E4976" s="219" t="s">
        <v>7707</v>
      </c>
      <c r="F4976" s="219" t="s">
        <v>6394</v>
      </c>
      <c r="G4976" s="219" t="s">
        <v>7734</v>
      </c>
      <c r="H4976" s="219" t="s">
        <v>5990</v>
      </c>
      <c r="I4976" s="220" t="s">
        <v>8582</v>
      </c>
      <c r="J4976" s="221">
        <v>5240</v>
      </c>
      <c r="K4976" s="221">
        <v>2</v>
      </c>
      <c r="L4976" s="221">
        <v>10480</v>
      </c>
    </row>
    <row r="4977" spans="1:12" s="167" customFormat="1">
      <c r="A4977" s="218" t="str">
        <f t="shared" si="33"/>
        <v>O221025058470일반상품</v>
      </c>
      <c r="B4977" s="219" t="s">
        <v>8308</v>
      </c>
      <c r="C4977" s="219" t="s">
        <v>8023</v>
      </c>
      <c r="D4977" s="219" t="s">
        <v>8065</v>
      </c>
      <c r="E4977" s="219" t="s">
        <v>7707</v>
      </c>
      <c r="F4977" s="219" t="s">
        <v>6394</v>
      </c>
      <c r="G4977" s="219" t="s">
        <v>7734</v>
      </c>
      <c r="H4977" s="219" t="s">
        <v>5990</v>
      </c>
      <c r="I4977" s="220" t="s">
        <v>8847</v>
      </c>
      <c r="J4977" s="221">
        <v>1960</v>
      </c>
      <c r="K4977" s="221">
        <v>1</v>
      </c>
      <c r="L4977" s="221">
        <v>1960</v>
      </c>
    </row>
    <row r="4978" spans="1:12" s="167" customFormat="1">
      <c r="A4978" s="218" t="str">
        <f t="shared" si="33"/>
        <v>O221025058470일반상품</v>
      </c>
      <c r="B4978" s="219" t="s">
        <v>8308</v>
      </c>
      <c r="C4978" s="219" t="s">
        <v>8023</v>
      </c>
      <c r="D4978" s="219" t="s">
        <v>8065</v>
      </c>
      <c r="E4978" s="219" t="s">
        <v>7707</v>
      </c>
      <c r="F4978" s="219" t="s">
        <v>6394</v>
      </c>
      <c r="G4978" s="219" t="s">
        <v>7734</v>
      </c>
      <c r="H4978" s="219" t="s">
        <v>5990</v>
      </c>
      <c r="I4978" s="220" t="s">
        <v>8386</v>
      </c>
      <c r="J4978" s="221">
        <v>7880</v>
      </c>
      <c r="K4978" s="221">
        <v>1</v>
      </c>
      <c r="L4978" s="221">
        <v>7880</v>
      </c>
    </row>
    <row r="4979" spans="1:12" s="167" customFormat="1">
      <c r="A4979" s="218" t="str">
        <f t="shared" si="33"/>
        <v>O221025058470일반상품</v>
      </c>
      <c r="B4979" s="219" t="s">
        <v>8308</v>
      </c>
      <c r="C4979" s="219" t="s">
        <v>8023</v>
      </c>
      <c r="D4979" s="219" t="s">
        <v>8065</v>
      </c>
      <c r="E4979" s="219" t="s">
        <v>7707</v>
      </c>
      <c r="F4979" s="219" t="s">
        <v>6394</v>
      </c>
      <c r="G4979" s="219" t="s">
        <v>7734</v>
      </c>
      <c r="H4979" s="219" t="s">
        <v>5990</v>
      </c>
      <c r="I4979" s="220" t="s">
        <v>7204</v>
      </c>
      <c r="J4979" s="221">
        <v>4310</v>
      </c>
      <c r="K4979" s="221">
        <v>1</v>
      </c>
      <c r="L4979" s="221">
        <v>4310</v>
      </c>
    </row>
    <row r="4980" spans="1:12" s="167" customFormat="1">
      <c r="A4980" s="218" t="str">
        <f t="shared" si="33"/>
        <v>O221025058470일반상품</v>
      </c>
      <c r="B4980" s="219" t="s">
        <v>8308</v>
      </c>
      <c r="C4980" s="219" t="s">
        <v>8023</v>
      </c>
      <c r="D4980" s="219" t="s">
        <v>8065</v>
      </c>
      <c r="E4980" s="219" t="s">
        <v>7707</v>
      </c>
      <c r="F4980" s="219" t="s">
        <v>6394</v>
      </c>
      <c r="G4980" s="219" t="s">
        <v>7734</v>
      </c>
      <c r="H4980" s="219" t="s">
        <v>5990</v>
      </c>
      <c r="I4980" s="220" t="s">
        <v>9046</v>
      </c>
      <c r="J4980" s="221">
        <v>4760</v>
      </c>
      <c r="K4980" s="221">
        <v>1</v>
      </c>
      <c r="L4980" s="221">
        <v>4760</v>
      </c>
    </row>
    <row r="4981" spans="1:12" s="167" customFormat="1">
      <c r="A4981" s="218" t="str">
        <f t="shared" si="33"/>
        <v>O221025058470일반상품</v>
      </c>
      <c r="B4981" s="219" t="s">
        <v>8308</v>
      </c>
      <c r="C4981" s="219" t="s">
        <v>8023</v>
      </c>
      <c r="D4981" s="219" t="s">
        <v>8065</v>
      </c>
      <c r="E4981" s="219" t="s">
        <v>7707</v>
      </c>
      <c r="F4981" s="219" t="s">
        <v>6394</v>
      </c>
      <c r="G4981" s="219" t="s">
        <v>7734</v>
      </c>
      <c r="H4981" s="219" t="s">
        <v>5990</v>
      </c>
      <c r="I4981" s="220" t="s">
        <v>8649</v>
      </c>
      <c r="J4981" s="221">
        <v>7200</v>
      </c>
      <c r="K4981" s="221">
        <v>1</v>
      </c>
      <c r="L4981" s="221">
        <v>7200</v>
      </c>
    </row>
    <row r="4982" spans="1:12" s="167" customFormat="1">
      <c r="A4982" s="218" t="str">
        <f t="shared" si="33"/>
        <v>O221025058470일반상품</v>
      </c>
      <c r="B4982" s="219" t="s">
        <v>8308</v>
      </c>
      <c r="C4982" s="219" t="s">
        <v>8023</v>
      </c>
      <c r="D4982" s="219" t="s">
        <v>8065</v>
      </c>
      <c r="E4982" s="219" t="s">
        <v>7707</v>
      </c>
      <c r="F4982" s="219" t="s">
        <v>6394</v>
      </c>
      <c r="G4982" s="219" t="s">
        <v>7734</v>
      </c>
      <c r="H4982" s="219" t="s">
        <v>5990</v>
      </c>
      <c r="I4982" s="220" t="s">
        <v>8562</v>
      </c>
      <c r="J4982" s="221">
        <v>12480</v>
      </c>
      <c r="K4982" s="221">
        <v>1</v>
      </c>
      <c r="L4982" s="221">
        <v>12480</v>
      </c>
    </row>
    <row r="4983" spans="1:12" s="167" customFormat="1">
      <c r="A4983" s="218" t="str">
        <f t="shared" si="33"/>
        <v>O221025058470일반상품</v>
      </c>
      <c r="B4983" s="219" t="s">
        <v>8308</v>
      </c>
      <c r="C4983" s="219" t="s">
        <v>8023</v>
      </c>
      <c r="D4983" s="219" t="s">
        <v>8065</v>
      </c>
      <c r="E4983" s="219" t="s">
        <v>7707</v>
      </c>
      <c r="F4983" s="219" t="s">
        <v>6394</v>
      </c>
      <c r="G4983" s="219" t="s">
        <v>7734</v>
      </c>
      <c r="H4983" s="219" t="s">
        <v>5990</v>
      </c>
      <c r="I4983" s="220" t="s">
        <v>9017</v>
      </c>
      <c r="J4983" s="221">
        <v>2100</v>
      </c>
      <c r="K4983" s="221">
        <v>1</v>
      </c>
      <c r="L4983" s="221">
        <v>2100</v>
      </c>
    </row>
    <row r="4984" spans="1:12" s="167" customFormat="1">
      <c r="A4984" s="218" t="str">
        <f t="shared" si="33"/>
        <v>O221025058470일반상품</v>
      </c>
      <c r="B4984" s="219" t="s">
        <v>8308</v>
      </c>
      <c r="C4984" s="219" t="s">
        <v>8023</v>
      </c>
      <c r="D4984" s="219" t="s">
        <v>8065</v>
      </c>
      <c r="E4984" s="219" t="s">
        <v>7707</v>
      </c>
      <c r="F4984" s="219" t="s">
        <v>6394</v>
      </c>
      <c r="G4984" s="219" t="s">
        <v>7734</v>
      </c>
      <c r="H4984" s="219" t="s">
        <v>5990</v>
      </c>
      <c r="I4984" s="220" t="s">
        <v>8391</v>
      </c>
      <c r="J4984" s="221">
        <v>3890</v>
      </c>
      <c r="K4984" s="221">
        <v>2</v>
      </c>
      <c r="L4984" s="221">
        <v>7780</v>
      </c>
    </row>
    <row r="4985" spans="1:12" s="167" customFormat="1">
      <c r="A4985" s="218" t="str">
        <f t="shared" si="33"/>
        <v>O221025058470일반상품</v>
      </c>
      <c r="B4985" s="219" t="s">
        <v>8308</v>
      </c>
      <c r="C4985" s="219" t="s">
        <v>8023</v>
      </c>
      <c r="D4985" s="219" t="s">
        <v>8065</v>
      </c>
      <c r="E4985" s="219" t="s">
        <v>7707</v>
      </c>
      <c r="F4985" s="219" t="s">
        <v>6394</v>
      </c>
      <c r="G4985" s="219" t="s">
        <v>7734</v>
      </c>
      <c r="H4985" s="219" t="s">
        <v>5990</v>
      </c>
      <c r="I4985" s="220" t="s">
        <v>8747</v>
      </c>
      <c r="J4985" s="221">
        <v>15800</v>
      </c>
      <c r="K4985" s="221">
        <v>1</v>
      </c>
      <c r="L4985" s="221">
        <v>15800</v>
      </c>
    </row>
    <row r="4986" spans="1:12" s="167" customFormat="1">
      <c r="A4986" s="218" t="str">
        <f t="shared" si="33"/>
        <v>O221025058470일반상품</v>
      </c>
      <c r="B4986" s="219" t="s">
        <v>8308</v>
      </c>
      <c r="C4986" s="219" t="s">
        <v>8023</v>
      </c>
      <c r="D4986" s="219" t="s">
        <v>8065</v>
      </c>
      <c r="E4986" s="219" t="s">
        <v>7707</v>
      </c>
      <c r="F4986" s="219" t="s">
        <v>6394</v>
      </c>
      <c r="G4986" s="219" t="s">
        <v>7734</v>
      </c>
      <c r="H4986" s="219" t="s">
        <v>5990</v>
      </c>
      <c r="I4986" s="220" t="s">
        <v>7273</v>
      </c>
      <c r="J4986" s="221">
        <v>7200</v>
      </c>
      <c r="K4986" s="221">
        <v>1</v>
      </c>
      <c r="L4986" s="221">
        <v>7200</v>
      </c>
    </row>
    <row r="4987" spans="1:12" s="167" customFormat="1">
      <c r="A4987" s="218" t="str">
        <f t="shared" si="33"/>
        <v>O221025058470일반상품</v>
      </c>
      <c r="B4987" s="219" t="s">
        <v>8308</v>
      </c>
      <c r="C4987" s="219" t="s">
        <v>8023</v>
      </c>
      <c r="D4987" s="219" t="s">
        <v>8065</v>
      </c>
      <c r="E4987" s="219" t="s">
        <v>7707</v>
      </c>
      <c r="F4987" s="219" t="s">
        <v>6394</v>
      </c>
      <c r="G4987" s="219" t="s">
        <v>7734</v>
      </c>
      <c r="H4987" s="219" t="s">
        <v>5990</v>
      </c>
      <c r="I4987" s="220" t="s">
        <v>9028</v>
      </c>
      <c r="J4987" s="221">
        <v>2900</v>
      </c>
      <c r="K4987" s="221">
        <v>1</v>
      </c>
      <c r="L4987" s="221">
        <v>2900</v>
      </c>
    </row>
    <row r="4988" spans="1:12" s="167" customFormat="1">
      <c r="A4988" s="218" t="str">
        <f t="shared" si="33"/>
        <v>O221025058470일반상품</v>
      </c>
      <c r="B4988" s="219" t="s">
        <v>8308</v>
      </c>
      <c r="C4988" s="219" t="s">
        <v>8023</v>
      </c>
      <c r="D4988" s="219" t="s">
        <v>8065</v>
      </c>
      <c r="E4988" s="219" t="s">
        <v>7707</v>
      </c>
      <c r="F4988" s="219" t="s">
        <v>6394</v>
      </c>
      <c r="G4988" s="219" t="s">
        <v>7734</v>
      </c>
      <c r="H4988" s="219" t="s">
        <v>5990</v>
      </c>
      <c r="I4988" s="220" t="s">
        <v>7232</v>
      </c>
      <c r="J4988" s="221">
        <v>3550</v>
      </c>
      <c r="K4988" s="221">
        <v>1</v>
      </c>
      <c r="L4988" s="221">
        <v>3550</v>
      </c>
    </row>
    <row r="4989" spans="1:12" s="167" customFormat="1">
      <c r="A4989" s="218" t="str">
        <f t="shared" si="33"/>
        <v>O221025058470일반상품</v>
      </c>
      <c r="B4989" s="219" t="s">
        <v>8308</v>
      </c>
      <c r="C4989" s="219" t="s">
        <v>8023</v>
      </c>
      <c r="D4989" s="219" t="s">
        <v>8065</v>
      </c>
      <c r="E4989" s="219" t="s">
        <v>7707</v>
      </c>
      <c r="F4989" s="219" t="s">
        <v>6394</v>
      </c>
      <c r="G4989" s="219" t="s">
        <v>7734</v>
      </c>
      <c r="H4989" s="219" t="s">
        <v>5990</v>
      </c>
      <c r="I4989" s="220" t="s">
        <v>8673</v>
      </c>
      <c r="J4989" s="221">
        <v>8100</v>
      </c>
      <c r="K4989" s="221">
        <v>2</v>
      </c>
      <c r="L4989" s="221">
        <v>16200</v>
      </c>
    </row>
    <row r="4990" spans="1:12" s="167" customFormat="1">
      <c r="A4990" s="218" t="str">
        <f t="shared" si="33"/>
        <v>O221025058470일반상품</v>
      </c>
      <c r="B4990" s="219" t="s">
        <v>8308</v>
      </c>
      <c r="C4990" s="219" t="s">
        <v>8023</v>
      </c>
      <c r="D4990" s="219" t="s">
        <v>8065</v>
      </c>
      <c r="E4990" s="219" t="s">
        <v>7707</v>
      </c>
      <c r="F4990" s="219" t="s">
        <v>6394</v>
      </c>
      <c r="G4990" s="219" t="s">
        <v>7734</v>
      </c>
      <c r="H4990" s="219" t="s">
        <v>5990</v>
      </c>
      <c r="I4990" s="220" t="s">
        <v>8619</v>
      </c>
      <c r="J4990" s="221">
        <v>3500</v>
      </c>
      <c r="K4990" s="221">
        <v>1</v>
      </c>
      <c r="L4990" s="221">
        <v>3500</v>
      </c>
    </row>
    <row r="4991" spans="1:12" s="167" customFormat="1">
      <c r="A4991" s="218" t="str">
        <f t="shared" si="33"/>
        <v>O221025058470일반상품</v>
      </c>
      <c r="B4991" s="219" t="s">
        <v>8308</v>
      </c>
      <c r="C4991" s="219" t="s">
        <v>8023</v>
      </c>
      <c r="D4991" s="219" t="s">
        <v>8065</v>
      </c>
      <c r="E4991" s="219" t="s">
        <v>7707</v>
      </c>
      <c r="F4991" s="219" t="s">
        <v>6394</v>
      </c>
      <c r="G4991" s="219" t="s">
        <v>7734</v>
      </c>
      <c r="H4991" s="219" t="s">
        <v>5990</v>
      </c>
      <c r="I4991" s="220" t="s">
        <v>8362</v>
      </c>
      <c r="J4991" s="221">
        <v>1900</v>
      </c>
      <c r="K4991" s="221">
        <v>1</v>
      </c>
      <c r="L4991" s="221">
        <v>1900</v>
      </c>
    </row>
    <row r="4992" spans="1:12" s="167" customFormat="1">
      <c r="A4992" s="218" t="str">
        <f t="shared" si="33"/>
        <v>O221025058469일반상품</v>
      </c>
      <c r="B4992" s="219" t="s">
        <v>8309</v>
      </c>
      <c r="C4992" s="219" t="s">
        <v>8023</v>
      </c>
      <c r="D4992" s="219" t="s">
        <v>8065</v>
      </c>
      <c r="E4992" s="219" t="s">
        <v>7715</v>
      </c>
      <c r="F4992" s="219" t="s">
        <v>7717</v>
      </c>
      <c r="G4992" s="219" t="s">
        <v>6400</v>
      </c>
      <c r="H4992" s="219" t="s">
        <v>5990</v>
      </c>
      <c r="I4992" s="220" t="s">
        <v>8774</v>
      </c>
      <c r="J4992" s="221">
        <v>5070</v>
      </c>
      <c r="K4992" s="221">
        <v>1</v>
      </c>
      <c r="L4992" s="221">
        <v>5070</v>
      </c>
    </row>
    <row r="4993" spans="1:12" s="167" customFormat="1">
      <c r="A4993" s="218" t="str">
        <f t="shared" si="33"/>
        <v>O221025058469일반상품</v>
      </c>
      <c r="B4993" s="219" t="s">
        <v>8309</v>
      </c>
      <c r="C4993" s="219" t="s">
        <v>8023</v>
      </c>
      <c r="D4993" s="219" t="s">
        <v>8065</v>
      </c>
      <c r="E4993" s="219" t="s">
        <v>7715</v>
      </c>
      <c r="F4993" s="219" t="s">
        <v>7717</v>
      </c>
      <c r="G4993" s="219" t="s">
        <v>6400</v>
      </c>
      <c r="H4993" s="219" t="s">
        <v>5990</v>
      </c>
      <c r="I4993" s="220" t="s">
        <v>8575</v>
      </c>
      <c r="J4993" s="221">
        <v>18600</v>
      </c>
      <c r="K4993" s="221">
        <v>1</v>
      </c>
      <c r="L4993" s="221">
        <v>18600</v>
      </c>
    </row>
    <row r="4994" spans="1:12" s="167" customFormat="1">
      <c r="A4994" s="218" t="str">
        <f t="shared" si="33"/>
        <v>O221025058469일반상품</v>
      </c>
      <c r="B4994" s="219" t="s">
        <v>8309</v>
      </c>
      <c r="C4994" s="219" t="s">
        <v>8023</v>
      </c>
      <c r="D4994" s="219" t="s">
        <v>8065</v>
      </c>
      <c r="E4994" s="219" t="s">
        <v>7715</v>
      </c>
      <c r="F4994" s="219" t="s">
        <v>7717</v>
      </c>
      <c r="G4994" s="219" t="s">
        <v>6400</v>
      </c>
      <c r="H4994" s="219" t="s">
        <v>5990</v>
      </c>
      <c r="I4994" s="220" t="s">
        <v>8918</v>
      </c>
      <c r="J4994" s="221">
        <v>26000</v>
      </c>
      <c r="K4994" s="221">
        <v>1</v>
      </c>
      <c r="L4994" s="221">
        <v>26000</v>
      </c>
    </row>
    <row r="4995" spans="1:12" s="167" customFormat="1">
      <c r="A4995" s="218" t="str">
        <f t="shared" si="33"/>
        <v>O221025058469일반상품</v>
      </c>
      <c r="B4995" s="219" t="s">
        <v>8309</v>
      </c>
      <c r="C4995" s="219" t="s">
        <v>8023</v>
      </c>
      <c r="D4995" s="219" t="s">
        <v>8065</v>
      </c>
      <c r="E4995" s="219" t="s">
        <v>7715</v>
      </c>
      <c r="F4995" s="219" t="s">
        <v>7717</v>
      </c>
      <c r="G4995" s="219" t="s">
        <v>6400</v>
      </c>
      <c r="H4995" s="219" t="s">
        <v>5990</v>
      </c>
      <c r="I4995" s="220" t="s">
        <v>8420</v>
      </c>
      <c r="J4995" s="221">
        <v>1270</v>
      </c>
      <c r="K4995" s="221">
        <v>2</v>
      </c>
      <c r="L4995" s="221">
        <v>2540</v>
      </c>
    </row>
    <row r="4996" spans="1:12" s="167" customFormat="1">
      <c r="A4996" s="218" t="str">
        <f t="shared" ref="A4996:A5250" si="34">B4996&amp;H4996</f>
        <v>O221025058469일반상품</v>
      </c>
      <c r="B4996" s="219" t="s">
        <v>8309</v>
      </c>
      <c r="C4996" s="219" t="s">
        <v>8023</v>
      </c>
      <c r="D4996" s="219" t="s">
        <v>8065</v>
      </c>
      <c r="E4996" s="219" t="s">
        <v>7715</v>
      </c>
      <c r="F4996" s="219" t="s">
        <v>7717</v>
      </c>
      <c r="G4996" s="219" t="s">
        <v>6400</v>
      </c>
      <c r="H4996" s="219" t="s">
        <v>5990</v>
      </c>
      <c r="I4996" s="220" t="s">
        <v>8421</v>
      </c>
      <c r="J4996" s="221">
        <v>1270</v>
      </c>
      <c r="K4996" s="221">
        <v>2</v>
      </c>
      <c r="L4996" s="221">
        <v>2540</v>
      </c>
    </row>
    <row r="4997" spans="1:12" s="167" customFormat="1">
      <c r="A4997" s="218" t="str">
        <f t="shared" si="34"/>
        <v>O221025058469일반상품</v>
      </c>
      <c r="B4997" s="219" t="s">
        <v>8309</v>
      </c>
      <c r="C4997" s="219" t="s">
        <v>8023</v>
      </c>
      <c r="D4997" s="219" t="s">
        <v>8065</v>
      </c>
      <c r="E4997" s="219" t="s">
        <v>7715</v>
      </c>
      <c r="F4997" s="219" t="s">
        <v>7717</v>
      </c>
      <c r="G4997" s="219" t="s">
        <v>6400</v>
      </c>
      <c r="H4997" s="219" t="s">
        <v>5990</v>
      </c>
      <c r="I4997" s="220" t="s">
        <v>8422</v>
      </c>
      <c r="J4997" s="221">
        <v>4700</v>
      </c>
      <c r="K4997" s="221">
        <v>1</v>
      </c>
      <c r="L4997" s="221">
        <v>4700</v>
      </c>
    </row>
    <row r="4998" spans="1:12" s="167" customFormat="1">
      <c r="A4998" s="218" t="str">
        <f t="shared" si="34"/>
        <v>O221025058469일반상품</v>
      </c>
      <c r="B4998" s="219" t="s">
        <v>8309</v>
      </c>
      <c r="C4998" s="219" t="s">
        <v>8023</v>
      </c>
      <c r="D4998" s="219" t="s">
        <v>8065</v>
      </c>
      <c r="E4998" s="219" t="s">
        <v>7715</v>
      </c>
      <c r="F4998" s="219" t="s">
        <v>7717</v>
      </c>
      <c r="G4998" s="219" t="s">
        <v>6400</v>
      </c>
      <c r="H4998" s="219" t="s">
        <v>5990</v>
      </c>
      <c r="I4998" s="220" t="s">
        <v>8777</v>
      </c>
      <c r="J4998" s="221">
        <v>5570</v>
      </c>
      <c r="K4998" s="221">
        <v>2</v>
      </c>
      <c r="L4998" s="221">
        <v>11140</v>
      </c>
    </row>
    <row r="4999" spans="1:12" s="167" customFormat="1">
      <c r="A4999" s="218" t="str">
        <f t="shared" si="34"/>
        <v>O221025058469일반상품</v>
      </c>
      <c r="B4999" s="219" t="s">
        <v>8309</v>
      </c>
      <c r="C4999" s="219" t="s">
        <v>8023</v>
      </c>
      <c r="D4999" s="219" t="s">
        <v>8065</v>
      </c>
      <c r="E4999" s="219" t="s">
        <v>7715</v>
      </c>
      <c r="F4999" s="219" t="s">
        <v>7717</v>
      </c>
      <c r="G4999" s="219" t="s">
        <v>6400</v>
      </c>
      <c r="H4999" s="219" t="s">
        <v>5990</v>
      </c>
      <c r="I4999" s="220" t="s">
        <v>8344</v>
      </c>
      <c r="J4999" s="221">
        <v>21000</v>
      </c>
      <c r="K4999" s="221">
        <v>1</v>
      </c>
      <c r="L4999" s="221">
        <v>21000</v>
      </c>
    </row>
    <row r="5000" spans="1:12" s="167" customFormat="1">
      <c r="A5000" s="218" t="str">
        <f t="shared" si="34"/>
        <v>O221025058469일반상품</v>
      </c>
      <c r="B5000" s="219" t="s">
        <v>8309</v>
      </c>
      <c r="C5000" s="219" t="s">
        <v>8023</v>
      </c>
      <c r="D5000" s="219" t="s">
        <v>8065</v>
      </c>
      <c r="E5000" s="219" t="s">
        <v>7715</v>
      </c>
      <c r="F5000" s="219" t="s">
        <v>7717</v>
      </c>
      <c r="G5000" s="219" t="s">
        <v>6400</v>
      </c>
      <c r="H5000" s="219" t="s">
        <v>5990</v>
      </c>
      <c r="I5000" s="220" t="s">
        <v>8606</v>
      </c>
      <c r="J5000" s="221">
        <v>2400</v>
      </c>
      <c r="K5000" s="221">
        <v>1</v>
      </c>
      <c r="L5000" s="221">
        <v>2400</v>
      </c>
    </row>
    <row r="5001" spans="1:12" s="167" customFormat="1">
      <c r="A5001" s="218" t="str">
        <f t="shared" si="34"/>
        <v>O221025058469일반상품</v>
      </c>
      <c r="B5001" s="219" t="s">
        <v>8309</v>
      </c>
      <c r="C5001" s="219" t="s">
        <v>8023</v>
      </c>
      <c r="D5001" s="219" t="s">
        <v>8065</v>
      </c>
      <c r="E5001" s="219" t="s">
        <v>7715</v>
      </c>
      <c r="F5001" s="219" t="s">
        <v>7717</v>
      </c>
      <c r="G5001" s="219" t="s">
        <v>6400</v>
      </c>
      <c r="H5001" s="219" t="s">
        <v>5990</v>
      </c>
      <c r="I5001" s="220" t="s">
        <v>8397</v>
      </c>
      <c r="J5001" s="221">
        <v>10200</v>
      </c>
      <c r="K5001" s="221">
        <v>1</v>
      </c>
      <c r="L5001" s="221">
        <v>10200</v>
      </c>
    </row>
    <row r="5002" spans="1:12" s="167" customFormat="1">
      <c r="A5002" s="218" t="str">
        <f t="shared" si="34"/>
        <v>O221025058469일반상품</v>
      </c>
      <c r="B5002" s="219" t="s">
        <v>8309</v>
      </c>
      <c r="C5002" s="219" t="s">
        <v>8023</v>
      </c>
      <c r="D5002" s="219" t="s">
        <v>8065</v>
      </c>
      <c r="E5002" s="219" t="s">
        <v>7715</v>
      </c>
      <c r="F5002" s="219" t="s">
        <v>7717</v>
      </c>
      <c r="G5002" s="219" t="s">
        <v>6400</v>
      </c>
      <c r="H5002" s="219" t="s">
        <v>5990</v>
      </c>
      <c r="I5002" s="220" t="s">
        <v>8546</v>
      </c>
      <c r="J5002" s="221">
        <v>3000</v>
      </c>
      <c r="K5002" s="221">
        <v>1</v>
      </c>
      <c r="L5002" s="221">
        <v>3000</v>
      </c>
    </row>
    <row r="5003" spans="1:12" s="167" customFormat="1">
      <c r="A5003" s="218" t="str">
        <f t="shared" si="34"/>
        <v>O221025058469일반상품</v>
      </c>
      <c r="B5003" s="219" t="s">
        <v>8309</v>
      </c>
      <c r="C5003" s="219" t="s">
        <v>8023</v>
      </c>
      <c r="D5003" s="219" t="s">
        <v>8065</v>
      </c>
      <c r="E5003" s="219" t="s">
        <v>7715</v>
      </c>
      <c r="F5003" s="219" t="s">
        <v>7717</v>
      </c>
      <c r="G5003" s="219" t="s">
        <v>6400</v>
      </c>
      <c r="H5003" s="219" t="s">
        <v>5990</v>
      </c>
      <c r="I5003" s="220" t="s">
        <v>8547</v>
      </c>
      <c r="J5003" s="221">
        <v>2950</v>
      </c>
      <c r="K5003" s="221">
        <v>1</v>
      </c>
      <c r="L5003" s="221">
        <v>2950</v>
      </c>
    </row>
    <row r="5004" spans="1:12" s="167" customFormat="1">
      <c r="A5004" s="218" t="str">
        <f t="shared" si="34"/>
        <v>O221025058469일반상품</v>
      </c>
      <c r="B5004" s="219" t="s">
        <v>8309</v>
      </c>
      <c r="C5004" s="219" t="s">
        <v>8023</v>
      </c>
      <c r="D5004" s="219" t="s">
        <v>8065</v>
      </c>
      <c r="E5004" s="219" t="s">
        <v>7715</v>
      </c>
      <c r="F5004" s="219" t="s">
        <v>7717</v>
      </c>
      <c r="G5004" s="219" t="s">
        <v>6400</v>
      </c>
      <c r="H5004" s="219" t="s">
        <v>5990</v>
      </c>
      <c r="I5004" s="220" t="s">
        <v>7246</v>
      </c>
      <c r="J5004" s="221">
        <v>5900</v>
      </c>
      <c r="K5004" s="221">
        <v>1</v>
      </c>
      <c r="L5004" s="221">
        <v>5900</v>
      </c>
    </row>
    <row r="5005" spans="1:12" s="167" customFormat="1">
      <c r="A5005" s="218" t="str">
        <f t="shared" si="34"/>
        <v>O221025058469일반상품</v>
      </c>
      <c r="B5005" s="219" t="s">
        <v>8309</v>
      </c>
      <c r="C5005" s="219" t="s">
        <v>8023</v>
      </c>
      <c r="D5005" s="219" t="s">
        <v>8065</v>
      </c>
      <c r="E5005" s="219" t="s">
        <v>7715</v>
      </c>
      <c r="F5005" s="219" t="s">
        <v>7717</v>
      </c>
      <c r="G5005" s="219" t="s">
        <v>6400</v>
      </c>
      <c r="H5005" s="219" t="s">
        <v>5990</v>
      </c>
      <c r="I5005" s="220" t="s">
        <v>7247</v>
      </c>
      <c r="J5005" s="221">
        <v>9770</v>
      </c>
      <c r="K5005" s="221">
        <v>1</v>
      </c>
      <c r="L5005" s="221">
        <v>9770</v>
      </c>
    </row>
    <row r="5006" spans="1:12" s="167" customFormat="1">
      <c r="A5006" s="218" t="str">
        <f t="shared" si="34"/>
        <v>O221025058469일반상품</v>
      </c>
      <c r="B5006" s="219" t="s">
        <v>8309</v>
      </c>
      <c r="C5006" s="219" t="s">
        <v>8023</v>
      </c>
      <c r="D5006" s="219" t="s">
        <v>8065</v>
      </c>
      <c r="E5006" s="219" t="s">
        <v>7715</v>
      </c>
      <c r="F5006" s="219" t="s">
        <v>7717</v>
      </c>
      <c r="G5006" s="219" t="s">
        <v>6400</v>
      </c>
      <c r="H5006" s="219" t="s">
        <v>5990</v>
      </c>
      <c r="I5006" s="220" t="s">
        <v>8812</v>
      </c>
      <c r="J5006" s="221">
        <v>6200</v>
      </c>
      <c r="K5006" s="221">
        <v>2</v>
      </c>
      <c r="L5006" s="221">
        <v>12400</v>
      </c>
    </row>
    <row r="5007" spans="1:12" s="167" customFormat="1">
      <c r="A5007" s="218" t="str">
        <f t="shared" si="34"/>
        <v>O221025058469일반상품</v>
      </c>
      <c r="B5007" s="219" t="s">
        <v>8309</v>
      </c>
      <c r="C5007" s="219" t="s">
        <v>8023</v>
      </c>
      <c r="D5007" s="219" t="s">
        <v>8065</v>
      </c>
      <c r="E5007" s="219" t="s">
        <v>7715</v>
      </c>
      <c r="F5007" s="219" t="s">
        <v>7717</v>
      </c>
      <c r="G5007" s="219" t="s">
        <v>6400</v>
      </c>
      <c r="H5007" s="219" t="s">
        <v>5990</v>
      </c>
      <c r="I5007" s="220" t="s">
        <v>7192</v>
      </c>
      <c r="J5007" s="221">
        <v>6490</v>
      </c>
      <c r="K5007" s="221">
        <v>1</v>
      </c>
      <c r="L5007" s="221">
        <v>6490</v>
      </c>
    </row>
    <row r="5008" spans="1:12" s="167" customFormat="1">
      <c r="A5008" s="218" t="str">
        <f t="shared" si="34"/>
        <v>O221025058469일반상품</v>
      </c>
      <c r="B5008" s="219" t="s">
        <v>8309</v>
      </c>
      <c r="C5008" s="219" t="s">
        <v>8023</v>
      </c>
      <c r="D5008" s="219" t="s">
        <v>8065</v>
      </c>
      <c r="E5008" s="219" t="s">
        <v>7715</v>
      </c>
      <c r="F5008" s="219" t="s">
        <v>7717</v>
      </c>
      <c r="G5008" s="219" t="s">
        <v>6400</v>
      </c>
      <c r="H5008" s="219" t="s">
        <v>5990</v>
      </c>
      <c r="I5008" s="220" t="s">
        <v>8562</v>
      </c>
      <c r="J5008" s="221">
        <v>12480</v>
      </c>
      <c r="K5008" s="221">
        <v>1</v>
      </c>
      <c r="L5008" s="221">
        <v>12480</v>
      </c>
    </row>
    <row r="5009" spans="1:12" s="167" customFormat="1">
      <c r="A5009" s="218" t="str">
        <f t="shared" si="34"/>
        <v>O221025058469일반상품</v>
      </c>
      <c r="B5009" s="219" t="s">
        <v>8309</v>
      </c>
      <c r="C5009" s="219" t="s">
        <v>8023</v>
      </c>
      <c r="D5009" s="219" t="s">
        <v>8065</v>
      </c>
      <c r="E5009" s="219" t="s">
        <v>7715</v>
      </c>
      <c r="F5009" s="219" t="s">
        <v>7717</v>
      </c>
      <c r="G5009" s="219" t="s">
        <v>6400</v>
      </c>
      <c r="H5009" s="219" t="s">
        <v>5990</v>
      </c>
      <c r="I5009" s="220" t="s">
        <v>8484</v>
      </c>
      <c r="J5009" s="221">
        <v>4700</v>
      </c>
      <c r="K5009" s="221">
        <v>1</v>
      </c>
      <c r="L5009" s="221">
        <v>4700</v>
      </c>
    </row>
    <row r="5010" spans="1:12" s="167" customFormat="1">
      <c r="A5010" s="218" t="str">
        <f t="shared" si="34"/>
        <v>O221025058469일반상품</v>
      </c>
      <c r="B5010" s="219" t="s">
        <v>8309</v>
      </c>
      <c r="C5010" s="219" t="s">
        <v>8023</v>
      </c>
      <c r="D5010" s="219" t="s">
        <v>8065</v>
      </c>
      <c r="E5010" s="219" t="s">
        <v>7715</v>
      </c>
      <c r="F5010" s="219" t="s">
        <v>7717</v>
      </c>
      <c r="G5010" s="219" t="s">
        <v>6400</v>
      </c>
      <c r="H5010" s="219" t="s">
        <v>5990</v>
      </c>
      <c r="I5010" s="220" t="s">
        <v>9047</v>
      </c>
      <c r="J5010" s="221">
        <v>10200</v>
      </c>
      <c r="K5010" s="221">
        <v>1</v>
      </c>
      <c r="L5010" s="221">
        <v>10200</v>
      </c>
    </row>
    <row r="5011" spans="1:12" s="167" customFormat="1">
      <c r="A5011" s="218" t="str">
        <f t="shared" si="34"/>
        <v>O221025058469일반상품</v>
      </c>
      <c r="B5011" s="219" t="s">
        <v>8309</v>
      </c>
      <c r="C5011" s="219" t="s">
        <v>8023</v>
      </c>
      <c r="D5011" s="219" t="s">
        <v>8065</v>
      </c>
      <c r="E5011" s="219" t="s">
        <v>7715</v>
      </c>
      <c r="F5011" s="219" t="s">
        <v>7717</v>
      </c>
      <c r="G5011" s="219" t="s">
        <v>6400</v>
      </c>
      <c r="H5011" s="219" t="s">
        <v>5990</v>
      </c>
      <c r="I5011" s="220" t="s">
        <v>8722</v>
      </c>
      <c r="J5011" s="221">
        <v>2600</v>
      </c>
      <c r="K5011" s="221">
        <v>2</v>
      </c>
      <c r="L5011" s="221">
        <v>5200</v>
      </c>
    </row>
    <row r="5012" spans="1:12" s="167" customFormat="1">
      <c r="A5012" s="218" t="str">
        <f t="shared" si="34"/>
        <v>O221025058469일반상품</v>
      </c>
      <c r="B5012" s="219" t="s">
        <v>8309</v>
      </c>
      <c r="C5012" s="219" t="s">
        <v>8023</v>
      </c>
      <c r="D5012" s="219" t="s">
        <v>8065</v>
      </c>
      <c r="E5012" s="219" t="s">
        <v>7715</v>
      </c>
      <c r="F5012" s="219" t="s">
        <v>7717</v>
      </c>
      <c r="G5012" s="219" t="s">
        <v>6400</v>
      </c>
      <c r="H5012" s="219" t="s">
        <v>5990</v>
      </c>
      <c r="I5012" s="220" t="s">
        <v>9048</v>
      </c>
      <c r="J5012" s="221">
        <v>5360</v>
      </c>
      <c r="K5012" s="221">
        <v>1</v>
      </c>
      <c r="L5012" s="221">
        <v>5360</v>
      </c>
    </row>
    <row r="5013" spans="1:12" s="167" customFormat="1">
      <c r="A5013" s="218" t="str">
        <f t="shared" si="34"/>
        <v>O221025058469일반상품</v>
      </c>
      <c r="B5013" s="219" t="s">
        <v>8309</v>
      </c>
      <c r="C5013" s="219" t="s">
        <v>8023</v>
      </c>
      <c r="D5013" s="219" t="s">
        <v>8065</v>
      </c>
      <c r="E5013" s="219" t="s">
        <v>7715</v>
      </c>
      <c r="F5013" s="219" t="s">
        <v>7717</v>
      </c>
      <c r="G5013" s="219" t="s">
        <v>6400</v>
      </c>
      <c r="H5013" s="219" t="s">
        <v>5990</v>
      </c>
      <c r="I5013" s="220" t="s">
        <v>8861</v>
      </c>
      <c r="J5013" s="221">
        <v>2900</v>
      </c>
      <c r="K5013" s="221">
        <v>1</v>
      </c>
      <c r="L5013" s="221">
        <v>2900</v>
      </c>
    </row>
    <row r="5014" spans="1:12" s="167" customFormat="1">
      <c r="A5014" s="218" t="str">
        <f t="shared" si="34"/>
        <v>O221025058469일반상품</v>
      </c>
      <c r="B5014" s="219" t="s">
        <v>8309</v>
      </c>
      <c r="C5014" s="219" t="s">
        <v>8023</v>
      </c>
      <c r="D5014" s="219" t="s">
        <v>8065</v>
      </c>
      <c r="E5014" s="219" t="s">
        <v>7715</v>
      </c>
      <c r="F5014" s="219" t="s">
        <v>7717</v>
      </c>
      <c r="G5014" s="219" t="s">
        <v>6400</v>
      </c>
      <c r="H5014" s="219" t="s">
        <v>5990</v>
      </c>
      <c r="I5014" s="220" t="s">
        <v>8928</v>
      </c>
      <c r="J5014" s="221">
        <v>3600</v>
      </c>
      <c r="K5014" s="221">
        <v>1</v>
      </c>
      <c r="L5014" s="221">
        <v>3600</v>
      </c>
    </row>
    <row r="5015" spans="1:12" s="167" customFormat="1">
      <c r="A5015" s="218" t="str">
        <f t="shared" si="34"/>
        <v>O221025058469일반상품</v>
      </c>
      <c r="B5015" s="219" t="s">
        <v>8309</v>
      </c>
      <c r="C5015" s="219" t="s">
        <v>8023</v>
      </c>
      <c r="D5015" s="219" t="s">
        <v>8065</v>
      </c>
      <c r="E5015" s="219" t="s">
        <v>7715</v>
      </c>
      <c r="F5015" s="219" t="s">
        <v>7717</v>
      </c>
      <c r="G5015" s="219" t="s">
        <v>6400</v>
      </c>
      <c r="H5015" s="219" t="s">
        <v>5990</v>
      </c>
      <c r="I5015" s="220" t="s">
        <v>8389</v>
      </c>
      <c r="J5015" s="221">
        <v>2680</v>
      </c>
      <c r="K5015" s="221">
        <v>2</v>
      </c>
      <c r="L5015" s="221">
        <v>5360</v>
      </c>
    </row>
    <row r="5016" spans="1:12" s="167" customFormat="1">
      <c r="A5016" s="218" t="str">
        <f t="shared" si="34"/>
        <v>O221025058469일반상품</v>
      </c>
      <c r="B5016" s="219" t="s">
        <v>8309</v>
      </c>
      <c r="C5016" s="219" t="s">
        <v>8023</v>
      </c>
      <c r="D5016" s="219" t="s">
        <v>8065</v>
      </c>
      <c r="E5016" s="219" t="s">
        <v>7715</v>
      </c>
      <c r="F5016" s="219" t="s">
        <v>7717</v>
      </c>
      <c r="G5016" s="219" t="s">
        <v>6400</v>
      </c>
      <c r="H5016" s="219" t="s">
        <v>5990</v>
      </c>
      <c r="I5016" s="220" t="s">
        <v>8390</v>
      </c>
      <c r="J5016" s="221">
        <v>5718</v>
      </c>
      <c r="K5016" s="221">
        <v>1</v>
      </c>
      <c r="L5016" s="221">
        <v>5718</v>
      </c>
    </row>
    <row r="5017" spans="1:12" s="167" customFormat="1">
      <c r="A5017" s="218" t="str">
        <f t="shared" si="34"/>
        <v>O221025058469일반상품</v>
      </c>
      <c r="B5017" s="219" t="s">
        <v>8309</v>
      </c>
      <c r="C5017" s="219" t="s">
        <v>8023</v>
      </c>
      <c r="D5017" s="219" t="s">
        <v>8065</v>
      </c>
      <c r="E5017" s="219" t="s">
        <v>7715</v>
      </c>
      <c r="F5017" s="219" t="s">
        <v>7717</v>
      </c>
      <c r="G5017" s="219" t="s">
        <v>6400</v>
      </c>
      <c r="H5017" s="219" t="s">
        <v>5990</v>
      </c>
      <c r="I5017" s="220" t="s">
        <v>7220</v>
      </c>
      <c r="J5017" s="221">
        <v>670</v>
      </c>
      <c r="K5017" s="221">
        <v>1</v>
      </c>
      <c r="L5017" s="221">
        <v>670</v>
      </c>
    </row>
    <row r="5018" spans="1:12" s="167" customFormat="1">
      <c r="A5018" s="218" t="str">
        <f t="shared" si="34"/>
        <v>O221025058469일반상품</v>
      </c>
      <c r="B5018" s="219" t="s">
        <v>8309</v>
      </c>
      <c r="C5018" s="219" t="s">
        <v>8023</v>
      </c>
      <c r="D5018" s="219" t="s">
        <v>8065</v>
      </c>
      <c r="E5018" s="219" t="s">
        <v>7715</v>
      </c>
      <c r="F5018" s="219" t="s">
        <v>7717</v>
      </c>
      <c r="G5018" s="219" t="s">
        <v>6400</v>
      </c>
      <c r="H5018" s="219" t="s">
        <v>5990</v>
      </c>
      <c r="I5018" s="220" t="s">
        <v>8486</v>
      </c>
      <c r="J5018" s="221">
        <v>2100</v>
      </c>
      <c r="K5018" s="221">
        <v>1</v>
      </c>
      <c r="L5018" s="221">
        <v>2100</v>
      </c>
    </row>
    <row r="5019" spans="1:12" s="167" customFormat="1">
      <c r="A5019" s="218" t="str">
        <f t="shared" si="34"/>
        <v>O221025058469일반상품</v>
      </c>
      <c r="B5019" s="219" t="s">
        <v>8309</v>
      </c>
      <c r="C5019" s="219" t="s">
        <v>8023</v>
      </c>
      <c r="D5019" s="219" t="s">
        <v>8065</v>
      </c>
      <c r="E5019" s="219" t="s">
        <v>7715</v>
      </c>
      <c r="F5019" s="219" t="s">
        <v>7717</v>
      </c>
      <c r="G5019" s="219" t="s">
        <v>6400</v>
      </c>
      <c r="H5019" s="219" t="s">
        <v>5990</v>
      </c>
      <c r="I5019" s="220" t="s">
        <v>8440</v>
      </c>
      <c r="J5019" s="221">
        <v>34000</v>
      </c>
      <c r="K5019" s="221">
        <v>1</v>
      </c>
      <c r="L5019" s="221">
        <v>34000</v>
      </c>
    </row>
    <row r="5020" spans="1:12" s="167" customFormat="1">
      <c r="A5020" s="218" t="str">
        <f t="shared" si="34"/>
        <v>O221025058469일반상품</v>
      </c>
      <c r="B5020" s="219" t="s">
        <v>8309</v>
      </c>
      <c r="C5020" s="219" t="s">
        <v>8023</v>
      </c>
      <c r="D5020" s="219" t="s">
        <v>8065</v>
      </c>
      <c r="E5020" s="219" t="s">
        <v>7715</v>
      </c>
      <c r="F5020" s="219" t="s">
        <v>7717</v>
      </c>
      <c r="G5020" s="219" t="s">
        <v>6400</v>
      </c>
      <c r="H5020" s="219" t="s">
        <v>5990</v>
      </c>
      <c r="I5020" s="220" t="s">
        <v>8729</v>
      </c>
      <c r="J5020" s="221">
        <v>1800</v>
      </c>
      <c r="K5020" s="221">
        <v>1</v>
      </c>
      <c r="L5020" s="221">
        <v>1800</v>
      </c>
    </row>
    <row r="5021" spans="1:12" s="167" customFormat="1">
      <c r="A5021" s="218" t="str">
        <f t="shared" si="34"/>
        <v>O221025058469일반상품</v>
      </c>
      <c r="B5021" s="219" t="s">
        <v>8309</v>
      </c>
      <c r="C5021" s="219" t="s">
        <v>8023</v>
      </c>
      <c r="D5021" s="219" t="s">
        <v>8065</v>
      </c>
      <c r="E5021" s="219" t="s">
        <v>7715</v>
      </c>
      <c r="F5021" s="219" t="s">
        <v>7717</v>
      </c>
      <c r="G5021" s="219" t="s">
        <v>6400</v>
      </c>
      <c r="H5021" s="219" t="s">
        <v>5990</v>
      </c>
      <c r="I5021" s="220" t="s">
        <v>8359</v>
      </c>
      <c r="J5021" s="221">
        <v>6100</v>
      </c>
      <c r="K5021" s="221">
        <v>1</v>
      </c>
      <c r="L5021" s="221">
        <v>6100</v>
      </c>
    </row>
    <row r="5022" spans="1:12" s="167" customFormat="1">
      <c r="A5022" s="218" t="str">
        <f t="shared" si="34"/>
        <v>O221025058467일반상품</v>
      </c>
      <c r="B5022" s="219" t="s">
        <v>8310</v>
      </c>
      <c r="C5022" s="219" t="s">
        <v>8023</v>
      </c>
      <c r="D5022" s="219" t="s">
        <v>8065</v>
      </c>
      <c r="E5022" s="219" t="s">
        <v>7707</v>
      </c>
      <c r="F5022" s="219" t="s">
        <v>6394</v>
      </c>
      <c r="G5022" s="219" t="s">
        <v>8048</v>
      </c>
      <c r="H5022" s="219" t="s">
        <v>5990</v>
      </c>
      <c r="I5022" s="220" t="s">
        <v>9019</v>
      </c>
      <c r="J5022" s="221">
        <v>23200</v>
      </c>
      <c r="K5022" s="221">
        <v>1</v>
      </c>
      <c r="L5022" s="221">
        <v>23200</v>
      </c>
    </row>
    <row r="5023" spans="1:12" s="167" customFormat="1">
      <c r="A5023" s="218" t="str">
        <f t="shared" si="34"/>
        <v>O221025058467일반상품</v>
      </c>
      <c r="B5023" s="219" t="s">
        <v>8310</v>
      </c>
      <c r="C5023" s="219" t="s">
        <v>8023</v>
      </c>
      <c r="D5023" s="219" t="s">
        <v>8065</v>
      </c>
      <c r="E5023" s="219" t="s">
        <v>7707</v>
      </c>
      <c r="F5023" s="219" t="s">
        <v>6394</v>
      </c>
      <c r="G5023" s="219" t="s">
        <v>8048</v>
      </c>
      <c r="H5023" s="219" t="s">
        <v>5990</v>
      </c>
      <c r="I5023" s="220" t="s">
        <v>8342</v>
      </c>
      <c r="J5023" s="221">
        <v>600</v>
      </c>
      <c r="K5023" s="221">
        <v>2</v>
      </c>
      <c r="L5023" s="221">
        <v>1200</v>
      </c>
    </row>
    <row r="5024" spans="1:12" s="167" customFormat="1">
      <c r="A5024" s="218" t="str">
        <f t="shared" si="34"/>
        <v>O221025058467일반상품</v>
      </c>
      <c r="B5024" s="219" t="s">
        <v>8310</v>
      </c>
      <c r="C5024" s="219" t="s">
        <v>8023</v>
      </c>
      <c r="D5024" s="219" t="s">
        <v>8065</v>
      </c>
      <c r="E5024" s="219" t="s">
        <v>7707</v>
      </c>
      <c r="F5024" s="219" t="s">
        <v>6394</v>
      </c>
      <c r="G5024" s="219" t="s">
        <v>8048</v>
      </c>
      <c r="H5024" s="219" t="s">
        <v>5990</v>
      </c>
      <c r="I5024" s="220" t="s">
        <v>7930</v>
      </c>
      <c r="J5024" s="221">
        <v>4200</v>
      </c>
      <c r="K5024" s="221">
        <v>3</v>
      </c>
      <c r="L5024" s="221">
        <v>12600</v>
      </c>
    </row>
    <row r="5025" spans="1:12" s="167" customFormat="1">
      <c r="A5025" s="218" t="str">
        <f t="shared" si="34"/>
        <v>O221025058467일반상품</v>
      </c>
      <c r="B5025" s="219" t="s">
        <v>8310</v>
      </c>
      <c r="C5025" s="219" t="s">
        <v>8023</v>
      </c>
      <c r="D5025" s="219" t="s">
        <v>8065</v>
      </c>
      <c r="E5025" s="219" t="s">
        <v>7707</v>
      </c>
      <c r="F5025" s="219" t="s">
        <v>6394</v>
      </c>
      <c r="G5025" s="219" t="s">
        <v>8048</v>
      </c>
      <c r="H5025" s="219" t="s">
        <v>5990</v>
      </c>
      <c r="I5025" s="220" t="s">
        <v>7203</v>
      </c>
      <c r="J5025" s="221">
        <v>5000</v>
      </c>
      <c r="K5025" s="221">
        <v>3</v>
      </c>
      <c r="L5025" s="221">
        <v>15000</v>
      </c>
    </row>
    <row r="5026" spans="1:12" s="167" customFormat="1">
      <c r="A5026" s="218" t="str">
        <f t="shared" si="34"/>
        <v>O221025058467일반상품</v>
      </c>
      <c r="B5026" s="219" t="s">
        <v>8310</v>
      </c>
      <c r="C5026" s="219" t="s">
        <v>8023</v>
      </c>
      <c r="D5026" s="219" t="s">
        <v>8065</v>
      </c>
      <c r="E5026" s="219" t="s">
        <v>7707</v>
      </c>
      <c r="F5026" s="219" t="s">
        <v>6394</v>
      </c>
      <c r="G5026" s="219" t="s">
        <v>8048</v>
      </c>
      <c r="H5026" s="219" t="s">
        <v>5990</v>
      </c>
      <c r="I5026" s="220" t="s">
        <v>7190</v>
      </c>
      <c r="J5026" s="221">
        <v>4430</v>
      </c>
      <c r="K5026" s="221">
        <v>2</v>
      </c>
      <c r="L5026" s="221">
        <v>8860</v>
      </c>
    </row>
    <row r="5027" spans="1:12" s="167" customFormat="1">
      <c r="A5027" s="218" t="str">
        <f t="shared" si="34"/>
        <v>O221025058467일반상품</v>
      </c>
      <c r="B5027" s="219" t="s">
        <v>8310</v>
      </c>
      <c r="C5027" s="219" t="s">
        <v>8023</v>
      </c>
      <c r="D5027" s="219" t="s">
        <v>8065</v>
      </c>
      <c r="E5027" s="219" t="s">
        <v>7707</v>
      </c>
      <c r="F5027" s="219" t="s">
        <v>6394</v>
      </c>
      <c r="G5027" s="219" t="s">
        <v>8048</v>
      </c>
      <c r="H5027" s="219" t="s">
        <v>5990</v>
      </c>
      <c r="I5027" s="220" t="s">
        <v>7292</v>
      </c>
      <c r="J5027" s="221">
        <v>400</v>
      </c>
      <c r="K5027" s="221">
        <v>1</v>
      </c>
      <c r="L5027" s="221">
        <v>400</v>
      </c>
    </row>
    <row r="5028" spans="1:12" s="167" customFormat="1">
      <c r="A5028" s="218" t="str">
        <f t="shared" si="34"/>
        <v>O221025058467일반상품</v>
      </c>
      <c r="B5028" s="219" t="s">
        <v>8310</v>
      </c>
      <c r="C5028" s="219" t="s">
        <v>8023</v>
      </c>
      <c r="D5028" s="219" t="s">
        <v>8065</v>
      </c>
      <c r="E5028" s="219" t="s">
        <v>7707</v>
      </c>
      <c r="F5028" s="219" t="s">
        <v>6394</v>
      </c>
      <c r="G5028" s="219" t="s">
        <v>8048</v>
      </c>
      <c r="H5028" s="219" t="s">
        <v>5990</v>
      </c>
      <c r="I5028" s="220" t="s">
        <v>9049</v>
      </c>
      <c r="J5028" s="221">
        <v>750</v>
      </c>
      <c r="K5028" s="221">
        <v>1</v>
      </c>
      <c r="L5028" s="221">
        <v>750</v>
      </c>
    </row>
    <row r="5029" spans="1:12" s="167" customFormat="1">
      <c r="A5029" s="218" t="str">
        <f t="shared" si="34"/>
        <v>O221025058467일반상품</v>
      </c>
      <c r="B5029" s="219" t="s">
        <v>8310</v>
      </c>
      <c r="C5029" s="219" t="s">
        <v>8023</v>
      </c>
      <c r="D5029" s="219" t="s">
        <v>8065</v>
      </c>
      <c r="E5029" s="219" t="s">
        <v>7707</v>
      </c>
      <c r="F5029" s="219" t="s">
        <v>6394</v>
      </c>
      <c r="G5029" s="219" t="s">
        <v>8048</v>
      </c>
      <c r="H5029" s="219" t="s">
        <v>5990</v>
      </c>
      <c r="I5029" s="220" t="s">
        <v>8596</v>
      </c>
      <c r="J5029" s="221">
        <v>1400</v>
      </c>
      <c r="K5029" s="221">
        <v>1</v>
      </c>
      <c r="L5029" s="221">
        <v>1400</v>
      </c>
    </row>
    <row r="5030" spans="1:12" s="167" customFormat="1">
      <c r="A5030" s="218" t="str">
        <f t="shared" si="34"/>
        <v>O221025058467일반상품</v>
      </c>
      <c r="B5030" s="219" t="s">
        <v>8310</v>
      </c>
      <c r="C5030" s="219" t="s">
        <v>8023</v>
      </c>
      <c r="D5030" s="219" t="s">
        <v>8065</v>
      </c>
      <c r="E5030" s="219" t="s">
        <v>7707</v>
      </c>
      <c r="F5030" s="219" t="s">
        <v>6394</v>
      </c>
      <c r="G5030" s="219" t="s">
        <v>8048</v>
      </c>
      <c r="H5030" s="219" t="s">
        <v>5990</v>
      </c>
      <c r="I5030" s="220" t="s">
        <v>8464</v>
      </c>
      <c r="J5030" s="221">
        <v>1800</v>
      </c>
      <c r="K5030" s="221">
        <v>1</v>
      </c>
      <c r="L5030" s="221">
        <v>1800</v>
      </c>
    </row>
    <row r="5031" spans="1:12" s="167" customFormat="1">
      <c r="A5031" s="218" t="str">
        <f t="shared" si="34"/>
        <v>O221025058467일반상품</v>
      </c>
      <c r="B5031" s="219" t="s">
        <v>8310</v>
      </c>
      <c r="C5031" s="219" t="s">
        <v>8023</v>
      </c>
      <c r="D5031" s="219" t="s">
        <v>8065</v>
      </c>
      <c r="E5031" s="219" t="s">
        <v>7707</v>
      </c>
      <c r="F5031" s="219" t="s">
        <v>6394</v>
      </c>
      <c r="G5031" s="219" t="s">
        <v>8048</v>
      </c>
      <c r="H5031" s="219" t="s">
        <v>5990</v>
      </c>
      <c r="I5031" s="220" t="s">
        <v>8582</v>
      </c>
      <c r="J5031" s="221">
        <v>5240</v>
      </c>
      <c r="K5031" s="221">
        <v>2</v>
      </c>
      <c r="L5031" s="221">
        <v>10480</v>
      </c>
    </row>
    <row r="5032" spans="1:12" s="167" customFormat="1">
      <c r="A5032" s="218" t="str">
        <f t="shared" si="34"/>
        <v>O221025058467일반상품</v>
      </c>
      <c r="B5032" s="219" t="s">
        <v>8310</v>
      </c>
      <c r="C5032" s="219" t="s">
        <v>8023</v>
      </c>
      <c r="D5032" s="219" t="s">
        <v>8065</v>
      </c>
      <c r="E5032" s="219" t="s">
        <v>7707</v>
      </c>
      <c r="F5032" s="219" t="s">
        <v>6394</v>
      </c>
      <c r="G5032" s="219" t="s">
        <v>8048</v>
      </c>
      <c r="H5032" s="219" t="s">
        <v>5990</v>
      </c>
      <c r="I5032" s="220" t="s">
        <v>8592</v>
      </c>
      <c r="J5032" s="221">
        <v>1800</v>
      </c>
      <c r="K5032" s="221">
        <v>1</v>
      </c>
      <c r="L5032" s="221">
        <v>1800</v>
      </c>
    </row>
    <row r="5033" spans="1:12" s="167" customFormat="1">
      <c r="A5033" s="218" t="str">
        <f t="shared" si="34"/>
        <v>O221025058467일반상품</v>
      </c>
      <c r="B5033" s="219" t="s">
        <v>8310</v>
      </c>
      <c r="C5033" s="219" t="s">
        <v>8023</v>
      </c>
      <c r="D5033" s="219" t="s">
        <v>8065</v>
      </c>
      <c r="E5033" s="219" t="s">
        <v>7707</v>
      </c>
      <c r="F5033" s="219" t="s">
        <v>6394</v>
      </c>
      <c r="G5033" s="219" t="s">
        <v>8048</v>
      </c>
      <c r="H5033" s="219" t="s">
        <v>5990</v>
      </c>
      <c r="I5033" s="220" t="s">
        <v>8387</v>
      </c>
      <c r="J5033" s="221">
        <v>4890</v>
      </c>
      <c r="K5033" s="221">
        <v>2</v>
      </c>
      <c r="L5033" s="221">
        <v>9780</v>
      </c>
    </row>
    <row r="5034" spans="1:12" s="167" customFormat="1">
      <c r="A5034" s="218" t="str">
        <f t="shared" si="34"/>
        <v>O221025058467일반상품</v>
      </c>
      <c r="B5034" s="219" t="s">
        <v>8310</v>
      </c>
      <c r="C5034" s="219" t="s">
        <v>8023</v>
      </c>
      <c r="D5034" s="219" t="s">
        <v>8065</v>
      </c>
      <c r="E5034" s="219" t="s">
        <v>7707</v>
      </c>
      <c r="F5034" s="219" t="s">
        <v>6394</v>
      </c>
      <c r="G5034" s="219" t="s">
        <v>8048</v>
      </c>
      <c r="H5034" s="219" t="s">
        <v>5990</v>
      </c>
      <c r="I5034" s="220" t="s">
        <v>8388</v>
      </c>
      <c r="J5034" s="221">
        <v>4500</v>
      </c>
      <c r="K5034" s="221">
        <v>2</v>
      </c>
      <c r="L5034" s="221">
        <v>9000</v>
      </c>
    </row>
    <row r="5035" spans="1:12" s="167" customFormat="1">
      <c r="A5035" s="218" t="str">
        <f t="shared" si="34"/>
        <v>O221025058467일반상품</v>
      </c>
      <c r="B5035" s="219" t="s">
        <v>8310</v>
      </c>
      <c r="C5035" s="219" t="s">
        <v>8023</v>
      </c>
      <c r="D5035" s="219" t="s">
        <v>8065</v>
      </c>
      <c r="E5035" s="219" t="s">
        <v>7707</v>
      </c>
      <c r="F5035" s="219" t="s">
        <v>6394</v>
      </c>
      <c r="G5035" s="219" t="s">
        <v>8048</v>
      </c>
      <c r="H5035" s="219" t="s">
        <v>5990</v>
      </c>
      <c r="I5035" s="220" t="s">
        <v>8976</v>
      </c>
      <c r="J5035" s="221">
        <v>5600</v>
      </c>
      <c r="K5035" s="221">
        <v>1</v>
      </c>
      <c r="L5035" s="221">
        <v>5600</v>
      </c>
    </row>
    <row r="5036" spans="1:12" s="167" customFormat="1">
      <c r="A5036" s="218" t="str">
        <f t="shared" si="34"/>
        <v>O221025058467일반상품</v>
      </c>
      <c r="B5036" s="219" t="s">
        <v>8310</v>
      </c>
      <c r="C5036" s="219" t="s">
        <v>8023</v>
      </c>
      <c r="D5036" s="219" t="s">
        <v>8065</v>
      </c>
      <c r="E5036" s="219" t="s">
        <v>7707</v>
      </c>
      <c r="F5036" s="219" t="s">
        <v>6394</v>
      </c>
      <c r="G5036" s="219" t="s">
        <v>8048</v>
      </c>
      <c r="H5036" s="219" t="s">
        <v>5990</v>
      </c>
      <c r="I5036" s="220" t="s">
        <v>8427</v>
      </c>
      <c r="J5036" s="221">
        <v>4500</v>
      </c>
      <c r="K5036" s="221">
        <v>10</v>
      </c>
      <c r="L5036" s="221">
        <v>45000</v>
      </c>
    </row>
    <row r="5037" spans="1:12" s="167" customFormat="1">
      <c r="A5037" s="218" t="str">
        <f t="shared" si="34"/>
        <v>O221025058467일반상품</v>
      </c>
      <c r="B5037" s="219" t="s">
        <v>8310</v>
      </c>
      <c r="C5037" s="219" t="s">
        <v>8023</v>
      </c>
      <c r="D5037" s="219" t="s">
        <v>8065</v>
      </c>
      <c r="E5037" s="219" t="s">
        <v>7707</v>
      </c>
      <c r="F5037" s="219" t="s">
        <v>6394</v>
      </c>
      <c r="G5037" s="219" t="s">
        <v>8048</v>
      </c>
      <c r="H5037" s="219" t="s">
        <v>5990</v>
      </c>
      <c r="I5037" s="220" t="s">
        <v>9050</v>
      </c>
      <c r="J5037" s="221">
        <v>3980</v>
      </c>
      <c r="K5037" s="221">
        <v>1</v>
      </c>
      <c r="L5037" s="221">
        <v>3980</v>
      </c>
    </row>
    <row r="5038" spans="1:12" s="167" customFormat="1">
      <c r="A5038" s="218" t="str">
        <f t="shared" si="34"/>
        <v>O221025058467일반상품</v>
      </c>
      <c r="B5038" s="219" t="s">
        <v>8310</v>
      </c>
      <c r="C5038" s="219" t="s">
        <v>8023</v>
      </c>
      <c r="D5038" s="219" t="s">
        <v>8065</v>
      </c>
      <c r="E5038" s="219" t="s">
        <v>7707</v>
      </c>
      <c r="F5038" s="219" t="s">
        <v>6394</v>
      </c>
      <c r="G5038" s="219" t="s">
        <v>8048</v>
      </c>
      <c r="H5038" s="219" t="s">
        <v>5990</v>
      </c>
      <c r="I5038" s="220" t="s">
        <v>8428</v>
      </c>
      <c r="J5038" s="221">
        <v>10800</v>
      </c>
      <c r="K5038" s="221">
        <v>3</v>
      </c>
      <c r="L5038" s="221">
        <v>32400</v>
      </c>
    </row>
    <row r="5039" spans="1:12" s="167" customFormat="1">
      <c r="A5039" s="218" t="str">
        <f t="shared" si="34"/>
        <v>O221025058467일반상품</v>
      </c>
      <c r="B5039" s="219" t="s">
        <v>8310</v>
      </c>
      <c r="C5039" s="219" t="s">
        <v>8023</v>
      </c>
      <c r="D5039" s="219" t="s">
        <v>8065</v>
      </c>
      <c r="E5039" s="219" t="s">
        <v>7707</v>
      </c>
      <c r="F5039" s="219" t="s">
        <v>6394</v>
      </c>
      <c r="G5039" s="219" t="s">
        <v>8048</v>
      </c>
      <c r="H5039" s="219" t="s">
        <v>5990</v>
      </c>
      <c r="I5039" s="220" t="s">
        <v>7979</v>
      </c>
      <c r="J5039" s="221">
        <v>6130</v>
      </c>
      <c r="K5039" s="221">
        <v>1</v>
      </c>
      <c r="L5039" s="221">
        <v>6130</v>
      </c>
    </row>
    <row r="5040" spans="1:12" s="167" customFormat="1">
      <c r="A5040" s="218" t="str">
        <f t="shared" si="34"/>
        <v>O221025058467일반상품</v>
      </c>
      <c r="B5040" s="219" t="s">
        <v>8310</v>
      </c>
      <c r="C5040" s="219" t="s">
        <v>8023</v>
      </c>
      <c r="D5040" s="219" t="s">
        <v>8065</v>
      </c>
      <c r="E5040" s="219" t="s">
        <v>7707</v>
      </c>
      <c r="F5040" s="219" t="s">
        <v>6394</v>
      </c>
      <c r="G5040" s="219" t="s">
        <v>8048</v>
      </c>
      <c r="H5040" s="219" t="s">
        <v>5990</v>
      </c>
      <c r="I5040" s="220" t="s">
        <v>7206</v>
      </c>
      <c r="J5040" s="221">
        <v>4500</v>
      </c>
      <c r="K5040" s="221">
        <v>1</v>
      </c>
      <c r="L5040" s="221">
        <v>4500</v>
      </c>
    </row>
    <row r="5041" spans="1:12" s="167" customFormat="1">
      <c r="A5041" s="218" t="str">
        <f t="shared" si="34"/>
        <v>O221025058467일반상품</v>
      </c>
      <c r="B5041" s="219" t="s">
        <v>8310</v>
      </c>
      <c r="C5041" s="219" t="s">
        <v>8023</v>
      </c>
      <c r="D5041" s="219" t="s">
        <v>8065</v>
      </c>
      <c r="E5041" s="219" t="s">
        <v>7707</v>
      </c>
      <c r="F5041" s="219" t="s">
        <v>6394</v>
      </c>
      <c r="G5041" s="219" t="s">
        <v>8048</v>
      </c>
      <c r="H5041" s="219" t="s">
        <v>5990</v>
      </c>
      <c r="I5041" s="220" t="s">
        <v>8069</v>
      </c>
      <c r="J5041" s="221">
        <v>2700</v>
      </c>
      <c r="K5041" s="221">
        <v>1</v>
      </c>
      <c r="L5041" s="221">
        <v>2700</v>
      </c>
    </row>
    <row r="5042" spans="1:12" s="167" customFormat="1">
      <c r="A5042" s="218" t="str">
        <f t="shared" si="34"/>
        <v>O221025058467일반상품</v>
      </c>
      <c r="B5042" s="219" t="s">
        <v>8310</v>
      </c>
      <c r="C5042" s="219" t="s">
        <v>8023</v>
      </c>
      <c r="D5042" s="219" t="s">
        <v>8065</v>
      </c>
      <c r="E5042" s="219" t="s">
        <v>7707</v>
      </c>
      <c r="F5042" s="219" t="s">
        <v>6394</v>
      </c>
      <c r="G5042" s="219" t="s">
        <v>8048</v>
      </c>
      <c r="H5042" s="219" t="s">
        <v>5990</v>
      </c>
      <c r="I5042" s="220" t="s">
        <v>9051</v>
      </c>
      <c r="J5042" s="221">
        <v>6000</v>
      </c>
      <c r="K5042" s="221">
        <v>1</v>
      </c>
      <c r="L5042" s="221">
        <v>6000</v>
      </c>
    </row>
    <row r="5043" spans="1:12" s="167" customFormat="1">
      <c r="A5043" s="218" t="str">
        <f t="shared" si="34"/>
        <v>O221025058467일반상품</v>
      </c>
      <c r="B5043" s="219" t="s">
        <v>8310</v>
      </c>
      <c r="C5043" s="219" t="s">
        <v>8023</v>
      </c>
      <c r="D5043" s="219" t="s">
        <v>8065</v>
      </c>
      <c r="E5043" s="219" t="s">
        <v>7707</v>
      </c>
      <c r="F5043" s="219" t="s">
        <v>6394</v>
      </c>
      <c r="G5043" s="219" t="s">
        <v>8048</v>
      </c>
      <c r="H5043" s="219" t="s">
        <v>5990</v>
      </c>
      <c r="I5043" s="220" t="s">
        <v>9052</v>
      </c>
      <c r="J5043" s="221">
        <v>5000</v>
      </c>
      <c r="K5043" s="221">
        <v>1</v>
      </c>
      <c r="L5043" s="221">
        <v>5000</v>
      </c>
    </row>
    <row r="5044" spans="1:12" s="167" customFormat="1">
      <c r="A5044" s="218" t="str">
        <f t="shared" si="34"/>
        <v>O221025058467일반상품</v>
      </c>
      <c r="B5044" s="219" t="s">
        <v>8310</v>
      </c>
      <c r="C5044" s="219" t="s">
        <v>8023</v>
      </c>
      <c r="D5044" s="219" t="s">
        <v>8065</v>
      </c>
      <c r="E5044" s="219" t="s">
        <v>7707</v>
      </c>
      <c r="F5044" s="219" t="s">
        <v>6394</v>
      </c>
      <c r="G5044" s="219" t="s">
        <v>8048</v>
      </c>
      <c r="H5044" s="219" t="s">
        <v>5990</v>
      </c>
      <c r="I5044" s="220" t="s">
        <v>8950</v>
      </c>
      <c r="J5044" s="221">
        <v>3500</v>
      </c>
      <c r="K5044" s="221">
        <v>5</v>
      </c>
      <c r="L5044" s="221">
        <v>17500</v>
      </c>
    </row>
    <row r="5045" spans="1:12" s="167" customFormat="1">
      <c r="A5045" s="218" t="str">
        <f t="shared" si="34"/>
        <v>O221025058467일반상품</v>
      </c>
      <c r="B5045" s="219" t="s">
        <v>8310</v>
      </c>
      <c r="C5045" s="219" t="s">
        <v>8023</v>
      </c>
      <c r="D5045" s="219" t="s">
        <v>8065</v>
      </c>
      <c r="E5045" s="219" t="s">
        <v>7707</v>
      </c>
      <c r="F5045" s="219" t="s">
        <v>6394</v>
      </c>
      <c r="G5045" s="219" t="s">
        <v>8048</v>
      </c>
      <c r="H5045" s="219" t="s">
        <v>5990</v>
      </c>
      <c r="I5045" s="220" t="s">
        <v>8572</v>
      </c>
      <c r="J5045" s="221">
        <v>3860</v>
      </c>
      <c r="K5045" s="221">
        <v>1</v>
      </c>
      <c r="L5045" s="221">
        <v>3860</v>
      </c>
    </row>
    <row r="5046" spans="1:12" s="167" customFormat="1">
      <c r="A5046" s="218" t="str">
        <f t="shared" si="34"/>
        <v>O221025058467일반상품</v>
      </c>
      <c r="B5046" s="219" t="s">
        <v>8310</v>
      </c>
      <c r="C5046" s="219" t="s">
        <v>8023</v>
      </c>
      <c r="D5046" s="219" t="s">
        <v>8065</v>
      </c>
      <c r="E5046" s="219" t="s">
        <v>7707</v>
      </c>
      <c r="F5046" s="219" t="s">
        <v>6394</v>
      </c>
      <c r="G5046" s="219" t="s">
        <v>8048</v>
      </c>
      <c r="H5046" s="219" t="s">
        <v>5990</v>
      </c>
      <c r="I5046" s="220" t="s">
        <v>8603</v>
      </c>
      <c r="J5046" s="221">
        <v>2400</v>
      </c>
      <c r="K5046" s="221">
        <v>1</v>
      </c>
      <c r="L5046" s="221">
        <v>2400</v>
      </c>
    </row>
    <row r="5047" spans="1:12" s="167" customFormat="1">
      <c r="A5047" s="218" t="str">
        <f t="shared" si="34"/>
        <v>O221025058467일반상품</v>
      </c>
      <c r="B5047" s="219" t="s">
        <v>8310</v>
      </c>
      <c r="C5047" s="219" t="s">
        <v>8023</v>
      </c>
      <c r="D5047" s="219" t="s">
        <v>8065</v>
      </c>
      <c r="E5047" s="219" t="s">
        <v>7707</v>
      </c>
      <c r="F5047" s="219" t="s">
        <v>6394</v>
      </c>
      <c r="G5047" s="219" t="s">
        <v>8048</v>
      </c>
      <c r="H5047" s="219" t="s">
        <v>5990</v>
      </c>
      <c r="I5047" s="220" t="s">
        <v>8380</v>
      </c>
      <c r="J5047" s="221">
        <v>4450</v>
      </c>
      <c r="K5047" s="221">
        <v>2</v>
      </c>
      <c r="L5047" s="221">
        <v>8900</v>
      </c>
    </row>
    <row r="5048" spans="1:12" s="167" customFormat="1">
      <c r="A5048" s="218" t="str">
        <f t="shared" si="34"/>
        <v>O221025058467일반상품</v>
      </c>
      <c r="B5048" s="219" t="s">
        <v>8310</v>
      </c>
      <c r="C5048" s="219" t="s">
        <v>8023</v>
      </c>
      <c r="D5048" s="219" t="s">
        <v>8065</v>
      </c>
      <c r="E5048" s="219" t="s">
        <v>7707</v>
      </c>
      <c r="F5048" s="219" t="s">
        <v>6394</v>
      </c>
      <c r="G5048" s="219" t="s">
        <v>8048</v>
      </c>
      <c r="H5048" s="219" t="s">
        <v>5990</v>
      </c>
      <c r="I5048" s="220" t="s">
        <v>8855</v>
      </c>
      <c r="J5048" s="221">
        <v>29000</v>
      </c>
      <c r="K5048" s="221">
        <v>1</v>
      </c>
      <c r="L5048" s="221">
        <v>29000</v>
      </c>
    </row>
    <row r="5049" spans="1:12" s="167" customFormat="1">
      <c r="A5049" s="218" t="str">
        <f t="shared" si="34"/>
        <v>O221025058467일반상품</v>
      </c>
      <c r="B5049" s="219" t="s">
        <v>8310</v>
      </c>
      <c r="C5049" s="219" t="s">
        <v>8023</v>
      </c>
      <c r="D5049" s="219" t="s">
        <v>8065</v>
      </c>
      <c r="E5049" s="219" t="s">
        <v>7707</v>
      </c>
      <c r="F5049" s="219" t="s">
        <v>6394</v>
      </c>
      <c r="G5049" s="219" t="s">
        <v>8048</v>
      </c>
      <c r="H5049" s="219" t="s">
        <v>5990</v>
      </c>
      <c r="I5049" s="220" t="s">
        <v>9053</v>
      </c>
      <c r="J5049" s="221">
        <v>16018</v>
      </c>
      <c r="K5049" s="221">
        <v>1</v>
      </c>
      <c r="L5049" s="221">
        <v>16018</v>
      </c>
    </row>
    <row r="5050" spans="1:12" s="167" customFormat="1">
      <c r="A5050" s="218" t="str">
        <f t="shared" si="34"/>
        <v>O221025058467일반상품</v>
      </c>
      <c r="B5050" s="219" t="s">
        <v>8310</v>
      </c>
      <c r="C5050" s="219" t="s">
        <v>8023</v>
      </c>
      <c r="D5050" s="219" t="s">
        <v>8065</v>
      </c>
      <c r="E5050" s="219" t="s">
        <v>7707</v>
      </c>
      <c r="F5050" s="219" t="s">
        <v>6394</v>
      </c>
      <c r="G5050" s="219" t="s">
        <v>8048</v>
      </c>
      <c r="H5050" s="219" t="s">
        <v>5990</v>
      </c>
      <c r="I5050" s="220" t="s">
        <v>8657</v>
      </c>
      <c r="J5050" s="221">
        <v>13600</v>
      </c>
      <c r="K5050" s="221">
        <v>1</v>
      </c>
      <c r="L5050" s="221">
        <v>13600</v>
      </c>
    </row>
    <row r="5051" spans="1:12" s="167" customFormat="1">
      <c r="A5051" s="218" t="str">
        <f t="shared" si="34"/>
        <v>O221027058476일반상품</v>
      </c>
      <c r="B5051" s="219" t="s">
        <v>8311</v>
      </c>
      <c r="C5051" s="219" t="s">
        <v>8023</v>
      </c>
      <c r="D5051" s="219" t="s">
        <v>8065</v>
      </c>
      <c r="E5051" s="219" t="s">
        <v>7707</v>
      </c>
      <c r="F5051" s="219" t="s">
        <v>6394</v>
      </c>
      <c r="G5051" s="219" t="s">
        <v>7749</v>
      </c>
      <c r="H5051" s="219" t="s">
        <v>5990</v>
      </c>
      <c r="I5051" s="220" t="s">
        <v>9054</v>
      </c>
      <c r="J5051" s="221">
        <v>3440</v>
      </c>
      <c r="K5051" s="221">
        <v>1</v>
      </c>
      <c r="L5051" s="221">
        <v>3440</v>
      </c>
    </row>
    <row r="5052" spans="1:12" s="167" customFormat="1">
      <c r="A5052" s="218" t="str">
        <f t="shared" si="34"/>
        <v>O221027058476일반상품</v>
      </c>
      <c r="B5052" s="219" t="s">
        <v>8311</v>
      </c>
      <c r="C5052" s="219" t="s">
        <v>8023</v>
      </c>
      <c r="D5052" s="219" t="s">
        <v>8065</v>
      </c>
      <c r="E5052" s="219" t="s">
        <v>7707</v>
      </c>
      <c r="F5052" s="219" t="s">
        <v>6394</v>
      </c>
      <c r="G5052" s="219" t="s">
        <v>7749</v>
      </c>
      <c r="H5052" s="219" t="s">
        <v>5990</v>
      </c>
      <c r="I5052" s="220" t="s">
        <v>7292</v>
      </c>
      <c r="J5052" s="221">
        <v>400</v>
      </c>
      <c r="K5052" s="221">
        <v>1</v>
      </c>
      <c r="L5052" s="221">
        <v>400</v>
      </c>
    </row>
    <row r="5053" spans="1:12" s="167" customFormat="1">
      <c r="A5053" s="218" t="str">
        <f t="shared" si="34"/>
        <v>O221027058476일반상품</v>
      </c>
      <c r="B5053" s="219" t="s">
        <v>8311</v>
      </c>
      <c r="C5053" s="219" t="s">
        <v>8023</v>
      </c>
      <c r="D5053" s="219" t="s">
        <v>8065</v>
      </c>
      <c r="E5053" s="219" t="s">
        <v>7707</v>
      </c>
      <c r="F5053" s="219" t="s">
        <v>6394</v>
      </c>
      <c r="G5053" s="219" t="s">
        <v>7749</v>
      </c>
      <c r="H5053" s="219" t="s">
        <v>5990</v>
      </c>
      <c r="I5053" s="220" t="s">
        <v>8751</v>
      </c>
      <c r="J5053" s="221">
        <v>6100</v>
      </c>
      <c r="K5053" s="221">
        <v>2</v>
      </c>
      <c r="L5053" s="221">
        <v>12200</v>
      </c>
    </row>
    <row r="5054" spans="1:12" s="167" customFormat="1">
      <c r="A5054" s="218" t="str">
        <f t="shared" si="34"/>
        <v>O221027058476일반상품</v>
      </c>
      <c r="B5054" s="219" t="s">
        <v>8311</v>
      </c>
      <c r="C5054" s="219" t="s">
        <v>8023</v>
      </c>
      <c r="D5054" s="219" t="s">
        <v>8065</v>
      </c>
      <c r="E5054" s="219" t="s">
        <v>7707</v>
      </c>
      <c r="F5054" s="219" t="s">
        <v>6394</v>
      </c>
      <c r="G5054" s="219" t="s">
        <v>7749</v>
      </c>
      <c r="H5054" s="219" t="s">
        <v>5990</v>
      </c>
      <c r="I5054" s="220" t="s">
        <v>8378</v>
      </c>
      <c r="J5054" s="221">
        <v>42000</v>
      </c>
      <c r="K5054" s="221">
        <v>2</v>
      </c>
      <c r="L5054" s="221">
        <v>84000</v>
      </c>
    </row>
    <row r="5055" spans="1:12" s="167" customFormat="1">
      <c r="A5055" s="218" t="str">
        <f t="shared" si="34"/>
        <v>O221027058476일반상품</v>
      </c>
      <c r="B5055" s="219" t="s">
        <v>8311</v>
      </c>
      <c r="C5055" s="219" t="s">
        <v>8023</v>
      </c>
      <c r="D5055" s="219" t="s">
        <v>8065</v>
      </c>
      <c r="E5055" s="219" t="s">
        <v>7707</v>
      </c>
      <c r="F5055" s="219" t="s">
        <v>6394</v>
      </c>
      <c r="G5055" s="219" t="s">
        <v>7749</v>
      </c>
      <c r="H5055" s="219" t="s">
        <v>5990</v>
      </c>
      <c r="I5055" s="220" t="s">
        <v>8552</v>
      </c>
      <c r="J5055" s="221">
        <v>14000</v>
      </c>
      <c r="K5055" s="221">
        <v>1</v>
      </c>
      <c r="L5055" s="221">
        <v>14000</v>
      </c>
    </row>
    <row r="5056" spans="1:12" s="167" customFormat="1">
      <c r="A5056" s="218" t="str">
        <f t="shared" si="34"/>
        <v>O221027058475일반상품</v>
      </c>
      <c r="B5056" s="219" t="s">
        <v>8312</v>
      </c>
      <c r="C5056" s="219" t="s">
        <v>8023</v>
      </c>
      <c r="D5056" s="219" t="s">
        <v>8065</v>
      </c>
      <c r="E5056" s="219" t="s">
        <v>7708</v>
      </c>
      <c r="F5056" s="219" t="s">
        <v>6394</v>
      </c>
      <c r="G5056" s="219" t="s">
        <v>7893</v>
      </c>
      <c r="H5056" s="219" t="s">
        <v>5990</v>
      </c>
      <c r="I5056" s="220" t="s">
        <v>9047</v>
      </c>
      <c r="J5056" s="221">
        <v>10200</v>
      </c>
      <c r="K5056" s="221">
        <v>2</v>
      </c>
      <c r="L5056" s="221">
        <v>20400</v>
      </c>
    </row>
    <row r="5057" spans="1:12" s="167" customFormat="1">
      <c r="A5057" s="218" t="str">
        <f t="shared" si="34"/>
        <v>O221027058474일반상품</v>
      </c>
      <c r="B5057" s="219" t="s">
        <v>8313</v>
      </c>
      <c r="C5057" s="219" t="s">
        <v>8023</v>
      </c>
      <c r="D5057" s="219" t="s">
        <v>8065</v>
      </c>
      <c r="E5057" s="219" t="s">
        <v>7706</v>
      </c>
      <c r="F5057" s="219" t="s">
        <v>7717</v>
      </c>
      <c r="G5057" s="219" t="s">
        <v>7725</v>
      </c>
      <c r="H5057" s="219" t="s">
        <v>5990</v>
      </c>
      <c r="I5057" s="220" t="s">
        <v>8774</v>
      </c>
      <c r="J5057" s="221">
        <v>5070</v>
      </c>
      <c r="K5057" s="221">
        <v>1</v>
      </c>
      <c r="L5057" s="221">
        <v>5070</v>
      </c>
    </row>
    <row r="5058" spans="1:12" s="167" customFormat="1">
      <c r="A5058" s="218" t="str">
        <f t="shared" si="34"/>
        <v>O221027058474일반상품</v>
      </c>
      <c r="B5058" s="219" t="s">
        <v>8313</v>
      </c>
      <c r="C5058" s="219" t="s">
        <v>8023</v>
      </c>
      <c r="D5058" s="219" t="s">
        <v>8065</v>
      </c>
      <c r="E5058" s="219" t="s">
        <v>7706</v>
      </c>
      <c r="F5058" s="219" t="s">
        <v>7717</v>
      </c>
      <c r="G5058" s="219" t="s">
        <v>7725</v>
      </c>
      <c r="H5058" s="219" t="s">
        <v>5990</v>
      </c>
      <c r="I5058" s="220" t="s">
        <v>8553</v>
      </c>
      <c r="J5058" s="221">
        <v>2050</v>
      </c>
      <c r="K5058" s="221">
        <v>1</v>
      </c>
      <c r="L5058" s="221">
        <v>2050</v>
      </c>
    </row>
    <row r="5059" spans="1:12" s="167" customFormat="1">
      <c r="A5059" s="218" t="str">
        <f t="shared" si="34"/>
        <v>O221027058474일반상품</v>
      </c>
      <c r="B5059" s="219" t="s">
        <v>8313</v>
      </c>
      <c r="C5059" s="219" t="s">
        <v>8023</v>
      </c>
      <c r="D5059" s="219" t="s">
        <v>8065</v>
      </c>
      <c r="E5059" s="219" t="s">
        <v>7706</v>
      </c>
      <c r="F5059" s="219" t="s">
        <v>7717</v>
      </c>
      <c r="G5059" s="219" t="s">
        <v>7725</v>
      </c>
      <c r="H5059" s="219" t="s">
        <v>5990</v>
      </c>
      <c r="I5059" s="220" t="s">
        <v>8363</v>
      </c>
      <c r="J5059" s="221">
        <v>1100</v>
      </c>
      <c r="K5059" s="221">
        <v>2</v>
      </c>
      <c r="L5059" s="221">
        <v>2200</v>
      </c>
    </row>
    <row r="5060" spans="1:12" s="167" customFormat="1">
      <c r="A5060" s="218" t="str">
        <f t="shared" si="34"/>
        <v>O221027058474일반상품</v>
      </c>
      <c r="B5060" s="219" t="s">
        <v>8313</v>
      </c>
      <c r="C5060" s="219" t="s">
        <v>8023</v>
      </c>
      <c r="D5060" s="219" t="s">
        <v>8065</v>
      </c>
      <c r="E5060" s="219" t="s">
        <v>7706</v>
      </c>
      <c r="F5060" s="219" t="s">
        <v>7717</v>
      </c>
      <c r="G5060" s="219" t="s">
        <v>7725</v>
      </c>
      <c r="H5060" s="219" t="s">
        <v>5990</v>
      </c>
      <c r="I5060" s="220" t="s">
        <v>8712</v>
      </c>
      <c r="J5060" s="221">
        <v>4950</v>
      </c>
      <c r="K5060" s="221">
        <v>1</v>
      </c>
      <c r="L5060" s="221">
        <v>4950</v>
      </c>
    </row>
    <row r="5061" spans="1:12" s="167" customFormat="1">
      <c r="A5061" s="218" t="str">
        <f t="shared" si="34"/>
        <v>O221027058474일반상품</v>
      </c>
      <c r="B5061" s="219" t="s">
        <v>8313</v>
      </c>
      <c r="C5061" s="219" t="s">
        <v>8023</v>
      </c>
      <c r="D5061" s="219" t="s">
        <v>8065</v>
      </c>
      <c r="E5061" s="219" t="s">
        <v>7706</v>
      </c>
      <c r="F5061" s="219" t="s">
        <v>7717</v>
      </c>
      <c r="G5061" s="219" t="s">
        <v>7725</v>
      </c>
      <c r="H5061" s="219" t="s">
        <v>5990</v>
      </c>
      <c r="I5061" s="220" t="s">
        <v>8776</v>
      </c>
      <c r="J5061" s="221">
        <v>5100</v>
      </c>
      <c r="K5061" s="221">
        <v>2</v>
      </c>
      <c r="L5061" s="221">
        <v>10200</v>
      </c>
    </row>
    <row r="5062" spans="1:12" s="167" customFormat="1">
      <c r="A5062" s="218" t="str">
        <f t="shared" si="34"/>
        <v>O221027058474일반상품</v>
      </c>
      <c r="B5062" s="219" t="s">
        <v>8313</v>
      </c>
      <c r="C5062" s="219" t="s">
        <v>8023</v>
      </c>
      <c r="D5062" s="219" t="s">
        <v>8065</v>
      </c>
      <c r="E5062" s="219" t="s">
        <v>7706</v>
      </c>
      <c r="F5062" s="219" t="s">
        <v>7717</v>
      </c>
      <c r="G5062" s="219" t="s">
        <v>7725</v>
      </c>
      <c r="H5062" s="219" t="s">
        <v>5990</v>
      </c>
      <c r="I5062" s="220" t="s">
        <v>8384</v>
      </c>
      <c r="J5062" s="221">
        <v>3640</v>
      </c>
      <c r="K5062" s="221">
        <v>2</v>
      </c>
      <c r="L5062" s="221">
        <v>7280</v>
      </c>
    </row>
    <row r="5063" spans="1:12" s="167" customFormat="1">
      <c r="A5063" s="218" t="str">
        <f t="shared" si="34"/>
        <v>O221027058474일반상품</v>
      </c>
      <c r="B5063" s="219" t="s">
        <v>8313</v>
      </c>
      <c r="C5063" s="219" t="s">
        <v>8023</v>
      </c>
      <c r="D5063" s="219" t="s">
        <v>8065</v>
      </c>
      <c r="E5063" s="219" t="s">
        <v>7706</v>
      </c>
      <c r="F5063" s="219" t="s">
        <v>7717</v>
      </c>
      <c r="G5063" s="219" t="s">
        <v>7725</v>
      </c>
      <c r="H5063" s="219" t="s">
        <v>5990</v>
      </c>
      <c r="I5063" s="220" t="s">
        <v>8972</v>
      </c>
      <c r="J5063" s="221">
        <v>22100</v>
      </c>
      <c r="K5063" s="221">
        <v>1</v>
      </c>
      <c r="L5063" s="221">
        <v>22100</v>
      </c>
    </row>
    <row r="5064" spans="1:12" s="167" customFormat="1">
      <c r="A5064" s="218" t="str">
        <f t="shared" si="34"/>
        <v>O221027058474일반상품</v>
      </c>
      <c r="B5064" s="219" t="s">
        <v>8313</v>
      </c>
      <c r="C5064" s="219" t="s">
        <v>8023</v>
      </c>
      <c r="D5064" s="219" t="s">
        <v>8065</v>
      </c>
      <c r="E5064" s="219" t="s">
        <v>7706</v>
      </c>
      <c r="F5064" s="219" t="s">
        <v>7717</v>
      </c>
      <c r="G5064" s="219" t="s">
        <v>7725</v>
      </c>
      <c r="H5064" s="219" t="s">
        <v>5990</v>
      </c>
      <c r="I5064" s="220" t="s">
        <v>8397</v>
      </c>
      <c r="J5064" s="221">
        <v>10200</v>
      </c>
      <c r="K5064" s="221">
        <v>1</v>
      </c>
      <c r="L5064" s="221">
        <v>10200</v>
      </c>
    </row>
    <row r="5065" spans="1:12" s="167" customFormat="1">
      <c r="A5065" s="218" t="str">
        <f t="shared" si="34"/>
        <v>O221027058474일반상품</v>
      </c>
      <c r="B5065" s="219" t="s">
        <v>8313</v>
      </c>
      <c r="C5065" s="219" t="s">
        <v>8023</v>
      </c>
      <c r="D5065" s="219" t="s">
        <v>8065</v>
      </c>
      <c r="E5065" s="219" t="s">
        <v>7706</v>
      </c>
      <c r="F5065" s="219" t="s">
        <v>7717</v>
      </c>
      <c r="G5065" s="219" t="s">
        <v>7725</v>
      </c>
      <c r="H5065" s="219" t="s">
        <v>5990</v>
      </c>
      <c r="I5065" s="220" t="s">
        <v>7271</v>
      </c>
      <c r="J5065" s="221">
        <v>3900</v>
      </c>
      <c r="K5065" s="221">
        <v>1</v>
      </c>
      <c r="L5065" s="221">
        <v>3900</v>
      </c>
    </row>
    <row r="5066" spans="1:12" s="167" customFormat="1">
      <c r="A5066" s="218" t="str">
        <f t="shared" si="34"/>
        <v>O221027058474일반상품</v>
      </c>
      <c r="B5066" s="219" t="s">
        <v>8313</v>
      </c>
      <c r="C5066" s="219" t="s">
        <v>8023</v>
      </c>
      <c r="D5066" s="219" t="s">
        <v>8065</v>
      </c>
      <c r="E5066" s="219" t="s">
        <v>7706</v>
      </c>
      <c r="F5066" s="219" t="s">
        <v>7717</v>
      </c>
      <c r="G5066" s="219" t="s">
        <v>7725</v>
      </c>
      <c r="H5066" s="219" t="s">
        <v>5990</v>
      </c>
      <c r="I5066" s="220" t="s">
        <v>8686</v>
      </c>
      <c r="J5066" s="221">
        <v>11400</v>
      </c>
      <c r="K5066" s="221">
        <v>1</v>
      </c>
      <c r="L5066" s="221">
        <v>11400</v>
      </c>
    </row>
    <row r="5067" spans="1:12" s="167" customFormat="1">
      <c r="A5067" s="218" t="str">
        <f t="shared" si="34"/>
        <v>O221027058474일반상품</v>
      </c>
      <c r="B5067" s="219" t="s">
        <v>8313</v>
      </c>
      <c r="C5067" s="219" t="s">
        <v>8023</v>
      </c>
      <c r="D5067" s="219" t="s">
        <v>8065</v>
      </c>
      <c r="E5067" s="219" t="s">
        <v>7706</v>
      </c>
      <c r="F5067" s="219" t="s">
        <v>7717</v>
      </c>
      <c r="G5067" s="219" t="s">
        <v>7725</v>
      </c>
      <c r="H5067" s="219" t="s">
        <v>5990</v>
      </c>
      <c r="I5067" s="220" t="s">
        <v>8450</v>
      </c>
      <c r="J5067" s="221">
        <v>1400</v>
      </c>
      <c r="K5067" s="221">
        <v>1</v>
      </c>
      <c r="L5067" s="221">
        <v>1400</v>
      </c>
    </row>
    <row r="5068" spans="1:12" s="167" customFormat="1">
      <c r="A5068" s="218" t="str">
        <f t="shared" si="34"/>
        <v>O221027058474일반상품</v>
      </c>
      <c r="B5068" s="219" t="s">
        <v>8313</v>
      </c>
      <c r="C5068" s="219" t="s">
        <v>8023</v>
      </c>
      <c r="D5068" s="219" t="s">
        <v>8065</v>
      </c>
      <c r="E5068" s="219" t="s">
        <v>7706</v>
      </c>
      <c r="F5068" s="219" t="s">
        <v>7717</v>
      </c>
      <c r="G5068" s="219" t="s">
        <v>7725</v>
      </c>
      <c r="H5068" s="219" t="s">
        <v>5990</v>
      </c>
      <c r="I5068" s="220" t="s">
        <v>7201</v>
      </c>
      <c r="J5068" s="221">
        <v>12480</v>
      </c>
      <c r="K5068" s="221">
        <v>1</v>
      </c>
      <c r="L5068" s="221">
        <v>12480</v>
      </c>
    </row>
    <row r="5069" spans="1:12" s="167" customFormat="1">
      <c r="A5069" s="218" t="str">
        <f t="shared" si="34"/>
        <v>O221027058474일반상품</v>
      </c>
      <c r="B5069" s="219" t="s">
        <v>8313</v>
      </c>
      <c r="C5069" s="219" t="s">
        <v>8023</v>
      </c>
      <c r="D5069" s="219" t="s">
        <v>8065</v>
      </c>
      <c r="E5069" s="219" t="s">
        <v>7706</v>
      </c>
      <c r="F5069" s="219" t="s">
        <v>7717</v>
      </c>
      <c r="G5069" s="219" t="s">
        <v>7725</v>
      </c>
      <c r="H5069" s="219" t="s">
        <v>5990</v>
      </c>
      <c r="I5069" s="220" t="s">
        <v>8507</v>
      </c>
      <c r="J5069" s="221">
        <v>2800</v>
      </c>
      <c r="K5069" s="221">
        <v>1</v>
      </c>
      <c r="L5069" s="221">
        <v>2800</v>
      </c>
    </row>
    <row r="5070" spans="1:12" s="167" customFormat="1">
      <c r="A5070" s="218" t="str">
        <f t="shared" si="34"/>
        <v>O221027058474일반상품</v>
      </c>
      <c r="B5070" s="219" t="s">
        <v>8313</v>
      </c>
      <c r="C5070" s="219" t="s">
        <v>8023</v>
      </c>
      <c r="D5070" s="219" t="s">
        <v>8065</v>
      </c>
      <c r="E5070" s="219" t="s">
        <v>7706</v>
      </c>
      <c r="F5070" s="219" t="s">
        <v>7717</v>
      </c>
      <c r="G5070" s="219" t="s">
        <v>7725</v>
      </c>
      <c r="H5070" s="219" t="s">
        <v>5990</v>
      </c>
      <c r="I5070" s="220" t="s">
        <v>8565</v>
      </c>
      <c r="J5070" s="221">
        <v>16500</v>
      </c>
      <c r="K5070" s="221">
        <v>1</v>
      </c>
      <c r="L5070" s="221">
        <v>16500</v>
      </c>
    </row>
    <row r="5071" spans="1:12" s="167" customFormat="1">
      <c r="A5071" s="218" t="str">
        <f t="shared" si="34"/>
        <v>O221027058474일반상품</v>
      </c>
      <c r="B5071" s="219" t="s">
        <v>8313</v>
      </c>
      <c r="C5071" s="219" t="s">
        <v>8023</v>
      </c>
      <c r="D5071" s="219" t="s">
        <v>8065</v>
      </c>
      <c r="E5071" s="219" t="s">
        <v>7706</v>
      </c>
      <c r="F5071" s="219" t="s">
        <v>7717</v>
      </c>
      <c r="G5071" s="219" t="s">
        <v>7725</v>
      </c>
      <c r="H5071" s="219" t="s">
        <v>5990</v>
      </c>
      <c r="I5071" s="220" t="s">
        <v>9055</v>
      </c>
      <c r="J5071" s="221">
        <v>13700</v>
      </c>
      <c r="K5071" s="221">
        <v>2</v>
      </c>
      <c r="L5071" s="221">
        <v>27400</v>
      </c>
    </row>
    <row r="5072" spans="1:12" s="167" customFormat="1">
      <c r="A5072" s="218" t="str">
        <f t="shared" si="34"/>
        <v>O221027058474일반상품</v>
      </c>
      <c r="B5072" s="219" t="s">
        <v>8313</v>
      </c>
      <c r="C5072" s="219" t="s">
        <v>8023</v>
      </c>
      <c r="D5072" s="219" t="s">
        <v>8065</v>
      </c>
      <c r="E5072" s="219" t="s">
        <v>7706</v>
      </c>
      <c r="F5072" s="219" t="s">
        <v>7717</v>
      </c>
      <c r="G5072" s="219" t="s">
        <v>7725</v>
      </c>
      <c r="H5072" s="219" t="s">
        <v>5990</v>
      </c>
      <c r="I5072" s="220" t="s">
        <v>8454</v>
      </c>
      <c r="J5072" s="221">
        <v>28700</v>
      </c>
      <c r="K5072" s="221">
        <v>3</v>
      </c>
      <c r="L5072" s="221">
        <v>86100</v>
      </c>
    </row>
    <row r="5073" spans="1:12" s="167" customFormat="1">
      <c r="A5073" s="218" t="str">
        <f t="shared" si="34"/>
        <v>O221027058474일반상품</v>
      </c>
      <c r="B5073" s="219" t="s">
        <v>8313</v>
      </c>
      <c r="C5073" s="219" t="s">
        <v>8023</v>
      </c>
      <c r="D5073" s="219" t="s">
        <v>8065</v>
      </c>
      <c r="E5073" s="219" t="s">
        <v>7706</v>
      </c>
      <c r="F5073" s="219" t="s">
        <v>7717</v>
      </c>
      <c r="G5073" s="219" t="s">
        <v>7725</v>
      </c>
      <c r="H5073" s="219" t="s">
        <v>5990</v>
      </c>
      <c r="I5073" s="220" t="s">
        <v>7194</v>
      </c>
      <c r="J5073" s="221">
        <v>2810</v>
      </c>
      <c r="K5073" s="221">
        <v>1</v>
      </c>
      <c r="L5073" s="221">
        <v>2810</v>
      </c>
    </row>
    <row r="5074" spans="1:12" s="167" customFormat="1">
      <c r="A5074" s="218" t="str">
        <f t="shared" si="34"/>
        <v>O221027058474일반상품</v>
      </c>
      <c r="B5074" s="219" t="s">
        <v>8313</v>
      </c>
      <c r="C5074" s="219" t="s">
        <v>8023</v>
      </c>
      <c r="D5074" s="219" t="s">
        <v>8065</v>
      </c>
      <c r="E5074" s="219" t="s">
        <v>7706</v>
      </c>
      <c r="F5074" s="219" t="s">
        <v>7717</v>
      </c>
      <c r="G5074" s="219" t="s">
        <v>7725</v>
      </c>
      <c r="H5074" s="219" t="s">
        <v>5990</v>
      </c>
      <c r="I5074" s="220" t="s">
        <v>8782</v>
      </c>
      <c r="J5074" s="221">
        <v>3600</v>
      </c>
      <c r="K5074" s="221">
        <v>1</v>
      </c>
      <c r="L5074" s="221">
        <v>3600</v>
      </c>
    </row>
    <row r="5075" spans="1:12" s="167" customFormat="1">
      <c r="A5075" s="218" t="str">
        <f t="shared" si="34"/>
        <v>O221027058474일반상품</v>
      </c>
      <c r="B5075" s="219" t="s">
        <v>8313</v>
      </c>
      <c r="C5075" s="219" t="s">
        <v>8023</v>
      </c>
      <c r="D5075" s="219" t="s">
        <v>8065</v>
      </c>
      <c r="E5075" s="219" t="s">
        <v>7706</v>
      </c>
      <c r="F5075" s="219" t="s">
        <v>7717</v>
      </c>
      <c r="G5075" s="219" t="s">
        <v>7725</v>
      </c>
      <c r="H5075" s="219" t="s">
        <v>5990</v>
      </c>
      <c r="I5075" s="220" t="s">
        <v>8405</v>
      </c>
      <c r="J5075" s="221">
        <v>11200</v>
      </c>
      <c r="K5075" s="221">
        <v>1</v>
      </c>
      <c r="L5075" s="221">
        <v>11200</v>
      </c>
    </row>
    <row r="5076" spans="1:12" s="167" customFormat="1">
      <c r="A5076" s="218" t="str">
        <f t="shared" si="34"/>
        <v>O221027058474일반상품</v>
      </c>
      <c r="B5076" s="219" t="s">
        <v>8313</v>
      </c>
      <c r="C5076" s="219" t="s">
        <v>8023</v>
      </c>
      <c r="D5076" s="219" t="s">
        <v>8065</v>
      </c>
      <c r="E5076" s="219" t="s">
        <v>7706</v>
      </c>
      <c r="F5076" s="219" t="s">
        <v>7717</v>
      </c>
      <c r="G5076" s="219" t="s">
        <v>7725</v>
      </c>
      <c r="H5076" s="219" t="s">
        <v>5990</v>
      </c>
      <c r="I5076" s="220" t="s">
        <v>8513</v>
      </c>
      <c r="J5076" s="221">
        <v>1030</v>
      </c>
      <c r="K5076" s="221">
        <v>1</v>
      </c>
      <c r="L5076" s="221">
        <v>1030</v>
      </c>
    </row>
    <row r="5077" spans="1:12" s="167" customFormat="1">
      <c r="A5077" s="218" t="str">
        <f t="shared" si="34"/>
        <v>O221027058474일반상품</v>
      </c>
      <c r="B5077" s="219" t="s">
        <v>8313</v>
      </c>
      <c r="C5077" s="219" t="s">
        <v>8023</v>
      </c>
      <c r="D5077" s="219" t="s">
        <v>8065</v>
      </c>
      <c r="E5077" s="219" t="s">
        <v>7706</v>
      </c>
      <c r="F5077" s="219" t="s">
        <v>7717</v>
      </c>
      <c r="G5077" s="219" t="s">
        <v>7725</v>
      </c>
      <c r="H5077" s="219" t="s">
        <v>5990</v>
      </c>
      <c r="I5077" s="220" t="s">
        <v>8380</v>
      </c>
      <c r="J5077" s="221">
        <v>4450</v>
      </c>
      <c r="K5077" s="221">
        <v>2</v>
      </c>
      <c r="L5077" s="221">
        <v>8900</v>
      </c>
    </row>
    <row r="5078" spans="1:12" s="167" customFormat="1">
      <c r="A5078" s="218" t="str">
        <f t="shared" si="34"/>
        <v>O221027058474일반상품</v>
      </c>
      <c r="B5078" s="219" t="s">
        <v>8313</v>
      </c>
      <c r="C5078" s="219" t="s">
        <v>8023</v>
      </c>
      <c r="D5078" s="219" t="s">
        <v>8065</v>
      </c>
      <c r="E5078" s="219" t="s">
        <v>7706</v>
      </c>
      <c r="F5078" s="219" t="s">
        <v>7717</v>
      </c>
      <c r="G5078" s="219" t="s">
        <v>7725</v>
      </c>
      <c r="H5078" s="219" t="s">
        <v>5990</v>
      </c>
      <c r="I5078" s="220" t="s">
        <v>8922</v>
      </c>
      <c r="J5078" s="221">
        <v>5420</v>
      </c>
      <c r="K5078" s="221">
        <v>2</v>
      </c>
      <c r="L5078" s="221">
        <v>10840</v>
      </c>
    </row>
    <row r="5079" spans="1:12" s="167" customFormat="1">
      <c r="A5079" s="218" t="str">
        <f t="shared" si="34"/>
        <v>O221027058474일반상품</v>
      </c>
      <c r="B5079" s="219" t="s">
        <v>8313</v>
      </c>
      <c r="C5079" s="219" t="s">
        <v>8023</v>
      </c>
      <c r="D5079" s="219" t="s">
        <v>8065</v>
      </c>
      <c r="E5079" s="219" t="s">
        <v>7706</v>
      </c>
      <c r="F5079" s="219" t="s">
        <v>7717</v>
      </c>
      <c r="G5079" s="219" t="s">
        <v>7725</v>
      </c>
      <c r="H5079" s="219" t="s">
        <v>5990</v>
      </c>
      <c r="I5079" s="220" t="s">
        <v>7216</v>
      </c>
      <c r="J5079" s="221">
        <v>3930</v>
      </c>
      <c r="K5079" s="221">
        <v>1</v>
      </c>
      <c r="L5079" s="221">
        <v>3930</v>
      </c>
    </row>
    <row r="5080" spans="1:12" s="167" customFormat="1">
      <c r="A5080" s="218" t="str">
        <f t="shared" si="34"/>
        <v>O221027058474일반상품</v>
      </c>
      <c r="B5080" s="219" t="s">
        <v>8313</v>
      </c>
      <c r="C5080" s="219" t="s">
        <v>8023</v>
      </c>
      <c r="D5080" s="219" t="s">
        <v>8065</v>
      </c>
      <c r="E5080" s="219" t="s">
        <v>7706</v>
      </c>
      <c r="F5080" s="219" t="s">
        <v>7717</v>
      </c>
      <c r="G5080" s="219" t="s">
        <v>7725</v>
      </c>
      <c r="H5080" s="219" t="s">
        <v>5990</v>
      </c>
      <c r="I5080" s="220" t="s">
        <v>8393</v>
      </c>
      <c r="J5080" s="221">
        <v>5900</v>
      </c>
      <c r="K5080" s="221">
        <v>1</v>
      </c>
      <c r="L5080" s="221">
        <v>5900</v>
      </c>
    </row>
    <row r="5081" spans="1:12" s="167" customFormat="1">
      <c r="A5081" s="218" t="str">
        <f t="shared" si="34"/>
        <v>O221027058474일반상품</v>
      </c>
      <c r="B5081" s="219" t="s">
        <v>8313</v>
      </c>
      <c r="C5081" s="219" t="s">
        <v>8023</v>
      </c>
      <c r="D5081" s="219" t="s">
        <v>8065</v>
      </c>
      <c r="E5081" s="219" t="s">
        <v>7706</v>
      </c>
      <c r="F5081" s="219" t="s">
        <v>7717</v>
      </c>
      <c r="G5081" s="219" t="s">
        <v>7725</v>
      </c>
      <c r="H5081" s="219" t="s">
        <v>5990</v>
      </c>
      <c r="I5081" s="220" t="s">
        <v>8079</v>
      </c>
      <c r="J5081" s="221">
        <v>1760</v>
      </c>
      <c r="K5081" s="221">
        <v>1</v>
      </c>
      <c r="L5081" s="221">
        <v>1760</v>
      </c>
    </row>
    <row r="5082" spans="1:12" s="167" customFormat="1">
      <c r="A5082" s="218" t="str">
        <f t="shared" si="34"/>
        <v>O221027058474일반상품</v>
      </c>
      <c r="B5082" s="219" t="s">
        <v>8313</v>
      </c>
      <c r="C5082" s="219" t="s">
        <v>8023</v>
      </c>
      <c r="D5082" s="219" t="s">
        <v>8065</v>
      </c>
      <c r="E5082" s="219" t="s">
        <v>7706</v>
      </c>
      <c r="F5082" s="219" t="s">
        <v>7717</v>
      </c>
      <c r="G5082" s="219" t="s">
        <v>7725</v>
      </c>
      <c r="H5082" s="219" t="s">
        <v>5990</v>
      </c>
      <c r="I5082" s="220" t="s">
        <v>8704</v>
      </c>
      <c r="J5082" s="221">
        <v>6950</v>
      </c>
      <c r="K5082" s="221">
        <v>1</v>
      </c>
      <c r="L5082" s="221">
        <v>6950</v>
      </c>
    </row>
    <row r="5083" spans="1:12" s="167" customFormat="1">
      <c r="A5083" s="218" t="str">
        <f t="shared" si="34"/>
        <v>O221027058474일반상품</v>
      </c>
      <c r="B5083" s="219" t="s">
        <v>8313</v>
      </c>
      <c r="C5083" s="219" t="s">
        <v>8023</v>
      </c>
      <c r="D5083" s="219" t="s">
        <v>8065</v>
      </c>
      <c r="E5083" s="219" t="s">
        <v>7706</v>
      </c>
      <c r="F5083" s="219" t="s">
        <v>7717</v>
      </c>
      <c r="G5083" s="219" t="s">
        <v>7725</v>
      </c>
      <c r="H5083" s="219" t="s">
        <v>5990</v>
      </c>
      <c r="I5083" s="220" t="s">
        <v>8409</v>
      </c>
      <c r="J5083" s="221">
        <v>6630</v>
      </c>
      <c r="K5083" s="221">
        <v>1</v>
      </c>
      <c r="L5083" s="221">
        <v>6630</v>
      </c>
    </row>
    <row r="5084" spans="1:12" s="167" customFormat="1">
      <c r="A5084" s="218" t="str">
        <f t="shared" si="34"/>
        <v>O221027058474일반상품</v>
      </c>
      <c r="B5084" s="219" t="s">
        <v>8313</v>
      </c>
      <c r="C5084" s="219" t="s">
        <v>8023</v>
      </c>
      <c r="D5084" s="219" t="s">
        <v>8065</v>
      </c>
      <c r="E5084" s="219" t="s">
        <v>7706</v>
      </c>
      <c r="F5084" s="219" t="s">
        <v>7717</v>
      </c>
      <c r="G5084" s="219" t="s">
        <v>7725</v>
      </c>
      <c r="H5084" s="219" t="s">
        <v>5990</v>
      </c>
      <c r="I5084" s="220" t="s">
        <v>7202</v>
      </c>
      <c r="J5084" s="221">
        <v>5200</v>
      </c>
      <c r="K5084" s="221">
        <v>2</v>
      </c>
      <c r="L5084" s="221">
        <v>10400</v>
      </c>
    </row>
    <row r="5085" spans="1:12" s="167" customFormat="1">
      <c r="A5085" s="218" t="str">
        <f t="shared" si="34"/>
        <v>O221022058461도서</v>
      </c>
      <c r="B5085" s="219" t="s">
        <v>8142</v>
      </c>
      <c r="C5085" s="219" t="s">
        <v>8023</v>
      </c>
      <c r="D5085" s="219" t="s">
        <v>8065</v>
      </c>
      <c r="E5085" s="219" t="s">
        <v>7708</v>
      </c>
      <c r="F5085" s="219" t="s">
        <v>6394</v>
      </c>
      <c r="G5085" s="219" t="s">
        <v>7731</v>
      </c>
      <c r="H5085" s="219" t="s">
        <v>15</v>
      </c>
      <c r="I5085" s="220" t="s">
        <v>9058</v>
      </c>
      <c r="J5085" s="221">
        <v>113400</v>
      </c>
      <c r="K5085" s="221">
        <v>1</v>
      </c>
      <c r="L5085" s="221">
        <v>113400</v>
      </c>
    </row>
    <row r="5086" spans="1:12" s="167" customFormat="1">
      <c r="A5086" s="218" t="str">
        <f t="shared" si="34"/>
        <v>O221022058461도서</v>
      </c>
      <c r="B5086" s="219" t="s">
        <v>8142</v>
      </c>
      <c r="C5086" s="219" t="s">
        <v>8023</v>
      </c>
      <c r="D5086" s="219" t="s">
        <v>8065</v>
      </c>
      <c r="E5086" s="219" t="s">
        <v>7708</v>
      </c>
      <c r="F5086" s="219" t="s">
        <v>6394</v>
      </c>
      <c r="G5086" s="219" t="s">
        <v>7731</v>
      </c>
      <c r="H5086" s="219" t="s">
        <v>15</v>
      </c>
      <c r="I5086" s="220" t="s">
        <v>9059</v>
      </c>
      <c r="J5086" s="221">
        <v>114750</v>
      </c>
      <c r="K5086" s="221">
        <v>1</v>
      </c>
      <c r="L5086" s="221">
        <v>114750</v>
      </c>
    </row>
    <row r="5087" spans="1:12" s="167" customFormat="1">
      <c r="A5087" s="218" t="str">
        <f t="shared" si="34"/>
        <v>O221021058460도서</v>
      </c>
      <c r="B5087" s="219" t="s">
        <v>8143</v>
      </c>
      <c r="C5087" s="219" t="s">
        <v>8023</v>
      </c>
      <c r="D5087" s="219" t="s">
        <v>8065</v>
      </c>
      <c r="E5087" s="219" t="s">
        <v>7708</v>
      </c>
      <c r="F5087" s="219" t="s">
        <v>6394</v>
      </c>
      <c r="G5087" s="219" t="s">
        <v>7856</v>
      </c>
      <c r="H5087" s="219" t="s">
        <v>15</v>
      </c>
      <c r="I5087" s="220" t="s">
        <v>9060</v>
      </c>
      <c r="J5087" s="221">
        <v>10800</v>
      </c>
      <c r="K5087" s="221">
        <v>1</v>
      </c>
      <c r="L5087" s="221">
        <v>10800</v>
      </c>
    </row>
    <row r="5088" spans="1:12" s="167" customFormat="1">
      <c r="A5088" s="218" t="str">
        <f t="shared" si="34"/>
        <v>O221021058460도서</v>
      </c>
      <c r="B5088" s="219" t="s">
        <v>8143</v>
      </c>
      <c r="C5088" s="219" t="s">
        <v>8023</v>
      </c>
      <c r="D5088" s="219" t="s">
        <v>8065</v>
      </c>
      <c r="E5088" s="219" t="s">
        <v>7708</v>
      </c>
      <c r="F5088" s="219" t="s">
        <v>6394</v>
      </c>
      <c r="G5088" s="219" t="s">
        <v>7856</v>
      </c>
      <c r="H5088" s="219" t="s">
        <v>15</v>
      </c>
      <c r="I5088" s="220" t="s">
        <v>9061</v>
      </c>
      <c r="J5088" s="221">
        <v>15300</v>
      </c>
      <c r="K5088" s="221">
        <v>1</v>
      </c>
      <c r="L5088" s="221">
        <v>15300</v>
      </c>
    </row>
    <row r="5089" spans="1:12" s="167" customFormat="1">
      <c r="A5089" s="218" t="str">
        <f t="shared" si="34"/>
        <v>O221021058460도서</v>
      </c>
      <c r="B5089" s="219" t="s">
        <v>8143</v>
      </c>
      <c r="C5089" s="219" t="s">
        <v>8023</v>
      </c>
      <c r="D5089" s="219" t="s">
        <v>8065</v>
      </c>
      <c r="E5089" s="219" t="s">
        <v>7708</v>
      </c>
      <c r="F5089" s="219" t="s">
        <v>6394</v>
      </c>
      <c r="G5089" s="219" t="s">
        <v>7856</v>
      </c>
      <c r="H5089" s="219" t="s">
        <v>15</v>
      </c>
      <c r="I5089" s="220" t="s">
        <v>9062</v>
      </c>
      <c r="J5089" s="221">
        <v>9900</v>
      </c>
      <c r="K5089" s="221">
        <v>1</v>
      </c>
      <c r="L5089" s="221">
        <v>9900</v>
      </c>
    </row>
    <row r="5090" spans="1:12" s="167" customFormat="1">
      <c r="A5090" s="218" t="str">
        <f t="shared" si="34"/>
        <v>O221021058460도서</v>
      </c>
      <c r="B5090" s="219" t="s">
        <v>8143</v>
      </c>
      <c r="C5090" s="219" t="s">
        <v>8023</v>
      </c>
      <c r="D5090" s="219" t="s">
        <v>8065</v>
      </c>
      <c r="E5090" s="219" t="s">
        <v>7708</v>
      </c>
      <c r="F5090" s="219" t="s">
        <v>6394</v>
      </c>
      <c r="G5090" s="219" t="s">
        <v>7856</v>
      </c>
      <c r="H5090" s="219" t="s">
        <v>15</v>
      </c>
      <c r="I5090" s="220" t="s">
        <v>9063</v>
      </c>
      <c r="J5090" s="221">
        <v>9900</v>
      </c>
      <c r="K5090" s="221">
        <v>1</v>
      </c>
      <c r="L5090" s="221">
        <v>9900</v>
      </c>
    </row>
    <row r="5091" spans="1:12" s="167" customFormat="1">
      <c r="A5091" s="218" t="str">
        <f t="shared" si="34"/>
        <v>O221021058460도서</v>
      </c>
      <c r="B5091" s="219" t="s">
        <v>8143</v>
      </c>
      <c r="C5091" s="219" t="s">
        <v>8023</v>
      </c>
      <c r="D5091" s="219" t="s">
        <v>8065</v>
      </c>
      <c r="E5091" s="219" t="s">
        <v>7708</v>
      </c>
      <c r="F5091" s="219" t="s">
        <v>6394</v>
      </c>
      <c r="G5091" s="219" t="s">
        <v>7856</v>
      </c>
      <c r="H5091" s="219" t="s">
        <v>15</v>
      </c>
      <c r="I5091" s="220" t="s">
        <v>9064</v>
      </c>
      <c r="J5091" s="221">
        <v>16200</v>
      </c>
      <c r="K5091" s="221">
        <v>1</v>
      </c>
      <c r="L5091" s="221">
        <v>16200</v>
      </c>
    </row>
    <row r="5092" spans="1:12" s="167" customFormat="1">
      <c r="A5092" s="218" t="str">
        <f t="shared" si="34"/>
        <v>O221021058460도서</v>
      </c>
      <c r="B5092" s="219" t="s">
        <v>8143</v>
      </c>
      <c r="C5092" s="219" t="s">
        <v>8023</v>
      </c>
      <c r="D5092" s="219" t="s">
        <v>8065</v>
      </c>
      <c r="E5092" s="219" t="s">
        <v>7708</v>
      </c>
      <c r="F5092" s="219" t="s">
        <v>6394</v>
      </c>
      <c r="G5092" s="219" t="s">
        <v>7856</v>
      </c>
      <c r="H5092" s="219" t="s">
        <v>15</v>
      </c>
      <c r="I5092" s="220" t="s">
        <v>9065</v>
      </c>
      <c r="J5092" s="221">
        <v>9000</v>
      </c>
      <c r="K5092" s="221">
        <v>1</v>
      </c>
      <c r="L5092" s="221">
        <v>9000</v>
      </c>
    </row>
    <row r="5093" spans="1:12" s="167" customFormat="1">
      <c r="A5093" s="218" t="str">
        <f t="shared" si="34"/>
        <v>O221021058458도서</v>
      </c>
      <c r="B5093" s="219" t="s">
        <v>9056</v>
      </c>
      <c r="C5093" s="219" t="s">
        <v>8023</v>
      </c>
      <c r="D5093" s="219" t="s">
        <v>8065</v>
      </c>
      <c r="E5093" s="219" t="s">
        <v>7708</v>
      </c>
      <c r="F5093" s="219" t="s">
        <v>6394</v>
      </c>
      <c r="G5093" s="219" t="s">
        <v>7939</v>
      </c>
      <c r="H5093" s="219" t="s">
        <v>15</v>
      </c>
      <c r="I5093" s="220" t="s">
        <v>9066</v>
      </c>
      <c r="J5093" s="221">
        <v>9900</v>
      </c>
      <c r="K5093" s="221">
        <v>1</v>
      </c>
      <c r="L5093" s="221">
        <v>9900</v>
      </c>
    </row>
    <row r="5094" spans="1:12" s="167" customFormat="1">
      <c r="A5094" s="218" t="str">
        <f t="shared" si="34"/>
        <v>O221021058458도서</v>
      </c>
      <c r="B5094" s="219" t="s">
        <v>9056</v>
      </c>
      <c r="C5094" s="219" t="s">
        <v>8023</v>
      </c>
      <c r="D5094" s="219" t="s">
        <v>8065</v>
      </c>
      <c r="E5094" s="219" t="s">
        <v>7708</v>
      </c>
      <c r="F5094" s="219" t="s">
        <v>6394</v>
      </c>
      <c r="G5094" s="219" t="s">
        <v>7939</v>
      </c>
      <c r="H5094" s="219" t="s">
        <v>15</v>
      </c>
      <c r="I5094" s="220" t="s">
        <v>9067</v>
      </c>
      <c r="J5094" s="221">
        <v>10800</v>
      </c>
      <c r="K5094" s="221">
        <v>1</v>
      </c>
      <c r="L5094" s="221">
        <v>10800</v>
      </c>
    </row>
    <row r="5095" spans="1:12" s="167" customFormat="1">
      <c r="A5095" s="218" t="str">
        <f t="shared" si="34"/>
        <v>O221021058458도서</v>
      </c>
      <c r="B5095" s="219" t="s">
        <v>9056</v>
      </c>
      <c r="C5095" s="219" t="s">
        <v>8023</v>
      </c>
      <c r="D5095" s="219" t="s">
        <v>8065</v>
      </c>
      <c r="E5095" s="219" t="s">
        <v>7708</v>
      </c>
      <c r="F5095" s="219" t="s">
        <v>6394</v>
      </c>
      <c r="G5095" s="219" t="s">
        <v>7939</v>
      </c>
      <c r="H5095" s="219" t="s">
        <v>15</v>
      </c>
      <c r="I5095" s="220" t="s">
        <v>9068</v>
      </c>
      <c r="J5095" s="221">
        <v>13500</v>
      </c>
      <c r="K5095" s="221">
        <v>1</v>
      </c>
      <c r="L5095" s="221">
        <v>13500</v>
      </c>
    </row>
    <row r="5096" spans="1:12" s="167" customFormat="1">
      <c r="A5096" s="218" t="str">
        <f t="shared" si="34"/>
        <v>O221021058458도서</v>
      </c>
      <c r="B5096" s="219" t="s">
        <v>9056</v>
      </c>
      <c r="C5096" s="219" t="s">
        <v>8023</v>
      </c>
      <c r="D5096" s="219" t="s">
        <v>8065</v>
      </c>
      <c r="E5096" s="219" t="s">
        <v>7708</v>
      </c>
      <c r="F5096" s="219" t="s">
        <v>6394</v>
      </c>
      <c r="G5096" s="219" t="s">
        <v>7939</v>
      </c>
      <c r="H5096" s="219" t="s">
        <v>15</v>
      </c>
      <c r="I5096" s="220" t="s">
        <v>9069</v>
      </c>
      <c r="J5096" s="221">
        <v>12420</v>
      </c>
      <c r="K5096" s="221">
        <v>1</v>
      </c>
      <c r="L5096" s="221">
        <v>12420</v>
      </c>
    </row>
    <row r="5097" spans="1:12" s="167" customFormat="1">
      <c r="A5097" s="218" t="str">
        <f t="shared" si="34"/>
        <v>O221021058458도서</v>
      </c>
      <c r="B5097" s="219" t="s">
        <v>9056</v>
      </c>
      <c r="C5097" s="219" t="s">
        <v>8023</v>
      </c>
      <c r="D5097" s="219" t="s">
        <v>8065</v>
      </c>
      <c r="E5097" s="219" t="s">
        <v>7708</v>
      </c>
      <c r="F5097" s="219" t="s">
        <v>6394</v>
      </c>
      <c r="G5097" s="219" t="s">
        <v>7939</v>
      </c>
      <c r="H5097" s="219" t="s">
        <v>15</v>
      </c>
      <c r="I5097" s="220" t="s">
        <v>9070</v>
      </c>
      <c r="J5097" s="221">
        <v>10800</v>
      </c>
      <c r="K5097" s="221">
        <v>1</v>
      </c>
      <c r="L5097" s="221">
        <v>10800</v>
      </c>
    </row>
    <row r="5098" spans="1:12" s="167" customFormat="1">
      <c r="A5098" s="218" t="str">
        <f t="shared" si="34"/>
        <v>O221021058458도서</v>
      </c>
      <c r="B5098" s="219" t="s">
        <v>9056</v>
      </c>
      <c r="C5098" s="219" t="s">
        <v>8023</v>
      </c>
      <c r="D5098" s="219" t="s">
        <v>8065</v>
      </c>
      <c r="E5098" s="219" t="s">
        <v>7708</v>
      </c>
      <c r="F5098" s="219" t="s">
        <v>6394</v>
      </c>
      <c r="G5098" s="219" t="s">
        <v>7939</v>
      </c>
      <c r="H5098" s="219" t="s">
        <v>15</v>
      </c>
      <c r="I5098" s="220" t="s">
        <v>9071</v>
      </c>
      <c r="J5098" s="221">
        <v>16650</v>
      </c>
      <c r="K5098" s="221">
        <v>1</v>
      </c>
      <c r="L5098" s="221">
        <v>16650</v>
      </c>
    </row>
    <row r="5099" spans="1:12" s="167" customFormat="1">
      <c r="A5099" s="218" t="str">
        <f t="shared" si="34"/>
        <v>O221021058458도서</v>
      </c>
      <c r="B5099" s="219" t="s">
        <v>9056</v>
      </c>
      <c r="C5099" s="219" t="s">
        <v>8023</v>
      </c>
      <c r="D5099" s="219" t="s">
        <v>8065</v>
      </c>
      <c r="E5099" s="219" t="s">
        <v>7708</v>
      </c>
      <c r="F5099" s="219" t="s">
        <v>6394</v>
      </c>
      <c r="G5099" s="219" t="s">
        <v>7939</v>
      </c>
      <c r="H5099" s="219" t="s">
        <v>15</v>
      </c>
      <c r="I5099" s="220" t="s">
        <v>9072</v>
      </c>
      <c r="J5099" s="221">
        <v>8820</v>
      </c>
      <c r="K5099" s="221">
        <v>1</v>
      </c>
      <c r="L5099" s="221">
        <v>8820</v>
      </c>
    </row>
    <row r="5100" spans="1:12" s="167" customFormat="1">
      <c r="A5100" s="218" t="str">
        <f t="shared" si="34"/>
        <v>O221021058458도서</v>
      </c>
      <c r="B5100" s="219" t="s">
        <v>9056</v>
      </c>
      <c r="C5100" s="219" t="s">
        <v>8023</v>
      </c>
      <c r="D5100" s="219" t="s">
        <v>8065</v>
      </c>
      <c r="E5100" s="219" t="s">
        <v>7708</v>
      </c>
      <c r="F5100" s="219" t="s">
        <v>6394</v>
      </c>
      <c r="G5100" s="219" t="s">
        <v>7939</v>
      </c>
      <c r="H5100" s="219" t="s">
        <v>15</v>
      </c>
      <c r="I5100" s="220" t="s">
        <v>9073</v>
      </c>
      <c r="J5100" s="221">
        <v>13050</v>
      </c>
      <c r="K5100" s="221">
        <v>1</v>
      </c>
      <c r="L5100" s="221">
        <v>13050</v>
      </c>
    </row>
    <row r="5101" spans="1:12" s="167" customFormat="1">
      <c r="A5101" s="218" t="str">
        <f t="shared" si="34"/>
        <v>O221021058458도서</v>
      </c>
      <c r="B5101" s="219" t="s">
        <v>9056</v>
      </c>
      <c r="C5101" s="219" t="s">
        <v>8023</v>
      </c>
      <c r="D5101" s="219" t="s">
        <v>8065</v>
      </c>
      <c r="E5101" s="219" t="s">
        <v>7708</v>
      </c>
      <c r="F5101" s="219" t="s">
        <v>6394</v>
      </c>
      <c r="G5101" s="219" t="s">
        <v>7939</v>
      </c>
      <c r="H5101" s="219" t="s">
        <v>15</v>
      </c>
      <c r="I5101" s="220" t="s">
        <v>9074</v>
      </c>
      <c r="J5101" s="221">
        <v>11700</v>
      </c>
      <c r="K5101" s="221">
        <v>1</v>
      </c>
      <c r="L5101" s="221">
        <v>11700</v>
      </c>
    </row>
    <row r="5102" spans="1:12" s="167" customFormat="1">
      <c r="A5102" s="218" t="str">
        <f t="shared" si="34"/>
        <v>O221021058458도서</v>
      </c>
      <c r="B5102" s="219" t="s">
        <v>9056</v>
      </c>
      <c r="C5102" s="219" t="s">
        <v>8023</v>
      </c>
      <c r="D5102" s="219" t="s">
        <v>8065</v>
      </c>
      <c r="E5102" s="219" t="s">
        <v>7708</v>
      </c>
      <c r="F5102" s="219" t="s">
        <v>6394</v>
      </c>
      <c r="G5102" s="219" t="s">
        <v>7939</v>
      </c>
      <c r="H5102" s="219" t="s">
        <v>15</v>
      </c>
      <c r="I5102" s="220" t="s">
        <v>9075</v>
      </c>
      <c r="J5102" s="221">
        <v>9900</v>
      </c>
      <c r="K5102" s="221">
        <v>1</v>
      </c>
      <c r="L5102" s="221">
        <v>9900</v>
      </c>
    </row>
    <row r="5103" spans="1:12" s="167" customFormat="1">
      <c r="A5103" s="218" t="str">
        <f t="shared" si="34"/>
        <v>O221021058458도서</v>
      </c>
      <c r="B5103" s="219" t="s">
        <v>9056</v>
      </c>
      <c r="C5103" s="219" t="s">
        <v>8023</v>
      </c>
      <c r="D5103" s="219" t="s">
        <v>8065</v>
      </c>
      <c r="E5103" s="219" t="s">
        <v>7708</v>
      </c>
      <c r="F5103" s="219" t="s">
        <v>6394</v>
      </c>
      <c r="G5103" s="219" t="s">
        <v>7939</v>
      </c>
      <c r="H5103" s="219" t="s">
        <v>15</v>
      </c>
      <c r="I5103" s="220" t="s">
        <v>9076</v>
      </c>
      <c r="J5103" s="221">
        <v>10800</v>
      </c>
      <c r="K5103" s="221">
        <v>1</v>
      </c>
      <c r="L5103" s="221">
        <v>10800</v>
      </c>
    </row>
    <row r="5104" spans="1:12" s="167" customFormat="1">
      <c r="A5104" s="218" t="str">
        <f t="shared" si="34"/>
        <v>O221021058458도서</v>
      </c>
      <c r="B5104" s="219" t="s">
        <v>9056</v>
      </c>
      <c r="C5104" s="219" t="s">
        <v>8023</v>
      </c>
      <c r="D5104" s="219" t="s">
        <v>8065</v>
      </c>
      <c r="E5104" s="219" t="s">
        <v>7708</v>
      </c>
      <c r="F5104" s="219" t="s">
        <v>6394</v>
      </c>
      <c r="G5104" s="219" t="s">
        <v>7939</v>
      </c>
      <c r="H5104" s="219" t="s">
        <v>15</v>
      </c>
      <c r="I5104" s="220" t="s">
        <v>9077</v>
      </c>
      <c r="J5104" s="221">
        <v>8100</v>
      </c>
      <c r="K5104" s="221">
        <v>1</v>
      </c>
      <c r="L5104" s="221">
        <v>8100</v>
      </c>
    </row>
    <row r="5105" spans="1:12" s="167" customFormat="1">
      <c r="A5105" s="218" t="str">
        <f t="shared" si="34"/>
        <v>O221021058458도서</v>
      </c>
      <c r="B5105" s="219" t="s">
        <v>9056</v>
      </c>
      <c r="C5105" s="219" t="s">
        <v>8023</v>
      </c>
      <c r="D5105" s="219" t="s">
        <v>8065</v>
      </c>
      <c r="E5105" s="219" t="s">
        <v>7708</v>
      </c>
      <c r="F5105" s="219" t="s">
        <v>6394</v>
      </c>
      <c r="G5105" s="219" t="s">
        <v>7939</v>
      </c>
      <c r="H5105" s="219" t="s">
        <v>15</v>
      </c>
      <c r="I5105" s="220" t="s">
        <v>9078</v>
      </c>
      <c r="J5105" s="221">
        <v>18000</v>
      </c>
      <c r="K5105" s="221">
        <v>1</v>
      </c>
      <c r="L5105" s="221">
        <v>18000</v>
      </c>
    </row>
    <row r="5106" spans="1:12" s="167" customFormat="1">
      <c r="A5106" s="218" t="str">
        <f t="shared" si="34"/>
        <v>O221021058458도서</v>
      </c>
      <c r="B5106" s="219" t="s">
        <v>9056</v>
      </c>
      <c r="C5106" s="219" t="s">
        <v>8023</v>
      </c>
      <c r="D5106" s="219" t="s">
        <v>8065</v>
      </c>
      <c r="E5106" s="219" t="s">
        <v>7708</v>
      </c>
      <c r="F5106" s="219" t="s">
        <v>6394</v>
      </c>
      <c r="G5106" s="219" t="s">
        <v>7939</v>
      </c>
      <c r="H5106" s="219" t="s">
        <v>15</v>
      </c>
      <c r="I5106" s="220" t="s">
        <v>9079</v>
      </c>
      <c r="J5106" s="221">
        <v>10350</v>
      </c>
      <c r="K5106" s="221">
        <v>1</v>
      </c>
      <c r="L5106" s="221">
        <v>10350</v>
      </c>
    </row>
    <row r="5107" spans="1:12" s="167" customFormat="1">
      <c r="A5107" s="218" t="str">
        <f t="shared" si="34"/>
        <v>O221021058458도서</v>
      </c>
      <c r="B5107" s="219" t="s">
        <v>9056</v>
      </c>
      <c r="C5107" s="219" t="s">
        <v>8023</v>
      </c>
      <c r="D5107" s="219" t="s">
        <v>8065</v>
      </c>
      <c r="E5107" s="219" t="s">
        <v>7708</v>
      </c>
      <c r="F5107" s="219" t="s">
        <v>6394</v>
      </c>
      <c r="G5107" s="219" t="s">
        <v>7939</v>
      </c>
      <c r="H5107" s="219" t="s">
        <v>15</v>
      </c>
      <c r="I5107" s="220" t="s">
        <v>9080</v>
      </c>
      <c r="J5107" s="221">
        <v>10800</v>
      </c>
      <c r="K5107" s="221">
        <v>1</v>
      </c>
      <c r="L5107" s="221">
        <v>10800</v>
      </c>
    </row>
    <row r="5108" spans="1:12" s="167" customFormat="1">
      <c r="A5108" s="218" t="str">
        <f t="shared" si="34"/>
        <v>O221021058458도서</v>
      </c>
      <c r="B5108" s="219" t="s">
        <v>9056</v>
      </c>
      <c r="C5108" s="219" t="s">
        <v>8023</v>
      </c>
      <c r="D5108" s="219" t="s">
        <v>8065</v>
      </c>
      <c r="E5108" s="219" t="s">
        <v>7708</v>
      </c>
      <c r="F5108" s="219" t="s">
        <v>6394</v>
      </c>
      <c r="G5108" s="219" t="s">
        <v>7939</v>
      </c>
      <c r="H5108" s="219" t="s">
        <v>15</v>
      </c>
      <c r="I5108" s="220" t="s">
        <v>9081</v>
      </c>
      <c r="J5108" s="221">
        <v>13500</v>
      </c>
      <c r="K5108" s="221">
        <v>1</v>
      </c>
      <c r="L5108" s="221">
        <v>13500</v>
      </c>
    </row>
    <row r="5109" spans="1:12" s="167" customFormat="1">
      <c r="A5109" s="218" t="str">
        <f t="shared" si="34"/>
        <v>O221021058458도서</v>
      </c>
      <c r="B5109" s="219" t="s">
        <v>9056</v>
      </c>
      <c r="C5109" s="219" t="s">
        <v>8023</v>
      </c>
      <c r="D5109" s="219" t="s">
        <v>8065</v>
      </c>
      <c r="E5109" s="219" t="s">
        <v>7708</v>
      </c>
      <c r="F5109" s="219" t="s">
        <v>6394</v>
      </c>
      <c r="G5109" s="219" t="s">
        <v>7939</v>
      </c>
      <c r="H5109" s="219" t="s">
        <v>15</v>
      </c>
      <c r="I5109" s="220" t="s">
        <v>9082</v>
      </c>
      <c r="J5109" s="221">
        <v>10800</v>
      </c>
      <c r="K5109" s="221">
        <v>1</v>
      </c>
      <c r="L5109" s="221">
        <v>10800</v>
      </c>
    </row>
    <row r="5110" spans="1:12" s="167" customFormat="1">
      <c r="A5110" s="218" t="str">
        <f t="shared" si="34"/>
        <v>O221021058458도서</v>
      </c>
      <c r="B5110" s="219" t="s">
        <v>9056</v>
      </c>
      <c r="C5110" s="219" t="s">
        <v>8023</v>
      </c>
      <c r="D5110" s="219" t="s">
        <v>8065</v>
      </c>
      <c r="E5110" s="219" t="s">
        <v>7708</v>
      </c>
      <c r="F5110" s="219" t="s">
        <v>6394</v>
      </c>
      <c r="G5110" s="219" t="s">
        <v>7939</v>
      </c>
      <c r="H5110" s="219" t="s">
        <v>15</v>
      </c>
      <c r="I5110" s="220" t="s">
        <v>9083</v>
      </c>
      <c r="J5110" s="221">
        <v>10350</v>
      </c>
      <c r="K5110" s="221">
        <v>1</v>
      </c>
      <c r="L5110" s="221">
        <v>10350</v>
      </c>
    </row>
    <row r="5111" spans="1:12" s="167" customFormat="1">
      <c r="A5111" s="218" t="str">
        <f t="shared" si="34"/>
        <v>O221021058458도서</v>
      </c>
      <c r="B5111" s="219" t="s">
        <v>9056</v>
      </c>
      <c r="C5111" s="219" t="s">
        <v>8023</v>
      </c>
      <c r="D5111" s="219" t="s">
        <v>8065</v>
      </c>
      <c r="E5111" s="219" t="s">
        <v>7708</v>
      </c>
      <c r="F5111" s="219" t="s">
        <v>6394</v>
      </c>
      <c r="G5111" s="219" t="s">
        <v>7939</v>
      </c>
      <c r="H5111" s="219" t="s">
        <v>15</v>
      </c>
      <c r="I5111" s="220" t="s">
        <v>9084</v>
      </c>
      <c r="J5111" s="221">
        <v>14400</v>
      </c>
      <c r="K5111" s="221">
        <v>1</v>
      </c>
      <c r="L5111" s="221">
        <v>14400</v>
      </c>
    </row>
    <row r="5112" spans="1:12" s="167" customFormat="1">
      <c r="A5112" s="218" t="str">
        <f t="shared" si="34"/>
        <v>O221021058458도서</v>
      </c>
      <c r="B5112" s="219" t="s">
        <v>9056</v>
      </c>
      <c r="C5112" s="219" t="s">
        <v>8023</v>
      </c>
      <c r="D5112" s="219" t="s">
        <v>8065</v>
      </c>
      <c r="E5112" s="219" t="s">
        <v>7708</v>
      </c>
      <c r="F5112" s="219" t="s">
        <v>6394</v>
      </c>
      <c r="G5112" s="219" t="s">
        <v>7939</v>
      </c>
      <c r="H5112" s="219" t="s">
        <v>15</v>
      </c>
      <c r="I5112" s="220" t="s">
        <v>9085</v>
      </c>
      <c r="J5112" s="221">
        <v>9720</v>
      </c>
      <c r="K5112" s="221">
        <v>1</v>
      </c>
      <c r="L5112" s="221">
        <v>9720</v>
      </c>
    </row>
    <row r="5113" spans="1:12" s="167" customFormat="1">
      <c r="A5113" s="218" t="str">
        <f t="shared" si="34"/>
        <v>O221021058458도서</v>
      </c>
      <c r="B5113" s="219" t="s">
        <v>9056</v>
      </c>
      <c r="C5113" s="219" t="s">
        <v>8023</v>
      </c>
      <c r="D5113" s="219" t="s">
        <v>8065</v>
      </c>
      <c r="E5113" s="219" t="s">
        <v>7708</v>
      </c>
      <c r="F5113" s="219" t="s">
        <v>6394</v>
      </c>
      <c r="G5113" s="219" t="s">
        <v>7939</v>
      </c>
      <c r="H5113" s="219" t="s">
        <v>15</v>
      </c>
      <c r="I5113" s="220" t="s">
        <v>9086</v>
      </c>
      <c r="J5113" s="221">
        <v>10800</v>
      </c>
      <c r="K5113" s="221">
        <v>1</v>
      </c>
      <c r="L5113" s="221">
        <v>10800</v>
      </c>
    </row>
    <row r="5114" spans="1:12" s="167" customFormat="1">
      <c r="A5114" s="218" t="str">
        <f t="shared" si="34"/>
        <v>O221021058458도서</v>
      </c>
      <c r="B5114" s="219" t="s">
        <v>9056</v>
      </c>
      <c r="C5114" s="219" t="s">
        <v>8023</v>
      </c>
      <c r="D5114" s="219" t="s">
        <v>8065</v>
      </c>
      <c r="E5114" s="219" t="s">
        <v>7708</v>
      </c>
      <c r="F5114" s="219" t="s">
        <v>6394</v>
      </c>
      <c r="G5114" s="219" t="s">
        <v>7939</v>
      </c>
      <c r="H5114" s="219" t="s">
        <v>15</v>
      </c>
      <c r="I5114" s="220" t="s">
        <v>9087</v>
      </c>
      <c r="J5114" s="221">
        <v>9000</v>
      </c>
      <c r="K5114" s="221">
        <v>1</v>
      </c>
      <c r="L5114" s="221">
        <v>9000</v>
      </c>
    </row>
    <row r="5115" spans="1:12" s="167" customFormat="1">
      <c r="A5115" s="218" t="str">
        <f t="shared" si="34"/>
        <v>O221021058458도서</v>
      </c>
      <c r="B5115" s="219" t="s">
        <v>9056</v>
      </c>
      <c r="C5115" s="219" t="s">
        <v>8023</v>
      </c>
      <c r="D5115" s="219" t="s">
        <v>8065</v>
      </c>
      <c r="E5115" s="219" t="s">
        <v>7708</v>
      </c>
      <c r="F5115" s="219" t="s">
        <v>6394</v>
      </c>
      <c r="G5115" s="219" t="s">
        <v>7939</v>
      </c>
      <c r="H5115" s="219" t="s">
        <v>15</v>
      </c>
      <c r="I5115" s="220" t="s">
        <v>9088</v>
      </c>
      <c r="J5115" s="221">
        <v>12600</v>
      </c>
      <c r="K5115" s="221">
        <v>1</v>
      </c>
      <c r="L5115" s="221">
        <v>12600</v>
      </c>
    </row>
    <row r="5116" spans="1:12" s="167" customFormat="1">
      <c r="A5116" s="218" t="str">
        <f t="shared" si="34"/>
        <v>O221021058458도서</v>
      </c>
      <c r="B5116" s="219" t="s">
        <v>9056</v>
      </c>
      <c r="C5116" s="219" t="s">
        <v>8023</v>
      </c>
      <c r="D5116" s="219" t="s">
        <v>8065</v>
      </c>
      <c r="E5116" s="219" t="s">
        <v>7708</v>
      </c>
      <c r="F5116" s="219" t="s">
        <v>6394</v>
      </c>
      <c r="G5116" s="219" t="s">
        <v>7939</v>
      </c>
      <c r="H5116" s="219" t="s">
        <v>15</v>
      </c>
      <c r="I5116" s="220" t="s">
        <v>9089</v>
      </c>
      <c r="J5116" s="221">
        <v>9900</v>
      </c>
      <c r="K5116" s="221">
        <v>1</v>
      </c>
      <c r="L5116" s="221">
        <v>9900</v>
      </c>
    </row>
    <row r="5117" spans="1:12" s="167" customFormat="1">
      <c r="A5117" s="218" t="str">
        <f t="shared" si="34"/>
        <v>O221021058458도서</v>
      </c>
      <c r="B5117" s="219" t="s">
        <v>9056</v>
      </c>
      <c r="C5117" s="219" t="s">
        <v>8023</v>
      </c>
      <c r="D5117" s="219" t="s">
        <v>8065</v>
      </c>
      <c r="E5117" s="219" t="s">
        <v>7708</v>
      </c>
      <c r="F5117" s="219" t="s">
        <v>6394</v>
      </c>
      <c r="G5117" s="219" t="s">
        <v>7939</v>
      </c>
      <c r="H5117" s="219" t="s">
        <v>15</v>
      </c>
      <c r="I5117" s="220" t="s">
        <v>9090</v>
      </c>
      <c r="J5117" s="221">
        <v>12420</v>
      </c>
      <c r="K5117" s="221">
        <v>1</v>
      </c>
      <c r="L5117" s="221">
        <v>12420</v>
      </c>
    </row>
    <row r="5118" spans="1:12" s="167" customFormat="1">
      <c r="A5118" s="218" t="str">
        <f t="shared" si="34"/>
        <v>O221021058458도서</v>
      </c>
      <c r="B5118" s="219" t="s">
        <v>9056</v>
      </c>
      <c r="C5118" s="219" t="s">
        <v>8023</v>
      </c>
      <c r="D5118" s="219" t="s">
        <v>8065</v>
      </c>
      <c r="E5118" s="219" t="s">
        <v>7708</v>
      </c>
      <c r="F5118" s="219" t="s">
        <v>6394</v>
      </c>
      <c r="G5118" s="219" t="s">
        <v>7939</v>
      </c>
      <c r="H5118" s="219" t="s">
        <v>15</v>
      </c>
      <c r="I5118" s="220" t="s">
        <v>9091</v>
      </c>
      <c r="J5118" s="221">
        <v>10350</v>
      </c>
      <c r="K5118" s="221">
        <v>1</v>
      </c>
      <c r="L5118" s="221">
        <v>10350</v>
      </c>
    </row>
    <row r="5119" spans="1:12" s="167" customFormat="1">
      <c r="A5119" s="218" t="str">
        <f t="shared" si="34"/>
        <v>O221021058457도서</v>
      </c>
      <c r="B5119" s="219" t="s">
        <v>8145</v>
      </c>
      <c r="C5119" s="219" t="s">
        <v>8023</v>
      </c>
      <c r="D5119" s="219" t="s">
        <v>8065</v>
      </c>
      <c r="E5119" s="219" t="s">
        <v>7707</v>
      </c>
      <c r="F5119" s="219" t="s">
        <v>6394</v>
      </c>
      <c r="G5119" s="219" t="s">
        <v>7772</v>
      </c>
      <c r="H5119" s="219" t="s">
        <v>15</v>
      </c>
      <c r="I5119" s="220" t="s">
        <v>9092</v>
      </c>
      <c r="J5119" s="221">
        <v>22950</v>
      </c>
      <c r="K5119" s="221">
        <v>1</v>
      </c>
      <c r="L5119" s="221">
        <v>22950</v>
      </c>
    </row>
    <row r="5120" spans="1:12" s="167" customFormat="1">
      <c r="A5120" s="218" t="str">
        <f t="shared" si="34"/>
        <v>O221021058457도서</v>
      </c>
      <c r="B5120" s="219" t="s">
        <v>8145</v>
      </c>
      <c r="C5120" s="219" t="s">
        <v>8023</v>
      </c>
      <c r="D5120" s="219" t="s">
        <v>8065</v>
      </c>
      <c r="E5120" s="219" t="s">
        <v>7707</v>
      </c>
      <c r="F5120" s="219" t="s">
        <v>6394</v>
      </c>
      <c r="G5120" s="219" t="s">
        <v>7772</v>
      </c>
      <c r="H5120" s="219" t="s">
        <v>15</v>
      </c>
      <c r="I5120" s="220" t="s">
        <v>9093</v>
      </c>
      <c r="J5120" s="221">
        <v>20700</v>
      </c>
      <c r="K5120" s="221">
        <v>1</v>
      </c>
      <c r="L5120" s="221">
        <v>20700</v>
      </c>
    </row>
    <row r="5121" spans="1:12" s="167" customFormat="1">
      <c r="A5121" s="218" t="str">
        <f t="shared" si="34"/>
        <v>O221021058457도서</v>
      </c>
      <c r="B5121" s="219" t="s">
        <v>8145</v>
      </c>
      <c r="C5121" s="219" t="s">
        <v>8023</v>
      </c>
      <c r="D5121" s="219" t="s">
        <v>8065</v>
      </c>
      <c r="E5121" s="219" t="s">
        <v>7707</v>
      </c>
      <c r="F5121" s="219" t="s">
        <v>6394</v>
      </c>
      <c r="G5121" s="219" t="s">
        <v>7772</v>
      </c>
      <c r="H5121" s="219" t="s">
        <v>15</v>
      </c>
      <c r="I5121" s="220" t="s">
        <v>9094</v>
      </c>
      <c r="J5121" s="221">
        <v>8820</v>
      </c>
      <c r="K5121" s="221">
        <v>1</v>
      </c>
      <c r="L5121" s="221">
        <v>8820</v>
      </c>
    </row>
    <row r="5122" spans="1:12" s="167" customFormat="1">
      <c r="A5122" s="218" t="str">
        <f t="shared" si="34"/>
        <v>O221021058457도서</v>
      </c>
      <c r="B5122" s="219" t="s">
        <v>8145</v>
      </c>
      <c r="C5122" s="219" t="s">
        <v>8023</v>
      </c>
      <c r="D5122" s="219" t="s">
        <v>8065</v>
      </c>
      <c r="E5122" s="219" t="s">
        <v>7707</v>
      </c>
      <c r="F5122" s="219" t="s">
        <v>6394</v>
      </c>
      <c r="G5122" s="219" t="s">
        <v>7772</v>
      </c>
      <c r="H5122" s="219" t="s">
        <v>15</v>
      </c>
      <c r="I5122" s="220" t="s">
        <v>9095</v>
      </c>
      <c r="J5122" s="221">
        <v>8820</v>
      </c>
      <c r="K5122" s="221">
        <v>1</v>
      </c>
      <c r="L5122" s="221">
        <v>8820</v>
      </c>
    </row>
    <row r="5123" spans="1:12" s="167" customFormat="1">
      <c r="A5123" s="218" t="str">
        <f t="shared" si="34"/>
        <v>O221021058457도서</v>
      </c>
      <c r="B5123" s="219" t="s">
        <v>8145</v>
      </c>
      <c r="C5123" s="219" t="s">
        <v>8023</v>
      </c>
      <c r="D5123" s="219" t="s">
        <v>8065</v>
      </c>
      <c r="E5123" s="219" t="s">
        <v>7707</v>
      </c>
      <c r="F5123" s="219" t="s">
        <v>6394</v>
      </c>
      <c r="G5123" s="219" t="s">
        <v>7772</v>
      </c>
      <c r="H5123" s="219" t="s">
        <v>15</v>
      </c>
      <c r="I5123" s="220" t="s">
        <v>9096</v>
      </c>
      <c r="J5123" s="221">
        <v>10350</v>
      </c>
      <c r="K5123" s="221">
        <v>1</v>
      </c>
      <c r="L5123" s="221">
        <v>10350</v>
      </c>
    </row>
    <row r="5124" spans="1:12" s="167" customFormat="1">
      <c r="A5124" s="218" t="str">
        <f t="shared" si="34"/>
        <v>O221021058457도서</v>
      </c>
      <c r="B5124" s="219" t="s">
        <v>8145</v>
      </c>
      <c r="C5124" s="219" t="s">
        <v>8023</v>
      </c>
      <c r="D5124" s="219" t="s">
        <v>8065</v>
      </c>
      <c r="E5124" s="219" t="s">
        <v>7707</v>
      </c>
      <c r="F5124" s="219" t="s">
        <v>6394</v>
      </c>
      <c r="G5124" s="219" t="s">
        <v>7772</v>
      </c>
      <c r="H5124" s="219" t="s">
        <v>15</v>
      </c>
      <c r="I5124" s="220" t="s">
        <v>9097</v>
      </c>
      <c r="J5124" s="221">
        <v>10350</v>
      </c>
      <c r="K5124" s="221">
        <v>1</v>
      </c>
      <c r="L5124" s="221">
        <v>10350</v>
      </c>
    </row>
    <row r="5125" spans="1:12" s="167" customFormat="1">
      <c r="A5125" s="218" t="str">
        <f t="shared" si="34"/>
        <v>O221021058457도서</v>
      </c>
      <c r="B5125" s="219" t="s">
        <v>8145</v>
      </c>
      <c r="C5125" s="219" t="s">
        <v>8023</v>
      </c>
      <c r="D5125" s="219" t="s">
        <v>8065</v>
      </c>
      <c r="E5125" s="219" t="s">
        <v>7707</v>
      </c>
      <c r="F5125" s="219" t="s">
        <v>6394</v>
      </c>
      <c r="G5125" s="219" t="s">
        <v>7772</v>
      </c>
      <c r="H5125" s="219" t="s">
        <v>15</v>
      </c>
      <c r="I5125" s="220" t="s">
        <v>9098</v>
      </c>
      <c r="J5125" s="221">
        <v>11700</v>
      </c>
      <c r="K5125" s="221">
        <v>1</v>
      </c>
      <c r="L5125" s="221">
        <v>11700</v>
      </c>
    </row>
    <row r="5126" spans="1:12" s="167" customFormat="1">
      <c r="A5126" s="218" t="str">
        <f t="shared" si="34"/>
        <v>O221021058454도서</v>
      </c>
      <c r="B5126" s="219" t="s">
        <v>8148</v>
      </c>
      <c r="C5126" s="219" t="s">
        <v>8023</v>
      </c>
      <c r="D5126" s="219" t="s">
        <v>8065</v>
      </c>
      <c r="E5126" s="219" t="s">
        <v>7707</v>
      </c>
      <c r="F5126" s="219" t="s">
        <v>7718</v>
      </c>
      <c r="G5126" s="219" t="s">
        <v>7735</v>
      </c>
      <c r="H5126" s="219" t="s">
        <v>15</v>
      </c>
      <c r="I5126" s="220" t="s">
        <v>9099</v>
      </c>
      <c r="J5126" s="221">
        <v>9900</v>
      </c>
      <c r="K5126" s="221">
        <v>1</v>
      </c>
      <c r="L5126" s="221">
        <v>9900</v>
      </c>
    </row>
    <row r="5127" spans="1:12" s="167" customFormat="1">
      <c r="A5127" s="218" t="str">
        <f t="shared" si="34"/>
        <v>O221021058454도서</v>
      </c>
      <c r="B5127" s="219" t="s">
        <v>8148</v>
      </c>
      <c r="C5127" s="219" t="s">
        <v>8023</v>
      </c>
      <c r="D5127" s="219" t="s">
        <v>8065</v>
      </c>
      <c r="E5127" s="219" t="s">
        <v>7707</v>
      </c>
      <c r="F5127" s="219" t="s">
        <v>7718</v>
      </c>
      <c r="G5127" s="219" t="s">
        <v>7735</v>
      </c>
      <c r="H5127" s="219" t="s">
        <v>15</v>
      </c>
      <c r="I5127" s="220" t="s">
        <v>8095</v>
      </c>
      <c r="J5127" s="221">
        <v>17100</v>
      </c>
      <c r="K5127" s="221">
        <v>1</v>
      </c>
      <c r="L5127" s="221">
        <v>17100</v>
      </c>
    </row>
    <row r="5128" spans="1:12" s="167" customFormat="1">
      <c r="A5128" s="218" t="str">
        <f t="shared" si="34"/>
        <v>O221021058454도서</v>
      </c>
      <c r="B5128" s="219" t="s">
        <v>8148</v>
      </c>
      <c r="C5128" s="219" t="s">
        <v>8023</v>
      </c>
      <c r="D5128" s="219" t="s">
        <v>8065</v>
      </c>
      <c r="E5128" s="219" t="s">
        <v>7707</v>
      </c>
      <c r="F5128" s="219" t="s">
        <v>7718</v>
      </c>
      <c r="G5128" s="219" t="s">
        <v>7735</v>
      </c>
      <c r="H5128" s="219" t="s">
        <v>15</v>
      </c>
      <c r="I5128" s="220" t="s">
        <v>9100</v>
      </c>
      <c r="J5128" s="221">
        <v>14220</v>
      </c>
      <c r="K5128" s="221">
        <v>1</v>
      </c>
      <c r="L5128" s="221">
        <v>14220</v>
      </c>
    </row>
    <row r="5129" spans="1:12" s="167" customFormat="1">
      <c r="A5129" s="218" t="str">
        <f t="shared" si="34"/>
        <v>O221021058454도서</v>
      </c>
      <c r="B5129" s="219" t="s">
        <v>8148</v>
      </c>
      <c r="C5129" s="219" t="s">
        <v>8023</v>
      </c>
      <c r="D5129" s="219" t="s">
        <v>8065</v>
      </c>
      <c r="E5129" s="219" t="s">
        <v>7707</v>
      </c>
      <c r="F5129" s="219" t="s">
        <v>7718</v>
      </c>
      <c r="G5129" s="219" t="s">
        <v>7735</v>
      </c>
      <c r="H5129" s="219" t="s">
        <v>15</v>
      </c>
      <c r="I5129" s="220" t="s">
        <v>9101</v>
      </c>
      <c r="J5129" s="221">
        <v>14220</v>
      </c>
      <c r="K5129" s="221">
        <v>1</v>
      </c>
      <c r="L5129" s="221">
        <v>14220</v>
      </c>
    </row>
    <row r="5130" spans="1:12" s="167" customFormat="1">
      <c r="A5130" s="218" t="str">
        <f t="shared" si="34"/>
        <v>O221021058450도서</v>
      </c>
      <c r="B5130" s="219" t="s">
        <v>8152</v>
      </c>
      <c r="C5130" s="219" t="s">
        <v>8023</v>
      </c>
      <c r="D5130" s="219" t="s">
        <v>8065</v>
      </c>
      <c r="E5130" s="219" t="s">
        <v>7707</v>
      </c>
      <c r="F5130" s="219" t="s">
        <v>7718</v>
      </c>
      <c r="G5130" s="219" t="s">
        <v>7727</v>
      </c>
      <c r="H5130" s="219" t="s">
        <v>15</v>
      </c>
      <c r="I5130" s="220" t="s">
        <v>9102</v>
      </c>
      <c r="J5130" s="221">
        <v>12600</v>
      </c>
      <c r="K5130" s="221">
        <v>1</v>
      </c>
      <c r="L5130" s="221">
        <v>12600</v>
      </c>
    </row>
    <row r="5131" spans="1:12" s="167" customFormat="1">
      <c r="A5131" s="218" t="str">
        <f t="shared" si="34"/>
        <v>O221021058450도서</v>
      </c>
      <c r="B5131" s="219" t="s">
        <v>8152</v>
      </c>
      <c r="C5131" s="219" t="s">
        <v>8023</v>
      </c>
      <c r="D5131" s="219" t="s">
        <v>8065</v>
      </c>
      <c r="E5131" s="219" t="s">
        <v>7707</v>
      </c>
      <c r="F5131" s="219" t="s">
        <v>7718</v>
      </c>
      <c r="G5131" s="219" t="s">
        <v>7727</v>
      </c>
      <c r="H5131" s="219" t="s">
        <v>15</v>
      </c>
      <c r="I5131" s="220" t="s">
        <v>9103</v>
      </c>
      <c r="J5131" s="221">
        <v>13500</v>
      </c>
      <c r="K5131" s="221">
        <v>1</v>
      </c>
      <c r="L5131" s="221">
        <v>13500</v>
      </c>
    </row>
    <row r="5132" spans="1:12" s="167" customFormat="1">
      <c r="A5132" s="218" t="str">
        <f t="shared" si="34"/>
        <v>O221021058450도서</v>
      </c>
      <c r="B5132" s="219" t="s">
        <v>8152</v>
      </c>
      <c r="C5132" s="219" t="s">
        <v>8023</v>
      </c>
      <c r="D5132" s="219" t="s">
        <v>8065</v>
      </c>
      <c r="E5132" s="219" t="s">
        <v>7707</v>
      </c>
      <c r="F5132" s="219" t="s">
        <v>7718</v>
      </c>
      <c r="G5132" s="219" t="s">
        <v>7727</v>
      </c>
      <c r="H5132" s="219" t="s">
        <v>15</v>
      </c>
      <c r="I5132" s="220" t="s">
        <v>9104</v>
      </c>
      <c r="J5132" s="221">
        <v>13500</v>
      </c>
      <c r="K5132" s="221">
        <v>1</v>
      </c>
      <c r="L5132" s="221">
        <v>13500</v>
      </c>
    </row>
    <row r="5133" spans="1:12" s="167" customFormat="1">
      <c r="A5133" s="218" t="str">
        <f t="shared" si="34"/>
        <v>O221021058450도서</v>
      </c>
      <c r="B5133" s="219" t="s">
        <v>8152</v>
      </c>
      <c r="C5133" s="219" t="s">
        <v>8023</v>
      </c>
      <c r="D5133" s="219" t="s">
        <v>8065</v>
      </c>
      <c r="E5133" s="219" t="s">
        <v>7707</v>
      </c>
      <c r="F5133" s="219" t="s">
        <v>7718</v>
      </c>
      <c r="G5133" s="219" t="s">
        <v>7727</v>
      </c>
      <c r="H5133" s="219" t="s">
        <v>15</v>
      </c>
      <c r="I5133" s="220" t="s">
        <v>9105</v>
      </c>
      <c r="J5133" s="221">
        <v>15750</v>
      </c>
      <c r="K5133" s="221">
        <v>1</v>
      </c>
      <c r="L5133" s="221">
        <v>15750</v>
      </c>
    </row>
    <row r="5134" spans="1:12" s="167" customFormat="1">
      <c r="A5134" s="218" t="str">
        <f t="shared" si="34"/>
        <v>O221021058449도서</v>
      </c>
      <c r="B5134" s="219" t="s">
        <v>8153</v>
      </c>
      <c r="C5134" s="219" t="s">
        <v>8023</v>
      </c>
      <c r="D5134" s="219" t="s">
        <v>8065</v>
      </c>
      <c r="E5134" s="219" t="s">
        <v>7707</v>
      </c>
      <c r="F5134" s="219" t="s">
        <v>6394</v>
      </c>
      <c r="G5134" s="219" t="s">
        <v>7895</v>
      </c>
      <c r="H5134" s="219" t="s">
        <v>15</v>
      </c>
      <c r="I5134" s="220" t="s">
        <v>9106</v>
      </c>
      <c r="J5134" s="221">
        <v>10800</v>
      </c>
      <c r="K5134" s="221">
        <v>1</v>
      </c>
      <c r="L5134" s="221">
        <v>10800</v>
      </c>
    </row>
    <row r="5135" spans="1:12" s="167" customFormat="1">
      <c r="A5135" s="218" t="str">
        <f t="shared" si="34"/>
        <v>O221021058449도서</v>
      </c>
      <c r="B5135" s="219" t="s">
        <v>8153</v>
      </c>
      <c r="C5135" s="219" t="s">
        <v>8023</v>
      </c>
      <c r="D5135" s="219" t="s">
        <v>8065</v>
      </c>
      <c r="E5135" s="219" t="s">
        <v>7707</v>
      </c>
      <c r="F5135" s="219" t="s">
        <v>6394</v>
      </c>
      <c r="G5135" s="219" t="s">
        <v>7895</v>
      </c>
      <c r="H5135" s="219" t="s">
        <v>15</v>
      </c>
      <c r="I5135" s="220" t="s">
        <v>8098</v>
      </c>
      <c r="J5135" s="221">
        <v>10800</v>
      </c>
      <c r="K5135" s="221">
        <v>1</v>
      </c>
      <c r="L5135" s="221">
        <v>10800</v>
      </c>
    </row>
    <row r="5136" spans="1:12" s="167" customFormat="1">
      <c r="A5136" s="218" t="str">
        <f t="shared" si="34"/>
        <v>O221021058449도서</v>
      </c>
      <c r="B5136" s="219" t="s">
        <v>8153</v>
      </c>
      <c r="C5136" s="219" t="s">
        <v>8023</v>
      </c>
      <c r="D5136" s="219" t="s">
        <v>8065</v>
      </c>
      <c r="E5136" s="219" t="s">
        <v>7707</v>
      </c>
      <c r="F5136" s="219" t="s">
        <v>6394</v>
      </c>
      <c r="G5136" s="219" t="s">
        <v>7895</v>
      </c>
      <c r="H5136" s="219" t="s">
        <v>15</v>
      </c>
      <c r="I5136" s="220" t="s">
        <v>8099</v>
      </c>
      <c r="J5136" s="221">
        <v>10800</v>
      </c>
      <c r="K5136" s="221">
        <v>1</v>
      </c>
      <c r="L5136" s="221">
        <v>10800</v>
      </c>
    </row>
    <row r="5137" spans="1:12" s="167" customFormat="1">
      <c r="A5137" s="218" t="str">
        <f t="shared" si="34"/>
        <v>O221021058449도서</v>
      </c>
      <c r="B5137" s="219" t="s">
        <v>8153</v>
      </c>
      <c r="C5137" s="219" t="s">
        <v>8023</v>
      </c>
      <c r="D5137" s="219" t="s">
        <v>8065</v>
      </c>
      <c r="E5137" s="219" t="s">
        <v>7707</v>
      </c>
      <c r="F5137" s="219" t="s">
        <v>6394</v>
      </c>
      <c r="G5137" s="219" t="s">
        <v>7895</v>
      </c>
      <c r="H5137" s="219" t="s">
        <v>15</v>
      </c>
      <c r="I5137" s="220" t="s">
        <v>8100</v>
      </c>
      <c r="J5137" s="221">
        <v>10800</v>
      </c>
      <c r="K5137" s="221">
        <v>1</v>
      </c>
      <c r="L5137" s="221">
        <v>10800</v>
      </c>
    </row>
    <row r="5138" spans="1:12" s="167" customFormat="1">
      <c r="A5138" s="218" t="str">
        <f t="shared" si="34"/>
        <v>O221021058449도서</v>
      </c>
      <c r="B5138" s="219" t="s">
        <v>8153</v>
      </c>
      <c r="C5138" s="219" t="s">
        <v>8023</v>
      </c>
      <c r="D5138" s="219" t="s">
        <v>8065</v>
      </c>
      <c r="E5138" s="219" t="s">
        <v>7707</v>
      </c>
      <c r="F5138" s="219" t="s">
        <v>6394</v>
      </c>
      <c r="G5138" s="219" t="s">
        <v>7895</v>
      </c>
      <c r="H5138" s="219" t="s">
        <v>15</v>
      </c>
      <c r="I5138" s="220" t="s">
        <v>8054</v>
      </c>
      <c r="J5138" s="221">
        <v>10800</v>
      </c>
      <c r="K5138" s="221">
        <v>1</v>
      </c>
      <c r="L5138" s="221">
        <v>10800</v>
      </c>
    </row>
    <row r="5139" spans="1:12" s="167" customFormat="1">
      <c r="A5139" s="218" t="str">
        <f t="shared" si="34"/>
        <v>O221021058449도서</v>
      </c>
      <c r="B5139" s="219" t="s">
        <v>8153</v>
      </c>
      <c r="C5139" s="219" t="s">
        <v>8023</v>
      </c>
      <c r="D5139" s="219" t="s">
        <v>8065</v>
      </c>
      <c r="E5139" s="219" t="s">
        <v>7707</v>
      </c>
      <c r="F5139" s="219" t="s">
        <v>6394</v>
      </c>
      <c r="G5139" s="219" t="s">
        <v>7895</v>
      </c>
      <c r="H5139" s="219" t="s">
        <v>15</v>
      </c>
      <c r="I5139" s="220" t="s">
        <v>8082</v>
      </c>
      <c r="J5139" s="221">
        <v>13320</v>
      </c>
      <c r="K5139" s="221">
        <v>1</v>
      </c>
      <c r="L5139" s="221">
        <v>13320</v>
      </c>
    </row>
    <row r="5140" spans="1:12" s="167" customFormat="1">
      <c r="A5140" s="218" t="str">
        <f t="shared" si="34"/>
        <v>O221021058449도서</v>
      </c>
      <c r="B5140" s="219" t="s">
        <v>8153</v>
      </c>
      <c r="C5140" s="219" t="s">
        <v>8023</v>
      </c>
      <c r="D5140" s="219" t="s">
        <v>8065</v>
      </c>
      <c r="E5140" s="219" t="s">
        <v>7707</v>
      </c>
      <c r="F5140" s="219" t="s">
        <v>6394</v>
      </c>
      <c r="G5140" s="219" t="s">
        <v>7895</v>
      </c>
      <c r="H5140" s="219" t="s">
        <v>15</v>
      </c>
      <c r="I5140" s="220" t="s">
        <v>9107</v>
      </c>
      <c r="J5140" s="221">
        <v>11700</v>
      </c>
      <c r="K5140" s="221">
        <v>1</v>
      </c>
      <c r="L5140" s="221">
        <v>11700</v>
      </c>
    </row>
    <row r="5141" spans="1:12" s="167" customFormat="1">
      <c r="A5141" s="218" t="str">
        <f t="shared" si="34"/>
        <v>O221021058449도서</v>
      </c>
      <c r="B5141" s="219" t="s">
        <v>8153</v>
      </c>
      <c r="C5141" s="219" t="s">
        <v>8023</v>
      </c>
      <c r="D5141" s="219" t="s">
        <v>8065</v>
      </c>
      <c r="E5141" s="219" t="s">
        <v>7707</v>
      </c>
      <c r="F5141" s="219" t="s">
        <v>6394</v>
      </c>
      <c r="G5141" s="219" t="s">
        <v>7895</v>
      </c>
      <c r="H5141" s="219" t="s">
        <v>15</v>
      </c>
      <c r="I5141" s="220" t="s">
        <v>9108</v>
      </c>
      <c r="J5141" s="221">
        <v>12420</v>
      </c>
      <c r="K5141" s="221">
        <v>1</v>
      </c>
      <c r="L5141" s="221">
        <v>12420</v>
      </c>
    </row>
    <row r="5142" spans="1:12" s="167" customFormat="1">
      <c r="A5142" s="218" t="str">
        <f t="shared" si="34"/>
        <v>O221021058449도서</v>
      </c>
      <c r="B5142" s="219" t="s">
        <v>8153</v>
      </c>
      <c r="C5142" s="219" t="s">
        <v>8023</v>
      </c>
      <c r="D5142" s="219" t="s">
        <v>8065</v>
      </c>
      <c r="E5142" s="219" t="s">
        <v>7707</v>
      </c>
      <c r="F5142" s="219" t="s">
        <v>6394</v>
      </c>
      <c r="G5142" s="219" t="s">
        <v>7895</v>
      </c>
      <c r="H5142" s="219" t="s">
        <v>15</v>
      </c>
      <c r="I5142" s="220" t="s">
        <v>9109</v>
      </c>
      <c r="J5142" s="221">
        <v>10800</v>
      </c>
      <c r="K5142" s="221">
        <v>1</v>
      </c>
      <c r="L5142" s="221">
        <v>10800</v>
      </c>
    </row>
    <row r="5143" spans="1:12" s="167" customFormat="1">
      <c r="A5143" s="218" t="str">
        <f t="shared" si="34"/>
        <v>O221021058449도서</v>
      </c>
      <c r="B5143" s="219" t="s">
        <v>8153</v>
      </c>
      <c r="C5143" s="219" t="s">
        <v>8023</v>
      </c>
      <c r="D5143" s="219" t="s">
        <v>8065</v>
      </c>
      <c r="E5143" s="219" t="s">
        <v>7707</v>
      </c>
      <c r="F5143" s="219" t="s">
        <v>6394</v>
      </c>
      <c r="G5143" s="219" t="s">
        <v>7895</v>
      </c>
      <c r="H5143" s="219" t="s">
        <v>15</v>
      </c>
      <c r="I5143" s="220" t="s">
        <v>9110</v>
      </c>
      <c r="J5143" s="221">
        <v>10800</v>
      </c>
      <c r="K5143" s="221">
        <v>1</v>
      </c>
      <c r="L5143" s="221">
        <v>10800</v>
      </c>
    </row>
    <row r="5144" spans="1:12" s="167" customFormat="1">
      <c r="A5144" s="218" t="str">
        <f t="shared" si="34"/>
        <v>O221021058449도서</v>
      </c>
      <c r="B5144" s="219" t="s">
        <v>8153</v>
      </c>
      <c r="C5144" s="219" t="s">
        <v>8023</v>
      </c>
      <c r="D5144" s="219" t="s">
        <v>8065</v>
      </c>
      <c r="E5144" s="219" t="s">
        <v>7707</v>
      </c>
      <c r="F5144" s="219" t="s">
        <v>6394</v>
      </c>
      <c r="G5144" s="219" t="s">
        <v>7895</v>
      </c>
      <c r="H5144" s="219" t="s">
        <v>15</v>
      </c>
      <c r="I5144" s="220" t="s">
        <v>9111</v>
      </c>
      <c r="J5144" s="221">
        <v>10800</v>
      </c>
      <c r="K5144" s="221">
        <v>1</v>
      </c>
      <c r="L5144" s="221">
        <v>10800</v>
      </c>
    </row>
    <row r="5145" spans="1:12" s="167" customFormat="1">
      <c r="A5145" s="218" t="str">
        <f t="shared" si="34"/>
        <v>O221021058449도서</v>
      </c>
      <c r="B5145" s="219" t="s">
        <v>8153</v>
      </c>
      <c r="C5145" s="219" t="s">
        <v>8023</v>
      </c>
      <c r="D5145" s="219" t="s">
        <v>8065</v>
      </c>
      <c r="E5145" s="219" t="s">
        <v>7707</v>
      </c>
      <c r="F5145" s="219" t="s">
        <v>6394</v>
      </c>
      <c r="G5145" s="219" t="s">
        <v>7895</v>
      </c>
      <c r="H5145" s="219" t="s">
        <v>15</v>
      </c>
      <c r="I5145" s="220" t="s">
        <v>9112</v>
      </c>
      <c r="J5145" s="221">
        <v>10800</v>
      </c>
      <c r="K5145" s="221">
        <v>1</v>
      </c>
      <c r="L5145" s="221">
        <v>10800</v>
      </c>
    </row>
    <row r="5146" spans="1:12" s="167" customFormat="1">
      <c r="A5146" s="218" t="str">
        <f t="shared" si="34"/>
        <v>O221021058449도서</v>
      </c>
      <c r="B5146" s="219" t="s">
        <v>8153</v>
      </c>
      <c r="C5146" s="219" t="s">
        <v>8023</v>
      </c>
      <c r="D5146" s="219" t="s">
        <v>8065</v>
      </c>
      <c r="E5146" s="219" t="s">
        <v>7707</v>
      </c>
      <c r="F5146" s="219" t="s">
        <v>6394</v>
      </c>
      <c r="G5146" s="219" t="s">
        <v>7895</v>
      </c>
      <c r="H5146" s="219" t="s">
        <v>15</v>
      </c>
      <c r="I5146" s="220" t="s">
        <v>9113</v>
      </c>
      <c r="J5146" s="221">
        <v>11700</v>
      </c>
      <c r="K5146" s="221">
        <v>1</v>
      </c>
      <c r="L5146" s="221">
        <v>11700</v>
      </c>
    </row>
    <row r="5147" spans="1:12" s="167" customFormat="1">
      <c r="A5147" s="218" t="str">
        <f t="shared" si="34"/>
        <v>O221021058449도서</v>
      </c>
      <c r="B5147" s="219" t="s">
        <v>8153</v>
      </c>
      <c r="C5147" s="219" t="s">
        <v>8023</v>
      </c>
      <c r="D5147" s="219" t="s">
        <v>8065</v>
      </c>
      <c r="E5147" s="219" t="s">
        <v>7707</v>
      </c>
      <c r="F5147" s="219" t="s">
        <v>6394</v>
      </c>
      <c r="G5147" s="219" t="s">
        <v>7895</v>
      </c>
      <c r="H5147" s="219" t="s">
        <v>15</v>
      </c>
      <c r="I5147" s="220" t="s">
        <v>9114</v>
      </c>
      <c r="J5147" s="221">
        <v>11700</v>
      </c>
      <c r="K5147" s="221">
        <v>1</v>
      </c>
      <c r="L5147" s="221">
        <v>11700</v>
      </c>
    </row>
    <row r="5148" spans="1:12" s="167" customFormat="1">
      <c r="A5148" s="218" t="str">
        <f t="shared" si="34"/>
        <v>O221021058448도서</v>
      </c>
      <c r="B5148" s="219" t="s">
        <v>8154</v>
      </c>
      <c r="C5148" s="219" t="s">
        <v>8023</v>
      </c>
      <c r="D5148" s="219" t="s">
        <v>8065</v>
      </c>
      <c r="E5148" s="219" t="s">
        <v>7707</v>
      </c>
      <c r="F5148" s="219" t="s">
        <v>6394</v>
      </c>
      <c r="G5148" s="219" t="s">
        <v>7830</v>
      </c>
      <c r="H5148" s="219" t="s">
        <v>15</v>
      </c>
      <c r="I5148" s="220" t="s">
        <v>9115</v>
      </c>
      <c r="J5148" s="221">
        <v>10800</v>
      </c>
      <c r="K5148" s="221">
        <v>1</v>
      </c>
      <c r="L5148" s="221">
        <v>10800</v>
      </c>
    </row>
    <row r="5149" spans="1:12" s="167" customFormat="1">
      <c r="A5149" s="218" t="str">
        <f t="shared" si="34"/>
        <v>O221021058448도서</v>
      </c>
      <c r="B5149" s="219" t="s">
        <v>8154</v>
      </c>
      <c r="C5149" s="219" t="s">
        <v>8023</v>
      </c>
      <c r="D5149" s="219" t="s">
        <v>8065</v>
      </c>
      <c r="E5149" s="219" t="s">
        <v>7707</v>
      </c>
      <c r="F5149" s="219" t="s">
        <v>6394</v>
      </c>
      <c r="G5149" s="219" t="s">
        <v>7830</v>
      </c>
      <c r="H5149" s="219" t="s">
        <v>15</v>
      </c>
      <c r="I5149" s="220" t="s">
        <v>9116</v>
      </c>
      <c r="J5149" s="221">
        <v>10800</v>
      </c>
      <c r="K5149" s="221">
        <v>1</v>
      </c>
      <c r="L5149" s="221">
        <v>10800</v>
      </c>
    </row>
    <row r="5150" spans="1:12" s="167" customFormat="1">
      <c r="A5150" s="218" t="str">
        <f t="shared" si="34"/>
        <v>O221021058448도서</v>
      </c>
      <c r="B5150" s="219" t="s">
        <v>8154</v>
      </c>
      <c r="C5150" s="219" t="s">
        <v>8023</v>
      </c>
      <c r="D5150" s="219" t="s">
        <v>8065</v>
      </c>
      <c r="E5150" s="219" t="s">
        <v>7707</v>
      </c>
      <c r="F5150" s="219" t="s">
        <v>6394</v>
      </c>
      <c r="G5150" s="219" t="s">
        <v>7830</v>
      </c>
      <c r="H5150" s="219" t="s">
        <v>15</v>
      </c>
      <c r="I5150" s="220" t="s">
        <v>9117</v>
      </c>
      <c r="J5150" s="221">
        <v>14400</v>
      </c>
      <c r="K5150" s="221">
        <v>1</v>
      </c>
      <c r="L5150" s="221">
        <v>14400</v>
      </c>
    </row>
    <row r="5151" spans="1:12" s="167" customFormat="1">
      <c r="A5151" s="218" t="str">
        <f t="shared" si="34"/>
        <v>O221021058448도서</v>
      </c>
      <c r="B5151" s="219" t="s">
        <v>8154</v>
      </c>
      <c r="C5151" s="219" t="s">
        <v>8023</v>
      </c>
      <c r="D5151" s="219" t="s">
        <v>8065</v>
      </c>
      <c r="E5151" s="219" t="s">
        <v>7707</v>
      </c>
      <c r="F5151" s="219" t="s">
        <v>6394</v>
      </c>
      <c r="G5151" s="219" t="s">
        <v>7830</v>
      </c>
      <c r="H5151" s="219" t="s">
        <v>15</v>
      </c>
      <c r="I5151" s="220" t="s">
        <v>9118</v>
      </c>
      <c r="J5151" s="221">
        <v>12600</v>
      </c>
      <c r="K5151" s="221">
        <v>1</v>
      </c>
      <c r="L5151" s="221">
        <v>12600</v>
      </c>
    </row>
    <row r="5152" spans="1:12" s="167" customFormat="1">
      <c r="A5152" s="218" t="str">
        <f t="shared" si="34"/>
        <v>O221021058445도서</v>
      </c>
      <c r="B5152" s="219" t="s">
        <v>8157</v>
      </c>
      <c r="C5152" s="219" t="s">
        <v>8023</v>
      </c>
      <c r="D5152" s="219" t="s">
        <v>8065</v>
      </c>
      <c r="E5152" s="219" t="s">
        <v>7707</v>
      </c>
      <c r="F5152" s="219" t="s">
        <v>6394</v>
      </c>
      <c r="G5152" s="219" t="s">
        <v>7774</v>
      </c>
      <c r="H5152" s="219" t="s">
        <v>15</v>
      </c>
      <c r="I5152" s="220" t="s">
        <v>9119</v>
      </c>
      <c r="J5152" s="221">
        <v>12600</v>
      </c>
      <c r="K5152" s="221">
        <v>2</v>
      </c>
      <c r="L5152" s="221">
        <v>25200</v>
      </c>
    </row>
    <row r="5153" spans="1:12" s="167" customFormat="1">
      <c r="A5153" s="218" t="str">
        <f t="shared" si="34"/>
        <v>O221021058445도서</v>
      </c>
      <c r="B5153" s="219" t="s">
        <v>8157</v>
      </c>
      <c r="C5153" s="219" t="s">
        <v>8023</v>
      </c>
      <c r="D5153" s="219" t="s">
        <v>8065</v>
      </c>
      <c r="E5153" s="219" t="s">
        <v>7707</v>
      </c>
      <c r="F5153" s="219" t="s">
        <v>6394</v>
      </c>
      <c r="G5153" s="219" t="s">
        <v>7774</v>
      </c>
      <c r="H5153" s="219" t="s">
        <v>15</v>
      </c>
      <c r="I5153" s="220" t="s">
        <v>8053</v>
      </c>
      <c r="J5153" s="221">
        <v>14400</v>
      </c>
      <c r="K5153" s="221">
        <v>1</v>
      </c>
      <c r="L5153" s="221">
        <v>14400</v>
      </c>
    </row>
    <row r="5154" spans="1:12" s="167" customFormat="1">
      <c r="A5154" s="218" t="str">
        <f t="shared" si="34"/>
        <v>O221021058441도서</v>
      </c>
      <c r="B5154" s="219" t="s">
        <v>8161</v>
      </c>
      <c r="C5154" s="219" t="s">
        <v>8023</v>
      </c>
      <c r="D5154" s="219" t="s">
        <v>8065</v>
      </c>
      <c r="E5154" s="219" t="s">
        <v>7707</v>
      </c>
      <c r="F5154" s="219" t="s">
        <v>6394</v>
      </c>
      <c r="G5154" s="219" t="s">
        <v>7746</v>
      </c>
      <c r="H5154" s="219" t="s">
        <v>15</v>
      </c>
      <c r="I5154" s="220" t="s">
        <v>9120</v>
      </c>
      <c r="J5154" s="221">
        <v>13500</v>
      </c>
      <c r="K5154" s="221">
        <v>1</v>
      </c>
      <c r="L5154" s="221">
        <v>13500</v>
      </c>
    </row>
    <row r="5155" spans="1:12" s="167" customFormat="1">
      <c r="A5155" s="218" t="str">
        <f t="shared" si="34"/>
        <v>O221021058441도서</v>
      </c>
      <c r="B5155" s="219" t="s">
        <v>8161</v>
      </c>
      <c r="C5155" s="219" t="s">
        <v>8023</v>
      </c>
      <c r="D5155" s="219" t="s">
        <v>8065</v>
      </c>
      <c r="E5155" s="219" t="s">
        <v>7707</v>
      </c>
      <c r="F5155" s="219" t="s">
        <v>6394</v>
      </c>
      <c r="G5155" s="219" t="s">
        <v>7746</v>
      </c>
      <c r="H5155" s="219" t="s">
        <v>15</v>
      </c>
      <c r="I5155" s="220" t="s">
        <v>9121</v>
      </c>
      <c r="J5155" s="221">
        <v>13500</v>
      </c>
      <c r="K5155" s="221">
        <v>1</v>
      </c>
      <c r="L5155" s="221">
        <v>13500</v>
      </c>
    </row>
    <row r="5156" spans="1:12" s="167" customFormat="1">
      <c r="A5156" s="218" t="str">
        <f t="shared" si="34"/>
        <v>O221021058441도서</v>
      </c>
      <c r="B5156" s="219" t="s">
        <v>8161</v>
      </c>
      <c r="C5156" s="219" t="s">
        <v>8023</v>
      </c>
      <c r="D5156" s="219" t="s">
        <v>8065</v>
      </c>
      <c r="E5156" s="219" t="s">
        <v>7707</v>
      </c>
      <c r="F5156" s="219" t="s">
        <v>6394</v>
      </c>
      <c r="G5156" s="219" t="s">
        <v>7746</v>
      </c>
      <c r="H5156" s="219" t="s">
        <v>15</v>
      </c>
      <c r="I5156" s="220" t="s">
        <v>9122</v>
      </c>
      <c r="J5156" s="221">
        <v>12150</v>
      </c>
      <c r="K5156" s="221">
        <v>1</v>
      </c>
      <c r="L5156" s="221">
        <v>12150</v>
      </c>
    </row>
    <row r="5157" spans="1:12" s="167" customFormat="1">
      <c r="A5157" s="218" t="str">
        <f t="shared" si="34"/>
        <v>O221021058441도서</v>
      </c>
      <c r="B5157" s="219" t="s">
        <v>8161</v>
      </c>
      <c r="C5157" s="219" t="s">
        <v>8023</v>
      </c>
      <c r="D5157" s="219" t="s">
        <v>8065</v>
      </c>
      <c r="E5157" s="219" t="s">
        <v>7707</v>
      </c>
      <c r="F5157" s="219" t="s">
        <v>6394</v>
      </c>
      <c r="G5157" s="219" t="s">
        <v>7746</v>
      </c>
      <c r="H5157" s="219" t="s">
        <v>15</v>
      </c>
      <c r="I5157" s="220" t="s">
        <v>9123</v>
      </c>
      <c r="J5157" s="221">
        <v>13320</v>
      </c>
      <c r="K5157" s="221">
        <v>1</v>
      </c>
      <c r="L5157" s="221">
        <v>13320</v>
      </c>
    </row>
    <row r="5158" spans="1:12" s="167" customFormat="1">
      <c r="A5158" s="218" t="str">
        <f t="shared" si="34"/>
        <v>O221021058441도서</v>
      </c>
      <c r="B5158" s="219" t="s">
        <v>8161</v>
      </c>
      <c r="C5158" s="219" t="s">
        <v>8023</v>
      </c>
      <c r="D5158" s="219" t="s">
        <v>8065</v>
      </c>
      <c r="E5158" s="219" t="s">
        <v>7707</v>
      </c>
      <c r="F5158" s="219" t="s">
        <v>6394</v>
      </c>
      <c r="G5158" s="219" t="s">
        <v>7746</v>
      </c>
      <c r="H5158" s="219" t="s">
        <v>15</v>
      </c>
      <c r="I5158" s="220" t="s">
        <v>9124</v>
      </c>
      <c r="J5158" s="221">
        <v>9450</v>
      </c>
      <c r="K5158" s="221">
        <v>1</v>
      </c>
      <c r="L5158" s="221">
        <v>9450</v>
      </c>
    </row>
    <row r="5159" spans="1:12" s="167" customFormat="1">
      <c r="A5159" s="218" t="str">
        <f t="shared" si="34"/>
        <v>O221021058441도서</v>
      </c>
      <c r="B5159" s="219" t="s">
        <v>8161</v>
      </c>
      <c r="C5159" s="219" t="s">
        <v>8023</v>
      </c>
      <c r="D5159" s="219" t="s">
        <v>8065</v>
      </c>
      <c r="E5159" s="219" t="s">
        <v>7707</v>
      </c>
      <c r="F5159" s="219" t="s">
        <v>6394</v>
      </c>
      <c r="G5159" s="219" t="s">
        <v>7746</v>
      </c>
      <c r="H5159" s="219" t="s">
        <v>15</v>
      </c>
      <c r="I5159" s="220" t="s">
        <v>9125</v>
      </c>
      <c r="J5159" s="221">
        <v>9450</v>
      </c>
      <c r="K5159" s="221">
        <v>1</v>
      </c>
      <c r="L5159" s="221">
        <v>9450</v>
      </c>
    </row>
    <row r="5160" spans="1:12" s="167" customFormat="1">
      <c r="A5160" s="218" t="str">
        <f t="shared" si="34"/>
        <v>O221021058441도서</v>
      </c>
      <c r="B5160" s="219" t="s">
        <v>8161</v>
      </c>
      <c r="C5160" s="219" t="s">
        <v>8023</v>
      </c>
      <c r="D5160" s="219" t="s">
        <v>8065</v>
      </c>
      <c r="E5160" s="219" t="s">
        <v>7707</v>
      </c>
      <c r="F5160" s="219" t="s">
        <v>6394</v>
      </c>
      <c r="G5160" s="219" t="s">
        <v>7746</v>
      </c>
      <c r="H5160" s="219" t="s">
        <v>15</v>
      </c>
      <c r="I5160" s="220" t="s">
        <v>8105</v>
      </c>
      <c r="J5160" s="221">
        <v>10800</v>
      </c>
      <c r="K5160" s="221">
        <v>1</v>
      </c>
      <c r="L5160" s="221">
        <v>10800</v>
      </c>
    </row>
    <row r="5161" spans="1:12" s="167" customFormat="1">
      <c r="A5161" s="218" t="str">
        <f t="shared" si="34"/>
        <v>O221021058441도서</v>
      </c>
      <c r="B5161" s="219" t="s">
        <v>8161</v>
      </c>
      <c r="C5161" s="219" t="s">
        <v>8023</v>
      </c>
      <c r="D5161" s="219" t="s">
        <v>8065</v>
      </c>
      <c r="E5161" s="219" t="s">
        <v>7707</v>
      </c>
      <c r="F5161" s="219" t="s">
        <v>6394</v>
      </c>
      <c r="G5161" s="219" t="s">
        <v>7746</v>
      </c>
      <c r="H5161" s="219" t="s">
        <v>15</v>
      </c>
      <c r="I5161" s="220" t="s">
        <v>9126</v>
      </c>
      <c r="J5161" s="221">
        <v>12600</v>
      </c>
      <c r="K5161" s="221">
        <v>1</v>
      </c>
      <c r="L5161" s="221">
        <v>12600</v>
      </c>
    </row>
    <row r="5162" spans="1:12" s="167" customFormat="1">
      <c r="A5162" s="218" t="str">
        <f t="shared" si="34"/>
        <v>O221021058441도서</v>
      </c>
      <c r="B5162" s="219" t="s">
        <v>8161</v>
      </c>
      <c r="C5162" s="219" t="s">
        <v>8023</v>
      </c>
      <c r="D5162" s="219" t="s">
        <v>8065</v>
      </c>
      <c r="E5162" s="219" t="s">
        <v>7707</v>
      </c>
      <c r="F5162" s="219" t="s">
        <v>6394</v>
      </c>
      <c r="G5162" s="219" t="s">
        <v>7746</v>
      </c>
      <c r="H5162" s="219" t="s">
        <v>15</v>
      </c>
      <c r="I5162" s="220" t="s">
        <v>9127</v>
      </c>
      <c r="J5162" s="221">
        <v>11700</v>
      </c>
      <c r="K5162" s="221">
        <v>1</v>
      </c>
      <c r="L5162" s="221">
        <v>11700</v>
      </c>
    </row>
    <row r="5163" spans="1:12" s="167" customFormat="1">
      <c r="A5163" s="218" t="str">
        <f t="shared" si="34"/>
        <v>O221021058441도서</v>
      </c>
      <c r="B5163" s="219" t="s">
        <v>8161</v>
      </c>
      <c r="C5163" s="219" t="s">
        <v>8023</v>
      </c>
      <c r="D5163" s="219" t="s">
        <v>8065</v>
      </c>
      <c r="E5163" s="219" t="s">
        <v>7707</v>
      </c>
      <c r="F5163" s="219" t="s">
        <v>6394</v>
      </c>
      <c r="G5163" s="219" t="s">
        <v>7746</v>
      </c>
      <c r="H5163" s="219" t="s">
        <v>15</v>
      </c>
      <c r="I5163" s="220" t="s">
        <v>9128</v>
      </c>
      <c r="J5163" s="221">
        <v>5850</v>
      </c>
      <c r="K5163" s="221">
        <v>1</v>
      </c>
      <c r="L5163" s="221">
        <v>5850</v>
      </c>
    </row>
    <row r="5164" spans="1:12" s="167" customFormat="1">
      <c r="A5164" s="218" t="str">
        <f t="shared" si="34"/>
        <v>O221021058441도서</v>
      </c>
      <c r="B5164" s="219" t="s">
        <v>8161</v>
      </c>
      <c r="C5164" s="219" t="s">
        <v>8023</v>
      </c>
      <c r="D5164" s="219" t="s">
        <v>8065</v>
      </c>
      <c r="E5164" s="219" t="s">
        <v>7707</v>
      </c>
      <c r="F5164" s="219" t="s">
        <v>6394</v>
      </c>
      <c r="G5164" s="219" t="s">
        <v>7746</v>
      </c>
      <c r="H5164" s="219" t="s">
        <v>15</v>
      </c>
      <c r="I5164" s="220" t="s">
        <v>9129</v>
      </c>
      <c r="J5164" s="221">
        <v>5850</v>
      </c>
      <c r="K5164" s="221">
        <v>1</v>
      </c>
      <c r="L5164" s="221">
        <v>5850</v>
      </c>
    </row>
    <row r="5165" spans="1:12" s="167" customFormat="1">
      <c r="A5165" s="218" t="str">
        <f t="shared" si="34"/>
        <v>O221021058441도서</v>
      </c>
      <c r="B5165" s="219" t="s">
        <v>8161</v>
      </c>
      <c r="C5165" s="219" t="s">
        <v>8023</v>
      </c>
      <c r="D5165" s="219" t="s">
        <v>8065</v>
      </c>
      <c r="E5165" s="219" t="s">
        <v>7707</v>
      </c>
      <c r="F5165" s="219" t="s">
        <v>6394</v>
      </c>
      <c r="G5165" s="219" t="s">
        <v>7746</v>
      </c>
      <c r="H5165" s="219" t="s">
        <v>15</v>
      </c>
      <c r="I5165" s="220" t="s">
        <v>9130</v>
      </c>
      <c r="J5165" s="221">
        <v>8100</v>
      </c>
      <c r="K5165" s="221">
        <v>1</v>
      </c>
      <c r="L5165" s="221">
        <v>8100</v>
      </c>
    </row>
    <row r="5166" spans="1:12" s="167" customFormat="1">
      <c r="A5166" s="218" t="str">
        <f t="shared" si="34"/>
        <v>O221021058441도서</v>
      </c>
      <c r="B5166" s="219" t="s">
        <v>8161</v>
      </c>
      <c r="C5166" s="219" t="s">
        <v>8023</v>
      </c>
      <c r="D5166" s="219" t="s">
        <v>8065</v>
      </c>
      <c r="E5166" s="219" t="s">
        <v>7707</v>
      </c>
      <c r="F5166" s="219" t="s">
        <v>6394</v>
      </c>
      <c r="G5166" s="219" t="s">
        <v>7746</v>
      </c>
      <c r="H5166" s="219" t="s">
        <v>15</v>
      </c>
      <c r="I5166" s="220" t="s">
        <v>9131</v>
      </c>
      <c r="J5166" s="221">
        <v>8100</v>
      </c>
      <c r="K5166" s="221">
        <v>1</v>
      </c>
      <c r="L5166" s="221">
        <v>8100</v>
      </c>
    </row>
    <row r="5167" spans="1:12" s="167" customFormat="1">
      <c r="A5167" s="218" t="str">
        <f t="shared" si="34"/>
        <v>O221021058440도서</v>
      </c>
      <c r="B5167" s="219" t="s">
        <v>8162</v>
      </c>
      <c r="C5167" s="219" t="s">
        <v>8023</v>
      </c>
      <c r="D5167" s="219" t="s">
        <v>8065</v>
      </c>
      <c r="E5167" s="219" t="s">
        <v>7707</v>
      </c>
      <c r="F5167" s="219" t="s">
        <v>6394</v>
      </c>
      <c r="G5167" s="219" t="s">
        <v>7778</v>
      </c>
      <c r="H5167" s="219" t="s">
        <v>15</v>
      </c>
      <c r="I5167" s="220" t="s">
        <v>9132</v>
      </c>
      <c r="J5167" s="221">
        <v>10800</v>
      </c>
      <c r="K5167" s="221">
        <v>1</v>
      </c>
      <c r="L5167" s="221">
        <v>10800</v>
      </c>
    </row>
    <row r="5168" spans="1:12" s="167" customFormat="1">
      <c r="A5168" s="218" t="str">
        <f t="shared" si="34"/>
        <v>O221021058440도서</v>
      </c>
      <c r="B5168" s="219" t="s">
        <v>8162</v>
      </c>
      <c r="C5168" s="219" t="s">
        <v>8023</v>
      </c>
      <c r="D5168" s="219" t="s">
        <v>8065</v>
      </c>
      <c r="E5168" s="219" t="s">
        <v>7707</v>
      </c>
      <c r="F5168" s="219" t="s">
        <v>6394</v>
      </c>
      <c r="G5168" s="219" t="s">
        <v>7778</v>
      </c>
      <c r="H5168" s="219" t="s">
        <v>15</v>
      </c>
      <c r="I5168" s="220" t="s">
        <v>9133</v>
      </c>
      <c r="J5168" s="221">
        <v>15300</v>
      </c>
      <c r="K5168" s="221">
        <v>1</v>
      </c>
      <c r="L5168" s="221">
        <v>15300</v>
      </c>
    </row>
    <row r="5169" spans="1:12" s="167" customFormat="1">
      <c r="A5169" s="218" t="str">
        <f t="shared" si="34"/>
        <v>O221021058440도서</v>
      </c>
      <c r="B5169" s="219" t="s">
        <v>8162</v>
      </c>
      <c r="C5169" s="219" t="s">
        <v>8023</v>
      </c>
      <c r="D5169" s="219" t="s">
        <v>8065</v>
      </c>
      <c r="E5169" s="219" t="s">
        <v>7707</v>
      </c>
      <c r="F5169" s="219" t="s">
        <v>6394</v>
      </c>
      <c r="G5169" s="219" t="s">
        <v>7778</v>
      </c>
      <c r="H5169" s="219" t="s">
        <v>15</v>
      </c>
      <c r="I5169" s="220" t="s">
        <v>9134</v>
      </c>
      <c r="J5169" s="221">
        <v>8820</v>
      </c>
      <c r="K5169" s="221">
        <v>1</v>
      </c>
      <c r="L5169" s="221">
        <v>8820</v>
      </c>
    </row>
    <row r="5170" spans="1:12" s="167" customFormat="1">
      <c r="A5170" s="218" t="str">
        <f t="shared" si="34"/>
        <v>O221021058440도서</v>
      </c>
      <c r="B5170" s="219" t="s">
        <v>8162</v>
      </c>
      <c r="C5170" s="219" t="s">
        <v>8023</v>
      </c>
      <c r="D5170" s="219" t="s">
        <v>8065</v>
      </c>
      <c r="E5170" s="219" t="s">
        <v>7707</v>
      </c>
      <c r="F5170" s="219" t="s">
        <v>6394</v>
      </c>
      <c r="G5170" s="219" t="s">
        <v>7778</v>
      </c>
      <c r="H5170" s="219" t="s">
        <v>15</v>
      </c>
      <c r="I5170" s="220" t="s">
        <v>9135</v>
      </c>
      <c r="J5170" s="221">
        <v>16200</v>
      </c>
      <c r="K5170" s="221">
        <v>1</v>
      </c>
      <c r="L5170" s="221">
        <v>16200</v>
      </c>
    </row>
    <row r="5171" spans="1:12" s="167" customFormat="1">
      <c r="A5171" s="218" t="str">
        <f t="shared" si="34"/>
        <v>O221021058438도서</v>
      </c>
      <c r="B5171" s="219" t="s">
        <v>8164</v>
      </c>
      <c r="C5171" s="219" t="s">
        <v>8023</v>
      </c>
      <c r="D5171" s="219" t="s">
        <v>8065</v>
      </c>
      <c r="E5171" s="219" t="s">
        <v>7707</v>
      </c>
      <c r="F5171" s="219" t="s">
        <v>6394</v>
      </c>
      <c r="G5171" s="219" t="s">
        <v>7769</v>
      </c>
      <c r="H5171" s="219" t="s">
        <v>15</v>
      </c>
      <c r="I5171" s="220" t="s">
        <v>9136</v>
      </c>
      <c r="J5171" s="221">
        <v>12600</v>
      </c>
      <c r="K5171" s="221">
        <v>1</v>
      </c>
      <c r="L5171" s="221">
        <v>12600</v>
      </c>
    </row>
    <row r="5172" spans="1:12" s="167" customFormat="1">
      <c r="A5172" s="218" t="str">
        <f t="shared" si="34"/>
        <v>O221021058438도서</v>
      </c>
      <c r="B5172" s="219" t="s">
        <v>8164</v>
      </c>
      <c r="C5172" s="219" t="s">
        <v>8023</v>
      </c>
      <c r="D5172" s="219" t="s">
        <v>8065</v>
      </c>
      <c r="E5172" s="219" t="s">
        <v>7707</v>
      </c>
      <c r="F5172" s="219" t="s">
        <v>6394</v>
      </c>
      <c r="G5172" s="219" t="s">
        <v>7769</v>
      </c>
      <c r="H5172" s="219" t="s">
        <v>15</v>
      </c>
      <c r="I5172" s="220" t="s">
        <v>9137</v>
      </c>
      <c r="J5172" s="221">
        <v>12600</v>
      </c>
      <c r="K5172" s="221">
        <v>1</v>
      </c>
      <c r="L5172" s="221">
        <v>12600</v>
      </c>
    </row>
    <row r="5173" spans="1:12" s="167" customFormat="1">
      <c r="A5173" s="218" t="str">
        <f t="shared" si="34"/>
        <v>O221021058438도서</v>
      </c>
      <c r="B5173" s="219" t="s">
        <v>8164</v>
      </c>
      <c r="C5173" s="219" t="s">
        <v>8023</v>
      </c>
      <c r="D5173" s="219" t="s">
        <v>8065</v>
      </c>
      <c r="E5173" s="219" t="s">
        <v>7707</v>
      </c>
      <c r="F5173" s="219" t="s">
        <v>6394</v>
      </c>
      <c r="G5173" s="219" t="s">
        <v>7769</v>
      </c>
      <c r="H5173" s="219" t="s">
        <v>15</v>
      </c>
      <c r="I5173" s="220" t="s">
        <v>9138</v>
      </c>
      <c r="J5173" s="221">
        <v>16920</v>
      </c>
      <c r="K5173" s="221">
        <v>1</v>
      </c>
      <c r="L5173" s="221">
        <v>16920</v>
      </c>
    </row>
    <row r="5174" spans="1:12" s="167" customFormat="1">
      <c r="A5174" s="218" t="str">
        <f t="shared" si="34"/>
        <v>O221021058438도서</v>
      </c>
      <c r="B5174" s="219" t="s">
        <v>8164</v>
      </c>
      <c r="C5174" s="219" t="s">
        <v>8023</v>
      </c>
      <c r="D5174" s="219" t="s">
        <v>8065</v>
      </c>
      <c r="E5174" s="219" t="s">
        <v>7707</v>
      </c>
      <c r="F5174" s="219" t="s">
        <v>6394</v>
      </c>
      <c r="G5174" s="219" t="s">
        <v>7769</v>
      </c>
      <c r="H5174" s="219" t="s">
        <v>15</v>
      </c>
      <c r="I5174" s="220" t="s">
        <v>9139</v>
      </c>
      <c r="J5174" s="221">
        <v>16920</v>
      </c>
      <c r="K5174" s="221">
        <v>1</v>
      </c>
      <c r="L5174" s="221">
        <v>16920</v>
      </c>
    </row>
    <row r="5175" spans="1:12" s="167" customFormat="1">
      <c r="A5175" s="218" t="str">
        <f t="shared" si="34"/>
        <v>O221021058438도서</v>
      </c>
      <c r="B5175" s="219" t="s">
        <v>8164</v>
      </c>
      <c r="C5175" s="219" t="s">
        <v>8023</v>
      </c>
      <c r="D5175" s="219" t="s">
        <v>8065</v>
      </c>
      <c r="E5175" s="219" t="s">
        <v>7707</v>
      </c>
      <c r="F5175" s="219" t="s">
        <v>6394</v>
      </c>
      <c r="G5175" s="219" t="s">
        <v>7769</v>
      </c>
      <c r="H5175" s="219" t="s">
        <v>15</v>
      </c>
      <c r="I5175" s="220" t="s">
        <v>9140</v>
      </c>
      <c r="J5175" s="221">
        <v>13500</v>
      </c>
      <c r="K5175" s="221">
        <v>1</v>
      </c>
      <c r="L5175" s="221">
        <v>13500</v>
      </c>
    </row>
    <row r="5176" spans="1:12" s="167" customFormat="1">
      <c r="A5176" s="218" t="str">
        <f t="shared" si="34"/>
        <v>O221021058438도서</v>
      </c>
      <c r="B5176" s="219" t="s">
        <v>8164</v>
      </c>
      <c r="C5176" s="219" t="s">
        <v>8023</v>
      </c>
      <c r="D5176" s="219" t="s">
        <v>8065</v>
      </c>
      <c r="E5176" s="219" t="s">
        <v>7707</v>
      </c>
      <c r="F5176" s="219" t="s">
        <v>6394</v>
      </c>
      <c r="G5176" s="219" t="s">
        <v>7769</v>
      </c>
      <c r="H5176" s="219" t="s">
        <v>15</v>
      </c>
      <c r="I5176" s="220" t="s">
        <v>9141</v>
      </c>
      <c r="J5176" s="221">
        <v>12600</v>
      </c>
      <c r="K5176" s="221">
        <v>1</v>
      </c>
      <c r="L5176" s="221">
        <v>12600</v>
      </c>
    </row>
    <row r="5177" spans="1:12" s="167" customFormat="1">
      <c r="A5177" s="218" t="str">
        <f t="shared" si="34"/>
        <v>O221021058437도서</v>
      </c>
      <c r="B5177" s="219" t="s">
        <v>8165</v>
      </c>
      <c r="C5177" s="219" t="s">
        <v>8023</v>
      </c>
      <c r="D5177" s="219" t="s">
        <v>8065</v>
      </c>
      <c r="E5177" s="219" t="s">
        <v>7707</v>
      </c>
      <c r="F5177" s="219" t="s">
        <v>6394</v>
      </c>
      <c r="G5177" s="219" t="s">
        <v>7740</v>
      </c>
      <c r="H5177" s="219" t="s">
        <v>15</v>
      </c>
      <c r="I5177" s="220" t="s">
        <v>9142</v>
      </c>
      <c r="J5177" s="221">
        <v>40500</v>
      </c>
      <c r="K5177" s="221">
        <v>1</v>
      </c>
      <c r="L5177" s="221">
        <v>40500</v>
      </c>
    </row>
    <row r="5178" spans="1:12" s="167" customFormat="1">
      <c r="A5178" s="218" t="str">
        <f t="shared" si="34"/>
        <v>O221021058437도서</v>
      </c>
      <c r="B5178" s="219" t="s">
        <v>8165</v>
      </c>
      <c r="C5178" s="219" t="s">
        <v>8023</v>
      </c>
      <c r="D5178" s="219" t="s">
        <v>8065</v>
      </c>
      <c r="E5178" s="219" t="s">
        <v>7707</v>
      </c>
      <c r="F5178" s="219" t="s">
        <v>6394</v>
      </c>
      <c r="G5178" s="219" t="s">
        <v>7740</v>
      </c>
      <c r="H5178" s="219" t="s">
        <v>15</v>
      </c>
      <c r="I5178" s="220" t="s">
        <v>9143</v>
      </c>
      <c r="J5178" s="221">
        <v>16110</v>
      </c>
      <c r="K5178" s="221">
        <v>1</v>
      </c>
      <c r="L5178" s="221">
        <v>16110</v>
      </c>
    </row>
    <row r="5179" spans="1:12" s="167" customFormat="1">
      <c r="A5179" s="218" t="str">
        <f t="shared" si="34"/>
        <v>O221021058437도서</v>
      </c>
      <c r="B5179" s="219" t="s">
        <v>8165</v>
      </c>
      <c r="C5179" s="219" t="s">
        <v>8023</v>
      </c>
      <c r="D5179" s="219" t="s">
        <v>8065</v>
      </c>
      <c r="E5179" s="219" t="s">
        <v>7707</v>
      </c>
      <c r="F5179" s="219" t="s">
        <v>6394</v>
      </c>
      <c r="G5179" s="219" t="s">
        <v>7740</v>
      </c>
      <c r="H5179" s="219" t="s">
        <v>15</v>
      </c>
      <c r="I5179" s="220" t="s">
        <v>9144</v>
      </c>
      <c r="J5179" s="221">
        <v>48600</v>
      </c>
      <c r="K5179" s="221">
        <v>1</v>
      </c>
      <c r="L5179" s="221">
        <v>48600</v>
      </c>
    </row>
    <row r="5180" spans="1:12" s="167" customFormat="1">
      <c r="A5180" s="218" t="str">
        <f t="shared" si="34"/>
        <v>O221021058437도서</v>
      </c>
      <c r="B5180" s="219" t="s">
        <v>8165</v>
      </c>
      <c r="C5180" s="219" t="s">
        <v>8023</v>
      </c>
      <c r="D5180" s="219" t="s">
        <v>8065</v>
      </c>
      <c r="E5180" s="219" t="s">
        <v>7707</v>
      </c>
      <c r="F5180" s="219" t="s">
        <v>6394</v>
      </c>
      <c r="G5180" s="219" t="s">
        <v>7740</v>
      </c>
      <c r="H5180" s="219" t="s">
        <v>15</v>
      </c>
      <c r="I5180" s="220" t="s">
        <v>9145</v>
      </c>
      <c r="J5180" s="221">
        <v>48600</v>
      </c>
      <c r="K5180" s="221">
        <v>1</v>
      </c>
      <c r="L5180" s="221">
        <v>48600</v>
      </c>
    </row>
    <row r="5181" spans="1:12" s="167" customFormat="1">
      <c r="A5181" s="218" t="str">
        <f t="shared" si="34"/>
        <v>O221021058437도서</v>
      </c>
      <c r="B5181" s="219" t="s">
        <v>8165</v>
      </c>
      <c r="C5181" s="219" t="s">
        <v>8023</v>
      </c>
      <c r="D5181" s="219" t="s">
        <v>8065</v>
      </c>
      <c r="E5181" s="219" t="s">
        <v>7707</v>
      </c>
      <c r="F5181" s="219" t="s">
        <v>6394</v>
      </c>
      <c r="G5181" s="219" t="s">
        <v>7740</v>
      </c>
      <c r="H5181" s="219" t="s">
        <v>15</v>
      </c>
      <c r="I5181" s="220" t="s">
        <v>9146</v>
      </c>
      <c r="J5181" s="221">
        <v>35640</v>
      </c>
      <c r="K5181" s="221">
        <v>1</v>
      </c>
      <c r="L5181" s="221">
        <v>35640</v>
      </c>
    </row>
    <row r="5182" spans="1:12" s="167" customFormat="1">
      <c r="A5182" s="218" t="str">
        <f t="shared" si="34"/>
        <v>O221021058437도서</v>
      </c>
      <c r="B5182" s="219" t="s">
        <v>8165</v>
      </c>
      <c r="C5182" s="219" t="s">
        <v>8023</v>
      </c>
      <c r="D5182" s="219" t="s">
        <v>8065</v>
      </c>
      <c r="E5182" s="219" t="s">
        <v>7707</v>
      </c>
      <c r="F5182" s="219" t="s">
        <v>6394</v>
      </c>
      <c r="G5182" s="219" t="s">
        <v>7740</v>
      </c>
      <c r="H5182" s="219" t="s">
        <v>15</v>
      </c>
      <c r="I5182" s="220" t="s">
        <v>9147</v>
      </c>
      <c r="J5182" s="221">
        <v>48600</v>
      </c>
      <c r="K5182" s="221">
        <v>1</v>
      </c>
      <c r="L5182" s="221">
        <v>48600</v>
      </c>
    </row>
    <row r="5183" spans="1:12" s="167" customFormat="1">
      <c r="A5183" s="218" t="str">
        <f t="shared" si="34"/>
        <v>O221021058437도서</v>
      </c>
      <c r="B5183" s="219" t="s">
        <v>8165</v>
      </c>
      <c r="C5183" s="219" t="s">
        <v>8023</v>
      </c>
      <c r="D5183" s="219" t="s">
        <v>8065</v>
      </c>
      <c r="E5183" s="219" t="s">
        <v>7707</v>
      </c>
      <c r="F5183" s="219" t="s">
        <v>6394</v>
      </c>
      <c r="G5183" s="219" t="s">
        <v>7740</v>
      </c>
      <c r="H5183" s="219" t="s">
        <v>15</v>
      </c>
      <c r="I5183" s="220" t="s">
        <v>9148</v>
      </c>
      <c r="J5183" s="221">
        <v>13500</v>
      </c>
      <c r="K5183" s="221">
        <v>1</v>
      </c>
      <c r="L5183" s="221">
        <v>13500</v>
      </c>
    </row>
    <row r="5184" spans="1:12" s="167" customFormat="1">
      <c r="A5184" s="218" t="str">
        <f t="shared" si="34"/>
        <v>O221021058437도서</v>
      </c>
      <c r="B5184" s="219" t="s">
        <v>8165</v>
      </c>
      <c r="C5184" s="219" t="s">
        <v>8023</v>
      </c>
      <c r="D5184" s="219" t="s">
        <v>8065</v>
      </c>
      <c r="E5184" s="219" t="s">
        <v>7707</v>
      </c>
      <c r="F5184" s="219" t="s">
        <v>6394</v>
      </c>
      <c r="G5184" s="219" t="s">
        <v>7740</v>
      </c>
      <c r="H5184" s="219" t="s">
        <v>15</v>
      </c>
      <c r="I5184" s="220" t="s">
        <v>9149</v>
      </c>
      <c r="J5184" s="221">
        <v>32400</v>
      </c>
      <c r="K5184" s="221">
        <v>1</v>
      </c>
      <c r="L5184" s="221">
        <v>32400</v>
      </c>
    </row>
    <row r="5185" spans="1:12" s="167" customFormat="1">
      <c r="A5185" s="218" t="str">
        <f t="shared" si="34"/>
        <v>O221021058431도서</v>
      </c>
      <c r="B5185" s="219" t="s">
        <v>8171</v>
      </c>
      <c r="C5185" s="219" t="s">
        <v>8023</v>
      </c>
      <c r="D5185" s="219" t="s">
        <v>8065</v>
      </c>
      <c r="E5185" s="219" t="s">
        <v>7707</v>
      </c>
      <c r="F5185" s="219" t="s">
        <v>6394</v>
      </c>
      <c r="G5185" s="219" t="s">
        <v>7894</v>
      </c>
      <c r="H5185" s="219" t="s">
        <v>15</v>
      </c>
      <c r="I5185" s="220" t="s">
        <v>9150</v>
      </c>
      <c r="J5185" s="221">
        <v>12150</v>
      </c>
      <c r="K5185" s="221">
        <v>1</v>
      </c>
      <c r="L5185" s="221">
        <v>12150</v>
      </c>
    </row>
    <row r="5186" spans="1:12" s="167" customFormat="1">
      <c r="A5186" s="218" t="str">
        <f t="shared" si="34"/>
        <v>O221020058428도서</v>
      </c>
      <c r="B5186" s="219" t="s">
        <v>8174</v>
      </c>
      <c r="C5186" s="219" t="s">
        <v>8023</v>
      </c>
      <c r="D5186" s="219" t="s">
        <v>8065</v>
      </c>
      <c r="E5186" s="219" t="s">
        <v>7707</v>
      </c>
      <c r="F5186" s="219" t="s">
        <v>6394</v>
      </c>
      <c r="G5186" s="219" t="s">
        <v>7795</v>
      </c>
      <c r="H5186" s="219" t="s">
        <v>15</v>
      </c>
      <c r="I5186" s="220" t="s">
        <v>9151</v>
      </c>
      <c r="J5186" s="221">
        <v>15120</v>
      </c>
      <c r="K5186" s="221">
        <v>1</v>
      </c>
      <c r="L5186" s="221">
        <v>15120</v>
      </c>
    </row>
    <row r="5187" spans="1:12" s="167" customFormat="1">
      <c r="A5187" s="218" t="str">
        <f t="shared" si="34"/>
        <v>O221020058428도서</v>
      </c>
      <c r="B5187" s="219" t="s">
        <v>8174</v>
      </c>
      <c r="C5187" s="219" t="s">
        <v>8023</v>
      </c>
      <c r="D5187" s="219" t="s">
        <v>8065</v>
      </c>
      <c r="E5187" s="219" t="s">
        <v>7707</v>
      </c>
      <c r="F5187" s="219" t="s">
        <v>6394</v>
      </c>
      <c r="G5187" s="219" t="s">
        <v>7795</v>
      </c>
      <c r="H5187" s="219" t="s">
        <v>15</v>
      </c>
      <c r="I5187" s="220" t="s">
        <v>9152</v>
      </c>
      <c r="J5187" s="221">
        <v>15120</v>
      </c>
      <c r="K5187" s="221">
        <v>1</v>
      </c>
      <c r="L5187" s="221">
        <v>15120</v>
      </c>
    </row>
    <row r="5188" spans="1:12" s="167" customFormat="1">
      <c r="A5188" s="218" t="str">
        <f t="shared" si="34"/>
        <v>O221020058428도서</v>
      </c>
      <c r="B5188" s="219" t="s">
        <v>8174</v>
      </c>
      <c r="C5188" s="219" t="s">
        <v>8023</v>
      </c>
      <c r="D5188" s="219" t="s">
        <v>8065</v>
      </c>
      <c r="E5188" s="219" t="s">
        <v>7707</v>
      </c>
      <c r="F5188" s="219" t="s">
        <v>6394</v>
      </c>
      <c r="G5188" s="219" t="s">
        <v>7795</v>
      </c>
      <c r="H5188" s="219" t="s">
        <v>15</v>
      </c>
      <c r="I5188" s="220" t="s">
        <v>9153</v>
      </c>
      <c r="J5188" s="221">
        <v>16650</v>
      </c>
      <c r="K5188" s="221">
        <v>1</v>
      </c>
      <c r="L5188" s="221">
        <v>16650</v>
      </c>
    </row>
    <row r="5189" spans="1:12" s="167" customFormat="1">
      <c r="A5189" s="218" t="str">
        <f t="shared" si="34"/>
        <v>O221020058428도서</v>
      </c>
      <c r="B5189" s="219" t="s">
        <v>8174</v>
      </c>
      <c r="C5189" s="219" t="s">
        <v>8023</v>
      </c>
      <c r="D5189" s="219" t="s">
        <v>8065</v>
      </c>
      <c r="E5189" s="219" t="s">
        <v>7707</v>
      </c>
      <c r="F5189" s="219" t="s">
        <v>6394</v>
      </c>
      <c r="G5189" s="219" t="s">
        <v>7795</v>
      </c>
      <c r="H5189" s="219" t="s">
        <v>15</v>
      </c>
      <c r="I5189" s="220" t="s">
        <v>9154</v>
      </c>
      <c r="J5189" s="221">
        <v>14850</v>
      </c>
      <c r="K5189" s="221">
        <v>1</v>
      </c>
      <c r="L5189" s="221">
        <v>14850</v>
      </c>
    </row>
    <row r="5190" spans="1:12" s="167" customFormat="1">
      <c r="A5190" s="218" t="str">
        <f t="shared" si="34"/>
        <v>O221020058428도서</v>
      </c>
      <c r="B5190" s="219" t="s">
        <v>8174</v>
      </c>
      <c r="C5190" s="219" t="s">
        <v>8023</v>
      </c>
      <c r="D5190" s="219" t="s">
        <v>8065</v>
      </c>
      <c r="E5190" s="219" t="s">
        <v>7707</v>
      </c>
      <c r="F5190" s="219" t="s">
        <v>6394</v>
      </c>
      <c r="G5190" s="219" t="s">
        <v>7795</v>
      </c>
      <c r="H5190" s="219" t="s">
        <v>15</v>
      </c>
      <c r="I5190" s="220" t="s">
        <v>9155</v>
      </c>
      <c r="J5190" s="221">
        <v>15300</v>
      </c>
      <c r="K5190" s="221">
        <v>1</v>
      </c>
      <c r="L5190" s="221">
        <v>15300</v>
      </c>
    </row>
    <row r="5191" spans="1:12" s="167" customFormat="1">
      <c r="A5191" s="218" t="str">
        <f t="shared" si="34"/>
        <v>O221020058428도서</v>
      </c>
      <c r="B5191" s="219" t="s">
        <v>8174</v>
      </c>
      <c r="C5191" s="219" t="s">
        <v>8023</v>
      </c>
      <c r="D5191" s="219" t="s">
        <v>8065</v>
      </c>
      <c r="E5191" s="219" t="s">
        <v>7707</v>
      </c>
      <c r="F5191" s="219" t="s">
        <v>6394</v>
      </c>
      <c r="G5191" s="219" t="s">
        <v>7795</v>
      </c>
      <c r="H5191" s="219" t="s">
        <v>15</v>
      </c>
      <c r="I5191" s="220" t="s">
        <v>9102</v>
      </c>
      <c r="J5191" s="221">
        <v>12600</v>
      </c>
      <c r="K5191" s="221">
        <v>1</v>
      </c>
      <c r="L5191" s="221">
        <v>12600</v>
      </c>
    </row>
    <row r="5192" spans="1:12" s="167" customFormat="1">
      <c r="A5192" s="218" t="str">
        <f t="shared" si="34"/>
        <v>O221020058428도서</v>
      </c>
      <c r="B5192" s="219" t="s">
        <v>8174</v>
      </c>
      <c r="C5192" s="219" t="s">
        <v>8023</v>
      </c>
      <c r="D5192" s="219" t="s">
        <v>8065</v>
      </c>
      <c r="E5192" s="219" t="s">
        <v>7707</v>
      </c>
      <c r="F5192" s="219" t="s">
        <v>6394</v>
      </c>
      <c r="G5192" s="219" t="s">
        <v>7795</v>
      </c>
      <c r="H5192" s="219" t="s">
        <v>15</v>
      </c>
      <c r="I5192" s="220" t="s">
        <v>9156</v>
      </c>
      <c r="J5192" s="221">
        <v>11520</v>
      </c>
      <c r="K5192" s="221">
        <v>1</v>
      </c>
      <c r="L5192" s="221">
        <v>11520</v>
      </c>
    </row>
    <row r="5193" spans="1:12" s="167" customFormat="1">
      <c r="A5193" s="218" t="str">
        <f t="shared" si="34"/>
        <v>O221020058428도서</v>
      </c>
      <c r="B5193" s="219" t="s">
        <v>8174</v>
      </c>
      <c r="C5193" s="219" t="s">
        <v>8023</v>
      </c>
      <c r="D5193" s="219" t="s">
        <v>8065</v>
      </c>
      <c r="E5193" s="219" t="s">
        <v>7707</v>
      </c>
      <c r="F5193" s="219" t="s">
        <v>6394</v>
      </c>
      <c r="G5193" s="219" t="s">
        <v>7795</v>
      </c>
      <c r="H5193" s="219" t="s">
        <v>15</v>
      </c>
      <c r="I5193" s="220" t="s">
        <v>9157</v>
      </c>
      <c r="J5193" s="221">
        <v>13500</v>
      </c>
      <c r="K5193" s="221">
        <v>1</v>
      </c>
      <c r="L5193" s="221">
        <v>13500</v>
      </c>
    </row>
    <row r="5194" spans="1:12" s="167" customFormat="1">
      <c r="A5194" s="218" t="str">
        <f t="shared" si="34"/>
        <v>O221020058428도서</v>
      </c>
      <c r="B5194" s="219" t="s">
        <v>8174</v>
      </c>
      <c r="C5194" s="219" t="s">
        <v>8023</v>
      </c>
      <c r="D5194" s="219" t="s">
        <v>8065</v>
      </c>
      <c r="E5194" s="219" t="s">
        <v>7707</v>
      </c>
      <c r="F5194" s="219" t="s">
        <v>6394</v>
      </c>
      <c r="G5194" s="219" t="s">
        <v>7795</v>
      </c>
      <c r="H5194" s="219" t="s">
        <v>15</v>
      </c>
      <c r="I5194" s="220" t="s">
        <v>9140</v>
      </c>
      <c r="J5194" s="221">
        <v>13500</v>
      </c>
      <c r="K5194" s="221">
        <v>1</v>
      </c>
      <c r="L5194" s="221">
        <v>13500</v>
      </c>
    </row>
    <row r="5195" spans="1:12" s="167" customFormat="1">
      <c r="A5195" s="218" t="str">
        <f t="shared" si="34"/>
        <v>O221020058428도서</v>
      </c>
      <c r="B5195" s="219" t="s">
        <v>8174</v>
      </c>
      <c r="C5195" s="219" t="s">
        <v>8023</v>
      </c>
      <c r="D5195" s="219" t="s">
        <v>8065</v>
      </c>
      <c r="E5195" s="219" t="s">
        <v>7707</v>
      </c>
      <c r="F5195" s="219" t="s">
        <v>6394</v>
      </c>
      <c r="G5195" s="219" t="s">
        <v>7795</v>
      </c>
      <c r="H5195" s="219" t="s">
        <v>15</v>
      </c>
      <c r="I5195" s="220" t="s">
        <v>9158</v>
      </c>
      <c r="J5195" s="221">
        <v>12600</v>
      </c>
      <c r="K5195" s="221">
        <v>1</v>
      </c>
      <c r="L5195" s="221">
        <v>12600</v>
      </c>
    </row>
    <row r="5196" spans="1:12" s="167" customFormat="1">
      <c r="A5196" s="218" t="str">
        <f t="shared" si="34"/>
        <v>O221020058428도서</v>
      </c>
      <c r="B5196" s="219" t="s">
        <v>8174</v>
      </c>
      <c r="C5196" s="219" t="s">
        <v>8023</v>
      </c>
      <c r="D5196" s="219" t="s">
        <v>8065</v>
      </c>
      <c r="E5196" s="219" t="s">
        <v>7707</v>
      </c>
      <c r="F5196" s="219" t="s">
        <v>6394</v>
      </c>
      <c r="G5196" s="219" t="s">
        <v>7795</v>
      </c>
      <c r="H5196" s="219" t="s">
        <v>15</v>
      </c>
      <c r="I5196" s="220" t="s">
        <v>9159</v>
      </c>
      <c r="J5196" s="221">
        <v>14220</v>
      </c>
      <c r="K5196" s="221">
        <v>1</v>
      </c>
      <c r="L5196" s="221">
        <v>14220</v>
      </c>
    </row>
    <row r="5197" spans="1:12" s="167" customFormat="1">
      <c r="A5197" s="218" t="str">
        <f t="shared" si="34"/>
        <v>O221020058428도서</v>
      </c>
      <c r="B5197" s="219" t="s">
        <v>8174</v>
      </c>
      <c r="C5197" s="219" t="s">
        <v>8023</v>
      </c>
      <c r="D5197" s="219" t="s">
        <v>8065</v>
      </c>
      <c r="E5197" s="219" t="s">
        <v>7707</v>
      </c>
      <c r="F5197" s="219" t="s">
        <v>6394</v>
      </c>
      <c r="G5197" s="219" t="s">
        <v>7795</v>
      </c>
      <c r="H5197" s="219" t="s">
        <v>15</v>
      </c>
      <c r="I5197" s="220" t="s">
        <v>8081</v>
      </c>
      <c r="J5197" s="221">
        <v>10800</v>
      </c>
      <c r="K5197" s="221">
        <v>1</v>
      </c>
      <c r="L5197" s="221">
        <v>10800</v>
      </c>
    </row>
    <row r="5198" spans="1:12" s="167" customFormat="1">
      <c r="A5198" s="218" t="str">
        <f t="shared" si="34"/>
        <v>O221020058427도서</v>
      </c>
      <c r="B5198" s="219" t="s">
        <v>8175</v>
      </c>
      <c r="C5198" s="219" t="s">
        <v>8023</v>
      </c>
      <c r="D5198" s="219" t="s">
        <v>8065</v>
      </c>
      <c r="E5198" s="219" t="s">
        <v>7707</v>
      </c>
      <c r="F5198" s="219" t="s">
        <v>6394</v>
      </c>
      <c r="G5198" s="219" t="s">
        <v>7814</v>
      </c>
      <c r="H5198" s="219" t="s">
        <v>15</v>
      </c>
      <c r="I5198" s="220" t="s">
        <v>9160</v>
      </c>
      <c r="J5198" s="221">
        <v>14400</v>
      </c>
      <c r="K5198" s="221">
        <v>1</v>
      </c>
      <c r="L5198" s="221">
        <v>14400</v>
      </c>
    </row>
    <row r="5199" spans="1:12" s="167" customFormat="1">
      <c r="A5199" s="218" t="str">
        <f t="shared" si="34"/>
        <v>O221020058427도서</v>
      </c>
      <c r="B5199" s="219" t="s">
        <v>8175</v>
      </c>
      <c r="C5199" s="219" t="s">
        <v>8023</v>
      </c>
      <c r="D5199" s="219" t="s">
        <v>8065</v>
      </c>
      <c r="E5199" s="219" t="s">
        <v>7707</v>
      </c>
      <c r="F5199" s="219" t="s">
        <v>6394</v>
      </c>
      <c r="G5199" s="219" t="s">
        <v>7814</v>
      </c>
      <c r="H5199" s="219" t="s">
        <v>15</v>
      </c>
      <c r="I5199" s="220" t="s">
        <v>9161</v>
      </c>
      <c r="J5199" s="221">
        <v>10800</v>
      </c>
      <c r="K5199" s="221">
        <v>1</v>
      </c>
      <c r="L5199" s="221">
        <v>10800</v>
      </c>
    </row>
    <row r="5200" spans="1:12" s="167" customFormat="1">
      <c r="A5200" s="218" t="str">
        <f t="shared" si="34"/>
        <v>O221020058427도서</v>
      </c>
      <c r="B5200" s="219" t="s">
        <v>8175</v>
      </c>
      <c r="C5200" s="219" t="s">
        <v>8023</v>
      </c>
      <c r="D5200" s="219" t="s">
        <v>8065</v>
      </c>
      <c r="E5200" s="219" t="s">
        <v>7707</v>
      </c>
      <c r="F5200" s="219" t="s">
        <v>6394</v>
      </c>
      <c r="G5200" s="219" t="s">
        <v>7814</v>
      </c>
      <c r="H5200" s="219" t="s">
        <v>15</v>
      </c>
      <c r="I5200" s="220" t="s">
        <v>9162</v>
      </c>
      <c r="J5200" s="221">
        <v>10800</v>
      </c>
      <c r="K5200" s="221">
        <v>1</v>
      </c>
      <c r="L5200" s="221">
        <v>10800</v>
      </c>
    </row>
    <row r="5201" spans="1:12" s="167" customFormat="1">
      <c r="A5201" s="218" t="str">
        <f t="shared" si="34"/>
        <v>O221020058427도서</v>
      </c>
      <c r="B5201" s="219" t="s">
        <v>8175</v>
      </c>
      <c r="C5201" s="219" t="s">
        <v>8023</v>
      </c>
      <c r="D5201" s="219" t="s">
        <v>8065</v>
      </c>
      <c r="E5201" s="219" t="s">
        <v>7707</v>
      </c>
      <c r="F5201" s="219" t="s">
        <v>6394</v>
      </c>
      <c r="G5201" s="219" t="s">
        <v>7814</v>
      </c>
      <c r="H5201" s="219" t="s">
        <v>15</v>
      </c>
      <c r="I5201" s="220" t="s">
        <v>9163</v>
      </c>
      <c r="J5201" s="221">
        <v>234000</v>
      </c>
      <c r="K5201" s="221">
        <v>1</v>
      </c>
      <c r="L5201" s="221">
        <v>234000</v>
      </c>
    </row>
    <row r="5202" spans="1:12" s="167" customFormat="1">
      <c r="A5202" s="218" t="str">
        <f t="shared" si="34"/>
        <v>O221020058427도서</v>
      </c>
      <c r="B5202" s="219" t="s">
        <v>8175</v>
      </c>
      <c r="C5202" s="219" t="s">
        <v>8023</v>
      </c>
      <c r="D5202" s="219" t="s">
        <v>8065</v>
      </c>
      <c r="E5202" s="219" t="s">
        <v>7707</v>
      </c>
      <c r="F5202" s="219" t="s">
        <v>6394</v>
      </c>
      <c r="G5202" s="219" t="s">
        <v>7814</v>
      </c>
      <c r="H5202" s="219" t="s">
        <v>15</v>
      </c>
      <c r="I5202" s="220" t="s">
        <v>9119</v>
      </c>
      <c r="J5202" s="221">
        <v>12600</v>
      </c>
      <c r="K5202" s="221">
        <v>1</v>
      </c>
      <c r="L5202" s="221">
        <v>12600</v>
      </c>
    </row>
    <row r="5203" spans="1:12" s="167" customFormat="1">
      <c r="A5203" s="218" t="str">
        <f t="shared" si="34"/>
        <v>O221020058427도서</v>
      </c>
      <c r="B5203" s="219" t="s">
        <v>8175</v>
      </c>
      <c r="C5203" s="219" t="s">
        <v>8023</v>
      </c>
      <c r="D5203" s="219" t="s">
        <v>8065</v>
      </c>
      <c r="E5203" s="219" t="s">
        <v>7707</v>
      </c>
      <c r="F5203" s="219" t="s">
        <v>6394</v>
      </c>
      <c r="G5203" s="219" t="s">
        <v>7814</v>
      </c>
      <c r="H5203" s="219" t="s">
        <v>15</v>
      </c>
      <c r="I5203" s="220" t="s">
        <v>8053</v>
      </c>
      <c r="J5203" s="221">
        <v>14400</v>
      </c>
      <c r="K5203" s="221">
        <v>1</v>
      </c>
      <c r="L5203" s="221">
        <v>14400</v>
      </c>
    </row>
    <row r="5204" spans="1:12" s="167" customFormat="1">
      <c r="A5204" s="218" t="str">
        <f t="shared" si="34"/>
        <v>O221020058423도서</v>
      </c>
      <c r="B5204" s="219" t="s">
        <v>8179</v>
      </c>
      <c r="C5204" s="219" t="s">
        <v>8023</v>
      </c>
      <c r="D5204" s="219" t="s">
        <v>8065</v>
      </c>
      <c r="E5204" s="219" t="s">
        <v>7715</v>
      </c>
      <c r="F5204" s="219" t="s">
        <v>6394</v>
      </c>
      <c r="G5204" s="219" t="s">
        <v>7868</v>
      </c>
      <c r="H5204" s="219" t="s">
        <v>15</v>
      </c>
      <c r="I5204" s="220" t="s">
        <v>9159</v>
      </c>
      <c r="J5204" s="221">
        <v>14220</v>
      </c>
      <c r="K5204" s="221">
        <v>1</v>
      </c>
      <c r="L5204" s="221">
        <v>14220</v>
      </c>
    </row>
    <row r="5205" spans="1:12" s="167" customFormat="1">
      <c r="A5205" s="218" t="str">
        <f t="shared" si="34"/>
        <v>O221020058423도서</v>
      </c>
      <c r="B5205" s="219" t="s">
        <v>8179</v>
      </c>
      <c r="C5205" s="219" t="s">
        <v>8023</v>
      </c>
      <c r="D5205" s="219" t="s">
        <v>8065</v>
      </c>
      <c r="E5205" s="219" t="s">
        <v>7715</v>
      </c>
      <c r="F5205" s="219" t="s">
        <v>6394</v>
      </c>
      <c r="G5205" s="219" t="s">
        <v>7868</v>
      </c>
      <c r="H5205" s="219" t="s">
        <v>15</v>
      </c>
      <c r="I5205" s="220" t="s">
        <v>9100</v>
      </c>
      <c r="J5205" s="221">
        <v>14220</v>
      </c>
      <c r="K5205" s="221">
        <v>1</v>
      </c>
      <c r="L5205" s="221">
        <v>14220</v>
      </c>
    </row>
    <row r="5206" spans="1:12" s="167" customFormat="1">
      <c r="A5206" s="218" t="str">
        <f t="shared" si="34"/>
        <v>O221020058423도서</v>
      </c>
      <c r="B5206" s="219" t="s">
        <v>8179</v>
      </c>
      <c r="C5206" s="219" t="s">
        <v>8023</v>
      </c>
      <c r="D5206" s="219" t="s">
        <v>8065</v>
      </c>
      <c r="E5206" s="219" t="s">
        <v>7715</v>
      </c>
      <c r="F5206" s="219" t="s">
        <v>6394</v>
      </c>
      <c r="G5206" s="219" t="s">
        <v>7868</v>
      </c>
      <c r="H5206" s="219" t="s">
        <v>15</v>
      </c>
      <c r="I5206" s="220" t="s">
        <v>9101</v>
      </c>
      <c r="J5206" s="221">
        <v>14220</v>
      </c>
      <c r="K5206" s="221">
        <v>1</v>
      </c>
      <c r="L5206" s="221">
        <v>14220</v>
      </c>
    </row>
    <row r="5207" spans="1:12" s="167" customFormat="1">
      <c r="A5207" s="218" t="str">
        <f t="shared" si="34"/>
        <v>O221020058417도서</v>
      </c>
      <c r="B5207" s="219" t="s">
        <v>8184</v>
      </c>
      <c r="C5207" s="219" t="s">
        <v>8023</v>
      </c>
      <c r="D5207" s="219" t="s">
        <v>8065</v>
      </c>
      <c r="E5207" s="219" t="s">
        <v>7707</v>
      </c>
      <c r="F5207" s="219" t="s">
        <v>7718</v>
      </c>
      <c r="G5207" s="219" t="s">
        <v>7964</v>
      </c>
      <c r="H5207" s="219" t="s">
        <v>15</v>
      </c>
      <c r="I5207" s="220" t="s">
        <v>9164</v>
      </c>
      <c r="J5207" s="221">
        <v>7200</v>
      </c>
      <c r="K5207" s="221">
        <v>1</v>
      </c>
      <c r="L5207" s="221">
        <v>7200</v>
      </c>
    </row>
    <row r="5208" spans="1:12" s="167" customFormat="1">
      <c r="A5208" s="218" t="str">
        <f t="shared" si="34"/>
        <v>O221020058417도서</v>
      </c>
      <c r="B5208" s="219" t="s">
        <v>8184</v>
      </c>
      <c r="C5208" s="219" t="s">
        <v>8023</v>
      </c>
      <c r="D5208" s="219" t="s">
        <v>8065</v>
      </c>
      <c r="E5208" s="219" t="s">
        <v>7707</v>
      </c>
      <c r="F5208" s="219" t="s">
        <v>7718</v>
      </c>
      <c r="G5208" s="219" t="s">
        <v>7964</v>
      </c>
      <c r="H5208" s="219" t="s">
        <v>15</v>
      </c>
      <c r="I5208" s="220" t="s">
        <v>9165</v>
      </c>
      <c r="J5208" s="221">
        <v>11700</v>
      </c>
      <c r="K5208" s="221">
        <v>1</v>
      </c>
      <c r="L5208" s="221">
        <v>11700</v>
      </c>
    </row>
    <row r="5209" spans="1:12" s="167" customFormat="1">
      <c r="A5209" s="218" t="str">
        <f t="shared" si="34"/>
        <v>O221020058414도서</v>
      </c>
      <c r="B5209" s="219" t="s">
        <v>8187</v>
      </c>
      <c r="C5209" s="219" t="s">
        <v>8023</v>
      </c>
      <c r="D5209" s="219" t="s">
        <v>8065</v>
      </c>
      <c r="E5209" s="219" t="s">
        <v>7716</v>
      </c>
      <c r="F5209" s="219" t="s">
        <v>6436</v>
      </c>
      <c r="G5209" s="219" t="s">
        <v>7959</v>
      </c>
      <c r="H5209" s="219" t="s">
        <v>15</v>
      </c>
      <c r="I5209" s="220" t="s">
        <v>9166</v>
      </c>
      <c r="J5209" s="221">
        <v>12600</v>
      </c>
      <c r="K5209" s="221">
        <v>1</v>
      </c>
      <c r="L5209" s="221">
        <v>12600</v>
      </c>
    </row>
    <row r="5210" spans="1:12" s="167" customFormat="1">
      <c r="A5210" s="218" t="str">
        <f t="shared" si="34"/>
        <v>O221020058414도서</v>
      </c>
      <c r="B5210" s="219" t="s">
        <v>8187</v>
      </c>
      <c r="C5210" s="219" t="s">
        <v>8023</v>
      </c>
      <c r="D5210" s="219" t="s">
        <v>8065</v>
      </c>
      <c r="E5210" s="219" t="s">
        <v>7716</v>
      </c>
      <c r="F5210" s="219" t="s">
        <v>6436</v>
      </c>
      <c r="G5210" s="219" t="s">
        <v>7959</v>
      </c>
      <c r="H5210" s="219" t="s">
        <v>15</v>
      </c>
      <c r="I5210" s="220" t="s">
        <v>8080</v>
      </c>
      <c r="J5210" s="221">
        <v>10800</v>
      </c>
      <c r="K5210" s="221">
        <v>1</v>
      </c>
      <c r="L5210" s="221">
        <v>10800</v>
      </c>
    </row>
    <row r="5211" spans="1:12" s="167" customFormat="1">
      <c r="A5211" s="218" t="str">
        <f t="shared" si="34"/>
        <v>O221019058411도서</v>
      </c>
      <c r="B5211" s="219" t="s">
        <v>8190</v>
      </c>
      <c r="C5211" s="219" t="s">
        <v>8023</v>
      </c>
      <c r="D5211" s="219" t="s">
        <v>8065</v>
      </c>
      <c r="E5211" s="219" t="s">
        <v>7707</v>
      </c>
      <c r="F5211" s="219" t="s">
        <v>6394</v>
      </c>
      <c r="G5211" s="219" t="s">
        <v>7745</v>
      </c>
      <c r="H5211" s="219" t="s">
        <v>15</v>
      </c>
      <c r="I5211" s="220" t="s">
        <v>9167</v>
      </c>
      <c r="J5211" s="221">
        <v>28800</v>
      </c>
      <c r="K5211" s="221">
        <v>1</v>
      </c>
      <c r="L5211" s="221">
        <v>28800</v>
      </c>
    </row>
    <row r="5212" spans="1:12" s="167" customFormat="1">
      <c r="A5212" s="218" t="str">
        <f t="shared" si="34"/>
        <v>O221019058411도서</v>
      </c>
      <c r="B5212" s="219" t="s">
        <v>8190</v>
      </c>
      <c r="C5212" s="219" t="s">
        <v>8023</v>
      </c>
      <c r="D5212" s="219" t="s">
        <v>8065</v>
      </c>
      <c r="E5212" s="219" t="s">
        <v>7707</v>
      </c>
      <c r="F5212" s="219" t="s">
        <v>6394</v>
      </c>
      <c r="G5212" s="219" t="s">
        <v>7745</v>
      </c>
      <c r="H5212" s="219" t="s">
        <v>15</v>
      </c>
      <c r="I5212" s="220" t="s">
        <v>9168</v>
      </c>
      <c r="J5212" s="221">
        <v>18000</v>
      </c>
      <c r="K5212" s="221">
        <v>1</v>
      </c>
      <c r="L5212" s="221">
        <v>18000</v>
      </c>
    </row>
    <row r="5213" spans="1:12" s="167" customFormat="1">
      <c r="A5213" s="218" t="str">
        <f t="shared" si="34"/>
        <v>O221019058411도서</v>
      </c>
      <c r="B5213" s="219" t="s">
        <v>8190</v>
      </c>
      <c r="C5213" s="219" t="s">
        <v>8023</v>
      </c>
      <c r="D5213" s="219" t="s">
        <v>8065</v>
      </c>
      <c r="E5213" s="219" t="s">
        <v>7707</v>
      </c>
      <c r="F5213" s="219" t="s">
        <v>6394</v>
      </c>
      <c r="G5213" s="219" t="s">
        <v>7745</v>
      </c>
      <c r="H5213" s="219" t="s">
        <v>15</v>
      </c>
      <c r="I5213" s="220" t="s">
        <v>9169</v>
      </c>
      <c r="J5213" s="221">
        <v>37800</v>
      </c>
      <c r="K5213" s="221">
        <v>1</v>
      </c>
      <c r="L5213" s="221">
        <v>37800</v>
      </c>
    </row>
    <row r="5214" spans="1:12" s="167" customFormat="1">
      <c r="A5214" s="218" t="str">
        <f t="shared" si="34"/>
        <v>O221019058411도서</v>
      </c>
      <c r="B5214" s="219" t="s">
        <v>8190</v>
      </c>
      <c r="C5214" s="219" t="s">
        <v>8023</v>
      </c>
      <c r="D5214" s="219" t="s">
        <v>8065</v>
      </c>
      <c r="E5214" s="219" t="s">
        <v>7707</v>
      </c>
      <c r="F5214" s="219" t="s">
        <v>6394</v>
      </c>
      <c r="G5214" s="219" t="s">
        <v>7745</v>
      </c>
      <c r="H5214" s="219" t="s">
        <v>15</v>
      </c>
      <c r="I5214" s="220" t="s">
        <v>9170</v>
      </c>
      <c r="J5214" s="221">
        <v>31500</v>
      </c>
      <c r="K5214" s="221">
        <v>1</v>
      </c>
      <c r="L5214" s="221">
        <v>31500</v>
      </c>
    </row>
    <row r="5215" spans="1:12" s="167" customFormat="1">
      <c r="A5215" s="218" t="str">
        <f t="shared" si="34"/>
        <v>O221019058411도서</v>
      </c>
      <c r="B5215" s="219" t="s">
        <v>8190</v>
      </c>
      <c r="C5215" s="219" t="s">
        <v>8023</v>
      </c>
      <c r="D5215" s="219" t="s">
        <v>8065</v>
      </c>
      <c r="E5215" s="219" t="s">
        <v>7707</v>
      </c>
      <c r="F5215" s="219" t="s">
        <v>6394</v>
      </c>
      <c r="G5215" s="219" t="s">
        <v>7745</v>
      </c>
      <c r="H5215" s="219" t="s">
        <v>15</v>
      </c>
      <c r="I5215" s="220" t="s">
        <v>9171</v>
      </c>
      <c r="J5215" s="221">
        <v>38700</v>
      </c>
      <c r="K5215" s="221">
        <v>1</v>
      </c>
      <c r="L5215" s="221">
        <v>38700</v>
      </c>
    </row>
    <row r="5216" spans="1:12" s="167" customFormat="1">
      <c r="A5216" s="218" t="str">
        <f t="shared" si="34"/>
        <v>O221019058409도서</v>
      </c>
      <c r="B5216" s="219" t="s">
        <v>8192</v>
      </c>
      <c r="C5216" s="219" t="s">
        <v>8023</v>
      </c>
      <c r="D5216" s="219" t="s">
        <v>8065</v>
      </c>
      <c r="E5216" s="219" t="s">
        <v>7706</v>
      </c>
      <c r="F5216" s="219" t="s">
        <v>7717</v>
      </c>
      <c r="G5216" s="219" t="s">
        <v>7756</v>
      </c>
      <c r="H5216" s="219" t="s">
        <v>15</v>
      </c>
      <c r="I5216" s="220" t="s">
        <v>9172</v>
      </c>
      <c r="J5216" s="221">
        <v>25200</v>
      </c>
      <c r="K5216" s="221">
        <v>1</v>
      </c>
      <c r="L5216" s="221">
        <v>25200</v>
      </c>
    </row>
    <row r="5217" spans="1:12" s="167" customFormat="1">
      <c r="A5217" s="218" t="str">
        <f t="shared" si="34"/>
        <v>O221019058409도서</v>
      </c>
      <c r="B5217" s="219" t="s">
        <v>8192</v>
      </c>
      <c r="C5217" s="219" t="s">
        <v>8023</v>
      </c>
      <c r="D5217" s="219" t="s">
        <v>8065</v>
      </c>
      <c r="E5217" s="219" t="s">
        <v>7706</v>
      </c>
      <c r="F5217" s="219" t="s">
        <v>7717</v>
      </c>
      <c r="G5217" s="219" t="s">
        <v>7756</v>
      </c>
      <c r="H5217" s="219" t="s">
        <v>15</v>
      </c>
      <c r="I5217" s="220" t="s">
        <v>9173</v>
      </c>
      <c r="J5217" s="221">
        <v>13500</v>
      </c>
      <c r="K5217" s="221">
        <v>1</v>
      </c>
      <c r="L5217" s="221">
        <v>13500</v>
      </c>
    </row>
    <row r="5218" spans="1:12" s="167" customFormat="1">
      <c r="A5218" s="218" t="str">
        <f t="shared" si="34"/>
        <v>O221019058407도서</v>
      </c>
      <c r="B5218" s="219" t="s">
        <v>8193</v>
      </c>
      <c r="C5218" s="219" t="s">
        <v>8023</v>
      </c>
      <c r="D5218" s="219" t="s">
        <v>8065</v>
      </c>
      <c r="E5218" s="219" t="s">
        <v>7707</v>
      </c>
      <c r="F5218" s="219" t="s">
        <v>6394</v>
      </c>
      <c r="G5218" s="219" t="s">
        <v>7744</v>
      </c>
      <c r="H5218" s="219" t="s">
        <v>15</v>
      </c>
      <c r="I5218" s="220" t="s">
        <v>9174</v>
      </c>
      <c r="J5218" s="221">
        <v>9450</v>
      </c>
      <c r="K5218" s="221">
        <v>1</v>
      </c>
      <c r="L5218" s="221">
        <v>9450</v>
      </c>
    </row>
    <row r="5219" spans="1:12" s="167" customFormat="1">
      <c r="A5219" s="218" t="str">
        <f t="shared" si="34"/>
        <v>O221019058407도서</v>
      </c>
      <c r="B5219" s="219" t="s">
        <v>8193</v>
      </c>
      <c r="C5219" s="219" t="s">
        <v>8023</v>
      </c>
      <c r="D5219" s="219" t="s">
        <v>8065</v>
      </c>
      <c r="E5219" s="219" t="s">
        <v>7707</v>
      </c>
      <c r="F5219" s="219" t="s">
        <v>6394</v>
      </c>
      <c r="G5219" s="219" t="s">
        <v>7744</v>
      </c>
      <c r="H5219" s="219" t="s">
        <v>15</v>
      </c>
      <c r="I5219" s="220" t="s">
        <v>9175</v>
      </c>
      <c r="J5219" s="221">
        <v>9450</v>
      </c>
      <c r="K5219" s="221">
        <v>1</v>
      </c>
      <c r="L5219" s="221">
        <v>9450</v>
      </c>
    </row>
    <row r="5220" spans="1:12" s="167" customFormat="1">
      <c r="A5220" s="218" t="str">
        <f t="shared" si="34"/>
        <v>O221019058407도서</v>
      </c>
      <c r="B5220" s="219" t="s">
        <v>8193</v>
      </c>
      <c r="C5220" s="219" t="s">
        <v>8023</v>
      </c>
      <c r="D5220" s="219" t="s">
        <v>8065</v>
      </c>
      <c r="E5220" s="219" t="s">
        <v>7707</v>
      </c>
      <c r="F5220" s="219" t="s">
        <v>6394</v>
      </c>
      <c r="G5220" s="219" t="s">
        <v>7744</v>
      </c>
      <c r="H5220" s="219" t="s">
        <v>15</v>
      </c>
      <c r="I5220" s="220" t="s">
        <v>9176</v>
      </c>
      <c r="J5220" s="221">
        <v>9450</v>
      </c>
      <c r="K5220" s="221">
        <v>1</v>
      </c>
      <c r="L5220" s="221">
        <v>9450</v>
      </c>
    </row>
    <row r="5221" spans="1:12" s="167" customFormat="1">
      <c r="A5221" s="218" t="str">
        <f t="shared" si="34"/>
        <v>O221019058407도서</v>
      </c>
      <c r="B5221" s="219" t="s">
        <v>8193</v>
      </c>
      <c r="C5221" s="219" t="s">
        <v>8023</v>
      </c>
      <c r="D5221" s="219" t="s">
        <v>8065</v>
      </c>
      <c r="E5221" s="219" t="s">
        <v>7707</v>
      </c>
      <c r="F5221" s="219" t="s">
        <v>6394</v>
      </c>
      <c r="G5221" s="219" t="s">
        <v>7744</v>
      </c>
      <c r="H5221" s="219" t="s">
        <v>15</v>
      </c>
      <c r="I5221" s="220" t="s">
        <v>9177</v>
      </c>
      <c r="J5221" s="221">
        <v>9450</v>
      </c>
      <c r="K5221" s="221">
        <v>1</v>
      </c>
      <c r="L5221" s="221">
        <v>9450</v>
      </c>
    </row>
    <row r="5222" spans="1:12" s="167" customFormat="1">
      <c r="A5222" s="218" t="str">
        <f t="shared" si="34"/>
        <v>O221019058407도서</v>
      </c>
      <c r="B5222" s="219" t="s">
        <v>8193</v>
      </c>
      <c r="C5222" s="219" t="s">
        <v>8023</v>
      </c>
      <c r="D5222" s="219" t="s">
        <v>8065</v>
      </c>
      <c r="E5222" s="219" t="s">
        <v>7707</v>
      </c>
      <c r="F5222" s="219" t="s">
        <v>6394</v>
      </c>
      <c r="G5222" s="219" t="s">
        <v>7744</v>
      </c>
      <c r="H5222" s="219" t="s">
        <v>15</v>
      </c>
      <c r="I5222" s="220" t="s">
        <v>9178</v>
      </c>
      <c r="J5222" s="221">
        <v>9450</v>
      </c>
      <c r="K5222" s="221">
        <v>1</v>
      </c>
      <c r="L5222" s="221">
        <v>9450</v>
      </c>
    </row>
    <row r="5223" spans="1:12" s="167" customFormat="1">
      <c r="A5223" s="218" t="str">
        <f t="shared" si="34"/>
        <v>O221019058407도서</v>
      </c>
      <c r="B5223" s="219" t="s">
        <v>8193</v>
      </c>
      <c r="C5223" s="219" t="s">
        <v>8023</v>
      </c>
      <c r="D5223" s="219" t="s">
        <v>8065</v>
      </c>
      <c r="E5223" s="219" t="s">
        <v>7707</v>
      </c>
      <c r="F5223" s="219" t="s">
        <v>6394</v>
      </c>
      <c r="G5223" s="219" t="s">
        <v>7744</v>
      </c>
      <c r="H5223" s="219" t="s">
        <v>15</v>
      </c>
      <c r="I5223" s="220" t="s">
        <v>9179</v>
      </c>
      <c r="J5223" s="221">
        <v>9450</v>
      </c>
      <c r="K5223" s="221">
        <v>1</v>
      </c>
      <c r="L5223" s="221">
        <v>9450</v>
      </c>
    </row>
    <row r="5224" spans="1:12" s="167" customFormat="1">
      <c r="A5224" s="218" t="str">
        <f t="shared" si="34"/>
        <v>O221019058407도서</v>
      </c>
      <c r="B5224" s="219" t="s">
        <v>8193</v>
      </c>
      <c r="C5224" s="219" t="s">
        <v>8023</v>
      </c>
      <c r="D5224" s="219" t="s">
        <v>8065</v>
      </c>
      <c r="E5224" s="219" t="s">
        <v>7707</v>
      </c>
      <c r="F5224" s="219" t="s">
        <v>6394</v>
      </c>
      <c r="G5224" s="219" t="s">
        <v>7744</v>
      </c>
      <c r="H5224" s="219" t="s">
        <v>15</v>
      </c>
      <c r="I5224" s="220" t="s">
        <v>9180</v>
      </c>
      <c r="J5224" s="221">
        <v>9450</v>
      </c>
      <c r="K5224" s="221">
        <v>1</v>
      </c>
      <c r="L5224" s="221">
        <v>9450</v>
      </c>
    </row>
    <row r="5225" spans="1:12" s="167" customFormat="1">
      <c r="A5225" s="218" t="str">
        <f t="shared" si="34"/>
        <v>O221019058407도서</v>
      </c>
      <c r="B5225" s="219" t="s">
        <v>8193</v>
      </c>
      <c r="C5225" s="219" t="s">
        <v>8023</v>
      </c>
      <c r="D5225" s="219" t="s">
        <v>8065</v>
      </c>
      <c r="E5225" s="219" t="s">
        <v>7707</v>
      </c>
      <c r="F5225" s="219" t="s">
        <v>6394</v>
      </c>
      <c r="G5225" s="219" t="s">
        <v>7744</v>
      </c>
      <c r="H5225" s="219" t="s">
        <v>15</v>
      </c>
      <c r="I5225" s="220" t="s">
        <v>9181</v>
      </c>
      <c r="J5225" s="221">
        <v>9450</v>
      </c>
      <c r="K5225" s="221">
        <v>1</v>
      </c>
      <c r="L5225" s="221">
        <v>9450</v>
      </c>
    </row>
    <row r="5226" spans="1:12" s="167" customFormat="1">
      <c r="A5226" s="218" t="str">
        <f t="shared" si="34"/>
        <v>O221019058407도서</v>
      </c>
      <c r="B5226" s="219" t="s">
        <v>8193</v>
      </c>
      <c r="C5226" s="219" t="s">
        <v>8023</v>
      </c>
      <c r="D5226" s="219" t="s">
        <v>8065</v>
      </c>
      <c r="E5226" s="219" t="s">
        <v>7707</v>
      </c>
      <c r="F5226" s="219" t="s">
        <v>6394</v>
      </c>
      <c r="G5226" s="219" t="s">
        <v>7744</v>
      </c>
      <c r="H5226" s="219" t="s">
        <v>15</v>
      </c>
      <c r="I5226" s="220" t="s">
        <v>9182</v>
      </c>
      <c r="J5226" s="221">
        <v>9450</v>
      </c>
      <c r="K5226" s="221">
        <v>1</v>
      </c>
      <c r="L5226" s="221">
        <v>9450</v>
      </c>
    </row>
    <row r="5227" spans="1:12" s="167" customFormat="1">
      <c r="A5227" s="218" t="str">
        <f t="shared" si="34"/>
        <v>O221019058407도서</v>
      </c>
      <c r="B5227" s="219" t="s">
        <v>8193</v>
      </c>
      <c r="C5227" s="219" t="s">
        <v>8023</v>
      </c>
      <c r="D5227" s="219" t="s">
        <v>8065</v>
      </c>
      <c r="E5227" s="219" t="s">
        <v>7707</v>
      </c>
      <c r="F5227" s="219" t="s">
        <v>6394</v>
      </c>
      <c r="G5227" s="219" t="s">
        <v>7744</v>
      </c>
      <c r="H5227" s="219" t="s">
        <v>15</v>
      </c>
      <c r="I5227" s="220" t="s">
        <v>9183</v>
      </c>
      <c r="J5227" s="221">
        <v>10800</v>
      </c>
      <c r="K5227" s="221">
        <v>1</v>
      </c>
      <c r="L5227" s="221">
        <v>10800</v>
      </c>
    </row>
    <row r="5228" spans="1:12" s="167" customFormat="1">
      <c r="A5228" s="218" t="str">
        <f t="shared" si="34"/>
        <v>O221019058407도서</v>
      </c>
      <c r="B5228" s="219" t="s">
        <v>8193</v>
      </c>
      <c r="C5228" s="219" t="s">
        <v>8023</v>
      </c>
      <c r="D5228" s="219" t="s">
        <v>8065</v>
      </c>
      <c r="E5228" s="219" t="s">
        <v>7707</v>
      </c>
      <c r="F5228" s="219" t="s">
        <v>6394</v>
      </c>
      <c r="G5228" s="219" t="s">
        <v>7744</v>
      </c>
      <c r="H5228" s="219" t="s">
        <v>15</v>
      </c>
      <c r="I5228" s="220" t="s">
        <v>9184</v>
      </c>
      <c r="J5228" s="221">
        <v>10800</v>
      </c>
      <c r="K5228" s="221">
        <v>1</v>
      </c>
      <c r="L5228" s="221">
        <v>10800</v>
      </c>
    </row>
    <row r="5229" spans="1:12" s="167" customFormat="1">
      <c r="A5229" s="218" t="str">
        <f t="shared" si="34"/>
        <v>O221019058407도서</v>
      </c>
      <c r="B5229" s="219" t="s">
        <v>8193</v>
      </c>
      <c r="C5229" s="219" t="s">
        <v>8023</v>
      </c>
      <c r="D5229" s="219" t="s">
        <v>8065</v>
      </c>
      <c r="E5229" s="219" t="s">
        <v>7707</v>
      </c>
      <c r="F5229" s="219" t="s">
        <v>6394</v>
      </c>
      <c r="G5229" s="219" t="s">
        <v>7744</v>
      </c>
      <c r="H5229" s="219" t="s">
        <v>15</v>
      </c>
      <c r="I5229" s="220" t="s">
        <v>9185</v>
      </c>
      <c r="J5229" s="221">
        <v>10800</v>
      </c>
      <c r="K5229" s="221">
        <v>1</v>
      </c>
      <c r="L5229" s="221">
        <v>10800</v>
      </c>
    </row>
    <row r="5230" spans="1:12" s="167" customFormat="1">
      <c r="A5230" s="218" t="str">
        <f t="shared" si="34"/>
        <v>O221019058406도서</v>
      </c>
      <c r="B5230" s="219" t="s">
        <v>8194</v>
      </c>
      <c r="C5230" s="219" t="s">
        <v>8023</v>
      </c>
      <c r="D5230" s="219" t="s">
        <v>8065</v>
      </c>
      <c r="E5230" s="219" t="s">
        <v>7706</v>
      </c>
      <c r="F5230" s="219" t="s">
        <v>7717</v>
      </c>
      <c r="G5230" s="219" t="s">
        <v>7932</v>
      </c>
      <c r="H5230" s="219" t="s">
        <v>15</v>
      </c>
      <c r="I5230" s="220" t="s">
        <v>9186</v>
      </c>
      <c r="J5230" s="221">
        <v>14400</v>
      </c>
      <c r="K5230" s="221">
        <v>1</v>
      </c>
      <c r="L5230" s="221">
        <v>14400</v>
      </c>
    </row>
    <row r="5231" spans="1:12" s="167" customFormat="1">
      <c r="A5231" s="218" t="str">
        <f t="shared" si="34"/>
        <v>O221019058406도서</v>
      </c>
      <c r="B5231" s="219" t="s">
        <v>8194</v>
      </c>
      <c r="C5231" s="219" t="s">
        <v>8023</v>
      </c>
      <c r="D5231" s="219" t="s">
        <v>8065</v>
      </c>
      <c r="E5231" s="219" t="s">
        <v>7706</v>
      </c>
      <c r="F5231" s="219" t="s">
        <v>7717</v>
      </c>
      <c r="G5231" s="219" t="s">
        <v>7932</v>
      </c>
      <c r="H5231" s="219" t="s">
        <v>15</v>
      </c>
      <c r="I5231" s="220" t="s">
        <v>9187</v>
      </c>
      <c r="J5231" s="221">
        <v>16110</v>
      </c>
      <c r="K5231" s="221">
        <v>1</v>
      </c>
      <c r="L5231" s="221">
        <v>16110</v>
      </c>
    </row>
    <row r="5232" spans="1:12" s="167" customFormat="1">
      <c r="A5232" s="218" t="str">
        <f t="shared" si="34"/>
        <v>O221019058406도서</v>
      </c>
      <c r="B5232" s="219" t="s">
        <v>8194</v>
      </c>
      <c r="C5232" s="219" t="s">
        <v>8023</v>
      </c>
      <c r="D5232" s="219" t="s">
        <v>8065</v>
      </c>
      <c r="E5232" s="219" t="s">
        <v>7706</v>
      </c>
      <c r="F5232" s="219" t="s">
        <v>7717</v>
      </c>
      <c r="G5232" s="219" t="s">
        <v>7932</v>
      </c>
      <c r="H5232" s="219" t="s">
        <v>15</v>
      </c>
      <c r="I5232" s="220" t="s">
        <v>9188</v>
      </c>
      <c r="J5232" s="221">
        <v>13500</v>
      </c>
      <c r="K5232" s="221">
        <v>1</v>
      </c>
      <c r="L5232" s="221">
        <v>13500</v>
      </c>
    </row>
    <row r="5233" spans="1:12" s="167" customFormat="1">
      <c r="A5233" s="218" t="str">
        <f t="shared" si="34"/>
        <v>O221019058406도서</v>
      </c>
      <c r="B5233" s="219" t="s">
        <v>8194</v>
      </c>
      <c r="C5233" s="219" t="s">
        <v>8023</v>
      </c>
      <c r="D5233" s="219" t="s">
        <v>8065</v>
      </c>
      <c r="E5233" s="219" t="s">
        <v>7706</v>
      </c>
      <c r="F5233" s="219" t="s">
        <v>7717</v>
      </c>
      <c r="G5233" s="219" t="s">
        <v>7932</v>
      </c>
      <c r="H5233" s="219" t="s">
        <v>15</v>
      </c>
      <c r="I5233" s="220" t="s">
        <v>9189</v>
      </c>
      <c r="J5233" s="221">
        <v>14850</v>
      </c>
      <c r="K5233" s="221">
        <v>1</v>
      </c>
      <c r="L5233" s="221">
        <v>14850</v>
      </c>
    </row>
    <row r="5234" spans="1:12" s="167" customFormat="1">
      <c r="A5234" s="218" t="str">
        <f t="shared" si="34"/>
        <v>O221019058406도서</v>
      </c>
      <c r="B5234" s="219" t="s">
        <v>8194</v>
      </c>
      <c r="C5234" s="219" t="s">
        <v>8023</v>
      </c>
      <c r="D5234" s="219" t="s">
        <v>8065</v>
      </c>
      <c r="E5234" s="219" t="s">
        <v>7706</v>
      </c>
      <c r="F5234" s="219" t="s">
        <v>7717</v>
      </c>
      <c r="G5234" s="219" t="s">
        <v>7932</v>
      </c>
      <c r="H5234" s="219" t="s">
        <v>15</v>
      </c>
      <c r="I5234" s="220" t="s">
        <v>9190</v>
      </c>
      <c r="J5234" s="221">
        <v>16200</v>
      </c>
      <c r="K5234" s="221">
        <v>1</v>
      </c>
      <c r="L5234" s="221">
        <v>16200</v>
      </c>
    </row>
    <row r="5235" spans="1:12" s="167" customFormat="1">
      <c r="A5235" s="218" t="str">
        <f t="shared" si="34"/>
        <v>O221019058406도서</v>
      </c>
      <c r="B5235" s="219" t="s">
        <v>8194</v>
      </c>
      <c r="C5235" s="219" t="s">
        <v>8023</v>
      </c>
      <c r="D5235" s="219" t="s">
        <v>8065</v>
      </c>
      <c r="E5235" s="219" t="s">
        <v>7706</v>
      </c>
      <c r="F5235" s="219" t="s">
        <v>7717</v>
      </c>
      <c r="G5235" s="219" t="s">
        <v>7932</v>
      </c>
      <c r="H5235" s="219" t="s">
        <v>15</v>
      </c>
      <c r="I5235" s="220" t="s">
        <v>9191</v>
      </c>
      <c r="J5235" s="221">
        <v>16020</v>
      </c>
      <c r="K5235" s="221">
        <v>1</v>
      </c>
      <c r="L5235" s="221">
        <v>16020</v>
      </c>
    </row>
    <row r="5236" spans="1:12" s="167" customFormat="1">
      <c r="A5236" s="218" t="str">
        <f t="shared" si="34"/>
        <v>O221019058406도서</v>
      </c>
      <c r="B5236" s="219" t="s">
        <v>8194</v>
      </c>
      <c r="C5236" s="219" t="s">
        <v>8023</v>
      </c>
      <c r="D5236" s="219" t="s">
        <v>8065</v>
      </c>
      <c r="E5236" s="219" t="s">
        <v>7706</v>
      </c>
      <c r="F5236" s="219" t="s">
        <v>7717</v>
      </c>
      <c r="G5236" s="219" t="s">
        <v>7932</v>
      </c>
      <c r="H5236" s="219" t="s">
        <v>15</v>
      </c>
      <c r="I5236" s="220" t="s">
        <v>9192</v>
      </c>
      <c r="J5236" s="221">
        <v>43200</v>
      </c>
      <c r="K5236" s="221">
        <v>1</v>
      </c>
      <c r="L5236" s="221">
        <v>43200</v>
      </c>
    </row>
    <row r="5237" spans="1:12" s="167" customFormat="1">
      <c r="A5237" s="218" t="str">
        <f t="shared" si="34"/>
        <v>O221019058406도서</v>
      </c>
      <c r="B5237" s="219" t="s">
        <v>8194</v>
      </c>
      <c r="C5237" s="219" t="s">
        <v>8023</v>
      </c>
      <c r="D5237" s="219" t="s">
        <v>8065</v>
      </c>
      <c r="E5237" s="219" t="s">
        <v>7706</v>
      </c>
      <c r="F5237" s="219" t="s">
        <v>7717</v>
      </c>
      <c r="G5237" s="219" t="s">
        <v>7932</v>
      </c>
      <c r="H5237" s="219" t="s">
        <v>15</v>
      </c>
      <c r="I5237" s="220" t="s">
        <v>9193</v>
      </c>
      <c r="J5237" s="221">
        <v>28800</v>
      </c>
      <c r="K5237" s="221">
        <v>1</v>
      </c>
      <c r="L5237" s="221">
        <v>28800</v>
      </c>
    </row>
    <row r="5238" spans="1:12" s="167" customFormat="1">
      <c r="A5238" s="218" t="str">
        <f t="shared" si="34"/>
        <v>O221019058406도서</v>
      </c>
      <c r="B5238" s="219" t="s">
        <v>8194</v>
      </c>
      <c r="C5238" s="219" t="s">
        <v>8023</v>
      </c>
      <c r="D5238" s="219" t="s">
        <v>8065</v>
      </c>
      <c r="E5238" s="219" t="s">
        <v>7706</v>
      </c>
      <c r="F5238" s="219" t="s">
        <v>7717</v>
      </c>
      <c r="G5238" s="219" t="s">
        <v>7932</v>
      </c>
      <c r="H5238" s="219" t="s">
        <v>15</v>
      </c>
      <c r="I5238" s="220" t="s">
        <v>9194</v>
      </c>
      <c r="J5238" s="221">
        <v>15300</v>
      </c>
      <c r="K5238" s="221">
        <v>1</v>
      </c>
      <c r="L5238" s="221">
        <v>15300</v>
      </c>
    </row>
    <row r="5239" spans="1:12" s="167" customFormat="1">
      <c r="A5239" s="218" t="str">
        <f t="shared" si="34"/>
        <v>O221019058406도서</v>
      </c>
      <c r="B5239" s="219" t="s">
        <v>8194</v>
      </c>
      <c r="C5239" s="219" t="s">
        <v>8023</v>
      </c>
      <c r="D5239" s="219" t="s">
        <v>8065</v>
      </c>
      <c r="E5239" s="219" t="s">
        <v>7706</v>
      </c>
      <c r="F5239" s="219" t="s">
        <v>7717</v>
      </c>
      <c r="G5239" s="219" t="s">
        <v>7932</v>
      </c>
      <c r="H5239" s="219" t="s">
        <v>15</v>
      </c>
      <c r="I5239" s="220" t="s">
        <v>8053</v>
      </c>
      <c r="J5239" s="221">
        <v>14400</v>
      </c>
      <c r="K5239" s="221">
        <v>1</v>
      </c>
      <c r="L5239" s="221">
        <v>14400</v>
      </c>
    </row>
    <row r="5240" spans="1:12" s="167" customFormat="1">
      <c r="A5240" s="218" t="str">
        <f t="shared" si="34"/>
        <v>O221019058404도서</v>
      </c>
      <c r="B5240" s="219" t="s">
        <v>8196</v>
      </c>
      <c r="C5240" s="219" t="s">
        <v>8023</v>
      </c>
      <c r="D5240" s="219" t="s">
        <v>8065</v>
      </c>
      <c r="E5240" s="219" t="s">
        <v>7707</v>
      </c>
      <c r="F5240" s="219" t="s">
        <v>7718</v>
      </c>
      <c r="G5240" s="219" t="s">
        <v>7736</v>
      </c>
      <c r="H5240" s="219" t="s">
        <v>15</v>
      </c>
      <c r="I5240" s="220" t="s">
        <v>9195</v>
      </c>
      <c r="J5240" s="221">
        <v>10800</v>
      </c>
      <c r="K5240" s="221">
        <v>1</v>
      </c>
      <c r="L5240" s="221">
        <v>10800</v>
      </c>
    </row>
    <row r="5241" spans="1:12" s="167" customFormat="1">
      <c r="A5241" s="218" t="str">
        <f t="shared" si="34"/>
        <v>O221019058404도서</v>
      </c>
      <c r="B5241" s="219" t="s">
        <v>8196</v>
      </c>
      <c r="C5241" s="219" t="s">
        <v>8023</v>
      </c>
      <c r="D5241" s="219" t="s">
        <v>8065</v>
      </c>
      <c r="E5241" s="219" t="s">
        <v>7707</v>
      </c>
      <c r="F5241" s="219" t="s">
        <v>7718</v>
      </c>
      <c r="G5241" s="219" t="s">
        <v>7736</v>
      </c>
      <c r="H5241" s="219" t="s">
        <v>15</v>
      </c>
      <c r="I5241" s="220" t="s">
        <v>9196</v>
      </c>
      <c r="J5241" s="221">
        <v>10800</v>
      </c>
      <c r="K5241" s="221">
        <v>1</v>
      </c>
      <c r="L5241" s="221">
        <v>10800</v>
      </c>
    </row>
    <row r="5242" spans="1:12" s="167" customFormat="1">
      <c r="A5242" s="218" t="str">
        <f t="shared" si="34"/>
        <v>O221019058404도서</v>
      </c>
      <c r="B5242" s="219" t="s">
        <v>8196</v>
      </c>
      <c r="C5242" s="219" t="s">
        <v>8023</v>
      </c>
      <c r="D5242" s="219" t="s">
        <v>8065</v>
      </c>
      <c r="E5242" s="219" t="s">
        <v>7707</v>
      </c>
      <c r="F5242" s="219" t="s">
        <v>7718</v>
      </c>
      <c r="G5242" s="219" t="s">
        <v>7736</v>
      </c>
      <c r="H5242" s="219" t="s">
        <v>15</v>
      </c>
      <c r="I5242" s="220" t="s">
        <v>9197</v>
      </c>
      <c r="J5242" s="221">
        <v>10800</v>
      </c>
      <c r="K5242" s="221">
        <v>1</v>
      </c>
      <c r="L5242" s="221">
        <v>10800</v>
      </c>
    </row>
    <row r="5243" spans="1:12" s="167" customFormat="1">
      <c r="A5243" s="218" t="str">
        <f t="shared" si="34"/>
        <v>O221019058404도서</v>
      </c>
      <c r="B5243" s="219" t="s">
        <v>8196</v>
      </c>
      <c r="C5243" s="219" t="s">
        <v>8023</v>
      </c>
      <c r="D5243" s="219" t="s">
        <v>8065</v>
      </c>
      <c r="E5243" s="219" t="s">
        <v>7707</v>
      </c>
      <c r="F5243" s="219" t="s">
        <v>7718</v>
      </c>
      <c r="G5243" s="219" t="s">
        <v>7736</v>
      </c>
      <c r="H5243" s="219" t="s">
        <v>15</v>
      </c>
      <c r="I5243" s="220" t="s">
        <v>9198</v>
      </c>
      <c r="J5243" s="221">
        <v>10800</v>
      </c>
      <c r="K5243" s="221">
        <v>1</v>
      </c>
      <c r="L5243" s="221">
        <v>10800</v>
      </c>
    </row>
    <row r="5244" spans="1:12" s="167" customFormat="1">
      <c r="A5244" s="218" t="str">
        <f t="shared" si="34"/>
        <v>O221019058404도서</v>
      </c>
      <c r="B5244" s="219" t="s">
        <v>8196</v>
      </c>
      <c r="C5244" s="219" t="s">
        <v>8023</v>
      </c>
      <c r="D5244" s="219" t="s">
        <v>8065</v>
      </c>
      <c r="E5244" s="219" t="s">
        <v>7707</v>
      </c>
      <c r="F5244" s="219" t="s">
        <v>7718</v>
      </c>
      <c r="G5244" s="219" t="s">
        <v>7736</v>
      </c>
      <c r="H5244" s="219" t="s">
        <v>15</v>
      </c>
      <c r="I5244" s="220" t="s">
        <v>9199</v>
      </c>
      <c r="J5244" s="221">
        <v>14850</v>
      </c>
      <c r="K5244" s="221">
        <v>1</v>
      </c>
      <c r="L5244" s="221">
        <v>14850</v>
      </c>
    </row>
    <row r="5245" spans="1:12" s="167" customFormat="1">
      <c r="A5245" s="218" t="str">
        <f t="shared" si="34"/>
        <v>O221019058404도서</v>
      </c>
      <c r="B5245" s="219" t="s">
        <v>8196</v>
      </c>
      <c r="C5245" s="219" t="s">
        <v>8023</v>
      </c>
      <c r="D5245" s="219" t="s">
        <v>8065</v>
      </c>
      <c r="E5245" s="219" t="s">
        <v>7707</v>
      </c>
      <c r="F5245" s="219" t="s">
        <v>7718</v>
      </c>
      <c r="G5245" s="219" t="s">
        <v>7736</v>
      </c>
      <c r="H5245" s="219" t="s">
        <v>15</v>
      </c>
      <c r="I5245" s="220" t="s">
        <v>9200</v>
      </c>
      <c r="J5245" s="221">
        <v>14400</v>
      </c>
      <c r="K5245" s="221">
        <v>1</v>
      </c>
      <c r="L5245" s="221">
        <v>14400</v>
      </c>
    </row>
    <row r="5246" spans="1:12" s="167" customFormat="1">
      <c r="A5246" s="218" t="str">
        <f t="shared" si="34"/>
        <v>O221019058404도서</v>
      </c>
      <c r="B5246" s="219" t="s">
        <v>8196</v>
      </c>
      <c r="C5246" s="219" t="s">
        <v>8023</v>
      </c>
      <c r="D5246" s="219" t="s">
        <v>8065</v>
      </c>
      <c r="E5246" s="219" t="s">
        <v>7707</v>
      </c>
      <c r="F5246" s="219" t="s">
        <v>7718</v>
      </c>
      <c r="G5246" s="219" t="s">
        <v>7736</v>
      </c>
      <c r="H5246" s="219" t="s">
        <v>15</v>
      </c>
      <c r="I5246" s="220" t="s">
        <v>9201</v>
      </c>
      <c r="J5246" s="221">
        <v>9000</v>
      </c>
      <c r="K5246" s="221">
        <v>1</v>
      </c>
      <c r="L5246" s="221">
        <v>9000</v>
      </c>
    </row>
    <row r="5247" spans="1:12" s="167" customFormat="1">
      <c r="A5247" s="218" t="str">
        <f t="shared" si="34"/>
        <v>O221019058404도서</v>
      </c>
      <c r="B5247" s="219" t="s">
        <v>8196</v>
      </c>
      <c r="C5247" s="219" t="s">
        <v>8023</v>
      </c>
      <c r="D5247" s="219" t="s">
        <v>8065</v>
      </c>
      <c r="E5247" s="219" t="s">
        <v>7707</v>
      </c>
      <c r="F5247" s="219" t="s">
        <v>7718</v>
      </c>
      <c r="G5247" s="219" t="s">
        <v>7736</v>
      </c>
      <c r="H5247" s="219" t="s">
        <v>15</v>
      </c>
      <c r="I5247" s="220" t="s">
        <v>9202</v>
      </c>
      <c r="J5247" s="221">
        <v>9000</v>
      </c>
      <c r="K5247" s="221">
        <v>1</v>
      </c>
      <c r="L5247" s="221">
        <v>9000</v>
      </c>
    </row>
    <row r="5248" spans="1:12" s="167" customFormat="1">
      <c r="A5248" s="218" t="str">
        <f t="shared" si="34"/>
        <v>O221019058404도서</v>
      </c>
      <c r="B5248" s="219" t="s">
        <v>8196</v>
      </c>
      <c r="C5248" s="219" t="s">
        <v>8023</v>
      </c>
      <c r="D5248" s="219" t="s">
        <v>8065</v>
      </c>
      <c r="E5248" s="219" t="s">
        <v>7707</v>
      </c>
      <c r="F5248" s="219" t="s">
        <v>7718</v>
      </c>
      <c r="G5248" s="219" t="s">
        <v>7736</v>
      </c>
      <c r="H5248" s="219" t="s">
        <v>15</v>
      </c>
      <c r="I5248" s="220" t="s">
        <v>9203</v>
      </c>
      <c r="J5248" s="221">
        <v>9000</v>
      </c>
      <c r="K5248" s="221">
        <v>1</v>
      </c>
      <c r="L5248" s="221">
        <v>9000</v>
      </c>
    </row>
    <row r="5249" spans="1:12" s="167" customFormat="1">
      <c r="A5249" s="218" t="str">
        <f t="shared" si="34"/>
        <v>O221019058404도서</v>
      </c>
      <c r="B5249" s="219" t="s">
        <v>8196</v>
      </c>
      <c r="C5249" s="219" t="s">
        <v>8023</v>
      </c>
      <c r="D5249" s="219" t="s">
        <v>8065</v>
      </c>
      <c r="E5249" s="219" t="s">
        <v>7707</v>
      </c>
      <c r="F5249" s="219" t="s">
        <v>7718</v>
      </c>
      <c r="G5249" s="219" t="s">
        <v>7736</v>
      </c>
      <c r="H5249" s="219" t="s">
        <v>15</v>
      </c>
      <c r="I5249" s="220" t="s">
        <v>9204</v>
      </c>
      <c r="J5249" s="221">
        <v>13950</v>
      </c>
      <c r="K5249" s="221">
        <v>1</v>
      </c>
      <c r="L5249" s="221">
        <v>13950</v>
      </c>
    </row>
    <row r="5250" spans="1:12" s="167" customFormat="1">
      <c r="A5250" s="218" t="str">
        <f t="shared" si="34"/>
        <v>O221019058401도서</v>
      </c>
      <c r="B5250" s="219" t="s">
        <v>8199</v>
      </c>
      <c r="C5250" s="219" t="s">
        <v>8023</v>
      </c>
      <c r="D5250" s="219" t="s">
        <v>8065</v>
      </c>
      <c r="E5250" s="219" t="s">
        <v>7708</v>
      </c>
      <c r="F5250" s="219" t="s">
        <v>6394</v>
      </c>
      <c r="G5250" s="219" t="s">
        <v>7800</v>
      </c>
      <c r="H5250" s="219" t="s">
        <v>15</v>
      </c>
      <c r="I5250" s="220" t="s">
        <v>9205</v>
      </c>
      <c r="J5250" s="221">
        <v>16200</v>
      </c>
      <c r="K5250" s="221">
        <v>1</v>
      </c>
      <c r="L5250" s="221">
        <v>16200</v>
      </c>
    </row>
    <row r="5251" spans="1:12" s="167" customFormat="1">
      <c r="A5251" s="218" t="str">
        <f t="shared" ref="A5251:A5378" si="35">B5251&amp;H5251</f>
        <v>O221019058401도서</v>
      </c>
      <c r="B5251" s="219" t="s">
        <v>8199</v>
      </c>
      <c r="C5251" s="219" t="s">
        <v>8023</v>
      </c>
      <c r="D5251" s="219" t="s">
        <v>8065</v>
      </c>
      <c r="E5251" s="219" t="s">
        <v>7708</v>
      </c>
      <c r="F5251" s="219" t="s">
        <v>6394</v>
      </c>
      <c r="G5251" s="219" t="s">
        <v>7800</v>
      </c>
      <c r="H5251" s="219" t="s">
        <v>15</v>
      </c>
      <c r="I5251" s="220" t="s">
        <v>9206</v>
      </c>
      <c r="J5251" s="221">
        <v>47880</v>
      </c>
      <c r="K5251" s="221">
        <v>1</v>
      </c>
      <c r="L5251" s="221">
        <v>47880</v>
      </c>
    </row>
    <row r="5252" spans="1:12" s="167" customFormat="1">
      <c r="A5252" s="218" t="str">
        <f t="shared" si="35"/>
        <v>O221019058401도서</v>
      </c>
      <c r="B5252" s="219" t="s">
        <v>8199</v>
      </c>
      <c r="C5252" s="219" t="s">
        <v>8023</v>
      </c>
      <c r="D5252" s="219" t="s">
        <v>8065</v>
      </c>
      <c r="E5252" s="219" t="s">
        <v>7708</v>
      </c>
      <c r="F5252" s="219" t="s">
        <v>6394</v>
      </c>
      <c r="G5252" s="219" t="s">
        <v>7800</v>
      </c>
      <c r="H5252" s="219" t="s">
        <v>15</v>
      </c>
      <c r="I5252" s="220" t="s">
        <v>9104</v>
      </c>
      <c r="J5252" s="221">
        <v>13500</v>
      </c>
      <c r="K5252" s="221">
        <v>1</v>
      </c>
      <c r="L5252" s="221">
        <v>13500</v>
      </c>
    </row>
    <row r="5253" spans="1:12" s="167" customFormat="1">
      <c r="A5253" s="218" t="str">
        <f t="shared" si="35"/>
        <v>O221019058399도서</v>
      </c>
      <c r="B5253" s="219" t="s">
        <v>8201</v>
      </c>
      <c r="C5253" s="219" t="s">
        <v>8023</v>
      </c>
      <c r="D5253" s="219" t="s">
        <v>8065</v>
      </c>
      <c r="E5253" s="219" t="s">
        <v>7707</v>
      </c>
      <c r="F5253" s="219" t="s">
        <v>6394</v>
      </c>
      <c r="G5253" s="219" t="s">
        <v>7843</v>
      </c>
      <c r="H5253" s="219" t="s">
        <v>15</v>
      </c>
      <c r="I5253" s="220" t="s">
        <v>9207</v>
      </c>
      <c r="J5253" s="221">
        <v>12600</v>
      </c>
      <c r="K5253" s="221">
        <v>1</v>
      </c>
      <c r="L5253" s="221">
        <v>12600</v>
      </c>
    </row>
    <row r="5254" spans="1:12" s="167" customFormat="1">
      <c r="A5254" s="218" t="str">
        <f t="shared" si="35"/>
        <v>O221019058395도서</v>
      </c>
      <c r="B5254" s="219" t="s">
        <v>9057</v>
      </c>
      <c r="C5254" s="219" t="s">
        <v>8023</v>
      </c>
      <c r="D5254" s="219" t="s">
        <v>8065</v>
      </c>
      <c r="E5254" s="219" t="s">
        <v>7708</v>
      </c>
      <c r="F5254" s="219" t="s">
        <v>6394</v>
      </c>
      <c r="G5254" s="219" t="s">
        <v>7853</v>
      </c>
      <c r="H5254" s="219" t="s">
        <v>15</v>
      </c>
      <c r="I5254" s="220" t="s">
        <v>9208</v>
      </c>
      <c r="J5254" s="221">
        <v>158400</v>
      </c>
      <c r="K5254" s="221">
        <v>1</v>
      </c>
      <c r="L5254" s="221">
        <v>158400</v>
      </c>
    </row>
    <row r="5255" spans="1:12" s="167" customFormat="1">
      <c r="A5255" s="218" t="str">
        <f t="shared" si="35"/>
        <v>O221019058395도서</v>
      </c>
      <c r="B5255" s="219" t="s">
        <v>9057</v>
      </c>
      <c r="C5255" s="219" t="s">
        <v>8023</v>
      </c>
      <c r="D5255" s="219" t="s">
        <v>8065</v>
      </c>
      <c r="E5255" s="219" t="s">
        <v>7708</v>
      </c>
      <c r="F5255" s="219" t="s">
        <v>6394</v>
      </c>
      <c r="G5255" s="219" t="s">
        <v>7853</v>
      </c>
      <c r="H5255" s="219" t="s">
        <v>15</v>
      </c>
      <c r="I5255" s="220" t="s">
        <v>9209</v>
      </c>
      <c r="J5255" s="221">
        <v>81000</v>
      </c>
      <c r="K5255" s="221">
        <v>1</v>
      </c>
      <c r="L5255" s="221">
        <v>81000</v>
      </c>
    </row>
    <row r="5256" spans="1:12" s="167" customFormat="1">
      <c r="A5256" s="218" t="str">
        <f t="shared" si="35"/>
        <v>O221019058395도서</v>
      </c>
      <c r="B5256" s="219" t="s">
        <v>9057</v>
      </c>
      <c r="C5256" s="219" t="s">
        <v>8023</v>
      </c>
      <c r="D5256" s="219" t="s">
        <v>8065</v>
      </c>
      <c r="E5256" s="219" t="s">
        <v>7708</v>
      </c>
      <c r="F5256" s="219" t="s">
        <v>6394</v>
      </c>
      <c r="G5256" s="219" t="s">
        <v>7853</v>
      </c>
      <c r="H5256" s="219" t="s">
        <v>15</v>
      </c>
      <c r="I5256" s="220" t="s">
        <v>9210</v>
      </c>
      <c r="J5256" s="221">
        <v>54000</v>
      </c>
      <c r="K5256" s="221">
        <v>1</v>
      </c>
      <c r="L5256" s="221">
        <v>54000</v>
      </c>
    </row>
    <row r="5257" spans="1:12" s="167" customFormat="1">
      <c r="A5257" s="218" t="str">
        <f t="shared" si="35"/>
        <v>O221019058390도서</v>
      </c>
      <c r="B5257" s="219" t="s">
        <v>8208</v>
      </c>
      <c r="C5257" s="219" t="s">
        <v>8023</v>
      </c>
      <c r="D5257" s="219" t="s">
        <v>8065</v>
      </c>
      <c r="E5257" s="219" t="s">
        <v>7707</v>
      </c>
      <c r="F5257" s="219" t="s">
        <v>6394</v>
      </c>
      <c r="G5257" s="219" t="s">
        <v>7748</v>
      </c>
      <c r="H5257" s="219" t="s">
        <v>15</v>
      </c>
      <c r="I5257" s="220" t="s">
        <v>9211</v>
      </c>
      <c r="J5257" s="221">
        <v>8820</v>
      </c>
      <c r="K5257" s="221">
        <v>1</v>
      </c>
      <c r="L5257" s="221">
        <v>8820</v>
      </c>
    </row>
    <row r="5258" spans="1:12" s="167" customFormat="1">
      <c r="A5258" s="218" t="str">
        <f t="shared" si="35"/>
        <v>O221019058390도서</v>
      </c>
      <c r="B5258" s="219" t="s">
        <v>8208</v>
      </c>
      <c r="C5258" s="219" t="s">
        <v>8023</v>
      </c>
      <c r="D5258" s="219" t="s">
        <v>8065</v>
      </c>
      <c r="E5258" s="219" t="s">
        <v>7707</v>
      </c>
      <c r="F5258" s="219" t="s">
        <v>6394</v>
      </c>
      <c r="G5258" s="219" t="s">
        <v>7748</v>
      </c>
      <c r="H5258" s="219" t="s">
        <v>15</v>
      </c>
      <c r="I5258" s="220" t="s">
        <v>9212</v>
      </c>
      <c r="J5258" s="221">
        <v>8820</v>
      </c>
      <c r="K5258" s="221">
        <v>1</v>
      </c>
      <c r="L5258" s="221">
        <v>8820</v>
      </c>
    </row>
    <row r="5259" spans="1:12" s="167" customFormat="1">
      <c r="A5259" s="218" t="str">
        <f t="shared" si="35"/>
        <v>O221019058390도서</v>
      </c>
      <c r="B5259" s="219" t="s">
        <v>8208</v>
      </c>
      <c r="C5259" s="219" t="s">
        <v>8023</v>
      </c>
      <c r="D5259" s="219" t="s">
        <v>8065</v>
      </c>
      <c r="E5259" s="219" t="s">
        <v>7707</v>
      </c>
      <c r="F5259" s="219" t="s">
        <v>6394</v>
      </c>
      <c r="G5259" s="219" t="s">
        <v>7748</v>
      </c>
      <c r="H5259" s="219" t="s">
        <v>15</v>
      </c>
      <c r="I5259" s="220" t="s">
        <v>9213</v>
      </c>
      <c r="J5259" s="221">
        <v>8820</v>
      </c>
      <c r="K5259" s="221">
        <v>1</v>
      </c>
      <c r="L5259" s="221">
        <v>8820</v>
      </c>
    </row>
    <row r="5260" spans="1:12" s="167" customFormat="1">
      <c r="A5260" s="218" t="str">
        <f t="shared" si="35"/>
        <v>O221019058390도서</v>
      </c>
      <c r="B5260" s="219" t="s">
        <v>8208</v>
      </c>
      <c r="C5260" s="219" t="s">
        <v>8023</v>
      </c>
      <c r="D5260" s="219" t="s">
        <v>8065</v>
      </c>
      <c r="E5260" s="219" t="s">
        <v>7707</v>
      </c>
      <c r="F5260" s="219" t="s">
        <v>6394</v>
      </c>
      <c r="G5260" s="219" t="s">
        <v>7748</v>
      </c>
      <c r="H5260" s="219" t="s">
        <v>15</v>
      </c>
      <c r="I5260" s="220" t="s">
        <v>9214</v>
      </c>
      <c r="J5260" s="221">
        <v>8820</v>
      </c>
      <c r="K5260" s="221">
        <v>1</v>
      </c>
      <c r="L5260" s="221">
        <v>8820</v>
      </c>
    </row>
    <row r="5261" spans="1:12" s="167" customFormat="1">
      <c r="A5261" s="218" t="str">
        <f t="shared" si="35"/>
        <v>O221019058390도서</v>
      </c>
      <c r="B5261" s="219" t="s">
        <v>8208</v>
      </c>
      <c r="C5261" s="219" t="s">
        <v>8023</v>
      </c>
      <c r="D5261" s="219" t="s">
        <v>8065</v>
      </c>
      <c r="E5261" s="219" t="s">
        <v>7707</v>
      </c>
      <c r="F5261" s="219" t="s">
        <v>6394</v>
      </c>
      <c r="G5261" s="219" t="s">
        <v>7748</v>
      </c>
      <c r="H5261" s="219" t="s">
        <v>15</v>
      </c>
      <c r="I5261" s="220" t="s">
        <v>9215</v>
      </c>
      <c r="J5261" s="221">
        <v>8820</v>
      </c>
      <c r="K5261" s="221">
        <v>1</v>
      </c>
      <c r="L5261" s="221">
        <v>8820</v>
      </c>
    </row>
    <row r="5262" spans="1:12" s="167" customFormat="1">
      <c r="A5262" s="218" t="str">
        <f t="shared" si="35"/>
        <v>O221019058390도서</v>
      </c>
      <c r="B5262" s="219" t="s">
        <v>8208</v>
      </c>
      <c r="C5262" s="219" t="s">
        <v>8023</v>
      </c>
      <c r="D5262" s="219" t="s">
        <v>8065</v>
      </c>
      <c r="E5262" s="219" t="s">
        <v>7707</v>
      </c>
      <c r="F5262" s="219" t="s">
        <v>6394</v>
      </c>
      <c r="G5262" s="219" t="s">
        <v>7748</v>
      </c>
      <c r="H5262" s="219" t="s">
        <v>15</v>
      </c>
      <c r="I5262" s="220" t="s">
        <v>9216</v>
      </c>
      <c r="J5262" s="221">
        <v>10800</v>
      </c>
      <c r="K5262" s="221">
        <v>1</v>
      </c>
      <c r="L5262" s="221">
        <v>10800</v>
      </c>
    </row>
    <row r="5263" spans="1:12" s="167" customFormat="1">
      <c r="A5263" s="218" t="str">
        <f t="shared" si="35"/>
        <v>O221019058390도서</v>
      </c>
      <c r="B5263" s="219" t="s">
        <v>8208</v>
      </c>
      <c r="C5263" s="219" t="s">
        <v>8023</v>
      </c>
      <c r="D5263" s="219" t="s">
        <v>8065</v>
      </c>
      <c r="E5263" s="219" t="s">
        <v>7707</v>
      </c>
      <c r="F5263" s="219" t="s">
        <v>6394</v>
      </c>
      <c r="G5263" s="219" t="s">
        <v>7748</v>
      </c>
      <c r="H5263" s="219" t="s">
        <v>15</v>
      </c>
      <c r="I5263" s="220" t="s">
        <v>9102</v>
      </c>
      <c r="J5263" s="221">
        <v>12600</v>
      </c>
      <c r="K5263" s="221">
        <v>1</v>
      </c>
      <c r="L5263" s="221">
        <v>12600</v>
      </c>
    </row>
    <row r="5264" spans="1:12" s="167" customFormat="1">
      <c r="A5264" s="218" t="str">
        <f t="shared" si="35"/>
        <v>O221019058390도서</v>
      </c>
      <c r="B5264" s="219" t="s">
        <v>8208</v>
      </c>
      <c r="C5264" s="219" t="s">
        <v>8023</v>
      </c>
      <c r="D5264" s="219" t="s">
        <v>8065</v>
      </c>
      <c r="E5264" s="219" t="s">
        <v>7707</v>
      </c>
      <c r="F5264" s="219" t="s">
        <v>6394</v>
      </c>
      <c r="G5264" s="219" t="s">
        <v>7748</v>
      </c>
      <c r="H5264" s="219" t="s">
        <v>15</v>
      </c>
      <c r="I5264" s="220" t="s">
        <v>9217</v>
      </c>
      <c r="J5264" s="221">
        <v>12600</v>
      </c>
      <c r="K5264" s="221">
        <v>1</v>
      </c>
      <c r="L5264" s="221">
        <v>12600</v>
      </c>
    </row>
    <row r="5265" spans="1:12" s="167" customFormat="1">
      <c r="A5265" s="218" t="str">
        <f t="shared" si="35"/>
        <v>O221019058390도서</v>
      </c>
      <c r="B5265" s="219" t="s">
        <v>8208</v>
      </c>
      <c r="C5265" s="219" t="s">
        <v>8023</v>
      </c>
      <c r="D5265" s="219" t="s">
        <v>8065</v>
      </c>
      <c r="E5265" s="219" t="s">
        <v>7707</v>
      </c>
      <c r="F5265" s="219" t="s">
        <v>6394</v>
      </c>
      <c r="G5265" s="219" t="s">
        <v>7748</v>
      </c>
      <c r="H5265" s="219" t="s">
        <v>15</v>
      </c>
      <c r="I5265" s="220" t="s">
        <v>9218</v>
      </c>
      <c r="J5265" s="221">
        <v>89100</v>
      </c>
      <c r="K5265" s="221">
        <v>1</v>
      </c>
      <c r="L5265" s="221">
        <v>89100</v>
      </c>
    </row>
    <row r="5266" spans="1:12" s="167" customFormat="1">
      <c r="A5266" s="218" t="str">
        <f t="shared" si="35"/>
        <v>O221019058390도서</v>
      </c>
      <c r="B5266" s="219" t="s">
        <v>8208</v>
      </c>
      <c r="C5266" s="219" t="s">
        <v>8023</v>
      </c>
      <c r="D5266" s="219" t="s">
        <v>8065</v>
      </c>
      <c r="E5266" s="219" t="s">
        <v>7707</v>
      </c>
      <c r="F5266" s="219" t="s">
        <v>6394</v>
      </c>
      <c r="G5266" s="219" t="s">
        <v>7748</v>
      </c>
      <c r="H5266" s="219" t="s">
        <v>15</v>
      </c>
      <c r="I5266" s="220" t="s">
        <v>9219</v>
      </c>
      <c r="J5266" s="221">
        <v>10800</v>
      </c>
      <c r="K5266" s="221">
        <v>1</v>
      </c>
      <c r="L5266" s="221">
        <v>10800</v>
      </c>
    </row>
    <row r="5267" spans="1:12" s="167" customFormat="1">
      <c r="A5267" s="218" t="str">
        <f t="shared" si="35"/>
        <v>O221019058390도서</v>
      </c>
      <c r="B5267" s="219" t="s">
        <v>8208</v>
      </c>
      <c r="C5267" s="219" t="s">
        <v>8023</v>
      </c>
      <c r="D5267" s="219" t="s">
        <v>8065</v>
      </c>
      <c r="E5267" s="219" t="s">
        <v>7707</v>
      </c>
      <c r="F5267" s="219" t="s">
        <v>6394</v>
      </c>
      <c r="G5267" s="219" t="s">
        <v>7748</v>
      </c>
      <c r="H5267" s="219" t="s">
        <v>15</v>
      </c>
      <c r="I5267" s="220" t="s">
        <v>8104</v>
      </c>
      <c r="J5267" s="221">
        <v>10800</v>
      </c>
      <c r="K5267" s="221">
        <v>1</v>
      </c>
      <c r="L5267" s="221">
        <v>10800</v>
      </c>
    </row>
    <row r="5268" spans="1:12" s="167" customFormat="1">
      <c r="A5268" s="218" t="str">
        <f t="shared" si="35"/>
        <v>O221019058390도서</v>
      </c>
      <c r="B5268" s="219" t="s">
        <v>8208</v>
      </c>
      <c r="C5268" s="219" t="s">
        <v>8023</v>
      </c>
      <c r="D5268" s="219" t="s">
        <v>8065</v>
      </c>
      <c r="E5268" s="219" t="s">
        <v>7707</v>
      </c>
      <c r="F5268" s="219" t="s">
        <v>6394</v>
      </c>
      <c r="G5268" s="219" t="s">
        <v>7748</v>
      </c>
      <c r="H5268" s="219" t="s">
        <v>15</v>
      </c>
      <c r="I5268" s="220" t="s">
        <v>8085</v>
      </c>
      <c r="J5268" s="221">
        <v>10800</v>
      </c>
      <c r="K5268" s="221">
        <v>1</v>
      </c>
      <c r="L5268" s="221">
        <v>10800</v>
      </c>
    </row>
    <row r="5269" spans="1:12" s="167" customFormat="1">
      <c r="A5269" s="218" t="str">
        <f t="shared" si="35"/>
        <v>O221019058390도서</v>
      </c>
      <c r="B5269" s="219" t="s">
        <v>8208</v>
      </c>
      <c r="C5269" s="219" t="s">
        <v>8023</v>
      </c>
      <c r="D5269" s="219" t="s">
        <v>8065</v>
      </c>
      <c r="E5269" s="219" t="s">
        <v>7707</v>
      </c>
      <c r="F5269" s="219" t="s">
        <v>6394</v>
      </c>
      <c r="G5269" s="219" t="s">
        <v>7748</v>
      </c>
      <c r="H5269" s="219" t="s">
        <v>15</v>
      </c>
      <c r="I5269" s="220" t="s">
        <v>9117</v>
      </c>
      <c r="J5269" s="221">
        <v>14400</v>
      </c>
      <c r="K5269" s="221">
        <v>1</v>
      </c>
      <c r="L5269" s="221">
        <v>14400</v>
      </c>
    </row>
    <row r="5270" spans="1:12" s="167" customFormat="1">
      <c r="A5270" s="218" t="str">
        <f t="shared" si="35"/>
        <v>O221019058390도서</v>
      </c>
      <c r="B5270" s="219" t="s">
        <v>8208</v>
      </c>
      <c r="C5270" s="219" t="s">
        <v>8023</v>
      </c>
      <c r="D5270" s="219" t="s">
        <v>8065</v>
      </c>
      <c r="E5270" s="219" t="s">
        <v>7707</v>
      </c>
      <c r="F5270" s="219" t="s">
        <v>6394</v>
      </c>
      <c r="G5270" s="219" t="s">
        <v>7748</v>
      </c>
      <c r="H5270" s="219" t="s">
        <v>15</v>
      </c>
      <c r="I5270" s="220" t="s">
        <v>8093</v>
      </c>
      <c r="J5270" s="221">
        <v>10800</v>
      </c>
      <c r="K5270" s="221">
        <v>1</v>
      </c>
      <c r="L5270" s="221">
        <v>10800</v>
      </c>
    </row>
    <row r="5271" spans="1:12" s="167" customFormat="1">
      <c r="A5271" s="218" t="str">
        <f t="shared" si="35"/>
        <v>O221019058390도서</v>
      </c>
      <c r="B5271" s="219" t="s">
        <v>8208</v>
      </c>
      <c r="C5271" s="219" t="s">
        <v>8023</v>
      </c>
      <c r="D5271" s="219" t="s">
        <v>8065</v>
      </c>
      <c r="E5271" s="219" t="s">
        <v>7707</v>
      </c>
      <c r="F5271" s="219" t="s">
        <v>6394</v>
      </c>
      <c r="G5271" s="219" t="s">
        <v>7748</v>
      </c>
      <c r="H5271" s="219" t="s">
        <v>15</v>
      </c>
      <c r="I5271" s="220" t="s">
        <v>8055</v>
      </c>
      <c r="J5271" s="221">
        <v>11700</v>
      </c>
      <c r="K5271" s="221">
        <v>1</v>
      </c>
      <c r="L5271" s="221">
        <v>11700</v>
      </c>
    </row>
    <row r="5272" spans="1:12" s="167" customFormat="1">
      <c r="A5272" s="218" t="str">
        <f t="shared" si="35"/>
        <v>O221019058390도서</v>
      </c>
      <c r="B5272" s="219" t="s">
        <v>8208</v>
      </c>
      <c r="C5272" s="219" t="s">
        <v>8023</v>
      </c>
      <c r="D5272" s="219" t="s">
        <v>8065</v>
      </c>
      <c r="E5272" s="219" t="s">
        <v>7707</v>
      </c>
      <c r="F5272" s="219" t="s">
        <v>6394</v>
      </c>
      <c r="G5272" s="219" t="s">
        <v>7748</v>
      </c>
      <c r="H5272" s="219" t="s">
        <v>15</v>
      </c>
      <c r="I5272" s="220" t="s">
        <v>9220</v>
      </c>
      <c r="J5272" s="221">
        <v>8550</v>
      </c>
      <c r="K5272" s="221">
        <v>1</v>
      </c>
      <c r="L5272" s="221">
        <v>8550</v>
      </c>
    </row>
    <row r="5273" spans="1:12" s="167" customFormat="1">
      <c r="A5273" s="218" t="str">
        <f t="shared" si="35"/>
        <v>O221019058390도서</v>
      </c>
      <c r="B5273" s="219" t="s">
        <v>8208</v>
      </c>
      <c r="C5273" s="219" t="s">
        <v>8023</v>
      </c>
      <c r="D5273" s="219" t="s">
        <v>8065</v>
      </c>
      <c r="E5273" s="219" t="s">
        <v>7707</v>
      </c>
      <c r="F5273" s="219" t="s">
        <v>6394</v>
      </c>
      <c r="G5273" s="219" t="s">
        <v>7748</v>
      </c>
      <c r="H5273" s="219" t="s">
        <v>15</v>
      </c>
      <c r="I5273" s="220" t="s">
        <v>9221</v>
      </c>
      <c r="J5273" s="221">
        <v>8550</v>
      </c>
      <c r="K5273" s="221">
        <v>1</v>
      </c>
      <c r="L5273" s="221">
        <v>8550</v>
      </c>
    </row>
    <row r="5274" spans="1:12" s="167" customFormat="1">
      <c r="A5274" s="218" t="str">
        <f t="shared" si="35"/>
        <v>O221019058390도서</v>
      </c>
      <c r="B5274" s="219" t="s">
        <v>8208</v>
      </c>
      <c r="C5274" s="219" t="s">
        <v>8023</v>
      </c>
      <c r="D5274" s="219" t="s">
        <v>8065</v>
      </c>
      <c r="E5274" s="219" t="s">
        <v>7707</v>
      </c>
      <c r="F5274" s="219" t="s">
        <v>6394</v>
      </c>
      <c r="G5274" s="219" t="s">
        <v>7748</v>
      </c>
      <c r="H5274" s="219" t="s">
        <v>15</v>
      </c>
      <c r="I5274" s="220" t="s">
        <v>9222</v>
      </c>
      <c r="J5274" s="221">
        <v>8550</v>
      </c>
      <c r="K5274" s="221">
        <v>1</v>
      </c>
      <c r="L5274" s="221">
        <v>8550</v>
      </c>
    </row>
    <row r="5275" spans="1:12" s="167" customFormat="1">
      <c r="A5275" s="218" t="str">
        <f t="shared" si="35"/>
        <v>O221019058390도서</v>
      </c>
      <c r="B5275" s="219" t="s">
        <v>8208</v>
      </c>
      <c r="C5275" s="219" t="s">
        <v>8023</v>
      </c>
      <c r="D5275" s="219" t="s">
        <v>8065</v>
      </c>
      <c r="E5275" s="219" t="s">
        <v>7707</v>
      </c>
      <c r="F5275" s="219" t="s">
        <v>6394</v>
      </c>
      <c r="G5275" s="219" t="s">
        <v>7748</v>
      </c>
      <c r="H5275" s="219" t="s">
        <v>15</v>
      </c>
      <c r="I5275" s="220" t="s">
        <v>9223</v>
      </c>
      <c r="J5275" s="221">
        <v>8550</v>
      </c>
      <c r="K5275" s="221">
        <v>1</v>
      </c>
      <c r="L5275" s="221">
        <v>8550</v>
      </c>
    </row>
    <row r="5276" spans="1:12" s="167" customFormat="1">
      <c r="A5276" s="218" t="str">
        <f t="shared" si="35"/>
        <v>O221019058390도서</v>
      </c>
      <c r="B5276" s="219" t="s">
        <v>8208</v>
      </c>
      <c r="C5276" s="219" t="s">
        <v>8023</v>
      </c>
      <c r="D5276" s="219" t="s">
        <v>8065</v>
      </c>
      <c r="E5276" s="219" t="s">
        <v>7707</v>
      </c>
      <c r="F5276" s="219" t="s">
        <v>6394</v>
      </c>
      <c r="G5276" s="219" t="s">
        <v>7748</v>
      </c>
      <c r="H5276" s="219" t="s">
        <v>15</v>
      </c>
      <c r="I5276" s="220" t="s">
        <v>9224</v>
      </c>
      <c r="J5276" s="221">
        <v>8550</v>
      </c>
      <c r="K5276" s="221">
        <v>1</v>
      </c>
      <c r="L5276" s="221">
        <v>8550</v>
      </c>
    </row>
    <row r="5277" spans="1:12" s="167" customFormat="1">
      <c r="A5277" s="218" t="str">
        <f t="shared" si="35"/>
        <v>O221019058390도서</v>
      </c>
      <c r="B5277" s="219" t="s">
        <v>8208</v>
      </c>
      <c r="C5277" s="219" t="s">
        <v>8023</v>
      </c>
      <c r="D5277" s="219" t="s">
        <v>8065</v>
      </c>
      <c r="E5277" s="219" t="s">
        <v>7707</v>
      </c>
      <c r="F5277" s="219" t="s">
        <v>6394</v>
      </c>
      <c r="G5277" s="219" t="s">
        <v>7748</v>
      </c>
      <c r="H5277" s="219" t="s">
        <v>15</v>
      </c>
      <c r="I5277" s="220" t="s">
        <v>9225</v>
      </c>
      <c r="J5277" s="221">
        <v>8550</v>
      </c>
      <c r="K5277" s="221">
        <v>1</v>
      </c>
      <c r="L5277" s="221">
        <v>8550</v>
      </c>
    </row>
    <row r="5278" spans="1:12" s="167" customFormat="1">
      <c r="A5278" s="218" t="str">
        <f t="shared" si="35"/>
        <v>O221019058390도서</v>
      </c>
      <c r="B5278" s="219" t="s">
        <v>8208</v>
      </c>
      <c r="C5278" s="219" t="s">
        <v>8023</v>
      </c>
      <c r="D5278" s="219" t="s">
        <v>8065</v>
      </c>
      <c r="E5278" s="219" t="s">
        <v>7707</v>
      </c>
      <c r="F5278" s="219" t="s">
        <v>6394</v>
      </c>
      <c r="G5278" s="219" t="s">
        <v>7748</v>
      </c>
      <c r="H5278" s="219" t="s">
        <v>15</v>
      </c>
      <c r="I5278" s="220" t="s">
        <v>9226</v>
      </c>
      <c r="J5278" s="221">
        <v>8550</v>
      </c>
      <c r="K5278" s="221">
        <v>1</v>
      </c>
      <c r="L5278" s="221">
        <v>8550</v>
      </c>
    </row>
    <row r="5279" spans="1:12" s="167" customFormat="1">
      <c r="A5279" s="218" t="str">
        <f t="shared" si="35"/>
        <v>O221018058385도서</v>
      </c>
      <c r="B5279" s="219" t="s">
        <v>8213</v>
      </c>
      <c r="C5279" s="219" t="s">
        <v>8023</v>
      </c>
      <c r="D5279" s="219" t="s">
        <v>8065</v>
      </c>
      <c r="E5279" s="219" t="s">
        <v>7707</v>
      </c>
      <c r="F5279" s="219" t="s">
        <v>6394</v>
      </c>
      <c r="G5279" s="219" t="s">
        <v>7821</v>
      </c>
      <c r="H5279" s="219" t="s">
        <v>15</v>
      </c>
      <c r="I5279" s="220" t="s">
        <v>9227</v>
      </c>
      <c r="J5279" s="221">
        <v>77760</v>
      </c>
      <c r="K5279" s="221">
        <v>1</v>
      </c>
      <c r="L5279" s="221">
        <v>77760</v>
      </c>
    </row>
    <row r="5280" spans="1:12" s="167" customFormat="1">
      <c r="A5280" s="218" t="str">
        <f t="shared" si="35"/>
        <v>O221018058385도서</v>
      </c>
      <c r="B5280" s="219" t="s">
        <v>8213</v>
      </c>
      <c r="C5280" s="219" t="s">
        <v>8023</v>
      </c>
      <c r="D5280" s="219" t="s">
        <v>8065</v>
      </c>
      <c r="E5280" s="219" t="s">
        <v>7707</v>
      </c>
      <c r="F5280" s="219" t="s">
        <v>6394</v>
      </c>
      <c r="G5280" s="219" t="s">
        <v>7821</v>
      </c>
      <c r="H5280" s="219" t="s">
        <v>15</v>
      </c>
      <c r="I5280" s="220" t="s">
        <v>9228</v>
      </c>
      <c r="J5280" s="221">
        <v>109440</v>
      </c>
      <c r="K5280" s="221">
        <v>1</v>
      </c>
      <c r="L5280" s="221">
        <v>109440</v>
      </c>
    </row>
    <row r="5281" spans="1:12" s="167" customFormat="1">
      <c r="A5281" s="218" t="str">
        <f t="shared" si="35"/>
        <v>O221018058385도서</v>
      </c>
      <c r="B5281" s="219" t="s">
        <v>8213</v>
      </c>
      <c r="C5281" s="219" t="s">
        <v>8023</v>
      </c>
      <c r="D5281" s="219" t="s">
        <v>8065</v>
      </c>
      <c r="E5281" s="219" t="s">
        <v>7707</v>
      </c>
      <c r="F5281" s="219" t="s">
        <v>6394</v>
      </c>
      <c r="G5281" s="219" t="s">
        <v>7821</v>
      </c>
      <c r="H5281" s="219" t="s">
        <v>15</v>
      </c>
      <c r="I5281" s="220" t="s">
        <v>9229</v>
      </c>
      <c r="J5281" s="221">
        <v>108000</v>
      </c>
      <c r="K5281" s="221">
        <v>1</v>
      </c>
      <c r="L5281" s="221">
        <v>108000</v>
      </c>
    </row>
    <row r="5282" spans="1:12" s="167" customFormat="1">
      <c r="A5282" s="218" t="str">
        <f t="shared" si="35"/>
        <v>O221018058383도서</v>
      </c>
      <c r="B5282" s="219" t="s">
        <v>8215</v>
      </c>
      <c r="C5282" s="219" t="s">
        <v>8023</v>
      </c>
      <c r="D5282" s="219" t="s">
        <v>8065</v>
      </c>
      <c r="E5282" s="219" t="s">
        <v>7707</v>
      </c>
      <c r="F5282" s="219" t="s">
        <v>6394</v>
      </c>
      <c r="G5282" s="219" t="s">
        <v>8045</v>
      </c>
      <c r="H5282" s="219" t="s">
        <v>15</v>
      </c>
      <c r="I5282" s="220" t="s">
        <v>9230</v>
      </c>
      <c r="J5282" s="221">
        <v>12420</v>
      </c>
      <c r="K5282" s="221">
        <v>1</v>
      </c>
      <c r="L5282" s="221">
        <v>12420</v>
      </c>
    </row>
    <row r="5283" spans="1:12" s="167" customFormat="1">
      <c r="A5283" s="218" t="str">
        <f t="shared" si="35"/>
        <v>O221018058383도서</v>
      </c>
      <c r="B5283" s="219" t="s">
        <v>8215</v>
      </c>
      <c r="C5283" s="219" t="s">
        <v>8023</v>
      </c>
      <c r="D5283" s="219" t="s">
        <v>8065</v>
      </c>
      <c r="E5283" s="219" t="s">
        <v>7707</v>
      </c>
      <c r="F5283" s="219" t="s">
        <v>6394</v>
      </c>
      <c r="G5283" s="219" t="s">
        <v>8045</v>
      </c>
      <c r="H5283" s="219" t="s">
        <v>15</v>
      </c>
      <c r="I5283" s="220" t="s">
        <v>9102</v>
      </c>
      <c r="J5283" s="221">
        <v>12600</v>
      </c>
      <c r="K5283" s="221">
        <v>1</v>
      </c>
      <c r="L5283" s="221">
        <v>12600</v>
      </c>
    </row>
    <row r="5284" spans="1:12" s="167" customFormat="1">
      <c r="A5284" s="218" t="str">
        <f t="shared" si="35"/>
        <v>O221018058381도서</v>
      </c>
      <c r="B5284" s="219" t="s">
        <v>8217</v>
      </c>
      <c r="C5284" s="219" t="s">
        <v>8023</v>
      </c>
      <c r="D5284" s="219" t="s">
        <v>8065</v>
      </c>
      <c r="E5284" s="219" t="s">
        <v>7707</v>
      </c>
      <c r="F5284" s="219" t="s">
        <v>6394</v>
      </c>
      <c r="G5284" s="219" t="s">
        <v>7766</v>
      </c>
      <c r="H5284" s="219" t="s">
        <v>15</v>
      </c>
      <c r="I5284" s="220" t="s">
        <v>9231</v>
      </c>
      <c r="J5284" s="221">
        <v>7200</v>
      </c>
      <c r="K5284" s="221">
        <v>1</v>
      </c>
      <c r="L5284" s="221">
        <v>7200</v>
      </c>
    </row>
    <row r="5285" spans="1:12" s="167" customFormat="1">
      <c r="A5285" s="218" t="str">
        <f t="shared" si="35"/>
        <v>O221018058381도서</v>
      </c>
      <c r="B5285" s="219" t="s">
        <v>8217</v>
      </c>
      <c r="C5285" s="219" t="s">
        <v>8023</v>
      </c>
      <c r="D5285" s="219" t="s">
        <v>8065</v>
      </c>
      <c r="E5285" s="219" t="s">
        <v>7707</v>
      </c>
      <c r="F5285" s="219" t="s">
        <v>6394</v>
      </c>
      <c r="G5285" s="219" t="s">
        <v>7766</v>
      </c>
      <c r="H5285" s="219" t="s">
        <v>15</v>
      </c>
      <c r="I5285" s="220" t="s">
        <v>9160</v>
      </c>
      <c r="J5285" s="221">
        <v>14400</v>
      </c>
      <c r="K5285" s="221">
        <v>1</v>
      </c>
      <c r="L5285" s="221">
        <v>14400</v>
      </c>
    </row>
    <row r="5286" spans="1:12" s="167" customFormat="1">
      <c r="A5286" s="218" t="str">
        <f t="shared" si="35"/>
        <v>O221018058381도서</v>
      </c>
      <c r="B5286" s="219" t="s">
        <v>8217</v>
      </c>
      <c r="C5286" s="219" t="s">
        <v>8023</v>
      </c>
      <c r="D5286" s="219" t="s">
        <v>8065</v>
      </c>
      <c r="E5286" s="219" t="s">
        <v>7707</v>
      </c>
      <c r="F5286" s="219" t="s">
        <v>6394</v>
      </c>
      <c r="G5286" s="219" t="s">
        <v>7766</v>
      </c>
      <c r="H5286" s="219" t="s">
        <v>15</v>
      </c>
      <c r="I5286" s="220" t="s">
        <v>9232</v>
      </c>
      <c r="J5286" s="221">
        <v>14400</v>
      </c>
      <c r="K5286" s="221">
        <v>1</v>
      </c>
      <c r="L5286" s="221">
        <v>14400</v>
      </c>
    </row>
    <row r="5287" spans="1:12" s="167" customFormat="1">
      <c r="A5287" s="218" t="str">
        <f t="shared" si="35"/>
        <v>O221018058379도서</v>
      </c>
      <c r="B5287" s="219" t="s">
        <v>8219</v>
      </c>
      <c r="C5287" s="219" t="s">
        <v>8023</v>
      </c>
      <c r="D5287" s="219" t="s">
        <v>8065</v>
      </c>
      <c r="E5287" s="219" t="s">
        <v>7708</v>
      </c>
      <c r="F5287" s="219" t="s">
        <v>6394</v>
      </c>
      <c r="G5287" s="219" t="s">
        <v>7752</v>
      </c>
      <c r="H5287" s="219" t="s">
        <v>15</v>
      </c>
      <c r="I5287" s="220" t="s">
        <v>9233</v>
      </c>
      <c r="J5287" s="221">
        <v>9900</v>
      </c>
      <c r="K5287" s="221">
        <v>1</v>
      </c>
      <c r="L5287" s="221">
        <v>9900</v>
      </c>
    </row>
    <row r="5288" spans="1:12" s="167" customFormat="1">
      <c r="A5288" s="218" t="str">
        <f t="shared" si="35"/>
        <v>O221018058379도서</v>
      </c>
      <c r="B5288" s="219" t="s">
        <v>8219</v>
      </c>
      <c r="C5288" s="219" t="s">
        <v>8023</v>
      </c>
      <c r="D5288" s="219" t="s">
        <v>8065</v>
      </c>
      <c r="E5288" s="219" t="s">
        <v>7708</v>
      </c>
      <c r="F5288" s="219" t="s">
        <v>6394</v>
      </c>
      <c r="G5288" s="219" t="s">
        <v>7752</v>
      </c>
      <c r="H5288" s="219" t="s">
        <v>15</v>
      </c>
      <c r="I5288" s="220" t="s">
        <v>9234</v>
      </c>
      <c r="J5288" s="221">
        <v>8910</v>
      </c>
      <c r="K5288" s="221">
        <v>1</v>
      </c>
      <c r="L5288" s="221">
        <v>8910</v>
      </c>
    </row>
    <row r="5289" spans="1:12" s="167" customFormat="1">
      <c r="A5289" s="218" t="str">
        <f t="shared" si="35"/>
        <v>O221018058379도서</v>
      </c>
      <c r="B5289" s="219" t="s">
        <v>8219</v>
      </c>
      <c r="C5289" s="219" t="s">
        <v>8023</v>
      </c>
      <c r="D5289" s="219" t="s">
        <v>8065</v>
      </c>
      <c r="E5289" s="219" t="s">
        <v>7708</v>
      </c>
      <c r="F5289" s="219" t="s">
        <v>6394</v>
      </c>
      <c r="G5289" s="219" t="s">
        <v>7752</v>
      </c>
      <c r="H5289" s="219" t="s">
        <v>15</v>
      </c>
      <c r="I5289" s="220" t="s">
        <v>9235</v>
      </c>
      <c r="J5289" s="221">
        <v>8910</v>
      </c>
      <c r="K5289" s="221">
        <v>1</v>
      </c>
      <c r="L5289" s="221">
        <v>8910</v>
      </c>
    </row>
    <row r="5290" spans="1:12" s="167" customFormat="1">
      <c r="A5290" s="218" t="str">
        <f t="shared" si="35"/>
        <v>O221018058379도서</v>
      </c>
      <c r="B5290" s="219" t="s">
        <v>8219</v>
      </c>
      <c r="C5290" s="219" t="s">
        <v>8023</v>
      </c>
      <c r="D5290" s="219" t="s">
        <v>8065</v>
      </c>
      <c r="E5290" s="219" t="s">
        <v>7708</v>
      </c>
      <c r="F5290" s="219" t="s">
        <v>6394</v>
      </c>
      <c r="G5290" s="219" t="s">
        <v>7752</v>
      </c>
      <c r="H5290" s="219" t="s">
        <v>15</v>
      </c>
      <c r="I5290" s="220" t="s">
        <v>9236</v>
      </c>
      <c r="J5290" s="221">
        <v>8910</v>
      </c>
      <c r="K5290" s="221">
        <v>1</v>
      </c>
      <c r="L5290" s="221">
        <v>8910</v>
      </c>
    </row>
    <row r="5291" spans="1:12" s="167" customFormat="1">
      <c r="A5291" s="218" t="str">
        <f t="shared" si="35"/>
        <v>O221018058379도서</v>
      </c>
      <c r="B5291" s="219" t="s">
        <v>8219</v>
      </c>
      <c r="C5291" s="219" t="s">
        <v>8023</v>
      </c>
      <c r="D5291" s="219" t="s">
        <v>8065</v>
      </c>
      <c r="E5291" s="219" t="s">
        <v>7708</v>
      </c>
      <c r="F5291" s="219" t="s">
        <v>6394</v>
      </c>
      <c r="G5291" s="219" t="s">
        <v>7752</v>
      </c>
      <c r="H5291" s="219" t="s">
        <v>15</v>
      </c>
      <c r="I5291" s="220" t="s">
        <v>9237</v>
      </c>
      <c r="J5291" s="221">
        <v>7650</v>
      </c>
      <c r="K5291" s="221">
        <v>1</v>
      </c>
      <c r="L5291" s="221">
        <v>7650</v>
      </c>
    </row>
    <row r="5292" spans="1:12" s="167" customFormat="1">
      <c r="A5292" s="218" t="str">
        <f t="shared" si="35"/>
        <v>O221018058379도서</v>
      </c>
      <c r="B5292" s="219" t="s">
        <v>8219</v>
      </c>
      <c r="C5292" s="219" t="s">
        <v>8023</v>
      </c>
      <c r="D5292" s="219" t="s">
        <v>8065</v>
      </c>
      <c r="E5292" s="219" t="s">
        <v>7708</v>
      </c>
      <c r="F5292" s="219" t="s">
        <v>6394</v>
      </c>
      <c r="G5292" s="219" t="s">
        <v>7752</v>
      </c>
      <c r="H5292" s="219" t="s">
        <v>15</v>
      </c>
      <c r="I5292" s="220" t="s">
        <v>9238</v>
      </c>
      <c r="J5292" s="221">
        <v>10800</v>
      </c>
      <c r="K5292" s="221">
        <v>1</v>
      </c>
      <c r="L5292" s="221">
        <v>10800</v>
      </c>
    </row>
    <row r="5293" spans="1:12" s="167" customFormat="1">
      <c r="A5293" s="218" t="str">
        <f t="shared" si="35"/>
        <v>O221018058379도서</v>
      </c>
      <c r="B5293" s="219" t="s">
        <v>8219</v>
      </c>
      <c r="C5293" s="219" t="s">
        <v>8023</v>
      </c>
      <c r="D5293" s="219" t="s">
        <v>8065</v>
      </c>
      <c r="E5293" s="219" t="s">
        <v>7708</v>
      </c>
      <c r="F5293" s="219" t="s">
        <v>6394</v>
      </c>
      <c r="G5293" s="219" t="s">
        <v>7752</v>
      </c>
      <c r="H5293" s="219" t="s">
        <v>15</v>
      </c>
      <c r="I5293" s="220" t="s">
        <v>9239</v>
      </c>
      <c r="J5293" s="221">
        <v>10800</v>
      </c>
      <c r="K5293" s="221">
        <v>1</v>
      </c>
      <c r="L5293" s="221">
        <v>10800</v>
      </c>
    </row>
    <row r="5294" spans="1:12" s="167" customFormat="1">
      <c r="A5294" s="218" t="str">
        <f t="shared" si="35"/>
        <v>O221018058379도서</v>
      </c>
      <c r="B5294" s="219" t="s">
        <v>8219</v>
      </c>
      <c r="C5294" s="219" t="s">
        <v>8023</v>
      </c>
      <c r="D5294" s="219" t="s">
        <v>8065</v>
      </c>
      <c r="E5294" s="219" t="s">
        <v>7708</v>
      </c>
      <c r="F5294" s="219" t="s">
        <v>6394</v>
      </c>
      <c r="G5294" s="219" t="s">
        <v>7752</v>
      </c>
      <c r="H5294" s="219" t="s">
        <v>15</v>
      </c>
      <c r="I5294" s="220" t="s">
        <v>9240</v>
      </c>
      <c r="J5294" s="221">
        <v>10800</v>
      </c>
      <c r="K5294" s="221">
        <v>1</v>
      </c>
      <c r="L5294" s="221">
        <v>10800</v>
      </c>
    </row>
    <row r="5295" spans="1:12" s="167" customFormat="1">
      <c r="A5295" s="218" t="str">
        <f t="shared" si="35"/>
        <v>O221018058373도서</v>
      </c>
      <c r="B5295" s="219" t="s">
        <v>8224</v>
      </c>
      <c r="C5295" s="219" t="s">
        <v>8023</v>
      </c>
      <c r="D5295" s="219" t="s">
        <v>8065</v>
      </c>
      <c r="E5295" s="219" t="s">
        <v>7707</v>
      </c>
      <c r="F5295" s="219" t="s">
        <v>6394</v>
      </c>
      <c r="G5295" s="219" t="s">
        <v>7824</v>
      </c>
      <c r="H5295" s="219" t="s">
        <v>15</v>
      </c>
      <c r="I5295" s="220" t="s">
        <v>9241</v>
      </c>
      <c r="J5295" s="221">
        <v>7200</v>
      </c>
      <c r="K5295" s="221">
        <v>1</v>
      </c>
      <c r="L5295" s="221">
        <v>7200</v>
      </c>
    </row>
    <row r="5296" spans="1:12" s="167" customFormat="1">
      <c r="A5296" s="218" t="str">
        <f t="shared" si="35"/>
        <v>O221018058373도서</v>
      </c>
      <c r="B5296" s="219" t="s">
        <v>8224</v>
      </c>
      <c r="C5296" s="219" t="s">
        <v>8023</v>
      </c>
      <c r="D5296" s="219" t="s">
        <v>8065</v>
      </c>
      <c r="E5296" s="219" t="s">
        <v>7707</v>
      </c>
      <c r="F5296" s="219" t="s">
        <v>6394</v>
      </c>
      <c r="G5296" s="219" t="s">
        <v>7824</v>
      </c>
      <c r="H5296" s="219" t="s">
        <v>15</v>
      </c>
      <c r="I5296" s="220" t="s">
        <v>9242</v>
      </c>
      <c r="J5296" s="221">
        <v>12600</v>
      </c>
      <c r="K5296" s="221">
        <v>1</v>
      </c>
      <c r="L5296" s="221">
        <v>12600</v>
      </c>
    </row>
    <row r="5297" spans="1:12" s="167" customFormat="1">
      <c r="A5297" s="218" t="str">
        <f t="shared" si="35"/>
        <v>O221018058373도서</v>
      </c>
      <c r="B5297" s="219" t="s">
        <v>8224</v>
      </c>
      <c r="C5297" s="219" t="s">
        <v>8023</v>
      </c>
      <c r="D5297" s="219" t="s">
        <v>8065</v>
      </c>
      <c r="E5297" s="219" t="s">
        <v>7707</v>
      </c>
      <c r="F5297" s="219" t="s">
        <v>6394</v>
      </c>
      <c r="G5297" s="219" t="s">
        <v>7824</v>
      </c>
      <c r="H5297" s="219" t="s">
        <v>15</v>
      </c>
      <c r="I5297" s="220" t="s">
        <v>9243</v>
      </c>
      <c r="J5297" s="221">
        <v>25200</v>
      </c>
      <c r="K5297" s="221">
        <v>1</v>
      </c>
      <c r="L5297" s="221">
        <v>25200</v>
      </c>
    </row>
    <row r="5298" spans="1:12" s="167" customFormat="1">
      <c r="A5298" s="218" t="str">
        <f t="shared" si="35"/>
        <v>O221018058373도서</v>
      </c>
      <c r="B5298" s="219" t="s">
        <v>8224</v>
      </c>
      <c r="C5298" s="219" t="s">
        <v>8023</v>
      </c>
      <c r="D5298" s="219" t="s">
        <v>8065</v>
      </c>
      <c r="E5298" s="219" t="s">
        <v>7707</v>
      </c>
      <c r="F5298" s="219" t="s">
        <v>6394</v>
      </c>
      <c r="G5298" s="219" t="s">
        <v>7824</v>
      </c>
      <c r="H5298" s="219" t="s">
        <v>15</v>
      </c>
      <c r="I5298" s="220" t="s">
        <v>9244</v>
      </c>
      <c r="J5298" s="221">
        <v>8820</v>
      </c>
      <c r="K5298" s="221">
        <v>1</v>
      </c>
      <c r="L5298" s="221">
        <v>8820</v>
      </c>
    </row>
    <row r="5299" spans="1:12" s="167" customFormat="1">
      <c r="A5299" s="218" t="str">
        <f t="shared" si="35"/>
        <v>O221018058373도서</v>
      </c>
      <c r="B5299" s="219" t="s">
        <v>8224</v>
      </c>
      <c r="C5299" s="219" t="s">
        <v>8023</v>
      </c>
      <c r="D5299" s="219" t="s">
        <v>8065</v>
      </c>
      <c r="E5299" s="219" t="s">
        <v>7707</v>
      </c>
      <c r="F5299" s="219" t="s">
        <v>6394</v>
      </c>
      <c r="G5299" s="219" t="s">
        <v>7824</v>
      </c>
      <c r="H5299" s="219" t="s">
        <v>15</v>
      </c>
      <c r="I5299" s="220" t="s">
        <v>9245</v>
      </c>
      <c r="J5299" s="221">
        <v>8820</v>
      </c>
      <c r="K5299" s="221">
        <v>1</v>
      </c>
      <c r="L5299" s="221">
        <v>8820</v>
      </c>
    </row>
    <row r="5300" spans="1:12" s="167" customFormat="1">
      <c r="A5300" s="218" t="str">
        <f t="shared" si="35"/>
        <v>O221018058373도서</v>
      </c>
      <c r="B5300" s="219" t="s">
        <v>8224</v>
      </c>
      <c r="C5300" s="219" t="s">
        <v>8023</v>
      </c>
      <c r="D5300" s="219" t="s">
        <v>8065</v>
      </c>
      <c r="E5300" s="219" t="s">
        <v>7707</v>
      </c>
      <c r="F5300" s="219" t="s">
        <v>6394</v>
      </c>
      <c r="G5300" s="219" t="s">
        <v>7824</v>
      </c>
      <c r="H5300" s="219" t="s">
        <v>15</v>
      </c>
      <c r="I5300" s="220" t="s">
        <v>9246</v>
      </c>
      <c r="J5300" s="221">
        <v>9000</v>
      </c>
      <c r="K5300" s="221">
        <v>1</v>
      </c>
      <c r="L5300" s="221">
        <v>9000</v>
      </c>
    </row>
    <row r="5301" spans="1:12" s="167" customFormat="1">
      <c r="A5301" s="218" t="str">
        <f t="shared" si="35"/>
        <v>O221018058373도서</v>
      </c>
      <c r="B5301" s="219" t="s">
        <v>8224</v>
      </c>
      <c r="C5301" s="219" t="s">
        <v>8023</v>
      </c>
      <c r="D5301" s="219" t="s">
        <v>8065</v>
      </c>
      <c r="E5301" s="219" t="s">
        <v>7707</v>
      </c>
      <c r="F5301" s="219" t="s">
        <v>6394</v>
      </c>
      <c r="G5301" s="219" t="s">
        <v>7824</v>
      </c>
      <c r="H5301" s="219" t="s">
        <v>15</v>
      </c>
      <c r="I5301" s="220" t="s">
        <v>9247</v>
      </c>
      <c r="J5301" s="221">
        <v>11700</v>
      </c>
      <c r="K5301" s="221">
        <v>1</v>
      </c>
      <c r="L5301" s="221">
        <v>11700</v>
      </c>
    </row>
    <row r="5302" spans="1:12" s="167" customFormat="1">
      <c r="A5302" s="218" t="str">
        <f t="shared" si="35"/>
        <v>O221018058373도서</v>
      </c>
      <c r="B5302" s="219" t="s">
        <v>8224</v>
      </c>
      <c r="C5302" s="219" t="s">
        <v>8023</v>
      </c>
      <c r="D5302" s="219" t="s">
        <v>8065</v>
      </c>
      <c r="E5302" s="219" t="s">
        <v>7707</v>
      </c>
      <c r="F5302" s="219" t="s">
        <v>6394</v>
      </c>
      <c r="G5302" s="219" t="s">
        <v>7824</v>
      </c>
      <c r="H5302" s="219" t="s">
        <v>15</v>
      </c>
      <c r="I5302" s="220" t="s">
        <v>9248</v>
      </c>
      <c r="J5302" s="221">
        <v>11700</v>
      </c>
      <c r="K5302" s="221">
        <v>1</v>
      </c>
      <c r="L5302" s="221">
        <v>11700</v>
      </c>
    </row>
    <row r="5303" spans="1:12" s="167" customFormat="1">
      <c r="A5303" s="218" t="str">
        <f t="shared" si="35"/>
        <v>O221018058373도서</v>
      </c>
      <c r="B5303" s="219" t="s">
        <v>8224</v>
      </c>
      <c r="C5303" s="219" t="s">
        <v>8023</v>
      </c>
      <c r="D5303" s="219" t="s">
        <v>8065</v>
      </c>
      <c r="E5303" s="219" t="s">
        <v>7707</v>
      </c>
      <c r="F5303" s="219" t="s">
        <v>6394</v>
      </c>
      <c r="G5303" s="219" t="s">
        <v>7824</v>
      </c>
      <c r="H5303" s="219" t="s">
        <v>15</v>
      </c>
      <c r="I5303" s="220" t="s">
        <v>9249</v>
      </c>
      <c r="J5303" s="221">
        <v>10800</v>
      </c>
      <c r="K5303" s="221">
        <v>1</v>
      </c>
      <c r="L5303" s="221">
        <v>10800</v>
      </c>
    </row>
    <row r="5304" spans="1:12" s="167" customFormat="1">
      <c r="A5304" s="218" t="str">
        <f t="shared" si="35"/>
        <v>O221018058373도서</v>
      </c>
      <c r="B5304" s="219" t="s">
        <v>8224</v>
      </c>
      <c r="C5304" s="219" t="s">
        <v>8023</v>
      </c>
      <c r="D5304" s="219" t="s">
        <v>8065</v>
      </c>
      <c r="E5304" s="219" t="s">
        <v>7707</v>
      </c>
      <c r="F5304" s="219" t="s">
        <v>6394</v>
      </c>
      <c r="G5304" s="219" t="s">
        <v>7824</v>
      </c>
      <c r="H5304" s="219" t="s">
        <v>15</v>
      </c>
      <c r="I5304" s="220" t="s">
        <v>9250</v>
      </c>
      <c r="J5304" s="221">
        <v>11700</v>
      </c>
      <c r="K5304" s="221">
        <v>1</v>
      </c>
      <c r="L5304" s="221">
        <v>11700</v>
      </c>
    </row>
    <row r="5305" spans="1:12" s="167" customFormat="1">
      <c r="A5305" s="218" t="str">
        <f t="shared" si="35"/>
        <v>O221018058373도서</v>
      </c>
      <c r="B5305" s="219" t="s">
        <v>8224</v>
      </c>
      <c r="C5305" s="219" t="s">
        <v>8023</v>
      </c>
      <c r="D5305" s="219" t="s">
        <v>8065</v>
      </c>
      <c r="E5305" s="219" t="s">
        <v>7707</v>
      </c>
      <c r="F5305" s="219" t="s">
        <v>6394</v>
      </c>
      <c r="G5305" s="219" t="s">
        <v>7824</v>
      </c>
      <c r="H5305" s="219" t="s">
        <v>15</v>
      </c>
      <c r="I5305" s="220" t="s">
        <v>9251</v>
      </c>
      <c r="J5305" s="221">
        <v>11700</v>
      </c>
      <c r="K5305" s="221">
        <v>1</v>
      </c>
      <c r="L5305" s="221">
        <v>11700</v>
      </c>
    </row>
    <row r="5306" spans="1:12" s="167" customFormat="1">
      <c r="A5306" s="218" t="str">
        <f t="shared" si="35"/>
        <v>O221018058373도서</v>
      </c>
      <c r="B5306" s="219" t="s">
        <v>8224</v>
      </c>
      <c r="C5306" s="219" t="s">
        <v>8023</v>
      </c>
      <c r="D5306" s="219" t="s">
        <v>8065</v>
      </c>
      <c r="E5306" s="219" t="s">
        <v>7707</v>
      </c>
      <c r="F5306" s="219" t="s">
        <v>6394</v>
      </c>
      <c r="G5306" s="219" t="s">
        <v>7824</v>
      </c>
      <c r="H5306" s="219" t="s">
        <v>15</v>
      </c>
      <c r="I5306" s="220" t="s">
        <v>9252</v>
      </c>
      <c r="J5306" s="221">
        <v>11700</v>
      </c>
      <c r="K5306" s="221">
        <v>1</v>
      </c>
      <c r="L5306" s="221">
        <v>11700</v>
      </c>
    </row>
    <row r="5307" spans="1:12" s="167" customFormat="1">
      <c r="A5307" s="218" t="str">
        <f t="shared" si="35"/>
        <v>O221018058373도서</v>
      </c>
      <c r="B5307" s="219" t="s">
        <v>8224</v>
      </c>
      <c r="C5307" s="219" t="s">
        <v>8023</v>
      </c>
      <c r="D5307" s="219" t="s">
        <v>8065</v>
      </c>
      <c r="E5307" s="219" t="s">
        <v>7707</v>
      </c>
      <c r="F5307" s="219" t="s">
        <v>6394</v>
      </c>
      <c r="G5307" s="219" t="s">
        <v>7824</v>
      </c>
      <c r="H5307" s="219" t="s">
        <v>15</v>
      </c>
      <c r="I5307" s="220" t="s">
        <v>9253</v>
      </c>
      <c r="J5307" s="221">
        <v>34020</v>
      </c>
      <c r="K5307" s="221">
        <v>1</v>
      </c>
      <c r="L5307" s="221">
        <v>34020</v>
      </c>
    </row>
    <row r="5308" spans="1:12" s="167" customFormat="1">
      <c r="A5308" s="218" t="str">
        <f t="shared" si="35"/>
        <v>O221018058371도서</v>
      </c>
      <c r="B5308" s="219" t="s">
        <v>8226</v>
      </c>
      <c r="C5308" s="219" t="s">
        <v>8023</v>
      </c>
      <c r="D5308" s="219" t="s">
        <v>8065</v>
      </c>
      <c r="E5308" s="219" t="s">
        <v>7707</v>
      </c>
      <c r="F5308" s="219" t="s">
        <v>7718</v>
      </c>
      <c r="G5308" s="219" t="s">
        <v>7791</v>
      </c>
      <c r="H5308" s="219" t="s">
        <v>15</v>
      </c>
      <c r="I5308" s="220" t="s">
        <v>9207</v>
      </c>
      <c r="J5308" s="221">
        <v>12600</v>
      </c>
      <c r="K5308" s="221">
        <v>1</v>
      </c>
      <c r="L5308" s="221">
        <v>12600</v>
      </c>
    </row>
    <row r="5309" spans="1:12" s="167" customFormat="1">
      <c r="A5309" s="218" t="str">
        <f t="shared" si="35"/>
        <v>O221018058369도서</v>
      </c>
      <c r="B5309" s="219" t="s">
        <v>8228</v>
      </c>
      <c r="C5309" s="219" t="s">
        <v>8023</v>
      </c>
      <c r="D5309" s="219" t="s">
        <v>8065</v>
      </c>
      <c r="E5309" s="219" t="s">
        <v>7707</v>
      </c>
      <c r="F5309" s="219" t="s">
        <v>7718</v>
      </c>
      <c r="G5309" s="219" t="s">
        <v>7832</v>
      </c>
      <c r="H5309" s="219" t="s">
        <v>15</v>
      </c>
      <c r="I5309" s="220" t="s">
        <v>9254</v>
      </c>
      <c r="J5309" s="221">
        <v>56250</v>
      </c>
      <c r="K5309" s="221">
        <v>1</v>
      </c>
      <c r="L5309" s="221">
        <v>56250</v>
      </c>
    </row>
    <row r="5310" spans="1:12" s="167" customFormat="1">
      <c r="A5310" s="218" t="str">
        <f t="shared" si="35"/>
        <v>O221018058368도서</v>
      </c>
      <c r="B5310" s="219" t="s">
        <v>8229</v>
      </c>
      <c r="C5310" s="219" t="s">
        <v>8023</v>
      </c>
      <c r="D5310" s="219" t="s">
        <v>8065</v>
      </c>
      <c r="E5310" s="219" t="s">
        <v>7707</v>
      </c>
      <c r="F5310" s="219" t="s">
        <v>7718</v>
      </c>
      <c r="G5310" s="219" t="s">
        <v>8007</v>
      </c>
      <c r="H5310" s="219" t="s">
        <v>15</v>
      </c>
      <c r="I5310" s="220" t="s">
        <v>9255</v>
      </c>
      <c r="J5310" s="221">
        <v>32400</v>
      </c>
      <c r="K5310" s="221">
        <v>1</v>
      </c>
      <c r="L5310" s="221">
        <v>32400</v>
      </c>
    </row>
    <row r="5311" spans="1:12" s="167" customFormat="1">
      <c r="A5311" s="218" t="str">
        <f t="shared" si="35"/>
        <v>O221018058368도서</v>
      </c>
      <c r="B5311" s="219" t="s">
        <v>8229</v>
      </c>
      <c r="C5311" s="219" t="s">
        <v>8023</v>
      </c>
      <c r="D5311" s="219" t="s">
        <v>8065</v>
      </c>
      <c r="E5311" s="219" t="s">
        <v>7707</v>
      </c>
      <c r="F5311" s="219" t="s">
        <v>7718</v>
      </c>
      <c r="G5311" s="219" t="s">
        <v>8007</v>
      </c>
      <c r="H5311" s="219" t="s">
        <v>15</v>
      </c>
      <c r="I5311" s="220" t="s">
        <v>9256</v>
      </c>
      <c r="J5311" s="221">
        <v>14400</v>
      </c>
      <c r="K5311" s="221">
        <v>1</v>
      </c>
      <c r="L5311" s="221">
        <v>14400</v>
      </c>
    </row>
    <row r="5312" spans="1:12" s="167" customFormat="1">
      <c r="A5312" s="218" t="str">
        <f t="shared" si="35"/>
        <v>O221018058368도서</v>
      </c>
      <c r="B5312" s="219" t="s">
        <v>8229</v>
      </c>
      <c r="C5312" s="219" t="s">
        <v>8023</v>
      </c>
      <c r="D5312" s="219" t="s">
        <v>8065</v>
      </c>
      <c r="E5312" s="219" t="s">
        <v>7707</v>
      </c>
      <c r="F5312" s="219" t="s">
        <v>7718</v>
      </c>
      <c r="G5312" s="219" t="s">
        <v>8007</v>
      </c>
      <c r="H5312" s="219" t="s">
        <v>15</v>
      </c>
      <c r="I5312" s="220" t="s">
        <v>9257</v>
      </c>
      <c r="J5312" s="221">
        <v>15300</v>
      </c>
      <c r="K5312" s="221">
        <v>1</v>
      </c>
      <c r="L5312" s="221">
        <v>15300</v>
      </c>
    </row>
    <row r="5313" spans="1:12" s="167" customFormat="1">
      <c r="A5313" s="218" t="str">
        <f t="shared" si="35"/>
        <v>O221018058368도서</v>
      </c>
      <c r="B5313" s="219" t="s">
        <v>8229</v>
      </c>
      <c r="C5313" s="219" t="s">
        <v>8023</v>
      </c>
      <c r="D5313" s="219" t="s">
        <v>8065</v>
      </c>
      <c r="E5313" s="219" t="s">
        <v>7707</v>
      </c>
      <c r="F5313" s="219" t="s">
        <v>7718</v>
      </c>
      <c r="G5313" s="219" t="s">
        <v>8007</v>
      </c>
      <c r="H5313" s="219" t="s">
        <v>15</v>
      </c>
      <c r="I5313" s="220" t="s">
        <v>9258</v>
      </c>
      <c r="J5313" s="221">
        <v>15300</v>
      </c>
      <c r="K5313" s="221">
        <v>1</v>
      </c>
      <c r="L5313" s="221">
        <v>15300</v>
      </c>
    </row>
    <row r="5314" spans="1:12" s="167" customFormat="1">
      <c r="A5314" s="218" t="str">
        <f t="shared" si="35"/>
        <v>O221018058368도서</v>
      </c>
      <c r="B5314" s="219" t="s">
        <v>8229</v>
      </c>
      <c r="C5314" s="219" t="s">
        <v>8023</v>
      </c>
      <c r="D5314" s="219" t="s">
        <v>8065</v>
      </c>
      <c r="E5314" s="219" t="s">
        <v>7707</v>
      </c>
      <c r="F5314" s="219" t="s">
        <v>7718</v>
      </c>
      <c r="G5314" s="219" t="s">
        <v>8007</v>
      </c>
      <c r="H5314" s="219" t="s">
        <v>15</v>
      </c>
      <c r="I5314" s="220" t="s">
        <v>9259</v>
      </c>
      <c r="J5314" s="221">
        <v>23400</v>
      </c>
      <c r="K5314" s="221">
        <v>1</v>
      </c>
      <c r="L5314" s="221">
        <v>23400</v>
      </c>
    </row>
    <row r="5315" spans="1:12" s="167" customFormat="1">
      <c r="A5315" s="218" t="str">
        <f t="shared" si="35"/>
        <v>O221018058368도서</v>
      </c>
      <c r="B5315" s="219" t="s">
        <v>8229</v>
      </c>
      <c r="C5315" s="219" t="s">
        <v>8023</v>
      </c>
      <c r="D5315" s="219" t="s">
        <v>8065</v>
      </c>
      <c r="E5315" s="219" t="s">
        <v>7707</v>
      </c>
      <c r="F5315" s="219" t="s">
        <v>7718</v>
      </c>
      <c r="G5315" s="219" t="s">
        <v>8007</v>
      </c>
      <c r="H5315" s="219" t="s">
        <v>15</v>
      </c>
      <c r="I5315" s="220" t="s">
        <v>9260</v>
      </c>
      <c r="J5315" s="221">
        <v>16200</v>
      </c>
      <c r="K5315" s="221">
        <v>1</v>
      </c>
      <c r="L5315" s="221">
        <v>16200</v>
      </c>
    </row>
    <row r="5316" spans="1:12" s="167" customFormat="1">
      <c r="A5316" s="218" t="str">
        <f t="shared" si="35"/>
        <v>O221018058368도서</v>
      </c>
      <c r="B5316" s="219" t="s">
        <v>8229</v>
      </c>
      <c r="C5316" s="219" t="s">
        <v>8023</v>
      </c>
      <c r="D5316" s="219" t="s">
        <v>8065</v>
      </c>
      <c r="E5316" s="219" t="s">
        <v>7707</v>
      </c>
      <c r="F5316" s="219" t="s">
        <v>7718</v>
      </c>
      <c r="G5316" s="219" t="s">
        <v>8007</v>
      </c>
      <c r="H5316" s="219" t="s">
        <v>15</v>
      </c>
      <c r="I5316" s="220" t="s">
        <v>9261</v>
      </c>
      <c r="J5316" s="221">
        <v>18000</v>
      </c>
      <c r="K5316" s="221">
        <v>1</v>
      </c>
      <c r="L5316" s="221">
        <v>18000</v>
      </c>
    </row>
    <row r="5317" spans="1:12" s="167" customFormat="1">
      <c r="A5317" s="218" t="str">
        <f t="shared" si="35"/>
        <v>O221018058368도서</v>
      </c>
      <c r="B5317" s="219" t="s">
        <v>8229</v>
      </c>
      <c r="C5317" s="219" t="s">
        <v>8023</v>
      </c>
      <c r="D5317" s="219" t="s">
        <v>8065</v>
      </c>
      <c r="E5317" s="219" t="s">
        <v>7707</v>
      </c>
      <c r="F5317" s="219" t="s">
        <v>7718</v>
      </c>
      <c r="G5317" s="219" t="s">
        <v>8007</v>
      </c>
      <c r="H5317" s="219" t="s">
        <v>15</v>
      </c>
      <c r="I5317" s="220" t="s">
        <v>9262</v>
      </c>
      <c r="J5317" s="221">
        <v>22500</v>
      </c>
      <c r="K5317" s="221">
        <v>1</v>
      </c>
      <c r="L5317" s="221">
        <v>22500</v>
      </c>
    </row>
    <row r="5318" spans="1:12" s="167" customFormat="1">
      <c r="A5318" s="218" t="str">
        <f t="shared" si="35"/>
        <v>O221018058367도서</v>
      </c>
      <c r="B5318" s="219" t="s">
        <v>8230</v>
      </c>
      <c r="C5318" s="219" t="s">
        <v>8023</v>
      </c>
      <c r="D5318" s="219" t="s">
        <v>8065</v>
      </c>
      <c r="E5318" s="219" t="s">
        <v>7707</v>
      </c>
      <c r="F5318" s="219" t="s">
        <v>6394</v>
      </c>
      <c r="G5318" s="219" t="s">
        <v>7759</v>
      </c>
      <c r="H5318" s="219" t="s">
        <v>15</v>
      </c>
      <c r="I5318" s="220" t="s">
        <v>9263</v>
      </c>
      <c r="J5318" s="221">
        <v>13050</v>
      </c>
      <c r="K5318" s="221">
        <v>1</v>
      </c>
      <c r="L5318" s="221">
        <v>13050</v>
      </c>
    </row>
    <row r="5319" spans="1:12" s="167" customFormat="1">
      <c r="A5319" s="218" t="str">
        <f t="shared" si="35"/>
        <v>O221018058367도서</v>
      </c>
      <c r="B5319" s="219" t="s">
        <v>8230</v>
      </c>
      <c r="C5319" s="219" t="s">
        <v>8023</v>
      </c>
      <c r="D5319" s="219" t="s">
        <v>8065</v>
      </c>
      <c r="E5319" s="219" t="s">
        <v>7707</v>
      </c>
      <c r="F5319" s="219" t="s">
        <v>6394</v>
      </c>
      <c r="G5319" s="219" t="s">
        <v>7759</v>
      </c>
      <c r="H5319" s="219" t="s">
        <v>15</v>
      </c>
      <c r="I5319" s="220" t="s">
        <v>9264</v>
      </c>
      <c r="J5319" s="221">
        <v>15300</v>
      </c>
      <c r="K5319" s="221">
        <v>1</v>
      </c>
      <c r="L5319" s="221">
        <v>15300</v>
      </c>
    </row>
    <row r="5320" spans="1:12" s="167" customFormat="1">
      <c r="A5320" s="218" t="str">
        <f t="shared" si="35"/>
        <v>O221018058367도서</v>
      </c>
      <c r="B5320" s="219" t="s">
        <v>8230</v>
      </c>
      <c r="C5320" s="219" t="s">
        <v>8023</v>
      </c>
      <c r="D5320" s="219" t="s">
        <v>8065</v>
      </c>
      <c r="E5320" s="219" t="s">
        <v>7707</v>
      </c>
      <c r="F5320" s="219" t="s">
        <v>6394</v>
      </c>
      <c r="G5320" s="219" t="s">
        <v>7759</v>
      </c>
      <c r="H5320" s="219" t="s">
        <v>15</v>
      </c>
      <c r="I5320" s="220" t="s">
        <v>9265</v>
      </c>
      <c r="J5320" s="221">
        <v>13500</v>
      </c>
      <c r="K5320" s="221">
        <v>1</v>
      </c>
      <c r="L5320" s="221">
        <v>13500</v>
      </c>
    </row>
    <row r="5321" spans="1:12" s="167" customFormat="1">
      <c r="A5321" s="218" t="str">
        <f t="shared" si="35"/>
        <v>O221017058363도서</v>
      </c>
      <c r="B5321" s="219" t="s">
        <v>8234</v>
      </c>
      <c r="C5321" s="219" t="s">
        <v>8023</v>
      </c>
      <c r="D5321" s="219" t="s">
        <v>8065</v>
      </c>
      <c r="E5321" s="219" t="s">
        <v>7708</v>
      </c>
      <c r="F5321" s="219" t="s">
        <v>6394</v>
      </c>
      <c r="G5321" s="219" t="s">
        <v>7796</v>
      </c>
      <c r="H5321" s="219" t="s">
        <v>15</v>
      </c>
      <c r="I5321" s="220" t="s">
        <v>8053</v>
      </c>
      <c r="J5321" s="221">
        <v>14400</v>
      </c>
      <c r="K5321" s="221">
        <v>1</v>
      </c>
      <c r="L5321" s="221">
        <v>14400</v>
      </c>
    </row>
    <row r="5322" spans="1:12" s="167" customFormat="1">
      <c r="A5322" s="218" t="str">
        <f t="shared" si="35"/>
        <v>O221017058357도서</v>
      </c>
      <c r="B5322" s="219" t="s">
        <v>8240</v>
      </c>
      <c r="C5322" s="219" t="s">
        <v>8023</v>
      </c>
      <c r="D5322" s="219" t="s">
        <v>8065</v>
      </c>
      <c r="E5322" s="219" t="s">
        <v>7707</v>
      </c>
      <c r="F5322" s="219" t="s">
        <v>6394</v>
      </c>
      <c r="G5322" s="219" t="s">
        <v>7940</v>
      </c>
      <c r="H5322" s="219" t="s">
        <v>15</v>
      </c>
      <c r="I5322" s="220" t="s">
        <v>9266</v>
      </c>
      <c r="J5322" s="221">
        <v>13500</v>
      </c>
      <c r="K5322" s="221">
        <v>1</v>
      </c>
      <c r="L5322" s="221">
        <v>13500</v>
      </c>
    </row>
    <row r="5323" spans="1:12" s="167" customFormat="1">
      <c r="A5323" s="218" t="str">
        <f t="shared" si="35"/>
        <v>O221017058357도서</v>
      </c>
      <c r="B5323" s="219" t="s">
        <v>8240</v>
      </c>
      <c r="C5323" s="219" t="s">
        <v>8023</v>
      </c>
      <c r="D5323" s="219" t="s">
        <v>8065</v>
      </c>
      <c r="E5323" s="219" t="s">
        <v>7707</v>
      </c>
      <c r="F5323" s="219" t="s">
        <v>6394</v>
      </c>
      <c r="G5323" s="219" t="s">
        <v>7940</v>
      </c>
      <c r="H5323" s="219" t="s">
        <v>15</v>
      </c>
      <c r="I5323" s="220" t="s">
        <v>9267</v>
      </c>
      <c r="J5323" s="221">
        <v>9000</v>
      </c>
      <c r="K5323" s="221">
        <v>1</v>
      </c>
      <c r="L5323" s="221">
        <v>9000</v>
      </c>
    </row>
    <row r="5324" spans="1:12" s="167" customFormat="1">
      <c r="A5324" s="218" t="str">
        <f t="shared" si="35"/>
        <v>O221017058357도서</v>
      </c>
      <c r="B5324" s="219" t="s">
        <v>8240</v>
      </c>
      <c r="C5324" s="219" t="s">
        <v>8023</v>
      </c>
      <c r="D5324" s="219" t="s">
        <v>8065</v>
      </c>
      <c r="E5324" s="219" t="s">
        <v>7707</v>
      </c>
      <c r="F5324" s="219" t="s">
        <v>6394</v>
      </c>
      <c r="G5324" s="219" t="s">
        <v>7940</v>
      </c>
      <c r="H5324" s="219" t="s">
        <v>15</v>
      </c>
      <c r="I5324" s="220" t="s">
        <v>9268</v>
      </c>
      <c r="J5324" s="221">
        <v>19800</v>
      </c>
      <c r="K5324" s="221">
        <v>1</v>
      </c>
      <c r="L5324" s="221">
        <v>19800</v>
      </c>
    </row>
    <row r="5325" spans="1:12" s="167" customFormat="1">
      <c r="A5325" s="218" t="str">
        <f t="shared" si="35"/>
        <v>O221017058357도서</v>
      </c>
      <c r="B5325" s="219" t="s">
        <v>8240</v>
      </c>
      <c r="C5325" s="219" t="s">
        <v>8023</v>
      </c>
      <c r="D5325" s="219" t="s">
        <v>8065</v>
      </c>
      <c r="E5325" s="219" t="s">
        <v>7707</v>
      </c>
      <c r="F5325" s="219" t="s">
        <v>6394</v>
      </c>
      <c r="G5325" s="219" t="s">
        <v>7940</v>
      </c>
      <c r="H5325" s="219" t="s">
        <v>15</v>
      </c>
      <c r="I5325" s="220" t="s">
        <v>9269</v>
      </c>
      <c r="J5325" s="221">
        <v>10800</v>
      </c>
      <c r="K5325" s="221">
        <v>1</v>
      </c>
      <c r="L5325" s="221">
        <v>10800</v>
      </c>
    </row>
    <row r="5326" spans="1:12" s="167" customFormat="1">
      <c r="A5326" s="218" t="str">
        <f t="shared" si="35"/>
        <v>O221017058357도서</v>
      </c>
      <c r="B5326" s="219" t="s">
        <v>8240</v>
      </c>
      <c r="C5326" s="219" t="s">
        <v>8023</v>
      </c>
      <c r="D5326" s="219" t="s">
        <v>8065</v>
      </c>
      <c r="E5326" s="219" t="s">
        <v>7707</v>
      </c>
      <c r="F5326" s="219" t="s">
        <v>6394</v>
      </c>
      <c r="G5326" s="219" t="s">
        <v>7940</v>
      </c>
      <c r="H5326" s="219" t="s">
        <v>15</v>
      </c>
      <c r="I5326" s="220" t="s">
        <v>9270</v>
      </c>
      <c r="J5326" s="221">
        <v>12600</v>
      </c>
      <c r="K5326" s="221">
        <v>1</v>
      </c>
      <c r="L5326" s="221">
        <v>12600</v>
      </c>
    </row>
    <row r="5327" spans="1:12" s="167" customFormat="1">
      <c r="A5327" s="218" t="str">
        <f t="shared" si="35"/>
        <v>O221017058357도서</v>
      </c>
      <c r="B5327" s="219" t="s">
        <v>8240</v>
      </c>
      <c r="C5327" s="219" t="s">
        <v>8023</v>
      </c>
      <c r="D5327" s="219" t="s">
        <v>8065</v>
      </c>
      <c r="E5327" s="219" t="s">
        <v>7707</v>
      </c>
      <c r="F5327" s="219" t="s">
        <v>6394</v>
      </c>
      <c r="G5327" s="219" t="s">
        <v>7940</v>
      </c>
      <c r="H5327" s="219" t="s">
        <v>15</v>
      </c>
      <c r="I5327" s="220" t="s">
        <v>9160</v>
      </c>
      <c r="J5327" s="221">
        <v>14400</v>
      </c>
      <c r="K5327" s="221">
        <v>1</v>
      </c>
      <c r="L5327" s="221">
        <v>14400</v>
      </c>
    </row>
    <row r="5328" spans="1:12" s="167" customFormat="1">
      <c r="A5328" s="218" t="str">
        <f t="shared" si="35"/>
        <v>O221017058357도서</v>
      </c>
      <c r="B5328" s="219" t="s">
        <v>8240</v>
      </c>
      <c r="C5328" s="219" t="s">
        <v>8023</v>
      </c>
      <c r="D5328" s="219" t="s">
        <v>8065</v>
      </c>
      <c r="E5328" s="219" t="s">
        <v>7707</v>
      </c>
      <c r="F5328" s="219" t="s">
        <v>6394</v>
      </c>
      <c r="G5328" s="219" t="s">
        <v>7940</v>
      </c>
      <c r="H5328" s="219" t="s">
        <v>15</v>
      </c>
      <c r="I5328" s="220" t="s">
        <v>9271</v>
      </c>
      <c r="J5328" s="221">
        <v>9900</v>
      </c>
      <c r="K5328" s="221">
        <v>1</v>
      </c>
      <c r="L5328" s="221">
        <v>9900</v>
      </c>
    </row>
    <row r="5329" spans="1:12" s="167" customFormat="1">
      <c r="A5329" s="218" t="str">
        <f t="shared" si="35"/>
        <v>O221017058357도서</v>
      </c>
      <c r="B5329" s="219" t="s">
        <v>8240</v>
      </c>
      <c r="C5329" s="219" t="s">
        <v>8023</v>
      </c>
      <c r="D5329" s="219" t="s">
        <v>8065</v>
      </c>
      <c r="E5329" s="219" t="s">
        <v>7707</v>
      </c>
      <c r="F5329" s="219" t="s">
        <v>6394</v>
      </c>
      <c r="G5329" s="219" t="s">
        <v>7940</v>
      </c>
      <c r="H5329" s="219" t="s">
        <v>15</v>
      </c>
      <c r="I5329" s="220" t="s">
        <v>9272</v>
      </c>
      <c r="J5329" s="221">
        <v>10800</v>
      </c>
      <c r="K5329" s="221">
        <v>1</v>
      </c>
      <c r="L5329" s="221">
        <v>10800</v>
      </c>
    </row>
    <row r="5330" spans="1:12" s="167" customFormat="1">
      <c r="A5330" s="218" t="str">
        <f t="shared" si="35"/>
        <v>O221017058357도서</v>
      </c>
      <c r="B5330" s="219" t="s">
        <v>8240</v>
      </c>
      <c r="C5330" s="219" t="s">
        <v>8023</v>
      </c>
      <c r="D5330" s="219" t="s">
        <v>8065</v>
      </c>
      <c r="E5330" s="219" t="s">
        <v>7707</v>
      </c>
      <c r="F5330" s="219" t="s">
        <v>6394</v>
      </c>
      <c r="G5330" s="219" t="s">
        <v>7940</v>
      </c>
      <c r="H5330" s="219" t="s">
        <v>15</v>
      </c>
      <c r="I5330" s="220" t="s">
        <v>9273</v>
      </c>
      <c r="J5330" s="221">
        <v>9000</v>
      </c>
      <c r="K5330" s="221">
        <v>1</v>
      </c>
      <c r="L5330" s="221">
        <v>9000</v>
      </c>
    </row>
    <row r="5331" spans="1:12" s="167" customFormat="1">
      <c r="A5331" s="218" t="str">
        <f t="shared" si="35"/>
        <v>O221017058357도서</v>
      </c>
      <c r="B5331" s="219" t="s">
        <v>8240</v>
      </c>
      <c r="C5331" s="219" t="s">
        <v>8023</v>
      </c>
      <c r="D5331" s="219" t="s">
        <v>8065</v>
      </c>
      <c r="E5331" s="219" t="s">
        <v>7707</v>
      </c>
      <c r="F5331" s="219" t="s">
        <v>6394</v>
      </c>
      <c r="G5331" s="219" t="s">
        <v>7940</v>
      </c>
      <c r="H5331" s="219" t="s">
        <v>15</v>
      </c>
      <c r="I5331" s="220" t="s">
        <v>9274</v>
      </c>
      <c r="J5331" s="221">
        <v>19800</v>
      </c>
      <c r="K5331" s="221">
        <v>1</v>
      </c>
      <c r="L5331" s="221">
        <v>19800</v>
      </c>
    </row>
    <row r="5332" spans="1:12" s="167" customFormat="1">
      <c r="A5332" s="218" t="str">
        <f t="shared" si="35"/>
        <v>O221017058357도서</v>
      </c>
      <c r="B5332" s="219" t="s">
        <v>8240</v>
      </c>
      <c r="C5332" s="219" t="s">
        <v>8023</v>
      </c>
      <c r="D5332" s="219" t="s">
        <v>8065</v>
      </c>
      <c r="E5332" s="219" t="s">
        <v>7707</v>
      </c>
      <c r="F5332" s="219" t="s">
        <v>6394</v>
      </c>
      <c r="G5332" s="219" t="s">
        <v>7940</v>
      </c>
      <c r="H5332" s="219" t="s">
        <v>15</v>
      </c>
      <c r="I5332" s="220" t="s">
        <v>9275</v>
      </c>
      <c r="J5332" s="221">
        <v>11700</v>
      </c>
      <c r="K5332" s="221">
        <v>1</v>
      </c>
      <c r="L5332" s="221">
        <v>11700</v>
      </c>
    </row>
    <row r="5333" spans="1:12" s="167" customFormat="1">
      <c r="A5333" s="218" t="str">
        <f t="shared" si="35"/>
        <v>O221017058357도서</v>
      </c>
      <c r="B5333" s="219" t="s">
        <v>8240</v>
      </c>
      <c r="C5333" s="219" t="s">
        <v>8023</v>
      </c>
      <c r="D5333" s="219" t="s">
        <v>8065</v>
      </c>
      <c r="E5333" s="219" t="s">
        <v>7707</v>
      </c>
      <c r="F5333" s="219" t="s">
        <v>6394</v>
      </c>
      <c r="G5333" s="219" t="s">
        <v>7940</v>
      </c>
      <c r="H5333" s="219" t="s">
        <v>15</v>
      </c>
      <c r="I5333" s="220" t="s">
        <v>9276</v>
      </c>
      <c r="J5333" s="221">
        <v>8820</v>
      </c>
      <c r="K5333" s="221">
        <v>1</v>
      </c>
      <c r="L5333" s="221">
        <v>8820</v>
      </c>
    </row>
    <row r="5334" spans="1:12" s="167" customFormat="1">
      <c r="A5334" s="218" t="str">
        <f t="shared" si="35"/>
        <v>O221017058357도서</v>
      </c>
      <c r="B5334" s="219" t="s">
        <v>8240</v>
      </c>
      <c r="C5334" s="219" t="s">
        <v>8023</v>
      </c>
      <c r="D5334" s="219" t="s">
        <v>8065</v>
      </c>
      <c r="E5334" s="219" t="s">
        <v>7707</v>
      </c>
      <c r="F5334" s="219" t="s">
        <v>6394</v>
      </c>
      <c r="G5334" s="219" t="s">
        <v>7940</v>
      </c>
      <c r="H5334" s="219" t="s">
        <v>15</v>
      </c>
      <c r="I5334" s="220" t="s">
        <v>9277</v>
      </c>
      <c r="J5334" s="221">
        <v>9900</v>
      </c>
      <c r="K5334" s="221">
        <v>1</v>
      </c>
      <c r="L5334" s="221">
        <v>9900</v>
      </c>
    </row>
    <row r="5335" spans="1:12" s="167" customFormat="1">
      <c r="A5335" s="218" t="str">
        <f t="shared" si="35"/>
        <v>O221017058357도서</v>
      </c>
      <c r="B5335" s="219" t="s">
        <v>8240</v>
      </c>
      <c r="C5335" s="219" t="s">
        <v>8023</v>
      </c>
      <c r="D5335" s="219" t="s">
        <v>8065</v>
      </c>
      <c r="E5335" s="219" t="s">
        <v>7707</v>
      </c>
      <c r="F5335" s="219" t="s">
        <v>6394</v>
      </c>
      <c r="G5335" s="219" t="s">
        <v>7940</v>
      </c>
      <c r="H5335" s="219" t="s">
        <v>15</v>
      </c>
      <c r="I5335" s="220" t="s">
        <v>9278</v>
      </c>
      <c r="J5335" s="221">
        <v>16200</v>
      </c>
      <c r="K5335" s="221">
        <v>1</v>
      </c>
      <c r="L5335" s="221">
        <v>16200</v>
      </c>
    </row>
    <row r="5336" spans="1:12" s="167" customFormat="1">
      <c r="A5336" s="218" t="str">
        <f t="shared" si="35"/>
        <v>O221017058357도서</v>
      </c>
      <c r="B5336" s="219" t="s">
        <v>8240</v>
      </c>
      <c r="C5336" s="219" t="s">
        <v>8023</v>
      </c>
      <c r="D5336" s="219" t="s">
        <v>8065</v>
      </c>
      <c r="E5336" s="219" t="s">
        <v>7707</v>
      </c>
      <c r="F5336" s="219" t="s">
        <v>6394</v>
      </c>
      <c r="G5336" s="219" t="s">
        <v>7940</v>
      </c>
      <c r="H5336" s="219" t="s">
        <v>15</v>
      </c>
      <c r="I5336" s="220" t="s">
        <v>9279</v>
      </c>
      <c r="J5336" s="221">
        <v>14850</v>
      </c>
      <c r="K5336" s="221">
        <v>1</v>
      </c>
      <c r="L5336" s="221">
        <v>14850</v>
      </c>
    </row>
    <row r="5337" spans="1:12" s="167" customFormat="1">
      <c r="A5337" s="218" t="str">
        <f t="shared" si="35"/>
        <v>O221017058357도서</v>
      </c>
      <c r="B5337" s="219" t="s">
        <v>8240</v>
      </c>
      <c r="C5337" s="219" t="s">
        <v>8023</v>
      </c>
      <c r="D5337" s="219" t="s">
        <v>8065</v>
      </c>
      <c r="E5337" s="219" t="s">
        <v>7707</v>
      </c>
      <c r="F5337" s="219" t="s">
        <v>6394</v>
      </c>
      <c r="G5337" s="219" t="s">
        <v>7940</v>
      </c>
      <c r="H5337" s="219" t="s">
        <v>15</v>
      </c>
      <c r="I5337" s="220" t="s">
        <v>9280</v>
      </c>
      <c r="J5337" s="221">
        <v>9900</v>
      </c>
      <c r="K5337" s="221">
        <v>1</v>
      </c>
      <c r="L5337" s="221">
        <v>9900</v>
      </c>
    </row>
    <row r="5338" spans="1:12" s="167" customFormat="1">
      <c r="A5338" s="218" t="str">
        <f t="shared" si="35"/>
        <v>O221017058356도서</v>
      </c>
      <c r="B5338" s="219" t="s">
        <v>8241</v>
      </c>
      <c r="C5338" s="219" t="s">
        <v>8023</v>
      </c>
      <c r="D5338" s="219" t="s">
        <v>8065</v>
      </c>
      <c r="E5338" s="219" t="s">
        <v>7707</v>
      </c>
      <c r="F5338" s="219" t="s">
        <v>6394</v>
      </c>
      <c r="G5338" s="219" t="s">
        <v>7826</v>
      </c>
      <c r="H5338" s="219" t="s">
        <v>15</v>
      </c>
      <c r="I5338" s="220" t="s">
        <v>9281</v>
      </c>
      <c r="J5338" s="221">
        <v>14850</v>
      </c>
      <c r="K5338" s="221">
        <v>1</v>
      </c>
      <c r="L5338" s="221">
        <v>14850</v>
      </c>
    </row>
    <row r="5339" spans="1:12" s="167" customFormat="1">
      <c r="A5339" s="218" t="str">
        <f t="shared" si="35"/>
        <v>O221017058346도서</v>
      </c>
      <c r="B5339" s="219" t="s">
        <v>8249</v>
      </c>
      <c r="C5339" s="219" t="s">
        <v>8023</v>
      </c>
      <c r="D5339" s="219" t="s">
        <v>8065</v>
      </c>
      <c r="E5339" s="219" t="s">
        <v>7707</v>
      </c>
      <c r="F5339" s="219" t="s">
        <v>6394</v>
      </c>
      <c r="G5339" s="219" t="s">
        <v>7788</v>
      </c>
      <c r="H5339" s="219" t="s">
        <v>15</v>
      </c>
      <c r="I5339" s="220" t="s">
        <v>9282</v>
      </c>
      <c r="J5339" s="221">
        <v>13500</v>
      </c>
      <c r="K5339" s="221">
        <v>1</v>
      </c>
      <c r="L5339" s="221">
        <v>13500</v>
      </c>
    </row>
    <row r="5340" spans="1:12" s="167" customFormat="1">
      <c r="A5340" s="218" t="str">
        <f t="shared" si="35"/>
        <v>O221017058346도서</v>
      </c>
      <c r="B5340" s="219" t="s">
        <v>8249</v>
      </c>
      <c r="C5340" s="219" t="s">
        <v>8023</v>
      </c>
      <c r="D5340" s="219" t="s">
        <v>8065</v>
      </c>
      <c r="E5340" s="219" t="s">
        <v>7707</v>
      </c>
      <c r="F5340" s="219" t="s">
        <v>6394</v>
      </c>
      <c r="G5340" s="219" t="s">
        <v>7788</v>
      </c>
      <c r="H5340" s="219" t="s">
        <v>15</v>
      </c>
      <c r="I5340" s="220" t="s">
        <v>9283</v>
      </c>
      <c r="J5340" s="221">
        <v>13500</v>
      </c>
      <c r="K5340" s="221">
        <v>1</v>
      </c>
      <c r="L5340" s="221">
        <v>13500</v>
      </c>
    </row>
    <row r="5341" spans="1:12" s="167" customFormat="1">
      <c r="A5341" s="218" t="str">
        <f t="shared" si="35"/>
        <v>O221017058346도서</v>
      </c>
      <c r="B5341" s="219" t="s">
        <v>8249</v>
      </c>
      <c r="C5341" s="219" t="s">
        <v>8023</v>
      </c>
      <c r="D5341" s="219" t="s">
        <v>8065</v>
      </c>
      <c r="E5341" s="219" t="s">
        <v>7707</v>
      </c>
      <c r="F5341" s="219" t="s">
        <v>6394</v>
      </c>
      <c r="G5341" s="219" t="s">
        <v>7788</v>
      </c>
      <c r="H5341" s="219" t="s">
        <v>15</v>
      </c>
      <c r="I5341" s="220" t="s">
        <v>9284</v>
      </c>
      <c r="J5341" s="221">
        <v>12600</v>
      </c>
      <c r="K5341" s="221">
        <v>1</v>
      </c>
      <c r="L5341" s="221">
        <v>12600</v>
      </c>
    </row>
    <row r="5342" spans="1:12" s="167" customFormat="1">
      <c r="A5342" s="218" t="str">
        <f t="shared" si="35"/>
        <v>O221017058346도서</v>
      </c>
      <c r="B5342" s="219" t="s">
        <v>8249</v>
      </c>
      <c r="C5342" s="219" t="s">
        <v>8023</v>
      </c>
      <c r="D5342" s="219" t="s">
        <v>8065</v>
      </c>
      <c r="E5342" s="219" t="s">
        <v>7707</v>
      </c>
      <c r="F5342" s="219" t="s">
        <v>6394</v>
      </c>
      <c r="G5342" s="219" t="s">
        <v>7788</v>
      </c>
      <c r="H5342" s="219" t="s">
        <v>15</v>
      </c>
      <c r="I5342" s="220" t="s">
        <v>9285</v>
      </c>
      <c r="J5342" s="221">
        <v>12150</v>
      </c>
      <c r="K5342" s="221">
        <v>1</v>
      </c>
      <c r="L5342" s="221">
        <v>12150</v>
      </c>
    </row>
    <row r="5343" spans="1:12" s="167" customFormat="1">
      <c r="A5343" s="218" t="str">
        <f t="shared" si="35"/>
        <v>O221017058346도서</v>
      </c>
      <c r="B5343" s="219" t="s">
        <v>8249</v>
      </c>
      <c r="C5343" s="219" t="s">
        <v>8023</v>
      </c>
      <c r="D5343" s="219" t="s">
        <v>8065</v>
      </c>
      <c r="E5343" s="219" t="s">
        <v>7707</v>
      </c>
      <c r="F5343" s="219" t="s">
        <v>6394</v>
      </c>
      <c r="G5343" s="219" t="s">
        <v>7788</v>
      </c>
      <c r="H5343" s="219" t="s">
        <v>15</v>
      </c>
      <c r="I5343" s="220" t="s">
        <v>9286</v>
      </c>
      <c r="J5343" s="221">
        <v>4950</v>
      </c>
      <c r="K5343" s="221">
        <v>1</v>
      </c>
      <c r="L5343" s="221">
        <v>4950</v>
      </c>
    </row>
    <row r="5344" spans="1:12" s="167" customFormat="1">
      <c r="A5344" s="218" t="str">
        <f t="shared" si="35"/>
        <v>O221017058346도서</v>
      </c>
      <c r="B5344" s="219" t="s">
        <v>8249</v>
      </c>
      <c r="C5344" s="219" t="s">
        <v>8023</v>
      </c>
      <c r="D5344" s="219" t="s">
        <v>8065</v>
      </c>
      <c r="E5344" s="219" t="s">
        <v>7707</v>
      </c>
      <c r="F5344" s="219" t="s">
        <v>6394</v>
      </c>
      <c r="G5344" s="219" t="s">
        <v>7788</v>
      </c>
      <c r="H5344" s="219" t="s">
        <v>15</v>
      </c>
      <c r="I5344" s="220" t="s">
        <v>9287</v>
      </c>
      <c r="J5344" s="221">
        <v>4950</v>
      </c>
      <c r="K5344" s="221">
        <v>1</v>
      </c>
      <c r="L5344" s="221">
        <v>4950</v>
      </c>
    </row>
    <row r="5345" spans="1:12" s="167" customFormat="1">
      <c r="A5345" s="218" t="str">
        <f t="shared" si="35"/>
        <v>O221017058346도서</v>
      </c>
      <c r="B5345" s="219" t="s">
        <v>8249</v>
      </c>
      <c r="C5345" s="219" t="s">
        <v>8023</v>
      </c>
      <c r="D5345" s="219" t="s">
        <v>8065</v>
      </c>
      <c r="E5345" s="219" t="s">
        <v>7707</v>
      </c>
      <c r="F5345" s="219" t="s">
        <v>6394</v>
      </c>
      <c r="G5345" s="219" t="s">
        <v>7788</v>
      </c>
      <c r="H5345" s="219" t="s">
        <v>15</v>
      </c>
      <c r="I5345" s="220" t="s">
        <v>9288</v>
      </c>
      <c r="J5345" s="221">
        <v>4950</v>
      </c>
      <c r="K5345" s="221">
        <v>1</v>
      </c>
      <c r="L5345" s="221">
        <v>4950</v>
      </c>
    </row>
    <row r="5346" spans="1:12" s="167" customFormat="1">
      <c r="A5346" s="218" t="str">
        <f t="shared" si="35"/>
        <v>O221017058346도서</v>
      </c>
      <c r="B5346" s="219" t="s">
        <v>8249</v>
      </c>
      <c r="C5346" s="219" t="s">
        <v>8023</v>
      </c>
      <c r="D5346" s="219" t="s">
        <v>8065</v>
      </c>
      <c r="E5346" s="219" t="s">
        <v>7707</v>
      </c>
      <c r="F5346" s="219" t="s">
        <v>6394</v>
      </c>
      <c r="G5346" s="219" t="s">
        <v>7788</v>
      </c>
      <c r="H5346" s="219" t="s">
        <v>15</v>
      </c>
      <c r="I5346" s="220" t="s">
        <v>9289</v>
      </c>
      <c r="J5346" s="221">
        <v>4950</v>
      </c>
      <c r="K5346" s="221">
        <v>1</v>
      </c>
      <c r="L5346" s="221">
        <v>4950</v>
      </c>
    </row>
    <row r="5347" spans="1:12" s="167" customFormat="1">
      <c r="A5347" s="218" t="str">
        <f t="shared" si="35"/>
        <v>O221017058346도서</v>
      </c>
      <c r="B5347" s="219" t="s">
        <v>8249</v>
      </c>
      <c r="C5347" s="219" t="s">
        <v>8023</v>
      </c>
      <c r="D5347" s="219" t="s">
        <v>8065</v>
      </c>
      <c r="E5347" s="219" t="s">
        <v>7707</v>
      </c>
      <c r="F5347" s="219" t="s">
        <v>6394</v>
      </c>
      <c r="G5347" s="219" t="s">
        <v>7788</v>
      </c>
      <c r="H5347" s="219" t="s">
        <v>15</v>
      </c>
      <c r="I5347" s="220" t="s">
        <v>9290</v>
      </c>
      <c r="J5347" s="221">
        <v>4950</v>
      </c>
      <c r="K5347" s="221">
        <v>1</v>
      </c>
      <c r="L5347" s="221">
        <v>4950</v>
      </c>
    </row>
    <row r="5348" spans="1:12" s="167" customFormat="1">
      <c r="A5348" s="218" t="str">
        <f t="shared" si="35"/>
        <v>O221017058346도서</v>
      </c>
      <c r="B5348" s="219" t="s">
        <v>8249</v>
      </c>
      <c r="C5348" s="219" t="s">
        <v>8023</v>
      </c>
      <c r="D5348" s="219" t="s">
        <v>8065</v>
      </c>
      <c r="E5348" s="219" t="s">
        <v>7707</v>
      </c>
      <c r="F5348" s="219" t="s">
        <v>6394</v>
      </c>
      <c r="G5348" s="219" t="s">
        <v>7788</v>
      </c>
      <c r="H5348" s="219" t="s">
        <v>15</v>
      </c>
      <c r="I5348" s="220" t="s">
        <v>9291</v>
      </c>
      <c r="J5348" s="221">
        <v>12600</v>
      </c>
      <c r="K5348" s="221">
        <v>1</v>
      </c>
      <c r="L5348" s="221">
        <v>12600</v>
      </c>
    </row>
    <row r="5349" spans="1:12" s="167" customFormat="1">
      <c r="A5349" s="218" t="str">
        <f t="shared" si="35"/>
        <v>O221017058346도서</v>
      </c>
      <c r="B5349" s="219" t="s">
        <v>8249</v>
      </c>
      <c r="C5349" s="219" t="s">
        <v>8023</v>
      </c>
      <c r="D5349" s="219" t="s">
        <v>8065</v>
      </c>
      <c r="E5349" s="219" t="s">
        <v>7707</v>
      </c>
      <c r="F5349" s="219" t="s">
        <v>6394</v>
      </c>
      <c r="G5349" s="219" t="s">
        <v>7788</v>
      </c>
      <c r="H5349" s="219" t="s">
        <v>15</v>
      </c>
      <c r="I5349" s="220" t="s">
        <v>9292</v>
      </c>
      <c r="J5349" s="221">
        <v>13500</v>
      </c>
      <c r="K5349" s="221">
        <v>1</v>
      </c>
      <c r="L5349" s="221">
        <v>13500</v>
      </c>
    </row>
    <row r="5350" spans="1:12" s="167" customFormat="1">
      <c r="A5350" s="218" t="str">
        <f t="shared" si="35"/>
        <v>O221017058346도서</v>
      </c>
      <c r="B5350" s="219" t="s">
        <v>8249</v>
      </c>
      <c r="C5350" s="219" t="s">
        <v>8023</v>
      </c>
      <c r="D5350" s="219" t="s">
        <v>8065</v>
      </c>
      <c r="E5350" s="219" t="s">
        <v>7707</v>
      </c>
      <c r="F5350" s="219" t="s">
        <v>6394</v>
      </c>
      <c r="G5350" s="219" t="s">
        <v>7788</v>
      </c>
      <c r="H5350" s="219" t="s">
        <v>15</v>
      </c>
      <c r="I5350" s="220" t="s">
        <v>9293</v>
      </c>
      <c r="J5350" s="221">
        <v>7200</v>
      </c>
      <c r="K5350" s="221">
        <v>1</v>
      </c>
      <c r="L5350" s="221">
        <v>7200</v>
      </c>
    </row>
    <row r="5351" spans="1:12" s="167" customFormat="1">
      <c r="A5351" s="218" t="str">
        <f t="shared" si="35"/>
        <v>O221017058346도서</v>
      </c>
      <c r="B5351" s="219" t="s">
        <v>8249</v>
      </c>
      <c r="C5351" s="219" t="s">
        <v>8023</v>
      </c>
      <c r="D5351" s="219" t="s">
        <v>8065</v>
      </c>
      <c r="E5351" s="219" t="s">
        <v>7707</v>
      </c>
      <c r="F5351" s="219" t="s">
        <v>6394</v>
      </c>
      <c r="G5351" s="219" t="s">
        <v>7788</v>
      </c>
      <c r="H5351" s="219" t="s">
        <v>15</v>
      </c>
      <c r="I5351" s="220" t="s">
        <v>9294</v>
      </c>
      <c r="J5351" s="221">
        <v>12600</v>
      </c>
      <c r="K5351" s="221">
        <v>1</v>
      </c>
      <c r="L5351" s="221">
        <v>12600</v>
      </c>
    </row>
    <row r="5352" spans="1:12" s="167" customFormat="1">
      <c r="A5352" s="218" t="str">
        <f t="shared" si="35"/>
        <v>O221017058346도서</v>
      </c>
      <c r="B5352" s="219" t="s">
        <v>8249</v>
      </c>
      <c r="C5352" s="219" t="s">
        <v>8023</v>
      </c>
      <c r="D5352" s="219" t="s">
        <v>8065</v>
      </c>
      <c r="E5352" s="219" t="s">
        <v>7707</v>
      </c>
      <c r="F5352" s="219" t="s">
        <v>6394</v>
      </c>
      <c r="G5352" s="219" t="s">
        <v>7788</v>
      </c>
      <c r="H5352" s="219" t="s">
        <v>15</v>
      </c>
      <c r="I5352" s="220" t="s">
        <v>9295</v>
      </c>
      <c r="J5352" s="221">
        <v>13500</v>
      </c>
      <c r="K5352" s="221">
        <v>1</v>
      </c>
      <c r="L5352" s="221">
        <v>13500</v>
      </c>
    </row>
    <row r="5353" spans="1:12" s="167" customFormat="1">
      <c r="A5353" s="218" t="str">
        <f t="shared" si="35"/>
        <v>O221017058346도서</v>
      </c>
      <c r="B5353" s="219" t="s">
        <v>8249</v>
      </c>
      <c r="C5353" s="219" t="s">
        <v>8023</v>
      </c>
      <c r="D5353" s="219" t="s">
        <v>8065</v>
      </c>
      <c r="E5353" s="219" t="s">
        <v>7707</v>
      </c>
      <c r="F5353" s="219" t="s">
        <v>6394</v>
      </c>
      <c r="G5353" s="219" t="s">
        <v>7788</v>
      </c>
      <c r="H5353" s="219" t="s">
        <v>15</v>
      </c>
      <c r="I5353" s="220" t="s">
        <v>9296</v>
      </c>
      <c r="J5353" s="221">
        <v>11520</v>
      </c>
      <c r="K5353" s="221">
        <v>1</v>
      </c>
      <c r="L5353" s="221">
        <v>11520</v>
      </c>
    </row>
    <row r="5354" spans="1:12" s="167" customFormat="1">
      <c r="A5354" s="218" t="str">
        <f t="shared" si="35"/>
        <v>O221017058346도서</v>
      </c>
      <c r="B5354" s="219" t="s">
        <v>8249</v>
      </c>
      <c r="C5354" s="219" t="s">
        <v>8023</v>
      </c>
      <c r="D5354" s="219" t="s">
        <v>8065</v>
      </c>
      <c r="E5354" s="219" t="s">
        <v>7707</v>
      </c>
      <c r="F5354" s="219" t="s">
        <v>6394</v>
      </c>
      <c r="G5354" s="219" t="s">
        <v>7788</v>
      </c>
      <c r="H5354" s="219" t="s">
        <v>15</v>
      </c>
      <c r="I5354" s="220" t="s">
        <v>9297</v>
      </c>
      <c r="J5354" s="221">
        <v>10800</v>
      </c>
      <c r="K5354" s="221">
        <v>1</v>
      </c>
      <c r="L5354" s="221">
        <v>10800</v>
      </c>
    </row>
    <row r="5355" spans="1:12" s="167" customFormat="1">
      <c r="A5355" s="218" t="str">
        <f t="shared" si="35"/>
        <v>O221017058346도서</v>
      </c>
      <c r="B5355" s="219" t="s">
        <v>8249</v>
      </c>
      <c r="C5355" s="219" t="s">
        <v>8023</v>
      </c>
      <c r="D5355" s="219" t="s">
        <v>8065</v>
      </c>
      <c r="E5355" s="219" t="s">
        <v>7707</v>
      </c>
      <c r="F5355" s="219" t="s">
        <v>6394</v>
      </c>
      <c r="G5355" s="219" t="s">
        <v>7788</v>
      </c>
      <c r="H5355" s="219" t="s">
        <v>15</v>
      </c>
      <c r="I5355" s="220" t="s">
        <v>9298</v>
      </c>
      <c r="J5355" s="221">
        <v>13050</v>
      </c>
      <c r="K5355" s="221">
        <v>1</v>
      </c>
      <c r="L5355" s="221">
        <v>13050</v>
      </c>
    </row>
    <row r="5356" spans="1:12" s="167" customFormat="1">
      <c r="A5356" s="218" t="str">
        <f t="shared" si="35"/>
        <v>O221017058346도서</v>
      </c>
      <c r="B5356" s="219" t="s">
        <v>8249</v>
      </c>
      <c r="C5356" s="219" t="s">
        <v>8023</v>
      </c>
      <c r="D5356" s="219" t="s">
        <v>8065</v>
      </c>
      <c r="E5356" s="219" t="s">
        <v>7707</v>
      </c>
      <c r="F5356" s="219" t="s">
        <v>6394</v>
      </c>
      <c r="G5356" s="219" t="s">
        <v>7788</v>
      </c>
      <c r="H5356" s="219" t="s">
        <v>15</v>
      </c>
      <c r="I5356" s="220" t="s">
        <v>9299</v>
      </c>
      <c r="J5356" s="221">
        <v>18000</v>
      </c>
      <c r="K5356" s="221">
        <v>1</v>
      </c>
      <c r="L5356" s="221">
        <v>18000</v>
      </c>
    </row>
    <row r="5357" spans="1:12" s="167" customFormat="1">
      <c r="A5357" s="218" t="str">
        <f t="shared" si="35"/>
        <v>O221017058346도서</v>
      </c>
      <c r="B5357" s="219" t="s">
        <v>8249</v>
      </c>
      <c r="C5357" s="219" t="s">
        <v>8023</v>
      </c>
      <c r="D5357" s="219" t="s">
        <v>8065</v>
      </c>
      <c r="E5357" s="219" t="s">
        <v>7707</v>
      </c>
      <c r="F5357" s="219" t="s">
        <v>6394</v>
      </c>
      <c r="G5357" s="219" t="s">
        <v>7788</v>
      </c>
      <c r="H5357" s="219" t="s">
        <v>15</v>
      </c>
      <c r="I5357" s="220" t="s">
        <v>9300</v>
      </c>
      <c r="J5357" s="221">
        <v>11700</v>
      </c>
      <c r="K5357" s="221">
        <v>1</v>
      </c>
      <c r="L5357" s="221">
        <v>11700</v>
      </c>
    </row>
    <row r="5358" spans="1:12" s="167" customFormat="1">
      <c r="A5358" s="218" t="str">
        <f t="shared" si="35"/>
        <v>O221017058346도서</v>
      </c>
      <c r="B5358" s="219" t="s">
        <v>8249</v>
      </c>
      <c r="C5358" s="219" t="s">
        <v>8023</v>
      </c>
      <c r="D5358" s="219" t="s">
        <v>8065</v>
      </c>
      <c r="E5358" s="219" t="s">
        <v>7707</v>
      </c>
      <c r="F5358" s="219" t="s">
        <v>6394</v>
      </c>
      <c r="G5358" s="219" t="s">
        <v>7788</v>
      </c>
      <c r="H5358" s="219" t="s">
        <v>15</v>
      </c>
      <c r="I5358" s="220" t="s">
        <v>9301</v>
      </c>
      <c r="J5358" s="221">
        <v>17820</v>
      </c>
      <c r="K5358" s="221">
        <v>1</v>
      </c>
      <c r="L5358" s="221">
        <v>17820</v>
      </c>
    </row>
    <row r="5359" spans="1:12" s="167" customFormat="1">
      <c r="A5359" s="218" t="str">
        <f t="shared" si="35"/>
        <v>O221017058346도서</v>
      </c>
      <c r="B5359" s="219" t="s">
        <v>8249</v>
      </c>
      <c r="C5359" s="219" t="s">
        <v>8023</v>
      </c>
      <c r="D5359" s="219" t="s">
        <v>8065</v>
      </c>
      <c r="E5359" s="219" t="s">
        <v>7707</v>
      </c>
      <c r="F5359" s="219" t="s">
        <v>6394</v>
      </c>
      <c r="G5359" s="219" t="s">
        <v>7788</v>
      </c>
      <c r="H5359" s="219" t="s">
        <v>15</v>
      </c>
      <c r="I5359" s="220" t="s">
        <v>9302</v>
      </c>
      <c r="J5359" s="221">
        <v>10800</v>
      </c>
      <c r="K5359" s="221">
        <v>1</v>
      </c>
      <c r="L5359" s="221">
        <v>10800</v>
      </c>
    </row>
    <row r="5360" spans="1:12" s="167" customFormat="1">
      <c r="A5360" s="218" t="str">
        <f t="shared" si="35"/>
        <v>O221017058346도서</v>
      </c>
      <c r="B5360" s="219" t="s">
        <v>8249</v>
      </c>
      <c r="C5360" s="219" t="s">
        <v>8023</v>
      </c>
      <c r="D5360" s="219" t="s">
        <v>8065</v>
      </c>
      <c r="E5360" s="219" t="s">
        <v>7707</v>
      </c>
      <c r="F5360" s="219" t="s">
        <v>6394</v>
      </c>
      <c r="G5360" s="219" t="s">
        <v>7788</v>
      </c>
      <c r="H5360" s="219" t="s">
        <v>15</v>
      </c>
      <c r="I5360" s="220" t="s">
        <v>9303</v>
      </c>
      <c r="J5360" s="221">
        <v>20700</v>
      </c>
      <c r="K5360" s="221">
        <v>1</v>
      </c>
      <c r="L5360" s="221">
        <v>20700</v>
      </c>
    </row>
    <row r="5361" spans="1:12" s="167" customFormat="1">
      <c r="A5361" s="218" t="str">
        <f t="shared" si="35"/>
        <v>O221017058346도서</v>
      </c>
      <c r="B5361" s="219" t="s">
        <v>8249</v>
      </c>
      <c r="C5361" s="219" t="s">
        <v>8023</v>
      </c>
      <c r="D5361" s="219" t="s">
        <v>8065</v>
      </c>
      <c r="E5361" s="219" t="s">
        <v>7707</v>
      </c>
      <c r="F5361" s="219" t="s">
        <v>6394</v>
      </c>
      <c r="G5361" s="219" t="s">
        <v>7788</v>
      </c>
      <c r="H5361" s="219" t="s">
        <v>15</v>
      </c>
      <c r="I5361" s="220" t="s">
        <v>9304</v>
      </c>
      <c r="J5361" s="221">
        <v>14400</v>
      </c>
      <c r="K5361" s="221">
        <v>1</v>
      </c>
      <c r="L5361" s="221">
        <v>14400</v>
      </c>
    </row>
    <row r="5362" spans="1:12" s="167" customFormat="1">
      <c r="A5362" s="218" t="str">
        <f t="shared" si="35"/>
        <v>O221017058346도서</v>
      </c>
      <c r="B5362" s="219" t="s">
        <v>8249</v>
      </c>
      <c r="C5362" s="219" t="s">
        <v>8023</v>
      </c>
      <c r="D5362" s="219" t="s">
        <v>8065</v>
      </c>
      <c r="E5362" s="219" t="s">
        <v>7707</v>
      </c>
      <c r="F5362" s="219" t="s">
        <v>6394</v>
      </c>
      <c r="G5362" s="219" t="s">
        <v>7788</v>
      </c>
      <c r="H5362" s="219" t="s">
        <v>15</v>
      </c>
      <c r="I5362" s="220" t="s">
        <v>9305</v>
      </c>
      <c r="J5362" s="221">
        <v>12600</v>
      </c>
      <c r="K5362" s="221">
        <v>1</v>
      </c>
      <c r="L5362" s="221">
        <v>12600</v>
      </c>
    </row>
    <row r="5363" spans="1:12" s="167" customFormat="1">
      <c r="A5363" s="218" t="str">
        <f t="shared" si="35"/>
        <v>O221017058343도서</v>
      </c>
      <c r="B5363" s="219" t="s">
        <v>8252</v>
      </c>
      <c r="C5363" s="219" t="s">
        <v>8023</v>
      </c>
      <c r="D5363" s="219" t="s">
        <v>8065</v>
      </c>
      <c r="E5363" s="219" t="s">
        <v>7707</v>
      </c>
      <c r="F5363" s="219" t="s">
        <v>6394</v>
      </c>
      <c r="G5363" s="219" t="s">
        <v>7754</v>
      </c>
      <c r="H5363" s="219" t="s">
        <v>15</v>
      </c>
      <c r="I5363" s="220" t="s">
        <v>9306</v>
      </c>
      <c r="J5363" s="221">
        <v>11700</v>
      </c>
      <c r="K5363" s="221">
        <v>1</v>
      </c>
      <c r="L5363" s="221">
        <v>11700</v>
      </c>
    </row>
    <row r="5364" spans="1:12" s="167" customFormat="1">
      <c r="A5364" s="218" t="str">
        <f t="shared" si="35"/>
        <v>O221016058340도서</v>
      </c>
      <c r="B5364" s="219" t="s">
        <v>8255</v>
      </c>
      <c r="C5364" s="219" t="s">
        <v>8023</v>
      </c>
      <c r="D5364" s="219" t="s">
        <v>8065</v>
      </c>
      <c r="E5364" s="219" t="s">
        <v>7706</v>
      </c>
      <c r="F5364" s="219" t="s">
        <v>7717</v>
      </c>
      <c r="G5364" s="219" t="s">
        <v>7855</v>
      </c>
      <c r="H5364" s="219" t="s">
        <v>15</v>
      </c>
      <c r="I5364" s="220" t="s">
        <v>9307</v>
      </c>
      <c r="J5364" s="221">
        <v>10800</v>
      </c>
      <c r="K5364" s="221">
        <v>1</v>
      </c>
      <c r="L5364" s="221">
        <v>10800</v>
      </c>
    </row>
    <row r="5365" spans="1:12" s="167" customFormat="1">
      <c r="A5365" s="218" t="str">
        <f t="shared" si="35"/>
        <v>O221016058340도서</v>
      </c>
      <c r="B5365" s="219" t="s">
        <v>8255</v>
      </c>
      <c r="C5365" s="219" t="s">
        <v>8023</v>
      </c>
      <c r="D5365" s="219" t="s">
        <v>8065</v>
      </c>
      <c r="E5365" s="219" t="s">
        <v>7706</v>
      </c>
      <c r="F5365" s="219" t="s">
        <v>7717</v>
      </c>
      <c r="G5365" s="219" t="s">
        <v>7855</v>
      </c>
      <c r="H5365" s="219" t="s">
        <v>15</v>
      </c>
      <c r="I5365" s="220" t="s">
        <v>9308</v>
      </c>
      <c r="J5365" s="221">
        <v>20700</v>
      </c>
      <c r="K5365" s="221">
        <v>1</v>
      </c>
      <c r="L5365" s="221">
        <v>20700</v>
      </c>
    </row>
    <row r="5366" spans="1:12" s="167" customFormat="1">
      <c r="A5366" s="218" t="str">
        <f t="shared" si="35"/>
        <v>O221016058340도서</v>
      </c>
      <c r="B5366" s="219" t="s">
        <v>8255</v>
      </c>
      <c r="C5366" s="219" t="s">
        <v>8023</v>
      </c>
      <c r="D5366" s="219" t="s">
        <v>8065</v>
      </c>
      <c r="E5366" s="219" t="s">
        <v>7706</v>
      </c>
      <c r="F5366" s="219" t="s">
        <v>7717</v>
      </c>
      <c r="G5366" s="219" t="s">
        <v>7855</v>
      </c>
      <c r="H5366" s="219" t="s">
        <v>15</v>
      </c>
      <c r="I5366" s="220" t="s">
        <v>9139</v>
      </c>
      <c r="J5366" s="221">
        <v>16920</v>
      </c>
      <c r="K5366" s="221">
        <v>1</v>
      </c>
      <c r="L5366" s="221">
        <v>16920</v>
      </c>
    </row>
    <row r="5367" spans="1:12" s="167" customFormat="1">
      <c r="A5367" s="218" t="str">
        <f t="shared" si="35"/>
        <v>O221016058340도서</v>
      </c>
      <c r="B5367" s="219" t="s">
        <v>8255</v>
      </c>
      <c r="C5367" s="219" t="s">
        <v>8023</v>
      </c>
      <c r="D5367" s="219" t="s">
        <v>8065</v>
      </c>
      <c r="E5367" s="219" t="s">
        <v>7706</v>
      </c>
      <c r="F5367" s="219" t="s">
        <v>7717</v>
      </c>
      <c r="G5367" s="219" t="s">
        <v>7855</v>
      </c>
      <c r="H5367" s="219" t="s">
        <v>15</v>
      </c>
      <c r="I5367" s="220" t="s">
        <v>9102</v>
      </c>
      <c r="J5367" s="221">
        <v>12600</v>
      </c>
      <c r="K5367" s="221">
        <v>1</v>
      </c>
      <c r="L5367" s="221">
        <v>12600</v>
      </c>
    </row>
    <row r="5368" spans="1:12" s="167" customFormat="1">
      <c r="A5368" s="218" t="str">
        <f t="shared" si="35"/>
        <v>O221016058340도서</v>
      </c>
      <c r="B5368" s="219" t="s">
        <v>8255</v>
      </c>
      <c r="C5368" s="219" t="s">
        <v>8023</v>
      </c>
      <c r="D5368" s="219" t="s">
        <v>8065</v>
      </c>
      <c r="E5368" s="219" t="s">
        <v>7706</v>
      </c>
      <c r="F5368" s="219" t="s">
        <v>7717</v>
      </c>
      <c r="G5368" s="219" t="s">
        <v>7855</v>
      </c>
      <c r="H5368" s="219" t="s">
        <v>15</v>
      </c>
      <c r="I5368" s="220" t="s">
        <v>9217</v>
      </c>
      <c r="J5368" s="221">
        <v>12600</v>
      </c>
      <c r="K5368" s="221">
        <v>1</v>
      </c>
      <c r="L5368" s="221">
        <v>12600</v>
      </c>
    </row>
    <row r="5369" spans="1:12" s="167" customFormat="1">
      <c r="A5369" s="218" t="str">
        <f t="shared" si="35"/>
        <v>O221016058340도서</v>
      </c>
      <c r="B5369" s="219" t="s">
        <v>8255</v>
      </c>
      <c r="C5369" s="219" t="s">
        <v>8023</v>
      </c>
      <c r="D5369" s="219" t="s">
        <v>8065</v>
      </c>
      <c r="E5369" s="219" t="s">
        <v>7706</v>
      </c>
      <c r="F5369" s="219" t="s">
        <v>7717</v>
      </c>
      <c r="G5369" s="219" t="s">
        <v>7855</v>
      </c>
      <c r="H5369" s="219" t="s">
        <v>15</v>
      </c>
      <c r="I5369" s="220" t="s">
        <v>9309</v>
      </c>
      <c r="J5369" s="221">
        <v>11700</v>
      </c>
      <c r="K5369" s="221">
        <v>1</v>
      </c>
      <c r="L5369" s="221">
        <v>11700</v>
      </c>
    </row>
    <row r="5370" spans="1:12" s="167" customFormat="1">
      <c r="A5370" s="218" t="str">
        <f t="shared" si="35"/>
        <v>O221016058340도서</v>
      </c>
      <c r="B5370" s="219" t="s">
        <v>8255</v>
      </c>
      <c r="C5370" s="219" t="s">
        <v>8023</v>
      </c>
      <c r="D5370" s="219" t="s">
        <v>8065</v>
      </c>
      <c r="E5370" s="219" t="s">
        <v>7706</v>
      </c>
      <c r="F5370" s="219" t="s">
        <v>7717</v>
      </c>
      <c r="G5370" s="219" t="s">
        <v>7855</v>
      </c>
      <c r="H5370" s="219" t="s">
        <v>15</v>
      </c>
      <c r="I5370" s="220" t="s">
        <v>9310</v>
      </c>
      <c r="J5370" s="221">
        <v>12150</v>
      </c>
      <c r="K5370" s="221">
        <v>1</v>
      </c>
      <c r="L5370" s="221">
        <v>12150</v>
      </c>
    </row>
    <row r="5371" spans="1:12" s="167" customFormat="1">
      <c r="A5371" s="218" t="str">
        <f t="shared" si="35"/>
        <v>O221016058340도서</v>
      </c>
      <c r="B5371" s="219" t="s">
        <v>8255</v>
      </c>
      <c r="C5371" s="219" t="s">
        <v>8023</v>
      </c>
      <c r="D5371" s="219" t="s">
        <v>8065</v>
      </c>
      <c r="E5371" s="219" t="s">
        <v>7706</v>
      </c>
      <c r="F5371" s="219" t="s">
        <v>7717</v>
      </c>
      <c r="G5371" s="219" t="s">
        <v>7855</v>
      </c>
      <c r="H5371" s="219" t="s">
        <v>15</v>
      </c>
      <c r="I5371" s="220" t="s">
        <v>9311</v>
      </c>
      <c r="J5371" s="221">
        <v>12150</v>
      </c>
      <c r="K5371" s="221">
        <v>1</v>
      </c>
      <c r="L5371" s="221">
        <v>12150</v>
      </c>
    </row>
    <row r="5372" spans="1:12" s="167" customFormat="1">
      <c r="A5372" s="218" t="str">
        <f t="shared" si="35"/>
        <v>O221016058339도서</v>
      </c>
      <c r="B5372" s="219" t="s">
        <v>8256</v>
      </c>
      <c r="C5372" s="219" t="s">
        <v>8023</v>
      </c>
      <c r="D5372" s="219" t="s">
        <v>8065</v>
      </c>
      <c r="E5372" s="219" t="s">
        <v>7707</v>
      </c>
      <c r="F5372" s="219" t="s">
        <v>7718</v>
      </c>
      <c r="G5372" s="219" t="s">
        <v>8318</v>
      </c>
      <c r="H5372" s="219" t="s">
        <v>15</v>
      </c>
      <c r="I5372" s="220" t="s">
        <v>9092</v>
      </c>
      <c r="J5372" s="221">
        <v>22950</v>
      </c>
      <c r="K5372" s="221">
        <v>1</v>
      </c>
      <c r="L5372" s="221">
        <v>22950</v>
      </c>
    </row>
    <row r="5373" spans="1:12" s="167" customFormat="1">
      <c r="A5373" s="218" t="str">
        <f t="shared" si="35"/>
        <v>O221016058332도서</v>
      </c>
      <c r="B5373" s="219" t="s">
        <v>8262</v>
      </c>
      <c r="C5373" s="219" t="s">
        <v>8023</v>
      </c>
      <c r="D5373" s="219" t="s">
        <v>8065</v>
      </c>
      <c r="E5373" s="219" t="s">
        <v>7707</v>
      </c>
      <c r="F5373" s="219" t="s">
        <v>7718</v>
      </c>
      <c r="G5373" s="219" t="s">
        <v>7802</v>
      </c>
      <c r="H5373" s="219" t="s">
        <v>15</v>
      </c>
      <c r="I5373" s="220" t="s">
        <v>9312</v>
      </c>
      <c r="J5373" s="221">
        <v>12150</v>
      </c>
      <c r="K5373" s="221">
        <v>1</v>
      </c>
      <c r="L5373" s="221">
        <v>12150</v>
      </c>
    </row>
    <row r="5374" spans="1:12" s="167" customFormat="1">
      <c r="A5374" s="218" t="str">
        <f t="shared" si="35"/>
        <v>O221016058327도서</v>
      </c>
      <c r="B5374" s="219" t="s">
        <v>8267</v>
      </c>
      <c r="C5374" s="219" t="s">
        <v>8023</v>
      </c>
      <c r="D5374" s="219" t="s">
        <v>8065</v>
      </c>
      <c r="E5374" s="219" t="s">
        <v>7707</v>
      </c>
      <c r="F5374" s="219" t="s">
        <v>7718</v>
      </c>
      <c r="G5374" s="219" t="s">
        <v>7960</v>
      </c>
      <c r="H5374" s="219" t="s">
        <v>15</v>
      </c>
      <c r="I5374" s="220" t="s">
        <v>9313</v>
      </c>
      <c r="J5374" s="221">
        <v>13050</v>
      </c>
      <c r="K5374" s="221">
        <v>1</v>
      </c>
      <c r="L5374" s="221">
        <v>13050</v>
      </c>
    </row>
    <row r="5375" spans="1:12" s="167" customFormat="1">
      <c r="A5375" s="218" t="str">
        <f t="shared" si="35"/>
        <v>O221015058318도서</v>
      </c>
      <c r="B5375" s="219" t="s">
        <v>8275</v>
      </c>
      <c r="C5375" s="219" t="s">
        <v>8023</v>
      </c>
      <c r="D5375" s="219" t="s">
        <v>8065</v>
      </c>
      <c r="E5375" s="219" t="s">
        <v>7706</v>
      </c>
      <c r="F5375" s="219" t="s">
        <v>7717</v>
      </c>
      <c r="G5375" s="219" t="s">
        <v>7806</v>
      </c>
      <c r="H5375" s="219" t="s">
        <v>15</v>
      </c>
      <c r="I5375" s="220" t="s">
        <v>9314</v>
      </c>
      <c r="J5375" s="221">
        <v>18000</v>
      </c>
      <c r="K5375" s="221">
        <v>1</v>
      </c>
      <c r="L5375" s="221">
        <v>18000</v>
      </c>
    </row>
    <row r="5376" spans="1:12" s="167" customFormat="1">
      <c r="A5376" s="218" t="str">
        <f t="shared" si="35"/>
        <v>O221015058318도서</v>
      </c>
      <c r="B5376" s="219" t="s">
        <v>8275</v>
      </c>
      <c r="C5376" s="219" t="s">
        <v>8023</v>
      </c>
      <c r="D5376" s="219" t="s">
        <v>8065</v>
      </c>
      <c r="E5376" s="219" t="s">
        <v>7706</v>
      </c>
      <c r="F5376" s="219" t="s">
        <v>7717</v>
      </c>
      <c r="G5376" s="219" t="s">
        <v>7806</v>
      </c>
      <c r="H5376" s="219" t="s">
        <v>15</v>
      </c>
      <c r="I5376" s="220" t="s">
        <v>9315</v>
      </c>
      <c r="J5376" s="221">
        <v>10800</v>
      </c>
      <c r="K5376" s="221">
        <v>1</v>
      </c>
      <c r="L5376" s="221">
        <v>10800</v>
      </c>
    </row>
    <row r="5377" spans="1:12" s="167" customFormat="1">
      <c r="A5377" s="218" t="str">
        <f t="shared" si="35"/>
        <v>O221015058318도서</v>
      </c>
      <c r="B5377" s="219" t="s">
        <v>8275</v>
      </c>
      <c r="C5377" s="219" t="s">
        <v>8023</v>
      </c>
      <c r="D5377" s="219" t="s">
        <v>8065</v>
      </c>
      <c r="E5377" s="219" t="s">
        <v>7706</v>
      </c>
      <c r="F5377" s="219" t="s">
        <v>7717</v>
      </c>
      <c r="G5377" s="219" t="s">
        <v>7806</v>
      </c>
      <c r="H5377" s="219" t="s">
        <v>15</v>
      </c>
      <c r="I5377" s="220" t="s">
        <v>9316</v>
      </c>
      <c r="J5377" s="221">
        <v>10800</v>
      </c>
      <c r="K5377" s="221">
        <v>1</v>
      </c>
      <c r="L5377" s="221">
        <v>10800</v>
      </c>
    </row>
    <row r="5378" spans="1:12" s="167" customFormat="1">
      <c r="A5378" s="218" t="str">
        <f t="shared" si="35"/>
        <v>O221015058318도서</v>
      </c>
      <c r="B5378" s="219" t="s">
        <v>8275</v>
      </c>
      <c r="C5378" s="219" t="s">
        <v>8023</v>
      </c>
      <c r="D5378" s="219" t="s">
        <v>8065</v>
      </c>
      <c r="E5378" s="219" t="s">
        <v>7706</v>
      </c>
      <c r="F5378" s="219" t="s">
        <v>7717</v>
      </c>
      <c r="G5378" s="219" t="s">
        <v>7806</v>
      </c>
      <c r="H5378" s="219" t="s">
        <v>15</v>
      </c>
      <c r="I5378" s="220" t="s">
        <v>9317</v>
      </c>
      <c r="J5378" s="221">
        <v>10800</v>
      </c>
      <c r="K5378" s="221">
        <v>1</v>
      </c>
      <c r="L5378" s="221">
        <v>10800</v>
      </c>
    </row>
    <row r="5379" spans="1:12" s="167" customFormat="1">
      <c r="A5379" s="218" t="str">
        <f t="shared" ref="A5379:A5442" si="36">B5379&amp;H5379</f>
        <v>O221015058318도서</v>
      </c>
      <c r="B5379" s="219" t="s">
        <v>8275</v>
      </c>
      <c r="C5379" s="219" t="s">
        <v>8023</v>
      </c>
      <c r="D5379" s="219" t="s">
        <v>8065</v>
      </c>
      <c r="E5379" s="219" t="s">
        <v>7706</v>
      </c>
      <c r="F5379" s="219" t="s">
        <v>7717</v>
      </c>
      <c r="G5379" s="219" t="s">
        <v>7806</v>
      </c>
      <c r="H5379" s="219" t="s">
        <v>15</v>
      </c>
      <c r="I5379" s="220" t="s">
        <v>9318</v>
      </c>
      <c r="J5379" s="221">
        <v>10800</v>
      </c>
      <c r="K5379" s="221">
        <v>1</v>
      </c>
      <c r="L5379" s="221">
        <v>10800</v>
      </c>
    </row>
    <row r="5380" spans="1:12" s="167" customFormat="1">
      <c r="A5380" s="218" t="str">
        <f t="shared" si="36"/>
        <v>O221015058318도서</v>
      </c>
      <c r="B5380" s="219" t="s">
        <v>8275</v>
      </c>
      <c r="C5380" s="219" t="s">
        <v>8023</v>
      </c>
      <c r="D5380" s="219" t="s">
        <v>8065</v>
      </c>
      <c r="E5380" s="219" t="s">
        <v>7706</v>
      </c>
      <c r="F5380" s="219" t="s">
        <v>7717</v>
      </c>
      <c r="G5380" s="219" t="s">
        <v>7806</v>
      </c>
      <c r="H5380" s="219" t="s">
        <v>15</v>
      </c>
      <c r="I5380" s="220" t="s">
        <v>9319</v>
      </c>
      <c r="J5380" s="221">
        <v>10800</v>
      </c>
      <c r="K5380" s="221">
        <v>1</v>
      </c>
      <c r="L5380" s="221">
        <v>10800</v>
      </c>
    </row>
    <row r="5381" spans="1:12" s="167" customFormat="1">
      <c r="A5381" s="218" t="str">
        <f t="shared" si="36"/>
        <v>O221015058318도서</v>
      </c>
      <c r="B5381" s="219" t="s">
        <v>8275</v>
      </c>
      <c r="C5381" s="219" t="s">
        <v>8023</v>
      </c>
      <c r="D5381" s="219" t="s">
        <v>8065</v>
      </c>
      <c r="E5381" s="219" t="s">
        <v>7706</v>
      </c>
      <c r="F5381" s="219" t="s">
        <v>7717</v>
      </c>
      <c r="G5381" s="219" t="s">
        <v>7806</v>
      </c>
      <c r="H5381" s="219" t="s">
        <v>15</v>
      </c>
      <c r="I5381" s="220" t="s">
        <v>9320</v>
      </c>
      <c r="J5381" s="221">
        <v>10800</v>
      </c>
      <c r="K5381" s="221">
        <v>1</v>
      </c>
      <c r="L5381" s="221">
        <v>10800</v>
      </c>
    </row>
    <row r="5382" spans="1:12" s="167" customFormat="1">
      <c r="A5382" s="218" t="str">
        <f t="shared" si="36"/>
        <v>O221015058318도서</v>
      </c>
      <c r="B5382" s="219" t="s">
        <v>8275</v>
      </c>
      <c r="C5382" s="219" t="s">
        <v>8023</v>
      </c>
      <c r="D5382" s="219" t="s">
        <v>8065</v>
      </c>
      <c r="E5382" s="219" t="s">
        <v>7706</v>
      </c>
      <c r="F5382" s="219" t="s">
        <v>7717</v>
      </c>
      <c r="G5382" s="219" t="s">
        <v>7806</v>
      </c>
      <c r="H5382" s="219" t="s">
        <v>15</v>
      </c>
      <c r="I5382" s="220" t="s">
        <v>9321</v>
      </c>
      <c r="J5382" s="221">
        <v>9000</v>
      </c>
      <c r="K5382" s="221">
        <v>1</v>
      </c>
      <c r="L5382" s="221">
        <v>9000</v>
      </c>
    </row>
    <row r="5383" spans="1:12" s="167" customFormat="1">
      <c r="A5383" s="218" t="str">
        <f t="shared" si="36"/>
        <v>O221015058318도서</v>
      </c>
      <c r="B5383" s="219" t="s">
        <v>8275</v>
      </c>
      <c r="C5383" s="219" t="s">
        <v>8023</v>
      </c>
      <c r="D5383" s="219" t="s">
        <v>8065</v>
      </c>
      <c r="E5383" s="219" t="s">
        <v>7706</v>
      </c>
      <c r="F5383" s="219" t="s">
        <v>7717</v>
      </c>
      <c r="G5383" s="219" t="s">
        <v>7806</v>
      </c>
      <c r="H5383" s="219" t="s">
        <v>15</v>
      </c>
      <c r="I5383" s="220" t="s">
        <v>9322</v>
      </c>
      <c r="J5383" s="221">
        <v>12420</v>
      </c>
      <c r="K5383" s="221">
        <v>1</v>
      </c>
      <c r="L5383" s="221">
        <v>12420</v>
      </c>
    </row>
    <row r="5384" spans="1:12" s="167" customFormat="1">
      <c r="A5384" s="218" t="str">
        <f t="shared" si="36"/>
        <v>O221015058318도서</v>
      </c>
      <c r="B5384" s="219" t="s">
        <v>8275</v>
      </c>
      <c r="C5384" s="219" t="s">
        <v>8023</v>
      </c>
      <c r="D5384" s="219" t="s">
        <v>8065</v>
      </c>
      <c r="E5384" s="219" t="s">
        <v>7706</v>
      </c>
      <c r="F5384" s="219" t="s">
        <v>7717</v>
      </c>
      <c r="G5384" s="219" t="s">
        <v>7806</v>
      </c>
      <c r="H5384" s="219" t="s">
        <v>15</v>
      </c>
      <c r="I5384" s="220" t="s">
        <v>9323</v>
      </c>
      <c r="J5384" s="221">
        <v>16200</v>
      </c>
      <c r="K5384" s="221">
        <v>1</v>
      </c>
      <c r="L5384" s="221">
        <v>16200</v>
      </c>
    </row>
    <row r="5385" spans="1:12" s="167" customFormat="1">
      <c r="A5385" s="218" t="str">
        <f t="shared" si="36"/>
        <v>O221015058318도서</v>
      </c>
      <c r="B5385" s="219" t="s">
        <v>8275</v>
      </c>
      <c r="C5385" s="219" t="s">
        <v>8023</v>
      </c>
      <c r="D5385" s="219" t="s">
        <v>8065</v>
      </c>
      <c r="E5385" s="219" t="s">
        <v>7706</v>
      </c>
      <c r="F5385" s="219" t="s">
        <v>7717</v>
      </c>
      <c r="G5385" s="219" t="s">
        <v>7806</v>
      </c>
      <c r="H5385" s="219" t="s">
        <v>15</v>
      </c>
      <c r="I5385" s="220" t="s">
        <v>9324</v>
      </c>
      <c r="J5385" s="221">
        <v>13500</v>
      </c>
      <c r="K5385" s="221">
        <v>1</v>
      </c>
      <c r="L5385" s="221">
        <v>13500</v>
      </c>
    </row>
    <row r="5386" spans="1:12" s="167" customFormat="1">
      <c r="A5386" s="218" t="str">
        <f t="shared" si="36"/>
        <v>O221015058318도서</v>
      </c>
      <c r="B5386" s="219" t="s">
        <v>8275</v>
      </c>
      <c r="C5386" s="219" t="s">
        <v>8023</v>
      </c>
      <c r="D5386" s="219" t="s">
        <v>8065</v>
      </c>
      <c r="E5386" s="219" t="s">
        <v>7706</v>
      </c>
      <c r="F5386" s="219" t="s">
        <v>7717</v>
      </c>
      <c r="G5386" s="219" t="s">
        <v>7806</v>
      </c>
      <c r="H5386" s="219" t="s">
        <v>15</v>
      </c>
      <c r="I5386" s="220" t="s">
        <v>9325</v>
      </c>
      <c r="J5386" s="221">
        <v>10800</v>
      </c>
      <c r="K5386" s="221">
        <v>1</v>
      </c>
      <c r="L5386" s="221">
        <v>10800</v>
      </c>
    </row>
    <row r="5387" spans="1:12" s="167" customFormat="1">
      <c r="A5387" s="218" t="str">
        <f t="shared" si="36"/>
        <v>O221015058318도서</v>
      </c>
      <c r="B5387" s="219" t="s">
        <v>8275</v>
      </c>
      <c r="C5387" s="219" t="s">
        <v>8023</v>
      </c>
      <c r="D5387" s="219" t="s">
        <v>8065</v>
      </c>
      <c r="E5387" s="219" t="s">
        <v>7706</v>
      </c>
      <c r="F5387" s="219" t="s">
        <v>7717</v>
      </c>
      <c r="G5387" s="219" t="s">
        <v>7806</v>
      </c>
      <c r="H5387" s="219" t="s">
        <v>15</v>
      </c>
      <c r="I5387" s="220" t="s">
        <v>9326</v>
      </c>
      <c r="J5387" s="221">
        <v>10800</v>
      </c>
      <c r="K5387" s="221">
        <v>1</v>
      </c>
      <c r="L5387" s="221">
        <v>10800</v>
      </c>
    </row>
    <row r="5388" spans="1:12" s="167" customFormat="1">
      <c r="A5388" s="218" t="str">
        <f t="shared" si="36"/>
        <v>O221015058318도서</v>
      </c>
      <c r="B5388" s="219" t="s">
        <v>8275</v>
      </c>
      <c r="C5388" s="219" t="s">
        <v>8023</v>
      </c>
      <c r="D5388" s="219" t="s">
        <v>8065</v>
      </c>
      <c r="E5388" s="219" t="s">
        <v>7706</v>
      </c>
      <c r="F5388" s="219" t="s">
        <v>7717</v>
      </c>
      <c r="G5388" s="219" t="s">
        <v>7806</v>
      </c>
      <c r="H5388" s="219" t="s">
        <v>15</v>
      </c>
      <c r="I5388" s="220" t="s">
        <v>9165</v>
      </c>
      <c r="J5388" s="221">
        <v>11700</v>
      </c>
      <c r="K5388" s="221">
        <v>1</v>
      </c>
      <c r="L5388" s="221">
        <v>11700</v>
      </c>
    </row>
    <row r="5389" spans="1:12" s="167" customFormat="1">
      <c r="A5389" s="218" t="str">
        <f t="shared" si="36"/>
        <v>O221015058318도서</v>
      </c>
      <c r="B5389" s="219" t="s">
        <v>8275</v>
      </c>
      <c r="C5389" s="219" t="s">
        <v>8023</v>
      </c>
      <c r="D5389" s="219" t="s">
        <v>8065</v>
      </c>
      <c r="E5389" s="219" t="s">
        <v>7706</v>
      </c>
      <c r="F5389" s="219" t="s">
        <v>7717</v>
      </c>
      <c r="G5389" s="219" t="s">
        <v>7806</v>
      </c>
      <c r="H5389" s="219" t="s">
        <v>15</v>
      </c>
      <c r="I5389" s="220" t="s">
        <v>9327</v>
      </c>
      <c r="J5389" s="221">
        <v>16200</v>
      </c>
      <c r="K5389" s="221">
        <v>1</v>
      </c>
      <c r="L5389" s="221">
        <v>16200</v>
      </c>
    </row>
    <row r="5390" spans="1:12" s="167" customFormat="1">
      <c r="A5390" s="218" t="str">
        <f t="shared" si="36"/>
        <v>O221015058315도서</v>
      </c>
      <c r="B5390" s="219" t="s">
        <v>8277</v>
      </c>
      <c r="C5390" s="219" t="s">
        <v>8023</v>
      </c>
      <c r="D5390" s="219" t="s">
        <v>8065</v>
      </c>
      <c r="E5390" s="219" t="s">
        <v>7715</v>
      </c>
      <c r="F5390" s="219" t="s">
        <v>7717</v>
      </c>
      <c r="G5390" s="219" t="s">
        <v>7842</v>
      </c>
      <c r="H5390" s="219" t="s">
        <v>15</v>
      </c>
      <c r="I5390" s="220" t="s">
        <v>9328</v>
      </c>
      <c r="J5390" s="221">
        <v>10620</v>
      </c>
      <c r="K5390" s="221">
        <v>1</v>
      </c>
      <c r="L5390" s="221">
        <v>10620</v>
      </c>
    </row>
    <row r="5391" spans="1:12" s="167" customFormat="1">
      <c r="A5391" s="218" t="str">
        <f t="shared" si="36"/>
        <v>O221015058315도서</v>
      </c>
      <c r="B5391" s="219" t="s">
        <v>8277</v>
      </c>
      <c r="C5391" s="219" t="s">
        <v>8023</v>
      </c>
      <c r="D5391" s="219" t="s">
        <v>8065</v>
      </c>
      <c r="E5391" s="219" t="s">
        <v>7715</v>
      </c>
      <c r="F5391" s="219" t="s">
        <v>7717</v>
      </c>
      <c r="G5391" s="219" t="s">
        <v>7842</v>
      </c>
      <c r="H5391" s="219" t="s">
        <v>15</v>
      </c>
      <c r="I5391" s="220" t="s">
        <v>9329</v>
      </c>
      <c r="J5391" s="221">
        <v>10620</v>
      </c>
      <c r="K5391" s="221">
        <v>1</v>
      </c>
      <c r="L5391" s="221">
        <v>10620</v>
      </c>
    </row>
    <row r="5392" spans="1:12" s="167" customFormat="1">
      <c r="A5392" s="218" t="str">
        <f t="shared" si="36"/>
        <v>O221015058315도서</v>
      </c>
      <c r="B5392" s="219" t="s">
        <v>8277</v>
      </c>
      <c r="C5392" s="219" t="s">
        <v>8023</v>
      </c>
      <c r="D5392" s="219" t="s">
        <v>8065</v>
      </c>
      <c r="E5392" s="219" t="s">
        <v>7715</v>
      </c>
      <c r="F5392" s="219" t="s">
        <v>7717</v>
      </c>
      <c r="G5392" s="219" t="s">
        <v>7842</v>
      </c>
      <c r="H5392" s="219" t="s">
        <v>15</v>
      </c>
      <c r="I5392" s="220" t="s">
        <v>9330</v>
      </c>
      <c r="J5392" s="221">
        <v>10620</v>
      </c>
      <c r="K5392" s="221">
        <v>1</v>
      </c>
      <c r="L5392" s="221">
        <v>10620</v>
      </c>
    </row>
    <row r="5393" spans="1:12" s="167" customFormat="1">
      <c r="A5393" s="218" t="str">
        <f t="shared" si="36"/>
        <v>O221015058315도서</v>
      </c>
      <c r="B5393" s="219" t="s">
        <v>8277</v>
      </c>
      <c r="C5393" s="219" t="s">
        <v>8023</v>
      </c>
      <c r="D5393" s="219" t="s">
        <v>8065</v>
      </c>
      <c r="E5393" s="219" t="s">
        <v>7715</v>
      </c>
      <c r="F5393" s="219" t="s">
        <v>7717</v>
      </c>
      <c r="G5393" s="219" t="s">
        <v>7842</v>
      </c>
      <c r="H5393" s="219" t="s">
        <v>15</v>
      </c>
      <c r="I5393" s="220" t="s">
        <v>9331</v>
      </c>
      <c r="J5393" s="221">
        <v>10620</v>
      </c>
      <c r="K5393" s="221">
        <v>1</v>
      </c>
      <c r="L5393" s="221">
        <v>10620</v>
      </c>
    </row>
    <row r="5394" spans="1:12" s="167" customFormat="1">
      <c r="A5394" s="218" t="str">
        <f t="shared" si="36"/>
        <v>O221015058315도서</v>
      </c>
      <c r="B5394" s="219" t="s">
        <v>8277</v>
      </c>
      <c r="C5394" s="219" t="s">
        <v>8023</v>
      </c>
      <c r="D5394" s="219" t="s">
        <v>8065</v>
      </c>
      <c r="E5394" s="219" t="s">
        <v>7715</v>
      </c>
      <c r="F5394" s="219" t="s">
        <v>7717</v>
      </c>
      <c r="G5394" s="219" t="s">
        <v>7842</v>
      </c>
      <c r="H5394" s="219" t="s">
        <v>15</v>
      </c>
      <c r="I5394" s="220" t="s">
        <v>9332</v>
      </c>
      <c r="J5394" s="221">
        <v>14400</v>
      </c>
      <c r="K5394" s="221">
        <v>1</v>
      </c>
      <c r="L5394" s="221">
        <v>14400</v>
      </c>
    </row>
    <row r="5395" spans="1:12" s="167" customFormat="1">
      <c r="A5395" s="218" t="str">
        <f t="shared" si="36"/>
        <v>O221015058315도서</v>
      </c>
      <c r="B5395" s="219" t="s">
        <v>8277</v>
      </c>
      <c r="C5395" s="219" t="s">
        <v>8023</v>
      </c>
      <c r="D5395" s="219" t="s">
        <v>8065</v>
      </c>
      <c r="E5395" s="219" t="s">
        <v>7715</v>
      </c>
      <c r="F5395" s="219" t="s">
        <v>7717</v>
      </c>
      <c r="G5395" s="219" t="s">
        <v>7842</v>
      </c>
      <c r="H5395" s="219" t="s">
        <v>15</v>
      </c>
      <c r="I5395" s="220" t="s">
        <v>9158</v>
      </c>
      <c r="J5395" s="221">
        <v>12600</v>
      </c>
      <c r="K5395" s="221">
        <v>1</v>
      </c>
      <c r="L5395" s="221">
        <v>12600</v>
      </c>
    </row>
    <row r="5396" spans="1:12" s="167" customFormat="1">
      <c r="A5396" s="218" t="str">
        <f t="shared" si="36"/>
        <v>O221015058310도서</v>
      </c>
      <c r="B5396" s="219" t="s">
        <v>8282</v>
      </c>
      <c r="C5396" s="219" t="s">
        <v>8023</v>
      </c>
      <c r="D5396" s="219" t="s">
        <v>8065</v>
      </c>
      <c r="E5396" s="219" t="s">
        <v>7708</v>
      </c>
      <c r="F5396" s="219" t="s">
        <v>6394</v>
      </c>
      <c r="G5396" s="219" t="s">
        <v>8043</v>
      </c>
      <c r="H5396" s="219" t="s">
        <v>15</v>
      </c>
      <c r="I5396" s="220" t="s">
        <v>9333</v>
      </c>
      <c r="J5396" s="221">
        <v>87480</v>
      </c>
      <c r="K5396" s="221">
        <v>1</v>
      </c>
      <c r="L5396" s="221">
        <v>87480</v>
      </c>
    </row>
    <row r="5397" spans="1:12" s="167" customFormat="1">
      <c r="A5397" s="218" t="str">
        <f t="shared" si="36"/>
        <v>O221015058310도서</v>
      </c>
      <c r="B5397" s="219" t="s">
        <v>8282</v>
      </c>
      <c r="C5397" s="219" t="s">
        <v>8023</v>
      </c>
      <c r="D5397" s="219" t="s">
        <v>8065</v>
      </c>
      <c r="E5397" s="219" t="s">
        <v>7708</v>
      </c>
      <c r="F5397" s="219" t="s">
        <v>6394</v>
      </c>
      <c r="G5397" s="219" t="s">
        <v>8043</v>
      </c>
      <c r="H5397" s="219" t="s">
        <v>15</v>
      </c>
      <c r="I5397" s="220" t="s">
        <v>9334</v>
      </c>
      <c r="J5397" s="221">
        <v>126720</v>
      </c>
      <c r="K5397" s="221">
        <v>1</v>
      </c>
      <c r="L5397" s="221">
        <v>126720</v>
      </c>
    </row>
    <row r="5398" spans="1:12" s="167" customFormat="1">
      <c r="A5398" s="218" t="str">
        <f t="shared" si="36"/>
        <v>O221015058309도서</v>
      </c>
      <c r="B5398" s="219" t="s">
        <v>8283</v>
      </c>
      <c r="C5398" s="219" t="s">
        <v>8023</v>
      </c>
      <c r="D5398" s="219" t="s">
        <v>8065</v>
      </c>
      <c r="E5398" s="219" t="s">
        <v>7707</v>
      </c>
      <c r="F5398" s="219" t="s">
        <v>6394</v>
      </c>
      <c r="G5398" s="219" t="s">
        <v>7755</v>
      </c>
      <c r="H5398" s="219" t="s">
        <v>15</v>
      </c>
      <c r="I5398" s="220" t="s">
        <v>9335</v>
      </c>
      <c r="J5398" s="221">
        <v>26100</v>
      </c>
      <c r="K5398" s="221">
        <v>1</v>
      </c>
      <c r="L5398" s="221">
        <v>26100</v>
      </c>
    </row>
    <row r="5399" spans="1:12" s="167" customFormat="1">
      <c r="A5399" s="218" t="str">
        <f t="shared" si="36"/>
        <v>O221015058309도서</v>
      </c>
      <c r="B5399" s="219" t="s">
        <v>8283</v>
      </c>
      <c r="C5399" s="219" t="s">
        <v>8023</v>
      </c>
      <c r="D5399" s="219" t="s">
        <v>8065</v>
      </c>
      <c r="E5399" s="219" t="s">
        <v>7707</v>
      </c>
      <c r="F5399" s="219" t="s">
        <v>6394</v>
      </c>
      <c r="G5399" s="219" t="s">
        <v>7755</v>
      </c>
      <c r="H5399" s="219" t="s">
        <v>15</v>
      </c>
      <c r="I5399" s="220" t="s">
        <v>9336</v>
      </c>
      <c r="J5399" s="221">
        <v>24300</v>
      </c>
      <c r="K5399" s="221">
        <v>1</v>
      </c>
      <c r="L5399" s="221">
        <v>24300</v>
      </c>
    </row>
    <row r="5400" spans="1:12" s="167" customFormat="1">
      <c r="A5400" s="218" t="str">
        <f t="shared" si="36"/>
        <v>O221015058309도서</v>
      </c>
      <c r="B5400" s="219" t="s">
        <v>8283</v>
      </c>
      <c r="C5400" s="219" t="s">
        <v>8023</v>
      </c>
      <c r="D5400" s="219" t="s">
        <v>8065</v>
      </c>
      <c r="E5400" s="219" t="s">
        <v>7707</v>
      </c>
      <c r="F5400" s="219" t="s">
        <v>6394</v>
      </c>
      <c r="G5400" s="219" t="s">
        <v>7755</v>
      </c>
      <c r="H5400" s="219" t="s">
        <v>15</v>
      </c>
      <c r="I5400" s="220" t="s">
        <v>9337</v>
      </c>
      <c r="J5400" s="221">
        <v>26100</v>
      </c>
      <c r="K5400" s="221">
        <v>1</v>
      </c>
      <c r="L5400" s="221">
        <v>26100</v>
      </c>
    </row>
    <row r="5401" spans="1:12" s="167" customFormat="1">
      <c r="A5401" s="218" t="str">
        <f t="shared" si="36"/>
        <v>O221015058309도서</v>
      </c>
      <c r="B5401" s="219" t="s">
        <v>8283</v>
      </c>
      <c r="C5401" s="219" t="s">
        <v>8023</v>
      </c>
      <c r="D5401" s="219" t="s">
        <v>8065</v>
      </c>
      <c r="E5401" s="219" t="s">
        <v>7707</v>
      </c>
      <c r="F5401" s="219" t="s">
        <v>6394</v>
      </c>
      <c r="G5401" s="219" t="s">
        <v>7755</v>
      </c>
      <c r="H5401" s="219" t="s">
        <v>15</v>
      </c>
      <c r="I5401" s="220" t="s">
        <v>9338</v>
      </c>
      <c r="J5401" s="221">
        <v>15750</v>
      </c>
      <c r="K5401" s="221">
        <v>1</v>
      </c>
      <c r="L5401" s="221">
        <v>15750</v>
      </c>
    </row>
    <row r="5402" spans="1:12" s="167" customFormat="1">
      <c r="A5402" s="218" t="str">
        <f t="shared" si="36"/>
        <v>O221015058309도서</v>
      </c>
      <c r="B5402" s="219" t="s">
        <v>8283</v>
      </c>
      <c r="C5402" s="219" t="s">
        <v>8023</v>
      </c>
      <c r="D5402" s="219" t="s">
        <v>8065</v>
      </c>
      <c r="E5402" s="219" t="s">
        <v>7707</v>
      </c>
      <c r="F5402" s="219" t="s">
        <v>6394</v>
      </c>
      <c r="G5402" s="219" t="s">
        <v>7755</v>
      </c>
      <c r="H5402" s="219" t="s">
        <v>15</v>
      </c>
      <c r="I5402" s="220" t="s">
        <v>9339</v>
      </c>
      <c r="J5402" s="221">
        <v>13950</v>
      </c>
      <c r="K5402" s="221">
        <v>1</v>
      </c>
      <c r="L5402" s="221">
        <v>13950</v>
      </c>
    </row>
    <row r="5403" spans="1:12" s="167" customFormat="1">
      <c r="A5403" s="218" t="str">
        <f t="shared" si="36"/>
        <v>O221015058309도서</v>
      </c>
      <c r="B5403" s="219" t="s">
        <v>8283</v>
      </c>
      <c r="C5403" s="219" t="s">
        <v>8023</v>
      </c>
      <c r="D5403" s="219" t="s">
        <v>8065</v>
      </c>
      <c r="E5403" s="219" t="s">
        <v>7707</v>
      </c>
      <c r="F5403" s="219" t="s">
        <v>6394</v>
      </c>
      <c r="G5403" s="219" t="s">
        <v>7755</v>
      </c>
      <c r="H5403" s="219" t="s">
        <v>15</v>
      </c>
      <c r="I5403" s="220" t="s">
        <v>9340</v>
      </c>
      <c r="J5403" s="221">
        <v>19800</v>
      </c>
      <c r="K5403" s="221">
        <v>1</v>
      </c>
      <c r="L5403" s="221">
        <v>19800</v>
      </c>
    </row>
    <row r="5404" spans="1:12" s="167" customFormat="1">
      <c r="A5404" s="218" t="str">
        <f t="shared" si="36"/>
        <v>O221015058309도서</v>
      </c>
      <c r="B5404" s="219" t="s">
        <v>8283</v>
      </c>
      <c r="C5404" s="219" t="s">
        <v>8023</v>
      </c>
      <c r="D5404" s="219" t="s">
        <v>8065</v>
      </c>
      <c r="E5404" s="219" t="s">
        <v>7707</v>
      </c>
      <c r="F5404" s="219" t="s">
        <v>6394</v>
      </c>
      <c r="G5404" s="219" t="s">
        <v>7755</v>
      </c>
      <c r="H5404" s="219" t="s">
        <v>15</v>
      </c>
      <c r="I5404" s="220" t="s">
        <v>9341</v>
      </c>
      <c r="J5404" s="221">
        <v>18000</v>
      </c>
      <c r="K5404" s="221">
        <v>1</v>
      </c>
      <c r="L5404" s="221">
        <v>18000</v>
      </c>
    </row>
    <row r="5405" spans="1:12" s="167" customFormat="1">
      <c r="A5405" s="218" t="str">
        <f t="shared" si="36"/>
        <v>O221015058309도서</v>
      </c>
      <c r="B5405" s="219" t="s">
        <v>8283</v>
      </c>
      <c r="C5405" s="219" t="s">
        <v>8023</v>
      </c>
      <c r="D5405" s="219" t="s">
        <v>8065</v>
      </c>
      <c r="E5405" s="219" t="s">
        <v>7707</v>
      </c>
      <c r="F5405" s="219" t="s">
        <v>6394</v>
      </c>
      <c r="G5405" s="219" t="s">
        <v>7755</v>
      </c>
      <c r="H5405" s="219" t="s">
        <v>15</v>
      </c>
      <c r="I5405" s="220" t="s">
        <v>9342</v>
      </c>
      <c r="J5405" s="221">
        <v>19800</v>
      </c>
      <c r="K5405" s="221">
        <v>1</v>
      </c>
      <c r="L5405" s="221">
        <v>19800</v>
      </c>
    </row>
    <row r="5406" spans="1:12" s="167" customFormat="1">
      <c r="A5406" s="218" t="str">
        <f t="shared" si="36"/>
        <v>O221015058309도서</v>
      </c>
      <c r="B5406" s="219" t="s">
        <v>8283</v>
      </c>
      <c r="C5406" s="219" t="s">
        <v>8023</v>
      </c>
      <c r="D5406" s="219" t="s">
        <v>8065</v>
      </c>
      <c r="E5406" s="219" t="s">
        <v>7707</v>
      </c>
      <c r="F5406" s="219" t="s">
        <v>6394</v>
      </c>
      <c r="G5406" s="219" t="s">
        <v>7755</v>
      </c>
      <c r="H5406" s="219" t="s">
        <v>15</v>
      </c>
      <c r="I5406" s="220" t="s">
        <v>9343</v>
      </c>
      <c r="J5406" s="221">
        <v>18000</v>
      </c>
      <c r="K5406" s="221">
        <v>1</v>
      </c>
      <c r="L5406" s="221">
        <v>18000</v>
      </c>
    </row>
    <row r="5407" spans="1:12" s="167" customFormat="1">
      <c r="A5407" s="218" t="str">
        <f t="shared" si="36"/>
        <v>O221015058305도서</v>
      </c>
      <c r="B5407" s="219" t="s">
        <v>8287</v>
      </c>
      <c r="C5407" s="219" t="s">
        <v>8023</v>
      </c>
      <c r="D5407" s="219" t="s">
        <v>8065</v>
      </c>
      <c r="E5407" s="219" t="s">
        <v>7707</v>
      </c>
      <c r="F5407" s="219" t="s">
        <v>6394</v>
      </c>
      <c r="G5407" s="219" t="s">
        <v>7833</v>
      </c>
      <c r="H5407" s="219" t="s">
        <v>15</v>
      </c>
      <c r="I5407" s="220" t="s">
        <v>9344</v>
      </c>
      <c r="J5407" s="221">
        <v>44100</v>
      </c>
      <c r="K5407" s="221">
        <v>1</v>
      </c>
      <c r="L5407" s="221">
        <v>44100</v>
      </c>
    </row>
    <row r="5408" spans="1:12" s="167" customFormat="1">
      <c r="A5408" s="218" t="str">
        <f t="shared" si="36"/>
        <v>O221015058305도서</v>
      </c>
      <c r="B5408" s="219" t="s">
        <v>8287</v>
      </c>
      <c r="C5408" s="219" t="s">
        <v>8023</v>
      </c>
      <c r="D5408" s="219" t="s">
        <v>8065</v>
      </c>
      <c r="E5408" s="219" t="s">
        <v>7707</v>
      </c>
      <c r="F5408" s="219" t="s">
        <v>6394</v>
      </c>
      <c r="G5408" s="219" t="s">
        <v>7833</v>
      </c>
      <c r="H5408" s="219" t="s">
        <v>15</v>
      </c>
      <c r="I5408" s="220" t="s">
        <v>9345</v>
      </c>
      <c r="J5408" s="221">
        <v>13500</v>
      </c>
      <c r="K5408" s="221">
        <v>1</v>
      </c>
      <c r="L5408" s="221">
        <v>13500</v>
      </c>
    </row>
    <row r="5409" spans="1:12" s="167" customFormat="1">
      <c r="A5409" s="218" t="str">
        <f t="shared" si="36"/>
        <v>O221015058305도서</v>
      </c>
      <c r="B5409" s="219" t="s">
        <v>8287</v>
      </c>
      <c r="C5409" s="219" t="s">
        <v>8023</v>
      </c>
      <c r="D5409" s="219" t="s">
        <v>8065</v>
      </c>
      <c r="E5409" s="219" t="s">
        <v>7707</v>
      </c>
      <c r="F5409" s="219" t="s">
        <v>6394</v>
      </c>
      <c r="G5409" s="219" t="s">
        <v>7833</v>
      </c>
      <c r="H5409" s="219" t="s">
        <v>15</v>
      </c>
      <c r="I5409" s="220" t="s">
        <v>9346</v>
      </c>
      <c r="J5409" s="221">
        <v>42120</v>
      </c>
      <c r="K5409" s="221">
        <v>1</v>
      </c>
      <c r="L5409" s="221">
        <v>42120</v>
      </c>
    </row>
    <row r="5410" spans="1:12" s="167" customFormat="1">
      <c r="A5410" s="218" t="str">
        <f t="shared" si="36"/>
        <v>O221015058305도서</v>
      </c>
      <c r="B5410" s="219" t="s">
        <v>8287</v>
      </c>
      <c r="C5410" s="219" t="s">
        <v>8023</v>
      </c>
      <c r="D5410" s="219" t="s">
        <v>8065</v>
      </c>
      <c r="E5410" s="219" t="s">
        <v>7707</v>
      </c>
      <c r="F5410" s="219" t="s">
        <v>6394</v>
      </c>
      <c r="G5410" s="219" t="s">
        <v>7833</v>
      </c>
      <c r="H5410" s="219" t="s">
        <v>15</v>
      </c>
      <c r="I5410" s="220" t="s">
        <v>9347</v>
      </c>
      <c r="J5410" s="221">
        <v>34020</v>
      </c>
      <c r="K5410" s="221">
        <v>1</v>
      </c>
      <c r="L5410" s="221">
        <v>34020</v>
      </c>
    </row>
    <row r="5411" spans="1:12" s="167" customFormat="1">
      <c r="A5411" s="218" t="str">
        <f t="shared" si="36"/>
        <v>O221015058305도서</v>
      </c>
      <c r="B5411" s="219" t="s">
        <v>8287</v>
      </c>
      <c r="C5411" s="219" t="s">
        <v>8023</v>
      </c>
      <c r="D5411" s="219" t="s">
        <v>8065</v>
      </c>
      <c r="E5411" s="219" t="s">
        <v>7707</v>
      </c>
      <c r="F5411" s="219" t="s">
        <v>6394</v>
      </c>
      <c r="G5411" s="219" t="s">
        <v>7833</v>
      </c>
      <c r="H5411" s="219" t="s">
        <v>15</v>
      </c>
      <c r="I5411" s="220" t="s">
        <v>9348</v>
      </c>
      <c r="J5411" s="221">
        <v>34020</v>
      </c>
      <c r="K5411" s="221">
        <v>1</v>
      </c>
      <c r="L5411" s="221">
        <v>34020</v>
      </c>
    </row>
    <row r="5412" spans="1:12" s="167" customFormat="1">
      <c r="A5412" s="218" t="str">
        <f t="shared" si="36"/>
        <v>O221015058305도서</v>
      </c>
      <c r="B5412" s="219" t="s">
        <v>8287</v>
      </c>
      <c r="C5412" s="219" t="s">
        <v>8023</v>
      </c>
      <c r="D5412" s="219" t="s">
        <v>8065</v>
      </c>
      <c r="E5412" s="219" t="s">
        <v>7707</v>
      </c>
      <c r="F5412" s="219" t="s">
        <v>6394</v>
      </c>
      <c r="G5412" s="219" t="s">
        <v>7833</v>
      </c>
      <c r="H5412" s="219" t="s">
        <v>15</v>
      </c>
      <c r="I5412" s="220" t="s">
        <v>9349</v>
      </c>
      <c r="J5412" s="221">
        <v>68040</v>
      </c>
      <c r="K5412" s="221">
        <v>1</v>
      </c>
      <c r="L5412" s="221">
        <v>68040</v>
      </c>
    </row>
    <row r="5413" spans="1:12" s="167" customFormat="1">
      <c r="A5413" s="218" t="str">
        <f t="shared" si="36"/>
        <v>O221014058296도서</v>
      </c>
      <c r="B5413" s="219" t="s">
        <v>8295</v>
      </c>
      <c r="C5413" s="219" t="s">
        <v>8023</v>
      </c>
      <c r="D5413" s="219" t="s">
        <v>8065</v>
      </c>
      <c r="E5413" s="219" t="s">
        <v>7707</v>
      </c>
      <c r="F5413" s="219" t="s">
        <v>7718</v>
      </c>
      <c r="G5413" s="219" t="s">
        <v>7880</v>
      </c>
      <c r="H5413" s="219" t="s">
        <v>15</v>
      </c>
      <c r="I5413" s="220" t="s">
        <v>9350</v>
      </c>
      <c r="J5413" s="221">
        <v>10800</v>
      </c>
      <c r="K5413" s="221">
        <v>1</v>
      </c>
      <c r="L5413" s="221">
        <v>10800</v>
      </c>
    </row>
    <row r="5414" spans="1:12" s="167" customFormat="1">
      <c r="A5414" s="218" t="str">
        <f t="shared" si="36"/>
        <v>O221014058296도서</v>
      </c>
      <c r="B5414" s="219" t="s">
        <v>8295</v>
      </c>
      <c r="C5414" s="219" t="s">
        <v>8023</v>
      </c>
      <c r="D5414" s="219" t="s">
        <v>8065</v>
      </c>
      <c r="E5414" s="219" t="s">
        <v>7707</v>
      </c>
      <c r="F5414" s="219" t="s">
        <v>7718</v>
      </c>
      <c r="G5414" s="219" t="s">
        <v>7880</v>
      </c>
      <c r="H5414" s="219" t="s">
        <v>15</v>
      </c>
      <c r="I5414" s="220" t="s">
        <v>9351</v>
      </c>
      <c r="J5414" s="221">
        <v>10800</v>
      </c>
      <c r="K5414" s="221">
        <v>1</v>
      </c>
      <c r="L5414" s="221">
        <v>10800</v>
      </c>
    </row>
    <row r="5415" spans="1:12" s="167" customFormat="1">
      <c r="A5415" s="218" t="str">
        <f t="shared" si="36"/>
        <v>O221014058296도서</v>
      </c>
      <c r="B5415" s="219" t="s">
        <v>8295</v>
      </c>
      <c r="C5415" s="219" t="s">
        <v>8023</v>
      </c>
      <c r="D5415" s="219" t="s">
        <v>8065</v>
      </c>
      <c r="E5415" s="219" t="s">
        <v>7707</v>
      </c>
      <c r="F5415" s="219" t="s">
        <v>7718</v>
      </c>
      <c r="G5415" s="219" t="s">
        <v>7880</v>
      </c>
      <c r="H5415" s="219" t="s">
        <v>15</v>
      </c>
      <c r="I5415" s="220" t="s">
        <v>9352</v>
      </c>
      <c r="J5415" s="221">
        <v>11700</v>
      </c>
      <c r="K5415" s="221">
        <v>1</v>
      </c>
      <c r="L5415" s="221">
        <v>11700</v>
      </c>
    </row>
    <row r="5416" spans="1:12" s="167" customFormat="1">
      <c r="A5416" s="218" t="str">
        <f t="shared" si="36"/>
        <v>O221014058296도서</v>
      </c>
      <c r="B5416" s="219" t="s">
        <v>8295</v>
      </c>
      <c r="C5416" s="219" t="s">
        <v>8023</v>
      </c>
      <c r="D5416" s="219" t="s">
        <v>8065</v>
      </c>
      <c r="E5416" s="219" t="s">
        <v>7707</v>
      </c>
      <c r="F5416" s="219" t="s">
        <v>7718</v>
      </c>
      <c r="G5416" s="219" t="s">
        <v>7880</v>
      </c>
      <c r="H5416" s="219" t="s">
        <v>15</v>
      </c>
      <c r="I5416" s="220" t="s">
        <v>9353</v>
      </c>
      <c r="J5416" s="221">
        <v>12600</v>
      </c>
      <c r="K5416" s="221">
        <v>1</v>
      </c>
      <c r="L5416" s="221">
        <v>12600</v>
      </c>
    </row>
    <row r="5417" spans="1:12" s="167" customFormat="1">
      <c r="A5417" s="218" t="str">
        <f t="shared" si="36"/>
        <v>O221014058296도서</v>
      </c>
      <c r="B5417" s="219" t="s">
        <v>8295</v>
      </c>
      <c r="C5417" s="219" t="s">
        <v>8023</v>
      </c>
      <c r="D5417" s="219" t="s">
        <v>8065</v>
      </c>
      <c r="E5417" s="219" t="s">
        <v>7707</v>
      </c>
      <c r="F5417" s="219" t="s">
        <v>7718</v>
      </c>
      <c r="G5417" s="219" t="s">
        <v>7880</v>
      </c>
      <c r="H5417" s="219" t="s">
        <v>15</v>
      </c>
      <c r="I5417" s="220" t="s">
        <v>9354</v>
      </c>
      <c r="J5417" s="221">
        <v>12600</v>
      </c>
      <c r="K5417" s="221">
        <v>1</v>
      </c>
      <c r="L5417" s="221">
        <v>12600</v>
      </c>
    </row>
    <row r="5418" spans="1:12" s="167" customFormat="1">
      <c r="A5418" s="218" t="str">
        <f t="shared" si="36"/>
        <v>O221014058296도서</v>
      </c>
      <c r="B5418" s="219" t="s">
        <v>8295</v>
      </c>
      <c r="C5418" s="219" t="s">
        <v>8023</v>
      </c>
      <c r="D5418" s="219" t="s">
        <v>8065</v>
      </c>
      <c r="E5418" s="219" t="s">
        <v>7707</v>
      </c>
      <c r="F5418" s="219" t="s">
        <v>7718</v>
      </c>
      <c r="G5418" s="219" t="s">
        <v>7880</v>
      </c>
      <c r="H5418" s="219" t="s">
        <v>15</v>
      </c>
      <c r="I5418" s="220" t="s">
        <v>9355</v>
      </c>
      <c r="J5418" s="221">
        <v>11700</v>
      </c>
      <c r="K5418" s="221">
        <v>1</v>
      </c>
      <c r="L5418" s="221">
        <v>11700</v>
      </c>
    </row>
    <row r="5419" spans="1:12" s="167" customFormat="1">
      <c r="A5419" s="218" t="str">
        <f t="shared" si="36"/>
        <v>O221014058296도서</v>
      </c>
      <c r="B5419" s="219" t="s">
        <v>8295</v>
      </c>
      <c r="C5419" s="219" t="s">
        <v>8023</v>
      </c>
      <c r="D5419" s="219" t="s">
        <v>8065</v>
      </c>
      <c r="E5419" s="219" t="s">
        <v>7707</v>
      </c>
      <c r="F5419" s="219" t="s">
        <v>7718</v>
      </c>
      <c r="G5419" s="219" t="s">
        <v>7880</v>
      </c>
      <c r="H5419" s="219" t="s">
        <v>15</v>
      </c>
      <c r="I5419" s="220" t="s">
        <v>9356</v>
      </c>
      <c r="J5419" s="221">
        <v>11700</v>
      </c>
      <c r="K5419" s="221">
        <v>1</v>
      </c>
      <c r="L5419" s="221">
        <v>11700</v>
      </c>
    </row>
    <row r="5420" spans="1:12" s="167" customFormat="1">
      <c r="A5420" s="218" t="str">
        <f t="shared" si="36"/>
        <v>O221014058293도서</v>
      </c>
      <c r="B5420" s="219" t="s">
        <v>8298</v>
      </c>
      <c r="C5420" s="219" t="s">
        <v>8023</v>
      </c>
      <c r="D5420" s="219" t="s">
        <v>8065</v>
      </c>
      <c r="E5420" s="219" t="s">
        <v>7707</v>
      </c>
      <c r="F5420" s="219" t="s">
        <v>6394</v>
      </c>
      <c r="G5420" s="219" t="s">
        <v>7818</v>
      </c>
      <c r="H5420" s="219" t="s">
        <v>15</v>
      </c>
      <c r="I5420" s="220" t="s">
        <v>9192</v>
      </c>
      <c r="J5420" s="221">
        <v>43200</v>
      </c>
      <c r="K5420" s="221">
        <v>1</v>
      </c>
      <c r="L5420" s="221">
        <v>43200</v>
      </c>
    </row>
    <row r="5421" spans="1:12" s="167" customFormat="1">
      <c r="A5421" s="218" t="str">
        <f t="shared" si="36"/>
        <v>O221014058292도서</v>
      </c>
      <c r="B5421" s="219" t="s">
        <v>8299</v>
      </c>
      <c r="C5421" s="219" t="s">
        <v>8023</v>
      </c>
      <c r="D5421" s="219" t="s">
        <v>8065</v>
      </c>
      <c r="E5421" s="219" t="s">
        <v>7707</v>
      </c>
      <c r="F5421" s="219" t="s">
        <v>6394</v>
      </c>
      <c r="G5421" s="219" t="s">
        <v>6457</v>
      </c>
      <c r="H5421" s="219" t="s">
        <v>15</v>
      </c>
      <c r="I5421" s="220" t="s">
        <v>9357</v>
      </c>
      <c r="J5421" s="221">
        <v>17820</v>
      </c>
      <c r="K5421" s="221">
        <v>1</v>
      </c>
      <c r="L5421" s="221">
        <v>17820</v>
      </c>
    </row>
    <row r="5422" spans="1:12" s="167" customFormat="1">
      <c r="A5422" s="218" t="str">
        <f t="shared" si="36"/>
        <v>O221024058465도서</v>
      </c>
      <c r="B5422" s="219" t="s">
        <v>8302</v>
      </c>
      <c r="C5422" s="219" t="s">
        <v>8023</v>
      </c>
      <c r="D5422" s="219" t="s">
        <v>8065</v>
      </c>
      <c r="E5422" s="219" t="s">
        <v>7707</v>
      </c>
      <c r="F5422" s="219" t="s">
        <v>7718</v>
      </c>
      <c r="G5422" s="219" t="s">
        <v>7776</v>
      </c>
      <c r="H5422" s="219" t="s">
        <v>15</v>
      </c>
      <c r="I5422" s="220" t="s">
        <v>9358</v>
      </c>
      <c r="J5422" s="221">
        <v>9450</v>
      </c>
      <c r="K5422" s="221">
        <v>1</v>
      </c>
      <c r="L5422" s="221">
        <v>9450</v>
      </c>
    </row>
    <row r="5423" spans="1:12" s="167" customFormat="1">
      <c r="A5423" s="218" t="str">
        <f t="shared" si="36"/>
        <v>O221024058465도서</v>
      </c>
      <c r="B5423" s="219" t="s">
        <v>8302</v>
      </c>
      <c r="C5423" s="219" t="s">
        <v>8023</v>
      </c>
      <c r="D5423" s="219" t="s">
        <v>8065</v>
      </c>
      <c r="E5423" s="219" t="s">
        <v>7707</v>
      </c>
      <c r="F5423" s="219" t="s">
        <v>7718</v>
      </c>
      <c r="G5423" s="219" t="s">
        <v>7776</v>
      </c>
      <c r="H5423" s="219" t="s">
        <v>15</v>
      </c>
      <c r="I5423" s="220" t="s">
        <v>9359</v>
      </c>
      <c r="J5423" s="221">
        <v>9450</v>
      </c>
      <c r="K5423" s="221">
        <v>1</v>
      </c>
      <c r="L5423" s="221">
        <v>9450</v>
      </c>
    </row>
    <row r="5424" spans="1:12" s="167" customFormat="1">
      <c r="A5424" s="218" t="str">
        <f t="shared" si="36"/>
        <v>O221024058465도서</v>
      </c>
      <c r="B5424" s="219" t="s">
        <v>8302</v>
      </c>
      <c r="C5424" s="219" t="s">
        <v>8023</v>
      </c>
      <c r="D5424" s="219" t="s">
        <v>8065</v>
      </c>
      <c r="E5424" s="219" t="s">
        <v>7707</v>
      </c>
      <c r="F5424" s="219" t="s">
        <v>7718</v>
      </c>
      <c r="G5424" s="219" t="s">
        <v>7776</v>
      </c>
      <c r="H5424" s="219" t="s">
        <v>15</v>
      </c>
      <c r="I5424" s="220" t="s">
        <v>9360</v>
      </c>
      <c r="J5424" s="221">
        <v>9450</v>
      </c>
      <c r="K5424" s="221">
        <v>1</v>
      </c>
      <c r="L5424" s="221">
        <v>9450</v>
      </c>
    </row>
    <row r="5425" spans="1:12" s="167" customFormat="1">
      <c r="A5425" s="218" t="str">
        <f t="shared" si="36"/>
        <v>O221024058465도서</v>
      </c>
      <c r="B5425" s="219" t="s">
        <v>8302</v>
      </c>
      <c r="C5425" s="219" t="s">
        <v>8023</v>
      </c>
      <c r="D5425" s="219" t="s">
        <v>8065</v>
      </c>
      <c r="E5425" s="219" t="s">
        <v>7707</v>
      </c>
      <c r="F5425" s="219" t="s">
        <v>7718</v>
      </c>
      <c r="G5425" s="219" t="s">
        <v>7776</v>
      </c>
      <c r="H5425" s="219" t="s">
        <v>15</v>
      </c>
      <c r="I5425" s="220" t="s">
        <v>9361</v>
      </c>
      <c r="J5425" s="221">
        <v>9450</v>
      </c>
      <c r="K5425" s="221">
        <v>1</v>
      </c>
      <c r="L5425" s="221">
        <v>9450</v>
      </c>
    </row>
    <row r="5426" spans="1:12" s="167" customFormat="1">
      <c r="A5426" s="218" t="str">
        <f t="shared" si="36"/>
        <v>O221027058473도서</v>
      </c>
      <c r="B5426" s="219" t="s">
        <v>8306</v>
      </c>
      <c r="C5426" s="219" t="s">
        <v>8023</v>
      </c>
      <c r="D5426" s="219" t="s">
        <v>8065</v>
      </c>
      <c r="E5426" s="219" t="s">
        <v>7708</v>
      </c>
      <c r="F5426" s="219" t="s">
        <v>6394</v>
      </c>
      <c r="G5426" s="219" t="s">
        <v>7954</v>
      </c>
      <c r="H5426" s="219" t="s">
        <v>15</v>
      </c>
      <c r="I5426" s="220" t="s">
        <v>9362</v>
      </c>
      <c r="J5426" s="221">
        <v>63900</v>
      </c>
      <c r="K5426" s="221">
        <v>1</v>
      </c>
      <c r="L5426" s="221">
        <v>63900</v>
      </c>
    </row>
    <row r="5427" spans="1:12" s="167" customFormat="1">
      <c r="A5427" s="218" t="str">
        <f t="shared" si="36"/>
        <v>O221027058473도서</v>
      </c>
      <c r="B5427" s="219" t="s">
        <v>8306</v>
      </c>
      <c r="C5427" s="219" t="s">
        <v>8023</v>
      </c>
      <c r="D5427" s="219" t="s">
        <v>8065</v>
      </c>
      <c r="E5427" s="219" t="s">
        <v>7708</v>
      </c>
      <c r="F5427" s="219" t="s">
        <v>6394</v>
      </c>
      <c r="G5427" s="219" t="s">
        <v>7954</v>
      </c>
      <c r="H5427" s="219" t="s">
        <v>15</v>
      </c>
      <c r="I5427" s="220" t="s">
        <v>9363</v>
      </c>
      <c r="J5427" s="221">
        <v>58950</v>
      </c>
      <c r="K5427" s="221">
        <v>1</v>
      </c>
      <c r="L5427" s="221">
        <v>58950</v>
      </c>
    </row>
    <row r="5428" spans="1:12" s="167" customFormat="1">
      <c r="A5428" s="218" t="str">
        <f t="shared" si="36"/>
        <v>O221027058473도서</v>
      </c>
      <c r="B5428" s="219" t="s">
        <v>8306</v>
      </c>
      <c r="C5428" s="219" t="s">
        <v>8023</v>
      </c>
      <c r="D5428" s="219" t="s">
        <v>8065</v>
      </c>
      <c r="E5428" s="219" t="s">
        <v>7708</v>
      </c>
      <c r="F5428" s="219" t="s">
        <v>6394</v>
      </c>
      <c r="G5428" s="219" t="s">
        <v>7954</v>
      </c>
      <c r="H5428" s="219" t="s">
        <v>15</v>
      </c>
      <c r="I5428" s="220" t="s">
        <v>9364</v>
      </c>
      <c r="J5428" s="221">
        <v>49050</v>
      </c>
      <c r="K5428" s="221">
        <v>1</v>
      </c>
      <c r="L5428" s="221">
        <v>49050</v>
      </c>
    </row>
    <row r="5429" spans="1:12" s="167" customFormat="1">
      <c r="A5429" s="218" t="str">
        <f t="shared" si="36"/>
        <v>O221027058473도서</v>
      </c>
      <c r="B5429" s="219" t="s">
        <v>8306</v>
      </c>
      <c r="C5429" s="219" t="s">
        <v>8023</v>
      </c>
      <c r="D5429" s="219" t="s">
        <v>8065</v>
      </c>
      <c r="E5429" s="219" t="s">
        <v>7708</v>
      </c>
      <c r="F5429" s="219" t="s">
        <v>6394</v>
      </c>
      <c r="G5429" s="219" t="s">
        <v>7954</v>
      </c>
      <c r="H5429" s="219" t="s">
        <v>15</v>
      </c>
      <c r="I5429" s="220" t="s">
        <v>9365</v>
      </c>
      <c r="J5429" s="221">
        <v>53280</v>
      </c>
      <c r="K5429" s="221">
        <v>1</v>
      </c>
      <c r="L5429" s="221">
        <v>53280</v>
      </c>
    </row>
    <row r="5430" spans="1:12" s="167" customFormat="1">
      <c r="A5430" s="218" t="str">
        <f t="shared" si="36"/>
        <v>O221025058470도서</v>
      </c>
      <c r="B5430" s="219" t="s">
        <v>8308</v>
      </c>
      <c r="C5430" s="219" t="s">
        <v>8023</v>
      </c>
      <c r="D5430" s="219" t="s">
        <v>8065</v>
      </c>
      <c r="E5430" s="219" t="s">
        <v>7707</v>
      </c>
      <c r="F5430" s="219" t="s">
        <v>6394</v>
      </c>
      <c r="G5430" s="219" t="s">
        <v>7734</v>
      </c>
      <c r="H5430" s="219" t="s">
        <v>15</v>
      </c>
      <c r="I5430" s="220" t="s">
        <v>9366</v>
      </c>
      <c r="J5430" s="221">
        <v>16200</v>
      </c>
      <c r="K5430" s="221">
        <v>1</v>
      </c>
      <c r="L5430" s="221">
        <v>16200</v>
      </c>
    </row>
    <row r="5431" spans="1:12" s="167" customFormat="1">
      <c r="A5431" s="218" t="str">
        <f t="shared" si="36"/>
        <v>O221025058469도서</v>
      </c>
      <c r="B5431" s="219" t="s">
        <v>8309</v>
      </c>
      <c r="C5431" s="219" t="s">
        <v>8023</v>
      </c>
      <c r="D5431" s="219" t="s">
        <v>8065</v>
      </c>
      <c r="E5431" s="219" t="s">
        <v>7715</v>
      </c>
      <c r="F5431" s="219" t="s">
        <v>7717</v>
      </c>
      <c r="G5431" s="219" t="s">
        <v>6400</v>
      </c>
      <c r="H5431" s="219" t="s">
        <v>15</v>
      </c>
      <c r="I5431" s="220" t="s">
        <v>9367</v>
      </c>
      <c r="J5431" s="221">
        <v>13500</v>
      </c>
      <c r="K5431" s="221">
        <v>1</v>
      </c>
      <c r="L5431" s="221">
        <v>13500</v>
      </c>
    </row>
    <row r="5432" spans="1:12" s="167" customFormat="1">
      <c r="A5432" s="218" t="str">
        <f t="shared" si="36"/>
        <v>O221025058469도서</v>
      </c>
      <c r="B5432" s="219" t="s">
        <v>8309</v>
      </c>
      <c r="C5432" s="219" t="s">
        <v>8023</v>
      </c>
      <c r="D5432" s="219" t="s">
        <v>8065</v>
      </c>
      <c r="E5432" s="219" t="s">
        <v>7715</v>
      </c>
      <c r="F5432" s="219" t="s">
        <v>7717</v>
      </c>
      <c r="G5432" s="219" t="s">
        <v>6400</v>
      </c>
      <c r="H5432" s="219" t="s">
        <v>15</v>
      </c>
      <c r="I5432" s="220" t="s">
        <v>9368</v>
      </c>
      <c r="J5432" s="221">
        <v>6750</v>
      </c>
      <c r="K5432" s="221">
        <v>1</v>
      </c>
      <c r="L5432" s="221">
        <v>6750</v>
      </c>
    </row>
    <row r="5433" spans="1:12" s="167" customFormat="1">
      <c r="A5433" s="218" t="str">
        <f t="shared" si="36"/>
        <v>O221025058469도서</v>
      </c>
      <c r="B5433" s="219" t="s">
        <v>8309</v>
      </c>
      <c r="C5433" s="219" t="s">
        <v>8023</v>
      </c>
      <c r="D5433" s="219" t="s">
        <v>8065</v>
      </c>
      <c r="E5433" s="219" t="s">
        <v>7715</v>
      </c>
      <c r="F5433" s="219" t="s">
        <v>7717</v>
      </c>
      <c r="G5433" s="219" t="s">
        <v>6400</v>
      </c>
      <c r="H5433" s="219" t="s">
        <v>15</v>
      </c>
      <c r="I5433" s="220" t="s">
        <v>9369</v>
      </c>
      <c r="J5433" s="221">
        <v>9000</v>
      </c>
      <c r="K5433" s="221">
        <v>1</v>
      </c>
      <c r="L5433" s="221">
        <v>9000</v>
      </c>
    </row>
    <row r="5434" spans="1:12" s="167" customFormat="1">
      <c r="A5434" s="218" t="str">
        <f t="shared" si="36"/>
        <v>O221025058469도서</v>
      </c>
      <c r="B5434" s="219" t="s">
        <v>8309</v>
      </c>
      <c r="C5434" s="219" t="s">
        <v>8023</v>
      </c>
      <c r="D5434" s="219" t="s">
        <v>8065</v>
      </c>
      <c r="E5434" s="219" t="s">
        <v>7715</v>
      </c>
      <c r="F5434" s="219" t="s">
        <v>7717</v>
      </c>
      <c r="G5434" s="219" t="s">
        <v>6400</v>
      </c>
      <c r="H5434" s="219" t="s">
        <v>15</v>
      </c>
      <c r="I5434" s="220" t="s">
        <v>9370</v>
      </c>
      <c r="J5434" s="221">
        <v>9900</v>
      </c>
      <c r="K5434" s="221">
        <v>1</v>
      </c>
      <c r="L5434" s="221">
        <v>9900</v>
      </c>
    </row>
    <row r="5435" spans="1:12" s="167" customFormat="1">
      <c r="A5435" s="218" t="str">
        <f t="shared" si="36"/>
        <v>O221025058469도서</v>
      </c>
      <c r="B5435" s="219" t="s">
        <v>8309</v>
      </c>
      <c r="C5435" s="219" t="s">
        <v>8023</v>
      </c>
      <c r="D5435" s="219" t="s">
        <v>8065</v>
      </c>
      <c r="E5435" s="219" t="s">
        <v>7715</v>
      </c>
      <c r="F5435" s="219" t="s">
        <v>7717</v>
      </c>
      <c r="G5435" s="219" t="s">
        <v>6400</v>
      </c>
      <c r="H5435" s="219" t="s">
        <v>15</v>
      </c>
      <c r="I5435" s="220" t="s">
        <v>9371</v>
      </c>
      <c r="J5435" s="221">
        <v>6750</v>
      </c>
      <c r="K5435" s="221">
        <v>1</v>
      </c>
      <c r="L5435" s="221">
        <v>6750</v>
      </c>
    </row>
    <row r="5436" spans="1:12" s="167" customFormat="1">
      <c r="A5436" s="218" t="str">
        <f t="shared" si="36"/>
        <v>O221025058469도서</v>
      </c>
      <c r="B5436" s="219" t="s">
        <v>8309</v>
      </c>
      <c r="C5436" s="219" t="s">
        <v>8023</v>
      </c>
      <c r="D5436" s="219" t="s">
        <v>8065</v>
      </c>
      <c r="E5436" s="219" t="s">
        <v>7715</v>
      </c>
      <c r="F5436" s="219" t="s">
        <v>7717</v>
      </c>
      <c r="G5436" s="219" t="s">
        <v>6400</v>
      </c>
      <c r="H5436" s="219" t="s">
        <v>15</v>
      </c>
      <c r="I5436" s="220" t="s">
        <v>9372</v>
      </c>
      <c r="J5436" s="221">
        <v>9000</v>
      </c>
      <c r="K5436" s="221">
        <v>1</v>
      </c>
      <c r="L5436" s="221">
        <v>9000</v>
      </c>
    </row>
    <row r="5437" spans="1:12" s="167" customFormat="1">
      <c r="A5437" s="218" t="str">
        <f t="shared" si="36"/>
        <v>O221027058476도서</v>
      </c>
      <c r="B5437" s="219" t="s">
        <v>8311</v>
      </c>
      <c r="C5437" s="219" t="s">
        <v>8023</v>
      </c>
      <c r="D5437" s="219" t="s">
        <v>8065</v>
      </c>
      <c r="E5437" s="219" t="s">
        <v>7707</v>
      </c>
      <c r="F5437" s="219" t="s">
        <v>6394</v>
      </c>
      <c r="G5437" s="219" t="s">
        <v>7749</v>
      </c>
      <c r="H5437" s="219" t="s">
        <v>15</v>
      </c>
      <c r="I5437" s="220" t="s">
        <v>9373</v>
      </c>
      <c r="J5437" s="221">
        <v>16200</v>
      </c>
      <c r="K5437" s="221">
        <v>1</v>
      </c>
      <c r="L5437" s="221">
        <v>16200</v>
      </c>
    </row>
    <row r="5438" spans="1:12" s="167" customFormat="1">
      <c r="A5438" s="218" t="str">
        <f t="shared" si="36"/>
        <v>O221027058476도서</v>
      </c>
      <c r="B5438" s="219" t="s">
        <v>8311</v>
      </c>
      <c r="C5438" s="219" t="s">
        <v>8023</v>
      </c>
      <c r="D5438" s="219" t="s">
        <v>8065</v>
      </c>
      <c r="E5438" s="219" t="s">
        <v>7707</v>
      </c>
      <c r="F5438" s="219" t="s">
        <v>6394</v>
      </c>
      <c r="G5438" s="219" t="s">
        <v>7749</v>
      </c>
      <c r="H5438" s="219" t="s">
        <v>15</v>
      </c>
      <c r="I5438" s="220" t="s">
        <v>9374</v>
      </c>
      <c r="J5438" s="221">
        <v>17100</v>
      </c>
      <c r="K5438" s="221">
        <v>1</v>
      </c>
      <c r="L5438" s="221">
        <v>17100</v>
      </c>
    </row>
    <row r="5439" spans="1:12" s="167" customFormat="1">
      <c r="A5439" s="218" t="str">
        <f t="shared" si="36"/>
        <v>O221027058476도서</v>
      </c>
      <c r="B5439" s="219" t="s">
        <v>8311</v>
      </c>
      <c r="C5439" s="219" t="s">
        <v>8023</v>
      </c>
      <c r="D5439" s="219" t="s">
        <v>8065</v>
      </c>
      <c r="E5439" s="219" t="s">
        <v>7707</v>
      </c>
      <c r="F5439" s="219" t="s">
        <v>6394</v>
      </c>
      <c r="G5439" s="219" t="s">
        <v>7749</v>
      </c>
      <c r="H5439" s="219" t="s">
        <v>15</v>
      </c>
      <c r="I5439" s="220" t="s">
        <v>9375</v>
      </c>
      <c r="J5439" s="221">
        <v>8100</v>
      </c>
      <c r="K5439" s="221">
        <v>1</v>
      </c>
      <c r="L5439" s="221">
        <v>8100</v>
      </c>
    </row>
    <row r="5440" spans="1:12" s="167" customFormat="1">
      <c r="A5440" s="218" t="str">
        <f t="shared" si="36"/>
        <v>O221027058476도서</v>
      </c>
      <c r="B5440" s="219" t="s">
        <v>8311</v>
      </c>
      <c r="C5440" s="219" t="s">
        <v>8023</v>
      </c>
      <c r="D5440" s="219" t="s">
        <v>8065</v>
      </c>
      <c r="E5440" s="219" t="s">
        <v>7707</v>
      </c>
      <c r="F5440" s="219" t="s">
        <v>6394</v>
      </c>
      <c r="G5440" s="219" t="s">
        <v>7749</v>
      </c>
      <c r="H5440" s="219" t="s">
        <v>15</v>
      </c>
      <c r="I5440" s="220" t="s">
        <v>9376</v>
      </c>
      <c r="J5440" s="221">
        <v>8550</v>
      </c>
      <c r="K5440" s="221">
        <v>1</v>
      </c>
      <c r="L5440" s="221">
        <v>8550</v>
      </c>
    </row>
    <row r="5441" spans="1:12" s="167" customFormat="1">
      <c r="A5441" s="218" t="str">
        <f t="shared" si="36"/>
        <v>O221027058476도서</v>
      </c>
      <c r="B5441" s="219" t="s">
        <v>8311</v>
      </c>
      <c r="C5441" s="219" t="s">
        <v>8023</v>
      </c>
      <c r="D5441" s="219" t="s">
        <v>8065</v>
      </c>
      <c r="E5441" s="219" t="s">
        <v>7707</v>
      </c>
      <c r="F5441" s="219" t="s">
        <v>6394</v>
      </c>
      <c r="G5441" s="219" t="s">
        <v>7749</v>
      </c>
      <c r="H5441" s="219" t="s">
        <v>15</v>
      </c>
      <c r="I5441" s="220" t="s">
        <v>9292</v>
      </c>
      <c r="J5441" s="221">
        <v>13500</v>
      </c>
      <c r="K5441" s="221">
        <v>1</v>
      </c>
      <c r="L5441" s="221">
        <v>13500</v>
      </c>
    </row>
    <row r="5442" spans="1:12" s="167" customFormat="1">
      <c r="A5442" s="218" t="str">
        <f t="shared" si="36"/>
        <v>O221027058476도서</v>
      </c>
      <c r="B5442" s="219" t="s">
        <v>8311</v>
      </c>
      <c r="C5442" s="219" t="s">
        <v>8023</v>
      </c>
      <c r="D5442" s="219" t="s">
        <v>8065</v>
      </c>
      <c r="E5442" s="219" t="s">
        <v>7707</v>
      </c>
      <c r="F5442" s="219" t="s">
        <v>6394</v>
      </c>
      <c r="G5442" s="219" t="s">
        <v>7749</v>
      </c>
      <c r="H5442" s="219" t="s">
        <v>15</v>
      </c>
      <c r="I5442" s="220" t="s">
        <v>9377</v>
      </c>
      <c r="J5442" s="221">
        <v>8100</v>
      </c>
      <c r="K5442" s="221">
        <v>1</v>
      </c>
      <c r="L5442" s="221">
        <v>8100</v>
      </c>
    </row>
    <row r="5443" spans="1:12" s="167" customFormat="1">
      <c r="A5443" s="218" t="str">
        <f t="shared" ref="A5443:A8555" si="37">B5443&amp;H5443</f>
        <v>O221027058476도서</v>
      </c>
      <c r="B5443" s="219" t="s">
        <v>8311</v>
      </c>
      <c r="C5443" s="219" t="s">
        <v>8023</v>
      </c>
      <c r="D5443" s="219" t="s">
        <v>8065</v>
      </c>
      <c r="E5443" s="219" t="s">
        <v>7707</v>
      </c>
      <c r="F5443" s="219" t="s">
        <v>6394</v>
      </c>
      <c r="G5443" s="219" t="s">
        <v>7749</v>
      </c>
      <c r="H5443" s="219" t="s">
        <v>15</v>
      </c>
      <c r="I5443" s="220" t="s">
        <v>9378</v>
      </c>
      <c r="J5443" s="221">
        <v>13320</v>
      </c>
      <c r="K5443" s="221">
        <v>1</v>
      </c>
      <c r="L5443" s="221">
        <v>13320</v>
      </c>
    </row>
    <row r="5444" spans="1:12" s="167" customFormat="1">
      <c r="A5444" s="218" t="str">
        <f t="shared" si="37"/>
        <v>O221027058476도서</v>
      </c>
      <c r="B5444" s="219" t="s">
        <v>8311</v>
      </c>
      <c r="C5444" s="219" t="s">
        <v>8023</v>
      </c>
      <c r="D5444" s="219" t="s">
        <v>8065</v>
      </c>
      <c r="E5444" s="219" t="s">
        <v>7707</v>
      </c>
      <c r="F5444" s="219" t="s">
        <v>6394</v>
      </c>
      <c r="G5444" s="219" t="s">
        <v>7749</v>
      </c>
      <c r="H5444" s="219" t="s">
        <v>15</v>
      </c>
      <c r="I5444" s="220" t="s">
        <v>9379</v>
      </c>
      <c r="J5444" s="221">
        <v>18000</v>
      </c>
      <c r="K5444" s="221">
        <v>1</v>
      </c>
      <c r="L5444" s="221">
        <v>18000</v>
      </c>
    </row>
    <row r="5445" spans="1:12" s="167" customFormat="1">
      <c r="A5445" s="218" t="str">
        <f t="shared" si="37"/>
        <v>O221027058476도서</v>
      </c>
      <c r="B5445" s="219" t="s">
        <v>8311</v>
      </c>
      <c r="C5445" s="219" t="s">
        <v>8023</v>
      </c>
      <c r="D5445" s="219" t="s">
        <v>8065</v>
      </c>
      <c r="E5445" s="219" t="s">
        <v>7707</v>
      </c>
      <c r="F5445" s="219" t="s">
        <v>6394</v>
      </c>
      <c r="G5445" s="219" t="s">
        <v>7749</v>
      </c>
      <c r="H5445" s="219" t="s">
        <v>15</v>
      </c>
      <c r="I5445" s="220" t="s">
        <v>9380</v>
      </c>
      <c r="J5445" s="221">
        <v>10800</v>
      </c>
      <c r="K5445" s="221">
        <v>1</v>
      </c>
      <c r="L5445" s="221">
        <v>10800</v>
      </c>
    </row>
    <row r="5446" spans="1:12" s="167" customFormat="1">
      <c r="A5446" s="218" t="str">
        <f t="shared" si="37"/>
        <v>O221027058476도서</v>
      </c>
      <c r="B5446" s="219" t="s">
        <v>8311</v>
      </c>
      <c r="C5446" s="219" t="s">
        <v>8023</v>
      </c>
      <c r="D5446" s="219" t="s">
        <v>8065</v>
      </c>
      <c r="E5446" s="219" t="s">
        <v>7707</v>
      </c>
      <c r="F5446" s="219" t="s">
        <v>6394</v>
      </c>
      <c r="G5446" s="219" t="s">
        <v>7749</v>
      </c>
      <c r="H5446" s="219" t="s">
        <v>15</v>
      </c>
      <c r="I5446" s="220" t="s">
        <v>9381</v>
      </c>
      <c r="J5446" s="221">
        <v>37800</v>
      </c>
      <c r="K5446" s="221">
        <v>1</v>
      </c>
      <c r="L5446" s="221">
        <v>37800</v>
      </c>
    </row>
    <row r="5447" spans="1:12" s="167" customFormat="1">
      <c r="A5447" s="218" t="str">
        <f t="shared" si="37"/>
        <v>O221027058476도서</v>
      </c>
      <c r="B5447" s="219" t="s">
        <v>8311</v>
      </c>
      <c r="C5447" s="219" t="s">
        <v>8023</v>
      </c>
      <c r="D5447" s="219" t="s">
        <v>8065</v>
      </c>
      <c r="E5447" s="219" t="s">
        <v>7707</v>
      </c>
      <c r="F5447" s="219" t="s">
        <v>6394</v>
      </c>
      <c r="G5447" s="219" t="s">
        <v>7749</v>
      </c>
      <c r="H5447" s="219" t="s">
        <v>15</v>
      </c>
      <c r="I5447" s="220" t="s">
        <v>9382</v>
      </c>
      <c r="J5447" s="221">
        <v>8100</v>
      </c>
      <c r="K5447" s="221">
        <v>1</v>
      </c>
      <c r="L5447" s="221">
        <v>8100</v>
      </c>
    </row>
    <row r="5448" spans="1:12" s="167" customFormat="1">
      <c r="A5448" s="218" t="str">
        <f t="shared" si="37"/>
        <v>O221027058476도서</v>
      </c>
      <c r="B5448" s="219" t="s">
        <v>8311</v>
      </c>
      <c r="C5448" s="219" t="s">
        <v>8023</v>
      </c>
      <c r="D5448" s="219" t="s">
        <v>8065</v>
      </c>
      <c r="E5448" s="219" t="s">
        <v>7707</v>
      </c>
      <c r="F5448" s="219" t="s">
        <v>6394</v>
      </c>
      <c r="G5448" s="219" t="s">
        <v>7749</v>
      </c>
      <c r="H5448" s="219" t="s">
        <v>15</v>
      </c>
      <c r="I5448" s="220" t="s">
        <v>9383</v>
      </c>
      <c r="J5448" s="221">
        <v>8100</v>
      </c>
      <c r="K5448" s="221">
        <v>1</v>
      </c>
      <c r="L5448" s="221">
        <v>8100</v>
      </c>
    </row>
    <row r="5449" spans="1:12" s="167" customFormat="1">
      <c r="A5449" s="218" t="str">
        <f t="shared" si="37"/>
        <v>O221027058476도서</v>
      </c>
      <c r="B5449" s="219" t="s">
        <v>8311</v>
      </c>
      <c r="C5449" s="219" t="s">
        <v>8023</v>
      </c>
      <c r="D5449" s="219" t="s">
        <v>8065</v>
      </c>
      <c r="E5449" s="219" t="s">
        <v>7707</v>
      </c>
      <c r="F5449" s="219" t="s">
        <v>6394</v>
      </c>
      <c r="G5449" s="219" t="s">
        <v>7749</v>
      </c>
      <c r="H5449" s="219" t="s">
        <v>15</v>
      </c>
      <c r="I5449" s="220" t="s">
        <v>9384</v>
      </c>
      <c r="J5449" s="221">
        <v>8100</v>
      </c>
      <c r="K5449" s="221">
        <v>1</v>
      </c>
      <c r="L5449" s="221">
        <v>8100</v>
      </c>
    </row>
    <row r="5450" spans="1:12" s="167" customFormat="1">
      <c r="A5450" s="218" t="str">
        <f t="shared" ref="A5450" si="38">B5450&amp;H5450</f>
        <v>O221027058476도서</v>
      </c>
      <c r="B5450" s="219" t="s">
        <v>8311</v>
      </c>
      <c r="C5450" s="219" t="s">
        <v>8023</v>
      </c>
      <c r="D5450" s="219" t="s">
        <v>8065</v>
      </c>
      <c r="E5450" s="219" t="s">
        <v>7707</v>
      </c>
      <c r="F5450" s="219" t="s">
        <v>6394</v>
      </c>
      <c r="G5450" s="219" t="s">
        <v>7749</v>
      </c>
      <c r="H5450" s="219" t="s">
        <v>15</v>
      </c>
      <c r="I5450" s="220" t="s">
        <v>9385</v>
      </c>
      <c r="J5450" s="221">
        <v>9900</v>
      </c>
      <c r="K5450" s="221">
        <v>1</v>
      </c>
      <c r="L5450" s="221">
        <v>9900</v>
      </c>
    </row>
    <row r="5451" spans="1:12" s="167" customFormat="1">
      <c r="A5451" s="218" t="str">
        <f t="shared" si="37"/>
        <v>O221027058475도서</v>
      </c>
      <c r="B5451" s="219" t="s">
        <v>8312</v>
      </c>
      <c r="C5451" s="219" t="s">
        <v>8023</v>
      </c>
      <c r="D5451" s="219" t="s">
        <v>8065</v>
      </c>
      <c r="E5451" s="219" t="s">
        <v>7708</v>
      </c>
      <c r="F5451" s="219" t="s">
        <v>6394</v>
      </c>
      <c r="G5451" s="219" t="s">
        <v>7893</v>
      </c>
      <c r="H5451" s="219" t="s">
        <v>15</v>
      </c>
      <c r="I5451" s="220" t="s">
        <v>9386</v>
      </c>
      <c r="J5451" s="221">
        <v>80640</v>
      </c>
      <c r="K5451" s="221">
        <v>1</v>
      </c>
      <c r="L5451" s="221">
        <v>80640</v>
      </c>
    </row>
    <row r="5452" spans="1:12" s="167" customFormat="1">
      <c r="A5452" s="218" t="str">
        <f t="shared" si="37"/>
        <v>O221027058475도서</v>
      </c>
      <c r="B5452" s="219" t="s">
        <v>8312</v>
      </c>
      <c r="C5452" s="219" t="s">
        <v>8023</v>
      </c>
      <c r="D5452" s="219" t="s">
        <v>8065</v>
      </c>
      <c r="E5452" s="219" t="s">
        <v>7708</v>
      </c>
      <c r="F5452" s="219" t="s">
        <v>6394</v>
      </c>
      <c r="G5452" s="219" t="s">
        <v>7893</v>
      </c>
      <c r="H5452" s="219" t="s">
        <v>15</v>
      </c>
      <c r="I5452" s="220" t="s">
        <v>9387</v>
      </c>
      <c r="J5452" s="221">
        <v>14400</v>
      </c>
      <c r="K5452" s="221">
        <v>1</v>
      </c>
      <c r="L5452" s="221">
        <v>14400</v>
      </c>
    </row>
    <row r="5453" spans="1:12" s="167" customFormat="1">
      <c r="A5453" s="218" t="str">
        <f t="shared" si="37"/>
        <v>O221027058475도서</v>
      </c>
      <c r="B5453" s="219" t="s">
        <v>8312</v>
      </c>
      <c r="C5453" s="219" t="s">
        <v>8023</v>
      </c>
      <c r="D5453" s="219" t="s">
        <v>8065</v>
      </c>
      <c r="E5453" s="219" t="s">
        <v>7708</v>
      </c>
      <c r="F5453" s="219" t="s">
        <v>6394</v>
      </c>
      <c r="G5453" s="219" t="s">
        <v>7893</v>
      </c>
      <c r="H5453" s="219" t="s">
        <v>15</v>
      </c>
      <c r="I5453" s="220" t="s">
        <v>9388</v>
      </c>
      <c r="J5453" s="221">
        <v>14400</v>
      </c>
      <c r="K5453" s="221">
        <v>1</v>
      </c>
      <c r="L5453" s="221">
        <v>14400</v>
      </c>
    </row>
    <row r="5454" spans="1:12" s="167" customFormat="1">
      <c r="A5454" s="218" t="str">
        <f t="shared" si="37"/>
        <v>O221027058475도서</v>
      </c>
      <c r="B5454" s="219" t="s">
        <v>8312</v>
      </c>
      <c r="C5454" s="219" t="s">
        <v>8023</v>
      </c>
      <c r="D5454" s="219" t="s">
        <v>8065</v>
      </c>
      <c r="E5454" s="219" t="s">
        <v>7708</v>
      </c>
      <c r="F5454" s="219" t="s">
        <v>6394</v>
      </c>
      <c r="G5454" s="219" t="s">
        <v>7893</v>
      </c>
      <c r="H5454" s="219" t="s">
        <v>15</v>
      </c>
      <c r="I5454" s="220" t="s">
        <v>9389</v>
      </c>
      <c r="J5454" s="221">
        <v>14400</v>
      </c>
      <c r="K5454" s="221">
        <v>1</v>
      </c>
      <c r="L5454" s="221">
        <v>14400</v>
      </c>
    </row>
    <row r="5455" spans="1:12" s="167" customFormat="1">
      <c r="A5455" s="218" t="str">
        <f t="shared" si="37"/>
        <v>O221027058475도서</v>
      </c>
      <c r="B5455" s="219" t="s">
        <v>8312</v>
      </c>
      <c r="C5455" s="219" t="s">
        <v>8023</v>
      </c>
      <c r="D5455" s="219" t="s">
        <v>8065</v>
      </c>
      <c r="E5455" s="219" t="s">
        <v>7708</v>
      </c>
      <c r="F5455" s="219" t="s">
        <v>6394</v>
      </c>
      <c r="G5455" s="219" t="s">
        <v>7893</v>
      </c>
      <c r="H5455" s="219" t="s">
        <v>15</v>
      </c>
      <c r="I5455" s="220" t="s">
        <v>9390</v>
      </c>
      <c r="J5455" s="221">
        <v>14400</v>
      </c>
      <c r="K5455" s="221">
        <v>1</v>
      </c>
      <c r="L5455" s="221">
        <v>14400</v>
      </c>
    </row>
    <row r="5456" spans="1:12" s="167" customFormat="1">
      <c r="A5456" s="218" t="str">
        <f t="shared" si="37"/>
        <v>O221027058475도서</v>
      </c>
      <c r="B5456" s="219" t="s">
        <v>8312</v>
      </c>
      <c r="C5456" s="219" t="s">
        <v>8023</v>
      </c>
      <c r="D5456" s="219" t="s">
        <v>8065</v>
      </c>
      <c r="E5456" s="219" t="s">
        <v>7708</v>
      </c>
      <c r="F5456" s="219" t="s">
        <v>6394</v>
      </c>
      <c r="G5456" s="219" t="s">
        <v>7893</v>
      </c>
      <c r="H5456" s="219" t="s">
        <v>15</v>
      </c>
      <c r="I5456" s="220" t="s">
        <v>9391</v>
      </c>
      <c r="J5456" s="221">
        <v>14400</v>
      </c>
      <c r="K5456" s="221">
        <v>1</v>
      </c>
      <c r="L5456" s="221">
        <v>14400</v>
      </c>
    </row>
    <row r="5457" spans="1:12" s="167" customFormat="1">
      <c r="A5457" s="218" t="str">
        <f t="shared" si="37"/>
        <v>O221027058475도서</v>
      </c>
      <c r="B5457" s="219" t="s">
        <v>8312</v>
      </c>
      <c r="C5457" s="219" t="s">
        <v>8023</v>
      </c>
      <c r="D5457" s="219" t="s">
        <v>8065</v>
      </c>
      <c r="E5457" s="219" t="s">
        <v>7708</v>
      </c>
      <c r="F5457" s="219" t="s">
        <v>6394</v>
      </c>
      <c r="G5457" s="219" t="s">
        <v>7893</v>
      </c>
      <c r="H5457" s="219" t="s">
        <v>15</v>
      </c>
      <c r="I5457" s="220" t="s">
        <v>9392</v>
      </c>
      <c r="J5457" s="221">
        <v>14400</v>
      </c>
      <c r="K5457" s="221">
        <v>1</v>
      </c>
      <c r="L5457" s="221">
        <v>14400</v>
      </c>
    </row>
    <row r="5458" spans="1:12" s="167" customFormat="1">
      <c r="A5458" s="218" t="str">
        <f t="shared" si="37"/>
        <v>O221027058475도서</v>
      </c>
      <c r="B5458" s="219" t="s">
        <v>8312</v>
      </c>
      <c r="C5458" s="219" t="s">
        <v>8023</v>
      </c>
      <c r="D5458" s="219" t="s">
        <v>8065</v>
      </c>
      <c r="E5458" s="219" t="s">
        <v>7708</v>
      </c>
      <c r="F5458" s="219" t="s">
        <v>6394</v>
      </c>
      <c r="G5458" s="219" t="s">
        <v>7893</v>
      </c>
      <c r="H5458" s="219" t="s">
        <v>15</v>
      </c>
      <c r="I5458" s="220" t="s">
        <v>9393</v>
      </c>
      <c r="J5458" s="221">
        <v>14400</v>
      </c>
      <c r="K5458" s="221">
        <v>1</v>
      </c>
      <c r="L5458" s="221">
        <v>14400</v>
      </c>
    </row>
    <row r="5459" spans="1:12" s="167" customFormat="1">
      <c r="A5459" s="218" t="str">
        <f t="shared" si="37"/>
        <v>O221027058475도서</v>
      </c>
      <c r="B5459" s="219" t="s">
        <v>8312</v>
      </c>
      <c r="C5459" s="219" t="s">
        <v>8023</v>
      </c>
      <c r="D5459" s="219" t="s">
        <v>8065</v>
      </c>
      <c r="E5459" s="219" t="s">
        <v>7708</v>
      </c>
      <c r="F5459" s="219" t="s">
        <v>6394</v>
      </c>
      <c r="G5459" s="219" t="s">
        <v>7893</v>
      </c>
      <c r="H5459" s="219" t="s">
        <v>15</v>
      </c>
      <c r="I5459" s="220" t="s">
        <v>9394</v>
      </c>
      <c r="J5459" s="221">
        <v>14400</v>
      </c>
      <c r="K5459" s="221">
        <v>1</v>
      </c>
      <c r="L5459" s="221">
        <v>14400</v>
      </c>
    </row>
    <row r="5460" spans="1:12" s="167" customFormat="1">
      <c r="A5460" s="218" t="str">
        <f t="shared" si="37"/>
        <v>O221027058475도서</v>
      </c>
      <c r="B5460" s="219" t="s">
        <v>8312</v>
      </c>
      <c r="C5460" s="219" t="s">
        <v>8023</v>
      </c>
      <c r="D5460" s="219" t="s">
        <v>8065</v>
      </c>
      <c r="E5460" s="219" t="s">
        <v>7708</v>
      </c>
      <c r="F5460" s="219" t="s">
        <v>6394</v>
      </c>
      <c r="G5460" s="219" t="s">
        <v>7893</v>
      </c>
      <c r="H5460" s="219" t="s">
        <v>15</v>
      </c>
      <c r="I5460" s="220" t="s">
        <v>9395</v>
      </c>
      <c r="J5460" s="221">
        <v>14400</v>
      </c>
      <c r="K5460" s="221">
        <v>1</v>
      </c>
      <c r="L5460" s="221">
        <v>14400</v>
      </c>
    </row>
    <row r="5461" spans="1:12" s="167" customFormat="1">
      <c r="A5461" s="218" t="str">
        <f t="shared" si="37"/>
        <v>O221027058475도서</v>
      </c>
      <c r="B5461" s="219" t="s">
        <v>8312</v>
      </c>
      <c r="C5461" s="219" t="s">
        <v>8023</v>
      </c>
      <c r="D5461" s="219" t="s">
        <v>8065</v>
      </c>
      <c r="E5461" s="219" t="s">
        <v>7708</v>
      </c>
      <c r="F5461" s="219" t="s">
        <v>6394</v>
      </c>
      <c r="G5461" s="219" t="s">
        <v>7893</v>
      </c>
      <c r="H5461" s="219" t="s">
        <v>15</v>
      </c>
      <c r="I5461" s="220" t="s">
        <v>9396</v>
      </c>
      <c r="J5461" s="221">
        <v>12600</v>
      </c>
      <c r="K5461" s="221">
        <v>1</v>
      </c>
      <c r="L5461" s="221">
        <v>12600</v>
      </c>
    </row>
    <row r="5462" spans="1:12" s="167" customFormat="1">
      <c r="A5462" s="218" t="str">
        <f t="shared" si="37"/>
        <v>O221027058475도서</v>
      </c>
      <c r="B5462" s="219" t="s">
        <v>8312</v>
      </c>
      <c r="C5462" s="219" t="s">
        <v>8023</v>
      </c>
      <c r="D5462" s="219" t="s">
        <v>8065</v>
      </c>
      <c r="E5462" s="219" t="s">
        <v>7708</v>
      </c>
      <c r="F5462" s="219" t="s">
        <v>6394</v>
      </c>
      <c r="G5462" s="219" t="s">
        <v>7893</v>
      </c>
      <c r="H5462" s="219" t="s">
        <v>15</v>
      </c>
      <c r="I5462" s="220" t="s">
        <v>9397</v>
      </c>
      <c r="J5462" s="221">
        <v>19800</v>
      </c>
      <c r="K5462" s="221">
        <v>1</v>
      </c>
      <c r="L5462" s="221">
        <v>19800</v>
      </c>
    </row>
    <row r="5463" spans="1:12" s="167" customFormat="1">
      <c r="A5463" s="218" t="str">
        <f t="shared" si="37"/>
        <v>O221027058475도서</v>
      </c>
      <c r="B5463" s="219" t="s">
        <v>8312</v>
      </c>
      <c r="C5463" s="219" t="s">
        <v>8023</v>
      </c>
      <c r="D5463" s="219" t="s">
        <v>8065</v>
      </c>
      <c r="E5463" s="219" t="s">
        <v>7708</v>
      </c>
      <c r="F5463" s="219" t="s">
        <v>6394</v>
      </c>
      <c r="G5463" s="219" t="s">
        <v>7893</v>
      </c>
      <c r="H5463" s="219" t="s">
        <v>15</v>
      </c>
      <c r="I5463" s="220" t="s">
        <v>9398</v>
      </c>
      <c r="J5463" s="221">
        <v>13500</v>
      </c>
      <c r="K5463" s="221">
        <v>1</v>
      </c>
      <c r="L5463" s="221">
        <v>13500</v>
      </c>
    </row>
    <row r="5464" spans="1:12" s="167" customFormat="1">
      <c r="A5464" s="218" t="str">
        <f t="shared" si="37"/>
        <v>O221027058475도서</v>
      </c>
      <c r="B5464" s="219" t="s">
        <v>8312</v>
      </c>
      <c r="C5464" s="219" t="s">
        <v>8023</v>
      </c>
      <c r="D5464" s="219" t="s">
        <v>8065</v>
      </c>
      <c r="E5464" s="219" t="s">
        <v>7708</v>
      </c>
      <c r="F5464" s="219" t="s">
        <v>6394</v>
      </c>
      <c r="G5464" s="219" t="s">
        <v>7893</v>
      </c>
      <c r="H5464" s="219" t="s">
        <v>15</v>
      </c>
      <c r="I5464" s="220" t="s">
        <v>8095</v>
      </c>
      <c r="J5464" s="221">
        <v>17100</v>
      </c>
      <c r="K5464" s="221">
        <v>1</v>
      </c>
      <c r="L5464" s="221">
        <v>17100</v>
      </c>
    </row>
    <row r="5465" spans="1:12" s="167" customFormat="1">
      <c r="A5465" s="218" t="str">
        <f t="shared" ref="A5465:A5656" si="39">B5465&amp;H5465</f>
        <v>O221108058781일반상품</v>
      </c>
      <c r="B5465" s="219" t="s">
        <v>9399</v>
      </c>
      <c r="C5465" s="219" t="s">
        <v>8023</v>
      </c>
      <c r="D5465" s="219" t="s">
        <v>8065</v>
      </c>
      <c r="E5465" s="219" t="s">
        <v>6389</v>
      </c>
      <c r="F5465" s="219" t="s">
        <v>6394</v>
      </c>
      <c r="G5465" s="219" t="s">
        <v>7911</v>
      </c>
      <c r="H5465" s="219" t="s">
        <v>5990</v>
      </c>
      <c r="I5465" s="220" t="s">
        <v>8587</v>
      </c>
      <c r="J5465" s="221">
        <v>4900</v>
      </c>
      <c r="K5465" s="221">
        <v>1</v>
      </c>
      <c r="L5465" s="221">
        <v>4900</v>
      </c>
    </row>
    <row r="5466" spans="1:12" s="167" customFormat="1">
      <c r="A5466" s="218" t="str">
        <f t="shared" si="39"/>
        <v>O221108058781일반상품</v>
      </c>
      <c r="B5466" s="219" t="s">
        <v>9399</v>
      </c>
      <c r="C5466" s="219" t="s">
        <v>8023</v>
      </c>
      <c r="D5466" s="219" t="s">
        <v>8065</v>
      </c>
      <c r="E5466" s="219" t="s">
        <v>6389</v>
      </c>
      <c r="F5466" s="219" t="s">
        <v>6394</v>
      </c>
      <c r="G5466" s="219" t="s">
        <v>7911</v>
      </c>
      <c r="H5466" s="219" t="s">
        <v>5990</v>
      </c>
      <c r="I5466" s="220" t="s">
        <v>8422</v>
      </c>
      <c r="J5466" s="221">
        <v>4700</v>
      </c>
      <c r="K5466" s="221">
        <v>1</v>
      </c>
      <c r="L5466" s="221">
        <v>4700</v>
      </c>
    </row>
    <row r="5467" spans="1:12" s="167" customFormat="1">
      <c r="A5467" s="218" t="str">
        <f t="shared" si="39"/>
        <v>O221108058781일반상품</v>
      </c>
      <c r="B5467" s="219" t="s">
        <v>9399</v>
      </c>
      <c r="C5467" s="219" t="s">
        <v>8023</v>
      </c>
      <c r="D5467" s="219" t="s">
        <v>8065</v>
      </c>
      <c r="E5467" s="219" t="s">
        <v>6389</v>
      </c>
      <c r="F5467" s="219" t="s">
        <v>6394</v>
      </c>
      <c r="G5467" s="219" t="s">
        <v>7911</v>
      </c>
      <c r="H5467" s="219" t="s">
        <v>5990</v>
      </c>
      <c r="I5467" s="220" t="s">
        <v>8427</v>
      </c>
      <c r="J5467" s="221">
        <v>4500</v>
      </c>
      <c r="K5467" s="221">
        <v>1</v>
      </c>
      <c r="L5467" s="221">
        <v>4500</v>
      </c>
    </row>
    <row r="5468" spans="1:12" s="167" customFormat="1">
      <c r="A5468" s="218" t="str">
        <f t="shared" si="39"/>
        <v>O221108058781일반상품</v>
      </c>
      <c r="B5468" s="219" t="s">
        <v>9399</v>
      </c>
      <c r="C5468" s="219" t="s">
        <v>8023</v>
      </c>
      <c r="D5468" s="219" t="s">
        <v>8065</v>
      </c>
      <c r="E5468" s="219" t="s">
        <v>6389</v>
      </c>
      <c r="F5468" s="219" t="s">
        <v>6394</v>
      </c>
      <c r="G5468" s="219" t="s">
        <v>7911</v>
      </c>
      <c r="H5468" s="219" t="s">
        <v>5990</v>
      </c>
      <c r="I5468" s="220" t="s">
        <v>7201</v>
      </c>
      <c r="J5468" s="221">
        <v>12480</v>
      </c>
      <c r="K5468" s="221">
        <v>2</v>
      </c>
      <c r="L5468" s="221">
        <v>24960</v>
      </c>
    </row>
    <row r="5469" spans="1:12" s="167" customFormat="1">
      <c r="A5469" s="218" t="str">
        <f t="shared" si="39"/>
        <v>O221108058781일반상품</v>
      </c>
      <c r="B5469" s="219" t="s">
        <v>9399</v>
      </c>
      <c r="C5469" s="219" t="s">
        <v>8023</v>
      </c>
      <c r="D5469" s="219" t="s">
        <v>8065</v>
      </c>
      <c r="E5469" s="219" t="s">
        <v>6389</v>
      </c>
      <c r="F5469" s="219" t="s">
        <v>6394</v>
      </c>
      <c r="G5469" s="219" t="s">
        <v>7911</v>
      </c>
      <c r="H5469" s="219" t="s">
        <v>5990</v>
      </c>
      <c r="I5469" s="220" t="s">
        <v>8563</v>
      </c>
      <c r="J5469" s="221">
        <v>2260</v>
      </c>
      <c r="K5469" s="221">
        <v>1</v>
      </c>
      <c r="L5469" s="221">
        <v>2260</v>
      </c>
    </row>
    <row r="5470" spans="1:12" s="167" customFormat="1">
      <c r="A5470" s="218" t="str">
        <f t="shared" si="39"/>
        <v>O221108058781일반상품</v>
      </c>
      <c r="B5470" s="219" t="s">
        <v>9399</v>
      </c>
      <c r="C5470" s="219" t="s">
        <v>8023</v>
      </c>
      <c r="D5470" s="219" t="s">
        <v>8065</v>
      </c>
      <c r="E5470" s="219" t="s">
        <v>6389</v>
      </c>
      <c r="F5470" s="219" t="s">
        <v>6394</v>
      </c>
      <c r="G5470" s="219" t="s">
        <v>7911</v>
      </c>
      <c r="H5470" s="219" t="s">
        <v>5990</v>
      </c>
      <c r="I5470" s="220" t="s">
        <v>8768</v>
      </c>
      <c r="J5470" s="221">
        <v>9240</v>
      </c>
      <c r="K5470" s="221">
        <v>1</v>
      </c>
      <c r="L5470" s="221">
        <v>9240</v>
      </c>
    </row>
    <row r="5471" spans="1:12" s="167" customFormat="1">
      <c r="A5471" s="218" t="str">
        <f t="shared" si="39"/>
        <v>O221108058781일반상품</v>
      </c>
      <c r="B5471" s="219" t="s">
        <v>9399</v>
      </c>
      <c r="C5471" s="219" t="s">
        <v>8023</v>
      </c>
      <c r="D5471" s="219" t="s">
        <v>8065</v>
      </c>
      <c r="E5471" s="219" t="s">
        <v>6389</v>
      </c>
      <c r="F5471" s="219" t="s">
        <v>6394</v>
      </c>
      <c r="G5471" s="219" t="s">
        <v>7911</v>
      </c>
      <c r="H5471" s="219" t="s">
        <v>5990</v>
      </c>
      <c r="I5471" s="220" t="s">
        <v>8405</v>
      </c>
      <c r="J5471" s="221">
        <v>11200</v>
      </c>
      <c r="K5471" s="221">
        <v>1</v>
      </c>
      <c r="L5471" s="221">
        <v>11200</v>
      </c>
    </row>
    <row r="5472" spans="1:12" s="167" customFormat="1">
      <c r="A5472" s="218" t="str">
        <f t="shared" si="39"/>
        <v>O221108058780일반상품</v>
      </c>
      <c r="B5472" s="219" t="s">
        <v>9400</v>
      </c>
      <c r="C5472" s="219" t="s">
        <v>8023</v>
      </c>
      <c r="D5472" s="219" t="s">
        <v>8065</v>
      </c>
      <c r="E5472" s="219" t="s">
        <v>7705</v>
      </c>
      <c r="F5472" s="219" t="s">
        <v>6439</v>
      </c>
      <c r="G5472" s="219" t="s">
        <v>7782</v>
      </c>
      <c r="H5472" s="219" t="s">
        <v>5990</v>
      </c>
      <c r="I5472" s="220" t="s">
        <v>8998</v>
      </c>
      <c r="J5472" s="221">
        <v>2160</v>
      </c>
      <c r="K5472" s="221">
        <v>1</v>
      </c>
      <c r="L5472" s="221">
        <v>2160</v>
      </c>
    </row>
    <row r="5473" spans="1:12" s="167" customFormat="1">
      <c r="A5473" s="218" t="str">
        <f t="shared" si="39"/>
        <v>O221108058780일반상품</v>
      </c>
      <c r="B5473" s="219" t="s">
        <v>9400</v>
      </c>
      <c r="C5473" s="219" t="s">
        <v>8023</v>
      </c>
      <c r="D5473" s="219" t="s">
        <v>8065</v>
      </c>
      <c r="E5473" s="219" t="s">
        <v>7705</v>
      </c>
      <c r="F5473" s="219" t="s">
        <v>6439</v>
      </c>
      <c r="G5473" s="219" t="s">
        <v>7782</v>
      </c>
      <c r="H5473" s="219" t="s">
        <v>5990</v>
      </c>
      <c r="I5473" s="220" t="s">
        <v>8636</v>
      </c>
      <c r="J5473" s="221">
        <v>360</v>
      </c>
      <c r="K5473" s="221">
        <v>2</v>
      </c>
      <c r="L5473" s="221">
        <v>720</v>
      </c>
    </row>
    <row r="5474" spans="1:12" s="167" customFormat="1">
      <c r="A5474" s="218" t="str">
        <f t="shared" si="39"/>
        <v>O221108058780일반상품</v>
      </c>
      <c r="B5474" s="219" t="s">
        <v>9400</v>
      </c>
      <c r="C5474" s="219" t="s">
        <v>8023</v>
      </c>
      <c r="D5474" s="219" t="s">
        <v>8065</v>
      </c>
      <c r="E5474" s="219" t="s">
        <v>7705</v>
      </c>
      <c r="F5474" s="219" t="s">
        <v>6439</v>
      </c>
      <c r="G5474" s="219" t="s">
        <v>7782</v>
      </c>
      <c r="H5474" s="219" t="s">
        <v>5990</v>
      </c>
      <c r="I5474" s="220" t="s">
        <v>9548</v>
      </c>
      <c r="J5474" s="221">
        <v>900</v>
      </c>
      <c r="K5474" s="221">
        <v>1</v>
      </c>
      <c r="L5474" s="221">
        <v>900</v>
      </c>
    </row>
    <row r="5475" spans="1:12" s="167" customFormat="1">
      <c r="A5475" s="218" t="str">
        <f t="shared" si="39"/>
        <v>O221108058780일반상품</v>
      </c>
      <c r="B5475" s="219" t="s">
        <v>9400</v>
      </c>
      <c r="C5475" s="219" t="s">
        <v>8023</v>
      </c>
      <c r="D5475" s="219" t="s">
        <v>8065</v>
      </c>
      <c r="E5475" s="219" t="s">
        <v>7705</v>
      </c>
      <c r="F5475" s="219" t="s">
        <v>6439</v>
      </c>
      <c r="G5475" s="219" t="s">
        <v>7782</v>
      </c>
      <c r="H5475" s="219" t="s">
        <v>5990</v>
      </c>
      <c r="I5475" s="220" t="s">
        <v>8519</v>
      </c>
      <c r="J5475" s="221">
        <v>2700</v>
      </c>
      <c r="K5475" s="221">
        <v>1</v>
      </c>
      <c r="L5475" s="221">
        <v>2700</v>
      </c>
    </row>
    <row r="5476" spans="1:12" s="167" customFormat="1">
      <c r="A5476" s="218" t="str">
        <f t="shared" si="39"/>
        <v>O221108058780일반상품</v>
      </c>
      <c r="B5476" s="219" t="s">
        <v>9400</v>
      </c>
      <c r="C5476" s="219" t="s">
        <v>8023</v>
      </c>
      <c r="D5476" s="219" t="s">
        <v>8065</v>
      </c>
      <c r="E5476" s="219" t="s">
        <v>7705</v>
      </c>
      <c r="F5476" s="219" t="s">
        <v>6439</v>
      </c>
      <c r="G5476" s="219" t="s">
        <v>7782</v>
      </c>
      <c r="H5476" s="219" t="s">
        <v>5990</v>
      </c>
      <c r="I5476" s="220" t="s">
        <v>8720</v>
      </c>
      <c r="J5476" s="221">
        <v>1090</v>
      </c>
      <c r="K5476" s="221">
        <v>1</v>
      </c>
      <c r="L5476" s="221">
        <v>1090</v>
      </c>
    </row>
    <row r="5477" spans="1:12" s="167" customFormat="1">
      <c r="A5477" s="218" t="str">
        <f t="shared" si="39"/>
        <v>O221108058780일반상품</v>
      </c>
      <c r="B5477" s="219" t="s">
        <v>9400</v>
      </c>
      <c r="C5477" s="219" t="s">
        <v>8023</v>
      </c>
      <c r="D5477" s="219" t="s">
        <v>8065</v>
      </c>
      <c r="E5477" s="219" t="s">
        <v>7705</v>
      </c>
      <c r="F5477" s="219" t="s">
        <v>6439</v>
      </c>
      <c r="G5477" s="219" t="s">
        <v>7782</v>
      </c>
      <c r="H5477" s="219" t="s">
        <v>5990</v>
      </c>
      <c r="I5477" s="220" t="s">
        <v>8884</v>
      </c>
      <c r="J5477" s="221">
        <v>3100</v>
      </c>
      <c r="K5477" s="221">
        <v>1</v>
      </c>
      <c r="L5477" s="221">
        <v>3100</v>
      </c>
    </row>
    <row r="5478" spans="1:12" s="167" customFormat="1">
      <c r="A5478" s="218" t="str">
        <f t="shared" si="39"/>
        <v>O221108058780일반상품</v>
      </c>
      <c r="B5478" s="219" t="s">
        <v>9400</v>
      </c>
      <c r="C5478" s="219" t="s">
        <v>8023</v>
      </c>
      <c r="D5478" s="219" t="s">
        <v>8065</v>
      </c>
      <c r="E5478" s="219" t="s">
        <v>7705</v>
      </c>
      <c r="F5478" s="219" t="s">
        <v>6439</v>
      </c>
      <c r="G5478" s="219" t="s">
        <v>7782</v>
      </c>
      <c r="H5478" s="219" t="s">
        <v>5990</v>
      </c>
      <c r="I5478" s="220" t="s">
        <v>8381</v>
      </c>
      <c r="J5478" s="221">
        <v>3180</v>
      </c>
      <c r="K5478" s="221">
        <v>1</v>
      </c>
      <c r="L5478" s="221">
        <v>3180</v>
      </c>
    </row>
    <row r="5479" spans="1:12" s="167" customFormat="1">
      <c r="A5479" s="218" t="str">
        <f t="shared" si="39"/>
        <v>O221108058780일반상품</v>
      </c>
      <c r="B5479" s="219" t="s">
        <v>9400</v>
      </c>
      <c r="C5479" s="219" t="s">
        <v>8023</v>
      </c>
      <c r="D5479" s="219" t="s">
        <v>8065</v>
      </c>
      <c r="E5479" s="219" t="s">
        <v>7705</v>
      </c>
      <c r="F5479" s="219" t="s">
        <v>6439</v>
      </c>
      <c r="G5479" s="219" t="s">
        <v>7782</v>
      </c>
      <c r="H5479" s="219" t="s">
        <v>5990</v>
      </c>
      <c r="I5479" s="220" t="s">
        <v>7931</v>
      </c>
      <c r="J5479" s="221">
        <v>3180</v>
      </c>
      <c r="K5479" s="221">
        <v>1</v>
      </c>
      <c r="L5479" s="221">
        <v>3180</v>
      </c>
    </row>
    <row r="5480" spans="1:12" s="167" customFormat="1">
      <c r="A5480" s="218" t="str">
        <f t="shared" si="39"/>
        <v>O221108058780일반상품</v>
      </c>
      <c r="B5480" s="219" t="s">
        <v>9400</v>
      </c>
      <c r="C5480" s="219" t="s">
        <v>8023</v>
      </c>
      <c r="D5480" s="219" t="s">
        <v>8065</v>
      </c>
      <c r="E5480" s="219" t="s">
        <v>7705</v>
      </c>
      <c r="F5480" s="219" t="s">
        <v>6439</v>
      </c>
      <c r="G5480" s="219" t="s">
        <v>7782</v>
      </c>
      <c r="H5480" s="219" t="s">
        <v>5990</v>
      </c>
      <c r="I5480" s="220" t="s">
        <v>7982</v>
      </c>
      <c r="J5480" s="221">
        <v>1780</v>
      </c>
      <c r="K5480" s="221">
        <v>2</v>
      </c>
      <c r="L5480" s="221">
        <v>3560</v>
      </c>
    </row>
    <row r="5481" spans="1:12" s="167" customFormat="1">
      <c r="A5481" s="218" t="str">
        <f t="shared" si="39"/>
        <v>O221108058780일반상품</v>
      </c>
      <c r="B5481" s="219" t="s">
        <v>9400</v>
      </c>
      <c r="C5481" s="219" t="s">
        <v>8023</v>
      </c>
      <c r="D5481" s="219" t="s">
        <v>8065</v>
      </c>
      <c r="E5481" s="219" t="s">
        <v>7705</v>
      </c>
      <c r="F5481" s="219" t="s">
        <v>6439</v>
      </c>
      <c r="G5481" s="219" t="s">
        <v>7782</v>
      </c>
      <c r="H5481" s="219" t="s">
        <v>5990</v>
      </c>
      <c r="I5481" s="220" t="s">
        <v>8953</v>
      </c>
      <c r="J5481" s="221">
        <v>17000</v>
      </c>
      <c r="K5481" s="221">
        <v>1</v>
      </c>
      <c r="L5481" s="221">
        <v>17000</v>
      </c>
    </row>
    <row r="5482" spans="1:12" s="167" customFormat="1">
      <c r="A5482" s="218" t="str">
        <f t="shared" si="39"/>
        <v>O221108058780일반상품</v>
      </c>
      <c r="B5482" s="219" t="s">
        <v>9400</v>
      </c>
      <c r="C5482" s="219" t="s">
        <v>8023</v>
      </c>
      <c r="D5482" s="219" t="s">
        <v>8065</v>
      </c>
      <c r="E5482" s="219" t="s">
        <v>7705</v>
      </c>
      <c r="F5482" s="219" t="s">
        <v>6439</v>
      </c>
      <c r="G5482" s="219" t="s">
        <v>7782</v>
      </c>
      <c r="H5482" s="219" t="s">
        <v>5990</v>
      </c>
      <c r="I5482" s="220" t="s">
        <v>8965</v>
      </c>
      <c r="J5482" s="221">
        <v>2730</v>
      </c>
      <c r="K5482" s="221">
        <v>1</v>
      </c>
      <c r="L5482" s="221">
        <v>2730</v>
      </c>
    </row>
    <row r="5483" spans="1:12" s="167" customFormat="1">
      <c r="A5483" s="218" t="str">
        <f t="shared" si="39"/>
        <v>O221108058780일반상품</v>
      </c>
      <c r="B5483" s="219" t="s">
        <v>9400</v>
      </c>
      <c r="C5483" s="219" t="s">
        <v>8023</v>
      </c>
      <c r="D5483" s="219" t="s">
        <v>8065</v>
      </c>
      <c r="E5483" s="219" t="s">
        <v>7705</v>
      </c>
      <c r="F5483" s="219" t="s">
        <v>6439</v>
      </c>
      <c r="G5483" s="219" t="s">
        <v>7782</v>
      </c>
      <c r="H5483" s="219" t="s">
        <v>5990</v>
      </c>
      <c r="I5483" s="220" t="s">
        <v>7980</v>
      </c>
      <c r="J5483" s="221">
        <v>4200</v>
      </c>
      <c r="K5483" s="221">
        <v>1</v>
      </c>
      <c r="L5483" s="221">
        <v>4200</v>
      </c>
    </row>
    <row r="5484" spans="1:12" s="167" customFormat="1">
      <c r="A5484" s="218" t="str">
        <f t="shared" si="39"/>
        <v>O221108058780일반상품</v>
      </c>
      <c r="B5484" s="219" t="s">
        <v>9400</v>
      </c>
      <c r="C5484" s="219" t="s">
        <v>8023</v>
      </c>
      <c r="D5484" s="219" t="s">
        <v>8065</v>
      </c>
      <c r="E5484" s="219" t="s">
        <v>7705</v>
      </c>
      <c r="F5484" s="219" t="s">
        <v>6439</v>
      </c>
      <c r="G5484" s="219" t="s">
        <v>7782</v>
      </c>
      <c r="H5484" s="219" t="s">
        <v>5990</v>
      </c>
      <c r="I5484" s="220" t="s">
        <v>8027</v>
      </c>
      <c r="J5484" s="221">
        <v>3600</v>
      </c>
      <c r="K5484" s="221">
        <v>1</v>
      </c>
      <c r="L5484" s="221">
        <v>3600</v>
      </c>
    </row>
    <row r="5485" spans="1:12" s="167" customFormat="1">
      <c r="A5485" s="218" t="str">
        <f t="shared" si="39"/>
        <v>O221108058780일반상품</v>
      </c>
      <c r="B5485" s="219" t="s">
        <v>9400</v>
      </c>
      <c r="C5485" s="219" t="s">
        <v>8023</v>
      </c>
      <c r="D5485" s="219" t="s">
        <v>8065</v>
      </c>
      <c r="E5485" s="219" t="s">
        <v>7705</v>
      </c>
      <c r="F5485" s="219" t="s">
        <v>6439</v>
      </c>
      <c r="G5485" s="219" t="s">
        <v>7782</v>
      </c>
      <c r="H5485" s="219" t="s">
        <v>5990</v>
      </c>
      <c r="I5485" s="220" t="s">
        <v>8544</v>
      </c>
      <c r="J5485" s="221">
        <v>2720</v>
      </c>
      <c r="K5485" s="221">
        <v>2</v>
      </c>
      <c r="L5485" s="221">
        <v>5440</v>
      </c>
    </row>
    <row r="5486" spans="1:12" s="167" customFormat="1">
      <c r="A5486" s="218" t="str">
        <f t="shared" si="39"/>
        <v>O221108058780일반상품</v>
      </c>
      <c r="B5486" s="219" t="s">
        <v>9400</v>
      </c>
      <c r="C5486" s="219" t="s">
        <v>8023</v>
      </c>
      <c r="D5486" s="219" t="s">
        <v>8065</v>
      </c>
      <c r="E5486" s="219" t="s">
        <v>7705</v>
      </c>
      <c r="F5486" s="219" t="s">
        <v>6439</v>
      </c>
      <c r="G5486" s="219" t="s">
        <v>7782</v>
      </c>
      <c r="H5486" s="219" t="s">
        <v>5990</v>
      </c>
      <c r="I5486" s="220" t="s">
        <v>8784</v>
      </c>
      <c r="J5486" s="221">
        <v>7500</v>
      </c>
      <c r="K5486" s="221">
        <v>1</v>
      </c>
      <c r="L5486" s="221">
        <v>7500</v>
      </c>
    </row>
    <row r="5487" spans="1:12" s="167" customFormat="1">
      <c r="A5487" s="218" t="str">
        <f t="shared" si="39"/>
        <v>O221108058780일반상품</v>
      </c>
      <c r="B5487" s="219" t="s">
        <v>9400</v>
      </c>
      <c r="C5487" s="219" t="s">
        <v>8023</v>
      </c>
      <c r="D5487" s="219" t="s">
        <v>8065</v>
      </c>
      <c r="E5487" s="219" t="s">
        <v>7705</v>
      </c>
      <c r="F5487" s="219" t="s">
        <v>6439</v>
      </c>
      <c r="G5487" s="219" t="s">
        <v>7782</v>
      </c>
      <c r="H5487" s="219" t="s">
        <v>5990</v>
      </c>
      <c r="I5487" s="220" t="s">
        <v>7249</v>
      </c>
      <c r="J5487" s="221">
        <v>1330</v>
      </c>
      <c r="K5487" s="221">
        <v>3</v>
      </c>
      <c r="L5487" s="221">
        <v>3990</v>
      </c>
    </row>
    <row r="5488" spans="1:12" s="167" customFormat="1">
      <c r="A5488" s="218" t="str">
        <f t="shared" si="39"/>
        <v>O221108058780일반상품</v>
      </c>
      <c r="B5488" s="219" t="s">
        <v>9400</v>
      </c>
      <c r="C5488" s="219" t="s">
        <v>8023</v>
      </c>
      <c r="D5488" s="219" t="s">
        <v>8065</v>
      </c>
      <c r="E5488" s="219" t="s">
        <v>7705</v>
      </c>
      <c r="F5488" s="219" t="s">
        <v>6439</v>
      </c>
      <c r="G5488" s="219" t="s">
        <v>7782</v>
      </c>
      <c r="H5488" s="219" t="s">
        <v>5990</v>
      </c>
      <c r="I5488" s="220" t="s">
        <v>7271</v>
      </c>
      <c r="J5488" s="221">
        <v>3900</v>
      </c>
      <c r="K5488" s="221">
        <v>4</v>
      </c>
      <c r="L5488" s="221">
        <v>15600</v>
      </c>
    </row>
    <row r="5489" spans="1:12" s="167" customFormat="1">
      <c r="A5489" s="218" t="str">
        <f t="shared" si="39"/>
        <v>O221108058780일반상품</v>
      </c>
      <c r="B5489" s="219" t="s">
        <v>9400</v>
      </c>
      <c r="C5489" s="219" t="s">
        <v>8023</v>
      </c>
      <c r="D5489" s="219" t="s">
        <v>8065</v>
      </c>
      <c r="E5489" s="219" t="s">
        <v>7705</v>
      </c>
      <c r="F5489" s="219" t="s">
        <v>6439</v>
      </c>
      <c r="G5489" s="219" t="s">
        <v>7782</v>
      </c>
      <c r="H5489" s="219" t="s">
        <v>5990</v>
      </c>
      <c r="I5489" s="220" t="s">
        <v>8505</v>
      </c>
      <c r="J5489" s="221">
        <v>2564</v>
      </c>
      <c r="K5489" s="221">
        <v>1</v>
      </c>
      <c r="L5489" s="221">
        <v>2564</v>
      </c>
    </row>
    <row r="5490" spans="1:12" s="167" customFormat="1">
      <c r="A5490" s="218" t="str">
        <f t="shared" si="39"/>
        <v>O221108058780일반상품</v>
      </c>
      <c r="B5490" s="219" t="s">
        <v>9400</v>
      </c>
      <c r="C5490" s="219" t="s">
        <v>8023</v>
      </c>
      <c r="D5490" s="219" t="s">
        <v>8065</v>
      </c>
      <c r="E5490" s="219" t="s">
        <v>7705</v>
      </c>
      <c r="F5490" s="219" t="s">
        <v>6439</v>
      </c>
      <c r="G5490" s="219" t="s">
        <v>7782</v>
      </c>
      <c r="H5490" s="219" t="s">
        <v>5990</v>
      </c>
      <c r="I5490" s="220" t="s">
        <v>8535</v>
      </c>
      <c r="J5490" s="221">
        <v>4200</v>
      </c>
      <c r="K5490" s="221">
        <v>1</v>
      </c>
      <c r="L5490" s="221">
        <v>4200</v>
      </c>
    </row>
    <row r="5491" spans="1:12" s="167" customFormat="1">
      <c r="A5491" s="218" t="str">
        <f t="shared" si="39"/>
        <v>O221108058780일반상품</v>
      </c>
      <c r="B5491" s="219" t="s">
        <v>9400</v>
      </c>
      <c r="C5491" s="219" t="s">
        <v>8023</v>
      </c>
      <c r="D5491" s="219" t="s">
        <v>8065</v>
      </c>
      <c r="E5491" s="219" t="s">
        <v>7705</v>
      </c>
      <c r="F5491" s="219" t="s">
        <v>6439</v>
      </c>
      <c r="G5491" s="219" t="s">
        <v>7782</v>
      </c>
      <c r="H5491" s="219" t="s">
        <v>5990</v>
      </c>
      <c r="I5491" s="220" t="s">
        <v>7227</v>
      </c>
      <c r="J5491" s="221">
        <v>840</v>
      </c>
      <c r="K5491" s="221">
        <v>6</v>
      </c>
      <c r="L5491" s="221">
        <v>5040</v>
      </c>
    </row>
    <row r="5492" spans="1:12" s="167" customFormat="1">
      <c r="A5492" s="218" t="str">
        <f t="shared" si="39"/>
        <v>O221108058780일반상품</v>
      </c>
      <c r="B5492" s="219" t="s">
        <v>9400</v>
      </c>
      <c r="C5492" s="219" t="s">
        <v>8023</v>
      </c>
      <c r="D5492" s="219" t="s">
        <v>8065</v>
      </c>
      <c r="E5492" s="219" t="s">
        <v>7705</v>
      </c>
      <c r="F5492" s="219" t="s">
        <v>6439</v>
      </c>
      <c r="G5492" s="219" t="s">
        <v>7782</v>
      </c>
      <c r="H5492" s="219" t="s">
        <v>5990</v>
      </c>
      <c r="I5492" s="220" t="s">
        <v>7256</v>
      </c>
      <c r="J5492" s="221">
        <v>840</v>
      </c>
      <c r="K5492" s="221">
        <v>2</v>
      </c>
      <c r="L5492" s="221">
        <v>1680</v>
      </c>
    </row>
    <row r="5493" spans="1:12" s="167" customFormat="1">
      <c r="A5493" s="218" t="str">
        <f t="shared" si="39"/>
        <v>O221108058780일반상품</v>
      </c>
      <c r="B5493" s="219" t="s">
        <v>9400</v>
      </c>
      <c r="C5493" s="219" t="s">
        <v>8023</v>
      </c>
      <c r="D5493" s="219" t="s">
        <v>8065</v>
      </c>
      <c r="E5493" s="219" t="s">
        <v>7705</v>
      </c>
      <c r="F5493" s="219" t="s">
        <v>6439</v>
      </c>
      <c r="G5493" s="219" t="s">
        <v>7782</v>
      </c>
      <c r="H5493" s="219" t="s">
        <v>5990</v>
      </c>
      <c r="I5493" s="220" t="s">
        <v>8450</v>
      </c>
      <c r="J5493" s="221">
        <v>1400</v>
      </c>
      <c r="K5493" s="221">
        <v>3</v>
      </c>
      <c r="L5493" s="221">
        <v>4200</v>
      </c>
    </row>
    <row r="5494" spans="1:12" s="167" customFormat="1">
      <c r="A5494" s="218" t="str">
        <f t="shared" si="39"/>
        <v>O221108058780일반상품</v>
      </c>
      <c r="B5494" s="219" t="s">
        <v>9400</v>
      </c>
      <c r="C5494" s="219" t="s">
        <v>8023</v>
      </c>
      <c r="D5494" s="219" t="s">
        <v>8065</v>
      </c>
      <c r="E5494" s="219" t="s">
        <v>7705</v>
      </c>
      <c r="F5494" s="219" t="s">
        <v>6439</v>
      </c>
      <c r="G5494" s="219" t="s">
        <v>7782</v>
      </c>
      <c r="H5494" s="219" t="s">
        <v>5990</v>
      </c>
      <c r="I5494" s="220" t="s">
        <v>8452</v>
      </c>
      <c r="J5494" s="221">
        <v>22090</v>
      </c>
      <c r="K5494" s="221">
        <v>1</v>
      </c>
      <c r="L5494" s="221">
        <v>22090</v>
      </c>
    </row>
    <row r="5495" spans="1:12" s="167" customFormat="1">
      <c r="A5495" s="218" t="str">
        <f t="shared" si="39"/>
        <v>O221108058780일반상품</v>
      </c>
      <c r="B5495" s="219" t="s">
        <v>9400</v>
      </c>
      <c r="C5495" s="219" t="s">
        <v>8023</v>
      </c>
      <c r="D5495" s="219" t="s">
        <v>8065</v>
      </c>
      <c r="E5495" s="219" t="s">
        <v>7705</v>
      </c>
      <c r="F5495" s="219" t="s">
        <v>6439</v>
      </c>
      <c r="G5495" s="219" t="s">
        <v>7782</v>
      </c>
      <c r="H5495" s="219" t="s">
        <v>5990</v>
      </c>
      <c r="I5495" s="220" t="s">
        <v>8868</v>
      </c>
      <c r="J5495" s="221">
        <v>16255</v>
      </c>
      <c r="K5495" s="221">
        <v>1</v>
      </c>
      <c r="L5495" s="221">
        <v>16255</v>
      </c>
    </row>
    <row r="5496" spans="1:12" s="167" customFormat="1">
      <c r="A5496" s="218" t="str">
        <f t="shared" si="39"/>
        <v>O221108058780일반상품</v>
      </c>
      <c r="B5496" s="219" t="s">
        <v>9400</v>
      </c>
      <c r="C5496" s="219" t="s">
        <v>8023</v>
      </c>
      <c r="D5496" s="219" t="s">
        <v>8065</v>
      </c>
      <c r="E5496" s="219" t="s">
        <v>7705</v>
      </c>
      <c r="F5496" s="219" t="s">
        <v>6439</v>
      </c>
      <c r="G5496" s="219" t="s">
        <v>7782</v>
      </c>
      <c r="H5496" s="219" t="s">
        <v>5990</v>
      </c>
      <c r="I5496" s="220" t="s">
        <v>8975</v>
      </c>
      <c r="J5496" s="221">
        <v>2970</v>
      </c>
      <c r="K5496" s="221">
        <v>1</v>
      </c>
      <c r="L5496" s="221">
        <v>2970</v>
      </c>
    </row>
    <row r="5497" spans="1:12" s="167" customFormat="1">
      <c r="A5497" s="218" t="str">
        <f t="shared" si="39"/>
        <v>O221108058780일반상품</v>
      </c>
      <c r="B5497" s="219" t="s">
        <v>9400</v>
      </c>
      <c r="C5497" s="219" t="s">
        <v>8023</v>
      </c>
      <c r="D5497" s="219" t="s">
        <v>8065</v>
      </c>
      <c r="E5497" s="219" t="s">
        <v>7705</v>
      </c>
      <c r="F5497" s="219" t="s">
        <v>6439</v>
      </c>
      <c r="G5497" s="219" t="s">
        <v>7782</v>
      </c>
      <c r="H5497" s="219" t="s">
        <v>5990</v>
      </c>
      <c r="I5497" s="220" t="s">
        <v>8798</v>
      </c>
      <c r="J5497" s="221">
        <v>1500</v>
      </c>
      <c r="K5497" s="221">
        <v>2</v>
      </c>
      <c r="L5497" s="221">
        <v>3000</v>
      </c>
    </row>
    <row r="5498" spans="1:12" s="167" customFormat="1">
      <c r="A5498" s="218" t="str">
        <f t="shared" si="39"/>
        <v>O221108058780일반상품</v>
      </c>
      <c r="B5498" s="219" t="s">
        <v>9400</v>
      </c>
      <c r="C5498" s="219" t="s">
        <v>8023</v>
      </c>
      <c r="D5498" s="219" t="s">
        <v>8065</v>
      </c>
      <c r="E5498" s="219" t="s">
        <v>7705</v>
      </c>
      <c r="F5498" s="219" t="s">
        <v>6439</v>
      </c>
      <c r="G5498" s="219" t="s">
        <v>7782</v>
      </c>
      <c r="H5498" s="219" t="s">
        <v>5990</v>
      </c>
      <c r="I5498" s="220" t="s">
        <v>8755</v>
      </c>
      <c r="J5498" s="221">
        <v>4840</v>
      </c>
      <c r="K5498" s="221">
        <v>1</v>
      </c>
      <c r="L5498" s="221">
        <v>4840</v>
      </c>
    </row>
    <row r="5499" spans="1:12" s="167" customFormat="1">
      <c r="A5499" s="218" t="str">
        <f t="shared" si="39"/>
        <v>O221108058780일반상품</v>
      </c>
      <c r="B5499" s="219" t="s">
        <v>9400</v>
      </c>
      <c r="C5499" s="219" t="s">
        <v>8023</v>
      </c>
      <c r="D5499" s="219" t="s">
        <v>8065</v>
      </c>
      <c r="E5499" s="219" t="s">
        <v>7705</v>
      </c>
      <c r="F5499" s="219" t="s">
        <v>6439</v>
      </c>
      <c r="G5499" s="219" t="s">
        <v>7782</v>
      </c>
      <c r="H5499" s="219" t="s">
        <v>5990</v>
      </c>
      <c r="I5499" s="220" t="s">
        <v>8724</v>
      </c>
      <c r="J5499" s="221">
        <v>3500</v>
      </c>
      <c r="K5499" s="221">
        <v>1</v>
      </c>
      <c r="L5499" s="221">
        <v>3500</v>
      </c>
    </row>
    <row r="5500" spans="1:12" s="167" customFormat="1">
      <c r="A5500" s="218" t="str">
        <f t="shared" si="39"/>
        <v>O221108058780일반상품</v>
      </c>
      <c r="B5500" s="219" t="s">
        <v>9400</v>
      </c>
      <c r="C5500" s="219" t="s">
        <v>8023</v>
      </c>
      <c r="D5500" s="219" t="s">
        <v>8065</v>
      </c>
      <c r="E5500" s="219" t="s">
        <v>7705</v>
      </c>
      <c r="F5500" s="219" t="s">
        <v>6439</v>
      </c>
      <c r="G5500" s="219" t="s">
        <v>7782</v>
      </c>
      <c r="H5500" s="219" t="s">
        <v>5990</v>
      </c>
      <c r="I5500" s="220" t="s">
        <v>8584</v>
      </c>
      <c r="J5500" s="221">
        <v>6000</v>
      </c>
      <c r="K5500" s="221">
        <v>1</v>
      </c>
      <c r="L5500" s="221">
        <v>6000</v>
      </c>
    </row>
    <row r="5501" spans="1:12" s="167" customFormat="1">
      <c r="A5501" s="218" t="str">
        <f t="shared" si="39"/>
        <v>O221108058780일반상품</v>
      </c>
      <c r="B5501" s="219" t="s">
        <v>9400</v>
      </c>
      <c r="C5501" s="219" t="s">
        <v>8023</v>
      </c>
      <c r="D5501" s="219" t="s">
        <v>8065</v>
      </c>
      <c r="E5501" s="219" t="s">
        <v>7705</v>
      </c>
      <c r="F5501" s="219" t="s">
        <v>6439</v>
      </c>
      <c r="G5501" s="219" t="s">
        <v>7782</v>
      </c>
      <c r="H5501" s="219" t="s">
        <v>5990</v>
      </c>
      <c r="I5501" s="220" t="s">
        <v>7220</v>
      </c>
      <c r="J5501" s="221">
        <v>670</v>
      </c>
      <c r="K5501" s="221">
        <v>2</v>
      </c>
      <c r="L5501" s="221">
        <v>1340</v>
      </c>
    </row>
    <row r="5502" spans="1:12" s="167" customFormat="1">
      <c r="A5502" s="218" t="str">
        <f t="shared" si="39"/>
        <v>O221108058780일반상품</v>
      </c>
      <c r="B5502" s="219" t="s">
        <v>9400</v>
      </c>
      <c r="C5502" s="219" t="s">
        <v>8023</v>
      </c>
      <c r="D5502" s="219" t="s">
        <v>8065</v>
      </c>
      <c r="E5502" s="219" t="s">
        <v>7705</v>
      </c>
      <c r="F5502" s="219" t="s">
        <v>6439</v>
      </c>
      <c r="G5502" s="219" t="s">
        <v>7782</v>
      </c>
      <c r="H5502" s="219" t="s">
        <v>5990</v>
      </c>
      <c r="I5502" s="220" t="s">
        <v>7229</v>
      </c>
      <c r="J5502" s="221">
        <v>5900</v>
      </c>
      <c r="K5502" s="221">
        <v>1</v>
      </c>
      <c r="L5502" s="221">
        <v>5900</v>
      </c>
    </row>
    <row r="5503" spans="1:12" s="167" customFormat="1">
      <c r="A5503" s="218" t="str">
        <f t="shared" si="39"/>
        <v>O221108058780일반상품</v>
      </c>
      <c r="B5503" s="219" t="s">
        <v>9400</v>
      </c>
      <c r="C5503" s="219" t="s">
        <v>8023</v>
      </c>
      <c r="D5503" s="219" t="s">
        <v>8065</v>
      </c>
      <c r="E5503" s="219" t="s">
        <v>7705</v>
      </c>
      <c r="F5503" s="219" t="s">
        <v>6439</v>
      </c>
      <c r="G5503" s="219" t="s">
        <v>7782</v>
      </c>
      <c r="H5503" s="219" t="s">
        <v>5990</v>
      </c>
      <c r="I5503" s="220" t="s">
        <v>7230</v>
      </c>
      <c r="J5503" s="221">
        <v>3750</v>
      </c>
      <c r="K5503" s="221">
        <v>1</v>
      </c>
      <c r="L5503" s="221">
        <v>3750</v>
      </c>
    </row>
    <row r="5504" spans="1:12" s="167" customFormat="1">
      <c r="A5504" s="218" t="str">
        <f t="shared" si="39"/>
        <v>O221108058780일반상품</v>
      </c>
      <c r="B5504" s="219" t="s">
        <v>9400</v>
      </c>
      <c r="C5504" s="219" t="s">
        <v>8023</v>
      </c>
      <c r="D5504" s="219" t="s">
        <v>8065</v>
      </c>
      <c r="E5504" s="219" t="s">
        <v>7705</v>
      </c>
      <c r="F5504" s="219" t="s">
        <v>6439</v>
      </c>
      <c r="G5504" s="219" t="s">
        <v>7782</v>
      </c>
      <c r="H5504" s="219" t="s">
        <v>5990</v>
      </c>
      <c r="I5504" s="220" t="s">
        <v>8864</v>
      </c>
      <c r="J5504" s="221">
        <v>3600</v>
      </c>
      <c r="K5504" s="221">
        <v>1</v>
      </c>
      <c r="L5504" s="221">
        <v>3600</v>
      </c>
    </row>
    <row r="5505" spans="1:12" s="167" customFormat="1">
      <c r="A5505" s="218" t="str">
        <f t="shared" si="39"/>
        <v>O221108058780일반상품</v>
      </c>
      <c r="B5505" s="219" t="s">
        <v>9400</v>
      </c>
      <c r="C5505" s="219" t="s">
        <v>8023</v>
      </c>
      <c r="D5505" s="219" t="s">
        <v>8065</v>
      </c>
      <c r="E5505" s="219" t="s">
        <v>7705</v>
      </c>
      <c r="F5505" s="219" t="s">
        <v>6439</v>
      </c>
      <c r="G5505" s="219" t="s">
        <v>7782</v>
      </c>
      <c r="H5505" s="219" t="s">
        <v>5990</v>
      </c>
      <c r="I5505" s="220" t="s">
        <v>8758</v>
      </c>
      <c r="J5505" s="221">
        <v>3190</v>
      </c>
      <c r="K5505" s="221">
        <v>1</v>
      </c>
      <c r="L5505" s="221">
        <v>3190</v>
      </c>
    </row>
    <row r="5506" spans="1:12" s="167" customFormat="1">
      <c r="A5506" s="218" t="str">
        <f t="shared" si="39"/>
        <v>O221108058780일반상품</v>
      </c>
      <c r="B5506" s="219" t="s">
        <v>9400</v>
      </c>
      <c r="C5506" s="219" t="s">
        <v>8023</v>
      </c>
      <c r="D5506" s="219" t="s">
        <v>8065</v>
      </c>
      <c r="E5506" s="219" t="s">
        <v>7705</v>
      </c>
      <c r="F5506" s="219" t="s">
        <v>6439</v>
      </c>
      <c r="G5506" s="219" t="s">
        <v>7782</v>
      </c>
      <c r="H5506" s="219" t="s">
        <v>5990</v>
      </c>
      <c r="I5506" s="220" t="s">
        <v>9549</v>
      </c>
      <c r="J5506" s="221">
        <v>5400</v>
      </c>
      <c r="K5506" s="221">
        <v>1</v>
      </c>
      <c r="L5506" s="221">
        <v>5400</v>
      </c>
    </row>
    <row r="5507" spans="1:12" s="167" customFormat="1">
      <c r="A5507" s="218" t="str">
        <f t="shared" si="39"/>
        <v>O221108058780일반상품</v>
      </c>
      <c r="B5507" s="219" t="s">
        <v>9400</v>
      </c>
      <c r="C5507" s="219" t="s">
        <v>8023</v>
      </c>
      <c r="D5507" s="219" t="s">
        <v>8065</v>
      </c>
      <c r="E5507" s="219" t="s">
        <v>7705</v>
      </c>
      <c r="F5507" s="219" t="s">
        <v>6439</v>
      </c>
      <c r="G5507" s="219" t="s">
        <v>7782</v>
      </c>
      <c r="H5507" s="219" t="s">
        <v>5990</v>
      </c>
      <c r="I5507" s="220" t="s">
        <v>8572</v>
      </c>
      <c r="J5507" s="221">
        <v>3860</v>
      </c>
      <c r="K5507" s="221">
        <v>1</v>
      </c>
      <c r="L5507" s="221">
        <v>3860</v>
      </c>
    </row>
    <row r="5508" spans="1:12" s="167" customFormat="1">
      <c r="A5508" s="218" t="str">
        <f t="shared" si="39"/>
        <v>O221108058780일반상품</v>
      </c>
      <c r="B5508" s="219" t="s">
        <v>9400</v>
      </c>
      <c r="C5508" s="219" t="s">
        <v>8023</v>
      </c>
      <c r="D5508" s="219" t="s">
        <v>8065</v>
      </c>
      <c r="E5508" s="219" t="s">
        <v>7705</v>
      </c>
      <c r="F5508" s="219" t="s">
        <v>6439</v>
      </c>
      <c r="G5508" s="219" t="s">
        <v>7782</v>
      </c>
      <c r="H5508" s="219" t="s">
        <v>5990</v>
      </c>
      <c r="I5508" s="220" t="s">
        <v>8702</v>
      </c>
      <c r="J5508" s="221">
        <v>19000</v>
      </c>
      <c r="K5508" s="221">
        <v>1</v>
      </c>
      <c r="L5508" s="221">
        <v>19000</v>
      </c>
    </row>
    <row r="5509" spans="1:12" s="167" customFormat="1">
      <c r="A5509" s="218" t="str">
        <f t="shared" si="39"/>
        <v>O221108058780일반상품</v>
      </c>
      <c r="B5509" s="219" t="s">
        <v>9400</v>
      </c>
      <c r="C5509" s="219" t="s">
        <v>8023</v>
      </c>
      <c r="D5509" s="219" t="s">
        <v>8065</v>
      </c>
      <c r="E5509" s="219" t="s">
        <v>7705</v>
      </c>
      <c r="F5509" s="219" t="s">
        <v>6439</v>
      </c>
      <c r="G5509" s="219" t="s">
        <v>7782</v>
      </c>
      <c r="H5509" s="219" t="s">
        <v>5990</v>
      </c>
      <c r="I5509" s="220" t="s">
        <v>8726</v>
      </c>
      <c r="J5509" s="221">
        <v>29000</v>
      </c>
      <c r="K5509" s="221">
        <v>1</v>
      </c>
      <c r="L5509" s="221">
        <v>29000</v>
      </c>
    </row>
    <row r="5510" spans="1:12" s="167" customFormat="1">
      <c r="A5510" s="218" t="str">
        <f t="shared" si="39"/>
        <v>O221108058780일반상품</v>
      </c>
      <c r="B5510" s="219" t="s">
        <v>9400</v>
      </c>
      <c r="C5510" s="219" t="s">
        <v>8023</v>
      </c>
      <c r="D5510" s="219" t="s">
        <v>8065</v>
      </c>
      <c r="E5510" s="219" t="s">
        <v>7705</v>
      </c>
      <c r="F5510" s="219" t="s">
        <v>6439</v>
      </c>
      <c r="G5510" s="219" t="s">
        <v>7782</v>
      </c>
      <c r="H5510" s="219" t="s">
        <v>5990</v>
      </c>
      <c r="I5510" s="220" t="s">
        <v>8855</v>
      </c>
      <c r="J5510" s="221">
        <v>29000</v>
      </c>
      <c r="K5510" s="221">
        <v>1</v>
      </c>
      <c r="L5510" s="221">
        <v>29000</v>
      </c>
    </row>
    <row r="5511" spans="1:12" s="167" customFormat="1">
      <c r="A5511" s="218" t="str">
        <f t="shared" si="39"/>
        <v>O221108058780일반상품</v>
      </c>
      <c r="B5511" s="219" t="s">
        <v>9400</v>
      </c>
      <c r="C5511" s="219" t="s">
        <v>8023</v>
      </c>
      <c r="D5511" s="219" t="s">
        <v>8065</v>
      </c>
      <c r="E5511" s="219" t="s">
        <v>7705</v>
      </c>
      <c r="F5511" s="219" t="s">
        <v>6439</v>
      </c>
      <c r="G5511" s="219" t="s">
        <v>7782</v>
      </c>
      <c r="H5511" s="219" t="s">
        <v>5990</v>
      </c>
      <c r="I5511" s="220" t="s">
        <v>7243</v>
      </c>
      <c r="J5511" s="221">
        <v>6770</v>
      </c>
      <c r="K5511" s="221">
        <v>1</v>
      </c>
      <c r="L5511" s="221">
        <v>6770</v>
      </c>
    </row>
    <row r="5512" spans="1:12" s="167" customFormat="1">
      <c r="A5512" s="218" t="str">
        <f t="shared" si="39"/>
        <v>O221108058780일반상품</v>
      </c>
      <c r="B5512" s="219" t="s">
        <v>9400</v>
      </c>
      <c r="C5512" s="219" t="s">
        <v>8023</v>
      </c>
      <c r="D5512" s="219" t="s">
        <v>8065</v>
      </c>
      <c r="E5512" s="219" t="s">
        <v>7705</v>
      </c>
      <c r="F5512" s="219" t="s">
        <v>6439</v>
      </c>
      <c r="G5512" s="219" t="s">
        <v>7782</v>
      </c>
      <c r="H5512" s="219" t="s">
        <v>5990</v>
      </c>
      <c r="I5512" s="220" t="s">
        <v>9550</v>
      </c>
      <c r="J5512" s="221">
        <v>4700</v>
      </c>
      <c r="K5512" s="221">
        <v>1</v>
      </c>
      <c r="L5512" s="221">
        <v>4700</v>
      </c>
    </row>
    <row r="5513" spans="1:12" s="167" customFormat="1">
      <c r="A5513" s="218" t="str">
        <f t="shared" si="39"/>
        <v>O221108058780일반상품</v>
      </c>
      <c r="B5513" s="219" t="s">
        <v>9400</v>
      </c>
      <c r="C5513" s="219" t="s">
        <v>8023</v>
      </c>
      <c r="D5513" s="219" t="s">
        <v>8065</v>
      </c>
      <c r="E5513" s="219" t="s">
        <v>7705</v>
      </c>
      <c r="F5513" s="219" t="s">
        <v>6439</v>
      </c>
      <c r="G5513" s="219" t="s">
        <v>7782</v>
      </c>
      <c r="H5513" s="219" t="s">
        <v>5990</v>
      </c>
      <c r="I5513" s="220" t="s">
        <v>8517</v>
      </c>
      <c r="J5513" s="221">
        <v>1760</v>
      </c>
      <c r="K5513" s="221">
        <v>1</v>
      </c>
      <c r="L5513" s="221">
        <v>1760</v>
      </c>
    </row>
    <row r="5514" spans="1:12" s="167" customFormat="1">
      <c r="A5514" s="218" t="str">
        <f t="shared" si="39"/>
        <v>O221108058780일반상품</v>
      </c>
      <c r="B5514" s="219" t="s">
        <v>9400</v>
      </c>
      <c r="C5514" s="219" t="s">
        <v>8023</v>
      </c>
      <c r="D5514" s="219" t="s">
        <v>8065</v>
      </c>
      <c r="E5514" s="219" t="s">
        <v>7705</v>
      </c>
      <c r="F5514" s="219" t="s">
        <v>6439</v>
      </c>
      <c r="G5514" s="219" t="s">
        <v>7782</v>
      </c>
      <c r="H5514" s="219" t="s">
        <v>5990</v>
      </c>
      <c r="I5514" s="220" t="s">
        <v>8079</v>
      </c>
      <c r="J5514" s="221">
        <v>1900</v>
      </c>
      <c r="K5514" s="221">
        <v>4</v>
      </c>
      <c r="L5514" s="221">
        <v>7600</v>
      </c>
    </row>
    <row r="5515" spans="1:12" s="167" customFormat="1">
      <c r="A5515" s="218" t="str">
        <f t="shared" si="39"/>
        <v>O221108058780일반상품</v>
      </c>
      <c r="B5515" s="219" t="s">
        <v>9400</v>
      </c>
      <c r="C5515" s="219" t="s">
        <v>8023</v>
      </c>
      <c r="D5515" s="219" t="s">
        <v>8065</v>
      </c>
      <c r="E5515" s="219" t="s">
        <v>7705</v>
      </c>
      <c r="F5515" s="219" t="s">
        <v>6439</v>
      </c>
      <c r="G5515" s="219" t="s">
        <v>7782</v>
      </c>
      <c r="H5515" s="219" t="s">
        <v>5990</v>
      </c>
      <c r="I5515" s="220" t="s">
        <v>8447</v>
      </c>
      <c r="J5515" s="221">
        <v>3400</v>
      </c>
      <c r="K5515" s="221">
        <v>1</v>
      </c>
      <c r="L5515" s="221">
        <v>3400</v>
      </c>
    </row>
    <row r="5516" spans="1:12" s="167" customFormat="1">
      <c r="A5516" s="218" t="str">
        <f t="shared" si="39"/>
        <v>O221108058780일반상품</v>
      </c>
      <c r="B5516" s="219" t="s">
        <v>9400</v>
      </c>
      <c r="C5516" s="219" t="s">
        <v>8023</v>
      </c>
      <c r="D5516" s="219" t="s">
        <v>8065</v>
      </c>
      <c r="E5516" s="219" t="s">
        <v>7705</v>
      </c>
      <c r="F5516" s="219" t="s">
        <v>6439</v>
      </c>
      <c r="G5516" s="219" t="s">
        <v>7782</v>
      </c>
      <c r="H5516" s="219" t="s">
        <v>5990</v>
      </c>
      <c r="I5516" s="220" t="s">
        <v>7221</v>
      </c>
      <c r="J5516" s="221">
        <v>4900</v>
      </c>
      <c r="K5516" s="221">
        <v>3</v>
      </c>
      <c r="L5516" s="221">
        <v>14700</v>
      </c>
    </row>
    <row r="5517" spans="1:12" s="167" customFormat="1">
      <c r="A5517" s="218" t="str">
        <f t="shared" si="39"/>
        <v>O221108058776일반상품</v>
      </c>
      <c r="B5517" s="219" t="s">
        <v>9401</v>
      </c>
      <c r="C5517" s="219" t="s">
        <v>8023</v>
      </c>
      <c r="D5517" s="219" t="s">
        <v>8065</v>
      </c>
      <c r="E5517" s="219" t="s">
        <v>6389</v>
      </c>
      <c r="F5517" s="219" t="s">
        <v>6394</v>
      </c>
      <c r="G5517" s="219" t="s">
        <v>9521</v>
      </c>
      <c r="H5517" s="219" t="s">
        <v>5990</v>
      </c>
      <c r="I5517" s="220" t="s">
        <v>7930</v>
      </c>
      <c r="J5517" s="221">
        <v>4200</v>
      </c>
      <c r="K5517" s="221">
        <v>1</v>
      </c>
      <c r="L5517" s="221">
        <v>4200</v>
      </c>
    </row>
    <row r="5518" spans="1:12" s="167" customFormat="1">
      <c r="A5518" s="218" t="str">
        <f t="shared" si="39"/>
        <v>O221108058776일반상품</v>
      </c>
      <c r="B5518" s="219" t="s">
        <v>9401</v>
      </c>
      <c r="C5518" s="219" t="s">
        <v>8023</v>
      </c>
      <c r="D5518" s="219" t="s">
        <v>8065</v>
      </c>
      <c r="E5518" s="219" t="s">
        <v>6389</v>
      </c>
      <c r="F5518" s="219" t="s">
        <v>6394</v>
      </c>
      <c r="G5518" s="219" t="s">
        <v>9521</v>
      </c>
      <c r="H5518" s="219" t="s">
        <v>5990</v>
      </c>
      <c r="I5518" s="220" t="s">
        <v>7189</v>
      </c>
      <c r="J5518" s="221">
        <v>1073</v>
      </c>
      <c r="K5518" s="221">
        <v>5</v>
      </c>
      <c r="L5518" s="221">
        <v>5365</v>
      </c>
    </row>
    <row r="5519" spans="1:12" s="167" customFormat="1">
      <c r="A5519" s="218" t="str">
        <f t="shared" si="39"/>
        <v>O221108058776일반상품</v>
      </c>
      <c r="B5519" s="219" t="s">
        <v>9401</v>
      </c>
      <c r="C5519" s="219" t="s">
        <v>8023</v>
      </c>
      <c r="D5519" s="219" t="s">
        <v>8065</v>
      </c>
      <c r="E5519" s="219" t="s">
        <v>6389</v>
      </c>
      <c r="F5519" s="219" t="s">
        <v>6394</v>
      </c>
      <c r="G5519" s="219" t="s">
        <v>9521</v>
      </c>
      <c r="H5519" s="219" t="s">
        <v>5990</v>
      </c>
      <c r="I5519" s="220" t="s">
        <v>8384</v>
      </c>
      <c r="J5519" s="221">
        <v>3730</v>
      </c>
      <c r="K5519" s="221">
        <v>2</v>
      </c>
      <c r="L5519" s="221">
        <v>7460</v>
      </c>
    </row>
    <row r="5520" spans="1:12" s="167" customFormat="1">
      <c r="A5520" s="218" t="str">
        <f t="shared" si="39"/>
        <v>O221108058776일반상품</v>
      </c>
      <c r="B5520" s="219" t="s">
        <v>9401</v>
      </c>
      <c r="C5520" s="219" t="s">
        <v>8023</v>
      </c>
      <c r="D5520" s="219" t="s">
        <v>8065</v>
      </c>
      <c r="E5520" s="219" t="s">
        <v>6389</v>
      </c>
      <c r="F5520" s="219" t="s">
        <v>6394</v>
      </c>
      <c r="G5520" s="219" t="s">
        <v>9521</v>
      </c>
      <c r="H5520" s="219" t="s">
        <v>5990</v>
      </c>
      <c r="I5520" s="220" t="s">
        <v>7190</v>
      </c>
      <c r="J5520" s="221">
        <v>5000</v>
      </c>
      <c r="K5520" s="221">
        <v>2</v>
      </c>
      <c r="L5520" s="221">
        <v>10000</v>
      </c>
    </row>
    <row r="5521" spans="1:12" s="167" customFormat="1">
      <c r="A5521" s="218" t="str">
        <f t="shared" si="39"/>
        <v>O221108058776일반상품</v>
      </c>
      <c r="B5521" s="219" t="s">
        <v>9401</v>
      </c>
      <c r="C5521" s="219" t="s">
        <v>8023</v>
      </c>
      <c r="D5521" s="219" t="s">
        <v>8065</v>
      </c>
      <c r="E5521" s="219" t="s">
        <v>6389</v>
      </c>
      <c r="F5521" s="219" t="s">
        <v>6394</v>
      </c>
      <c r="G5521" s="219" t="s">
        <v>9521</v>
      </c>
      <c r="H5521" s="219" t="s">
        <v>5990</v>
      </c>
      <c r="I5521" s="220" t="s">
        <v>8397</v>
      </c>
      <c r="J5521" s="221">
        <v>10200</v>
      </c>
      <c r="K5521" s="221">
        <v>1</v>
      </c>
      <c r="L5521" s="221">
        <v>10200</v>
      </c>
    </row>
    <row r="5522" spans="1:12" s="167" customFormat="1">
      <c r="A5522" s="218" t="str">
        <f t="shared" si="39"/>
        <v>O221108058776일반상품</v>
      </c>
      <c r="B5522" s="219" t="s">
        <v>9401</v>
      </c>
      <c r="C5522" s="219" t="s">
        <v>8023</v>
      </c>
      <c r="D5522" s="219" t="s">
        <v>8065</v>
      </c>
      <c r="E5522" s="219" t="s">
        <v>6389</v>
      </c>
      <c r="F5522" s="219" t="s">
        <v>6394</v>
      </c>
      <c r="G5522" s="219" t="s">
        <v>9521</v>
      </c>
      <c r="H5522" s="219" t="s">
        <v>5990</v>
      </c>
      <c r="I5522" s="220" t="s">
        <v>8868</v>
      </c>
      <c r="J5522" s="221">
        <v>16255</v>
      </c>
      <c r="K5522" s="221">
        <v>3</v>
      </c>
      <c r="L5522" s="221">
        <v>48765</v>
      </c>
    </row>
    <row r="5523" spans="1:12" s="167" customFormat="1">
      <c r="A5523" s="218" t="str">
        <f t="shared" si="39"/>
        <v>O221108058776일반상품</v>
      </c>
      <c r="B5523" s="219" t="s">
        <v>9401</v>
      </c>
      <c r="C5523" s="219" t="s">
        <v>8023</v>
      </c>
      <c r="D5523" s="219" t="s">
        <v>8065</v>
      </c>
      <c r="E5523" s="219" t="s">
        <v>6389</v>
      </c>
      <c r="F5523" s="219" t="s">
        <v>6394</v>
      </c>
      <c r="G5523" s="219" t="s">
        <v>9521</v>
      </c>
      <c r="H5523" s="219" t="s">
        <v>5990</v>
      </c>
      <c r="I5523" s="220" t="s">
        <v>9050</v>
      </c>
      <c r="J5523" s="221">
        <v>3980</v>
      </c>
      <c r="K5523" s="221">
        <v>1</v>
      </c>
      <c r="L5523" s="221">
        <v>3980</v>
      </c>
    </row>
    <row r="5524" spans="1:12" s="167" customFormat="1">
      <c r="A5524" s="218" t="str">
        <f t="shared" si="39"/>
        <v>O221108058776일반상품</v>
      </c>
      <c r="B5524" s="219" t="s">
        <v>9401</v>
      </c>
      <c r="C5524" s="219" t="s">
        <v>8023</v>
      </c>
      <c r="D5524" s="219" t="s">
        <v>8065</v>
      </c>
      <c r="E5524" s="219" t="s">
        <v>6389</v>
      </c>
      <c r="F5524" s="219" t="s">
        <v>6394</v>
      </c>
      <c r="G5524" s="219" t="s">
        <v>9521</v>
      </c>
      <c r="H5524" s="219" t="s">
        <v>5990</v>
      </c>
      <c r="I5524" s="220" t="s">
        <v>8403</v>
      </c>
      <c r="J5524" s="221">
        <v>1250</v>
      </c>
      <c r="K5524" s="221">
        <v>7</v>
      </c>
      <c r="L5524" s="221">
        <v>8750</v>
      </c>
    </row>
    <row r="5525" spans="1:12" s="167" customFormat="1">
      <c r="A5525" s="218" t="str">
        <f t="shared" si="39"/>
        <v>O221108058776일반상품</v>
      </c>
      <c r="B5525" s="219" t="s">
        <v>9401</v>
      </c>
      <c r="C5525" s="219" t="s">
        <v>8023</v>
      </c>
      <c r="D5525" s="219" t="s">
        <v>8065</v>
      </c>
      <c r="E5525" s="219" t="s">
        <v>6389</v>
      </c>
      <c r="F5525" s="219" t="s">
        <v>6394</v>
      </c>
      <c r="G5525" s="219" t="s">
        <v>9521</v>
      </c>
      <c r="H5525" s="219" t="s">
        <v>5990</v>
      </c>
      <c r="I5525" s="220" t="s">
        <v>9008</v>
      </c>
      <c r="J5525" s="221">
        <v>8400</v>
      </c>
      <c r="K5525" s="221">
        <v>1</v>
      </c>
      <c r="L5525" s="221">
        <v>8400</v>
      </c>
    </row>
    <row r="5526" spans="1:12" s="167" customFormat="1">
      <c r="A5526" s="218" t="str">
        <f t="shared" si="39"/>
        <v>O221108058776일반상품</v>
      </c>
      <c r="B5526" s="219" t="s">
        <v>9401</v>
      </c>
      <c r="C5526" s="219" t="s">
        <v>8023</v>
      </c>
      <c r="D5526" s="219" t="s">
        <v>8065</v>
      </c>
      <c r="E5526" s="219" t="s">
        <v>6389</v>
      </c>
      <c r="F5526" s="219" t="s">
        <v>6394</v>
      </c>
      <c r="G5526" s="219" t="s">
        <v>9521</v>
      </c>
      <c r="H5526" s="219" t="s">
        <v>5990</v>
      </c>
      <c r="I5526" s="220" t="s">
        <v>8489</v>
      </c>
      <c r="J5526" s="221">
        <v>8400</v>
      </c>
      <c r="K5526" s="221">
        <v>1</v>
      </c>
      <c r="L5526" s="221">
        <v>8400</v>
      </c>
    </row>
    <row r="5527" spans="1:12" s="167" customFormat="1">
      <c r="A5527" s="218" t="str">
        <f t="shared" si="39"/>
        <v>O221108058776일반상품</v>
      </c>
      <c r="B5527" s="219" t="s">
        <v>9401</v>
      </c>
      <c r="C5527" s="219" t="s">
        <v>8023</v>
      </c>
      <c r="D5527" s="219" t="s">
        <v>8065</v>
      </c>
      <c r="E5527" s="219" t="s">
        <v>6389</v>
      </c>
      <c r="F5527" s="219" t="s">
        <v>6394</v>
      </c>
      <c r="G5527" s="219" t="s">
        <v>9521</v>
      </c>
      <c r="H5527" s="219" t="s">
        <v>5990</v>
      </c>
      <c r="I5527" s="220" t="s">
        <v>7266</v>
      </c>
      <c r="J5527" s="221">
        <v>10000</v>
      </c>
      <c r="K5527" s="221">
        <v>1</v>
      </c>
      <c r="L5527" s="221">
        <v>10000</v>
      </c>
    </row>
    <row r="5528" spans="1:12" s="167" customFormat="1">
      <c r="A5528" s="218" t="str">
        <f t="shared" si="39"/>
        <v>O221108058774일반상품</v>
      </c>
      <c r="B5528" s="219" t="s">
        <v>9402</v>
      </c>
      <c r="C5528" s="219" t="s">
        <v>8023</v>
      </c>
      <c r="D5528" s="219" t="s">
        <v>8065</v>
      </c>
      <c r="E5528" s="219" t="s">
        <v>6389</v>
      </c>
      <c r="F5528" s="219" t="s">
        <v>7942</v>
      </c>
      <c r="G5528" s="219" t="s">
        <v>7943</v>
      </c>
      <c r="H5528" s="219" t="s">
        <v>5990</v>
      </c>
      <c r="I5528" s="220" t="s">
        <v>8808</v>
      </c>
      <c r="J5528" s="221">
        <v>26000</v>
      </c>
      <c r="K5528" s="221">
        <v>1</v>
      </c>
      <c r="L5528" s="221">
        <v>26000</v>
      </c>
    </row>
    <row r="5529" spans="1:12" s="167" customFormat="1">
      <c r="A5529" s="218" t="str">
        <f t="shared" si="39"/>
        <v>O221108058774일반상품</v>
      </c>
      <c r="B5529" s="219" t="s">
        <v>9402</v>
      </c>
      <c r="C5529" s="219" t="s">
        <v>8023</v>
      </c>
      <c r="D5529" s="219" t="s">
        <v>8065</v>
      </c>
      <c r="E5529" s="219" t="s">
        <v>6389</v>
      </c>
      <c r="F5529" s="219" t="s">
        <v>7942</v>
      </c>
      <c r="G5529" s="219" t="s">
        <v>7943</v>
      </c>
      <c r="H5529" s="219" t="s">
        <v>5990</v>
      </c>
      <c r="I5529" s="220" t="s">
        <v>8918</v>
      </c>
      <c r="J5529" s="221">
        <v>26000</v>
      </c>
      <c r="K5529" s="221">
        <v>1</v>
      </c>
      <c r="L5529" s="221">
        <v>26000</v>
      </c>
    </row>
    <row r="5530" spans="1:12" s="167" customFormat="1">
      <c r="A5530" s="218" t="str">
        <f t="shared" si="39"/>
        <v>O221108058774일반상품</v>
      </c>
      <c r="B5530" s="219" t="s">
        <v>9402</v>
      </c>
      <c r="C5530" s="219" t="s">
        <v>8023</v>
      </c>
      <c r="D5530" s="219" t="s">
        <v>8065</v>
      </c>
      <c r="E5530" s="219" t="s">
        <v>6389</v>
      </c>
      <c r="F5530" s="219" t="s">
        <v>7942</v>
      </c>
      <c r="G5530" s="219" t="s">
        <v>7943</v>
      </c>
      <c r="H5530" s="219" t="s">
        <v>5990</v>
      </c>
      <c r="I5530" s="220" t="s">
        <v>8420</v>
      </c>
      <c r="J5530" s="221">
        <v>1270</v>
      </c>
      <c r="K5530" s="221">
        <v>2</v>
      </c>
      <c r="L5530" s="221">
        <v>2540</v>
      </c>
    </row>
    <row r="5531" spans="1:12" s="167" customFormat="1">
      <c r="A5531" s="218" t="str">
        <f t="shared" si="39"/>
        <v>O221108058774일반상품</v>
      </c>
      <c r="B5531" s="219" t="s">
        <v>9402</v>
      </c>
      <c r="C5531" s="219" t="s">
        <v>8023</v>
      </c>
      <c r="D5531" s="219" t="s">
        <v>8065</v>
      </c>
      <c r="E5531" s="219" t="s">
        <v>6389</v>
      </c>
      <c r="F5531" s="219" t="s">
        <v>7942</v>
      </c>
      <c r="G5531" s="219" t="s">
        <v>7943</v>
      </c>
      <c r="H5531" s="219" t="s">
        <v>5990</v>
      </c>
      <c r="I5531" s="220" t="s">
        <v>7278</v>
      </c>
      <c r="J5531" s="221">
        <v>7500</v>
      </c>
      <c r="K5531" s="221">
        <v>1</v>
      </c>
      <c r="L5531" s="221">
        <v>7500</v>
      </c>
    </row>
    <row r="5532" spans="1:12" s="167" customFormat="1">
      <c r="A5532" s="218" t="str">
        <f t="shared" si="39"/>
        <v>O221108058774일반상품</v>
      </c>
      <c r="B5532" s="219" t="s">
        <v>9402</v>
      </c>
      <c r="C5532" s="219" t="s">
        <v>8023</v>
      </c>
      <c r="D5532" s="219" t="s">
        <v>8065</v>
      </c>
      <c r="E5532" s="219" t="s">
        <v>6389</v>
      </c>
      <c r="F5532" s="219" t="s">
        <v>7942</v>
      </c>
      <c r="G5532" s="219" t="s">
        <v>7943</v>
      </c>
      <c r="H5532" s="219" t="s">
        <v>5990</v>
      </c>
      <c r="I5532" s="220" t="s">
        <v>8027</v>
      </c>
      <c r="J5532" s="221">
        <v>3600</v>
      </c>
      <c r="K5532" s="221">
        <v>1</v>
      </c>
      <c r="L5532" s="221">
        <v>3600</v>
      </c>
    </row>
    <row r="5533" spans="1:12" s="167" customFormat="1">
      <c r="A5533" s="218" t="str">
        <f t="shared" si="39"/>
        <v>O221108058774일반상품</v>
      </c>
      <c r="B5533" s="219" t="s">
        <v>9402</v>
      </c>
      <c r="C5533" s="219" t="s">
        <v>8023</v>
      </c>
      <c r="D5533" s="219" t="s">
        <v>8065</v>
      </c>
      <c r="E5533" s="219" t="s">
        <v>6389</v>
      </c>
      <c r="F5533" s="219" t="s">
        <v>7942</v>
      </c>
      <c r="G5533" s="219" t="s">
        <v>7943</v>
      </c>
      <c r="H5533" s="219" t="s">
        <v>5990</v>
      </c>
      <c r="I5533" s="220" t="s">
        <v>8767</v>
      </c>
      <c r="J5533" s="221">
        <v>1090</v>
      </c>
      <c r="K5533" s="221">
        <v>1</v>
      </c>
      <c r="L5533" s="221">
        <v>1090</v>
      </c>
    </row>
    <row r="5534" spans="1:12" s="167" customFormat="1">
      <c r="A5534" s="218" t="str">
        <f t="shared" si="39"/>
        <v>O221108058774일반상품</v>
      </c>
      <c r="B5534" s="219" t="s">
        <v>9402</v>
      </c>
      <c r="C5534" s="219" t="s">
        <v>8023</v>
      </c>
      <c r="D5534" s="219" t="s">
        <v>8065</v>
      </c>
      <c r="E5534" s="219" t="s">
        <v>6389</v>
      </c>
      <c r="F5534" s="219" t="s">
        <v>7942</v>
      </c>
      <c r="G5534" s="219" t="s">
        <v>7943</v>
      </c>
      <c r="H5534" s="219" t="s">
        <v>5990</v>
      </c>
      <c r="I5534" s="220" t="s">
        <v>8556</v>
      </c>
      <c r="J5534" s="221">
        <v>22500</v>
      </c>
      <c r="K5534" s="221">
        <v>1</v>
      </c>
      <c r="L5534" s="221">
        <v>22500</v>
      </c>
    </row>
    <row r="5535" spans="1:12" s="167" customFormat="1">
      <c r="A5535" s="218" t="str">
        <f t="shared" si="39"/>
        <v>O221108058774일반상품</v>
      </c>
      <c r="B5535" s="219" t="s">
        <v>9402</v>
      </c>
      <c r="C5535" s="219" t="s">
        <v>8023</v>
      </c>
      <c r="D5535" s="219" t="s">
        <v>8065</v>
      </c>
      <c r="E5535" s="219" t="s">
        <v>6389</v>
      </c>
      <c r="F5535" s="219" t="s">
        <v>7942</v>
      </c>
      <c r="G5535" s="219" t="s">
        <v>7943</v>
      </c>
      <c r="H5535" s="219" t="s">
        <v>5990</v>
      </c>
      <c r="I5535" s="220" t="s">
        <v>8577</v>
      </c>
      <c r="J5535" s="221">
        <v>1780</v>
      </c>
      <c r="K5535" s="221">
        <v>1</v>
      </c>
      <c r="L5535" s="221">
        <v>1780</v>
      </c>
    </row>
    <row r="5536" spans="1:12" s="167" customFormat="1">
      <c r="A5536" s="218" t="str">
        <f t="shared" si="39"/>
        <v>O221108058774일반상품</v>
      </c>
      <c r="B5536" s="219" t="s">
        <v>9402</v>
      </c>
      <c r="C5536" s="219" t="s">
        <v>8023</v>
      </c>
      <c r="D5536" s="219" t="s">
        <v>8065</v>
      </c>
      <c r="E5536" s="219" t="s">
        <v>6389</v>
      </c>
      <c r="F5536" s="219" t="s">
        <v>7942</v>
      </c>
      <c r="G5536" s="219" t="s">
        <v>7943</v>
      </c>
      <c r="H5536" s="219" t="s">
        <v>5990</v>
      </c>
      <c r="I5536" s="220" t="s">
        <v>7295</v>
      </c>
      <c r="J5536" s="221">
        <v>1300</v>
      </c>
      <c r="K5536" s="221">
        <v>4</v>
      </c>
      <c r="L5536" s="221">
        <v>5200</v>
      </c>
    </row>
    <row r="5537" spans="1:12" s="167" customFormat="1">
      <c r="A5537" s="218" t="str">
        <f t="shared" si="39"/>
        <v>O221108058774일반상품</v>
      </c>
      <c r="B5537" s="219" t="s">
        <v>9402</v>
      </c>
      <c r="C5537" s="219" t="s">
        <v>8023</v>
      </c>
      <c r="D5537" s="219" t="s">
        <v>8065</v>
      </c>
      <c r="E5537" s="219" t="s">
        <v>6389</v>
      </c>
      <c r="F5537" s="219" t="s">
        <v>7942</v>
      </c>
      <c r="G5537" s="219" t="s">
        <v>7943</v>
      </c>
      <c r="H5537" s="219" t="s">
        <v>5990</v>
      </c>
      <c r="I5537" s="220" t="s">
        <v>8382</v>
      </c>
      <c r="J5537" s="221">
        <v>1450</v>
      </c>
      <c r="K5537" s="221">
        <v>2</v>
      </c>
      <c r="L5537" s="221">
        <v>2900</v>
      </c>
    </row>
    <row r="5538" spans="1:12" s="167" customFormat="1">
      <c r="A5538" s="218" t="str">
        <f t="shared" si="39"/>
        <v>O221108058774일반상품</v>
      </c>
      <c r="B5538" s="219" t="s">
        <v>9402</v>
      </c>
      <c r="C5538" s="219" t="s">
        <v>8023</v>
      </c>
      <c r="D5538" s="219" t="s">
        <v>8065</v>
      </c>
      <c r="E5538" s="219" t="s">
        <v>6389</v>
      </c>
      <c r="F5538" s="219" t="s">
        <v>7942</v>
      </c>
      <c r="G5538" s="219" t="s">
        <v>7943</v>
      </c>
      <c r="H5538" s="219" t="s">
        <v>5990</v>
      </c>
      <c r="I5538" s="220" t="s">
        <v>8344</v>
      </c>
      <c r="J5538" s="221">
        <v>21000</v>
      </c>
      <c r="K5538" s="221">
        <v>1</v>
      </c>
      <c r="L5538" s="221">
        <v>21000</v>
      </c>
    </row>
    <row r="5539" spans="1:12" s="167" customFormat="1">
      <c r="A5539" s="218" t="str">
        <f t="shared" si="39"/>
        <v>O221108058774일반상품</v>
      </c>
      <c r="B5539" s="219" t="s">
        <v>9402</v>
      </c>
      <c r="C5539" s="219" t="s">
        <v>8023</v>
      </c>
      <c r="D5539" s="219" t="s">
        <v>8065</v>
      </c>
      <c r="E5539" s="219" t="s">
        <v>6389</v>
      </c>
      <c r="F5539" s="219" t="s">
        <v>7942</v>
      </c>
      <c r="G5539" s="219" t="s">
        <v>7943</v>
      </c>
      <c r="H5539" s="219" t="s">
        <v>5990</v>
      </c>
      <c r="I5539" s="220" t="s">
        <v>8036</v>
      </c>
      <c r="J5539" s="221">
        <v>5900</v>
      </c>
      <c r="K5539" s="221">
        <v>1</v>
      </c>
      <c r="L5539" s="221">
        <v>5900</v>
      </c>
    </row>
    <row r="5540" spans="1:12" s="167" customFormat="1">
      <c r="A5540" s="218" t="str">
        <f t="shared" si="39"/>
        <v>O221108058774일반상품</v>
      </c>
      <c r="B5540" s="219" t="s">
        <v>9402</v>
      </c>
      <c r="C5540" s="219" t="s">
        <v>8023</v>
      </c>
      <c r="D5540" s="219" t="s">
        <v>8065</v>
      </c>
      <c r="E5540" s="219" t="s">
        <v>6389</v>
      </c>
      <c r="F5540" s="219" t="s">
        <v>7942</v>
      </c>
      <c r="G5540" s="219" t="s">
        <v>7943</v>
      </c>
      <c r="H5540" s="219" t="s">
        <v>5990</v>
      </c>
      <c r="I5540" s="220" t="s">
        <v>8958</v>
      </c>
      <c r="J5540" s="221">
        <v>5900</v>
      </c>
      <c r="K5540" s="221">
        <v>1</v>
      </c>
      <c r="L5540" s="221">
        <v>5900</v>
      </c>
    </row>
    <row r="5541" spans="1:12" s="167" customFormat="1">
      <c r="A5541" s="218" t="str">
        <f t="shared" si="39"/>
        <v>O221108058774일반상품</v>
      </c>
      <c r="B5541" s="219" t="s">
        <v>9402</v>
      </c>
      <c r="C5541" s="219" t="s">
        <v>8023</v>
      </c>
      <c r="D5541" s="219" t="s">
        <v>8065</v>
      </c>
      <c r="E5541" s="219" t="s">
        <v>6389</v>
      </c>
      <c r="F5541" s="219" t="s">
        <v>7942</v>
      </c>
      <c r="G5541" s="219" t="s">
        <v>7943</v>
      </c>
      <c r="H5541" s="219" t="s">
        <v>5990</v>
      </c>
      <c r="I5541" s="220" t="s">
        <v>7977</v>
      </c>
      <c r="J5541" s="221">
        <v>1460</v>
      </c>
      <c r="K5541" s="221">
        <v>1</v>
      </c>
      <c r="L5541" s="221">
        <v>1460</v>
      </c>
    </row>
    <row r="5542" spans="1:12" s="167" customFormat="1">
      <c r="A5542" s="218" t="str">
        <f t="shared" si="39"/>
        <v>O221108058774일반상품</v>
      </c>
      <c r="B5542" s="219" t="s">
        <v>9402</v>
      </c>
      <c r="C5542" s="219" t="s">
        <v>8023</v>
      </c>
      <c r="D5542" s="219" t="s">
        <v>8065</v>
      </c>
      <c r="E5542" s="219" t="s">
        <v>6389</v>
      </c>
      <c r="F5542" s="219" t="s">
        <v>7942</v>
      </c>
      <c r="G5542" s="219" t="s">
        <v>7943</v>
      </c>
      <c r="H5542" s="219" t="s">
        <v>5990</v>
      </c>
      <c r="I5542" s="220" t="s">
        <v>8384</v>
      </c>
      <c r="J5542" s="221">
        <v>3730</v>
      </c>
      <c r="K5542" s="221">
        <v>1</v>
      </c>
      <c r="L5542" s="221">
        <v>3730</v>
      </c>
    </row>
    <row r="5543" spans="1:12" s="167" customFormat="1">
      <c r="A5543" s="218" t="str">
        <f t="shared" si="39"/>
        <v>O221108058774일반상품</v>
      </c>
      <c r="B5543" s="219" t="s">
        <v>9402</v>
      </c>
      <c r="C5543" s="219" t="s">
        <v>8023</v>
      </c>
      <c r="D5543" s="219" t="s">
        <v>8065</v>
      </c>
      <c r="E5543" s="219" t="s">
        <v>6389</v>
      </c>
      <c r="F5543" s="219" t="s">
        <v>7942</v>
      </c>
      <c r="G5543" s="219" t="s">
        <v>7943</v>
      </c>
      <c r="H5543" s="219" t="s">
        <v>5990</v>
      </c>
      <c r="I5543" s="220" t="s">
        <v>9551</v>
      </c>
      <c r="J5543" s="221">
        <v>1236</v>
      </c>
      <c r="K5543" s="221">
        <v>1</v>
      </c>
      <c r="L5543" s="221">
        <v>1236</v>
      </c>
    </row>
    <row r="5544" spans="1:12" s="167" customFormat="1">
      <c r="A5544" s="218" t="str">
        <f t="shared" si="39"/>
        <v>O221108058774일반상품</v>
      </c>
      <c r="B5544" s="219" t="s">
        <v>9402</v>
      </c>
      <c r="C5544" s="219" t="s">
        <v>8023</v>
      </c>
      <c r="D5544" s="219" t="s">
        <v>8065</v>
      </c>
      <c r="E5544" s="219" t="s">
        <v>6389</v>
      </c>
      <c r="F5544" s="219" t="s">
        <v>7942</v>
      </c>
      <c r="G5544" s="219" t="s">
        <v>7943</v>
      </c>
      <c r="H5544" s="219" t="s">
        <v>5990</v>
      </c>
      <c r="I5544" s="220" t="s">
        <v>8544</v>
      </c>
      <c r="J5544" s="221">
        <v>2720</v>
      </c>
      <c r="K5544" s="221">
        <v>2</v>
      </c>
      <c r="L5544" s="221">
        <v>5440</v>
      </c>
    </row>
    <row r="5545" spans="1:12" s="167" customFormat="1">
      <c r="A5545" s="218" t="str">
        <f t="shared" si="39"/>
        <v>O221108058774일반상품</v>
      </c>
      <c r="B5545" s="219" t="s">
        <v>9402</v>
      </c>
      <c r="C5545" s="219" t="s">
        <v>8023</v>
      </c>
      <c r="D5545" s="219" t="s">
        <v>8065</v>
      </c>
      <c r="E5545" s="219" t="s">
        <v>6389</v>
      </c>
      <c r="F5545" s="219" t="s">
        <v>7942</v>
      </c>
      <c r="G5545" s="219" t="s">
        <v>7943</v>
      </c>
      <c r="H5545" s="219" t="s">
        <v>5990</v>
      </c>
      <c r="I5545" s="220" t="s">
        <v>8067</v>
      </c>
      <c r="J5545" s="221">
        <v>19390</v>
      </c>
      <c r="K5545" s="221">
        <v>1</v>
      </c>
      <c r="L5545" s="221">
        <v>19390</v>
      </c>
    </row>
    <row r="5546" spans="1:12" s="167" customFormat="1">
      <c r="A5546" s="218" t="str">
        <f t="shared" si="39"/>
        <v>O221108058774일반상품</v>
      </c>
      <c r="B5546" s="219" t="s">
        <v>9402</v>
      </c>
      <c r="C5546" s="219" t="s">
        <v>8023</v>
      </c>
      <c r="D5546" s="219" t="s">
        <v>8065</v>
      </c>
      <c r="E5546" s="219" t="s">
        <v>6389</v>
      </c>
      <c r="F5546" s="219" t="s">
        <v>7942</v>
      </c>
      <c r="G5546" s="219" t="s">
        <v>7943</v>
      </c>
      <c r="H5546" s="219" t="s">
        <v>5990</v>
      </c>
      <c r="I5546" s="220" t="s">
        <v>8397</v>
      </c>
      <c r="J5546" s="221">
        <v>10200</v>
      </c>
      <c r="K5546" s="221">
        <v>2</v>
      </c>
      <c r="L5546" s="221">
        <v>20400</v>
      </c>
    </row>
    <row r="5547" spans="1:12" s="167" customFormat="1">
      <c r="A5547" s="218" t="str">
        <f t="shared" si="39"/>
        <v>O221108058774일반상품</v>
      </c>
      <c r="B5547" s="219" t="s">
        <v>9402</v>
      </c>
      <c r="C5547" s="219" t="s">
        <v>8023</v>
      </c>
      <c r="D5547" s="219" t="s">
        <v>8065</v>
      </c>
      <c r="E5547" s="219" t="s">
        <v>6389</v>
      </c>
      <c r="F5547" s="219" t="s">
        <v>7942</v>
      </c>
      <c r="G5547" s="219" t="s">
        <v>7943</v>
      </c>
      <c r="H5547" s="219" t="s">
        <v>5990</v>
      </c>
      <c r="I5547" s="220" t="s">
        <v>9552</v>
      </c>
      <c r="J5547" s="221">
        <v>10000</v>
      </c>
      <c r="K5547" s="221">
        <v>1</v>
      </c>
      <c r="L5547" s="221">
        <v>10000</v>
      </c>
    </row>
    <row r="5548" spans="1:12" s="167" customFormat="1">
      <c r="A5548" s="218" t="str">
        <f t="shared" si="39"/>
        <v>O221108058774일반상품</v>
      </c>
      <c r="B5548" s="219" t="s">
        <v>9402</v>
      </c>
      <c r="C5548" s="219" t="s">
        <v>8023</v>
      </c>
      <c r="D5548" s="219" t="s">
        <v>8065</v>
      </c>
      <c r="E5548" s="219" t="s">
        <v>6389</v>
      </c>
      <c r="F5548" s="219" t="s">
        <v>7942</v>
      </c>
      <c r="G5548" s="219" t="s">
        <v>7943</v>
      </c>
      <c r="H5548" s="219" t="s">
        <v>5990</v>
      </c>
      <c r="I5548" s="220" t="s">
        <v>7250</v>
      </c>
      <c r="J5548" s="221">
        <v>11500</v>
      </c>
      <c r="K5548" s="221">
        <v>1</v>
      </c>
      <c r="L5548" s="221">
        <v>11500</v>
      </c>
    </row>
    <row r="5549" spans="1:12" s="167" customFormat="1">
      <c r="A5549" s="218" t="str">
        <f t="shared" si="39"/>
        <v>O221108058774일반상품</v>
      </c>
      <c r="B5549" s="219" t="s">
        <v>9402</v>
      </c>
      <c r="C5549" s="219" t="s">
        <v>8023</v>
      </c>
      <c r="D5549" s="219" t="s">
        <v>8065</v>
      </c>
      <c r="E5549" s="219" t="s">
        <v>6389</v>
      </c>
      <c r="F5549" s="219" t="s">
        <v>7942</v>
      </c>
      <c r="G5549" s="219" t="s">
        <v>7943</v>
      </c>
      <c r="H5549" s="219" t="s">
        <v>5990</v>
      </c>
      <c r="I5549" s="220" t="s">
        <v>8663</v>
      </c>
      <c r="J5549" s="221">
        <v>2200</v>
      </c>
      <c r="K5549" s="221">
        <v>10</v>
      </c>
      <c r="L5549" s="221">
        <v>22000</v>
      </c>
    </row>
    <row r="5550" spans="1:12" s="167" customFormat="1">
      <c r="A5550" s="218" t="str">
        <f t="shared" si="39"/>
        <v>O221108058774일반상품</v>
      </c>
      <c r="B5550" s="219" t="s">
        <v>9402</v>
      </c>
      <c r="C5550" s="219" t="s">
        <v>8023</v>
      </c>
      <c r="D5550" s="219" t="s">
        <v>8065</v>
      </c>
      <c r="E5550" s="219" t="s">
        <v>6389</v>
      </c>
      <c r="F5550" s="219" t="s">
        <v>7942</v>
      </c>
      <c r="G5550" s="219" t="s">
        <v>7943</v>
      </c>
      <c r="H5550" s="219" t="s">
        <v>5990</v>
      </c>
      <c r="I5550" s="220" t="s">
        <v>8366</v>
      </c>
      <c r="J5550" s="221">
        <v>8880</v>
      </c>
      <c r="K5550" s="221">
        <v>1</v>
      </c>
      <c r="L5550" s="221">
        <v>8880</v>
      </c>
    </row>
    <row r="5551" spans="1:12" s="167" customFormat="1">
      <c r="A5551" s="218" t="str">
        <f t="shared" si="39"/>
        <v>O221108058774일반상품</v>
      </c>
      <c r="B5551" s="219" t="s">
        <v>9402</v>
      </c>
      <c r="C5551" s="219" t="s">
        <v>8023</v>
      </c>
      <c r="D5551" s="219" t="s">
        <v>8065</v>
      </c>
      <c r="E5551" s="219" t="s">
        <v>6389</v>
      </c>
      <c r="F5551" s="219" t="s">
        <v>7942</v>
      </c>
      <c r="G5551" s="219" t="s">
        <v>7943</v>
      </c>
      <c r="H5551" s="219" t="s">
        <v>5990</v>
      </c>
      <c r="I5551" s="220" t="s">
        <v>8450</v>
      </c>
      <c r="J5551" s="221">
        <v>1400</v>
      </c>
      <c r="K5551" s="221">
        <v>1</v>
      </c>
      <c r="L5551" s="221">
        <v>1400</v>
      </c>
    </row>
    <row r="5552" spans="1:12" s="167" customFormat="1">
      <c r="A5552" s="218" t="str">
        <f t="shared" si="39"/>
        <v>O221108058774일반상품</v>
      </c>
      <c r="B5552" s="219" t="s">
        <v>9402</v>
      </c>
      <c r="C5552" s="219" t="s">
        <v>8023</v>
      </c>
      <c r="D5552" s="219" t="s">
        <v>8065</v>
      </c>
      <c r="E5552" s="219" t="s">
        <v>6389</v>
      </c>
      <c r="F5552" s="219" t="s">
        <v>7942</v>
      </c>
      <c r="G5552" s="219" t="s">
        <v>7943</v>
      </c>
      <c r="H5552" s="219" t="s">
        <v>5990</v>
      </c>
      <c r="I5552" s="220" t="s">
        <v>7222</v>
      </c>
      <c r="J5552" s="221">
        <v>10000</v>
      </c>
      <c r="K5552" s="221">
        <v>2</v>
      </c>
      <c r="L5552" s="221">
        <v>20000</v>
      </c>
    </row>
    <row r="5553" spans="1:12" s="167" customFormat="1">
      <c r="A5553" s="218" t="str">
        <f t="shared" si="39"/>
        <v>O221108058774일반상품</v>
      </c>
      <c r="B5553" s="219" t="s">
        <v>9402</v>
      </c>
      <c r="C5553" s="219" t="s">
        <v>8023</v>
      </c>
      <c r="D5553" s="219" t="s">
        <v>8065</v>
      </c>
      <c r="E5553" s="219" t="s">
        <v>6389</v>
      </c>
      <c r="F5553" s="219" t="s">
        <v>7942</v>
      </c>
      <c r="G5553" s="219" t="s">
        <v>7943</v>
      </c>
      <c r="H5553" s="219" t="s">
        <v>5990</v>
      </c>
      <c r="I5553" s="220" t="s">
        <v>7923</v>
      </c>
      <c r="J5553" s="221">
        <v>3900</v>
      </c>
      <c r="K5553" s="221">
        <v>1</v>
      </c>
      <c r="L5553" s="221">
        <v>3900</v>
      </c>
    </row>
    <row r="5554" spans="1:12" s="167" customFormat="1">
      <c r="A5554" s="218" t="str">
        <f t="shared" si="39"/>
        <v>O221108058774일반상품</v>
      </c>
      <c r="B5554" s="219" t="s">
        <v>9402</v>
      </c>
      <c r="C5554" s="219" t="s">
        <v>8023</v>
      </c>
      <c r="D5554" s="219" t="s">
        <v>8065</v>
      </c>
      <c r="E5554" s="219" t="s">
        <v>6389</v>
      </c>
      <c r="F5554" s="219" t="s">
        <v>7942</v>
      </c>
      <c r="G5554" s="219" t="s">
        <v>7943</v>
      </c>
      <c r="H5554" s="219" t="s">
        <v>5990</v>
      </c>
      <c r="I5554" s="220" t="s">
        <v>8975</v>
      </c>
      <c r="J5554" s="221">
        <v>2970</v>
      </c>
      <c r="K5554" s="221">
        <v>1</v>
      </c>
      <c r="L5554" s="221">
        <v>2970</v>
      </c>
    </row>
    <row r="5555" spans="1:12" s="167" customFormat="1">
      <c r="A5555" s="218" t="str">
        <f t="shared" si="39"/>
        <v>O221108058774일반상품</v>
      </c>
      <c r="B5555" s="219" t="s">
        <v>9402</v>
      </c>
      <c r="C5555" s="219" t="s">
        <v>8023</v>
      </c>
      <c r="D5555" s="219" t="s">
        <v>8065</v>
      </c>
      <c r="E5555" s="219" t="s">
        <v>6389</v>
      </c>
      <c r="F5555" s="219" t="s">
        <v>7942</v>
      </c>
      <c r="G5555" s="219" t="s">
        <v>7943</v>
      </c>
      <c r="H5555" s="219" t="s">
        <v>5990</v>
      </c>
      <c r="I5555" s="220" t="s">
        <v>9553</v>
      </c>
      <c r="J5555" s="221">
        <v>13400</v>
      </c>
      <c r="K5555" s="221">
        <v>1</v>
      </c>
      <c r="L5555" s="221">
        <v>13400</v>
      </c>
    </row>
    <row r="5556" spans="1:12" s="167" customFormat="1">
      <c r="A5556" s="218" t="str">
        <f t="shared" si="39"/>
        <v>O221108058774일반상품</v>
      </c>
      <c r="B5556" s="219" t="s">
        <v>9402</v>
      </c>
      <c r="C5556" s="219" t="s">
        <v>8023</v>
      </c>
      <c r="D5556" s="219" t="s">
        <v>8065</v>
      </c>
      <c r="E5556" s="219" t="s">
        <v>6389</v>
      </c>
      <c r="F5556" s="219" t="s">
        <v>7942</v>
      </c>
      <c r="G5556" s="219" t="s">
        <v>7943</v>
      </c>
      <c r="H5556" s="219" t="s">
        <v>5990</v>
      </c>
      <c r="I5556" s="220" t="s">
        <v>7201</v>
      </c>
      <c r="J5556" s="221">
        <v>12480</v>
      </c>
      <c r="K5556" s="221">
        <v>1</v>
      </c>
      <c r="L5556" s="221">
        <v>12480</v>
      </c>
    </row>
    <row r="5557" spans="1:12" s="167" customFormat="1">
      <c r="A5557" s="218" t="str">
        <f t="shared" si="39"/>
        <v>O221108058774일반상품</v>
      </c>
      <c r="B5557" s="219" t="s">
        <v>9402</v>
      </c>
      <c r="C5557" s="219" t="s">
        <v>8023</v>
      </c>
      <c r="D5557" s="219" t="s">
        <v>8065</v>
      </c>
      <c r="E5557" s="219" t="s">
        <v>6389</v>
      </c>
      <c r="F5557" s="219" t="s">
        <v>7942</v>
      </c>
      <c r="G5557" s="219" t="s">
        <v>7943</v>
      </c>
      <c r="H5557" s="219" t="s">
        <v>5990</v>
      </c>
      <c r="I5557" s="220" t="s">
        <v>8562</v>
      </c>
      <c r="J5557" s="221">
        <v>12480</v>
      </c>
      <c r="K5557" s="221">
        <v>1</v>
      </c>
      <c r="L5557" s="221">
        <v>12480</v>
      </c>
    </row>
    <row r="5558" spans="1:12" s="167" customFormat="1">
      <c r="A5558" s="218" t="str">
        <f t="shared" si="39"/>
        <v>O221108058774일반상품</v>
      </c>
      <c r="B5558" s="219" t="s">
        <v>9402</v>
      </c>
      <c r="C5558" s="219" t="s">
        <v>8023</v>
      </c>
      <c r="D5558" s="219" t="s">
        <v>8065</v>
      </c>
      <c r="E5558" s="219" t="s">
        <v>6389</v>
      </c>
      <c r="F5558" s="219" t="s">
        <v>7942</v>
      </c>
      <c r="G5558" s="219" t="s">
        <v>7943</v>
      </c>
      <c r="H5558" s="219" t="s">
        <v>5990</v>
      </c>
      <c r="I5558" s="220" t="s">
        <v>7259</v>
      </c>
      <c r="J5558" s="221">
        <v>5850</v>
      </c>
      <c r="K5558" s="221">
        <v>1</v>
      </c>
      <c r="L5558" s="221">
        <v>5850</v>
      </c>
    </row>
    <row r="5559" spans="1:12" s="167" customFormat="1">
      <c r="A5559" s="218" t="str">
        <f t="shared" si="39"/>
        <v>O221108058774일반상품</v>
      </c>
      <c r="B5559" s="219" t="s">
        <v>9402</v>
      </c>
      <c r="C5559" s="219" t="s">
        <v>8023</v>
      </c>
      <c r="D5559" s="219" t="s">
        <v>8065</v>
      </c>
      <c r="E5559" s="219" t="s">
        <v>6389</v>
      </c>
      <c r="F5559" s="219" t="s">
        <v>7942</v>
      </c>
      <c r="G5559" s="219" t="s">
        <v>7943</v>
      </c>
      <c r="H5559" s="219" t="s">
        <v>5990</v>
      </c>
      <c r="I5559" s="220" t="s">
        <v>8755</v>
      </c>
      <c r="J5559" s="221">
        <v>4840</v>
      </c>
      <c r="K5559" s="221">
        <v>5</v>
      </c>
      <c r="L5559" s="221">
        <v>24200</v>
      </c>
    </row>
    <row r="5560" spans="1:12" s="167" customFormat="1">
      <c r="A5560" s="218" t="str">
        <f t="shared" si="39"/>
        <v>O221108058774일반상품</v>
      </c>
      <c r="B5560" s="219" t="s">
        <v>9402</v>
      </c>
      <c r="C5560" s="219" t="s">
        <v>8023</v>
      </c>
      <c r="D5560" s="219" t="s">
        <v>8065</v>
      </c>
      <c r="E5560" s="219" t="s">
        <v>6389</v>
      </c>
      <c r="F5560" s="219" t="s">
        <v>7942</v>
      </c>
      <c r="G5560" s="219" t="s">
        <v>7943</v>
      </c>
      <c r="H5560" s="219" t="s">
        <v>5990</v>
      </c>
      <c r="I5560" s="220" t="s">
        <v>9050</v>
      </c>
      <c r="J5560" s="221">
        <v>3980</v>
      </c>
      <c r="K5560" s="221">
        <v>1</v>
      </c>
      <c r="L5560" s="221">
        <v>3980</v>
      </c>
    </row>
    <row r="5561" spans="1:12" s="167" customFormat="1">
      <c r="A5561" s="218" t="str">
        <f t="shared" si="39"/>
        <v>O221108058774일반상품</v>
      </c>
      <c r="B5561" s="219" t="s">
        <v>9402</v>
      </c>
      <c r="C5561" s="219" t="s">
        <v>8023</v>
      </c>
      <c r="D5561" s="219" t="s">
        <v>8065</v>
      </c>
      <c r="E5561" s="219" t="s">
        <v>6389</v>
      </c>
      <c r="F5561" s="219" t="s">
        <v>7942</v>
      </c>
      <c r="G5561" s="219" t="s">
        <v>7943</v>
      </c>
      <c r="H5561" s="219" t="s">
        <v>5990</v>
      </c>
      <c r="I5561" s="220" t="s">
        <v>8643</v>
      </c>
      <c r="J5561" s="221">
        <v>1430</v>
      </c>
      <c r="K5561" s="221">
        <v>2</v>
      </c>
      <c r="L5561" s="221">
        <v>2860</v>
      </c>
    </row>
    <row r="5562" spans="1:12" s="167" customFormat="1">
      <c r="A5562" s="218" t="str">
        <f t="shared" si="39"/>
        <v>O221108058774일반상품</v>
      </c>
      <c r="B5562" s="219" t="s">
        <v>9402</v>
      </c>
      <c r="C5562" s="219" t="s">
        <v>8023</v>
      </c>
      <c r="D5562" s="219" t="s">
        <v>8065</v>
      </c>
      <c r="E5562" s="219" t="s">
        <v>6389</v>
      </c>
      <c r="F5562" s="219" t="s">
        <v>7942</v>
      </c>
      <c r="G5562" s="219" t="s">
        <v>7943</v>
      </c>
      <c r="H5562" s="219" t="s">
        <v>5990</v>
      </c>
      <c r="I5562" s="220" t="s">
        <v>8717</v>
      </c>
      <c r="J5562" s="221">
        <v>2430</v>
      </c>
      <c r="K5562" s="221">
        <v>1</v>
      </c>
      <c r="L5562" s="221">
        <v>2430</v>
      </c>
    </row>
    <row r="5563" spans="1:12" s="167" customFormat="1">
      <c r="A5563" s="218" t="str">
        <f t="shared" si="39"/>
        <v>O221108058774일반상품</v>
      </c>
      <c r="B5563" s="219" t="s">
        <v>9402</v>
      </c>
      <c r="C5563" s="219" t="s">
        <v>8023</v>
      </c>
      <c r="D5563" s="219" t="s">
        <v>8065</v>
      </c>
      <c r="E5563" s="219" t="s">
        <v>6389</v>
      </c>
      <c r="F5563" s="219" t="s">
        <v>7942</v>
      </c>
      <c r="G5563" s="219" t="s">
        <v>7943</v>
      </c>
      <c r="H5563" s="219" t="s">
        <v>5990</v>
      </c>
      <c r="I5563" s="220" t="s">
        <v>7262</v>
      </c>
      <c r="J5563" s="221">
        <v>1000</v>
      </c>
      <c r="K5563" s="221">
        <v>1</v>
      </c>
      <c r="L5563" s="221">
        <v>1000</v>
      </c>
    </row>
    <row r="5564" spans="1:12" s="167" customFormat="1">
      <c r="A5564" s="218" t="str">
        <f t="shared" si="39"/>
        <v>O221108058774일반상품</v>
      </c>
      <c r="B5564" s="219" t="s">
        <v>9402</v>
      </c>
      <c r="C5564" s="219" t="s">
        <v>8023</v>
      </c>
      <c r="D5564" s="219" t="s">
        <v>8065</v>
      </c>
      <c r="E5564" s="219" t="s">
        <v>6389</v>
      </c>
      <c r="F5564" s="219" t="s">
        <v>7942</v>
      </c>
      <c r="G5564" s="219" t="s">
        <v>7943</v>
      </c>
      <c r="H5564" s="219" t="s">
        <v>5990</v>
      </c>
      <c r="I5564" s="220" t="s">
        <v>7205</v>
      </c>
      <c r="J5564" s="221">
        <v>5430</v>
      </c>
      <c r="K5564" s="221">
        <v>1</v>
      </c>
      <c r="L5564" s="221">
        <v>5430</v>
      </c>
    </row>
    <row r="5565" spans="1:12" s="167" customFormat="1">
      <c r="A5565" s="218" t="str">
        <f t="shared" si="39"/>
        <v>O221108058774일반상품</v>
      </c>
      <c r="B5565" s="219" t="s">
        <v>9402</v>
      </c>
      <c r="C5565" s="219" t="s">
        <v>8023</v>
      </c>
      <c r="D5565" s="219" t="s">
        <v>8065</v>
      </c>
      <c r="E5565" s="219" t="s">
        <v>6389</v>
      </c>
      <c r="F5565" s="219" t="s">
        <v>7942</v>
      </c>
      <c r="G5565" s="219" t="s">
        <v>7943</v>
      </c>
      <c r="H5565" s="219" t="s">
        <v>5990</v>
      </c>
      <c r="I5565" s="220" t="s">
        <v>8390</v>
      </c>
      <c r="J5565" s="221">
        <v>7040</v>
      </c>
      <c r="K5565" s="221">
        <v>1</v>
      </c>
      <c r="L5565" s="221">
        <v>7040</v>
      </c>
    </row>
    <row r="5566" spans="1:12" s="167" customFormat="1">
      <c r="A5566" s="218" t="str">
        <f t="shared" si="39"/>
        <v>O221108058774일반상품</v>
      </c>
      <c r="B5566" s="219" t="s">
        <v>9402</v>
      </c>
      <c r="C5566" s="219" t="s">
        <v>8023</v>
      </c>
      <c r="D5566" s="219" t="s">
        <v>8065</v>
      </c>
      <c r="E5566" s="219" t="s">
        <v>6389</v>
      </c>
      <c r="F5566" s="219" t="s">
        <v>7942</v>
      </c>
      <c r="G5566" s="219" t="s">
        <v>7943</v>
      </c>
      <c r="H5566" s="219" t="s">
        <v>5990</v>
      </c>
      <c r="I5566" s="220" t="s">
        <v>8707</v>
      </c>
      <c r="J5566" s="221">
        <v>2220</v>
      </c>
      <c r="K5566" s="221">
        <v>1</v>
      </c>
      <c r="L5566" s="221">
        <v>2220</v>
      </c>
    </row>
    <row r="5567" spans="1:12" s="167" customFormat="1">
      <c r="A5567" s="218" t="str">
        <f t="shared" si="39"/>
        <v>O221108058774일반상품</v>
      </c>
      <c r="B5567" s="219" t="s">
        <v>9402</v>
      </c>
      <c r="C5567" s="219" t="s">
        <v>8023</v>
      </c>
      <c r="D5567" s="219" t="s">
        <v>8065</v>
      </c>
      <c r="E5567" s="219" t="s">
        <v>6389</v>
      </c>
      <c r="F5567" s="219" t="s">
        <v>7942</v>
      </c>
      <c r="G5567" s="219" t="s">
        <v>7943</v>
      </c>
      <c r="H5567" s="219" t="s">
        <v>5990</v>
      </c>
      <c r="I5567" s="220" t="s">
        <v>7213</v>
      </c>
      <c r="J5567" s="221">
        <v>1210</v>
      </c>
      <c r="K5567" s="221">
        <v>1</v>
      </c>
      <c r="L5567" s="221">
        <v>1210</v>
      </c>
    </row>
    <row r="5568" spans="1:12" s="167" customFormat="1">
      <c r="A5568" s="218" t="str">
        <f t="shared" si="39"/>
        <v>O221108058774일반상품</v>
      </c>
      <c r="B5568" s="219" t="s">
        <v>9402</v>
      </c>
      <c r="C5568" s="219" t="s">
        <v>8023</v>
      </c>
      <c r="D5568" s="219" t="s">
        <v>8065</v>
      </c>
      <c r="E5568" s="219" t="s">
        <v>6389</v>
      </c>
      <c r="F5568" s="219" t="s">
        <v>7942</v>
      </c>
      <c r="G5568" s="219" t="s">
        <v>7943</v>
      </c>
      <c r="H5568" s="219" t="s">
        <v>5990</v>
      </c>
      <c r="I5568" s="220" t="s">
        <v>8487</v>
      </c>
      <c r="J5568" s="221">
        <v>3073</v>
      </c>
      <c r="K5568" s="221">
        <v>1</v>
      </c>
      <c r="L5568" s="221">
        <v>3073</v>
      </c>
    </row>
    <row r="5569" spans="1:12" s="167" customFormat="1">
      <c r="A5569" s="218" t="str">
        <f t="shared" si="39"/>
        <v>O221108058774일반상품</v>
      </c>
      <c r="B5569" s="219" t="s">
        <v>9402</v>
      </c>
      <c r="C5569" s="219" t="s">
        <v>8023</v>
      </c>
      <c r="D5569" s="219" t="s">
        <v>8065</v>
      </c>
      <c r="E5569" s="219" t="s">
        <v>6389</v>
      </c>
      <c r="F5569" s="219" t="s">
        <v>7942</v>
      </c>
      <c r="G5569" s="219" t="s">
        <v>7943</v>
      </c>
      <c r="H5569" s="219" t="s">
        <v>5990</v>
      </c>
      <c r="I5569" s="220" t="s">
        <v>8879</v>
      </c>
      <c r="J5569" s="221">
        <v>4255</v>
      </c>
      <c r="K5569" s="221">
        <v>1</v>
      </c>
      <c r="L5569" s="221">
        <v>4255</v>
      </c>
    </row>
    <row r="5570" spans="1:12" s="167" customFormat="1">
      <c r="A5570" s="218" t="str">
        <f t="shared" si="39"/>
        <v>O221108058774일반상품</v>
      </c>
      <c r="B5570" s="219" t="s">
        <v>9402</v>
      </c>
      <c r="C5570" s="219" t="s">
        <v>8023</v>
      </c>
      <c r="D5570" s="219" t="s">
        <v>8065</v>
      </c>
      <c r="E5570" s="219" t="s">
        <v>6389</v>
      </c>
      <c r="F5570" s="219" t="s">
        <v>7942</v>
      </c>
      <c r="G5570" s="219" t="s">
        <v>7943</v>
      </c>
      <c r="H5570" s="219" t="s">
        <v>5990</v>
      </c>
      <c r="I5570" s="220" t="s">
        <v>8442</v>
      </c>
      <c r="J5570" s="221">
        <v>4700</v>
      </c>
      <c r="K5570" s="221">
        <v>1</v>
      </c>
      <c r="L5570" s="221">
        <v>4700</v>
      </c>
    </row>
    <row r="5571" spans="1:12" s="167" customFormat="1">
      <c r="A5571" s="218" t="str">
        <f t="shared" si="39"/>
        <v>O221108058774일반상품</v>
      </c>
      <c r="B5571" s="219" t="s">
        <v>9402</v>
      </c>
      <c r="C5571" s="219" t="s">
        <v>8023</v>
      </c>
      <c r="D5571" s="219" t="s">
        <v>8065</v>
      </c>
      <c r="E5571" s="219" t="s">
        <v>6389</v>
      </c>
      <c r="F5571" s="219" t="s">
        <v>7942</v>
      </c>
      <c r="G5571" s="219" t="s">
        <v>7943</v>
      </c>
      <c r="H5571" s="219" t="s">
        <v>5990</v>
      </c>
      <c r="I5571" s="220" t="s">
        <v>8872</v>
      </c>
      <c r="J5571" s="221">
        <v>14500</v>
      </c>
      <c r="K5571" s="221">
        <v>1</v>
      </c>
      <c r="L5571" s="221">
        <v>14500</v>
      </c>
    </row>
    <row r="5572" spans="1:12" s="167" customFormat="1">
      <c r="A5572" s="218" t="str">
        <f t="shared" si="39"/>
        <v>O221108058774일반상품</v>
      </c>
      <c r="B5572" s="219" t="s">
        <v>9402</v>
      </c>
      <c r="C5572" s="219" t="s">
        <v>8023</v>
      </c>
      <c r="D5572" s="219" t="s">
        <v>8065</v>
      </c>
      <c r="E5572" s="219" t="s">
        <v>6389</v>
      </c>
      <c r="F5572" s="219" t="s">
        <v>7942</v>
      </c>
      <c r="G5572" s="219" t="s">
        <v>7943</v>
      </c>
      <c r="H5572" s="219" t="s">
        <v>5990</v>
      </c>
      <c r="I5572" s="220" t="s">
        <v>7214</v>
      </c>
      <c r="J5572" s="221">
        <v>3250</v>
      </c>
      <c r="K5572" s="221">
        <v>1</v>
      </c>
      <c r="L5572" s="221">
        <v>3250</v>
      </c>
    </row>
    <row r="5573" spans="1:12" s="167" customFormat="1">
      <c r="A5573" s="218" t="str">
        <f t="shared" si="39"/>
        <v>O221108058774일반상품</v>
      </c>
      <c r="B5573" s="219" t="s">
        <v>9402</v>
      </c>
      <c r="C5573" s="219" t="s">
        <v>8023</v>
      </c>
      <c r="D5573" s="219" t="s">
        <v>8065</v>
      </c>
      <c r="E5573" s="219" t="s">
        <v>6389</v>
      </c>
      <c r="F5573" s="219" t="s">
        <v>7942</v>
      </c>
      <c r="G5573" s="219" t="s">
        <v>7943</v>
      </c>
      <c r="H5573" s="219" t="s">
        <v>5990</v>
      </c>
      <c r="I5573" s="220" t="s">
        <v>8745</v>
      </c>
      <c r="J5573" s="221">
        <v>2480</v>
      </c>
      <c r="K5573" s="221">
        <v>1</v>
      </c>
      <c r="L5573" s="221">
        <v>2480</v>
      </c>
    </row>
    <row r="5574" spans="1:12" s="167" customFormat="1">
      <c r="A5574" s="218" t="str">
        <f t="shared" si="39"/>
        <v>O221108058774일반상품</v>
      </c>
      <c r="B5574" s="219" t="s">
        <v>9402</v>
      </c>
      <c r="C5574" s="219" t="s">
        <v>8023</v>
      </c>
      <c r="D5574" s="219" t="s">
        <v>8065</v>
      </c>
      <c r="E5574" s="219" t="s">
        <v>6389</v>
      </c>
      <c r="F5574" s="219" t="s">
        <v>7942</v>
      </c>
      <c r="G5574" s="219" t="s">
        <v>7943</v>
      </c>
      <c r="H5574" s="219" t="s">
        <v>5990</v>
      </c>
      <c r="I5574" s="220" t="s">
        <v>8335</v>
      </c>
      <c r="J5574" s="221">
        <v>1080</v>
      </c>
      <c r="K5574" s="221">
        <v>1</v>
      </c>
      <c r="L5574" s="221">
        <v>1080</v>
      </c>
    </row>
    <row r="5575" spans="1:12" s="167" customFormat="1">
      <c r="A5575" s="218" t="str">
        <f t="shared" si="39"/>
        <v>O221108058774일반상품</v>
      </c>
      <c r="B5575" s="219" t="s">
        <v>9402</v>
      </c>
      <c r="C5575" s="219" t="s">
        <v>8023</v>
      </c>
      <c r="D5575" s="219" t="s">
        <v>8065</v>
      </c>
      <c r="E5575" s="219" t="s">
        <v>6389</v>
      </c>
      <c r="F5575" s="219" t="s">
        <v>7942</v>
      </c>
      <c r="G5575" s="219" t="s">
        <v>7943</v>
      </c>
      <c r="H5575" s="219" t="s">
        <v>5990</v>
      </c>
      <c r="I5575" s="220" t="s">
        <v>8515</v>
      </c>
      <c r="J5575" s="221">
        <v>4520</v>
      </c>
      <c r="K5575" s="221">
        <v>1</v>
      </c>
      <c r="L5575" s="221">
        <v>4520</v>
      </c>
    </row>
    <row r="5576" spans="1:12" s="167" customFormat="1">
      <c r="A5576" s="218" t="str">
        <f t="shared" si="39"/>
        <v>O221108058774일반상품</v>
      </c>
      <c r="B5576" s="219" t="s">
        <v>9402</v>
      </c>
      <c r="C5576" s="219" t="s">
        <v>8023</v>
      </c>
      <c r="D5576" s="219" t="s">
        <v>8065</v>
      </c>
      <c r="E5576" s="219" t="s">
        <v>6389</v>
      </c>
      <c r="F5576" s="219" t="s">
        <v>7942</v>
      </c>
      <c r="G5576" s="219" t="s">
        <v>7943</v>
      </c>
      <c r="H5576" s="219" t="s">
        <v>5990</v>
      </c>
      <c r="I5576" s="220" t="s">
        <v>8635</v>
      </c>
      <c r="J5576" s="221">
        <v>8100</v>
      </c>
      <c r="K5576" s="221">
        <v>1</v>
      </c>
      <c r="L5576" s="221">
        <v>8100</v>
      </c>
    </row>
    <row r="5577" spans="1:12" s="167" customFormat="1">
      <c r="A5577" s="218" t="str">
        <f t="shared" si="39"/>
        <v>O221108058774일반상품</v>
      </c>
      <c r="B5577" s="219" t="s">
        <v>9402</v>
      </c>
      <c r="C5577" s="219" t="s">
        <v>8023</v>
      </c>
      <c r="D5577" s="219" t="s">
        <v>8065</v>
      </c>
      <c r="E5577" s="219" t="s">
        <v>6389</v>
      </c>
      <c r="F5577" s="219" t="s">
        <v>7942</v>
      </c>
      <c r="G5577" s="219" t="s">
        <v>7943</v>
      </c>
      <c r="H5577" s="219" t="s">
        <v>5990</v>
      </c>
      <c r="I5577" s="220" t="s">
        <v>8674</v>
      </c>
      <c r="J5577" s="221">
        <v>5400</v>
      </c>
      <c r="K5577" s="221">
        <v>2</v>
      </c>
      <c r="L5577" s="221">
        <v>10800</v>
      </c>
    </row>
    <row r="5578" spans="1:12" s="167" customFormat="1">
      <c r="A5578" s="218" t="str">
        <f t="shared" si="39"/>
        <v>O221108058774일반상품</v>
      </c>
      <c r="B5578" s="219" t="s">
        <v>9402</v>
      </c>
      <c r="C5578" s="219" t="s">
        <v>8023</v>
      </c>
      <c r="D5578" s="219" t="s">
        <v>8065</v>
      </c>
      <c r="E5578" s="219" t="s">
        <v>6389</v>
      </c>
      <c r="F5578" s="219" t="s">
        <v>7942</v>
      </c>
      <c r="G5578" s="219" t="s">
        <v>7943</v>
      </c>
      <c r="H5578" s="219" t="s">
        <v>5990</v>
      </c>
      <c r="I5578" s="220" t="s">
        <v>8337</v>
      </c>
      <c r="J5578" s="221">
        <v>6630</v>
      </c>
      <c r="K5578" s="221">
        <v>1</v>
      </c>
      <c r="L5578" s="221">
        <v>6630</v>
      </c>
    </row>
    <row r="5579" spans="1:12" s="167" customFormat="1">
      <c r="A5579" s="218" t="str">
        <f t="shared" si="39"/>
        <v>O221108058774일반상품</v>
      </c>
      <c r="B5579" s="219" t="s">
        <v>9402</v>
      </c>
      <c r="C5579" s="219" t="s">
        <v>8023</v>
      </c>
      <c r="D5579" s="219" t="s">
        <v>8065</v>
      </c>
      <c r="E5579" s="219" t="s">
        <v>6389</v>
      </c>
      <c r="F5579" s="219" t="s">
        <v>7942</v>
      </c>
      <c r="G5579" s="219" t="s">
        <v>7943</v>
      </c>
      <c r="H5579" s="219" t="s">
        <v>5990</v>
      </c>
      <c r="I5579" s="220" t="s">
        <v>8409</v>
      </c>
      <c r="J5579" s="221">
        <v>6630</v>
      </c>
      <c r="K5579" s="221">
        <v>1</v>
      </c>
      <c r="L5579" s="221">
        <v>6630</v>
      </c>
    </row>
    <row r="5580" spans="1:12" s="167" customFormat="1">
      <c r="A5580" s="218" t="str">
        <f t="shared" si="39"/>
        <v>O221108058774일반상품</v>
      </c>
      <c r="B5580" s="219" t="s">
        <v>9402</v>
      </c>
      <c r="C5580" s="219" t="s">
        <v>8023</v>
      </c>
      <c r="D5580" s="219" t="s">
        <v>8065</v>
      </c>
      <c r="E5580" s="219" t="s">
        <v>6389</v>
      </c>
      <c r="F5580" s="219" t="s">
        <v>7942</v>
      </c>
      <c r="G5580" s="219" t="s">
        <v>7943</v>
      </c>
      <c r="H5580" s="219" t="s">
        <v>5990</v>
      </c>
      <c r="I5580" s="220" t="s">
        <v>7202</v>
      </c>
      <c r="J5580" s="221">
        <v>5200</v>
      </c>
      <c r="K5580" s="221">
        <v>2</v>
      </c>
      <c r="L5580" s="221">
        <v>10400</v>
      </c>
    </row>
    <row r="5581" spans="1:12" s="167" customFormat="1">
      <c r="A5581" s="218" t="str">
        <f t="shared" si="39"/>
        <v>O221108058772일반상품</v>
      </c>
      <c r="B5581" s="219" t="s">
        <v>9403</v>
      </c>
      <c r="C5581" s="219" t="s">
        <v>8023</v>
      </c>
      <c r="D5581" s="219" t="s">
        <v>8065</v>
      </c>
      <c r="E5581" s="219" t="s">
        <v>6390</v>
      </c>
      <c r="F5581" s="219" t="s">
        <v>7720</v>
      </c>
      <c r="G5581" s="219" t="s">
        <v>9522</v>
      </c>
      <c r="H5581" s="219" t="s">
        <v>5990</v>
      </c>
      <c r="I5581" s="220" t="s">
        <v>8340</v>
      </c>
      <c r="J5581" s="221">
        <v>20000</v>
      </c>
      <c r="K5581" s="221">
        <v>1</v>
      </c>
      <c r="L5581" s="221">
        <v>20000</v>
      </c>
    </row>
    <row r="5582" spans="1:12" s="167" customFormat="1">
      <c r="A5582" s="218" t="str">
        <f t="shared" si="39"/>
        <v>O221108058772일반상품</v>
      </c>
      <c r="B5582" s="219" t="s">
        <v>9403</v>
      </c>
      <c r="C5582" s="219" t="s">
        <v>8023</v>
      </c>
      <c r="D5582" s="219" t="s">
        <v>8065</v>
      </c>
      <c r="E5582" s="219" t="s">
        <v>6390</v>
      </c>
      <c r="F5582" s="219" t="s">
        <v>7720</v>
      </c>
      <c r="G5582" s="219" t="s">
        <v>9522</v>
      </c>
      <c r="H5582" s="219" t="s">
        <v>5990</v>
      </c>
      <c r="I5582" s="220" t="s">
        <v>8575</v>
      </c>
      <c r="J5582" s="221">
        <v>18600</v>
      </c>
      <c r="K5582" s="221">
        <v>1</v>
      </c>
      <c r="L5582" s="221">
        <v>18600</v>
      </c>
    </row>
    <row r="5583" spans="1:12" s="167" customFormat="1">
      <c r="A5583" s="218" t="str">
        <f t="shared" si="39"/>
        <v>O221108058772일반상품</v>
      </c>
      <c r="B5583" s="219" t="s">
        <v>9403</v>
      </c>
      <c r="C5583" s="219" t="s">
        <v>8023</v>
      </c>
      <c r="D5583" s="219" t="s">
        <v>8065</v>
      </c>
      <c r="E5583" s="219" t="s">
        <v>6390</v>
      </c>
      <c r="F5583" s="219" t="s">
        <v>7720</v>
      </c>
      <c r="G5583" s="219" t="s">
        <v>9522</v>
      </c>
      <c r="H5583" s="219" t="s">
        <v>5990</v>
      </c>
      <c r="I5583" s="220" t="s">
        <v>7986</v>
      </c>
      <c r="J5583" s="221">
        <v>1100</v>
      </c>
      <c r="K5583" s="221">
        <v>5</v>
      </c>
      <c r="L5583" s="221">
        <v>5500</v>
      </c>
    </row>
    <row r="5584" spans="1:12" s="167" customFormat="1">
      <c r="A5584" s="218" t="str">
        <f t="shared" si="39"/>
        <v>O221108058772일반상품</v>
      </c>
      <c r="B5584" s="219" t="s">
        <v>9403</v>
      </c>
      <c r="C5584" s="219" t="s">
        <v>8023</v>
      </c>
      <c r="D5584" s="219" t="s">
        <v>8065</v>
      </c>
      <c r="E5584" s="219" t="s">
        <v>6390</v>
      </c>
      <c r="F5584" s="219" t="s">
        <v>7720</v>
      </c>
      <c r="G5584" s="219" t="s">
        <v>9522</v>
      </c>
      <c r="H5584" s="219" t="s">
        <v>5990</v>
      </c>
      <c r="I5584" s="220" t="s">
        <v>7983</v>
      </c>
      <c r="J5584" s="221">
        <v>14550</v>
      </c>
      <c r="K5584" s="221">
        <v>1</v>
      </c>
      <c r="L5584" s="221">
        <v>14550</v>
      </c>
    </row>
    <row r="5585" spans="1:12" s="167" customFormat="1">
      <c r="A5585" s="218" t="str">
        <f t="shared" si="39"/>
        <v>O221108058772일반상품</v>
      </c>
      <c r="B5585" s="219" t="s">
        <v>9403</v>
      </c>
      <c r="C5585" s="219" t="s">
        <v>8023</v>
      </c>
      <c r="D5585" s="219" t="s">
        <v>8065</v>
      </c>
      <c r="E5585" s="219" t="s">
        <v>6390</v>
      </c>
      <c r="F5585" s="219" t="s">
        <v>7720</v>
      </c>
      <c r="G5585" s="219" t="s">
        <v>9522</v>
      </c>
      <c r="H5585" s="219" t="s">
        <v>5990</v>
      </c>
      <c r="I5585" s="220" t="s">
        <v>8577</v>
      </c>
      <c r="J5585" s="221">
        <v>1780</v>
      </c>
      <c r="K5585" s="221">
        <v>2</v>
      </c>
      <c r="L5585" s="221">
        <v>3560</v>
      </c>
    </row>
    <row r="5586" spans="1:12" s="167" customFormat="1">
      <c r="A5586" s="218" t="str">
        <f t="shared" si="39"/>
        <v>O221108058772일반상품</v>
      </c>
      <c r="B5586" s="219" t="s">
        <v>9403</v>
      </c>
      <c r="C5586" s="219" t="s">
        <v>8023</v>
      </c>
      <c r="D5586" s="219" t="s">
        <v>8065</v>
      </c>
      <c r="E5586" s="219" t="s">
        <v>6390</v>
      </c>
      <c r="F5586" s="219" t="s">
        <v>7720</v>
      </c>
      <c r="G5586" s="219" t="s">
        <v>9522</v>
      </c>
      <c r="H5586" s="219" t="s">
        <v>5990</v>
      </c>
      <c r="I5586" s="220" t="s">
        <v>8382</v>
      </c>
      <c r="J5586" s="221">
        <v>1450</v>
      </c>
      <c r="K5586" s="221">
        <v>6</v>
      </c>
      <c r="L5586" s="221">
        <v>8700</v>
      </c>
    </row>
    <row r="5587" spans="1:12" s="167" customFormat="1">
      <c r="A5587" s="218" t="str">
        <f t="shared" si="39"/>
        <v>O221108058772일반상품</v>
      </c>
      <c r="B5587" s="219" t="s">
        <v>9403</v>
      </c>
      <c r="C5587" s="219" t="s">
        <v>8023</v>
      </c>
      <c r="D5587" s="219" t="s">
        <v>8065</v>
      </c>
      <c r="E5587" s="219" t="s">
        <v>6390</v>
      </c>
      <c r="F5587" s="219" t="s">
        <v>7720</v>
      </c>
      <c r="G5587" s="219" t="s">
        <v>9522</v>
      </c>
      <c r="H5587" s="219" t="s">
        <v>5990</v>
      </c>
      <c r="I5587" s="220" t="s">
        <v>8325</v>
      </c>
      <c r="J5587" s="221">
        <v>2700</v>
      </c>
      <c r="K5587" s="221">
        <v>1</v>
      </c>
      <c r="L5587" s="221">
        <v>2700</v>
      </c>
    </row>
    <row r="5588" spans="1:12" s="167" customFormat="1">
      <c r="A5588" s="218" t="str">
        <f t="shared" si="39"/>
        <v>O221108058772일반상품</v>
      </c>
      <c r="B5588" s="219" t="s">
        <v>9403</v>
      </c>
      <c r="C5588" s="219" t="s">
        <v>8023</v>
      </c>
      <c r="D5588" s="219" t="s">
        <v>8065</v>
      </c>
      <c r="E5588" s="219" t="s">
        <v>6390</v>
      </c>
      <c r="F5588" s="219" t="s">
        <v>7720</v>
      </c>
      <c r="G5588" s="219" t="s">
        <v>9522</v>
      </c>
      <c r="H5588" s="219" t="s">
        <v>5990</v>
      </c>
      <c r="I5588" s="220" t="s">
        <v>8424</v>
      </c>
      <c r="J5588" s="221">
        <v>1240</v>
      </c>
      <c r="K5588" s="221">
        <v>1</v>
      </c>
      <c r="L5588" s="221">
        <v>1240</v>
      </c>
    </row>
    <row r="5589" spans="1:12" s="167" customFormat="1">
      <c r="A5589" s="218" t="str">
        <f t="shared" si="39"/>
        <v>O221108058772일반상품</v>
      </c>
      <c r="B5589" s="219" t="s">
        <v>9403</v>
      </c>
      <c r="C5589" s="219" t="s">
        <v>8023</v>
      </c>
      <c r="D5589" s="219" t="s">
        <v>8065</v>
      </c>
      <c r="E5589" s="219" t="s">
        <v>6390</v>
      </c>
      <c r="F5589" s="219" t="s">
        <v>7720</v>
      </c>
      <c r="G5589" s="219" t="s">
        <v>9522</v>
      </c>
      <c r="H5589" s="219" t="s">
        <v>5990</v>
      </c>
      <c r="I5589" s="220" t="s">
        <v>7189</v>
      </c>
      <c r="J5589" s="221">
        <v>1073</v>
      </c>
      <c r="K5589" s="221">
        <v>1</v>
      </c>
      <c r="L5589" s="221">
        <v>1073</v>
      </c>
    </row>
    <row r="5590" spans="1:12" s="167" customFormat="1">
      <c r="A5590" s="218" t="str">
        <f t="shared" si="39"/>
        <v>O221108058772일반상품</v>
      </c>
      <c r="B5590" s="219" t="s">
        <v>9403</v>
      </c>
      <c r="C5590" s="219" t="s">
        <v>8023</v>
      </c>
      <c r="D5590" s="219" t="s">
        <v>8065</v>
      </c>
      <c r="E5590" s="219" t="s">
        <v>6390</v>
      </c>
      <c r="F5590" s="219" t="s">
        <v>7720</v>
      </c>
      <c r="G5590" s="219" t="s">
        <v>9522</v>
      </c>
      <c r="H5590" s="219" t="s">
        <v>5990</v>
      </c>
      <c r="I5590" s="220" t="s">
        <v>8578</v>
      </c>
      <c r="J5590" s="221">
        <v>4530</v>
      </c>
      <c r="K5590" s="221">
        <v>1</v>
      </c>
      <c r="L5590" s="221">
        <v>4530</v>
      </c>
    </row>
    <row r="5591" spans="1:12" s="167" customFormat="1">
      <c r="A5591" s="218" t="str">
        <f t="shared" si="39"/>
        <v>O221108058772일반상품</v>
      </c>
      <c r="B5591" s="219" t="s">
        <v>9403</v>
      </c>
      <c r="C5591" s="219" t="s">
        <v>8023</v>
      </c>
      <c r="D5591" s="219" t="s">
        <v>8065</v>
      </c>
      <c r="E5591" s="219" t="s">
        <v>6390</v>
      </c>
      <c r="F5591" s="219" t="s">
        <v>7720</v>
      </c>
      <c r="G5591" s="219" t="s">
        <v>9522</v>
      </c>
      <c r="H5591" s="219" t="s">
        <v>5990</v>
      </c>
      <c r="I5591" s="220" t="s">
        <v>8504</v>
      </c>
      <c r="J5591" s="221">
        <v>4360</v>
      </c>
      <c r="K5591" s="221">
        <v>1</v>
      </c>
      <c r="L5591" s="221">
        <v>4360</v>
      </c>
    </row>
    <row r="5592" spans="1:12" s="167" customFormat="1">
      <c r="A5592" s="218" t="str">
        <f t="shared" si="39"/>
        <v>O221108058772일반상품</v>
      </c>
      <c r="B5592" s="219" t="s">
        <v>9403</v>
      </c>
      <c r="C5592" s="219" t="s">
        <v>8023</v>
      </c>
      <c r="D5592" s="219" t="s">
        <v>8065</v>
      </c>
      <c r="E5592" s="219" t="s">
        <v>6390</v>
      </c>
      <c r="F5592" s="219" t="s">
        <v>7720</v>
      </c>
      <c r="G5592" s="219" t="s">
        <v>9522</v>
      </c>
      <c r="H5592" s="219" t="s">
        <v>5990</v>
      </c>
      <c r="I5592" s="220" t="s">
        <v>7196</v>
      </c>
      <c r="J5592" s="221">
        <v>7030</v>
      </c>
      <c r="K5592" s="221">
        <v>2</v>
      </c>
      <c r="L5592" s="221">
        <v>14060</v>
      </c>
    </row>
    <row r="5593" spans="1:12" s="167" customFormat="1">
      <c r="A5593" s="218" t="str">
        <f t="shared" si="39"/>
        <v>O221108058772일반상품</v>
      </c>
      <c r="B5593" s="219" t="s">
        <v>9403</v>
      </c>
      <c r="C5593" s="219" t="s">
        <v>8023</v>
      </c>
      <c r="D5593" s="219" t="s">
        <v>8065</v>
      </c>
      <c r="E5593" s="219" t="s">
        <v>6390</v>
      </c>
      <c r="F5593" s="219" t="s">
        <v>7720</v>
      </c>
      <c r="G5593" s="219" t="s">
        <v>9522</v>
      </c>
      <c r="H5593" s="219" t="s">
        <v>5990</v>
      </c>
      <c r="I5593" s="220" t="s">
        <v>8031</v>
      </c>
      <c r="J5593" s="221">
        <v>5700</v>
      </c>
      <c r="K5593" s="221">
        <v>1</v>
      </c>
      <c r="L5593" s="221">
        <v>5700</v>
      </c>
    </row>
    <row r="5594" spans="1:12" s="167" customFormat="1">
      <c r="A5594" s="218" t="str">
        <f t="shared" si="39"/>
        <v>O221108058772일반상품</v>
      </c>
      <c r="B5594" s="219" t="s">
        <v>9403</v>
      </c>
      <c r="C5594" s="219" t="s">
        <v>8023</v>
      </c>
      <c r="D5594" s="219" t="s">
        <v>8065</v>
      </c>
      <c r="E5594" s="219" t="s">
        <v>6390</v>
      </c>
      <c r="F5594" s="219" t="s">
        <v>7720</v>
      </c>
      <c r="G5594" s="219" t="s">
        <v>9522</v>
      </c>
      <c r="H5594" s="219" t="s">
        <v>5990</v>
      </c>
      <c r="I5594" s="220" t="s">
        <v>9554</v>
      </c>
      <c r="J5594" s="221">
        <v>16540</v>
      </c>
      <c r="K5594" s="221">
        <v>1</v>
      </c>
      <c r="L5594" s="221">
        <v>16540</v>
      </c>
    </row>
    <row r="5595" spans="1:12" s="167" customFormat="1">
      <c r="A5595" s="218" t="str">
        <f t="shared" si="39"/>
        <v>O221108058772일반상품</v>
      </c>
      <c r="B5595" s="219" t="s">
        <v>9403</v>
      </c>
      <c r="C5595" s="219" t="s">
        <v>8023</v>
      </c>
      <c r="D5595" s="219" t="s">
        <v>8065</v>
      </c>
      <c r="E5595" s="219" t="s">
        <v>6390</v>
      </c>
      <c r="F5595" s="219" t="s">
        <v>7720</v>
      </c>
      <c r="G5595" s="219" t="s">
        <v>9522</v>
      </c>
      <c r="H5595" s="219" t="s">
        <v>5990</v>
      </c>
      <c r="I5595" s="220" t="s">
        <v>9004</v>
      </c>
      <c r="J5595" s="221">
        <v>11450</v>
      </c>
      <c r="K5595" s="221">
        <v>1</v>
      </c>
      <c r="L5595" s="221">
        <v>11450</v>
      </c>
    </row>
    <row r="5596" spans="1:12" s="167" customFormat="1">
      <c r="A5596" s="218" t="str">
        <f t="shared" si="39"/>
        <v>O221108058772일반상품</v>
      </c>
      <c r="B5596" s="219" t="s">
        <v>9403</v>
      </c>
      <c r="C5596" s="219" t="s">
        <v>8023</v>
      </c>
      <c r="D5596" s="219" t="s">
        <v>8065</v>
      </c>
      <c r="E5596" s="219" t="s">
        <v>6390</v>
      </c>
      <c r="F5596" s="219" t="s">
        <v>7720</v>
      </c>
      <c r="G5596" s="219" t="s">
        <v>9522</v>
      </c>
      <c r="H5596" s="219" t="s">
        <v>5990</v>
      </c>
      <c r="I5596" s="220" t="s">
        <v>7285</v>
      </c>
      <c r="J5596" s="221">
        <v>1120</v>
      </c>
      <c r="K5596" s="221">
        <v>2</v>
      </c>
      <c r="L5596" s="221">
        <v>2240</v>
      </c>
    </row>
    <row r="5597" spans="1:12" s="167" customFormat="1">
      <c r="A5597" s="218" t="str">
        <f t="shared" si="39"/>
        <v>O221108058772일반상품</v>
      </c>
      <c r="B5597" s="219" t="s">
        <v>9403</v>
      </c>
      <c r="C5597" s="219" t="s">
        <v>8023</v>
      </c>
      <c r="D5597" s="219" t="s">
        <v>8065</v>
      </c>
      <c r="E5597" s="219" t="s">
        <v>6390</v>
      </c>
      <c r="F5597" s="219" t="s">
        <v>7720</v>
      </c>
      <c r="G5597" s="219" t="s">
        <v>9522</v>
      </c>
      <c r="H5597" s="219" t="s">
        <v>5990</v>
      </c>
      <c r="I5597" s="220" t="s">
        <v>7247</v>
      </c>
      <c r="J5597" s="221">
        <v>11000</v>
      </c>
      <c r="K5597" s="221">
        <v>1</v>
      </c>
      <c r="L5597" s="221">
        <v>11000</v>
      </c>
    </row>
    <row r="5598" spans="1:12" s="167" customFormat="1">
      <c r="A5598" s="218" t="str">
        <f t="shared" si="39"/>
        <v>O221108058772일반상품</v>
      </c>
      <c r="B5598" s="219" t="s">
        <v>9403</v>
      </c>
      <c r="C5598" s="219" t="s">
        <v>8023</v>
      </c>
      <c r="D5598" s="219" t="s">
        <v>8065</v>
      </c>
      <c r="E5598" s="219" t="s">
        <v>6390</v>
      </c>
      <c r="F5598" s="219" t="s">
        <v>7720</v>
      </c>
      <c r="G5598" s="219" t="s">
        <v>9522</v>
      </c>
      <c r="H5598" s="219" t="s">
        <v>5990</v>
      </c>
      <c r="I5598" s="220" t="s">
        <v>7197</v>
      </c>
      <c r="J5598" s="221">
        <v>3800</v>
      </c>
      <c r="K5598" s="221">
        <v>2</v>
      </c>
      <c r="L5598" s="221">
        <v>7600</v>
      </c>
    </row>
    <row r="5599" spans="1:12" s="167" customFormat="1">
      <c r="A5599" s="218" t="str">
        <f t="shared" si="39"/>
        <v>O221108058772일반상품</v>
      </c>
      <c r="B5599" s="219" t="s">
        <v>9403</v>
      </c>
      <c r="C5599" s="219" t="s">
        <v>8023</v>
      </c>
      <c r="D5599" s="219" t="s">
        <v>8065</v>
      </c>
      <c r="E5599" s="219" t="s">
        <v>6390</v>
      </c>
      <c r="F5599" s="219" t="s">
        <v>7720</v>
      </c>
      <c r="G5599" s="219" t="s">
        <v>9522</v>
      </c>
      <c r="H5599" s="219" t="s">
        <v>5990</v>
      </c>
      <c r="I5599" s="220" t="s">
        <v>8452</v>
      </c>
      <c r="J5599" s="221">
        <v>22090</v>
      </c>
      <c r="K5599" s="221">
        <v>1</v>
      </c>
      <c r="L5599" s="221">
        <v>22090</v>
      </c>
    </row>
    <row r="5600" spans="1:12" s="167" customFormat="1">
      <c r="A5600" s="218" t="str">
        <f t="shared" si="39"/>
        <v>O221108058772일반상품</v>
      </c>
      <c r="B5600" s="219" t="s">
        <v>9403</v>
      </c>
      <c r="C5600" s="219" t="s">
        <v>8023</v>
      </c>
      <c r="D5600" s="219" t="s">
        <v>8065</v>
      </c>
      <c r="E5600" s="219" t="s">
        <v>6390</v>
      </c>
      <c r="F5600" s="219" t="s">
        <v>7720</v>
      </c>
      <c r="G5600" s="219" t="s">
        <v>9522</v>
      </c>
      <c r="H5600" s="219" t="s">
        <v>5990</v>
      </c>
      <c r="I5600" s="220" t="s">
        <v>8924</v>
      </c>
      <c r="J5600" s="221">
        <v>18700</v>
      </c>
      <c r="K5600" s="221">
        <v>1</v>
      </c>
      <c r="L5600" s="221">
        <v>18700</v>
      </c>
    </row>
    <row r="5601" spans="1:12" s="167" customFormat="1">
      <c r="A5601" s="218" t="str">
        <f t="shared" si="39"/>
        <v>O221108058772일반상품</v>
      </c>
      <c r="B5601" s="219" t="s">
        <v>9403</v>
      </c>
      <c r="C5601" s="219" t="s">
        <v>8023</v>
      </c>
      <c r="D5601" s="219" t="s">
        <v>8065</v>
      </c>
      <c r="E5601" s="219" t="s">
        <v>6390</v>
      </c>
      <c r="F5601" s="219" t="s">
        <v>7720</v>
      </c>
      <c r="G5601" s="219" t="s">
        <v>9522</v>
      </c>
      <c r="H5601" s="219" t="s">
        <v>5990</v>
      </c>
      <c r="I5601" s="220" t="s">
        <v>8563</v>
      </c>
      <c r="J5601" s="221">
        <v>2260</v>
      </c>
      <c r="K5601" s="221">
        <v>2</v>
      </c>
      <c r="L5601" s="221">
        <v>4520</v>
      </c>
    </row>
    <row r="5602" spans="1:12" s="167" customFormat="1">
      <c r="A5602" s="218" t="str">
        <f t="shared" si="39"/>
        <v>O221108058772일반상품</v>
      </c>
      <c r="B5602" s="219" t="s">
        <v>9403</v>
      </c>
      <c r="C5602" s="219" t="s">
        <v>8023</v>
      </c>
      <c r="D5602" s="219" t="s">
        <v>8065</v>
      </c>
      <c r="E5602" s="219" t="s">
        <v>6390</v>
      </c>
      <c r="F5602" s="219" t="s">
        <v>7720</v>
      </c>
      <c r="G5602" s="219" t="s">
        <v>9522</v>
      </c>
      <c r="H5602" s="219" t="s">
        <v>5990</v>
      </c>
      <c r="I5602" s="220" t="s">
        <v>8354</v>
      </c>
      <c r="J5602" s="221">
        <v>5670</v>
      </c>
      <c r="K5602" s="221">
        <v>1</v>
      </c>
      <c r="L5602" s="221">
        <v>5670</v>
      </c>
    </row>
    <row r="5603" spans="1:12" s="167" customFormat="1">
      <c r="A5603" s="218" t="str">
        <f t="shared" si="39"/>
        <v>O221108058772일반상품</v>
      </c>
      <c r="B5603" s="219" t="s">
        <v>9403</v>
      </c>
      <c r="C5603" s="219" t="s">
        <v>8023</v>
      </c>
      <c r="D5603" s="219" t="s">
        <v>8065</v>
      </c>
      <c r="E5603" s="219" t="s">
        <v>6390</v>
      </c>
      <c r="F5603" s="219" t="s">
        <v>7720</v>
      </c>
      <c r="G5603" s="219" t="s">
        <v>9522</v>
      </c>
      <c r="H5603" s="219" t="s">
        <v>5990</v>
      </c>
      <c r="I5603" s="220" t="s">
        <v>8443</v>
      </c>
      <c r="J5603" s="221">
        <v>3450</v>
      </c>
      <c r="K5603" s="221">
        <v>1</v>
      </c>
      <c r="L5603" s="221">
        <v>3450</v>
      </c>
    </row>
    <row r="5604" spans="1:12" s="167" customFormat="1">
      <c r="A5604" s="218" t="str">
        <f t="shared" si="39"/>
        <v>O221108058772일반상품</v>
      </c>
      <c r="B5604" s="219" t="s">
        <v>9403</v>
      </c>
      <c r="C5604" s="219" t="s">
        <v>8023</v>
      </c>
      <c r="D5604" s="219" t="s">
        <v>8065</v>
      </c>
      <c r="E5604" s="219" t="s">
        <v>6390</v>
      </c>
      <c r="F5604" s="219" t="s">
        <v>7720</v>
      </c>
      <c r="G5604" s="219" t="s">
        <v>9522</v>
      </c>
      <c r="H5604" s="219" t="s">
        <v>5990</v>
      </c>
      <c r="I5604" s="220" t="s">
        <v>7194</v>
      </c>
      <c r="J5604" s="221">
        <v>3200</v>
      </c>
      <c r="K5604" s="221">
        <v>2</v>
      </c>
      <c r="L5604" s="221">
        <v>6400</v>
      </c>
    </row>
    <row r="5605" spans="1:12" s="167" customFormat="1">
      <c r="A5605" s="218" t="str">
        <f t="shared" si="39"/>
        <v>O221108058772일반상품</v>
      </c>
      <c r="B5605" s="219" t="s">
        <v>9403</v>
      </c>
      <c r="C5605" s="219" t="s">
        <v>8023</v>
      </c>
      <c r="D5605" s="219" t="s">
        <v>8065</v>
      </c>
      <c r="E5605" s="219" t="s">
        <v>6390</v>
      </c>
      <c r="F5605" s="219" t="s">
        <v>7720</v>
      </c>
      <c r="G5605" s="219" t="s">
        <v>9522</v>
      </c>
      <c r="H5605" s="219" t="s">
        <v>5990</v>
      </c>
      <c r="I5605" s="220" t="s">
        <v>8887</v>
      </c>
      <c r="J5605" s="221">
        <v>2700</v>
      </c>
      <c r="K5605" s="221">
        <v>1</v>
      </c>
      <c r="L5605" s="221">
        <v>2700</v>
      </c>
    </row>
    <row r="5606" spans="1:12" s="167" customFormat="1">
      <c r="A5606" s="218" t="str">
        <f t="shared" si="39"/>
        <v>O221108058772일반상품</v>
      </c>
      <c r="B5606" s="219" t="s">
        <v>9403</v>
      </c>
      <c r="C5606" s="219" t="s">
        <v>8023</v>
      </c>
      <c r="D5606" s="219" t="s">
        <v>8065</v>
      </c>
      <c r="E5606" s="219" t="s">
        <v>6390</v>
      </c>
      <c r="F5606" s="219" t="s">
        <v>7720</v>
      </c>
      <c r="G5606" s="219" t="s">
        <v>9522</v>
      </c>
      <c r="H5606" s="219" t="s">
        <v>5990</v>
      </c>
      <c r="I5606" s="220" t="s">
        <v>8406</v>
      </c>
      <c r="J5606" s="221">
        <v>1090</v>
      </c>
      <c r="K5606" s="221">
        <v>1</v>
      </c>
      <c r="L5606" s="221">
        <v>1090</v>
      </c>
    </row>
    <row r="5607" spans="1:12" s="167" customFormat="1">
      <c r="A5607" s="218" t="str">
        <f t="shared" si="39"/>
        <v>O221108058772일반상품</v>
      </c>
      <c r="B5607" s="219" t="s">
        <v>9403</v>
      </c>
      <c r="C5607" s="219" t="s">
        <v>8023</v>
      </c>
      <c r="D5607" s="219" t="s">
        <v>8065</v>
      </c>
      <c r="E5607" s="219" t="s">
        <v>6390</v>
      </c>
      <c r="F5607" s="219" t="s">
        <v>7720</v>
      </c>
      <c r="G5607" s="219" t="s">
        <v>9522</v>
      </c>
      <c r="H5607" s="219" t="s">
        <v>5990</v>
      </c>
      <c r="I5607" s="220" t="s">
        <v>8856</v>
      </c>
      <c r="J5607" s="221">
        <v>12900</v>
      </c>
      <c r="K5607" s="221">
        <v>1</v>
      </c>
      <c r="L5607" s="221">
        <v>12900</v>
      </c>
    </row>
    <row r="5608" spans="1:12" s="167" customFormat="1">
      <c r="A5608" s="218" t="str">
        <f t="shared" si="39"/>
        <v>O221108058772일반상품</v>
      </c>
      <c r="B5608" s="219" t="s">
        <v>9403</v>
      </c>
      <c r="C5608" s="219" t="s">
        <v>8023</v>
      </c>
      <c r="D5608" s="219" t="s">
        <v>8065</v>
      </c>
      <c r="E5608" s="219" t="s">
        <v>6390</v>
      </c>
      <c r="F5608" s="219" t="s">
        <v>7720</v>
      </c>
      <c r="G5608" s="219" t="s">
        <v>9522</v>
      </c>
      <c r="H5608" s="219" t="s">
        <v>5990</v>
      </c>
      <c r="I5608" s="220" t="s">
        <v>8434</v>
      </c>
      <c r="J5608" s="221">
        <v>2400</v>
      </c>
      <c r="K5608" s="221">
        <v>1</v>
      </c>
      <c r="L5608" s="221">
        <v>2400</v>
      </c>
    </row>
    <row r="5609" spans="1:12" s="167" customFormat="1">
      <c r="A5609" s="218" t="str">
        <f t="shared" si="39"/>
        <v>O221108058772일반상품</v>
      </c>
      <c r="B5609" s="219" t="s">
        <v>9403</v>
      </c>
      <c r="C5609" s="219" t="s">
        <v>8023</v>
      </c>
      <c r="D5609" s="219" t="s">
        <v>8065</v>
      </c>
      <c r="E5609" s="219" t="s">
        <v>6390</v>
      </c>
      <c r="F5609" s="219" t="s">
        <v>7720</v>
      </c>
      <c r="G5609" s="219" t="s">
        <v>9522</v>
      </c>
      <c r="H5609" s="219" t="s">
        <v>5990</v>
      </c>
      <c r="I5609" s="220" t="s">
        <v>8674</v>
      </c>
      <c r="J5609" s="221">
        <v>5400</v>
      </c>
      <c r="K5609" s="221">
        <v>1</v>
      </c>
      <c r="L5609" s="221">
        <v>5400</v>
      </c>
    </row>
    <row r="5610" spans="1:12" s="167" customFormat="1">
      <c r="A5610" s="218" t="str">
        <f t="shared" si="39"/>
        <v>O221108058772일반상품</v>
      </c>
      <c r="B5610" s="219" t="s">
        <v>9403</v>
      </c>
      <c r="C5610" s="219" t="s">
        <v>8023</v>
      </c>
      <c r="D5610" s="219" t="s">
        <v>8065</v>
      </c>
      <c r="E5610" s="219" t="s">
        <v>6390</v>
      </c>
      <c r="F5610" s="219" t="s">
        <v>7720</v>
      </c>
      <c r="G5610" s="219" t="s">
        <v>9522</v>
      </c>
      <c r="H5610" s="219" t="s">
        <v>5990</v>
      </c>
      <c r="I5610" s="220" t="s">
        <v>8409</v>
      </c>
      <c r="J5610" s="221">
        <v>6630</v>
      </c>
      <c r="K5610" s="221">
        <v>1</v>
      </c>
      <c r="L5610" s="221">
        <v>6630</v>
      </c>
    </row>
    <row r="5611" spans="1:12" s="167" customFormat="1">
      <c r="A5611" s="218" t="str">
        <f t="shared" si="39"/>
        <v>O221108058772일반상품</v>
      </c>
      <c r="B5611" s="219" t="s">
        <v>9403</v>
      </c>
      <c r="C5611" s="219" t="s">
        <v>8023</v>
      </c>
      <c r="D5611" s="219" t="s">
        <v>8065</v>
      </c>
      <c r="E5611" s="219" t="s">
        <v>6390</v>
      </c>
      <c r="F5611" s="219" t="s">
        <v>7720</v>
      </c>
      <c r="G5611" s="219" t="s">
        <v>9522</v>
      </c>
      <c r="H5611" s="219" t="s">
        <v>5990</v>
      </c>
      <c r="I5611" s="220" t="s">
        <v>7202</v>
      </c>
      <c r="J5611" s="221">
        <v>5200</v>
      </c>
      <c r="K5611" s="221">
        <v>1</v>
      </c>
      <c r="L5611" s="221">
        <v>5200</v>
      </c>
    </row>
    <row r="5612" spans="1:12" s="167" customFormat="1">
      <c r="A5612" s="218" t="str">
        <f t="shared" si="39"/>
        <v>O221108058772일반상품</v>
      </c>
      <c r="B5612" s="219" t="s">
        <v>9403</v>
      </c>
      <c r="C5612" s="219" t="s">
        <v>8023</v>
      </c>
      <c r="D5612" s="219" t="s">
        <v>8065</v>
      </c>
      <c r="E5612" s="219" t="s">
        <v>6390</v>
      </c>
      <c r="F5612" s="219" t="s">
        <v>7720</v>
      </c>
      <c r="G5612" s="219" t="s">
        <v>9522</v>
      </c>
      <c r="H5612" s="219" t="s">
        <v>5990</v>
      </c>
      <c r="I5612" s="220" t="s">
        <v>8543</v>
      </c>
      <c r="J5612" s="221">
        <v>3400</v>
      </c>
      <c r="K5612" s="221">
        <v>2</v>
      </c>
      <c r="L5612" s="221">
        <v>6800</v>
      </c>
    </row>
    <row r="5613" spans="1:12" s="167" customFormat="1">
      <c r="A5613" s="218" t="str">
        <f t="shared" si="39"/>
        <v>O221108058771일반상품</v>
      </c>
      <c r="B5613" s="219" t="s">
        <v>9404</v>
      </c>
      <c r="C5613" s="219" t="s">
        <v>8023</v>
      </c>
      <c r="D5613" s="219" t="s">
        <v>8065</v>
      </c>
      <c r="E5613" s="219" t="s">
        <v>7705</v>
      </c>
      <c r="F5613" s="219" t="s">
        <v>6439</v>
      </c>
      <c r="G5613" s="219" t="s">
        <v>7946</v>
      </c>
      <c r="H5613" s="219" t="s">
        <v>5990</v>
      </c>
      <c r="I5613" s="220" t="s">
        <v>8771</v>
      </c>
      <c r="J5613" s="221">
        <v>9900</v>
      </c>
      <c r="K5613" s="221">
        <v>1</v>
      </c>
      <c r="L5613" s="221">
        <v>9900</v>
      </c>
    </row>
    <row r="5614" spans="1:12" s="167" customFormat="1">
      <c r="A5614" s="218" t="str">
        <f t="shared" si="39"/>
        <v>O221108058771일반상품</v>
      </c>
      <c r="B5614" s="219" t="s">
        <v>9404</v>
      </c>
      <c r="C5614" s="219" t="s">
        <v>8023</v>
      </c>
      <c r="D5614" s="219" t="s">
        <v>8065</v>
      </c>
      <c r="E5614" s="219" t="s">
        <v>7705</v>
      </c>
      <c r="F5614" s="219" t="s">
        <v>6439</v>
      </c>
      <c r="G5614" s="219" t="s">
        <v>7946</v>
      </c>
      <c r="H5614" s="219" t="s">
        <v>5990</v>
      </c>
      <c r="I5614" s="220" t="s">
        <v>9037</v>
      </c>
      <c r="J5614" s="221">
        <v>9900</v>
      </c>
      <c r="K5614" s="221">
        <v>1</v>
      </c>
      <c r="L5614" s="221">
        <v>9900</v>
      </c>
    </row>
    <row r="5615" spans="1:12" s="167" customFormat="1">
      <c r="A5615" s="218" t="str">
        <f t="shared" si="39"/>
        <v>O221108058771일반상품</v>
      </c>
      <c r="B5615" s="219" t="s">
        <v>9404</v>
      </c>
      <c r="C5615" s="219" t="s">
        <v>8023</v>
      </c>
      <c r="D5615" s="219" t="s">
        <v>8065</v>
      </c>
      <c r="E5615" s="219" t="s">
        <v>7705</v>
      </c>
      <c r="F5615" s="219" t="s">
        <v>6439</v>
      </c>
      <c r="G5615" s="219" t="s">
        <v>7946</v>
      </c>
      <c r="H5615" s="219" t="s">
        <v>5990</v>
      </c>
      <c r="I5615" s="220" t="s">
        <v>8460</v>
      </c>
      <c r="J5615" s="221">
        <v>3200</v>
      </c>
      <c r="K5615" s="221">
        <v>1</v>
      </c>
      <c r="L5615" s="221">
        <v>3200</v>
      </c>
    </row>
    <row r="5616" spans="1:12" s="167" customFormat="1">
      <c r="A5616" s="218" t="str">
        <f t="shared" si="39"/>
        <v>O221108058771일반상품</v>
      </c>
      <c r="B5616" s="219" t="s">
        <v>9404</v>
      </c>
      <c r="C5616" s="219" t="s">
        <v>8023</v>
      </c>
      <c r="D5616" s="219" t="s">
        <v>8065</v>
      </c>
      <c r="E5616" s="219" t="s">
        <v>7705</v>
      </c>
      <c r="F5616" s="219" t="s">
        <v>6439</v>
      </c>
      <c r="G5616" s="219" t="s">
        <v>7946</v>
      </c>
      <c r="H5616" s="219" t="s">
        <v>5990</v>
      </c>
      <c r="I5616" s="220" t="s">
        <v>8461</v>
      </c>
      <c r="J5616" s="221">
        <v>3200</v>
      </c>
      <c r="K5616" s="221">
        <v>1</v>
      </c>
      <c r="L5616" s="221">
        <v>3200</v>
      </c>
    </row>
    <row r="5617" spans="1:12" s="167" customFormat="1">
      <c r="A5617" s="218" t="str">
        <f t="shared" si="39"/>
        <v>O221108058771일반상품</v>
      </c>
      <c r="B5617" s="219" t="s">
        <v>9404</v>
      </c>
      <c r="C5617" s="219" t="s">
        <v>8023</v>
      </c>
      <c r="D5617" s="219" t="s">
        <v>8065</v>
      </c>
      <c r="E5617" s="219" t="s">
        <v>7705</v>
      </c>
      <c r="F5617" s="219" t="s">
        <v>6439</v>
      </c>
      <c r="G5617" s="219" t="s">
        <v>7946</v>
      </c>
      <c r="H5617" s="219" t="s">
        <v>5990</v>
      </c>
      <c r="I5617" s="220" t="s">
        <v>8930</v>
      </c>
      <c r="J5617" s="221">
        <v>23200</v>
      </c>
      <c r="K5617" s="221">
        <v>1</v>
      </c>
      <c r="L5617" s="221">
        <v>23200</v>
      </c>
    </row>
    <row r="5618" spans="1:12" s="167" customFormat="1">
      <c r="A5618" s="218" t="str">
        <f t="shared" si="39"/>
        <v>O221108058771일반상품</v>
      </c>
      <c r="B5618" s="219" t="s">
        <v>9404</v>
      </c>
      <c r="C5618" s="219" t="s">
        <v>8023</v>
      </c>
      <c r="D5618" s="219" t="s">
        <v>8065</v>
      </c>
      <c r="E5618" s="219" t="s">
        <v>7705</v>
      </c>
      <c r="F5618" s="219" t="s">
        <v>6439</v>
      </c>
      <c r="G5618" s="219" t="s">
        <v>7946</v>
      </c>
      <c r="H5618" s="219" t="s">
        <v>5990</v>
      </c>
      <c r="I5618" s="220" t="s">
        <v>9555</v>
      </c>
      <c r="J5618" s="221">
        <v>3800</v>
      </c>
      <c r="K5618" s="221">
        <v>1</v>
      </c>
      <c r="L5618" s="221">
        <v>3800</v>
      </c>
    </row>
    <row r="5619" spans="1:12" s="167" customFormat="1">
      <c r="A5619" s="218" t="str">
        <f t="shared" si="39"/>
        <v>O221108058771일반상품</v>
      </c>
      <c r="B5619" s="219" t="s">
        <v>9404</v>
      </c>
      <c r="C5619" s="219" t="s">
        <v>8023</v>
      </c>
      <c r="D5619" s="219" t="s">
        <v>8065</v>
      </c>
      <c r="E5619" s="219" t="s">
        <v>7705</v>
      </c>
      <c r="F5619" s="219" t="s">
        <v>6439</v>
      </c>
      <c r="G5619" s="219" t="s">
        <v>7946</v>
      </c>
      <c r="H5619" s="219" t="s">
        <v>5990</v>
      </c>
      <c r="I5619" s="220" t="s">
        <v>9024</v>
      </c>
      <c r="J5619" s="221">
        <v>9900</v>
      </c>
      <c r="K5619" s="221">
        <v>1</v>
      </c>
      <c r="L5619" s="221">
        <v>9900</v>
      </c>
    </row>
    <row r="5620" spans="1:12" s="167" customFormat="1">
      <c r="A5620" s="218" t="str">
        <f t="shared" si="39"/>
        <v>O221108058771일반상품</v>
      </c>
      <c r="B5620" s="219" t="s">
        <v>9404</v>
      </c>
      <c r="C5620" s="219" t="s">
        <v>8023</v>
      </c>
      <c r="D5620" s="219" t="s">
        <v>8065</v>
      </c>
      <c r="E5620" s="219" t="s">
        <v>7705</v>
      </c>
      <c r="F5620" s="219" t="s">
        <v>6439</v>
      </c>
      <c r="G5620" s="219" t="s">
        <v>7946</v>
      </c>
      <c r="H5620" s="219" t="s">
        <v>5990</v>
      </c>
      <c r="I5620" s="220" t="s">
        <v>8695</v>
      </c>
      <c r="J5620" s="221">
        <v>1100</v>
      </c>
      <c r="K5620" s="221">
        <v>3</v>
      </c>
      <c r="L5620" s="221">
        <v>3300</v>
      </c>
    </row>
    <row r="5621" spans="1:12" s="167" customFormat="1">
      <c r="A5621" s="218" t="str">
        <f t="shared" si="39"/>
        <v>O221108058771일반상품</v>
      </c>
      <c r="B5621" s="219" t="s">
        <v>9404</v>
      </c>
      <c r="C5621" s="219" t="s">
        <v>8023</v>
      </c>
      <c r="D5621" s="219" t="s">
        <v>8065</v>
      </c>
      <c r="E5621" s="219" t="s">
        <v>7705</v>
      </c>
      <c r="F5621" s="219" t="s">
        <v>6439</v>
      </c>
      <c r="G5621" s="219" t="s">
        <v>7946</v>
      </c>
      <c r="H5621" s="219" t="s">
        <v>5990</v>
      </c>
      <c r="I5621" s="220" t="s">
        <v>8968</v>
      </c>
      <c r="J5621" s="221">
        <v>17000</v>
      </c>
      <c r="K5621" s="221">
        <v>2</v>
      </c>
      <c r="L5621" s="221">
        <v>34000</v>
      </c>
    </row>
    <row r="5622" spans="1:12" s="167" customFormat="1">
      <c r="A5622" s="218" t="str">
        <f t="shared" si="39"/>
        <v>O221108058771일반상품</v>
      </c>
      <c r="B5622" s="219" t="s">
        <v>9404</v>
      </c>
      <c r="C5622" s="219" t="s">
        <v>8023</v>
      </c>
      <c r="D5622" s="219" t="s">
        <v>8065</v>
      </c>
      <c r="E5622" s="219" t="s">
        <v>7705</v>
      </c>
      <c r="F5622" s="219" t="s">
        <v>6439</v>
      </c>
      <c r="G5622" s="219" t="s">
        <v>7946</v>
      </c>
      <c r="H5622" s="219" t="s">
        <v>5990</v>
      </c>
      <c r="I5622" s="220" t="s">
        <v>9556</v>
      </c>
      <c r="J5622" s="221">
        <v>2720</v>
      </c>
      <c r="K5622" s="221">
        <v>1</v>
      </c>
      <c r="L5622" s="221">
        <v>2720</v>
      </c>
    </row>
    <row r="5623" spans="1:12" s="167" customFormat="1">
      <c r="A5623" s="218" t="str">
        <f t="shared" si="39"/>
        <v>O221108058771일반상품</v>
      </c>
      <c r="B5623" s="219" t="s">
        <v>9404</v>
      </c>
      <c r="C5623" s="219" t="s">
        <v>8023</v>
      </c>
      <c r="D5623" s="219" t="s">
        <v>8065</v>
      </c>
      <c r="E5623" s="219" t="s">
        <v>7705</v>
      </c>
      <c r="F5623" s="219" t="s">
        <v>6439</v>
      </c>
      <c r="G5623" s="219" t="s">
        <v>7946</v>
      </c>
      <c r="H5623" s="219" t="s">
        <v>5990</v>
      </c>
      <c r="I5623" s="220" t="s">
        <v>8559</v>
      </c>
      <c r="J5623" s="221">
        <v>2800</v>
      </c>
      <c r="K5623" s="221">
        <v>1</v>
      </c>
      <c r="L5623" s="221">
        <v>2800</v>
      </c>
    </row>
    <row r="5624" spans="1:12" s="167" customFormat="1">
      <c r="A5624" s="218" t="str">
        <f t="shared" si="39"/>
        <v>O221108058771일반상품</v>
      </c>
      <c r="B5624" s="219" t="s">
        <v>9404</v>
      </c>
      <c r="C5624" s="219" t="s">
        <v>8023</v>
      </c>
      <c r="D5624" s="219" t="s">
        <v>8065</v>
      </c>
      <c r="E5624" s="219" t="s">
        <v>7705</v>
      </c>
      <c r="F5624" s="219" t="s">
        <v>6439</v>
      </c>
      <c r="G5624" s="219" t="s">
        <v>7946</v>
      </c>
      <c r="H5624" s="219" t="s">
        <v>5990</v>
      </c>
      <c r="I5624" s="220" t="s">
        <v>9557</v>
      </c>
      <c r="J5624" s="221">
        <v>12900</v>
      </c>
      <c r="K5624" s="221">
        <v>1</v>
      </c>
      <c r="L5624" s="221">
        <v>12900</v>
      </c>
    </row>
    <row r="5625" spans="1:12" s="167" customFormat="1">
      <c r="A5625" s="218" t="str">
        <f t="shared" si="39"/>
        <v>O221108058771일반상품</v>
      </c>
      <c r="B5625" s="219" t="s">
        <v>9404</v>
      </c>
      <c r="C5625" s="219" t="s">
        <v>8023</v>
      </c>
      <c r="D5625" s="219" t="s">
        <v>8065</v>
      </c>
      <c r="E5625" s="219" t="s">
        <v>7705</v>
      </c>
      <c r="F5625" s="219" t="s">
        <v>6439</v>
      </c>
      <c r="G5625" s="219" t="s">
        <v>7946</v>
      </c>
      <c r="H5625" s="219" t="s">
        <v>5990</v>
      </c>
      <c r="I5625" s="220" t="s">
        <v>8847</v>
      </c>
      <c r="J5625" s="221">
        <v>1960</v>
      </c>
      <c r="K5625" s="221">
        <v>1</v>
      </c>
      <c r="L5625" s="221">
        <v>1960</v>
      </c>
    </row>
    <row r="5626" spans="1:12" s="167" customFormat="1">
      <c r="A5626" s="218" t="str">
        <f t="shared" si="39"/>
        <v>O221108058771일반상품</v>
      </c>
      <c r="B5626" s="219" t="s">
        <v>9404</v>
      </c>
      <c r="C5626" s="219" t="s">
        <v>8023</v>
      </c>
      <c r="D5626" s="219" t="s">
        <v>8065</v>
      </c>
      <c r="E5626" s="219" t="s">
        <v>7705</v>
      </c>
      <c r="F5626" s="219" t="s">
        <v>6439</v>
      </c>
      <c r="G5626" s="219" t="s">
        <v>7946</v>
      </c>
      <c r="H5626" s="219" t="s">
        <v>5990</v>
      </c>
      <c r="I5626" s="220" t="s">
        <v>7269</v>
      </c>
      <c r="J5626" s="221">
        <v>900</v>
      </c>
      <c r="K5626" s="221">
        <v>1</v>
      </c>
      <c r="L5626" s="221">
        <v>900</v>
      </c>
    </row>
    <row r="5627" spans="1:12" s="167" customFormat="1">
      <c r="A5627" s="218" t="str">
        <f t="shared" si="39"/>
        <v>O221108058771일반상품</v>
      </c>
      <c r="B5627" s="219" t="s">
        <v>9404</v>
      </c>
      <c r="C5627" s="219" t="s">
        <v>8023</v>
      </c>
      <c r="D5627" s="219" t="s">
        <v>8065</v>
      </c>
      <c r="E5627" s="219" t="s">
        <v>7705</v>
      </c>
      <c r="F5627" s="219" t="s">
        <v>6439</v>
      </c>
      <c r="G5627" s="219" t="s">
        <v>7946</v>
      </c>
      <c r="H5627" s="219" t="s">
        <v>5990</v>
      </c>
      <c r="I5627" s="220" t="s">
        <v>8352</v>
      </c>
      <c r="J5627" s="221">
        <v>2700</v>
      </c>
      <c r="K5627" s="221">
        <v>5</v>
      </c>
      <c r="L5627" s="221">
        <v>13500</v>
      </c>
    </row>
    <row r="5628" spans="1:12" s="167" customFormat="1">
      <c r="A5628" s="218" t="str">
        <f t="shared" si="39"/>
        <v>O221108058771일반상품</v>
      </c>
      <c r="B5628" s="219" t="s">
        <v>9404</v>
      </c>
      <c r="C5628" s="219" t="s">
        <v>8023</v>
      </c>
      <c r="D5628" s="219" t="s">
        <v>8065</v>
      </c>
      <c r="E5628" s="219" t="s">
        <v>7705</v>
      </c>
      <c r="F5628" s="219" t="s">
        <v>6439</v>
      </c>
      <c r="G5628" s="219" t="s">
        <v>7946</v>
      </c>
      <c r="H5628" s="219" t="s">
        <v>5990</v>
      </c>
      <c r="I5628" s="220" t="s">
        <v>8323</v>
      </c>
      <c r="J5628" s="221">
        <v>15400</v>
      </c>
      <c r="K5628" s="221">
        <v>1</v>
      </c>
      <c r="L5628" s="221">
        <v>15400</v>
      </c>
    </row>
    <row r="5629" spans="1:12" s="167" customFormat="1">
      <c r="A5629" s="218" t="str">
        <f t="shared" si="39"/>
        <v>O221108058771일반상품</v>
      </c>
      <c r="B5629" s="219" t="s">
        <v>9404</v>
      </c>
      <c r="C5629" s="219" t="s">
        <v>8023</v>
      </c>
      <c r="D5629" s="219" t="s">
        <v>8065</v>
      </c>
      <c r="E5629" s="219" t="s">
        <v>7705</v>
      </c>
      <c r="F5629" s="219" t="s">
        <v>6439</v>
      </c>
      <c r="G5629" s="219" t="s">
        <v>7946</v>
      </c>
      <c r="H5629" s="219" t="s">
        <v>5990</v>
      </c>
      <c r="I5629" s="220" t="s">
        <v>8869</v>
      </c>
      <c r="J5629" s="221">
        <v>1270</v>
      </c>
      <c r="K5629" s="221">
        <v>1</v>
      </c>
      <c r="L5629" s="221">
        <v>1270</v>
      </c>
    </row>
    <row r="5630" spans="1:12" s="167" customFormat="1">
      <c r="A5630" s="218" t="str">
        <f t="shared" si="39"/>
        <v>O221108058771일반상품</v>
      </c>
      <c r="B5630" s="219" t="s">
        <v>9404</v>
      </c>
      <c r="C5630" s="219" t="s">
        <v>8023</v>
      </c>
      <c r="D5630" s="219" t="s">
        <v>8065</v>
      </c>
      <c r="E5630" s="219" t="s">
        <v>7705</v>
      </c>
      <c r="F5630" s="219" t="s">
        <v>6439</v>
      </c>
      <c r="G5630" s="219" t="s">
        <v>7946</v>
      </c>
      <c r="H5630" s="219" t="s">
        <v>5990</v>
      </c>
      <c r="I5630" s="220" t="s">
        <v>8949</v>
      </c>
      <c r="J5630" s="221">
        <v>13000</v>
      </c>
      <c r="K5630" s="221">
        <v>1</v>
      </c>
      <c r="L5630" s="221">
        <v>13000</v>
      </c>
    </row>
    <row r="5631" spans="1:12" s="167" customFormat="1">
      <c r="A5631" s="218" t="str">
        <f t="shared" si="39"/>
        <v>O221108058771일반상품</v>
      </c>
      <c r="B5631" s="219" t="s">
        <v>9404</v>
      </c>
      <c r="C5631" s="219" t="s">
        <v>8023</v>
      </c>
      <c r="D5631" s="219" t="s">
        <v>8065</v>
      </c>
      <c r="E5631" s="219" t="s">
        <v>7705</v>
      </c>
      <c r="F5631" s="219" t="s">
        <v>6439</v>
      </c>
      <c r="G5631" s="219" t="s">
        <v>7946</v>
      </c>
      <c r="H5631" s="219" t="s">
        <v>5990</v>
      </c>
      <c r="I5631" s="220" t="s">
        <v>8444</v>
      </c>
      <c r="J5631" s="221">
        <v>20390</v>
      </c>
      <c r="K5631" s="221">
        <v>1</v>
      </c>
      <c r="L5631" s="221">
        <v>20390</v>
      </c>
    </row>
    <row r="5632" spans="1:12" s="167" customFormat="1">
      <c r="A5632" s="218" t="str">
        <f t="shared" si="39"/>
        <v>O221108058771일반상품</v>
      </c>
      <c r="B5632" s="219" t="s">
        <v>9404</v>
      </c>
      <c r="C5632" s="219" t="s">
        <v>8023</v>
      </c>
      <c r="D5632" s="219" t="s">
        <v>8065</v>
      </c>
      <c r="E5632" s="219" t="s">
        <v>7705</v>
      </c>
      <c r="F5632" s="219" t="s">
        <v>6439</v>
      </c>
      <c r="G5632" s="219" t="s">
        <v>7946</v>
      </c>
      <c r="H5632" s="219" t="s">
        <v>5990</v>
      </c>
      <c r="I5632" s="220" t="s">
        <v>8540</v>
      </c>
      <c r="J5632" s="221">
        <v>4300</v>
      </c>
      <c r="K5632" s="221">
        <v>4</v>
      </c>
      <c r="L5632" s="221">
        <v>17200</v>
      </c>
    </row>
    <row r="5633" spans="1:12" s="167" customFormat="1">
      <c r="A5633" s="218" t="str">
        <f t="shared" si="39"/>
        <v>O221108058771일반상품</v>
      </c>
      <c r="B5633" s="219" t="s">
        <v>9404</v>
      </c>
      <c r="C5633" s="219" t="s">
        <v>8023</v>
      </c>
      <c r="D5633" s="219" t="s">
        <v>8065</v>
      </c>
      <c r="E5633" s="219" t="s">
        <v>7705</v>
      </c>
      <c r="F5633" s="219" t="s">
        <v>6439</v>
      </c>
      <c r="G5633" s="219" t="s">
        <v>7946</v>
      </c>
      <c r="H5633" s="219" t="s">
        <v>5990</v>
      </c>
      <c r="I5633" s="220" t="s">
        <v>8569</v>
      </c>
      <c r="J5633" s="221">
        <v>12400</v>
      </c>
      <c r="K5633" s="221">
        <v>4</v>
      </c>
      <c r="L5633" s="221">
        <v>49600</v>
      </c>
    </row>
    <row r="5634" spans="1:12" s="167" customFormat="1">
      <c r="A5634" s="218" t="str">
        <f t="shared" si="39"/>
        <v>O221108058771일반상품</v>
      </c>
      <c r="B5634" s="219" t="s">
        <v>9404</v>
      </c>
      <c r="C5634" s="219" t="s">
        <v>8023</v>
      </c>
      <c r="D5634" s="219" t="s">
        <v>8065</v>
      </c>
      <c r="E5634" s="219" t="s">
        <v>7705</v>
      </c>
      <c r="F5634" s="219" t="s">
        <v>6439</v>
      </c>
      <c r="G5634" s="219" t="s">
        <v>7946</v>
      </c>
      <c r="H5634" s="219" t="s">
        <v>5990</v>
      </c>
      <c r="I5634" s="220" t="s">
        <v>8362</v>
      </c>
      <c r="J5634" s="221">
        <v>1900</v>
      </c>
      <c r="K5634" s="221">
        <v>1</v>
      </c>
      <c r="L5634" s="221">
        <v>1900</v>
      </c>
    </row>
    <row r="5635" spans="1:12" s="167" customFormat="1">
      <c r="A5635" s="218" t="str">
        <f t="shared" si="39"/>
        <v>O221108058769일반상품</v>
      </c>
      <c r="B5635" s="219" t="s">
        <v>9405</v>
      </c>
      <c r="C5635" s="219" t="s">
        <v>8023</v>
      </c>
      <c r="D5635" s="219" t="s">
        <v>8065</v>
      </c>
      <c r="E5635" s="219" t="s">
        <v>6389</v>
      </c>
      <c r="F5635" s="219" t="s">
        <v>6437</v>
      </c>
      <c r="G5635" s="219" t="s">
        <v>7995</v>
      </c>
      <c r="H5635" s="219" t="s">
        <v>5990</v>
      </c>
      <c r="I5635" s="220" t="s">
        <v>9558</v>
      </c>
      <c r="J5635" s="221">
        <v>8980</v>
      </c>
      <c r="K5635" s="221">
        <v>1</v>
      </c>
      <c r="L5635" s="221">
        <v>8980</v>
      </c>
    </row>
    <row r="5636" spans="1:12" s="167" customFormat="1">
      <c r="A5636" s="218" t="str">
        <f t="shared" si="39"/>
        <v>O221108058769일반상품</v>
      </c>
      <c r="B5636" s="219" t="s">
        <v>9405</v>
      </c>
      <c r="C5636" s="219" t="s">
        <v>8023</v>
      </c>
      <c r="D5636" s="219" t="s">
        <v>8065</v>
      </c>
      <c r="E5636" s="219" t="s">
        <v>6389</v>
      </c>
      <c r="F5636" s="219" t="s">
        <v>6437</v>
      </c>
      <c r="G5636" s="219" t="s">
        <v>7995</v>
      </c>
      <c r="H5636" s="219" t="s">
        <v>5990</v>
      </c>
      <c r="I5636" s="220" t="s">
        <v>9559</v>
      </c>
      <c r="J5636" s="221">
        <v>14800</v>
      </c>
      <c r="K5636" s="221">
        <v>1</v>
      </c>
      <c r="L5636" s="221">
        <v>14800</v>
      </c>
    </row>
    <row r="5637" spans="1:12" s="167" customFormat="1">
      <c r="A5637" s="218" t="str">
        <f t="shared" si="39"/>
        <v>O221108058769일반상품</v>
      </c>
      <c r="B5637" s="219" t="s">
        <v>9405</v>
      </c>
      <c r="C5637" s="219" t="s">
        <v>8023</v>
      </c>
      <c r="D5637" s="219" t="s">
        <v>8065</v>
      </c>
      <c r="E5637" s="219" t="s">
        <v>6389</v>
      </c>
      <c r="F5637" s="219" t="s">
        <v>6437</v>
      </c>
      <c r="G5637" s="219" t="s">
        <v>7995</v>
      </c>
      <c r="H5637" s="219" t="s">
        <v>5990</v>
      </c>
      <c r="I5637" s="220" t="s">
        <v>7244</v>
      </c>
      <c r="J5637" s="221">
        <v>2800</v>
      </c>
      <c r="K5637" s="221">
        <v>1</v>
      </c>
      <c r="L5637" s="221">
        <v>2800</v>
      </c>
    </row>
    <row r="5638" spans="1:12" s="167" customFormat="1">
      <c r="A5638" s="218" t="str">
        <f t="shared" si="39"/>
        <v>O221108058769일반상품</v>
      </c>
      <c r="B5638" s="219" t="s">
        <v>9405</v>
      </c>
      <c r="C5638" s="219" t="s">
        <v>8023</v>
      </c>
      <c r="D5638" s="219" t="s">
        <v>8065</v>
      </c>
      <c r="E5638" s="219" t="s">
        <v>6389</v>
      </c>
      <c r="F5638" s="219" t="s">
        <v>6437</v>
      </c>
      <c r="G5638" s="219" t="s">
        <v>7995</v>
      </c>
      <c r="H5638" s="219" t="s">
        <v>5990</v>
      </c>
      <c r="I5638" s="220" t="s">
        <v>9000</v>
      </c>
      <c r="J5638" s="221">
        <v>11600</v>
      </c>
      <c r="K5638" s="221">
        <v>1</v>
      </c>
      <c r="L5638" s="221">
        <v>11600</v>
      </c>
    </row>
    <row r="5639" spans="1:12" s="167" customFormat="1">
      <c r="A5639" s="218" t="str">
        <f t="shared" si="39"/>
        <v>O221108058769일반상품</v>
      </c>
      <c r="B5639" s="219" t="s">
        <v>9405</v>
      </c>
      <c r="C5639" s="219" t="s">
        <v>8023</v>
      </c>
      <c r="D5639" s="219" t="s">
        <v>8065</v>
      </c>
      <c r="E5639" s="219" t="s">
        <v>6389</v>
      </c>
      <c r="F5639" s="219" t="s">
        <v>6437</v>
      </c>
      <c r="G5639" s="219" t="s">
        <v>7995</v>
      </c>
      <c r="H5639" s="219" t="s">
        <v>5990</v>
      </c>
      <c r="I5639" s="220" t="s">
        <v>9560</v>
      </c>
      <c r="J5639" s="221">
        <v>8980</v>
      </c>
      <c r="K5639" s="221">
        <v>1</v>
      </c>
      <c r="L5639" s="221">
        <v>8980</v>
      </c>
    </row>
    <row r="5640" spans="1:12" s="167" customFormat="1">
      <c r="A5640" s="218" t="str">
        <f t="shared" si="39"/>
        <v>O221108058769일반상품</v>
      </c>
      <c r="B5640" s="219" t="s">
        <v>9405</v>
      </c>
      <c r="C5640" s="219" t="s">
        <v>8023</v>
      </c>
      <c r="D5640" s="219" t="s">
        <v>8065</v>
      </c>
      <c r="E5640" s="219" t="s">
        <v>6389</v>
      </c>
      <c r="F5640" s="219" t="s">
        <v>6437</v>
      </c>
      <c r="G5640" s="219" t="s">
        <v>7995</v>
      </c>
      <c r="H5640" s="219" t="s">
        <v>5990</v>
      </c>
      <c r="I5640" s="220" t="s">
        <v>8554</v>
      </c>
      <c r="J5640" s="221">
        <v>6600</v>
      </c>
      <c r="K5640" s="221">
        <v>1</v>
      </c>
      <c r="L5640" s="221">
        <v>6600</v>
      </c>
    </row>
    <row r="5641" spans="1:12" s="167" customFormat="1">
      <c r="A5641" s="218" t="str">
        <f t="shared" si="39"/>
        <v>O221108058769일반상품</v>
      </c>
      <c r="B5641" s="219" t="s">
        <v>9405</v>
      </c>
      <c r="C5641" s="219" t="s">
        <v>8023</v>
      </c>
      <c r="D5641" s="219" t="s">
        <v>8065</v>
      </c>
      <c r="E5641" s="219" t="s">
        <v>6389</v>
      </c>
      <c r="F5641" s="219" t="s">
        <v>6437</v>
      </c>
      <c r="G5641" s="219" t="s">
        <v>7995</v>
      </c>
      <c r="H5641" s="219" t="s">
        <v>5990</v>
      </c>
      <c r="I5641" s="220" t="s">
        <v>8776</v>
      </c>
      <c r="J5641" s="221">
        <v>5100</v>
      </c>
      <c r="K5641" s="221">
        <v>2</v>
      </c>
      <c r="L5641" s="221">
        <v>10200</v>
      </c>
    </row>
    <row r="5642" spans="1:12" s="167" customFormat="1">
      <c r="A5642" s="218" t="str">
        <f t="shared" si="39"/>
        <v>O221108058769일반상품</v>
      </c>
      <c r="B5642" s="219" t="s">
        <v>9405</v>
      </c>
      <c r="C5642" s="219" t="s">
        <v>8023</v>
      </c>
      <c r="D5642" s="219" t="s">
        <v>8065</v>
      </c>
      <c r="E5642" s="219" t="s">
        <v>6389</v>
      </c>
      <c r="F5642" s="219" t="s">
        <v>6437</v>
      </c>
      <c r="G5642" s="219" t="s">
        <v>7995</v>
      </c>
      <c r="H5642" s="219" t="s">
        <v>5990</v>
      </c>
      <c r="I5642" s="220" t="s">
        <v>8777</v>
      </c>
      <c r="J5642" s="221">
        <v>5570</v>
      </c>
      <c r="K5642" s="221">
        <v>2</v>
      </c>
      <c r="L5642" s="221">
        <v>11140</v>
      </c>
    </row>
    <row r="5643" spans="1:12" s="167" customFormat="1">
      <c r="A5643" s="218" t="str">
        <f t="shared" si="39"/>
        <v>O221108058769일반상품</v>
      </c>
      <c r="B5643" s="219" t="s">
        <v>9405</v>
      </c>
      <c r="C5643" s="219" t="s">
        <v>8023</v>
      </c>
      <c r="D5643" s="219" t="s">
        <v>8065</v>
      </c>
      <c r="E5643" s="219" t="s">
        <v>6389</v>
      </c>
      <c r="F5643" s="219" t="s">
        <v>6437</v>
      </c>
      <c r="G5643" s="219" t="s">
        <v>7995</v>
      </c>
      <c r="H5643" s="219" t="s">
        <v>5990</v>
      </c>
      <c r="I5643" s="220" t="s">
        <v>8424</v>
      </c>
      <c r="J5643" s="221">
        <v>1240</v>
      </c>
      <c r="K5643" s="221">
        <v>5</v>
      </c>
      <c r="L5643" s="221">
        <v>6200</v>
      </c>
    </row>
    <row r="5644" spans="1:12" s="167" customFormat="1">
      <c r="A5644" s="218" t="str">
        <f t="shared" si="39"/>
        <v>O221108058769일반상품</v>
      </c>
      <c r="B5644" s="219" t="s">
        <v>9405</v>
      </c>
      <c r="C5644" s="219" t="s">
        <v>8023</v>
      </c>
      <c r="D5644" s="219" t="s">
        <v>8065</v>
      </c>
      <c r="E5644" s="219" t="s">
        <v>6389</v>
      </c>
      <c r="F5644" s="219" t="s">
        <v>6437</v>
      </c>
      <c r="G5644" s="219" t="s">
        <v>7995</v>
      </c>
      <c r="H5644" s="219" t="s">
        <v>5990</v>
      </c>
      <c r="I5644" s="220" t="s">
        <v>9551</v>
      </c>
      <c r="J5644" s="221">
        <v>1236</v>
      </c>
      <c r="K5644" s="221">
        <v>5</v>
      </c>
      <c r="L5644" s="221">
        <v>6180</v>
      </c>
    </row>
    <row r="5645" spans="1:12" s="167" customFormat="1">
      <c r="A5645" s="218" t="str">
        <f t="shared" si="39"/>
        <v>O221108058769일반상품</v>
      </c>
      <c r="B5645" s="219" t="s">
        <v>9405</v>
      </c>
      <c r="C5645" s="219" t="s">
        <v>8023</v>
      </c>
      <c r="D5645" s="219" t="s">
        <v>8065</v>
      </c>
      <c r="E5645" s="219" t="s">
        <v>6389</v>
      </c>
      <c r="F5645" s="219" t="s">
        <v>6437</v>
      </c>
      <c r="G5645" s="219" t="s">
        <v>7995</v>
      </c>
      <c r="H5645" s="219" t="s">
        <v>5990</v>
      </c>
      <c r="I5645" s="220" t="s">
        <v>8503</v>
      </c>
      <c r="J5645" s="221">
        <v>5450</v>
      </c>
      <c r="K5645" s="221">
        <v>1</v>
      </c>
      <c r="L5645" s="221">
        <v>5450</v>
      </c>
    </row>
    <row r="5646" spans="1:12" s="167" customFormat="1">
      <c r="A5646" s="218" t="str">
        <f t="shared" si="39"/>
        <v>O221108058769일반상품</v>
      </c>
      <c r="B5646" s="219" t="s">
        <v>9405</v>
      </c>
      <c r="C5646" s="219" t="s">
        <v>8023</v>
      </c>
      <c r="D5646" s="219" t="s">
        <v>8065</v>
      </c>
      <c r="E5646" s="219" t="s">
        <v>6389</v>
      </c>
      <c r="F5646" s="219" t="s">
        <v>6437</v>
      </c>
      <c r="G5646" s="219" t="s">
        <v>7995</v>
      </c>
      <c r="H5646" s="219" t="s">
        <v>5990</v>
      </c>
      <c r="I5646" s="220" t="s">
        <v>7209</v>
      </c>
      <c r="J5646" s="221">
        <v>1240</v>
      </c>
      <c r="K5646" s="221">
        <v>3</v>
      </c>
      <c r="L5646" s="221">
        <v>3720</v>
      </c>
    </row>
    <row r="5647" spans="1:12" s="167" customFormat="1">
      <c r="A5647" s="218" t="str">
        <f t="shared" si="39"/>
        <v>O221108058769일반상품</v>
      </c>
      <c r="B5647" s="219" t="s">
        <v>9405</v>
      </c>
      <c r="C5647" s="219" t="s">
        <v>8023</v>
      </c>
      <c r="D5647" s="219" t="s">
        <v>8065</v>
      </c>
      <c r="E5647" s="219" t="s">
        <v>6389</v>
      </c>
      <c r="F5647" s="219" t="s">
        <v>6437</v>
      </c>
      <c r="G5647" s="219" t="s">
        <v>7995</v>
      </c>
      <c r="H5647" s="219" t="s">
        <v>5990</v>
      </c>
      <c r="I5647" s="220" t="s">
        <v>8544</v>
      </c>
      <c r="J5647" s="221">
        <v>2720</v>
      </c>
      <c r="K5647" s="221">
        <v>1</v>
      </c>
      <c r="L5647" s="221">
        <v>2720</v>
      </c>
    </row>
    <row r="5648" spans="1:12" s="167" customFormat="1">
      <c r="A5648" s="218" t="str">
        <f t="shared" si="39"/>
        <v>O221108058769일반상품</v>
      </c>
      <c r="B5648" s="219" t="s">
        <v>9405</v>
      </c>
      <c r="C5648" s="219" t="s">
        <v>8023</v>
      </c>
      <c r="D5648" s="219" t="s">
        <v>8065</v>
      </c>
      <c r="E5648" s="219" t="s">
        <v>6389</v>
      </c>
      <c r="F5648" s="219" t="s">
        <v>6437</v>
      </c>
      <c r="G5648" s="219" t="s">
        <v>7995</v>
      </c>
      <c r="H5648" s="219" t="s">
        <v>5990</v>
      </c>
      <c r="I5648" s="220" t="s">
        <v>8885</v>
      </c>
      <c r="J5648" s="221">
        <v>10380</v>
      </c>
      <c r="K5648" s="221">
        <v>3</v>
      </c>
      <c r="L5648" s="221">
        <v>31140</v>
      </c>
    </row>
    <row r="5649" spans="1:12" s="167" customFormat="1">
      <c r="A5649" s="218" t="str">
        <f t="shared" si="39"/>
        <v>O221108058769일반상품</v>
      </c>
      <c r="B5649" s="219" t="s">
        <v>9405</v>
      </c>
      <c r="C5649" s="219" t="s">
        <v>8023</v>
      </c>
      <c r="D5649" s="219" t="s">
        <v>8065</v>
      </c>
      <c r="E5649" s="219" t="s">
        <v>6389</v>
      </c>
      <c r="F5649" s="219" t="s">
        <v>6437</v>
      </c>
      <c r="G5649" s="219" t="s">
        <v>7995</v>
      </c>
      <c r="H5649" s="219" t="s">
        <v>5990</v>
      </c>
      <c r="I5649" s="220" t="s">
        <v>9561</v>
      </c>
      <c r="J5649" s="221">
        <v>4020</v>
      </c>
      <c r="K5649" s="221">
        <v>1</v>
      </c>
      <c r="L5649" s="221">
        <v>4020</v>
      </c>
    </row>
    <row r="5650" spans="1:12" s="167" customFormat="1">
      <c r="A5650" s="218" t="str">
        <f t="shared" si="39"/>
        <v>O221108058769일반상품</v>
      </c>
      <c r="B5650" s="219" t="s">
        <v>9405</v>
      </c>
      <c r="C5650" s="219" t="s">
        <v>8023</v>
      </c>
      <c r="D5650" s="219" t="s">
        <v>8065</v>
      </c>
      <c r="E5650" s="219" t="s">
        <v>6389</v>
      </c>
      <c r="F5650" s="219" t="s">
        <v>6437</v>
      </c>
      <c r="G5650" s="219" t="s">
        <v>7995</v>
      </c>
      <c r="H5650" s="219" t="s">
        <v>5990</v>
      </c>
      <c r="I5650" s="220" t="s">
        <v>9562</v>
      </c>
      <c r="J5650" s="221">
        <v>2570</v>
      </c>
      <c r="K5650" s="221">
        <v>1</v>
      </c>
      <c r="L5650" s="221">
        <v>2570</v>
      </c>
    </row>
    <row r="5651" spans="1:12" s="167" customFormat="1">
      <c r="A5651" s="218" t="str">
        <f t="shared" si="39"/>
        <v>O221108058769일반상품</v>
      </c>
      <c r="B5651" s="219" t="s">
        <v>9405</v>
      </c>
      <c r="C5651" s="219" t="s">
        <v>8023</v>
      </c>
      <c r="D5651" s="219" t="s">
        <v>8065</v>
      </c>
      <c r="E5651" s="219" t="s">
        <v>6389</v>
      </c>
      <c r="F5651" s="219" t="s">
        <v>6437</v>
      </c>
      <c r="G5651" s="219" t="s">
        <v>7995</v>
      </c>
      <c r="H5651" s="219" t="s">
        <v>5990</v>
      </c>
      <c r="I5651" s="220" t="s">
        <v>8606</v>
      </c>
      <c r="J5651" s="221">
        <v>2400</v>
      </c>
      <c r="K5651" s="221">
        <v>3</v>
      </c>
      <c r="L5651" s="221">
        <v>7200</v>
      </c>
    </row>
    <row r="5652" spans="1:12" s="167" customFormat="1">
      <c r="A5652" s="218" t="str">
        <f t="shared" si="39"/>
        <v>O221108058769일반상품</v>
      </c>
      <c r="B5652" s="219" t="s">
        <v>9405</v>
      </c>
      <c r="C5652" s="219" t="s">
        <v>8023</v>
      </c>
      <c r="D5652" s="219" t="s">
        <v>8065</v>
      </c>
      <c r="E5652" s="219" t="s">
        <v>6389</v>
      </c>
      <c r="F5652" s="219" t="s">
        <v>6437</v>
      </c>
      <c r="G5652" s="219" t="s">
        <v>7995</v>
      </c>
      <c r="H5652" s="219" t="s">
        <v>5990</v>
      </c>
      <c r="I5652" s="220" t="s">
        <v>7255</v>
      </c>
      <c r="J5652" s="221">
        <v>15800</v>
      </c>
      <c r="K5652" s="221">
        <v>1</v>
      </c>
      <c r="L5652" s="221">
        <v>15800</v>
      </c>
    </row>
    <row r="5653" spans="1:12" s="167" customFormat="1">
      <c r="A5653" s="218" t="str">
        <f t="shared" si="39"/>
        <v>O221108058769일반상품</v>
      </c>
      <c r="B5653" s="219" t="s">
        <v>9405</v>
      </c>
      <c r="C5653" s="219" t="s">
        <v>8023</v>
      </c>
      <c r="D5653" s="219" t="s">
        <v>8065</v>
      </c>
      <c r="E5653" s="219" t="s">
        <v>6389</v>
      </c>
      <c r="F5653" s="219" t="s">
        <v>6437</v>
      </c>
      <c r="G5653" s="219" t="s">
        <v>7995</v>
      </c>
      <c r="H5653" s="219" t="s">
        <v>5990</v>
      </c>
      <c r="I5653" s="220" t="s">
        <v>9563</v>
      </c>
      <c r="J5653" s="221">
        <v>1700</v>
      </c>
      <c r="K5653" s="221">
        <v>1</v>
      </c>
      <c r="L5653" s="221">
        <v>1700</v>
      </c>
    </row>
    <row r="5654" spans="1:12" s="167" customFormat="1">
      <c r="A5654" s="218" t="str">
        <f t="shared" si="39"/>
        <v>O221108058769일반상품</v>
      </c>
      <c r="B5654" s="219" t="s">
        <v>9405</v>
      </c>
      <c r="C5654" s="219" t="s">
        <v>8023</v>
      </c>
      <c r="D5654" s="219" t="s">
        <v>8065</v>
      </c>
      <c r="E5654" s="219" t="s">
        <v>6389</v>
      </c>
      <c r="F5654" s="219" t="s">
        <v>6437</v>
      </c>
      <c r="G5654" s="219" t="s">
        <v>7995</v>
      </c>
      <c r="H5654" s="219" t="s">
        <v>5990</v>
      </c>
      <c r="I5654" s="220" t="s">
        <v>8780</v>
      </c>
      <c r="J5654" s="221">
        <v>5540</v>
      </c>
      <c r="K5654" s="221">
        <v>1</v>
      </c>
      <c r="L5654" s="221">
        <v>5540</v>
      </c>
    </row>
    <row r="5655" spans="1:12" s="167" customFormat="1">
      <c r="A5655" s="218" t="str">
        <f t="shared" si="39"/>
        <v>O221108058769일반상품</v>
      </c>
      <c r="B5655" s="219" t="s">
        <v>9405</v>
      </c>
      <c r="C5655" s="219" t="s">
        <v>8023</v>
      </c>
      <c r="D5655" s="219" t="s">
        <v>8065</v>
      </c>
      <c r="E5655" s="219" t="s">
        <v>6389</v>
      </c>
      <c r="F5655" s="219" t="s">
        <v>6437</v>
      </c>
      <c r="G5655" s="219" t="s">
        <v>7995</v>
      </c>
      <c r="H5655" s="219" t="s">
        <v>5990</v>
      </c>
      <c r="I5655" s="220" t="s">
        <v>9564</v>
      </c>
      <c r="J5655" s="221">
        <v>4700</v>
      </c>
      <c r="K5655" s="221">
        <v>1</v>
      </c>
      <c r="L5655" s="221">
        <v>4700</v>
      </c>
    </row>
    <row r="5656" spans="1:12" s="167" customFormat="1">
      <c r="A5656" s="218" t="str">
        <f t="shared" si="39"/>
        <v>O221108058769일반상품</v>
      </c>
      <c r="B5656" s="219" t="s">
        <v>9405</v>
      </c>
      <c r="C5656" s="219" t="s">
        <v>8023</v>
      </c>
      <c r="D5656" s="219" t="s">
        <v>8065</v>
      </c>
      <c r="E5656" s="219" t="s">
        <v>6389</v>
      </c>
      <c r="F5656" s="219" t="s">
        <v>6437</v>
      </c>
      <c r="G5656" s="219" t="s">
        <v>7995</v>
      </c>
      <c r="H5656" s="219" t="s">
        <v>5990</v>
      </c>
      <c r="I5656" s="220" t="s">
        <v>7928</v>
      </c>
      <c r="J5656" s="221">
        <v>2200</v>
      </c>
      <c r="K5656" s="221">
        <v>2</v>
      </c>
      <c r="L5656" s="221">
        <v>4400</v>
      </c>
    </row>
    <row r="5657" spans="1:12" s="167" customFormat="1">
      <c r="A5657" s="218" t="str">
        <f t="shared" ref="A5657:A5784" si="40">B5657&amp;H5657</f>
        <v>O221108058769일반상품</v>
      </c>
      <c r="B5657" s="219" t="s">
        <v>9405</v>
      </c>
      <c r="C5657" s="219" t="s">
        <v>8023</v>
      </c>
      <c r="D5657" s="219" t="s">
        <v>8065</v>
      </c>
      <c r="E5657" s="219" t="s">
        <v>6389</v>
      </c>
      <c r="F5657" s="219" t="s">
        <v>6437</v>
      </c>
      <c r="G5657" s="219" t="s">
        <v>7995</v>
      </c>
      <c r="H5657" s="219" t="s">
        <v>5990</v>
      </c>
      <c r="I5657" s="220" t="s">
        <v>8992</v>
      </c>
      <c r="J5657" s="221">
        <v>3550</v>
      </c>
      <c r="K5657" s="221">
        <v>2</v>
      </c>
      <c r="L5657" s="221">
        <v>7100</v>
      </c>
    </row>
    <row r="5658" spans="1:12" s="167" customFormat="1">
      <c r="A5658" s="218" t="str">
        <f t="shared" si="40"/>
        <v>O221108058769일반상품</v>
      </c>
      <c r="B5658" s="219" t="s">
        <v>9405</v>
      </c>
      <c r="C5658" s="219" t="s">
        <v>8023</v>
      </c>
      <c r="D5658" s="219" t="s">
        <v>8065</v>
      </c>
      <c r="E5658" s="219" t="s">
        <v>6389</v>
      </c>
      <c r="F5658" s="219" t="s">
        <v>6437</v>
      </c>
      <c r="G5658" s="219" t="s">
        <v>7995</v>
      </c>
      <c r="H5658" s="219" t="s">
        <v>5990</v>
      </c>
      <c r="I5658" s="220" t="s">
        <v>7246</v>
      </c>
      <c r="J5658" s="221">
        <v>5900</v>
      </c>
      <c r="K5658" s="221">
        <v>1</v>
      </c>
      <c r="L5658" s="221">
        <v>5900</v>
      </c>
    </row>
    <row r="5659" spans="1:12" s="167" customFormat="1">
      <c r="A5659" s="218" t="str">
        <f t="shared" si="40"/>
        <v>O221108058769일반상품</v>
      </c>
      <c r="B5659" s="219" t="s">
        <v>9405</v>
      </c>
      <c r="C5659" s="219" t="s">
        <v>8023</v>
      </c>
      <c r="D5659" s="219" t="s">
        <v>8065</v>
      </c>
      <c r="E5659" s="219" t="s">
        <v>6389</v>
      </c>
      <c r="F5659" s="219" t="s">
        <v>6437</v>
      </c>
      <c r="G5659" s="219" t="s">
        <v>7995</v>
      </c>
      <c r="H5659" s="219" t="s">
        <v>5990</v>
      </c>
      <c r="I5659" s="220" t="s">
        <v>9565</v>
      </c>
      <c r="J5659" s="221">
        <v>3400</v>
      </c>
      <c r="K5659" s="221">
        <v>2</v>
      </c>
      <c r="L5659" s="221">
        <v>6800</v>
      </c>
    </row>
    <row r="5660" spans="1:12" s="167" customFormat="1">
      <c r="A5660" s="218" t="str">
        <f t="shared" si="40"/>
        <v>O221108058769일반상품</v>
      </c>
      <c r="B5660" s="219" t="s">
        <v>9405</v>
      </c>
      <c r="C5660" s="219" t="s">
        <v>8023</v>
      </c>
      <c r="D5660" s="219" t="s">
        <v>8065</v>
      </c>
      <c r="E5660" s="219" t="s">
        <v>6389</v>
      </c>
      <c r="F5660" s="219" t="s">
        <v>6437</v>
      </c>
      <c r="G5660" s="219" t="s">
        <v>7995</v>
      </c>
      <c r="H5660" s="219" t="s">
        <v>5990</v>
      </c>
      <c r="I5660" s="220" t="s">
        <v>8850</v>
      </c>
      <c r="J5660" s="221">
        <v>3540</v>
      </c>
      <c r="K5660" s="221">
        <v>2</v>
      </c>
      <c r="L5660" s="221">
        <v>7080</v>
      </c>
    </row>
    <row r="5661" spans="1:12" s="167" customFormat="1">
      <c r="A5661" s="218" t="str">
        <f t="shared" si="40"/>
        <v>O221108058769일반상품</v>
      </c>
      <c r="B5661" s="219" t="s">
        <v>9405</v>
      </c>
      <c r="C5661" s="219" t="s">
        <v>8023</v>
      </c>
      <c r="D5661" s="219" t="s">
        <v>8065</v>
      </c>
      <c r="E5661" s="219" t="s">
        <v>6389</v>
      </c>
      <c r="F5661" s="219" t="s">
        <v>6437</v>
      </c>
      <c r="G5661" s="219" t="s">
        <v>7995</v>
      </c>
      <c r="H5661" s="219" t="s">
        <v>5990</v>
      </c>
      <c r="I5661" s="220" t="s">
        <v>9566</v>
      </c>
      <c r="J5661" s="221">
        <v>12000</v>
      </c>
      <c r="K5661" s="221">
        <v>1</v>
      </c>
      <c r="L5661" s="221">
        <v>12000</v>
      </c>
    </row>
    <row r="5662" spans="1:12" s="167" customFormat="1">
      <c r="A5662" s="218" t="str">
        <f t="shared" si="40"/>
        <v>O221108058769일반상품</v>
      </c>
      <c r="B5662" s="219" t="s">
        <v>9405</v>
      </c>
      <c r="C5662" s="219" t="s">
        <v>8023</v>
      </c>
      <c r="D5662" s="219" t="s">
        <v>8065</v>
      </c>
      <c r="E5662" s="219" t="s">
        <v>6389</v>
      </c>
      <c r="F5662" s="219" t="s">
        <v>6437</v>
      </c>
      <c r="G5662" s="219" t="s">
        <v>7995</v>
      </c>
      <c r="H5662" s="219" t="s">
        <v>5990</v>
      </c>
      <c r="I5662" s="220" t="s">
        <v>9567</v>
      </c>
      <c r="J5662" s="221">
        <v>8280</v>
      </c>
      <c r="K5662" s="221">
        <v>1</v>
      </c>
      <c r="L5662" s="221">
        <v>8280</v>
      </c>
    </row>
    <row r="5663" spans="1:12" s="167" customFormat="1">
      <c r="A5663" s="218" t="str">
        <f t="shared" si="40"/>
        <v>O221108058769일반상품</v>
      </c>
      <c r="B5663" s="219" t="s">
        <v>9405</v>
      </c>
      <c r="C5663" s="219" t="s">
        <v>8023</v>
      </c>
      <c r="D5663" s="219" t="s">
        <v>8065</v>
      </c>
      <c r="E5663" s="219" t="s">
        <v>6389</v>
      </c>
      <c r="F5663" s="219" t="s">
        <v>6437</v>
      </c>
      <c r="G5663" s="219" t="s">
        <v>7995</v>
      </c>
      <c r="H5663" s="219" t="s">
        <v>5990</v>
      </c>
      <c r="I5663" s="220" t="s">
        <v>8723</v>
      </c>
      <c r="J5663" s="221">
        <v>3070</v>
      </c>
      <c r="K5663" s="221">
        <v>1</v>
      </c>
      <c r="L5663" s="221">
        <v>3070</v>
      </c>
    </row>
    <row r="5664" spans="1:12" s="167" customFormat="1">
      <c r="A5664" s="218" t="str">
        <f t="shared" si="40"/>
        <v>O221108058769일반상품</v>
      </c>
      <c r="B5664" s="219" t="s">
        <v>9405</v>
      </c>
      <c r="C5664" s="219" t="s">
        <v>8023</v>
      </c>
      <c r="D5664" s="219" t="s">
        <v>8065</v>
      </c>
      <c r="E5664" s="219" t="s">
        <v>6389</v>
      </c>
      <c r="F5664" s="219" t="s">
        <v>6437</v>
      </c>
      <c r="G5664" s="219" t="s">
        <v>7995</v>
      </c>
      <c r="H5664" s="219" t="s">
        <v>5990</v>
      </c>
      <c r="I5664" s="220" t="s">
        <v>8030</v>
      </c>
      <c r="J5664" s="221">
        <v>12500</v>
      </c>
      <c r="K5664" s="221">
        <v>2</v>
      </c>
      <c r="L5664" s="221">
        <v>25000</v>
      </c>
    </row>
    <row r="5665" spans="1:12" s="167" customFormat="1">
      <c r="A5665" s="218" t="str">
        <f t="shared" si="40"/>
        <v>O221108058769일반상품</v>
      </c>
      <c r="B5665" s="219" t="s">
        <v>9405</v>
      </c>
      <c r="C5665" s="219" t="s">
        <v>8023</v>
      </c>
      <c r="D5665" s="219" t="s">
        <v>8065</v>
      </c>
      <c r="E5665" s="219" t="s">
        <v>6389</v>
      </c>
      <c r="F5665" s="219" t="s">
        <v>6437</v>
      </c>
      <c r="G5665" s="219" t="s">
        <v>7995</v>
      </c>
      <c r="H5665" s="219" t="s">
        <v>5990</v>
      </c>
      <c r="I5665" s="220" t="s">
        <v>7220</v>
      </c>
      <c r="J5665" s="221">
        <v>670</v>
      </c>
      <c r="K5665" s="221">
        <v>2</v>
      </c>
      <c r="L5665" s="221">
        <v>1340</v>
      </c>
    </row>
    <row r="5666" spans="1:12" s="167" customFormat="1">
      <c r="A5666" s="218" t="str">
        <f t="shared" si="40"/>
        <v>O221108058769일반상품</v>
      </c>
      <c r="B5666" s="219" t="s">
        <v>9405</v>
      </c>
      <c r="C5666" s="219" t="s">
        <v>8023</v>
      </c>
      <c r="D5666" s="219" t="s">
        <v>8065</v>
      </c>
      <c r="E5666" s="219" t="s">
        <v>6389</v>
      </c>
      <c r="F5666" s="219" t="s">
        <v>6437</v>
      </c>
      <c r="G5666" s="219" t="s">
        <v>7995</v>
      </c>
      <c r="H5666" s="219" t="s">
        <v>5990</v>
      </c>
      <c r="I5666" s="220" t="s">
        <v>8430</v>
      </c>
      <c r="J5666" s="221">
        <v>1470</v>
      </c>
      <c r="K5666" s="221">
        <v>2</v>
      </c>
      <c r="L5666" s="221">
        <v>2940</v>
      </c>
    </row>
    <row r="5667" spans="1:12" s="167" customFormat="1">
      <c r="A5667" s="218" t="str">
        <f t="shared" si="40"/>
        <v>O221108058769일반상품</v>
      </c>
      <c r="B5667" s="219" t="s">
        <v>9405</v>
      </c>
      <c r="C5667" s="219" t="s">
        <v>8023</v>
      </c>
      <c r="D5667" s="219" t="s">
        <v>8065</v>
      </c>
      <c r="E5667" s="219" t="s">
        <v>6389</v>
      </c>
      <c r="F5667" s="219" t="s">
        <v>6437</v>
      </c>
      <c r="G5667" s="219" t="s">
        <v>7995</v>
      </c>
      <c r="H5667" s="219" t="s">
        <v>5990</v>
      </c>
      <c r="I5667" s="220" t="s">
        <v>8487</v>
      </c>
      <c r="J5667" s="221">
        <v>3073</v>
      </c>
      <c r="K5667" s="221">
        <v>2</v>
      </c>
      <c r="L5667" s="221">
        <v>6146</v>
      </c>
    </row>
    <row r="5668" spans="1:12" s="167" customFormat="1">
      <c r="A5668" s="218" t="str">
        <f t="shared" si="40"/>
        <v>O221108058769일반상품</v>
      </c>
      <c r="B5668" s="219" t="s">
        <v>9405</v>
      </c>
      <c r="C5668" s="219" t="s">
        <v>8023</v>
      </c>
      <c r="D5668" s="219" t="s">
        <v>8065</v>
      </c>
      <c r="E5668" s="219" t="s">
        <v>6389</v>
      </c>
      <c r="F5668" s="219" t="s">
        <v>6437</v>
      </c>
      <c r="G5668" s="219" t="s">
        <v>7995</v>
      </c>
      <c r="H5668" s="219" t="s">
        <v>5990</v>
      </c>
      <c r="I5668" s="220" t="s">
        <v>8563</v>
      </c>
      <c r="J5668" s="221">
        <v>2260</v>
      </c>
      <c r="K5668" s="221">
        <v>5</v>
      </c>
      <c r="L5668" s="221">
        <v>11300</v>
      </c>
    </row>
    <row r="5669" spans="1:12" s="167" customFormat="1">
      <c r="A5669" s="218" t="str">
        <f t="shared" si="40"/>
        <v>O221108058769일반상품</v>
      </c>
      <c r="B5669" s="219" t="s">
        <v>9405</v>
      </c>
      <c r="C5669" s="219" t="s">
        <v>8023</v>
      </c>
      <c r="D5669" s="219" t="s">
        <v>8065</v>
      </c>
      <c r="E5669" s="219" t="s">
        <v>6389</v>
      </c>
      <c r="F5669" s="219" t="s">
        <v>6437</v>
      </c>
      <c r="G5669" s="219" t="s">
        <v>7995</v>
      </c>
      <c r="H5669" s="219" t="s">
        <v>5990</v>
      </c>
      <c r="I5669" s="220" t="s">
        <v>8879</v>
      </c>
      <c r="J5669" s="221">
        <v>4255</v>
      </c>
      <c r="K5669" s="221">
        <v>1</v>
      </c>
      <c r="L5669" s="221">
        <v>4255</v>
      </c>
    </row>
    <row r="5670" spans="1:12" s="167" customFormat="1">
      <c r="A5670" s="218" t="str">
        <f t="shared" si="40"/>
        <v>O221108058769일반상품</v>
      </c>
      <c r="B5670" s="219" t="s">
        <v>9405</v>
      </c>
      <c r="C5670" s="219" t="s">
        <v>8023</v>
      </c>
      <c r="D5670" s="219" t="s">
        <v>8065</v>
      </c>
      <c r="E5670" s="219" t="s">
        <v>6389</v>
      </c>
      <c r="F5670" s="219" t="s">
        <v>6437</v>
      </c>
      <c r="G5670" s="219" t="s">
        <v>7995</v>
      </c>
      <c r="H5670" s="219" t="s">
        <v>5990</v>
      </c>
      <c r="I5670" s="220" t="s">
        <v>7263</v>
      </c>
      <c r="J5670" s="221">
        <v>9900</v>
      </c>
      <c r="K5670" s="221">
        <v>1</v>
      </c>
      <c r="L5670" s="221">
        <v>9900</v>
      </c>
    </row>
    <row r="5671" spans="1:12" s="167" customFormat="1">
      <c r="A5671" s="218" t="str">
        <f t="shared" si="40"/>
        <v>O221108058769일반상품</v>
      </c>
      <c r="B5671" s="219" t="s">
        <v>9405</v>
      </c>
      <c r="C5671" s="219" t="s">
        <v>8023</v>
      </c>
      <c r="D5671" s="219" t="s">
        <v>8065</v>
      </c>
      <c r="E5671" s="219" t="s">
        <v>6389</v>
      </c>
      <c r="F5671" s="219" t="s">
        <v>6437</v>
      </c>
      <c r="G5671" s="219" t="s">
        <v>7995</v>
      </c>
      <c r="H5671" s="219" t="s">
        <v>5990</v>
      </c>
      <c r="I5671" s="220" t="s">
        <v>9568</v>
      </c>
      <c r="J5671" s="221">
        <v>1300</v>
      </c>
      <c r="K5671" s="221">
        <v>2</v>
      </c>
      <c r="L5671" s="221">
        <v>2600</v>
      </c>
    </row>
    <row r="5672" spans="1:12" s="167" customFormat="1">
      <c r="A5672" s="218" t="str">
        <f t="shared" si="40"/>
        <v>O221108058769일반상품</v>
      </c>
      <c r="B5672" s="219" t="s">
        <v>9405</v>
      </c>
      <c r="C5672" s="219" t="s">
        <v>8023</v>
      </c>
      <c r="D5672" s="219" t="s">
        <v>8065</v>
      </c>
      <c r="E5672" s="219" t="s">
        <v>6389</v>
      </c>
      <c r="F5672" s="219" t="s">
        <v>6437</v>
      </c>
      <c r="G5672" s="219" t="s">
        <v>7995</v>
      </c>
      <c r="H5672" s="219" t="s">
        <v>5990</v>
      </c>
      <c r="I5672" s="220" t="s">
        <v>9569</v>
      </c>
      <c r="J5672" s="221">
        <v>12480</v>
      </c>
      <c r="K5672" s="221">
        <v>1</v>
      </c>
      <c r="L5672" s="221">
        <v>12480</v>
      </c>
    </row>
    <row r="5673" spans="1:12" s="167" customFormat="1">
      <c r="A5673" s="218" t="str">
        <f t="shared" si="40"/>
        <v>O221108058769일반상품</v>
      </c>
      <c r="B5673" s="219" t="s">
        <v>9405</v>
      </c>
      <c r="C5673" s="219" t="s">
        <v>8023</v>
      </c>
      <c r="D5673" s="219" t="s">
        <v>8065</v>
      </c>
      <c r="E5673" s="219" t="s">
        <v>6389</v>
      </c>
      <c r="F5673" s="219" t="s">
        <v>6437</v>
      </c>
      <c r="G5673" s="219" t="s">
        <v>7995</v>
      </c>
      <c r="H5673" s="219" t="s">
        <v>5990</v>
      </c>
      <c r="I5673" s="220" t="s">
        <v>8539</v>
      </c>
      <c r="J5673" s="221">
        <v>1160</v>
      </c>
      <c r="K5673" s="221">
        <v>3</v>
      </c>
      <c r="L5673" s="221">
        <v>3480</v>
      </c>
    </row>
    <row r="5674" spans="1:12" s="167" customFormat="1">
      <c r="A5674" s="218" t="str">
        <f t="shared" si="40"/>
        <v>O221108058769일반상품</v>
      </c>
      <c r="B5674" s="219" t="s">
        <v>9405</v>
      </c>
      <c r="C5674" s="219" t="s">
        <v>8023</v>
      </c>
      <c r="D5674" s="219" t="s">
        <v>8065</v>
      </c>
      <c r="E5674" s="219" t="s">
        <v>6389</v>
      </c>
      <c r="F5674" s="219" t="s">
        <v>6437</v>
      </c>
      <c r="G5674" s="219" t="s">
        <v>7995</v>
      </c>
      <c r="H5674" s="219" t="s">
        <v>5990</v>
      </c>
      <c r="I5674" s="220" t="s">
        <v>8540</v>
      </c>
      <c r="J5674" s="221">
        <v>4300</v>
      </c>
      <c r="K5674" s="221">
        <v>1</v>
      </c>
      <c r="L5674" s="221">
        <v>4300</v>
      </c>
    </row>
    <row r="5675" spans="1:12" s="167" customFormat="1">
      <c r="A5675" s="218" t="str">
        <f t="shared" si="40"/>
        <v>O221108058769일반상품</v>
      </c>
      <c r="B5675" s="219" t="s">
        <v>9405</v>
      </c>
      <c r="C5675" s="219" t="s">
        <v>8023</v>
      </c>
      <c r="D5675" s="219" t="s">
        <v>8065</v>
      </c>
      <c r="E5675" s="219" t="s">
        <v>6389</v>
      </c>
      <c r="F5675" s="219" t="s">
        <v>6437</v>
      </c>
      <c r="G5675" s="219" t="s">
        <v>7995</v>
      </c>
      <c r="H5675" s="219" t="s">
        <v>5990</v>
      </c>
      <c r="I5675" s="220" t="s">
        <v>8513</v>
      </c>
      <c r="J5675" s="221">
        <v>1030</v>
      </c>
      <c r="K5675" s="221">
        <v>3</v>
      </c>
      <c r="L5675" s="221">
        <v>3090</v>
      </c>
    </row>
    <row r="5676" spans="1:12" s="167" customFormat="1">
      <c r="A5676" s="218" t="str">
        <f t="shared" si="40"/>
        <v>O221108058769일반상품</v>
      </c>
      <c r="B5676" s="219" t="s">
        <v>9405</v>
      </c>
      <c r="C5676" s="219" t="s">
        <v>8023</v>
      </c>
      <c r="D5676" s="219" t="s">
        <v>8065</v>
      </c>
      <c r="E5676" s="219" t="s">
        <v>6389</v>
      </c>
      <c r="F5676" s="219" t="s">
        <v>6437</v>
      </c>
      <c r="G5676" s="219" t="s">
        <v>7995</v>
      </c>
      <c r="H5676" s="219" t="s">
        <v>5990</v>
      </c>
      <c r="I5676" s="220" t="s">
        <v>8515</v>
      </c>
      <c r="J5676" s="221">
        <v>4520</v>
      </c>
      <c r="K5676" s="221">
        <v>1</v>
      </c>
      <c r="L5676" s="221">
        <v>4520</v>
      </c>
    </row>
    <row r="5677" spans="1:12" s="167" customFormat="1">
      <c r="A5677" s="218" t="str">
        <f t="shared" si="40"/>
        <v>O221108058769일반상품</v>
      </c>
      <c r="B5677" s="219" t="s">
        <v>9405</v>
      </c>
      <c r="C5677" s="219" t="s">
        <v>8023</v>
      </c>
      <c r="D5677" s="219" t="s">
        <v>8065</v>
      </c>
      <c r="E5677" s="219" t="s">
        <v>6389</v>
      </c>
      <c r="F5677" s="219" t="s">
        <v>6437</v>
      </c>
      <c r="G5677" s="219" t="s">
        <v>7995</v>
      </c>
      <c r="H5677" s="219" t="s">
        <v>5990</v>
      </c>
      <c r="I5677" s="220" t="s">
        <v>9570</v>
      </c>
      <c r="J5677" s="221">
        <v>3900</v>
      </c>
      <c r="K5677" s="221">
        <v>1</v>
      </c>
      <c r="L5677" s="221">
        <v>3900</v>
      </c>
    </row>
    <row r="5678" spans="1:12" s="167" customFormat="1">
      <c r="A5678" s="218" t="str">
        <f t="shared" si="40"/>
        <v>O221108058769일반상품</v>
      </c>
      <c r="B5678" s="219" t="s">
        <v>9405</v>
      </c>
      <c r="C5678" s="219" t="s">
        <v>8023</v>
      </c>
      <c r="D5678" s="219" t="s">
        <v>8065</v>
      </c>
      <c r="E5678" s="219" t="s">
        <v>6389</v>
      </c>
      <c r="F5678" s="219" t="s">
        <v>6437</v>
      </c>
      <c r="G5678" s="219" t="s">
        <v>7995</v>
      </c>
      <c r="H5678" s="219" t="s">
        <v>5990</v>
      </c>
      <c r="I5678" s="220" t="s">
        <v>9571</v>
      </c>
      <c r="J5678" s="221">
        <v>1690</v>
      </c>
      <c r="K5678" s="221">
        <v>1</v>
      </c>
      <c r="L5678" s="221">
        <v>1690</v>
      </c>
    </row>
    <row r="5679" spans="1:12" s="167" customFormat="1">
      <c r="A5679" s="218" t="str">
        <f t="shared" si="40"/>
        <v>O221108058769일반상품</v>
      </c>
      <c r="B5679" s="219" t="s">
        <v>9405</v>
      </c>
      <c r="C5679" s="219" t="s">
        <v>8023</v>
      </c>
      <c r="D5679" s="219" t="s">
        <v>8065</v>
      </c>
      <c r="E5679" s="219" t="s">
        <v>6389</v>
      </c>
      <c r="F5679" s="219" t="s">
        <v>6437</v>
      </c>
      <c r="G5679" s="219" t="s">
        <v>7995</v>
      </c>
      <c r="H5679" s="219" t="s">
        <v>5990</v>
      </c>
      <c r="I5679" s="220" t="s">
        <v>9572</v>
      </c>
      <c r="J5679" s="221">
        <v>3600</v>
      </c>
      <c r="K5679" s="221">
        <v>2</v>
      </c>
      <c r="L5679" s="221">
        <v>7200</v>
      </c>
    </row>
    <row r="5680" spans="1:12" s="167" customFormat="1">
      <c r="A5680" s="218" t="str">
        <f t="shared" si="40"/>
        <v>O221108058769일반상품</v>
      </c>
      <c r="B5680" s="219" t="s">
        <v>9405</v>
      </c>
      <c r="C5680" s="219" t="s">
        <v>8023</v>
      </c>
      <c r="D5680" s="219" t="s">
        <v>8065</v>
      </c>
      <c r="E5680" s="219" t="s">
        <v>6389</v>
      </c>
      <c r="F5680" s="219" t="s">
        <v>6437</v>
      </c>
      <c r="G5680" s="219" t="s">
        <v>7995</v>
      </c>
      <c r="H5680" s="219" t="s">
        <v>5990</v>
      </c>
      <c r="I5680" s="220" t="s">
        <v>8703</v>
      </c>
      <c r="J5680" s="221">
        <v>3520</v>
      </c>
      <c r="K5680" s="221">
        <v>1</v>
      </c>
      <c r="L5680" s="221">
        <v>3520</v>
      </c>
    </row>
    <row r="5681" spans="1:12" s="167" customFormat="1">
      <c r="A5681" s="218" t="str">
        <f t="shared" si="40"/>
        <v>O221108058769일반상품</v>
      </c>
      <c r="B5681" s="219" t="s">
        <v>9405</v>
      </c>
      <c r="C5681" s="219" t="s">
        <v>8023</v>
      </c>
      <c r="D5681" s="219" t="s">
        <v>8065</v>
      </c>
      <c r="E5681" s="219" t="s">
        <v>6389</v>
      </c>
      <c r="F5681" s="219" t="s">
        <v>6437</v>
      </c>
      <c r="G5681" s="219" t="s">
        <v>7995</v>
      </c>
      <c r="H5681" s="219" t="s">
        <v>5990</v>
      </c>
      <c r="I5681" s="220" t="s">
        <v>8407</v>
      </c>
      <c r="J5681" s="221">
        <v>1380</v>
      </c>
      <c r="K5681" s="221">
        <v>5</v>
      </c>
      <c r="L5681" s="221">
        <v>6900</v>
      </c>
    </row>
    <row r="5682" spans="1:12" s="167" customFormat="1">
      <c r="A5682" s="218" t="str">
        <f t="shared" si="40"/>
        <v>O221108058769일반상품</v>
      </c>
      <c r="B5682" s="219" t="s">
        <v>9405</v>
      </c>
      <c r="C5682" s="219" t="s">
        <v>8023</v>
      </c>
      <c r="D5682" s="219" t="s">
        <v>8065</v>
      </c>
      <c r="E5682" s="219" t="s">
        <v>6389</v>
      </c>
      <c r="F5682" s="219" t="s">
        <v>6437</v>
      </c>
      <c r="G5682" s="219" t="s">
        <v>7995</v>
      </c>
      <c r="H5682" s="219" t="s">
        <v>5990</v>
      </c>
      <c r="I5682" s="220" t="s">
        <v>7208</v>
      </c>
      <c r="J5682" s="221">
        <v>3600</v>
      </c>
      <c r="K5682" s="221">
        <v>2</v>
      </c>
      <c r="L5682" s="221">
        <v>7200</v>
      </c>
    </row>
    <row r="5683" spans="1:12" s="167" customFormat="1">
      <c r="A5683" s="218" t="str">
        <f t="shared" si="40"/>
        <v>O221108058769일반상품</v>
      </c>
      <c r="B5683" s="219" t="s">
        <v>9405</v>
      </c>
      <c r="C5683" s="219" t="s">
        <v>8023</v>
      </c>
      <c r="D5683" s="219" t="s">
        <v>8065</v>
      </c>
      <c r="E5683" s="219" t="s">
        <v>6389</v>
      </c>
      <c r="F5683" s="219" t="s">
        <v>6437</v>
      </c>
      <c r="G5683" s="219" t="s">
        <v>7995</v>
      </c>
      <c r="H5683" s="219" t="s">
        <v>5990</v>
      </c>
      <c r="I5683" s="220" t="s">
        <v>8492</v>
      </c>
      <c r="J5683" s="221">
        <v>4200</v>
      </c>
      <c r="K5683" s="221">
        <v>1</v>
      </c>
      <c r="L5683" s="221">
        <v>4200</v>
      </c>
    </row>
    <row r="5684" spans="1:12" s="167" customFormat="1">
      <c r="A5684" s="218" t="str">
        <f t="shared" si="40"/>
        <v>O221108058767일반상품</v>
      </c>
      <c r="B5684" s="219" t="s">
        <v>9406</v>
      </c>
      <c r="C5684" s="219" t="s">
        <v>8023</v>
      </c>
      <c r="D5684" s="219" t="s">
        <v>8065</v>
      </c>
      <c r="E5684" s="219" t="s">
        <v>7996</v>
      </c>
      <c r="F5684" s="219" t="s">
        <v>6437</v>
      </c>
      <c r="G5684" s="219" t="s">
        <v>7743</v>
      </c>
      <c r="H5684" s="219" t="s">
        <v>5990</v>
      </c>
      <c r="I5684" s="220" t="s">
        <v>8760</v>
      </c>
      <c r="J5684" s="221">
        <v>1500</v>
      </c>
      <c r="K5684" s="221">
        <v>2</v>
      </c>
      <c r="L5684" s="221">
        <v>3000</v>
      </c>
    </row>
    <row r="5685" spans="1:12" s="167" customFormat="1">
      <c r="A5685" s="218" t="str">
        <f t="shared" si="40"/>
        <v>O221108058767일반상품</v>
      </c>
      <c r="B5685" s="219" t="s">
        <v>9406</v>
      </c>
      <c r="C5685" s="219" t="s">
        <v>8023</v>
      </c>
      <c r="D5685" s="219" t="s">
        <v>8065</v>
      </c>
      <c r="E5685" s="219" t="s">
        <v>7996</v>
      </c>
      <c r="F5685" s="219" t="s">
        <v>6437</v>
      </c>
      <c r="G5685" s="219" t="s">
        <v>7743</v>
      </c>
      <c r="H5685" s="219" t="s">
        <v>5990</v>
      </c>
      <c r="I5685" s="220" t="s">
        <v>8341</v>
      </c>
      <c r="J5685" s="221">
        <v>9000</v>
      </c>
      <c r="K5685" s="221">
        <v>1</v>
      </c>
      <c r="L5685" s="221">
        <v>9000</v>
      </c>
    </row>
    <row r="5686" spans="1:12" s="167" customFormat="1">
      <c r="A5686" s="218" t="str">
        <f t="shared" si="40"/>
        <v>O221108058767일반상품</v>
      </c>
      <c r="B5686" s="219" t="s">
        <v>9406</v>
      </c>
      <c r="C5686" s="219" t="s">
        <v>8023</v>
      </c>
      <c r="D5686" s="219" t="s">
        <v>8065</v>
      </c>
      <c r="E5686" s="219" t="s">
        <v>7996</v>
      </c>
      <c r="F5686" s="219" t="s">
        <v>6437</v>
      </c>
      <c r="G5686" s="219" t="s">
        <v>7743</v>
      </c>
      <c r="H5686" s="219" t="s">
        <v>5990</v>
      </c>
      <c r="I5686" s="220" t="s">
        <v>8965</v>
      </c>
      <c r="J5686" s="221">
        <v>2730</v>
      </c>
      <c r="K5686" s="221">
        <v>1</v>
      </c>
      <c r="L5686" s="221">
        <v>2730</v>
      </c>
    </row>
    <row r="5687" spans="1:12" s="167" customFormat="1">
      <c r="A5687" s="218" t="str">
        <f t="shared" si="40"/>
        <v>O221108058767일반상품</v>
      </c>
      <c r="B5687" s="219" t="s">
        <v>9406</v>
      </c>
      <c r="C5687" s="219" t="s">
        <v>8023</v>
      </c>
      <c r="D5687" s="219" t="s">
        <v>8065</v>
      </c>
      <c r="E5687" s="219" t="s">
        <v>7996</v>
      </c>
      <c r="F5687" s="219" t="s">
        <v>6437</v>
      </c>
      <c r="G5687" s="219" t="s">
        <v>7743</v>
      </c>
      <c r="H5687" s="219" t="s">
        <v>5990</v>
      </c>
      <c r="I5687" s="220" t="s">
        <v>8345</v>
      </c>
      <c r="J5687" s="221">
        <v>6500</v>
      </c>
      <c r="K5687" s="221">
        <v>1</v>
      </c>
      <c r="L5687" s="221">
        <v>6500</v>
      </c>
    </row>
    <row r="5688" spans="1:12" s="167" customFormat="1">
      <c r="A5688" s="218" t="str">
        <f t="shared" si="40"/>
        <v>O221108058767일반상품</v>
      </c>
      <c r="B5688" s="219" t="s">
        <v>9406</v>
      </c>
      <c r="C5688" s="219" t="s">
        <v>8023</v>
      </c>
      <c r="D5688" s="219" t="s">
        <v>8065</v>
      </c>
      <c r="E5688" s="219" t="s">
        <v>7996</v>
      </c>
      <c r="F5688" s="219" t="s">
        <v>6437</v>
      </c>
      <c r="G5688" s="219" t="s">
        <v>7743</v>
      </c>
      <c r="H5688" s="219" t="s">
        <v>5990</v>
      </c>
      <c r="I5688" s="220" t="s">
        <v>8578</v>
      </c>
      <c r="J5688" s="221">
        <v>4530</v>
      </c>
      <c r="K5688" s="221">
        <v>2</v>
      </c>
      <c r="L5688" s="221">
        <v>9060</v>
      </c>
    </row>
    <row r="5689" spans="1:12" s="167" customFormat="1">
      <c r="A5689" s="218" t="str">
        <f t="shared" si="40"/>
        <v>O221108058767일반상품</v>
      </c>
      <c r="B5689" s="219" t="s">
        <v>9406</v>
      </c>
      <c r="C5689" s="219" t="s">
        <v>8023</v>
      </c>
      <c r="D5689" s="219" t="s">
        <v>8065</v>
      </c>
      <c r="E5689" s="219" t="s">
        <v>7996</v>
      </c>
      <c r="F5689" s="219" t="s">
        <v>6437</v>
      </c>
      <c r="G5689" s="219" t="s">
        <v>7743</v>
      </c>
      <c r="H5689" s="219" t="s">
        <v>5990</v>
      </c>
      <c r="I5689" s="220" t="s">
        <v>8613</v>
      </c>
      <c r="J5689" s="221">
        <v>4360</v>
      </c>
      <c r="K5689" s="221">
        <v>1</v>
      </c>
      <c r="L5689" s="221">
        <v>4360</v>
      </c>
    </row>
    <row r="5690" spans="1:12" s="167" customFormat="1">
      <c r="A5690" s="218" t="str">
        <f t="shared" si="40"/>
        <v>O221108058767일반상품</v>
      </c>
      <c r="B5690" s="219" t="s">
        <v>9406</v>
      </c>
      <c r="C5690" s="219" t="s">
        <v>8023</v>
      </c>
      <c r="D5690" s="219" t="s">
        <v>8065</v>
      </c>
      <c r="E5690" s="219" t="s">
        <v>7996</v>
      </c>
      <c r="F5690" s="219" t="s">
        <v>6437</v>
      </c>
      <c r="G5690" s="219" t="s">
        <v>7743</v>
      </c>
      <c r="H5690" s="219" t="s">
        <v>5990</v>
      </c>
      <c r="I5690" s="220" t="s">
        <v>8504</v>
      </c>
      <c r="J5690" s="221">
        <v>4360</v>
      </c>
      <c r="K5690" s="221">
        <v>1</v>
      </c>
      <c r="L5690" s="221">
        <v>4360</v>
      </c>
    </row>
    <row r="5691" spans="1:12" s="167" customFormat="1">
      <c r="A5691" s="218" t="str">
        <f t="shared" si="40"/>
        <v>O221108058767일반상품</v>
      </c>
      <c r="B5691" s="219" t="s">
        <v>9406</v>
      </c>
      <c r="C5691" s="219" t="s">
        <v>8023</v>
      </c>
      <c r="D5691" s="219" t="s">
        <v>8065</v>
      </c>
      <c r="E5691" s="219" t="s">
        <v>7996</v>
      </c>
      <c r="F5691" s="219" t="s">
        <v>6437</v>
      </c>
      <c r="G5691" s="219" t="s">
        <v>7743</v>
      </c>
      <c r="H5691" s="219" t="s">
        <v>5990</v>
      </c>
      <c r="I5691" s="220" t="s">
        <v>9552</v>
      </c>
      <c r="J5691" s="221">
        <v>10000</v>
      </c>
      <c r="K5691" s="221">
        <v>2</v>
      </c>
      <c r="L5691" s="221">
        <v>20000</v>
      </c>
    </row>
    <row r="5692" spans="1:12" s="167" customFormat="1">
      <c r="A5692" s="218" t="str">
        <f t="shared" si="40"/>
        <v>O221108058767일반상품</v>
      </c>
      <c r="B5692" s="219" t="s">
        <v>9406</v>
      </c>
      <c r="C5692" s="219" t="s">
        <v>8023</v>
      </c>
      <c r="D5692" s="219" t="s">
        <v>8065</v>
      </c>
      <c r="E5692" s="219" t="s">
        <v>7996</v>
      </c>
      <c r="F5692" s="219" t="s">
        <v>6437</v>
      </c>
      <c r="G5692" s="219" t="s">
        <v>7743</v>
      </c>
      <c r="H5692" s="219" t="s">
        <v>5990</v>
      </c>
      <c r="I5692" s="220" t="s">
        <v>7975</v>
      </c>
      <c r="J5692" s="221">
        <v>2780</v>
      </c>
      <c r="K5692" s="221">
        <v>1</v>
      </c>
      <c r="L5692" s="221">
        <v>2780</v>
      </c>
    </row>
    <row r="5693" spans="1:12" s="167" customFormat="1">
      <c r="A5693" s="218" t="str">
        <f t="shared" si="40"/>
        <v>O221108058767일반상품</v>
      </c>
      <c r="B5693" s="219" t="s">
        <v>9406</v>
      </c>
      <c r="C5693" s="219" t="s">
        <v>8023</v>
      </c>
      <c r="D5693" s="219" t="s">
        <v>8065</v>
      </c>
      <c r="E5693" s="219" t="s">
        <v>7996</v>
      </c>
      <c r="F5693" s="219" t="s">
        <v>6437</v>
      </c>
      <c r="G5693" s="219" t="s">
        <v>7743</v>
      </c>
      <c r="H5693" s="219" t="s">
        <v>5990</v>
      </c>
      <c r="I5693" s="220" t="s">
        <v>8626</v>
      </c>
      <c r="J5693" s="221">
        <v>4450</v>
      </c>
      <c r="K5693" s="221">
        <v>1</v>
      </c>
      <c r="L5693" s="221">
        <v>4450</v>
      </c>
    </row>
    <row r="5694" spans="1:12" s="167" customFormat="1">
      <c r="A5694" s="218" t="str">
        <f t="shared" si="40"/>
        <v>O221108058767일반상품</v>
      </c>
      <c r="B5694" s="219" t="s">
        <v>9406</v>
      </c>
      <c r="C5694" s="219" t="s">
        <v>8023</v>
      </c>
      <c r="D5694" s="219" t="s">
        <v>8065</v>
      </c>
      <c r="E5694" s="219" t="s">
        <v>7996</v>
      </c>
      <c r="F5694" s="219" t="s">
        <v>6437</v>
      </c>
      <c r="G5694" s="219" t="s">
        <v>7743</v>
      </c>
      <c r="H5694" s="219" t="s">
        <v>5990</v>
      </c>
      <c r="I5694" s="220" t="s">
        <v>7198</v>
      </c>
      <c r="J5694" s="221">
        <v>2850</v>
      </c>
      <c r="K5694" s="221">
        <v>3</v>
      </c>
      <c r="L5694" s="221">
        <v>8550</v>
      </c>
    </row>
    <row r="5695" spans="1:12" s="167" customFormat="1">
      <c r="A5695" s="218" t="str">
        <f t="shared" si="40"/>
        <v>O221108058767일반상품</v>
      </c>
      <c r="B5695" s="219" t="s">
        <v>9406</v>
      </c>
      <c r="C5695" s="219" t="s">
        <v>8023</v>
      </c>
      <c r="D5695" s="219" t="s">
        <v>8065</v>
      </c>
      <c r="E5695" s="219" t="s">
        <v>7996</v>
      </c>
      <c r="F5695" s="219" t="s">
        <v>6437</v>
      </c>
      <c r="G5695" s="219" t="s">
        <v>7743</v>
      </c>
      <c r="H5695" s="219" t="s">
        <v>5990</v>
      </c>
      <c r="I5695" s="220" t="s">
        <v>7222</v>
      </c>
      <c r="J5695" s="221">
        <v>10000</v>
      </c>
      <c r="K5695" s="221">
        <v>1</v>
      </c>
      <c r="L5695" s="221">
        <v>10000</v>
      </c>
    </row>
    <row r="5696" spans="1:12" s="167" customFormat="1">
      <c r="A5696" s="218" t="str">
        <f t="shared" si="40"/>
        <v>O221108058767일반상품</v>
      </c>
      <c r="B5696" s="219" t="s">
        <v>9406</v>
      </c>
      <c r="C5696" s="219" t="s">
        <v>8023</v>
      </c>
      <c r="D5696" s="219" t="s">
        <v>8065</v>
      </c>
      <c r="E5696" s="219" t="s">
        <v>7996</v>
      </c>
      <c r="F5696" s="219" t="s">
        <v>6437</v>
      </c>
      <c r="G5696" s="219" t="s">
        <v>7743</v>
      </c>
      <c r="H5696" s="219" t="s">
        <v>5990</v>
      </c>
      <c r="I5696" s="220" t="s">
        <v>7979</v>
      </c>
      <c r="J5696" s="221">
        <v>6660</v>
      </c>
      <c r="K5696" s="221">
        <v>1</v>
      </c>
      <c r="L5696" s="221">
        <v>6660</v>
      </c>
    </row>
    <row r="5697" spans="1:12" s="167" customFormat="1">
      <c r="A5697" s="218" t="str">
        <f t="shared" si="40"/>
        <v>O221108058767일반상품</v>
      </c>
      <c r="B5697" s="219" t="s">
        <v>9406</v>
      </c>
      <c r="C5697" s="219" t="s">
        <v>8023</v>
      </c>
      <c r="D5697" s="219" t="s">
        <v>8065</v>
      </c>
      <c r="E5697" s="219" t="s">
        <v>7996</v>
      </c>
      <c r="F5697" s="219" t="s">
        <v>6437</v>
      </c>
      <c r="G5697" s="219" t="s">
        <v>7743</v>
      </c>
      <c r="H5697" s="219" t="s">
        <v>5990</v>
      </c>
      <c r="I5697" s="220" t="s">
        <v>8068</v>
      </c>
      <c r="J5697" s="221">
        <v>11290</v>
      </c>
      <c r="K5697" s="221">
        <v>3</v>
      </c>
      <c r="L5697" s="221">
        <v>33870</v>
      </c>
    </row>
    <row r="5698" spans="1:12" s="167" customFormat="1">
      <c r="A5698" s="218" t="str">
        <f t="shared" si="40"/>
        <v>O221108058767일반상품</v>
      </c>
      <c r="B5698" s="219" t="s">
        <v>9406</v>
      </c>
      <c r="C5698" s="219" t="s">
        <v>8023</v>
      </c>
      <c r="D5698" s="219" t="s">
        <v>8065</v>
      </c>
      <c r="E5698" s="219" t="s">
        <v>7996</v>
      </c>
      <c r="F5698" s="219" t="s">
        <v>6437</v>
      </c>
      <c r="G5698" s="219" t="s">
        <v>7743</v>
      </c>
      <c r="H5698" s="219" t="s">
        <v>5990</v>
      </c>
      <c r="I5698" s="220" t="s">
        <v>8803</v>
      </c>
      <c r="J5698" s="221">
        <v>4180</v>
      </c>
      <c r="K5698" s="221">
        <v>1</v>
      </c>
      <c r="L5698" s="221">
        <v>4180</v>
      </c>
    </row>
    <row r="5699" spans="1:12" s="167" customFormat="1">
      <c r="A5699" s="218" t="str">
        <f t="shared" si="40"/>
        <v>O221108058767일반상품</v>
      </c>
      <c r="B5699" s="219" t="s">
        <v>9406</v>
      </c>
      <c r="C5699" s="219" t="s">
        <v>8023</v>
      </c>
      <c r="D5699" s="219" t="s">
        <v>8065</v>
      </c>
      <c r="E5699" s="219" t="s">
        <v>7996</v>
      </c>
      <c r="F5699" s="219" t="s">
        <v>6437</v>
      </c>
      <c r="G5699" s="219" t="s">
        <v>7743</v>
      </c>
      <c r="H5699" s="219" t="s">
        <v>5990</v>
      </c>
      <c r="I5699" s="220" t="s">
        <v>8791</v>
      </c>
      <c r="J5699" s="221">
        <v>5500</v>
      </c>
      <c r="K5699" s="221">
        <v>1</v>
      </c>
      <c r="L5699" s="221">
        <v>5500</v>
      </c>
    </row>
    <row r="5700" spans="1:12" s="167" customFormat="1">
      <c r="A5700" s="218" t="str">
        <f t="shared" si="40"/>
        <v>O221108058767일반상품</v>
      </c>
      <c r="B5700" s="219" t="s">
        <v>9406</v>
      </c>
      <c r="C5700" s="219" t="s">
        <v>8023</v>
      </c>
      <c r="D5700" s="219" t="s">
        <v>8065</v>
      </c>
      <c r="E5700" s="219" t="s">
        <v>7996</v>
      </c>
      <c r="F5700" s="219" t="s">
        <v>6437</v>
      </c>
      <c r="G5700" s="219" t="s">
        <v>7743</v>
      </c>
      <c r="H5700" s="219" t="s">
        <v>5990</v>
      </c>
      <c r="I5700" s="220" t="s">
        <v>9573</v>
      </c>
      <c r="J5700" s="221">
        <v>8600</v>
      </c>
      <c r="K5700" s="221">
        <v>3</v>
      </c>
      <c r="L5700" s="221">
        <v>25800</v>
      </c>
    </row>
    <row r="5701" spans="1:12" s="167" customFormat="1">
      <c r="A5701" s="218" t="str">
        <f t="shared" si="40"/>
        <v>O221108058767일반상품</v>
      </c>
      <c r="B5701" s="219" t="s">
        <v>9406</v>
      </c>
      <c r="C5701" s="219" t="s">
        <v>8023</v>
      </c>
      <c r="D5701" s="219" t="s">
        <v>8065</v>
      </c>
      <c r="E5701" s="219" t="s">
        <v>7996</v>
      </c>
      <c r="F5701" s="219" t="s">
        <v>6437</v>
      </c>
      <c r="G5701" s="219" t="s">
        <v>7743</v>
      </c>
      <c r="H5701" s="219" t="s">
        <v>5990</v>
      </c>
      <c r="I5701" s="220" t="s">
        <v>8359</v>
      </c>
      <c r="J5701" s="221">
        <v>6100</v>
      </c>
      <c r="K5701" s="221">
        <v>1</v>
      </c>
      <c r="L5701" s="221">
        <v>6100</v>
      </c>
    </row>
    <row r="5702" spans="1:12" s="167" customFormat="1">
      <c r="A5702" s="218" t="str">
        <f t="shared" si="40"/>
        <v>O221108058767일반상품</v>
      </c>
      <c r="B5702" s="219" t="s">
        <v>9406</v>
      </c>
      <c r="C5702" s="219" t="s">
        <v>8023</v>
      </c>
      <c r="D5702" s="219" t="s">
        <v>8065</v>
      </c>
      <c r="E5702" s="219" t="s">
        <v>7996</v>
      </c>
      <c r="F5702" s="219" t="s">
        <v>6437</v>
      </c>
      <c r="G5702" s="219" t="s">
        <v>7743</v>
      </c>
      <c r="H5702" s="219" t="s">
        <v>5990</v>
      </c>
      <c r="I5702" s="220" t="s">
        <v>9574</v>
      </c>
      <c r="J5702" s="221">
        <v>4910</v>
      </c>
      <c r="K5702" s="221">
        <v>1</v>
      </c>
      <c r="L5702" s="221">
        <v>4910</v>
      </c>
    </row>
    <row r="5703" spans="1:12" s="167" customFormat="1">
      <c r="A5703" s="218" t="str">
        <f t="shared" si="40"/>
        <v>O221108058767일반상품</v>
      </c>
      <c r="B5703" s="219" t="s">
        <v>9406</v>
      </c>
      <c r="C5703" s="219" t="s">
        <v>8023</v>
      </c>
      <c r="D5703" s="219" t="s">
        <v>8065</v>
      </c>
      <c r="E5703" s="219" t="s">
        <v>7996</v>
      </c>
      <c r="F5703" s="219" t="s">
        <v>6437</v>
      </c>
      <c r="G5703" s="219" t="s">
        <v>7743</v>
      </c>
      <c r="H5703" s="219" t="s">
        <v>5990</v>
      </c>
      <c r="I5703" s="220" t="s">
        <v>8673</v>
      </c>
      <c r="J5703" s="221">
        <v>8500</v>
      </c>
      <c r="K5703" s="221">
        <v>2</v>
      </c>
      <c r="L5703" s="221">
        <v>17000</v>
      </c>
    </row>
    <row r="5704" spans="1:12" s="167" customFormat="1">
      <c r="A5704" s="218" t="str">
        <f t="shared" si="40"/>
        <v>O221108058767일반상품</v>
      </c>
      <c r="B5704" s="219" t="s">
        <v>9406</v>
      </c>
      <c r="C5704" s="219" t="s">
        <v>8023</v>
      </c>
      <c r="D5704" s="219" t="s">
        <v>8065</v>
      </c>
      <c r="E5704" s="219" t="s">
        <v>7996</v>
      </c>
      <c r="F5704" s="219" t="s">
        <v>6437</v>
      </c>
      <c r="G5704" s="219" t="s">
        <v>7743</v>
      </c>
      <c r="H5704" s="219" t="s">
        <v>5990</v>
      </c>
      <c r="I5704" s="220" t="s">
        <v>8620</v>
      </c>
      <c r="J5704" s="221">
        <v>11000</v>
      </c>
      <c r="K5704" s="221">
        <v>1</v>
      </c>
      <c r="L5704" s="221">
        <v>11000</v>
      </c>
    </row>
    <row r="5705" spans="1:12" s="167" customFormat="1">
      <c r="A5705" s="218" t="str">
        <f t="shared" si="40"/>
        <v>O221108058767일반상품</v>
      </c>
      <c r="B5705" s="219" t="s">
        <v>9406</v>
      </c>
      <c r="C5705" s="219" t="s">
        <v>8023</v>
      </c>
      <c r="D5705" s="219" t="s">
        <v>8065</v>
      </c>
      <c r="E5705" s="219" t="s">
        <v>7996</v>
      </c>
      <c r="F5705" s="219" t="s">
        <v>6437</v>
      </c>
      <c r="G5705" s="219" t="s">
        <v>7743</v>
      </c>
      <c r="H5705" s="219" t="s">
        <v>5990</v>
      </c>
      <c r="I5705" s="220" t="s">
        <v>8362</v>
      </c>
      <c r="J5705" s="221">
        <v>1900</v>
      </c>
      <c r="K5705" s="221">
        <v>2</v>
      </c>
      <c r="L5705" s="221">
        <v>3800</v>
      </c>
    </row>
    <row r="5706" spans="1:12" s="167" customFormat="1">
      <c r="A5706" s="218" t="str">
        <f t="shared" si="40"/>
        <v>O221108058766일반상품</v>
      </c>
      <c r="B5706" s="219" t="s">
        <v>9407</v>
      </c>
      <c r="C5706" s="219" t="s">
        <v>8023</v>
      </c>
      <c r="D5706" s="219" t="s">
        <v>8065</v>
      </c>
      <c r="E5706" s="219" t="s">
        <v>7705</v>
      </c>
      <c r="F5706" s="219" t="s">
        <v>6394</v>
      </c>
      <c r="G5706" s="219" t="s">
        <v>9523</v>
      </c>
      <c r="H5706" s="219" t="s">
        <v>5990</v>
      </c>
      <c r="I5706" s="220" t="s">
        <v>7980</v>
      </c>
      <c r="J5706" s="221">
        <v>4200</v>
      </c>
      <c r="K5706" s="221">
        <v>4</v>
      </c>
      <c r="L5706" s="221">
        <v>16800</v>
      </c>
    </row>
    <row r="5707" spans="1:12" s="167" customFormat="1">
      <c r="A5707" s="218" t="str">
        <f t="shared" si="40"/>
        <v>O221108058766일반상품</v>
      </c>
      <c r="B5707" s="219" t="s">
        <v>9407</v>
      </c>
      <c r="C5707" s="219" t="s">
        <v>8023</v>
      </c>
      <c r="D5707" s="219" t="s">
        <v>8065</v>
      </c>
      <c r="E5707" s="219" t="s">
        <v>7705</v>
      </c>
      <c r="F5707" s="219" t="s">
        <v>6394</v>
      </c>
      <c r="G5707" s="219" t="s">
        <v>9523</v>
      </c>
      <c r="H5707" s="219" t="s">
        <v>5990</v>
      </c>
      <c r="I5707" s="220" t="s">
        <v>7930</v>
      </c>
      <c r="J5707" s="221">
        <v>4200</v>
      </c>
      <c r="K5707" s="221">
        <v>3</v>
      </c>
      <c r="L5707" s="221">
        <v>12600</v>
      </c>
    </row>
    <row r="5708" spans="1:12" s="167" customFormat="1">
      <c r="A5708" s="218" t="str">
        <f t="shared" si="40"/>
        <v>O221108058766일반상품</v>
      </c>
      <c r="B5708" s="219" t="s">
        <v>9407</v>
      </c>
      <c r="C5708" s="219" t="s">
        <v>8023</v>
      </c>
      <c r="D5708" s="219" t="s">
        <v>8065</v>
      </c>
      <c r="E5708" s="219" t="s">
        <v>7705</v>
      </c>
      <c r="F5708" s="219" t="s">
        <v>6394</v>
      </c>
      <c r="G5708" s="219" t="s">
        <v>9523</v>
      </c>
      <c r="H5708" s="219" t="s">
        <v>5990</v>
      </c>
      <c r="I5708" s="220" t="s">
        <v>8384</v>
      </c>
      <c r="J5708" s="221">
        <v>3730</v>
      </c>
      <c r="K5708" s="221">
        <v>5</v>
      </c>
      <c r="L5708" s="221">
        <v>18650</v>
      </c>
    </row>
    <row r="5709" spans="1:12" s="167" customFormat="1">
      <c r="A5709" s="218" t="str">
        <f t="shared" si="40"/>
        <v>O221108058766일반상품</v>
      </c>
      <c r="B5709" s="219" t="s">
        <v>9407</v>
      </c>
      <c r="C5709" s="219" t="s">
        <v>8023</v>
      </c>
      <c r="D5709" s="219" t="s">
        <v>8065</v>
      </c>
      <c r="E5709" s="219" t="s">
        <v>7705</v>
      </c>
      <c r="F5709" s="219" t="s">
        <v>6394</v>
      </c>
      <c r="G5709" s="219" t="s">
        <v>9523</v>
      </c>
      <c r="H5709" s="219" t="s">
        <v>5990</v>
      </c>
      <c r="I5709" s="220" t="s">
        <v>7224</v>
      </c>
      <c r="J5709" s="221">
        <v>4430</v>
      </c>
      <c r="K5709" s="221">
        <v>2</v>
      </c>
      <c r="L5709" s="221">
        <v>8860</v>
      </c>
    </row>
    <row r="5710" spans="1:12" s="167" customFormat="1">
      <c r="A5710" s="218" t="str">
        <f t="shared" si="40"/>
        <v>O221108058766일반상품</v>
      </c>
      <c r="B5710" s="219" t="s">
        <v>9407</v>
      </c>
      <c r="C5710" s="219" t="s">
        <v>8023</v>
      </c>
      <c r="D5710" s="219" t="s">
        <v>8065</v>
      </c>
      <c r="E5710" s="219" t="s">
        <v>7705</v>
      </c>
      <c r="F5710" s="219" t="s">
        <v>6394</v>
      </c>
      <c r="G5710" s="219" t="s">
        <v>9523</v>
      </c>
      <c r="H5710" s="219" t="s">
        <v>5990</v>
      </c>
      <c r="I5710" s="220" t="s">
        <v>7190</v>
      </c>
      <c r="J5710" s="221">
        <v>5000</v>
      </c>
      <c r="K5710" s="221">
        <v>4</v>
      </c>
      <c r="L5710" s="221">
        <v>20000</v>
      </c>
    </row>
    <row r="5711" spans="1:12" s="167" customFormat="1">
      <c r="A5711" s="218" t="str">
        <f t="shared" si="40"/>
        <v>O221108058766일반상품</v>
      </c>
      <c r="B5711" s="219" t="s">
        <v>9407</v>
      </c>
      <c r="C5711" s="219" t="s">
        <v>8023</v>
      </c>
      <c r="D5711" s="219" t="s">
        <v>8065</v>
      </c>
      <c r="E5711" s="219" t="s">
        <v>7705</v>
      </c>
      <c r="F5711" s="219" t="s">
        <v>6394</v>
      </c>
      <c r="G5711" s="219" t="s">
        <v>9523</v>
      </c>
      <c r="H5711" s="219" t="s">
        <v>5990</v>
      </c>
      <c r="I5711" s="220" t="s">
        <v>7225</v>
      </c>
      <c r="J5711" s="221">
        <v>3910</v>
      </c>
      <c r="K5711" s="221">
        <v>2</v>
      </c>
      <c r="L5711" s="221">
        <v>7820</v>
      </c>
    </row>
    <row r="5712" spans="1:12" s="167" customFormat="1">
      <c r="A5712" s="218" t="str">
        <f t="shared" si="40"/>
        <v>O221108058766일반상품</v>
      </c>
      <c r="B5712" s="219" t="s">
        <v>9407</v>
      </c>
      <c r="C5712" s="219" t="s">
        <v>8023</v>
      </c>
      <c r="D5712" s="219" t="s">
        <v>8065</v>
      </c>
      <c r="E5712" s="219" t="s">
        <v>7705</v>
      </c>
      <c r="F5712" s="219" t="s">
        <v>6394</v>
      </c>
      <c r="G5712" s="219" t="s">
        <v>9523</v>
      </c>
      <c r="H5712" s="219" t="s">
        <v>5990</v>
      </c>
      <c r="I5712" s="220" t="s">
        <v>7247</v>
      </c>
      <c r="J5712" s="221">
        <v>11000</v>
      </c>
      <c r="K5712" s="221">
        <v>2</v>
      </c>
      <c r="L5712" s="221">
        <v>22000</v>
      </c>
    </row>
    <row r="5713" spans="1:12" s="167" customFormat="1">
      <c r="A5713" s="218" t="str">
        <f t="shared" si="40"/>
        <v>O221108058766일반상품</v>
      </c>
      <c r="B5713" s="219" t="s">
        <v>9407</v>
      </c>
      <c r="C5713" s="219" t="s">
        <v>8023</v>
      </c>
      <c r="D5713" s="219" t="s">
        <v>8065</v>
      </c>
      <c r="E5713" s="219" t="s">
        <v>7705</v>
      </c>
      <c r="F5713" s="219" t="s">
        <v>6394</v>
      </c>
      <c r="G5713" s="219" t="s">
        <v>9523</v>
      </c>
      <c r="H5713" s="219" t="s">
        <v>5990</v>
      </c>
      <c r="I5713" s="220" t="s">
        <v>7269</v>
      </c>
      <c r="J5713" s="221">
        <v>900</v>
      </c>
      <c r="K5713" s="221">
        <v>1</v>
      </c>
      <c r="L5713" s="221">
        <v>900</v>
      </c>
    </row>
    <row r="5714" spans="1:12" s="167" customFormat="1">
      <c r="A5714" s="218" t="str">
        <f t="shared" si="40"/>
        <v>O221108058766일반상품</v>
      </c>
      <c r="B5714" s="219" t="s">
        <v>9407</v>
      </c>
      <c r="C5714" s="219" t="s">
        <v>8023</v>
      </c>
      <c r="D5714" s="219" t="s">
        <v>8065</v>
      </c>
      <c r="E5714" s="219" t="s">
        <v>7705</v>
      </c>
      <c r="F5714" s="219" t="s">
        <v>6394</v>
      </c>
      <c r="G5714" s="219" t="s">
        <v>9523</v>
      </c>
      <c r="H5714" s="219" t="s">
        <v>5990</v>
      </c>
      <c r="I5714" s="220" t="s">
        <v>8687</v>
      </c>
      <c r="J5714" s="221">
        <v>3160</v>
      </c>
      <c r="K5714" s="221">
        <v>4</v>
      </c>
      <c r="L5714" s="221">
        <v>12640</v>
      </c>
    </row>
    <row r="5715" spans="1:12" s="167" customFormat="1">
      <c r="A5715" s="218" t="str">
        <f t="shared" si="40"/>
        <v>O221108058766일반상품</v>
      </c>
      <c r="B5715" s="219" t="s">
        <v>9407</v>
      </c>
      <c r="C5715" s="219" t="s">
        <v>8023</v>
      </c>
      <c r="D5715" s="219" t="s">
        <v>8065</v>
      </c>
      <c r="E5715" s="219" t="s">
        <v>7705</v>
      </c>
      <c r="F5715" s="219" t="s">
        <v>6394</v>
      </c>
      <c r="G5715" s="219" t="s">
        <v>9523</v>
      </c>
      <c r="H5715" s="219" t="s">
        <v>5990</v>
      </c>
      <c r="I5715" s="220" t="s">
        <v>8321</v>
      </c>
      <c r="J5715" s="221">
        <v>5210</v>
      </c>
      <c r="K5715" s="221">
        <v>2</v>
      </c>
      <c r="L5715" s="221">
        <v>10420</v>
      </c>
    </row>
    <row r="5716" spans="1:12" s="167" customFormat="1">
      <c r="A5716" s="218" t="str">
        <f t="shared" si="40"/>
        <v>O221108058766일반상품</v>
      </c>
      <c r="B5716" s="219" t="s">
        <v>9407</v>
      </c>
      <c r="C5716" s="219" t="s">
        <v>8023</v>
      </c>
      <c r="D5716" s="219" t="s">
        <v>8065</v>
      </c>
      <c r="E5716" s="219" t="s">
        <v>7705</v>
      </c>
      <c r="F5716" s="219" t="s">
        <v>6394</v>
      </c>
      <c r="G5716" s="219" t="s">
        <v>9523</v>
      </c>
      <c r="H5716" s="219" t="s">
        <v>5990</v>
      </c>
      <c r="I5716" s="220" t="s">
        <v>8706</v>
      </c>
      <c r="J5716" s="221">
        <v>5200</v>
      </c>
      <c r="K5716" s="221">
        <v>1</v>
      </c>
      <c r="L5716" s="221">
        <v>5200</v>
      </c>
    </row>
    <row r="5717" spans="1:12" s="167" customFormat="1">
      <c r="A5717" s="218" t="str">
        <f t="shared" si="40"/>
        <v>O221108058766일반상품</v>
      </c>
      <c r="B5717" s="219" t="s">
        <v>9407</v>
      </c>
      <c r="C5717" s="219" t="s">
        <v>8023</v>
      </c>
      <c r="D5717" s="219" t="s">
        <v>8065</v>
      </c>
      <c r="E5717" s="219" t="s">
        <v>7705</v>
      </c>
      <c r="F5717" s="219" t="s">
        <v>6394</v>
      </c>
      <c r="G5717" s="219" t="s">
        <v>9523</v>
      </c>
      <c r="H5717" s="219" t="s">
        <v>5990</v>
      </c>
      <c r="I5717" s="220" t="s">
        <v>7262</v>
      </c>
      <c r="J5717" s="221">
        <v>1000</v>
      </c>
      <c r="K5717" s="221">
        <v>1</v>
      </c>
      <c r="L5717" s="221">
        <v>1000</v>
      </c>
    </row>
    <row r="5718" spans="1:12" s="167" customFormat="1">
      <c r="A5718" s="218" t="str">
        <f t="shared" si="40"/>
        <v>O221108058766일반상품</v>
      </c>
      <c r="B5718" s="219" t="s">
        <v>9407</v>
      </c>
      <c r="C5718" s="219" t="s">
        <v>8023</v>
      </c>
      <c r="D5718" s="219" t="s">
        <v>8065</v>
      </c>
      <c r="E5718" s="219" t="s">
        <v>7705</v>
      </c>
      <c r="F5718" s="219" t="s">
        <v>6394</v>
      </c>
      <c r="G5718" s="219" t="s">
        <v>9523</v>
      </c>
      <c r="H5718" s="219" t="s">
        <v>5990</v>
      </c>
      <c r="I5718" s="220" t="s">
        <v>7979</v>
      </c>
      <c r="J5718" s="221">
        <v>6660</v>
      </c>
      <c r="K5718" s="221">
        <v>3</v>
      </c>
      <c r="L5718" s="221">
        <v>19980</v>
      </c>
    </row>
    <row r="5719" spans="1:12" s="167" customFormat="1">
      <c r="A5719" s="218" t="str">
        <f t="shared" si="40"/>
        <v>O221108058766일반상품</v>
      </c>
      <c r="B5719" s="219" t="s">
        <v>9407</v>
      </c>
      <c r="C5719" s="219" t="s">
        <v>8023</v>
      </c>
      <c r="D5719" s="219" t="s">
        <v>8065</v>
      </c>
      <c r="E5719" s="219" t="s">
        <v>7705</v>
      </c>
      <c r="F5719" s="219" t="s">
        <v>6394</v>
      </c>
      <c r="G5719" s="219" t="s">
        <v>9523</v>
      </c>
      <c r="H5719" s="219" t="s">
        <v>5990</v>
      </c>
      <c r="I5719" s="220" t="s">
        <v>8707</v>
      </c>
      <c r="J5719" s="221">
        <v>2220</v>
      </c>
      <c r="K5719" s="221">
        <v>9</v>
      </c>
      <c r="L5719" s="221">
        <v>19980</v>
      </c>
    </row>
    <row r="5720" spans="1:12" s="167" customFormat="1">
      <c r="A5720" s="218" t="str">
        <f t="shared" si="40"/>
        <v>O221108058766일반상품</v>
      </c>
      <c r="B5720" s="219" t="s">
        <v>9407</v>
      </c>
      <c r="C5720" s="219" t="s">
        <v>8023</v>
      </c>
      <c r="D5720" s="219" t="s">
        <v>8065</v>
      </c>
      <c r="E5720" s="219" t="s">
        <v>7705</v>
      </c>
      <c r="F5720" s="219" t="s">
        <v>6394</v>
      </c>
      <c r="G5720" s="219" t="s">
        <v>9523</v>
      </c>
      <c r="H5720" s="219" t="s">
        <v>5990</v>
      </c>
      <c r="I5720" s="220" t="s">
        <v>8824</v>
      </c>
      <c r="J5720" s="221">
        <v>23500</v>
      </c>
      <c r="K5720" s="221">
        <v>2</v>
      </c>
      <c r="L5720" s="221">
        <v>47000</v>
      </c>
    </row>
    <row r="5721" spans="1:12" s="167" customFormat="1">
      <c r="A5721" s="218" t="str">
        <f t="shared" si="40"/>
        <v>O221108058766일반상품</v>
      </c>
      <c r="B5721" s="219" t="s">
        <v>9407</v>
      </c>
      <c r="C5721" s="219" t="s">
        <v>8023</v>
      </c>
      <c r="D5721" s="219" t="s">
        <v>8065</v>
      </c>
      <c r="E5721" s="219" t="s">
        <v>7705</v>
      </c>
      <c r="F5721" s="219" t="s">
        <v>6394</v>
      </c>
      <c r="G5721" s="219" t="s">
        <v>9523</v>
      </c>
      <c r="H5721" s="219" t="s">
        <v>5990</v>
      </c>
      <c r="I5721" s="220" t="s">
        <v>7232</v>
      </c>
      <c r="J5721" s="221">
        <v>3550</v>
      </c>
      <c r="K5721" s="221">
        <v>2</v>
      </c>
      <c r="L5721" s="221">
        <v>7100</v>
      </c>
    </row>
    <row r="5722" spans="1:12" s="167" customFormat="1">
      <c r="A5722" s="218" t="str">
        <f t="shared" si="40"/>
        <v>O221108058766일반상품</v>
      </c>
      <c r="B5722" s="219" t="s">
        <v>9407</v>
      </c>
      <c r="C5722" s="219" t="s">
        <v>8023</v>
      </c>
      <c r="D5722" s="219" t="s">
        <v>8065</v>
      </c>
      <c r="E5722" s="219" t="s">
        <v>7705</v>
      </c>
      <c r="F5722" s="219" t="s">
        <v>6394</v>
      </c>
      <c r="G5722" s="219" t="s">
        <v>9523</v>
      </c>
      <c r="H5722" s="219" t="s">
        <v>5990</v>
      </c>
      <c r="I5722" s="220" t="s">
        <v>7294</v>
      </c>
      <c r="J5722" s="221">
        <v>4500</v>
      </c>
      <c r="K5722" s="221">
        <v>1</v>
      </c>
      <c r="L5722" s="221">
        <v>4500</v>
      </c>
    </row>
    <row r="5723" spans="1:12" s="167" customFormat="1">
      <c r="A5723" s="218" t="str">
        <f t="shared" si="40"/>
        <v>O221108058766일반상품</v>
      </c>
      <c r="B5723" s="219" t="s">
        <v>9407</v>
      </c>
      <c r="C5723" s="219" t="s">
        <v>8023</v>
      </c>
      <c r="D5723" s="219" t="s">
        <v>8065</v>
      </c>
      <c r="E5723" s="219" t="s">
        <v>7705</v>
      </c>
      <c r="F5723" s="219" t="s">
        <v>6394</v>
      </c>
      <c r="G5723" s="219" t="s">
        <v>9523</v>
      </c>
      <c r="H5723" s="219" t="s">
        <v>5990</v>
      </c>
      <c r="I5723" s="220" t="s">
        <v>8887</v>
      </c>
      <c r="J5723" s="221">
        <v>2700</v>
      </c>
      <c r="K5723" s="221">
        <v>2</v>
      </c>
      <c r="L5723" s="221">
        <v>5400</v>
      </c>
    </row>
    <row r="5724" spans="1:12" s="167" customFormat="1">
      <c r="A5724" s="218" t="str">
        <f t="shared" si="40"/>
        <v>O221108058766일반상품</v>
      </c>
      <c r="B5724" s="219" t="s">
        <v>9407</v>
      </c>
      <c r="C5724" s="219" t="s">
        <v>8023</v>
      </c>
      <c r="D5724" s="219" t="s">
        <v>8065</v>
      </c>
      <c r="E5724" s="219" t="s">
        <v>7705</v>
      </c>
      <c r="F5724" s="219" t="s">
        <v>6394</v>
      </c>
      <c r="G5724" s="219" t="s">
        <v>9523</v>
      </c>
      <c r="H5724" s="219" t="s">
        <v>5990</v>
      </c>
      <c r="I5724" s="220" t="s">
        <v>8380</v>
      </c>
      <c r="J5724" s="221">
        <v>4450</v>
      </c>
      <c r="K5724" s="221">
        <v>2</v>
      </c>
      <c r="L5724" s="221">
        <v>8900</v>
      </c>
    </row>
    <row r="5725" spans="1:12" s="167" customFormat="1">
      <c r="A5725" s="218" t="str">
        <f t="shared" si="40"/>
        <v>O221108058766일반상품</v>
      </c>
      <c r="B5725" s="219" t="s">
        <v>9407</v>
      </c>
      <c r="C5725" s="219" t="s">
        <v>8023</v>
      </c>
      <c r="D5725" s="219" t="s">
        <v>8065</v>
      </c>
      <c r="E5725" s="219" t="s">
        <v>7705</v>
      </c>
      <c r="F5725" s="219" t="s">
        <v>6394</v>
      </c>
      <c r="G5725" s="219" t="s">
        <v>9523</v>
      </c>
      <c r="H5725" s="219" t="s">
        <v>5990</v>
      </c>
      <c r="I5725" s="220" t="s">
        <v>8573</v>
      </c>
      <c r="J5725" s="221">
        <v>4800</v>
      </c>
      <c r="K5725" s="221">
        <v>2</v>
      </c>
      <c r="L5725" s="221">
        <v>9600</v>
      </c>
    </row>
    <row r="5726" spans="1:12" s="167" customFormat="1">
      <c r="A5726" s="218" t="str">
        <f t="shared" si="40"/>
        <v>O221108058766일반상품</v>
      </c>
      <c r="B5726" s="219" t="s">
        <v>9407</v>
      </c>
      <c r="C5726" s="219" t="s">
        <v>8023</v>
      </c>
      <c r="D5726" s="219" t="s">
        <v>8065</v>
      </c>
      <c r="E5726" s="219" t="s">
        <v>7705</v>
      </c>
      <c r="F5726" s="219" t="s">
        <v>6394</v>
      </c>
      <c r="G5726" s="219" t="s">
        <v>9523</v>
      </c>
      <c r="H5726" s="219" t="s">
        <v>5990</v>
      </c>
      <c r="I5726" s="220" t="s">
        <v>8373</v>
      </c>
      <c r="J5726" s="221">
        <v>6636</v>
      </c>
      <c r="K5726" s="221">
        <v>1</v>
      </c>
      <c r="L5726" s="221">
        <v>6636</v>
      </c>
    </row>
    <row r="5727" spans="1:12" s="167" customFormat="1">
      <c r="A5727" s="218" t="str">
        <f t="shared" si="40"/>
        <v>O221108058766일반상품</v>
      </c>
      <c r="B5727" s="219" t="s">
        <v>9407</v>
      </c>
      <c r="C5727" s="219" t="s">
        <v>8023</v>
      </c>
      <c r="D5727" s="219" t="s">
        <v>8065</v>
      </c>
      <c r="E5727" s="219" t="s">
        <v>7705</v>
      </c>
      <c r="F5727" s="219" t="s">
        <v>6394</v>
      </c>
      <c r="G5727" s="219" t="s">
        <v>9523</v>
      </c>
      <c r="H5727" s="219" t="s">
        <v>5990</v>
      </c>
      <c r="I5727" s="220" t="s">
        <v>8620</v>
      </c>
      <c r="J5727" s="221">
        <v>11000</v>
      </c>
      <c r="K5727" s="221">
        <v>1</v>
      </c>
      <c r="L5727" s="221">
        <v>11000</v>
      </c>
    </row>
    <row r="5728" spans="1:12" s="167" customFormat="1">
      <c r="A5728" s="218" t="str">
        <f t="shared" si="40"/>
        <v>O221108058766일반상품</v>
      </c>
      <c r="B5728" s="219" t="s">
        <v>9407</v>
      </c>
      <c r="C5728" s="219" t="s">
        <v>8023</v>
      </c>
      <c r="D5728" s="219" t="s">
        <v>8065</v>
      </c>
      <c r="E5728" s="219" t="s">
        <v>7705</v>
      </c>
      <c r="F5728" s="219" t="s">
        <v>6394</v>
      </c>
      <c r="G5728" s="219" t="s">
        <v>9523</v>
      </c>
      <c r="H5728" s="219" t="s">
        <v>5990</v>
      </c>
      <c r="I5728" s="220" t="s">
        <v>7926</v>
      </c>
      <c r="J5728" s="221">
        <v>700</v>
      </c>
      <c r="K5728" s="221">
        <v>6</v>
      </c>
      <c r="L5728" s="221">
        <v>4200</v>
      </c>
    </row>
    <row r="5729" spans="1:12" s="167" customFormat="1">
      <c r="A5729" s="218" t="str">
        <f t="shared" si="40"/>
        <v>O221108058766일반상품</v>
      </c>
      <c r="B5729" s="219" t="s">
        <v>9407</v>
      </c>
      <c r="C5729" s="219" t="s">
        <v>8023</v>
      </c>
      <c r="D5729" s="219" t="s">
        <v>8065</v>
      </c>
      <c r="E5729" s="219" t="s">
        <v>7705</v>
      </c>
      <c r="F5729" s="219" t="s">
        <v>6394</v>
      </c>
      <c r="G5729" s="219" t="s">
        <v>9523</v>
      </c>
      <c r="H5729" s="219" t="s">
        <v>5990</v>
      </c>
      <c r="I5729" s="220" t="s">
        <v>8517</v>
      </c>
      <c r="J5729" s="221">
        <v>1760</v>
      </c>
      <c r="K5729" s="221">
        <v>1</v>
      </c>
      <c r="L5729" s="221">
        <v>1760</v>
      </c>
    </row>
    <row r="5730" spans="1:12" s="167" customFormat="1">
      <c r="A5730" s="218" t="str">
        <f t="shared" si="40"/>
        <v>O221108058766일반상품</v>
      </c>
      <c r="B5730" s="219" t="s">
        <v>9407</v>
      </c>
      <c r="C5730" s="219" t="s">
        <v>8023</v>
      </c>
      <c r="D5730" s="219" t="s">
        <v>8065</v>
      </c>
      <c r="E5730" s="219" t="s">
        <v>7705</v>
      </c>
      <c r="F5730" s="219" t="s">
        <v>6394</v>
      </c>
      <c r="G5730" s="219" t="s">
        <v>9523</v>
      </c>
      <c r="H5730" s="219" t="s">
        <v>5990</v>
      </c>
      <c r="I5730" s="220" t="s">
        <v>8032</v>
      </c>
      <c r="J5730" s="221">
        <v>8400</v>
      </c>
      <c r="K5730" s="221">
        <v>2</v>
      </c>
      <c r="L5730" s="221">
        <v>16800</v>
      </c>
    </row>
    <row r="5731" spans="1:12" s="167" customFormat="1">
      <c r="A5731" s="218" t="str">
        <f t="shared" si="40"/>
        <v>O221108058764일반상품</v>
      </c>
      <c r="B5731" s="219" t="s">
        <v>9408</v>
      </c>
      <c r="C5731" s="219" t="s">
        <v>8023</v>
      </c>
      <c r="D5731" s="219" t="s">
        <v>8065</v>
      </c>
      <c r="E5731" s="219" t="s">
        <v>6082</v>
      </c>
      <c r="F5731" s="219" t="s">
        <v>6437</v>
      </c>
      <c r="G5731" s="219" t="s">
        <v>7970</v>
      </c>
      <c r="H5731" s="219" t="s">
        <v>5990</v>
      </c>
      <c r="I5731" s="220" t="s">
        <v>8808</v>
      </c>
      <c r="J5731" s="221">
        <v>26000</v>
      </c>
      <c r="K5731" s="221">
        <v>2</v>
      </c>
      <c r="L5731" s="221">
        <v>52000</v>
      </c>
    </row>
    <row r="5732" spans="1:12" s="167" customFormat="1">
      <c r="A5732" s="218" t="str">
        <f t="shared" si="40"/>
        <v>O221108058764일반상품</v>
      </c>
      <c r="B5732" s="219" t="s">
        <v>9408</v>
      </c>
      <c r="C5732" s="219" t="s">
        <v>8023</v>
      </c>
      <c r="D5732" s="219" t="s">
        <v>8065</v>
      </c>
      <c r="E5732" s="219" t="s">
        <v>6082</v>
      </c>
      <c r="F5732" s="219" t="s">
        <v>6437</v>
      </c>
      <c r="G5732" s="219" t="s">
        <v>7970</v>
      </c>
      <c r="H5732" s="219" t="s">
        <v>5990</v>
      </c>
      <c r="I5732" s="220" t="s">
        <v>8341</v>
      </c>
      <c r="J5732" s="221">
        <v>9000</v>
      </c>
      <c r="K5732" s="221">
        <v>2</v>
      </c>
      <c r="L5732" s="221">
        <v>18000</v>
      </c>
    </row>
    <row r="5733" spans="1:12" s="167" customFormat="1">
      <c r="A5733" s="218" t="str">
        <f t="shared" si="40"/>
        <v>O221108058764일반상품</v>
      </c>
      <c r="B5733" s="219" t="s">
        <v>9408</v>
      </c>
      <c r="C5733" s="219" t="s">
        <v>8023</v>
      </c>
      <c r="D5733" s="219" t="s">
        <v>8065</v>
      </c>
      <c r="E5733" s="219" t="s">
        <v>6082</v>
      </c>
      <c r="F5733" s="219" t="s">
        <v>6437</v>
      </c>
      <c r="G5733" s="219" t="s">
        <v>7970</v>
      </c>
      <c r="H5733" s="219" t="s">
        <v>5990</v>
      </c>
      <c r="I5733" s="220" t="s">
        <v>8749</v>
      </c>
      <c r="J5733" s="221">
        <v>2700</v>
      </c>
      <c r="K5733" s="221">
        <v>1</v>
      </c>
      <c r="L5733" s="221">
        <v>2700</v>
      </c>
    </row>
    <row r="5734" spans="1:12" s="167" customFormat="1">
      <c r="A5734" s="218" t="str">
        <f t="shared" si="40"/>
        <v>O221108058764일반상품</v>
      </c>
      <c r="B5734" s="219" t="s">
        <v>9408</v>
      </c>
      <c r="C5734" s="219" t="s">
        <v>8023</v>
      </c>
      <c r="D5734" s="219" t="s">
        <v>8065</v>
      </c>
      <c r="E5734" s="219" t="s">
        <v>6082</v>
      </c>
      <c r="F5734" s="219" t="s">
        <v>6437</v>
      </c>
      <c r="G5734" s="219" t="s">
        <v>7970</v>
      </c>
      <c r="H5734" s="219" t="s">
        <v>5990</v>
      </c>
      <c r="I5734" s="220" t="s">
        <v>7218</v>
      </c>
      <c r="J5734" s="221">
        <v>1000</v>
      </c>
      <c r="K5734" s="221">
        <v>1</v>
      </c>
      <c r="L5734" s="221">
        <v>1000</v>
      </c>
    </row>
    <row r="5735" spans="1:12" s="167" customFormat="1">
      <c r="A5735" s="218" t="str">
        <f t="shared" si="40"/>
        <v>O221108058764일반상품</v>
      </c>
      <c r="B5735" s="219" t="s">
        <v>9408</v>
      </c>
      <c r="C5735" s="219" t="s">
        <v>8023</v>
      </c>
      <c r="D5735" s="219" t="s">
        <v>8065</v>
      </c>
      <c r="E5735" s="219" t="s">
        <v>6082</v>
      </c>
      <c r="F5735" s="219" t="s">
        <v>6437</v>
      </c>
      <c r="G5735" s="219" t="s">
        <v>7970</v>
      </c>
      <c r="H5735" s="219" t="s">
        <v>5990</v>
      </c>
      <c r="I5735" s="220" t="s">
        <v>7188</v>
      </c>
      <c r="J5735" s="221">
        <v>5800</v>
      </c>
      <c r="K5735" s="221">
        <v>4</v>
      </c>
      <c r="L5735" s="221">
        <v>23200</v>
      </c>
    </row>
    <row r="5736" spans="1:12" s="167" customFormat="1">
      <c r="A5736" s="218" t="str">
        <f t="shared" si="40"/>
        <v>O221108058764일반상품</v>
      </c>
      <c r="B5736" s="219" t="s">
        <v>9408</v>
      </c>
      <c r="C5736" s="219" t="s">
        <v>8023</v>
      </c>
      <c r="D5736" s="219" t="s">
        <v>8065</v>
      </c>
      <c r="E5736" s="219" t="s">
        <v>6082</v>
      </c>
      <c r="F5736" s="219" t="s">
        <v>6437</v>
      </c>
      <c r="G5736" s="219" t="s">
        <v>7970</v>
      </c>
      <c r="H5736" s="219" t="s">
        <v>5990</v>
      </c>
      <c r="I5736" s="220" t="s">
        <v>8027</v>
      </c>
      <c r="J5736" s="221">
        <v>3600</v>
      </c>
      <c r="K5736" s="221">
        <v>3</v>
      </c>
      <c r="L5736" s="221">
        <v>10800</v>
      </c>
    </row>
    <row r="5737" spans="1:12" s="167" customFormat="1">
      <c r="A5737" s="218" t="str">
        <f t="shared" si="40"/>
        <v>O221108058764일반상품</v>
      </c>
      <c r="B5737" s="219" t="s">
        <v>9408</v>
      </c>
      <c r="C5737" s="219" t="s">
        <v>8023</v>
      </c>
      <c r="D5737" s="219" t="s">
        <v>8065</v>
      </c>
      <c r="E5737" s="219" t="s">
        <v>6082</v>
      </c>
      <c r="F5737" s="219" t="s">
        <v>6437</v>
      </c>
      <c r="G5737" s="219" t="s">
        <v>7970</v>
      </c>
      <c r="H5737" s="219" t="s">
        <v>5990</v>
      </c>
      <c r="I5737" s="220" t="s">
        <v>8767</v>
      </c>
      <c r="J5737" s="221">
        <v>1090</v>
      </c>
      <c r="K5737" s="221">
        <v>1</v>
      </c>
      <c r="L5737" s="221">
        <v>1090</v>
      </c>
    </row>
    <row r="5738" spans="1:12" s="167" customFormat="1">
      <c r="A5738" s="218" t="str">
        <f t="shared" si="40"/>
        <v>O221108058764일반상품</v>
      </c>
      <c r="B5738" s="219" t="s">
        <v>9408</v>
      </c>
      <c r="C5738" s="219" t="s">
        <v>8023</v>
      </c>
      <c r="D5738" s="219" t="s">
        <v>8065</v>
      </c>
      <c r="E5738" s="219" t="s">
        <v>6082</v>
      </c>
      <c r="F5738" s="219" t="s">
        <v>6437</v>
      </c>
      <c r="G5738" s="219" t="s">
        <v>7970</v>
      </c>
      <c r="H5738" s="219" t="s">
        <v>5990</v>
      </c>
      <c r="I5738" s="220" t="s">
        <v>8034</v>
      </c>
      <c r="J5738" s="221">
        <v>900</v>
      </c>
      <c r="K5738" s="221">
        <v>1</v>
      </c>
      <c r="L5738" s="221">
        <v>900</v>
      </c>
    </row>
    <row r="5739" spans="1:12" s="167" customFormat="1">
      <c r="A5739" s="218" t="str">
        <f t="shared" si="40"/>
        <v>O221108058764일반상품</v>
      </c>
      <c r="B5739" s="219" t="s">
        <v>9408</v>
      </c>
      <c r="C5739" s="219" t="s">
        <v>8023</v>
      </c>
      <c r="D5739" s="219" t="s">
        <v>8065</v>
      </c>
      <c r="E5739" s="219" t="s">
        <v>6082</v>
      </c>
      <c r="F5739" s="219" t="s">
        <v>6437</v>
      </c>
      <c r="G5739" s="219" t="s">
        <v>7970</v>
      </c>
      <c r="H5739" s="219" t="s">
        <v>5990</v>
      </c>
      <c r="I5739" s="220" t="s">
        <v>8776</v>
      </c>
      <c r="J5739" s="221">
        <v>5100</v>
      </c>
      <c r="K5739" s="221">
        <v>4</v>
      </c>
      <c r="L5739" s="221">
        <v>20400</v>
      </c>
    </row>
    <row r="5740" spans="1:12" s="167" customFormat="1">
      <c r="A5740" s="218" t="str">
        <f t="shared" si="40"/>
        <v>O221108058764일반상품</v>
      </c>
      <c r="B5740" s="219" t="s">
        <v>9408</v>
      </c>
      <c r="C5740" s="219" t="s">
        <v>8023</v>
      </c>
      <c r="D5740" s="219" t="s">
        <v>8065</v>
      </c>
      <c r="E5740" s="219" t="s">
        <v>6082</v>
      </c>
      <c r="F5740" s="219" t="s">
        <v>6437</v>
      </c>
      <c r="G5740" s="219" t="s">
        <v>7970</v>
      </c>
      <c r="H5740" s="219" t="s">
        <v>5990</v>
      </c>
      <c r="I5740" s="220" t="s">
        <v>8777</v>
      </c>
      <c r="J5740" s="221">
        <v>5570</v>
      </c>
      <c r="K5740" s="221">
        <v>2</v>
      </c>
      <c r="L5740" s="221">
        <v>11140</v>
      </c>
    </row>
    <row r="5741" spans="1:12" s="167" customFormat="1">
      <c r="A5741" s="218" t="str">
        <f t="shared" si="40"/>
        <v>O221108058764일반상품</v>
      </c>
      <c r="B5741" s="219" t="s">
        <v>9408</v>
      </c>
      <c r="C5741" s="219" t="s">
        <v>8023</v>
      </c>
      <c r="D5741" s="219" t="s">
        <v>8065</v>
      </c>
      <c r="E5741" s="219" t="s">
        <v>6082</v>
      </c>
      <c r="F5741" s="219" t="s">
        <v>6437</v>
      </c>
      <c r="G5741" s="219" t="s">
        <v>7970</v>
      </c>
      <c r="H5741" s="219" t="s">
        <v>5990</v>
      </c>
      <c r="I5741" s="220" t="s">
        <v>7930</v>
      </c>
      <c r="J5741" s="221">
        <v>4200</v>
      </c>
      <c r="K5741" s="221">
        <v>1</v>
      </c>
      <c r="L5741" s="221">
        <v>4200</v>
      </c>
    </row>
    <row r="5742" spans="1:12" s="167" customFormat="1">
      <c r="A5742" s="218" t="str">
        <f t="shared" si="40"/>
        <v>O221108058764일반상품</v>
      </c>
      <c r="B5742" s="219" t="s">
        <v>9408</v>
      </c>
      <c r="C5742" s="219" t="s">
        <v>8023</v>
      </c>
      <c r="D5742" s="219" t="s">
        <v>8065</v>
      </c>
      <c r="E5742" s="219" t="s">
        <v>6082</v>
      </c>
      <c r="F5742" s="219" t="s">
        <v>6437</v>
      </c>
      <c r="G5742" s="219" t="s">
        <v>7970</v>
      </c>
      <c r="H5742" s="219" t="s">
        <v>5990</v>
      </c>
      <c r="I5742" s="220" t="s">
        <v>8435</v>
      </c>
      <c r="J5742" s="221">
        <v>1400</v>
      </c>
      <c r="K5742" s="221">
        <v>3</v>
      </c>
      <c r="L5742" s="221">
        <v>4200</v>
      </c>
    </row>
    <row r="5743" spans="1:12" s="167" customFormat="1">
      <c r="A5743" s="218" t="str">
        <f t="shared" si="40"/>
        <v>O221108058764일반상품</v>
      </c>
      <c r="B5743" s="219" t="s">
        <v>9408</v>
      </c>
      <c r="C5743" s="219" t="s">
        <v>8023</v>
      </c>
      <c r="D5743" s="219" t="s">
        <v>8065</v>
      </c>
      <c r="E5743" s="219" t="s">
        <v>6082</v>
      </c>
      <c r="F5743" s="219" t="s">
        <v>6437</v>
      </c>
      <c r="G5743" s="219" t="s">
        <v>7970</v>
      </c>
      <c r="H5743" s="219" t="s">
        <v>5990</v>
      </c>
      <c r="I5743" s="220" t="s">
        <v>8325</v>
      </c>
      <c r="J5743" s="221">
        <v>2700</v>
      </c>
      <c r="K5743" s="221">
        <v>2</v>
      </c>
      <c r="L5743" s="221">
        <v>5400</v>
      </c>
    </row>
    <row r="5744" spans="1:12" s="167" customFormat="1">
      <c r="A5744" s="218" t="str">
        <f t="shared" si="40"/>
        <v>O221108058764일반상품</v>
      </c>
      <c r="B5744" s="219" t="s">
        <v>9408</v>
      </c>
      <c r="C5744" s="219" t="s">
        <v>8023</v>
      </c>
      <c r="D5744" s="219" t="s">
        <v>8065</v>
      </c>
      <c r="E5744" s="219" t="s">
        <v>6082</v>
      </c>
      <c r="F5744" s="219" t="s">
        <v>6437</v>
      </c>
      <c r="G5744" s="219" t="s">
        <v>7970</v>
      </c>
      <c r="H5744" s="219" t="s">
        <v>5990</v>
      </c>
      <c r="I5744" s="220" t="s">
        <v>7290</v>
      </c>
      <c r="J5744" s="221">
        <v>2820</v>
      </c>
      <c r="K5744" s="221">
        <v>1</v>
      </c>
      <c r="L5744" s="221">
        <v>2820</v>
      </c>
    </row>
    <row r="5745" spans="1:12" s="167" customFormat="1">
      <c r="A5745" s="218" t="str">
        <f t="shared" si="40"/>
        <v>O221108058764일반상품</v>
      </c>
      <c r="B5745" s="219" t="s">
        <v>9408</v>
      </c>
      <c r="C5745" s="219" t="s">
        <v>8023</v>
      </c>
      <c r="D5745" s="219" t="s">
        <v>8065</v>
      </c>
      <c r="E5745" s="219" t="s">
        <v>6082</v>
      </c>
      <c r="F5745" s="219" t="s">
        <v>6437</v>
      </c>
      <c r="G5745" s="219" t="s">
        <v>7970</v>
      </c>
      <c r="H5745" s="219" t="s">
        <v>5990</v>
      </c>
      <c r="I5745" s="220" t="s">
        <v>8327</v>
      </c>
      <c r="J5745" s="221">
        <v>1340</v>
      </c>
      <c r="K5745" s="221">
        <v>2</v>
      </c>
      <c r="L5745" s="221">
        <v>2680</v>
      </c>
    </row>
    <row r="5746" spans="1:12" s="167" customFormat="1">
      <c r="A5746" s="218" t="str">
        <f t="shared" si="40"/>
        <v>O221108058764일반상품</v>
      </c>
      <c r="B5746" s="219" t="s">
        <v>9408</v>
      </c>
      <c r="C5746" s="219" t="s">
        <v>8023</v>
      </c>
      <c r="D5746" s="219" t="s">
        <v>8065</v>
      </c>
      <c r="E5746" s="219" t="s">
        <v>6082</v>
      </c>
      <c r="F5746" s="219" t="s">
        <v>6437</v>
      </c>
      <c r="G5746" s="219" t="s">
        <v>7970</v>
      </c>
      <c r="H5746" s="219" t="s">
        <v>5990</v>
      </c>
      <c r="I5746" s="220" t="s">
        <v>7190</v>
      </c>
      <c r="J5746" s="221">
        <v>5000</v>
      </c>
      <c r="K5746" s="221">
        <v>2</v>
      </c>
      <c r="L5746" s="221">
        <v>10000</v>
      </c>
    </row>
    <row r="5747" spans="1:12" s="167" customFormat="1">
      <c r="A5747" s="218" t="str">
        <f t="shared" si="40"/>
        <v>O221108058764일반상품</v>
      </c>
      <c r="B5747" s="219" t="s">
        <v>9408</v>
      </c>
      <c r="C5747" s="219" t="s">
        <v>8023</v>
      </c>
      <c r="D5747" s="219" t="s">
        <v>8065</v>
      </c>
      <c r="E5747" s="219" t="s">
        <v>6082</v>
      </c>
      <c r="F5747" s="219" t="s">
        <v>6437</v>
      </c>
      <c r="G5747" s="219" t="s">
        <v>7970</v>
      </c>
      <c r="H5747" s="219" t="s">
        <v>5990</v>
      </c>
      <c r="I5747" s="220" t="s">
        <v>9562</v>
      </c>
      <c r="J5747" s="221">
        <v>2570</v>
      </c>
      <c r="K5747" s="221">
        <v>1</v>
      </c>
      <c r="L5747" s="221">
        <v>2570</v>
      </c>
    </row>
    <row r="5748" spans="1:12" s="167" customFormat="1">
      <c r="A5748" s="218" t="str">
        <f t="shared" si="40"/>
        <v>O221108058764일반상품</v>
      </c>
      <c r="B5748" s="219" t="s">
        <v>9408</v>
      </c>
      <c r="C5748" s="219" t="s">
        <v>8023</v>
      </c>
      <c r="D5748" s="219" t="s">
        <v>8065</v>
      </c>
      <c r="E5748" s="219" t="s">
        <v>6082</v>
      </c>
      <c r="F5748" s="219" t="s">
        <v>6437</v>
      </c>
      <c r="G5748" s="219" t="s">
        <v>7970</v>
      </c>
      <c r="H5748" s="219" t="s">
        <v>5990</v>
      </c>
      <c r="I5748" s="220" t="s">
        <v>9575</v>
      </c>
      <c r="J5748" s="221">
        <v>3640</v>
      </c>
      <c r="K5748" s="221">
        <v>1</v>
      </c>
      <c r="L5748" s="221">
        <v>3640</v>
      </c>
    </row>
    <row r="5749" spans="1:12" s="167" customFormat="1">
      <c r="A5749" s="218" t="str">
        <f t="shared" si="40"/>
        <v>O221108058764일반상품</v>
      </c>
      <c r="B5749" s="219" t="s">
        <v>9408</v>
      </c>
      <c r="C5749" s="219" t="s">
        <v>8023</v>
      </c>
      <c r="D5749" s="219" t="s">
        <v>8065</v>
      </c>
      <c r="E5749" s="219" t="s">
        <v>6082</v>
      </c>
      <c r="F5749" s="219" t="s">
        <v>6437</v>
      </c>
      <c r="G5749" s="219" t="s">
        <v>7970</v>
      </c>
      <c r="H5749" s="219" t="s">
        <v>5990</v>
      </c>
      <c r="I5749" s="220" t="s">
        <v>8578</v>
      </c>
      <c r="J5749" s="221">
        <v>4530</v>
      </c>
      <c r="K5749" s="221">
        <v>2</v>
      </c>
      <c r="L5749" s="221">
        <v>9060</v>
      </c>
    </row>
    <row r="5750" spans="1:12" s="167" customFormat="1">
      <c r="A5750" s="218" t="str">
        <f t="shared" si="40"/>
        <v>O221108058764일반상품</v>
      </c>
      <c r="B5750" s="219" t="s">
        <v>9408</v>
      </c>
      <c r="C5750" s="219" t="s">
        <v>8023</v>
      </c>
      <c r="D5750" s="219" t="s">
        <v>8065</v>
      </c>
      <c r="E5750" s="219" t="s">
        <v>6082</v>
      </c>
      <c r="F5750" s="219" t="s">
        <v>6437</v>
      </c>
      <c r="G5750" s="219" t="s">
        <v>7970</v>
      </c>
      <c r="H5750" s="219" t="s">
        <v>5990</v>
      </c>
      <c r="I5750" s="220" t="s">
        <v>8607</v>
      </c>
      <c r="J5750" s="221">
        <v>16000</v>
      </c>
      <c r="K5750" s="221">
        <v>1</v>
      </c>
      <c r="L5750" s="221">
        <v>16000</v>
      </c>
    </row>
    <row r="5751" spans="1:12" s="167" customFormat="1">
      <c r="A5751" s="218" t="str">
        <f t="shared" si="40"/>
        <v>O221108058764일반상품</v>
      </c>
      <c r="B5751" s="219" t="s">
        <v>9408</v>
      </c>
      <c r="C5751" s="219" t="s">
        <v>8023</v>
      </c>
      <c r="D5751" s="219" t="s">
        <v>8065</v>
      </c>
      <c r="E5751" s="219" t="s">
        <v>6082</v>
      </c>
      <c r="F5751" s="219" t="s">
        <v>6437</v>
      </c>
      <c r="G5751" s="219" t="s">
        <v>7970</v>
      </c>
      <c r="H5751" s="219" t="s">
        <v>5990</v>
      </c>
      <c r="I5751" s="220" t="s">
        <v>8695</v>
      </c>
      <c r="J5751" s="221">
        <v>1100</v>
      </c>
      <c r="K5751" s="221">
        <v>1</v>
      </c>
      <c r="L5751" s="221">
        <v>1100</v>
      </c>
    </row>
    <row r="5752" spans="1:12" s="167" customFormat="1">
      <c r="A5752" s="218" t="str">
        <f t="shared" si="40"/>
        <v>O221108058764일반상품</v>
      </c>
      <c r="B5752" s="219" t="s">
        <v>9408</v>
      </c>
      <c r="C5752" s="219" t="s">
        <v>8023</v>
      </c>
      <c r="D5752" s="219" t="s">
        <v>8065</v>
      </c>
      <c r="E5752" s="219" t="s">
        <v>6082</v>
      </c>
      <c r="F5752" s="219" t="s">
        <v>6437</v>
      </c>
      <c r="G5752" s="219" t="s">
        <v>7970</v>
      </c>
      <c r="H5752" s="219" t="s">
        <v>5990</v>
      </c>
      <c r="I5752" s="220" t="s">
        <v>9563</v>
      </c>
      <c r="J5752" s="221">
        <v>1700</v>
      </c>
      <c r="K5752" s="221">
        <v>2</v>
      </c>
      <c r="L5752" s="221">
        <v>3400</v>
      </c>
    </row>
    <row r="5753" spans="1:12" s="167" customFormat="1">
      <c r="A5753" s="218" t="str">
        <f t="shared" si="40"/>
        <v>O221108058764일반상품</v>
      </c>
      <c r="B5753" s="219" t="s">
        <v>9408</v>
      </c>
      <c r="C5753" s="219" t="s">
        <v>8023</v>
      </c>
      <c r="D5753" s="219" t="s">
        <v>8065</v>
      </c>
      <c r="E5753" s="219" t="s">
        <v>6082</v>
      </c>
      <c r="F5753" s="219" t="s">
        <v>6437</v>
      </c>
      <c r="G5753" s="219" t="s">
        <v>7970</v>
      </c>
      <c r="H5753" s="219" t="s">
        <v>5990</v>
      </c>
      <c r="I5753" s="220" t="s">
        <v>8398</v>
      </c>
      <c r="J5753" s="221">
        <v>1240</v>
      </c>
      <c r="K5753" s="221">
        <v>4</v>
      </c>
      <c r="L5753" s="221">
        <v>4960</v>
      </c>
    </row>
    <row r="5754" spans="1:12" s="167" customFormat="1">
      <c r="A5754" s="218" t="str">
        <f t="shared" si="40"/>
        <v>O221108058764일반상품</v>
      </c>
      <c r="B5754" s="219" t="s">
        <v>9408</v>
      </c>
      <c r="C5754" s="219" t="s">
        <v>8023</v>
      </c>
      <c r="D5754" s="219" t="s">
        <v>8065</v>
      </c>
      <c r="E5754" s="219" t="s">
        <v>6082</v>
      </c>
      <c r="F5754" s="219" t="s">
        <v>6437</v>
      </c>
      <c r="G5754" s="219" t="s">
        <v>7970</v>
      </c>
      <c r="H5754" s="219" t="s">
        <v>5990</v>
      </c>
      <c r="I5754" s="220" t="s">
        <v>8785</v>
      </c>
      <c r="J5754" s="221">
        <v>4100</v>
      </c>
      <c r="K5754" s="221">
        <v>2</v>
      </c>
      <c r="L5754" s="221">
        <v>8200</v>
      </c>
    </row>
    <row r="5755" spans="1:12" s="167" customFormat="1">
      <c r="A5755" s="218" t="str">
        <f t="shared" si="40"/>
        <v>O221108058764일반상품</v>
      </c>
      <c r="B5755" s="219" t="s">
        <v>9408</v>
      </c>
      <c r="C5755" s="219" t="s">
        <v>8023</v>
      </c>
      <c r="D5755" s="219" t="s">
        <v>8065</v>
      </c>
      <c r="E5755" s="219" t="s">
        <v>6082</v>
      </c>
      <c r="F5755" s="219" t="s">
        <v>6437</v>
      </c>
      <c r="G5755" s="219" t="s">
        <v>7970</v>
      </c>
      <c r="H5755" s="219" t="s">
        <v>5990</v>
      </c>
      <c r="I5755" s="220" t="s">
        <v>8479</v>
      </c>
      <c r="J5755" s="221">
        <v>2500</v>
      </c>
      <c r="K5755" s="221">
        <v>1</v>
      </c>
      <c r="L5755" s="221">
        <v>2500</v>
      </c>
    </row>
    <row r="5756" spans="1:12" s="167" customFormat="1">
      <c r="A5756" s="218" t="str">
        <f t="shared" si="40"/>
        <v>O221108058764일반상품</v>
      </c>
      <c r="B5756" s="219" t="s">
        <v>9408</v>
      </c>
      <c r="C5756" s="219" t="s">
        <v>8023</v>
      </c>
      <c r="D5756" s="219" t="s">
        <v>8065</v>
      </c>
      <c r="E5756" s="219" t="s">
        <v>6082</v>
      </c>
      <c r="F5756" s="219" t="s">
        <v>6437</v>
      </c>
      <c r="G5756" s="219" t="s">
        <v>7970</v>
      </c>
      <c r="H5756" s="219" t="s">
        <v>5990</v>
      </c>
      <c r="I5756" s="220" t="s">
        <v>8480</v>
      </c>
      <c r="J5756" s="221">
        <v>2500</v>
      </c>
      <c r="K5756" s="221">
        <v>1</v>
      </c>
      <c r="L5756" s="221">
        <v>2500</v>
      </c>
    </row>
    <row r="5757" spans="1:12" s="167" customFormat="1">
      <c r="A5757" s="218" t="str">
        <f t="shared" si="40"/>
        <v>O221108058764일반상품</v>
      </c>
      <c r="B5757" s="219" t="s">
        <v>9408</v>
      </c>
      <c r="C5757" s="219" t="s">
        <v>8023</v>
      </c>
      <c r="D5757" s="219" t="s">
        <v>8065</v>
      </c>
      <c r="E5757" s="219" t="s">
        <v>6082</v>
      </c>
      <c r="F5757" s="219" t="s">
        <v>6437</v>
      </c>
      <c r="G5757" s="219" t="s">
        <v>7970</v>
      </c>
      <c r="H5757" s="219" t="s">
        <v>5990</v>
      </c>
      <c r="I5757" s="220" t="s">
        <v>8320</v>
      </c>
      <c r="J5757" s="221">
        <v>3610</v>
      </c>
      <c r="K5757" s="221">
        <v>1</v>
      </c>
      <c r="L5757" s="221">
        <v>3610</v>
      </c>
    </row>
    <row r="5758" spans="1:12" s="167" customFormat="1">
      <c r="A5758" s="218" t="str">
        <f t="shared" si="40"/>
        <v>O221108058764일반상품</v>
      </c>
      <c r="B5758" s="219" t="s">
        <v>9408</v>
      </c>
      <c r="C5758" s="219" t="s">
        <v>8023</v>
      </c>
      <c r="D5758" s="219" t="s">
        <v>8065</v>
      </c>
      <c r="E5758" s="219" t="s">
        <v>6082</v>
      </c>
      <c r="F5758" s="219" t="s">
        <v>6437</v>
      </c>
      <c r="G5758" s="219" t="s">
        <v>7970</v>
      </c>
      <c r="H5758" s="219" t="s">
        <v>5990</v>
      </c>
      <c r="I5758" s="220" t="s">
        <v>8876</v>
      </c>
      <c r="J5758" s="221">
        <v>11000</v>
      </c>
      <c r="K5758" s="221">
        <v>1</v>
      </c>
      <c r="L5758" s="221">
        <v>11000</v>
      </c>
    </row>
    <row r="5759" spans="1:12" s="167" customFormat="1">
      <c r="A5759" s="218" t="str">
        <f t="shared" si="40"/>
        <v>O221108058764일반상품</v>
      </c>
      <c r="B5759" s="219" t="s">
        <v>9408</v>
      </c>
      <c r="C5759" s="219" t="s">
        <v>8023</v>
      </c>
      <c r="D5759" s="219" t="s">
        <v>8065</v>
      </c>
      <c r="E5759" s="219" t="s">
        <v>6082</v>
      </c>
      <c r="F5759" s="219" t="s">
        <v>6437</v>
      </c>
      <c r="G5759" s="219" t="s">
        <v>7970</v>
      </c>
      <c r="H5759" s="219" t="s">
        <v>5990</v>
      </c>
      <c r="I5759" s="220" t="s">
        <v>9576</v>
      </c>
      <c r="J5759" s="221">
        <v>1200</v>
      </c>
      <c r="K5759" s="221">
        <v>1</v>
      </c>
      <c r="L5759" s="221">
        <v>1200</v>
      </c>
    </row>
    <row r="5760" spans="1:12" s="167" customFormat="1">
      <c r="A5760" s="218" t="str">
        <f t="shared" si="40"/>
        <v>O221108058764일반상품</v>
      </c>
      <c r="B5760" s="219" t="s">
        <v>9408</v>
      </c>
      <c r="C5760" s="219" t="s">
        <v>8023</v>
      </c>
      <c r="D5760" s="219" t="s">
        <v>8065</v>
      </c>
      <c r="E5760" s="219" t="s">
        <v>6082</v>
      </c>
      <c r="F5760" s="219" t="s">
        <v>6437</v>
      </c>
      <c r="G5760" s="219" t="s">
        <v>7970</v>
      </c>
      <c r="H5760" s="219" t="s">
        <v>5990</v>
      </c>
      <c r="I5760" s="220" t="s">
        <v>7226</v>
      </c>
      <c r="J5760" s="221">
        <v>5430</v>
      </c>
      <c r="K5760" s="221">
        <v>1</v>
      </c>
      <c r="L5760" s="221">
        <v>5430</v>
      </c>
    </row>
    <row r="5761" spans="1:12" s="167" customFormat="1">
      <c r="A5761" s="218" t="str">
        <f t="shared" si="40"/>
        <v>O221108058764일반상품</v>
      </c>
      <c r="B5761" s="219" t="s">
        <v>9408</v>
      </c>
      <c r="C5761" s="219" t="s">
        <v>8023</v>
      </c>
      <c r="D5761" s="219" t="s">
        <v>8065</v>
      </c>
      <c r="E5761" s="219" t="s">
        <v>6082</v>
      </c>
      <c r="F5761" s="219" t="s">
        <v>6437</v>
      </c>
      <c r="G5761" s="219" t="s">
        <v>7970</v>
      </c>
      <c r="H5761" s="219" t="s">
        <v>5990</v>
      </c>
      <c r="I5761" s="220" t="s">
        <v>9577</v>
      </c>
      <c r="J5761" s="221">
        <v>3240</v>
      </c>
      <c r="K5761" s="221">
        <v>2</v>
      </c>
      <c r="L5761" s="221">
        <v>6480</v>
      </c>
    </row>
    <row r="5762" spans="1:12" s="167" customFormat="1">
      <c r="A5762" s="218" t="str">
        <f t="shared" si="40"/>
        <v>O221108058764일반상품</v>
      </c>
      <c r="B5762" s="219" t="s">
        <v>9408</v>
      </c>
      <c r="C5762" s="219" t="s">
        <v>8023</v>
      </c>
      <c r="D5762" s="219" t="s">
        <v>8065</v>
      </c>
      <c r="E5762" s="219" t="s">
        <v>6082</v>
      </c>
      <c r="F5762" s="219" t="s">
        <v>6437</v>
      </c>
      <c r="G5762" s="219" t="s">
        <v>7970</v>
      </c>
      <c r="H5762" s="219" t="s">
        <v>5990</v>
      </c>
      <c r="I5762" s="220" t="s">
        <v>8561</v>
      </c>
      <c r="J5762" s="221">
        <v>4000</v>
      </c>
      <c r="K5762" s="221">
        <v>1</v>
      </c>
      <c r="L5762" s="221">
        <v>4000</v>
      </c>
    </row>
    <row r="5763" spans="1:12" s="167" customFormat="1">
      <c r="A5763" s="218" t="str">
        <f t="shared" si="40"/>
        <v>O221108058764일반상품</v>
      </c>
      <c r="B5763" s="219" t="s">
        <v>9408</v>
      </c>
      <c r="C5763" s="219" t="s">
        <v>8023</v>
      </c>
      <c r="D5763" s="219" t="s">
        <v>8065</v>
      </c>
      <c r="E5763" s="219" t="s">
        <v>6082</v>
      </c>
      <c r="F5763" s="219" t="s">
        <v>6437</v>
      </c>
      <c r="G5763" s="219" t="s">
        <v>7970</v>
      </c>
      <c r="H5763" s="219" t="s">
        <v>5990</v>
      </c>
      <c r="I5763" s="220" t="s">
        <v>7191</v>
      </c>
      <c r="J5763" s="221">
        <v>13520</v>
      </c>
      <c r="K5763" s="221">
        <v>4</v>
      </c>
      <c r="L5763" s="221">
        <v>54080</v>
      </c>
    </row>
    <row r="5764" spans="1:12" s="167" customFormat="1">
      <c r="A5764" s="218" t="str">
        <f t="shared" si="40"/>
        <v>O221108058764일반상품</v>
      </c>
      <c r="B5764" s="219" t="s">
        <v>9408</v>
      </c>
      <c r="C5764" s="219" t="s">
        <v>8023</v>
      </c>
      <c r="D5764" s="219" t="s">
        <v>8065</v>
      </c>
      <c r="E5764" s="219" t="s">
        <v>6082</v>
      </c>
      <c r="F5764" s="219" t="s">
        <v>6437</v>
      </c>
      <c r="G5764" s="219" t="s">
        <v>7970</v>
      </c>
      <c r="H5764" s="219" t="s">
        <v>5990</v>
      </c>
      <c r="I5764" s="220" t="s">
        <v>7252</v>
      </c>
      <c r="J5764" s="221">
        <v>2850</v>
      </c>
      <c r="K5764" s="221">
        <v>2</v>
      </c>
      <c r="L5764" s="221">
        <v>5700</v>
      </c>
    </row>
    <row r="5765" spans="1:12" s="167" customFormat="1">
      <c r="A5765" s="218" t="str">
        <f t="shared" si="40"/>
        <v>O221108058764일반상품</v>
      </c>
      <c r="B5765" s="219" t="s">
        <v>9408</v>
      </c>
      <c r="C5765" s="219" t="s">
        <v>8023</v>
      </c>
      <c r="D5765" s="219" t="s">
        <v>8065</v>
      </c>
      <c r="E5765" s="219" t="s">
        <v>6082</v>
      </c>
      <c r="F5765" s="219" t="s">
        <v>6437</v>
      </c>
      <c r="G5765" s="219" t="s">
        <v>7970</v>
      </c>
      <c r="H5765" s="219" t="s">
        <v>5990</v>
      </c>
      <c r="I5765" s="220" t="s">
        <v>8754</v>
      </c>
      <c r="J5765" s="221">
        <v>9900</v>
      </c>
      <c r="K5765" s="221">
        <v>1</v>
      </c>
      <c r="L5765" s="221">
        <v>9900</v>
      </c>
    </row>
    <row r="5766" spans="1:12" s="167" customFormat="1">
      <c r="A5766" s="218" t="str">
        <f t="shared" si="40"/>
        <v>O221108058764일반상품</v>
      </c>
      <c r="B5766" s="219" t="s">
        <v>9408</v>
      </c>
      <c r="C5766" s="219" t="s">
        <v>8023</v>
      </c>
      <c r="D5766" s="219" t="s">
        <v>8065</v>
      </c>
      <c r="E5766" s="219" t="s">
        <v>6082</v>
      </c>
      <c r="F5766" s="219" t="s">
        <v>6437</v>
      </c>
      <c r="G5766" s="219" t="s">
        <v>7970</v>
      </c>
      <c r="H5766" s="219" t="s">
        <v>5990</v>
      </c>
      <c r="I5766" s="220" t="s">
        <v>8321</v>
      </c>
      <c r="J5766" s="221">
        <v>5210</v>
      </c>
      <c r="K5766" s="221">
        <v>2</v>
      </c>
      <c r="L5766" s="221">
        <v>10420</v>
      </c>
    </row>
    <row r="5767" spans="1:12" s="167" customFormat="1">
      <c r="A5767" s="218" t="str">
        <f t="shared" si="40"/>
        <v>O221108058764일반상품</v>
      </c>
      <c r="B5767" s="219" t="s">
        <v>9408</v>
      </c>
      <c r="C5767" s="219" t="s">
        <v>8023</v>
      </c>
      <c r="D5767" s="219" t="s">
        <v>8065</v>
      </c>
      <c r="E5767" s="219" t="s">
        <v>6082</v>
      </c>
      <c r="F5767" s="219" t="s">
        <v>6437</v>
      </c>
      <c r="G5767" s="219" t="s">
        <v>7970</v>
      </c>
      <c r="H5767" s="219" t="s">
        <v>5990</v>
      </c>
      <c r="I5767" s="220" t="s">
        <v>8450</v>
      </c>
      <c r="J5767" s="221">
        <v>1400</v>
      </c>
      <c r="K5767" s="221">
        <v>2</v>
      </c>
      <c r="L5767" s="221">
        <v>2800</v>
      </c>
    </row>
    <row r="5768" spans="1:12" s="167" customFormat="1">
      <c r="A5768" s="218" t="str">
        <f t="shared" si="40"/>
        <v>O221108058764일반상품</v>
      </c>
      <c r="B5768" s="219" t="s">
        <v>9408</v>
      </c>
      <c r="C5768" s="219" t="s">
        <v>8023</v>
      </c>
      <c r="D5768" s="219" t="s">
        <v>8065</v>
      </c>
      <c r="E5768" s="219" t="s">
        <v>6082</v>
      </c>
      <c r="F5768" s="219" t="s">
        <v>6437</v>
      </c>
      <c r="G5768" s="219" t="s">
        <v>7970</v>
      </c>
      <c r="H5768" s="219" t="s">
        <v>5990</v>
      </c>
      <c r="I5768" s="220" t="s">
        <v>9578</v>
      </c>
      <c r="J5768" s="221">
        <v>24280</v>
      </c>
      <c r="K5768" s="221">
        <v>2</v>
      </c>
      <c r="L5768" s="221">
        <v>48560</v>
      </c>
    </row>
    <row r="5769" spans="1:12" s="167" customFormat="1">
      <c r="A5769" s="218" t="str">
        <f t="shared" si="40"/>
        <v>O221108058764일반상품</v>
      </c>
      <c r="B5769" s="219" t="s">
        <v>9408</v>
      </c>
      <c r="C5769" s="219" t="s">
        <v>8023</v>
      </c>
      <c r="D5769" s="219" t="s">
        <v>8065</v>
      </c>
      <c r="E5769" s="219" t="s">
        <v>6082</v>
      </c>
      <c r="F5769" s="219" t="s">
        <v>6437</v>
      </c>
      <c r="G5769" s="219" t="s">
        <v>7970</v>
      </c>
      <c r="H5769" s="219" t="s">
        <v>5990</v>
      </c>
      <c r="I5769" s="220" t="s">
        <v>8506</v>
      </c>
      <c r="J5769" s="221">
        <v>3600</v>
      </c>
      <c r="K5769" s="221">
        <v>1</v>
      </c>
      <c r="L5769" s="221">
        <v>3600</v>
      </c>
    </row>
    <row r="5770" spans="1:12" s="167" customFormat="1">
      <c r="A5770" s="218" t="str">
        <f t="shared" si="40"/>
        <v>O221108058764일반상품</v>
      </c>
      <c r="B5770" s="219" t="s">
        <v>9408</v>
      </c>
      <c r="C5770" s="219" t="s">
        <v>8023</v>
      </c>
      <c r="D5770" s="219" t="s">
        <v>8065</v>
      </c>
      <c r="E5770" s="219" t="s">
        <v>6082</v>
      </c>
      <c r="F5770" s="219" t="s">
        <v>6437</v>
      </c>
      <c r="G5770" s="219" t="s">
        <v>7970</v>
      </c>
      <c r="H5770" s="219" t="s">
        <v>5990</v>
      </c>
      <c r="I5770" s="220" t="s">
        <v>8868</v>
      </c>
      <c r="J5770" s="221">
        <v>16255</v>
      </c>
      <c r="K5770" s="221">
        <v>1</v>
      </c>
      <c r="L5770" s="221">
        <v>16255</v>
      </c>
    </row>
    <row r="5771" spans="1:12" s="167" customFormat="1">
      <c r="A5771" s="218" t="str">
        <f t="shared" si="40"/>
        <v>O221108058764일반상품</v>
      </c>
      <c r="B5771" s="219" t="s">
        <v>9408</v>
      </c>
      <c r="C5771" s="219" t="s">
        <v>8023</v>
      </c>
      <c r="D5771" s="219" t="s">
        <v>8065</v>
      </c>
      <c r="E5771" s="219" t="s">
        <v>6082</v>
      </c>
      <c r="F5771" s="219" t="s">
        <v>6437</v>
      </c>
      <c r="G5771" s="219" t="s">
        <v>7970</v>
      </c>
      <c r="H5771" s="219" t="s">
        <v>5990</v>
      </c>
      <c r="I5771" s="220" t="s">
        <v>7923</v>
      </c>
      <c r="J5771" s="221">
        <v>3900</v>
      </c>
      <c r="K5771" s="221">
        <v>2</v>
      </c>
      <c r="L5771" s="221">
        <v>7800</v>
      </c>
    </row>
    <row r="5772" spans="1:12" s="167" customFormat="1">
      <c r="A5772" s="218" t="str">
        <f t="shared" si="40"/>
        <v>O221108058764일반상품</v>
      </c>
      <c r="B5772" s="219" t="s">
        <v>9408</v>
      </c>
      <c r="C5772" s="219" t="s">
        <v>8023</v>
      </c>
      <c r="D5772" s="219" t="s">
        <v>8065</v>
      </c>
      <c r="E5772" s="219" t="s">
        <v>6082</v>
      </c>
      <c r="F5772" s="219" t="s">
        <v>6437</v>
      </c>
      <c r="G5772" s="219" t="s">
        <v>7970</v>
      </c>
      <c r="H5772" s="219" t="s">
        <v>5990</v>
      </c>
      <c r="I5772" s="220" t="s">
        <v>9579</v>
      </c>
      <c r="J5772" s="221">
        <v>2240</v>
      </c>
      <c r="K5772" s="221">
        <v>3</v>
      </c>
      <c r="L5772" s="221">
        <v>6720</v>
      </c>
    </row>
    <row r="5773" spans="1:12" s="167" customFormat="1">
      <c r="A5773" s="218" t="str">
        <f t="shared" si="40"/>
        <v>O221108058764일반상품</v>
      </c>
      <c r="B5773" s="219" t="s">
        <v>9408</v>
      </c>
      <c r="C5773" s="219" t="s">
        <v>8023</v>
      </c>
      <c r="D5773" s="219" t="s">
        <v>8065</v>
      </c>
      <c r="E5773" s="219" t="s">
        <v>6082</v>
      </c>
      <c r="F5773" s="219" t="s">
        <v>6437</v>
      </c>
      <c r="G5773" s="219" t="s">
        <v>7970</v>
      </c>
      <c r="H5773" s="219" t="s">
        <v>5990</v>
      </c>
      <c r="I5773" s="220" t="s">
        <v>7201</v>
      </c>
      <c r="J5773" s="221">
        <v>12480</v>
      </c>
      <c r="K5773" s="221">
        <v>3</v>
      </c>
      <c r="L5773" s="221">
        <v>37440</v>
      </c>
    </row>
    <row r="5774" spans="1:12" s="167" customFormat="1">
      <c r="A5774" s="218" t="str">
        <f t="shared" si="40"/>
        <v>O221108058764일반상품</v>
      </c>
      <c r="B5774" s="219" t="s">
        <v>9408</v>
      </c>
      <c r="C5774" s="219" t="s">
        <v>8023</v>
      </c>
      <c r="D5774" s="219" t="s">
        <v>8065</v>
      </c>
      <c r="E5774" s="219" t="s">
        <v>6082</v>
      </c>
      <c r="F5774" s="219" t="s">
        <v>6437</v>
      </c>
      <c r="G5774" s="219" t="s">
        <v>7970</v>
      </c>
      <c r="H5774" s="219" t="s">
        <v>5990</v>
      </c>
      <c r="I5774" s="220" t="s">
        <v>8648</v>
      </c>
      <c r="J5774" s="221">
        <v>17200</v>
      </c>
      <c r="K5774" s="221">
        <v>2</v>
      </c>
      <c r="L5774" s="221">
        <v>34400</v>
      </c>
    </row>
    <row r="5775" spans="1:12" s="167" customFormat="1">
      <c r="A5775" s="218" t="str">
        <f t="shared" si="40"/>
        <v>O221108058764일반상품</v>
      </c>
      <c r="B5775" s="219" t="s">
        <v>9408</v>
      </c>
      <c r="C5775" s="219" t="s">
        <v>8023</v>
      </c>
      <c r="D5775" s="219" t="s">
        <v>8065</v>
      </c>
      <c r="E5775" s="219" t="s">
        <v>6082</v>
      </c>
      <c r="F5775" s="219" t="s">
        <v>6437</v>
      </c>
      <c r="G5775" s="219" t="s">
        <v>7970</v>
      </c>
      <c r="H5775" s="219" t="s">
        <v>5990</v>
      </c>
      <c r="I5775" s="220" t="s">
        <v>9580</v>
      </c>
      <c r="J5775" s="221">
        <v>7700</v>
      </c>
      <c r="K5775" s="221">
        <v>1</v>
      </c>
      <c r="L5775" s="221">
        <v>7700</v>
      </c>
    </row>
    <row r="5776" spans="1:12" s="167" customFormat="1">
      <c r="A5776" s="218" t="str">
        <f t="shared" si="40"/>
        <v>O221108058764일반상품</v>
      </c>
      <c r="B5776" s="219" t="s">
        <v>9408</v>
      </c>
      <c r="C5776" s="219" t="s">
        <v>8023</v>
      </c>
      <c r="D5776" s="219" t="s">
        <v>8065</v>
      </c>
      <c r="E5776" s="219" t="s">
        <v>6082</v>
      </c>
      <c r="F5776" s="219" t="s">
        <v>6437</v>
      </c>
      <c r="G5776" s="219" t="s">
        <v>7970</v>
      </c>
      <c r="H5776" s="219" t="s">
        <v>5990</v>
      </c>
      <c r="I5776" s="220" t="s">
        <v>8527</v>
      </c>
      <c r="J5776" s="221">
        <v>3940</v>
      </c>
      <c r="K5776" s="221">
        <v>1</v>
      </c>
      <c r="L5776" s="221">
        <v>3940</v>
      </c>
    </row>
    <row r="5777" spans="1:12" s="167" customFormat="1">
      <c r="A5777" s="218" t="str">
        <f t="shared" si="40"/>
        <v>O221108058764일반상품</v>
      </c>
      <c r="B5777" s="219" t="s">
        <v>9408</v>
      </c>
      <c r="C5777" s="219" t="s">
        <v>8023</v>
      </c>
      <c r="D5777" s="219" t="s">
        <v>8065</v>
      </c>
      <c r="E5777" s="219" t="s">
        <v>6082</v>
      </c>
      <c r="F5777" s="219" t="s">
        <v>6437</v>
      </c>
      <c r="G5777" s="219" t="s">
        <v>7970</v>
      </c>
      <c r="H5777" s="219" t="s">
        <v>5990</v>
      </c>
      <c r="I5777" s="220" t="s">
        <v>7979</v>
      </c>
      <c r="J5777" s="221">
        <v>6660</v>
      </c>
      <c r="K5777" s="221">
        <v>2</v>
      </c>
      <c r="L5777" s="221">
        <v>13320</v>
      </c>
    </row>
    <row r="5778" spans="1:12" s="167" customFormat="1">
      <c r="A5778" s="218" t="str">
        <f t="shared" si="40"/>
        <v>O221108058764일반상품</v>
      </c>
      <c r="B5778" s="219" t="s">
        <v>9408</v>
      </c>
      <c r="C5778" s="219" t="s">
        <v>8023</v>
      </c>
      <c r="D5778" s="219" t="s">
        <v>8065</v>
      </c>
      <c r="E5778" s="219" t="s">
        <v>6082</v>
      </c>
      <c r="F5778" s="219" t="s">
        <v>6437</v>
      </c>
      <c r="G5778" s="219" t="s">
        <v>7970</v>
      </c>
      <c r="H5778" s="219" t="s">
        <v>5990</v>
      </c>
      <c r="I5778" s="220" t="s">
        <v>8429</v>
      </c>
      <c r="J5778" s="221">
        <v>1270</v>
      </c>
      <c r="K5778" s="221">
        <v>5</v>
      </c>
      <c r="L5778" s="221">
        <v>6350</v>
      </c>
    </row>
    <row r="5779" spans="1:12" s="167" customFormat="1">
      <c r="A5779" s="218" t="str">
        <f t="shared" si="40"/>
        <v>O221108058764일반상품</v>
      </c>
      <c r="B5779" s="219" t="s">
        <v>9408</v>
      </c>
      <c r="C5779" s="219" t="s">
        <v>8023</v>
      </c>
      <c r="D5779" s="219" t="s">
        <v>8065</v>
      </c>
      <c r="E5779" s="219" t="s">
        <v>6082</v>
      </c>
      <c r="F5779" s="219" t="s">
        <v>6437</v>
      </c>
      <c r="G5779" s="219" t="s">
        <v>7970</v>
      </c>
      <c r="H5779" s="219" t="s">
        <v>5990</v>
      </c>
      <c r="I5779" s="220" t="s">
        <v>8563</v>
      </c>
      <c r="J5779" s="221">
        <v>2260</v>
      </c>
      <c r="K5779" s="221">
        <v>1</v>
      </c>
      <c r="L5779" s="221">
        <v>2260</v>
      </c>
    </row>
    <row r="5780" spans="1:12" s="167" customFormat="1">
      <c r="A5780" s="218" t="str">
        <f t="shared" si="40"/>
        <v>O221108058764일반상품</v>
      </c>
      <c r="B5780" s="219" t="s">
        <v>9408</v>
      </c>
      <c r="C5780" s="219" t="s">
        <v>8023</v>
      </c>
      <c r="D5780" s="219" t="s">
        <v>8065</v>
      </c>
      <c r="E5780" s="219" t="s">
        <v>6082</v>
      </c>
      <c r="F5780" s="219" t="s">
        <v>6437</v>
      </c>
      <c r="G5780" s="219" t="s">
        <v>7970</v>
      </c>
      <c r="H5780" s="219" t="s">
        <v>5990</v>
      </c>
      <c r="I5780" s="220" t="s">
        <v>9581</v>
      </c>
      <c r="J5780" s="221">
        <v>1860</v>
      </c>
      <c r="K5780" s="221">
        <v>2</v>
      </c>
      <c r="L5780" s="221">
        <v>3720</v>
      </c>
    </row>
    <row r="5781" spans="1:12" s="167" customFormat="1">
      <c r="A5781" s="218" t="str">
        <f t="shared" si="40"/>
        <v>O221108058764일반상품</v>
      </c>
      <c r="B5781" s="219" t="s">
        <v>9408</v>
      </c>
      <c r="C5781" s="219" t="s">
        <v>8023</v>
      </c>
      <c r="D5781" s="219" t="s">
        <v>8065</v>
      </c>
      <c r="E5781" s="219" t="s">
        <v>6082</v>
      </c>
      <c r="F5781" s="219" t="s">
        <v>6437</v>
      </c>
      <c r="G5781" s="219" t="s">
        <v>7970</v>
      </c>
      <c r="H5781" s="219" t="s">
        <v>5990</v>
      </c>
      <c r="I5781" s="220" t="s">
        <v>8564</v>
      </c>
      <c r="J5781" s="221">
        <v>2360</v>
      </c>
      <c r="K5781" s="221">
        <v>1</v>
      </c>
      <c r="L5781" s="221">
        <v>2360</v>
      </c>
    </row>
    <row r="5782" spans="1:12" s="167" customFormat="1">
      <c r="A5782" s="218" t="str">
        <f t="shared" si="40"/>
        <v>O221108058764일반상품</v>
      </c>
      <c r="B5782" s="219" t="s">
        <v>9408</v>
      </c>
      <c r="C5782" s="219" t="s">
        <v>8023</v>
      </c>
      <c r="D5782" s="219" t="s">
        <v>8065</v>
      </c>
      <c r="E5782" s="219" t="s">
        <v>6082</v>
      </c>
      <c r="F5782" s="219" t="s">
        <v>6437</v>
      </c>
      <c r="G5782" s="219" t="s">
        <v>7970</v>
      </c>
      <c r="H5782" s="219" t="s">
        <v>5990</v>
      </c>
      <c r="I5782" s="220" t="s">
        <v>8589</v>
      </c>
      <c r="J5782" s="221">
        <v>3000</v>
      </c>
      <c r="K5782" s="221">
        <v>1</v>
      </c>
      <c r="L5782" s="221">
        <v>3000</v>
      </c>
    </row>
    <row r="5783" spans="1:12" s="167" customFormat="1">
      <c r="A5783" s="218" t="str">
        <f t="shared" si="40"/>
        <v>O221108058764일반상품</v>
      </c>
      <c r="B5783" s="219" t="s">
        <v>9408</v>
      </c>
      <c r="C5783" s="219" t="s">
        <v>8023</v>
      </c>
      <c r="D5783" s="219" t="s">
        <v>8065</v>
      </c>
      <c r="E5783" s="219" t="s">
        <v>6082</v>
      </c>
      <c r="F5783" s="219" t="s">
        <v>6437</v>
      </c>
      <c r="G5783" s="219" t="s">
        <v>7970</v>
      </c>
      <c r="H5783" s="219" t="s">
        <v>5990</v>
      </c>
      <c r="I5783" s="220" t="s">
        <v>9582</v>
      </c>
      <c r="J5783" s="221">
        <v>2320</v>
      </c>
      <c r="K5783" s="221">
        <v>3</v>
      </c>
      <c r="L5783" s="221">
        <v>6960</v>
      </c>
    </row>
    <row r="5784" spans="1:12" s="167" customFormat="1">
      <c r="A5784" s="218" t="str">
        <f t="shared" si="40"/>
        <v>O221108058764일반상품</v>
      </c>
      <c r="B5784" s="219" t="s">
        <v>9408</v>
      </c>
      <c r="C5784" s="219" t="s">
        <v>8023</v>
      </c>
      <c r="D5784" s="219" t="s">
        <v>8065</v>
      </c>
      <c r="E5784" s="219" t="s">
        <v>6082</v>
      </c>
      <c r="F5784" s="219" t="s">
        <v>6437</v>
      </c>
      <c r="G5784" s="219" t="s">
        <v>7970</v>
      </c>
      <c r="H5784" s="219" t="s">
        <v>5990</v>
      </c>
      <c r="I5784" s="220" t="s">
        <v>9583</v>
      </c>
      <c r="J5784" s="221">
        <v>3100</v>
      </c>
      <c r="K5784" s="221">
        <v>2</v>
      </c>
      <c r="L5784" s="221">
        <v>6200</v>
      </c>
    </row>
    <row r="5785" spans="1:12" s="167" customFormat="1">
      <c r="A5785" s="218" t="str">
        <f t="shared" ref="A5785:A5912" si="41">B5785&amp;H5785</f>
        <v>O221108058764일반상품</v>
      </c>
      <c r="B5785" s="219" t="s">
        <v>9408</v>
      </c>
      <c r="C5785" s="219" t="s">
        <v>8023</v>
      </c>
      <c r="D5785" s="219" t="s">
        <v>8065</v>
      </c>
      <c r="E5785" s="219" t="s">
        <v>6082</v>
      </c>
      <c r="F5785" s="219" t="s">
        <v>6437</v>
      </c>
      <c r="G5785" s="219" t="s">
        <v>7970</v>
      </c>
      <c r="H5785" s="219" t="s">
        <v>5990</v>
      </c>
      <c r="I5785" s="220" t="s">
        <v>8871</v>
      </c>
      <c r="J5785" s="221">
        <v>2100</v>
      </c>
      <c r="K5785" s="221">
        <v>1</v>
      </c>
      <c r="L5785" s="221">
        <v>2100</v>
      </c>
    </row>
    <row r="5786" spans="1:12" s="167" customFormat="1">
      <c r="A5786" s="218" t="str">
        <f t="shared" si="41"/>
        <v>O221108058764일반상품</v>
      </c>
      <c r="B5786" s="219" t="s">
        <v>9408</v>
      </c>
      <c r="C5786" s="219" t="s">
        <v>8023</v>
      </c>
      <c r="D5786" s="219" t="s">
        <v>8065</v>
      </c>
      <c r="E5786" s="219" t="s">
        <v>6082</v>
      </c>
      <c r="F5786" s="219" t="s">
        <v>6437</v>
      </c>
      <c r="G5786" s="219" t="s">
        <v>7970</v>
      </c>
      <c r="H5786" s="219" t="s">
        <v>5990</v>
      </c>
      <c r="I5786" s="220" t="s">
        <v>9055</v>
      </c>
      <c r="J5786" s="221">
        <v>14700</v>
      </c>
      <c r="K5786" s="221">
        <v>2</v>
      </c>
      <c r="L5786" s="221">
        <v>29400</v>
      </c>
    </row>
    <row r="5787" spans="1:12" s="167" customFormat="1">
      <c r="A5787" s="218" t="str">
        <f t="shared" si="41"/>
        <v>O221108058764일반상품</v>
      </c>
      <c r="B5787" s="219" t="s">
        <v>9408</v>
      </c>
      <c r="C5787" s="219" t="s">
        <v>8023</v>
      </c>
      <c r="D5787" s="219" t="s">
        <v>8065</v>
      </c>
      <c r="E5787" s="219" t="s">
        <v>6082</v>
      </c>
      <c r="F5787" s="219" t="s">
        <v>6437</v>
      </c>
      <c r="G5787" s="219" t="s">
        <v>7970</v>
      </c>
      <c r="H5787" s="219" t="s">
        <v>5990</v>
      </c>
      <c r="I5787" s="220" t="s">
        <v>8700</v>
      </c>
      <c r="J5787" s="221">
        <v>18700</v>
      </c>
      <c r="K5787" s="221">
        <v>6</v>
      </c>
      <c r="L5787" s="221">
        <v>112200</v>
      </c>
    </row>
    <row r="5788" spans="1:12" s="167" customFormat="1">
      <c r="A5788" s="218" t="str">
        <f t="shared" si="41"/>
        <v>O221108058764일반상품</v>
      </c>
      <c r="B5788" s="219" t="s">
        <v>9408</v>
      </c>
      <c r="C5788" s="219" t="s">
        <v>8023</v>
      </c>
      <c r="D5788" s="219" t="s">
        <v>8065</v>
      </c>
      <c r="E5788" s="219" t="s">
        <v>6082</v>
      </c>
      <c r="F5788" s="219" t="s">
        <v>6437</v>
      </c>
      <c r="G5788" s="219" t="s">
        <v>7970</v>
      </c>
      <c r="H5788" s="219" t="s">
        <v>5990</v>
      </c>
      <c r="I5788" s="220" t="s">
        <v>8069</v>
      </c>
      <c r="J5788" s="221">
        <v>2700</v>
      </c>
      <c r="K5788" s="221">
        <v>1</v>
      </c>
      <c r="L5788" s="221">
        <v>2700</v>
      </c>
    </row>
    <row r="5789" spans="1:12" s="167" customFormat="1">
      <c r="A5789" s="218" t="str">
        <f t="shared" si="41"/>
        <v>O221108058764일반상품</v>
      </c>
      <c r="B5789" s="219" t="s">
        <v>9408</v>
      </c>
      <c r="C5789" s="219" t="s">
        <v>8023</v>
      </c>
      <c r="D5789" s="219" t="s">
        <v>8065</v>
      </c>
      <c r="E5789" s="219" t="s">
        <v>6082</v>
      </c>
      <c r="F5789" s="219" t="s">
        <v>6437</v>
      </c>
      <c r="G5789" s="219" t="s">
        <v>7970</v>
      </c>
      <c r="H5789" s="219" t="s">
        <v>5990</v>
      </c>
      <c r="I5789" s="220" t="s">
        <v>9584</v>
      </c>
      <c r="J5789" s="221">
        <v>3600</v>
      </c>
      <c r="K5789" s="221">
        <v>2</v>
      </c>
      <c r="L5789" s="221">
        <v>7200</v>
      </c>
    </row>
    <row r="5790" spans="1:12" s="167" customFormat="1">
      <c r="A5790" s="218" t="str">
        <f t="shared" si="41"/>
        <v>O221108058764일반상품</v>
      </c>
      <c r="B5790" s="219" t="s">
        <v>9408</v>
      </c>
      <c r="C5790" s="219" t="s">
        <v>8023</v>
      </c>
      <c r="D5790" s="219" t="s">
        <v>8065</v>
      </c>
      <c r="E5790" s="219" t="s">
        <v>6082</v>
      </c>
      <c r="F5790" s="219" t="s">
        <v>6437</v>
      </c>
      <c r="G5790" s="219" t="s">
        <v>7970</v>
      </c>
      <c r="H5790" s="219" t="s">
        <v>5990</v>
      </c>
      <c r="I5790" s="220" t="s">
        <v>7229</v>
      </c>
      <c r="J5790" s="221">
        <v>5900</v>
      </c>
      <c r="K5790" s="221">
        <v>1</v>
      </c>
      <c r="L5790" s="221">
        <v>5900</v>
      </c>
    </row>
    <row r="5791" spans="1:12" s="167" customFormat="1">
      <c r="A5791" s="218" t="str">
        <f t="shared" si="41"/>
        <v>O221108058764일반상품</v>
      </c>
      <c r="B5791" s="219" t="s">
        <v>9408</v>
      </c>
      <c r="C5791" s="219" t="s">
        <v>8023</v>
      </c>
      <c r="D5791" s="219" t="s">
        <v>8065</v>
      </c>
      <c r="E5791" s="219" t="s">
        <v>6082</v>
      </c>
      <c r="F5791" s="219" t="s">
        <v>6437</v>
      </c>
      <c r="G5791" s="219" t="s">
        <v>7970</v>
      </c>
      <c r="H5791" s="219" t="s">
        <v>5990</v>
      </c>
      <c r="I5791" s="220" t="s">
        <v>8454</v>
      </c>
      <c r="J5791" s="221">
        <v>28700</v>
      </c>
      <c r="K5791" s="221">
        <v>5</v>
      </c>
      <c r="L5791" s="221">
        <v>143500</v>
      </c>
    </row>
    <row r="5792" spans="1:12" s="167" customFormat="1">
      <c r="A5792" s="218" t="str">
        <f t="shared" si="41"/>
        <v>O221108058764일반상품</v>
      </c>
      <c r="B5792" s="219" t="s">
        <v>9408</v>
      </c>
      <c r="C5792" s="219" t="s">
        <v>8023</v>
      </c>
      <c r="D5792" s="219" t="s">
        <v>8065</v>
      </c>
      <c r="E5792" s="219" t="s">
        <v>6082</v>
      </c>
      <c r="F5792" s="219" t="s">
        <v>6437</v>
      </c>
      <c r="G5792" s="219" t="s">
        <v>7970</v>
      </c>
      <c r="H5792" s="219" t="s">
        <v>5990</v>
      </c>
      <c r="I5792" s="220" t="s">
        <v>7265</v>
      </c>
      <c r="J5792" s="221">
        <v>7400</v>
      </c>
      <c r="K5792" s="221">
        <v>1</v>
      </c>
      <c r="L5792" s="221">
        <v>7400</v>
      </c>
    </row>
    <row r="5793" spans="1:12" s="167" customFormat="1">
      <c r="A5793" s="218" t="str">
        <f t="shared" si="41"/>
        <v>O221108058764일반상품</v>
      </c>
      <c r="B5793" s="219" t="s">
        <v>9408</v>
      </c>
      <c r="C5793" s="219" t="s">
        <v>8023</v>
      </c>
      <c r="D5793" s="219" t="s">
        <v>8065</v>
      </c>
      <c r="E5793" s="219" t="s">
        <v>6082</v>
      </c>
      <c r="F5793" s="219" t="s">
        <v>6437</v>
      </c>
      <c r="G5793" s="219" t="s">
        <v>7970</v>
      </c>
      <c r="H5793" s="219" t="s">
        <v>5990</v>
      </c>
      <c r="I5793" s="220" t="s">
        <v>8539</v>
      </c>
      <c r="J5793" s="221">
        <v>1160</v>
      </c>
      <c r="K5793" s="221">
        <v>1</v>
      </c>
      <c r="L5793" s="221">
        <v>1160</v>
      </c>
    </row>
    <row r="5794" spans="1:12" s="167" customFormat="1">
      <c r="A5794" s="218" t="str">
        <f t="shared" si="41"/>
        <v>O221108058764일반상품</v>
      </c>
      <c r="B5794" s="219" t="s">
        <v>9408</v>
      </c>
      <c r="C5794" s="219" t="s">
        <v>8023</v>
      </c>
      <c r="D5794" s="219" t="s">
        <v>8065</v>
      </c>
      <c r="E5794" s="219" t="s">
        <v>6082</v>
      </c>
      <c r="F5794" s="219" t="s">
        <v>6437</v>
      </c>
      <c r="G5794" s="219" t="s">
        <v>7970</v>
      </c>
      <c r="H5794" s="219" t="s">
        <v>5990</v>
      </c>
      <c r="I5794" s="220" t="s">
        <v>7195</v>
      </c>
      <c r="J5794" s="221">
        <v>4018</v>
      </c>
      <c r="K5794" s="221">
        <v>1</v>
      </c>
      <c r="L5794" s="221">
        <v>4018</v>
      </c>
    </row>
    <row r="5795" spans="1:12" s="167" customFormat="1">
      <c r="A5795" s="218" t="str">
        <f t="shared" si="41"/>
        <v>O221108058764일반상품</v>
      </c>
      <c r="B5795" s="219" t="s">
        <v>9408</v>
      </c>
      <c r="C5795" s="219" t="s">
        <v>8023</v>
      </c>
      <c r="D5795" s="219" t="s">
        <v>8065</v>
      </c>
      <c r="E5795" s="219" t="s">
        <v>6082</v>
      </c>
      <c r="F5795" s="219" t="s">
        <v>6437</v>
      </c>
      <c r="G5795" s="219" t="s">
        <v>7970</v>
      </c>
      <c r="H5795" s="219" t="s">
        <v>5990</v>
      </c>
      <c r="I5795" s="220" t="s">
        <v>8070</v>
      </c>
      <c r="J5795" s="221">
        <v>5220</v>
      </c>
      <c r="K5795" s="221">
        <v>2</v>
      </c>
      <c r="L5795" s="221">
        <v>10440</v>
      </c>
    </row>
    <row r="5796" spans="1:12" s="167" customFormat="1">
      <c r="A5796" s="218" t="str">
        <f t="shared" si="41"/>
        <v>O221108058764일반상품</v>
      </c>
      <c r="B5796" s="219" t="s">
        <v>9408</v>
      </c>
      <c r="C5796" s="219" t="s">
        <v>8023</v>
      </c>
      <c r="D5796" s="219" t="s">
        <v>8065</v>
      </c>
      <c r="E5796" s="219" t="s">
        <v>6082</v>
      </c>
      <c r="F5796" s="219" t="s">
        <v>6437</v>
      </c>
      <c r="G5796" s="219" t="s">
        <v>7970</v>
      </c>
      <c r="H5796" s="219" t="s">
        <v>5990</v>
      </c>
      <c r="I5796" s="220" t="s">
        <v>9585</v>
      </c>
      <c r="J5796" s="221">
        <v>3400</v>
      </c>
      <c r="K5796" s="221">
        <v>3</v>
      </c>
      <c r="L5796" s="221">
        <v>10200</v>
      </c>
    </row>
    <row r="5797" spans="1:12" s="167" customFormat="1">
      <c r="A5797" s="218" t="str">
        <f t="shared" si="41"/>
        <v>O221108058764일반상품</v>
      </c>
      <c r="B5797" s="219" t="s">
        <v>9408</v>
      </c>
      <c r="C5797" s="219" t="s">
        <v>8023</v>
      </c>
      <c r="D5797" s="219" t="s">
        <v>8065</v>
      </c>
      <c r="E5797" s="219" t="s">
        <v>6082</v>
      </c>
      <c r="F5797" s="219" t="s">
        <v>6437</v>
      </c>
      <c r="G5797" s="219" t="s">
        <v>7970</v>
      </c>
      <c r="H5797" s="219" t="s">
        <v>5990</v>
      </c>
      <c r="I5797" s="220" t="s">
        <v>7232</v>
      </c>
      <c r="J5797" s="221">
        <v>3550</v>
      </c>
      <c r="K5797" s="221">
        <v>1</v>
      </c>
      <c r="L5797" s="221">
        <v>3550</v>
      </c>
    </row>
    <row r="5798" spans="1:12" s="167" customFormat="1">
      <c r="A5798" s="218" t="str">
        <f t="shared" si="41"/>
        <v>O221108058764일반상품</v>
      </c>
      <c r="B5798" s="219" t="s">
        <v>9408</v>
      </c>
      <c r="C5798" s="219" t="s">
        <v>8023</v>
      </c>
      <c r="D5798" s="219" t="s">
        <v>8065</v>
      </c>
      <c r="E5798" s="219" t="s">
        <v>6082</v>
      </c>
      <c r="F5798" s="219" t="s">
        <v>6437</v>
      </c>
      <c r="G5798" s="219" t="s">
        <v>7970</v>
      </c>
      <c r="H5798" s="219" t="s">
        <v>5990</v>
      </c>
      <c r="I5798" s="220" t="s">
        <v>7282</v>
      </c>
      <c r="J5798" s="221">
        <v>2170</v>
      </c>
      <c r="K5798" s="221">
        <v>1</v>
      </c>
      <c r="L5798" s="221">
        <v>2170</v>
      </c>
    </row>
    <row r="5799" spans="1:12" s="167" customFormat="1">
      <c r="A5799" s="218" t="str">
        <f t="shared" si="41"/>
        <v>O221108058764일반상품</v>
      </c>
      <c r="B5799" s="219" t="s">
        <v>9408</v>
      </c>
      <c r="C5799" s="219" t="s">
        <v>8023</v>
      </c>
      <c r="D5799" s="219" t="s">
        <v>8065</v>
      </c>
      <c r="E5799" s="219" t="s">
        <v>6082</v>
      </c>
      <c r="F5799" s="219" t="s">
        <v>6437</v>
      </c>
      <c r="G5799" s="219" t="s">
        <v>7970</v>
      </c>
      <c r="H5799" s="219" t="s">
        <v>5990</v>
      </c>
      <c r="I5799" s="220" t="s">
        <v>7233</v>
      </c>
      <c r="J5799" s="221">
        <v>16000</v>
      </c>
      <c r="K5799" s="221">
        <v>1</v>
      </c>
      <c r="L5799" s="221">
        <v>16000</v>
      </c>
    </row>
    <row r="5800" spans="1:12" s="167" customFormat="1">
      <c r="A5800" s="218" t="str">
        <f t="shared" si="41"/>
        <v>O221108058764일반상품</v>
      </c>
      <c r="B5800" s="219" t="s">
        <v>9408</v>
      </c>
      <c r="C5800" s="219" t="s">
        <v>8023</v>
      </c>
      <c r="D5800" s="219" t="s">
        <v>8065</v>
      </c>
      <c r="E5800" s="219" t="s">
        <v>6082</v>
      </c>
      <c r="F5800" s="219" t="s">
        <v>6437</v>
      </c>
      <c r="G5800" s="219" t="s">
        <v>7970</v>
      </c>
      <c r="H5800" s="219" t="s">
        <v>5990</v>
      </c>
      <c r="I5800" s="220" t="s">
        <v>8511</v>
      </c>
      <c r="J5800" s="221">
        <v>6770</v>
      </c>
      <c r="K5800" s="221">
        <v>1</v>
      </c>
      <c r="L5800" s="221">
        <v>6770</v>
      </c>
    </row>
    <row r="5801" spans="1:12" s="167" customFormat="1">
      <c r="A5801" s="218" t="str">
        <f t="shared" si="41"/>
        <v>O221108058764일반상품</v>
      </c>
      <c r="B5801" s="219" t="s">
        <v>9408</v>
      </c>
      <c r="C5801" s="219" t="s">
        <v>8023</v>
      </c>
      <c r="D5801" s="219" t="s">
        <v>8065</v>
      </c>
      <c r="E5801" s="219" t="s">
        <v>6082</v>
      </c>
      <c r="F5801" s="219" t="s">
        <v>6437</v>
      </c>
      <c r="G5801" s="219" t="s">
        <v>7970</v>
      </c>
      <c r="H5801" s="219" t="s">
        <v>5990</v>
      </c>
      <c r="I5801" s="220" t="s">
        <v>8357</v>
      </c>
      <c r="J5801" s="221">
        <v>1000</v>
      </c>
      <c r="K5801" s="221">
        <v>1</v>
      </c>
      <c r="L5801" s="221">
        <v>1000</v>
      </c>
    </row>
    <row r="5802" spans="1:12" s="167" customFormat="1">
      <c r="A5802" s="218" t="str">
        <f t="shared" si="41"/>
        <v>O221108058764일반상품</v>
      </c>
      <c r="B5802" s="219" t="s">
        <v>9408</v>
      </c>
      <c r="C5802" s="219" t="s">
        <v>8023</v>
      </c>
      <c r="D5802" s="219" t="s">
        <v>8065</v>
      </c>
      <c r="E5802" s="219" t="s">
        <v>6082</v>
      </c>
      <c r="F5802" s="219" t="s">
        <v>6437</v>
      </c>
      <c r="G5802" s="219" t="s">
        <v>7970</v>
      </c>
      <c r="H5802" s="219" t="s">
        <v>5990</v>
      </c>
      <c r="I5802" s="220" t="s">
        <v>8514</v>
      </c>
      <c r="J5802" s="221">
        <v>2160</v>
      </c>
      <c r="K5802" s="221">
        <v>3</v>
      </c>
      <c r="L5802" s="221">
        <v>6480</v>
      </c>
    </row>
    <row r="5803" spans="1:12" s="167" customFormat="1">
      <c r="A5803" s="218" t="str">
        <f t="shared" si="41"/>
        <v>O221108058764일반상품</v>
      </c>
      <c r="B5803" s="219" t="s">
        <v>9408</v>
      </c>
      <c r="C5803" s="219" t="s">
        <v>8023</v>
      </c>
      <c r="D5803" s="219" t="s">
        <v>8065</v>
      </c>
      <c r="E5803" s="219" t="s">
        <v>6082</v>
      </c>
      <c r="F5803" s="219" t="s">
        <v>6437</v>
      </c>
      <c r="G5803" s="219" t="s">
        <v>7970</v>
      </c>
      <c r="H5803" s="219" t="s">
        <v>5990</v>
      </c>
      <c r="I5803" s="220" t="s">
        <v>8380</v>
      </c>
      <c r="J5803" s="221">
        <v>4450</v>
      </c>
      <c r="K5803" s="221">
        <v>1</v>
      </c>
      <c r="L5803" s="221">
        <v>4450</v>
      </c>
    </row>
    <row r="5804" spans="1:12" s="167" customFormat="1">
      <c r="A5804" s="218" t="str">
        <f t="shared" si="41"/>
        <v>O221108058764일반상품</v>
      </c>
      <c r="B5804" s="219" t="s">
        <v>9408</v>
      </c>
      <c r="C5804" s="219" t="s">
        <v>8023</v>
      </c>
      <c r="D5804" s="219" t="s">
        <v>8065</v>
      </c>
      <c r="E5804" s="219" t="s">
        <v>6082</v>
      </c>
      <c r="F5804" s="219" t="s">
        <v>6437</v>
      </c>
      <c r="G5804" s="219" t="s">
        <v>7970</v>
      </c>
      <c r="H5804" s="219" t="s">
        <v>5990</v>
      </c>
      <c r="I5804" s="220" t="s">
        <v>8569</v>
      </c>
      <c r="J5804" s="221">
        <v>12400</v>
      </c>
      <c r="K5804" s="221">
        <v>1</v>
      </c>
      <c r="L5804" s="221">
        <v>12400</v>
      </c>
    </row>
    <row r="5805" spans="1:12" s="167" customFormat="1">
      <c r="A5805" s="218" t="str">
        <f t="shared" si="41"/>
        <v>O221108058764일반상품</v>
      </c>
      <c r="B5805" s="219" t="s">
        <v>9408</v>
      </c>
      <c r="C5805" s="219" t="s">
        <v>8023</v>
      </c>
      <c r="D5805" s="219" t="s">
        <v>8065</v>
      </c>
      <c r="E5805" s="219" t="s">
        <v>6082</v>
      </c>
      <c r="F5805" s="219" t="s">
        <v>6437</v>
      </c>
      <c r="G5805" s="219" t="s">
        <v>7970</v>
      </c>
      <c r="H5805" s="219" t="s">
        <v>5990</v>
      </c>
      <c r="I5805" s="220" t="s">
        <v>9571</v>
      </c>
      <c r="J5805" s="221">
        <v>1690</v>
      </c>
      <c r="K5805" s="221">
        <v>1</v>
      </c>
      <c r="L5805" s="221">
        <v>1690</v>
      </c>
    </row>
    <row r="5806" spans="1:12" s="167" customFormat="1">
      <c r="A5806" s="218" t="str">
        <f t="shared" si="41"/>
        <v>O221108058764일반상품</v>
      </c>
      <c r="B5806" s="219" t="s">
        <v>9408</v>
      </c>
      <c r="C5806" s="219" t="s">
        <v>8023</v>
      </c>
      <c r="D5806" s="219" t="s">
        <v>8065</v>
      </c>
      <c r="E5806" s="219" t="s">
        <v>6082</v>
      </c>
      <c r="F5806" s="219" t="s">
        <v>6437</v>
      </c>
      <c r="G5806" s="219" t="s">
        <v>7970</v>
      </c>
      <c r="H5806" s="219" t="s">
        <v>5990</v>
      </c>
      <c r="I5806" s="220" t="s">
        <v>8856</v>
      </c>
      <c r="J5806" s="221">
        <v>12900</v>
      </c>
      <c r="K5806" s="221">
        <v>1</v>
      </c>
      <c r="L5806" s="221">
        <v>12900</v>
      </c>
    </row>
    <row r="5807" spans="1:12" s="167" customFormat="1">
      <c r="A5807" s="218" t="str">
        <f t="shared" si="41"/>
        <v>O221108058764일반상품</v>
      </c>
      <c r="B5807" s="219" t="s">
        <v>9408</v>
      </c>
      <c r="C5807" s="219" t="s">
        <v>8023</v>
      </c>
      <c r="D5807" s="219" t="s">
        <v>8065</v>
      </c>
      <c r="E5807" s="219" t="s">
        <v>6082</v>
      </c>
      <c r="F5807" s="219" t="s">
        <v>6437</v>
      </c>
      <c r="G5807" s="219" t="s">
        <v>7970</v>
      </c>
      <c r="H5807" s="219" t="s">
        <v>5990</v>
      </c>
      <c r="I5807" s="220" t="s">
        <v>8407</v>
      </c>
      <c r="J5807" s="221">
        <v>1380</v>
      </c>
      <c r="K5807" s="221">
        <v>1</v>
      </c>
      <c r="L5807" s="221">
        <v>1380</v>
      </c>
    </row>
    <row r="5808" spans="1:12" s="167" customFormat="1">
      <c r="A5808" s="218" t="str">
        <f t="shared" si="41"/>
        <v>O221108058764일반상품</v>
      </c>
      <c r="B5808" s="219" t="s">
        <v>9408</v>
      </c>
      <c r="C5808" s="219" t="s">
        <v>8023</v>
      </c>
      <c r="D5808" s="219" t="s">
        <v>8065</v>
      </c>
      <c r="E5808" s="219" t="s">
        <v>6082</v>
      </c>
      <c r="F5808" s="219" t="s">
        <v>6437</v>
      </c>
      <c r="G5808" s="219" t="s">
        <v>7970</v>
      </c>
      <c r="H5808" s="219" t="s">
        <v>5990</v>
      </c>
      <c r="I5808" s="220" t="s">
        <v>8033</v>
      </c>
      <c r="J5808" s="221">
        <v>2400</v>
      </c>
      <c r="K5808" s="221">
        <v>1</v>
      </c>
      <c r="L5808" s="221">
        <v>2400</v>
      </c>
    </row>
    <row r="5809" spans="1:12" s="167" customFormat="1">
      <c r="A5809" s="218" t="str">
        <f t="shared" si="41"/>
        <v>O221108058764일반상품</v>
      </c>
      <c r="B5809" s="219" t="s">
        <v>9408</v>
      </c>
      <c r="C5809" s="219" t="s">
        <v>8023</v>
      </c>
      <c r="D5809" s="219" t="s">
        <v>8065</v>
      </c>
      <c r="E5809" s="219" t="s">
        <v>6082</v>
      </c>
      <c r="F5809" s="219" t="s">
        <v>6437</v>
      </c>
      <c r="G5809" s="219" t="s">
        <v>7970</v>
      </c>
      <c r="H5809" s="219" t="s">
        <v>5990</v>
      </c>
      <c r="I5809" s="220" t="s">
        <v>8710</v>
      </c>
      <c r="J5809" s="221">
        <v>1040</v>
      </c>
      <c r="K5809" s="221">
        <v>5</v>
      </c>
      <c r="L5809" s="221">
        <v>5200</v>
      </c>
    </row>
    <row r="5810" spans="1:12" s="167" customFormat="1">
      <c r="A5810" s="218" t="str">
        <f t="shared" si="41"/>
        <v>O221108058764일반상품</v>
      </c>
      <c r="B5810" s="219" t="s">
        <v>9408</v>
      </c>
      <c r="C5810" s="219" t="s">
        <v>8023</v>
      </c>
      <c r="D5810" s="219" t="s">
        <v>8065</v>
      </c>
      <c r="E5810" s="219" t="s">
        <v>6082</v>
      </c>
      <c r="F5810" s="219" t="s">
        <v>6437</v>
      </c>
      <c r="G5810" s="219" t="s">
        <v>7970</v>
      </c>
      <c r="H5810" s="219" t="s">
        <v>5990</v>
      </c>
      <c r="I5810" s="220" t="s">
        <v>8434</v>
      </c>
      <c r="J5810" s="221">
        <v>2400</v>
      </c>
      <c r="K5810" s="221">
        <v>1</v>
      </c>
      <c r="L5810" s="221">
        <v>2400</v>
      </c>
    </row>
    <row r="5811" spans="1:12" s="167" customFormat="1">
      <c r="A5811" s="218" t="str">
        <f t="shared" si="41"/>
        <v>O221108058764일반상품</v>
      </c>
      <c r="B5811" s="219" t="s">
        <v>9408</v>
      </c>
      <c r="C5811" s="219" t="s">
        <v>8023</v>
      </c>
      <c r="D5811" s="219" t="s">
        <v>8065</v>
      </c>
      <c r="E5811" s="219" t="s">
        <v>6082</v>
      </c>
      <c r="F5811" s="219" t="s">
        <v>6437</v>
      </c>
      <c r="G5811" s="219" t="s">
        <v>7970</v>
      </c>
      <c r="H5811" s="219" t="s">
        <v>5990</v>
      </c>
      <c r="I5811" s="220" t="s">
        <v>8025</v>
      </c>
      <c r="J5811" s="221">
        <v>3800</v>
      </c>
      <c r="K5811" s="221">
        <v>5</v>
      </c>
      <c r="L5811" s="221">
        <v>19000</v>
      </c>
    </row>
    <row r="5812" spans="1:12" s="167" customFormat="1">
      <c r="A5812" s="218" t="str">
        <f t="shared" si="41"/>
        <v>O221108058764일반상품</v>
      </c>
      <c r="B5812" s="219" t="s">
        <v>9408</v>
      </c>
      <c r="C5812" s="219" t="s">
        <v>8023</v>
      </c>
      <c r="D5812" s="219" t="s">
        <v>8065</v>
      </c>
      <c r="E5812" s="219" t="s">
        <v>6082</v>
      </c>
      <c r="F5812" s="219" t="s">
        <v>6437</v>
      </c>
      <c r="G5812" s="219" t="s">
        <v>7970</v>
      </c>
      <c r="H5812" s="219" t="s">
        <v>5990</v>
      </c>
      <c r="I5812" s="220" t="s">
        <v>7202</v>
      </c>
      <c r="J5812" s="221">
        <v>5200</v>
      </c>
      <c r="K5812" s="221">
        <v>2</v>
      </c>
      <c r="L5812" s="221">
        <v>10400</v>
      </c>
    </row>
    <row r="5813" spans="1:12" s="167" customFormat="1">
      <c r="A5813" s="218" t="str">
        <f t="shared" si="41"/>
        <v>O221108058764일반상품</v>
      </c>
      <c r="B5813" s="219" t="s">
        <v>9408</v>
      </c>
      <c r="C5813" s="219" t="s">
        <v>8023</v>
      </c>
      <c r="D5813" s="219" t="s">
        <v>8065</v>
      </c>
      <c r="E5813" s="219" t="s">
        <v>6082</v>
      </c>
      <c r="F5813" s="219" t="s">
        <v>6437</v>
      </c>
      <c r="G5813" s="219" t="s">
        <v>7970</v>
      </c>
      <c r="H5813" s="219" t="s">
        <v>5990</v>
      </c>
      <c r="I5813" s="220" t="s">
        <v>8792</v>
      </c>
      <c r="J5813" s="221">
        <v>5400</v>
      </c>
      <c r="K5813" s="221">
        <v>1</v>
      </c>
      <c r="L5813" s="221">
        <v>5400</v>
      </c>
    </row>
    <row r="5814" spans="1:12" s="167" customFormat="1">
      <c r="A5814" s="218" t="str">
        <f t="shared" si="41"/>
        <v>O221108058762일반상품</v>
      </c>
      <c r="B5814" s="219" t="s">
        <v>9409</v>
      </c>
      <c r="C5814" s="219" t="s">
        <v>8023</v>
      </c>
      <c r="D5814" s="219" t="s">
        <v>8065</v>
      </c>
      <c r="E5814" s="219" t="s">
        <v>7705</v>
      </c>
      <c r="F5814" s="219" t="s">
        <v>6439</v>
      </c>
      <c r="G5814" s="219" t="s">
        <v>8002</v>
      </c>
      <c r="H5814" s="219" t="s">
        <v>5990</v>
      </c>
      <c r="I5814" s="220" t="s">
        <v>8422</v>
      </c>
      <c r="J5814" s="221">
        <v>4700</v>
      </c>
      <c r="K5814" s="221">
        <v>10</v>
      </c>
      <c r="L5814" s="221">
        <v>47000</v>
      </c>
    </row>
    <row r="5815" spans="1:12" s="167" customFormat="1">
      <c r="A5815" s="218" t="str">
        <f t="shared" si="41"/>
        <v>O221108058762일반상품</v>
      </c>
      <c r="B5815" s="219" t="s">
        <v>9409</v>
      </c>
      <c r="C5815" s="219" t="s">
        <v>8023</v>
      </c>
      <c r="D5815" s="219" t="s">
        <v>8065</v>
      </c>
      <c r="E5815" s="219" t="s">
        <v>7705</v>
      </c>
      <c r="F5815" s="219" t="s">
        <v>6439</v>
      </c>
      <c r="G5815" s="219" t="s">
        <v>8002</v>
      </c>
      <c r="H5815" s="219" t="s">
        <v>5990</v>
      </c>
      <c r="I5815" s="220" t="s">
        <v>9586</v>
      </c>
      <c r="J5815" s="221">
        <v>68400</v>
      </c>
      <c r="K5815" s="221">
        <v>1</v>
      </c>
      <c r="L5815" s="221">
        <v>68400</v>
      </c>
    </row>
    <row r="5816" spans="1:12" s="167" customFormat="1">
      <c r="A5816" s="218" t="str">
        <f t="shared" si="41"/>
        <v>O221108058762일반상품</v>
      </c>
      <c r="B5816" s="219" t="s">
        <v>9409</v>
      </c>
      <c r="C5816" s="219" t="s">
        <v>8023</v>
      </c>
      <c r="D5816" s="219" t="s">
        <v>8065</v>
      </c>
      <c r="E5816" s="219" t="s">
        <v>7705</v>
      </c>
      <c r="F5816" s="219" t="s">
        <v>6439</v>
      </c>
      <c r="G5816" s="219" t="s">
        <v>8002</v>
      </c>
      <c r="H5816" s="219" t="s">
        <v>5990</v>
      </c>
      <c r="I5816" s="220" t="s">
        <v>7271</v>
      </c>
      <c r="J5816" s="221">
        <v>3900</v>
      </c>
      <c r="K5816" s="221">
        <v>5</v>
      </c>
      <c r="L5816" s="221">
        <v>19500</v>
      </c>
    </row>
    <row r="5817" spans="1:12" s="167" customFormat="1">
      <c r="A5817" s="218" t="str">
        <f t="shared" si="41"/>
        <v>O221108058762일반상품</v>
      </c>
      <c r="B5817" s="219" t="s">
        <v>9409</v>
      </c>
      <c r="C5817" s="219" t="s">
        <v>8023</v>
      </c>
      <c r="D5817" s="219" t="s">
        <v>8065</v>
      </c>
      <c r="E5817" s="219" t="s">
        <v>7705</v>
      </c>
      <c r="F5817" s="219" t="s">
        <v>6439</v>
      </c>
      <c r="G5817" s="219" t="s">
        <v>8002</v>
      </c>
      <c r="H5817" s="219" t="s">
        <v>5990</v>
      </c>
      <c r="I5817" s="220" t="s">
        <v>9587</v>
      </c>
      <c r="J5817" s="221">
        <v>11000</v>
      </c>
      <c r="K5817" s="221">
        <v>1</v>
      </c>
      <c r="L5817" s="221">
        <v>11000</v>
      </c>
    </row>
    <row r="5818" spans="1:12" s="167" customFormat="1">
      <c r="A5818" s="218" t="str">
        <f t="shared" si="41"/>
        <v>O221108058762일반상품</v>
      </c>
      <c r="B5818" s="219" t="s">
        <v>9409</v>
      </c>
      <c r="C5818" s="219" t="s">
        <v>8023</v>
      </c>
      <c r="D5818" s="219" t="s">
        <v>8065</v>
      </c>
      <c r="E5818" s="219" t="s">
        <v>7705</v>
      </c>
      <c r="F5818" s="219" t="s">
        <v>6439</v>
      </c>
      <c r="G5818" s="219" t="s">
        <v>8002</v>
      </c>
      <c r="H5818" s="219" t="s">
        <v>5990</v>
      </c>
      <c r="I5818" s="220" t="s">
        <v>8642</v>
      </c>
      <c r="J5818" s="221">
        <v>4220</v>
      </c>
      <c r="K5818" s="221">
        <v>10</v>
      </c>
      <c r="L5818" s="221">
        <v>42200</v>
      </c>
    </row>
    <row r="5819" spans="1:12" s="167" customFormat="1">
      <c r="A5819" s="218" t="str">
        <f t="shared" si="41"/>
        <v>O221108058762일반상품</v>
      </c>
      <c r="B5819" s="219" t="s">
        <v>9409</v>
      </c>
      <c r="C5819" s="219" t="s">
        <v>8023</v>
      </c>
      <c r="D5819" s="219" t="s">
        <v>8065</v>
      </c>
      <c r="E5819" s="219" t="s">
        <v>7705</v>
      </c>
      <c r="F5819" s="219" t="s">
        <v>6439</v>
      </c>
      <c r="G5819" s="219" t="s">
        <v>8002</v>
      </c>
      <c r="H5819" s="219" t="s">
        <v>5990</v>
      </c>
      <c r="I5819" s="220" t="s">
        <v>8550</v>
      </c>
      <c r="J5819" s="221">
        <v>46000</v>
      </c>
      <c r="K5819" s="221">
        <v>1</v>
      </c>
      <c r="L5819" s="221">
        <v>46000</v>
      </c>
    </row>
    <row r="5820" spans="1:12" s="167" customFormat="1">
      <c r="A5820" s="218" t="str">
        <f t="shared" si="41"/>
        <v>O221108058762일반상품</v>
      </c>
      <c r="B5820" s="219" t="s">
        <v>9409</v>
      </c>
      <c r="C5820" s="219" t="s">
        <v>8023</v>
      </c>
      <c r="D5820" s="219" t="s">
        <v>8065</v>
      </c>
      <c r="E5820" s="219" t="s">
        <v>7705</v>
      </c>
      <c r="F5820" s="219" t="s">
        <v>6439</v>
      </c>
      <c r="G5820" s="219" t="s">
        <v>8002</v>
      </c>
      <c r="H5820" s="219" t="s">
        <v>5990</v>
      </c>
      <c r="I5820" s="220" t="s">
        <v>7978</v>
      </c>
      <c r="J5820" s="221">
        <v>3270</v>
      </c>
      <c r="K5820" s="221">
        <v>20</v>
      </c>
      <c r="L5820" s="221">
        <v>65400</v>
      </c>
    </row>
    <row r="5821" spans="1:12" s="167" customFormat="1">
      <c r="A5821" s="218" t="str">
        <f t="shared" si="41"/>
        <v>O221108058761일반상품</v>
      </c>
      <c r="B5821" s="219" t="s">
        <v>9410</v>
      </c>
      <c r="C5821" s="219" t="s">
        <v>8023</v>
      </c>
      <c r="D5821" s="219" t="s">
        <v>8065</v>
      </c>
      <c r="E5821" s="219" t="s">
        <v>6389</v>
      </c>
      <c r="F5821" s="219" t="s">
        <v>7723</v>
      </c>
      <c r="G5821" s="219" t="s">
        <v>7919</v>
      </c>
      <c r="H5821" s="219" t="s">
        <v>5990</v>
      </c>
      <c r="I5821" s="220" t="s">
        <v>7981</v>
      </c>
      <c r="J5821" s="221">
        <v>1400</v>
      </c>
      <c r="K5821" s="221">
        <v>8</v>
      </c>
      <c r="L5821" s="221">
        <v>11200</v>
      </c>
    </row>
    <row r="5822" spans="1:12" s="167" customFormat="1">
      <c r="A5822" s="218" t="str">
        <f t="shared" si="41"/>
        <v>O221108058761일반상품</v>
      </c>
      <c r="B5822" s="219" t="s">
        <v>9410</v>
      </c>
      <c r="C5822" s="219" t="s">
        <v>8023</v>
      </c>
      <c r="D5822" s="219" t="s">
        <v>8065</v>
      </c>
      <c r="E5822" s="219" t="s">
        <v>6389</v>
      </c>
      <c r="F5822" s="219" t="s">
        <v>7723</v>
      </c>
      <c r="G5822" s="219" t="s">
        <v>7919</v>
      </c>
      <c r="H5822" s="219" t="s">
        <v>5990</v>
      </c>
      <c r="I5822" s="220" t="s">
        <v>7982</v>
      </c>
      <c r="J5822" s="221">
        <v>1780</v>
      </c>
      <c r="K5822" s="221">
        <v>3</v>
      </c>
      <c r="L5822" s="221">
        <v>5340</v>
      </c>
    </row>
    <row r="5823" spans="1:12" s="167" customFormat="1">
      <c r="A5823" s="218" t="str">
        <f t="shared" si="41"/>
        <v>O221108058761일반상품</v>
      </c>
      <c r="B5823" s="219" t="s">
        <v>9410</v>
      </c>
      <c r="C5823" s="219" t="s">
        <v>8023</v>
      </c>
      <c r="D5823" s="219" t="s">
        <v>8065</v>
      </c>
      <c r="E5823" s="219" t="s">
        <v>6389</v>
      </c>
      <c r="F5823" s="219" t="s">
        <v>7723</v>
      </c>
      <c r="G5823" s="219" t="s">
        <v>7919</v>
      </c>
      <c r="H5823" s="219" t="s">
        <v>5990</v>
      </c>
      <c r="I5823" s="220" t="s">
        <v>8661</v>
      </c>
      <c r="J5823" s="221">
        <v>1800</v>
      </c>
      <c r="K5823" s="221">
        <v>3</v>
      </c>
      <c r="L5823" s="221">
        <v>5400</v>
      </c>
    </row>
    <row r="5824" spans="1:12" s="167" customFormat="1">
      <c r="A5824" s="218" t="str">
        <f t="shared" si="41"/>
        <v>O221108058761일반상품</v>
      </c>
      <c r="B5824" s="219" t="s">
        <v>9410</v>
      </c>
      <c r="C5824" s="219" t="s">
        <v>8023</v>
      </c>
      <c r="D5824" s="219" t="s">
        <v>8065</v>
      </c>
      <c r="E5824" s="219" t="s">
        <v>6389</v>
      </c>
      <c r="F5824" s="219" t="s">
        <v>7723</v>
      </c>
      <c r="G5824" s="219" t="s">
        <v>7919</v>
      </c>
      <c r="H5824" s="219" t="s">
        <v>5990</v>
      </c>
      <c r="I5824" s="220" t="s">
        <v>8990</v>
      </c>
      <c r="J5824" s="221">
        <v>19270</v>
      </c>
      <c r="K5824" s="221">
        <v>1</v>
      </c>
      <c r="L5824" s="221">
        <v>19270</v>
      </c>
    </row>
    <row r="5825" spans="1:12" s="167" customFormat="1">
      <c r="A5825" s="218" t="str">
        <f t="shared" si="41"/>
        <v>O221108058761일반상품</v>
      </c>
      <c r="B5825" s="219" t="s">
        <v>9410</v>
      </c>
      <c r="C5825" s="219" t="s">
        <v>8023</v>
      </c>
      <c r="D5825" s="219" t="s">
        <v>8065</v>
      </c>
      <c r="E5825" s="219" t="s">
        <v>6389</v>
      </c>
      <c r="F5825" s="219" t="s">
        <v>7723</v>
      </c>
      <c r="G5825" s="219" t="s">
        <v>7919</v>
      </c>
      <c r="H5825" s="219" t="s">
        <v>5990</v>
      </c>
      <c r="I5825" s="220" t="s">
        <v>7209</v>
      </c>
      <c r="J5825" s="221">
        <v>1240</v>
      </c>
      <c r="K5825" s="221">
        <v>1</v>
      </c>
      <c r="L5825" s="221">
        <v>1240</v>
      </c>
    </row>
    <row r="5826" spans="1:12" s="167" customFormat="1">
      <c r="A5826" s="218" t="str">
        <f t="shared" si="41"/>
        <v>O221108058761일반상품</v>
      </c>
      <c r="B5826" s="219" t="s">
        <v>9410</v>
      </c>
      <c r="C5826" s="219" t="s">
        <v>8023</v>
      </c>
      <c r="D5826" s="219" t="s">
        <v>8065</v>
      </c>
      <c r="E5826" s="219" t="s">
        <v>6389</v>
      </c>
      <c r="F5826" s="219" t="s">
        <v>7723</v>
      </c>
      <c r="G5826" s="219" t="s">
        <v>7919</v>
      </c>
      <c r="H5826" s="219" t="s">
        <v>5990</v>
      </c>
      <c r="I5826" s="220" t="s">
        <v>8762</v>
      </c>
      <c r="J5826" s="221">
        <v>7270</v>
      </c>
      <c r="K5826" s="221">
        <v>6</v>
      </c>
      <c r="L5826" s="221">
        <v>43620</v>
      </c>
    </row>
    <row r="5827" spans="1:12" s="167" customFormat="1">
      <c r="A5827" s="218" t="str">
        <f t="shared" si="41"/>
        <v>O221108058761일반상품</v>
      </c>
      <c r="B5827" s="219" t="s">
        <v>9410</v>
      </c>
      <c r="C5827" s="219" t="s">
        <v>8023</v>
      </c>
      <c r="D5827" s="219" t="s">
        <v>8065</v>
      </c>
      <c r="E5827" s="219" t="s">
        <v>6389</v>
      </c>
      <c r="F5827" s="219" t="s">
        <v>7723</v>
      </c>
      <c r="G5827" s="219" t="s">
        <v>7919</v>
      </c>
      <c r="H5827" s="219" t="s">
        <v>5990</v>
      </c>
      <c r="I5827" s="220" t="s">
        <v>9588</v>
      </c>
      <c r="J5827" s="221">
        <v>11000</v>
      </c>
      <c r="K5827" s="221">
        <v>1</v>
      </c>
      <c r="L5827" s="221">
        <v>11000</v>
      </c>
    </row>
    <row r="5828" spans="1:12" s="167" customFormat="1">
      <c r="A5828" s="218" t="str">
        <f t="shared" si="41"/>
        <v>O221108058761일반상품</v>
      </c>
      <c r="B5828" s="219" t="s">
        <v>9410</v>
      </c>
      <c r="C5828" s="219" t="s">
        <v>8023</v>
      </c>
      <c r="D5828" s="219" t="s">
        <v>8065</v>
      </c>
      <c r="E5828" s="219" t="s">
        <v>6389</v>
      </c>
      <c r="F5828" s="219" t="s">
        <v>7723</v>
      </c>
      <c r="G5828" s="219" t="s">
        <v>7919</v>
      </c>
      <c r="H5828" s="219" t="s">
        <v>5990</v>
      </c>
      <c r="I5828" s="220" t="s">
        <v>7975</v>
      </c>
      <c r="J5828" s="221">
        <v>2780</v>
      </c>
      <c r="K5828" s="221">
        <v>2</v>
      </c>
      <c r="L5828" s="221">
        <v>5560</v>
      </c>
    </row>
    <row r="5829" spans="1:12" s="167" customFormat="1">
      <c r="A5829" s="218" t="str">
        <f t="shared" si="41"/>
        <v>O221108058761일반상품</v>
      </c>
      <c r="B5829" s="219" t="s">
        <v>9410</v>
      </c>
      <c r="C5829" s="219" t="s">
        <v>8023</v>
      </c>
      <c r="D5829" s="219" t="s">
        <v>8065</v>
      </c>
      <c r="E5829" s="219" t="s">
        <v>6389</v>
      </c>
      <c r="F5829" s="219" t="s">
        <v>7723</v>
      </c>
      <c r="G5829" s="219" t="s">
        <v>7919</v>
      </c>
      <c r="H5829" s="219" t="s">
        <v>5990</v>
      </c>
      <c r="I5829" s="220" t="s">
        <v>9565</v>
      </c>
      <c r="J5829" s="221">
        <v>3400</v>
      </c>
      <c r="K5829" s="221">
        <v>1</v>
      </c>
      <c r="L5829" s="221">
        <v>3400</v>
      </c>
    </row>
    <row r="5830" spans="1:12" s="167" customFormat="1">
      <c r="A5830" s="218" t="str">
        <f t="shared" si="41"/>
        <v>O221108058761일반상품</v>
      </c>
      <c r="B5830" s="219" t="s">
        <v>9410</v>
      </c>
      <c r="C5830" s="219" t="s">
        <v>8023</v>
      </c>
      <c r="D5830" s="219" t="s">
        <v>8065</v>
      </c>
      <c r="E5830" s="219" t="s">
        <v>6389</v>
      </c>
      <c r="F5830" s="219" t="s">
        <v>7723</v>
      </c>
      <c r="G5830" s="219" t="s">
        <v>7919</v>
      </c>
      <c r="H5830" s="219" t="s">
        <v>5990</v>
      </c>
      <c r="I5830" s="220" t="s">
        <v>7256</v>
      </c>
      <c r="J5830" s="221">
        <v>840</v>
      </c>
      <c r="K5830" s="221">
        <v>4</v>
      </c>
      <c r="L5830" s="221">
        <v>3360</v>
      </c>
    </row>
    <row r="5831" spans="1:12" s="167" customFormat="1">
      <c r="A5831" s="218" t="str">
        <f t="shared" si="41"/>
        <v>O221108058761일반상품</v>
      </c>
      <c r="B5831" s="219" t="s">
        <v>9410</v>
      </c>
      <c r="C5831" s="219" t="s">
        <v>8023</v>
      </c>
      <c r="D5831" s="219" t="s">
        <v>8065</v>
      </c>
      <c r="E5831" s="219" t="s">
        <v>6389</v>
      </c>
      <c r="F5831" s="219" t="s">
        <v>7723</v>
      </c>
      <c r="G5831" s="219" t="s">
        <v>7919</v>
      </c>
      <c r="H5831" s="219" t="s">
        <v>5990</v>
      </c>
      <c r="I5831" s="220" t="s">
        <v>7204</v>
      </c>
      <c r="J5831" s="221">
        <v>4310</v>
      </c>
      <c r="K5831" s="221">
        <v>4</v>
      </c>
      <c r="L5831" s="221">
        <v>17240</v>
      </c>
    </row>
    <row r="5832" spans="1:12" s="167" customFormat="1">
      <c r="A5832" s="218" t="str">
        <f t="shared" si="41"/>
        <v>O221108058761일반상품</v>
      </c>
      <c r="B5832" s="219" t="s">
        <v>9410</v>
      </c>
      <c r="C5832" s="219" t="s">
        <v>8023</v>
      </c>
      <c r="D5832" s="219" t="s">
        <v>8065</v>
      </c>
      <c r="E5832" s="219" t="s">
        <v>6389</v>
      </c>
      <c r="F5832" s="219" t="s">
        <v>7723</v>
      </c>
      <c r="G5832" s="219" t="s">
        <v>7919</v>
      </c>
      <c r="H5832" s="219" t="s">
        <v>5990</v>
      </c>
      <c r="I5832" s="220" t="s">
        <v>7201</v>
      </c>
      <c r="J5832" s="221">
        <v>12480</v>
      </c>
      <c r="K5832" s="221">
        <v>3</v>
      </c>
      <c r="L5832" s="221">
        <v>37440</v>
      </c>
    </row>
    <row r="5833" spans="1:12" s="167" customFormat="1">
      <c r="A5833" s="218" t="str">
        <f t="shared" si="41"/>
        <v>O221108058761일반상품</v>
      </c>
      <c r="B5833" s="219" t="s">
        <v>9410</v>
      </c>
      <c r="C5833" s="219" t="s">
        <v>8023</v>
      </c>
      <c r="D5833" s="219" t="s">
        <v>8065</v>
      </c>
      <c r="E5833" s="219" t="s">
        <v>6389</v>
      </c>
      <c r="F5833" s="219" t="s">
        <v>7723</v>
      </c>
      <c r="G5833" s="219" t="s">
        <v>7919</v>
      </c>
      <c r="H5833" s="219" t="s">
        <v>5990</v>
      </c>
      <c r="I5833" s="220" t="s">
        <v>8537</v>
      </c>
      <c r="J5833" s="221">
        <v>4980</v>
      </c>
      <c r="K5833" s="221">
        <v>1</v>
      </c>
      <c r="L5833" s="221">
        <v>4980</v>
      </c>
    </row>
    <row r="5834" spans="1:12" s="167" customFormat="1">
      <c r="A5834" s="218" t="str">
        <f t="shared" si="41"/>
        <v>O221108058761일반상품</v>
      </c>
      <c r="B5834" s="219" t="s">
        <v>9410</v>
      </c>
      <c r="C5834" s="219" t="s">
        <v>8023</v>
      </c>
      <c r="D5834" s="219" t="s">
        <v>8065</v>
      </c>
      <c r="E5834" s="219" t="s">
        <v>6389</v>
      </c>
      <c r="F5834" s="219" t="s">
        <v>7723</v>
      </c>
      <c r="G5834" s="219" t="s">
        <v>7919</v>
      </c>
      <c r="H5834" s="219" t="s">
        <v>5990</v>
      </c>
      <c r="I5834" s="220" t="s">
        <v>8077</v>
      </c>
      <c r="J5834" s="221">
        <v>4250</v>
      </c>
      <c r="K5834" s="221">
        <v>1</v>
      </c>
      <c r="L5834" s="221">
        <v>4250</v>
      </c>
    </row>
    <row r="5835" spans="1:12" s="167" customFormat="1">
      <c r="A5835" s="218" t="str">
        <f t="shared" si="41"/>
        <v>O221108058761일반상품</v>
      </c>
      <c r="B5835" s="219" t="s">
        <v>9410</v>
      </c>
      <c r="C5835" s="219" t="s">
        <v>8023</v>
      </c>
      <c r="D5835" s="219" t="s">
        <v>8065</v>
      </c>
      <c r="E5835" s="219" t="s">
        <v>6389</v>
      </c>
      <c r="F5835" s="219" t="s">
        <v>7723</v>
      </c>
      <c r="G5835" s="219" t="s">
        <v>7919</v>
      </c>
      <c r="H5835" s="219" t="s">
        <v>5990</v>
      </c>
      <c r="I5835" s="220" t="s">
        <v>7194</v>
      </c>
      <c r="J5835" s="221">
        <v>3200</v>
      </c>
      <c r="K5835" s="221">
        <v>4</v>
      </c>
      <c r="L5835" s="221">
        <v>12800</v>
      </c>
    </row>
    <row r="5836" spans="1:12" s="167" customFormat="1">
      <c r="A5836" s="218" t="str">
        <f t="shared" si="41"/>
        <v>O221108058761일반상품</v>
      </c>
      <c r="B5836" s="219" t="s">
        <v>9410</v>
      </c>
      <c r="C5836" s="219" t="s">
        <v>8023</v>
      </c>
      <c r="D5836" s="219" t="s">
        <v>8065</v>
      </c>
      <c r="E5836" s="219" t="s">
        <v>6389</v>
      </c>
      <c r="F5836" s="219" t="s">
        <v>7723</v>
      </c>
      <c r="G5836" s="219" t="s">
        <v>7919</v>
      </c>
      <c r="H5836" s="219" t="s">
        <v>5990</v>
      </c>
      <c r="I5836" s="220" t="s">
        <v>7232</v>
      </c>
      <c r="J5836" s="221">
        <v>3550</v>
      </c>
      <c r="K5836" s="221">
        <v>1</v>
      </c>
      <c r="L5836" s="221">
        <v>3550</v>
      </c>
    </row>
    <row r="5837" spans="1:12" s="167" customFormat="1">
      <c r="A5837" s="218" t="str">
        <f t="shared" si="41"/>
        <v>O221108058761일반상품</v>
      </c>
      <c r="B5837" s="219" t="s">
        <v>9410</v>
      </c>
      <c r="C5837" s="219" t="s">
        <v>8023</v>
      </c>
      <c r="D5837" s="219" t="s">
        <v>8065</v>
      </c>
      <c r="E5837" s="219" t="s">
        <v>6389</v>
      </c>
      <c r="F5837" s="219" t="s">
        <v>7723</v>
      </c>
      <c r="G5837" s="219" t="s">
        <v>7919</v>
      </c>
      <c r="H5837" s="219" t="s">
        <v>5990</v>
      </c>
      <c r="I5837" s="220" t="s">
        <v>8748</v>
      </c>
      <c r="J5837" s="221">
        <v>3360</v>
      </c>
      <c r="K5837" s="221">
        <v>2</v>
      </c>
      <c r="L5837" s="221">
        <v>6720</v>
      </c>
    </row>
    <row r="5838" spans="1:12" s="167" customFormat="1">
      <c r="A5838" s="218" t="str">
        <f t="shared" si="41"/>
        <v>O221108058761일반상품</v>
      </c>
      <c r="B5838" s="219" t="s">
        <v>9410</v>
      </c>
      <c r="C5838" s="219" t="s">
        <v>8023</v>
      </c>
      <c r="D5838" s="219" t="s">
        <v>8065</v>
      </c>
      <c r="E5838" s="219" t="s">
        <v>6389</v>
      </c>
      <c r="F5838" s="219" t="s">
        <v>7723</v>
      </c>
      <c r="G5838" s="219" t="s">
        <v>7919</v>
      </c>
      <c r="H5838" s="219" t="s">
        <v>5990</v>
      </c>
      <c r="I5838" s="220" t="s">
        <v>8620</v>
      </c>
      <c r="J5838" s="221">
        <v>11000</v>
      </c>
      <c r="K5838" s="221">
        <v>1</v>
      </c>
      <c r="L5838" s="221">
        <v>11000</v>
      </c>
    </row>
    <row r="5839" spans="1:12" s="167" customFormat="1">
      <c r="A5839" s="218" t="str">
        <f t="shared" si="41"/>
        <v>O221108058760일반상품</v>
      </c>
      <c r="B5839" s="219" t="s">
        <v>9411</v>
      </c>
      <c r="C5839" s="219" t="s">
        <v>8023</v>
      </c>
      <c r="D5839" s="219" t="s">
        <v>8065</v>
      </c>
      <c r="E5839" s="219" t="s">
        <v>6389</v>
      </c>
      <c r="F5839" s="219" t="s">
        <v>6438</v>
      </c>
      <c r="G5839" s="219" t="s">
        <v>9524</v>
      </c>
      <c r="H5839" s="219" t="s">
        <v>5990</v>
      </c>
      <c r="I5839" s="220" t="s">
        <v>8659</v>
      </c>
      <c r="J5839" s="221">
        <v>1950</v>
      </c>
      <c r="K5839" s="221">
        <v>2</v>
      </c>
      <c r="L5839" s="221">
        <v>3900</v>
      </c>
    </row>
    <row r="5840" spans="1:12" s="167" customFormat="1">
      <c r="A5840" s="218" t="str">
        <f t="shared" si="41"/>
        <v>O221108058760일반상품</v>
      </c>
      <c r="B5840" s="219" t="s">
        <v>9411</v>
      </c>
      <c r="C5840" s="219" t="s">
        <v>8023</v>
      </c>
      <c r="D5840" s="219" t="s">
        <v>8065</v>
      </c>
      <c r="E5840" s="219" t="s">
        <v>6389</v>
      </c>
      <c r="F5840" s="219" t="s">
        <v>6438</v>
      </c>
      <c r="G5840" s="219" t="s">
        <v>9524</v>
      </c>
      <c r="H5840" s="219" t="s">
        <v>5990</v>
      </c>
      <c r="I5840" s="220" t="s">
        <v>8396</v>
      </c>
      <c r="J5840" s="221">
        <v>1950</v>
      </c>
      <c r="K5840" s="221">
        <v>1</v>
      </c>
      <c r="L5840" s="221">
        <v>1950</v>
      </c>
    </row>
    <row r="5841" spans="1:12" s="167" customFormat="1">
      <c r="A5841" s="218" t="str">
        <f t="shared" si="41"/>
        <v>O221108058760일반상품</v>
      </c>
      <c r="B5841" s="219" t="s">
        <v>9411</v>
      </c>
      <c r="C5841" s="219" t="s">
        <v>8023</v>
      </c>
      <c r="D5841" s="219" t="s">
        <v>8065</v>
      </c>
      <c r="E5841" s="219" t="s">
        <v>6389</v>
      </c>
      <c r="F5841" s="219" t="s">
        <v>6438</v>
      </c>
      <c r="G5841" s="219" t="s">
        <v>9524</v>
      </c>
      <c r="H5841" s="219" t="s">
        <v>5990</v>
      </c>
      <c r="I5841" s="220" t="s">
        <v>7270</v>
      </c>
      <c r="J5841" s="221">
        <v>1270</v>
      </c>
      <c r="K5841" s="221">
        <v>1</v>
      </c>
      <c r="L5841" s="221">
        <v>1270</v>
      </c>
    </row>
    <row r="5842" spans="1:12" s="167" customFormat="1">
      <c r="A5842" s="218" t="str">
        <f t="shared" si="41"/>
        <v>O221108058760일반상품</v>
      </c>
      <c r="B5842" s="219" t="s">
        <v>9411</v>
      </c>
      <c r="C5842" s="219" t="s">
        <v>8023</v>
      </c>
      <c r="D5842" s="219" t="s">
        <v>8065</v>
      </c>
      <c r="E5842" s="219" t="s">
        <v>6389</v>
      </c>
      <c r="F5842" s="219" t="s">
        <v>6438</v>
      </c>
      <c r="G5842" s="219" t="s">
        <v>9524</v>
      </c>
      <c r="H5842" s="219" t="s">
        <v>5990</v>
      </c>
      <c r="I5842" s="220" t="s">
        <v>9589</v>
      </c>
      <c r="J5842" s="221">
        <v>4700</v>
      </c>
      <c r="K5842" s="221">
        <v>2</v>
      </c>
      <c r="L5842" s="221">
        <v>9400</v>
      </c>
    </row>
    <row r="5843" spans="1:12" s="167" customFormat="1">
      <c r="A5843" s="218" t="str">
        <f t="shared" si="41"/>
        <v>O221108058760일반상품</v>
      </c>
      <c r="B5843" s="219" t="s">
        <v>9411</v>
      </c>
      <c r="C5843" s="219" t="s">
        <v>8023</v>
      </c>
      <c r="D5843" s="219" t="s">
        <v>8065</v>
      </c>
      <c r="E5843" s="219" t="s">
        <v>6389</v>
      </c>
      <c r="F5843" s="219" t="s">
        <v>6438</v>
      </c>
      <c r="G5843" s="219" t="s">
        <v>9524</v>
      </c>
      <c r="H5843" s="219" t="s">
        <v>5990</v>
      </c>
      <c r="I5843" s="220" t="s">
        <v>8363</v>
      </c>
      <c r="J5843" s="221">
        <v>1100</v>
      </c>
      <c r="K5843" s="221">
        <v>3</v>
      </c>
      <c r="L5843" s="221">
        <v>3300</v>
      </c>
    </row>
    <row r="5844" spans="1:12" s="167" customFormat="1">
      <c r="A5844" s="218" t="str">
        <f t="shared" si="41"/>
        <v>O221108058760일반상품</v>
      </c>
      <c r="B5844" s="219" t="s">
        <v>9411</v>
      </c>
      <c r="C5844" s="219" t="s">
        <v>8023</v>
      </c>
      <c r="D5844" s="219" t="s">
        <v>8065</v>
      </c>
      <c r="E5844" s="219" t="s">
        <v>6389</v>
      </c>
      <c r="F5844" s="219" t="s">
        <v>6438</v>
      </c>
      <c r="G5844" s="219" t="s">
        <v>9524</v>
      </c>
      <c r="H5844" s="219" t="s">
        <v>5990</v>
      </c>
      <c r="I5844" s="220" t="s">
        <v>8737</v>
      </c>
      <c r="J5844" s="221">
        <v>5960</v>
      </c>
      <c r="K5844" s="221">
        <v>1</v>
      </c>
      <c r="L5844" s="221">
        <v>5960</v>
      </c>
    </row>
    <row r="5845" spans="1:12" s="167" customFormat="1">
      <c r="A5845" s="218" t="str">
        <f t="shared" si="41"/>
        <v>O221108058760일반상품</v>
      </c>
      <c r="B5845" s="219" t="s">
        <v>9411</v>
      </c>
      <c r="C5845" s="219" t="s">
        <v>8023</v>
      </c>
      <c r="D5845" s="219" t="s">
        <v>8065</v>
      </c>
      <c r="E5845" s="219" t="s">
        <v>6389</v>
      </c>
      <c r="F5845" s="219" t="s">
        <v>6438</v>
      </c>
      <c r="G5845" s="219" t="s">
        <v>9524</v>
      </c>
      <c r="H5845" s="219" t="s">
        <v>5990</v>
      </c>
      <c r="I5845" s="220" t="s">
        <v>8422</v>
      </c>
      <c r="J5845" s="221">
        <v>4700</v>
      </c>
      <c r="K5845" s="221">
        <v>1</v>
      </c>
      <c r="L5845" s="221">
        <v>4700</v>
      </c>
    </row>
    <row r="5846" spans="1:12" s="167" customFormat="1">
      <c r="A5846" s="218" t="str">
        <f t="shared" si="41"/>
        <v>O221108058760일반상품</v>
      </c>
      <c r="B5846" s="219" t="s">
        <v>9411</v>
      </c>
      <c r="C5846" s="219" t="s">
        <v>8023</v>
      </c>
      <c r="D5846" s="219" t="s">
        <v>8065</v>
      </c>
      <c r="E5846" s="219" t="s">
        <v>6389</v>
      </c>
      <c r="F5846" s="219" t="s">
        <v>6438</v>
      </c>
      <c r="G5846" s="219" t="s">
        <v>9524</v>
      </c>
      <c r="H5846" s="219" t="s">
        <v>5990</v>
      </c>
      <c r="I5846" s="220" t="s">
        <v>8435</v>
      </c>
      <c r="J5846" s="221">
        <v>1400</v>
      </c>
      <c r="K5846" s="221">
        <v>1</v>
      </c>
      <c r="L5846" s="221">
        <v>1400</v>
      </c>
    </row>
    <row r="5847" spans="1:12" s="167" customFormat="1">
      <c r="A5847" s="218" t="str">
        <f t="shared" si="41"/>
        <v>O221108058760일반상품</v>
      </c>
      <c r="B5847" s="219" t="s">
        <v>9411</v>
      </c>
      <c r="C5847" s="219" t="s">
        <v>8023</v>
      </c>
      <c r="D5847" s="219" t="s">
        <v>8065</v>
      </c>
      <c r="E5847" s="219" t="s">
        <v>6389</v>
      </c>
      <c r="F5847" s="219" t="s">
        <v>6438</v>
      </c>
      <c r="G5847" s="219" t="s">
        <v>9524</v>
      </c>
      <c r="H5847" s="219" t="s">
        <v>5990</v>
      </c>
      <c r="I5847" s="220" t="s">
        <v>8382</v>
      </c>
      <c r="J5847" s="221">
        <v>1450</v>
      </c>
      <c r="K5847" s="221">
        <v>1</v>
      </c>
      <c r="L5847" s="221">
        <v>1450</v>
      </c>
    </row>
    <row r="5848" spans="1:12" s="167" customFormat="1">
      <c r="A5848" s="218" t="str">
        <f t="shared" si="41"/>
        <v>O221108058760일반상품</v>
      </c>
      <c r="B5848" s="219" t="s">
        <v>9411</v>
      </c>
      <c r="C5848" s="219" t="s">
        <v>8023</v>
      </c>
      <c r="D5848" s="219" t="s">
        <v>8065</v>
      </c>
      <c r="E5848" s="219" t="s">
        <v>6389</v>
      </c>
      <c r="F5848" s="219" t="s">
        <v>6438</v>
      </c>
      <c r="G5848" s="219" t="s">
        <v>9524</v>
      </c>
      <c r="H5848" s="219" t="s">
        <v>5990</v>
      </c>
      <c r="I5848" s="220" t="s">
        <v>7190</v>
      </c>
      <c r="J5848" s="221">
        <v>5000</v>
      </c>
      <c r="K5848" s="221">
        <v>1</v>
      </c>
      <c r="L5848" s="221">
        <v>5000</v>
      </c>
    </row>
    <row r="5849" spans="1:12" s="167" customFormat="1">
      <c r="A5849" s="218" t="str">
        <f t="shared" si="41"/>
        <v>O221108058760일반상품</v>
      </c>
      <c r="B5849" s="219" t="s">
        <v>9411</v>
      </c>
      <c r="C5849" s="219" t="s">
        <v>8023</v>
      </c>
      <c r="D5849" s="219" t="s">
        <v>8065</v>
      </c>
      <c r="E5849" s="219" t="s">
        <v>6389</v>
      </c>
      <c r="F5849" s="219" t="s">
        <v>6438</v>
      </c>
      <c r="G5849" s="219" t="s">
        <v>9524</v>
      </c>
      <c r="H5849" s="219" t="s">
        <v>5990</v>
      </c>
      <c r="I5849" s="220" t="s">
        <v>8835</v>
      </c>
      <c r="J5849" s="221">
        <v>12000</v>
      </c>
      <c r="K5849" s="221">
        <v>1</v>
      </c>
      <c r="L5849" s="221">
        <v>12000</v>
      </c>
    </row>
    <row r="5850" spans="1:12" s="167" customFormat="1">
      <c r="A5850" s="218" t="str">
        <f t="shared" si="41"/>
        <v>O221108058760일반상품</v>
      </c>
      <c r="B5850" s="219" t="s">
        <v>9411</v>
      </c>
      <c r="C5850" s="219" t="s">
        <v>8023</v>
      </c>
      <c r="D5850" s="219" t="s">
        <v>8065</v>
      </c>
      <c r="E5850" s="219" t="s">
        <v>6389</v>
      </c>
      <c r="F5850" s="219" t="s">
        <v>6438</v>
      </c>
      <c r="G5850" s="219" t="s">
        <v>9524</v>
      </c>
      <c r="H5850" s="219" t="s">
        <v>5990</v>
      </c>
      <c r="I5850" s="220" t="s">
        <v>7255</v>
      </c>
      <c r="J5850" s="221">
        <v>15800</v>
      </c>
      <c r="K5850" s="221">
        <v>1</v>
      </c>
      <c r="L5850" s="221">
        <v>15800</v>
      </c>
    </row>
    <row r="5851" spans="1:12" s="167" customFormat="1">
      <c r="A5851" s="218" t="str">
        <f t="shared" si="41"/>
        <v>O221108058760일반상품</v>
      </c>
      <c r="B5851" s="219" t="s">
        <v>9411</v>
      </c>
      <c r="C5851" s="219" t="s">
        <v>8023</v>
      </c>
      <c r="D5851" s="219" t="s">
        <v>8065</v>
      </c>
      <c r="E5851" s="219" t="s">
        <v>6389</v>
      </c>
      <c r="F5851" s="219" t="s">
        <v>6438</v>
      </c>
      <c r="G5851" s="219" t="s">
        <v>9524</v>
      </c>
      <c r="H5851" s="219" t="s">
        <v>5990</v>
      </c>
      <c r="I5851" s="220" t="s">
        <v>7250</v>
      </c>
      <c r="J5851" s="221">
        <v>11500</v>
      </c>
      <c r="K5851" s="221">
        <v>1</v>
      </c>
      <c r="L5851" s="221">
        <v>11500</v>
      </c>
    </row>
    <row r="5852" spans="1:12" s="167" customFormat="1">
      <c r="A5852" s="218" t="str">
        <f t="shared" si="41"/>
        <v>O221108058760일반상품</v>
      </c>
      <c r="B5852" s="219" t="s">
        <v>9411</v>
      </c>
      <c r="C5852" s="219" t="s">
        <v>8023</v>
      </c>
      <c r="D5852" s="219" t="s">
        <v>8065</v>
      </c>
      <c r="E5852" s="219" t="s">
        <v>6389</v>
      </c>
      <c r="F5852" s="219" t="s">
        <v>6438</v>
      </c>
      <c r="G5852" s="219" t="s">
        <v>9524</v>
      </c>
      <c r="H5852" s="219" t="s">
        <v>5990</v>
      </c>
      <c r="I5852" s="220" t="s">
        <v>8968</v>
      </c>
      <c r="J5852" s="221">
        <v>17000</v>
      </c>
      <c r="K5852" s="221">
        <v>1</v>
      </c>
      <c r="L5852" s="221">
        <v>17000</v>
      </c>
    </row>
    <row r="5853" spans="1:12" s="167" customFormat="1">
      <c r="A5853" s="218" t="str">
        <f t="shared" si="41"/>
        <v>O221108058760일반상품</v>
      </c>
      <c r="B5853" s="219" t="s">
        <v>9411</v>
      </c>
      <c r="C5853" s="219" t="s">
        <v>8023</v>
      </c>
      <c r="D5853" s="219" t="s">
        <v>8065</v>
      </c>
      <c r="E5853" s="219" t="s">
        <v>6389</v>
      </c>
      <c r="F5853" s="219" t="s">
        <v>6438</v>
      </c>
      <c r="G5853" s="219" t="s">
        <v>9524</v>
      </c>
      <c r="H5853" s="219" t="s">
        <v>5990</v>
      </c>
      <c r="I5853" s="220" t="s">
        <v>8785</v>
      </c>
      <c r="J5853" s="221">
        <v>4100</v>
      </c>
      <c r="K5853" s="221">
        <v>1</v>
      </c>
      <c r="L5853" s="221">
        <v>4100</v>
      </c>
    </row>
    <row r="5854" spans="1:12" s="167" customFormat="1">
      <c r="A5854" s="218" t="str">
        <f t="shared" si="41"/>
        <v>O221108058760일반상품</v>
      </c>
      <c r="B5854" s="219" t="s">
        <v>9411</v>
      </c>
      <c r="C5854" s="219" t="s">
        <v>8023</v>
      </c>
      <c r="D5854" s="219" t="s">
        <v>8065</v>
      </c>
      <c r="E5854" s="219" t="s">
        <v>6389</v>
      </c>
      <c r="F5854" s="219" t="s">
        <v>6438</v>
      </c>
      <c r="G5854" s="219" t="s">
        <v>9524</v>
      </c>
      <c r="H5854" s="219" t="s">
        <v>5990</v>
      </c>
      <c r="I5854" s="220" t="s">
        <v>7975</v>
      </c>
      <c r="J5854" s="221">
        <v>2780</v>
      </c>
      <c r="K5854" s="221">
        <v>1</v>
      </c>
      <c r="L5854" s="221">
        <v>2780</v>
      </c>
    </row>
    <row r="5855" spans="1:12" s="167" customFormat="1">
      <c r="A5855" s="218" t="str">
        <f t="shared" si="41"/>
        <v>O221108058760일반상품</v>
      </c>
      <c r="B5855" s="219" t="s">
        <v>9411</v>
      </c>
      <c r="C5855" s="219" t="s">
        <v>8023</v>
      </c>
      <c r="D5855" s="219" t="s">
        <v>8065</v>
      </c>
      <c r="E5855" s="219" t="s">
        <v>6389</v>
      </c>
      <c r="F5855" s="219" t="s">
        <v>6438</v>
      </c>
      <c r="G5855" s="219" t="s">
        <v>9524</v>
      </c>
      <c r="H5855" s="219" t="s">
        <v>5990</v>
      </c>
      <c r="I5855" s="220" t="s">
        <v>8742</v>
      </c>
      <c r="J5855" s="221">
        <v>15770</v>
      </c>
      <c r="K5855" s="221">
        <v>1</v>
      </c>
      <c r="L5855" s="221">
        <v>15770</v>
      </c>
    </row>
    <row r="5856" spans="1:12" s="167" customFormat="1">
      <c r="A5856" s="218" t="str">
        <f t="shared" si="41"/>
        <v>O221108058760일반상품</v>
      </c>
      <c r="B5856" s="219" t="s">
        <v>9411</v>
      </c>
      <c r="C5856" s="219" t="s">
        <v>8023</v>
      </c>
      <c r="D5856" s="219" t="s">
        <v>8065</v>
      </c>
      <c r="E5856" s="219" t="s">
        <v>6389</v>
      </c>
      <c r="F5856" s="219" t="s">
        <v>6438</v>
      </c>
      <c r="G5856" s="219" t="s">
        <v>9524</v>
      </c>
      <c r="H5856" s="219" t="s">
        <v>5990</v>
      </c>
      <c r="I5856" s="220" t="s">
        <v>9564</v>
      </c>
      <c r="J5856" s="221">
        <v>4700</v>
      </c>
      <c r="K5856" s="221">
        <v>1</v>
      </c>
      <c r="L5856" s="221">
        <v>4700</v>
      </c>
    </row>
    <row r="5857" spans="1:12" s="167" customFormat="1">
      <c r="A5857" s="218" t="str">
        <f t="shared" si="41"/>
        <v>O221108058760일반상품</v>
      </c>
      <c r="B5857" s="219" t="s">
        <v>9411</v>
      </c>
      <c r="C5857" s="219" t="s">
        <v>8023</v>
      </c>
      <c r="D5857" s="219" t="s">
        <v>8065</v>
      </c>
      <c r="E5857" s="219" t="s">
        <v>6389</v>
      </c>
      <c r="F5857" s="219" t="s">
        <v>6438</v>
      </c>
      <c r="G5857" s="219" t="s">
        <v>9524</v>
      </c>
      <c r="H5857" s="219" t="s">
        <v>5990</v>
      </c>
      <c r="I5857" s="220" t="s">
        <v>7225</v>
      </c>
      <c r="J5857" s="221">
        <v>3910</v>
      </c>
      <c r="K5857" s="221">
        <v>1</v>
      </c>
      <c r="L5857" s="221">
        <v>3910</v>
      </c>
    </row>
    <row r="5858" spans="1:12" s="167" customFormat="1">
      <c r="A5858" s="218" t="str">
        <f t="shared" si="41"/>
        <v>O221108058760일반상품</v>
      </c>
      <c r="B5858" s="219" t="s">
        <v>9411</v>
      </c>
      <c r="C5858" s="219" t="s">
        <v>8023</v>
      </c>
      <c r="D5858" s="219" t="s">
        <v>8065</v>
      </c>
      <c r="E5858" s="219" t="s">
        <v>6389</v>
      </c>
      <c r="F5858" s="219" t="s">
        <v>6438</v>
      </c>
      <c r="G5858" s="219" t="s">
        <v>9524</v>
      </c>
      <c r="H5858" s="219" t="s">
        <v>5990</v>
      </c>
      <c r="I5858" s="220" t="s">
        <v>8328</v>
      </c>
      <c r="J5858" s="221">
        <v>3910</v>
      </c>
      <c r="K5858" s="221">
        <v>1</v>
      </c>
      <c r="L5858" s="221">
        <v>3910</v>
      </c>
    </row>
    <row r="5859" spans="1:12" s="167" customFormat="1">
      <c r="A5859" s="218" t="str">
        <f t="shared" si="41"/>
        <v>O221108058760일반상품</v>
      </c>
      <c r="B5859" s="219" t="s">
        <v>9411</v>
      </c>
      <c r="C5859" s="219" t="s">
        <v>8023</v>
      </c>
      <c r="D5859" s="219" t="s">
        <v>8065</v>
      </c>
      <c r="E5859" s="219" t="s">
        <v>6389</v>
      </c>
      <c r="F5859" s="219" t="s">
        <v>6438</v>
      </c>
      <c r="G5859" s="219" t="s">
        <v>9524</v>
      </c>
      <c r="H5859" s="219" t="s">
        <v>5990</v>
      </c>
      <c r="I5859" s="220" t="s">
        <v>8386</v>
      </c>
      <c r="J5859" s="221">
        <v>7880</v>
      </c>
      <c r="K5859" s="221">
        <v>1</v>
      </c>
      <c r="L5859" s="221">
        <v>7880</v>
      </c>
    </row>
    <row r="5860" spans="1:12" s="167" customFormat="1">
      <c r="A5860" s="218" t="str">
        <f t="shared" si="41"/>
        <v>O221108058760일반상품</v>
      </c>
      <c r="B5860" s="219" t="s">
        <v>9411</v>
      </c>
      <c r="C5860" s="219" t="s">
        <v>8023</v>
      </c>
      <c r="D5860" s="219" t="s">
        <v>8065</v>
      </c>
      <c r="E5860" s="219" t="s">
        <v>6389</v>
      </c>
      <c r="F5860" s="219" t="s">
        <v>6438</v>
      </c>
      <c r="G5860" s="219" t="s">
        <v>9524</v>
      </c>
      <c r="H5860" s="219" t="s">
        <v>5990</v>
      </c>
      <c r="I5860" s="220" t="s">
        <v>7238</v>
      </c>
      <c r="J5860" s="221">
        <v>11780</v>
      </c>
      <c r="K5860" s="221">
        <v>1</v>
      </c>
      <c r="L5860" s="221">
        <v>11780</v>
      </c>
    </row>
    <row r="5861" spans="1:12" s="167" customFormat="1">
      <c r="A5861" s="218" t="str">
        <f t="shared" si="41"/>
        <v>O221108058760일반상품</v>
      </c>
      <c r="B5861" s="219" t="s">
        <v>9411</v>
      </c>
      <c r="C5861" s="219" t="s">
        <v>8023</v>
      </c>
      <c r="D5861" s="219" t="s">
        <v>8065</v>
      </c>
      <c r="E5861" s="219" t="s">
        <v>6389</v>
      </c>
      <c r="F5861" s="219" t="s">
        <v>6438</v>
      </c>
      <c r="G5861" s="219" t="s">
        <v>9524</v>
      </c>
      <c r="H5861" s="219" t="s">
        <v>5990</v>
      </c>
      <c r="I5861" s="220" t="s">
        <v>7227</v>
      </c>
      <c r="J5861" s="221">
        <v>840</v>
      </c>
      <c r="K5861" s="221">
        <v>1</v>
      </c>
      <c r="L5861" s="221">
        <v>840</v>
      </c>
    </row>
    <row r="5862" spans="1:12" s="167" customFormat="1">
      <c r="A5862" s="218" t="str">
        <f t="shared" si="41"/>
        <v>O221108058760일반상품</v>
      </c>
      <c r="B5862" s="219" t="s">
        <v>9411</v>
      </c>
      <c r="C5862" s="219" t="s">
        <v>8023</v>
      </c>
      <c r="D5862" s="219" t="s">
        <v>8065</v>
      </c>
      <c r="E5862" s="219" t="s">
        <v>6389</v>
      </c>
      <c r="F5862" s="219" t="s">
        <v>6438</v>
      </c>
      <c r="G5862" s="219" t="s">
        <v>9524</v>
      </c>
      <c r="H5862" s="219" t="s">
        <v>5990</v>
      </c>
      <c r="I5862" s="220" t="s">
        <v>8387</v>
      </c>
      <c r="J5862" s="221">
        <v>4890</v>
      </c>
      <c r="K5862" s="221">
        <v>1</v>
      </c>
      <c r="L5862" s="221">
        <v>4890</v>
      </c>
    </row>
    <row r="5863" spans="1:12" s="167" customFormat="1">
      <c r="A5863" s="218" t="str">
        <f t="shared" si="41"/>
        <v>O221108058760일반상품</v>
      </c>
      <c r="B5863" s="219" t="s">
        <v>9411</v>
      </c>
      <c r="C5863" s="219" t="s">
        <v>8023</v>
      </c>
      <c r="D5863" s="219" t="s">
        <v>8065</v>
      </c>
      <c r="E5863" s="219" t="s">
        <v>6389</v>
      </c>
      <c r="F5863" s="219" t="s">
        <v>6438</v>
      </c>
      <c r="G5863" s="219" t="s">
        <v>9524</v>
      </c>
      <c r="H5863" s="219" t="s">
        <v>5990</v>
      </c>
      <c r="I5863" s="220" t="s">
        <v>7228</v>
      </c>
      <c r="J5863" s="221">
        <v>1250</v>
      </c>
      <c r="K5863" s="221">
        <v>2</v>
      </c>
      <c r="L5863" s="221">
        <v>2500</v>
      </c>
    </row>
    <row r="5864" spans="1:12" s="167" customFormat="1">
      <c r="A5864" s="218" t="str">
        <f t="shared" si="41"/>
        <v>O221108058760일반상품</v>
      </c>
      <c r="B5864" s="219" t="s">
        <v>9411</v>
      </c>
      <c r="C5864" s="219" t="s">
        <v>8023</v>
      </c>
      <c r="D5864" s="219" t="s">
        <v>8065</v>
      </c>
      <c r="E5864" s="219" t="s">
        <v>6389</v>
      </c>
      <c r="F5864" s="219" t="s">
        <v>6438</v>
      </c>
      <c r="G5864" s="219" t="s">
        <v>9524</v>
      </c>
      <c r="H5864" s="219" t="s">
        <v>5990</v>
      </c>
      <c r="I5864" s="220" t="s">
        <v>7222</v>
      </c>
      <c r="J5864" s="221">
        <v>10000</v>
      </c>
      <c r="K5864" s="221">
        <v>1</v>
      </c>
      <c r="L5864" s="221">
        <v>10000</v>
      </c>
    </row>
    <row r="5865" spans="1:12" s="167" customFormat="1">
      <c r="A5865" s="218" t="str">
        <f t="shared" si="41"/>
        <v>O221108058760일반상품</v>
      </c>
      <c r="B5865" s="219" t="s">
        <v>9411</v>
      </c>
      <c r="C5865" s="219" t="s">
        <v>8023</v>
      </c>
      <c r="D5865" s="219" t="s">
        <v>8065</v>
      </c>
      <c r="E5865" s="219" t="s">
        <v>6389</v>
      </c>
      <c r="F5865" s="219" t="s">
        <v>6438</v>
      </c>
      <c r="G5865" s="219" t="s">
        <v>9524</v>
      </c>
      <c r="H5865" s="219" t="s">
        <v>5990</v>
      </c>
      <c r="I5865" s="220" t="s">
        <v>7201</v>
      </c>
      <c r="J5865" s="221">
        <v>12480</v>
      </c>
      <c r="K5865" s="221">
        <v>1</v>
      </c>
      <c r="L5865" s="221">
        <v>12480</v>
      </c>
    </row>
    <row r="5866" spans="1:12" s="167" customFormat="1">
      <c r="A5866" s="218" t="str">
        <f t="shared" si="41"/>
        <v>O221108058760일반상품</v>
      </c>
      <c r="B5866" s="219" t="s">
        <v>9411</v>
      </c>
      <c r="C5866" s="219" t="s">
        <v>8023</v>
      </c>
      <c r="D5866" s="219" t="s">
        <v>8065</v>
      </c>
      <c r="E5866" s="219" t="s">
        <v>6389</v>
      </c>
      <c r="F5866" s="219" t="s">
        <v>6438</v>
      </c>
      <c r="G5866" s="219" t="s">
        <v>9524</v>
      </c>
      <c r="H5866" s="219" t="s">
        <v>5990</v>
      </c>
      <c r="I5866" s="220" t="s">
        <v>8562</v>
      </c>
      <c r="J5866" s="221">
        <v>12480</v>
      </c>
      <c r="K5866" s="221">
        <v>1</v>
      </c>
      <c r="L5866" s="221">
        <v>12480</v>
      </c>
    </row>
    <row r="5867" spans="1:12" s="167" customFormat="1">
      <c r="A5867" s="218" t="str">
        <f t="shared" si="41"/>
        <v>O221108058760일반상품</v>
      </c>
      <c r="B5867" s="219" t="s">
        <v>9411</v>
      </c>
      <c r="C5867" s="219" t="s">
        <v>8023</v>
      </c>
      <c r="D5867" s="219" t="s">
        <v>8065</v>
      </c>
      <c r="E5867" s="219" t="s">
        <v>6389</v>
      </c>
      <c r="F5867" s="219" t="s">
        <v>6438</v>
      </c>
      <c r="G5867" s="219" t="s">
        <v>9524</v>
      </c>
      <c r="H5867" s="219" t="s">
        <v>5990</v>
      </c>
      <c r="I5867" s="220" t="s">
        <v>8583</v>
      </c>
      <c r="J5867" s="221">
        <v>2090</v>
      </c>
      <c r="K5867" s="221">
        <v>1</v>
      </c>
      <c r="L5867" s="221">
        <v>2090</v>
      </c>
    </row>
    <row r="5868" spans="1:12" s="167" customFormat="1">
      <c r="A5868" s="218" t="str">
        <f t="shared" si="41"/>
        <v>O221108058760일반상품</v>
      </c>
      <c r="B5868" s="219" t="s">
        <v>9411</v>
      </c>
      <c r="C5868" s="219" t="s">
        <v>8023</v>
      </c>
      <c r="D5868" s="219" t="s">
        <v>8065</v>
      </c>
      <c r="E5868" s="219" t="s">
        <v>6389</v>
      </c>
      <c r="F5868" s="219" t="s">
        <v>6438</v>
      </c>
      <c r="G5868" s="219" t="s">
        <v>9524</v>
      </c>
      <c r="H5868" s="219" t="s">
        <v>5990</v>
      </c>
      <c r="I5868" s="220" t="s">
        <v>8076</v>
      </c>
      <c r="J5868" s="221">
        <v>2880</v>
      </c>
      <c r="K5868" s="221">
        <v>2</v>
      </c>
      <c r="L5868" s="221">
        <v>5760</v>
      </c>
    </row>
    <row r="5869" spans="1:12" s="167" customFormat="1">
      <c r="A5869" s="218" t="str">
        <f t="shared" si="41"/>
        <v>O221108058760일반상품</v>
      </c>
      <c r="B5869" s="219" t="s">
        <v>9411</v>
      </c>
      <c r="C5869" s="219" t="s">
        <v>8023</v>
      </c>
      <c r="D5869" s="219" t="s">
        <v>8065</v>
      </c>
      <c r="E5869" s="219" t="s">
        <v>6389</v>
      </c>
      <c r="F5869" s="219" t="s">
        <v>6438</v>
      </c>
      <c r="G5869" s="219" t="s">
        <v>9524</v>
      </c>
      <c r="H5869" s="219" t="s">
        <v>5990</v>
      </c>
      <c r="I5869" s="220" t="s">
        <v>7925</v>
      </c>
      <c r="J5869" s="221">
        <v>1400</v>
      </c>
      <c r="K5869" s="221">
        <v>2</v>
      </c>
      <c r="L5869" s="221">
        <v>2800</v>
      </c>
    </row>
    <row r="5870" spans="1:12" s="167" customFormat="1">
      <c r="A5870" s="218" t="str">
        <f t="shared" si="41"/>
        <v>O221108058760일반상품</v>
      </c>
      <c r="B5870" s="219" t="s">
        <v>9411</v>
      </c>
      <c r="C5870" s="219" t="s">
        <v>8023</v>
      </c>
      <c r="D5870" s="219" t="s">
        <v>8065</v>
      </c>
      <c r="E5870" s="219" t="s">
        <v>6389</v>
      </c>
      <c r="F5870" s="219" t="s">
        <v>6438</v>
      </c>
      <c r="G5870" s="219" t="s">
        <v>9524</v>
      </c>
      <c r="H5870" s="219" t="s">
        <v>5990</v>
      </c>
      <c r="I5870" s="220" t="s">
        <v>8717</v>
      </c>
      <c r="J5870" s="221">
        <v>2430</v>
      </c>
      <c r="K5870" s="221">
        <v>1</v>
      </c>
      <c r="L5870" s="221">
        <v>2430</v>
      </c>
    </row>
    <row r="5871" spans="1:12" s="167" customFormat="1">
      <c r="A5871" s="218" t="str">
        <f t="shared" si="41"/>
        <v>O221108058760일반상품</v>
      </c>
      <c r="B5871" s="219" t="s">
        <v>9411</v>
      </c>
      <c r="C5871" s="219" t="s">
        <v>8023</v>
      </c>
      <c r="D5871" s="219" t="s">
        <v>8065</v>
      </c>
      <c r="E5871" s="219" t="s">
        <v>6389</v>
      </c>
      <c r="F5871" s="219" t="s">
        <v>6438</v>
      </c>
      <c r="G5871" s="219" t="s">
        <v>9524</v>
      </c>
      <c r="H5871" s="219" t="s">
        <v>5990</v>
      </c>
      <c r="I5871" s="220" t="s">
        <v>8400</v>
      </c>
      <c r="J5871" s="221">
        <v>1270</v>
      </c>
      <c r="K5871" s="221">
        <v>1</v>
      </c>
      <c r="L5871" s="221">
        <v>1270</v>
      </c>
    </row>
    <row r="5872" spans="1:12" s="167" customFormat="1">
      <c r="A5872" s="218" t="str">
        <f t="shared" si="41"/>
        <v>O221108058760일반상품</v>
      </c>
      <c r="B5872" s="219" t="s">
        <v>9411</v>
      </c>
      <c r="C5872" s="219" t="s">
        <v>8023</v>
      </c>
      <c r="D5872" s="219" t="s">
        <v>8065</v>
      </c>
      <c r="E5872" s="219" t="s">
        <v>6389</v>
      </c>
      <c r="F5872" s="219" t="s">
        <v>6438</v>
      </c>
      <c r="G5872" s="219" t="s">
        <v>9524</v>
      </c>
      <c r="H5872" s="219" t="s">
        <v>5990</v>
      </c>
      <c r="I5872" s="220" t="s">
        <v>7275</v>
      </c>
      <c r="J5872" s="221">
        <v>1240</v>
      </c>
      <c r="K5872" s="221">
        <v>3</v>
      </c>
      <c r="L5872" s="221">
        <v>3720</v>
      </c>
    </row>
    <row r="5873" spans="1:12" s="167" customFormat="1">
      <c r="A5873" s="218" t="str">
        <f t="shared" si="41"/>
        <v>O221108058760일반상품</v>
      </c>
      <c r="B5873" s="219" t="s">
        <v>9411</v>
      </c>
      <c r="C5873" s="219" t="s">
        <v>8023</v>
      </c>
      <c r="D5873" s="219" t="s">
        <v>8065</v>
      </c>
      <c r="E5873" s="219" t="s">
        <v>6389</v>
      </c>
      <c r="F5873" s="219" t="s">
        <v>6438</v>
      </c>
      <c r="G5873" s="219" t="s">
        <v>9524</v>
      </c>
      <c r="H5873" s="219" t="s">
        <v>5990</v>
      </c>
      <c r="I5873" s="220" t="s">
        <v>8981</v>
      </c>
      <c r="J5873" s="221">
        <v>1240</v>
      </c>
      <c r="K5873" s="221">
        <v>2</v>
      </c>
      <c r="L5873" s="221">
        <v>2480</v>
      </c>
    </row>
    <row r="5874" spans="1:12" s="167" customFormat="1">
      <c r="A5874" s="218" t="str">
        <f t="shared" si="41"/>
        <v>O221108058760일반상품</v>
      </c>
      <c r="B5874" s="219" t="s">
        <v>9411</v>
      </c>
      <c r="C5874" s="219" t="s">
        <v>8023</v>
      </c>
      <c r="D5874" s="219" t="s">
        <v>8065</v>
      </c>
      <c r="E5874" s="219" t="s">
        <v>6389</v>
      </c>
      <c r="F5874" s="219" t="s">
        <v>6438</v>
      </c>
      <c r="G5874" s="219" t="s">
        <v>9524</v>
      </c>
      <c r="H5874" s="219" t="s">
        <v>5990</v>
      </c>
      <c r="I5874" s="220" t="s">
        <v>8982</v>
      </c>
      <c r="J5874" s="221">
        <v>1240</v>
      </c>
      <c r="K5874" s="221">
        <v>6</v>
      </c>
      <c r="L5874" s="221">
        <v>7440</v>
      </c>
    </row>
    <row r="5875" spans="1:12" s="167" customFormat="1">
      <c r="A5875" s="218" t="str">
        <f t="shared" si="41"/>
        <v>O221108058760일반상품</v>
      </c>
      <c r="B5875" s="219" t="s">
        <v>9411</v>
      </c>
      <c r="C5875" s="219" t="s">
        <v>8023</v>
      </c>
      <c r="D5875" s="219" t="s">
        <v>8065</v>
      </c>
      <c r="E5875" s="219" t="s">
        <v>6389</v>
      </c>
      <c r="F5875" s="219" t="s">
        <v>6438</v>
      </c>
      <c r="G5875" s="219" t="s">
        <v>9524</v>
      </c>
      <c r="H5875" s="219" t="s">
        <v>5990</v>
      </c>
      <c r="I5875" s="220" t="s">
        <v>8724</v>
      </c>
      <c r="J5875" s="221">
        <v>3500</v>
      </c>
      <c r="K5875" s="221">
        <v>1</v>
      </c>
      <c r="L5875" s="221">
        <v>3500</v>
      </c>
    </row>
    <row r="5876" spans="1:12" s="167" customFormat="1">
      <c r="A5876" s="218" t="str">
        <f t="shared" si="41"/>
        <v>O221108058760일반상품</v>
      </c>
      <c r="B5876" s="219" t="s">
        <v>9411</v>
      </c>
      <c r="C5876" s="219" t="s">
        <v>8023</v>
      </c>
      <c r="D5876" s="219" t="s">
        <v>8065</v>
      </c>
      <c r="E5876" s="219" t="s">
        <v>6389</v>
      </c>
      <c r="F5876" s="219" t="s">
        <v>6438</v>
      </c>
      <c r="G5876" s="219" t="s">
        <v>9524</v>
      </c>
      <c r="H5876" s="219" t="s">
        <v>5990</v>
      </c>
      <c r="I5876" s="220" t="s">
        <v>8584</v>
      </c>
      <c r="J5876" s="221">
        <v>6000</v>
      </c>
      <c r="K5876" s="221">
        <v>1</v>
      </c>
      <c r="L5876" s="221">
        <v>6000</v>
      </c>
    </row>
    <row r="5877" spans="1:12" s="167" customFormat="1">
      <c r="A5877" s="218" t="str">
        <f t="shared" si="41"/>
        <v>O221108058760일반상품</v>
      </c>
      <c r="B5877" s="219" t="s">
        <v>9411</v>
      </c>
      <c r="C5877" s="219" t="s">
        <v>8023</v>
      </c>
      <c r="D5877" s="219" t="s">
        <v>8065</v>
      </c>
      <c r="E5877" s="219" t="s">
        <v>6389</v>
      </c>
      <c r="F5877" s="219" t="s">
        <v>6438</v>
      </c>
      <c r="G5877" s="219" t="s">
        <v>9524</v>
      </c>
      <c r="H5877" s="219" t="s">
        <v>5990</v>
      </c>
      <c r="I5877" s="220" t="s">
        <v>7220</v>
      </c>
      <c r="J5877" s="221">
        <v>670</v>
      </c>
      <c r="K5877" s="221">
        <v>1</v>
      </c>
      <c r="L5877" s="221">
        <v>670</v>
      </c>
    </row>
    <row r="5878" spans="1:12" s="167" customFormat="1">
      <c r="A5878" s="218" t="str">
        <f t="shared" si="41"/>
        <v>O221108058760일반상품</v>
      </c>
      <c r="B5878" s="219" t="s">
        <v>9411</v>
      </c>
      <c r="C5878" s="219" t="s">
        <v>8023</v>
      </c>
      <c r="D5878" s="219" t="s">
        <v>8065</v>
      </c>
      <c r="E5878" s="219" t="s">
        <v>6389</v>
      </c>
      <c r="F5878" s="219" t="s">
        <v>6438</v>
      </c>
      <c r="G5878" s="219" t="s">
        <v>9524</v>
      </c>
      <c r="H5878" s="219" t="s">
        <v>5990</v>
      </c>
      <c r="I5878" s="220" t="s">
        <v>8367</v>
      </c>
      <c r="J5878" s="221">
        <v>36300</v>
      </c>
      <c r="K5878" s="221">
        <v>1</v>
      </c>
      <c r="L5878" s="221">
        <v>36300</v>
      </c>
    </row>
    <row r="5879" spans="1:12" s="167" customFormat="1">
      <c r="A5879" s="218" t="str">
        <f t="shared" si="41"/>
        <v>O221108058760일반상품</v>
      </c>
      <c r="B5879" s="219" t="s">
        <v>9411</v>
      </c>
      <c r="C5879" s="219" t="s">
        <v>8023</v>
      </c>
      <c r="D5879" s="219" t="s">
        <v>8065</v>
      </c>
      <c r="E5879" s="219" t="s">
        <v>6389</v>
      </c>
      <c r="F5879" s="219" t="s">
        <v>6438</v>
      </c>
      <c r="G5879" s="219" t="s">
        <v>9524</v>
      </c>
      <c r="H5879" s="219" t="s">
        <v>5990</v>
      </c>
      <c r="I5879" s="220" t="s">
        <v>8709</v>
      </c>
      <c r="J5879" s="221">
        <v>13950</v>
      </c>
      <c r="K5879" s="221">
        <v>1</v>
      </c>
      <c r="L5879" s="221">
        <v>13950</v>
      </c>
    </row>
    <row r="5880" spans="1:12" s="167" customFormat="1">
      <c r="A5880" s="218" t="str">
        <f t="shared" si="41"/>
        <v>O221108058760일반상품</v>
      </c>
      <c r="B5880" s="219" t="s">
        <v>9411</v>
      </c>
      <c r="C5880" s="219" t="s">
        <v>8023</v>
      </c>
      <c r="D5880" s="219" t="s">
        <v>8065</v>
      </c>
      <c r="E5880" s="219" t="s">
        <v>6389</v>
      </c>
      <c r="F5880" s="219" t="s">
        <v>6438</v>
      </c>
      <c r="G5880" s="219" t="s">
        <v>9524</v>
      </c>
      <c r="H5880" s="219" t="s">
        <v>5990</v>
      </c>
      <c r="I5880" s="220" t="s">
        <v>8917</v>
      </c>
      <c r="J5880" s="221">
        <v>7180</v>
      </c>
      <c r="K5880" s="221">
        <v>1</v>
      </c>
      <c r="L5880" s="221">
        <v>7180</v>
      </c>
    </row>
    <row r="5881" spans="1:12" s="167" customFormat="1">
      <c r="A5881" s="218" t="str">
        <f t="shared" si="41"/>
        <v>O221108058760일반상품</v>
      </c>
      <c r="B5881" s="219" t="s">
        <v>9411</v>
      </c>
      <c r="C5881" s="219" t="s">
        <v>8023</v>
      </c>
      <c r="D5881" s="219" t="s">
        <v>8065</v>
      </c>
      <c r="E5881" s="219" t="s">
        <v>6389</v>
      </c>
      <c r="F5881" s="219" t="s">
        <v>6438</v>
      </c>
      <c r="G5881" s="219" t="s">
        <v>9524</v>
      </c>
      <c r="H5881" s="219" t="s">
        <v>5990</v>
      </c>
      <c r="I5881" s="220" t="s">
        <v>8431</v>
      </c>
      <c r="J5881" s="221">
        <v>11600</v>
      </c>
      <c r="K5881" s="221">
        <v>1</v>
      </c>
      <c r="L5881" s="221">
        <v>11600</v>
      </c>
    </row>
    <row r="5882" spans="1:12" s="167" customFormat="1">
      <c r="A5882" s="218" t="str">
        <f t="shared" si="41"/>
        <v>O221108058760일반상품</v>
      </c>
      <c r="B5882" s="219" t="s">
        <v>9411</v>
      </c>
      <c r="C5882" s="219" t="s">
        <v>8023</v>
      </c>
      <c r="D5882" s="219" t="s">
        <v>8065</v>
      </c>
      <c r="E5882" s="219" t="s">
        <v>6389</v>
      </c>
      <c r="F5882" s="219" t="s">
        <v>6438</v>
      </c>
      <c r="G5882" s="219" t="s">
        <v>9524</v>
      </c>
      <c r="H5882" s="219" t="s">
        <v>5990</v>
      </c>
      <c r="I5882" s="220" t="s">
        <v>8688</v>
      </c>
      <c r="J5882" s="221">
        <v>9240</v>
      </c>
      <c r="K5882" s="221">
        <v>1</v>
      </c>
      <c r="L5882" s="221">
        <v>9240</v>
      </c>
    </row>
    <row r="5883" spans="1:12" s="167" customFormat="1">
      <c r="A5883" s="218" t="str">
        <f t="shared" si="41"/>
        <v>O221108058760일반상품</v>
      </c>
      <c r="B5883" s="219" t="s">
        <v>9411</v>
      </c>
      <c r="C5883" s="219" t="s">
        <v>8023</v>
      </c>
      <c r="D5883" s="219" t="s">
        <v>8065</v>
      </c>
      <c r="E5883" s="219" t="s">
        <v>6389</v>
      </c>
      <c r="F5883" s="219" t="s">
        <v>6438</v>
      </c>
      <c r="G5883" s="219" t="s">
        <v>9524</v>
      </c>
      <c r="H5883" s="219" t="s">
        <v>5990</v>
      </c>
      <c r="I5883" s="220" t="s">
        <v>7195</v>
      </c>
      <c r="J5883" s="221">
        <v>4018</v>
      </c>
      <c r="K5883" s="221">
        <v>1</v>
      </c>
      <c r="L5883" s="221">
        <v>4018</v>
      </c>
    </row>
    <row r="5884" spans="1:12" s="167" customFormat="1">
      <c r="A5884" s="218" t="str">
        <f t="shared" si="41"/>
        <v>O221108058760일반상품</v>
      </c>
      <c r="B5884" s="219" t="s">
        <v>9411</v>
      </c>
      <c r="C5884" s="219" t="s">
        <v>8023</v>
      </c>
      <c r="D5884" s="219" t="s">
        <v>8065</v>
      </c>
      <c r="E5884" s="219" t="s">
        <v>6389</v>
      </c>
      <c r="F5884" s="219" t="s">
        <v>6438</v>
      </c>
      <c r="G5884" s="219" t="s">
        <v>9524</v>
      </c>
      <c r="H5884" s="219" t="s">
        <v>5990</v>
      </c>
      <c r="I5884" s="220" t="s">
        <v>8455</v>
      </c>
      <c r="J5884" s="221">
        <v>2400</v>
      </c>
      <c r="K5884" s="221">
        <v>1</v>
      </c>
      <c r="L5884" s="221">
        <v>2400</v>
      </c>
    </row>
    <row r="5885" spans="1:12" s="167" customFormat="1">
      <c r="A5885" s="218" t="str">
        <f t="shared" si="41"/>
        <v>O221108058760일반상품</v>
      </c>
      <c r="B5885" s="219" t="s">
        <v>9411</v>
      </c>
      <c r="C5885" s="219" t="s">
        <v>8023</v>
      </c>
      <c r="D5885" s="219" t="s">
        <v>8065</v>
      </c>
      <c r="E5885" s="219" t="s">
        <v>6389</v>
      </c>
      <c r="F5885" s="219" t="s">
        <v>6438</v>
      </c>
      <c r="G5885" s="219" t="s">
        <v>9524</v>
      </c>
      <c r="H5885" s="219" t="s">
        <v>5990</v>
      </c>
      <c r="I5885" s="220" t="s">
        <v>9028</v>
      </c>
      <c r="J5885" s="221">
        <v>2900</v>
      </c>
      <c r="K5885" s="221">
        <v>1</v>
      </c>
      <c r="L5885" s="221">
        <v>2900</v>
      </c>
    </row>
    <row r="5886" spans="1:12" s="167" customFormat="1">
      <c r="A5886" s="218" t="str">
        <f t="shared" si="41"/>
        <v>O221108058760일반상품</v>
      </c>
      <c r="B5886" s="219" t="s">
        <v>9411</v>
      </c>
      <c r="C5886" s="219" t="s">
        <v>8023</v>
      </c>
      <c r="D5886" s="219" t="s">
        <v>8065</v>
      </c>
      <c r="E5886" s="219" t="s">
        <v>6389</v>
      </c>
      <c r="F5886" s="219" t="s">
        <v>6438</v>
      </c>
      <c r="G5886" s="219" t="s">
        <v>9524</v>
      </c>
      <c r="H5886" s="219" t="s">
        <v>5990</v>
      </c>
      <c r="I5886" s="220" t="s">
        <v>8405</v>
      </c>
      <c r="J5886" s="221">
        <v>11200</v>
      </c>
      <c r="K5886" s="221">
        <v>1</v>
      </c>
      <c r="L5886" s="221">
        <v>11200</v>
      </c>
    </row>
    <row r="5887" spans="1:12" s="167" customFormat="1">
      <c r="A5887" s="218" t="str">
        <f t="shared" si="41"/>
        <v>O221108058760일반상품</v>
      </c>
      <c r="B5887" s="219" t="s">
        <v>9411</v>
      </c>
      <c r="C5887" s="219" t="s">
        <v>8023</v>
      </c>
      <c r="D5887" s="219" t="s">
        <v>8065</v>
      </c>
      <c r="E5887" s="219" t="s">
        <v>6389</v>
      </c>
      <c r="F5887" s="219" t="s">
        <v>6438</v>
      </c>
      <c r="G5887" s="219" t="s">
        <v>9524</v>
      </c>
      <c r="H5887" s="219" t="s">
        <v>5990</v>
      </c>
      <c r="I5887" s="220" t="s">
        <v>8380</v>
      </c>
      <c r="J5887" s="221">
        <v>4450</v>
      </c>
      <c r="K5887" s="221">
        <v>1</v>
      </c>
      <c r="L5887" s="221">
        <v>4450</v>
      </c>
    </row>
    <row r="5888" spans="1:12" s="167" customFormat="1">
      <c r="A5888" s="218" t="str">
        <f t="shared" si="41"/>
        <v>O221108058760일반상품</v>
      </c>
      <c r="B5888" s="219" t="s">
        <v>9411</v>
      </c>
      <c r="C5888" s="219" t="s">
        <v>8023</v>
      </c>
      <c r="D5888" s="219" t="s">
        <v>8065</v>
      </c>
      <c r="E5888" s="219" t="s">
        <v>6389</v>
      </c>
      <c r="F5888" s="219" t="s">
        <v>6438</v>
      </c>
      <c r="G5888" s="219" t="s">
        <v>9524</v>
      </c>
      <c r="H5888" s="219" t="s">
        <v>5990</v>
      </c>
      <c r="I5888" s="220" t="s">
        <v>8945</v>
      </c>
      <c r="J5888" s="221">
        <v>3560</v>
      </c>
      <c r="K5888" s="221">
        <v>1</v>
      </c>
      <c r="L5888" s="221">
        <v>3560</v>
      </c>
    </row>
    <row r="5889" spans="1:12" s="167" customFormat="1">
      <c r="A5889" s="218" t="str">
        <f t="shared" si="41"/>
        <v>O221108058760일반상품</v>
      </c>
      <c r="B5889" s="219" t="s">
        <v>9411</v>
      </c>
      <c r="C5889" s="219" t="s">
        <v>8023</v>
      </c>
      <c r="D5889" s="219" t="s">
        <v>8065</v>
      </c>
      <c r="E5889" s="219" t="s">
        <v>6389</v>
      </c>
      <c r="F5889" s="219" t="s">
        <v>6438</v>
      </c>
      <c r="G5889" s="219" t="s">
        <v>9524</v>
      </c>
      <c r="H5889" s="219" t="s">
        <v>5990</v>
      </c>
      <c r="I5889" s="220" t="s">
        <v>7281</v>
      </c>
      <c r="J5889" s="221">
        <v>8500</v>
      </c>
      <c r="K5889" s="221">
        <v>1</v>
      </c>
      <c r="L5889" s="221">
        <v>8500</v>
      </c>
    </row>
    <row r="5890" spans="1:12" s="167" customFormat="1">
      <c r="A5890" s="218" t="str">
        <f t="shared" si="41"/>
        <v>O221108058760일반상품</v>
      </c>
      <c r="B5890" s="219" t="s">
        <v>9411</v>
      </c>
      <c r="C5890" s="219" t="s">
        <v>8023</v>
      </c>
      <c r="D5890" s="219" t="s">
        <v>8065</v>
      </c>
      <c r="E5890" s="219" t="s">
        <v>6389</v>
      </c>
      <c r="F5890" s="219" t="s">
        <v>6438</v>
      </c>
      <c r="G5890" s="219" t="s">
        <v>9524</v>
      </c>
      <c r="H5890" s="219" t="s">
        <v>5990</v>
      </c>
      <c r="I5890" s="220" t="s">
        <v>8620</v>
      </c>
      <c r="J5890" s="221">
        <v>11000</v>
      </c>
      <c r="K5890" s="221">
        <v>1</v>
      </c>
      <c r="L5890" s="221">
        <v>11000</v>
      </c>
    </row>
    <row r="5891" spans="1:12" s="167" customFormat="1">
      <c r="A5891" s="218" t="str">
        <f t="shared" si="41"/>
        <v>O221108058760일반상품</v>
      </c>
      <c r="B5891" s="219" t="s">
        <v>9411</v>
      </c>
      <c r="C5891" s="219" t="s">
        <v>8023</v>
      </c>
      <c r="D5891" s="219" t="s">
        <v>8065</v>
      </c>
      <c r="E5891" s="219" t="s">
        <v>6389</v>
      </c>
      <c r="F5891" s="219" t="s">
        <v>6438</v>
      </c>
      <c r="G5891" s="219" t="s">
        <v>9524</v>
      </c>
      <c r="H5891" s="219" t="s">
        <v>5990</v>
      </c>
      <c r="I5891" s="220" t="s">
        <v>7208</v>
      </c>
      <c r="J5891" s="221">
        <v>3600</v>
      </c>
      <c r="K5891" s="221">
        <v>1</v>
      </c>
      <c r="L5891" s="221">
        <v>3600</v>
      </c>
    </row>
    <row r="5892" spans="1:12" s="167" customFormat="1">
      <c r="A5892" s="218" t="str">
        <f t="shared" si="41"/>
        <v>O221108058760일반상품</v>
      </c>
      <c r="B5892" s="219" t="s">
        <v>9411</v>
      </c>
      <c r="C5892" s="219" t="s">
        <v>8023</v>
      </c>
      <c r="D5892" s="219" t="s">
        <v>8065</v>
      </c>
      <c r="E5892" s="219" t="s">
        <v>6389</v>
      </c>
      <c r="F5892" s="219" t="s">
        <v>6438</v>
      </c>
      <c r="G5892" s="219" t="s">
        <v>9524</v>
      </c>
      <c r="H5892" s="219" t="s">
        <v>5990</v>
      </c>
      <c r="I5892" s="220" t="s">
        <v>7202</v>
      </c>
      <c r="J5892" s="221">
        <v>5200</v>
      </c>
      <c r="K5892" s="221">
        <v>2</v>
      </c>
      <c r="L5892" s="221">
        <v>10400</v>
      </c>
    </row>
    <row r="5893" spans="1:12" s="167" customFormat="1">
      <c r="A5893" s="218" t="str">
        <f t="shared" si="41"/>
        <v>O221108058758일반상품</v>
      </c>
      <c r="B5893" s="219" t="s">
        <v>9412</v>
      </c>
      <c r="C5893" s="219" t="s">
        <v>8023</v>
      </c>
      <c r="D5893" s="219" t="s">
        <v>8065</v>
      </c>
      <c r="E5893" s="219" t="s">
        <v>7705</v>
      </c>
      <c r="F5893" s="219" t="s">
        <v>6439</v>
      </c>
      <c r="G5893" s="219" t="s">
        <v>7762</v>
      </c>
      <c r="H5893" s="219" t="s">
        <v>5990</v>
      </c>
      <c r="I5893" s="220" t="s">
        <v>8574</v>
      </c>
      <c r="J5893" s="221">
        <v>2250</v>
      </c>
      <c r="K5893" s="221">
        <v>1</v>
      </c>
      <c r="L5893" s="221">
        <v>2250</v>
      </c>
    </row>
    <row r="5894" spans="1:12" s="167" customFormat="1">
      <c r="A5894" s="218" t="str">
        <f t="shared" si="41"/>
        <v>O221108058758일반상품</v>
      </c>
      <c r="B5894" s="219" t="s">
        <v>9412</v>
      </c>
      <c r="C5894" s="219" t="s">
        <v>8023</v>
      </c>
      <c r="D5894" s="219" t="s">
        <v>8065</v>
      </c>
      <c r="E5894" s="219" t="s">
        <v>7705</v>
      </c>
      <c r="F5894" s="219" t="s">
        <v>6439</v>
      </c>
      <c r="G5894" s="219" t="s">
        <v>7762</v>
      </c>
      <c r="H5894" s="219" t="s">
        <v>5990</v>
      </c>
      <c r="I5894" s="220" t="s">
        <v>8449</v>
      </c>
      <c r="J5894" s="221">
        <v>5900</v>
      </c>
      <c r="K5894" s="221">
        <v>1</v>
      </c>
      <c r="L5894" s="221">
        <v>5900</v>
      </c>
    </row>
    <row r="5895" spans="1:12" s="167" customFormat="1">
      <c r="A5895" s="218" t="str">
        <f t="shared" si="41"/>
        <v>O221108058758일반상품</v>
      </c>
      <c r="B5895" s="219" t="s">
        <v>9412</v>
      </c>
      <c r="C5895" s="219" t="s">
        <v>8023</v>
      </c>
      <c r="D5895" s="219" t="s">
        <v>8065</v>
      </c>
      <c r="E5895" s="219" t="s">
        <v>7705</v>
      </c>
      <c r="F5895" s="219" t="s">
        <v>6439</v>
      </c>
      <c r="G5895" s="219" t="s">
        <v>7762</v>
      </c>
      <c r="H5895" s="219" t="s">
        <v>5990</v>
      </c>
      <c r="I5895" s="220" t="s">
        <v>7981</v>
      </c>
      <c r="J5895" s="221">
        <v>1400</v>
      </c>
      <c r="K5895" s="221">
        <v>1</v>
      </c>
      <c r="L5895" s="221">
        <v>1400</v>
      </c>
    </row>
    <row r="5896" spans="1:12" s="167" customFormat="1">
      <c r="A5896" s="218" t="str">
        <f t="shared" si="41"/>
        <v>O221108058758일반상품</v>
      </c>
      <c r="B5896" s="219" t="s">
        <v>9412</v>
      </c>
      <c r="C5896" s="219" t="s">
        <v>8023</v>
      </c>
      <c r="D5896" s="219" t="s">
        <v>8065</v>
      </c>
      <c r="E5896" s="219" t="s">
        <v>7705</v>
      </c>
      <c r="F5896" s="219" t="s">
        <v>6439</v>
      </c>
      <c r="G5896" s="219" t="s">
        <v>7762</v>
      </c>
      <c r="H5896" s="219" t="s">
        <v>5990</v>
      </c>
      <c r="I5896" s="220" t="s">
        <v>8473</v>
      </c>
      <c r="J5896" s="221">
        <v>1100</v>
      </c>
      <c r="K5896" s="221">
        <v>1</v>
      </c>
      <c r="L5896" s="221">
        <v>1100</v>
      </c>
    </row>
    <row r="5897" spans="1:12" s="167" customFormat="1">
      <c r="A5897" s="218" t="str">
        <f t="shared" si="41"/>
        <v>O221108058758일반상품</v>
      </c>
      <c r="B5897" s="219" t="s">
        <v>9412</v>
      </c>
      <c r="C5897" s="219" t="s">
        <v>8023</v>
      </c>
      <c r="D5897" s="219" t="s">
        <v>8065</v>
      </c>
      <c r="E5897" s="219" t="s">
        <v>7705</v>
      </c>
      <c r="F5897" s="219" t="s">
        <v>6439</v>
      </c>
      <c r="G5897" s="219" t="s">
        <v>7762</v>
      </c>
      <c r="H5897" s="219" t="s">
        <v>5990</v>
      </c>
      <c r="I5897" s="220" t="s">
        <v>7986</v>
      </c>
      <c r="J5897" s="221">
        <v>1100</v>
      </c>
      <c r="K5897" s="221">
        <v>1</v>
      </c>
      <c r="L5897" s="221">
        <v>1100</v>
      </c>
    </row>
    <row r="5898" spans="1:12" s="167" customFormat="1">
      <c r="A5898" s="218" t="str">
        <f t="shared" si="41"/>
        <v>O221108058758일반상품</v>
      </c>
      <c r="B5898" s="219" t="s">
        <v>9412</v>
      </c>
      <c r="C5898" s="219" t="s">
        <v>8023</v>
      </c>
      <c r="D5898" s="219" t="s">
        <v>8065</v>
      </c>
      <c r="E5898" s="219" t="s">
        <v>7705</v>
      </c>
      <c r="F5898" s="219" t="s">
        <v>6439</v>
      </c>
      <c r="G5898" s="219" t="s">
        <v>7762</v>
      </c>
      <c r="H5898" s="219" t="s">
        <v>5990</v>
      </c>
      <c r="I5898" s="220" t="s">
        <v>8363</v>
      </c>
      <c r="J5898" s="221">
        <v>1100</v>
      </c>
      <c r="K5898" s="221">
        <v>1</v>
      </c>
      <c r="L5898" s="221">
        <v>1100</v>
      </c>
    </row>
    <row r="5899" spans="1:12" s="167" customFormat="1">
      <c r="A5899" s="218" t="str">
        <f t="shared" si="41"/>
        <v>O221108058758일반상품</v>
      </c>
      <c r="B5899" s="219" t="s">
        <v>9412</v>
      </c>
      <c r="C5899" s="219" t="s">
        <v>8023</v>
      </c>
      <c r="D5899" s="219" t="s">
        <v>8065</v>
      </c>
      <c r="E5899" s="219" t="s">
        <v>7705</v>
      </c>
      <c r="F5899" s="219" t="s">
        <v>6439</v>
      </c>
      <c r="G5899" s="219" t="s">
        <v>7762</v>
      </c>
      <c r="H5899" s="219" t="s">
        <v>5990</v>
      </c>
      <c r="I5899" s="220" t="s">
        <v>8749</v>
      </c>
      <c r="J5899" s="221">
        <v>2700</v>
      </c>
      <c r="K5899" s="221">
        <v>1</v>
      </c>
      <c r="L5899" s="221">
        <v>2700</v>
      </c>
    </row>
    <row r="5900" spans="1:12" s="167" customFormat="1">
      <c r="A5900" s="218" t="str">
        <f t="shared" si="41"/>
        <v>O221108058758일반상품</v>
      </c>
      <c r="B5900" s="219" t="s">
        <v>9412</v>
      </c>
      <c r="C5900" s="219" t="s">
        <v>8023</v>
      </c>
      <c r="D5900" s="219" t="s">
        <v>8065</v>
      </c>
      <c r="E5900" s="219" t="s">
        <v>7705</v>
      </c>
      <c r="F5900" s="219" t="s">
        <v>6439</v>
      </c>
      <c r="G5900" s="219" t="s">
        <v>7762</v>
      </c>
      <c r="H5900" s="219" t="s">
        <v>5990</v>
      </c>
      <c r="I5900" s="220" t="s">
        <v>7218</v>
      </c>
      <c r="J5900" s="221">
        <v>1000</v>
      </c>
      <c r="K5900" s="221">
        <v>1</v>
      </c>
      <c r="L5900" s="221">
        <v>1000</v>
      </c>
    </row>
    <row r="5901" spans="1:12" s="167" customFormat="1">
      <c r="A5901" s="218" t="str">
        <f t="shared" si="41"/>
        <v>O221108058758일반상품</v>
      </c>
      <c r="B5901" s="219" t="s">
        <v>9412</v>
      </c>
      <c r="C5901" s="219" t="s">
        <v>8023</v>
      </c>
      <c r="D5901" s="219" t="s">
        <v>8065</v>
      </c>
      <c r="E5901" s="219" t="s">
        <v>7705</v>
      </c>
      <c r="F5901" s="219" t="s">
        <v>6439</v>
      </c>
      <c r="G5901" s="219" t="s">
        <v>7762</v>
      </c>
      <c r="H5901" s="219" t="s">
        <v>5990</v>
      </c>
      <c r="I5901" s="220" t="s">
        <v>8823</v>
      </c>
      <c r="J5901" s="221">
        <v>500</v>
      </c>
      <c r="K5901" s="221">
        <v>1</v>
      </c>
      <c r="L5901" s="221">
        <v>500</v>
      </c>
    </row>
    <row r="5902" spans="1:12" s="167" customFormat="1">
      <c r="A5902" s="218" t="str">
        <f t="shared" si="41"/>
        <v>O221108058758일반상품</v>
      </c>
      <c r="B5902" s="219" t="s">
        <v>9412</v>
      </c>
      <c r="C5902" s="219" t="s">
        <v>8023</v>
      </c>
      <c r="D5902" s="219" t="s">
        <v>8065</v>
      </c>
      <c r="E5902" s="219" t="s">
        <v>7705</v>
      </c>
      <c r="F5902" s="219" t="s">
        <v>6439</v>
      </c>
      <c r="G5902" s="219" t="s">
        <v>7762</v>
      </c>
      <c r="H5902" s="219" t="s">
        <v>5990</v>
      </c>
      <c r="I5902" s="220" t="s">
        <v>7930</v>
      </c>
      <c r="J5902" s="221">
        <v>4200</v>
      </c>
      <c r="K5902" s="221">
        <v>2</v>
      </c>
      <c r="L5902" s="221">
        <v>8400</v>
      </c>
    </row>
    <row r="5903" spans="1:12" s="167" customFormat="1">
      <c r="A5903" s="218" t="str">
        <f t="shared" si="41"/>
        <v>O221108058758일반상품</v>
      </c>
      <c r="B5903" s="219" t="s">
        <v>9412</v>
      </c>
      <c r="C5903" s="219" t="s">
        <v>8023</v>
      </c>
      <c r="D5903" s="219" t="s">
        <v>8065</v>
      </c>
      <c r="E5903" s="219" t="s">
        <v>7705</v>
      </c>
      <c r="F5903" s="219" t="s">
        <v>6439</v>
      </c>
      <c r="G5903" s="219" t="s">
        <v>7762</v>
      </c>
      <c r="H5903" s="219" t="s">
        <v>5990</v>
      </c>
      <c r="I5903" s="220" t="s">
        <v>7977</v>
      </c>
      <c r="J5903" s="221">
        <v>1460</v>
      </c>
      <c r="K5903" s="221">
        <v>1</v>
      </c>
      <c r="L5903" s="221">
        <v>1460</v>
      </c>
    </row>
    <row r="5904" spans="1:12" s="167" customFormat="1">
      <c r="A5904" s="218" t="str">
        <f t="shared" si="41"/>
        <v>O221108058758일반상품</v>
      </c>
      <c r="B5904" s="219" t="s">
        <v>9412</v>
      </c>
      <c r="C5904" s="219" t="s">
        <v>8023</v>
      </c>
      <c r="D5904" s="219" t="s">
        <v>8065</v>
      </c>
      <c r="E5904" s="219" t="s">
        <v>7705</v>
      </c>
      <c r="F5904" s="219" t="s">
        <v>6439</v>
      </c>
      <c r="G5904" s="219" t="s">
        <v>7762</v>
      </c>
      <c r="H5904" s="219" t="s">
        <v>5990</v>
      </c>
      <c r="I5904" s="220" t="s">
        <v>7189</v>
      </c>
      <c r="J5904" s="221">
        <v>1073</v>
      </c>
      <c r="K5904" s="221">
        <v>1</v>
      </c>
      <c r="L5904" s="221">
        <v>1073</v>
      </c>
    </row>
    <row r="5905" spans="1:12" s="167" customFormat="1">
      <c r="A5905" s="218" t="str">
        <f t="shared" si="41"/>
        <v>O221108058758일반상품</v>
      </c>
      <c r="B5905" s="219" t="s">
        <v>9412</v>
      </c>
      <c r="C5905" s="219" t="s">
        <v>8023</v>
      </c>
      <c r="D5905" s="219" t="s">
        <v>8065</v>
      </c>
      <c r="E5905" s="219" t="s">
        <v>7705</v>
      </c>
      <c r="F5905" s="219" t="s">
        <v>6439</v>
      </c>
      <c r="G5905" s="219" t="s">
        <v>7762</v>
      </c>
      <c r="H5905" s="219" t="s">
        <v>5990</v>
      </c>
      <c r="I5905" s="220" t="s">
        <v>7211</v>
      </c>
      <c r="J5905" s="221">
        <v>9000</v>
      </c>
      <c r="K5905" s="221">
        <v>2</v>
      </c>
      <c r="L5905" s="221">
        <v>18000</v>
      </c>
    </row>
    <row r="5906" spans="1:12" s="167" customFormat="1">
      <c r="A5906" s="218" t="str">
        <f t="shared" si="41"/>
        <v>O221108058758일반상품</v>
      </c>
      <c r="B5906" s="219" t="s">
        <v>9412</v>
      </c>
      <c r="C5906" s="219" t="s">
        <v>8023</v>
      </c>
      <c r="D5906" s="219" t="s">
        <v>8065</v>
      </c>
      <c r="E5906" s="219" t="s">
        <v>7705</v>
      </c>
      <c r="F5906" s="219" t="s">
        <v>6439</v>
      </c>
      <c r="G5906" s="219" t="s">
        <v>7762</v>
      </c>
      <c r="H5906" s="219" t="s">
        <v>5990</v>
      </c>
      <c r="I5906" s="220" t="s">
        <v>8067</v>
      </c>
      <c r="J5906" s="221">
        <v>19390</v>
      </c>
      <c r="K5906" s="221">
        <v>1</v>
      </c>
      <c r="L5906" s="221">
        <v>19390</v>
      </c>
    </row>
    <row r="5907" spans="1:12" s="167" customFormat="1">
      <c r="A5907" s="218" t="str">
        <f t="shared" si="41"/>
        <v>O221108058758일반상품</v>
      </c>
      <c r="B5907" s="219" t="s">
        <v>9412</v>
      </c>
      <c r="C5907" s="219" t="s">
        <v>8023</v>
      </c>
      <c r="D5907" s="219" t="s">
        <v>8065</v>
      </c>
      <c r="E5907" s="219" t="s">
        <v>7705</v>
      </c>
      <c r="F5907" s="219" t="s">
        <v>6439</v>
      </c>
      <c r="G5907" s="219" t="s">
        <v>7762</v>
      </c>
      <c r="H5907" s="219" t="s">
        <v>5990</v>
      </c>
      <c r="I5907" s="220" t="s">
        <v>7271</v>
      </c>
      <c r="J5907" s="221">
        <v>3900</v>
      </c>
      <c r="K5907" s="221">
        <v>1</v>
      </c>
      <c r="L5907" s="221">
        <v>3900</v>
      </c>
    </row>
    <row r="5908" spans="1:12" s="167" customFormat="1">
      <c r="A5908" s="218" t="str">
        <f t="shared" si="41"/>
        <v>O221108058758일반상품</v>
      </c>
      <c r="B5908" s="219" t="s">
        <v>9412</v>
      </c>
      <c r="C5908" s="219" t="s">
        <v>8023</v>
      </c>
      <c r="D5908" s="219" t="s">
        <v>8065</v>
      </c>
      <c r="E5908" s="219" t="s">
        <v>7705</v>
      </c>
      <c r="F5908" s="219" t="s">
        <v>6439</v>
      </c>
      <c r="G5908" s="219" t="s">
        <v>7762</v>
      </c>
      <c r="H5908" s="219" t="s">
        <v>5990</v>
      </c>
      <c r="I5908" s="220" t="s">
        <v>9565</v>
      </c>
      <c r="J5908" s="221">
        <v>3400</v>
      </c>
      <c r="K5908" s="221">
        <v>1</v>
      </c>
      <c r="L5908" s="221">
        <v>3400</v>
      </c>
    </row>
    <row r="5909" spans="1:12" s="167" customFormat="1">
      <c r="A5909" s="218" t="str">
        <f t="shared" si="41"/>
        <v>O221108058758일반상품</v>
      </c>
      <c r="B5909" s="219" t="s">
        <v>9412</v>
      </c>
      <c r="C5909" s="219" t="s">
        <v>8023</v>
      </c>
      <c r="D5909" s="219" t="s">
        <v>8065</v>
      </c>
      <c r="E5909" s="219" t="s">
        <v>7705</v>
      </c>
      <c r="F5909" s="219" t="s">
        <v>6439</v>
      </c>
      <c r="G5909" s="219" t="s">
        <v>7762</v>
      </c>
      <c r="H5909" s="219" t="s">
        <v>5990</v>
      </c>
      <c r="I5909" s="220" t="s">
        <v>7225</v>
      </c>
      <c r="J5909" s="221">
        <v>3910</v>
      </c>
      <c r="K5909" s="221">
        <v>1</v>
      </c>
      <c r="L5909" s="221">
        <v>3910</v>
      </c>
    </row>
    <row r="5910" spans="1:12" s="167" customFormat="1">
      <c r="A5910" s="218" t="str">
        <f t="shared" si="41"/>
        <v>O221108058758일반상품</v>
      </c>
      <c r="B5910" s="219" t="s">
        <v>9412</v>
      </c>
      <c r="C5910" s="219" t="s">
        <v>8023</v>
      </c>
      <c r="D5910" s="219" t="s">
        <v>8065</v>
      </c>
      <c r="E5910" s="219" t="s">
        <v>7705</v>
      </c>
      <c r="F5910" s="219" t="s">
        <v>6439</v>
      </c>
      <c r="G5910" s="219" t="s">
        <v>7762</v>
      </c>
      <c r="H5910" s="219" t="s">
        <v>5990</v>
      </c>
      <c r="I5910" s="220" t="s">
        <v>7236</v>
      </c>
      <c r="J5910" s="221">
        <v>11000</v>
      </c>
      <c r="K5910" s="221">
        <v>1</v>
      </c>
      <c r="L5910" s="221">
        <v>11000</v>
      </c>
    </row>
    <row r="5911" spans="1:12" s="167" customFormat="1">
      <c r="A5911" s="218" t="str">
        <f t="shared" si="41"/>
        <v>O221108058758일반상품</v>
      </c>
      <c r="B5911" s="219" t="s">
        <v>9412</v>
      </c>
      <c r="C5911" s="219" t="s">
        <v>8023</v>
      </c>
      <c r="D5911" s="219" t="s">
        <v>8065</v>
      </c>
      <c r="E5911" s="219" t="s">
        <v>7705</v>
      </c>
      <c r="F5911" s="219" t="s">
        <v>6439</v>
      </c>
      <c r="G5911" s="219" t="s">
        <v>7762</v>
      </c>
      <c r="H5911" s="219" t="s">
        <v>5990</v>
      </c>
      <c r="I5911" s="220" t="s">
        <v>7258</v>
      </c>
      <c r="J5911" s="221">
        <v>11000</v>
      </c>
      <c r="K5911" s="221">
        <v>1</v>
      </c>
      <c r="L5911" s="221">
        <v>11000</v>
      </c>
    </row>
    <row r="5912" spans="1:12" s="167" customFormat="1">
      <c r="A5912" s="218" t="str">
        <f t="shared" si="41"/>
        <v>O221108058758일반상품</v>
      </c>
      <c r="B5912" s="219" t="s">
        <v>9412</v>
      </c>
      <c r="C5912" s="219" t="s">
        <v>8023</v>
      </c>
      <c r="D5912" s="219" t="s">
        <v>8065</v>
      </c>
      <c r="E5912" s="219" t="s">
        <v>7705</v>
      </c>
      <c r="F5912" s="219" t="s">
        <v>6439</v>
      </c>
      <c r="G5912" s="219" t="s">
        <v>7762</v>
      </c>
      <c r="H5912" s="219" t="s">
        <v>5990</v>
      </c>
      <c r="I5912" s="220" t="s">
        <v>7197</v>
      </c>
      <c r="J5912" s="221">
        <v>3800</v>
      </c>
      <c r="K5912" s="221">
        <v>1</v>
      </c>
      <c r="L5912" s="221">
        <v>3800</v>
      </c>
    </row>
    <row r="5913" spans="1:12" s="167" customFormat="1">
      <c r="A5913" s="218" t="str">
        <f t="shared" ref="A5913:A6167" si="42">B5913&amp;H5913</f>
        <v>O221108058758일반상품</v>
      </c>
      <c r="B5913" s="219" t="s">
        <v>9412</v>
      </c>
      <c r="C5913" s="219" t="s">
        <v>8023</v>
      </c>
      <c r="D5913" s="219" t="s">
        <v>8065</v>
      </c>
      <c r="E5913" s="219" t="s">
        <v>7705</v>
      </c>
      <c r="F5913" s="219" t="s">
        <v>6439</v>
      </c>
      <c r="G5913" s="219" t="s">
        <v>7762</v>
      </c>
      <c r="H5913" s="219" t="s">
        <v>5990</v>
      </c>
      <c r="I5913" s="220" t="s">
        <v>8438</v>
      </c>
      <c r="J5913" s="221">
        <v>1100</v>
      </c>
      <c r="K5913" s="221">
        <v>1</v>
      </c>
      <c r="L5913" s="221">
        <v>1100</v>
      </c>
    </row>
    <row r="5914" spans="1:12" s="167" customFormat="1">
      <c r="A5914" s="218" t="str">
        <f t="shared" si="42"/>
        <v>O221108058758일반상품</v>
      </c>
      <c r="B5914" s="219" t="s">
        <v>9412</v>
      </c>
      <c r="C5914" s="219" t="s">
        <v>8023</v>
      </c>
      <c r="D5914" s="219" t="s">
        <v>8065</v>
      </c>
      <c r="E5914" s="219" t="s">
        <v>7705</v>
      </c>
      <c r="F5914" s="219" t="s">
        <v>6439</v>
      </c>
      <c r="G5914" s="219" t="s">
        <v>7762</v>
      </c>
      <c r="H5914" s="219" t="s">
        <v>5990</v>
      </c>
      <c r="I5914" s="220" t="s">
        <v>8850</v>
      </c>
      <c r="J5914" s="221">
        <v>3540</v>
      </c>
      <c r="K5914" s="221">
        <v>1</v>
      </c>
      <c r="L5914" s="221">
        <v>3540</v>
      </c>
    </row>
    <row r="5915" spans="1:12" s="167" customFormat="1">
      <c r="A5915" s="218" t="str">
        <f t="shared" si="42"/>
        <v>O221108058758일반상품</v>
      </c>
      <c r="B5915" s="219" t="s">
        <v>9412</v>
      </c>
      <c r="C5915" s="219" t="s">
        <v>8023</v>
      </c>
      <c r="D5915" s="219" t="s">
        <v>8065</v>
      </c>
      <c r="E5915" s="219" t="s">
        <v>7705</v>
      </c>
      <c r="F5915" s="219" t="s">
        <v>6439</v>
      </c>
      <c r="G5915" s="219" t="s">
        <v>7762</v>
      </c>
      <c r="H5915" s="219" t="s">
        <v>5990</v>
      </c>
      <c r="I5915" s="220" t="s">
        <v>8450</v>
      </c>
      <c r="J5915" s="221">
        <v>1400</v>
      </c>
      <c r="K5915" s="221">
        <v>1</v>
      </c>
      <c r="L5915" s="221">
        <v>1400</v>
      </c>
    </row>
    <row r="5916" spans="1:12" s="167" customFormat="1">
      <c r="A5916" s="218" t="str">
        <f t="shared" si="42"/>
        <v>O221108058758일반상품</v>
      </c>
      <c r="B5916" s="219" t="s">
        <v>9412</v>
      </c>
      <c r="C5916" s="219" t="s">
        <v>8023</v>
      </c>
      <c r="D5916" s="219" t="s">
        <v>8065</v>
      </c>
      <c r="E5916" s="219" t="s">
        <v>7705</v>
      </c>
      <c r="F5916" s="219" t="s">
        <v>6439</v>
      </c>
      <c r="G5916" s="219" t="s">
        <v>7762</v>
      </c>
      <c r="H5916" s="219" t="s">
        <v>5990</v>
      </c>
      <c r="I5916" s="220" t="s">
        <v>8931</v>
      </c>
      <c r="J5916" s="221">
        <v>3390</v>
      </c>
      <c r="K5916" s="221">
        <v>1</v>
      </c>
      <c r="L5916" s="221">
        <v>3390</v>
      </c>
    </row>
    <row r="5917" spans="1:12" s="167" customFormat="1">
      <c r="A5917" s="218" t="str">
        <f t="shared" si="42"/>
        <v>O221108058758일반상품</v>
      </c>
      <c r="B5917" s="219" t="s">
        <v>9412</v>
      </c>
      <c r="C5917" s="219" t="s">
        <v>8023</v>
      </c>
      <c r="D5917" s="219" t="s">
        <v>8065</v>
      </c>
      <c r="E5917" s="219" t="s">
        <v>7705</v>
      </c>
      <c r="F5917" s="219" t="s">
        <v>6439</v>
      </c>
      <c r="G5917" s="219" t="s">
        <v>7762</v>
      </c>
      <c r="H5917" s="219" t="s">
        <v>5990</v>
      </c>
      <c r="I5917" s="220" t="s">
        <v>8975</v>
      </c>
      <c r="J5917" s="221">
        <v>2970</v>
      </c>
      <c r="K5917" s="221">
        <v>1</v>
      </c>
      <c r="L5917" s="221">
        <v>2970</v>
      </c>
    </row>
    <row r="5918" spans="1:12" s="167" customFormat="1">
      <c r="A5918" s="218" t="str">
        <f t="shared" si="42"/>
        <v>O221108058758일반상품</v>
      </c>
      <c r="B5918" s="219" t="s">
        <v>9412</v>
      </c>
      <c r="C5918" s="219" t="s">
        <v>8023</v>
      </c>
      <c r="D5918" s="219" t="s">
        <v>8065</v>
      </c>
      <c r="E5918" s="219" t="s">
        <v>7705</v>
      </c>
      <c r="F5918" s="219" t="s">
        <v>6439</v>
      </c>
      <c r="G5918" s="219" t="s">
        <v>7762</v>
      </c>
      <c r="H5918" s="219" t="s">
        <v>5990</v>
      </c>
      <c r="I5918" s="220" t="s">
        <v>8798</v>
      </c>
      <c r="J5918" s="221">
        <v>1500</v>
      </c>
      <c r="K5918" s="221">
        <v>2</v>
      </c>
      <c r="L5918" s="221">
        <v>3000</v>
      </c>
    </row>
    <row r="5919" spans="1:12" s="167" customFormat="1">
      <c r="A5919" s="218" t="str">
        <f t="shared" si="42"/>
        <v>O221108058758일반상품</v>
      </c>
      <c r="B5919" s="219" t="s">
        <v>9412</v>
      </c>
      <c r="C5919" s="219" t="s">
        <v>8023</v>
      </c>
      <c r="D5919" s="219" t="s">
        <v>8065</v>
      </c>
      <c r="E5919" s="219" t="s">
        <v>7705</v>
      </c>
      <c r="F5919" s="219" t="s">
        <v>6439</v>
      </c>
      <c r="G5919" s="219" t="s">
        <v>7762</v>
      </c>
      <c r="H5919" s="219" t="s">
        <v>5990</v>
      </c>
      <c r="I5919" s="220" t="s">
        <v>8030</v>
      </c>
      <c r="J5919" s="221">
        <v>12500</v>
      </c>
      <c r="K5919" s="221">
        <v>2</v>
      </c>
      <c r="L5919" s="221">
        <v>25000</v>
      </c>
    </row>
    <row r="5920" spans="1:12" s="167" customFormat="1">
      <c r="A5920" s="218" t="str">
        <f t="shared" si="42"/>
        <v>O221108058758일반상품</v>
      </c>
      <c r="B5920" s="219" t="s">
        <v>9412</v>
      </c>
      <c r="C5920" s="219" t="s">
        <v>8023</v>
      </c>
      <c r="D5920" s="219" t="s">
        <v>8065</v>
      </c>
      <c r="E5920" s="219" t="s">
        <v>7705</v>
      </c>
      <c r="F5920" s="219" t="s">
        <v>6439</v>
      </c>
      <c r="G5920" s="219" t="s">
        <v>7762</v>
      </c>
      <c r="H5920" s="219" t="s">
        <v>5990</v>
      </c>
      <c r="I5920" s="220" t="s">
        <v>8905</v>
      </c>
      <c r="J5920" s="221">
        <v>5000</v>
      </c>
      <c r="K5920" s="221">
        <v>1</v>
      </c>
      <c r="L5920" s="221">
        <v>5000</v>
      </c>
    </row>
    <row r="5921" spans="1:12" s="167" customFormat="1">
      <c r="A5921" s="218" t="str">
        <f t="shared" si="42"/>
        <v>O221108058758일반상품</v>
      </c>
      <c r="B5921" s="219" t="s">
        <v>9412</v>
      </c>
      <c r="C5921" s="219" t="s">
        <v>8023</v>
      </c>
      <c r="D5921" s="219" t="s">
        <v>8065</v>
      </c>
      <c r="E5921" s="219" t="s">
        <v>7705</v>
      </c>
      <c r="F5921" s="219" t="s">
        <v>6439</v>
      </c>
      <c r="G5921" s="219" t="s">
        <v>7762</v>
      </c>
      <c r="H5921" s="219" t="s">
        <v>5990</v>
      </c>
      <c r="I5921" s="220" t="s">
        <v>8716</v>
      </c>
      <c r="J5921" s="221">
        <v>2790</v>
      </c>
      <c r="K5921" s="221">
        <v>1</v>
      </c>
      <c r="L5921" s="221">
        <v>2790</v>
      </c>
    </row>
    <row r="5922" spans="1:12" s="167" customFormat="1">
      <c r="A5922" s="218" t="str">
        <f t="shared" si="42"/>
        <v>O221108058758일반상품</v>
      </c>
      <c r="B5922" s="219" t="s">
        <v>9412</v>
      </c>
      <c r="C5922" s="219" t="s">
        <v>8023</v>
      </c>
      <c r="D5922" s="219" t="s">
        <v>8065</v>
      </c>
      <c r="E5922" s="219" t="s">
        <v>7705</v>
      </c>
      <c r="F5922" s="219" t="s">
        <v>6439</v>
      </c>
      <c r="G5922" s="219" t="s">
        <v>7762</v>
      </c>
      <c r="H5922" s="219" t="s">
        <v>5990</v>
      </c>
      <c r="I5922" s="220" t="s">
        <v>8323</v>
      </c>
      <c r="J5922" s="221">
        <v>15400</v>
      </c>
      <c r="K5922" s="221">
        <v>1</v>
      </c>
      <c r="L5922" s="221">
        <v>15400</v>
      </c>
    </row>
    <row r="5923" spans="1:12" s="167" customFormat="1">
      <c r="A5923" s="218" t="str">
        <f t="shared" si="42"/>
        <v>O221108058758일반상품</v>
      </c>
      <c r="B5923" s="219" t="s">
        <v>9412</v>
      </c>
      <c r="C5923" s="219" t="s">
        <v>8023</v>
      </c>
      <c r="D5923" s="219" t="s">
        <v>8065</v>
      </c>
      <c r="E5923" s="219" t="s">
        <v>7705</v>
      </c>
      <c r="F5923" s="219" t="s">
        <v>6439</v>
      </c>
      <c r="G5923" s="219" t="s">
        <v>7762</v>
      </c>
      <c r="H5923" s="219" t="s">
        <v>5990</v>
      </c>
      <c r="I5923" s="220" t="s">
        <v>8589</v>
      </c>
      <c r="J5923" s="221">
        <v>3000</v>
      </c>
      <c r="K5923" s="221">
        <v>1</v>
      </c>
      <c r="L5923" s="221">
        <v>3000</v>
      </c>
    </row>
    <row r="5924" spans="1:12" s="167" customFormat="1">
      <c r="A5924" s="218" t="str">
        <f t="shared" si="42"/>
        <v>O221108058758일반상품</v>
      </c>
      <c r="B5924" s="219" t="s">
        <v>9412</v>
      </c>
      <c r="C5924" s="219" t="s">
        <v>8023</v>
      </c>
      <c r="D5924" s="219" t="s">
        <v>8065</v>
      </c>
      <c r="E5924" s="219" t="s">
        <v>7705</v>
      </c>
      <c r="F5924" s="219" t="s">
        <v>6439</v>
      </c>
      <c r="G5924" s="219" t="s">
        <v>7762</v>
      </c>
      <c r="H5924" s="219" t="s">
        <v>5990</v>
      </c>
      <c r="I5924" s="220" t="s">
        <v>8684</v>
      </c>
      <c r="J5924" s="221">
        <v>4500</v>
      </c>
      <c r="K5924" s="221">
        <v>1</v>
      </c>
      <c r="L5924" s="221">
        <v>4500</v>
      </c>
    </row>
    <row r="5925" spans="1:12" s="167" customFormat="1">
      <c r="A5925" s="218" t="str">
        <f t="shared" si="42"/>
        <v>O221108058758일반상품</v>
      </c>
      <c r="B5925" s="219" t="s">
        <v>9412</v>
      </c>
      <c r="C5925" s="219" t="s">
        <v>8023</v>
      </c>
      <c r="D5925" s="219" t="s">
        <v>8065</v>
      </c>
      <c r="E5925" s="219" t="s">
        <v>7705</v>
      </c>
      <c r="F5925" s="219" t="s">
        <v>6439</v>
      </c>
      <c r="G5925" s="219" t="s">
        <v>7762</v>
      </c>
      <c r="H5925" s="219" t="s">
        <v>5990</v>
      </c>
      <c r="I5925" s="220" t="s">
        <v>8068</v>
      </c>
      <c r="J5925" s="221">
        <v>11290</v>
      </c>
      <c r="K5925" s="221">
        <v>1</v>
      </c>
      <c r="L5925" s="221">
        <v>11290</v>
      </c>
    </row>
    <row r="5926" spans="1:12" s="167" customFormat="1">
      <c r="A5926" s="218" t="str">
        <f t="shared" si="42"/>
        <v>O221108058758일반상품</v>
      </c>
      <c r="B5926" s="219" t="s">
        <v>9412</v>
      </c>
      <c r="C5926" s="219" t="s">
        <v>8023</v>
      </c>
      <c r="D5926" s="219" t="s">
        <v>8065</v>
      </c>
      <c r="E5926" s="219" t="s">
        <v>7705</v>
      </c>
      <c r="F5926" s="219" t="s">
        <v>6439</v>
      </c>
      <c r="G5926" s="219" t="s">
        <v>7762</v>
      </c>
      <c r="H5926" s="219" t="s">
        <v>5990</v>
      </c>
      <c r="I5926" s="220" t="s">
        <v>8069</v>
      </c>
      <c r="J5926" s="221">
        <v>2700</v>
      </c>
      <c r="K5926" s="221">
        <v>1</v>
      </c>
      <c r="L5926" s="221">
        <v>2700</v>
      </c>
    </row>
    <row r="5927" spans="1:12" s="167" customFormat="1">
      <c r="A5927" s="218" t="str">
        <f t="shared" si="42"/>
        <v>O221108058758일반상품</v>
      </c>
      <c r="B5927" s="219" t="s">
        <v>9412</v>
      </c>
      <c r="C5927" s="219" t="s">
        <v>8023</v>
      </c>
      <c r="D5927" s="219" t="s">
        <v>8065</v>
      </c>
      <c r="E5927" s="219" t="s">
        <v>7705</v>
      </c>
      <c r="F5927" s="219" t="s">
        <v>6439</v>
      </c>
      <c r="G5927" s="219" t="s">
        <v>7762</v>
      </c>
      <c r="H5927" s="219" t="s">
        <v>5990</v>
      </c>
      <c r="I5927" s="220" t="s">
        <v>7229</v>
      </c>
      <c r="J5927" s="221">
        <v>5900</v>
      </c>
      <c r="K5927" s="221">
        <v>1</v>
      </c>
      <c r="L5927" s="221">
        <v>5900</v>
      </c>
    </row>
    <row r="5928" spans="1:12" s="167" customFormat="1">
      <c r="A5928" s="218" t="str">
        <f t="shared" si="42"/>
        <v>O221108058758일반상품</v>
      </c>
      <c r="B5928" s="219" t="s">
        <v>9412</v>
      </c>
      <c r="C5928" s="219" t="s">
        <v>8023</v>
      </c>
      <c r="D5928" s="219" t="s">
        <v>8065</v>
      </c>
      <c r="E5928" s="219" t="s">
        <v>7705</v>
      </c>
      <c r="F5928" s="219" t="s">
        <v>6439</v>
      </c>
      <c r="G5928" s="219" t="s">
        <v>7762</v>
      </c>
      <c r="H5928" s="219" t="s">
        <v>5990</v>
      </c>
      <c r="I5928" s="220" t="s">
        <v>8908</v>
      </c>
      <c r="J5928" s="221">
        <v>1800</v>
      </c>
      <c r="K5928" s="221">
        <v>1</v>
      </c>
      <c r="L5928" s="221">
        <v>1800</v>
      </c>
    </row>
    <row r="5929" spans="1:12" s="167" customFormat="1">
      <c r="A5929" s="218" t="str">
        <f t="shared" si="42"/>
        <v>O221108058758일반상품</v>
      </c>
      <c r="B5929" s="219" t="s">
        <v>9412</v>
      </c>
      <c r="C5929" s="219" t="s">
        <v>8023</v>
      </c>
      <c r="D5929" s="219" t="s">
        <v>8065</v>
      </c>
      <c r="E5929" s="219" t="s">
        <v>7705</v>
      </c>
      <c r="F5929" s="219" t="s">
        <v>6439</v>
      </c>
      <c r="G5929" s="219" t="s">
        <v>7762</v>
      </c>
      <c r="H5929" s="219" t="s">
        <v>5990</v>
      </c>
      <c r="I5929" s="220" t="s">
        <v>7231</v>
      </c>
      <c r="J5929" s="221">
        <v>5900</v>
      </c>
      <c r="K5929" s="221">
        <v>2</v>
      </c>
      <c r="L5929" s="221">
        <v>11800</v>
      </c>
    </row>
    <row r="5930" spans="1:12" s="167" customFormat="1">
      <c r="A5930" s="218" t="str">
        <f t="shared" si="42"/>
        <v>O221108058758일반상품</v>
      </c>
      <c r="B5930" s="219" t="s">
        <v>9412</v>
      </c>
      <c r="C5930" s="219" t="s">
        <v>8023</v>
      </c>
      <c r="D5930" s="219" t="s">
        <v>8065</v>
      </c>
      <c r="E5930" s="219" t="s">
        <v>7705</v>
      </c>
      <c r="F5930" s="219" t="s">
        <v>6439</v>
      </c>
      <c r="G5930" s="219" t="s">
        <v>7762</v>
      </c>
      <c r="H5930" s="219" t="s">
        <v>5990</v>
      </c>
      <c r="I5930" s="220" t="s">
        <v>8746</v>
      </c>
      <c r="J5930" s="221">
        <v>1000</v>
      </c>
      <c r="K5930" s="221">
        <v>1</v>
      </c>
      <c r="L5930" s="221">
        <v>1000</v>
      </c>
    </row>
    <row r="5931" spans="1:12" s="167" customFormat="1">
      <c r="A5931" s="218" t="str">
        <f t="shared" si="42"/>
        <v>O221108058758일반상품</v>
      </c>
      <c r="B5931" s="219" t="s">
        <v>9412</v>
      </c>
      <c r="C5931" s="219" t="s">
        <v>8023</v>
      </c>
      <c r="D5931" s="219" t="s">
        <v>8065</v>
      </c>
      <c r="E5931" s="219" t="s">
        <v>7705</v>
      </c>
      <c r="F5931" s="219" t="s">
        <v>6439</v>
      </c>
      <c r="G5931" s="219" t="s">
        <v>7762</v>
      </c>
      <c r="H5931" s="219" t="s">
        <v>5990</v>
      </c>
      <c r="I5931" s="220" t="s">
        <v>8357</v>
      </c>
      <c r="J5931" s="221">
        <v>1000</v>
      </c>
      <c r="K5931" s="221">
        <v>1</v>
      </c>
      <c r="L5931" s="221">
        <v>1000</v>
      </c>
    </row>
    <row r="5932" spans="1:12" s="167" customFormat="1">
      <c r="A5932" s="218" t="str">
        <f t="shared" si="42"/>
        <v>O221108058758일반상품</v>
      </c>
      <c r="B5932" s="219" t="s">
        <v>9412</v>
      </c>
      <c r="C5932" s="219" t="s">
        <v>8023</v>
      </c>
      <c r="D5932" s="219" t="s">
        <v>8065</v>
      </c>
      <c r="E5932" s="219" t="s">
        <v>7705</v>
      </c>
      <c r="F5932" s="219" t="s">
        <v>6439</v>
      </c>
      <c r="G5932" s="219" t="s">
        <v>7762</v>
      </c>
      <c r="H5932" s="219" t="s">
        <v>5990</v>
      </c>
      <c r="I5932" s="220" t="s">
        <v>8646</v>
      </c>
      <c r="J5932" s="221">
        <v>4200</v>
      </c>
      <c r="K5932" s="221">
        <v>1</v>
      </c>
      <c r="L5932" s="221">
        <v>4200</v>
      </c>
    </row>
    <row r="5933" spans="1:12" s="167" customFormat="1">
      <c r="A5933" s="218" t="str">
        <f t="shared" si="42"/>
        <v>O221108058758일반상품</v>
      </c>
      <c r="B5933" s="219" t="s">
        <v>9412</v>
      </c>
      <c r="C5933" s="219" t="s">
        <v>8023</v>
      </c>
      <c r="D5933" s="219" t="s">
        <v>8065</v>
      </c>
      <c r="E5933" s="219" t="s">
        <v>7705</v>
      </c>
      <c r="F5933" s="219" t="s">
        <v>6439</v>
      </c>
      <c r="G5933" s="219" t="s">
        <v>7762</v>
      </c>
      <c r="H5933" s="219" t="s">
        <v>5990</v>
      </c>
      <c r="I5933" s="220" t="s">
        <v>8335</v>
      </c>
      <c r="J5933" s="221">
        <v>1080</v>
      </c>
      <c r="K5933" s="221">
        <v>1</v>
      </c>
      <c r="L5933" s="221">
        <v>1080</v>
      </c>
    </row>
    <row r="5934" spans="1:12" s="167" customFormat="1">
      <c r="A5934" s="218" t="str">
        <f t="shared" si="42"/>
        <v>O221108058758일반상품</v>
      </c>
      <c r="B5934" s="219" t="s">
        <v>9412</v>
      </c>
      <c r="C5934" s="219" t="s">
        <v>8023</v>
      </c>
      <c r="D5934" s="219" t="s">
        <v>8065</v>
      </c>
      <c r="E5934" s="219" t="s">
        <v>7705</v>
      </c>
      <c r="F5934" s="219" t="s">
        <v>6439</v>
      </c>
      <c r="G5934" s="219" t="s">
        <v>7762</v>
      </c>
      <c r="H5934" s="219" t="s">
        <v>5990</v>
      </c>
      <c r="I5934" s="220" t="s">
        <v>8567</v>
      </c>
      <c r="J5934" s="221">
        <v>4340</v>
      </c>
      <c r="K5934" s="221">
        <v>1</v>
      </c>
      <c r="L5934" s="221">
        <v>4340</v>
      </c>
    </row>
    <row r="5935" spans="1:12" s="167" customFormat="1">
      <c r="A5935" s="218" t="str">
        <f t="shared" si="42"/>
        <v>O221108058758일반상품</v>
      </c>
      <c r="B5935" s="219" t="s">
        <v>9412</v>
      </c>
      <c r="C5935" s="219" t="s">
        <v>8023</v>
      </c>
      <c r="D5935" s="219" t="s">
        <v>8065</v>
      </c>
      <c r="E5935" s="219" t="s">
        <v>7705</v>
      </c>
      <c r="F5935" s="219" t="s">
        <v>6439</v>
      </c>
      <c r="G5935" s="219" t="s">
        <v>7762</v>
      </c>
      <c r="H5935" s="219" t="s">
        <v>5990</v>
      </c>
      <c r="I5935" s="220" t="s">
        <v>8655</v>
      </c>
      <c r="J5935" s="221">
        <v>3540</v>
      </c>
      <c r="K5935" s="221">
        <v>1</v>
      </c>
      <c r="L5935" s="221">
        <v>3540</v>
      </c>
    </row>
    <row r="5936" spans="1:12" s="167" customFormat="1">
      <c r="A5936" s="218" t="str">
        <f t="shared" si="42"/>
        <v>O221108058758일반상품</v>
      </c>
      <c r="B5936" s="219" t="s">
        <v>9412</v>
      </c>
      <c r="C5936" s="219" t="s">
        <v>8023</v>
      </c>
      <c r="D5936" s="219" t="s">
        <v>8065</v>
      </c>
      <c r="E5936" s="219" t="s">
        <v>7705</v>
      </c>
      <c r="F5936" s="219" t="s">
        <v>6439</v>
      </c>
      <c r="G5936" s="219" t="s">
        <v>7762</v>
      </c>
      <c r="H5936" s="219" t="s">
        <v>5990</v>
      </c>
      <c r="I5936" s="220" t="s">
        <v>8078</v>
      </c>
      <c r="J5936" s="221">
        <v>1000</v>
      </c>
      <c r="K5936" s="221">
        <v>1</v>
      </c>
      <c r="L5936" s="221">
        <v>1000</v>
      </c>
    </row>
    <row r="5937" spans="1:12" s="167" customFormat="1">
      <c r="A5937" s="218" t="str">
        <f t="shared" si="42"/>
        <v>O221108058758일반상품</v>
      </c>
      <c r="B5937" s="219" t="s">
        <v>9412</v>
      </c>
      <c r="C5937" s="219" t="s">
        <v>8023</v>
      </c>
      <c r="D5937" s="219" t="s">
        <v>8065</v>
      </c>
      <c r="E5937" s="219" t="s">
        <v>7705</v>
      </c>
      <c r="F5937" s="219" t="s">
        <v>6439</v>
      </c>
      <c r="G5937" s="219" t="s">
        <v>7762</v>
      </c>
      <c r="H5937" s="219" t="s">
        <v>5990</v>
      </c>
      <c r="I5937" s="220" t="s">
        <v>8515</v>
      </c>
      <c r="J5937" s="221">
        <v>4520</v>
      </c>
      <c r="K5937" s="221">
        <v>1</v>
      </c>
      <c r="L5937" s="221">
        <v>4520</v>
      </c>
    </row>
    <row r="5938" spans="1:12" s="167" customFormat="1">
      <c r="A5938" s="218" t="str">
        <f t="shared" si="42"/>
        <v>O221108058758일반상품</v>
      </c>
      <c r="B5938" s="219" t="s">
        <v>9412</v>
      </c>
      <c r="C5938" s="219" t="s">
        <v>8023</v>
      </c>
      <c r="D5938" s="219" t="s">
        <v>8065</v>
      </c>
      <c r="E5938" s="219" t="s">
        <v>7705</v>
      </c>
      <c r="F5938" s="219" t="s">
        <v>6439</v>
      </c>
      <c r="G5938" s="219" t="s">
        <v>7762</v>
      </c>
      <c r="H5938" s="219" t="s">
        <v>5990</v>
      </c>
      <c r="I5938" s="220" t="s">
        <v>7216</v>
      </c>
      <c r="J5938" s="221">
        <v>3930</v>
      </c>
      <c r="K5938" s="221">
        <v>1</v>
      </c>
      <c r="L5938" s="221">
        <v>3930</v>
      </c>
    </row>
    <row r="5939" spans="1:12" s="167" customFormat="1">
      <c r="A5939" s="218" t="str">
        <f t="shared" si="42"/>
        <v>O221108058758일반상품</v>
      </c>
      <c r="B5939" s="219" t="s">
        <v>9412</v>
      </c>
      <c r="C5939" s="219" t="s">
        <v>8023</v>
      </c>
      <c r="D5939" s="219" t="s">
        <v>8065</v>
      </c>
      <c r="E5939" s="219" t="s">
        <v>7705</v>
      </c>
      <c r="F5939" s="219" t="s">
        <v>6439</v>
      </c>
      <c r="G5939" s="219" t="s">
        <v>7762</v>
      </c>
      <c r="H5939" s="219" t="s">
        <v>5990</v>
      </c>
      <c r="I5939" s="220" t="s">
        <v>8446</v>
      </c>
      <c r="J5939" s="221">
        <v>3800</v>
      </c>
      <c r="K5939" s="221">
        <v>1</v>
      </c>
      <c r="L5939" s="221">
        <v>3800</v>
      </c>
    </row>
    <row r="5940" spans="1:12" s="167" customFormat="1">
      <c r="A5940" s="218" t="str">
        <f t="shared" si="42"/>
        <v>O221108058758일반상품</v>
      </c>
      <c r="B5940" s="219" t="s">
        <v>9412</v>
      </c>
      <c r="C5940" s="219" t="s">
        <v>8023</v>
      </c>
      <c r="D5940" s="219" t="s">
        <v>8065</v>
      </c>
      <c r="E5940" s="219" t="s">
        <v>7705</v>
      </c>
      <c r="F5940" s="219" t="s">
        <v>6439</v>
      </c>
      <c r="G5940" s="219" t="s">
        <v>7762</v>
      </c>
      <c r="H5940" s="219" t="s">
        <v>5990</v>
      </c>
      <c r="I5940" s="220" t="s">
        <v>8942</v>
      </c>
      <c r="J5940" s="221">
        <v>2700</v>
      </c>
      <c r="K5940" s="221">
        <v>1</v>
      </c>
      <c r="L5940" s="221">
        <v>2700</v>
      </c>
    </row>
    <row r="5941" spans="1:12" s="167" customFormat="1">
      <c r="A5941" s="218" t="str">
        <f t="shared" si="42"/>
        <v>O221108058758일반상품</v>
      </c>
      <c r="B5941" s="219" t="s">
        <v>9412</v>
      </c>
      <c r="C5941" s="219" t="s">
        <v>8023</v>
      </c>
      <c r="D5941" s="219" t="s">
        <v>8065</v>
      </c>
      <c r="E5941" s="219" t="s">
        <v>7705</v>
      </c>
      <c r="F5941" s="219" t="s">
        <v>6439</v>
      </c>
      <c r="G5941" s="219" t="s">
        <v>7762</v>
      </c>
      <c r="H5941" s="219" t="s">
        <v>5990</v>
      </c>
      <c r="I5941" s="220" t="s">
        <v>8408</v>
      </c>
      <c r="J5941" s="221">
        <v>1070</v>
      </c>
      <c r="K5941" s="221">
        <v>1</v>
      </c>
      <c r="L5941" s="221">
        <v>1070</v>
      </c>
    </row>
    <row r="5942" spans="1:12" s="167" customFormat="1">
      <c r="A5942" s="218" t="str">
        <f t="shared" si="42"/>
        <v>O221108058758일반상품</v>
      </c>
      <c r="B5942" s="219" t="s">
        <v>9412</v>
      </c>
      <c r="C5942" s="219" t="s">
        <v>8023</v>
      </c>
      <c r="D5942" s="219" t="s">
        <v>8065</v>
      </c>
      <c r="E5942" s="219" t="s">
        <v>7705</v>
      </c>
      <c r="F5942" s="219" t="s">
        <v>6439</v>
      </c>
      <c r="G5942" s="219" t="s">
        <v>7762</v>
      </c>
      <c r="H5942" s="219" t="s">
        <v>5990</v>
      </c>
      <c r="I5942" s="220" t="s">
        <v>8517</v>
      </c>
      <c r="J5942" s="221">
        <v>1760</v>
      </c>
      <c r="K5942" s="221">
        <v>1</v>
      </c>
      <c r="L5942" s="221">
        <v>1760</v>
      </c>
    </row>
    <row r="5943" spans="1:12" s="167" customFormat="1">
      <c r="A5943" s="218" t="str">
        <f t="shared" si="42"/>
        <v>O221108058758일반상품</v>
      </c>
      <c r="B5943" s="219" t="s">
        <v>9412</v>
      </c>
      <c r="C5943" s="219" t="s">
        <v>8023</v>
      </c>
      <c r="D5943" s="219" t="s">
        <v>8065</v>
      </c>
      <c r="E5943" s="219" t="s">
        <v>7705</v>
      </c>
      <c r="F5943" s="219" t="s">
        <v>6439</v>
      </c>
      <c r="G5943" s="219" t="s">
        <v>7762</v>
      </c>
      <c r="H5943" s="219" t="s">
        <v>5990</v>
      </c>
      <c r="I5943" s="220" t="s">
        <v>8591</v>
      </c>
      <c r="J5943" s="221">
        <v>3890</v>
      </c>
      <c r="K5943" s="221">
        <v>1</v>
      </c>
      <c r="L5943" s="221">
        <v>3890</v>
      </c>
    </row>
    <row r="5944" spans="1:12" s="167" customFormat="1">
      <c r="A5944" s="218" t="str">
        <f t="shared" si="42"/>
        <v>O221108058757일반상품</v>
      </c>
      <c r="B5944" s="219" t="s">
        <v>9413</v>
      </c>
      <c r="C5944" s="219" t="s">
        <v>8023</v>
      </c>
      <c r="D5944" s="219" t="s">
        <v>8065</v>
      </c>
      <c r="E5944" s="219" t="s">
        <v>6389</v>
      </c>
      <c r="F5944" s="219" t="s">
        <v>6437</v>
      </c>
      <c r="G5944" s="219" t="s">
        <v>7898</v>
      </c>
      <c r="H5944" s="219" t="s">
        <v>5990</v>
      </c>
      <c r="I5944" s="220" t="s">
        <v>8636</v>
      </c>
      <c r="J5944" s="221">
        <v>360</v>
      </c>
      <c r="K5944" s="221">
        <v>2</v>
      </c>
      <c r="L5944" s="221">
        <v>720</v>
      </c>
    </row>
    <row r="5945" spans="1:12" s="167" customFormat="1">
      <c r="A5945" s="218" t="str">
        <f t="shared" si="42"/>
        <v>O221108058757일반상품</v>
      </c>
      <c r="B5945" s="219" t="s">
        <v>9413</v>
      </c>
      <c r="C5945" s="219" t="s">
        <v>8023</v>
      </c>
      <c r="D5945" s="219" t="s">
        <v>8065</v>
      </c>
      <c r="E5945" s="219" t="s">
        <v>6389</v>
      </c>
      <c r="F5945" s="219" t="s">
        <v>6437</v>
      </c>
      <c r="G5945" s="219" t="s">
        <v>7898</v>
      </c>
      <c r="H5945" s="219" t="s">
        <v>5990</v>
      </c>
      <c r="I5945" s="220" t="s">
        <v>9558</v>
      </c>
      <c r="J5945" s="221">
        <v>8980</v>
      </c>
      <c r="K5945" s="221">
        <v>2</v>
      </c>
      <c r="L5945" s="221">
        <v>17960</v>
      </c>
    </row>
    <row r="5946" spans="1:12" s="167" customFormat="1">
      <c r="A5946" s="218" t="str">
        <f t="shared" si="42"/>
        <v>O221108058757일반상품</v>
      </c>
      <c r="B5946" s="219" t="s">
        <v>9413</v>
      </c>
      <c r="C5946" s="219" t="s">
        <v>8023</v>
      </c>
      <c r="D5946" s="219" t="s">
        <v>8065</v>
      </c>
      <c r="E5946" s="219" t="s">
        <v>6389</v>
      </c>
      <c r="F5946" s="219" t="s">
        <v>6437</v>
      </c>
      <c r="G5946" s="219" t="s">
        <v>7898</v>
      </c>
      <c r="H5946" s="219" t="s">
        <v>5990</v>
      </c>
      <c r="I5946" s="220" t="s">
        <v>7217</v>
      </c>
      <c r="J5946" s="221">
        <v>1470</v>
      </c>
      <c r="K5946" s="221">
        <v>1</v>
      </c>
      <c r="L5946" s="221">
        <v>1470</v>
      </c>
    </row>
    <row r="5947" spans="1:12" s="167" customFormat="1">
      <c r="A5947" s="218" t="str">
        <f t="shared" si="42"/>
        <v>O221108058757일반상품</v>
      </c>
      <c r="B5947" s="219" t="s">
        <v>9413</v>
      </c>
      <c r="C5947" s="219" t="s">
        <v>8023</v>
      </c>
      <c r="D5947" s="219" t="s">
        <v>8065</v>
      </c>
      <c r="E5947" s="219" t="s">
        <v>6389</v>
      </c>
      <c r="F5947" s="219" t="s">
        <v>6437</v>
      </c>
      <c r="G5947" s="219" t="s">
        <v>7898</v>
      </c>
      <c r="H5947" s="219" t="s">
        <v>5990</v>
      </c>
      <c r="I5947" s="220" t="s">
        <v>8595</v>
      </c>
      <c r="J5947" s="221">
        <v>27000</v>
      </c>
      <c r="K5947" s="221">
        <v>1</v>
      </c>
      <c r="L5947" s="221">
        <v>27000</v>
      </c>
    </row>
    <row r="5948" spans="1:12" s="167" customFormat="1">
      <c r="A5948" s="218" t="str">
        <f t="shared" si="42"/>
        <v>O221108058757일반상품</v>
      </c>
      <c r="B5948" s="219" t="s">
        <v>9413</v>
      </c>
      <c r="C5948" s="219" t="s">
        <v>8023</v>
      </c>
      <c r="D5948" s="219" t="s">
        <v>8065</v>
      </c>
      <c r="E5948" s="219" t="s">
        <v>6389</v>
      </c>
      <c r="F5948" s="219" t="s">
        <v>6437</v>
      </c>
      <c r="G5948" s="219" t="s">
        <v>7898</v>
      </c>
      <c r="H5948" s="219" t="s">
        <v>5990</v>
      </c>
      <c r="I5948" s="220" t="s">
        <v>8342</v>
      </c>
      <c r="J5948" s="221">
        <v>600</v>
      </c>
      <c r="K5948" s="221">
        <v>3</v>
      </c>
      <c r="L5948" s="221">
        <v>1800</v>
      </c>
    </row>
    <row r="5949" spans="1:12" s="167" customFormat="1">
      <c r="A5949" s="218" t="str">
        <f t="shared" si="42"/>
        <v>O221108058757일반상품</v>
      </c>
      <c r="B5949" s="219" t="s">
        <v>9413</v>
      </c>
      <c r="C5949" s="219" t="s">
        <v>8023</v>
      </c>
      <c r="D5949" s="219" t="s">
        <v>8065</v>
      </c>
      <c r="E5949" s="219" t="s">
        <v>6389</v>
      </c>
      <c r="F5949" s="219" t="s">
        <v>6437</v>
      </c>
      <c r="G5949" s="219" t="s">
        <v>7898</v>
      </c>
      <c r="H5949" s="219" t="s">
        <v>5990</v>
      </c>
      <c r="I5949" s="220" t="s">
        <v>8325</v>
      </c>
      <c r="J5949" s="221">
        <v>2700</v>
      </c>
      <c r="K5949" s="221">
        <v>5</v>
      </c>
      <c r="L5949" s="221">
        <v>13500</v>
      </c>
    </row>
    <row r="5950" spans="1:12" s="167" customFormat="1">
      <c r="A5950" s="218" t="str">
        <f t="shared" si="42"/>
        <v>O221108058757일반상품</v>
      </c>
      <c r="B5950" s="219" t="s">
        <v>9413</v>
      </c>
      <c r="C5950" s="219" t="s">
        <v>8023</v>
      </c>
      <c r="D5950" s="219" t="s">
        <v>8065</v>
      </c>
      <c r="E5950" s="219" t="s">
        <v>6389</v>
      </c>
      <c r="F5950" s="219" t="s">
        <v>6437</v>
      </c>
      <c r="G5950" s="219" t="s">
        <v>7898</v>
      </c>
      <c r="H5950" s="219" t="s">
        <v>5990</v>
      </c>
      <c r="I5950" s="220" t="s">
        <v>8424</v>
      </c>
      <c r="J5950" s="221">
        <v>1240</v>
      </c>
      <c r="K5950" s="221">
        <v>5</v>
      </c>
      <c r="L5950" s="221">
        <v>6200</v>
      </c>
    </row>
    <row r="5951" spans="1:12" s="167" customFormat="1">
      <c r="A5951" s="218" t="str">
        <f t="shared" si="42"/>
        <v>O221108058757일반상품</v>
      </c>
      <c r="B5951" s="219" t="s">
        <v>9413</v>
      </c>
      <c r="C5951" s="219" t="s">
        <v>8023</v>
      </c>
      <c r="D5951" s="219" t="s">
        <v>8065</v>
      </c>
      <c r="E5951" s="219" t="s">
        <v>6389</v>
      </c>
      <c r="F5951" s="219" t="s">
        <v>6437</v>
      </c>
      <c r="G5951" s="219" t="s">
        <v>7898</v>
      </c>
      <c r="H5951" s="219" t="s">
        <v>5990</v>
      </c>
      <c r="I5951" s="220" t="s">
        <v>7292</v>
      </c>
      <c r="J5951" s="221">
        <v>400</v>
      </c>
      <c r="K5951" s="221">
        <v>1</v>
      </c>
      <c r="L5951" s="221">
        <v>400</v>
      </c>
    </row>
    <row r="5952" spans="1:12" s="167" customFormat="1">
      <c r="A5952" s="218" t="str">
        <f t="shared" si="42"/>
        <v>O221108058757일반상품</v>
      </c>
      <c r="B5952" s="219" t="s">
        <v>9413</v>
      </c>
      <c r="C5952" s="219" t="s">
        <v>8023</v>
      </c>
      <c r="D5952" s="219" t="s">
        <v>8065</v>
      </c>
      <c r="E5952" s="219" t="s">
        <v>6389</v>
      </c>
      <c r="F5952" s="219" t="s">
        <v>6437</v>
      </c>
      <c r="G5952" s="219" t="s">
        <v>7898</v>
      </c>
      <c r="H5952" s="219" t="s">
        <v>5990</v>
      </c>
      <c r="I5952" s="220" t="s">
        <v>7255</v>
      </c>
      <c r="J5952" s="221">
        <v>15800</v>
      </c>
      <c r="K5952" s="221">
        <v>1</v>
      </c>
      <c r="L5952" s="221">
        <v>15800</v>
      </c>
    </row>
    <row r="5953" spans="1:12" s="167" customFormat="1">
      <c r="A5953" s="218" t="str">
        <f t="shared" si="42"/>
        <v>O221108058757일반상품</v>
      </c>
      <c r="B5953" s="219" t="s">
        <v>9413</v>
      </c>
      <c r="C5953" s="219" t="s">
        <v>8023</v>
      </c>
      <c r="D5953" s="219" t="s">
        <v>8065</v>
      </c>
      <c r="E5953" s="219" t="s">
        <v>6389</v>
      </c>
      <c r="F5953" s="219" t="s">
        <v>6437</v>
      </c>
      <c r="G5953" s="219" t="s">
        <v>7898</v>
      </c>
      <c r="H5953" s="219" t="s">
        <v>5990</v>
      </c>
      <c r="I5953" s="220" t="s">
        <v>7249</v>
      </c>
      <c r="J5953" s="221">
        <v>1330</v>
      </c>
      <c r="K5953" s="221">
        <v>1</v>
      </c>
      <c r="L5953" s="221">
        <v>1330</v>
      </c>
    </row>
    <row r="5954" spans="1:12" s="167" customFormat="1">
      <c r="A5954" s="218" t="str">
        <f t="shared" si="42"/>
        <v>O221108058757일반상품</v>
      </c>
      <c r="B5954" s="219" t="s">
        <v>9413</v>
      </c>
      <c r="C5954" s="219" t="s">
        <v>8023</v>
      </c>
      <c r="D5954" s="219" t="s">
        <v>8065</v>
      </c>
      <c r="E5954" s="219" t="s">
        <v>6389</v>
      </c>
      <c r="F5954" s="219" t="s">
        <v>6437</v>
      </c>
      <c r="G5954" s="219" t="s">
        <v>7898</v>
      </c>
      <c r="H5954" s="219" t="s">
        <v>5990</v>
      </c>
      <c r="I5954" s="220" t="s">
        <v>8733</v>
      </c>
      <c r="J5954" s="221">
        <v>9000</v>
      </c>
      <c r="K5954" s="221">
        <v>1</v>
      </c>
      <c r="L5954" s="221">
        <v>9000</v>
      </c>
    </row>
    <row r="5955" spans="1:12" s="167" customFormat="1">
      <c r="A5955" s="218" t="str">
        <f t="shared" si="42"/>
        <v>O221108058757일반상품</v>
      </c>
      <c r="B5955" s="219" t="s">
        <v>9413</v>
      </c>
      <c r="C5955" s="219" t="s">
        <v>8023</v>
      </c>
      <c r="D5955" s="219" t="s">
        <v>8065</v>
      </c>
      <c r="E5955" s="219" t="s">
        <v>6389</v>
      </c>
      <c r="F5955" s="219" t="s">
        <v>6437</v>
      </c>
      <c r="G5955" s="219" t="s">
        <v>7898</v>
      </c>
      <c r="H5955" s="219" t="s">
        <v>5990</v>
      </c>
      <c r="I5955" s="220" t="s">
        <v>8714</v>
      </c>
      <c r="J5955" s="221">
        <v>1450</v>
      </c>
      <c r="K5955" s="221">
        <v>3</v>
      </c>
      <c r="L5955" s="221">
        <v>4350</v>
      </c>
    </row>
    <row r="5956" spans="1:12" s="167" customFormat="1">
      <c r="A5956" s="218" t="str">
        <f t="shared" si="42"/>
        <v>O221108058757일반상품</v>
      </c>
      <c r="B5956" s="219" t="s">
        <v>9413</v>
      </c>
      <c r="C5956" s="219" t="s">
        <v>8023</v>
      </c>
      <c r="D5956" s="219" t="s">
        <v>8065</v>
      </c>
      <c r="E5956" s="219" t="s">
        <v>6389</v>
      </c>
      <c r="F5956" s="219" t="s">
        <v>6437</v>
      </c>
      <c r="G5956" s="219" t="s">
        <v>7898</v>
      </c>
      <c r="H5956" s="219" t="s">
        <v>5990</v>
      </c>
      <c r="I5956" s="220" t="s">
        <v>9588</v>
      </c>
      <c r="J5956" s="221">
        <v>11000</v>
      </c>
      <c r="K5956" s="221">
        <v>1</v>
      </c>
      <c r="L5956" s="221">
        <v>11000</v>
      </c>
    </row>
    <row r="5957" spans="1:12" s="167" customFormat="1">
      <c r="A5957" s="218" t="str">
        <f t="shared" si="42"/>
        <v>O221108058757일반상품</v>
      </c>
      <c r="B5957" s="219" t="s">
        <v>9413</v>
      </c>
      <c r="C5957" s="219" t="s">
        <v>8023</v>
      </c>
      <c r="D5957" s="219" t="s">
        <v>8065</v>
      </c>
      <c r="E5957" s="219" t="s">
        <v>6389</v>
      </c>
      <c r="F5957" s="219" t="s">
        <v>6437</v>
      </c>
      <c r="G5957" s="219" t="s">
        <v>7898</v>
      </c>
      <c r="H5957" s="219" t="s">
        <v>5990</v>
      </c>
      <c r="I5957" s="220" t="s">
        <v>7975</v>
      </c>
      <c r="J5957" s="221">
        <v>2780</v>
      </c>
      <c r="K5957" s="221">
        <v>1</v>
      </c>
      <c r="L5957" s="221">
        <v>2780</v>
      </c>
    </row>
    <row r="5958" spans="1:12" s="167" customFormat="1">
      <c r="A5958" s="218" t="str">
        <f t="shared" si="42"/>
        <v>O221108058757일반상품</v>
      </c>
      <c r="B5958" s="219" t="s">
        <v>9413</v>
      </c>
      <c r="C5958" s="219" t="s">
        <v>8023</v>
      </c>
      <c r="D5958" s="219" t="s">
        <v>8065</v>
      </c>
      <c r="E5958" s="219" t="s">
        <v>6389</v>
      </c>
      <c r="F5958" s="219" t="s">
        <v>6437</v>
      </c>
      <c r="G5958" s="219" t="s">
        <v>7898</v>
      </c>
      <c r="H5958" s="219" t="s">
        <v>5990</v>
      </c>
      <c r="I5958" s="220" t="s">
        <v>8742</v>
      </c>
      <c r="J5958" s="221">
        <v>15770</v>
      </c>
      <c r="K5958" s="221">
        <v>2</v>
      </c>
      <c r="L5958" s="221">
        <v>31540</v>
      </c>
    </row>
    <row r="5959" spans="1:12" s="167" customFormat="1">
      <c r="A5959" s="218" t="str">
        <f t="shared" si="42"/>
        <v>O221108058757일반상품</v>
      </c>
      <c r="B5959" s="219" t="s">
        <v>9413</v>
      </c>
      <c r="C5959" s="219" t="s">
        <v>8023</v>
      </c>
      <c r="D5959" s="219" t="s">
        <v>8065</v>
      </c>
      <c r="E5959" s="219" t="s">
        <v>6389</v>
      </c>
      <c r="F5959" s="219" t="s">
        <v>6437</v>
      </c>
      <c r="G5959" s="219" t="s">
        <v>7898</v>
      </c>
      <c r="H5959" s="219" t="s">
        <v>5990</v>
      </c>
      <c r="I5959" s="220" t="s">
        <v>8560</v>
      </c>
      <c r="J5959" s="221">
        <v>9900</v>
      </c>
      <c r="K5959" s="221">
        <v>5</v>
      </c>
      <c r="L5959" s="221">
        <v>49500</v>
      </c>
    </row>
    <row r="5960" spans="1:12" s="167" customFormat="1">
      <c r="A5960" s="218" t="str">
        <f t="shared" si="42"/>
        <v>O221108058757일반상품</v>
      </c>
      <c r="B5960" s="219" t="s">
        <v>9413</v>
      </c>
      <c r="C5960" s="219" t="s">
        <v>8023</v>
      </c>
      <c r="D5960" s="219" t="s">
        <v>8065</v>
      </c>
      <c r="E5960" s="219" t="s">
        <v>6389</v>
      </c>
      <c r="F5960" s="219" t="s">
        <v>6437</v>
      </c>
      <c r="G5960" s="219" t="s">
        <v>7898</v>
      </c>
      <c r="H5960" s="219" t="s">
        <v>5990</v>
      </c>
      <c r="I5960" s="220" t="s">
        <v>9564</v>
      </c>
      <c r="J5960" s="221">
        <v>4700</v>
      </c>
      <c r="K5960" s="221">
        <v>3</v>
      </c>
      <c r="L5960" s="221">
        <v>14100</v>
      </c>
    </row>
    <row r="5961" spans="1:12" s="167" customFormat="1">
      <c r="A5961" s="218" t="str">
        <f t="shared" si="42"/>
        <v>O221108058757일반상품</v>
      </c>
      <c r="B5961" s="219" t="s">
        <v>9413</v>
      </c>
      <c r="C5961" s="219" t="s">
        <v>8023</v>
      </c>
      <c r="D5961" s="219" t="s">
        <v>8065</v>
      </c>
      <c r="E5961" s="219" t="s">
        <v>6389</v>
      </c>
      <c r="F5961" s="219" t="s">
        <v>6437</v>
      </c>
      <c r="G5961" s="219" t="s">
        <v>7898</v>
      </c>
      <c r="H5961" s="219" t="s">
        <v>5990</v>
      </c>
      <c r="I5961" s="220" t="s">
        <v>7279</v>
      </c>
      <c r="J5961" s="221">
        <v>11000</v>
      </c>
      <c r="K5961" s="221">
        <v>1</v>
      </c>
      <c r="L5961" s="221">
        <v>11000</v>
      </c>
    </row>
    <row r="5962" spans="1:12" s="167" customFormat="1">
      <c r="A5962" s="218" t="str">
        <f t="shared" si="42"/>
        <v>O221108058757일반상품</v>
      </c>
      <c r="B5962" s="219" t="s">
        <v>9413</v>
      </c>
      <c r="C5962" s="219" t="s">
        <v>8023</v>
      </c>
      <c r="D5962" s="219" t="s">
        <v>8065</v>
      </c>
      <c r="E5962" s="219" t="s">
        <v>6389</v>
      </c>
      <c r="F5962" s="219" t="s">
        <v>6437</v>
      </c>
      <c r="G5962" s="219" t="s">
        <v>7898</v>
      </c>
      <c r="H5962" s="219" t="s">
        <v>5990</v>
      </c>
      <c r="I5962" s="220" t="s">
        <v>8041</v>
      </c>
      <c r="J5962" s="221">
        <v>8400</v>
      </c>
      <c r="K5962" s="221">
        <v>2</v>
      </c>
      <c r="L5962" s="221">
        <v>16800</v>
      </c>
    </row>
    <row r="5963" spans="1:12" s="167" customFormat="1">
      <c r="A5963" s="218" t="str">
        <f t="shared" si="42"/>
        <v>O221108058757일반상품</v>
      </c>
      <c r="B5963" s="219" t="s">
        <v>9413</v>
      </c>
      <c r="C5963" s="219" t="s">
        <v>8023</v>
      </c>
      <c r="D5963" s="219" t="s">
        <v>8065</v>
      </c>
      <c r="E5963" s="219" t="s">
        <v>6389</v>
      </c>
      <c r="F5963" s="219" t="s">
        <v>6437</v>
      </c>
      <c r="G5963" s="219" t="s">
        <v>7898</v>
      </c>
      <c r="H5963" s="219" t="s">
        <v>5990</v>
      </c>
      <c r="I5963" s="220" t="s">
        <v>8829</v>
      </c>
      <c r="J5963" s="221">
        <v>10200</v>
      </c>
      <c r="K5963" s="221">
        <v>2</v>
      </c>
      <c r="L5963" s="221">
        <v>20400</v>
      </c>
    </row>
    <row r="5964" spans="1:12" s="167" customFormat="1">
      <c r="A5964" s="218" t="str">
        <f t="shared" si="42"/>
        <v>O221108058757일반상품</v>
      </c>
      <c r="B5964" s="219" t="s">
        <v>9413</v>
      </c>
      <c r="C5964" s="219" t="s">
        <v>8023</v>
      </c>
      <c r="D5964" s="219" t="s">
        <v>8065</v>
      </c>
      <c r="E5964" s="219" t="s">
        <v>6389</v>
      </c>
      <c r="F5964" s="219" t="s">
        <v>6437</v>
      </c>
      <c r="G5964" s="219" t="s">
        <v>7898</v>
      </c>
      <c r="H5964" s="219" t="s">
        <v>5990</v>
      </c>
      <c r="I5964" s="220" t="s">
        <v>9042</v>
      </c>
      <c r="J5964" s="221">
        <v>2500</v>
      </c>
      <c r="K5964" s="221">
        <v>2</v>
      </c>
      <c r="L5964" s="221">
        <v>5000</v>
      </c>
    </row>
    <row r="5965" spans="1:12" s="167" customFormat="1">
      <c r="A5965" s="218" t="str">
        <f t="shared" si="42"/>
        <v>O221108058757일반상품</v>
      </c>
      <c r="B5965" s="219" t="s">
        <v>9413</v>
      </c>
      <c r="C5965" s="219" t="s">
        <v>8023</v>
      </c>
      <c r="D5965" s="219" t="s">
        <v>8065</v>
      </c>
      <c r="E5965" s="219" t="s">
        <v>6389</v>
      </c>
      <c r="F5965" s="219" t="s">
        <v>6437</v>
      </c>
      <c r="G5965" s="219" t="s">
        <v>7898</v>
      </c>
      <c r="H5965" s="219" t="s">
        <v>5990</v>
      </c>
      <c r="I5965" s="220" t="s">
        <v>9590</v>
      </c>
      <c r="J5965" s="221">
        <v>3600</v>
      </c>
      <c r="K5965" s="221">
        <v>1</v>
      </c>
      <c r="L5965" s="221">
        <v>3600</v>
      </c>
    </row>
    <row r="5966" spans="1:12" s="167" customFormat="1">
      <c r="A5966" s="218" t="str">
        <f t="shared" si="42"/>
        <v>O221108058757일반상품</v>
      </c>
      <c r="B5966" s="219" t="s">
        <v>9413</v>
      </c>
      <c r="C5966" s="219" t="s">
        <v>8023</v>
      </c>
      <c r="D5966" s="219" t="s">
        <v>8065</v>
      </c>
      <c r="E5966" s="219" t="s">
        <v>6389</v>
      </c>
      <c r="F5966" s="219" t="s">
        <v>6437</v>
      </c>
      <c r="G5966" s="219" t="s">
        <v>7898</v>
      </c>
      <c r="H5966" s="219" t="s">
        <v>5990</v>
      </c>
      <c r="I5966" s="220" t="s">
        <v>7262</v>
      </c>
      <c r="J5966" s="221">
        <v>1000</v>
      </c>
      <c r="K5966" s="221">
        <v>1</v>
      </c>
      <c r="L5966" s="221">
        <v>1000</v>
      </c>
    </row>
    <row r="5967" spans="1:12" s="167" customFormat="1">
      <c r="A5967" s="218" t="str">
        <f t="shared" si="42"/>
        <v>O221108058757일반상품</v>
      </c>
      <c r="B5967" s="219" t="s">
        <v>9413</v>
      </c>
      <c r="C5967" s="219" t="s">
        <v>8023</v>
      </c>
      <c r="D5967" s="219" t="s">
        <v>8065</v>
      </c>
      <c r="E5967" s="219" t="s">
        <v>6389</v>
      </c>
      <c r="F5967" s="219" t="s">
        <v>6437</v>
      </c>
      <c r="G5967" s="219" t="s">
        <v>7898</v>
      </c>
      <c r="H5967" s="219" t="s">
        <v>5990</v>
      </c>
      <c r="I5967" s="220" t="s">
        <v>8563</v>
      </c>
      <c r="J5967" s="221">
        <v>2260</v>
      </c>
      <c r="K5967" s="221">
        <v>5</v>
      </c>
      <c r="L5967" s="221">
        <v>11300</v>
      </c>
    </row>
    <row r="5968" spans="1:12" s="167" customFormat="1">
      <c r="A5968" s="218" t="str">
        <f t="shared" si="42"/>
        <v>O221108058757일반상품</v>
      </c>
      <c r="B5968" s="219" t="s">
        <v>9413</v>
      </c>
      <c r="C5968" s="219" t="s">
        <v>8023</v>
      </c>
      <c r="D5968" s="219" t="s">
        <v>8065</v>
      </c>
      <c r="E5968" s="219" t="s">
        <v>6389</v>
      </c>
      <c r="F5968" s="219" t="s">
        <v>6437</v>
      </c>
      <c r="G5968" s="219" t="s">
        <v>7898</v>
      </c>
      <c r="H5968" s="219" t="s">
        <v>5990</v>
      </c>
      <c r="I5968" s="220" t="s">
        <v>7291</v>
      </c>
      <c r="J5968" s="221">
        <v>2327</v>
      </c>
      <c r="K5968" s="221">
        <v>1</v>
      </c>
      <c r="L5968" s="221">
        <v>2327</v>
      </c>
    </row>
    <row r="5969" spans="1:12" s="167" customFormat="1">
      <c r="A5969" s="218" t="str">
        <f t="shared" si="42"/>
        <v>O221108058757일반상품</v>
      </c>
      <c r="B5969" s="219" t="s">
        <v>9413</v>
      </c>
      <c r="C5969" s="219" t="s">
        <v>8023</v>
      </c>
      <c r="D5969" s="219" t="s">
        <v>8065</v>
      </c>
      <c r="E5969" s="219" t="s">
        <v>6389</v>
      </c>
      <c r="F5969" s="219" t="s">
        <v>6437</v>
      </c>
      <c r="G5969" s="219" t="s">
        <v>7898</v>
      </c>
      <c r="H5969" s="219" t="s">
        <v>5990</v>
      </c>
      <c r="I5969" s="220" t="s">
        <v>8756</v>
      </c>
      <c r="J5969" s="221">
        <v>49000</v>
      </c>
      <c r="K5969" s="221">
        <v>1</v>
      </c>
      <c r="L5969" s="221">
        <v>49000</v>
      </c>
    </row>
    <row r="5970" spans="1:12" s="167" customFormat="1">
      <c r="A5970" s="218" t="str">
        <f t="shared" si="42"/>
        <v>O221108058757일반상품</v>
      </c>
      <c r="B5970" s="219" t="s">
        <v>9413</v>
      </c>
      <c r="C5970" s="219" t="s">
        <v>8023</v>
      </c>
      <c r="D5970" s="219" t="s">
        <v>8065</v>
      </c>
      <c r="E5970" s="219" t="s">
        <v>6389</v>
      </c>
      <c r="F5970" s="219" t="s">
        <v>6437</v>
      </c>
      <c r="G5970" s="219" t="s">
        <v>7898</v>
      </c>
      <c r="H5970" s="219" t="s">
        <v>5990</v>
      </c>
      <c r="I5970" s="220" t="s">
        <v>8416</v>
      </c>
      <c r="J5970" s="221">
        <v>5960</v>
      </c>
      <c r="K5970" s="221">
        <v>1</v>
      </c>
      <c r="L5970" s="221">
        <v>5960</v>
      </c>
    </row>
    <row r="5971" spans="1:12" s="167" customFormat="1">
      <c r="A5971" s="218" t="str">
        <f t="shared" si="42"/>
        <v>O221108058757일반상품</v>
      </c>
      <c r="B5971" s="219" t="s">
        <v>9413</v>
      </c>
      <c r="C5971" s="219" t="s">
        <v>8023</v>
      </c>
      <c r="D5971" s="219" t="s">
        <v>8065</v>
      </c>
      <c r="E5971" s="219" t="s">
        <v>6389</v>
      </c>
      <c r="F5971" s="219" t="s">
        <v>6437</v>
      </c>
      <c r="G5971" s="219" t="s">
        <v>7898</v>
      </c>
      <c r="H5971" s="219" t="s">
        <v>5990</v>
      </c>
      <c r="I5971" s="220" t="s">
        <v>8068</v>
      </c>
      <c r="J5971" s="221">
        <v>11290</v>
      </c>
      <c r="K5971" s="221">
        <v>1</v>
      </c>
      <c r="L5971" s="221">
        <v>11290</v>
      </c>
    </row>
    <row r="5972" spans="1:12" s="167" customFormat="1">
      <c r="A5972" s="218" t="str">
        <f t="shared" si="42"/>
        <v>O221108058757일반상품</v>
      </c>
      <c r="B5972" s="219" t="s">
        <v>9413</v>
      </c>
      <c r="C5972" s="219" t="s">
        <v>8023</v>
      </c>
      <c r="D5972" s="219" t="s">
        <v>8065</v>
      </c>
      <c r="E5972" s="219" t="s">
        <v>6389</v>
      </c>
      <c r="F5972" s="219" t="s">
        <v>6437</v>
      </c>
      <c r="G5972" s="219" t="s">
        <v>7898</v>
      </c>
      <c r="H5972" s="219" t="s">
        <v>5990</v>
      </c>
      <c r="I5972" s="220" t="s">
        <v>8590</v>
      </c>
      <c r="J5972" s="221">
        <v>7400</v>
      </c>
      <c r="K5972" s="221">
        <v>1</v>
      </c>
      <c r="L5972" s="221">
        <v>7400</v>
      </c>
    </row>
    <row r="5973" spans="1:12" s="167" customFormat="1">
      <c r="A5973" s="218" t="str">
        <f t="shared" si="42"/>
        <v>O221108058757일반상품</v>
      </c>
      <c r="B5973" s="219" t="s">
        <v>9413</v>
      </c>
      <c r="C5973" s="219" t="s">
        <v>8023</v>
      </c>
      <c r="D5973" s="219" t="s">
        <v>8065</v>
      </c>
      <c r="E5973" s="219" t="s">
        <v>6389</v>
      </c>
      <c r="F5973" s="219" t="s">
        <v>6437</v>
      </c>
      <c r="G5973" s="219" t="s">
        <v>7898</v>
      </c>
      <c r="H5973" s="219" t="s">
        <v>5990</v>
      </c>
      <c r="I5973" s="220" t="s">
        <v>8442</v>
      </c>
      <c r="J5973" s="221">
        <v>4700</v>
      </c>
      <c r="K5973" s="221">
        <v>1</v>
      </c>
      <c r="L5973" s="221">
        <v>4700</v>
      </c>
    </row>
    <row r="5974" spans="1:12" s="167" customFormat="1">
      <c r="A5974" s="218" t="str">
        <f t="shared" si="42"/>
        <v>O221108058757일반상품</v>
      </c>
      <c r="B5974" s="219" t="s">
        <v>9413</v>
      </c>
      <c r="C5974" s="219" t="s">
        <v>8023</v>
      </c>
      <c r="D5974" s="219" t="s">
        <v>8065</v>
      </c>
      <c r="E5974" s="219" t="s">
        <v>6389</v>
      </c>
      <c r="F5974" s="219" t="s">
        <v>6437</v>
      </c>
      <c r="G5974" s="219" t="s">
        <v>7898</v>
      </c>
      <c r="H5974" s="219" t="s">
        <v>5990</v>
      </c>
      <c r="I5974" s="220" t="s">
        <v>7240</v>
      </c>
      <c r="J5974" s="221">
        <v>4100</v>
      </c>
      <c r="K5974" s="221">
        <v>1</v>
      </c>
      <c r="L5974" s="221">
        <v>4100</v>
      </c>
    </row>
    <row r="5975" spans="1:12" s="167" customFormat="1">
      <c r="A5975" s="218" t="str">
        <f t="shared" si="42"/>
        <v>O221108058757일반상품</v>
      </c>
      <c r="B5975" s="219" t="s">
        <v>9413</v>
      </c>
      <c r="C5975" s="219" t="s">
        <v>8023</v>
      </c>
      <c r="D5975" s="219" t="s">
        <v>8065</v>
      </c>
      <c r="E5975" s="219" t="s">
        <v>6389</v>
      </c>
      <c r="F5975" s="219" t="s">
        <v>6437</v>
      </c>
      <c r="G5975" s="219" t="s">
        <v>7898</v>
      </c>
      <c r="H5975" s="219" t="s">
        <v>5990</v>
      </c>
      <c r="I5975" s="220" t="s">
        <v>7232</v>
      </c>
      <c r="J5975" s="221">
        <v>3550</v>
      </c>
      <c r="K5975" s="221">
        <v>5</v>
      </c>
      <c r="L5975" s="221">
        <v>17750</v>
      </c>
    </row>
    <row r="5976" spans="1:12" s="167" customFormat="1">
      <c r="A5976" s="218" t="str">
        <f t="shared" si="42"/>
        <v>O221108058757일반상품</v>
      </c>
      <c r="B5976" s="219" t="s">
        <v>9413</v>
      </c>
      <c r="C5976" s="219" t="s">
        <v>8023</v>
      </c>
      <c r="D5976" s="219" t="s">
        <v>8065</v>
      </c>
      <c r="E5976" s="219" t="s">
        <v>6389</v>
      </c>
      <c r="F5976" s="219" t="s">
        <v>6437</v>
      </c>
      <c r="G5976" s="219" t="s">
        <v>7898</v>
      </c>
      <c r="H5976" s="219" t="s">
        <v>5990</v>
      </c>
      <c r="I5976" s="220" t="s">
        <v>8406</v>
      </c>
      <c r="J5976" s="221">
        <v>1090</v>
      </c>
      <c r="K5976" s="221">
        <v>3</v>
      </c>
      <c r="L5976" s="221">
        <v>3270</v>
      </c>
    </row>
    <row r="5977" spans="1:12" s="167" customFormat="1">
      <c r="A5977" s="218" t="str">
        <f t="shared" si="42"/>
        <v>O221108058757일반상품</v>
      </c>
      <c r="B5977" s="219" t="s">
        <v>9413</v>
      </c>
      <c r="C5977" s="219" t="s">
        <v>8023</v>
      </c>
      <c r="D5977" s="219" t="s">
        <v>8065</v>
      </c>
      <c r="E5977" s="219" t="s">
        <v>6389</v>
      </c>
      <c r="F5977" s="219" t="s">
        <v>6437</v>
      </c>
      <c r="G5977" s="219" t="s">
        <v>7898</v>
      </c>
      <c r="H5977" s="219" t="s">
        <v>5990</v>
      </c>
      <c r="I5977" s="220" t="s">
        <v>8514</v>
      </c>
      <c r="J5977" s="221">
        <v>2160</v>
      </c>
      <c r="K5977" s="221">
        <v>3</v>
      </c>
      <c r="L5977" s="221">
        <v>6480</v>
      </c>
    </row>
    <row r="5978" spans="1:12" s="167" customFormat="1">
      <c r="A5978" s="218" t="str">
        <f t="shared" si="42"/>
        <v>O221108058757일반상품</v>
      </c>
      <c r="B5978" s="219" t="s">
        <v>9413</v>
      </c>
      <c r="C5978" s="219" t="s">
        <v>8023</v>
      </c>
      <c r="D5978" s="219" t="s">
        <v>8065</v>
      </c>
      <c r="E5978" s="219" t="s">
        <v>6389</v>
      </c>
      <c r="F5978" s="219" t="s">
        <v>6437</v>
      </c>
      <c r="G5978" s="219" t="s">
        <v>7898</v>
      </c>
      <c r="H5978" s="219" t="s">
        <v>5990</v>
      </c>
      <c r="I5978" s="220" t="s">
        <v>7283</v>
      </c>
      <c r="J5978" s="221">
        <v>2200</v>
      </c>
      <c r="K5978" s="221">
        <v>1</v>
      </c>
      <c r="L5978" s="221">
        <v>2200</v>
      </c>
    </row>
    <row r="5979" spans="1:12" s="167" customFormat="1">
      <c r="A5979" s="218" t="str">
        <f t="shared" si="42"/>
        <v>O221108058757일반상품</v>
      </c>
      <c r="B5979" s="219" t="s">
        <v>9413</v>
      </c>
      <c r="C5979" s="219" t="s">
        <v>8023</v>
      </c>
      <c r="D5979" s="219" t="s">
        <v>8065</v>
      </c>
      <c r="E5979" s="219" t="s">
        <v>6389</v>
      </c>
      <c r="F5979" s="219" t="s">
        <v>6437</v>
      </c>
      <c r="G5979" s="219" t="s">
        <v>7898</v>
      </c>
      <c r="H5979" s="219" t="s">
        <v>5990</v>
      </c>
      <c r="I5979" s="220" t="s">
        <v>9549</v>
      </c>
      <c r="J5979" s="221">
        <v>5400</v>
      </c>
      <c r="K5979" s="221">
        <v>1</v>
      </c>
      <c r="L5979" s="221">
        <v>5400</v>
      </c>
    </row>
    <row r="5980" spans="1:12" s="167" customFormat="1">
      <c r="A5980" s="218" t="str">
        <f t="shared" si="42"/>
        <v>O221108058757일반상품</v>
      </c>
      <c r="B5980" s="219" t="s">
        <v>9413</v>
      </c>
      <c r="C5980" s="219" t="s">
        <v>8023</v>
      </c>
      <c r="D5980" s="219" t="s">
        <v>8065</v>
      </c>
      <c r="E5980" s="219" t="s">
        <v>6389</v>
      </c>
      <c r="F5980" s="219" t="s">
        <v>6437</v>
      </c>
      <c r="G5980" s="219" t="s">
        <v>7898</v>
      </c>
      <c r="H5980" s="219" t="s">
        <v>5990</v>
      </c>
      <c r="I5980" s="220" t="s">
        <v>8569</v>
      </c>
      <c r="J5980" s="221">
        <v>12400</v>
      </c>
      <c r="K5980" s="221">
        <v>1</v>
      </c>
      <c r="L5980" s="221">
        <v>12400</v>
      </c>
    </row>
    <row r="5981" spans="1:12" s="167" customFormat="1">
      <c r="A5981" s="218" t="str">
        <f t="shared" si="42"/>
        <v>O221108058757일반상품</v>
      </c>
      <c r="B5981" s="219" t="s">
        <v>9413</v>
      </c>
      <c r="C5981" s="219" t="s">
        <v>8023</v>
      </c>
      <c r="D5981" s="219" t="s">
        <v>8065</v>
      </c>
      <c r="E5981" s="219" t="s">
        <v>6389</v>
      </c>
      <c r="F5981" s="219" t="s">
        <v>6437</v>
      </c>
      <c r="G5981" s="219" t="s">
        <v>7898</v>
      </c>
      <c r="H5981" s="219" t="s">
        <v>5990</v>
      </c>
      <c r="I5981" s="220" t="s">
        <v>9574</v>
      </c>
      <c r="J5981" s="221">
        <v>4910</v>
      </c>
      <c r="K5981" s="221">
        <v>1</v>
      </c>
      <c r="L5981" s="221">
        <v>4910</v>
      </c>
    </row>
    <row r="5982" spans="1:12" s="167" customFormat="1">
      <c r="A5982" s="218" t="str">
        <f t="shared" si="42"/>
        <v>O221108058757일반상품</v>
      </c>
      <c r="B5982" s="219" t="s">
        <v>9413</v>
      </c>
      <c r="C5982" s="219" t="s">
        <v>8023</v>
      </c>
      <c r="D5982" s="219" t="s">
        <v>8065</v>
      </c>
      <c r="E5982" s="219" t="s">
        <v>6389</v>
      </c>
      <c r="F5982" s="219" t="s">
        <v>6437</v>
      </c>
      <c r="G5982" s="219" t="s">
        <v>7898</v>
      </c>
      <c r="H5982" s="219" t="s">
        <v>5990</v>
      </c>
      <c r="I5982" s="220" t="s">
        <v>8373</v>
      </c>
      <c r="J5982" s="221">
        <v>6636</v>
      </c>
      <c r="K5982" s="221">
        <v>2</v>
      </c>
      <c r="L5982" s="221">
        <v>13272</v>
      </c>
    </row>
    <row r="5983" spans="1:12" s="167" customFormat="1">
      <c r="A5983" s="218" t="str">
        <f t="shared" si="42"/>
        <v>O221108058757일반상품</v>
      </c>
      <c r="B5983" s="219" t="s">
        <v>9413</v>
      </c>
      <c r="C5983" s="219" t="s">
        <v>8023</v>
      </c>
      <c r="D5983" s="219" t="s">
        <v>8065</v>
      </c>
      <c r="E5983" s="219" t="s">
        <v>6389</v>
      </c>
      <c r="F5983" s="219" t="s">
        <v>6437</v>
      </c>
      <c r="G5983" s="219" t="s">
        <v>7898</v>
      </c>
      <c r="H5983" s="219" t="s">
        <v>5990</v>
      </c>
      <c r="I5983" s="220" t="s">
        <v>8620</v>
      </c>
      <c r="J5983" s="221">
        <v>11000</v>
      </c>
      <c r="K5983" s="221">
        <v>2</v>
      </c>
      <c r="L5983" s="221">
        <v>22000</v>
      </c>
    </row>
    <row r="5984" spans="1:12" s="167" customFormat="1">
      <c r="A5984" s="218" t="str">
        <f t="shared" si="42"/>
        <v>O221108058757일반상품</v>
      </c>
      <c r="B5984" s="219" t="s">
        <v>9413</v>
      </c>
      <c r="C5984" s="219" t="s">
        <v>8023</v>
      </c>
      <c r="D5984" s="219" t="s">
        <v>8065</v>
      </c>
      <c r="E5984" s="219" t="s">
        <v>6389</v>
      </c>
      <c r="F5984" s="219" t="s">
        <v>6437</v>
      </c>
      <c r="G5984" s="219" t="s">
        <v>7898</v>
      </c>
      <c r="H5984" s="219" t="s">
        <v>5990</v>
      </c>
      <c r="I5984" s="220" t="s">
        <v>7208</v>
      </c>
      <c r="J5984" s="221">
        <v>3600</v>
      </c>
      <c r="K5984" s="221">
        <v>3</v>
      </c>
      <c r="L5984" s="221">
        <v>10800</v>
      </c>
    </row>
    <row r="5985" spans="1:12" s="167" customFormat="1">
      <c r="A5985" s="218" t="str">
        <f t="shared" si="42"/>
        <v>O221108058757일반상품</v>
      </c>
      <c r="B5985" s="219" t="s">
        <v>9413</v>
      </c>
      <c r="C5985" s="219" t="s">
        <v>8023</v>
      </c>
      <c r="D5985" s="219" t="s">
        <v>8065</v>
      </c>
      <c r="E5985" s="219" t="s">
        <v>6389</v>
      </c>
      <c r="F5985" s="219" t="s">
        <v>6437</v>
      </c>
      <c r="G5985" s="219" t="s">
        <v>7898</v>
      </c>
      <c r="H5985" s="219" t="s">
        <v>5990</v>
      </c>
      <c r="I5985" s="220" t="s">
        <v>8657</v>
      </c>
      <c r="J5985" s="221">
        <v>12400</v>
      </c>
      <c r="K5985" s="221">
        <v>1</v>
      </c>
      <c r="L5985" s="221">
        <v>12400</v>
      </c>
    </row>
    <row r="5986" spans="1:12" s="167" customFormat="1">
      <c r="A5986" s="218" t="str">
        <f t="shared" si="42"/>
        <v>O221108058757일반상품</v>
      </c>
      <c r="B5986" s="219" t="s">
        <v>9413</v>
      </c>
      <c r="C5986" s="219" t="s">
        <v>8023</v>
      </c>
      <c r="D5986" s="219" t="s">
        <v>8065</v>
      </c>
      <c r="E5986" s="219" t="s">
        <v>6389</v>
      </c>
      <c r="F5986" s="219" t="s">
        <v>6437</v>
      </c>
      <c r="G5986" s="219" t="s">
        <v>7898</v>
      </c>
      <c r="H5986" s="219" t="s">
        <v>5990</v>
      </c>
      <c r="I5986" s="220" t="s">
        <v>8792</v>
      </c>
      <c r="J5986" s="221">
        <v>5400</v>
      </c>
      <c r="K5986" s="221">
        <v>1</v>
      </c>
      <c r="L5986" s="221">
        <v>5400</v>
      </c>
    </row>
    <row r="5987" spans="1:12" s="167" customFormat="1">
      <c r="A5987" s="218" t="str">
        <f t="shared" si="42"/>
        <v>O221107058755일반상품</v>
      </c>
      <c r="B5987" s="219" t="s">
        <v>9414</v>
      </c>
      <c r="C5987" s="219" t="s">
        <v>8023</v>
      </c>
      <c r="D5987" s="219" t="s">
        <v>8065</v>
      </c>
      <c r="E5987" s="219" t="s">
        <v>7996</v>
      </c>
      <c r="F5987" s="219" t="s">
        <v>6435</v>
      </c>
      <c r="G5987" s="219" t="s">
        <v>7781</v>
      </c>
      <c r="H5987" s="219" t="s">
        <v>5990</v>
      </c>
      <c r="I5987" s="220" t="s">
        <v>8594</v>
      </c>
      <c r="J5987" s="221">
        <v>480</v>
      </c>
      <c r="K5987" s="221">
        <v>1</v>
      </c>
      <c r="L5987" s="221">
        <v>480</v>
      </c>
    </row>
    <row r="5988" spans="1:12" s="167" customFormat="1">
      <c r="A5988" s="218" t="str">
        <f t="shared" si="42"/>
        <v>O221107058755일반상품</v>
      </c>
      <c r="B5988" s="219" t="s">
        <v>9414</v>
      </c>
      <c r="C5988" s="219" t="s">
        <v>8023</v>
      </c>
      <c r="D5988" s="219" t="s">
        <v>8065</v>
      </c>
      <c r="E5988" s="219" t="s">
        <v>7996</v>
      </c>
      <c r="F5988" s="219" t="s">
        <v>6435</v>
      </c>
      <c r="G5988" s="219" t="s">
        <v>7781</v>
      </c>
      <c r="H5988" s="219" t="s">
        <v>5990</v>
      </c>
      <c r="I5988" s="220" t="s">
        <v>8074</v>
      </c>
      <c r="J5988" s="221">
        <v>5900</v>
      </c>
      <c r="K5988" s="221">
        <v>2</v>
      </c>
      <c r="L5988" s="221">
        <v>11800</v>
      </c>
    </row>
    <row r="5989" spans="1:12" s="167" customFormat="1">
      <c r="A5989" s="218" t="str">
        <f t="shared" si="42"/>
        <v>O221107058755일반상품</v>
      </c>
      <c r="B5989" s="219" t="s">
        <v>9414</v>
      </c>
      <c r="C5989" s="219" t="s">
        <v>8023</v>
      </c>
      <c r="D5989" s="219" t="s">
        <v>8065</v>
      </c>
      <c r="E5989" s="219" t="s">
        <v>7996</v>
      </c>
      <c r="F5989" s="219" t="s">
        <v>6435</v>
      </c>
      <c r="G5989" s="219" t="s">
        <v>7781</v>
      </c>
      <c r="H5989" s="219" t="s">
        <v>5990</v>
      </c>
      <c r="I5989" s="220" t="s">
        <v>8574</v>
      </c>
      <c r="J5989" s="221">
        <v>2250</v>
      </c>
      <c r="K5989" s="221">
        <v>3</v>
      </c>
      <c r="L5989" s="221">
        <v>6750</v>
      </c>
    </row>
    <row r="5990" spans="1:12" s="167" customFormat="1">
      <c r="A5990" s="218" t="str">
        <f t="shared" si="42"/>
        <v>O221107058755일반상품</v>
      </c>
      <c r="B5990" s="219" t="s">
        <v>9414</v>
      </c>
      <c r="C5990" s="219" t="s">
        <v>8023</v>
      </c>
      <c r="D5990" s="219" t="s">
        <v>8065</v>
      </c>
      <c r="E5990" s="219" t="s">
        <v>7996</v>
      </c>
      <c r="F5990" s="219" t="s">
        <v>6435</v>
      </c>
      <c r="G5990" s="219" t="s">
        <v>7781</v>
      </c>
      <c r="H5990" s="219" t="s">
        <v>5990</v>
      </c>
      <c r="I5990" s="220" t="s">
        <v>8341</v>
      </c>
      <c r="J5990" s="221">
        <v>9000</v>
      </c>
      <c r="K5990" s="221">
        <v>2</v>
      </c>
      <c r="L5990" s="221">
        <v>18000</v>
      </c>
    </row>
    <row r="5991" spans="1:12" s="167" customFormat="1">
      <c r="A5991" s="218" t="str">
        <f t="shared" si="42"/>
        <v>O221107058755일반상품</v>
      </c>
      <c r="B5991" s="219" t="s">
        <v>9414</v>
      </c>
      <c r="C5991" s="219" t="s">
        <v>8023</v>
      </c>
      <c r="D5991" s="219" t="s">
        <v>8065</v>
      </c>
      <c r="E5991" s="219" t="s">
        <v>7996</v>
      </c>
      <c r="F5991" s="219" t="s">
        <v>6435</v>
      </c>
      <c r="G5991" s="219" t="s">
        <v>7781</v>
      </c>
      <c r="H5991" s="219" t="s">
        <v>5990</v>
      </c>
      <c r="I5991" s="220" t="s">
        <v>7188</v>
      </c>
      <c r="J5991" s="221">
        <v>5800</v>
      </c>
      <c r="K5991" s="221">
        <v>1</v>
      </c>
      <c r="L5991" s="221">
        <v>5800</v>
      </c>
    </row>
    <row r="5992" spans="1:12" s="167" customFormat="1">
      <c r="A5992" s="218" t="str">
        <f t="shared" si="42"/>
        <v>O221107058755일반상품</v>
      </c>
      <c r="B5992" s="219" t="s">
        <v>9414</v>
      </c>
      <c r="C5992" s="219" t="s">
        <v>8023</v>
      </c>
      <c r="D5992" s="219" t="s">
        <v>8065</v>
      </c>
      <c r="E5992" s="219" t="s">
        <v>7996</v>
      </c>
      <c r="F5992" s="219" t="s">
        <v>6435</v>
      </c>
      <c r="G5992" s="219" t="s">
        <v>7781</v>
      </c>
      <c r="H5992" s="219" t="s">
        <v>5990</v>
      </c>
      <c r="I5992" s="220" t="s">
        <v>8533</v>
      </c>
      <c r="J5992" s="221">
        <v>1690</v>
      </c>
      <c r="K5992" s="221">
        <v>2</v>
      </c>
      <c r="L5992" s="221">
        <v>3380</v>
      </c>
    </row>
    <row r="5993" spans="1:12" s="167" customFormat="1">
      <c r="A5993" s="218" t="str">
        <f t="shared" si="42"/>
        <v>O221107058755일반상품</v>
      </c>
      <c r="B5993" s="219" t="s">
        <v>9414</v>
      </c>
      <c r="C5993" s="219" t="s">
        <v>8023</v>
      </c>
      <c r="D5993" s="219" t="s">
        <v>8065</v>
      </c>
      <c r="E5993" s="219" t="s">
        <v>7996</v>
      </c>
      <c r="F5993" s="219" t="s">
        <v>6435</v>
      </c>
      <c r="G5993" s="219" t="s">
        <v>7781</v>
      </c>
      <c r="H5993" s="219" t="s">
        <v>5990</v>
      </c>
      <c r="I5993" s="220" t="s">
        <v>8561</v>
      </c>
      <c r="J5993" s="221">
        <v>4000</v>
      </c>
      <c r="K5993" s="221">
        <v>2</v>
      </c>
      <c r="L5993" s="221">
        <v>8000</v>
      </c>
    </row>
    <row r="5994" spans="1:12" s="167" customFormat="1">
      <c r="A5994" s="218" t="str">
        <f t="shared" si="42"/>
        <v>O221107058755일반상품</v>
      </c>
      <c r="B5994" s="219" t="s">
        <v>9414</v>
      </c>
      <c r="C5994" s="219" t="s">
        <v>8023</v>
      </c>
      <c r="D5994" s="219" t="s">
        <v>8065</v>
      </c>
      <c r="E5994" s="219" t="s">
        <v>7996</v>
      </c>
      <c r="F5994" s="219" t="s">
        <v>6435</v>
      </c>
      <c r="G5994" s="219" t="s">
        <v>7781</v>
      </c>
      <c r="H5994" s="219" t="s">
        <v>5990</v>
      </c>
      <c r="I5994" s="220" t="s">
        <v>8438</v>
      </c>
      <c r="J5994" s="221">
        <v>1100</v>
      </c>
      <c r="K5994" s="221">
        <v>1</v>
      </c>
      <c r="L5994" s="221">
        <v>1100</v>
      </c>
    </row>
    <row r="5995" spans="1:12" s="167" customFormat="1">
      <c r="A5995" s="218" t="str">
        <f t="shared" si="42"/>
        <v>O221107058755일반상품</v>
      </c>
      <c r="B5995" s="219" t="s">
        <v>9414</v>
      </c>
      <c r="C5995" s="219" t="s">
        <v>8023</v>
      </c>
      <c r="D5995" s="219" t="s">
        <v>8065</v>
      </c>
      <c r="E5995" s="219" t="s">
        <v>7996</v>
      </c>
      <c r="F5995" s="219" t="s">
        <v>6435</v>
      </c>
      <c r="G5995" s="219" t="s">
        <v>7781</v>
      </c>
      <c r="H5995" s="219" t="s">
        <v>5990</v>
      </c>
      <c r="I5995" s="220" t="s">
        <v>7198</v>
      </c>
      <c r="J5995" s="221">
        <v>2850</v>
      </c>
      <c r="K5995" s="221">
        <v>1</v>
      </c>
      <c r="L5995" s="221">
        <v>2850</v>
      </c>
    </row>
    <row r="5996" spans="1:12" s="167" customFormat="1">
      <c r="A5996" s="218" t="str">
        <f t="shared" si="42"/>
        <v>O221107058755일반상품</v>
      </c>
      <c r="B5996" s="219" t="s">
        <v>9414</v>
      </c>
      <c r="C5996" s="219" t="s">
        <v>8023</v>
      </c>
      <c r="D5996" s="219" t="s">
        <v>8065</v>
      </c>
      <c r="E5996" s="219" t="s">
        <v>7996</v>
      </c>
      <c r="F5996" s="219" t="s">
        <v>6435</v>
      </c>
      <c r="G5996" s="219" t="s">
        <v>7781</v>
      </c>
      <c r="H5996" s="219" t="s">
        <v>5990</v>
      </c>
      <c r="I5996" s="220" t="s">
        <v>8754</v>
      </c>
      <c r="J5996" s="221">
        <v>9900</v>
      </c>
      <c r="K5996" s="221">
        <v>1</v>
      </c>
      <c r="L5996" s="221">
        <v>9900</v>
      </c>
    </row>
    <row r="5997" spans="1:12" s="167" customFormat="1">
      <c r="A5997" s="218" t="str">
        <f t="shared" si="42"/>
        <v>O221107058755일반상품</v>
      </c>
      <c r="B5997" s="219" t="s">
        <v>9414</v>
      </c>
      <c r="C5997" s="219" t="s">
        <v>8023</v>
      </c>
      <c r="D5997" s="219" t="s">
        <v>8065</v>
      </c>
      <c r="E5997" s="219" t="s">
        <v>7996</v>
      </c>
      <c r="F5997" s="219" t="s">
        <v>6435</v>
      </c>
      <c r="G5997" s="219" t="s">
        <v>7781</v>
      </c>
      <c r="H5997" s="219" t="s">
        <v>5990</v>
      </c>
      <c r="I5997" s="220" t="s">
        <v>7256</v>
      </c>
      <c r="J5997" s="221">
        <v>840</v>
      </c>
      <c r="K5997" s="221">
        <v>5</v>
      </c>
      <c r="L5997" s="221">
        <v>4200</v>
      </c>
    </row>
    <row r="5998" spans="1:12" s="167" customFormat="1">
      <c r="A5998" s="218" t="str">
        <f t="shared" si="42"/>
        <v>O221107058755일반상품</v>
      </c>
      <c r="B5998" s="219" t="s">
        <v>9414</v>
      </c>
      <c r="C5998" s="219" t="s">
        <v>8023</v>
      </c>
      <c r="D5998" s="219" t="s">
        <v>8065</v>
      </c>
      <c r="E5998" s="219" t="s">
        <v>7996</v>
      </c>
      <c r="F5998" s="219" t="s">
        <v>6435</v>
      </c>
      <c r="G5998" s="219" t="s">
        <v>7781</v>
      </c>
      <c r="H5998" s="219" t="s">
        <v>5990</v>
      </c>
      <c r="I5998" s="220" t="s">
        <v>8468</v>
      </c>
      <c r="J5998" s="221">
        <v>1100</v>
      </c>
      <c r="K5998" s="221">
        <v>1</v>
      </c>
      <c r="L5998" s="221">
        <v>1100</v>
      </c>
    </row>
    <row r="5999" spans="1:12" s="167" customFormat="1">
      <c r="A5999" s="218" t="str">
        <f t="shared" si="42"/>
        <v>O221107058755일반상품</v>
      </c>
      <c r="B5999" s="219" t="s">
        <v>9414</v>
      </c>
      <c r="C5999" s="219" t="s">
        <v>8023</v>
      </c>
      <c r="D5999" s="219" t="s">
        <v>8065</v>
      </c>
      <c r="E5999" s="219" t="s">
        <v>7996</v>
      </c>
      <c r="F5999" s="219" t="s">
        <v>6435</v>
      </c>
      <c r="G5999" s="219" t="s">
        <v>7781</v>
      </c>
      <c r="H5999" s="219" t="s">
        <v>5990</v>
      </c>
      <c r="I5999" s="220" t="s">
        <v>8524</v>
      </c>
      <c r="J5999" s="221">
        <v>5800</v>
      </c>
      <c r="K5999" s="221">
        <v>1</v>
      </c>
      <c r="L5999" s="221">
        <v>5800</v>
      </c>
    </row>
    <row r="6000" spans="1:12" s="167" customFormat="1">
      <c r="A6000" s="218" t="str">
        <f t="shared" si="42"/>
        <v>O221107058755일반상품</v>
      </c>
      <c r="B6000" s="219" t="s">
        <v>9414</v>
      </c>
      <c r="C6000" s="219" t="s">
        <v>8023</v>
      </c>
      <c r="D6000" s="219" t="s">
        <v>8065</v>
      </c>
      <c r="E6000" s="219" t="s">
        <v>7996</v>
      </c>
      <c r="F6000" s="219" t="s">
        <v>6435</v>
      </c>
      <c r="G6000" s="219" t="s">
        <v>7781</v>
      </c>
      <c r="H6000" s="219" t="s">
        <v>5990</v>
      </c>
      <c r="I6000" s="220" t="s">
        <v>8987</v>
      </c>
      <c r="J6000" s="221">
        <v>1200</v>
      </c>
      <c r="K6000" s="221">
        <v>1</v>
      </c>
      <c r="L6000" s="221">
        <v>1200</v>
      </c>
    </row>
    <row r="6001" spans="1:12" s="167" customFormat="1">
      <c r="A6001" s="218" t="str">
        <f t="shared" si="42"/>
        <v>O221107058755일반상품</v>
      </c>
      <c r="B6001" s="219" t="s">
        <v>9414</v>
      </c>
      <c r="C6001" s="219" t="s">
        <v>8023</v>
      </c>
      <c r="D6001" s="219" t="s">
        <v>8065</v>
      </c>
      <c r="E6001" s="219" t="s">
        <v>7996</v>
      </c>
      <c r="F6001" s="219" t="s">
        <v>6435</v>
      </c>
      <c r="G6001" s="219" t="s">
        <v>7781</v>
      </c>
      <c r="H6001" s="219" t="s">
        <v>5990</v>
      </c>
      <c r="I6001" s="220" t="s">
        <v>8562</v>
      </c>
      <c r="J6001" s="221">
        <v>12480</v>
      </c>
      <c r="K6001" s="221">
        <v>1</v>
      </c>
      <c r="L6001" s="221">
        <v>12480</v>
      </c>
    </row>
    <row r="6002" spans="1:12" s="167" customFormat="1">
      <c r="A6002" s="218" t="str">
        <f t="shared" si="42"/>
        <v>O221107058755일반상품</v>
      </c>
      <c r="B6002" s="219" t="s">
        <v>9414</v>
      </c>
      <c r="C6002" s="219" t="s">
        <v>8023</v>
      </c>
      <c r="D6002" s="219" t="s">
        <v>8065</v>
      </c>
      <c r="E6002" s="219" t="s">
        <v>7996</v>
      </c>
      <c r="F6002" s="219" t="s">
        <v>6435</v>
      </c>
      <c r="G6002" s="219" t="s">
        <v>7781</v>
      </c>
      <c r="H6002" s="219" t="s">
        <v>5990</v>
      </c>
      <c r="I6002" s="220" t="s">
        <v>7205</v>
      </c>
      <c r="J6002" s="221">
        <v>5430</v>
      </c>
      <c r="K6002" s="221">
        <v>1</v>
      </c>
      <c r="L6002" s="221">
        <v>5430</v>
      </c>
    </row>
    <row r="6003" spans="1:12" s="167" customFormat="1">
      <c r="A6003" s="218" t="str">
        <f t="shared" si="42"/>
        <v>O221107058755일반상품</v>
      </c>
      <c r="B6003" s="219" t="s">
        <v>9414</v>
      </c>
      <c r="C6003" s="219" t="s">
        <v>8023</v>
      </c>
      <c r="D6003" s="219" t="s">
        <v>8065</v>
      </c>
      <c r="E6003" s="219" t="s">
        <v>7996</v>
      </c>
      <c r="F6003" s="219" t="s">
        <v>6435</v>
      </c>
      <c r="G6003" s="219" t="s">
        <v>7781</v>
      </c>
      <c r="H6003" s="219" t="s">
        <v>5990</v>
      </c>
      <c r="I6003" s="220" t="s">
        <v>8670</v>
      </c>
      <c r="J6003" s="221">
        <v>2100</v>
      </c>
      <c r="K6003" s="221">
        <v>2</v>
      </c>
      <c r="L6003" s="221">
        <v>4200</v>
      </c>
    </row>
    <row r="6004" spans="1:12" s="167" customFormat="1">
      <c r="A6004" s="218" t="str">
        <f t="shared" si="42"/>
        <v>O221107058755일반상품</v>
      </c>
      <c r="B6004" s="219" t="s">
        <v>9414</v>
      </c>
      <c r="C6004" s="219" t="s">
        <v>8023</v>
      </c>
      <c r="D6004" s="219" t="s">
        <v>8065</v>
      </c>
      <c r="E6004" s="219" t="s">
        <v>7996</v>
      </c>
      <c r="F6004" s="219" t="s">
        <v>6435</v>
      </c>
      <c r="G6004" s="219" t="s">
        <v>7781</v>
      </c>
      <c r="H6004" s="219" t="s">
        <v>5990</v>
      </c>
      <c r="I6004" s="220" t="s">
        <v>8429</v>
      </c>
      <c r="J6004" s="221">
        <v>1270</v>
      </c>
      <c r="K6004" s="221">
        <v>3</v>
      </c>
      <c r="L6004" s="221">
        <v>3810</v>
      </c>
    </row>
    <row r="6005" spans="1:12" s="167" customFormat="1">
      <c r="A6005" s="218" t="str">
        <f t="shared" si="42"/>
        <v>O221107058755일반상품</v>
      </c>
      <c r="B6005" s="219" t="s">
        <v>9414</v>
      </c>
      <c r="C6005" s="219" t="s">
        <v>8023</v>
      </c>
      <c r="D6005" s="219" t="s">
        <v>8065</v>
      </c>
      <c r="E6005" s="219" t="s">
        <v>7996</v>
      </c>
      <c r="F6005" s="219" t="s">
        <v>6435</v>
      </c>
      <c r="G6005" s="219" t="s">
        <v>7781</v>
      </c>
      <c r="H6005" s="219" t="s">
        <v>5990</v>
      </c>
      <c r="I6005" s="220" t="s">
        <v>9591</v>
      </c>
      <c r="J6005" s="221">
        <v>11000</v>
      </c>
      <c r="K6005" s="221">
        <v>1</v>
      </c>
      <c r="L6005" s="221">
        <v>11000</v>
      </c>
    </row>
    <row r="6006" spans="1:12" s="167" customFormat="1">
      <c r="A6006" s="218" t="str">
        <f t="shared" si="42"/>
        <v>O221107058755일반상품</v>
      </c>
      <c r="B6006" s="219" t="s">
        <v>9414</v>
      </c>
      <c r="C6006" s="219" t="s">
        <v>8023</v>
      </c>
      <c r="D6006" s="219" t="s">
        <v>8065</v>
      </c>
      <c r="E6006" s="219" t="s">
        <v>7996</v>
      </c>
      <c r="F6006" s="219" t="s">
        <v>6435</v>
      </c>
      <c r="G6006" s="219" t="s">
        <v>7781</v>
      </c>
      <c r="H6006" s="219" t="s">
        <v>5990</v>
      </c>
      <c r="I6006" s="220" t="s">
        <v>8068</v>
      </c>
      <c r="J6006" s="221">
        <v>11290</v>
      </c>
      <c r="K6006" s="221">
        <v>1</v>
      </c>
      <c r="L6006" s="221">
        <v>11290</v>
      </c>
    </row>
    <row r="6007" spans="1:12" s="167" customFormat="1">
      <c r="A6007" s="218" t="str">
        <f t="shared" si="42"/>
        <v>O221107058755일반상품</v>
      </c>
      <c r="B6007" s="219" t="s">
        <v>9414</v>
      </c>
      <c r="C6007" s="219" t="s">
        <v>8023</v>
      </c>
      <c r="D6007" s="219" t="s">
        <v>8065</v>
      </c>
      <c r="E6007" s="219" t="s">
        <v>7996</v>
      </c>
      <c r="F6007" s="219" t="s">
        <v>6435</v>
      </c>
      <c r="G6007" s="219" t="s">
        <v>7781</v>
      </c>
      <c r="H6007" s="219" t="s">
        <v>5990</v>
      </c>
      <c r="I6007" s="220" t="s">
        <v>7235</v>
      </c>
      <c r="J6007" s="221">
        <v>9240</v>
      </c>
      <c r="K6007" s="221">
        <v>1</v>
      </c>
      <c r="L6007" s="221">
        <v>9240</v>
      </c>
    </row>
    <row r="6008" spans="1:12" s="167" customFormat="1">
      <c r="A6008" s="218" t="str">
        <f t="shared" si="42"/>
        <v>O221107058755일반상품</v>
      </c>
      <c r="B6008" s="219" t="s">
        <v>9414</v>
      </c>
      <c r="C6008" s="219" t="s">
        <v>8023</v>
      </c>
      <c r="D6008" s="219" t="s">
        <v>8065</v>
      </c>
      <c r="E6008" s="219" t="s">
        <v>7996</v>
      </c>
      <c r="F6008" s="219" t="s">
        <v>6435</v>
      </c>
      <c r="G6008" s="219" t="s">
        <v>7781</v>
      </c>
      <c r="H6008" s="219" t="s">
        <v>5990</v>
      </c>
      <c r="I6008" s="220" t="s">
        <v>8768</v>
      </c>
      <c r="J6008" s="221">
        <v>9240</v>
      </c>
      <c r="K6008" s="221">
        <v>1</v>
      </c>
      <c r="L6008" s="221">
        <v>9240</v>
      </c>
    </row>
    <row r="6009" spans="1:12" s="167" customFormat="1">
      <c r="A6009" s="218" t="str">
        <f t="shared" si="42"/>
        <v>O221107058755일반상품</v>
      </c>
      <c r="B6009" s="219" t="s">
        <v>9414</v>
      </c>
      <c r="C6009" s="219" t="s">
        <v>8023</v>
      </c>
      <c r="D6009" s="219" t="s">
        <v>8065</v>
      </c>
      <c r="E6009" s="219" t="s">
        <v>7996</v>
      </c>
      <c r="F6009" s="219" t="s">
        <v>6435</v>
      </c>
      <c r="G6009" s="219" t="s">
        <v>7781</v>
      </c>
      <c r="H6009" s="219" t="s">
        <v>5990</v>
      </c>
      <c r="I6009" s="220" t="s">
        <v>8454</v>
      </c>
      <c r="J6009" s="221">
        <v>28700</v>
      </c>
      <c r="K6009" s="221">
        <v>1</v>
      </c>
      <c r="L6009" s="221">
        <v>28700</v>
      </c>
    </row>
    <row r="6010" spans="1:12" s="167" customFormat="1">
      <c r="A6010" s="218" t="str">
        <f t="shared" si="42"/>
        <v>O221107058755일반상품</v>
      </c>
      <c r="B6010" s="219" t="s">
        <v>9414</v>
      </c>
      <c r="C6010" s="219" t="s">
        <v>8023</v>
      </c>
      <c r="D6010" s="219" t="s">
        <v>8065</v>
      </c>
      <c r="E6010" s="219" t="s">
        <v>7996</v>
      </c>
      <c r="F6010" s="219" t="s">
        <v>6435</v>
      </c>
      <c r="G6010" s="219" t="s">
        <v>7781</v>
      </c>
      <c r="H6010" s="219" t="s">
        <v>5990</v>
      </c>
      <c r="I6010" s="220" t="s">
        <v>7195</v>
      </c>
      <c r="J6010" s="221">
        <v>4018</v>
      </c>
      <c r="K6010" s="221">
        <v>2</v>
      </c>
      <c r="L6010" s="221">
        <v>8036</v>
      </c>
    </row>
    <row r="6011" spans="1:12" s="167" customFormat="1">
      <c r="A6011" s="218" t="str">
        <f t="shared" si="42"/>
        <v>O221107058755일반상품</v>
      </c>
      <c r="B6011" s="219" t="s">
        <v>9414</v>
      </c>
      <c r="C6011" s="219" t="s">
        <v>8023</v>
      </c>
      <c r="D6011" s="219" t="s">
        <v>8065</v>
      </c>
      <c r="E6011" s="219" t="s">
        <v>7996</v>
      </c>
      <c r="F6011" s="219" t="s">
        <v>6435</v>
      </c>
      <c r="G6011" s="219" t="s">
        <v>7781</v>
      </c>
      <c r="H6011" s="219" t="s">
        <v>5990</v>
      </c>
      <c r="I6011" s="220" t="s">
        <v>7240</v>
      </c>
      <c r="J6011" s="221">
        <v>4100</v>
      </c>
      <c r="K6011" s="221">
        <v>1</v>
      </c>
      <c r="L6011" s="221">
        <v>4100</v>
      </c>
    </row>
    <row r="6012" spans="1:12" s="167" customFormat="1">
      <c r="A6012" s="218" t="str">
        <f t="shared" si="42"/>
        <v>O221107058755일반상품</v>
      </c>
      <c r="B6012" s="219" t="s">
        <v>9414</v>
      </c>
      <c r="C6012" s="219" t="s">
        <v>8023</v>
      </c>
      <c r="D6012" s="219" t="s">
        <v>8065</v>
      </c>
      <c r="E6012" s="219" t="s">
        <v>7996</v>
      </c>
      <c r="F6012" s="219" t="s">
        <v>6435</v>
      </c>
      <c r="G6012" s="219" t="s">
        <v>7781</v>
      </c>
      <c r="H6012" s="219" t="s">
        <v>5990</v>
      </c>
      <c r="I6012" s="220" t="s">
        <v>8528</v>
      </c>
      <c r="J6012" s="221">
        <v>2600</v>
      </c>
      <c r="K6012" s="221">
        <v>3</v>
      </c>
      <c r="L6012" s="221">
        <v>7800</v>
      </c>
    </row>
    <row r="6013" spans="1:12" s="167" customFormat="1">
      <c r="A6013" s="218" t="str">
        <f t="shared" si="42"/>
        <v>O221107058755일반상품</v>
      </c>
      <c r="B6013" s="219" t="s">
        <v>9414</v>
      </c>
      <c r="C6013" s="219" t="s">
        <v>8023</v>
      </c>
      <c r="D6013" s="219" t="s">
        <v>8065</v>
      </c>
      <c r="E6013" s="219" t="s">
        <v>7996</v>
      </c>
      <c r="F6013" s="219" t="s">
        <v>6435</v>
      </c>
      <c r="G6013" s="219" t="s">
        <v>7781</v>
      </c>
      <c r="H6013" s="219" t="s">
        <v>5990</v>
      </c>
      <c r="I6013" s="220" t="s">
        <v>8335</v>
      </c>
      <c r="J6013" s="221">
        <v>1080</v>
      </c>
      <c r="K6013" s="221">
        <v>5</v>
      </c>
      <c r="L6013" s="221">
        <v>5400</v>
      </c>
    </row>
    <row r="6014" spans="1:12" s="167" customFormat="1">
      <c r="A6014" s="218" t="str">
        <f t="shared" si="42"/>
        <v>O221107058755일반상품</v>
      </c>
      <c r="B6014" s="219" t="s">
        <v>9414</v>
      </c>
      <c r="C6014" s="219" t="s">
        <v>8023</v>
      </c>
      <c r="D6014" s="219" t="s">
        <v>8065</v>
      </c>
      <c r="E6014" s="219" t="s">
        <v>7996</v>
      </c>
      <c r="F6014" s="219" t="s">
        <v>6435</v>
      </c>
      <c r="G6014" s="219" t="s">
        <v>7781</v>
      </c>
      <c r="H6014" s="219" t="s">
        <v>5990</v>
      </c>
      <c r="I6014" s="220" t="s">
        <v>7216</v>
      </c>
      <c r="J6014" s="221">
        <v>3930</v>
      </c>
      <c r="K6014" s="221">
        <v>1</v>
      </c>
      <c r="L6014" s="221">
        <v>3930</v>
      </c>
    </row>
    <row r="6015" spans="1:12" s="167" customFormat="1">
      <c r="A6015" s="218" t="str">
        <f t="shared" si="42"/>
        <v>O221107058755일반상품</v>
      </c>
      <c r="B6015" s="219" t="s">
        <v>9414</v>
      </c>
      <c r="C6015" s="219" t="s">
        <v>8023</v>
      </c>
      <c r="D6015" s="219" t="s">
        <v>8065</v>
      </c>
      <c r="E6015" s="219" t="s">
        <v>7996</v>
      </c>
      <c r="F6015" s="219" t="s">
        <v>6435</v>
      </c>
      <c r="G6015" s="219" t="s">
        <v>7781</v>
      </c>
      <c r="H6015" s="219" t="s">
        <v>5990</v>
      </c>
      <c r="I6015" s="220" t="s">
        <v>8025</v>
      </c>
      <c r="J6015" s="221">
        <v>3800</v>
      </c>
      <c r="K6015" s="221">
        <v>2</v>
      </c>
      <c r="L6015" s="221">
        <v>7600</v>
      </c>
    </row>
    <row r="6016" spans="1:12" s="167" customFormat="1">
      <c r="A6016" s="218" t="str">
        <f t="shared" si="42"/>
        <v>O221107058755일반상품</v>
      </c>
      <c r="B6016" s="219" t="s">
        <v>9414</v>
      </c>
      <c r="C6016" s="219" t="s">
        <v>8023</v>
      </c>
      <c r="D6016" s="219" t="s">
        <v>8065</v>
      </c>
      <c r="E6016" s="219" t="s">
        <v>7996</v>
      </c>
      <c r="F6016" s="219" t="s">
        <v>6435</v>
      </c>
      <c r="G6016" s="219" t="s">
        <v>7781</v>
      </c>
      <c r="H6016" s="219" t="s">
        <v>5990</v>
      </c>
      <c r="I6016" s="220" t="s">
        <v>9550</v>
      </c>
      <c r="J6016" s="221">
        <v>4700</v>
      </c>
      <c r="K6016" s="221">
        <v>2</v>
      </c>
      <c r="L6016" s="221">
        <v>9400</v>
      </c>
    </row>
    <row r="6017" spans="1:12" s="167" customFormat="1">
      <c r="A6017" s="218" t="str">
        <f t="shared" si="42"/>
        <v>O221107058755일반상품</v>
      </c>
      <c r="B6017" s="219" t="s">
        <v>9414</v>
      </c>
      <c r="C6017" s="219" t="s">
        <v>8023</v>
      </c>
      <c r="D6017" s="219" t="s">
        <v>8065</v>
      </c>
      <c r="E6017" s="219" t="s">
        <v>7996</v>
      </c>
      <c r="F6017" s="219" t="s">
        <v>6435</v>
      </c>
      <c r="G6017" s="219" t="s">
        <v>7781</v>
      </c>
      <c r="H6017" s="219" t="s">
        <v>5990</v>
      </c>
      <c r="I6017" s="220" t="s">
        <v>8517</v>
      </c>
      <c r="J6017" s="221">
        <v>1760</v>
      </c>
      <c r="K6017" s="221">
        <v>1</v>
      </c>
      <c r="L6017" s="221">
        <v>1760</v>
      </c>
    </row>
    <row r="6018" spans="1:12" s="167" customFormat="1">
      <c r="A6018" s="218" t="str">
        <f t="shared" si="42"/>
        <v>O221107058755일반상품</v>
      </c>
      <c r="B6018" s="219" t="s">
        <v>9414</v>
      </c>
      <c r="C6018" s="219" t="s">
        <v>8023</v>
      </c>
      <c r="D6018" s="219" t="s">
        <v>8065</v>
      </c>
      <c r="E6018" s="219" t="s">
        <v>7996</v>
      </c>
      <c r="F6018" s="219" t="s">
        <v>6435</v>
      </c>
      <c r="G6018" s="219" t="s">
        <v>7781</v>
      </c>
      <c r="H6018" s="219" t="s">
        <v>5990</v>
      </c>
      <c r="I6018" s="220" t="s">
        <v>8704</v>
      </c>
      <c r="J6018" s="221">
        <v>6950</v>
      </c>
      <c r="K6018" s="221">
        <v>1</v>
      </c>
      <c r="L6018" s="221">
        <v>6950</v>
      </c>
    </row>
    <row r="6019" spans="1:12" s="167" customFormat="1">
      <c r="A6019" s="218" t="str">
        <f t="shared" si="42"/>
        <v>O221107058752일반상품</v>
      </c>
      <c r="B6019" s="219" t="s">
        <v>9415</v>
      </c>
      <c r="C6019" s="219" t="s">
        <v>8023</v>
      </c>
      <c r="D6019" s="219" t="s">
        <v>8065</v>
      </c>
      <c r="E6019" s="219" t="s">
        <v>6389</v>
      </c>
      <c r="F6019" s="219" t="s">
        <v>6438</v>
      </c>
      <c r="G6019" s="219" t="s">
        <v>7948</v>
      </c>
      <c r="H6019" s="219" t="s">
        <v>5990</v>
      </c>
      <c r="I6019" s="220" t="s">
        <v>8493</v>
      </c>
      <c r="J6019" s="221">
        <v>5700</v>
      </c>
      <c r="K6019" s="221">
        <v>4</v>
      </c>
      <c r="L6019" s="221">
        <v>22800</v>
      </c>
    </row>
    <row r="6020" spans="1:12" s="167" customFormat="1">
      <c r="A6020" s="218" t="str">
        <f t="shared" si="42"/>
        <v>O221107058752일반상품</v>
      </c>
      <c r="B6020" s="219" t="s">
        <v>9415</v>
      </c>
      <c r="C6020" s="219" t="s">
        <v>8023</v>
      </c>
      <c r="D6020" s="219" t="s">
        <v>8065</v>
      </c>
      <c r="E6020" s="219" t="s">
        <v>6389</v>
      </c>
      <c r="F6020" s="219" t="s">
        <v>6438</v>
      </c>
      <c r="G6020" s="219" t="s">
        <v>7948</v>
      </c>
      <c r="H6020" s="219" t="s">
        <v>5990</v>
      </c>
      <c r="I6020" s="220" t="s">
        <v>8554</v>
      </c>
      <c r="J6020" s="221">
        <v>6600</v>
      </c>
      <c r="K6020" s="221">
        <v>1</v>
      </c>
      <c r="L6020" s="221">
        <v>6600</v>
      </c>
    </row>
    <row r="6021" spans="1:12" s="167" customFormat="1">
      <c r="A6021" s="218" t="str">
        <f t="shared" si="42"/>
        <v>O221107058752일반상품</v>
      </c>
      <c r="B6021" s="219" t="s">
        <v>9415</v>
      </c>
      <c r="C6021" s="219" t="s">
        <v>8023</v>
      </c>
      <c r="D6021" s="219" t="s">
        <v>8065</v>
      </c>
      <c r="E6021" s="219" t="s">
        <v>6389</v>
      </c>
      <c r="F6021" s="219" t="s">
        <v>6438</v>
      </c>
      <c r="G6021" s="219" t="s">
        <v>7948</v>
      </c>
      <c r="H6021" s="219" t="s">
        <v>5990</v>
      </c>
      <c r="I6021" s="220" t="s">
        <v>7188</v>
      </c>
      <c r="J6021" s="221">
        <v>5800</v>
      </c>
      <c r="K6021" s="221">
        <v>1</v>
      </c>
      <c r="L6021" s="221">
        <v>5800</v>
      </c>
    </row>
    <row r="6022" spans="1:12" s="167" customFormat="1">
      <c r="A6022" s="218" t="str">
        <f t="shared" si="42"/>
        <v>O221107058752일반상품</v>
      </c>
      <c r="B6022" s="219" t="s">
        <v>9415</v>
      </c>
      <c r="C6022" s="219" t="s">
        <v>8023</v>
      </c>
      <c r="D6022" s="219" t="s">
        <v>8065</v>
      </c>
      <c r="E6022" s="219" t="s">
        <v>6389</v>
      </c>
      <c r="F6022" s="219" t="s">
        <v>6438</v>
      </c>
      <c r="G6022" s="219" t="s">
        <v>7948</v>
      </c>
      <c r="H6022" s="219" t="s">
        <v>5990</v>
      </c>
      <c r="I6022" s="220" t="s">
        <v>7930</v>
      </c>
      <c r="J6022" s="221">
        <v>4200</v>
      </c>
      <c r="K6022" s="221">
        <v>3</v>
      </c>
      <c r="L6022" s="221">
        <v>12600</v>
      </c>
    </row>
    <row r="6023" spans="1:12" s="167" customFormat="1">
      <c r="A6023" s="218" t="str">
        <f t="shared" si="42"/>
        <v>O221107058752일반상품</v>
      </c>
      <c r="B6023" s="219" t="s">
        <v>9415</v>
      </c>
      <c r="C6023" s="219" t="s">
        <v>8023</v>
      </c>
      <c r="D6023" s="219" t="s">
        <v>8065</v>
      </c>
      <c r="E6023" s="219" t="s">
        <v>6389</v>
      </c>
      <c r="F6023" s="219" t="s">
        <v>6438</v>
      </c>
      <c r="G6023" s="219" t="s">
        <v>7948</v>
      </c>
      <c r="H6023" s="219" t="s">
        <v>5990</v>
      </c>
      <c r="I6023" s="220" t="s">
        <v>7267</v>
      </c>
      <c r="J6023" s="221">
        <v>1073</v>
      </c>
      <c r="K6023" s="221">
        <v>3</v>
      </c>
      <c r="L6023" s="221">
        <v>3219</v>
      </c>
    </row>
    <row r="6024" spans="1:12" s="167" customFormat="1">
      <c r="A6024" s="218" t="str">
        <f t="shared" si="42"/>
        <v>O221107058752일반상품</v>
      </c>
      <c r="B6024" s="219" t="s">
        <v>9415</v>
      </c>
      <c r="C6024" s="219" t="s">
        <v>8023</v>
      </c>
      <c r="D6024" s="219" t="s">
        <v>8065</v>
      </c>
      <c r="E6024" s="219" t="s">
        <v>6389</v>
      </c>
      <c r="F6024" s="219" t="s">
        <v>6438</v>
      </c>
      <c r="G6024" s="219" t="s">
        <v>7948</v>
      </c>
      <c r="H6024" s="219" t="s">
        <v>5990</v>
      </c>
      <c r="I6024" s="220" t="s">
        <v>8604</v>
      </c>
      <c r="J6024" s="221">
        <v>12000</v>
      </c>
      <c r="K6024" s="221">
        <v>1</v>
      </c>
      <c r="L6024" s="221">
        <v>12000</v>
      </c>
    </row>
    <row r="6025" spans="1:12" s="167" customFormat="1">
      <c r="A6025" s="218" t="str">
        <f t="shared" si="42"/>
        <v>O221107058752일반상품</v>
      </c>
      <c r="B6025" s="219" t="s">
        <v>9415</v>
      </c>
      <c r="C6025" s="219" t="s">
        <v>8023</v>
      </c>
      <c r="D6025" s="219" t="s">
        <v>8065</v>
      </c>
      <c r="E6025" s="219" t="s">
        <v>6389</v>
      </c>
      <c r="F6025" s="219" t="s">
        <v>6438</v>
      </c>
      <c r="G6025" s="219" t="s">
        <v>7948</v>
      </c>
      <c r="H6025" s="219" t="s">
        <v>5990</v>
      </c>
      <c r="I6025" s="220" t="s">
        <v>8845</v>
      </c>
      <c r="J6025" s="221">
        <v>18000</v>
      </c>
      <c r="K6025" s="221">
        <v>2</v>
      </c>
      <c r="L6025" s="221">
        <v>36000</v>
      </c>
    </row>
    <row r="6026" spans="1:12" s="167" customFormat="1">
      <c r="A6026" s="218" t="str">
        <f t="shared" si="42"/>
        <v>O221107058752일반상품</v>
      </c>
      <c r="B6026" s="219" t="s">
        <v>9415</v>
      </c>
      <c r="C6026" s="219" t="s">
        <v>8023</v>
      </c>
      <c r="D6026" s="219" t="s">
        <v>8065</v>
      </c>
      <c r="E6026" s="219" t="s">
        <v>6389</v>
      </c>
      <c r="F6026" s="219" t="s">
        <v>6438</v>
      </c>
      <c r="G6026" s="219" t="s">
        <v>7948</v>
      </c>
      <c r="H6026" s="219" t="s">
        <v>5990</v>
      </c>
      <c r="I6026" s="220" t="s">
        <v>8424</v>
      </c>
      <c r="J6026" s="221">
        <v>1240</v>
      </c>
      <c r="K6026" s="221">
        <v>3</v>
      </c>
      <c r="L6026" s="221">
        <v>3720</v>
      </c>
    </row>
    <row r="6027" spans="1:12" s="167" customFormat="1">
      <c r="A6027" s="218" t="str">
        <f t="shared" si="42"/>
        <v>O221107058752일반상품</v>
      </c>
      <c r="B6027" s="219" t="s">
        <v>9415</v>
      </c>
      <c r="C6027" s="219" t="s">
        <v>8023</v>
      </c>
      <c r="D6027" s="219" t="s">
        <v>8065</v>
      </c>
      <c r="E6027" s="219" t="s">
        <v>6389</v>
      </c>
      <c r="F6027" s="219" t="s">
        <v>6438</v>
      </c>
      <c r="G6027" s="219" t="s">
        <v>7948</v>
      </c>
      <c r="H6027" s="219" t="s">
        <v>5990</v>
      </c>
      <c r="I6027" s="220" t="s">
        <v>8066</v>
      </c>
      <c r="J6027" s="221">
        <v>1240</v>
      </c>
      <c r="K6027" s="221">
        <v>3</v>
      </c>
      <c r="L6027" s="221">
        <v>3720</v>
      </c>
    </row>
    <row r="6028" spans="1:12" s="167" customFormat="1">
      <c r="A6028" s="218" t="str">
        <f t="shared" si="42"/>
        <v>O221107058752일반상품</v>
      </c>
      <c r="B6028" s="219" t="s">
        <v>9415</v>
      </c>
      <c r="C6028" s="219" t="s">
        <v>8023</v>
      </c>
      <c r="D6028" s="219" t="s">
        <v>8065</v>
      </c>
      <c r="E6028" s="219" t="s">
        <v>6389</v>
      </c>
      <c r="F6028" s="219" t="s">
        <v>6438</v>
      </c>
      <c r="G6028" s="219" t="s">
        <v>7948</v>
      </c>
      <c r="H6028" s="219" t="s">
        <v>5990</v>
      </c>
      <c r="I6028" s="220" t="s">
        <v>8990</v>
      </c>
      <c r="J6028" s="221">
        <v>19270</v>
      </c>
      <c r="K6028" s="221">
        <v>1</v>
      </c>
      <c r="L6028" s="221">
        <v>19270</v>
      </c>
    </row>
    <row r="6029" spans="1:12" s="167" customFormat="1">
      <c r="A6029" s="218" t="str">
        <f t="shared" si="42"/>
        <v>O221107058752일반상품</v>
      </c>
      <c r="B6029" s="219" t="s">
        <v>9415</v>
      </c>
      <c r="C6029" s="219" t="s">
        <v>8023</v>
      </c>
      <c r="D6029" s="219" t="s">
        <v>8065</v>
      </c>
      <c r="E6029" s="219" t="s">
        <v>6389</v>
      </c>
      <c r="F6029" s="219" t="s">
        <v>6438</v>
      </c>
      <c r="G6029" s="219" t="s">
        <v>7948</v>
      </c>
      <c r="H6029" s="219" t="s">
        <v>5990</v>
      </c>
      <c r="I6029" s="220" t="s">
        <v>9551</v>
      </c>
      <c r="J6029" s="221">
        <v>1236</v>
      </c>
      <c r="K6029" s="221">
        <v>3</v>
      </c>
      <c r="L6029" s="221">
        <v>3708</v>
      </c>
    </row>
    <row r="6030" spans="1:12" s="167" customFormat="1">
      <c r="A6030" s="218" t="str">
        <f t="shared" si="42"/>
        <v>O221107058752일반상품</v>
      </c>
      <c r="B6030" s="219" t="s">
        <v>9415</v>
      </c>
      <c r="C6030" s="219" t="s">
        <v>8023</v>
      </c>
      <c r="D6030" s="219" t="s">
        <v>8065</v>
      </c>
      <c r="E6030" s="219" t="s">
        <v>6389</v>
      </c>
      <c r="F6030" s="219" t="s">
        <v>6438</v>
      </c>
      <c r="G6030" s="219" t="s">
        <v>7948</v>
      </c>
      <c r="H6030" s="219" t="s">
        <v>5990</v>
      </c>
      <c r="I6030" s="220" t="s">
        <v>7210</v>
      </c>
      <c r="J6030" s="221">
        <v>5910</v>
      </c>
      <c r="K6030" s="221">
        <v>1</v>
      </c>
      <c r="L6030" s="221">
        <v>5910</v>
      </c>
    </row>
    <row r="6031" spans="1:12" s="167" customFormat="1">
      <c r="A6031" s="218" t="str">
        <f t="shared" si="42"/>
        <v>O221107058752일반상품</v>
      </c>
      <c r="B6031" s="219" t="s">
        <v>9415</v>
      </c>
      <c r="C6031" s="219" t="s">
        <v>8023</v>
      </c>
      <c r="D6031" s="219" t="s">
        <v>8065</v>
      </c>
      <c r="E6031" s="219" t="s">
        <v>6389</v>
      </c>
      <c r="F6031" s="219" t="s">
        <v>6438</v>
      </c>
      <c r="G6031" s="219" t="s">
        <v>7948</v>
      </c>
      <c r="H6031" s="219" t="s">
        <v>5990</v>
      </c>
      <c r="I6031" s="220" t="s">
        <v>7190</v>
      </c>
      <c r="J6031" s="221">
        <v>5000</v>
      </c>
      <c r="K6031" s="221">
        <v>4</v>
      </c>
      <c r="L6031" s="221">
        <v>20000</v>
      </c>
    </row>
    <row r="6032" spans="1:12" s="167" customFormat="1">
      <c r="A6032" s="218" t="str">
        <f t="shared" si="42"/>
        <v>O221107058752일반상품</v>
      </c>
      <c r="B6032" s="219" t="s">
        <v>9415</v>
      </c>
      <c r="C6032" s="219" t="s">
        <v>8023</v>
      </c>
      <c r="D6032" s="219" t="s">
        <v>8065</v>
      </c>
      <c r="E6032" s="219" t="s">
        <v>6389</v>
      </c>
      <c r="F6032" s="219" t="s">
        <v>6438</v>
      </c>
      <c r="G6032" s="219" t="s">
        <v>7948</v>
      </c>
      <c r="H6032" s="219" t="s">
        <v>5990</v>
      </c>
      <c r="I6032" s="220" t="s">
        <v>8067</v>
      </c>
      <c r="J6032" s="221">
        <v>19390</v>
      </c>
      <c r="K6032" s="221">
        <v>5</v>
      </c>
      <c r="L6032" s="221">
        <v>96950</v>
      </c>
    </row>
    <row r="6033" spans="1:12" s="167" customFormat="1">
      <c r="A6033" s="218" t="str">
        <f t="shared" si="42"/>
        <v>O221107058752일반상품</v>
      </c>
      <c r="B6033" s="219" t="s">
        <v>9415</v>
      </c>
      <c r="C6033" s="219" t="s">
        <v>8023</v>
      </c>
      <c r="D6033" s="219" t="s">
        <v>8065</v>
      </c>
      <c r="E6033" s="219" t="s">
        <v>6389</v>
      </c>
      <c r="F6033" s="219" t="s">
        <v>6438</v>
      </c>
      <c r="G6033" s="219" t="s">
        <v>7948</v>
      </c>
      <c r="H6033" s="219" t="s">
        <v>5990</v>
      </c>
      <c r="I6033" s="220" t="s">
        <v>8607</v>
      </c>
      <c r="J6033" s="221">
        <v>16000</v>
      </c>
      <c r="K6033" s="221">
        <v>1</v>
      </c>
      <c r="L6033" s="221">
        <v>16000</v>
      </c>
    </row>
    <row r="6034" spans="1:12" s="167" customFormat="1">
      <c r="A6034" s="218" t="str">
        <f t="shared" si="42"/>
        <v>O221107058752일반상품</v>
      </c>
      <c r="B6034" s="219" t="s">
        <v>9415</v>
      </c>
      <c r="C6034" s="219" t="s">
        <v>8023</v>
      </c>
      <c r="D6034" s="219" t="s">
        <v>8065</v>
      </c>
      <c r="E6034" s="219" t="s">
        <v>6389</v>
      </c>
      <c r="F6034" s="219" t="s">
        <v>6438</v>
      </c>
      <c r="G6034" s="219" t="s">
        <v>7948</v>
      </c>
      <c r="H6034" s="219" t="s">
        <v>5990</v>
      </c>
      <c r="I6034" s="220" t="s">
        <v>8608</v>
      </c>
      <c r="J6034" s="221">
        <v>16000</v>
      </c>
      <c r="K6034" s="221">
        <v>1</v>
      </c>
      <c r="L6034" s="221">
        <v>16000</v>
      </c>
    </row>
    <row r="6035" spans="1:12" s="167" customFormat="1">
      <c r="A6035" s="218" t="str">
        <f t="shared" si="42"/>
        <v>O221107058752일반상품</v>
      </c>
      <c r="B6035" s="219" t="s">
        <v>9415</v>
      </c>
      <c r="C6035" s="219" t="s">
        <v>8023</v>
      </c>
      <c r="D6035" s="219" t="s">
        <v>8065</v>
      </c>
      <c r="E6035" s="219" t="s">
        <v>6389</v>
      </c>
      <c r="F6035" s="219" t="s">
        <v>6438</v>
      </c>
      <c r="G6035" s="219" t="s">
        <v>7948</v>
      </c>
      <c r="H6035" s="219" t="s">
        <v>5990</v>
      </c>
      <c r="I6035" s="220" t="s">
        <v>8413</v>
      </c>
      <c r="J6035" s="221">
        <v>8000</v>
      </c>
      <c r="K6035" s="221">
        <v>4</v>
      </c>
      <c r="L6035" s="221">
        <v>32000</v>
      </c>
    </row>
    <row r="6036" spans="1:12" s="167" customFormat="1">
      <c r="A6036" s="218" t="str">
        <f t="shared" si="42"/>
        <v>O221107058752일반상품</v>
      </c>
      <c r="B6036" s="219" t="s">
        <v>9415</v>
      </c>
      <c r="C6036" s="219" t="s">
        <v>8023</v>
      </c>
      <c r="D6036" s="219" t="s">
        <v>8065</v>
      </c>
      <c r="E6036" s="219" t="s">
        <v>6389</v>
      </c>
      <c r="F6036" s="219" t="s">
        <v>6438</v>
      </c>
      <c r="G6036" s="219" t="s">
        <v>7948</v>
      </c>
      <c r="H6036" s="219" t="s">
        <v>5990</v>
      </c>
      <c r="I6036" s="220" t="s">
        <v>8072</v>
      </c>
      <c r="J6036" s="221">
        <v>4700</v>
      </c>
      <c r="K6036" s="221">
        <v>1</v>
      </c>
      <c r="L6036" s="221">
        <v>4700</v>
      </c>
    </row>
    <row r="6037" spans="1:12" s="167" customFormat="1">
      <c r="A6037" s="218" t="str">
        <f t="shared" si="42"/>
        <v>O221107058752일반상품</v>
      </c>
      <c r="B6037" s="219" t="s">
        <v>9415</v>
      </c>
      <c r="C6037" s="219" t="s">
        <v>8023</v>
      </c>
      <c r="D6037" s="219" t="s">
        <v>8065</v>
      </c>
      <c r="E6037" s="219" t="s">
        <v>6389</v>
      </c>
      <c r="F6037" s="219" t="s">
        <v>6438</v>
      </c>
      <c r="G6037" s="219" t="s">
        <v>7948</v>
      </c>
      <c r="H6037" s="219" t="s">
        <v>5990</v>
      </c>
      <c r="I6037" s="220" t="s">
        <v>8031</v>
      </c>
      <c r="J6037" s="221">
        <v>5700</v>
      </c>
      <c r="K6037" s="221">
        <v>1</v>
      </c>
      <c r="L6037" s="221">
        <v>5700</v>
      </c>
    </row>
    <row r="6038" spans="1:12" s="167" customFormat="1">
      <c r="A6038" s="218" t="str">
        <f t="shared" si="42"/>
        <v>O221107058752일반상품</v>
      </c>
      <c r="B6038" s="219" t="s">
        <v>9415</v>
      </c>
      <c r="C6038" s="219" t="s">
        <v>8023</v>
      </c>
      <c r="D6038" s="219" t="s">
        <v>8065</v>
      </c>
      <c r="E6038" s="219" t="s">
        <v>6389</v>
      </c>
      <c r="F6038" s="219" t="s">
        <v>6438</v>
      </c>
      <c r="G6038" s="219" t="s">
        <v>7948</v>
      </c>
      <c r="H6038" s="219" t="s">
        <v>5990</v>
      </c>
      <c r="I6038" s="220" t="s">
        <v>8948</v>
      </c>
      <c r="J6038" s="221">
        <v>10000</v>
      </c>
      <c r="K6038" s="221">
        <v>1</v>
      </c>
      <c r="L6038" s="221">
        <v>10000</v>
      </c>
    </row>
    <row r="6039" spans="1:12" s="167" customFormat="1">
      <c r="A6039" s="218" t="str">
        <f t="shared" si="42"/>
        <v>O221107058752일반상품</v>
      </c>
      <c r="B6039" s="219" t="s">
        <v>9415</v>
      </c>
      <c r="C6039" s="219" t="s">
        <v>8023</v>
      </c>
      <c r="D6039" s="219" t="s">
        <v>8065</v>
      </c>
      <c r="E6039" s="219" t="s">
        <v>6389</v>
      </c>
      <c r="F6039" s="219" t="s">
        <v>6438</v>
      </c>
      <c r="G6039" s="219" t="s">
        <v>7948</v>
      </c>
      <c r="H6039" s="219" t="s">
        <v>5990</v>
      </c>
      <c r="I6039" s="220" t="s">
        <v>8793</v>
      </c>
      <c r="J6039" s="221">
        <v>9840</v>
      </c>
      <c r="K6039" s="221">
        <v>2</v>
      </c>
      <c r="L6039" s="221">
        <v>19680</v>
      </c>
    </row>
    <row r="6040" spans="1:12" s="167" customFormat="1">
      <c r="A6040" s="218" t="str">
        <f t="shared" si="42"/>
        <v>O221107058752일반상품</v>
      </c>
      <c r="B6040" s="219" t="s">
        <v>9415</v>
      </c>
      <c r="C6040" s="219" t="s">
        <v>8023</v>
      </c>
      <c r="D6040" s="219" t="s">
        <v>8065</v>
      </c>
      <c r="E6040" s="219" t="s">
        <v>6389</v>
      </c>
      <c r="F6040" s="219" t="s">
        <v>6438</v>
      </c>
      <c r="G6040" s="219" t="s">
        <v>7948</v>
      </c>
      <c r="H6040" s="219" t="s">
        <v>5990</v>
      </c>
      <c r="I6040" s="220" t="s">
        <v>8624</v>
      </c>
      <c r="J6040" s="221">
        <v>16000</v>
      </c>
      <c r="K6040" s="221">
        <v>1</v>
      </c>
      <c r="L6040" s="221">
        <v>16000</v>
      </c>
    </row>
    <row r="6041" spans="1:12" s="167" customFormat="1">
      <c r="A6041" s="218" t="str">
        <f t="shared" si="42"/>
        <v>O221107058752일반상품</v>
      </c>
      <c r="B6041" s="219" t="s">
        <v>9415</v>
      </c>
      <c r="C6041" s="219" t="s">
        <v>8023</v>
      </c>
      <c r="D6041" s="219" t="s">
        <v>8065</v>
      </c>
      <c r="E6041" s="219" t="s">
        <v>6389</v>
      </c>
      <c r="F6041" s="219" t="s">
        <v>6438</v>
      </c>
      <c r="G6041" s="219" t="s">
        <v>7948</v>
      </c>
      <c r="H6041" s="219" t="s">
        <v>5990</v>
      </c>
      <c r="I6041" s="220" t="s">
        <v>8320</v>
      </c>
      <c r="J6041" s="221">
        <v>3610</v>
      </c>
      <c r="K6041" s="221">
        <v>1</v>
      </c>
      <c r="L6041" s="221">
        <v>3610</v>
      </c>
    </row>
    <row r="6042" spans="1:12" s="167" customFormat="1">
      <c r="A6042" s="218" t="str">
        <f t="shared" si="42"/>
        <v>O221107058752일반상품</v>
      </c>
      <c r="B6042" s="219" t="s">
        <v>9415</v>
      </c>
      <c r="C6042" s="219" t="s">
        <v>8023</v>
      </c>
      <c r="D6042" s="219" t="s">
        <v>8065</v>
      </c>
      <c r="E6042" s="219" t="s">
        <v>6389</v>
      </c>
      <c r="F6042" s="219" t="s">
        <v>6438</v>
      </c>
      <c r="G6042" s="219" t="s">
        <v>7948</v>
      </c>
      <c r="H6042" s="219" t="s">
        <v>5990</v>
      </c>
      <c r="I6042" s="220" t="s">
        <v>8640</v>
      </c>
      <c r="J6042" s="221">
        <v>3610</v>
      </c>
      <c r="K6042" s="221">
        <v>1</v>
      </c>
      <c r="L6042" s="221">
        <v>3610</v>
      </c>
    </row>
    <row r="6043" spans="1:12" s="167" customFormat="1">
      <c r="A6043" s="218" t="str">
        <f t="shared" si="42"/>
        <v>O221107058752일반상품</v>
      </c>
      <c r="B6043" s="219" t="s">
        <v>9415</v>
      </c>
      <c r="C6043" s="219" t="s">
        <v>8023</v>
      </c>
      <c r="D6043" s="219" t="s">
        <v>8065</v>
      </c>
      <c r="E6043" s="219" t="s">
        <v>6389</v>
      </c>
      <c r="F6043" s="219" t="s">
        <v>6438</v>
      </c>
      <c r="G6043" s="219" t="s">
        <v>7948</v>
      </c>
      <c r="H6043" s="219" t="s">
        <v>5990</v>
      </c>
      <c r="I6043" s="220" t="s">
        <v>9565</v>
      </c>
      <c r="J6043" s="221">
        <v>3400</v>
      </c>
      <c r="K6043" s="221">
        <v>1</v>
      </c>
      <c r="L6043" s="221">
        <v>3400</v>
      </c>
    </row>
    <row r="6044" spans="1:12" s="167" customFormat="1">
      <c r="A6044" s="218" t="str">
        <f t="shared" si="42"/>
        <v>O221107058752일반상품</v>
      </c>
      <c r="B6044" s="219" t="s">
        <v>9415</v>
      </c>
      <c r="C6044" s="219" t="s">
        <v>8023</v>
      </c>
      <c r="D6044" s="219" t="s">
        <v>8065</v>
      </c>
      <c r="E6044" s="219" t="s">
        <v>6389</v>
      </c>
      <c r="F6044" s="219" t="s">
        <v>6438</v>
      </c>
      <c r="G6044" s="219" t="s">
        <v>7948</v>
      </c>
      <c r="H6044" s="219" t="s">
        <v>5990</v>
      </c>
      <c r="I6044" s="220" t="s">
        <v>8786</v>
      </c>
      <c r="J6044" s="221">
        <v>37800</v>
      </c>
      <c r="K6044" s="221">
        <v>2</v>
      </c>
      <c r="L6044" s="221">
        <v>75600</v>
      </c>
    </row>
    <row r="6045" spans="1:12" s="167" customFormat="1">
      <c r="A6045" s="218" t="str">
        <f t="shared" si="42"/>
        <v>O221107058752일반상품</v>
      </c>
      <c r="B6045" s="219" t="s">
        <v>9415</v>
      </c>
      <c r="C6045" s="219" t="s">
        <v>8023</v>
      </c>
      <c r="D6045" s="219" t="s">
        <v>8065</v>
      </c>
      <c r="E6045" s="219" t="s">
        <v>6389</v>
      </c>
      <c r="F6045" s="219" t="s">
        <v>6438</v>
      </c>
      <c r="G6045" s="219" t="s">
        <v>7948</v>
      </c>
      <c r="H6045" s="219" t="s">
        <v>5990</v>
      </c>
      <c r="I6045" s="220" t="s">
        <v>8663</v>
      </c>
      <c r="J6045" s="221">
        <v>2200</v>
      </c>
      <c r="K6045" s="221">
        <v>2</v>
      </c>
      <c r="L6045" s="221">
        <v>4400</v>
      </c>
    </row>
    <row r="6046" spans="1:12" s="167" customFormat="1">
      <c r="A6046" s="218" t="str">
        <f t="shared" si="42"/>
        <v>O221107058752일반상품</v>
      </c>
      <c r="B6046" s="219" t="s">
        <v>9415</v>
      </c>
      <c r="C6046" s="219" t="s">
        <v>8023</v>
      </c>
      <c r="D6046" s="219" t="s">
        <v>8065</v>
      </c>
      <c r="E6046" s="219" t="s">
        <v>6389</v>
      </c>
      <c r="F6046" s="219" t="s">
        <v>6438</v>
      </c>
      <c r="G6046" s="219" t="s">
        <v>7948</v>
      </c>
      <c r="H6046" s="219" t="s">
        <v>5990</v>
      </c>
      <c r="I6046" s="220" t="s">
        <v>8041</v>
      </c>
      <c r="J6046" s="221">
        <v>8400</v>
      </c>
      <c r="K6046" s="221">
        <v>2</v>
      </c>
      <c r="L6046" s="221">
        <v>16800</v>
      </c>
    </row>
    <row r="6047" spans="1:12" s="167" customFormat="1">
      <c r="A6047" s="218" t="str">
        <f t="shared" si="42"/>
        <v>O221107058752일반상품</v>
      </c>
      <c r="B6047" s="219" t="s">
        <v>9415</v>
      </c>
      <c r="C6047" s="219" t="s">
        <v>8023</v>
      </c>
      <c r="D6047" s="219" t="s">
        <v>8065</v>
      </c>
      <c r="E6047" s="219" t="s">
        <v>6389</v>
      </c>
      <c r="F6047" s="219" t="s">
        <v>6438</v>
      </c>
      <c r="G6047" s="219" t="s">
        <v>7948</v>
      </c>
      <c r="H6047" s="219" t="s">
        <v>5990</v>
      </c>
      <c r="I6047" s="220" t="s">
        <v>8426</v>
      </c>
      <c r="J6047" s="221">
        <v>2850</v>
      </c>
      <c r="K6047" s="221">
        <v>2</v>
      </c>
      <c r="L6047" s="221">
        <v>5700</v>
      </c>
    </row>
    <row r="6048" spans="1:12" s="167" customFormat="1">
      <c r="A6048" s="218" t="str">
        <f t="shared" si="42"/>
        <v>O221107058752일반상품</v>
      </c>
      <c r="B6048" s="219" t="s">
        <v>9415</v>
      </c>
      <c r="C6048" s="219" t="s">
        <v>8023</v>
      </c>
      <c r="D6048" s="219" t="s">
        <v>8065</v>
      </c>
      <c r="E6048" s="219" t="s">
        <v>6389</v>
      </c>
      <c r="F6048" s="219" t="s">
        <v>6438</v>
      </c>
      <c r="G6048" s="219" t="s">
        <v>7948</v>
      </c>
      <c r="H6048" s="219" t="s">
        <v>5990</v>
      </c>
      <c r="I6048" s="220" t="s">
        <v>7227</v>
      </c>
      <c r="J6048" s="221">
        <v>840</v>
      </c>
      <c r="K6048" s="221">
        <v>5</v>
      </c>
      <c r="L6048" s="221">
        <v>4200</v>
      </c>
    </row>
    <row r="6049" spans="1:12" s="167" customFormat="1">
      <c r="A6049" s="218" t="str">
        <f t="shared" si="42"/>
        <v>O221107058752일반상품</v>
      </c>
      <c r="B6049" s="219" t="s">
        <v>9415</v>
      </c>
      <c r="C6049" s="219" t="s">
        <v>8023</v>
      </c>
      <c r="D6049" s="219" t="s">
        <v>8065</v>
      </c>
      <c r="E6049" s="219" t="s">
        <v>6389</v>
      </c>
      <c r="F6049" s="219" t="s">
        <v>6438</v>
      </c>
      <c r="G6049" s="219" t="s">
        <v>7948</v>
      </c>
      <c r="H6049" s="219" t="s">
        <v>5990</v>
      </c>
      <c r="I6049" s="220" t="s">
        <v>7192</v>
      </c>
      <c r="J6049" s="221">
        <v>6620</v>
      </c>
      <c r="K6049" s="221">
        <v>5</v>
      </c>
      <c r="L6049" s="221">
        <v>33100</v>
      </c>
    </row>
    <row r="6050" spans="1:12" s="167" customFormat="1">
      <c r="A6050" s="218" t="str">
        <f t="shared" si="42"/>
        <v>O221107058752일반상품</v>
      </c>
      <c r="B6050" s="219" t="s">
        <v>9415</v>
      </c>
      <c r="C6050" s="219" t="s">
        <v>8023</v>
      </c>
      <c r="D6050" s="219" t="s">
        <v>8065</v>
      </c>
      <c r="E6050" s="219" t="s">
        <v>6389</v>
      </c>
      <c r="F6050" s="219" t="s">
        <v>6438</v>
      </c>
      <c r="G6050" s="219" t="s">
        <v>7948</v>
      </c>
      <c r="H6050" s="219" t="s">
        <v>5990</v>
      </c>
      <c r="I6050" s="220" t="s">
        <v>8931</v>
      </c>
      <c r="J6050" s="221">
        <v>3390</v>
      </c>
      <c r="K6050" s="221">
        <v>1</v>
      </c>
      <c r="L6050" s="221">
        <v>3390</v>
      </c>
    </row>
    <row r="6051" spans="1:12" s="167" customFormat="1">
      <c r="A6051" s="218" t="str">
        <f t="shared" si="42"/>
        <v>O221107058752일반상품</v>
      </c>
      <c r="B6051" s="219" t="s">
        <v>9415</v>
      </c>
      <c r="C6051" s="219" t="s">
        <v>8023</v>
      </c>
      <c r="D6051" s="219" t="s">
        <v>8065</v>
      </c>
      <c r="E6051" s="219" t="s">
        <v>6389</v>
      </c>
      <c r="F6051" s="219" t="s">
        <v>6438</v>
      </c>
      <c r="G6051" s="219" t="s">
        <v>7948</v>
      </c>
      <c r="H6051" s="219" t="s">
        <v>5990</v>
      </c>
      <c r="I6051" s="220" t="s">
        <v>8562</v>
      </c>
      <c r="J6051" s="221">
        <v>12480</v>
      </c>
      <c r="K6051" s="221">
        <v>3</v>
      </c>
      <c r="L6051" s="221">
        <v>37440</v>
      </c>
    </row>
    <row r="6052" spans="1:12" s="167" customFormat="1">
      <c r="A6052" s="218" t="str">
        <f t="shared" si="42"/>
        <v>O221107058752일반상품</v>
      </c>
      <c r="B6052" s="219" t="s">
        <v>9415</v>
      </c>
      <c r="C6052" s="219" t="s">
        <v>8023</v>
      </c>
      <c r="D6052" s="219" t="s">
        <v>8065</v>
      </c>
      <c r="E6052" s="219" t="s">
        <v>6389</v>
      </c>
      <c r="F6052" s="219" t="s">
        <v>6438</v>
      </c>
      <c r="G6052" s="219" t="s">
        <v>7948</v>
      </c>
      <c r="H6052" s="219" t="s">
        <v>5990</v>
      </c>
      <c r="I6052" s="220" t="s">
        <v>8601</v>
      </c>
      <c r="J6052" s="221">
        <v>5000</v>
      </c>
      <c r="K6052" s="221">
        <v>1</v>
      </c>
      <c r="L6052" s="221">
        <v>5000</v>
      </c>
    </row>
    <row r="6053" spans="1:12" s="167" customFormat="1">
      <c r="A6053" s="218" t="str">
        <f t="shared" si="42"/>
        <v>O221107058752일반상품</v>
      </c>
      <c r="B6053" s="219" t="s">
        <v>9415</v>
      </c>
      <c r="C6053" s="219" t="s">
        <v>8023</v>
      </c>
      <c r="D6053" s="219" t="s">
        <v>8065</v>
      </c>
      <c r="E6053" s="219" t="s">
        <v>6389</v>
      </c>
      <c r="F6053" s="219" t="s">
        <v>6438</v>
      </c>
      <c r="G6053" s="219" t="s">
        <v>7948</v>
      </c>
      <c r="H6053" s="219" t="s">
        <v>5990</v>
      </c>
      <c r="I6053" s="220" t="s">
        <v>8030</v>
      </c>
      <c r="J6053" s="221">
        <v>12500</v>
      </c>
      <c r="K6053" s="221">
        <v>1</v>
      </c>
      <c r="L6053" s="221">
        <v>12500</v>
      </c>
    </row>
    <row r="6054" spans="1:12" s="167" customFormat="1">
      <c r="A6054" s="218" t="str">
        <f t="shared" si="42"/>
        <v>O221107058752일반상품</v>
      </c>
      <c r="B6054" s="219" t="s">
        <v>9415</v>
      </c>
      <c r="C6054" s="219" t="s">
        <v>8023</v>
      </c>
      <c r="D6054" s="219" t="s">
        <v>8065</v>
      </c>
      <c r="E6054" s="219" t="s">
        <v>6389</v>
      </c>
      <c r="F6054" s="219" t="s">
        <v>6438</v>
      </c>
      <c r="G6054" s="219" t="s">
        <v>7948</v>
      </c>
      <c r="H6054" s="219" t="s">
        <v>5990</v>
      </c>
      <c r="I6054" s="220" t="s">
        <v>8862</v>
      </c>
      <c r="J6054" s="221">
        <v>9300</v>
      </c>
      <c r="K6054" s="221">
        <v>1</v>
      </c>
      <c r="L6054" s="221">
        <v>9300</v>
      </c>
    </row>
    <row r="6055" spans="1:12" s="167" customFormat="1">
      <c r="A6055" s="218" t="str">
        <f t="shared" si="42"/>
        <v>O221107058752일반상품</v>
      </c>
      <c r="B6055" s="219" t="s">
        <v>9415</v>
      </c>
      <c r="C6055" s="219" t="s">
        <v>8023</v>
      </c>
      <c r="D6055" s="219" t="s">
        <v>8065</v>
      </c>
      <c r="E6055" s="219" t="s">
        <v>6389</v>
      </c>
      <c r="F6055" s="219" t="s">
        <v>6438</v>
      </c>
      <c r="G6055" s="219" t="s">
        <v>7948</v>
      </c>
      <c r="H6055" s="219" t="s">
        <v>5990</v>
      </c>
      <c r="I6055" s="220" t="s">
        <v>9592</v>
      </c>
      <c r="J6055" s="221">
        <v>5400</v>
      </c>
      <c r="K6055" s="221">
        <v>1</v>
      </c>
      <c r="L6055" s="221">
        <v>5400</v>
      </c>
    </row>
    <row r="6056" spans="1:12" s="167" customFormat="1">
      <c r="A6056" s="218" t="str">
        <f t="shared" si="42"/>
        <v>O221107058752일반상품</v>
      </c>
      <c r="B6056" s="219" t="s">
        <v>9415</v>
      </c>
      <c r="C6056" s="219" t="s">
        <v>8023</v>
      </c>
      <c r="D6056" s="219" t="s">
        <v>8065</v>
      </c>
      <c r="E6056" s="219" t="s">
        <v>6389</v>
      </c>
      <c r="F6056" s="219" t="s">
        <v>6438</v>
      </c>
      <c r="G6056" s="219" t="s">
        <v>7948</v>
      </c>
      <c r="H6056" s="219" t="s">
        <v>5990</v>
      </c>
      <c r="I6056" s="220" t="s">
        <v>8788</v>
      </c>
      <c r="J6056" s="221">
        <v>9300</v>
      </c>
      <c r="K6056" s="221">
        <v>1</v>
      </c>
      <c r="L6056" s="221">
        <v>9300</v>
      </c>
    </row>
    <row r="6057" spans="1:12" s="167" customFormat="1">
      <c r="A6057" s="218" t="str">
        <f t="shared" si="42"/>
        <v>O221107058752일반상품</v>
      </c>
      <c r="B6057" s="219" t="s">
        <v>9415</v>
      </c>
      <c r="C6057" s="219" t="s">
        <v>8023</v>
      </c>
      <c r="D6057" s="219" t="s">
        <v>8065</v>
      </c>
      <c r="E6057" s="219" t="s">
        <v>6389</v>
      </c>
      <c r="F6057" s="219" t="s">
        <v>6438</v>
      </c>
      <c r="G6057" s="219" t="s">
        <v>7948</v>
      </c>
      <c r="H6057" s="219" t="s">
        <v>5990</v>
      </c>
      <c r="I6057" s="220" t="s">
        <v>7220</v>
      </c>
      <c r="J6057" s="221">
        <v>670</v>
      </c>
      <c r="K6057" s="221">
        <v>10</v>
      </c>
      <c r="L6057" s="221">
        <v>6700</v>
      </c>
    </row>
    <row r="6058" spans="1:12" s="167" customFormat="1">
      <c r="A6058" s="218" t="str">
        <f t="shared" si="42"/>
        <v>O221107058752일반상품</v>
      </c>
      <c r="B6058" s="219" t="s">
        <v>9415</v>
      </c>
      <c r="C6058" s="219" t="s">
        <v>8023</v>
      </c>
      <c r="D6058" s="219" t="s">
        <v>8065</v>
      </c>
      <c r="E6058" s="219" t="s">
        <v>6389</v>
      </c>
      <c r="F6058" s="219" t="s">
        <v>6438</v>
      </c>
      <c r="G6058" s="219" t="s">
        <v>7948</v>
      </c>
      <c r="H6058" s="219" t="s">
        <v>5990</v>
      </c>
      <c r="I6058" s="220" t="s">
        <v>8869</v>
      </c>
      <c r="J6058" s="221">
        <v>1270</v>
      </c>
      <c r="K6058" s="221">
        <v>2</v>
      </c>
      <c r="L6058" s="221">
        <v>2540</v>
      </c>
    </row>
    <row r="6059" spans="1:12" s="167" customFormat="1">
      <c r="A6059" s="218" t="str">
        <f t="shared" si="42"/>
        <v>O221107058752일반상품</v>
      </c>
      <c r="B6059" s="219" t="s">
        <v>9415</v>
      </c>
      <c r="C6059" s="219" t="s">
        <v>8023</v>
      </c>
      <c r="D6059" s="219" t="s">
        <v>8065</v>
      </c>
      <c r="E6059" s="219" t="s">
        <v>6389</v>
      </c>
      <c r="F6059" s="219" t="s">
        <v>6438</v>
      </c>
      <c r="G6059" s="219" t="s">
        <v>7948</v>
      </c>
      <c r="H6059" s="219" t="s">
        <v>5990</v>
      </c>
      <c r="I6059" s="220" t="s">
        <v>8324</v>
      </c>
      <c r="J6059" s="221">
        <v>3920</v>
      </c>
      <c r="K6059" s="221">
        <v>3</v>
      </c>
      <c r="L6059" s="221">
        <v>11760</v>
      </c>
    </row>
    <row r="6060" spans="1:12" s="167" customFormat="1">
      <c r="A6060" s="218" t="str">
        <f t="shared" si="42"/>
        <v>O221107058752일반상품</v>
      </c>
      <c r="B6060" s="219" t="s">
        <v>9415</v>
      </c>
      <c r="C6060" s="219" t="s">
        <v>8023</v>
      </c>
      <c r="D6060" s="219" t="s">
        <v>8065</v>
      </c>
      <c r="E6060" s="219" t="s">
        <v>6389</v>
      </c>
      <c r="F6060" s="219" t="s">
        <v>6438</v>
      </c>
      <c r="G6060" s="219" t="s">
        <v>7948</v>
      </c>
      <c r="H6060" s="219" t="s">
        <v>5990</v>
      </c>
      <c r="I6060" s="220" t="s">
        <v>8819</v>
      </c>
      <c r="J6060" s="221">
        <v>4180</v>
      </c>
      <c r="K6060" s="221">
        <v>5</v>
      </c>
      <c r="L6060" s="221">
        <v>20900</v>
      </c>
    </row>
    <row r="6061" spans="1:12" s="167" customFormat="1">
      <c r="A6061" s="218" t="str">
        <f t="shared" si="42"/>
        <v>O221107058752일반상품</v>
      </c>
      <c r="B6061" s="219" t="s">
        <v>9415</v>
      </c>
      <c r="C6061" s="219" t="s">
        <v>8023</v>
      </c>
      <c r="D6061" s="219" t="s">
        <v>8065</v>
      </c>
      <c r="E6061" s="219" t="s">
        <v>6389</v>
      </c>
      <c r="F6061" s="219" t="s">
        <v>6438</v>
      </c>
      <c r="G6061" s="219" t="s">
        <v>7948</v>
      </c>
      <c r="H6061" s="219" t="s">
        <v>5990</v>
      </c>
      <c r="I6061" s="220" t="s">
        <v>8391</v>
      </c>
      <c r="J6061" s="221">
        <v>3890</v>
      </c>
      <c r="K6061" s="221">
        <v>5</v>
      </c>
      <c r="L6061" s="221">
        <v>19450</v>
      </c>
    </row>
    <row r="6062" spans="1:12" s="167" customFormat="1">
      <c r="A6062" s="218" t="str">
        <f t="shared" si="42"/>
        <v>O221107058752일반상품</v>
      </c>
      <c r="B6062" s="219" t="s">
        <v>9415</v>
      </c>
      <c r="C6062" s="219" t="s">
        <v>8023</v>
      </c>
      <c r="D6062" s="219" t="s">
        <v>8065</v>
      </c>
      <c r="E6062" s="219" t="s">
        <v>6389</v>
      </c>
      <c r="F6062" s="219" t="s">
        <v>6438</v>
      </c>
      <c r="G6062" s="219" t="s">
        <v>7948</v>
      </c>
      <c r="H6062" s="219" t="s">
        <v>5990</v>
      </c>
      <c r="I6062" s="220" t="s">
        <v>8683</v>
      </c>
      <c r="J6062" s="221">
        <v>10700</v>
      </c>
      <c r="K6062" s="221">
        <v>2</v>
      </c>
      <c r="L6062" s="221">
        <v>21400</v>
      </c>
    </row>
    <row r="6063" spans="1:12" s="167" customFormat="1">
      <c r="A6063" s="218" t="str">
        <f t="shared" si="42"/>
        <v>O221107058752일반상품</v>
      </c>
      <c r="B6063" s="219" t="s">
        <v>9415</v>
      </c>
      <c r="C6063" s="219" t="s">
        <v>8023</v>
      </c>
      <c r="D6063" s="219" t="s">
        <v>8065</v>
      </c>
      <c r="E6063" s="219" t="s">
        <v>6389</v>
      </c>
      <c r="F6063" s="219" t="s">
        <v>6438</v>
      </c>
      <c r="G6063" s="219" t="s">
        <v>7948</v>
      </c>
      <c r="H6063" s="219" t="s">
        <v>5990</v>
      </c>
      <c r="I6063" s="220" t="s">
        <v>7206</v>
      </c>
      <c r="J6063" s="221">
        <v>4500</v>
      </c>
      <c r="K6063" s="221">
        <v>1</v>
      </c>
      <c r="L6063" s="221">
        <v>4500</v>
      </c>
    </row>
    <row r="6064" spans="1:12" s="167" customFormat="1">
      <c r="A6064" s="218" t="str">
        <f t="shared" si="42"/>
        <v>O221107058752일반상품</v>
      </c>
      <c r="B6064" s="219" t="s">
        <v>9415</v>
      </c>
      <c r="C6064" s="219" t="s">
        <v>8023</v>
      </c>
      <c r="D6064" s="219" t="s">
        <v>8065</v>
      </c>
      <c r="E6064" s="219" t="s">
        <v>6389</v>
      </c>
      <c r="F6064" s="219" t="s">
        <v>6438</v>
      </c>
      <c r="G6064" s="219" t="s">
        <v>7948</v>
      </c>
      <c r="H6064" s="219" t="s">
        <v>5990</v>
      </c>
      <c r="I6064" s="220" t="s">
        <v>8331</v>
      </c>
      <c r="J6064" s="221">
        <v>4070</v>
      </c>
      <c r="K6064" s="221">
        <v>1</v>
      </c>
      <c r="L6064" s="221">
        <v>4070</v>
      </c>
    </row>
    <row r="6065" spans="1:12" s="167" customFormat="1">
      <c r="A6065" s="218" t="str">
        <f t="shared" si="42"/>
        <v>O221107058752일반상품</v>
      </c>
      <c r="B6065" s="219" t="s">
        <v>9415</v>
      </c>
      <c r="C6065" s="219" t="s">
        <v>8023</v>
      </c>
      <c r="D6065" s="219" t="s">
        <v>8065</v>
      </c>
      <c r="E6065" s="219" t="s">
        <v>6389</v>
      </c>
      <c r="F6065" s="219" t="s">
        <v>6438</v>
      </c>
      <c r="G6065" s="219" t="s">
        <v>7948</v>
      </c>
      <c r="H6065" s="219" t="s">
        <v>5990</v>
      </c>
      <c r="I6065" s="220" t="s">
        <v>7231</v>
      </c>
      <c r="J6065" s="221">
        <v>5900</v>
      </c>
      <c r="K6065" s="221">
        <v>2</v>
      </c>
      <c r="L6065" s="221">
        <v>11800</v>
      </c>
    </row>
    <row r="6066" spans="1:12" s="167" customFormat="1">
      <c r="A6066" s="218" t="str">
        <f t="shared" si="42"/>
        <v>O221107058752일반상품</v>
      </c>
      <c r="B6066" s="219" t="s">
        <v>9415</v>
      </c>
      <c r="C6066" s="219" t="s">
        <v>8023</v>
      </c>
      <c r="D6066" s="219" t="s">
        <v>8065</v>
      </c>
      <c r="E6066" s="219" t="s">
        <v>6389</v>
      </c>
      <c r="F6066" s="219" t="s">
        <v>6438</v>
      </c>
      <c r="G6066" s="219" t="s">
        <v>7948</v>
      </c>
      <c r="H6066" s="219" t="s">
        <v>5990</v>
      </c>
      <c r="I6066" s="220" t="s">
        <v>7282</v>
      </c>
      <c r="J6066" s="221">
        <v>2170</v>
      </c>
      <c r="K6066" s="221">
        <v>3</v>
      </c>
      <c r="L6066" s="221">
        <v>6510</v>
      </c>
    </row>
    <row r="6067" spans="1:12" s="167" customFormat="1">
      <c r="A6067" s="218" t="str">
        <f t="shared" si="42"/>
        <v>O221107058752일반상품</v>
      </c>
      <c r="B6067" s="219" t="s">
        <v>9415</v>
      </c>
      <c r="C6067" s="219" t="s">
        <v>8023</v>
      </c>
      <c r="D6067" s="219" t="s">
        <v>8065</v>
      </c>
      <c r="E6067" s="219" t="s">
        <v>6389</v>
      </c>
      <c r="F6067" s="219" t="s">
        <v>6438</v>
      </c>
      <c r="G6067" s="219" t="s">
        <v>7948</v>
      </c>
      <c r="H6067" s="219" t="s">
        <v>5990</v>
      </c>
      <c r="I6067" s="220" t="s">
        <v>8790</v>
      </c>
      <c r="J6067" s="221">
        <v>4800</v>
      </c>
      <c r="K6067" s="221">
        <v>1</v>
      </c>
      <c r="L6067" s="221">
        <v>4800</v>
      </c>
    </row>
    <row r="6068" spans="1:12" s="167" customFormat="1">
      <c r="A6068" s="218" t="str">
        <f t="shared" si="42"/>
        <v>O221107058752일반상품</v>
      </c>
      <c r="B6068" s="219" t="s">
        <v>9415</v>
      </c>
      <c r="C6068" s="219" t="s">
        <v>8023</v>
      </c>
      <c r="D6068" s="219" t="s">
        <v>8065</v>
      </c>
      <c r="E6068" s="219" t="s">
        <v>6389</v>
      </c>
      <c r="F6068" s="219" t="s">
        <v>6438</v>
      </c>
      <c r="G6068" s="219" t="s">
        <v>7948</v>
      </c>
      <c r="H6068" s="219" t="s">
        <v>5990</v>
      </c>
      <c r="I6068" s="220" t="s">
        <v>8357</v>
      </c>
      <c r="J6068" s="221">
        <v>1000</v>
      </c>
      <c r="K6068" s="221">
        <v>3</v>
      </c>
      <c r="L6068" s="221">
        <v>3000</v>
      </c>
    </row>
    <row r="6069" spans="1:12" s="167" customFormat="1">
      <c r="A6069" s="218" t="str">
        <f t="shared" si="42"/>
        <v>O221107058752일반상품</v>
      </c>
      <c r="B6069" s="219" t="s">
        <v>9415</v>
      </c>
      <c r="C6069" s="219" t="s">
        <v>8023</v>
      </c>
      <c r="D6069" s="219" t="s">
        <v>8065</v>
      </c>
      <c r="E6069" s="219" t="s">
        <v>6389</v>
      </c>
      <c r="F6069" s="219" t="s">
        <v>6438</v>
      </c>
      <c r="G6069" s="219" t="s">
        <v>7948</v>
      </c>
      <c r="H6069" s="219" t="s">
        <v>5990</v>
      </c>
      <c r="I6069" s="220" t="s">
        <v>8646</v>
      </c>
      <c r="J6069" s="221">
        <v>4200</v>
      </c>
      <c r="K6069" s="221">
        <v>1</v>
      </c>
      <c r="L6069" s="221">
        <v>4200</v>
      </c>
    </row>
    <row r="6070" spans="1:12" s="167" customFormat="1">
      <c r="A6070" s="218" t="str">
        <f t="shared" si="42"/>
        <v>O221107058752일반상품</v>
      </c>
      <c r="B6070" s="219" t="s">
        <v>9415</v>
      </c>
      <c r="C6070" s="219" t="s">
        <v>8023</v>
      </c>
      <c r="D6070" s="219" t="s">
        <v>8065</v>
      </c>
      <c r="E6070" s="219" t="s">
        <v>6389</v>
      </c>
      <c r="F6070" s="219" t="s">
        <v>6438</v>
      </c>
      <c r="G6070" s="219" t="s">
        <v>7948</v>
      </c>
      <c r="H6070" s="219" t="s">
        <v>5990</v>
      </c>
      <c r="I6070" s="220" t="s">
        <v>8585</v>
      </c>
      <c r="J6070" s="221">
        <v>1080</v>
      </c>
      <c r="K6070" s="221">
        <v>5</v>
      </c>
      <c r="L6070" s="221">
        <v>5400</v>
      </c>
    </row>
    <row r="6071" spans="1:12" s="167" customFormat="1">
      <c r="A6071" s="218" t="str">
        <f t="shared" si="42"/>
        <v>O221107058752일반상품</v>
      </c>
      <c r="B6071" s="219" t="s">
        <v>9415</v>
      </c>
      <c r="C6071" s="219" t="s">
        <v>8023</v>
      </c>
      <c r="D6071" s="219" t="s">
        <v>8065</v>
      </c>
      <c r="E6071" s="219" t="s">
        <v>6389</v>
      </c>
      <c r="F6071" s="219" t="s">
        <v>6438</v>
      </c>
      <c r="G6071" s="219" t="s">
        <v>7948</v>
      </c>
      <c r="H6071" s="219" t="s">
        <v>5990</v>
      </c>
      <c r="I6071" s="220" t="s">
        <v>8335</v>
      </c>
      <c r="J6071" s="221">
        <v>1080</v>
      </c>
      <c r="K6071" s="221">
        <v>5</v>
      </c>
      <c r="L6071" s="221">
        <v>5400</v>
      </c>
    </row>
    <row r="6072" spans="1:12" s="167" customFormat="1">
      <c r="A6072" s="218" t="str">
        <f t="shared" si="42"/>
        <v>O221107058752일반상품</v>
      </c>
      <c r="B6072" s="219" t="s">
        <v>9415</v>
      </c>
      <c r="C6072" s="219" t="s">
        <v>8023</v>
      </c>
      <c r="D6072" s="219" t="s">
        <v>8065</v>
      </c>
      <c r="E6072" s="219" t="s">
        <v>6389</v>
      </c>
      <c r="F6072" s="219" t="s">
        <v>6438</v>
      </c>
      <c r="G6072" s="219" t="s">
        <v>7948</v>
      </c>
      <c r="H6072" s="219" t="s">
        <v>5990</v>
      </c>
      <c r="I6072" s="220" t="s">
        <v>8655</v>
      </c>
      <c r="J6072" s="221">
        <v>3540</v>
      </c>
      <c r="K6072" s="221">
        <v>3</v>
      </c>
      <c r="L6072" s="221">
        <v>10620</v>
      </c>
    </row>
    <row r="6073" spans="1:12" s="167" customFormat="1">
      <c r="A6073" s="218" t="str">
        <f t="shared" si="42"/>
        <v>O221107058752일반상품</v>
      </c>
      <c r="B6073" s="219" t="s">
        <v>9415</v>
      </c>
      <c r="C6073" s="219" t="s">
        <v>8023</v>
      </c>
      <c r="D6073" s="219" t="s">
        <v>8065</v>
      </c>
      <c r="E6073" s="219" t="s">
        <v>6389</v>
      </c>
      <c r="F6073" s="219" t="s">
        <v>6438</v>
      </c>
      <c r="G6073" s="219" t="s">
        <v>7948</v>
      </c>
      <c r="H6073" s="219" t="s">
        <v>5990</v>
      </c>
      <c r="I6073" s="220" t="s">
        <v>7257</v>
      </c>
      <c r="J6073" s="221">
        <v>17360</v>
      </c>
      <c r="K6073" s="221">
        <v>1</v>
      </c>
      <c r="L6073" s="221">
        <v>17360</v>
      </c>
    </row>
    <row r="6074" spans="1:12" s="167" customFormat="1">
      <c r="A6074" s="218" t="str">
        <f t="shared" si="42"/>
        <v>O221107058752일반상품</v>
      </c>
      <c r="B6074" s="219" t="s">
        <v>9415</v>
      </c>
      <c r="C6074" s="219" t="s">
        <v>8023</v>
      </c>
      <c r="D6074" s="219" t="s">
        <v>8065</v>
      </c>
      <c r="E6074" s="219" t="s">
        <v>6389</v>
      </c>
      <c r="F6074" s="219" t="s">
        <v>6438</v>
      </c>
      <c r="G6074" s="219" t="s">
        <v>7948</v>
      </c>
      <c r="H6074" s="219" t="s">
        <v>5990</v>
      </c>
      <c r="I6074" s="220" t="s">
        <v>8380</v>
      </c>
      <c r="J6074" s="221">
        <v>4450</v>
      </c>
      <c r="K6074" s="221">
        <v>1</v>
      </c>
      <c r="L6074" s="221">
        <v>4450</v>
      </c>
    </row>
    <row r="6075" spans="1:12" s="167" customFormat="1">
      <c r="A6075" s="218" t="str">
        <f t="shared" si="42"/>
        <v>O221107058752일반상품</v>
      </c>
      <c r="B6075" s="219" t="s">
        <v>9415</v>
      </c>
      <c r="C6075" s="219" t="s">
        <v>8023</v>
      </c>
      <c r="D6075" s="219" t="s">
        <v>8065</v>
      </c>
      <c r="E6075" s="219" t="s">
        <v>6389</v>
      </c>
      <c r="F6075" s="219" t="s">
        <v>6438</v>
      </c>
      <c r="G6075" s="219" t="s">
        <v>7948</v>
      </c>
      <c r="H6075" s="219" t="s">
        <v>5990</v>
      </c>
      <c r="I6075" s="220" t="s">
        <v>7215</v>
      </c>
      <c r="J6075" s="221">
        <v>1070</v>
      </c>
      <c r="K6075" s="221">
        <v>5</v>
      </c>
      <c r="L6075" s="221">
        <v>5350</v>
      </c>
    </row>
    <row r="6076" spans="1:12" s="167" customFormat="1">
      <c r="A6076" s="218" t="str">
        <f t="shared" si="42"/>
        <v>O221107058752일반상품</v>
      </c>
      <c r="B6076" s="219" t="s">
        <v>9415</v>
      </c>
      <c r="C6076" s="219" t="s">
        <v>8023</v>
      </c>
      <c r="D6076" s="219" t="s">
        <v>8065</v>
      </c>
      <c r="E6076" s="219" t="s">
        <v>6389</v>
      </c>
      <c r="F6076" s="219" t="s">
        <v>6438</v>
      </c>
      <c r="G6076" s="219" t="s">
        <v>7948</v>
      </c>
      <c r="H6076" s="219" t="s">
        <v>5990</v>
      </c>
      <c r="I6076" s="220" t="s">
        <v>8620</v>
      </c>
      <c r="J6076" s="221">
        <v>11000</v>
      </c>
      <c r="K6076" s="221">
        <v>1</v>
      </c>
      <c r="L6076" s="221">
        <v>11000</v>
      </c>
    </row>
    <row r="6077" spans="1:12" s="167" customFormat="1">
      <c r="A6077" s="218" t="str">
        <f t="shared" si="42"/>
        <v>O221107058752일반상품</v>
      </c>
      <c r="B6077" s="219" t="s">
        <v>9415</v>
      </c>
      <c r="C6077" s="219" t="s">
        <v>8023</v>
      </c>
      <c r="D6077" s="219" t="s">
        <v>8065</v>
      </c>
      <c r="E6077" s="219" t="s">
        <v>6389</v>
      </c>
      <c r="F6077" s="219" t="s">
        <v>6438</v>
      </c>
      <c r="G6077" s="219" t="s">
        <v>7948</v>
      </c>
      <c r="H6077" s="219" t="s">
        <v>5990</v>
      </c>
      <c r="I6077" s="220" t="s">
        <v>7926</v>
      </c>
      <c r="J6077" s="221">
        <v>700</v>
      </c>
      <c r="K6077" s="221">
        <v>10</v>
      </c>
      <c r="L6077" s="221">
        <v>7000</v>
      </c>
    </row>
    <row r="6078" spans="1:12" s="167" customFormat="1">
      <c r="A6078" s="218" t="str">
        <f t="shared" si="42"/>
        <v>O221107058752일반상품</v>
      </c>
      <c r="B6078" s="219" t="s">
        <v>9415</v>
      </c>
      <c r="C6078" s="219" t="s">
        <v>8023</v>
      </c>
      <c r="D6078" s="219" t="s">
        <v>8065</v>
      </c>
      <c r="E6078" s="219" t="s">
        <v>6389</v>
      </c>
      <c r="F6078" s="219" t="s">
        <v>6438</v>
      </c>
      <c r="G6078" s="219" t="s">
        <v>7948</v>
      </c>
      <c r="H6078" s="219" t="s">
        <v>5990</v>
      </c>
      <c r="I6078" s="220" t="s">
        <v>8492</v>
      </c>
      <c r="J6078" s="221">
        <v>4200</v>
      </c>
      <c r="K6078" s="221">
        <v>4</v>
      </c>
      <c r="L6078" s="221">
        <v>16800</v>
      </c>
    </row>
    <row r="6079" spans="1:12" s="167" customFormat="1">
      <c r="A6079" s="218" t="str">
        <f t="shared" si="42"/>
        <v>O221107058752일반상품</v>
      </c>
      <c r="B6079" s="219" t="s">
        <v>9415</v>
      </c>
      <c r="C6079" s="219" t="s">
        <v>8023</v>
      </c>
      <c r="D6079" s="219" t="s">
        <v>8065</v>
      </c>
      <c r="E6079" s="219" t="s">
        <v>6389</v>
      </c>
      <c r="F6079" s="219" t="s">
        <v>6438</v>
      </c>
      <c r="G6079" s="219" t="s">
        <v>7948</v>
      </c>
      <c r="H6079" s="219" t="s">
        <v>5990</v>
      </c>
      <c r="I6079" s="220" t="s">
        <v>7202</v>
      </c>
      <c r="J6079" s="221">
        <v>5200</v>
      </c>
      <c r="K6079" s="221">
        <v>4</v>
      </c>
      <c r="L6079" s="221">
        <v>20800</v>
      </c>
    </row>
    <row r="6080" spans="1:12" s="167" customFormat="1">
      <c r="A6080" s="218" t="str">
        <f t="shared" si="42"/>
        <v>O221107058752일반상품</v>
      </c>
      <c r="B6080" s="219" t="s">
        <v>9415</v>
      </c>
      <c r="C6080" s="219" t="s">
        <v>8023</v>
      </c>
      <c r="D6080" s="219" t="s">
        <v>8065</v>
      </c>
      <c r="E6080" s="219" t="s">
        <v>6389</v>
      </c>
      <c r="F6080" s="219" t="s">
        <v>6438</v>
      </c>
      <c r="G6080" s="219" t="s">
        <v>7948</v>
      </c>
      <c r="H6080" s="219" t="s">
        <v>5990</v>
      </c>
      <c r="I6080" s="220" t="s">
        <v>8032</v>
      </c>
      <c r="J6080" s="221">
        <v>8400</v>
      </c>
      <c r="K6080" s="221">
        <v>1</v>
      </c>
      <c r="L6080" s="221">
        <v>8400</v>
      </c>
    </row>
    <row r="6081" spans="1:12" s="167" customFormat="1">
      <c r="A6081" s="218" t="str">
        <f t="shared" si="42"/>
        <v>O221107058752일반상품</v>
      </c>
      <c r="B6081" s="219" t="s">
        <v>9415</v>
      </c>
      <c r="C6081" s="219" t="s">
        <v>8023</v>
      </c>
      <c r="D6081" s="219" t="s">
        <v>8065</v>
      </c>
      <c r="E6081" s="219" t="s">
        <v>6389</v>
      </c>
      <c r="F6081" s="219" t="s">
        <v>6438</v>
      </c>
      <c r="G6081" s="219" t="s">
        <v>7948</v>
      </c>
      <c r="H6081" s="219" t="s">
        <v>5990</v>
      </c>
      <c r="I6081" s="220" t="s">
        <v>8543</v>
      </c>
      <c r="J6081" s="221">
        <v>3400</v>
      </c>
      <c r="K6081" s="221">
        <v>1</v>
      </c>
      <c r="L6081" s="221">
        <v>3400</v>
      </c>
    </row>
    <row r="6082" spans="1:12" s="167" customFormat="1">
      <c r="A6082" s="218" t="str">
        <f t="shared" si="42"/>
        <v>O221107058751일반상품</v>
      </c>
      <c r="B6082" s="219" t="s">
        <v>9416</v>
      </c>
      <c r="C6082" s="219" t="s">
        <v>8023</v>
      </c>
      <c r="D6082" s="219" t="s">
        <v>8065</v>
      </c>
      <c r="E6082" s="219" t="s">
        <v>7705</v>
      </c>
      <c r="F6082" s="219" t="s">
        <v>6439</v>
      </c>
      <c r="G6082" s="219" t="s">
        <v>7780</v>
      </c>
      <c r="H6082" s="219" t="s">
        <v>5990</v>
      </c>
      <c r="I6082" s="220" t="s">
        <v>9593</v>
      </c>
      <c r="J6082" s="221">
        <v>7900</v>
      </c>
      <c r="K6082" s="221">
        <v>1</v>
      </c>
      <c r="L6082" s="221">
        <v>7900</v>
      </c>
    </row>
    <row r="6083" spans="1:12" s="167" customFormat="1">
      <c r="A6083" s="218" t="str">
        <f t="shared" si="42"/>
        <v>O221107058751일반상품</v>
      </c>
      <c r="B6083" s="219" t="s">
        <v>9416</v>
      </c>
      <c r="C6083" s="219" t="s">
        <v>8023</v>
      </c>
      <c r="D6083" s="219" t="s">
        <v>8065</v>
      </c>
      <c r="E6083" s="219" t="s">
        <v>7705</v>
      </c>
      <c r="F6083" s="219" t="s">
        <v>6439</v>
      </c>
      <c r="G6083" s="219" t="s">
        <v>7780</v>
      </c>
      <c r="H6083" s="219" t="s">
        <v>5990</v>
      </c>
      <c r="I6083" s="220" t="s">
        <v>8958</v>
      </c>
      <c r="J6083" s="221">
        <v>5900</v>
      </c>
      <c r="K6083" s="221">
        <v>1</v>
      </c>
      <c r="L6083" s="221">
        <v>5900</v>
      </c>
    </row>
    <row r="6084" spans="1:12" s="167" customFormat="1">
      <c r="A6084" s="218" t="str">
        <f t="shared" si="42"/>
        <v>O221107058751일반상품</v>
      </c>
      <c r="B6084" s="219" t="s">
        <v>9416</v>
      </c>
      <c r="C6084" s="219" t="s">
        <v>8023</v>
      </c>
      <c r="D6084" s="219" t="s">
        <v>8065</v>
      </c>
      <c r="E6084" s="219" t="s">
        <v>7705</v>
      </c>
      <c r="F6084" s="219" t="s">
        <v>6439</v>
      </c>
      <c r="G6084" s="219" t="s">
        <v>7780</v>
      </c>
      <c r="H6084" s="219" t="s">
        <v>5990</v>
      </c>
      <c r="I6084" s="220" t="s">
        <v>8475</v>
      </c>
      <c r="J6084" s="221">
        <v>6000</v>
      </c>
      <c r="K6084" s="221">
        <v>2</v>
      </c>
      <c r="L6084" s="221">
        <v>12000</v>
      </c>
    </row>
    <row r="6085" spans="1:12" s="167" customFormat="1">
      <c r="A6085" s="218" t="str">
        <f t="shared" si="42"/>
        <v>O221107058751일반상품</v>
      </c>
      <c r="B6085" s="219" t="s">
        <v>9416</v>
      </c>
      <c r="C6085" s="219" t="s">
        <v>8023</v>
      </c>
      <c r="D6085" s="219" t="s">
        <v>8065</v>
      </c>
      <c r="E6085" s="219" t="s">
        <v>7705</v>
      </c>
      <c r="F6085" s="219" t="s">
        <v>6439</v>
      </c>
      <c r="G6085" s="219" t="s">
        <v>7780</v>
      </c>
      <c r="H6085" s="219" t="s">
        <v>5990</v>
      </c>
      <c r="I6085" s="220" t="s">
        <v>8962</v>
      </c>
      <c r="J6085" s="221">
        <v>12000</v>
      </c>
      <c r="K6085" s="221">
        <v>1</v>
      </c>
      <c r="L6085" s="221">
        <v>12000</v>
      </c>
    </row>
    <row r="6086" spans="1:12" s="167" customFormat="1">
      <c r="A6086" s="218" t="str">
        <f t="shared" si="42"/>
        <v>O221107058751일반상품</v>
      </c>
      <c r="B6086" s="219" t="s">
        <v>9416</v>
      </c>
      <c r="C6086" s="219" t="s">
        <v>8023</v>
      </c>
      <c r="D6086" s="219" t="s">
        <v>8065</v>
      </c>
      <c r="E6086" s="219" t="s">
        <v>7705</v>
      </c>
      <c r="F6086" s="219" t="s">
        <v>6439</v>
      </c>
      <c r="G6086" s="219" t="s">
        <v>7780</v>
      </c>
      <c r="H6086" s="219" t="s">
        <v>5990</v>
      </c>
      <c r="I6086" s="220" t="s">
        <v>7249</v>
      </c>
      <c r="J6086" s="221">
        <v>1330</v>
      </c>
      <c r="K6086" s="221">
        <v>1</v>
      </c>
      <c r="L6086" s="221">
        <v>1330</v>
      </c>
    </row>
    <row r="6087" spans="1:12" s="167" customFormat="1">
      <c r="A6087" s="218" t="str">
        <f t="shared" si="42"/>
        <v>O221107058751일반상품</v>
      </c>
      <c r="B6087" s="219" t="s">
        <v>9416</v>
      </c>
      <c r="C6087" s="219" t="s">
        <v>8023</v>
      </c>
      <c r="D6087" s="219" t="s">
        <v>8065</v>
      </c>
      <c r="E6087" s="219" t="s">
        <v>7705</v>
      </c>
      <c r="F6087" s="219" t="s">
        <v>6439</v>
      </c>
      <c r="G6087" s="219" t="s">
        <v>7780</v>
      </c>
      <c r="H6087" s="219" t="s">
        <v>5990</v>
      </c>
      <c r="I6087" s="220" t="s">
        <v>9552</v>
      </c>
      <c r="J6087" s="221">
        <v>10000</v>
      </c>
      <c r="K6087" s="221">
        <v>1</v>
      </c>
      <c r="L6087" s="221">
        <v>10000</v>
      </c>
    </row>
    <row r="6088" spans="1:12" s="167" customFormat="1">
      <c r="A6088" s="218" t="str">
        <f t="shared" si="42"/>
        <v>O221107058751일반상품</v>
      </c>
      <c r="B6088" s="219" t="s">
        <v>9416</v>
      </c>
      <c r="C6088" s="219" t="s">
        <v>8023</v>
      </c>
      <c r="D6088" s="219" t="s">
        <v>8065</v>
      </c>
      <c r="E6088" s="219" t="s">
        <v>7705</v>
      </c>
      <c r="F6088" s="219" t="s">
        <v>6439</v>
      </c>
      <c r="G6088" s="219" t="s">
        <v>7780</v>
      </c>
      <c r="H6088" s="219" t="s">
        <v>5990</v>
      </c>
      <c r="I6088" s="220" t="s">
        <v>9594</v>
      </c>
      <c r="J6088" s="221">
        <v>2700</v>
      </c>
      <c r="K6088" s="221">
        <v>2</v>
      </c>
      <c r="L6088" s="221">
        <v>5400</v>
      </c>
    </row>
    <row r="6089" spans="1:12" s="167" customFormat="1">
      <c r="A6089" s="218" t="str">
        <f t="shared" si="42"/>
        <v>O221107058751일반상품</v>
      </c>
      <c r="B6089" s="219" t="s">
        <v>9416</v>
      </c>
      <c r="C6089" s="219" t="s">
        <v>8023</v>
      </c>
      <c r="D6089" s="219" t="s">
        <v>8065</v>
      </c>
      <c r="E6089" s="219" t="s">
        <v>7705</v>
      </c>
      <c r="F6089" s="219" t="s">
        <v>6439</v>
      </c>
      <c r="G6089" s="219" t="s">
        <v>7780</v>
      </c>
      <c r="H6089" s="219" t="s">
        <v>5990</v>
      </c>
      <c r="I6089" s="220" t="s">
        <v>7268</v>
      </c>
      <c r="J6089" s="221">
        <v>1900</v>
      </c>
      <c r="K6089" s="221">
        <v>2</v>
      </c>
      <c r="L6089" s="221">
        <v>3800</v>
      </c>
    </row>
    <row r="6090" spans="1:12" s="167" customFormat="1">
      <c r="A6090" s="218" t="str">
        <f t="shared" si="42"/>
        <v>O221107058751일반상품</v>
      </c>
      <c r="B6090" s="219" t="s">
        <v>9416</v>
      </c>
      <c r="C6090" s="219" t="s">
        <v>8023</v>
      </c>
      <c r="D6090" s="219" t="s">
        <v>8065</v>
      </c>
      <c r="E6090" s="219" t="s">
        <v>7705</v>
      </c>
      <c r="F6090" s="219" t="s">
        <v>6439</v>
      </c>
      <c r="G6090" s="219" t="s">
        <v>7780</v>
      </c>
      <c r="H6090" s="219" t="s">
        <v>5990</v>
      </c>
      <c r="I6090" s="220" t="s">
        <v>8582</v>
      </c>
      <c r="J6090" s="221">
        <v>5240</v>
      </c>
      <c r="K6090" s="221">
        <v>1</v>
      </c>
      <c r="L6090" s="221">
        <v>5240</v>
      </c>
    </row>
    <row r="6091" spans="1:12" s="167" customFormat="1">
      <c r="A6091" s="218" t="str">
        <f t="shared" si="42"/>
        <v>O221107058751일반상품</v>
      </c>
      <c r="B6091" s="219" t="s">
        <v>9416</v>
      </c>
      <c r="C6091" s="219" t="s">
        <v>8023</v>
      </c>
      <c r="D6091" s="219" t="s">
        <v>8065</v>
      </c>
      <c r="E6091" s="219" t="s">
        <v>7705</v>
      </c>
      <c r="F6091" s="219" t="s">
        <v>6439</v>
      </c>
      <c r="G6091" s="219" t="s">
        <v>7780</v>
      </c>
      <c r="H6091" s="219" t="s">
        <v>5990</v>
      </c>
      <c r="I6091" s="220" t="s">
        <v>8742</v>
      </c>
      <c r="J6091" s="221">
        <v>15770</v>
      </c>
      <c r="K6091" s="221">
        <v>1</v>
      </c>
      <c r="L6091" s="221">
        <v>15770</v>
      </c>
    </row>
    <row r="6092" spans="1:12" s="167" customFormat="1">
      <c r="A6092" s="218" t="str">
        <f t="shared" si="42"/>
        <v>O221107058751일반상품</v>
      </c>
      <c r="B6092" s="219" t="s">
        <v>9416</v>
      </c>
      <c r="C6092" s="219" t="s">
        <v>8023</v>
      </c>
      <c r="D6092" s="219" t="s">
        <v>8065</v>
      </c>
      <c r="E6092" s="219" t="s">
        <v>7705</v>
      </c>
      <c r="F6092" s="219" t="s">
        <v>6439</v>
      </c>
      <c r="G6092" s="219" t="s">
        <v>7780</v>
      </c>
      <c r="H6092" s="219" t="s">
        <v>5990</v>
      </c>
      <c r="I6092" s="220" t="s">
        <v>8697</v>
      </c>
      <c r="J6092" s="221">
        <v>4730</v>
      </c>
      <c r="K6092" s="221">
        <v>2</v>
      </c>
      <c r="L6092" s="221">
        <v>9460</v>
      </c>
    </row>
    <row r="6093" spans="1:12" s="167" customFormat="1">
      <c r="A6093" s="218" t="str">
        <f t="shared" si="42"/>
        <v>O221107058751일반상품</v>
      </c>
      <c r="B6093" s="219" t="s">
        <v>9416</v>
      </c>
      <c r="C6093" s="219" t="s">
        <v>8023</v>
      </c>
      <c r="D6093" s="219" t="s">
        <v>8065</v>
      </c>
      <c r="E6093" s="219" t="s">
        <v>7705</v>
      </c>
      <c r="F6093" s="219" t="s">
        <v>6439</v>
      </c>
      <c r="G6093" s="219" t="s">
        <v>7780</v>
      </c>
      <c r="H6093" s="219" t="s">
        <v>5990</v>
      </c>
      <c r="I6093" s="220" t="s">
        <v>8786</v>
      </c>
      <c r="J6093" s="221">
        <v>37800</v>
      </c>
      <c r="K6093" s="221">
        <v>1</v>
      </c>
      <c r="L6093" s="221">
        <v>37800</v>
      </c>
    </row>
    <row r="6094" spans="1:12" s="167" customFormat="1">
      <c r="A6094" s="218" t="str">
        <f t="shared" si="42"/>
        <v>O221107058751일반상품</v>
      </c>
      <c r="B6094" s="219" t="s">
        <v>9416</v>
      </c>
      <c r="C6094" s="219" t="s">
        <v>8023</v>
      </c>
      <c r="D6094" s="219" t="s">
        <v>8065</v>
      </c>
      <c r="E6094" s="219" t="s">
        <v>7705</v>
      </c>
      <c r="F6094" s="219" t="s">
        <v>6439</v>
      </c>
      <c r="G6094" s="219" t="s">
        <v>7780</v>
      </c>
      <c r="H6094" s="219" t="s">
        <v>5990</v>
      </c>
      <c r="I6094" s="220" t="s">
        <v>8366</v>
      </c>
      <c r="J6094" s="221">
        <v>8880</v>
      </c>
      <c r="K6094" s="221">
        <v>1</v>
      </c>
      <c r="L6094" s="221">
        <v>8880</v>
      </c>
    </row>
    <row r="6095" spans="1:12" s="167" customFormat="1">
      <c r="A6095" s="218" t="str">
        <f t="shared" si="42"/>
        <v>O221107058751일반상품</v>
      </c>
      <c r="B6095" s="219" t="s">
        <v>9416</v>
      </c>
      <c r="C6095" s="219" t="s">
        <v>8023</v>
      </c>
      <c r="D6095" s="219" t="s">
        <v>8065</v>
      </c>
      <c r="E6095" s="219" t="s">
        <v>7705</v>
      </c>
      <c r="F6095" s="219" t="s">
        <v>6439</v>
      </c>
      <c r="G6095" s="219" t="s">
        <v>7780</v>
      </c>
      <c r="H6095" s="219" t="s">
        <v>5990</v>
      </c>
      <c r="I6095" s="220" t="s">
        <v>8924</v>
      </c>
      <c r="J6095" s="221">
        <v>18700</v>
      </c>
      <c r="K6095" s="221">
        <v>1</v>
      </c>
      <c r="L6095" s="221">
        <v>18700</v>
      </c>
    </row>
    <row r="6096" spans="1:12" s="167" customFormat="1">
      <c r="A6096" s="218" t="str">
        <f t="shared" si="42"/>
        <v>O221107058751일반상품</v>
      </c>
      <c r="B6096" s="219" t="s">
        <v>9416</v>
      </c>
      <c r="C6096" s="219" t="s">
        <v>8023</v>
      </c>
      <c r="D6096" s="219" t="s">
        <v>8065</v>
      </c>
      <c r="E6096" s="219" t="s">
        <v>7705</v>
      </c>
      <c r="F6096" s="219" t="s">
        <v>6439</v>
      </c>
      <c r="G6096" s="219" t="s">
        <v>7780</v>
      </c>
      <c r="H6096" s="219" t="s">
        <v>5990</v>
      </c>
      <c r="I6096" s="220" t="s">
        <v>8322</v>
      </c>
      <c r="J6096" s="221">
        <v>21500</v>
      </c>
      <c r="K6096" s="221">
        <v>1</v>
      </c>
      <c r="L6096" s="221">
        <v>21500</v>
      </c>
    </row>
    <row r="6097" spans="1:12" s="167" customFormat="1">
      <c r="A6097" s="218" t="str">
        <f t="shared" si="42"/>
        <v>O221107058751일반상품</v>
      </c>
      <c r="B6097" s="219" t="s">
        <v>9416</v>
      </c>
      <c r="C6097" s="219" t="s">
        <v>8023</v>
      </c>
      <c r="D6097" s="219" t="s">
        <v>8065</v>
      </c>
      <c r="E6097" s="219" t="s">
        <v>7705</v>
      </c>
      <c r="F6097" s="219" t="s">
        <v>6439</v>
      </c>
      <c r="G6097" s="219" t="s">
        <v>7780</v>
      </c>
      <c r="H6097" s="219" t="s">
        <v>5990</v>
      </c>
      <c r="I6097" s="220" t="s">
        <v>9017</v>
      </c>
      <c r="J6097" s="221">
        <v>2100</v>
      </c>
      <c r="K6097" s="221">
        <v>2</v>
      </c>
      <c r="L6097" s="221">
        <v>4200</v>
      </c>
    </row>
    <row r="6098" spans="1:12" s="167" customFormat="1">
      <c r="A6098" s="218" t="str">
        <f t="shared" si="42"/>
        <v>O221107058751일반상품</v>
      </c>
      <c r="B6098" s="219" t="s">
        <v>9416</v>
      </c>
      <c r="C6098" s="219" t="s">
        <v>8023</v>
      </c>
      <c r="D6098" s="219" t="s">
        <v>8065</v>
      </c>
      <c r="E6098" s="219" t="s">
        <v>7705</v>
      </c>
      <c r="F6098" s="219" t="s">
        <v>6439</v>
      </c>
      <c r="G6098" s="219" t="s">
        <v>7780</v>
      </c>
      <c r="H6098" s="219" t="s">
        <v>5990</v>
      </c>
      <c r="I6098" s="220" t="s">
        <v>8632</v>
      </c>
      <c r="J6098" s="221">
        <v>6280</v>
      </c>
      <c r="K6098" s="221">
        <v>1</v>
      </c>
      <c r="L6098" s="221">
        <v>6280</v>
      </c>
    </row>
    <row r="6099" spans="1:12" s="167" customFormat="1">
      <c r="A6099" s="218" t="str">
        <f t="shared" si="42"/>
        <v>O221107058751일반상품</v>
      </c>
      <c r="B6099" s="219" t="s">
        <v>9416</v>
      </c>
      <c r="C6099" s="219" t="s">
        <v>8023</v>
      </c>
      <c r="D6099" s="219" t="s">
        <v>8065</v>
      </c>
      <c r="E6099" s="219" t="s">
        <v>7705</v>
      </c>
      <c r="F6099" s="219" t="s">
        <v>6439</v>
      </c>
      <c r="G6099" s="219" t="s">
        <v>7780</v>
      </c>
      <c r="H6099" s="219" t="s">
        <v>5990</v>
      </c>
      <c r="I6099" s="220" t="s">
        <v>7979</v>
      </c>
      <c r="J6099" s="221">
        <v>6660</v>
      </c>
      <c r="K6099" s="221">
        <v>1</v>
      </c>
      <c r="L6099" s="221">
        <v>6660</v>
      </c>
    </row>
    <row r="6100" spans="1:12" s="167" customFormat="1">
      <c r="A6100" s="218" t="str">
        <f t="shared" si="42"/>
        <v>O221107058751일반상품</v>
      </c>
      <c r="B6100" s="219" t="s">
        <v>9416</v>
      </c>
      <c r="C6100" s="219" t="s">
        <v>8023</v>
      </c>
      <c r="D6100" s="219" t="s">
        <v>8065</v>
      </c>
      <c r="E6100" s="219" t="s">
        <v>7705</v>
      </c>
      <c r="F6100" s="219" t="s">
        <v>6439</v>
      </c>
      <c r="G6100" s="219" t="s">
        <v>7780</v>
      </c>
      <c r="H6100" s="219" t="s">
        <v>5990</v>
      </c>
      <c r="I6100" s="220" t="s">
        <v>8854</v>
      </c>
      <c r="J6100" s="221">
        <v>3750</v>
      </c>
      <c r="K6100" s="221">
        <v>1</v>
      </c>
      <c r="L6100" s="221">
        <v>3750</v>
      </c>
    </row>
    <row r="6101" spans="1:12" s="167" customFormat="1">
      <c r="A6101" s="218" t="str">
        <f t="shared" si="42"/>
        <v>O221107058751일반상품</v>
      </c>
      <c r="B6101" s="219" t="s">
        <v>9416</v>
      </c>
      <c r="C6101" s="219" t="s">
        <v>8023</v>
      </c>
      <c r="D6101" s="219" t="s">
        <v>8065</v>
      </c>
      <c r="E6101" s="219" t="s">
        <v>7705</v>
      </c>
      <c r="F6101" s="219" t="s">
        <v>6439</v>
      </c>
      <c r="G6101" s="219" t="s">
        <v>7780</v>
      </c>
      <c r="H6101" s="219" t="s">
        <v>5990</v>
      </c>
      <c r="I6101" s="220" t="s">
        <v>8824</v>
      </c>
      <c r="J6101" s="221">
        <v>23500</v>
      </c>
      <c r="K6101" s="221">
        <v>1</v>
      </c>
      <c r="L6101" s="221">
        <v>23500</v>
      </c>
    </row>
    <row r="6102" spans="1:12" s="167" customFormat="1">
      <c r="A6102" s="218" t="str">
        <f t="shared" si="42"/>
        <v>O221107058751일반상품</v>
      </c>
      <c r="B6102" s="219" t="s">
        <v>9416</v>
      </c>
      <c r="C6102" s="219" t="s">
        <v>8023</v>
      </c>
      <c r="D6102" s="219" t="s">
        <v>8065</v>
      </c>
      <c r="E6102" s="219" t="s">
        <v>7705</v>
      </c>
      <c r="F6102" s="219" t="s">
        <v>6439</v>
      </c>
      <c r="G6102" s="219" t="s">
        <v>7780</v>
      </c>
      <c r="H6102" s="219" t="s">
        <v>5990</v>
      </c>
      <c r="I6102" s="220" t="s">
        <v>9549</v>
      </c>
      <c r="J6102" s="221">
        <v>5400</v>
      </c>
      <c r="K6102" s="221">
        <v>1</v>
      </c>
      <c r="L6102" s="221">
        <v>5400</v>
      </c>
    </row>
    <row r="6103" spans="1:12" s="167" customFormat="1">
      <c r="A6103" s="218" t="str">
        <f t="shared" si="42"/>
        <v>O221107058751일반상품</v>
      </c>
      <c r="B6103" s="219" t="s">
        <v>9416</v>
      </c>
      <c r="C6103" s="219" t="s">
        <v>8023</v>
      </c>
      <c r="D6103" s="219" t="s">
        <v>8065</v>
      </c>
      <c r="E6103" s="219" t="s">
        <v>7705</v>
      </c>
      <c r="F6103" s="219" t="s">
        <v>6439</v>
      </c>
      <c r="G6103" s="219" t="s">
        <v>7780</v>
      </c>
      <c r="H6103" s="219" t="s">
        <v>5990</v>
      </c>
      <c r="I6103" s="220" t="s">
        <v>8833</v>
      </c>
      <c r="J6103" s="221">
        <v>13200</v>
      </c>
      <c r="K6103" s="221">
        <v>2</v>
      </c>
      <c r="L6103" s="221">
        <v>26400</v>
      </c>
    </row>
    <row r="6104" spans="1:12" s="167" customFormat="1">
      <c r="A6104" s="218" t="str">
        <f t="shared" si="42"/>
        <v>O221107058751일반상품</v>
      </c>
      <c r="B6104" s="219" t="s">
        <v>9416</v>
      </c>
      <c r="C6104" s="219" t="s">
        <v>8023</v>
      </c>
      <c r="D6104" s="219" t="s">
        <v>8065</v>
      </c>
      <c r="E6104" s="219" t="s">
        <v>7705</v>
      </c>
      <c r="F6104" s="219" t="s">
        <v>6439</v>
      </c>
      <c r="G6104" s="219" t="s">
        <v>7780</v>
      </c>
      <c r="H6104" s="219" t="s">
        <v>5990</v>
      </c>
      <c r="I6104" s="220" t="s">
        <v>8500</v>
      </c>
      <c r="J6104" s="221">
        <v>6000</v>
      </c>
      <c r="K6104" s="221">
        <v>1</v>
      </c>
      <c r="L6104" s="221">
        <v>6000</v>
      </c>
    </row>
    <row r="6105" spans="1:12" s="167" customFormat="1">
      <c r="A6105" s="218" t="str">
        <f t="shared" si="42"/>
        <v>O221107058751일반상품</v>
      </c>
      <c r="B6105" s="219" t="s">
        <v>9416</v>
      </c>
      <c r="C6105" s="219" t="s">
        <v>8023</v>
      </c>
      <c r="D6105" s="219" t="s">
        <v>8065</v>
      </c>
      <c r="E6105" s="219" t="s">
        <v>7705</v>
      </c>
      <c r="F6105" s="219" t="s">
        <v>6439</v>
      </c>
      <c r="G6105" s="219" t="s">
        <v>7780</v>
      </c>
      <c r="H6105" s="219" t="s">
        <v>5990</v>
      </c>
      <c r="I6105" s="220" t="s">
        <v>8573</v>
      </c>
      <c r="J6105" s="221">
        <v>4800</v>
      </c>
      <c r="K6105" s="221">
        <v>1</v>
      </c>
      <c r="L6105" s="221">
        <v>4800</v>
      </c>
    </row>
    <row r="6106" spans="1:12" s="167" customFormat="1">
      <c r="A6106" s="218" t="str">
        <f t="shared" si="42"/>
        <v>O221107058751일반상품</v>
      </c>
      <c r="B6106" s="219" t="s">
        <v>9416</v>
      </c>
      <c r="C6106" s="219" t="s">
        <v>8023</v>
      </c>
      <c r="D6106" s="219" t="s">
        <v>8065</v>
      </c>
      <c r="E6106" s="219" t="s">
        <v>7705</v>
      </c>
      <c r="F6106" s="219" t="s">
        <v>6439</v>
      </c>
      <c r="G6106" s="219" t="s">
        <v>7780</v>
      </c>
      <c r="H6106" s="219" t="s">
        <v>5990</v>
      </c>
      <c r="I6106" s="220" t="s">
        <v>8517</v>
      </c>
      <c r="J6106" s="221">
        <v>1760</v>
      </c>
      <c r="K6106" s="221">
        <v>1</v>
      </c>
      <c r="L6106" s="221">
        <v>1760</v>
      </c>
    </row>
    <row r="6107" spans="1:12" s="167" customFormat="1">
      <c r="A6107" s="218" t="str">
        <f t="shared" si="42"/>
        <v>O221107058751일반상품</v>
      </c>
      <c r="B6107" s="219" t="s">
        <v>9416</v>
      </c>
      <c r="C6107" s="219" t="s">
        <v>8023</v>
      </c>
      <c r="D6107" s="219" t="s">
        <v>8065</v>
      </c>
      <c r="E6107" s="219" t="s">
        <v>7705</v>
      </c>
      <c r="F6107" s="219" t="s">
        <v>6439</v>
      </c>
      <c r="G6107" s="219" t="s">
        <v>7780</v>
      </c>
      <c r="H6107" s="219" t="s">
        <v>5990</v>
      </c>
      <c r="I6107" s="220" t="s">
        <v>8079</v>
      </c>
      <c r="J6107" s="221">
        <v>1900</v>
      </c>
      <c r="K6107" s="221">
        <v>3</v>
      </c>
      <c r="L6107" s="221">
        <v>5700</v>
      </c>
    </row>
    <row r="6108" spans="1:12" s="167" customFormat="1">
      <c r="A6108" s="218" t="str">
        <f t="shared" si="42"/>
        <v>O221107058751일반상품</v>
      </c>
      <c r="B6108" s="219" t="s">
        <v>9416</v>
      </c>
      <c r="C6108" s="219" t="s">
        <v>8023</v>
      </c>
      <c r="D6108" s="219" t="s">
        <v>8065</v>
      </c>
      <c r="E6108" s="219" t="s">
        <v>7705</v>
      </c>
      <c r="F6108" s="219" t="s">
        <v>6439</v>
      </c>
      <c r="G6108" s="219" t="s">
        <v>7780</v>
      </c>
      <c r="H6108" s="219" t="s">
        <v>5990</v>
      </c>
      <c r="I6108" s="220" t="s">
        <v>8657</v>
      </c>
      <c r="J6108" s="221">
        <v>12400</v>
      </c>
      <c r="K6108" s="221">
        <v>1</v>
      </c>
      <c r="L6108" s="221">
        <v>12400</v>
      </c>
    </row>
    <row r="6109" spans="1:12" s="167" customFormat="1">
      <c r="A6109" s="218" t="str">
        <f t="shared" si="42"/>
        <v>O221107058751일반상품</v>
      </c>
      <c r="B6109" s="219" t="s">
        <v>9416</v>
      </c>
      <c r="C6109" s="219" t="s">
        <v>8023</v>
      </c>
      <c r="D6109" s="219" t="s">
        <v>8065</v>
      </c>
      <c r="E6109" s="219" t="s">
        <v>7705</v>
      </c>
      <c r="F6109" s="219" t="s">
        <v>6439</v>
      </c>
      <c r="G6109" s="219" t="s">
        <v>7780</v>
      </c>
      <c r="H6109" s="219" t="s">
        <v>5990</v>
      </c>
      <c r="I6109" s="220" t="s">
        <v>8337</v>
      </c>
      <c r="J6109" s="221">
        <v>6630</v>
      </c>
      <c r="K6109" s="221">
        <v>1</v>
      </c>
      <c r="L6109" s="221">
        <v>6630</v>
      </c>
    </row>
    <row r="6110" spans="1:12" s="167" customFormat="1">
      <c r="A6110" s="218" t="str">
        <f t="shared" si="42"/>
        <v>O221107058751일반상품</v>
      </c>
      <c r="B6110" s="219" t="s">
        <v>9416</v>
      </c>
      <c r="C6110" s="219" t="s">
        <v>8023</v>
      </c>
      <c r="D6110" s="219" t="s">
        <v>8065</v>
      </c>
      <c r="E6110" s="219" t="s">
        <v>7705</v>
      </c>
      <c r="F6110" s="219" t="s">
        <v>6439</v>
      </c>
      <c r="G6110" s="219" t="s">
        <v>7780</v>
      </c>
      <c r="H6110" s="219" t="s">
        <v>5990</v>
      </c>
      <c r="I6110" s="220" t="s">
        <v>8338</v>
      </c>
      <c r="J6110" s="221">
        <v>4520</v>
      </c>
      <c r="K6110" s="221">
        <v>1</v>
      </c>
      <c r="L6110" s="221">
        <v>4520</v>
      </c>
    </row>
    <row r="6111" spans="1:12" s="167" customFormat="1">
      <c r="A6111" s="218" t="str">
        <f t="shared" si="42"/>
        <v>O221107058751일반상품</v>
      </c>
      <c r="B6111" s="219" t="s">
        <v>9416</v>
      </c>
      <c r="C6111" s="219" t="s">
        <v>8023</v>
      </c>
      <c r="D6111" s="219" t="s">
        <v>8065</v>
      </c>
      <c r="E6111" s="219" t="s">
        <v>7705</v>
      </c>
      <c r="F6111" s="219" t="s">
        <v>6439</v>
      </c>
      <c r="G6111" s="219" t="s">
        <v>7780</v>
      </c>
      <c r="H6111" s="219" t="s">
        <v>5990</v>
      </c>
      <c r="I6111" s="220" t="s">
        <v>8362</v>
      </c>
      <c r="J6111" s="221">
        <v>1900</v>
      </c>
      <c r="K6111" s="221">
        <v>3</v>
      </c>
      <c r="L6111" s="221">
        <v>5700</v>
      </c>
    </row>
    <row r="6112" spans="1:12" s="167" customFormat="1">
      <c r="A6112" s="218" t="str">
        <f t="shared" si="42"/>
        <v>O221107058750일반상품</v>
      </c>
      <c r="B6112" s="219" t="s">
        <v>9417</v>
      </c>
      <c r="C6112" s="219" t="s">
        <v>8023</v>
      </c>
      <c r="D6112" s="219" t="s">
        <v>8065</v>
      </c>
      <c r="E6112" s="219" t="s">
        <v>6390</v>
      </c>
      <c r="F6112" s="219" t="s">
        <v>7721</v>
      </c>
      <c r="G6112" s="219" t="s">
        <v>9525</v>
      </c>
      <c r="H6112" s="219" t="s">
        <v>5990</v>
      </c>
      <c r="I6112" s="220" t="s">
        <v>7982</v>
      </c>
      <c r="J6112" s="221">
        <v>1780</v>
      </c>
      <c r="K6112" s="221">
        <v>1</v>
      </c>
      <c r="L6112" s="221">
        <v>1780</v>
      </c>
    </row>
    <row r="6113" spans="1:12" s="167" customFormat="1">
      <c r="A6113" s="218" t="str">
        <f t="shared" si="42"/>
        <v>O221107058750일반상품</v>
      </c>
      <c r="B6113" s="219" t="s">
        <v>9417</v>
      </c>
      <c r="C6113" s="219" t="s">
        <v>8023</v>
      </c>
      <c r="D6113" s="219" t="s">
        <v>8065</v>
      </c>
      <c r="E6113" s="219" t="s">
        <v>6390</v>
      </c>
      <c r="F6113" s="219" t="s">
        <v>7721</v>
      </c>
      <c r="G6113" s="219" t="s">
        <v>9525</v>
      </c>
      <c r="H6113" s="219" t="s">
        <v>5990</v>
      </c>
      <c r="I6113" s="220" t="s">
        <v>7218</v>
      </c>
      <c r="J6113" s="221">
        <v>1000</v>
      </c>
      <c r="K6113" s="221">
        <v>2</v>
      </c>
      <c r="L6113" s="221">
        <v>2000</v>
      </c>
    </row>
    <row r="6114" spans="1:12" s="167" customFormat="1">
      <c r="A6114" s="218" t="str">
        <f t="shared" si="42"/>
        <v>O221107058750일반상품</v>
      </c>
      <c r="B6114" s="219" t="s">
        <v>9417</v>
      </c>
      <c r="C6114" s="219" t="s">
        <v>8023</v>
      </c>
      <c r="D6114" s="219" t="s">
        <v>8065</v>
      </c>
      <c r="E6114" s="219" t="s">
        <v>6390</v>
      </c>
      <c r="F6114" s="219" t="s">
        <v>7721</v>
      </c>
      <c r="G6114" s="219" t="s">
        <v>9525</v>
      </c>
      <c r="H6114" s="219" t="s">
        <v>5990</v>
      </c>
      <c r="I6114" s="220" t="s">
        <v>7983</v>
      </c>
      <c r="J6114" s="221">
        <v>14550</v>
      </c>
      <c r="K6114" s="221">
        <v>1</v>
      </c>
      <c r="L6114" s="221">
        <v>14550</v>
      </c>
    </row>
    <row r="6115" spans="1:12" s="167" customFormat="1">
      <c r="A6115" s="218" t="str">
        <f t="shared" si="42"/>
        <v>O221107058750일반상품</v>
      </c>
      <c r="B6115" s="219" t="s">
        <v>9417</v>
      </c>
      <c r="C6115" s="219" t="s">
        <v>8023</v>
      </c>
      <c r="D6115" s="219" t="s">
        <v>8065</v>
      </c>
      <c r="E6115" s="219" t="s">
        <v>6390</v>
      </c>
      <c r="F6115" s="219" t="s">
        <v>7721</v>
      </c>
      <c r="G6115" s="219" t="s">
        <v>9525</v>
      </c>
      <c r="H6115" s="219" t="s">
        <v>5990</v>
      </c>
      <c r="I6115" s="220" t="s">
        <v>8383</v>
      </c>
      <c r="J6115" s="221">
        <v>5090</v>
      </c>
      <c r="K6115" s="221">
        <v>2</v>
      </c>
      <c r="L6115" s="221">
        <v>10180</v>
      </c>
    </row>
    <row r="6116" spans="1:12" s="167" customFormat="1">
      <c r="A6116" s="218" t="str">
        <f t="shared" si="42"/>
        <v>O221107058750일반상품</v>
      </c>
      <c r="B6116" s="219" t="s">
        <v>9417</v>
      </c>
      <c r="C6116" s="219" t="s">
        <v>8023</v>
      </c>
      <c r="D6116" s="219" t="s">
        <v>8065</v>
      </c>
      <c r="E6116" s="219" t="s">
        <v>6390</v>
      </c>
      <c r="F6116" s="219" t="s">
        <v>7721</v>
      </c>
      <c r="G6116" s="219" t="s">
        <v>9525</v>
      </c>
      <c r="H6116" s="219" t="s">
        <v>5990</v>
      </c>
      <c r="I6116" s="220" t="s">
        <v>7245</v>
      </c>
      <c r="J6116" s="221">
        <v>3250</v>
      </c>
      <c r="K6116" s="221">
        <v>1</v>
      </c>
      <c r="L6116" s="221">
        <v>3250</v>
      </c>
    </row>
    <row r="6117" spans="1:12" s="167" customFormat="1">
      <c r="A6117" s="218" t="str">
        <f t="shared" si="42"/>
        <v>O221107058750일반상품</v>
      </c>
      <c r="B6117" s="219" t="s">
        <v>9417</v>
      </c>
      <c r="C6117" s="219" t="s">
        <v>8023</v>
      </c>
      <c r="D6117" s="219" t="s">
        <v>8065</v>
      </c>
      <c r="E6117" s="219" t="s">
        <v>6390</v>
      </c>
      <c r="F6117" s="219" t="s">
        <v>7721</v>
      </c>
      <c r="G6117" s="219" t="s">
        <v>9525</v>
      </c>
      <c r="H6117" s="219" t="s">
        <v>5990</v>
      </c>
      <c r="I6117" s="220" t="s">
        <v>7977</v>
      </c>
      <c r="J6117" s="221">
        <v>1460</v>
      </c>
      <c r="K6117" s="221">
        <v>1</v>
      </c>
      <c r="L6117" s="221">
        <v>1460</v>
      </c>
    </row>
    <row r="6118" spans="1:12" s="167" customFormat="1">
      <c r="A6118" s="218" t="str">
        <f t="shared" si="42"/>
        <v>O221107058750일반상품</v>
      </c>
      <c r="B6118" s="219" t="s">
        <v>9417</v>
      </c>
      <c r="C6118" s="219" t="s">
        <v>8023</v>
      </c>
      <c r="D6118" s="219" t="s">
        <v>8065</v>
      </c>
      <c r="E6118" s="219" t="s">
        <v>6390</v>
      </c>
      <c r="F6118" s="219" t="s">
        <v>7721</v>
      </c>
      <c r="G6118" s="219" t="s">
        <v>9525</v>
      </c>
      <c r="H6118" s="219" t="s">
        <v>5990</v>
      </c>
      <c r="I6118" s="220" t="s">
        <v>7189</v>
      </c>
      <c r="J6118" s="221">
        <v>1073</v>
      </c>
      <c r="K6118" s="221">
        <v>3</v>
      </c>
      <c r="L6118" s="221">
        <v>3219</v>
      </c>
    </row>
    <row r="6119" spans="1:12" s="167" customFormat="1">
      <c r="A6119" s="218" t="str">
        <f t="shared" si="42"/>
        <v>O221107058750일반상품</v>
      </c>
      <c r="B6119" s="219" t="s">
        <v>9417</v>
      </c>
      <c r="C6119" s="219" t="s">
        <v>8023</v>
      </c>
      <c r="D6119" s="219" t="s">
        <v>8065</v>
      </c>
      <c r="E6119" s="219" t="s">
        <v>6390</v>
      </c>
      <c r="F6119" s="219" t="s">
        <v>7721</v>
      </c>
      <c r="G6119" s="219" t="s">
        <v>9525</v>
      </c>
      <c r="H6119" s="219" t="s">
        <v>5990</v>
      </c>
      <c r="I6119" s="220" t="s">
        <v>8066</v>
      </c>
      <c r="J6119" s="221">
        <v>1240</v>
      </c>
      <c r="K6119" s="221">
        <v>1</v>
      </c>
      <c r="L6119" s="221">
        <v>1240</v>
      </c>
    </row>
    <row r="6120" spans="1:12" s="167" customFormat="1">
      <c r="A6120" s="218" t="str">
        <f t="shared" si="42"/>
        <v>O221107058750일반상품</v>
      </c>
      <c r="B6120" s="219" t="s">
        <v>9417</v>
      </c>
      <c r="C6120" s="219" t="s">
        <v>8023</v>
      </c>
      <c r="D6120" s="219" t="s">
        <v>8065</v>
      </c>
      <c r="E6120" s="219" t="s">
        <v>6390</v>
      </c>
      <c r="F6120" s="219" t="s">
        <v>7721</v>
      </c>
      <c r="G6120" s="219" t="s">
        <v>9525</v>
      </c>
      <c r="H6120" s="219" t="s">
        <v>5990</v>
      </c>
      <c r="I6120" s="220" t="s">
        <v>7203</v>
      </c>
      <c r="J6120" s="221">
        <v>5000</v>
      </c>
      <c r="K6120" s="221">
        <v>1</v>
      </c>
      <c r="L6120" s="221">
        <v>5000</v>
      </c>
    </row>
    <row r="6121" spans="1:12" s="167" customFormat="1">
      <c r="A6121" s="218" t="str">
        <f t="shared" si="42"/>
        <v>O221107058750일반상품</v>
      </c>
      <c r="B6121" s="219" t="s">
        <v>9417</v>
      </c>
      <c r="C6121" s="219" t="s">
        <v>8023</v>
      </c>
      <c r="D6121" s="219" t="s">
        <v>8065</v>
      </c>
      <c r="E6121" s="219" t="s">
        <v>6390</v>
      </c>
      <c r="F6121" s="219" t="s">
        <v>7721</v>
      </c>
      <c r="G6121" s="219" t="s">
        <v>9525</v>
      </c>
      <c r="H6121" s="219" t="s">
        <v>5990</v>
      </c>
      <c r="I6121" s="220" t="s">
        <v>7210</v>
      </c>
      <c r="J6121" s="221">
        <v>5910</v>
      </c>
      <c r="K6121" s="221">
        <v>1</v>
      </c>
      <c r="L6121" s="221">
        <v>5910</v>
      </c>
    </row>
    <row r="6122" spans="1:12" s="167" customFormat="1">
      <c r="A6122" s="218" t="str">
        <f t="shared" si="42"/>
        <v>O221107058750일반상품</v>
      </c>
      <c r="B6122" s="219" t="s">
        <v>9417</v>
      </c>
      <c r="C6122" s="219" t="s">
        <v>8023</v>
      </c>
      <c r="D6122" s="219" t="s">
        <v>8065</v>
      </c>
      <c r="E6122" s="219" t="s">
        <v>6390</v>
      </c>
      <c r="F6122" s="219" t="s">
        <v>7721</v>
      </c>
      <c r="G6122" s="219" t="s">
        <v>9525</v>
      </c>
      <c r="H6122" s="219" t="s">
        <v>5990</v>
      </c>
      <c r="I6122" s="220" t="s">
        <v>7255</v>
      </c>
      <c r="J6122" s="221">
        <v>15800</v>
      </c>
      <c r="K6122" s="221">
        <v>1</v>
      </c>
      <c r="L6122" s="221">
        <v>15800</v>
      </c>
    </row>
    <row r="6123" spans="1:12" s="167" customFormat="1">
      <c r="A6123" s="218" t="str">
        <f t="shared" si="42"/>
        <v>O221107058750일반상품</v>
      </c>
      <c r="B6123" s="219" t="s">
        <v>9417</v>
      </c>
      <c r="C6123" s="219" t="s">
        <v>8023</v>
      </c>
      <c r="D6123" s="219" t="s">
        <v>8065</v>
      </c>
      <c r="E6123" s="219" t="s">
        <v>6390</v>
      </c>
      <c r="F6123" s="219" t="s">
        <v>7721</v>
      </c>
      <c r="G6123" s="219" t="s">
        <v>9525</v>
      </c>
      <c r="H6123" s="219" t="s">
        <v>5990</v>
      </c>
      <c r="I6123" s="220" t="s">
        <v>8504</v>
      </c>
      <c r="J6123" s="221">
        <v>4360</v>
      </c>
      <c r="K6123" s="221">
        <v>1</v>
      </c>
      <c r="L6123" s="221">
        <v>4360</v>
      </c>
    </row>
    <row r="6124" spans="1:12" s="167" customFormat="1">
      <c r="A6124" s="218" t="str">
        <f t="shared" si="42"/>
        <v>O221107058750일반상품</v>
      </c>
      <c r="B6124" s="219" t="s">
        <v>9417</v>
      </c>
      <c r="C6124" s="219" t="s">
        <v>8023</v>
      </c>
      <c r="D6124" s="219" t="s">
        <v>8065</v>
      </c>
      <c r="E6124" s="219" t="s">
        <v>6390</v>
      </c>
      <c r="F6124" s="219" t="s">
        <v>7721</v>
      </c>
      <c r="G6124" s="219" t="s">
        <v>9525</v>
      </c>
      <c r="H6124" s="219" t="s">
        <v>5990</v>
      </c>
      <c r="I6124" s="220" t="s">
        <v>9595</v>
      </c>
      <c r="J6124" s="221">
        <v>28600</v>
      </c>
      <c r="K6124" s="221">
        <v>1</v>
      </c>
      <c r="L6124" s="221">
        <v>28600</v>
      </c>
    </row>
    <row r="6125" spans="1:12" s="167" customFormat="1">
      <c r="A6125" s="218" t="str">
        <f t="shared" si="42"/>
        <v>O221107058750일반상품</v>
      </c>
      <c r="B6125" s="219" t="s">
        <v>9417</v>
      </c>
      <c r="C6125" s="219" t="s">
        <v>8023</v>
      </c>
      <c r="D6125" s="219" t="s">
        <v>8065</v>
      </c>
      <c r="E6125" s="219" t="s">
        <v>6390</v>
      </c>
      <c r="F6125" s="219" t="s">
        <v>7721</v>
      </c>
      <c r="G6125" s="219" t="s">
        <v>9525</v>
      </c>
      <c r="H6125" s="219" t="s">
        <v>5990</v>
      </c>
      <c r="I6125" s="220" t="s">
        <v>8398</v>
      </c>
      <c r="J6125" s="221">
        <v>1240</v>
      </c>
      <c r="K6125" s="221">
        <v>1</v>
      </c>
      <c r="L6125" s="221">
        <v>1240</v>
      </c>
    </row>
    <row r="6126" spans="1:12" s="167" customFormat="1">
      <c r="A6126" s="218" t="str">
        <f t="shared" si="42"/>
        <v>O221107058750일반상품</v>
      </c>
      <c r="B6126" s="219" t="s">
        <v>9417</v>
      </c>
      <c r="C6126" s="219" t="s">
        <v>8023</v>
      </c>
      <c r="D6126" s="219" t="s">
        <v>8065</v>
      </c>
      <c r="E6126" s="219" t="s">
        <v>6390</v>
      </c>
      <c r="F6126" s="219" t="s">
        <v>7721</v>
      </c>
      <c r="G6126" s="219" t="s">
        <v>9525</v>
      </c>
      <c r="H6126" s="219" t="s">
        <v>5990</v>
      </c>
      <c r="I6126" s="220" t="s">
        <v>7191</v>
      </c>
      <c r="J6126" s="221">
        <v>13520</v>
      </c>
      <c r="K6126" s="221">
        <v>2</v>
      </c>
      <c r="L6126" s="221">
        <v>27040</v>
      </c>
    </row>
    <row r="6127" spans="1:12" s="167" customFormat="1">
      <c r="A6127" s="218" t="str">
        <f t="shared" si="42"/>
        <v>O221107058750일반상품</v>
      </c>
      <c r="B6127" s="219" t="s">
        <v>9417</v>
      </c>
      <c r="C6127" s="219" t="s">
        <v>8023</v>
      </c>
      <c r="D6127" s="219" t="s">
        <v>8065</v>
      </c>
      <c r="E6127" s="219" t="s">
        <v>6390</v>
      </c>
      <c r="F6127" s="219" t="s">
        <v>7721</v>
      </c>
      <c r="G6127" s="219" t="s">
        <v>9525</v>
      </c>
      <c r="H6127" s="219" t="s">
        <v>5990</v>
      </c>
      <c r="I6127" s="220" t="s">
        <v>7252</v>
      </c>
      <c r="J6127" s="221">
        <v>2850</v>
      </c>
      <c r="K6127" s="221">
        <v>3</v>
      </c>
      <c r="L6127" s="221">
        <v>8550</v>
      </c>
    </row>
    <row r="6128" spans="1:12" s="167" customFormat="1">
      <c r="A6128" s="218" t="str">
        <f t="shared" si="42"/>
        <v>O221107058750일반상품</v>
      </c>
      <c r="B6128" s="219" t="s">
        <v>9417</v>
      </c>
      <c r="C6128" s="219" t="s">
        <v>8023</v>
      </c>
      <c r="D6128" s="219" t="s">
        <v>8065</v>
      </c>
      <c r="E6128" s="219" t="s">
        <v>6390</v>
      </c>
      <c r="F6128" s="219" t="s">
        <v>7721</v>
      </c>
      <c r="G6128" s="219" t="s">
        <v>9525</v>
      </c>
      <c r="H6128" s="219" t="s">
        <v>5990</v>
      </c>
      <c r="I6128" s="220" t="s">
        <v>8386</v>
      </c>
      <c r="J6128" s="221">
        <v>7880</v>
      </c>
      <c r="K6128" s="221">
        <v>2</v>
      </c>
      <c r="L6128" s="221">
        <v>15760</v>
      </c>
    </row>
    <row r="6129" spans="1:12" s="167" customFormat="1">
      <c r="A6129" s="218" t="str">
        <f t="shared" si="42"/>
        <v>O221107058750일반상품</v>
      </c>
      <c r="B6129" s="219" t="s">
        <v>9417</v>
      </c>
      <c r="C6129" s="219" t="s">
        <v>8023</v>
      </c>
      <c r="D6129" s="219" t="s">
        <v>8065</v>
      </c>
      <c r="E6129" s="219" t="s">
        <v>6390</v>
      </c>
      <c r="F6129" s="219" t="s">
        <v>7721</v>
      </c>
      <c r="G6129" s="219" t="s">
        <v>9525</v>
      </c>
      <c r="H6129" s="219" t="s">
        <v>5990</v>
      </c>
      <c r="I6129" s="220" t="s">
        <v>7253</v>
      </c>
      <c r="J6129" s="221">
        <v>2850</v>
      </c>
      <c r="K6129" s="221">
        <v>3</v>
      </c>
      <c r="L6129" s="221">
        <v>8550</v>
      </c>
    </row>
    <row r="6130" spans="1:12" s="167" customFormat="1">
      <c r="A6130" s="218" t="str">
        <f t="shared" si="42"/>
        <v>O221107058750일반상품</v>
      </c>
      <c r="B6130" s="219" t="s">
        <v>9417</v>
      </c>
      <c r="C6130" s="219" t="s">
        <v>8023</v>
      </c>
      <c r="D6130" s="219" t="s">
        <v>8065</v>
      </c>
      <c r="E6130" s="219" t="s">
        <v>6390</v>
      </c>
      <c r="F6130" s="219" t="s">
        <v>7721</v>
      </c>
      <c r="G6130" s="219" t="s">
        <v>9525</v>
      </c>
      <c r="H6130" s="219" t="s">
        <v>5990</v>
      </c>
      <c r="I6130" s="220" t="s">
        <v>7239</v>
      </c>
      <c r="J6130" s="221">
        <v>6100</v>
      </c>
      <c r="K6130" s="221">
        <v>1</v>
      </c>
      <c r="L6130" s="221">
        <v>6100</v>
      </c>
    </row>
    <row r="6131" spans="1:12" s="167" customFormat="1">
      <c r="A6131" s="218" t="str">
        <f t="shared" si="42"/>
        <v>O221107058750일반상품</v>
      </c>
      <c r="B6131" s="219" t="s">
        <v>9417</v>
      </c>
      <c r="C6131" s="219" t="s">
        <v>8023</v>
      </c>
      <c r="D6131" s="219" t="s">
        <v>8065</v>
      </c>
      <c r="E6131" s="219" t="s">
        <v>6390</v>
      </c>
      <c r="F6131" s="219" t="s">
        <v>7721</v>
      </c>
      <c r="G6131" s="219" t="s">
        <v>9525</v>
      </c>
      <c r="H6131" s="219" t="s">
        <v>5990</v>
      </c>
      <c r="I6131" s="220" t="s">
        <v>7227</v>
      </c>
      <c r="J6131" s="221">
        <v>840</v>
      </c>
      <c r="K6131" s="221">
        <v>2</v>
      </c>
      <c r="L6131" s="221">
        <v>1680</v>
      </c>
    </row>
    <row r="6132" spans="1:12" s="167" customFormat="1">
      <c r="A6132" s="218" t="str">
        <f t="shared" si="42"/>
        <v>O221107058750일반상품</v>
      </c>
      <c r="B6132" s="219" t="s">
        <v>9417</v>
      </c>
      <c r="C6132" s="219" t="s">
        <v>8023</v>
      </c>
      <c r="D6132" s="219" t="s">
        <v>8065</v>
      </c>
      <c r="E6132" s="219" t="s">
        <v>6390</v>
      </c>
      <c r="F6132" s="219" t="s">
        <v>7721</v>
      </c>
      <c r="G6132" s="219" t="s">
        <v>9525</v>
      </c>
      <c r="H6132" s="219" t="s">
        <v>5990</v>
      </c>
      <c r="I6132" s="220" t="s">
        <v>7256</v>
      </c>
      <c r="J6132" s="221">
        <v>840</v>
      </c>
      <c r="K6132" s="221">
        <v>1</v>
      </c>
      <c r="L6132" s="221">
        <v>840</v>
      </c>
    </row>
    <row r="6133" spans="1:12" s="167" customFormat="1">
      <c r="A6133" s="218" t="str">
        <f t="shared" si="42"/>
        <v>O221107058750일반상품</v>
      </c>
      <c r="B6133" s="219" t="s">
        <v>9417</v>
      </c>
      <c r="C6133" s="219" t="s">
        <v>8023</v>
      </c>
      <c r="D6133" s="219" t="s">
        <v>8065</v>
      </c>
      <c r="E6133" s="219" t="s">
        <v>6390</v>
      </c>
      <c r="F6133" s="219" t="s">
        <v>7721</v>
      </c>
      <c r="G6133" s="219" t="s">
        <v>9525</v>
      </c>
      <c r="H6133" s="219" t="s">
        <v>5990</v>
      </c>
      <c r="I6133" s="220" t="s">
        <v>7228</v>
      </c>
      <c r="J6133" s="221">
        <v>1250</v>
      </c>
      <c r="K6133" s="221">
        <v>2</v>
      </c>
      <c r="L6133" s="221">
        <v>2500</v>
      </c>
    </row>
    <row r="6134" spans="1:12" s="167" customFormat="1">
      <c r="A6134" s="218" t="str">
        <f t="shared" si="42"/>
        <v>O221107058750일반상품</v>
      </c>
      <c r="B6134" s="219" t="s">
        <v>9417</v>
      </c>
      <c r="C6134" s="219" t="s">
        <v>8023</v>
      </c>
      <c r="D6134" s="219" t="s">
        <v>8065</v>
      </c>
      <c r="E6134" s="219" t="s">
        <v>6390</v>
      </c>
      <c r="F6134" s="219" t="s">
        <v>7721</v>
      </c>
      <c r="G6134" s="219" t="s">
        <v>9525</v>
      </c>
      <c r="H6134" s="219" t="s">
        <v>5990</v>
      </c>
      <c r="I6134" s="220" t="s">
        <v>9596</v>
      </c>
      <c r="J6134" s="221">
        <v>1250</v>
      </c>
      <c r="K6134" s="221">
        <v>2</v>
      </c>
      <c r="L6134" s="221">
        <v>2500</v>
      </c>
    </row>
    <row r="6135" spans="1:12" s="167" customFormat="1">
      <c r="A6135" s="218" t="str">
        <f t="shared" si="42"/>
        <v>O221107058750일반상품</v>
      </c>
      <c r="B6135" s="219" t="s">
        <v>9417</v>
      </c>
      <c r="C6135" s="219" t="s">
        <v>8023</v>
      </c>
      <c r="D6135" s="219" t="s">
        <v>8065</v>
      </c>
      <c r="E6135" s="219" t="s">
        <v>6390</v>
      </c>
      <c r="F6135" s="219" t="s">
        <v>7721</v>
      </c>
      <c r="G6135" s="219" t="s">
        <v>9525</v>
      </c>
      <c r="H6135" s="219" t="s">
        <v>5990</v>
      </c>
      <c r="I6135" s="220" t="s">
        <v>7259</v>
      </c>
      <c r="J6135" s="221">
        <v>5850</v>
      </c>
      <c r="K6135" s="221">
        <v>1</v>
      </c>
      <c r="L6135" s="221">
        <v>5850</v>
      </c>
    </row>
    <row r="6136" spans="1:12" s="167" customFormat="1">
      <c r="A6136" s="218" t="str">
        <f t="shared" si="42"/>
        <v>O221107058750일반상품</v>
      </c>
      <c r="B6136" s="219" t="s">
        <v>9417</v>
      </c>
      <c r="C6136" s="219" t="s">
        <v>8023</v>
      </c>
      <c r="D6136" s="219" t="s">
        <v>8065</v>
      </c>
      <c r="E6136" s="219" t="s">
        <v>6390</v>
      </c>
      <c r="F6136" s="219" t="s">
        <v>7721</v>
      </c>
      <c r="G6136" s="219" t="s">
        <v>9525</v>
      </c>
      <c r="H6136" s="219" t="s">
        <v>5990</v>
      </c>
      <c r="I6136" s="220" t="s">
        <v>8852</v>
      </c>
      <c r="J6136" s="221">
        <v>11160</v>
      </c>
      <c r="K6136" s="221">
        <v>1</v>
      </c>
      <c r="L6136" s="221">
        <v>11160</v>
      </c>
    </row>
    <row r="6137" spans="1:12" s="167" customFormat="1">
      <c r="A6137" s="218" t="str">
        <f t="shared" si="42"/>
        <v>O221107058750일반상품</v>
      </c>
      <c r="B6137" s="219" t="s">
        <v>9417</v>
      </c>
      <c r="C6137" s="219" t="s">
        <v>8023</v>
      </c>
      <c r="D6137" s="219" t="s">
        <v>8065</v>
      </c>
      <c r="E6137" s="219" t="s">
        <v>6390</v>
      </c>
      <c r="F6137" s="219" t="s">
        <v>7721</v>
      </c>
      <c r="G6137" s="219" t="s">
        <v>9525</v>
      </c>
      <c r="H6137" s="219" t="s">
        <v>5990</v>
      </c>
      <c r="I6137" s="220" t="s">
        <v>8722</v>
      </c>
      <c r="J6137" s="221">
        <v>2900</v>
      </c>
      <c r="K6137" s="221">
        <v>1</v>
      </c>
      <c r="L6137" s="221">
        <v>2900</v>
      </c>
    </row>
    <row r="6138" spans="1:12" s="167" customFormat="1">
      <c r="A6138" s="218" t="str">
        <f t="shared" si="42"/>
        <v>O221107058750일반상품</v>
      </c>
      <c r="B6138" s="219" t="s">
        <v>9417</v>
      </c>
      <c r="C6138" s="219" t="s">
        <v>8023</v>
      </c>
      <c r="D6138" s="219" t="s">
        <v>8065</v>
      </c>
      <c r="E6138" s="219" t="s">
        <v>6390</v>
      </c>
      <c r="F6138" s="219" t="s">
        <v>7721</v>
      </c>
      <c r="G6138" s="219" t="s">
        <v>9525</v>
      </c>
      <c r="H6138" s="219" t="s">
        <v>5990</v>
      </c>
      <c r="I6138" s="220" t="s">
        <v>8632</v>
      </c>
      <c r="J6138" s="221">
        <v>6280</v>
      </c>
      <c r="K6138" s="221">
        <v>1</v>
      </c>
      <c r="L6138" s="221">
        <v>6280</v>
      </c>
    </row>
    <row r="6139" spans="1:12" s="167" customFormat="1">
      <c r="A6139" s="218" t="str">
        <f t="shared" si="42"/>
        <v>O221107058750일반상품</v>
      </c>
      <c r="B6139" s="219" t="s">
        <v>9417</v>
      </c>
      <c r="C6139" s="219" t="s">
        <v>8023</v>
      </c>
      <c r="D6139" s="219" t="s">
        <v>8065</v>
      </c>
      <c r="E6139" s="219" t="s">
        <v>6390</v>
      </c>
      <c r="F6139" s="219" t="s">
        <v>7721</v>
      </c>
      <c r="G6139" s="219" t="s">
        <v>9525</v>
      </c>
      <c r="H6139" s="219" t="s">
        <v>5990</v>
      </c>
      <c r="I6139" s="220" t="s">
        <v>8716</v>
      </c>
      <c r="J6139" s="221">
        <v>2790</v>
      </c>
      <c r="K6139" s="221">
        <v>1</v>
      </c>
      <c r="L6139" s="221">
        <v>2790</v>
      </c>
    </row>
    <row r="6140" spans="1:12" s="167" customFormat="1">
      <c r="A6140" s="218" t="str">
        <f t="shared" si="42"/>
        <v>O221107058750일반상품</v>
      </c>
      <c r="B6140" s="219" t="s">
        <v>9417</v>
      </c>
      <c r="C6140" s="219" t="s">
        <v>8023</v>
      </c>
      <c r="D6140" s="219" t="s">
        <v>8065</v>
      </c>
      <c r="E6140" s="219" t="s">
        <v>6390</v>
      </c>
      <c r="F6140" s="219" t="s">
        <v>7721</v>
      </c>
      <c r="G6140" s="219" t="s">
        <v>9525</v>
      </c>
      <c r="H6140" s="219" t="s">
        <v>5990</v>
      </c>
      <c r="I6140" s="220" t="s">
        <v>8717</v>
      </c>
      <c r="J6140" s="221">
        <v>2430</v>
      </c>
      <c r="K6140" s="221">
        <v>1</v>
      </c>
      <c r="L6140" s="221">
        <v>2430</v>
      </c>
    </row>
    <row r="6141" spans="1:12" s="167" customFormat="1">
      <c r="A6141" s="218" t="str">
        <f t="shared" si="42"/>
        <v>O221107058750일반상품</v>
      </c>
      <c r="B6141" s="219" t="s">
        <v>9417</v>
      </c>
      <c r="C6141" s="219" t="s">
        <v>8023</v>
      </c>
      <c r="D6141" s="219" t="s">
        <v>8065</v>
      </c>
      <c r="E6141" s="219" t="s">
        <v>6390</v>
      </c>
      <c r="F6141" s="219" t="s">
        <v>7721</v>
      </c>
      <c r="G6141" s="219" t="s">
        <v>9525</v>
      </c>
      <c r="H6141" s="219" t="s">
        <v>5990</v>
      </c>
      <c r="I6141" s="220" t="s">
        <v>8862</v>
      </c>
      <c r="J6141" s="221">
        <v>9300</v>
      </c>
      <c r="K6141" s="221">
        <v>1</v>
      </c>
      <c r="L6141" s="221">
        <v>9300</v>
      </c>
    </row>
    <row r="6142" spans="1:12" s="167" customFormat="1">
      <c r="A6142" s="218" t="str">
        <f t="shared" si="42"/>
        <v>O221107058750일반상품</v>
      </c>
      <c r="B6142" s="219" t="s">
        <v>9417</v>
      </c>
      <c r="C6142" s="219" t="s">
        <v>8023</v>
      </c>
      <c r="D6142" s="219" t="s">
        <v>8065</v>
      </c>
      <c r="E6142" s="219" t="s">
        <v>6390</v>
      </c>
      <c r="F6142" s="219" t="s">
        <v>7721</v>
      </c>
      <c r="G6142" s="219" t="s">
        <v>9525</v>
      </c>
      <c r="H6142" s="219" t="s">
        <v>5990</v>
      </c>
      <c r="I6142" s="220" t="s">
        <v>8788</v>
      </c>
      <c r="J6142" s="221">
        <v>9300</v>
      </c>
      <c r="K6142" s="221">
        <v>1</v>
      </c>
      <c r="L6142" s="221">
        <v>9300</v>
      </c>
    </row>
    <row r="6143" spans="1:12" s="167" customFormat="1">
      <c r="A6143" s="218" t="str">
        <f t="shared" si="42"/>
        <v>O221107058750일반상품</v>
      </c>
      <c r="B6143" s="219" t="s">
        <v>9417</v>
      </c>
      <c r="C6143" s="219" t="s">
        <v>8023</v>
      </c>
      <c r="D6143" s="219" t="s">
        <v>8065</v>
      </c>
      <c r="E6143" s="219" t="s">
        <v>6390</v>
      </c>
      <c r="F6143" s="219" t="s">
        <v>7721</v>
      </c>
      <c r="G6143" s="219" t="s">
        <v>9525</v>
      </c>
      <c r="H6143" s="219" t="s">
        <v>5990</v>
      </c>
      <c r="I6143" s="220" t="s">
        <v>7205</v>
      </c>
      <c r="J6143" s="221">
        <v>5430</v>
      </c>
      <c r="K6143" s="221">
        <v>2</v>
      </c>
      <c r="L6143" s="221">
        <v>10860</v>
      </c>
    </row>
    <row r="6144" spans="1:12" s="167" customFormat="1">
      <c r="A6144" s="218" t="str">
        <f t="shared" si="42"/>
        <v>O221107058750일반상품</v>
      </c>
      <c r="B6144" s="219" t="s">
        <v>9417</v>
      </c>
      <c r="C6144" s="219" t="s">
        <v>8023</v>
      </c>
      <c r="D6144" s="219" t="s">
        <v>8065</v>
      </c>
      <c r="E6144" s="219" t="s">
        <v>6390</v>
      </c>
      <c r="F6144" s="219" t="s">
        <v>7721</v>
      </c>
      <c r="G6144" s="219" t="s">
        <v>9525</v>
      </c>
      <c r="H6144" s="219" t="s">
        <v>5990</v>
      </c>
      <c r="I6144" s="220" t="s">
        <v>9009</v>
      </c>
      <c r="J6144" s="221">
        <v>9300</v>
      </c>
      <c r="K6144" s="221">
        <v>1</v>
      </c>
      <c r="L6144" s="221">
        <v>9300</v>
      </c>
    </row>
    <row r="6145" spans="1:12" s="167" customFormat="1">
      <c r="A6145" s="218" t="str">
        <f t="shared" si="42"/>
        <v>O221107058750일반상품</v>
      </c>
      <c r="B6145" s="219" t="s">
        <v>9417</v>
      </c>
      <c r="C6145" s="219" t="s">
        <v>8023</v>
      </c>
      <c r="D6145" s="219" t="s">
        <v>8065</v>
      </c>
      <c r="E6145" s="219" t="s">
        <v>6390</v>
      </c>
      <c r="F6145" s="219" t="s">
        <v>7721</v>
      </c>
      <c r="G6145" s="219" t="s">
        <v>9525</v>
      </c>
      <c r="H6145" s="219" t="s">
        <v>5990</v>
      </c>
      <c r="I6145" s="220" t="s">
        <v>8390</v>
      </c>
      <c r="J6145" s="221">
        <v>7040</v>
      </c>
      <c r="K6145" s="221">
        <v>1</v>
      </c>
      <c r="L6145" s="221">
        <v>7040</v>
      </c>
    </row>
    <row r="6146" spans="1:12" s="167" customFormat="1">
      <c r="A6146" s="218" t="str">
        <f t="shared" si="42"/>
        <v>O221107058750일반상품</v>
      </c>
      <c r="B6146" s="219" t="s">
        <v>9417</v>
      </c>
      <c r="C6146" s="219" t="s">
        <v>8023</v>
      </c>
      <c r="D6146" s="219" t="s">
        <v>8065</v>
      </c>
      <c r="E6146" s="219" t="s">
        <v>6390</v>
      </c>
      <c r="F6146" s="219" t="s">
        <v>7721</v>
      </c>
      <c r="G6146" s="219" t="s">
        <v>9525</v>
      </c>
      <c r="H6146" s="219" t="s">
        <v>5990</v>
      </c>
      <c r="I6146" s="220" t="s">
        <v>8584</v>
      </c>
      <c r="J6146" s="221">
        <v>6000</v>
      </c>
      <c r="K6146" s="221">
        <v>1</v>
      </c>
      <c r="L6146" s="221">
        <v>6000</v>
      </c>
    </row>
    <row r="6147" spans="1:12" s="167" customFormat="1">
      <c r="A6147" s="218" t="str">
        <f t="shared" si="42"/>
        <v>O221107058750일반상품</v>
      </c>
      <c r="B6147" s="219" t="s">
        <v>9417</v>
      </c>
      <c r="C6147" s="219" t="s">
        <v>8023</v>
      </c>
      <c r="D6147" s="219" t="s">
        <v>8065</v>
      </c>
      <c r="E6147" s="219" t="s">
        <v>6390</v>
      </c>
      <c r="F6147" s="219" t="s">
        <v>7721</v>
      </c>
      <c r="G6147" s="219" t="s">
        <v>9525</v>
      </c>
      <c r="H6147" s="219" t="s">
        <v>5990</v>
      </c>
      <c r="I6147" s="220" t="s">
        <v>8430</v>
      </c>
      <c r="J6147" s="221">
        <v>1470</v>
      </c>
      <c r="K6147" s="221">
        <v>2</v>
      </c>
      <c r="L6147" s="221">
        <v>2940</v>
      </c>
    </row>
    <row r="6148" spans="1:12" s="167" customFormat="1">
      <c r="A6148" s="218" t="str">
        <f t="shared" si="42"/>
        <v>O221107058750일반상품</v>
      </c>
      <c r="B6148" s="219" t="s">
        <v>9417</v>
      </c>
      <c r="C6148" s="219" t="s">
        <v>8023</v>
      </c>
      <c r="D6148" s="219" t="s">
        <v>8065</v>
      </c>
      <c r="E6148" s="219" t="s">
        <v>6390</v>
      </c>
      <c r="F6148" s="219" t="s">
        <v>7721</v>
      </c>
      <c r="G6148" s="219" t="s">
        <v>9525</v>
      </c>
      <c r="H6148" s="219" t="s">
        <v>5990</v>
      </c>
      <c r="I6148" s="220" t="s">
        <v>8324</v>
      </c>
      <c r="J6148" s="221">
        <v>3920</v>
      </c>
      <c r="K6148" s="221">
        <v>2</v>
      </c>
      <c r="L6148" s="221">
        <v>7840</v>
      </c>
    </row>
    <row r="6149" spans="1:12" s="167" customFormat="1">
      <c r="A6149" s="218" t="str">
        <f t="shared" si="42"/>
        <v>O221107058750일반상품</v>
      </c>
      <c r="B6149" s="219" t="s">
        <v>9417</v>
      </c>
      <c r="C6149" s="219" t="s">
        <v>8023</v>
      </c>
      <c r="D6149" s="219" t="s">
        <v>8065</v>
      </c>
      <c r="E6149" s="219" t="s">
        <v>6390</v>
      </c>
      <c r="F6149" s="219" t="s">
        <v>7721</v>
      </c>
      <c r="G6149" s="219" t="s">
        <v>9525</v>
      </c>
      <c r="H6149" s="219" t="s">
        <v>5990</v>
      </c>
      <c r="I6149" s="220" t="s">
        <v>8404</v>
      </c>
      <c r="J6149" s="221">
        <v>10850</v>
      </c>
      <c r="K6149" s="221">
        <v>2</v>
      </c>
      <c r="L6149" s="221">
        <v>21700</v>
      </c>
    </row>
    <row r="6150" spans="1:12" s="167" customFormat="1">
      <c r="A6150" s="218" t="str">
        <f t="shared" si="42"/>
        <v>O221107058750일반상품</v>
      </c>
      <c r="B6150" s="219" t="s">
        <v>9417</v>
      </c>
      <c r="C6150" s="219" t="s">
        <v>8023</v>
      </c>
      <c r="D6150" s="219" t="s">
        <v>8065</v>
      </c>
      <c r="E6150" s="219" t="s">
        <v>6390</v>
      </c>
      <c r="F6150" s="219" t="s">
        <v>7721</v>
      </c>
      <c r="G6150" s="219" t="s">
        <v>9525</v>
      </c>
      <c r="H6150" s="219" t="s">
        <v>5990</v>
      </c>
      <c r="I6150" s="220" t="s">
        <v>8824</v>
      </c>
      <c r="J6150" s="221">
        <v>23500</v>
      </c>
      <c r="K6150" s="221">
        <v>1</v>
      </c>
      <c r="L6150" s="221">
        <v>23500</v>
      </c>
    </row>
    <row r="6151" spans="1:12" s="167" customFormat="1">
      <c r="A6151" s="218" t="str">
        <f t="shared" si="42"/>
        <v>O221107058750일반상품</v>
      </c>
      <c r="B6151" s="219" t="s">
        <v>9417</v>
      </c>
      <c r="C6151" s="219" t="s">
        <v>8023</v>
      </c>
      <c r="D6151" s="219" t="s">
        <v>8065</v>
      </c>
      <c r="E6151" s="219" t="s">
        <v>6390</v>
      </c>
      <c r="F6151" s="219" t="s">
        <v>7721</v>
      </c>
      <c r="G6151" s="219" t="s">
        <v>9525</v>
      </c>
      <c r="H6151" s="219" t="s">
        <v>5990</v>
      </c>
      <c r="I6151" s="220" t="s">
        <v>7193</v>
      </c>
      <c r="J6151" s="221">
        <v>1900</v>
      </c>
      <c r="K6151" s="221">
        <v>3</v>
      </c>
      <c r="L6151" s="221">
        <v>5700</v>
      </c>
    </row>
    <row r="6152" spans="1:12" s="167" customFormat="1">
      <c r="A6152" s="218" t="str">
        <f t="shared" si="42"/>
        <v>O221107058750일반상품</v>
      </c>
      <c r="B6152" s="219" t="s">
        <v>9417</v>
      </c>
      <c r="C6152" s="219" t="s">
        <v>8023</v>
      </c>
      <c r="D6152" s="219" t="s">
        <v>8065</v>
      </c>
      <c r="E6152" s="219" t="s">
        <v>6390</v>
      </c>
      <c r="F6152" s="219" t="s">
        <v>7721</v>
      </c>
      <c r="G6152" s="219" t="s">
        <v>9525</v>
      </c>
      <c r="H6152" s="219" t="s">
        <v>5990</v>
      </c>
      <c r="I6152" s="220" t="s">
        <v>9597</v>
      </c>
      <c r="J6152" s="221">
        <v>3340</v>
      </c>
      <c r="K6152" s="221">
        <v>1</v>
      </c>
      <c r="L6152" s="221">
        <v>3340</v>
      </c>
    </row>
    <row r="6153" spans="1:12" s="167" customFormat="1">
      <c r="A6153" s="218" t="str">
        <f t="shared" si="42"/>
        <v>O221107058750일반상품</v>
      </c>
      <c r="B6153" s="219" t="s">
        <v>9417</v>
      </c>
      <c r="C6153" s="219" t="s">
        <v>8023</v>
      </c>
      <c r="D6153" s="219" t="s">
        <v>8065</v>
      </c>
      <c r="E6153" s="219" t="s">
        <v>6390</v>
      </c>
      <c r="F6153" s="219" t="s">
        <v>7721</v>
      </c>
      <c r="G6153" s="219" t="s">
        <v>9525</v>
      </c>
      <c r="H6153" s="219" t="s">
        <v>5990</v>
      </c>
      <c r="I6153" s="220" t="s">
        <v>8431</v>
      </c>
      <c r="J6153" s="221">
        <v>11600</v>
      </c>
      <c r="K6153" s="221">
        <v>1</v>
      </c>
      <c r="L6153" s="221">
        <v>11600</v>
      </c>
    </row>
    <row r="6154" spans="1:12" s="167" customFormat="1">
      <c r="A6154" s="218" t="str">
        <f t="shared" si="42"/>
        <v>O221107058750일반상품</v>
      </c>
      <c r="B6154" s="219" t="s">
        <v>9417</v>
      </c>
      <c r="C6154" s="219" t="s">
        <v>8023</v>
      </c>
      <c r="D6154" s="219" t="s">
        <v>8065</v>
      </c>
      <c r="E6154" s="219" t="s">
        <v>6390</v>
      </c>
      <c r="F6154" s="219" t="s">
        <v>7721</v>
      </c>
      <c r="G6154" s="219" t="s">
        <v>9525</v>
      </c>
      <c r="H6154" s="219" t="s">
        <v>5990</v>
      </c>
      <c r="I6154" s="220" t="s">
        <v>7229</v>
      </c>
      <c r="J6154" s="221">
        <v>5900</v>
      </c>
      <c r="K6154" s="221">
        <v>1</v>
      </c>
      <c r="L6154" s="221">
        <v>5900</v>
      </c>
    </row>
    <row r="6155" spans="1:12" s="167" customFormat="1">
      <c r="A6155" s="218" t="str">
        <f t="shared" si="42"/>
        <v>O221107058750일반상품</v>
      </c>
      <c r="B6155" s="219" t="s">
        <v>9417</v>
      </c>
      <c r="C6155" s="219" t="s">
        <v>8023</v>
      </c>
      <c r="D6155" s="219" t="s">
        <v>8065</v>
      </c>
      <c r="E6155" s="219" t="s">
        <v>6390</v>
      </c>
      <c r="F6155" s="219" t="s">
        <v>7721</v>
      </c>
      <c r="G6155" s="219" t="s">
        <v>9525</v>
      </c>
      <c r="H6155" s="219" t="s">
        <v>5990</v>
      </c>
      <c r="I6155" s="220" t="s">
        <v>8454</v>
      </c>
      <c r="J6155" s="221">
        <v>28700</v>
      </c>
      <c r="K6155" s="221">
        <v>2</v>
      </c>
      <c r="L6155" s="221">
        <v>57400</v>
      </c>
    </row>
    <row r="6156" spans="1:12" s="167" customFormat="1">
      <c r="A6156" s="218" t="str">
        <f t="shared" si="42"/>
        <v>O221107058750일반상품</v>
      </c>
      <c r="B6156" s="219" t="s">
        <v>9417</v>
      </c>
      <c r="C6156" s="219" t="s">
        <v>8023</v>
      </c>
      <c r="D6156" s="219" t="s">
        <v>8065</v>
      </c>
      <c r="E6156" s="219" t="s">
        <v>6390</v>
      </c>
      <c r="F6156" s="219" t="s">
        <v>7721</v>
      </c>
      <c r="G6156" s="219" t="s">
        <v>9525</v>
      </c>
      <c r="H6156" s="219" t="s">
        <v>5990</v>
      </c>
      <c r="I6156" s="220" t="s">
        <v>8070</v>
      </c>
      <c r="J6156" s="221">
        <v>5220</v>
      </c>
      <c r="K6156" s="221">
        <v>3</v>
      </c>
      <c r="L6156" s="221">
        <v>15660</v>
      </c>
    </row>
    <row r="6157" spans="1:12" s="167" customFormat="1">
      <c r="A6157" s="218" t="str">
        <f t="shared" si="42"/>
        <v>O221107058750일반상품</v>
      </c>
      <c r="B6157" s="219" t="s">
        <v>9417</v>
      </c>
      <c r="C6157" s="219" t="s">
        <v>8023</v>
      </c>
      <c r="D6157" s="219" t="s">
        <v>8065</v>
      </c>
      <c r="E6157" s="219" t="s">
        <v>6390</v>
      </c>
      <c r="F6157" s="219" t="s">
        <v>7721</v>
      </c>
      <c r="G6157" s="219" t="s">
        <v>9525</v>
      </c>
      <c r="H6157" s="219" t="s">
        <v>5990</v>
      </c>
      <c r="I6157" s="220" t="s">
        <v>8745</v>
      </c>
      <c r="J6157" s="221">
        <v>2480</v>
      </c>
      <c r="K6157" s="221">
        <v>1</v>
      </c>
      <c r="L6157" s="221">
        <v>2480</v>
      </c>
    </row>
    <row r="6158" spans="1:12" s="167" customFormat="1">
      <c r="A6158" s="218" t="str">
        <f t="shared" si="42"/>
        <v>O221107058750일반상품</v>
      </c>
      <c r="B6158" s="219" t="s">
        <v>9417</v>
      </c>
      <c r="C6158" s="219" t="s">
        <v>8023</v>
      </c>
      <c r="D6158" s="219" t="s">
        <v>8065</v>
      </c>
      <c r="E6158" s="219" t="s">
        <v>6390</v>
      </c>
      <c r="F6158" s="219" t="s">
        <v>7721</v>
      </c>
      <c r="G6158" s="219" t="s">
        <v>9525</v>
      </c>
      <c r="H6158" s="219" t="s">
        <v>5990</v>
      </c>
      <c r="I6158" s="220" t="s">
        <v>7248</v>
      </c>
      <c r="J6158" s="221">
        <v>4900</v>
      </c>
      <c r="K6158" s="221">
        <v>1</v>
      </c>
      <c r="L6158" s="221">
        <v>4900</v>
      </c>
    </row>
    <row r="6159" spans="1:12" s="167" customFormat="1">
      <c r="A6159" s="218" t="str">
        <f t="shared" si="42"/>
        <v>O221107058750일반상품</v>
      </c>
      <c r="B6159" s="219" t="s">
        <v>9417</v>
      </c>
      <c r="C6159" s="219" t="s">
        <v>8023</v>
      </c>
      <c r="D6159" s="219" t="s">
        <v>8065</v>
      </c>
      <c r="E6159" s="219" t="s">
        <v>6390</v>
      </c>
      <c r="F6159" s="219" t="s">
        <v>7721</v>
      </c>
      <c r="G6159" s="219" t="s">
        <v>9525</v>
      </c>
      <c r="H6159" s="219" t="s">
        <v>5990</v>
      </c>
      <c r="I6159" s="220" t="s">
        <v>8406</v>
      </c>
      <c r="J6159" s="221">
        <v>1090</v>
      </c>
      <c r="K6159" s="221">
        <v>1</v>
      </c>
      <c r="L6159" s="221">
        <v>1090</v>
      </c>
    </row>
    <row r="6160" spans="1:12" s="167" customFormat="1">
      <c r="A6160" s="218" t="str">
        <f t="shared" si="42"/>
        <v>O221107058750일반상품</v>
      </c>
      <c r="B6160" s="219" t="s">
        <v>9417</v>
      </c>
      <c r="C6160" s="219" t="s">
        <v>8023</v>
      </c>
      <c r="D6160" s="219" t="s">
        <v>8065</v>
      </c>
      <c r="E6160" s="219" t="s">
        <v>6390</v>
      </c>
      <c r="F6160" s="219" t="s">
        <v>7721</v>
      </c>
      <c r="G6160" s="219" t="s">
        <v>9525</v>
      </c>
      <c r="H6160" s="219" t="s">
        <v>5990</v>
      </c>
      <c r="I6160" s="220" t="s">
        <v>8513</v>
      </c>
      <c r="J6160" s="221">
        <v>1030</v>
      </c>
      <c r="K6160" s="221">
        <v>1</v>
      </c>
      <c r="L6160" s="221">
        <v>1030</v>
      </c>
    </row>
    <row r="6161" spans="1:12" s="167" customFormat="1">
      <c r="A6161" s="218" t="str">
        <f t="shared" si="42"/>
        <v>O221107058750일반상품</v>
      </c>
      <c r="B6161" s="219" t="s">
        <v>9417</v>
      </c>
      <c r="C6161" s="219" t="s">
        <v>8023</v>
      </c>
      <c r="D6161" s="219" t="s">
        <v>8065</v>
      </c>
      <c r="E6161" s="219" t="s">
        <v>6390</v>
      </c>
      <c r="F6161" s="219" t="s">
        <v>7721</v>
      </c>
      <c r="G6161" s="219" t="s">
        <v>9525</v>
      </c>
      <c r="H6161" s="219" t="s">
        <v>5990</v>
      </c>
      <c r="I6161" s="220" t="s">
        <v>8585</v>
      </c>
      <c r="J6161" s="221">
        <v>1080</v>
      </c>
      <c r="K6161" s="221">
        <v>2</v>
      </c>
      <c r="L6161" s="221">
        <v>2160</v>
      </c>
    </row>
    <row r="6162" spans="1:12" s="167" customFormat="1">
      <c r="A6162" s="218" t="str">
        <f t="shared" si="42"/>
        <v>O221107058750일반상품</v>
      </c>
      <c r="B6162" s="219" t="s">
        <v>9417</v>
      </c>
      <c r="C6162" s="219" t="s">
        <v>8023</v>
      </c>
      <c r="D6162" s="219" t="s">
        <v>8065</v>
      </c>
      <c r="E6162" s="219" t="s">
        <v>6390</v>
      </c>
      <c r="F6162" s="219" t="s">
        <v>7721</v>
      </c>
      <c r="G6162" s="219" t="s">
        <v>9525</v>
      </c>
      <c r="H6162" s="219" t="s">
        <v>5990</v>
      </c>
      <c r="I6162" s="220" t="s">
        <v>8655</v>
      </c>
      <c r="J6162" s="221">
        <v>3540</v>
      </c>
      <c r="K6162" s="221">
        <v>1</v>
      </c>
      <c r="L6162" s="221">
        <v>3540</v>
      </c>
    </row>
    <row r="6163" spans="1:12" s="167" customFormat="1">
      <c r="A6163" s="218" t="str">
        <f t="shared" si="42"/>
        <v>O221107058750일반상품</v>
      </c>
      <c r="B6163" s="219" t="s">
        <v>9417</v>
      </c>
      <c r="C6163" s="219" t="s">
        <v>8023</v>
      </c>
      <c r="D6163" s="219" t="s">
        <v>8065</v>
      </c>
      <c r="E6163" s="219" t="s">
        <v>6390</v>
      </c>
      <c r="F6163" s="219" t="s">
        <v>7721</v>
      </c>
      <c r="G6163" s="219" t="s">
        <v>9525</v>
      </c>
      <c r="H6163" s="219" t="s">
        <v>5990</v>
      </c>
      <c r="I6163" s="220" t="s">
        <v>8991</v>
      </c>
      <c r="J6163" s="221">
        <v>20000</v>
      </c>
      <c r="K6163" s="221">
        <v>1</v>
      </c>
      <c r="L6163" s="221">
        <v>20000</v>
      </c>
    </row>
    <row r="6164" spans="1:12" s="167" customFormat="1">
      <c r="A6164" s="218" t="str">
        <f t="shared" si="42"/>
        <v>O221107058750일반상품</v>
      </c>
      <c r="B6164" s="219" t="s">
        <v>9417</v>
      </c>
      <c r="C6164" s="219" t="s">
        <v>8023</v>
      </c>
      <c r="D6164" s="219" t="s">
        <v>8065</v>
      </c>
      <c r="E6164" s="219" t="s">
        <v>6390</v>
      </c>
      <c r="F6164" s="219" t="s">
        <v>7721</v>
      </c>
      <c r="G6164" s="219" t="s">
        <v>9525</v>
      </c>
      <c r="H6164" s="219" t="s">
        <v>5990</v>
      </c>
      <c r="I6164" s="220" t="s">
        <v>7257</v>
      </c>
      <c r="J6164" s="221">
        <v>17360</v>
      </c>
      <c r="K6164" s="221">
        <v>1</v>
      </c>
      <c r="L6164" s="221">
        <v>17360</v>
      </c>
    </row>
    <row r="6165" spans="1:12" s="167" customFormat="1">
      <c r="A6165" s="218" t="str">
        <f t="shared" si="42"/>
        <v>O221107058750일반상품</v>
      </c>
      <c r="B6165" s="219" t="s">
        <v>9417</v>
      </c>
      <c r="C6165" s="219" t="s">
        <v>8023</v>
      </c>
      <c r="D6165" s="219" t="s">
        <v>8065</v>
      </c>
      <c r="E6165" s="219" t="s">
        <v>6390</v>
      </c>
      <c r="F6165" s="219" t="s">
        <v>7721</v>
      </c>
      <c r="G6165" s="219" t="s">
        <v>9525</v>
      </c>
      <c r="H6165" s="219" t="s">
        <v>5990</v>
      </c>
      <c r="I6165" s="220" t="s">
        <v>8359</v>
      </c>
      <c r="J6165" s="221">
        <v>6100</v>
      </c>
      <c r="K6165" s="221">
        <v>2</v>
      </c>
      <c r="L6165" s="221">
        <v>12200</v>
      </c>
    </row>
    <row r="6166" spans="1:12" s="167" customFormat="1">
      <c r="A6166" s="218" t="str">
        <f t="shared" si="42"/>
        <v>O221107058750일반상품</v>
      </c>
      <c r="B6166" s="219" t="s">
        <v>9417</v>
      </c>
      <c r="C6166" s="219" t="s">
        <v>8023</v>
      </c>
      <c r="D6166" s="219" t="s">
        <v>8065</v>
      </c>
      <c r="E6166" s="219" t="s">
        <v>6390</v>
      </c>
      <c r="F6166" s="219" t="s">
        <v>7721</v>
      </c>
      <c r="G6166" s="219" t="s">
        <v>9525</v>
      </c>
      <c r="H6166" s="219" t="s">
        <v>5990</v>
      </c>
      <c r="I6166" s="220" t="s">
        <v>7216</v>
      </c>
      <c r="J6166" s="221">
        <v>3930</v>
      </c>
      <c r="K6166" s="221">
        <v>1</v>
      </c>
      <c r="L6166" s="221">
        <v>3930</v>
      </c>
    </row>
    <row r="6167" spans="1:12" s="167" customFormat="1">
      <c r="A6167" s="218" t="str">
        <f t="shared" si="42"/>
        <v>O221107058750일반상품</v>
      </c>
      <c r="B6167" s="219" t="s">
        <v>9417</v>
      </c>
      <c r="C6167" s="219" t="s">
        <v>8023</v>
      </c>
      <c r="D6167" s="219" t="s">
        <v>8065</v>
      </c>
      <c r="E6167" s="219" t="s">
        <v>6390</v>
      </c>
      <c r="F6167" s="219" t="s">
        <v>7721</v>
      </c>
      <c r="G6167" s="219" t="s">
        <v>9525</v>
      </c>
      <c r="H6167" s="219" t="s">
        <v>5990</v>
      </c>
      <c r="I6167" s="220" t="s">
        <v>7243</v>
      </c>
      <c r="J6167" s="221">
        <v>6770</v>
      </c>
      <c r="K6167" s="221">
        <v>1</v>
      </c>
      <c r="L6167" s="221">
        <v>6770</v>
      </c>
    </row>
    <row r="6168" spans="1:12" s="167" customFormat="1">
      <c r="A6168" s="218" t="str">
        <f t="shared" ref="A6168:A6255" si="43">B6168&amp;H6168</f>
        <v>O221107058750일반상품</v>
      </c>
      <c r="B6168" s="219" t="s">
        <v>9417</v>
      </c>
      <c r="C6168" s="219" t="s">
        <v>8023</v>
      </c>
      <c r="D6168" s="219" t="s">
        <v>8065</v>
      </c>
      <c r="E6168" s="219" t="s">
        <v>6390</v>
      </c>
      <c r="F6168" s="219" t="s">
        <v>7721</v>
      </c>
      <c r="G6168" s="219" t="s">
        <v>9525</v>
      </c>
      <c r="H6168" s="219" t="s">
        <v>5990</v>
      </c>
      <c r="I6168" s="220" t="s">
        <v>8492</v>
      </c>
      <c r="J6168" s="221">
        <v>4200</v>
      </c>
      <c r="K6168" s="221">
        <v>1</v>
      </c>
      <c r="L6168" s="221">
        <v>4200</v>
      </c>
    </row>
    <row r="6169" spans="1:12" s="167" customFormat="1">
      <c r="A6169" s="218" t="str">
        <f t="shared" si="43"/>
        <v>O221107058750일반상품</v>
      </c>
      <c r="B6169" s="219" t="s">
        <v>9417</v>
      </c>
      <c r="C6169" s="219" t="s">
        <v>8023</v>
      </c>
      <c r="D6169" s="219" t="s">
        <v>8065</v>
      </c>
      <c r="E6169" s="219" t="s">
        <v>6390</v>
      </c>
      <c r="F6169" s="219" t="s">
        <v>7721</v>
      </c>
      <c r="G6169" s="219" t="s">
        <v>9525</v>
      </c>
      <c r="H6169" s="219" t="s">
        <v>5990</v>
      </c>
      <c r="I6169" s="220" t="s">
        <v>8621</v>
      </c>
      <c r="J6169" s="221">
        <v>1520</v>
      </c>
      <c r="K6169" s="221">
        <v>1</v>
      </c>
      <c r="L6169" s="221">
        <v>1520</v>
      </c>
    </row>
    <row r="6170" spans="1:12" s="167" customFormat="1">
      <c r="A6170" s="218" t="str">
        <f t="shared" si="43"/>
        <v>O221107058750일반상품</v>
      </c>
      <c r="B6170" s="219" t="s">
        <v>9417</v>
      </c>
      <c r="C6170" s="219" t="s">
        <v>8023</v>
      </c>
      <c r="D6170" s="219" t="s">
        <v>8065</v>
      </c>
      <c r="E6170" s="219" t="s">
        <v>6390</v>
      </c>
      <c r="F6170" s="219" t="s">
        <v>7721</v>
      </c>
      <c r="G6170" s="219" t="s">
        <v>9525</v>
      </c>
      <c r="H6170" s="219" t="s">
        <v>5990</v>
      </c>
      <c r="I6170" s="220" t="s">
        <v>8408</v>
      </c>
      <c r="J6170" s="221">
        <v>1070</v>
      </c>
      <c r="K6170" s="221">
        <v>2</v>
      </c>
      <c r="L6170" s="221">
        <v>2140</v>
      </c>
    </row>
    <row r="6171" spans="1:12" s="167" customFormat="1">
      <c r="A6171" s="218" t="str">
        <f t="shared" si="43"/>
        <v>O221107058750일반상품</v>
      </c>
      <c r="B6171" s="219" t="s">
        <v>9417</v>
      </c>
      <c r="C6171" s="219" t="s">
        <v>8023</v>
      </c>
      <c r="D6171" s="219" t="s">
        <v>8065</v>
      </c>
      <c r="E6171" s="219" t="s">
        <v>6390</v>
      </c>
      <c r="F6171" s="219" t="s">
        <v>7721</v>
      </c>
      <c r="G6171" s="219" t="s">
        <v>9525</v>
      </c>
      <c r="H6171" s="219" t="s">
        <v>5990</v>
      </c>
      <c r="I6171" s="220" t="s">
        <v>8362</v>
      </c>
      <c r="J6171" s="221">
        <v>1900</v>
      </c>
      <c r="K6171" s="221">
        <v>3</v>
      </c>
      <c r="L6171" s="221">
        <v>5700</v>
      </c>
    </row>
    <row r="6172" spans="1:12" s="167" customFormat="1">
      <c r="A6172" s="218" t="str">
        <f t="shared" si="43"/>
        <v>O221107058748일반상품</v>
      </c>
      <c r="B6172" s="219" t="s">
        <v>9418</v>
      </c>
      <c r="C6172" s="219" t="s">
        <v>8023</v>
      </c>
      <c r="D6172" s="219" t="s">
        <v>8065</v>
      </c>
      <c r="E6172" s="219" t="s">
        <v>6389</v>
      </c>
      <c r="F6172" s="219" t="s">
        <v>6437</v>
      </c>
      <c r="G6172" s="219" t="s">
        <v>7904</v>
      </c>
      <c r="H6172" s="219" t="s">
        <v>5990</v>
      </c>
      <c r="I6172" s="220" t="s">
        <v>8574</v>
      </c>
      <c r="J6172" s="221">
        <v>2250</v>
      </c>
      <c r="K6172" s="221">
        <v>44</v>
      </c>
      <c r="L6172" s="221">
        <v>99000</v>
      </c>
    </row>
    <row r="6173" spans="1:12" s="167" customFormat="1">
      <c r="A6173" s="218" t="str">
        <f t="shared" si="43"/>
        <v>O221107058748일반상품</v>
      </c>
      <c r="B6173" s="219" t="s">
        <v>9418</v>
      </c>
      <c r="C6173" s="219" t="s">
        <v>8023</v>
      </c>
      <c r="D6173" s="219" t="s">
        <v>8065</v>
      </c>
      <c r="E6173" s="219" t="s">
        <v>6389</v>
      </c>
      <c r="F6173" s="219" t="s">
        <v>6437</v>
      </c>
      <c r="G6173" s="219" t="s">
        <v>7904</v>
      </c>
      <c r="H6173" s="219" t="s">
        <v>5990</v>
      </c>
      <c r="I6173" s="220" t="s">
        <v>8493</v>
      </c>
      <c r="J6173" s="221">
        <v>5700</v>
      </c>
      <c r="K6173" s="221">
        <v>2</v>
      </c>
      <c r="L6173" s="221">
        <v>11400</v>
      </c>
    </row>
    <row r="6174" spans="1:12" s="167" customFormat="1">
      <c r="A6174" s="218" t="str">
        <f t="shared" si="43"/>
        <v>O221107058748일반상품</v>
      </c>
      <c r="B6174" s="219" t="s">
        <v>9418</v>
      </c>
      <c r="C6174" s="219" t="s">
        <v>8023</v>
      </c>
      <c r="D6174" s="219" t="s">
        <v>8065</v>
      </c>
      <c r="E6174" s="219" t="s">
        <v>6389</v>
      </c>
      <c r="F6174" s="219" t="s">
        <v>6437</v>
      </c>
      <c r="G6174" s="219" t="s">
        <v>7904</v>
      </c>
      <c r="H6174" s="219" t="s">
        <v>5990</v>
      </c>
      <c r="I6174" s="220" t="s">
        <v>8473</v>
      </c>
      <c r="J6174" s="221">
        <v>1100</v>
      </c>
      <c r="K6174" s="221">
        <v>10</v>
      </c>
      <c r="L6174" s="221">
        <v>11000</v>
      </c>
    </row>
    <row r="6175" spans="1:12" s="167" customFormat="1">
      <c r="A6175" s="218" t="str">
        <f t="shared" si="43"/>
        <v>O221107058748일반상품</v>
      </c>
      <c r="B6175" s="219" t="s">
        <v>9418</v>
      </c>
      <c r="C6175" s="219" t="s">
        <v>8023</v>
      </c>
      <c r="D6175" s="219" t="s">
        <v>8065</v>
      </c>
      <c r="E6175" s="219" t="s">
        <v>6389</v>
      </c>
      <c r="F6175" s="219" t="s">
        <v>6437</v>
      </c>
      <c r="G6175" s="219" t="s">
        <v>7904</v>
      </c>
      <c r="H6175" s="219" t="s">
        <v>5990</v>
      </c>
      <c r="I6175" s="220" t="s">
        <v>7980</v>
      </c>
      <c r="J6175" s="221">
        <v>4200</v>
      </c>
      <c r="K6175" s="221">
        <v>6</v>
      </c>
      <c r="L6175" s="221">
        <v>25200</v>
      </c>
    </row>
    <row r="6176" spans="1:12" s="167" customFormat="1">
      <c r="A6176" s="218" t="str">
        <f t="shared" si="43"/>
        <v>O221107058748일반상품</v>
      </c>
      <c r="B6176" s="219" t="s">
        <v>9418</v>
      </c>
      <c r="C6176" s="219" t="s">
        <v>8023</v>
      </c>
      <c r="D6176" s="219" t="s">
        <v>8065</v>
      </c>
      <c r="E6176" s="219" t="s">
        <v>6389</v>
      </c>
      <c r="F6176" s="219" t="s">
        <v>6437</v>
      </c>
      <c r="G6176" s="219" t="s">
        <v>7904</v>
      </c>
      <c r="H6176" s="219" t="s">
        <v>5990</v>
      </c>
      <c r="I6176" s="220" t="s">
        <v>8577</v>
      </c>
      <c r="J6176" s="221">
        <v>1780</v>
      </c>
      <c r="K6176" s="221">
        <v>5</v>
      </c>
      <c r="L6176" s="221">
        <v>8900</v>
      </c>
    </row>
    <row r="6177" spans="1:12" s="167" customFormat="1">
      <c r="A6177" s="218" t="str">
        <f t="shared" si="43"/>
        <v>O221107058748일반상품</v>
      </c>
      <c r="B6177" s="219" t="s">
        <v>9418</v>
      </c>
      <c r="C6177" s="219" t="s">
        <v>8023</v>
      </c>
      <c r="D6177" s="219" t="s">
        <v>8065</v>
      </c>
      <c r="E6177" s="219" t="s">
        <v>6389</v>
      </c>
      <c r="F6177" s="219" t="s">
        <v>6437</v>
      </c>
      <c r="G6177" s="219" t="s">
        <v>7904</v>
      </c>
      <c r="H6177" s="219" t="s">
        <v>5990</v>
      </c>
      <c r="I6177" s="220" t="s">
        <v>7930</v>
      </c>
      <c r="J6177" s="221">
        <v>4200</v>
      </c>
      <c r="K6177" s="221">
        <v>4</v>
      </c>
      <c r="L6177" s="221">
        <v>16800</v>
      </c>
    </row>
    <row r="6178" spans="1:12" s="167" customFormat="1">
      <c r="A6178" s="218" t="str">
        <f t="shared" si="43"/>
        <v>O221107058748일반상품</v>
      </c>
      <c r="B6178" s="219" t="s">
        <v>9418</v>
      </c>
      <c r="C6178" s="219" t="s">
        <v>8023</v>
      </c>
      <c r="D6178" s="219" t="s">
        <v>8065</v>
      </c>
      <c r="E6178" s="219" t="s">
        <v>6389</v>
      </c>
      <c r="F6178" s="219" t="s">
        <v>6437</v>
      </c>
      <c r="G6178" s="219" t="s">
        <v>7904</v>
      </c>
      <c r="H6178" s="219" t="s">
        <v>5990</v>
      </c>
      <c r="I6178" s="220" t="s">
        <v>8327</v>
      </c>
      <c r="J6178" s="221">
        <v>1340</v>
      </c>
      <c r="K6178" s="221">
        <v>10</v>
      </c>
      <c r="L6178" s="221">
        <v>13400</v>
      </c>
    </row>
    <row r="6179" spans="1:12" s="167" customFormat="1">
      <c r="A6179" s="218" t="str">
        <f t="shared" si="43"/>
        <v>O221107058748일반상품</v>
      </c>
      <c r="B6179" s="219" t="s">
        <v>9418</v>
      </c>
      <c r="C6179" s="219" t="s">
        <v>8023</v>
      </c>
      <c r="D6179" s="219" t="s">
        <v>8065</v>
      </c>
      <c r="E6179" s="219" t="s">
        <v>6389</v>
      </c>
      <c r="F6179" s="219" t="s">
        <v>6437</v>
      </c>
      <c r="G6179" s="219" t="s">
        <v>7904</v>
      </c>
      <c r="H6179" s="219" t="s">
        <v>5990</v>
      </c>
      <c r="I6179" s="220" t="s">
        <v>7977</v>
      </c>
      <c r="J6179" s="221">
        <v>1460</v>
      </c>
      <c r="K6179" s="221">
        <v>8</v>
      </c>
      <c r="L6179" s="221">
        <v>11680</v>
      </c>
    </row>
    <row r="6180" spans="1:12" s="167" customFormat="1">
      <c r="A6180" s="218" t="str">
        <f t="shared" si="43"/>
        <v>O221107058748일반상품</v>
      </c>
      <c r="B6180" s="219" t="s">
        <v>9418</v>
      </c>
      <c r="C6180" s="219" t="s">
        <v>8023</v>
      </c>
      <c r="D6180" s="219" t="s">
        <v>8065</v>
      </c>
      <c r="E6180" s="219" t="s">
        <v>6389</v>
      </c>
      <c r="F6180" s="219" t="s">
        <v>6437</v>
      </c>
      <c r="G6180" s="219" t="s">
        <v>7904</v>
      </c>
      <c r="H6180" s="219" t="s">
        <v>5990</v>
      </c>
      <c r="I6180" s="220" t="s">
        <v>7223</v>
      </c>
      <c r="J6180" s="221">
        <v>4080</v>
      </c>
      <c r="K6180" s="221">
        <v>1</v>
      </c>
      <c r="L6180" s="221">
        <v>4080</v>
      </c>
    </row>
    <row r="6181" spans="1:12" s="167" customFormat="1">
      <c r="A6181" s="218" t="str">
        <f t="shared" si="43"/>
        <v>O221107058748일반상품</v>
      </c>
      <c r="B6181" s="219" t="s">
        <v>9418</v>
      </c>
      <c r="C6181" s="219" t="s">
        <v>8023</v>
      </c>
      <c r="D6181" s="219" t="s">
        <v>8065</v>
      </c>
      <c r="E6181" s="219" t="s">
        <v>6389</v>
      </c>
      <c r="F6181" s="219" t="s">
        <v>6437</v>
      </c>
      <c r="G6181" s="219" t="s">
        <v>7904</v>
      </c>
      <c r="H6181" s="219" t="s">
        <v>5990</v>
      </c>
      <c r="I6181" s="220" t="s">
        <v>7224</v>
      </c>
      <c r="J6181" s="221">
        <v>4430</v>
      </c>
      <c r="K6181" s="221">
        <v>1</v>
      </c>
      <c r="L6181" s="221">
        <v>4430</v>
      </c>
    </row>
    <row r="6182" spans="1:12" s="167" customFormat="1">
      <c r="A6182" s="218" t="str">
        <f t="shared" si="43"/>
        <v>O221107058748일반상품</v>
      </c>
      <c r="B6182" s="219" t="s">
        <v>9418</v>
      </c>
      <c r="C6182" s="219" t="s">
        <v>8023</v>
      </c>
      <c r="D6182" s="219" t="s">
        <v>8065</v>
      </c>
      <c r="E6182" s="219" t="s">
        <v>6389</v>
      </c>
      <c r="F6182" s="219" t="s">
        <v>6437</v>
      </c>
      <c r="G6182" s="219" t="s">
        <v>7904</v>
      </c>
      <c r="H6182" s="219" t="s">
        <v>5990</v>
      </c>
      <c r="I6182" s="220" t="s">
        <v>7203</v>
      </c>
      <c r="J6182" s="221">
        <v>5000</v>
      </c>
      <c r="K6182" s="221">
        <v>2</v>
      </c>
      <c r="L6182" s="221">
        <v>10000</v>
      </c>
    </row>
    <row r="6183" spans="1:12" s="167" customFormat="1">
      <c r="A6183" s="218" t="str">
        <f t="shared" si="43"/>
        <v>O221107058748일반상품</v>
      </c>
      <c r="B6183" s="219" t="s">
        <v>9418</v>
      </c>
      <c r="C6183" s="219" t="s">
        <v>8023</v>
      </c>
      <c r="D6183" s="219" t="s">
        <v>8065</v>
      </c>
      <c r="E6183" s="219" t="s">
        <v>6389</v>
      </c>
      <c r="F6183" s="219" t="s">
        <v>6437</v>
      </c>
      <c r="G6183" s="219" t="s">
        <v>7904</v>
      </c>
      <c r="H6183" s="219" t="s">
        <v>5990</v>
      </c>
      <c r="I6183" s="220" t="s">
        <v>7190</v>
      </c>
      <c r="J6183" s="221">
        <v>5000</v>
      </c>
      <c r="K6183" s="221">
        <v>1</v>
      </c>
      <c r="L6183" s="221">
        <v>5000</v>
      </c>
    </row>
    <row r="6184" spans="1:12" s="167" customFormat="1">
      <c r="A6184" s="218" t="str">
        <f t="shared" si="43"/>
        <v>O221107058748일반상품</v>
      </c>
      <c r="B6184" s="219" t="s">
        <v>9418</v>
      </c>
      <c r="C6184" s="219" t="s">
        <v>8023</v>
      </c>
      <c r="D6184" s="219" t="s">
        <v>8065</v>
      </c>
      <c r="E6184" s="219" t="s">
        <v>6389</v>
      </c>
      <c r="F6184" s="219" t="s">
        <v>6437</v>
      </c>
      <c r="G6184" s="219" t="s">
        <v>7904</v>
      </c>
      <c r="H6184" s="219" t="s">
        <v>5990</v>
      </c>
      <c r="I6184" s="220" t="s">
        <v>8885</v>
      </c>
      <c r="J6184" s="221">
        <v>10380</v>
      </c>
      <c r="K6184" s="221">
        <v>1</v>
      </c>
      <c r="L6184" s="221">
        <v>10380</v>
      </c>
    </row>
    <row r="6185" spans="1:12" s="167" customFormat="1">
      <c r="A6185" s="218" t="str">
        <f t="shared" si="43"/>
        <v>O221107058748일반상품</v>
      </c>
      <c r="B6185" s="219" t="s">
        <v>9418</v>
      </c>
      <c r="C6185" s="219" t="s">
        <v>8023</v>
      </c>
      <c r="D6185" s="219" t="s">
        <v>8065</v>
      </c>
      <c r="E6185" s="219" t="s">
        <v>6389</v>
      </c>
      <c r="F6185" s="219" t="s">
        <v>6437</v>
      </c>
      <c r="G6185" s="219" t="s">
        <v>7904</v>
      </c>
      <c r="H6185" s="219" t="s">
        <v>5990</v>
      </c>
      <c r="I6185" s="220" t="s">
        <v>9562</v>
      </c>
      <c r="J6185" s="221">
        <v>2570</v>
      </c>
      <c r="K6185" s="221">
        <v>4</v>
      </c>
      <c r="L6185" s="221">
        <v>10280</v>
      </c>
    </row>
    <row r="6186" spans="1:12" s="167" customFormat="1">
      <c r="A6186" s="218" t="str">
        <f t="shared" si="43"/>
        <v>O221107058748일반상품</v>
      </c>
      <c r="B6186" s="219" t="s">
        <v>9418</v>
      </c>
      <c r="C6186" s="219" t="s">
        <v>8023</v>
      </c>
      <c r="D6186" s="219" t="s">
        <v>8065</v>
      </c>
      <c r="E6186" s="219" t="s">
        <v>6389</v>
      </c>
      <c r="F6186" s="219" t="s">
        <v>6437</v>
      </c>
      <c r="G6186" s="219" t="s">
        <v>7904</v>
      </c>
      <c r="H6186" s="219" t="s">
        <v>5990</v>
      </c>
      <c r="I6186" s="220" t="s">
        <v>7924</v>
      </c>
      <c r="J6186" s="221">
        <v>4770</v>
      </c>
      <c r="K6186" s="221">
        <v>1</v>
      </c>
      <c r="L6186" s="221">
        <v>4770</v>
      </c>
    </row>
    <row r="6187" spans="1:12" s="167" customFormat="1">
      <c r="A6187" s="218" t="str">
        <f t="shared" si="43"/>
        <v>O221107058748일반상품</v>
      </c>
      <c r="B6187" s="219" t="s">
        <v>9418</v>
      </c>
      <c r="C6187" s="219" t="s">
        <v>8023</v>
      </c>
      <c r="D6187" s="219" t="s">
        <v>8065</v>
      </c>
      <c r="E6187" s="219" t="s">
        <v>6389</v>
      </c>
      <c r="F6187" s="219" t="s">
        <v>6437</v>
      </c>
      <c r="G6187" s="219" t="s">
        <v>7904</v>
      </c>
      <c r="H6187" s="219" t="s">
        <v>5990</v>
      </c>
      <c r="I6187" s="220" t="s">
        <v>8582</v>
      </c>
      <c r="J6187" s="221">
        <v>5240</v>
      </c>
      <c r="K6187" s="221">
        <v>3</v>
      </c>
      <c r="L6187" s="221">
        <v>15720</v>
      </c>
    </row>
    <row r="6188" spans="1:12" s="167" customFormat="1">
      <c r="A6188" s="218" t="str">
        <f t="shared" si="43"/>
        <v>O221107058748일반상품</v>
      </c>
      <c r="B6188" s="219" t="s">
        <v>9418</v>
      </c>
      <c r="C6188" s="219" t="s">
        <v>8023</v>
      </c>
      <c r="D6188" s="219" t="s">
        <v>8065</v>
      </c>
      <c r="E6188" s="219" t="s">
        <v>6389</v>
      </c>
      <c r="F6188" s="219" t="s">
        <v>6437</v>
      </c>
      <c r="G6188" s="219" t="s">
        <v>7904</v>
      </c>
      <c r="H6188" s="219" t="s">
        <v>5990</v>
      </c>
      <c r="I6188" s="220" t="s">
        <v>7985</v>
      </c>
      <c r="J6188" s="221">
        <v>14550</v>
      </c>
      <c r="K6188" s="221">
        <v>2</v>
      </c>
      <c r="L6188" s="221">
        <v>29100</v>
      </c>
    </row>
    <row r="6189" spans="1:12" s="167" customFormat="1">
      <c r="A6189" s="218" t="str">
        <f t="shared" si="43"/>
        <v>O221107058748일반상품</v>
      </c>
      <c r="B6189" s="219" t="s">
        <v>9418</v>
      </c>
      <c r="C6189" s="219" t="s">
        <v>8023</v>
      </c>
      <c r="D6189" s="219" t="s">
        <v>8065</v>
      </c>
      <c r="E6189" s="219" t="s">
        <v>6389</v>
      </c>
      <c r="F6189" s="219" t="s">
        <v>6437</v>
      </c>
      <c r="G6189" s="219" t="s">
        <v>7904</v>
      </c>
      <c r="H6189" s="219" t="s">
        <v>5990</v>
      </c>
      <c r="I6189" s="220" t="s">
        <v>9576</v>
      </c>
      <c r="J6189" s="221">
        <v>1200</v>
      </c>
      <c r="K6189" s="221">
        <v>15</v>
      </c>
      <c r="L6189" s="221">
        <v>18000</v>
      </c>
    </row>
    <row r="6190" spans="1:12" s="167" customFormat="1">
      <c r="A6190" s="218" t="str">
        <f t="shared" si="43"/>
        <v>O221107058748일반상품</v>
      </c>
      <c r="B6190" s="219" t="s">
        <v>9418</v>
      </c>
      <c r="C6190" s="219" t="s">
        <v>8023</v>
      </c>
      <c r="D6190" s="219" t="s">
        <v>8065</v>
      </c>
      <c r="E6190" s="219" t="s">
        <v>6389</v>
      </c>
      <c r="F6190" s="219" t="s">
        <v>6437</v>
      </c>
      <c r="G6190" s="219" t="s">
        <v>7904</v>
      </c>
      <c r="H6190" s="219" t="s">
        <v>5990</v>
      </c>
      <c r="I6190" s="220" t="s">
        <v>8561</v>
      </c>
      <c r="J6190" s="221">
        <v>4000</v>
      </c>
      <c r="K6190" s="221">
        <v>1</v>
      </c>
      <c r="L6190" s="221">
        <v>4000</v>
      </c>
    </row>
    <row r="6191" spans="1:12" s="167" customFormat="1">
      <c r="A6191" s="218" t="str">
        <f t="shared" si="43"/>
        <v>O221107058748일반상품</v>
      </c>
      <c r="B6191" s="219" t="s">
        <v>9418</v>
      </c>
      <c r="C6191" s="219" t="s">
        <v>8023</v>
      </c>
      <c r="D6191" s="219" t="s">
        <v>8065</v>
      </c>
      <c r="E6191" s="219" t="s">
        <v>6389</v>
      </c>
      <c r="F6191" s="219" t="s">
        <v>6437</v>
      </c>
      <c r="G6191" s="219" t="s">
        <v>7904</v>
      </c>
      <c r="H6191" s="219" t="s">
        <v>5990</v>
      </c>
      <c r="I6191" s="220" t="s">
        <v>7191</v>
      </c>
      <c r="J6191" s="221">
        <v>13520</v>
      </c>
      <c r="K6191" s="221">
        <v>4</v>
      </c>
      <c r="L6191" s="221">
        <v>54080</v>
      </c>
    </row>
    <row r="6192" spans="1:12" s="167" customFormat="1">
      <c r="A6192" s="218" t="str">
        <f t="shared" si="43"/>
        <v>O221107058748일반상품</v>
      </c>
      <c r="B6192" s="219" t="s">
        <v>9418</v>
      </c>
      <c r="C6192" s="219" t="s">
        <v>8023</v>
      </c>
      <c r="D6192" s="219" t="s">
        <v>8065</v>
      </c>
      <c r="E6192" s="219" t="s">
        <v>6389</v>
      </c>
      <c r="F6192" s="219" t="s">
        <v>6437</v>
      </c>
      <c r="G6192" s="219" t="s">
        <v>7904</v>
      </c>
      <c r="H6192" s="219" t="s">
        <v>5990</v>
      </c>
      <c r="I6192" s="220" t="s">
        <v>7238</v>
      </c>
      <c r="J6192" s="221">
        <v>11780</v>
      </c>
      <c r="K6192" s="221">
        <v>5</v>
      </c>
      <c r="L6192" s="221">
        <v>58900</v>
      </c>
    </row>
    <row r="6193" spans="1:12" s="167" customFormat="1">
      <c r="A6193" s="218" t="str">
        <f t="shared" si="43"/>
        <v>O221107058748일반상품</v>
      </c>
      <c r="B6193" s="219" t="s">
        <v>9418</v>
      </c>
      <c r="C6193" s="219" t="s">
        <v>8023</v>
      </c>
      <c r="D6193" s="219" t="s">
        <v>8065</v>
      </c>
      <c r="E6193" s="219" t="s">
        <v>6389</v>
      </c>
      <c r="F6193" s="219" t="s">
        <v>6437</v>
      </c>
      <c r="G6193" s="219" t="s">
        <v>7904</v>
      </c>
      <c r="H6193" s="219" t="s">
        <v>5990</v>
      </c>
      <c r="I6193" s="220" t="s">
        <v>7227</v>
      </c>
      <c r="J6193" s="221">
        <v>840</v>
      </c>
      <c r="K6193" s="221">
        <v>2</v>
      </c>
      <c r="L6193" s="221">
        <v>1680</v>
      </c>
    </row>
    <row r="6194" spans="1:12" s="167" customFormat="1">
      <c r="A6194" s="218" t="str">
        <f t="shared" si="43"/>
        <v>O221107058748일반상품</v>
      </c>
      <c r="B6194" s="219" t="s">
        <v>9418</v>
      </c>
      <c r="C6194" s="219" t="s">
        <v>8023</v>
      </c>
      <c r="D6194" s="219" t="s">
        <v>8065</v>
      </c>
      <c r="E6194" s="219" t="s">
        <v>6389</v>
      </c>
      <c r="F6194" s="219" t="s">
        <v>6437</v>
      </c>
      <c r="G6194" s="219" t="s">
        <v>7904</v>
      </c>
      <c r="H6194" s="219" t="s">
        <v>5990</v>
      </c>
      <c r="I6194" s="220" t="s">
        <v>7256</v>
      </c>
      <c r="J6194" s="221">
        <v>840</v>
      </c>
      <c r="K6194" s="221">
        <v>2</v>
      </c>
      <c r="L6194" s="221">
        <v>1680</v>
      </c>
    </row>
    <row r="6195" spans="1:12" s="167" customFormat="1">
      <c r="A6195" s="218" t="str">
        <f t="shared" si="43"/>
        <v>O221107058748일반상품</v>
      </c>
      <c r="B6195" s="219" t="s">
        <v>9418</v>
      </c>
      <c r="C6195" s="219" t="s">
        <v>8023</v>
      </c>
      <c r="D6195" s="219" t="s">
        <v>8065</v>
      </c>
      <c r="E6195" s="219" t="s">
        <v>6389</v>
      </c>
      <c r="F6195" s="219" t="s">
        <v>6437</v>
      </c>
      <c r="G6195" s="219" t="s">
        <v>7904</v>
      </c>
      <c r="H6195" s="219" t="s">
        <v>5990</v>
      </c>
      <c r="I6195" s="220" t="s">
        <v>8524</v>
      </c>
      <c r="J6195" s="221">
        <v>5800</v>
      </c>
      <c r="K6195" s="221">
        <v>2</v>
      </c>
      <c r="L6195" s="221">
        <v>11600</v>
      </c>
    </row>
    <row r="6196" spans="1:12" s="167" customFormat="1">
      <c r="A6196" s="218" t="str">
        <f t="shared" si="43"/>
        <v>O221107058748일반상품</v>
      </c>
      <c r="B6196" s="219" t="s">
        <v>9418</v>
      </c>
      <c r="C6196" s="219" t="s">
        <v>8023</v>
      </c>
      <c r="D6196" s="219" t="s">
        <v>8065</v>
      </c>
      <c r="E6196" s="219" t="s">
        <v>6389</v>
      </c>
      <c r="F6196" s="219" t="s">
        <v>6437</v>
      </c>
      <c r="G6196" s="219" t="s">
        <v>7904</v>
      </c>
      <c r="H6196" s="219" t="s">
        <v>5990</v>
      </c>
      <c r="I6196" s="220" t="s">
        <v>9598</v>
      </c>
      <c r="J6196" s="221">
        <v>41720</v>
      </c>
      <c r="K6196" s="221">
        <v>1</v>
      </c>
      <c r="L6196" s="221">
        <v>41720</v>
      </c>
    </row>
    <row r="6197" spans="1:12" s="167" customFormat="1">
      <c r="A6197" s="218" t="str">
        <f t="shared" si="43"/>
        <v>O221107058748일반상품</v>
      </c>
      <c r="B6197" s="219" t="s">
        <v>9418</v>
      </c>
      <c r="C6197" s="219" t="s">
        <v>8023</v>
      </c>
      <c r="D6197" s="219" t="s">
        <v>8065</v>
      </c>
      <c r="E6197" s="219" t="s">
        <v>6389</v>
      </c>
      <c r="F6197" s="219" t="s">
        <v>6437</v>
      </c>
      <c r="G6197" s="219" t="s">
        <v>7904</v>
      </c>
      <c r="H6197" s="219" t="s">
        <v>5990</v>
      </c>
      <c r="I6197" s="220" t="s">
        <v>9599</v>
      </c>
      <c r="J6197" s="221">
        <v>43020</v>
      </c>
      <c r="K6197" s="221">
        <v>1</v>
      </c>
      <c r="L6197" s="221">
        <v>43020</v>
      </c>
    </row>
    <row r="6198" spans="1:12" s="167" customFormat="1">
      <c r="A6198" s="218" t="str">
        <f t="shared" si="43"/>
        <v>O221107058748일반상품</v>
      </c>
      <c r="B6198" s="219" t="s">
        <v>9418</v>
      </c>
      <c r="C6198" s="219" t="s">
        <v>8023</v>
      </c>
      <c r="D6198" s="219" t="s">
        <v>8065</v>
      </c>
      <c r="E6198" s="219" t="s">
        <v>6389</v>
      </c>
      <c r="F6198" s="219" t="s">
        <v>6437</v>
      </c>
      <c r="G6198" s="219" t="s">
        <v>7904</v>
      </c>
      <c r="H6198" s="219" t="s">
        <v>5990</v>
      </c>
      <c r="I6198" s="220" t="s">
        <v>9579</v>
      </c>
      <c r="J6198" s="221">
        <v>2240</v>
      </c>
      <c r="K6198" s="221">
        <v>3</v>
      </c>
      <c r="L6198" s="221">
        <v>6720</v>
      </c>
    </row>
    <row r="6199" spans="1:12" s="167" customFormat="1">
      <c r="A6199" s="218" t="str">
        <f t="shared" si="43"/>
        <v>O221107058748일반상품</v>
      </c>
      <c r="B6199" s="219" t="s">
        <v>9418</v>
      </c>
      <c r="C6199" s="219" t="s">
        <v>8023</v>
      </c>
      <c r="D6199" s="219" t="s">
        <v>8065</v>
      </c>
      <c r="E6199" s="219" t="s">
        <v>6389</v>
      </c>
      <c r="F6199" s="219" t="s">
        <v>6437</v>
      </c>
      <c r="G6199" s="219" t="s">
        <v>7904</v>
      </c>
      <c r="H6199" s="219" t="s">
        <v>5990</v>
      </c>
      <c r="I6199" s="220" t="s">
        <v>8649</v>
      </c>
      <c r="J6199" s="221">
        <v>7200</v>
      </c>
      <c r="K6199" s="221">
        <v>1</v>
      </c>
      <c r="L6199" s="221">
        <v>7200</v>
      </c>
    </row>
    <row r="6200" spans="1:12" s="167" customFormat="1">
      <c r="A6200" s="218" t="str">
        <f t="shared" si="43"/>
        <v>O221107058748일반상품</v>
      </c>
      <c r="B6200" s="219" t="s">
        <v>9418</v>
      </c>
      <c r="C6200" s="219" t="s">
        <v>8023</v>
      </c>
      <c r="D6200" s="219" t="s">
        <v>8065</v>
      </c>
      <c r="E6200" s="219" t="s">
        <v>6389</v>
      </c>
      <c r="F6200" s="219" t="s">
        <v>6437</v>
      </c>
      <c r="G6200" s="219" t="s">
        <v>7904</v>
      </c>
      <c r="H6200" s="219" t="s">
        <v>5990</v>
      </c>
      <c r="I6200" s="220" t="s">
        <v>9050</v>
      </c>
      <c r="J6200" s="221">
        <v>3980</v>
      </c>
      <c r="K6200" s="221">
        <v>1</v>
      </c>
      <c r="L6200" s="221">
        <v>3980</v>
      </c>
    </row>
    <row r="6201" spans="1:12" s="167" customFormat="1">
      <c r="A6201" s="218" t="str">
        <f t="shared" si="43"/>
        <v>O221107058748일반상품</v>
      </c>
      <c r="B6201" s="219" t="s">
        <v>9418</v>
      </c>
      <c r="C6201" s="219" t="s">
        <v>8023</v>
      </c>
      <c r="D6201" s="219" t="s">
        <v>8065</v>
      </c>
      <c r="E6201" s="219" t="s">
        <v>6389</v>
      </c>
      <c r="F6201" s="219" t="s">
        <v>6437</v>
      </c>
      <c r="G6201" s="219" t="s">
        <v>7904</v>
      </c>
      <c r="H6201" s="219" t="s">
        <v>5990</v>
      </c>
      <c r="I6201" s="220" t="s">
        <v>8076</v>
      </c>
      <c r="J6201" s="221">
        <v>2880</v>
      </c>
      <c r="K6201" s="221">
        <v>1</v>
      </c>
      <c r="L6201" s="221">
        <v>2880</v>
      </c>
    </row>
    <row r="6202" spans="1:12" s="167" customFormat="1">
      <c r="A6202" s="218" t="str">
        <f t="shared" si="43"/>
        <v>O221107058748일반상품</v>
      </c>
      <c r="B6202" s="219" t="s">
        <v>9418</v>
      </c>
      <c r="C6202" s="219" t="s">
        <v>8023</v>
      </c>
      <c r="D6202" s="219" t="s">
        <v>8065</v>
      </c>
      <c r="E6202" s="219" t="s">
        <v>6389</v>
      </c>
      <c r="F6202" s="219" t="s">
        <v>6437</v>
      </c>
      <c r="G6202" s="219" t="s">
        <v>7904</v>
      </c>
      <c r="H6202" s="219" t="s">
        <v>5990</v>
      </c>
      <c r="I6202" s="220" t="s">
        <v>7276</v>
      </c>
      <c r="J6202" s="221">
        <v>4660</v>
      </c>
      <c r="K6202" s="221">
        <v>5</v>
      </c>
      <c r="L6202" s="221">
        <v>23300</v>
      </c>
    </row>
    <row r="6203" spans="1:12" s="167" customFormat="1">
      <c r="A6203" s="218" t="str">
        <f t="shared" si="43"/>
        <v>O221107058748일반상품</v>
      </c>
      <c r="B6203" s="219" t="s">
        <v>9418</v>
      </c>
      <c r="C6203" s="219" t="s">
        <v>8023</v>
      </c>
      <c r="D6203" s="219" t="s">
        <v>8065</v>
      </c>
      <c r="E6203" s="219" t="s">
        <v>6389</v>
      </c>
      <c r="F6203" s="219" t="s">
        <v>6437</v>
      </c>
      <c r="G6203" s="219" t="s">
        <v>7904</v>
      </c>
      <c r="H6203" s="219" t="s">
        <v>5990</v>
      </c>
      <c r="I6203" s="220" t="s">
        <v>7979</v>
      </c>
      <c r="J6203" s="221">
        <v>6660</v>
      </c>
      <c r="K6203" s="221">
        <v>2</v>
      </c>
      <c r="L6203" s="221">
        <v>13320</v>
      </c>
    </row>
    <row r="6204" spans="1:12" s="167" customFormat="1">
      <c r="A6204" s="218" t="str">
        <f t="shared" si="43"/>
        <v>O221107058748일반상품</v>
      </c>
      <c r="B6204" s="219" t="s">
        <v>9418</v>
      </c>
      <c r="C6204" s="219" t="s">
        <v>8023</v>
      </c>
      <c r="D6204" s="219" t="s">
        <v>8065</v>
      </c>
      <c r="E6204" s="219" t="s">
        <v>6389</v>
      </c>
      <c r="F6204" s="219" t="s">
        <v>6437</v>
      </c>
      <c r="G6204" s="219" t="s">
        <v>7904</v>
      </c>
      <c r="H6204" s="219" t="s">
        <v>5990</v>
      </c>
      <c r="I6204" s="220" t="s">
        <v>8669</v>
      </c>
      <c r="J6204" s="221">
        <v>5400</v>
      </c>
      <c r="K6204" s="221">
        <v>7</v>
      </c>
      <c r="L6204" s="221">
        <v>37800</v>
      </c>
    </row>
    <row r="6205" spans="1:12" s="167" customFormat="1">
      <c r="A6205" s="218" t="str">
        <f t="shared" si="43"/>
        <v>O221107058748일반상품</v>
      </c>
      <c r="B6205" s="219" t="s">
        <v>9418</v>
      </c>
      <c r="C6205" s="219" t="s">
        <v>8023</v>
      </c>
      <c r="D6205" s="219" t="s">
        <v>8065</v>
      </c>
      <c r="E6205" s="219" t="s">
        <v>6389</v>
      </c>
      <c r="F6205" s="219" t="s">
        <v>6437</v>
      </c>
      <c r="G6205" s="219" t="s">
        <v>7904</v>
      </c>
      <c r="H6205" s="219" t="s">
        <v>5990</v>
      </c>
      <c r="I6205" s="220" t="s">
        <v>7220</v>
      </c>
      <c r="J6205" s="221">
        <v>670</v>
      </c>
      <c r="K6205" s="221">
        <v>10</v>
      </c>
      <c r="L6205" s="221">
        <v>6700</v>
      </c>
    </row>
    <row r="6206" spans="1:12" s="167" customFormat="1">
      <c r="A6206" s="218" t="str">
        <f t="shared" si="43"/>
        <v>O221107058748일반상품</v>
      </c>
      <c r="B6206" s="219" t="s">
        <v>9418</v>
      </c>
      <c r="C6206" s="219" t="s">
        <v>8023</v>
      </c>
      <c r="D6206" s="219" t="s">
        <v>8065</v>
      </c>
      <c r="E6206" s="219" t="s">
        <v>6389</v>
      </c>
      <c r="F6206" s="219" t="s">
        <v>6437</v>
      </c>
      <c r="G6206" s="219" t="s">
        <v>7904</v>
      </c>
      <c r="H6206" s="219" t="s">
        <v>5990</v>
      </c>
      <c r="I6206" s="220" t="s">
        <v>8391</v>
      </c>
      <c r="J6206" s="221">
        <v>3890</v>
      </c>
      <c r="K6206" s="221">
        <v>5</v>
      </c>
      <c r="L6206" s="221">
        <v>19450</v>
      </c>
    </row>
    <row r="6207" spans="1:12" s="167" customFormat="1">
      <c r="A6207" s="218" t="str">
        <f t="shared" si="43"/>
        <v>O221107058748일반상품</v>
      </c>
      <c r="B6207" s="219" t="s">
        <v>9418</v>
      </c>
      <c r="C6207" s="219" t="s">
        <v>8023</v>
      </c>
      <c r="D6207" s="219" t="s">
        <v>8065</v>
      </c>
      <c r="E6207" s="219" t="s">
        <v>6389</v>
      </c>
      <c r="F6207" s="219" t="s">
        <v>6437</v>
      </c>
      <c r="G6207" s="219" t="s">
        <v>7904</v>
      </c>
      <c r="H6207" s="219" t="s">
        <v>5990</v>
      </c>
      <c r="I6207" s="220" t="s">
        <v>9582</v>
      </c>
      <c r="J6207" s="221">
        <v>2320</v>
      </c>
      <c r="K6207" s="221">
        <v>5</v>
      </c>
      <c r="L6207" s="221">
        <v>11600</v>
      </c>
    </row>
    <row r="6208" spans="1:12" s="167" customFormat="1">
      <c r="A6208" s="218" t="str">
        <f t="shared" si="43"/>
        <v>O221107058748일반상품</v>
      </c>
      <c r="B6208" s="219" t="s">
        <v>9418</v>
      </c>
      <c r="C6208" s="219" t="s">
        <v>8023</v>
      </c>
      <c r="D6208" s="219" t="s">
        <v>8065</v>
      </c>
      <c r="E6208" s="219" t="s">
        <v>6389</v>
      </c>
      <c r="F6208" s="219" t="s">
        <v>6437</v>
      </c>
      <c r="G6208" s="219" t="s">
        <v>7904</v>
      </c>
      <c r="H6208" s="219" t="s">
        <v>5990</v>
      </c>
      <c r="I6208" s="220" t="s">
        <v>9583</v>
      </c>
      <c r="J6208" s="221">
        <v>3100</v>
      </c>
      <c r="K6208" s="221">
        <v>3</v>
      </c>
      <c r="L6208" s="221">
        <v>9300</v>
      </c>
    </row>
    <row r="6209" spans="1:12" s="167" customFormat="1">
      <c r="A6209" s="218" t="str">
        <f t="shared" si="43"/>
        <v>O221107058748일반상품</v>
      </c>
      <c r="B6209" s="219" t="s">
        <v>9418</v>
      </c>
      <c r="C6209" s="219" t="s">
        <v>8023</v>
      </c>
      <c r="D6209" s="219" t="s">
        <v>8065</v>
      </c>
      <c r="E6209" s="219" t="s">
        <v>6389</v>
      </c>
      <c r="F6209" s="219" t="s">
        <v>6437</v>
      </c>
      <c r="G6209" s="219" t="s">
        <v>7904</v>
      </c>
      <c r="H6209" s="219" t="s">
        <v>5990</v>
      </c>
      <c r="I6209" s="220" t="s">
        <v>9600</v>
      </c>
      <c r="J6209" s="221">
        <v>4010</v>
      </c>
      <c r="K6209" s="221">
        <v>1</v>
      </c>
      <c r="L6209" s="221">
        <v>4010</v>
      </c>
    </row>
    <row r="6210" spans="1:12" s="167" customFormat="1">
      <c r="A6210" s="218" t="str">
        <f t="shared" si="43"/>
        <v>O221107058748일반상품</v>
      </c>
      <c r="B6210" s="219" t="s">
        <v>9418</v>
      </c>
      <c r="C6210" s="219" t="s">
        <v>8023</v>
      </c>
      <c r="D6210" s="219" t="s">
        <v>8065</v>
      </c>
      <c r="E6210" s="219" t="s">
        <v>6389</v>
      </c>
      <c r="F6210" s="219" t="s">
        <v>6437</v>
      </c>
      <c r="G6210" s="219" t="s">
        <v>7904</v>
      </c>
      <c r="H6210" s="219" t="s">
        <v>5990</v>
      </c>
      <c r="I6210" s="220" t="s">
        <v>9569</v>
      </c>
      <c r="J6210" s="221">
        <v>12480</v>
      </c>
      <c r="K6210" s="221">
        <v>2</v>
      </c>
      <c r="L6210" s="221">
        <v>24960</v>
      </c>
    </row>
    <row r="6211" spans="1:12" s="167" customFormat="1">
      <c r="A6211" s="218" t="str">
        <f t="shared" si="43"/>
        <v>O221107058748일반상품</v>
      </c>
      <c r="B6211" s="219" t="s">
        <v>9418</v>
      </c>
      <c r="C6211" s="219" t="s">
        <v>8023</v>
      </c>
      <c r="D6211" s="219" t="s">
        <v>8065</v>
      </c>
      <c r="E6211" s="219" t="s">
        <v>6389</v>
      </c>
      <c r="F6211" s="219" t="s">
        <v>6437</v>
      </c>
      <c r="G6211" s="219" t="s">
        <v>7904</v>
      </c>
      <c r="H6211" s="219" t="s">
        <v>5990</v>
      </c>
      <c r="I6211" s="220" t="s">
        <v>8700</v>
      </c>
      <c r="J6211" s="221">
        <v>18700</v>
      </c>
      <c r="K6211" s="221">
        <v>1</v>
      </c>
      <c r="L6211" s="221">
        <v>18700</v>
      </c>
    </row>
    <row r="6212" spans="1:12" s="167" customFormat="1">
      <c r="A6212" s="218" t="str">
        <f t="shared" si="43"/>
        <v>O221107058748일반상품</v>
      </c>
      <c r="B6212" s="219" t="s">
        <v>9418</v>
      </c>
      <c r="C6212" s="219" t="s">
        <v>8023</v>
      </c>
      <c r="D6212" s="219" t="s">
        <v>8065</v>
      </c>
      <c r="E6212" s="219" t="s">
        <v>6389</v>
      </c>
      <c r="F6212" s="219" t="s">
        <v>6437</v>
      </c>
      <c r="G6212" s="219" t="s">
        <v>7904</v>
      </c>
      <c r="H6212" s="219" t="s">
        <v>5990</v>
      </c>
      <c r="I6212" s="220" t="s">
        <v>9584</v>
      </c>
      <c r="J6212" s="221">
        <v>3600</v>
      </c>
      <c r="K6212" s="221">
        <v>5</v>
      </c>
      <c r="L6212" s="221">
        <v>18000</v>
      </c>
    </row>
    <row r="6213" spans="1:12" s="167" customFormat="1">
      <c r="A6213" s="218" t="str">
        <f t="shared" si="43"/>
        <v>O221107058748일반상품</v>
      </c>
      <c r="B6213" s="219" t="s">
        <v>9418</v>
      </c>
      <c r="C6213" s="219" t="s">
        <v>8023</v>
      </c>
      <c r="D6213" s="219" t="s">
        <v>8065</v>
      </c>
      <c r="E6213" s="219" t="s">
        <v>6389</v>
      </c>
      <c r="F6213" s="219" t="s">
        <v>6437</v>
      </c>
      <c r="G6213" s="219" t="s">
        <v>7904</v>
      </c>
      <c r="H6213" s="219" t="s">
        <v>5990</v>
      </c>
      <c r="I6213" s="220" t="s">
        <v>8443</v>
      </c>
      <c r="J6213" s="221">
        <v>3450</v>
      </c>
      <c r="K6213" s="221">
        <v>2</v>
      </c>
      <c r="L6213" s="221">
        <v>6900</v>
      </c>
    </row>
    <row r="6214" spans="1:12" s="167" customFormat="1">
      <c r="A6214" s="218" t="str">
        <f t="shared" si="43"/>
        <v>O221107058748일반상품</v>
      </c>
      <c r="B6214" s="219" t="s">
        <v>9418</v>
      </c>
      <c r="C6214" s="219" t="s">
        <v>8023</v>
      </c>
      <c r="D6214" s="219" t="s">
        <v>8065</v>
      </c>
      <c r="E6214" s="219" t="s">
        <v>6389</v>
      </c>
      <c r="F6214" s="219" t="s">
        <v>6437</v>
      </c>
      <c r="G6214" s="219" t="s">
        <v>7904</v>
      </c>
      <c r="H6214" s="219" t="s">
        <v>5990</v>
      </c>
      <c r="I6214" s="220" t="s">
        <v>7195</v>
      </c>
      <c r="J6214" s="221">
        <v>4018</v>
      </c>
      <c r="K6214" s="221">
        <v>2</v>
      </c>
      <c r="L6214" s="221">
        <v>8036</v>
      </c>
    </row>
    <row r="6215" spans="1:12" s="167" customFormat="1">
      <c r="A6215" s="218" t="str">
        <f t="shared" si="43"/>
        <v>O221107058748일반상품</v>
      </c>
      <c r="B6215" s="219" t="s">
        <v>9418</v>
      </c>
      <c r="C6215" s="219" t="s">
        <v>8023</v>
      </c>
      <c r="D6215" s="219" t="s">
        <v>8065</v>
      </c>
      <c r="E6215" s="219" t="s">
        <v>6389</v>
      </c>
      <c r="F6215" s="219" t="s">
        <v>6437</v>
      </c>
      <c r="G6215" s="219" t="s">
        <v>7904</v>
      </c>
      <c r="H6215" s="219" t="s">
        <v>5990</v>
      </c>
      <c r="I6215" s="220" t="s">
        <v>8718</v>
      </c>
      <c r="J6215" s="221">
        <v>2750</v>
      </c>
      <c r="K6215" s="221">
        <v>3</v>
      </c>
      <c r="L6215" s="221">
        <v>8250</v>
      </c>
    </row>
    <row r="6216" spans="1:12" s="167" customFormat="1">
      <c r="A6216" s="218" t="str">
        <f t="shared" si="43"/>
        <v>O221107058748일반상품</v>
      </c>
      <c r="B6216" s="219" t="s">
        <v>9418</v>
      </c>
      <c r="C6216" s="219" t="s">
        <v>8023</v>
      </c>
      <c r="D6216" s="219" t="s">
        <v>8065</v>
      </c>
      <c r="E6216" s="219" t="s">
        <v>6389</v>
      </c>
      <c r="F6216" s="219" t="s">
        <v>6437</v>
      </c>
      <c r="G6216" s="219" t="s">
        <v>7904</v>
      </c>
      <c r="H6216" s="219" t="s">
        <v>5990</v>
      </c>
      <c r="I6216" s="220" t="s">
        <v>8581</v>
      </c>
      <c r="J6216" s="221">
        <v>3610</v>
      </c>
      <c r="K6216" s="221">
        <v>1</v>
      </c>
      <c r="L6216" s="221">
        <v>3610</v>
      </c>
    </row>
    <row r="6217" spans="1:12" s="167" customFormat="1">
      <c r="A6217" s="218" t="str">
        <f t="shared" si="43"/>
        <v>O221107058748일반상품</v>
      </c>
      <c r="B6217" s="219" t="s">
        <v>9418</v>
      </c>
      <c r="C6217" s="219" t="s">
        <v>8023</v>
      </c>
      <c r="D6217" s="219" t="s">
        <v>8065</v>
      </c>
      <c r="E6217" s="219" t="s">
        <v>6389</v>
      </c>
      <c r="F6217" s="219" t="s">
        <v>6437</v>
      </c>
      <c r="G6217" s="219" t="s">
        <v>7904</v>
      </c>
      <c r="H6217" s="219" t="s">
        <v>5990</v>
      </c>
      <c r="I6217" s="220" t="s">
        <v>8498</v>
      </c>
      <c r="J6217" s="221">
        <v>7900</v>
      </c>
      <c r="K6217" s="221">
        <v>2</v>
      </c>
      <c r="L6217" s="221">
        <v>15800</v>
      </c>
    </row>
    <row r="6218" spans="1:12" s="167" customFormat="1">
      <c r="A6218" s="218" t="str">
        <f t="shared" si="43"/>
        <v>O221107058748일반상품</v>
      </c>
      <c r="B6218" s="219" t="s">
        <v>9418</v>
      </c>
      <c r="C6218" s="219" t="s">
        <v>8023</v>
      </c>
      <c r="D6218" s="219" t="s">
        <v>8065</v>
      </c>
      <c r="E6218" s="219" t="s">
        <v>6389</v>
      </c>
      <c r="F6218" s="219" t="s">
        <v>6437</v>
      </c>
      <c r="G6218" s="219" t="s">
        <v>7904</v>
      </c>
      <c r="H6218" s="219" t="s">
        <v>5990</v>
      </c>
      <c r="I6218" s="220" t="s">
        <v>8511</v>
      </c>
      <c r="J6218" s="221">
        <v>6770</v>
      </c>
      <c r="K6218" s="221">
        <v>6</v>
      </c>
      <c r="L6218" s="221">
        <v>40620</v>
      </c>
    </row>
    <row r="6219" spans="1:12" s="167" customFormat="1">
      <c r="A6219" s="218" t="str">
        <f t="shared" si="43"/>
        <v>O221107058748일반상품</v>
      </c>
      <c r="B6219" s="219" t="s">
        <v>9418</v>
      </c>
      <c r="C6219" s="219" t="s">
        <v>8023</v>
      </c>
      <c r="D6219" s="219" t="s">
        <v>8065</v>
      </c>
      <c r="E6219" s="219" t="s">
        <v>6389</v>
      </c>
      <c r="F6219" s="219" t="s">
        <v>6437</v>
      </c>
      <c r="G6219" s="219" t="s">
        <v>7904</v>
      </c>
      <c r="H6219" s="219" t="s">
        <v>5990</v>
      </c>
      <c r="I6219" s="220" t="s">
        <v>8654</v>
      </c>
      <c r="J6219" s="221">
        <v>25500</v>
      </c>
      <c r="K6219" s="221">
        <v>1</v>
      </c>
      <c r="L6219" s="221">
        <v>25500</v>
      </c>
    </row>
    <row r="6220" spans="1:12" s="167" customFormat="1">
      <c r="A6220" s="218" t="str">
        <f t="shared" si="43"/>
        <v>O221107058748일반상품</v>
      </c>
      <c r="B6220" s="219" t="s">
        <v>9418</v>
      </c>
      <c r="C6220" s="219" t="s">
        <v>8023</v>
      </c>
      <c r="D6220" s="219" t="s">
        <v>8065</v>
      </c>
      <c r="E6220" s="219" t="s">
        <v>6389</v>
      </c>
      <c r="F6220" s="219" t="s">
        <v>6437</v>
      </c>
      <c r="G6220" s="219" t="s">
        <v>7904</v>
      </c>
      <c r="H6220" s="219" t="s">
        <v>5990</v>
      </c>
      <c r="I6220" s="220" t="s">
        <v>8531</v>
      </c>
      <c r="J6220" s="221">
        <v>4800</v>
      </c>
      <c r="K6220" s="221">
        <v>1</v>
      </c>
      <c r="L6220" s="221">
        <v>4800</v>
      </c>
    </row>
    <row r="6221" spans="1:12" s="167" customFormat="1">
      <c r="A6221" s="218" t="str">
        <f t="shared" si="43"/>
        <v>O221107058748일반상품</v>
      </c>
      <c r="B6221" s="219" t="s">
        <v>9418</v>
      </c>
      <c r="C6221" s="219" t="s">
        <v>8023</v>
      </c>
      <c r="D6221" s="219" t="s">
        <v>8065</v>
      </c>
      <c r="E6221" s="219" t="s">
        <v>6389</v>
      </c>
      <c r="F6221" s="219" t="s">
        <v>6437</v>
      </c>
      <c r="G6221" s="219" t="s">
        <v>7904</v>
      </c>
      <c r="H6221" s="219" t="s">
        <v>5990</v>
      </c>
      <c r="I6221" s="220" t="s">
        <v>8726</v>
      </c>
      <c r="J6221" s="221">
        <v>29000</v>
      </c>
      <c r="K6221" s="221">
        <v>1</v>
      </c>
      <c r="L6221" s="221">
        <v>29000</v>
      </c>
    </row>
    <row r="6222" spans="1:12" s="167" customFormat="1">
      <c r="A6222" s="218" t="str">
        <f t="shared" si="43"/>
        <v>O221107058748일반상품</v>
      </c>
      <c r="B6222" s="219" t="s">
        <v>9418</v>
      </c>
      <c r="C6222" s="219" t="s">
        <v>8023</v>
      </c>
      <c r="D6222" s="219" t="s">
        <v>8065</v>
      </c>
      <c r="E6222" s="219" t="s">
        <v>6389</v>
      </c>
      <c r="F6222" s="219" t="s">
        <v>6437</v>
      </c>
      <c r="G6222" s="219" t="s">
        <v>7904</v>
      </c>
      <c r="H6222" s="219" t="s">
        <v>5990</v>
      </c>
      <c r="I6222" s="220" t="s">
        <v>8855</v>
      </c>
      <c r="J6222" s="221">
        <v>29000</v>
      </c>
      <c r="K6222" s="221">
        <v>1</v>
      </c>
      <c r="L6222" s="221">
        <v>29000</v>
      </c>
    </row>
    <row r="6223" spans="1:12" s="167" customFormat="1">
      <c r="A6223" s="218" t="str">
        <f t="shared" si="43"/>
        <v>O221107058748일반상품</v>
      </c>
      <c r="B6223" s="219" t="s">
        <v>9418</v>
      </c>
      <c r="C6223" s="219" t="s">
        <v>8023</v>
      </c>
      <c r="D6223" s="219" t="s">
        <v>8065</v>
      </c>
      <c r="E6223" s="219" t="s">
        <v>6389</v>
      </c>
      <c r="F6223" s="219" t="s">
        <v>6437</v>
      </c>
      <c r="G6223" s="219" t="s">
        <v>7904</v>
      </c>
      <c r="H6223" s="219" t="s">
        <v>5990</v>
      </c>
      <c r="I6223" s="220" t="s">
        <v>8586</v>
      </c>
      <c r="J6223" s="221">
        <v>3300</v>
      </c>
      <c r="K6223" s="221">
        <v>10</v>
      </c>
      <c r="L6223" s="221">
        <v>33000</v>
      </c>
    </row>
    <row r="6224" spans="1:12" s="167" customFormat="1">
      <c r="A6224" s="218" t="str">
        <f t="shared" si="43"/>
        <v>O221107058748일반상품</v>
      </c>
      <c r="B6224" s="219" t="s">
        <v>9418</v>
      </c>
      <c r="C6224" s="219" t="s">
        <v>8023</v>
      </c>
      <c r="D6224" s="219" t="s">
        <v>8065</v>
      </c>
      <c r="E6224" s="219" t="s">
        <v>6389</v>
      </c>
      <c r="F6224" s="219" t="s">
        <v>6437</v>
      </c>
      <c r="G6224" s="219" t="s">
        <v>7904</v>
      </c>
      <c r="H6224" s="219" t="s">
        <v>5990</v>
      </c>
      <c r="I6224" s="220" t="s">
        <v>9601</v>
      </c>
      <c r="J6224" s="221">
        <v>3220</v>
      </c>
      <c r="K6224" s="221">
        <v>4</v>
      </c>
      <c r="L6224" s="221">
        <v>12880</v>
      </c>
    </row>
    <row r="6225" spans="1:12" s="167" customFormat="1">
      <c r="A6225" s="218" t="str">
        <f t="shared" si="43"/>
        <v>O221107058748일반상품</v>
      </c>
      <c r="B6225" s="219" t="s">
        <v>9418</v>
      </c>
      <c r="C6225" s="219" t="s">
        <v>8023</v>
      </c>
      <c r="D6225" s="219" t="s">
        <v>8065</v>
      </c>
      <c r="E6225" s="219" t="s">
        <v>6389</v>
      </c>
      <c r="F6225" s="219" t="s">
        <v>6437</v>
      </c>
      <c r="G6225" s="219" t="s">
        <v>7904</v>
      </c>
      <c r="H6225" s="219" t="s">
        <v>5990</v>
      </c>
      <c r="I6225" s="220" t="s">
        <v>9602</v>
      </c>
      <c r="J6225" s="221">
        <v>3800</v>
      </c>
      <c r="K6225" s="221">
        <v>7</v>
      </c>
      <c r="L6225" s="221">
        <v>26600</v>
      </c>
    </row>
    <row r="6226" spans="1:12" s="167" customFormat="1">
      <c r="A6226" s="218" t="str">
        <f t="shared" si="43"/>
        <v>O221107058748일반상품</v>
      </c>
      <c r="B6226" s="219" t="s">
        <v>9418</v>
      </c>
      <c r="C6226" s="219" t="s">
        <v>8023</v>
      </c>
      <c r="D6226" s="219" t="s">
        <v>8065</v>
      </c>
      <c r="E6226" s="219" t="s">
        <v>6389</v>
      </c>
      <c r="F6226" s="219" t="s">
        <v>6437</v>
      </c>
      <c r="G6226" s="219" t="s">
        <v>7904</v>
      </c>
      <c r="H6226" s="219" t="s">
        <v>5990</v>
      </c>
      <c r="I6226" s="220" t="s">
        <v>8543</v>
      </c>
      <c r="J6226" s="221">
        <v>3400</v>
      </c>
      <c r="K6226" s="221">
        <v>6</v>
      </c>
      <c r="L6226" s="221">
        <v>20400</v>
      </c>
    </row>
    <row r="6227" spans="1:12" s="167" customFormat="1">
      <c r="A6227" s="218" t="str">
        <f t="shared" si="43"/>
        <v>O221107058744일반상품</v>
      </c>
      <c r="B6227" s="219" t="s">
        <v>9419</v>
      </c>
      <c r="C6227" s="219" t="s">
        <v>8023</v>
      </c>
      <c r="D6227" s="219" t="s">
        <v>8065</v>
      </c>
      <c r="E6227" s="219" t="s">
        <v>7705</v>
      </c>
      <c r="F6227" s="219" t="s">
        <v>6439</v>
      </c>
      <c r="G6227" s="219" t="s">
        <v>7730</v>
      </c>
      <c r="H6227" s="219" t="s">
        <v>5990</v>
      </c>
      <c r="I6227" s="220" t="s">
        <v>8575</v>
      </c>
      <c r="J6227" s="221">
        <v>18600</v>
      </c>
      <c r="K6227" s="221">
        <v>1</v>
      </c>
      <c r="L6227" s="221">
        <v>18600</v>
      </c>
    </row>
    <row r="6228" spans="1:12" s="167" customFormat="1">
      <c r="A6228" s="218" t="str">
        <f t="shared" si="43"/>
        <v>O221107058744일반상품</v>
      </c>
      <c r="B6228" s="219" t="s">
        <v>9419</v>
      </c>
      <c r="C6228" s="219" t="s">
        <v>8023</v>
      </c>
      <c r="D6228" s="219" t="s">
        <v>8065</v>
      </c>
      <c r="E6228" s="219" t="s">
        <v>7705</v>
      </c>
      <c r="F6228" s="219" t="s">
        <v>6439</v>
      </c>
      <c r="G6228" s="219" t="s">
        <v>7730</v>
      </c>
      <c r="H6228" s="219" t="s">
        <v>5990</v>
      </c>
      <c r="I6228" s="220" t="s">
        <v>8940</v>
      </c>
      <c r="J6228" s="221">
        <v>7440</v>
      </c>
      <c r="K6228" s="221">
        <v>2</v>
      </c>
      <c r="L6228" s="221">
        <v>14880</v>
      </c>
    </row>
    <row r="6229" spans="1:12" s="167" customFormat="1">
      <c r="A6229" s="218" t="str">
        <f t="shared" si="43"/>
        <v>O221107058744일반상품</v>
      </c>
      <c r="B6229" s="219" t="s">
        <v>9419</v>
      </c>
      <c r="C6229" s="219" t="s">
        <v>8023</v>
      </c>
      <c r="D6229" s="219" t="s">
        <v>8065</v>
      </c>
      <c r="E6229" s="219" t="s">
        <v>7705</v>
      </c>
      <c r="F6229" s="219" t="s">
        <v>6439</v>
      </c>
      <c r="G6229" s="219" t="s">
        <v>7730</v>
      </c>
      <c r="H6229" s="219" t="s">
        <v>5990</v>
      </c>
      <c r="I6229" s="220" t="s">
        <v>8767</v>
      </c>
      <c r="J6229" s="221">
        <v>1090</v>
      </c>
      <c r="K6229" s="221">
        <v>2</v>
      </c>
      <c r="L6229" s="221">
        <v>2180</v>
      </c>
    </row>
    <row r="6230" spans="1:12" s="167" customFormat="1">
      <c r="A6230" s="218" t="str">
        <f t="shared" si="43"/>
        <v>O221107058744일반상품</v>
      </c>
      <c r="B6230" s="219" t="s">
        <v>9419</v>
      </c>
      <c r="C6230" s="219" t="s">
        <v>8023</v>
      </c>
      <c r="D6230" s="219" t="s">
        <v>8065</v>
      </c>
      <c r="E6230" s="219" t="s">
        <v>7705</v>
      </c>
      <c r="F6230" s="219" t="s">
        <v>6439</v>
      </c>
      <c r="G6230" s="219" t="s">
        <v>7730</v>
      </c>
      <c r="H6230" s="219" t="s">
        <v>5990</v>
      </c>
      <c r="I6230" s="220" t="s">
        <v>8327</v>
      </c>
      <c r="J6230" s="221">
        <v>1340</v>
      </c>
      <c r="K6230" s="221">
        <v>2</v>
      </c>
      <c r="L6230" s="221">
        <v>2680</v>
      </c>
    </row>
    <row r="6231" spans="1:12" s="167" customFormat="1">
      <c r="A6231" s="218" t="str">
        <f t="shared" si="43"/>
        <v>O221107058744일반상품</v>
      </c>
      <c r="B6231" s="219" t="s">
        <v>9419</v>
      </c>
      <c r="C6231" s="219" t="s">
        <v>8023</v>
      </c>
      <c r="D6231" s="219" t="s">
        <v>8065</v>
      </c>
      <c r="E6231" s="219" t="s">
        <v>7705</v>
      </c>
      <c r="F6231" s="219" t="s">
        <v>6439</v>
      </c>
      <c r="G6231" s="219" t="s">
        <v>7730</v>
      </c>
      <c r="H6231" s="219" t="s">
        <v>5990</v>
      </c>
      <c r="I6231" s="220" t="s">
        <v>8503</v>
      </c>
      <c r="J6231" s="221">
        <v>5450</v>
      </c>
      <c r="K6231" s="221">
        <v>1</v>
      </c>
      <c r="L6231" s="221">
        <v>5450</v>
      </c>
    </row>
    <row r="6232" spans="1:12" s="167" customFormat="1">
      <c r="A6232" s="218" t="str">
        <f t="shared" si="43"/>
        <v>O221107058744일반상품</v>
      </c>
      <c r="B6232" s="219" t="s">
        <v>9419</v>
      </c>
      <c r="C6232" s="219" t="s">
        <v>8023</v>
      </c>
      <c r="D6232" s="219" t="s">
        <v>8065</v>
      </c>
      <c r="E6232" s="219" t="s">
        <v>7705</v>
      </c>
      <c r="F6232" s="219" t="s">
        <v>6439</v>
      </c>
      <c r="G6232" s="219" t="s">
        <v>7730</v>
      </c>
      <c r="H6232" s="219" t="s">
        <v>5990</v>
      </c>
      <c r="I6232" s="220" t="s">
        <v>7927</v>
      </c>
      <c r="J6232" s="221">
        <v>1000</v>
      </c>
      <c r="K6232" s="221">
        <v>1</v>
      </c>
      <c r="L6232" s="221">
        <v>1000</v>
      </c>
    </row>
    <row r="6233" spans="1:12" s="167" customFormat="1">
      <c r="A6233" s="218" t="str">
        <f t="shared" si="43"/>
        <v>O221107058744일반상품</v>
      </c>
      <c r="B6233" s="219" t="s">
        <v>9419</v>
      </c>
      <c r="C6233" s="219" t="s">
        <v>8023</v>
      </c>
      <c r="D6233" s="219" t="s">
        <v>8065</v>
      </c>
      <c r="E6233" s="219" t="s">
        <v>7705</v>
      </c>
      <c r="F6233" s="219" t="s">
        <v>6439</v>
      </c>
      <c r="G6233" s="219" t="s">
        <v>7730</v>
      </c>
      <c r="H6233" s="219" t="s">
        <v>5990</v>
      </c>
      <c r="I6233" s="220" t="s">
        <v>7975</v>
      </c>
      <c r="J6233" s="221">
        <v>2780</v>
      </c>
      <c r="K6233" s="221">
        <v>1</v>
      </c>
      <c r="L6233" s="221">
        <v>2780</v>
      </c>
    </row>
    <row r="6234" spans="1:12" s="167" customFormat="1">
      <c r="A6234" s="218" t="str">
        <f t="shared" si="43"/>
        <v>O221107058744일반상품</v>
      </c>
      <c r="B6234" s="219" t="s">
        <v>9419</v>
      </c>
      <c r="C6234" s="219" t="s">
        <v>8023</v>
      </c>
      <c r="D6234" s="219" t="s">
        <v>8065</v>
      </c>
      <c r="E6234" s="219" t="s">
        <v>7705</v>
      </c>
      <c r="F6234" s="219" t="s">
        <v>6439</v>
      </c>
      <c r="G6234" s="219" t="s">
        <v>7730</v>
      </c>
      <c r="H6234" s="219" t="s">
        <v>5990</v>
      </c>
      <c r="I6234" s="220" t="s">
        <v>8963</v>
      </c>
      <c r="J6234" s="221">
        <v>9000</v>
      </c>
      <c r="K6234" s="221">
        <v>1</v>
      </c>
      <c r="L6234" s="221">
        <v>9000</v>
      </c>
    </row>
    <row r="6235" spans="1:12" s="167" customFormat="1">
      <c r="A6235" s="218" t="str">
        <f t="shared" si="43"/>
        <v>O221107058744일반상품</v>
      </c>
      <c r="B6235" s="219" t="s">
        <v>9419</v>
      </c>
      <c r="C6235" s="219" t="s">
        <v>8023</v>
      </c>
      <c r="D6235" s="219" t="s">
        <v>8065</v>
      </c>
      <c r="E6235" s="219" t="s">
        <v>7705</v>
      </c>
      <c r="F6235" s="219" t="s">
        <v>6439</v>
      </c>
      <c r="G6235" s="219" t="s">
        <v>7730</v>
      </c>
      <c r="H6235" s="219" t="s">
        <v>5990</v>
      </c>
      <c r="I6235" s="220" t="s">
        <v>8451</v>
      </c>
      <c r="J6235" s="221">
        <v>2200</v>
      </c>
      <c r="K6235" s="221">
        <v>2</v>
      </c>
      <c r="L6235" s="221">
        <v>4400</v>
      </c>
    </row>
    <row r="6236" spans="1:12" s="167" customFormat="1">
      <c r="A6236" s="218" t="str">
        <f t="shared" si="43"/>
        <v>O221107058744일반상품</v>
      </c>
      <c r="B6236" s="219" t="s">
        <v>9419</v>
      </c>
      <c r="C6236" s="219" t="s">
        <v>8023</v>
      </c>
      <c r="D6236" s="219" t="s">
        <v>8065</v>
      </c>
      <c r="E6236" s="219" t="s">
        <v>7705</v>
      </c>
      <c r="F6236" s="219" t="s">
        <v>6439</v>
      </c>
      <c r="G6236" s="219" t="s">
        <v>7730</v>
      </c>
      <c r="H6236" s="219" t="s">
        <v>5990</v>
      </c>
      <c r="I6236" s="220" t="s">
        <v>8452</v>
      </c>
      <c r="J6236" s="221">
        <v>22090</v>
      </c>
      <c r="K6236" s="221">
        <v>2</v>
      </c>
      <c r="L6236" s="221">
        <v>44180</v>
      </c>
    </row>
    <row r="6237" spans="1:12" s="167" customFormat="1">
      <c r="A6237" s="218" t="str">
        <f t="shared" si="43"/>
        <v>O221107058744일반상품</v>
      </c>
      <c r="B6237" s="219" t="s">
        <v>9419</v>
      </c>
      <c r="C6237" s="219" t="s">
        <v>8023</v>
      </c>
      <c r="D6237" s="219" t="s">
        <v>8065</v>
      </c>
      <c r="E6237" s="219" t="s">
        <v>7705</v>
      </c>
      <c r="F6237" s="219" t="s">
        <v>6439</v>
      </c>
      <c r="G6237" s="219" t="s">
        <v>7730</v>
      </c>
      <c r="H6237" s="219" t="s">
        <v>5990</v>
      </c>
      <c r="I6237" s="220" t="s">
        <v>9603</v>
      </c>
      <c r="J6237" s="221">
        <v>5000</v>
      </c>
      <c r="K6237" s="221">
        <v>1</v>
      </c>
      <c r="L6237" s="221">
        <v>5000</v>
      </c>
    </row>
    <row r="6238" spans="1:12" s="167" customFormat="1">
      <c r="A6238" s="218" t="str">
        <f t="shared" si="43"/>
        <v>O221107058744일반상품</v>
      </c>
      <c r="B6238" s="219" t="s">
        <v>9419</v>
      </c>
      <c r="C6238" s="219" t="s">
        <v>8023</v>
      </c>
      <c r="D6238" s="219" t="s">
        <v>8065</v>
      </c>
      <c r="E6238" s="219" t="s">
        <v>7705</v>
      </c>
      <c r="F6238" s="219" t="s">
        <v>6439</v>
      </c>
      <c r="G6238" s="219" t="s">
        <v>7730</v>
      </c>
      <c r="H6238" s="219" t="s">
        <v>5990</v>
      </c>
      <c r="I6238" s="220" t="s">
        <v>9604</v>
      </c>
      <c r="J6238" s="221">
        <v>18600</v>
      </c>
      <c r="K6238" s="221">
        <v>1</v>
      </c>
      <c r="L6238" s="221">
        <v>18600</v>
      </c>
    </row>
    <row r="6239" spans="1:12" s="167" customFormat="1">
      <c r="A6239" s="218" t="str">
        <f t="shared" si="43"/>
        <v>O221107058744일반상품</v>
      </c>
      <c r="B6239" s="219" t="s">
        <v>9419</v>
      </c>
      <c r="C6239" s="219" t="s">
        <v>8023</v>
      </c>
      <c r="D6239" s="219" t="s">
        <v>8065</v>
      </c>
      <c r="E6239" s="219" t="s">
        <v>7705</v>
      </c>
      <c r="F6239" s="219" t="s">
        <v>6439</v>
      </c>
      <c r="G6239" s="219" t="s">
        <v>7730</v>
      </c>
      <c r="H6239" s="219" t="s">
        <v>5990</v>
      </c>
      <c r="I6239" s="220" t="s">
        <v>8351</v>
      </c>
      <c r="J6239" s="221">
        <v>3950</v>
      </c>
      <c r="K6239" s="221">
        <v>2</v>
      </c>
      <c r="L6239" s="221">
        <v>7900</v>
      </c>
    </row>
    <row r="6240" spans="1:12" s="167" customFormat="1">
      <c r="A6240" s="218" t="str">
        <f t="shared" si="43"/>
        <v>O221107058744일반상품</v>
      </c>
      <c r="B6240" s="219" t="s">
        <v>9419</v>
      </c>
      <c r="C6240" s="219" t="s">
        <v>8023</v>
      </c>
      <c r="D6240" s="219" t="s">
        <v>8065</v>
      </c>
      <c r="E6240" s="219" t="s">
        <v>7705</v>
      </c>
      <c r="F6240" s="219" t="s">
        <v>6439</v>
      </c>
      <c r="G6240" s="219" t="s">
        <v>7730</v>
      </c>
      <c r="H6240" s="219" t="s">
        <v>5990</v>
      </c>
      <c r="I6240" s="220" t="s">
        <v>7262</v>
      </c>
      <c r="J6240" s="221">
        <v>1000</v>
      </c>
      <c r="K6240" s="221">
        <v>1</v>
      </c>
      <c r="L6240" s="221">
        <v>1000</v>
      </c>
    </row>
    <row r="6241" spans="1:12" s="167" customFormat="1">
      <c r="A6241" s="218" t="str">
        <f t="shared" si="43"/>
        <v>O221107058744일반상품</v>
      </c>
      <c r="B6241" s="219" t="s">
        <v>9419</v>
      </c>
      <c r="C6241" s="219" t="s">
        <v>8023</v>
      </c>
      <c r="D6241" s="219" t="s">
        <v>8065</v>
      </c>
      <c r="E6241" s="219" t="s">
        <v>7705</v>
      </c>
      <c r="F6241" s="219" t="s">
        <v>6439</v>
      </c>
      <c r="G6241" s="219" t="s">
        <v>7730</v>
      </c>
      <c r="H6241" s="219" t="s">
        <v>5990</v>
      </c>
      <c r="I6241" s="220" t="s">
        <v>8633</v>
      </c>
      <c r="J6241" s="221">
        <v>3020</v>
      </c>
      <c r="K6241" s="221">
        <v>5</v>
      </c>
      <c r="L6241" s="221">
        <v>15100</v>
      </c>
    </row>
    <row r="6242" spans="1:12" s="167" customFormat="1">
      <c r="A6242" s="218" t="str">
        <f t="shared" si="43"/>
        <v>O221107058744일반상품</v>
      </c>
      <c r="B6242" s="219" t="s">
        <v>9419</v>
      </c>
      <c r="C6242" s="219" t="s">
        <v>8023</v>
      </c>
      <c r="D6242" s="219" t="s">
        <v>8065</v>
      </c>
      <c r="E6242" s="219" t="s">
        <v>7705</v>
      </c>
      <c r="F6242" s="219" t="s">
        <v>6439</v>
      </c>
      <c r="G6242" s="219" t="s">
        <v>7730</v>
      </c>
      <c r="H6242" s="219" t="s">
        <v>5990</v>
      </c>
      <c r="I6242" s="220" t="s">
        <v>8538</v>
      </c>
      <c r="J6242" s="221">
        <v>9900</v>
      </c>
      <c r="K6242" s="221">
        <v>1</v>
      </c>
      <c r="L6242" s="221">
        <v>9900</v>
      </c>
    </row>
    <row r="6243" spans="1:12" s="167" customFormat="1">
      <c r="A6243" s="218" t="str">
        <f t="shared" si="43"/>
        <v>O221107058744일반상품</v>
      </c>
      <c r="B6243" s="219" t="s">
        <v>9419</v>
      </c>
      <c r="C6243" s="219" t="s">
        <v>8023</v>
      </c>
      <c r="D6243" s="219" t="s">
        <v>8065</v>
      </c>
      <c r="E6243" s="219" t="s">
        <v>7705</v>
      </c>
      <c r="F6243" s="219" t="s">
        <v>6439</v>
      </c>
      <c r="G6243" s="219" t="s">
        <v>7730</v>
      </c>
      <c r="H6243" s="219" t="s">
        <v>5990</v>
      </c>
      <c r="I6243" s="220" t="s">
        <v>7220</v>
      </c>
      <c r="J6243" s="221">
        <v>670</v>
      </c>
      <c r="K6243" s="221">
        <v>2</v>
      </c>
      <c r="L6243" s="221">
        <v>1340</v>
      </c>
    </row>
    <row r="6244" spans="1:12" s="167" customFormat="1">
      <c r="A6244" s="218" t="str">
        <f t="shared" si="43"/>
        <v>O221107058744일반상품</v>
      </c>
      <c r="B6244" s="219" t="s">
        <v>9419</v>
      </c>
      <c r="C6244" s="219" t="s">
        <v>8023</v>
      </c>
      <c r="D6244" s="219" t="s">
        <v>8065</v>
      </c>
      <c r="E6244" s="219" t="s">
        <v>7705</v>
      </c>
      <c r="F6244" s="219" t="s">
        <v>6439</v>
      </c>
      <c r="G6244" s="219" t="s">
        <v>7730</v>
      </c>
      <c r="H6244" s="219" t="s">
        <v>5990</v>
      </c>
      <c r="I6244" s="220" t="s">
        <v>8564</v>
      </c>
      <c r="J6244" s="221">
        <v>2360</v>
      </c>
      <c r="K6244" s="221">
        <v>2</v>
      </c>
      <c r="L6244" s="221">
        <v>4720</v>
      </c>
    </row>
    <row r="6245" spans="1:12" s="167" customFormat="1">
      <c r="A6245" s="218" t="str">
        <f t="shared" si="43"/>
        <v>O221107058744일반상품</v>
      </c>
      <c r="B6245" s="219" t="s">
        <v>9419</v>
      </c>
      <c r="C6245" s="219" t="s">
        <v>8023</v>
      </c>
      <c r="D6245" s="219" t="s">
        <v>8065</v>
      </c>
      <c r="E6245" s="219" t="s">
        <v>7705</v>
      </c>
      <c r="F6245" s="219" t="s">
        <v>6439</v>
      </c>
      <c r="G6245" s="219" t="s">
        <v>7730</v>
      </c>
      <c r="H6245" s="219" t="s">
        <v>5990</v>
      </c>
      <c r="I6245" s="220" t="s">
        <v>8709</v>
      </c>
      <c r="J6245" s="221">
        <v>13950</v>
      </c>
      <c r="K6245" s="221">
        <v>1</v>
      </c>
      <c r="L6245" s="221">
        <v>13950</v>
      </c>
    </row>
    <row r="6246" spans="1:12" s="167" customFormat="1">
      <c r="A6246" s="218" t="str">
        <f t="shared" si="43"/>
        <v>O221107058744일반상품</v>
      </c>
      <c r="B6246" s="219" t="s">
        <v>9419</v>
      </c>
      <c r="C6246" s="219" t="s">
        <v>8023</v>
      </c>
      <c r="D6246" s="219" t="s">
        <v>8065</v>
      </c>
      <c r="E6246" s="219" t="s">
        <v>7705</v>
      </c>
      <c r="F6246" s="219" t="s">
        <v>6439</v>
      </c>
      <c r="G6246" s="219" t="s">
        <v>7730</v>
      </c>
      <c r="H6246" s="219" t="s">
        <v>5990</v>
      </c>
      <c r="I6246" s="220" t="s">
        <v>9605</v>
      </c>
      <c r="J6246" s="221">
        <v>6250</v>
      </c>
      <c r="K6246" s="221">
        <v>1</v>
      </c>
      <c r="L6246" s="221">
        <v>6250</v>
      </c>
    </row>
    <row r="6247" spans="1:12" s="167" customFormat="1">
      <c r="A6247" s="218" t="str">
        <f t="shared" si="43"/>
        <v>O221107058744일반상품</v>
      </c>
      <c r="B6247" s="219" t="s">
        <v>9419</v>
      </c>
      <c r="C6247" s="219" t="s">
        <v>8023</v>
      </c>
      <c r="D6247" s="219" t="s">
        <v>8065</v>
      </c>
      <c r="E6247" s="219" t="s">
        <v>7705</v>
      </c>
      <c r="F6247" s="219" t="s">
        <v>6439</v>
      </c>
      <c r="G6247" s="219" t="s">
        <v>7730</v>
      </c>
      <c r="H6247" s="219" t="s">
        <v>5990</v>
      </c>
      <c r="I6247" s="220" t="s">
        <v>8683</v>
      </c>
      <c r="J6247" s="221">
        <v>10700</v>
      </c>
      <c r="K6247" s="221">
        <v>2</v>
      </c>
      <c r="L6247" s="221">
        <v>21400</v>
      </c>
    </row>
    <row r="6248" spans="1:12" s="167" customFormat="1">
      <c r="A6248" s="218" t="str">
        <f t="shared" si="43"/>
        <v>O221107058744일반상품</v>
      </c>
      <c r="B6248" s="219" t="s">
        <v>9419</v>
      </c>
      <c r="C6248" s="219" t="s">
        <v>8023</v>
      </c>
      <c r="D6248" s="219" t="s">
        <v>8065</v>
      </c>
      <c r="E6248" s="219" t="s">
        <v>7705</v>
      </c>
      <c r="F6248" s="219" t="s">
        <v>6439</v>
      </c>
      <c r="G6248" s="219" t="s">
        <v>7730</v>
      </c>
      <c r="H6248" s="219" t="s">
        <v>5990</v>
      </c>
      <c r="I6248" s="220" t="s">
        <v>8684</v>
      </c>
      <c r="J6248" s="221">
        <v>4500</v>
      </c>
      <c r="K6248" s="221">
        <v>1</v>
      </c>
      <c r="L6248" s="221">
        <v>4500</v>
      </c>
    </row>
    <row r="6249" spans="1:12" s="167" customFormat="1">
      <c r="A6249" s="218" t="str">
        <f t="shared" si="43"/>
        <v>O221107058744일반상품</v>
      </c>
      <c r="B6249" s="219" t="s">
        <v>9419</v>
      </c>
      <c r="C6249" s="219" t="s">
        <v>8023</v>
      </c>
      <c r="D6249" s="219" t="s">
        <v>8065</v>
      </c>
      <c r="E6249" s="219" t="s">
        <v>7705</v>
      </c>
      <c r="F6249" s="219" t="s">
        <v>6439</v>
      </c>
      <c r="G6249" s="219" t="s">
        <v>7730</v>
      </c>
      <c r="H6249" s="219" t="s">
        <v>5990</v>
      </c>
      <c r="I6249" s="220" t="s">
        <v>8900</v>
      </c>
      <c r="J6249" s="221">
        <v>6950</v>
      </c>
      <c r="K6249" s="221">
        <v>1</v>
      </c>
      <c r="L6249" s="221">
        <v>6950</v>
      </c>
    </row>
    <row r="6250" spans="1:12" s="167" customFormat="1">
      <c r="A6250" s="218" t="str">
        <f t="shared" si="43"/>
        <v>O221107058744일반상품</v>
      </c>
      <c r="B6250" s="219" t="s">
        <v>9419</v>
      </c>
      <c r="C6250" s="219" t="s">
        <v>8023</v>
      </c>
      <c r="D6250" s="219" t="s">
        <v>8065</v>
      </c>
      <c r="E6250" s="219" t="s">
        <v>7705</v>
      </c>
      <c r="F6250" s="219" t="s">
        <v>6439</v>
      </c>
      <c r="G6250" s="219" t="s">
        <v>7730</v>
      </c>
      <c r="H6250" s="219" t="s">
        <v>5990</v>
      </c>
      <c r="I6250" s="220" t="s">
        <v>7229</v>
      </c>
      <c r="J6250" s="221">
        <v>5900</v>
      </c>
      <c r="K6250" s="221">
        <v>3</v>
      </c>
      <c r="L6250" s="221">
        <v>17700</v>
      </c>
    </row>
    <row r="6251" spans="1:12" s="167" customFormat="1">
      <c r="A6251" s="218" t="str">
        <f t="shared" si="43"/>
        <v>O221107058744일반상품</v>
      </c>
      <c r="B6251" s="219" t="s">
        <v>9419</v>
      </c>
      <c r="C6251" s="219" t="s">
        <v>8023</v>
      </c>
      <c r="D6251" s="219" t="s">
        <v>8065</v>
      </c>
      <c r="E6251" s="219" t="s">
        <v>7705</v>
      </c>
      <c r="F6251" s="219" t="s">
        <v>6439</v>
      </c>
      <c r="G6251" s="219" t="s">
        <v>7730</v>
      </c>
      <c r="H6251" s="219" t="s">
        <v>5990</v>
      </c>
      <c r="I6251" s="220" t="s">
        <v>7240</v>
      </c>
      <c r="J6251" s="221">
        <v>4100</v>
      </c>
      <c r="K6251" s="221">
        <v>1</v>
      </c>
      <c r="L6251" s="221">
        <v>4100</v>
      </c>
    </row>
    <row r="6252" spans="1:12" s="167" customFormat="1">
      <c r="A6252" s="218" t="str">
        <f t="shared" si="43"/>
        <v>O221107058744일반상품</v>
      </c>
      <c r="B6252" s="219" t="s">
        <v>9419</v>
      </c>
      <c r="C6252" s="219" t="s">
        <v>8023</v>
      </c>
      <c r="D6252" s="219" t="s">
        <v>8065</v>
      </c>
      <c r="E6252" s="219" t="s">
        <v>7705</v>
      </c>
      <c r="F6252" s="219" t="s">
        <v>6439</v>
      </c>
      <c r="G6252" s="219" t="s">
        <v>7730</v>
      </c>
      <c r="H6252" s="219" t="s">
        <v>5990</v>
      </c>
      <c r="I6252" s="220" t="s">
        <v>8672</v>
      </c>
      <c r="J6252" s="221">
        <v>3020</v>
      </c>
      <c r="K6252" s="221">
        <v>6</v>
      </c>
      <c r="L6252" s="221">
        <v>18120</v>
      </c>
    </row>
    <row r="6253" spans="1:12" s="167" customFormat="1">
      <c r="A6253" s="218" t="str">
        <f t="shared" si="43"/>
        <v>O221107058744일반상품</v>
      </c>
      <c r="B6253" s="219" t="s">
        <v>9419</v>
      </c>
      <c r="C6253" s="219" t="s">
        <v>8023</v>
      </c>
      <c r="D6253" s="219" t="s">
        <v>8065</v>
      </c>
      <c r="E6253" s="219" t="s">
        <v>7705</v>
      </c>
      <c r="F6253" s="219" t="s">
        <v>6439</v>
      </c>
      <c r="G6253" s="219" t="s">
        <v>7730</v>
      </c>
      <c r="H6253" s="219" t="s">
        <v>5990</v>
      </c>
      <c r="I6253" s="220" t="s">
        <v>8773</v>
      </c>
      <c r="J6253" s="221">
        <v>3020</v>
      </c>
      <c r="K6253" s="221">
        <v>5</v>
      </c>
      <c r="L6253" s="221">
        <v>15100</v>
      </c>
    </row>
    <row r="6254" spans="1:12" s="167" customFormat="1">
      <c r="A6254" s="218" t="str">
        <f t="shared" si="43"/>
        <v>O221107058744일반상품</v>
      </c>
      <c r="B6254" s="219" t="s">
        <v>9419</v>
      </c>
      <c r="C6254" s="219" t="s">
        <v>8023</v>
      </c>
      <c r="D6254" s="219" t="s">
        <v>8065</v>
      </c>
      <c r="E6254" s="219" t="s">
        <v>7705</v>
      </c>
      <c r="F6254" s="219" t="s">
        <v>6439</v>
      </c>
      <c r="G6254" s="219" t="s">
        <v>7730</v>
      </c>
      <c r="H6254" s="219" t="s">
        <v>5990</v>
      </c>
      <c r="I6254" s="220" t="s">
        <v>8942</v>
      </c>
      <c r="J6254" s="221">
        <v>2700</v>
      </c>
      <c r="K6254" s="221">
        <v>2</v>
      </c>
      <c r="L6254" s="221">
        <v>5400</v>
      </c>
    </row>
    <row r="6255" spans="1:12" s="167" customFormat="1">
      <c r="A6255" s="218" t="str">
        <f t="shared" si="43"/>
        <v>O221107058744일반상품</v>
      </c>
      <c r="B6255" s="219" t="s">
        <v>9419</v>
      </c>
      <c r="C6255" s="219" t="s">
        <v>8023</v>
      </c>
      <c r="D6255" s="219" t="s">
        <v>8065</v>
      </c>
      <c r="E6255" s="219" t="s">
        <v>7705</v>
      </c>
      <c r="F6255" s="219" t="s">
        <v>6439</v>
      </c>
      <c r="G6255" s="219" t="s">
        <v>7730</v>
      </c>
      <c r="H6255" s="219" t="s">
        <v>5990</v>
      </c>
      <c r="I6255" s="220" t="s">
        <v>8656</v>
      </c>
      <c r="J6255" s="221">
        <v>9200</v>
      </c>
      <c r="K6255" s="221">
        <v>1</v>
      </c>
      <c r="L6255" s="221">
        <v>9200</v>
      </c>
    </row>
    <row r="6256" spans="1:12" s="167" customFormat="1">
      <c r="A6256" s="218" t="str">
        <f t="shared" ref="A6256:A6319" si="44">B6256&amp;H6256</f>
        <v>O221107058744일반상품</v>
      </c>
      <c r="B6256" s="219" t="s">
        <v>9419</v>
      </c>
      <c r="C6256" s="219" t="s">
        <v>8023</v>
      </c>
      <c r="D6256" s="219" t="s">
        <v>8065</v>
      </c>
      <c r="E6256" s="219" t="s">
        <v>7705</v>
      </c>
      <c r="F6256" s="219" t="s">
        <v>6439</v>
      </c>
      <c r="G6256" s="219" t="s">
        <v>7730</v>
      </c>
      <c r="H6256" s="219" t="s">
        <v>5990</v>
      </c>
      <c r="I6256" s="220" t="s">
        <v>8393</v>
      </c>
      <c r="J6256" s="221">
        <v>5900</v>
      </c>
      <c r="K6256" s="221">
        <v>1</v>
      </c>
      <c r="L6256" s="221">
        <v>5900</v>
      </c>
    </row>
    <row r="6257" spans="1:12" s="167" customFormat="1">
      <c r="A6257" s="218" t="str">
        <f t="shared" si="44"/>
        <v>O221107058744일반상품</v>
      </c>
      <c r="B6257" s="219" t="s">
        <v>9419</v>
      </c>
      <c r="C6257" s="219" t="s">
        <v>8023</v>
      </c>
      <c r="D6257" s="219" t="s">
        <v>8065</v>
      </c>
      <c r="E6257" s="219" t="s">
        <v>7705</v>
      </c>
      <c r="F6257" s="219" t="s">
        <v>6439</v>
      </c>
      <c r="G6257" s="219" t="s">
        <v>7730</v>
      </c>
      <c r="H6257" s="219" t="s">
        <v>5990</v>
      </c>
      <c r="I6257" s="220" t="s">
        <v>8516</v>
      </c>
      <c r="J6257" s="221">
        <v>1080</v>
      </c>
      <c r="K6257" s="221">
        <v>2</v>
      </c>
      <c r="L6257" s="221">
        <v>2160</v>
      </c>
    </row>
    <row r="6258" spans="1:12" s="167" customFormat="1">
      <c r="A6258" s="218" t="str">
        <f t="shared" si="44"/>
        <v>O221107058743일반상품</v>
      </c>
      <c r="B6258" s="219" t="s">
        <v>9420</v>
      </c>
      <c r="C6258" s="219" t="s">
        <v>8023</v>
      </c>
      <c r="D6258" s="219" t="s">
        <v>8065</v>
      </c>
      <c r="E6258" s="219" t="s">
        <v>7705</v>
      </c>
      <c r="F6258" s="219" t="s">
        <v>6439</v>
      </c>
      <c r="G6258" s="219" t="s">
        <v>8000</v>
      </c>
      <c r="H6258" s="219" t="s">
        <v>5990</v>
      </c>
      <c r="I6258" s="220" t="s">
        <v>8661</v>
      </c>
      <c r="J6258" s="221">
        <v>1800</v>
      </c>
      <c r="K6258" s="221">
        <v>3</v>
      </c>
      <c r="L6258" s="221">
        <v>5400</v>
      </c>
    </row>
    <row r="6259" spans="1:12" s="167" customFormat="1">
      <c r="A6259" s="218" t="str">
        <f t="shared" si="44"/>
        <v>O221107058743일반상품</v>
      </c>
      <c r="B6259" s="219" t="s">
        <v>9420</v>
      </c>
      <c r="C6259" s="219" t="s">
        <v>8023</v>
      </c>
      <c r="D6259" s="219" t="s">
        <v>8065</v>
      </c>
      <c r="E6259" s="219" t="s">
        <v>7705</v>
      </c>
      <c r="F6259" s="219" t="s">
        <v>6439</v>
      </c>
      <c r="G6259" s="219" t="s">
        <v>8000</v>
      </c>
      <c r="H6259" s="219" t="s">
        <v>5990</v>
      </c>
      <c r="I6259" s="220" t="s">
        <v>7930</v>
      </c>
      <c r="J6259" s="221">
        <v>4200</v>
      </c>
      <c r="K6259" s="221">
        <v>1</v>
      </c>
      <c r="L6259" s="221">
        <v>4200</v>
      </c>
    </row>
    <row r="6260" spans="1:12" s="167" customFormat="1">
      <c r="A6260" s="218" t="str">
        <f t="shared" si="44"/>
        <v>O221107058743일반상품</v>
      </c>
      <c r="B6260" s="219" t="s">
        <v>9420</v>
      </c>
      <c r="C6260" s="219" t="s">
        <v>8023</v>
      </c>
      <c r="D6260" s="219" t="s">
        <v>8065</v>
      </c>
      <c r="E6260" s="219" t="s">
        <v>7705</v>
      </c>
      <c r="F6260" s="219" t="s">
        <v>6439</v>
      </c>
      <c r="G6260" s="219" t="s">
        <v>8000</v>
      </c>
      <c r="H6260" s="219" t="s">
        <v>5990</v>
      </c>
      <c r="I6260" s="220" t="s">
        <v>7284</v>
      </c>
      <c r="J6260" s="221">
        <v>7000</v>
      </c>
      <c r="K6260" s="221">
        <v>3</v>
      </c>
      <c r="L6260" s="221">
        <v>21000</v>
      </c>
    </row>
    <row r="6261" spans="1:12" s="167" customFormat="1">
      <c r="A6261" s="218" t="str">
        <f t="shared" si="44"/>
        <v>O221107058743일반상품</v>
      </c>
      <c r="B6261" s="219" t="s">
        <v>9420</v>
      </c>
      <c r="C6261" s="219" t="s">
        <v>8023</v>
      </c>
      <c r="D6261" s="219" t="s">
        <v>8065</v>
      </c>
      <c r="E6261" s="219" t="s">
        <v>7705</v>
      </c>
      <c r="F6261" s="219" t="s">
        <v>6439</v>
      </c>
      <c r="G6261" s="219" t="s">
        <v>8000</v>
      </c>
      <c r="H6261" s="219" t="s">
        <v>5990</v>
      </c>
      <c r="I6261" s="220" t="s">
        <v>8397</v>
      </c>
      <c r="J6261" s="221">
        <v>10200</v>
      </c>
      <c r="K6261" s="221">
        <v>2</v>
      </c>
      <c r="L6261" s="221">
        <v>20400</v>
      </c>
    </row>
    <row r="6262" spans="1:12" s="167" customFormat="1">
      <c r="A6262" s="218" t="str">
        <f t="shared" si="44"/>
        <v>O221107058743일반상품</v>
      </c>
      <c r="B6262" s="219" t="s">
        <v>9420</v>
      </c>
      <c r="C6262" s="219" t="s">
        <v>8023</v>
      </c>
      <c r="D6262" s="219" t="s">
        <v>8065</v>
      </c>
      <c r="E6262" s="219" t="s">
        <v>7705</v>
      </c>
      <c r="F6262" s="219" t="s">
        <v>6439</v>
      </c>
      <c r="G6262" s="219" t="s">
        <v>8000</v>
      </c>
      <c r="H6262" s="219" t="s">
        <v>5990</v>
      </c>
      <c r="I6262" s="220" t="s">
        <v>9552</v>
      </c>
      <c r="J6262" s="221">
        <v>10000</v>
      </c>
      <c r="K6262" s="221">
        <v>1</v>
      </c>
      <c r="L6262" s="221">
        <v>10000</v>
      </c>
    </row>
    <row r="6263" spans="1:12" s="167" customFormat="1">
      <c r="A6263" s="218" t="str">
        <f t="shared" si="44"/>
        <v>O221107058743일반상품</v>
      </c>
      <c r="B6263" s="219" t="s">
        <v>9420</v>
      </c>
      <c r="C6263" s="219" t="s">
        <v>8023</v>
      </c>
      <c r="D6263" s="219" t="s">
        <v>8065</v>
      </c>
      <c r="E6263" s="219" t="s">
        <v>7705</v>
      </c>
      <c r="F6263" s="219" t="s">
        <v>6439</v>
      </c>
      <c r="G6263" s="219" t="s">
        <v>8000</v>
      </c>
      <c r="H6263" s="219" t="s">
        <v>5990</v>
      </c>
      <c r="I6263" s="220" t="s">
        <v>8742</v>
      </c>
      <c r="J6263" s="221">
        <v>15770</v>
      </c>
      <c r="K6263" s="221">
        <v>1</v>
      </c>
      <c r="L6263" s="221">
        <v>15770</v>
      </c>
    </row>
    <row r="6264" spans="1:12" s="167" customFormat="1">
      <c r="A6264" s="218" t="str">
        <f t="shared" si="44"/>
        <v>O221107058743일반상품</v>
      </c>
      <c r="B6264" s="219" t="s">
        <v>9420</v>
      </c>
      <c r="C6264" s="219" t="s">
        <v>8023</v>
      </c>
      <c r="D6264" s="219" t="s">
        <v>8065</v>
      </c>
      <c r="E6264" s="219" t="s">
        <v>7705</v>
      </c>
      <c r="F6264" s="219" t="s">
        <v>6439</v>
      </c>
      <c r="G6264" s="219" t="s">
        <v>8000</v>
      </c>
      <c r="H6264" s="219" t="s">
        <v>5990</v>
      </c>
      <c r="I6264" s="220" t="s">
        <v>8328</v>
      </c>
      <c r="J6264" s="221">
        <v>3910</v>
      </c>
      <c r="K6264" s="221">
        <v>1</v>
      </c>
      <c r="L6264" s="221">
        <v>3910</v>
      </c>
    </row>
    <row r="6265" spans="1:12" s="167" customFormat="1">
      <c r="A6265" s="218" t="str">
        <f t="shared" si="44"/>
        <v>O221107058743일반상품</v>
      </c>
      <c r="B6265" s="219" t="s">
        <v>9420</v>
      </c>
      <c r="C6265" s="219" t="s">
        <v>8023</v>
      </c>
      <c r="D6265" s="219" t="s">
        <v>8065</v>
      </c>
      <c r="E6265" s="219" t="s">
        <v>7705</v>
      </c>
      <c r="F6265" s="219" t="s">
        <v>6439</v>
      </c>
      <c r="G6265" s="219" t="s">
        <v>8000</v>
      </c>
      <c r="H6265" s="219" t="s">
        <v>5990</v>
      </c>
      <c r="I6265" s="220" t="s">
        <v>8837</v>
      </c>
      <c r="J6265" s="221">
        <v>6980</v>
      </c>
      <c r="K6265" s="221">
        <v>1</v>
      </c>
      <c r="L6265" s="221">
        <v>6980</v>
      </c>
    </row>
    <row r="6266" spans="1:12" s="167" customFormat="1">
      <c r="A6266" s="218" t="str">
        <f t="shared" si="44"/>
        <v>O221107058743일반상품</v>
      </c>
      <c r="B6266" s="219" t="s">
        <v>9420</v>
      </c>
      <c r="C6266" s="219" t="s">
        <v>8023</v>
      </c>
      <c r="D6266" s="219" t="s">
        <v>8065</v>
      </c>
      <c r="E6266" s="219" t="s">
        <v>7705</v>
      </c>
      <c r="F6266" s="219" t="s">
        <v>6439</v>
      </c>
      <c r="G6266" s="219" t="s">
        <v>8000</v>
      </c>
      <c r="H6266" s="219" t="s">
        <v>5990</v>
      </c>
      <c r="I6266" s="220" t="s">
        <v>7191</v>
      </c>
      <c r="J6266" s="221">
        <v>13520</v>
      </c>
      <c r="K6266" s="221">
        <v>1</v>
      </c>
      <c r="L6266" s="221">
        <v>13520</v>
      </c>
    </row>
    <row r="6267" spans="1:12" s="167" customFormat="1">
      <c r="A6267" s="218" t="str">
        <f t="shared" si="44"/>
        <v>O221107058743일반상품</v>
      </c>
      <c r="B6267" s="219" t="s">
        <v>9420</v>
      </c>
      <c r="C6267" s="219" t="s">
        <v>8023</v>
      </c>
      <c r="D6267" s="219" t="s">
        <v>8065</v>
      </c>
      <c r="E6267" s="219" t="s">
        <v>7705</v>
      </c>
      <c r="F6267" s="219" t="s">
        <v>6439</v>
      </c>
      <c r="G6267" s="219" t="s">
        <v>8000</v>
      </c>
      <c r="H6267" s="219" t="s">
        <v>5990</v>
      </c>
      <c r="I6267" s="220" t="s">
        <v>7272</v>
      </c>
      <c r="J6267" s="221">
        <v>1250</v>
      </c>
      <c r="K6267" s="221">
        <v>2</v>
      </c>
      <c r="L6267" s="221">
        <v>2500</v>
      </c>
    </row>
    <row r="6268" spans="1:12" s="167" customFormat="1">
      <c r="A6268" s="218" t="str">
        <f t="shared" si="44"/>
        <v>O221107058743일반상품</v>
      </c>
      <c r="B6268" s="219" t="s">
        <v>9420</v>
      </c>
      <c r="C6268" s="219" t="s">
        <v>8023</v>
      </c>
      <c r="D6268" s="219" t="s">
        <v>8065</v>
      </c>
      <c r="E6268" s="219" t="s">
        <v>7705</v>
      </c>
      <c r="F6268" s="219" t="s">
        <v>6439</v>
      </c>
      <c r="G6268" s="219" t="s">
        <v>8000</v>
      </c>
      <c r="H6268" s="219" t="s">
        <v>5990</v>
      </c>
      <c r="I6268" s="220" t="s">
        <v>8450</v>
      </c>
      <c r="J6268" s="221">
        <v>1400</v>
      </c>
      <c r="K6268" s="221">
        <v>2</v>
      </c>
      <c r="L6268" s="221">
        <v>2800</v>
      </c>
    </row>
    <row r="6269" spans="1:12" s="167" customFormat="1">
      <c r="A6269" s="218" t="str">
        <f t="shared" si="44"/>
        <v>O221107058743일반상품</v>
      </c>
      <c r="B6269" s="219" t="s">
        <v>9420</v>
      </c>
      <c r="C6269" s="219" t="s">
        <v>8023</v>
      </c>
      <c r="D6269" s="219" t="s">
        <v>8065</v>
      </c>
      <c r="E6269" s="219" t="s">
        <v>7705</v>
      </c>
      <c r="F6269" s="219" t="s">
        <v>6439</v>
      </c>
      <c r="G6269" s="219" t="s">
        <v>8000</v>
      </c>
      <c r="H6269" s="219" t="s">
        <v>5990</v>
      </c>
      <c r="I6269" s="220" t="s">
        <v>8452</v>
      </c>
      <c r="J6269" s="221">
        <v>22090</v>
      </c>
      <c r="K6269" s="221">
        <v>2</v>
      </c>
      <c r="L6269" s="221">
        <v>44180</v>
      </c>
    </row>
    <row r="6270" spans="1:12" s="167" customFormat="1">
      <c r="A6270" s="218" t="str">
        <f t="shared" si="44"/>
        <v>O221107058743일반상품</v>
      </c>
      <c r="B6270" s="219" t="s">
        <v>9420</v>
      </c>
      <c r="C6270" s="219" t="s">
        <v>8023</v>
      </c>
      <c r="D6270" s="219" t="s">
        <v>8065</v>
      </c>
      <c r="E6270" s="219" t="s">
        <v>7705</v>
      </c>
      <c r="F6270" s="219" t="s">
        <v>6439</v>
      </c>
      <c r="G6270" s="219" t="s">
        <v>8000</v>
      </c>
      <c r="H6270" s="219" t="s">
        <v>5990</v>
      </c>
      <c r="I6270" s="220" t="s">
        <v>8804</v>
      </c>
      <c r="J6270" s="221">
        <v>9240</v>
      </c>
      <c r="K6270" s="221">
        <v>1</v>
      </c>
      <c r="L6270" s="221">
        <v>9240</v>
      </c>
    </row>
    <row r="6271" spans="1:12" s="167" customFormat="1">
      <c r="A6271" s="218" t="str">
        <f t="shared" si="44"/>
        <v>O221107058743일반상품</v>
      </c>
      <c r="B6271" s="219" t="s">
        <v>9420</v>
      </c>
      <c r="C6271" s="219" t="s">
        <v>8023</v>
      </c>
      <c r="D6271" s="219" t="s">
        <v>8065</v>
      </c>
      <c r="E6271" s="219" t="s">
        <v>7705</v>
      </c>
      <c r="F6271" s="219" t="s">
        <v>6439</v>
      </c>
      <c r="G6271" s="219" t="s">
        <v>8000</v>
      </c>
      <c r="H6271" s="219" t="s">
        <v>5990</v>
      </c>
      <c r="I6271" s="220" t="s">
        <v>8852</v>
      </c>
      <c r="J6271" s="221">
        <v>11160</v>
      </c>
      <c r="K6271" s="221">
        <v>1</v>
      </c>
      <c r="L6271" s="221">
        <v>11160</v>
      </c>
    </row>
    <row r="6272" spans="1:12" s="167" customFormat="1">
      <c r="A6272" s="218" t="str">
        <f t="shared" si="44"/>
        <v>O221107058743일반상품</v>
      </c>
      <c r="B6272" s="219" t="s">
        <v>9420</v>
      </c>
      <c r="C6272" s="219" t="s">
        <v>8023</v>
      </c>
      <c r="D6272" s="219" t="s">
        <v>8065</v>
      </c>
      <c r="E6272" s="219" t="s">
        <v>7705</v>
      </c>
      <c r="F6272" s="219" t="s">
        <v>6439</v>
      </c>
      <c r="G6272" s="219" t="s">
        <v>8000</v>
      </c>
      <c r="H6272" s="219" t="s">
        <v>5990</v>
      </c>
      <c r="I6272" s="220" t="s">
        <v>8615</v>
      </c>
      <c r="J6272" s="221">
        <v>8500</v>
      </c>
      <c r="K6272" s="221">
        <v>1</v>
      </c>
      <c r="L6272" s="221">
        <v>8500</v>
      </c>
    </row>
    <row r="6273" spans="1:12" s="167" customFormat="1">
      <c r="A6273" s="218" t="str">
        <f t="shared" si="44"/>
        <v>O221107058743일반상품</v>
      </c>
      <c r="B6273" s="219" t="s">
        <v>9420</v>
      </c>
      <c r="C6273" s="219" t="s">
        <v>8023</v>
      </c>
      <c r="D6273" s="219" t="s">
        <v>8065</v>
      </c>
      <c r="E6273" s="219" t="s">
        <v>7705</v>
      </c>
      <c r="F6273" s="219" t="s">
        <v>6439</v>
      </c>
      <c r="G6273" s="219" t="s">
        <v>8000</v>
      </c>
      <c r="H6273" s="219" t="s">
        <v>5990</v>
      </c>
      <c r="I6273" s="220" t="s">
        <v>8029</v>
      </c>
      <c r="J6273" s="221">
        <v>900</v>
      </c>
      <c r="K6273" s="221">
        <v>8</v>
      </c>
      <c r="L6273" s="221">
        <v>7200</v>
      </c>
    </row>
    <row r="6274" spans="1:12" s="167" customFormat="1">
      <c r="A6274" s="218" t="str">
        <f t="shared" si="44"/>
        <v>O221107058743일반상품</v>
      </c>
      <c r="B6274" s="219" t="s">
        <v>9420</v>
      </c>
      <c r="C6274" s="219" t="s">
        <v>8023</v>
      </c>
      <c r="D6274" s="219" t="s">
        <v>8065</v>
      </c>
      <c r="E6274" s="219" t="s">
        <v>7705</v>
      </c>
      <c r="F6274" s="219" t="s">
        <v>6439</v>
      </c>
      <c r="G6274" s="219" t="s">
        <v>8000</v>
      </c>
      <c r="H6274" s="219" t="s">
        <v>5990</v>
      </c>
      <c r="I6274" s="220" t="s">
        <v>8030</v>
      </c>
      <c r="J6274" s="221">
        <v>12500</v>
      </c>
      <c r="K6274" s="221">
        <v>1</v>
      </c>
      <c r="L6274" s="221">
        <v>12500</v>
      </c>
    </row>
    <row r="6275" spans="1:12" s="167" customFormat="1">
      <c r="A6275" s="218" t="str">
        <f t="shared" si="44"/>
        <v>O221107058743일반상품</v>
      </c>
      <c r="B6275" s="219" t="s">
        <v>9420</v>
      </c>
      <c r="C6275" s="219" t="s">
        <v>8023</v>
      </c>
      <c r="D6275" s="219" t="s">
        <v>8065</v>
      </c>
      <c r="E6275" s="219" t="s">
        <v>7705</v>
      </c>
      <c r="F6275" s="219" t="s">
        <v>6439</v>
      </c>
      <c r="G6275" s="219" t="s">
        <v>8000</v>
      </c>
      <c r="H6275" s="219" t="s">
        <v>5990</v>
      </c>
      <c r="I6275" s="220" t="s">
        <v>9606</v>
      </c>
      <c r="J6275" s="221">
        <v>3760</v>
      </c>
      <c r="K6275" s="221">
        <v>1</v>
      </c>
      <c r="L6275" s="221">
        <v>3760</v>
      </c>
    </row>
    <row r="6276" spans="1:12" s="167" customFormat="1">
      <c r="A6276" s="218" t="str">
        <f t="shared" si="44"/>
        <v>O221107058743일반상품</v>
      </c>
      <c r="B6276" s="219" t="s">
        <v>9420</v>
      </c>
      <c r="C6276" s="219" t="s">
        <v>8023</v>
      </c>
      <c r="D6276" s="219" t="s">
        <v>8065</v>
      </c>
      <c r="E6276" s="219" t="s">
        <v>7705</v>
      </c>
      <c r="F6276" s="219" t="s">
        <v>6439</v>
      </c>
      <c r="G6276" s="219" t="s">
        <v>8000</v>
      </c>
      <c r="H6276" s="219" t="s">
        <v>5990</v>
      </c>
      <c r="I6276" s="220" t="s">
        <v>8862</v>
      </c>
      <c r="J6276" s="221">
        <v>9300</v>
      </c>
      <c r="K6276" s="221">
        <v>1</v>
      </c>
      <c r="L6276" s="221">
        <v>9300</v>
      </c>
    </row>
    <row r="6277" spans="1:12" s="167" customFormat="1">
      <c r="A6277" s="218" t="str">
        <f t="shared" si="44"/>
        <v>O221107058743일반상품</v>
      </c>
      <c r="B6277" s="219" t="s">
        <v>9420</v>
      </c>
      <c r="C6277" s="219" t="s">
        <v>8023</v>
      </c>
      <c r="D6277" s="219" t="s">
        <v>8065</v>
      </c>
      <c r="E6277" s="219" t="s">
        <v>7705</v>
      </c>
      <c r="F6277" s="219" t="s">
        <v>6439</v>
      </c>
      <c r="G6277" s="219" t="s">
        <v>8000</v>
      </c>
      <c r="H6277" s="219" t="s">
        <v>5990</v>
      </c>
      <c r="I6277" s="220" t="s">
        <v>8788</v>
      </c>
      <c r="J6277" s="221">
        <v>9300</v>
      </c>
      <c r="K6277" s="221">
        <v>1</v>
      </c>
      <c r="L6277" s="221">
        <v>9300</v>
      </c>
    </row>
    <row r="6278" spans="1:12" s="167" customFormat="1">
      <c r="A6278" s="218" t="str">
        <f t="shared" si="44"/>
        <v>O221107058743일반상품</v>
      </c>
      <c r="B6278" s="219" t="s">
        <v>9420</v>
      </c>
      <c r="C6278" s="219" t="s">
        <v>8023</v>
      </c>
      <c r="D6278" s="219" t="s">
        <v>8065</v>
      </c>
      <c r="E6278" s="219" t="s">
        <v>7705</v>
      </c>
      <c r="F6278" s="219" t="s">
        <v>6439</v>
      </c>
      <c r="G6278" s="219" t="s">
        <v>8000</v>
      </c>
      <c r="H6278" s="219" t="s">
        <v>5990</v>
      </c>
      <c r="I6278" s="220" t="s">
        <v>8670</v>
      </c>
      <c r="J6278" s="221">
        <v>2100</v>
      </c>
      <c r="K6278" s="221">
        <v>2</v>
      </c>
      <c r="L6278" s="221">
        <v>4200</v>
      </c>
    </row>
    <row r="6279" spans="1:12" s="167" customFormat="1">
      <c r="A6279" s="218" t="str">
        <f t="shared" si="44"/>
        <v>O221107058743일반상품</v>
      </c>
      <c r="B6279" s="219" t="s">
        <v>9420</v>
      </c>
      <c r="C6279" s="219" t="s">
        <v>8023</v>
      </c>
      <c r="D6279" s="219" t="s">
        <v>8065</v>
      </c>
      <c r="E6279" s="219" t="s">
        <v>7705</v>
      </c>
      <c r="F6279" s="219" t="s">
        <v>6439</v>
      </c>
      <c r="G6279" s="219" t="s">
        <v>8000</v>
      </c>
      <c r="H6279" s="219" t="s">
        <v>5990</v>
      </c>
      <c r="I6279" s="220" t="s">
        <v>7264</v>
      </c>
      <c r="J6279" s="221">
        <v>15920</v>
      </c>
      <c r="K6279" s="221">
        <v>1</v>
      </c>
      <c r="L6279" s="221">
        <v>15920</v>
      </c>
    </row>
    <row r="6280" spans="1:12" s="167" customFormat="1">
      <c r="A6280" s="218" t="str">
        <f t="shared" si="44"/>
        <v>O221107058743일반상품</v>
      </c>
      <c r="B6280" s="219" t="s">
        <v>9420</v>
      </c>
      <c r="C6280" s="219" t="s">
        <v>8023</v>
      </c>
      <c r="D6280" s="219" t="s">
        <v>8065</v>
      </c>
      <c r="E6280" s="219" t="s">
        <v>7705</v>
      </c>
      <c r="F6280" s="219" t="s">
        <v>6439</v>
      </c>
      <c r="G6280" s="219" t="s">
        <v>8000</v>
      </c>
      <c r="H6280" s="219" t="s">
        <v>5990</v>
      </c>
      <c r="I6280" s="220" t="s">
        <v>8070</v>
      </c>
      <c r="J6280" s="221">
        <v>5220</v>
      </c>
      <c r="K6280" s="221">
        <v>2</v>
      </c>
      <c r="L6280" s="221">
        <v>10440</v>
      </c>
    </row>
    <row r="6281" spans="1:12" s="167" customFormat="1">
      <c r="A6281" s="218" t="str">
        <f t="shared" si="44"/>
        <v>O221107058743일반상품</v>
      </c>
      <c r="B6281" s="219" t="s">
        <v>9420</v>
      </c>
      <c r="C6281" s="219" t="s">
        <v>8023</v>
      </c>
      <c r="D6281" s="219" t="s">
        <v>8065</v>
      </c>
      <c r="E6281" s="219" t="s">
        <v>7705</v>
      </c>
      <c r="F6281" s="219" t="s">
        <v>6439</v>
      </c>
      <c r="G6281" s="219" t="s">
        <v>8000</v>
      </c>
      <c r="H6281" s="219" t="s">
        <v>5990</v>
      </c>
      <c r="I6281" s="220" t="s">
        <v>9014</v>
      </c>
      <c r="J6281" s="221">
        <v>1800</v>
      </c>
      <c r="K6281" s="221">
        <v>1</v>
      </c>
      <c r="L6281" s="221">
        <v>1800</v>
      </c>
    </row>
    <row r="6282" spans="1:12" s="167" customFormat="1">
      <c r="A6282" s="218" t="str">
        <f t="shared" si="44"/>
        <v>O221107058743일반상품</v>
      </c>
      <c r="B6282" s="219" t="s">
        <v>9420</v>
      </c>
      <c r="C6282" s="219" t="s">
        <v>8023</v>
      </c>
      <c r="D6282" s="219" t="s">
        <v>8065</v>
      </c>
      <c r="E6282" s="219" t="s">
        <v>7705</v>
      </c>
      <c r="F6282" s="219" t="s">
        <v>6439</v>
      </c>
      <c r="G6282" s="219" t="s">
        <v>8000</v>
      </c>
      <c r="H6282" s="219" t="s">
        <v>5990</v>
      </c>
      <c r="I6282" s="220" t="s">
        <v>8822</v>
      </c>
      <c r="J6282" s="221">
        <v>3610</v>
      </c>
      <c r="K6282" s="221">
        <v>1</v>
      </c>
      <c r="L6282" s="221">
        <v>3610</v>
      </c>
    </row>
    <row r="6283" spans="1:12" s="167" customFormat="1">
      <c r="A6283" s="218" t="str">
        <f t="shared" si="44"/>
        <v>O221107058743일반상품</v>
      </c>
      <c r="B6283" s="219" t="s">
        <v>9420</v>
      </c>
      <c r="C6283" s="219" t="s">
        <v>8023</v>
      </c>
      <c r="D6283" s="219" t="s">
        <v>8065</v>
      </c>
      <c r="E6283" s="219" t="s">
        <v>7705</v>
      </c>
      <c r="F6283" s="219" t="s">
        <v>6439</v>
      </c>
      <c r="G6283" s="219" t="s">
        <v>8000</v>
      </c>
      <c r="H6283" s="219" t="s">
        <v>5990</v>
      </c>
      <c r="I6283" s="220" t="s">
        <v>8702</v>
      </c>
      <c r="J6283" s="221">
        <v>19000</v>
      </c>
      <c r="K6283" s="221">
        <v>1</v>
      </c>
      <c r="L6283" s="221">
        <v>19000</v>
      </c>
    </row>
    <row r="6284" spans="1:12" s="167" customFormat="1">
      <c r="A6284" s="218" t="str">
        <f t="shared" si="44"/>
        <v>O221107058743일반상품</v>
      </c>
      <c r="B6284" s="219" t="s">
        <v>9420</v>
      </c>
      <c r="C6284" s="219" t="s">
        <v>8023</v>
      </c>
      <c r="D6284" s="219" t="s">
        <v>8065</v>
      </c>
      <c r="E6284" s="219" t="s">
        <v>7705</v>
      </c>
      <c r="F6284" s="219" t="s">
        <v>6439</v>
      </c>
      <c r="G6284" s="219" t="s">
        <v>8000</v>
      </c>
      <c r="H6284" s="219" t="s">
        <v>5990</v>
      </c>
      <c r="I6284" s="220" t="s">
        <v>8620</v>
      </c>
      <c r="J6284" s="221">
        <v>11000</v>
      </c>
      <c r="K6284" s="221">
        <v>1</v>
      </c>
      <c r="L6284" s="221">
        <v>11000</v>
      </c>
    </row>
    <row r="6285" spans="1:12" s="167" customFormat="1">
      <c r="A6285" s="218" t="str">
        <f t="shared" si="44"/>
        <v>O221107058743일반상품</v>
      </c>
      <c r="B6285" s="219" t="s">
        <v>9420</v>
      </c>
      <c r="C6285" s="219" t="s">
        <v>8023</v>
      </c>
      <c r="D6285" s="219" t="s">
        <v>8065</v>
      </c>
      <c r="E6285" s="219" t="s">
        <v>7705</v>
      </c>
      <c r="F6285" s="219" t="s">
        <v>6439</v>
      </c>
      <c r="G6285" s="219" t="s">
        <v>8000</v>
      </c>
      <c r="H6285" s="219" t="s">
        <v>5990</v>
      </c>
      <c r="I6285" s="220" t="s">
        <v>8657</v>
      </c>
      <c r="J6285" s="221">
        <v>12400</v>
      </c>
      <c r="K6285" s="221">
        <v>1</v>
      </c>
      <c r="L6285" s="221">
        <v>12400</v>
      </c>
    </row>
    <row r="6286" spans="1:12" s="167" customFormat="1">
      <c r="A6286" s="218" t="str">
        <f t="shared" si="44"/>
        <v>O221107058741일반상품</v>
      </c>
      <c r="B6286" s="219" t="s">
        <v>9421</v>
      </c>
      <c r="C6286" s="219" t="s">
        <v>8023</v>
      </c>
      <c r="D6286" s="219" t="s">
        <v>8065</v>
      </c>
      <c r="E6286" s="219" t="s">
        <v>6389</v>
      </c>
      <c r="F6286" s="219" t="s">
        <v>6437</v>
      </c>
      <c r="G6286" s="219" t="s">
        <v>7908</v>
      </c>
      <c r="H6286" s="219" t="s">
        <v>5990</v>
      </c>
      <c r="I6286" s="220" t="s">
        <v>8074</v>
      </c>
      <c r="J6286" s="221">
        <v>5900</v>
      </c>
      <c r="K6286" s="221">
        <v>1</v>
      </c>
      <c r="L6286" s="221">
        <v>5900</v>
      </c>
    </row>
    <row r="6287" spans="1:12" s="167" customFormat="1">
      <c r="A6287" s="218" t="str">
        <f t="shared" si="44"/>
        <v>O221107058741일반상품</v>
      </c>
      <c r="B6287" s="219" t="s">
        <v>9421</v>
      </c>
      <c r="C6287" s="219" t="s">
        <v>8023</v>
      </c>
      <c r="D6287" s="219" t="s">
        <v>8065</v>
      </c>
      <c r="E6287" s="219" t="s">
        <v>6389</v>
      </c>
      <c r="F6287" s="219" t="s">
        <v>6437</v>
      </c>
      <c r="G6287" s="219" t="s">
        <v>7908</v>
      </c>
      <c r="H6287" s="219" t="s">
        <v>5990</v>
      </c>
      <c r="I6287" s="220" t="s">
        <v>8774</v>
      </c>
      <c r="J6287" s="221">
        <v>5070</v>
      </c>
      <c r="K6287" s="221">
        <v>4</v>
      </c>
      <c r="L6287" s="221">
        <v>20280</v>
      </c>
    </row>
    <row r="6288" spans="1:12" s="167" customFormat="1">
      <c r="A6288" s="218" t="str">
        <f t="shared" si="44"/>
        <v>O221107058741일반상품</v>
      </c>
      <c r="B6288" s="219" t="s">
        <v>9421</v>
      </c>
      <c r="C6288" s="219" t="s">
        <v>8023</v>
      </c>
      <c r="D6288" s="219" t="s">
        <v>8065</v>
      </c>
      <c r="E6288" s="219" t="s">
        <v>6389</v>
      </c>
      <c r="F6288" s="219" t="s">
        <v>6437</v>
      </c>
      <c r="G6288" s="219" t="s">
        <v>7908</v>
      </c>
      <c r="H6288" s="219" t="s">
        <v>5990</v>
      </c>
      <c r="I6288" s="220" t="s">
        <v>8422</v>
      </c>
      <c r="J6288" s="221">
        <v>4700</v>
      </c>
      <c r="K6288" s="221">
        <v>2</v>
      </c>
      <c r="L6288" s="221">
        <v>9400</v>
      </c>
    </row>
    <row r="6289" spans="1:12" s="167" customFormat="1">
      <c r="A6289" s="218" t="str">
        <f t="shared" si="44"/>
        <v>O221107058741일반상품</v>
      </c>
      <c r="B6289" s="219" t="s">
        <v>9421</v>
      </c>
      <c r="C6289" s="219" t="s">
        <v>8023</v>
      </c>
      <c r="D6289" s="219" t="s">
        <v>8065</v>
      </c>
      <c r="E6289" s="219" t="s">
        <v>6389</v>
      </c>
      <c r="F6289" s="219" t="s">
        <v>6437</v>
      </c>
      <c r="G6289" s="219" t="s">
        <v>7908</v>
      </c>
      <c r="H6289" s="219" t="s">
        <v>5990</v>
      </c>
      <c r="I6289" s="220" t="s">
        <v>8342</v>
      </c>
      <c r="J6289" s="221">
        <v>600</v>
      </c>
      <c r="K6289" s="221">
        <v>1</v>
      </c>
      <c r="L6289" s="221">
        <v>600</v>
      </c>
    </row>
    <row r="6290" spans="1:12" s="167" customFormat="1">
      <c r="A6290" s="218" t="str">
        <f t="shared" si="44"/>
        <v>O221107058741일반상품</v>
      </c>
      <c r="B6290" s="219" t="s">
        <v>9421</v>
      </c>
      <c r="C6290" s="219" t="s">
        <v>8023</v>
      </c>
      <c r="D6290" s="219" t="s">
        <v>8065</v>
      </c>
      <c r="E6290" s="219" t="s">
        <v>6389</v>
      </c>
      <c r="F6290" s="219" t="s">
        <v>6437</v>
      </c>
      <c r="G6290" s="219" t="s">
        <v>7908</v>
      </c>
      <c r="H6290" s="219" t="s">
        <v>5990</v>
      </c>
      <c r="I6290" s="220" t="s">
        <v>8738</v>
      </c>
      <c r="J6290" s="221">
        <v>8000</v>
      </c>
      <c r="K6290" s="221">
        <v>1</v>
      </c>
      <c r="L6290" s="221">
        <v>8000</v>
      </c>
    </row>
    <row r="6291" spans="1:12" s="167" customFormat="1">
      <c r="A6291" s="218" t="str">
        <f t="shared" si="44"/>
        <v>O221107058741일반상품</v>
      </c>
      <c r="B6291" s="219" t="s">
        <v>9421</v>
      </c>
      <c r="C6291" s="219" t="s">
        <v>8023</v>
      </c>
      <c r="D6291" s="219" t="s">
        <v>8065</v>
      </c>
      <c r="E6291" s="219" t="s">
        <v>6389</v>
      </c>
      <c r="F6291" s="219" t="s">
        <v>6437</v>
      </c>
      <c r="G6291" s="219" t="s">
        <v>7908</v>
      </c>
      <c r="H6291" s="219" t="s">
        <v>5990</v>
      </c>
      <c r="I6291" s="220" t="s">
        <v>7930</v>
      </c>
      <c r="J6291" s="221">
        <v>4200</v>
      </c>
      <c r="K6291" s="221">
        <v>2</v>
      </c>
      <c r="L6291" s="221">
        <v>8400</v>
      </c>
    </row>
    <row r="6292" spans="1:12" s="167" customFormat="1">
      <c r="A6292" s="218" t="str">
        <f t="shared" si="44"/>
        <v>O221107058741일반상품</v>
      </c>
      <c r="B6292" s="219" t="s">
        <v>9421</v>
      </c>
      <c r="C6292" s="219" t="s">
        <v>8023</v>
      </c>
      <c r="D6292" s="219" t="s">
        <v>8065</v>
      </c>
      <c r="E6292" s="219" t="s">
        <v>6389</v>
      </c>
      <c r="F6292" s="219" t="s">
        <v>6437</v>
      </c>
      <c r="G6292" s="219" t="s">
        <v>7908</v>
      </c>
      <c r="H6292" s="219" t="s">
        <v>5990</v>
      </c>
      <c r="I6292" s="220" t="s">
        <v>8325</v>
      </c>
      <c r="J6292" s="221">
        <v>2700</v>
      </c>
      <c r="K6292" s="221">
        <v>5</v>
      </c>
      <c r="L6292" s="221">
        <v>13500</v>
      </c>
    </row>
    <row r="6293" spans="1:12" s="167" customFormat="1">
      <c r="A6293" s="218" t="str">
        <f t="shared" si="44"/>
        <v>O221107058741일반상품</v>
      </c>
      <c r="B6293" s="219" t="s">
        <v>9421</v>
      </c>
      <c r="C6293" s="219" t="s">
        <v>8023</v>
      </c>
      <c r="D6293" s="219" t="s">
        <v>8065</v>
      </c>
      <c r="E6293" s="219" t="s">
        <v>6389</v>
      </c>
      <c r="F6293" s="219" t="s">
        <v>6437</v>
      </c>
      <c r="G6293" s="219" t="s">
        <v>7908</v>
      </c>
      <c r="H6293" s="219" t="s">
        <v>5990</v>
      </c>
      <c r="I6293" s="220" t="s">
        <v>8424</v>
      </c>
      <c r="J6293" s="221">
        <v>1240</v>
      </c>
      <c r="K6293" s="221">
        <v>4</v>
      </c>
      <c r="L6293" s="221">
        <v>4960</v>
      </c>
    </row>
    <row r="6294" spans="1:12" s="167" customFormat="1">
      <c r="A6294" s="218" t="str">
        <f t="shared" si="44"/>
        <v>O221107058741일반상품</v>
      </c>
      <c r="B6294" s="219" t="s">
        <v>9421</v>
      </c>
      <c r="C6294" s="219" t="s">
        <v>8023</v>
      </c>
      <c r="D6294" s="219" t="s">
        <v>8065</v>
      </c>
      <c r="E6294" s="219" t="s">
        <v>6389</v>
      </c>
      <c r="F6294" s="219" t="s">
        <v>6437</v>
      </c>
      <c r="G6294" s="219" t="s">
        <v>7908</v>
      </c>
      <c r="H6294" s="219" t="s">
        <v>5990</v>
      </c>
      <c r="I6294" s="220" t="s">
        <v>7977</v>
      </c>
      <c r="J6294" s="221">
        <v>1460</v>
      </c>
      <c r="K6294" s="221">
        <v>4</v>
      </c>
      <c r="L6294" s="221">
        <v>5840</v>
      </c>
    </row>
    <row r="6295" spans="1:12" s="167" customFormat="1">
      <c r="A6295" s="218" t="str">
        <f t="shared" si="44"/>
        <v>O221107058741일반상품</v>
      </c>
      <c r="B6295" s="219" t="s">
        <v>9421</v>
      </c>
      <c r="C6295" s="219" t="s">
        <v>8023</v>
      </c>
      <c r="D6295" s="219" t="s">
        <v>8065</v>
      </c>
      <c r="E6295" s="219" t="s">
        <v>6389</v>
      </c>
      <c r="F6295" s="219" t="s">
        <v>6437</v>
      </c>
      <c r="G6295" s="219" t="s">
        <v>7908</v>
      </c>
      <c r="H6295" s="219" t="s">
        <v>5990</v>
      </c>
      <c r="I6295" s="220" t="s">
        <v>8384</v>
      </c>
      <c r="J6295" s="221">
        <v>3730</v>
      </c>
      <c r="K6295" s="221">
        <v>8</v>
      </c>
      <c r="L6295" s="221">
        <v>29840</v>
      </c>
    </row>
    <row r="6296" spans="1:12" s="167" customFormat="1">
      <c r="A6296" s="218" t="str">
        <f t="shared" si="44"/>
        <v>O221107058741일반상품</v>
      </c>
      <c r="B6296" s="219" t="s">
        <v>9421</v>
      </c>
      <c r="C6296" s="219" t="s">
        <v>8023</v>
      </c>
      <c r="D6296" s="219" t="s">
        <v>8065</v>
      </c>
      <c r="E6296" s="219" t="s">
        <v>6389</v>
      </c>
      <c r="F6296" s="219" t="s">
        <v>6437</v>
      </c>
      <c r="G6296" s="219" t="s">
        <v>7908</v>
      </c>
      <c r="H6296" s="219" t="s">
        <v>5990</v>
      </c>
      <c r="I6296" s="220" t="s">
        <v>7223</v>
      </c>
      <c r="J6296" s="221">
        <v>4080</v>
      </c>
      <c r="K6296" s="221">
        <v>1</v>
      </c>
      <c r="L6296" s="221">
        <v>4080</v>
      </c>
    </row>
    <row r="6297" spans="1:12" s="167" customFormat="1">
      <c r="A6297" s="218" t="str">
        <f t="shared" si="44"/>
        <v>O221107058741일반상품</v>
      </c>
      <c r="B6297" s="219" t="s">
        <v>9421</v>
      </c>
      <c r="C6297" s="219" t="s">
        <v>8023</v>
      </c>
      <c r="D6297" s="219" t="s">
        <v>8065</v>
      </c>
      <c r="E6297" s="219" t="s">
        <v>6389</v>
      </c>
      <c r="F6297" s="219" t="s">
        <v>6437</v>
      </c>
      <c r="G6297" s="219" t="s">
        <v>7908</v>
      </c>
      <c r="H6297" s="219" t="s">
        <v>5990</v>
      </c>
      <c r="I6297" s="220" t="s">
        <v>7203</v>
      </c>
      <c r="J6297" s="221">
        <v>5000</v>
      </c>
      <c r="K6297" s="221">
        <v>1</v>
      </c>
      <c r="L6297" s="221">
        <v>5000</v>
      </c>
    </row>
    <row r="6298" spans="1:12" s="167" customFormat="1">
      <c r="A6298" s="218" t="str">
        <f t="shared" si="44"/>
        <v>O221107058741일반상품</v>
      </c>
      <c r="B6298" s="219" t="s">
        <v>9421</v>
      </c>
      <c r="C6298" s="219" t="s">
        <v>8023</v>
      </c>
      <c r="D6298" s="219" t="s">
        <v>8065</v>
      </c>
      <c r="E6298" s="219" t="s">
        <v>6389</v>
      </c>
      <c r="F6298" s="219" t="s">
        <v>6437</v>
      </c>
      <c r="G6298" s="219" t="s">
        <v>7908</v>
      </c>
      <c r="H6298" s="219" t="s">
        <v>5990</v>
      </c>
      <c r="I6298" s="220" t="s">
        <v>8778</v>
      </c>
      <c r="J6298" s="221">
        <v>1390</v>
      </c>
      <c r="K6298" s="221">
        <v>2</v>
      </c>
      <c r="L6298" s="221">
        <v>2780</v>
      </c>
    </row>
    <row r="6299" spans="1:12" s="167" customFormat="1">
      <c r="A6299" s="218" t="str">
        <f t="shared" si="44"/>
        <v>O221107058741일반상품</v>
      </c>
      <c r="B6299" s="219" t="s">
        <v>9421</v>
      </c>
      <c r="C6299" s="219" t="s">
        <v>8023</v>
      </c>
      <c r="D6299" s="219" t="s">
        <v>8065</v>
      </c>
      <c r="E6299" s="219" t="s">
        <v>6389</v>
      </c>
      <c r="F6299" s="219" t="s">
        <v>6437</v>
      </c>
      <c r="G6299" s="219" t="s">
        <v>7908</v>
      </c>
      <c r="H6299" s="219" t="s">
        <v>5990</v>
      </c>
      <c r="I6299" s="220" t="s">
        <v>8885</v>
      </c>
      <c r="J6299" s="221">
        <v>10380</v>
      </c>
      <c r="K6299" s="221">
        <v>2</v>
      </c>
      <c r="L6299" s="221">
        <v>20760</v>
      </c>
    </row>
    <row r="6300" spans="1:12" s="167" customFormat="1">
      <c r="A6300" s="218" t="str">
        <f t="shared" si="44"/>
        <v>O221107058741일반상품</v>
      </c>
      <c r="B6300" s="219" t="s">
        <v>9421</v>
      </c>
      <c r="C6300" s="219" t="s">
        <v>8023</v>
      </c>
      <c r="D6300" s="219" t="s">
        <v>8065</v>
      </c>
      <c r="E6300" s="219" t="s">
        <v>6389</v>
      </c>
      <c r="F6300" s="219" t="s">
        <v>6437</v>
      </c>
      <c r="G6300" s="219" t="s">
        <v>7908</v>
      </c>
      <c r="H6300" s="219" t="s">
        <v>5990</v>
      </c>
      <c r="I6300" s="220" t="s">
        <v>9562</v>
      </c>
      <c r="J6300" s="221">
        <v>2570</v>
      </c>
      <c r="K6300" s="221">
        <v>2</v>
      </c>
      <c r="L6300" s="221">
        <v>5140</v>
      </c>
    </row>
    <row r="6301" spans="1:12" s="167" customFormat="1">
      <c r="A6301" s="218" t="str">
        <f t="shared" si="44"/>
        <v>O221107058741일반상품</v>
      </c>
      <c r="B6301" s="219" t="s">
        <v>9421</v>
      </c>
      <c r="C6301" s="219" t="s">
        <v>8023</v>
      </c>
      <c r="D6301" s="219" t="s">
        <v>8065</v>
      </c>
      <c r="E6301" s="219" t="s">
        <v>6389</v>
      </c>
      <c r="F6301" s="219" t="s">
        <v>6437</v>
      </c>
      <c r="G6301" s="219" t="s">
        <v>7908</v>
      </c>
      <c r="H6301" s="219" t="s">
        <v>5990</v>
      </c>
      <c r="I6301" s="220" t="s">
        <v>7271</v>
      </c>
      <c r="J6301" s="221">
        <v>3900</v>
      </c>
      <c r="K6301" s="221">
        <v>3</v>
      </c>
      <c r="L6301" s="221">
        <v>11700</v>
      </c>
    </row>
    <row r="6302" spans="1:12" s="167" customFormat="1">
      <c r="A6302" s="218" t="str">
        <f t="shared" si="44"/>
        <v>O221107058741일반상품</v>
      </c>
      <c r="B6302" s="219" t="s">
        <v>9421</v>
      </c>
      <c r="C6302" s="219" t="s">
        <v>8023</v>
      </c>
      <c r="D6302" s="219" t="s">
        <v>8065</v>
      </c>
      <c r="E6302" s="219" t="s">
        <v>6389</v>
      </c>
      <c r="F6302" s="219" t="s">
        <v>6437</v>
      </c>
      <c r="G6302" s="219" t="s">
        <v>7908</v>
      </c>
      <c r="H6302" s="219" t="s">
        <v>5990</v>
      </c>
      <c r="I6302" s="220" t="s">
        <v>8751</v>
      </c>
      <c r="J6302" s="221">
        <v>6100</v>
      </c>
      <c r="K6302" s="221">
        <v>2</v>
      </c>
      <c r="L6302" s="221">
        <v>12200</v>
      </c>
    </row>
    <row r="6303" spans="1:12" s="167" customFormat="1">
      <c r="A6303" s="218" t="str">
        <f t="shared" si="44"/>
        <v>O221107058741일반상품</v>
      </c>
      <c r="B6303" s="219" t="s">
        <v>9421</v>
      </c>
      <c r="C6303" s="219" t="s">
        <v>8023</v>
      </c>
      <c r="D6303" s="219" t="s">
        <v>8065</v>
      </c>
      <c r="E6303" s="219" t="s">
        <v>6389</v>
      </c>
      <c r="F6303" s="219" t="s">
        <v>6437</v>
      </c>
      <c r="G6303" s="219" t="s">
        <v>7908</v>
      </c>
      <c r="H6303" s="219" t="s">
        <v>5990</v>
      </c>
      <c r="I6303" s="220" t="s">
        <v>7268</v>
      </c>
      <c r="J6303" s="221">
        <v>1900</v>
      </c>
      <c r="K6303" s="221">
        <v>2</v>
      </c>
      <c r="L6303" s="221">
        <v>3800</v>
      </c>
    </row>
    <row r="6304" spans="1:12" s="167" customFormat="1">
      <c r="A6304" s="218" t="str">
        <f t="shared" si="44"/>
        <v>O221107058741일반상품</v>
      </c>
      <c r="B6304" s="219" t="s">
        <v>9421</v>
      </c>
      <c r="C6304" s="219" t="s">
        <v>8023</v>
      </c>
      <c r="D6304" s="219" t="s">
        <v>8065</v>
      </c>
      <c r="E6304" s="219" t="s">
        <v>6389</v>
      </c>
      <c r="F6304" s="219" t="s">
        <v>6437</v>
      </c>
      <c r="G6304" s="219" t="s">
        <v>7908</v>
      </c>
      <c r="H6304" s="219" t="s">
        <v>5990</v>
      </c>
      <c r="I6304" s="220" t="s">
        <v>8614</v>
      </c>
      <c r="J6304" s="221">
        <v>7500</v>
      </c>
      <c r="K6304" s="221">
        <v>1</v>
      </c>
      <c r="L6304" s="221">
        <v>7500</v>
      </c>
    </row>
    <row r="6305" spans="1:12" s="167" customFormat="1">
      <c r="A6305" s="218" t="str">
        <f t="shared" si="44"/>
        <v>O221107058741일반상품</v>
      </c>
      <c r="B6305" s="219" t="s">
        <v>9421</v>
      </c>
      <c r="C6305" s="219" t="s">
        <v>8023</v>
      </c>
      <c r="D6305" s="219" t="s">
        <v>8065</v>
      </c>
      <c r="E6305" s="219" t="s">
        <v>6389</v>
      </c>
      <c r="F6305" s="219" t="s">
        <v>6437</v>
      </c>
      <c r="G6305" s="219" t="s">
        <v>7908</v>
      </c>
      <c r="H6305" s="219" t="s">
        <v>5990</v>
      </c>
      <c r="I6305" s="220" t="s">
        <v>7247</v>
      </c>
      <c r="J6305" s="221">
        <v>11000</v>
      </c>
      <c r="K6305" s="221">
        <v>2</v>
      </c>
      <c r="L6305" s="221">
        <v>22000</v>
      </c>
    </row>
    <row r="6306" spans="1:12" s="167" customFormat="1">
      <c r="A6306" s="218" t="str">
        <f t="shared" si="44"/>
        <v>O221107058741일반상품</v>
      </c>
      <c r="B6306" s="219" t="s">
        <v>9421</v>
      </c>
      <c r="C6306" s="219" t="s">
        <v>8023</v>
      </c>
      <c r="D6306" s="219" t="s">
        <v>8065</v>
      </c>
      <c r="E6306" s="219" t="s">
        <v>6389</v>
      </c>
      <c r="F6306" s="219" t="s">
        <v>6437</v>
      </c>
      <c r="G6306" s="219" t="s">
        <v>7908</v>
      </c>
      <c r="H6306" s="219" t="s">
        <v>5990</v>
      </c>
      <c r="I6306" s="220" t="s">
        <v>7191</v>
      </c>
      <c r="J6306" s="221">
        <v>13520</v>
      </c>
      <c r="K6306" s="221">
        <v>3</v>
      </c>
      <c r="L6306" s="221">
        <v>40560</v>
      </c>
    </row>
    <row r="6307" spans="1:12" s="167" customFormat="1">
      <c r="A6307" s="218" t="str">
        <f t="shared" si="44"/>
        <v>O221107058741일반상품</v>
      </c>
      <c r="B6307" s="219" t="s">
        <v>9421</v>
      </c>
      <c r="C6307" s="219" t="s">
        <v>8023</v>
      </c>
      <c r="D6307" s="219" t="s">
        <v>8065</v>
      </c>
      <c r="E6307" s="219" t="s">
        <v>6389</v>
      </c>
      <c r="F6307" s="219" t="s">
        <v>6437</v>
      </c>
      <c r="G6307" s="219" t="s">
        <v>7908</v>
      </c>
      <c r="H6307" s="219" t="s">
        <v>5990</v>
      </c>
      <c r="I6307" s="220" t="s">
        <v>7198</v>
      </c>
      <c r="J6307" s="221">
        <v>2850</v>
      </c>
      <c r="K6307" s="221">
        <v>2</v>
      </c>
      <c r="L6307" s="221">
        <v>5700</v>
      </c>
    </row>
    <row r="6308" spans="1:12" s="167" customFormat="1">
      <c r="A6308" s="218" t="str">
        <f t="shared" si="44"/>
        <v>O221107058741일반상품</v>
      </c>
      <c r="B6308" s="219" t="s">
        <v>9421</v>
      </c>
      <c r="C6308" s="219" t="s">
        <v>8023</v>
      </c>
      <c r="D6308" s="219" t="s">
        <v>8065</v>
      </c>
      <c r="E6308" s="219" t="s">
        <v>6389</v>
      </c>
      <c r="F6308" s="219" t="s">
        <v>6437</v>
      </c>
      <c r="G6308" s="219" t="s">
        <v>7908</v>
      </c>
      <c r="H6308" s="219" t="s">
        <v>5990</v>
      </c>
      <c r="I6308" s="220" t="s">
        <v>8386</v>
      </c>
      <c r="J6308" s="221">
        <v>7880</v>
      </c>
      <c r="K6308" s="221">
        <v>3</v>
      </c>
      <c r="L6308" s="221">
        <v>23640</v>
      </c>
    </row>
    <row r="6309" spans="1:12" s="167" customFormat="1">
      <c r="A6309" s="218" t="str">
        <f t="shared" si="44"/>
        <v>O221107058741일반상품</v>
      </c>
      <c r="B6309" s="219" t="s">
        <v>9421</v>
      </c>
      <c r="C6309" s="219" t="s">
        <v>8023</v>
      </c>
      <c r="D6309" s="219" t="s">
        <v>8065</v>
      </c>
      <c r="E6309" s="219" t="s">
        <v>6389</v>
      </c>
      <c r="F6309" s="219" t="s">
        <v>6437</v>
      </c>
      <c r="G6309" s="219" t="s">
        <v>7908</v>
      </c>
      <c r="H6309" s="219" t="s">
        <v>5990</v>
      </c>
      <c r="I6309" s="220" t="s">
        <v>8664</v>
      </c>
      <c r="J6309" s="221">
        <v>8140</v>
      </c>
      <c r="K6309" s="221">
        <v>2</v>
      </c>
      <c r="L6309" s="221">
        <v>16280</v>
      </c>
    </row>
    <row r="6310" spans="1:12" s="167" customFormat="1">
      <c r="A6310" s="218" t="str">
        <f t="shared" si="44"/>
        <v>O221107058741일반상품</v>
      </c>
      <c r="B6310" s="219" t="s">
        <v>9421</v>
      </c>
      <c r="C6310" s="219" t="s">
        <v>8023</v>
      </c>
      <c r="D6310" s="219" t="s">
        <v>8065</v>
      </c>
      <c r="E6310" s="219" t="s">
        <v>6389</v>
      </c>
      <c r="F6310" s="219" t="s">
        <v>6437</v>
      </c>
      <c r="G6310" s="219" t="s">
        <v>7908</v>
      </c>
      <c r="H6310" s="219" t="s">
        <v>5990</v>
      </c>
      <c r="I6310" s="220" t="s">
        <v>8321</v>
      </c>
      <c r="J6310" s="221">
        <v>5210</v>
      </c>
      <c r="K6310" s="221">
        <v>2</v>
      </c>
      <c r="L6310" s="221">
        <v>10420</v>
      </c>
    </row>
    <row r="6311" spans="1:12" s="167" customFormat="1">
      <c r="A6311" s="218" t="str">
        <f t="shared" si="44"/>
        <v>O221107058741일반상품</v>
      </c>
      <c r="B6311" s="219" t="s">
        <v>9421</v>
      </c>
      <c r="C6311" s="219" t="s">
        <v>8023</v>
      </c>
      <c r="D6311" s="219" t="s">
        <v>8065</v>
      </c>
      <c r="E6311" s="219" t="s">
        <v>6389</v>
      </c>
      <c r="F6311" s="219" t="s">
        <v>6437</v>
      </c>
      <c r="G6311" s="219" t="s">
        <v>7908</v>
      </c>
      <c r="H6311" s="219" t="s">
        <v>5990</v>
      </c>
      <c r="I6311" s="220" t="s">
        <v>7192</v>
      </c>
      <c r="J6311" s="221">
        <v>6620</v>
      </c>
      <c r="K6311" s="221">
        <v>1</v>
      </c>
      <c r="L6311" s="221">
        <v>6620</v>
      </c>
    </row>
    <row r="6312" spans="1:12" s="167" customFormat="1">
      <c r="A6312" s="218" t="str">
        <f t="shared" si="44"/>
        <v>O221107058741일반상품</v>
      </c>
      <c r="B6312" s="219" t="s">
        <v>9421</v>
      </c>
      <c r="C6312" s="219" t="s">
        <v>8023</v>
      </c>
      <c r="D6312" s="219" t="s">
        <v>8065</v>
      </c>
      <c r="E6312" s="219" t="s">
        <v>6389</v>
      </c>
      <c r="F6312" s="219" t="s">
        <v>6437</v>
      </c>
      <c r="G6312" s="219" t="s">
        <v>7908</v>
      </c>
      <c r="H6312" s="219" t="s">
        <v>5990</v>
      </c>
      <c r="I6312" s="220" t="s">
        <v>8868</v>
      </c>
      <c r="J6312" s="221">
        <v>16255</v>
      </c>
      <c r="K6312" s="221">
        <v>1</v>
      </c>
      <c r="L6312" s="221">
        <v>16255</v>
      </c>
    </row>
    <row r="6313" spans="1:12" s="167" customFormat="1">
      <c r="A6313" s="218" t="str">
        <f t="shared" si="44"/>
        <v>O221107058741일반상품</v>
      </c>
      <c r="B6313" s="219" t="s">
        <v>9421</v>
      </c>
      <c r="C6313" s="219" t="s">
        <v>8023</v>
      </c>
      <c r="D6313" s="219" t="s">
        <v>8065</v>
      </c>
      <c r="E6313" s="219" t="s">
        <v>6389</v>
      </c>
      <c r="F6313" s="219" t="s">
        <v>6437</v>
      </c>
      <c r="G6313" s="219" t="s">
        <v>7908</v>
      </c>
      <c r="H6313" s="219" t="s">
        <v>5990</v>
      </c>
      <c r="I6313" s="220" t="s">
        <v>7259</v>
      </c>
      <c r="J6313" s="221">
        <v>5850</v>
      </c>
      <c r="K6313" s="221">
        <v>1</v>
      </c>
      <c r="L6313" s="221">
        <v>5850</v>
      </c>
    </row>
    <row r="6314" spans="1:12" s="167" customFormat="1">
      <c r="A6314" s="218" t="str">
        <f t="shared" si="44"/>
        <v>O221107058741일반상품</v>
      </c>
      <c r="B6314" s="219" t="s">
        <v>9421</v>
      </c>
      <c r="C6314" s="219" t="s">
        <v>8023</v>
      </c>
      <c r="D6314" s="219" t="s">
        <v>8065</v>
      </c>
      <c r="E6314" s="219" t="s">
        <v>6389</v>
      </c>
      <c r="F6314" s="219" t="s">
        <v>6437</v>
      </c>
      <c r="G6314" s="219" t="s">
        <v>7908</v>
      </c>
      <c r="H6314" s="219" t="s">
        <v>5990</v>
      </c>
      <c r="I6314" s="220" t="s">
        <v>7979</v>
      </c>
      <c r="J6314" s="221">
        <v>6660</v>
      </c>
      <c r="K6314" s="221">
        <v>2</v>
      </c>
      <c r="L6314" s="221">
        <v>13320</v>
      </c>
    </row>
    <row r="6315" spans="1:12" s="167" customFormat="1">
      <c r="A6315" s="218" t="str">
        <f t="shared" si="44"/>
        <v>O221107058741일반상품</v>
      </c>
      <c r="B6315" s="219" t="s">
        <v>9421</v>
      </c>
      <c r="C6315" s="219" t="s">
        <v>8023</v>
      </c>
      <c r="D6315" s="219" t="s">
        <v>8065</v>
      </c>
      <c r="E6315" s="219" t="s">
        <v>6389</v>
      </c>
      <c r="F6315" s="219" t="s">
        <v>6437</v>
      </c>
      <c r="G6315" s="219" t="s">
        <v>7908</v>
      </c>
      <c r="H6315" s="219" t="s">
        <v>5990</v>
      </c>
      <c r="I6315" s="220" t="s">
        <v>8324</v>
      </c>
      <c r="J6315" s="221">
        <v>3920</v>
      </c>
      <c r="K6315" s="221">
        <v>1</v>
      </c>
      <c r="L6315" s="221">
        <v>3920</v>
      </c>
    </row>
    <row r="6316" spans="1:12" s="167" customFormat="1">
      <c r="A6316" s="218" t="str">
        <f t="shared" si="44"/>
        <v>O221107058741일반상품</v>
      </c>
      <c r="B6316" s="219" t="s">
        <v>9421</v>
      </c>
      <c r="C6316" s="219" t="s">
        <v>8023</v>
      </c>
      <c r="D6316" s="219" t="s">
        <v>8065</v>
      </c>
      <c r="E6316" s="219" t="s">
        <v>6389</v>
      </c>
      <c r="F6316" s="219" t="s">
        <v>6437</v>
      </c>
      <c r="G6316" s="219" t="s">
        <v>7908</v>
      </c>
      <c r="H6316" s="219" t="s">
        <v>5990</v>
      </c>
      <c r="I6316" s="220" t="s">
        <v>9581</v>
      </c>
      <c r="J6316" s="221">
        <v>1860</v>
      </c>
      <c r="K6316" s="221">
        <v>2</v>
      </c>
      <c r="L6316" s="221">
        <v>3720</v>
      </c>
    </row>
    <row r="6317" spans="1:12" s="167" customFormat="1">
      <c r="A6317" s="218" t="str">
        <f t="shared" si="44"/>
        <v>O221107058741일반상품</v>
      </c>
      <c r="B6317" s="219" t="s">
        <v>9421</v>
      </c>
      <c r="C6317" s="219" t="s">
        <v>8023</v>
      </c>
      <c r="D6317" s="219" t="s">
        <v>8065</v>
      </c>
      <c r="E6317" s="219" t="s">
        <v>6389</v>
      </c>
      <c r="F6317" s="219" t="s">
        <v>6437</v>
      </c>
      <c r="G6317" s="219" t="s">
        <v>7908</v>
      </c>
      <c r="H6317" s="219" t="s">
        <v>5990</v>
      </c>
      <c r="I6317" s="220" t="s">
        <v>8811</v>
      </c>
      <c r="J6317" s="221">
        <v>13500</v>
      </c>
      <c r="K6317" s="221">
        <v>5</v>
      </c>
      <c r="L6317" s="221">
        <v>67500</v>
      </c>
    </row>
    <row r="6318" spans="1:12" s="167" customFormat="1">
      <c r="A6318" s="218" t="str">
        <f t="shared" si="44"/>
        <v>O221107058741일반상품</v>
      </c>
      <c r="B6318" s="219" t="s">
        <v>9421</v>
      </c>
      <c r="C6318" s="219" t="s">
        <v>8023</v>
      </c>
      <c r="D6318" s="219" t="s">
        <v>8065</v>
      </c>
      <c r="E6318" s="219" t="s">
        <v>6389</v>
      </c>
      <c r="F6318" s="219" t="s">
        <v>6437</v>
      </c>
      <c r="G6318" s="219" t="s">
        <v>7908</v>
      </c>
      <c r="H6318" s="219" t="s">
        <v>5990</v>
      </c>
      <c r="I6318" s="220" t="s">
        <v>9600</v>
      </c>
      <c r="J6318" s="221">
        <v>4010</v>
      </c>
      <c r="K6318" s="221">
        <v>2</v>
      </c>
      <c r="L6318" s="221">
        <v>8020</v>
      </c>
    </row>
    <row r="6319" spans="1:12" s="167" customFormat="1">
      <c r="A6319" s="218" t="str">
        <f t="shared" si="44"/>
        <v>O221107058741일반상품</v>
      </c>
      <c r="B6319" s="219" t="s">
        <v>9421</v>
      </c>
      <c r="C6319" s="219" t="s">
        <v>8023</v>
      </c>
      <c r="D6319" s="219" t="s">
        <v>8065</v>
      </c>
      <c r="E6319" s="219" t="s">
        <v>6389</v>
      </c>
      <c r="F6319" s="219" t="s">
        <v>6437</v>
      </c>
      <c r="G6319" s="219" t="s">
        <v>7908</v>
      </c>
      <c r="H6319" s="219" t="s">
        <v>5990</v>
      </c>
      <c r="I6319" s="220" t="s">
        <v>7235</v>
      </c>
      <c r="J6319" s="221">
        <v>9240</v>
      </c>
      <c r="K6319" s="221">
        <v>2</v>
      </c>
      <c r="L6319" s="221">
        <v>18480</v>
      </c>
    </row>
    <row r="6320" spans="1:12" s="167" customFormat="1">
      <c r="A6320" s="218" t="str">
        <f t="shared" ref="A6320:A6574" si="45">B6320&amp;H6320</f>
        <v>O221107058741일반상품</v>
      </c>
      <c r="B6320" s="219" t="s">
        <v>9421</v>
      </c>
      <c r="C6320" s="219" t="s">
        <v>8023</v>
      </c>
      <c r="D6320" s="219" t="s">
        <v>8065</v>
      </c>
      <c r="E6320" s="219" t="s">
        <v>6389</v>
      </c>
      <c r="F6320" s="219" t="s">
        <v>6437</v>
      </c>
      <c r="G6320" s="219" t="s">
        <v>7908</v>
      </c>
      <c r="H6320" s="219" t="s">
        <v>5990</v>
      </c>
      <c r="I6320" s="220" t="s">
        <v>9607</v>
      </c>
      <c r="J6320" s="221">
        <v>21000</v>
      </c>
      <c r="K6320" s="221">
        <v>2</v>
      </c>
      <c r="L6320" s="221">
        <v>42000</v>
      </c>
    </row>
    <row r="6321" spans="1:12" s="167" customFormat="1">
      <c r="A6321" s="218" t="str">
        <f t="shared" si="45"/>
        <v>O221107058741일반상품</v>
      </c>
      <c r="B6321" s="219" t="s">
        <v>9421</v>
      </c>
      <c r="C6321" s="219" t="s">
        <v>8023</v>
      </c>
      <c r="D6321" s="219" t="s">
        <v>8065</v>
      </c>
      <c r="E6321" s="219" t="s">
        <v>6389</v>
      </c>
      <c r="F6321" s="219" t="s">
        <v>6437</v>
      </c>
      <c r="G6321" s="219" t="s">
        <v>7908</v>
      </c>
      <c r="H6321" s="219" t="s">
        <v>5990</v>
      </c>
      <c r="I6321" s="220" t="s">
        <v>9608</v>
      </c>
      <c r="J6321" s="221">
        <v>4160</v>
      </c>
      <c r="K6321" s="221">
        <v>2</v>
      </c>
      <c r="L6321" s="221">
        <v>8320</v>
      </c>
    </row>
    <row r="6322" spans="1:12" s="167" customFormat="1">
      <c r="A6322" s="218" t="str">
        <f t="shared" si="45"/>
        <v>O221107058741일반상품</v>
      </c>
      <c r="B6322" s="219" t="s">
        <v>9421</v>
      </c>
      <c r="C6322" s="219" t="s">
        <v>8023</v>
      </c>
      <c r="D6322" s="219" t="s">
        <v>8065</v>
      </c>
      <c r="E6322" s="219" t="s">
        <v>6389</v>
      </c>
      <c r="F6322" s="219" t="s">
        <v>6437</v>
      </c>
      <c r="G6322" s="219" t="s">
        <v>7908</v>
      </c>
      <c r="H6322" s="219" t="s">
        <v>5990</v>
      </c>
      <c r="I6322" s="220" t="s">
        <v>9609</v>
      </c>
      <c r="J6322" s="221">
        <v>21000</v>
      </c>
      <c r="K6322" s="221">
        <v>1</v>
      </c>
      <c r="L6322" s="221">
        <v>21000</v>
      </c>
    </row>
    <row r="6323" spans="1:12" s="167" customFormat="1">
      <c r="A6323" s="218" t="str">
        <f t="shared" si="45"/>
        <v>O221107058741일반상품</v>
      </c>
      <c r="B6323" s="219" t="s">
        <v>9421</v>
      </c>
      <c r="C6323" s="219" t="s">
        <v>8023</v>
      </c>
      <c r="D6323" s="219" t="s">
        <v>8065</v>
      </c>
      <c r="E6323" s="219" t="s">
        <v>6389</v>
      </c>
      <c r="F6323" s="219" t="s">
        <v>6437</v>
      </c>
      <c r="G6323" s="219" t="s">
        <v>7908</v>
      </c>
      <c r="H6323" s="219" t="s">
        <v>5990</v>
      </c>
      <c r="I6323" s="220" t="s">
        <v>9055</v>
      </c>
      <c r="J6323" s="221">
        <v>14700</v>
      </c>
      <c r="K6323" s="221">
        <v>5</v>
      </c>
      <c r="L6323" s="221">
        <v>73500</v>
      </c>
    </row>
    <row r="6324" spans="1:12" s="167" customFormat="1">
      <c r="A6324" s="218" t="str">
        <f t="shared" si="45"/>
        <v>O221107058741일반상품</v>
      </c>
      <c r="B6324" s="219" t="s">
        <v>9421</v>
      </c>
      <c r="C6324" s="219" t="s">
        <v>8023</v>
      </c>
      <c r="D6324" s="219" t="s">
        <v>8065</v>
      </c>
      <c r="E6324" s="219" t="s">
        <v>6389</v>
      </c>
      <c r="F6324" s="219" t="s">
        <v>6437</v>
      </c>
      <c r="G6324" s="219" t="s">
        <v>7908</v>
      </c>
      <c r="H6324" s="219" t="s">
        <v>5990</v>
      </c>
      <c r="I6324" s="220" t="s">
        <v>8700</v>
      </c>
      <c r="J6324" s="221">
        <v>18700</v>
      </c>
      <c r="K6324" s="221">
        <v>2</v>
      </c>
      <c r="L6324" s="221">
        <v>37400</v>
      </c>
    </row>
    <row r="6325" spans="1:12" s="167" customFormat="1">
      <c r="A6325" s="218" t="str">
        <f t="shared" si="45"/>
        <v>O221107058741일반상품</v>
      </c>
      <c r="B6325" s="219" t="s">
        <v>9421</v>
      </c>
      <c r="C6325" s="219" t="s">
        <v>8023</v>
      </c>
      <c r="D6325" s="219" t="s">
        <v>8065</v>
      </c>
      <c r="E6325" s="219" t="s">
        <v>6389</v>
      </c>
      <c r="F6325" s="219" t="s">
        <v>6437</v>
      </c>
      <c r="G6325" s="219" t="s">
        <v>7908</v>
      </c>
      <c r="H6325" s="219" t="s">
        <v>5990</v>
      </c>
      <c r="I6325" s="220" t="s">
        <v>9610</v>
      </c>
      <c r="J6325" s="221">
        <v>3570</v>
      </c>
      <c r="K6325" s="221">
        <v>3</v>
      </c>
      <c r="L6325" s="221">
        <v>10710</v>
      </c>
    </row>
    <row r="6326" spans="1:12" s="167" customFormat="1">
      <c r="A6326" s="218" t="str">
        <f t="shared" si="45"/>
        <v>O221107058741일반상품</v>
      </c>
      <c r="B6326" s="219" t="s">
        <v>9421</v>
      </c>
      <c r="C6326" s="219" t="s">
        <v>8023</v>
      </c>
      <c r="D6326" s="219" t="s">
        <v>8065</v>
      </c>
      <c r="E6326" s="219" t="s">
        <v>6389</v>
      </c>
      <c r="F6326" s="219" t="s">
        <v>6437</v>
      </c>
      <c r="G6326" s="219" t="s">
        <v>7908</v>
      </c>
      <c r="H6326" s="219" t="s">
        <v>5990</v>
      </c>
      <c r="I6326" s="220" t="s">
        <v>7232</v>
      </c>
      <c r="J6326" s="221">
        <v>3550</v>
      </c>
      <c r="K6326" s="221">
        <v>1</v>
      </c>
      <c r="L6326" s="221">
        <v>3550</v>
      </c>
    </row>
    <row r="6327" spans="1:12" s="167" customFormat="1">
      <c r="A6327" s="218" t="str">
        <f t="shared" si="45"/>
        <v>O221107058741일반상품</v>
      </c>
      <c r="B6327" s="219" t="s">
        <v>9421</v>
      </c>
      <c r="C6327" s="219" t="s">
        <v>8023</v>
      </c>
      <c r="D6327" s="219" t="s">
        <v>8065</v>
      </c>
      <c r="E6327" s="219" t="s">
        <v>6389</v>
      </c>
      <c r="F6327" s="219" t="s">
        <v>6437</v>
      </c>
      <c r="G6327" s="219" t="s">
        <v>7908</v>
      </c>
      <c r="H6327" s="219" t="s">
        <v>5990</v>
      </c>
      <c r="I6327" s="220" t="s">
        <v>9012</v>
      </c>
      <c r="J6327" s="221">
        <v>4090</v>
      </c>
      <c r="K6327" s="221">
        <v>2</v>
      </c>
      <c r="L6327" s="221">
        <v>8180</v>
      </c>
    </row>
    <row r="6328" spans="1:12" s="167" customFormat="1">
      <c r="A6328" s="218" t="str">
        <f t="shared" si="45"/>
        <v>O221107058741일반상품</v>
      </c>
      <c r="B6328" s="219" t="s">
        <v>9421</v>
      </c>
      <c r="C6328" s="219" t="s">
        <v>8023</v>
      </c>
      <c r="D6328" s="219" t="s">
        <v>8065</v>
      </c>
      <c r="E6328" s="219" t="s">
        <v>6389</v>
      </c>
      <c r="F6328" s="219" t="s">
        <v>6437</v>
      </c>
      <c r="G6328" s="219" t="s">
        <v>7908</v>
      </c>
      <c r="H6328" s="219" t="s">
        <v>5990</v>
      </c>
      <c r="I6328" s="220" t="s">
        <v>8803</v>
      </c>
      <c r="J6328" s="221">
        <v>4180</v>
      </c>
      <c r="K6328" s="221">
        <v>1</v>
      </c>
      <c r="L6328" s="221">
        <v>4180</v>
      </c>
    </row>
    <row r="6329" spans="1:12" s="167" customFormat="1">
      <c r="A6329" s="218" t="str">
        <f t="shared" si="45"/>
        <v>O221107058741일반상품</v>
      </c>
      <c r="B6329" s="219" t="s">
        <v>9421</v>
      </c>
      <c r="C6329" s="219" t="s">
        <v>8023</v>
      </c>
      <c r="D6329" s="219" t="s">
        <v>8065</v>
      </c>
      <c r="E6329" s="219" t="s">
        <v>6389</v>
      </c>
      <c r="F6329" s="219" t="s">
        <v>6437</v>
      </c>
      <c r="G6329" s="219" t="s">
        <v>7908</v>
      </c>
      <c r="H6329" s="219" t="s">
        <v>5990</v>
      </c>
      <c r="I6329" s="220" t="s">
        <v>9572</v>
      </c>
      <c r="J6329" s="221">
        <v>3600</v>
      </c>
      <c r="K6329" s="221">
        <v>5</v>
      </c>
      <c r="L6329" s="221">
        <v>18000</v>
      </c>
    </row>
    <row r="6330" spans="1:12" s="167" customFormat="1">
      <c r="A6330" s="218" t="str">
        <f t="shared" si="45"/>
        <v>O221107058741일반상품</v>
      </c>
      <c r="B6330" s="219" t="s">
        <v>9421</v>
      </c>
      <c r="C6330" s="219" t="s">
        <v>8023</v>
      </c>
      <c r="D6330" s="219" t="s">
        <v>8065</v>
      </c>
      <c r="E6330" s="219" t="s">
        <v>6389</v>
      </c>
      <c r="F6330" s="219" t="s">
        <v>6437</v>
      </c>
      <c r="G6330" s="219" t="s">
        <v>7908</v>
      </c>
      <c r="H6330" s="219" t="s">
        <v>5990</v>
      </c>
      <c r="I6330" s="220" t="s">
        <v>8373</v>
      </c>
      <c r="J6330" s="221">
        <v>6636</v>
      </c>
      <c r="K6330" s="221">
        <v>1</v>
      </c>
      <c r="L6330" s="221">
        <v>6636</v>
      </c>
    </row>
    <row r="6331" spans="1:12" s="167" customFormat="1">
      <c r="A6331" s="218" t="str">
        <f t="shared" si="45"/>
        <v>O221107058741일반상품</v>
      </c>
      <c r="B6331" s="219" t="s">
        <v>9421</v>
      </c>
      <c r="C6331" s="219" t="s">
        <v>8023</v>
      </c>
      <c r="D6331" s="219" t="s">
        <v>8065</v>
      </c>
      <c r="E6331" s="219" t="s">
        <v>6389</v>
      </c>
      <c r="F6331" s="219" t="s">
        <v>6437</v>
      </c>
      <c r="G6331" s="219" t="s">
        <v>7908</v>
      </c>
      <c r="H6331" s="219" t="s">
        <v>5990</v>
      </c>
      <c r="I6331" s="220" t="s">
        <v>8407</v>
      </c>
      <c r="J6331" s="221">
        <v>1380</v>
      </c>
      <c r="K6331" s="221">
        <v>2</v>
      </c>
      <c r="L6331" s="221">
        <v>2760</v>
      </c>
    </row>
    <row r="6332" spans="1:12" s="167" customFormat="1">
      <c r="A6332" s="218" t="str">
        <f t="shared" si="45"/>
        <v>O221107058740일반상품</v>
      </c>
      <c r="B6332" s="219" t="s">
        <v>9422</v>
      </c>
      <c r="C6332" s="219" t="s">
        <v>8023</v>
      </c>
      <c r="D6332" s="219" t="s">
        <v>8065</v>
      </c>
      <c r="E6332" s="219" t="s">
        <v>7705</v>
      </c>
      <c r="F6332" s="219" t="s">
        <v>6439</v>
      </c>
      <c r="G6332" s="219" t="s">
        <v>7816</v>
      </c>
      <c r="H6332" s="219" t="s">
        <v>5990</v>
      </c>
      <c r="I6332" s="220" t="s">
        <v>8953</v>
      </c>
      <c r="J6332" s="221">
        <v>17000</v>
      </c>
      <c r="K6332" s="221">
        <v>1</v>
      </c>
      <c r="L6332" s="221">
        <v>17000</v>
      </c>
    </row>
    <row r="6333" spans="1:12" s="167" customFormat="1">
      <c r="A6333" s="218" t="str">
        <f t="shared" si="45"/>
        <v>O221107058740일반상품</v>
      </c>
      <c r="B6333" s="219" t="s">
        <v>9422</v>
      </c>
      <c r="C6333" s="219" t="s">
        <v>8023</v>
      </c>
      <c r="D6333" s="219" t="s">
        <v>8065</v>
      </c>
      <c r="E6333" s="219" t="s">
        <v>7705</v>
      </c>
      <c r="F6333" s="219" t="s">
        <v>6439</v>
      </c>
      <c r="G6333" s="219" t="s">
        <v>7816</v>
      </c>
      <c r="H6333" s="219" t="s">
        <v>5990</v>
      </c>
      <c r="I6333" s="220" t="s">
        <v>8436</v>
      </c>
      <c r="J6333" s="221">
        <v>49000</v>
      </c>
      <c r="K6333" s="221">
        <v>1</v>
      </c>
      <c r="L6333" s="221">
        <v>49000</v>
      </c>
    </row>
    <row r="6334" spans="1:12" s="167" customFormat="1">
      <c r="A6334" s="218" t="str">
        <f t="shared" si="45"/>
        <v>O221107058740일반상품</v>
      </c>
      <c r="B6334" s="219" t="s">
        <v>9422</v>
      </c>
      <c r="C6334" s="219" t="s">
        <v>8023</v>
      </c>
      <c r="D6334" s="219" t="s">
        <v>8065</v>
      </c>
      <c r="E6334" s="219" t="s">
        <v>7705</v>
      </c>
      <c r="F6334" s="219" t="s">
        <v>6439</v>
      </c>
      <c r="G6334" s="219" t="s">
        <v>7816</v>
      </c>
      <c r="H6334" s="219" t="s">
        <v>5990</v>
      </c>
      <c r="I6334" s="220" t="s">
        <v>8714</v>
      </c>
      <c r="J6334" s="221">
        <v>1450</v>
      </c>
      <c r="K6334" s="221">
        <v>1</v>
      </c>
      <c r="L6334" s="221">
        <v>1450</v>
      </c>
    </row>
    <row r="6335" spans="1:12" s="167" customFormat="1">
      <c r="A6335" s="218" t="str">
        <f t="shared" si="45"/>
        <v>O221107058740일반상품</v>
      </c>
      <c r="B6335" s="219" t="s">
        <v>9422</v>
      </c>
      <c r="C6335" s="219" t="s">
        <v>8023</v>
      </c>
      <c r="D6335" s="219" t="s">
        <v>8065</v>
      </c>
      <c r="E6335" s="219" t="s">
        <v>7705</v>
      </c>
      <c r="F6335" s="219" t="s">
        <v>6439</v>
      </c>
      <c r="G6335" s="219" t="s">
        <v>7816</v>
      </c>
      <c r="H6335" s="219" t="s">
        <v>5990</v>
      </c>
      <c r="I6335" s="220" t="s">
        <v>8763</v>
      </c>
      <c r="J6335" s="221">
        <v>7840</v>
      </c>
      <c r="K6335" s="221">
        <v>1</v>
      </c>
      <c r="L6335" s="221">
        <v>7840</v>
      </c>
    </row>
    <row r="6336" spans="1:12" s="167" customFormat="1">
      <c r="A6336" s="218" t="str">
        <f t="shared" si="45"/>
        <v>O221107058740일반상품</v>
      </c>
      <c r="B6336" s="219" t="s">
        <v>9422</v>
      </c>
      <c r="C6336" s="219" t="s">
        <v>8023</v>
      </c>
      <c r="D6336" s="219" t="s">
        <v>8065</v>
      </c>
      <c r="E6336" s="219" t="s">
        <v>7705</v>
      </c>
      <c r="F6336" s="219" t="s">
        <v>6439</v>
      </c>
      <c r="G6336" s="219" t="s">
        <v>7816</v>
      </c>
      <c r="H6336" s="219" t="s">
        <v>5990</v>
      </c>
      <c r="I6336" s="220" t="s">
        <v>8795</v>
      </c>
      <c r="J6336" s="221">
        <v>11000</v>
      </c>
      <c r="K6336" s="221">
        <v>1</v>
      </c>
      <c r="L6336" s="221">
        <v>11000</v>
      </c>
    </row>
    <row r="6337" spans="1:12" s="167" customFormat="1">
      <c r="A6337" s="218" t="str">
        <f t="shared" si="45"/>
        <v>O221107058740일반상품</v>
      </c>
      <c r="B6337" s="219" t="s">
        <v>9422</v>
      </c>
      <c r="C6337" s="219" t="s">
        <v>8023</v>
      </c>
      <c r="D6337" s="219" t="s">
        <v>8065</v>
      </c>
      <c r="E6337" s="219" t="s">
        <v>7705</v>
      </c>
      <c r="F6337" s="219" t="s">
        <v>6439</v>
      </c>
      <c r="G6337" s="219" t="s">
        <v>7816</v>
      </c>
      <c r="H6337" s="219" t="s">
        <v>5990</v>
      </c>
      <c r="I6337" s="220" t="s">
        <v>9017</v>
      </c>
      <c r="J6337" s="221">
        <v>2100</v>
      </c>
      <c r="K6337" s="221">
        <v>1</v>
      </c>
      <c r="L6337" s="221">
        <v>2100</v>
      </c>
    </row>
    <row r="6338" spans="1:12" s="167" customFormat="1">
      <c r="A6338" s="218" t="str">
        <f t="shared" si="45"/>
        <v>O221107058740일반상품</v>
      </c>
      <c r="B6338" s="219" t="s">
        <v>9422</v>
      </c>
      <c r="C6338" s="219" t="s">
        <v>8023</v>
      </c>
      <c r="D6338" s="219" t="s">
        <v>8065</v>
      </c>
      <c r="E6338" s="219" t="s">
        <v>7705</v>
      </c>
      <c r="F6338" s="219" t="s">
        <v>6439</v>
      </c>
      <c r="G6338" s="219" t="s">
        <v>7816</v>
      </c>
      <c r="H6338" s="219" t="s">
        <v>5990</v>
      </c>
      <c r="I6338" s="220" t="s">
        <v>8680</v>
      </c>
      <c r="J6338" s="221">
        <v>46000</v>
      </c>
      <c r="K6338" s="221">
        <v>1</v>
      </c>
      <c r="L6338" s="221">
        <v>46000</v>
      </c>
    </row>
    <row r="6339" spans="1:12" s="167" customFormat="1">
      <c r="A6339" s="218" t="str">
        <f t="shared" si="45"/>
        <v>O221107058740일반상품</v>
      </c>
      <c r="B6339" s="219" t="s">
        <v>9422</v>
      </c>
      <c r="C6339" s="219" t="s">
        <v>8023</v>
      </c>
      <c r="D6339" s="219" t="s">
        <v>8065</v>
      </c>
      <c r="E6339" s="219" t="s">
        <v>7705</v>
      </c>
      <c r="F6339" s="219" t="s">
        <v>6439</v>
      </c>
      <c r="G6339" s="219" t="s">
        <v>7816</v>
      </c>
      <c r="H6339" s="219" t="s">
        <v>5990</v>
      </c>
      <c r="I6339" s="220" t="s">
        <v>8428</v>
      </c>
      <c r="J6339" s="221">
        <v>10800</v>
      </c>
      <c r="K6339" s="221">
        <v>1</v>
      </c>
      <c r="L6339" s="221">
        <v>10800</v>
      </c>
    </row>
    <row r="6340" spans="1:12" s="167" customFormat="1">
      <c r="A6340" s="218" t="str">
        <f t="shared" si="45"/>
        <v>O221107058740일반상품</v>
      </c>
      <c r="B6340" s="219" t="s">
        <v>9422</v>
      </c>
      <c r="C6340" s="219" t="s">
        <v>8023</v>
      </c>
      <c r="D6340" s="219" t="s">
        <v>8065</v>
      </c>
      <c r="E6340" s="219" t="s">
        <v>7705</v>
      </c>
      <c r="F6340" s="219" t="s">
        <v>6439</v>
      </c>
      <c r="G6340" s="219" t="s">
        <v>7816</v>
      </c>
      <c r="H6340" s="219" t="s">
        <v>5990</v>
      </c>
      <c r="I6340" s="220" t="s">
        <v>8377</v>
      </c>
      <c r="J6340" s="221">
        <v>49500</v>
      </c>
      <c r="K6340" s="221">
        <v>1</v>
      </c>
      <c r="L6340" s="221">
        <v>49500</v>
      </c>
    </row>
    <row r="6341" spans="1:12" s="167" customFormat="1">
      <c r="A6341" s="218" t="str">
        <f t="shared" si="45"/>
        <v>O221107058740일반상품</v>
      </c>
      <c r="B6341" s="219" t="s">
        <v>9422</v>
      </c>
      <c r="C6341" s="219" t="s">
        <v>8023</v>
      </c>
      <c r="D6341" s="219" t="s">
        <v>8065</v>
      </c>
      <c r="E6341" s="219" t="s">
        <v>7705</v>
      </c>
      <c r="F6341" s="219" t="s">
        <v>6439</v>
      </c>
      <c r="G6341" s="219" t="s">
        <v>7816</v>
      </c>
      <c r="H6341" s="219" t="s">
        <v>5990</v>
      </c>
      <c r="I6341" s="220" t="s">
        <v>8869</v>
      </c>
      <c r="J6341" s="221">
        <v>1270</v>
      </c>
      <c r="K6341" s="221">
        <v>1</v>
      </c>
      <c r="L6341" s="221">
        <v>1270</v>
      </c>
    </row>
    <row r="6342" spans="1:12" s="167" customFormat="1">
      <c r="A6342" s="218" t="str">
        <f t="shared" si="45"/>
        <v>O221107058740일반상품</v>
      </c>
      <c r="B6342" s="219" t="s">
        <v>9422</v>
      </c>
      <c r="C6342" s="219" t="s">
        <v>8023</v>
      </c>
      <c r="D6342" s="219" t="s">
        <v>8065</v>
      </c>
      <c r="E6342" s="219" t="s">
        <v>7705</v>
      </c>
      <c r="F6342" s="219" t="s">
        <v>6439</v>
      </c>
      <c r="G6342" s="219" t="s">
        <v>7816</v>
      </c>
      <c r="H6342" s="219" t="s">
        <v>5990</v>
      </c>
      <c r="I6342" s="220" t="s">
        <v>8367</v>
      </c>
      <c r="J6342" s="221">
        <v>36300</v>
      </c>
      <c r="K6342" s="221">
        <v>1</v>
      </c>
      <c r="L6342" s="221">
        <v>36300</v>
      </c>
    </row>
    <row r="6343" spans="1:12" s="167" customFormat="1">
      <c r="A6343" s="218" t="str">
        <f t="shared" si="45"/>
        <v>O221107058740일반상품</v>
      </c>
      <c r="B6343" s="219" t="s">
        <v>9422</v>
      </c>
      <c r="C6343" s="219" t="s">
        <v>8023</v>
      </c>
      <c r="D6343" s="219" t="s">
        <v>8065</v>
      </c>
      <c r="E6343" s="219" t="s">
        <v>7705</v>
      </c>
      <c r="F6343" s="219" t="s">
        <v>6439</v>
      </c>
      <c r="G6343" s="219" t="s">
        <v>7816</v>
      </c>
      <c r="H6343" s="219" t="s">
        <v>5990</v>
      </c>
      <c r="I6343" s="220" t="s">
        <v>8900</v>
      </c>
      <c r="J6343" s="221">
        <v>6950</v>
      </c>
      <c r="K6343" s="221">
        <v>1</v>
      </c>
      <c r="L6343" s="221">
        <v>6950</v>
      </c>
    </row>
    <row r="6344" spans="1:12" s="167" customFormat="1">
      <c r="A6344" s="218" t="str">
        <f t="shared" si="45"/>
        <v>O221107058740일반상품</v>
      </c>
      <c r="B6344" s="219" t="s">
        <v>9422</v>
      </c>
      <c r="C6344" s="219" t="s">
        <v>8023</v>
      </c>
      <c r="D6344" s="219" t="s">
        <v>8065</v>
      </c>
      <c r="E6344" s="219" t="s">
        <v>7705</v>
      </c>
      <c r="F6344" s="219" t="s">
        <v>6439</v>
      </c>
      <c r="G6344" s="219" t="s">
        <v>7816</v>
      </c>
      <c r="H6344" s="219" t="s">
        <v>5990</v>
      </c>
      <c r="I6344" s="220" t="s">
        <v>9611</v>
      </c>
      <c r="J6344" s="221">
        <v>59760</v>
      </c>
      <c r="K6344" s="221">
        <v>1</v>
      </c>
      <c r="L6344" s="221">
        <v>59760</v>
      </c>
    </row>
    <row r="6345" spans="1:12" s="167" customFormat="1">
      <c r="A6345" s="218" t="str">
        <f t="shared" si="45"/>
        <v>O221107058740일반상품</v>
      </c>
      <c r="B6345" s="219" t="s">
        <v>9422</v>
      </c>
      <c r="C6345" s="219" t="s">
        <v>8023</v>
      </c>
      <c r="D6345" s="219" t="s">
        <v>8065</v>
      </c>
      <c r="E6345" s="219" t="s">
        <v>7705</v>
      </c>
      <c r="F6345" s="219" t="s">
        <v>6439</v>
      </c>
      <c r="G6345" s="219" t="s">
        <v>7816</v>
      </c>
      <c r="H6345" s="219" t="s">
        <v>5990</v>
      </c>
      <c r="I6345" s="220" t="s">
        <v>8394</v>
      </c>
      <c r="J6345" s="221">
        <v>1000</v>
      </c>
      <c r="K6345" s="221">
        <v>1</v>
      </c>
      <c r="L6345" s="221">
        <v>1000</v>
      </c>
    </row>
    <row r="6346" spans="1:12" s="167" customFormat="1">
      <c r="A6346" s="218" t="str">
        <f t="shared" si="45"/>
        <v>O221107058739일반상품</v>
      </c>
      <c r="B6346" s="219" t="s">
        <v>9423</v>
      </c>
      <c r="C6346" s="219" t="s">
        <v>8023</v>
      </c>
      <c r="D6346" s="219" t="s">
        <v>8065</v>
      </c>
      <c r="E6346" s="219" t="s">
        <v>7705</v>
      </c>
      <c r="F6346" s="219" t="s">
        <v>6439</v>
      </c>
      <c r="G6346" s="219" t="s">
        <v>7882</v>
      </c>
      <c r="H6346" s="219" t="s">
        <v>5990</v>
      </c>
      <c r="I6346" s="220" t="s">
        <v>8574</v>
      </c>
      <c r="J6346" s="221">
        <v>2250</v>
      </c>
      <c r="K6346" s="221">
        <v>1</v>
      </c>
      <c r="L6346" s="221">
        <v>2250</v>
      </c>
    </row>
    <row r="6347" spans="1:12" s="167" customFormat="1">
      <c r="A6347" s="218" t="str">
        <f t="shared" si="45"/>
        <v>O221107058739일반상품</v>
      </c>
      <c r="B6347" s="219" t="s">
        <v>9423</v>
      </c>
      <c r="C6347" s="219" t="s">
        <v>8023</v>
      </c>
      <c r="D6347" s="219" t="s">
        <v>8065</v>
      </c>
      <c r="E6347" s="219" t="s">
        <v>7705</v>
      </c>
      <c r="F6347" s="219" t="s">
        <v>6439</v>
      </c>
      <c r="G6347" s="219" t="s">
        <v>7882</v>
      </c>
      <c r="H6347" s="219" t="s">
        <v>5990</v>
      </c>
      <c r="I6347" s="220" t="s">
        <v>8575</v>
      </c>
      <c r="J6347" s="221">
        <v>18600</v>
      </c>
      <c r="K6347" s="221">
        <v>1</v>
      </c>
      <c r="L6347" s="221">
        <v>18600</v>
      </c>
    </row>
    <row r="6348" spans="1:12" s="167" customFormat="1">
      <c r="A6348" s="218" t="str">
        <f t="shared" si="45"/>
        <v>O221107058739일반상품</v>
      </c>
      <c r="B6348" s="219" t="s">
        <v>9423</v>
      </c>
      <c r="C6348" s="219" t="s">
        <v>8023</v>
      </c>
      <c r="D6348" s="219" t="s">
        <v>8065</v>
      </c>
      <c r="E6348" s="219" t="s">
        <v>7705</v>
      </c>
      <c r="F6348" s="219" t="s">
        <v>6439</v>
      </c>
      <c r="G6348" s="219" t="s">
        <v>7882</v>
      </c>
      <c r="H6348" s="219" t="s">
        <v>5990</v>
      </c>
      <c r="I6348" s="220" t="s">
        <v>8435</v>
      </c>
      <c r="J6348" s="221">
        <v>1400</v>
      </c>
      <c r="K6348" s="221">
        <v>10</v>
      </c>
      <c r="L6348" s="221">
        <v>14000</v>
      </c>
    </row>
    <row r="6349" spans="1:12" s="167" customFormat="1">
      <c r="A6349" s="218" t="str">
        <f t="shared" si="45"/>
        <v>O221107058739일반상품</v>
      </c>
      <c r="B6349" s="219" t="s">
        <v>9423</v>
      </c>
      <c r="C6349" s="219" t="s">
        <v>8023</v>
      </c>
      <c r="D6349" s="219" t="s">
        <v>8065</v>
      </c>
      <c r="E6349" s="219" t="s">
        <v>7705</v>
      </c>
      <c r="F6349" s="219" t="s">
        <v>6439</v>
      </c>
      <c r="G6349" s="219" t="s">
        <v>7882</v>
      </c>
      <c r="H6349" s="219" t="s">
        <v>5990</v>
      </c>
      <c r="I6349" s="220" t="s">
        <v>8382</v>
      </c>
      <c r="J6349" s="221">
        <v>1450</v>
      </c>
      <c r="K6349" s="221">
        <v>10</v>
      </c>
      <c r="L6349" s="221">
        <v>14500</v>
      </c>
    </row>
    <row r="6350" spans="1:12" s="167" customFormat="1">
      <c r="A6350" s="218" t="str">
        <f t="shared" si="45"/>
        <v>O221107058739일반상품</v>
      </c>
      <c r="B6350" s="219" t="s">
        <v>9423</v>
      </c>
      <c r="C6350" s="219" t="s">
        <v>8023</v>
      </c>
      <c r="D6350" s="219" t="s">
        <v>8065</v>
      </c>
      <c r="E6350" s="219" t="s">
        <v>7705</v>
      </c>
      <c r="F6350" s="219" t="s">
        <v>6439</v>
      </c>
      <c r="G6350" s="219" t="s">
        <v>7882</v>
      </c>
      <c r="H6350" s="219" t="s">
        <v>5990</v>
      </c>
      <c r="I6350" s="220" t="s">
        <v>7210</v>
      </c>
      <c r="J6350" s="221">
        <v>5910</v>
      </c>
      <c r="K6350" s="221">
        <v>1</v>
      </c>
      <c r="L6350" s="221">
        <v>5910</v>
      </c>
    </row>
    <row r="6351" spans="1:12" s="167" customFormat="1">
      <c r="A6351" s="218" t="str">
        <f t="shared" si="45"/>
        <v>O221107058739일반상품</v>
      </c>
      <c r="B6351" s="219" t="s">
        <v>9423</v>
      </c>
      <c r="C6351" s="219" t="s">
        <v>8023</v>
      </c>
      <c r="D6351" s="219" t="s">
        <v>8065</v>
      </c>
      <c r="E6351" s="219" t="s">
        <v>7705</v>
      </c>
      <c r="F6351" s="219" t="s">
        <v>6439</v>
      </c>
      <c r="G6351" s="219" t="s">
        <v>7882</v>
      </c>
      <c r="H6351" s="219" t="s">
        <v>5990</v>
      </c>
      <c r="I6351" s="220" t="s">
        <v>7211</v>
      </c>
      <c r="J6351" s="221">
        <v>9000</v>
      </c>
      <c r="K6351" s="221">
        <v>1</v>
      </c>
      <c r="L6351" s="221">
        <v>9000</v>
      </c>
    </row>
    <row r="6352" spans="1:12" s="167" customFormat="1">
      <c r="A6352" s="218" t="str">
        <f t="shared" si="45"/>
        <v>O221107058739일반상품</v>
      </c>
      <c r="B6352" s="219" t="s">
        <v>9423</v>
      </c>
      <c r="C6352" s="219" t="s">
        <v>8023</v>
      </c>
      <c r="D6352" s="219" t="s">
        <v>8065</v>
      </c>
      <c r="E6352" s="219" t="s">
        <v>7705</v>
      </c>
      <c r="F6352" s="219" t="s">
        <v>6439</v>
      </c>
      <c r="G6352" s="219" t="s">
        <v>7882</v>
      </c>
      <c r="H6352" s="219" t="s">
        <v>5990</v>
      </c>
      <c r="I6352" s="220" t="s">
        <v>8397</v>
      </c>
      <c r="J6352" s="221">
        <v>10200</v>
      </c>
      <c r="K6352" s="221">
        <v>1</v>
      </c>
      <c r="L6352" s="221">
        <v>10200</v>
      </c>
    </row>
    <row r="6353" spans="1:12" s="167" customFormat="1">
      <c r="A6353" s="218" t="str">
        <f t="shared" si="45"/>
        <v>O221107058739일반상품</v>
      </c>
      <c r="B6353" s="219" t="s">
        <v>9423</v>
      </c>
      <c r="C6353" s="219" t="s">
        <v>8023</v>
      </c>
      <c r="D6353" s="219" t="s">
        <v>8065</v>
      </c>
      <c r="E6353" s="219" t="s">
        <v>7705</v>
      </c>
      <c r="F6353" s="219" t="s">
        <v>6439</v>
      </c>
      <c r="G6353" s="219" t="s">
        <v>7882</v>
      </c>
      <c r="H6353" s="219" t="s">
        <v>5990</v>
      </c>
      <c r="I6353" s="220" t="s">
        <v>8793</v>
      </c>
      <c r="J6353" s="221">
        <v>9840</v>
      </c>
      <c r="K6353" s="221">
        <v>1</v>
      </c>
      <c r="L6353" s="221">
        <v>9840</v>
      </c>
    </row>
    <row r="6354" spans="1:12" s="167" customFormat="1">
      <c r="A6354" s="218" t="str">
        <f t="shared" si="45"/>
        <v>O221107058739일반상품</v>
      </c>
      <c r="B6354" s="219" t="s">
        <v>9423</v>
      </c>
      <c r="C6354" s="219" t="s">
        <v>8023</v>
      </c>
      <c r="D6354" s="219" t="s">
        <v>8065</v>
      </c>
      <c r="E6354" s="219" t="s">
        <v>7705</v>
      </c>
      <c r="F6354" s="219" t="s">
        <v>6439</v>
      </c>
      <c r="G6354" s="219" t="s">
        <v>7882</v>
      </c>
      <c r="H6354" s="219" t="s">
        <v>5990</v>
      </c>
      <c r="I6354" s="220" t="s">
        <v>8523</v>
      </c>
      <c r="J6354" s="221">
        <v>3800</v>
      </c>
      <c r="K6354" s="221">
        <v>2</v>
      </c>
      <c r="L6354" s="221">
        <v>7600</v>
      </c>
    </row>
    <row r="6355" spans="1:12" s="167" customFormat="1">
      <c r="A6355" s="218" t="str">
        <f t="shared" si="45"/>
        <v>O221107058739일반상품</v>
      </c>
      <c r="B6355" s="219" t="s">
        <v>9423</v>
      </c>
      <c r="C6355" s="219" t="s">
        <v>8023</v>
      </c>
      <c r="D6355" s="219" t="s">
        <v>8065</v>
      </c>
      <c r="E6355" s="219" t="s">
        <v>7705</v>
      </c>
      <c r="F6355" s="219" t="s">
        <v>6439</v>
      </c>
      <c r="G6355" s="219" t="s">
        <v>7882</v>
      </c>
      <c r="H6355" s="219" t="s">
        <v>5990</v>
      </c>
      <c r="I6355" s="220" t="s">
        <v>9564</v>
      </c>
      <c r="J6355" s="221">
        <v>4700</v>
      </c>
      <c r="K6355" s="221">
        <v>1</v>
      </c>
      <c r="L6355" s="221">
        <v>4700</v>
      </c>
    </row>
    <row r="6356" spans="1:12" s="167" customFormat="1">
      <c r="A6356" s="218" t="str">
        <f t="shared" si="45"/>
        <v>O221107058739일반상품</v>
      </c>
      <c r="B6356" s="219" t="s">
        <v>9423</v>
      </c>
      <c r="C6356" s="219" t="s">
        <v>8023</v>
      </c>
      <c r="D6356" s="219" t="s">
        <v>8065</v>
      </c>
      <c r="E6356" s="219" t="s">
        <v>7705</v>
      </c>
      <c r="F6356" s="219" t="s">
        <v>6439</v>
      </c>
      <c r="G6356" s="219" t="s">
        <v>7882</v>
      </c>
      <c r="H6356" s="219" t="s">
        <v>5990</v>
      </c>
      <c r="I6356" s="220" t="s">
        <v>8663</v>
      </c>
      <c r="J6356" s="221">
        <v>2200</v>
      </c>
      <c r="K6356" s="221">
        <v>3</v>
      </c>
      <c r="L6356" s="221">
        <v>6600</v>
      </c>
    </row>
    <row r="6357" spans="1:12" s="167" customFormat="1">
      <c r="A6357" s="218" t="str">
        <f t="shared" si="45"/>
        <v>O221107058739일반상품</v>
      </c>
      <c r="B6357" s="219" t="s">
        <v>9423</v>
      </c>
      <c r="C6357" s="219" t="s">
        <v>8023</v>
      </c>
      <c r="D6357" s="219" t="s">
        <v>8065</v>
      </c>
      <c r="E6357" s="219" t="s">
        <v>7705</v>
      </c>
      <c r="F6357" s="219" t="s">
        <v>6439</v>
      </c>
      <c r="G6357" s="219" t="s">
        <v>7882</v>
      </c>
      <c r="H6357" s="219" t="s">
        <v>5990</v>
      </c>
      <c r="I6357" s="220" t="s">
        <v>9566</v>
      </c>
      <c r="J6357" s="221">
        <v>12000</v>
      </c>
      <c r="K6357" s="221">
        <v>1</v>
      </c>
      <c r="L6357" s="221">
        <v>12000</v>
      </c>
    </row>
    <row r="6358" spans="1:12" s="167" customFormat="1">
      <c r="A6358" s="218" t="str">
        <f t="shared" si="45"/>
        <v>O221107058739일반상품</v>
      </c>
      <c r="B6358" s="219" t="s">
        <v>9423</v>
      </c>
      <c r="C6358" s="219" t="s">
        <v>8023</v>
      </c>
      <c r="D6358" s="219" t="s">
        <v>8065</v>
      </c>
      <c r="E6358" s="219" t="s">
        <v>7705</v>
      </c>
      <c r="F6358" s="219" t="s">
        <v>6439</v>
      </c>
      <c r="G6358" s="219" t="s">
        <v>7882</v>
      </c>
      <c r="H6358" s="219" t="s">
        <v>5990</v>
      </c>
      <c r="I6358" s="220" t="s">
        <v>8450</v>
      </c>
      <c r="J6358" s="221">
        <v>1400</v>
      </c>
      <c r="K6358" s="221">
        <v>1</v>
      </c>
      <c r="L6358" s="221">
        <v>1400</v>
      </c>
    </row>
    <row r="6359" spans="1:12" s="167" customFormat="1">
      <c r="A6359" s="218" t="str">
        <f t="shared" si="45"/>
        <v>O221107058739일반상품</v>
      </c>
      <c r="B6359" s="219" t="s">
        <v>9423</v>
      </c>
      <c r="C6359" s="219" t="s">
        <v>8023</v>
      </c>
      <c r="D6359" s="219" t="s">
        <v>8065</v>
      </c>
      <c r="E6359" s="219" t="s">
        <v>7705</v>
      </c>
      <c r="F6359" s="219" t="s">
        <v>6439</v>
      </c>
      <c r="G6359" s="219" t="s">
        <v>7882</v>
      </c>
      <c r="H6359" s="219" t="s">
        <v>5990</v>
      </c>
      <c r="I6359" s="220" t="s">
        <v>8739</v>
      </c>
      <c r="J6359" s="221">
        <v>20000</v>
      </c>
      <c r="K6359" s="221">
        <v>3</v>
      </c>
      <c r="L6359" s="221">
        <v>60000</v>
      </c>
    </row>
    <row r="6360" spans="1:12" s="167" customFormat="1">
      <c r="A6360" s="218" t="str">
        <f t="shared" si="45"/>
        <v>O221107058739일반상품</v>
      </c>
      <c r="B6360" s="219" t="s">
        <v>9423</v>
      </c>
      <c r="C6360" s="219" t="s">
        <v>8023</v>
      </c>
      <c r="D6360" s="219" t="s">
        <v>8065</v>
      </c>
      <c r="E6360" s="219" t="s">
        <v>7705</v>
      </c>
      <c r="F6360" s="219" t="s">
        <v>6439</v>
      </c>
      <c r="G6360" s="219" t="s">
        <v>7882</v>
      </c>
      <c r="H6360" s="219" t="s">
        <v>5990</v>
      </c>
      <c r="I6360" s="220" t="s">
        <v>9612</v>
      </c>
      <c r="J6360" s="221">
        <v>2000</v>
      </c>
      <c r="K6360" s="221">
        <v>3</v>
      </c>
      <c r="L6360" s="221">
        <v>6000</v>
      </c>
    </row>
    <row r="6361" spans="1:12" s="167" customFormat="1">
      <c r="A6361" s="218" t="str">
        <f t="shared" si="45"/>
        <v>O221107058739일반상품</v>
      </c>
      <c r="B6361" s="219" t="s">
        <v>9423</v>
      </c>
      <c r="C6361" s="219" t="s">
        <v>8023</v>
      </c>
      <c r="D6361" s="219" t="s">
        <v>8065</v>
      </c>
      <c r="E6361" s="219" t="s">
        <v>7705</v>
      </c>
      <c r="F6361" s="219" t="s">
        <v>6439</v>
      </c>
      <c r="G6361" s="219" t="s">
        <v>7882</v>
      </c>
      <c r="H6361" s="219" t="s">
        <v>5990</v>
      </c>
      <c r="I6361" s="220" t="s">
        <v>8390</v>
      </c>
      <c r="J6361" s="221">
        <v>7040</v>
      </c>
      <c r="K6361" s="221">
        <v>1</v>
      </c>
      <c r="L6361" s="221">
        <v>7040</v>
      </c>
    </row>
    <row r="6362" spans="1:12" s="167" customFormat="1">
      <c r="A6362" s="218" t="str">
        <f t="shared" si="45"/>
        <v>O221107058739일반상품</v>
      </c>
      <c r="B6362" s="219" t="s">
        <v>9423</v>
      </c>
      <c r="C6362" s="219" t="s">
        <v>8023</v>
      </c>
      <c r="D6362" s="219" t="s">
        <v>8065</v>
      </c>
      <c r="E6362" s="219" t="s">
        <v>7705</v>
      </c>
      <c r="F6362" s="219" t="s">
        <v>6439</v>
      </c>
      <c r="G6362" s="219" t="s">
        <v>7882</v>
      </c>
      <c r="H6362" s="219" t="s">
        <v>5990</v>
      </c>
      <c r="I6362" s="220" t="s">
        <v>8496</v>
      </c>
      <c r="J6362" s="221">
        <v>3080</v>
      </c>
      <c r="K6362" s="221">
        <v>1</v>
      </c>
      <c r="L6362" s="221">
        <v>3080</v>
      </c>
    </row>
    <row r="6363" spans="1:12" s="167" customFormat="1">
      <c r="A6363" s="218" t="str">
        <f t="shared" si="45"/>
        <v>O221107058739일반상품</v>
      </c>
      <c r="B6363" s="219" t="s">
        <v>9423</v>
      </c>
      <c r="C6363" s="219" t="s">
        <v>8023</v>
      </c>
      <c r="D6363" s="219" t="s">
        <v>8065</v>
      </c>
      <c r="E6363" s="219" t="s">
        <v>7705</v>
      </c>
      <c r="F6363" s="219" t="s">
        <v>6439</v>
      </c>
      <c r="G6363" s="219" t="s">
        <v>7882</v>
      </c>
      <c r="H6363" s="219" t="s">
        <v>5990</v>
      </c>
      <c r="I6363" s="220" t="s">
        <v>7220</v>
      </c>
      <c r="J6363" s="221">
        <v>670</v>
      </c>
      <c r="K6363" s="221">
        <v>1</v>
      </c>
      <c r="L6363" s="221">
        <v>670</v>
      </c>
    </row>
    <row r="6364" spans="1:12" s="167" customFormat="1">
      <c r="A6364" s="218" t="str">
        <f t="shared" si="45"/>
        <v>O221107058739일반상품</v>
      </c>
      <c r="B6364" s="219" t="s">
        <v>9423</v>
      </c>
      <c r="C6364" s="219" t="s">
        <v>8023</v>
      </c>
      <c r="D6364" s="219" t="s">
        <v>8065</v>
      </c>
      <c r="E6364" s="219" t="s">
        <v>7705</v>
      </c>
      <c r="F6364" s="219" t="s">
        <v>6439</v>
      </c>
      <c r="G6364" s="219" t="s">
        <v>7882</v>
      </c>
      <c r="H6364" s="219" t="s">
        <v>5990</v>
      </c>
      <c r="I6364" s="220" t="s">
        <v>8653</v>
      </c>
      <c r="J6364" s="221">
        <v>1700</v>
      </c>
      <c r="K6364" s="221">
        <v>1</v>
      </c>
      <c r="L6364" s="221">
        <v>1700</v>
      </c>
    </row>
    <row r="6365" spans="1:12" s="167" customFormat="1">
      <c r="A6365" s="218" t="str">
        <f t="shared" si="45"/>
        <v>O221107058739일반상품</v>
      </c>
      <c r="B6365" s="219" t="s">
        <v>9423</v>
      </c>
      <c r="C6365" s="219" t="s">
        <v>8023</v>
      </c>
      <c r="D6365" s="219" t="s">
        <v>8065</v>
      </c>
      <c r="E6365" s="219" t="s">
        <v>7705</v>
      </c>
      <c r="F6365" s="219" t="s">
        <v>6439</v>
      </c>
      <c r="G6365" s="219" t="s">
        <v>7882</v>
      </c>
      <c r="H6365" s="219" t="s">
        <v>5990</v>
      </c>
      <c r="I6365" s="220" t="s">
        <v>8488</v>
      </c>
      <c r="J6365" s="221">
        <v>1260</v>
      </c>
      <c r="K6365" s="221">
        <v>1</v>
      </c>
      <c r="L6365" s="221">
        <v>1260</v>
      </c>
    </row>
    <row r="6366" spans="1:12" s="167" customFormat="1">
      <c r="A6366" s="218" t="str">
        <f t="shared" si="45"/>
        <v>O221107058739일반상품</v>
      </c>
      <c r="B6366" s="219" t="s">
        <v>9423</v>
      </c>
      <c r="C6366" s="219" t="s">
        <v>8023</v>
      </c>
      <c r="D6366" s="219" t="s">
        <v>8065</v>
      </c>
      <c r="E6366" s="219" t="s">
        <v>7705</v>
      </c>
      <c r="F6366" s="219" t="s">
        <v>6439</v>
      </c>
      <c r="G6366" s="219" t="s">
        <v>7882</v>
      </c>
      <c r="H6366" s="219" t="s">
        <v>5990</v>
      </c>
      <c r="I6366" s="220" t="s">
        <v>8511</v>
      </c>
      <c r="J6366" s="221">
        <v>6770</v>
      </c>
      <c r="K6366" s="221">
        <v>1</v>
      </c>
      <c r="L6366" s="221">
        <v>6770</v>
      </c>
    </row>
    <row r="6367" spans="1:12" s="167" customFormat="1">
      <c r="A6367" s="218" t="str">
        <f t="shared" si="45"/>
        <v>O221107058739일반상품</v>
      </c>
      <c r="B6367" s="219" t="s">
        <v>9423</v>
      </c>
      <c r="C6367" s="219" t="s">
        <v>8023</v>
      </c>
      <c r="D6367" s="219" t="s">
        <v>8065</v>
      </c>
      <c r="E6367" s="219" t="s">
        <v>7705</v>
      </c>
      <c r="F6367" s="219" t="s">
        <v>6439</v>
      </c>
      <c r="G6367" s="219" t="s">
        <v>7882</v>
      </c>
      <c r="H6367" s="219" t="s">
        <v>5990</v>
      </c>
      <c r="I6367" s="220" t="s">
        <v>8671</v>
      </c>
      <c r="J6367" s="221">
        <v>2860</v>
      </c>
      <c r="K6367" s="221">
        <v>3</v>
      </c>
      <c r="L6367" s="221">
        <v>8580</v>
      </c>
    </row>
    <row r="6368" spans="1:12" s="167" customFormat="1">
      <c r="A6368" s="218" t="str">
        <f t="shared" si="45"/>
        <v>O221107058739일반상품</v>
      </c>
      <c r="B6368" s="219" t="s">
        <v>9423</v>
      </c>
      <c r="C6368" s="219" t="s">
        <v>8023</v>
      </c>
      <c r="D6368" s="219" t="s">
        <v>8065</v>
      </c>
      <c r="E6368" s="219" t="s">
        <v>7705</v>
      </c>
      <c r="F6368" s="219" t="s">
        <v>6439</v>
      </c>
      <c r="G6368" s="219" t="s">
        <v>7882</v>
      </c>
      <c r="H6368" s="219" t="s">
        <v>5990</v>
      </c>
      <c r="I6368" s="220" t="s">
        <v>8772</v>
      </c>
      <c r="J6368" s="221">
        <v>3170</v>
      </c>
      <c r="K6368" s="221">
        <v>4</v>
      </c>
      <c r="L6368" s="221">
        <v>12680</v>
      </c>
    </row>
    <row r="6369" spans="1:12" s="167" customFormat="1">
      <c r="A6369" s="218" t="str">
        <f t="shared" si="45"/>
        <v>O221107058739일반상품</v>
      </c>
      <c r="B6369" s="219" t="s">
        <v>9423</v>
      </c>
      <c r="C6369" s="219" t="s">
        <v>8023</v>
      </c>
      <c r="D6369" s="219" t="s">
        <v>8065</v>
      </c>
      <c r="E6369" s="219" t="s">
        <v>7705</v>
      </c>
      <c r="F6369" s="219" t="s">
        <v>6439</v>
      </c>
      <c r="G6369" s="219" t="s">
        <v>7882</v>
      </c>
      <c r="H6369" s="219" t="s">
        <v>5990</v>
      </c>
      <c r="I6369" s="220" t="s">
        <v>8433</v>
      </c>
      <c r="J6369" s="221">
        <v>3170</v>
      </c>
      <c r="K6369" s="221">
        <v>4</v>
      </c>
      <c r="L6369" s="221">
        <v>12680</v>
      </c>
    </row>
    <row r="6370" spans="1:12" s="167" customFormat="1">
      <c r="A6370" s="218" t="str">
        <f t="shared" si="45"/>
        <v>O221107058739일반상품</v>
      </c>
      <c r="B6370" s="219" t="s">
        <v>9423</v>
      </c>
      <c r="C6370" s="219" t="s">
        <v>8023</v>
      </c>
      <c r="D6370" s="219" t="s">
        <v>8065</v>
      </c>
      <c r="E6370" s="219" t="s">
        <v>7705</v>
      </c>
      <c r="F6370" s="219" t="s">
        <v>6439</v>
      </c>
      <c r="G6370" s="219" t="s">
        <v>7882</v>
      </c>
      <c r="H6370" s="219" t="s">
        <v>5990</v>
      </c>
      <c r="I6370" s="220" t="s">
        <v>8770</v>
      </c>
      <c r="J6370" s="221">
        <v>3020</v>
      </c>
      <c r="K6370" s="221">
        <v>3</v>
      </c>
      <c r="L6370" s="221">
        <v>9060</v>
      </c>
    </row>
    <row r="6371" spans="1:12" s="167" customFormat="1">
      <c r="A6371" s="218" t="str">
        <f t="shared" si="45"/>
        <v>O221107058739일반상품</v>
      </c>
      <c r="B6371" s="219" t="s">
        <v>9423</v>
      </c>
      <c r="C6371" s="219" t="s">
        <v>8023</v>
      </c>
      <c r="D6371" s="219" t="s">
        <v>8065</v>
      </c>
      <c r="E6371" s="219" t="s">
        <v>7705</v>
      </c>
      <c r="F6371" s="219" t="s">
        <v>6439</v>
      </c>
      <c r="G6371" s="219" t="s">
        <v>7882</v>
      </c>
      <c r="H6371" s="219" t="s">
        <v>5990</v>
      </c>
      <c r="I6371" s="220" t="s">
        <v>8514</v>
      </c>
      <c r="J6371" s="221">
        <v>2160</v>
      </c>
      <c r="K6371" s="221">
        <v>2</v>
      </c>
      <c r="L6371" s="221">
        <v>4320</v>
      </c>
    </row>
    <row r="6372" spans="1:12" s="167" customFormat="1">
      <c r="A6372" s="218" t="str">
        <f t="shared" si="45"/>
        <v>O221107058739일반상품</v>
      </c>
      <c r="B6372" s="219" t="s">
        <v>9423</v>
      </c>
      <c r="C6372" s="219" t="s">
        <v>8023</v>
      </c>
      <c r="D6372" s="219" t="s">
        <v>8065</v>
      </c>
      <c r="E6372" s="219" t="s">
        <v>7705</v>
      </c>
      <c r="F6372" s="219" t="s">
        <v>6439</v>
      </c>
      <c r="G6372" s="219" t="s">
        <v>7882</v>
      </c>
      <c r="H6372" s="219" t="s">
        <v>5990</v>
      </c>
      <c r="I6372" s="220" t="s">
        <v>7283</v>
      </c>
      <c r="J6372" s="221">
        <v>2200</v>
      </c>
      <c r="K6372" s="221">
        <v>1</v>
      </c>
      <c r="L6372" s="221">
        <v>2200</v>
      </c>
    </row>
    <row r="6373" spans="1:12" s="167" customFormat="1">
      <c r="A6373" s="218" t="str">
        <f t="shared" si="45"/>
        <v>O221107058739일반상품</v>
      </c>
      <c r="B6373" s="219" t="s">
        <v>9423</v>
      </c>
      <c r="C6373" s="219" t="s">
        <v>8023</v>
      </c>
      <c r="D6373" s="219" t="s">
        <v>8065</v>
      </c>
      <c r="E6373" s="219" t="s">
        <v>7705</v>
      </c>
      <c r="F6373" s="219" t="s">
        <v>6439</v>
      </c>
      <c r="G6373" s="219" t="s">
        <v>7882</v>
      </c>
      <c r="H6373" s="219" t="s">
        <v>5990</v>
      </c>
      <c r="I6373" s="220" t="s">
        <v>7208</v>
      </c>
      <c r="J6373" s="221">
        <v>3600</v>
      </c>
      <c r="K6373" s="221">
        <v>5</v>
      </c>
      <c r="L6373" s="221">
        <v>18000</v>
      </c>
    </row>
    <row r="6374" spans="1:12" s="167" customFormat="1">
      <c r="A6374" s="218" t="str">
        <f t="shared" si="45"/>
        <v>O221107058739일반상품</v>
      </c>
      <c r="B6374" s="219" t="s">
        <v>9423</v>
      </c>
      <c r="C6374" s="219" t="s">
        <v>8023</v>
      </c>
      <c r="D6374" s="219" t="s">
        <v>8065</v>
      </c>
      <c r="E6374" s="219" t="s">
        <v>7705</v>
      </c>
      <c r="F6374" s="219" t="s">
        <v>6439</v>
      </c>
      <c r="G6374" s="219" t="s">
        <v>7882</v>
      </c>
      <c r="H6374" s="219" t="s">
        <v>5990</v>
      </c>
      <c r="I6374" s="220" t="s">
        <v>7926</v>
      </c>
      <c r="J6374" s="221">
        <v>700</v>
      </c>
      <c r="K6374" s="221">
        <v>4</v>
      </c>
      <c r="L6374" s="221">
        <v>2800</v>
      </c>
    </row>
    <row r="6375" spans="1:12" s="167" customFormat="1">
      <c r="A6375" s="218" t="str">
        <f t="shared" si="45"/>
        <v>O221107058739일반상품</v>
      </c>
      <c r="B6375" s="219" t="s">
        <v>9423</v>
      </c>
      <c r="C6375" s="219" t="s">
        <v>8023</v>
      </c>
      <c r="D6375" s="219" t="s">
        <v>8065</v>
      </c>
      <c r="E6375" s="219" t="s">
        <v>7705</v>
      </c>
      <c r="F6375" s="219" t="s">
        <v>6439</v>
      </c>
      <c r="G6375" s="219" t="s">
        <v>7882</v>
      </c>
      <c r="H6375" s="219" t="s">
        <v>5990</v>
      </c>
      <c r="I6375" s="220" t="s">
        <v>8516</v>
      </c>
      <c r="J6375" s="221">
        <v>1080</v>
      </c>
      <c r="K6375" s="221">
        <v>3</v>
      </c>
      <c r="L6375" s="221">
        <v>3240</v>
      </c>
    </row>
    <row r="6376" spans="1:12" s="167" customFormat="1">
      <c r="A6376" s="218" t="str">
        <f t="shared" si="45"/>
        <v>O221107058739일반상품</v>
      </c>
      <c r="B6376" s="219" t="s">
        <v>9423</v>
      </c>
      <c r="C6376" s="219" t="s">
        <v>8023</v>
      </c>
      <c r="D6376" s="219" t="s">
        <v>8065</v>
      </c>
      <c r="E6376" s="219" t="s">
        <v>7705</v>
      </c>
      <c r="F6376" s="219" t="s">
        <v>6439</v>
      </c>
      <c r="G6376" s="219" t="s">
        <v>7882</v>
      </c>
      <c r="H6376" s="219" t="s">
        <v>5990</v>
      </c>
      <c r="I6376" s="220" t="s">
        <v>8492</v>
      </c>
      <c r="J6376" s="221">
        <v>4200</v>
      </c>
      <c r="K6376" s="221">
        <v>1</v>
      </c>
      <c r="L6376" s="221">
        <v>4200</v>
      </c>
    </row>
    <row r="6377" spans="1:12" s="167" customFormat="1">
      <c r="A6377" s="218" t="str">
        <f t="shared" si="45"/>
        <v>O221107058739일반상품</v>
      </c>
      <c r="B6377" s="219" t="s">
        <v>9423</v>
      </c>
      <c r="C6377" s="219" t="s">
        <v>8023</v>
      </c>
      <c r="D6377" s="219" t="s">
        <v>8065</v>
      </c>
      <c r="E6377" s="219" t="s">
        <v>7705</v>
      </c>
      <c r="F6377" s="219" t="s">
        <v>6439</v>
      </c>
      <c r="G6377" s="219" t="s">
        <v>7882</v>
      </c>
      <c r="H6377" s="219" t="s">
        <v>5990</v>
      </c>
      <c r="I6377" s="220" t="s">
        <v>8857</v>
      </c>
      <c r="J6377" s="221">
        <v>8720</v>
      </c>
      <c r="K6377" s="221">
        <v>1</v>
      </c>
      <c r="L6377" s="221">
        <v>8720</v>
      </c>
    </row>
    <row r="6378" spans="1:12" s="167" customFormat="1">
      <c r="A6378" s="218" t="str">
        <f t="shared" si="45"/>
        <v>O221107058739일반상품</v>
      </c>
      <c r="B6378" s="219" t="s">
        <v>9423</v>
      </c>
      <c r="C6378" s="219" t="s">
        <v>8023</v>
      </c>
      <c r="D6378" s="219" t="s">
        <v>8065</v>
      </c>
      <c r="E6378" s="219" t="s">
        <v>7705</v>
      </c>
      <c r="F6378" s="219" t="s">
        <v>6439</v>
      </c>
      <c r="G6378" s="219" t="s">
        <v>7882</v>
      </c>
      <c r="H6378" s="219" t="s">
        <v>5990</v>
      </c>
      <c r="I6378" s="220" t="s">
        <v>7202</v>
      </c>
      <c r="J6378" s="221">
        <v>5200</v>
      </c>
      <c r="K6378" s="221">
        <v>2</v>
      </c>
      <c r="L6378" s="221">
        <v>10400</v>
      </c>
    </row>
    <row r="6379" spans="1:12" s="167" customFormat="1">
      <c r="A6379" s="218" t="str">
        <f t="shared" si="45"/>
        <v>O221107058738일반상품</v>
      </c>
      <c r="B6379" s="219" t="s">
        <v>9424</v>
      </c>
      <c r="C6379" s="219" t="s">
        <v>8023</v>
      </c>
      <c r="D6379" s="219" t="s">
        <v>8065</v>
      </c>
      <c r="E6379" s="219" t="s">
        <v>6389</v>
      </c>
      <c r="F6379" s="219" t="s">
        <v>6438</v>
      </c>
      <c r="G6379" s="219" t="s">
        <v>7905</v>
      </c>
      <c r="H6379" s="219" t="s">
        <v>5990</v>
      </c>
      <c r="I6379" s="220" t="s">
        <v>8998</v>
      </c>
      <c r="J6379" s="221">
        <v>2160</v>
      </c>
      <c r="K6379" s="221">
        <v>1</v>
      </c>
      <c r="L6379" s="221">
        <v>2160</v>
      </c>
    </row>
    <row r="6380" spans="1:12" s="167" customFormat="1">
      <c r="A6380" s="218" t="str">
        <f t="shared" si="45"/>
        <v>O221107058738일반상품</v>
      </c>
      <c r="B6380" s="219" t="s">
        <v>9424</v>
      </c>
      <c r="C6380" s="219" t="s">
        <v>8023</v>
      </c>
      <c r="D6380" s="219" t="s">
        <v>8065</v>
      </c>
      <c r="E6380" s="219" t="s">
        <v>6389</v>
      </c>
      <c r="F6380" s="219" t="s">
        <v>6438</v>
      </c>
      <c r="G6380" s="219" t="s">
        <v>7905</v>
      </c>
      <c r="H6380" s="219" t="s">
        <v>5990</v>
      </c>
      <c r="I6380" s="220" t="s">
        <v>7270</v>
      </c>
      <c r="J6380" s="221">
        <v>1270</v>
      </c>
      <c r="K6380" s="221">
        <v>10</v>
      </c>
      <c r="L6380" s="221">
        <v>12700</v>
      </c>
    </row>
    <row r="6381" spans="1:12" s="167" customFormat="1">
      <c r="A6381" s="218" t="str">
        <f t="shared" si="45"/>
        <v>O221107058738일반상품</v>
      </c>
      <c r="B6381" s="219" t="s">
        <v>9424</v>
      </c>
      <c r="C6381" s="219" t="s">
        <v>8023</v>
      </c>
      <c r="D6381" s="219" t="s">
        <v>8065</v>
      </c>
      <c r="E6381" s="219" t="s">
        <v>6389</v>
      </c>
      <c r="F6381" s="219" t="s">
        <v>6438</v>
      </c>
      <c r="G6381" s="219" t="s">
        <v>7905</v>
      </c>
      <c r="H6381" s="219" t="s">
        <v>5990</v>
      </c>
      <c r="I6381" s="220" t="s">
        <v>8660</v>
      </c>
      <c r="J6381" s="221">
        <v>2600</v>
      </c>
      <c r="K6381" s="221">
        <v>3</v>
      </c>
      <c r="L6381" s="221">
        <v>7800</v>
      </c>
    </row>
    <row r="6382" spans="1:12" s="167" customFormat="1">
      <c r="A6382" s="218" t="str">
        <f t="shared" si="45"/>
        <v>O221107058738일반상품</v>
      </c>
      <c r="B6382" s="219" t="s">
        <v>9424</v>
      </c>
      <c r="C6382" s="219" t="s">
        <v>8023</v>
      </c>
      <c r="D6382" s="219" t="s">
        <v>8065</v>
      </c>
      <c r="E6382" s="219" t="s">
        <v>6389</v>
      </c>
      <c r="F6382" s="219" t="s">
        <v>6438</v>
      </c>
      <c r="G6382" s="219" t="s">
        <v>7905</v>
      </c>
      <c r="H6382" s="219" t="s">
        <v>5990</v>
      </c>
      <c r="I6382" s="220" t="s">
        <v>8587</v>
      </c>
      <c r="J6382" s="221">
        <v>4900</v>
      </c>
      <c r="K6382" s="221">
        <v>1</v>
      </c>
      <c r="L6382" s="221">
        <v>4900</v>
      </c>
    </row>
    <row r="6383" spans="1:12" s="167" customFormat="1">
      <c r="A6383" s="218" t="str">
        <f t="shared" si="45"/>
        <v>O221107058738일반상품</v>
      </c>
      <c r="B6383" s="219" t="s">
        <v>9424</v>
      </c>
      <c r="C6383" s="219" t="s">
        <v>8023</v>
      </c>
      <c r="D6383" s="219" t="s">
        <v>8065</v>
      </c>
      <c r="E6383" s="219" t="s">
        <v>6389</v>
      </c>
      <c r="F6383" s="219" t="s">
        <v>6438</v>
      </c>
      <c r="G6383" s="219" t="s">
        <v>7905</v>
      </c>
      <c r="H6383" s="219" t="s">
        <v>5990</v>
      </c>
      <c r="I6383" s="220" t="s">
        <v>8341</v>
      </c>
      <c r="J6383" s="221">
        <v>9000</v>
      </c>
      <c r="K6383" s="221">
        <v>1</v>
      </c>
      <c r="L6383" s="221">
        <v>9000</v>
      </c>
    </row>
    <row r="6384" spans="1:12" s="167" customFormat="1">
      <c r="A6384" s="218" t="str">
        <f t="shared" si="45"/>
        <v>O221107058738일반상품</v>
      </c>
      <c r="B6384" s="219" t="s">
        <v>9424</v>
      </c>
      <c r="C6384" s="219" t="s">
        <v>8023</v>
      </c>
      <c r="D6384" s="219" t="s">
        <v>8065</v>
      </c>
      <c r="E6384" s="219" t="s">
        <v>6389</v>
      </c>
      <c r="F6384" s="219" t="s">
        <v>6438</v>
      </c>
      <c r="G6384" s="219" t="s">
        <v>7905</v>
      </c>
      <c r="H6384" s="219" t="s">
        <v>5990</v>
      </c>
      <c r="I6384" s="220" t="s">
        <v>8737</v>
      </c>
      <c r="J6384" s="221">
        <v>5960</v>
      </c>
      <c r="K6384" s="221">
        <v>2</v>
      </c>
      <c r="L6384" s="221">
        <v>11920</v>
      </c>
    </row>
    <row r="6385" spans="1:12" s="167" customFormat="1">
      <c r="A6385" s="218" t="str">
        <f t="shared" si="45"/>
        <v>O221107058738일반상품</v>
      </c>
      <c r="B6385" s="219" t="s">
        <v>9424</v>
      </c>
      <c r="C6385" s="219" t="s">
        <v>8023</v>
      </c>
      <c r="D6385" s="219" t="s">
        <v>8065</v>
      </c>
      <c r="E6385" s="219" t="s">
        <v>6389</v>
      </c>
      <c r="F6385" s="219" t="s">
        <v>6438</v>
      </c>
      <c r="G6385" s="219" t="s">
        <v>7905</v>
      </c>
      <c r="H6385" s="219" t="s">
        <v>5990</v>
      </c>
      <c r="I6385" s="220" t="s">
        <v>7980</v>
      </c>
      <c r="J6385" s="221">
        <v>4200</v>
      </c>
      <c r="K6385" s="221">
        <v>8</v>
      </c>
      <c r="L6385" s="221">
        <v>33600</v>
      </c>
    </row>
    <row r="6386" spans="1:12" s="167" customFormat="1">
      <c r="A6386" s="218" t="str">
        <f t="shared" si="45"/>
        <v>O221107058738일반상품</v>
      </c>
      <c r="B6386" s="219" t="s">
        <v>9424</v>
      </c>
      <c r="C6386" s="219" t="s">
        <v>8023</v>
      </c>
      <c r="D6386" s="219" t="s">
        <v>8065</v>
      </c>
      <c r="E6386" s="219" t="s">
        <v>6389</v>
      </c>
      <c r="F6386" s="219" t="s">
        <v>6438</v>
      </c>
      <c r="G6386" s="219" t="s">
        <v>7905</v>
      </c>
      <c r="H6386" s="219" t="s">
        <v>5990</v>
      </c>
      <c r="I6386" s="220" t="s">
        <v>8027</v>
      </c>
      <c r="J6386" s="221">
        <v>3600</v>
      </c>
      <c r="K6386" s="221">
        <v>4</v>
      </c>
      <c r="L6386" s="221">
        <v>14400</v>
      </c>
    </row>
    <row r="6387" spans="1:12" s="167" customFormat="1">
      <c r="A6387" s="218" t="str">
        <f t="shared" si="45"/>
        <v>O221107058738일반상품</v>
      </c>
      <c r="B6387" s="219" t="s">
        <v>9424</v>
      </c>
      <c r="C6387" s="219" t="s">
        <v>8023</v>
      </c>
      <c r="D6387" s="219" t="s">
        <v>8065</v>
      </c>
      <c r="E6387" s="219" t="s">
        <v>6389</v>
      </c>
      <c r="F6387" s="219" t="s">
        <v>6438</v>
      </c>
      <c r="G6387" s="219" t="s">
        <v>7905</v>
      </c>
      <c r="H6387" s="219" t="s">
        <v>5990</v>
      </c>
      <c r="I6387" s="220" t="s">
        <v>7976</v>
      </c>
      <c r="J6387" s="221">
        <v>990</v>
      </c>
      <c r="K6387" s="221">
        <v>6</v>
      </c>
      <c r="L6387" s="221">
        <v>5940</v>
      </c>
    </row>
    <row r="6388" spans="1:12" s="167" customFormat="1">
      <c r="A6388" s="218" t="str">
        <f t="shared" si="45"/>
        <v>O221107058738일반상품</v>
      </c>
      <c r="B6388" s="219" t="s">
        <v>9424</v>
      </c>
      <c r="C6388" s="219" t="s">
        <v>8023</v>
      </c>
      <c r="D6388" s="219" t="s">
        <v>8065</v>
      </c>
      <c r="E6388" s="219" t="s">
        <v>6389</v>
      </c>
      <c r="F6388" s="219" t="s">
        <v>6438</v>
      </c>
      <c r="G6388" s="219" t="s">
        <v>7905</v>
      </c>
      <c r="H6388" s="219" t="s">
        <v>5990</v>
      </c>
      <c r="I6388" s="220" t="s">
        <v>8604</v>
      </c>
      <c r="J6388" s="221">
        <v>12000</v>
      </c>
      <c r="K6388" s="221">
        <v>2</v>
      </c>
      <c r="L6388" s="221">
        <v>24000</v>
      </c>
    </row>
    <row r="6389" spans="1:12" s="167" customFormat="1">
      <c r="A6389" s="218" t="str">
        <f t="shared" si="45"/>
        <v>O221107058738일반상품</v>
      </c>
      <c r="B6389" s="219" t="s">
        <v>9424</v>
      </c>
      <c r="C6389" s="219" t="s">
        <v>8023</v>
      </c>
      <c r="D6389" s="219" t="s">
        <v>8065</v>
      </c>
      <c r="E6389" s="219" t="s">
        <v>6389</v>
      </c>
      <c r="F6389" s="219" t="s">
        <v>6438</v>
      </c>
      <c r="G6389" s="219" t="s">
        <v>7905</v>
      </c>
      <c r="H6389" s="219" t="s">
        <v>5990</v>
      </c>
      <c r="I6389" s="220" t="s">
        <v>8075</v>
      </c>
      <c r="J6389" s="221">
        <v>4090</v>
      </c>
      <c r="K6389" s="221">
        <v>2</v>
      </c>
      <c r="L6389" s="221">
        <v>8180</v>
      </c>
    </row>
    <row r="6390" spans="1:12" s="167" customFormat="1">
      <c r="A6390" s="218" t="str">
        <f t="shared" si="45"/>
        <v>O221107058738일반상품</v>
      </c>
      <c r="B6390" s="219" t="s">
        <v>9424</v>
      </c>
      <c r="C6390" s="219" t="s">
        <v>8023</v>
      </c>
      <c r="D6390" s="219" t="s">
        <v>8065</v>
      </c>
      <c r="E6390" s="219" t="s">
        <v>6389</v>
      </c>
      <c r="F6390" s="219" t="s">
        <v>6438</v>
      </c>
      <c r="G6390" s="219" t="s">
        <v>7905</v>
      </c>
      <c r="H6390" s="219" t="s">
        <v>5990</v>
      </c>
      <c r="I6390" s="220" t="s">
        <v>7189</v>
      </c>
      <c r="J6390" s="221">
        <v>1073</v>
      </c>
      <c r="K6390" s="221">
        <v>3</v>
      </c>
      <c r="L6390" s="221">
        <v>3219</v>
      </c>
    </row>
    <row r="6391" spans="1:12" s="167" customFormat="1">
      <c r="A6391" s="218" t="str">
        <f t="shared" si="45"/>
        <v>O221107058738일반상품</v>
      </c>
      <c r="B6391" s="219" t="s">
        <v>9424</v>
      </c>
      <c r="C6391" s="219" t="s">
        <v>8023</v>
      </c>
      <c r="D6391" s="219" t="s">
        <v>8065</v>
      </c>
      <c r="E6391" s="219" t="s">
        <v>6389</v>
      </c>
      <c r="F6391" s="219" t="s">
        <v>6438</v>
      </c>
      <c r="G6391" s="219" t="s">
        <v>7905</v>
      </c>
      <c r="H6391" s="219" t="s">
        <v>5990</v>
      </c>
      <c r="I6391" s="220" t="s">
        <v>8384</v>
      </c>
      <c r="J6391" s="221">
        <v>3730</v>
      </c>
      <c r="K6391" s="221">
        <v>1</v>
      </c>
      <c r="L6391" s="221">
        <v>3730</v>
      </c>
    </row>
    <row r="6392" spans="1:12" s="167" customFormat="1">
      <c r="A6392" s="218" t="str">
        <f t="shared" si="45"/>
        <v>O221107058738일반상품</v>
      </c>
      <c r="B6392" s="219" t="s">
        <v>9424</v>
      </c>
      <c r="C6392" s="219" t="s">
        <v>8023</v>
      </c>
      <c r="D6392" s="219" t="s">
        <v>8065</v>
      </c>
      <c r="E6392" s="219" t="s">
        <v>6389</v>
      </c>
      <c r="F6392" s="219" t="s">
        <v>6438</v>
      </c>
      <c r="G6392" s="219" t="s">
        <v>7905</v>
      </c>
      <c r="H6392" s="219" t="s">
        <v>5990</v>
      </c>
      <c r="I6392" s="220" t="s">
        <v>8066</v>
      </c>
      <c r="J6392" s="221">
        <v>1240</v>
      </c>
      <c r="K6392" s="221">
        <v>3</v>
      </c>
      <c r="L6392" s="221">
        <v>3720</v>
      </c>
    </row>
    <row r="6393" spans="1:12" s="167" customFormat="1">
      <c r="A6393" s="218" t="str">
        <f t="shared" si="45"/>
        <v>O221107058738일반상품</v>
      </c>
      <c r="B6393" s="219" t="s">
        <v>9424</v>
      </c>
      <c r="C6393" s="219" t="s">
        <v>8023</v>
      </c>
      <c r="D6393" s="219" t="s">
        <v>8065</v>
      </c>
      <c r="E6393" s="219" t="s">
        <v>6389</v>
      </c>
      <c r="F6393" s="219" t="s">
        <v>6438</v>
      </c>
      <c r="G6393" s="219" t="s">
        <v>7905</v>
      </c>
      <c r="H6393" s="219" t="s">
        <v>5990</v>
      </c>
      <c r="I6393" s="220" t="s">
        <v>7203</v>
      </c>
      <c r="J6393" s="221">
        <v>5000</v>
      </c>
      <c r="K6393" s="221">
        <v>1</v>
      </c>
      <c r="L6393" s="221">
        <v>5000</v>
      </c>
    </row>
    <row r="6394" spans="1:12" s="167" customFormat="1">
      <c r="A6394" s="218" t="str">
        <f t="shared" si="45"/>
        <v>O221107058738일반상품</v>
      </c>
      <c r="B6394" s="219" t="s">
        <v>9424</v>
      </c>
      <c r="C6394" s="219" t="s">
        <v>8023</v>
      </c>
      <c r="D6394" s="219" t="s">
        <v>8065</v>
      </c>
      <c r="E6394" s="219" t="s">
        <v>6389</v>
      </c>
      <c r="F6394" s="219" t="s">
        <v>6438</v>
      </c>
      <c r="G6394" s="219" t="s">
        <v>7905</v>
      </c>
      <c r="H6394" s="219" t="s">
        <v>5990</v>
      </c>
      <c r="I6394" s="220" t="s">
        <v>7210</v>
      </c>
      <c r="J6394" s="221">
        <v>5910</v>
      </c>
      <c r="K6394" s="221">
        <v>1</v>
      </c>
      <c r="L6394" s="221">
        <v>5910</v>
      </c>
    </row>
    <row r="6395" spans="1:12" s="167" customFormat="1">
      <c r="A6395" s="218" t="str">
        <f t="shared" si="45"/>
        <v>O221107058738일반상품</v>
      </c>
      <c r="B6395" s="219" t="s">
        <v>9424</v>
      </c>
      <c r="C6395" s="219" t="s">
        <v>8023</v>
      </c>
      <c r="D6395" s="219" t="s">
        <v>8065</v>
      </c>
      <c r="E6395" s="219" t="s">
        <v>6389</v>
      </c>
      <c r="F6395" s="219" t="s">
        <v>6438</v>
      </c>
      <c r="G6395" s="219" t="s">
        <v>7905</v>
      </c>
      <c r="H6395" s="219" t="s">
        <v>5990</v>
      </c>
      <c r="I6395" s="220" t="s">
        <v>7190</v>
      </c>
      <c r="J6395" s="221">
        <v>5000</v>
      </c>
      <c r="K6395" s="221">
        <v>6</v>
      </c>
      <c r="L6395" s="221">
        <v>30000</v>
      </c>
    </row>
    <row r="6396" spans="1:12" s="167" customFormat="1">
      <c r="A6396" s="218" t="str">
        <f t="shared" si="45"/>
        <v>O221107058738일반상품</v>
      </c>
      <c r="B6396" s="219" t="s">
        <v>9424</v>
      </c>
      <c r="C6396" s="219" t="s">
        <v>8023</v>
      </c>
      <c r="D6396" s="219" t="s">
        <v>8065</v>
      </c>
      <c r="E6396" s="219" t="s">
        <v>6389</v>
      </c>
      <c r="F6396" s="219" t="s">
        <v>6438</v>
      </c>
      <c r="G6396" s="219" t="s">
        <v>7905</v>
      </c>
      <c r="H6396" s="219" t="s">
        <v>5990</v>
      </c>
      <c r="I6396" s="220" t="s">
        <v>7255</v>
      </c>
      <c r="J6396" s="221">
        <v>15800</v>
      </c>
      <c r="K6396" s="221">
        <v>1</v>
      </c>
      <c r="L6396" s="221">
        <v>15800</v>
      </c>
    </row>
    <row r="6397" spans="1:12" s="167" customFormat="1">
      <c r="A6397" s="218" t="str">
        <f t="shared" si="45"/>
        <v>O221107058738일반상품</v>
      </c>
      <c r="B6397" s="219" t="s">
        <v>9424</v>
      </c>
      <c r="C6397" s="219" t="s">
        <v>8023</v>
      </c>
      <c r="D6397" s="219" t="s">
        <v>8065</v>
      </c>
      <c r="E6397" s="219" t="s">
        <v>6389</v>
      </c>
      <c r="F6397" s="219" t="s">
        <v>6438</v>
      </c>
      <c r="G6397" s="219" t="s">
        <v>7905</v>
      </c>
      <c r="H6397" s="219" t="s">
        <v>5990</v>
      </c>
      <c r="I6397" s="220" t="s">
        <v>7924</v>
      </c>
      <c r="J6397" s="221">
        <v>4770</v>
      </c>
      <c r="K6397" s="221">
        <v>3</v>
      </c>
      <c r="L6397" s="221">
        <v>14310</v>
      </c>
    </row>
    <row r="6398" spans="1:12" s="167" customFormat="1">
      <c r="A6398" s="218" t="str">
        <f t="shared" si="45"/>
        <v>O221107058738일반상품</v>
      </c>
      <c r="B6398" s="219" t="s">
        <v>9424</v>
      </c>
      <c r="C6398" s="219" t="s">
        <v>8023</v>
      </c>
      <c r="D6398" s="219" t="s">
        <v>8065</v>
      </c>
      <c r="E6398" s="219" t="s">
        <v>6389</v>
      </c>
      <c r="F6398" s="219" t="s">
        <v>6438</v>
      </c>
      <c r="G6398" s="219" t="s">
        <v>7905</v>
      </c>
      <c r="H6398" s="219" t="s">
        <v>5990</v>
      </c>
      <c r="I6398" s="220" t="s">
        <v>9613</v>
      </c>
      <c r="J6398" s="221">
        <v>2090</v>
      </c>
      <c r="K6398" s="221">
        <v>1</v>
      </c>
      <c r="L6398" s="221">
        <v>2090</v>
      </c>
    </row>
    <row r="6399" spans="1:12" s="167" customFormat="1">
      <c r="A6399" s="218" t="str">
        <f t="shared" si="45"/>
        <v>O221107058738일반상품</v>
      </c>
      <c r="B6399" s="219" t="s">
        <v>9424</v>
      </c>
      <c r="C6399" s="219" t="s">
        <v>8023</v>
      </c>
      <c r="D6399" s="219" t="s">
        <v>8065</v>
      </c>
      <c r="E6399" s="219" t="s">
        <v>6389</v>
      </c>
      <c r="F6399" s="219" t="s">
        <v>6438</v>
      </c>
      <c r="G6399" s="219" t="s">
        <v>7905</v>
      </c>
      <c r="H6399" s="219" t="s">
        <v>5990</v>
      </c>
      <c r="I6399" s="220" t="s">
        <v>8320</v>
      </c>
      <c r="J6399" s="221">
        <v>3610</v>
      </c>
      <c r="K6399" s="221">
        <v>2</v>
      </c>
      <c r="L6399" s="221">
        <v>7220</v>
      </c>
    </row>
    <row r="6400" spans="1:12" s="167" customFormat="1">
      <c r="A6400" s="218" t="str">
        <f t="shared" si="45"/>
        <v>O221107058738일반상품</v>
      </c>
      <c r="B6400" s="219" t="s">
        <v>9424</v>
      </c>
      <c r="C6400" s="219" t="s">
        <v>8023</v>
      </c>
      <c r="D6400" s="219" t="s">
        <v>8065</v>
      </c>
      <c r="E6400" s="219" t="s">
        <v>6389</v>
      </c>
      <c r="F6400" s="219" t="s">
        <v>6438</v>
      </c>
      <c r="G6400" s="219" t="s">
        <v>7905</v>
      </c>
      <c r="H6400" s="219" t="s">
        <v>5990</v>
      </c>
      <c r="I6400" s="220" t="s">
        <v>8640</v>
      </c>
      <c r="J6400" s="221">
        <v>3610</v>
      </c>
      <c r="K6400" s="221">
        <v>2</v>
      </c>
      <c r="L6400" s="221">
        <v>7220</v>
      </c>
    </row>
    <row r="6401" spans="1:12" s="167" customFormat="1">
      <c r="A6401" s="218" t="str">
        <f t="shared" si="45"/>
        <v>O221107058738일반상품</v>
      </c>
      <c r="B6401" s="219" t="s">
        <v>9424</v>
      </c>
      <c r="C6401" s="219" t="s">
        <v>8023</v>
      </c>
      <c r="D6401" s="219" t="s">
        <v>8065</v>
      </c>
      <c r="E6401" s="219" t="s">
        <v>6389</v>
      </c>
      <c r="F6401" s="219" t="s">
        <v>6438</v>
      </c>
      <c r="G6401" s="219" t="s">
        <v>7905</v>
      </c>
      <c r="H6401" s="219" t="s">
        <v>5990</v>
      </c>
      <c r="I6401" s="220" t="s">
        <v>9614</v>
      </c>
      <c r="J6401" s="221">
        <v>29000</v>
      </c>
      <c r="K6401" s="221">
        <v>1</v>
      </c>
      <c r="L6401" s="221">
        <v>29000</v>
      </c>
    </row>
    <row r="6402" spans="1:12" s="167" customFormat="1">
      <c r="A6402" s="218" t="str">
        <f t="shared" si="45"/>
        <v>O221107058738일반상품</v>
      </c>
      <c r="B6402" s="219" t="s">
        <v>9424</v>
      </c>
      <c r="C6402" s="219" t="s">
        <v>8023</v>
      </c>
      <c r="D6402" s="219" t="s">
        <v>8065</v>
      </c>
      <c r="E6402" s="219" t="s">
        <v>6389</v>
      </c>
      <c r="F6402" s="219" t="s">
        <v>6438</v>
      </c>
      <c r="G6402" s="219" t="s">
        <v>7905</v>
      </c>
      <c r="H6402" s="219" t="s">
        <v>5990</v>
      </c>
      <c r="I6402" s="220" t="s">
        <v>8847</v>
      </c>
      <c r="J6402" s="221">
        <v>1960</v>
      </c>
      <c r="K6402" s="221">
        <v>1</v>
      </c>
      <c r="L6402" s="221">
        <v>1960</v>
      </c>
    </row>
    <row r="6403" spans="1:12" s="167" customFormat="1">
      <c r="A6403" s="218" t="str">
        <f t="shared" si="45"/>
        <v>O221107058738일반상품</v>
      </c>
      <c r="B6403" s="219" t="s">
        <v>9424</v>
      </c>
      <c r="C6403" s="219" t="s">
        <v>8023</v>
      </c>
      <c r="D6403" s="219" t="s">
        <v>8065</v>
      </c>
      <c r="E6403" s="219" t="s">
        <v>6389</v>
      </c>
      <c r="F6403" s="219" t="s">
        <v>6438</v>
      </c>
      <c r="G6403" s="219" t="s">
        <v>7905</v>
      </c>
      <c r="H6403" s="219" t="s">
        <v>5990</v>
      </c>
      <c r="I6403" s="220" t="s">
        <v>9564</v>
      </c>
      <c r="J6403" s="221">
        <v>4700</v>
      </c>
      <c r="K6403" s="221">
        <v>1</v>
      </c>
      <c r="L6403" s="221">
        <v>4700</v>
      </c>
    </row>
    <row r="6404" spans="1:12" s="167" customFormat="1">
      <c r="A6404" s="218" t="str">
        <f t="shared" si="45"/>
        <v>O221107058738일반상품</v>
      </c>
      <c r="B6404" s="219" t="s">
        <v>9424</v>
      </c>
      <c r="C6404" s="219" t="s">
        <v>8023</v>
      </c>
      <c r="D6404" s="219" t="s">
        <v>8065</v>
      </c>
      <c r="E6404" s="219" t="s">
        <v>6389</v>
      </c>
      <c r="F6404" s="219" t="s">
        <v>6438</v>
      </c>
      <c r="G6404" s="219" t="s">
        <v>7905</v>
      </c>
      <c r="H6404" s="219" t="s">
        <v>5990</v>
      </c>
      <c r="I6404" s="220" t="s">
        <v>8849</v>
      </c>
      <c r="J6404" s="221">
        <v>7800</v>
      </c>
      <c r="K6404" s="221">
        <v>1</v>
      </c>
      <c r="L6404" s="221">
        <v>7800</v>
      </c>
    </row>
    <row r="6405" spans="1:12" s="167" customFormat="1">
      <c r="A6405" s="218" t="str">
        <f t="shared" si="45"/>
        <v>O221107058738일반상품</v>
      </c>
      <c r="B6405" s="219" t="s">
        <v>9424</v>
      </c>
      <c r="C6405" s="219" t="s">
        <v>8023</v>
      </c>
      <c r="D6405" s="219" t="s">
        <v>8065</v>
      </c>
      <c r="E6405" s="219" t="s">
        <v>6389</v>
      </c>
      <c r="F6405" s="219" t="s">
        <v>6438</v>
      </c>
      <c r="G6405" s="219" t="s">
        <v>7905</v>
      </c>
      <c r="H6405" s="219" t="s">
        <v>5990</v>
      </c>
      <c r="I6405" s="220" t="s">
        <v>9565</v>
      </c>
      <c r="J6405" s="221">
        <v>3400</v>
      </c>
      <c r="K6405" s="221">
        <v>2</v>
      </c>
      <c r="L6405" s="221">
        <v>6800</v>
      </c>
    </row>
    <row r="6406" spans="1:12" s="167" customFormat="1">
      <c r="A6406" s="218" t="str">
        <f t="shared" si="45"/>
        <v>O221107058738일반상품</v>
      </c>
      <c r="B6406" s="219" t="s">
        <v>9424</v>
      </c>
      <c r="C6406" s="219" t="s">
        <v>8023</v>
      </c>
      <c r="D6406" s="219" t="s">
        <v>8065</v>
      </c>
      <c r="E6406" s="219" t="s">
        <v>6389</v>
      </c>
      <c r="F6406" s="219" t="s">
        <v>6438</v>
      </c>
      <c r="G6406" s="219" t="s">
        <v>7905</v>
      </c>
      <c r="H6406" s="219" t="s">
        <v>5990</v>
      </c>
      <c r="I6406" s="220" t="s">
        <v>8685</v>
      </c>
      <c r="J6406" s="221">
        <v>11000</v>
      </c>
      <c r="K6406" s="221">
        <v>1</v>
      </c>
      <c r="L6406" s="221">
        <v>11000</v>
      </c>
    </row>
    <row r="6407" spans="1:12" s="167" customFormat="1">
      <c r="A6407" s="218" t="str">
        <f t="shared" si="45"/>
        <v>O221107058738일반상품</v>
      </c>
      <c r="B6407" s="219" t="s">
        <v>9424</v>
      </c>
      <c r="C6407" s="219" t="s">
        <v>8023</v>
      </c>
      <c r="D6407" s="219" t="s">
        <v>8065</v>
      </c>
      <c r="E6407" s="219" t="s">
        <v>6389</v>
      </c>
      <c r="F6407" s="219" t="s">
        <v>6438</v>
      </c>
      <c r="G6407" s="219" t="s">
        <v>7905</v>
      </c>
      <c r="H6407" s="219" t="s">
        <v>5990</v>
      </c>
      <c r="I6407" s="220" t="s">
        <v>7226</v>
      </c>
      <c r="J6407" s="221">
        <v>5430</v>
      </c>
      <c r="K6407" s="221">
        <v>1</v>
      </c>
      <c r="L6407" s="221">
        <v>5430</v>
      </c>
    </row>
    <row r="6408" spans="1:12" s="167" customFormat="1">
      <c r="A6408" s="218" t="str">
        <f t="shared" si="45"/>
        <v>O221107058738일반상품</v>
      </c>
      <c r="B6408" s="219" t="s">
        <v>9424</v>
      </c>
      <c r="C6408" s="219" t="s">
        <v>8023</v>
      </c>
      <c r="D6408" s="219" t="s">
        <v>8065</v>
      </c>
      <c r="E6408" s="219" t="s">
        <v>6389</v>
      </c>
      <c r="F6408" s="219" t="s">
        <v>6438</v>
      </c>
      <c r="G6408" s="219" t="s">
        <v>7905</v>
      </c>
      <c r="H6408" s="219" t="s">
        <v>5990</v>
      </c>
      <c r="I6408" s="220" t="s">
        <v>8481</v>
      </c>
      <c r="J6408" s="221">
        <v>9300</v>
      </c>
      <c r="K6408" s="221">
        <v>1</v>
      </c>
      <c r="L6408" s="221">
        <v>9300</v>
      </c>
    </row>
    <row r="6409" spans="1:12" s="167" customFormat="1">
      <c r="A6409" s="218" t="str">
        <f t="shared" si="45"/>
        <v>O221107058738일반상품</v>
      </c>
      <c r="B6409" s="219" t="s">
        <v>9424</v>
      </c>
      <c r="C6409" s="219" t="s">
        <v>8023</v>
      </c>
      <c r="D6409" s="219" t="s">
        <v>8065</v>
      </c>
      <c r="E6409" s="219" t="s">
        <v>6389</v>
      </c>
      <c r="F6409" s="219" t="s">
        <v>6438</v>
      </c>
      <c r="G6409" s="219" t="s">
        <v>7905</v>
      </c>
      <c r="H6409" s="219" t="s">
        <v>5990</v>
      </c>
      <c r="I6409" s="220" t="s">
        <v>8561</v>
      </c>
      <c r="J6409" s="221">
        <v>4000</v>
      </c>
      <c r="K6409" s="221">
        <v>1</v>
      </c>
      <c r="L6409" s="221">
        <v>4000</v>
      </c>
    </row>
    <row r="6410" spans="1:12" s="167" customFormat="1">
      <c r="A6410" s="218" t="str">
        <f t="shared" si="45"/>
        <v>O221107058738일반상품</v>
      </c>
      <c r="B6410" s="219" t="s">
        <v>9424</v>
      </c>
      <c r="C6410" s="219" t="s">
        <v>8023</v>
      </c>
      <c r="D6410" s="219" t="s">
        <v>8065</v>
      </c>
      <c r="E6410" s="219" t="s">
        <v>6389</v>
      </c>
      <c r="F6410" s="219" t="s">
        <v>6438</v>
      </c>
      <c r="G6410" s="219" t="s">
        <v>7905</v>
      </c>
      <c r="H6410" s="219" t="s">
        <v>5990</v>
      </c>
      <c r="I6410" s="220" t="s">
        <v>7987</v>
      </c>
      <c r="J6410" s="221">
        <v>8100</v>
      </c>
      <c r="K6410" s="221">
        <v>1</v>
      </c>
      <c r="L6410" s="221">
        <v>8100</v>
      </c>
    </row>
    <row r="6411" spans="1:12" s="167" customFormat="1">
      <c r="A6411" s="218" t="str">
        <f t="shared" si="45"/>
        <v>O221107058738일반상품</v>
      </c>
      <c r="B6411" s="219" t="s">
        <v>9424</v>
      </c>
      <c r="C6411" s="219" t="s">
        <v>8023</v>
      </c>
      <c r="D6411" s="219" t="s">
        <v>8065</v>
      </c>
      <c r="E6411" s="219" t="s">
        <v>6389</v>
      </c>
      <c r="F6411" s="219" t="s">
        <v>6438</v>
      </c>
      <c r="G6411" s="219" t="s">
        <v>7905</v>
      </c>
      <c r="H6411" s="219" t="s">
        <v>5990</v>
      </c>
      <c r="I6411" s="220" t="s">
        <v>8850</v>
      </c>
      <c r="J6411" s="221">
        <v>3540</v>
      </c>
      <c r="K6411" s="221">
        <v>1</v>
      </c>
      <c r="L6411" s="221">
        <v>3540</v>
      </c>
    </row>
    <row r="6412" spans="1:12" s="167" customFormat="1">
      <c r="A6412" s="218" t="str">
        <f t="shared" si="45"/>
        <v>O221107058738일반상품</v>
      </c>
      <c r="B6412" s="219" t="s">
        <v>9424</v>
      </c>
      <c r="C6412" s="219" t="s">
        <v>8023</v>
      </c>
      <c r="D6412" s="219" t="s">
        <v>8065</v>
      </c>
      <c r="E6412" s="219" t="s">
        <v>6389</v>
      </c>
      <c r="F6412" s="219" t="s">
        <v>6438</v>
      </c>
      <c r="G6412" s="219" t="s">
        <v>7905</v>
      </c>
      <c r="H6412" s="219" t="s">
        <v>5990</v>
      </c>
      <c r="I6412" s="220" t="s">
        <v>8041</v>
      </c>
      <c r="J6412" s="221">
        <v>8400</v>
      </c>
      <c r="K6412" s="221">
        <v>2</v>
      </c>
      <c r="L6412" s="221">
        <v>16800</v>
      </c>
    </row>
    <row r="6413" spans="1:12" s="167" customFormat="1">
      <c r="A6413" s="218" t="str">
        <f t="shared" si="45"/>
        <v>O221107058738일반상품</v>
      </c>
      <c r="B6413" s="219" t="s">
        <v>9424</v>
      </c>
      <c r="C6413" s="219" t="s">
        <v>8023</v>
      </c>
      <c r="D6413" s="219" t="s">
        <v>8065</v>
      </c>
      <c r="E6413" s="219" t="s">
        <v>6389</v>
      </c>
      <c r="F6413" s="219" t="s">
        <v>6438</v>
      </c>
      <c r="G6413" s="219" t="s">
        <v>7905</v>
      </c>
      <c r="H6413" s="219" t="s">
        <v>5990</v>
      </c>
      <c r="I6413" s="220" t="s">
        <v>8686</v>
      </c>
      <c r="J6413" s="221">
        <v>11400</v>
      </c>
      <c r="K6413" s="221">
        <v>2</v>
      </c>
      <c r="L6413" s="221">
        <v>22800</v>
      </c>
    </row>
    <row r="6414" spans="1:12" s="167" customFormat="1">
      <c r="A6414" s="218" t="str">
        <f t="shared" si="45"/>
        <v>O221107058738일반상품</v>
      </c>
      <c r="B6414" s="219" t="s">
        <v>9424</v>
      </c>
      <c r="C6414" s="219" t="s">
        <v>8023</v>
      </c>
      <c r="D6414" s="219" t="s">
        <v>8065</v>
      </c>
      <c r="E6414" s="219" t="s">
        <v>6389</v>
      </c>
      <c r="F6414" s="219" t="s">
        <v>6438</v>
      </c>
      <c r="G6414" s="219" t="s">
        <v>7905</v>
      </c>
      <c r="H6414" s="219" t="s">
        <v>5990</v>
      </c>
      <c r="I6414" s="220" t="s">
        <v>8627</v>
      </c>
      <c r="J6414" s="221">
        <v>9040</v>
      </c>
      <c r="K6414" s="221">
        <v>1</v>
      </c>
      <c r="L6414" s="221">
        <v>9040</v>
      </c>
    </row>
    <row r="6415" spans="1:12" s="167" customFormat="1">
      <c r="A6415" s="218" t="str">
        <f t="shared" si="45"/>
        <v>O221107058738일반상품</v>
      </c>
      <c r="B6415" s="219" t="s">
        <v>9424</v>
      </c>
      <c r="C6415" s="219" t="s">
        <v>8023</v>
      </c>
      <c r="D6415" s="219" t="s">
        <v>8065</v>
      </c>
      <c r="E6415" s="219" t="s">
        <v>6389</v>
      </c>
      <c r="F6415" s="219" t="s">
        <v>6438</v>
      </c>
      <c r="G6415" s="219" t="s">
        <v>7905</v>
      </c>
      <c r="H6415" s="219" t="s">
        <v>5990</v>
      </c>
      <c r="I6415" s="220" t="s">
        <v>8386</v>
      </c>
      <c r="J6415" s="221">
        <v>7880</v>
      </c>
      <c r="K6415" s="221">
        <v>2</v>
      </c>
      <c r="L6415" s="221">
        <v>15760</v>
      </c>
    </row>
    <row r="6416" spans="1:12" s="167" customFormat="1">
      <c r="A6416" s="218" t="str">
        <f t="shared" si="45"/>
        <v>O221107058738일반상품</v>
      </c>
      <c r="B6416" s="219" t="s">
        <v>9424</v>
      </c>
      <c r="C6416" s="219" t="s">
        <v>8023</v>
      </c>
      <c r="D6416" s="219" t="s">
        <v>8065</v>
      </c>
      <c r="E6416" s="219" t="s">
        <v>6389</v>
      </c>
      <c r="F6416" s="219" t="s">
        <v>6438</v>
      </c>
      <c r="G6416" s="219" t="s">
        <v>7905</v>
      </c>
      <c r="H6416" s="219" t="s">
        <v>5990</v>
      </c>
      <c r="I6416" s="220" t="s">
        <v>8664</v>
      </c>
      <c r="J6416" s="221">
        <v>8140</v>
      </c>
      <c r="K6416" s="221">
        <v>2</v>
      </c>
      <c r="L6416" s="221">
        <v>16280</v>
      </c>
    </row>
    <row r="6417" spans="1:12" s="167" customFormat="1">
      <c r="A6417" s="218" t="str">
        <f t="shared" si="45"/>
        <v>O221107058738일반상품</v>
      </c>
      <c r="B6417" s="219" t="s">
        <v>9424</v>
      </c>
      <c r="C6417" s="219" t="s">
        <v>8023</v>
      </c>
      <c r="D6417" s="219" t="s">
        <v>8065</v>
      </c>
      <c r="E6417" s="219" t="s">
        <v>6389</v>
      </c>
      <c r="F6417" s="219" t="s">
        <v>6438</v>
      </c>
      <c r="G6417" s="219" t="s">
        <v>7905</v>
      </c>
      <c r="H6417" s="219" t="s">
        <v>5990</v>
      </c>
      <c r="I6417" s="220" t="s">
        <v>7272</v>
      </c>
      <c r="J6417" s="221">
        <v>1250</v>
      </c>
      <c r="K6417" s="221">
        <v>1</v>
      </c>
      <c r="L6417" s="221">
        <v>1250</v>
      </c>
    </row>
    <row r="6418" spans="1:12" s="167" customFormat="1">
      <c r="A6418" s="218" t="str">
        <f t="shared" si="45"/>
        <v>O221107058738일반상품</v>
      </c>
      <c r="B6418" s="219" t="s">
        <v>9424</v>
      </c>
      <c r="C6418" s="219" t="s">
        <v>8023</v>
      </c>
      <c r="D6418" s="219" t="s">
        <v>8065</v>
      </c>
      <c r="E6418" s="219" t="s">
        <v>6389</v>
      </c>
      <c r="F6418" s="219" t="s">
        <v>6438</v>
      </c>
      <c r="G6418" s="219" t="s">
        <v>7905</v>
      </c>
      <c r="H6418" s="219" t="s">
        <v>5990</v>
      </c>
      <c r="I6418" s="220" t="s">
        <v>7299</v>
      </c>
      <c r="J6418" s="221">
        <v>20000</v>
      </c>
      <c r="K6418" s="221">
        <v>1</v>
      </c>
      <c r="L6418" s="221">
        <v>20000</v>
      </c>
    </row>
    <row r="6419" spans="1:12" s="167" customFormat="1">
      <c r="A6419" s="218" t="str">
        <f t="shared" si="45"/>
        <v>O221107058738일반상품</v>
      </c>
      <c r="B6419" s="219" t="s">
        <v>9424</v>
      </c>
      <c r="C6419" s="219" t="s">
        <v>8023</v>
      </c>
      <c r="D6419" s="219" t="s">
        <v>8065</v>
      </c>
      <c r="E6419" s="219" t="s">
        <v>6389</v>
      </c>
      <c r="F6419" s="219" t="s">
        <v>6438</v>
      </c>
      <c r="G6419" s="219" t="s">
        <v>7905</v>
      </c>
      <c r="H6419" s="219" t="s">
        <v>5990</v>
      </c>
      <c r="I6419" s="220" t="s">
        <v>7227</v>
      </c>
      <c r="J6419" s="221">
        <v>840</v>
      </c>
      <c r="K6419" s="221">
        <v>10</v>
      </c>
      <c r="L6419" s="221">
        <v>8400</v>
      </c>
    </row>
    <row r="6420" spans="1:12" s="167" customFormat="1">
      <c r="A6420" s="218" t="str">
        <f t="shared" si="45"/>
        <v>O221107058738일반상품</v>
      </c>
      <c r="B6420" s="219" t="s">
        <v>9424</v>
      </c>
      <c r="C6420" s="219" t="s">
        <v>8023</v>
      </c>
      <c r="D6420" s="219" t="s">
        <v>8065</v>
      </c>
      <c r="E6420" s="219" t="s">
        <v>6389</v>
      </c>
      <c r="F6420" s="219" t="s">
        <v>6438</v>
      </c>
      <c r="G6420" s="219" t="s">
        <v>7905</v>
      </c>
      <c r="H6420" s="219" t="s">
        <v>5990</v>
      </c>
      <c r="I6420" s="220" t="s">
        <v>7192</v>
      </c>
      <c r="J6420" s="221">
        <v>6620</v>
      </c>
      <c r="K6420" s="221">
        <v>11</v>
      </c>
      <c r="L6420" s="221">
        <v>72820</v>
      </c>
    </row>
    <row r="6421" spans="1:12" s="167" customFormat="1">
      <c r="A6421" s="218" t="str">
        <f t="shared" si="45"/>
        <v>O221107058738일반상품</v>
      </c>
      <c r="B6421" s="219" t="s">
        <v>9424</v>
      </c>
      <c r="C6421" s="219" t="s">
        <v>8023</v>
      </c>
      <c r="D6421" s="219" t="s">
        <v>8065</v>
      </c>
      <c r="E6421" s="219" t="s">
        <v>6389</v>
      </c>
      <c r="F6421" s="219" t="s">
        <v>6438</v>
      </c>
      <c r="G6421" s="219" t="s">
        <v>7905</v>
      </c>
      <c r="H6421" s="219" t="s">
        <v>5990</v>
      </c>
      <c r="I6421" s="220" t="s">
        <v>8931</v>
      </c>
      <c r="J6421" s="221">
        <v>3390</v>
      </c>
      <c r="K6421" s="221">
        <v>3</v>
      </c>
      <c r="L6421" s="221">
        <v>10170</v>
      </c>
    </row>
    <row r="6422" spans="1:12" s="167" customFormat="1">
      <c r="A6422" s="218" t="str">
        <f t="shared" si="45"/>
        <v>O221107058738일반상품</v>
      </c>
      <c r="B6422" s="219" t="s">
        <v>9424</v>
      </c>
      <c r="C6422" s="219" t="s">
        <v>8023</v>
      </c>
      <c r="D6422" s="219" t="s">
        <v>8065</v>
      </c>
      <c r="E6422" s="219" t="s">
        <v>6389</v>
      </c>
      <c r="F6422" s="219" t="s">
        <v>6438</v>
      </c>
      <c r="G6422" s="219" t="s">
        <v>7905</v>
      </c>
      <c r="H6422" s="219" t="s">
        <v>5990</v>
      </c>
      <c r="I6422" s="220" t="s">
        <v>7228</v>
      </c>
      <c r="J6422" s="221">
        <v>1250</v>
      </c>
      <c r="K6422" s="221">
        <v>8</v>
      </c>
      <c r="L6422" s="221">
        <v>10000</v>
      </c>
    </row>
    <row r="6423" spans="1:12" s="167" customFormat="1">
      <c r="A6423" s="218" t="str">
        <f t="shared" si="45"/>
        <v>O221107058738일반상품</v>
      </c>
      <c r="B6423" s="219" t="s">
        <v>9424</v>
      </c>
      <c r="C6423" s="219" t="s">
        <v>8023</v>
      </c>
      <c r="D6423" s="219" t="s">
        <v>8065</v>
      </c>
      <c r="E6423" s="219" t="s">
        <v>6389</v>
      </c>
      <c r="F6423" s="219" t="s">
        <v>6438</v>
      </c>
      <c r="G6423" s="219" t="s">
        <v>7905</v>
      </c>
      <c r="H6423" s="219" t="s">
        <v>5990</v>
      </c>
      <c r="I6423" s="220" t="s">
        <v>7201</v>
      </c>
      <c r="J6423" s="221">
        <v>12480</v>
      </c>
      <c r="K6423" s="221">
        <v>3</v>
      </c>
      <c r="L6423" s="221">
        <v>37440</v>
      </c>
    </row>
    <row r="6424" spans="1:12" s="167" customFormat="1">
      <c r="A6424" s="218" t="str">
        <f t="shared" si="45"/>
        <v>O221107058738일반상품</v>
      </c>
      <c r="B6424" s="219" t="s">
        <v>9424</v>
      </c>
      <c r="C6424" s="219" t="s">
        <v>8023</v>
      </c>
      <c r="D6424" s="219" t="s">
        <v>8065</v>
      </c>
      <c r="E6424" s="219" t="s">
        <v>6389</v>
      </c>
      <c r="F6424" s="219" t="s">
        <v>6438</v>
      </c>
      <c r="G6424" s="219" t="s">
        <v>7905</v>
      </c>
      <c r="H6424" s="219" t="s">
        <v>5990</v>
      </c>
      <c r="I6424" s="220" t="s">
        <v>8562</v>
      </c>
      <c r="J6424" s="221">
        <v>12480</v>
      </c>
      <c r="K6424" s="221">
        <v>3</v>
      </c>
      <c r="L6424" s="221">
        <v>37440</v>
      </c>
    </row>
    <row r="6425" spans="1:12" s="167" customFormat="1">
      <c r="A6425" s="218" t="str">
        <f t="shared" si="45"/>
        <v>O221107058738일반상품</v>
      </c>
      <c r="B6425" s="219" t="s">
        <v>9424</v>
      </c>
      <c r="C6425" s="219" t="s">
        <v>8023</v>
      </c>
      <c r="D6425" s="219" t="s">
        <v>8065</v>
      </c>
      <c r="E6425" s="219" t="s">
        <v>6389</v>
      </c>
      <c r="F6425" s="219" t="s">
        <v>6438</v>
      </c>
      <c r="G6425" s="219" t="s">
        <v>7905</v>
      </c>
      <c r="H6425" s="219" t="s">
        <v>5990</v>
      </c>
      <c r="I6425" s="220" t="s">
        <v>8615</v>
      </c>
      <c r="J6425" s="221">
        <v>8500</v>
      </c>
      <c r="K6425" s="221">
        <v>3</v>
      </c>
      <c r="L6425" s="221">
        <v>25500</v>
      </c>
    </row>
    <row r="6426" spans="1:12" s="167" customFormat="1">
      <c r="A6426" s="218" t="str">
        <f t="shared" si="45"/>
        <v>O221107058738일반상품</v>
      </c>
      <c r="B6426" s="219" t="s">
        <v>9424</v>
      </c>
      <c r="C6426" s="219" t="s">
        <v>8023</v>
      </c>
      <c r="D6426" s="219" t="s">
        <v>8065</v>
      </c>
      <c r="E6426" s="219" t="s">
        <v>6389</v>
      </c>
      <c r="F6426" s="219" t="s">
        <v>6438</v>
      </c>
      <c r="G6426" s="219" t="s">
        <v>7905</v>
      </c>
      <c r="H6426" s="219" t="s">
        <v>5990</v>
      </c>
      <c r="I6426" s="220" t="s">
        <v>9050</v>
      </c>
      <c r="J6426" s="221">
        <v>3980</v>
      </c>
      <c r="K6426" s="221">
        <v>4</v>
      </c>
      <c r="L6426" s="221">
        <v>15920</v>
      </c>
    </row>
    <row r="6427" spans="1:12" s="167" customFormat="1">
      <c r="A6427" s="218" t="str">
        <f t="shared" si="45"/>
        <v>O221107058738일반상품</v>
      </c>
      <c r="B6427" s="219" t="s">
        <v>9424</v>
      </c>
      <c r="C6427" s="219" t="s">
        <v>8023</v>
      </c>
      <c r="D6427" s="219" t="s">
        <v>8065</v>
      </c>
      <c r="E6427" s="219" t="s">
        <v>6389</v>
      </c>
      <c r="F6427" s="219" t="s">
        <v>6438</v>
      </c>
      <c r="G6427" s="219" t="s">
        <v>7905</v>
      </c>
      <c r="H6427" s="219" t="s">
        <v>5990</v>
      </c>
      <c r="I6427" s="220" t="s">
        <v>8716</v>
      </c>
      <c r="J6427" s="221">
        <v>2790</v>
      </c>
      <c r="K6427" s="221">
        <v>4</v>
      </c>
      <c r="L6427" s="221">
        <v>11160</v>
      </c>
    </row>
    <row r="6428" spans="1:12" s="167" customFormat="1">
      <c r="A6428" s="218" t="str">
        <f t="shared" si="45"/>
        <v>O221107058738일반상품</v>
      </c>
      <c r="B6428" s="219" t="s">
        <v>9424</v>
      </c>
      <c r="C6428" s="219" t="s">
        <v>8023</v>
      </c>
      <c r="D6428" s="219" t="s">
        <v>8065</v>
      </c>
      <c r="E6428" s="219" t="s">
        <v>6389</v>
      </c>
      <c r="F6428" s="219" t="s">
        <v>6438</v>
      </c>
      <c r="G6428" s="219" t="s">
        <v>7905</v>
      </c>
      <c r="H6428" s="219" t="s">
        <v>5990</v>
      </c>
      <c r="I6428" s="220" t="s">
        <v>8717</v>
      </c>
      <c r="J6428" s="221">
        <v>2430</v>
      </c>
      <c r="K6428" s="221">
        <v>6</v>
      </c>
      <c r="L6428" s="221">
        <v>14580</v>
      </c>
    </row>
    <row r="6429" spans="1:12" s="167" customFormat="1">
      <c r="A6429" s="218" t="str">
        <f t="shared" si="45"/>
        <v>O221107058738일반상품</v>
      </c>
      <c r="B6429" s="219" t="s">
        <v>9424</v>
      </c>
      <c r="C6429" s="219" t="s">
        <v>8023</v>
      </c>
      <c r="D6429" s="219" t="s">
        <v>8065</v>
      </c>
      <c r="E6429" s="219" t="s">
        <v>6389</v>
      </c>
      <c r="F6429" s="219" t="s">
        <v>6438</v>
      </c>
      <c r="G6429" s="219" t="s">
        <v>7905</v>
      </c>
      <c r="H6429" s="219" t="s">
        <v>5990</v>
      </c>
      <c r="I6429" s="220" t="s">
        <v>8400</v>
      </c>
      <c r="J6429" s="221">
        <v>1270</v>
      </c>
      <c r="K6429" s="221">
        <v>10</v>
      </c>
      <c r="L6429" s="221">
        <v>12700</v>
      </c>
    </row>
    <row r="6430" spans="1:12" s="167" customFormat="1">
      <c r="A6430" s="218" t="str">
        <f t="shared" si="45"/>
        <v>O221107058738일반상품</v>
      </c>
      <c r="B6430" s="219" t="s">
        <v>9424</v>
      </c>
      <c r="C6430" s="219" t="s">
        <v>8023</v>
      </c>
      <c r="D6430" s="219" t="s">
        <v>8065</v>
      </c>
      <c r="E6430" s="219" t="s">
        <v>6389</v>
      </c>
      <c r="F6430" s="219" t="s">
        <v>6438</v>
      </c>
      <c r="G6430" s="219" t="s">
        <v>7905</v>
      </c>
      <c r="H6430" s="219" t="s">
        <v>5990</v>
      </c>
      <c r="I6430" s="220" t="s">
        <v>7275</v>
      </c>
      <c r="J6430" s="221">
        <v>1240</v>
      </c>
      <c r="K6430" s="221">
        <v>4</v>
      </c>
      <c r="L6430" s="221">
        <v>4960</v>
      </c>
    </row>
    <row r="6431" spans="1:12" s="167" customFormat="1">
      <c r="A6431" s="218" t="str">
        <f t="shared" si="45"/>
        <v>O221107058738일반상품</v>
      </c>
      <c r="B6431" s="219" t="s">
        <v>9424</v>
      </c>
      <c r="C6431" s="219" t="s">
        <v>8023</v>
      </c>
      <c r="D6431" s="219" t="s">
        <v>8065</v>
      </c>
      <c r="E6431" s="219" t="s">
        <v>6389</v>
      </c>
      <c r="F6431" s="219" t="s">
        <v>6438</v>
      </c>
      <c r="G6431" s="219" t="s">
        <v>7905</v>
      </c>
      <c r="H6431" s="219" t="s">
        <v>5990</v>
      </c>
      <c r="I6431" s="220" t="s">
        <v>8862</v>
      </c>
      <c r="J6431" s="221">
        <v>9300</v>
      </c>
      <c r="K6431" s="221">
        <v>1</v>
      </c>
      <c r="L6431" s="221">
        <v>9300</v>
      </c>
    </row>
    <row r="6432" spans="1:12" s="167" customFormat="1">
      <c r="A6432" s="218" t="str">
        <f t="shared" si="45"/>
        <v>O221107058738일반상품</v>
      </c>
      <c r="B6432" s="219" t="s">
        <v>9424</v>
      </c>
      <c r="C6432" s="219" t="s">
        <v>8023</v>
      </c>
      <c r="D6432" s="219" t="s">
        <v>8065</v>
      </c>
      <c r="E6432" s="219" t="s">
        <v>6389</v>
      </c>
      <c r="F6432" s="219" t="s">
        <v>6438</v>
      </c>
      <c r="G6432" s="219" t="s">
        <v>7905</v>
      </c>
      <c r="H6432" s="219" t="s">
        <v>5990</v>
      </c>
      <c r="I6432" s="220" t="s">
        <v>9592</v>
      </c>
      <c r="J6432" s="221">
        <v>5400</v>
      </c>
      <c r="K6432" s="221">
        <v>5</v>
      </c>
      <c r="L6432" s="221">
        <v>27000</v>
      </c>
    </row>
    <row r="6433" spans="1:12" s="167" customFormat="1">
      <c r="A6433" s="218" t="str">
        <f t="shared" si="45"/>
        <v>O221107058738일반상품</v>
      </c>
      <c r="B6433" s="219" t="s">
        <v>9424</v>
      </c>
      <c r="C6433" s="219" t="s">
        <v>8023</v>
      </c>
      <c r="D6433" s="219" t="s">
        <v>8065</v>
      </c>
      <c r="E6433" s="219" t="s">
        <v>6389</v>
      </c>
      <c r="F6433" s="219" t="s">
        <v>6438</v>
      </c>
      <c r="G6433" s="219" t="s">
        <v>7905</v>
      </c>
      <c r="H6433" s="219" t="s">
        <v>5990</v>
      </c>
      <c r="I6433" s="220" t="s">
        <v>8669</v>
      </c>
      <c r="J6433" s="221">
        <v>5400</v>
      </c>
      <c r="K6433" s="221">
        <v>5</v>
      </c>
      <c r="L6433" s="221">
        <v>27000</v>
      </c>
    </row>
    <row r="6434" spans="1:12" s="167" customFormat="1">
      <c r="A6434" s="218" t="str">
        <f t="shared" si="45"/>
        <v>O221107058738일반상품</v>
      </c>
      <c r="B6434" s="219" t="s">
        <v>9424</v>
      </c>
      <c r="C6434" s="219" t="s">
        <v>8023</v>
      </c>
      <c r="D6434" s="219" t="s">
        <v>8065</v>
      </c>
      <c r="E6434" s="219" t="s">
        <v>6389</v>
      </c>
      <c r="F6434" s="219" t="s">
        <v>6438</v>
      </c>
      <c r="G6434" s="219" t="s">
        <v>7905</v>
      </c>
      <c r="H6434" s="219" t="s">
        <v>5990</v>
      </c>
      <c r="I6434" s="220" t="s">
        <v>8324</v>
      </c>
      <c r="J6434" s="221">
        <v>3920</v>
      </c>
      <c r="K6434" s="221">
        <v>2</v>
      </c>
      <c r="L6434" s="221">
        <v>7840</v>
      </c>
    </row>
    <row r="6435" spans="1:12" s="167" customFormat="1">
      <c r="A6435" s="218" t="str">
        <f t="shared" si="45"/>
        <v>O221107058738일반상품</v>
      </c>
      <c r="B6435" s="219" t="s">
        <v>9424</v>
      </c>
      <c r="C6435" s="219" t="s">
        <v>8023</v>
      </c>
      <c r="D6435" s="219" t="s">
        <v>8065</v>
      </c>
      <c r="E6435" s="219" t="s">
        <v>6389</v>
      </c>
      <c r="F6435" s="219" t="s">
        <v>6438</v>
      </c>
      <c r="G6435" s="219" t="s">
        <v>7905</v>
      </c>
      <c r="H6435" s="219" t="s">
        <v>5990</v>
      </c>
      <c r="I6435" s="220" t="s">
        <v>8744</v>
      </c>
      <c r="J6435" s="221">
        <v>900</v>
      </c>
      <c r="K6435" s="221">
        <v>6</v>
      </c>
      <c r="L6435" s="221">
        <v>5400</v>
      </c>
    </row>
    <row r="6436" spans="1:12" s="167" customFormat="1">
      <c r="A6436" s="218" t="str">
        <f t="shared" si="45"/>
        <v>O221107058738일반상품</v>
      </c>
      <c r="B6436" s="219" t="s">
        <v>9424</v>
      </c>
      <c r="C6436" s="219" t="s">
        <v>8023</v>
      </c>
      <c r="D6436" s="219" t="s">
        <v>8065</v>
      </c>
      <c r="E6436" s="219" t="s">
        <v>6389</v>
      </c>
      <c r="F6436" s="219" t="s">
        <v>6438</v>
      </c>
      <c r="G6436" s="219" t="s">
        <v>7905</v>
      </c>
      <c r="H6436" s="219" t="s">
        <v>5990</v>
      </c>
      <c r="I6436" s="220" t="s">
        <v>9597</v>
      </c>
      <c r="J6436" s="221">
        <v>3340</v>
      </c>
      <c r="K6436" s="221">
        <v>1</v>
      </c>
      <c r="L6436" s="221">
        <v>3340</v>
      </c>
    </row>
    <row r="6437" spans="1:12" s="167" customFormat="1">
      <c r="A6437" s="218" t="str">
        <f t="shared" si="45"/>
        <v>O221107058738일반상품</v>
      </c>
      <c r="B6437" s="219" t="s">
        <v>9424</v>
      </c>
      <c r="C6437" s="219" t="s">
        <v>8023</v>
      </c>
      <c r="D6437" s="219" t="s">
        <v>8065</v>
      </c>
      <c r="E6437" s="219" t="s">
        <v>6389</v>
      </c>
      <c r="F6437" s="219" t="s">
        <v>6438</v>
      </c>
      <c r="G6437" s="219" t="s">
        <v>7905</v>
      </c>
      <c r="H6437" s="219" t="s">
        <v>5990</v>
      </c>
      <c r="I6437" s="220" t="s">
        <v>7206</v>
      </c>
      <c r="J6437" s="221">
        <v>4500</v>
      </c>
      <c r="K6437" s="221">
        <v>4</v>
      </c>
      <c r="L6437" s="221">
        <v>18000</v>
      </c>
    </row>
    <row r="6438" spans="1:12" s="167" customFormat="1">
      <c r="A6438" s="218" t="str">
        <f t="shared" si="45"/>
        <v>O221107058738일반상품</v>
      </c>
      <c r="B6438" s="219" t="s">
        <v>9424</v>
      </c>
      <c r="C6438" s="219" t="s">
        <v>8023</v>
      </c>
      <c r="D6438" s="219" t="s">
        <v>8065</v>
      </c>
      <c r="E6438" s="219" t="s">
        <v>6389</v>
      </c>
      <c r="F6438" s="219" t="s">
        <v>6438</v>
      </c>
      <c r="G6438" s="219" t="s">
        <v>7905</v>
      </c>
      <c r="H6438" s="219" t="s">
        <v>5990</v>
      </c>
      <c r="I6438" s="220" t="s">
        <v>8590</v>
      </c>
      <c r="J6438" s="221">
        <v>7400</v>
      </c>
      <c r="K6438" s="221">
        <v>1</v>
      </c>
      <c r="L6438" s="221">
        <v>7400</v>
      </c>
    </row>
    <row r="6439" spans="1:12" s="167" customFormat="1">
      <c r="A6439" s="218" t="str">
        <f t="shared" si="45"/>
        <v>O221107058738일반상품</v>
      </c>
      <c r="B6439" s="219" t="s">
        <v>9424</v>
      </c>
      <c r="C6439" s="219" t="s">
        <v>8023</v>
      </c>
      <c r="D6439" s="219" t="s">
        <v>8065</v>
      </c>
      <c r="E6439" s="219" t="s">
        <v>6389</v>
      </c>
      <c r="F6439" s="219" t="s">
        <v>6438</v>
      </c>
      <c r="G6439" s="219" t="s">
        <v>7905</v>
      </c>
      <c r="H6439" s="219" t="s">
        <v>5990</v>
      </c>
      <c r="I6439" s="220" t="s">
        <v>7214</v>
      </c>
      <c r="J6439" s="221">
        <v>3250</v>
      </c>
      <c r="K6439" s="221">
        <v>4</v>
      </c>
      <c r="L6439" s="221">
        <v>13000</v>
      </c>
    </row>
    <row r="6440" spans="1:12" s="167" customFormat="1">
      <c r="A6440" s="218" t="str">
        <f t="shared" si="45"/>
        <v>O221107058738일반상품</v>
      </c>
      <c r="B6440" s="219" t="s">
        <v>9424</v>
      </c>
      <c r="C6440" s="219" t="s">
        <v>8023</v>
      </c>
      <c r="D6440" s="219" t="s">
        <v>8065</v>
      </c>
      <c r="E6440" s="219" t="s">
        <v>6389</v>
      </c>
      <c r="F6440" s="219" t="s">
        <v>6438</v>
      </c>
      <c r="G6440" s="219" t="s">
        <v>7905</v>
      </c>
      <c r="H6440" s="219" t="s">
        <v>5990</v>
      </c>
      <c r="I6440" s="220" t="s">
        <v>7194</v>
      </c>
      <c r="J6440" s="221">
        <v>3200</v>
      </c>
      <c r="K6440" s="221">
        <v>4</v>
      </c>
      <c r="L6440" s="221">
        <v>12800</v>
      </c>
    </row>
    <row r="6441" spans="1:12" s="167" customFormat="1">
      <c r="A6441" s="218" t="str">
        <f t="shared" si="45"/>
        <v>O221107058738일반상품</v>
      </c>
      <c r="B6441" s="219" t="s">
        <v>9424</v>
      </c>
      <c r="C6441" s="219" t="s">
        <v>8023</v>
      </c>
      <c r="D6441" s="219" t="s">
        <v>8065</v>
      </c>
      <c r="E6441" s="219" t="s">
        <v>6389</v>
      </c>
      <c r="F6441" s="219" t="s">
        <v>6438</v>
      </c>
      <c r="G6441" s="219" t="s">
        <v>7905</v>
      </c>
      <c r="H6441" s="219" t="s">
        <v>5990</v>
      </c>
      <c r="I6441" s="220" t="s">
        <v>8331</v>
      </c>
      <c r="J6441" s="221">
        <v>4070</v>
      </c>
      <c r="K6441" s="221">
        <v>1</v>
      </c>
      <c r="L6441" s="221">
        <v>4070</v>
      </c>
    </row>
    <row r="6442" spans="1:12" s="167" customFormat="1">
      <c r="A6442" s="218" t="str">
        <f t="shared" si="45"/>
        <v>O221107058738일반상품</v>
      </c>
      <c r="B6442" s="219" t="s">
        <v>9424</v>
      </c>
      <c r="C6442" s="219" t="s">
        <v>8023</v>
      </c>
      <c r="D6442" s="219" t="s">
        <v>8065</v>
      </c>
      <c r="E6442" s="219" t="s">
        <v>6389</v>
      </c>
      <c r="F6442" s="219" t="s">
        <v>6438</v>
      </c>
      <c r="G6442" s="219" t="s">
        <v>7905</v>
      </c>
      <c r="H6442" s="219" t="s">
        <v>5990</v>
      </c>
      <c r="I6442" s="220" t="s">
        <v>7232</v>
      </c>
      <c r="J6442" s="221">
        <v>3550</v>
      </c>
      <c r="K6442" s="221">
        <v>1</v>
      </c>
      <c r="L6442" s="221">
        <v>3550</v>
      </c>
    </row>
    <row r="6443" spans="1:12" s="167" customFormat="1">
      <c r="A6443" s="218" t="str">
        <f t="shared" si="45"/>
        <v>O221107058738일반상품</v>
      </c>
      <c r="B6443" s="219" t="s">
        <v>9424</v>
      </c>
      <c r="C6443" s="219" t="s">
        <v>8023</v>
      </c>
      <c r="D6443" s="219" t="s">
        <v>8065</v>
      </c>
      <c r="E6443" s="219" t="s">
        <v>6389</v>
      </c>
      <c r="F6443" s="219" t="s">
        <v>6438</v>
      </c>
      <c r="G6443" s="219" t="s">
        <v>7905</v>
      </c>
      <c r="H6443" s="219" t="s">
        <v>5990</v>
      </c>
      <c r="I6443" s="220" t="s">
        <v>8748</v>
      </c>
      <c r="J6443" s="221">
        <v>3360</v>
      </c>
      <c r="K6443" s="221">
        <v>2</v>
      </c>
      <c r="L6443" s="221">
        <v>6720</v>
      </c>
    </row>
    <row r="6444" spans="1:12" s="167" customFormat="1">
      <c r="A6444" s="218" t="str">
        <f t="shared" si="45"/>
        <v>O221107058738일반상품</v>
      </c>
      <c r="B6444" s="219" t="s">
        <v>9424</v>
      </c>
      <c r="C6444" s="219" t="s">
        <v>8023</v>
      </c>
      <c r="D6444" s="219" t="s">
        <v>8065</v>
      </c>
      <c r="E6444" s="219" t="s">
        <v>6389</v>
      </c>
      <c r="F6444" s="219" t="s">
        <v>6438</v>
      </c>
      <c r="G6444" s="219" t="s">
        <v>7905</v>
      </c>
      <c r="H6444" s="219" t="s">
        <v>5990</v>
      </c>
      <c r="I6444" s="220" t="s">
        <v>8511</v>
      </c>
      <c r="J6444" s="221">
        <v>6770</v>
      </c>
      <c r="K6444" s="221">
        <v>1</v>
      </c>
      <c r="L6444" s="221">
        <v>6770</v>
      </c>
    </row>
    <row r="6445" spans="1:12" s="167" customFormat="1">
      <c r="A6445" s="218" t="str">
        <f t="shared" si="45"/>
        <v>O221107058738일반상품</v>
      </c>
      <c r="B6445" s="219" t="s">
        <v>9424</v>
      </c>
      <c r="C6445" s="219" t="s">
        <v>8023</v>
      </c>
      <c r="D6445" s="219" t="s">
        <v>8065</v>
      </c>
      <c r="E6445" s="219" t="s">
        <v>6389</v>
      </c>
      <c r="F6445" s="219" t="s">
        <v>6438</v>
      </c>
      <c r="G6445" s="219" t="s">
        <v>7905</v>
      </c>
      <c r="H6445" s="219" t="s">
        <v>5990</v>
      </c>
      <c r="I6445" s="220" t="s">
        <v>8746</v>
      </c>
      <c r="J6445" s="221">
        <v>1000</v>
      </c>
      <c r="K6445" s="221">
        <v>3</v>
      </c>
      <c r="L6445" s="221">
        <v>3000</v>
      </c>
    </row>
    <row r="6446" spans="1:12" s="167" customFormat="1">
      <c r="A6446" s="218" t="str">
        <f t="shared" si="45"/>
        <v>O221107058738일반상품</v>
      </c>
      <c r="B6446" s="219" t="s">
        <v>9424</v>
      </c>
      <c r="C6446" s="219" t="s">
        <v>8023</v>
      </c>
      <c r="D6446" s="219" t="s">
        <v>8065</v>
      </c>
      <c r="E6446" s="219" t="s">
        <v>6389</v>
      </c>
      <c r="F6446" s="219" t="s">
        <v>6438</v>
      </c>
      <c r="G6446" s="219" t="s">
        <v>7905</v>
      </c>
      <c r="H6446" s="219" t="s">
        <v>5990</v>
      </c>
      <c r="I6446" s="220" t="s">
        <v>8514</v>
      </c>
      <c r="J6446" s="221">
        <v>2160</v>
      </c>
      <c r="K6446" s="221">
        <v>2</v>
      </c>
      <c r="L6446" s="221">
        <v>4320</v>
      </c>
    </row>
    <row r="6447" spans="1:12" s="167" customFormat="1">
      <c r="A6447" s="218" t="str">
        <f t="shared" si="45"/>
        <v>O221107058738일반상품</v>
      </c>
      <c r="B6447" s="219" t="s">
        <v>9424</v>
      </c>
      <c r="C6447" s="219" t="s">
        <v>8023</v>
      </c>
      <c r="D6447" s="219" t="s">
        <v>8065</v>
      </c>
      <c r="E6447" s="219" t="s">
        <v>6389</v>
      </c>
      <c r="F6447" s="219" t="s">
        <v>6438</v>
      </c>
      <c r="G6447" s="219" t="s">
        <v>7905</v>
      </c>
      <c r="H6447" s="219" t="s">
        <v>5990</v>
      </c>
      <c r="I6447" s="220" t="s">
        <v>8552</v>
      </c>
      <c r="J6447" s="221">
        <v>14000</v>
      </c>
      <c r="K6447" s="221">
        <v>1</v>
      </c>
      <c r="L6447" s="221">
        <v>14000</v>
      </c>
    </row>
    <row r="6448" spans="1:12" s="167" customFormat="1">
      <c r="A6448" s="218" t="str">
        <f t="shared" si="45"/>
        <v>O221107058738일반상품</v>
      </c>
      <c r="B6448" s="219" t="s">
        <v>9424</v>
      </c>
      <c r="C6448" s="219" t="s">
        <v>8023</v>
      </c>
      <c r="D6448" s="219" t="s">
        <v>8065</v>
      </c>
      <c r="E6448" s="219" t="s">
        <v>6389</v>
      </c>
      <c r="F6448" s="219" t="s">
        <v>6438</v>
      </c>
      <c r="G6448" s="219" t="s">
        <v>7905</v>
      </c>
      <c r="H6448" s="219" t="s">
        <v>5990</v>
      </c>
      <c r="I6448" s="220" t="s">
        <v>8380</v>
      </c>
      <c r="J6448" s="221">
        <v>4450</v>
      </c>
      <c r="K6448" s="221">
        <v>2</v>
      </c>
      <c r="L6448" s="221">
        <v>8900</v>
      </c>
    </row>
    <row r="6449" spans="1:12" s="167" customFormat="1">
      <c r="A6449" s="218" t="str">
        <f t="shared" si="45"/>
        <v>O221107058738일반상품</v>
      </c>
      <c r="B6449" s="219" t="s">
        <v>9424</v>
      </c>
      <c r="C6449" s="219" t="s">
        <v>8023</v>
      </c>
      <c r="D6449" s="219" t="s">
        <v>8065</v>
      </c>
      <c r="E6449" s="219" t="s">
        <v>6389</v>
      </c>
      <c r="F6449" s="219" t="s">
        <v>6438</v>
      </c>
      <c r="G6449" s="219" t="s">
        <v>7905</v>
      </c>
      <c r="H6449" s="219" t="s">
        <v>5990</v>
      </c>
      <c r="I6449" s="220" t="s">
        <v>8766</v>
      </c>
      <c r="J6449" s="221">
        <v>1070</v>
      </c>
      <c r="K6449" s="221">
        <v>9</v>
      </c>
      <c r="L6449" s="221">
        <v>9630</v>
      </c>
    </row>
    <row r="6450" spans="1:12" s="167" customFormat="1">
      <c r="A6450" s="218" t="str">
        <f t="shared" si="45"/>
        <v>O221107058738일반상품</v>
      </c>
      <c r="B6450" s="219" t="s">
        <v>9424</v>
      </c>
      <c r="C6450" s="219" t="s">
        <v>8023</v>
      </c>
      <c r="D6450" s="219" t="s">
        <v>8065</v>
      </c>
      <c r="E6450" s="219" t="s">
        <v>6389</v>
      </c>
      <c r="F6450" s="219" t="s">
        <v>6438</v>
      </c>
      <c r="G6450" s="219" t="s">
        <v>7905</v>
      </c>
      <c r="H6450" s="219" t="s">
        <v>5990</v>
      </c>
      <c r="I6450" s="220" t="s">
        <v>8702</v>
      </c>
      <c r="J6450" s="221">
        <v>19000</v>
      </c>
      <c r="K6450" s="221">
        <v>5</v>
      </c>
      <c r="L6450" s="221">
        <v>95000</v>
      </c>
    </row>
    <row r="6451" spans="1:12" s="167" customFormat="1">
      <c r="A6451" s="218" t="str">
        <f t="shared" si="45"/>
        <v>O221107058738일반상품</v>
      </c>
      <c r="B6451" s="219" t="s">
        <v>9424</v>
      </c>
      <c r="C6451" s="219" t="s">
        <v>8023</v>
      </c>
      <c r="D6451" s="219" t="s">
        <v>8065</v>
      </c>
      <c r="E6451" s="219" t="s">
        <v>6389</v>
      </c>
      <c r="F6451" s="219" t="s">
        <v>6438</v>
      </c>
      <c r="G6451" s="219" t="s">
        <v>7905</v>
      </c>
      <c r="H6451" s="219" t="s">
        <v>5990</v>
      </c>
      <c r="I6451" s="220" t="s">
        <v>8492</v>
      </c>
      <c r="J6451" s="221">
        <v>4200</v>
      </c>
      <c r="K6451" s="221">
        <v>1</v>
      </c>
      <c r="L6451" s="221">
        <v>4200</v>
      </c>
    </row>
    <row r="6452" spans="1:12" s="167" customFormat="1">
      <c r="A6452" s="218" t="str">
        <f t="shared" si="45"/>
        <v>O221107058738일반상품</v>
      </c>
      <c r="B6452" s="219" t="s">
        <v>9424</v>
      </c>
      <c r="C6452" s="219" t="s">
        <v>8023</v>
      </c>
      <c r="D6452" s="219" t="s">
        <v>8065</v>
      </c>
      <c r="E6452" s="219" t="s">
        <v>6389</v>
      </c>
      <c r="F6452" s="219" t="s">
        <v>6438</v>
      </c>
      <c r="G6452" s="219" t="s">
        <v>7905</v>
      </c>
      <c r="H6452" s="219" t="s">
        <v>5990</v>
      </c>
      <c r="I6452" s="220" t="s">
        <v>8434</v>
      </c>
      <c r="J6452" s="221">
        <v>2400</v>
      </c>
      <c r="K6452" s="221">
        <v>3</v>
      </c>
      <c r="L6452" s="221">
        <v>7200</v>
      </c>
    </row>
    <row r="6453" spans="1:12" s="167" customFormat="1">
      <c r="A6453" s="218" t="str">
        <f t="shared" si="45"/>
        <v>O221107058738일반상품</v>
      </c>
      <c r="B6453" s="219" t="s">
        <v>9424</v>
      </c>
      <c r="C6453" s="219" t="s">
        <v>8023</v>
      </c>
      <c r="D6453" s="219" t="s">
        <v>8065</v>
      </c>
      <c r="E6453" s="219" t="s">
        <v>6389</v>
      </c>
      <c r="F6453" s="219" t="s">
        <v>6438</v>
      </c>
      <c r="G6453" s="219" t="s">
        <v>7905</v>
      </c>
      <c r="H6453" s="219" t="s">
        <v>5990</v>
      </c>
      <c r="I6453" s="220" t="s">
        <v>8704</v>
      </c>
      <c r="J6453" s="221">
        <v>6950</v>
      </c>
      <c r="K6453" s="221">
        <v>1</v>
      </c>
      <c r="L6453" s="221">
        <v>6950</v>
      </c>
    </row>
    <row r="6454" spans="1:12" s="167" customFormat="1">
      <c r="A6454" s="218" t="str">
        <f t="shared" si="45"/>
        <v>O221107058738일반상품</v>
      </c>
      <c r="B6454" s="219" t="s">
        <v>9424</v>
      </c>
      <c r="C6454" s="219" t="s">
        <v>8023</v>
      </c>
      <c r="D6454" s="219" t="s">
        <v>8065</v>
      </c>
      <c r="E6454" s="219" t="s">
        <v>6389</v>
      </c>
      <c r="F6454" s="219" t="s">
        <v>6438</v>
      </c>
      <c r="G6454" s="219" t="s">
        <v>7905</v>
      </c>
      <c r="H6454" s="219" t="s">
        <v>5990</v>
      </c>
      <c r="I6454" s="220" t="s">
        <v>8543</v>
      </c>
      <c r="J6454" s="221">
        <v>3400</v>
      </c>
      <c r="K6454" s="221">
        <v>1</v>
      </c>
      <c r="L6454" s="221">
        <v>3400</v>
      </c>
    </row>
    <row r="6455" spans="1:12" s="167" customFormat="1">
      <c r="A6455" s="218" t="str">
        <f t="shared" si="45"/>
        <v>O221107058738일반상품</v>
      </c>
      <c r="B6455" s="219" t="s">
        <v>9424</v>
      </c>
      <c r="C6455" s="219" t="s">
        <v>8023</v>
      </c>
      <c r="D6455" s="219" t="s">
        <v>8065</v>
      </c>
      <c r="E6455" s="219" t="s">
        <v>6389</v>
      </c>
      <c r="F6455" s="219" t="s">
        <v>6438</v>
      </c>
      <c r="G6455" s="219" t="s">
        <v>7905</v>
      </c>
      <c r="H6455" s="219" t="s">
        <v>5990</v>
      </c>
      <c r="I6455" s="220" t="s">
        <v>8447</v>
      </c>
      <c r="J6455" s="221">
        <v>3400</v>
      </c>
      <c r="K6455" s="221">
        <v>1</v>
      </c>
      <c r="L6455" s="221">
        <v>3400</v>
      </c>
    </row>
    <row r="6456" spans="1:12" s="167" customFormat="1">
      <c r="A6456" s="218" t="str">
        <f t="shared" si="45"/>
        <v>O221107058737일반상품</v>
      </c>
      <c r="B6456" s="219" t="s">
        <v>9425</v>
      </c>
      <c r="C6456" s="219" t="s">
        <v>8023</v>
      </c>
      <c r="D6456" s="219" t="s">
        <v>8065</v>
      </c>
      <c r="E6456" s="219" t="s">
        <v>7713</v>
      </c>
      <c r="F6456" s="219" t="s">
        <v>7723</v>
      </c>
      <c r="G6456" s="219" t="s">
        <v>9526</v>
      </c>
      <c r="H6456" s="219" t="s">
        <v>5990</v>
      </c>
      <c r="I6456" s="220" t="s">
        <v>8719</v>
      </c>
      <c r="J6456" s="221">
        <v>13090</v>
      </c>
      <c r="K6456" s="221">
        <v>1</v>
      </c>
      <c r="L6456" s="221">
        <v>13090</v>
      </c>
    </row>
    <row r="6457" spans="1:12" s="167" customFormat="1">
      <c r="A6457" s="218" t="str">
        <f t="shared" si="45"/>
        <v>O221107058737일반상품</v>
      </c>
      <c r="B6457" s="219" t="s">
        <v>9425</v>
      </c>
      <c r="C6457" s="219" t="s">
        <v>8023</v>
      </c>
      <c r="D6457" s="219" t="s">
        <v>8065</v>
      </c>
      <c r="E6457" s="219" t="s">
        <v>7713</v>
      </c>
      <c r="F6457" s="219" t="s">
        <v>7723</v>
      </c>
      <c r="G6457" s="219" t="s">
        <v>9526</v>
      </c>
      <c r="H6457" s="219" t="s">
        <v>5990</v>
      </c>
      <c r="I6457" s="220" t="s">
        <v>8705</v>
      </c>
      <c r="J6457" s="221">
        <v>4280</v>
      </c>
      <c r="K6457" s="221">
        <v>1</v>
      </c>
      <c r="L6457" s="221">
        <v>4280</v>
      </c>
    </row>
    <row r="6458" spans="1:12" s="167" customFormat="1">
      <c r="A6458" s="218" t="str">
        <f t="shared" si="45"/>
        <v>O221107058737일반상품</v>
      </c>
      <c r="B6458" s="219" t="s">
        <v>9425</v>
      </c>
      <c r="C6458" s="219" t="s">
        <v>8023</v>
      </c>
      <c r="D6458" s="219" t="s">
        <v>8065</v>
      </c>
      <c r="E6458" s="219" t="s">
        <v>7713</v>
      </c>
      <c r="F6458" s="219" t="s">
        <v>7723</v>
      </c>
      <c r="G6458" s="219" t="s">
        <v>9526</v>
      </c>
      <c r="H6458" s="219" t="s">
        <v>5990</v>
      </c>
      <c r="I6458" s="220" t="s">
        <v>8587</v>
      </c>
      <c r="J6458" s="221">
        <v>4900</v>
      </c>
      <c r="K6458" s="221">
        <v>1</v>
      </c>
      <c r="L6458" s="221">
        <v>4900</v>
      </c>
    </row>
    <row r="6459" spans="1:12" s="167" customFormat="1">
      <c r="A6459" s="218" t="str">
        <f t="shared" si="45"/>
        <v>O221107058737일반상품</v>
      </c>
      <c r="B6459" s="219" t="s">
        <v>9425</v>
      </c>
      <c r="C6459" s="219" t="s">
        <v>8023</v>
      </c>
      <c r="D6459" s="219" t="s">
        <v>8065</v>
      </c>
      <c r="E6459" s="219" t="s">
        <v>7713</v>
      </c>
      <c r="F6459" s="219" t="s">
        <v>7723</v>
      </c>
      <c r="G6459" s="219" t="s">
        <v>9526</v>
      </c>
      <c r="H6459" s="219" t="s">
        <v>5990</v>
      </c>
      <c r="I6459" s="220" t="s">
        <v>8341</v>
      </c>
      <c r="J6459" s="221">
        <v>9000</v>
      </c>
      <c r="K6459" s="221">
        <v>1</v>
      </c>
      <c r="L6459" s="221">
        <v>9000</v>
      </c>
    </row>
    <row r="6460" spans="1:12" s="167" customFormat="1">
      <c r="A6460" s="218" t="str">
        <f t="shared" si="45"/>
        <v>O221107058737일반상품</v>
      </c>
      <c r="B6460" s="219" t="s">
        <v>9425</v>
      </c>
      <c r="C6460" s="219" t="s">
        <v>8023</v>
      </c>
      <c r="D6460" s="219" t="s">
        <v>8065</v>
      </c>
      <c r="E6460" s="219" t="s">
        <v>7713</v>
      </c>
      <c r="F6460" s="219" t="s">
        <v>7723</v>
      </c>
      <c r="G6460" s="219" t="s">
        <v>9526</v>
      </c>
      <c r="H6460" s="219" t="s">
        <v>5990</v>
      </c>
      <c r="I6460" s="220" t="s">
        <v>7188</v>
      </c>
      <c r="J6460" s="221">
        <v>5800</v>
      </c>
      <c r="K6460" s="221">
        <v>1</v>
      </c>
      <c r="L6460" s="221">
        <v>5800</v>
      </c>
    </row>
    <row r="6461" spans="1:12" s="167" customFormat="1">
      <c r="A6461" s="218" t="str">
        <f t="shared" si="45"/>
        <v>O221107058737일반상품</v>
      </c>
      <c r="B6461" s="219" t="s">
        <v>9425</v>
      </c>
      <c r="C6461" s="219" t="s">
        <v>8023</v>
      </c>
      <c r="D6461" s="219" t="s">
        <v>8065</v>
      </c>
      <c r="E6461" s="219" t="s">
        <v>7713</v>
      </c>
      <c r="F6461" s="219" t="s">
        <v>7723</v>
      </c>
      <c r="G6461" s="219" t="s">
        <v>9526</v>
      </c>
      <c r="H6461" s="219" t="s">
        <v>5990</v>
      </c>
      <c r="I6461" s="220" t="s">
        <v>8423</v>
      </c>
      <c r="J6461" s="221">
        <v>8000</v>
      </c>
      <c r="K6461" s="221">
        <v>1</v>
      </c>
      <c r="L6461" s="221">
        <v>8000</v>
      </c>
    </row>
    <row r="6462" spans="1:12" s="167" customFormat="1">
      <c r="A6462" s="218" t="str">
        <f t="shared" si="45"/>
        <v>O221107058737일반상품</v>
      </c>
      <c r="B6462" s="219" t="s">
        <v>9425</v>
      </c>
      <c r="C6462" s="219" t="s">
        <v>8023</v>
      </c>
      <c r="D6462" s="219" t="s">
        <v>8065</v>
      </c>
      <c r="E6462" s="219" t="s">
        <v>7713</v>
      </c>
      <c r="F6462" s="219" t="s">
        <v>7723</v>
      </c>
      <c r="G6462" s="219" t="s">
        <v>9526</v>
      </c>
      <c r="H6462" s="219" t="s">
        <v>5990</v>
      </c>
      <c r="I6462" s="220" t="s">
        <v>8544</v>
      </c>
      <c r="J6462" s="221">
        <v>2720</v>
      </c>
      <c r="K6462" s="221">
        <v>2</v>
      </c>
      <c r="L6462" s="221">
        <v>5440</v>
      </c>
    </row>
    <row r="6463" spans="1:12" s="167" customFormat="1">
      <c r="A6463" s="218" t="str">
        <f t="shared" si="45"/>
        <v>O221107058737일반상품</v>
      </c>
      <c r="B6463" s="219" t="s">
        <v>9425</v>
      </c>
      <c r="C6463" s="219" t="s">
        <v>8023</v>
      </c>
      <c r="D6463" s="219" t="s">
        <v>8065</v>
      </c>
      <c r="E6463" s="219" t="s">
        <v>7713</v>
      </c>
      <c r="F6463" s="219" t="s">
        <v>7723</v>
      </c>
      <c r="G6463" s="219" t="s">
        <v>9526</v>
      </c>
      <c r="H6463" s="219" t="s">
        <v>5990</v>
      </c>
      <c r="I6463" s="220" t="s">
        <v>8605</v>
      </c>
      <c r="J6463" s="221">
        <v>8900</v>
      </c>
      <c r="K6463" s="221">
        <v>2</v>
      </c>
      <c r="L6463" s="221">
        <v>17800</v>
      </c>
    </row>
    <row r="6464" spans="1:12" s="167" customFormat="1">
      <c r="A6464" s="218" t="str">
        <f t="shared" si="45"/>
        <v>O221107058737일반상품</v>
      </c>
      <c r="B6464" s="219" t="s">
        <v>9425</v>
      </c>
      <c r="C6464" s="219" t="s">
        <v>8023</v>
      </c>
      <c r="D6464" s="219" t="s">
        <v>8065</v>
      </c>
      <c r="E6464" s="219" t="s">
        <v>7713</v>
      </c>
      <c r="F6464" s="219" t="s">
        <v>7723</v>
      </c>
      <c r="G6464" s="219" t="s">
        <v>9526</v>
      </c>
      <c r="H6464" s="219" t="s">
        <v>5990</v>
      </c>
      <c r="I6464" s="220" t="s">
        <v>8784</v>
      </c>
      <c r="J6464" s="221">
        <v>7500</v>
      </c>
      <c r="K6464" s="221">
        <v>1</v>
      </c>
      <c r="L6464" s="221">
        <v>7500</v>
      </c>
    </row>
    <row r="6465" spans="1:12" s="167" customFormat="1">
      <c r="A6465" s="218" t="str">
        <f t="shared" si="45"/>
        <v>O221107058737일반상품</v>
      </c>
      <c r="B6465" s="219" t="s">
        <v>9425</v>
      </c>
      <c r="C6465" s="219" t="s">
        <v>8023</v>
      </c>
      <c r="D6465" s="219" t="s">
        <v>8065</v>
      </c>
      <c r="E6465" s="219" t="s">
        <v>7713</v>
      </c>
      <c r="F6465" s="219" t="s">
        <v>7723</v>
      </c>
      <c r="G6465" s="219" t="s">
        <v>9526</v>
      </c>
      <c r="H6465" s="219" t="s">
        <v>5990</v>
      </c>
      <c r="I6465" s="220" t="s">
        <v>8875</v>
      </c>
      <c r="J6465" s="221">
        <v>5500</v>
      </c>
      <c r="K6465" s="221">
        <v>2</v>
      </c>
      <c r="L6465" s="221">
        <v>11000</v>
      </c>
    </row>
    <row r="6466" spans="1:12" s="167" customFormat="1">
      <c r="A6466" s="218" t="str">
        <f t="shared" si="45"/>
        <v>O221107058737일반상품</v>
      </c>
      <c r="B6466" s="219" t="s">
        <v>9425</v>
      </c>
      <c r="C6466" s="219" t="s">
        <v>8023</v>
      </c>
      <c r="D6466" s="219" t="s">
        <v>8065</v>
      </c>
      <c r="E6466" s="219" t="s">
        <v>7713</v>
      </c>
      <c r="F6466" s="219" t="s">
        <v>7723</v>
      </c>
      <c r="G6466" s="219" t="s">
        <v>9526</v>
      </c>
      <c r="H6466" s="219" t="s">
        <v>5990</v>
      </c>
      <c r="I6466" s="220" t="s">
        <v>8623</v>
      </c>
      <c r="J6466" s="221">
        <v>5500</v>
      </c>
      <c r="K6466" s="221">
        <v>2</v>
      </c>
      <c r="L6466" s="221">
        <v>11000</v>
      </c>
    </row>
    <row r="6467" spans="1:12" s="167" customFormat="1">
      <c r="A6467" s="218" t="str">
        <f t="shared" si="45"/>
        <v>O221107058737일반상품</v>
      </c>
      <c r="B6467" s="219" t="s">
        <v>9425</v>
      </c>
      <c r="C6467" s="219" t="s">
        <v>8023</v>
      </c>
      <c r="D6467" s="219" t="s">
        <v>8065</v>
      </c>
      <c r="E6467" s="219" t="s">
        <v>7713</v>
      </c>
      <c r="F6467" s="219" t="s">
        <v>7723</v>
      </c>
      <c r="G6467" s="219" t="s">
        <v>9526</v>
      </c>
      <c r="H6467" s="219" t="s">
        <v>5990</v>
      </c>
      <c r="I6467" s="220" t="s">
        <v>7975</v>
      </c>
      <c r="J6467" s="221">
        <v>2780</v>
      </c>
      <c r="K6467" s="221">
        <v>1</v>
      </c>
      <c r="L6467" s="221">
        <v>2780</v>
      </c>
    </row>
    <row r="6468" spans="1:12" s="167" customFormat="1">
      <c r="A6468" s="218" t="str">
        <f t="shared" si="45"/>
        <v>O221107058737일반상품</v>
      </c>
      <c r="B6468" s="219" t="s">
        <v>9425</v>
      </c>
      <c r="C6468" s="219" t="s">
        <v>8023</v>
      </c>
      <c r="D6468" s="219" t="s">
        <v>8065</v>
      </c>
      <c r="E6468" s="219" t="s">
        <v>7713</v>
      </c>
      <c r="F6468" s="219" t="s">
        <v>7723</v>
      </c>
      <c r="G6468" s="219" t="s">
        <v>9526</v>
      </c>
      <c r="H6468" s="219" t="s">
        <v>5990</v>
      </c>
      <c r="I6468" s="220" t="s">
        <v>9034</v>
      </c>
      <c r="J6468" s="221">
        <v>11000</v>
      </c>
      <c r="K6468" s="221">
        <v>1</v>
      </c>
      <c r="L6468" s="221">
        <v>11000</v>
      </c>
    </row>
    <row r="6469" spans="1:12" s="167" customFormat="1">
      <c r="A6469" s="218" t="str">
        <f t="shared" si="45"/>
        <v>O221107058737일반상품</v>
      </c>
      <c r="B6469" s="219" t="s">
        <v>9425</v>
      </c>
      <c r="C6469" s="219" t="s">
        <v>8023</v>
      </c>
      <c r="D6469" s="219" t="s">
        <v>8065</v>
      </c>
      <c r="E6469" s="219" t="s">
        <v>7713</v>
      </c>
      <c r="F6469" s="219" t="s">
        <v>7723</v>
      </c>
      <c r="G6469" s="219" t="s">
        <v>9526</v>
      </c>
      <c r="H6469" s="219" t="s">
        <v>5990</v>
      </c>
      <c r="I6469" s="220" t="s">
        <v>8560</v>
      </c>
      <c r="J6469" s="221">
        <v>9900</v>
      </c>
      <c r="K6469" s="221">
        <v>1</v>
      </c>
      <c r="L6469" s="221">
        <v>9900</v>
      </c>
    </row>
    <row r="6470" spans="1:12" s="167" customFormat="1">
      <c r="A6470" s="218" t="str">
        <f t="shared" si="45"/>
        <v>O221107058737일반상품</v>
      </c>
      <c r="B6470" s="219" t="s">
        <v>9425</v>
      </c>
      <c r="C6470" s="219" t="s">
        <v>8023</v>
      </c>
      <c r="D6470" s="219" t="s">
        <v>8065</v>
      </c>
      <c r="E6470" s="219" t="s">
        <v>7713</v>
      </c>
      <c r="F6470" s="219" t="s">
        <v>7723</v>
      </c>
      <c r="G6470" s="219" t="s">
        <v>9526</v>
      </c>
      <c r="H6470" s="219" t="s">
        <v>5990</v>
      </c>
      <c r="I6470" s="220" t="s">
        <v>8836</v>
      </c>
      <c r="J6470" s="221">
        <v>4010</v>
      </c>
      <c r="K6470" s="221">
        <v>2</v>
      </c>
      <c r="L6470" s="221">
        <v>8020</v>
      </c>
    </row>
    <row r="6471" spans="1:12" s="167" customFormat="1">
      <c r="A6471" s="218" t="str">
        <f t="shared" si="45"/>
        <v>O221107058737일반상품</v>
      </c>
      <c r="B6471" s="219" t="s">
        <v>9425</v>
      </c>
      <c r="C6471" s="219" t="s">
        <v>8023</v>
      </c>
      <c r="D6471" s="219" t="s">
        <v>8065</v>
      </c>
      <c r="E6471" s="219" t="s">
        <v>7713</v>
      </c>
      <c r="F6471" s="219" t="s">
        <v>7723</v>
      </c>
      <c r="G6471" s="219" t="s">
        <v>9526</v>
      </c>
      <c r="H6471" s="219" t="s">
        <v>5990</v>
      </c>
      <c r="I6471" s="220" t="s">
        <v>7197</v>
      </c>
      <c r="J6471" s="221">
        <v>3800</v>
      </c>
      <c r="K6471" s="221">
        <v>3</v>
      </c>
      <c r="L6471" s="221">
        <v>11400</v>
      </c>
    </row>
    <row r="6472" spans="1:12" s="167" customFormat="1">
      <c r="A6472" s="218" t="str">
        <f t="shared" si="45"/>
        <v>O221107058737일반상품</v>
      </c>
      <c r="B6472" s="219" t="s">
        <v>9425</v>
      </c>
      <c r="C6472" s="219" t="s">
        <v>8023</v>
      </c>
      <c r="D6472" s="219" t="s">
        <v>8065</v>
      </c>
      <c r="E6472" s="219" t="s">
        <v>7713</v>
      </c>
      <c r="F6472" s="219" t="s">
        <v>7723</v>
      </c>
      <c r="G6472" s="219" t="s">
        <v>9526</v>
      </c>
      <c r="H6472" s="219" t="s">
        <v>5990</v>
      </c>
      <c r="I6472" s="220" t="s">
        <v>7252</v>
      </c>
      <c r="J6472" s="221">
        <v>2850</v>
      </c>
      <c r="K6472" s="221">
        <v>1</v>
      </c>
      <c r="L6472" s="221">
        <v>2850</v>
      </c>
    </row>
    <row r="6473" spans="1:12" s="167" customFormat="1">
      <c r="A6473" s="218" t="str">
        <f t="shared" si="45"/>
        <v>O221107058737일반상품</v>
      </c>
      <c r="B6473" s="219" t="s">
        <v>9425</v>
      </c>
      <c r="C6473" s="219" t="s">
        <v>8023</v>
      </c>
      <c r="D6473" s="219" t="s">
        <v>8065</v>
      </c>
      <c r="E6473" s="219" t="s">
        <v>7713</v>
      </c>
      <c r="F6473" s="219" t="s">
        <v>7723</v>
      </c>
      <c r="G6473" s="219" t="s">
        <v>9526</v>
      </c>
      <c r="H6473" s="219" t="s">
        <v>5990</v>
      </c>
      <c r="I6473" s="220" t="s">
        <v>8524</v>
      </c>
      <c r="J6473" s="221">
        <v>5800</v>
      </c>
      <c r="K6473" s="221">
        <v>1</v>
      </c>
      <c r="L6473" s="221">
        <v>5800</v>
      </c>
    </row>
    <row r="6474" spans="1:12" s="167" customFormat="1">
      <c r="A6474" s="218" t="str">
        <f t="shared" si="45"/>
        <v>O221107058737일반상품</v>
      </c>
      <c r="B6474" s="219" t="s">
        <v>9425</v>
      </c>
      <c r="C6474" s="219" t="s">
        <v>8023</v>
      </c>
      <c r="D6474" s="219" t="s">
        <v>8065</v>
      </c>
      <c r="E6474" s="219" t="s">
        <v>7713</v>
      </c>
      <c r="F6474" s="219" t="s">
        <v>7723</v>
      </c>
      <c r="G6474" s="219" t="s">
        <v>9526</v>
      </c>
      <c r="H6474" s="219" t="s">
        <v>5990</v>
      </c>
      <c r="I6474" s="220" t="s">
        <v>8482</v>
      </c>
      <c r="J6474" s="221">
        <v>4600</v>
      </c>
      <c r="K6474" s="221">
        <v>1</v>
      </c>
      <c r="L6474" s="221">
        <v>4600</v>
      </c>
    </row>
    <row r="6475" spans="1:12" s="167" customFormat="1">
      <c r="A6475" s="218" t="str">
        <f t="shared" si="45"/>
        <v>O221107058737일반상품</v>
      </c>
      <c r="B6475" s="219" t="s">
        <v>9425</v>
      </c>
      <c r="C6475" s="219" t="s">
        <v>8023</v>
      </c>
      <c r="D6475" s="219" t="s">
        <v>8065</v>
      </c>
      <c r="E6475" s="219" t="s">
        <v>7713</v>
      </c>
      <c r="F6475" s="219" t="s">
        <v>7723</v>
      </c>
      <c r="G6475" s="219" t="s">
        <v>9526</v>
      </c>
      <c r="H6475" s="219" t="s">
        <v>5990</v>
      </c>
      <c r="I6475" s="220" t="s">
        <v>7228</v>
      </c>
      <c r="J6475" s="221">
        <v>1250</v>
      </c>
      <c r="K6475" s="221">
        <v>1</v>
      </c>
      <c r="L6475" s="221">
        <v>1250</v>
      </c>
    </row>
    <row r="6476" spans="1:12" s="167" customFormat="1">
      <c r="A6476" s="218" t="str">
        <f t="shared" si="45"/>
        <v>O221107058737일반상품</v>
      </c>
      <c r="B6476" s="219" t="s">
        <v>9425</v>
      </c>
      <c r="C6476" s="219" t="s">
        <v>8023</v>
      </c>
      <c r="D6476" s="219" t="s">
        <v>8065</v>
      </c>
      <c r="E6476" s="219" t="s">
        <v>7713</v>
      </c>
      <c r="F6476" s="219" t="s">
        <v>7723</v>
      </c>
      <c r="G6476" s="219" t="s">
        <v>9526</v>
      </c>
      <c r="H6476" s="219" t="s">
        <v>5990</v>
      </c>
      <c r="I6476" s="220" t="s">
        <v>7222</v>
      </c>
      <c r="J6476" s="221">
        <v>10000</v>
      </c>
      <c r="K6476" s="221">
        <v>1</v>
      </c>
      <c r="L6476" s="221">
        <v>10000</v>
      </c>
    </row>
    <row r="6477" spans="1:12" s="167" customFormat="1">
      <c r="A6477" s="218" t="str">
        <f t="shared" si="45"/>
        <v>O221107058737일반상품</v>
      </c>
      <c r="B6477" s="219" t="s">
        <v>9425</v>
      </c>
      <c r="C6477" s="219" t="s">
        <v>8023</v>
      </c>
      <c r="D6477" s="219" t="s">
        <v>8065</v>
      </c>
      <c r="E6477" s="219" t="s">
        <v>7713</v>
      </c>
      <c r="F6477" s="219" t="s">
        <v>7723</v>
      </c>
      <c r="G6477" s="219" t="s">
        <v>9526</v>
      </c>
      <c r="H6477" s="219" t="s">
        <v>5990</v>
      </c>
      <c r="I6477" s="220" t="s">
        <v>8787</v>
      </c>
      <c r="J6477" s="221">
        <v>7800</v>
      </c>
      <c r="K6477" s="221">
        <v>1</v>
      </c>
      <c r="L6477" s="221">
        <v>7800</v>
      </c>
    </row>
    <row r="6478" spans="1:12" s="167" customFormat="1">
      <c r="A6478" s="218" t="str">
        <f t="shared" si="45"/>
        <v>O221107058737일반상품</v>
      </c>
      <c r="B6478" s="219" t="s">
        <v>9425</v>
      </c>
      <c r="C6478" s="219" t="s">
        <v>8023</v>
      </c>
      <c r="D6478" s="219" t="s">
        <v>8065</v>
      </c>
      <c r="E6478" s="219" t="s">
        <v>7713</v>
      </c>
      <c r="F6478" s="219" t="s">
        <v>7723</v>
      </c>
      <c r="G6478" s="219" t="s">
        <v>9526</v>
      </c>
      <c r="H6478" s="219" t="s">
        <v>5990</v>
      </c>
      <c r="I6478" s="220" t="s">
        <v>8666</v>
      </c>
      <c r="J6478" s="221">
        <v>5500</v>
      </c>
      <c r="K6478" s="221">
        <v>1</v>
      </c>
      <c r="L6478" s="221">
        <v>5500</v>
      </c>
    </row>
    <row r="6479" spans="1:12" s="167" customFormat="1">
      <c r="A6479" s="218" t="str">
        <f t="shared" si="45"/>
        <v>O221107058737일반상품</v>
      </c>
      <c r="B6479" s="219" t="s">
        <v>9425</v>
      </c>
      <c r="C6479" s="219" t="s">
        <v>8023</v>
      </c>
      <c r="D6479" s="219" t="s">
        <v>8065</v>
      </c>
      <c r="E6479" s="219" t="s">
        <v>7713</v>
      </c>
      <c r="F6479" s="219" t="s">
        <v>7723</v>
      </c>
      <c r="G6479" s="219" t="s">
        <v>9526</v>
      </c>
      <c r="H6479" s="219" t="s">
        <v>5990</v>
      </c>
      <c r="I6479" s="220" t="s">
        <v>8628</v>
      </c>
      <c r="J6479" s="221">
        <v>5000</v>
      </c>
      <c r="K6479" s="221">
        <v>2</v>
      </c>
      <c r="L6479" s="221">
        <v>10000</v>
      </c>
    </row>
    <row r="6480" spans="1:12" s="167" customFormat="1">
      <c r="A6480" s="218" t="str">
        <f t="shared" si="45"/>
        <v>O221107058737일반상품</v>
      </c>
      <c r="B6480" s="219" t="s">
        <v>9425</v>
      </c>
      <c r="C6480" s="219" t="s">
        <v>8023</v>
      </c>
      <c r="D6480" s="219" t="s">
        <v>8065</v>
      </c>
      <c r="E6480" s="219" t="s">
        <v>7713</v>
      </c>
      <c r="F6480" s="219" t="s">
        <v>7723</v>
      </c>
      <c r="G6480" s="219" t="s">
        <v>9526</v>
      </c>
      <c r="H6480" s="219" t="s">
        <v>5990</v>
      </c>
      <c r="I6480" s="220" t="s">
        <v>8629</v>
      </c>
      <c r="J6480" s="221">
        <v>6000</v>
      </c>
      <c r="K6480" s="221">
        <v>2</v>
      </c>
      <c r="L6480" s="221">
        <v>12000</v>
      </c>
    </row>
    <row r="6481" spans="1:12" s="167" customFormat="1">
      <c r="A6481" s="218" t="str">
        <f t="shared" si="45"/>
        <v>O221107058737일반상품</v>
      </c>
      <c r="B6481" s="219" t="s">
        <v>9425</v>
      </c>
      <c r="C6481" s="219" t="s">
        <v>8023</v>
      </c>
      <c r="D6481" s="219" t="s">
        <v>8065</v>
      </c>
      <c r="E6481" s="219" t="s">
        <v>7713</v>
      </c>
      <c r="F6481" s="219" t="s">
        <v>7723</v>
      </c>
      <c r="G6481" s="219" t="s">
        <v>9526</v>
      </c>
      <c r="H6481" s="219" t="s">
        <v>5990</v>
      </c>
      <c r="I6481" s="220" t="s">
        <v>9604</v>
      </c>
      <c r="J6481" s="221">
        <v>18600</v>
      </c>
      <c r="K6481" s="221">
        <v>1</v>
      </c>
      <c r="L6481" s="221">
        <v>18600</v>
      </c>
    </row>
    <row r="6482" spans="1:12" s="167" customFormat="1">
      <c r="A6482" s="218" t="str">
        <f t="shared" si="45"/>
        <v>O221107058737일반상품</v>
      </c>
      <c r="B6482" s="219" t="s">
        <v>9425</v>
      </c>
      <c r="C6482" s="219" t="s">
        <v>8023</v>
      </c>
      <c r="D6482" s="219" t="s">
        <v>8065</v>
      </c>
      <c r="E6482" s="219" t="s">
        <v>7713</v>
      </c>
      <c r="F6482" s="219" t="s">
        <v>7723</v>
      </c>
      <c r="G6482" s="219" t="s">
        <v>9526</v>
      </c>
      <c r="H6482" s="219" t="s">
        <v>5990</v>
      </c>
      <c r="I6482" s="220" t="s">
        <v>8029</v>
      </c>
      <c r="J6482" s="221">
        <v>900</v>
      </c>
      <c r="K6482" s="221">
        <v>1</v>
      </c>
      <c r="L6482" s="221">
        <v>900</v>
      </c>
    </row>
    <row r="6483" spans="1:12" s="167" customFormat="1">
      <c r="A6483" s="218" t="str">
        <f t="shared" si="45"/>
        <v>O221107058737일반상품</v>
      </c>
      <c r="B6483" s="219" t="s">
        <v>9425</v>
      </c>
      <c r="C6483" s="219" t="s">
        <v>8023</v>
      </c>
      <c r="D6483" s="219" t="s">
        <v>8065</v>
      </c>
      <c r="E6483" s="219" t="s">
        <v>7713</v>
      </c>
      <c r="F6483" s="219" t="s">
        <v>7723</v>
      </c>
      <c r="G6483" s="219" t="s">
        <v>9526</v>
      </c>
      <c r="H6483" s="219" t="s">
        <v>5990</v>
      </c>
      <c r="I6483" s="220" t="s">
        <v>8905</v>
      </c>
      <c r="J6483" s="221">
        <v>5000</v>
      </c>
      <c r="K6483" s="221">
        <v>1</v>
      </c>
      <c r="L6483" s="221">
        <v>5000</v>
      </c>
    </row>
    <row r="6484" spans="1:12" s="167" customFormat="1">
      <c r="A6484" s="218" t="str">
        <f t="shared" si="45"/>
        <v>O221107058737일반상품</v>
      </c>
      <c r="B6484" s="219" t="s">
        <v>9425</v>
      </c>
      <c r="C6484" s="219" t="s">
        <v>8023</v>
      </c>
      <c r="D6484" s="219" t="s">
        <v>8065</v>
      </c>
      <c r="E6484" s="219" t="s">
        <v>7713</v>
      </c>
      <c r="F6484" s="219" t="s">
        <v>7723</v>
      </c>
      <c r="G6484" s="219" t="s">
        <v>9526</v>
      </c>
      <c r="H6484" s="219" t="s">
        <v>5990</v>
      </c>
      <c r="I6484" s="220" t="s">
        <v>7925</v>
      </c>
      <c r="J6484" s="221">
        <v>1400</v>
      </c>
      <c r="K6484" s="221">
        <v>1</v>
      </c>
      <c r="L6484" s="221">
        <v>1400</v>
      </c>
    </row>
    <row r="6485" spans="1:12" s="167" customFormat="1">
      <c r="A6485" s="218" t="str">
        <f t="shared" si="45"/>
        <v>O221107058737일반상품</v>
      </c>
      <c r="B6485" s="219" t="s">
        <v>9425</v>
      </c>
      <c r="C6485" s="219" t="s">
        <v>8023</v>
      </c>
      <c r="D6485" s="219" t="s">
        <v>8065</v>
      </c>
      <c r="E6485" s="219" t="s">
        <v>7713</v>
      </c>
      <c r="F6485" s="219" t="s">
        <v>7723</v>
      </c>
      <c r="G6485" s="219" t="s">
        <v>9526</v>
      </c>
      <c r="H6485" s="219" t="s">
        <v>5990</v>
      </c>
      <c r="I6485" s="220" t="s">
        <v>8453</v>
      </c>
      <c r="J6485" s="221">
        <v>3070</v>
      </c>
      <c r="K6485" s="221">
        <v>1</v>
      </c>
      <c r="L6485" s="221">
        <v>3070</v>
      </c>
    </row>
    <row r="6486" spans="1:12" s="167" customFormat="1">
      <c r="A6486" s="218" t="str">
        <f t="shared" si="45"/>
        <v>O221107058737일반상품</v>
      </c>
      <c r="B6486" s="219" t="s">
        <v>9425</v>
      </c>
      <c r="C6486" s="219" t="s">
        <v>8023</v>
      </c>
      <c r="D6486" s="219" t="s">
        <v>8065</v>
      </c>
      <c r="E6486" s="219" t="s">
        <v>7713</v>
      </c>
      <c r="F6486" s="219" t="s">
        <v>7723</v>
      </c>
      <c r="G6486" s="219" t="s">
        <v>9526</v>
      </c>
      <c r="H6486" s="219" t="s">
        <v>5990</v>
      </c>
      <c r="I6486" s="220" t="s">
        <v>9615</v>
      </c>
      <c r="J6486" s="221">
        <v>2610</v>
      </c>
      <c r="K6486" s="221">
        <v>1</v>
      </c>
      <c r="L6486" s="221">
        <v>2610</v>
      </c>
    </row>
    <row r="6487" spans="1:12" s="167" customFormat="1">
      <c r="A6487" s="218" t="str">
        <f t="shared" si="45"/>
        <v>O221107058737일반상품</v>
      </c>
      <c r="B6487" s="219" t="s">
        <v>9425</v>
      </c>
      <c r="C6487" s="219" t="s">
        <v>8023</v>
      </c>
      <c r="D6487" s="219" t="s">
        <v>8065</v>
      </c>
      <c r="E6487" s="219" t="s">
        <v>7713</v>
      </c>
      <c r="F6487" s="219" t="s">
        <v>7723</v>
      </c>
      <c r="G6487" s="219" t="s">
        <v>9526</v>
      </c>
      <c r="H6487" s="219" t="s">
        <v>5990</v>
      </c>
      <c r="I6487" s="220" t="s">
        <v>8077</v>
      </c>
      <c r="J6487" s="221">
        <v>4250</v>
      </c>
      <c r="K6487" s="221">
        <v>1</v>
      </c>
      <c r="L6487" s="221">
        <v>4250</v>
      </c>
    </row>
    <row r="6488" spans="1:12" s="167" customFormat="1">
      <c r="A6488" s="218" t="str">
        <f t="shared" si="45"/>
        <v>O221107058737일반상품</v>
      </c>
      <c r="B6488" s="219" t="s">
        <v>9425</v>
      </c>
      <c r="C6488" s="219" t="s">
        <v>8023</v>
      </c>
      <c r="D6488" s="219" t="s">
        <v>8065</v>
      </c>
      <c r="E6488" s="219" t="s">
        <v>7713</v>
      </c>
      <c r="F6488" s="219" t="s">
        <v>7723</v>
      </c>
      <c r="G6488" s="219" t="s">
        <v>9526</v>
      </c>
      <c r="H6488" s="219" t="s">
        <v>5990</v>
      </c>
      <c r="I6488" s="220" t="s">
        <v>8939</v>
      </c>
      <c r="J6488" s="221">
        <v>5700</v>
      </c>
      <c r="K6488" s="221">
        <v>1</v>
      </c>
      <c r="L6488" s="221">
        <v>5700</v>
      </c>
    </row>
    <row r="6489" spans="1:12" s="167" customFormat="1">
      <c r="A6489" s="218" t="str">
        <f t="shared" si="45"/>
        <v>O221107058737일반상품</v>
      </c>
      <c r="B6489" s="219" t="s">
        <v>9425</v>
      </c>
      <c r="C6489" s="219" t="s">
        <v>8023</v>
      </c>
      <c r="D6489" s="219" t="s">
        <v>8065</v>
      </c>
      <c r="E6489" s="219" t="s">
        <v>7713</v>
      </c>
      <c r="F6489" s="219" t="s">
        <v>7723</v>
      </c>
      <c r="G6489" s="219" t="s">
        <v>9526</v>
      </c>
      <c r="H6489" s="219" t="s">
        <v>5990</v>
      </c>
      <c r="I6489" s="220" t="s">
        <v>8644</v>
      </c>
      <c r="J6489" s="221">
        <v>22000</v>
      </c>
      <c r="K6489" s="221">
        <v>1</v>
      </c>
      <c r="L6489" s="221">
        <v>22000</v>
      </c>
    </row>
    <row r="6490" spans="1:12" s="167" customFormat="1">
      <c r="A6490" s="218" t="str">
        <f t="shared" si="45"/>
        <v>O221107058737일반상품</v>
      </c>
      <c r="B6490" s="219" t="s">
        <v>9425</v>
      </c>
      <c r="C6490" s="219" t="s">
        <v>8023</v>
      </c>
      <c r="D6490" s="219" t="s">
        <v>8065</v>
      </c>
      <c r="E6490" s="219" t="s">
        <v>7713</v>
      </c>
      <c r="F6490" s="219" t="s">
        <v>7723</v>
      </c>
      <c r="G6490" s="219" t="s">
        <v>9526</v>
      </c>
      <c r="H6490" s="219" t="s">
        <v>5990</v>
      </c>
      <c r="I6490" s="220" t="s">
        <v>8871</v>
      </c>
      <c r="J6490" s="221">
        <v>2100</v>
      </c>
      <c r="K6490" s="221">
        <v>1</v>
      </c>
      <c r="L6490" s="221">
        <v>2100</v>
      </c>
    </row>
    <row r="6491" spans="1:12" s="167" customFormat="1">
      <c r="A6491" s="218" t="str">
        <f t="shared" si="45"/>
        <v>O221107058737일반상품</v>
      </c>
      <c r="B6491" s="219" t="s">
        <v>9425</v>
      </c>
      <c r="C6491" s="219" t="s">
        <v>8023</v>
      </c>
      <c r="D6491" s="219" t="s">
        <v>8065</v>
      </c>
      <c r="E6491" s="219" t="s">
        <v>7713</v>
      </c>
      <c r="F6491" s="219" t="s">
        <v>7723</v>
      </c>
      <c r="G6491" s="219" t="s">
        <v>9526</v>
      </c>
      <c r="H6491" s="219" t="s">
        <v>5990</v>
      </c>
      <c r="I6491" s="220" t="s">
        <v>9008</v>
      </c>
      <c r="J6491" s="221">
        <v>8400</v>
      </c>
      <c r="K6491" s="221">
        <v>1</v>
      </c>
      <c r="L6491" s="221">
        <v>8400</v>
      </c>
    </row>
    <row r="6492" spans="1:12" s="167" customFormat="1">
      <c r="A6492" s="218" t="str">
        <f t="shared" si="45"/>
        <v>O221107058737일반상품</v>
      </c>
      <c r="B6492" s="219" t="s">
        <v>9425</v>
      </c>
      <c r="C6492" s="219" t="s">
        <v>8023</v>
      </c>
      <c r="D6492" s="219" t="s">
        <v>8065</v>
      </c>
      <c r="E6492" s="219" t="s">
        <v>7713</v>
      </c>
      <c r="F6492" s="219" t="s">
        <v>7723</v>
      </c>
      <c r="G6492" s="219" t="s">
        <v>9526</v>
      </c>
      <c r="H6492" s="219" t="s">
        <v>5990</v>
      </c>
      <c r="I6492" s="220" t="s">
        <v>8454</v>
      </c>
      <c r="J6492" s="221">
        <v>28700</v>
      </c>
      <c r="K6492" s="221">
        <v>2</v>
      </c>
      <c r="L6492" s="221">
        <v>57400</v>
      </c>
    </row>
    <row r="6493" spans="1:12" s="167" customFormat="1">
      <c r="A6493" s="218" t="str">
        <f t="shared" si="45"/>
        <v>O221107058737일반상품</v>
      </c>
      <c r="B6493" s="219" t="s">
        <v>9425</v>
      </c>
      <c r="C6493" s="219" t="s">
        <v>8023</v>
      </c>
      <c r="D6493" s="219" t="s">
        <v>8065</v>
      </c>
      <c r="E6493" s="219" t="s">
        <v>7713</v>
      </c>
      <c r="F6493" s="219" t="s">
        <v>7723</v>
      </c>
      <c r="G6493" s="219" t="s">
        <v>9526</v>
      </c>
      <c r="H6493" s="219" t="s">
        <v>5990</v>
      </c>
      <c r="I6493" s="220" t="s">
        <v>7230</v>
      </c>
      <c r="J6493" s="221">
        <v>3750</v>
      </c>
      <c r="K6493" s="221">
        <v>2</v>
      </c>
      <c r="L6493" s="221">
        <v>7500</v>
      </c>
    </row>
    <row r="6494" spans="1:12" s="167" customFormat="1">
      <c r="A6494" s="218" t="str">
        <f t="shared" si="45"/>
        <v>O221107058737일반상품</v>
      </c>
      <c r="B6494" s="219" t="s">
        <v>9425</v>
      </c>
      <c r="C6494" s="219" t="s">
        <v>8023</v>
      </c>
      <c r="D6494" s="219" t="s">
        <v>8065</v>
      </c>
      <c r="E6494" s="219" t="s">
        <v>7713</v>
      </c>
      <c r="F6494" s="219" t="s">
        <v>7723</v>
      </c>
      <c r="G6494" s="219" t="s">
        <v>9526</v>
      </c>
      <c r="H6494" s="219" t="s">
        <v>5990</v>
      </c>
      <c r="I6494" s="220" t="s">
        <v>7273</v>
      </c>
      <c r="J6494" s="221">
        <v>7200</v>
      </c>
      <c r="K6494" s="221">
        <v>3</v>
      </c>
      <c r="L6494" s="221">
        <v>21600</v>
      </c>
    </row>
    <row r="6495" spans="1:12" s="167" customFormat="1">
      <c r="A6495" s="218" t="str">
        <f t="shared" si="45"/>
        <v>O221107058737일반상품</v>
      </c>
      <c r="B6495" s="219" t="s">
        <v>9425</v>
      </c>
      <c r="C6495" s="219" t="s">
        <v>8023</v>
      </c>
      <c r="D6495" s="219" t="s">
        <v>8065</v>
      </c>
      <c r="E6495" s="219" t="s">
        <v>7713</v>
      </c>
      <c r="F6495" s="219" t="s">
        <v>7723</v>
      </c>
      <c r="G6495" s="219" t="s">
        <v>9526</v>
      </c>
      <c r="H6495" s="219" t="s">
        <v>5990</v>
      </c>
      <c r="I6495" s="220" t="s">
        <v>7265</v>
      </c>
      <c r="J6495" s="221">
        <v>7400</v>
      </c>
      <c r="K6495" s="221">
        <v>3</v>
      </c>
      <c r="L6495" s="221">
        <v>22200</v>
      </c>
    </row>
    <row r="6496" spans="1:12" s="167" customFormat="1">
      <c r="A6496" s="218" t="str">
        <f t="shared" si="45"/>
        <v>O221107058737일반상품</v>
      </c>
      <c r="B6496" s="219" t="s">
        <v>9425</v>
      </c>
      <c r="C6496" s="219" t="s">
        <v>8023</v>
      </c>
      <c r="D6496" s="219" t="s">
        <v>8065</v>
      </c>
      <c r="E6496" s="219" t="s">
        <v>7713</v>
      </c>
      <c r="F6496" s="219" t="s">
        <v>7723</v>
      </c>
      <c r="G6496" s="219" t="s">
        <v>9526</v>
      </c>
      <c r="H6496" s="219" t="s">
        <v>5990</v>
      </c>
      <c r="I6496" s="220" t="s">
        <v>8580</v>
      </c>
      <c r="J6496" s="221">
        <v>5890</v>
      </c>
      <c r="K6496" s="221">
        <v>3</v>
      </c>
      <c r="L6496" s="221">
        <v>17670</v>
      </c>
    </row>
    <row r="6497" spans="1:12" s="167" customFormat="1">
      <c r="A6497" s="218" t="str">
        <f t="shared" si="45"/>
        <v>O221107058737일반상품</v>
      </c>
      <c r="B6497" s="219" t="s">
        <v>9425</v>
      </c>
      <c r="C6497" s="219" t="s">
        <v>8023</v>
      </c>
      <c r="D6497" s="219" t="s">
        <v>8065</v>
      </c>
      <c r="E6497" s="219" t="s">
        <v>7713</v>
      </c>
      <c r="F6497" s="219" t="s">
        <v>7723</v>
      </c>
      <c r="G6497" s="219" t="s">
        <v>9526</v>
      </c>
      <c r="H6497" s="219" t="s">
        <v>5990</v>
      </c>
      <c r="I6497" s="220" t="s">
        <v>8908</v>
      </c>
      <c r="J6497" s="221">
        <v>1800</v>
      </c>
      <c r="K6497" s="221">
        <v>5</v>
      </c>
      <c r="L6497" s="221">
        <v>9000</v>
      </c>
    </row>
    <row r="6498" spans="1:12" s="167" customFormat="1">
      <c r="A6498" s="218" t="str">
        <f t="shared" si="45"/>
        <v>O221107058737일반상품</v>
      </c>
      <c r="B6498" s="219" t="s">
        <v>9425</v>
      </c>
      <c r="C6498" s="219" t="s">
        <v>8023</v>
      </c>
      <c r="D6498" s="219" t="s">
        <v>8065</v>
      </c>
      <c r="E6498" s="219" t="s">
        <v>7713</v>
      </c>
      <c r="F6498" s="219" t="s">
        <v>7723</v>
      </c>
      <c r="G6498" s="219" t="s">
        <v>9526</v>
      </c>
      <c r="H6498" s="219" t="s">
        <v>5990</v>
      </c>
      <c r="I6498" s="220" t="s">
        <v>7231</v>
      </c>
      <c r="J6498" s="221">
        <v>5900</v>
      </c>
      <c r="K6498" s="221">
        <v>1</v>
      </c>
      <c r="L6498" s="221">
        <v>5900</v>
      </c>
    </row>
    <row r="6499" spans="1:12" s="167" customFormat="1">
      <c r="A6499" s="218" t="str">
        <f t="shared" si="45"/>
        <v>O221107058737일반상품</v>
      </c>
      <c r="B6499" s="219" t="s">
        <v>9425</v>
      </c>
      <c r="C6499" s="219" t="s">
        <v>8023</v>
      </c>
      <c r="D6499" s="219" t="s">
        <v>8065</v>
      </c>
      <c r="E6499" s="219" t="s">
        <v>7713</v>
      </c>
      <c r="F6499" s="219" t="s">
        <v>7723</v>
      </c>
      <c r="G6499" s="219" t="s">
        <v>9526</v>
      </c>
      <c r="H6499" s="219" t="s">
        <v>5990</v>
      </c>
      <c r="I6499" s="220" t="s">
        <v>8745</v>
      </c>
      <c r="J6499" s="221">
        <v>2480</v>
      </c>
      <c r="K6499" s="221">
        <v>1</v>
      </c>
      <c r="L6499" s="221">
        <v>2480</v>
      </c>
    </row>
    <row r="6500" spans="1:12" s="167" customFormat="1">
      <c r="A6500" s="218" t="str">
        <f t="shared" si="45"/>
        <v>O221107058737일반상품</v>
      </c>
      <c r="B6500" s="219" t="s">
        <v>9425</v>
      </c>
      <c r="C6500" s="219" t="s">
        <v>8023</v>
      </c>
      <c r="D6500" s="219" t="s">
        <v>8065</v>
      </c>
      <c r="E6500" s="219" t="s">
        <v>7713</v>
      </c>
      <c r="F6500" s="219" t="s">
        <v>7723</v>
      </c>
      <c r="G6500" s="219" t="s">
        <v>9526</v>
      </c>
      <c r="H6500" s="219" t="s">
        <v>5990</v>
      </c>
      <c r="I6500" s="220" t="s">
        <v>7232</v>
      </c>
      <c r="J6500" s="221">
        <v>3550</v>
      </c>
      <c r="K6500" s="221">
        <v>1</v>
      </c>
      <c r="L6500" s="221">
        <v>3550</v>
      </c>
    </row>
    <row r="6501" spans="1:12" s="167" customFormat="1">
      <c r="A6501" s="218" t="str">
        <f t="shared" si="45"/>
        <v>O221107058737일반상품</v>
      </c>
      <c r="B6501" s="219" t="s">
        <v>9425</v>
      </c>
      <c r="C6501" s="219" t="s">
        <v>8023</v>
      </c>
      <c r="D6501" s="219" t="s">
        <v>8065</v>
      </c>
      <c r="E6501" s="219" t="s">
        <v>7713</v>
      </c>
      <c r="F6501" s="219" t="s">
        <v>7723</v>
      </c>
      <c r="G6501" s="219" t="s">
        <v>9526</v>
      </c>
      <c r="H6501" s="219" t="s">
        <v>5990</v>
      </c>
      <c r="I6501" s="220" t="s">
        <v>7233</v>
      </c>
      <c r="J6501" s="221">
        <v>16000</v>
      </c>
      <c r="K6501" s="221">
        <v>1</v>
      </c>
      <c r="L6501" s="221">
        <v>16000</v>
      </c>
    </row>
    <row r="6502" spans="1:12" s="167" customFormat="1">
      <c r="A6502" s="218" t="str">
        <f t="shared" si="45"/>
        <v>O221107058737일반상품</v>
      </c>
      <c r="B6502" s="219" t="s">
        <v>9425</v>
      </c>
      <c r="C6502" s="219" t="s">
        <v>8023</v>
      </c>
      <c r="D6502" s="219" t="s">
        <v>8065</v>
      </c>
      <c r="E6502" s="219" t="s">
        <v>7713</v>
      </c>
      <c r="F6502" s="219" t="s">
        <v>7723</v>
      </c>
      <c r="G6502" s="219" t="s">
        <v>9526</v>
      </c>
      <c r="H6502" s="219" t="s">
        <v>5990</v>
      </c>
      <c r="I6502" s="220" t="s">
        <v>8746</v>
      </c>
      <c r="J6502" s="221">
        <v>1000</v>
      </c>
      <c r="K6502" s="221">
        <v>1</v>
      </c>
      <c r="L6502" s="221">
        <v>1000</v>
      </c>
    </row>
    <row r="6503" spans="1:12" s="167" customFormat="1">
      <c r="A6503" s="218" t="str">
        <f t="shared" si="45"/>
        <v>O221107058737일반상품</v>
      </c>
      <c r="B6503" s="219" t="s">
        <v>9425</v>
      </c>
      <c r="C6503" s="219" t="s">
        <v>8023</v>
      </c>
      <c r="D6503" s="219" t="s">
        <v>8065</v>
      </c>
      <c r="E6503" s="219" t="s">
        <v>7713</v>
      </c>
      <c r="F6503" s="219" t="s">
        <v>7723</v>
      </c>
      <c r="G6503" s="219" t="s">
        <v>9526</v>
      </c>
      <c r="H6503" s="219" t="s">
        <v>5990</v>
      </c>
      <c r="I6503" s="220" t="s">
        <v>8489</v>
      </c>
      <c r="J6503" s="221">
        <v>8400</v>
      </c>
      <c r="K6503" s="221">
        <v>1</v>
      </c>
      <c r="L6503" s="221">
        <v>8400</v>
      </c>
    </row>
    <row r="6504" spans="1:12" s="167" customFormat="1">
      <c r="A6504" s="218" t="str">
        <f t="shared" si="45"/>
        <v>O221107058737일반상품</v>
      </c>
      <c r="B6504" s="219" t="s">
        <v>9425</v>
      </c>
      <c r="C6504" s="219" t="s">
        <v>8023</v>
      </c>
      <c r="D6504" s="219" t="s">
        <v>8065</v>
      </c>
      <c r="E6504" s="219" t="s">
        <v>7713</v>
      </c>
      <c r="F6504" s="219" t="s">
        <v>7723</v>
      </c>
      <c r="G6504" s="219" t="s">
        <v>9526</v>
      </c>
      <c r="H6504" s="219" t="s">
        <v>5990</v>
      </c>
      <c r="I6504" s="220" t="s">
        <v>8773</v>
      </c>
      <c r="J6504" s="221">
        <v>3020</v>
      </c>
      <c r="K6504" s="221">
        <v>1</v>
      </c>
      <c r="L6504" s="221">
        <v>3020</v>
      </c>
    </row>
    <row r="6505" spans="1:12" s="167" customFormat="1">
      <c r="A6505" s="218" t="str">
        <f t="shared" si="45"/>
        <v>O221107058737일반상품</v>
      </c>
      <c r="B6505" s="219" t="s">
        <v>9425</v>
      </c>
      <c r="C6505" s="219" t="s">
        <v>8023</v>
      </c>
      <c r="D6505" s="219" t="s">
        <v>8065</v>
      </c>
      <c r="E6505" s="219" t="s">
        <v>7713</v>
      </c>
      <c r="F6505" s="219" t="s">
        <v>7723</v>
      </c>
      <c r="G6505" s="219" t="s">
        <v>9526</v>
      </c>
      <c r="H6505" s="219" t="s">
        <v>5990</v>
      </c>
      <c r="I6505" s="220" t="s">
        <v>8433</v>
      </c>
      <c r="J6505" s="221">
        <v>3170</v>
      </c>
      <c r="K6505" s="221">
        <v>1</v>
      </c>
      <c r="L6505" s="221">
        <v>3170</v>
      </c>
    </row>
    <row r="6506" spans="1:12" s="167" customFormat="1">
      <c r="A6506" s="218" t="str">
        <f t="shared" si="45"/>
        <v>O221107058737일반상품</v>
      </c>
      <c r="B6506" s="219" t="s">
        <v>9425</v>
      </c>
      <c r="C6506" s="219" t="s">
        <v>8023</v>
      </c>
      <c r="D6506" s="219" t="s">
        <v>8065</v>
      </c>
      <c r="E6506" s="219" t="s">
        <v>7713</v>
      </c>
      <c r="F6506" s="219" t="s">
        <v>7723</v>
      </c>
      <c r="G6506" s="219" t="s">
        <v>9526</v>
      </c>
      <c r="H6506" s="219" t="s">
        <v>5990</v>
      </c>
      <c r="I6506" s="220" t="s">
        <v>8770</v>
      </c>
      <c r="J6506" s="221">
        <v>3020</v>
      </c>
      <c r="K6506" s="221">
        <v>1</v>
      </c>
      <c r="L6506" s="221">
        <v>3020</v>
      </c>
    </row>
    <row r="6507" spans="1:12" s="167" customFormat="1">
      <c r="A6507" s="218" t="str">
        <f t="shared" si="45"/>
        <v>O221107058737일반상품</v>
      </c>
      <c r="B6507" s="219" t="s">
        <v>9425</v>
      </c>
      <c r="C6507" s="219" t="s">
        <v>8023</v>
      </c>
      <c r="D6507" s="219" t="s">
        <v>8065</v>
      </c>
      <c r="E6507" s="219" t="s">
        <v>7713</v>
      </c>
      <c r="F6507" s="219" t="s">
        <v>7723</v>
      </c>
      <c r="G6507" s="219" t="s">
        <v>9526</v>
      </c>
      <c r="H6507" s="219" t="s">
        <v>5990</v>
      </c>
      <c r="I6507" s="220" t="s">
        <v>8551</v>
      </c>
      <c r="J6507" s="221">
        <v>8900</v>
      </c>
      <c r="K6507" s="221">
        <v>1</v>
      </c>
      <c r="L6507" s="221">
        <v>8900</v>
      </c>
    </row>
    <row r="6508" spans="1:12" s="167" customFormat="1">
      <c r="A6508" s="218" t="str">
        <f t="shared" si="45"/>
        <v>O221107058737일반상품</v>
      </c>
      <c r="B6508" s="219" t="s">
        <v>9425</v>
      </c>
      <c r="C6508" s="219" t="s">
        <v>8023</v>
      </c>
      <c r="D6508" s="219" t="s">
        <v>8065</v>
      </c>
      <c r="E6508" s="219" t="s">
        <v>7713</v>
      </c>
      <c r="F6508" s="219" t="s">
        <v>7723</v>
      </c>
      <c r="G6508" s="219" t="s">
        <v>9526</v>
      </c>
      <c r="H6508" s="219" t="s">
        <v>5990</v>
      </c>
      <c r="I6508" s="220" t="s">
        <v>8585</v>
      </c>
      <c r="J6508" s="221">
        <v>1080</v>
      </c>
      <c r="K6508" s="221">
        <v>4</v>
      </c>
      <c r="L6508" s="221">
        <v>4320</v>
      </c>
    </row>
    <row r="6509" spans="1:12" s="167" customFormat="1">
      <c r="A6509" s="218" t="str">
        <f t="shared" si="45"/>
        <v>O221107058737일반상품</v>
      </c>
      <c r="B6509" s="219" t="s">
        <v>9425</v>
      </c>
      <c r="C6509" s="219" t="s">
        <v>8023</v>
      </c>
      <c r="D6509" s="219" t="s">
        <v>8065</v>
      </c>
      <c r="E6509" s="219" t="s">
        <v>7713</v>
      </c>
      <c r="F6509" s="219" t="s">
        <v>7723</v>
      </c>
      <c r="G6509" s="219" t="s">
        <v>9526</v>
      </c>
      <c r="H6509" s="219" t="s">
        <v>5990</v>
      </c>
      <c r="I6509" s="220" t="s">
        <v>9574</v>
      </c>
      <c r="J6509" s="221">
        <v>4910</v>
      </c>
      <c r="K6509" s="221">
        <v>1</v>
      </c>
      <c r="L6509" s="221">
        <v>4910</v>
      </c>
    </row>
    <row r="6510" spans="1:12" s="167" customFormat="1">
      <c r="A6510" s="218" t="str">
        <f t="shared" si="45"/>
        <v>O221107058737일반상품</v>
      </c>
      <c r="B6510" s="219" t="s">
        <v>9425</v>
      </c>
      <c r="C6510" s="219" t="s">
        <v>8023</v>
      </c>
      <c r="D6510" s="219" t="s">
        <v>8065</v>
      </c>
      <c r="E6510" s="219" t="s">
        <v>7713</v>
      </c>
      <c r="F6510" s="219" t="s">
        <v>7723</v>
      </c>
      <c r="G6510" s="219" t="s">
        <v>9526</v>
      </c>
      <c r="H6510" s="219" t="s">
        <v>5990</v>
      </c>
      <c r="I6510" s="220" t="s">
        <v>7216</v>
      </c>
      <c r="J6510" s="221">
        <v>3930</v>
      </c>
      <c r="K6510" s="221">
        <v>1</v>
      </c>
      <c r="L6510" s="221">
        <v>3930</v>
      </c>
    </row>
    <row r="6511" spans="1:12" s="167" customFormat="1">
      <c r="A6511" s="218" t="str">
        <f t="shared" si="45"/>
        <v>O221107058737일반상품</v>
      </c>
      <c r="B6511" s="219" t="s">
        <v>9425</v>
      </c>
      <c r="C6511" s="219" t="s">
        <v>8023</v>
      </c>
      <c r="D6511" s="219" t="s">
        <v>8065</v>
      </c>
      <c r="E6511" s="219" t="s">
        <v>7713</v>
      </c>
      <c r="F6511" s="219" t="s">
        <v>7723</v>
      </c>
      <c r="G6511" s="219" t="s">
        <v>9526</v>
      </c>
      <c r="H6511" s="219" t="s">
        <v>5990</v>
      </c>
      <c r="I6511" s="220" t="s">
        <v>8407</v>
      </c>
      <c r="J6511" s="221">
        <v>1380</v>
      </c>
      <c r="K6511" s="221">
        <v>1</v>
      </c>
      <c r="L6511" s="221">
        <v>1380</v>
      </c>
    </row>
    <row r="6512" spans="1:12" s="167" customFormat="1">
      <c r="A6512" s="218" t="str">
        <f t="shared" si="45"/>
        <v>O221107058737일반상품</v>
      </c>
      <c r="B6512" s="219" t="s">
        <v>9425</v>
      </c>
      <c r="C6512" s="219" t="s">
        <v>8023</v>
      </c>
      <c r="D6512" s="219" t="s">
        <v>8065</v>
      </c>
      <c r="E6512" s="219" t="s">
        <v>7713</v>
      </c>
      <c r="F6512" s="219" t="s">
        <v>7723</v>
      </c>
      <c r="G6512" s="219" t="s">
        <v>9526</v>
      </c>
      <c r="H6512" s="219" t="s">
        <v>5990</v>
      </c>
      <c r="I6512" s="220" t="s">
        <v>8591</v>
      </c>
      <c r="J6512" s="221">
        <v>3890</v>
      </c>
      <c r="K6512" s="221">
        <v>1</v>
      </c>
      <c r="L6512" s="221">
        <v>3890</v>
      </c>
    </row>
    <row r="6513" spans="1:12" s="167" customFormat="1">
      <c r="A6513" s="218" t="str">
        <f t="shared" si="45"/>
        <v>O221107058737일반상품</v>
      </c>
      <c r="B6513" s="219" t="s">
        <v>9425</v>
      </c>
      <c r="C6513" s="219" t="s">
        <v>8023</v>
      </c>
      <c r="D6513" s="219" t="s">
        <v>8065</v>
      </c>
      <c r="E6513" s="219" t="s">
        <v>7713</v>
      </c>
      <c r="F6513" s="219" t="s">
        <v>7723</v>
      </c>
      <c r="G6513" s="219" t="s">
        <v>9526</v>
      </c>
      <c r="H6513" s="219" t="s">
        <v>5990</v>
      </c>
      <c r="I6513" s="220" t="s">
        <v>8543</v>
      </c>
      <c r="J6513" s="221">
        <v>3400</v>
      </c>
      <c r="K6513" s="221">
        <v>1</v>
      </c>
      <c r="L6513" s="221">
        <v>3400</v>
      </c>
    </row>
    <row r="6514" spans="1:12" s="167" customFormat="1">
      <c r="A6514" s="218" t="str">
        <f t="shared" si="45"/>
        <v>O221107058737일반상품</v>
      </c>
      <c r="B6514" s="219" t="s">
        <v>9425</v>
      </c>
      <c r="C6514" s="219" t="s">
        <v>8023</v>
      </c>
      <c r="D6514" s="219" t="s">
        <v>8065</v>
      </c>
      <c r="E6514" s="219" t="s">
        <v>7713</v>
      </c>
      <c r="F6514" s="219" t="s">
        <v>7723</v>
      </c>
      <c r="G6514" s="219" t="s">
        <v>9526</v>
      </c>
      <c r="H6514" s="219" t="s">
        <v>5990</v>
      </c>
      <c r="I6514" s="220" t="s">
        <v>8447</v>
      </c>
      <c r="J6514" s="221">
        <v>3400</v>
      </c>
      <c r="K6514" s="221">
        <v>1</v>
      </c>
      <c r="L6514" s="221">
        <v>3400</v>
      </c>
    </row>
    <row r="6515" spans="1:12" s="167" customFormat="1">
      <c r="A6515" s="218" t="str">
        <f t="shared" si="45"/>
        <v>O221107058737일반상품</v>
      </c>
      <c r="B6515" s="219" t="s">
        <v>9425</v>
      </c>
      <c r="C6515" s="219" t="s">
        <v>8023</v>
      </c>
      <c r="D6515" s="219" t="s">
        <v>8065</v>
      </c>
      <c r="E6515" s="219" t="s">
        <v>7713</v>
      </c>
      <c r="F6515" s="219" t="s">
        <v>7723</v>
      </c>
      <c r="G6515" s="219" t="s">
        <v>9526</v>
      </c>
      <c r="H6515" s="219" t="s">
        <v>5990</v>
      </c>
      <c r="I6515" s="220" t="s">
        <v>9039</v>
      </c>
      <c r="J6515" s="221">
        <v>8900</v>
      </c>
      <c r="K6515" s="221">
        <v>1</v>
      </c>
      <c r="L6515" s="221">
        <v>8900</v>
      </c>
    </row>
    <row r="6516" spans="1:12" s="167" customFormat="1">
      <c r="A6516" s="218" t="str">
        <f t="shared" si="45"/>
        <v>O221107058732일반상품</v>
      </c>
      <c r="B6516" s="219" t="s">
        <v>9426</v>
      </c>
      <c r="C6516" s="219" t="s">
        <v>8023</v>
      </c>
      <c r="D6516" s="219" t="s">
        <v>8065</v>
      </c>
      <c r="E6516" s="219" t="s">
        <v>6389</v>
      </c>
      <c r="F6516" s="219" t="s">
        <v>6437</v>
      </c>
      <c r="G6516" s="219" t="s">
        <v>7903</v>
      </c>
      <c r="H6516" s="219" t="s">
        <v>5990</v>
      </c>
      <c r="I6516" s="220" t="s">
        <v>8771</v>
      </c>
      <c r="J6516" s="221">
        <v>9900</v>
      </c>
      <c r="K6516" s="221">
        <v>1</v>
      </c>
      <c r="L6516" s="221">
        <v>9900</v>
      </c>
    </row>
    <row r="6517" spans="1:12" s="167" customFormat="1">
      <c r="A6517" s="218" t="str">
        <f t="shared" si="45"/>
        <v>O221107058732일반상품</v>
      </c>
      <c r="B6517" s="219" t="s">
        <v>9426</v>
      </c>
      <c r="C6517" s="219" t="s">
        <v>8023</v>
      </c>
      <c r="D6517" s="219" t="s">
        <v>8065</v>
      </c>
      <c r="E6517" s="219" t="s">
        <v>6389</v>
      </c>
      <c r="F6517" s="219" t="s">
        <v>6437</v>
      </c>
      <c r="G6517" s="219" t="s">
        <v>7903</v>
      </c>
      <c r="H6517" s="219" t="s">
        <v>5990</v>
      </c>
      <c r="I6517" s="220" t="s">
        <v>9037</v>
      </c>
      <c r="J6517" s="221">
        <v>9900</v>
      </c>
      <c r="K6517" s="221">
        <v>1</v>
      </c>
      <c r="L6517" s="221">
        <v>9900</v>
      </c>
    </row>
    <row r="6518" spans="1:12" s="167" customFormat="1">
      <c r="A6518" s="218" t="str">
        <f t="shared" si="45"/>
        <v>O221107058732일반상품</v>
      </c>
      <c r="B6518" s="219" t="s">
        <v>9426</v>
      </c>
      <c r="C6518" s="219" t="s">
        <v>8023</v>
      </c>
      <c r="D6518" s="219" t="s">
        <v>8065</v>
      </c>
      <c r="E6518" s="219" t="s">
        <v>6389</v>
      </c>
      <c r="F6518" s="219" t="s">
        <v>6437</v>
      </c>
      <c r="G6518" s="219" t="s">
        <v>7903</v>
      </c>
      <c r="H6518" s="219" t="s">
        <v>5990</v>
      </c>
      <c r="I6518" s="220" t="s">
        <v>9558</v>
      </c>
      <c r="J6518" s="221">
        <v>8980</v>
      </c>
      <c r="K6518" s="221">
        <v>5</v>
      </c>
      <c r="L6518" s="221">
        <v>44900</v>
      </c>
    </row>
    <row r="6519" spans="1:12" s="167" customFormat="1">
      <c r="A6519" s="218" t="str">
        <f t="shared" si="45"/>
        <v>O221107058732일반상품</v>
      </c>
      <c r="B6519" s="219" t="s">
        <v>9426</v>
      </c>
      <c r="C6519" s="219" t="s">
        <v>8023</v>
      </c>
      <c r="D6519" s="219" t="s">
        <v>8065</v>
      </c>
      <c r="E6519" s="219" t="s">
        <v>6389</v>
      </c>
      <c r="F6519" s="219" t="s">
        <v>6437</v>
      </c>
      <c r="G6519" s="219" t="s">
        <v>7903</v>
      </c>
      <c r="H6519" s="219" t="s">
        <v>5990</v>
      </c>
      <c r="I6519" s="220" t="s">
        <v>8720</v>
      </c>
      <c r="J6519" s="221">
        <v>1090</v>
      </c>
      <c r="K6519" s="221">
        <v>2</v>
      </c>
      <c r="L6519" s="221">
        <v>2180</v>
      </c>
    </row>
    <row r="6520" spans="1:12" s="167" customFormat="1">
      <c r="A6520" s="218" t="str">
        <f t="shared" si="45"/>
        <v>O221107058732일반상품</v>
      </c>
      <c r="B6520" s="219" t="s">
        <v>9426</v>
      </c>
      <c r="C6520" s="219" t="s">
        <v>8023</v>
      </c>
      <c r="D6520" s="219" t="s">
        <v>8065</v>
      </c>
      <c r="E6520" s="219" t="s">
        <v>6389</v>
      </c>
      <c r="F6520" s="219" t="s">
        <v>6437</v>
      </c>
      <c r="G6520" s="219" t="s">
        <v>7903</v>
      </c>
      <c r="H6520" s="219" t="s">
        <v>5990</v>
      </c>
      <c r="I6520" s="220" t="s">
        <v>8574</v>
      </c>
      <c r="J6520" s="221">
        <v>2250</v>
      </c>
      <c r="K6520" s="221">
        <v>5</v>
      </c>
      <c r="L6520" s="221">
        <v>11250</v>
      </c>
    </row>
    <row r="6521" spans="1:12" s="167" customFormat="1">
      <c r="A6521" s="218" t="str">
        <f t="shared" si="45"/>
        <v>O221107058732일반상품</v>
      </c>
      <c r="B6521" s="219" t="s">
        <v>9426</v>
      </c>
      <c r="C6521" s="219" t="s">
        <v>8023</v>
      </c>
      <c r="D6521" s="219" t="s">
        <v>8065</v>
      </c>
      <c r="E6521" s="219" t="s">
        <v>6389</v>
      </c>
      <c r="F6521" s="219" t="s">
        <v>6437</v>
      </c>
      <c r="G6521" s="219" t="s">
        <v>7903</v>
      </c>
      <c r="H6521" s="219" t="s">
        <v>5990</v>
      </c>
      <c r="I6521" s="220" t="s">
        <v>9560</v>
      </c>
      <c r="J6521" s="221">
        <v>8980</v>
      </c>
      <c r="K6521" s="221">
        <v>2</v>
      </c>
      <c r="L6521" s="221">
        <v>17960</v>
      </c>
    </row>
    <row r="6522" spans="1:12" s="167" customFormat="1">
      <c r="A6522" s="218" t="str">
        <f t="shared" si="45"/>
        <v>O221107058732일반상품</v>
      </c>
      <c r="B6522" s="219" t="s">
        <v>9426</v>
      </c>
      <c r="C6522" s="219" t="s">
        <v>8023</v>
      </c>
      <c r="D6522" s="219" t="s">
        <v>8065</v>
      </c>
      <c r="E6522" s="219" t="s">
        <v>6389</v>
      </c>
      <c r="F6522" s="219" t="s">
        <v>6437</v>
      </c>
      <c r="G6522" s="219" t="s">
        <v>7903</v>
      </c>
      <c r="H6522" s="219" t="s">
        <v>5990</v>
      </c>
      <c r="I6522" s="220" t="s">
        <v>8034</v>
      </c>
      <c r="J6522" s="221">
        <v>900</v>
      </c>
      <c r="K6522" s="221">
        <v>5</v>
      </c>
      <c r="L6522" s="221">
        <v>4500</v>
      </c>
    </row>
    <row r="6523" spans="1:12" s="167" customFormat="1">
      <c r="A6523" s="218" t="str">
        <f t="shared" si="45"/>
        <v>O221107058732일반상품</v>
      </c>
      <c r="B6523" s="219" t="s">
        <v>9426</v>
      </c>
      <c r="C6523" s="219" t="s">
        <v>8023</v>
      </c>
      <c r="D6523" s="219" t="s">
        <v>8065</v>
      </c>
      <c r="E6523" s="219" t="s">
        <v>6389</v>
      </c>
      <c r="F6523" s="219" t="s">
        <v>6437</v>
      </c>
      <c r="G6523" s="219" t="s">
        <v>7903</v>
      </c>
      <c r="H6523" s="219" t="s">
        <v>5990</v>
      </c>
      <c r="I6523" s="220" t="s">
        <v>8776</v>
      </c>
      <c r="J6523" s="221">
        <v>5100</v>
      </c>
      <c r="K6523" s="221">
        <v>2</v>
      </c>
      <c r="L6523" s="221">
        <v>10200</v>
      </c>
    </row>
    <row r="6524" spans="1:12" s="167" customFormat="1">
      <c r="A6524" s="218" t="str">
        <f t="shared" si="45"/>
        <v>O221107058732일반상품</v>
      </c>
      <c r="B6524" s="219" t="s">
        <v>9426</v>
      </c>
      <c r="C6524" s="219" t="s">
        <v>8023</v>
      </c>
      <c r="D6524" s="219" t="s">
        <v>8065</v>
      </c>
      <c r="E6524" s="219" t="s">
        <v>6389</v>
      </c>
      <c r="F6524" s="219" t="s">
        <v>6437</v>
      </c>
      <c r="G6524" s="219" t="s">
        <v>7903</v>
      </c>
      <c r="H6524" s="219" t="s">
        <v>5990</v>
      </c>
      <c r="I6524" s="220" t="s">
        <v>8555</v>
      </c>
      <c r="J6524" s="221">
        <v>17000</v>
      </c>
      <c r="K6524" s="221">
        <v>1</v>
      </c>
      <c r="L6524" s="221">
        <v>17000</v>
      </c>
    </row>
    <row r="6525" spans="1:12" s="167" customFormat="1">
      <c r="A6525" s="218" t="str">
        <f t="shared" si="45"/>
        <v>O221107058732일반상품</v>
      </c>
      <c r="B6525" s="219" t="s">
        <v>9426</v>
      </c>
      <c r="C6525" s="219" t="s">
        <v>8023</v>
      </c>
      <c r="D6525" s="219" t="s">
        <v>8065</v>
      </c>
      <c r="E6525" s="219" t="s">
        <v>6389</v>
      </c>
      <c r="F6525" s="219" t="s">
        <v>6437</v>
      </c>
      <c r="G6525" s="219" t="s">
        <v>7903</v>
      </c>
      <c r="H6525" s="219" t="s">
        <v>5990</v>
      </c>
      <c r="I6525" s="220" t="s">
        <v>7284</v>
      </c>
      <c r="J6525" s="221">
        <v>7000</v>
      </c>
      <c r="K6525" s="221">
        <v>1</v>
      </c>
      <c r="L6525" s="221">
        <v>7000</v>
      </c>
    </row>
    <row r="6526" spans="1:12" s="167" customFormat="1">
      <c r="A6526" s="218" t="str">
        <f t="shared" si="45"/>
        <v>O221107058732일반상품</v>
      </c>
      <c r="B6526" s="219" t="s">
        <v>9426</v>
      </c>
      <c r="C6526" s="219" t="s">
        <v>8023</v>
      </c>
      <c r="D6526" s="219" t="s">
        <v>8065</v>
      </c>
      <c r="E6526" s="219" t="s">
        <v>6389</v>
      </c>
      <c r="F6526" s="219" t="s">
        <v>6437</v>
      </c>
      <c r="G6526" s="219" t="s">
        <v>7903</v>
      </c>
      <c r="H6526" s="219" t="s">
        <v>5990</v>
      </c>
      <c r="I6526" s="220" t="s">
        <v>9616</v>
      </c>
      <c r="J6526" s="221">
        <v>2640</v>
      </c>
      <c r="K6526" s="221">
        <v>2</v>
      </c>
      <c r="L6526" s="221">
        <v>5280</v>
      </c>
    </row>
    <row r="6527" spans="1:12" s="167" customFormat="1">
      <c r="A6527" s="218" t="str">
        <f t="shared" si="45"/>
        <v>O221107058732일반상품</v>
      </c>
      <c r="B6527" s="219" t="s">
        <v>9426</v>
      </c>
      <c r="C6527" s="219" t="s">
        <v>8023</v>
      </c>
      <c r="D6527" s="219" t="s">
        <v>8065</v>
      </c>
      <c r="E6527" s="219" t="s">
        <v>6389</v>
      </c>
      <c r="F6527" s="219" t="s">
        <v>6437</v>
      </c>
      <c r="G6527" s="219" t="s">
        <v>7903</v>
      </c>
      <c r="H6527" s="219" t="s">
        <v>5990</v>
      </c>
      <c r="I6527" s="220" t="s">
        <v>8326</v>
      </c>
      <c r="J6527" s="221">
        <v>2600</v>
      </c>
      <c r="K6527" s="221">
        <v>3</v>
      </c>
      <c r="L6527" s="221">
        <v>7800</v>
      </c>
    </row>
    <row r="6528" spans="1:12" s="167" customFormat="1">
      <c r="A6528" s="218" t="str">
        <f t="shared" si="45"/>
        <v>O221107058732일반상품</v>
      </c>
      <c r="B6528" s="219" t="s">
        <v>9426</v>
      </c>
      <c r="C6528" s="219" t="s">
        <v>8023</v>
      </c>
      <c r="D6528" s="219" t="s">
        <v>8065</v>
      </c>
      <c r="E6528" s="219" t="s">
        <v>6389</v>
      </c>
      <c r="F6528" s="219" t="s">
        <v>6437</v>
      </c>
      <c r="G6528" s="219" t="s">
        <v>7903</v>
      </c>
      <c r="H6528" s="219" t="s">
        <v>5990</v>
      </c>
      <c r="I6528" s="220" t="s">
        <v>9617</v>
      </c>
      <c r="J6528" s="221">
        <v>2910</v>
      </c>
      <c r="K6528" s="221">
        <v>3</v>
      </c>
      <c r="L6528" s="221">
        <v>8730</v>
      </c>
    </row>
    <row r="6529" spans="1:12" s="167" customFormat="1">
      <c r="A6529" s="218" t="str">
        <f t="shared" si="45"/>
        <v>O221107058732일반상품</v>
      </c>
      <c r="B6529" s="219" t="s">
        <v>9426</v>
      </c>
      <c r="C6529" s="219" t="s">
        <v>8023</v>
      </c>
      <c r="D6529" s="219" t="s">
        <v>8065</v>
      </c>
      <c r="E6529" s="219" t="s">
        <v>6389</v>
      </c>
      <c r="F6529" s="219" t="s">
        <v>6437</v>
      </c>
      <c r="G6529" s="219" t="s">
        <v>7903</v>
      </c>
      <c r="H6529" s="219" t="s">
        <v>5990</v>
      </c>
      <c r="I6529" s="220" t="s">
        <v>8693</v>
      </c>
      <c r="J6529" s="221">
        <v>4940</v>
      </c>
      <c r="K6529" s="221">
        <v>2</v>
      </c>
      <c r="L6529" s="221">
        <v>9880</v>
      </c>
    </row>
    <row r="6530" spans="1:12" s="167" customFormat="1">
      <c r="A6530" s="218" t="str">
        <f t="shared" si="45"/>
        <v>O221107058732일반상품</v>
      </c>
      <c r="B6530" s="219" t="s">
        <v>9426</v>
      </c>
      <c r="C6530" s="219" t="s">
        <v>8023</v>
      </c>
      <c r="D6530" s="219" t="s">
        <v>8065</v>
      </c>
      <c r="E6530" s="219" t="s">
        <v>6389</v>
      </c>
      <c r="F6530" s="219" t="s">
        <v>6437</v>
      </c>
      <c r="G6530" s="219" t="s">
        <v>7903</v>
      </c>
      <c r="H6530" s="219" t="s">
        <v>5990</v>
      </c>
      <c r="I6530" s="220" t="s">
        <v>9561</v>
      </c>
      <c r="J6530" s="221">
        <v>4020</v>
      </c>
      <c r="K6530" s="221">
        <v>2</v>
      </c>
      <c r="L6530" s="221">
        <v>8040</v>
      </c>
    </row>
    <row r="6531" spans="1:12" s="167" customFormat="1">
      <c r="A6531" s="218" t="str">
        <f t="shared" si="45"/>
        <v>O221107058732일반상품</v>
      </c>
      <c r="B6531" s="219" t="s">
        <v>9426</v>
      </c>
      <c r="C6531" s="219" t="s">
        <v>8023</v>
      </c>
      <c r="D6531" s="219" t="s">
        <v>8065</v>
      </c>
      <c r="E6531" s="219" t="s">
        <v>6389</v>
      </c>
      <c r="F6531" s="219" t="s">
        <v>6437</v>
      </c>
      <c r="G6531" s="219" t="s">
        <v>7903</v>
      </c>
      <c r="H6531" s="219" t="s">
        <v>5990</v>
      </c>
      <c r="I6531" s="220" t="s">
        <v>8694</v>
      </c>
      <c r="J6531" s="221">
        <v>2800</v>
      </c>
      <c r="K6531" s="221">
        <v>1</v>
      </c>
      <c r="L6531" s="221">
        <v>2800</v>
      </c>
    </row>
    <row r="6532" spans="1:12" s="167" customFormat="1">
      <c r="A6532" s="218" t="str">
        <f t="shared" si="45"/>
        <v>O221107058732일반상품</v>
      </c>
      <c r="B6532" s="219" t="s">
        <v>9426</v>
      </c>
      <c r="C6532" s="219" t="s">
        <v>8023</v>
      </c>
      <c r="D6532" s="219" t="s">
        <v>8065</v>
      </c>
      <c r="E6532" s="219" t="s">
        <v>6389</v>
      </c>
      <c r="F6532" s="219" t="s">
        <v>6437</v>
      </c>
      <c r="G6532" s="219" t="s">
        <v>7903</v>
      </c>
      <c r="H6532" s="219" t="s">
        <v>5990</v>
      </c>
      <c r="I6532" s="220" t="s">
        <v>8067</v>
      </c>
      <c r="J6532" s="221">
        <v>19390</v>
      </c>
      <c r="K6532" s="221">
        <v>1</v>
      </c>
      <c r="L6532" s="221">
        <v>19390</v>
      </c>
    </row>
    <row r="6533" spans="1:12" s="167" customFormat="1">
      <c r="A6533" s="218" t="str">
        <f t="shared" si="45"/>
        <v>O221107058732일반상품</v>
      </c>
      <c r="B6533" s="219" t="s">
        <v>9426</v>
      </c>
      <c r="C6533" s="219" t="s">
        <v>8023</v>
      </c>
      <c r="D6533" s="219" t="s">
        <v>8065</v>
      </c>
      <c r="E6533" s="219" t="s">
        <v>6389</v>
      </c>
      <c r="F6533" s="219" t="s">
        <v>6437</v>
      </c>
      <c r="G6533" s="219" t="s">
        <v>7903</v>
      </c>
      <c r="H6533" s="219" t="s">
        <v>5990</v>
      </c>
      <c r="I6533" s="220" t="s">
        <v>9563</v>
      </c>
      <c r="J6533" s="221">
        <v>1700</v>
      </c>
      <c r="K6533" s="221">
        <v>1</v>
      </c>
      <c r="L6533" s="221">
        <v>1700</v>
      </c>
    </row>
    <row r="6534" spans="1:12" s="167" customFormat="1">
      <c r="A6534" s="218" t="str">
        <f t="shared" si="45"/>
        <v>O221107058732일반상품</v>
      </c>
      <c r="B6534" s="219" t="s">
        <v>9426</v>
      </c>
      <c r="C6534" s="219" t="s">
        <v>8023</v>
      </c>
      <c r="D6534" s="219" t="s">
        <v>8065</v>
      </c>
      <c r="E6534" s="219" t="s">
        <v>6389</v>
      </c>
      <c r="F6534" s="219" t="s">
        <v>6437</v>
      </c>
      <c r="G6534" s="219" t="s">
        <v>7903</v>
      </c>
      <c r="H6534" s="219" t="s">
        <v>5990</v>
      </c>
      <c r="I6534" s="220" t="s">
        <v>8846</v>
      </c>
      <c r="J6534" s="221">
        <v>2200</v>
      </c>
      <c r="K6534" s="221">
        <v>2</v>
      </c>
      <c r="L6534" s="221">
        <v>4400</v>
      </c>
    </row>
    <row r="6535" spans="1:12" s="167" customFormat="1">
      <c r="A6535" s="218" t="str">
        <f t="shared" si="45"/>
        <v>O221107058732일반상품</v>
      </c>
      <c r="B6535" s="219" t="s">
        <v>9426</v>
      </c>
      <c r="C6535" s="219" t="s">
        <v>8023</v>
      </c>
      <c r="D6535" s="219" t="s">
        <v>8065</v>
      </c>
      <c r="E6535" s="219" t="s">
        <v>6389</v>
      </c>
      <c r="F6535" s="219" t="s">
        <v>6437</v>
      </c>
      <c r="G6535" s="219" t="s">
        <v>7903</v>
      </c>
      <c r="H6535" s="219" t="s">
        <v>5990</v>
      </c>
      <c r="I6535" s="220" t="s">
        <v>8780</v>
      </c>
      <c r="J6535" s="221">
        <v>5540</v>
      </c>
      <c r="K6535" s="221">
        <v>2</v>
      </c>
      <c r="L6535" s="221">
        <v>11080</v>
      </c>
    </row>
    <row r="6536" spans="1:12" s="167" customFormat="1">
      <c r="A6536" s="218" t="str">
        <f t="shared" si="45"/>
        <v>O221107058732일반상품</v>
      </c>
      <c r="B6536" s="219" t="s">
        <v>9426</v>
      </c>
      <c r="C6536" s="219" t="s">
        <v>8023</v>
      </c>
      <c r="D6536" s="219" t="s">
        <v>8065</v>
      </c>
      <c r="E6536" s="219" t="s">
        <v>6389</v>
      </c>
      <c r="F6536" s="219" t="s">
        <v>6437</v>
      </c>
      <c r="G6536" s="219" t="s">
        <v>7903</v>
      </c>
      <c r="H6536" s="219" t="s">
        <v>5990</v>
      </c>
      <c r="I6536" s="220" t="s">
        <v>9613</v>
      </c>
      <c r="J6536" s="221">
        <v>2090</v>
      </c>
      <c r="K6536" s="221">
        <v>2</v>
      </c>
      <c r="L6536" s="221">
        <v>4180</v>
      </c>
    </row>
    <row r="6537" spans="1:12" s="167" customFormat="1">
      <c r="A6537" s="218" t="str">
        <f t="shared" si="45"/>
        <v>O221107058732일반상품</v>
      </c>
      <c r="B6537" s="219" t="s">
        <v>9426</v>
      </c>
      <c r="C6537" s="219" t="s">
        <v>8023</v>
      </c>
      <c r="D6537" s="219" t="s">
        <v>8065</v>
      </c>
      <c r="E6537" s="219" t="s">
        <v>6389</v>
      </c>
      <c r="F6537" s="219" t="s">
        <v>6437</v>
      </c>
      <c r="G6537" s="219" t="s">
        <v>7903</v>
      </c>
      <c r="H6537" s="219" t="s">
        <v>5990</v>
      </c>
      <c r="I6537" s="220" t="s">
        <v>9618</v>
      </c>
      <c r="J6537" s="221">
        <v>4040</v>
      </c>
      <c r="K6537" s="221">
        <v>2</v>
      </c>
      <c r="L6537" s="221">
        <v>8080</v>
      </c>
    </row>
    <row r="6538" spans="1:12" s="167" customFormat="1">
      <c r="A6538" s="218" t="str">
        <f t="shared" si="45"/>
        <v>O221107058732일반상품</v>
      </c>
      <c r="B6538" s="219" t="s">
        <v>9426</v>
      </c>
      <c r="C6538" s="219" t="s">
        <v>8023</v>
      </c>
      <c r="D6538" s="219" t="s">
        <v>8065</v>
      </c>
      <c r="E6538" s="219" t="s">
        <v>6389</v>
      </c>
      <c r="F6538" s="219" t="s">
        <v>6437</v>
      </c>
      <c r="G6538" s="219" t="s">
        <v>7903</v>
      </c>
      <c r="H6538" s="219" t="s">
        <v>5990</v>
      </c>
      <c r="I6538" s="220" t="s">
        <v>8320</v>
      </c>
      <c r="J6538" s="221">
        <v>3610</v>
      </c>
      <c r="K6538" s="221">
        <v>3</v>
      </c>
      <c r="L6538" s="221">
        <v>10830</v>
      </c>
    </row>
    <row r="6539" spans="1:12" s="167" customFormat="1">
      <c r="A6539" s="218" t="str">
        <f t="shared" si="45"/>
        <v>O221107058732일반상품</v>
      </c>
      <c r="B6539" s="219" t="s">
        <v>9426</v>
      </c>
      <c r="C6539" s="219" t="s">
        <v>8023</v>
      </c>
      <c r="D6539" s="219" t="s">
        <v>8065</v>
      </c>
      <c r="E6539" s="219" t="s">
        <v>6389</v>
      </c>
      <c r="F6539" s="219" t="s">
        <v>6437</v>
      </c>
      <c r="G6539" s="219" t="s">
        <v>7903</v>
      </c>
      <c r="H6539" s="219" t="s">
        <v>5990</v>
      </c>
      <c r="I6539" s="220" t="s">
        <v>8640</v>
      </c>
      <c r="J6539" s="221">
        <v>3610</v>
      </c>
      <c r="K6539" s="221">
        <v>3</v>
      </c>
      <c r="L6539" s="221">
        <v>10830</v>
      </c>
    </row>
    <row r="6540" spans="1:12" s="167" customFormat="1">
      <c r="A6540" s="218" t="str">
        <f t="shared" si="45"/>
        <v>O221107058732일반상품</v>
      </c>
      <c r="B6540" s="219" t="s">
        <v>9426</v>
      </c>
      <c r="C6540" s="219" t="s">
        <v>8023</v>
      </c>
      <c r="D6540" s="219" t="s">
        <v>8065</v>
      </c>
      <c r="E6540" s="219" t="s">
        <v>6389</v>
      </c>
      <c r="F6540" s="219" t="s">
        <v>6437</v>
      </c>
      <c r="G6540" s="219" t="s">
        <v>7903</v>
      </c>
      <c r="H6540" s="219" t="s">
        <v>5990</v>
      </c>
      <c r="I6540" s="220" t="s">
        <v>7975</v>
      </c>
      <c r="J6540" s="221">
        <v>2780</v>
      </c>
      <c r="K6540" s="221">
        <v>1</v>
      </c>
      <c r="L6540" s="221">
        <v>2780</v>
      </c>
    </row>
    <row r="6541" spans="1:12" s="167" customFormat="1">
      <c r="A6541" s="218" t="str">
        <f t="shared" si="45"/>
        <v>O221107058732일반상품</v>
      </c>
      <c r="B6541" s="219" t="s">
        <v>9426</v>
      </c>
      <c r="C6541" s="219" t="s">
        <v>8023</v>
      </c>
      <c r="D6541" s="219" t="s">
        <v>8065</v>
      </c>
      <c r="E6541" s="219" t="s">
        <v>6389</v>
      </c>
      <c r="F6541" s="219" t="s">
        <v>6437</v>
      </c>
      <c r="G6541" s="219" t="s">
        <v>7903</v>
      </c>
      <c r="H6541" s="219" t="s">
        <v>5990</v>
      </c>
      <c r="I6541" s="220" t="s">
        <v>8867</v>
      </c>
      <c r="J6541" s="221">
        <v>9900</v>
      </c>
      <c r="K6541" s="221">
        <v>1</v>
      </c>
      <c r="L6541" s="221">
        <v>9900</v>
      </c>
    </row>
    <row r="6542" spans="1:12" s="167" customFormat="1">
      <c r="A6542" s="218" t="str">
        <f t="shared" si="45"/>
        <v>O221107058732일반상품</v>
      </c>
      <c r="B6542" s="219" t="s">
        <v>9426</v>
      </c>
      <c r="C6542" s="219" t="s">
        <v>8023</v>
      </c>
      <c r="D6542" s="219" t="s">
        <v>8065</v>
      </c>
      <c r="E6542" s="219" t="s">
        <v>6389</v>
      </c>
      <c r="F6542" s="219" t="s">
        <v>6437</v>
      </c>
      <c r="G6542" s="219" t="s">
        <v>7903</v>
      </c>
      <c r="H6542" s="219" t="s">
        <v>5990</v>
      </c>
      <c r="I6542" s="220" t="s">
        <v>9564</v>
      </c>
      <c r="J6542" s="221">
        <v>4700</v>
      </c>
      <c r="K6542" s="221">
        <v>5</v>
      </c>
      <c r="L6542" s="221">
        <v>23500</v>
      </c>
    </row>
    <row r="6543" spans="1:12" s="167" customFormat="1">
      <c r="A6543" s="218" t="str">
        <f t="shared" si="45"/>
        <v>O221107058732일반상품</v>
      </c>
      <c r="B6543" s="219" t="s">
        <v>9426</v>
      </c>
      <c r="C6543" s="219" t="s">
        <v>8023</v>
      </c>
      <c r="D6543" s="219" t="s">
        <v>8065</v>
      </c>
      <c r="E6543" s="219" t="s">
        <v>6389</v>
      </c>
      <c r="F6543" s="219" t="s">
        <v>6437</v>
      </c>
      <c r="G6543" s="219" t="s">
        <v>7903</v>
      </c>
      <c r="H6543" s="219" t="s">
        <v>5990</v>
      </c>
      <c r="I6543" s="220" t="s">
        <v>8697</v>
      </c>
      <c r="J6543" s="221">
        <v>4730</v>
      </c>
      <c r="K6543" s="221">
        <v>2</v>
      </c>
      <c r="L6543" s="221">
        <v>9460</v>
      </c>
    </row>
    <row r="6544" spans="1:12" s="167" customFormat="1">
      <c r="A6544" s="218" t="str">
        <f t="shared" si="45"/>
        <v>O221107058732일반상품</v>
      </c>
      <c r="B6544" s="219" t="s">
        <v>9426</v>
      </c>
      <c r="C6544" s="219" t="s">
        <v>8023</v>
      </c>
      <c r="D6544" s="219" t="s">
        <v>8065</v>
      </c>
      <c r="E6544" s="219" t="s">
        <v>6389</v>
      </c>
      <c r="F6544" s="219" t="s">
        <v>6437</v>
      </c>
      <c r="G6544" s="219" t="s">
        <v>7903</v>
      </c>
      <c r="H6544" s="219" t="s">
        <v>5990</v>
      </c>
      <c r="I6544" s="220" t="s">
        <v>7237</v>
      </c>
      <c r="J6544" s="221">
        <v>11000</v>
      </c>
      <c r="K6544" s="221">
        <v>1</v>
      </c>
      <c r="L6544" s="221">
        <v>11000</v>
      </c>
    </row>
    <row r="6545" spans="1:12" s="167" customFormat="1">
      <c r="A6545" s="218" t="str">
        <f t="shared" si="45"/>
        <v>O221107058732일반상품</v>
      </c>
      <c r="B6545" s="219" t="s">
        <v>9426</v>
      </c>
      <c r="C6545" s="219" t="s">
        <v>8023</v>
      </c>
      <c r="D6545" s="219" t="s">
        <v>8065</v>
      </c>
      <c r="E6545" s="219" t="s">
        <v>6389</v>
      </c>
      <c r="F6545" s="219" t="s">
        <v>6437</v>
      </c>
      <c r="G6545" s="219" t="s">
        <v>7903</v>
      </c>
      <c r="H6545" s="219" t="s">
        <v>5990</v>
      </c>
      <c r="I6545" s="220" t="s">
        <v>9619</v>
      </c>
      <c r="J6545" s="221">
        <v>11000</v>
      </c>
      <c r="K6545" s="221">
        <v>1</v>
      </c>
      <c r="L6545" s="221">
        <v>11000</v>
      </c>
    </row>
    <row r="6546" spans="1:12" s="167" customFormat="1">
      <c r="A6546" s="218" t="str">
        <f t="shared" si="45"/>
        <v>O221107058732일반상품</v>
      </c>
      <c r="B6546" s="219" t="s">
        <v>9426</v>
      </c>
      <c r="C6546" s="219" t="s">
        <v>8023</v>
      </c>
      <c r="D6546" s="219" t="s">
        <v>8065</v>
      </c>
      <c r="E6546" s="219" t="s">
        <v>6389</v>
      </c>
      <c r="F6546" s="219" t="s">
        <v>6437</v>
      </c>
      <c r="G6546" s="219" t="s">
        <v>7903</v>
      </c>
      <c r="H6546" s="219" t="s">
        <v>5990</v>
      </c>
      <c r="I6546" s="220" t="s">
        <v>7277</v>
      </c>
      <c r="J6546" s="221">
        <v>4710</v>
      </c>
      <c r="K6546" s="221">
        <v>1</v>
      </c>
      <c r="L6546" s="221">
        <v>4710</v>
      </c>
    </row>
    <row r="6547" spans="1:12" s="167" customFormat="1">
      <c r="A6547" s="218" t="str">
        <f t="shared" si="45"/>
        <v>O221107058732일반상품</v>
      </c>
      <c r="B6547" s="219" t="s">
        <v>9426</v>
      </c>
      <c r="C6547" s="219" t="s">
        <v>8023</v>
      </c>
      <c r="D6547" s="219" t="s">
        <v>8065</v>
      </c>
      <c r="E6547" s="219" t="s">
        <v>6389</v>
      </c>
      <c r="F6547" s="219" t="s">
        <v>6437</v>
      </c>
      <c r="G6547" s="219" t="s">
        <v>7903</v>
      </c>
      <c r="H6547" s="219" t="s">
        <v>5990</v>
      </c>
      <c r="I6547" s="220" t="s">
        <v>9620</v>
      </c>
      <c r="J6547" s="221">
        <v>37800</v>
      </c>
      <c r="K6547" s="221">
        <v>1</v>
      </c>
      <c r="L6547" s="221">
        <v>37800</v>
      </c>
    </row>
    <row r="6548" spans="1:12" s="167" customFormat="1">
      <c r="A6548" s="218" t="str">
        <f t="shared" si="45"/>
        <v>O221107058732일반상품</v>
      </c>
      <c r="B6548" s="219" t="s">
        <v>9426</v>
      </c>
      <c r="C6548" s="219" t="s">
        <v>8023</v>
      </c>
      <c r="D6548" s="219" t="s">
        <v>8065</v>
      </c>
      <c r="E6548" s="219" t="s">
        <v>6389</v>
      </c>
      <c r="F6548" s="219" t="s">
        <v>6437</v>
      </c>
      <c r="G6548" s="219" t="s">
        <v>7903</v>
      </c>
      <c r="H6548" s="219" t="s">
        <v>5990</v>
      </c>
      <c r="I6548" s="220" t="s">
        <v>8524</v>
      </c>
      <c r="J6548" s="221">
        <v>5800</v>
      </c>
      <c r="K6548" s="221">
        <v>1</v>
      </c>
      <c r="L6548" s="221">
        <v>5800</v>
      </c>
    </row>
    <row r="6549" spans="1:12" s="167" customFormat="1">
      <c r="A6549" s="218" t="str">
        <f t="shared" si="45"/>
        <v>O221107058732일반상품</v>
      </c>
      <c r="B6549" s="219" t="s">
        <v>9426</v>
      </c>
      <c r="C6549" s="219" t="s">
        <v>8023</v>
      </c>
      <c r="D6549" s="219" t="s">
        <v>8065</v>
      </c>
      <c r="E6549" s="219" t="s">
        <v>6389</v>
      </c>
      <c r="F6549" s="219" t="s">
        <v>6437</v>
      </c>
      <c r="G6549" s="219" t="s">
        <v>7903</v>
      </c>
      <c r="H6549" s="219" t="s">
        <v>5990</v>
      </c>
      <c r="I6549" s="220" t="s">
        <v>9621</v>
      </c>
      <c r="J6549" s="221">
        <v>5980</v>
      </c>
      <c r="K6549" s="221">
        <v>1</v>
      </c>
      <c r="L6549" s="221">
        <v>5980</v>
      </c>
    </row>
    <row r="6550" spans="1:12" s="167" customFormat="1">
      <c r="A6550" s="218" t="str">
        <f t="shared" si="45"/>
        <v>O221107058732일반상품</v>
      </c>
      <c r="B6550" s="219" t="s">
        <v>9426</v>
      </c>
      <c r="C6550" s="219" t="s">
        <v>8023</v>
      </c>
      <c r="D6550" s="219" t="s">
        <v>8065</v>
      </c>
      <c r="E6550" s="219" t="s">
        <v>6389</v>
      </c>
      <c r="F6550" s="219" t="s">
        <v>6437</v>
      </c>
      <c r="G6550" s="219" t="s">
        <v>7903</v>
      </c>
      <c r="H6550" s="219" t="s">
        <v>5990</v>
      </c>
      <c r="I6550" s="220" t="s">
        <v>9622</v>
      </c>
      <c r="J6550" s="221">
        <v>8280</v>
      </c>
      <c r="K6550" s="221">
        <v>1</v>
      </c>
      <c r="L6550" s="221">
        <v>8280</v>
      </c>
    </row>
    <row r="6551" spans="1:12" s="167" customFormat="1">
      <c r="A6551" s="218" t="str">
        <f t="shared" si="45"/>
        <v>O221107058732일반상품</v>
      </c>
      <c r="B6551" s="219" t="s">
        <v>9426</v>
      </c>
      <c r="C6551" s="219" t="s">
        <v>8023</v>
      </c>
      <c r="D6551" s="219" t="s">
        <v>8065</v>
      </c>
      <c r="E6551" s="219" t="s">
        <v>6389</v>
      </c>
      <c r="F6551" s="219" t="s">
        <v>6437</v>
      </c>
      <c r="G6551" s="219" t="s">
        <v>7903</v>
      </c>
      <c r="H6551" s="219" t="s">
        <v>5990</v>
      </c>
      <c r="I6551" s="220" t="s">
        <v>9578</v>
      </c>
      <c r="J6551" s="221">
        <v>24280</v>
      </c>
      <c r="K6551" s="221">
        <v>1</v>
      </c>
      <c r="L6551" s="221">
        <v>24280</v>
      </c>
    </row>
    <row r="6552" spans="1:12" s="167" customFormat="1">
      <c r="A6552" s="218" t="str">
        <f t="shared" si="45"/>
        <v>O221107058732일반상품</v>
      </c>
      <c r="B6552" s="219" t="s">
        <v>9426</v>
      </c>
      <c r="C6552" s="219" t="s">
        <v>8023</v>
      </c>
      <c r="D6552" s="219" t="s">
        <v>8065</v>
      </c>
      <c r="E6552" s="219" t="s">
        <v>6389</v>
      </c>
      <c r="F6552" s="219" t="s">
        <v>6437</v>
      </c>
      <c r="G6552" s="219" t="s">
        <v>7903</v>
      </c>
      <c r="H6552" s="219" t="s">
        <v>5990</v>
      </c>
      <c r="I6552" s="220" t="s">
        <v>8583</v>
      </c>
      <c r="J6552" s="221">
        <v>2090</v>
      </c>
      <c r="K6552" s="221">
        <v>2</v>
      </c>
      <c r="L6552" s="221">
        <v>4180</v>
      </c>
    </row>
    <row r="6553" spans="1:12" s="167" customFormat="1">
      <c r="A6553" s="218" t="str">
        <f t="shared" si="45"/>
        <v>O221107058732일반상품</v>
      </c>
      <c r="B6553" s="219" t="s">
        <v>9426</v>
      </c>
      <c r="C6553" s="219" t="s">
        <v>8023</v>
      </c>
      <c r="D6553" s="219" t="s">
        <v>8065</v>
      </c>
      <c r="E6553" s="219" t="s">
        <v>6389</v>
      </c>
      <c r="F6553" s="219" t="s">
        <v>6437</v>
      </c>
      <c r="G6553" s="219" t="s">
        <v>7903</v>
      </c>
      <c r="H6553" s="219" t="s">
        <v>5990</v>
      </c>
      <c r="I6553" s="220" t="s">
        <v>9623</v>
      </c>
      <c r="J6553" s="221">
        <v>2460</v>
      </c>
      <c r="K6553" s="221">
        <v>2</v>
      </c>
      <c r="L6553" s="221">
        <v>4920</v>
      </c>
    </row>
    <row r="6554" spans="1:12" s="167" customFormat="1">
      <c r="A6554" s="218" t="str">
        <f t="shared" si="45"/>
        <v>O221107058732일반상품</v>
      </c>
      <c r="B6554" s="219" t="s">
        <v>9426</v>
      </c>
      <c r="C6554" s="219" t="s">
        <v>8023</v>
      </c>
      <c r="D6554" s="219" t="s">
        <v>8065</v>
      </c>
      <c r="E6554" s="219" t="s">
        <v>6389</v>
      </c>
      <c r="F6554" s="219" t="s">
        <v>6437</v>
      </c>
      <c r="G6554" s="219" t="s">
        <v>7903</v>
      </c>
      <c r="H6554" s="219" t="s">
        <v>5990</v>
      </c>
      <c r="I6554" s="220" t="s">
        <v>7296</v>
      </c>
      <c r="J6554" s="221">
        <v>4200</v>
      </c>
      <c r="K6554" s="221">
        <v>1</v>
      </c>
      <c r="L6554" s="221">
        <v>4200</v>
      </c>
    </row>
    <row r="6555" spans="1:12" s="167" customFormat="1">
      <c r="A6555" s="218" t="str">
        <f t="shared" si="45"/>
        <v>O221107058732일반상품</v>
      </c>
      <c r="B6555" s="219" t="s">
        <v>9426</v>
      </c>
      <c r="C6555" s="219" t="s">
        <v>8023</v>
      </c>
      <c r="D6555" s="219" t="s">
        <v>8065</v>
      </c>
      <c r="E6555" s="219" t="s">
        <v>6389</v>
      </c>
      <c r="F6555" s="219" t="s">
        <v>6437</v>
      </c>
      <c r="G6555" s="219" t="s">
        <v>7903</v>
      </c>
      <c r="H6555" s="219" t="s">
        <v>5990</v>
      </c>
      <c r="I6555" s="220" t="s">
        <v>7260</v>
      </c>
      <c r="J6555" s="221">
        <v>6430</v>
      </c>
      <c r="K6555" s="221">
        <v>1</v>
      </c>
      <c r="L6555" s="221">
        <v>6430</v>
      </c>
    </row>
    <row r="6556" spans="1:12" s="167" customFormat="1">
      <c r="A6556" s="218" t="str">
        <f t="shared" si="45"/>
        <v>O221107058732일반상품</v>
      </c>
      <c r="B6556" s="219" t="s">
        <v>9426</v>
      </c>
      <c r="C6556" s="219" t="s">
        <v>8023</v>
      </c>
      <c r="D6556" s="219" t="s">
        <v>8065</v>
      </c>
      <c r="E6556" s="219" t="s">
        <v>6389</v>
      </c>
      <c r="F6556" s="219" t="s">
        <v>6437</v>
      </c>
      <c r="G6556" s="219" t="s">
        <v>7903</v>
      </c>
      <c r="H6556" s="219" t="s">
        <v>5990</v>
      </c>
      <c r="I6556" s="220" t="s">
        <v>8390</v>
      </c>
      <c r="J6556" s="221">
        <v>7040</v>
      </c>
      <c r="K6556" s="221">
        <v>1</v>
      </c>
      <c r="L6556" s="221">
        <v>7040</v>
      </c>
    </row>
    <row r="6557" spans="1:12" s="167" customFormat="1">
      <c r="A6557" s="218" t="str">
        <f t="shared" si="45"/>
        <v>O221107058732일반상품</v>
      </c>
      <c r="B6557" s="219" t="s">
        <v>9426</v>
      </c>
      <c r="C6557" s="219" t="s">
        <v>8023</v>
      </c>
      <c r="D6557" s="219" t="s">
        <v>8065</v>
      </c>
      <c r="E6557" s="219" t="s">
        <v>6389</v>
      </c>
      <c r="F6557" s="219" t="s">
        <v>6437</v>
      </c>
      <c r="G6557" s="219" t="s">
        <v>7903</v>
      </c>
      <c r="H6557" s="219" t="s">
        <v>5990</v>
      </c>
      <c r="I6557" s="220" t="s">
        <v>7276</v>
      </c>
      <c r="J6557" s="221">
        <v>4660</v>
      </c>
      <c r="K6557" s="221">
        <v>3</v>
      </c>
      <c r="L6557" s="221">
        <v>13980</v>
      </c>
    </row>
    <row r="6558" spans="1:12" s="167" customFormat="1">
      <c r="A6558" s="218" t="str">
        <f t="shared" si="45"/>
        <v>O221107058732일반상품</v>
      </c>
      <c r="B6558" s="219" t="s">
        <v>9426</v>
      </c>
      <c r="C6558" s="219" t="s">
        <v>8023</v>
      </c>
      <c r="D6558" s="219" t="s">
        <v>8065</v>
      </c>
      <c r="E6558" s="219" t="s">
        <v>6389</v>
      </c>
      <c r="F6558" s="219" t="s">
        <v>6437</v>
      </c>
      <c r="G6558" s="219" t="s">
        <v>7903</v>
      </c>
      <c r="H6558" s="219" t="s">
        <v>5990</v>
      </c>
      <c r="I6558" s="220" t="s">
        <v>9581</v>
      </c>
      <c r="J6558" s="221">
        <v>1860</v>
      </c>
      <c r="K6558" s="221">
        <v>1</v>
      </c>
      <c r="L6558" s="221">
        <v>1860</v>
      </c>
    </row>
    <row r="6559" spans="1:12" s="167" customFormat="1">
      <c r="A6559" s="218" t="str">
        <f t="shared" si="45"/>
        <v>O221107058732일반상품</v>
      </c>
      <c r="B6559" s="219" t="s">
        <v>9426</v>
      </c>
      <c r="C6559" s="219" t="s">
        <v>8023</v>
      </c>
      <c r="D6559" s="219" t="s">
        <v>8065</v>
      </c>
      <c r="E6559" s="219" t="s">
        <v>6389</v>
      </c>
      <c r="F6559" s="219" t="s">
        <v>6437</v>
      </c>
      <c r="G6559" s="219" t="s">
        <v>7903</v>
      </c>
      <c r="H6559" s="219" t="s">
        <v>5990</v>
      </c>
      <c r="I6559" s="220" t="s">
        <v>8644</v>
      </c>
      <c r="J6559" s="221">
        <v>22000</v>
      </c>
      <c r="K6559" s="221">
        <v>1</v>
      </c>
      <c r="L6559" s="221">
        <v>22000</v>
      </c>
    </row>
    <row r="6560" spans="1:12" s="167" customFormat="1">
      <c r="A6560" s="218" t="str">
        <f t="shared" si="45"/>
        <v>O221107058732일반상품</v>
      </c>
      <c r="B6560" s="219" t="s">
        <v>9426</v>
      </c>
      <c r="C6560" s="219" t="s">
        <v>8023</v>
      </c>
      <c r="D6560" s="219" t="s">
        <v>8065</v>
      </c>
      <c r="E6560" s="219" t="s">
        <v>6389</v>
      </c>
      <c r="F6560" s="219" t="s">
        <v>6437</v>
      </c>
      <c r="G6560" s="219" t="s">
        <v>7903</v>
      </c>
      <c r="H6560" s="219" t="s">
        <v>5990</v>
      </c>
      <c r="I6560" s="220" t="s">
        <v>8068</v>
      </c>
      <c r="J6560" s="221">
        <v>11290</v>
      </c>
      <c r="K6560" s="221">
        <v>2</v>
      </c>
      <c r="L6560" s="221">
        <v>22580</v>
      </c>
    </row>
    <row r="6561" spans="1:12" s="167" customFormat="1">
      <c r="A6561" s="218" t="str">
        <f t="shared" si="45"/>
        <v>O221107058732일반상품</v>
      </c>
      <c r="B6561" s="219" t="s">
        <v>9426</v>
      </c>
      <c r="C6561" s="219" t="s">
        <v>8023</v>
      </c>
      <c r="D6561" s="219" t="s">
        <v>8065</v>
      </c>
      <c r="E6561" s="219" t="s">
        <v>6389</v>
      </c>
      <c r="F6561" s="219" t="s">
        <v>6437</v>
      </c>
      <c r="G6561" s="219" t="s">
        <v>7903</v>
      </c>
      <c r="H6561" s="219" t="s">
        <v>5990</v>
      </c>
      <c r="I6561" s="220" t="s">
        <v>9609</v>
      </c>
      <c r="J6561" s="221">
        <v>21000</v>
      </c>
      <c r="K6561" s="221">
        <v>1</v>
      </c>
      <c r="L6561" s="221">
        <v>21000</v>
      </c>
    </row>
    <row r="6562" spans="1:12" s="167" customFormat="1">
      <c r="A6562" s="218" t="str">
        <f t="shared" si="45"/>
        <v>O221107058732일반상품</v>
      </c>
      <c r="B6562" s="219" t="s">
        <v>9426</v>
      </c>
      <c r="C6562" s="219" t="s">
        <v>8023</v>
      </c>
      <c r="D6562" s="219" t="s">
        <v>8065</v>
      </c>
      <c r="E6562" s="219" t="s">
        <v>6389</v>
      </c>
      <c r="F6562" s="219" t="s">
        <v>6437</v>
      </c>
      <c r="G6562" s="219" t="s">
        <v>7903</v>
      </c>
      <c r="H6562" s="219" t="s">
        <v>5990</v>
      </c>
      <c r="I6562" s="220" t="s">
        <v>9624</v>
      </c>
      <c r="J6562" s="221">
        <v>13500</v>
      </c>
      <c r="K6562" s="221">
        <v>5</v>
      </c>
      <c r="L6562" s="221">
        <v>67500</v>
      </c>
    </row>
    <row r="6563" spans="1:12" s="167" customFormat="1">
      <c r="A6563" s="218" t="str">
        <f t="shared" si="45"/>
        <v>O221107058732일반상품</v>
      </c>
      <c r="B6563" s="219" t="s">
        <v>9426</v>
      </c>
      <c r="C6563" s="219" t="s">
        <v>8023</v>
      </c>
      <c r="D6563" s="219" t="s">
        <v>8065</v>
      </c>
      <c r="E6563" s="219" t="s">
        <v>6389</v>
      </c>
      <c r="F6563" s="219" t="s">
        <v>6437</v>
      </c>
      <c r="G6563" s="219" t="s">
        <v>7903</v>
      </c>
      <c r="H6563" s="219" t="s">
        <v>5990</v>
      </c>
      <c r="I6563" s="220" t="s">
        <v>9625</v>
      </c>
      <c r="J6563" s="221">
        <v>3600</v>
      </c>
      <c r="K6563" s="221">
        <v>2</v>
      </c>
      <c r="L6563" s="221">
        <v>7200</v>
      </c>
    </row>
    <row r="6564" spans="1:12" s="167" customFormat="1">
      <c r="A6564" s="218" t="str">
        <f t="shared" si="45"/>
        <v>O221107058732일반상품</v>
      </c>
      <c r="B6564" s="219" t="s">
        <v>9426</v>
      </c>
      <c r="C6564" s="219" t="s">
        <v>8023</v>
      </c>
      <c r="D6564" s="219" t="s">
        <v>8065</v>
      </c>
      <c r="E6564" s="219" t="s">
        <v>6389</v>
      </c>
      <c r="F6564" s="219" t="s">
        <v>6437</v>
      </c>
      <c r="G6564" s="219" t="s">
        <v>7903</v>
      </c>
      <c r="H6564" s="219" t="s">
        <v>5990</v>
      </c>
      <c r="I6564" s="220" t="s">
        <v>9626</v>
      </c>
      <c r="J6564" s="221">
        <v>2400</v>
      </c>
      <c r="K6564" s="221">
        <v>2</v>
      </c>
      <c r="L6564" s="221">
        <v>4800</v>
      </c>
    </row>
    <row r="6565" spans="1:12" s="167" customFormat="1">
      <c r="A6565" s="218" t="str">
        <f t="shared" si="45"/>
        <v>O221107058732일반상품</v>
      </c>
      <c r="B6565" s="219" t="s">
        <v>9426</v>
      </c>
      <c r="C6565" s="219" t="s">
        <v>8023</v>
      </c>
      <c r="D6565" s="219" t="s">
        <v>8065</v>
      </c>
      <c r="E6565" s="219" t="s">
        <v>6389</v>
      </c>
      <c r="F6565" s="219" t="s">
        <v>6437</v>
      </c>
      <c r="G6565" s="219" t="s">
        <v>7903</v>
      </c>
      <c r="H6565" s="219" t="s">
        <v>5990</v>
      </c>
      <c r="I6565" s="220" t="s">
        <v>8789</v>
      </c>
      <c r="J6565" s="221">
        <v>3400</v>
      </c>
      <c r="K6565" s="221">
        <v>2</v>
      </c>
      <c r="L6565" s="221">
        <v>6800</v>
      </c>
    </row>
    <row r="6566" spans="1:12" s="167" customFormat="1">
      <c r="A6566" s="218" t="str">
        <f t="shared" si="45"/>
        <v>O221107058732일반상품</v>
      </c>
      <c r="B6566" s="219" t="s">
        <v>9426</v>
      </c>
      <c r="C6566" s="219" t="s">
        <v>8023</v>
      </c>
      <c r="D6566" s="219" t="s">
        <v>8065</v>
      </c>
      <c r="E6566" s="219" t="s">
        <v>6389</v>
      </c>
      <c r="F6566" s="219" t="s">
        <v>6437</v>
      </c>
      <c r="G6566" s="219" t="s">
        <v>7903</v>
      </c>
      <c r="H6566" s="219" t="s">
        <v>5990</v>
      </c>
      <c r="I6566" s="220" t="s">
        <v>8734</v>
      </c>
      <c r="J6566" s="221">
        <v>4520</v>
      </c>
      <c r="K6566" s="221">
        <v>3</v>
      </c>
      <c r="L6566" s="221">
        <v>13560</v>
      </c>
    </row>
    <row r="6567" spans="1:12" s="167" customFormat="1">
      <c r="A6567" s="218" t="str">
        <f t="shared" si="45"/>
        <v>O221107058732일반상품</v>
      </c>
      <c r="B6567" s="219" t="s">
        <v>9426</v>
      </c>
      <c r="C6567" s="219" t="s">
        <v>8023</v>
      </c>
      <c r="D6567" s="219" t="s">
        <v>8065</v>
      </c>
      <c r="E6567" s="219" t="s">
        <v>6389</v>
      </c>
      <c r="F6567" s="219" t="s">
        <v>6437</v>
      </c>
      <c r="G6567" s="219" t="s">
        <v>7903</v>
      </c>
      <c r="H6567" s="219" t="s">
        <v>5990</v>
      </c>
      <c r="I6567" s="220" t="s">
        <v>7280</v>
      </c>
      <c r="J6567" s="221">
        <v>2100</v>
      </c>
      <c r="K6567" s="221">
        <v>1</v>
      </c>
      <c r="L6567" s="221">
        <v>2100</v>
      </c>
    </row>
    <row r="6568" spans="1:12" s="167" customFormat="1">
      <c r="A6568" s="218" t="str">
        <f t="shared" si="45"/>
        <v>O221107058732일반상품</v>
      </c>
      <c r="B6568" s="219" t="s">
        <v>9426</v>
      </c>
      <c r="C6568" s="219" t="s">
        <v>8023</v>
      </c>
      <c r="D6568" s="219" t="s">
        <v>8065</v>
      </c>
      <c r="E6568" s="219" t="s">
        <v>6389</v>
      </c>
      <c r="F6568" s="219" t="s">
        <v>6437</v>
      </c>
      <c r="G6568" s="219" t="s">
        <v>7903</v>
      </c>
      <c r="H6568" s="219" t="s">
        <v>5990</v>
      </c>
      <c r="I6568" s="220" t="s">
        <v>8702</v>
      </c>
      <c r="J6568" s="221">
        <v>19000</v>
      </c>
      <c r="K6568" s="221">
        <v>1</v>
      </c>
      <c r="L6568" s="221">
        <v>19000</v>
      </c>
    </row>
    <row r="6569" spans="1:12" s="167" customFormat="1">
      <c r="A6569" s="218" t="str">
        <f t="shared" si="45"/>
        <v>O221107058732일반상품</v>
      </c>
      <c r="B6569" s="219" t="s">
        <v>9426</v>
      </c>
      <c r="C6569" s="219" t="s">
        <v>8023</v>
      </c>
      <c r="D6569" s="219" t="s">
        <v>8065</v>
      </c>
      <c r="E6569" s="219" t="s">
        <v>6389</v>
      </c>
      <c r="F6569" s="219" t="s">
        <v>6437</v>
      </c>
      <c r="G6569" s="219" t="s">
        <v>7903</v>
      </c>
      <c r="H6569" s="219" t="s">
        <v>5990</v>
      </c>
      <c r="I6569" s="220" t="s">
        <v>9627</v>
      </c>
      <c r="J6569" s="221">
        <v>40500</v>
      </c>
      <c r="K6569" s="221">
        <v>1</v>
      </c>
      <c r="L6569" s="221">
        <v>40500</v>
      </c>
    </row>
    <row r="6570" spans="1:12" s="167" customFormat="1">
      <c r="A6570" s="218" t="str">
        <f t="shared" si="45"/>
        <v>O221107058732일반상품</v>
      </c>
      <c r="B6570" s="219" t="s">
        <v>9426</v>
      </c>
      <c r="C6570" s="219" t="s">
        <v>8023</v>
      </c>
      <c r="D6570" s="219" t="s">
        <v>8065</v>
      </c>
      <c r="E6570" s="219" t="s">
        <v>6389</v>
      </c>
      <c r="F6570" s="219" t="s">
        <v>6437</v>
      </c>
      <c r="G6570" s="219" t="s">
        <v>7903</v>
      </c>
      <c r="H6570" s="219" t="s">
        <v>5990</v>
      </c>
      <c r="I6570" s="220" t="s">
        <v>8856</v>
      </c>
      <c r="J6570" s="221">
        <v>12900</v>
      </c>
      <c r="K6570" s="221">
        <v>1</v>
      </c>
      <c r="L6570" s="221">
        <v>12900</v>
      </c>
    </row>
    <row r="6571" spans="1:12" s="167" customFormat="1">
      <c r="A6571" s="218" t="str">
        <f t="shared" si="45"/>
        <v>O221107058732일반상품</v>
      </c>
      <c r="B6571" s="219" t="s">
        <v>9426</v>
      </c>
      <c r="C6571" s="219" t="s">
        <v>8023</v>
      </c>
      <c r="D6571" s="219" t="s">
        <v>8065</v>
      </c>
      <c r="E6571" s="219" t="s">
        <v>6389</v>
      </c>
      <c r="F6571" s="219" t="s">
        <v>6437</v>
      </c>
      <c r="G6571" s="219" t="s">
        <v>7903</v>
      </c>
      <c r="H6571" s="219" t="s">
        <v>5990</v>
      </c>
      <c r="I6571" s="220" t="s">
        <v>8492</v>
      </c>
      <c r="J6571" s="221">
        <v>4200</v>
      </c>
      <c r="K6571" s="221">
        <v>1</v>
      </c>
      <c r="L6571" s="221">
        <v>4200</v>
      </c>
    </row>
    <row r="6572" spans="1:12" s="167" customFormat="1">
      <c r="A6572" s="218" t="str">
        <f t="shared" si="45"/>
        <v>O221107058732일반상품</v>
      </c>
      <c r="B6572" s="219" t="s">
        <v>9426</v>
      </c>
      <c r="C6572" s="219" t="s">
        <v>8023</v>
      </c>
      <c r="D6572" s="219" t="s">
        <v>8065</v>
      </c>
      <c r="E6572" s="219" t="s">
        <v>6389</v>
      </c>
      <c r="F6572" s="219" t="s">
        <v>6437</v>
      </c>
      <c r="G6572" s="219" t="s">
        <v>7903</v>
      </c>
      <c r="H6572" s="219" t="s">
        <v>5990</v>
      </c>
      <c r="I6572" s="220" t="s">
        <v>8079</v>
      </c>
      <c r="J6572" s="221">
        <v>1900</v>
      </c>
      <c r="K6572" s="221">
        <v>1</v>
      </c>
      <c r="L6572" s="221">
        <v>1900</v>
      </c>
    </row>
    <row r="6573" spans="1:12" s="167" customFormat="1">
      <c r="A6573" s="218" t="str">
        <f t="shared" si="45"/>
        <v>O221107058732일반상품</v>
      </c>
      <c r="B6573" s="219" t="s">
        <v>9426</v>
      </c>
      <c r="C6573" s="219" t="s">
        <v>8023</v>
      </c>
      <c r="D6573" s="219" t="s">
        <v>8065</v>
      </c>
      <c r="E6573" s="219" t="s">
        <v>6389</v>
      </c>
      <c r="F6573" s="219" t="s">
        <v>6437</v>
      </c>
      <c r="G6573" s="219" t="s">
        <v>7903</v>
      </c>
      <c r="H6573" s="219" t="s">
        <v>5990</v>
      </c>
      <c r="I6573" s="220" t="s">
        <v>8704</v>
      </c>
      <c r="J6573" s="221">
        <v>6950</v>
      </c>
      <c r="K6573" s="221">
        <v>1</v>
      </c>
      <c r="L6573" s="221">
        <v>6950</v>
      </c>
    </row>
    <row r="6574" spans="1:12" s="167" customFormat="1">
      <c r="A6574" s="218" t="str">
        <f t="shared" si="45"/>
        <v>O221107058730일반상품</v>
      </c>
      <c r="B6574" s="219" t="s">
        <v>9427</v>
      </c>
      <c r="C6574" s="219" t="s">
        <v>8023</v>
      </c>
      <c r="D6574" s="219" t="s">
        <v>8065</v>
      </c>
      <c r="E6574" s="219" t="s">
        <v>7705</v>
      </c>
      <c r="F6574" s="219" t="s">
        <v>6439</v>
      </c>
      <c r="G6574" s="219" t="s">
        <v>7873</v>
      </c>
      <c r="H6574" s="219" t="s">
        <v>5990</v>
      </c>
      <c r="I6574" s="220" t="s">
        <v>8040</v>
      </c>
      <c r="J6574" s="221">
        <v>2500</v>
      </c>
      <c r="K6574" s="221">
        <v>1</v>
      </c>
      <c r="L6574" s="221">
        <v>2500</v>
      </c>
    </row>
    <row r="6575" spans="1:12" s="167" customFormat="1">
      <c r="A6575" s="218" t="str">
        <f t="shared" ref="A6575:A6829" si="46">B6575&amp;H6575</f>
        <v>O221107058730일반상품</v>
      </c>
      <c r="B6575" s="219" t="s">
        <v>9427</v>
      </c>
      <c r="C6575" s="219" t="s">
        <v>8023</v>
      </c>
      <c r="D6575" s="219" t="s">
        <v>8065</v>
      </c>
      <c r="E6575" s="219" t="s">
        <v>7705</v>
      </c>
      <c r="F6575" s="219" t="s">
        <v>6439</v>
      </c>
      <c r="G6575" s="219" t="s">
        <v>7873</v>
      </c>
      <c r="H6575" s="219" t="s">
        <v>5990</v>
      </c>
      <c r="I6575" s="220" t="s">
        <v>7210</v>
      </c>
      <c r="J6575" s="221">
        <v>5910</v>
      </c>
      <c r="K6575" s="221">
        <v>2</v>
      </c>
      <c r="L6575" s="221">
        <v>11820</v>
      </c>
    </row>
    <row r="6576" spans="1:12" s="167" customFormat="1">
      <c r="A6576" s="218" t="str">
        <f t="shared" si="46"/>
        <v>O221107058730일반상품</v>
      </c>
      <c r="B6576" s="219" t="s">
        <v>9427</v>
      </c>
      <c r="C6576" s="219" t="s">
        <v>8023</v>
      </c>
      <c r="D6576" s="219" t="s">
        <v>8065</v>
      </c>
      <c r="E6576" s="219" t="s">
        <v>7705</v>
      </c>
      <c r="F6576" s="219" t="s">
        <v>6439</v>
      </c>
      <c r="G6576" s="219" t="s">
        <v>7873</v>
      </c>
      <c r="H6576" s="219" t="s">
        <v>5990</v>
      </c>
      <c r="I6576" s="220" t="s">
        <v>8397</v>
      </c>
      <c r="J6576" s="221">
        <v>10200</v>
      </c>
      <c r="K6576" s="221">
        <v>1</v>
      </c>
      <c r="L6576" s="221">
        <v>10200</v>
      </c>
    </row>
    <row r="6577" spans="1:12" s="167" customFormat="1">
      <c r="A6577" s="218" t="str">
        <f t="shared" si="46"/>
        <v>O221107058730일반상품</v>
      </c>
      <c r="B6577" s="219" t="s">
        <v>9427</v>
      </c>
      <c r="C6577" s="219" t="s">
        <v>8023</v>
      </c>
      <c r="D6577" s="219" t="s">
        <v>8065</v>
      </c>
      <c r="E6577" s="219" t="s">
        <v>7705</v>
      </c>
      <c r="F6577" s="219" t="s">
        <v>6439</v>
      </c>
      <c r="G6577" s="219" t="s">
        <v>7873</v>
      </c>
      <c r="H6577" s="219" t="s">
        <v>5990</v>
      </c>
      <c r="I6577" s="220" t="s">
        <v>8697</v>
      </c>
      <c r="J6577" s="221">
        <v>4730</v>
      </c>
      <c r="K6577" s="221">
        <v>2</v>
      </c>
      <c r="L6577" s="221">
        <v>9460</v>
      </c>
    </row>
    <row r="6578" spans="1:12" s="167" customFormat="1">
      <c r="A6578" s="218" t="str">
        <f t="shared" si="46"/>
        <v>O221107058730일반상품</v>
      </c>
      <c r="B6578" s="219" t="s">
        <v>9427</v>
      </c>
      <c r="C6578" s="219" t="s">
        <v>8023</v>
      </c>
      <c r="D6578" s="219" t="s">
        <v>8065</v>
      </c>
      <c r="E6578" s="219" t="s">
        <v>7705</v>
      </c>
      <c r="F6578" s="219" t="s">
        <v>6439</v>
      </c>
      <c r="G6578" s="219" t="s">
        <v>7873</v>
      </c>
      <c r="H6578" s="219" t="s">
        <v>5990</v>
      </c>
      <c r="I6578" s="220" t="s">
        <v>8877</v>
      </c>
      <c r="J6578" s="221">
        <v>11000</v>
      </c>
      <c r="K6578" s="221">
        <v>1</v>
      </c>
      <c r="L6578" s="221">
        <v>11000</v>
      </c>
    </row>
    <row r="6579" spans="1:12" s="167" customFormat="1">
      <c r="A6579" s="218" t="str">
        <f t="shared" si="46"/>
        <v>O221107058730일반상품</v>
      </c>
      <c r="B6579" s="219" t="s">
        <v>9427</v>
      </c>
      <c r="C6579" s="219" t="s">
        <v>8023</v>
      </c>
      <c r="D6579" s="219" t="s">
        <v>8065</v>
      </c>
      <c r="E6579" s="219" t="s">
        <v>7705</v>
      </c>
      <c r="F6579" s="219" t="s">
        <v>6439</v>
      </c>
      <c r="G6579" s="219" t="s">
        <v>7873</v>
      </c>
      <c r="H6579" s="219" t="s">
        <v>5990</v>
      </c>
      <c r="I6579" s="220" t="s">
        <v>8813</v>
      </c>
      <c r="J6579" s="221">
        <v>6000</v>
      </c>
      <c r="K6579" s="221">
        <v>1</v>
      </c>
      <c r="L6579" s="221">
        <v>6000</v>
      </c>
    </row>
    <row r="6580" spans="1:12" s="167" customFormat="1">
      <c r="A6580" s="218" t="str">
        <f t="shared" si="46"/>
        <v>O221107058730일반상품</v>
      </c>
      <c r="B6580" s="219" t="s">
        <v>9427</v>
      </c>
      <c r="C6580" s="219" t="s">
        <v>8023</v>
      </c>
      <c r="D6580" s="219" t="s">
        <v>8065</v>
      </c>
      <c r="E6580" s="219" t="s">
        <v>7705</v>
      </c>
      <c r="F6580" s="219" t="s">
        <v>6439</v>
      </c>
      <c r="G6580" s="219" t="s">
        <v>7873</v>
      </c>
      <c r="H6580" s="219" t="s">
        <v>5990</v>
      </c>
      <c r="I6580" s="220" t="s">
        <v>7276</v>
      </c>
      <c r="J6580" s="221">
        <v>4660</v>
      </c>
      <c r="K6580" s="221">
        <v>2</v>
      </c>
      <c r="L6580" s="221">
        <v>9320</v>
      </c>
    </row>
    <row r="6581" spans="1:12" s="167" customFormat="1">
      <c r="A6581" s="218" t="str">
        <f t="shared" si="46"/>
        <v>O221107058730일반상품</v>
      </c>
      <c r="B6581" s="219" t="s">
        <v>9427</v>
      </c>
      <c r="C6581" s="219" t="s">
        <v>8023</v>
      </c>
      <c r="D6581" s="219" t="s">
        <v>8065</v>
      </c>
      <c r="E6581" s="219" t="s">
        <v>7705</v>
      </c>
      <c r="F6581" s="219" t="s">
        <v>6439</v>
      </c>
      <c r="G6581" s="219" t="s">
        <v>7873</v>
      </c>
      <c r="H6581" s="219" t="s">
        <v>5990</v>
      </c>
      <c r="I6581" s="220" t="s">
        <v>7193</v>
      </c>
      <c r="J6581" s="221">
        <v>1900</v>
      </c>
      <c r="K6581" s="221">
        <v>2</v>
      </c>
      <c r="L6581" s="221">
        <v>3800</v>
      </c>
    </row>
    <row r="6582" spans="1:12" s="167" customFormat="1">
      <c r="A6582" s="218" t="str">
        <f t="shared" si="46"/>
        <v>O221107058730일반상품</v>
      </c>
      <c r="B6582" s="219" t="s">
        <v>9427</v>
      </c>
      <c r="C6582" s="219" t="s">
        <v>8023</v>
      </c>
      <c r="D6582" s="219" t="s">
        <v>8065</v>
      </c>
      <c r="E6582" s="219" t="s">
        <v>7705</v>
      </c>
      <c r="F6582" s="219" t="s">
        <v>6439</v>
      </c>
      <c r="G6582" s="219" t="s">
        <v>7873</v>
      </c>
      <c r="H6582" s="219" t="s">
        <v>5990</v>
      </c>
      <c r="I6582" s="220" t="s">
        <v>8442</v>
      </c>
      <c r="J6582" s="221">
        <v>4700</v>
      </c>
      <c r="K6582" s="221">
        <v>1</v>
      </c>
      <c r="L6582" s="221">
        <v>4700</v>
      </c>
    </row>
    <row r="6583" spans="1:12" s="167" customFormat="1">
      <c r="A6583" s="218" t="str">
        <f t="shared" si="46"/>
        <v>O221107058730일반상품</v>
      </c>
      <c r="B6583" s="219" t="s">
        <v>9427</v>
      </c>
      <c r="C6583" s="219" t="s">
        <v>8023</v>
      </c>
      <c r="D6583" s="219" t="s">
        <v>8065</v>
      </c>
      <c r="E6583" s="219" t="s">
        <v>7705</v>
      </c>
      <c r="F6583" s="219" t="s">
        <v>6439</v>
      </c>
      <c r="G6583" s="219" t="s">
        <v>7873</v>
      </c>
      <c r="H6583" s="219" t="s">
        <v>5990</v>
      </c>
      <c r="I6583" s="220" t="s">
        <v>7229</v>
      </c>
      <c r="J6583" s="221">
        <v>5900</v>
      </c>
      <c r="K6583" s="221">
        <v>1</v>
      </c>
      <c r="L6583" s="221">
        <v>5900</v>
      </c>
    </row>
    <row r="6584" spans="1:12" s="167" customFormat="1">
      <c r="A6584" s="218" t="str">
        <f t="shared" si="46"/>
        <v>O221107058730일반상품</v>
      </c>
      <c r="B6584" s="219" t="s">
        <v>9427</v>
      </c>
      <c r="C6584" s="219" t="s">
        <v>8023</v>
      </c>
      <c r="D6584" s="219" t="s">
        <v>8065</v>
      </c>
      <c r="E6584" s="219" t="s">
        <v>7705</v>
      </c>
      <c r="F6584" s="219" t="s">
        <v>6439</v>
      </c>
      <c r="G6584" s="219" t="s">
        <v>7873</v>
      </c>
      <c r="H6584" s="219" t="s">
        <v>5990</v>
      </c>
      <c r="I6584" s="220" t="s">
        <v>8651</v>
      </c>
      <c r="J6584" s="221">
        <v>7100</v>
      </c>
      <c r="K6584" s="221">
        <v>1</v>
      </c>
      <c r="L6584" s="221">
        <v>7100</v>
      </c>
    </row>
    <row r="6585" spans="1:12" s="167" customFormat="1">
      <c r="A6585" s="218" t="str">
        <f t="shared" si="46"/>
        <v>O221107058730일반상품</v>
      </c>
      <c r="B6585" s="219" t="s">
        <v>9427</v>
      </c>
      <c r="C6585" s="219" t="s">
        <v>8023</v>
      </c>
      <c r="D6585" s="219" t="s">
        <v>8065</v>
      </c>
      <c r="E6585" s="219" t="s">
        <v>7705</v>
      </c>
      <c r="F6585" s="219" t="s">
        <v>6439</v>
      </c>
      <c r="G6585" s="219" t="s">
        <v>7873</v>
      </c>
      <c r="H6585" s="219" t="s">
        <v>5990</v>
      </c>
      <c r="I6585" s="220" t="s">
        <v>8652</v>
      </c>
      <c r="J6585" s="221">
        <v>5550</v>
      </c>
      <c r="K6585" s="221">
        <v>1</v>
      </c>
      <c r="L6585" s="221">
        <v>5550</v>
      </c>
    </row>
    <row r="6586" spans="1:12" s="167" customFormat="1">
      <c r="A6586" s="218" t="str">
        <f t="shared" si="46"/>
        <v>O221107058730일반상품</v>
      </c>
      <c r="B6586" s="219" t="s">
        <v>9427</v>
      </c>
      <c r="C6586" s="219" t="s">
        <v>8023</v>
      </c>
      <c r="D6586" s="219" t="s">
        <v>8065</v>
      </c>
      <c r="E6586" s="219" t="s">
        <v>7705</v>
      </c>
      <c r="F6586" s="219" t="s">
        <v>6439</v>
      </c>
      <c r="G6586" s="219" t="s">
        <v>7873</v>
      </c>
      <c r="H6586" s="219" t="s">
        <v>5990</v>
      </c>
      <c r="I6586" s="220" t="s">
        <v>7978</v>
      </c>
      <c r="J6586" s="221">
        <v>3270</v>
      </c>
      <c r="K6586" s="221">
        <v>2</v>
      </c>
      <c r="L6586" s="221">
        <v>6540</v>
      </c>
    </row>
    <row r="6587" spans="1:12" s="167" customFormat="1">
      <c r="A6587" s="218" t="str">
        <f t="shared" si="46"/>
        <v>O221107058730일반상품</v>
      </c>
      <c r="B6587" s="219" t="s">
        <v>9427</v>
      </c>
      <c r="C6587" s="219" t="s">
        <v>8023</v>
      </c>
      <c r="D6587" s="219" t="s">
        <v>8065</v>
      </c>
      <c r="E6587" s="219" t="s">
        <v>7705</v>
      </c>
      <c r="F6587" s="219" t="s">
        <v>6439</v>
      </c>
      <c r="G6587" s="219" t="s">
        <v>7873</v>
      </c>
      <c r="H6587" s="219" t="s">
        <v>5990</v>
      </c>
      <c r="I6587" s="220" t="s">
        <v>8405</v>
      </c>
      <c r="J6587" s="221">
        <v>11200</v>
      </c>
      <c r="K6587" s="221">
        <v>1</v>
      </c>
      <c r="L6587" s="221">
        <v>11200</v>
      </c>
    </row>
    <row r="6588" spans="1:12" s="167" customFormat="1">
      <c r="A6588" s="218" t="str">
        <f t="shared" si="46"/>
        <v>O221107058730일반상품</v>
      </c>
      <c r="B6588" s="219" t="s">
        <v>9427</v>
      </c>
      <c r="C6588" s="219" t="s">
        <v>8023</v>
      </c>
      <c r="D6588" s="219" t="s">
        <v>8065</v>
      </c>
      <c r="E6588" s="219" t="s">
        <v>7705</v>
      </c>
      <c r="F6588" s="219" t="s">
        <v>6439</v>
      </c>
      <c r="G6588" s="219" t="s">
        <v>7873</v>
      </c>
      <c r="H6588" s="219" t="s">
        <v>5990</v>
      </c>
      <c r="I6588" s="220" t="s">
        <v>8718</v>
      </c>
      <c r="J6588" s="221">
        <v>2750</v>
      </c>
      <c r="K6588" s="221">
        <v>1</v>
      </c>
      <c r="L6588" s="221">
        <v>2750</v>
      </c>
    </row>
    <row r="6589" spans="1:12" s="167" customFormat="1">
      <c r="A6589" s="218" t="str">
        <f t="shared" si="46"/>
        <v>O221107058730일반상품</v>
      </c>
      <c r="B6589" s="219" t="s">
        <v>9427</v>
      </c>
      <c r="C6589" s="219" t="s">
        <v>8023</v>
      </c>
      <c r="D6589" s="219" t="s">
        <v>8065</v>
      </c>
      <c r="E6589" s="219" t="s">
        <v>7705</v>
      </c>
      <c r="F6589" s="219" t="s">
        <v>6439</v>
      </c>
      <c r="G6589" s="219" t="s">
        <v>7873</v>
      </c>
      <c r="H6589" s="219" t="s">
        <v>5990</v>
      </c>
      <c r="I6589" s="220" t="s">
        <v>8511</v>
      </c>
      <c r="J6589" s="221">
        <v>6770</v>
      </c>
      <c r="K6589" s="221">
        <v>1</v>
      </c>
      <c r="L6589" s="221">
        <v>6770</v>
      </c>
    </row>
    <row r="6590" spans="1:12" s="167" customFormat="1">
      <c r="A6590" s="218" t="str">
        <f t="shared" si="46"/>
        <v>O221107058730일반상품</v>
      </c>
      <c r="B6590" s="219" t="s">
        <v>9427</v>
      </c>
      <c r="C6590" s="219" t="s">
        <v>8023</v>
      </c>
      <c r="D6590" s="219" t="s">
        <v>8065</v>
      </c>
      <c r="E6590" s="219" t="s">
        <v>7705</v>
      </c>
      <c r="F6590" s="219" t="s">
        <v>6439</v>
      </c>
      <c r="G6590" s="219" t="s">
        <v>7873</v>
      </c>
      <c r="H6590" s="219" t="s">
        <v>5990</v>
      </c>
      <c r="I6590" s="220" t="s">
        <v>7281</v>
      </c>
      <c r="J6590" s="221">
        <v>8500</v>
      </c>
      <c r="K6590" s="221">
        <v>1</v>
      </c>
      <c r="L6590" s="221">
        <v>8500</v>
      </c>
    </row>
    <row r="6591" spans="1:12" s="167" customFormat="1">
      <c r="A6591" s="218" t="str">
        <f t="shared" si="46"/>
        <v>O221107058730일반상품</v>
      </c>
      <c r="B6591" s="219" t="s">
        <v>9427</v>
      </c>
      <c r="C6591" s="219" t="s">
        <v>8023</v>
      </c>
      <c r="D6591" s="219" t="s">
        <v>8065</v>
      </c>
      <c r="E6591" s="219" t="s">
        <v>7705</v>
      </c>
      <c r="F6591" s="219" t="s">
        <v>6439</v>
      </c>
      <c r="G6591" s="219" t="s">
        <v>7873</v>
      </c>
      <c r="H6591" s="219" t="s">
        <v>5990</v>
      </c>
      <c r="I6591" s="220" t="s">
        <v>7216</v>
      </c>
      <c r="J6591" s="221">
        <v>3930</v>
      </c>
      <c r="K6591" s="221">
        <v>1</v>
      </c>
      <c r="L6591" s="221">
        <v>3930</v>
      </c>
    </row>
    <row r="6592" spans="1:12" s="167" customFormat="1">
      <c r="A6592" s="218" t="str">
        <f t="shared" si="46"/>
        <v>O221107058730일반상품</v>
      </c>
      <c r="B6592" s="219" t="s">
        <v>9427</v>
      </c>
      <c r="C6592" s="219" t="s">
        <v>8023</v>
      </c>
      <c r="D6592" s="219" t="s">
        <v>8065</v>
      </c>
      <c r="E6592" s="219" t="s">
        <v>7705</v>
      </c>
      <c r="F6592" s="219" t="s">
        <v>6439</v>
      </c>
      <c r="G6592" s="219" t="s">
        <v>7873</v>
      </c>
      <c r="H6592" s="219" t="s">
        <v>5990</v>
      </c>
      <c r="I6592" s="220" t="s">
        <v>8446</v>
      </c>
      <c r="J6592" s="221">
        <v>3800</v>
      </c>
      <c r="K6592" s="221">
        <v>1</v>
      </c>
      <c r="L6592" s="221">
        <v>3800</v>
      </c>
    </row>
    <row r="6593" spans="1:12" s="167" customFormat="1">
      <c r="A6593" s="218" t="str">
        <f t="shared" si="46"/>
        <v>O221107058729일반상품</v>
      </c>
      <c r="B6593" s="219" t="s">
        <v>9428</v>
      </c>
      <c r="C6593" s="219" t="s">
        <v>8023</v>
      </c>
      <c r="D6593" s="219" t="s">
        <v>8065</v>
      </c>
      <c r="E6593" s="219" t="s">
        <v>6389</v>
      </c>
      <c r="F6593" s="219" t="s">
        <v>7723</v>
      </c>
      <c r="G6593" s="219" t="s">
        <v>7899</v>
      </c>
      <c r="H6593" s="219" t="s">
        <v>5990</v>
      </c>
      <c r="I6593" s="220" t="s">
        <v>7244</v>
      </c>
      <c r="J6593" s="221">
        <v>2800</v>
      </c>
      <c r="K6593" s="221">
        <v>1</v>
      </c>
      <c r="L6593" s="221">
        <v>2800</v>
      </c>
    </row>
    <row r="6594" spans="1:12" s="167" customFormat="1">
      <c r="A6594" s="218" t="str">
        <f t="shared" si="46"/>
        <v>O221107058729일반상품</v>
      </c>
      <c r="B6594" s="219" t="s">
        <v>9428</v>
      </c>
      <c r="C6594" s="219" t="s">
        <v>8023</v>
      </c>
      <c r="D6594" s="219" t="s">
        <v>8065</v>
      </c>
      <c r="E6594" s="219" t="s">
        <v>6389</v>
      </c>
      <c r="F6594" s="219" t="s">
        <v>7723</v>
      </c>
      <c r="G6594" s="219" t="s">
        <v>7899</v>
      </c>
      <c r="H6594" s="219" t="s">
        <v>5990</v>
      </c>
      <c r="I6594" s="220" t="s">
        <v>7981</v>
      </c>
      <c r="J6594" s="221">
        <v>1400</v>
      </c>
      <c r="K6594" s="221">
        <v>2</v>
      </c>
      <c r="L6594" s="221">
        <v>2800</v>
      </c>
    </row>
    <row r="6595" spans="1:12" s="167" customFormat="1">
      <c r="A6595" s="218" t="str">
        <f t="shared" si="46"/>
        <v>O221107058729일반상품</v>
      </c>
      <c r="B6595" s="219" t="s">
        <v>9428</v>
      </c>
      <c r="C6595" s="219" t="s">
        <v>8023</v>
      </c>
      <c r="D6595" s="219" t="s">
        <v>8065</v>
      </c>
      <c r="E6595" s="219" t="s">
        <v>6389</v>
      </c>
      <c r="F6595" s="219" t="s">
        <v>7723</v>
      </c>
      <c r="G6595" s="219" t="s">
        <v>7899</v>
      </c>
      <c r="H6595" s="219" t="s">
        <v>5990</v>
      </c>
      <c r="I6595" s="220" t="s">
        <v>8364</v>
      </c>
      <c r="J6595" s="221">
        <v>2700</v>
      </c>
      <c r="K6595" s="221">
        <v>2</v>
      </c>
      <c r="L6595" s="221">
        <v>5400</v>
      </c>
    </row>
    <row r="6596" spans="1:12" s="167" customFormat="1">
      <c r="A6596" s="218" t="str">
        <f t="shared" si="46"/>
        <v>O221107058729일반상품</v>
      </c>
      <c r="B6596" s="219" t="s">
        <v>9428</v>
      </c>
      <c r="C6596" s="219" t="s">
        <v>8023</v>
      </c>
      <c r="D6596" s="219" t="s">
        <v>8065</v>
      </c>
      <c r="E6596" s="219" t="s">
        <v>6389</v>
      </c>
      <c r="F6596" s="219" t="s">
        <v>7723</v>
      </c>
      <c r="G6596" s="219" t="s">
        <v>7899</v>
      </c>
      <c r="H6596" s="219" t="s">
        <v>5990</v>
      </c>
      <c r="I6596" s="220" t="s">
        <v>8435</v>
      </c>
      <c r="J6596" s="221">
        <v>1400</v>
      </c>
      <c r="K6596" s="221">
        <v>2</v>
      </c>
      <c r="L6596" s="221">
        <v>2800</v>
      </c>
    </row>
    <row r="6597" spans="1:12" s="167" customFormat="1">
      <c r="A6597" s="218" t="str">
        <f t="shared" si="46"/>
        <v>O221107058729일반상품</v>
      </c>
      <c r="B6597" s="219" t="s">
        <v>9428</v>
      </c>
      <c r="C6597" s="219" t="s">
        <v>8023</v>
      </c>
      <c r="D6597" s="219" t="s">
        <v>8065</v>
      </c>
      <c r="E6597" s="219" t="s">
        <v>6389</v>
      </c>
      <c r="F6597" s="219" t="s">
        <v>7723</v>
      </c>
      <c r="G6597" s="219" t="s">
        <v>7899</v>
      </c>
      <c r="H6597" s="219" t="s">
        <v>5990</v>
      </c>
      <c r="I6597" s="220" t="s">
        <v>8382</v>
      </c>
      <c r="J6597" s="221">
        <v>1450</v>
      </c>
      <c r="K6597" s="221">
        <v>2</v>
      </c>
      <c r="L6597" s="221">
        <v>2900</v>
      </c>
    </row>
    <row r="6598" spans="1:12" s="167" customFormat="1">
      <c r="A6598" s="218" t="str">
        <f t="shared" si="46"/>
        <v>O221107058729일반상품</v>
      </c>
      <c r="B6598" s="219" t="s">
        <v>9428</v>
      </c>
      <c r="C6598" s="219" t="s">
        <v>8023</v>
      </c>
      <c r="D6598" s="219" t="s">
        <v>8065</v>
      </c>
      <c r="E6598" s="219" t="s">
        <v>6389</v>
      </c>
      <c r="F6598" s="219" t="s">
        <v>7723</v>
      </c>
      <c r="G6598" s="219" t="s">
        <v>7899</v>
      </c>
      <c r="H6598" s="219" t="s">
        <v>5990</v>
      </c>
      <c r="I6598" s="220" t="s">
        <v>8604</v>
      </c>
      <c r="J6598" s="221">
        <v>12000</v>
      </c>
      <c r="K6598" s="221">
        <v>1</v>
      </c>
      <c r="L6598" s="221">
        <v>12000</v>
      </c>
    </row>
    <row r="6599" spans="1:12" s="167" customFormat="1">
      <c r="A6599" s="218" t="str">
        <f t="shared" si="46"/>
        <v>O221107058729일반상품</v>
      </c>
      <c r="B6599" s="219" t="s">
        <v>9428</v>
      </c>
      <c r="C6599" s="219" t="s">
        <v>8023</v>
      </c>
      <c r="D6599" s="219" t="s">
        <v>8065</v>
      </c>
      <c r="E6599" s="219" t="s">
        <v>6389</v>
      </c>
      <c r="F6599" s="219" t="s">
        <v>7723</v>
      </c>
      <c r="G6599" s="219" t="s">
        <v>7899</v>
      </c>
      <c r="H6599" s="219" t="s">
        <v>5990</v>
      </c>
      <c r="I6599" s="220" t="s">
        <v>8383</v>
      </c>
      <c r="J6599" s="221">
        <v>5090</v>
      </c>
      <c r="K6599" s="221">
        <v>4</v>
      </c>
      <c r="L6599" s="221">
        <v>20360</v>
      </c>
    </row>
    <row r="6600" spans="1:12" s="167" customFormat="1">
      <c r="A6600" s="218" t="str">
        <f t="shared" si="46"/>
        <v>O221107058729일반상품</v>
      </c>
      <c r="B6600" s="219" t="s">
        <v>9428</v>
      </c>
      <c r="C6600" s="219" t="s">
        <v>8023</v>
      </c>
      <c r="D6600" s="219" t="s">
        <v>8065</v>
      </c>
      <c r="E6600" s="219" t="s">
        <v>6389</v>
      </c>
      <c r="F6600" s="219" t="s">
        <v>7723</v>
      </c>
      <c r="G6600" s="219" t="s">
        <v>7899</v>
      </c>
      <c r="H6600" s="219" t="s">
        <v>5990</v>
      </c>
      <c r="I6600" s="220" t="s">
        <v>7189</v>
      </c>
      <c r="J6600" s="221">
        <v>1073</v>
      </c>
      <c r="K6600" s="221">
        <v>4</v>
      </c>
      <c r="L6600" s="221">
        <v>4292</v>
      </c>
    </row>
    <row r="6601" spans="1:12" s="167" customFormat="1">
      <c r="A6601" s="218" t="str">
        <f t="shared" si="46"/>
        <v>O221107058729일반상품</v>
      </c>
      <c r="B6601" s="219" t="s">
        <v>9428</v>
      </c>
      <c r="C6601" s="219" t="s">
        <v>8023</v>
      </c>
      <c r="D6601" s="219" t="s">
        <v>8065</v>
      </c>
      <c r="E6601" s="219" t="s">
        <v>6389</v>
      </c>
      <c r="F6601" s="219" t="s">
        <v>7723</v>
      </c>
      <c r="G6601" s="219" t="s">
        <v>7899</v>
      </c>
      <c r="H6601" s="219" t="s">
        <v>5990</v>
      </c>
      <c r="I6601" s="220" t="s">
        <v>8384</v>
      </c>
      <c r="J6601" s="221">
        <v>3730</v>
      </c>
      <c r="K6601" s="221">
        <v>2</v>
      </c>
      <c r="L6601" s="221">
        <v>7460</v>
      </c>
    </row>
    <row r="6602" spans="1:12" s="167" customFormat="1">
      <c r="A6602" s="218" t="str">
        <f t="shared" si="46"/>
        <v>O221107058729일반상품</v>
      </c>
      <c r="B6602" s="219" t="s">
        <v>9428</v>
      </c>
      <c r="C6602" s="219" t="s">
        <v>8023</v>
      </c>
      <c r="D6602" s="219" t="s">
        <v>8065</v>
      </c>
      <c r="E6602" s="219" t="s">
        <v>6389</v>
      </c>
      <c r="F6602" s="219" t="s">
        <v>7723</v>
      </c>
      <c r="G6602" s="219" t="s">
        <v>7899</v>
      </c>
      <c r="H6602" s="219" t="s">
        <v>5990</v>
      </c>
      <c r="I6602" s="220" t="s">
        <v>7223</v>
      </c>
      <c r="J6602" s="221">
        <v>4080</v>
      </c>
      <c r="K6602" s="221">
        <v>2</v>
      </c>
      <c r="L6602" s="221">
        <v>8160</v>
      </c>
    </row>
    <row r="6603" spans="1:12" s="167" customFormat="1">
      <c r="A6603" s="218" t="str">
        <f t="shared" si="46"/>
        <v>O221107058729일반상품</v>
      </c>
      <c r="B6603" s="219" t="s">
        <v>9428</v>
      </c>
      <c r="C6603" s="219" t="s">
        <v>8023</v>
      </c>
      <c r="D6603" s="219" t="s">
        <v>8065</v>
      </c>
      <c r="E6603" s="219" t="s">
        <v>6389</v>
      </c>
      <c r="F6603" s="219" t="s">
        <v>7723</v>
      </c>
      <c r="G6603" s="219" t="s">
        <v>7899</v>
      </c>
      <c r="H6603" s="219" t="s">
        <v>5990</v>
      </c>
      <c r="I6603" s="220" t="s">
        <v>7190</v>
      </c>
      <c r="J6603" s="221">
        <v>5000</v>
      </c>
      <c r="K6603" s="221">
        <v>2</v>
      </c>
      <c r="L6603" s="221">
        <v>10000</v>
      </c>
    </row>
    <row r="6604" spans="1:12" s="167" customFormat="1">
      <c r="A6604" s="218" t="str">
        <f t="shared" si="46"/>
        <v>O221107058729일반상품</v>
      </c>
      <c r="B6604" s="219" t="s">
        <v>9428</v>
      </c>
      <c r="C6604" s="219" t="s">
        <v>8023</v>
      </c>
      <c r="D6604" s="219" t="s">
        <v>8065</v>
      </c>
      <c r="E6604" s="219" t="s">
        <v>6389</v>
      </c>
      <c r="F6604" s="219" t="s">
        <v>7723</v>
      </c>
      <c r="G6604" s="219" t="s">
        <v>7899</v>
      </c>
      <c r="H6604" s="219" t="s">
        <v>5990</v>
      </c>
      <c r="I6604" s="220" t="s">
        <v>8067</v>
      </c>
      <c r="J6604" s="221">
        <v>19390</v>
      </c>
      <c r="K6604" s="221">
        <v>1</v>
      </c>
      <c r="L6604" s="221">
        <v>19390</v>
      </c>
    </row>
    <row r="6605" spans="1:12" s="167" customFormat="1">
      <c r="A6605" s="218" t="str">
        <f t="shared" si="46"/>
        <v>O221107058729일반상품</v>
      </c>
      <c r="B6605" s="219" t="s">
        <v>9428</v>
      </c>
      <c r="C6605" s="219" t="s">
        <v>8023</v>
      </c>
      <c r="D6605" s="219" t="s">
        <v>8065</v>
      </c>
      <c r="E6605" s="219" t="s">
        <v>6389</v>
      </c>
      <c r="F6605" s="219" t="s">
        <v>7723</v>
      </c>
      <c r="G6605" s="219" t="s">
        <v>7899</v>
      </c>
      <c r="H6605" s="219" t="s">
        <v>5990</v>
      </c>
      <c r="I6605" s="220" t="s">
        <v>8037</v>
      </c>
      <c r="J6605" s="221">
        <v>15100</v>
      </c>
      <c r="K6605" s="221">
        <v>1</v>
      </c>
      <c r="L6605" s="221">
        <v>15100</v>
      </c>
    </row>
    <row r="6606" spans="1:12" s="167" customFormat="1">
      <c r="A6606" s="218" t="str">
        <f t="shared" si="46"/>
        <v>O221107058729일반상품</v>
      </c>
      <c r="B6606" s="219" t="s">
        <v>9428</v>
      </c>
      <c r="C6606" s="219" t="s">
        <v>8023</v>
      </c>
      <c r="D6606" s="219" t="s">
        <v>8065</v>
      </c>
      <c r="E6606" s="219" t="s">
        <v>6389</v>
      </c>
      <c r="F6606" s="219" t="s">
        <v>7723</v>
      </c>
      <c r="G6606" s="219" t="s">
        <v>7899</v>
      </c>
      <c r="H6606" s="219" t="s">
        <v>5990</v>
      </c>
      <c r="I6606" s="220" t="s">
        <v>7975</v>
      </c>
      <c r="J6606" s="221">
        <v>2780</v>
      </c>
      <c r="K6606" s="221">
        <v>3</v>
      </c>
      <c r="L6606" s="221">
        <v>8340</v>
      </c>
    </row>
    <row r="6607" spans="1:12" s="167" customFormat="1">
      <c r="A6607" s="218" t="str">
        <f t="shared" si="46"/>
        <v>O221107058729일반상품</v>
      </c>
      <c r="B6607" s="219" t="s">
        <v>9428</v>
      </c>
      <c r="C6607" s="219" t="s">
        <v>8023</v>
      </c>
      <c r="D6607" s="219" t="s">
        <v>8065</v>
      </c>
      <c r="E6607" s="219" t="s">
        <v>6389</v>
      </c>
      <c r="F6607" s="219" t="s">
        <v>7723</v>
      </c>
      <c r="G6607" s="219" t="s">
        <v>7899</v>
      </c>
      <c r="H6607" s="219" t="s">
        <v>5990</v>
      </c>
      <c r="I6607" s="220" t="s">
        <v>8548</v>
      </c>
      <c r="J6607" s="221">
        <v>4900</v>
      </c>
      <c r="K6607" s="221">
        <v>4</v>
      </c>
      <c r="L6607" s="221">
        <v>19600</v>
      </c>
    </row>
    <row r="6608" spans="1:12" s="167" customFormat="1">
      <c r="A6608" s="218" t="str">
        <f t="shared" si="46"/>
        <v>O221107058729일반상품</v>
      </c>
      <c r="B6608" s="219" t="s">
        <v>9428</v>
      </c>
      <c r="C6608" s="219" t="s">
        <v>8023</v>
      </c>
      <c r="D6608" s="219" t="s">
        <v>8065</v>
      </c>
      <c r="E6608" s="219" t="s">
        <v>6389</v>
      </c>
      <c r="F6608" s="219" t="s">
        <v>7723</v>
      </c>
      <c r="G6608" s="219" t="s">
        <v>7899</v>
      </c>
      <c r="H6608" s="219" t="s">
        <v>5990</v>
      </c>
      <c r="I6608" s="220" t="s">
        <v>7286</v>
      </c>
      <c r="J6608" s="221">
        <v>1200</v>
      </c>
      <c r="K6608" s="221">
        <v>2</v>
      </c>
      <c r="L6608" s="221">
        <v>2400</v>
      </c>
    </row>
    <row r="6609" spans="1:12" s="167" customFormat="1">
      <c r="A6609" s="218" t="str">
        <f t="shared" si="46"/>
        <v>O221107058729일반상품</v>
      </c>
      <c r="B6609" s="219" t="s">
        <v>9428</v>
      </c>
      <c r="C6609" s="219" t="s">
        <v>8023</v>
      </c>
      <c r="D6609" s="219" t="s">
        <v>8065</v>
      </c>
      <c r="E6609" s="219" t="s">
        <v>6389</v>
      </c>
      <c r="F6609" s="219" t="s">
        <v>7723</v>
      </c>
      <c r="G6609" s="219" t="s">
        <v>7899</v>
      </c>
      <c r="H6609" s="219" t="s">
        <v>5990</v>
      </c>
      <c r="I6609" s="220" t="s">
        <v>8697</v>
      </c>
      <c r="J6609" s="221">
        <v>4730</v>
      </c>
      <c r="K6609" s="221">
        <v>1</v>
      </c>
      <c r="L6609" s="221">
        <v>4730</v>
      </c>
    </row>
    <row r="6610" spans="1:12" s="167" customFormat="1">
      <c r="A6610" s="218" t="str">
        <f t="shared" si="46"/>
        <v>O221107058729일반상품</v>
      </c>
      <c r="B6610" s="219" t="s">
        <v>9428</v>
      </c>
      <c r="C6610" s="219" t="s">
        <v>8023</v>
      </c>
      <c r="D6610" s="219" t="s">
        <v>8065</v>
      </c>
      <c r="E6610" s="219" t="s">
        <v>6389</v>
      </c>
      <c r="F6610" s="219" t="s">
        <v>7723</v>
      </c>
      <c r="G6610" s="219" t="s">
        <v>7899</v>
      </c>
      <c r="H6610" s="219" t="s">
        <v>5990</v>
      </c>
      <c r="I6610" s="220" t="s">
        <v>9565</v>
      </c>
      <c r="J6610" s="221">
        <v>3400</v>
      </c>
      <c r="K6610" s="221">
        <v>1</v>
      </c>
      <c r="L6610" s="221">
        <v>3400</v>
      </c>
    </row>
    <row r="6611" spans="1:12" s="167" customFormat="1">
      <c r="A6611" s="218" t="str">
        <f t="shared" si="46"/>
        <v>O221107058729일반상품</v>
      </c>
      <c r="B6611" s="219" t="s">
        <v>9428</v>
      </c>
      <c r="C6611" s="219" t="s">
        <v>8023</v>
      </c>
      <c r="D6611" s="219" t="s">
        <v>8065</v>
      </c>
      <c r="E6611" s="219" t="s">
        <v>6389</v>
      </c>
      <c r="F6611" s="219" t="s">
        <v>7723</v>
      </c>
      <c r="G6611" s="219" t="s">
        <v>7899</v>
      </c>
      <c r="H6611" s="219" t="s">
        <v>5990</v>
      </c>
      <c r="I6611" s="220" t="s">
        <v>7269</v>
      </c>
      <c r="J6611" s="221">
        <v>900</v>
      </c>
      <c r="K6611" s="221">
        <v>1</v>
      </c>
      <c r="L6611" s="221">
        <v>900</v>
      </c>
    </row>
    <row r="6612" spans="1:12" s="167" customFormat="1">
      <c r="A6612" s="218" t="str">
        <f t="shared" si="46"/>
        <v>O221107058729일반상품</v>
      </c>
      <c r="B6612" s="219" t="s">
        <v>9428</v>
      </c>
      <c r="C6612" s="219" t="s">
        <v>8023</v>
      </c>
      <c r="D6612" s="219" t="s">
        <v>8065</v>
      </c>
      <c r="E6612" s="219" t="s">
        <v>6389</v>
      </c>
      <c r="F6612" s="219" t="s">
        <v>7723</v>
      </c>
      <c r="G6612" s="219" t="s">
        <v>7899</v>
      </c>
      <c r="H6612" s="219" t="s">
        <v>5990</v>
      </c>
      <c r="I6612" s="220" t="s">
        <v>7226</v>
      </c>
      <c r="J6612" s="221">
        <v>5430</v>
      </c>
      <c r="K6612" s="221">
        <v>3</v>
      </c>
      <c r="L6612" s="221">
        <v>16290</v>
      </c>
    </row>
    <row r="6613" spans="1:12" s="167" customFormat="1">
      <c r="A6613" s="218" t="str">
        <f t="shared" si="46"/>
        <v>O221107058729일반상품</v>
      </c>
      <c r="B6613" s="219" t="s">
        <v>9428</v>
      </c>
      <c r="C6613" s="219" t="s">
        <v>8023</v>
      </c>
      <c r="D6613" s="219" t="s">
        <v>8065</v>
      </c>
      <c r="E6613" s="219" t="s">
        <v>6389</v>
      </c>
      <c r="F6613" s="219" t="s">
        <v>7723</v>
      </c>
      <c r="G6613" s="219" t="s">
        <v>7899</v>
      </c>
      <c r="H6613" s="219" t="s">
        <v>5990</v>
      </c>
      <c r="I6613" s="220" t="s">
        <v>8794</v>
      </c>
      <c r="J6613" s="221">
        <v>3450</v>
      </c>
      <c r="K6613" s="221">
        <v>1</v>
      </c>
      <c r="L6613" s="221">
        <v>3450</v>
      </c>
    </row>
    <row r="6614" spans="1:12" s="167" customFormat="1">
      <c r="A6614" s="218" t="str">
        <f t="shared" si="46"/>
        <v>O221107058729일반상품</v>
      </c>
      <c r="B6614" s="219" t="s">
        <v>9428</v>
      </c>
      <c r="C6614" s="219" t="s">
        <v>8023</v>
      </c>
      <c r="D6614" s="219" t="s">
        <v>8065</v>
      </c>
      <c r="E6614" s="219" t="s">
        <v>6389</v>
      </c>
      <c r="F6614" s="219" t="s">
        <v>7723</v>
      </c>
      <c r="G6614" s="219" t="s">
        <v>7899</v>
      </c>
      <c r="H6614" s="219" t="s">
        <v>5990</v>
      </c>
      <c r="I6614" s="220" t="s">
        <v>8804</v>
      </c>
      <c r="J6614" s="221">
        <v>9240</v>
      </c>
      <c r="K6614" s="221">
        <v>2</v>
      </c>
      <c r="L6614" s="221">
        <v>18480</v>
      </c>
    </row>
    <row r="6615" spans="1:12" s="167" customFormat="1">
      <c r="A6615" s="218" t="str">
        <f t="shared" si="46"/>
        <v>O221107058729일반상품</v>
      </c>
      <c r="B6615" s="219" t="s">
        <v>9428</v>
      </c>
      <c r="C6615" s="219" t="s">
        <v>8023</v>
      </c>
      <c r="D6615" s="219" t="s">
        <v>8065</v>
      </c>
      <c r="E6615" s="219" t="s">
        <v>6389</v>
      </c>
      <c r="F6615" s="219" t="s">
        <v>7723</v>
      </c>
      <c r="G6615" s="219" t="s">
        <v>7899</v>
      </c>
      <c r="H6615" s="219" t="s">
        <v>5990</v>
      </c>
      <c r="I6615" s="220" t="s">
        <v>7204</v>
      </c>
      <c r="J6615" s="221">
        <v>4310</v>
      </c>
      <c r="K6615" s="221">
        <v>1</v>
      </c>
      <c r="L6615" s="221">
        <v>4310</v>
      </c>
    </row>
    <row r="6616" spans="1:12" s="167" customFormat="1">
      <c r="A6616" s="218" t="str">
        <f t="shared" si="46"/>
        <v>O221107058729일반상품</v>
      </c>
      <c r="B6616" s="219" t="s">
        <v>9428</v>
      </c>
      <c r="C6616" s="219" t="s">
        <v>8023</v>
      </c>
      <c r="D6616" s="219" t="s">
        <v>8065</v>
      </c>
      <c r="E6616" s="219" t="s">
        <v>6389</v>
      </c>
      <c r="F6616" s="219" t="s">
        <v>7723</v>
      </c>
      <c r="G6616" s="219" t="s">
        <v>7899</v>
      </c>
      <c r="H6616" s="219" t="s">
        <v>5990</v>
      </c>
      <c r="I6616" s="220" t="s">
        <v>8814</v>
      </c>
      <c r="J6616" s="221">
        <v>2880</v>
      </c>
      <c r="K6616" s="221">
        <v>1</v>
      </c>
      <c r="L6616" s="221">
        <v>2880</v>
      </c>
    </row>
    <row r="6617" spans="1:12" s="167" customFormat="1">
      <c r="A6617" s="218" t="str">
        <f t="shared" si="46"/>
        <v>O221107058729일반상품</v>
      </c>
      <c r="B6617" s="219" t="s">
        <v>9428</v>
      </c>
      <c r="C6617" s="219" t="s">
        <v>8023</v>
      </c>
      <c r="D6617" s="219" t="s">
        <v>8065</v>
      </c>
      <c r="E6617" s="219" t="s">
        <v>6389</v>
      </c>
      <c r="F6617" s="219" t="s">
        <v>7723</v>
      </c>
      <c r="G6617" s="219" t="s">
        <v>7899</v>
      </c>
      <c r="H6617" s="219" t="s">
        <v>5990</v>
      </c>
      <c r="I6617" s="220" t="s">
        <v>7201</v>
      </c>
      <c r="J6617" s="221">
        <v>12480</v>
      </c>
      <c r="K6617" s="221">
        <v>2</v>
      </c>
      <c r="L6617" s="221">
        <v>24960</v>
      </c>
    </row>
    <row r="6618" spans="1:12" s="167" customFormat="1">
      <c r="A6618" s="218" t="str">
        <f t="shared" si="46"/>
        <v>O221107058729일반상품</v>
      </c>
      <c r="B6618" s="219" t="s">
        <v>9428</v>
      </c>
      <c r="C6618" s="219" t="s">
        <v>8023</v>
      </c>
      <c r="D6618" s="219" t="s">
        <v>8065</v>
      </c>
      <c r="E6618" s="219" t="s">
        <v>6389</v>
      </c>
      <c r="F6618" s="219" t="s">
        <v>7723</v>
      </c>
      <c r="G6618" s="219" t="s">
        <v>7899</v>
      </c>
      <c r="H6618" s="219" t="s">
        <v>5990</v>
      </c>
      <c r="I6618" s="220" t="s">
        <v>8562</v>
      </c>
      <c r="J6618" s="221">
        <v>12480</v>
      </c>
      <c r="K6618" s="221">
        <v>3</v>
      </c>
      <c r="L6618" s="221">
        <v>37440</v>
      </c>
    </row>
    <row r="6619" spans="1:12" s="167" customFormat="1">
      <c r="A6619" s="218" t="str">
        <f t="shared" si="46"/>
        <v>O221107058729일반상품</v>
      </c>
      <c r="B6619" s="219" t="s">
        <v>9428</v>
      </c>
      <c r="C6619" s="219" t="s">
        <v>8023</v>
      </c>
      <c r="D6619" s="219" t="s">
        <v>8065</v>
      </c>
      <c r="E6619" s="219" t="s">
        <v>6389</v>
      </c>
      <c r="F6619" s="219" t="s">
        <v>7723</v>
      </c>
      <c r="G6619" s="219" t="s">
        <v>7899</v>
      </c>
      <c r="H6619" s="219" t="s">
        <v>5990</v>
      </c>
      <c r="I6619" s="220" t="s">
        <v>7259</v>
      </c>
      <c r="J6619" s="221">
        <v>5850</v>
      </c>
      <c r="K6619" s="221">
        <v>1</v>
      </c>
      <c r="L6619" s="221">
        <v>5850</v>
      </c>
    </row>
    <row r="6620" spans="1:12" s="167" customFormat="1">
      <c r="A6620" s="218" t="str">
        <f t="shared" si="46"/>
        <v>O221107058729일반상품</v>
      </c>
      <c r="B6620" s="219" t="s">
        <v>9428</v>
      </c>
      <c r="C6620" s="219" t="s">
        <v>8023</v>
      </c>
      <c r="D6620" s="219" t="s">
        <v>8065</v>
      </c>
      <c r="E6620" s="219" t="s">
        <v>6389</v>
      </c>
      <c r="F6620" s="219" t="s">
        <v>7723</v>
      </c>
      <c r="G6620" s="219" t="s">
        <v>7899</v>
      </c>
      <c r="H6620" s="219" t="s">
        <v>5990</v>
      </c>
      <c r="I6620" s="220" t="s">
        <v>8698</v>
      </c>
      <c r="J6620" s="221">
        <v>6950</v>
      </c>
      <c r="K6620" s="221">
        <v>1</v>
      </c>
      <c r="L6620" s="221">
        <v>6950</v>
      </c>
    </row>
    <row r="6621" spans="1:12" s="167" customFormat="1">
      <c r="A6621" s="218" t="str">
        <f t="shared" si="46"/>
        <v>O221107058729일반상품</v>
      </c>
      <c r="B6621" s="219" t="s">
        <v>9428</v>
      </c>
      <c r="C6621" s="219" t="s">
        <v>8023</v>
      </c>
      <c r="D6621" s="219" t="s">
        <v>8065</v>
      </c>
      <c r="E6621" s="219" t="s">
        <v>6389</v>
      </c>
      <c r="F6621" s="219" t="s">
        <v>7723</v>
      </c>
      <c r="G6621" s="219" t="s">
        <v>7899</v>
      </c>
      <c r="H6621" s="219" t="s">
        <v>5990</v>
      </c>
      <c r="I6621" s="220" t="s">
        <v>8810</v>
      </c>
      <c r="J6621" s="221">
        <v>9900</v>
      </c>
      <c r="K6621" s="221">
        <v>1</v>
      </c>
      <c r="L6621" s="221">
        <v>9900</v>
      </c>
    </row>
    <row r="6622" spans="1:12" s="167" customFormat="1">
      <c r="A6622" s="218" t="str">
        <f t="shared" si="46"/>
        <v>O221107058729일반상품</v>
      </c>
      <c r="B6622" s="219" t="s">
        <v>9428</v>
      </c>
      <c r="C6622" s="219" t="s">
        <v>8023</v>
      </c>
      <c r="D6622" s="219" t="s">
        <v>8065</v>
      </c>
      <c r="E6622" s="219" t="s">
        <v>6389</v>
      </c>
      <c r="F6622" s="219" t="s">
        <v>7723</v>
      </c>
      <c r="G6622" s="219" t="s">
        <v>7899</v>
      </c>
      <c r="H6622" s="219" t="s">
        <v>5990</v>
      </c>
      <c r="I6622" s="220" t="s">
        <v>8716</v>
      </c>
      <c r="J6622" s="221">
        <v>2790</v>
      </c>
      <c r="K6622" s="221">
        <v>6</v>
      </c>
      <c r="L6622" s="221">
        <v>16740</v>
      </c>
    </row>
    <row r="6623" spans="1:12" s="167" customFormat="1">
      <c r="A6623" s="218" t="str">
        <f t="shared" si="46"/>
        <v>O221107058729일반상품</v>
      </c>
      <c r="B6623" s="219" t="s">
        <v>9428</v>
      </c>
      <c r="C6623" s="219" t="s">
        <v>8023</v>
      </c>
      <c r="D6623" s="219" t="s">
        <v>8065</v>
      </c>
      <c r="E6623" s="219" t="s">
        <v>6389</v>
      </c>
      <c r="F6623" s="219" t="s">
        <v>7723</v>
      </c>
      <c r="G6623" s="219" t="s">
        <v>7899</v>
      </c>
      <c r="H6623" s="219" t="s">
        <v>5990</v>
      </c>
      <c r="I6623" s="220" t="s">
        <v>7205</v>
      </c>
      <c r="J6623" s="221">
        <v>5430</v>
      </c>
      <c r="K6623" s="221">
        <v>2</v>
      </c>
      <c r="L6623" s="221">
        <v>10860</v>
      </c>
    </row>
    <row r="6624" spans="1:12" s="167" customFormat="1">
      <c r="A6624" s="218" t="str">
        <f t="shared" si="46"/>
        <v>O221107058729일반상품</v>
      </c>
      <c r="B6624" s="219" t="s">
        <v>9428</v>
      </c>
      <c r="C6624" s="219" t="s">
        <v>8023</v>
      </c>
      <c r="D6624" s="219" t="s">
        <v>8065</v>
      </c>
      <c r="E6624" s="219" t="s">
        <v>6389</v>
      </c>
      <c r="F6624" s="219" t="s">
        <v>7723</v>
      </c>
      <c r="G6624" s="219" t="s">
        <v>7899</v>
      </c>
      <c r="H6624" s="219" t="s">
        <v>5990</v>
      </c>
      <c r="I6624" s="220" t="s">
        <v>8724</v>
      </c>
      <c r="J6624" s="221">
        <v>3500</v>
      </c>
      <c r="K6624" s="221">
        <v>1</v>
      </c>
      <c r="L6624" s="221">
        <v>3500</v>
      </c>
    </row>
    <row r="6625" spans="1:12" s="167" customFormat="1">
      <c r="A6625" s="218" t="str">
        <f t="shared" si="46"/>
        <v>O221107058729일반상품</v>
      </c>
      <c r="B6625" s="219" t="s">
        <v>9428</v>
      </c>
      <c r="C6625" s="219" t="s">
        <v>8023</v>
      </c>
      <c r="D6625" s="219" t="s">
        <v>8065</v>
      </c>
      <c r="E6625" s="219" t="s">
        <v>6389</v>
      </c>
      <c r="F6625" s="219" t="s">
        <v>7723</v>
      </c>
      <c r="G6625" s="219" t="s">
        <v>7899</v>
      </c>
      <c r="H6625" s="219" t="s">
        <v>5990</v>
      </c>
      <c r="I6625" s="220" t="s">
        <v>8854</v>
      </c>
      <c r="J6625" s="221">
        <v>3750</v>
      </c>
      <c r="K6625" s="221">
        <v>3</v>
      </c>
      <c r="L6625" s="221">
        <v>11250</v>
      </c>
    </row>
    <row r="6626" spans="1:12" s="167" customFormat="1">
      <c r="A6626" s="218" t="str">
        <f t="shared" si="46"/>
        <v>O221107058729일반상품</v>
      </c>
      <c r="B6626" s="219" t="s">
        <v>9428</v>
      </c>
      <c r="C6626" s="219" t="s">
        <v>8023</v>
      </c>
      <c r="D6626" s="219" t="s">
        <v>8065</v>
      </c>
      <c r="E6626" s="219" t="s">
        <v>6389</v>
      </c>
      <c r="F6626" s="219" t="s">
        <v>7723</v>
      </c>
      <c r="G6626" s="219" t="s">
        <v>7899</v>
      </c>
      <c r="H6626" s="219" t="s">
        <v>5990</v>
      </c>
      <c r="I6626" s="220" t="s">
        <v>8879</v>
      </c>
      <c r="J6626" s="221">
        <v>4255</v>
      </c>
      <c r="K6626" s="221">
        <v>1</v>
      </c>
      <c r="L6626" s="221">
        <v>4255</v>
      </c>
    </row>
    <row r="6627" spans="1:12" s="167" customFormat="1">
      <c r="A6627" s="218" t="str">
        <f t="shared" si="46"/>
        <v>O221107058729일반상품</v>
      </c>
      <c r="B6627" s="219" t="s">
        <v>9428</v>
      </c>
      <c r="C6627" s="219" t="s">
        <v>8023</v>
      </c>
      <c r="D6627" s="219" t="s">
        <v>8065</v>
      </c>
      <c r="E6627" s="219" t="s">
        <v>6389</v>
      </c>
      <c r="F6627" s="219" t="s">
        <v>7723</v>
      </c>
      <c r="G6627" s="219" t="s">
        <v>7899</v>
      </c>
      <c r="H6627" s="219" t="s">
        <v>5990</v>
      </c>
      <c r="I6627" s="220" t="s">
        <v>8330</v>
      </c>
      <c r="J6627" s="221">
        <v>18000</v>
      </c>
      <c r="K6627" s="221">
        <v>1</v>
      </c>
      <c r="L6627" s="221">
        <v>18000</v>
      </c>
    </row>
    <row r="6628" spans="1:12" s="167" customFormat="1">
      <c r="A6628" s="218" t="str">
        <f t="shared" si="46"/>
        <v>O221107058729일반상품</v>
      </c>
      <c r="B6628" s="219" t="s">
        <v>9428</v>
      </c>
      <c r="C6628" s="219" t="s">
        <v>8023</v>
      </c>
      <c r="D6628" s="219" t="s">
        <v>8065</v>
      </c>
      <c r="E6628" s="219" t="s">
        <v>6389</v>
      </c>
      <c r="F6628" s="219" t="s">
        <v>7723</v>
      </c>
      <c r="G6628" s="219" t="s">
        <v>7899</v>
      </c>
      <c r="H6628" s="219" t="s">
        <v>5990</v>
      </c>
      <c r="I6628" s="220" t="s">
        <v>7193</v>
      </c>
      <c r="J6628" s="221">
        <v>1900</v>
      </c>
      <c r="K6628" s="221">
        <v>4</v>
      </c>
      <c r="L6628" s="221">
        <v>7600</v>
      </c>
    </row>
    <row r="6629" spans="1:12" s="167" customFormat="1">
      <c r="A6629" s="218" t="str">
        <f t="shared" si="46"/>
        <v>O221107058729일반상품</v>
      </c>
      <c r="B6629" s="219" t="s">
        <v>9428</v>
      </c>
      <c r="C6629" s="219" t="s">
        <v>8023</v>
      </c>
      <c r="D6629" s="219" t="s">
        <v>8065</v>
      </c>
      <c r="E6629" s="219" t="s">
        <v>6389</v>
      </c>
      <c r="F6629" s="219" t="s">
        <v>7723</v>
      </c>
      <c r="G6629" s="219" t="s">
        <v>7899</v>
      </c>
      <c r="H6629" s="219" t="s">
        <v>5990</v>
      </c>
      <c r="I6629" s="220" t="s">
        <v>8069</v>
      </c>
      <c r="J6629" s="221">
        <v>2700</v>
      </c>
      <c r="K6629" s="221">
        <v>2</v>
      </c>
      <c r="L6629" s="221">
        <v>5400</v>
      </c>
    </row>
    <row r="6630" spans="1:12" s="167" customFormat="1">
      <c r="A6630" s="218" t="str">
        <f t="shared" si="46"/>
        <v>O221107058729일반상품</v>
      </c>
      <c r="B6630" s="219" t="s">
        <v>9428</v>
      </c>
      <c r="C6630" s="219" t="s">
        <v>8023</v>
      </c>
      <c r="D6630" s="219" t="s">
        <v>8065</v>
      </c>
      <c r="E6630" s="219" t="s">
        <v>6389</v>
      </c>
      <c r="F6630" s="219" t="s">
        <v>7723</v>
      </c>
      <c r="G6630" s="219" t="s">
        <v>7899</v>
      </c>
      <c r="H6630" s="219" t="s">
        <v>5990</v>
      </c>
      <c r="I6630" s="220" t="s">
        <v>7214</v>
      </c>
      <c r="J6630" s="221">
        <v>3250</v>
      </c>
      <c r="K6630" s="221">
        <v>5</v>
      </c>
      <c r="L6630" s="221">
        <v>16250</v>
      </c>
    </row>
    <row r="6631" spans="1:12" s="167" customFormat="1">
      <c r="A6631" s="218" t="str">
        <f t="shared" si="46"/>
        <v>O221107058729일반상품</v>
      </c>
      <c r="B6631" s="219" t="s">
        <v>9428</v>
      </c>
      <c r="C6631" s="219" t="s">
        <v>8023</v>
      </c>
      <c r="D6631" s="219" t="s">
        <v>8065</v>
      </c>
      <c r="E6631" s="219" t="s">
        <v>6389</v>
      </c>
      <c r="F6631" s="219" t="s">
        <v>7723</v>
      </c>
      <c r="G6631" s="219" t="s">
        <v>7899</v>
      </c>
      <c r="H6631" s="219" t="s">
        <v>5990</v>
      </c>
      <c r="I6631" s="220" t="s">
        <v>8071</v>
      </c>
      <c r="J6631" s="221">
        <v>1630</v>
      </c>
      <c r="K6631" s="221">
        <v>2</v>
      </c>
      <c r="L6631" s="221">
        <v>3260</v>
      </c>
    </row>
    <row r="6632" spans="1:12" s="167" customFormat="1">
      <c r="A6632" s="218" t="str">
        <f t="shared" si="46"/>
        <v>O221107058729일반상품</v>
      </c>
      <c r="B6632" s="219" t="s">
        <v>9428</v>
      </c>
      <c r="C6632" s="219" t="s">
        <v>8023</v>
      </c>
      <c r="D6632" s="219" t="s">
        <v>8065</v>
      </c>
      <c r="E6632" s="219" t="s">
        <v>6389</v>
      </c>
      <c r="F6632" s="219" t="s">
        <v>7723</v>
      </c>
      <c r="G6632" s="219" t="s">
        <v>7899</v>
      </c>
      <c r="H6632" s="219" t="s">
        <v>5990</v>
      </c>
      <c r="I6632" s="220" t="s">
        <v>7298</v>
      </c>
      <c r="J6632" s="221">
        <v>5960</v>
      </c>
      <c r="K6632" s="221">
        <v>1</v>
      </c>
      <c r="L6632" s="221">
        <v>5960</v>
      </c>
    </row>
    <row r="6633" spans="1:12" s="167" customFormat="1">
      <c r="A6633" s="218" t="str">
        <f t="shared" si="46"/>
        <v>O221107058729일반상품</v>
      </c>
      <c r="B6633" s="219" t="s">
        <v>9428</v>
      </c>
      <c r="C6633" s="219" t="s">
        <v>8023</v>
      </c>
      <c r="D6633" s="219" t="s">
        <v>8065</v>
      </c>
      <c r="E6633" s="219" t="s">
        <v>6389</v>
      </c>
      <c r="F6633" s="219" t="s">
        <v>7723</v>
      </c>
      <c r="G6633" s="219" t="s">
        <v>7899</v>
      </c>
      <c r="H6633" s="219" t="s">
        <v>5990</v>
      </c>
      <c r="I6633" s="220" t="s">
        <v>7233</v>
      </c>
      <c r="J6633" s="221">
        <v>16000</v>
      </c>
      <c r="K6633" s="221">
        <v>1</v>
      </c>
      <c r="L6633" s="221">
        <v>16000</v>
      </c>
    </row>
    <row r="6634" spans="1:12" s="167" customFormat="1">
      <c r="A6634" s="218" t="str">
        <f t="shared" si="46"/>
        <v>O221107058729일반상품</v>
      </c>
      <c r="B6634" s="219" t="s">
        <v>9428</v>
      </c>
      <c r="C6634" s="219" t="s">
        <v>8023</v>
      </c>
      <c r="D6634" s="219" t="s">
        <v>8065</v>
      </c>
      <c r="E6634" s="219" t="s">
        <v>6389</v>
      </c>
      <c r="F6634" s="219" t="s">
        <v>7723</v>
      </c>
      <c r="G6634" s="219" t="s">
        <v>7899</v>
      </c>
      <c r="H6634" s="219" t="s">
        <v>5990</v>
      </c>
      <c r="I6634" s="220" t="s">
        <v>8491</v>
      </c>
      <c r="J6634" s="221">
        <v>6360</v>
      </c>
      <c r="K6634" s="221">
        <v>2</v>
      </c>
      <c r="L6634" s="221">
        <v>12720</v>
      </c>
    </row>
    <row r="6635" spans="1:12" s="167" customFormat="1">
      <c r="A6635" s="218" t="str">
        <f t="shared" si="46"/>
        <v>O221107058729일반상품</v>
      </c>
      <c r="B6635" s="219" t="s">
        <v>9428</v>
      </c>
      <c r="C6635" s="219" t="s">
        <v>8023</v>
      </c>
      <c r="D6635" s="219" t="s">
        <v>8065</v>
      </c>
      <c r="E6635" s="219" t="s">
        <v>6389</v>
      </c>
      <c r="F6635" s="219" t="s">
        <v>7723</v>
      </c>
      <c r="G6635" s="219" t="s">
        <v>7899</v>
      </c>
      <c r="H6635" s="219" t="s">
        <v>5990</v>
      </c>
      <c r="I6635" s="220" t="s">
        <v>7207</v>
      </c>
      <c r="J6635" s="221">
        <v>2000</v>
      </c>
      <c r="K6635" s="221">
        <v>2</v>
      </c>
      <c r="L6635" s="221">
        <v>4000</v>
      </c>
    </row>
    <row r="6636" spans="1:12" s="167" customFormat="1">
      <c r="A6636" s="218" t="str">
        <f t="shared" si="46"/>
        <v>O221107058729일반상품</v>
      </c>
      <c r="B6636" s="219" t="s">
        <v>9428</v>
      </c>
      <c r="C6636" s="219" t="s">
        <v>8023</v>
      </c>
      <c r="D6636" s="219" t="s">
        <v>8065</v>
      </c>
      <c r="E6636" s="219" t="s">
        <v>6389</v>
      </c>
      <c r="F6636" s="219" t="s">
        <v>7723</v>
      </c>
      <c r="G6636" s="219" t="s">
        <v>7899</v>
      </c>
      <c r="H6636" s="219" t="s">
        <v>5990</v>
      </c>
      <c r="I6636" s="220" t="s">
        <v>8078</v>
      </c>
      <c r="J6636" s="221">
        <v>1000</v>
      </c>
      <c r="K6636" s="221">
        <v>2</v>
      </c>
      <c r="L6636" s="221">
        <v>2000</v>
      </c>
    </row>
    <row r="6637" spans="1:12" s="167" customFormat="1">
      <c r="A6637" s="218" t="str">
        <f t="shared" si="46"/>
        <v>O221107058729일반상품</v>
      </c>
      <c r="B6637" s="219" t="s">
        <v>9428</v>
      </c>
      <c r="C6637" s="219" t="s">
        <v>8023</v>
      </c>
      <c r="D6637" s="219" t="s">
        <v>8065</v>
      </c>
      <c r="E6637" s="219" t="s">
        <v>6389</v>
      </c>
      <c r="F6637" s="219" t="s">
        <v>7723</v>
      </c>
      <c r="G6637" s="219" t="s">
        <v>7899</v>
      </c>
      <c r="H6637" s="219" t="s">
        <v>5990</v>
      </c>
      <c r="I6637" s="220" t="s">
        <v>7257</v>
      </c>
      <c r="J6637" s="221">
        <v>17360</v>
      </c>
      <c r="K6637" s="221">
        <v>1</v>
      </c>
      <c r="L6637" s="221">
        <v>17360</v>
      </c>
    </row>
    <row r="6638" spans="1:12" s="167" customFormat="1">
      <c r="A6638" s="218" t="str">
        <f t="shared" si="46"/>
        <v>O221107058729일반상품</v>
      </c>
      <c r="B6638" s="219" t="s">
        <v>9428</v>
      </c>
      <c r="C6638" s="219" t="s">
        <v>8023</v>
      </c>
      <c r="D6638" s="219" t="s">
        <v>8065</v>
      </c>
      <c r="E6638" s="219" t="s">
        <v>6389</v>
      </c>
      <c r="F6638" s="219" t="s">
        <v>7723</v>
      </c>
      <c r="G6638" s="219" t="s">
        <v>7899</v>
      </c>
      <c r="H6638" s="219" t="s">
        <v>5990</v>
      </c>
      <c r="I6638" s="220" t="s">
        <v>8392</v>
      </c>
      <c r="J6638" s="221">
        <v>4400</v>
      </c>
      <c r="K6638" s="221">
        <v>1</v>
      </c>
      <c r="L6638" s="221">
        <v>4400</v>
      </c>
    </row>
    <row r="6639" spans="1:12" s="167" customFormat="1">
      <c r="A6639" s="218" t="str">
        <f t="shared" si="46"/>
        <v>O221107058729일반상품</v>
      </c>
      <c r="B6639" s="219" t="s">
        <v>9428</v>
      </c>
      <c r="C6639" s="219" t="s">
        <v>8023</v>
      </c>
      <c r="D6639" s="219" t="s">
        <v>8065</v>
      </c>
      <c r="E6639" s="219" t="s">
        <v>6389</v>
      </c>
      <c r="F6639" s="219" t="s">
        <v>7723</v>
      </c>
      <c r="G6639" s="219" t="s">
        <v>7899</v>
      </c>
      <c r="H6639" s="219" t="s">
        <v>5990</v>
      </c>
      <c r="I6639" s="220" t="s">
        <v>8380</v>
      </c>
      <c r="J6639" s="221">
        <v>4450</v>
      </c>
      <c r="K6639" s="221">
        <v>3</v>
      </c>
      <c r="L6639" s="221">
        <v>13350</v>
      </c>
    </row>
    <row r="6640" spans="1:12" s="167" customFormat="1">
      <c r="A6640" s="218" t="str">
        <f t="shared" si="46"/>
        <v>O221107058729일반상품</v>
      </c>
      <c r="B6640" s="219" t="s">
        <v>9428</v>
      </c>
      <c r="C6640" s="219" t="s">
        <v>8023</v>
      </c>
      <c r="D6640" s="219" t="s">
        <v>8065</v>
      </c>
      <c r="E6640" s="219" t="s">
        <v>6389</v>
      </c>
      <c r="F6640" s="219" t="s">
        <v>7723</v>
      </c>
      <c r="G6640" s="219" t="s">
        <v>7899</v>
      </c>
      <c r="H6640" s="219" t="s">
        <v>5990</v>
      </c>
      <c r="I6640" s="220" t="s">
        <v>9574</v>
      </c>
      <c r="J6640" s="221">
        <v>4910</v>
      </c>
      <c r="K6640" s="221">
        <v>2</v>
      </c>
      <c r="L6640" s="221">
        <v>9820</v>
      </c>
    </row>
    <row r="6641" spans="1:12" s="167" customFormat="1">
      <c r="A6641" s="218" t="str">
        <f t="shared" si="46"/>
        <v>O221107058729일반상품</v>
      </c>
      <c r="B6641" s="219" t="s">
        <v>9428</v>
      </c>
      <c r="C6641" s="219" t="s">
        <v>8023</v>
      </c>
      <c r="D6641" s="219" t="s">
        <v>8065</v>
      </c>
      <c r="E6641" s="219" t="s">
        <v>6389</v>
      </c>
      <c r="F6641" s="219" t="s">
        <v>7723</v>
      </c>
      <c r="G6641" s="219" t="s">
        <v>7899</v>
      </c>
      <c r="H6641" s="219" t="s">
        <v>5990</v>
      </c>
      <c r="I6641" s="220" t="s">
        <v>8515</v>
      </c>
      <c r="J6641" s="221">
        <v>4520</v>
      </c>
      <c r="K6641" s="221">
        <v>1</v>
      </c>
      <c r="L6641" s="221">
        <v>4520</v>
      </c>
    </row>
    <row r="6642" spans="1:12" s="167" customFormat="1">
      <c r="A6642" s="218" t="str">
        <f t="shared" si="46"/>
        <v>O221107058729일반상품</v>
      </c>
      <c r="B6642" s="219" t="s">
        <v>9428</v>
      </c>
      <c r="C6642" s="219" t="s">
        <v>8023</v>
      </c>
      <c r="D6642" s="219" t="s">
        <v>8065</v>
      </c>
      <c r="E6642" s="219" t="s">
        <v>6389</v>
      </c>
      <c r="F6642" s="219" t="s">
        <v>7723</v>
      </c>
      <c r="G6642" s="219" t="s">
        <v>7899</v>
      </c>
      <c r="H6642" s="219" t="s">
        <v>5990</v>
      </c>
      <c r="I6642" s="220" t="s">
        <v>7202</v>
      </c>
      <c r="J6642" s="221">
        <v>5200</v>
      </c>
      <c r="K6642" s="221">
        <v>2</v>
      </c>
      <c r="L6642" s="221">
        <v>10400</v>
      </c>
    </row>
    <row r="6643" spans="1:12" s="167" customFormat="1">
      <c r="A6643" s="218" t="str">
        <f t="shared" si="46"/>
        <v>O221107058729일반상품</v>
      </c>
      <c r="B6643" s="219" t="s">
        <v>9428</v>
      </c>
      <c r="C6643" s="219" t="s">
        <v>8023</v>
      </c>
      <c r="D6643" s="219" t="s">
        <v>8065</v>
      </c>
      <c r="E6643" s="219" t="s">
        <v>6389</v>
      </c>
      <c r="F6643" s="219" t="s">
        <v>7723</v>
      </c>
      <c r="G6643" s="219" t="s">
        <v>7899</v>
      </c>
      <c r="H6643" s="219" t="s">
        <v>5990</v>
      </c>
      <c r="I6643" s="220" t="s">
        <v>8032</v>
      </c>
      <c r="J6643" s="221">
        <v>8400</v>
      </c>
      <c r="K6643" s="221">
        <v>2</v>
      </c>
      <c r="L6643" s="221">
        <v>16800</v>
      </c>
    </row>
    <row r="6644" spans="1:12" s="167" customFormat="1">
      <c r="A6644" s="218" t="str">
        <f t="shared" si="46"/>
        <v>O221107058729일반상품</v>
      </c>
      <c r="B6644" s="219" t="s">
        <v>9428</v>
      </c>
      <c r="C6644" s="219" t="s">
        <v>8023</v>
      </c>
      <c r="D6644" s="219" t="s">
        <v>8065</v>
      </c>
      <c r="E6644" s="219" t="s">
        <v>6389</v>
      </c>
      <c r="F6644" s="219" t="s">
        <v>7723</v>
      </c>
      <c r="G6644" s="219" t="s">
        <v>7899</v>
      </c>
      <c r="H6644" s="219" t="s">
        <v>5990</v>
      </c>
      <c r="I6644" s="220" t="s">
        <v>8394</v>
      </c>
      <c r="J6644" s="221">
        <v>1000</v>
      </c>
      <c r="K6644" s="221">
        <v>2</v>
      </c>
      <c r="L6644" s="221">
        <v>2000</v>
      </c>
    </row>
    <row r="6645" spans="1:12" s="167" customFormat="1">
      <c r="A6645" s="218" t="str">
        <f t="shared" si="46"/>
        <v>O221107058728일반상품</v>
      </c>
      <c r="B6645" s="219" t="s">
        <v>9429</v>
      </c>
      <c r="C6645" s="219" t="s">
        <v>8023</v>
      </c>
      <c r="D6645" s="219" t="s">
        <v>8065</v>
      </c>
      <c r="E6645" s="219" t="s">
        <v>6389</v>
      </c>
      <c r="F6645" s="219" t="s">
        <v>7723</v>
      </c>
      <c r="G6645" s="219" t="s">
        <v>7907</v>
      </c>
      <c r="H6645" s="219" t="s">
        <v>5990</v>
      </c>
      <c r="I6645" s="220" t="s">
        <v>8381</v>
      </c>
      <c r="J6645" s="221">
        <v>3180</v>
      </c>
      <c r="K6645" s="221">
        <v>1</v>
      </c>
      <c r="L6645" s="221">
        <v>3180</v>
      </c>
    </row>
    <row r="6646" spans="1:12" s="167" customFormat="1">
      <c r="A6646" s="218" t="str">
        <f t="shared" si="46"/>
        <v>O221107058728일반상품</v>
      </c>
      <c r="B6646" s="219" t="s">
        <v>9429</v>
      </c>
      <c r="C6646" s="219" t="s">
        <v>8023</v>
      </c>
      <c r="D6646" s="219" t="s">
        <v>8065</v>
      </c>
      <c r="E6646" s="219" t="s">
        <v>6389</v>
      </c>
      <c r="F6646" s="219" t="s">
        <v>7723</v>
      </c>
      <c r="G6646" s="219" t="s">
        <v>7907</v>
      </c>
      <c r="H6646" s="219" t="s">
        <v>5990</v>
      </c>
      <c r="I6646" s="220" t="s">
        <v>8422</v>
      </c>
      <c r="J6646" s="221">
        <v>4700</v>
      </c>
      <c r="K6646" s="221">
        <v>6</v>
      </c>
      <c r="L6646" s="221">
        <v>28200</v>
      </c>
    </row>
    <row r="6647" spans="1:12" s="167" customFormat="1">
      <c r="A6647" s="218" t="str">
        <f t="shared" si="46"/>
        <v>O221107058728일반상품</v>
      </c>
      <c r="B6647" s="219" t="s">
        <v>9429</v>
      </c>
      <c r="C6647" s="219" t="s">
        <v>8023</v>
      </c>
      <c r="D6647" s="219" t="s">
        <v>8065</v>
      </c>
      <c r="E6647" s="219" t="s">
        <v>6389</v>
      </c>
      <c r="F6647" s="219" t="s">
        <v>7723</v>
      </c>
      <c r="G6647" s="219" t="s">
        <v>7907</v>
      </c>
      <c r="H6647" s="219" t="s">
        <v>5990</v>
      </c>
      <c r="I6647" s="220" t="s">
        <v>8325</v>
      </c>
      <c r="J6647" s="221">
        <v>2700</v>
      </c>
      <c r="K6647" s="221">
        <v>4</v>
      </c>
      <c r="L6647" s="221">
        <v>10800</v>
      </c>
    </row>
    <row r="6648" spans="1:12" s="167" customFormat="1">
      <c r="A6648" s="218" t="str">
        <f t="shared" si="46"/>
        <v>O221107058728일반상품</v>
      </c>
      <c r="B6648" s="219" t="s">
        <v>9429</v>
      </c>
      <c r="C6648" s="219" t="s">
        <v>8023</v>
      </c>
      <c r="D6648" s="219" t="s">
        <v>8065</v>
      </c>
      <c r="E6648" s="219" t="s">
        <v>6389</v>
      </c>
      <c r="F6648" s="219" t="s">
        <v>7723</v>
      </c>
      <c r="G6648" s="219" t="s">
        <v>7907</v>
      </c>
      <c r="H6648" s="219" t="s">
        <v>5990</v>
      </c>
      <c r="I6648" s="220" t="s">
        <v>8384</v>
      </c>
      <c r="J6648" s="221">
        <v>3730</v>
      </c>
      <c r="K6648" s="221">
        <v>2</v>
      </c>
      <c r="L6648" s="221">
        <v>7460</v>
      </c>
    </row>
    <row r="6649" spans="1:12" s="167" customFormat="1">
      <c r="A6649" s="218" t="str">
        <f t="shared" si="46"/>
        <v>O221107058728일반상품</v>
      </c>
      <c r="B6649" s="219" t="s">
        <v>9429</v>
      </c>
      <c r="C6649" s="219" t="s">
        <v>8023</v>
      </c>
      <c r="D6649" s="219" t="s">
        <v>8065</v>
      </c>
      <c r="E6649" s="219" t="s">
        <v>6389</v>
      </c>
      <c r="F6649" s="219" t="s">
        <v>7723</v>
      </c>
      <c r="G6649" s="219" t="s">
        <v>7907</v>
      </c>
      <c r="H6649" s="219" t="s">
        <v>5990</v>
      </c>
      <c r="I6649" s="220" t="s">
        <v>7203</v>
      </c>
      <c r="J6649" s="221">
        <v>5000</v>
      </c>
      <c r="K6649" s="221">
        <v>3</v>
      </c>
      <c r="L6649" s="221">
        <v>15000</v>
      </c>
    </row>
    <row r="6650" spans="1:12" s="167" customFormat="1">
      <c r="A6650" s="218" t="str">
        <f t="shared" si="46"/>
        <v>O221107058728일반상품</v>
      </c>
      <c r="B6650" s="219" t="s">
        <v>9429</v>
      </c>
      <c r="C6650" s="219" t="s">
        <v>8023</v>
      </c>
      <c r="D6650" s="219" t="s">
        <v>8065</v>
      </c>
      <c r="E6650" s="219" t="s">
        <v>6389</v>
      </c>
      <c r="F6650" s="219" t="s">
        <v>7723</v>
      </c>
      <c r="G6650" s="219" t="s">
        <v>7907</v>
      </c>
      <c r="H6650" s="219" t="s">
        <v>5990</v>
      </c>
      <c r="I6650" s="220" t="s">
        <v>7190</v>
      </c>
      <c r="J6650" s="221">
        <v>5000</v>
      </c>
      <c r="K6650" s="221">
        <v>2</v>
      </c>
      <c r="L6650" s="221">
        <v>10000</v>
      </c>
    </row>
    <row r="6651" spans="1:12" s="167" customFormat="1">
      <c r="A6651" s="218" t="str">
        <f t="shared" si="46"/>
        <v>O221107058728일반상품</v>
      </c>
      <c r="B6651" s="219" t="s">
        <v>9429</v>
      </c>
      <c r="C6651" s="219" t="s">
        <v>8023</v>
      </c>
      <c r="D6651" s="219" t="s">
        <v>8065</v>
      </c>
      <c r="E6651" s="219" t="s">
        <v>6389</v>
      </c>
      <c r="F6651" s="219" t="s">
        <v>7723</v>
      </c>
      <c r="G6651" s="219" t="s">
        <v>7907</v>
      </c>
      <c r="H6651" s="219" t="s">
        <v>5990</v>
      </c>
      <c r="I6651" s="220" t="s">
        <v>8946</v>
      </c>
      <c r="J6651" s="221">
        <v>2980</v>
      </c>
      <c r="K6651" s="221">
        <v>3</v>
      </c>
      <c r="L6651" s="221">
        <v>8940</v>
      </c>
    </row>
    <row r="6652" spans="1:12" s="167" customFormat="1">
      <c r="A6652" s="218" t="str">
        <f t="shared" si="46"/>
        <v>O221107058728일반상품</v>
      </c>
      <c r="B6652" s="219" t="s">
        <v>9429</v>
      </c>
      <c r="C6652" s="219" t="s">
        <v>8023</v>
      </c>
      <c r="D6652" s="219" t="s">
        <v>8065</v>
      </c>
      <c r="E6652" s="219" t="s">
        <v>6389</v>
      </c>
      <c r="F6652" s="219" t="s">
        <v>7723</v>
      </c>
      <c r="G6652" s="219" t="s">
        <v>7907</v>
      </c>
      <c r="H6652" s="219" t="s">
        <v>5990</v>
      </c>
      <c r="I6652" s="220" t="s">
        <v>7225</v>
      </c>
      <c r="J6652" s="221">
        <v>3910</v>
      </c>
      <c r="K6652" s="221">
        <v>2</v>
      </c>
      <c r="L6652" s="221">
        <v>7820</v>
      </c>
    </row>
    <row r="6653" spans="1:12" s="167" customFormat="1">
      <c r="A6653" s="218" t="str">
        <f t="shared" si="46"/>
        <v>O221107058728일반상품</v>
      </c>
      <c r="B6653" s="219" t="s">
        <v>9429</v>
      </c>
      <c r="C6653" s="219" t="s">
        <v>8023</v>
      </c>
      <c r="D6653" s="219" t="s">
        <v>8065</v>
      </c>
      <c r="E6653" s="219" t="s">
        <v>6389</v>
      </c>
      <c r="F6653" s="219" t="s">
        <v>7723</v>
      </c>
      <c r="G6653" s="219" t="s">
        <v>7907</v>
      </c>
      <c r="H6653" s="219" t="s">
        <v>5990</v>
      </c>
      <c r="I6653" s="220" t="s">
        <v>8328</v>
      </c>
      <c r="J6653" s="221">
        <v>3910</v>
      </c>
      <c r="K6653" s="221">
        <v>1</v>
      </c>
      <c r="L6653" s="221">
        <v>3910</v>
      </c>
    </row>
    <row r="6654" spans="1:12" s="167" customFormat="1">
      <c r="A6654" s="218" t="str">
        <f t="shared" si="46"/>
        <v>O221107058728일반상품</v>
      </c>
      <c r="B6654" s="219" t="s">
        <v>9429</v>
      </c>
      <c r="C6654" s="219" t="s">
        <v>8023</v>
      </c>
      <c r="D6654" s="219" t="s">
        <v>8065</v>
      </c>
      <c r="E6654" s="219" t="s">
        <v>6389</v>
      </c>
      <c r="F6654" s="219" t="s">
        <v>7723</v>
      </c>
      <c r="G6654" s="219" t="s">
        <v>7907</v>
      </c>
      <c r="H6654" s="219" t="s">
        <v>5990</v>
      </c>
      <c r="I6654" s="220" t="s">
        <v>7191</v>
      </c>
      <c r="J6654" s="221">
        <v>13520</v>
      </c>
      <c r="K6654" s="221">
        <v>2</v>
      </c>
      <c r="L6654" s="221">
        <v>27040</v>
      </c>
    </row>
    <row r="6655" spans="1:12" s="167" customFormat="1">
      <c r="A6655" s="218" t="str">
        <f t="shared" si="46"/>
        <v>O221107058728일반상품</v>
      </c>
      <c r="B6655" s="219" t="s">
        <v>9429</v>
      </c>
      <c r="C6655" s="219" t="s">
        <v>8023</v>
      </c>
      <c r="D6655" s="219" t="s">
        <v>8065</v>
      </c>
      <c r="E6655" s="219" t="s">
        <v>6389</v>
      </c>
      <c r="F6655" s="219" t="s">
        <v>7723</v>
      </c>
      <c r="G6655" s="219" t="s">
        <v>7907</v>
      </c>
      <c r="H6655" s="219" t="s">
        <v>5990</v>
      </c>
      <c r="I6655" s="220" t="s">
        <v>7238</v>
      </c>
      <c r="J6655" s="221">
        <v>11780</v>
      </c>
      <c r="K6655" s="221">
        <v>2</v>
      </c>
      <c r="L6655" s="221">
        <v>23560</v>
      </c>
    </row>
    <row r="6656" spans="1:12" s="167" customFormat="1">
      <c r="A6656" s="218" t="str">
        <f t="shared" si="46"/>
        <v>O221107058728일반상품</v>
      </c>
      <c r="B6656" s="219" t="s">
        <v>9429</v>
      </c>
      <c r="C6656" s="219" t="s">
        <v>8023</v>
      </c>
      <c r="D6656" s="219" t="s">
        <v>8065</v>
      </c>
      <c r="E6656" s="219" t="s">
        <v>6389</v>
      </c>
      <c r="F6656" s="219" t="s">
        <v>7723</v>
      </c>
      <c r="G6656" s="219" t="s">
        <v>7907</v>
      </c>
      <c r="H6656" s="219" t="s">
        <v>5990</v>
      </c>
      <c r="I6656" s="220" t="s">
        <v>8570</v>
      </c>
      <c r="J6656" s="221">
        <v>9000</v>
      </c>
      <c r="K6656" s="221">
        <v>1</v>
      </c>
      <c r="L6656" s="221">
        <v>9000</v>
      </c>
    </row>
    <row r="6657" spans="1:12" s="167" customFormat="1">
      <c r="A6657" s="218" t="str">
        <f t="shared" si="46"/>
        <v>O221107058728일반상품</v>
      </c>
      <c r="B6657" s="219" t="s">
        <v>9429</v>
      </c>
      <c r="C6657" s="219" t="s">
        <v>8023</v>
      </c>
      <c r="D6657" s="219" t="s">
        <v>8065</v>
      </c>
      <c r="E6657" s="219" t="s">
        <v>6389</v>
      </c>
      <c r="F6657" s="219" t="s">
        <v>7723</v>
      </c>
      <c r="G6657" s="219" t="s">
        <v>7907</v>
      </c>
      <c r="H6657" s="219" t="s">
        <v>5990</v>
      </c>
      <c r="I6657" s="220" t="s">
        <v>8076</v>
      </c>
      <c r="J6657" s="221">
        <v>2880</v>
      </c>
      <c r="K6657" s="221">
        <v>3</v>
      </c>
      <c r="L6657" s="221">
        <v>8640</v>
      </c>
    </row>
    <row r="6658" spans="1:12" s="167" customFormat="1">
      <c r="A6658" s="218" t="str">
        <f t="shared" si="46"/>
        <v>O221107058728일반상품</v>
      </c>
      <c r="B6658" s="219" t="s">
        <v>9429</v>
      </c>
      <c r="C6658" s="219" t="s">
        <v>8023</v>
      </c>
      <c r="D6658" s="219" t="s">
        <v>8065</v>
      </c>
      <c r="E6658" s="219" t="s">
        <v>6389</v>
      </c>
      <c r="F6658" s="219" t="s">
        <v>7723</v>
      </c>
      <c r="G6658" s="219" t="s">
        <v>7907</v>
      </c>
      <c r="H6658" s="219" t="s">
        <v>5990</v>
      </c>
      <c r="I6658" s="220" t="s">
        <v>7296</v>
      </c>
      <c r="J6658" s="221">
        <v>4200</v>
      </c>
      <c r="K6658" s="221">
        <v>3</v>
      </c>
      <c r="L6658" s="221">
        <v>12600</v>
      </c>
    </row>
    <row r="6659" spans="1:12" s="167" customFormat="1">
      <c r="A6659" s="218" t="str">
        <f t="shared" si="46"/>
        <v>O221107058728일반상품</v>
      </c>
      <c r="B6659" s="219" t="s">
        <v>9429</v>
      </c>
      <c r="C6659" s="219" t="s">
        <v>8023</v>
      </c>
      <c r="D6659" s="219" t="s">
        <v>8065</v>
      </c>
      <c r="E6659" s="219" t="s">
        <v>6389</v>
      </c>
      <c r="F6659" s="219" t="s">
        <v>7723</v>
      </c>
      <c r="G6659" s="219" t="s">
        <v>7907</v>
      </c>
      <c r="H6659" s="219" t="s">
        <v>5990</v>
      </c>
      <c r="I6659" s="220" t="s">
        <v>7219</v>
      </c>
      <c r="J6659" s="221">
        <v>6650</v>
      </c>
      <c r="K6659" s="221">
        <v>3</v>
      </c>
      <c r="L6659" s="221">
        <v>19950</v>
      </c>
    </row>
    <row r="6660" spans="1:12" s="167" customFormat="1">
      <c r="A6660" s="218" t="str">
        <f t="shared" si="46"/>
        <v>O221107058728일반상품</v>
      </c>
      <c r="B6660" s="219" t="s">
        <v>9429</v>
      </c>
      <c r="C6660" s="219" t="s">
        <v>8023</v>
      </c>
      <c r="D6660" s="219" t="s">
        <v>8065</v>
      </c>
      <c r="E6660" s="219" t="s">
        <v>6389</v>
      </c>
      <c r="F6660" s="219" t="s">
        <v>7723</v>
      </c>
      <c r="G6660" s="219" t="s">
        <v>7907</v>
      </c>
      <c r="H6660" s="219" t="s">
        <v>5990</v>
      </c>
      <c r="I6660" s="220" t="s">
        <v>8717</v>
      </c>
      <c r="J6660" s="221">
        <v>2430</v>
      </c>
      <c r="K6660" s="221">
        <v>2</v>
      </c>
      <c r="L6660" s="221">
        <v>4860</v>
      </c>
    </row>
    <row r="6661" spans="1:12" s="167" customFormat="1">
      <c r="A6661" s="218" t="str">
        <f t="shared" si="46"/>
        <v>O221107058728일반상품</v>
      </c>
      <c r="B6661" s="219" t="s">
        <v>9429</v>
      </c>
      <c r="C6661" s="219" t="s">
        <v>8023</v>
      </c>
      <c r="D6661" s="219" t="s">
        <v>8065</v>
      </c>
      <c r="E6661" s="219" t="s">
        <v>6389</v>
      </c>
      <c r="F6661" s="219" t="s">
        <v>7723</v>
      </c>
      <c r="G6661" s="219" t="s">
        <v>7907</v>
      </c>
      <c r="H6661" s="219" t="s">
        <v>5990</v>
      </c>
      <c r="I6661" s="220" t="s">
        <v>8453</v>
      </c>
      <c r="J6661" s="221">
        <v>3070</v>
      </c>
      <c r="K6661" s="221">
        <v>2</v>
      </c>
      <c r="L6661" s="221">
        <v>6140</v>
      </c>
    </row>
    <row r="6662" spans="1:12" s="167" customFormat="1">
      <c r="A6662" s="218" t="str">
        <f t="shared" si="46"/>
        <v>O221107058728일반상품</v>
      </c>
      <c r="B6662" s="219" t="s">
        <v>9429</v>
      </c>
      <c r="C6662" s="219" t="s">
        <v>8023</v>
      </c>
      <c r="D6662" s="219" t="s">
        <v>8065</v>
      </c>
      <c r="E6662" s="219" t="s">
        <v>6389</v>
      </c>
      <c r="F6662" s="219" t="s">
        <v>7723</v>
      </c>
      <c r="G6662" s="219" t="s">
        <v>7907</v>
      </c>
      <c r="H6662" s="219" t="s">
        <v>5990</v>
      </c>
      <c r="I6662" s="220" t="s">
        <v>8667</v>
      </c>
      <c r="J6662" s="221">
        <v>3070</v>
      </c>
      <c r="K6662" s="221">
        <v>3</v>
      </c>
      <c r="L6662" s="221">
        <v>9210</v>
      </c>
    </row>
    <row r="6663" spans="1:12" s="167" customFormat="1">
      <c r="A6663" s="218" t="str">
        <f t="shared" si="46"/>
        <v>O221107058728일반상품</v>
      </c>
      <c r="B6663" s="219" t="s">
        <v>9429</v>
      </c>
      <c r="C6663" s="219" t="s">
        <v>8023</v>
      </c>
      <c r="D6663" s="219" t="s">
        <v>8065</v>
      </c>
      <c r="E6663" s="219" t="s">
        <v>6389</v>
      </c>
      <c r="F6663" s="219" t="s">
        <v>7723</v>
      </c>
      <c r="G6663" s="219" t="s">
        <v>7907</v>
      </c>
      <c r="H6663" s="219" t="s">
        <v>5990</v>
      </c>
      <c r="I6663" s="220" t="s">
        <v>7205</v>
      </c>
      <c r="J6663" s="221">
        <v>5430</v>
      </c>
      <c r="K6663" s="221">
        <v>2</v>
      </c>
      <c r="L6663" s="221">
        <v>10860</v>
      </c>
    </row>
    <row r="6664" spans="1:12" s="167" customFormat="1">
      <c r="A6664" s="218" t="str">
        <f t="shared" si="46"/>
        <v>O221107058728일반상품</v>
      </c>
      <c r="B6664" s="219" t="s">
        <v>9429</v>
      </c>
      <c r="C6664" s="219" t="s">
        <v>8023</v>
      </c>
      <c r="D6664" s="219" t="s">
        <v>8065</v>
      </c>
      <c r="E6664" s="219" t="s">
        <v>6389</v>
      </c>
      <c r="F6664" s="219" t="s">
        <v>7723</v>
      </c>
      <c r="G6664" s="219" t="s">
        <v>7907</v>
      </c>
      <c r="H6664" s="219" t="s">
        <v>5990</v>
      </c>
      <c r="I6664" s="220" t="s">
        <v>8724</v>
      </c>
      <c r="J6664" s="221">
        <v>3500</v>
      </c>
      <c r="K6664" s="221">
        <v>1</v>
      </c>
      <c r="L6664" s="221">
        <v>3500</v>
      </c>
    </row>
    <row r="6665" spans="1:12" s="167" customFormat="1">
      <c r="A6665" s="218" t="str">
        <f t="shared" si="46"/>
        <v>O221107058728일반상품</v>
      </c>
      <c r="B6665" s="219" t="s">
        <v>9429</v>
      </c>
      <c r="C6665" s="219" t="s">
        <v>8023</v>
      </c>
      <c r="D6665" s="219" t="s">
        <v>8065</v>
      </c>
      <c r="E6665" s="219" t="s">
        <v>6389</v>
      </c>
      <c r="F6665" s="219" t="s">
        <v>7723</v>
      </c>
      <c r="G6665" s="219" t="s">
        <v>7907</v>
      </c>
      <c r="H6665" s="219" t="s">
        <v>5990</v>
      </c>
      <c r="I6665" s="220" t="s">
        <v>7291</v>
      </c>
      <c r="J6665" s="221">
        <v>2327</v>
      </c>
      <c r="K6665" s="221">
        <v>1</v>
      </c>
      <c r="L6665" s="221">
        <v>2327</v>
      </c>
    </row>
    <row r="6666" spans="1:12" s="167" customFormat="1">
      <c r="A6666" s="218" t="str">
        <f t="shared" si="46"/>
        <v>O221107058728일반상품</v>
      </c>
      <c r="B6666" s="219" t="s">
        <v>9429</v>
      </c>
      <c r="C6666" s="219" t="s">
        <v>8023</v>
      </c>
      <c r="D6666" s="219" t="s">
        <v>8065</v>
      </c>
      <c r="E6666" s="219" t="s">
        <v>6389</v>
      </c>
      <c r="F6666" s="219" t="s">
        <v>7723</v>
      </c>
      <c r="G6666" s="219" t="s">
        <v>7907</v>
      </c>
      <c r="H6666" s="219" t="s">
        <v>5990</v>
      </c>
      <c r="I6666" s="220" t="s">
        <v>8824</v>
      </c>
      <c r="J6666" s="221">
        <v>23500</v>
      </c>
      <c r="K6666" s="221">
        <v>1</v>
      </c>
      <c r="L6666" s="221">
        <v>23500</v>
      </c>
    </row>
    <row r="6667" spans="1:12" s="167" customFormat="1">
      <c r="A6667" s="218" t="str">
        <f t="shared" si="46"/>
        <v>O221107058728일반상품</v>
      </c>
      <c r="B6667" s="219" t="s">
        <v>9429</v>
      </c>
      <c r="C6667" s="219" t="s">
        <v>8023</v>
      </c>
      <c r="D6667" s="219" t="s">
        <v>8065</v>
      </c>
      <c r="E6667" s="219" t="s">
        <v>6389</v>
      </c>
      <c r="F6667" s="219" t="s">
        <v>7723</v>
      </c>
      <c r="G6667" s="219" t="s">
        <v>7907</v>
      </c>
      <c r="H6667" s="219" t="s">
        <v>5990</v>
      </c>
      <c r="I6667" s="220" t="s">
        <v>9605</v>
      </c>
      <c r="J6667" s="221">
        <v>6250</v>
      </c>
      <c r="K6667" s="221">
        <v>1</v>
      </c>
      <c r="L6667" s="221">
        <v>6250</v>
      </c>
    </row>
    <row r="6668" spans="1:12" s="167" customFormat="1">
      <c r="A6668" s="218" t="str">
        <f t="shared" si="46"/>
        <v>O221107058728일반상품</v>
      </c>
      <c r="B6668" s="219" t="s">
        <v>9429</v>
      </c>
      <c r="C6668" s="219" t="s">
        <v>8023</v>
      </c>
      <c r="D6668" s="219" t="s">
        <v>8065</v>
      </c>
      <c r="E6668" s="219" t="s">
        <v>6389</v>
      </c>
      <c r="F6668" s="219" t="s">
        <v>7723</v>
      </c>
      <c r="G6668" s="219" t="s">
        <v>7907</v>
      </c>
      <c r="H6668" s="219" t="s">
        <v>5990</v>
      </c>
      <c r="I6668" s="220" t="s">
        <v>8650</v>
      </c>
      <c r="J6668" s="221">
        <v>2650</v>
      </c>
      <c r="K6668" s="221">
        <v>3</v>
      </c>
      <c r="L6668" s="221">
        <v>7950</v>
      </c>
    </row>
    <row r="6669" spans="1:12" s="167" customFormat="1">
      <c r="A6669" s="218" t="str">
        <f t="shared" si="46"/>
        <v>O221107058728일반상품</v>
      </c>
      <c r="B6669" s="219" t="s">
        <v>9429</v>
      </c>
      <c r="C6669" s="219" t="s">
        <v>8023</v>
      </c>
      <c r="D6669" s="219" t="s">
        <v>8065</v>
      </c>
      <c r="E6669" s="219" t="s">
        <v>6389</v>
      </c>
      <c r="F6669" s="219" t="s">
        <v>7723</v>
      </c>
      <c r="G6669" s="219" t="s">
        <v>7907</v>
      </c>
      <c r="H6669" s="219" t="s">
        <v>5990</v>
      </c>
      <c r="I6669" s="220" t="s">
        <v>7273</v>
      </c>
      <c r="J6669" s="221">
        <v>7200</v>
      </c>
      <c r="K6669" s="221">
        <v>3</v>
      </c>
      <c r="L6669" s="221">
        <v>21600</v>
      </c>
    </row>
    <row r="6670" spans="1:12" s="167" customFormat="1">
      <c r="A6670" s="218" t="str">
        <f t="shared" si="46"/>
        <v>O221107058728일반상품</v>
      </c>
      <c r="B6670" s="219" t="s">
        <v>9429</v>
      </c>
      <c r="C6670" s="219" t="s">
        <v>8023</v>
      </c>
      <c r="D6670" s="219" t="s">
        <v>8065</v>
      </c>
      <c r="E6670" s="219" t="s">
        <v>6389</v>
      </c>
      <c r="F6670" s="219" t="s">
        <v>7723</v>
      </c>
      <c r="G6670" s="219" t="s">
        <v>7907</v>
      </c>
      <c r="H6670" s="219" t="s">
        <v>5990</v>
      </c>
      <c r="I6670" s="220" t="s">
        <v>8651</v>
      </c>
      <c r="J6670" s="221">
        <v>7100</v>
      </c>
      <c r="K6670" s="221">
        <v>3</v>
      </c>
      <c r="L6670" s="221">
        <v>21300</v>
      </c>
    </row>
    <row r="6671" spans="1:12" s="167" customFormat="1">
      <c r="A6671" s="218" t="str">
        <f t="shared" si="46"/>
        <v>O221107058728일반상품</v>
      </c>
      <c r="B6671" s="219" t="s">
        <v>9429</v>
      </c>
      <c r="C6671" s="219" t="s">
        <v>8023</v>
      </c>
      <c r="D6671" s="219" t="s">
        <v>8065</v>
      </c>
      <c r="E6671" s="219" t="s">
        <v>6389</v>
      </c>
      <c r="F6671" s="219" t="s">
        <v>7723</v>
      </c>
      <c r="G6671" s="219" t="s">
        <v>7907</v>
      </c>
      <c r="H6671" s="219" t="s">
        <v>5990</v>
      </c>
      <c r="I6671" s="220" t="s">
        <v>8652</v>
      </c>
      <c r="J6671" s="221">
        <v>5550</v>
      </c>
      <c r="K6671" s="221">
        <v>3</v>
      </c>
      <c r="L6671" s="221">
        <v>16650</v>
      </c>
    </row>
    <row r="6672" spans="1:12" s="167" customFormat="1">
      <c r="A6672" s="218" t="str">
        <f t="shared" si="46"/>
        <v>O221107058728일반상품</v>
      </c>
      <c r="B6672" s="219" t="s">
        <v>9429</v>
      </c>
      <c r="C6672" s="219" t="s">
        <v>8023</v>
      </c>
      <c r="D6672" s="219" t="s">
        <v>8065</v>
      </c>
      <c r="E6672" s="219" t="s">
        <v>6389</v>
      </c>
      <c r="F6672" s="219" t="s">
        <v>7723</v>
      </c>
      <c r="G6672" s="219" t="s">
        <v>7907</v>
      </c>
      <c r="H6672" s="219" t="s">
        <v>5990</v>
      </c>
      <c r="I6672" s="220" t="s">
        <v>7214</v>
      </c>
      <c r="J6672" s="221">
        <v>3250</v>
      </c>
      <c r="K6672" s="221">
        <v>5</v>
      </c>
      <c r="L6672" s="221">
        <v>16250</v>
      </c>
    </row>
    <row r="6673" spans="1:12" s="167" customFormat="1">
      <c r="A6673" s="218" t="str">
        <f t="shared" si="46"/>
        <v>O221107058728일반상품</v>
      </c>
      <c r="B6673" s="219" t="s">
        <v>9429</v>
      </c>
      <c r="C6673" s="219" t="s">
        <v>8023</v>
      </c>
      <c r="D6673" s="219" t="s">
        <v>8065</v>
      </c>
      <c r="E6673" s="219" t="s">
        <v>6389</v>
      </c>
      <c r="F6673" s="219" t="s">
        <v>7723</v>
      </c>
      <c r="G6673" s="219" t="s">
        <v>7907</v>
      </c>
      <c r="H6673" s="219" t="s">
        <v>5990</v>
      </c>
      <c r="I6673" s="220" t="s">
        <v>8745</v>
      </c>
      <c r="J6673" s="221">
        <v>2480</v>
      </c>
      <c r="K6673" s="221">
        <v>1</v>
      </c>
      <c r="L6673" s="221">
        <v>2480</v>
      </c>
    </row>
    <row r="6674" spans="1:12" s="167" customFormat="1">
      <c r="A6674" s="218" t="str">
        <f t="shared" si="46"/>
        <v>O221107058728일반상품</v>
      </c>
      <c r="B6674" s="219" t="s">
        <v>9429</v>
      </c>
      <c r="C6674" s="219" t="s">
        <v>8023</v>
      </c>
      <c r="D6674" s="219" t="s">
        <v>8065</v>
      </c>
      <c r="E6674" s="219" t="s">
        <v>6389</v>
      </c>
      <c r="F6674" s="219" t="s">
        <v>7723</v>
      </c>
      <c r="G6674" s="219" t="s">
        <v>7907</v>
      </c>
      <c r="H6674" s="219" t="s">
        <v>5990</v>
      </c>
      <c r="I6674" s="220" t="s">
        <v>7232</v>
      </c>
      <c r="J6674" s="221">
        <v>3550</v>
      </c>
      <c r="K6674" s="221">
        <v>4</v>
      </c>
      <c r="L6674" s="221">
        <v>14200</v>
      </c>
    </row>
    <row r="6675" spans="1:12" s="167" customFormat="1">
      <c r="A6675" s="218" t="str">
        <f t="shared" si="46"/>
        <v>O221107058728일반상품</v>
      </c>
      <c r="B6675" s="219" t="s">
        <v>9429</v>
      </c>
      <c r="C6675" s="219" t="s">
        <v>8023</v>
      </c>
      <c r="D6675" s="219" t="s">
        <v>8065</v>
      </c>
      <c r="E6675" s="219" t="s">
        <v>6389</v>
      </c>
      <c r="F6675" s="219" t="s">
        <v>7723</v>
      </c>
      <c r="G6675" s="219" t="s">
        <v>7907</v>
      </c>
      <c r="H6675" s="219" t="s">
        <v>5990</v>
      </c>
      <c r="I6675" s="220" t="s">
        <v>7282</v>
      </c>
      <c r="J6675" s="221">
        <v>2170</v>
      </c>
      <c r="K6675" s="221">
        <v>2</v>
      </c>
      <c r="L6675" s="221">
        <v>4340</v>
      </c>
    </row>
    <row r="6676" spans="1:12" s="167" customFormat="1">
      <c r="A6676" s="218" t="str">
        <f t="shared" si="46"/>
        <v>O221107058728일반상품</v>
      </c>
      <c r="B6676" s="219" t="s">
        <v>9429</v>
      </c>
      <c r="C6676" s="219" t="s">
        <v>8023</v>
      </c>
      <c r="D6676" s="219" t="s">
        <v>8065</v>
      </c>
      <c r="E6676" s="219" t="s">
        <v>6389</v>
      </c>
      <c r="F6676" s="219" t="s">
        <v>7723</v>
      </c>
      <c r="G6676" s="219" t="s">
        <v>7907</v>
      </c>
      <c r="H6676" s="219" t="s">
        <v>5990</v>
      </c>
      <c r="I6676" s="220" t="s">
        <v>8490</v>
      </c>
      <c r="J6676" s="221">
        <v>3450</v>
      </c>
      <c r="K6676" s="221">
        <v>1</v>
      </c>
      <c r="L6676" s="221">
        <v>3450</v>
      </c>
    </row>
    <row r="6677" spans="1:12" s="167" customFormat="1">
      <c r="A6677" s="218" t="str">
        <f t="shared" si="46"/>
        <v>O221107058728일반상품</v>
      </c>
      <c r="B6677" s="219" t="s">
        <v>9429</v>
      </c>
      <c r="C6677" s="219" t="s">
        <v>8023</v>
      </c>
      <c r="D6677" s="219" t="s">
        <v>8065</v>
      </c>
      <c r="E6677" s="219" t="s">
        <v>6389</v>
      </c>
      <c r="F6677" s="219" t="s">
        <v>7723</v>
      </c>
      <c r="G6677" s="219" t="s">
        <v>7907</v>
      </c>
      <c r="H6677" s="219" t="s">
        <v>5990</v>
      </c>
      <c r="I6677" s="220" t="s">
        <v>8528</v>
      </c>
      <c r="J6677" s="221">
        <v>2600</v>
      </c>
      <c r="K6677" s="221">
        <v>5</v>
      </c>
      <c r="L6677" s="221">
        <v>13000</v>
      </c>
    </row>
    <row r="6678" spans="1:12" s="167" customFormat="1">
      <c r="A6678" s="218" t="str">
        <f t="shared" si="46"/>
        <v>O221107058728일반상품</v>
      </c>
      <c r="B6678" s="219" t="s">
        <v>9429</v>
      </c>
      <c r="C6678" s="219" t="s">
        <v>8023</v>
      </c>
      <c r="D6678" s="219" t="s">
        <v>8065</v>
      </c>
      <c r="E6678" s="219" t="s">
        <v>6389</v>
      </c>
      <c r="F6678" s="219" t="s">
        <v>7723</v>
      </c>
      <c r="G6678" s="219" t="s">
        <v>7907</v>
      </c>
      <c r="H6678" s="219" t="s">
        <v>5990</v>
      </c>
      <c r="I6678" s="220" t="s">
        <v>8646</v>
      </c>
      <c r="J6678" s="221">
        <v>4200</v>
      </c>
      <c r="K6678" s="221">
        <v>3</v>
      </c>
      <c r="L6678" s="221">
        <v>12600</v>
      </c>
    </row>
    <row r="6679" spans="1:12" s="167" customFormat="1">
      <c r="A6679" s="218" t="str">
        <f t="shared" si="46"/>
        <v>O221107058728일반상품</v>
      </c>
      <c r="B6679" s="219" t="s">
        <v>9429</v>
      </c>
      <c r="C6679" s="219" t="s">
        <v>8023</v>
      </c>
      <c r="D6679" s="219" t="s">
        <v>8065</v>
      </c>
      <c r="E6679" s="219" t="s">
        <v>6389</v>
      </c>
      <c r="F6679" s="219" t="s">
        <v>7723</v>
      </c>
      <c r="G6679" s="219" t="s">
        <v>7907</v>
      </c>
      <c r="H6679" s="219" t="s">
        <v>5990</v>
      </c>
      <c r="I6679" s="220" t="s">
        <v>8335</v>
      </c>
      <c r="J6679" s="221">
        <v>1080</v>
      </c>
      <c r="K6679" s="221">
        <v>2</v>
      </c>
      <c r="L6679" s="221">
        <v>2160</v>
      </c>
    </row>
    <row r="6680" spans="1:12" s="167" customFormat="1">
      <c r="A6680" s="218" t="str">
        <f t="shared" si="46"/>
        <v>O221107058728일반상품</v>
      </c>
      <c r="B6680" s="219" t="s">
        <v>9429</v>
      </c>
      <c r="C6680" s="219" t="s">
        <v>8023</v>
      </c>
      <c r="D6680" s="219" t="s">
        <v>8065</v>
      </c>
      <c r="E6680" s="219" t="s">
        <v>6389</v>
      </c>
      <c r="F6680" s="219" t="s">
        <v>7723</v>
      </c>
      <c r="G6680" s="219" t="s">
        <v>7907</v>
      </c>
      <c r="H6680" s="219" t="s">
        <v>5990</v>
      </c>
      <c r="I6680" s="220" t="s">
        <v>9549</v>
      </c>
      <c r="J6680" s="221">
        <v>5400</v>
      </c>
      <c r="K6680" s="221">
        <v>2</v>
      </c>
      <c r="L6680" s="221">
        <v>10800</v>
      </c>
    </row>
    <row r="6681" spans="1:12" s="167" customFormat="1">
      <c r="A6681" s="218" t="str">
        <f t="shared" si="46"/>
        <v>O221107058728일반상품</v>
      </c>
      <c r="B6681" s="219" t="s">
        <v>9429</v>
      </c>
      <c r="C6681" s="219" t="s">
        <v>8023</v>
      </c>
      <c r="D6681" s="219" t="s">
        <v>8065</v>
      </c>
      <c r="E6681" s="219" t="s">
        <v>6389</v>
      </c>
      <c r="F6681" s="219" t="s">
        <v>7723</v>
      </c>
      <c r="G6681" s="219" t="s">
        <v>7907</v>
      </c>
      <c r="H6681" s="219" t="s">
        <v>5990</v>
      </c>
      <c r="I6681" s="220" t="s">
        <v>8991</v>
      </c>
      <c r="J6681" s="221">
        <v>20000</v>
      </c>
      <c r="K6681" s="221">
        <v>1</v>
      </c>
      <c r="L6681" s="221">
        <v>20000</v>
      </c>
    </row>
    <row r="6682" spans="1:12" s="167" customFormat="1">
      <c r="A6682" s="218" t="str">
        <f t="shared" si="46"/>
        <v>O221107058728일반상품</v>
      </c>
      <c r="B6682" s="219" t="s">
        <v>9429</v>
      </c>
      <c r="C6682" s="219" t="s">
        <v>8023</v>
      </c>
      <c r="D6682" s="219" t="s">
        <v>8065</v>
      </c>
      <c r="E6682" s="219" t="s">
        <v>6389</v>
      </c>
      <c r="F6682" s="219" t="s">
        <v>7723</v>
      </c>
      <c r="G6682" s="219" t="s">
        <v>7907</v>
      </c>
      <c r="H6682" s="219" t="s">
        <v>5990</v>
      </c>
      <c r="I6682" s="220" t="s">
        <v>8392</v>
      </c>
      <c r="J6682" s="221">
        <v>4400</v>
      </c>
      <c r="K6682" s="221">
        <v>2</v>
      </c>
      <c r="L6682" s="221">
        <v>8800</v>
      </c>
    </row>
    <row r="6683" spans="1:12" s="167" customFormat="1">
      <c r="A6683" s="218" t="str">
        <f t="shared" si="46"/>
        <v>O221107058728일반상품</v>
      </c>
      <c r="B6683" s="219" t="s">
        <v>9429</v>
      </c>
      <c r="C6683" s="219" t="s">
        <v>8023</v>
      </c>
      <c r="D6683" s="219" t="s">
        <v>8065</v>
      </c>
      <c r="E6683" s="219" t="s">
        <v>6389</v>
      </c>
      <c r="F6683" s="219" t="s">
        <v>7723</v>
      </c>
      <c r="G6683" s="219" t="s">
        <v>7907</v>
      </c>
      <c r="H6683" s="219" t="s">
        <v>5990</v>
      </c>
      <c r="I6683" s="220" t="s">
        <v>8573</v>
      </c>
      <c r="J6683" s="221">
        <v>4800</v>
      </c>
      <c r="K6683" s="221">
        <v>1</v>
      </c>
      <c r="L6683" s="221">
        <v>4800</v>
      </c>
    </row>
    <row r="6684" spans="1:12" s="167" customFormat="1">
      <c r="A6684" s="218" t="str">
        <f t="shared" si="46"/>
        <v>O221107058728일반상품</v>
      </c>
      <c r="B6684" s="219" t="s">
        <v>9429</v>
      </c>
      <c r="C6684" s="219" t="s">
        <v>8023</v>
      </c>
      <c r="D6684" s="219" t="s">
        <v>8065</v>
      </c>
      <c r="E6684" s="219" t="s">
        <v>6389</v>
      </c>
      <c r="F6684" s="219" t="s">
        <v>7723</v>
      </c>
      <c r="G6684" s="219" t="s">
        <v>7907</v>
      </c>
      <c r="H6684" s="219" t="s">
        <v>5990</v>
      </c>
      <c r="I6684" s="220" t="s">
        <v>8373</v>
      </c>
      <c r="J6684" s="221">
        <v>6636</v>
      </c>
      <c r="K6684" s="221">
        <v>1</v>
      </c>
      <c r="L6684" s="221">
        <v>6636</v>
      </c>
    </row>
    <row r="6685" spans="1:12" s="167" customFormat="1">
      <c r="A6685" s="218" t="str">
        <f t="shared" si="46"/>
        <v>O221107058728일반상품</v>
      </c>
      <c r="B6685" s="219" t="s">
        <v>9429</v>
      </c>
      <c r="C6685" s="219" t="s">
        <v>8023</v>
      </c>
      <c r="D6685" s="219" t="s">
        <v>8065</v>
      </c>
      <c r="E6685" s="219" t="s">
        <v>6389</v>
      </c>
      <c r="F6685" s="219" t="s">
        <v>7723</v>
      </c>
      <c r="G6685" s="219" t="s">
        <v>7907</v>
      </c>
      <c r="H6685" s="219" t="s">
        <v>5990</v>
      </c>
      <c r="I6685" s="220" t="s">
        <v>8337</v>
      </c>
      <c r="J6685" s="221">
        <v>6630</v>
      </c>
      <c r="K6685" s="221">
        <v>2</v>
      </c>
      <c r="L6685" s="221">
        <v>13260</v>
      </c>
    </row>
    <row r="6686" spans="1:12" s="167" customFormat="1">
      <c r="A6686" s="218" t="str">
        <f t="shared" si="46"/>
        <v>O221107058727일반상품</v>
      </c>
      <c r="B6686" s="219" t="s">
        <v>9430</v>
      </c>
      <c r="C6686" s="219" t="s">
        <v>8023</v>
      </c>
      <c r="D6686" s="219" t="s">
        <v>8065</v>
      </c>
      <c r="E6686" s="219" t="s">
        <v>7705</v>
      </c>
      <c r="F6686" s="219" t="s">
        <v>6439</v>
      </c>
      <c r="G6686" s="219" t="s">
        <v>7809</v>
      </c>
      <c r="H6686" s="219" t="s">
        <v>5990</v>
      </c>
      <c r="I6686" s="220" t="s">
        <v>8501</v>
      </c>
      <c r="J6686" s="221">
        <v>6600</v>
      </c>
      <c r="K6686" s="221">
        <v>1</v>
      </c>
      <c r="L6686" s="221">
        <v>6600</v>
      </c>
    </row>
    <row r="6687" spans="1:12" s="167" customFormat="1">
      <c r="A6687" s="218" t="str">
        <f t="shared" si="46"/>
        <v>O221107058727일반상품</v>
      </c>
      <c r="B6687" s="219" t="s">
        <v>9430</v>
      </c>
      <c r="C6687" s="219" t="s">
        <v>8023</v>
      </c>
      <c r="D6687" s="219" t="s">
        <v>8065</v>
      </c>
      <c r="E6687" s="219" t="s">
        <v>7705</v>
      </c>
      <c r="F6687" s="219" t="s">
        <v>6439</v>
      </c>
      <c r="G6687" s="219" t="s">
        <v>7809</v>
      </c>
      <c r="H6687" s="219" t="s">
        <v>5990</v>
      </c>
      <c r="I6687" s="220" t="s">
        <v>7284</v>
      </c>
      <c r="J6687" s="221">
        <v>7000</v>
      </c>
      <c r="K6687" s="221">
        <v>1</v>
      </c>
      <c r="L6687" s="221">
        <v>7000</v>
      </c>
    </row>
    <row r="6688" spans="1:12" s="167" customFormat="1">
      <c r="A6688" s="218" t="str">
        <f t="shared" si="46"/>
        <v>O221107058727일반상품</v>
      </c>
      <c r="B6688" s="219" t="s">
        <v>9430</v>
      </c>
      <c r="C6688" s="219" t="s">
        <v>8023</v>
      </c>
      <c r="D6688" s="219" t="s">
        <v>8065</v>
      </c>
      <c r="E6688" s="219" t="s">
        <v>7705</v>
      </c>
      <c r="F6688" s="219" t="s">
        <v>6439</v>
      </c>
      <c r="G6688" s="219" t="s">
        <v>7809</v>
      </c>
      <c r="H6688" s="219" t="s">
        <v>5990</v>
      </c>
      <c r="I6688" s="220" t="s">
        <v>7255</v>
      </c>
      <c r="J6688" s="221">
        <v>15800</v>
      </c>
      <c r="K6688" s="221">
        <v>1</v>
      </c>
      <c r="L6688" s="221">
        <v>15800</v>
      </c>
    </row>
    <row r="6689" spans="1:12" s="167" customFormat="1">
      <c r="A6689" s="218" t="str">
        <f t="shared" si="46"/>
        <v>O221107058727일반상품</v>
      </c>
      <c r="B6689" s="219" t="s">
        <v>9430</v>
      </c>
      <c r="C6689" s="219" t="s">
        <v>8023</v>
      </c>
      <c r="D6689" s="219" t="s">
        <v>8065</v>
      </c>
      <c r="E6689" s="219" t="s">
        <v>7705</v>
      </c>
      <c r="F6689" s="219" t="s">
        <v>6439</v>
      </c>
      <c r="G6689" s="219" t="s">
        <v>7809</v>
      </c>
      <c r="H6689" s="219" t="s">
        <v>5990</v>
      </c>
      <c r="I6689" s="220" t="s">
        <v>8522</v>
      </c>
      <c r="J6689" s="221">
        <v>2320</v>
      </c>
      <c r="K6689" s="221">
        <v>2</v>
      </c>
      <c r="L6689" s="221">
        <v>4640</v>
      </c>
    </row>
    <row r="6690" spans="1:12" s="167" customFormat="1">
      <c r="A6690" s="218" t="str">
        <f t="shared" si="46"/>
        <v>O221107058727일반상품</v>
      </c>
      <c r="B6690" s="219" t="s">
        <v>9430</v>
      </c>
      <c r="C6690" s="219" t="s">
        <v>8023</v>
      </c>
      <c r="D6690" s="219" t="s">
        <v>8065</v>
      </c>
      <c r="E6690" s="219" t="s">
        <v>7705</v>
      </c>
      <c r="F6690" s="219" t="s">
        <v>6439</v>
      </c>
      <c r="G6690" s="219" t="s">
        <v>7809</v>
      </c>
      <c r="H6690" s="219" t="s">
        <v>5990</v>
      </c>
      <c r="I6690" s="220" t="s">
        <v>8801</v>
      </c>
      <c r="J6690" s="221">
        <v>4200</v>
      </c>
      <c r="K6690" s="221">
        <v>1</v>
      </c>
      <c r="L6690" s="221">
        <v>4200</v>
      </c>
    </row>
    <row r="6691" spans="1:12" s="167" customFormat="1">
      <c r="A6691" s="218" t="str">
        <f t="shared" si="46"/>
        <v>O221107058727일반상품</v>
      </c>
      <c r="B6691" s="219" t="s">
        <v>9430</v>
      </c>
      <c r="C6691" s="219" t="s">
        <v>8023</v>
      </c>
      <c r="D6691" s="219" t="s">
        <v>8065</v>
      </c>
      <c r="E6691" s="219" t="s">
        <v>7705</v>
      </c>
      <c r="F6691" s="219" t="s">
        <v>6439</v>
      </c>
      <c r="G6691" s="219" t="s">
        <v>7809</v>
      </c>
      <c r="H6691" s="219" t="s">
        <v>5990</v>
      </c>
      <c r="I6691" s="220" t="s">
        <v>8030</v>
      </c>
      <c r="J6691" s="221">
        <v>12500</v>
      </c>
      <c r="K6691" s="221">
        <v>2</v>
      </c>
      <c r="L6691" s="221">
        <v>25000</v>
      </c>
    </row>
    <row r="6692" spans="1:12" s="167" customFormat="1">
      <c r="A6692" s="218" t="str">
        <f t="shared" si="46"/>
        <v>O221107058727일반상품</v>
      </c>
      <c r="B6692" s="219" t="s">
        <v>9430</v>
      </c>
      <c r="C6692" s="219" t="s">
        <v>8023</v>
      </c>
      <c r="D6692" s="219" t="s">
        <v>8065</v>
      </c>
      <c r="E6692" s="219" t="s">
        <v>7705</v>
      </c>
      <c r="F6692" s="219" t="s">
        <v>6439</v>
      </c>
      <c r="G6692" s="219" t="s">
        <v>7809</v>
      </c>
      <c r="H6692" s="219" t="s">
        <v>5990</v>
      </c>
      <c r="I6692" s="220" t="s">
        <v>8565</v>
      </c>
      <c r="J6692" s="221">
        <v>16500</v>
      </c>
      <c r="K6692" s="221">
        <v>2</v>
      </c>
      <c r="L6692" s="221">
        <v>33000</v>
      </c>
    </row>
    <row r="6693" spans="1:12" s="167" customFormat="1">
      <c r="A6693" s="218" t="str">
        <f t="shared" si="46"/>
        <v>O221107058727일반상품</v>
      </c>
      <c r="B6693" s="219" t="s">
        <v>9430</v>
      </c>
      <c r="C6693" s="219" t="s">
        <v>8023</v>
      </c>
      <c r="D6693" s="219" t="s">
        <v>8065</v>
      </c>
      <c r="E6693" s="219" t="s">
        <v>7705</v>
      </c>
      <c r="F6693" s="219" t="s">
        <v>6439</v>
      </c>
      <c r="G6693" s="219" t="s">
        <v>7809</v>
      </c>
      <c r="H6693" s="219" t="s">
        <v>5990</v>
      </c>
      <c r="I6693" s="220" t="s">
        <v>7288</v>
      </c>
      <c r="J6693" s="221">
        <v>900</v>
      </c>
      <c r="K6693" s="221">
        <v>3</v>
      </c>
      <c r="L6693" s="221">
        <v>2700</v>
      </c>
    </row>
    <row r="6694" spans="1:12" s="167" customFormat="1">
      <c r="A6694" s="218" t="str">
        <f t="shared" si="46"/>
        <v>O221107058727일반상품</v>
      </c>
      <c r="B6694" s="219" t="s">
        <v>9430</v>
      </c>
      <c r="C6694" s="219" t="s">
        <v>8023</v>
      </c>
      <c r="D6694" s="219" t="s">
        <v>8065</v>
      </c>
      <c r="E6694" s="219" t="s">
        <v>7705</v>
      </c>
      <c r="F6694" s="219" t="s">
        <v>6439</v>
      </c>
      <c r="G6694" s="219" t="s">
        <v>7809</v>
      </c>
      <c r="H6694" s="219" t="s">
        <v>5990</v>
      </c>
      <c r="I6694" s="220" t="s">
        <v>8569</v>
      </c>
      <c r="J6694" s="221">
        <v>12400</v>
      </c>
      <c r="K6694" s="221">
        <v>2</v>
      </c>
      <c r="L6694" s="221">
        <v>24800</v>
      </c>
    </row>
    <row r="6695" spans="1:12" s="167" customFormat="1">
      <c r="A6695" s="218" t="str">
        <f t="shared" si="46"/>
        <v>O221106058726일반상품</v>
      </c>
      <c r="B6695" s="219" t="s">
        <v>9431</v>
      </c>
      <c r="C6695" s="219" t="s">
        <v>8023</v>
      </c>
      <c r="D6695" s="219" t="s">
        <v>8065</v>
      </c>
      <c r="E6695" s="219" t="s">
        <v>6389</v>
      </c>
      <c r="F6695" s="219" t="s">
        <v>6394</v>
      </c>
      <c r="G6695" s="219" t="s">
        <v>9527</v>
      </c>
      <c r="H6695" s="219" t="s">
        <v>5990</v>
      </c>
      <c r="I6695" s="220" t="s">
        <v>8884</v>
      </c>
      <c r="J6695" s="221">
        <v>3100</v>
      </c>
      <c r="K6695" s="221">
        <v>2</v>
      </c>
      <c r="L6695" s="221">
        <v>6200</v>
      </c>
    </row>
    <row r="6696" spans="1:12" s="167" customFormat="1">
      <c r="A6696" s="218" t="str">
        <f t="shared" si="46"/>
        <v>O221106058726일반상품</v>
      </c>
      <c r="B6696" s="219" t="s">
        <v>9431</v>
      </c>
      <c r="C6696" s="219" t="s">
        <v>8023</v>
      </c>
      <c r="D6696" s="219" t="s">
        <v>8065</v>
      </c>
      <c r="E6696" s="219" t="s">
        <v>6389</v>
      </c>
      <c r="F6696" s="219" t="s">
        <v>6394</v>
      </c>
      <c r="G6696" s="219" t="s">
        <v>9527</v>
      </c>
      <c r="H6696" s="219" t="s">
        <v>5990</v>
      </c>
      <c r="I6696" s="220" t="s">
        <v>8661</v>
      </c>
      <c r="J6696" s="221">
        <v>1800</v>
      </c>
      <c r="K6696" s="221">
        <v>2</v>
      </c>
      <c r="L6696" s="221">
        <v>3600</v>
      </c>
    </row>
    <row r="6697" spans="1:12" s="167" customFormat="1">
      <c r="A6697" s="218" t="str">
        <f t="shared" si="46"/>
        <v>O221106058726일반상품</v>
      </c>
      <c r="B6697" s="219" t="s">
        <v>9431</v>
      </c>
      <c r="C6697" s="219" t="s">
        <v>8023</v>
      </c>
      <c r="D6697" s="219" t="s">
        <v>8065</v>
      </c>
      <c r="E6697" s="219" t="s">
        <v>6389</v>
      </c>
      <c r="F6697" s="219" t="s">
        <v>6394</v>
      </c>
      <c r="G6697" s="219" t="s">
        <v>9527</v>
      </c>
      <c r="H6697" s="219" t="s">
        <v>5990</v>
      </c>
      <c r="I6697" s="220" t="s">
        <v>8325</v>
      </c>
      <c r="J6697" s="221">
        <v>2700</v>
      </c>
      <c r="K6697" s="221">
        <v>3</v>
      </c>
      <c r="L6697" s="221">
        <v>8100</v>
      </c>
    </row>
    <row r="6698" spans="1:12" s="167" customFormat="1">
      <c r="A6698" s="218" t="str">
        <f t="shared" si="46"/>
        <v>O221106058726일반상품</v>
      </c>
      <c r="B6698" s="219" t="s">
        <v>9431</v>
      </c>
      <c r="C6698" s="219" t="s">
        <v>8023</v>
      </c>
      <c r="D6698" s="219" t="s">
        <v>8065</v>
      </c>
      <c r="E6698" s="219" t="s">
        <v>6389</v>
      </c>
      <c r="F6698" s="219" t="s">
        <v>6394</v>
      </c>
      <c r="G6698" s="219" t="s">
        <v>9527</v>
      </c>
      <c r="H6698" s="219" t="s">
        <v>5990</v>
      </c>
      <c r="I6698" s="220" t="s">
        <v>7211</v>
      </c>
      <c r="J6698" s="221">
        <v>9000</v>
      </c>
      <c r="K6698" s="221">
        <v>1</v>
      </c>
      <c r="L6698" s="221">
        <v>9000</v>
      </c>
    </row>
    <row r="6699" spans="1:12" s="167" customFormat="1">
      <c r="A6699" s="218" t="str">
        <f t="shared" si="46"/>
        <v>O221106058726일반상품</v>
      </c>
      <c r="B6699" s="219" t="s">
        <v>9431</v>
      </c>
      <c r="C6699" s="219" t="s">
        <v>8023</v>
      </c>
      <c r="D6699" s="219" t="s">
        <v>8065</v>
      </c>
      <c r="E6699" s="219" t="s">
        <v>6389</v>
      </c>
      <c r="F6699" s="219" t="s">
        <v>6394</v>
      </c>
      <c r="G6699" s="219" t="s">
        <v>9527</v>
      </c>
      <c r="H6699" s="219" t="s">
        <v>5990</v>
      </c>
      <c r="I6699" s="220" t="s">
        <v>7225</v>
      </c>
      <c r="J6699" s="221">
        <v>3910</v>
      </c>
      <c r="K6699" s="221">
        <v>1</v>
      </c>
      <c r="L6699" s="221">
        <v>3910</v>
      </c>
    </row>
    <row r="6700" spans="1:12" s="167" customFormat="1">
      <c r="A6700" s="218" t="str">
        <f t="shared" si="46"/>
        <v>O221106058726일반상품</v>
      </c>
      <c r="B6700" s="219" t="s">
        <v>9431</v>
      </c>
      <c r="C6700" s="219" t="s">
        <v>8023</v>
      </c>
      <c r="D6700" s="219" t="s">
        <v>8065</v>
      </c>
      <c r="E6700" s="219" t="s">
        <v>6389</v>
      </c>
      <c r="F6700" s="219" t="s">
        <v>6394</v>
      </c>
      <c r="G6700" s="219" t="s">
        <v>9527</v>
      </c>
      <c r="H6700" s="219" t="s">
        <v>5990</v>
      </c>
      <c r="I6700" s="220" t="s">
        <v>8592</v>
      </c>
      <c r="J6700" s="221">
        <v>1800</v>
      </c>
      <c r="K6700" s="221">
        <v>1</v>
      </c>
      <c r="L6700" s="221">
        <v>1800</v>
      </c>
    </row>
    <row r="6701" spans="1:12" s="167" customFormat="1">
      <c r="A6701" s="218" t="str">
        <f t="shared" si="46"/>
        <v>O221106058726일반상품</v>
      </c>
      <c r="B6701" s="219" t="s">
        <v>9431</v>
      </c>
      <c r="C6701" s="219" t="s">
        <v>8023</v>
      </c>
      <c r="D6701" s="219" t="s">
        <v>8065</v>
      </c>
      <c r="E6701" s="219" t="s">
        <v>6389</v>
      </c>
      <c r="F6701" s="219" t="s">
        <v>6394</v>
      </c>
      <c r="G6701" s="219" t="s">
        <v>9527</v>
      </c>
      <c r="H6701" s="219" t="s">
        <v>5990</v>
      </c>
      <c r="I6701" s="220" t="s">
        <v>8524</v>
      </c>
      <c r="J6701" s="221">
        <v>5800</v>
      </c>
      <c r="K6701" s="221">
        <v>2</v>
      </c>
      <c r="L6701" s="221">
        <v>11600</v>
      </c>
    </row>
    <row r="6702" spans="1:12" s="167" customFormat="1">
      <c r="A6702" s="218" t="str">
        <f t="shared" si="46"/>
        <v>O221106058726일반상품</v>
      </c>
      <c r="B6702" s="219" t="s">
        <v>9431</v>
      </c>
      <c r="C6702" s="219" t="s">
        <v>8023</v>
      </c>
      <c r="D6702" s="219" t="s">
        <v>8065</v>
      </c>
      <c r="E6702" s="219" t="s">
        <v>6389</v>
      </c>
      <c r="F6702" s="219" t="s">
        <v>6394</v>
      </c>
      <c r="G6702" s="219" t="s">
        <v>9527</v>
      </c>
      <c r="H6702" s="219" t="s">
        <v>5990</v>
      </c>
      <c r="I6702" s="220" t="s">
        <v>8030</v>
      </c>
      <c r="J6702" s="221">
        <v>12500</v>
      </c>
      <c r="K6702" s="221">
        <v>2</v>
      </c>
      <c r="L6702" s="221">
        <v>25000</v>
      </c>
    </row>
    <row r="6703" spans="1:12" s="167" customFormat="1">
      <c r="A6703" s="218" t="str">
        <f t="shared" si="46"/>
        <v>O221106058726일반상품</v>
      </c>
      <c r="B6703" s="219" t="s">
        <v>9431</v>
      </c>
      <c r="C6703" s="219" t="s">
        <v>8023</v>
      </c>
      <c r="D6703" s="219" t="s">
        <v>8065</v>
      </c>
      <c r="E6703" s="219" t="s">
        <v>6389</v>
      </c>
      <c r="F6703" s="219" t="s">
        <v>6394</v>
      </c>
      <c r="G6703" s="219" t="s">
        <v>9527</v>
      </c>
      <c r="H6703" s="219" t="s">
        <v>5990</v>
      </c>
      <c r="I6703" s="220" t="s">
        <v>8077</v>
      </c>
      <c r="J6703" s="221">
        <v>4250</v>
      </c>
      <c r="K6703" s="221">
        <v>1</v>
      </c>
      <c r="L6703" s="221">
        <v>4250</v>
      </c>
    </row>
    <row r="6704" spans="1:12" s="167" customFormat="1">
      <c r="A6704" s="218" t="str">
        <f t="shared" si="46"/>
        <v>O221106058726일반상품</v>
      </c>
      <c r="B6704" s="219" t="s">
        <v>9431</v>
      </c>
      <c r="C6704" s="219" t="s">
        <v>8023</v>
      </c>
      <c r="D6704" s="219" t="s">
        <v>8065</v>
      </c>
      <c r="E6704" s="219" t="s">
        <v>6389</v>
      </c>
      <c r="F6704" s="219" t="s">
        <v>6394</v>
      </c>
      <c r="G6704" s="219" t="s">
        <v>9527</v>
      </c>
      <c r="H6704" s="219" t="s">
        <v>5990</v>
      </c>
      <c r="I6704" s="220" t="s">
        <v>8390</v>
      </c>
      <c r="J6704" s="221">
        <v>7040</v>
      </c>
      <c r="K6704" s="221">
        <v>1</v>
      </c>
      <c r="L6704" s="221">
        <v>7040</v>
      </c>
    </row>
    <row r="6705" spans="1:12" s="167" customFormat="1">
      <c r="A6705" s="218" t="str">
        <f t="shared" si="46"/>
        <v>O221106058726일반상품</v>
      </c>
      <c r="B6705" s="219" t="s">
        <v>9431</v>
      </c>
      <c r="C6705" s="219" t="s">
        <v>8023</v>
      </c>
      <c r="D6705" s="219" t="s">
        <v>8065</v>
      </c>
      <c r="E6705" s="219" t="s">
        <v>6389</v>
      </c>
      <c r="F6705" s="219" t="s">
        <v>6394</v>
      </c>
      <c r="G6705" s="219" t="s">
        <v>9527</v>
      </c>
      <c r="H6705" s="219" t="s">
        <v>5990</v>
      </c>
      <c r="I6705" s="220" t="s">
        <v>9597</v>
      </c>
      <c r="J6705" s="221">
        <v>3340</v>
      </c>
      <c r="K6705" s="221">
        <v>1</v>
      </c>
      <c r="L6705" s="221">
        <v>3340</v>
      </c>
    </row>
    <row r="6706" spans="1:12" s="167" customFormat="1">
      <c r="A6706" s="218" t="str">
        <f t="shared" si="46"/>
        <v>O221106058726일반상품</v>
      </c>
      <c r="B6706" s="219" t="s">
        <v>9431</v>
      </c>
      <c r="C6706" s="219" t="s">
        <v>8023</v>
      </c>
      <c r="D6706" s="219" t="s">
        <v>8065</v>
      </c>
      <c r="E6706" s="219" t="s">
        <v>6389</v>
      </c>
      <c r="F6706" s="219" t="s">
        <v>6394</v>
      </c>
      <c r="G6706" s="219" t="s">
        <v>9527</v>
      </c>
      <c r="H6706" s="219" t="s">
        <v>5990</v>
      </c>
      <c r="I6706" s="220" t="s">
        <v>7194</v>
      </c>
      <c r="J6706" s="221">
        <v>3200</v>
      </c>
      <c r="K6706" s="221">
        <v>1</v>
      </c>
      <c r="L6706" s="221">
        <v>3200</v>
      </c>
    </row>
    <row r="6707" spans="1:12" s="167" customFormat="1">
      <c r="A6707" s="218" t="str">
        <f t="shared" si="46"/>
        <v>O221106058726일반상품</v>
      </c>
      <c r="B6707" s="219" t="s">
        <v>9431</v>
      </c>
      <c r="C6707" s="219" t="s">
        <v>8023</v>
      </c>
      <c r="D6707" s="219" t="s">
        <v>8065</v>
      </c>
      <c r="E6707" s="219" t="s">
        <v>6389</v>
      </c>
      <c r="F6707" s="219" t="s">
        <v>6394</v>
      </c>
      <c r="G6707" s="219" t="s">
        <v>9527</v>
      </c>
      <c r="H6707" s="219" t="s">
        <v>5990</v>
      </c>
      <c r="I6707" s="220" t="s">
        <v>8634</v>
      </c>
      <c r="J6707" s="221">
        <v>4700</v>
      </c>
      <c r="K6707" s="221">
        <v>2</v>
      </c>
      <c r="L6707" s="221">
        <v>9400</v>
      </c>
    </row>
    <row r="6708" spans="1:12" s="167" customFormat="1">
      <c r="A6708" s="218" t="str">
        <f t="shared" si="46"/>
        <v>O221106058726일반상품</v>
      </c>
      <c r="B6708" s="219" t="s">
        <v>9431</v>
      </c>
      <c r="C6708" s="219" t="s">
        <v>8023</v>
      </c>
      <c r="D6708" s="219" t="s">
        <v>8065</v>
      </c>
      <c r="E6708" s="219" t="s">
        <v>6389</v>
      </c>
      <c r="F6708" s="219" t="s">
        <v>6394</v>
      </c>
      <c r="G6708" s="219" t="s">
        <v>9527</v>
      </c>
      <c r="H6708" s="219" t="s">
        <v>5990</v>
      </c>
      <c r="I6708" s="220" t="s">
        <v>8531</v>
      </c>
      <c r="J6708" s="221">
        <v>4800</v>
      </c>
      <c r="K6708" s="221">
        <v>1</v>
      </c>
      <c r="L6708" s="221">
        <v>4800</v>
      </c>
    </row>
    <row r="6709" spans="1:12" s="167" customFormat="1">
      <c r="A6709" s="218" t="str">
        <f t="shared" si="46"/>
        <v>O221106058726일반상품</v>
      </c>
      <c r="B6709" s="219" t="s">
        <v>9431</v>
      </c>
      <c r="C6709" s="219" t="s">
        <v>8023</v>
      </c>
      <c r="D6709" s="219" t="s">
        <v>8065</v>
      </c>
      <c r="E6709" s="219" t="s">
        <v>6389</v>
      </c>
      <c r="F6709" s="219" t="s">
        <v>6394</v>
      </c>
      <c r="G6709" s="219" t="s">
        <v>9527</v>
      </c>
      <c r="H6709" s="219" t="s">
        <v>5990</v>
      </c>
      <c r="I6709" s="220" t="s">
        <v>8573</v>
      </c>
      <c r="J6709" s="221">
        <v>4800</v>
      </c>
      <c r="K6709" s="221">
        <v>2</v>
      </c>
      <c r="L6709" s="221">
        <v>9600</v>
      </c>
    </row>
    <row r="6710" spans="1:12" s="167" customFormat="1">
      <c r="A6710" s="218" t="str">
        <f t="shared" si="46"/>
        <v>O221106058726일반상품</v>
      </c>
      <c r="B6710" s="219" t="s">
        <v>9431</v>
      </c>
      <c r="C6710" s="219" t="s">
        <v>8023</v>
      </c>
      <c r="D6710" s="219" t="s">
        <v>8065</v>
      </c>
      <c r="E6710" s="219" t="s">
        <v>6389</v>
      </c>
      <c r="F6710" s="219" t="s">
        <v>6394</v>
      </c>
      <c r="G6710" s="219" t="s">
        <v>9527</v>
      </c>
      <c r="H6710" s="219" t="s">
        <v>5990</v>
      </c>
      <c r="I6710" s="220" t="s">
        <v>8934</v>
      </c>
      <c r="J6710" s="221">
        <v>1520</v>
      </c>
      <c r="K6710" s="221">
        <v>2</v>
      </c>
      <c r="L6710" s="221">
        <v>3040</v>
      </c>
    </row>
    <row r="6711" spans="1:12" s="167" customFormat="1">
      <c r="A6711" s="218" t="str">
        <f t="shared" si="46"/>
        <v>O221106058726일반상품</v>
      </c>
      <c r="B6711" s="219" t="s">
        <v>9431</v>
      </c>
      <c r="C6711" s="219" t="s">
        <v>8023</v>
      </c>
      <c r="D6711" s="219" t="s">
        <v>8065</v>
      </c>
      <c r="E6711" s="219" t="s">
        <v>6389</v>
      </c>
      <c r="F6711" s="219" t="s">
        <v>6394</v>
      </c>
      <c r="G6711" s="219" t="s">
        <v>9527</v>
      </c>
      <c r="H6711" s="219" t="s">
        <v>5990</v>
      </c>
      <c r="I6711" s="220" t="s">
        <v>8032</v>
      </c>
      <c r="J6711" s="221">
        <v>8400</v>
      </c>
      <c r="K6711" s="221">
        <v>1</v>
      </c>
      <c r="L6711" s="221">
        <v>8400</v>
      </c>
    </row>
    <row r="6712" spans="1:12" s="167" customFormat="1">
      <c r="A6712" s="218" t="str">
        <f t="shared" si="46"/>
        <v>O221106058726일반상품</v>
      </c>
      <c r="B6712" s="219" t="s">
        <v>9431</v>
      </c>
      <c r="C6712" s="219" t="s">
        <v>8023</v>
      </c>
      <c r="D6712" s="219" t="s">
        <v>8065</v>
      </c>
      <c r="E6712" s="219" t="s">
        <v>6389</v>
      </c>
      <c r="F6712" s="219" t="s">
        <v>6394</v>
      </c>
      <c r="G6712" s="219" t="s">
        <v>9527</v>
      </c>
      <c r="H6712" s="219" t="s">
        <v>5990</v>
      </c>
      <c r="I6712" s="220" t="s">
        <v>8338</v>
      </c>
      <c r="J6712" s="221">
        <v>4520</v>
      </c>
      <c r="K6712" s="221">
        <v>1</v>
      </c>
      <c r="L6712" s="221">
        <v>4520</v>
      </c>
    </row>
    <row r="6713" spans="1:12" s="167" customFormat="1">
      <c r="A6713" s="218" t="str">
        <f t="shared" si="46"/>
        <v>O221106058725일반상품</v>
      </c>
      <c r="B6713" s="219" t="s">
        <v>9432</v>
      </c>
      <c r="C6713" s="219" t="s">
        <v>8023</v>
      </c>
      <c r="D6713" s="219" t="s">
        <v>8065</v>
      </c>
      <c r="E6713" s="219" t="s">
        <v>6390</v>
      </c>
      <c r="F6713" s="219" t="s">
        <v>7721</v>
      </c>
      <c r="G6713" s="219" t="s">
        <v>7794</v>
      </c>
      <c r="H6713" s="219" t="s">
        <v>5990</v>
      </c>
      <c r="I6713" s="220" t="s">
        <v>8851</v>
      </c>
      <c r="J6713" s="221">
        <v>1950</v>
      </c>
      <c r="K6713" s="221">
        <v>2</v>
      </c>
      <c r="L6713" s="221">
        <v>3900</v>
      </c>
    </row>
    <row r="6714" spans="1:12" s="167" customFormat="1">
      <c r="A6714" s="218" t="str">
        <f t="shared" si="46"/>
        <v>O221106058725일반상품</v>
      </c>
      <c r="B6714" s="219" t="s">
        <v>9432</v>
      </c>
      <c r="C6714" s="219" t="s">
        <v>8023</v>
      </c>
      <c r="D6714" s="219" t="s">
        <v>8065</v>
      </c>
      <c r="E6714" s="219" t="s">
        <v>6390</v>
      </c>
      <c r="F6714" s="219" t="s">
        <v>7721</v>
      </c>
      <c r="G6714" s="219" t="s">
        <v>7794</v>
      </c>
      <c r="H6714" s="219" t="s">
        <v>5990</v>
      </c>
      <c r="I6714" s="220" t="s">
        <v>7217</v>
      </c>
      <c r="J6714" s="221">
        <v>1470</v>
      </c>
      <c r="K6714" s="221">
        <v>1</v>
      </c>
      <c r="L6714" s="221">
        <v>1470</v>
      </c>
    </row>
    <row r="6715" spans="1:12" s="167" customFormat="1">
      <c r="A6715" s="218" t="str">
        <f t="shared" si="46"/>
        <v>O221106058725일반상품</v>
      </c>
      <c r="B6715" s="219" t="s">
        <v>9432</v>
      </c>
      <c r="C6715" s="219" t="s">
        <v>8023</v>
      </c>
      <c r="D6715" s="219" t="s">
        <v>8065</v>
      </c>
      <c r="E6715" s="219" t="s">
        <v>6390</v>
      </c>
      <c r="F6715" s="219" t="s">
        <v>7721</v>
      </c>
      <c r="G6715" s="219" t="s">
        <v>7794</v>
      </c>
      <c r="H6715" s="219" t="s">
        <v>5990</v>
      </c>
      <c r="I6715" s="220" t="s">
        <v>7270</v>
      </c>
      <c r="J6715" s="221">
        <v>1270</v>
      </c>
      <c r="K6715" s="221">
        <v>1</v>
      </c>
      <c r="L6715" s="221">
        <v>1270</v>
      </c>
    </row>
    <row r="6716" spans="1:12" s="167" customFormat="1">
      <c r="A6716" s="218" t="str">
        <f t="shared" si="46"/>
        <v>O221106058725일반상품</v>
      </c>
      <c r="B6716" s="219" t="s">
        <v>9432</v>
      </c>
      <c r="C6716" s="219" t="s">
        <v>8023</v>
      </c>
      <c r="D6716" s="219" t="s">
        <v>8065</v>
      </c>
      <c r="E6716" s="219" t="s">
        <v>6390</v>
      </c>
      <c r="F6716" s="219" t="s">
        <v>7721</v>
      </c>
      <c r="G6716" s="219" t="s">
        <v>7794</v>
      </c>
      <c r="H6716" s="219" t="s">
        <v>5990</v>
      </c>
      <c r="I6716" s="220" t="s">
        <v>7982</v>
      </c>
      <c r="J6716" s="221">
        <v>1780</v>
      </c>
      <c r="K6716" s="221">
        <v>1</v>
      </c>
      <c r="L6716" s="221">
        <v>1780</v>
      </c>
    </row>
    <row r="6717" spans="1:12" s="167" customFormat="1">
      <c r="A6717" s="218" t="str">
        <f t="shared" si="46"/>
        <v>O221106058725일반상품</v>
      </c>
      <c r="B6717" s="219" t="s">
        <v>9432</v>
      </c>
      <c r="C6717" s="219" t="s">
        <v>8023</v>
      </c>
      <c r="D6717" s="219" t="s">
        <v>8065</v>
      </c>
      <c r="E6717" s="219" t="s">
        <v>6390</v>
      </c>
      <c r="F6717" s="219" t="s">
        <v>7721</v>
      </c>
      <c r="G6717" s="219" t="s">
        <v>7794</v>
      </c>
      <c r="H6717" s="219" t="s">
        <v>5990</v>
      </c>
      <c r="I6717" s="220" t="s">
        <v>8422</v>
      </c>
      <c r="J6717" s="221">
        <v>4700</v>
      </c>
      <c r="K6717" s="221">
        <v>1</v>
      </c>
      <c r="L6717" s="221">
        <v>4700</v>
      </c>
    </row>
    <row r="6718" spans="1:12" s="167" customFormat="1">
      <c r="A6718" s="218" t="str">
        <f t="shared" si="46"/>
        <v>O221106058725일반상품</v>
      </c>
      <c r="B6718" s="219" t="s">
        <v>9432</v>
      </c>
      <c r="C6718" s="219" t="s">
        <v>8023</v>
      </c>
      <c r="D6718" s="219" t="s">
        <v>8065</v>
      </c>
      <c r="E6718" s="219" t="s">
        <v>6390</v>
      </c>
      <c r="F6718" s="219" t="s">
        <v>7721</v>
      </c>
      <c r="G6718" s="219" t="s">
        <v>7794</v>
      </c>
      <c r="H6718" s="219" t="s">
        <v>5990</v>
      </c>
      <c r="I6718" s="220" t="s">
        <v>7218</v>
      </c>
      <c r="J6718" s="221">
        <v>1000</v>
      </c>
      <c r="K6718" s="221">
        <v>3</v>
      </c>
      <c r="L6718" s="221">
        <v>3000</v>
      </c>
    </row>
    <row r="6719" spans="1:12" s="167" customFormat="1">
      <c r="A6719" s="218" t="str">
        <f t="shared" si="46"/>
        <v>O221106058725일반상품</v>
      </c>
      <c r="B6719" s="219" t="s">
        <v>9432</v>
      </c>
      <c r="C6719" s="219" t="s">
        <v>8023</v>
      </c>
      <c r="D6719" s="219" t="s">
        <v>8065</v>
      </c>
      <c r="E6719" s="219" t="s">
        <v>6390</v>
      </c>
      <c r="F6719" s="219" t="s">
        <v>7721</v>
      </c>
      <c r="G6719" s="219" t="s">
        <v>7794</v>
      </c>
      <c r="H6719" s="219" t="s">
        <v>5990</v>
      </c>
      <c r="I6719" s="220" t="s">
        <v>7930</v>
      </c>
      <c r="J6719" s="221">
        <v>4200</v>
      </c>
      <c r="K6719" s="221">
        <v>1</v>
      </c>
      <c r="L6719" s="221">
        <v>4200</v>
      </c>
    </row>
    <row r="6720" spans="1:12" s="167" customFormat="1">
      <c r="A6720" s="218" t="str">
        <f t="shared" si="46"/>
        <v>O221106058725일반상품</v>
      </c>
      <c r="B6720" s="219" t="s">
        <v>9432</v>
      </c>
      <c r="C6720" s="219" t="s">
        <v>8023</v>
      </c>
      <c r="D6720" s="219" t="s">
        <v>8065</v>
      </c>
      <c r="E6720" s="219" t="s">
        <v>6390</v>
      </c>
      <c r="F6720" s="219" t="s">
        <v>7721</v>
      </c>
      <c r="G6720" s="219" t="s">
        <v>7794</v>
      </c>
      <c r="H6720" s="219" t="s">
        <v>5990</v>
      </c>
      <c r="I6720" s="220" t="s">
        <v>8423</v>
      </c>
      <c r="J6720" s="221">
        <v>8000</v>
      </c>
      <c r="K6720" s="221">
        <v>1</v>
      </c>
      <c r="L6720" s="221">
        <v>8000</v>
      </c>
    </row>
    <row r="6721" spans="1:12" s="167" customFormat="1">
      <c r="A6721" s="218" t="str">
        <f t="shared" si="46"/>
        <v>O221106058725일반상품</v>
      </c>
      <c r="B6721" s="219" t="s">
        <v>9432</v>
      </c>
      <c r="C6721" s="219" t="s">
        <v>8023</v>
      </c>
      <c r="D6721" s="219" t="s">
        <v>8065</v>
      </c>
      <c r="E6721" s="219" t="s">
        <v>6390</v>
      </c>
      <c r="F6721" s="219" t="s">
        <v>7721</v>
      </c>
      <c r="G6721" s="219" t="s">
        <v>7794</v>
      </c>
      <c r="H6721" s="219" t="s">
        <v>5990</v>
      </c>
      <c r="I6721" s="220" t="s">
        <v>7267</v>
      </c>
      <c r="J6721" s="221">
        <v>1073</v>
      </c>
      <c r="K6721" s="221">
        <v>2</v>
      </c>
      <c r="L6721" s="221">
        <v>2146</v>
      </c>
    </row>
    <row r="6722" spans="1:12" s="167" customFormat="1">
      <c r="A6722" s="218" t="str">
        <f t="shared" si="46"/>
        <v>O221106058725일반상품</v>
      </c>
      <c r="B6722" s="219" t="s">
        <v>9432</v>
      </c>
      <c r="C6722" s="219" t="s">
        <v>8023</v>
      </c>
      <c r="D6722" s="219" t="s">
        <v>8065</v>
      </c>
      <c r="E6722" s="219" t="s">
        <v>6390</v>
      </c>
      <c r="F6722" s="219" t="s">
        <v>7721</v>
      </c>
      <c r="G6722" s="219" t="s">
        <v>7794</v>
      </c>
      <c r="H6722" s="219" t="s">
        <v>5990</v>
      </c>
      <c r="I6722" s="220" t="s">
        <v>8424</v>
      </c>
      <c r="J6722" s="221">
        <v>1240</v>
      </c>
      <c r="K6722" s="221">
        <v>1</v>
      </c>
      <c r="L6722" s="221">
        <v>1240</v>
      </c>
    </row>
    <row r="6723" spans="1:12" s="167" customFormat="1">
      <c r="A6723" s="218" t="str">
        <f t="shared" si="46"/>
        <v>O221106058725일반상품</v>
      </c>
      <c r="B6723" s="219" t="s">
        <v>9432</v>
      </c>
      <c r="C6723" s="219" t="s">
        <v>8023</v>
      </c>
      <c r="D6723" s="219" t="s">
        <v>8065</v>
      </c>
      <c r="E6723" s="219" t="s">
        <v>6390</v>
      </c>
      <c r="F6723" s="219" t="s">
        <v>7721</v>
      </c>
      <c r="G6723" s="219" t="s">
        <v>7794</v>
      </c>
      <c r="H6723" s="219" t="s">
        <v>5990</v>
      </c>
      <c r="I6723" s="220" t="s">
        <v>8075</v>
      </c>
      <c r="J6723" s="221">
        <v>4090</v>
      </c>
      <c r="K6723" s="221">
        <v>1</v>
      </c>
      <c r="L6723" s="221">
        <v>4090</v>
      </c>
    </row>
    <row r="6724" spans="1:12" s="167" customFormat="1">
      <c r="A6724" s="218" t="str">
        <f t="shared" si="46"/>
        <v>O221106058725일반상품</v>
      </c>
      <c r="B6724" s="219" t="s">
        <v>9432</v>
      </c>
      <c r="C6724" s="219" t="s">
        <v>8023</v>
      </c>
      <c r="D6724" s="219" t="s">
        <v>8065</v>
      </c>
      <c r="E6724" s="219" t="s">
        <v>6390</v>
      </c>
      <c r="F6724" s="219" t="s">
        <v>7721</v>
      </c>
      <c r="G6724" s="219" t="s">
        <v>7794</v>
      </c>
      <c r="H6724" s="219" t="s">
        <v>5990</v>
      </c>
      <c r="I6724" s="220" t="s">
        <v>8327</v>
      </c>
      <c r="J6724" s="221">
        <v>1340</v>
      </c>
      <c r="K6724" s="221">
        <v>3</v>
      </c>
      <c r="L6724" s="221">
        <v>4020</v>
      </c>
    </row>
    <row r="6725" spans="1:12" s="167" customFormat="1">
      <c r="A6725" s="218" t="str">
        <f t="shared" si="46"/>
        <v>O221106058725일반상품</v>
      </c>
      <c r="B6725" s="219" t="s">
        <v>9432</v>
      </c>
      <c r="C6725" s="219" t="s">
        <v>8023</v>
      </c>
      <c r="D6725" s="219" t="s">
        <v>8065</v>
      </c>
      <c r="E6725" s="219" t="s">
        <v>6390</v>
      </c>
      <c r="F6725" s="219" t="s">
        <v>7721</v>
      </c>
      <c r="G6725" s="219" t="s">
        <v>7794</v>
      </c>
      <c r="H6725" s="219" t="s">
        <v>5990</v>
      </c>
      <c r="I6725" s="220" t="s">
        <v>8533</v>
      </c>
      <c r="J6725" s="221">
        <v>1690</v>
      </c>
      <c r="K6725" s="221">
        <v>1</v>
      </c>
      <c r="L6725" s="221">
        <v>1690</v>
      </c>
    </row>
    <row r="6726" spans="1:12" s="167" customFormat="1">
      <c r="A6726" s="218" t="str">
        <f t="shared" si="46"/>
        <v>O221106058725일반상품</v>
      </c>
      <c r="B6726" s="219" t="s">
        <v>9432</v>
      </c>
      <c r="C6726" s="219" t="s">
        <v>8023</v>
      </c>
      <c r="D6726" s="219" t="s">
        <v>8065</v>
      </c>
      <c r="E6726" s="219" t="s">
        <v>6390</v>
      </c>
      <c r="F6726" s="219" t="s">
        <v>7721</v>
      </c>
      <c r="G6726" s="219" t="s">
        <v>7794</v>
      </c>
      <c r="H6726" s="219" t="s">
        <v>5990</v>
      </c>
      <c r="I6726" s="220" t="s">
        <v>7189</v>
      </c>
      <c r="J6726" s="221">
        <v>1073</v>
      </c>
      <c r="K6726" s="221">
        <v>12</v>
      </c>
      <c r="L6726" s="221">
        <v>12876</v>
      </c>
    </row>
    <row r="6727" spans="1:12" s="167" customFormat="1">
      <c r="A6727" s="218" t="str">
        <f t="shared" si="46"/>
        <v>O221106058725일반상품</v>
      </c>
      <c r="B6727" s="219" t="s">
        <v>9432</v>
      </c>
      <c r="C6727" s="219" t="s">
        <v>8023</v>
      </c>
      <c r="D6727" s="219" t="s">
        <v>8065</v>
      </c>
      <c r="E6727" s="219" t="s">
        <v>6390</v>
      </c>
      <c r="F6727" s="219" t="s">
        <v>7721</v>
      </c>
      <c r="G6727" s="219" t="s">
        <v>7794</v>
      </c>
      <c r="H6727" s="219" t="s">
        <v>5990</v>
      </c>
      <c r="I6727" s="220" t="s">
        <v>7223</v>
      </c>
      <c r="J6727" s="221">
        <v>4080</v>
      </c>
      <c r="K6727" s="221">
        <v>1</v>
      </c>
      <c r="L6727" s="221">
        <v>4080</v>
      </c>
    </row>
    <row r="6728" spans="1:12" s="167" customFormat="1">
      <c r="A6728" s="218" t="str">
        <f t="shared" si="46"/>
        <v>O221106058725일반상품</v>
      </c>
      <c r="B6728" s="219" t="s">
        <v>9432</v>
      </c>
      <c r="C6728" s="219" t="s">
        <v>8023</v>
      </c>
      <c r="D6728" s="219" t="s">
        <v>8065</v>
      </c>
      <c r="E6728" s="219" t="s">
        <v>6390</v>
      </c>
      <c r="F6728" s="219" t="s">
        <v>7721</v>
      </c>
      <c r="G6728" s="219" t="s">
        <v>7794</v>
      </c>
      <c r="H6728" s="219" t="s">
        <v>5990</v>
      </c>
      <c r="I6728" s="220" t="s">
        <v>8066</v>
      </c>
      <c r="J6728" s="221">
        <v>1240</v>
      </c>
      <c r="K6728" s="221">
        <v>1</v>
      </c>
      <c r="L6728" s="221">
        <v>1240</v>
      </c>
    </row>
    <row r="6729" spans="1:12" s="167" customFormat="1">
      <c r="A6729" s="218" t="str">
        <f t="shared" si="46"/>
        <v>O221106058725일반상품</v>
      </c>
      <c r="B6729" s="219" t="s">
        <v>9432</v>
      </c>
      <c r="C6729" s="219" t="s">
        <v>8023</v>
      </c>
      <c r="D6729" s="219" t="s">
        <v>8065</v>
      </c>
      <c r="E6729" s="219" t="s">
        <v>6390</v>
      </c>
      <c r="F6729" s="219" t="s">
        <v>7721</v>
      </c>
      <c r="G6729" s="219" t="s">
        <v>7794</v>
      </c>
      <c r="H6729" s="219" t="s">
        <v>5990</v>
      </c>
      <c r="I6729" s="220" t="s">
        <v>7203</v>
      </c>
      <c r="J6729" s="221">
        <v>5000</v>
      </c>
      <c r="K6729" s="221">
        <v>2</v>
      </c>
      <c r="L6729" s="221">
        <v>10000</v>
      </c>
    </row>
    <row r="6730" spans="1:12" s="167" customFormat="1">
      <c r="A6730" s="218" t="str">
        <f t="shared" si="46"/>
        <v>O221106058725일반상품</v>
      </c>
      <c r="B6730" s="219" t="s">
        <v>9432</v>
      </c>
      <c r="C6730" s="219" t="s">
        <v>8023</v>
      </c>
      <c r="D6730" s="219" t="s">
        <v>8065</v>
      </c>
      <c r="E6730" s="219" t="s">
        <v>6390</v>
      </c>
      <c r="F6730" s="219" t="s">
        <v>7721</v>
      </c>
      <c r="G6730" s="219" t="s">
        <v>7794</v>
      </c>
      <c r="H6730" s="219" t="s">
        <v>5990</v>
      </c>
      <c r="I6730" s="220" t="s">
        <v>9551</v>
      </c>
      <c r="J6730" s="221">
        <v>1236</v>
      </c>
      <c r="K6730" s="221">
        <v>1</v>
      </c>
      <c r="L6730" s="221">
        <v>1236</v>
      </c>
    </row>
    <row r="6731" spans="1:12" s="167" customFormat="1">
      <c r="A6731" s="218" t="str">
        <f t="shared" si="46"/>
        <v>O221106058725일반상품</v>
      </c>
      <c r="B6731" s="219" t="s">
        <v>9432</v>
      </c>
      <c r="C6731" s="219" t="s">
        <v>8023</v>
      </c>
      <c r="D6731" s="219" t="s">
        <v>8065</v>
      </c>
      <c r="E6731" s="219" t="s">
        <v>6390</v>
      </c>
      <c r="F6731" s="219" t="s">
        <v>7721</v>
      </c>
      <c r="G6731" s="219" t="s">
        <v>7794</v>
      </c>
      <c r="H6731" s="219" t="s">
        <v>5990</v>
      </c>
      <c r="I6731" s="220" t="s">
        <v>7210</v>
      </c>
      <c r="J6731" s="221">
        <v>5910</v>
      </c>
      <c r="K6731" s="221">
        <v>2</v>
      </c>
      <c r="L6731" s="221">
        <v>11820</v>
      </c>
    </row>
    <row r="6732" spans="1:12" s="167" customFormat="1">
      <c r="A6732" s="218" t="str">
        <f t="shared" si="46"/>
        <v>O221106058725일반상품</v>
      </c>
      <c r="B6732" s="219" t="s">
        <v>9432</v>
      </c>
      <c r="C6732" s="219" t="s">
        <v>8023</v>
      </c>
      <c r="D6732" s="219" t="s">
        <v>8065</v>
      </c>
      <c r="E6732" s="219" t="s">
        <v>6390</v>
      </c>
      <c r="F6732" s="219" t="s">
        <v>7721</v>
      </c>
      <c r="G6732" s="219" t="s">
        <v>7794</v>
      </c>
      <c r="H6732" s="219" t="s">
        <v>5990</v>
      </c>
      <c r="I6732" s="220" t="s">
        <v>7190</v>
      </c>
      <c r="J6732" s="221">
        <v>5000</v>
      </c>
      <c r="K6732" s="221">
        <v>2</v>
      </c>
      <c r="L6732" s="221">
        <v>10000</v>
      </c>
    </row>
    <row r="6733" spans="1:12" s="167" customFormat="1">
      <c r="A6733" s="218" t="str">
        <f t="shared" si="46"/>
        <v>O221106058725일반상품</v>
      </c>
      <c r="B6733" s="219" t="s">
        <v>9432</v>
      </c>
      <c r="C6733" s="219" t="s">
        <v>8023</v>
      </c>
      <c r="D6733" s="219" t="s">
        <v>8065</v>
      </c>
      <c r="E6733" s="219" t="s">
        <v>6390</v>
      </c>
      <c r="F6733" s="219" t="s">
        <v>7721</v>
      </c>
      <c r="G6733" s="219" t="s">
        <v>7794</v>
      </c>
      <c r="H6733" s="219" t="s">
        <v>5990</v>
      </c>
      <c r="I6733" s="220" t="s">
        <v>8817</v>
      </c>
      <c r="J6733" s="221">
        <v>12000</v>
      </c>
      <c r="K6733" s="221">
        <v>2</v>
      </c>
      <c r="L6733" s="221">
        <v>24000</v>
      </c>
    </row>
    <row r="6734" spans="1:12" s="167" customFormat="1">
      <c r="A6734" s="218" t="str">
        <f t="shared" si="46"/>
        <v>O221106058725일반상품</v>
      </c>
      <c r="B6734" s="219" t="s">
        <v>9432</v>
      </c>
      <c r="C6734" s="219" t="s">
        <v>8023</v>
      </c>
      <c r="D6734" s="219" t="s">
        <v>8065</v>
      </c>
      <c r="E6734" s="219" t="s">
        <v>6390</v>
      </c>
      <c r="F6734" s="219" t="s">
        <v>7721</v>
      </c>
      <c r="G6734" s="219" t="s">
        <v>7794</v>
      </c>
      <c r="H6734" s="219" t="s">
        <v>5990</v>
      </c>
      <c r="I6734" s="220" t="s">
        <v>7292</v>
      </c>
      <c r="J6734" s="221">
        <v>400</v>
      </c>
      <c r="K6734" s="221">
        <v>1</v>
      </c>
      <c r="L6734" s="221">
        <v>400</v>
      </c>
    </row>
    <row r="6735" spans="1:12" s="167" customFormat="1">
      <c r="A6735" s="218" t="str">
        <f t="shared" si="46"/>
        <v>O221106058725일반상품</v>
      </c>
      <c r="B6735" s="219" t="s">
        <v>9432</v>
      </c>
      <c r="C6735" s="219" t="s">
        <v>8023</v>
      </c>
      <c r="D6735" s="219" t="s">
        <v>8065</v>
      </c>
      <c r="E6735" s="219" t="s">
        <v>6390</v>
      </c>
      <c r="F6735" s="219" t="s">
        <v>7721</v>
      </c>
      <c r="G6735" s="219" t="s">
        <v>7794</v>
      </c>
      <c r="H6735" s="219" t="s">
        <v>5990</v>
      </c>
      <c r="I6735" s="220" t="s">
        <v>8578</v>
      </c>
      <c r="J6735" s="221">
        <v>4530</v>
      </c>
      <c r="K6735" s="221">
        <v>1</v>
      </c>
      <c r="L6735" s="221">
        <v>4530</v>
      </c>
    </row>
    <row r="6736" spans="1:12" s="167" customFormat="1">
      <c r="A6736" s="218" t="str">
        <f t="shared" si="46"/>
        <v>O221106058725일반상품</v>
      </c>
      <c r="B6736" s="219" t="s">
        <v>9432</v>
      </c>
      <c r="C6736" s="219" t="s">
        <v>8023</v>
      </c>
      <c r="D6736" s="219" t="s">
        <v>8065</v>
      </c>
      <c r="E6736" s="219" t="s">
        <v>6390</v>
      </c>
      <c r="F6736" s="219" t="s">
        <v>7721</v>
      </c>
      <c r="G6736" s="219" t="s">
        <v>7794</v>
      </c>
      <c r="H6736" s="219" t="s">
        <v>5990</v>
      </c>
      <c r="I6736" s="220" t="s">
        <v>7271</v>
      </c>
      <c r="J6736" s="221">
        <v>3900</v>
      </c>
      <c r="K6736" s="221">
        <v>1</v>
      </c>
      <c r="L6736" s="221">
        <v>3900</v>
      </c>
    </row>
    <row r="6737" spans="1:12" s="167" customFormat="1">
      <c r="A6737" s="218" t="str">
        <f t="shared" si="46"/>
        <v>O221106058725일반상품</v>
      </c>
      <c r="B6737" s="219" t="s">
        <v>9432</v>
      </c>
      <c r="C6737" s="219" t="s">
        <v>8023</v>
      </c>
      <c r="D6737" s="219" t="s">
        <v>8065</v>
      </c>
      <c r="E6737" s="219" t="s">
        <v>6390</v>
      </c>
      <c r="F6737" s="219" t="s">
        <v>7721</v>
      </c>
      <c r="G6737" s="219" t="s">
        <v>7794</v>
      </c>
      <c r="H6737" s="219" t="s">
        <v>5990</v>
      </c>
      <c r="I6737" s="220" t="s">
        <v>8623</v>
      </c>
      <c r="J6737" s="221">
        <v>5500</v>
      </c>
      <c r="K6737" s="221">
        <v>1</v>
      </c>
      <c r="L6737" s="221">
        <v>5500</v>
      </c>
    </row>
    <row r="6738" spans="1:12" s="167" customFormat="1">
      <c r="A6738" s="218" t="str">
        <f t="shared" si="46"/>
        <v>O221106058725일반상품</v>
      </c>
      <c r="B6738" s="219" t="s">
        <v>9432</v>
      </c>
      <c r="C6738" s="219" t="s">
        <v>8023</v>
      </c>
      <c r="D6738" s="219" t="s">
        <v>8065</v>
      </c>
      <c r="E6738" s="219" t="s">
        <v>6390</v>
      </c>
      <c r="F6738" s="219" t="s">
        <v>7721</v>
      </c>
      <c r="G6738" s="219" t="s">
        <v>7794</v>
      </c>
      <c r="H6738" s="219" t="s">
        <v>5990</v>
      </c>
      <c r="I6738" s="220" t="s">
        <v>8806</v>
      </c>
      <c r="J6738" s="221">
        <v>7180</v>
      </c>
      <c r="K6738" s="221">
        <v>1</v>
      </c>
      <c r="L6738" s="221">
        <v>7180</v>
      </c>
    </row>
    <row r="6739" spans="1:12" s="167" customFormat="1">
      <c r="A6739" s="218" t="str">
        <f t="shared" si="46"/>
        <v>O221106058725일반상품</v>
      </c>
      <c r="B6739" s="219" t="s">
        <v>9432</v>
      </c>
      <c r="C6739" s="219" t="s">
        <v>8023</v>
      </c>
      <c r="D6739" s="219" t="s">
        <v>8065</v>
      </c>
      <c r="E6739" s="219" t="s">
        <v>6390</v>
      </c>
      <c r="F6739" s="219" t="s">
        <v>7721</v>
      </c>
      <c r="G6739" s="219" t="s">
        <v>7794</v>
      </c>
      <c r="H6739" s="219" t="s">
        <v>5990</v>
      </c>
      <c r="I6739" s="220" t="s">
        <v>8398</v>
      </c>
      <c r="J6739" s="221">
        <v>1240</v>
      </c>
      <c r="K6739" s="221">
        <v>1</v>
      </c>
      <c r="L6739" s="221">
        <v>1240</v>
      </c>
    </row>
    <row r="6740" spans="1:12" s="167" customFormat="1">
      <c r="A6740" s="218" t="str">
        <f t="shared" si="46"/>
        <v>O221106058725일반상품</v>
      </c>
      <c r="B6740" s="219" t="s">
        <v>9432</v>
      </c>
      <c r="C6740" s="219" t="s">
        <v>8023</v>
      </c>
      <c r="D6740" s="219" t="s">
        <v>8065</v>
      </c>
      <c r="E6740" s="219" t="s">
        <v>6390</v>
      </c>
      <c r="F6740" s="219" t="s">
        <v>7721</v>
      </c>
      <c r="G6740" s="219" t="s">
        <v>7794</v>
      </c>
      <c r="H6740" s="219" t="s">
        <v>5990</v>
      </c>
      <c r="I6740" s="220" t="s">
        <v>8425</v>
      </c>
      <c r="J6740" s="221">
        <v>3820</v>
      </c>
      <c r="K6740" s="221">
        <v>1</v>
      </c>
      <c r="L6740" s="221">
        <v>3820</v>
      </c>
    </row>
    <row r="6741" spans="1:12" s="167" customFormat="1">
      <c r="A6741" s="218" t="str">
        <f t="shared" si="46"/>
        <v>O221106058725일반상품</v>
      </c>
      <c r="B6741" s="219" t="s">
        <v>9432</v>
      </c>
      <c r="C6741" s="219" t="s">
        <v>8023</v>
      </c>
      <c r="D6741" s="219" t="s">
        <v>8065</v>
      </c>
      <c r="E6741" s="219" t="s">
        <v>6390</v>
      </c>
      <c r="F6741" s="219" t="s">
        <v>7721</v>
      </c>
      <c r="G6741" s="219" t="s">
        <v>7794</v>
      </c>
      <c r="H6741" s="219" t="s">
        <v>5990</v>
      </c>
      <c r="I6741" s="220" t="s">
        <v>8609</v>
      </c>
      <c r="J6741" s="221">
        <v>2980</v>
      </c>
      <c r="K6741" s="221">
        <v>1</v>
      </c>
      <c r="L6741" s="221">
        <v>2980</v>
      </c>
    </row>
    <row r="6742" spans="1:12" s="167" customFormat="1">
      <c r="A6742" s="218" t="str">
        <f t="shared" si="46"/>
        <v>O221106058725일반상품</v>
      </c>
      <c r="B6742" s="219" t="s">
        <v>9432</v>
      </c>
      <c r="C6742" s="219" t="s">
        <v>8023</v>
      </c>
      <c r="D6742" s="219" t="s">
        <v>8065</v>
      </c>
      <c r="E6742" s="219" t="s">
        <v>6390</v>
      </c>
      <c r="F6742" s="219" t="s">
        <v>7721</v>
      </c>
      <c r="G6742" s="219" t="s">
        <v>7794</v>
      </c>
      <c r="H6742" s="219" t="s">
        <v>5990</v>
      </c>
      <c r="I6742" s="220" t="s">
        <v>8847</v>
      </c>
      <c r="J6742" s="221">
        <v>1960</v>
      </c>
      <c r="K6742" s="221">
        <v>1</v>
      </c>
      <c r="L6742" s="221">
        <v>1960</v>
      </c>
    </row>
    <row r="6743" spans="1:12" s="167" customFormat="1">
      <c r="A6743" s="218" t="str">
        <f t="shared" si="46"/>
        <v>O221106058725일반상품</v>
      </c>
      <c r="B6743" s="219" t="s">
        <v>9432</v>
      </c>
      <c r="C6743" s="219" t="s">
        <v>8023</v>
      </c>
      <c r="D6743" s="219" t="s">
        <v>8065</v>
      </c>
      <c r="E6743" s="219" t="s">
        <v>6390</v>
      </c>
      <c r="F6743" s="219" t="s">
        <v>7721</v>
      </c>
      <c r="G6743" s="219" t="s">
        <v>7794</v>
      </c>
      <c r="H6743" s="219" t="s">
        <v>5990</v>
      </c>
      <c r="I6743" s="220" t="s">
        <v>9565</v>
      </c>
      <c r="J6743" s="221">
        <v>3400</v>
      </c>
      <c r="K6743" s="221">
        <v>1</v>
      </c>
      <c r="L6743" s="221">
        <v>3400</v>
      </c>
    </row>
    <row r="6744" spans="1:12" s="167" customFormat="1">
      <c r="A6744" s="218" t="str">
        <f t="shared" si="46"/>
        <v>O221106058725일반상품</v>
      </c>
      <c r="B6744" s="219" t="s">
        <v>9432</v>
      </c>
      <c r="C6744" s="219" t="s">
        <v>8023</v>
      </c>
      <c r="D6744" s="219" t="s">
        <v>8065</v>
      </c>
      <c r="E6744" s="219" t="s">
        <v>6390</v>
      </c>
      <c r="F6744" s="219" t="s">
        <v>7721</v>
      </c>
      <c r="G6744" s="219" t="s">
        <v>7794</v>
      </c>
      <c r="H6744" s="219" t="s">
        <v>5990</v>
      </c>
      <c r="I6744" s="220" t="s">
        <v>7279</v>
      </c>
      <c r="J6744" s="221">
        <v>11000</v>
      </c>
      <c r="K6744" s="221">
        <v>1</v>
      </c>
      <c r="L6744" s="221">
        <v>11000</v>
      </c>
    </row>
    <row r="6745" spans="1:12" s="167" customFormat="1">
      <c r="A6745" s="218" t="str">
        <f t="shared" si="46"/>
        <v>O221106058725일반상품</v>
      </c>
      <c r="B6745" s="219" t="s">
        <v>9432</v>
      </c>
      <c r="C6745" s="219" t="s">
        <v>8023</v>
      </c>
      <c r="D6745" s="219" t="s">
        <v>8065</v>
      </c>
      <c r="E6745" s="219" t="s">
        <v>6390</v>
      </c>
      <c r="F6745" s="219" t="s">
        <v>7721</v>
      </c>
      <c r="G6745" s="219" t="s">
        <v>7794</v>
      </c>
      <c r="H6745" s="219" t="s">
        <v>5990</v>
      </c>
      <c r="I6745" s="220" t="s">
        <v>7236</v>
      </c>
      <c r="J6745" s="221">
        <v>11000</v>
      </c>
      <c r="K6745" s="221">
        <v>1</v>
      </c>
      <c r="L6745" s="221">
        <v>11000</v>
      </c>
    </row>
    <row r="6746" spans="1:12" s="167" customFormat="1">
      <c r="A6746" s="218" t="str">
        <f t="shared" si="46"/>
        <v>O221106058725일반상품</v>
      </c>
      <c r="B6746" s="219" t="s">
        <v>9432</v>
      </c>
      <c r="C6746" s="219" t="s">
        <v>8023</v>
      </c>
      <c r="D6746" s="219" t="s">
        <v>8065</v>
      </c>
      <c r="E6746" s="219" t="s">
        <v>6390</v>
      </c>
      <c r="F6746" s="219" t="s">
        <v>7721</v>
      </c>
      <c r="G6746" s="219" t="s">
        <v>7794</v>
      </c>
      <c r="H6746" s="219" t="s">
        <v>5990</v>
      </c>
      <c r="I6746" s="220" t="s">
        <v>8876</v>
      </c>
      <c r="J6746" s="221">
        <v>11000</v>
      </c>
      <c r="K6746" s="221">
        <v>1</v>
      </c>
      <c r="L6746" s="221">
        <v>11000</v>
      </c>
    </row>
    <row r="6747" spans="1:12" s="167" customFormat="1">
      <c r="A6747" s="218" t="str">
        <f t="shared" si="46"/>
        <v>O221106058725일반상품</v>
      </c>
      <c r="B6747" s="219" t="s">
        <v>9432</v>
      </c>
      <c r="C6747" s="219" t="s">
        <v>8023</v>
      </c>
      <c r="D6747" s="219" t="s">
        <v>8065</v>
      </c>
      <c r="E6747" s="219" t="s">
        <v>6390</v>
      </c>
      <c r="F6747" s="219" t="s">
        <v>7721</v>
      </c>
      <c r="G6747" s="219" t="s">
        <v>7794</v>
      </c>
      <c r="H6747" s="219" t="s">
        <v>5990</v>
      </c>
      <c r="I6747" s="220" t="s">
        <v>7247</v>
      </c>
      <c r="J6747" s="221">
        <v>11000</v>
      </c>
      <c r="K6747" s="221">
        <v>1</v>
      </c>
      <c r="L6747" s="221">
        <v>11000</v>
      </c>
    </row>
    <row r="6748" spans="1:12" s="167" customFormat="1">
      <c r="A6748" s="218" t="str">
        <f t="shared" si="46"/>
        <v>O221106058725일반상품</v>
      </c>
      <c r="B6748" s="219" t="s">
        <v>9432</v>
      </c>
      <c r="C6748" s="219" t="s">
        <v>8023</v>
      </c>
      <c r="D6748" s="219" t="s">
        <v>8065</v>
      </c>
      <c r="E6748" s="219" t="s">
        <v>6390</v>
      </c>
      <c r="F6748" s="219" t="s">
        <v>7721</v>
      </c>
      <c r="G6748" s="219" t="s">
        <v>7794</v>
      </c>
      <c r="H6748" s="219" t="s">
        <v>5990</v>
      </c>
      <c r="I6748" s="220" t="s">
        <v>7191</v>
      </c>
      <c r="J6748" s="221">
        <v>13520</v>
      </c>
      <c r="K6748" s="221">
        <v>1</v>
      </c>
      <c r="L6748" s="221">
        <v>13520</v>
      </c>
    </row>
    <row r="6749" spans="1:12" s="167" customFormat="1">
      <c r="A6749" s="218" t="str">
        <f t="shared" si="46"/>
        <v>O221106058725일반상품</v>
      </c>
      <c r="B6749" s="219" t="s">
        <v>9432</v>
      </c>
      <c r="C6749" s="219" t="s">
        <v>8023</v>
      </c>
      <c r="D6749" s="219" t="s">
        <v>8065</v>
      </c>
      <c r="E6749" s="219" t="s">
        <v>6390</v>
      </c>
      <c r="F6749" s="219" t="s">
        <v>7721</v>
      </c>
      <c r="G6749" s="219" t="s">
        <v>7794</v>
      </c>
      <c r="H6749" s="219" t="s">
        <v>5990</v>
      </c>
      <c r="I6749" s="220" t="s">
        <v>7252</v>
      </c>
      <c r="J6749" s="221">
        <v>2850</v>
      </c>
      <c r="K6749" s="221">
        <v>1</v>
      </c>
      <c r="L6749" s="221">
        <v>2850</v>
      </c>
    </row>
    <row r="6750" spans="1:12" s="167" customFormat="1">
      <c r="A6750" s="218" t="str">
        <f t="shared" si="46"/>
        <v>O221106058725일반상품</v>
      </c>
      <c r="B6750" s="219" t="s">
        <v>9432</v>
      </c>
      <c r="C6750" s="219" t="s">
        <v>8023</v>
      </c>
      <c r="D6750" s="219" t="s">
        <v>8065</v>
      </c>
      <c r="E6750" s="219" t="s">
        <v>6390</v>
      </c>
      <c r="F6750" s="219" t="s">
        <v>7721</v>
      </c>
      <c r="G6750" s="219" t="s">
        <v>7794</v>
      </c>
      <c r="H6750" s="219" t="s">
        <v>5990</v>
      </c>
      <c r="I6750" s="220" t="s">
        <v>8385</v>
      </c>
      <c r="J6750" s="221">
        <v>4980</v>
      </c>
      <c r="K6750" s="221">
        <v>2</v>
      </c>
      <c r="L6750" s="221">
        <v>9960</v>
      </c>
    </row>
    <row r="6751" spans="1:12" s="167" customFormat="1">
      <c r="A6751" s="218" t="str">
        <f t="shared" si="46"/>
        <v>O221106058725일반상품</v>
      </c>
      <c r="B6751" s="219" t="s">
        <v>9432</v>
      </c>
      <c r="C6751" s="219" t="s">
        <v>8023</v>
      </c>
      <c r="D6751" s="219" t="s">
        <v>8065</v>
      </c>
      <c r="E6751" s="219" t="s">
        <v>6390</v>
      </c>
      <c r="F6751" s="219" t="s">
        <v>7721</v>
      </c>
      <c r="G6751" s="219" t="s">
        <v>7794</v>
      </c>
      <c r="H6751" s="219" t="s">
        <v>5990</v>
      </c>
      <c r="I6751" s="220" t="s">
        <v>8686</v>
      </c>
      <c r="J6751" s="221">
        <v>11400</v>
      </c>
      <c r="K6751" s="221">
        <v>1</v>
      </c>
      <c r="L6751" s="221">
        <v>11400</v>
      </c>
    </row>
    <row r="6752" spans="1:12" s="167" customFormat="1">
      <c r="A6752" s="218" t="str">
        <f t="shared" si="46"/>
        <v>O221106058725일반상품</v>
      </c>
      <c r="B6752" s="219" t="s">
        <v>9432</v>
      </c>
      <c r="C6752" s="219" t="s">
        <v>8023</v>
      </c>
      <c r="D6752" s="219" t="s">
        <v>8065</v>
      </c>
      <c r="E6752" s="219" t="s">
        <v>6390</v>
      </c>
      <c r="F6752" s="219" t="s">
        <v>7721</v>
      </c>
      <c r="G6752" s="219" t="s">
        <v>7794</v>
      </c>
      <c r="H6752" s="219" t="s">
        <v>5990</v>
      </c>
      <c r="I6752" s="220" t="s">
        <v>7198</v>
      </c>
      <c r="J6752" s="221">
        <v>2850</v>
      </c>
      <c r="K6752" s="221">
        <v>1</v>
      </c>
      <c r="L6752" s="221">
        <v>2850</v>
      </c>
    </row>
    <row r="6753" spans="1:12" s="167" customFormat="1">
      <c r="A6753" s="218" t="str">
        <f t="shared" si="46"/>
        <v>O221106058725일반상품</v>
      </c>
      <c r="B6753" s="219" t="s">
        <v>9432</v>
      </c>
      <c r="C6753" s="219" t="s">
        <v>8023</v>
      </c>
      <c r="D6753" s="219" t="s">
        <v>8065</v>
      </c>
      <c r="E6753" s="219" t="s">
        <v>6390</v>
      </c>
      <c r="F6753" s="219" t="s">
        <v>7721</v>
      </c>
      <c r="G6753" s="219" t="s">
        <v>7794</v>
      </c>
      <c r="H6753" s="219" t="s">
        <v>5990</v>
      </c>
      <c r="I6753" s="220" t="s">
        <v>8664</v>
      </c>
      <c r="J6753" s="221">
        <v>8140</v>
      </c>
      <c r="K6753" s="221">
        <v>2</v>
      </c>
      <c r="L6753" s="221">
        <v>16280</v>
      </c>
    </row>
    <row r="6754" spans="1:12" s="167" customFormat="1">
      <c r="A6754" s="218" t="str">
        <f t="shared" si="46"/>
        <v>O221106058725일반상품</v>
      </c>
      <c r="B6754" s="219" t="s">
        <v>9432</v>
      </c>
      <c r="C6754" s="219" t="s">
        <v>8023</v>
      </c>
      <c r="D6754" s="219" t="s">
        <v>8065</v>
      </c>
      <c r="E6754" s="219" t="s">
        <v>6390</v>
      </c>
      <c r="F6754" s="219" t="s">
        <v>7721</v>
      </c>
      <c r="G6754" s="219" t="s">
        <v>7794</v>
      </c>
      <c r="H6754" s="219" t="s">
        <v>5990</v>
      </c>
      <c r="I6754" s="220" t="s">
        <v>7192</v>
      </c>
      <c r="J6754" s="221">
        <v>6620</v>
      </c>
      <c r="K6754" s="221">
        <v>1</v>
      </c>
      <c r="L6754" s="221">
        <v>6620</v>
      </c>
    </row>
    <row r="6755" spans="1:12" s="167" customFormat="1">
      <c r="A6755" s="218" t="str">
        <f t="shared" si="46"/>
        <v>O221106058725일반상품</v>
      </c>
      <c r="B6755" s="219" t="s">
        <v>9432</v>
      </c>
      <c r="C6755" s="219" t="s">
        <v>8023</v>
      </c>
      <c r="D6755" s="219" t="s">
        <v>8065</v>
      </c>
      <c r="E6755" s="219" t="s">
        <v>6390</v>
      </c>
      <c r="F6755" s="219" t="s">
        <v>7721</v>
      </c>
      <c r="G6755" s="219" t="s">
        <v>7794</v>
      </c>
      <c r="H6755" s="219" t="s">
        <v>5990</v>
      </c>
      <c r="I6755" s="220" t="s">
        <v>7228</v>
      </c>
      <c r="J6755" s="221">
        <v>1250</v>
      </c>
      <c r="K6755" s="221">
        <v>3</v>
      </c>
      <c r="L6755" s="221">
        <v>3750</v>
      </c>
    </row>
    <row r="6756" spans="1:12" s="167" customFormat="1">
      <c r="A6756" s="218" t="str">
        <f t="shared" si="46"/>
        <v>O221106058725일반상품</v>
      </c>
      <c r="B6756" s="219" t="s">
        <v>9432</v>
      </c>
      <c r="C6756" s="219" t="s">
        <v>8023</v>
      </c>
      <c r="D6756" s="219" t="s">
        <v>8065</v>
      </c>
      <c r="E6756" s="219" t="s">
        <v>6390</v>
      </c>
      <c r="F6756" s="219" t="s">
        <v>7721</v>
      </c>
      <c r="G6756" s="219" t="s">
        <v>7794</v>
      </c>
      <c r="H6756" s="219" t="s">
        <v>5990</v>
      </c>
      <c r="I6756" s="220" t="s">
        <v>7222</v>
      </c>
      <c r="J6756" s="221">
        <v>10000</v>
      </c>
      <c r="K6756" s="221">
        <v>1</v>
      </c>
      <c r="L6756" s="221">
        <v>10000</v>
      </c>
    </row>
    <row r="6757" spans="1:12" s="167" customFormat="1">
      <c r="A6757" s="218" t="str">
        <f t="shared" si="46"/>
        <v>O221106058725일반상품</v>
      </c>
      <c r="B6757" s="219" t="s">
        <v>9432</v>
      </c>
      <c r="C6757" s="219" t="s">
        <v>8023</v>
      </c>
      <c r="D6757" s="219" t="s">
        <v>8065</v>
      </c>
      <c r="E6757" s="219" t="s">
        <v>6390</v>
      </c>
      <c r="F6757" s="219" t="s">
        <v>7721</v>
      </c>
      <c r="G6757" s="219" t="s">
        <v>7794</v>
      </c>
      <c r="H6757" s="219" t="s">
        <v>5990</v>
      </c>
      <c r="I6757" s="220" t="s">
        <v>8722</v>
      </c>
      <c r="J6757" s="221">
        <v>2900</v>
      </c>
      <c r="K6757" s="221">
        <v>1</v>
      </c>
      <c r="L6757" s="221">
        <v>2900</v>
      </c>
    </row>
    <row r="6758" spans="1:12" s="167" customFormat="1">
      <c r="A6758" s="218" t="str">
        <f t="shared" si="46"/>
        <v>O221106058725일반상품</v>
      </c>
      <c r="B6758" s="219" t="s">
        <v>9432</v>
      </c>
      <c r="C6758" s="219" t="s">
        <v>8023</v>
      </c>
      <c r="D6758" s="219" t="s">
        <v>8065</v>
      </c>
      <c r="E6758" s="219" t="s">
        <v>6390</v>
      </c>
      <c r="F6758" s="219" t="s">
        <v>7721</v>
      </c>
      <c r="G6758" s="219" t="s">
        <v>7794</v>
      </c>
      <c r="H6758" s="219" t="s">
        <v>5990</v>
      </c>
      <c r="I6758" s="220" t="s">
        <v>8861</v>
      </c>
      <c r="J6758" s="221">
        <v>2900</v>
      </c>
      <c r="K6758" s="221">
        <v>1</v>
      </c>
      <c r="L6758" s="221">
        <v>2900</v>
      </c>
    </row>
    <row r="6759" spans="1:12" s="167" customFormat="1">
      <c r="A6759" s="218" t="str">
        <f t="shared" si="46"/>
        <v>O221106058725일반상품</v>
      </c>
      <c r="B6759" s="219" t="s">
        <v>9432</v>
      </c>
      <c r="C6759" s="219" t="s">
        <v>8023</v>
      </c>
      <c r="D6759" s="219" t="s">
        <v>8065</v>
      </c>
      <c r="E6759" s="219" t="s">
        <v>6390</v>
      </c>
      <c r="F6759" s="219" t="s">
        <v>7721</v>
      </c>
      <c r="G6759" s="219" t="s">
        <v>7794</v>
      </c>
      <c r="H6759" s="219" t="s">
        <v>5990</v>
      </c>
      <c r="I6759" s="220" t="s">
        <v>8716</v>
      </c>
      <c r="J6759" s="221">
        <v>2790</v>
      </c>
      <c r="K6759" s="221">
        <v>1</v>
      </c>
      <c r="L6759" s="221">
        <v>2790</v>
      </c>
    </row>
    <row r="6760" spans="1:12" s="167" customFormat="1">
      <c r="A6760" s="218" t="str">
        <f t="shared" si="46"/>
        <v>O221106058725일반상품</v>
      </c>
      <c r="B6760" s="219" t="s">
        <v>9432</v>
      </c>
      <c r="C6760" s="219" t="s">
        <v>8023</v>
      </c>
      <c r="D6760" s="219" t="s">
        <v>8065</v>
      </c>
      <c r="E6760" s="219" t="s">
        <v>6390</v>
      </c>
      <c r="F6760" s="219" t="s">
        <v>7721</v>
      </c>
      <c r="G6760" s="219" t="s">
        <v>7794</v>
      </c>
      <c r="H6760" s="219" t="s">
        <v>5990</v>
      </c>
      <c r="I6760" s="220" t="s">
        <v>7219</v>
      </c>
      <c r="J6760" s="221">
        <v>6650</v>
      </c>
      <c r="K6760" s="221">
        <v>2</v>
      </c>
      <c r="L6760" s="221">
        <v>13300</v>
      </c>
    </row>
    <row r="6761" spans="1:12" s="167" customFormat="1">
      <c r="A6761" s="218" t="str">
        <f t="shared" si="46"/>
        <v>O221106058725일반상품</v>
      </c>
      <c r="B6761" s="219" t="s">
        <v>9432</v>
      </c>
      <c r="C6761" s="219" t="s">
        <v>8023</v>
      </c>
      <c r="D6761" s="219" t="s">
        <v>8065</v>
      </c>
      <c r="E6761" s="219" t="s">
        <v>6390</v>
      </c>
      <c r="F6761" s="219" t="s">
        <v>7721</v>
      </c>
      <c r="G6761" s="219" t="s">
        <v>7794</v>
      </c>
      <c r="H6761" s="219" t="s">
        <v>5990</v>
      </c>
      <c r="I6761" s="220" t="s">
        <v>8981</v>
      </c>
      <c r="J6761" s="221">
        <v>1240</v>
      </c>
      <c r="K6761" s="221">
        <v>1</v>
      </c>
      <c r="L6761" s="221">
        <v>1240</v>
      </c>
    </row>
    <row r="6762" spans="1:12" s="167" customFormat="1">
      <c r="A6762" s="218" t="str">
        <f t="shared" si="46"/>
        <v>O221106058725일반상품</v>
      </c>
      <c r="B6762" s="219" t="s">
        <v>9432</v>
      </c>
      <c r="C6762" s="219" t="s">
        <v>8023</v>
      </c>
      <c r="D6762" s="219" t="s">
        <v>8065</v>
      </c>
      <c r="E6762" s="219" t="s">
        <v>6390</v>
      </c>
      <c r="F6762" s="219" t="s">
        <v>7721</v>
      </c>
      <c r="G6762" s="219" t="s">
        <v>7794</v>
      </c>
      <c r="H6762" s="219" t="s">
        <v>5990</v>
      </c>
      <c r="I6762" s="220" t="s">
        <v>8862</v>
      </c>
      <c r="J6762" s="221">
        <v>9300</v>
      </c>
      <c r="K6762" s="221">
        <v>1</v>
      </c>
      <c r="L6762" s="221">
        <v>9300</v>
      </c>
    </row>
    <row r="6763" spans="1:12" s="167" customFormat="1">
      <c r="A6763" s="218" t="str">
        <f t="shared" si="46"/>
        <v>O221106058725일반상품</v>
      </c>
      <c r="B6763" s="219" t="s">
        <v>9432</v>
      </c>
      <c r="C6763" s="219" t="s">
        <v>8023</v>
      </c>
      <c r="D6763" s="219" t="s">
        <v>8065</v>
      </c>
      <c r="E6763" s="219" t="s">
        <v>6390</v>
      </c>
      <c r="F6763" s="219" t="s">
        <v>7721</v>
      </c>
      <c r="G6763" s="219" t="s">
        <v>7794</v>
      </c>
      <c r="H6763" s="219" t="s">
        <v>5990</v>
      </c>
      <c r="I6763" s="220" t="s">
        <v>8507</v>
      </c>
      <c r="J6763" s="221">
        <v>3070</v>
      </c>
      <c r="K6763" s="221">
        <v>1</v>
      </c>
      <c r="L6763" s="221">
        <v>3070</v>
      </c>
    </row>
    <row r="6764" spans="1:12" s="167" customFormat="1">
      <c r="A6764" s="218" t="str">
        <f t="shared" si="46"/>
        <v>O221106058725일반상품</v>
      </c>
      <c r="B6764" s="219" t="s">
        <v>9432</v>
      </c>
      <c r="C6764" s="219" t="s">
        <v>8023</v>
      </c>
      <c r="D6764" s="219" t="s">
        <v>8065</v>
      </c>
      <c r="E6764" s="219" t="s">
        <v>6390</v>
      </c>
      <c r="F6764" s="219" t="s">
        <v>7721</v>
      </c>
      <c r="G6764" s="219" t="s">
        <v>7794</v>
      </c>
      <c r="H6764" s="219" t="s">
        <v>5990</v>
      </c>
      <c r="I6764" s="220" t="s">
        <v>8667</v>
      </c>
      <c r="J6764" s="221">
        <v>3070</v>
      </c>
      <c r="K6764" s="221">
        <v>1</v>
      </c>
      <c r="L6764" s="221">
        <v>3070</v>
      </c>
    </row>
    <row r="6765" spans="1:12" s="167" customFormat="1">
      <c r="A6765" s="218" t="str">
        <f t="shared" si="46"/>
        <v>O221106058725일반상품</v>
      </c>
      <c r="B6765" s="219" t="s">
        <v>9432</v>
      </c>
      <c r="C6765" s="219" t="s">
        <v>8023</v>
      </c>
      <c r="D6765" s="219" t="s">
        <v>8065</v>
      </c>
      <c r="E6765" s="219" t="s">
        <v>6390</v>
      </c>
      <c r="F6765" s="219" t="s">
        <v>7721</v>
      </c>
      <c r="G6765" s="219" t="s">
        <v>7794</v>
      </c>
      <c r="H6765" s="219" t="s">
        <v>5990</v>
      </c>
      <c r="I6765" s="220" t="s">
        <v>9592</v>
      </c>
      <c r="J6765" s="221">
        <v>5400</v>
      </c>
      <c r="K6765" s="221">
        <v>1</v>
      </c>
      <c r="L6765" s="221">
        <v>5400</v>
      </c>
    </row>
    <row r="6766" spans="1:12" s="167" customFormat="1">
      <c r="A6766" s="218" t="str">
        <f t="shared" si="46"/>
        <v>O221106058725일반상품</v>
      </c>
      <c r="B6766" s="219" t="s">
        <v>9432</v>
      </c>
      <c r="C6766" s="219" t="s">
        <v>8023</v>
      </c>
      <c r="D6766" s="219" t="s">
        <v>8065</v>
      </c>
      <c r="E6766" s="219" t="s">
        <v>6390</v>
      </c>
      <c r="F6766" s="219" t="s">
        <v>7721</v>
      </c>
      <c r="G6766" s="219" t="s">
        <v>7794</v>
      </c>
      <c r="H6766" s="219" t="s">
        <v>5990</v>
      </c>
      <c r="I6766" s="220" t="s">
        <v>7979</v>
      </c>
      <c r="J6766" s="221">
        <v>6660</v>
      </c>
      <c r="K6766" s="221">
        <v>1</v>
      </c>
      <c r="L6766" s="221">
        <v>6660</v>
      </c>
    </row>
    <row r="6767" spans="1:12" s="167" customFormat="1">
      <c r="A6767" s="218" t="str">
        <f t="shared" si="46"/>
        <v>O221106058725일반상품</v>
      </c>
      <c r="B6767" s="219" t="s">
        <v>9432</v>
      </c>
      <c r="C6767" s="219" t="s">
        <v>8023</v>
      </c>
      <c r="D6767" s="219" t="s">
        <v>8065</v>
      </c>
      <c r="E6767" s="219" t="s">
        <v>6390</v>
      </c>
      <c r="F6767" s="219" t="s">
        <v>7721</v>
      </c>
      <c r="G6767" s="219" t="s">
        <v>7794</v>
      </c>
      <c r="H6767" s="219" t="s">
        <v>5990</v>
      </c>
      <c r="I6767" s="220" t="s">
        <v>8707</v>
      </c>
      <c r="J6767" s="221">
        <v>2220</v>
      </c>
      <c r="K6767" s="221">
        <v>1</v>
      </c>
      <c r="L6767" s="221">
        <v>2220</v>
      </c>
    </row>
    <row r="6768" spans="1:12" s="167" customFormat="1">
      <c r="A6768" s="218" t="str">
        <f t="shared" si="46"/>
        <v>O221106058725일반상품</v>
      </c>
      <c r="B6768" s="219" t="s">
        <v>9432</v>
      </c>
      <c r="C6768" s="219" t="s">
        <v>8023</v>
      </c>
      <c r="D6768" s="219" t="s">
        <v>8065</v>
      </c>
      <c r="E6768" s="219" t="s">
        <v>6390</v>
      </c>
      <c r="F6768" s="219" t="s">
        <v>7721</v>
      </c>
      <c r="G6768" s="219" t="s">
        <v>7794</v>
      </c>
      <c r="H6768" s="219" t="s">
        <v>5990</v>
      </c>
      <c r="I6768" s="220" t="s">
        <v>8669</v>
      </c>
      <c r="J6768" s="221">
        <v>5400</v>
      </c>
      <c r="K6768" s="221">
        <v>1</v>
      </c>
      <c r="L6768" s="221">
        <v>5400</v>
      </c>
    </row>
    <row r="6769" spans="1:12" s="167" customFormat="1">
      <c r="A6769" s="218" t="str">
        <f t="shared" si="46"/>
        <v>O221106058725일반상품</v>
      </c>
      <c r="B6769" s="219" t="s">
        <v>9432</v>
      </c>
      <c r="C6769" s="219" t="s">
        <v>8023</v>
      </c>
      <c r="D6769" s="219" t="s">
        <v>8065</v>
      </c>
      <c r="E6769" s="219" t="s">
        <v>6390</v>
      </c>
      <c r="F6769" s="219" t="s">
        <v>7721</v>
      </c>
      <c r="G6769" s="219" t="s">
        <v>7794</v>
      </c>
      <c r="H6769" s="219" t="s">
        <v>5990</v>
      </c>
      <c r="I6769" s="220" t="s">
        <v>8571</v>
      </c>
      <c r="J6769" s="221">
        <v>2100</v>
      </c>
      <c r="K6769" s="221">
        <v>1</v>
      </c>
      <c r="L6769" s="221">
        <v>2100</v>
      </c>
    </row>
    <row r="6770" spans="1:12" s="167" customFormat="1">
      <c r="A6770" s="218" t="str">
        <f t="shared" si="46"/>
        <v>O221106058725일반상품</v>
      </c>
      <c r="B6770" s="219" t="s">
        <v>9432</v>
      </c>
      <c r="C6770" s="219" t="s">
        <v>8023</v>
      </c>
      <c r="D6770" s="219" t="s">
        <v>8065</v>
      </c>
      <c r="E6770" s="219" t="s">
        <v>6390</v>
      </c>
      <c r="F6770" s="219" t="s">
        <v>7721</v>
      </c>
      <c r="G6770" s="219" t="s">
        <v>7794</v>
      </c>
      <c r="H6770" s="219" t="s">
        <v>5990</v>
      </c>
      <c r="I6770" s="220" t="s">
        <v>7220</v>
      </c>
      <c r="J6770" s="221">
        <v>670</v>
      </c>
      <c r="K6770" s="221">
        <v>3</v>
      </c>
      <c r="L6770" s="221">
        <v>2010</v>
      </c>
    </row>
    <row r="6771" spans="1:12" s="167" customFormat="1">
      <c r="A6771" s="218" t="str">
        <f t="shared" si="46"/>
        <v>O221106058725일반상품</v>
      </c>
      <c r="B6771" s="219" t="s">
        <v>9432</v>
      </c>
      <c r="C6771" s="219" t="s">
        <v>8023</v>
      </c>
      <c r="D6771" s="219" t="s">
        <v>8065</v>
      </c>
      <c r="E6771" s="219" t="s">
        <v>6390</v>
      </c>
      <c r="F6771" s="219" t="s">
        <v>7721</v>
      </c>
      <c r="G6771" s="219" t="s">
        <v>7794</v>
      </c>
      <c r="H6771" s="219" t="s">
        <v>5990</v>
      </c>
      <c r="I6771" s="220" t="s">
        <v>8429</v>
      </c>
      <c r="J6771" s="221">
        <v>1270</v>
      </c>
      <c r="K6771" s="221">
        <v>1</v>
      </c>
      <c r="L6771" s="221">
        <v>1270</v>
      </c>
    </row>
    <row r="6772" spans="1:12" s="167" customFormat="1">
      <c r="A6772" s="218" t="str">
        <f t="shared" si="46"/>
        <v>O221106058725일반상품</v>
      </c>
      <c r="B6772" s="219" t="s">
        <v>9432</v>
      </c>
      <c r="C6772" s="219" t="s">
        <v>8023</v>
      </c>
      <c r="D6772" s="219" t="s">
        <v>8065</v>
      </c>
      <c r="E6772" s="219" t="s">
        <v>6390</v>
      </c>
      <c r="F6772" s="219" t="s">
        <v>7721</v>
      </c>
      <c r="G6772" s="219" t="s">
        <v>7794</v>
      </c>
      <c r="H6772" s="219" t="s">
        <v>5990</v>
      </c>
      <c r="I6772" s="220" t="s">
        <v>8391</v>
      </c>
      <c r="J6772" s="221">
        <v>3890</v>
      </c>
      <c r="K6772" s="221">
        <v>1</v>
      </c>
      <c r="L6772" s="221">
        <v>3890</v>
      </c>
    </row>
    <row r="6773" spans="1:12" s="167" customFormat="1">
      <c r="A6773" s="218" t="str">
        <f t="shared" si="46"/>
        <v>O221106058725일반상품</v>
      </c>
      <c r="B6773" s="219" t="s">
        <v>9432</v>
      </c>
      <c r="C6773" s="219" t="s">
        <v>8023</v>
      </c>
      <c r="D6773" s="219" t="s">
        <v>8065</v>
      </c>
      <c r="E6773" s="219" t="s">
        <v>6390</v>
      </c>
      <c r="F6773" s="219" t="s">
        <v>7721</v>
      </c>
      <c r="G6773" s="219" t="s">
        <v>7794</v>
      </c>
      <c r="H6773" s="219" t="s">
        <v>5990</v>
      </c>
      <c r="I6773" s="220" t="s">
        <v>8355</v>
      </c>
      <c r="J6773" s="221">
        <v>2630</v>
      </c>
      <c r="K6773" s="221">
        <v>2</v>
      </c>
      <c r="L6773" s="221">
        <v>5260</v>
      </c>
    </row>
    <row r="6774" spans="1:12" s="167" customFormat="1">
      <c r="A6774" s="218" t="str">
        <f t="shared" si="46"/>
        <v>O221106058725일반상품</v>
      </c>
      <c r="B6774" s="219" t="s">
        <v>9432</v>
      </c>
      <c r="C6774" s="219" t="s">
        <v>8023</v>
      </c>
      <c r="D6774" s="219" t="s">
        <v>8065</v>
      </c>
      <c r="E6774" s="219" t="s">
        <v>6390</v>
      </c>
      <c r="F6774" s="219" t="s">
        <v>7721</v>
      </c>
      <c r="G6774" s="219" t="s">
        <v>7794</v>
      </c>
      <c r="H6774" s="219" t="s">
        <v>5990</v>
      </c>
      <c r="I6774" s="220" t="s">
        <v>7193</v>
      </c>
      <c r="J6774" s="221">
        <v>1900</v>
      </c>
      <c r="K6774" s="221">
        <v>1</v>
      </c>
      <c r="L6774" s="221">
        <v>1900</v>
      </c>
    </row>
    <row r="6775" spans="1:12" s="167" customFormat="1">
      <c r="A6775" s="218" t="str">
        <f t="shared" si="46"/>
        <v>O221106058725일반상품</v>
      </c>
      <c r="B6775" s="219" t="s">
        <v>9432</v>
      </c>
      <c r="C6775" s="219" t="s">
        <v>8023</v>
      </c>
      <c r="D6775" s="219" t="s">
        <v>8065</v>
      </c>
      <c r="E6775" s="219" t="s">
        <v>6390</v>
      </c>
      <c r="F6775" s="219" t="s">
        <v>7721</v>
      </c>
      <c r="G6775" s="219" t="s">
        <v>7794</v>
      </c>
      <c r="H6775" s="219" t="s">
        <v>5990</v>
      </c>
      <c r="I6775" s="220" t="s">
        <v>8068</v>
      </c>
      <c r="J6775" s="221">
        <v>11290</v>
      </c>
      <c r="K6775" s="221">
        <v>1</v>
      </c>
      <c r="L6775" s="221">
        <v>11290</v>
      </c>
    </row>
    <row r="6776" spans="1:12" s="167" customFormat="1">
      <c r="A6776" s="218" t="str">
        <f t="shared" si="46"/>
        <v>O221106058725일반상품</v>
      </c>
      <c r="B6776" s="219" t="s">
        <v>9432</v>
      </c>
      <c r="C6776" s="219" t="s">
        <v>8023</v>
      </c>
      <c r="D6776" s="219" t="s">
        <v>8065</v>
      </c>
      <c r="E6776" s="219" t="s">
        <v>6390</v>
      </c>
      <c r="F6776" s="219" t="s">
        <v>7721</v>
      </c>
      <c r="G6776" s="219" t="s">
        <v>7794</v>
      </c>
      <c r="H6776" s="219" t="s">
        <v>5990</v>
      </c>
      <c r="I6776" s="220" t="s">
        <v>8768</v>
      </c>
      <c r="J6776" s="221">
        <v>9240</v>
      </c>
      <c r="K6776" s="221">
        <v>1</v>
      </c>
      <c r="L6776" s="221">
        <v>9240</v>
      </c>
    </row>
    <row r="6777" spans="1:12" s="167" customFormat="1">
      <c r="A6777" s="218" t="str">
        <f t="shared" si="46"/>
        <v>O221106058725일반상품</v>
      </c>
      <c r="B6777" s="219" t="s">
        <v>9432</v>
      </c>
      <c r="C6777" s="219" t="s">
        <v>8023</v>
      </c>
      <c r="D6777" s="219" t="s">
        <v>8065</v>
      </c>
      <c r="E6777" s="219" t="s">
        <v>6390</v>
      </c>
      <c r="F6777" s="219" t="s">
        <v>7721</v>
      </c>
      <c r="G6777" s="219" t="s">
        <v>7794</v>
      </c>
      <c r="H6777" s="219" t="s">
        <v>5990</v>
      </c>
      <c r="I6777" s="220" t="s">
        <v>7229</v>
      </c>
      <c r="J6777" s="221">
        <v>5900</v>
      </c>
      <c r="K6777" s="221">
        <v>1</v>
      </c>
      <c r="L6777" s="221">
        <v>5900</v>
      </c>
    </row>
    <row r="6778" spans="1:12" s="167" customFormat="1">
      <c r="A6778" s="218" t="str">
        <f t="shared" si="46"/>
        <v>O221106058725일반상품</v>
      </c>
      <c r="B6778" s="219" t="s">
        <v>9432</v>
      </c>
      <c r="C6778" s="219" t="s">
        <v>8023</v>
      </c>
      <c r="D6778" s="219" t="s">
        <v>8065</v>
      </c>
      <c r="E6778" s="219" t="s">
        <v>6390</v>
      </c>
      <c r="F6778" s="219" t="s">
        <v>7721</v>
      </c>
      <c r="G6778" s="219" t="s">
        <v>7794</v>
      </c>
      <c r="H6778" s="219" t="s">
        <v>5990</v>
      </c>
      <c r="I6778" s="220" t="s">
        <v>8539</v>
      </c>
      <c r="J6778" s="221">
        <v>1160</v>
      </c>
      <c r="K6778" s="221">
        <v>1</v>
      </c>
      <c r="L6778" s="221">
        <v>1160</v>
      </c>
    </row>
    <row r="6779" spans="1:12" s="167" customFormat="1">
      <c r="A6779" s="218" t="str">
        <f t="shared" si="46"/>
        <v>O221106058725일반상품</v>
      </c>
      <c r="B6779" s="219" t="s">
        <v>9432</v>
      </c>
      <c r="C6779" s="219" t="s">
        <v>8023</v>
      </c>
      <c r="D6779" s="219" t="s">
        <v>8065</v>
      </c>
      <c r="E6779" s="219" t="s">
        <v>6390</v>
      </c>
      <c r="F6779" s="219" t="s">
        <v>7721</v>
      </c>
      <c r="G6779" s="219" t="s">
        <v>7794</v>
      </c>
      <c r="H6779" s="219" t="s">
        <v>5990</v>
      </c>
      <c r="I6779" s="220" t="s">
        <v>7195</v>
      </c>
      <c r="J6779" s="221">
        <v>4018</v>
      </c>
      <c r="K6779" s="221">
        <v>1</v>
      </c>
      <c r="L6779" s="221">
        <v>4018</v>
      </c>
    </row>
    <row r="6780" spans="1:12" s="167" customFormat="1">
      <c r="A6780" s="218" t="str">
        <f t="shared" si="46"/>
        <v>O221106058725일반상품</v>
      </c>
      <c r="B6780" s="219" t="s">
        <v>9432</v>
      </c>
      <c r="C6780" s="219" t="s">
        <v>8023</v>
      </c>
      <c r="D6780" s="219" t="s">
        <v>8065</v>
      </c>
      <c r="E6780" s="219" t="s">
        <v>6390</v>
      </c>
      <c r="F6780" s="219" t="s">
        <v>7721</v>
      </c>
      <c r="G6780" s="219" t="s">
        <v>7794</v>
      </c>
      <c r="H6780" s="219" t="s">
        <v>5990</v>
      </c>
      <c r="I6780" s="220" t="s">
        <v>8070</v>
      </c>
      <c r="J6780" s="221">
        <v>5220</v>
      </c>
      <c r="K6780" s="221">
        <v>1</v>
      </c>
      <c r="L6780" s="221">
        <v>5220</v>
      </c>
    </row>
    <row r="6781" spans="1:12" s="167" customFormat="1">
      <c r="A6781" s="218" t="str">
        <f t="shared" si="46"/>
        <v>O221106058725일반상품</v>
      </c>
      <c r="B6781" s="219" t="s">
        <v>9432</v>
      </c>
      <c r="C6781" s="219" t="s">
        <v>8023</v>
      </c>
      <c r="D6781" s="219" t="s">
        <v>8065</v>
      </c>
      <c r="E6781" s="219" t="s">
        <v>6390</v>
      </c>
      <c r="F6781" s="219" t="s">
        <v>7721</v>
      </c>
      <c r="G6781" s="219" t="s">
        <v>7794</v>
      </c>
      <c r="H6781" s="219" t="s">
        <v>5990</v>
      </c>
      <c r="I6781" s="220" t="s">
        <v>8071</v>
      </c>
      <c r="J6781" s="221">
        <v>1630</v>
      </c>
      <c r="K6781" s="221">
        <v>1</v>
      </c>
      <c r="L6781" s="221">
        <v>1630</v>
      </c>
    </row>
    <row r="6782" spans="1:12" s="167" customFormat="1">
      <c r="A6782" s="218" t="str">
        <f t="shared" si="46"/>
        <v>O221106058725일반상품</v>
      </c>
      <c r="B6782" s="219" t="s">
        <v>9432</v>
      </c>
      <c r="C6782" s="219" t="s">
        <v>8023</v>
      </c>
      <c r="D6782" s="219" t="s">
        <v>8065</v>
      </c>
      <c r="E6782" s="219" t="s">
        <v>6390</v>
      </c>
      <c r="F6782" s="219" t="s">
        <v>7721</v>
      </c>
      <c r="G6782" s="219" t="s">
        <v>7794</v>
      </c>
      <c r="H6782" s="219" t="s">
        <v>5990</v>
      </c>
      <c r="I6782" s="220" t="s">
        <v>8581</v>
      </c>
      <c r="J6782" s="221">
        <v>3610</v>
      </c>
      <c r="K6782" s="221">
        <v>1</v>
      </c>
      <c r="L6782" s="221">
        <v>3610</v>
      </c>
    </row>
    <row r="6783" spans="1:12" s="167" customFormat="1">
      <c r="A6783" s="218" t="str">
        <f t="shared" si="46"/>
        <v>O221106058725일반상품</v>
      </c>
      <c r="B6783" s="219" t="s">
        <v>9432</v>
      </c>
      <c r="C6783" s="219" t="s">
        <v>8023</v>
      </c>
      <c r="D6783" s="219" t="s">
        <v>8065</v>
      </c>
      <c r="E6783" s="219" t="s">
        <v>6390</v>
      </c>
      <c r="F6783" s="219" t="s">
        <v>7721</v>
      </c>
      <c r="G6783" s="219" t="s">
        <v>7794</v>
      </c>
      <c r="H6783" s="219" t="s">
        <v>5990</v>
      </c>
      <c r="I6783" s="220" t="s">
        <v>7282</v>
      </c>
      <c r="J6783" s="221">
        <v>2170</v>
      </c>
      <c r="K6783" s="221">
        <v>2</v>
      </c>
      <c r="L6783" s="221">
        <v>4340</v>
      </c>
    </row>
    <row r="6784" spans="1:12" s="167" customFormat="1">
      <c r="A6784" s="218" t="str">
        <f t="shared" si="46"/>
        <v>O221106058725일반상품</v>
      </c>
      <c r="B6784" s="219" t="s">
        <v>9432</v>
      </c>
      <c r="C6784" s="219" t="s">
        <v>8023</v>
      </c>
      <c r="D6784" s="219" t="s">
        <v>8065</v>
      </c>
      <c r="E6784" s="219" t="s">
        <v>6390</v>
      </c>
      <c r="F6784" s="219" t="s">
        <v>7721</v>
      </c>
      <c r="G6784" s="219" t="s">
        <v>7794</v>
      </c>
      <c r="H6784" s="219" t="s">
        <v>5990</v>
      </c>
      <c r="I6784" s="220" t="s">
        <v>8511</v>
      </c>
      <c r="J6784" s="221">
        <v>6770</v>
      </c>
      <c r="K6784" s="221">
        <v>1</v>
      </c>
      <c r="L6784" s="221">
        <v>6770</v>
      </c>
    </row>
    <row r="6785" spans="1:12" s="167" customFormat="1">
      <c r="A6785" s="218" t="str">
        <f t="shared" si="46"/>
        <v>O221106058725일반상품</v>
      </c>
      <c r="B6785" s="219" t="s">
        <v>9432</v>
      </c>
      <c r="C6785" s="219" t="s">
        <v>8023</v>
      </c>
      <c r="D6785" s="219" t="s">
        <v>8065</v>
      </c>
      <c r="E6785" s="219" t="s">
        <v>6390</v>
      </c>
      <c r="F6785" s="219" t="s">
        <v>7721</v>
      </c>
      <c r="G6785" s="219" t="s">
        <v>7794</v>
      </c>
      <c r="H6785" s="219" t="s">
        <v>5990</v>
      </c>
      <c r="I6785" s="220" t="s">
        <v>7234</v>
      </c>
      <c r="J6785" s="221">
        <v>6980</v>
      </c>
      <c r="K6785" s="221">
        <v>1</v>
      </c>
      <c r="L6785" s="221">
        <v>6980</v>
      </c>
    </row>
    <row r="6786" spans="1:12" s="167" customFormat="1">
      <c r="A6786" s="218" t="str">
        <f t="shared" si="46"/>
        <v>O221106058725일반상품</v>
      </c>
      <c r="B6786" s="219" t="s">
        <v>9432</v>
      </c>
      <c r="C6786" s="219" t="s">
        <v>8023</v>
      </c>
      <c r="D6786" s="219" t="s">
        <v>8065</v>
      </c>
      <c r="E6786" s="219" t="s">
        <v>6390</v>
      </c>
      <c r="F6786" s="219" t="s">
        <v>7721</v>
      </c>
      <c r="G6786" s="219" t="s">
        <v>7794</v>
      </c>
      <c r="H6786" s="219" t="s">
        <v>5990</v>
      </c>
      <c r="I6786" s="220" t="s">
        <v>8406</v>
      </c>
      <c r="J6786" s="221">
        <v>1090</v>
      </c>
      <c r="K6786" s="221">
        <v>1</v>
      </c>
      <c r="L6786" s="221">
        <v>1090</v>
      </c>
    </row>
    <row r="6787" spans="1:12" s="167" customFormat="1">
      <c r="A6787" s="218" t="str">
        <f t="shared" si="46"/>
        <v>O221106058725일반상품</v>
      </c>
      <c r="B6787" s="219" t="s">
        <v>9432</v>
      </c>
      <c r="C6787" s="219" t="s">
        <v>8023</v>
      </c>
      <c r="D6787" s="219" t="s">
        <v>8065</v>
      </c>
      <c r="E6787" s="219" t="s">
        <v>6390</v>
      </c>
      <c r="F6787" s="219" t="s">
        <v>7721</v>
      </c>
      <c r="G6787" s="219" t="s">
        <v>7794</v>
      </c>
      <c r="H6787" s="219" t="s">
        <v>5990</v>
      </c>
      <c r="I6787" s="220" t="s">
        <v>8513</v>
      </c>
      <c r="J6787" s="221">
        <v>1030</v>
      </c>
      <c r="K6787" s="221">
        <v>2</v>
      </c>
      <c r="L6787" s="221">
        <v>2060</v>
      </c>
    </row>
    <row r="6788" spans="1:12" s="167" customFormat="1">
      <c r="A6788" s="218" t="str">
        <f t="shared" si="46"/>
        <v>O221106058725일반상품</v>
      </c>
      <c r="B6788" s="219" t="s">
        <v>9432</v>
      </c>
      <c r="C6788" s="219" t="s">
        <v>8023</v>
      </c>
      <c r="D6788" s="219" t="s">
        <v>8065</v>
      </c>
      <c r="E6788" s="219" t="s">
        <v>6390</v>
      </c>
      <c r="F6788" s="219" t="s">
        <v>7721</v>
      </c>
      <c r="G6788" s="219" t="s">
        <v>7794</v>
      </c>
      <c r="H6788" s="219" t="s">
        <v>5990</v>
      </c>
      <c r="I6788" s="220" t="s">
        <v>8529</v>
      </c>
      <c r="J6788" s="221">
        <v>1070</v>
      </c>
      <c r="K6788" s="221">
        <v>2</v>
      </c>
      <c r="L6788" s="221">
        <v>2140</v>
      </c>
    </row>
    <row r="6789" spans="1:12" s="167" customFormat="1">
      <c r="A6789" s="218" t="str">
        <f t="shared" si="46"/>
        <v>O221106058725일반상품</v>
      </c>
      <c r="B6789" s="219" t="s">
        <v>9432</v>
      </c>
      <c r="C6789" s="219" t="s">
        <v>8023</v>
      </c>
      <c r="D6789" s="219" t="s">
        <v>8065</v>
      </c>
      <c r="E6789" s="219" t="s">
        <v>6390</v>
      </c>
      <c r="F6789" s="219" t="s">
        <v>7721</v>
      </c>
      <c r="G6789" s="219" t="s">
        <v>7794</v>
      </c>
      <c r="H6789" s="219" t="s">
        <v>5990</v>
      </c>
      <c r="I6789" s="220" t="s">
        <v>8894</v>
      </c>
      <c r="J6789" s="221">
        <v>1070</v>
      </c>
      <c r="K6789" s="221">
        <v>2</v>
      </c>
      <c r="L6789" s="221">
        <v>2140</v>
      </c>
    </row>
    <row r="6790" spans="1:12" s="167" customFormat="1">
      <c r="A6790" s="218" t="str">
        <f t="shared" si="46"/>
        <v>O221106058725일반상품</v>
      </c>
      <c r="B6790" s="219" t="s">
        <v>9432</v>
      </c>
      <c r="C6790" s="219" t="s">
        <v>8023</v>
      </c>
      <c r="D6790" s="219" t="s">
        <v>8065</v>
      </c>
      <c r="E6790" s="219" t="s">
        <v>6390</v>
      </c>
      <c r="F6790" s="219" t="s">
        <v>7721</v>
      </c>
      <c r="G6790" s="219" t="s">
        <v>7794</v>
      </c>
      <c r="H6790" s="219" t="s">
        <v>5990</v>
      </c>
      <c r="I6790" s="220" t="s">
        <v>8335</v>
      </c>
      <c r="J6790" s="221">
        <v>1080</v>
      </c>
      <c r="K6790" s="221">
        <v>2</v>
      </c>
      <c r="L6790" s="221">
        <v>2160</v>
      </c>
    </row>
    <row r="6791" spans="1:12" s="167" customFormat="1">
      <c r="A6791" s="218" t="str">
        <f t="shared" si="46"/>
        <v>O221106058725일반상품</v>
      </c>
      <c r="B6791" s="219" t="s">
        <v>9432</v>
      </c>
      <c r="C6791" s="219" t="s">
        <v>8023</v>
      </c>
      <c r="D6791" s="219" t="s">
        <v>8065</v>
      </c>
      <c r="E6791" s="219" t="s">
        <v>6390</v>
      </c>
      <c r="F6791" s="219" t="s">
        <v>7721</v>
      </c>
      <c r="G6791" s="219" t="s">
        <v>7794</v>
      </c>
      <c r="H6791" s="219" t="s">
        <v>5990</v>
      </c>
      <c r="I6791" s="220" t="s">
        <v>8514</v>
      </c>
      <c r="J6791" s="221">
        <v>2160</v>
      </c>
      <c r="K6791" s="221">
        <v>1</v>
      </c>
      <c r="L6791" s="221">
        <v>2160</v>
      </c>
    </row>
    <row r="6792" spans="1:12" s="167" customFormat="1">
      <c r="A6792" s="218" t="str">
        <f t="shared" si="46"/>
        <v>O221106058725일반상품</v>
      </c>
      <c r="B6792" s="219" t="s">
        <v>9432</v>
      </c>
      <c r="C6792" s="219" t="s">
        <v>8023</v>
      </c>
      <c r="D6792" s="219" t="s">
        <v>8065</v>
      </c>
      <c r="E6792" s="219" t="s">
        <v>6390</v>
      </c>
      <c r="F6792" s="219" t="s">
        <v>7721</v>
      </c>
      <c r="G6792" s="219" t="s">
        <v>7794</v>
      </c>
      <c r="H6792" s="219" t="s">
        <v>5990</v>
      </c>
      <c r="I6792" s="220" t="s">
        <v>8681</v>
      </c>
      <c r="J6792" s="221">
        <v>1680</v>
      </c>
      <c r="K6792" s="221">
        <v>1</v>
      </c>
      <c r="L6792" s="221">
        <v>1680</v>
      </c>
    </row>
    <row r="6793" spans="1:12" s="167" customFormat="1">
      <c r="A6793" s="218" t="str">
        <f t="shared" si="46"/>
        <v>O221106058725일반상품</v>
      </c>
      <c r="B6793" s="219" t="s">
        <v>9432</v>
      </c>
      <c r="C6793" s="219" t="s">
        <v>8023</v>
      </c>
      <c r="D6793" s="219" t="s">
        <v>8065</v>
      </c>
      <c r="E6793" s="219" t="s">
        <v>6390</v>
      </c>
      <c r="F6793" s="219" t="s">
        <v>7721</v>
      </c>
      <c r="G6793" s="219" t="s">
        <v>7794</v>
      </c>
      <c r="H6793" s="219" t="s">
        <v>5990</v>
      </c>
      <c r="I6793" s="220" t="s">
        <v>8392</v>
      </c>
      <c r="J6793" s="221">
        <v>4400</v>
      </c>
      <c r="K6793" s="221">
        <v>1</v>
      </c>
      <c r="L6793" s="221">
        <v>4400</v>
      </c>
    </row>
    <row r="6794" spans="1:12" s="167" customFormat="1">
      <c r="A6794" s="218" t="str">
        <f t="shared" si="46"/>
        <v>O221106058725일반상품</v>
      </c>
      <c r="B6794" s="219" t="s">
        <v>9432</v>
      </c>
      <c r="C6794" s="219" t="s">
        <v>8023</v>
      </c>
      <c r="D6794" s="219" t="s">
        <v>8065</v>
      </c>
      <c r="E6794" s="219" t="s">
        <v>6390</v>
      </c>
      <c r="F6794" s="219" t="s">
        <v>7721</v>
      </c>
      <c r="G6794" s="219" t="s">
        <v>7794</v>
      </c>
      <c r="H6794" s="219" t="s">
        <v>5990</v>
      </c>
      <c r="I6794" s="220" t="s">
        <v>8380</v>
      </c>
      <c r="J6794" s="221">
        <v>4450</v>
      </c>
      <c r="K6794" s="221">
        <v>2</v>
      </c>
      <c r="L6794" s="221">
        <v>8900</v>
      </c>
    </row>
    <row r="6795" spans="1:12" s="167" customFormat="1">
      <c r="A6795" s="218" t="str">
        <f t="shared" si="46"/>
        <v>O221106058725일반상품</v>
      </c>
      <c r="B6795" s="219" t="s">
        <v>9432</v>
      </c>
      <c r="C6795" s="219" t="s">
        <v>8023</v>
      </c>
      <c r="D6795" s="219" t="s">
        <v>8065</v>
      </c>
      <c r="E6795" s="219" t="s">
        <v>6390</v>
      </c>
      <c r="F6795" s="219" t="s">
        <v>7721</v>
      </c>
      <c r="G6795" s="219" t="s">
        <v>7794</v>
      </c>
      <c r="H6795" s="219" t="s">
        <v>5990</v>
      </c>
      <c r="I6795" s="220" t="s">
        <v>8730</v>
      </c>
      <c r="J6795" s="221">
        <v>5000</v>
      </c>
      <c r="K6795" s="221">
        <v>1</v>
      </c>
      <c r="L6795" s="221">
        <v>5000</v>
      </c>
    </row>
    <row r="6796" spans="1:12" s="167" customFormat="1">
      <c r="A6796" s="218" t="str">
        <f t="shared" si="46"/>
        <v>O221106058725일반상품</v>
      </c>
      <c r="B6796" s="219" t="s">
        <v>9432</v>
      </c>
      <c r="C6796" s="219" t="s">
        <v>8023</v>
      </c>
      <c r="D6796" s="219" t="s">
        <v>8065</v>
      </c>
      <c r="E6796" s="219" t="s">
        <v>6390</v>
      </c>
      <c r="F6796" s="219" t="s">
        <v>7721</v>
      </c>
      <c r="G6796" s="219" t="s">
        <v>7794</v>
      </c>
      <c r="H6796" s="219" t="s">
        <v>5990</v>
      </c>
      <c r="I6796" s="220" t="s">
        <v>8586</v>
      </c>
      <c r="J6796" s="221">
        <v>3300</v>
      </c>
      <c r="K6796" s="221">
        <v>1</v>
      </c>
      <c r="L6796" s="221">
        <v>3300</v>
      </c>
    </row>
    <row r="6797" spans="1:12" s="167" customFormat="1">
      <c r="A6797" s="218" t="str">
        <f t="shared" si="46"/>
        <v>O221106058725일반상품</v>
      </c>
      <c r="B6797" s="219" t="s">
        <v>9432</v>
      </c>
      <c r="C6797" s="219" t="s">
        <v>8023</v>
      </c>
      <c r="D6797" s="219" t="s">
        <v>8065</v>
      </c>
      <c r="E6797" s="219" t="s">
        <v>6390</v>
      </c>
      <c r="F6797" s="219" t="s">
        <v>7721</v>
      </c>
      <c r="G6797" s="219" t="s">
        <v>7794</v>
      </c>
      <c r="H6797" s="219" t="s">
        <v>5990</v>
      </c>
      <c r="I6797" s="220" t="s">
        <v>8446</v>
      </c>
      <c r="J6797" s="221">
        <v>3800</v>
      </c>
      <c r="K6797" s="221">
        <v>1</v>
      </c>
      <c r="L6797" s="221">
        <v>3800</v>
      </c>
    </row>
    <row r="6798" spans="1:12" s="167" customFormat="1">
      <c r="A6798" s="218" t="str">
        <f t="shared" si="46"/>
        <v>O221106058725일반상품</v>
      </c>
      <c r="B6798" s="219" t="s">
        <v>9432</v>
      </c>
      <c r="C6798" s="219" t="s">
        <v>8023</v>
      </c>
      <c r="D6798" s="219" t="s">
        <v>8065</v>
      </c>
      <c r="E6798" s="219" t="s">
        <v>6390</v>
      </c>
      <c r="F6798" s="219" t="s">
        <v>7721</v>
      </c>
      <c r="G6798" s="219" t="s">
        <v>7794</v>
      </c>
      <c r="H6798" s="219" t="s">
        <v>5990</v>
      </c>
      <c r="I6798" s="220" t="s">
        <v>8942</v>
      </c>
      <c r="J6798" s="221">
        <v>2700</v>
      </c>
      <c r="K6798" s="221">
        <v>1</v>
      </c>
      <c r="L6798" s="221">
        <v>2700</v>
      </c>
    </row>
    <row r="6799" spans="1:12" s="167" customFormat="1">
      <c r="A6799" s="218" t="str">
        <f t="shared" si="46"/>
        <v>O221106058725일반상품</v>
      </c>
      <c r="B6799" s="219" t="s">
        <v>9432</v>
      </c>
      <c r="C6799" s="219" t="s">
        <v>8023</v>
      </c>
      <c r="D6799" s="219" t="s">
        <v>8065</v>
      </c>
      <c r="E6799" s="219" t="s">
        <v>6390</v>
      </c>
      <c r="F6799" s="219" t="s">
        <v>7721</v>
      </c>
      <c r="G6799" s="219" t="s">
        <v>7794</v>
      </c>
      <c r="H6799" s="219" t="s">
        <v>5990</v>
      </c>
      <c r="I6799" s="220" t="s">
        <v>8710</v>
      </c>
      <c r="J6799" s="221">
        <v>1040</v>
      </c>
      <c r="K6799" s="221">
        <v>2</v>
      </c>
      <c r="L6799" s="221">
        <v>2080</v>
      </c>
    </row>
    <row r="6800" spans="1:12" s="167" customFormat="1">
      <c r="A6800" s="218" t="str">
        <f t="shared" si="46"/>
        <v>O221106058725일반상품</v>
      </c>
      <c r="B6800" s="219" t="s">
        <v>9432</v>
      </c>
      <c r="C6800" s="219" t="s">
        <v>8023</v>
      </c>
      <c r="D6800" s="219" t="s">
        <v>8065</v>
      </c>
      <c r="E6800" s="219" t="s">
        <v>6390</v>
      </c>
      <c r="F6800" s="219" t="s">
        <v>7721</v>
      </c>
      <c r="G6800" s="219" t="s">
        <v>7794</v>
      </c>
      <c r="H6800" s="219" t="s">
        <v>5990</v>
      </c>
      <c r="I6800" s="220" t="s">
        <v>8516</v>
      </c>
      <c r="J6800" s="221">
        <v>1080</v>
      </c>
      <c r="K6800" s="221">
        <v>3</v>
      </c>
      <c r="L6800" s="221">
        <v>3240</v>
      </c>
    </row>
    <row r="6801" spans="1:12" s="167" customFormat="1">
      <c r="A6801" s="218" t="str">
        <f t="shared" si="46"/>
        <v>O221106058725일반상품</v>
      </c>
      <c r="B6801" s="219" t="s">
        <v>9432</v>
      </c>
      <c r="C6801" s="219" t="s">
        <v>8023</v>
      </c>
      <c r="D6801" s="219" t="s">
        <v>8065</v>
      </c>
      <c r="E6801" s="219" t="s">
        <v>6390</v>
      </c>
      <c r="F6801" s="219" t="s">
        <v>7721</v>
      </c>
      <c r="G6801" s="219" t="s">
        <v>7794</v>
      </c>
      <c r="H6801" s="219" t="s">
        <v>5990</v>
      </c>
      <c r="I6801" s="220" t="s">
        <v>8408</v>
      </c>
      <c r="J6801" s="221">
        <v>1070</v>
      </c>
      <c r="K6801" s="221">
        <v>5</v>
      </c>
      <c r="L6801" s="221">
        <v>5350</v>
      </c>
    </row>
    <row r="6802" spans="1:12" s="167" customFormat="1">
      <c r="A6802" s="218" t="str">
        <f t="shared" si="46"/>
        <v>O221106058725일반상품</v>
      </c>
      <c r="B6802" s="219" t="s">
        <v>9432</v>
      </c>
      <c r="C6802" s="219" t="s">
        <v>8023</v>
      </c>
      <c r="D6802" s="219" t="s">
        <v>8065</v>
      </c>
      <c r="E6802" s="219" t="s">
        <v>6390</v>
      </c>
      <c r="F6802" s="219" t="s">
        <v>7721</v>
      </c>
      <c r="G6802" s="219" t="s">
        <v>7794</v>
      </c>
      <c r="H6802" s="219" t="s">
        <v>5990</v>
      </c>
      <c r="I6802" s="220" t="s">
        <v>7202</v>
      </c>
      <c r="J6802" s="221">
        <v>5200</v>
      </c>
      <c r="K6802" s="221">
        <v>2</v>
      </c>
      <c r="L6802" s="221">
        <v>10400</v>
      </c>
    </row>
    <row r="6803" spans="1:12" s="167" customFormat="1">
      <c r="A6803" s="218" t="str">
        <f t="shared" si="46"/>
        <v>O221106058724일반상품</v>
      </c>
      <c r="B6803" s="219" t="s">
        <v>9433</v>
      </c>
      <c r="C6803" s="219" t="s">
        <v>8023</v>
      </c>
      <c r="D6803" s="219" t="s">
        <v>8065</v>
      </c>
      <c r="E6803" s="219" t="s">
        <v>7705</v>
      </c>
      <c r="F6803" s="219" t="s">
        <v>6394</v>
      </c>
      <c r="G6803" s="219" t="s">
        <v>7839</v>
      </c>
      <c r="H6803" s="219" t="s">
        <v>5990</v>
      </c>
      <c r="I6803" s="220" t="s">
        <v>7300</v>
      </c>
      <c r="J6803" s="221">
        <v>7727</v>
      </c>
      <c r="K6803" s="221">
        <v>4</v>
      </c>
      <c r="L6803" s="221">
        <v>30908</v>
      </c>
    </row>
    <row r="6804" spans="1:12" s="167" customFormat="1">
      <c r="A6804" s="218" t="str">
        <f t="shared" si="46"/>
        <v>O221106058724일반상품</v>
      </c>
      <c r="B6804" s="219" t="s">
        <v>9433</v>
      </c>
      <c r="C6804" s="219" t="s">
        <v>8023</v>
      </c>
      <c r="D6804" s="219" t="s">
        <v>8065</v>
      </c>
      <c r="E6804" s="219" t="s">
        <v>7705</v>
      </c>
      <c r="F6804" s="219" t="s">
        <v>6394</v>
      </c>
      <c r="G6804" s="219" t="s">
        <v>7839</v>
      </c>
      <c r="H6804" s="219" t="s">
        <v>5990</v>
      </c>
      <c r="I6804" s="220" t="s">
        <v>8448</v>
      </c>
      <c r="J6804" s="221">
        <v>4100</v>
      </c>
      <c r="K6804" s="221">
        <v>3</v>
      </c>
      <c r="L6804" s="221">
        <v>12300</v>
      </c>
    </row>
    <row r="6805" spans="1:12" s="167" customFormat="1">
      <c r="A6805" s="218" t="str">
        <f t="shared" si="46"/>
        <v>O221106058724일반상품</v>
      </c>
      <c r="B6805" s="219" t="s">
        <v>9433</v>
      </c>
      <c r="C6805" s="219" t="s">
        <v>8023</v>
      </c>
      <c r="D6805" s="219" t="s">
        <v>8065</v>
      </c>
      <c r="E6805" s="219" t="s">
        <v>7705</v>
      </c>
      <c r="F6805" s="219" t="s">
        <v>6394</v>
      </c>
      <c r="G6805" s="219" t="s">
        <v>7839</v>
      </c>
      <c r="H6805" s="219" t="s">
        <v>5990</v>
      </c>
      <c r="I6805" s="220" t="s">
        <v>9628</v>
      </c>
      <c r="J6805" s="221">
        <v>950</v>
      </c>
      <c r="K6805" s="221">
        <v>1</v>
      </c>
      <c r="L6805" s="221">
        <v>950</v>
      </c>
    </row>
    <row r="6806" spans="1:12" s="167" customFormat="1">
      <c r="A6806" s="218" t="str">
        <f t="shared" si="46"/>
        <v>O221106058724일반상품</v>
      </c>
      <c r="B6806" s="219" t="s">
        <v>9433</v>
      </c>
      <c r="C6806" s="219" t="s">
        <v>8023</v>
      </c>
      <c r="D6806" s="219" t="s">
        <v>8065</v>
      </c>
      <c r="E6806" s="219" t="s">
        <v>7705</v>
      </c>
      <c r="F6806" s="219" t="s">
        <v>6394</v>
      </c>
      <c r="G6806" s="219" t="s">
        <v>7839</v>
      </c>
      <c r="H6806" s="219" t="s">
        <v>5990</v>
      </c>
      <c r="I6806" s="220" t="s">
        <v>8377</v>
      </c>
      <c r="J6806" s="221">
        <v>49500</v>
      </c>
      <c r="K6806" s="221">
        <v>2</v>
      </c>
      <c r="L6806" s="221">
        <v>99000</v>
      </c>
    </row>
    <row r="6807" spans="1:12" s="167" customFormat="1">
      <c r="A6807" s="218" t="str">
        <f t="shared" si="46"/>
        <v>O221106058724일반상품</v>
      </c>
      <c r="B6807" s="219" t="s">
        <v>9433</v>
      </c>
      <c r="C6807" s="219" t="s">
        <v>8023</v>
      </c>
      <c r="D6807" s="219" t="s">
        <v>8065</v>
      </c>
      <c r="E6807" s="219" t="s">
        <v>7705</v>
      </c>
      <c r="F6807" s="219" t="s">
        <v>6394</v>
      </c>
      <c r="G6807" s="219" t="s">
        <v>7839</v>
      </c>
      <c r="H6807" s="219" t="s">
        <v>5990</v>
      </c>
      <c r="I6807" s="220" t="s">
        <v>8367</v>
      </c>
      <c r="J6807" s="221">
        <v>36300</v>
      </c>
      <c r="K6807" s="221">
        <v>2</v>
      </c>
      <c r="L6807" s="221">
        <v>72600</v>
      </c>
    </row>
    <row r="6808" spans="1:12" s="167" customFormat="1">
      <c r="A6808" s="218" t="str">
        <f t="shared" si="46"/>
        <v>O221106058724일반상품</v>
      </c>
      <c r="B6808" s="219" t="s">
        <v>9433</v>
      </c>
      <c r="C6808" s="219" t="s">
        <v>8023</v>
      </c>
      <c r="D6808" s="219" t="s">
        <v>8065</v>
      </c>
      <c r="E6808" s="219" t="s">
        <v>7705</v>
      </c>
      <c r="F6808" s="219" t="s">
        <v>6394</v>
      </c>
      <c r="G6808" s="219" t="s">
        <v>7839</v>
      </c>
      <c r="H6808" s="219" t="s">
        <v>5990</v>
      </c>
      <c r="I6808" s="220" t="s">
        <v>8824</v>
      </c>
      <c r="J6808" s="221">
        <v>23500</v>
      </c>
      <c r="K6808" s="221">
        <v>1</v>
      </c>
      <c r="L6808" s="221">
        <v>23500</v>
      </c>
    </row>
    <row r="6809" spans="1:12" s="167" customFormat="1">
      <c r="A6809" s="218" t="str">
        <f t="shared" si="46"/>
        <v>O221106058724일반상품</v>
      </c>
      <c r="B6809" s="219" t="s">
        <v>9433</v>
      </c>
      <c r="C6809" s="219" t="s">
        <v>8023</v>
      </c>
      <c r="D6809" s="219" t="s">
        <v>8065</v>
      </c>
      <c r="E6809" s="219" t="s">
        <v>7705</v>
      </c>
      <c r="F6809" s="219" t="s">
        <v>6394</v>
      </c>
      <c r="G6809" s="219" t="s">
        <v>7839</v>
      </c>
      <c r="H6809" s="219" t="s">
        <v>5990</v>
      </c>
      <c r="I6809" s="220" t="s">
        <v>8528</v>
      </c>
      <c r="J6809" s="221">
        <v>2600</v>
      </c>
      <c r="K6809" s="221">
        <v>1</v>
      </c>
      <c r="L6809" s="221">
        <v>2600</v>
      </c>
    </row>
    <row r="6810" spans="1:12" s="167" customFormat="1">
      <c r="A6810" s="218" t="str">
        <f t="shared" si="46"/>
        <v>O221106058724일반상품</v>
      </c>
      <c r="B6810" s="219" t="s">
        <v>9433</v>
      </c>
      <c r="C6810" s="219" t="s">
        <v>8023</v>
      </c>
      <c r="D6810" s="219" t="s">
        <v>8065</v>
      </c>
      <c r="E6810" s="219" t="s">
        <v>7705</v>
      </c>
      <c r="F6810" s="219" t="s">
        <v>6394</v>
      </c>
      <c r="G6810" s="219" t="s">
        <v>7839</v>
      </c>
      <c r="H6810" s="219" t="s">
        <v>5990</v>
      </c>
      <c r="I6810" s="220" t="s">
        <v>8855</v>
      </c>
      <c r="J6810" s="221">
        <v>29000</v>
      </c>
      <c r="K6810" s="221">
        <v>2</v>
      </c>
      <c r="L6810" s="221">
        <v>58000</v>
      </c>
    </row>
    <row r="6811" spans="1:12" s="167" customFormat="1">
      <c r="A6811" s="218" t="str">
        <f t="shared" si="46"/>
        <v>O221106058720일반상품</v>
      </c>
      <c r="B6811" s="219" t="s">
        <v>9434</v>
      </c>
      <c r="C6811" s="219" t="s">
        <v>8023</v>
      </c>
      <c r="D6811" s="219" t="s">
        <v>8065</v>
      </c>
      <c r="E6811" s="219" t="s">
        <v>6389</v>
      </c>
      <c r="F6811" s="219" t="s">
        <v>7723</v>
      </c>
      <c r="G6811" s="219" t="s">
        <v>7920</v>
      </c>
      <c r="H6811" s="219" t="s">
        <v>5990</v>
      </c>
      <c r="I6811" s="220" t="s">
        <v>9000</v>
      </c>
      <c r="J6811" s="221">
        <v>11600</v>
      </c>
      <c r="K6811" s="221">
        <v>3</v>
      </c>
      <c r="L6811" s="221">
        <v>34800</v>
      </c>
    </row>
    <row r="6812" spans="1:12" s="167" customFormat="1">
      <c r="A6812" s="218" t="str">
        <f t="shared" si="46"/>
        <v>O221106058720일반상품</v>
      </c>
      <c r="B6812" s="219" t="s">
        <v>9434</v>
      </c>
      <c r="C6812" s="219" t="s">
        <v>8023</v>
      </c>
      <c r="D6812" s="219" t="s">
        <v>8065</v>
      </c>
      <c r="E6812" s="219" t="s">
        <v>6389</v>
      </c>
      <c r="F6812" s="219" t="s">
        <v>7723</v>
      </c>
      <c r="G6812" s="219" t="s">
        <v>7920</v>
      </c>
      <c r="H6812" s="219" t="s">
        <v>5990</v>
      </c>
      <c r="I6812" s="220" t="s">
        <v>8767</v>
      </c>
      <c r="J6812" s="221">
        <v>1090</v>
      </c>
      <c r="K6812" s="221">
        <v>2</v>
      </c>
      <c r="L6812" s="221">
        <v>2180</v>
      </c>
    </row>
    <row r="6813" spans="1:12" s="167" customFormat="1">
      <c r="A6813" s="218" t="str">
        <f t="shared" si="46"/>
        <v>O221106058720일반상품</v>
      </c>
      <c r="B6813" s="219" t="s">
        <v>9434</v>
      </c>
      <c r="C6813" s="219" t="s">
        <v>8023</v>
      </c>
      <c r="D6813" s="219" t="s">
        <v>8065</v>
      </c>
      <c r="E6813" s="219" t="s">
        <v>6389</v>
      </c>
      <c r="F6813" s="219" t="s">
        <v>7723</v>
      </c>
      <c r="G6813" s="219" t="s">
        <v>7920</v>
      </c>
      <c r="H6813" s="219" t="s">
        <v>5990</v>
      </c>
      <c r="I6813" s="220" t="s">
        <v>7976</v>
      </c>
      <c r="J6813" s="221">
        <v>990</v>
      </c>
      <c r="K6813" s="221">
        <v>1</v>
      </c>
      <c r="L6813" s="221">
        <v>990</v>
      </c>
    </row>
    <row r="6814" spans="1:12" s="167" customFormat="1">
      <c r="A6814" s="218" t="str">
        <f t="shared" si="46"/>
        <v>O221106058720일반상품</v>
      </c>
      <c r="B6814" s="219" t="s">
        <v>9434</v>
      </c>
      <c r="C6814" s="219" t="s">
        <v>8023</v>
      </c>
      <c r="D6814" s="219" t="s">
        <v>8065</v>
      </c>
      <c r="E6814" s="219" t="s">
        <v>6389</v>
      </c>
      <c r="F6814" s="219" t="s">
        <v>7723</v>
      </c>
      <c r="G6814" s="219" t="s">
        <v>7920</v>
      </c>
      <c r="H6814" s="219" t="s">
        <v>5990</v>
      </c>
      <c r="I6814" s="220" t="s">
        <v>8435</v>
      </c>
      <c r="J6814" s="221">
        <v>1400</v>
      </c>
      <c r="K6814" s="221">
        <v>1</v>
      </c>
      <c r="L6814" s="221">
        <v>1400</v>
      </c>
    </row>
    <row r="6815" spans="1:12" s="167" customFormat="1">
      <c r="A6815" s="218" t="str">
        <f t="shared" si="46"/>
        <v>O221106058720일반상품</v>
      </c>
      <c r="B6815" s="219" t="s">
        <v>9434</v>
      </c>
      <c r="C6815" s="219" t="s">
        <v>8023</v>
      </c>
      <c r="D6815" s="219" t="s">
        <v>8065</v>
      </c>
      <c r="E6815" s="219" t="s">
        <v>6389</v>
      </c>
      <c r="F6815" s="219" t="s">
        <v>7723</v>
      </c>
      <c r="G6815" s="219" t="s">
        <v>7920</v>
      </c>
      <c r="H6815" s="219" t="s">
        <v>5990</v>
      </c>
      <c r="I6815" s="220" t="s">
        <v>8325</v>
      </c>
      <c r="J6815" s="221">
        <v>2700</v>
      </c>
      <c r="K6815" s="221">
        <v>1</v>
      </c>
      <c r="L6815" s="221">
        <v>2700</v>
      </c>
    </row>
    <row r="6816" spans="1:12" s="167" customFormat="1">
      <c r="A6816" s="218" t="str">
        <f t="shared" si="46"/>
        <v>O221106058720일반상품</v>
      </c>
      <c r="B6816" s="219" t="s">
        <v>9434</v>
      </c>
      <c r="C6816" s="219" t="s">
        <v>8023</v>
      </c>
      <c r="D6816" s="219" t="s">
        <v>8065</v>
      </c>
      <c r="E6816" s="219" t="s">
        <v>6389</v>
      </c>
      <c r="F6816" s="219" t="s">
        <v>7723</v>
      </c>
      <c r="G6816" s="219" t="s">
        <v>7920</v>
      </c>
      <c r="H6816" s="219" t="s">
        <v>5990</v>
      </c>
      <c r="I6816" s="220" t="s">
        <v>8384</v>
      </c>
      <c r="J6816" s="221">
        <v>3730</v>
      </c>
      <c r="K6816" s="221">
        <v>2</v>
      </c>
      <c r="L6816" s="221">
        <v>7460</v>
      </c>
    </row>
    <row r="6817" spans="1:12" s="167" customFormat="1">
      <c r="A6817" s="218" t="str">
        <f t="shared" si="46"/>
        <v>O221106058720일반상품</v>
      </c>
      <c r="B6817" s="219" t="s">
        <v>9434</v>
      </c>
      <c r="C6817" s="219" t="s">
        <v>8023</v>
      </c>
      <c r="D6817" s="219" t="s">
        <v>8065</v>
      </c>
      <c r="E6817" s="219" t="s">
        <v>6389</v>
      </c>
      <c r="F6817" s="219" t="s">
        <v>7723</v>
      </c>
      <c r="G6817" s="219" t="s">
        <v>7920</v>
      </c>
      <c r="H6817" s="219" t="s">
        <v>5990</v>
      </c>
      <c r="I6817" s="220" t="s">
        <v>8397</v>
      </c>
      <c r="J6817" s="221">
        <v>10200</v>
      </c>
      <c r="K6817" s="221">
        <v>1</v>
      </c>
      <c r="L6817" s="221">
        <v>10200</v>
      </c>
    </row>
    <row r="6818" spans="1:12" s="167" customFormat="1">
      <c r="A6818" s="218" t="str">
        <f t="shared" si="46"/>
        <v>O221106058720일반상품</v>
      </c>
      <c r="B6818" s="219" t="s">
        <v>9434</v>
      </c>
      <c r="C6818" s="219" t="s">
        <v>8023</v>
      </c>
      <c r="D6818" s="219" t="s">
        <v>8065</v>
      </c>
      <c r="E6818" s="219" t="s">
        <v>6389</v>
      </c>
      <c r="F6818" s="219" t="s">
        <v>7723</v>
      </c>
      <c r="G6818" s="219" t="s">
        <v>7920</v>
      </c>
      <c r="H6818" s="219" t="s">
        <v>5990</v>
      </c>
      <c r="I6818" s="220" t="s">
        <v>7974</v>
      </c>
      <c r="J6818" s="221">
        <v>4600</v>
      </c>
      <c r="K6818" s="221">
        <v>1</v>
      </c>
      <c r="L6818" s="221">
        <v>4600</v>
      </c>
    </row>
    <row r="6819" spans="1:12" s="167" customFormat="1">
      <c r="A6819" s="218" t="str">
        <f t="shared" si="46"/>
        <v>O221106058720일반상품</v>
      </c>
      <c r="B6819" s="219" t="s">
        <v>9434</v>
      </c>
      <c r="C6819" s="219" t="s">
        <v>8023</v>
      </c>
      <c r="D6819" s="219" t="s">
        <v>8065</v>
      </c>
      <c r="E6819" s="219" t="s">
        <v>6389</v>
      </c>
      <c r="F6819" s="219" t="s">
        <v>7723</v>
      </c>
      <c r="G6819" s="219" t="s">
        <v>7920</v>
      </c>
      <c r="H6819" s="219" t="s">
        <v>5990</v>
      </c>
      <c r="I6819" s="220" t="s">
        <v>8714</v>
      </c>
      <c r="J6819" s="221">
        <v>1450</v>
      </c>
      <c r="K6819" s="221">
        <v>1</v>
      </c>
      <c r="L6819" s="221">
        <v>1450</v>
      </c>
    </row>
    <row r="6820" spans="1:12" s="167" customFormat="1">
      <c r="A6820" s="218" t="str">
        <f t="shared" si="46"/>
        <v>O221106058720일반상품</v>
      </c>
      <c r="B6820" s="219" t="s">
        <v>9434</v>
      </c>
      <c r="C6820" s="219" t="s">
        <v>8023</v>
      </c>
      <c r="D6820" s="219" t="s">
        <v>8065</v>
      </c>
      <c r="E6820" s="219" t="s">
        <v>6389</v>
      </c>
      <c r="F6820" s="219" t="s">
        <v>7723</v>
      </c>
      <c r="G6820" s="219" t="s">
        <v>7920</v>
      </c>
      <c r="H6820" s="219" t="s">
        <v>5990</v>
      </c>
      <c r="I6820" s="220" t="s">
        <v>9004</v>
      </c>
      <c r="J6820" s="221">
        <v>11450</v>
      </c>
      <c r="K6820" s="221">
        <v>1</v>
      </c>
      <c r="L6820" s="221">
        <v>11450</v>
      </c>
    </row>
    <row r="6821" spans="1:12" s="167" customFormat="1">
      <c r="A6821" s="218" t="str">
        <f t="shared" si="46"/>
        <v>O221106058720일반상품</v>
      </c>
      <c r="B6821" s="219" t="s">
        <v>9434</v>
      </c>
      <c r="C6821" s="219" t="s">
        <v>8023</v>
      </c>
      <c r="D6821" s="219" t="s">
        <v>8065</v>
      </c>
      <c r="E6821" s="219" t="s">
        <v>6389</v>
      </c>
      <c r="F6821" s="219" t="s">
        <v>7723</v>
      </c>
      <c r="G6821" s="219" t="s">
        <v>7920</v>
      </c>
      <c r="H6821" s="219" t="s">
        <v>5990</v>
      </c>
      <c r="I6821" s="220" t="s">
        <v>8582</v>
      </c>
      <c r="J6821" s="221">
        <v>5240</v>
      </c>
      <c r="K6821" s="221">
        <v>1</v>
      </c>
      <c r="L6821" s="221">
        <v>5240</v>
      </c>
    </row>
    <row r="6822" spans="1:12" s="167" customFormat="1">
      <c r="A6822" s="218" t="str">
        <f t="shared" si="46"/>
        <v>O221106058720일반상품</v>
      </c>
      <c r="B6822" s="219" t="s">
        <v>9434</v>
      </c>
      <c r="C6822" s="219" t="s">
        <v>8023</v>
      </c>
      <c r="D6822" s="219" t="s">
        <v>8065</v>
      </c>
      <c r="E6822" s="219" t="s">
        <v>6389</v>
      </c>
      <c r="F6822" s="219" t="s">
        <v>7723</v>
      </c>
      <c r="G6822" s="219" t="s">
        <v>7920</v>
      </c>
      <c r="H6822" s="219" t="s">
        <v>5990</v>
      </c>
      <c r="I6822" s="220" t="s">
        <v>8876</v>
      </c>
      <c r="J6822" s="221">
        <v>11000</v>
      </c>
      <c r="K6822" s="221">
        <v>1</v>
      </c>
      <c r="L6822" s="221">
        <v>11000</v>
      </c>
    </row>
    <row r="6823" spans="1:12" s="167" customFormat="1">
      <c r="A6823" s="218" t="str">
        <f t="shared" si="46"/>
        <v>O221106058720일반상품</v>
      </c>
      <c r="B6823" s="219" t="s">
        <v>9434</v>
      </c>
      <c r="C6823" s="219" t="s">
        <v>8023</v>
      </c>
      <c r="D6823" s="219" t="s">
        <v>8065</v>
      </c>
      <c r="E6823" s="219" t="s">
        <v>6389</v>
      </c>
      <c r="F6823" s="219" t="s">
        <v>7723</v>
      </c>
      <c r="G6823" s="219" t="s">
        <v>7920</v>
      </c>
      <c r="H6823" s="219" t="s">
        <v>5990</v>
      </c>
      <c r="I6823" s="220" t="s">
        <v>8794</v>
      </c>
      <c r="J6823" s="221">
        <v>3450</v>
      </c>
      <c r="K6823" s="221">
        <v>3</v>
      </c>
      <c r="L6823" s="221">
        <v>10350</v>
      </c>
    </row>
    <row r="6824" spans="1:12" s="167" customFormat="1">
      <c r="A6824" s="218" t="str">
        <f t="shared" si="46"/>
        <v>O221106058720일반상품</v>
      </c>
      <c r="B6824" s="219" t="s">
        <v>9434</v>
      </c>
      <c r="C6824" s="219" t="s">
        <v>8023</v>
      </c>
      <c r="D6824" s="219" t="s">
        <v>8065</v>
      </c>
      <c r="E6824" s="219" t="s">
        <v>6389</v>
      </c>
      <c r="F6824" s="219" t="s">
        <v>7723</v>
      </c>
      <c r="G6824" s="219" t="s">
        <v>7920</v>
      </c>
      <c r="H6824" s="219" t="s">
        <v>5990</v>
      </c>
      <c r="I6824" s="220" t="s">
        <v>8593</v>
      </c>
      <c r="J6824" s="221">
        <v>3500</v>
      </c>
      <c r="K6824" s="221">
        <v>1</v>
      </c>
      <c r="L6824" s="221">
        <v>3500</v>
      </c>
    </row>
    <row r="6825" spans="1:12" s="167" customFormat="1">
      <c r="A6825" s="218" t="str">
        <f t="shared" si="46"/>
        <v>O221106058720일반상품</v>
      </c>
      <c r="B6825" s="219" t="s">
        <v>9434</v>
      </c>
      <c r="C6825" s="219" t="s">
        <v>8023</v>
      </c>
      <c r="D6825" s="219" t="s">
        <v>8065</v>
      </c>
      <c r="E6825" s="219" t="s">
        <v>6389</v>
      </c>
      <c r="F6825" s="219" t="s">
        <v>7723</v>
      </c>
      <c r="G6825" s="219" t="s">
        <v>7920</v>
      </c>
      <c r="H6825" s="219" t="s">
        <v>5990</v>
      </c>
      <c r="I6825" s="220" t="s">
        <v>8931</v>
      </c>
      <c r="J6825" s="221">
        <v>3390</v>
      </c>
      <c r="K6825" s="221">
        <v>4</v>
      </c>
      <c r="L6825" s="221">
        <v>13560</v>
      </c>
    </row>
    <row r="6826" spans="1:12" s="167" customFormat="1">
      <c r="A6826" s="218" t="str">
        <f t="shared" si="46"/>
        <v>O221106058720일반상품</v>
      </c>
      <c r="B6826" s="219" t="s">
        <v>9434</v>
      </c>
      <c r="C6826" s="219" t="s">
        <v>8023</v>
      </c>
      <c r="D6826" s="219" t="s">
        <v>8065</v>
      </c>
      <c r="E6826" s="219" t="s">
        <v>6389</v>
      </c>
      <c r="F6826" s="219" t="s">
        <v>7723</v>
      </c>
      <c r="G6826" s="219" t="s">
        <v>7920</v>
      </c>
      <c r="H6826" s="219" t="s">
        <v>5990</v>
      </c>
      <c r="I6826" s="220" t="s">
        <v>8985</v>
      </c>
      <c r="J6826" s="221">
        <v>3390</v>
      </c>
      <c r="K6826" s="221">
        <v>4</v>
      </c>
      <c r="L6826" s="221">
        <v>13560</v>
      </c>
    </row>
    <row r="6827" spans="1:12" s="167" customFormat="1">
      <c r="A6827" s="218" t="str">
        <f t="shared" si="46"/>
        <v>O221106058720일반상품</v>
      </c>
      <c r="B6827" s="219" t="s">
        <v>9434</v>
      </c>
      <c r="C6827" s="219" t="s">
        <v>8023</v>
      </c>
      <c r="D6827" s="219" t="s">
        <v>8065</v>
      </c>
      <c r="E6827" s="219" t="s">
        <v>6389</v>
      </c>
      <c r="F6827" s="219" t="s">
        <v>7723</v>
      </c>
      <c r="G6827" s="219" t="s">
        <v>7920</v>
      </c>
      <c r="H6827" s="219" t="s">
        <v>5990</v>
      </c>
      <c r="I6827" s="220" t="s">
        <v>7922</v>
      </c>
      <c r="J6827" s="221">
        <v>7800</v>
      </c>
      <c r="K6827" s="221">
        <v>2</v>
      </c>
      <c r="L6827" s="221">
        <v>15600</v>
      </c>
    </row>
    <row r="6828" spans="1:12" s="167" customFormat="1">
      <c r="A6828" s="218" t="str">
        <f t="shared" si="46"/>
        <v>O221106058720일반상품</v>
      </c>
      <c r="B6828" s="219" t="s">
        <v>9434</v>
      </c>
      <c r="C6828" s="219" t="s">
        <v>8023</v>
      </c>
      <c r="D6828" s="219" t="s">
        <v>8065</v>
      </c>
      <c r="E6828" s="219" t="s">
        <v>6389</v>
      </c>
      <c r="F6828" s="219" t="s">
        <v>7723</v>
      </c>
      <c r="G6828" s="219" t="s">
        <v>7920</v>
      </c>
      <c r="H6828" s="219" t="s">
        <v>5990</v>
      </c>
      <c r="I6828" s="220" t="s">
        <v>9046</v>
      </c>
      <c r="J6828" s="221">
        <v>4760</v>
      </c>
      <c r="K6828" s="221">
        <v>1</v>
      </c>
      <c r="L6828" s="221">
        <v>4760</v>
      </c>
    </row>
    <row r="6829" spans="1:12" s="167" customFormat="1">
      <c r="A6829" s="218" t="str">
        <f t="shared" si="46"/>
        <v>O221106058720일반상품</v>
      </c>
      <c r="B6829" s="219" t="s">
        <v>9434</v>
      </c>
      <c r="C6829" s="219" t="s">
        <v>8023</v>
      </c>
      <c r="D6829" s="219" t="s">
        <v>8065</v>
      </c>
      <c r="E6829" s="219" t="s">
        <v>6389</v>
      </c>
      <c r="F6829" s="219" t="s">
        <v>7723</v>
      </c>
      <c r="G6829" s="219" t="s">
        <v>7920</v>
      </c>
      <c r="H6829" s="219" t="s">
        <v>5990</v>
      </c>
      <c r="I6829" s="220" t="s">
        <v>8562</v>
      </c>
      <c r="J6829" s="221">
        <v>12480</v>
      </c>
      <c r="K6829" s="221">
        <v>1</v>
      </c>
      <c r="L6829" s="221">
        <v>12480</v>
      </c>
    </row>
    <row r="6830" spans="1:12" s="167" customFormat="1">
      <c r="A6830" s="218" t="str">
        <f t="shared" ref="A6830:A6957" si="47">B6830&amp;H6830</f>
        <v>O221106058720일반상품</v>
      </c>
      <c r="B6830" s="219" t="s">
        <v>9434</v>
      </c>
      <c r="C6830" s="219" t="s">
        <v>8023</v>
      </c>
      <c r="D6830" s="219" t="s">
        <v>8065</v>
      </c>
      <c r="E6830" s="219" t="s">
        <v>6389</v>
      </c>
      <c r="F6830" s="219" t="s">
        <v>7723</v>
      </c>
      <c r="G6830" s="219" t="s">
        <v>7920</v>
      </c>
      <c r="H6830" s="219" t="s">
        <v>5990</v>
      </c>
      <c r="I6830" s="220" t="s">
        <v>7259</v>
      </c>
      <c r="J6830" s="221">
        <v>5850</v>
      </c>
      <c r="K6830" s="221">
        <v>1</v>
      </c>
      <c r="L6830" s="221">
        <v>5850</v>
      </c>
    </row>
    <row r="6831" spans="1:12" s="167" customFormat="1">
      <c r="A6831" s="218" t="str">
        <f t="shared" si="47"/>
        <v>O221106058720일반상품</v>
      </c>
      <c r="B6831" s="219" t="s">
        <v>9434</v>
      </c>
      <c r="C6831" s="219" t="s">
        <v>8023</v>
      </c>
      <c r="D6831" s="219" t="s">
        <v>8065</v>
      </c>
      <c r="E6831" s="219" t="s">
        <v>6389</v>
      </c>
      <c r="F6831" s="219" t="s">
        <v>7723</v>
      </c>
      <c r="G6831" s="219" t="s">
        <v>7920</v>
      </c>
      <c r="H6831" s="219" t="s">
        <v>5990</v>
      </c>
      <c r="I6831" s="220" t="s">
        <v>8722</v>
      </c>
      <c r="J6831" s="221">
        <v>2900</v>
      </c>
      <c r="K6831" s="221">
        <v>1</v>
      </c>
      <c r="L6831" s="221">
        <v>2900</v>
      </c>
    </row>
    <row r="6832" spans="1:12" s="167" customFormat="1">
      <c r="A6832" s="218" t="str">
        <f t="shared" si="47"/>
        <v>O221106058720일반상품</v>
      </c>
      <c r="B6832" s="219" t="s">
        <v>9434</v>
      </c>
      <c r="C6832" s="219" t="s">
        <v>8023</v>
      </c>
      <c r="D6832" s="219" t="s">
        <v>8065</v>
      </c>
      <c r="E6832" s="219" t="s">
        <v>6389</v>
      </c>
      <c r="F6832" s="219" t="s">
        <v>7723</v>
      </c>
      <c r="G6832" s="219" t="s">
        <v>7920</v>
      </c>
      <c r="H6832" s="219" t="s">
        <v>5990</v>
      </c>
      <c r="I6832" s="220" t="s">
        <v>8723</v>
      </c>
      <c r="J6832" s="221">
        <v>3070</v>
      </c>
      <c r="K6832" s="221">
        <v>1</v>
      </c>
      <c r="L6832" s="221">
        <v>3070</v>
      </c>
    </row>
    <row r="6833" spans="1:12" s="167" customFormat="1">
      <c r="A6833" s="218" t="str">
        <f t="shared" si="47"/>
        <v>O221106058720일반상품</v>
      </c>
      <c r="B6833" s="219" t="s">
        <v>9434</v>
      </c>
      <c r="C6833" s="219" t="s">
        <v>8023</v>
      </c>
      <c r="D6833" s="219" t="s">
        <v>8065</v>
      </c>
      <c r="E6833" s="219" t="s">
        <v>6389</v>
      </c>
      <c r="F6833" s="219" t="s">
        <v>7723</v>
      </c>
      <c r="G6833" s="219" t="s">
        <v>7920</v>
      </c>
      <c r="H6833" s="219" t="s">
        <v>5990</v>
      </c>
      <c r="I6833" s="220" t="s">
        <v>8716</v>
      </c>
      <c r="J6833" s="221">
        <v>2790</v>
      </c>
      <c r="K6833" s="221">
        <v>3</v>
      </c>
      <c r="L6833" s="221">
        <v>8370</v>
      </c>
    </row>
    <row r="6834" spans="1:12" s="167" customFormat="1">
      <c r="A6834" s="218" t="str">
        <f t="shared" si="47"/>
        <v>O221106058720일반상품</v>
      </c>
      <c r="B6834" s="219" t="s">
        <v>9434</v>
      </c>
      <c r="C6834" s="219" t="s">
        <v>8023</v>
      </c>
      <c r="D6834" s="219" t="s">
        <v>8065</v>
      </c>
      <c r="E6834" s="219" t="s">
        <v>6389</v>
      </c>
      <c r="F6834" s="219" t="s">
        <v>7723</v>
      </c>
      <c r="G6834" s="219" t="s">
        <v>7920</v>
      </c>
      <c r="H6834" s="219" t="s">
        <v>5990</v>
      </c>
      <c r="I6834" s="220" t="s">
        <v>8667</v>
      </c>
      <c r="J6834" s="221">
        <v>3070</v>
      </c>
      <c r="K6834" s="221">
        <v>4</v>
      </c>
      <c r="L6834" s="221">
        <v>12280</v>
      </c>
    </row>
    <row r="6835" spans="1:12" s="167" customFormat="1">
      <c r="A6835" s="218" t="str">
        <f t="shared" si="47"/>
        <v>O221106058720일반상품</v>
      </c>
      <c r="B6835" s="219" t="s">
        <v>9434</v>
      </c>
      <c r="C6835" s="219" t="s">
        <v>8023</v>
      </c>
      <c r="D6835" s="219" t="s">
        <v>8065</v>
      </c>
      <c r="E6835" s="219" t="s">
        <v>6389</v>
      </c>
      <c r="F6835" s="219" t="s">
        <v>7723</v>
      </c>
      <c r="G6835" s="219" t="s">
        <v>7920</v>
      </c>
      <c r="H6835" s="219" t="s">
        <v>5990</v>
      </c>
      <c r="I6835" s="220" t="s">
        <v>7979</v>
      </c>
      <c r="J6835" s="221">
        <v>6660</v>
      </c>
      <c r="K6835" s="221">
        <v>2</v>
      </c>
      <c r="L6835" s="221">
        <v>13320</v>
      </c>
    </row>
    <row r="6836" spans="1:12" s="167" customFormat="1">
      <c r="A6836" s="218" t="str">
        <f t="shared" si="47"/>
        <v>O221106058720일반상품</v>
      </c>
      <c r="B6836" s="219" t="s">
        <v>9434</v>
      </c>
      <c r="C6836" s="219" t="s">
        <v>8023</v>
      </c>
      <c r="D6836" s="219" t="s">
        <v>8065</v>
      </c>
      <c r="E6836" s="219" t="s">
        <v>6389</v>
      </c>
      <c r="F6836" s="219" t="s">
        <v>7723</v>
      </c>
      <c r="G6836" s="219" t="s">
        <v>7920</v>
      </c>
      <c r="H6836" s="219" t="s">
        <v>5990</v>
      </c>
      <c r="I6836" s="220" t="s">
        <v>8709</v>
      </c>
      <c r="J6836" s="221">
        <v>13950</v>
      </c>
      <c r="K6836" s="221">
        <v>1</v>
      </c>
      <c r="L6836" s="221">
        <v>13950</v>
      </c>
    </row>
    <row r="6837" spans="1:12" s="167" customFormat="1">
      <c r="A6837" s="218" t="str">
        <f t="shared" si="47"/>
        <v>O221106058720일반상품</v>
      </c>
      <c r="B6837" s="219" t="s">
        <v>9434</v>
      </c>
      <c r="C6837" s="219" t="s">
        <v>8023</v>
      </c>
      <c r="D6837" s="219" t="s">
        <v>8065</v>
      </c>
      <c r="E6837" s="219" t="s">
        <v>6389</v>
      </c>
      <c r="F6837" s="219" t="s">
        <v>7723</v>
      </c>
      <c r="G6837" s="219" t="s">
        <v>7920</v>
      </c>
      <c r="H6837" s="219" t="s">
        <v>5990</v>
      </c>
      <c r="I6837" s="220" t="s">
        <v>9597</v>
      </c>
      <c r="J6837" s="221">
        <v>3340</v>
      </c>
      <c r="K6837" s="221">
        <v>5</v>
      </c>
      <c r="L6837" s="221">
        <v>16700</v>
      </c>
    </row>
    <row r="6838" spans="1:12" s="167" customFormat="1">
      <c r="A6838" s="218" t="str">
        <f t="shared" si="47"/>
        <v>O221106058720일반상품</v>
      </c>
      <c r="B6838" s="219" t="s">
        <v>9434</v>
      </c>
      <c r="C6838" s="219" t="s">
        <v>8023</v>
      </c>
      <c r="D6838" s="219" t="s">
        <v>8065</v>
      </c>
      <c r="E6838" s="219" t="s">
        <v>6389</v>
      </c>
      <c r="F6838" s="219" t="s">
        <v>7723</v>
      </c>
      <c r="G6838" s="219" t="s">
        <v>7920</v>
      </c>
      <c r="H6838" s="219" t="s">
        <v>5990</v>
      </c>
      <c r="I6838" s="220" t="s">
        <v>8769</v>
      </c>
      <c r="J6838" s="221">
        <v>5700</v>
      </c>
      <c r="K6838" s="221">
        <v>4</v>
      </c>
      <c r="L6838" s="221">
        <v>22800</v>
      </c>
    </row>
    <row r="6839" spans="1:12" s="167" customFormat="1">
      <c r="A6839" s="218" t="str">
        <f t="shared" si="47"/>
        <v>O221106058720일반상품</v>
      </c>
      <c r="B6839" s="219" t="s">
        <v>9434</v>
      </c>
      <c r="C6839" s="219" t="s">
        <v>8023</v>
      </c>
      <c r="D6839" s="219" t="s">
        <v>8065</v>
      </c>
      <c r="E6839" s="219" t="s">
        <v>6389</v>
      </c>
      <c r="F6839" s="219" t="s">
        <v>7723</v>
      </c>
      <c r="G6839" s="219" t="s">
        <v>7920</v>
      </c>
      <c r="H6839" s="219" t="s">
        <v>5990</v>
      </c>
      <c r="I6839" s="220" t="s">
        <v>8369</v>
      </c>
      <c r="J6839" s="221">
        <v>44000</v>
      </c>
      <c r="K6839" s="221">
        <v>2</v>
      </c>
      <c r="L6839" s="221">
        <v>88000</v>
      </c>
    </row>
    <row r="6840" spans="1:12" s="167" customFormat="1">
      <c r="A6840" s="218" t="str">
        <f t="shared" si="47"/>
        <v>O221106058720일반상품</v>
      </c>
      <c r="B6840" s="219" t="s">
        <v>9434</v>
      </c>
      <c r="C6840" s="219" t="s">
        <v>8023</v>
      </c>
      <c r="D6840" s="219" t="s">
        <v>8065</v>
      </c>
      <c r="E6840" s="219" t="s">
        <v>6389</v>
      </c>
      <c r="F6840" s="219" t="s">
        <v>7723</v>
      </c>
      <c r="G6840" s="219" t="s">
        <v>7920</v>
      </c>
      <c r="H6840" s="219" t="s">
        <v>5990</v>
      </c>
      <c r="I6840" s="220" t="s">
        <v>7233</v>
      </c>
      <c r="J6840" s="221">
        <v>16000</v>
      </c>
      <c r="K6840" s="221">
        <v>1</v>
      </c>
      <c r="L6840" s="221">
        <v>16000</v>
      </c>
    </row>
    <row r="6841" spans="1:12" s="167" customFormat="1">
      <c r="A6841" s="218" t="str">
        <f t="shared" si="47"/>
        <v>O221106058720일반상품</v>
      </c>
      <c r="B6841" s="219" t="s">
        <v>9434</v>
      </c>
      <c r="C6841" s="219" t="s">
        <v>8023</v>
      </c>
      <c r="D6841" s="219" t="s">
        <v>8065</v>
      </c>
      <c r="E6841" s="219" t="s">
        <v>6389</v>
      </c>
      <c r="F6841" s="219" t="s">
        <v>7723</v>
      </c>
      <c r="G6841" s="219" t="s">
        <v>7920</v>
      </c>
      <c r="H6841" s="219" t="s">
        <v>5990</v>
      </c>
      <c r="I6841" s="220" t="s">
        <v>8444</v>
      </c>
      <c r="J6841" s="221">
        <v>20390</v>
      </c>
      <c r="K6841" s="221">
        <v>1</v>
      </c>
      <c r="L6841" s="221">
        <v>20390</v>
      </c>
    </row>
    <row r="6842" spans="1:12" s="167" customFormat="1">
      <c r="A6842" s="218" t="str">
        <f t="shared" si="47"/>
        <v>O221106058720일반상품</v>
      </c>
      <c r="B6842" s="219" t="s">
        <v>9434</v>
      </c>
      <c r="C6842" s="219" t="s">
        <v>8023</v>
      </c>
      <c r="D6842" s="219" t="s">
        <v>8065</v>
      </c>
      <c r="E6842" s="219" t="s">
        <v>6389</v>
      </c>
      <c r="F6842" s="219" t="s">
        <v>7723</v>
      </c>
      <c r="G6842" s="219" t="s">
        <v>7920</v>
      </c>
      <c r="H6842" s="219" t="s">
        <v>5990</v>
      </c>
      <c r="I6842" s="220" t="s">
        <v>8672</v>
      </c>
      <c r="J6842" s="221">
        <v>3020</v>
      </c>
      <c r="K6842" s="221">
        <v>4</v>
      </c>
      <c r="L6842" s="221">
        <v>12080</v>
      </c>
    </row>
    <row r="6843" spans="1:12" s="167" customFormat="1">
      <c r="A6843" s="218" t="str">
        <f t="shared" si="47"/>
        <v>O221106058720일반상품</v>
      </c>
      <c r="B6843" s="219" t="s">
        <v>9434</v>
      </c>
      <c r="C6843" s="219" t="s">
        <v>8023</v>
      </c>
      <c r="D6843" s="219" t="s">
        <v>8065</v>
      </c>
      <c r="E6843" s="219" t="s">
        <v>6389</v>
      </c>
      <c r="F6843" s="219" t="s">
        <v>7723</v>
      </c>
      <c r="G6843" s="219" t="s">
        <v>7920</v>
      </c>
      <c r="H6843" s="219" t="s">
        <v>5990</v>
      </c>
      <c r="I6843" s="220" t="s">
        <v>8772</v>
      </c>
      <c r="J6843" s="221">
        <v>3170</v>
      </c>
      <c r="K6843" s="221">
        <v>2</v>
      </c>
      <c r="L6843" s="221">
        <v>6340</v>
      </c>
    </row>
    <row r="6844" spans="1:12" s="167" customFormat="1">
      <c r="A6844" s="218" t="str">
        <f t="shared" si="47"/>
        <v>O221106058720일반상품</v>
      </c>
      <c r="B6844" s="219" t="s">
        <v>9434</v>
      </c>
      <c r="C6844" s="219" t="s">
        <v>8023</v>
      </c>
      <c r="D6844" s="219" t="s">
        <v>8065</v>
      </c>
      <c r="E6844" s="219" t="s">
        <v>6389</v>
      </c>
      <c r="F6844" s="219" t="s">
        <v>7723</v>
      </c>
      <c r="G6844" s="219" t="s">
        <v>7920</v>
      </c>
      <c r="H6844" s="219" t="s">
        <v>5990</v>
      </c>
      <c r="I6844" s="220" t="s">
        <v>8433</v>
      </c>
      <c r="J6844" s="221">
        <v>3170</v>
      </c>
      <c r="K6844" s="221">
        <v>2</v>
      </c>
      <c r="L6844" s="221">
        <v>6340</v>
      </c>
    </row>
    <row r="6845" spans="1:12" s="167" customFormat="1">
      <c r="A6845" s="218" t="str">
        <f t="shared" si="47"/>
        <v>O221106058720일반상품</v>
      </c>
      <c r="B6845" s="219" t="s">
        <v>9434</v>
      </c>
      <c r="C6845" s="219" t="s">
        <v>8023</v>
      </c>
      <c r="D6845" s="219" t="s">
        <v>8065</v>
      </c>
      <c r="E6845" s="219" t="s">
        <v>6389</v>
      </c>
      <c r="F6845" s="219" t="s">
        <v>7723</v>
      </c>
      <c r="G6845" s="219" t="s">
        <v>7920</v>
      </c>
      <c r="H6845" s="219" t="s">
        <v>5990</v>
      </c>
      <c r="I6845" s="220" t="s">
        <v>8073</v>
      </c>
      <c r="J6845" s="221">
        <v>2600</v>
      </c>
      <c r="K6845" s="221">
        <v>2</v>
      </c>
      <c r="L6845" s="221">
        <v>5200</v>
      </c>
    </row>
    <row r="6846" spans="1:12" s="167" customFormat="1">
      <c r="A6846" s="218" t="str">
        <f t="shared" si="47"/>
        <v>O221106058720일반상품</v>
      </c>
      <c r="B6846" s="219" t="s">
        <v>9434</v>
      </c>
      <c r="C6846" s="219" t="s">
        <v>8023</v>
      </c>
      <c r="D6846" s="219" t="s">
        <v>8065</v>
      </c>
      <c r="E6846" s="219" t="s">
        <v>6389</v>
      </c>
      <c r="F6846" s="219" t="s">
        <v>7723</v>
      </c>
      <c r="G6846" s="219" t="s">
        <v>7920</v>
      </c>
      <c r="H6846" s="219" t="s">
        <v>5990</v>
      </c>
      <c r="I6846" s="220" t="s">
        <v>8977</v>
      </c>
      <c r="J6846" s="221">
        <v>1660</v>
      </c>
      <c r="K6846" s="221">
        <v>1</v>
      </c>
      <c r="L6846" s="221">
        <v>1660</v>
      </c>
    </row>
    <row r="6847" spans="1:12" s="167" customFormat="1">
      <c r="A6847" s="218" t="str">
        <f t="shared" si="47"/>
        <v>O221106058720일반상품</v>
      </c>
      <c r="B6847" s="219" t="s">
        <v>9434</v>
      </c>
      <c r="C6847" s="219" t="s">
        <v>8023</v>
      </c>
      <c r="D6847" s="219" t="s">
        <v>8065</v>
      </c>
      <c r="E6847" s="219" t="s">
        <v>6389</v>
      </c>
      <c r="F6847" s="219" t="s">
        <v>7723</v>
      </c>
      <c r="G6847" s="219" t="s">
        <v>7920</v>
      </c>
      <c r="H6847" s="219" t="s">
        <v>5990</v>
      </c>
      <c r="I6847" s="220" t="s">
        <v>7280</v>
      </c>
      <c r="J6847" s="221">
        <v>2100</v>
      </c>
      <c r="K6847" s="221">
        <v>1</v>
      </c>
      <c r="L6847" s="221">
        <v>2100</v>
      </c>
    </row>
    <row r="6848" spans="1:12" s="167" customFormat="1">
      <c r="A6848" s="218" t="str">
        <f t="shared" si="47"/>
        <v>O221106058720일반상품</v>
      </c>
      <c r="B6848" s="219" t="s">
        <v>9434</v>
      </c>
      <c r="C6848" s="219" t="s">
        <v>8023</v>
      </c>
      <c r="D6848" s="219" t="s">
        <v>8065</v>
      </c>
      <c r="E6848" s="219" t="s">
        <v>6389</v>
      </c>
      <c r="F6848" s="219" t="s">
        <v>7723</v>
      </c>
      <c r="G6848" s="219" t="s">
        <v>7920</v>
      </c>
      <c r="H6848" s="219" t="s">
        <v>5990</v>
      </c>
      <c r="I6848" s="220" t="s">
        <v>8532</v>
      </c>
      <c r="J6848" s="221">
        <v>8900</v>
      </c>
      <c r="K6848" s="221">
        <v>1</v>
      </c>
      <c r="L6848" s="221">
        <v>8900</v>
      </c>
    </row>
    <row r="6849" spans="1:12" s="167" customFormat="1">
      <c r="A6849" s="218" t="str">
        <f t="shared" si="47"/>
        <v>O221106058720일반상품</v>
      </c>
      <c r="B6849" s="219" t="s">
        <v>9434</v>
      </c>
      <c r="C6849" s="219" t="s">
        <v>8023</v>
      </c>
      <c r="D6849" s="219" t="s">
        <v>8065</v>
      </c>
      <c r="E6849" s="219" t="s">
        <v>6389</v>
      </c>
      <c r="F6849" s="219" t="s">
        <v>7723</v>
      </c>
      <c r="G6849" s="219" t="s">
        <v>7920</v>
      </c>
      <c r="H6849" s="219" t="s">
        <v>5990</v>
      </c>
      <c r="I6849" s="220" t="s">
        <v>9549</v>
      </c>
      <c r="J6849" s="221">
        <v>5400</v>
      </c>
      <c r="K6849" s="221">
        <v>1</v>
      </c>
      <c r="L6849" s="221">
        <v>5400</v>
      </c>
    </row>
    <row r="6850" spans="1:12" s="167" customFormat="1">
      <c r="A6850" s="218" t="str">
        <f t="shared" si="47"/>
        <v>O221106058720일반상품</v>
      </c>
      <c r="B6850" s="219" t="s">
        <v>9434</v>
      </c>
      <c r="C6850" s="219" t="s">
        <v>8023</v>
      </c>
      <c r="D6850" s="219" t="s">
        <v>8065</v>
      </c>
      <c r="E6850" s="219" t="s">
        <v>6389</v>
      </c>
      <c r="F6850" s="219" t="s">
        <v>7723</v>
      </c>
      <c r="G6850" s="219" t="s">
        <v>7920</v>
      </c>
      <c r="H6850" s="219" t="s">
        <v>5990</v>
      </c>
      <c r="I6850" s="220" t="s">
        <v>8392</v>
      </c>
      <c r="J6850" s="221">
        <v>4400</v>
      </c>
      <c r="K6850" s="221">
        <v>1</v>
      </c>
      <c r="L6850" s="221">
        <v>4400</v>
      </c>
    </row>
    <row r="6851" spans="1:12" s="167" customFormat="1">
      <c r="A6851" s="218" t="str">
        <f t="shared" si="47"/>
        <v>O221106058720일반상품</v>
      </c>
      <c r="B6851" s="219" t="s">
        <v>9434</v>
      </c>
      <c r="C6851" s="219" t="s">
        <v>8023</v>
      </c>
      <c r="D6851" s="219" t="s">
        <v>8065</v>
      </c>
      <c r="E6851" s="219" t="s">
        <v>6389</v>
      </c>
      <c r="F6851" s="219" t="s">
        <v>7723</v>
      </c>
      <c r="G6851" s="219" t="s">
        <v>7920</v>
      </c>
      <c r="H6851" s="219" t="s">
        <v>5990</v>
      </c>
      <c r="I6851" s="220" t="s">
        <v>9574</v>
      </c>
      <c r="J6851" s="221">
        <v>4910</v>
      </c>
      <c r="K6851" s="221">
        <v>1</v>
      </c>
      <c r="L6851" s="221">
        <v>4910</v>
      </c>
    </row>
    <row r="6852" spans="1:12" s="167" customFormat="1">
      <c r="A6852" s="218" t="str">
        <f t="shared" si="47"/>
        <v>O221106058720일반상품</v>
      </c>
      <c r="B6852" s="219" t="s">
        <v>9434</v>
      </c>
      <c r="C6852" s="219" t="s">
        <v>8023</v>
      </c>
      <c r="D6852" s="219" t="s">
        <v>8065</v>
      </c>
      <c r="E6852" s="219" t="s">
        <v>6389</v>
      </c>
      <c r="F6852" s="219" t="s">
        <v>7723</v>
      </c>
      <c r="G6852" s="219" t="s">
        <v>7920</v>
      </c>
      <c r="H6852" s="219" t="s">
        <v>5990</v>
      </c>
      <c r="I6852" s="220" t="s">
        <v>8446</v>
      </c>
      <c r="J6852" s="221">
        <v>3800</v>
      </c>
      <c r="K6852" s="221">
        <v>1</v>
      </c>
      <c r="L6852" s="221">
        <v>3800</v>
      </c>
    </row>
    <row r="6853" spans="1:12" s="167" customFormat="1">
      <c r="A6853" s="218" t="str">
        <f t="shared" si="47"/>
        <v>O221106058720일반상품</v>
      </c>
      <c r="B6853" s="219" t="s">
        <v>9434</v>
      </c>
      <c r="C6853" s="219" t="s">
        <v>8023</v>
      </c>
      <c r="D6853" s="219" t="s">
        <v>8065</v>
      </c>
      <c r="E6853" s="219" t="s">
        <v>6389</v>
      </c>
      <c r="F6853" s="219" t="s">
        <v>7723</v>
      </c>
      <c r="G6853" s="219" t="s">
        <v>7920</v>
      </c>
      <c r="H6853" s="219" t="s">
        <v>5990</v>
      </c>
      <c r="I6853" s="220" t="s">
        <v>8079</v>
      </c>
      <c r="J6853" s="221">
        <v>1900</v>
      </c>
      <c r="K6853" s="221">
        <v>3</v>
      </c>
      <c r="L6853" s="221">
        <v>5700</v>
      </c>
    </row>
    <row r="6854" spans="1:12" s="167" customFormat="1">
      <c r="A6854" s="218" t="str">
        <f t="shared" si="47"/>
        <v>O221106058720일반상품</v>
      </c>
      <c r="B6854" s="219" t="s">
        <v>9434</v>
      </c>
      <c r="C6854" s="219" t="s">
        <v>8023</v>
      </c>
      <c r="D6854" s="219" t="s">
        <v>8065</v>
      </c>
      <c r="E6854" s="219" t="s">
        <v>6389</v>
      </c>
      <c r="F6854" s="219" t="s">
        <v>7723</v>
      </c>
      <c r="G6854" s="219" t="s">
        <v>7920</v>
      </c>
      <c r="H6854" s="219" t="s">
        <v>5990</v>
      </c>
      <c r="I6854" s="220" t="s">
        <v>7202</v>
      </c>
      <c r="J6854" s="221">
        <v>5200</v>
      </c>
      <c r="K6854" s="221">
        <v>4</v>
      </c>
      <c r="L6854" s="221">
        <v>20800</v>
      </c>
    </row>
    <row r="6855" spans="1:12" s="167" customFormat="1">
      <c r="A6855" s="218" t="str">
        <f t="shared" si="47"/>
        <v>O221106058716일반상품</v>
      </c>
      <c r="B6855" s="219" t="s">
        <v>9435</v>
      </c>
      <c r="C6855" s="219" t="s">
        <v>8023</v>
      </c>
      <c r="D6855" s="219" t="s">
        <v>8065</v>
      </c>
      <c r="E6855" s="219" t="s">
        <v>6389</v>
      </c>
      <c r="F6855" s="219" t="s">
        <v>7724</v>
      </c>
      <c r="G6855" s="219" t="s">
        <v>7915</v>
      </c>
      <c r="H6855" s="219" t="s">
        <v>5990</v>
      </c>
      <c r="I6855" s="220" t="s">
        <v>8575</v>
      </c>
      <c r="J6855" s="221">
        <v>18600</v>
      </c>
      <c r="K6855" s="221">
        <v>1</v>
      </c>
      <c r="L6855" s="221">
        <v>18600</v>
      </c>
    </row>
    <row r="6856" spans="1:12" s="167" customFormat="1">
      <c r="A6856" s="218" t="str">
        <f t="shared" si="47"/>
        <v>O221106058716일반상품</v>
      </c>
      <c r="B6856" s="219" t="s">
        <v>9435</v>
      </c>
      <c r="C6856" s="219" t="s">
        <v>8023</v>
      </c>
      <c r="D6856" s="219" t="s">
        <v>8065</v>
      </c>
      <c r="E6856" s="219" t="s">
        <v>6389</v>
      </c>
      <c r="F6856" s="219" t="s">
        <v>7724</v>
      </c>
      <c r="G6856" s="219" t="s">
        <v>7915</v>
      </c>
      <c r="H6856" s="219" t="s">
        <v>5990</v>
      </c>
      <c r="I6856" s="220" t="s">
        <v>8660</v>
      </c>
      <c r="J6856" s="221">
        <v>2600</v>
      </c>
      <c r="K6856" s="221">
        <v>1</v>
      </c>
      <c r="L6856" s="221">
        <v>2600</v>
      </c>
    </row>
    <row r="6857" spans="1:12" s="167" customFormat="1">
      <c r="A6857" s="218" t="str">
        <f t="shared" si="47"/>
        <v>O221106058716일반상품</v>
      </c>
      <c r="B6857" s="219" t="s">
        <v>9435</v>
      </c>
      <c r="C6857" s="219" t="s">
        <v>8023</v>
      </c>
      <c r="D6857" s="219" t="s">
        <v>8065</v>
      </c>
      <c r="E6857" s="219" t="s">
        <v>6389</v>
      </c>
      <c r="F6857" s="219" t="s">
        <v>7724</v>
      </c>
      <c r="G6857" s="219" t="s">
        <v>7915</v>
      </c>
      <c r="H6857" s="219" t="s">
        <v>5990</v>
      </c>
      <c r="I6857" s="220" t="s">
        <v>8737</v>
      </c>
      <c r="J6857" s="221">
        <v>5960</v>
      </c>
      <c r="K6857" s="221">
        <v>1</v>
      </c>
      <c r="L6857" s="221">
        <v>5960</v>
      </c>
    </row>
    <row r="6858" spans="1:12" s="167" customFormat="1">
      <c r="A6858" s="218" t="str">
        <f t="shared" si="47"/>
        <v>O221106058716일반상품</v>
      </c>
      <c r="B6858" s="219" t="s">
        <v>9435</v>
      </c>
      <c r="C6858" s="219" t="s">
        <v>8023</v>
      </c>
      <c r="D6858" s="219" t="s">
        <v>8065</v>
      </c>
      <c r="E6858" s="219" t="s">
        <v>6389</v>
      </c>
      <c r="F6858" s="219" t="s">
        <v>7724</v>
      </c>
      <c r="G6858" s="219" t="s">
        <v>7915</v>
      </c>
      <c r="H6858" s="219" t="s">
        <v>5990</v>
      </c>
      <c r="I6858" s="220" t="s">
        <v>8422</v>
      </c>
      <c r="J6858" s="221">
        <v>4700</v>
      </c>
      <c r="K6858" s="221">
        <v>3</v>
      </c>
      <c r="L6858" s="221">
        <v>14100</v>
      </c>
    </row>
    <row r="6859" spans="1:12" s="167" customFormat="1">
      <c r="A6859" s="218" t="str">
        <f t="shared" si="47"/>
        <v>O221106058716일반상품</v>
      </c>
      <c r="B6859" s="219" t="s">
        <v>9435</v>
      </c>
      <c r="C6859" s="219" t="s">
        <v>8023</v>
      </c>
      <c r="D6859" s="219" t="s">
        <v>8065</v>
      </c>
      <c r="E6859" s="219" t="s">
        <v>6389</v>
      </c>
      <c r="F6859" s="219" t="s">
        <v>7724</v>
      </c>
      <c r="G6859" s="219" t="s">
        <v>7915</v>
      </c>
      <c r="H6859" s="219" t="s">
        <v>5990</v>
      </c>
      <c r="I6859" s="220" t="s">
        <v>7980</v>
      </c>
      <c r="J6859" s="221">
        <v>4200</v>
      </c>
      <c r="K6859" s="221">
        <v>1</v>
      </c>
      <c r="L6859" s="221">
        <v>4200</v>
      </c>
    </row>
    <row r="6860" spans="1:12" s="167" customFormat="1">
      <c r="A6860" s="218" t="str">
        <f t="shared" si="47"/>
        <v>O221106058716일반상품</v>
      </c>
      <c r="B6860" s="219" t="s">
        <v>9435</v>
      </c>
      <c r="C6860" s="219" t="s">
        <v>8023</v>
      </c>
      <c r="D6860" s="219" t="s">
        <v>8065</v>
      </c>
      <c r="E6860" s="219" t="s">
        <v>6389</v>
      </c>
      <c r="F6860" s="219" t="s">
        <v>7724</v>
      </c>
      <c r="G6860" s="219" t="s">
        <v>7915</v>
      </c>
      <c r="H6860" s="219" t="s">
        <v>5990</v>
      </c>
      <c r="I6860" s="220" t="s">
        <v>8027</v>
      </c>
      <c r="J6860" s="221">
        <v>3600</v>
      </c>
      <c r="K6860" s="221">
        <v>1</v>
      </c>
      <c r="L6860" s="221">
        <v>3600</v>
      </c>
    </row>
    <row r="6861" spans="1:12" s="167" customFormat="1">
      <c r="A6861" s="218" t="str">
        <f t="shared" si="47"/>
        <v>O221106058716일반상품</v>
      </c>
      <c r="B6861" s="219" t="s">
        <v>9435</v>
      </c>
      <c r="C6861" s="219" t="s">
        <v>8023</v>
      </c>
      <c r="D6861" s="219" t="s">
        <v>8065</v>
      </c>
      <c r="E6861" s="219" t="s">
        <v>6389</v>
      </c>
      <c r="F6861" s="219" t="s">
        <v>7724</v>
      </c>
      <c r="G6861" s="219" t="s">
        <v>7915</v>
      </c>
      <c r="H6861" s="219" t="s">
        <v>5990</v>
      </c>
      <c r="I6861" s="220" t="s">
        <v>8738</v>
      </c>
      <c r="J6861" s="221">
        <v>8000</v>
      </c>
      <c r="K6861" s="221">
        <v>1</v>
      </c>
      <c r="L6861" s="221">
        <v>8000</v>
      </c>
    </row>
    <row r="6862" spans="1:12" s="167" customFormat="1">
      <c r="A6862" s="218" t="str">
        <f t="shared" si="47"/>
        <v>O221106058716일반상품</v>
      </c>
      <c r="B6862" s="219" t="s">
        <v>9435</v>
      </c>
      <c r="C6862" s="219" t="s">
        <v>8023</v>
      </c>
      <c r="D6862" s="219" t="s">
        <v>8065</v>
      </c>
      <c r="E6862" s="219" t="s">
        <v>6389</v>
      </c>
      <c r="F6862" s="219" t="s">
        <v>7724</v>
      </c>
      <c r="G6862" s="219" t="s">
        <v>7915</v>
      </c>
      <c r="H6862" s="219" t="s">
        <v>5990</v>
      </c>
      <c r="I6862" s="220" t="s">
        <v>8692</v>
      </c>
      <c r="J6862" s="221">
        <v>17000</v>
      </c>
      <c r="K6862" s="221">
        <v>1</v>
      </c>
      <c r="L6862" s="221">
        <v>17000</v>
      </c>
    </row>
    <row r="6863" spans="1:12" s="167" customFormat="1">
      <c r="A6863" s="218" t="str">
        <f t="shared" si="47"/>
        <v>O221106058716일반상품</v>
      </c>
      <c r="B6863" s="219" t="s">
        <v>9435</v>
      </c>
      <c r="C6863" s="219" t="s">
        <v>8023</v>
      </c>
      <c r="D6863" s="219" t="s">
        <v>8065</v>
      </c>
      <c r="E6863" s="219" t="s">
        <v>6389</v>
      </c>
      <c r="F6863" s="219" t="s">
        <v>7724</v>
      </c>
      <c r="G6863" s="219" t="s">
        <v>7915</v>
      </c>
      <c r="H6863" s="219" t="s">
        <v>5990</v>
      </c>
      <c r="I6863" s="220" t="s">
        <v>8383</v>
      </c>
      <c r="J6863" s="221">
        <v>5090</v>
      </c>
      <c r="K6863" s="221">
        <v>1</v>
      </c>
      <c r="L6863" s="221">
        <v>5090</v>
      </c>
    </row>
    <row r="6864" spans="1:12" s="167" customFormat="1">
      <c r="A6864" s="218" t="str">
        <f t="shared" si="47"/>
        <v>O221106058716일반상품</v>
      </c>
      <c r="B6864" s="219" t="s">
        <v>9435</v>
      </c>
      <c r="C6864" s="219" t="s">
        <v>8023</v>
      </c>
      <c r="D6864" s="219" t="s">
        <v>8065</v>
      </c>
      <c r="E6864" s="219" t="s">
        <v>6389</v>
      </c>
      <c r="F6864" s="219" t="s">
        <v>7724</v>
      </c>
      <c r="G6864" s="219" t="s">
        <v>7915</v>
      </c>
      <c r="H6864" s="219" t="s">
        <v>5990</v>
      </c>
      <c r="I6864" s="220" t="s">
        <v>7290</v>
      </c>
      <c r="J6864" s="221">
        <v>2820</v>
      </c>
      <c r="K6864" s="221">
        <v>1</v>
      </c>
      <c r="L6864" s="221">
        <v>2820</v>
      </c>
    </row>
    <row r="6865" spans="1:12" s="167" customFormat="1">
      <c r="A6865" s="218" t="str">
        <f t="shared" si="47"/>
        <v>O221106058716일반상품</v>
      </c>
      <c r="B6865" s="219" t="s">
        <v>9435</v>
      </c>
      <c r="C6865" s="219" t="s">
        <v>8023</v>
      </c>
      <c r="D6865" s="219" t="s">
        <v>8065</v>
      </c>
      <c r="E6865" s="219" t="s">
        <v>6389</v>
      </c>
      <c r="F6865" s="219" t="s">
        <v>7724</v>
      </c>
      <c r="G6865" s="219" t="s">
        <v>7915</v>
      </c>
      <c r="H6865" s="219" t="s">
        <v>5990</v>
      </c>
      <c r="I6865" s="220" t="s">
        <v>8533</v>
      </c>
      <c r="J6865" s="221">
        <v>1690</v>
      </c>
      <c r="K6865" s="221">
        <v>1</v>
      </c>
      <c r="L6865" s="221">
        <v>1690</v>
      </c>
    </row>
    <row r="6866" spans="1:12" s="167" customFormat="1">
      <c r="A6866" s="218" t="str">
        <f t="shared" si="47"/>
        <v>O221106058716일반상품</v>
      </c>
      <c r="B6866" s="219" t="s">
        <v>9435</v>
      </c>
      <c r="C6866" s="219" t="s">
        <v>8023</v>
      </c>
      <c r="D6866" s="219" t="s">
        <v>8065</v>
      </c>
      <c r="E6866" s="219" t="s">
        <v>6389</v>
      </c>
      <c r="F6866" s="219" t="s">
        <v>7724</v>
      </c>
      <c r="G6866" s="219" t="s">
        <v>7915</v>
      </c>
      <c r="H6866" s="219" t="s">
        <v>5990</v>
      </c>
      <c r="I6866" s="220" t="s">
        <v>7223</v>
      </c>
      <c r="J6866" s="221">
        <v>4080</v>
      </c>
      <c r="K6866" s="221">
        <v>1</v>
      </c>
      <c r="L6866" s="221">
        <v>4080</v>
      </c>
    </row>
    <row r="6867" spans="1:12" s="167" customFormat="1">
      <c r="A6867" s="218" t="str">
        <f t="shared" si="47"/>
        <v>O221106058716일반상품</v>
      </c>
      <c r="B6867" s="219" t="s">
        <v>9435</v>
      </c>
      <c r="C6867" s="219" t="s">
        <v>8023</v>
      </c>
      <c r="D6867" s="219" t="s">
        <v>8065</v>
      </c>
      <c r="E6867" s="219" t="s">
        <v>6389</v>
      </c>
      <c r="F6867" s="219" t="s">
        <v>7724</v>
      </c>
      <c r="G6867" s="219" t="s">
        <v>7915</v>
      </c>
      <c r="H6867" s="219" t="s">
        <v>5990</v>
      </c>
      <c r="I6867" s="220" t="s">
        <v>7203</v>
      </c>
      <c r="J6867" s="221">
        <v>5000</v>
      </c>
      <c r="K6867" s="221">
        <v>1</v>
      </c>
      <c r="L6867" s="221">
        <v>5000</v>
      </c>
    </row>
    <row r="6868" spans="1:12" s="167" customFormat="1">
      <c r="A6868" s="218" t="str">
        <f t="shared" si="47"/>
        <v>O221106058716일반상품</v>
      </c>
      <c r="B6868" s="219" t="s">
        <v>9435</v>
      </c>
      <c r="C6868" s="219" t="s">
        <v>8023</v>
      </c>
      <c r="D6868" s="219" t="s">
        <v>8065</v>
      </c>
      <c r="E6868" s="219" t="s">
        <v>6389</v>
      </c>
      <c r="F6868" s="219" t="s">
        <v>7724</v>
      </c>
      <c r="G6868" s="219" t="s">
        <v>7915</v>
      </c>
      <c r="H6868" s="219" t="s">
        <v>5990</v>
      </c>
      <c r="I6868" s="220" t="s">
        <v>8436</v>
      </c>
      <c r="J6868" s="221">
        <v>49000</v>
      </c>
      <c r="K6868" s="221">
        <v>1</v>
      </c>
      <c r="L6868" s="221">
        <v>49000</v>
      </c>
    </row>
    <row r="6869" spans="1:12" s="167" customFormat="1">
      <c r="A6869" s="218" t="str">
        <f t="shared" si="47"/>
        <v>O221106058716일반상품</v>
      </c>
      <c r="B6869" s="219" t="s">
        <v>9435</v>
      </c>
      <c r="C6869" s="219" t="s">
        <v>8023</v>
      </c>
      <c r="D6869" s="219" t="s">
        <v>8065</v>
      </c>
      <c r="E6869" s="219" t="s">
        <v>6389</v>
      </c>
      <c r="F6869" s="219" t="s">
        <v>7724</v>
      </c>
      <c r="G6869" s="219" t="s">
        <v>7915</v>
      </c>
      <c r="H6869" s="219" t="s">
        <v>5990</v>
      </c>
      <c r="I6869" s="220" t="s">
        <v>8067</v>
      </c>
      <c r="J6869" s="221">
        <v>19390</v>
      </c>
      <c r="K6869" s="221">
        <v>1</v>
      </c>
      <c r="L6869" s="221">
        <v>19390</v>
      </c>
    </row>
    <row r="6870" spans="1:12" s="167" customFormat="1">
      <c r="A6870" s="218" t="str">
        <f t="shared" si="47"/>
        <v>O221106058716일반상품</v>
      </c>
      <c r="B6870" s="219" t="s">
        <v>9435</v>
      </c>
      <c r="C6870" s="219" t="s">
        <v>8023</v>
      </c>
      <c r="D6870" s="219" t="s">
        <v>8065</v>
      </c>
      <c r="E6870" s="219" t="s">
        <v>6389</v>
      </c>
      <c r="F6870" s="219" t="s">
        <v>7724</v>
      </c>
      <c r="G6870" s="219" t="s">
        <v>7915</v>
      </c>
      <c r="H6870" s="219" t="s">
        <v>5990</v>
      </c>
      <c r="I6870" s="220" t="s">
        <v>8397</v>
      </c>
      <c r="J6870" s="221">
        <v>10200</v>
      </c>
      <c r="K6870" s="221">
        <v>1</v>
      </c>
      <c r="L6870" s="221">
        <v>10200</v>
      </c>
    </row>
    <row r="6871" spans="1:12" s="167" customFormat="1">
      <c r="A6871" s="218" t="str">
        <f t="shared" si="47"/>
        <v>O221106058716일반상품</v>
      </c>
      <c r="B6871" s="219" t="s">
        <v>9435</v>
      </c>
      <c r="C6871" s="219" t="s">
        <v>8023</v>
      </c>
      <c r="D6871" s="219" t="s">
        <v>8065</v>
      </c>
      <c r="E6871" s="219" t="s">
        <v>6389</v>
      </c>
      <c r="F6871" s="219" t="s">
        <v>7724</v>
      </c>
      <c r="G6871" s="219" t="s">
        <v>7915</v>
      </c>
      <c r="H6871" s="219" t="s">
        <v>5990</v>
      </c>
      <c r="I6871" s="220" t="s">
        <v>9629</v>
      </c>
      <c r="J6871" s="221">
        <v>16000</v>
      </c>
      <c r="K6871" s="221">
        <v>1</v>
      </c>
      <c r="L6871" s="221">
        <v>16000</v>
      </c>
    </row>
    <row r="6872" spans="1:12" s="167" customFormat="1">
      <c r="A6872" s="218" t="str">
        <f t="shared" si="47"/>
        <v>O221106058716일반상품</v>
      </c>
      <c r="B6872" s="219" t="s">
        <v>9435</v>
      </c>
      <c r="C6872" s="219" t="s">
        <v>8023</v>
      </c>
      <c r="D6872" s="219" t="s">
        <v>8065</v>
      </c>
      <c r="E6872" s="219" t="s">
        <v>6389</v>
      </c>
      <c r="F6872" s="219" t="s">
        <v>7724</v>
      </c>
      <c r="G6872" s="219" t="s">
        <v>7915</v>
      </c>
      <c r="H6872" s="219" t="s">
        <v>5990</v>
      </c>
      <c r="I6872" s="220" t="s">
        <v>8779</v>
      </c>
      <c r="J6872" s="221">
        <v>16000</v>
      </c>
      <c r="K6872" s="221">
        <v>1</v>
      </c>
      <c r="L6872" s="221">
        <v>16000</v>
      </c>
    </row>
    <row r="6873" spans="1:12" s="167" customFormat="1">
      <c r="A6873" s="218" t="str">
        <f t="shared" si="47"/>
        <v>O221106058716일반상품</v>
      </c>
      <c r="B6873" s="219" t="s">
        <v>9435</v>
      </c>
      <c r="C6873" s="219" t="s">
        <v>8023</v>
      </c>
      <c r="D6873" s="219" t="s">
        <v>8065</v>
      </c>
      <c r="E6873" s="219" t="s">
        <v>6389</v>
      </c>
      <c r="F6873" s="219" t="s">
        <v>7724</v>
      </c>
      <c r="G6873" s="219" t="s">
        <v>7915</v>
      </c>
      <c r="H6873" s="219" t="s">
        <v>5990</v>
      </c>
      <c r="I6873" s="220" t="s">
        <v>8607</v>
      </c>
      <c r="J6873" s="221">
        <v>16000</v>
      </c>
      <c r="K6873" s="221">
        <v>1</v>
      </c>
      <c r="L6873" s="221">
        <v>16000</v>
      </c>
    </row>
    <row r="6874" spans="1:12" s="167" customFormat="1">
      <c r="A6874" s="218" t="str">
        <f t="shared" si="47"/>
        <v>O221106058716일반상품</v>
      </c>
      <c r="B6874" s="219" t="s">
        <v>9435</v>
      </c>
      <c r="C6874" s="219" t="s">
        <v>8023</v>
      </c>
      <c r="D6874" s="219" t="s">
        <v>8065</v>
      </c>
      <c r="E6874" s="219" t="s">
        <v>6389</v>
      </c>
      <c r="F6874" s="219" t="s">
        <v>7724</v>
      </c>
      <c r="G6874" s="219" t="s">
        <v>7915</v>
      </c>
      <c r="H6874" s="219" t="s">
        <v>5990</v>
      </c>
      <c r="I6874" s="220" t="s">
        <v>8935</v>
      </c>
      <c r="J6874" s="221">
        <v>4000</v>
      </c>
      <c r="K6874" s="221">
        <v>1</v>
      </c>
      <c r="L6874" s="221">
        <v>4000</v>
      </c>
    </row>
    <row r="6875" spans="1:12" s="167" customFormat="1">
      <c r="A6875" s="218" t="str">
        <f t="shared" si="47"/>
        <v>O221106058716일반상품</v>
      </c>
      <c r="B6875" s="219" t="s">
        <v>9435</v>
      </c>
      <c r="C6875" s="219" t="s">
        <v>8023</v>
      </c>
      <c r="D6875" s="219" t="s">
        <v>8065</v>
      </c>
      <c r="E6875" s="219" t="s">
        <v>6389</v>
      </c>
      <c r="F6875" s="219" t="s">
        <v>7724</v>
      </c>
      <c r="G6875" s="219" t="s">
        <v>7915</v>
      </c>
      <c r="H6875" s="219" t="s">
        <v>5990</v>
      </c>
      <c r="I6875" s="220" t="s">
        <v>8398</v>
      </c>
      <c r="J6875" s="221">
        <v>1240</v>
      </c>
      <c r="K6875" s="221">
        <v>1</v>
      </c>
      <c r="L6875" s="221">
        <v>1240</v>
      </c>
    </row>
    <row r="6876" spans="1:12" s="167" customFormat="1">
      <c r="A6876" s="218" t="str">
        <f t="shared" si="47"/>
        <v>O221106058716일반상품</v>
      </c>
      <c r="B6876" s="219" t="s">
        <v>9435</v>
      </c>
      <c r="C6876" s="219" t="s">
        <v>8023</v>
      </c>
      <c r="D6876" s="219" t="s">
        <v>8065</v>
      </c>
      <c r="E6876" s="219" t="s">
        <v>6389</v>
      </c>
      <c r="F6876" s="219" t="s">
        <v>7724</v>
      </c>
      <c r="G6876" s="219" t="s">
        <v>7915</v>
      </c>
      <c r="H6876" s="219" t="s">
        <v>5990</v>
      </c>
      <c r="I6876" s="220" t="s">
        <v>8582</v>
      </c>
      <c r="J6876" s="221">
        <v>5240</v>
      </c>
      <c r="K6876" s="221">
        <v>3</v>
      </c>
      <c r="L6876" s="221">
        <v>15720</v>
      </c>
    </row>
    <row r="6877" spans="1:12" s="167" customFormat="1">
      <c r="A6877" s="218" t="str">
        <f t="shared" si="47"/>
        <v>O221106058716일반상품</v>
      </c>
      <c r="B6877" s="219" t="s">
        <v>9435</v>
      </c>
      <c r="C6877" s="219" t="s">
        <v>8023</v>
      </c>
      <c r="D6877" s="219" t="s">
        <v>8065</v>
      </c>
      <c r="E6877" s="219" t="s">
        <v>6389</v>
      </c>
      <c r="F6877" s="219" t="s">
        <v>7724</v>
      </c>
      <c r="G6877" s="219" t="s">
        <v>7915</v>
      </c>
      <c r="H6877" s="219" t="s">
        <v>5990</v>
      </c>
      <c r="I6877" s="220" t="s">
        <v>7985</v>
      </c>
      <c r="J6877" s="221">
        <v>14550</v>
      </c>
      <c r="K6877" s="221">
        <v>1</v>
      </c>
      <c r="L6877" s="221">
        <v>14550</v>
      </c>
    </row>
    <row r="6878" spans="1:12" s="167" customFormat="1">
      <c r="A6878" s="218" t="str">
        <f t="shared" si="47"/>
        <v>O221106058716일반상품</v>
      </c>
      <c r="B6878" s="219" t="s">
        <v>9435</v>
      </c>
      <c r="C6878" s="219" t="s">
        <v>8023</v>
      </c>
      <c r="D6878" s="219" t="s">
        <v>8065</v>
      </c>
      <c r="E6878" s="219" t="s">
        <v>6389</v>
      </c>
      <c r="F6878" s="219" t="s">
        <v>7724</v>
      </c>
      <c r="G6878" s="219" t="s">
        <v>7915</v>
      </c>
      <c r="H6878" s="219" t="s">
        <v>5990</v>
      </c>
      <c r="I6878" s="220" t="s">
        <v>8685</v>
      </c>
      <c r="J6878" s="221">
        <v>11000</v>
      </c>
      <c r="K6878" s="221">
        <v>1</v>
      </c>
      <c r="L6878" s="221">
        <v>11000</v>
      </c>
    </row>
    <row r="6879" spans="1:12" s="167" customFormat="1">
      <c r="A6879" s="218" t="str">
        <f t="shared" si="47"/>
        <v>O221106058716일반상품</v>
      </c>
      <c r="B6879" s="219" t="s">
        <v>9435</v>
      </c>
      <c r="C6879" s="219" t="s">
        <v>8023</v>
      </c>
      <c r="D6879" s="219" t="s">
        <v>8065</v>
      </c>
      <c r="E6879" s="219" t="s">
        <v>6389</v>
      </c>
      <c r="F6879" s="219" t="s">
        <v>7724</v>
      </c>
      <c r="G6879" s="219" t="s">
        <v>7915</v>
      </c>
      <c r="H6879" s="219" t="s">
        <v>5990</v>
      </c>
      <c r="I6879" s="220" t="s">
        <v>7237</v>
      </c>
      <c r="J6879" s="221">
        <v>11000</v>
      </c>
      <c r="K6879" s="221">
        <v>1</v>
      </c>
      <c r="L6879" s="221">
        <v>11000</v>
      </c>
    </row>
    <row r="6880" spans="1:12" s="167" customFormat="1">
      <c r="A6880" s="218" t="str">
        <f t="shared" si="47"/>
        <v>O221106058716일반상품</v>
      </c>
      <c r="B6880" s="219" t="s">
        <v>9435</v>
      </c>
      <c r="C6880" s="219" t="s">
        <v>8023</v>
      </c>
      <c r="D6880" s="219" t="s">
        <v>8065</v>
      </c>
      <c r="E6880" s="219" t="s">
        <v>6389</v>
      </c>
      <c r="F6880" s="219" t="s">
        <v>7724</v>
      </c>
      <c r="G6880" s="219" t="s">
        <v>7915</v>
      </c>
      <c r="H6880" s="219" t="s">
        <v>5990</v>
      </c>
      <c r="I6880" s="220" t="s">
        <v>8438</v>
      </c>
      <c r="J6880" s="221">
        <v>1100</v>
      </c>
      <c r="K6880" s="221">
        <v>1</v>
      </c>
      <c r="L6880" s="221">
        <v>1100</v>
      </c>
    </row>
    <row r="6881" spans="1:12" s="167" customFormat="1">
      <c r="A6881" s="218" t="str">
        <f t="shared" si="47"/>
        <v>O221106058716일반상품</v>
      </c>
      <c r="B6881" s="219" t="s">
        <v>9435</v>
      </c>
      <c r="C6881" s="219" t="s">
        <v>8023</v>
      </c>
      <c r="D6881" s="219" t="s">
        <v>8065</v>
      </c>
      <c r="E6881" s="219" t="s">
        <v>6389</v>
      </c>
      <c r="F6881" s="219" t="s">
        <v>7724</v>
      </c>
      <c r="G6881" s="219" t="s">
        <v>7915</v>
      </c>
      <c r="H6881" s="219" t="s">
        <v>5990</v>
      </c>
      <c r="I6881" s="220" t="s">
        <v>7192</v>
      </c>
      <c r="J6881" s="221">
        <v>6620</v>
      </c>
      <c r="K6881" s="221">
        <v>1</v>
      </c>
      <c r="L6881" s="221">
        <v>6620</v>
      </c>
    </row>
    <row r="6882" spans="1:12" s="167" customFormat="1">
      <c r="A6882" s="218" t="str">
        <f t="shared" si="47"/>
        <v>O221106058716일반상품</v>
      </c>
      <c r="B6882" s="219" t="s">
        <v>9435</v>
      </c>
      <c r="C6882" s="219" t="s">
        <v>8023</v>
      </c>
      <c r="D6882" s="219" t="s">
        <v>8065</v>
      </c>
      <c r="E6882" s="219" t="s">
        <v>6389</v>
      </c>
      <c r="F6882" s="219" t="s">
        <v>7724</v>
      </c>
      <c r="G6882" s="219" t="s">
        <v>7915</v>
      </c>
      <c r="H6882" s="219" t="s">
        <v>5990</v>
      </c>
      <c r="I6882" s="220" t="s">
        <v>8562</v>
      </c>
      <c r="J6882" s="221">
        <v>12480</v>
      </c>
      <c r="K6882" s="221">
        <v>1</v>
      </c>
      <c r="L6882" s="221">
        <v>12480</v>
      </c>
    </row>
    <row r="6883" spans="1:12" s="167" customFormat="1">
      <c r="A6883" s="218" t="str">
        <f t="shared" si="47"/>
        <v>O221106058716일반상품</v>
      </c>
      <c r="B6883" s="219" t="s">
        <v>9435</v>
      </c>
      <c r="C6883" s="219" t="s">
        <v>8023</v>
      </c>
      <c r="D6883" s="219" t="s">
        <v>8065</v>
      </c>
      <c r="E6883" s="219" t="s">
        <v>6389</v>
      </c>
      <c r="F6883" s="219" t="s">
        <v>7724</v>
      </c>
      <c r="G6883" s="219" t="s">
        <v>7915</v>
      </c>
      <c r="H6883" s="219" t="s">
        <v>5990</v>
      </c>
      <c r="I6883" s="220" t="s">
        <v>7259</v>
      </c>
      <c r="J6883" s="221">
        <v>5850</v>
      </c>
      <c r="K6883" s="221">
        <v>1</v>
      </c>
      <c r="L6883" s="221">
        <v>5850</v>
      </c>
    </row>
    <row r="6884" spans="1:12" s="167" customFormat="1">
      <c r="A6884" s="218" t="str">
        <f t="shared" si="47"/>
        <v>O221106058716일반상품</v>
      </c>
      <c r="B6884" s="219" t="s">
        <v>9435</v>
      </c>
      <c r="C6884" s="219" t="s">
        <v>8023</v>
      </c>
      <c r="D6884" s="219" t="s">
        <v>8065</v>
      </c>
      <c r="E6884" s="219" t="s">
        <v>6389</v>
      </c>
      <c r="F6884" s="219" t="s">
        <v>7724</v>
      </c>
      <c r="G6884" s="219" t="s">
        <v>7915</v>
      </c>
      <c r="H6884" s="219" t="s">
        <v>5990</v>
      </c>
      <c r="I6884" s="220" t="s">
        <v>8583</v>
      </c>
      <c r="J6884" s="221">
        <v>2090</v>
      </c>
      <c r="K6884" s="221">
        <v>2</v>
      </c>
      <c r="L6884" s="221">
        <v>4180</v>
      </c>
    </row>
    <row r="6885" spans="1:12" s="167" customFormat="1">
      <c r="A6885" s="218" t="str">
        <f t="shared" si="47"/>
        <v>O221106058716일반상품</v>
      </c>
      <c r="B6885" s="219" t="s">
        <v>9435</v>
      </c>
      <c r="C6885" s="219" t="s">
        <v>8023</v>
      </c>
      <c r="D6885" s="219" t="s">
        <v>8065</v>
      </c>
      <c r="E6885" s="219" t="s">
        <v>6389</v>
      </c>
      <c r="F6885" s="219" t="s">
        <v>7724</v>
      </c>
      <c r="G6885" s="219" t="s">
        <v>7915</v>
      </c>
      <c r="H6885" s="219" t="s">
        <v>5990</v>
      </c>
      <c r="I6885" s="220" t="s">
        <v>8928</v>
      </c>
      <c r="J6885" s="221">
        <v>3600</v>
      </c>
      <c r="K6885" s="221">
        <v>1</v>
      </c>
      <c r="L6885" s="221">
        <v>3600</v>
      </c>
    </row>
    <row r="6886" spans="1:12" s="167" customFormat="1">
      <c r="A6886" s="218" t="str">
        <f t="shared" si="47"/>
        <v>O221106058716일반상품</v>
      </c>
      <c r="B6886" s="219" t="s">
        <v>9435</v>
      </c>
      <c r="C6886" s="219" t="s">
        <v>8023</v>
      </c>
      <c r="D6886" s="219" t="s">
        <v>8065</v>
      </c>
      <c r="E6886" s="219" t="s">
        <v>6389</v>
      </c>
      <c r="F6886" s="219" t="s">
        <v>7724</v>
      </c>
      <c r="G6886" s="219" t="s">
        <v>7915</v>
      </c>
      <c r="H6886" s="219" t="s">
        <v>5990</v>
      </c>
      <c r="I6886" s="220" t="s">
        <v>7220</v>
      </c>
      <c r="J6886" s="221">
        <v>670</v>
      </c>
      <c r="K6886" s="221">
        <v>3</v>
      </c>
      <c r="L6886" s="221">
        <v>2010</v>
      </c>
    </row>
    <row r="6887" spans="1:12" s="167" customFormat="1">
      <c r="A6887" s="218" t="str">
        <f t="shared" si="47"/>
        <v>O221106058716일반상품</v>
      </c>
      <c r="B6887" s="219" t="s">
        <v>9435</v>
      </c>
      <c r="C6887" s="219" t="s">
        <v>8023</v>
      </c>
      <c r="D6887" s="219" t="s">
        <v>8065</v>
      </c>
      <c r="E6887" s="219" t="s">
        <v>6389</v>
      </c>
      <c r="F6887" s="219" t="s">
        <v>7724</v>
      </c>
      <c r="G6887" s="219" t="s">
        <v>7915</v>
      </c>
      <c r="H6887" s="219" t="s">
        <v>5990</v>
      </c>
      <c r="I6887" s="220" t="s">
        <v>8564</v>
      </c>
      <c r="J6887" s="221">
        <v>2360</v>
      </c>
      <c r="K6887" s="221">
        <v>1</v>
      </c>
      <c r="L6887" s="221">
        <v>2360</v>
      </c>
    </row>
    <row r="6888" spans="1:12" s="167" customFormat="1">
      <c r="A6888" s="218" t="str">
        <f t="shared" si="47"/>
        <v>O221106058716일반상품</v>
      </c>
      <c r="B6888" s="219" t="s">
        <v>9435</v>
      </c>
      <c r="C6888" s="219" t="s">
        <v>8023</v>
      </c>
      <c r="D6888" s="219" t="s">
        <v>8065</v>
      </c>
      <c r="E6888" s="219" t="s">
        <v>6389</v>
      </c>
      <c r="F6888" s="219" t="s">
        <v>7724</v>
      </c>
      <c r="G6888" s="219" t="s">
        <v>7915</v>
      </c>
      <c r="H6888" s="219" t="s">
        <v>5990</v>
      </c>
      <c r="I6888" s="220" t="s">
        <v>7263</v>
      </c>
      <c r="J6888" s="221">
        <v>9900</v>
      </c>
      <c r="K6888" s="221">
        <v>1</v>
      </c>
      <c r="L6888" s="221">
        <v>9900</v>
      </c>
    </row>
    <row r="6889" spans="1:12" s="167" customFormat="1">
      <c r="A6889" s="218" t="str">
        <f t="shared" si="47"/>
        <v>O221106058716일반상품</v>
      </c>
      <c r="B6889" s="219" t="s">
        <v>9435</v>
      </c>
      <c r="C6889" s="219" t="s">
        <v>8023</v>
      </c>
      <c r="D6889" s="219" t="s">
        <v>8065</v>
      </c>
      <c r="E6889" s="219" t="s">
        <v>6389</v>
      </c>
      <c r="F6889" s="219" t="s">
        <v>7724</v>
      </c>
      <c r="G6889" s="219" t="s">
        <v>7915</v>
      </c>
      <c r="H6889" s="219" t="s">
        <v>5990</v>
      </c>
      <c r="I6889" s="220" t="s">
        <v>8026</v>
      </c>
      <c r="J6889" s="221">
        <v>1440</v>
      </c>
      <c r="K6889" s="221">
        <v>6</v>
      </c>
      <c r="L6889" s="221">
        <v>8640</v>
      </c>
    </row>
    <row r="6890" spans="1:12" s="167" customFormat="1">
      <c r="A6890" s="218" t="str">
        <f t="shared" si="47"/>
        <v>O221106058716일반상품</v>
      </c>
      <c r="B6890" s="219" t="s">
        <v>9435</v>
      </c>
      <c r="C6890" s="219" t="s">
        <v>8023</v>
      </c>
      <c r="D6890" s="219" t="s">
        <v>8065</v>
      </c>
      <c r="E6890" s="219" t="s">
        <v>6389</v>
      </c>
      <c r="F6890" s="219" t="s">
        <v>7724</v>
      </c>
      <c r="G6890" s="219" t="s">
        <v>7915</v>
      </c>
      <c r="H6890" s="219" t="s">
        <v>5990</v>
      </c>
      <c r="I6890" s="220" t="s">
        <v>7193</v>
      </c>
      <c r="J6890" s="221">
        <v>1900</v>
      </c>
      <c r="K6890" s="221">
        <v>3</v>
      </c>
      <c r="L6890" s="221">
        <v>5700</v>
      </c>
    </row>
    <row r="6891" spans="1:12" s="167" customFormat="1">
      <c r="A6891" s="218" t="str">
        <f t="shared" si="47"/>
        <v>O221106058716일반상품</v>
      </c>
      <c r="B6891" s="219" t="s">
        <v>9435</v>
      </c>
      <c r="C6891" s="219" t="s">
        <v>8023</v>
      </c>
      <c r="D6891" s="219" t="s">
        <v>8065</v>
      </c>
      <c r="E6891" s="219" t="s">
        <v>6389</v>
      </c>
      <c r="F6891" s="219" t="s">
        <v>7724</v>
      </c>
      <c r="G6891" s="219" t="s">
        <v>7915</v>
      </c>
      <c r="H6891" s="219" t="s">
        <v>5990</v>
      </c>
      <c r="I6891" s="220" t="s">
        <v>9597</v>
      </c>
      <c r="J6891" s="221">
        <v>3340</v>
      </c>
      <c r="K6891" s="221">
        <v>1</v>
      </c>
      <c r="L6891" s="221">
        <v>3340</v>
      </c>
    </row>
    <row r="6892" spans="1:12" s="167" customFormat="1">
      <c r="A6892" s="218" t="str">
        <f t="shared" si="47"/>
        <v>O221106058716일반상품</v>
      </c>
      <c r="B6892" s="219" t="s">
        <v>9435</v>
      </c>
      <c r="C6892" s="219" t="s">
        <v>8023</v>
      </c>
      <c r="D6892" s="219" t="s">
        <v>8065</v>
      </c>
      <c r="E6892" s="219" t="s">
        <v>6389</v>
      </c>
      <c r="F6892" s="219" t="s">
        <v>7724</v>
      </c>
      <c r="G6892" s="219" t="s">
        <v>7915</v>
      </c>
      <c r="H6892" s="219" t="s">
        <v>5990</v>
      </c>
      <c r="I6892" s="220" t="s">
        <v>8068</v>
      </c>
      <c r="J6892" s="221">
        <v>11290</v>
      </c>
      <c r="K6892" s="221">
        <v>1</v>
      </c>
      <c r="L6892" s="221">
        <v>11290</v>
      </c>
    </row>
    <row r="6893" spans="1:12" s="167" customFormat="1">
      <c r="A6893" s="218" t="str">
        <f t="shared" si="47"/>
        <v>O221106058716일반상품</v>
      </c>
      <c r="B6893" s="219" t="s">
        <v>9435</v>
      </c>
      <c r="C6893" s="219" t="s">
        <v>8023</v>
      </c>
      <c r="D6893" s="219" t="s">
        <v>8065</v>
      </c>
      <c r="E6893" s="219" t="s">
        <v>6389</v>
      </c>
      <c r="F6893" s="219" t="s">
        <v>7724</v>
      </c>
      <c r="G6893" s="219" t="s">
        <v>7915</v>
      </c>
      <c r="H6893" s="219" t="s">
        <v>5990</v>
      </c>
      <c r="I6893" s="220" t="s">
        <v>8688</v>
      </c>
      <c r="J6893" s="221">
        <v>9240</v>
      </c>
      <c r="K6893" s="221">
        <v>1</v>
      </c>
      <c r="L6893" s="221">
        <v>9240</v>
      </c>
    </row>
    <row r="6894" spans="1:12" s="167" customFormat="1">
      <c r="A6894" s="218" t="str">
        <f t="shared" si="47"/>
        <v>O221106058716일반상품</v>
      </c>
      <c r="B6894" s="219" t="s">
        <v>9435</v>
      </c>
      <c r="C6894" s="219" t="s">
        <v>8023</v>
      </c>
      <c r="D6894" s="219" t="s">
        <v>8065</v>
      </c>
      <c r="E6894" s="219" t="s">
        <v>6389</v>
      </c>
      <c r="F6894" s="219" t="s">
        <v>7724</v>
      </c>
      <c r="G6894" s="219" t="s">
        <v>7915</v>
      </c>
      <c r="H6894" s="219" t="s">
        <v>5990</v>
      </c>
      <c r="I6894" s="220" t="s">
        <v>7229</v>
      </c>
      <c r="J6894" s="221">
        <v>5900</v>
      </c>
      <c r="K6894" s="221">
        <v>1</v>
      </c>
      <c r="L6894" s="221">
        <v>5900</v>
      </c>
    </row>
    <row r="6895" spans="1:12" s="167" customFormat="1">
      <c r="A6895" s="218" t="str">
        <f t="shared" si="47"/>
        <v>O221106058716일반상품</v>
      </c>
      <c r="B6895" s="219" t="s">
        <v>9435</v>
      </c>
      <c r="C6895" s="219" t="s">
        <v>8023</v>
      </c>
      <c r="D6895" s="219" t="s">
        <v>8065</v>
      </c>
      <c r="E6895" s="219" t="s">
        <v>6389</v>
      </c>
      <c r="F6895" s="219" t="s">
        <v>7724</v>
      </c>
      <c r="G6895" s="219" t="s">
        <v>7915</v>
      </c>
      <c r="H6895" s="219" t="s">
        <v>5990</v>
      </c>
      <c r="I6895" s="220" t="s">
        <v>7214</v>
      </c>
      <c r="J6895" s="221">
        <v>3250</v>
      </c>
      <c r="K6895" s="221">
        <v>1</v>
      </c>
      <c r="L6895" s="221">
        <v>3250</v>
      </c>
    </row>
    <row r="6896" spans="1:12" s="167" customFormat="1">
      <c r="A6896" s="218" t="str">
        <f t="shared" si="47"/>
        <v>O221106058716일반상품</v>
      </c>
      <c r="B6896" s="219" t="s">
        <v>9435</v>
      </c>
      <c r="C6896" s="219" t="s">
        <v>8023</v>
      </c>
      <c r="D6896" s="219" t="s">
        <v>8065</v>
      </c>
      <c r="E6896" s="219" t="s">
        <v>6389</v>
      </c>
      <c r="F6896" s="219" t="s">
        <v>7724</v>
      </c>
      <c r="G6896" s="219" t="s">
        <v>7915</v>
      </c>
      <c r="H6896" s="219" t="s">
        <v>5990</v>
      </c>
      <c r="I6896" s="220" t="s">
        <v>8331</v>
      </c>
      <c r="J6896" s="221">
        <v>4070</v>
      </c>
      <c r="K6896" s="221">
        <v>1</v>
      </c>
      <c r="L6896" s="221">
        <v>4070</v>
      </c>
    </row>
    <row r="6897" spans="1:12" s="167" customFormat="1">
      <c r="A6897" s="218" t="str">
        <f t="shared" si="47"/>
        <v>O221106058716일반상품</v>
      </c>
      <c r="B6897" s="219" t="s">
        <v>9435</v>
      </c>
      <c r="C6897" s="219" t="s">
        <v>8023</v>
      </c>
      <c r="D6897" s="219" t="s">
        <v>8065</v>
      </c>
      <c r="E6897" s="219" t="s">
        <v>6389</v>
      </c>
      <c r="F6897" s="219" t="s">
        <v>7724</v>
      </c>
      <c r="G6897" s="219" t="s">
        <v>7915</v>
      </c>
      <c r="H6897" s="219" t="s">
        <v>5990</v>
      </c>
      <c r="I6897" s="220" t="s">
        <v>8746</v>
      </c>
      <c r="J6897" s="221">
        <v>1000</v>
      </c>
      <c r="K6897" s="221">
        <v>1</v>
      </c>
      <c r="L6897" s="221">
        <v>1000</v>
      </c>
    </row>
    <row r="6898" spans="1:12" s="167" customFormat="1">
      <c r="A6898" s="218" t="str">
        <f t="shared" si="47"/>
        <v>O221106058716일반상품</v>
      </c>
      <c r="B6898" s="219" t="s">
        <v>9435</v>
      </c>
      <c r="C6898" s="219" t="s">
        <v>8023</v>
      </c>
      <c r="D6898" s="219" t="s">
        <v>8065</v>
      </c>
      <c r="E6898" s="219" t="s">
        <v>6389</v>
      </c>
      <c r="F6898" s="219" t="s">
        <v>7724</v>
      </c>
      <c r="G6898" s="219" t="s">
        <v>7915</v>
      </c>
      <c r="H6898" s="219" t="s">
        <v>5990</v>
      </c>
      <c r="I6898" s="220" t="s">
        <v>8552</v>
      </c>
      <c r="J6898" s="221">
        <v>14000</v>
      </c>
      <c r="K6898" s="221">
        <v>1</v>
      </c>
      <c r="L6898" s="221">
        <v>14000</v>
      </c>
    </row>
    <row r="6899" spans="1:12" s="167" customFormat="1">
      <c r="A6899" s="218" t="str">
        <f t="shared" si="47"/>
        <v>O221106058716일반상품</v>
      </c>
      <c r="B6899" s="219" t="s">
        <v>9435</v>
      </c>
      <c r="C6899" s="219" t="s">
        <v>8023</v>
      </c>
      <c r="D6899" s="219" t="s">
        <v>8065</v>
      </c>
      <c r="E6899" s="219" t="s">
        <v>6389</v>
      </c>
      <c r="F6899" s="219" t="s">
        <v>7724</v>
      </c>
      <c r="G6899" s="219" t="s">
        <v>7915</v>
      </c>
      <c r="H6899" s="219" t="s">
        <v>5990</v>
      </c>
      <c r="I6899" s="220" t="s">
        <v>8392</v>
      </c>
      <c r="J6899" s="221">
        <v>4400</v>
      </c>
      <c r="K6899" s="221">
        <v>1</v>
      </c>
      <c r="L6899" s="221">
        <v>4400</v>
      </c>
    </row>
    <row r="6900" spans="1:12" s="167" customFormat="1">
      <c r="A6900" s="218" t="str">
        <f t="shared" si="47"/>
        <v>O221106058716일반상품</v>
      </c>
      <c r="B6900" s="219" t="s">
        <v>9435</v>
      </c>
      <c r="C6900" s="219" t="s">
        <v>8023</v>
      </c>
      <c r="D6900" s="219" t="s">
        <v>8065</v>
      </c>
      <c r="E6900" s="219" t="s">
        <v>6389</v>
      </c>
      <c r="F6900" s="219" t="s">
        <v>7724</v>
      </c>
      <c r="G6900" s="219" t="s">
        <v>7915</v>
      </c>
      <c r="H6900" s="219" t="s">
        <v>5990</v>
      </c>
      <c r="I6900" s="220" t="s">
        <v>8656</v>
      </c>
      <c r="J6900" s="221">
        <v>9200</v>
      </c>
      <c r="K6900" s="221">
        <v>1</v>
      </c>
      <c r="L6900" s="221">
        <v>9200</v>
      </c>
    </row>
    <row r="6901" spans="1:12" s="167" customFormat="1">
      <c r="A6901" s="218" t="str">
        <f t="shared" si="47"/>
        <v>O221106058716일반상품</v>
      </c>
      <c r="B6901" s="219" t="s">
        <v>9435</v>
      </c>
      <c r="C6901" s="219" t="s">
        <v>8023</v>
      </c>
      <c r="D6901" s="219" t="s">
        <v>8065</v>
      </c>
      <c r="E6901" s="219" t="s">
        <v>6389</v>
      </c>
      <c r="F6901" s="219" t="s">
        <v>7724</v>
      </c>
      <c r="G6901" s="219" t="s">
        <v>7915</v>
      </c>
      <c r="H6901" s="219" t="s">
        <v>5990</v>
      </c>
      <c r="I6901" s="220" t="s">
        <v>8393</v>
      </c>
      <c r="J6901" s="221">
        <v>5900</v>
      </c>
      <c r="K6901" s="221">
        <v>1</v>
      </c>
      <c r="L6901" s="221">
        <v>5900</v>
      </c>
    </row>
    <row r="6902" spans="1:12" s="167" customFormat="1">
      <c r="A6902" s="218" t="str">
        <f t="shared" si="47"/>
        <v>O221106058716일반상품</v>
      </c>
      <c r="B6902" s="219" t="s">
        <v>9435</v>
      </c>
      <c r="C6902" s="219" t="s">
        <v>8023</v>
      </c>
      <c r="D6902" s="219" t="s">
        <v>8065</v>
      </c>
      <c r="E6902" s="219" t="s">
        <v>6389</v>
      </c>
      <c r="F6902" s="219" t="s">
        <v>7724</v>
      </c>
      <c r="G6902" s="219" t="s">
        <v>7915</v>
      </c>
      <c r="H6902" s="219" t="s">
        <v>5990</v>
      </c>
      <c r="I6902" s="220" t="s">
        <v>8409</v>
      </c>
      <c r="J6902" s="221">
        <v>6630</v>
      </c>
      <c r="K6902" s="221">
        <v>1</v>
      </c>
      <c r="L6902" s="221">
        <v>6630</v>
      </c>
    </row>
    <row r="6903" spans="1:12" s="167" customFormat="1">
      <c r="A6903" s="218" t="str">
        <f t="shared" si="47"/>
        <v>O221106058714일반상품</v>
      </c>
      <c r="B6903" s="219" t="s">
        <v>9436</v>
      </c>
      <c r="C6903" s="219" t="s">
        <v>8023</v>
      </c>
      <c r="D6903" s="219" t="s">
        <v>8065</v>
      </c>
      <c r="E6903" s="219" t="s">
        <v>6389</v>
      </c>
      <c r="F6903" s="219" t="s">
        <v>6433</v>
      </c>
      <c r="G6903" s="219" t="s">
        <v>7902</v>
      </c>
      <c r="H6903" s="219" t="s">
        <v>5990</v>
      </c>
      <c r="I6903" s="220" t="s">
        <v>8422</v>
      </c>
      <c r="J6903" s="221">
        <v>4700</v>
      </c>
      <c r="K6903" s="221">
        <v>1</v>
      </c>
      <c r="L6903" s="221">
        <v>4700</v>
      </c>
    </row>
    <row r="6904" spans="1:12" s="167" customFormat="1">
      <c r="A6904" s="218" t="str">
        <f t="shared" si="47"/>
        <v>O221106058714일반상품</v>
      </c>
      <c r="B6904" s="219" t="s">
        <v>9436</v>
      </c>
      <c r="C6904" s="219" t="s">
        <v>8023</v>
      </c>
      <c r="D6904" s="219" t="s">
        <v>8065</v>
      </c>
      <c r="E6904" s="219" t="s">
        <v>6389</v>
      </c>
      <c r="F6904" s="219" t="s">
        <v>6433</v>
      </c>
      <c r="G6904" s="219" t="s">
        <v>7902</v>
      </c>
      <c r="H6904" s="219" t="s">
        <v>5990</v>
      </c>
      <c r="I6904" s="220" t="s">
        <v>8577</v>
      </c>
      <c r="J6904" s="221">
        <v>1780</v>
      </c>
      <c r="K6904" s="221">
        <v>1</v>
      </c>
      <c r="L6904" s="221">
        <v>1780</v>
      </c>
    </row>
    <row r="6905" spans="1:12" s="167" customFormat="1">
      <c r="A6905" s="218" t="str">
        <f t="shared" si="47"/>
        <v>O221106058714일반상품</v>
      </c>
      <c r="B6905" s="219" t="s">
        <v>9436</v>
      </c>
      <c r="C6905" s="219" t="s">
        <v>8023</v>
      </c>
      <c r="D6905" s="219" t="s">
        <v>8065</v>
      </c>
      <c r="E6905" s="219" t="s">
        <v>6389</v>
      </c>
      <c r="F6905" s="219" t="s">
        <v>6433</v>
      </c>
      <c r="G6905" s="219" t="s">
        <v>7902</v>
      </c>
      <c r="H6905" s="219" t="s">
        <v>5990</v>
      </c>
      <c r="I6905" s="220" t="s">
        <v>8604</v>
      </c>
      <c r="J6905" s="221">
        <v>12000</v>
      </c>
      <c r="K6905" s="221">
        <v>1</v>
      </c>
      <c r="L6905" s="221">
        <v>12000</v>
      </c>
    </row>
    <row r="6906" spans="1:12" s="167" customFormat="1">
      <c r="A6906" s="218" t="str">
        <f t="shared" si="47"/>
        <v>O221106058714일반상품</v>
      </c>
      <c r="B6906" s="219" t="s">
        <v>9436</v>
      </c>
      <c r="C6906" s="219" t="s">
        <v>8023</v>
      </c>
      <c r="D6906" s="219" t="s">
        <v>8065</v>
      </c>
      <c r="E6906" s="219" t="s">
        <v>6389</v>
      </c>
      <c r="F6906" s="219" t="s">
        <v>6433</v>
      </c>
      <c r="G6906" s="219" t="s">
        <v>7902</v>
      </c>
      <c r="H6906" s="219" t="s">
        <v>5990</v>
      </c>
      <c r="I6906" s="220" t="s">
        <v>7977</v>
      </c>
      <c r="J6906" s="221">
        <v>1460</v>
      </c>
      <c r="K6906" s="221">
        <v>2</v>
      </c>
      <c r="L6906" s="221">
        <v>2920</v>
      </c>
    </row>
    <row r="6907" spans="1:12" s="167" customFormat="1">
      <c r="A6907" s="218" t="str">
        <f t="shared" si="47"/>
        <v>O221106058714일반상품</v>
      </c>
      <c r="B6907" s="219" t="s">
        <v>9436</v>
      </c>
      <c r="C6907" s="219" t="s">
        <v>8023</v>
      </c>
      <c r="D6907" s="219" t="s">
        <v>8065</v>
      </c>
      <c r="E6907" s="219" t="s">
        <v>6389</v>
      </c>
      <c r="F6907" s="219" t="s">
        <v>6433</v>
      </c>
      <c r="G6907" s="219" t="s">
        <v>7902</v>
      </c>
      <c r="H6907" s="219" t="s">
        <v>5990</v>
      </c>
      <c r="I6907" s="220" t="s">
        <v>7203</v>
      </c>
      <c r="J6907" s="221">
        <v>5000</v>
      </c>
      <c r="K6907" s="221">
        <v>1</v>
      </c>
      <c r="L6907" s="221">
        <v>5000</v>
      </c>
    </row>
    <row r="6908" spans="1:12" s="167" customFormat="1">
      <c r="A6908" s="218" t="str">
        <f t="shared" si="47"/>
        <v>O221106058714일반상품</v>
      </c>
      <c r="B6908" s="219" t="s">
        <v>9436</v>
      </c>
      <c r="C6908" s="219" t="s">
        <v>8023</v>
      </c>
      <c r="D6908" s="219" t="s">
        <v>8065</v>
      </c>
      <c r="E6908" s="219" t="s">
        <v>6389</v>
      </c>
      <c r="F6908" s="219" t="s">
        <v>6433</v>
      </c>
      <c r="G6908" s="219" t="s">
        <v>7902</v>
      </c>
      <c r="H6908" s="219" t="s">
        <v>5990</v>
      </c>
      <c r="I6908" s="220" t="s">
        <v>7190</v>
      </c>
      <c r="J6908" s="221">
        <v>5000</v>
      </c>
      <c r="K6908" s="221">
        <v>2</v>
      </c>
      <c r="L6908" s="221">
        <v>10000</v>
      </c>
    </row>
    <row r="6909" spans="1:12" s="167" customFormat="1">
      <c r="A6909" s="218" t="str">
        <f t="shared" si="47"/>
        <v>O221106058714일반상품</v>
      </c>
      <c r="B6909" s="219" t="s">
        <v>9436</v>
      </c>
      <c r="C6909" s="219" t="s">
        <v>8023</v>
      </c>
      <c r="D6909" s="219" t="s">
        <v>8065</v>
      </c>
      <c r="E6909" s="219" t="s">
        <v>6389</v>
      </c>
      <c r="F6909" s="219" t="s">
        <v>6433</v>
      </c>
      <c r="G6909" s="219" t="s">
        <v>7902</v>
      </c>
      <c r="H6909" s="219" t="s">
        <v>5990</v>
      </c>
      <c r="I6909" s="220" t="s">
        <v>8784</v>
      </c>
      <c r="J6909" s="221">
        <v>7500</v>
      </c>
      <c r="K6909" s="221">
        <v>2</v>
      </c>
      <c r="L6909" s="221">
        <v>15000</v>
      </c>
    </row>
    <row r="6910" spans="1:12" s="167" customFormat="1">
      <c r="A6910" s="218" t="str">
        <f t="shared" si="47"/>
        <v>O221106058714일반상품</v>
      </c>
      <c r="B6910" s="219" t="s">
        <v>9436</v>
      </c>
      <c r="C6910" s="219" t="s">
        <v>8023</v>
      </c>
      <c r="D6910" s="219" t="s">
        <v>8065</v>
      </c>
      <c r="E6910" s="219" t="s">
        <v>6389</v>
      </c>
      <c r="F6910" s="219" t="s">
        <v>6433</v>
      </c>
      <c r="G6910" s="219" t="s">
        <v>7902</v>
      </c>
      <c r="H6910" s="219" t="s">
        <v>5990</v>
      </c>
      <c r="I6910" s="220" t="s">
        <v>8464</v>
      </c>
      <c r="J6910" s="221">
        <v>1800</v>
      </c>
      <c r="K6910" s="221">
        <v>1</v>
      </c>
      <c r="L6910" s="221">
        <v>1800</v>
      </c>
    </row>
    <row r="6911" spans="1:12" s="167" customFormat="1">
      <c r="A6911" s="218" t="str">
        <f t="shared" si="47"/>
        <v>O221106058714일반상품</v>
      </c>
      <c r="B6911" s="219" t="s">
        <v>9436</v>
      </c>
      <c r="C6911" s="219" t="s">
        <v>8023</v>
      </c>
      <c r="D6911" s="219" t="s">
        <v>8065</v>
      </c>
      <c r="E6911" s="219" t="s">
        <v>6389</v>
      </c>
      <c r="F6911" s="219" t="s">
        <v>6433</v>
      </c>
      <c r="G6911" s="219" t="s">
        <v>7902</v>
      </c>
      <c r="H6911" s="219" t="s">
        <v>5990</v>
      </c>
      <c r="I6911" s="220" t="s">
        <v>8695</v>
      </c>
      <c r="J6911" s="221">
        <v>1100</v>
      </c>
      <c r="K6911" s="221">
        <v>2</v>
      </c>
      <c r="L6911" s="221">
        <v>2200</v>
      </c>
    </row>
    <row r="6912" spans="1:12" s="167" customFormat="1">
      <c r="A6912" s="218" t="str">
        <f t="shared" si="47"/>
        <v>O221106058714일반상품</v>
      </c>
      <c r="B6912" s="219" t="s">
        <v>9436</v>
      </c>
      <c r="C6912" s="219" t="s">
        <v>8023</v>
      </c>
      <c r="D6912" s="219" t="s">
        <v>8065</v>
      </c>
      <c r="E6912" s="219" t="s">
        <v>6389</v>
      </c>
      <c r="F6912" s="219" t="s">
        <v>6433</v>
      </c>
      <c r="G6912" s="219" t="s">
        <v>7902</v>
      </c>
      <c r="H6912" s="219" t="s">
        <v>5990</v>
      </c>
      <c r="I6912" s="220" t="s">
        <v>8398</v>
      </c>
      <c r="J6912" s="221">
        <v>1240</v>
      </c>
      <c r="K6912" s="221">
        <v>6</v>
      </c>
      <c r="L6912" s="221">
        <v>7440</v>
      </c>
    </row>
    <row r="6913" spans="1:12" s="167" customFormat="1">
      <c r="A6913" s="218" t="str">
        <f t="shared" si="47"/>
        <v>O221106058714일반상품</v>
      </c>
      <c r="B6913" s="219" t="s">
        <v>9436</v>
      </c>
      <c r="C6913" s="219" t="s">
        <v>8023</v>
      </c>
      <c r="D6913" s="219" t="s">
        <v>8065</v>
      </c>
      <c r="E6913" s="219" t="s">
        <v>6389</v>
      </c>
      <c r="F6913" s="219" t="s">
        <v>6433</v>
      </c>
      <c r="G6913" s="219" t="s">
        <v>7902</v>
      </c>
      <c r="H6913" s="219" t="s">
        <v>5990</v>
      </c>
      <c r="I6913" s="220" t="s">
        <v>8041</v>
      </c>
      <c r="J6913" s="221">
        <v>8400</v>
      </c>
      <c r="K6913" s="221">
        <v>1</v>
      </c>
      <c r="L6913" s="221">
        <v>8400</v>
      </c>
    </row>
    <row r="6914" spans="1:12" s="167" customFormat="1">
      <c r="A6914" s="218" t="str">
        <f t="shared" si="47"/>
        <v>O221106058714일반상품</v>
      </c>
      <c r="B6914" s="219" t="s">
        <v>9436</v>
      </c>
      <c r="C6914" s="219" t="s">
        <v>8023</v>
      </c>
      <c r="D6914" s="219" t="s">
        <v>8065</v>
      </c>
      <c r="E6914" s="219" t="s">
        <v>6389</v>
      </c>
      <c r="F6914" s="219" t="s">
        <v>6433</v>
      </c>
      <c r="G6914" s="219" t="s">
        <v>7902</v>
      </c>
      <c r="H6914" s="219" t="s">
        <v>5990</v>
      </c>
      <c r="I6914" s="220" t="s">
        <v>8627</v>
      </c>
      <c r="J6914" s="221">
        <v>9040</v>
      </c>
      <c r="K6914" s="221">
        <v>1</v>
      </c>
      <c r="L6914" s="221">
        <v>9040</v>
      </c>
    </row>
    <row r="6915" spans="1:12" s="167" customFormat="1">
      <c r="A6915" s="218" t="str">
        <f t="shared" si="47"/>
        <v>O221106058714일반상품</v>
      </c>
      <c r="B6915" s="219" t="s">
        <v>9436</v>
      </c>
      <c r="C6915" s="219" t="s">
        <v>8023</v>
      </c>
      <c r="D6915" s="219" t="s">
        <v>8065</v>
      </c>
      <c r="E6915" s="219" t="s">
        <v>6389</v>
      </c>
      <c r="F6915" s="219" t="s">
        <v>6433</v>
      </c>
      <c r="G6915" s="219" t="s">
        <v>7902</v>
      </c>
      <c r="H6915" s="219" t="s">
        <v>5990</v>
      </c>
      <c r="I6915" s="220" t="s">
        <v>7227</v>
      </c>
      <c r="J6915" s="221">
        <v>840</v>
      </c>
      <c r="K6915" s="221">
        <v>2</v>
      </c>
      <c r="L6915" s="221">
        <v>1680</v>
      </c>
    </row>
    <row r="6916" spans="1:12" s="167" customFormat="1">
      <c r="A6916" s="218" t="str">
        <f t="shared" si="47"/>
        <v>O221106058714일반상품</v>
      </c>
      <c r="B6916" s="219" t="s">
        <v>9436</v>
      </c>
      <c r="C6916" s="219" t="s">
        <v>8023</v>
      </c>
      <c r="D6916" s="219" t="s">
        <v>8065</v>
      </c>
      <c r="E6916" s="219" t="s">
        <v>6389</v>
      </c>
      <c r="F6916" s="219" t="s">
        <v>6433</v>
      </c>
      <c r="G6916" s="219" t="s">
        <v>7902</v>
      </c>
      <c r="H6916" s="219" t="s">
        <v>5990</v>
      </c>
      <c r="I6916" s="220" t="s">
        <v>7228</v>
      </c>
      <c r="J6916" s="221">
        <v>1250</v>
      </c>
      <c r="K6916" s="221">
        <v>5</v>
      </c>
      <c r="L6916" s="221">
        <v>6250</v>
      </c>
    </row>
    <row r="6917" spans="1:12" s="167" customFormat="1">
      <c r="A6917" s="218" t="str">
        <f t="shared" si="47"/>
        <v>O221106058714일반상품</v>
      </c>
      <c r="B6917" s="219" t="s">
        <v>9436</v>
      </c>
      <c r="C6917" s="219" t="s">
        <v>8023</v>
      </c>
      <c r="D6917" s="219" t="s">
        <v>8065</v>
      </c>
      <c r="E6917" s="219" t="s">
        <v>6389</v>
      </c>
      <c r="F6917" s="219" t="s">
        <v>6433</v>
      </c>
      <c r="G6917" s="219" t="s">
        <v>7902</v>
      </c>
      <c r="H6917" s="219" t="s">
        <v>5990</v>
      </c>
      <c r="I6917" s="220" t="s">
        <v>7222</v>
      </c>
      <c r="J6917" s="221">
        <v>10000</v>
      </c>
      <c r="K6917" s="221">
        <v>1</v>
      </c>
      <c r="L6917" s="221">
        <v>10000</v>
      </c>
    </row>
    <row r="6918" spans="1:12" s="167" customFormat="1">
      <c r="A6918" s="218" t="str">
        <f t="shared" si="47"/>
        <v>O221106058714일반상품</v>
      </c>
      <c r="B6918" s="219" t="s">
        <v>9436</v>
      </c>
      <c r="C6918" s="219" t="s">
        <v>8023</v>
      </c>
      <c r="D6918" s="219" t="s">
        <v>8065</v>
      </c>
      <c r="E6918" s="219" t="s">
        <v>6389</v>
      </c>
      <c r="F6918" s="219" t="s">
        <v>6433</v>
      </c>
      <c r="G6918" s="219" t="s">
        <v>7902</v>
      </c>
      <c r="H6918" s="219" t="s">
        <v>5990</v>
      </c>
      <c r="I6918" s="220" t="s">
        <v>9603</v>
      </c>
      <c r="J6918" s="221">
        <v>5000</v>
      </c>
      <c r="K6918" s="221">
        <v>1</v>
      </c>
      <c r="L6918" s="221">
        <v>5000</v>
      </c>
    </row>
    <row r="6919" spans="1:12" s="167" customFormat="1">
      <c r="A6919" s="218" t="str">
        <f t="shared" si="47"/>
        <v>O221106058714일반상품</v>
      </c>
      <c r="B6919" s="219" t="s">
        <v>9436</v>
      </c>
      <c r="C6919" s="219" t="s">
        <v>8023</v>
      </c>
      <c r="D6919" s="219" t="s">
        <v>8065</v>
      </c>
      <c r="E6919" s="219" t="s">
        <v>6389</v>
      </c>
      <c r="F6919" s="219" t="s">
        <v>6433</v>
      </c>
      <c r="G6919" s="219" t="s">
        <v>7902</v>
      </c>
      <c r="H6919" s="219" t="s">
        <v>5990</v>
      </c>
      <c r="I6919" s="220" t="s">
        <v>8485</v>
      </c>
      <c r="J6919" s="221">
        <v>3300</v>
      </c>
      <c r="K6919" s="221">
        <v>2</v>
      </c>
      <c r="L6919" s="221">
        <v>6600</v>
      </c>
    </row>
    <row r="6920" spans="1:12" s="167" customFormat="1">
      <c r="A6920" s="218" t="str">
        <f t="shared" si="47"/>
        <v>O221106058714일반상품</v>
      </c>
      <c r="B6920" s="219" t="s">
        <v>9436</v>
      </c>
      <c r="C6920" s="219" t="s">
        <v>8023</v>
      </c>
      <c r="D6920" s="219" t="s">
        <v>8065</v>
      </c>
      <c r="E6920" s="219" t="s">
        <v>6389</v>
      </c>
      <c r="F6920" s="219" t="s">
        <v>6433</v>
      </c>
      <c r="G6920" s="219" t="s">
        <v>7902</v>
      </c>
      <c r="H6920" s="219" t="s">
        <v>5990</v>
      </c>
      <c r="I6920" s="220" t="s">
        <v>8861</v>
      </c>
      <c r="J6920" s="221">
        <v>2900</v>
      </c>
      <c r="K6920" s="221">
        <v>2</v>
      </c>
      <c r="L6920" s="221">
        <v>5800</v>
      </c>
    </row>
    <row r="6921" spans="1:12" s="167" customFormat="1">
      <c r="A6921" s="218" t="str">
        <f t="shared" si="47"/>
        <v>O221106058714일반상품</v>
      </c>
      <c r="B6921" s="219" t="s">
        <v>9436</v>
      </c>
      <c r="C6921" s="219" t="s">
        <v>8023</v>
      </c>
      <c r="D6921" s="219" t="s">
        <v>8065</v>
      </c>
      <c r="E6921" s="219" t="s">
        <v>6389</v>
      </c>
      <c r="F6921" s="219" t="s">
        <v>6433</v>
      </c>
      <c r="G6921" s="219" t="s">
        <v>7902</v>
      </c>
      <c r="H6921" s="219" t="s">
        <v>5990</v>
      </c>
      <c r="I6921" s="220" t="s">
        <v>8030</v>
      </c>
      <c r="J6921" s="221">
        <v>12500</v>
      </c>
      <c r="K6921" s="221">
        <v>1</v>
      </c>
      <c r="L6921" s="221">
        <v>12500</v>
      </c>
    </row>
    <row r="6922" spans="1:12" s="167" customFormat="1">
      <c r="A6922" s="218" t="str">
        <f t="shared" si="47"/>
        <v>O221106058714일반상품</v>
      </c>
      <c r="B6922" s="219" t="s">
        <v>9436</v>
      </c>
      <c r="C6922" s="219" t="s">
        <v>8023</v>
      </c>
      <c r="D6922" s="219" t="s">
        <v>8065</v>
      </c>
      <c r="E6922" s="219" t="s">
        <v>6389</v>
      </c>
      <c r="F6922" s="219" t="s">
        <v>6433</v>
      </c>
      <c r="G6922" s="219" t="s">
        <v>7902</v>
      </c>
      <c r="H6922" s="219" t="s">
        <v>5990</v>
      </c>
      <c r="I6922" s="220" t="s">
        <v>8077</v>
      </c>
      <c r="J6922" s="221">
        <v>4250</v>
      </c>
      <c r="K6922" s="221">
        <v>1</v>
      </c>
      <c r="L6922" s="221">
        <v>4250</v>
      </c>
    </row>
    <row r="6923" spans="1:12" s="167" customFormat="1">
      <c r="A6923" s="218" t="str">
        <f t="shared" si="47"/>
        <v>O221106058714일반상품</v>
      </c>
      <c r="B6923" s="219" t="s">
        <v>9436</v>
      </c>
      <c r="C6923" s="219" t="s">
        <v>8023</v>
      </c>
      <c r="D6923" s="219" t="s">
        <v>8065</v>
      </c>
      <c r="E6923" s="219" t="s">
        <v>6389</v>
      </c>
      <c r="F6923" s="219" t="s">
        <v>6433</v>
      </c>
      <c r="G6923" s="219" t="s">
        <v>7902</v>
      </c>
      <c r="H6923" s="219" t="s">
        <v>5990</v>
      </c>
      <c r="I6923" s="220" t="s">
        <v>8390</v>
      </c>
      <c r="J6923" s="221">
        <v>7040</v>
      </c>
      <c r="K6923" s="221">
        <v>1</v>
      </c>
      <c r="L6923" s="221">
        <v>7040</v>
      </c>
    </row>
    <row r="6924" spans="1:12" s="167" customFormat="1">
      <c r="A6924" s="218" t="str">
        <f t="shared" si="47"/>
        <v>O221106058714일반상품</v>
      </c>
      <c r="B6924" s="219" t="s">
        <v>9436</v>
      </c>
      <c r="C6924" s="219" t="s">
        <v>8023</v>
      </c>
      <c r="D6924" s="219" t="s">
        <v>8065</v>
      </c>
      <c r="E6924" s="219" t="s">
        <v>6389</v>
      </c>
      <c r="F6924" s="219" t="s">
        <v>6433</v>
      </c>
      <c r="G6924" s="219" t="s">
        <v>7902</v>
      </c>
      <c r="H6924" s="219" t="s">
        <v>5990</v>
      </c>
      <c r="I6924" s="220" t="s">
        <v>8353</v>
      </c>
      <c r="J6924" s="221">
        <v>5250</v>
      </c>
      <c r="K6924" s="221">
        <v>2</v>
      </c>
      <c r="L6924" s="221">
        <v>10500</v>
      </c>
    </row>
    <row r="6925" spans="1:12" s="167" customFormat="1">
      <c r="A6925" s="218" t="str">
        <f t="shared" si="47"/>
        <v>O221106058714일반상품</v>
      </c>
      <c r="B6925" s="219" t="s">
        <v>9436</v>
      </c>
      <c r="C6925" s="219" t="s">
        <v>8023</v>
      </c>
      <c r="D6925" s="219" t="s">
        <v>8065</v>
      </c>
      <c r="E6925" s="219" t="s">
        <v>6389</v>
      </c>
      <c r="F6925" s="219" t="s">
        <v>6433</v>
      </c>
      <c r="G6925" s="219" t="s">
        <v>7902</v>
      </c>
      <c r="H6925" s="219" t="s">
        <v>5990</v>
      </c>
      <c r="I6925" s="220" t="s">
        <v>7264</v>
      </c>
      <c r="J6925" s="221">
        <v>15920</v>
      </c>
      <c r="K6925" s="221">
        <v>1</v>
      </c>
      <c r="L6925" s="221">
        <v>15920</v>
      </c>
    </row>
    <row r="6926" spans="1:12" s="167" customFormat="1">
      <c r="A6926" s="218" t="str">
        <f t="shared" si="47"/>
        <v>O221106058714일반상품</v>
      </c>
      <c r="B6926" s="219" t="s">
        <v>9436</v>
      </c>
      <c r="C6926" s="219" t="s">
        <v>8023</v>
      </c>
      <c r="D6926" s="219" t="s">
        <v>8065</v>
      </c>
      <c r="E6926" s="219" t="s">
        <v>6389</v>
      </c>
      <c r="F6926" s="219" t="s">
        <v>6433</v>
      </c>
      <c r="G6926" s="219" t="s">
        <v>7902</v>
      </c>
      <c r="H6926" s="219" t="s">
        <v>5990</v>
      </c>
      <c r="I6926" s="220" t="s">
        <v>7193</v>
      </c>
      <c r="J6926" s="221">
        <v>1900</v>
      </c>
      <c r="K6926" s="221">
        <v>1</v>
      </c>
      <c r="L6926" s="221">
        <v>1900</v>
      </c>
    </row>
    <row r="6927" spans="1:12" s="167" customFormat="1">
      <c r="A6927" s="218" t="str">
        <f t="shared" si="47"/>
        <v>O221106058714일반상품</v>
      </c>
      <c r="B6927" s="219" t="s">
        <v>9436</v>
      </c>
      <c r="C6927" s="219" t="s">
        <v>8023</v>
      </c>
      <c r="D6927" s="219" t="s">
        <v>8065</v>
      </c>
      <c r="E6927" s="219" t="s">
        <v>6389</v>
      </c>
      <c r="F6927" s="219" t="s">
        <v>6433</v>
      </c>
      <c r="G6927" s="219" t="s">
        <v>7902</v>
      </c>
      <c r="H6927" s="219" t="s">
        <v>5990</v>
      </c>
      <c r="I6927" s="220" t="s">
        <v>7194</v>
      </c>
      <c r="J6927" s="221">
        <v>3200</v>
      </c>
      <c r="K6927" s="221">
        <v>2</v>
      </c>
      <c r="L6927" s="221">
        <v>6400</v>
      </c>
    </row>
    <row r="6928" spans="1:12" s="167" customFormat="1">
      <c r="A6928" s="218" t="str">
        <f t="shared" si="47"/>
        <v>O221106058714일반상품</v>
      </c>
      <c r="B6928" s="219" t="s">
        <v>9436</v>
      </c>
      <c r="C6928" s="219" t="s">
        <v>8023</v>
      </c>
      <c r="D6928" s="219" t="s">
        <v>8065</v>
      </c>
      <c r="E6928" s="219" t="s">
        <v>6389</v>
      </c>
      <c r="F6928" s="219" t="s">
        <v>6433</v>
      </c>
      <c r="G6928" s="219" t="s">
        <v>7902</v>
      </c>
      <c r="H6928" s="219" t="s">
        <v>5990</v>
      </c>
      <c r="I6928" s="220" t="s">
        <v>8070</v>
      </c>
      <c r="J6928" s="221">
        <v>5220</v>
      </c>
      <c r="K6928" s="221">
        <v>3</v>
      </c>
      <c r="L6928" s="221">
        <v>15660</v>
      </c>
    </row>
    <row r="6929" spans="1:12" s="167" customFormat="1">
      <c r="A6929" s="218" t="str">
        <f t="shared" si="47"/>
        <v>O221106058714일반상품</v>
      </c>
      <c r="B6929" s="219" t="s">
        <v>9436</v>
      </c>
      <c r="C6929" s="219" t="s">
        <v>8023</v>
      </c>
      <c r="D6929" s="219" t="s">
        <v>8065</v>
      </c>
      <c r="E6929" s="219" t="s">
        <v>6389</v>
      </c>
      <c r="F6929" s="219" t="s">
        <v>6433</v>
      </c>
      <c r="G6929" s="219" t="s">
        <v>7902</v>
      </c>
      <c r="H6929" s="219" t="s">
        <v>5990</v>
      </c>
      <c r="I6929" s="220" t="s">
        <v>7232</v>
      </c>
      <c r="J6929" s="221">
        <v>3550</v>
      </c>
      <c r="K6929" s="221">
        <v>2</v>
      </c>
      <c r="L6929" s="221">
        <v>7100</v>
      </c>
    </row>
    <row r="6930" spans="1:12" s="167" customFormat="1">
      <c r="A6930" s="218" t="str">
        <f t="shared" si="47"/>
        <v>O221106058714일반상품</v>
      </c>
      <c r="B6930" s="219" t="s">
        <v>9436</v>
      </c>
      <c r="C6930" s="219" t="s">
        <v>8023</v>
      </c>
      <c r="D6930" s="219" t="s">
        <v>8065</v>
      </c>
      <c r="E6930" s="219" t="s">
        <v>6389</v>
      </c>
      <c r="F6930" s="219" t="s">
        <v>6433</v>
      </c>
      <c r="G6930" s="219" t="s">
        <v>7902</v>
      </c>
      <c r="H6930" s="219" t="s">
        <v>5990</v>
      </c>
      <c r="I6930" s="220" t="s">
        <v>8511</v>
      </c>
      <c r="J6930" s="221">
        <v>6770</v>
      </c>
      <c r="K6930" s="221">
        <v>1</v>
      </c>
      <c r="L6930" s="221">
        <v>6770</v>
      </c>
    </row>
    <row r="6931" spans="1:12" s="167" customFormat="1">
      <c r="A6931" s="218" t="str">
        <f t="shared" si="47"/>
        <v>O221106058714일반상품</v>
      </c>
      <c r="B6931" s="219" t="s">
        <v>9436</v>
      </c>
      <c r="C6931" s="219" t="s">
        <v>8023</v>
      </c>
      <c r="D6931" s="219" t="s">
        <v>8065</v>
      </c>
      <c r="E6931" s="219" t="s">
        <v>6389</v>
      </c>
      <c r="F6931" s="219" t="s">
        <v>6433</v>
      </c>
      <c r="G6931" s="219" t="s">
        <v>7902</v>
      </c>
      <c r="H6931" s="219" t="s">
        <v>5990</v>
      </c>
      <c r="I6931" s="220" t="s">
        <v>8532</v>
      </c>
      <c r="J6931" s="221">
        <v>8900</v>
      </c>
      <c r="K6931" s="221">
        <v>1</v>
      </c>
      <c r="L6931" s="221">
        <v>8900</v>
      </c>
    </row>
    <row r="6932" spans="1:12" s="167" customFormat="1">
      <c r="A6932" s="218" t="str">
        <f t="shared" si="47"/>
        <v>O221106058714일반상품</v>
      </c>
      <c r="B6932" s="219" t="s">
        <v>9436</v>
      </c>
      <c r="C6932" s="219" t="s">
        <v>8023</v>
      </c>
      <c r="D6932" s="219" t="s">
        <v>8065</v>
      </c>
      <c r="E6932" s="219" t="s">
        <v>6389</v>
      </c>
      <c r="F6932" s="219" t="s">
        <v>6433</v>
      </c>
      <c r="G6932" s="219" t="s">
        <v>7902</v>
      </c>
      <c r="H6932" s="219" t="s">
        <v>5990</v>
      </c>
      <c r="I6932" s="220" t="s">
        <v>8336</v>
      </c>
      <c r="J6932" s="221">
        <v>4320</v>
      </c>
      <c r="K6932" s="221">
        <v>1</v>
      </c>
      <c r="L6932" s="221">
        <v>4320</v>
      </c>
    </row>
    <row r="6933" spans="1:12" s="167" customFormat="1">
      <c r="A6933" s="218" t="str">
        <f t="shared" si="47"/>
        <v>O221106058714일반상품</v>
      </c>
      <c r="B6933" s="219" t="s">
        <v>9436</v>
      </c>
      <c r="C6933" s="219" t="s">
        <v>8023</v>
      </c>
      <c r="D6933" s="219" t="s">
        <v>8065</v>
      </c>
      <c r="E6933" s="219" t="s">
        <v>6389</v>
      </c>
      <c r="F6933" s="219" t="s">
        <v>6433</v>
      </c>
      <c r="G6933" s="219" t="s">
        <v>7902</v>
      </c>
      <c r="H6933" s="219" t="s">
        <v>5990</v>
      </c>
      <c r="I6933" s="220" t="s">
        <v>8358</v>
      </c>
      <c r="J6933" s="221">
        <v>4320</v>
      </c>
      <c r="K6933" s="221">
        <v>1</v>
      </c>
      <c r="L6933" s="221">
        <v>4320</v>
      </c>
    </row>
    <row r="6934" spans="1:12" s="167" customFormat="1">
      <c r="A6934" s="218" t="str">
        <f t="shared" si="47"/>
        <v>O221106058714일반상품</v>
      </c>
      <c r="B6934" s="219" t="s">
        <v>9436</v>
      </c>
      <c r="C6934" s="219" t="s">
        <v>8023</v>
      </c>
      <c r="D6934" s="219" t="s">
        <v>8065</v>
      </c>
      <c r="E6934" s="219" t="s">
        <v>6389</v>
      </c>
      <c r="F6934" s="219" t="s">
        <v>6433</v>
      </c>
      <c r="G6934" s="219" t="s">
        <v>7902</v>
      </c>
      <c r="H6934" s="219" t="s">
        <v>5990</v>
      </c>
      <c r="I6934" s="220" t="s">
        <v>9033</v>
      </c>
      <c r="J6934" s="221">
        <v>35000</v>
      </c>
      <c r="K6934" s="221">
        <v>2</v>
      </c>
      <c r="L6934" s="221">
        <v>70000</v>
      </c>
    </row>
    <row r="6935" spans="1:12" s="167" customFormat="1">
      <c r="A6935" s="218" t="str">
        <f t="shared" si="47"/>
        <v>O221106058714일반상품</v>
      </c>
      <c r="B6935" s="219" t="s">
        <v>9436</v>
      </c>
      <c r="C6935" s="219" t="s">
        <v>8023</v>
      </c>
      <c r="D6935" s="219" t="s">
        <v>8065</v>
      </c>
      <c r="E6935" s="219" t="s">
        <v>6389</v>
      </c>
      <c r="F6935" s="219" t="s">
        <v>6433</v>
      </c>
      <c r="G6935" s="219" t="s">
        <v>7902</v>
      </c>
      <c r="H6935" s="219" t="s">
        <v>5990</v>
      </c>
      <c r="I6935" s="220" t="s">
        <v>8573</v>
      </c>
      <c r="J6935" s="221">
        <v>4800</v>
      </c>
      <c r="K6935" s="221">
        <v>1</v>
      </c>
      <c r="L6935" s="221">
        <v>4800</v>
      </c>
    </row>
    <row r="6936" spans="1:12" s="167" customFormat="1">
      <c r="A6936" s="218" t="str">
        <f t="shared" si="47"/>
        <v>O221106058714일반상품</v>
      </c>
      <c r="B6936" s="219" t="s">
        <v>9436</v>
      </c>
      <c r="C6936" s="219" t="s">
        <v>8023</v>
      </c>
      <c r="D6936" s="219" t="s">
        <v>8065</v>
      </c>
      <c r="E6936" s="219" t="s">
        <v>6389</v>
      </c>
      <c r="F6936" s="219" t="s">
        <v>6433</v>
      </c>
      <c r="G6936" s="219" t="s">
        <v>7902</v>
      </c>
      <c r="H6936" s="219" t="s">
        <v>5990</v>
      </c>
      <c r="I6936" s="220" t="s">
        <v>7243</v>
      </c>
      <c r="J6936" s="221">
        <v>6770</v>
      </c>
      <c r="K6936" s="221">
        <v>1</v>
      </c>
      <c r="L6936" s="221">
        <v>6770</v>
      </c>
    </row>
    <row r="6937" spans="1:12" s="167" customFormat="1">
      <c r="A6937" s="218" t="str">
        <f t="shared" si="47"/>
        <v>O221106058714일반상품</v>
      </c>
      <c r="B6937" s="219" t="s">
        <v>9436</v>
      </c>
      <c r="C6937" s="219" t="s">
        <v>8023</v>
      </c>
      <c r="D6937" s="219" t="s">
        <v>8065</v>
      </c>
      <c r="E6937" s="219" t="s">
        <v>6389</v>
      </c>
      <c r="F6937" s="219" t="s">
        <v>6433</v>
      </c>
      <c r="G6937" s="219" t="s">
        <v>7902</v>
      </c>
      <c r="H6937" s="219" t="s">
        <v>5990</v>
      </c>
      <c r="I6937" s="220" t="s">
        <v>8656</v>
      </c>
      <c r="J6937" s="221">
        <v>9200</v>
      </c>
      <c r="K6937" s="221">
        <v>1</v>
      </c>
      <c r="L6937" s="221">
        <v>9200</v>
      </c>
    </row>
    <row r="6938" spans="1:12" s="167" customFormat="1">
      <c r="A6938" s="218" t="str">
        <f t="shared" si="47"/>
        <v>O221106058714일반상품</v>
      </c>
      <c r="B6938" s="219" t="s">
        <v>9436</v>
      </c>
      <c r="C6938" s="219" t="s">
        <v>8023</v>
      </c>
      <c r="D6938" s="219" t="s">
        <v>8065</v>
      </c>
      <c r="E6938" s="219" t="s">
        <v>6389</v>
      </c>
      <c r="F6938" s="219" t="s">
        <v>6433</v>
      </c>
      <c r="G6938" s="219" t="s">
        <v>7902</v>
      </c>
      <c r="H6938" s="219" t="s">
        <v>5990</v>
      </c>
      <c r="I6938" s="220" t="s">
        <v>8620</v>
      </c>
      <c r="J6938" s="221">
        <v>11000</v>
      </c>
      <c r="K6938" s="221">
        <v>1</v>
      </c>
      <c r="L6938" s="221">
        <v>11000</v>
      </c>
    </row>
    <row r="6939" spans="1:12" s="167" customFormat="1">
      <c r="A6939" s="218" t="str">
        <f t="shared" si="47"/>
        <v>O221106058714일반상품</v>
      </c>
      <c r="B6939" s="219" t="s">
        <v>9436</v>
      </c>
      <c r="C6939" s="219" t="s">
        <v>8023</v>
      </c>
      <c r="D6939" s="219" t="s">
        <v>8065</v>
      </c>
      <c r="E6939" s="219" t="s">
        <v>6389</v>
      </c>
      <c r="F6939" s="219" t="s">
        <v>6433</v>
      </c>
      <c r="G6939" s="219" t="s">
        <v>7902</v>
      </c>
      <c r="H6939" s="219" t="s">
        <v>5990</v>
      </c>
      <c r="I6939" s="220" t="s">
        <v>8033</v>
      </c>
      <c r="J6939" s="221">
        <v>2400</v>
      </c>
      <c r="K6939" s="221">
        <v>1</v>
      </c>
      <c r="L6939" s="221">
        <v>2400</v>
      </c>
    </row>
    <row r="6940" spans="1:12" s="167" customFormat="1">
      <c r="A6940" s="218" t="str">
        <f t="shared" si="47"/>
        <v>O221106058714일반상품</v>
      </c>
      <c r="B6940" s="219" t="s">
        <v>9436</v>
      </c>
      <c r="C6940" s="219" t="s">
        <v>8023</v>
      </c>
      <c r="D6940" s="219" t="s">
        <v>8065</v>
      </c>
      <c r="E6940" s="219" t="s">
        <v>6389</v>
      </c>
      <c r="F6940" s="219" t="s">
        <v>6433</v>
      </c>
      <c r="G6940" s="219" t="s">
        <v>7902</v>
      </c>
      <c r="H6940" s="219" t="s">
        <v>5990</v>
      </c>
      <c r="I6940" s="220" t="s">
        <v>8621</v>
      </c>
      <c r="J6940" s="221">
        <v>1520</v>
      </c>
      <c r="K6940" s="221">
        <v>1</v>
      </c>
      <c r="L6940" s="221">
        <v>1520</v>
      </c>
    </row>
    <row r="6941" spans="1:12" s="167" customFormat="1">
      <c r="A6941" s="218" t="str">
        <f t="shared" si="47"/>
        <v>O221106058714일반상품</v>
      </c>
      <c r="B6941" s="219" t="s">
        <v>9436</v>
      </c>
      <c r="C6941" s="219" t="s">
        <v>8023</v>
      </c>
      <c r="D6941" s="219" t="s">
        <v>8065</v>
      </c>
      <c r="E6941" s="219" t="s">
        <v>6389</v>
      </c>
      <c r="F6941" s="219" t="s">
        <v>6433</v>
      </c>
      <c r="G6941" s="219" t="s">
        <v>7902</v>
      </c>
      <c r="H6941" s="219" t="s">
        <v>5990</v>
      </c>
      <c r="I6941" s="220" t="s">
        <v>8704</v>
      </c>
      <c r="J6941" s="221">
        <v>6950</v>
      </c>
      <c r="K6941" s="221">
        <v>1</v>
      </c>
      <c r="L6941" s="221">
        <v>6950</v>
      </c>
    </row>
    <row r="6942" spans="1:12" s="167" customFormat="1">
      <c r="A6942" s="218" t="str">
        <f t="shared" si="47"/>
        <v>O221106058711일반상품</v>
      </c>
      <c r="B6942" s="219" t="s">
        <v>9437</v>
      </c>
      <c r="C6942" s="219" t="s">
        <v>8023</v>
      </c>
      <c r="D6942" s="219" t="s">
        <v>8065</v>
      </c>
      <c r="E6942" s="219" t="s">
        <v>7705</v>
      </c>
      <c r="F6942" s="219" t="s">
        <v>6439</v>
      </c>
      <c r="G6942" s="219" t="s">
        <v>7879</v>
      </c>
      <c r="H6942" s="219" t="s">
        <v>5990</v>
      </c>
      <c r="I6942" s="220" t="s">
        <v>8771</v>
      </c>
      <c r="J6942" s="221">
        <v>9900</v>
      </c>
      <c r="K6942" s="221">
        <v>1</v>
      </c>
      <c r="L6942" s="221">
        <v>9900</v>
      </c>
    </row>
    <row r="6943" spans="1:12" s="167" customFormat="1">
      <c r="A6943" s="218" t="str">
        <f t="shared" si="47"/>
        <v>O221106058711일반상품</v>
      </c>
      <c r="B6943" s="219" t="s">
        <v>9437</v>
      </c>
      <c r="C6943" s="219" t="s">
        <v>8023</v>
      </c>
      <c r="D6943" s="219" t="s">
        <v>8065</v>
      </c>
      <c r="E6943" s="219" t="s">
        <v>7705</v>
      </c>
      <c r="F6943" s="219" t="s">
        <v>6439</v>
      </c>
      <c r="G6943" s="219" t="s">
        <v>7879</v>
      </c>
      <c r="H6943" s="219" t="s">
        <v>5990</v>
      </c>
      <c r="I6943" s="220" t="s">
        <v>9037</v>
      </c>
      <c r="J6943" s="221">
        <v>9900</v>
      </c>
      <c r="K6943" s="221">
        <v>1</v>
      </c>
      <c r="L6943" s="221">
        <v>9900</v>
      </c>
    </row>
    <row r="6944" spans="1:12" s="167" customFormat="1">
      <c r="A6944" s="218" t="str">
        <f t="shared" si="47"/>
        <v>O221106058711일반상품</v>
      </c>
      <c r="B6944" s="219" t="s">
        <v>9437</v>
      </c>
      <c r="C6944" s="219" t="s">
        <v>8023</v>
      </c>
      <c r="D6944" s="219" t="s">
        <v>8065</v>
      </c>
      <c r="E6944" s="219" t="s">
        <v>7705</v>
      </c>
      <c r="F6944" s="219" t="s">
        <v>6439</v>
      </c>
      <c r="G6944" s="219" t="s">
        <v>7879</v>
      </c>
      <c r="H6944" s="219" t="s">
        <v>5990</v>
      </c>
      <c r="I6944" s="220" t="s">
        <v>9630</v>
      </c>
      <c r="J6944" s="221">
        <v>900</v>
      </c>
      <c r="K6944" s="221">
        <v>2</v>
      </c>
      <c r="L6944" s="221">
        <v>1800</v>
      </c>
    </row>
    <row r="6945" spans="1:12" s="167" customFormat="1">
      <c r="A6945" s="218" t="str">
        <f t="shared" si="47"/>
        <v>O221106058711일반상품</v>
      </c>
      <c r="B6945" s="219" t="s">
        <v>9437</v>
      </c>
      <c r="C6945" s="219" t="s">
        <v>8023</v>
      </c>
      <c r="D6945" s="219" t="s">
        <v>8065</v>
      </c>
      <c r="E6945" s="219" t="s">
        <v>7705</v>
      </c>
      <c r="F6945" s="219" t="s">
        <v>6439</v>
      </c>
      <c r="G6945" s="219" t="s">
        <v>7879</v>
      </c>
      <c r="H6945" s="219" t="s">
        <v>5990</v>
      </c>
      <c r="I6945" s="220" t="s">
        <v>8493</v>
      </c>
      <c r="J6945" s="221">
        <v>5700</v>
      </c>
      <c r="K6945" s="221">
        <v>1</v>
      </c>
      <c r="L6945" s="221">
        <v>5700</v>
      </c>
    </row>
    <row r="6946" spans="1:12" s="167" customFormat="1">
      <c r="A6946" s="218" t="str">
        <f t="shared" si="47"/>
        <v>O221106058711일반상품</v>
      </c>
      <c r="B6946" s="219" t="s">
        <v>9437</v>
      </c>
      <c r="C6946" s="219" t="s">
        <v>8023</v>
      </c>
      <c r="D6946" s="219" t="s">
        <v>8065</v>
      </c>
      <c r="E6946" s="219" t="s">
        <v>7705</v>
      </c>
      <c r="F6946" s="219" t="s">
        <v>6439</v>
      </c>
      <c r="G6946" s="219" t="s">
        <v>7879</v>
      </c>
      <c r="H6946" s="219" t="s">
        <v>5990</v>
      </c>
      <c r="I6946" s="220" t="s">
        <v>8761</v>
      </c>
      <c r="J6946" s="221">
        <v>2800</v>
      </c>
      <c r="K6946" s="221">
        <v>1</v>
      </c>
      <c r="L6946" s="221">
        <v>2800</v>
      </c>
    </row>
    <row r="6947" spans="1:12" s="167" customFormat="1">
      <c r="A6947" s="218" t="str">
        <f t="shared" si="47"/>
        <v>O221106058711일반상품</v>
      </c>
      <c r="B6947" s="219" t="s">
        <v>9437</v>
      </c>
      <c r="C6947" s="219" t="s">
        <v>8023</v>
      </c>
      <c r="D6947" s="219" t="s">
        <v>8065</v>
      </c>
      <c r="E6947" s="219" t="s">
        <v>7705</v>
      </c>
      <c r="F6947" s="219" t="s">
        <v>6439</v>
      </c>
      <c r="G6947" s="219" t="s">
        <v>7879</v>
      </c>
      <c r="H6947" s="219" t="s">
        <v>5990</v>
      </c>
      <c r="I6947" s="220" t="s">
        <v>8865</v>
      </c>
      <c r="J6947" s="221">
        <v>1070</v>
      </c>
      <c r="K6947" s="221">
        <v>1</v>
      </c>
      <c r="L6947" s="221">
        <v>1070</v>
      </c>
    </row>
    <row r="6948" spans="1:12" s="167" customFormat="1">
      <c r="A6948" s="218" t="str">
        <f t="shared" si="47"/>
        <v>O221106058711일반상품</v>
      </c>
      <c r="B6948" s="219" t="s">
        <v>9437</v>
      </c>
      <c r="C6948" s="219" t="s">
        <v>8023</v>
      </c>
      <c r="D6948" s="219" t="s">
        <v>8065</v>
      </c>
      <c r="E6948" s="219" t="s">
        <v>7705</v>
      </c>
      <c r="F6948" s="219" t="s">
        <v>6439</v>
      </c>
      <c r="G6948" s="219" t="s">
        <v>7879</v>
      </c>
      <c r="H6948" s="219" t="s">
        <v>5990</v>
      </c>
      <c r="I6948" s="220" t="s">
        <v>8422</v>
      </c>
      <c r="J6948" s="221">
        <v>4700</v>
      </c>
      <c r="K6948" s="221">
        <v>1</v>
      </c>
      <c r="L6948" s="221">
        <v>4700</v>
      </c>
    </row>
    <row r="6949" spans="1:12" s="167" customFormat="1">
      <c r="A6949" s="218" t="str">
        <f t="shared" si="47"/>
        <v>O221106058711일반상품</v>
      </c>
      <c r="B6949" s="219" t="s">
        <v>9437</v>
      </c>
      <c r="C6949" s="219" t="s">
        <v>8023</v>
      </c>
      <c r="D6949" s="219" t="s">
        <v>8065</v>
      </c>
      <c r="E6949" s="219" t="s">
        <v>7705</v>
      </c>
      <c r="F6949" s="219" t="s">
        <v>6439</v>
      </c>
      <c r="G6949" s="219" t="s">
        <v>7879</v>
      </c>
      <c r="H6949" s="219" t="s">
        <v>5990</v>
      </c>
      <c r="I6949" s="220" t="s">
        <v>7980</v>
      </c>
      <c r="J6949" s="221">
        <v>4200</v>
      </c>
      <c r="K6949" s="221">
        <v>1</v>
      </c>
      <c r="L6949" s="221">
        <v>4200</v>
      </c>
    </row>
    <row r="6950" spans="1:12" s="167" customFormat="1">
      <c r="A6950" s="218" t="str">
        <f t="shared" si="47"/>
        <v>O221106058711일반상품</v>
      </c>
      <c r="B6950" s="219" t="s">
        <v>9437</v>
      </c>
      <c r="C6950" s="219" t="s">
        <v>8023</v>
      </c>
      <c r="D6950" s="219" t="s">
        <v>8065</v>
      </c>
      <c r="E6950" s="219" t="s">
        <v>7705</v>
      </c>
      <c r="F6950" s="219" t="s">
        <v>6439</v>
      </c>
      <c r="G6950" s="219" t="s">
        <v>7879</v>
      </c>
      <c r="H6950" s="219" t="s">
        <v>5990</v>
      </c>
      <c r="I6950" s="220" t="s">
        <v>8767</v>
      </c>
      <c r="J6950" s="221">
        <v>1090</v>
      </c>
      <c r="K6950" s="221">
        <v>1</v>
      </c>
      <c r="L6950" s="221">
        <v>1090</v>
      </c>
    </row>
    <row r="6951" spans="1:12" s="167" customFormat="1">
      <c r="A6951" s="218" t="str">
        <f t="shared" si="47"/>
        <v>O221106058711일반상품</v>
      </c>
      <c r="B6951" s="219" t="s">
        <v>9437</v>
      </c>
      <c r="C6951" s="219" t="s">
        <v>8023</v>
      </c>
      <c r="D6951" s="219" t="s">
        <v>8065</v>
      </c>
      <c r="E6951" s="219" t="s">
        <v>7705</v>
      </c>
      <c r="F6951" s="219" t="s">
        <v>6439</v>
      </c>
      <c r="G6951" s="219" t="s">
        <v>7879</v>
      </c>
      <c r="H6951" s="219" t="s">
        <v>5990</v>
      </c>
      <c r="I6951" s="220" t="s">
        <v>8463</v>
      </c>
      <c r="J6951" s="221">
        <v>1600</v>
      </c>
      <c r="K6951" s="221">
        <v>1</v>
      </c>
      <c r="L6951" s="221">
        <v>1600</v>
      </c>
    </row>
    <row r="6952" spans="1:12" s="167" customFormat="1">
      <c r="A6952" s="218" t="str">
        <f t="shared" si="47"/>
        <v>O221106058711일반상품</v>
      </c>
      <c r="B6952" s="219" t="s">
        <v>9437</v>
      </c>
      <c r="C6952" s="219" t="s">
        <v>8023</v>
      </c>
      <c r="D6952" s="219" t="s">
        <v>8065</v>
      </c>
      <c r="E6952" s="219" t="s">
        <v>7705</v>
      </c>
      <c r="F6952" s="219" t="s">
        <v>6439</v>
      </c>
      <c r="G6952" s="219" t="s">
        <v>7879</v>
      </c>
      <c r="H6952" s="219" t="s">
        <v>5990</v>
      </c>
      <c r="I6952" s="220" t="s">
        <v>8533</v>
      </c>
      <c r="J6952" s="221">
        <v>1690</v>
      </c>
      <c r="K6952" s="221">
        <v>3</v>
      </c>
      <c r="L6952" s="221">
        <v>5070</v>
      </c>
    </row>
    <row r="6953" spans="1:12" s="167" customFormat="1">
      <c r="A6953" s="218" t="str">
        <f t="shared" si="47"/>
        <v>O221106058711일반상품</v>
      </c>
      <c r="B6953" s="219" t="s">
        <v>9437</v>
      </c>
      <c r="C6953" s="219" t="s">
        <v>8023</v>
      </c>
      <c r="D6953" s="219" t="s">
        <v>8065</v>
      </c>
      <c r="E6953" s="219" t="s">
        <v>7705</v>
      </c>
      <c r="F6953" s="219" t="s">
        <v>6439</v>
      </c>
      <c r="G6953" s="219" t="s">
        <v>7879</v>
      </c>
      <c r="H6953" s="219" t="s">
        <v>5990</v>
      </c>
      <c r="I6953" s="220" t="s">
        <v>8066</v>
      </c>
      <c r="J6953" s="221">
        <v>1240</v>
      </c>
      <c r="K6953" s="221">
        <v>1</v>
      </c>
      <c r="L6953" s="221">
        <v>1240</v>
      </c>
    </row>
    <row r="6954" spans="1:12" s="167" customFormat="1">
      <c r="A6954" s="218" t="str">
        <f t="shared" si="47"/>
        <v>O221106058711일반상품</v>
      </c>
      <c r="B6954" s="219" t="s">
        <v>9437</v>
      </c>
      <c r="C6954" s="219" t="s">
        <v>8023</v>
      </c>
      <c r="D6954" s="219" t="s">
        <v>8065</v>
      </c>
      <c r="E6954" s="219" t="s">
        <v>7705</v>
      </c>
      <c r="F6954" s="219" t="s">
        <v>6439</v>
      </c>
      <c r="G6954" s="219" t="s">
        <v>7879</v>
      </c>
      <c r="H6954" s="219" t="s">
        <v>5990</v>
      </c>
      <c r="I6954" s="220" t="s">
        <v>7209</v>
      </c>
      <c r="J6954" s="221">
        <v>1240</v>
      </c>
      <c r="K6954" s="221">
        <v>1</v>
      </c>
      <c r="L6954" s="221">
        <v>1240</v>
      </c>
    </row>
    <row r="6955" spans="1:12" s="167" customFormat="1">
      <c r="A6955" s="218" t="str">
        <f t="shared" si="47"/>
        <v>O221106058711일반상품</v>
      </c>
      <c r="B6955" s="219" t="s">
        <v>9437</v>
      </c>
      <c r="C6955" s="219" t="s">
        <v>8023</v>
      </c>
      <c r="D6955" s="219" t="s">
        <v>8065</v>
      </c>
      <c r="E6955" s="219" t="s">
        <v>7705</v>
      </c>
      <c r="F6955" s="219" t="s">
        <v>6439</v>
      </c>
      <c r="G6955" s="219" t="s">
        <v>7879</v>
      </c>
      <c r="H6955" s="219" t="s">
        <v>5990</v>
      </c>
      <c r="I6955" s="220" t="s">
        <v>8365</v>
      </c>
      <c r="J6955" s="221">
        <v>6180</v>
      </c>
      <c r="K6955" s="221">
        <v>1</v>
      </c>
      <c r="L6955" s="221">
        <v>6180</v>
      </c>
    </row>
    <row r="6956" spans="1:12" s="167" customFormat="1">
      <c r="A6956" s="218" t="str">
        <f t="shared" si="47"/>
        <v>O221106058711일반상품</v>
      </c>
      <c r="B6956" s="219" t="s">
        <v>9437</v>
      </c>
      <c r="C6956" s="219" t="s">
        <v>8023</v>
      </c>
      <c r="D6956" s="219" t="s">
        <v>8065</v>
      </c>
      <c r="E6956" s="219" t="s">
        <v>7705</v>
      </c>
      <c r="F6956" s="219" t="s">
        <v>6439</v>
      </c>
      <c r="G6956" s="219" t="s">
        <v>7879</v>
      </c>
      <c r="H6956" s="219" t="s">
        <v>5990</v>
      </c>
      <c r="I6956" s="220" t="s">
        <v>7292</v>
      </c>
      <c r="J6956" s="221">
        <v>400</v>
      </c>
      <c r="K6956" s="221">
        <v>1</v>
      </c>
      <c r="L6956" s="221">
        <v>400</v>
      </c>
    </row>
    <row r="6957" spans="1:12" s="167" customFormat="1">
      <c r="A6957" s="218" t="str">
        <f t="shared" si="47"/>
        <v>O221106058711일반상품</v>
      </c>
      <c r="B6957" s="219" t="s">
        <v>9437</v>
      </c>
      <c r="C6957" s="219" t="s">
        <v>8023</v>
      </c>
      <c r="D6957" s="219" t="s">
        <v>8065</v>
      </c>
      <c r="E6957" s="219" t="s">
        <v>7705</v>
      </c>
      <c r="F6957" s="219" t="s">
        <v>6439</v>
      </c>
      <c r="G6957" s="219" t="s">
        <v>7879</v>
      </c>
      <c r="H6957" s="219" t="s">
        <v>5990</v>
      </c>
      <c r="I6957" s="220" t="s">
        <v>8534</v>
      </c>
      <c r="J6957" s="221">
        <v>800</v>
      </c>
      <c r="K6957" s="221">
        <v>2</v>
      </c>
      <c r="L6957" s="221">
        <v>1600</v>
      </c>
    </row>
    <row r="6958" spans="1:12" s="167" customFormat="1">
      <c r="A6958" s="218" t="str">
        <f t="shared" ref="A6958:A7212" si="48">B6958&amp;H6958</f>
        <v>O221106058711일반상품</v>
      </c>
      <c r="B6958" s="219" t="s">
        <v>9437</v>
      </c>
      <c r="C6958" s="219" t="s">
        <v>8023</v>
      </c>
      <c r="D6958" s="219" t="s">
        <v>8065</v>
      </c>
      <c r="E6958" s="219" t="s">
        <v>7705</v>
      </c>
      <c r="F6958" s="219" t="s">
        <v>6439</v>
      </c>
      <c r="G6958" s="219" t="s">
        <v>7879</v>
      </c>
      <c r="H6958" s="219" t="s">
        <v>5990</v>
      </c>
      <c r="I6958" s="220" t="s">
        <v>8785</v>
      </c>
      <c r="J6958" s="221">
        <v>4100</v>
      </c>
      <c r="K6958" s="221">
        <v>1</v>
      </c>
      <c r="L6958" s="221">
        <v>4100</v>
      </c>
    </row>
    <row r="6959" spans="1:12" s="167" customFormat="1">
      <c r="A6959" s="218" t="str">
        <f t="shared" si="48"/>
        <v>O221106058711일반상품</v>
      </c>
      <c r="B6959" s="219" t="s">
        <v>9437</v>
      </c>
      <c r="C6959" s="219" t="s">
        <v>8023</v>
      </c>
      <c r="D6959" s="219" t="s">
        <v>8065</v>
      </c>
      <c r="E6959" s="219" t="s">
        <v>7705</v>
      </c>
      <c r="F6959" s="219" t="s">
        <v>6439</v>
      </c>
      <c r="G6959" s="219" t="s">
        <v>7879</v>
      </c>
      <c r="H6959" s="219" t="s">
        <v>5990</v>
      </c>
      <c r="I6959" s="220" t="s">
        <v>8479</v>
      </c>
      <c r="J6959" s="221">
        <v>2500</v>
      </c>
      <c r="K6959" s="221">
        <v>1</v>
      </c>
      <c r="L6959" s="221">
        <v>2500</v>
      </c>
    </row>
    <row r="6960" spans="1:12" s="167" customFormat="1">
      <c r="A6960" s="218" t="str">
        <f t="shared" si="48"/>
        <v>O221106058711일반상품</v>
      </c>
      <c r="B6960" s="219" t="s">
        <v>9437</v>
      </c>
      <c r="C6960" s="219" t="s">
        <v>8023</v>
      </c>
      <c r="D6960" s="219" t="s">
        <v>8065</v>
      </c>
      <c r="E6960" s="219" t="s">
        <v>7705</v>
      </c>
      <c r="F6960" s="219" t="s">
        <v>6439</v>
      </c>
      <c r="G6960" s="219" t="s">
        <v>7879</v>
      </c>
      <c r="H6960" s="219" t="s">
        <v>5990</v>
      </c>
      <c r="I6960" s="220" t="s">
        <v>8480</v>
      </c>
      <c r="J6960" s="221">
        <v>2500</v>
      </c>
      <c r="K6960" s="221">
        <v>1</v>
      </c>
      <c r="L6960" s="221">
        <v>2500</v>
      </c>
    </row>
    <row r="6961" spans="1:12" s="167" customFormat="1">
      <c r="A6961" s="218" t="str">
        <f t="shared" si="48"/>
        <v>O221106058711일반상품</v>
      </c>
      <c r="B6961" s="219" t="s">
        <v>9437</v>
      </c>
      <c r="C6961" s="219" t="s">
        <v>8023</v>
      </c>
      <c r="D6961" s="219" t="s">
        <v>8065</v>
      </c>
      <c r="E6961" s="219" t="s">
        <v>7705</v>
      </c>
      <c r="F6961" s="219" t="s">
        <v>6439</v>
      </c>
      <c r="G6961" s="219" t="s">
        <v>7879</v>
      </c>
      <c r="H6961" s="219" t="s">
        <v>5990</v>
      </c>
      <c r="I6961" s="220" t="s">
        <v>8592</v>
      </c>
      <c r="J6961" s="221">
        <v>1800</v>
      </c>
      <c r="K6961" s="221">
        <v>1</v>
      </c>
      <c r="L6961" s="221">
        <v>1800</v>
      </c>
    </row>
    <row r="6962" spans="1:12" s="167" customFormat="1">
      <c r="A6962" s="218" t="str">
        <f t="shared" si="48"/>
        <v>O221106058711일반상품</v>
      </c>
      <c r="B6962" s="219" t="s">
        <v>9437</v>
      </c>
      <c r="C6962" s="219" t="s">
        <v>8023</v>
      </c>
      <c r="D6962" s="219" t="s">
        <v>8065</v>
      </c>
      <c r="E6962" s="219" t="s">
        <v>7705</v>
      </c>
      <c r="F6962" s="219" t="s">
        <v>6439</v>
      </c>
      <c r="G6962" s="219" t="s">
        <v>7879</v>
      </c>
      <c r="H6962" s="219" t="s">
        <v>5990</v>
      </c>
      <c r="I6962" s="220" t="s">
        <v>8561</v>
      </c>
      <c r="J6962" s="221">
        <v>4000</v>
      </c>
      <c r="K6962" s="221">
        <v>1</v>
      </c>
      <c r="L6962" s="221">
        <v>4000</v>
      </c>
    </row>
    <row r="6963" spans="1:12" s="167" customFormat="1">
      <c r="A6963" s="218" t="str">
        <f t="shared" si="48"/>
        <v>O221106058711일반상품</v>
      </c>
      <c r="B6963" s="219" t="s">
        <v>9437</v>
      </c>
      <c r="C6963" s="219" t="s">
        <v>8023</v>
      </c>
      <c r="D6963" s="219" t="s">
        <v>8065</v>
      </c>
      <c r="E6963" s="219" t="s">
        <v>7705</v>
      </c>
      <c r="F6963" s="219" t="s">
        <v>6439</v>
      </c>
      <c r="G6963" s="219" t="s">
        <v>7879</v>
      </c>
      <c r="H6963" s="219" t="s">
        <v>5990</v>
      </c>
      <c r="I6963" s="220" t="s">
        <v>8438</v>
      </c>
      <c r="J6963" s="221">
        <v>1100</v>
      </c>
      <c r="K6963" s="221">
        <v>1</v>
      </c>
      <c r="L6963" s="221">
        <v>1100</v>
      </c>
    </row>
    <row r="6964" spans="1:12" s="167" customFormat="1">
      <c r="A6964" s="218" t="str">
        <f t="shared" si="48"/>
        <v>O221106058711일반상품</v>
      </c>
      <c r="B6964" s="219" t="s">
        <v>9437</v>
      </c>
      <c r="C6964" s="219" t="s">
        <v>8023</v>
      </c>
      <c r="D6964" s="219" t="s">
        <v>8065</v>
      </c>
      <c r="E6964" s="219" t="s">
        <v>7705</v>
      </c>
      <c r="F6964" s="219" t="s">
        <v>6439</v>
      </c>
      <c r="G6964" s="219" t="s">
        <v>7879</v>
      </c>
      <c r="H6964" s="219" t="s">
        <v>5990</v>
      </c>
      <c r="I6964" s="220" t="s">
        <v>7198</v>
      </c>
      <c r="J6964" s="221">
        <v>2850</v>
      </c>
      <c r="K6964" s="221">
        <v>1</v>
      </c>
      <c r="L6964" s="221">
        <v>2850</v>
      </c>
    </row>
    <row r="6965" spans="1:12" s="167" customFormat="1">
      <c r="A6965" s="218" t="str">
        <f t="shared" si="48"/>
        <v>O221106058711일반상품</v>
      </c>
      <c r="B6965" s="219" t="s">
        <v>9437</v>
      </c>
      <c r="C6965" s="219" t="s">
        <v>8023</v>
      </c>
      <c r="D6965" s="219" t="s">
        <v>8065</v>
      </c>
      <c r="E6965" s="219" t="s">
        <v>7705</v>
      </c>
      <c r="F6965" s="219" t="s">
        <v>6439</v>
      </c>
      <c r="G6965" s="219" t="s">
        <v>7879</v>
      </c>
      <c r="H6965" s="219" t="s">
        <v>5990</v>
      </c>
      <c r="I6965" s="220" t="s">
        <v>7254</v>
      </c>
      <c r="J6965" s="221">
        <v>2850</v>
      </c>
      <c r="K6965" s="221">
        <v>1</v>
      </c>
      <c r="L6965" s="221">
        <v>2850</v>
      </c>
    </row>
    <row r="6966" spans="1:12" s="167" customFormat="1">
      <c r="A6966" s="218" t="str">
        <f t="shared" si="48"/>
        <v>O221106058711일반상품</v>
      </c>
      <c r="B6966" s="219" t="s">
        <v>9437</v>
      </c>
      <c r="C6966" s="219" t="s">
        <v>8023</v>
      </c>
      <c r="D6966" s="219" t="s">
        <v>8065</v>
      </c>
      <c r="E6966" s="219" t="s">
        <v>7705</v>
      </c>
      <c r="F6966" s="219" t="s">
        <v>6439</v>
      </c>
      <c r="G6966" s="219" t="s">
        <v>7879</v>
      </c>
      <c r="H6966" s="219" t="s">
        <v>5990</v>
      </c>
      <c r="I6966" s="220" t="s">
        <v>8366</v>
      </c>
      <c r="J6966" s="221">
        <v>8880</v>
      </c>
      <c r="K6966" s="221">
        <v>1</v>
      </c>
      <c r="L6966" s="221">
        <v>8880</v>
      </c>
    </row>
    <row r="6967" spans="1:12" s="167" customFormat="1">
      <c r="A6967" s="218" t="str">
        <f t="shared" si="48"/>
        <v>O221106058711일반상품</v>
      </c>
      <c r="B6967" s="219" t="s">
        <v>9437</v>
      </c>
      <c r="C6967" s="219" t="s">
        <v>8023</v>
      </c>
      <c r="D6967" s="219" t="s">
        <v>8065</v>
      </c>
      <c r="E6967" s="219" t="s">
        <v>7705</v>
      </c>
      <c r="F6967" s="219" t="s">
        <v>6439</v>
      </c>
      <c r="G6967" s="219" t="s">
        <v>7879</v>
      </c>
      <c r="H6967" s="219" t="s">
        <v>5990</v>
      </c>
      <c r="I6967" s="220" t="s">
        <v>8753</v>
      </c>
      <c r="J6967" s="221">
        <v>9900</v>
      </c>
      <c r="K6967" s="221">
        <v>1</v>
      </c>
      <c r="L6967" s="221">
        <v>9900</v>
      </c>
    </row>
    <row r="6968" spans="1:12" s="167" customFormat="1">
      <c r="A6968" s="218" t="str">
        <f t="shared" si="48"/>
        <v>O221106058711일반상품</v>
      </c>
      <c r="B6968" s="219" t="s">
        <v>9437</v>
      </c>
      <c r="C6968" s="219" t="s">
        <v>8023</v>
      </c>
      <c r="D6968" s="219" t="s">
        <v>8065</v>
      </c>
      <c r="E6968" s="219" t="s">
        <v>7705</v>
      </c>
      <c r="F6968" s="219" t="s">
        <v>6439</v>
      </c>
      <c r="G6968" s="219" t="s">
        <v>7879</v>
      </c>
      <c r="H6968" s="219" t="s">
        <v>5990</v>
      </c>
      <c r="I6968" s="220" t="s">
        <v>8754</v>
      </c>
      <c r="J6968" s="221">
        <v>9900</v>
      </c>
      <c r="K6968" s="221">
        <v>1</v>
      </c>
      <c r="L6968" s="221">
        <v>9900</v>
      </c>
    </row>
    <row r="6969" spans="1:12" s="167" customFormat="1">
      <c r="A6969" s="218" t="str">
        <f t="shared" si="48"/>
        <v>O221106058711일반상품</v>
      </c>
      <c r="B6969" s="219" t="s">
        <v>9437</v>
      </c>
      <c r="C6969" s="219" t="s">
        <v>8023</v>
      </c>
      <c r="D6969" s="219" t="s">
        <v>8065</v>
      </c>
      <c r="E6969" s="219" t="s">
        <v>7705</v>
      </c>
      <c r="F6969" s="219" t="s">
        <v>6439</v>
      </c>
      <c r="G6969" s="219" t="s">
        <v>7879</v>
      </c>
      <c r="H6969" s="219" t="s">
        <v>5990</v>
      </c>
      <c r="I6969" s="220" t="s">
        <v>7256</v>
      </c>
      <c r="J6969" s="221">
        <v>840</v>
      </c>
      <c r="K6969" s="221">
        <v>1</v>
      </c>
      <c r="L6969" s="221">
        <v>840</v>
      </c>
    </row>
    <row r="6970" spans="1:12" s="167" customFormat="1">
      <c r="A6970" s="218" t="str">
        <f t="shared" si="48"/>
        <v>O221106058711일반상품</v>
      </c>
      <c r="B6970" s="219" t="s">
        <v>9437</v>
      </c>
      <c r="C6970" s="219" t="s">
        <v>8023</v>
      </c>
      <c r="D6970" s="219" t="s">
        <v>8065</v>
      </c>
      <c r="E6970" s="219" t="s">
        <v>7705</v>
      </c>
      <c r="F6970" s="219" t="s">
        <v>6439</v>
      </c>
      <c r="G6970" s="219" t="s">
        <v>7879</v>
      </c>
      <c r="H6970" s="219" t="s">
        <v>5990</v>
      </c>
      <c r="I6970" s="220" t="s">
        <v>8450</v>
      </c>
      <c r="J6970" s="221">
        <v>1400</v>
      </c>
      <c r="K6970" s="221">
        <v>1</v>
      </c>
      <c r="L6970" s="221">
        <v>1400</v>
      </c>
    </row>
    <row r="6971" spans="1:12" s="167" customFormat="1">
      <c r="A6971" s="218" t="str">
        <f t="shared" si="48"/>
        <v>O221106058711일반상품</v>
      </c>
      <c r="B6971" s="219" t="s">
        <v>9437</v>
      </c>
      <c r="C6971" s="219" t="s">
        <v>8023</v>
      </c>
      <c r="D6971" s="219" t="s">
        <v>8065</v>
      </c>
      <c r="E6971" s="219" t="s">
        <v>7705</v>
      </c>
      <c r="F6971" s="219" t="s">
        <v>6439</v>
      </c>
      <c r="G6971" s="219" t="s">
        <v>7879</v>
      </c>
      <c r="H6971" s="219" t="s">
        <v>5990</v>
      </c>
      <c r="I6971" s="220" t="s">
        <v>8630</v>
      </c>
      <c r="J6971" s="221">
        <v>1500</v>
      </c>
      <c r="K6971" s="221">
        <v>2</v>
      </c>
      <c r="L6971" s="221">
        <v>3000</v>
      </c>
    </row>
    <row r="6972" spans="1:12" s="167" customFormat="1">
      <c r="A6972" s="218" t="str">
        <f t="shared" si="48"/>
        <v>O221106058711일반상품</v>
      </c>
      <c r="B6972" s="219" t="s">
        <v>9437</v>
      </c>
      <c r="C6972" s="219" t="s">
        <v>8023</v>
      </c>
      <c r="D6972" s="219" t="s">
        <v>8065</v>
      </c>
      <c r="E6972" s="219" t="s">
        <v>7705</v>
      </c>
      <c r="F6972" s="219" t="s">
        <v>6439</v>
      </c>
      <c r="G6972" s="219" t="s">
        <v>7879</v>
      </c>
      <c r="H6972" s="219" t="s">
        <v>5990</v>
      </c>
      <c r="I6972" s="220" t="s">
        <v>8755</v>
      </c>
      <c r="J6972" s="221">
        <v>4840</v>
      </c>
      <c r="K6972" s="221">
        <v>1</v>
      </c>
      <c r="L6972" s="221">
        <v>4840</v>
      </c>
    </row>
    <row r="6973" spans="1:12" s="167" customFormat="1">
      <c r="A6973" s="218" t="str">
        <f t="shared" si="48"/>
        <v>O221106058711일반상품</v>
      </c>
      <c r="B6973" s="219" t="s">
        <v>9437</v>
      </c>
      <c r="C6973" s="219" t="s">
        <v>8023</v>
      </c>
      <c r="D6973" s="219" t="s">
        <v>8065</v>
      </c>
      <c r="E6973" s="219" t="s">
        <v>7705</v>
      </c>
      <c r="F6973" s="219" t="s">
        <v>6439</v>
      </c>
      <c r="G6973" s="219" t="s">
        <v>7879</v>
      </c>
      <c r="H6973" s="219" t="s">
        <v>5990</v>
      </c>
      <c r="I6973" s="220" t="s">
        <v>7220</v>
      </c>
      <c r="J6973" s="221">
        <v>670</v>
      </c>
      <c r="K6973" s="221">
        <v>1</v>
      </c>
      <c r="L6973" s="221">
        <v>670</v>
      </c>
    </row>
    <row r="6974" spans="1:12" s="167" customFormat="1">
      <c r="A6974" s="218" t="str">
        <f t="shared" si="48"/>
        <v>O221106058711일반상품</v>
      </c>
      <c r="B6974" s="219" t="s">
        <v>9437</v>
      </c>
      <c r="C6974" s="219" t="s">
        <v>8023</v>
      </c>
      <c r="D6974" s="219" t="s">
        <v>8065</v>
      </c>
      <c r="E6974" s="219" t="s">
        <v>7705</v>
      </c>
      <c r="F6974" s="219" t="s">
        <v>6439</v>
      </c>
      <c r="G6974" s="219" t="s">
        <v>7879</v>
      </c>
      <c r="H6974" s="219" t="s">
        <v>5990</v>
      </c>
      <c r="I6974" s="220" t="s">
        <v>8906</v>
      </c>
      <c r="J6974" s="221">
        <v>1700</v>
      </c>
      <c r="K6974" s="221">
        <v>1</v>
      </c>
      <c r="L6974" s="221">
        <v>1700</v>
      </c>
    </row>
    <row r="6975" spans="1:12" s="167" customFormat="1">
      <c r="A6975" s="218" t="str">
        <f t="shared" si="48"/>
        <v>O221106058711일반상품</v>
      </c>
      <c r="B6975" s="219" t="s">
        <v>9437</v>
      </c>
      <c r="C6975" s="219" t="s">
        <v>8023</v>
      </c>
      <c r="D6975" s="219" t="s">
        <v>8065</v>
      </c>
      <c r="E6975" s="219" t="s">
        <v>7705</v>
      </c>
      <c r="F6975" s="219" t="s">
        <v>6439</v>
      </c>
      <c r="G6975" s="219" t="s">
        <v>7879</v>
      </c>
      <c r="H6975" s="219" t="s">
        <v>5990</v>
      </c>
      <c r="I6975" s="220" t="s">
        <v>8486</v>
      </c>
      <c r="J6975" s="221">
        <v>2100</v>
      </c>
      <c r="K6975" s="221">
        <v>1</v>
      </c>
      <c r="L6975" s="221">
        <v>2100</v>
      </c>
    </row>
    <row r="6976" spans="1:12" s="167" customFormat="1">
      <c r="A6976" s="218" t="str">
        <f t="shared" si="48"/>
        <v>O221106058711일반상품</v>
      </c>
      <c r="B6976" s="219" t="s">
        <v>9437</v>
      </c>
      <c r="C6976" s="219" t="s">
        <v>8023</v>
      </c>
      <c r="D6976" s="219" t="s">
        <v>8065</v>
      </c>
      <c r="E6976" s="219" t="s">
        <v>7705</v>
      </c>
      <c r="F6976" s="219" t="s">
        <v>6439</v>
      </c>
      <c r="G6976" s="219" t="s">
        <v>7879</v>
      </c>
      <c r="H6976" s="219" t="s">
        <v>5990</v>
      </c>
      <c r="I6976" s="220" t="s">
        <v>8589</v>
      </c>
      <c r="J6976" s="221">
        <v>3000</v>
      </c>
      <c r="K6976" s="221">
        <v>1</v>
      </c>
      <c r="L6976" s="221">
        <v>3000</v>
      </c>
    </row>
    <row r="6977" spans="1:12" s="167" customFormat="1">
      <c r="A6977" s="218" t="str">
        <f t="shared" si="48"/>
        <v>O221106058711일반상품</v>
      </c>
      <c r="B6977" s="219" t="s">
        <v>9437</v>
      </c>
      <c r="C6977" s="219" t="s">
        <v>8023</v>
      </c>
      <c r="D6977" s="219" t="s">
        <v>8065</v>
      </c>
      <c r="E6977" s="219" t="s">
        <v>7705</v>
      </c>
      <c r="F6977" s="219" t="s">
        <v>6439</v>
      </c>
      <c r="G6977" s="219" t="s">
        <v>7879</v>
      </c>
      <c r="H6977" s="219" t="s">
        <v>5990</v>
      </c>
      <c r="I6977" s="220" t="s">
        <v>7193</v>
      </c>
      <c r="J6977" s="221">
        <v>1900</v>
      </c>
      <c r="K6977" s="221">
        <v>1</v>
      </c>
      <c r="L6977" s="221">
        <v>1900</v>
      </c>
    </row>
    <row r="6978" spans="1:12" s="167" customFormat="1">
      <c r="A6978" s="218" t="str">
        <f t="shared" si="48"/>
        <v>O221106058711일반상품</v>
      </c>
      <c r="B6978" s="219" t="s">
        <v>9437</v>
      </c>
      <c r="C6978" s="219" t="s">
        <v>8023</v>
      </c>
      <c r="D6978" s="219" t="s">
        <v>8065</v>
      </c>
      <c r="E6978" s="219" t="s">
        <v>7705</v>
      </c>
      <c r="F6978" s="219" t="s">
        <v>6439</v>
      </c>
      <c r="G6978" s="219" t="s">
        <v>7879</v>
      </c>
      <c r="H6978" s="219" t="s">
        <v>5990</v>
      </c>
      <c r="I6978" s="220" t="s">
        <v>7206</v>
      </c>
      <c r="J6978" s="221">
        <v>4500</v>
      </c>
      <c r="K6978" s="221">
        <v>1</v>
      </c>
      <c r="L6978" s="221">
        <v>4500</v>
      </c>
    </row>
    <row r="6979" spans="1:12" s="167" customFormat="1">
      <c r="A6979" s="218" t="str">
        <f t="shared" si="48"/>
        <v>O221106058711일반상품</v>
      </c>
      <c r="B6979" s="219" t="s">
        <v>9437</v>
      </c>
      <c r="C6979" s="219" t="s">
        <v>8023</v>
      </c>
      <c r="D6979" s="219" t="s">
        <v>8065</v>
      </c>
      <c r="E6979" s="219" t="s">
        <v>7705</v>
      </c>
      <c r="F6979" s="219" t="s">
        <v>6439</v>
      </c>
      <c r="G6979" s="219" t="s">
        <v>7879</v>
      </c>
      <c r="H6979" s="219" t="s">
        <v>5990</v>
      </c>
      <c r="I6979" s="220" t="s">
        <v>8069</v>
      </c>
      <c r="J6979" s="221">
        <v>2700</v>
      </c>
      <c r="K6979" s="221">
        <v>1</v>
      </c>
      <c r="L6979" s="221">
        <v>2700</v>
      </c>
    </row>
    <row r="6980" spans="1:12" s="167" customFormat="1">
      <c r="A6980" s="218" t="str">
        <f t="shared" si="48"/>
        <v>O221106058711일반상품</v>
      </c>
      <c r="B6980" s="219" t="s">
        <v>9437</v>
      </c>
      <c r="C6980" s="219" t="s">
        <v>8023</v>
      </c>
      <c r="D6980" s="219" t="s">
        <v>8065</v>
      </c>
      <c r="E6980" s="219" t="s">
        <v>7705</v>
      </c>
      <c r="F6980" s="219" t="s">
        <v>6439</v>
      </c>
      <c r="G6980" s="219" t="s">
        <v>7879</v>
      </c>
      <c r="H6980" s="219" t="s">
        <v>5990</v>
      </c>
      <c r="I6980" s="220" t="s">
        <v>7978</v>
      </c>
      <c r="J6980" s="221">
        <v>3270</v>
      </c>
      <c r="K6980" s="221">
        <v>2</v>
      </c>
      <c r="L6980" s="221">
        <v>6540</v>
      </c>
    </row>
    <row r="6981" spans="1:12" s="167" customFormat="1">
      <c r="A6981" s="218" t="str">
        <f t="shared" si="48"/>
        <v>O221106058711일반상품</v>
      </c>
      <c r="B6981" s="219" t="s">
        <v>9437</v>
      </c>
      <c r="C6981" s="219" t="s">
        <v>8023</v>
      </c>
      <c r="D6981" s="219" t="s">
        <v>8065</v>
      </c>
      <c r="E6981" s="219" t="s">
        <v>7705</v>
      </c>
      <c r="F6981" s="219" t="s">
        <v>6439</v>
      </c>
      <c r="G6981" s="219" t="s">
        <v>7879</v>
      </c>
      <c r="H6981" s="219" t="s">
        <v>5990</v>
      </c>
      <c r="I6981" s="220" t="s">
        <v>8886</v>
      </c>
      <c r="J6981" s="221">
        <v>29000</v>
      </c>
      <c r="K6981" s="221">
        <v>1</v>
      </c>
      <c r="L6981" s="221">
        <v>29000</v>
      </c>
    </row>
    <row r="6982" spans="1:12" s="167" customFormat="1">
      <c r="A6982" s="218" t="str">
        <f t="shared" si="48"/>
        <v>O221106058711일반상품</v>
      </c>
      <c r="B6982" s="219" t="s">
        <v>9437</v>
      </c>
      <c r="C6982" s="219" t="s">
        <v>8023</v>
      </c>
      <c r="D6982" s="219" t="s">
        <v>8065</v>
      </c>
      <c r="E6982" s="219" t="s">
        <v>7705</v>
      </c>
      <c r="F6982" s="219" t="s">
        <v>6439</v>
      </c>
      <c r="G6982" s="219" t="s">
        <v>7879</v>
      </c>
      <c r="H6982" s="219" t="s">
        <v>5990</v>
      </c>
      <c r="I6982" s="220" t="s">
        <v>8757</v>
      </c>
      <c r="J6982" s="221">
        <v>2000</v>
      </c>
      <c r="K6982" s="221">
        <v>1</v>
      </c>
      <c r="L6982" s="221">
        <v>2000</v>
      </c>
    </row>
    <row r="6983" spans="1:12" s="167" customFormat="1">
      <c r="A6983" s="218" t="str">
        <f t="shared" si="48"/>
        <v>O221106058711일반상품</v>
      </c>
      <c r="B6983" s="219" t="s">
        <v>9437</v>
      </c>
      <c r="C6983" s="219" t="s">
        <v>8023</v>
      </c>
      <c r="D6983" s="219" t="s">
        <v>8065</v>
      </c>
      <c r="E6983" s="219" t="s">
        <v>7705</v>
      </c>
      <c r="F6983" s="219" t="s">
        <v>6439</v>
      </c>
      <c r="G6983" s="219" t="s">
        <v>7879</v>
      </c>
      <c r="H6983" s="219" t="s">
        <v>5990</v>
      </c>
      <c r="I6983" s="220" t="s">
        <v>8457</v>
      </c>
      <c r="J6983" s="221">
        <v>2750</v>
      </c>
      <c r="K6983" s="221">
        <v>1</v>
      </c>
      <c r="L6983" s="221">
        <v>2750</v>
      </c>
    </row>
    <row r="6984" spans="1:12" s="167" customFormat="1">
      <c r="A6984" s="218" t="str">
        <f t="shared" si="48"/>
        <v>O221106058711일반상품</v>
      </c>
      <c r="B6984" s="219" t="s">
        <v>9437</v>
      </c>
      <c r="C6984" s="219" t="s">
        <v>8023</v>
      </c>
      <c r="D6984" s="219" t="s">
        <v>8065</v>
      </c>
      <c r="E6984" s="219" t="s">
        <v>7705</v>
      </c>
      <c r="F6984" s="219" t="s">
        <v>6439</v>
      </c>
      <c r="G6984" s="219" t="s">
        <v>7879</v>
      </c>
      <c r="H6984" s="219" t="s">
        <v>5990</v>
      </c>
      <c r="I6984" s="220" t="s">
        <v>8718</v>
      </c>
      <c r="J6984" s="221">
        <v>2750</v>
      </c>
      <c r="K6984" s="221">
        <v>1</v>
      </c>
      <c r="L6984" s="221">
        <v>2750</v>
      </c>
    </row>
    <row r="6985" spans="1:12" s="167" customFormat="1">
      <c r="A6985" s="218" t="str">
        <f t="shared" si="48"/>
        <v>O221106058711일반상품</v>
      </c>
      <c r="B6985" s="219" t="s">
        <v>9437</v>
      </c>
      <c r="C6985" s="219" t="s">
        <v>8023</v>
      </c>
      <c r="D6985" s="219" t="s">
        <v>8065</v>
      </c>
      <c r="E6985" s="219" t="s">
        <v>7705</v>
      </c>
      <c r="F6985" s="219" t="s">
        <v>6439</v>
      </c>
      <c r="G6985" s="219" t="s">
        <v>7879</v>
      </c>
      <c r="H6985" s="219" t="s">
        <v>5990</v>
      </c>
      <c r="I6985" s="220" t="s">
        <v>7282</v>
      </c>
      <c r="J6985" s="221">
        <v>2170</v>
      </c>
      <c r="K6985" s="221">
        <v>1</v>
      </c>
      <c r="L6985" s="221">
        <v>2170</v>
      </c>
    </row>
    <row r="6986" spans="1:12" s="167" customFormat="1">
      <c r="A6986" s="218" t="str">
        <f t="shared" si="48"/>
        <v>O221106058711일반상품</v>
      </c>
      <c r="B6986" s="219" t="s">
        <v>9437</v>
      </c>
      <c r="C6986" s="219" t="s">
        <v>8023</v>
      </c>
      <c r="D6986" s="219" t="s">
        <v>8065</v>
      </c>
      <c r="E6986" s="219" t="s">
        <v>7705</v>
      </c>
      <c r="F6986" s="219" t="s">
        <v>6439</v>
      </c>
      <c r="G6986" s="219" t="s">
        <v>7879</v>
      </c>
      <c r="H6986" s="219" t="s">
        <v>5990</v>
      </c>
      <c r="I6986" s="220" t="s">
        <v>8969</v>
      </c>
      <c r="J6986" s="221">
        <v>5890</v>
      </c>
      <c r="K6986" s="221">
        <v>2</v>
      </c>
      <c r="L6986" s="221">
        <v>11780</v>
      </c>
    </row>
    <row r="6987" spans="1:12" s="167" customFormat="1">
      <c r="A6987" s="218" t="str">
        <f t="shared" si="48"/>
        <v>O221106058711일반상품</v>
      </c>
      <c r="B6987" s="219" t="s">
        <v>9437</v>
      </c>
      <c r="C6987" s="219" t="s">
        <v>8023</v>
      </c>
      <c r="D6987" s="219" t="s">
        <v>8065</v>
      </c>
      <c r="E6987" s="219" t="s">
        <v>7705</v>
      </c>
      <c r="F6987" s="219" t="s">
        <v>6439</v>
      </c>
      <c r="G6987" s="219" t="s">
        <v>7879</v>
      </c>
      <c r="H6987" s="219" t="s">
        <v>5990</v>
      </c>
      <c r="I6987" s="220" t="s">
        <v>8646</v>
      </c>
      <c r="J6987" s="221">
        <v>4200</v>
      </c>
      <c r="K6987" s="221">
        <v>1</v>
      </c>
      <c r="L6987" s="221">
        <v>4200</v>
      </c>
    </row>
    <row r="6988" spans="1:12" s="167" customFormat="1">
      <c r="A6988" s="218" t="str">
        <f t="shared" si="48"/>
        <v>O221106058711일반상품</v>
      </c>
      <c r="B6988" s="219" t="s">
        <v>9437</v>
      </c>
      <c r="C6988" s="219" t="s">
        <v>8023</v>
      </c>
      <c r="D6988" s="219" t="s">
        <v>8065</v>
      </c>
      <c r="E6988" s="219" t="s">
        <v>7705</v>
      </c>
      <c r="F6988" s="219" t="s">
        <v>6439</v>
      </c>
      <c r="G6988" s="219" t="s">
        <v>7879</v>
      </c>
      <c r="H6988" s="219" t="s">
        <v>5990</v>
      </c>
      <c r="I6988" s="220" t="s">
        <v>8335</v>
      </c>
      <c r="J6988" s="221">
        <v>1080</v>
      </c>
      <c r="K6988" s="221">
        <v>1</v>
      </c>
      <c r="L6988" s="221">
        <v>1080</v>
      </c>
    </row>
    <row r="6989" spans="1:12" s="167" customFormat="1">
      <c r="A6989" s="218" t="str">
        <f t="shared" si="48"/>
        <v>O221106058711일반상품</v>
      </c>
      <c r="B6989" s="219" t="s">
        <v>9437</v>
      </c>
      <c r="C6989" s="219" t="s">
        <v>8023</v>
      </c>
      <c r="D6989" s="219" t="s">
        <v>8065</v>
      </c>
      <c r="E6989" s="219" t="s">
        <v>7705</v>
      </c>
      <c r="F6989" s="219" t="s">
        <v>6439</v>
      </c>
      <c r="G6989" s="219" t="s">
        <v>7879</v>
      </c>
      <c r="H6989" s="219" t="s">
        <v>5990</v>
      </c>
      <c r="I6989" s="220" t="s">
        <v>8514</v>
      </c>
      <c r="J6989" s="221">
        <v>2160</v>
      </c>
      <c r="K6989" s="221">
        <v>1</v>
      </c>
      <c r="L6989" s="221">
        <v>2160</v>
      </c>
    </row>
    <row r="6990" spans="1:12" s="167" customFormat="1">
      <c r="A6990" s="218" t="str">
        <f t="shared" si="48"/>
        <v>O221106058711일반상품</v>
      </c>
      <c r="B6990" s="219" t="s">
        <v>9437</v>
      </c>
      <c r="C6990" s="219" t="s">
        <v>8023</v>
      </c>
      <c r="D6990" s="219" t="s">
        <v>8065</v>
      </c>
      <c r="E6990" s="219" t="s">
        <v>7705</v>
      </c>
      <c r="F6990" s="219" t="s">
        <v>6439</v>
      </c>
      <c r="G6990" s="219" t="s">
        <v>7879</v>
      </c>
      <c r="H6990" s="219" t="s">
        <v>5990</v>
      </c>
      <c r="I6990" s="220" t="s">
        <v>8567</v>
      </c>
      <c r="J6990" s="221">
        <v>4340</v>
      </c>
      <c r="K6990" s="221">
        <v>1</v>
      </c>
      <c r="L6990" s="221">
        <v>4340</v>
      </c>
    </row>
    <row r="6991" spans="1:12" s="167" customFormat="1">
      <c r="A6991" s="218" t="str">
        <f t="shared" si="48"/>
        <v>O221106058711일반상품</v>
      </c>
      <c r="B6991" s="219" t="s">
        <v>9437</v>
      </c>
      <c r="C6991" s="219" t="s">
        <v>8023</v>
      </c>
      <c r="D6991" s="219" t="s">
        <v>8065</v>
      </c>
      <c r="E6991" s="219" t="s">
        <v>7705</v>
      </c>
      <c r="F6991" s="219" t="s">
        <v>6439</v>
      </c>
      <c r="G6991" s="219" t="s">
        <v>7879</v>
      </c>
      <c r="H6991" s="219" t="s">
        <v>5990</v>
      </c>
      <c r="I6991" s="220" t="s">
        <v>8552</v>
      </c>
      <c r="J6991" s="221">
        <v>14000</v>
      </c>
      <c r="K6991" s="221">
        <v>1</v>
      </c>
      <c r="L6991" s="221">
        <v>14000</v>
      </c>
    </row>
    <row r="6992" spans="1:12" s="167" customFormat="1">
      <c r="A6992" s="218" t="str">
        <f t="shared" si="48"/>
        <v>O221106058711일반상품</v>
      </c>
      <c r="B6992" s="219" t="s">
        <v>9437</v>
      </c>
      <c r="C6992" s="219" t="s">
        <v>8023</v>
      </c>
      <c r="D6992" s="219" t="s">
        <v>8065</v>
      </c>
      <c r="E6992" s="219" t="s">
        <v>7705</v>
      </c>
      <c r="F6992" s="219" t="s">
        <v>6439</v>
      </c>
      <c r="G6992" s="219" t="s">
        <v>7879</v>
      </c>
      <c r="H6992" s="219" t="s">
        <v>5990</v>
      </c>
      <c r="I6992" s="220" t="s">
        <v>8499</v>
      </c>
      <c r="J6992" s="221">
        <v>4400</v>
      </c>
      <c r="K6992" s="221">
        <v>1</v>
      </c>
      <c r="L6992" s="221">
        <v>4400</v>
      </c>
    </row>
    <row r="6993" spans="1:12" s="167" customFormat="1">
      <c r="A6993" s="218" t="str">
        <f t="shared" si="48"/>
        <v>O221106058711일반상품</v>
      </c>
      <c r="B6993" s="219" t="s">
        <v>9437</v>
      </c>
      <c r="C6993" s="219" t="s">
        <v>8023</v>
      </c>
      <c r="D6993" s="219" t="s">
        <v>8065</v>
      </c>
      <c r="E6993" s="219" t="s">
        <v>7705</v>
      </c>
      <c r="F6993" s="219" t="s">
        <v>6439</v>
      </c>
      <c r="G6993" s="219" t="s">
        <v>7879</v>
      </c>
      <c r="H6993" s="219" t="s">
        <v>5990</v>
      </c>
      <c r="I6993" s="220" t="s">
        <v>8569</v>
      </c>
      <c r="J6993" s="221">
        <v>12400</v>
      </c>
      <c r="K6993" s="221">
        <v>1</v>
      </c>
      <c r="L6993" s="221">
        <v>12400</v>
      </c>
    </row>
    <row r="6994" spans="1:12" s="167" customFormat="1">
      <c r="A6994" s="218" t="str">
        <f t="shared" si="48"/>
        <v>O221106058711일반상품</v>
      </c>
      <c r="B6994" s="219" t="s">
        <v>9437</v>
      </c>
      <c r="C6994" s="219" t="s">
        <v>8023</v>
      </c>
      <c r="D6994" s="219" t="s">
        <v>8065</v>
      </c>
      <c r="E6994" s="219" t="s">
        <v>7705</v>
      </c>
      <c r="F6994" s="219" t="s">
        <v>6439</v>
      </c>
      <c r="G6994" s="219" t="s">
        <v>7879</v>
      </c>
      <c r="H6994" s="219" t="s">
        <v>5990</v>
      </c>
      <c r="I6994" s="220" t="s">
        <v>8586</v>
      </c>
      <c r="J6994" s="221">
        <v>3300</v>
      </c>
      <c r="K6994" s="221">
        <v>1</v>
      </c>
      <c r="L6994" s="221">
        <v>3300</v>
      </c>
    </row>
    <row r="6995" spans="1:12" s="167" customFormat="1">
      <c r="A6995" s="218" t="str">
        <f t="shared" si="48"/>
        <v>O221106058711일반상품</v>
      </c>
      <c r="B6995" s="219" t="s">
        <v>9437</v>
      </c>
      <c r="C6995" s="219" t="s">
        <v>8023</v>
      </c>
      <c r="D6995" s="219" t="s">
        <v>8065</v>
      </c>
      <c r="E6995" s="219" t="s">
        <v>7705</v>
      </c>
      <c r="F6995" s="219" t="s">
        <v>6439</v>
      </c>
      <c r="G6995" s="219" t="s">
        <v>7879</v>
      </c>
      <c r="H6995" s="219" t="s">
        <v>5990</v>
      </c>
      <c r="I6995" s="220" t="s">
        <v>8033</v>
      </c>
      <c r="J6995" s="221">
        <v>2400</v>
      </c>
      <c r="K6995" s="221">
        <v>1</v>
      </c>
      <c r="L6995" s="221">
        <v>2400</v>
      </c>
    </row>
    <row r="6996" spans="1:12" s="167" customFormat="1">
      <c r="A6996" s="218" t="str">
        <f t="shared" si="48"/>
        <v>O221106058711일반상품</v>
      </c>
      <c r="B6996" s="219" t="s">
        <v>9437</v>
      </c>
      <c r="C6996" s="219" t="s">
        <v>8023</v>
      </c>
      <c r="D6996" s="219" t="s">
        <v>8065</v>
      </c>
      <c r="E6996" s="219" t="s">
        <v>7705</v>
      </c>
      <c r="F6996" s="219" t="s">
        <v>6439</v>
      </c>
      <c r="G6996" s="219" t="s">
        <v>7879</v>
      </c>
      <c r="H6996" s="219" t="s">
        <v>5990</v>
      </c>
      <c r="I6996" s="220" t="s">
        <v>8025</v>
      </c>
      <c r="J6996" s="221">
        <v>3800</v>
      </c>
      <c r="K6996" s="221">
        <v>1</v>
      </c>
      <c r="L6996" s="221">
        <v>3800</v>
      </c>
    </row>
    <row r="6997" spans="1:12" s="167" customFormat="1">
      <c r="A6997" s="218" t="str">
        <f t="shared" si="48"/>
        <v>O221106058711일반상품</v>
      </c>
      <c r="B6997" s="219" t="s">
        <v>9437</v>
      </c>
      <c r="C6997" s="219" t="s">
        <v>8023</v>
      </c>
      <c r="D6997" s="219" t="s">
        <v>8065</v>
      </c>
      <c r="E6997" s="219" t="s">
        <v>7705</v>
      </c>
      <c r="F6997" s="219" t="s">
        <v>6439</v>
      </c>
      <c r="G6997" s="219" t="s">
        <v>7879</v>
      </c>
      <c r="H6997" s="219" t="s">
        <v>5990</v>
      </c>
      <c r="I6997" s="220" t="s">
        <v>9550</v>
      </c>
      <c r="J6997" s="221">
        <v>4700</v>
      </c>
      <c r="K6997" s="221">
        <v>1</v>
      </c>
      <c r="L6997" s="221">
        <v>4700</v>
      </c>
    </row>
    <row r="6998" spans="1:12" s="167" customFormat="1">
      <c r="A6998" s="218" t="str">
        <f t="shared" si="48"/>
        <v>O221106058711일반상품</v>
      </c>
      <c r="B6998" s="219" t="s">
        <v>9437</v>
      </c>
      <c r="C6998" s="219" t="s">
        <v>8023</v>
      </c>
      <c r="D6998" s="219" t="s">
        <v>8065</v>
      </c>
      <c r="E6998" s="219" t="s">
        <v>7705</v>
      </c>
      <c r="F6998" s="219" t="s">
        <v>6439</v>
      </c>
      <c r="G6998" s="219" t="s">
        <v>7879</v>
      </c>
      <c r="H6998" s="219" t="s">
        <v>5990</v>
      </c>
      <c r="I6998" s="220" t="s">
        <v>8079</v>
      </c>
      <c r="J6998" s="221">
        <v>1900</v>
      </c>
      <c r="K6998" s="221">
        <v>2</v>
      </c>
      <c r="L6998" s="221">
        <v>3800</v>
      </c>
    </row>
    <row r="6999" spans="1:12" s="167" customFormat="1">
      <c r="A6999" s="218" t="str">
        <f t="shared" si="48"/>
        <v>O221106058711일반상품</v>
      </c>
      <c r="B6999" s="219" t="s">
        <v>9437</v>
      </c>
      <c r="C6999" s="219" t="s">
        <v>8023</v>
      </c>
      <c r="D6999" s="219" t="s">
        <v>8065</v>
      </c>
      <c r="E6999" s="219" t="s">
        <v>7705</v>
      </c>
      <c r="F6999" s="219" t="s">
        <v>6439</v>
      </c>
      <c r="G6999" s="219" t="s">
        <v>7879</v>
      </c>
      <c r="H6999" s="219" t="s">
        <v>5990</v>
      </c>
      <c r="I6999" s="220" t="s">
        <v>7202</v>
      </c>
      <c r="J6999" s="221">
        <v>5200</v>
      </c>
      <c r="K6999" s="221">
        <v>1</v>
      </c>
      <c r="L6999" s="221">
        <v>5200</v>
      </c>
    </row>
    <row r="7000" spans="1:12" s="167" customFormat="1">
      <c r="A7000" s="218" t="str">
        <f t="shared" si="48"/>
        <v>O221106058711일반상품</v>
      </c>
      <c r="B7000" s="219" t="s">
        <v>9437</v>
      </c>
      <c r="C7000" s="219" t="s">
        <v>8023</v>
      </c>
      <c r="D7000" s="219" t="s">
        <v>8065</v>
      </c>
      <c r="E7000" s="219" t="s">
        <v>7705</v>
      </c>
      <c r="F7000" s="219" t="s">
        <v>6439</v>
      </c>
      <c r="G7000" s="219" t="s">
        <v>7879</v>
      </c>
      <c r="H7000" s="219" t="s">
        <v>5990</v>
      </c>
      <c r="I7000" s="220" t="s">
        <v>8338</v>
      </c>
      <c r="J7000" s="221">
        <v>4520</v>
      </c>
      <c r="K7000" s="221">
        <v>1</v>
      </c>
      <c r="L7000" s="221">
        <v>4520</v>
      </c>
    </row>
    <row r="7001" spans="1:12" s="167" customFormat="1">
      <c r="A7001" s="218" t="str">
        <f t="shared" si="48"/>
        <v>O221106058710일반상품</v>
      </c>
      <c r="B7001" s="219" t="s">
        <v>9438</v>
      </c>
      <c r="C7001" s="219" t="s">
        <v>8023</v>
      </c>
      <c r="D7001" s="219" t="s">
        <v>8065</v>
      </c>
      <c r="E7001" s="219" t="s">
        <v>6389</v>
      </c>
      <c r="F7001" s="219" t="s">
        <v>6437</v>
      </c>
      <c r="G7001" s="219" t="s">
        <v>7998</v>
      </c>
      <c r="H7001" s="219" t="s">
        <v>5990</v>
      </c>
      <c r="I7001" s="220" t="s">
        <v>9593</v>
      </c>
      <c r="J7001" s="221">
        <v>7900</v>
      </c>
      <c r="K7001" s="221">
        <v>1</v>
      </c>
      <c r="L7001" s="221">
        <v>7900</v>
      </c>
    </row>
    <row r="7002" spans="1:12" s="167" customFormat="1">
      <c r="A7002" s="218" t="str">
        <f t="shared" si="48"/>
        <v>O221106058710일반상품</v>
      </c>
      <c r="B7002" s="219" t="s">
        <v>9438</v>
      </c>
      <c r="C7002" s="219" t="s">
        <v>8023</v>
      </c>
      <c r="D7002" s="219" t="s">
        <v>8065</v>
      </c>
      <c r="E7002" s="219" t="s">
        <v>6389</v>
      </c>
      <c r="F7002" s="219" t="s">
        <v>6437</v>
      </c>
      <c r="G7002" s="219" t="s">
        <v>7998</v>
      </c>
      <c r="H7002" s="219" t="s">
        <v>5990</v>
      </c>
      <c r="I7002" s="220" t="s">
        <v>8384</v>
      </c>
      <c r="J7002" s="221">
        <v>3730</v>
      </c>
      <c r="K7002" s="221">
        <v>8</v>
      </c>
      <c r="L7002" s="221">
        <v>29840</v>
      </c>
    </row>
    <row r="7003" spans="1:12" s="167" customFormat="1">
      <c r="A7003" s="218" t="str">
        <f t="shared" si="48"/>
        <v>O221106058710일반상품</v>
      </c>
      <c r="B7003" s="219" t="s">
        <v>9438</v>
      </c>
      <c r="C7003" s="219" t="s">
        <v>8023</v>
      </c>
      <c r="D7003" s="219" t="s">
        <v>8065</v>
      </c>
      <c r="E7003" s="219" t="s">
        <v>6389</v>
      </c>
      <c r="F7003" s="219" t="s">
        <v>6437</v>
      </c>
      <c r="G7003" s="219" t="s">
        <v>7998</v>
      </c>
      <c r="H7003" s="219" t="s">
        <v>5990</v>
      </c>
      <c r="I7003" s="220" t="s">
        <v>8885</v>
      </c>
      <c r="J7003" s="221">
        <v>10380</v>
      </c>
      <c r="K7003" s="221">
        <v>10</v>
      </c>
      <c r="L7003" s="221">
        <v>103800</v>
      </c>
    </row>
    <row r="7004" spans="1:12" s="167" customFormat="1">
      <c r="A7004" s="218" t="str">
        <f t="shared" si="48"/>
        <v>O221106058710일반상품</v>
      </c>
      <c r="B7004" s="219" t="s">
        <v>9438</v>
      </c>
      <c r="C7004" s="219" t="s">
        <v>8023</v>
      </c>
      <c r="D7004" s="219" t="s">
        <v>8065</v>
      </c>
      <c r="E7004" s="219" t="s">
        <v>6389</v>
      </c>
      <c r="F7004" s="219" t="s">
        <v>6437</v>
      </c>
      <c r="G7004" s="219" t="s">
        <v>7998</v>
      </c>
      <c r="H7004" s="219" t="s">
        <v>5990</v>
      </c>
      <c r="I7004" s="220" t="s">
        <v>7974</v>
      </c>
      <c r="J7004" s="221">
        <v>4600</v>
      </c>
      <c r="K7004" s="221">
        <v>1</v>
      </c>
      <c r="L7004" s="221">
        <v>4600</v>
      </c>
    </row>
    <row r="7005" spans="1:12" s="167" customFormat="1">
      <c r="A7005" s="218" t="str">
        <f t="shared" si="48"/>
        <v>O221106058710일반상품</v>
      </c>
      <c r="B7005" s="219" t="s">
        <v>9438</v>
      </c>
      <c r="C7005" s="219" t="s">
        <v>8023</v>
      </c>
      <c r="D7005" s="219" t="s">
        <v>8065</v>
      </c>
      <c r="E7005" s="219" t="s">
        <v>6389</v>
      </c>
      <c r="F7005" s="219" t="s">
        <v>6437</v>
      </c>
      <c r="G7005" s="219" t="s">
        <v>7998</v>
      </c>
      <c r="H7005" s="219" t="s">
        <v>5990</v>
      </c>
      <c r="I7005" s="220" t="s">
        <v>8386</v>
      </c>
      <c r="J7005" s="221">
        <v>7880</v>
      </c>
      <c r="K7005" s="221">
        <v>2</v>
      </c>
      <c r="L7005" s="221">
        <v>15760</v>
      </c>
    </row>
    <row r="7006" spans="1:12" s="167" customFormat="1">
      <c r="A7006" s="218" t="str">
        <f t="shared" si="48"/>
        <v>O221106058710일반상품</v>
      </c>
      <c r="B7006" s="219" t="s">
        <v>9438</v>
      </c>
      <c r="C7006" s="219" t="s">
        <v>8023</v>
      </c>
      <c r="D7006" s="219" t="s">
        <v>8065</v>
      </c>
      <c r="E7006" s="219" t="s">
        <v>6389</v>
      </c>
      <c r="F7006" s="219" t="s">
        <v>6437</v>
      </c>
      <c r="G7006" s="219" t="s">
        <v>7998</v>
      </c>
      <c r="H7006" s="219" t="s">
        <v>5990</v>
      </c>
      <c r="I7006" s="220" t="s">
        <v>8931</v>
      </c>
      <c r="J7006" s="221">
        <v>3390</v>
      </c>
      <c r="K7006" s="221">
        <v>1</v>
      </c>
      <c r="L7006" s="221">
        <v>3390</v>
      </c>
    </row>
    <row r="7007" spans="1:12" s="167" customFormat="1">
      <c r="A7007" s="218" t="str">
        <f t="shared" si="48"/>
        <v>O221106058710일반상품</v>
      </c>
      <c r="B7007" s="219" t="s">
        <v>9438</v>
      </c>
      <c r="C7007" s="219" t="s">
        <v>8023</v>
      </c>
      <c r="D7007" s="219" t="s">
        <v>8065</v>
      </c>
      <c r="E7007" s="219" t="s">
        <v>6389</v>
      </c>
      <c r="F7007" s="219" t="s">
        <v>6437</v>
      </c>
      <c r="G7007" s="219" t="s">
        <v>7998</v>
      </c>
      <c r="H7007" s="219" t="s">
        <v>5990</v>
      </c>
      <c r="I7007" s="220" t="s">
        <v>9579</v>
      </c>
      <c r="J7007" s="221">
        <v>2240</v>
      </c>
      <c r="K7007" s="221">
        <v>3</v>
      </c>
      <c r="L7007" s="221">
        <v>6720</v>
      </c>
    </row>
    <row r="7008" spans="1:12" s="167" customFormat="1">
      <c r="A7008" s="218" t="str">
        <f t="shared" si="48"/>
        <v>O221106058710일반상품</v>
      </c>
      <c r="B7008" s="219" t="s">
        <v>9438</v>
      </c>
      <c r="C7008" s="219" t="s">
        <v>8023</v>
      </c>
      <c r="D7008" s="219" t="s">
        <v>8065</v>
      </c>
      <c r="E7008" s="219" t="s">
        <v>6389</v>
      </c>
      <c r="F7008" s="219" t="s">
        <v>6437</v>
      </c>
      <c r="G7008" s="219" t="s">
        <v>7998</v>
      </c>
      <c r="H7008" s="219" t="s">
        <v>5990</v>
      </c>
      <c r="I7008" s="220" t="s">
        <v>7259</v>
      </c>
      <c r="J7008" s="221">
        <v>5850</v>
      </c>
      <c r="K7008" s="221">
        <v>8</v>
      </c>
      <c r="L7008" s="221">
        <v>46800</v>
      </c>
    </row>
    <row r="7009" spans="1:12" s="167" customFormat="1">
      <c r="A7009" s="218" t="str">
        <f t="shared" si="48"/>
        <v>O221106058710일반상품</v>
      </c>
      <c r="B7009" s="219" t="s">
        <v>9438</v>
      </c>
      <c r="C7009" s="219" t="s">
        <v>8023</v>
      </c>
      <c r="D7009" s="219" t="s">
        <v>8065</v>
      </c>
      <c r="E7009" s="219" t="s">
        <v>6389</v>
      </c>
      <c r="F7009" s="219" t="s">
        <v>6437</v>
      </c>
      <c r="G7009" s="219" t="s">
        <v>7998</v>
      </c>
      <c r="H7009" s="219" t="s">
        <v>5990</v>
      </c>
      <c r="I7009" s="220" t="s">
        <v>8439</v>
      </c>
      <c r="J7009" s="221">
        <v>3020</v>
      </c>
      <c r="K7009" s="221">
        <v>10</v>
      </c>
      <c r="L7009" s="221">
        <v>30200</v>
      </c>
    </row>
    <row r="7010" spans="1:12" s="167" customFormat="1">
      <c r="A7010" s="218" t="str">
        <f t="shared" si="48"/>
        <v>O221106058710일반상품</v>
      </c>
      <c r="B7010" s="219" t="s">
        <v>9438</v>
      </c>
      <c r="C7010" s="219" t="s">
        <v>8023</v>
      </c>
      <c r="D7010" s="219" t="s">
        <v>8065</v>
      </c>
      <c r="E7010" s="219" t="s">
        <v>6389</v>
      </c>
      <c r="F7010" s="219" t="s">
        <v>6437</v>
      </c>
      <c r="G7010" s="219" t="s">
        <v>7998</v>
      </c>
      <c r="H7010" s="219" t="s">
        <v>5990</v>
      </c>
      <c r="I7010" s="220" t="s">
        <v>9631</v>
      </c>
      <c r="J7010" s="221">
        <v>98000</v>
      </c>
      <c r="K7010" s="221">
        <v>1</v>
      </c>
      <c r="L7010" s="221">
        <v>98000</v>
      </c>
    </row>
    <row r="7011" spans="1:12" s="167" customFormat="1">
      <c r="A7011" s="218" t="str">
        <f t="shared" si="48"/>
        <v>O221106058710일반상품</v>
      </c>
      <c r="B7011" s="219" t="s">
        <v>9438</v>
      </c>
      <c r="C7011" s="219" t="s">
        <v>8023</v>
      </c>
      <c r="D7011" s="219" t="s">
        <v>8065</v>
      </c>
      <c r="E7011" s="219" t="s">
        <v>6389</v>
      </c>
      <c r="F7011" s="219" t="s">
        <v>6437</v>
      </c>
      <c r="G7011" s="219" t="s">
        <v>7998</v>
      </c>
      <c r="H7011" s="219" t="s">
        <v>5990</v>
      </c>
      <c r="I7011" s="220" t="s">
        <v>9607</v>
      </c>
      <c r="J7011" s="221">
        <v>21000</v>
      </c>
      <c r="K7011" s="221">
        <v>4</v>
      </c>
      <c r="L7011" s="221">
        <v>84000</v>
      </c>
    </row>
    <row r="7012" spans="1:12" s="167" customFormat="1">
      <c r="A7012" s="218" t="str">
        <f t="shared" si="48"/>
        <v>O221106058710일반상품</v>
      </c>
      <c r="B7012" s="219" t="s">
        <v>9438</v>
      </c>
      <c r="C7012" s="219" t="s">
        <v>8023</v>
      </c>
      <c r="D7012" s="219" t="s">
        <v>8065</v>
      </c>
      <c r="E7012" s="219" t="s">
        <v>6389</v>
      </c>
      <c r="F7012" s="219" t="s">
        <v>6437</v>
      </c>
      <c r="G7012" s="219" t="s">
        <v>7998</v>
      </c>
      <c r="H7012" s="219" t="s">
        <v>5990</v>
      </c>
      <c r="I7012" s="220" t="s">
        <v>9609</v>
      </c>
      <c r="J7012" s="221">
        <v>21000</v>
      </c>
      <c r="K7012" s="221">
        <v>4</v>
      </c>
      <c r="L7012" s="221">
        <v>84000</v>
      </c>
    </row>
    <row r="7013" spans="1:12" s="167" customFormat="1">
      <c r="A7013" s="218" t="str">
        <f t="shared" si="48"/>
        <v>O221106058710일반상품</v>
      </c>
      <c r="B7013" s="219" t="s">
        <v>9438</v>
      </c>
      <c r="C7013" s="219" t="s">
        <v>8023</v>
      </c>
      <c r="D7013" s="219" t="s">
        <v>8065</v>
      </c>
      <c r="E7013" s="219" t="s">
        <v>6389</v>
      </c>
      <c r="F7013" s="219" t="s">
        <v>6437</v>
      </c>
      <c r="G7013" s="219" t="s">
        <v>7998</v>
      </c>
      <c r="H7013" s="219" t="s">
        <v>5990</v>
      </c>
      <c r="I7013" s="220" t="s">
        <v>8700</v>
      </c>
      <c r="J7013" s="221">
        <v>18700</v>
      </c>
      <c r="K7013" s="221">
        <v>12</v>
      </c>
      <c r="L7013" s="221">
        <v>224400</v>
      </c>
    </row>
    <row r="7014" spans="1:12" s="167" customFormat="1">
      <c r="A7014" s="218" t="str">
        <f t="shared" si="48"/>
        <v>O221106058710일반상품</v>
      </c>
      <c r="B7014" s="219" t="s">
        <v>9438</v>
      </c>
      <c r="C7014" s="219" t="s">
        <v>8023</v>
      </c>
      <c r="D7014" s="219" t="s">
        <v>8065</v>
      </c>
      <c r="E7014" s="219" t="s">
        <v>6389</v>
      </c>
      <c r="F7014" s="219" t="s">
        <v>6437</v>
      </c>
      <c r="G7014" s="219" t="s">
        <v>7998</v>
      </c>
      <c r="H7014" s="219" t="s">
        <v>5990</v>
      </c>
      <c r="I7014" s="220" t="s">
        <v>9632</v>
      </c>
      <c r="J7014" s="221">
        <v>1000</v>
      </c>
      <c r="K7014" s="221">
        <v>1</v>
      </c>
      <c r="L7014" s="221">
        <v>1000</v>
      </c>
    </row>
    <row r="7015" spans="1:12" s="167" customFormat="1">
      <c r="A7015" s="218" t="str">
        <f t="shared" si="48"/>
        <v>O221106058710일반상품</v>
      </c>
      <c r="B7015" s="219" t="s">
        <v>9438</v>
      </c>
      <c r="C7015" s="219" t="s">
        <v>8023</v>
      </c>
      <c r="D7015" s="219" t="s">
        <v>8065</v>
      </c>
      <c r="E7015" s="219" t="s">
        <v>6389</v>
      </c>
      <c r="F7015" s="219" t="s">
        <v>6437</v>
      </c>
      <c r="G7015" s="219" t="s">
        <v>7998</v>
      </c>
      <c r="H7015" s="219" t="s">
        <v>5990</v>
      </c>
      <c r="I7015" s="220" t="s">
        <v>8379</v>
      </c>
      <c r="J7015" s="221">
        <v>37000</v>
      </c>
      <c r="K7015" s="221">
        <v>1</v>
      </c>
      <c r="L7015" s="221">
        <v>37000</v>
      </c>
    </row>
    <row r="7016" spans="1:12" s="167" customFormat="1">
      <c r="A7016" s="218" t="str">
        <f t="shared" si="48"/>
        <v>O221106058710일반상품</v>
      </c>
      <c r="B7016" s="219" t="s">
        <v>9438</v>
      </c>
      <c r="C7016" s="219" t="s">
        <v>8023</v>
      </c>
      <c r="D7016" s="219" t="s">
        <v>8065</v>
      </c>
      <c r="E7016" s="219" t="s">
        <v>6389</v>
      </c>
      <c r="F7016" s="219" t="s">
        <v>6437</v>
      </c>
      <c r="G7016" s="219" t="s">
        <v>7998</v>
      </c>
      <c r="H7016" s="219" t="s">
        <v>5990</v>
      </c>
      <c r="I7016" s="220" t="s">
        <v>7194</v>
      </c>
      <c r="J7016" s="221">
        <v>3200</v>
      </c>
      <c r="K7016" s="221">
        <v>2</v>
      </c>
      <c r="L7016" s="221">
        <v>6400</v>
      </c>
    </row>
    <row r="7017" spans="1:12" s="167" customFormat="1">
      <c r="A7017" s="218" t="str">
        <f t="shared" si="48"/>
        <v>O221106058710일반상품</v>
      </c>
      <c r="B7017" s="219" t="s">
        <v>9438</v>
      </c>
      <c r="C7017" s="219" t="s">
        <v>8023</v>
      </c>
      <c r="D7017" s="219" t="s">
        <v>8065</v>
      </c>
      <c r="E7017" s="219" t="s">
        <v>6389</v>
      </c>
      <c r="F7017" s="219" t="s">
        <v>6437</v>
      </c>
      <c r="G7017" s="219" t="s">
        <v>7998</v>
      </c>
      <c r="H7017" s="219" t="s">
        <v>5990</v>
      </c>
      <c r="I7017" s="220" t="s">
        <v>9031</v>
      </c>
      <c r="J7017" s="221">
        <v>41000</v>
      </c>
      <c r="K7017" s="221">
        <v>3</v>
      </c>
      <c r="L7017" s="221">
        <v>123000</v>
      </c>
    </row>
    <row r="7018" spans="1:12" s="167" customFormat="1">
      <c r="A7018" s="218" t="str">
        <f t="shared" si="48"/>
        <v>O221106058710일반상품</v>
      </c>
      <c r="B7018" s="219" t="s">
        <v>9438</v>
      </c>
      <c r="C7018" s="219" t="s">
        <v>8023</v>
      </c>
      <c r="D7018" s="219" t="s">
        <v>8065</v>
      </c>
      <c r="E7018" s="219" t="s">
        <v>6389</v>
      </c>
      <c r="F7018" s="219" t="s">
        <v>6437</v>
      </c>
      <c r="G7018" s="219" t="s">
        <v>7998</v>
      </c>
      <c r="H7018" s="219" t="s">
        <v>5990</v>
      </c>
      <c r="I7018" s="220" t="s">
        <v>8671</v>
      </c>
      <c r="J7018" s="221">
        <v>2860</v>
      </c>
      <c r="K7018" s="221">
        <v>10</v>
      </c>
      <c r="L7018" s="221">
        <v>28600</v>
      </c>
    </row>
    <row r="7019" spans="1:12" s="167" customFormat="1">
      <c r="A7019" s="218" t="str">
        <f t="shared" si="48"/>
        <v>O221106058710일반상품</v>
      </c>
      <c r="B7019" s="219" t="s">
        <v>9438</v>
      </c>
      <c r="C7019" s="219" t="s">
        <v>8023</v>
      </c>
      <c r="D7019" s="219" t="s">
        <v>8065</v>
      </c>
      <c r="E7019" s="219" t="s">
        <v>6389</v>
      </c>
      <c r="F7019" s="219" t="s">
        <v>6437</v>
      </c>
      <c r="G7019" s="219" t="s">
        <v>7998</v>
      </c>
      <c r="H7019" s="219" t="s">
        <v>5990</v>
      </c>
      <c r="I7019" s="220" t="s">
        <v>9633</v>
      </c>
      <c r="J7019" s="221">
        <v>7200</v>
      </c>
      <c r="K7019" s="221">
        <v>2</v>
      </c>
      <c r="L7019" s="221">
        <v>14400</v>
      </c>
    </row>
    <row r="7020" spans="1:12" s="167" customFormat="1">
      <c r="A7020" s="218" t="str">
        <f t="shared" si="48"/>
        <v>O221106058710일반상품</v>
      </c>
      <c r="B7020" s="219" t="s">
        <v>9438</v>
      </c>
      <c r="C7020" s="219" t="s">
        <v>8023</v>
      </c>
      <c r="D7020" s="219" t="s">
        <v>8065</v>
      </c>
      <c r="E7020" s="219" t="s">
        <v>6389</v>
      </c>
      <c r="F7020" s="219" t="s">
        <v>6437</v>
      </c>
      <c r="G7020" s="219" t="s">
        <v>7998</v>
      </c>
      <c r="H7020" s="219" t="s">
        <v>5990</v>
      </c>
      <c r="I7020" s="220" t="s">
        <v>8569</v>
      </c>
      <c r="J7020" s="221">
        <v>12400</v>
      </c>
      <c r="K7020" s="221">
        <v>3</v>
      </c>
      <c r="L7020" s="221">
        <v>37200</v>
      </c>
    </row>
    <row r="7021" spans="1:12" s="167" customFormat="1">
      <c r="A7021" s="218" t="str">
        <f t="shared" si="48"/>
        <v>O221106058710일반상품</v>
      </c>
      <c r="B7021" s="219" t="s">
        <v>9438</v>
      </c>
      <c r="C7021" s="219" t="s">
        <v>8023</v>
      </c>
      <c r="D7021" s="219" t="s">
        <v>8065</v>
      </c>
      <c r="E7021" s="219" t="s">
        <v>6389</v>
      </c>
      <c r="F7021" s="219" t="s">
        <v>6437</v>
      </c>
      <c r="G7021" s="219" t="s">
        <v>7998</v>
      </c>
      <c r="H7021" s="219" t="s">
        <v>5990</v>
      </c>
      <c r="I7021" s="220" t="s">
        <v>9572</v>
      </c>
      <c r="J7021" s="221">
        <v>3600</v>
      </c>
      <c r="K7021" s="221">
        <v>3</v>
      </c>
      <c r="L7021" s="221">
        <v>10800</v>
      </c>
    </row>
    <row r="7022" spans="1:12" s="167" customFormat="1">
      <c r="A7022" s="218" t="str">
        <f t="shared" si="48"/>
        <v>O221106058707일반상품</v>
      </c>
      <c r="B7022" s="219" t="s">
        <v>9439</v>
      </c>
      <c r="C7022" s="219" t="s">
        <v>8023</v>
      </c>
      <c r="D7022" s="219" t="s">
        <v>8065</v>
      </c>
      <c r="E7022" s="219" t="s">
        <v>6389</v>
      </c>
      <c r="F7022" s="219" t="s">
        <v>7723</v>
      </c>
      <c r="G7022" s="219" t="s">
        <v>7901</v>
      </c>
      <c r="H7022" s="219" t="s">
        <v>5990</v>
      </c>
      <c r="I7022" s="220" t="s">
        <v>8574</v>
      </c>
      <c r="J7022" s="221">
        <v>2250</v>
      </c>
      <c r="K7022" s="221">
        <v>18</v>
      </c>
      <c r="L7022" s="221">
        <v>40500</v>
      </c>
    </row>
    <row r="7023" spans="1:12" s="167" customFormat="1">
      <c r="A7023" s="218" t="str">
        <f t="shared" si="48"/>
        <v>O221106058707일반상품</v>
      </c>
      <c r="B7023" s="219" t="s">
        <v>9439</v>
      </c>
      <c r="C7023" s="219" t="s">
        <v>8023</v>
      </c>
      <c r="D7023" s="219" t="s">
        <v>8065</v>
      </c>
      <c r="E7023" s="219" t="s">
        <v>6389</v>
      </c>
      <c r="F7023" s="219" t="s">
        <v>7723</v>
      </c>
      <c r="G7023" s="219" t="s">
        <v>7901</v>
      </c>
      <c r="H7023" s="219" t="s">
        <v>5990</v>
      </c>
      <c r="I7023" s="220" t="s">
        <v>7981</v>
      </c>
      <c r="J7023" s="221">
        <v>1400</v>
      </c>
      <c r="K7023" s="221">
        <v>18</v>
      </c>
      <c r="L7023" s="221">
        <v>25200</v>
      </c>
    </row>
    <row r="7024" spans="1:12" s="167" customFormat="1">
      <c r="A7024" s="218" t="str">
        <f t="shared" si="48"/>
        <v>O221106058707일반상품</v>
      </c>
      <c r="B7024" s="219" t="s">
        <v>9439</v>
      </c>
      <c r="C7024" s="219" t="s">
        <v>8023</v>
      </c>
      <c r="D7024" s="219" t="s">
        <v>8065</v>
      </c>
      <c r="E7024" s="219" t="s">
        <v>6389</v>
      </c>
      <c r="F7024" s="219" t="s">
        <v>7723</v>
      </c>
      <c r="G7024" s="219" t="s">
        <v>7901</v>
      </c>
      <c r="H7024" s="219" t="s">
        <v>5990</v>
      </c>
      <c r="I7024" s="220" t="s">
        <v>7982</v>
      </c>
      <c r="J7024" s="221">
        <v>1780</v>
      </c>
      <c r="K7024" s="221">
        <v>3</v>
      </c>
      <c r="L7024" s="221">
        <v>5340</v>
      </c>
    </row>
    <row r="7025" spans="1:12" s="167" customFormat="1">
      <c r="A7025" s="218" t="str">
        <f t="shared" si="48"/>
        <v>O221106058707일반상품</v>
      </c>
      <c r="B7025" s="219" t="s">
        <v>9439</v>
      </c>
      <c r="C7025" s="219" t="s">
        <v>8023</v>
      </c>
      <c r="D7025" s="219" t="s">
        <v>8065</v>
      </c>
      <c r="E7025" s="219" t="s">
        <v>6389</v>
      </c>
      <c r="F7025" s="219" t="s">
        <v>7723</v>
      </c>
      <c r="G7025" s="219" t="s">
        <v>7901</v>
      </c>
      <c r="H7025" s="219" t="s">
        <v>5990</v>
      </c>
      <c r="I7025" s="220" t="s">
        <v>8341</v>
      </c>
      <c r="J7025" s="221">
        <v>9000</v>
      </c>
      <c r="K7025" s="221">
        <v>1</v>
      </c>
      <c r="L7025" s="221">
        <v>9000</v>
      </c>
    </row>
    <row r="7026" spans="1:12" s="167" customFormat="1">
      <c r="A7026" s="218" t="str">
        <f t="shared" si="48"/>
        <v>O221106058707일반상품</v>
      </c>
      <c r="B7026" s="219" t="s">
        <v>9439</v>
      </c>
      <c r="C7026" s="219" t="s">
        <v>8023</v>
      </c>
      <c r="D7026" s="219" t="s">
        <v>8065</v>
      </c>
      <c r="E7026" s="219" t="s">
        <v>6389</v>
      </c>
      <c r="F7026" s="219" t="s">
        <v>7723</v>
      </c>
      <c r="G7026" s="219" t="s">
        <v>7901</v>
      </c>
      <c r="H7026" s="219" t="s">
        <v>5990</v>
      </c>
      <c r="I7026" s="220" t="s">
        <v>7267</v>
      </c>
      <c r="J7026" s="221">
        <v>1073</v>
      </c>
      <c r="K7026" s="221">
        <v>1</v>
      </c>
      <c r="L7026" s="221">
        <v>1073</v>
      </c>
    </row>
    <row r="7027" spans="1:12" s="167" customFormat="1">
      <c r="A7027" s="218" t="str">
        <f t="shared" si="48"/>
        <v>O221106058707일반상품</v>
      </c>
      <c r="B7027" s="219" t="s">
        <v>9439</v>
      </c>
      <c r="C7027" s="219" t="s">
        <v>8023</v>
      </c>
      <c r="D7027" s="219" t="s">
        <v>8065</v>
      </c>
      <c r="E7027" s="219" t="s">
        <v>6389</v>
      </c>
      <c r="F7027" s="219" t="s">
        <v>7723</v>
      </c>
      <c r="G7027" s="219" t="s">
        <v>7901</v>
      </c>
      <c r="H7027" s="219" t="s">
        <v>5990</v>
      </c>
      <c r="I7027" s="220" t="s">
        <v>8383</v>
      </c>
      <c r="J7027" s="221">
        <v>5090</v>
      </c>
      <c r="K7027" s="221">
        <v>1</v>
      </c>
      <c r="L7027" s="221">
        <v>5090</v>
      </c>
    </row>
    <row r="7028" spans="1:12" s="167" customFormat="1">
      <c r="A7028" s="218" t="str">
        <f t="shared" si="48"/>
        <v>O221106058707일반상품</v>
      </c>
      <c r="B7028" s="219" t="s">
        <v>9439</v>
      </c>
      <c r="C7028" s="219" t="s">
        <v>8023</v>
      </c>
      <c r="D7028" s="219" t="s">
        <v>8065</v>
      </c>
      <c r="E7028" s="219" t="s">
        <v>6389</v>
      </c>
      <c r="F7028" s="219" t="s">
        <v>7723</v>
      </c>
      <c r="G7028" s="219" t="s">
        <v>7901</v>
      </c>
      <c r="H7028" s="219" t="s">
        <v>5990</v>
      </c>
      <c r="I7028" s="220" t="s">
        <v>7245</v>
      </c>
      <c r="J7028" s="221">
        <v>3250</v>
      </c>
      <c r="K7028" s="221">
        <v>1</v>
      </c>
      <c r="L7028" s="221">
        <v>3250</v>
      </c>
    </row>
    <row r="7029" spans="1:12" s="167" customFormat="1">
      <c r="A7029" s="218" t="str">
        <f t="shared" si="48"/>
        <v>O221106058707일반상품</v>
      </c>
      <c r="B7029" s="219" t="s">
        <v>9439</v>
      </c>
      <c r="C7029" s="219" t="s">
        <v>8023</v>
      </c>
      <c r="D7029" s="219" t="s">
        <v>8065</v>
      </c>
      <c r="E7029" s="219" t="s">
        <v>6389</v>
      </c>
      <c r="F7029" s="219" t="s">
        <v>7723</v>
      </c>
      <c r="G7029" s="219" t="s">
        <v>7901</v>
      </c>
      <c r="H7029" s="219" t="s">
        <v>5990</v>
      </c>
      <c r="I7029" s="220" t="s">
        <v>8327</v>
      </c>
      <c r="J7029" s="221">
        <v>1340</v>
      </c>
      <c r="K7029" s="221">
        <v>5</v>
      </c>
      <c r="L7029" s="221">
        <v>6700</v>
      </c>
    </row>
    <row r="7030" spans="1:12" s="167" customFormat="1">
      <c r="A7030" s="218" t="str">
        <f t="shared" si="48"/>
        <v>O221106058707일반상품</v>
      </c>
      <c r="B7030" s="219" t="s">
        <v>9439</v>
      </c>
      <c r="C7030" s="219" t="s">
        <v>8023</v>
      </c>
      <c r="D7030" s="219" t="s">
        <v>8065</v>
      </c>
      <c r="E7030" s="219" t="s">
        <v>6389</v>
      </c>
      <c r="F7030" s="219" t="s">
        <v>7723</v>
      </c>
      <c r="G7030" s="219" t="s">
        <v>7901</v>
      </c>
      <c r="H7030" s="219" t="s">
        <v>5990</v>
      </c>
      <c r="I7030" s="220" t="s">
        <v>7189</v>
      </c>
      <c r="J7030" s="221">
        <v>1073</v>
      </c>
      <c r="K7030" s="221">
        <v>3</v>
      </c>
      <c r="L7030" s="221">
        <v>3219</v>
      </c>
    </row>
    <row r="7031" spans="1:12" s="167" customFormat="1">
      <c r="A7031" s="218" t="str">
        <f t="shared" si="48"/>
        <v>O221106058707일반상품</v>
      </c>
      <c r="B7031" s="219" t="s">
        <v>9439</v>
      </c>
      <c r="C7031" s="219" t="s">
        <v>8023</v>
      </c>
      <c r="D7031" s="219" t="s">
        <v>8065</v>
      </c>
      <c r="E7031" s="219" t="s">
        <v>6389</v>
      </c>
      <c r="F7031" s="219" t="s">
        <v>7723</v>
      </c>
      <c r="G7031" s="219" t="s">
        <v>7901</v>
      </c>
      <c r="H7031" s="219" t="s">
        <v>5990</v>
      </c>
      <c r="I7031" s="220" t="s">
        <v>7203</v>
      </c>
      <c r="J7031" s="221">
        <v>5000</v>
      </c>
      <c r="K7031" s="221">
        <v>2</v>
      </c>
      <c r="L7031" s="221">
        <v>10000</v>
      </c>
    </row>
    <row r="7032" spans="1:12" s="167" customFormat="1">
      <c r="A7032" s="218" t="str">
        <f t="shared" si="48"/>
        <v>O221106058707일반상품</v>
      </c>
      <c r="B7032" s="219" t="s">
        <v>9439</v>
      </c>
      <c r="C7032" s="219" t="s">
        <v>8023</v>
      </c>
      <c r="D7032" s="219" t="s">
        <v>8065</v>
      </c>
      <c r="E7032" s="219" t="s">
        <v>6389</v>
      </c>
      <c r="F7032" s="219" t="s">
        <v>7723</v>
      </c>
      <c r="G7032" s="219" t="s">
        <v>7901</v>
      </c>
      <c r="H7032" s="219" t="s">
        <v>5990</v>
      </c>
      <c r="I7032" s="220" t="s">
        <v>8662</v>
      </c>
      <c r="J7032" s="221">
        <v>1850</v>
      </c>
      <c r="K7032" s="221">
        <v>6</v>
      </c>
      <c r="L7032" s="221">
        <v>11100</v>
      </c>
    </row>
    <row r="7033" spans="1:12" s="167" customFormat="1">
      <c r="A7033" s="218" t="str">
        <f t="shared" si="48"/>
        <v>O221106058707일반상품</v>
      </c>
      <c r="B7033" s="219" t="s">
        <v>9439</v>
      </c>
      <c r="C7033" s="219" t="s">
        <v>8023</v>
      </c>
      <c r="D7033" s="219" t="s">
        <v>8065</v>
      </c>
      <c r="E7033" s="219" t="s">
        <v>6389</v>
      </c>
      <c r="F7033" s="219" t="s">
        <v>7723</v>
      </c>
      <c r="G7033" s="219" t="s">
        <v>7901</v>
      </c>
      <c r="H7033" s="219" t="s">
        <v>5990</v>
      </c>
      <c r="I7033" s="220" t="s">
        <v>8762</v>
      </c>
      <c r="J7033" s="221">
        <v>7270</v>
      </c>
      <c r="K7033" s="221">
        <v>10</v>
      </c>
      <c r="L7033" s="221">
        <v>72700</v>
      </c>
    </row>
    <row r="7034" spans="1:12" s="167" customFormat="1">
      <c r="A7034" s="218" t="str">
        <f t="shared" si="48"/>
        <v>O221106058707일반상품</v>
      </c>
      <c r="B7034" s="219" t="s">
        <v>9439</v>
      </c>
      <c r="C7034" s="219" t="s">
        <v>8023</v>
      </c>
      <c r="D7034" s="219" t="s">
        <v>8065</v>
      </c>
      <c r="E7034" s="219" t="s">
        <v>6389</v>
      </c>
      <c r="F7034" s="219" t="s">
        <v>7723</v>
      </c>
      <c r="G7034" s="219" t="s">
        <v>7901</v>
      </c>
      <c r="H7034" s="219" t="s">
        <v>5990</v>
      </c>
      <c r="I7034" s="220" t="s">
        <v>8751</v>
      </c>
      <c r="J7034" s="221">
        <v>6100</v>
      </c>
      <c r="K7034" s="221">
        <v>14</v>
      </c>
      <c r="L7034" s="221">
        <v>85400</v>
      </c>
    </row>
    <row r="7035" spans="1:12" s="167" customFormat="1">
      <c r="A7035" s="218" t="str">
        <f t="shared" si="48"/>
        <v>O221106058707일반상품</v>
      </c>
      <c r="B7035" s="219" t="s">
        <v>9439</v>
      </c>
      <c r="C7035" s="219" t="s">
        <v>8023</v>
      </c>
      <c r="D7035" s="219" t="s">
        <v>8065</v>
      </c>
      <c r="E7035" s="219" t="s">
        <v>6389</v>
      </c>
      <c r="F7035" s="219" t="s">
        <v>7723</v>
      </c>
      <c r="G7035" s="219" t="s">
        <v>7901</v>
      </c>
      <c r="H7035" s="219" t="s">
        <v>5990</v>
      </c>
      <c r="I7035" s="220" t="s">
        <v>7975</v>
      </c>
      <c r="J7035" s="221">
        <v>2780</v>
      </c>
      <c r="K7035" s="221">
        <v>1</v>
      </c>
      <c r="L7035" s="221">
        <v>2780</v>
      </c>
    </row>
    <row r="7036" spans="1:12" s="167" customFormat="1">
      <c r="A7036" s="218" t="str">
        <f t="shared" si="48"/>
        <v>O221106058707일반상품</v>
      </c>
      <c r="B7036" s="219" t="s">
        <v>9439</v>
      </c>
      <c r="C7036" s="219" t="s">
        <v>8023</v>
      </c>
      <c r="D7036" s="219" t="s">
        <v>8065</v>
      </c>
      <c r="E7036" s="219" t="s">
        <v>6389</v>
      </c>
      <c r="F7036" s="219" t="s">
        <v>7723</v>
      </c>
      <c r="G7036" s="219" t="s">
        <v>7901</v>
      </c>
      <c r="H7036" s="219" t="s">
        <v>5990</v>
      </c>
      <c r="I7036" s="220" t="s">
        <v>7225</v>
      </c>
      <c r="J7036" s="221">
        <v>3910</v>
      </c>
      <c r="K7036" s="221">
        <v>1</v>
      </c>
      <c r="L7036" s="221">
        <v>3910</v>
      </c>
    </row>
    <row r="7037" spans="1:12" s="167" customFormat="1">
      <c r="A7037" s="218" t="str">
        <f t="shared" si="48"/>
        <v>O221106058707일반상품</v>
      </c>
      <c r="B7037" s="219" t="s">
        <v>9439</v>
      </c>
      <c r="C7037" s="219" t="s">
        <v>8023</v>
      </c>
      <c r="D7037" s="219" t="s">
        <v>8065</v>
      </c>
      <c r="E7037" s="219" t="s">
        <v>6389</v>
      </c>
      <c r="F7037" s="219" t="s">
        <v>7723</v>
      </c>
      <c r="G7037" s="219" t="s">
        <v>7901</v>
      </c>
      <c r="H7037" s="219" t="s">
        <v>5990</v>
      </c>
      <c r="I7037" s="220" t="s">
        <v>8350</v>
      </c>
      <c r="J7037" s="221">
        <v>2600</v>
      </c>
      <c r="K7037" s="221">
        <v>1</v>
      </c>
      <c r="L7037" s="221">
        <v>2600</v>
      </c>
    </row>
    <row r="7038" spans="1:12" s="167" customFormat="1">
      <c r="A7038" s="218" t="str">
        <f t="shared" si="48"/>
        <v>O221106058707일반상품</v>
      </c>
      <c r="B7038" s="219" t="s">
        <v>9439</v>
      </c>
      <c r="C7038" s="219" t="s">
        <v>8023</v>
      </c>
      <c r="D7038" s="219" t="s">
        <v>8065</v>
      </c>
      <c r="E7038" s="219" t="s">
        <v>6389</v>
      </c>
      <c r="F7038" s="219" t="s">
        <v>7723</v>
      </c>
      <c r="G7038" s="219" t="s">
        <v>7901</v>
      </c>
      <c r="H7038" s="219" t="s">
        <v>5990</v>
      </c>
      <c r="I7038" s="220" t="s">
        <v>8974</v>
      </c>
      <c r="J7038" s="221">
        <v>16000</v>
      </c>
      <c r="K7038" s="221">
        <v>2</v>
      </c>
      <c r="L7038" s="221">
        <v>32000</v>
      </c>
    </row>
    <row r="7039" spans="1:12" s="167" customFormat="1">
      <c r="A7039" s="218" t="str">
        <f t="shared" si="48"/>
        <v>O221106058707일반상품</v>
      </c>
      <c r="B7039" s="219" t="s">
        <v>9439</v>
      </c>
      <c r="C7039" s="219" t="s">
        <v>8023</v>
      </c>
      <c r="D7039" s="219" t="s">
        <v>8065</v>
      </c>
      <c r="E7039" s="219" t="s">
        <v>6389</v>
      </c>
      <c r="F7039" s="219" t="s">
        <v>7723</v>
      </c>
      <c r="G7039" s="219" t="s">
        <v>7901</v>
      </c>
      <c r="H7039" s="219" t="s">
        <v>5990</v>
      </c>
      <c r="I7039" s="220" t="s">
        <v>7272</v>
      </c>
      <c r="J7039" s="221">
        <v>1250</v>
      </c>
      <c r="K7039" s="221">
        <v>1</v>
      </c>
      <c r="L7039" s="221">
        <v>1250</v>
      </c>
    </row>
    <row r="7040" spans="1:12" s="167" customFormat="1">
      <c r="A7040" s="218" t="str">
        <f t="shared" si="48"/>
        <v>O221106058707일반상품</v>
      </c>
      <c r="B7040" s="219" t="s">
        <v>9439</v>
      </c>
      <c r="C7040" s="219" t="s">
        <v>8023</v>
      </c>
      <c r="D7040" s="219" t="s">
        <v>8065</v>
      </c>
      <c r="E7040" s="219" t="s">
        <v>6389</v>
      </c>
      <c r="F7040" s="219" t="s">
        <v>7723</v>
      </c>
      <c r="G7040" s="219" t="s">
        <v>7901</v>
      </c>
      <c r="H7040" s="219" t="s">
        <v>5990</v>
      </c>
      <c r="I7040" s="220" t="s">
        <v>8754</v>
      </c>
      <c r="J7040" s="221">
        <v>9900</v>
      </c>
      <c r="K7040" s="221">
        <v>1</v>
      </c>
      <c r="L7040" s="221">
        <v>9900</v>
      </c>
    </row>
    <row r="7041" spans="1:12" s="167" customFormat="1">
      <c r="A7041" s="218" t="str">
        <f t="shared" si="48"/>
        <v>O221106058707일반상품</v>
      </c>
      <c r="B7041" s="219" t="s">
        <v>9439</v>
      </c>
      <c r="C7041" s="219" t="s">
        <v>8023</v>
      </c>
      <c r="D7041" s="219" t="s">
        <v>8065</v>
      </c>
      <c r="E7041" s="219" t="s">
        <v>6389</v>
      </c>
      <c r="F7041" s="219" t="s">
        <v>7723</v>
      </c>
      <c r="G7041" s="219" t="s">
        <v>7901</v>
      </c>
      <c r="H7041" s="219" t="s">
        <v>5990</v>
      </c>
      <c r="I7041" s="220" t="s">
        <v>8450</v>
      </c>
      <c r="J7041" s="221">
        <v>1400</v>
      </c>
      <c r="K7041" s="221">
        <v>1</v>
      </c>
      <c r="L7041" s="221">
        <v>1400</v>
      </c>
    </row>
    <row r="7042" spans="1:12" s="167" customFormat="1">
      <c r="A7042" s="218" t="str">
        <f t="shared" si="48"/>
        <v>O221106058707일반상품</v>
      </c>
      <c r="B7042" s="219" t="s">
        <v>9439</v>
      </c>
      <c r="C7042" s="219" t="s">
        <v>8023</v>
      </c>
      <c r="D7042" s="219" t="s">
        <v>8065</v>
      </c>
      <c r="E7042" s="219" t="s">
        <v>6389</v>
      </c>
      <c r="F7042" s="219" t="s">
        <v>7723</v>
      </c>
      <c r="G7042" s="219" t="s">
        <v>7901</v>
      </c>
      <c r="H7042" s="219" t="s">
        <v>5990</v>
      </c>
      <c r="I7042" s="220" t="s">
        <v>7204</v>
      </c>
      <c r="J7042" s="221">
        <v>4310</v>
      </c>
      <c r="K7042" s="221">
        <v>2</v>
      </c>
      <c r="L7042" s="221">
        <v>8620</v>
      </c>
    </row>
    <row r="7043" spans="1:12" s="167" customFormat="1">
      <c r="A7043" s="218" t="str">
        <f t="shared" si="48"/>
        <v>O221106058707일반상품</v>
      </c>
      <c r="B7043" s="219" t="s">
        <v>9439</v>
      </c>
      <c r="C7043" s="219" t="s">
        <v>8023</v>
      </c>
      <c r="D7043" s="219" t="s">
        <v>8065</v>
      </c>
      <c r="E7043" s="219" t="s">
        <v>6389</v>
      </c>
      <c r="F7043" s="219" t="s">
        <v>7723</v>
      </c>
      <c r="G7043" s="219" t="s">
        <v>7901</v>
      </c>
      <c r="H7043" s="219" t="s">
        <v>5990</v>
      </c>
      <c r="I7043" s="220" t="s">
        <v>8030</v>
      </c>
      <c r="J7043" s="221">
        <v>12500</v>
      </c>
      <c r="K7043" s="221">
        <v>1</v>
      </c>
      <c r="L7043" s="221">
        <v>12500</v>
      </c>
    </row>
    <row r="7044" spans="1:12" s="167" customFormat="1">
      <c r="A7044" s="218" t="str">
        <f t="shared" si="48"/>
        <v>O221106058707일반상품</v>
      </c>
      <c r="B7044" s="219" t="s">
        <v>9439</v>
      </c>
      <c r="C7044" s="219" t="s">
        <v>8023</v>
      </c>
      <c r="D7044" s="219" t="s">
        <v>8065</v>
      </c>
      <c r="E7044" s="219" t="s">
        <v>6389</v>
      </c>
      <c r="F7044" s="219" t="s">
        <v>7723</v>
      </c>
      <c r="G7044" s="219" t="s">
        <v>7901</v>
      </c>
      <c r="H7044" s="219" t="s">
        <v>5990</v>
      </c>
      <c r="I7044" s="220" t="s">
        <v>8717</v>
      </c>
      <c r="J7044" s="221">
        <v>2430</v>
      </c>
      <c r="K7044" s="221">
        <v>1</v>
      </c>
      <c r="L7044" s="221">
        <v>2430</v>
      </c>
    </row>
    <row r="7045" spans="1:12" s="167" customFormat="1">
      <c r="A7045" s="218" t="str">
        <f t="shared" si="48"/>
        <v>O221106058707일반상품</v>
      </c>
      <c r="B7045" s="219" t="s">
        <v>9439</v>
      </c>
      <c r="C7045" s="219" t="s">
        <v>8023</v>
      </c>
      <c r="D7045" s="219" t="s">
        <v>8065</v>
      </c>
      <c r="E7045" s="219" t="s">
        <v>6389</v>
      </c>
      <c r="F7045" s="219" t="s">
        <v>7723</v>
      </c>
      <c r="G7045" s="219" t="s">
        <v>7901</v>
      </c>
      <c r="H7045" s="219" t="s">
        <v>5990</v>
      </c>
      <c r="I7045" s="220" t="s">
        <v>8453</v>
      </c>
      <c r="J7045" s="221">
        <v>3070</v>
      </c>
      <c r="K7045" s="221">
        <v>1</v>
      </c>
      <c r="L7045" s="221">
        <v>3070</v>
      </c>
    </row>
    <row r="7046" spans="1:12" s="167" customFormat="1">
      <c r="A7046" s="218" t="str">
        <f t="shared" si="48"/>
        <v>O221106058707일반상품</v>
      </c>
      <c r="B7046" s="219" t="s">
        <v>9439</v>
      </c>
      <c r="C7046" s="219" t="s">
        <v>8023</v>
      </c>
      <c r="D7046" s="219" t="s">
        <v>8065</v>
      </c>
      <c r="E7046" s="219" t="s">
        <v>6389</v>
      </c>
      <c r="F7046" s="219" t="s">
        <v>7723</v>
      </c>
      <c r="G7046" s="219" t="s">
        <v>7901</v>
      </c>
      <c r="H7046" s="219" t="s">
        <v>5990</v>
      </c>
      <c r="I7046" s="220" t="s">
        <v>7220</v>
      </c>
      <c r="J7046" s="221">
        <v>670</v>
      </c>
      <c r="K7046" s="221">
        <v>4</v>
      </c>
      <c r="L7046" s="221">
        <v>2680</v>
      </c>
    </row>
    <row r="7047" spans="1:12" s="167" customFormat="1">
      <c r="A7047" s="218" t="str">
        <f t="shared" si="48"/>
        <v>O221106058707일반상품</v>
      </c>
      <c r="B7047" s="219" t="s">
        <v>9439</v>
      </c>
      <c r="C7047" s="219" t="s">
        <v>8023</v>
      </c>
      <c r="D7047" s="219" t="s">
        <v>8065</v>
      </c>
      <c r="E7047" s="219" t="s">
        <v>6389</v>
      </c>
      <c r="F7047" s="219" t="s">
        <v>7723</v>
      </c>
      <c r="G7047" s="219" t="s">
        <v>7901</v>
      </c>
      <c r="H7047" s="219" t="s">
        <v>5990</v>
      </c>
      <c r="I7047" s="220" t="s">
        <v>8869</v>
      </c>
      <c r="J7047" s="221">
        <v>1270</v>
      </c>
      <c r="K7047" s="221">
        <v>1</v>
      </c>
      <c r="L7047" s="221">
        <v>1270</v>
      </c>
    </row>
    <row r="7048" spans="1:12" s="167" customFormat="1">
      <c r="A7048" s="218" t="str">
        <f t="shared" si="48"/>
        <v>O221106058707일반상품</v>
      </c>
      <c r="B7048" s="219" t="s">
        <v>9439</v>
      </c>
      <c r="C7048" s="219" t="s">
        <v>8023</v>
      </c>
      <c r="D7048" s="219" t="s">
        <v>8065</v>
      </c>
      <c r="E7048" s="219" t="s">
        <v>6389</v>
      </c>
      <c r="F7048" s="219" t="s">
        <v>7723</v>
      </c>
      <c r="G7048" s="219" t="s">
        <v>7901</v>
      </c>
      <c r="H7048" s="219" t="s">
        <v>5990</v>
      </c>
      <c r="I7048" s="220" t="s">
        <v>8026</v>
      </c>
      <c r="J7048" s="221">
        <v>1440</v>
      </c>
      <c r="K7048" s="221">
        <v>2</v>
      </c>
      <c r="L7048" s="221">
        <v>2880</v>
      </c>
    </row>
    <row r="7049" spans="1:12" s="167" customFormat="1">
      <c r="A7049" s="218" t="str">
        <f t="shared" si="48"/>
        <v>O221106058707일반상품</v>
      </c>
      <c r="B7049" s="219" t="s">
        <v>9439</v>
      </c>
      <c r="C7049" s="219" t="s">
        <v>8023</v>
      </c>
      <c r="D7049" s="219" t="s">
        <v>8065</v>
      </c>
      <c r="E7049" s="219" t="s">
        <v>6389</v>
      </c>
      <c r="F7049" s="219" t="s">
        <v>7723</v>
      </c>
      <c r="G7049" s="219" t="s">
        <v>7901</v>
      </c>
      <c r="H7049" s="219" t="s">
        <v>5990</v>
      </c>
      <c r="I7049" s="220" t="s">
        <v>9597</v>
      </c>
      <c r="J7049" s="221">
        <v>3340</v>
      </c>
      <c r="K7049" s="221">
        <v>1</v>
      </c>
      <c r="L7049" s="221">
        <v>3340</v>
      </c>
    </row>
    <row r="7050" spans="1:12" s="167" customFormat="1">
      <c r="A7050" s="218" t="str">
        <f t="shared" si="48"/>
        <v>O221106058707일반상품</v>
      </c>
      <c r="B7050" s="219" t="s">
        <v>9439</v>
      </c>
      <c r="C7050" s="219" t="s">
        <v>8023</v>
      </c>
      <c r="D7050" s="219" t="s">
        <v>8065</v>
      </c>
      <c r="E7050" s="219" t="s">
        <v>6389</v>
      </c>
      <c r="F7050" s="219" t="s">
        <v>7723</v>
      </c>
      <c r="G7050" s="219" t="s">
        <v>7901</v>
      </c>
      <c r="H7050" s="219" t="s">
        <v>5990</v>
      </c>
      <c r="I7050" s="220" t="s">
        <v>8454</v>
      </c>
      <c r="J7050" s="221">
        <v>28700</v>
      </c>
      <c r="K7050" s="221">
        <v>1</v>
      </c>
      <c r="L7050" s="221">
        <v>28700</v>
      </c>
    </row>
    <row r="7051" spans="1:12" s="167" customFormat="1">
      <c r="A7051" s="218" t="str">
        <f t="shared" si="48"/>
        <v>O221106058707일반상품</v>
      </c>
      <c r="B7051" s="219" t="s">
        <v>9439</v>
      </c>
      <c r="C7051" s="219" t="s">
        <v>8023</v>
      </c>
      <c r="D7051" s="219" t="s">
        <v>8065</v>
      </c>
      <c r="E7051" s="219" t="s">
        <v>6389</v>
      </c>
      <c r="F7051" s="219" t="s">
        <v>7723</v>
      </c>
      <c r="G7051" s="219" t="s">
        <v>7901</v>
      </c>
      <c r="H7051" s="219" t="s">
        <v>5990</v>
      </c>
      <c r="I7051" s="220" t="s">
        <v>7194</v>
      </c>
      <c r="J7051" s="221">
        <v>3200</v>
      </c>
      <c r="K7051" s="221">
        <v>2</v>
      </c>
      <c r="L7051" s="221">
        <v>6400</v>
      </c>
    </row>
    <row r="7052" spans="1:12" s="167" customFormat="1">
      <c r="A7052" s="218" t="str">
        <f t="shared" si="48"/>
        <v>O221106058707일반상품</v>
      </c>
      <c r="B7052" s="219" t="s">
        <v>9439</v>
      </c>
      <c r="C7052" s="219" t="s">
        <v>8023</v>
      </c>
      <c r="D7052" s="219" t="s">
        <v>8065</v>
      </c>
      <c r="E7052" s="219" t="s">
        <v>6389</v>
      </c>
      <c r="F7052" s="219" t="s">
        <v>7723</v>
      </c>
      <c r="G7052" s="219" t="s">
        <v>7901</v>
      </c>
      <c r="H7052" s="219" t="s">
        <v>5990</v>
      </c>
      <c r="I7052" s="220" t="s">
        <v>8332</v>
      </c>
      <c r="J7052" s="221">
        <v>3345</v>
      </c>
      <c r="K7052" s="221">
        <v>1</v>
      </c>
      <c r="L7052" s="221">
        <v>3345</v>
      </c>
    </row>
    <row r="7053" spans="1:12" s="167" customFormat="1">
      <c r="A7053" s="218" t="str">
        <f t="shared" si="48"/>
        <v>O221106058707일반상품</v>
      </c>
      <c r="B7053" s="219" t="s">
        <v>9439</v>
      </c>
      <c r="C7053" s="219" t="s">
        <v>8023</v>
      </c>
      <c r="D7053" s="219" t="s">
        <v>8065</v>
      </c>
      <c r="E7053" s="219" t="s">
        <v>6389</v>
      </c>
      <c r="F7053" s="219" t="s">
        <v>7723</v>
      </c>
      <c r="G7053" s="219" t="s">
        <v>7901</v>
      </c>
      <c r="H7053" s="219" t="s">
        <v>5990</v>
      </c>
      <c r="I7053" s="220" t="s">
        <v>9634</v>
      </c>
      <c r="J7053" s="221">
        <v>1900</v>
      </c>
      <c r="K7053" s="221">
        <v>9</v>
      </c>
      <c r="L7053" s="221">
        <v>17100</v>
      </c>
    </row>
    <row r="7054" spans="1:12" s="167" customFormat="1">
      <c r="A7054" s="218" t="str">
        <f t="shared" si="48"/>
        <v>O221106058707일반상품</v>
      </c>
      <c r="B7054" s="219" t="s">
        <v>9439</v>
      </c>
      <c r="C7054" s="219" t="s">
        <v>8023</v>
      </c>
      <c r="D7054" s="219" t="s">
        <v>8065</v>
      </c>
      <c r="E7054" s="219" t="s">
        <v>6389</v>
      </c>
      <c r="F7054" s="219" t="s">
        <v>7723</v>
      </c>
      <c r="G7054" s="219" t="s">
        <v>7901</v>
      </c>
      <c r="H7054" s="219" t="s">
        <v>5990</v>
      </c>
      <c r="I7054" s="220" t="s">
        <v>7232</v>
      </c>
      <c r="J7054" s="221">
        <v>3550</v>
      </c>
      <c r="K7054" s="221">
        <v>1</v>
      </c>
      <c r="L7054" s="221">
        <v>3550</v>
      </c>
    </row>
    <row r="7055" spans="1:12" s="167" customFormat="1">
      <c r="A7055" s="218" t="str">
        <f t="shared" si="48"/>
        <v>O221106058707일반상품</v>
      </c>
      <c r="B7055" s="219" t="s">
        <v>9439</v>
      </c>
      <c r="C7055" s="219" t="s">
        <v>8023</v>
      </c>
      <c r="D7055" s="219" t="s">
        <v>8065</v>
      </c>
      <c r="E7055" s="219" t="s">
        <v>6389</v>
      </c>
      <c r="F7055" s="219" t="s">
        <v>7723</v>
      </c>
      <c r="G7055" s="219" t="s">
        <v>7901</v>
      </c>
      <c r="H7055" s="219" t="s">
        <v>5990</v>
      </c>
      <c r="I7055" s="220" t="s">
        <v>8514</v>
      </c>
      <c r="J7055" s="221">
        <v>2160</v>
      </c>
      <c r="K7055" s="221">
        <v>1</v>
      </c>
      <c r="L7055" s="221">
        <v>2160</v>
      </c>
    </row>
    <row r="7056" spans="1:12" s="167" customFormat="1">
      <c r="A7056" s="218" t="str">
        <f t="shared" si="48"/>
        <v>O221106058707일반상품</v>
      </c>
      <c r="B7056" s="219" t="s">
        <v>9439</v>
      </c>
      <c r="C7056" s="219" t="s">
        <v>8023</v>
      </c>
      <c r="D7056" s="219" t="s">
        <v>8065</v>
      </c>
      <c r="E7056" s="219" t="s">
        <v>6389</v>
      </c>
      <c r="F7056" s="219" t="s">
        <v>7723</v>
      </c>
      <c r="G7056" s="219" t="s">
        <v>7901</v>
      </c>
      <c r="H7056" s="219" t="s">
        <v>5990</v>
      </c>
      <c r="I7056" s="220" t="s">
        <v>8620</v>
      </c>
      <c r="J7056" s="221">
        <v>11000</v>
      </c>
      <c r="K7056" s="221">
        <v>2</v>
      </c>
      <c r="L7056" s="221">
        <v>22000</v>
      </c>
    </row>
    <row r="7057" spans="1:12" s="167" customFormat="1">
      <c r="A7057" s="218" t="str">
        <f t="shared" si="48"/>
        <v>O221106058707일반상품</v>
      </c>
      <c r="B7057" s="219" t="s">
        <v>9439</v>
      </c>
      <c r="C7057" s="219" t="s">
        <v>8023</v>
      </c>
      <c r="D7057" s="219" t="s">
        <v>8065</v>
      </c>
      <c r="E7057" s="219" t="s">
        <v>6389</v>
      </c>
      <c r="F7057" s="219" t="s">
        <v>7723</v>
      </c>
      <c r="G7057" s="219" t="s">
        <v>7901</v>
      </c>
      <c r="H7057" s="219" t="s">
        <v>5990</v>
      </c>
      <c r="I7057" s="220" t="s">
        <v>7926</v>
      </c>
      <c r="J7057" s="221">
        <v>700</v>
      </c>
      <c r="K7057" s="221">
        <v>5</v>
      </c>
      <c r="L7057" s="221">
        <v>3500</v>
      </c>
    </row>
    <row r="7058" spans="1:12" s="167" customFormat="1">
      <c r="A7058" s="218" t="str">
        <f t="shared" si="48"/>
        <v>O221106058707일반상품</v>
      </c>
      <c r="B7058" s="219" t="s">
        <v>9439</v>
      </c>
      <c r="C7058" s="219" t="s">
        <v>8023</v>
      </c>
      <c r="D7058" s="219" t="s">
        <v>8065</v>
      </c>
      <c r="E7058" s="219" t="s">
        <v>6389</v>
      </c>
      <c r="F7058" s="219" t="s">
        <v>7723</v>
      </c>
      <c r="G7058" s="219" t="s">
        <v>7901</v>
      </c>
      <c r="H7058" s="219" t="s">
        <v>5990</v>
      </c>
      <c r="I7058" s="220" t="s">
        <v>8516</v>
      </c>
      <c r="J7058" s="221">
        <v>1080</v>
      </c>
      <c r="K7058" s="221">
        <v>1</v>
      </c>
      <c r="L7058" s="221">
        <v>1080</v>
      </c>
    </row>
    <row r="7059" spans="1:12" s="167" customFormat="1">
      <c r="A7059" s="218" t="str">
        <f t="shared" si="48"/>
        <v>O221106058707일반상품</v>
      </c>
      <c r="B7059" s="219" t="s">
        <v>9439</v>
      </c>
      <c r="C7059" s="219" t="s">
        <v>8023</v>
      </c>
      <c r="D7059" s="219" t="s">
        <v>8065</v>
      </c>
      <c r="E7059" s="219" t="s">
        <v>6389</v>
      </c>
      <c r="F7059" s="219" t="s">
        <v>7723</v>
      </c>
      <c r="G7059" s="219" t="s">
        <v>7901</v>
      </c>
      <c r="H7059" s="219" t="s">
        <v>5990</v>
      </c>
      <c r="I7059" s="220" t="s">
        <v>7202</v>
      </c>
      <c r="J7059" s="221">
        <v>5200</v>
      </c>
      <c r="K7059" s="221">
        <v>5</v>
      </c>
      <c r="L7059" s="221">
        <v>26000</v>
      </c>
    </row>
    <row r="7060" spans="1:12" s="167" customFormat="1">
      <c r="A7060" s="218" t="str">
        <f t="shared" si="48"/>
        <v>O221106058707일반상품</v>
      </c>
      <c r="B7060" s="219" t="s">
        <v>9439</v>
      </c>
      <c r="C7060" s="219" t="s">
        <v>8023</v>
      </c>
      <c r="D7060" s="219" t="s">
        <v>8065</v>
      </c>
      <c r="E7060" s="219" t="s">
        <v>6389</v>
      </c>
      <c r="F7060" s="219" t="s">
        <v>7723</v>
      </c>
      <c r="G7060" s="219" t="s">
        <v>7901</v>
      </c>
      <c r="H7060" s="219" t="s">
        <v>5990</v>
      </c>
      <c r="I7060" s="220" t="s">
        <v>8032</v>
      </c>
      <c r="J7060" s="221">
        <v>8400</v>
      </c>
      <c r="K7060" s="221">
        <v>2</v>
      </c>
      <c r="L7060" s="221">
        <v>16800</v>
      </c>
    </row>
    <row r="7061" spans="1:12" s="167" customFormat="1">
      <c r="A7061" s="218" t="str">
        <f t="shared" si="48"/>
        <v>O221105058697일반상품</v>
      </c>
      <c r="B7061" s="219" t="s">
        <v>9440</v>
      </c>
      <c r="C7061" s="219" t="s">
        <v>8023</v>
      </c>
      <c r="D7061" s="219" t="s">
        <v>8065</v>
      </c>
      <c r="E7061" s="219" t="s">
        <v>6141</v>
      </c>
      <c r="F7061" s="219" t="s">
        <v>6438</v>
      </c>
      <c r="G7061" s="219" t="s">
        <v>8012</v>
      </c>
      <c r="H7061" s="219" t="s">
        <v>5990</v>
      </c>
      <c r="I7061" s="220" t="s">
        <v>7244</v>
      </c>
      <c r="J7061" s="221">
        <v>2800</v>
      </c>
      <c r="K7061" s="221">
        <v>1</v>
      </c>
      <c r="L7061" s="221">
        <v>2800</v>
      </c>
    </row>
    <row r="7062" spans="1:12" s="167" customFormat="1">
      <c r="A7062" s="218" t="str">
        <f t="shared" si="48"/>
        <v>O221105058697일반상품</v>
      </c>
      <c r="B7062" s="219" t="s">
        <v>9440</v>
      </c>
      <c r="C7062" s="219" t="s">
        <v>8023</v>
      </c>
      <c r="D7062" s="219" t="s">
        <v>8065</v>
      </c>
      <c r="E7062" s="219" t="s">
        <v>6141</v>
      </c>
      <c r="F7062" s="219" t="s">
        <v>6438</v>
      </c>
      <c r="G7062" s="219" t="s">
        <v>8012</v>
      </c>
      <c r="H7062" s="219" t="s">
        <v>5990</v>
      </c>
      <c r="I7062" s="220" t="s">
        <v>8074</v>
      </c>
      <c r="J7062" s="221">
        <v>5900</v>
      </c>
      <c r="K7062" s="221">
        <v>1</v>
      </c>
      <c r="L7062" s="221">
        <v>5900</v>
      </c>
    </row>
    <row r="7063" spans="1:12" s="167" customFormat="1">
      <c r="A7063" s="218" t="str">
        <f t="shared" si="48"/>
        <v>O221105058697일반상품</v>
      </c>
      <c r="B7063" s="219" t="s">
        <v>9440</v>
      </c>
      <c r="C7063" s="219" t="s">
        <v>8023</v>
      </c>
      <c r="D7063" s="219" t="s">
        <v>8065</v>
      </c>
      <c r="E7063" s="219" t="s">
        <v>6141</v>
      </c>
      <c r="F7063" s="219" t="s">
        <v>6438</v>
      </c>
      <c r="G7063" s="219" t="s">
        <v>8012</v>
      </c>
      <c r="H7063" s="219" t="s">
        <v>5990</v>
      </c>
      <c r="I7063" s="220" t="s">
        <v>7982</v>
      </c>
      <c r="J7063" s="221">
        <v>1780</v>
      </c>
      <c r="K7063" s="221">
        <v>3</v>
      </c>
      <c r="L7063" s="221">
        <v>5340</v>
      </c>
    </row>
    <row r="7064" spans="1:12" s="167" customFormat="1">
      <c r="A7064" s="218" t="str">
        <f t="shared" si="48"/>
        <v>O221105058697일반상품</v>
      </c>
      <c r="B7064" s="219" t="s">
        <v>9440</v>
      </c>
      <c r="C7064" s="219" t="s">
        <v>8023</v>
      </c>
      <c r="D7064" s="219" t="s">
        <v>8065</v>
      </c>
      <c r="E7064" s="219" t="s">
        <v>6141</v>
      </c>
      <c r="F7064" s="219" t="s">
        <v>6438</v>
      </c>
      <c r="G7064" s="219" t="s">
        <v>8012</v>
      </c>
      <c r="H7064" s="219" t="s">
        <v>5990</v>
      </c>
      <c r="I7064" s="220" t="s">
        <v>8325</v>
      </c>
      <c r="J7064" s="221">
        <v>2700</v>
      </c>
      <c r="K7064" s="221">
        <v>1</v>
      </c>
      <c r="L7064" s="221">
        <v>2700</v>
      </c>
    </row>
    <row r="7065" spans="1:12" s="167" customFormat="1">
      <c r="A7065" s="218" t="str">
        <f t="shared" si="48"/>
        <v>O221105058697일반상품</v>
      </c>
      <c r="B7065" s="219" t="s">
        <v>9440</v>
      </c>
      <c r="C7065" s="219" t="s">
        <v>8023</v>
      </c>
      <c r="D7065" s="219" t="s">
        <v>8065</v>
      </c>
      <c r="E7065" s="219" t="s">
        <v>6141</v>
      </c>
      <c r="F7065" s="219" t="s">
        <v>6438</v>
      </c>
      <c r="G7065" s="219" t="s">
        <v>8012</v>
      </c>
      <c r="H7065" s="219" t="s">
        <v>5990</v>
      </c>
      <c r="I7065" s="220" t="s">
        <v>7224</v>
      </c>
      <c r="J7065" s="221">
        <v>4430</v>
      </c>
      <c r="K7065" s="221">
        <v>1</v>
      </c>
      <c r="L7065" s="221">
        <v>4430</v>
      </c>
    </row>
    <row r="7066" spans="1:12" s="167" customFormat="1">
      <c r="A7066" s="218" t="str">
        <f t="shared" si="48"/>
        <v>O221105058697일반상품</v>
      </c>
      <c r="B7066" s="219" t="s">
        <v>9440</v>
      </c>
      <c r="C7066" s="219" t="s">
        <v>8023</v>
      </c>
      <c r="D7066" s="219" t="s">
        <v>8065</v>
      </c>
      <c r="E7066" s="219" t="s">
        <v>6141</v>
      </c>
      <c r="F7066" s="219" t="s">
        <v>6438</v>
      </c>
      <c r="G7066" s="219" t="s">
        <v>8012</v>
      </c>
      <c r="H7066" s="219" t="s">
        <v>5990</v>
      </c>
      <c r="I7066" s="220" t="s">
        <v>9555</v>
      </c>
      <c r="J7066" s="221">
        <v>3800</v>
      </c>
      <c r="K7066" s="221">
        <v>1</v>
      </c>
      <c r="L7066" s="221">
        <v>3800</v>
      </c>
    </row>
    <row r="7067" spans="1:12" s="167" customFormat="1">
      <c r="A7067" s="218" t="str">
        <f t="shared" si="48"/>
        <v>O221105058697일반상품</v>
      </c>
      <c r="B7067" s="219" t="s">
        <v>9440</v>
      </c>
      <c r="C7067" s="219" t="s">
        <v>8023</v>
      </c>
      <c r="D7067" s="219" t="s">
        <v>8065</v>
      </c>
      <c r="E7067" s="219" t="s">
        <v>6141</v>
      </c>
      <c r="F7067" s="219" t="s">
        <v>6438</v>
      </c>
      <c r="G7067" s="219" t="s">
        <v>8012</v>
      </c>
      <c r="H7067" s="219" t="s">
        <v>5990</v>
      </c>
      <c r="I7067" s="220" t="s">
        <v>7249</v>
      </c>
      <c r="J7067" s="221">
        <v>1330</v>
      </c>
      <c r="K7067" s="221">
        <v>1</v>
      </c>
      <c r="L7067" s="221">
        <v>1330</v>
      </c>
    </row>
    <row r="7068" spans="1:12" s="167" customFormat="1">
      <c r="A7068" s="218" t="str">
        <f t="shared" si="48"/>
        <v>O221105058697일반상품</v>
      </c>
      <c r="B7068" s="219" t="s">
        <v>9440</v>
      </c>
      <c r="C7068" s="219" t="s">
        <v>8023</v>
      </c>
      <c r="D7068" s="219" t="s">
        <v>8065</v>
      </c>
      <c r="E7068" s="219" t="s">
        <v>6141</v>
      </c>
      <c r="F7068" s="219" t="s">
        <v>6438</v>
      </c>
      <c r="G7068" s="219" t="s">
        <v>8012</v>
      </c>
      <c r="H7068" s="219" t="s">
        <v>5990</v>
      </c>
      <c r="I7068" s="220" t="s">
        <v>8067</v>
      </c>
      <c r="J7068" s="221">
        <v>19390</v>
      </c>
      <c r="K7068" s="221">
        <v>1</v>
      </c>
      <c r="L7068" s="221">
        <v>19390</v>
      </c>
    </row>
    <row r="7069" spans="1:12" s="167" customFormat="1">
      <c r="A7069" s="218" t="str">
        <f t="shared" si="48"/>
        <v>O221105058697일반상품</v>
      </c>
      <c r="B7069" s="219" t="s">
        <v>9440</v>
      </c>
      <c r="C7069" s="219" t="s">
        <v>8023</v>
      </c>
      <c r="D7069" s="219" t="s">
        <v>8065</v>
      </c>
      <c r="E7069" s="219" t="s">
        <v>6141</v>
      </c>
      <c r="F7069" s="219" t="s">
        <v>6438</v>
      </c>
      <c r="G7069" s="219" t="s">
        <v>8012</v>
      </c>
      <c r="H7069" s="219" t="s">
        <v>5990</v>
      </c>
      <c r="I7069" s="220" t="s">
        <v>8967</v>
      </c>
      <c r="J7069" s="221">
        <v>7100</v>
      </c>
      <c r="K7069" s="221">
        <v>1</v>
      </c>
      <c r="L7069" s="221">
        <v>7100</v>
      </c>
    </row>
    <row r="7070" spans="1:12" s="167" customFormat="1">
      <c r="A7070" s="218" t="str">
        <f t="shared" si="48"/>
        <v>O221105058697일반상품</v>
      </c>
      <c r="B7070" s="219" t="s">
        <v>9440</v>
      </c>
      <c r="C7070" s="219" t="s">
        <v>8023</v>
      </c>
      <c r="D7070" s="219" t="s">
        <v>8065</v>
      </c>
      <c r="E7070" s="219" t="s">
        <v>6141</v>
      </c>
      <c r="F7070" s="219" t="s">
        <v>6438</v>
      </c>
      <c r="G7070" s="219" t="s">
        <v>8012</v>
      </c>
      <c r="H7070" s="219" t="s">
        <v>5990</v>
      </c>
      <c r="I7070" s="220" t="s">
        <v>8751</v>
      </c>
      <c r="J7070" s="221">
        <v>6100</v>
      </c>
      <c r="K7070" s="221">
        <v>1</v>
      </c>
      <c r="L7070" s="221">
        <v>6100</v>
      </c>
    </row>
    <row r="7071" spans="1:12" s="167" customFormat="1">
      <c r="A7071" s="218" t="str">
        <f t="shared" si="48"/>
        <v>O221105058697일반상품</v>
      </c>
      <c r="B7071" s="219" t="s">
        <v>9440</v>
      </c>
      <c r="C7071" s="219" t="s">
        <v>8023</v>
      </c>
      <c r="D7071" s="219" t="s">
        <v>8065</v>
      </c>
      <c r="E7071" s="219" t="s">
        <v>6141</v>
      </c>
      <c r="F7071" s="219" t="s">
        <v>6438</v>
      </c>
      <c r="G7071" s="219" t="s">
        <v>8012</v>
      </c>
      <c r="H7071" s="219" t="s">
        <v>5990</v>
      </c>
      <c r="I7071" s="220" t="s">
        <v>8582</v>
      </c>
      <c r="J7071" s="221">
        <v>5240</v>
      </c>
      <c r="K7071" s="221">
        <v>1</v>
      </c>
      <c r="L7071" s="221">
        <v>5240</v>
      </c>
    </row>
    <row r="7072" spans="1:12" s="167" customFormat="1">
      <c r="A7072" s="218" t="str">
        <f t="shared" si="48"/>
        <v>O221105058697일반상품</v>
      </c>
      <c r="B7072" s="219" t="s">
        <v>9440</v>
      </c>
      <c r="C7072" s="219" t="s">
        <v>8023</v>
      </c>
      <c r="D7072" s="219" t="s">
        <v>8065</v>
      </c>
      <c r="E7072" s="219" t="s">
        <v>6141</v>
      </c>
      <c r="F7072" s="219" t="s">
        <v>6438</v>
      </c>
      <c r="G7072" s="219" t="s">
        <v>8012</v>
      </c>
      <c r="H7072" s="219" t="s">
        <v>5990</v>
      </c>
      <c r="I7072" s="220" t="s">
        <v>8992</v>
      </c>
      <c r="J7072" s="221">
        <v>3550</v>
      </c>
      <c r="K7072" s="221">
        <v>1</v>
      </c>
      <c r="L7072" s="221">
        <v>3550</v>
      </c>
    </row>
    <row r="7073" spans="1:12" s="167" customFormat="1">
      <c r="A7073" s="218" t="str">
        <f t="shared" si="48"/>
        <v>O221105058697일반상품</v>
      </c>
      <c r="B7073" s="219" t="s">
        <v>9440</v>
      </c>
      <c r="C7073" s="219" t="s">
        <v>8023</v>
      </c>
      <c r="D7073" s="219" t="s">
        <v>8065</v>
      </c>
      <c r="E7073" s="219" t="s">
        <v>6141</v>
      </c>
      <c r="F7073" s="219" t="s">
        <v>6438</v>
      </c>
      <c r="G7073" s="219" t="s">
        <v>8012</v>
      </c>
      <c r="H7073" s="219" t="s">
        <v>5990</v>
      </c>
      <c r="I7073" s="220" t="s">
        <v>7277</v>
      </c>
      <c r="J7073" s="221">
        <v>4710</v>
      </c>
      <c r="K7073" s="221">
        <v>1</v>
      </c>
      <c r="L7073" s="221">
        <v>4710</v>
      </c>
    </row>
    <row r="7074" spans="1:12" s="167" customFormat="1">
      <c r="A7074" s="218" t="str">
        <f t="shared" si="48"/>
        <v>O221105058697일반상품</v>
      </c>
      <c r="B7074" s="219" t="s">
        <v>9440</v>
      </c>
      <c r="C7074" s="219" t="s">
        <v>8023</v>
      </c>
      <c r="D7074" s="219" t="s">
        <v>8065</v>
      </c>
      <c r="E7074" s="219" t="s">
        <v>6141</v>
      </c>
      <c r="F7074" s="219" t="s">
        <v>6438</v>
      </c>
      <c r="G7074" s="219" t="s">
        <v>8012</v>
      </c>
      <c r="H7074" s="219" t="s">
        <v>5990</v>
      </c>
      <c r="I7074" s="220" t="s">
        <v>8975</v>
      </c>
      <c r="J7074" s="221">
        <v>2970</v>
      </c>
      <c r="K7074" s="221">
        <v>1</v>
      </c>
      <c r="L7074" s="221">
        <v>2970</v>
      </c>
    </row>
    <row r="7075" spans="1:12" s="167" customFormat="1">
      <c r="A7075" s="218" t="str">
        <f t="shared" si="48"/>
        <v>O221105058697일반상품</v>
      </c>
      <c r="B7075" s="219" t="s">
        <v>9440</v>
      </c>
      <c r="C7075" s="219" t="s">
        <v>8023</v>
      </c>
      <c r="D7075" s="219" t="s">
        <v>8065</v>
      </c>
      <c r="E7075" s="219" t="s">
        <v>6141</v>
      </c>
      <c r="F7075" s="219" t="s">
        <v>6438</v>
      </c>
      <c r="G7075" s="219" t="s">
        <v>8012</v>
      </c>
      <c r="H7075" s="219" t="s">
        <v>5990</v>
      </c>
      <c r="I7075" s="220" t="s">
        <v>9612</v>
      </c>
      <c r="J7075" s="221">
        <v>2000</v>
      </c>
      <c r="K7075" s="221">
        <v>2</v>
      </c>
      <c r="L7075" s="221">
        <v>4000</v>
      </c>
    </row>
    <row r="7076" spans="1:12" s="167" customFormat="1">
      <c r="A7076" s="218" t="str">
        <f t="shared" si="48"/>
        <v>O221105058697일반상품</v>
      </c>
      <c r="B7076" s="219" t="s">
        <v>9440</v>
      </c>
      <c r="C7076" s="219" t="s">
        <v>8023</v>
      </c>
      <c r="D7076" s="219" t="s">
        <v>8065</v>
      </c>
      <c r="E7076" s="219" t="s">
        <v>6141</v>
      </c>
      <c r="F7076" s="219" t="s">
        <v>6438</v>
      </c>
      <c r="G7076" s="219" t="s">
        <v>8012</v>
      </c>
      <c r="H7076" s="219" t="s">
        <v>5990</v>
      </c>
      <c r="I7076" s="220" t="s">
        <v>8982</v>
      </c>
      <c r="J7076" s="221">
        <v>1240</v>
      </c>
      <c r="K7076" s="221">
        <v>4</v>
      </c>
      <c r="L7076" s="221">
        <v>4960</v>
      </c>
    </row>
    <row r="7077" spans="1:12" s="167" customFormat="1">
      <c r="A7077" s="218" t="str">
        <f t="shared" si="48"/>
        <v>O221105058697일반상품</v>
      </c>
      <c r="B7077" s="219" t="s">
        <v>9440</v>
      </c>
      <c r="C7077" s="219" t="s">
        <v>8023</v>
      </c>
      <c r="D7077" s="219" t="s">
        <v>8065</v>
      </c>
      <c r="E7077" s="219" t="s">
        <v>6141</v>
      </c>
      <c r="F7077" s="219" t="s">
        <v>6438</v>
      </c>
      <c r="G7077" s="219" t="s">
        <v>8012</v>
      </c>
      <c r="H7077" s="219" t="s">
        <v>5990</v>
      </c>
      <c r="I7077" s="220" t="s">
        <v>8453</v>
      </c>
      <c r="J7077" s="221">
        <v>3070</v>
      </c>
      <c r="K7077" s="221">
        <v>1</v>
      </c>
      <c r="L7077" s="221">
        <v>3070</v>
      </c>
    </row>
    <row r="7078" spans="1:12" s="167" customFormat="1">
      <c r="A7078" s="218" t="str">
        <f t="shared" si="48"/>
        <v>O221105058697일반상품</v>
      </c>
      <c r="B7078" s="219" t="s">
        <v>9440</v>
      </c>
      <c r="C7078" s="219" t="s">
        <v>8023</v>
      </c>
      <c r="D7078" s="219" t="s">
        <v>8065</v>
      </c>
      <c r="E7078" s="219" t="s">
        <v>6141</v>
      </c>
      <c r="F7078" s="219" t="s">
        <v>6438</v>
      </c>
      <c r="G7078" s="219" t="s">
        <v>8012</v>
      </c>
      <c r="H7078" s="219" t="s">
        <v>5990</v>
      </c>
      <c r="I7078" s="220" t="s">
        <v>8077</v>
      </c>
      <c r="J7078" s="221">
        <v>4250</v>
      </c>
      <c r="K7078" s="221">
        <v>1</v>
      </c>
      <c r="L7078" s="221">
        <v>4250</v>
      </c>
    </row>
    <row r="7079" spans="1:12" s="167" customFormat="1">
      <c r="A7079" s="218" t="str">
        <f t="shared" si="48"/>
        <v>O221105058697일반상품</v>
      </c>
      <c r="B7079" s="219" t="s">
        <v>9440</v>
      </c>
      <c r="C7079" s="219" t="s">
        <v>8023</v>
      </c>
      <c r="D7079" s="219" t="s">
        <v>8065</v>
      </c>
      <c r="E7079" s="219" t="s">
        <v>6141</v>
      </c>
      <c r="F7079" s="219" t="s">
        <v>6438</v>
      </c>
      <c r="G7079" s="219" t="s">
        <v>8012</v>
      </c>
      <c r="H7079" s="219" t="s">
        <v>5990</v>
      </c>
      <c r="I7079" s="220" t="s">
        <v>8668</v>
      </c>
      <c r="J7079" s="221">
        <v>3020</v>
      </c>
      <c r="K7079" s="221">
        <v>1</v>
      </c>
      <c r="L7079" s="221">
        <v>3020</v>
      </c>
    </row>
    <row r="7080" spans="1:12" s="167" customFormat="1">
      <c r="A7080" s="218" t="str">
        <f t="shared" si="48"/>
        <v>O221105058697일반상품</v>
      </c>
      <c r="B7080" s="219" t="s">
        <v>9440</v>
      </c>
      <c r="C7080" s="219" t="s">
        <v>8023</v>
      </c>
      <c r="D7080" s="219" t="s">
        <v>8065</v>
      </c>
      <c r="E7080" s="219" t="s">
        <v>6141</v>
      </c>
      <c r="F7080" s="219" t="s">
        <v>6438</v>
      </c>
      <c r="G7080" s="219" t="s">
        <v>8012</v>
      </c>
      <c r="H7080" s="219" t="s">
        <v>5990</v>
      </c>
      <c r="I7080" s="220" t="s">
        <v>9018</v>
      </c>
      <c r="J7080" s="221">
        <v>17670</v>
      </c>
      <c r="K7080" s="221">
        <v>1</v>
      </c>
      <c r="L7080" s="221">
        <v>17670</v>
      </c>
    </row>
    <row r="7081" spans="1:12" s="167" customFormat="1">
      <c r="A7081" s="218" t="str">
        <f t="shared" si="48"/>
        <v>O221105058697일반상품</v>
      </c>
      <c r="B7081" s="219" t="s">
        <v>9440</v>
      </c>
      <c r="C7081" s="219" t="s">
        <v>8023</v>
      </c>
      <c r="D7081" s="219" t="s">
        <v>8065</v>
      </c>
      <c r="E7081" s="219" t="s">
        <v>6141</v>
      </c>
      <c r="F7081" s="219" t="s">
        <v>6438</v>
      </c>
      <c r="G7081" s="219" t="s">
        <v>8012</v>
      </c>
      <c r="H7081" s="219" t="s">
        <v>5990</v>
      </c>
      <c r="I7081" s="220" t="s">
        <v>8670</v>
      </c>
      <c r="J7081" s="221">
        <v>2100</v>
      </c>
      <c r="K7081" s="221">
        <v>2</v>
      </c>
      <c r="L7081" s="221">
        <v>4200</v>
      </c>
    </row>
    <row r="7082" spans="1:12" s="167" customFormat="1">
      <c r="A7082" s="218" t="str">
        <f t="shared" si="48"/>
        <v>O221105058697일반상품</v>
      </c>
      <c r="B7082" s="219" t="s">
        <v>9440</v>
      </c>
      <c r="C7082" s="219" t="s">
        <v>8023</v>
      </c>
      <c r="D7082" s="219" t="s">
        <v>8065</v>
      </c>
      <c r="E7082" s="219" t="s">
        <v>6141</v>
      </c>
      <c r="F7082" s="219" t="s">
        <v>6438</v>
      </c>
      <c r="G7082" s="219" t="s">
        <v>8012</v>
      </c>
      <c r="H7082" s="219" t="s">
        <v>5990</v>
      </c>
      <c r="I7082" s="220" t="s">
        <v>8807</v>
      </c>
      <c r="J7082" s="221">
        <v>3020</v>
      </c>
      <c r="K7082" s="221">
        <v>1</v>
      </c>
      <c r="L7082" s="221">
        <v>3020</v>
      </c>
    </row>
    <row r="7083" spans="1:12" s="167" customFormat="1">
      <c r="A7083" s="218" t="str">
        <f t="shared" si="48"/>
        <v>O221105058697일반상품</v>
      </c>
      <c r="B7083" s="219" t="s">
        <v>9440</v>
      </c>
      <c r="C7083" s="219" t="s">
        <v>8023</v>
      </c>
      <c r="D7083" s="219" t="s">
        <v>8065</v>
      </c>
      <c r="E7083" s="219" t="s">
        <v>6141</v>
      </c>
      <c r="F7083" s="219" t="s">
        <v>6438</v>
      </c>
      <c r="G7083" s="219" t="s">
        <v>8012</v>
      </c>
      <c r="H7083" s="219" t="s">
        <v>5990</v>
      </c>
      <c r="I7083" s="220" t="s">
        <v>9605</v>
      </c>
      <c r="J7083" s="221">
        <v>6250</v>
      </c>
      <c r="K7083" s="221">
        <v>1</v>
      </c>
      <c r="L7083" s="221">
        <v>6250</v>
      </c>
    </row>
    <row r="7084" spans="1:12" s="167" customFormat="1">
      <c r="A7084" s="218" t="str">
        <f t="shared" si="48"/>
        <v>O221105058697일반상품</v>
      </c>
      <c r="B7084" s="219" t="s">
        <v>9440</v>
      </c>
      <c r="C7084" s="219" t="s">
        <v>8023</v>
      </c>
      <c r="D7084" s="219" t="s">
        <v>8065</v>
      </c>
      <c r="E7084" s="219" t="s">
        <v>6141</v>
      </c>
      <c r="F7084" s="219" t="s">
        <v>6438</v>
      </c>
      <c r="G7084" s="219" t="s">
        <v>8012</v>
      </c>
      <c r="H7084" s="219" t="s">
        <v>5990</v>
      </c>
      <c r="I7084" s="220" t="s">
        <v>8431</v>
      </c>
      <c r="J7084" s="221">
        <v>11600</v>
      </c>
      <c r="K7084" s="221">
        <v>1</v>
      </c>
      <c r="L7084" s="221">
        <v>11600</v>
      </c>
    </row>
    <row r="7085" spans="1:12" s="167" customFormat="1">
      <c r="A7085" s="218" t="str">
        <f t="shared" si="48"/>
        <v>O221105058697일반상품</v>
      </c>
      <c r="B7085" s="219" t="s">
        <v>9440</v>
      </c>
      <c r="C7085" s="219" t="s">
        <v>8023</v>
      </c>
      <c r="D7085" s="219" t="s">
        <v>8065</v>
      </c>
      <c r="E7085" s="219" t="s">
        <v>6141</v>
      </c>
      <c r="F7085" s="219" t="s">
        <v>6438</v>
      </c>
      <c r="G7085" s="219" t="s">
        <v>8012</v>
      </c>
      <c r="H7085" s="219" t="s">
        <v>5990</v>
      </c>
      <c r="I7085" s="220" t="s">
        <v>8688</v>
      </c>
      <c r="J7085" s="221">
        <v>9240</v>
      </c>
      <c r="K7085" s="221">
        <v>1</v>
      </c>
      <c r="L7085" s="221">
        <v>9240</v>
      </c>
    </row>
    <row r="7086" spans="1:12" s="167" customFormat="1">
      <c r="A7086" s="218" t="str">
        <f t="shared" si="48"/>
        <v>O221105058697일반상품</v>
      </c>
      <c r="B7086" s="219" t="s">
        <v>9440</v>
      </c>
      <c r="C7086" s="219" t="s">
        <v>8023</v>
      </c>
      <c r="D7086" s="219" t="s">
        <v>8065</v>
      </c>
      <c r="E7086" s="219" t="s">
        <v>6141</v>
      </c>
      <c r="F7086" s="219" t="s">
        <v>6438</v>
      </c>
      <c r="G7086" s="219" t="s">
        <v>8012</v>
      </c>
      <c r="H7086" s="219" t="s">
        <v>5990</v>
      </c>
      <c r="I7086" s="220" t="s">
        <v>8590</v>
      </c>
      <c r="J7086" s="221">
        <v>7400</v>
      </c>
      <c r="K7086" s="221">
        <v>1</v>
      </c>
      <c r="L7086" s="221">
        <v>7400</v>
      </c>
    </row>
    <row r="7087" spans="1:12" s="167" customFormat="1">
      <c r="A7087" s="218" t="str">
        <f t="shared" si="48"/>
        <v>O221105058697일반상품</v>
      </c>
      <c r="B7087" s="219" t="s">
        <v>9440</v>
      </c>
      <c r="C7087" s="219" t="s">
        <v>8023</v>
      </c>
      <c r="D7087" s="219" t="s">
        <v>8065</v>
      </c>
      <c r="E7087" s="219" t="s">
        <v>6141</v>
      </c>
      <c r="F7087" s="219" t="s">
        <v>6438</v>
      </c>
      <c r="G7087" s="219" t="s">
        <v>8012</v>
      </c>
      <c r="H7087" s="219" t="s">
        <v>5990</v>
      </c>
      <c r="I7087" s="220" t="s">
        <v>7214</v>
      </c>
      <c r="J7087" s="221">
        <v>3250</v>
      </c>
      <c r="K7087" s="221">
        <v>2</v>
      </c>
      <c r="L7087" s="221">
        <v>6500</v>
      </c>
    </row>
    <row r="7088" spans="1:12" s="167" customFormat="1">
      <c r="A7088" s="218" t="str">
        <f t="shared" si="48"/>
        <v>O221105058697일반상품</v>
      </c>
      <c r="B7088" s="219" t="s">
        <v>9440</v>
      </c>
      <c r="C7088" s="219" t="s">
        <v>8023</v>
      </c>
      <c r="D7088" s="219" t="s">
        <v>8065</v>
      </c>
      <c r="E7088" s="219" t="s">
        <v>6141</v>
      </c>
      <c r="F7088" s="219" t="s">
        <v>6438</v>
      </c>
      <c r="G7088" s="219" t="s">
        <v>8012</v>
      </c>
      <c r="H7088" s="219" t="s">
        <v>5990</v>
      </c>
      <c r="I7088" s="220" t="s">
        <v>8331</v>
      </c>
      <c r="J7088" s="221">
        <v>4070</v>
      </c>
      <c r="K7088" s="221">
        <v>3</v>
      </c>
      <c r="L7088" s="221">
        <v>12210</v>
      </c>
    </row>
    <row r="7089" spans="1:12" s="167" customFormat="1">
      <c r="A7089" s="218" t="str">
        <f t="shared" si="48"/>
        <v>O221105058697일반상품</v>
      </c>
      <c r="B7089" s="219" t="s">
        <v>9440</v>
      </c>
      <c r="C7089" s="219" t="s">
        <v>8023</v>
      </c>
      <c r="D7089" s="219" t="s">
        <v>8065</v>
      </c>
      <c r="E7089" s="219" t="s">
        <v>6141</v>
      </c>
      <c r="F7089" s="219" t="s">
        <v>6438</v>
      </c>
      <c r="G7089" s="219" t="s">
        <v>8012</v>
      </c>
      <c r="H7089" s="219" t="s">
        <v>5990</v>
      </c>
      <c r="I7089" s="220" t="s">
        <v>7294</v>
      </c>
      <c r="J7089" s="221">
        <v>4500</v>
      </c>
      <c r="K7089" s="221">
        <v>1</v>
      </c>
      <c r="L7089" s="221">
        <v>4500</v>
      </c>
    </row>
    <row r="7090" spans="1:12" s="167" customFormat="1">
      <c r="A7090" s="218" t="str">
        <f t="shared" si="48"/>
        <v>O221105058697일반상품</v>
      </c>
      <c r="B7090" s="219" t="s">
        <v>9440</v>
      </c>
      <c r="C7090" s="219" t="s">
        <v>8023</v>
      </c>
      <c r="D7090" s="219" t="s">
        <v>8065</v>
      </c>
      <c r="E7090" s="219" t="s">
        <v>6141</v>
      </c>
      <c r="F7090" s="219" t="s">
        <v>6438</v>
      </c>
      <c r="G7090" s="219" t="s">
        <v>8012</v>
      </c>
      <c r="H7090" s="219" t="s">
        <v>5990</v>
      </c>
      <c r="I7090" s="220" t="s">
        <v>8887</v>
      </c>
      <c r="J7090" s="221">
        <v>2700</v>
      </c>
      <c r="K7090" s="221">
        <v>1</v>
      </c>
      <c r="L7090" s="221">
        <v>2700</v>
      </c>
    </row>
    <row r="7091" spans="1:12" s="167" customFormat="1">
      <c r="A7091" s="218" t="str">
        <f t="shared" si="48"/>
        <v>O221105058697일반상품</v>
      </c>
      <c r="B7091" s="219" t="s">
        <v>9440</v>
      </c>
      <c r="C7091" s="219" t="s">
        <v>8023</v>
      </c>
      <c r="D7091" s="219" t="s">
        <v>8065</v>
      </c>
      <c r="E7091" s="219" t="s">
        <v>6141</v>
      </c>
      <c r="F7091" s="219" t="s">
        <v>6438</v>
      </c>
      <c r="G7091" s="219" t="s">
        <v>8012</v>
      </c>
      <c r="H7091" s="219" t="s">
        <v>5990</v>
      </c>
      <c r="I7091" s="220" t="s">
        <v>8671</v>
      </c>
      <c r="J7091" s="221">
        <v>2860</v>
      </c>
      <c r="K7091" s="221">
        <v>1</v>
      </c>
      <c r="L7091" s="221">
        <v>2860</v>
      </c>
    </row>
    <row r="7092" spans="1:12" s="167" customFormat="1">
      <c r="A7092" s="218" t="str">
        <f t="shared" si="48"/>
        <v>O221105058697일반상품</v>
      </c>
      <c r="B7092" s="219" t="s">
        <v>9440</v>
      </c>
      <c r="C7092" s="219" t="s">
        <v>8023</v>
      </c>
      <c r="D7092" s="219" t="s">
        <v>8065</v>
      </c>
      <c r="E7092" s="219" t="s">
        <v>6141</v>
      </c>
      <c r="F7092" s="219" t="s">
        <v>6438</v>
      </c>
      <c r="G7092" s="219" t="s">
        <v>8012</v>
      </c>
      <c r="H7092" s="219" t="s">
        <v>5990</v>
      </c>
      <c r="I7092" s="220" t="s">
        <v>8772</v>
      </c>
      <c r="J7092" s="221">
        <v>3170</v>
      </c>
      <c r="K7092" s="221">
        <v>1</v>
      </c>
      <c r="L7092" s="221">
        <v>3170</v>
      </c>
    </row>
    <row r="7093" spans="1:12" s="167" customFormat="1">
      <c r="A7093" s="218" t="str">
        <f t="shared" si="48"/>
        <v>O221105058697일반상품</v>
      </c>
      <c r="B7093" s="219" t="s">
        <v>9440</v>
      </c>
      <c r="C7093" s="219" t="s">
        <v>8023</v>
      </c>
      <c r="D7093" s="219" t="s">
        <v>8065</v>
      </c>
      <c r="E7093" s="219" t="s">
        <v>6141</v>
      </c>
      <c r="F7093" s="219" t="s">
        <v>6438</v>
      </c>
      <c r="G7093" s="219" t="s">
        <v>8012</v>
      </c>
      <c r="H7093" s="219" t="s">
        <v>5990</v>
      </c>
      <c r="I7093" s="220" t="s">
        <v>8380</v>
      </c>
      <c r="J7093" s="221">
        <v>4450</v>
      </c>
      <c r="K7093" s="221">
        <v>1</v>
      </c>
      <c r="L7093" s="221">
        <v>4450</v>
      </c>
    </row>
    <row r="7094" spans="1:12" s="167" customFormat="1">
      <c r="A7094" s="218" t="str">
        <f t="shared" si="48"/>
        <v>O221105058697일반상품</v>
      </c>
      <c r="B7094" s="219" t="s">
        <v>9440</v>
      </c>
      <c r="C7094" s="219" t="s">
        <v>8023</v>
      </c>
      <c r="D7094" s="219" t="s">
        <v>8065</v>
      </c>
      <c r="E7094" s="219" t="s">
        <v>6141</v>
      </c>
      <c r="F7094" s="219" t="s">
        <v>6438</v>
      </c>
      <c r="G7094" s="219" t="s">
        <v>8012</v>
      </c>
      <c r="H7094" s="219" t="s">
        <v>5990</v>
      </c>
      <c r="I7094" s="220" t="s">
        <v>7926</v>
      </c>
      <c r="J7094" s="221">
        <v>700</v>
      </c>
      <c r="K7094" s="221">
        <v>1</v>
      </c>
      <c r="L7094" s="221">
        <v>700</v>
      </c>
    </row>
    <row r="7095" spans="1:12" s="167" customFormat="1">
      <c r="A7095" s="218" t="str">
        <f t="shared" si="48"/>
        <v>O221105058697일반상품</v>
      </c>
      <c r="B7095" s="219" t="s">
        <v>9440</v>
      </c>
      <c r="C7095" s="219" t="s">
        <v>8023</v>
      </c>
      <c r="D7095" s="219" t="s">
        <v>8065</v>
      </c>
      <c r="E7095" s="219" t="s">
        <v>6141</v>
      </c>
      <c r="F7095" s="219" t="s">
        <v>6438</v>
      </c>
      <c r="G7095" s="219" t="s">
        <v>8012</v>
      </c>
      <c r="H7095" s="219" t="s">
        <v>5990</v>
      </c>
      <c r="I7095" s="220" t="s">
        <v>7274</v>
      </c>
      <c r="J7095" s="221">
        <v>8700</v>
      </c>
      <c r="K7095" s="221">
        <v>1</v>
      </c>
      <c r="L7095" s="221">
        <v>8700</v>
      </c>
    </row>
    <row r="7096" spans="1:12" s="167" customFormat="1">
      <c r="A7096" s="218" t="str">
        <f t="shared" si="48"/>
        <v>O221105058696일반상품</v>
      </c>
      <c r="B7096" s="219" t="s">
        <v>9441</v>
      </c>
      <c r="C7096" s="219" t="s">
        <v>8023</v>
      </c>
      <c r="D7096" s="219" t="s">
        <v>8065</v>
      </c>
      <c r="E7096" s="219" t="s">
        <v>7705</v>
      </c>
      <c r="F7096" s="219" t="s">
        <v>6439</v>
      </c>
      <c r="G7096" s="219" t="s">
        <v>9528</v>
      </c>
      <c r="H7096" s="219" t="s">
        <v>5990</v>
      </c>
      <c r="I7096" s="220" t="s">
        <v>8965</v>
      </c>
      <c r="J7096" s="221">
        <v>2730</v>
      </c>
      <c r="K7096" s="221">
        <v>1</v>
      </c>
      <c r="L7096" s="221">
        <v>2730</v>
      </c>
    </row>
    <row r="7097" spans="1:12" s="167" customFormat="1">
      <c r="A7097" s="218" t="str">
        <f t="shared" si="48"/>
        <v>O221105058696일반상품</v>
      </c>
      <c r="B7097" s="219" t="s">
        <v>9441</v>
      </c>
      <c r="C7097" s="219" t="s">
        <v>8023</v>
      </c>
      <c r="D7097" s="219" t="s">
        <v>8065</v>
      </c>
      <c r="E7097" s="219" t="s">
        <v>7705</v>
      </c>
      <c r="F7097" s="219" t="s">
        <v>6439</v>
      </c>
      <c r="G7097" s="219" t="s">
        <v>9528</v>
      </c>
      <c r="H7097" s="219" t="s">
        <v>5990</v>
      </c>
      <c r="I7097" s="220" t="s">
        <v>7980</v>
      </c>
      <c r="J7097" s="221">
        <v>4200</v>
      </c>
      <c r="K7097" s="221">
        <v>1</v>
      </c>
      <c r="L7097" s="221">
        <v>4200</v>
      </c>
    </row>
    <row r="7098" spans="1:12" s="167" customFormat="1">
      <c r="A7098" s="218" t="str">
        <f t="shared" si="48"/>
        <v>O221105058696일반상품</v>
      </c>
      <c r="B7098" s="219" t="s">
        <v>9441</v>
      </c>
      <c r="C7098" s="219" t="s">
        <v>8023</v>
      </c>
      <c r="D7098" s="219" t="s">
        <v>8065</v>
      </c>
      <c r="E7098" s="219" t="s">
        <v>7705</v>
      </c>
      <c r="F7098" s="219" t="s">
        <v>6439</v>
      </c>
      <c r="G7098" s="219" t="s">
        <v>9528</v>
      </c>
      <c r="H7098" s="219" t="s">
        <v>5990</v>
      </c>
      <c r="I7098" s="220" t="s">
        <v>7930</v>
      </c>
      <c r="J7098" s="221">
        <v>4200</v>
      </c>
      <c r="K7098" s="221">
        <v>1</v>
      </c>
      <c r="L7098" s="221">
        <v>4200</v>
      </c>
    </row>
    <row r="7099" spans="1:12" s="167" customFormat="1">
      <c r="A7099" s="218" t="str">
        <f t="shared" si="48"/>
        <v>O221105058696일반상품</v>
      </c>
      <c r="B7099" s="219" t="s">
        <v>9441</v>
      </c>
      <c r="C7099" s="219" t="s">
        <v>8023</v>
      </c>
      <c r="D7099" s="219" t="s">
        <v>8065</v>
      </c>
      <c r="E7099" s="219" t="s">
        <v>7705</v>
      </c>
      <c r="F7099" s="219" t="s">
        <v>6439</v>
      </c>
      <c r="G7099" s="219" t="s">
        <v>9528</v>
      </c>
      <c r="H7099" s="219" t="s">
        <v>5990</v>
      </c>
      <c r="I7099" s="220" t="s">
        <v>7209</v>
      </c>
      <c r="J7099" s="221">
        <v>1240</v>
      </c>
      <c r="K7099" s="221">
        <v>1</v>
      </c>
      <c r="L7099" s="221">
        <v>1240</v>
      </c>
    </row>
    <row r="7100" spans="1:12" s="167" customFormat="1">
      <c r="A7100" s="218" t="str">
        <f t="shared" si="48"/>
        <v>O221105058696일반상품</v>
      </c>
      <c r="B7100" s="219" t="s">
        <v>9441</v>
      </c>
      <c r="C7100" s="219" t="s">
        <v>8023</v>
      </c>
      <c r="D7100" s="219" t="s">
        <v>8065</v>
      </c>
      <c r="E7100" s="219" t="s">
        <v>7705</v>
      </c>
      <c r="F7100" s="219" t="s">
        <v>6439</v>
      </c>
      <c r="G7100" s="219" t="s">
        <v>9528</v>
      </c>
      <c r="H7100" s="219" t="s">
        <v>5990</v>
      </c>
      <c r="I7100" s="220" t="s">
        <v>8817</v>
      </c>
      <c r="J7100" s="221">
        <v>12000</v>
      </c>
      <c r="K7100" s="221">
        <v>1</v>
      </c>
      <c r="L7100" s="221">
        <v>12000</v>
      </c>
    </row>
    <row r="7101" spans="1:12" s="167" customFormat="1">
      <c r="A7101" s="218" t="str">
        <f t="shared" si="48"/>
        <v>O221105058696일반상품</v>
      </c>
      <c r="B7101" s="219" t="s">
        <v>9441</v>
      </c>
      <c r="C7101" s="219" t="s">
        <v>8023</v>
      </c>
      <c r="D7101" s="219" t="s">
        <v>8065</v>
      </c>
      <c r="E7101" s="219" t="s">
        <v>7705</v>
      </c>
      <c r="F7101" s="219" t="s">
        <v>6439</v>
      </c>
      <c r="G7101" s="219" t="s">
        <v>9528</v>
      </c>
      <c r="H7101" s="219" t="s">
        <v>5990</v>
      </c>
      <c r="I7101" s="220" t="s">
        <v>8397</v>
      </c>
      <c r="J7101" s="221">
        <v>10200</v>
      </c>
      <c r="K7101" s="221">
        <v>2</v>
      </c>
      <c r="L7101" s="221">
        <v>20400</v>
      </c>
    </row>
    <row r="7102" spans="1:12" s="167" customFormat="1">
      <c r="A7102" s="218" t="str">
        <f t="shared" si="48"/>
        <v>O221105058696일반상품</v>
      </c>
      <c r="B7102" s="219" t="s">
        <v>9441</v>
      </c>
      <c r="C7102" s="219" t="s">
        <v>8023</v>
      </c>
      <c r="D7102" s="219" t="s">
        <v>8065</v>
      </c>
      <c r="E7102" s="219" t="s">
        <v>7705</v>
      </c>
      <c r="F7102" s="219" t="s">
        <v>6439</v>
      </c>
      <c r="G7102" s="219" t="s">
        <v>9528</v>
      </c>
      <c r="H7102" s="219" t="s">
        <v>5990</v>
      </c>
      <c r="I7102" s="220" t="s">
        <v>7271</v>
      </c>
      <c r="J7102" s="221">
        <v>3900</v>
      </c>
      <c r="K7102" s="221">
        <v>1</v>
      </c>
      <c r="L7102" s="221">
        <v>3900</v>
      </c>
    </row>
    <row r="7103" spans="1:12" s="167" customFormat="1">
      <c r="A7103" s="218" t="str">
        <f t="shared" si="48"/>
        <v>O221105058696일반상품</v>
      </c>
      <c r="B7103" s="219" t="s">
        <v>9441</v>
      </c>
      <c r="C7103" s="219" t="s">
        <v>8023</v>
      </c>
      <c r="D7103" s="219" t="s">
        <v>8065</v>
      </c>
      <c r="E7103" s="219" t="s">
        <v>7705</v>
      </c>
      <c r="F7103" s="219" t="s">
        <v>6439</v>
      </c>
      <c r="G7103" s="219" t="s">
        <v>9528</v>
      </c>
      <c r="H7103" s="219" t="s">
        <v>5990</v>
      </c>
      <c r="I7103" s="220" t="s">
        <v>8640</v>
      </c>
      <c r="J7103" s="221">
        <v>3610</v>
      </c>
      <c r="K7103" s="221">
        <v>1</v>
      </c>
      <c r="L7103" s="221">
        <v>3610</v>
      </c>
    </row>
    <row r="7104" spans="1:12" s="167" customFormat="1">
      <c r="A7104" s="218" t="str">
        <f t="shared" si="48"/>
        <v>O221105058696일반상품</v>
      </c>
      <c r="B7104" s="219" t="s">
        <v>9441</v>
      </c>
      <c r="C7104" s="219" t="s">
        <v>8023</v>
      </c>
      <c r="D7104" s="219" t="s">
        <v>8065</v>
      </c>
      <c r="E7104" s="219" t="s">
        <v>7705</v>
      </c>
      <c r="F7104" s="219" t="s">
        <v>6439</v>
      </c>
      <c r="G7104" s="219" t="s">
        <v>9528</v>
      </c>
      <c r="H7104" s="219" t="s">
        <v>5990</v>
      </c>
      <c r="I7104" s="220" t="s">
        <v>9635</v>
      </c>
      <c r="J7104" s="221">
        <v>2290</v>
      </c>
      <c r="K7104" s="221">
        <v>1</v>
      </c>
      <c r="L7104" s="221">
        <v>2290</v>
      </c>
    </row>
    <row r="7105" spans="1:12" s="167" customFormat="1">
      <c r="A7105" s="218" t="str">
        <f t="shared" si="48"/>
        <v>O221105058696일반상품</v>
      </c>
      <c r="B7105" s="219" t="s">
        <v>9441</v>
      </c>
      <c r="C7105" s="219" t="s">
        <v>8023</v>
      </c>
      <c r="D7105" s="219" t="s">
        <v>8065</v>
      </c>
      <c r="E7105" s="219" t="s">
        <v>7705</v>
      </c>
      <c r="F7105" s="219" t="s">
        <v>6439</v>
      </c>
      <c r="G7105" s="219" t="s">
        <v>9528</v>
      </c>
      <c r="H7105" s="219" t="s">
        <v>5990</v>
      </c>
      <c r="I7105" s="220" t="s">
        <v>7286</v>
      </c>
      <c r="J7105" s="221">
        <v>1200</v>
      </c>
      <c r="K7105" s="221">
        <v>1</v>
      </c>
      <c r="L7105" s="221">
        <v>1200</v>
      </c>
    </row>
    <row r="7106" spans="1:12" s="167" customFormat="1">
      <c r="A7106" s="218" t="str">
        <f t="shared" si="48"/>
        <v>O221105058696일반상품</v>
      </c>
      <c r="B7106" s="219" t="s">
        <v>9441</v>
      </c>
      <c r="C7106" s="219" t="s">
        <v>8023</v>
      </c>
      <c r="D7106" s="219" t="s">
        <v>8065</v>
      </c>
      <c r="E7106" s="219" t="s">
        <v>7705</v>
      </c>
      <c r="F7106" s="219" t="s">
        <v>6439</v>
      </c>
      <c r="G7106" s="219" t="s">
        <v>9528</v>
      </c>
      <c r="H7106" s="219" t="s">
        <v>5990</v>
      </c>
      <c r="I7106" s="220" t="s">
        <v>8763</v>
      </c>
      <c r="J7106" s="221">
        <v>7840</v>
      </c>
      <c r="K7106" s="221">
        <v>1</v>
      </c>
      <c r="L7106" s="221">
        <v>7840</v>
      </c>
    </row>
    <row r="7107" spans="1:12" s="167" customFormat="1">
      <c r="A7107" s="218" t="str">
        <f t="shared" si="48"/>
        <v>O221105058696일반상품</v>
      </c>
      <c r="B7107" s="219" t="s">
        <v>9441</v>
      </c>
      <c r="C7107" s="219" t="s">
        <v>8023</v>
      </c>
      <c r="D7107" s="219" t="s">
        <v>8065</v>
      </c>
      <c r="E7107" s="219" t="s">
        <v>7705</v>
      </c>
      <c r="F7107" s="219" t="s">
        <v>6439</v>
      </c>
      <c r="G7107" s="219" t="s">
        <v>9528</v>
      </c>
      <c r="H7107" s="219" t="s">
        <v>5990</v>
      </c>
      <c r="I7107" s="220" t="s">
        <v>8524</v>
      </c>
      <c r="J7107" s="221">
        <v>5800</v>
      </c>
      <c r="K7107" s="221">
        <v>1</v>
      </c>
      <c r="L7107" s="221">
        <v>5800</v>
      </c>
    </row>
    <row r="7108" spans="1:12" s="167" customFormat="1">
      <c r="A7108" s="218" t="str">
        <f t="shared" si="48"/>
        <v>O221105058696일반상품</v>
      </c>
      <c r="B7108" s="219" t="s">
        <v>9441</v>
      </c>
      <c r="C7108" s="219" t="s">
        <v>8023</v>
      </c>
      <c r="D7108" s="219" t="s">
        <v>8065</v>
      </c>
      <c r="E7108" s="219" t="s">
        <v>7705</v>
      </c>
      <c r="F7108" s="219" t="s">
        <v>6439</v>
      </c>
      <c r="G7108" s="219" t="s">
        <v>9528</v>
      </c>
      <c r="H7108" s="219" t="s">
        <v>5990</v>
      </c>
      <c r="I7108" s="220" t="s">
        <v>8450</v>
      </c>
      <c r="J7108" s="221">
        <v>1400</v>
      </c>
      <c r="K7108" s="221">
        <v>2</v>
      </c>
      <c r="L7108" s="221">
        <v>2800</v>
      </c>
    </row>
    <row r="7109" spans="1:12" s="167" customFormat="1">
      <c r="A7109" s="218" t="str">
        <f t="shared" si="48"/>
        <v>O221105058696일반상품</v>
      </c>
      <c r="B7109" s="219" t="s">
        <v>9441</v>
      </c>
      <c r="C7109" s="219" t="s">
        <v>8023</v>
      </c>
      <c r="D7109" s="219" t="s">
        <v>8065</v>
      </c>
      <c r="E7109" s="219" t="s">
        <v>7705</v>
      </c>
      <c r="F7109" s="219" t="s">
        <v>6439</v>
      </c>
      <c r="G7109" s="219" t="s">
        <v>9528</v>
      </c>
      <c r="H7109" s="219" t="s">
        <v>5990</v>
      </c>
      <c r="I7109" s="220" t="s">
        <v>8451</v>
      </c>
      <c r="J7109" s="221">
        <v>2200</v>
      </c>
      <c r="K7109" s="221">
        <v>2</v>
      </c>
      <c r="L7109" s="221">
        <v>4400</v>
      </c>
    </row>
    <row r="7110" spans="1:12" s="167" customFormat="1">
      <c r="A7110" s="218" t="str">
        <f t="shared" si="48"/>
        <v>O221105058696일반상품</v>
      </c>
      <c r="B7110" s="219" t="s">
        <v>9441</v>
      </c>
      <c r="C7110" s="219" t="s">
        <v>8023</v>
      </c>
      <c r="D7110" s="219" t="s">
        <v>8065</v>
      </c>
      <c r="E7110" s="219" t="s">
        <v>7705</v>
      </c>
      <c r="F7110" s="219" t="s">
        <v>6439</v>
      </c>
      <c r="G7110" s="219" t="s">
        <v>9528</v>
      </c>
      <c r="H7110" s="219" t="s">
        <v>5990</v>
      </c>
      <c r="I7110" s="220" t="s">
        <v>7228</v>
      </c>
      <c r="J7110" s="221">
        <v>1250</v>
      </c>
      <c r="K7110" s="221">
        <v>1</v>
      </c>
      <c r="L7110" s="221">
        <v>1250</v>
      </c>
    </row>
    <row r="7111" spans="1:12" s="167" customFormat="1">
      <c r="A7111" s="218" t="str">
        <f t="shared" si="48"/>
        <v>O221105058696일반상품</v>
      </c>
      <c r="B7111" s="219" t="s">
        <v>9441</v>
      </c>
      <c r="C7111" s="219" t="s">
        <v>8023</v>
      </c>
      <c r="D7111" s="219" t="s">
        <v>8065</v>
      </c>
      <c r="E7111" s="219" t="s">
        <v>7705</v>
      </c>
      <c r="F7111" s="219" t="s">
        <v>6439</v>
      </c>
      <c r="G7111" s="219" t="s">
        <v>9528</v>
      </c>
      <c r="H7111" s="219" t="s">
        <v>5990</v>
      </c>
      <c r="I7111" s="220" t="s">
        <v>7200</v>
      </c>
      <c r="J7111" s="221">
        <v>2880</v>
      </c>
      <c r="K7111" s="221">
        <v>1</v>
      </c>
      <c r="L7111" s="221">
        <v>2880</v>
      </c>
    </row>
    <row r="7112" spans="1:12" s="167" customFormat="1">
      <c r="A7112" s="218" t="str">
        <f t="shared" si="48"/>
        <v>O221105058696일반상품</v>
      </c>
      <c r="B7112" s="219" t="s">
        <v>9441</v>
      </c>
      <c r="C7112" s="219" t="s">
        <v>8023</v>
      </c>
      <c r="D7112" s="219" t="s">
        <v>8065</v>
      </c>
      <c r="E7112" s="219" t="s">
        <v>7705</v>
      </c>
      <c r="F7112" s="219" t="s">
        <v>6439</v>
      </c>
      <c r="G7112" s="219" t="s">
        <v>9528</v>
      </c>
      <c r="H7112" s="219" t="s">
        <v>5990</v>
      </c>
      <c r="I7112" s="220" t="s">
        <v>8987</v>
      </c>
      <c r="J7112" s="221">
        <v>1200</v>
      </c>
      <c r="K7112" s="221">
        <v>3</v>
      </c>
      <c r="L7112" s="221">
        <v>3600</v>
      </c>
    </row>
    <row r="7113" spans="1:12" s="167" customFormat="1">
      <c r="A7113" s="218" t="str">
        <f t="shared" si="48"/>
        <v>O221105058696일반상품</v>
      </c>
      <c r="B7113" s="219" t="s">
        <v>9441</v>
      </c>
      <c r="C7113" s="219" t="s">
        <v>8023</v>
      </c>
      <c r="D7113" s="219" t="s">
        <v>8065</v>
      </c>
      <c r="E7113" s="219" t="s">
        <v>7705</v>
      </c>
      <c r="F7113" s="219" t="s">
        <v>6439</v>
      </c>
      <c r="G7113" s="219" t="s">
        <v>9528</v>
      </c>
      <c r="H7113" s="219" t="s">
        <v>5990</v>
      </c>
      <c r="I7113" s="220" t="s">
        <v>8415</v>
      </c>
      <c r="J7113" s="221">
        <v>9000</v>
      </c>
      <c r="K7113" s="221">
        <v>2</v>
      </c>
      <c r="L7113" s="221">
        <v>18000</v>
      </c>
    </row>
    <row r="7114" spans="1:12" s="167" customFormat="1">
      <c r="A7114" s="218" t="str">
        <f t="shared" si="48"/>
        <v>O221105058696일반상품</v>
      </c>
      <c r="B7114" s="219" t="s">
        <v>9441</v>
      </c>
      <c r="C7114" s="219" t="s">
        <v>8023</v>
      </c>
      <c r="D7114" s="219" t="s">
        <v>8065</v>
      </c>
      <c r="E7114" s="219" t="s">
        <v>7705</v>
      </c>
      <c r="F7114" s="219" t="s">
        <v>6439</v>
      </c>
      <c r="G7114" s="219" t="s">
        <v>9528</v>
      </c>
      <c r="H7114" s="219" t="s">
        <v>5990</v>
      </c>
      <c r="I7114" s="220" t="s">
        <v>8698</v>
      </c>
      <c r="J7114" s="221">
        <v>6950</v>
      </c>
      <c r="K7114" s="221">
        <v>1</v>
      </c>
      <c r="L7114" s="221">
        <v>6950</v>
      </c>
    </row>
    <row r="7115" spans="1:12" s="167" customFormat="1">
      <c r="A7115" s="218" t="str">
        <f t="shared" si="48"/>
        <v>O221105058696일반상품</v>
      </c>
      <c r="B7115" s="219" t="s">
        <v>9441</v>
      </c>
      <c r="C7115" s="219" t="s">
        <v>8023</v>
      </c>
      <c r="D7115" s="219" t="s">
        <v>8065</v>
      </c>
      <c r="E7115" s="219" t="s">
        <v>7705</v>
      </c>
      <c r="F7115" s="219" t="s">
        <v>6439</v>
      </c>
      <c r="G7115" s="219" t="s">
        <v>9528</v>
      </c>
      <c r="H7115" s="219" t="s">
        <v>5990</v>
      </c>
      <c r="I7115" s="220" t="s">
        <v>8028</v>
      </c>
      <c r="J7115" s="221">
        <v>9500</v>
      </c>
      <c r="K7115" s="221">
        <v>1</v>
      </c>
      <c r="L7115" s="221">
        <v>9500</v>
      </c>
    </row>
    <row r="7116" spans="1:12" s="167" customFormat="1">
      <c r="A7116" s="218" t="str">
        <f t="shared" si="48"/>
        <v>O221105058696일반상품</v>
      </c>
      <c r="B7116" s="219" t="s">
        <v>9441</v>
      </c>
      <c r="C7116" s="219" t="s">
        <v>8023</v>
      </c>
      <c r="D7116" s="219" t="s">
        <v>8065</v>
      </c>
      <c r="E7116" s="219" t="s">
        <v>7705</v>
      </c>
      <c r="F7116" s="219" t="s">
        <v>6439</v>
      </c>
      <c r="G7116" s="219" t="s">
        <v>9528</v>
      </c>
      <c r="H7116" s="219" t="s">
        <v>5990</v>
      </c>
      <c r="I7116" s="220" t="s">
        <v>7979</v>
      </c>
      <c r="J7116" s="221">
        <v>6660</v>
      </c>
      <c r="K7116" s="221">
        <v>1</v>
      </c>
      <c r="L7116" s="221">
        <v>6660</v>
      </c>
    </row>
    <row r="7117" spans="1:12" s="167" customFormat="1">
      <c r="A7117" s="218" t="str">
        <f t="shared" si="48"/>
        <v>O221105058696일반상품</v>
      </c>
      <c r="B7117" s="219" t="s">
        <v>9441</v>
      </c>
      <c r="C7117" s="219" t="s">
        <v>8023</v>
      </c>
      <c r="D7117" s="219" t="s">
        <v>8065</v>
      </c>
      <c r="E7117" s="219" t="s">
        <v>7705</v>
      </c>
      <c r="F7117" s="219" t="s">
        <v>6439</v>
      </c>
      <c r="G7117" s="219" t="s">
        <v>9528</v>
      </c>
      <c r="H7117" s="219" t="s">
        <v>5990</v>
      </c>
      <c r="I7117" s="220" t="s">
        <v>8869</v>
      </c>
      <c r="J7117" s="221">
        <v>1270</v>
      </c>
      <c r="K7117" s="221">
        <v>4</v>
      </c>
      <c r="L7117" s="221">
        <v>5080</v>
      </c>
    </row>
    <row r="7118" spans="1:12" s="167" customFormat="1">
      <c r="A7118" s="218" t="str">
        <f t="shared" si="48"/>
        <v>O221105058696일반상품</v>
      </c>
      <c r="B7118" s="219" t="s">
        <v>9441</v>
      </c>
      <c r="C7118" s="219" t="s">
        <v>8023</v>
      </c>
      <c r="D7118" s="219" t="s">
        <v>8065</v>
      </c>
      <c r="E7118" s="219" t="s">
        <v>7705</v>
      </c>
      <c r="F7118" s="219" t="s">
        <v>6439</v>
      </c>
      <c r="G7118" s="219" t="s">
        <v>9528</v>
      </c>
      <c r="H7118" s="219" t="s">
        <v>5990</v>
      </c>
      <c r="I7118" s="220" t="s">
        <v>7193</v>
      </c>
      <c r="J7118" s="221">
        <v>1900</v>
      </c>
      <c r="K7118" s="221">
        <v>2</v>
      </c>
      <c r="L7118" s="221">
        <v>3800</v>
      </c>
    </row>
    <row r="7119" spans="1:12" s="167" customFormat="1">
      <c r="A7119" s="218" t="str">
        <f t="shared" si="48"/>
        <v>O221105058696일반상품</v>
      </c>
      <c r="B7119" s="219" t="s">
        <v>9441</v>
      </c>
      <c r="C7119" s="219" t="s">
        <v>8023</v>
      </c>
      <c r="D7119" s="219" t="s">
        <v>8065</v>
      </c>
      <c r="E7119" s="219" t="s">
        <v>7705</v>
      </c>
      <c r="F7119" s="219" t="s">
        <v>6439</v>
      </c>
      <c r="G7119" s="219" t="s">
        <v>9528</v>
      </c>
      <c r="H7119" s="219" t="s">
        <v>5990</v>
      </c>
      <c r="I7119" s="220" t="s">
        <v>7229</v>
      </c>
      <c r="J7119" s="221">
        <v>5900</v>
      </c>
      <c r="K7119" s="221">
        <v>2</v>
      </c>
      <c r="L7119" s="221">
        <v>11800</v>
      </c>
    </row>
    <row r="7120" spans="1:12" s="167" customFormat="1">
      <c r="A7120" s="218" t="str">
        <f t="shared" si="48"/>
        <v>O221105058696일반상품</v>
      </c>
      <c r="B7120" s="219" t="s">
        <v>9441</v>
      </c>
      <c r="C7120" s="219" t="s">
        <v>8023</v>
      </c>
      <c r="D7120" s="219" t="s">
        <v>8065</v>
      </c>
      <c r="E7120" s="219" t="s">
        <v>7705</v>
      </c>
      <c r="F7120" s="219" t="s">
        <v>6439</v>
      </c>
      <c r="G7120" s="219" t="s">
        <v>9528</v>
      </c>
      <c r="H7120" s="219" t="s">
        <v>5990</v>
      </c>
      <c r="I7120" s="220" t="s">
        <v>7273</v>
      </c>
      <c r="J7120" s="221">
        <v>7200</v>
      </c>
      <c r="K7120" s="221">
        <v>1</v>
      </c>
      <c r="L7120" s="221">
        <v>7200</v>
      </c>
    </row>
    <row r="7121" spans="1:12" s="167" customFormat="1">
      <c r="A7121" s="218" t="str">
        <f t="shared" si="48"/>
        <v>O221105058696일반상품</v>
      </c>
      <c r="B7121" s="219" t="s">
        <v>9441</v>
      </c>
      <c r="C7121" s="219" t="s">
        <v>8023</v>
      </c>
      <c r="D7121" s="219" t="s">
        <v>8065</v>
      </c>
      <c r="E7121" s="219" t="s">
        <v>7705</v>
      </c>
      <c r="F7121" s="219" t="s">
        <v>6439</v>
      </c>
      <c r="G7121" s="219" t="s">
        <v>9528</v>
      </c>
      <c r="H7121" s="219" t="s">
        <v>5990</v>
      </c>
      <c r="I7121" s="220" t="s">
        <v>7978</v>
      </c>
      <c r="J7121" s="221">
        <v>3270</v>
      </c>
      <c r="K7121" s="221">
        <v>3</v>
      </c>
      <c r="L7121" s="221">
        <v>9810</v>
      </c>
    </row>
    <row r="7122" spans="1:12" s="167" customFormat="1">
      <c r="A7122" s="218" t="str">
        <f t="shared" si="48"/>
        <v>O221105058696일반상품</v>
      </c>
      <c r="B7122" s="219" t="s">
        <v>9441</v>
      </c>
      <c r="C7122" s="219" t="s">
        <v>8023</v>
      </c>
      <c r="D7122" s="219" t="s">
        <v>8065</v>
      </c>
      <c r="E7122" s="219" t="s">
        <v>7705</v>
      </c>
      <c r="F7122" s="219" t="s">
        <v>6439</v>
      </c>
      <c r="G7122" s="219" t="s">
        <v>9528</v>
      </c>
      <c r="H7122" s="219" t="s">
        <v>5990</v>
      </c>
      <c r="I7122" s="220" t="s">
        <v>8071</v>
      </c>
      <c r="J7122" s="221">
        <v>1630</v>
      </c>
      <c r="K7122" s="221">
        <v>1</v>
      </c>
      <c r="L7122" s="221">
        <v>1630</v>
      </c>
    </row>
    <row r="7123" spans="1:12" s="167" customFormat="1">
      <c r="A7123" s="218" t="str">
        <f t="shared" si="48"/>
        <v>O221105058696일반상품</v>
      </c>
      <c r="B7123" s="219" t="s">
        <v>9441</v>
      </c>
      <c r="C7123" s="219" t="s">
        <v>8023</v>
      </c>
      <c r="D7123" s="219" t="s">
        <v>8065</v>
      </c>
      <c r="E7123" s="219" t="s">
        <v>7705</v>
      </c>
      <c r="F7123" s="219" t="s">
        <v>6439</v>
      </c>
      <c r="G7123" s="219" t="s">
        <v>9528</v>
      </c>
      <c r="H7123" s="219" t="s">
        <v>5990</v>
      </c>
      <c r="I7123" s="220" t="s">
        <v>8511</v>
      </c>
      <c r="J7123" s="221">
        <v>6770</v>
      </c>
      <c r="K7123" s="221">
        <v>1</v>
      </c>
      <c r="L7123" s="221">
        <v>6770</v>
      </c>
    </row>
    <row r="7124" spans="1:12" s="167" customFormat="1">
      <c r="A7124" s="218" t="str">
        <f t="shared" si="48"/>
        <v>O221105058696일반상품</v>
      </c>
      <c r="B7124" s="219" t="s">
        <v>9441</v>
      </c>
      <c r="C7124" s="219" t="s">
        <v>8023</v>
      </c>
      <c r="D7124" s="219" t="s">
        <v>8065</v>
      </c>
      <c r="E7124" s="219" t="s">
        <v>7705</v>
      </c>
      <c r="F7124" s="219" t="s">
        <v>6439</v>
      </c>
      <c r="G7124" s="219" t="s">
        <v>9528</v>
      </c>
      <c r="H7124" s="219" t="s">
        <v>5990</v>
      </c>
      <c r="I7124" s="220" t="s">
        <v>8746</v>
      </c>
      <c r="J7124" s="221">
        <v>1000</v>
      </c>
      <c r="K7124" s="221">
        <v>2</v>
      </c>
      <c r="L7124" s="221">
        <v>2000</v>
      </c>
    </row>
    <row r="7125" spans="1:12" s="167" customFormat="1">
      <c r="A7125" s="218" t="str">
        <f t="shared" si="48"/>
        <v>O221105058696일반상품</v>
      </c>
      <c r="B7125" s="219" t="s">
        <v>9441</v>
      </c>
      <c r="C7125" s="219" t="s">
        <v>8023</v>
      </c>
      <c r="D7125" s="219" t="s">
        <v>8065</v>
      </c>
      <c r="E7125" s="219" t="s">
        <v>7705</v>
      </c>
      <c r="F7125" s="219" t="s">
        <v>6439</v>
      </c>
      <c r="G7125" s="219" t="s">
        <v>9528</v>
      </c>
      <c r="H7125" s="219" t="s">
        <v>5990</v>
      </c>
      <c r="I7125" s="220" t="s">
        <v>8977</v>
      </c>
      <c r="J7125" s="221">
        <v>1660</v>
      </c>
      <c r="K7125" s="221">
        <v>1</v>
      </c>
      <c r="L7125" s="221">
        <v>1660</v>
      </c>
    </row>
    <row r="7126" spans="1:12" s="167" customFormat="1">
      <c r="A7126" s="218" t="str">
        <f t="shared" si="48"/>
        <v>O221105058696일반상품</v>
      </c>
      <c r="B7126" s="219" t="s">
        <v>9441</v>
      </c>
      <c r="C7126" s="219" t="s">
        <v>8023</v>
      </c>
      <c r="D7126" s="219" t="s">
        <v>8065</v>
      </c>
      <c r="E7126" s="219" t="s">
        <v>7705</v>
      </c>
      <c r="F7126" s="219" t="s">
        <v>6439</v>
      </c>
      <c r="G7126" s="219" t="s">
        <v>9528</v>
      </c>
      <c r="H7126" s="219" t="s">
        <v>5990</v>
      </c>
      <c r="I7126" s="220" t="s">
        <v>8568</v>
      </c>
      <c r="J7126" s="221">
        <v>2980</v>
      </c>
      <c r="K7126" s="221">
        <v>1</v>
      </c>
      <c r="L7126" s="221">
        <v>2980</v>
      </c>
    </row>
    <row r="7127" spans="1:12" s="167" customFormat="1">
      <c r="A7127" s="218" t="str">
        <f t="shared" si="48"/>
        <v>O221105058696일반상품</v>
      </c>
      <c r="B7127" s="219" t="s">
        <v>9441</v>
      </c>
      <c r="C7127" s="219" t="s">
        <v>8023</v>
      </c>
      <c r="D7127" s="219" t="s">
        <v>8065</v>
      </c>
      <c r="E7127" s="219" t="s">
        <v>7705</v>
      </c>
      <c r="F7127" s="219" t="s">
        <v>6439</v>
      </c>
      <c r="G7127" s="219" t="s">
        <v>9528</v>
      </c>
      <c r="H7127" s="219" t="s">
        <v>5990</v>
      </c>
      <c r="I7127" s="220" t="s">
        <v>8701</v>
      </c>
      <c r="J7127" s="221">
        <v>31000</v>
      </c>
      <c r="K7127" s="221">
        <v>1</v>
      </c>
      <c r="L7127" s="221">
        <v>31000</v>
      </c>
    </row>
    <row r="7128" spans="1:12" s="167" customFormat="1">
      <c r="A7128" s="218" t="str">
        <f t="shared" si="48"/>
        <v>O221105058696일반상품</v>
      </c>
      <c r="B7128" s="219" t="s">
        <v>9441</v>
      </c>
      <c r="C7128" s="219" t="s">
        <v>8023</v>
      </c>
      <c r="D7128" s="219" t="s">
        <v>8065</v>
      </c>
      <c r="E7128" s="219" t="s">
        <v>7705</v>
      </c>
      <c r="F7128" s="219" t="s">
        <v>6439</v>
      </c>
      <c r="G7128" s="219" t="s">
        <v>9528</v>
      </c>
      <c r="H7128" s="219" t="s">
        <v>5990</v>
      </c>
      <c r="I7128" s="220" t="s">
        <v>9021</v>
      </c>
      <c r="J7128" s="221">
        <v>35000</v>
      </c>
      <c r="K7128" s="221">
        <v>1</v>
      </c>
      <c r="L7128" s="221">
        <v>35000</v>
      </c>
    </row>
    <row r="7129" spans="1:12" s="167" customFormat="1">
      <c r="A7129" s="218" t="str">
        <f t="shared" si="48"/>
        <v>O221105058696일반상품</v>
      </c>
      <c r="B7129" s="219" t="s">
        <v>9441</v>
      </c>
      <c r="C7129" s="219" t="s">
        <v>8023</v>
      </c>
      <c r="D7129" s="219" t="s">
        <v>8065</v>
      </c>
      <c r="E7129" s="219" t="s">
        <v>7705</v>
      </c>
      <c r="F7129" s="219" t="s">
        <v>6439</v>
      </c>
      <c r="G7129" s="219" t="s">
        <v>9528</v>
      </c>
      <c r="H7129" s="219" t="s">
        <v>5990</v>
      </c>
      <c r="I7129" s="220" t="s">
        <v>7281</v>
      </c>
      <c r="J7129" s="221">
        <v>8500</v>
      </c>
      <c r="K7129" s="221">
        <v>1</v>
      </c>
      <c r="L7129" s="221">
        <v>8500</v>
      </c>
    </row>
    <row r="7130" spans="1:12" s="167" customFormat="1">
      <c r="A7130" s="218" t="str">
        <f t="shared" si="48"/>
        <v>O221105058696일반상품</v>
      </c>
      <c r="B7130" s="219" t="s">
        <v>9441</v>
      </c>
      <c r="C7130" s="219" t="s">
        <v>8023</v>
      </c>
      <c r="D7130" s="219" t="s">
        <v>8065</v>
      </c>
      <c r="E7130" s="219" t="s">
        <v>7705</v>
      </c>
      <c r="F7130" s="219" t="s">
        <v>6439</v>
      </c>
      <c r="G7130" s="219" t="s">
        <v>9528</v>
      </c>
      <c r="H7130" s="219" t="s">
        <v>5990</v>
      </c>
      <c r="I7130" s="220" t="s">
        <v>7216</v>
      </c>
      <c r="J7130" s="221">
        <v>3930</v>
      </c>
      <c r="K7130" s="221">
        <v>1</v>
      </c>
      <c r="L7130" s="221">
        <v>3930</v>
      </c>
    </row>
    <row r="7131" spans="1:12" s="167" customFormat="1">
      <c r="A7131" s="218" t="str">
        <f t="shared" si="48"/>
        <v>O221105058696일반상품</v>
      </c>
      <c r="B7131" s="219" t="s">
        <v>9441</v>
      </c>
      <c r="C7131" s="219" t="s">
        <v>8023</v>
      </c>
      <c r="D7131" s="219" t="s">
        <v>8065</v>
      </c>
      <c r="E7131" s="219" t="s">
        <v>7705</v>
      </c>
      <c r="F7131" s="219" t="s">
        <v>6439</v>
      </c>
      <c r="G7131" s="219" t="s">
        <v>9528</v>
      </c>
      <c r="H7131" s="219" t="s">
        <v>5990</v>
      </c>
      <c r="I7131" s="220" t="s">
        <v>8446</v>
      </c>
      <c r="J7131" s="221">
        <v>3800</v>
      </c>
      <c r="K7131" s="221">
        <v>1</v>
      </c>
      <c r="L7131" s="221">
        <v>3800</v>
      </c>
    </row>
    <row r="7132" spans="1:12" s="167" customFormat="1">
      <c r="A7132" s="218" t="str">
        <f t="shared" si="48"/>
        <v>O221105058696일반상품</v>
      </c>
      <c r="B7132" s="219" t="s">
        <v>9441</v>
      </c>
      <c r="C7132" s="219" t="s">
        <v>8023</v>
      </c>
      <c r="D7132" s="219" t="s">
        <v>8065</v>
      </c>
      <c r="E7132" s="219" t="s">
        <v>7705</v>
      </c>
      <c r="F7132" s="219" t="s">
        <v>6439</v>
      </c>
      <c r="G7132" s="219" t="s">
        <v>9528</v>
      </c>
      <c r="H7132" s="219" t="s">
        <v>5990</v>
      </c>
      <c r="I7132" s="220" t="s">
        <v>8517</v>
      </c>
      <c r="J7132" s="221">
        <v>1760</v>
      </c>
      <c r="K7132" s="221">
        <v>1</v>
      </c>
      <c r="L7132" s="221">
        <v>1760</v>
      </c>
    </row>
    <row r="7133" spans="1:12" s="167" customFormat="1">
      <c r="A7133" s="218" t="str">
        <f t="shared" si="48"/>
        <v>O221105058694일반상품</v>
      </c>
      <c r="B7133" s="219" t="s">
        <v>9442</v>
      </c>
      <c r="C7133" s="219" t="s">
        <v>8023</v>
      </c>
      <c r="D7133" s="219" t="s">
        <v>8065</v>
      </c>
      <c r="E7133" s="219" t="s">
        <v>6389</v>
      </c>
      <c r="F7133" s="219" t="s">
        <v>6394</v>
      </c>
      <c r="G7133" s="219" t="s">
        <v>7916</v>
      </c>
      <c r="H7133" s="219" t="s">
        <v>5990</v>
      </c>
      <c r="I7133" s="220" t="s">
        <v>9636</v>
      </c>
      <c r="J7133" s="221">
        <v>43000</v>
      </c>
      <c r="K7133" s="221">
        <v>1</v>
      </c>
      <c r="L7133" s="221">
        <v>43000</v>
      </c>
    </row>
    <row r="7134" spans="1:12" s="167" customFormat="1">
      <c r="A7134" s="218" t="str">
        <f t="shared" si="48"/>
        <v>O221105058694일반상품</v>
      </c>
      <c r="B7134" s="219" t="s">
        <v>9442</v>
      </c>
      <c r="C7134" s="219" t="s">
        <v>8023</v>
      </c>
      <c r="D7134" s="219" t="s">
        <v>8065</v>
      </c>
      <c r="E7134" s="219" t="s">
        <v>6389</v>
      </c>
      <c r="F7134" s="219" t="s">
        <v>6394</v>
      </c>
      <c r="G7134" s="219" t="s">
        <v>7916</v>
      </c>
      <c r="H7134" s="219" t="s">
        <v>5990</v>
      </c>
      <c r="I7134" s="220" t="s">
        <v>9593</v>
      </c>
      <c r="J7134" s="221">
        <v>7900</v>
      </c>
      <c r="K7134" s="221">
        <v>1</v>
      </c>
      <c r="L7134" s="221">
        <v>7900</v>
      </c>
    </row>
    <row r="7135" spans="1:12" s="167" customFormat="1">
      <c r="A7135" s="218" t="str">
        <f t="shared" si="48"/>
        <v>O221105058694일반상품</v>
      </c>
      <c r="B7135" s="219" t="s">
        <v>9442</v>
      </c>
      <c r="C7135" s="219" t="s">
        <v>8023</v>
      </c>
      <c r="D7135" s="219" t="s">
        <v>8065</v>
      </c>
      <c r="E7135" s="219" t="s">
        <v>6389</v>
      </c>
      <c r="F7135" s="219" t="s">
        <v>6394</v>
      </c>
      <c r="G7135" s="219" t="s">
        <v>7916</v>
      </c>
      <c r="H7135" s="219" t="s">
        <v>5990</v>
      </c>
      <c r="I7135" s="220" t="s">
        <v>7981</v>
      </c>
      <c r="J7135" s="221">
        <v>1400</v>
      </c>
      <c r="K7135" s="221">
        <v>1</v>
      </c>
      <c r="L7135" s="221">
        <v>1400</v>
      </c>
    </row>
    <row r="7136" spans="1:12" s="167" customFormat="1">
      <c r="A7136" s="218" t="str">
        <f t="shared" si="48"/>
        <v>O221105058694일반상품</v>
      </c>
      <c r="B7136" s="219" t="s">
        <v>9442</v>
      </c>
      <c r="C7136" s="219" t="s">
        <v>8023</v>
      </c>
      <c r="D7136" s="219" t="s">
        <v>8065</v>
      </c>
      <c r="E7136" s="219" t="s">
        <v>6389</v>
      </c>
      <c r="F7136" s="219" t="s">
        <v>6394</v>
      </c>
      <c r="G7136" s="219" t="s">
        <v>7916</v>
      </c>
      <c r="H7136" s="219" t="s">
        <v>5990</v>
      </c>
      <c r="I7136" s="220" t="s">
        <v>7930</v>
      </c>
      <c r="J7136" s="221">
        <v>4200</v>
      </c>
      <c r="K7136" s="221">
        <v>1</v>
      </c>
      <c r="L7136" s="221">
        <v>4200</v>
      </c>
    </row>
    <row r="7137" spans="1:12" s="167" customFormat="1">
      <c r="A7137" s="218" t="str">
        <f t="shared" si="48"/>
        <v>O221105058694일반상품</v>
      </c>
      <c r="B7137" s="219" t="s">
        <v>9442</v>
      </c>
      <c r="C7137" s="219" t="s">
        <v>8023</v>
      </c>
      <c r="D7137" s="219" t="s">
        <v>8065</v>
      </c>
      <c r="E7137" s="219" t="s">
        <v>6389</v>
      </c>
      <c r="F7137" s="219" t="s">
        <v>6394</v>
      </c>
      <c r="G7137" s="219" t="s">
        <v>7916</v>
      </c>
      <c r="H7137" s="219" t="s">
        <v>5990</v>
      </c>
      <c r="I7137" s="220" t="s">
        <v>7189</v>
      </c>
      <c r="J7137" s="221">
        <v>1073</v>
      </c>
      <c r="K7137" s="221">
        <v>5</v>
      </c>
      <c r="L7137" s="221">
        <v>5365</v>
      </c>
    </row>
    <row r="7138" spans="1:12" s="167" customFormat="1">
      <c r="A7138" s="218" t="str">
        <f t="shared" si="48"/>
        <v>O221105058694일반상품</v>
      </c>
      <c r="B7138" s="219" t="s">
        <v>9442</v>
      </c>
      <c r="C7138" s="219" t="s">
        <v>8023</v>
      </c>
      <c r="D7138" s="219" t="s">
        <v>8065</v>
      </c>
      <c r="E7138" s="219" t="s">
        <v>6389</v>
      </c>
      <c r="F7138" s="219" t="s">
        <v>6394</v>
      </c>
      <c r="G7138" s="219" t="s">
        <v>7916</v>
      </c>
      <c r="H7138" s="219" t="s">
        <v>5990</v>
      </c>
      <c r="I7138" s="220" t="s">
        <v>8523</v>
      </c>
      <c r="J7138" s="221">
        <v>3800</v>
      </c>
      <c r="K7138" s="221">
        <v>1</v>
      </c>
      <c r="L7138" s="221">
        <v>3800</v>
      </c>
    </row>
    <row r="7139" spans="1:12" s="167" customFormat="1">
      <c r="A7139" s="218" t="str">
        <f t="shared" si="48"/>
        <v>O221105058694일반상품</v>
      </c>
      <c r="B7139" s="219" t="s">
        <v>9442</v>
      </c>
      <c r="C7139" s="219" t="s">
        <v>8023</v>
      </c>
      <c r="D7139" s="219" t="s">
        <v>8065</v>
      </c>
      <c r="E7139" s="219" t="s">
        <v>6389</v>
      </c>
      <c r="F7139" s="219" t="s">
        <v>6394</v>
      </c>
      <c r="G7139" s="219" t="s">
        <v>7916</v>
      </c>
      <c r="H7139" s="219" t="s">
        <v>5990</v>
      </c>
      <c r="I7139" s="220" t="s">
        <v>8465</v>
      </c>
      <c r="J7139" s="221">
        <v>8500</v>
      </c>
      <c r="K7139" s="221">
        <v>1</v>
      </c>
      <c r="L7139" s="221">
        <v>8500</v>
      </c>
    </row>
    <row r="7140" spans="1:12" s="167" customFormat="1">
      <c r="A7140" s="218" t="str">
        <f t="shared" si="48"/>
        <v>O221105058694일반상품</v>
      </c>
      <c r="B7140" s="219" t="s">
        <v>9442</v>
      </c>
      <c r="C7140" s="219" t="s">
        <v>8023</v>
      </c>
      <c r="D7140" s="219" t="s">
        <v>8065</v>
      </c>
      <c r="E7140" s="219" t="s">
        <v>6389</v>
      </c>
      <c r="F7140" s="219" t="s">
        <v>6394</v>
      </c>
      <c r="G7140" s="219" t="s">
        <v>7916</v>
      </c>
      <c r="H7140" s="219" t="s">
        <v>5990</v>
      </c>
      <c r="I7140" s="220" t="s">
        <v>8495</v>
      </c>
      <c r="J7140" s="221">
        <v>6200</v>
      </c>
      <c r="K7140" s="221">
        <v>1</v>
      </c>
      <c r="L7140" s="221">
        <v>6200</v>
      </c>
    </row>
    <row r="7141" spans="1:12" s="167" customFormat="1">
      <c r="A7141" s="218" t="str">
        <f t="shared" si="48"/>
        <v>O221105058694일반상품</v>
      </c>
      <c r="B7141" s="219" t="s">
        <v>9442</v>
      </c>
      <c r="C7141" s="219" t="s">
        <v>8023</v>
      </c>
      <c r="D7141" s="219" t="s">
        <v>8065</v>
      </c>
      <c r="E7141" s="219" t="s">
        <v>6389</v>
      </c>
      <c r="F7141" s="219" t="s">
        <v>6394</v>
      </c>
      <c r="G7141" s="219" t="s">
        <v>7916</v>
      </c>
      <c r="H7141" s="219" t="s">
        <v>5990</v>
      </c>
      <c r="I7141" s="220" t="s">
        <v>8609</v>
      </c>
      <c r="J7141" s="221">
        <v>2980</v>
      </c>
      <c r="K7141" s="221">
        <v>1</v>
      </c>
      <c r="L7141" s="221">
        <v>2980</v>
      </c>
    </row>
    <row r="7142" spans="1:12" s="167" customFormat="1">
      <c r="A7142" s="218" t="str">
        <f t="shared" si="48"/>
        <v>O221105058694일반상품</v>
      </c>
      <c r="B7142" s="219" t="s">
        <v>9442</v>
      </c>
      <c r="C7142" s="219" t="s">
        <v>8023</v>
      </c>
      <c r="D7142" s="219" t="s">
        <v>8065</v>
      </c>
      <c r="E7142" s="219" t="s">
        <v>6389</v>
      </c>
      <c r="F7142" s="219" t="s">
        <v>6394</v>
      </c>
      <c r="G7142" s="219" t="s">
        <v>7916</v>
      </c>
      <c r="H7142" s="219" t="s">
        <v>5990</v>
      </c>
      <c r="I7142" s="220" t="s">
        <v>8481</v>
      </c>
      <c r="J7142" s="221">
        <v>9300</v>
      </c>
      <c r="K7142" s="221">
        <v>1</v>
      </c>
      <c r="L7142" s="221">
        <v>9300</v>
      </c>
    </row>
    <row r="7143" spans="1:12" s="167" customFormat="1">
      <c r="A7143" s="218" t="str">
        <f t="shared" si="48"/>
        <v>O221105058694일반상품</v>
      </c>
      <c r="B7143" s="219" t="s">
        <v>9442</v>
      </c>
      <c r="C7143" s="219" t="s">
        <v>8023</v>
      </c>
      <c r="D7143" s="219" t="s">
        <v>8065</v>
      </c>
      <c r="E7143" s="219" t="s">
        <v>6389</v>
      </c>
      <c r="F7143" s="219" t="s">
        <v>6394</v>
      </c>
      <c r="G7143" s="219" t="s">
        <v>7916</v>
      </c>
      <c r="H7143" s="219" t="s">
        <v>5990</v>
      </c>
      <c r="I7143" s="220" t="s">
        <v>7197</v>
      </c>
      <c r="J7143" s="221">
        <v>3800</v>
      </c>
      <c r="K7143" s="221">
        <v>1</v>
      </c>
      <c r="L7143" s="221">
        <v>3800</v>
      </c>
    </row>
    <row r="7144" spans="1:12" s="167" customFormat="1">
      <c r="A7144" s="218" t="str">
        <f t="shared" si="48"/>
        <v>O221105058694일반상품</v>
      </c>
      <c r="B7144" s="219" t="s">
        <v>9442</v>
      </c>
      <c r="C7144" s="219" t="s">
        <v>8023</v>
      </c>
      <c r="D7144" s="219" t="s">
        <v>8065</v>
      </c>
      <c r="E7144" s="219" t="s">
        <v>6389</v>
      </c>
      <c r="F7144" s="219" t="s">
        <v>6394</v>
      </c>
      <c r="G7144" s="219" t="s">
        <v>7916</v>
      </c>
      <c r="H7144" s="219" t="s">
        <v>5990</v>
      </c>
      <c r="I7144" s="220" t="s">
        <v>7301</v>
      </c>
      <c r="J7144" s="221">
        <v>1500</v>
      </c>
      <c r="K7144" s="221">
        <v>1</v>
      </c>
      <c r="L7144" s="221">
        <v>1500</v>
      </c>
    </row>
    <row r="7145" spans="1:12" s="167" customFormat="1">
      <c r="A7145" s="218" t="str">
        <f t="shared" si="48"/>
        <v>O221105058694일반상품</v>
      </c>
      <c r="B7145" s="219" t="s">
        <v>9442</v>
      </c>
      <c r="C7145" s="219" t="s">
        <v>8023</v>
      </c>
      <c r="D7145" s="219" t="s">
        <v>8065</v>
      </c>
      <c r="E7145" s="219" t="s">
        <v>6389</v>
      </c>
      <c r="F7145" s="219" t="s">
        <v>6394</v>
      </c>
      <c r="G7145" s="219" t="s">
        <v>7916</v>
      </c>
      <c r="H7145" s="219" t="s">
        <v>5990</v>
      </c>
      <c r="I7145" s="220" t="s">
        <v>8482</v>
      </c>
      <c r="J7145" s="221">
        <v>4600</v>
      </c>
      <c r="K7145" s="221">
        <v>1</v>
      </c>
      <c r="L7145" s="221">
        <v>4600</v>
      </c>
    </row>
    <row r="7146" spans="1:12" s="167" customFormat="1">
      <c r="A7146" s="218" t="str">
        <f t="shared" si="48"/>
        <v>O221105058694일반상품</v>
      </c>
      <c r="B7146" s="219" t="s">
        <v>9442</v>
      </c>
      <c r="C7146" s="219" t="s">
        <v>8023</v>
      </c>
      <c r="D7146" s="219" t="s">
        <v>8065</v>
      </c>
      <c r="E7146" s="219" t="s">
        <v>6389</v>
      </c>
      <c r="F7146" s="219" t="s">
        <v>6394</v>
      </c>
      <c r="G7146" s="219" t="s">
        <v>7916</v>
      </c>
      <c r="H7146" s="219" t="s">
        <v>5990</v>
      </c>
      <c r="I7146" s="220" t="s">
        <v>8975</v>
      </c>
      <c r="J7146" s="221">
        <v>2970</v>
      </c>
      <c r="K7146" s="221">
        <v>1</v>
      </c>
      <c r="L7146" s="221">
        <v>2970</v>
      </c>
    </row>
    <row r="7147" spans="1:12" s="167" customFormat="1">
      <c r="A7147" s="218" t="str">
        <f t="shared" si="48"/>
        <v>O221105058694일반상품</v>
      </c>
      <c r="B7147" s="219" t="s">
        <v>9442</v>
      </c>
      <c r="C7147" s="219" t="s">
        <v>8023</v>
      </c>
      <c r="D7147" s="219" t="s">
        <v>8065</v>
      </c>
      <c r="E7147" s="219" t="s">
        <v>6389</v>
      </c>
      <c r="F7147" s="219" t="s">
        <v>6394</v>
      </c>
      <c r="G7147" s="219" t="s">
        <v>7916</v>
      </c>
      <c r="H7147" s="219" t="s">
        <v>5990</v>
      </c>
      <c r="I7147" s="220" t="s">
        <v>8706</v>
      </c>
      <c r="J7147" s="221">
        <v>5200</v>
      </c>
      <c r="K7147" s="221">
        <v>1</v>
      </c>
      <c r="L7147" s="221">
        <v>5200</v>
      </c>
    </row>
    <row r="7148" spans="1:12" s="167" customFormat="1">
      <c r="A7148" s="218" t="str">
        <f t="shared" si="48"/>
        <v>O221105058694일반상품</v>
      </c>
      <c r="B7148" s="219" t="s">
        <v>9442</v>
      </c>
      <c r="C7148" s="219" t="s">
        <v>8023</v>
      </c>
      <c r="D7148" s="219" t="s">
        <v>8065</v>
      </c>
      <c r="E7148" s="219" t="s">
        <v>6389</v>
      </c>
      <c r="F7148" s="219" t="s">
        <v>6394</v>
      </c>
      <c r="G7148" s="219" t="s">
        <v>7916</v>
      </c>
      <c r="H7148" s="219" t="s">
        <v>5990</v>
      </c>
      <c r="I7148" s="220" t="s">
        <v>9050</v>
      </c>
      <c r="J7148" s="221">
        <v>3980</v>
      </c>
      <c r="K7148" s="221">
        <v>1</v>
      </c>
      <c r="L7148" s="221">
        <v>3980</v>
      </c>
    </row>
    <row r="7149" spans="1:12" s="167" customFormat="1">
      <c r="A7149" s="218" t="str">
        <f t="shared" si="48"/>
        <v>O221105058694일반상품</v>
      </c>
      <c r="B7149" s="219" t="s">
        <v>9442</v>
      </c>
      <c r="C7149" s="219" t="s">
        <v>8023</v>
      </c>
      <c r="D7149" s="219" t="s">
        <v>8065</v>
      </c>
      <c r="E7149" s="219" t="s">
        <v>6389</v>
      </c>
      <c r="F7149" s="219" t="s">
        <v>6394</v>
      </c>
      <c r="G7149" s="219" t="s">
        <v>7916</v>
      </c>
      <c r="H7149" s="219" t="s">
        <v>5990</v>
      </c>
      <c r="I7149" s="220" t="s">
        <v>8527</v>
      </c>
      <c r="J7149" s="221">
        <v>3940</v>
      </c>
      <c r="K7149" s="221">
        <v>2</v>
      </c>
      <c r="L7149" s="221">
        <v>7880</v>
      </c>
    </row>
    <row r="7150" spans="1:12" s="167" customFormat="1">
      <c r="A7150" s="218" t="str">
        <f t="shared" si="48"/>
        <v>O221105058694일반상품</v>
      </c>
      <c r="B7150" s="219" t="s">
        <v>9442</v>
      </c>
      <c r="C7150" s="219" t="s">
        <v>8023</v>
      </c>
      <c r="D7150" s="219" t="s">
        <v>8065</v>
      </c>
      <c r="E7150" s="219" t="s">
        <v>6389</v>
      </c>
      <c r="F7150" s="219" t="s">
        <v>6394</v>
      </c>
      <c r="G7150" s="219" t="s">
        <v>7916</v>
      </c>
      <c r="H7150" s="219" t="s">
        <v>5990</v>
      </c>
      <c r="I7150" s="220" t="s">
        <v>7205</v>
      </c>
      <c r="J7150" s="221">
        <v>5430</v>
      </c>
      <c r="K7150" s="221">
        <v>1</v>
      </c>
      <c r="L7150" s="221">
        <v>5430</v>
      </c>
    </row>
    <row r="7151" spans="1:12" s="167" customFormat="1">
      <c r="A7151" s="218" t="str">
        <f t="shared" si="48"/>
        <v>O221105058694일반상품</v>
      </c>
      <c r="B7151" s="219" t="s">
        <v>9442</v>
      </c>
      <c r="C7151" s="219" t="s">
        <v>8023</v>
      </c>
      <c r="D7151" s="219" t="s">
        <v>8065</v>
      </c>
      <c r="E7151" s="219" t="s">
        <v>6389</v>
      </c>
      <c r="F7151" s="219" t="s">
        <v>6394</v>
      </c>
      <c r="G7151" s="219" t="s">
        <v>7916</v>
      </c>
      <c r="H7151" s="219" t="s">
        <v>5990</v>
      </c>
      <c r="I7151" s="220" t="s">
        <v>8839</v>
      </c>
      <c r="J7151" s="221">
        <v>4290</v>
      </c>
      <c r="K7151" s="221">
        <v>3</v>
      </c>
      <c r="L7151" s="221">
        <v>12870</v>
      </c>
    </row>
    <row r="7152" spans="1:12" s="167" customFormat="1">
      <c r="A7152" s="218" t="str">
        <f t="shared" si="48"/>
        <v>O221105058694일반상품</v>
      </c>
      <c r="B7152" s="219" t="s">
        <v>9442</v>
      </c>
      <c r="C7152" s="219" t="s">
        <v>8023</v>
      </c>
      <c r="D7152" s="219" t="s">
        <v>8065</v>
      </c>
      <c r="E7152" s="219" t="s">
        <v>6389</v>
      </c>
      <c r="F7152" s="219" t="s">
        <v>6394</v>
      </c>
      <c r="G7152" s="219" t="s">
        <v>7916</v>
      </c>
      <c r="H7152" s="219" t="s">
        <v>5990</v>
      </c>
      <c r="I7152" s="220" t="s">
        <v>8430</v>
      </c>
      <c r="J7152" s="221">
        <v>1470</v>
      </c>
      <c r="K7152" s="221">
        <v>2</v>
      </c>
      <c r="L7152" s="221">
        <v>2940</v>
      </c>
    </row>
    <row r="7153" spans="1:12" s="167" customFormat="1">
      <c r="A7153" s="218" t="str">
        <f t="shared" si="48"/>
        <v>O221105058694일반상품</v>
      </c>
      <c r="B7153" s="219" t="s">
        <v>9442</v>
      </c>
      <c r="C7153" s="219" t="s">
        <v>8023</v>
      </c>
      <c r="D7153" s="219" t="s">
        <v>8065</v>
      </c>
      <c r="E7153" s="219" t="s">
        <v>6389</v>
      </c>
      <c r="F7153" s="219" t="s">
        <v>6394</v>
      </c>
      <c r="G7153" s="219" t="s">
        <v>7916</v>
      </c>
      <c r="H7153" s="219" t="s">
        <v>5990</v>
      </c>
      <c r="I7153" s="220" t="s">
        <v>8509</v>
      </c>
      <c r="J7153" s="221">
        <v>1900</v>
      </c>
      <c r="K7153" s="221">
        <v>1</v>
      </c>
      <c r="L7153" s="221">
        <v>1900</v>
      </c>
    </row>
    <row r="7154" spans="1:12" s="167" customFormat="1">
      <c r="A7154" s="218" t="str">
        <f t="shared" si="48"/>
        <v>O221105058694일반상품</v>
      </c>
      <c r="B7154" s="219" t="s">
        <v>9442</v>
      </c>
      <c r="C7154" s="219" t="s">
        <v>8023</v>
      </c>
      <c r="D7154" s="219" t="s">
        <v>8065</v>
      </c>
      <c r="E7154" s="219" t="s">
        <v>6389</v>
      </c>
      <c r="F7154" s="219" t="s">
        <v>6394</v>
      </c>
      <c r="G7154" s="219" t="s">
        <v>7916</v>
      </c>
      <c r="H7154" s="219" t="s">
        <v>5990</v>
      </c>
      <c r="I7154" s="220" t="s">
        <v>8908</v>
      </c>
      <c r="J7154" s="221">
        <v>1800</v>
      </c>
      <c r="K7154" s="221">
        <v>4</v>
      </c>
      <c r="L7154" s="221">
        <v>7200</v>
      </c>
    </row>
    <row r="7155" spans="1:12" s="167" customFormat="1">
      <c r="A7155" s="218" t="str">
        <f t="shared" si="48"/>
        <v>O221105058694일반상품</v>
      </c>
      <c r="B7155" s="219" t="s">
        <v>9442</v>
      </c>
      <c r="C7155" s="219" t="s">
        <v>8023</v>
      </c>
      <c r="D7155" s="219" t="s">
        <v>8065</v>
      </c>
      <c r="E7155" s="219" t="s">
        <v>6389</v>
      </c>
      <c r="F7155" s="219" t="s">
        <v>6394</v>
      </c>
      <c r="G7155" s="219" t="s">
        <v>7916</v>
      </c>
      <c r="H7155" s="219" t="s">
        <v>5990</v>
      </c>
      <c r="I7155" s="220" t="s">
        <v>7294</v>
      </c>
      <c r="J7155" s="221">
        <v>4500</v>
      </c>
      <c r="K7155" s="221">
        <v>1</v>
      </c>
      <c r="L7155" s="221">
        <v>4500</v>
      </c>
    </row>
    <row r="7156" spans="1:12" s="167" customFormat="1">
      <c r="A7156" s="218" t="str">
        <f t="shared" si="48"/>
        <v>O221105058694일반상품</v>
      </c>
      <c r="B7156" s="219" t="s">
        <v>9442</v>
      </c>
      <c r="C7156" s="219" t="s">
        <v>8023</v>
      </c>
      <c r="D7156" s="219" t="s">
        <v>8065</v>
      </c>
      <c r="E7156" s="219" t="s">
        <v>6389</v>
      </c>
      <c r="F7156" s="219" t="s">
        <v>6394</v>
      </c>
      <c r="G7156" s="219" t="s">
        <v>7916</v>
      </c>
      <c r="H7156" s="219" t="s">
        <v>5990</v>
      </c>
      <c r="I7156" s="220" t="s">
        <v>8618</v>
      </c>
      <c r="J7156" s="221">
        <v>4100</v>
      </c>
      <c r="K7156" s="221">
        <v>1</v>
      </c>
      <c r="L7156" s="221">
        <v>4100</v>
      </c>
    </row>
    <row r="7157" spans="1:12" s="167" customFormat="1">
      <c r="A7157" s="218" t="str">
        <f t="shared" si="48"/>
        <v>O221105058694일반상품</v>
      </c>
      <c r="B7157" s="219" t="s">
        <v>9442</v>
      </c>
      <c r="C7157" s="219" t="s">
        <v>8023</v>
      </c>
      <c r="D7157" s="219" t="s">
        <v>8065</v>
      </c>
      <c r="E7157" s="219" t="s">
        <v>6389</v>
      </c>
      <c r="F7157" s="219" t="s">
        <v>6394</v>
      </c>
      <c r="G7157" s="219" t="s">
        <v>7916</v>
      </c>
      <c r="H7157" s="219" t="s">
        <v>5990</v>
      </c>
      <c r="I7157" s="220" t="s">
        <v>8513</v>
      </c>
      <c r="J7157" s="221">
        <v>1030</v>
      </c>
      <c r="K7157" s="221">
        <v>5</v>
      </c>
      <c r="L7157" s="221">
        <v>5150</v>
      </c>
    </row>
    <row r="7158" spans="1:12" s="167" customFormat="1">
      <c r="A7158" s="218" t="str">
        <f t="shared" si="48"/>
        <v>O221105058694일반상품</v>
      </c>
      <c r="B7158" s="219" t="s">
        <v>9442</v>
      </c>
      <c r="C7158" s="219" t="s">
        <v>8023</v>
      </c>
      <c r="D7158" s="219" t="s">
        <v>8065</v>
      </c>
      <c r="E7158" s="219" t="s">
        <v>6389</v>
      </c>
      <c r="F7158" s="219" t="s">
        <v>6394</v>
      </c>
      <c r="G7158" s="219" t="s">
        <v>7916</v>
      </c>
      <c r="H7158" s="219" t="s">
        <v>5990</v>
      </c>
      <c r="I7158" s="220" t="s">
        <v>8586</v>
      </c>
      <c r="J7158" s="221">
        <v>3300</v>
      </c>
      <c r="K7158" s="221">
        <v>1</v>
      </c>
      <c r="L7158" s="221">
        <v>3300</v>
      </c>
    </row>
    <row r="7159" spans="1:12" s="167" customFormat="1">
      <c r="A7159" s="218" t="str">
        <f t="shared" si="48"/>
        <v>O221105058694일반상품</v>
      </c>
      <c r="B7159" s="219" t="s">
        <v>9442</v>
      </c>
      <c r="C7159" s="219" t="s">
        <v>8023</v>
      </c>
      <c r="D7159" s="219" t="s">
        <v>8065</v>
      </c>
      <c r="E7159" s="219" t="s">
        <v>6389</v>
      </c>
      <c r="F7159" s="219" t="s">
        <v>6394</v>
      </c>
      <c r="G7159" s="219" t="s">
        <v>7916</v>
      </c>
      <c r="H7159" s="219" t="s">
        <v>5990</v>
      </c>
      <c r="I7159" s="220" t="s">
        <v>8515</v>
      </c>
      <c r="J7159" s="221">
        <v>4520</v>
      </c>
      <c r="K7159" s="221">
        <v>1</v>
      </c>
      <c r="L7159" s="221">
        <v>4520</v>
      </c>
    </row>
    <row r="7160" spans="1:12" s="167" customFormat="1">
      <c r="A7160" s="218" t="str">
        <f t="shared" si="48"/>
        <v>O221105058694일반상품</v>
      </c>
      <c r="B7160" s="219" t="s">
        <v>9442</v>
      </c>
      <c r="C7160" s="219" t="s">
        <v>8023</v>
      </c>
      <c r="D7160" s="219" t="s">
        <v>8065</v>
      </c>
      <c r="E7160" s="219" t="s">
        <v>6389</v>
      </c>
      <c r="F7160" s="219" t="s">
        <v>6394</v>
      </c>
      <c r="G7160" s="219" t="s">
        <v>7916</v>
      </c>
      <c r="H7160" s="219" t="s">
        <v>5990</v>
      </c>
      <c r="I7160" s="220" t="s">
        <v>8373</v>
      </c>
      <c r="J7160" s="221">
        <v>6636</v>
      </c>
      <c r="K7160" s="221">
        <v>1</v>
      </c>
      <c r="L7160" s="221">
        <v>6636</v>
      </c>
    </row>
    <row r="7161" spans="1:12" s="167" customFormat="1">
      <c r="A7161" s="218" t="str">
        <f t="shared" si="48"/>
        <v>O221105058694일반상품</v>
      </c>
      <c r="B7161" s="219" t="s">
        <v>9442</v>
      </c>
      <c r="C7161" s="219" t="s">
        <v>8023</v>
      </c>
      <c r="D7161" s="219" t="s">
        <v>8065</v>
      </c>
      <c r="E7161" s="219" t="s">
        <v>6389</v>
      </c>
      <c r="F7161" s="219" t="s">
        <v>6394</v>
      </c>
      <c r="G7161" s="219" t="s">
        <v>7916</v>
      </c>
      <c r="H7161" s="219" t="s">
        <v>5990</v>
      </c>
      <c r="I7161" s="220" t="s">
        <v>8620</v>
      </c>
      <c r="J7161" s="221">
        <v>11000</v>
      </c>
      <c r="K7161" s="221">
        <v>1</v>
      </c>
      <c r="L7161" s="221">
        <v>11000</v>
      </c>
    </row>
    <row r="7162" spans="1:12" s="167" customFormat="1">
      <c r="A7162" s="218" t="str">
        <f t="shared" si="48"/>
        <v>O221105058694일반상품</v>
      </c>
      <c r="B7162" s="219" t="s">
        <v>9442</v>
      </c>
      <c r="C7162" s="219" t="s">
        <v>8023</v>
      </c>
      <c r="D7162" s="219" t="s">
        <v>8065</v>
      </c>
      <c r="E7162" s="219" t="s">
        <v>6389</v>
      </c>
      <c r="F7162" s="219" t="s">
        <v>6394</v>
      </c>
      <c r="G7162" s="219" t="s">
        <v>7916</v>
      </c>
      <c r="H7162" s="219" t="s">
        <v>5990</v>
      </c>
      <c r="I7162" s="220" t="s">
        <v>8025</v>
      </c>
      <c r="J7162" s="221">
        <v>3800</v>
      </c>
      <c r="K7162" s="221">
        <v>3</v>
      </c>
      <c r="L7162" s="221">
        <v>11400</v>
      </c>
    </row>
    <row r="7163" spans="1:12" s="167" customFormat="1">
      <c r="A7163" s="218" t="str">
        <f t="shared" si="48"/>
        <v>O221105058694일반상품</v>
      </c>
      <c r="B7163" s="219" t="s">
        <v>9442</v>
      </c>
      <c r="C7163" s="219" t="s">
        <v>8023</v>
      </c>
      <c r="D7163" s="219" t="s">
        <v>8065</v>
      </c>
      <c r="E7163" s="219" t="s">
        <v>6389</v>
      </c>
      <c r="F7163" s="219" t="s">
        <v>6394</v>
      </c>
      <c r="G7163" s="219" t="s">
        <v>7916</v>
      </c>
      <c r="H7163" s="219" t="s">
        <v>5990</v>
      </c>
      <c r="I7163" s="220" t="s">
        <v>8079</v>
      </c>
      <c r="J7163" s="221">
        <v>1900</v>
      </c>
      <c r="K7163" s="221">
        <v>2</v>
      </c>
      <c r="L7163" s="221">
        <v>3800</v>
      </c>
    </row>
    <row r="7164" spans="1:12" s="167" customFormat="1">
      <c r="A7164" s="218" t="str">
        <f t="shared" si="48"/>
        <v>O221105058694일반상품</v>
      </c>
      <c r="B7164" s="219" t="s">
        <v>9442</v>
      </c>
      <c r="C7164" s="219" t="s">
        <v>8023</v>
      </c>
      <c r="D7164" s="219" t="s">
        <v>8065</v>
      </c>
      <c r="E7164" s="219" t="s">
        <v>6389</v>
      </c>
      <c r="F7164" s="219" t="s">
        <v>6394</v>
      </c>
      <c r="G7164" s="219" t="s">
        <v>7916</v>
      </c>
      <c r="H7164" s="219" t="s">
        <v>5990</v>
      </c>
      <c r="I7164" s="220" t="s">
        <v>8657</v>
      </c>
      <c r="J7164" s="221">
        <v>12400</v>
      </c>
      <c r="K7164" s="221">
        <v>1</v>
      </c>
      <c r="L7164" s="221">
        <v>12400</v>
      </c>
    </row>
    <row r="7165" spans="1:12" s="167" customFormat="1">
      <c r="A7165" s="218" t="str">
        <f t="shared" si="48"/>
        <v>O221105058691일반상품</v>
      </c>
      <c r="B7165" s="219" t="s">
        <v>9443</v>
      </c>
      <c r="C7165" s="219" t="s">
        <v>8023</v>
      </c>
      <c r="D7165" s="219" t="s">
        <v>8065</v>
      </c>
      <c r="E7165" s="219" t="s">
        <v>7705</v>
      </c>
      <c r="F7165" s="219" t="s">
        <v>6439</v>
      </c>
      <c r="G7165" s="219" t="s">
        <v>8003</v>
      </c>
      <c r="H7165" s="219" t="s">
        <v>5990</v>
      </c>
      <c r="I7165" s="220" t="s">
        <v>7188</v>
      </c>
      <c r="J7165" s="221">
        <v>5800</v>
      </c>
      <c r="K7165" s="221">
        <v>2</v>
      </c>
      <c r="L7165" s="221">
        <v>11600</v>
      </c>
    </row>
    <row r="7166" spans="1:12" s="167" customFormat="1">
      <c r="A7166" s="218" t="str">
        <f t="shared" si="48"/>
        <v>O221105058691일반상품</v>
      </c>
      <c r="B7166" s="219" t="s">
        <v>9443</v>
      </c>
      <c r="C7166" s="219" t="s">
        <v>8023</v>
      </c>
      <c r="D7166" s="219" t="s">
        <v>8065</v>
      </c>
      <c r="E7166" s="219" t="s">
        <v>7705</v>
      </c>
      <c r="F7166" s="219" t="s">
        <v>6439</v>
      </c>
      <c r="G7166" s="219" t="s">
        <v>8003</v>
      </c>
      <c r="H7166" s="219" t="s">
        <v>5990</v>
      </c>
      <c r="I7166" s="220" t="s">
        <v>8034</v>
      </c>
      <c r="J7166" s="221">
        <v>900</v>
      </c>
      <c r="K7166" s="221">
        <v>2</v>
      </c>
      <c r="L7166" s="221">
        <v>1800</v>
      </c>
    </row>
    <row r="7167" spans="1:12" s="167" customFormat="1">
      <c r="A7167" s="218" t="str">
        <f t="shared" si="48"/>
        <v>O221105058691일반상품</v>
      </c>
      <c r="B7167" s="219" t="s">
        <v>9443</v>
      </c>
      <c r="C7167" s="219" t="s">
        <v>8023</v>
      </c>
      <c r="D7167" s="219" t="s">
        <v>8065</v>
      </c>
      <c r="E7167" s="219" t="s">
        <v>7705</v>
      </c>
      <c r="F7167" s="219" t="s">
        <v>6439</v>
      </c>
      <c r="G7167" s="219" t="s">
        <v>8003</v>
      </c>
      <c r="H7167" s="219" t="s">
        <v>5990</v>
      </c>
      <c r="I7167" s="220" t="s">
        <v>8423</v>
      </c>
      <c r="J7167" s="221">
        <v>8000</v>
      </c>
      <c r="K7167" s="221">
        <v>2</v>
      </c>
      <c r="L7167" s="221">
        <v>16000</v>
      </c>
    </row>
    <row r="7168" spans="1:12" s="167" customFormat="1">
      <c r="A7168" s="218" t="str">
        <f t="shared" si="48"/>
        <v>O221105058691일반상품</v>
      </c>
      <c r="B7168" s="219" t="s">
        <v>9443</v>
      </c>
      <c r="C7168" s="219" t="s">
        <v>8023</v>
      </c>
      <c r="D7168" s="219" t="s">
        <v>8065</v>
      </c>
      <c r="E7168" s="219" t="s">
        <v>7705</v>
      </c>
      <c r="F7168" s="219" t="s">
        <v>6439</v>
      </c>
      <c r="G7168" s="219" t="s">
        <v>8003</v>
      </c>
      <c r="H7168" s="219" t="s">
        <v>5990</v>
      </c>
      <c r="I7168" s="220" t="s">
        <v>8327</v>
      </c>
      <c r="J7168" s="221">
        <v>1340</v>
      </c>
      <c r="K7168" s="221">
        <v>2</v>
      </c>
      <c r="L7168" s="221">
        <v>2680</v>
      </c>
    </row>
    <row r="7169" spans="1:12" s="167" customFormat="1">
      <c r="A7169" s="218" t="str">
        <f t="shared" si="48"/>
        <v>O221105058691일반상품</v>
      </c>
      <c r="B7169" s="219" t="s">
        <v>9443</v>
      </c>
      <c r="C7169" s="219" t="s">
        <v>8023</v>
      </c>
      <c r="D7169" s="219" t="s">
        <v>8065</v>
      </c>
      <c r="E7169" s="219" t="s">
        <v>7705</v>
      </c>
      <c r="F7169" s="219" t="s">
        <v>6439</v>
      </c>
      <c r="G7169" s="219" t="s">
        <v>8003</v>
      </c>
      <c r="H7169" s="219" t="s">
        <v>5990</v>
      </c>
      <c r="I7169" s="220" t="s">
        <v>7209</v>
      </c>
      <c r="J7169" s="221">
        <v>1240</v>
      </c>
      <c r="K7169" s="221">
        <v>3</v>
      </c>
      <c r="L7169" s="221">
        <v>3720</v>
      </c>
    </row>
    <row r="7170" spans="1:12" s="167" customFormat="1">
      <c r="A7170" s="218" t="str">
        <f t="shared" si="48"/>
        <v>O221105058691일반상품</v>
      </c>
      <c r="B7170" s="219" t="s">
        <v>9443</v>
      </c>
      <c r="C7170" s="219" t="s">
        <v>8023</v>
      </c>
      <c r="D7170" s="219" t="s">
        <v>8065</v>
      </c>
      <c r="E7170" s="219" t="s">
        <v>7705</v>
      </c>
      <c r="F7170" s="219" t="s">
        <v>6439</v>
      </c>
      <c r="G7170" s="219" t="s">
        <v>8003</v>
      </c>
      <c r="H7170" s="219" t="s">
        <v>5990</v>
      </c>
      <c r="I7170" s="220" t="s">
        <v>9637</v>
      </c>
      <c r="J7170" s="221">
        <v>8900</v>
      </c>
      <c r="K7170" s="221">
        <v>1</v>
      </c>
      <c r="L7170" s="221">
        <v>8900</v>
      </c>
    </row>
    <row r="7171" spans="1:12" s="167" customFormat="1">
      <c r="A7171" s="218" t="str">
        <f t="shared" si="48"/>
        <v>O221105058691일반상품</v>
      </c>
      <c r="B7171" s="219" t="s">
        <v>9443</v>
      </c>
      <c r="C7171" s="219" t="s">
        <v>8023</v>
      </c>
      <c r="D7171" s="219" t="s">
        <v>8065</v>
      </c>
      <c r="E7171" s="219" t="s">
        <v>7705</v>
      </c>
      <c r="F7171" s="219" t="s">
        <v>6439</v>
      </c>
      <c r="G7171" s="219" t="s">
        <v>8003</v>
      </c>
      <c r="H7171" s="219" t="s">
        <v>5990</v>
      </c>
      <c r="I7171" s="220" t="s">
        <v>9054</v>
      </c>
      <c r="J7171" s="221">
        <v>3440</v>
      </c>
      <c r="K7171" s="221">
        <v>1</v>
      </c>
      <c r="L7171" s="221">
        <v>3440</v>
      </c>
    </row>
    <row r="7172" spans="1:12" s="167" customFormat="1">
      <c r="A7172" s="218" t="str">
        <f t="shared" si="48"/>
        <v>O221105058691일반상품</v>
      </c>
      <c r="B7172" s="219" t="s">
        <v>9443</v>
      </c>
      <c r="C7172" s="219" t="s">
        <v>8023</v>
      </c>
      <c r="D7172" s="219" t="s">
        <v>8065</v>
      </c>
      <c r="E7172" s="219" t="s">
        <v>7705</v>
      </c>
      <c r="F7172" s="219" t="s">
        <v>6439</v>
      </c>
      <c r="G7172" s="219" t="s">
        <v>8003</v>
      </c>
      <c r="H7172" s="219" t="s">
        <v>5990</v>
      </c>
      <c r="I7172" s="220" t="s">
        <v>8534</v>
      </c>
      <c r="J7172" s="221">
        <v>800</v>
      </c>
      <c r="K7172" s="221">
        <v>1</v>
      </c>
      <c r="L7172" s="221">
        <v>800</v>
      </c>
    </row>
    <row r="7173" spans="1:12" s="167" customFormat="1">
      <c r="A7173" s="218" t="str">
        <f t="shared" si="48"/>
        <v>O221105058691일반상품</v>
      </c>
      <c r="B7173" s="219" t="s">
        <v>9443</v>
      </c>
      <c r="C7173" s="219" t="s">
        <v>8023</v>
      </c>
      <c r="D7173" s="219" t="s">
        <v>8065</v>
      </c>
      <c r="E7173" s="219" t="s">
        <v>7705</v>
      </c>
      <c r="F7173" s="219" t="s">
        <v>6439</v>
      </c>
      <c r="G7173" s="219" t="s">
        <v>8003</v>
      </c>
      <c r="H7173" s="219" t="s">
        <v>5990</v>
      </c>
      <c r="I7173" s="220" t="s">
        <v>8935</v>
      </c>
      <c r="J7173" s="221">
        <v>4000</v>
      </c>
      <c r="K7173" s="221">
        <v>5</v>
      </c>
      <c r="L7173" s="221">
        <v>20000</v>
      </c>
    </row>
    <row r="7174" spans="1:12" s="167" customFormat="1">
      <c r="A7174" s="218" t="str">
        <f t="shared" si="48"/>
        <v>O221105058691일반상품</v>
      </c>
      <c r="B7174" s="219" t="s">
        <v>9443</v>
      </c>
      <c r="C7174" s="219" t="s">
        <v>8023</v>
      </c>
      <c r="D7174" s="219" t="s">
        <v>8065</v>
      </c>
      <c r="E7174" s="219" t="s">
        <v>7705</v>
      </c>
      <c r="F7174" s="219" t="s">
        <v>6439</v>
      </c>
      <c r="G7174" s="219" t="s">
        <v>8003</v>
      </c>
      <c r="H7174" s="219" t="s">
        <v>5990</v>
      </c>
      <c r="I7174" s="220" t="s">
        <v>8560</v>
      </c>
      <c r="J7174" s="221">
        <v>9900</v>
      </c>
      <c r="K7174" s="221">
        <v>1</v>
      </c>
      <c r="L7174" s="221">
        <v>9900</v>
      </c>
    </row>
    <row r="7175" spans="1:12" s="167" customFormat="1">
      <c r="A7175" s="218" t="str">
        <f t="shared" si="48"/>
        <v>O221105058691일반상품</v>
      </c>
      <c r="B7175" s="219" t="s">
        <v>9443</v>
      </c>
      <c r="C7175" s="219" t="s">
        <v>8023</v>
      </c>
      <c r="D7175" s="219" t="s">
        <v>8065</v>
      </c>
      <c r="E7175" s="219" t="s">
        <v>7705</v>
      </c>
      <c r="F7175" s="219" t="s">
        <v>6439</v>
      </c>
      <c r="G7175" s="219" t="s">
        <v>8003</v>
      </c>
      <c r="H7175" s="219" t="s">
        <v>5990</v>
      </c>
      <c r="I7175" s="220" t="s">
        <v>8466</v>
      </c>
      <c r="J7175" s="221">
        <v>1900</v>
      </c>
      <c r="K7175" s="221">
        <v>1</v>
      </c>
      <c r="L7175" s="221">
        <v>1900</v>
      </c>
    </row>
    <row r="7176" spans="1:12" s="167" customFormat="1">
      <c r="A7176" s="218" t="str">
        <f t="shared" si="48"/>
        <v>O221105058691일반상품</v>
      </c>
      <c r="B7176" s="219" t="s">
        <v>9443</v>
      </c>
      <c r="C7176" s="219" t="s">
        <v>8023</v>
      </c>
      <c r="D7176" s="219" t="s">
        <v>8065</v>
      </c>
      <c r="E7176" s="219" t="s">
        <v>7705</v>
      </c>
      <c r="F7176" s="219" t="s">
        <v>6439</v>
      </c>
      <c r="G7176" s="219" t="s">
        <v>8003</v>
      </c>
      <c r="H7176" s="219" t="s">
        <v>5990</v>
      </c>
      <c r="I7176" s="220" t="s">
        <v>8467</v>
      </c>
      <c r="J7176" s="221">
        <v>1800</v>
      </c>
      <c r="K7176" s="221">
        <v>1</v>
      </c>
      <c r="L7176" s="221">
        <v>1800</v>
      </c>
    </row>
    <row r="7177" spans="1:12" s="167" customFormat="1">
      <c r="A7177" s="218" t="str">
        <f t="shared" si="48"/>
        <v>O221105058691일반상품</v>
      </c>
      <c r="B7177" s="219" t="s">
        <v>9443</v>
      </c>
      <c r="C7177" s="219" t="s">
        <v>8023</v>
      </c>
      <c r="D7177" s="219" t="s">
        <v>8065</v>
      </c>
      <c r="E7177" s="219" t="s">
        <v>7705</v>
      </c>
      <c r="F7177" s="219" t="s">
        <v>6439</v>
      </c>
      <c r="G7177" s="219" t="s">
        <v>8003</v>
      </c>
      <c r="H7177" s="219" t="s">
        <v>5990</v>
      </c>
      <c r="I7177" s="220" t="s">
        <v>8450</v>
      </c>
      <c r="J7177" s="221">
        <v>1400</v>
      </c>
      <c r="K7177" s="221">
        <v>1</v>
      </c>
      <c r="L7177" s="221">
        <v>1400</v>
      </c>
    </row>
    <row r="7178" spans="1:12" s="167" customFormat="1">
      <c r="A7178" s="218" t="str">
        <f t="shared" si="48"/>
        <v>O221105058691일반상품</v>
      </c>
      <c r="B7178" s="219" t="s">
        <v>9443</v>
      </c>
      <c r="C7178" s="219" t="s">
        <v>8023</v>
      </c>
      <c r="D7178" s="219" t="s">
        <v>8065</v>
      </c>
      <c r="E7178" s="219" t="s">
        <v>7705</v>
      </c>
      <c r="F7178" s="219" t="s">
        <v>6439</v>
      </c>
      <c r="G7178" s="219" t="s">
        <v>8003</v>
      </c>
      <c r="H7178" s="219" t="s">
        <v>5990</v>
      </c>
      <c r="I7178" s="220" t="s">
        <v>8506</v>
      </c>
      <c r="J7178" s="221">
        <v>3600</v>
      </c>
      <c r="K7178" s="221">
        <v>2</v>
      </c>
      <c r="L7178" s="221">
        <v>7200</v>
      </c>
    </row>
    <row r="7179" spans="1:12" s="167" customFormat="1">
      <c r="A7179" s="218" t="str">
        <f t="shared" si="48"/>
        <v>O221105058691일반상품</v>
      </c>
      <c r="B7179" s="219" t="s">
        <v>9443</v>
      </c>
      <c r="C7179" s="219" t="s">
        <v>8023</v>
      </c>
      <c r="D7179" s="219" t="s">
        <v>8065</v>
      </c>
      <c r="E7179" s="219" t="s">
        <v>7705</v>
      </c>
      <c r="F7179" s="219" t="s">
        <v>6439</v>
      </c>
      <c r="G7179" s="219" t="s">
        <v>8003</v>
      </c>
      <c r="H7179" s="219" t="s">
        <v>5990</v>
      </c>
      <c r="I7179" s="220" t="s">
        <v>8895</v>
      </c>
      <c r="J7179" s="221">
        <v>3240</v>
      </c>
      <c r="K7179" s="221">
        <v>2</v>
      </c>
      <c r="L7179" s="221">
        <v>6480</v>
      </c>
    </row>
    <row r="7180" spans="1:12" s="167" customFormat="1">
      <c r="A7180" s="218" t="str">
        <f t="shared" si="48"/>
        <v>O221105058691일반상품</v>
      </c>
      <c r="B7180" s="219" t="s">
        <v>9443</v>
      </c>
      <c r="C7180" s="219" t="s">
        <v>8023</v>
      </c>
      <c r="D7180" s="219" t="s">
        <v>8065</v>
      </c>
      <c r="E7180" s="219" t="s">
        <v>7705</v>
      </c>
      <c r="F7180" s="219" t="s">
        <v>6439</v>
      </c>
      <c r="G7180" s="219" t="s">
        <v>8003</v>
      </c>
      <c r="H7180" s="219" t="s">
        <v>5990</v>
      </c>
      <c r="I7180" s="220" t="s">
        <v>7293</v>
      </c>
      <c r="J7180" s="221">
        <v>3240</v>
      </c>
      <c r="K7180" s="221">
        <v>2</v>
      </c>
      <c r="L7180" s="221">
        <v>6480</v>
      </c>
    </row>
    <row r="7181" spans="1:12" s="167" customFormat="1">
      <c r="A7181" s="218" t="str">
        <f t="shared" si="48"/>
        <v>O221105058691일반상품</v>
      </c>
      <c r="B7181" s="219" t="s">
        <v>9443</v>
      </c>
      <c r="C7181" s="219" t="s">
        <v>8023</v>
      </c>
      <c r="D7181" s="219" t="s">
        <v>8065</v>
      </c>
      <c r="E7181" s="219" t="s">
        <v>7705</v>
      </c>
      <c r="F7181" s="219" t="s">
        <v>6439</v>
      </c>
      <c r="G7181" s="219" t="s">
        <v>8003</v>
      </c>
      <c r="H7181" s="219" t="s">
        <v>5990</v>
      </c>
      <c r="I7181" s="220" t="s">
        <v>8583</v>
      </c>
      <c r="J7181" s="221">
        <v>2090</v>
      </c>
      <c r="K7181" s="221">
        <v>1</v>
      </c>
      <c r="L7181" s="221">
        <v>2090</v>
      </c>
    </row>
    <row r="7182" spans="1:12" s="167" customFormat="1">
      <c r="A7182" s="218" t="str">
        <f t="shared" si="48"/>
        <v>O221105058691일반상품</v>
      </c>
      <c r="B7182" s="219" t="s">
        <v>9443</v>
      </c>
      <c r="C7182" s="219" t="s">
        <v>8023</v>
      </c>
      <c r="D7182" s="219" t="s">
        <v>8065</v>
      </c>
      <c r="E7182" s="219" t="s">
        <v>7705</v>
      </c>
      <c r="F7182" s="219" t="s">
        <v>6439</v>
      </c>
      <c r="G7182" s="219" t="s">
        <v>8003</v>
      </c>
      <c r="H7182" s="219" t="s">
        <v>5990</v>
      </c>
      <c r="I7182" s="220" t="s">
        <v>8563</v>
      </c>
      <c r="J7182" s="221">
        <v>2260</v>
      </c>
      <c r="K7182" s="221">
        <v>5</v>
      </c>
      <c r="L7182" s="221">
        <v>11300</v>
      </c>
    </row>
    <row r="7183" spans="1:12" s="167" customFormat="1">
      <c r="A7183" s="218" t="str">
        <f t="shared" si="48"/>
        <v>O221105058691일반상품</v>
      </c>
      <c r="B7183" s="219" t="s">
        <v>9443</v>
      </c>
      <c r="C7183" s="219" t="s">
        <v>8023</v>
      </c>
      <c r="D7183" s="219" t="s">
        <v>8065</v>
      </c>
      <c r="E7183" s="219" t="s">
        <v>7705</v>
      </c>
      <c r="F7183" s="219" t="s">
        <v>6439</v>
      </c>
      <c r="G7183" s="219" t="s">
        <v>8003</v>
      </c>
      <c r="H7183" s="219" t="s">
        <v>5990</v>
      </c>
      <c r="I7183" s="220" t="s">
        <v>8744</v>
      </c>
      <c r="J7183" s="221">
        <v>900</v>
      </c>
      <c r="K7183" s="221">
        <v>1</v>
      </c>
      <c r="L7183" s="221">
        <v>900</v>
      </c>
    </row>
    <row r="7184" spans="1:12" s="167" customFormat="1">
      <c r="A7184" s="218" t="str">
        <f t="shared" si="48"/>
        <v>O221105058691일반상품</v>
      </c>
      <c r="B7184" s="219" t="s">
        <v>9443</v>
      </c>
      <c r="C7184" s="219" t="s">
        <v>8023</v>
      </c>
      <c r="D7184" s="219" t="s">
        <v>8065</v>
      </c>
      <c r="E7184" s="219" t="s">
        <v>7705</v>
      </c>
      <c r="F7184" s="219" t="s">
        <v>6439</v>
      </c>
      <c r="G7184" s="219" t="s">
        <v>8003</v>
      </c>
      <c r="H7184" s="219" t="s">
        <v>5990</v>
      </c>
      <c r="I7184" s="220" t="s">
        <v>7214</v>
      </c>
      <c r="J7184" s="221">
        <v>3250</v>
      </c>
      <c r="K7184" s="221">
        <v>2</v>
      </c>
      <c r="L7184" s="221">
        <v>6500</v>
      </c>
    </row>
    <row r="7185" spans="1:12" s="167" customFormat="1">
      <c r="A7185" s="218" t="str">
        <f t="shared" si="48"/>
        <v>O221105058691일반상품</v>
      </c>
      <c r="B7185" s="219" t="s">
        <v>9443</v>
      </c>
      <c r="C7185" s="219" t="s">
        <v>8023</v>
      </c>
      <c r="D7185" s="219" t="s">
        <v>8065</v>
      </c>
      <c r="E7185" s="219" t="s">
        <v>7705</v>
      </c>
      <c r="F7185" s="219" t="s">
        <v>6439</v>
      </c>
      <c r="G7185" s="219" t="s">
        <v>8003</v>
      </c>
      <c r="H7185" s="219" t="s">
        <v>5990</v>
      </c>
      <c r="I7185" s="220" t="s">
        <v>8929</v>
      </c>
      <c r="J7185" s="221">
        <v>3000</v>
      </c>
      <c r="K7185" s="221">
        <v>1</v>
      </c>
      <c r="L7185" s="221">
        <v>3000</v>
      </c>
    </row>
    <row r="7186" spans="1:12" s="167" customFormat="1">
      <c r="A7186" s="218" t="str">
        <f t="shared" si="48"/>
        <v>O221105058691일반상품</v>
      </c>
      <c r="B7186" s="219" t="s">
        <v>9443</v>
      </c>
      <c r="C7186" s="219" t="s">
        <v>8023</v>
      </c>
      <c r="D7186" s="219" t="s">
        <v>8065</v>
      </c>
      <c r="E7186" s="219" t="s">
        <v>7705</v>
      </c>
      <c r="F7186" s="219" t="s">
        <v>6439</v>
      </c>
      <c r="G7186" s="219" t="s">
        <v>8003</v>
      </c>
      <c r="H7186" s="219" t="s">
        <v>5990</v>
      </c>
      <c r="I7186" s="220" t="s">
        <v>8748</v>
      </c>
      <c r="J7186" s="221">
        <v>3360</v>
      </c>
      <c r="K7186" s="221">
        <v>2</v>
      </c>
      <c r="L7186" s="221">
        <v>6720</v>
      </c>
    </row>
    <row r="7187" spans="1:12" s="167" customFormat="1">
      <c r="A7187" s="218" t="str">
        <f t="shared" si="48"/>
        <v>O221105058691일반상품</v>
      </c>
      <c r="B7187" s="219" t="s">
        <v>9443</v>
      </c>
      <c r="C7187" s="219" t="s">
        <v>8023</v>
      </c>
      <c r="D7187" s="219" t="s">
        <v>8065</v>
      </c>
      <c r="E7187" s="219" t="s">
        <v>7705</v>
      </c>
      <c r="F7187" s="219" t="s">
        <v>6439</v>
      </c>
      <c r="G7187" s="219" t="s">
        <v>8003</v>
      </c>
      <c r="H7187" s="219" t="s">
        <v>5990</v>
      </c>
      <c r="I7187" s="220" t="s">
        <v>8689</v>
      </c>
      <c r="J7187" s="221">
        <v>20390</v>
      </c>
      <c r="K7187" s="221">
        <v>3</v>
      </c>
      <c r="L7187" s="221">
        <v>61170</v>
      </c>
    </row>
    <row r="7188" spans="1:12" s="167" customFormat="1">
      <c r="A7188" s="218" t="str">
        <f t="shared" si="48"/>
        <v>O221105058691일반상품</v>
      </c>
      <c r="B7188" s="219" t="s">
        <v>9443</v>
      </c>
      <c r="C7188" s="219" t="s">
        <v>8023</v>
      </c>
      <c r="D7188" s="219" t="s">
        <v>8065</v>
      </c>
      <c r="E7188" s="219" t="s">
        <v>7705</v>
      </c>
      <c r="F7188" s="219" t="s">
        <v>6439</v>
      </c>
      <c r="G7188" s="219" t="s">
        <v>8003</v>
      </c>
      <c r="H7188" s="219" t="s">
        <v>5990</v>
      </c>
      <c r="I7188" s="220" t="s">
        <v>8513</v>
      </c>
      <c r="J7188" s="221">
        <v>1030</v>
      </c>
      <c r="K7188" s="221">
        <v>3</v>
      </c>
      <c r="L7188" s="221">
        <v>3090</v>
      </c>
    </row>
    <row r="7189" spans="1:12" s="167" customFormat="1">
      <c r="A7189" s="218" t="str">
        <f t="shared" si="48"/>
        <v>O221105058691일반상품</v>
      </c>
      <c r="B7189" s="219" t="s">
        <v>9443</v>
      </c>
      <c r="C7189" s="219" t="s">
        <v>8023</v>
      </c>
      <c r="D7189" s="219" t="s">
        <v>8065</v>
      </c>
      <c r="E7189" s="219" t="s">
        <v>7705</v>
      </c>
      <c r="F7189" s="219" t="s">
        <v>6439</v>
      </c>
      <c r="G7189" s="219" t="s">
        <v>8003</v>
      </c>
      <c r="H7189" s="219" t="s">
        <v>5990</v>
      </c>
      <c r="I7189" s="220" t="s">
        <v>8646</v>
      </c>
      <c r="J7189" s="221">
        <v>4200</v>
      </c>
      <c r="K7189" s="221">
        <v>3</v>
      </c>
      <c r="L7189" s="221">
        <v>12600</v>
      </c>
    </row>
    <row r="7190" spans="1:12" s="167" customFormat="1">
      <c r="A7190" s="218" t="str">
        <f t="shared" si="48"/>
        <v>O221105058691일반상품</v>
      </c>
      <c r="B7190" s="219" t="s">
        <v>9443</v>
      </c>
      <c r="C7190" s="219" t="s">
        <v>8023</v>
      </c>
      <c r="D7190" s="219" t="s">
        <v>8065</v>
      </c>
      <c r="E7190" s="219" t="s">
        <v>7705</v>
      </c>
      <c r="F7190" s="219" t="s">
        <v>6439</v>
      </c>
      <c r="G7190" s="219" t="s">
        <v>8003</v>
      </c>
      <c r="H7190" s="219" t="s">
        <v>5990</v>
      </c>
      <c r="I7190" s="220" t="s">
        <v>8529</v>
      </c>
      <c r="J7190" s="221">
        <v>1070</v>
      </c>
      <c r="K7190" s="221">
        <v>3</v>
      </c>
      <c r="L7190" s="221">
        <v>3210</v>
      </c>
    </row>
    <row r="7191" spans="1:12" s="167" customFormat="1">
      <c r="A7191" s="218" t="str">
        <f t="shared" si="48"/>
        <v>O221105058691일반상품</v>
      </c>
      <c r="B7191" s="219" t="s">
        <v>9443</v>
      </c>
      <c r="C7191" s="219" t="s">
        <v>8023</v>
      </c>
      <c r="D7191" s="219" t="s">
        <v>8065</v>
      </c>
      <c r="E7191" s="219" t="s">
        <v>7705</v>
      </c>
      <c r="F7191" s="219" t="s">
        <v>6439</v>
      </c>
      <c r="G7191" s="219" t="s">
        <v>8003</v>
      </c>
      <c r="H7191" s="219" t="s">
        <v>5990</v>
      </c>
      <c r="I7191" s="220" t="s">
        <v>8567</v>
      </c>
      <c r="J7191" s="221">
        <v>4340</v>
      </c>
      <c r="K7191" s="221">
        <v>3</v>
      </c>
      <c r="L7191" s="221">
        <v>13020</v>
      </c>
    </row>
    <row r="7192" spans="1:12" s="167" customFormat="1">
      <c r="A7192" s="218" t="str">
        <f t="shared" si="48"/>
        <v>O221105058691일반상품</v>
      </c>
      <c r="B7192" s="219" t="s">
        <v>9443</v>
      </c>
      <c r="C7192" s="219" t="s">
        <v>8023</v>
      </c>
      <c r="D7192" s="219" t="s">
        <v>8065</v>
      </c>
      <c r="E7192" s="219" t="s">
        <v>7705</v>
      </c>
      <c r="F7192" s="219" t="s">
        <v>6439</v>
      </c>
      <c r="G7192" s="219" t="s">
        <v>8003</v>
      </c>
      <c r="H7192" s="219" t="s">
        <v>5990</v>
      </c>
      <c r="I7192" s="220" t="s">
        <v>8991</v>
      </c>
      <c r="J7192" s="221">
        <v>20000</v>
      </c>
      <c r="K7192" s="221">
        <v>1</v>
      </c>
      <c r="L7192" s="221">
        <v>20000</v>
      </c>
    </row>
    <row r="7193" spans="1:12" s="167" customFormat="1">
      <c r="A7193" s="218" t="str">
        <f t="shared" si="48"/>
        <v>O221105058691일반상품</v>
      </c>
      <c r="B7193" s="219" t="s">
        <v>9443</v>
      </c>
      <c r="C7193" s="219" t="s">
        <v>8023</v>
      </c>
      <c r="D7193" s="219" t="s">
        <v>8065</v>
      </c>
      <c r="E7193" s="219" t="s">
        <v>7705</v>
      </c>
      <c r="F7193" s="219" t="s">
        <v>6439</v>
      </c>
      <c r="G7193" s="219" t="s">
        <v>8003</v>
      </c>
      <c r="H7193" s="219" t="s">
        <v>5990</v>
      </c>
      <c r="I7193" s="220" t="s">
        <v>8856</v>
      </c>
      <c r="J7193" s="221">
        <v>12900</v>
      </c>
      <c r="K7193" s="221">
        <v>1</v>
      </c>
      <c r="L7193" s="221">
        <v>12900</v>
      </c>
    </row>
    <row r="7194" spans="1:12" s="167" customFormat="1">
      <c r="A7194" s="218" t="str">
        <f t="shared" si="48"/>
        <v>O221105058691일반상품</v>
      </c>
      <c r="B7194" s="219" t="s">
        <v>9443</v>
      </c>
      <c r="C7194" s="219" t="s">
        <v>8023</v>
      </c>
      <c r="D7194" s="219" t="s">
        <v>8065</v>
      </c>
      <c r="E7194" s="219" t="s">
        <v>7705</v>
      </c>
      <c r="F7194" s="219" t="s">
        <v>6439</v>
      </c>
      <c r="G7194" s="219" t="s">
        <v>8003</v>
      </c>
      <c r="H7194" s="219" t="s">
        <v>5990</v>
      </c>
      <c r="I7194" s="220" t="s">
        <v>8033</v>
      </c>
      <c r="J7194" s="221">
        <v>2400</v>
      </c>
      <c r="K7194" s="221">
        <v>2</v>
      </c>
      <c r="L7194" s="221">
        <v>4800</v>
      </c>
    </row>
    <row r="7195" spans="1:12" s="167" customFormat="1">
      <c r="A7195" s="218" t="str">
        <f t="shared" si="48"/>
        <v>O221105058691일반상품</v>
      </c>
      <c r="B7195" s="219" t="s">
        <v>9443</v>
      </c>
      <c r="C7195" s="219" t="s">
        <v>8023</v>
      </c>
      <c r="D7195" s="219" t="s">
        <v>8065</v>
      </c>
      <c r="E7195" s="219" t="s">
        <v>7705</v>
      </c>
      <c r="F7195" s="219" t="s">
        <v>6439</v>
      </c>
      <c r="G7195" s="219" t="s">
        <v>8003</v>
      </c>
      <c r="H7195" s="219" t="s">
        <v>5990</v>
      </c>
      <c r="I7195" s="220" t="s">
        <v>8492</v>
      </c>
      <c r="J7195" s="221">
        <v>4200</v>
      </c>
      <c r="K7195" s="221">
        <v>1</v>
      </c>
      <c r="L7195" s="221">
        <v>4200</v>
      </c>
    </row>
    <row r="7196" spans="1:12" s="167" customFormat="1">
      <c r="A7196" s="218" t="str">
        <f t="shared" si="48"/>
        <v>O221105058691일반상품</v>
      </c>
      <c r="B7196" s="219" t="s">
        <v>9443</v>
      </c>
      <c r="C7196" s="219" t="s">
        <v>8023</v>
      </c>
      <c r="D7196" s="219" t="s">
        <v>8065</v>
      </c>
      <c r="E7196" s="219" t="s">
        <v>7705</v>
      </c>
      <c r="F7196" s="219" t="s">
        <v>6439</v>
      </c>
      <c r="G7196" s="219" t="s">
        <v>8003</v>
      </c>
      <c r="H7196" s="219" t="s">
        <v>5990</v>
      </c>
      <c r="I7196" s="220" t="s">
        <v>8543</v>
      </c>
      <c r="J7196" s="221">
        <v>3400</v>
      </c>
      <c r="K7196" s="221">
        <v>2</v>
      </c>
      <c r="L7196" s="221">
        <v>6800</v>
      </c>
    </row>
    <row r="7197" spans="1:12" s="167" customFormat="1">
      <c r="A7197" s="218" t="str">
        <f t="shared" si="48"/>
        <v>O221105058691일반상품</v>
      </c>
      <c r="B7197" s="219" t="s">
        <v>9443</v>
      </c>
      <c r="C7197" s="219" t="s">
        <v>8023</v>
      </c>
      <c r="D7197" s="219" t="s">
        <v>8065</v>
      </c>
      <c r="E7197" s="219" t="s">
        <v>7705</v>
      </c>
      <c r="F7197" s="219" t="s">
        <v>6439</v>
      </c>
      <c r="G7197" s="219" t="s">
        <v>8003</v>
      </c>
      <c r="H7197" s="219" t="s">
        <v>5990</v>
      </c>
      <c r="I7197" s="220" t="s">
        <v>8362</v>
      </c>
      <c r="J7197" s="221">
        <v>1900</v>
      </c>
      <c r="K7197" s="221">
        <v>2</v>
      </c>
      <c r="L7197" s="221">
        <v>3800</v>
      </c>
    </row>
    <row r="7198" spans="1:12" s="167" customFormat="1">
      <c r="A7198" s="218" t="str">
        <f t="shared" si="48"/>
        <v>O221105058689일반상품</v>
      </c>
      <c r="B7198" s="219" t="s">
        <v>9444</v>
      </c>
      <c r="C7198" s="219" t="s">
        <v>8023</v>
      </c>
      <c r="D7198" s="219" t="s">
        <v>8065</v>
      </c>
      <c r="E7198" s="219" t="s">
        <v>7705</v>
      </c>
      <c r="F7198" s="219" t="s">
        <v>6439</v>
      </c>
      <c r="G7198" s="219" t="s">
        <v>7999</v>
      </c>
      <c r="H7198" s="219" t="s">
        <v>5990</v>
      </c>
      <c r="I7198" s="220" t="s">
        <v>8737</v>
      </c>
      <c r="J7198" s="221">
        <v>5960</v>
      </c>
      <c r="K7198" s="221">
        <v>1</v>
      </c>
      <c r="L7198" s="221">
        <v>5960</v>
      </c>
    </row>
    <row r="7199" spans="1:12" s="167" customFormat="1">
      <c r="A7199" s="218" t="str">
        <f t="shared" si="48"/>
        <v>O221105058689일반상품</v>
      </c>
      <c r="B7199" s="219" t="s">
        <v>9444</v>
      </c>
      <c r="C7199" s="219" t="s">
        <v>8023</v>
      </c>
      <c r="D7199" s="219" t="s">
        <v>8065</v>
      </c>
      <c r="E7199" s="219" t="s">
        <v>7705</v>
      </c>
      <c r="F7199" s="219" t="s">
        <v>6439</v>
      </c>
      <c r="G7199" s="219" t="s">
        <v>7999</v>
      </c>
      <c r="H7199" s="219" t="s">
        <v>5990</v>
      </c>
      <c r="I7199" s="220" t="s">
        <v>8749</v>
      </c>
      <c r="J7199" s="221">
        <v>2700</v>
      </c>
      <c r="K7199" s="221">
        <v>1</v>
      </c>
      <c r="L7199" s="221">
        <v>2700</v>
      </c>
    </row>
    <row r="7200" spans="1:12" s="167" customFormat="1">
      <c r="A7200" s="218" t="str">
        <f t="shared" si="48"/>
        <v>O221105058689일반상품</v>
      </c>
      <c r="B7200" s="219" t="s">
        <v>9444</v>
      </c>
      <c r="C7200" s="219" t="s">
        <v>8023</v>
      </c>
      <c r="D7200" s="219" t="s">
        <v>8065</v>
      </c>
      <c r="E7200" s="219" t="s">
        <v>7705</v>
      </c>
      <c r="F7200" s="219" t="s">
        <v>6439</v>
      </c>
      <c r="G7200" s="219" t="s">
        <v>7999</v>
      </c>
      <c r="H7200" s="219" t="s">
        <v>5990</v>
      </c>
      <c r="I7200" s="220" t="s">
        <v>8661</v>
      </c>
      <c r="J7200" s="221">
        <v>1800</v>
      </c>
      <c r="K7200" s="221">
        <v>2</v>
      </c>
      <c r="L7200" s="221">
        <v>3600</v>
      </c>
    </row>
    <row r="7201" spans="1:12" s="167" customFormat="1">
      <c r="A7201" s="218" t="str">
        <f t="shared" si="48"/>
        <v>O221105058689일반상품</v>
      </c>
      <c r="B7201" s="219" t="s">
        <v>9444</v>
      </c>
      <c r="C7201" s="219" t="s">
        <v>8023</v>
      </c>
      <c r="D7201" s="219" t="s">
        <v>8065</v>
      </c>
      <c r="E7201" s="219" t="s">
        <v>7705</v>
      </c>
      <c r="F7201" s="219" t="s">
        <v>6439</v>
      </c>
      <c r="G7201" s="219" t="s">
        <v>7999</v>
      </c>
      <c r="H7201" s="219" t="s">
        <v>5990</v>
      </c>
      <c r="I7201" s="220" t="s">
        <v>8712</v>
      </c>
      <c r="J7201" s="221">
        <v>4345</v>
      </c>
      <c r="K7201" s="221">
        <v>1</v>
      </c>
      <c r="L7201" s="221">
        <v>4345</v>
      </c>
    </row>
    <row r="7202" spans="1:12" s="167" customFormat="1">
      <c r="A7202" s="218" t="str">
        <f t="shared" si="48"/>
        <v>O221105058689일반상품</v>
      </c>
      <c r="B7202" s="219" t="s">
        <v>9444</v>
      </c>
      <c r="C7202" s="219" t="s">
        <v>8023</v>
      </c>
      <c r="D7202" s="219" t="s">
        <v>8065</v>
      </c>
      <c r="E7202" s="219" t="s">
        <v>7705</v>
      </c>
      <c r="F7202" s="219" t="s">
        <v>6439</v>
      </c>
      <c r="G7202" s="219" t="s">
        <v>7999</v>
      </c>
      <c r="H7202" s="219" t="s">
        <v>5990</v>
      </c>
      <c r="I7202" s="220" t="s">
        <v>9637</v>
      </c>
      <c r="J7202" s="221">
        <v>8900</v>
      </c>
      <c r="K7202" s="221">
        <v>1</v>
      </c>
      <c r="L7202" s="221">
        <v>8900</v>
      </c>
    </row>
    <row r="7203" spans="1:12" s="167" customFormat="1">
      <c r="A7203" s="218" t="str">
        <f t="shared" si="48"/>
        <v>O221105058689일반상품</v>
      </c>
      <c r="B7203" s="219" t="s">
        <v>9444</v>
      </c>
      <c r="C7203" s="219" t="s">
        <v>8023</v>
      </c>
      <c r="D7203" s="219" t="s">
        <v>8065</v>
      </c>
      <c r="E7203" s="219" t="s">
        <v>7705</v>
      </c>
      <c r="F7203" s="219" t="s">
        <v>6439</v>
      </c>
      <c r="G7203" s="219" t="s">
        <v>7999</v>
      </c>
      <c r="H7203" s="219" t="s">
        <v>5990</v>
      </c>
      <c r="I7203" s="220" t="s">
        <v>8640</v>
      </c>
      <c r="J7203" s="221">
        <v>3610</v>
      </c>
      <c r="K7203" s="221">
        <v>2</v>
      </c>
      <c r="L7203" s="221">
        <v>7220</v>
      </c>
    </row>
    <row r="7204" spans="1:12" s="167" customFormat="1">
      <c r="A7204" s="218" t="str">
        <f t="shared" si="48"/>
        <v>O221105058689일반상품</v>
      </c>
      <c r="B7204" s="219" t="s">
        <v>9444</v>
      </c>
      <c r="C7204" s="219" t="s">
        <v>8023</v>
      </c>
      <c r="D7204" s="219" t="s">
        <v>8065</v>
      </c>
      <c r="E7204" s="219" t="s">
        <v>7705</v>
      </c>
      <c r="F7204" s="219" t="s">
        <v>6439</v>
      </c>
      <c r="G7204" s="219" t="s">
        <v>7999</v>
      </c>
      <c r="H7204" s="219" t="s">
        <v>5990</v>
      </c>
      <c r="I7204" s="220" t="s">
        <v>8836</v>
      </c>
      <c r="J7204" s="221">
        <v>4010</v>
      </c>
      <c r="K7204" s="221">
        <v>1</v>
      </c>
      <c r="L7204" s="221">
        <v>4010</v>
      </c>
    </row>
    <row r="7205" spans="1:12" s="167" customFormat="1">
      <c r="A7205" s="218" t="str">
        <f t="shared" si="48"/>
        <v>O221105058689일반상품</v>
      </c>
      <c r="B7205" s="219" t="s">
        <v>9444</v>
      </c>
      <c r="C7205" s="219" t="s">
        <v>8023</v>
      </c>
      <c r="D7205" s="219" t="s">
        <v>8065</v>
      </c>
      <c r="E7205" s="219" t="s">
        <v>7705</v>
      </c>
      <c r="F7205" s="219" t="s">
        <v>6439</v>
      </c>
      <c r="G7205" s="219" t="s">
        <v>7999</v>
      </c>
      <c r="H7205" s="219" t="s">
        <v>5990</v>
      </c>
      <c r="I7205" s="220" t="s">
        <v>8505</v>
      </c>
      <c r="J7205" s="221">
        <v>2564</v>
      </c>
      <c r="K7205" s="221">
        <v>3</v>
      </c>
      <c r="L7205" s="221">
        <v>7692</v>
      </c>
    </row>
    <row r="7206" spans="1:12" s="167" customFormat="1">
      <c r="A7206" s="218" t="str">
        <f t="shared" si="48"/>
        <v>O221105058689일반상품</v>
      </c>
      <c r="B7206" s="219" t="s">
        <v>9444</v>
      </c>
      <c r="C7206" s="219" t="s">
        <v>8023</v>
      </c>
      <c r="D7206" s="219" t="s">
        <v>8065</v>
      </c>
      <c r="E7206" s="219" t="s">
        <v>7705</v>
      </c>
      <c r="F7206" s="219" t="s">
        <v>6439</v>
      </c>
      <c r="G7206" s="219" t="s">
        <v>7999</v>
      </c>
      <c r="H7206" s="219" t="s">
        <v>5990</v>
      </c>
      <c r="I7206" s="220" t="s">
        <v>7269</v>
      </c>
      <c r="J7206" s="221">
        <v>900</v>
      </c>
      <c r="K7206" s="221">
        <v>3</v>
      </c>
      <c r="L7206" s="221">
        <v>2700</v>
      </c>
    </row>
    <row r="7207" spans="1:12" s="167" customFormat="1">
      <c r="A7207" s="218" t="str">
        <f t="shared" si="48"/>
        <v>O221105058689일반상품</v>
      </c>
      <c r="B7207" s="219" t="s">
        <v>9444</v>
      </c>
      <c r="C7207" s="219" t="s">
        <v>8023</v>
      </c>
      <c r="D7207" s="219" t="s">
        <v>8065</v>
      </c>
      <c r="E7207" s="219" t="s">
        <v>7705</v>
      </c>
      <c r="F7207" s="219" t="s">
        <v>6439</v>
      </c>
      <c r="G7207" s="219" t="s">
        <v>7999</v>
      </c>
      <c r="H7207" s="219" t="s">
        <v>5990</v>
      </c>
      <c r="I7207" s="220" t="s">
        <v>8592</v>
      </c>
      <c r="J7207" s="221">
        <v>1800</v>
      </c>
      <c r="K7207" s="221">
        <v>2</v>
      </c>
      <c r="L7207" s="221">
        <v>3600</v>
      </c>
    </row>
    <row r="7208" spans="1:12" s="167" customFormat="1">
      <c r="A7208" s="218" t="str">
        <f t="shared" si="48"/>
        <v>O221105058689일반상품</v>
      </c>
      <c r="B7208" s="219" t="s">
        <v>9444</v>
      </c>
      <c r="C7208" s="219" t="s">
        <v>8023</v>
      </c>
      <c r="D7208" s="219" t="s">
        <v>8065</v>
      </c>
      <c r="E7208" s="219" t="s">
        <v>7705</v>
      </c>
      <c r="F7208" s="219" t="s">
        <v>6439</v>
      </c>
      <c r="G7208" s="219" t="s">
        <v>7999</v>
      </c>
      <c r="H7208" s="219" t="s">
        <v>5990</v>
      </c>
      <c r="I7208" s="220" t="s">
        <v>8752</v>
      </c>
      <c r="J7208" s="221">
        <v>6600</v>
      </c>
      <c r="K7208" s="221">
        <v>1</v>
      </c>
      <c r="L7208" s="221">
        <v>6600</v>
      </c>
    </row>
    <row r="7209" spans="1:12" s="167" customFormat="1">
      <c r="A7209" s="218" t="str">
        <f t="shared" si="48"/>
        <v>O221105058689일반상품</v>
      </c>
      <c r="B7209" s="219" t="s">
        <v>9444</v>
      </c>
      <c r="C7209" s="219" t="s">
        <v>8023</v>
      </c>
      <c r="D7209" s="219" t="s">
        <v>8065</v>
      </c>
      <c r="E7209" s="219" t="s">
        <v>7705</v>
      </c>
      <c r="F7209" s="219" t="s">
        <v>6439</v>
      </c>
      <c r="G7209" s="219" t="s">
        <v>7999</v>
      </c>
      <c r="H7209" s="219" t="s">
        <v>5990</v>
      </c>
      <c r="I7209" s="220" t="s">
        <v>7987</v>
      </c>
      <c r="J7209" s="221">
        <v>8100</v>
      </c>
      <c r="K7209" s="221">
        <v>1</v>
      </c>
      <c r="L7209" s="221">
        <v>8100</v>
      </c>
    </row>
    <row r="7210" spans="1:12" s="167" customFormat="1">
      <c r="A7210" s="218" t="str">
        <f t="shared" si="48"/>
        <v>O221105058689일반상품</v>
      </c>
      <c r="B7210" s="219" t="s">
        <v>9444</v>
      </c>
      <c r="C7210" s="219" t="s">
        <v>8023</v>
      </c>
      <c r="D7210" s="219" t="s">
        <v>8065</v>
      </c>
      <c r="E7210" s="219" t="s">
        <v>7705</v>
      </c>
      <c r="F7210" s="219" t="s">
        <v>6439</v>
      </c>
      <c r="G7210" s="219" t="s">
        <v>7999</v>
      </c>
      <c r="H7210" s="219" t="s">
        <v>5990</v>
      </c>
      <c r="I7210" s="220" t="s">
        <v>7254</v>
      </c>
      <c r="J7210" s="221">
        <v>2850</v>
      </c>
      <c r="K7210" s="221">
        <v>1</v>
      </c>
      <c r="L7210" s="221">
        <v>2850</v>
      </c>
    </row>
    <row r="7211" spans="1:12" s="167" customFormat="1">
      <c r="A7211" s="218" t="str">
        <f t="shared" si="48"/>
        <v>O221105058689일반상품</v>
      </c>
      <c r="B7211" s="219" t="s">
        <v>9444</v>
      </c>
      <c r="C7211" s="219" t="s">
        <v>8023</v>
      </c>
      <c r="D7211" s="219" t="s">
        <v>8065</v>
      </c>
      <c r="E7211" s="219" t="s">
        <v>7705</v>
      </c>
      <c r="F7211" s="219" t="s">
        <v>6439</v>
      </c>
      <c r="G7211" s="219" t="s">
        <v>7999</v>
      </c>
      <c r="H7211" s="219" t="s">
        <v>5990</v>
      </c>
      <c r="I7211" s="220" t="s">
        <v>8450</v>
      </c>
      <c r="J7211" s="221">
        <v>1400</v>
      </c>
      <c r="K7211" s="221">
        <v>7</v>
      </c>
      <c r="L7211" s="221">
        <v>9800</v>
      </c>
    </row>
    <row r="7212" spans="1:12" s="167" customFormat="1">
      <c r="A7212" s="218" t="str">
        <f t="shared" si="48"/>
        <v>O221105058689일반상품</v>
      </c>
      <c r="B7212" s="219" t="s">
        <v>9444</v>
      </c>
      <c r="C7212" s="219" t="s">
        <v>8023</v>
      </c>
      <c r="D7212" s="219" t="s">
        <v>8065</v>
      </c>
      <c r="E7212" s="219" t="s">
        <v>7705</v>
      </c>
      <c r="F7212" s="219" t="s">
        <v>6439</v>
      </c>
      <c r="G7212" s="219" t="s">
        <v>7999</v>
      </c>
      <c r="H7212" s="219" t="s">
        <v>5990</v>
      </c>
      <c r="I7212" s="220" t="s">
        <v>8452</v>
      </c>
      <c r="J7212" s="221">
        <v>22090</v>
      </c>
      <c r="K7212" s="221">
        <v>2</v>
      </c>
      <c r="L7212" s="221">
        <v>44180</v>
      </c>
    </row>
    <row r="7213" spans="1:12" s="167" customFormat="1">
      <c r="A7213" s="218" t="str">
        <f t="shared" ref="A7213:A7340" si="49">B7213&amp;H7213</f>
        <v>O221105058689일반상품</v>
      </c>
      <c r="B7213" s="219" t="s">
        <v>9444</v>
      </c>
      <c r="C7213" s="219" t="s">
        <v>8023</v>
      </c>
      <c r="D7213" s="219" t="s">
        <v>8065</v>
      </c>
      <c r="E7213" s="219" t="s">
        <v>7705</v>
      </c>
      <c r="F7213" s="219" t="s">
        <v>6439</v>
      </c>
      <c r="G7213" s="219" t="s">
        <v>7999</v>
      </c>
      <c r="H7213" s="219" t="s">
        <v>5990</v>
      </c>
      <c r="I7213" s="220" t="s">
        <v>8868</v>
      </c>
      <c r="J7213" s="221">
        <v>16255</v>
      </c>
      <c r="K7213" s="221">
        <v>1</v>
      </c>
      <c r="L7213" s="221">
        <v>16255</v>
      </c>
    </row>
    <row r="7214" spans="1:12" s="167" customFormat="1">
      <c r="A7214" s="218" t="str">
        <f t="shared" si="49"/>
        <v>O221105058689일반상품</v>
      </c>
      <c r="B7214" s="219" t="s">
        <v>9444</v>
      </c>
      <c r="C7214" s="219" t="s">
        <v>8023</v>
      </c>
      <c r="D7214" s="219" t="s">
        <v>8065</v>
      </c>
      <c r="E7214" s="219" t="s">
        <v>7705</v>
      </c>
      <c r="F7214" s="219" t="s">
        <v>6439</v>
      </c>
      <c r="G7214" s="219" t="s">
        <v>7999</v>
      </c>
      <c r="H7214" s="219" t="s">
        <v>5990</v>
      </c>
      <c r="I7214" s="220" t="s">
        <v>9638</v>
      </c>
      <c r="J7214" s="221">
        <v>21500</v>
      </c>
      <c r="K7214" s="221">
        <v>1</v>
      </c>
      <c r="L7214" s="221">
        <v>21500</v>
      </c>
    </row>
    <row r="7215" spans="1:12" s="167" customFormat="1">
      <c r="A7215" s="218" t="str">
        <f t="shared" si="49"/>
        <v>O221105058689일반상품</v>
      </c>
      <c r="B7215" s="219" t="s">
        <v>9444</v>
      </c>
      <c r="C7215" s="219" t="s">
        <v>8023</v>
      </c>
      <c r="D7215" s="219" t="s">
        <v>8065</v>
      </c>
      <c r="E7215" s="219" t="s">
        <v>7705</v>
      </c>
      <c r="F7215" s="219" t="s">
        <v>6439</v>
      </c>
      <c r="G7215" s="219" t="s">
        <v>7999</v>
      </c>
      <c r="H7215" s="219" t="s">
        <v>5990</v>
      </c>
      <c r="I7215" s="220" t="s">
        <v>8643</v>
      </c>
      <c r="J7215" s="221">
        <v>1430</v>
      </c>
      <c r="K7215" s="221">
        <v>10</v>
      </c>
      <c r="L7215" s="221">
        <v>14300</v>
      </c>
    </row>
    <row r="7216" spans="1:12" s="167" customFormat="1">
      <c r="A7216" s="218" t="str">
        <f t="shared" si="49"/>
        <v>O221105058689일반상품</v>
      </c>
      <c r="B7216" s="219" t="s">
        <v>9444</v>
      </c>
      <c r="C7216" s="219" t="s">
        <v>8023</v>
      </c>
      <c r="D7216" s="219" t="s">
        <v>8065</v>
      </c>
      <c r="E7216" s="219" t="s">
        <v>7705</v>
      </c>
      <c r="F7216" s="219" t="s">
        <v>6439</v>
      </c>
      <c r="G7216" s="219" t="s">
        <v>7999</v>
      </c>
      <c r="H7216" s="219" t="s">
        <v>5990</v>
      </c>
      <c r="I7216" s="220" t="s">
        <v>8928</v>
      </c>
      <c r="J7216" s="221">
        <v>3600</v>
      </c>
      <c r="K7216" s="221">
        <v>2</v>
      </c>
      <c r="L7216" s="221">
        <v>7200</v>
      </c>
    </row>
    <row r="7217" spans="1:12" s="167" customFormat="1">
      <c r="A7217" s="218" t="str">
        <f t="shared" si="49"/>
        <v>O221105058689일반상품</v>
      </c>
      <c r="B7217" s="219" t="s">
        <v>9444</v>
      </c>
      <c r="C7217" s="219" t="s">
        <v>8023</v>
      </c>
      <c r="D7217" s="219" t="s">
        <v>8065</v>
      </c>
      <c r="E7217" s="219" t="s">
        <v>7705</v>
      </c>
      <c r="F7217" s="219" t="s">
        <v>6439</v>
      </c>
      <c r="G7217" s="219" t="s">
        <v>7999</v>
      </c>
      <c r="H7217" s="219" t="s">
        <v>5990</v>
      </c>
      <c r="I7217" s="220" t="s">
        <v>8030</v>
      </c>
      <c r="J7217" s="221">
        <v>12500</v>
      </c>
      <c r="K7217" s="221">
        <v>1</v>
      </c>
      <c r="L7217" s="221">
        <v>12500</v>
      </c>
    </row>
    <row r="7218" spans="1:12" s="167" customFormat="1">
      <c r="A7218" s="218" t="str">
        <f t="shared" si="49"/>
        <v>O221105058689일반상품</v>
      </c>
      <c r="B7218" s="219" t="s">
        <v>9444</v>
      </c>
      <c r="C7218" s="219" t="s">
        <v>8023</v>
      </c>
      <c r="D7218" s="219" t="s">
        <v>8065</v>
      </c>
      <c r="E7218" s="219" t="s">
        <v>7705</v>
      </c>
      <c r="F7218" s="219" t="s">
        <v>6439</v>
      </c>
      <c r="G7218" s="219" t="s">
        <v>7999</v>
      </c>
      <c r="H7218" s="219" t="s">
        <v>5990</v>
      </c>
      <c r="I7218" s="220" t="s">
        <v>8429</v>
      </c>
      <c r="J7218" s="221">
        <v>1270</v>
      </c>
      <c r="K7218" s="221">
        <v>1</v>
      </c>
      <c r="L7218" s="221">
        <v>1270</v>
      </c>
    </row>
    <row r="7219" spans="1:12" s="167" customFormat="1">
      <c r="A7219" s="218" t="str">
        <f t="shared" si="49"/>
        <v>O221105058689일반상품</v>
      </c>
      <c r="B7219" s="219" t="s">
        <v>9444</v>
      </c>
      <c r="C7219" s="219" t="s">
        <v>8023</v>
      </c>
      <c r="D7219" s="219" t="s">
        <v>8065</v>
      </c>
      <c r="E7219" s="219" t="s">
        <v>7705</v>
      </c>
      <c r="F7219" s="219" t="s">
        <v>6439</v>
      </c>
      <c r="G7219" s="219" t="s">
        <v>7999</v>
      </c>
      <c r="H7219" s="219" t="s">
        <v>5990</v>
      </c>
      <c r="I7219" s="220" t="s">
        <v>8353</v>
      </c>
      <c r="J7219" s="221">
        <v>5250</v>
      </c>
      <c r="K7219" s="221">
        <v>4</v>
      </c>
      <c r="L7219" s="221">
        <v>21000</v>
      </c>
    </row>
    <row r="7220" spans="1:12" s="167" customFormat="1">
      <c r="A7220" s="218" t="str">
        <f t="shared" si="49"/>
        <v>O221105058689일반상품</v>
      </c>
      <c r="B7220" s="219" t="s">
        <v>9444</v>
      </c>
      <c r="C7220" s="219" t="s">
        <v>8023</v>
      </c>
      <c r="D7220" s="219" t="s">
        <v>8065</v>
      </c>
      <c r="E7220" s="219" t="s">
        <v>7705</v>
      </c>
      <c r="F7220" s="219" t="s">
        <v>6439</v>
      </c>
      <c r="G7220" s="219" t="s">
        <v>7999</v>
      </c>
      <c r="H7220" s="219" t="s">
        <v>5990</v>
      </c>
      <c r="I7220" s="220" t="s">
        <v>7214</v>
      </c>
      <c r="J7220" s="221">
        <v>3250</v>
      </c>
      <c r="K7220" s="221">
        <v>1</v>
      </c>
      <c r="L7220" s="221">
        <v>3250</v>
      </c>
    </row>
    <row r="7221" spans="1:12" s="167" customFormat="1">
      <c r="A7221" s="218" t="str">
        <f t="shared" si="49"/>
        <v>O221105058689일반상품</v>
      </c>
      <c r="B7221" s="219" t="s">
        <v>9444</v>
      </c>
      <c r="C7221" s="219" t="s">
        <v>8023</v>
      </c>
      <c r="D7221" s="219" t="s">
        <v>8065</v>
      </c>
      <c r="E7221" s="219" t="s">
        <v>7705</v>
      </c>
      <c r="F7221" s="219" t="s">
        <v>6439</v>
      </c>
      <c r="G7221" s="219" t="s">
        <v>7999</v>
      </c>
      <c r="H7221" s="219" t="s">
        <v>5990</v>
      </c>
      <c r="I7221" s="220" t="s">
        <v>7233</v>
      </c>
      <c r="J7221" s="221">
        <v>16000</v>
      </c>
      <c r="K7221" s="221">
        <v>1</v>
      </c>
      <c r="L7221" s="221">
        <v>16000</v>
      </c>
    </row>
    <row r="7222" spans="1:12" s="167" customFormat="1">
      <c r="A7222" s="218" t="str">
        <f t="shared" si="49"/>
        <v>O221105058689일반상품</v>
      </c>
      <c r="B7222" s="219" t="s">
        <v>9444</v>
      </c>
      <c r="C7222" s="219" t="s">
        <v>8023</v>
      </c>
      <c r="D7222" s="219" t="s">
        <v>8065</v>
      </c>
      <c r="E7222" s="219" t="s">
        <v>7705</v>
      </c>
      <c r="F7222" s="219" t="s">
        <v>6439</v>
      </c>
      <c r="G7222" s="219" t="s">
        <v>7999</v>
      </c>
      <c r="H7222" s="219" t="s">
        <v>5990</v>
      </c>
      <c r="I7222" s="220" t="s">
        <v>8883</v>
      </c>
      <c r="J7222" s="221">
        <v>7400</v>
      </c>
      <c r="K7222" s="221">
        <v>2</v>
      </c>
      <c r="L7222" s="221">
        <v>14800</v>
      </c>
    </row>
    <row r="7223" spans="1:12" s="167" customFormat="1">
      <c r="A7223" s="218" t="str">
        <f t="shared" si="49"/>
        <v>O221105058689일반상품</v>
      </c>
      <c r="B7223" s="219" t="s">
        <v>9444</v>
      </c>
      <c r="C7223" s="219" t="s">
        <v>8023</v>
      </c>
      <c r="D7223" s="219" t="s">
        <v>8065</v>
      </c>
      <c r="E7223" s="219" t="s">
        <v>7705</v>
      </c>
      <c r="F7223" s="219" t="s">
        <v>6439</v>
      </c>
      <c r="G7223" s="219" t="s">
        <v>7999</v>
      </c>
      <c r="H7223" s="219" t="s">
        <v>5990</v>
      </c>
      <c r="I7223" s="220" t="s">
        <v>8569</v>
      </c>
      <c r="J7223" s="221">
        <v>12400</v>
      </c>
      <c r="K7223" s="221">
        <v>1</v>
      </c>
      <c r="L7223" s="221">
        <v>12400</v>
      </c>
    </row>
    <row r="7224" spans="1:12" s="167" customFormat="1">
      <c r="A7224" s="218" t="str">
        <f t="shared" si="49"/>
        <v>O221105058689일반상품</v>
      </c>
      <c r="B7224" s="219" t="s">
        <v>9444</v>
      </c>
      <c r="C7224" s="219" t="s">
        <v>8023</v>
      </c>
      <c r="D7224" s="219" t="s">
        <v>8065</v>
      </c>
      <c r="E7224" s="219" t="s">
        <v>7705</v>
      </c>
      <c r="F7224" s="219" t="s">
        <v>6439</v>
      </c>
      <c r="G7224" s="219" t="s">
        <v>7999</v>
      </c>
      <c r="H7224" s="219" t="s">
        <v>5990</v>
      </c>
      <c r="I7224" s="220" t="s">
        <v>8934</v>
      </c>
      <c r="J7224" s="221">
        <v>1520</v>
      </c>
      <c r="K7224" s="221">
        <v>1</v>
      </c>
      <c r="L7224" s="221">
        <v>1520</v>
      </c>
    </row>
    <row r="7225" spans="1:12" s="167" customFormat="1">
      <c r="A7225" s="218" t="str">
        <f t="shared" si="49"/>
        <v>O221105058689일반상품</v>
      </c>
      <c r="B7225" s="219" t="s">
        <v>9444</v>
      </c>
      <c r="C7225" s="219" t="s">
        <v>8023</v>
      </c>
      <c r="D7225" s="219" t="s">
        <v>8065</v>
      </c>
      <c r="E7225" s="219" t="s">
        <v>7705</v>
      </c>
      <c r="F7225" s="219" t="s">
        <v>6439</v>
      </c>
      <c r="G7225" s="219" t="s">
        <v>7999</v>
      </c>
      <c r="H7225" s="219" t="s">
        <v>5990</v>
      </c>
      <c r="I7225" s="220" t="s">
        <v>8656</v>
      </c>
      <c r="J7225" s="221">
        <v>9200</v>
      </c>
      <c r="K7225" s="221">
        <v>2</v>
      </c>
      <c r="L7225" s="221">
        <v>18400</v>
      </c>
    </row>
    <row r="7226" spans="1:12" s="167" customFormat="1">
      <c r="A7226" s="218" t="str">
        <f t="shared" si="49"/>
        <v>O221105058689일반상품</v>
      </c>
      <c r="B7226" s="219" t="s">
        <v>9444</v>
      </c>
      <c r="C7226" s="219" t="s">
        <v>8023</v>
      </c>
      <c r="D7226" s="219" t="s">
        <v>8065</v>
      </c>
      <c r="E7226" s="219" t="s">
        <v>7705</v>
      </c>
      <c r="F7226" s="219" t="s">
        <v>6439</v>
      </c>
      <c r="G7226" s="219" t="s">
        <v>7999</v>
      </c>
      <c r="H7226" s="219" t="s">
        <v>5990</v>
      </c>
      <c r="I7226" s="220" t="s">
        <v>8492</v>
      </c>
      <c r="J7226" s="221">
        <v>4200</v>
      </c>
      <c r="K7226" s="221">
        <v>2</v>
      </c>
      <c r="L7226" s="221">
        <v>8400</v>
      </c>
    </row>
    <row r="7227" spans="1:12" s="167" customFormat="1">
      <c r="A7227" s="218" t="str">
        <f t="shared" si="49"/>
        <v>O221105058689일반상품</v>
      </c>
      <c r="B7227" s="219" t="s">
        <v>9444</v>
      </c>
      <c r="C7227" s="219" t="s">
        <v>8023</v>
      </c>
      <c r="D7227" s="219" t="s">
        <v>8065</v>
      </c>
      <c r="E7227" s="219" t="s">
        <v>7705</v>
      </c>
      <c r="F7227" s="219" t="s">
        <v>6439</v>
      </c>
      <c r="G7227" s="219" t="s">
        <v>7999</v>
      </c>
      <c r="H7227" s="219" t="s">
        <v>5990</v>
      </c>
      <c r="I7227" s="220" t="s">
        <v>8517</v>
      </c>
      <c r="J7227" s="221">
        <v>1760</v>
      </c>
      <c r="K7227" s="221">
        <v>2</v>
      </c>
      <c r="L7227" s="221">
        <v>3520</v>
      </c>
    </row>
    <row r="7228" spans="1:12" s="167" customFormat="1">
      <c r="A7228" s="218" t="str">
        <f t="shared" si="49"/>
        <v>O221105058689일반상품</v>
      </c>
      <c r="B7228" s="219" t="s">
        <v>9444</v>
      </c>
      <c r="C7228" s="219" t="s">
        <v>8023</v>
      </c>
      <c r="D7228" s="219" t="s">
        <v>8065</v>
      </c>
      <c r="E7228" s="219" t="s">
        <v>7705</v>
      </c>
      <c r="F7228" s="219" t="s">
        <v>6439</v>
      </c>
      <c r="G7228" s="219" t="s">
        <v>7999</v>
      </c>
      <c r="H7228" s="219" t="s">
        <v>5990</v>
      </c>
      <c r="I7228" s="220" t="s">
        <v>8674</v>
      </c>
      <c r="J7228" s="221">
        <v>5400</v>
      </c>
      <c r="K7228" s="221">
        <v>1</v>
      </c>
      <c r="L7228" s="221">
        <v>5400</v>
      </c>
    </row>
    <row r="7229" spans="1:12" s="167" customFormat="1">
      <c r="A7229" s="218" t="str">
        <f t="shared" si="49"/>
        <v>O221105058687일반상품</v>
      </c>
      <c r="B7229" s="219" t="s">
        <v>9445</v>
      </c>
      <c r="C7229" s="219" t="s">
        <v>8023</v>
      </c>
      <c r="D7229" s="219" t="s">
        <v>8065</v>
      </c>
      <c r="E7229" s="219" t="s">
        <v>7705</v>
      </c>
      <c r="F7229" s="219" t="s">
        <v>6439</v>
      </c>
      <c r="G7229" s="219" t="s">
        <v>7857</v>
      </c>
      <c r="H7229" s="219" t="s">
        <v>5990</v>
      </c>
      <c r="I7229" s="220" t="s">
        <v>8449</v>
      </c>
      <c r="J7229" s="221">
        <v>5900</v>
      </c>
      <c r="K7229" s="221">
        <v>1</v>
      </c>
      <c r="L7229" s="221">
        <v>5900</v>
      </c>
    </row>
    <row r="7230" spans="1:12" s="167" customFormat="1">
      <c r="A7230" s="218" t="str">
        <f t="shared" si="49"/>
        <v>O221105058687일반상품</v>
      </c>
      <c r="B7230" s="219" t="s">
        <v>9445</v>
      </c>
      <c r="C7230" s="219" t="s">
        <v>8023</v>
      </c>
      <c r="D7230" s="219" t="s">
        <v>8065</v>
      </c>
      <c r="E7230" s="219" t="s">
        <v>7705</v>
      </c>
      <c r="F7230" s="219" t="s">
        <v>6439</v>
      </c>
      <c r="G7230" s="219" t="s">
        <v>7857</v>
      </c>
      <c r="H7230" s="219" t="s">
        <v>5990</v>
      </c>
      <c r="I7230" s="220" t="s">
        <v>8953</v>
      </c>
      <c r="J7230" s="221">
        <v>17000</v>
      </c>
      <c r="K7230" s="221">
        <v>1</v>
      </c>
      <c r="L7230" s="221">
        <v>17000</v>
      </c>
    </row>
    <row r="7231" spans="1:12" s="167" customFormat="1">
      <c r="A7231" s="218" t="str">
        <f t="shared" si="49"/>
        <v>O221105058687일반상품</v>
      </c>
      <c r="B7231" s="219" t="s">
        <v>9445</v>
      </c>
      <c r="C7231" s="219" t="s">
        <v>8023</v>
      </c>
      <c r="D7231" s="219" t="s">
        <v>8065</v>
      </c>
      <c r="E7231" s="219" t="s">
        <v>7705</v>
      </c>
      <c r="F7231" s="219" t="s">
        <v>6439</v>
      </c>
      <c r="G7231" s="219" t="s">
        <v>7857</v>
      </c>
      <c r="H7231" s="219" t="s">
        <v>5990</v>
      </c>
      <c r="I7231" s="220" t="s">
        <v>7218</v>
      </c>
      <c r="J7231" s="221">
        <v>1000</v>
      </c>
      <c r="K7231" s="221">
        <v>1</v>
      </c>
      <c r="L7231" s="221">
        <v>1000</v>
      </c>
    </row>
    <row r="7232" spans="1:12" s="167" customFormat="1">
      <c r="A7232" s="218" t="str">
        <f t="shared" si="49"/>
        <v>O221105058687일반상품</v>
      </c>
      <c r="B7232" s="219" t="s">
        <v>9445</v>
      </c>
      <c r="C7232" s="219" t="s">
        <v>8023</v>
      </c>
      <c r="D7232" s="219" t="s">
        <v>8065</v>
      </c>
      <c r="E7232" s="219" t="s">
        <v>7705</v>
      </c>
      <c r="F7232" s="219" t="s">
        <v>6439</v>
      </c>
      <c r="G7232" s="219" t="s">
        <v>7857</v>
      </c>
      <c r="H7232" s="219" t="s">
        <v>5990</v>
      </c>
      <c r="I7232" s="220" t="s">
        <v>8554</v>
      </c>
      <c r="J7232" s="221">
        <v>6600</v>
      </c>
      <c r="K7232" s="221">
        <v>1</v>
      </c>
      <c r="L7232" s="221">
        <v>6600</v>
      </c>
    </row>
    <row r="7233" spans="1:12" s="167" customFormat="1">
      <c r="A7233" s="218" t="str">
        <f t="shared" si="49"/>
        <v>O221105058687일반상품</v>
      </c>
      <c r="B7233" s="219" t="s">
        <v>9445</v>
      </c>
      <c r="C7233" s="219" t="s">
        <v>8023</v>
      </c>
      <c r="D7233" s="219" t="s">
        <v>8065</v>
      </c>
      <c r="E7233" s="219" t="s">
        <v>7705</v>
      </c>
      <c r="F7233" s="219" t="s">
        <v>6439</v>
      </c>
      <c r="G7233" s="219" t="s">
        <v>7857</v>
      </c>
      <c r="H7233" s="219" t="s">
        <v>5990</v>
      </c>
      <c r="I7233" s="220" t="s">
        <v>7980</v>
      </c>
      <c r="J7233" s="221">
        <v>4200</v>
      </c>
      <c r="K7233" s="221">
        <v>1</v>
      </c>
      <c r="L7233" s="221">
        <v>4200</v>
      </c>
    </row>
    <row r="7234" spans="1:12" s="167" customFormat="1">
      <c r="A7234" s="218" t="str">
        <f t="shared" si="49"/>
        <v>O221105058687일반상품</v>
      </c>
      <c r="B7234" s="219" t="s">
        <v>9445</v>
      </c>
      <c r="C7234" s="219" t="s">
        <v>8023</v>
      </c>
      <c r="D7234" s="219" t="s">
        <v>8065</v>
      </c>
      <c r="E7234" s="219" t="s">
        <v>7705</v>
      </c>
      <c r="F7234" s="219" t="s">
        <v>6439</v>
      </c>
      <c r="G7234" s="219" t="s">
        <v>7857</v>
      </c>
      <c r="H7234" s="219" t="s">
        <v>5990</v>
      </c>
      <c r="I7234" s="220" t="s">
        <v>9639</v>
      </c>
      <c r="J7234" s="221">
        <v>5500</v>
      </c>
      <c r="K7234" s="221">
        <v>1</v>
      </c>
      <c r="L7234" s="221">
        <v>5500</v>
      </c>
    </row>
    <row r="7235" spans="1:12" s="167" customFormat="1">
      <c r="A7235" s="218" t="str">
        <f t="shared" si="49"/>
        <v>O221105058687일반상품</v>
      </c>
      <c r="B7235" s="219" t="s">
        <v>9445</v>
      </c>
      <c r="C7235" s="219" t="s">
        <v>8023</v>
      </c>
      <c r="D7235" s="219" t="s">
        <v>8065</v>
      </c>
      <c r="E7235" s="219" t="s">
        <v>7705</v>
      </c>
      <c r="F7235" s="219" t="s">
        <v>6439</v>
      </c>
      <c r="G7235" s="219" t="s">
        <v>7857</v>
      </c>
      <c r="H7235" s="219" t="s">
        <v>5990</v>
      </c>
      <c r="I7235" s="220" t="s">
        <v>8365</v>
      </c>
      <c r="J7235" s="221">
        <v>6180</v>
      </c>
      <c r="K7235" s="221">
        <v>1</v>
      </c>
      <c r="L7235" s="221">
        <v>6180</v>
      </c>
    </row>
    <row r="7236" spans="1:12" s="167" customFormat="1">
      <c r="A7236" s="218" t="str">
        <f t="shared" si="49"/>
        <v>O221105058687일반상품</v>
      </c>
      <c r="B7236" s="219" t="s">
        <v>9445</v>
      </c>
      <c r="C7236" s="219" t="s">
        <v>8023</v>
      </c>
      <c r="D7236" s="219" t="s">
        <v>8065</v>
      </c>
      <c r="E7236" s="219" t="s">
        <v>7705</v>
      </c>
      <c r="F7236" s="219" t="s">
        <v>6439</v>
      </c>
      <c r="G7236" s="219" t="s">
        <v>7857</v>
      </c>
      <c r="H7236" s="219" t="s">
        <v>5990</v>
      </c>
      <c r="I7236" s="220" t="s">
        <v>8397</v>
      </c>
      <c r="J7236" s="221">
        <v>10200</v>
      </c>
      <c r="K7236" s="221">
        <v>2</v>
      </c>
      <c r="L7236" s="221">
        <v>20400</v>
      </c>
    </row>
    <row r="7237" spans="1:12" s="167" customFormat="1">
      <c r="A7237" s="218" t="str">
        <f t="shared" si="49"/>
        <v>O221105058687일반상품</v>
      </c>
      <c r="B7237" s="219" t="s">
        <v>9445</v>
      </c>
      <c r="C7237" s="219" t="s">
        <v>8023</v>
      </c>
      <c r="D7237" s="219" t="s">
        <v>8065</v>
      </c>
      <c r="E7237" s="219" t="s">
        <v>7705</v>
      </c>
      <c r="F7237" s="219" t="s">
        <v>6439</v>
      </c>
      <c r="G7237" s="219" t="s">
        <v>7857</v>
      </c>
      <c r="H7237" s="219" t="s">
        <v>5990</v>
      </c>
      <c r="I7237" s="220" t="s">
        <v>8494</v>
      </c>
      <c r="J7237" s="221">
        <v>2250</v>
      </c>
      <c r="K7237" s="221">
        <v>2</v>
      </c>
      <c r="L7237" s="221">
        <v>4500</v>
      </c>
    </row>
    <row r="7238" spans="1:12" s="167" customFormat="1">
      <c r="A7238" s="218" t="str">
        <f t="shared" si="49"/>
        <v>O221105058687일반상품</v>
      </c>
      <c r="B7238" s="219" t="s">
        <v>9445</v>
      </c>
      <c r="C7238" s="219" t="s">
        <v>8023</v>
      </c>
      <c r="D7238" s="219" t="s">
        <v>8065</v>
      </c>
      <c r="E7238" s="219" t="s">
        <v>7705</v>
      </c>
      <c r="F7238" s="219" t="s">
        <v>6439</v>
      </c>
      <c r="G7238" s="219" t="s">
        <v>7857</v>
      </c>
      <c r="H7238" s="219" t="s">
        <v>5990</v>
      </c>
      <c r="I7238" s="220" t="s">
        <v>7250</v>
      </c>
      <c r="J7238" s="221">
        <v>11500</v>
      </c>
      <c r="K7238" s="221">
        <v>1</v>
      </c>
      <c r="L7238" s="221">
        <v>11500</v>
      </c>
    </row>
    <row r="7239" spans="1:12" s="167" customFormat="1">
      <c r="A7239" s="218" t="str">
        <f t="shared" si="49"/>
        <v>O221105058687일반상품</v>
      </c>
      <c r="B7239" s="219" t="s">
        <v>9445</v>
      </c>
      <c r="C7239" s="219" t="s">
        <v>8023</v>
      </c>
      <c r="D7239" s="219" t="s">
        <v>8065</v>
      </c>
      <c r="E7239" s="219" t="s">
        <v>7705</v>
      </c>
      <c r="F7239" s="219" t="s">
        <v>6439</v>
      </c>
      <c r="G7239" s="219" t="s">
        <v>7857</v>
      </c>
      <c r="H7239" s="219" t="s">
        <v>5990</v>
      </c>
      <c r="I7239" s="220" t="s">
        <v>8948</v>
      </c>
      <c r="J7239" s="221">
        <v>10000</v>
      </c>
      <c r="K7239" s="221">
        <v>1</v>
      </c>
      <c r="L7239" s="221">
        <v>10000</v>
      </c>
    </row>
    <row r="7240" spans="1:12" s="167" customFormat="1">
      <c r="A7240" s="218" t="str">
        <f t="shared" si="49"/>
        <v>O221105058687일반상품</v>
      </c>
      <c r="B7240" s="219" t="s">
        <v>9445</v>
      </c>
      <c r="C7240" s="219" t="s">
        <v>8023</v>
      </c>
      <c r="D7240" s="219" t="s">
        <v>8065</v>
      </c>
      <c r="E7240" s="219" t="s">
        <v>7705</v>
      </c>
      <c r="F7240" s="219" t="s">
        <v>6439</v>
      </c>
      <c r="G7240" s="219" t="s">
        <v>7857</v>
      </c>
      <c r="H7240" s="219" t="s">
        <v>5990</v>
      </c>
      <c r="I7240" s="220" t="s">
        <v>7268</v>
      </c>
      <c r="J7240" s="221">
        <v>1900</v>
      </c>
      <c r="K7240" s="221">
        <v>1</v>
      </c>
      <c r="L7240" s="221">
        <v>1900</v>
      </c>
    </row>
    <row r="7241" spans="1:12" s="167" customFormat="1">
      <c r="A7241" s="218" t="str">
        <f t="shared" si="49"/>
        <v>O221105058687일반상품</v>
      </c>
      <c r="B7241" s="219" t="s">
        <v>9445</v>
      </c>
      <c r="C7241" s="219" t="s">
        <v>8023</v>
      </c>
      <c r="D7241" s="219" t="s">
        <v>8065</v>
      </c>
      <c r="E7241" s="219" t="s">
        <v>7705</v>
      </c>
      <c r="F7241" s="219" t="s">
        <v>6439</v>
      </c>
      <c r="G7241" s="219" t="s">
        <v>7857</v>
      </c>
      <c r="H7241" s="219" t="s">
        <v>5990</v>
      </c>
      <c r="I7241" s="220" t="s">
        <v>8320</v>
      </c>
      <c r="J7241" s="221">
        <v>3610</v>
      </c>
      <c r="K7241" s="221">
        <v>1</v>
      </c>
      <c r="L7241" s="221">
        <v>3610</v>
      </c>
    </row>
    <row r="7242" spans="1:12" s="167" customFormat="1">
      <c r="A7242" s="218" t="str">
        <f t="shared" si="49"/>
        <v>O221105058687일반상품</v>
      </c>
      <c r="B7242" s="219" t="s">
        <v>9445</v>
      </c>
      <c r="C7242" s="219" t="s">
        <v>8023</v>
      </c>
      <c r="D7242" s="219" t="s">
        <v>8065</v>
      </c>
      <c r="E7242" s="219" t="s">
        <v>7705</v>
      </c>
      <c r="F7242" s="219" t="s">
        <v>6439</v>
      </c>
      <c r="G7242" s="219" t="s">
        <v>7857</v>
      </c>
      <c r="H7242" s="219" t="s">
        <v>5990</v>
      </c>
      <c r="I7242" s="220" t="s">
        <v>8640</v>
      </c>
      <c r="J7242" s="221">
        <v>3610</v>
      </c>
      <c r="K7242" s="221">
        <v>1</v>
      </c>
      <c r="L7242" s="221">
        <v>3610</v>
      </c>
    </row>
    <row r="7243" spans="1:12" s="167" customFormat="1">
      <c r="A7243" s="218" t="str">
        <f t="shared" si="49"/>
        <v>O221105058687일반상품</v>
      </c>
      <c r="B7243" s="219" t="s">
        <v>9445</v>
      </c>
      <c r="C7243" s="219" t="s">
        <v>8023</v>
      </c>
      <c r="D7243" s="219" t="s">
        <v>8065</v>
      </c>
      <c r="E7243" s="219" t="s">
        <v>7705</v>
      </c>
      <c r="F7243" s="219" t="s">
        <v>6439</v>
      </c>
      <c r="G7243" s="219" t="s">
        <v>7857</v>
      </c>
      <c r="H7243" s="219" t="s">
        <v>5990</v>
      </c>
      <c r="I7243" s="220" t="s">
        <v>8847</v>
      </c>
      <c r="J7243" s="221">
        <v>1960</v>
      </c>
      <c r="K7243" s="221">
        <v>1</v>
      </c>
      <c r="L7243" s="221">
        <v>1960</v>
      </c>
    </row>
    <row r="7244" spans="1:12" s="167" customFormat="1">
      <c r="A7244" s="218" t="str">
        <f t="shared" si="49"/>
        <v>O221105058687일반상품</v>
      </c>
      <c r="B7244" s="219" t="s">
        <v>9445</v>
      </c>
      <c r="C7244" s="219" t="s">
        <v>8023</v>
      </c>
      <c r="D7244" s="219" t="s">
        <v>8065</v>
      </c>
      <c r="E7244" s="219" t="s">
        <v>7705</v>
      </c>
      <c r="F7244" s="219" t="s">
        <v>6439</v>
      </c>
      <c r="G7244" s="219" t="s">
        <v>7857</v>
      </c>
      <c r="H7244" s="219" t="s">
        <v>5990</v>
      </c>
      <c r="I7244" s="220" t="s">
        <v>7247</v>
      </c>
      <c r="J7244" s="221">
        <v>11000</v>
      </c>
      <c r="K7244" s="221">
        <v>1</v>
      </c>
      <c r="L7244" s="221">
        <v>11000</v>
      </c>
    </row>
    <row r="7245" spans="1:12" s="167" customFormat="1">
      <c r="A7245" s="218" t="str">
        <f t="shared" si="49"/>
        <v>O221105058687일반상품</v>
      </c>
      <c r="B7245" s="219" t="s">
        <v>9445</v>
      </c>
      <c r="C7245" s="219" t="s">
        <v>8023</v>
      </c>
      <c r="D7245" s="219" t="s">
        <v>8065</v>
      </c>
      <c r="E7245" s="219" t="s">
        <v>7705</v>
      </c>
      <c r="F7245" s="219" t="s">
        <v>6439</v>
      </c>
      <c r="G7245" s="219" t="s">
        <v>7857</v>
      </c>
      <c r="H7245" s="219" t="s">
        <v>5990</v>
      </c>
      <c r="I7245" s="220" t="s">
        <v>8438</v>
      </c>
      <c r="J7245" s="221">
        <v>1100</v>
      </c>
      <c r="K7245" s="221">
        <v>1</v>
      </c>
      <c r="L7245" s="221">
        <v>1100</v>
      </c>
    </row>
    <row r="7246" spans="1:12" s="167" customFormat="1">
      <c r="A7246" s="218" t="str">
        <f t="shared" si="49"/>
        <v>O221105058687일반상품</v>
      </c>
      <c r="B7246" s="219" t="s">
        <v>9445</v>
      </c>
      <c r="C7246" s="219" t="s">
        <v>8023</v>
      </c>
      <c r="D7246" s="219" t="s">
        <v>8065</v>
      </c>
      <c r="E7246" s="219" t="s">
        <v>7705</v>
      </c>
      <c r="F7246" s="219" t="s">
        <v>6439</v>
      </c>
      <c r="G7246" s="219" t="s">
        <v>7857</v>
      </c>
      <c r="H7246" s="219" t="s">
        <v>5990</v>
      </c>
      <c r="I7246" s="220" t="s">
        <v>8426</v>
      </c>
      <c r="J7246" s="221">
        <v>2850</v>
      </c>
      <c r="K7246" s="221">
        <v>1</v>
      </c>
      <c r="L7246" s="221">
        <v>2850</v>
      </c>
    </row>
    <row r="7247" spans="1:12" s="167" customFormat="1">
      <c r="A7247" s="218" t="str">
        <f t="shared" si="49"/>
        <v>O221105058687일반상품</v>
      </c>
      <c r="B7247" s="219" t="s">
        <v>9445</v>
      </c>
      <c r="C7247" s="219" t="s">
        <v>8023</v>
      </c>
      <c r="D7247" s="219" t="s">
        <v>8065</v>
      </c>
      <c r="E7247" s="219" t="s">
        <v>7705</v>
      </c>
      <c r="F7247" s="219" t="s">
        <v>6439</v>
      </c>
      <c r="G7247" s="219" t="s">
        <v>7857</v>
      </c>
      <c r="H7247" s="219" t="s">
        <v>5990</v>
      </c>
      <c r="I7247" s="220" t="s">
        <v>7198</v>
      </c>
      <c r="J7247" s="221">
        <v>2850</v>
      </c>
      <c r="K7247" s="221">
        <v>1</v>
      </c>
      <c r="L7247" s="221">
        <v>2850</v>
      </c>
    </row>
    <row r="7248" spans="1:12" s="167" customFormat="1">
      <c r="A7248" s="218" t="str">
        <f t="shared" si="49"/>
        <v>O221105058687일반상품</v>
      </c>
      <c r="B7248" s="219" t="s">
        <v>9445</v>
      </c>
      <c r="C7248" s="219" t="s">
        <v>8023</v>
      </c>
      <c r="D7248" s="219" t="s">
        <v>8065</v>
      </c>
      <c r="E7248" s="219" t="s">
        <v>7705</v>
      </c>
      <c r="F7248" s="219" t="s">
        <v>6439</v>
      </c>
      <c r="G7248" s="219" t="s">
        <v>7857</v>
      </c>
      <c r="H7248" s="219" t="s">
        <v>5990</v>
      </c>
      <c r="I7248" s="220" t="s">
        <v>7253</v>
      </c>
      <c r="J7248" s="221">
        <v>2850</v>
      </c>
      <c r="K7248" s="221">
        <v>1</v>
      </c>
      <c r="L7248" s="221">
        <v>2850</v>
      </c>
    </row>
    <row r="7249" spans="1:12" s="167" customFormat="1">
      <c r="A7249" s="218" t="str">
        <f t="shared" si="49"/>
        <v>O221105058687일반상품</v>
      </c>
      <c r="B7249" s="219" t="s">
        <v>9445</v>
      </c>
      <c r="C7249" s="219" t="s">
        <v>8023</v>
      </c>
      <c r="D7249" s="219" t="s">
        <v>8065</v>
      </c>
      <c r="E7249" s="219" t="s">
        <v>7705</v>
      </c>
      <c r="F7249" s="219" t="s">
        <v>6439</v>
      </c>
      <c r="G7249" s="219" t="s">
        <v>7857</v>
      </c>
      <c r="H7249" s="219" t="s">
        <v>5990</v>
      </c>
      <c r="I7249" s="220" t="s">
        <v>8753</v>
      </c>
      <c r="J7249" s="221">
        <v>9900</v>
      </c>
      <c r="K7249" s="221">
        <v>1</v>
      </c>
      <c r="L7249" s="221">
        <v>9900</v>
      </c>
    </row>
    <row r="7250" spans="1:12" s="167" customFormat="1">
      <c r="A7250" s="218" t="str">
        <f t="shared" si="49"/>
        <v>O221105058687일반상품</v>
      </c>
      <c r="B7250" s="219" t="s">
        <v>9445</v>
      </c>
      <c r="C7250" s="219" t="s">
        <v>8023</v>
      </c>
      <c r="D7250" s="219" t="s">
        <v>8065</v>
      </c>
      <c r="E7250" s="219" t="s">
        <v>7705</v>
      </c>
      <c r="F7250" s="219" t="s">
        <v>6439</v>
      </c>
      <c r="G7250" s="219" t="s">
        <v>7857</v>
      </c>
      <c r="H7250" s="219" t="s">
        <v>5990</v>
      </c>
      <c r="I7250" s="220" t="s">
        <v>8450</v>
      </c>
      <c r="J7250" s="221">
        <v>1400</v>
      </c>
      <c r="K7250" s="221">
        <v>3</v>
      </c>
      <c r="L7250" s="221">
        <v>4200</v>
      </c>
    </row>
    <row r="7251" spans="1:12" s="167" customFormat="1">
      <c r="A7251" s="218" t="str">
        <f t="shared" si="49"/>
        <v>O221105058687일반상품</v>
      </c>
      <c r="B7251" s="219" t="s">
        <v>9445</v>
      </c>
      <c r="C7251" s="219" t="s">
        <v>8023</v>
      </c>
      <c r="D7251" s="219" t="s">
        <v>8065</v>
      </c>
      <c r="E7251" s="219" t="s">
        <v>7705</v>
      </c>
      <c r="F7251" s="219" t="s">
        <v>6439</v>
      </c>
      <c r="G7251" s="219" t="s">
        <v>7857</v>
      </c>
      <c r="H7251" s="219" t="s">
        <v>5990</v>
      </c>
      <c r="I7251" s="220" t="s">
        <v>8451</v>
      </c>
      <c r="J7251" s="221">
        <v>2200</v>
      </c>
      <c r="K7251" s="221">
        <v>1</v>
      </c>
      <c r="L7251" s="221">
        <v>2200</v>
      </c>
    </row>
    <row r="7252" spans="1:12" s="167" customFormat="1">
      <c r="A7252" s="218" t="str">
        <f t="shared" si="49"/>
        <v>O221105058687일반상품</v>
      </c>
      <c r="B7252" s="219" t="s">
        <v>9445</v>
      </c>
      <c r="C7252" s="219" t="s">
        <v>8023</v>
      </c>
      <c r="D7252" s="219" t="s">
        <v>8065</v>
      </c>
      <c r="E7252" s="219" t="s">
        <v>7705</v>
      </c>
      <c r="F7252" s="219" t="s">
        <v>6439</v>
      </c>
      <c r="G7252" s="219" t="s">
        <v>7857</v>
      </c>
      <c r="H7252" s="219" t="s">
        <v>5990</v>
      </c>
      <c r="I7252" s="220" t="s">
        <v>8599</v>
      </c>
      <c r="J7252" s="221">
        <v>2100</v>
      </c>
      <c r="K7252" s="221">
        <v>1</v>
      </c>
      <c r="L7252" s="221">
        <v>2100</v>
      </c>
    </row>
    <row r="7253" spans="1:12" s="167" customFormat="1">
      <c r="A7253" s="218" t="str">
        <f t="shared" si="49"/>
        <v>O221105058687일반상품</v>
      </c>
      <c r="B7253" s="219" t="s">
        <v>9445</v>
      </c>
      <c r="C7253" s="219" t="s">
        <v>8023</v>
      </c>
      <c r="D7253" s="219" t="s">
        <v>8065</v>
      </c>
      <c r="E7253" s="219" t="s">
        <v>7705</v>
      </c>
      <c r="F7253" s="219" t="s">
        <v>6439</v>
      </c>
      <c r="G7253" s="219" t="s">
        <v>7857</v>
      </c>
      <c r="H7253" s="219" t="s">
        <v>5990</v>
      </c>
      <c r="I7253" s="220" t="s">
        <v>7204</v>
      </c>
      <c r="J7253" s="221">
        <v>4310</v>
      </c>
      <c r="K7253" s="221">
        <v>1</v>
      </c>
      <c r="L7253" s="221">
        <v>4310</v>
      </c>
    </row>
    <row r="7254" spans="1:12" s="167" customFormat="1">
      <c r="A7254" s="218" t="str">
        <f t="shared" si="49"/>
        <v>O221105058687일반상품</v>
      </c>
      <c r="B7254" s="219" t="s">
        <v>9445</v>
      </c>
      <c r="C7254" s="219" t="s">
        <v>8023</v>
      </c>
      <c r="D7254" s="219" t="s">
        <v>8065</v>
      </c>
      <c r="E7254" s="219" t="s">
        <v>7705</v>
      </c>
      <c r="F7254" s="219" t="s">
        <v>6439</v>
      </c>
      <c r="G7254" s="219" t="s">
        <v>7857</v>
      </c>
      <c r="H7254" s="219" t="s">
        <v>5990</v>
      </c>
      <c r="I7254" s="220" t="s">
        <v>8470</v>
      </c>
      <c r="J7254" s="221">
        <v>19700</v>
      </c>
      <c r="K7254" s="221">
        <v>1</v>
      </c>
      <c r="L7254" s="221">
        <v>19700</v>
      </c>
    </row>
    <row r="7255" spans="1:12" s="167" customFormat="1">
      <c r="A7255" s="218" t="str">
        <f t="shared" si="49"/>
        <v>O221105058687일반상품</v>
      </c>
      <c r="B7255" s="219" t="s">
        <v>9445</v>
      </c>
      <c r="C7255" s="219" t="s">
        <v>8023</v>
      </c>
      <c r="D7255" s="219" t="s">
        <v>8065</v>
      </c>
      <c r="E7255" s="219" t="s">
        <v>7705</v>
      </c>
      <c r="F7255" s="219" t="s">
        <v>6439</v>
      </c>
      <c r="G7255" s="219" t="s">
        <v>7857</v>
      </c>
      <c r="H7255" s="219" t="s">
        <v>5990</v>
      </c>
      <c r="I7255" s="220" t="s">
        <v>8964</v>
      </c>
      <c r="J7255" s="221">
        <v>35910</v>
      </c>
      <c r="K7255" s="221">
        <v>1</v>
      </c>
      <c r="L7255" s="221">
        <v>35910</v>
      </c>
    </row>
    <row r="7256" spans="1:12" s="167" customFormat="1">
      <c r="A7256" s="218" t="str">
        <f t="shared" si="49"/>
        <v>O221105058687일반상품</v>
      </c>
      <c r="B7256" s="219" t="s">
        <v>9445</v>
      </c>
      <c r="C7256" s="219" t="s">
        <v>8023</v>
      </c>
      <c r="D7256" s="219" t="s">
        <v>8065</v>
      </c>
      <c r="E7256" s="219" t="s">
        <v>7705</v>
      </c>
      <c r="F7256" s="219" t="s">
        <v>6439</v>
      </c>
      <c r="G7256" s="219" t="s">
        <v>7857</v>
      </c>
      <c r="H7256" s="219" t="s">
        <v>5990</v>
      </c>
      <c r="I7256" s="220" t="s">
        <v>8351</v>
      </c>
      <c r="J7256" s="221">
        <v>3950</v>
      </c>
      <c r="K7256" s="221">
        <v>1</v>
      </c>
      <c r="L7256" s="221">
        <v>3950</v>
      </c>
    </row>
    <row r="7257" spans="1:12" s="167" customFormat="1">
      <c r="A7257" s="218" t="str">
        <f t="shared" si="49"/>
        <v>O221105058687일반상품</v>
      </c>
      <c r="B7257" s="219" t="s">
        <v>9445</v>
      </c>
      <c r="C7257" s="219" t="s">
        <v>8023</v>
      </c>
      <c r="D7257" s="219" t="s">
        <v>8065</v>
      </c>
      <c r="E7257" s="219" t="s">
        <v>7705</v>
      </c>
      <c r="F7257" s="219" t="s">
        <v>6439</v>
      </c>
      <c r="G7257" s="219" t="s">
        <v>7857</v>
      </c>
      <c r="H7257" s="219" t="s">
        <v>5990</v>
      </c>
      <c r="I7257" s="220" t="s">
        <v>8755</v>
      </c>
      <c r="J7257" s="221">
        <v>4840</v>
      </c>
      <c r="K7257" s="221">
        <v>1</v>
      </c>
      <c r="L7257" s="221">
        <v>4840</v>
      </c>
    </row>
    <row r="7258" spans="1:12" s="167" customFormat="1">
      <c r="A7258" s="218" t="str">
        <f t="shared" si="49"/>
        <v>O221105058687일반상품</v>
      </c>
      <c r="B7258" s="219" t="s">
        <v>9445</v>
      </c>
      <c r="C7258" s="219" t="s">
        <v>8023</v>
      </c>
      <c r="D7258" s="219" t="s">
        <v>8065</v>
      </c>
      <c r="E7258" s="219" t="s">
        <v>7705</v>
      </c>
      <c r="F7258" s="219" t="s">
        <v>6439</v>
      </c>
      <c r="G7258" s="219" t="s">
        <v>7857</v>
      </c>
      <c r="H7258" s="219" t="s">
        <v>5990</v>
      </c>
      <c r="I7258" s="220" t="s">
        <v>8643</v>
      </c>
      <c r="J7258" s="221">
        <v>1430</v>
      </c>
      <c r="K7258" s="221">
        <v>1</v>
      </c>
      <c r="L7258" s="221">
        <v>1430</v>
      </c>
    </row>
    <row r="7259" spans="1:12" s="167" customFormat="1">
      <c r="A7259" s="218" t="str">
        <f t="shared" si="49"/>
        <v>O221105058687일반상품</v>
      </c>
      <c r="B7259" s="219" t="s">
        <v>9445</v>
      </c>
      <c r="C7259" s="219" t="s">
        <v>8023</v>
      </c>
      <c r="D7259" s="219" t="s">
        <v>8065</v>
      </c>
      <c r="E7259" s="219" t="s">
        <v>7705</v>
      </c>
      <c r="F7259" s="219" t="s">
        <v>6439</v>
      </c>
      <c r="G7259" s="219" t="s">
        <v>7857</v>
      </c>
      <c r="H7259" s="219" t="s">
        <v>5990</v>
      </c>
      <c r="I7259" s="220" t="s">
        <v>9640</v>
      </c>
      <c r="J7259" s="221">
        <v>2300</v>
      </c>
      <c r="K7259" s="221">
        <v>1</v>
      </c>
      <c r="L7259" s="221">
        <v>2300</v>
      </c>
    </row>
    <row r="7260" spans="1:12" s="167" customFormat="1">
      <c r="A7260" s="218" t="str">
        <f t="shared" si="49"/>
        <v>O221105058687일반상품</v>
      </c>
      <c r="B7260" s="219" t="s">
        <v>9445</v>
      </c>
      <c r="C7260" s="219" t="s">
        <v>8023</v>
      </c>
      <c r="D7260" s="219" t="s">
        <v>8065</v>
      </c>
      <c r="E7260" s="219" t="s">
        <v>7705</v>
      </c>
      <c r="F7260" s="219" t="s">
        <v>6439</v>
      </c>
      <c r="G7260" s="219" t="s">
        <v>7857</v>
      </c>
      <c r="H7260" s="219" t="s">
        <v>5990</v>
      </c>
      <c r="I7260" s="220" t="s">
        <v>8400</v>
      </c>
      <c r="J7260" s="221">
        <v>1270</v>
      </c>
      <c r="K7260" s="221">
        <v>2</v>
      </c>
      <c r="L7260" s="221">
        <v>2540</v>
      </c>
    </row>
    <row r="7261" spans="1:12" s="167" customFormat="1">
      <c r="A7261" s="218" t="str">
        <f t="shared" si="49"/>
        <v>O221105058687일반상품</v>
      </c>
      <c r="B7261" s="219" t="s">
        <v>9445</v>
      </c>
      <c r="C7261" s="219" t="s">
        <v>8023</v>
      </c>
      <c r="D7261" s="219" t="s">
        <v>8065</v>
      </c>
      <c r="E7261" s="219" t="s">
        <v>7705</v>
      </c>
      <c r="F7261" s="219" t="s">
        <v>6439</v>
      </c>
      <c r="G7261" s="219" t="s">
        <v>7857</v>
      </c>
      <c r="H7261" s="219" t="s">
        <v>5990</v>
      </c>
      <c r="I7261" s="220" t="s">
        <v>8508</v>
      </c>
      <c r="J7261" s="221">
        <v>4100</v>
      </c>
      <c r="K7261" s="221">
        <v>1</v>
      </c>
      <c r="L7261" s="221">
        <v>4100</v>
      </c>
    </row>
    <row r="7262" spans="1:12" s="167" customFormat="1">
      <c r="A7262" s="218" t="str">
        <f t="shared" si="49"/>
        <v>O221105058687일반상품</v>
      </c>
      <c r="B7262" s="219" t="s">
        <v>9445</v>
      </c>
      <c r="C7262" s="219" t="s">
        <v>8023</v>
      </c>
      <c r="D7262" s="219" t="s">
        <v>8065</v>
      </c>
      <c r="E7262" s="219" t="s">
        <v>7705</v>
      </c>
      <c r="F7262" s="219" t="s">
        <v>6439</v>
      </c>
      <c r="G7262" s="219" t="s">
        <v>7857</v>
      </c>
      <c r="H7262" s="219" t="s">
        <v>5990</v>
      </c>
      <c r="I7262" s="220" t="s">
        <v>7979</v>
      </c>
      <c r="J7262" s="221">
        <v>6660</v>
      </c>
      <c r="K7262" s="221">
        <v>1</v>
      </c>
      <c r="L7262" s="221">
        <v>6660</v>
      </c>
    </row>
    <row r="7263" spans="1:12" s="167" customFormat="1">
      <c r="A7263" s="218" t="str">
        <f t="shared" si="49"/>
        <v>O221105058687일반상품</v>
      </c>
      <c r="B7263" s="219" t="s">
        <v>9445</v>
      </c>
      <c r="C7263" s="219" t="s">
        <v>8023</v>
      </c>
      <c r="D7263" s="219" t="s">
        <v>8065</v>
      </c>
      <c r="E7263" s="219" t="s">
        <v>7705</v>
      </c>
      <c r="F7263" s="219" t="s">
        <v>6439</v>
      </c>
      <c r="G7263" s="219" t="s">
        <v>7857</v>
      </c>
      <c r="H7263" s="219" t="s">
        <v>5990</v>
      </c>
      <c r="I7263" s="220" t="s">
        <v>8429</v>
      </c>
      <c r="J7263" s="221">
        <v>1270</v>
      </c>
      <c r="K7263" s="221">
        <v>2</v>
      </c>
      <c r="L7263" s="221">
        <v>2540</v>
      </c>
    </row>
    <row r="7264" spans="1:12" s="167" customFormat="1">
      <c r="A7264" s="218" t="str">
        <f t="shared" si="49"/>
        <v>O221105058687일반상품</v>
      </c>
      <c r="B7264" s="219" t="s">
        <v>9445</v>
      </c>
      <c r="C7264" s="219" t="s">
        <v>8023</v>
      </c>
      <c r="D7264" s="219" t="s">
        <v>8065</v>
      </c>
      <c r="E7264" s="219" t="s">
        <v>7705</v>
      </c>
      <c r="F7264" s="219" t="s">
        <v>6439</v>
      </c>
      <c r="G7264" s="219" t="s">
        <v>7857</v>
      </c>
      <c r="H7264" s="219" t="s">
        <v>5990</v>
      </c>
      <c r="I7264" s="220" t="s">
        <v>8353</v>
      </c>
      <c r="J7264" s="221">
        <v>5250</v>
      </c>
      <c r="K7264" s="221">
        <v>2</v>
      </c>
      <c r="L7264" s="221">
        <v>10500</v>
      </c>
    </row>
    <row r="7265" spans="1:12" s="167" customFormat="1">
      <c r="A7265" s="218" t="str">
        <f t="shared" si="49"/>
        <v>O221105058687일반상품</v>
      </c>
      <c r="B7265" s="219" t="s">
        <v>9445</v>
      </c>
      <c r="C7265" s="219" t="s">
        <v>8023</v>
      </c>
      <c r="D7265" s="219" t="s">
        <v>8065</v>
      </c>
      <c r="E7265" s="219" t="s">
        <v>7705</v>
      </c>
      <c r="F7265" s="219" t="s">
        <v>6439</v>
      </c>
      <c r="G7265" s="219" t="s">
        <v>7857</v>
      </c>
      <c r="H7265" s="219" t="s">
        <v>5990</v>
      </c>
      <c r="I7265" s="220" t="s">
        <v>8811</v>
      </c>
      <c r="J7265" s="221">
        <v>13500</v>
      </c>
      <c r="K7265" s="221">
        <v>1</v>
      </c>
      <c r="L7265" s="221">
        <v>13500</v>
      </c>
    </row>
    <row r="7266" spans="1:12" s="167" customFormat="1">
      <c r="A7266" s="218" t="str">
        <f t="shared" si="49"/>
        <v>O221105058687일반상품</v>
      </c>
      <c r="B7266" s="219" t="s">
        <v>9445</v>
      </c>
      <c r="C7266" s="219" t="s">
        <v>8023</v>
      </c>
      <c r="D7266" s="219" t="s">
        <v>8065</v>
      </c>
      <c r="E7266" s="219" t="s">
        <v>7705</v>
      </c>
      <c r="F7266" s="219" t="s">
        <v>6439</v>
      </c>
      <c r="G7266" s="219" t="s">
        <v>7857</v>
      </c>
      <c r="H7266" s="219" t="s">
        <v>5990</v>
      </c>
      <c r="I7266" s="220" t="s">
        <v>8416</v>
      </c>
      <c r="J7266" s="221">
        <v>5960</v>
      </c>
      <c r="K7266" s="221">
        <v>1</v>
      </c>
      <c r="L7266" s="221">
        <v>5960</v>
      </c>
    </row>
    <row r="7267" spans="1:12" s="167" customFormat="1">
      <c r="A7267" s="218" t="str">
        <f t="shared" si="49"/>
        <v>O221105058687일반상품</v>
      </c>
      <c r="B7267" s="219" t="s">
        <v>9445</v>
      </c>
      <c r="C7267" s="219" t="s">
        <v>8023</v>
      </c>
      <c r="D7267" s="219" t="s">
        <v>8065</v>
      </c>
      <c r="E7267" s="219" t="s">
        <v>7705</v>
      </c>
      <c r="F7267" s="219" t="s">
        <v>6439</v>
      </c>
      <c r="G7267" s="219" t="s">
        <v>7857</v>
      </c>
      <c r="H7267" s="219" t="s">
        <v>5990</v>
      </c>
      <c r="I7267" s="220" t="s">
        <v>7297</v>
      </c>
      <c r="J7267" s="221">
        <v>5890</v>
      </c>
      <c r="K7267" s="221">
        <v>1</v>
      </c>
      <c r="L7267" s="221">
        <v>5890</v>
      </c>
    </row>
    <row r="7268" spans="1:12" s="167" customFormat="1">
      <c r="A7268" s="218" t="str">
        <f t="shared" si="49"/>
        <v>O221105058687일반상품</v>
      </c>
      <c r="B7268" s="219" t="s">
        <v>9445</v>
      </c>
      <c r="C7268" s="219" t="s">
        <v>8023</v>
      </c>
      <c r="D7268" s="219" t="s">
        <v>8065</v>
      </c>
      <c r="E7268" s="219" t="s">
        <v>7705</v>
      </c>
      <c r="F7268" s="219" t="s">
        <v>6439</v>
      </c>
      <c r="G7268" s="219" t="s">
        <v>7857</v>
      </c>
      <c r="H7268" s="219" t="s">
        <v>5990</v>
      </c>
      <c r="I7268" s="220" t="s">
        <v>8748</v>
      </c>
      <c r="J7268" s="221">
        <v>3360</v>
      </c>
      <c r="K7268" s="221">
        <v>1</v>
      </c>
      <c r="L7268" s="221">
        <v>3360</v>
      </c>
    </row>
    <row r="7269" spans="1:12" s="167" customFormat="1">
      <c r="A7269" s="218" t="str">
        <f t="shared" si="49"/>
        <v>O221105058687일반상품</v>
      </c>
      <c r="B7269" s="219" t="s">
        <v>9445</v>
      </c>
      <c r="C7269" s="219" t="s">
        <v>8023</v>
      </c>
      <c r="D7269" s="219" t="s">
        <v>8065</v>
      </c>
      <c r="E7269" s="219" t="s">
        <v>7705</v>
      </c>
      <c r="F7269" s="219" t="s">
        <v>6439</v>
      </c>
      <c r="G7269" s="219" t="s">
        <v>7857</v>
      </c>
      <c r="H7269" s="219" t="s">
        <v>5990</v>
      </c>
      <c r="I7269" s="220" t="s">
        <v>7282</v>
      </c>
      <c r="J7269" s="221">
        <v>2170</v>
      </c>
      <c r="K7269" s="221">
        <v>1</v>
      </c>
      <c r="L7269" s="221">
        <v>2170</v>
      </c>
    </row>
    <row r="7270" spans="1:12" s="167" customFormat="1">
      <c r="A7270" s="218" t="str">
        <f t="shared" si="49"/>
        <v>O221105058687일반상품</v>
      </c>
      <c r="B7270" s="219" t="s">
        <v>9445</v>
      </c>
      <c r="C7270" s="219" t="s">
        <v>8023</v>
      </c>
      <c r="D7270" s="219" t="s">
        <v>8065</v>
      </c>
      <c r="E7270" s="219" t="s">
        <v>7705</v>
      </c>
      <c r="F7270" s="219" t="s">
        <v>6439</v>
      </c>
      <c r="G7270" s="219" t="s">
        <v>7857</v>
      </c>
      <c r="H7270" s="219" t="s">
        <v>5990</v>
      </c>
      <c r="I7270" s="220" t="s">
        <v>8552</v>
      </c>
      <c r="J7270" s="221">
        <v>14000</v>
      </c>
      <c r="K7270" s="221">
        <v>1</v>
      </c>
      <c r="L7270" s="221">
        <v>14000</v>
      </c>
    </row>
    <row r="7271" spans="1:12" s="167" customFormat="1">
      <c r="A7271" s="218" t="str">
        <f t="shared" si="49"/>
        <v>O221105058687일반상품</v>
      </c>
      <c r="B7271" s="219" t="s">
        <v>9445</v>
      </c>
      <c r="C7271" s="219" t="s">
        <v>8023</v>
      </c>
      <c r="D7271" s="219" t="s">
        <v>8065</v>
      </c>
      <c r="E7271" s="219" t="s">
        <v>7705</v>
      </c>
      <c r="F7271" s="219" t="s">
        <v>6439</v>
      </c>
      <c r="G7271" s="219" t="s">
        <v>7857</v>
      </c>
      <c r="H7271" s="219" t="s">
        <v>5990</v>
      </c>
      <c r="I7271" s="220" t="s">
        <v>8586</v>
      </c>
      <c r="J7271" s="221">
        <v>3300</v>
      </c>
      <c r="K7271" s="221">
        <v>1</v>
      </c>
      <c r="L7271" s="221">
        <v>3300</v>
      </c>
    </row>
    <row r="7272" spans="1:12" s="167" customFormat="1">
      <c r="A7272" s="218" t="str">
        <f t="shared" si="49"/>
        <v>O221105058687일반상품</v>
      </c>
      <c r="B7272" s="219" t="s">
        <v>9445</v>
      </c>
      <c r="C7272" s="219" t="s">
        <v>8023</v>
      </c>
      <c r="D7272" s="219" t="s">
        <v>8065</v>
      </c>
      <c r="E7272" s="219" t="s">
        <v>7705</v>
      </c>
      <c r="F7272" s="219" t="s">
        <v>6439</v>
      </c>
      <c r="G7272" s="219" t="s">
        <v>7857</v>
      </c>
      <c r="H7272" s="219" t="s">
        <v>5990</v>
      </c>
      <c r="I7272" s="220" t="s">
        <v>8951</v>
      </c>
      <c r="J7272" s="221">
        <v>1200</v>
      </c>
      <c r="K7272" s="221">
        <v>1</v>
      </c>
      <c r="L7272" s="221">
        <v>1200</v>
      </c>
    </row>
    <row r="7273" spans="1:12" s="167" customFormat="1">
      <c r="A7273" s="218" t="str">
        <f t="shared" si="49"/>
        <v>O221105058687일반상품</v>
      </c>
      <c r="B7273" s="219" t="s">
        <v>9445</v>
      </c>
      <c r="C7273" s="219" t="s">
        <v>8023</v>
      </c>
      <c r="D7273" s="219" t="s">
        <v>8065</v>
      </c>
      <c r="E7273" s="219" t="s">
        <v>7705</v>
      </c>
      <c r="F7273" s="219" t="s">
        <v>6439</v>
      </c>
      <c r="G7273" s="219" t="s">
        <v>7857</v>
      </c>
      <c r="H7273" s="219" t="s">
        <v>5990</v>
      </c>
      <c r="I7273" s="220" t="s">
        <v>9039</v>
      </c>
      <c r="J7273" s="221">
        <v>8900</v>
      </c>
      <c r="K7273" s="221">
        <v>1</v>
      </c>
      <c r="L7273" s="221">
        <v>8900</v>
      </c>
    </row>
    <row r="7274" spans="1:12" s="167" customFormat="1">
      <c r="A7274" s="218" t="str">
        <f t="shared" si="49"/>
        <v>O221105058686일반상품</v>
      </c>
      <c r="B7274" s="219" t="s">
        <v>9446</v>
      </c>
      <c r="C7274" s="219" t="s">
        <v>8023</v>
      </c>
      <c r="D7274" s="219" t="s">
        <v>8065</v>
      </c>
      <c r="E7274" s="219" t="s">
        <v>7705</v>
      </c>
      <c r="F7274" s="219" t="s">
        <v>6439</v>
      </c>
      <c r="G7274" s="219" t="s">
        <v>7861</v>
      </c>
      <c r="H7274" s="219" t="s">
        <v>5990</v>
      </c>
      <c r="I7274" s="220" t="s">
        <v>9036</v>
      </c>
      <c r="J7274" s="221">
        <v>4000</v>
      </c>
      <c r="K7274" s="221">
        <v>1</v>
      </c>
      <c r="L7274" s="221">
        <v>4000</v>
      </c>
    </row>
    <row r="7275" spans="1:12" s="167" customFormat="1">
      <c r="A7275" s="218" t="str">
        <f t="shared" si="49"/>
        <v>O221105058686일반상품</v>
      </c>
      <c r="B7275" s="219" t="s">
        <v>9446</v>
      </c>
      <c r="C7275" s="219" t="s">
        <v>8023</v>
      </c>
      <c r="D7275" s="219" t="s">
        <v>8065</v>
      </c>
      <c r="E7275" s="219" t="s">
        <v>7705</v>
      </c>
      <c r="F7275" s="219" t="s">
        <v>6439</v>
      </c>
      <c r="G7275" s="219" t="s">
        <v>7861</v>
      </c>
      <c r="H7275" s="219" t="s">
        <v>5990</v>
      </c>
      <c r="I7275" s="220" t="s">
        <v>8851</v>
      </c>
      <c r="J7275" s="221">
        <v>1950</v>
      </c>
      <c r="K7275" s="221">
        <v>1</v>
      </c>
      <c r="L7275" s="221">
        <v>1950</v>
      </c>
    </row>
    <row r="7276" spans="1:12" s="167" customFormat="1">
      <c r="A7276" s="218" t="str">
        <f t="shared" si="49"/>
        <v>O221105058686일반상품</v>
      </c>
      <c r="B7276" s="219" t="s">
        <v>9446</v>
      </c>
      <c r="C7276" s="219" t="s">
        <v>8023</v>
      </c>
      <c r="D7276" s="219" t="s">
        <v>8065</v>
      </c>
      <c r="E7276" s="219" t="s">
        <v>7705</v>
      </c>
      <c r="F7276" s="219" t="s">
        <v>6439</v>
      </c>
      <c r="G7276" s="219" t="s">
        <v>7861</v>
      </c>
      <c r="H7276" s="219" t="s">
        <v>5990</v>
      </c>
      <c r="I7276" s="220" t="s">
        <v>8961</v>
      </c>
      <c r="J7276" s="221">
        <v>23200</v>
      </c>
      <c r="K7276" s="221">
        <v>1</v>
      </c>
      <c r="L7276" s="221">
        <v>23200</v>
      </c>
    </row>
    <row r="7277" spans="1:12" s="167" customFormat="1">
      <c r="A7277" s="218" t="str">
        <f t="shared" si="49"/>
        <v>O221105058686일반상품</v>
      </c>
      <c r="B7277" s="219" t="s">
        <v>9446</v>
      </c>
      <c r="C7277" s="219" t="s">
        <v>8023</v>
      </c>
      <c r="D7277" s="219" t="s">
        <v>8065</v>
      </c>
      <c r="E7277" s="219" t="s">
        <v>7705</v>
      </c>
      <c r="F7277" s="219" t="s">
        <v>6439</v>
      </c>
      <c r="G7277" s="219" t="s">
        <v>7861</v>
      </c>
      <c r="H7277" s="219" t="s">
        <v>5990</v>
      </c>
      <c r="I7277" s="220" t="s">
        <v>8826</v>
      </c>
      <c r="J7277" s="221">
        <v>4000</v>
      </c>
      <c r="K7277" s="221">
        <v>2</v>
      </c>
      <c r="L7277" s="221">
        <v>8000</v>
      </c>
    </row>
    <row r="7278" spans="1:12" s="167" customFormat="1">
      <c r="A7278" s="218" t="str">
        <f t="shared" si="49"/>
        <v>O221105058686일반상품</v>
      </c>
      <c r="B7278" s="219" t="s">
        <v>9446</v>
      </c>
      <c r="C7278" s="219" t="s">
        <v>8023</v>
      </c>
      <c r="D7278" s="219" t="s">
        <v>8065</v>
      </c>
      <c r="E7278" s="219" t="s">
        <v>7705</v>
      </c>
      <c r="F7278" s="219" t="s">
        <v>6439</v>
      </c>
      <c r="G7278" s="219" t="s">
        <v>7861</v>
      </c>
      <c r="H7278" s="219" t="s">
        <v>5990</v>
      </c>
      <c r="I7278" s="220" t="s">
        <v>9641</v>
      </c>
      <c r="J7278" s="221">
        <v>3900</v>
      </c>
      <c r="K7278" s="221">
        <v>2</v>
      </c>
      <c r="L7278" s="221">
        <v>7800</v>
      </c>
    </row>
    <row r="7279" spans="1:12" s="167" customFormat="1">
      <c r="A7279" s="218" t="str">
        <f t="shared" si="49"/>
        <v>O221105058686일반상품</v>
      </c>
      <c r="B7279" s="219" t="s">
        <v>9446</v>
      </c>
      <c r="C7279" s="219" t="s">
        <v>8023</v>
      </c>
      <c r="D7279" s="219" t="s">
        <v>8065</v>
      </c>
      <c r="E7279" s="219" t="s">
        <v>7705</v>
      </c>
      <c r="F7279" s="219" t="s">
        <v>6439</v>
      </c>
      <c r="G7279" s="219" t="s">
        <v>7861</v>
      </c>
      <c r="H7279" s="219" t="s">
        <v>5990</v>
      </c>
      <c r="I7279" s="220" t="s">
        <v>9026</v>
      </c>
      <c r="J7279" s="221">
        <v>2600</v>
      </c>
      <c r="K7279" s="221">
        <v>3</v>
      </c>
      <c r="L7279" s="221">
        <v>7800</v>
      </c>
    </row>
    <row r="7280" spans="1:12" s="167" customFormat="1">
      <c r="A7280" s="218" t="str">
        <f t="shared" si="49"/>
        <v>O221105058686일반상품</v>
      </c>
      <c r="B7280" s="219" t="s">
        <v>9446</v>
      </c>
      <c r="C7280" s="219" t="s">
        <v>8023</v>
      </c>
      <c r="D7280" s="219" t="s">
        <v>8065</v>
      </c>
      <c r="E7280" s="219" t="s">
        <v>7705</v>
      </c>
      <c r="F7280" s="219" t="s">
        <v>6439</v>
      </c>
      <c r="G7280" s="219" t="s">
        <v>7861</v>
      </c>
      <c r="H7280" s="219" t="s">
        <v>5990</v>
      </c>
      <c r="I7280" s="220" t="s">
        <v>9617</v>
      </c>
      <c r="J7280" s="221">
        <v>2910</v>
      </c>
      <c r="K7280" s="221">
        <v>3</v>
      </c>
      <c r="L7280" s="221">
        <v>8730</v>
      </c>
    </row>
    <row r="7281" spans="1:12" s="167" customFormat="1">
      <c r="A7281" s="218" t="str">
        <f t="shared" si="49"/>
        <v>O221105058686일반상품</v>
      </c>
      <c r="B7281" s="219" t="s">
        <v>9446</v>
      </c>
      <c r="C7281" s="219" t="s">
        <v>8023</v>
      </c>
      <c r="D7281" s="219" t="s">
        <v>8065</v>
      </c>
      <c r="E7281" s="219" t="s">
        <v>7705</v>
      </c>
      <c r="F7281" s="219" t="s">
        <v>6439</v>
      </c>
      <c r="G7281" s="219" t="s">
        <v>7861</v>
      </c>
      <c r="H7281" s="219" t="s">
        <v>5990</v>
      </c>
      <c r="I7281" s="220" t="s">
        <v>8533</v>
      </c>
      <c r="J7281" s="221">
        <v>1690</v>
      </c>
      <c r="K7281" s="221">
        <v>1</v>
      </c>
      <c r="L7281" s="221">
        <v>1690</v>
      </c>
    </row>
    <row r="7282" spans="1:12" s="167" customFormat="1">
      <c r="A7282" s="218" t="str">
        <f t="shared" si="49"/>
        <v>O221105058686일반상품</v>
      </c>
      <c r="B7282" s="219" t="s">
        <v>9446</v>
      </c>
      <c r="C7282" s="219" t="s">
        <v>8023</v>
      </c>
      <c r="D7282" s="219" t="s">
        <v>8065</v>
      </c>
      <c r="E7282" s="219" t="s">
        <v>7705</v>
      </c>
      <c r="F7282" s="219" t="s">
        <v>6439</v>
      </c>
      <c r="G7282" s="219" t="s">
        <v>7861</v>
      </c>
      <c r="H7282" s="219" t="s">
        <v>5990</v>
      </c>
      <c r="I7282" s="220" t="s">
        <v>7189</v>
      </c>
      <c r="J7282" s="221">
        <v>1073</v>
      </c>
      <c r="K7282" s="221">
        <v>1</v>
      </c>
      <c r="L7282" s="221">
        <v>1073</v>
      </c>
    </row>
    <row r="7283" spans="1:12" s="167" customFormat="1">
      <c r="A7283" s="218" t="str">
        <f t="shared" si="49"/>
        <v>O221105058686일반상품</v>
      </c>
      <c r="B7283" s="219" t="s">
        <v>9446</v>
      </c>
      <c r="C7283" s="219" t="s">
        <v>8023</v>
      </c>
      <c r="D7283" s="219" t="s">
        <v>8065</v>
      </c>
      <c r="E7283" s="219" t="s">
        <v>7705</v>
      </c>
      <c r="F7283" s="219" t="s">
        <v>6439</v>
      </c>
      <c r="G7283" s="219" t="s">
        <v>7861</v>
      </c>
      <c r="H7283" s="219" t="s">
        <v>5990</v>
      </c>
      <c r="I7283" s="220" t="s">
        <v>8066</v>
      </c>
      <c r="J7283" s="221">
        <v>1240</v>
      </c>
      <c r="K7283" s="221">
        <v>1</v>
      </c>
      <c r="L7283" s="221">
        <v>1240</v>
      </c>
    </row>
    <row r="7284" spans="1:12" s="167" customFormat="1">
      <c r="A7284" s="218" t="str">
        <f t="shared" si="49"/>
        <v>O221105058686일반상품</v>
      </c>
      <c r="B7284" s="219" t="s">
        <v>9446</v>
      </c>
      <c r="C7284" s="219" t="s">
        <v>8023</v>
      </c>
      <c r="D7284" s="219" t="s">
        <v>8065</v>
      </c>
      <c r="E7284" s="219" t="s">
        <v>7705</v>
      </c>
      <c r="F7284" s="219" t="s">
        <v>6439</v>
      </c>
      <c r="G7284" s="219" t="s">
        <v>7861</v>
      </c>
      <c r="H7284" s="219" t="s">
        <v>5990</v>
      </c>
      <c r="I7284" s="220" t="s">
        <v>8978</v>
      </c>
      <c r="J7284" s="221">
        <v>3960</v>
      </c>
      <c r="K7284" s="221">
        <v>1</v>
      </c>
      <c r="L7284" s="221">
        <v>3960</v>
      </c>
    </row>
    <row r="7285" spans="1:12" s="167" customFormat="1">
      <c r="A7285" s="218" t="str">
        <f t="shared" si="49"/>
        <v>O221105058686일반상품</v>
      </c>
      <c r="B7285" s="219" t="s">
        <v>9446</v>
      </c>
      <c r="C7285" s="219" t="s">
        <v>8023</v>
      </c>
      <c r="D7285" s="219" t="s">
        <v>8065</v>
      </c>
      <c r="E7285" s="219" t="s">
        <v>7705</v>
      </c>
      <c r="F7285" s="219" t="s">
        <v>6439</v>
      </c>
      <c r="G7285" s="219" t="s">
        <v>7861</v>
      </c>
      <c r="H7285" s="219" t="s">
        <v>5990</v>
      </c>
      <c r="I7285" s="220" t="s">
        <v>8597</v>
      </c>
      <c r="J7285" s="221">
        <v>7000</v>
      </c>
      <c r="K7285" s="221">
        <v>2</v>
      </c>
      <c r="L7285" s="221">
        <v>14000</v>
      </c>
    </row>
    <row r="7286" spans="1:12" s="167" customFormat="1">
      <c r="A7286" s="218" t="str">
        <f t="shared" si="49"/>
        <v>O221105058686일반상품</v>
      </c>
      <c r="B7286" s="219" t="s">
        <v>9446</v>
      </c>
      <c r="C7286" s="219" t="s">
        <v>8023</v>
      </c>
      <c r="D7286" s="219" t="s">
        <v>8065</v>
      </c>
      <c r="E7286" s="219" t="s">
        <v>7705</v>
      </c>
      <c r="F7286" s="219" t="s">
        <v>6439</v>
      </c>
      <c r="G7286" s="219" t="s">
        <v>7861</v>
      </c>
      <c r="H7286" s="219" t="s">
        <v>5990</v>
      </c>
      <c r="I7286" s="220" t="s">
        <v>8598</v>
      </c>
      <c r="J7286" s="221">
        <v>8190</v>
      </c>
      <c r="K7286" s="221">
        <v>2</v>
      </c>
      <c r="L7286" s="221">
        <v>16380</v>
      </c>
    </row>
    <row r="7287" spans="1:12" s="167" customFormat="1">
      <c r="A7287" s="218" t="str">
        <f t="shared" si="49"/>
        <v>O221105058686일반상품</v>
      </c>
      <c r="B7287" s="219" t="s">
        <v>9446</v>
      </c>
      <c r="C7287" s="219" t="s">
        <v>8023</v>
      </c>
      <c r="D7287" s="219" t="s">
        <v>8065</v>
      </c>
      <c r="E7287" s="219" t="s">
        <v>7705</v>
      </c>
      <c r="F7287" s="219" t="s">
        <v>6439</v>
      </c>
      <c r="G7287" s="219" t="s">
        <v>7861</v>
      </c>
      <c r="H7287" s="219" t="s">
        <v>5990</v>
      </c>
      <c r="I7287" s="220" t="s">
        <v>7250</v>
      </c>
      <c r="J7287" s="221">
        <v>11500</v>
      </c>
      <c r="K7287" s="221">
        <v>2</v>
      </c>
      <c r="L7287" s="221">
        <v>23000</v>
      </c>
    </row>
    <row r="7288" spans="1:12" s="167" customFormat="1">
      <c r="A7288" s="218" t="str">
        <f t="shared" si="49"/>
        <v>O221105058686일반상품</v>
      </c>
      <c r="B7288" s="219" t="s">
        <v>9446</v>
      </c>
      <c r="C7288" s="219" t="s">
        <v>8023</v>
      </c>
      <c r="D7288" s="219" t="s">
        <v>8065</v>
      </c>
      <c r="E7288" s="219" t="s">
        <v>7705</v>
      </c>
      <c r="F7288" s="219" t="s">
        <v>6439</v>
      </c>
      <c r="G7288" s="219" t="s">
        <v>7861</v>
      </c>
      <c r="H7288" s="219" t="s">
        <v>5990</v>
      </c>
      <c r="I7288" s="220" t="s">
        <v>8714</v>
      </c>
      <c r="J7288" s="221">
        <v>1450</v>
      </c>
      <c r="K7288" s="221">
        <v>2</v>
      </c>
      <c r="L7288" s="221">
        <v>2900</v>
      </c>
    </row>
    <row r="7289" spans="1:12" s="167" customFormat="1">
      <c r="A7289" s="218" t="str">
        <f t="shared" si="49"/>
        <v>O221105058686일반상품</v>
      </c>
      <c r="B7289" s="219" t="s">
        <v>9446</v>
      </c>
      <c r="C7289" s="219" t="s">
        <v>8023</v>
      </c>
      <c r="D7289" s="219" t="s">
        <v>8065</v>
      </c>
      <c r="E7289" s="219" t="s">
        <v>7705</v>
      </c>
      <c r="F7289" s="219" t="s">
        <v>6439</v>
      </c>
      <c r="G7289" s="219" t="s">
        <v>7861</v>
      </c>
      <c r="H7289" s="219" t="s">
        <v>5990</v>
      </c>
      <c r="I7289" s="220" t="s">
        <v>8438</v>
      </c>
      <c r="J7289" s="221">
        <v>1100</v>
      </c>
      <c r="K7289" s="221">
        <v>1</v>
      </c>
      <c r="L7289" s="221">
        <v>1100</v>
      </c>
    </row>
    <row r="7290" spans="1:12" s="167" customFormat="1">
      <c r="A7290" s="218" t="str">
        <f t="shared" si="49"/>
        <v>O221105058686일반상품</v>
      </c>
      <c r="B7290" s="219" t="s">
        <v>9446</v>
      </c>
      <c r="C7290" s="219" t="s">
        <v>8023</v>
      </c>
      <c r="D7290" s="219" t="s">
        <v>8065</v>
      </c>
      <c r="E7290" s="219" t="s">
        <v>7705</v>
      </c>
      <c r="F7290" s="219" t="s">
        <v>6439</v>
      </c>
      <c r="G7290" s="219" t="s">
        <v>7861</v>
      </c>
      <c r="H7290" s="219" t="s">
        <v>5990</v>
      </c>
      <c r="I7290" s="220" t="s">
        <v>8686</v>
      </c>
      <c r="J7290" s="221">
        <v>11400</v>
      </c>
      <c r="K7290" s="221">
        <v>1</v>
      </c>
      <c r="L7290" s="221">
        <v>11400</v>
      </c>
    </row>
    <row r="7291" spans="1:12" s="167" customFormat="1">
      <c r="A7291" s="218" t="str">
        <f t="shared" si="49"/>
        <v>O221105058686일반상품</v>
      </c>
      <c r="B7291" s="219" t="s">
        <v>9446</v>
      </c>
      <c r="C7291" s="219" t="s">
        <v>8023</v>
      </c>
      <c r="D7291" s="219" t="s">
        <v>8065</v>
      </c>
      <c r="E7291" s="219" t="s">
        <v>7705</v>
      </c>
      <c r="F7291" s="219" t="s">
        <v>6439</v>
      </c>
      <c r="G7291" s="219" t="s">
        <v>7861</v>
      </c>
      <c r="H7291" s="219" t="s">
        <v>5990</v>
      </c>
      <c r="I7291" s="220" t="s">
        <v>8427</v>
      </c>
      <c r="J7291" s="221">
        <v>4500</v>
      </c>
      <c r="K7291" s="221">
        <v>2</v>
      </c>
      <c r="L7291" s="221">
        <v>9000</v>
      </c>
    </row>
    <row r="7292" spans="1:12" s="167" customFormat="1">
      <c r="A7292" s="218" t="str">
        <f t="shared" si="49"/>
        <v>O221105058686일반상품</v>
      </c>
      <c r="B7292" s="219" t="s">
        <v>9446</v>
      </c>
      <c r="C7292" s="219" t="s">
        <v>8023</v>
      </c>
      <c r="D7292" s="219" t="s">
        <v>8065</v>
      </c>
      <c r="E7292" s="219" t="s">
        <v>7705</v>
      </c>
      <c r="F7292" s="219" t="s">
        <v>6439</v>
      </c>
      <c r="G7292" s="219" t="s">
        <v>7861</v>
      </c>
      <c r="H7292" s="219" t="s">
        <v>5990</v>
      </c>
      <c r="I7292" s="220" t="s">
        <v>8583</v>
      </c>
      <c r="J7292" s="221">
        <v>2090</v>
      </c>
      <c r="K7292" s="221">
        <v>3</v>
      </c>
      <c r="L7292" s="221">
        <v>6270</v>
      </c>
    </row>
    <row r="7293" spans="1:12" s="167" customFormat="1">
      <c r="A7293" s="218" t="str">
        <f t="shared" si="49"/>
        <v>O221105058686일반상품</v>
      </c>
      <c r="B7293" s="219" t="s">
        <v>9446</v>
      </c>
      <c r="C7293" s="219" t="s">
        <v>8023</v>
      </c>
      <c r="D7293" s="219" t="s">
        <v>8065</v>
      </c>
      <c r="E7293" s="219" t="s">
        <v>7705</v>
      </c>
      <c r="F7293" s="219" t="s">
        <v>6439</v>
      </c>
      <c r="G7293" s="219" t="s">
        <v>7861</v>
      </c>
      <c r="H7293" s="219" t="s">
        <v>5990</v>
      </c>
      <c r="I7293" s="220" t="s">
        <v>9623</v>
      </c>
      <c r="J7293" s="221">
        <v>2460</v>
      </c>
      <c r="K7293" s="221">
        <v>2</v>
      </c>
      <c r="L7293" s="221">
        <v>4920</v>
      </c>
    </row>
    <row r="7294" spans="1:12" s="167" customFormat="1">
      <c r="A7294" s="218" t="str">
        <f t="shared" si="49"/>
        <v>O221105058686일반상품</v>
      </c>
      <c r="B7294" s="219" t="s">
        <v>9446</v>
      </c>
      <c r="C7294" s="219" t="s">
        <v>8023</v>
      </c>
      <c r="D7294" s="219" t="s">
        <v>8065</v>
      </c>
      <c r="E7294" s="219" t="s">
        <v>7705</v>
      </c>
      <c r="F7294" s="219" t="s">
        <v>6439</v>
      </c>
      <c r="G7294" s="219" t="s">
        <v>7861</v>
      </c>
      <c r="H7294" s="219" t="s">
        <v>5990</v>
      </c>
      <c r="I7294" s="220" t="s">
        <v>8538</v>
      </c>
      <c r="J7294" s="221">
        <v>9900</v>
      </c>
      <c r="K7294" s="221">
        <v>1</v>
      </c>
      <c r="L7294" s="221">
        <v>9900</v>
      </c>
    </row>
    <row r="7295" spans="1:12" s="167" customFormat="1">
      <c r="A7295" s="218" t="str">
        <f t="shared" si="49"/>
        <v>O221105058686일반상품</v>
      </c>
      <c r="B7295" s="219" t="s">
        <v>9446</v>
      </c>
      <c r="C7295" s="219" t="s">
        <v>8023</v>
      </c>
      <c r="D7295" s="219" t="s">
        <v>8065</v>
      </c>
      <c r="E7295" s="219" t="s">
        <v>7705</v>
      </c>
      <c r="F7295" s="219" t="s">
        <v>6439</v>
      </c>
      <c r="G7295" s="219" t="s">
        <v>7861</v>
      </c>
      <c r="H7295" s="219" t="s">
        <v>5990</v>
      </c>
      <c r="I7295" s="220" t="s">
        <v>8352</v>
      </c>
      <c r="J7295" s="221">
        <v>2700</v>
      </c>
      <c r="K7295" s="221">
        <v>2</v>
      </c>
      <c r="L7295" s="221">
        <v>5400</v>
      </c>
    </row>
    <row r="7296" spans="1:12" s="167" customFormat="1">
      <c r="A7296" s="218" t="str">
        <f t="shared" si="49"/>
        <v>O221105058686일반상품</v>
      </c>
      <c r="B7296" s="219" t="s">
        <v>9446</v>
      </c>
      <c r="C7296" s="219" t="s">
        <v>8023</v>
      </c>
      <c r="D7296" s="219" t="s">
        <v>8065</v>
      </c>
      <c r="E7296" s="219" t="s">
        <v>7705</v>
      </c>
      <c r="F7296" s="219" t="s">
        <v>6439</v>
      </c>
      <c r="G7296" s="219" t="s">
        <v>7861</v>
      </c>
      <c r="H7296" s="219" t="s">
        <v>5990</v>
      </c>
      <c r="I7296" s="220" t="s">
        <v>7264</v>
      </c>
      <c r="J7296" s="221">
        <v>15920</v>
      </c>
      <c r="K7296" s="221">
        <v>1</v>
      </c>
      <c r="L7296" s="221">
        <v>15920</v>
      </c>
    </row>
    <row r="7297" spans="1:12" s="167" customFormat="1">
      <c r="A7297" s="218" t="str">
        <f t="shared" si="49"/>
        <v>O221105058686일반상품</v>
      </c>
      <c r="B7297" s="219" t="s">
        <v>9446</v>
      </c>
      <c r="C7297" s="219" t="s">
        <v>8023</v>
      </c>
      <c r="D7297" s="219" t="s">
        <v>8065</v>
      </c>
      <c r="E7297" s="219" t="s">
        <v>7705</v>
      </c>
      <c r="F7297" s="219" t="s">
        <v>6439</v>
      </c>
      <c r="G7297" s="219" t="s">
        <v>7861</v>
      </c>
      <c r="H7297" s="219" t="s">
        <v>5990</v>
      </c>
      <c r="I7297" s="220" t="s">
        <v>7235</v>
      </c>
      <c r="J7297" s="221">
        <v>9240</v>
      </c>
      <c r="K7297" s="221">
        <v>1</v>
      </c>
      <c r="L7297" s="221">
        <v>9240</v>
      </c>
    </row>
    <row r="7298" spans="1:12" s="167" customFormat="1">
      <c r="A7298" s="218" t="str">
        <f t="shared" si="49"/>
        <v>O221105058686일반상품</v>
      </c>
      <c r="B7298" s="219" t="s">
        <v>9446</v>
      </c>
      <c r="C7298" s="219" t="s">
        <v>8023</v>
      </c>
      <c r="D7298" s="219" t="s">
        <v>8065</v>
      </c>
      <c r="E7298" s="219" t="s">
        <v>7705</v>
      </c>
      <c r="F7298" s="219" t="s">
        <v>6439</v>
      </c>
      <c r="G7298" s="219" t="s">
        <v>7861</v>
      </c>
      <c r="H7298" s="219" t="s">
        <v>5990</v>
      </c>
      <c r="I7298" s="220" t="s">
        <v>7978</v>
      </c>
      <c r="J7298" s="221">
        <v>3270</v>
      </c>
      <c r="K7298" s="221">
        <v>1</v>
      </c>
      <c r="L7298" s="221">
        <v>3270</v>
      </c>
    </row>
    <row r="7299" spans="1:12" s="167" customFormat="1">
      <c r="A7299" s="218" t="str">
        <f t="shared" si="49"/>
        <v>O221105058686일반상품</v>
      </c>
      <c r="B7299" s="219" t="s">
        <v>9446</v>
      </c>
      <c r="C7299" s="219" t="s">
        <v>8023</v>
      </c>
      <c r="D7299" s="219" t="s">
        <v>8065</v>
      </c>
      <c r="E7299" s="219" t="s">
        <v>7705</v>
      </c>
      <c r="F7299" s="219" t="s">
        <v>6439</v>
      </c>
      <c r="G7299" s="219" t="s">
        <v>7861</v>
      </c>
      <c r="H7299" s="219" t="s">
        <v>5990</v>
      </c>
      <c r="I7299" s="220" t="s">
        <v>8356</v>
      </c>
      <c r="J7299" s="221">
        <v>23500</v>
      </c>
      <c r="K7299" s="221">
        <v>1</v>
      </c>
      <c r="L7299" s="221">
        <v>23500</v>
      </c>
    </row>
    <row r="7300" spans="1:12" s="167" customFormat="1">
      <c r="A7300" s="218" t="str">
        <f t="shared" si="49"/>
        <v>O221105058686일반상품</v>
      </c>
      <c r="B7300" s="219" t="s">
        <v>9446</v>
      </c>
      <c r="C7300" s="219" t="s">
        <v>8023</v>
      </c>
      <c r="D7300" s="219" t="s">
        <v>8065</v>
      </c>
      <c r="E7300" s="219" t="s">
        <v>7705</v>
      </c>
      <c r="F7300" s="219" t="s">
        <v>6439</v>
      </c>
      <c r="G7300" s="219" t="s">
        <v>7861</v>
      </c>
      <c r="H7300" s="219" t="s">
        <v>5990</v>
      </c>
      <c r="I7300" s="220" t="s">
        <v>8497</v>
      </c>
      <c r="J7300" s="221">
        <v>900</v>
      </c>
      <c r="K7300" s="221">
        <v>3</v>
      </c>
      <c r="L7300" s="221">
        <v>2700</v>
      </c>
    </row>
    <row r="7301" spans="1:12" s="167" customFormat="1">
      <c r="A7301" s="218" t="str">
        <f t="shared" si="49"/>
        <v>O221105058686일반상품</v>
      </c>
      <c r="B7301" s="219" t="s">
        <v>9446</v>
      </c>
      <c r="C7301" s="219" t="s">
        <v>8023</v>
      </c>
      <c r="D7301" s="219" t="s">
        <v>8065</v>
      </c>
      <c r="E7301" s="219" t="s">
        <v>7705</v>
      </c>
      <c r="F7301" s="219" t="s">
        <v>6439</v>
      </c>
      <c r="G7301" s="219" t="s">
        <v>7861</v>
      </c>
      <c r="H7301" s="219" t="s">
        <v>5990</v>
      </c>
      <c r="I7301" s="220" t="s">
        <v>8689</v>
      </c>
      <c r="J7301" s="221">
        <v>20390</v>
      </c>
      <c r="K7301" s="221">
        <v>2</v>
      </c>
      <c r="L7301" s="221">
        <v>40780</v>
      </c>
    </row>
    <row r="7302" spans="1:12" s="167" customFormat="1">
      <c r="A7302" s="218" t="str">
        <f t="shared" si="49"/>
        <v>O221105058686일반상품</v>
      </c>
      <c r="B7302" s="219" t="s">
        <v>9446</v>
      </c>
      <c r="C7302" s="219" t="s">
        <v>8023</v>
      </c>
      <c r="D7302" s="219" t="s">
        <v>8065</v>
      </c>
      <c r="E7302" s="219" t="s">
        <v>7705</v>
      </c>
      <c r="F7302" s="219" t="s">
        <v>6439</v>
      </c>
      <c r="G7302" s="219" t="s">
        <v>7861</v>
      </c>
      <c r="H7302" s="219" t="s">
        <v>5990</v>
      </c>
      <c r="I7302" s="220" t="s">
        <v>8758</v>
      </c>
      <c r="J7302" s="221">
        <v>3190</v>
      </c>
      <c r="K7302" s="221">
        <v>1</v>
      </c>
      <c r="L7302" s="221">
        <v>3190</v>
      </c>
    </row>
    <row r="7303" spans="1:12" s="167" customFormat="1">
      <c r="A7303" s="218" t="str">
        <f t="shared" si="49"/>
        <v>O221105058686일반상품</v>
      </c>
      <c r="B7303" s="219" t="s">
        <v>9446</v>
      </c>
      <c r="C7303" s="219" t="s">
        <v>8023</v>
      </c>
      <c r="D7303" s="219" t="s">
        <v>8065</v>
      </c>
      <c r="E7303" s="219" t="s">
        <v>7705</v>
      </c>
      <c r="F7303" s="219" t="s">
        <v>6439</v>
      </c>
      <c r="G7303" s="219" t="s">
        <v>7861</v>
      </c>
      <c r="H7303" s="219" t="s">
        <v>5990</v>
      </c>
      <c r="I7303" s="220" t="s">
        <v>8656</v>
      </c>
      <c r="J7303" s="221">
        <v>9200</v>
      </c>
      <c r="K7303" s="221">
        <v>3</v>
      </c>
      <c r="L7303" s="221">
        <v>27600</v>
      </c>
    </row>
    <row r="7304" spans="1:12" s="167" customFormat="1">
      <c r="A7304" s="218" t="str">
        <f t="shared" si="49"/>
        <v>O221105058683일반상품</v>
      </c>
      <c r="B7304" s="219" t="s">
        <v>9447</v>
      </c>
      <c r="C7304" s="219" t="s">
        <v>8023</v>
      </c>
      <c r="D7304" s="219" t="s">
        <v>8065</v>
      </c>
      <c r="E7304" s="219" t="s">
        <v>7709</v>
      </c>
      <c r="F7304" s="219" t="s">
        <v>6437</v>
      </c>
      <c r="G7304" s="219" t="s">
        <v>7866</v>
      </c>
      <c r="H7304" s="219" t="s">
        <v>5990</v>
      </c>
      <c r="I7304" s="220" t="s">
        <v>9558</v>
      </c>
      <c r="J7304" s="221">
        <v>8980</v>
      </c>
      <c r="K7304" s="221">
        <v>5</v>
      </c>
      <c r="L7304" s="221">
        <v>44900</v>
      </c>
    </row>
    <row r="7305" spans="1:12" s="167" customFormat="1">
      <c r="A7305" s="218" t="str">
        <f t="shared" si="49"/>
        <v>O221105058683일반상품</v>
      </c>
      <c r="B7305" s="219" t="s">
        <v>9447</v>
      </c>
      <c r="C7305" s="219" t="s">
        <v>8023</v>
      </c>
      <c r="D7305" s="219" t="s">
        <v>8065</v>
      </c>
      <c r="E7305" s="219" t="s">
        <v>7709</v>
      </c>
      <c r="F7305" s="219" t="s">
        <v>6437</v>
      </c>
      <c r="G7305" s="219" t="s">
        <v>7866</v>
      </c>
      <c r="H7305" s="219" t="s">
        <v>5990</v>
      </c>
      <c r="I7305" s="220" t="s">
        <v>9559</v>
      </c>
      <c r="J7305" s="221">
        <v>14800</v>
      </c>
      <c r="K7305" s="221">
        <v>2</v>
      </c>
      <c r="L7305" s="221">
        <v>29600</v>
      </c>
    </row>
    <row r="7306" spans="1:12" s="167" customFormat="1">
      <c r="A7306" s="218" t="str">
        <f t="shared" si="49"/>
        <v>O221105058683일반상품</v>
      </c>
      <c r="B7306" s="219" t="s">
        <v>9447</v>
      </c>
      <c r="C7306" s="219" t="s">
        <v>8023</v>
      </c>
      <c r="D7306" s="219" t="s">
        <v>8065</v>
      </c>
      <c r="E7306" s="219" t="s">
        <v>7709</v>
      </c>
      <c r="F7306" s="219" t="s">
        <v>6437</v>
      </c>
      <c r="G7306" s="219" t="s">
        <v>7866</v>
      </c>
      <c r="H7306" s="219" t="s">
        <v>5990</v>
      </c>
      <c r="I7306" s="220" t="s">
        <v>9642</v>
      </c>
      <c r="J7306" s="221">
        <v>42330</v>
      </c>
      <c r="K7306" s="221">
        <v>1</v>
      </c>
      <c r="L7306" s="221">
        <v>42330</v>
      </c>
    </row>
    <row r="7307" spans="1:12" s="167" customFormat="1">
      <c r="A7307" s="218" t="str">
        <f t="shared" si="49"/>
        <v>O221105058683일반상품</v>
      </c>
      <c r="B7307" s="219" t="s">
        <v>9447</v>
      </c>
      <c r="C7307" s="219" t="s">
        <v>8023</v>
      </c>
      <c r="D7307" s="219" t="s">
        <v>8065</v>
      </c>
      <c r="E7307" s="219" t="s">
        <v>7709</v>
      </c>
      <c r="F7307" s="219" t="s">
        <v>6437</v>
      </c>
      <c r="G7307" s="219" t="s">
        <v>7866</v>
      </c>
      <c r="H7307" s="219" t="s">
        <v>5990</v>
      </c>
      <c r="I7307" s="220" t="s">
        <v>9560</v>
      </c>
      <c r="J7307" s="221">
        <v>8980</v>
      </c>
      <c r="K7307" s="221">
        <v>1</v>
      </c>
      <c r="L7307" s="221">
        <v>8980</v>
      </c>
    </row>
    <row r="7308" spans="1:12" s="167" customFormat="1">
      <c r="A7308" s="218" t="str">
        <f t="shared" si="49"/>
        <v>O221105058683일반상품</v>
      </c>
      <c r="B7308" s="219" t="s">
        <v>9447</v>
      </c>
      <c r="C7308" s="219" t="s">
        <v>8023</v>
      </c>
      <c r="D7308" s="219" t="s">
        <v>8065</v>
      </c>
      <c r="E7308" s="219" t="s">
        <v>7709</v>
      </c>
      <c r="F7308" s="219" t="s">
        <v>6437</v>
      </c>
      <c r="G7308" s="219" t="s">
        <v>7866</v>
      </c>
      <c r="H7308" s="219" t="s">
        <v>5990</v>
      </c>
      <c r="I7308" s="220" t="s">
        <v>7982</v>
      </c>
      <c r="J7308" s="221">
        <v>1780</v>
      </c>
      <c r="K7308" s="221">
        <v>4</v>
      </c>
      <c r="L7308" s="221">
        <v>7120</v>
      </c>
    </row>
    <row r="7309" spans="1:12" s="167" customFormat="1">
      <c r="A7309" s="218" t="str">
        <f t="shared" si="49"/>
        <v>O221105058683일반상품</v>
      </c>
      <c r="B7309" s="219" t="s">
        <v>9447</v>
      </c>
      <c r="C7309" s="219" t="s">
        <v>8023</v>
      </c>
      <c r="D7309" s="219" t="s">
        <v>8065</v>
      </c>
      <c r="E7309" s="219" t="s">
        <v>7709</v>
      </c>
      <c r="F7309" s="219" t="s">
        <v>6437</v>
      </c>
      <c r="G7309" s="219" t="s">
        <v>7866</v>
      </c>
      <c r="H7309" s="219" t="s">
        <v>5990</v>
      </c>
      <c r="I7309" s="220" t="s">
        <v>9643</v>
      </c>
      <c r="J7309" s="221">
        <v>7990</v>
      </c>
      <c r="K7309" s="221">
        <v>1</v>
      </c>
      <c r="L7309" s="221">
        <v>7990</v>
      </c>
    </row>
    <row r="7310" spans="1:12" s="167" customFormat="1">
      <c r="A7310" s="218" t="str">
        <f t="shared" si="49"/>
        <v>O221105058683일반상품</v>
      </c>
      <c r="B7310" s="219" t="s">
        <v>9447</v>
      </c>
      <c r="C7310" s="219" t="s">
        <v>8023</v>
      </c>
      <c r="D7310" s="219" t="s">
        <v>8065</v>
      </c>
      <c r="E7310" s="219" t="s">
        <v>7709</v>
      </c>
      <c r="F7310" s="219" t="s">
        <v>6437</v>
      </c>
      <c r="G7310" s="219" t="s">
        <v>7866</v>
      </c>
      <c r="H7310" s="219" t="s">
        <v>5990</v>
      </c>
      <c r="I7310" s="220" t="s">
        <v>7980</v>
      </c>
      <c r="J7310" s="221">
        <v>4200</v>
      </c>
      <c r="K7310" s="221">
        <v>2</v>
      </c>
      <c r="L7310" s="221">
        <v>8400</v>
      </c>
    </row>
    <row r="7311" spans="1:12" s="167" customFormat="1">
      <c r="A7311" s="218" t="str">
        <f t="shared" si="49"/>
        <v>O221105058683일반상품</v>
      </c>
      <c r="B7311" s="219" t="s">
        <v>9447</v>
      </c>
      <c r="C7311" s="219" t="s">
        <v>8023</v>
      </c>
      <c r="D7311" s="219" t="s">
        <v>8065</v>
      </c>
      <c r="E7311" s="219" t="s">
        <v>7709</v>
      </c>
      <c r="F7311" s="219" t="s">
        <v>6437</v>
      </c>
      <c r="G7311" s="219" t="s">
        <v>7866</v>
      </c>
      <c r="H7311" s="219" t="s">
        <v>5990</v>
      </c>
      <c r="I7311" s="220" t="s">
        <v>8776</v>
      </c>
      <c r="J7311" s="221">
        <v>5100</v>
      </c>
      <c r="K7311" s="221">
        <v>5</v>
      </c>
      <c r="L7311" s="221">
        <v>25500</v>
      </c>
    </row>
    <row r="7312" spans="1:12" s="167" customFormat="1">
      <c r="A7312" s="218" t="str">
        <f t="shared" si="49"/>
        <v>O221105058683일반상품</v>
      </c>
      <c r="B7312" s="219" t="s">
        <v>9447</v>
      </c>
      <c r="C7312" s="219" t="s">
        <v>8023</v>
      </c>
      <c r="D7312" s="219" t="s">
        <v>8065</v>
      </c>
      <c r="E7312" s="219" t="s">
        <v>7709</v>
      </c>
      <c r="F7312" s="219" t="s">
        <v>6437</v>
      </c>
      <c r="G7312" s="219" t="s">
        <v>7866</v>
      </c>
      <c r="H7312" s="219" t="s">
        <v>5990</v>
      </c>
      <c r="I7312" s="220" t="s">
        <v>8777</v>
      </c>
      <c r="J7312" s="221">
        <v>5570</v>
      </c>
      <c r="K7312" s="221">
        <v>3</v>
      </c>
      <c r="L7312" s="221">
        <v>16710</v>
      </c>
    </row>
    <row r="7313" spans="1:12" s="167" customFormat="1">
      <c r="A7313" s="218" t="str">
        <f t="shared" si="49"/>
        <v>O221105058683일반상품</v>
      </c>
      <c r="B7313" s="219" t="s">
        <v>9447</v>
      </c>
      <c r="C7313" s="219" t="s">
        <v>8023</v>
      </c>
      <c r="D7313" s="219" t="s">
        <v>8065</v>
      </c>
      <c r="E7313" s="219" t="s">
        <v>7709</v>
      </c>
      <c r="F7313" s="219" t="s">
        <v>6437</v>
      </c>
      <c r="G7313" s="219" t="s">
        <v>7866</v>
      </c>
      <c r="H7313" s="219" t="s">
        <v>5990</v>
      </c>
      <c r="I7313" s="220" t="s">
        <v>8364</v>
      </c>
      <c r="J7313" s="221">
        <v>2700</v>
      </c>
      <c r="K7313" s="221">
        <v>1</v>
      </c>
      <c r="L7313" s="221">
        <v>2700</v>
      </c>
    </row>
    <row r="7314" spans="1:12" s="167" customFormat="1">
      <c r="A7314" s="218" t="str">
        <f t="shared" si="49"/>
        <v>O221105058683일반상품</v>
      </c>
      <c r="B7314" s="219" t="s">
        <v>9447</v>
      </c>
      <c r="C7314" s="219" t="s">
        <v>8023</v>
      </c>
      <c r="D7314" s="219" t="s">
        <v>8065</v>
      </c>
      <c r="E7314" s="219" t="s">
        <v>7709</v>
      </c>
      <c r="F7314" s="219" t="s">
        <v>6437</v>
      </c>
      <c r="G7314" s="219" t="s">
        <v>7866</v>
      </c>
      <c r="H7314" s="219" t="s">
        <v>5990</v>
      </c>
      <c r="I7314" s="220" t="s">
        <v>8577</v>
      </c>
      <c r="J7314" s="221">
        <v>1780</v>
      </c>
      <c r="K7314" s="221">
        <v>2</v>
      </c>
      <c r="L7314" s="221">
        <v>3560</v>
      </c>
    </row>
    <row r="7315" spans="1:12" s="167" customFormat="1">
      <c r="A7315" s="218" t="str">
        <f t="shared" si="49"/>
        <v>O221105058683일반상품</v>
      </c>
      <c r="B7315" s="219" t="s">
        <v>9447</v>
      </c>
      <c r="C7315" s="219" t="s">
        <v>8023</v>
      </c>
      <c r="D7315" s="219" t="s">
        <v>8065</v>
      </c>
      <c r="E7315" s="219" t="s">
        <v>7709</v>
      </c>
      <c r="F7315" s="219" t="s">
        <v>6437</v>
      </c>
      <c r="G7315" s="219" t="s">
        <v>7866</v>
      </c>
      <c r="H7315" s="219" t="s">
        <v>5990</v>
      </c>
      <c r="I7315" s="220" t="s">
        <v>8383</v>
      </c>
      <c r="J7315" s="221">
        <v>5090</v>
      </c>
      <c r="K7315" s="221">
        <v>1</v>
      </c>
      <c r="L7315" s="221">
        <v>5090</v>
      </c>
    </row>
    <row r="7316" spans="1:12" s="167" customFormat="1">
      <c r="A7316" s="218" t="str">
        <f t="shared" si="49"/>
        <v>O221105058683일반상품</v>
      </c>
      <c r="B7316" s="219" t="s">
        <v>9447</v>
      </c>
      <c r="C7316" s="219" t="s">
        <v>8023</v>
      </c>
      <c r="D7316" s="219" t="s">
        <v>8065</v>
      </c>
      <c r="E7316" s="219" t="s">
        <v>7709</v>
      </c>
      <c r="F7316" s="219" t="s">
        <v>6437</v>
      </c>
      <c r="G7316" s="219" t="s">
        <v>7866</v>
      </c>
      <c r="H7316" s="219" t="s">
        <v>5990</v>
      </c>
      <c r="I7316" s="220" t="s">
        <v>8424</v>
      </c>
      <c r="J7316" s="221">
        <v>1240</v>
      </c>
      <c r="K7316" s="221">
        <v>1</v>
      </c>
      <c r="L7316" s="221">
        <v>1240</v>
      </c>
    </row>
    <row r="7317" spans="1:12" s="167" customFormat="1">
      <c r="A7317" s="218" t="str">
        <f t="shared" si="49"/>
        <v>O221105058683일반상품</v>
      </c>
      <c r="B7317" s="219" t="s">
        <v>9447</v>
      </c>
      <c r="C7317" s="219" t="s">
        <v>8023</v>
      </c>
      <c r="D7317" s="219" t="s">
        <v>8065</v>
      </c>
      <c r="E7317" s="219" t="s">
        <v>7709</v>
      </c>
      <c r="F7317" s="219" t="s">
        <v>6437</v>
      </c>
      <c r="G7317" s="219" t="s">
        <v>7866</v>
      </c>
      <c r="H7317" s="219" t="s">
        <v>5990</v>
      </c>
      <c r="I7317" s="220" t="s">
        <v>8327</v>
      </c>
      <c r="J7317" s="221">
        <v>1340</v>
      </c>
      <c r="K7317" s="221">
        <v>1</v>
      </c>
      <c r="L7317" s="221">
        <v>1340</v>
      </c>
    </row>
    <row r="7318" spans="1:12" s="167" customFormat="1">
      <c r="A7318" s="218" t="str">
        <f t="shared" si="49"/>
        <v>O221105058683일반상품</v>
      </c>
      <c r="B7318" s="219" t="s">
        <v>9447</v>
      </c>
      <c r="C7318" s="219" t="s">
        <v>8023</v>
      </c>
      <c r="D7318" s="219" t="s">
        <v>8065</v>
      </c>
      <c r="E7318" s="219" t="s">
        <v>7709</v>
      </c>
      <c r="F7318" s="219" t="s">
        <v>6437</v>
      </c>
      <c r="G7318" s="219" t="s">
        <v>7866</v>
      </c>
      <c r="H7318" s="219" t="s">
        <v>5990</v>
      </c>
      <c r="I7318" s="220" t="s">
        <v>7977</v>
      </c>
      <c r="J7318" s="221">
        <v>1460</v>
      </c>
      <c r="K7318" s="221">
        <v>2</v>
      </c>
      <c r="L7318" s="221">
        <v>2920</v>
      </c>
    </row>
    <row r="7319" spans="1:12" s="167" customFormat="1">
      <c r="A7319" s="218" t="str">
        <f t="shared" si="49"/>
        <v>O221105058683일반상품</v>
      </c>
      <c r="B7319" s="219" t="s">
        <v>9447</v>
      </c>
      <c r="C7319" s="219" t="s">
        <v>8023</v>
      </c>
      <c r="D7319" s="219" t="s">
        <v>8065</v>
      </c>
      <c r="E7319" s="219" t="s">
        <v>7709</v>
      </c>
      <c r="F7319" s="219" t="s">
        <v>6437</v>
      </c>
      <c r="G7319" s="219" t="s">
        <v>7866</v>
      </c>
      <c r="H7319" s="219" t="s">
        <v>5990</v>
      </c>
      <c r="I7319" s="220" t="s">
        <v>7203</v>
      </c>
      <c r="J7319" s="221">
        <v>5000</v>
      </c>
      <c r="K7319" s="221">
        <v>1</v>
      </c>
      <c r="L7319" s="221">
        <v>5000</v>
      </c>
    </row>
    <row r="7320" spans="1:12" s="167" customFormat="1">
      <c r="A7320" s="218" t="str">
        <f t="shared" si="49"/>
        <v>O221105058683일반상품</v>
      </c>
      <c r="B7320" s="219" t="s">
        <v>9447</v>
      </c>
      <c r="C7320" s="219" t="s">
        <v>8023</v>
      </c>
      <c r="D7320" s="219" t="s">
        <v>8065</v>
      </c>
      <c r="E7320" s="219" t="s">
        <v>7709</v>
      </c>
      <c r="F7320" s="219" t="s">
        <v>6437</v>
      </c>
      <c r="G7320" s="219" t="s">
        <v>7866</v>
      </c>
      <c r="H7320" s="219" t="s">
        <v>5990</v>
      </c>
      <c r="I7320" s="220" t="s">
        <v>9551</v>
      </c>
      <c r="J7320" s="221">
        <v>1236</v>
      </c>
      <c r="K7320" s="221">
        <v>1</v>
      </c>
      <c r="L7320" s="221">
        <v>1236</v>
      </c>
    </row>
    <row r="7321" spans="1:12" s="167" customFormat="1">
      <c r="A7321" s="218" t="str">
        <f t="shared" si="49"/>
        <v>O221105058683일반상품</v>
      </c>
      <c r="B7321" s="219" t="s">
        <v>9447</v>
      </c>
      <c r="C7321" s="219" t="s">
        <v>8023</v>
      </c>
      <c r="D7321" s="219" t="s">
        <v>8065</v>
      </c>
      <c r="E7321" s="219" t="s">
        <v>7709</v>
      </c>
      <c r="F7321" s="219" t="s">
        <v>6437</v>
      </c>
      <c r="G7321" s="219" t="s">
        <v>7866</v>
      </c>
      <c r="H7321" s="219" t="s">
        <v>5990</v>
      </c>
      <c r="I7321" s="220" t="s">
        <v>8544</v>
      </c>
      <c r="J7321" s="221">
        <v>2720</v>
      </c>
      <c r="K7321" s="221">
        <v>1</v>
      </c>
      <c r="L7321" s="221">
        <v>2720</v>
      </c>
    </row>
    <row r="7322" spans="1:12" s="167" customFormat="1">
      <c r="A7322" s="218" t="str">
        <f t="shared" si="49"/>
        <v>O221105058683일반상품</v>
      </c>
      <c r="B7322" s="219" t="s">
        <v>9447</v>
      </c>
      <c r="C7322" s="219" t="s">
        <v>8023</v>
      </c>
      <c r="D7322" s="219" t="s">
        <v>8065</v>
      </c>
      <c r="E7322" s="219" t="s">
        <v>7709</v>
      </c>
      <c r="F7322" s="219" t="s">
        <v>6437</v>
      </c>
      <c r="G7322" s="219" t="s">
        <v>7866</v>
      </c>
      <c r="H7322" s="219" t="s">
        <v>5990</v>
      </c>
      <c r="I7322" s="220" t="s">
        <v>8885</v>
      </c>
      <c r="J7322" s="221">
        <v>10380</v>
      </c>
      <c r="K7322" s="221">
        <v>1</v>
      </c>
      <c r="L7322" s="221">
        <v>10380</v>
      </c>
    </row>
    <row r="7323" spans="1:12" s="167" customFormat="1">
      <c r="A7323" s="218" t="str">
        <f t="shared" si="49"/>
        <v>O221105058683일반상품</v>
      </c>
      <c r="B7323" s="219" t="s">
        <v>9447</v>
      </c>
      <c r="C7323" s="219" t="s">
        <v>8023</v>
      </c>
      <c r="D7323" s="219" t="s">
        <v>8065</v>
      </c>
      <c r="E7323" s="219" t="s">
        <v>7709</v>
      </c>
      <c r="F7323" s="219" t="s">
        <v>6437</v>
      </c>
      <c r="G7323" s="219" t="s">
        <v>7866</v>
      </c>
      <c r="H7323" s="219" t="s">
        <v>5990</v>
      </c>
      <c r="I7323" s="220" t="s">
        <v>9561</v>
      </c>
      <c r="J7323" s="221">
        <v>4020</v>
      </c>
      <c r="K7323" s="221">
        <v>3</v>
      </c>
      <c r="L7323" s="221">
        <v>12060</v>
      </c>
    </row>
    <row r="7324" spans="1:12" s="167" customFormat="1">
      <c r="A7324" s="218" t="str">
        <f t="shared" si="49"/>
        <v>O221105058683일반상품</v>
      </c>
      <c r="B7324" s="219" t="s">
        <v>9447</v>
      </c>
      <c r="C7324" s="219" t="s">
        <v>8023</v>
      </c>
      <c r="D7324" s="219" t="s">
        <v>8065</v>
      </c>
      <c r="E7324" s="219" t="s">
        <v>7709</v>
      </c>
      <c r="F7324" s="219" t="s">
        <v>6437</v>
      </c>
      <c r="G7324" s="219" t="s">
        <v>7866</v>
      </c>
      <c r="H7324" s="219" t="s">
        <v>5990</v>
      </c>
      <c r="I7324" s="220" t="s">
        <v>8694</v>
      </c>
      <c r="J7324" s="221">
        <v>2800</v>
      </c>
      <c r="K7324" s="221">
        <v>2</v>
      </c>
      <c r="L7324" s="221">
        <v>5600</v>
      </c>
    </row>
    <row r="7325" spans="1:12" s="167" customFormat="1">
      <c r="A7325" s="218" t="str">
        <f t="shared" si="49"/>
        <v>O221105058683일반상품</v>
      </c>
      <c r="B7325" s="219" t="s">
        <v>9447</v>
      </c>
      <c r="C7325" s="219" t="s">
        <v>8023</v>
      </c>
      <c r="D7325" s="219" t="s">
        <v>8065</v>
      </c>
      <c r="E7325" s="219" t="s">
        <v>7709</v>
      </c>
      <c r="F7325" s="219" t="s">
        <v>6437</v>
      </c>
      <c r="G7325" s="219" t="s">
        <v>7866</v>
      </c>
      <c r="H7325" s="219" t="s">
        <v>5990</v>
      </c>
      <c r="I7325" s="220" t="s">
        <v>9644</v>
      </c>
      <c r="J7325" s="221">
        <v>3780</v>
      </c>
      <c r="K7325" s="221">
        <v>1</v>
      </c>
      <c r="L7325" s="221">
        <v>3780</v>
      </c>
    </row>
    <row r="7326" spans="1:12" s="167" customFormat="1">
      <c r="A7326" s="218" t="str">
        <f t="shared" si="49"/>
        <v>O221105058683일반상품</v>
      </c>
      <c r="B7326" s="219" t="s">
        <v>9447</v>
      </c>
      <c r="C7326" s="219" t="s">
        <v>8023</v>
      </c>
      <c r="D7326" s="219" t="s">
        <v>8065</v>
      </c>
      <c r="E7326" s="219" t="s">
        <v>7709</v>
      </c>
      <c r="F7326" s="219" t="s">
        <v>6437</v>
      </c>
      <c r="G7326" s="219" t="s">
        <v>7866</v>
      </c>
      <c r="H7326" s="219" t="s">
        <v>5990</v>
      </c>
      <c r="I7326" s="220" t="s">
        <v>7211</v>
      </c>
      <c r="J7326" s="221">
        <v>9000</v>
      </c>
      <c r="K7326" s="221">
        <v>1</v>
      </c>
      <c r="L7326" s="221">
        <v>9000</v>
      </c>
    </row>
    <row r="7327" spans="1:12" s="167" customFormat="1">
      <c r="A7327" s="218" t="str">
        <f t="shared" si="49"/>
        <v>O221105058683일반상품</v>
      </c>
      <c r="B7327" s="219" t="s">
        <v>9447</v>
      </c>
      <c r="C7327" s="219" t="s">
        <v>8023</v>
      </c>
      <c r="D7327" s="219" t="s">
        <v>8065</v>
      </c>
      <c r="E7327" s="219" t="s">
        <v>7709</v>
      </c>
      <c r="F7327" s="219" t="s">
        <v>6437</v>
      </c>
      <c r="G7327" s="219" t="s">
        <v>7866</v>
      </c>
      <c r="H7327" s="219" t="s">
        <v>5990</v>
      </c>
      <c r="I7327" s="220" t="s">
        <v>8397</v>
      </c>
      <c r="J7327" s="221">
        <v>10200</v>
      </c>
      <c r="K7327" s="221">
        <v>1</v>
      </c>
      <c r="L7327" s="221">
        <v>10200</v>
      </c>
    </row>
    <row r="7328" spans="1:12" s="167" customFormat="1">
      <c r="A7328" s="218" t="str">
        <f t="shared" si="49"/>
        <v>O221105058683일반상품</v>
      </c>
      <c r="B7328" s="219" t="s">
        <v>9447</v>
      </c>
      <c r="C7328" s="219" t="s">
        <v>8023</v>
      </c>
      <c r="D7328" s="219" t="s">
        <v>8065</v>
      </c>
      <c r="E7328" s="219" t="s">
        <v>7709</v>
      </c>
      <c r="F7328" s="219" t="s">
        <v>6437</v>
      </c>
      <c r="G7328" s="219" t="s">
        <v>7866</v>
      </c>
      <c r="H7328" s="219" t="s">
        <v>5990</v>
      </c>
      <c r="I7328" s="220" t="s">
        <v>9552</v>
      </c>
      <c r="J7328" s="221">
        <v>10000</v>
      </c>
      <c r="K7328" s="221">
        <v>1</v>
      </c>
      <c r="L7328" s="221">
        <v>10000</v>
      </c>
    </row>
    <row r="7329" spans="1:12" s="167" customFormat="1">
      <c r="A7329" s="218" t="str">
        <f t="shared" si="49"/>
        <v>O221105058683일반상품</v>
      </c>
      <c r="B7329" s="219" t="s">
        <v>9447</v>
      </c>
      <c r="C7329" s="219" t="s">
        <v>8023</v>
      </c>
      <c r="D7329" s="219" t="s">
        <v>8065</v>
      </c>
      <c r="E7329" s="219" t="s">
        <v>7709</v>
      </c>
      <c r="F7329" s="219" t="s">
        <v>6437</v>
      </c>
      <c r="G7329" s="219" t="s">
        <v>7866</v>
      </c>
      <c r="H7329" s="219" t="s">
        <v>5990</v>
      </c>
      <c r="I7329" s="220" t="s">
        <v>8037</v>
      </c>
      <c r="J7329" s="221">
        <v>15100</v>
      </c>
      <c r="K7329" s="221">
        <v>1</v>
      </c>
      <c r="L7329" s="221">
        <v>15100</v>
      </c>
    </row>
    <row r="7330" spans="1:12" s="167" customFormat="1">
      <c r="A7330" s="218" t="str">
        <f t="shared" si="49"/>
        <v>O221105058683일반상품</v>
      </c>
      <c r="B7330" s="219" t="s">
        <v>9447</v>
      </c>
      <c r="C7330" s="219" t="s">
        <v>8023</v>
      </c>
      <c r="D7330" s="219" t="s">
        <v>8065</v>
      </c>
      <c r="E7330" s="219" t="s">
        <v>7709</v>
      </c>
      <c r="F7330" s="219" t="s">
        <v>6437</v>
      </c>
      <c r="G7330" s="219" t="s">
        <v>7866</v>
      </c>
      <c r="H7330" s="219" t="s">
        <v>5990</v>
      </c>
      <c r="I7330" s="220" t="s">
        <v>9645</v>
      </c>
      <c r="J7330" s="221">
        <v>2270</v>
      </c>
      <c r="K7330" s="221">
        <v>1</v>
      </c>
      <c r="L7330" s="221">
        <v>2270</v>
      </c>
    </row>
    <row r="7331" spans="1:12" s="167" customFormat="1">
      <c r="A7331" s="218" t="str">
        <f t="shared" si="49"/>
        <v>O221105058683일반상품</v>
      </c>
      <c r="B7331" s="219" t="s">
        <v>9447</v>
      </c>
      <c r="C7331" s="219" t="s">
        <v>8023</v>
      </c>
      <c r="D7331" s="219" t="s">
        <v>8065</v>
      </c>
      <c r="E7331" s="219" t="s">
        <v>7709</v>
      </c>
      <c r="F7331" s="219" t="s">
        <v>6437</v>
      </c>
      <c r="G7331" s="219" t="s">
        <v>7866</v>
      </c>
      <c r="H7331" s="219" t="s">
        <v>5990</v>
      </c>
      <c r="I7331" s="220" t="s">
        <v>8398</v>
      </c>
      <c r="J7331" s="221">
        <v>1240</v>
      </c>
      <c r="K7331" s="221">
        <v>1</v>
      </c>
      <c r="L7331" s="221">
        <v>1240</v>
      </c>
    </row>
    <row r="7332" spans="1:12" s="167" customFormat="1">
      <c r="A7332" s="218" t="str">
        <f t="shared" si="49"/>
        <v>O221105058683일반상품</v>
      </c>
      <c r="B7332" s="219" t="s">
        <v>9447</v>
      </c>
      <c r="C7332" s="219" t="s">
        <v>8023</v>
      </c>
      <c r="D7332" s="219" t="s">
        <v>8065</v>
      </c>
      <c r="E7332" s="219" t="s">
        <v>7709</v>
      </c>
      <c r="F7332" s="219" t="s">
        <v>6437</v>
      </c>
      <c r="G7332" s="219" t="s">
        <v>7866</v>
      </c>
      <c r="H7332" s="219" t="s">
        <v>5990</v>
      </c>
      <c r="I7332" s="220" t="s">
        <v>9646</v>
      </c>
      <c r="J7332" s="221">
        <v>2109</v>
      </c>
      <c r="K7332" s="221">
        <v>1</v>
      </c>
      <c r="L7332" s="221">
        <v>2109</v>
      </c>
    </row>
    <row r="7333" spans="1:12" s="167" customFormat="1">
      <c r="A7333" s="218" t="str">
        <f t="shared" si="49"/>
        <v>O221105058683일반상품</v>
      </c>
      <c r="B7333" s="219" t="s">
        <v>9447</v>
      </c>
      <c r="C7333" s="219" t="s">
        <v>8023</v>
      </c>
      <c r="D7333" s="219" t="s">
        <v>8065</v>
      </c>
      <c r="E7333" s="219" t="s">
        <v>7709</v>
      </c>
      <c r="F7333" s="219" t="s">
        <v>6437</v>
      </c>
      <c r="G7333" s="219" t="s">
        <v>7866</v>
      </c>
      <c r="H7333" s="219" t="s">
        <v>5990</v>
      </c>
      <c r="I7333" s="220" t="s">
        <v>7268</v>
      </c>
      <c r="J7333" s="221">
        <v>1900</v>
      </c>
      <c r="K7333" s="221">
        <v>1</v>
      </c>
      <c r="L7333" s="221">
        <v>1900</v>
      </c>
    </row>
    <row r="7334" spans="1:12" s="167" customFormat="1">
      <c r="A7334" s="218" t="str">
        <f t="shared" si="49"/>
        <v>O221105058683일반상품</v>
      </c>
      <c r="B7334" s="219" t="s">
        <v>9447</v>
      </c>
      <c r="C7334" s="219" t="s">
        <v>8023</v>
      </c>
      <c r="D7334" s="219" t="s">
        <v>8065</v>
      </c>
      <c r="E7334" s="219" t="s">
        <v>7709</v>
      </c>
      <c r="F7334" s="219" t="s">
        <v>6437</v>
      </c>
      <c r="G7334" s="219" t="s">
        <v>7866</v>
      </c>
      <c r="H7334" s="219" t="s">
        <v>5990</v>
      </c>
      <c r="I7334" s="220" t="s">
        <v>7246</v>
      </c>
      <c r="J7334" s="221">
        <v>5900</v>
      </c>
      <c r="K7334" s="221">
        <v>1</v>
      </c>
      <c r="L7334" s="221">
        <v>5900</v>
      </c>
    </row>
    <row r="7335" spans="1:12" s="167" customFormat="1">
      <c r="A7335" s="218" t="str">
        <f t="shared" si="49"/>
        <v>O221105058683일반상품</v>
      </c>
      <c r="B7335" s="219" t="s">
        <v>9447</v>
      </c>
      <c r="C7335" s="219" t="s">
        <v>8023</v>
      </c>
      <c r="D7335" s="219" t="s">
        <v>8065</v>
      </c>
      <c r="E7335" s="219" t="s">
        <v>7709</v>
      </c>
      <c r="F7335" s="219" t="s">
        <v>6437</v>
      </c>
      <c r="G7335" s="219" t="s">
        <v>7866</v>
      </c>
      <c r="H7335" s="219" t="s">
        <v>5990</v>
      </c>
      <c r="I7335" s="220" t="s">
        <v>8849</v>
      </c>
      <c r="J7335" s="221">
        <v>7800</v>
      </c>
      <c r="K7335" s="221">
        <v>1</v>
      </c>
      <c r="L7335" s="221">
        <v>7800</v>
      </c>
    </row>
    <row r="7336" spans="1:12" s="167" customFormat="1">
      <c r="A7336" s="218" t="str">
        <f t="shared" si="49"/>
        <v>O221105058683일반상품</v>
      </c>
      <c r="B7336" s="219" t="s">
        <v>9447</v>
      </c>
      <c r="C7336" s="219" t="s">
        <v>8023</v>
      </c>
      <c r="D7336" s="219" t="s">
        <v>8065</v>
      </c>
      <c r="E7336" s="219" t="s">
        <v>7709</v>
      </c>
      <c r="F7336" s="219" t="s">
        <v>6437</v>
      </c>
      <c r="G7336" s="219" t="s">
        <v>7866</v>
      </c>
      <c r="H7336" s="219" t="s">
        <v>5990</v>
      </c>
      <c r="I7336" s="220" t="s">
        <v>9565</v>
      </c>
      <c r="J7336" s="221">
        <v>3400</v>
      </c>
      <c r="K7336" s="221">
        <v>2</v>
      </c>
      <c r="L7336" s="221">
        <v>6800</v>
      </c>
    </row>
    <row r="7337" spans="1:12" s="167" customFormat="1">
      <c r="A7337" s="218" t="str">
        <f t="shared" si="49"/>
        <v>O221105058683일반상품</v>
      </c>
      <c r="B7337" s="219" t="s">
        <v>9447</v>
      </c>
      <c r="C7337" s="219" t="s">
        <v>8023</v>
      </c>
      <c r="D7337" s="219" t="s">
        <v>8065</v>
      </c>
      <c r="E7337" s="219" t="s">
        <v>7709</v>
      </c>
      <c r="F7337" s="219" t="s">
        <v>6437</v>
      </c>
      <c r="G7337" s="219" t="s">
        <v>7866</v>
      </c>
      <c r="H7337" s="219" t="s">
        <v>5990</v>
      </c>
      <c r="I7337" s="220" t="s">
        <v>9013</v>
      </c>
      <c r="J7337" s="221">
        <v>6630</v>
      </c>
      <c r="K7337" s="221">
        <v>1</v>
      </c>
      <c r="L7337" s="221">
        <v>6630</v>
      </c>
    </row>
    <row r="7338" spans="1:12" s="167" customFormat="1">
      <c r="A7338" s="218" t="str">
        <f t="shared" si="49"/>
        <v>O221105058683일반상품</v>
      </c>
      <c r="B7338" s="219" t="s">
        <v>9447</v>
      </c>
      <c r="C7338" s="219" t="s">
        <v>8023</v>
      </c>
      <c r="D7338" s="219" t="s">
        <v>8065</v>
      </c>
      <c r="E7338" s="219" t="s">
        <v>7709</v>
      </c>
      <c r="F7338" s="219" t="s">
        <v>6437</v>
      </c>
      <c r="G7338" s="219" t="s">
        <v>7866</v>
      </c>
      <c r="H7338" s="219" t="s">
        <v>5990</v>
      </c>
      <c r="I7338" s="220" t="s">
        <v>7277</v>
      </c>
      <c r="J7338" s="221">
        <v>4710</v>
      </c>
      <c r="K7338" s="221">
        <v>1</v>
      </c>
      <c r="L7338" s="221">
        <v>4710</v>
      </c>
    </row>
    <row r="7339" spans="1:12" s="167" customFormat="1">
      <c r="A7339" s="218" t="str">
        <f t="shared" si="49"/>
        <v>O221105058683일반상품</v>
      </c>
      <c r="B7339" s="219" t="s">
        <v>9447</v>
      </c>
      <c r="C7339" s="219" t="s">
        <v>8023</v>
      </c>
      <c r="D7339" s="219" t="s">
        <v>8065</v>
      </c>
      <c r="E7339" s="219" t="s">
        <v>7709</v>
      </c>
      <c r="F7339" s="219" t="s">
        <v>6437</v>
      </c>
      <c r="G7339" s="219" t="s">
        <v>7866</v>
      </c>
      <c r="H7339" s="219" t="s">
        <v>5990</v>
      </c>
      <c r="I7339" s="220" t="s">
        <v>9647</v>
      </c>
      <c r="J7339" s="221">
        <v>41800</v>
      </c>
      <c r="K7339" s="221">
        <v>1</v>
      </c>
      <c r="L7339" s="221">
        <v>41800</v>
      </c>
    </row>
    <row r="7340" spans="1:12" s="167" customFormat="1">
      <c r="A7340" s="218" t="str">
        <f t="shared" si="49"/>
        <v>O221105058683일반상품</v>
      </c>
      <c r="B7340" s="219" t="s">
        <v>9447</v>
      </c>
      <c r="C7340" s="219" t="s">
        <v>8023</v>
      </c>
      <c r="D7340" s="219" t="s">
        <v>8065</v>
      </c>
      <c r="E7340" s="219" t="s">
        <v>7709</v>
      </c>
      <c r="F7340" s="219" t="s">
        <v>6437</v>
      </c>
      <c r="G7340" s="219" t="s">
        <v>7866</v>
      </c>
      <c r="H7340" s="219" t="s">
        <v>5990</v>
      </c>
      <c r="I7340" s="220" t="s">
        <v>9648</v>
      </c>
      <c r="J7340" s="221">
        <v>17100</v>
      </c>
      <c r="K7340" s="221">
        <v>1</v>
      </c>
      <c r="L7340" s="221">
        <v>17100</v>
      </c>
    </row>
    <row r="7341" spans="1:12" s="167" customFormat="1">
      <c r="A7341" s="218" t="str">
        <f t="shared" ref="A7341:A7595" si="50">B7341&amp;H7341</f>
        <v>O221105058683일반상품</v>
      </c>
      <c r="B7341" s="219" t="s">
        <v>9447</v>
      </c>
      <c r="C7341" s="219" t="s">
        <v>8023</v>
      </c>
      <c r="D7341" s="219" t="s">
        <v>8065</v>
      </c>
      <c r="E7341" s="219" t="s">
        <v>7709</v>
      </c>
      <c r="F7341" s="219" t="s">
        <v>6437</v>
      </c>
      <c r="G7341" s="219" t="s">
        <v>7866</v>
      </c>
      <c r="H7341" s="219" t="s">
        <v>5990</v>
      </c>
      <c r="I7341" s="220" t="s">
        <v>7191</v>
      </c>
      <c r="J7341" s="221">
        <v>13520</v>
      </c>
      <c r="K7341" s="221">
        <v>1</v>
      </c>
      <c r="L7341" s="221">
        <v>13520</v>
      </c>
    </row>
    <row r="7342" spans="1:12" s="167" customFormat="1">
      <c r="A7342" s="218" t="str">
        <f t="shared" si="50"/>
        <v>O221105058683일반상품</v>
      </c>
      <c r="B7342" s="219" t="s">
        <v>9447</v>
      </c>
      <c r="C7342" s="219" t="s">
        <v>8023</v>
      </c>
      <c r="D7342" s="219" t="s">
        <v>8065</v>
      </c>
      <c r="E7342" s="219" t="s">
        <v>7709</v>
      </c>
      <c r="F7342" s="219" t="s">
        <v>6437</v>
      </c>
      <c r="G7342" s="219" t="s">
        <v>7866</v>
      </c>
      <c r="H7342" s="219" t="s">
        <v>5990</v>
      </c>
      <c r="I7342" s="220" t="s">
        <v>7198</v>
      </c>
      <c r="J7342" s="221">
        <v>2850</v>
      </c>
      <c r="K7342" s="221">
        <v>2</v>
      </c>
      <c r="L7342" s="221">
        <v>5700</v>
      </c>
    </row>
    <row r="7343" spans="1:12" s="167" customFormat="1">
      <c r="A7343" s="218" t="str">
        <f t="shared" si="50"/>
        <v>O221105058683일반상품</v>
      </c>
      <c r="B7343" s="219" t="s">
        <v>9447</v>
      </c>
      <c r="C7343" s="219" t="s">
        <v>8023</v>
      </c>
      <c r="D7343" s="219" t="s">
        <v>8065</v>
      </c>
      <c r="E7343" s="219" t="s">
        <v>7709</v>
      </c>
      <c r="F7343" s="219" t="s">
        <v>6437</v>
      </c>
      <c r="G7343" s="219" t="s">
        <v>7866</v>
      </c>
      <c r="H7343" s="219" t="s">
        <v>5990</v>
      </c>
      <c r="I7343" s="220" t="s">
        <v>7254</v>
      </c>
      <c r="J7343" s="221">
        <v>2850</v>
      </c>
      <c r="K7343" s="221">
        <v>1</v>
      </c>
      <c r="L7343" s="221">
        <v>2850</v>
      </c>
    </row>
    <row r="7344" spans="1:12" s="167" customFormat="1">
      <c r="A7344" s="218" t="str">
        <f t="shared" si="50"/>
        <v>O221105058683일반상품</v>
      </c>
      <c r="B7344" s="219" t="s">
        <v>9447</v>
      </c>
      <c r="C7344" s="219" t="s">
        <v>8023</v>
      </c>
      <c r="D7344" s="219" t="s">
        <v>8065</v>
      </c>
      <c r="E7344" s="219" t="s">
        <v>7709</v>
      </c>
      <c r="F7344" s="219" t="s">
        <v>6437</v>
      </c>
      <c r="G7344" s="219" t="s">
        <v>7866</v>
      </c>
      <c r="H7344" s="219" t="s">
        <v>5990</v>
      </c>
      <c r="I7344" s="220" t="s">
        <v>7238</v>
      </c>
      <c r="J7344" s="221">
        <v>11780</v>
      </c>
      <c r="K7344" s="221">
        <v>1</v>
      </c>
      <c r="L7344" s="221">
        <v>11780</v>
      </c>
    </row>
    <row r="7345" spans="1:12" s="167" customFormat="1">
      <c r="A7345" s="218" t="str">
        <f t="shared" si="50"/>
        <v>O221105058683일반상품</v>
      </c>
      <c r="B7345" s="219" t="s">
        <v>9447</v>
      </c>
      <c r="C7345" s="219" t="s">
        <v>8023</v>
      </c>
      <c r="D7345" s="219" t="s">
        <v>8065</v>
      </c>
      <c r="E7345" s="219" t="s">
        <v>7709</v>
      </c>
      <c r="F7345" s="219" t="s">
        <v>6437</v>
      </c>
      <c r="G7345" s="219" t="s">
        <v>7866</v>
      </c>
      <c r="H7345" s="219" t="s">
        <v>5990</v>
      </c>
      <c r="I7345" s="220" t="s">
        <v>9621</v>
      </c>
      <c r="J7345" s="221">
        <v>5980</v>
      </c>
      <c r="K7345" s="221">
        <v>1</v>
      </c>
      <c r="L7345" s="221">
        <v>5980</v>
      </c>
    </row>
    <row r="7346" spans="1:12" s="167" customFormat="1">
      <c r="A7346" s="218" t="str">
        <f t="shared" si="50"/>
        <v>O221105058683일반상품</v>
      </c>
      <c r="B7346" s="219" t="s">
        <v>9447</v>
      </c>
      <c r="C7346" s="219" t="s">
        <v>8023</v>
      </c>
      <c r="D7346" s="219" t="s">
        <v>8065</v>
      </c>
      <c r="E7346" s="219" t="s">
        <v>7709</v>
      </c>
      <c r="F7346" s="219" t="s">
        <v>6437</v>
      </c>
      <c r="G7346" s="219" t="s">
        <v>7866</v>
      </c>
      <c r="H7346" s="219" t="s">
        <v>5990</v>
      </c>
      <c r="I7346" s="220" t="s">
        <v>9649</v>
      </c>
      <c r="J7346" s="221">
        <v>7780</v>
      </c>
      <c r="K7346" s="221">
        <v>2</v>
      </c>
      <c r="L7346" s="221">
        <v>15560</v>
      </c>
    </row>
    <row r="7347" spans="1:12" s="167" customFormat="1">
      <c r="A7347" s="218" t="str">
        <f t="shared" si="50"/>
        <v>O221105058683일반상품</v>
      </c>
      <c r="B7347" s="219" t="s">
        <v>9447</v>
      </c>
      <c r="C7347" s="219" t="s">
        <v>8023</v>
      </c>
      <c r="D7347" s="219" t="s">
        <v>8065</v>
      </c>
      <c r="E7347" s="219" t="s">
        <v>7709</v>
      </c>
      <c r="F7347" s="219" t="s">
        <v>6437</v>
      </c>
      <c r="G7347" s="219" t="s">
        <v>7866</v>
      </c>
      <c r="H7347" s="219" t="s">
        <v>5990</v>
      </c>
      <c r="I7347" s="220" t="s">
        <v>8450</v>
      </c>
      <c r="J7347" s="221">
        <v>1400</v>
      </c>
      <c r="K7347" s="221">
        <v>3</v>
      </c>
      <c r="L7347" s="221">
        <v>4200</v>
      </c>
    </row>
    <row r="7348" spans="1:12" s="167" customFormat="1">
      <c r="A7348" s="218" t="str">
        <f t="shared" si="50"/>
        <v>O221105058683일반상품</v>
      </c>
      <c r="B7348" s="219" t="s">
        <v>9447</v>
      </c>
      <c r="C7348" s="219" t="s">
        <v>8023</v>
      </c>
      <c r="D7348" s="219" t="s">
        <v>8065</v>
      </c>
      <c r="E7348" s="219" t="s">
        <v>7709</v>
      </c>
      <c r="F7348" s="219" t="s">
        <v>6437</v>
      </c>
      <c r="G7348" s="219" t="s">
        <v>7866</v>
      </c>
      <c r="H7348" s="219" t="s">
        <v>5990</v>
      </c>
      <c r="I7348" s="220" t="s">
        <v>9622</v>
      </c>
      <c r="J7348" s="221">
        <v>8280</v>
      </c>
      <c r="K7348" s="221">
        <v>1</v>
      </c>
      <c r="L7348" s="221">
        <v>8280</v>
      </c>
    </row>
    <row r="7349" spans="1:12" s="167" customFormat="1">
      <c r="A7349" s="218" t="str">
        <f t="shared" si="50"/>
        <v>O221105058683일반상품</v>
      </c>
      <c r="B7349" s="219" t="s">
        <v>9447</v>
      </c>
      <c r="C7349" s="219" t="s">
        <v>8023</v>
      </c>
      <c r="D7349" s="219" t="s">
        <v>8065</v>
      </c>
      <c r="E7349" s="219" t="s">
        <v>7709</v>
      </c>
      <c r="F7349" s="219" t="s">
        <v>6437</v>
      </c>
      <c r="G7349" s="219" t="s">
        <v>7866</v>
      </c>
      <c r="H7349" s="219" t="s">
        <v>5990</v>
      </c>
      <c r="I7349" s="220" t="s">
        <v>9567</v>
      </c>
      <c r="J7349" s="221">
        <v>8280</v>
      </c>
      <c r="K7349" s="221">
        <v>1</v>
      </c>
      <c r="L7349" s="221">
        <v>8280</v>
      </c>
    </row>
    <row r="7350" spans="1:12" s="167" customFormat="1">
      <c r="A7350" s="218" t="str">
        <f t="shared" si="50"/>
        <v>O221105058683일반상품</v>
      </c>
      <c r="B7350" s="219" t="s">
        <v>9447</v>
      </c>
      <c r="C7350" s="219" t="s">
        <v>8023</v>
      </c>
      <c r="D7350" s="219" t="s">
        <v>8065</v>
      </c>
      <c r="E7350" s="219" t="s">
        <v>7709</v>
      </c>
      <c r="F7350" s="219" t="s">
        <v>6437</v>
      </c>
      <c r="G7350" s="219" t="s">
        <v>7866</v>
      </c>
      <c r="H7350" s="219" t="s">
        <v>5990</v>
      </c>
      <c r="I7350" s="220" t="s">
        <v>9650</v>
      </c>
      <c r="J7350" s="221">
        <v>5300</v>
      </c>
      <c r="K7350" s="221">
        <v>1</v>
      </c>
      <c r="L7350" s="221">
        <v>5300</v>
      </c>
    </row>
    <row r="7351" spans="1:12" s="167" customFormat="1">
      <c r="A7351" s="218" t="str">
        <f t="shared" si="50"/>
        <v>O221105058683일반상품</v>
      </c>
      <c r="B7351" s="219" t="s">
        <v>9447</v>
      </c>
      <c r="C7351" s="219" t="s">
        <v>8023</v>
      </c>
      <c r="D7351" s="219" t="s">
        <v>8065</v>
      </c>
      <c r="E7351" s="219" t="s">
        <v>7709</v>
      </c>
      <c r="F7351" s="219" t="s">
        <v>6437</v>
      </c>
      <c r="G7351" s="219" t="s">
        <v>7866</v>
      </c>
      <c r="H7351" s="219" t="s">
        <v>5990</v>
      </c>
      <c r="I7351" s="220" t="s">
        <v>9651</v>
      </c>
      <c r="J7351" s="221">
        <v>4000</v>
      </c>
      <c r="K7351" s="221">
        <v>1</v>
      </c>
      <c r="L7351" s="221">
        <v>4000</v>
      </c>
    </row>
    <row r="7352" spans="1:12" s="167" customFormat="1">
      <c r="A7352" s="218" t="str">
        <f t="shared" si="50"/>
        <v>O221105058683일반상품</v>
      </c>
      <c r="B7352" s="219" t="s">
        <v>9447</v>
      </c>
      <c r="C7352" s="219" t="s">
        <v>8023</v>
      </c>
      <c r="D7352" s="219" t="s">
        <v>8065</v>
      </c>
      <c r="E7352" s="219" t="s">
        <v>7709</v>
      </c>
      <c r="F7352" s="219" t="s">
        <v>6437</v>
      </c>
      <c r="G7352" s="219" t="s">
        <v>7866</v>
      </c>
      <c r="H7352" s="219" t="s">
        <v>5990</v>
      </c>
      <c r="I7352" s="220" t="s">
        <v>9579</v>
      </c>
      <c r="J7352" s="221">
        <v>2240</v>
      </c>
      <c r="K7352" s="221">
        <v>1</v>
      </c>
      <c r="L7352" s="221">
        <v>2240</v>
      </c>
    </row>
    <row r="7353" spans="1:12" s="167" customFormat="1">
      <c r="A7353" s="218" t="str">
        <f t="shared" si="50"/>
        <v>O221105058683일반상품</v>
      </c>
      <c r="B7353" s="219" t="s">
        <v>9447</v>
      </c>
      <c r="C7353" s="219" t="s">
        <v>8023</v>
      </c>
      <c r="D7353" s="219" t="s">
        <v>8065</v>
      </c>
      <c r="E7353" s="219" t="s">
        <v>7709</v>
      </c>
      <c r="F7353" s="219" t="s">
        <v>6437</v>
      </c>
      <c r="G7353" s="219" t="s">
        <v>7866</v>
      </c>
      <c r="H7353" s="219" t="s">
        <v>5990</v>
      </c>
      <c r="I7353" s="220" t="s">
        <v>8765</v>
      </c>
      <c r="J7353" s="221">
        <v>1610</v>
      </c>
      <c r="K7353" s="221">
        <v>1</v>
      </c>
      <c r="L7353" s="221">
        <v>1610</v>
      </c>
    </row>
    <row r="7354" spans="1:12" s="167" customFormat="1">
      <c r="A7354" s="218" t="str">
        <f t="shared" si="50"/>
        <v>O221105058683일반상품</v>
      </c>
      <c r="B7354" s="219" t="s">
        <v>9447</v>
      </c>
      <c r="C7354" s="219" t="s">
        <v>8023</v>
      </c>
      <c r="D7354" s="219" t="s">
        <v>8065</v>
      </c>
      <c r="E7354" s="219" t="s">
        <v>7709</v>
      </c>
      <c r="F7354" s="219" t="s">
        <v>6437</v>
      </c>
      <c r="G7354" s="219" t="s">
        <v>7866</v>
      </c>
      <c r="H7354" s="219" t="s">
        <v>5990</v>
      </c>
      <c r="I7354" s="220" t="s">
        <v>7201</v>
      </c>
      <c r="J7354" s="221">
        <v>12480</v>
      </c>
      <c r="K7354" s="221">
        <v>1</v>
      </c>
      <c r="L7354" s="221">
        <v>12480</v>
      </c>
    </row>
    <row r="7355" spans="1:12" s="167" customFormat="1">
      <c r="A7355" s="218" t="str">
        <f t="shared" si="50"/>
        <v>O221105058683일반상품</v>
      </c>
      <c r="B7355" s="219" t="s">
        <v>9447</v>
      </c>
      <c r="C7355" s="219" t="s">
        <v>8023</v>
      </c>
      <c r="D7355" s="219" t="s">
        <v>8065</v>
      </c>
      <c r="E7355" s="219" t="s">
        <v>7709</v>
      </c>
      <c r="F7355" s="219" t="s">
        <v>6437</v>
      </c>
      <c r="G7355" s="219" t="s">
        <v>7866</v>
      </c>
      <c r="H7355" s="219" t="s">
        <v>5990</v>
      </c>
      <c r="I7355" s="220" t="s">
        <v>7259</v>
      </c>
      <c r="J7355" s="221">
        <v>5850</v>
      </c>
      <c r="K7355" s="221">
        <v>1</v>
      </c>
      <c r="L7355" s="221">
        <v>5850</v>
      </c>
    </row>
    <row r="7356" spans="1:12" s="167" customFormat="1">
      <c r="A7356" s="218" t="str">
        <f t="shared" si="50"/>
        <v>O221105058683일반상품</v>
      </c>
      <c r="B7356" s="219" t="s">
        <v>9447</v>
      </c>
      <c r="C7356" s="219" t="s">
        <v>8023</v>
      </c>
      <c r="D7356" s="219" t="s">
        <v>8065</v>
      </c>
      <c r="E7356" s="219" t="s">
        <v>7709</v>
      </c>
      <c r="F7356" s="219" t="s">
        <v>6437</v>
      </c>
      <c r="G7356" s="219" t="s">
        <v>7866</v>
      </c>
      <c r="H7356" s="219" t="s">
        <v>5990</v>
      </c>
      <c r="I7356" s="220" t="s">
        <v>8029</v>
      </c>
      <c r="J7356" s="221">
        <v>900</v>
      </c>
      <c r="K7356" s="221">
        <v>1</v>
      </c>
      <c r="L7356" s="221">
        <v>900</v>
      </c>
    </row>
    <row r="7357" spans="1:12" s="167" customFormat="1">
      <c r="A7357" s="218" t="str">
        <f t="shared" si="50"/>
        <v>O221105058683일반상품</v>
      </c>
      <c r="B7357" s="219" t="s">
        <v>9447</v>
      </c>
      <c r="C7357" s="219" t="s">
        <v>8023</v>
      </c>
      <c r="D7357" s="219" t="s">
        <v>8065</v>
      </c>
      <c r="E7357" s="219" t="s">
        <v>7709</v>
      </c>
      <c r="F7357" s="219" t="s">
        <v>6437</v>
      </c>
      <c r="G7357" s="219" t="s">
        <v>7866</v>
      </c>
      <c r="H7357" s="219" t="s">
        <v>5990</v>
      </c>
      <c r="I7357" s="220" t="s">
        <v>9580</v>
      </c>
      <c r="J7357" s="221">
        <v>7700</v>
      </c>
      <c r="K7357" s="221">
        <v>1</v>
      </c>
      <c r="L7357" s="221">
        <v>7700</v>
      </c>
    </row>
    <row r="7358" spans="1:12" s="167" customFormat="1">
      <c r="A7358" s="218" t="str">
        <f t="shared" si="50"/>
        <v>O221105058683일반상품</v>
      </c>
      <c r="B7358" s="219" t="s">
        <v>9447</v>
      </c>
      <c r="C7358" s="219" t="s">
        <v>8023</v>
      </c>
      <c r="D7358" s="219" t="s">
        <v>8065</v>
      </c>
      <c r="E7358" s="219" t="s">
        <v>7709</v>
      </c>
      <c r="F7358" s="219" t="s">
        <v>6437</v>
      </c>
      <c r="G7358" s="219" t="s">
        <v>7866</v>
      </c>
      <c r="H7358" s="219" t="s">
        <v>5990</v>
      </c>
      <c r="I7358" s="220" t="s">
        <v>7296</v>
      </c>
      <c r="J7358" s="221">
        <v>4200</v>
      </c>
      <c r="K7358" s="221">
        <v>1</v>
      </c>
      <c r="L7358" s="221">
        <v>4200</v>
      </c>
    </row>
    <row r="7359" spans="1:12" s="167" customFormat="1">
      <c r="A7359" s="218" t="str">
        <f t="shared" si="50"/>
        <v>O221105058683일반상품</v>
      </c>
      <c r="B7359" s="219" t="s">
        <v>9447</v>
      </c>
      <c r="C7359" s="219" t="s">
        <v>8023</v>
      </c>
      <c r="D7359" s="219" t="s">
        <v>8065</v>
      </c>
      <c r="E7359" s="219" t="s">
        <v>7709</v>
      </c>
      <c r="F7359" s="219" t="s">
        <v>6437</v>
      </c>
      <c r="G7359" s="219" t="s">
        <v>7866</v>
      </c>
      <c r="H7359" s="219" t="s">
        <v>5990</v>
      </c>
      <c r="I7359" s="220" t="s">
        <v>8862</v>
      </c>
      <c r="J7359" s="221">
        <v>9300</v>
      </c>
      <c r="K7359" s="221">
        <v>1</v>
      </c>
      <c r="L7359" s="221">
        <v>9300</v>
      </c>
    </row>
    <row r="7360" spans="1:12" s="167" customFormat="1">
      <c r="A7360" s="218" t="str">
        <f t="shared" si="50"/>
        <v>O221105058683일반상품</v>
      </c>
      <c r="B7360" s="219" t="s">
        <v>9447</v>
      </c>
      <c r="C7360" s="219" t="s">
        <v>8023</v>
      </c>
      <c r="D7360" s="219" t="s">
        <v>8065</v>
      </c>
      <c r="E7360" s="219" t="s">
        <v>7709</v>
      </c>
      <c r="F7360" s="219" t="s">
        <v>6437</v>
      </c>
      <c r="G7360" s="219" t="s">
        <v>7866</v>
      </c>
      <c r="H7360" s="219" t="s">
        <v>5990</v>
      </c>
      <c r="I7360" s="220" t="s">
        <v>8077</v>
      </c>
      <c r="J7360" s="221">
        <v>4250</v>
      </c>
      <c r="K7360" s="221">
        <v>1</v>
      </c>
      <c r="L7360" s="221">
        <v>4250</v>
      </c>
    </row>
    <row r="7361" spans="1:12" s="167" customFormat="1">
      <c r="A7361" s="218" t="str">
        <f t="shared" si="50"/>
        <v>O221105058683일반상품</v>
      </c>
      <c r="B7361" s="219" t="s">
        <v>9447</v>
      </c>
      <c r="C7361" s="219" t="s">
        <v>8023</v>
      </c>
      <c r="D7361" s="219" t="s">
        <v>8065</v>
      </c>
      <c r="E7361" s="219" t="s">
        <v>7709</v>
      </c>
      <c r="F7361" s="219" t="s">
        <v>6437</v>
      </c>
      <c r="G7361" s="219" t="s">
        <v>7866</v>
      </c>
      <c r="H7361" s="219" t="s">
        <v>5990</v>
      </c>
      <c r="I7361" s="220" t="s">
        <v>8954</v>
      </c>
      <c r="J7361" s="221">
        <v>9300</v>
      </c>
      <c r="K7361" s="221">
        <v>1</v>
      </c>
      <c r="L7361" s="221">
        <v>9300</v>
      </c>
    </row>
    <row r="7362" spans="1:12" s="167" customFormat="1">
      <c r="A7362" s="218" t="str">
        <f t="shared" si="50"/>
        <v>O221105058683일반상품</v>
      </c>
      <c r="B7362" s="219" t="s">
        <v>9447</v>
      </c>
      <c r="C7362" s="219" t="s">
        <v>8023</v>
      </c>
      <c r="D7362" s="219" t="s">
        <v>8065</v>
      </c>
      <c r="E7362" s="219" t="s">
        <v>7709</v>
      </c>
      <c r="F7362" s="219" t="s">
        <v>6437</v>
      </c>
      <c r="G7362" s="219" t="s">
        <v>7866</v>
      </c>
      <c r="H7362" s="219" t="s">
        <v>5990</v>
      </c>
      <c r="I7362" s="220" t="s">
        <v>9018</v>
      </c>
      <c r="J7362" s="221">
        <v>17670</v>
      </c>
      <c r="K7362" s="221">
        <v>1</v>
      </c>
      <c r="L7362" s="221">
        <v>17670</v>
      </c>
    </row>
    <row r="7363" spans="1:12" s="167" customFormat="1">
      <c r="A7363" s="218" t="str">
        <f t="shared" si="50"/>
        <v>O221105058683일반상품</v>
      </c>
      <c r="B7363" s="219" t="s">
        <v>9447</v>
      </c>
      <c r="C7363" s="219" t="s">
        <v>8023</v>
      </c>
      <c r="D7363" s="219" t="s">
        <v>8065</v>
      </c>
      <c r="E7363" s="219" t="s">
        <v>7709</v>
      </c>
      <c r="F7363" s="219" t="s">
        <v>6437</v>
      </c>
      <c r="G7363" s="219" t="s">
        <v>7866</v>
      </c>
      <c r="H7363" s="219" t="s">
        <v>5990</v>
      </c>
      <c r="I7363" s="220" t="s">
        <v>8496</v>
      </c>
      <c r="J7363" s="221">
        <v>3080</v>
      </c>
      <c r="K7363" s="221">
        <v>1</v>
      </c>
      <c r="L7363" s="221">
        <v>3080</v>
      </c>
    </row>
    <row r="7364" spans="1:12" s="167" customFormat="1">
      <c r="A7364" s="218" t="str">
        <f t="shared" si="50"/>
        <v>O221105058683일반상품</v>
      </c>
      <c r="B7364" s="219" t="s">
        <v>9447</v>
      </c>
      <c r="C7364" s="219" t="s">
        <v>8023</v>
      </c>
      <c r="D7364" s="219" t="s">
        <v>8065</v>
      </c>
      <c r="E7364" s="219" t="s">
        <v>7709</v>
      </c>
      <c r="F7364" s="219" t="s">
        <v>6437</v>
      </c>
      <c r="G7364" s="219" t="s">
        <v>7866</v>
      </c>
      <c r="H7364" s="219" t="s">
        <v>5990</v>
      </c>
      <c r="I7364" s="220" t="s">
        <v>7220</v>
      </c>
      <c r="J7364" s="221">
        <v>670</v>
      </c>
      <c r="K7364" s="221">
        <v>2</v>
      </c>
      <c r="L7364" s="221">
        <v>1340</v>
      </c>
    </row>
    <row r="7365" spans="1:12" s="167" customFormat="1">
      <c r="A7365" s="218" t="str">
        <f t="shared" si="50"/>
        <v>O221105058683일반상품</v>
      </c>
      <c r="B7365" s="219" t="s">
        <v>9447</v>
      </c>
      <c r="C7365" s="219" t="s">
        <v>8023</v>
      </c>
      <c r="D7365" s="219" t="s">
        <v>8065</v>
      </c>
      <c r="E7365" s="219" t="s">
        <v>7709</v>
      </c>
      <c r="F7365" s="219" t="s">
        <v>6437</v>
      </c>
      <c r="G7365" s="219" t="s">
        <v>7866</v>
      </c>
      <c r="H7365" s="219" t="s">
        <v>5990</v>
      </c>
      <c r="I7365" s="220" t="s">
        <v>8869</v>
      </c>
      <c r="J7365" s="221">
        <v>1270</v>
      </c>
      <c r="K7365" s="221">
        <v>3</v>
      </c>
      <c r="L7365" s="221">
        <v>3810</v>
      </c>
    </row>
    <row r="7366" spans="1:12" s="167" customFormat="1">
      <c r="A7366" s="218" t="str">
        <f t="shared" si="50"/>
        <v>O221105058683일반상품</v>
      </c>
      <c r="B7366" s="219" t="s">
        <v>9447</v>
      </c>
      <c r="C7366" s="219" t="s">
        <v>8023</v>
      </c>
      <c r="D7366" s="219" t="s">
        <v>8065</v>
      </c>
      <c r="E7366" s="219" t="s">
        <v>7709</v>
      </c>
      <c r="F7366" s="219" t="s">
        <v>6437</v>
      </c>
      <c r="G7366" s="219" t="s">
        <v>7866</v>
      </c>
      <c r="H7366" s="219" t="s">
        <v>5990</v>
      </c>
      <c r="I7366" s="220" t="s">
        <v>9652</v>
      </c>
      <c r="J7366" s="221">
        <v>7190</v>
      </c>
      <c r="K7366" s="221">
        <v>3</v>
      </c>
      <c r="L7366" s="221">
        <v>21570</v>
      </c>
    </row>
    <row r="7367" spans="1:12" s="167" customFormat="1">
      <c r="A7367" s="218" t="str">
        <f t="shared" si="50"/>
        <v>O221105058683일반상품</v>
      </c>
      <c r="B7367" s="219" t="s">
        <v>9447</v>
      </c>
      <c r="C7367" s="219" t="s">
        <v>8023</v>
      </c>
      <c r="D7367" s="219" t="s">
        <v>8065</v>
      </c>
      <c r="E7367" s="219" t="s">
        <v>7709</v>
      </c>
      <c r="F7367" s="219" t="s">
        <v>6437</v>
      </c>
      <c r="G7367" s="219" t="s">
        <v>7866</v>
      </c>
      <c r="H7367" s="219" t="s">
        <v>5990</v>
      </c>
      <c r="I7367" s="220" t="s">
        <v>7213</v>
      </c>
      <c r="J7367" s="221">
        <v>1210</v>
      </c>
      <c r="K7367" s="221">
        <v>1</v>
      </c>
      <c r="L7367" s="221">
        <v>1210</v>
      </c>
    </row>
    <row r="7368" spans="1:12" s="167" customFormat="1">
      <c r="A7368" s="218" t="str">
        <f t="shared" si="50"/>
        <v>O221105058683일반상품</v>
      </c>
      <c r="B7368" s="219" t="s">
        <v>9447</v>
      </c>
      <c r="C7368" s="219" t="s">
        <v>8023</v>
      </c>
      <c r="D7368" s="219" t="s">
        <v>8065</v>
      </c>
      <c r="E7368" s="219" t="s">
        <v>7709</v>
      </c>
      <c r="F7368" s="219" t="s">
        <v>6437</v>
      </c>
      <c r="G7368" s="219" t="s">
        <v>7866</v>
      </c>
      <c r="H7368" s="219" t="s">
        <v>5990</v>
      </c>
      <c r="I7368" s="220" t="s">
        <v>8430</v>
      </c>
      <c r="J7368" s="221">
        <v>1470</v>
      </c>
      <c r="K7368" s="221">
        <v>1</v>
      </c>
      <c r="L7368" s="221">
        <v>1470</v>
      </c>
    </row>
    <row r="7369" spans="1:12" s="167" customFormat="1">
      <c r="A7369" s="218" t="str">
        <f t="shared" si="50"/>
        <v>O221105058683일반상품</v>
      </c>
      <c r="B7369" s="219" t="s">
        <v>9447</v>
      </c>
      <c r="C7369" s="219" t="s">
        <v>8023</v>
      </c>
      <c r="D7369" s="219" t="s">
        <v>8065</v>
      </c>
      <c r="E7369" s="219" t="s">
        <v>7709</v>
      </c>
      <c r="F7369" s="219" t="s">
        <v>6437</v>
      </c>
      <c r="G7369" s="219" t="s">
        <v>7866</v>
      </c>
      <c r="H7369" s="219" t="s">
        <v>5990</v>
      </c>
      <c r="I7369" s="220" t="s">
        <v>8353</v>
      </c>
      <c r="J7369" s="221">
        <v>5250</v>
      </c>
      <c r="K7369" s="221">
        <v>1</v>
      </c>
      <c r="L7369" s="221">
        <v>5250</v>
      </c>
    </row>
    <row r="7370" spans="1:12" s="167" customFormat="1">
      <c r="A7370" s="218" t="str">
        <f t="shared" si="50"/>
        <v>O221105058683일반상품</v>
      </c>
      <c r="B7370" s="219" t="s">
        <v>9447</v>
      </c>
      <c r="C7370" s="219" t="s">
        <v>8023</v>
      </c>
      <c r="D7370" s="219" t="s">
        <v>8065</v>
      </c>
      <c r="E7370" s="219" t="s">
        <v>7709</v>
      </c>
      <c r="F7370" s="219" t="s">
        <v>6437</v>
      </c>
      <c r="G7370" s="219" t="s">
        <v>7866</v>
      </c>
      <c r="H7370" s="219" t="s">
        <v>5990</v>
      </c>
      <c r="I7370" s="220" t="s">
        <v>8324</v>
      </c>
      <c r="J7370" s="221">
        <v>3920</v>
      </c>
      <c r="K7370" s="221">
        <v>1</v>
      </c>
      <c r="L7370" s="221">
        <v>3920</v>
      </c>
    </row>
    <row r="7371" spans="1:12" s="167" customFormat="1">
      <c r="A7371" s="218" t="str">
        <f t="shared" si="50"/>
        <v>O221105058683일반상품</v>
      </c>
      <c r="B7371" s="219" t="s">
        <v>9447</v>
      </c>
      <c r="C7371" s="219" t="s">
        <v>8023</v>
      </c>
      <c r="D7371" s="219" t="s">
        <v>8065</v>
      </c>
      <c r="E7371" s="219" t="s">
        <v>7709</v>
      </c>
      <c r="F7371" s="219" t="s">
        <v>6437</v>
      </c>
      <c r="G7371" s="219" t="s">
        <v>7866</v>
      </c>
      <c r="H7371" s="219" t="s">
        <v>5990</v>
      </c>
      <c r="I7371" s="220" t="s">
        <v>9581</v>
      </c>
      <c r="J7371" s="221">
        <v>1860</v>
      </c>
      <c r="K7371" s="221">
        <v>3</v>
      </c>
      <c r="L7371" s="221">
        <v>5580</v>
      </c>
    </row>
    <row r="7372" spans="1:12" s="167" customFormat="1">
      <c r="A7372" s="218" t="str">
        <f t="shared" si="50"/>
        <v>O221105058683일반상품</v>
      </c>
      <c r="B7372" s="219" t="s">
        <v>9447</v>
      </c>
      <c r="C7372" s="219" t="s">
        <v>8023</v>
      </c>
      <c r="D7372" s="219" t="s">
        <v>8065</v>
      </c>
      <c r="E7372" s="219" t="s">
        <v>7709</v>
      </c>
      <c r="F7372" s="219" t="s">
        <v>6437</v>
      </c>
      <c r="G7372" s="219" t="s">
        <v>7866</v>
      </c>
      <c r="H7372" s="219" t="s">
        <v>5990</v>
      </c>
      <c r="I7372" s="220" t="s">
        <v>9653</v>
      </c>
      <c r="J7372" s="221">
        <v>1280</v>
      </c>
      <c r="K7372" s="221">
        <v>2</v>
      </c>
      <c r="L7372" s="221">
        <v>2560</v>
      </c>
    </row>
    <row r="7373" spans="1:12" s="167" customFormat="1">
      <c r="A7373" s="218" t="str">
        <f t="shared" si="50"/>
        <v>O221105058683일반상품</v>
      </c>
      <c r="B7373" s="219" t="s">
        <v>9447</v>
      </c>
      <c r="C7373" s="219" t="s">
        <v>8023</v>
      </c>
      <c r="D7373" s="219" t="s">
        <v>8065</v>
      </c>
      <c r="E7373" s="219" t="s">
        <v>7709</v>
      </c>
      <c r="F7373" s="219" t="s">
        <v>6437</v>
      </c>
      <c r="G7373" s="219" t="s">
        <v>7866</v>
      </c>
      <c r="H7373" s="219" t="s">
        <v>5990</v>
      </c>
      <c r="I7373" s="220" t="s">
        <v>8391</v>
      </c>
      <c r="J7373" s="221">
        <v>3890</v>
      </c>
      <c r="K7373" s="221">
        <v>1</v>
      </c>
      <c r="L7373" s="221">
        <v>3890</v>
      </c>
    </row>
    <row r="7374" spans="1:12" s="167" customFormat="1">
      <c r="A7374" s="218" t="str">
        <f t="shared" si="50"/>
        <v>O221105058683일반상품</v>
      </c>
      <c r="B7374" s="219" t="s">
        <v>9447</v>
      </c>
      <c r="C7374" s="219" t="s">
        <v>8023</v>
      </c>
      <c r="D7374" s="219" t="s">
        <v>8065</v>
      </c>
      <c r="E7374" s="219" t="s">
        <v>7709</v>
      </c>
      <c r="F7374" s="219" t="s">
        <v>6437</v>
      </c>
      <c r="G7374" s="219" t="s">
        <v>7866</v>
      </c>
      <c r="H7374" s="219" t="s">
        <v>5990</v>
      </c>
      <c r="I7374" s="220" t="s">
        <v>9654</v>
      </c>
      <c r="J7374" s="221">
        <v>41340</v>
      </c>
      <c r="K7374" s="221">
        <v>1</v>
      </c>
      <c r="L7374" s="221">
        <v>41340</v>
      </c>
    </row>
    <row r="7375" spans="1:12" s="167" customFormat="1">
      <c r="A7375" s="218" t="str">
        <f t="shared" si="50"/>
        <v>O221105058683일반상품</v>
      </c>
      <c r="B7375" s="219" t="s">
        <v>9447</v>
      </c>
      <c r="C7375" s="219" t="s">
        <v>8023</v>
      </c>
      <c r="D7375" s="219" t="s">
        <v>8065</v>
      </c>
      <c r="E7375" s="219" t="s">
        <v>7709</v>
      </c>
      <c r="F7375" s="219" t="s">
        <v>6437</v>
      </c>
      <c r="G7375" s="219" t="s">
        <v>7866</v>
      </c>
      <c r="H7375" s="219" t="s">
        <v>5990</v>
      </c>
      <c r="I7375" s="220" t="s">
        <v>7264</v>
      </c>
      <c r="J7375" s="221">
        <v>15920</v>
      </c>
      <c r="K7375" s="221">
        <v>1</v>
      </c>
      <c r="L7375" s="221">
        <v>15920</v>
      </c>
    </row>
    <row r="7376" spans="1:12" s="167" customFormat="1">
      <c r="A7376" s="218" t="str">
        <f t="shared" si="50"/>
        <v>O221105058683일반상품</v>
      </c>
      <c r="B7376" s="219" t="s">
        <v>9447</v>
      </c>
      <c r="C7376" s="219" t="s">
        <v>8023</v>
      </c>
      <c r="D7376" s="219" t="s">
        <v>8065</v>
      </c>
      <c r="E7376" s="219" t="s">
        <v>7709</v>
      </c>
      <c r="F7376" s="219" t="s">
        <v>6437</v>
      </c>
      <c r="G7376" s="219" t="s">
        <v>7866</v>
      </c>
      <c r="H7376" s="219" t="s">
        <v>5990</v>
      </c>
      <c r="I7376" s="220" t="s">
        <v>9582</v>
      </c>
      <c r="J7376" s="221">
        <v>2320</v>
      </c>
      <c r="K7376" s="221">
        <v>2</v>
      </c>
      <c r="L7376" s="221">
        <v>4640</v>
      </c>
    </row>
    <row r="7377" spans="1:12" s="167" customFormat="1">
      <c r="A7377" s="218" t="str">
        <f t="shared" si="50"/>
        <v>O221105058683일반상품</v>
      </c>
      <c r="B7377" s="219" t="s">
        <v>9447</v>
      </c>
      <c r="C7377" s="219" t="s">
        <v>8023</v>
      </c>
      <c r="D7377" s="219" t="s">
        <v>8065</v>
      </c>
      <c r="E7377" s="219" t="s">
        <v>7709</v>
      </c>
      <c r="F7377" s="219" t="s">
        <v>6437</v>
      </c>
      <c r="G7377" s="219" t="s">
        <v>7866</v>
      </c>
      <c r="H7377" s="219" t="s">
        <v>5990</v>
      </c>
      <c r="I7377" s="220" t="s">
        <v>9655</v>
      </c>
      <c r="J7377" s="221">
        <v>2360</v>
      </c>
      <c r="K7377" s="221">
        <v>3</v>
      </c>
      <c r="L7377" s="221">
        <v>7080</v>
      </c>
    </row>
    <row r="7378" spans="1:12" s="167" customFormat="1">
      <c r="A7378" s="218" t="str">
        <f t="shared" si="50"/>
        <v>O221105058683일반상품</v>
      </c>
      <c r="B7378" s="219" t="s">
        <v>9447</v>
      </c>
      <c r="C7378" s="219" t="s">
        <v>8023</v>
      </c>
      <c r="D7378" s="219" t="s">
        <v>8065</v>
      </c>
      <c r="E7378" s="219" t="s">
        <v>7709</v>
      </c>
      <c r="F7378" s="219" t="s">
        <v>6437</v>
      </c>
      <c r="G7378" s="219" t="s">
        <v>7866</v>
      </c>
      <c r="H7378" s="219" t="s">
        <v>5990</v>
      </c>
      <c r="I7378" s="220" t="s">
        <v>9600</v>
      </c>
      <c r="J7378" s="221">
        <v>4010</v>
      </c>
      <c r="K7378" s="221">
        <v>3</v>
      </c>
      <c r="L7378" s="221">
        <v>12030</v>
      </c>
    </row>
    <row r="7379" spans="1:12" s="167" customFormat="1">
      <c r="A7379" s="218" t="str">
        <f t="shared" si="50"/>
        <v>O221105058683일반상품</v>
      </c>
      <c r="B7379" s="219" t="s">
        <v>9447</v>
      </c>
      <c r="C7379" s="219" t="s">
        <v>8023</v>
      </c>
      <c r="D7379" s="219" t="s">
        <v>8065</v>
      </c>
      <c r="E7379" s="219" t="s">
        <v>7709</v>
      </c>
      <c r="F7379" s="219" t="s">
        <v>6437</v>
      </c>
      <c r="G7379" s="219" t="s">
        <v>7866</v>
      </c>
      <c r="H7379" s="219" t="s">
        <v>5990</v>
      </c>
      <c r="I7379" s="220" t="s">
        <v>9607</v>
      </c>
      <c r="J7379" s="221">
        <v>21000</v>
      </c>
      <c r="K7379" s="221">
        <v>1</v>
      </c>
      <c r="L7379" s="221">
        <v>21000</v>
      </c>
    </row>
    <row r="7380" spans="1:12" s="167" customFormat="1">
      <c r="A7380" s="218" t="str">
        <f t="shared" si="50"/>
        <v>O221105058683일반상품</v>
      </c>
      <c r="B7380" s="219" t="s">
        <v>9447</v>
      </c>
      <c r="C7380" s="219" t="s">
        <v>8023</v>
      </c>
      <c r="D7380" s="219" t="s">
        <v>8065</v>
      </c>
      <c r="E7380" s="219" t="s">
        <v>7709</v>
      </c>
      <c r="F7380" s="219" t="s">
        <v>6437</v>
      </c>
      <c r="G7380" s="219" t="s">
        <v>7866</v>
      </c>
      <c r="H7380" s="219" t="s">
        <v>5990</v>
      </c>
      <c r="I7380" s="220" t="s">
        <v>9055</v>
      </c>
      <c r="J7380" s="221">
        <v>14700</v>
      </c>
      <c r="K7380" s="221">
        <v>1</v>
      </c>
      <c r="L7380" s="221">
        <v>14700</v>
      </c>
    </row>
    <row r="7381" spans="1:12" s="167" customFormat="1">
      <c r="A7381" s="218" t="str">
        <f t="shared" si="50"/>
        <v>O221105058683일반상품</v>
      </c>
      <c r="B7381" s="219" t="s">
        <v>9447</v>
      </c>
      <c r="C7381" s="219" t="s">
        <v>8023</v>
      </c>
      <c r="D7381" s="219" t="s">
        <v>8065</v>
      </c>
      <c r="E7381" s="219" t="s">
        <v>7709</v>
      </c>
      <c r="F7381" s="219" t="s">
        <v>6437</v>
      </c>
      <c r="G7381" s="219" t="s">
        <v>7866</v>
      </c>
      <c r="H7381" s="219" t="s">
        <v>5990</v>
      </c>
      <c r="I7381" s="220" t="s">
        <v>7273</v>
      </c>
      <c r="J7381" s="221">
        <v>7200</v>
      </c>
      <c r="K7381" s="221">
        <v>1</v>
      </c>
      <c r="L7381" s="221">
        <v>7200</v>
      </c>
    </row>
    <row r="7382" spans="1:12" s="167" customFormat="1">
      <c r="A7382" s="218" t="str">
        <f t="shared" si="50"/>
        <v>O221105058683일반상품</v>
      </c>
      <c r="B7382" s="219" t="s">
        <v>9447</v>
      </c>
      <c r="C7382" s="219" t="s">
        <v>8023</v>
      </c>
      <c r="D7382" s="219" t="s">
        <v>8065</v>
      </c>
      <c r="E7382" s="219" t="s">
        <v>7709</v>
      </c>
      <c r="F7382" s="219" t="s">
        <v>6437</v>
      </c>
      <c r="G7382" s="219" t="s">
        <v>7866</v>
      </c>
      <c r="H7382" s="219" t="s">
        <v>5990</v>
      </c>
      <c r="I7382" s="220" t="s">
        <v>7265</v>
      </c>
      <c r="J7382" s="221">
        <v>7400</v>
      </c>
      <c r="K7382" s="221">
        <v>1</v>
      </c>
      <c r="L7382" s="221">
        <v>7400</v>
      </c>
    </row>
    <row r="7383" spans="1:12" s="167" customFormat="1">
      <c r="A7383" s="218" t="str">
        <f t="shared" si="50"/>
        <v>O221105058683일반상품</v>
      </c>
      <c r="B7383" s="219" t="s">
        <v>9447</v>
      </c>
      <c r="C7383" s="219" t="s">
        <v>8023</v>
      </c>
      <c r="D7383" s="219" t="s">
        <v>8065</v>
      </c>
      <c r="E7383" s="219" t="s">
        <v>7709</v>
      </c>
      <c r="F7383" s="219" t="s">
        <v>6437</v>
      </c>
      <c r="G7383" s="219" t="s">
        <v>7866</v>
      </c>
      <c r="H7383" s="219" t="s">
        <v>5990</v>
      </c>
      <c r="I7383" s="220" t="s">
        <v>7194</v>
      </c>
      <c r="J7383" s="221">
        <v>3200</v>
      </c>
      <c r="K7383" s="221">
        <v>1</v>
      </c>
      <c r="L7383" s="221">
        <v>3200</v>
      </c>
    </row>
    <row r="7384" spans="1:12" s="167" customFormat="1">
      <c r="A7384" s="218" t="str">
        <f t="shared" si="50"/>
        <v>O221105058683일반상품</v>
      </c>
      <c r="B7384" s="219" t="s">
        <v>9447</v>
      </c>
      <c r="C7384" s="219" t="s">
        <v>8023</v>
      </c>
      <c r="D7384" s="219" t="s">
        <v>8065</v>
      </c>
      <c r="E7384" s="219" t="s">
        <v>7709</v>
      </c>
      <c r="F7384" s="219" t="s">
        <v>6437</v>
      </c>
      <c r="G7384" s="219" t="s">
        <v>7866</v>
      </c>
      <c r="H7384" s="219" t="s">
        <v>5990</v>
      </c>
      <c r="I7384" s="220" t="s">
        <v>8331</v>
      </c>
      <c r="J7384" s="221">
        <v>4070</v>
      </c>
      <c r="K7384" s="221">
        <v>1</v>
      </c>
      <c r="L7384" s="221">
        <v>4070</v>
      </c>
    </row>
    <row r="7385" spans="1:12" s="167" customFormat="1">
      <c r="A7385" s="218" t="str">
        <f t="shared" si="50"/>
        <v>O221105058683일반상품</v>
      </c>
      <c r="B7385" s="219" t="s">
        <v>9447</v>
      </c>
      <c r="C7385" s="219" t="s">
        <v>8023</v>
      </c>
      <c r="D7385" s="219" t="s">
        <v>8065</v>
      </c>
      <c r="E7385" s="219" t="s">
        <v>7709</v>
      </c>
      <c r="F7385" s="219" t="s">
        <v>6437</v>
      </c>
      <c r="G7385" s="219" t="s">
        <v>7866</v>
      </c>
      <c r="H7385" s="219" t="s">
        <v>5990</v>
      </c>
      <c r="I7385" s="220" t="s">
        <v>7297</v>
      </c>
      <c r="J7385" s="221">
        <v>5890</v>
      </c>
      <c r="K7385" s="221">
        <v>1</v>
      </c>
      <c r="L7385" s="221">
        <v>5890</v>
      </c>
    </row>
    <row r="7386" spans="1:12" s="167" customFormat="1">
      <c r="A7386" s="218" t="str">
        <f t="shared" si="50"/>
        <v>O221105058683일반상품</v>
      </c>
      <c r="B7386" s="219" t="s">
        <v>9447</v>
      </c>
      <c r="C7386" s="219" t="s">
        <v>8023</v>
      </c>
      <c r="D7386" s="219" t="s">
        <v>8065</v>
      </c>
      <c r="E7386" s="219" t="s">
        <v>7709</v>
      </c>
      <c r="F7386" s="219" t="s">
        <v>6437</v>
      </c>
      <c r="G7386" s="219" t="s">
        <v>7866</v>
      </c>
      <c r="H7386" s="219" t="s">
        <v>5990</v>
      </c>
      <c r="I7386" s="220" t="s">
        <v>8070</v>
      </c>
      <c r="J7386" s="221">
        <v>5220</v>
      </c>
      <c r="K7386" s="221">
        <v>1</v>
      </c>
      <c r="L7386" s="221">
        <v>5220</v>
      </c>
    </row>
    <row r="7387" spans="1:12" s="167" customFormat="1">
      <c r="A7387" s="218" t="str">
        <f t="shared" si="50"/>
        <v>O221105058683일반상품</v>
      </c>
      <c r="B7387" s="219" t="s">
        <v>9447</v>
      </c>
      <c r="C7387" s="219" t="s">
        <v>8023</v>
      </c>
      <c r="D7387" s="219" t="s">
        <v>8065</v>
      </c>
      <c r="E7387" s="219" t="s">
        <v>7709</v>
      </c>
      <c r="F7387" s="219" t="s">
        <v>6437</v>
      </c>
      <c r="G7387" s="219" t="s">
        <v>7866</v>
      </c>
      <c r="H7387" s="219" t="s">
        <v>5990</v>
      </c>
      <c r="I7387" s="220" t="s">
        <v>8947</v>
      </c>
      <c r="J7387" s="221">
        <v>2420</v>
      </c>
      <c r="K7387" s="221">
        <v>2</v>
      </c>
      <c r="L7387" s="221">
        <v>4840</v>
      </c>
    </row>
    <row r="7388" spans="1:12" s="167" customFormat="1">
      <c r="A7388" s="218" t="str">
        <f t="shared" si="50"/>
        <v>O221105058683일반상품</v>
      </c>
      <c r="B7388" s="219" t="s">
        <v>9447</v>
      </c>
      <c r="C7388" s="219" t="s">
        <v>8023</v>
      </c>
      <c r="D7388" s="219" t="s">
        <v>8065</v>
      </c>
      <c r="E7388" s="219" t="s">
        <v>7709</v>
      </c>
      <c r="F7388" s="219" t="s">
        <v>6437</v>
      </c>
      <c r="G7388" s="219" t="s">
        <v>7866</v>
      </c>
      <c r="H7388" s="219" t="s">
        <v>5990</v>
      </c>
      <c r="I7388" s="220" t="s">
        <v>8734</v>
      </c>
      <c r="J7388" s="221">
        <v>4520</v>
      </c>
      <c r="K7388" s="221">
        <v>2</v>
      </c>
      <c r="L7388" s="221">
        <v>9040</v>
      </c>
    </row>
    <row r="7389" spans="1:12" s="167" customFormat="1">
      <c r="A7389" s="218" t="str">
        <f t="shared" si="50"/>
        <v>O221105058683일반상품</v>
      </c>
      <c r="B7389" s="219" t="s">
        <v>9447</v>
      </c>
      <c r="C7389" s="219" t="s">
        <v>8023</v>
      </c>
      <c r="D7389" s="219" t="s">
        <v>8065</v>
      </c>
      <c r="E7389" s="219" t="s">
        <v>7709</v>
      </c>
      <c r="F7389" s="219" t="s">
        <v>6437</v>
      </c>
      <c r="G7389" s="219" t="s">
        <v>7866</v>
      </c>
      <c r="H7389" s="219" t="s">
        <v>5990</v>
      </c>
      <c r="I7389" s="220" t="s">
        <v>8745</v>
      </c>
      <c r="J7389" s="221">
        <v>2480</v>
      </c>
      <c r="K7389" s="221">
        <v>1</v>
      </c>
      <c r="L7389" s="221">
        <v>2480</v>
      </c>
    </row>
    <row r="7390" spans="1:12" s="167" customFormat="1">
      <c r="A7390" s="218" t="str">
        <f t="shared" si="50"/>
        <v>O221105058683일반상품</v>
      </c>
      <c r="B7390" s="219" t="s">
        <v>9447</v>
      </c>
      <c r="C7390" s="219" t="s">
        <v>8023</v>
      </c>
      <c r="D7390" s="219" t="s">
        <v>8065</v>
      </c>
      <c r="E7390" s="219" t="s">
        <v>7709</v>
      </c>
      <c r="F7390" s="219" t="s">
        <v>6437</v>
      </c>
      <c r="G7390" s="219" t="s">
        <v>7866</v>
      </c>
      <c r="H7390" s="219" t="s">
        <v>5990</v>
      </c>
      <c r="I7390" s="220" t="s">
        <v>8405</v>
      </c>
      <c r="J7390" s="221">
        <v>11200</v>
      </c>
      <c r="K7390" s="221">
        <v>1</v>
      </c>
      <c r="L7390" s="221">
        <v>11200</v>
      </c>
    </row>
    <row r="7391" spans="1:12" s="167" customFormat="1">
      <c r="A7391" s="218" t="str">
        <f t="shared" si="50"/>
        <v>O221105058683일반상품</v>
      </c>
      <c r="B7391" s="219" t="s">
        <v>9447</v>
      </c>
      <c r="C7391" s="219" t="s">
        <v>8023</v>
      </c>
      <c r="D7391" s="219" t="s">
        <v>8065</v>
      </c>
      <c r="E7391" s="219" t="s">
        <v>7709</v>
      </c>
      <c r="F7391" s="219" t="s">
        <v>6437</v>
      </c>
      <c r="G7391" s="219" t="s">
        <v>7866</v>
      </c>
      <c r="H7391" s="219" t="s">
        <v>5990</v>
      </c>
      <c r="I7391" s="220" t="s">
        <v>7282</v>
      </c>
      <c r="J7391" s="221">
        <v>2170</v>
      </c>
      <c r="K7391" s="221">
        <v>1</v>
      </c>
      <c r="L7391" s="221">
        <v>2170</v>
      </c>
    </row>
    <row r="7392" spans="1:12" s="167" customFormat="1">
      <c r="A7392" s="218" t="str">
        <f t="shared" si="50"/>
        <v>O221105058683일반상품</v>
      </c>
      <c r="B7392" s="219" t="s">
        <v>9447</v>
      </c>
      <c r="C7392" s="219" t="s">
        <v>8023</v>
      </c>
      <c r="D7392" s="219" t="s">
        <v>8065</v>
      </c>
      <c r="E7392" s="219" t="s">
        <v>7709</v>
      </c>
      <c r="F7392" s="219" t="s">
        <v>6437</v>
      </c>
      <c r="G7392" s="219" t="s">
        <v>7866</v>
      </c>
      <c r="H7392" s="219" t="s">
        <v>5990</v>
      </c>
      <c r="I7392" s="220" t="s">
        <v>9656</v>
      </c>
      <c r="J7392" s="221">
        <v>7250</v>
      </c>
      <c r="K7392" s="221">
        <v>1</v>
      </c>
      <c r="L7392" s="221">
        <v>7250</v>
      </c>
    </row>
    <row r="7393" spans="1:12" s="167" customFormat="1">
      <c r="A7393" s="218" t="str">
        <f t="shared" si="50"/>
        <v>O221105058683일반상품</v>
      </c>
      <c r="B7393" s="219" t="s">
        <v>9447</v>
      </c>
      <c r="C7393" s="219" t="s">
        <v>8023</v>
      </c>
      <c r="D7393" s="219" t="s">
        <v>8065</v>
      </c>
      <c r="E7393" s="219" t="s">
        <v>7709</v>
      </c>
      <c r="F7393" s="219" t="s">
        <v>6437</v>
      </c>
      <c r="G7393" s="219" t="s">
        <v>7866</v>
      </c>
      <c r="H7393" s="219" t="s">
        <v>5990</v>
      </c>
      <c r="I7393" s="220" t="s">
        <v>8585</v>
      </c>
      <c r="J7393" s="221">
        <v>1080</v>
      </c>
      <c r="K7393" s="221">
        <v>1</v>
      </c>
      <c r="L7393" s="221">
        <v>1080</v>
      </c>
    </row>
    <row r="7394" spans="1:12" s="167" customFormat="1">
      <c r="A7394" s="218" t="str">
        <f t="shared" si="50"/>
        <v>O221105058683일반상품</v>
      </c>
      <c r="B7394" s="219" t="s">
        <v>9447</v>
      </c>
      <c r="C7394" s="219" t="s">
        <v>8023</v>
      </c>
      <c r="D7394" s="219" t="s">
        <v>8065</v>
      </c>
      <c r="E7394" s="219" t="s">
        <v>7709</v>
      </c>
      <c r="F7394" s="219" t="s">
        <v>6437</v>
      </c>
      <c r="G7394" s="219" t="s">
        <v>7866</v>
      </c>
      <c r="H7394" s="219" t="s">
        <v>5990</v>
      </c>
      <c r="I7394" s="220" t="s">
        <v>8335</v>
      </c>
      <c r="J7394" s="221">
        <v>1080</v>
      </c>
      <c r="K7394" s="221">
        <v>2</v>
      </c>
      <c r="L7394" s="221">
        <v>2160</v>
      </c>
    </row>
    <row r="7395" spans="1:12" s="167" customFormat="1">
      <c r="A7395" s="218" t="str">
        <f t="shared" si="50"/>
        <v>O221105058683일반상품</v>
      </c>
      <c r="B7395" s="219" t="s">
        <v>9447</v>
      </c>
      <c r="C7395" s="219" t="s">
        <v>8023</v>
      </c>
      <c r="D7395" s="219" t="s">
        <v>8065</v>
      </c>
      <c r="E7395" s="219" t="s">
        <v>7709</v>
      </c>
      <c r="F7395" s="219" t="s">
        <v>6437</v>
      </c>
      <c r="G7395" s="219" t="s">
        <v>7866</v>
      </c>
      <c r="H7395" s="219" t="s">
        <v>5990</v>
      </c>
      <c r="I7395" s="220" t="s">
        <v>8514</v>
      </c>
      <c r="J7395" s="221">
        <v>2160</v>
      </c>
      <c r="K7395" s="221">
        <v>1</v>
      </c>
      <c r="L7395" s="221">
        <v>2160</v>
      </c>
    </row>
    <row r="7396" spans="1:12" s="167" customFormat="1">
      <c r="A7396" s="218" t="str">
        <f t="shared" si="50"/>
        <v>O221105058683일반상품</v>
      </c>
      <c r="B7396" s="219" t="s">
        <v>9447</v>
      </c>
      <c r="C7396" s="219" t="s">
        <v>8023</v>
      </c>
      <c r="D7396" s="219" t="s">
        <v>8065</v>
      </c>
      <c r="E7396" s="219" t="s">
        <v>7709</v>
      </c>
      <c r="F7396" s="219" t="s">
        <v>6437</v>
      </c>
      <c r="G7396" s="219" t="s">
        <v>7866</v>
      </c>
      <c r="H7396" s="219" t="s">
        <v>5990</v>
      </c>
      <c r="I7396" s="220" t="s">
        <v>8531</v>
      </c>
      <c r="J7396" s="221">
        <v>4800</v>
      </c>
      <c r="K7396" s="221">
        <v>1</v>
      </c>
      <c r="L7396" s="221">
        <v>4800</v>
      </c>
    </row>
    <row r="7397" spans="1:12" s="167" customFormat="1">
      <c r="A7397" s="218" t="str">
        <f t="shared" si="50"/>
        <v>O221105058683일반상품</v>
      </c>
      <c r="B7397" s="219" t="s">
        <v>9447</v>
      </c>
      <c r="C7397" s="219" t="s">
        <v>8023</v>
      </c>
      <c r="D7397" s="219" t="s">
        <v>8065</v>
      </c>
      <c r="E7397" s="219" t="s">
        <v>7709</v>
      </c>
      <c r="F7397" s="219" t="s">
        <v>6437</v>
      </c>
      <c r="G7397" s="219" t="s">
        <v>7866</v>
      </c>
      <c r="H7397" s="219" t="s">
        <v>5990</v>
      </c>
      <c r="I7397" s="220" t="s">
        <v>7207</v>
      </c>
      <c r="J7397" s="221">
        <v>2000</v>
      </c>
      <c r="K7397" s="221">
        <v>1</v>
      </c>
      <c r="L7397" s="221">
        <v>2000</v>
      </c>
    </row>
    <row r="7398" spans="1:12" s="167" customFormat="1">
      <c r="A7398" s="218" t="str">
        <f t="shared" si="50"/>
        <v>O221105058683일반상품</v>
      </c>
      <c r="B7398" s="219" t="s">
        <v>9447</v>
      </c>
      <c r="C7398" s="219" t="s">
        <v>8023</v>
      </c>
      <c r="D7398" s="219" t="s">
        <v>8065</v>
      </c>
      <c r="E7398" s="219" t="s">
        <v>7709</v>
      </c>
      <c r="F7398" s="219" t="s">
        <v>6437</v>
      </c>
      <c r="G7398" s="219" t="s">
        <v>7866</v>
      </c>
      <c r="H7398" s="219" t="s">
        <v>5990</v>
      </c>
      <c r="I7398" s="220" t="s">
        <v>8603</v>
      </c>
      <c r="J7398" s="221">
        <v>2400</v>
      </c>
      <c r="K7398" s="221">
        <v>1</v>
      </c>
      <c r="L7398" s="221">
        <v>2400</v>
      </c>
    </row>
    <row r="7399" spans="1:12" s="167" customFormat="1">
      <c r="A7399" s="218" t="str">
        <f t="shared" si="50"/>
        <v>O221105058683일반상품</v>
      </c>
      <c r="B7399" s="219" t="s">
        <v>9447</v>
      </c>
      <c r="C7399" s="219" t="s">
        <v>8023</v>
      </c>
      <c r="D7399" s="219" t="s">
        <v>8065</v>
      </c>
      <c r="E7399" s="219" t="s">
        <v>7709</v>
      </c>
      <c r="F7399" s="219" t="s">
        <v>6437</v>
      </c>
      <c r="G7399" s="219" t="s">
        <v>7866</v>
      </c>
      <c r="H7399" s="219" t="s">
        <v>5990</v>
      </c>
      <c r="I7399" s="220" t="s">
        <v>8392</v>
      </c>
      <c r="J7399" s="221">
        <v>4400</v>
      </c>
      <c r="K7399" s="221">
        <v>1</v>
      </c>
      <c r="L7399" s="221">
        <v>4400</v>
      </c>
    </row>
    <row r="7400" spans="1:12" s="167" customFormat="1">
      <c r="A7400" s="218" t="str">
        <f t="shared" si="50"/>
        <v>O221105058683일반상품</v>
      </c>
      <c r="B7400" s="219" t="s">
        <v>9447</v>
      </c>
      <c r="C7400" s="219" t="s">
        <v>8023</v>
      </c>
      <c r="D7400" s="219" t="s">
        <v>8065</v>
      </c>
      <c r="E7400" s="219" t="s">
        <v>7709</v>
      </c>
      <c r="F7400" s="219" t="s">
        <v>6437</v>
      </c>
      <c r="G7400" s="219" t="s">
        <v>7866</v>
      </c>
      <c r="H7400" s="219" t="s">
        <v>5990</v>
      </c>
      <c r="I7400" s="220" t="s">
        <v>8380</v>
      </c>
      <c r="J7400" s="221">
        <v>4450</v>
      </c>
      <c r="K7400" s="221">
        <v>1</v>
      </c>
      <c r="L7400" s="221">
        <v>4450</v>
      </c>
    </row>
    <row r="7401" spans="1:12" s="167" customFormat="1">
      <c r="A7401" s="218" t="str">
        <f t="shared" si="50"/>
        <v>O221105058683일반상품</v>
      </c>
      <c r="B7401" s="219" t="s">
        <v>9447</v>
      </c>
      <c r="C7401" s="219" t="s">
        <v>8023</v>
      </c>
      <c r="D7401" s="219" t="s">
        <v>8065</v>
      </c>
      <c r="E7401" s="219" t="s">
        <v>7709</v>
      </c>
      <c r="F7401" s="219" t="s">
        <v>6437</v>
      </c>
      <c r="G7401" s="219" t="s">
        <v>7866</v>
      </c>
      <c r="H7401" s="219" t="s">
        <v>5990</v>
      </c>
      <c r="I7401" s="220" t="s">
        <v>8766</v>
      </c>
      <c r="J7401" s="221">
        <v>1070</v>
      </c>
      <c r="K7401" s="221">
        <v>5</v>
      </c>
      <c r="L7401" s="221">
        <v>5350</v>
      </c>
    </row>
    <row r="7402" spans="1:12" s="167" customFormat="1">
      <c r="A7402" s="218" t="str">
        <f t="shared" si="50"/>
        <v>O221105058683일반상품</v>
      </c>
      <c r="B7402" s="219" t="s">
        <v>9447</v>
      </c>
      <c r="C7402" s="219" t="s">
        <v>8023</v>
      </c>
      <c r="D7402" s="219" t="s">
        <v>8065</v>
      </c>
      <c r="E7402" s="219" t="s">
        <v>7709</v>
      </c>
      <c r="F7402" s="219" t="s">
        <v>6437</v>
      </c>
      <c r="G7402" s="219" t="s">
        <v>7866</v>
      </c>
      <c r="H7402" s="219" t="s">
        <v>5990</v>
      </c>
      <c r="I7402" s="220" t="s">
        <v>9657</v>
      </c>
      <c r="J7402" s="221">
        <v>4280</v>
      </c>
      <c r="K7402" s="221">
        <v>1</v>
      </c>
      <c r="L7402" s="221">
        <v>4280</v>
      </c>
    </row>
    <row r="7403" spans="1:12" s="167" customFormat="1">
      <c r="A7403" s="218" t="str">
        <f t="shared" si="50"/>
        <v>O221105058683일반상품</v>
      </c>
      <c r="B7403" s="219" t="s">
        <v>9447</v>
      </c>
      <c r="C7403" s="219" t="s">
        <v>8023</v>
      </c>
      <c r="D7403" s="219" t="s">
        <v>8065</v>
      </c>
      <c r="E7403" s="219" t="s">
        <v>7709</v>
      </c>
      <c r="F7403" s="219" t="s">
        <v>6437</v>
      </c>
      <c r="G7403" s="219" t="s">
        <v>7866</v>
      </c>
      <c r="H7403" s="219" t="s">
        <v>5990</v>
      </c>
      <c r="I7403" s="220" t="s">
        <v>9572</v>
      </c>
      <c r="J7403" s="221">
        <v>3600</v>
      </c>
      <c r="K7403" s="221">
        <v>2</v>
      </c>
      <c r="L7403" s="221">
        <v>7200</v>
      </c>
    </row>
    <row r="7404" spans="1:12" s="167" customFormat="1">
      <c r="A7404" s="218" t="str">
        <f t="shared" si="50"/>
        <v>O221105058683일반상품</v>
      </c>
      <c r="B7404" s="219" t="s">
        <v>9447</v>
      </c>
      <c r="C7404" s="219" t="s">
        <v>8023</v>
      </c>
      <c r="D7404" s="219" t="s">
        <v>8065</v>
      </c>
      <c r="E7404" s="219" t="s">
        <v>7709</v>
      </c>
      <c r="F7404" s="219" t="s">
        <v>6437</v>
      </c>
      <c r="G7404" s="219" t="s">
        <v>7866</v>
      </c>
      <c r="H7404" s="219" t="s">
        <v>5990</v>
      </c>
      <c r="I7404" s="220" t="s">
        <v>9602</v>
      </c>
      <c r="J7404" s="221">
        <v>3800</v>
      </c>
      <c r="K7404" s="221">
        <v>1</v>
      </c>
      <c r="L7404" s="221">
        <v>3800</v>
      </c>
    </row>
    <row r="7405" spans="1:12" s="167" customFormat="1">
      <c r="A7405" s="218" t="str">
        <f t="shared" si="50"/>
        <v>O221105058683일반상품</v>
      </c>
      <c r="B7405" s="219" t="s">
        <v>9447</v>
      </c>
      <c r="C7405" s="219" t="s">
        <v>8023</v>
      </c>
      <c r="D7405" s="219" t="s">
        <v>8065</v>
      </c>
      <c r="E7405" s="219" t="s">
        <v>7709</v>
      </c>
      <c r="F7405" s="219" t="s">
        <v>6437</v>
      </c>
      <c r="G7405" s="219" t="s">
        <v>7866</v>
      </c>
      <c r="H7405" s="219" t="s">
        <v>5990</v>
      </c>
      <c r="I7405" s="220" t="s">
        <v>8710</v>
      </c>
      <c r="J7405" s="221">
        <v>1040</v>
      </c>
      <c r="K7405" s="221">
        <v>1</v>
      </c>
      <c r="L7405" s="221">
        <v>1040</v>
      </c>
    </row>
    <row r="7406" spans="1:12" s="167" customFormat="1">
      <c r="A7406" s="218" t="str">
        <f t="shared" si="50"/>
        <v>O221105058683일반상품</v>
      </c>
      <c r="B7406" s="219" t="s">
        <v>9447</v>
      </c>
      <c r="C7406" s="219" t="s">
        <v>8023</v>
      </c>
      <c r="D7406" s="219" t="s">
        <v>8065</v>
      </c>
      <c r="E7406" s="219" t="s">
        <v>7709</v>
      </c>
      <c r="F7406" s="219" t="s">
        <v>6437</v>
      </c>
      <c r="G7406" s="219" t="s">
        <v>7866</v>
      </c>
      <c r="H7406" s="219" t="s">
        <v>5990</v>
      </c>
      <c r="I7406" s="220" t="s">
        <v>7208</v>
      </c>
      <c r="J7406" s="221">
        <v>3600</v>
      </c>
      <c r="K7406" s="221">
        <v>1</v>
      </c>
      <c r="L7406" s="221">
        <v>3600</v>
      </c>
    </row>
    <row r="7407" spans="1:12" s="167" customFormat="1">
      <c r="A7407" s="218" t="str">
        <f t="shared" si="50"/>
        <v>O221105058683일반상품</v>
      </c>
      <c r="B7407" s="219" t="s">
        <v>9447</v>
      </c>
      <c r="C7407" s="219" t="s">
        <v>8023</v>
      </c>
      <c r="D7407" s="219" t="s">
        <v>8065</v>
      </c>
      <c r="E7407" s="219" t="s">
        <v>7709</v>
      </c>
      <c r="F7407" s="219" t="s">
        <v>6437</v>
      </c>
      <c r="G7407" s="219" t="s">
        <v>7866</v>
      </c>
      <c r="H7407" s="219" t="s">
        <v>5990</v>
      </c>
      <c r="I7407" s="220" t="s">
        <v>7926</v>
      </c>
      <c r="J7407" s="221">
        <v>700</v>
      </c>
      <c r="K7407" s="221">
        <v>9</v>
      </c>
      <c r="L7407" s="221">
        <v>6300</v>
      </c>
    </row>
    <row r="7408" spans="1:12" s="167" customFormat="1">
      <c r="A7408" s="218" t="str">
        <f t="shared" si="50"/>
        <v>O221105058683일반상품</v>
      </c>
      <c r="B7408" s="219" t="s">
        <v>9447</v>
      </c>
      <c r="C7408" s="219" t="s">
        <v>8023</v>
      </c>
      <c r="D7408" s="219" t="s">
        <v>8065</v>
      </c>
      <c r="E7408" s="219" t="s">
        <v>7709</v>
      </c>
      <c r="F7408" s="219" t="s">
        <v>6437</v>
      </c>
      <c r="G7408" s="219" t="s">
        <v>7866</v>
      </c>
      <c r="H7408" s="219" t="s">
        <v>5990</v>
      </c>
      <c r="I7408" s="220" t="s">
        <v>8516</v>
      </c>
      <c r="J7408" s="221">
        <v>1080</v>
      </c>
      <c r="K7408" s="221">
        <v>2</v>
      </c>
      <c r="L7408" s="221">
        <v>2160</v>
      </c>
    </row>
    <row r="7409" spans="1:12" s="167" customFormat="1">
      <c r="A7409" s="218" t="str">
        <f t="shared" si="50"/>
        <v>O221105058683일반상품</v>
      </c>
      <c r="B7409" s="219" t="s">
        <v>9447</v>
      </c>
      <c r="C7409" s="219" t="s">
        <v>8023</v>
      </c>
      <c r="D7409" s="219" t="s">
        <v>8065</v>
      </c>
      <c r="E7409" s="219" t="s">
        <v>7709</v>
      </c>
      <c r="F7409" s="219" t="s">
        <v>6437</v>
      </c>
      <c r="G7409" s="219" t="s">
        <v>7866</v>
      </c>
      <c r="H7409" s="219" t="s">
        <v>5990</v>
      </c>
      <c r="I7409" s="220" t="s">
        <v>8025</v>
      </c>
      <c r="J7409" s="221">
        <v>3800</v>
      </c>
      <c r="K7409" s="221">
        <v>2</v>
      </c>
      <c r="L7409" s="221">
        <v>7600</v>
      </c>
    </row>
    <row r="7410" spans="1:12" s="167" customFormat="1">
      <c r="A7410" s="218" t="str">
        <f t="shared" si="50"/>
        <v>O221105058683일반상품</v>
      </c>
      <c r="B7410" s="219" t="s">
        <v>9447</v>
      </c>
      <c r="C7410" s="219" t="s">
        <v>8023</v>
      </c>
      <c r="D7410" s="219" t="s">
        <v>8065</v>
      </c>
      <c r="E7410" s="219" t="s">
        <v>7709</v>
      </c>
      <c r="F7410" s="219" t="s">
        <v>6437</v>
      </c>
      <c r="G7410" s="219" t="s">
        <v>7866</v>
      </c>
      <c r="H7410" s="219" t="s">
        <v>5990</v>
      </c>
      <c r="I7410" s="220" t="s">
        <v>8079</v>
      </c>
      <c r="J7410" s="221">
        <v>1900</v>
      </c>
      <c r="K7410" s="221">
        <v>2</v>
      </c>
      <c r="L7410" s="221">
        <v>3800</v>
      </c>
    </row>
    <row r="7411" spans="1:12" s="167" customFormat="1">
      <c r="A7411" s="218" t="str">
        <f t="shared" si="50"/>
        <v>O221105058683일반상품</v>
      </c>
      <c r="B7411" s="219" t="s">
        <v>9447</v>
      </c>
      <c r="C7411" s="219" t="s">
        <v>8023</v>
      </c>
      <c r="D7411" s="219" t="s">
        <v>8065</v>
      </c>
      <c r="E7411" s="219" t="s">
        <v>7709</v>
      </c>
      <c r="F7411" s="219" t="s">
        <v>6437</v>
      </c>
      <c r="G7411" s="219" t="s">
        <v>7866</v>
      </c>
      <c r="H7411" s="219" t="s">
        <v>5990</v>
      </c>
      <c r="I7411" s="220" t="s">
        <v>9658</v>
      </c>
      <c r="J7411" s="221">
        <v>5180</v>
      </c>
      <c r="K7411" s="221">
        <v>1</v>
      </c>
      <c r="L7411" s="221">
        <v>5180</v>
      </c>
    </row>
    <row r="7412" spans="1:12" s="167" customFormat="1">
      <c r="A7412" s="218" t="str">
        <f t="shared" si="50"/>
        <v>O221105058678일반상품</v>
      </c>
      <c r="B7412" s="219" t="s">
        <v>9448</v>
      </c>
      <c r="C7412" s="219" t="s">
        <v>8023</v>
      </c>
      <c r="D7412" s="219" t="s">
        <v>8065</v>
      </c>
      <c r="E7412" s="219" t="s">
        <v>7705</v>
      </c>
      <c r="F7412" s="219" t="s">
        <v>6439</v>
      </c>
      <c r="G7412" s="219" t="s">
        <v>7878</v>
      </c>
      <c r="H7412" s="219" t="s">
        <v>5990</v>
      </c>
      <c r="I7412" s="220" t="s">
        <v>8074</v>
      </c>
      <c r="J7412" s="221">
        <v>5900</v>
      </c>
      <c r="K7412" s="221">
        <v>1</v>
      </c>
      <c r="L7412" s="221">
        <v>5900</v>
      </c>
    </row>
    <row r="7413" spans="1:12" s="167" customFormat="1">
      <c r="A7413" s="218" t="str">
        <f t="shared" si="50"/>
        <v>O221105058678일반상품</v>
      </c>
      <c r="B7413" s="219" t="s">
        <v>9448</v>
      </c>
      <c r="C7413" s="219" t="s">
        <v>8023</v>
      </c>
      <c r="D7413" s="219" t="s">
        <v>8065</v>
      </c>
      <c r="E7413" s="219" t="s">
        <v>7705</v>
      </c>
      <c r="F7413" s="219" t="s">
        <v>6439</v>
      </c>
      <c r="G7413" s="219" t="s">
        <v>7878</v>
      </c>
      <c r="H7413" s="219" t="s">
        <v>5990</v>
      </c>
      <c r="I7413" s="220" t="s">
        <v>9589</v>
      </c>
      <c r="J7413" s="221">
        <v>4700</v>
      </c>
      <c r="K7413" s="221">
        <v>1</v>
      </c>
      <c r="L7413" s="221">
        <v>4700</v>
      </c>
    </row>
    <row r="7414" spans="1:12" s="167" customFormat="1">
      <c r="A7414" s="218" t="str">
        <f t="shared" si="50"/>
        <v>O221105058678일반상품</v>
      </c>
      <c r="B7414" s="219" t="s">
        <v>9448</v>
      </c>
      <c r="C7414" s="219" t="s">
        <v>8023</v>
      </c>
      <c r="D7414" s="219" t="s">
        <v>8065</v>
      </c>
      <c r="E7414" s="219" t="s">
        <v>7705</v>
      </c>
      <c r="F7414" s="219" t="s">
        <v>6439</v>
      </c>
      <c r="G7414" s="219" t="s">
        <v>7878</v>
      </c>
      <c r="H7414" s="219" t="s">
        <v>5990</v>
      </c>
      <c r="I7414" s="220" t="s">
        <v>8884</v>
      </c>
      <c r="J7414" s="221">
        <v>3100</v>
      </c>
      <c r="K7414" s="221">
        <v>3</v>
      </c>
      <c r="L7414" s="221">
        <v>9300</v>
      </c>
    </row>
    <row r="7415" spans="1:12" s="167" customFormat="1">
      <c r="A7415" s="218" t="str">
        <f t="shared" si="50"/>
        <v>O221105058678일반상품</v>
      </c>
      <c r="B7415" s="219" t="s">
        <v>9448</v>
      </c>
      <c r="C7415" s="219" t="s">
        <v>8023</v>
      </c>
      <c r="D7415" s="219" t="s">
        <v>8065</v>
      </c>
      <c r="E7415" s="219" t="s">
        <v>7705</v>
      </c>
      <c r="F7415" s="219" t="s">
        <v>6439</v>
      </c>
      <c r="G7415" s="219" t="s">
        <v>7878</v>
      </c>
      <c r="H7415" s="219" t="s">
        <v>5990</v>
      </c>
      <c r="I7415" s="220" t="s">
        <v>8736</v>
      </c>
      <c r="J7415" s="221">
        <v>2500</v>
      </c>
      <c r="K7415" s="221">
        <v>1</v>
      </c>
      <c r="L7415" s="221">
        <v>2500</v>
      </c>
    </row>
    <row r="7416" spans="1:12" s="167" customFormat="1">
      <c r="A7416" s="218" t="str">
        <f t="shared" si="50"/>
        <v>O221105058678일반상품</v>
      </c>
      <c r="B7416" s="219" t="s">
        <v>9448</v>
      </c>
      <c r="C7416" s="219" t="s">
        <v>8023</v>
      </c>
      <c r="D7416" s="219" t="s">
        <v>8065</v>
      </c>
      <c r="E7416" s="219" t="s">
        <v>7705</v>
      </c>
      <c r="F7416" s="219" t="s">
        <v>6439</v>
      </c>
      <c r="G7416" s="219" t="s">
        <v>7878</v>
      </c>
      <c r="H7416" s="219" t="s">
        <v>5990</v>
      </c>
      <c r="I7416" s="220" t="s">
        <v>8472</v>
      </c>
      <c r="J7416" s="221">
        <v>2500</v>
      </c>
      <c r="K7416" s="221">
        <v>1</v>
      </c>
      <c r="L7416" s="221">
        <v>2500</v>
      </c>
    </row>
    <row r="7417" spans="1:12" s="167" customFormat="1">
      <c r="A7417" s="218" t="str">
        <f t="shared" si="50"/>
        <v>O221105058678일반상품</v>
      </c>
      <c r="B7417" s="219" t="s">
        <v>9448</v>
      </c>
      <c r="C7417" s="219" t="s">
        <v>8023</v>
      </c>
      <c r="D7417" s="219" t="s">
        <v>8065</v>
      </c>
      <c r="E7417" s="219" t="s">
        <v>7705</v>
      </c>
      <c r="F7417" s="219" t="s">
        <v>6439</v>
      </c>
      <c r="G7417" s="219" t="s">
        <v>7878</v>
      </c>
      <c r="H7417" s="219" t="s">
        <v>5990</v>
      </c>
      <c r="I7417" s="220" t="s">
        <v>8997</v>
      </c>
      <c r="J7417" s="221">
        <v>1500</v>
      </c>
      <c r="K7417" s="221">
        <v>1</v>
      </c>
      <c r="L7417" s="221">
        <v>1500</v>
      </c>
    </row>
    <row r="7418" spans="1:12" s="167" customFormat="1">
      <c r="A7418" s="218" t="str">
        <f t="shared" si="50"/>
        <v>O221105058678일반상품</v>
      </c>
      <c r="B7418" s="219" t="s">
        <v>9448</v>
      </c>
      <c r="C7418" s="219" t="s">
        <v>8023</v>
      </c>
      <c r="D7418" s="219" t="s">
        <v>8065</v>
      </c>
      <c r="E7418" s="219" t="s">
        <v>7705</v>
      </c>
      <c r="F7418" s="219" t="s">
        <v>6439</v>
      </c>
      <c r="G7418" s="219" t="s">
        <v>7878</v>
      </c>
      <c r="H7418" s="219" t="s">
        <v>5990</v>
      </c>
      <c r="I7418" s="220" t="s">
        <v>8341</v>
      </c>
      <c r="J7418" s="221">
        <v>9000</v>
      </c>
      <c r="K7418" s="221">
        <v>1</v>
      </c>
      <c r="L7418" s="221">
        <v>9000</v>
      </c>
    </row>
    <row r="7419" spans="1:12" s="167" customFormat="1">
      <c r="A7419" s="218" t="str">
        <f t="shared" si="50"/>
        <v>O221105058678일반상품</v>
      </c>
      <c r="B7419" s="219" t="s">
        <v>9448</v>
      </c>
      <c r="C7419" s="219" t="s">
        <v>8023</v>
      </c>
      <c r="D7419" s="219" t="s">
        <v>8065</v>
      </c>
      <c r="E7419" s="219" t="s">
        <v>7705</v>
      </c>
      <c r="F7419" s="219" t="s">
        <v>6439</v>
      </c>
      <c r="G7419" s="219" t="s">
        <v>7878</v>
      </c>
      <c r="H7419" s="219" t="s">
        <v>5990</v>
      </c>
      <c r="I7419" s="220" t="s">
        <v>8712</v>
      </c>
      <c r="J7419" s="221">
        <v>4345</v>
      </c>
      <c r="K7419" s="221">
        <v>1</v>
      </c>
      <c r="L7419" s="221">
        <v>4345</v>
      </c>
    </row>
    <row r="7420" spans="1:12" s="167" customFormat="1">
      <c r="A7420" s="218" t="str">
        <f t="shared" si="50"/>
        <v>O221105058678일반상품</v>
      </c>
      <c r="B7420" s="219" t="s">
        <v>9448</v>
      </c>
      <c r="C7420" s="219" t="s">
        <v>8023</v>
      </c>
      <c r="D7420" s="219" t="s">
        <v>8065</v>
      </c>
      <c r="E7420" s="219" t="s">
        <v>7705</v>
      </c>
      <c r="F7420" s="219" t="s">
        <v>6439</v>
      </c>
      <c r="G7420" s="219" t="s">
        <v>7878</v>
      </c>
      <c r="H7420" s="219" t="s">
        <v>5990</v>
      </c>
      <c r="I7420" s="220" t="s">
        <v>7980</v>
      </c>
      <c r="J7420" s="221">
        <v>4200</v>
      </c>
      <c r="K7420" s="221">
        <v>1</v>
      </c>
      <c r="L7420" s="221">
        <v>4200</v>
      </c>
    </row>
    <row r="7421" spans="1:12" s="167" customFormat="1">
      <c r="A7421" s="218" t="str">
        <f t="shared" si="50"/>
        <v>O221105058678일반상품</v>
      </c>
      <c r="B7421" s="219" t="s">
        <v>9448</v>
      </c>
      <c r="C7421" s="219" t="s">
        <v>8023</v>
      </c>
      <c r="D7421" s="219" t="s">
        <v>8065</v>
      </c>
      <c r="E7421" s="219" t="s">
        <v>7705</v>
      </c>
      <c r="F7421" s="219" t="s">
        <v>6439</v>
      </c>
      <c r="G7421" s="219" t="s">
        <v>7878</v>
      </c>
      <c r="H7421" s="219" t="s">
        <v>5990</v>
      </c>
      <c r="I7421" s="220" t="s">
        <v>8365</v>
      </c>
      <c r="J7421" s="221">
        <v>6180</v>
      </c>
      <c r="K7421" s="221">
        <v>2</v>
      </c>
      <c r="L7421" s="221">
        <v>12360</v>
      </c>
    </row>
    <row r="7422" spans="1:12" s="167" customFormat="1">
      <c r="A7422" s="218" t="str">
        <f t="shared" si="50"/>
        <v>O221105058678일반상품</v>
      </c>
      <c r="B7422" s="219" t="s">
        <v>9448</v>
      </c>
      <c r="C7422" s="219" t="s">
        <v>8023</v>
      </c>
      <c r="D7422" s="219" t="s">
        <v>8065</v>
      </c>
      <c r="E7422" s="219" t="s">
        <v>7705</v>
      </c>
      <c r="F7422" s="219" t="s">
        <v>6439</v>
      </c>
      <c r="G7422" s="219" t="s">
        <v>7878</v>
      </c>
      <c r="H7422" s="219" t="s">
        <v>5990</v>
      </c>
      <c r="I7422" s="220" t="s">
        <v>9041</v>
      </c>
      <c r="J7422" s="221">
        <v>22000</v>
      </c>
      <c r="K7422" s="221">
        <v>1</v>
      </c>
      <c r="L7422" s="221">
        <v>22000</v>
      </c>
    </row>
    <row r="7423" spans="1:12" s="167" customFormat="1">
      <c r="A7423" s="218" t="str">
        <f t="shared" si="50"/>
        <v>O221105058678일반상품</v>
      </c>
      <c r="B7423" s="219" t="s">
        <v>9448</v>
      </c>
      <c r="C7423" s="219" t="s">
        <v>8023</v>
      </c>
      <c r="D7423" s="219" t="s">
        <v>8065</v>
      </c>
      <c r="E7423" s="219" t="s">
        <v>7705</v>
      </c>
      <c r="F7423" s="219" t="s">
        <v>6439</v>
      </c>
      <c r="G7423" s="219" t="s">
        <v>7878</v>
      </c>
      <c r="H7423" s="219" t="s">
        <v>5990</v>
      </c>
      <c r="I7423" s="220" t="s">
        <v>8846</v>
      </c>
      <c r="J7423" s="221">
        <v>2200</v>
      </c>
      <c r="K7423" s="221">
        <v>1</v>
      </c>
      <c r="L7423" s="221">
        <v>2200</v>
      </c>
    </row>
    <row r="7424" spans="1:12" s="167" customFormat="1">
      <c r="A7424" s="218" t="str">
        <f t="shared" si="50"/>
        <v>O221105058678일반상품</v>
      </c>
      <c r="B7424" s="219" t="s">
        <v>9448</v>
      </c>
      <c r="C7424" s="219" t="s">
        <v>8023</v>
      </c>
      <c r="D7424" s="219" t="s">
        <v>8065</v>
      </c>
      <c r="E7424" s="219" t="s">
        <v>7705</v>
      </c>
      <c r="F7424" s="219" t="s">
        <v>6439</v>
      </c>
      <c r="G7424" s="219" t="s">
        <v>7878</v>
      </c>
      <c r="H7424" s="219" t="s">
        <v>5990</v>
      </c>
      <c r="I7424" s="220" t="s">
        <v>8523</v>
      </c>
      <c r="J7424" s="221">
        <v>3800</v>
      </c>
      <c r="K7424" s="221">
        <v>2</v>
      </c>
      <c r="L7424" s="221">
        <v>7600</v>
      </c>
    </row>
    <row r="7425" spans="1:12" s="167" customFormat="1">
      <c r="A7425" s="218" t="str">
        <f t="shared" si="50"/>
        <v>O221105058678일반상품</v>
      </c>
      <c r="B7425" s="219" t="s">
        <v>9448</v>
      </c>
      <c r="C7425" s="219" t="s">
        <v>8023</v>
      </c>
      <c r="D7425" s="219" t="s">
        <v>8065</v>
      </c>
      <c r="E7425" s="219" t="s">
        <v>7705</v>
      </c>
      <c r="F7425" s="219" t="s">
        <v>6439</v>
      </c>
      <c r="G7425" s="219" t="s">
        <v>7878</v>
      </c>
      <c r="H7425" s="219" t="s">
        <v>5990</v>
      </c>
      <c r="I7425" s="220" t="s">
        <v>8742</v>
      </c>
      <c r="J7425" s="221">
        <v>15770</v>
      </c>
      <c r="K7425" s="221">
        <v>1</v>
      </c>
      <c r="L7425" s="221">
        <v>15770</v>
      </c>
    </row>
    <row r="7426" spans="1:12" s="167" customFormat="1">
      <c r="A7426" s="218" t="str">
        <f t="shared" si="50"/>
        <v>O221105058678일반상품</v>
      </c>
      <c r="B7426" s="219" t="s">
        <v>9448</v>
      </c>
      <c r="C7426" s="219" t="s">
        <v>8023</v>
      </c>
      <c r="D7426" s="219" t="s">
        <v>8065</v>
      </c>
      <c r="E7426" s="219" t="s">
        <v>7705</v>
      </c>
      <c r="F7426" s="219" t="s">
        <v>6439</v>
      </c>
      <c r="G7426" s="219" t="s">
        <v>7878</v>
      </c>
      <c r="H7426" s="219" t="s">
        <v>5990</v>
      </c>
      <c r="I7426" s="220" t="s">
        <v>8328</v>
      </c>
      <c r="J7426" s="221">
        <v>3910</v>
      </c>
      <c r="K7426" s="221">
        <v>1</v>
      </c>
      <c r="L7426" s="221">
        <v>3910</v>
      </c>
    </row>
    <row r="7427" spans="1:12" s="167" customFormat="1">
      <c r="A7427" s="218" t="str">
        <f t="shared" si="50"/>
        <v>O221105058678일반상품</v>
      </c>
      <c r="B7427" s="219" t="s">
        <v>9448</v>
      </c>
      <c r="C7427" s="219" t="s">
        <v>8023</v>
      </c>
      <c r="D7427" s="219" t="s">
        <v>8065</v>
      </c>
      <c r="E7427" s="219" t="s">
        <v>7705</v>
      </c>
      <c r="F7427" s="219" t="s">
        <v>6439</v>
      </c>
      <c r="G7427" s="219" t="s">
        <v>7878</v>
      </c>
      <c r="H7427" s="219" t="s">
        <v>5990</v>
      </c>
      <c r="I7427" s="220" t="s">
        <v>8592</v>
      </c>
      <c r="J7427" s="221">
        <v>1800</v>
      </c>
      <c r="K7427" s="221">
        <v>2</v>
      </c>
      <c r="L7427" s="221">
        <v>3600</v>
      </c>
    </row>
    <row r="7428" spans="1:12" s="167" customFormat="1">
      <c r="A7428" s="218" t="str">
        <f t="shared" si="50"/>
        <v>O221105058678일반상품</v>
      </c>
      <c r="B7428" s="219" t="s">
        <v>9448</v>
      </c>
      <c r="C7428" s="219" t="s">
        <v>8023</v>
      </c>
      <c r="D7428" s="219" t="s">
        <v>8065</v>
      </c>
      <c r="E7428" s="219" t="s">
        <v>7705</v>
      </c>
      <c r="F7428" s="219" t="s">
        <v>6439</v>
      </c>
      <c r="G7428" s="219" t="s">
        <v>7878</v>
      </c>
      <c r="H7428" s="219" t="s">
        <v>5990</v>
      </c>
      <c r="I7428" s="220" t="s">
        <v>8535</v>
      </c>
      <c r="J7428" s="221">
        <v>4200</v>
      </c>
      <c r="K7428" s="221">
        <v>2</v>
      </c>
      <c r="L7428" s="221">
        <v>8400</v>
      </c>
    </row>
    <row r="7429" spans="1:12" s="167" customFormat="1">
      <c r="A7429" s="218" t="str">
        <f t="shared" si="50"/>
        <v>O221105058678일반상품</v>
      </c>
      <c r="B7429" s="219" t="s">
        <v>9448</v>
      </c>
      <c r="C7429" s="219" t="s">
        <v>8023</v>
      </c>
      <c r="D7429" s="219" t="s">
        <v>8065</v>
      </c>
      <c r="E7429" s="219" t="s">
        <v>7705</v>
      </c>
      <c r="F7429" s="219" t="s">
        <v>6439</v>
      </c>
      <c r="G7429" s="219" t="s">
        <v>7878</v>
      </c>
      <c r="H7429" s="219" t="s">
        <v>5990</v>
      </c>
      <c r="I7429" s="220" t="s">
        <v>8721</v>
      </c>
      <c r="J7429" s="221">
        <v>8880</v>
      </c>
      <c r="K7429" s="221">
        <v>2</v>
      </c>
      <c r="L7429" s="221">
        <v>17760</v>
      </c>
    </row>
    <row r="7430" spans="1:12" s="167" customFormat="1">
      <c r="A7430" s="218" t="str">
        <f t="shared" si="50"/>
        <v>O221105058678일반상품</v>
      </c>
      <c r="B7430" s="219" t="s">
        <v>9448</v>
      </c>
      <c r="C7430" s="219" t="s">
        <v>8023</v>
      </c>
      <c r="D7430" s="219" t="s">
        <v>8065</v>
      </c>
      <c r="E7430" s="219" t="s">
        <v>7705</v>
      </c>
      <c r="F7430" s="219" t="s">
        <v>6439</v>
      </c>
      <c r="G7430" s="219" t="s">
        <v>7878</v>
      </c>
      <c r="H7430" s="219" t="s">
        <v>5990</v>
      </c>
      <c r="I7430" s="220" t="s">
        <v>7272</v>
      </c>
      <c r="J7430" s="221">
        <v>1250</v>
      </c>
      <c r="K7430" s="221">
        <v>2</v>
      </c>
      <c r="L7430" s="221">
        <v>2500</v>
      </c>
    </row>
    <row r="7431" spans="1:12" s="167" customFormat="1">
      <c r="A7431" s="218" t="str">
        <f t="shared" si="50"/>
        <v>O221105058678일반상품</v>
      </c>
      <c r="B7431" s="219" t="s">
        <v>9448</v>
      </c>
      <c r="C7431" s="219" t="s">
        <v>8023</v>
      </c>
      <c r="D7431" s="219" t="s">
        <v>8065</v>
      </c>
      <c r="E7431" s="219" t="s">
        <v>7705</v>
      </c>
      <c r="F7431" s="219" t="s">
        <v>6439</v>
      </c>
      <c r="G7431" s="219" t="s">
        <v>7878</v>
      </c>
      <c r="H7431" s="219" t="s">
        <v>5990</v>
      </c>
      <c r="I7431" s="220" t="s">
        <v>8450</v>
      </c>
      <c r="J7431" s="221">
        <v>1400</v>
      </c>
      <c r="K7431" s="221">
        <v>2</v>
      </c>
      <c r="L7431" s="221">
        <v>2800</v>
      </c>
    </row>
    <row r="7432" spans="1:12" s="167" customFormat="1">
      <c r="A7432" s="218" t="str">
        <f t="shared" si="50"/>
        <v>O221105058678일반상품</v>
      </c>
      <c r="B7432" s="219" t="s">
        <v>9448</v>
      </c>
      <c r="C7432" s="219" t="s">
        <v>8023</v>
      </c>
      <c r="D7432" s="219" t="s">
        <v>8065</v>
      </c>
      <c r="E7432" s="219" t="s">
        <v>7705</v>
      </c>
      <c r="F7432" s="219" t="s">
        <v>6439</v>
      </c>
      <c r="G7432" s="219" t="s">
        <v>7878</v>
      </c>
      <c r="H7432" s="219" t="s">
        <v>5990</v>
      </c>
      <c r="I7432" s="220" t="s">
        <v>8506</v>
      </c>
      <c r="J7432" s="221">
        <v>3600</v>
      </c>
      <c r="K7432" s="221">
        <v>1</v>
      </c>
      <c r="L7432" s="221">
        <v>3600</v>
      </c>
    </row>
    <row r="7433" spans="1:12" s="167" customFormat="1">
      <c r="A7433" s="218" t="str">
        <f t="shared" si="50"/>
        <v>O221105058678일반상품</v>
      </c>
      <c r="B7433" s="219" t="s">
        <v>9448</v>
      </c>
      <c r="C7433" s="219" t="s">
        <v>8023</v>
      </c>
      <c r="D7433" s="219" t="s">
        <v>8065</v>
      </c>
      <c r="E7433" s="219" t="s">
        <v>7705</v>
      </c>
      <c r="F7433" s="219" t="s">
        <v>6439</v>
      </c>
      <c r="G7433" s="219" t="s">
        <v>7878</v>
      </c>
      <c r="H7433" s="219" t="s">
        <v>5990</v>
      </c>
      <c r="I7433" s="220" t="s">
        <v>8899</v>
      </c>
      <c r="J7433" s="221">
        <v>6000</v>
      </c>
      <c r="K7433" s="221">
        <v>1</v>
      </c>
      <c r="L7433" s="221">
        <v>6000</v>
      </c>
    </row>
    <row r="7434" spans="1:12" s="167" customFormat="1">
      <c r="A7434" s="218" t="str">
        <f t="shared" si="50"/>
        <v>O221105058678일반상품</v>
      </c>
      <c r="B7434" s="219" t="s">
        <v>9448</v>
      </c>
      <c r="C7434" s="219" t="s">
        <v>8023</v>
      </c>
      <c r="D7434" s="219" t="s">
        <v>8065</v>
      </c>
      <c r="E7434" s="219" t="s">
        <v>7705</v>
      </c>
      <c r="F7434" s="219" t="s">
        <v>6439</v>
      </c>
      <c r="G7434" s="219" t="s">
        <v>7878</v>
      </c>
      <c r="H7434" s="219" t="s">
        <v>5990</v>
      </c>
      <c r="I7434" s="220" t="s">
        <v>7201</v>
      </c>
      <c r="J7434" s="221">
        <v>12480</v>
      </c>
      <c r="K7434" s="221">
        <v>1</v>
      </c>
      <c r="L7434" s="221">
        <v>12480</v>
      </c>
    </row>
    <row r="7435" spans="1:12" s="167" customFormat="1">
      <c r="A7435" s="218" t="str">
        <f t="shared" si="50"/>
        <v>O221105058678일반상품</v>
      </c>
      <c r="B7435" s="219" t="s">
        <v>9448</v>
      </c>
      <c r="C7435" s="219" t="s">
        <v>8023</v>
      </c>
      <c r="D7435" s="219" t="s">
        <v>8065</v>
      </c>
      <c r="E7435" s="219" t="s">
        <v>7705</v>
      </c>
      <c r="F7435" s="219" t="s">
        <v>6439</v>
      </c>
      <c r="G7435" s="219" t="s">
        <v>7878</v>
      </c>
      <c r="H7435" s="219" t="s">
        <v>5990</v>
      </c>
      <c r="I7435" s="220" t="s">
        <v>7293</v>
      </c>
      <c r="J7435" s="221">
        <v>3240</v>
      </c>
      <c r="K7435" s="221">
        <v>5</v>
      </c>
      <c r="L7435" s="221">
        <v>16200</v>
      </c>
    </row>
    <row r="7436" spans="1:12" s="167" customFormat="1">
      <c r="A7436" s="218" t="str">
        <f t="shared" si="50"/>
        <v>O221105058678일반상품</v>
      </c>
      <c r="B7436" s="219" t="s">
        <v>9448</v>
      </c>
      <c r="C7436" s="219" t="s">
        <v>8023</v>
      </c>
      <c r="D7436" s="219" t="s">
        <v>8065</v>
      </c>
      <c r="E7436" s="219" t="s">
        <v>7705</v>
      </c>
      <c r="F7436" s="219" t="s">
        <v>6439</v>
      </c>
      <c r="G7436" s="219" t="s">
        <v>7878</v>
      </c>
      <c r="H7436" s="219" t="s">
        <v>5990</v>
      </c>
      <c r="I7436" s="220" t="s">
        <v>8351</v>
      </c>
      <c r="J7436" s="221">
        <v>3950</v>
      </c>
      <c r="K7436" s="221">
        <v>1</v>
      </c>
      <c r="L7436" s="221">
        <v>3950</v>
      </c>
    </row>
    <row r="7437" spans="1:12" s="167" customFormat="1">
      <c r="A7437" s="218" t="str">
        <f t="shared" si="50"/>
        <v>O221105058678일반상품</v>
      </c>
      <c r="B7437" s="219" t="s">
        <v>9448</v>
      </c>
      <c r="C7437" s="219" t="s">
        <v>8023</v>
      </c>
      <c r="D7437" s="219" t="s">
        <v>8065</v>
      </c>
      <c r="E7437" s="219" t="s">
        <v>7705</v>
      </c>
      <c r="F7437" s="219" t="s">
        <v>6439</v>
      </c>
      <c r="G7437" s="219" t="s">
        <v>7878</v>
      </c>
      <c r="H7437" s="219" t="s">
        <v>5990</v>
      </c>
      <c r="I7437" s="220" t="s">
        <v>9050</v>
      </c>
      <c r="J7437" s="221">
        <v>3980</v>
      </c>
      <c r="K7437" s="221">
        <v>1</v>
      </c>
      <c r="L7437" s="221">
        <v>3980</v>
      </c>
    </row>
    <row r="7438" spans="1:12" s="167" customFormat="1">
      <c r="A7438" s="218" t="str">
        <f t="shared" si="50"/>
        <v>O221105058678일반상품</v>
      </c>
      <c r="B7438" s="219" t="s">
        <v>9448</v>
      </c>
      <c r="C7438" s="219" t="s">
        <v>8023</v>
      </c>
      <c r="D7438" s="219" t="s">
        <v>8065</v>
      </c>
      <c r="E7438" s="219" t="s">
        <v>7705</v>
      </c>
      <c r="F7438" s="219" t="s">
        <v>6439</v>
      </c>
      <c r="G7438" s="219" t="s">
        <v>7878</v>
      </c>
      <c r="H7438" s="219" t="s">
        <v>5990</v>
      </c>
      <c r="I7438" s="220" t="s">
        <v>8496</v>
      </c>
      <c r="J7438" s="221">
        <v>3080</v>
      </c>
      <c r="K7438" s="221">
        <v>2</v>
      </c>
      <c r="L7438" s="221">
        <v>6160</v>
      </c>
    </row>
    <row r="7439" spans="1:12" s="167" customFormat="1">
      <c r="A7439" s="218" t="str">
        <f t="shared" si="50"/>
        <v>O221105058678일반상품</v>
      </c>
      <c r="B7439" s="219" t="s">
        <v>9448</v>
      </c>
      <c r="C7439" s="219" t="s">
        <v>8023</v>
      </c>
      <c r="D7439" s="219" t="s">
        <v>8065</v>
      </c>
      <c r="E7439" s="219" t="s">
        <v>7705</v>
      </c>
      <c r="F7439" s="219" t="s">
        <v>6439</v>
      </c>
      <c r="G7439" s="219" t="s">
        <v>7878</v>
      </c>
      <c r="H7439" s="219" t="s">
        <v>5990</v>
      </c>
      <c r="I7439" s="220" t="s">
        <v>9659</v>
      </c>
      <c r="J7439" s="221">
        <v>11000</v>
      </c>
      <c r="K7439" s="221">
        <v>1</v>
      </c>
      <c r="L7439" s="221">
        <v>11000</v>
      </c>
    </row>
    <row r="7440" spans="1:12" s="167" customFormat="1">
      <c r="A7440" s="218" t="str">
        <f t="shared" si="50"/>
        <v>O221105058678일반상품</v>
      </c>
      <c r="B7440" s="219" t="s">
        <v>9448</v>
      </c>
      <c r="C7440" s="219" t="s">
        <v>8023</v>
      </c>
      <c r="D7440" s="219" t="s">
        <v>8065</v>
      </c>
      <c r="E7440" s="219" t="s">
        <v>7705</v>
      </c>
      <c r="F7440" s="219" t="s">
        <v>6439</v>
      </c>
      <c r="G7440" s="219" t="s">
        <v>7878</v>
      </c>
      <c r="H7440" s="219" t="s">
        <v>5990</v>
      </c>
      <c r="I7440" s="220" t="s">
        <v>9611</v>
      </c>
      <c r="J7440" s="221">
        <v>59760</v>
      </c>
      <c r="K7440" s="221">
        <v>1</v>
      </c>
      <c r="L7440" s="221">
        <v>59760</v>
      </c>
    </row>
    <row r="7441" spans="1:12" s="167" customFormat="1">
      <c r="A7441" s="218" t="str">
        <f t="shared" si="50"/>
        <v>O221105058678일반상품</v>
      </c>
      <c r="B7441" s="219" t="s">
        <v>9448</v>
      </c>
      <c r="C7441" s="219" t="s">
        <v>8023</v>
      </c>
      <c r="D7441" s="219" t="s">
        <v>8065</v>
      </c>
      <c r="E7441" s="219" t="s">
        <v>7705</v>
      </c>
      <c r="F7441" s="219" t="s">
        <v>6439</v>
      </c>
      <c r="G7441" s="219" t="s">
        <v>7878</v>
      </c>
      <c r="H7441" s="219" t="s">
        <v>5990</v>
      </c>
      <c r="I7441" s="220" t="s">
        <v>8033</v>
      </c>
      <c r="J7441" s="221">
        <v>2400</v>
      </c>
      <c r="K7441" s="221">
        <v>1</v>
      </c>
      <c r="L7441" s="221">
        <v>2400</v>
      </c>
    </row>
    <row r="7442" spans="1:12" s="167" customFormat="1">
      <c r="A7442" s="218" t="str">
        <f t="shared" si="50"/>
        <v>O221105058678일반상품</v>
      </c>
      <c r="B7442" s="219" t="s">
        <v>9448</v>
      </c>
      <c r="C7442" s="219" t="s">
        <v>8023</v>
      </c>
      <c r="D7442" s="219" t="s">
        <v>8065</v>
      </c>
      <c r="E7442" s="219" t="s">
        <v>7705</v>
      </c>
      <c r="F7442" s="219" t="s">
        <v>6439</v>
      </c>
      <c r="G7442" s="219" t="s">
        <v>7878</v>
      </c>
      <c r="H7442" s="219" t="s">
        <v>5990</v>
      </c>
      <c r="I7442" s="220" t="s">
        <v>8492</v>
      </c>
      <c r="J7442" s="221">
        <v>4200</v>
      </c>
      <c r="K7442" s="221">
        <v>3</v>
      </c>
      <c r="L7442" s="221">
        <v>12600</v>
      </c>
    </row>
    <row r="7443" spans="1:12" s="167" customFormat="1">
      <c r="A7443" s="218" t="str">
        <f t="shared" si="50"/>
        <v>O221104058671일반상품</v>
      </c>
      <c r="B7443" s="219" t="s">
        <v>9449</v>
      </c>
      <c r="C7443" s="219" t="s">
        <v>8023</v>
      </c>
      <c r="D7443" s="219" t="s">
        <v>8065</v>
      </c>
      <c r="E7443" s="219" t="s">
        <v>6389</v>
      </c>
      <c r="F7443" s="219" t="s">
        <v>6438</v>
      </c>
      <c r="G7443" s="219" t="s">
        <v>7956</v>
      </c>
      <c r="H7443" s="219" t="s">
        <v>5990</v>
      </c>
      <c r="I7443" s="220" t="s">
        <v>8884</v>
      </c>
      <c r="J7443" s="221">
        <v>3100</v>
      </c>
      <c r="K7443" s="221">
        <v>1</v>
      </c>
      <c r="L7443" s="221">
        <v>3100</v>
      </c>
    </row>
    <row r="7444" spans="1:12" s="167" customFormat="1">
      <c r="A7444" s="218" t="str">
        <f t="shared" si="50"/>
        <v>O221104058671일반상품</v>
      </c>
      <c r="B7444" s="219" t="s">
        <v>9449</v>
      </c>
      <c r="C7444" s="219" t="s">
        <v>8023</v>
      </c>
      <c r="D7444" s="219" t="s">
        <v>8065</v>
      </c>
      <c r="E7444" s="219" t="s">
        <v>6389</v>
      </c>
      <c r="F7444" s="219" t="s">
        <v>6438</v>
      </c>
      <c r="G7444" s="219" t="s">
        <v>7956</v>
      </c>
      <c r="H7444" s="219" t="s">
        <v>5990</v>
      </c>
      <c r="I7444" s="220" t="s">
        <v>8736</v>
      </c>
      <c r="J7444" s="221">
        <v>2500</v>
      </c>
      <c r="K7444" s="221">
        <v>1</v>
      </c>
      <c r="L7444" s="221">
        <v>2500</v>
      </c>
    </row>
    <row r="7445" spans="1:12" s="167" customFormat="1">
      <c r="A7445" s="218" t="str">
        <f t="shared" si="50"/>
        <v>O221104058671일반상품</v>
      </c>
      <c r="B7445" s="219" t="s">
        <v>9449</v>
      </c>
      <c r="C7445" s="219" t="s">
        <v>8023</v>
      </c>
      <c r="D7445" s="219" t="s">
        <v>8065</v>
      </c>
      <c r="E7445" s="219" t="s">
        <v>6389</v>
      </c>
      <c r="F7445" s="219" t="s">
        <v>6438</v>
      </c>
      <c r="G7445" s="219" t="s">
        <v>7956</v>
      </c>
      <c r="H7445" s="219" t="s">
        <v>5990</v>
      </c>
      <c r="I7445" s="220" t="s">
        <v>8040</v>
      </c>
      <c r="J7445" s="221">
        <v>2500</v>
      </c>
      <c r="K7445" s="221">
        <v>2</v>
      </c>
      <c r="L7445" s="221">
        <v>5000</v>
      </c>
    </row>
    <row r="7446" spans="1:12" s="167" customFormat="1">
      <c r="A7446" s="218" t="str">
        <f t="shared" si="50"/>
        <v>O221104058671일반상품</v>
      </c>
      <c r="B7446" s="219" t="s">
        <v>9449</v>
      </c>
      <c r="C7446" s="219" t="s">
        <v>8023</v>
      </c>
      <c r="D7446" s="219" t="s">
        <v>8065</v>
      </c>
      <c r="E7446" s="219" t="s">
        <v>6389</v>
      </c>
      <c r="F7446" s="219" t="s">
        <v>6438</v>
      </c>
      <c r="G7446" s="219" t="s">
        <v>7956</v>
      </c>
      <c r="H7446" s="219" t="s">
        <v>5990</v>
      </c>
      <c r="I7446" s="220" t="s">
        <v>8472</v>
      </c>
      <c r="J7446" s="221">
        <v>2500</v>
      </c>
      <c r="K7446" s="221">
        <v>1</v>
      </c>
      <c r="L7446" s="221">
        <v>2500</v>
      </c>
    </row>
    <row r="7447" spans="1:12" s="167" customFormat="1">
      <c r="A7447" s="218" t="str">
        <f t="shared" si="50"/>
        <v>O221104058671일반상품</v>
      </c>
      <c r="B7447" s="219" t="s">
        <v>9449</v>
      </c>
      <c r="C7447" s="219" t="s">
        <v>8023</v>
      </c>
      <c r="D7447" s="219" t="s">
        <v>8065</v>
      </c>
      <c r="E7447" s="219" t="s">
        <v>6389</v>
      </c>
      <c r="F7447" s="219" t="s">
        <v>6438</v>
      </c>
      <c r="G7447" s="219" t="s">
        <v>7956</v>
      </c>
      <c r="H7447" s="219" t="s">
        <v>5990</v>
      </c>
      <c r="I7447" s="220" t="s">
        <v>7218</v>
      </c>
      <c r="J7447" s="221">
        <v>1000</v>
      </c>
      <c r="K7447" s="221">
        <v>5</v>
      </c>
      <c r="L7447" s="221">
        <v>5000</v>
      </c>
    </row>
    <row r="7448" spans="1:12" s="167" customFormat="1">
      <c r="A7448" s="218" t="str">
        <f t="shared" si="50"/>
        <v>O221104058671일반상품</v>
      </c>
      <c r="B7448" s="219" t="s">
        <v>9449</v>
      </c>
      <c r="C7448" s="219" t="s">
        <v>8023</v>
      </c>
      <c r="D7448" s="219" t="s">
        <v>8065</v>
      </c>
      <c r="E7448" s="219" t="s">
        <v>6389</v>
      </c>
      <c r="F7448" s="219" t="s">
        <v>6438</v>
      </c>
      <c r="G7448" s="219" t="s">
        <v>7956</v>
      </c>
      <c r="H7448" s="219" t="s">
        <v>5990</v>
      </c>
      <c r="I7448" s="220" t="s">
        <v>8383</v>
      </c>
      <c r="J7448" s="221">
        <v>5090</v>
      </c>
      <c r="K7448" s="221">
        <v>2</v>
      </c>
      <c r="L7448" s="221">
        <v>10180</v>
      </c>
    </row>
    <row r="7449" spans="1:12" s="167" customFormat="1">
      <c r="A7449" s="218" t="str">
        <f t="shared" si="50"/>
        <v>O221104058671일반상품</v>
      </c>
      <c r="B7449" s="219" t="s">
        <v>9449</v>
      </c>
      <c r="C7449" s="219" t="s">
        <v>8023</v>
      </c>
      <c r="D7449" s="219" t="s">
        <v>8065</v>
      </c>
      <c r="E7449" s="219" t="s">
        <v>6389</v>
      </c>
      <c r="F7449" s="219" t="s">
        <v>6438</v>
      </c>
      <c r="G7449" s="219" t="s">
        <v>7956</v>
      </c>
      <c r="H7449" s="219" t="s">
        <v>5990</v>
      </c>
      <c r="I7449" s="220" t="s">
        <v>9016</v>
      </c>
      <c r="J7449" s="221">
        <v>25110</v>
      </c>
      <c r="K7449" s="221">
        <v>1</v>
      </c>
      <c r="L7449" s="221">
        <v>25110</v>
      </c>
    </row>
    <row r="7450" spans="1:12" s="167" customFormat="1">
      <c r="A7450" s="218" t="str">
        <f t="shared" si="50"/>
        <v>O221104058671일반상품</v>
      </c>
      <c r="B7450" s="219" t="s">
        <v>9449</v>
      </c>
      <c r="C7450" s="219" t="s">
        <v>8023</v>
      </c>
      <c r="D7450" s="219" t="s">
        <v>8065</v>
      </c>
      <c r="E7450" s="219" t="s">
        <v>6389</v>
      </c>
      <c r="F7450" s="219" t="s">
        <v>6438</v>
      </c>
      <c r="G7450" s="219" t="s">
        <v>7956</v>
      </c>
      <c r="H7450" s="219" t="s">
        <v>5990</v>
      </c>
      <c r="I7450" s="220" t="s">
        <v>7977</v>
      </c>
      <c r="J7450" s="221">
        <v>1460</v>
      </c>
      <c r="K7450" s="221">
        <v>5</v>
      </c>
      <c r="L7450" s="221">
        <v>7300</v>
      </c>
    </row>
    <row r="7451" spans="1:12" s="167" customFormat="1">
      <c r="A7451" s="218" t="str">
        <f t="shared" si="50"/>
        <v>O221104058671일반상품</v>
      </c>
      <c r="B7451" s="219" t="s">
        <v>9449</v>
      </c>
      <c r="C7451" s="219" t="s">
        <v>8023</v>
      </c>
      <c r="D7451" s="219" t="s">
        <v>8065</v>
      </c>
      <c r="E7451" s="219" t="s">
        <v>6389</v>
      </c>
      <c r="F7451" s="219" t="s">
        <v>6438</v>
      </c>
      <c r="G7451" s="219" t="s">
        <v>7956</v>
      </c>
      <c r="H7451" s="219" t="s">
        <v>5990</v>
      </c>
      <c r="I7451" s="220" t="s">
        <v>8384</v>
      </c>
      <c r="J7451" s="221">
        <v>3730</v>
      </c>
      <c r="K7451" s="221">
        <v>3</v>
      </c>
      <c r="L7451" s="221">
        <v>11190</v>
      </c>
    </row>
    <row r="7452" spans="1:12" s="167" customFormat="1">
      <c r="A7452" s="218" t="str">
        <f t="shared" si="50"/>
        <v>O221104058671일반상품</v>
      </c>
      <c r="B7452" s="219" t="s">
        <v>9449</v>
      </c>
      <c r="C7452" s="219" t="s">
        <v>8023</v>
      </c>
      <c r="D7452" s="219" t="s">
        <v>8065</v>
      </c>
      <c r="E7452" s="219" t="s">
        <v>6389</v>
      </c>
      <c r="F7452" s="219" t="s">
        <v>6438</v>
      </c>
      <c r="G7452" s="219" t="s">
        <v>7956</v>
      </c>
      <c r="H7452" s="219" t="s">
        <v>5990</v>
      </c>
      <c r="I7452" s="220" t="s">
        <v>8502</v>
      </c>
      <c r="J7452" s="221">
        <v>19270</v>
      </c>
      <c r="K7452" s="221">
        <v>1</v>
      </c>
      <c r="L7452" s="221">
        <v>19270</v>
      </c>
    </row>
    <row r="7453" spans="1:12" s="167" customFormat="1">
      <c r="A7453" s="218" t="str">
        <f t="shared" si="50"/>
        <v>O221104058671일반상품</v>
      </c>
      <c r="B7453" s="219" t="s">
        <v>9449</v>
      </c>
      <c r="C7453" s="219" t="s">
        <v>8023</v>
      </c>
      <c r="D7453" s="219" t="s">
        <v>8065</v>
      </c>
      <c r="E7453" s="219" t="s">
        <v>6389</v>
      </c>
      <c r="F7453" s="219" t="s">
        <v>6438</v>
      </c>
      <c r="G7453" s="219" t="s">
        <v>7956</v>
      </c>
      <c r="H7453" s="219" t="s">
        <v>5990</v>
      </c>
      <c r="I7453" s="220" t="s">
        <v>7223</v>
      </c>
      <c r="J7453" s="221">
        <v>4080</v>
      </c>
      <c r="K7453" s="221">
        <v>4</v>
      </c>
      <c r="L7453" s="221">
        <v>16320</v>
      </c>
    </row>
    <row r="7454" spans="1:12" s="167" customFormat="1">
      <c r="A7454" s="218" t="str">
        <f t="shared" si="50"/>
        <v>O221104058671일반상품</v>
      </c>
      <c r="B7454" s="219" t="s">
        <v>9449</v>
      </c>
      <c r="C7454" s="219" t="s">
        <v>8023</v>
      </c>
      <c r="D7454" s="219" t="s">
        <v>8065</v>
      </c>
      <c r="E7454" s="219" t="s">
        <v>6389</v>
      </c>
      <c r="F7454" s="219" t="s">
        <v>6438</v>
      </c>
      <c r="G7454" s="219" t="s">
        <v>7956</v>
      </c>
      <c r="H7454" s="219" t="s">
        <v>5990</v>
      </c>
      <c r="I7454" s="220" t="s">
        <v>8066</v>
      </c>
      <c r="J7454" s="221">
        <v>1240</v>
      </c>
      <c r="K7454" s="221">
        <v>5</v>
      </c>
      <c r="L7454" s="221">
        <v>6200</v>
      </c>
    </row>
    <row r="7455" spans="1:12" s="167" customFormat="1">
      <c r="A7455" s="218" t="str">
        <f t="shared" si="50"/>
        <v>O221104058671일반상품</v>
      </c>
      <c r="B7455" s="219" t="s">
        <v>9449</v>
      </c>
      <c r="C7455" s="219" t="s">
        <v>8023</v>
      </c>
      <c r="D7455" s="219" t="s">
        <v>8065</v>
      </c>
      <c r="E7455" s="219" t="s">
        <v>6389</v>
      </c>
      <c r="F7455" s="219" t="s">
        <v>6438</v>
      </c>
      <c r="G7455" s="219" t="s">
        <v>7956</v>
      </c>
      <c r="H7455" s="219" t="s">
        <v>5990</v>
      </c>
      <c r="I7455" s="220" t="s">
        <v>7224</v>
      </c>
      <c r="J7455" s="221">
        <v>4430</v>
      </c>
      <c r="K7455" s="221">
        <v>2</v>
      </c>
      <c r="L7455" s="221">
        <v>8860</v>
      </c>
    </row>
    <row r="7456" spans="1:12" s="167" customFormat="1">
      <c r="A7456" s="218" t="str">
        <f t="shared" si="50"/>
        <v>O221104058671일반상품</v>
      </c>
      <c r="B7456" s="219" t="s">
        <v>9449</v>
      </c>
      <c r="C7456" s="219" t="s">
        <v>8023</v>
      </c>
      <c r="D7456" s="219" t="s">
        <v>8065</v>
      </c>
      <c r="E7456" s="219" t="s">
        <v>6389</v>
      </c>
      <c r="F7456" s="219" t="s">
        <v>6438</v>
      </c>
      <c r="G7456" s="219" t="s">
        <v>7956</v>
      </c>
      <c r="H7456" s="219" t="s">
        <v>5990</v>
      </c>
      <c r="I7456" s="220" t="s">
        <v>7203</v>
      </c>
      <c r="J7456" s="221">
        <v>5000</v>
      </c>
      <c r="K7456" s="221">
        <v>2</v>
      </c>
      <c r="L7456" s="221">
        <v>10000</v>
      </c>
    </row>
    <row r="7457" spans="1:12" s="167" customFormat="1">
      <c r="A7457" s="218" t="str">
        <f t="shared" si="50"/>
        <v>O221104058671일반상품</v>
      </c>
      <c r="B7457" s="219" t="s">
        <v>9449</v>
      </c>
      <c r="C7457" s="219" t="s">
        <v>8023</v>
      </c>
      <c r="D7457" s="219" t="s">
        <v>8065</v>
      </c>
      <c r="E7457" s="219" t="s">
        <v>6389</v>
      </c>
      <c r="F7457" s="219" t="s">
        <v>6438</v>
      </c>
      <c r="G7457" s="219" t="s">
        <v>7956</v>
      </c>
      <c r="H7457" s="219" t="s">
        <v>5990</v>
      </c>
      <c r="I7457" s="220" t="s">
        <v>8990</v>
      </c>
      <c r="J7457" s="221">
        <v>19270</v>
      </c>
      <c r="K7457" s="221">
        <v>1</v>
      </c>
      <c r="L7457" s="221">
        <v>19270</v>
      </c>
    </row>
    <row r="7458" spans="1:12" s="167" customFormat="1">
      <c r="A7458" s="218" t="str">
        <f t="shared" si="50"/>
        <v>O221104058671일반상품</v>
      </c>
      <c r="B7458" s="219" t="s">
        <v>9449</v>
      </c>
      <c r="C7458" s="219" t="s">
        <v>8023</v>
      </c>
      <c r="D7458" s="219" t="s">
        <v>8065</v>
      </c>
      <c r="E7458" s="219" t="s">
        <v>6389</v>
      </c>
      <c r="F7458" s="219" t="s">
        <v>6438</v>
      </c>
      <c r="G7458" s="219" t="s">
        <v>7956</v>
      </c>
      <c r="H7458" s="219" t="s">
        <v>5990</v>
      </c>
      <c r="I7458" s="220" t="s">
        <v>8972</v>
      </c>
      <c r="J7458" s="221">
        <v>19270</v>
      </c>
      <c r="K7458" s="221">
        <v>1</v>
      </c>
      <c r="L7458" s="221">
        <v>19270</v>
      </c>
    </row>
    <row r="7459" spans="1:12" s="167" customFormat="1">
      <c r="A7459" s="218" t="str">
        <f t="shared" si="50"/>
        <v>O221104058671일반상품</v>
      </c>
      <c r="B7459" s="219" t="s">
        <v>9449</v>
      </c>
      <c r="C7459" s="219" t="s">
        <v>8023</v>
      </c>
      <c r="D7459" s="219" t="s">
        <v>8065</v>
      </c>
      <c r="E7459" s="219" t="s">
        <v>6389</v>
      </c>
      <c r="F7459" s="219" t="s">
        <v>6438</v>
      </c>
      <c r="G7459" s="219" t="s">
        <v>7956</v>
      </c>
      <c r="H7459" s="219" t="s">
        <v>5990</v>
      </c>
      <c r="I7459" s="220" t="s">
        <v>7210</v>
      </c>
      <c r="J7459" s="221">
        <v>5910</v>
      </c>
      <c r="K7459" s="221">
        <v>2</v>
      </c>
      <c r="L7459" s="221">
        <v>11820</v>
      </c>
    </row>
    <row r="7460" spans="1:12" s="167" customFormat="1">
      <c r="A7460" s="218" t="str">
        <f t="shared" si="50"/>
        <v>O221104058671일반상품</v>
      </c>
      <c r="B7460" s="219" t="s">
        <v>9449</v>
      </c>
      <c r="C7460" s="219" t="s">
        <v>8023</v>
      </c>
      <c r="D7460" s="219" t="s">
        <v>8065</v>
      </c>
      <c r="E7460" s="219" t="s">
        <v>6389</v>
      </c>
      <c r="F7460" s="219" t="s">
        <v>6438</v>
      </c>
      <c r="G7460" s="219" t="s">
        <v>7956</v>
      </c>
      <c r="H7460" s="219" t="s">
        <v>5990</v>
      </c>
      <c r="I7460" s="220" t="s">
        <v>7190</v>
      </c>
      <c r="J7460" s="221">
        <v>5000</v>
      </c>
      <c r="K7460" s="221">
        <v>6</v>
      </c>
      <c r="L7460" s="221">
        <v>30000</v>
      </c>
    </row>
    <row r="7461" spans="1:12" s="167" customFormat="1">
      <c r="A7461" s="218" t="str">
        <f t="shared" si="50"/>
        <v>O221104058671일반상품</v>
      </c>
      <c r="B7461" s="219" t="s">
        <v>9449</v>
      </c>
      <c r="C7461" s="219" t="s">
        <v>8023</v>
      </c>
      <c r="D7461" s="219" t="s">
        <v>8065</v>
      </c>
      <c r="E7461" s="219" t="s">
        <v>6389</v>
      </c>
      <c r="F7461" s="219" t="s">
        <v>6438</v>
      </c>
      <c r="G7461" s="219" t="s">
        <v>7956</v>
      </c>
      <c r="H7461" s="219" t="s">
        <v>5990</v>
      </c>
      <c r="I7461" s="220" t="s">
        <v>8544</v>
      </c>
      <c r="J7461" s="221">
        <v>2720</v>
      </c>
      <c r="K7461" s="221">
        <v>2</v>
      </c>
      <c r="L7461" s="221">
        <v>5440</v>
      </c>
    </row>
    <row r="7462" spans="1:12" s="167" customFormat="1">
      <c r="A7462" s="218" t="str">
        <f t="shared" si="50"/>
        <v>O221104058671일반상품</v>
      </c>
      <c r="B7462" s="219" t="s">
        <v>9449</v>
      </c>
      <c r="C7462" s="219" t="s">
        <v>8023</v>
      </c>
      <c r="D7462" s="219" t="s">
        <v>8065</v>
      </c>
      <c r="E7462" s="219" t="s">
        <v>6389</v>
      </c>
      <c r="F7462" s="219" t="s">
        <v>6438</v>
      </c>
      <c r="G7462" s="219" t="s">
        <v>7956</v>
      </c>
      <c r="H7462" s="219" t="s">
        <v>5990</v>
      </c>
      <c r="I7462" s="220" t="s">
        <v>7249</v>
      </c>
      <c r="J7462" s="221">
        <v>1330</v>
      </c>
      <c r="K7462" s="221">
        <v>1</v>
      </c>
      <c r="L7462" s="221">
        <v>1330</v>
      </c>
    </row>
    <row r="7463" spans="1:12" s="167" customFormat="1">
      <c r="A7463" s="218" t="str">
        <f t="shared" si="50"/>
        <v>O221104058671일반상품</v>
      </c>
      <c r="B7463" s="219" t="s">
        <v>9449</v>
      </c>
      <c r="C7463" s="219" t="s">
        <v>8023</v>
      </c>
      <c r="D7463" s="219" t="s">
        <v>8065</v>
      </c>
      <c r="E7463" s="219" t="s">
        <v>6389</v>
      </c>
      <c r="F7463" s="219" t="s">
        <v>6438</v>
      </c>
      <c r="G7463" s="219" t="s">
        <v>7956</v>
      </c>
      <c r="H7463" s="219" t="s">
        <v>5990</v>
      </c>
      <c r="I7463" s="220" t="s">
        <v>9613</v>
      </c>
      <c r="J7463" s="221">
        <v>2090</v>
      </c>
      <c r="K7463" s="221">
        <v>2</v>
      </c>
      <c r="L7463" s="221">
        <v>4180</v>
      </c>
    </row>
    <row r="7464" spans="1:12" s="167" customFormat="1">
      <c r="A7464" s="218" t="str">
        <f t="shared" si="50"/>
        <v>O221104058671일반상품</v>
      </c>
      <c r="B7464" s="219" t="s">
        <v>9449</v>
      </c>
      <c r="C7464" s="219" t="s">
        <v>8023</v>
      </c>
      <c r="D7464" s="219" t="s">
        <v>8065</v>
      </c>
      <c r="E7464" s="219" t="s">
        <v>6389</v>
      </c>
      <c r="F7464" s="219" t="s">
        <v>6438</v>
      </c>
      <c r="G7464" s="219" t="s">
        <v>7956</v>
      </c>
      <c r="H7464" s="219" t="s">
        <v>5990</v>
      </c>
      <c r="I7464" s="220" t="s">
        <v>8696</v>
      </c>
      <c r="J7464" s="221">
        <v>45000</v>
      </c>
      <c r="K7464" s="221">
        <v>1</v>
      </c>
      <c r="L7464" s="221">
        <v>45000</v>
      </c>
    </row>
    <row r="7465" spans="1:12" s="167" customFormat="1">
      <c r="A7465" s="218" t="str">
        <f t="shared" si="50"/>
        <v>O221104058671일반상품</v>
      </c>
      <c r="B7465" s="219" t="s">
        <v>9449</v>
      </c>
      <c r="C7465" s="219" t="s">
        <v>8023</v>
      </c>
      <c r="D7465" s="219" t="s">
        <v>8065</v>
      </c>
      <c r="E7465" s="219" t="s">
        <v>6389</v>
      </c>
      <c r="F7465" s="219" t="s">
        <v>6438</v>
      </c>
      <c r="G7465" s="219" t="s">
        <v>7956</v>
      </c>
      <c r="H7465" s="219" t="s">
        <v>5990</v>
      </c>
      <c r="I7465" s="220" t="s">
        <v>8479</v>
      </c>
      <c r="J7465" s="221">
        <v>2500</v>
      </c>
      <c r="K7465" s="221">
        <v>1</v>
      </c>
      <c r="L7465" s="221">
        <v>2500</v>
      </c>
    </row>
    <row r="7466" spans="1:12" s="167" customFormat="1">
      <c r="A7466" s="218" t="str">
        <f t="shared" si="50"/>
        <v>O221104058671일반상품</v>
      </c>
      <c r="B7466" s="219" t="s">
        <v>9449</v>
      </c>
      <c r="C7466" s="219" t="s">
        <v>8023</v>
      </c>
      <c r="D7466" s="219" t="s">
        <v>8065</v>
      </c>
      <c r="E7466" s="219" t="s">
        <v>6389</v>
      </c>
      <c r="F7466" s="219" t="s">
        <v>6438</v>
      </c>
      <c r="G7466" s="219" t="s">
        <v>7956</v>
      </c>
      <c r="H7466" s="219" t="s">
        <v>5990</v>
      </c>
      <c r="I7466" s="220" t="s">
        <v>7975</v>
      </c>
      <c r="J7466" s="221">
        <v>2780</v>
      </c>
      <c r="K7466" s="221">
        <v>1</v>
      </c>
      <c r="L7466" s="221">
        <v>2780</v>
      </c>
    </row>
    <row r="7467" spans="1:12" s="167" customFormat="1">
      <c r="A7467" s="218" t="str">
        <f t="shared" si="50"/>
        <v>O221104058671일반상품</v>
      </c>
      <c r="B7467" s="219" t="s">
        <v>9449</v>
      </c>
      <c r="C7467" s="219" t="s">
        <v>8023</v>
      </c>
      <c r="D7467" s="219" t="s">
        <v>8065</v>
      </c>
      <c r="E7467" s="219" t="s">
        <v>6389</v>
      </c>
      <c r="F7467" s="219" t="s">
        <v>6438</v>
      </c>
      <c r="G7467" s="219" t="s">
        <v>7956</v>
      </c>
      <c r="H7467" s="219" t="s">
        <v>5990</v>
      </c>
      <c r="I7467" s="220" t="s">
        <v>9557</v>
      </c>
      <c r="J7467" s="221">
        <v>12900</v>
      </c>
      <c r="K7467" s="221">
        <v>1</v>
      </c>
      <c r="L7467" s="221">
        <v>12900</v>
      </c>
    </row>
    <row r="7468" spans="1:12" s="167" customFormat="1">
      <c r="A7468" s="218" t="str">
        <f t="shared" si="50"/>
        <v>O221104058671일반상품</v>
      </c>
      <c r="B7468" s="219" t="s">
        <v>9449</v>
      </c>
      <c r="C7468" s="219" t="s">
        <v>8023</v>
      </c>
      <c r="D7468" s="219" t="s">
        <v>8065</v>
      </c>
      <c r="E7468" s="219" t="s">
        <v>6389</v>
      </c>
      <c r="F7468" s="219" t="s">
        <v>6438</v>
      </c>
      <c r="G7468" s="219" t="s">
        <v>7956</v>
      </c>
      <c r="H7468" s="219" t="s">
        <v>5990</v>
      </c>
      <c r="I7468" s="220" t="s">
        <v>8763</v>
      </c>
      <c r="J7468" s="221">
        <v>7840</v>
      </c>
      <c r="K7468" s="221">
        <v>1</v>
      </c>
      <c r="L7468" s="221">
        <v>7840</v>
      </c>
    </row>
    <row r="7469" spans="1:12" s="167" customFormat="1">
      <c r="A7469" s="218" t="str">
        <f t="shared" si="50"/>
        <v>O221104058671일반상품</v>
      </c>
      <c r="B7469" s="219" t="s">
        <v>9449</v>
      </c>
      <c r="C7469" s="219" t="s">
        <v>8023</v>
      </c>
      <c r="D7469" s="219" t="s">
        <v>8065</v>
      </c>
      <c r="E7469" s="219" t="s">
        <v>6389</v>
      </c>
      <c r="F7469" s="219" t="s">
        <v>6438</v>
      </c>
      <c r="G7469" s="219" t="s">
        <v>7956</v>
      </c>
      <c r="H7469" s="219" t="s">
        <v>5990</v>
      </c>
      <c r="I7469" s="220" t="s">
        <v>8663</v>
      </c>
      <c r="J7469" s="221">
        <v>2200</v>
      </c>
      <c r="K7469" s="221">
        <v>5</v>
      </c>
      <c r="L7469" s="221">
        <v>11000</v>
      </c>
    </row>
    <row r="7470" spans="1:12" s="167" customFormat="1">
      <c r="A7470" s="218" t="str">
        <f t="shared" si="50"/>
        <v>O221104058671일반상품</v>
      </c>
      <c r="B7470" s="219" t="s">
        <v>9449</v>
      </c>
      <c r="C7470" s="219" t="s">
        <v>8023</v>
      </c>
      <c r="D7470" s="219" t="s">
        <v>8065</v>
      </c>
      <c r="E7470" s="219" t="s">
        <v>6389</v>
      </c>
      <c r="F7470" s="219" t="s">
        <v>6438</v>
      </c>
      <c r="G7470" s="219" t="s">
        <v>7956</v>
      </c>
      <c r="H7470" s="219" t="s">
        <v>5990</v>
      </c>
      <c r="I7470" s="220" t="s">
        <v>8438</v>
      </c>
      <c r="J7470" s="221">
        <v>1100</v>
      </c>
      <c r="K7470" s="221">
        <v>3</v>
      </c>
      <c r="L7470" s="221">
        <v>3300</v>
      </c>
    </row>
    <row r="7471" spans="1:12" s="167" customFormat="1">
      <c r="A7471" s="218" t="str">
        <f t="shared" si="50"/>
        <v>O221104058671일반상품</v>
      </c>
      <c r="B7471" s="219" t="s">
        <v>9449</v>
      </c>
      <c r="C7471" s="219" t="s">
        <v>8023</v>
      </c>
      <c r="D7471" s="219" t="s">
        <v>8065</v>
      </c>
      <c r="E7471" s="219" t="s">
        <v>6389</v>
      </c>
      <c r="F7471" s="219" t="s">
        <v>6438</v>
      </c>
      <c r="G7471" s="219" t="s">
        <v>7956</v>
      </c>
      <c r="H7471" s="219" t="s">
        <v>5990</v>
      </c>
      <c r="I7471" s="220" t="s">
        <v>8781</v>
      </c>
      <c r="J7471" s="221">
        <v>5400</v>
      </c>
      <c r="K7471" s="221">
        <v>2</v>
      </c>
      <c r="L7471" s="221">
        <v>10800</v>
      </c>
    </row>
    <row r="7472" spans="1:12" s="167" customFormat="1">
      <c r="A7472" s="218" t="str">
        <f t="shared" si="50"/>
        <v>O221104058671일반상품</v>
      </c>
      <c r="B7472" s="219" t="s">
        <v>9449</v>
      </c>
      <c r="C7472" s="219" t="s">
        <v>8023</v>
      </c>
      <c r="D7472" s="219" t="s">
        <v>8065</v>
      </c>
      <c r="E7472" s="219" t="s">
        <v>6389</v>
      </c>
      <c r="F7472" s="219" t="s">
        <v>6438</v>
      </c>
      <c r="G7472" s="219" t="s">
        <v>7956</v>
      </c>
      <c r="H7472" s="219" t="s">
        <v>5990</v>
      </c>
      <c r="I7472" s="220" t="s">
        <v>7239</v>
      </c>
      <c r="J7472" s="221">
        <v>6100</v>
      </c>
      <c r="K7472" s="221">
        <v>3</v>
      </c>
      <c r="L7472" s="221">
        <v>18300</v>
      </c>
    </row>
    <row r="7473" spans="1:12" s="167" customFormat="1">
      <c r="A7473" s="218" t="str">
        <f t="shared" si="50"/>
        <v>O221104058671일반상품</v>
      </c>
      <c r="B7473" s="219" t="s">
        <v>9449</v>
      </c>
      <c r="C7473" s="219" t="s">
        <v>8023</v>
      </c>
      <c r="D7473" s="219" t="s">
        <v>8065</v>
      </c>
      <c r="E7473" s="219" t="s">
        <v>6389</v>
      </c>
      <c r="F7473" s="219" t="s">
        <v>6438</v>
      </c>
      <c r="G7473" s="219" t="s">
        <v>7956</v>
      </c>
      <c r="H7473" s="219" t="s">
        <v>5990</v>
      </c>
      <c r="I7473" s="220" t="s">
        <v>7227</v>
      </c>
      <c r="J7473" s="221">
        <v>840</v>
      </c>
      <c r="K7473" s="221">
        <v>12</v>
      </c>
      <c r="L7473" s="221">
        <v>10080</v>
      </c>
    </row>
    <row r="7474" spans="1:12" s="167" customFormat="1">
      <c r="A7474" s="218" t="str">
        <f t="shared" si="50"/>
        <v>O221104058671일반상품</v>
      </c>
      <c r="B7474" s="219" t="s">
        <v>9449</v>
      </c>
      <c r="C7474" s="219" t="s">
        <v>8023</v>
      </c>
      <c r="D7474" s="219" t="s">
        <v>8065</v>
      </c>
      <c r="E7474" s="219" t="s">
        <v>6389</v>
      </c>
      <c r="F7474" s="219" t="s">
        <v>6438</v>
      </c>
      <c r="G7474" s="219" t="s">
        <v>7956</v>
      </c>
      <c r="H7474" s="219" t="s">
        <v>5990</v>
      </c>
      <c r="I7474" s="220" t="s">
        <v>8860</v>
      </c>
      <c r="J7474" s="221">
        <v>3070</v>
      </c>
      <c r="K7474" s="221">
        <v>1</v>
      </c>
      <c r="L7474" s="221">
        <v>3070</v>
      </c>
    </row>
    <row r="7475" spans="1:12" s="167" customFormat="1">
      <c r="A7475" s="218" t="str">
        <f t="shared" si="50"/>
        <v>O221104058671일반상품</v>
      </c>
      <c r="B7475" s="219" t="s">
        <v>9449</v>
      </c>
      <c r="C7475" s="219" t="s">
        <v>8023</v>
      </c>
      <c r="D7475" s="219" t="s">
        <v>8065</v>
      </c>
      <c r="E7475" s="219" t="s">
        <v>6389</v>
      </c>
      <c r="F7475" s="219" t="s">
        <v>6438</v>
      </c>
      <c r="G7475" s="219" t="s">
        <v>7956</v>
      </c>
      <c r="H7475" s="219" t="s">
        <v>5990</v>
      </c>
      <c r="I7475" s="220" t="s">
        <v>8387</v>
      </c>
      <c r="J7475" s="221">
        <v>4890</v>
      </c>
      <c r="K7475" s="221">
        <v>4</v>
      </c>
      <c r="L7475" s="221">
        <v>19560</v>
      </c>
    </row>
    <row r="7476" spans="1:12" s="167" customFormat="1">
      <c r="A7476" s="218" t="str">
        <f t="shared" si="50"/>
        <v>O221104058671일반상품</v>
      </c>
      <c r="B7476" s="219" t="s">
        <v>9449</v>
      </c>
      <c r="C7476" s="219" t="s">
        <v>8023</v>
      </c>
      <c r="D7476" s="219" t="s">
        <v>8065</v>
      </c>
      <c r="E7476" s="219" t="s">
        <v>6389</v>
      </c>
      <c r="F7476" s="219" t="s">
        <v>6438</v>
      </c>
      <c r="G7476" s="219" t="s">
        <v>7956</v>
      </c>
      <c r="H7476" s="219" t="s">
        <v>5990</v>
      </c>
      <c r="I7476" s="220" t="s">
        <v>9027</v>
      </c>
      <c r="J7476" s="221">
        <v>12000</v>
      </c>
      <c r="K7476" s="221">
        <v>1</v>
      </c>
      <c r="L7476" s="221">
        <v>12000</v>
      </c>
    </row>
    <row r="7477" spans="1:12" s="167" customFormat="1">
      <c r="A7477" s="218" t="str">
        <f t="shared" si="50"/>
        <v>O221104058671일반상품</v>
      </c>
      <c r="B7477" s="219" t="s">
        <v>9449</v>
      </c>
      <c r="C7477" s="219" t="s">
        <v>8023</v>
      </c>
      <c r="D7477" s="219" t="s">
        <v>8065</v>
      </c>
      <c r="E7477" s="219" t="s">
        <v>6389</v>
      </c>
      <c r="F7477" s="219" t="s">
        <v>6438</v>
      </c>
      <c r="G7477" s="219" t="s">
        <v>7956</v>
      </c>
      <c r="H7477" s="219" t="s">
        <v>5990</v>
      </c>
      <c r="I7477" s="220" t="s">
        <v>7259</v>
      </c>
      <c r="J7477" s="221">
        <v>5850</v>
      </c>
      <c r="K7477" s="221">
        <v>4</v>
      </c>
      <c r="L7477" s="221">
        <v>23400</v>
      </c>
    </row>
    <row r="7478" spans="1:12" s="167" customFormat="1">
      <c r="A7478" s="218" t="str">
        <f t="shared" si="50"/>
        <v>O221104058671일반상품</v>
      </c>
      <c r="B7478" s="219" t="s">
        <v>9449</v>
      </c>
      <c r="C7478" s="219" t="s">
        <v>8023</v>
      </c>
      <c r="D7478" s="219" t="s">
        <v>8065</v>
      </c>
      <c r="E7478" s="219" t="s">
        <v>6389</v>
      </c>
      <c r="F7478" s="219" t="s">
        <v>6438</v>
      </c>
      <c r="G7478" s="219" t="s">
        <v>7956</v>
      </c>
      <c r="H7478" s="219" t="s">
        <v>5990</v>
      </c>
      <c r="I7478" s="220" t="s">
        <v>9050</v>
      </c>
      <c r="J7478" s="221">
        <v>3980</v>
      </c>
      <c r="K7478" s="221">
        <v>2</v>
      </c>
      <c r="L7478" s="221">
        <v>7960</v>
      </c>
    </row>
    <row r="7479" spans="1:12" s="167" customFormat="1">
      <c r="A7479" s="218" t="str">
        <f t="shared" si="50"/>
        <v>O221104058671일반상품</v>
      </c>
      <c r="B7479" s="219" t="s">
        <v>9449</v>
      </c>
      <c r="C7479" s="219" t="s">
        <v>8023</v>
      </c>
      <c r="D7479" s="219" t="s">
        <v>8065</v>
      </c>
      <c r="E7479" s="219" t="s">
        <v>6389</v>
      </c>
      <c r="F7479" s="219" t="s">
        <v>6438</v>
      </c>
      <c r="G7479" s="219" t="s">
        <v>7956</v>
      </c>
      <c r="H7479" s="219" t="s">
        <v>5990</v>
      </c>
      <c r="I7479" s="220" t="s">
        <v>8076</v>
      </c>
      <c r="J7479" s="221">
        <v>2880</v>
      </c>
      <c r="K7479" s="221">
        <v>2</v>
      </c>
      <c r="L7479" s="221">
        <v>5760</v>
      </c>
    </row>
    <row r="7480" spans="1:12" s="167" customFormat="1">
      <c r="A7480" s="218" t="str">
        <f t="shared" si="50"/>
        <v>O221104058671일반상품</v>
      </c>
      <c r="B7480" s="219" t="s">
        <v>9449</v>
      </c>
      <c r="C7480" s="219" t="s">
        <v>8023</v>
      </c>
      <c r="D7480" s="219" t="s">
        <v>8065</v>
      </c>
      <c r="E7480" s="219" t="s">
        <v>6389</v>
      </c>
      <c r="F7480" s="219" t="s">
        <v>6438</v>
      </c>
      <c r="G7480" s="219" t="s">
        <v>7956</v>
      </c>
      <c r="H7480" s="219" t="s">
        <v>5990</v>
      </c>
      <c r="I7480" s="220" t="s">
        <v>7205</v>
      </c>
      <c r="J7480" s="221">
        <v>5430</v>
      </c>
      <c r="K7480" s="221">
        <v>2</v>
      </c>
      <c r="L7480" s="221">
        <v>10860</v>
      </c>
    </row>
    <row r="7481" spans="1:12" s="167" customFormat="1">
      <c r="A7481" s="218" t="str">
        <f t="shared" si="50"/>
        <v>O221104058671일반상품</v>
      </c>
      <c r="B7481" s="219" t="s">
        <v>9449</v>
      </c>
      <c r="C7481" s="219" t="s">
        <v>8023</v>
      </c>
      <c r="D7481" s="219" t="s">
        <v>8065</v>
      </c>
      <c r="E7481" s="219" t="s">
        <v>6389</v>
      </c>
      <c r="F7481" s="219" t="s">
        <v>6438</v>
      </c>
      <c r="G7481" s="219" t="s">
        <v>7956</v>
      </c>
      <c r="H7481" s="219" t="s">
        <v>5990</v>
      </c>
      <c r="I7481" s="220" t="s">
        <v>9018</v>
      </c>
      <c r="J7481" s="221">
        <v>17670</v>
      </c>
      <c r="K7481" s="221">
        <v>1</v>
      </c>
      <c r="L7481" s="221">
        <v>17670</v>
      </c>
    </row>
    <row r="7482" spans="1:12" s="167" customFormat="1">
      <c r="A7482" s="218" t="str">
        <f t="shared" si="50"/>
        <v>O221104058671일반상품</v>
      </c>
      <c r="B7482" s="219" t="s">
        <v>9449</v>
      </c>
      <c r="C7482" s="219" t="s">
        <v>8023</v>
      </c>
      <c r="D7482" s="219" t="s">
        <v>8065</v>
      </c>
      <c r="E7482" s="219" t="s">
        <v>6389</v>
      </c>
      <c r="F7482" s="219" t="s">
        <v>6438</v>
      </c>
      <c r="G7482" s="219" t="s">
        <v>7956</v>
      </c>
      <c r="H7482" s="219" t="s">
        <v>5990</v>
      </c>
      <c r="I7482" s="220" t="s">
        <v>7220</v>
      </c>
      <c r="J7482" s="221">
        <v>670</v>
      </c>
      <c r="K7482" s="221">
        <v>10</v>
      </c>
      <c r="L7482" s="221">
        <v>6700</v>
      </c>
    </row>
    <row r="7483" spans="1:12" s="167" customFormat="1">
      <c r="A7483" s="218" t="str">
        <f t="shared" si="50"/>
        <v>O221104058671일반상품</v>
      </c>
      <c r="B7483" s="219" t="s">
        <v>9449</v>
      </c>
      <c r="C7483" s="219" t="s">
        <v>8023</v>
      </c>
      <c r="D7483" s="219" t="s">
        <v>8065</v>
      </c>
      <c r="E7483" s="219" t="s">
        <v>6389</v>
      </c>
      <c r="F7483" s="219" t="s">
        <v>6438</v>
      </c>
      <c r="G7483" s="219" t="s">
        <v>7956</v>
      </c>
      <c r="H7483" s="219" t="s">
        <v>5990</v>
      </c>
      <c r="I7483" s="220" t="s">
        <v>8563</v>
      </c>
      <c r="J7483" s="221">
        <v>2260</v>
      </c>
      <c r="K7483" s="221">
        <v>5</v>
      </c>
      <c r="L7483" s="221">
        <v>11300</v>
      </c>
    </row>
    <row r="7484" spans="1:12" s="167" customFormat="1">
      <c r="A7484" s="218" t="str">
        <f t="shared" si="50"/>
        <v>O221104058671일반상품</v>
      </c>
      <c r="B7484" s="219" t="s">
        <v>9449</v>
      </c>
      <c r="C7484" s="219" t="s">
        <v>8023</v>
      </c>
      <c r="D7484" s="219" t="s">
        <v>8065</v>
      </c>
      <c r="E7484" s="219" t="s">
        <v>6389</v>
      </c>
      <c r="F7484" s="219" t="s">
        <v>6438</v>
      </c>
      <c r="G7484" s="219" t="s">
        <v>7956</v>
      </c>
      <c r="H7484" s="219" t="s">
        <v>5990</v>
      </c>
      <c r="I7484" s="220" t="s">
        <v>8324</v>
      </c>
      <c r="J7484" s="221">
        <v>3920</v>
      </c>
      <c r="K7484" s="221">
        <v>2</v>
      </c>
      <c r="L7484" s="221">
        <v>7840</v>
      </c>
    </row>
    <row r="7485" spans="1:12" s="167" customFormat="1">
      <c r="A7485" s="218" t="str">
        <f t="shared" si="50"/>
        <v>O221104058671일반상품</v>
      </c>
      <c r="B7485" s="219" t="s">
        <v>9449</v>
      </c>
      <c r="C7485" s="219" t="s">
        <v>8023</v>
      </c>
      <c r="D7485" s="219" t="s">
        <v>8065</v>
      </c>
      <c r="E7485" s="219" t="s">
        <v>6389</v>
      </c>
      <c r="F7485" s="219" t="s">
        <v>6438</v>
      </c>
      <c r="G7485" s="219" t="s">
        <v>7956</v>
      </c>
      <c r="H7485" s="219" t="s">
        <v>5990</v>
      </c>
      <c r="I7485" s="220" t="s">
        <v>8879</v>
      </c>
      <c r="J7485" s="221">
        <v>4255</v>
      </c>
      <c r="K7485" s="221">
        <v>1</v>
      </c>
      <c r="L7485" s="221">
        <v>4255</v>
      </c>
    </row>
    <row r="7486" spans="1:12" s="167" customFormat="1">
      <c r="A7486" s="218" t="str">
        <f t="shared" si="50"/>
        <v>O221104058671일반상품</v>
      </c>
      <c r="B7486" s="219" t="s">
        <v>9449</v>
      </c>
      <c r="C7486" s="219" t="s">
        <v>8023</v>
      </c>
      <c r="D7486" s="219" t="s">
        <v>8065</v>
      </c>
      <c r="E7486" s="219" t="s">
        <v>6389</v>
      </c>
      <c r="F7486" s="219" t="s">
        <v>6438</v>
      </c>
      <c r="G7486" s="219" t="s">
        <v>7956</v>
      </c>
      <c r="H7486" s="219" t="s">
        <v>5990</v>
      </c>
      <c r="I7486" s="220" t="s">
        <v>8744</v>
      </c>
      <c r="J7486" s="221">
        <v>900</v>
      </c>
      <c r="K7486" s="221">
        <v>5</v>
      </c>
      <c r="L7486" s="221">
        <v>4500</v>
      </c>
    </row>
    <row r="7487" spans="1:12" s="167" customFormat="1">
      <c r="A7487" s="218" t="str">
        <f t="shared" si="50"/>
        <v>O221104058671일반상품</v>
      </c>
      <c r="B7487" s="219" t="s">
        <v>9449</v>
      </c>
      <c r="C7487" s="219" t="s">
        <v>8023</v>
      </c>
      <c r="D7487" s="219" t="s">
        <v>8065</v>
      </c>
      <c r="E7487" s="219" t="s">
        <v>6389</v>
      </c>
      <c r="F7487" s="219" t="s">
        <v>6438</v>
      </c>
      <c r="G7487" s="219" t="s">
        <v>7956</v>
      </c>
      <c r="H7487" s="219" t="s">
        <v>5990</v>
      </c>
      <c r="I7487" s="220" t="s">
        <v>9597</v>
      </c>
      <c r="J7487" s="221">
        <v>3340</v>
      </c>
      <c r="K7487" s="221">
        <v>2</v>
      </c>
      <c r="L7487" s="221">
        <v>6680</v>
      </c>
    </row>
    <row r="7488" spans="1:12" s="167" customFormat="1">
      <c r="A7488" s="218" t="str">
        <f t="shared" si="50"/>
        <v>O221104058671일반상품</v>
      </c>
      <c r="B7488" s="219" t="s">
        <v>9449</v>
      </c>
      <c r="C7488" s="219" t="s">
        <v>8023</v>
      </c>
      <c r="D7488" s="219" t="s">
        <v>8065</v>
      </c>
      <c r="E7488" s="219" t="s">
        <v>6389</v>
      </c>
      <c r="F7488" s="219" t="s">
        <v>6438</v>
      </c>
      <c r="G7488" s="219" t="s">
        <v>7956</v>
      </c>
      <c r="H7488" s="219" t="s">
        <v>5990</v>
      </c>
      <c r="I7488" s="220" t="s">
        <v>8768</v>
      </c>
      <c r="J7488" s="221">
        <v>9240</v>
      </c>
      <c r="K7488" s="221">
        <v>1</v>
      </c>
      <c r="L7488" s="221">
        <v>9240</v>
      </c>
    </row>
    <row r="7489" spans="1:12" s="167" customFormat="1">
      <c r="A7489" s="218" t="str">
        <f t="shared" si="50"/>
        <v>O221104058671일반상품</v>
      </c>
      <c r="B7489" s="219" t="s">
        <v>9449</v>
      </c>
      <c r="C7489" s="219" t="s">
        <v>8023</v>
      </c>
      <c r="D7489" s="219" t="s">
        <v>8065</v>
      </c>
      <c r="E7489" s="219" t="s">
        <v>6389</v>
      </c>
      <c r="F7489" s="219" t="s">
        <v>6438</v>
      </c>
      <c r="G7489" s="219" t="s">
        <v>7956</v>
      </c>
      <c r="H7489" s="219" t="s">
        <v>5990</v>
      </c>
      <c r="I7489" s="220" t="s">
        <v>8442</v>
      </c>
      <c r="J7489" s="221">
        <v>4700</v>
      </c>
      <c r="K7489" s="221">
        <v>1</v>
      </c>
      <c r="L7489" s="221">
        <v>4700</v>
      </c>
    </row>
    <row r="7490" spans="1:12" s="167" customFormat="1">
      <c r="A7490" s="218" t="str">
        <f t="shared" si="50"/>
        <v>O221104058671일반상품</v>
      </c>
      <c r="B7490" s="219" t="s">
        <v>9449</v>
      </c>
      <c r="C7490" s="219" t="s">
        <v>8023</v>
      </c>
      <c r="D7490" s="219" t="s">
        <v>8065</v>
      </c>
      <c r="E7490" s="219" t="s">
        <v>6389</v>
      </c>
      <c r="F7490" s="219" t="s">
        <v>6438</v>
      </c>
      <c r="G7490" s="219" t="s">
        <v>7956</v>
      </c>
      <c r="H7490" s="219" t="s">
        <v>5990</v>
      </c>
      <c r="I7490" s="220" t="s">
        <v>7214</v>
      </c>
      <c r="J7490" s="221">
        <v>3250</v>
      </c>
      <c r="K7490" s="221">
        <v>2</v>
      </c>
      <c r="L7490" s="221">
        <v>6500</v>
      </c>
    </row>
    <row r="7491" spans="1:12" s="167" customFormat="1">
      <c r="A7491" s="218" t="str">
        <f t="shared" si="50"/>
        <v>O221104058671일반상품</v>
      </c>
      <c r="B7491" s="219" t="s">
        <v>9449</v>
      </c>
      <c r="C7491" s="219" t="s">
        <v>8023</v>
      </c>
      <c r="D7491" s="219" t="s">
        <v>8065</v>
      </c>
      <c r="E7491" s="219" t="s">
        <v>6389</v>
      </c>
      <c r="F7491" s="219" t="s">
        <v>6438</v>
      </c>
      <c r="G7491" s="219" t="s">
        <v>7956</v>
      </c>
      <c r="H7491" s="219" t="s">
        <v>5990</v>
      </c>
      <c r="I7491" s="220" t="s">
        <v>7978</v>
      </c>
      <c r="J7491" s="221">
        <v>3270</v>
      </c>
      <c r="K7491" s="221">
        <v>10</v>
      </c>
      <c r="L7491" s="221">
        <v>32700</v>
      </c>
    </row>
    <row r="7492" spans="1:12" s="167" customFormat="1">
      <c r="A7492" s="218" t="str">
        <f t="shared" si="50"/>
        <v>O221104058671일반상품</v>
      </c>
      <c r="B7492" s="219" t="s">
        <v>9449</v>
      </c>
      <c r="C7492" s="219" t="s">
        <v>8023</v>
      </c>
      <c r="D7492" s="219" t="s">
        <v>8065</v>
      </c>
      <c r="E7492" s="219" t="s">
        <v>6389</v>
      </c>
      <c r="F7492" s="219" t="s">
        <v>6438</v>
      </c>
      <c r="G7492" s="219" t="s">
        <v>7956</v>
      </c>
      <c r="H7492" s="219" t="s">
        <v>5990</v>
      </c>
      <c r="I7492" s="220" t="s">
        <v>7195</v>
      </c>
      <c r="J7492" s="221">
        <v>4018</v>
      </c>
      <c r="K7492" s="221">
        <v>4</v>
      </c>
      <c r="L7492" s="221">
        <v>16072</v>
      </c>
    </row>
    <row r="7493" spans="1:12" s="167" customFormat="1">
      <c r="A7493" s="218" t="str">
        <f t="shared" si="50"/>
        <v>O221104058671일반상품</v>
      </c>
      <c r="B7493" s="219" t="s">
        <v>9449</v>
      </c>
      <c r="C7493" s="219" t="s">
        <v>8023</v>
      </c>
      <c r="D7493" s="219" t="s">
        <v>8065</v>
      </c>
      <c r="E7493" s="219" t="s">
        <v>6389</v>
      </c>
      <c r="F7493" s="219" t="s">
        <v>6438</v>
      </c>
      <c r="G7493" s="219" t="s">
        <v>7956</v>
      </c>
      <c r="H7493" s="219" t="s">
        <v>5990</v>
      </c>
      <c r="I7493" s="220" t="s">
        <v>8902</v>
      </c>
      <c r="J7493" s="221">
        <v>7500</v>
      </c>
      <c r="K7493" s="221">
        <v>1</v>
      </c>
      <c r="L7493" s="221">
        <v>7500</v>
      </c>
    </row>
    <row r="7494" spans="1:12" s="167" customFormat="1">
      <c r="A7494" s="218" t="str">
        <f t="shared" si="50"/>
        <v>O221104058671일반상품</v>
      </c>
      <c r="B7494" s="219" t="s">
        <v>9449</v>
      </c>
      <c r="C7494" s="219" t="s">
        <v>8023</v>
      </c>
      <c r="D7494" s="219" t="s">
        <v>8065</v>
      </c>
      <c r="E7494" s="219" t="s">
        <v>6389</v>
      </c>
      <c r="F7494" s="219" t="s">
        <v>6438</v>
      </c>
      <c r="G7494" s="219" t="s">
        <v>7956</v>
      </c>
      <c r="H7494" s="219" t="s">
        <v>5990</v>
      </c>
      <c r="I7494" s="220" t="s">
        <v>8335</v>
      </c>
      <c r="J7494" s="221">
        <v>1080</v>
      </c>
      <c r="K7494" s="221">
        <v>10</v>
      </c>
      <c r="L7494" s="221">
        <v>10800</v>
      </c>
    </row>
    <row r="7495" spans="1:12" s="167" customFormat="1">
      <c r="A7495" s="218" t="str">
        <f t="shared" si="50"/>
        <v>O221104058671일반상품</v>
      </c>
      <c r="B7495" s="219" t="s">
        <v>9449</v>
      </c>
      <c r="C7495" s="219" t="s">
        <v>8023</v>
      </c>
      <c r="D7495" s="219" t="s">
        <v>8065</v>
      </c>
      <c r="E7495" s="219" t="s">
        <v>6389</v>
      </c>
      <c r="F7495" s="219" t="s">
        <v>6438</v>
      </c>
      <c r="G7495" s="219" t="s">
        <v>7956</v>
      </c>
      <c r="H7495" s="219" t="s">
        <v>5990</v>
      </c>
      <c r="I7495" s="220" t="s">
        <v>8552</v>
      </c>
      <c r="J7495" s="221">
        <v>14000</v>
      </c>
      <c r="K7495" s="221">
        <v>3</v>
      </c>
      <c r="L7495" s="221">
        <v>42000</v>
      </c>
    </row>
    <row r="7496" spans="1:12" s="167" customFormat="1">
      <c r="A7496" s="218" t="str">
        <f t="shared" si="50"/>
        <v>O221104058671일반상품</v>
      </c>
      <c r="B7496" s="219" t="s">
        <v>9449</v>
      </c>
      <c r="C7496" s="219" t="s">
        <v>8023</v>
      </c>
      <c r="D7496" s="219" t="s">
        <v>8065</v>
      </c>
      <c r="E7496" s="219" t="s">
        <v>6389</v>
      </c>
      <c r="F7496" s="219" t="s">
        <v>6438</v>
      </c>
      <c r="G7496" s="219" t="s">
        <v>7956</v>
      </c>
      <c r="H7496" s="219" t="s">
        <v>5990</v>
      </c>
      <c r="I7496" s="220" t="s">
        <v>8991</v>
      </c>
      <c r="J7496" s="221">
        <v>20000</v>
      </c>
      <c r="K7496" s="221">
        <v>2</v>
      </c>
      <c r="L7496" s="221">
        <v>40000</v>
      </c>
    </row>
    <row r="7497" spans="1:12" s="167" customFormat="1">
      <c r="A7497" s="218" t="str">
        <f t="shared" si="50"/>
        <v>O221104058671일반상품</v>
      </c>
      <c r="B7497" s="219" t="s">
        <v>9449</v>
      </c>
      <c r="C7497" s="219" t="s">
        <v>8023</v>
      </c>
      <c r="D7497" s="219" t="s">
        <v>8065</v>
      </c>
      <c r="E7497" s="219" t="s">
        <v>6389</v>
      </c>
      <c r="F7497" s="219" t="s">
        <v>6438</v>
      </c>
      <c r="G7497" s="219" t="s">
        <v>7956</v>
      </c>
      <c r="H7497" s="219" t="s">
        <v>5990</v>
      </c>
      <c r="I7497" s="220" t="s">
        <v>7257</v>
      </c>
      <c r="J7497" s="221">
        <v>17360</v>
      </c>
      <c r="K7497" s="221">
        <v>1</v>
      </c>
      <c r="L7497" s="221">
        <v>17360</v>
      </c>
    </row>
    <row r="7498" spans="1:12" s="167" customFormat="1">
      <c r="A7498" s="218" t="str">
        <f t="shared" si="50"/>
        <v>O221104058671일반상품</v>
      </c>
      <c r="B7498" s="219" t="s">
        <v>9449</v>
      </c>
      <c r="C7498" s="219" t="s">
        <v>8023</v>
      </c>
      <c r="D7498" s="219" t="s">
        <v>8065</v>
      </c>
      <c r="E7498" s="219" t="s">
        <v>6389</v>
      </c>
      <c r="F7498" s="219" t="s">
        <v>6438</v>
      </c>
      <c r="G7498" s="219" t="s">
        <v>7956</v>
      </c>
      <c r="H7498" s="219" t="s">
        <v>5990</v>
      </c>
      <c r="I7498" s="220" t="s">
        <v>8392</v>
      </c>
      <c r="J7498" s="221">
        <v>4400</v>
      </c>
      <c r="K7498" s="221">
        <v>8</v>
      </c>
      <c r="L7498" s="221">
        <v>35200</v>
      </c>
    </row>
    <row r="7499" spans="1:12" s="167" customFormat="1">
      <c r="A7499" s="218" t="str">
        <f t="shared" si="50"/>
        <v>O221104058671일반상품</v>
      </c>
      <c r="B7499" s="219" t="s">
        <v>9449</v>
      </c>
      <c r="C7499" s="219" t="s">
        <v>8023</v>
      </c>
      <c r="D7499" s="219" t="s">
        <v>8065</v>
      </c>
      <c r="E7499" s="219" t="s">
        <v>6389</v>
      </c>
      <c r="F7499" s="219" t="s">
        <v>6438</v>
      </c>
      <c r="G7499" s="219" t="s">
        <v>7956</v>
      </c>
      <c r="H7499" s="219" t="s">
        <v>5990</v>
      </c>
      <c r="I7499" s="220" t="s">
        <v>8372</v>
      </c>
      <c r="J7499" s="221">
        <v>8400</v>
      </c>
      <c r="K7499" s="221">
        <v>2</v>
      </c>
      <c r="L7499" s="221">
        <v>16800</v>
      </c>
    </row>
    <row r="7500" spans="1:12" s="167" customFormat="1">
      <c r="A7500" s="218" t="str">
        <f t="shared" si="50"/>
        <v>O221104058671일반상품</v>
      </c>
      <c r="B7500" s="219" t="s">
        <v>9449</v>
      </c>
      <c r="C7500" s="219" t="s">
        <v>8023</v>
      </c>
      <c r="D7500" s="219" t="s">
        <v>8065</v>
      </c>
      <c r="E7500" s="219" t="s">
        <v>6389</v>
      </c>
      <c r="F7500" s="219" t="s">
        <v>6438</v>
      </c>
      <c r="G7500" s="219" t="s">
        <v>7956</v>
      </c>
      <c r="H7500" s="219" t="s">
        <v>5990</v>
      </c>
      <c r="I7500" s="220" t="s">
        <v>7215</v>
      </c>
      <c r="J7500" s="221">
        <v>1070</v>
      </c>
      <c r="K7500" s="221">
        <v>5</v>
      </c>
      <c r="L7500" s="221">
        <v>5350</v>
      </c>
    </row>
    <row r="7501" spans="1:12" s="167" customFormat="1">
      <c r="A7501" s="218" t="str">
        <f t="shared" si="50"/>
        <v>O221104058671일반상품</v>
      </c>
      <c r="B7501" s="219" t="s">
        <v>9449</v>
      </c>
      <c r="C7501" s="219" t="s">
        <v>8023</v>
      </c>
      <c r="D7501" s="219" t="s">
        <v>8065</v>
      </c>
      <c r="E7501" s="219" t="s">
        <v>6389</v>
      </c>
      <c r="F7501" s="219" t="s">
        <v>6438</v>
      </c>
      <c r="G7501" s="219" t="s">
        <v>7956</v>
      </c>
      <c r="H7501" s="219" t="s">
        <v>5990</v>
      </c>
      <c r="I7501" s="220" t="s">
        <v>8515</v>
      </c>
      <c r="J7501" s="221">
        <v>4520</v>
      </c>
      <c r="K7501" s="221">
        <v>1</v>
      </c>
      <c r="L7501" s="221">
        <v>4520</v>
      </c>
    </row>
    <row r="7502" spans="1:12" s="167" customFormat="1">
      <c r="A7502" s="218" t="str">
        <f t="shared" si="50"/>
        <v>O221104058671일반상품</v>
      </c>
      <c r="B7502" s="219" t="s">
        <v>9449</v>
      </c>
      <c r="C7502" s="219" t="s">
        <v>8023</v>
      </c>
      <c r="D7502" s="219" t="s">
        <v>8065</v>
      </c>
      <c r="E7502" s="219" t="s">
        <v>6389</v>
      </c>
      <c r="F7502" s="219" t="s">
        <v>6438</v>
      </c>
      <c r="G7502" s="219" t="s">
        <v>7956</v>
      </c>
      <c r="H7502" s="219" t="s">
        <v>5990</v>
      </c>
      <c r="I7502" s="220" t="s">
        <v>8025</v>
      </c>
      <c r="J7502" s="221">
        <v>3800</v>
      </c>
      <c r="K7502" s="221">
        <v>5</v>
      </c>
      <c r="L7502" s="221">
        <v>19000</v>
      </c>
    </row>
    <row r="7503" spans="1:12" s="167" customFormat="1">
      <c r="A7503" s="218" t="str">
        <f t="shared" si="50"/>
        <v>O221104058671일반상품</v>
      </c>
      <c r="B7503" s="219" t="s">
        <v>9449</v>
      </c>
      <c r="C7503" s="219" t="s">
        <v>8023</v>
      </c>
      <c r="D7503" s="219" t="s">
        <v>8065</v>
      </c>
      <c r="E7503" s="219" t="s">
        <v>6389</v>
      </c>
      <c r="F7503" s="219" t="s">
        <v>6438</v>
      </c>
      <c r="G7503" s="219" t="s">
        <v>7956</v>
      </c>
      <c r="H7503" s="219" t="s">
        <v>5990</v>
      </c>
      <c r="I7503" s="220" t="s">
        <v>8447</v>
      </c>
      <c r="J7503" s="221">
        <v>3400</v>
      </c>
      <c r="K7503" s="221">
        <v>5</v>
      </c>
      <c r="L7503" s="221">
        <v>17000</v>
      </c>
    </row>
    <row r="7504" spans="1:12" s="167" customFormat="1">
      <c r="A7504" s="218" t="str">
        <f t="shared" si="50"/>
        <v>O221104058669일반상품</v>
      </c>
      <c r="B7504" s="219" t="s">
        <v>9450</v>
      </c>
      <c r="C7504" s="219" t="s">
        <v>8023</v>
      </c>
      <c r="D7504" s="219" t="s">
        <v>8065</v>
      </c>
      <c r="E7504" s="219" t="s">
        <v>6389</v>
      </c>
      <c r="F7504" s="219" t="s">
        <v>6437</v>
      </c>
      <c r="G7504" s="219" t="s">
        <v>7947</v>
      </c>
      <c r="H7504" s="219" t="s">
        <v>5990</v>
      </c>
      <c r="I7504" s="220" t="s">
        <v>9558</v>
      </c>
      <c r="J7504" s="221">
        <v>8980</v>
      </c>
      <c r="K7504" s="221">
        <v>2</v>
      </c>
      <c r="L7504" s="221">
        <v>17960</v>
      </c>
    </row>
    <row r="7505" spans="1:12" s="167" customFormat="1">
      <c r="A7505" s="218" t="str">
        <f t="shared" si="50"/>
        <v>O221104058669일반상품</v>
      </c>
      <c r="B7505" s="219" t="s">
        <v>9450</v>
      </c>
      <c r="C7505" s="219" t="s">
        <v>8023</v>
      </c>
      <c r="D7505" s="219" t="s">
        <v>8065</v>
      </c>
      <c r="E7505" s="219" t="s">
        <v>6389</v>
      </c>
      <c r="F7505" s="219" t="s">
        <v>6437</v>
      </c>
      <c r="G7505" s="219" t="s">
        <v>7947</v>
      </c>
      <c r="H7505" s="219" t="s">
        <v>5990</v>
      </c>
      <c r="I7505" s="220" t="s">
        <v>8774</v>
      </c>
      <c r="J7505" s="221">
        <v>5070</v>
      </c>
      <c r="K7505" s="221">
        <v>1</v>
      </c>
      <c r="L7505" s="221">
        <v>5070</v>
      </c>
    </row>
    <row r="7506" spans="1:12" s="167" customFormat="1">
      <c r="A7506" s="218" t="str">
        <f t="shared" si="50"/>
        <v>O221104058669일반상품</v>
      </c>
      <c r="B7506" s="219" t="s">
        <v>9450</v>
      </c>
      <c r="C7506" s="219" t="s">
        <v>8023</v>
      </c>
      <c r="D7506" s="219" t="s">
        <v>8065</v>
      </c>
      <c r="E7506" s="219" t="s">
        <v>6389</v>
      </c>
      <c r="F7506" s="219" t="s">
        <v>6437</v>
      </c>
      <c r="G7506" s="219" t="s">
        <v>7947</v>
      </c>
      <c r="H7506" s="219" t="s">
        <v>5990</v>
      </c>
      <c r="I7506" s="220" t="s">
        <v>8574</v>
      </c>
      <c r="J7506" s="221">
        <v>2250</v>
      </c>
      <c r="K7506" s="221">
        <v>2</v>
      </c>
      <c r="L7506" s="221">
        <v>4500</v>
      </c>
    </row>
    <row r="7507" spans="1:12" s="167" customFormat="1">
      <c r="A7507" s="218" t="str">
        <f t="shared" si="50"/>
        <v>O221104058669일반상품</v>
      </c>
      <c r="B7507" s="219" t="s">
        <v>9450</v>
      </c>
      <c r="C7507" s="219" t="s">
        <v>8023</v>
      </c>
      <c r="D7507" s="219" t="s">
        <v>8065</v>
      </c>
      <c r="E7507" s="219" t="s">
        <v>6389</v>
      </c>
      <c r="F7507" s="219" t="s">
        <v>6437</v>
      </c>
      <c r="G7507" s="219" t="s">
        <v>7947</v>
      </c>
      <c r="H7507" s="219" t="s">
        <v>5990</v>
      </c>
      <c r="I7507" s="220" t="s">
        <v>9560</v>
      </c>
      <c r="J7507" s="221">
        <v>8980</v>
      </c>
      <c r="K7507" s="221">
        <v>1</v>
      </c>
      <c r="L7507" s="221">
        <v>8980</v>
      </c>
    </row>
    <row r="7508" spans="1:12" s="167" customFormat="1">
      <c r="A7508" s="218" t="str">
        <f t="shared" si="50"/>
        <v>O221104058669일반상품</v>
      </c>
      <c r="B7508" s="219" t="s">
        <v>9450</v>
      </c>
      <c r="C7508" s="219" t="s">
        <v>8023</v>
      </c>
      <c r="D7508" s="219" t="s">
        <v>8065</v>
      </c>
      <c r="E7508" s="219" t="s">
        <v>6389</v>
      </c>
      <c r="F7508" s="219" t="s">
        <v>6437</v>
      </c>
      <c r="G7508" s="219" t="s">
        <v>7947</v>
      </c>
      <c r="H7508" s="219" t="s">
        <v>5990</v>
      </c>
      <c r="I7508" s="220" t="s">
        <v>9660</v>
      </c>
      <c r="J7508" s="221">
        <v>1870</v>
      </c>
      <c r="K7508" s="221">
        <v>4</v>
      </c>
      <c r="L7508" s="221">
        <v>7480</v>
      </c>
    </row>
    <row r="7509" spans="1:12" s="167" customFormat="1">
      <c r="A7509" s="218" t="str">
        <f t="shared" si="50"/>
        <v>O221104058669일반상품</v>
      </c>
      <c r="B7509" s="219" t="s">
        <v>9450</v>
      </c>
      <c r="C7509" s="219" t="s">
        <v>8023</v>
      </c>
      <c r="D7509" s="219" t="s">
        <v>8065</v>
      </c>
      <c r="E7509" s="219" t="s">
        <v>6389</v>
      </c>
      <c r="F7509" s="219" t="s">
        <v>6437</v>
      </c>
      <c r="G7509" s="219" t="s">
        <v>7947</v>
      </c>
      <c r="H7509" s="219" t="s">
        <v>5990</v>
      </c>
      <c r="I7509" s="220" t="s">
        <v>8865</v>
      </c>
      <c r="J7509" s="221">
        <v>1070</v>
      </c>
      <c r="K7509" s="221">
        <v>4</v>
      </c>
      <c r="L7509" s="221">
        <v>4280</v>
      </c>
    </row>
    <row r="7510" spans="1:12" s="167" customFormat="1">
      <c r="A7510" s="218" t="str">
        <f t="shared" si="50"/>
        <v>O221104058669일반상품</v>
      </c>
      <c r="B7510" s="219" t="s">
        <v>9450</v>
      </c>
      <c r="C7510" s="219" t="s">
        <v>8023</v>
      </c>
      <c r="D7510" s="219" t="s">
        <v>8065</v>
      </c>
      <c r="E7510" s="219" t="s">
        <v>6389</v>
      </c>
      <c r="F7510" s="219" t="s">
        <v>6437</v>
      </c>
      <c r="G7510" s="219" t="s">
        <v>7947</v>
      </c>
      <c r="H7510" s="219" t="s">
        <v>5990</v>
      </c>
      <c r="I7510" s="220" t="s">
        <v>8660</v>
      </c>
      <c r="J7510" s="221">
        <v>2600</v>
      </c>
      <c r="K7510" s="221">
        <v>4</v>
      </c>
      <c r="L7510" s="221">
        <v>10400</v>
      </c>
    </row>
    <row r="7511" spans="1:12" s="167" customFormat="1">
      <c r="A7511" s="218" t="str">
        <f t="shared" si="50"/>
        <v>O221104058669일반상품</v>
      </c>
      <c r="B7511" s="219" t="s">
        <v>9450</v>
      </c>
      <c r="C7511" s="219" t="s">
        <v>8023</v>
      </c>
      <c r="D7511" s="219" t="s">
        <v>8065</v>
      </c>
      <c r="E7511" s="219" t="s">
        <v>6389</v>
      </c>
      <c r="F7511" s="219" t="s">
        <v>6437</v>
      </c>
      <c r="G7511" s="219" t="s">
        <v>7947</v>
      </c>
      <c r="H7511" s="219" t="s">
        <v>5990</v>
      </c>
      <c r="I7511" s="220" t="s">
        <v>8808</v>
      </c>
      <c r="J7511" s="221">
        <v>26000</v>
      </c>
      <c r="K7511" s="221">
        <v>1</v>
      </c>
      <c r="L7511" s="221">
        <v>26000</v>
      </c>
    </row>
    <row r="7512" spans="1:12" s="167" customFormat="1">
      <c r="A7512" s="218" t="str">
        <f t="shared" si="50"/>
        <v>O221104058669일반상품</v>
      </c>
      <c r="B7512" s="219" t="s">
        <v>9450</v>
      </c>
      <c r="C7512" s="219" t="s">
        <v>8023</v>
      </c>
      <c r="D7512" s="219" t="s">
        <v>8065</v>
      </c>
      <c r="E7512" s="219" t="s">
        <v>6389</v>
      </c>
      <c r="F7512" s="219" t="s">
        <v>6437</v>
      </c>
      <c r="G7512" s="219" t="s">
        <v>7947</v>
      </c>
      <c r="H7512" s="219" t="s">
        <v>5990</v>
      </c>
      <c r="I7512" s="220" t="s">
        <v>8737</v>
      </c>
      <c r="J7512" s="221">
        <v>5960</v>
      </c>
      <c r="K7512" s="221">
        <v>3</v>
      </c>
      <c r="L7512" s="221">
        <v>17880</v>
      </c>
    </row>
    <row r="7513" spans="1:12" s="167" customFormat="1">
      <c r="A7513" s="218" t="str">
        <f t="shared" si="50"/>
        <v>O221104058669일반상품</v>
      </c>
      <c r="B7513" s="219" t="s">
        <v>9450</v>
      </c>
      <c r="C7513" s="219" t="s">
        <v>8023</v>
      </c>
      <c r="D7513" s="219" t="s">
        <v>8065</v>
      </c>
      <c r="E7513" s="219" t="s">
        <v>6389</v>
      </c>
      <c r="F7513" s="219" t="s">
        <v>6437</v>
      </c>
      <c r="G7513" s="219" t="s">
        <v>7947</v>
      </c>
      <c r="H7513" s="219" t="s">
        <v>5990</v>
      </c>
      <c r="I7513" s="220" t="s">
        <v>7930</v>
      </c>
      <c r="J7513" s="221">
        <v>4200</v>
      </c>
      <c r="K7513" s="221">
        <v>2</v>
      </c>
      <c r="L7513" s="221">
        <v>8400</v>
      </c>
    </row>
    <row r="7514" spans="1:12" s="167" customFormat="1">
      <c r="A7514" s="218" t="str">
        <f t="shared" si="50"/>
        <v>O221104058669일반상품</v>
      </c>
      <c r="B7514" s="219" t="s">
        <v>9450</v>
      </c>
      <c r="C7514" s="219" t="s">
        <v>8023</v>
      </c>
      <c r="D7514" s="219" t="s">
        <v>8065</v>
      </c>
      <c r="E7514" s="219" t="s">
        <v>6389</v>
      </c>
      <c r="F7514" s="219" t="s">
        <v>6437</v>
      </c>
      <c r="G7514" s="219" t="s">
        <v>7947</v>
      </c>
      <c r="H7514" s="219" t="s">
        <v>5990</v>
      </c>
      <c r="I7514" s="220" t="s">
        <v>8325</v>
      </c>
      <c r="J7514" s="221">
        <v>2700</v>
      </c>
      <c r="K7514" s="221">
        <v>2</v>
      </c>
      <c r="L7514" s="221">
        <v>5400</v>
      </c>
    </row>
    <row r="7515" spans="1:12" s="167" customFormat="1">
      <c r="A7515" s="218" t="str">
        <f t="shared" si="50"/>
        <v>O221104058669일반상품</v>
      </c>
      <c r="B7515" s="219" t="s">
        <v>9450</v>
      </c>
      <c r="C7515" s="219" t="s">
        <v>8023</v>
      </c>
      <c r="D7515" s="219" t="s">
        <v>8065</v>
      </c>
      <c r="E7515" s="219" t="s">
        <v>6389</v>
      </c>
      <c r="F7515" s="219" t="s">
        <v>6437</v>
      </c>
      <c r="G7515" s="219" t="s">
        <v>7947</v>
      </c>
      <c r="H7515" s="219" t="s">
        <v>5990</v>
      </c>
      <c r="I7515" s="220" t="s">
        <v>8424</v>
      </c>
      <c r="J7515" s="221">
        <v>1240</v>
      </c>
      <c r="K7515" s="221">
        <v>4</v>
      </c>
      <c r="L7515" s="221">
        <v>4960</v>
      </c>
    </row>
    <row r="7516" spans="1:12" s="167" customFormat="1">
      <c r="A7516" s="218" t="str">
        <f t="shared" si="50"/>
        <v>O221104058669일반상품</v>
      </c>
      <c r="B7516" s="219" t="s">
        <v>9450</v>
      </c>
      <c r="C7516" s="219" t="s">
        <v>8023</v>
      </c>
      <c r="D7516" s="219" t="s">
        <v>8065</v>
      </c>
      <c r="E7516" s="219" t="s">
        <v>6389</v>
      </c>
      <c r="F7516" s="219" t="s">
        <v>6437</v>
      </c>
      <c r="G7516" s="219" t="s">
        <v>7947</v>
      </c>
      <c r="H7516" s="219" t="s">
        <v>5990</v>
      </c>
      <c r="I7516" s="220" t="s">
        <v>7977</v>
      </c>
      <c r="J7516" s="221">
        <v>1460</v>
      </c>
      <c r="K7516" s="221">
        <v>2</v>
      </c>
      <c r="L7516" s="221">
        <v>2920</v>
      </c>
    </row>
    <row r="7517" spans="1:12" s="167" customFormat="1">
      <c r="A7517" s="218" t="str">
        <f t="shared" si="50"/>
        <v>O221104058669일반상품</v>
      </c>
      <c r="B7517" s="219" t="s">
        <v>9450</v>
      </c>
      <c r="C7517" s="219" t="s">
        <v>8023</v>
      </c>
      <c r="D7517" s="219" t="s">
        <v>8065</v>
      </c>
      <c r="E7517" s="219" t="s">
        <v>6389</v>
      </c>
      <c r="F7517" s="219" t="s">
        <v>6437</v>
      </c>
      <c r="G7517" s="219" t="s">
        <v>7947</v>
      </c>
      <c r="H7517" s="219" t="s">
        <v>5990</v>
      </c>
      <c r="I7517" s="220" t="s">
        <v>8384</v>
      </c>
      <c r="J7517" s="221">
        <v>3730</v>
      </c>
      <c r="K7517" s="221">
        <v>2</v>
      </c>
      <c r="L7517" s="221">
        <v>7460</v>
      </c>
    </row>
    <row r="7518" spans="1:12" s="167" customFormat="1">
      <c r="A7518" s="218" t="str">
        <f t="shared" si="50"/>
        <v>O221104058669일반상품</v>
      </c>
      <c r="B7518" s="219" t="s">
        <v>9450</v>
      </c>
      <c r="C7518" s="219" t="s">
        <v>8023</v>
      </c>
      <c r="D7518" s="219" t="s">
        <v>8065</v>
      </c>
      <c r="E7518" s="219" t="s">
        <v>6389</v>
      </c>
      <c r="F7518" s="219" t="s">
        <v>6437</v>
      </c>
      <c r="G7518" s="219" t="s">
        <v>7947</v>
      </c>
      <c r="H7518" s="219" t="s">
        <v>5990</v>
      </c>
      <c r="I7518" s="220" t="s">
        <v>7224</v>
      </c>
      <c r="J7518" s="221">
        <v>4430</v>
      </c>
      <c r="K7518" s="221">
        <v>1</v>
      </c>
      <c r="L7518" s="221">
        <v>4430</v>
      </c>
    </row>
    <row r="7519" spans="1:12" s="167" customFormat="1">
      <c r="A7519" s="218" t="str">
        <f t="shared" si="50"/>
        <v>O221104058669일반상품</v>
      </c>
      <c r="B7519" s="219" t="s">
        <v>9450</v>
      </c>
      <c r="C7519" s="219" t="s">
        <v>8023</v>
      </c>
      <c r="D7519" s="219" t="s">
        <v>8065</v>
      </c>
      <c r="E7519" s="219" t="s">
        <v>6389</v>
      </c>
      <c r="F7519" s="219" t="s">
        <v>6437</v>
      </c>
      <c r="G7519" s="219" t="s">
        <v>7947</v>
      </c>
      <c r="H7519" s="219" t="s">
        <v>5990</v>
      </c>
      <c r="I7519" s="220" t="s">
        <v>7203</v>
      </c>
      <c r="J7519" s="221">
        <v>5000</v>
      </c>
      <c r="K7519" s="221">
        <v>2</v>
      </c>
      <c r="L7519" s="221">
        <v>10000</v>
      </c>
    </row>
    <row r="7520" spans="1:12" s="167" customFormat="1">
      <c r="A7520" s="218" t="str">
        <f t="shared" si="50"/>
        <v>O221104058669일반상품</v>
      </c>
      <c r="B7520" s="219" t="s">
        <v>9450</v>
      </c>
      <c r="C7520" s="219" t="s">
        <v>8023</v>
      </c>
      <c r="D7520" s="219" t="s">
        <v>8065</v>
      </c>
      <c r="E7520" s="219" t="s">
        <v>6389</v>
      </c>
      <c r="F7520" s="219" t="s">
        <v>6437</v>
      </c>
      <c r="G7520" s="219" t="s">
        <v>7947</v>
      </c>
      <c r="H7520" s="219" t="s">
        <v>5990</v>
      </c>
      <c r="I7520" s="220" t="s">
        <v>8503</v>
      </c>
      <c r="J7520" s="221">
        <v>5450</v>
      </c>
      <c r="K7520" s="221">
        <v>1</v>
      </c>
      <c r="L7520" s="221">
        <v>5450</v>
      </c>
    </row>
    <row r="7521" spans="1:12" s="167" customFormat="1">
      <c r="A7521" s="218" t="str">
        <f t="shared" si="50"/>
        <v>O221104058669일반상품</v>
      </c>
      <c r="B7521" s="219" t="s">
        <v>9450</v>
      </c>
      <c r="C7521" s="219" t="s">
        <v>8023</v>
      </c>
      <c r="D7521" s="219" t="s">
        <v>8065</v>
      </c>
      <c r="E7521" s="219" t="s">
        <v>6389</v>
      </c>
      <c r="F7521" s="219" t="s">
        <v>6437</v>
      </c>
      <c r="G7521" s="219" t="s">
        <v>7947</v>
      </c>
      <c r="H7521" s="219" t="s">
        <v>5990</v>
      </c>
      <c r="I7521" s="220" t="s">
        <v>7209</v>
      </c>
      <c r="J7521" s="221">
        <v>1240</v>
      </c>
      <c r="K7521" s="221">
        <v>4</v>
      </c>
      <c r="L7521" s="221">
        <v>4960</v>
      </c>
    </row>
    <row r="7522" spans="1:12" s="167" customFormat="1">
      <c r="A7522" s="218" t="str">
        <f t="shared" si="50"/>
        <v>O221104058669일반상품</v>
      </c>
      <c r="B7522" s="219" t="s">
        <v>9450</v>
      </c>
      <c r="C7522" s="219" t="s">
        <v>8023</v>
      </c>
      <c r="D7522" s="219" t="s">
        <v>8065</v>
      </c>
      <c r="E7522" s="219" t="s">
        <v>6389</v>
      </c>
      <c r="F7522" s="219" t="s">
        <v>6437</v>
      </c>
      <c r="G7522" s="219" t="s">
        <v>7947</v>
      </c>
      <c r="H7522" s="219" t="s">
        <v>5990</v>
      </c>
      <c r="I7522" s="220" t="s">
        <v>7190</v>
      </c>
      <c r="J7522" s="221">
        <v>5000</v>
      </c>
      <c r="K7522" s="221">
        <v>2</v>
      </c>
      <c r="L7522" s="221">
        <v>10000</v>
      </c>
    </row>
    <row r="7523" spans="1:12" s="167" customFormat="1">
      <c r="A7523" s="218" t="str">
        <f t="shared" si="50"/>
        <v>O221104058669일반상품</v>
      </c>
      <c r="B7523" s="219" t="s">
        <v>9450</v>
      </c>
      <c r="C7523" s="219" t="s">
        <v>8023</v>
      </c>
      <c r="D7523" s="219" t="s">
        <v>8065</v>
      </c>
      <c r="E7523" s="219" t="s">
        <v>6389</v>
      </c>
      <c r="F7523" s="219" t="s">
        <v>6437</v>
      </c>
      <c r="G7523" s="219" t="s">
        <v>7947</v>
      </c>
      <c r="H7523" s="219" t="s">
        <v>5990</v>
      </c>
      <c r="I7523" s="220" t="s">
        <v>8885</v>
      </c>
      <c r="J7523" s="221">
        <v>10380</v>
      </c>
      <c r="K7523" s="221">
        <v>2</v>
      </c>
      <c r="L7523" s="221">
        <v>20760</v>
      </c>
    </row>
    <row r="7524" spans="1:12" s="167" customFormat="1">
      <c r="A7524" s="218" t="str">
        <f t="shared" si="50"/>
        <v>O221104058669일반상품</v>
      </c>
      <c r="B7524" s="219" t="s">
        <v>9450</v>
      </c>
      <c r="C7524" s="219" t="s">
        <v>8023</v>
      </c>
      <c r="D7524" s="219" t="s">
        <v>8065</v>
      </c>
      <c r="E7524" s="219" t="s">
        <v>6389</v>
      </c>
      <c r="F7524" s="219" t="s">
        <v>6437</v>
      </c>
      <c r="G7524" s="219" t="s">
        <v>7947</v>
      </c>
      <c r="H7524" s="219" t="s">
        <v>5990</v>
      </c>
      <c r="I7524" s="220" t="s">
        <v>8694</v>
      </c>
      <c r="J7524" s="221">
        <v>2800</v>
      </c>
      <c r="K7524" s="221">
        <v>3</v>
      </c>
      <c r="L7524" s="221">
        <v>8400</v>
      </c>
    </row>
    <row r="7525" spans="1:12" s="167" customFormat="1">
      <c r="A7525" s="218" t="str">
        <f t="shared" si="50"/>
        <v>O221104058669일반상품</v>
      </c>
      <c r="B7525" s="219" t="s">
        <v>9450</v>
      </c>
      <c r="C7525" s="219" t="s">
        <v>8023</v>
      </c>
      <c r="D7525" s="219" t="s">
        <v>8065</v>
      </c>
      <c r="E7525" s="219" t="s">
        <v>6389</v>
      </c>
      <c r="F7525" s="219" t="s">
        <v>6437</v>
      </c>
      <c r="G7525" s="219" t="s">
        <v>7947</v>
      </c>
      <c r="H7525" s="219" t="s">
        <v>5990</v>
      </c>
      <c r="I7525" s="220" t="s">
        <v>8397</v>
      </c>
      <c r="J7525" s="221">
        <v>10200</v>
      </c>
      <c r="K7525" s="221">
        <v>3</v>
      </c>
      <c r="L7525" s="221">
        <v>30600</v>
      </c>
    </row>
    <row r="7526" spans="1:12" s="167" customFormat="1">
      <c r="A7526" s="218" t="str">
        <f t="shared" si="50"/>
        <v>O221104058669일반상품</v>
      </c>
      <c r="B7526" s="219" t="s">
        <v>9450</v>
      </c>
      <c r="C7526" s="219" t="s">
        <v>8023</v>
      </c>
      <c r="D7526" s="219" t="s">
        <v>8065</v>
      </c>
      <c r="E7526" s="219" t="s">
        <v>6389</v>
      </c>
      <c r="F7526" s="219" t="s">
        <v>6437</v>
      </c>
      <c r="G7526" s="219" t="s">
        <v>7947</v>
      </c>
      <c r="H7526" s="219" t="s">
        <v>5990</v>
      </c>
      <c r="I7526" s="220" t="s">
        <v>7271</v>
      </c>
      <c r="J7526" s="221">
        <v>3900</v>
      </c>
      <c r="K7526" s="221">
        <v>4</v>
      </c>
      <c r="L7526" s="221">
        <v>15600</v>
      </c>
    </row>
    <row r="7527" spans="1:12" s="167" customFormat="1">
      <c r="A7527" s="218" t="str">
        <f t="shared" si="50"/>
        <v>O221104058669일반상품</v>
      </c>
      <c r="B7527" s="219" t="s">
        <v>9450</v>
      </c>
      <c r="C7527" s="219" t="s">
        <v>8023</v>
      </c>
      <c r="D7527" s="219" t="s">
        <v>8065</v>
      </c>
      <c r="E7527" s="219" t="s">
        <v>6389</v>
      </c>
      <c r="F7527" s="219" t="s">
        <v>6437</v>
      </c>
      <c r="G7527" s="219" t="s">
        <v>7947</v>
      </c>
      <c r="H7527" s="219" t="s">
        <v>5990</v>
      </c>
      <c r="I7527" s="220" t="s">
        <v>7250</v>
      </c>
      <c r="J7527" s="221">
        <v>11500</v>
      </c>
      <c r="K7527" s="221">
        <v>1</v>
      </c>
      <c r="L7527" s="221">
        <v>11500</v>
      </c>
    </row>
    <row r="7528" spans="1:12" s="167" customFormat="1">
      <c r="A7528" s="218" t="str">
        <f t="shared" si="50"/>
        <v>O221104058669일반상품</v>
      </c>
      <c r="B7528" s="219" t="s">
        <v>9450</v>
      </c>
      <c r="C7528" s="219" t="s">
        <v>8023</v>
      </c>
      <c r="D7528" s="219" t="s">
        <v>8065</v>
      </c>
      <c r="E7528" s="219" t="s">
        <v>6389</v>
      </c>
      <c r="F7528" s="219" t="s">
        <v>6437</v>
      </c>
      <c r="G7528" s="219" t="s">
        <v>7947</v>
      </c>
      <c r="H7528" s="219" t="s">
        <v>5990</v>
      </c>
      <c r="I7528" s="220" t="s">
        <v>8714</v>
      </c>
      <c r="J7528" s="221">
        <v>1450</v>
      </c>
      <c r="K7528" s="221">
        <v>3</v>
      </c>
      <c r="L7528" s="221">
        <v>4350</v>
      </c>
    </row>
    <row r="7529" spans="1:12" s="167" customFormat="1">
      <c r="A7529" s="218" t="str">
        <f t="shared" si="50"/>
        <v>O221104058669일반상품</v>
      </c>
      <c r="B7529" s="219" t="s">
        <v>9450</v>
      </c>
      <c r="C7529" s="219" t="s">
        <v>8023</v>
      </c>
      <c r="D7529" s="219" t="s">
        <v>8065</v>
      </c>
      <c r="E7529" s="219" t="s">
        <v>6389</v>
      </c>
      <c r="F7529" s="219" t="s">
        <v>6437</v>
      </c>
      <c r="G7529" s="219" t="s">
        <v>7947</v>
      </c>
      <c r="H7529" s="219" t="s">
        <v>5990</v>
      </c>
      <c r="I7529" s="220" t="s">
        <v>8320</v>
      </c>
      <c r="J7529" s="221">
        <v>3610</v>
      </c>
      <c r="K7529" s="221">
        <v>1</v>
      </c>
      <c r="L7529" s="221">
        <v>3610</v>
      </c>
    </row>
    <row r="7530" spans="1:12" s="167" customFormat="1">
      <c r="A7530" s="218" t="str">
        <f t="shared" si="50"/>
        <v>O221104058669일반상품</v>
      </c>
      <c r="B7530" s="219" t="s">
        <v>9450</v>
      </c>
      <c r="C7530" s="219" t="s">
        <v>8023</v>
      </c>
      <c r="D7530" s="219" t="s">
        <v>8065</v>
      </c>
      <c r="E7530" s="219" t="s">
        <v>6389</v>
      </c>
      <c r="F7530" s="219" t="s">
        <v>6437</v>
      </c>
      <c r="G7530" s="219" t="s">
        <v>7947</v>
      </c>
      <c r="H7530" s="219" t="s">
        <v>5990</v>
      </c>
      <c r="I7530" s="220" t="s">
        <v>7975</v>
      </c>
      <c r="J7530" s="221">
        <v>2780</v>
      </c>
      <c r="K7530" s="221">
        <v>1</v>
      </c>
      <c r="L7530" s="221">
        <v>2780</v>
      </c>
    </row>
    <row r="7531" spans="1:12" s="167" customFormat="1">
      <c r="A7531" s="218" t="str">
        <f t="shared" si="50"/>
        <v>O221104058669일반상품</v>
      </c>
      <c r="B7531" s="219" t="s">
        <v>9450</v>
      </c>
      <c r="C7531" s="219" t="s">
        <v>8023</v>
      </c>
      <c r="D7531" s="219" t="s">
        <v>8065</v>
      </c>
      <c r="E7531" s="219" t="s">
        <v>6389</v>
      </c>
      <c r="F7531" s="219" t="s">
        <v>6437</v>
      </c>
      <c r="G7531" s="219" t="s">
        <v>7947</v>
      </c>
      <c r="H7531" s="219" t="s">
        <v>5990</v>
      </c>
      <c r="I7531" s="220" t="s">
        <v>7237</v>
      </c>
      <c r="J7531" s="221">
        <v>11000</v>
      </c>
      <c r="K7531" s="221">
        <v>1</v>
      </c>
      <c r="L7531" s="221">
        <v>11000</v>
      </c>
    </row>
    <row r="7532" spans="1:12" s="167" customFormat="1">
      <c r="A7532" s="218" t="str">
        <f t="shared" si="50"/>
        <v>O221104058669일반상품</v>
      </c>
      <c r="B7532" s="219" t="s">
        <v>9450</v>
      </c>
      <c r="C7532" s="219" t="s">
        <v>8023</v>
      </c>
      <c r="D7532" s="219" t="s">
        <v>8065</v>
      </c>
      <c r="E7532" s="219" t="s">
        <v>6389</v>
      </c>
      <c r="F7532" s="219" t="s">
        <v>6437</v>
      </c>
      <c r="G7532" s="219" t="s">
        <v>7947</v>
      </c>
      <c r="H7532" s="219" t="s">
        <v>5990</v>
      </c>
      <c r="I7532" s="220" t="s">
        <v>8592</v>
      </c>
      <c r="J7532" s="221">
        <v>1800</v>
      </c>
      <c r="K7532" s="221">
        <v>1</v>
      </c>
      <c r="L7532" s="221">
        <v>1800</v>
      </c>
    </row>
    <row r="7533" spans="1:12" s="167" customFormat="1">
      <c r="A7533" s="218" t="str">
        <f t="shared" si="50"/>
        <v>O221104058669일반상품</v>
      </c>
      <c r="B7533" s="219" t="s">
        <v>9450</v>
      </c>
      <c r="C7533" s="219" t="s">
        <v>8023</v>
      </c>
      <c r="D7533" s="219" t="s">
        <v>8065</v>
      </c>
      <c r="E7533" s="219" t="s">
        <v>6389</v>
      </c>
      <c r="F7533" s="219" t="s">
        <v>6437</v>
      </c>
      <c r="G7533" s="219" t="s">
        <v>7947</v>
      </c>
      <c r="H7533" s="219" t="s">
        <v>5990</v>
      </c>
      <c r="I7533" s="220" t="s">
        <v>7197</v>
      </c>
      <c r="J7533" s="221">
        <v>3800</v>
      </c>
      <c r="K7533" s="221">
        <v>2</v>
      </c>
      <c r="L7533" s="221">
        <v>7600</v>
      </c>
    </row>
    <row r="7534" spans="1:12" s="167" customFormat="1">
      <c r="A7534" s="218" t="str">
        <f t="shared" si="50"/>
        <v>O221104058669일반상품</v>
      </c>
      <c r="B7534" s="219" t="s">
        <v>9450</v>
      </c>
      <c r="C7534" s="219" t="s">
        <v>8023</v>
      </c>
      <c r="D7534" s="219" t="s">
        <v>8065</v>
      </c>
      <c r="E7534" s="219" t="s">
        <v>6389</v>
      </c>
      <c r="F7534" s="219" t="s">
        <v>6437</v>
      </c>
      <c r="G7534" s="219" t="s">
        <v>7947</v>
      </c>
      <c r="H7534" s="219" t="s">
        <v>5990</v>
      </c>
      <c r="I7534" s="220" t="s">
        <v>8438</v>
      </c>
      <c r="J7534" s="221">
        <v>1100</v>
      </c>
      <c r="K7534" s="221">
        <v>5</v>
      </c>
      <c r="L7534" s="221">
        <v>5500</v>
      </c>
    </row>
    <row r="7535" spans="1:12" s="167" customFormat="1">
      <c r="A7535" s="218" t="str">
        <f t="shared" si="50"/>
        <v>O221104058669일반상품</v>
      </c>
      <c r="B7535" s="219" t="s">
        <v>9450</v>
      </c>
      <c r="C7535" s="219" t="s">
        <v>8023</v>
      </c>
      <c r="D7535" s="219" t="s">
        <v>8065</v>
      </c>
      <c r="E7535" s="219" t="s">
        <v>6389</v>
      </c>
      <c r="F7535" s="219" t="s">
        <v>6437</v>
      </c>
      <c r="G7535" s="219" t="s">
        <v>7947</v>
      </c>
      <c r="H7535" s="219" t="s">
        <v>5990</v>
      </c>
      <c r="I7535" s="220" t="s">
        <v>9661</v>
      </c>
      <c r="J7535" s="221">
        <v>4280</v>
      </c>
      <c r="K7535" s="221">
        <v>4</v>
      </c>
      <c r="L7535" s="221">
        <v>17120</v>
      </c>
    </row>
    <row r="7536" spans="1:12" s="167" customFormat="1">
      <c r="A7536" s="218" t="str">
        <f t="shared" si="50"/>
        <v>O221104058669일반상품</v>
      </c>
      <c r="B7536" s="219" t="s">
        <v>9450</v>
      </c>
      <c r="C7536" s="219" t="s">
        <v>8023</v>
      </c>
      <c r="D7536" s="219" t="s">
        <v>8065</v>
      </c>
      <c r="E7536" s="219" t="s">
        <v>6389</v>
      </c>
      <c r="F7536" s="219" t="s">
        <v>6437</v>
      </c>
      <c r="G7536" s="219" t="s">
        <v>7947</v>
      </c>
      <c r="H7536" s="219" t="s">
        <v>5990</v>
      </c>
      <c r="I7536" s="220" t="s">
        <v>9662</v>
      </c>
      <c r="J7536" s="221">
        <v>16900</v>
      </c>
      <c r="K7536" s="221">
        <v>4</v>
      </c>
      <c r="L7536" s="221">
        <v>67600</v>
      </c>
    </row>
    <row r="7537" spans="1:12" s="167" customFormat="1">
      <c r="A7537" s="218" t="str">
        <f t="shared" si="50"/>
        <v>O221104058669일반상품</v>
      </c>
      <c r="B7537" s="219" t="s">
        <v>9450</v>
      </c>
      <c r="C7537" s="219" t="s">
        <v>8023</v>
      </c>
      <c r="D7537" s="219" t="s">
        <v>8065</v>
      </c>
      <c r="E7537" s="219" t="s">
        <v>6389</v>
      </c>
      <c r="F7537" s="219" t="s">
        <v>6437</v>
      </c>
      <c r="G7537" s="219" t="s">
        <v>7947</v>
      </c>
      <c r="H7537" s="219" t="s">
        <v>5990</v>
      </c>
      <c r="I7537" s="220" t="s">
        <v>7198</v>
      </c>
      <c r="J7537" s="221">
        <v>2850</v>
      </c>
      <c r="K7537" s="221">
        <v>4</v>
      </c>
      <c r="L7537" s="221">
        <v>11400</v>
      </c>
    </row>
    <row r="7538" spans="1:12" s="167" customFormat="1">
      <c r="A7538" s="218" t="str">
        <f t="shared" si="50"/>
        <v>O221104058669일반상품</v>
      </c>
      <c r="B7538" s="219" t="s">
        <v>9450</v>
      </c>
      <c r="C7538" s="219" t="s">
        <v>8023</v>
      </c>
      <c r="D7538" s="219" t="s">
        <v>8065</v>
      </c>
      <c r="E7538" s="219" t="s">
        <v>6389</v>
      </c>
      <c r="F7538" s="219" t="s">
        <v>6437</v>
      </c>
      <c r="G7538" s="219" t="s">
        <v>7947</v>
      </c>
      <c r="H7538" s="219" t="s">
        <v>5990</v>
      </c>
      <c r="I7538" s="220" t="s">
        <v>9620</v>
      </c>
      <c r="J7538" s="221">
        <v>37800</v>
      </c>
      <c r="K7538" s="221">
        <v>1</v>
      </c>
      <c r="L7538" s="221">
        <v>37800</v>
      </c>
    </row>
    <row r="7539" spans="1:12" s="167" customFormat="1">
      <c r="A7539" s="218" t="str">
        <f t="shared" si="50"/>
        <v>O221104058669일반상품</v>
      </c>
      <c r="B7539" s="219" t="s">
        <v>9450</v>
      </c>
      <c r="C7539" s="219" t="s">
        <v>8023</v>
      </c>
      <c r="D7539" s="219" t="s">
        <v>8065</v>
      </c>
      <c r="E7539" s="219" t="s">
        <v>6389</v>
      </c>
      <c r="F7539" s="219" t="s">
        <v>6437</v>
      </c>
      <c r="G7539" s="219" t="s">
        <v>7947</v>
      </c>
      <c r="H7539" s="219" t="s">
        <v>5990</v>
      </c>
      <c r="I7539" s="220" t="s">
        <v>7238</v>
      </c>
      <c r="J7539" s="221">
        <v>11780</v>
      </c>
      <c r="K7539" s="221">
        <v>1</v>
      </c>
      <c r="L7539" s="221">
        <v>11780</v>
      </c>
    </row>
    <row r="7540" spans="1:12" s="167" customFormat="1">
      <c r="A7540" s="218" t="str">
        <f t="shared" si="50"/>
        <v>O221104058669일반상품</v>
      </c>
      <c r="B7540" s="219" t="s">
        <v>9450</v>
      </c>
      <c r="C7540" s="219" t="s">
        <v>8023</v>
      </c>
      <c r="D7540" s="219" t="s">
        <v>8065</v>
      </c>
      <c r="E7540" s="219" t="s">
        <v>6389</v>
      </c>
      <c r="F7540" s="219" t="s">
        <v>6437</v>
      </c>
      <c r="G7540" s="219" t="s">
        <v>7947</v>
      </c>
      <c r="H7540" s="219" t="s">
        <v>5990</v>
      </c>
      <c r="I7540" s="220" t="s">
        <v>7272</v>
      </c>
      <c r="J7540" s="221">
        <v>1250</v>
      </c>
      <c r="K7540" s="221">
        <v>1</v>
      </c>
      <c r="L7540" s="221">
        <v>1250</v>
      </c>
    </row>
    <row r="7541" spans="1:12" s="167" customFormat="1">
      <c r="A7541" s="218" t="str">
        <f t="shared" si="50"/>
        <v>O221104058669일반상품</v>
      </c>
      <c r="B7541" s="219" t="s">
        <v>9450</v>
      </c>
      <c r="C7541" s="219" t="s">
        <v>8023</v>
      </c>
      <c r="D7541" s="219" t="s">
        <v>8065</v>
      </c>
      <c r="E7541" s="219" t="s">
        <v>6389</v>
      </c>
      <c r="F7541" s="219" t="s">
        <v>6437</v>
      </c>
      <c r="G7541" s="219" t="s">
        <v>7947</v>
      </c>
      <c r="H7541" s="219" t="s">
        <v>5990</v>
      </c>
      <c r="I7541" s="220" t="s">
        <v>8450</v>
      </c>
      <c r="J7541" s="221">
        <v>1400</v>
      </c>
      <c r="K7541" s="221">
        <v>5</v>
      </c>
      <c r="L7541" s="221">
        <v>7000</v>
      </c>
    </row>
    <row r="7542" spans="1:12" s="167" customFormat="1">
      <c r="A7542" s="218" t="str">
        <f t="shared" si="50"/>
        <v>O221104058669일반상품</v>
      </c>
      <c r="B7542" s="219" t="s">
        <v>9450</v>
      </c>
      <c r="C7542" s="219" t="s">
        <v>8023</v>
      </c>
      <c r="D7542" s="219" t="s">
        <v>8065</v>
      </c>
      <c r="E7542" s="219" t="s">
        <v>6389</v>
      </c>
      <c r="F7542" s="219" t="s">
        <v>6437</v>
      </c>
      <c r="G7542" s="219" t="s">
        <v>7947</v>
      </c>
      <c r="H7542" s="219" t="s">
        <v>5990</v>
      </c>
      <c r="I7542" s="220" t="s">
        <v>7192</v>
      </c>
      <c r="J7542" s="221">
        <v>6620</v>
      </c>
      <c r="K7542" s="221">
        <v>3</v>
      </c>
      <c r="L7542" s="221">
        <v>19860</v>
      </c>
    </row>
    <row r="7543" spans="1:12" s="167" customFormat="1">
      <c r="A7543" s="218" t="str">
        <f t="shared" si="50"/>
        <v>O221104058669일반상품</v>
      </c>
      <c r="B7543" s="219" t="s">
        <v>9450</v>
      </c>
      <c r="C7543" s="219" t="s">
        <v>8023</v>
      </c>
      <c r="D7543" s="219" t="s">
        <v>8065</v>
      </c>
      <c r="E7543" s="219" t="s">
        <v>6389</v>
      </c>
      <c r="F7543" s="219" t="s">
        <v>6437</v>
      </c>
      <c r="G7543" s="219" t="s">
        <v>7947</v>
      </c>
      <c r="H7543" s="219" t="s">
        <v>5990</v>
      </c>
      <c r="I7543" s="220" t="s">
        <v>8399</v>
      </c>
      <c r="J7543" s="221">
        <v>18090</v>
      </c>
      <c r="K7543" s="221">
        <v>1</v>
      </c>
      <c r="L7543" s="221">
        <v>18090</v>
      </c>
    </row>
    <row r="7544" spans="1:12" s="167" customFormat="1">
      <c r="A7544" s="218" t="str">
        <f t="shared" si="50"/>
        <v>O221104058669일반상품</v>
      </c>
      <c r="B7544" s="219" t="s">
        <v>9450</v>
      </c>
      <c r="C7544" s="219" t="s">
        <v>8023</v>
      </c>
      <c r="D7544" s="219" t="s">
        <v>8065</v>
      </c>
      <c r="E7544" s="219" t="s">
        <v>6389</v>
      </c>
      <c r="F7544" s="219" t="s">
        <v>6437</v>
      </c>
      <c r="G7544" s="219" t="s">
        <v>7947</v>
      </c>
      <c r="H7544" s="219" t="s">
        <v>5990</v>
      </c>
      <c r="I7544" s="220" t="s">
        <v>7222</v>
      </c>
      <c r="J7544" s="221">
        <v>10000</v>
      </c>
      <c r="K7544" s="221">
        <v>2</v>
      </c>
      <c r="L7544" s="221">
        <v>20000</v>
      </c>
    </row>
    <row r="7545" spans="1:12" s="167" customFormat="1">
      <c r="A7545" s="218" t="str">
        <f t="shared" si="50"/>
        <v>O221104058669일반상품</v>
      </c>
      <c r="B7545" s="219" t="s">
        <v>9450</v>
      </c>
      <c r="C7545" s="219" t="s">
        <v>8023</v>
      </c>
      <c r="D7545" s="219" t="s">
        <v>8065</v>
      </c>
      <c r="E7545" s="219" t="s">
        <v>6389</v>
      </c>
      <c r="F7545" s="219" t="s">
        <v>6437</v>
      </c>
      <c r="G7545" s="219" t="s">
        <v>7947</v>
      </c>
      <c r="H7545" s="219" t="s">
        <v>5990</v>
      </c>
      <c r="I7545" s="220" t="s">
        <v>7204</v>
      </c>
      <c r="J7545" s="221">
        <v>4310</v>
      </c>
      <c r="K7545" s="221">
        <v>3</v>
      </c>
      <c r="L7545" s="221">
        <v>12930</v>
      </c>
    </row>
    <row r="7546" spans="1:12" s="167" customFormat="1">
      <c r="A7546" s="218" t="str">
        <f t="shared" si="50"/>
        <v>O221104058669일반상품</v>
      </c>
      <c r="B7546" s="219" t="s">
        <v>9450</v>
      </c>
      <c r="C7546" s="219" t="s">
        <v>8023</v>
      </c>
      <c r="D7546" s="219" t="s">
        <v>8065</v>
      </c>
      <c r="E7546" s="219" t="s">
        <v>6389</v>
      </c>
      <c r="F7546" s="219" t="s">
        <v>6437</v>
      </c>
      <c r="G7546" s="219" t="s">
        <v>7947</v>
      </c>
      <c r="H7546" s="219" t="s">
        <v>5990</v>
      </c>
      <c r="I7546" s="220" t="s">
        <v>9579</v>
      </c>
      <c r="J7546" s="221">
        <v>2240</v>
      </c>
      <c r="K7546" s="221">
        <v>2</v>
      </c>
      <c r="L7546" s="221">
        <v>4480</v>
      </c>
    </row>
    <row r="7547" spans="1:12" s="167" customFormat="1">
      <c r="A7547" s="218" t="str">
        <f t="shared" si="50"/>
        <v>O221104058669일반상품</v>
      </c>
      <c r="B7547" s="219" t="s">
        <v>9450</v>
      </c>
      <c r="C7547" s="219" t="s">
        <v>8023</v>
      </c>
      <c r="D7547" s="219" t="s">
        <v>8065</v>
      </c>
      <c r="E7547" s="219" t="s">
        <v>6389</v>
      </c>
      <c r="F7547" s="219" t="s">
        <v>6437</v>
      </c>
      <c r="G7547" s="219" t="s">
        <v>7947</v>
      </c>
      <c r="H7547" s="219" t="s">
        <v>5990</v>
      </c>
      <c r="I7547" s="220" t="s">
        <v>7201</v>
      </c>
      <c r="J7547" s="221">
        <v>12480</v>
      </c>
      <c r="K7547" s="221">
        <v>1</v>
      </c>
      <c r="L7547" s="221">
        <v>12480</v>
      </c>
    </row>
    <row r="7548" spans="1:12" s="167" customFormat="1">
      <c r="A7548" s="218" t="str">
        <f t="shared" si="50"/>
        <v>O221104058669일반상품</v>
      </c>
      <c r="B7548" s="219" t="s">
        <v>9450</v>
      </c>
      <c r="C7548" s="219" t="s">
        <v>8023</v>
      </c>
      <c r="D7548" s="219" t="s">
        <v>8065</v>
      </c>
      <c r="E7548" s="219" t="s">
        <v>6389</v>
      </c>
      <c r="F7548" s="219" t="s">
        <v>6437</v>
      </c>
      <c r="G7548" s="219" t="s">
        <v>7947</v>
      </c>
      <c r="H7548" s="219" t="s">
        <v>5990</v>
      </c>
      <c r="I7548" s="220" t="s">
        <v>8562</v>
      </c>
      <c r="J7548" s="221">
        <v>12480</v>
      </c>
      <c r="K7548" s="221">
        <v>1</v>
      </c>
      <c r="L7548" s="221">
        <v>12480</v>
      </c>
    </row>
    <row r="7549" spans="1:12" s="167" customFormat="1">
      <c r="A7549" s="218" t="str">
        <f t="shared" si="50"/>
        <v>O221104058669일반상품</v>
      </c>
      <c r="B7549" s="219" t="s">
        <v>9450</v>
      </c>
      <c r="C7549" s="219" t="s">
        <v>8023</v>
      </c>
      <c r="D7549" s="219" t="s">
        <v>8065</v>
      </c>
      <c r="E7549" s="219" t="s">
        <v>6389</v>
      </c>
      <c r="F7549" s="219" t="s">
        <v>6437</v>
      </c>
      <c r="G7549" s="219" t="s">
        <v>7947</v>
      </c>
      <c r="H7549" s="219" t="s">
        <v>5990</v>
      </c>
      <c r="I7549" s="220" t="s">
        <v>7259</v>
      </c>
      <c r="J7549" s="221">
        <v>5850</v>
      </c>
      <c r="K7549" s="221">
        <v>2</v>
      </c>
      <c r="L7549" s="221">
        <v>11700</v>
      </c>
    </row>
    <row r="7550" spans="1:12" s="167" customFormat="1">
      <c r="A7550" s="218" t="str">
        <f t="shared" si="50"/>
        <v>O221104058669일반상품</v>
      </c>
      <c r="B7550" s="219" t="s">
        <v>9450</v>
      </c>
      <c r="C7550" s="219" t="s">
        <v>8023</v>
      </c>
      <c r="D7550" s="219" t="s">
        <v>8065</v>
      </c>
      <c r="E7550" s="219" t="s">
        <v>6389</v>
      </c>
      <c r="F7550" s="219" t="s">
        <v>6437</v>
      </c>
      <c r="G7550" s="219" t="s">
        <v>7947</v>
      </c>
      <c r="H7550" s="219" t="s">
        <v>5990</v>
      </c>
      <c r="I7550" s="220" t="s">
        <v>8698</v>
      </c>
      <c r="J7550" s="221">
        <v>6950</v>
      </c>
      <c r="K7550" s="221">
        <v>1</v>
      </c>
      <c r="L7550" s="221">
        <v>6950</v>
      </c>
    </row>
    <row r="7551" spans="1:12" s="167" customFormat="1">
      <c r="A7551" s="218" t="str">
        <f t="shared" si="50"/>
        <v>O221104058669일반상품</v>
      </c>
      <c r="B7551" s="219" t="s">
        <v>9450</v>
      </c>
      <c r="C7551" s="219" t="s">
        <v>8023</v>
      </c>
      <c r="D7551" s="219" t="s">
        <v>8065</v>
      </c>
      <c r="E7551" s="219" t="s">
        <v>6389</v>
      </c>
      <c r="F7551" s="219" t="s">
        <v>6437</v>
      </c>
      <c r="G7551" s="219" t="s">
        <v>7947</v>
      </c>
      <c r="H7551" s="219" t="s">
        <v>5990</v>
      </c>
      <c r="I7551" s="220" t="s">
        <v>8583</v>
      </c>
      <c r="J7551" s="221">
        <v>2090</v>
      </c>
      <c r="K7551" s="221">
        <v>3</v>
      </c>
      <c r="L7551" s="221">
        <v>6270</v>
      </c>
    </row>
    <row r="7552" spans="1:12" s="167" customFormat="1">
      <c r="A7552" s="218" t="str">
        <f t="shared" si="50"/>
        <v>O221104058669일반상품</v>
      </c>
      <c r="B7552" s="219" t="s">
        <v>9450</v>
      </c>
      <c r="C7552" s="219" t="s">
        <v>8023</v>
      </c>
      <c r="D7552" s="219" t="s">
        <v>8065</v>
      </c>
      <c r="E7552" s="219" t="s">
        <v>6389</v>
      </c>
      <c r="F7552" s="219" t="s">
        <v>6437</v>
      </c>
      <c r="G7552" s="219" t="s">
        <v>7947</v>
      </c>
      <c r="H7552" s="219" t="s">
        <v>5990</v>
      </c>
      <c r="I7552" s="220" t="s">
        <v>9663</v>
      </c>
      <c r="J7552" s="221">
        <v>1480</v>
      </c>
      <c r="K7552" s="221">
        <v>3</v>
      </c>
      <c r="L7552" s="221">
        <v>4440</v>
      </c>
    </row>
    <row r="7553" spans="1:12" s="167" customFormat="1">
      <c r="A7553" s="218" t="str">
        <f t="shared" si="50"/>
        <v>O221104058669일반상품</v>
      </c>
      <c r="B7553" s="219" t="s">
        <v>9450</v>
      </c>
      <c r="C7553" s="219" t="s">
        <v>8023</v>
      </c>
      <c r="D7553" s="219" t="s">
        <v>8065</v>
      </c>
      <c r="E7553" s="219" t="s">
        <v>6389</v>
      </c>
      <c r="F7553" s="219" t="s">
        <v>6437</v>
      </c>
      <c r="G7553" s="219" t="s">
        <v>7947</v>
      </c>
      <c r="H7553" s="219" t="s">
        <v>5990</v>
      </c>
      <c r="I7553" s="220" t="s">
        <v>7979</v>
      </c>
      <c r="J7553" s="221">
        <v>6660</v>
      </c>
      <c r="K7553" s="221">
        <v>1</v>
      </c>
      <c r="L7553" s="221">
        <v>6660</v>
      </c>
    </row>
    <row r="7554" spans="1:12" s="167" customFormat="1">
      <c r="A7554" s="218" t="str">
        <f t="shared" si="50"/>
        <v>O221104058669일반상품</v>
      </c>
      <c r="B7554" s="219" t="s">
        <v>9450</v>
      </c>
      <c r="C7554" s="219" t="s">
        <v>8023</v>
      </c>
      <c r="D7554" s="219" t="s">
        <v>8065</v>
      </c>
      <c r="E7554" s="219" t="s">
        <v>6389</v>
      </c>
      <c r="F7554" s="219" t="s">
        <v>6437</v>
      </c>
      <c r="G7554" s="219" t="s">
        <v>7947</v>
      </c>
      <c r="H7554" s="219" t="s">
        <v>5990</v>
      </c>
      <c r="I7554" s="220" t="s">
        <v>7220</v>
      </c>
      <c r="J7554" s="221">
        <v>670</v>
      </c>
      <c r="K7554" s="221">
        <v>4</v>
      </c>
      <c r="L7554" s="221">
        <v>2680</v>
      </c>
    </row>
    <row r="7555" spans="1:12" s="167" customFormat="1">
      <c r="A7555" s="218" t="str">
        <f t="shared" si="50"/>
        <v>O221104058669일반상품</v>
      </c>
      <c r="B7555" s="219" t="s">
        <v>9450</v>
      </c>
      <c r="C7555" s="219" t="s">
        <v>8023</v>
      </c>
      <c r="D7555" s="219" t="s">
        <v>8065</v>
      </c>
      <c r="E7555" s="219" t="s">
        <v>6389</v>
      </c>
      <c r="F7555" s="219" t="s">
        <v>6437</v>
      </c>
      <c r="G7555" s="219" t="s">
        <v>7947</v>
      </c>
      <c r="H7555" s="219" t="s">
        <v>5990</v>
      </c>
      <c r="I7555" s="220" t="s">
        <v>9581</v>
      </c>
      <c r="J7555" s="221">
        <v>1860</v>
      </c>
      <c r="K7555" s="221">
        <v>1</v>
      </c>
      <c r="L7555" s="221">
        <v>1860</v>
      </c>
    </row>
    <row r="7556" spans="1:12" s="167" customFormat="1">
      <c r="A7556" s="218" t="str">
        <f t="shared" si="50"/>
        <v>O221104058669일반상품</v>
      </c>
      <c r="B7556" s="219" t="s">
        <v>9450</v>
      </c>
      <c r="C7556" s="219" t="s">
        <v>8023</v>
      </c>
      <c r="D7556" s="219" t="s">
        <v>8065</v>
      </c>
      <c r="E7556" s="219" t="s">
        <v>6389</v>
      </c>
      <c r="F7556" s="219" t="s">
        <v>6437</v>
      </c>
      <c r="G7556" s="219" t="s">
        <v>7947</v>
      </c>
      <c r="H7556" s="219" t="s">
        <v>5990</v>
      </c>
      <c r="I7556" s="220" t="s">
        <v>9664</v>
      </c>
      <c r="J7556" s="221">
        <v>1800</v>
      </c>
      <c r="K7556" s="221">
        <v>2</v>
      </c>
      <c r="L7556" s="221">
        <v>3600</v>
      </c>
    </row>
    <row r="7557" spans="1:12" s="167" customFormat="1">
      <c r="A7557" s="218" t="str">
        <f t="shared" si="50"/>
        <v>O221104058669일반상품</v>
      </c>
      <c r="B7557" s="219" t="s">
        <v>9450</v>
      </c>
      <c r="C7557" s="219" t="s">
        <v>8023</v>
      </c>
      <c r="D7557" s="219" t="s">
        <v>8065</v>
      </c>
      <c r="E7557" s="219" t="s">
        <v>6389</v>
      </c>
      <c r="F7557" s="219" t="s">
        <v>6437</v>
      </c>
      <c r="G7557" s="219" t="s">
        <v>7947</v>
      </c>
      <c r="H7557" s="219" t="s">
        <v>5990</v>
      </c>
      <c r="I7557" s="220" t="s">
        <v>8820</v>
      </c>
      <c r="J7557" s="221">
        <v>15800</v>
      </c>
      <c r="K7557" s="221">
        <v>1</v>
      </c>
      <c r="L7557" s="221">
        <v>15800</v>
      </c>
    </row>
    <row r="7558" spans="1:12" s="167" customFormat="1">
      <c r="A7558" s="218" t="str">
        <f t="shared" si="50"/>
        <v>O221104058669일반상품</v>
      </c>
      <c r="B7558" s="219" t="s">
        <v>9450</v>
      </c>
      <c r="C7558" s="219" t="s">
        <v>8023</v>
      </c>
      <c r="D7558" s="219" t="s">
        <v>8065</v>
      </c>
      <c r="E7558" s="219" t="s">
        <v>6389</v>
      </c>
      <c r="F7558" s="219" t="s">
        <v>6437</v>
      </c>
      <c r="G7558" s="219" t="s">
        <v>7947</v>
      </c>
      <c r="H7558" s="219" t="s">
        <v>5990</v>
      </c>
      <c r="I7558" s="220" t="s">
        <v>9568</v>
      </c>
      <c r="J7558" s="221">
        <v>1300</v>
      </c>
      <c r="K7558" s="221">
        <v>5</v>
      </c>
      <c r="L7558" s="221">
        <v>6500</v>
      </c>
    </row>
    <row r="7559" spans="1:12" s="167" customFormat="1">
      <c r="A7559" s="218" t="str">
        <f t="shared" si="50"/>
        <v>O221104058669일반상품</v>
      </c>
      <c r="B7559" s="219" t="s">
        <v>9450</v>
      </c>
      <c r="C7559" s="219" t="s">
        <v>8023</v>
      </c>
      <c r="D7559" s="219" t="s">
        <v>8065</v>
      </c>
      <c r="E7559" s="219" t="s">
        <v>6389</v>
      </c>
      <c r="F7559" s="219" t="s">
        <v>6437</v>
      </c>
      <c r="G7559" s="219" t="s">
        <v>7947</v>
      </c>
      <c r="H7559" s="219" t="s">
        <v>5990</v>
      </c>
      <c r="I7559" s="220" t="s">
        <v>9582</v>
      </c>
      <c r="J7559" s="221">
        <v>2320</v>
      </c>
      <c r="K7559" s="221">
        <v>2</v>
      </c>
      <c r="L7559" s="221">
        <v>4640</v>
      </c>
    </row>
    <row r="7560" spans="1:12" s="167" customFormat="1">
      <c r="A7560" s="218" t="str">
        <f t="shared" si="50"/>
        <v>O221104058669일반상품</v>
      </c>
      <c r="B7560" s="219" t="s">
        <v>9450</v>
      </c>
      <c r="C7560" s="219" t="s">
        <v>8023</v>
      </c>
      <c r="D7560" s="219" t="s">
        <v>8065</v>
      </c>
      <c r="E7560" s="219" t="s">
        <v>6389</v>
      </c>
      <c r="F7560" s="219" t="s">
        <v>6437</v>
      </c>
      <c r="G7560" s="219" t="s">
        <v>7947</v>
      </c>
      <c r="H7560" s="219" t="s">
        <v>5990</v>
      </c>
      <c r="I7560" s="220" t="s">
        <v>9583</v>
      </c>
      <c r="J7560" s="221">
        <v>3100</v>
      </c>
      <c r="K7560" s="221">
        <v>2</v>
      </c>
      <c r="L7560" s="221">
        <v>6200</v>
      </c>
    </row>
    <row r="7561" spans="1:12" s="167" customFormat="1">
      <c r="A7561" s="218" t="str">
        <f t="shared" si="50"/>
        <v>O221104058669일반상품</v>
      </c>
      <c r="B7561" s="219" t="s">
        <v>9450</v>
      </c>
      <c r="C7561" s="219" t="s">
        <v>8023</v>
      </c>
      <c r="D7561" s="219" t="s">
        <v>8065</v>
      </c>
      <c r="E7561" s="219" t="s">
        <v>6389</v>
      </c>
      <c r="F7561" s="219" t="s">
        <v>6437</v>
      </c>
      <c r="G7561" s="219" t="s">
        <v>7947</v>
      </c>
      <c r="H7561" s="219" t="s">
        <v>5990</v>
      </c>
      <c r="I7561" s="220" t="s">
        <v>7193</v>
      </c>
      <c r="J7561" s="221">
        <v>1900</v>
      </c>
      <c r="K7561" s="221">
        <v>3</v>
      </c>
      <c r="L7561" s="221">
        <v>5700</v>
      </c>
    </row>
    <row r="7562" spans="1:12" s="167" customFormat="1">
      <c r="A7562" s="218" t="str">
        <f t="shared" si="50"/>
        <v>O221104058669일반상품</v>
      </c>
      <c r="B7562" s="219" t="s">
        <v>9450</v>
      </c>
      <c r="C7562" s="219" t="s">
        <v>8023</v>
      </c>
      <c r="D7562" s="219" t="s">
        <v>8065</v>
      </c>
      <c r="E7562" s="219" t="s">
        <v>6389</v>
      </c>
      <c r="F7562" s="219" t="s">
        <v>6437</v>
      </c>
      <c r="G7562" s="219" t="s">
        <v>7947</v>
      </c>
      <c r="H7562" s="219" t="s">
        <v>5990</v>
      </c>
      <c r="I7562" s="220" t="s">
        <v>7206</v>
      </c>
      <c r="J7562" s="221">
        <v>4500</v>
      </c>
      <c r="K7562" s="221">
        <v>1</v>
      </c>
      <c r="L7562" s="221">
        <v>4500</v>
      </c>
    </row>
    <row r="7563" spans="1:12" s="167" customFormat="1">
      <c r="A7563" s="218" t="str">
        <f t="shared" si="50"/>
        <v>O221104058669일반상품</v>
      </c>
      <c r="B7563" s="219" t="s">
        <v>9450</v>
      </c>
      <c r="C7563" s="219" t="s">
        <v>8023</v>
      </c>
      <c r="D7563" s="219" t="s">
        <v>8065</v>
      </c>
      <c r="E7563" s="219" t="s">
        <v>6389</v>
      </c>
      <c r="F7563" s="219" t="s">
        <v>6437</v>
      </c>
      <c r="G7563" s="219" t="s">
        <v>7947</v>
      </c>
      <c r="H7563" s="219" t="s">
        <v>5990</v>
      </c>
      <c r="I7563" s="220" t="s">
        <v>9600</v>
      </c>
      <c r="J7563" s="221">
        <v>4010</v>
      </c>
      <c r="K7563" s="221">
        <v>2</v>
      </c>
      <c r="L7563" s="221">
        <v>8020</v>
      </c>
    </row>
    <row r="7564" spans="1:12" s="167" customFormat="1">
      <c r="A7564" s="218" t="str">
        <f t="shared" si="50"/>
        <v>O221104058669일반상품</v>
      </c>
      <c r="B7564" s="219" t="s">
        <v>9450</v>
      </c>
      <c r="C7564" s="219" t="s">
        <v>8023</v>
      </c>
      <c r="D7564" s="219" t="s">
        <v>8065</v>
      </c>
      <c r="E7564" s="219" t="s">
        <v>6389</v>
      </c>
      <c r="F7564" s="219" t="s">
        <v>6437</v>
      </c>
      <c r="G7564" s="219" t="s">
        <v>7947</v>
      </c>
      <c r="H7564" s="219" t="s">
        <v>5990</v>
      </c>
      <c r="I7564" s="220" t="s">
        <v>8431</v>
      </c>
      <c r="J7564" s="221">
        <v>11600</v>
      </c>
      <c r="K7564" s="221">
        <v>2</v>
      </c>
      <c r="L7564" s="221">
        <v>23200</v>
      </c>
    </row>
    <row r="7565" spans="1:12" s="167" customFormat="1">
      <c r="A7565" s="218" t="str">
        <f t="shared" si="50"/>
        <v>O221104058669일반상품</v>
      </c>
      <c r="B7565" s="219" t="s">
        <v>9450</v>
      </c>
      <c r="C7565" s="219" t="s">
        <v>8023</v>
      </c>
      <c r="D7565" s="219" t="s">
        <v>8065</v>
      </c>
      <c r="E7565" s="219" t="s">
        <v>6389</v>
      </c>
      <c r="F7565" s="219" t="s">
        <v>6437</v>
      </c>
      <c r="G7565" s="219" t="s">
        <v>7947</v>
      </c>
      <c r="H7565" s="219" t="s">
        <v>5990</v>
      </c>
      <c r="I7565" s="220" t="s">
        <v>8068</v>
      </c>
      <c r="J7565" s="221">
        <v>11290</v>
      </c>
      <c r="K7565" s="221">
        <v>1</v>
      </c>
      <c r="L7565" s="221">
        <v>11290</v>
      </c>
    </row>
    <row r="7566" spans="1:12" s="167" customFormat="1">
      <c r="A7566" s="218" t="str">
        <f t="shared" si="50"/>
        <v>O221104058669일반상품</v>
      </c>
      <c r="B7566" s="219" t="s">
        <v>9450</v>
      </c>
      <c r="C7566" s="219" t="s">
        <v>8023</v>
      </c>
      <c r="D7566" s="219" t="s">
        <v>8065</v>
      </c>
      <c r="E7566" s="219" t="s">
        <v>6389</v>
      </c>
      <c r="F7566" s="219" t="s">
        <v>6437</v>
      </c>
      <c r="G7566" s="219" t="s">
        <v>7947</v>
      </c>
      <c r="H7566" s="219" t="s">
        <v>5990</v>
      </c>
      <c r="I7566" s="220" t="s">
        <v>7235</v>
      </c>
      <c r="J7566" s="221">
        <v>9240</v>
      </c>
      <c r="K7566" s="221">
        <v>2</v>
      </c>
      <c r="L7566" s="221">
        <v>18480</v>
      </c>
    </row>
    <row r="7567" spans="1:12" s="167" customFormat="1">
      <c r="A7567" s="218" t="str">
        <f t="shared" si="50"/>
        <v>O221104058669일반상품</v>
      </c>
      <c r="B7567" s="219" t="s">
        <v>9450</v>
      </c>
      <c r="C7567" s="219" t="s">
        <v>8023</v>
      </c>
      <c r="D7567" s="219" t="s">
        <v>8065</v>
      </c>
      <c r="E7567" s="219" t="s">
        <v>6389</v>
      </c>
      <c r="F7567" s="219" t="s">
        <v>6437</v>
      </c>
      <c r="G7567" s="219" t="s">
        <v>7947</v>
      </c>
      <c r="H7567" s="219" t="s">
        <v>5990</v>
      </c>
      <c r="I7567" s="220" t="s">
        <v>7265</v>
      </c>
      <c r="J7567" s="221">
        <v>7400</v>
      </c>
      <c r="K7567" s="221">
        <v>3</v>
      </c>
      <c r="L7567" s="221">
        <v>22200</v>
      </c>
    </row>
    <row r="7568" spans="1:12" s="167" customFormat="1">
      <c r="A7568" s="218" t="str">
        <f t="shared" si="50"/>
        <v>O221104058669일반상품</v>
      </c>
      <c r="B7568" s="219" t="s">
        <v>9450</v>
      </c>
      <c r="C7568" s="219" t="s">
        <v>8023</v>
      </c>
      <c r="D7568" s="219" t="s">
        <v>8065</v>
      </c>
      <c r="E7568" s="219" t="s">
        <v>6389</v>
      </c>
      <c r="F7568" s="219" t="s">
        <v>6437</v>
      </c>
      <c r="G7568" s="219" t="s">
        <v>7947</v>
      </c>
      <c r="H7568" s="219" t="s">
        <v>5990</v>
      </c>
      <c r="I7568" s="220" t="s">
        <v>7194</v>
      </c>
      <c r="J7568" s="221">
        <v>3200</v>
      </c>
      <c r="K7568" s="221">
        <v>2</v>
      </c>
      <c r="L7568" s="221">
        <v>6400</v>
      </c>
    </row>
    <row r="7569" spans="1:12" s="167" customFormat="1">
      <c r="A7569" s="218" t="str">
        <f t="shared" si="50"/>
        <v>O221104058669일반상품</v>
      </c>
      <c r="B7569" s="219" t="s">
        <v>9450</v>
      </c>
      <c r="C7569" s="219" t="s">
        <v>8023</v>
      </c>
      <c r="D7569" s="219" t="s">
        <v>8065</v>
      </c>
      <c r="E7569" s="219" t="s">
        <v>6389</v>
      </c>
      <c r="F7569" s="219" t="s">
        <v>6437</v>
      </c>
      <c r="G7569" s="219" t="s">
        <v>7947</v>
      </c>
      <c r="H7569" s="219" t="s">
        <v>5990</v>
      </c>
      <c r="I7569" s="220" t="s">
        <v>7195</v>
      </c>
      <c r="J7569" s="221">
        <v>4018</v>
      </c>
      <c r="K7569" s="221">
        <v>2</v>
      </c>
      <c r="L7569" s="221">
        <v>8036</v>
      </c>
    </row>
    <row r="7570" spans="1:12" s="167" customFormat="1">
      <c r="A7570" s="218" t="str">
        <f t="shared" si="50"/>
        <v>O221104058669일반상품</v>
      </c>
      <c r="B7570" s="219" t="s">
        <v>9450</v>
      </c>
      <c r="C7570" s="219" t="s">
        <v>8023</v>
      </c>
      <c r="D7570" s="219" t="s">
        <v>8065</v>
      </c>
      <c r="E7570" s="219" t="s">
        <v>6389</v>
      </c>
      <c r="F7570" s="219" t="s">
        <v>6437</v>
      </c>
      <c r="G7570" s="219" t="s">
        <v>7947</v>
      </c>
      <c r="H7570" s="219" t="s">
        <v>5990</v>
      </c>
      <c r="I7570" s="220" t="s">
        <v>8789</v>
      </c>
      <c r="J7570" s="221">
        <v>3400</v>
      </c>
      <c r="K7570" s="221">
        <v>1</v>
      </c>
      <c r="L7570" s="221">
        <v>3400</v>
      </c>
    </row>
    <row r="7571" spans="1:12" s="167" customFormat="1">
      <c r="A7571" s="218" t="str">
        <f t="shared" si="50"/>
        <v>O221104058669일반상품</v>
      </c>
      <c r="B7571" s="219" t="s">
        <v>9450</v>
      </c>
      <c r="C7571" s="219" t="s">
        <v>8023</v>
      </c>
      <c r="D7571" s="219" t="s">
        <v>8065</v>
      </c>
      <c r="E7571" s="219" t="s">
        <v>6389</v>
      </c>
      <c r="F7571" s="219" t="s">
        <v>6437</v>
      </c>
      <c r="G7571" s="219" t="s">
        <v>7947</v>
      </c>
      <c r="H7571" s="219" t="s">
        <v>5990</v>
      </c>
      <c r="I7571" s="220" t="s">
        <v>8822</v>
      </c>
      <c r="J7571" s="221">
        <v>3610</v>
      </c>
      <c r="K7571" s="221">
        <v>1</v>
      </c>
      <c r="L7571" s="221">
        <v>3610</v>
      </c>
    </row>
    <row r="7572" spans="1:12" s="167" customFormat="1">
      <c r="A7572" s="218" t="str">
        <f t="shared" si="50"/>
        <v>O221104058669일반상품</v>
      </c>
      <c r="B7572" s="219" t="s">
        <v>9450</v>
      </c>
      <c r="C7572" s="219" t="s">
        <v>8023</v>
      </c>
      <c r="D7572" s="219" t="s">
        <v>8065</v>
      </c>
      <c r="E7572" s="219" t="s">
        <v>6389</v>
      </c>
      <c r="F7572" s="219" t="s">
        <v>6437</v>
      </c>
      <c r="G7572" s="219" t="s">
        <v>7947</v>
      </c>
      <c r="H7572" s="219" t="s">
        <v>5990</v>
      </c>
      <c r="I7572" s="220" t="s">
        <v>7232</v>
      </c>
      <c r="J7572" s="221">
        <v>3550</v>
      </c>
      <c r="K7572" s="221">
        <v>2</v>
      </c>
      <c r="L7572" s="221">
        <v>7100</v>
      </c>
    </row>
    <row r="7573" spans="1:12" s="167" customFormat="1">
      <c r="A7573" s="218" t="str">
        <f t="shared" si="50"/>
        <v>O221104058669일반상품</v>
      </c>
      <c r="B7573" s="219" t="s">
        <v>9450</v>
      </c>
      <c r="C7573" s="219" t="s">
        <v>8023</v>
      </c>
      <c r="D7573" s="219" t="s">
        <v>8065</v>
      </c>
      <c r="E7573" s="219" t="s">
        <v>6389</v>
      </c>
      <c r="F7573" s="219" t="s">
        <v>6437</v>
      </c>
      <c r="G7573" s="219" t="s">
        <v>7947</v>
      </c>
      <c r="H7573" s="219" t="s">
        <v>5990</v>
      </c>
      <c r="I7573" s="220" t="s">
        <v>9665</v>
      </c>
      <c r="J7573" s="221">
        <v>5450</v>
      </c>
      <c r="K7573" s="221">
        <v>2</v>
      </c>
      <c r="L7573" s="221">
        <v>10900</v>
      </c>
    </row>
    <row r="7574" spans="1:12" s="167" customFormat="1">
      <c r="A7574" s="218" t="str">
        <f t="shared" si="50"/>
        <v>O221104058669일반상품</v>
      </c>
      <c r="B7574" s="219" t="s">
        <v>9450</v>
      </c>
      <c r="C7574" s="219" t="s">
        <v>8023</v>
      </c>
      <c r="D7574" s="219" t="s">
        <v>8065</v>
      </c>
      <c r="E7574" s="219" t="s">
        <v>6389</v>
      </c>
      <c r="F7574" s="219" t="s">
        <v>6437</v>
      </c>
      <c r="G7574" s="219" t="s">
        <v>7947</v>
      </c>
      <c r="H7574" s="219" t="s">
        <v>5990</v>
      </c>
      <c r="I7574" s="220" t="s">
        <v>9666</v>
      </c>
      <c r="J7574" s="221">
        <v>5450</v>
      </c>
      <c r="K7574" s="221">
        <v>2</v>
      </c>
      <c r="L7574" s="221">
        <v>10900</v>
      </c>
    </row>
    <row r="7575" spans="1:12" s="167" customFormat="1">
      <c r="A7575" s="218" t="str">
        <f t="shared" si="50"/>
        <v>O221104058669일반상품</v>
      </c>
      <c r="B7575" s="219" t="s">
        <v>9450</v>
      </c>
      <c r="C7575" s="219" t="s">
        <v>8023</v>
      </c>
      <c r="D7575" s="219" t="s">
        <v>8065</v>
      </c>
      <c r="E7575" s="219" t="s">
        <v>6389</v>
      </c>
      <c r="F7575" s="219" t="s">
        <v>6437</v>
      </c>
      <c r="G7575" s="219" t="s">
        <v>7947</v>
      </c>
      <c r="H7575" s="219" t="s">
        <v>5990</v>
      </c>
      <c r="I7575" s="220" t="s">
        <v>8585</v>
      </c>
      <c r="J7575" s="221">
        <v>1080</v>
      </c>
      <c r="K7575" s="221">
        <v>4</v>
      </c>
      <c r="L7575" s="221">
        <v>4320</v>
      </c>
    </row>
    <row r="7576" spans="1:12" s="167" customFormat="1">
      <c r="A7576" s="218" t="str">
        <f t="shared" si="50"/>
        <v>O221104058669일반상품</v>
      </c>
      <c r="B7576" s="219" t="s">
        <v>9450</v>
      </c>
      <c r="C7576" s="219" t="s">
        <v>8023</v>
      </c>
      <c r="D7576" s="219" t="s">
        <v>8065</v>
      </c>
      <c r="E7576" s="219" t="s">
        <v>6389</v>
      </c>
      <c r="F7576" s="219" t="s">
        <v>6437</v>
      </c>
      <c r="G7576" s="219" t="s">
        <v>7947</v>
      </c>
      <c r="H7576" s="219" t="s">
        <v>5990</v>
      </c>
      <c r="I7576" s="220" t="s">
        <v>8566</v>
      </c>
      <c r="J7576" s="221">
        <v>990</v>
      </c>
      <c r="K7576" s="221">
        <v>4</v>
      </c>
      <c r="L7576" s="221">
        <v>3960</v>
      </c>
    </row>
    <row r="7577" spans="1:12" s="167" customFormat="1">
      <c r="A7577" s="218" t="str">
        <f t="shared" si="50"/>
        <v>O221104058669일반상품</v>
      </c>
      <c r="B7577" s="219" t="s">
        <v>9450</v>
      </c>
      <c r="C7577" s="219" t="s">
        <v>8023</v>
      </c>
      <c r="D7577" s="219" t="s">
        <v>8065</v>
      </c>
      <c r="E7577" s="219" t="s">
        <v>6389</v>
      </c>
      <c r="F7577" s="219" t="s">
        <v>6437</v>
      </c>
      <c r="G7577" s="219" t="s">
        <v>7947</v>
      </c>
      <c r="H7577" s="219" t="s">
        <v>5990</v>
      </c>
      <c r="I7577" s="220" t="s">
        <v>8335</v>
      </c>
      <c r="J7577" s="221">
        <v>1080</v>
      </c>
      <c r="K7577" s="221">
        <v>5</v>
      </c>
      <c r="L7577" s="221">
        <v>5400</v>
      </c>
    </row>
    <row r="7578" spans="1:12" s="167" customFormat="1">
      <c r="A7578" s="218" t="str">
        <f t="shared" si="50"/>
        <v>O221104058669일반상품</v>
      </c>
      <c r="B7578" s="219" t="s">
        <v>9450</v>
      </c>
      <c r="C7578" s="219" t="s">
        <v>8023</v>
      </c>
      <c r="D7578" s="219" t="s">
        <v>8065</v>
      </c>
      <c r="E7578" s="219" t="s">
        <v>6389</v>
      </c>
      <c r="F7578" s="219" t="s">
        <v>6437</v>
      </c>
      <c r="G7578" s="219" t="s">
        <v>7947</v>
      </c>
      <c r="H7578" s="219" t="s">
        <v>5990</v>
      </c>
      <c r="I7578" s="220" t="s">
        <v>8514</v>
      </c>
      <c r="J7578" s="221">
        <v>2160</v>
      </c>
      <c r="K7578" s="221">
        <v>3</v>
      </c>
      <c r="L7578" s="221">
        <v>6480</v>
      </c>
    </row>
    <row r="7579" spans="1:12" s="167" customFormat="1">
      <c r="A7579" s="218" t="str">
        <f t="shared" si="50"/>
        <v>O221104058669일반상품</v>
      </c>
      <c r="B7579" s="219" t="s">
        <v>9450</v>
      </c>
      <c r="C7579" s="219" t="s">
        <v>8023</v>
      </c>
      <c r="D7579" s="219" t="s">
        <v>8065</v>
      </c>
      <c r="E7579" s="219" t="s">
        <v>6389</v>
      </c>
      <c r="F7579" s="219" t="s">
        <v>6437</v>
      </c>
      <c r="G7579" s="219" t="s">
        <v>7947</v>
      </c>
      <c r="H7579" s="219" t="s">
        <v>5990</v>
      </c>
      <c r="I7579" s="220" t="s">
        <v>9633</v>
      </c>
      <c r="J7579" s="221">
        <v>7200</v>
      </c>
      <c r="K7579" s="221">
        <v>1</v>
      </c>
      <c r="L7579" s="221">
        <v>7200</v>
      </c>
    </row>
    <row r="7580" spans="1:12" s="167" customFormat="1">
      <c r="A7580" s="218" t="str">
        <f t="shared" si="50"/>
        <v>O221104058669일반상품</v>
      </c>
      <c r="B7580" s="219" t="s">
        <v>9450</v>
      </c>
      <c r="C7580" s="219" t="s">
        <v>8023</v>
      </c>
      <c r="D7580" s="219" t="s">
        <v>8065</v>
      </c>
      <c r="E7580" s="219" t="s">
        <v>6389</v>
      </c>
      <c r="F7580" s="219" t="s">
        <v>6437</v>
      </c>
      <c r="G7580" s="219" t="s">
        <v>7947</v>
      </c>
      <c r="H7580" s="219" t="s">
        <v>5990</v>
      </c>
      <c r="I7580" s="220" t="s">
        <v>8922</v>
      </c>
      <c r="J7580" s="221">
        <v>5420</v>
      </c>
      <c r="K7580" s="221">
        <v>1</v>
      </c>
      <c r="L7580" s="221">
        <v>5420</v>
      </c>
    </row>
    <row r="7581" spans="1:12" s="167" customFormat="1">
      <c r="A7581" s="218" t="str">
        <f t="shared" si="50"/>
        <v>O221104058669일반상품</v>
      </c>
      <c r="B7581" s="219" t="s">
        <v>9450</v>
      </c>
      <c r="C7581" s="219" t="s">
        <v>8023</v>
      </c>
      <c r="D7581" s="219" t="s">
        <v>8065</v>
      </c>
      <c r="E7581" s="219" t="s">
        <v>6389</v>
      </c>
      <c r="F7581" s="219" t="s">
        <v>6437</v>
      </c>
      <c r="G7581" s="219" t="s">
        <v>7947</v>
      </c>
      <c r="H7581" s="219" t="s">
        <v>5990</v>
      </c>
      <c r="I7581" s="220" t="s">
        <v>9657</v>
      </c>
      <c r="J7581" s="221">
        <v>4280</v>
      </c>
      <c r="K7581" s="221">
        <v>2</v>
      </c>
      <c r="L7581" s="221">
        <v>8560</v>
      </c>
    </row>
    <row r="7582" spans="1:12" s="167" customFormat="1">
      <c r="A7582" s="218" t="str">
        <f t="shared" si="50"/>
        <v>O221104058669일반상품</v>
      </c>
      <c r="B7582" s="219" t="s">
        <v>9450</v>
      </c>
      <c r="C7582" s="219" t="s">
        <v>8023</v>
      </c>
      <c r="D7582" s="219" t="s">
        <v>8065</v>
      </c>
      <c r="E7582" s="219" t="s">
        <v>6389</v>
      </c>
      <c r="F7582" s="219" t="s">
        <v>6437</v>
      </c>
      <c r="G7582" s="219" t="s">
        <v>7947</v>
      </c>
      <c r="H7582" s="219" t="s">
        <v>5990</v>
      </c>
      <c r="I7582" s="220" t="s">
        <v>9667</v>
      </c>
      <c r="J7582" s="221">
        <v>9070</v>
      </c>
      <c r="K7582" s="221">
        <v>3</v>
      </c>
      <c r="L7582" s="221">
        <v>27210</v>
      </c>
    </row>
    <row r="7583" spans="1:12" s="167" customFormat="1">
      <c r="A7583" s="218" t="str">
        <f t="shared" si="50"/>
        <v>O221104058669일반상품</v>
      </c>
      <c r="B7583" s="219" t="s">
        <v>9450</v>
      </c>
      <c r="C7583" s="219" t="s">
        <v>8023</v>
      </c>
      <c r="D7583" s="219" t="s">
        <v>8065</v>
      </c>
      <c r="E7583" s="219" t="s">
        <v>6389</v>
      </c>
      <c r="F7583" s="219" t="s">
        <v>6437</v>
      </c>
      <c r="G7583" s="219" t="s">
        <v>7947</v>
      </c>
      <c r="H7583" s="219" t="s">
        <v>5990</v>
      </c>
      <c r="I7583" s="220" t="s">
        <v>9572</v>
      </c>
      <c r="J7583" s="221">
        <v>3600</v>
      </c>
      <c r="K7583" s="221">
        <v>4</v>
      </c>
      <c r="L7583" s="221">
        <v>14400</v>
      </c>
    </row>
    <row r="7584" spans="1:12" s="167" customFormat="1">
      <c r="A7584" s="218" t="str">
        <f t="shared" si="50"/>
        <v>O221104058669일반상품</v>
      </c>
      <c r="B7584" s="219" t="s">
        <v>9450</v>
      </c>
      <c r="C7584" s="219" t="s">
        <v>8023</v>
      </c>
      <c r="D7584" s="219" t="s">
        <v>8065</v>
      </c>
      <c r="E7584" s="219" t="s">
        <v>6389</v>
      </c>
      <c r="F7584" s="219" t="s">
        <v>6437</v>
      </c>
      <c r="G7584" s="219" t="s">
        <v>7947</v>
      </c>
      <c r="H7584" s="219" t="s">
        <v>5990</v>
      </c>
      <c r="I7584" s="220" t="s">
        <v>9602</v>
      </c>
      <c r="J7584" s="221">
        <v>3800</v>
      </c>
      <c r="K7584" s="221">
        <v>3</v>
      </c>
      <c r="L7584" s="221">
        <v>11400</v>
      </c>
    </row>
    <row r="7585" spans="1:12" s="167" customFormat="1">
      <c r="A7585" s="218" t="str">
        <f t="shared" si="50"/>
        <v>O221104058669일반상품</v>
      </c>
      <c r="B7585" s="219" t="s">
        <v>9450</v>
      </c>
      <c r="C7585" s="219" t="s">
        <v>8023</v>
      </c>
      <c r="D7585" s="219" t="s">
        <v>8065</v>
      </c>
      <c r="E7585" s="219" t="s">
        <v>6389</v>
      </c>
      <c r="F7585" s="219" t="s">
        <v>6437</v>
      </c>
      <c r="G7585" s="219" t="s">
        <v>7947</v>
      </c>
      <c r="H7585" s="219" t="s">
        <v>5990</v>
      </c>
      <c r="I7585" s="220" t="s">
        <v>8703</v>
      </c>
      <c r="J7585" s="221">
        <v>3520</v>
      </c>
      <c r="K7585" s="221">
        <v>2</v>
      </c>
      <c r="L7585" s="221">
        <v>7040</v>
      </c>
    </row>
    <row r="7586" spans="1:12" s="167" customFormat="1">
      <c r="A7586" s="218" t="str">
        <f t="shared" si="50"/>
        <v>O221104058669일반상품</v>
      </c>
      <c r="B7586" s="219" t="s">
        <v>9450</v>
      </c>
      <c r="C7586" s="219" t="s">
        <v>8023</v>
      </c>
      <c r="D7586" s="219" t="s">
        <v>8065</v>
      </c>
      <c r="E7586" s="219" t="s">
        <v>6389</v>
      </c>
      <c r="F7586" s="219" t="s">
        <v>6437</v>
      </c>
      <c r="G7586" s="219" t="s">
        <v>7947</v>
      </c>
      <c r="H7586" s="219" t="s">
        <v>5990</v>
      </c>
      <c r="I7586" s="220" t="s">
        <v>8620</v>
      </c>
      <c r="J7586" s="221">
        <v>11000</v>
      </c>
      <c r="K7586" s="221">
        <v>1</v>
      </c>
      <c r="L7586" s="221">
        <v>11000</v>
      </c>
    </row>
    <row r="7587" spans="1:12" s="167" customFormat="1">
      <c r="A7587" s="218" t="str">
        <f t="shared" si="50"/>
        <v>O221104058669일반상품</v>
      </c>
      <c r="B7587" s="219" t="s">
        <v>9450</v>
      </c>
      <c r="C7587" s="219" t="s">
        <v>8023</v>
      </c>
      <c r="D7587" s="219" t="s">
        <v>8065</v>
      </c>
      <c r="E7587" s="219" t="s">
        <v>6389</v>
      </c>
      <c r="F7587" s="219" t="s">
        <v>6437</v>
      </c>
      <c r="G7587" s="219" t="s">
        <v>7947</v>
      </c>
      <c r="H7587" s="219" t="s">
        <v>5990</v>
      </c>
      <c r="I7587" s="220" t="s">
        <v>8393</v>
      </c>
      <c r="J7587" s="221">
        <v>5900</v>
      </c>
      <c r="K7587" s="221">
        <v>1</v>
      </c>
      <c r="L7587" s="221">
        <v>5900</v>
      </c>
    </row>
    <row r="7588" spans="1:12" s="167" customFormat="1">
      <c r="A7588" s="218" t="str">
        <f t="shared" si="50"/>
        <v>O221104058669일반상품</v>
      </c>
      <c r="B7588" s="219" t="s">
        <v>9450</v>
      </c>
      <c r="C7588" s="219" t="s">
        <v>8023</v>
      </c>
      <c r="D7588" s="219" t="s">
        <v>8065</v>
      </c>
      <c r="E7588" s="219" t="s">
        <v>6389</v>
      </c>
      <c r="F7588" s="219" t="s">
        <v>6437</v>
      </c>
      <c r="G7588" s="219" t="s">
        <v>7947</v>
      </c>
      <c r="H7588" s="219" t="s">
        <v>5990</v>
      </c>
      <c r="I7588" s="220" t="s">
        <v>8407</v>
      </c>
      <c r="J7588" s="221">
        <v>1380</v>
      </c>
      <c r="K7588" s="221">
        <v>3</v>
      </c>
      <c r="L7588" s="221">
        <v>4140</v>
      </c>
    </row>
    <row r="7589" spans="1:12" s="167" customFormat="1">
      <c r="A7589" s="218" t="str">
        <f t="shared" si="50"/>
        <v>O221104058669일반상품</v>
      </c>
      <c r="B7589" s="219" t="s">
        <v>9450</v>
      </c>
      <c r="C7589" s="219" t="s">
        <v>8023</v>
      </c>
      <c r="D7589" s="219" t="s">
        <v>8065</v>
      </c>
      <c r="E7589" s="219" t="s">
        <v>6389</v>
      </c>
      <c r="F7589" s="219" t="s">
        <v>6437</v>
      </c>
      <c r="G7589" s="219" t="s">
        <v>7947</v>
      </c>
      <c r="H7589" s="219" t="s">
        <v>5990</v>
      </c>
      <c r="I7589" s="220" t="s">
        <v>8516</v>
      </c>
      <c r="J7589" s="221">
        <v>1080</v>
      </c>
      <c r="K7589" s="221">
        <v>4</v>
      </c>
      <c r="L7589" s="221">
        <v>4320</v>
      </c>
    </row>
    <row r="7590" spans="1:12" s="167" customFormat="1">
      <c r="A7590" s="218" t="str">
        <f t="shared" si="50"/>
        <v>O221104058669일반상품</v>
      </c>
      <c r="B7590" s="219" t="s">
        <v>9450</v>
      </c>
      <c r="C7590" s="219" t="s">
        <v>8023</v>
      </c>
      <c r="D7590" s="219" t="s">
        <v>8065</v>
      </c>
      <c r="E7590" s="219" t="s">
        <v>6389</v>
      </c>
      <c r="F7590" s="219" t="s">
        <v>6437</v>
      </c>
      <c r="G7590" s="219" t="s">
        <v>7947</v>
      </c>
      <c r="H7590" s="219" t="s">
        <v>5990</v>
      </c>
      <c r="I7590" s="220" t="s">
        <v>8025</v>
      </c>
      <c r="J7590" s="221">
        <v>3800</v>
      </c>
      <c r="K7590" s="221">
        <v>4</v>
      </c>
      <c r="L7590" s="221">
        <v>15200</v>
      </c>
    </row>
    <row r="7591" spans="1:12" s="167" customFormat="1">
      <c r="A7591" s="218" t="str">
        <f t="shared" si="50"/>
        <v>O221104058669일반상품</v>
      </c>
      <c r="B7591" s="219" t="s">
        <v>9450</v>
      </c>
      <c r="C7591" s="219" t="s">
        <v>8023</v>
      </c>
      <c r="D7591" s="219" t="s">
        <v>8065</v>
      </c>
      <c r="E7591" s="219" t="s">
        <v>6389</v>
      </c>
      <c r="F7591" s="219" t="s">
        <v>6437</v>
      </c>
      <c r="G7591" s="219" t="s">
        <v>7947</v>
      </c>
      <c r="H7591" s="219" t="s">
        <v>5990</v>
      </c>
      <c r="I7591" s="220" t="s">
        <v>8657</v>
      </c>
      <c r="J7591" s="221">
        <v>12400</v>
      </c>
      <c r="K7591" s="221">
        <v>2</v>
      </c>
      <c r="L7591" s="221">
        <v>24800</v>
      </c>
    </row>
    <row r="7592" spans="1:12" s="167" customFormat="1">
      <c r="A7592" s="218" t="str">
        <f t="shared" si="50"/>
        <v>O221104058669일반상품</v>
      </c>
      <c r="B7592" s="219" t="s">
        <v>9450</v>
      </c>
      <c r="C7592" s="219" t="s">
        <v>8023</v>
      </c>
      <c r="D7592" s="219" t="s">
        <v>8065</v>
      </c>
      <c r="E7592" s="219" t="s">
        <v>6389</v>
      </c>
      <c r="F7592" s="219" t="s">
        <v>6437</v>
      </c>
      <c r="G7592" s="219" t="s">
        <v>7947</v>
      </c>
      <c r="H7592" s="219" t="s">
        <v>5990</v>
      </c>
      <c r="I7592" s="220" t="s">
        <v>7202</v>
      </c>
      <c r="J7592" s="221">
        <v>5200</v>
      </c>
      <c r="K7592" s="221">
        <v>4</v>
      </c>
      <c r="L7592" s="221">
        <v>20800</v>
      </c>
    </row>
    <row r="7593" spans="1:12" s="167" customFormat="1">
      <c r="A7593" s="218" t="str">
        <f t="shared" si="50"/>
        <v>O221104058669일반상품</v>
      </c>
      <c r="B7593" s="219" t="s">
        <v>9450</v>
      </c>
      <c r="C7593" s="219" t="s">
        <v>8023</v>
      </c>
      <c r="D7593" s="219" t="s">
        <v>8065</v>
      </c>
      <c r="E7593" s="219" t="s">
        <v>6389</v>
      </c>
      <c r="F7593" s="219" t="s">
        <v>6437</v>
      </c>
      <c r="G7593" s="219" t="s">
        <v>7947</v>
      </c>
      <c r="H7593" s="219" t="s">
        <v>5990</v>
      </c>
      <c r="I7593" s="220" t="s">
        <v>9658</v>
      </c>
      <c r="J7593" s="221">
        <v>5180</v>
      </c>
      <c r="K7593" s="221">
        <v>1</v>
      </c>
      <c r="L7593" s="221">
        <v>5180</v>
      </c>
    </row>
    <row r="7594" spans="1:12" s="167" customFormat="1">
      <c r="A7594" s="218" t="str">
        <f t="shared" si="50"/>
        <v>O221104058666일반상품</v>
      </c>
      <c r="B7594" s="219" t="s">
        <v>9451</v>
      </c>
      <c r="C7594" s="219" t="s">
        <v>8023</v>
      </c>
      <c r="D7594" s="219" t="s">
        <v>8065</v>
      </c>
      <c r="E7594" s="219" t="s">
        <v>6389</v>
      </c>
      <c r="F7594" s="219" t="s">
        <v>6437</v>
      </c>
      <c r="G7594" s="219" t="s">
        <v>7997</v>
      </c>
      <c r="H7594" s="219" t="s">
        <v>5990</v>
      </c>
      <c r="I7594" s="220" t="s">
        <v>9558</v>
      </c>
      <c r="J7594" s="221">
        <v>8980</v>
      </c>
      <c r="K7594" s="221">
        <v>1</v>
      </c>
      <c r="L7594" s="221">
        <v>8980</v>
      </c>
    </row>
    <row r="7595" spans="1:12" s="167" customFormat="1">
      <c r="A7595" s="218" t="str">
        <f t="shared" si="50"/>
        <v>O221104058666일반상품</v>
      </c>
      <c r="B7595" s="219" t="s">
        <v>9451</v>
      </c>
      <c r="C7595" s="219" t="s">
        <v>8023</v>
      </c>
      <c r="D7595" s="219" t="s">
        <v>8065</v>
      </c>
      <c r="E7595" s="219" t="s">
        <v>6389</v>
      </c>
      <c r="F7595" s="219" t="s">
        <v>6437</v>
      </c>
      <c r="G7595" s="219" t="s">
        <v>7997</v>
      </c>
      <c r="H7595" s="219" t="s">
        <v>5990</v>
      </c>
      <c r="I7595" s="220" t="s">
        <v>8574</v>
      </c>
      <c r="J7595" s="221">
        <v>2250</v>
      </c>
      <c r="K7595" s="221">
        <v>4</v>
      </c>
      <c r="L7595" s="221">
        <v>9000</v>
      </c>
    </row>
    <row r="7596" spans="1:12" s="167" customFormat="1">
      <c r="A7596" s="218" t="str">
        <f t="shared" ref="A7596:A7723" si="51">B7596&amp;H7596</f>
        <v>O221104058666일반상품</v>
      </c>
      <c r="B7596" s="219" t="s">
        <v>9451</v>
      </c>
      <c r="C7596" s="219" t="s">
        <v>8023</v>
      </c>
      <c r="D7596" s="219" t="s">
        <v>8065</v>
      </c>
      <c r="E7596" s="219" t="s">
        <v>6389</v>
      </c>
      <c r="F7596" s="219" t="s">
        <v>6437</v>
      </c>
      <c r="G7596" s="219" t="s">
        <v>7997</v>
      </c>
      <c r="H7596" s="219" t="s">
        <v>5990</v>
      </c>
      <c r="I7596" s="220" t="s">
        <v>9668</v>
      </c>
      <c r="J7596" s="221">
        <v>5490</v>
      </c>
      <c r="K7596" s="221">
        <v>2</v>
      </c>
      <c r="L7596" s="221">
        <v>10980</v>
      </c>
    </row>
    <row r="7597" spans="1:12" s="167" customFormat="1">
      <c r="A7597" s="218" t="str">
        <f t="shared" si="51"/>
        <v>O221104058666일반상품</v>
      </c>
      <c r="B7597" s="219" t="s">
        <v>9451</v>
      </c>
      <c r="C7597" s="219" t="s">
        <v>8023</v>
      </c>
      <c r="D7597" s="219" t="s">
        <v>8065</v>
      </c>
      <c r="E7597" s="219" t="s">
        <v>6389</v>
      </c>
      <c r="F7597" s="219" t="s">
        <v>6437</v>
      </c>
      <c r="G7597" s="219" t="s">
        <v>7997</v>
      </c>
      <c r="H7597" s="219" t="s">
        <v>5990</v>
      </c>
      <c r="I7597" s="220" t="s">
        <v>9560</v>
      </c>
      <c r="J7597" s="221">
        <v>8980</v>
      </c>
      <c r="K7597" s="221">
        <v>1</v>
      </c>
      <c r="L7597" s="221">
        <v>8980</v>
      </c>
    </row>
    <row r="7598" spans="1:12" s="167" customFormat="1">
      <c r="A7598" s="218" t="str">
        <f t="shared" si="51"/>
        <v>O221104058666일반상품</v>
      </c>
      <c r="B7598" s="219" t="s">
        <v>9451</v>
      </c>
      <c r="C7598" s="219" t="s">
        <v>8023</v>
      </c>
      <c r="D7598" s="219" t="s">
        <v>8065</v>
      </c>
      <c r="E7598" s="219" t="s">
        <v>6389</v>
      </c>
      <c r="F7598" s="219" t="s">
        <v>6437</v>
      </c>
      <c r="G7598" s="219" t="s">
        <v>7997</v>
      </c>
      <c r="H7598" s="219" t="s">
        <v>5990</v>
      </c>
      <c r="I7598" s="220" t="s">
        <v>7981</v>
      </c>
      <c r="J7598" s="221">
        <v>1400</v>
      </c>
      <c r="K7598" s="221">
        <v>2</v>
      </c>
      <c r="L7598" s="221">
        <v>2800</v>
      </c>
    </row>
    <row r="7599" spans="1:12" s="167" customFormat="1">
      <c r="A7599" s="218" t="str">
        <f t="shared" si="51"/>
        <v>O221104058666일반상품</v>
      </c>
      <c r="B7599" s="219" t="s">
        <v>9451</v>
      </c>
      <c r="C7599" s="219" t="s">
        <v>8023</v>
      </c>
      <c r="D7599" s="219" t="s">
        <v>8065</v>
      </c>
      <c r="E7599" s="219" t="s">
        <v>6389</v>
      </c>
      <c r="F7599" s="219" t="s">
        <v>6437</v>
      </c>
      <c r="G7599" s="219" t="s">
        <v>7997</v>
      </c>
      <c r="H7599" s="219" t="s">
        <v>5990</v>
      </c>
      <c r="I7599" s="220" t="s">
        <v>8027</v>
      </c>
      <c r="J7599" s="221">
        <v>3600</v>
      </c>
      <c r="K7599" s="221">
        <v>2</v>
      </c>
      <c r="L7599" s="221">
        <v>7200</v>
      </c>
    </row>
    <row r="7600" spans="1:12" s="167" customFormat="1">
      <c r="A7600" s="218" t="str">
        <f t="shared" si="51"/>
        <v>O221104058666일반상품</v>
      </c>
      <c r="B7600" s="219" t="s">
        <v>9451</v>
      </c>
      <c r="C7600" s="219" t="s">
        <v>8023</v>
      </c>
      <c r="D7600" s="219" t="s">
        <v>8065</v>
      </c>
      <c r="E7600" s="219" t="s">
        <v>6389</v>
      </c>
      <c r="F7600" s="219" t="s">
        <v>6437</v>
      </c>
      <c r="G7600" s="219" t="s">
        <v>7997</v>
      </c>
      <c r="H7600" s="219" t="s">
        <v>5990</v>
      </c>
      <c r="I7600" s="220" t="s">
        <v>8910</v>
      </c>
      <c r="J7600" s="221">
        <v>1000</v>
      </c>
      <c r="K7600" s="221">
        <v>1</v>
      </c>
      <c r="L7600" s="221">
        <v>1000</v>
      </c>
    </row>
    <row r="7601" spans="1:12" s="167" customFormat="1">
      <c r="A7601" s="218" t="str">
        <f t="shared" si="51"/>
        <v>O221104058666일반상품</v>
      </c>
      <c r="B7601" s="219" t="s">
        <v>9451</v>
      </c>
      <c r="C7601" s="219" t="s">
        <v>8023</v>
      </c>
      <c r="D7601" s="219" t="s">
        <v>8065</v>
      </c>
      <c r="E7601" s="219" t="s">
        <v>6389</v>
      </c>
      <c r="F7601" s="219" t="s">
        <v>6437</v>
      </c>
      <c r="G7601" s="219" t="s">
        <v>7997</v>
      </c>
      <c r="H7601" s="219" t="s">
        <v>5990</v>
      </c>
      <c r="I7601" s="220" t="s">
        <v>7267</v>
      </c>
      <c r="J7601" s="221">
        <v>1073</v>
      </c>
      <c r="K7601" s="221">
        <v>1</v>
      </c>
      <c r="L7601" s="221">
        <v>1073</v>
      </c>
    </row>
    <row r="7602" spans="1:12" s="167" customFormat="1">
      <c r="A7602" s="218" t="str">
        <f t="shared" si="51"/>
        <v>O221104058666일반상품</v>
      </c>
      <c r="B7602" s="219" t="s">
        <v>9451</v>
      </c>
      <c r="C7602" s="219" t="s">
        <v>8023</v>
      </c>
      <c r="D7602" s="219" t="s">
        <v>8065</v>
      </c>
      <c r="E7602" s="219" t="s">
        <v>6389</v>
      </c>
      <c r="F7602" s="219" t="s">
        <v>6437</v>
      </c>
      <c r="G7602" s="219" t="s">
        <v>7997</v>
      </c>
      <c r="H7602" s="219" t="s">
        <v>5990</v>
      </c>
      <c r="I7602" s="220" t="s">
        <v>8424</v>
      </c>
      <c r="J7602" s="221">
        <v>1240</v>
      </c>
      <c r="K7602" s="221">
        <v>2</v>
      </c>
      <c r="L7602" s="221">
        <v>2480</v>
      </c>
    </row>
    <row r="7603" spans="1:12" s="167" customFormat="1">
      <c r="A7603" s="218" t="str">
        <f t="shared" si="51"/>
        <v>O221104058666일반상품</v>
      </c>
      <c r="B7603" s="219" t="s">
        <v>9451</v>
      </c>
      <c r="C7603" s="219" t="s">
        <v>8023</v>
      </c>
      <c r="D7603" s="219" t="s">
        <v>8065</v>
      </c>
      <c r="E7603" s="219" t="s">
        <v>6389</v>
      </c>
      <c r="F7603" s="219" t="s">
        <v>6437</v>
      </c>
      <c r="G7603" s="219" t="s">
        <v>7997</v>
      </c>
      <c r="H7603" s="219" t="s">
        <v>5990</v>
      </c>
      <c r="I7603" s="220" t="s">
        <v>8327</v>
      </c>
      <c r="J7603" s="221">
        <v>1340</v>
      </c>
      <c r="K7603" s="221">
        <v>2</v>
      </c>
      <c r="L7603" s="221">
        <v>2680</v>
      </c>
    </row>
    <row r="7604" spans="1:12" s="167" customFormat="1">
      <c r="A7604" s="218" t="str">
        <f t="shared" si="51"/>
        <v>O221104058666일반상품</v>
      </c>
      <c r="B7604" s="219" t="s">
        <v>9451</v>
      </c>
      <c r="C7604" s="219" t="s">
        <v>8023</v>
      </c>
      <c r="D7604" s="219" t="s">
        <v>8065</v>
      </c>
      <c r="E7604" s="219" t="s">
        <v>6389</v>
      </c>
      <c r="F7604" s="219" t="s">
        <v>6437</v>
      </c>
      <c r="G7604" s="219" t="s">
        <v>7997</v>
      </c>
      <c r="H7604" s="219" t="s">
        <v>5990</v>
      </c>
      <c r="I7604" s="220" t="s">
        <v>7977</v>
      </c>
      <c r="J7604" s="221">
        <v>1460</v>
      </c>
      <c r="K7604" s="221">
        <v>1</v>
      </c>
      <c r="L7604" s="221">
        <v>1460</v>
      </c>
    </row>
    <row r="7605" spans="1:12" s="167" customFormat="1">
      <c r="A7605" s="218" t="str">
        <f t="shared" si="51"/>
        <v>O221104058666일반상품</v>
      </c>
      <c r="B7605" s="219" t="s">
        <v>9451</v>
      </c>
      <c r="C7605" s="219" t="s">
        <v>8023</v>
      </c>
      <c r="D7605" s="219" t="s">
        <v>8065</v>
      </c>
      <c r="E7605" s="219" t="s">
        <v>6389</v>
      </c>
      <c r="F7605" s="219" t="s">
        <v>6437</v>
      </c>
      <c r="G7605" s="219" t="s">
        <v>7997</v>
      </c>
      <c r="H7605" s="219" t="s">
        <v>5990</v>
      </c>
      <c r="I7605" s="220" t="s">
        <v>8503</v>
      </c>
      <c r="J7605" s="221">
        <v>5450</v>
      </c>
      <c r="K7605" s="221">
        <v>1</v>
      </c>
      <c r="L7605" s="221">
        <v>5450</v>
      </c>
    </row>
    <row r="7606" spans="1:12" s="167" customFormat="1">
      <c r="A7606" s="218" t="str">
        <f t="shared" si="51"/>
        <v>O221104058666일반상품</v>
      </c>
      <c r="B7606" s="219" t="s">
        <v>9451</v>
      </c>
      <c r="C7606" s="219" t="s">
        <v>8023</v>
      </c>
      <c r="D7606" s="219" t="s">
        <v>8065</v>
      </c>
      <c r="E7606" s="219" t="s">
        <v>6389</v>
      </c>
      <c r="F7606" s="219" t="s">
        <v>6437</v>
      </c>
      <c r="G7606" s="219" t="s">
        <v>7997</v>
      </c>
      <c r="H7606" s="219" t="s">
        <v>5990</v>
      </c>
      <c r="I7606" s="220" t="s">
        <v>7209</v>
      </c>
      <c r="J7606" s="221">
        <v>1240</v>
      </c>
      <c r="K7606" s="221">
        <v>2</v>
      </c>
      <c r="L7606" s="221">
        <v>2480</v>
      </c>
    </row>
    <row r="7607" spans="1:12" s="167" customFormat="1">
      <c r="A7607" s="218" t="str">
        <f t="shared" si="51"/>
        <v>O221104058666일반상품</v>
      </c>
      <c r="B7607" s="219" t="s">
        <v>9451</v>
      </c>
      <c r="C7607" s="219" t="s">
        <v>8023</v>
      </c>
      <c r="D7607" s="219" t="s">
        <v>8065</v>
      </c>
      <c r="E7607" s="219" t="s">
        <v>6389</v>
      </c>
      <c r="F7607" s="219" t="s">
        <v>6437</v>
      </c>
      <c r="G7607" s="219" t="s">
        <v>7997</v>
      </c>
      <c r="H7607" s="219" t="s">
        <v>5990</v>
      </c>
      <c r="I7607" s="220" t="s">
        <v>8817</v>
      </c>
      <c r="J7607" s="221">
        <v>12000</v>
      </c>
      <c r="K7607" s="221">
        <v>1</v>
      </c>
      <c r="L7607" s="221">
        <v>12000</v>
      </c>
    </row>
    <row r="7608" spans="1:12" s="167" customFormat="1">
      <c r="A7608" s="218" t="str">
        <f t="shared" si="51"/>
        <v>O221104058666일반상품</v>
      </c>
      <c r="B7608" s="219" t="s">
        <v>9451</v>
      </c>
      <c r="C7608" s="219" t="s">
        <v>8023</v>
      </c>
      <c r="D7608" s="219" t="s">
        <v>8065</v>
      </c>
      <c r="E7608" s="219" t="s">
        <v>6389</v>
      </c>
      <c r="F7608" s="219" t="s">
        <v>6437</v>
      </c>
      <c r="G7608" s="219" t="s">
        <v>7997</v>
      </c>
      <c r="H7608" s="219" t="s">
        <v>5990</v>
      </c>
      <c r="I7608" s="220" t="s">
        <v>9669</v>
      </c>
      <c r="J7608" s="221">
        <v>1390</v>
      </c>
      <c r="K7608" s="221">
        <v>3</v>
      </c>
      <c r="L7608" s="221">
        <v>4170</v>
      </c>
    </row>
    <row r="7609" spans="1:12" s="167" customFormat="1">
      <c r="A7609" s="218" t="str">
        <f t="shared" si="51"/>
        <v>O221104058666일반상품</v>
      </c>
      <c r="B7609" s="219" t="s">
        <v>9451</v>
      </c>
      <c r="C7609" s="219" t="s">
        <v>8023</v>
      </c>
      <c r="D7609" s="219" t="s">
        <v>8065</v>
      </c>
      <c r="E7609" s="219" t="s">
        <v>6389</v>
      </c>
      <c r="F7609" s="219" t="s">
        <v>6437</v>
      </c>
      <c r="G7609" s="219" t="s">
        <v>7997</v>
      </c>
      <c r="H7609" s="219" t="s">
        <v>5990</v>
      </c>
      <c r="I7609" s="220" t="s">
        <v>8885</v>
      </c>
      <c r="J7609" s="221">
        <v>10380</v>
      </c>
      <c r="K7609" s="221">
        <v>3</v>
      </c>
      <c r="L7609" s="221">
        <v>31140</v>
      </c>
    </row>
    <row r="7610" spans="1:12" s="167" customFormat="1">
      <c r="A7610" s="218" t="str">
        <f t="shared" si="51"/>
        <v>O221104058666일반상품</v>
      </c>
      <c r="B7610" s="219" t="s">
        <v>9451</v>
      </c>
      <c r="C7610" s="219" t="s">
        <v>8023</v>
      </c>
      <c r="D7610" s="219" t="s">
        <v>8065</v>
      </c>
      <c r="E7610" s="219" t="s">
        <v>6389</v>
      </c>
      <c r="F7610" s="219" t="s">
        <v>6437</v>
      </c>
      <c r="G7610" s="219" t="s">
        <v>7997</v>
      </c>
      <c r="H7610" s="219" t="s">
        <v>5990</v>
      </c>
      <c r="I7610" s="220" t="s">
        <v>9670</v>
      </c>
      <c r="J7610" s="221">
        <v>930</v>
      </c>
      <c r="K7610" s="221">
        <v>6</v>
      </c>
      <c r="L7610" s="221">
        <v>5580</v>
      </c>
    </row>
    <row r="7611" spans="1:12" s="167" customFormat="1">
      <c r="A7611" s="218" t="str">
        <f t="shared" si="51"/>
        <v>O221104058666일반상품</v>
      </c>
      <c r="B7611" s="219" t="s">
        <v>9451</v>
      </c>
      <c r="C7611" s="219" t="s">
        <v>8023</v>
      </c>
      <c r="D7611" s="219" t="s">
        <v>8065</v>
      </c>
      <c r="E7611" s="219" t="s">
        <v>6389</v>
      </c>
      <c r="F7611" s="219" t="s">
        <v>6437</v>
      </c>
      <c r="G7611" s="219" t="s">
        <v>7997</v>
      </c>
      <c r="H7611" s="219" t="s">
        <v>5990</v>
      </c>
      <c r="I7611" s="220" t="s">
        <v>8694</v>
      </c>
      <c r="J7611" s="221">
        <v>2800</v>
      </c>
      <c r="K7611" s="221">
        <v>1</v>
      </c>
      <c r="L7611" s="221">
        <v>2800</v>
      </c>
    </row>
    <row r="7612" spans="1:12" s="167" customFormat="1">
      <c r="A7612" s="218" t="str">
        <f t="shared" si="51"/>
        <v>O221104058666일반상품</v>
      </c>
      <c r="B7612" s="219" t="s">
        <v>9451</v>
      </c>
      <c r="C7612" s="219" t="s">
        <v>8023</v>
      </c>
      <c r="D7612" s="219" t="s">
        <v>8065</v>
      </c>
      <c r="E7612" s="219" t="s">
        <v>6389</v>
      </c>
      <c r="F7612" s="219" t="s">
        <v>6437</v>
      </c>
      <c r="G7612" s="219" t="s">
        <v>7997</v>
      </c>
      <c r="H7612" s="219" t="s">
        <v>5990</v>
      </c>
      <c r="I7612" s="220" t="s">
        <v>8397</v>
      </c>
      <c r="J7612" s="221">
        <v>10200</v>
      </c>
      <c r="K7612" s="221">
        <v>2</v>
      </c>
      <c r="L7612" s="221">
        <v>20400</v>
      </c>
    </row>
    <row r="7613" spans="1:12" s="167" customFormat="1">
      <c r="A7613" s="218" t="str">
        <f t="shared" si="51"/>
        <v>O221104058666일반상품</v>
      </c>
      <c r="B7613" s="219" t="s">
        <v>9451</v>
      </c>
      <c r="C7613" s="219" t="s">
        <v>8023</v>
      </c>
      <c r="D7613" s="219" t="s">
        <v>8065</v>
      </c>
      <c r="E7613" s="219" t="s">
        <v>6389</v>
      </c>
      <c r="F7613" s="219" t="s">
        <v>6437</v>
      </c>
      <c r="G7613" s="219" t="s">
        <v>7997</v>
      </c>
      <c r="H7613" s="219" t="s">
        <v>5990</v>
      </c>
      <c r="I7613" s="220" t="s">
        <v>8494</v>
      </c>
      <c r="J7613" s="221">
        <v>2250</v>
      </c>
      <c r="K7613" s="221">
        <v>2</v>
      </c>
      <c r="L7613" s="221">
        <v>4500</v>
      </c>
    </row>
    <row r="7614" spans="1:12" s="167" customFormat="1">
      <c r="A7614" s="218" t="str">
        <f t="shared" si="51"/>
        <v>O221104058666일반상품</v>
      </c>
      <c r="B7614" s="219" t="s">
        <v>9451</v>
      </c>
      <c r="C7614" s="219" t="s">
        <v>8023</v>
      </c>
      <c r="D7614" s="219" t="s">
        <v>8065</v>
      </c>
      <c r="E7614" s="219" t="s">
        <v>6389</v>
      </c>
      <c r="F7614" s="219" t="s">
        <v>6437</v>
      </c>
      <c r="G7614" s="219" t="s">
        <v>7997</v>
      </c>
      <c r="H7614" s="219" t="s">
        <v>5990</v>
      </c>
      <c r="I7614" s="220" t="s">
        <v>9671</v>
      </c>
      <c r="J7614" s="221">
        <v>1240</v>
      </c>
      <c r="K7614" s="221">
        <v>1</v>
      </c>
      <c r="L7614" s="221">
        <v>1240</v>
      </c>
    </row>
    <row r="7615" spans="1:12" s="167" customFormat="1">
      <c r="A7615" s="218" t="str">
        <f t="shared" si="51"/>
        <v>O221104058666일반상품</v>
      </c>
      <c r="B7615" s="219" t="s">
        <v>9451</v>
      </c>
      <c r="C7615" s="219" t="s">
        <v>8023</v>
      </c>
      <c r="D7615" s="219" t="s">
        <v>8065</v>
      </c>
      <c r="E7615" s="219" t="s">
        <v>6389</v>
      </c>
      <c r="F7615" s="219" t="s">
        <v>6437</v>
      </c>
      <c r="G7615" s="219" t="s">
        <v>7997</v>
      </c>
      <c r="H7615" s="219" t="s">
        <v>5990</v>
      </c>
      <c r="I7615" s="220" t="s">
        <v>9645</v>
      </c>
      <c r="J7615" s="221">
        <v>2270</v>
      </c>
      <c r="K7615" s="221">
        <v>10</v>
      </c>
      <c r="L7615" s="221">
        <v>22700</v>
      </c>
    </row>
    <row r="7616" spans="1:12" s="167" customFormat="1">
      <c r="A7616" s="218" t="str">
        <f t="shared" si="51"/>
        <v>O221104058666일반상품</v>
      </c>
      <c r="B7616" s="219" t="s">
        <v>9451</v>
      </c>
      <c r="C7616" s="219" t="s">
        <v>8023</v>
      </c>
      <c r="D7616" s="219" t="s">
        <v>8065</v>
      </c>
      <c r="E7616" s="219" t="s">
        <v>6389</v>
      </c>
      <c r="F7616" s="219" t="s">
        <v>6437</v>
      </c>
      <c r="G7616" s="219" t="s">
        <v>7997</v>
      </c>
      <c r="H7616" s="219" t="s">
        <v>5990</v>
      </c>
      <c r="I7616" s="220" t="s">
        <v>8398</v>
      </c>
      <c r="J7616" s="221">
        <v>1240</v>
      </c>
      <c r="K7616" s="221">
        <v>2</v>
      </c>
      <c r="L7616" s="221">
        <v>2480</v>
      </c>
    </row>
    <row r="7617" spans="1:12" s="167" customFormat="1">
      <c r="A7617" s="218" t="str">
        <f t="shared" si="51"/>
        <v>O221104058666일반상품</v>
      </c>
      <c r="B7617" s="219" t="s">
        <v>9451</v>
      </c>
      <c r="C7617" s="219" t="s">
        <v>8023</v>
      </c>
      <c r="D7617" s="219" t="s">
        <v>8065</v>
      </c>
      <c r="E7617" s="219" t="s">
        <v>6389</v>
      </c>
      <c r="F7617" s="219" t="s">
        <v>6437</v>
      </c>
      <c r="G7617" s="219" t="s">
        <v>7997</v>
      </c>
      <c r="H7617" s="219" t="s">
        <v>5990</v>
      </c>
      <c r="I7617" s="220" t="s">
        <v>9646</v>
      </c>
      <c r="J7617" s="221">
        <v>2109</v>
      </c>
      <c r="K7617" s="221">
        <v>1</v>
      </c>
      <c r="L7617" s="221">
        <v>2109</v>
      </c>
    </row>
    <row r="7618" spans="1:12" s="167" customFormat="1">
      <c r="A7618" s="218" t="str">
        <f t="shared" si="51"/>
        <v>O221104058666일반상품</v>
      </c>
      <c r="B7618" s="219" t="s">
        <v>9451</v>
      </c>
      <c r="C7618" s="219" t="s">
        <v>8023</v>
      </c>
      <c r="D7618" s="219" t="s">
        <v>8065</v>
      </c>
      <c r="E7618" s="219" t="s">
        <v>6389</v>
      </c>
      <c r="F7618" s="219" t="s">
        <v>6437</v>
      </c>
      <c r="G7618" s="219" t="s">
        <v>7997</v>
      </c>
      <c r="H7618" s="219" t="s">
        <v>5990</v>
      </c>
      <c r="I7618" s="220" t="s">
        <v>9613</v>
      </c>
      <c r="J7618" s="221">
        <v>2090</v>
      </c>
      <c r="K7618" s="221">
        <v>1</v>
      </c>
      <c r="L7618" s="221">
        <v>2090</v>
      </c>
    </row>
    <row r="7619" spans="1:12" s="167" customFormat="1">
      <c r="A7619" s="218" t="str">
        <f t="shared" si="51"/>
        <v>O221104058666일반상품</v>
      </c>
      <c r="B7619" s="219" t="s">
        <v>9451</v>
      </c>
      <c r="C7619" s="219" t="s">
        <v>8023</v>
      </c>
      <c r="D7619" s="219" t="s">
        <v>8065</v>
      </c>
      <c r="E7619" s="219" t="s">
        <v>6389</v>
      </c>
      <c r="F7619" s="219" t="s">
        <v>6437</v>
      </c>
      <c r="G7619" s="219" t="s">
        <v>7997</v>
      </c>
      <c r="H7619" s="219" t="s">
        <v>5990</v>
      </c>
      <c r="I7619" s="220" t="s">
        <v>8801</v>
      </c>
      <c r="J7619" s="221">
        <v>4200</v>
      </c>
      <c r="K7619" s="221">
        <v>1</v>
      </c>
      <c r="L7619" s="221">
        <v>4200</v>
      </c>
    </row>
    <row r="7620" spans="1:12" s="167" customFormat="1">
      <c r="A7620" s="218" t="str">
        <f t="shared" si="51"/>
        <v>O221104058666일반상품</v>
      </c>
      <c r="B7620" s="219" t="s">
        <v>9451</v>
      </c>
      <c r="C7620" s="219" t="s">
        <v>8023</v>
      </c>
      <c r="D7620" s="219" t="s">
        <v>8065</v>
      </c>
      <c r="E7620" s="219" t="s">
        <v>6389</v>
      </c>
      <c r="F7620" s="219" t="s">
        <v>6437</v>
      </c>
      <c r="G7620" s="219" t="s">
        <v>7997</v>
      </c>
      <c r="H7620" s="219" t="s">
        <v>5990</v>
      </c>
      <c r="I7620" s="220" t="s">
        <v>9577</v>
      </c>
      <c r="J7620" s="221">
        <v>3240</v>
      </c>
      <c r="K7620" s="221">
        <v>2</v>
      </c>
      <c r="L7620" s="221">
        <v>6480</v>
      </c>
    </row>
    <row r="7621" spans="1:12" s="167" customFormat="1">
      <c r="A7621" s="218" t="str">
        <f t="shared" si="51"/>
        <v>O221104058666일반상품</v>
      </c>
      <c r="B7621" s="219" t="s">
        <v>9451</v>
      </c>
      <c r="C7621" s="219" t="s">
        <v>8023</v>
      </c>
      <c r="D7621" s="219" t="s">
        <v>8065</v>
      </c>
      <c r="E7621" s="219" t="s">
        <v>6389</v>
      </c>
      <c r="F7621" s="219" t="s">
        <v>6437</v>
      </c>
      <c r="G7621" s="219" t="s">
        <v>7997</v>
      </c>
      <c r="H7621" s="219" t="s">
        <v>5990</v>
      </c>
      <c r="I7621" s="220" t="s">
        <v>7197</v>
      </c>
      <c r="J7621" s="221">
        <v>3800</v>
      </c>
      <c r="K7621" s="221">
        <v>1</v>
      </c>
      <c r="L7621" s="221">
        <v>3800</v>
      </c>
    </row>
    <row r="7622" spans="1:12" s="167" customFormat="1">
      <c r="A7622" s="218" t="str">
        <f t="shared" si="51"/>
        <v>O221104058666일반상품</v>
      </c>
      <c r="B7622" s="219" t="s">
        <v>9451</v>
      </c>
      <c r="C7622" s="219" t="s">
        <v>8023</v>
      </c>
      <c r="D7622" s="219" t="s">
        <v>8065</v>
      </c>
      <c r="E7622" s="219" t="s">
        <v>6389</v>
      </c>
      <c r="F7622" s="219" t="s">
        <v>6437</v>
      </c>
      <c r="G7622" s="219" t="s">
        <v>7997</v>
      </c>
      <c r="H7622" s="219" t="s">
        <v>5990</v>
      </c>
      <c r="I7622" s="220" t="s">
        <v>8561</v>
      </c>
      <c r="J7622" s="221">
        <v>4000</v>
      </c>
      <c r="K7622" s="221">
        <v>1</v>
      </c>
      <c r="L7622" s="221">
        <v>4000</v>
      </c>
    </row>
    <row r="7623" spans="1:12" s="167" customFormat="1">
      <c r="A7623" s="218" t="str">
        <f t="shared" si="51"/>
        <v>O221104058666일반상품</v>
      </c>
      <c r="B7623" s="219" t="s">
        <v>9451</v>
      </c>
      <c r="C7623" s="219" t="s">
        <v>8023</v>
      </c>
      <c r="D7623" s="219" t="s">
        <v>8065</v>
      </c>
      <c r="E7623" s="219" t="s">
        <v>6389</v>
      </c>
      <c r="F7623" s="219" t="s">
        <v>6437</v>
      </c>
      <c r="G7623" s="219" t="s">
        <v>7997</v>
      </c>
      <c r="H7623" s="219" t="s">
        <v>5990</v>
      </c>
      <c r="I7623" s="220" t="s">
        <v>9648</v>
      </c>
      <c r="J7623" s="221">
        <v>17100</v>
      </c>
      <c r="K7623" s="221">
        <v>1</v>
      </c>
      <c r="L7623" s="221">
        <v>17100</v>
      </c>
    </row>
    <row r="7624" spans="1:12" s="167" customFormat="1">
      <c r="A7624" s="218" t="str">
        <f t="shared" si="51"/>
        <v>O221104058666일반상품</v>
      </c>
      <c r="B7624" s="219" t="s">
        <v>9451</v>
      </c>
      <c r="C7624" s="219" t="s">
        <v>8023</v>
      </c>
      <c r="D7624" s="219" t="s">
        <v>8065</v>
      </c>
      <c r="E7624" s="219" t="s">
        <v>6389</v>
      </c>
      <c r="F7624" s="219" t="s">
        <v>6437</v>
      </c>
      <c r="G7624" s="219" t="s">
        <v>7997</v>
      </c>
      <c r="H7624" s="219" t="s">
        <v>5990</v>
      </c>
      <c r="I7624" s="220" t="s">
        <v>8050</v>
      </c>
      <c r="J7624" s="221">
        <v>13810</v>
      </c>
      <c r="K7624" s="221">
        <v>1</v>
      </c>
      <c r="L7624" s="221">
        <v>13810</v>
      </c>
    </row>
    <row r="7625" spans="1:12" s="167" customFormat="1">
      <c r="A7625" s="218" t="str">
        <f t="shared" si="51"/>
        <v>O221104058666일반상품</v>
      </c>
      <c r="B7625" s="219" t="s">
        <v>9451</v>
      </c>
      <c r="C7625" s="219" t="s">
        <v>8023</v>
      </c>
      <c r="D7625" s="219" t="s">
        <v>8065</v>
      </c>
      <c r="E7625" s="219" t="s">
        <v>6389</v>
      </c>
      <c r="F7625" s="219" t="s">
        <v>6437</v>
      </c>
      <c r="G7625" s="219" t="s">
        <v>7997</v>
      </c>
      <c r="H7625" s="219" t="s">
        <v>5990</v>
      </c>
      <c r="I7625" s="220" t="s">
        <v>8627</v>
      </c>
      <c r="J7625" s="221">
        <v>9040</v>
      </c>
      <c r="K7625" s="221">
        <v>1</v>
      </c>
      <c r="L7625" s="221">
        <v>9040</v>
      </c>
    </row>
    <row r="7626" spans="1:12" s="167" customFormat="1">
      <c r="A7626" s="218" t="str">
        <f t="shared" si="51"/>
        <v>O221104058666일반상품</v>
      </c>
      <c r="B7626" s="219" t="s">
        <v>9451</v>
      </c>
      <c r="C7626" s="219" t="s">
        <v>8023</v>
      </c>
      <c r="D7626" s="219" t="s">
        <v>8065</v>
      </c>
      <c r="E7626" s="219" t="s">
        <v>6389</v>
      </c>
      <c r="F7626" s="219" t="s">
        <v>6437</v>
      </c>
      <c r="G7626" s="219" t="s">
        <v>7997</v>
      </c>
      <c r="H7626" s="219" t="s">
        <v>5990</v>
      </c>
      <c r="I7626" s="220" t="s">
        <v>9620</v>
      </c>
      <c r="J7626" s="221">
        <v>37800</v>
      </c>
      <c r="K7626" s="221">
        <v>1</v>
      </c>
      <c r="L7626" s="221">
        <v>37800</v>
      </c>
    </row>
    <row r="7627" spans="1:12" s="167" customFormat="1">
      <c r="A7627" s="218" t="str">
        <f t="shared" si="51"/>
        <v>O221104058666일반상품</v>
      </c>
      <c r="B7627" s="219" t="s">
        <v>9451</v>
      </c>
      <c r="C7627" s="219" t="s">
        <v>8023</v>
      </c>
      <c r="D7627" s="219" t="s">
        <v>8065</v>
      </c>
      <c r="E7627" s="219" t="s">
        <v>6389</v>
      </c>
      <c r="F7627" s="219" t="s">
        <v>6437</v>
      </c>
      <c r="G7627" s="219" t="s">
        <v>7997</v>
      </c>
      <c r="H7627" s="219" t="s">
        <v>5990</v>
      </c>
      <c r="I7627" s="220" t="s">
        <v>7227</v>
      </c>
      <c r="J7627" s="221">
        <v>840</v>
      </c>
      <c r="K7627" s="221">
        <v>2</v>
      </c>
      <c r="L7627" s="221">
        <v>1680</v>
      </c>
    </row>
    <row r="7628" spans="1:12" s="167" customFormat="1">
      <c r="A7628" s="218" t="str">
        <f t="shared" si="51"/>
        <v>O221104058666일반상품</v>
      </c>
      <c r="B7628" s="219" t="s">
        <v>9451</v>
      </c>
      <c r="C7628" s="219" t="s">
        <v>8023</v>
      </c>
      <c r="D7628" s="219" t="s">
        <v>8065</v>
      </c>
      <c r="E7628" s="219" t="s">
        <v>6389</v>
      </c>
      <c r="F7628" s="219" t="s">
        <v>6437</v>
      </c>
      <c r="G7628" s="219" t="s">
        <v>7997</v>
      </c>
      <c r="H7628" s="219" t="s">
        <v>5990</v>
      </c>
      <c r="I7628" s="220" t="s">
        <v>7256</v>
      </c>
      <c r="J7628" s="221">
        <v>840</v>
      </c>
      <c r="K7628" s="221">
        <v>2</v>
      </c>
      <c r="L7628" s="221">
        <v>1680</v>
      </c>
    </row>
    <row r="7629" spans="1:12" s="167" customFormat="1">
      <c r="A7629" s="218" t="str">
        <f t="shared" si="51"/>
        <v>O221104058666일반상품</v>
      </c>
      <c r="B7629" s="219" t="s">
        <v>9451</v>
      </c>
      <c r="C7629" s="219" t="s">
        <v>8023</v>
      </c>
      <c r="D7629" s="219" t="s">
        <v>8065</v>
      </c>
      <c r="E7629" s="219" t="s">
        <v>6389</v>
      </c>
      <c r="F7629" s="219" t="s">
        <v>6437</v>
      </c>
      <c r="G7629" s="219" t="s">
        <v>7997</v>
      </c>
      <c r="H7629" s="219" t="s">
        <v>5990</v>
      </c>
      <c r="I7629" s="220" t="s">
        <v>9566</v>
      </c>
      <c r="J7629" s="221">
        <v>12000</v>
      </c>
      <c r="K7629" s="221">
        <v>1</v>
      </c>
      <c r="L7629" s="221">
        <v>12000</v>
      </c>
    </row>
    <row r="7630" spans="1:12" s="167" customFormat="1">
      <c r="A7630" s="218" t="str">
        <f t="shared" si="51"/>
        <v>O221104058666일반상품</v>
      </c>
      <c r="B7630" s="219" t="s">
        <v>9451</v>
      </c>
      <c r="C7630" s="219" t="s">
        <v>8023</v>
      </c>
      <c r="D7630" s="219" t="s">
        <v>8065</v>
      </c>
      <c r="E7630" s="219" t="s">
        <v>6389</v>
      </c>
      <c r="F7630" s="219" t="s">
        <v>6437</v>
      </c>
      <c r="G7630" s="219" t="s">
        <v>7997</v>
      </c>
      <c r="H7630" s="219" t="s">
        <v>5990</v>
      </c>
      <c r="I7630" s="220" t="s">
        <v>9672</v>
      </c>
      <c r="J7630" s="221">
        <v>12000</v>
      </c>
      <c r="K7630" s="221">
        <v>1</v>
      </c>
      <c r="L7630" s="221">
        <v>12000</v>
      </c>
    </row>
    <row r="7631" spans="1:12" s="167" customFormat="1">
      <c r="A7631" s="218" t="str">
        <f t="shared" si="51"/>
        <v>O221104058666일반상품</v>
      </c>
      <c r="B7631" s="219" t="s">
        <v>9451</v>
      </c>
      <c r="C7631" s="219" t="s">
        <v>8023</v>
      </c>
      <c r="D7631" s="219" t="s">
        <v>8065</v>
      </c>
      <c r="E7631" s="219" t="s">
        <v>6389</v>
      </c>
      <c r="F7631" s="219" t="s">
        <v>6437</v>
      </c>
      <c r="G7631" s="219" t="s">
        <v>7997</v>
      </c>
      <c r="H7631" s="219" t="s">
        <v>5990</v>
      </c>
      <c r="I7631" s="220" t="s">
        <v>9598</v>
      </c>
      <c r="J7631" s="221">
        <v>41720</v>
      </c>
      <c r="K7631" s="221">
        <v>1</v>
      </c>
      <c r="L7631" s="221">
        <v>41720</v>
      </c>
    </row>
    <row r="7632" spans="1:12" s="167" customFormat="1">
      <c r="A7632" s="218" t="str">
        <f t="shared" si="51"/>
        <v>O221104058666일반상품</v>
      </c>
      <c r="B7632" s="219" t="s">
        <v>9451</v>
      </c>
      <c r="C7632" s="219" t="s">
        <v>8023</v>
      </c>
      <c r="D7632" s="219" t="s">
        <v>8065</v>
      </c>
      <c r="E7632" s="219" t="s">
        <v>6389</v>
      </c>
      <c r="F7632" s="219" t="s">
        <v>6437</v>
      </c>
      <c r="G7632" s="219" t="s">
        <v>7997</v>
      </c>
      <c r="H7632" s="219" t="s">
        <v>5990</v>
      </c>
      <c r="I7632" s="220" t="s">
        <v>8450</v>
      </c>
      <c r="J7632" s="221">
        <v>1400</v>
      </c>
      <c r="K7632" s="221">
        <v>1</v>
      </c>
      <c r="L7632" s="221">
        <v>1400</v>
      </c>
    </row>
    <row r="7633" spans="1:12" s="167" customFormat="1">
      <c r="A7633" s="218" t="str">
        <f t="shared" si="51"/>
        <v>O221104058666일반상품</v>
      </c>
      <c r="B7633" s="219" t="s">
        <v>9451</v>
      </c>
      <c r="C7633" s="219" t="s">
        <v>8023</v>
      </c>
      <c r="D7633" s="219" t="s">
        <v>8065</v>
      </c>
      <c r="E7633" s="219" t="s">
        <v>6389</v>
      </c>
      <c r="F7633" s="219" t="s">
        <v>6437</v>
      </c>
      <c r="G7633" s="219" t="s">
        <v>7997</v>
      </c>
      <c r="H7633" s="219" t="s">
        <v>5990</v>
      </c>
      <c r="I7633" s="220" t="s">
        <v>7228</v>
      </c>
      <c r="J7633" s="221">
        <v>1250</v>
      </c>
      <c r="K7633" s="221">
        <v>1</v>
      </c>
      <c r="L7633" s="221">
        <v>1250</v>
      </c>
    </row>
    <row r="7634" spans="1:12" s="167" customFormat="1">
      <c r="A7634" s="218" t="str">
        <f t="shared" si="51"/>
        <v>O221104058666일반상품</v>
      </c>
      <c r="B7634" s="219" t="s">
        <v>9451</v>
      </c>
      <c r="C7634" s="219" t="s">
        <v>8023</v>
      </c>
      <c r="D7634" s="219" t="s">
        <v>8065</v>
      </c>
      <c r="E7634" s="219" t="s">
        <v>6389</v>
      </c>
      <c r="F7634" s="219" t="s">
        <v>6437</v>
      </c>
      <c r="G7634" s="219" t="s">
        <v>7997</v>
      </c>
      <c r="H7634" s="219" t="s">
        <v>5990</v>
      </c>
      <c r="I7634" s="220" t="s">
        <v>9651</v>
      </c>
      <c r="J7634" s="221">
        <v>4000</v>
      </c>
      <c r="K7634" s="221">
        <v>1</v>
      </c>
      <c r="L7634" s="221">
        <v>4000</v>
      </c>
    </row>
    <row r="7635" spans="1:12" s="167" customFormat="1">
      <c r="A7635" s="218" t="str">
        <f t="shared" si="51"/>
        <v>O221104058666일반상품</v>
      </c>
      <c r="B7635" s="219" t="s">
        <v>9451</v>
      </c>
      <c r="C7635" s="219" t="s">
        <v>8023</v>
      </c>
      <c r="D7635" s="219" t="s">
        <v>8065</v>
      </c>
      <c r="E7635" s="219" t="s">
        <v>6389</v>
      </c>
      <c r="F7635" s="219" t="s">
        <v>6437</v>
      </c>
      <c r="G7635" s="219" t="s">
        <v>7997</v>
      </c>
      <c r="H7635" s="219" t="s">
        <v>5990</v>
      </c>
      <c r="I7635" s="220" t="s">
        <v>7201</v>
      </c>
      <c r="J7635" s="221">
        <v>12480</v>
      </c>
      <c r="K7635" s="221">
        <v>2</v>
      </c>
      <c r="L7635" s="221">
        <v>24960</v>
      </c>
    </row>
    <row r="7636" spans="1:12" s="167" customFormat="1">
      <c r="A7636" s="218" t="str">
        <f t="shared" si="51"/>
        <v>O221104058666일반상품</v>
      </c>
      <c r="B7636" s="219" t="s">
        <v>9451</v>
      </c>
      <c r="C7636" s="219" t="s">
        <v>8023</v>
      </c>
      <c r="D7636" s="219" t="s">
        <v>8065</v>
      </c>
      <c r="E7636" s="219" t="s">
        <v>6389</v>
      </c>
      <c r="F7636" s="219" t="s">
        <v>6437</v>
      </c>
      <c r="G7636" s="219" t="s">
        <v>7997</v>
      </c>
      <c r="H7636" s="219" t="s">
        <v>5990</v>
      </c>
      <c r="I7636" s="220" t="s">
        <v>8895</v>
      </c>
      <c r="J7636" s="221">
        <v>3240</v>
      </c>
      <c r="K7636" s="221">
        <v>1</v>
      </c>
      <c r="L7636" s="221">
        <v>3240</v>
      </c>
    </row>
    <row r="7637" spans="1:12" s="167" customFormat="1">
      <c r="A7637" s="218" t="str">
        <f t="shared" si="51"/>
        <v>O221104058666일반상품</v>
      </c>
      <c r="B7637" s="219" t="s">
        <v>9451</v>
      </c>
      <c r="C7637" s="219" t="s">
        <v>8023</v>
      </c>
      <c r="D7637" s="219" t="s">
        <v>8065</v>
      </c>
      <c r="E7637" s="219" t="s">
        <v>6389</v>
      </c>
      <c r="F7637" s="219" t="s">
        <v>6437</v>
      </c>
      <c r="G7637" s="219" t="s">
        <v>7997</v>
      </c>
      <c r="H7637" s="219" t="s">
        <v>5990</v>
      </c>
      <c r="I7637" s="220" t="s">
        <v>8029</v>
      </c>
      <c r="J7637" s="221">
        <v>900</v>
      </c>
      <c r="K7637" s="221">
        <v>1</v>
      </c>
      <c r="L7637" s="221">
        <v>900</v>
      </c>
    </row>
    <row r="7638" spans="1:12" s="167" customFormat="1">
      <c r="A7638" s="218" t="str">
        <f t="shared" si="51"/>
        <v>O221104058666일반상품</v>
      </c>
      <c r="B7638" s="219" t="s">
        <v>9451</v>
      </c>
      <c r="C7638" s="219" t="s">
        <v>8023</v>
      </c>
      <c r="D7638" s="219" t="s">
        <v>8065</v>
      </c>
      <c r="E7638" s="219" t="s">
        <v>6389</v>
      </c>
      <c r="F7638" s="219" t="s">
        <v>6437</v>
      </c>
      <c r="G7638" s="219" t="s">
        <v>7997</v>
      </c>
      <c r="H7638" s="219" t="s">
        <v>5990</v>
      </c>
      <c r="I7638" s="220" t="s">
        <v>8643</v>
      </c>
      <c r="J7638" s="221">
        <v>1430</v>
      </c>
      <c r="K7638" s="221">
        <v>1</v>
      </c>
      <c r="L7638" s="221">
        <v>1430</v>
      </c>
    </row>
    <row r="7639" spans="1:12" s="167" customFormat="1">
      <c r="A7639" s="218" t="str">
        <f t="shared" si="51"/>
        <v>O221104058666일반상품</v>
      </c>
      <c r="B7639" s="219" t="s">
        <v>9451</v>
      </c>
      <c r="C7639" s="219" t="s">
        <v>8023</v>
      </c>
      <c r="D7639" s="219" t="s">
        <v>8065</v>
      </c>
      <c r="E7639" s="219" t="s">
        <v>6389</v>
      </c>
      <c r="F7639" s="219" t="s">
        <v>6437</v>
      </c>
      <c r="G7639" s="219" t="s">
        <v>7997</v>
      </c>
      <c r="H7639" s="219" t="s">
        <v>5990</v>
      </c>
      <c r="I7639" s="220" t="s">
        <v>8861</v>
      </c>
      <c r="J7639" s="221">
        <v>2900</v>
      </c>
      <c r="K7639" s="221">
        <v>1</v>
      </c>
      <c r="L7639" s="221">
        <v>2900</v>
      </c>
    </row>
    <row r="7640" spans="1:12" s="167" customFormat="1">
      <c r="A7640" s="218" t="str">
        <f t="shared" si="51"/>
        <v>O221104058666일반상품</v>
      </c>
      <c r="B7640" s="219" t="s">
        <v>9451</v>
      </c>
      <c r="C7640" s="219" t="s">
        <v>8023</v>
      </c>
      <c r="D7640" s="219" t="s">
        <v>8065</v>
      </c>
      <c r="E7640" s="219" t="s">
        <v>6389</v>
      </c>
      <c r="F7640" s="219" t="s">
        <v>6437</v>
      </c>
      <c r="G7640" s="219" t="s">
        <v>7997</v>
      </c>
      <c r="H7640" s="219" t="s">
        <v>5990</v>
      </c>
      <c r="I7640" s="220" t="s">
        <v>9580</v>
      </c>
      <c r="J7640" s="221">
        <v>7700</v>
      </c>
      <c r="K7640" s="221">
        <v>3</v>
      </c>
      <c r="L7640" s="221">
        <v>23100</v>
      </c>
    </row>
    <row r="7641" spans="1:12" s="167" customFormat="1">
      <c r="A7641" s="218" t="str">
        <f t="shared" si="51"/>
        <v>O221104058666일반상품</v>
      </c>
      <c r="B7641" s="219" t="s">
        <v>9451</v>
      </c>
      <c r="C7641" s="219" t="s">
        <v>8023</v>
      </c>
      <c r="D7641" s="219" t="s">
        <v>8065</v>
      </c>
      <c r="E7641" s="219" t="s">
        <v>6389</v>
      </c>
      <c r="F7641" s="219" t="s">
        <v>6437</v>
      </c>
      <c r="G7641" s="219" t="s">
        <v>7997</v>
      </c>
      <c r="H7641" s="219" t="s">
        <v>5990</v>
      </c>
      <c r="I7641" s="220" t="s">
        <v>9663</v>
      </c>
      <c r="J7641" s="221">
        <v>1480</v>
      </c>
      <c r="K7641" s="221">
        <v>3</v>
      </c>
      <c r="L7641" s="221">
        <v>4440</v>
      </c>
    </row>
    <row r="7642" spans="1:12" s="167" customFormat="1">
      <c r="A7642" s="218" t="str">
        <f t="shared" si="51"/>
        <v>O221104058666일반상품</v>
      </c>
      <c r="B7642" s="219" t="s">
        <v>9451</v>
      </c>
      <c r="C7642" s="219" t="s">
        <v>8023</v>
      </c>
      <c r="D7642" s="219" t="s">
        <v>8065</v>
      </c>
      <c r="E7642" s="219" t="s">
        <v>6389</v>
      </c>
      <c r="F7642" s="219" t="s">
        <v>6437</v>
      </c>
      <c r="G7642" s="219" t="s">
        <v>7997</v>
      </c>
      <c r="H7642" s="219" t="s">
        <v>5990</v>
      </c>
      <c r="I7642" s="220" t="s">
        <v>8527</v>
      </c>
      <c r="J7642" s="221">
        <v>3940</v>
      </c>
      <c r="K7642" s="221">
        <v>1</v>
      </c>
      <c r="L7642" s="221">
        <v>3940</v>
      </c>
    </row>
    <row r="7643" spans="1:12" s="167" customFormat="1">
      <c r="A7643" s="218" t="str">
        <f t="shared" si="51"/>
        <v>O221104058666일반상품</v>
      </c>
      <c r="B7643" s="219" t="s">
        <v>9451</v>
      </c>
      <c r="C7643" s="219" t="s">
        <v>8023</v>
      </c>
      <c r="D7643" s="219" t="s">
        <v>8065</v>
      </c>
      <c r="E7643" s="219" t="s">
        <v>6389</v>
      </c>
      <c r="F7643" s="219" t="s">
        <v>6437</v>
      </c>
      <c r="G7643" s="219" t="s">
        <v>7997</v>
      </c>
      <c r="H7643" s="219" t="s">
        <v>5990</v>
      </c>
      <c r="I7643" s="220" t="s">
        <v>8507</v>
      </c>
      <c r="J7643" s="221">
        <v>3070</v>
      </c>
      <c r="K7643" s="221">
        <v>2</v>
      </c>
      <c r="L7643" s="221">
        <v>6140</v>
      </c>
    </row>
    <row r="7644" spans="1:12" s="167" customFormat="1">
      <c r="A7644" s="218" t="str">
        <f t="shared" si="51"/>
        <v>O221104058666일반상품</v>
      </c>
      <c r="B7644" s="219" t="s">
        <v>9451</v>
      </c>
      <c r="C7644" s="219" t="s">
        <v>8023</v>
      </c>
      <c r="D7644" s="219" t="s">
        <v>8065</v>
      </c>
      <c r="E7644" s="219" t="s">
        <v>6389</v>
      </c>
      <c r="F7644" s="219" t="s">
        <v>6437</v>
      </c>
      <c r="G7644" s="219" t="s">
        <v>7997</v>
      </c>
      <c r="H7644" s="219" t="s">
        <v>5990</v>
      </c>
      <c r="I7644" s="220" t="s">
        <v>8668</v>
      </c>
      <c r="J7644" s="221">
        <v>3020</v>
      </c>
      <c r="K7644" s="221">
        <v>1</v>
      </c>
      <c r="L7644" s="221">
        <v>3020</v>
      </c>
    </row>
    <row r="7645" spans="1:12" s="167" customFormat="1">
      <c r="A7645" s="218" t="str">
        <f t="shared" si="51"/>
        <v>O221104058666일반상품</v>
      </c>
      <c r="B7645" s="219" t="s">
        <v>9451</v>
      </c>
      <c r="C7645" s="219" t="s">
        <v>8023</v>
      </c>
      <c r="D7645" s="219" t="s">
        <v>8065</v>
      </c>
      <c r="E7645" s="219" t="s">
        <v>6389</v>
      </c>
      <c r="F7645" s="219" t="s">
        <v>6437</v>
      </c>
      <c r="G7645" s="219" t="s">
        <v>7997</v>
      </c>
      <c r="H7645" s="219" t="s">
        <v>5990</v>
      </c>
      <c r="I7645" s="220" t="s">
        <v>9018</v>
      </c>
      <c r="J7645" s="221">
        <v>17670</v>
      </c>
      <c r="K7645" s="221">
        <v>1</v>
      </c>
      <c r="L7645" s="221">
        <v>17670</v>
      </c>
    </row>
    <row r="7646" spans="1:12" s="167" customFormat="1">
      <c r="A7646" s="218" t="str">
        <f t="shared" si="51"/>
        <v>O221104058666일반상품</v>
      </c>
      <c r="B7646" s="219" t="s">
        <v>9451</v>
      </c>
      <c r="C7646" s="219" t="s">
        <v>8023</v>
      </c>
      <c r="D7646" s="219" t="s">
        <v>8065</v>
      </c>
      <c r="E7646" s="219" t="s">
        <v>6389</v>
      </c>
      <c r="F7646" s="219" t="s">
        <v>6437</v>
      </c>
      <c r="G7646" s="219" t="s">
        <v>7997</v>
      </c>
      <c r="H7646" s="219" t="s">
        <v>5990</v>
      </c>
      <c r="I7646" s="220" t="s">
        <v>8496</v>
      </c>
      <c r="J7646" s="221">
        <v>3080</v>
      </c>
      <c r="K7646" s="221">
        <v>1</v>
      </c>
      <c r="L7646" s="221">
        <v>3080</v>
      </c>
    </row>
    <row r="7647" spans="1:12" s="167" customFormat="1">
      <c r="A7647" s="218" t="str">
        <f t="shared" si="51"/>
        <v>O221104058666일반상품</v>
      </c>
      <c r="B7647" s="219" t="s">
        <v>9451</v>
      </c>
      <c r="C7647" s="219" t="s">
        <v>8023</v>
      </c>
      <c r="D7647" s="219" t="s">
        <v>8065</v>
      </c>
      <c r="E7647" s="219" t="s">
        <v>6389</v>
      </c>
      <c r="F7647" s="219" t="s">
        <v>6437</v>
      </c>
      <c r="G7647" s="219" t="s">
        <v>7997</v>
      </c>
      <c r="H7647" s="219" t="s">
        <v>5990</v>
      </c>
      <c r="I7647" s="220" t="s">
        <v>7220</v>
      </c>
      <c r="J7647" s="221">
        <v>670</v>
      </c>
      <c r="K7647" s="221">
        <v>2</v>
      </c>
      <c r="L7647" s="221">
        <v>1340</v>
      </c>
    </row>
    <row r="7648" spans="1:12" s="167" customFormat="1">
      <c r="A7648" s="218" t="str">
        <f t="shared" si="51"/>
        <v>O221104058666일반상품</v>
      </c>
      <c r="B7648" s="219" t="s">
        <v>9451</v>
      </c>
      <c r="C7648" s="219" t="s">
        <v>8023</v>
      </c>
      <c r="D7648" s="219" t="s">
        <v>8065</v>
      </c>
      <c r="E7648" s="219" t="s">
        <v>6389</v>
      </c>
      <c r="F7648" s="219" t="s">
        <v>6437</v>
      </c>
      <c r="G7648" s="219" t="s">
        <v>7997</v>
      </c>
      <c r="H7648" s="219" t="s">
        <v>5990</v>
      </c>
      <c r="I7648" s="220" t="s">
        <v>7213</v>
      </c>
      <c r="J7648" s="221">
        <v>1210</v>
      </c>
      <c r="K7648" s="221">
        <v>2</v>
      </c>
      <c r="L7648" s="221">
        <v>2420</v>
      </c>
    </row>
    <row r="7649" spans="1:12" s="167" customFormat="1">
      <c r="A7649" s="218" t="str">
        <f t="shared" si="51"/>
        <v>O221104058666일반상품</v>
      </c>
      <c r="B7649" s="219" t="s">
        <v>9451</v>
      </c>
      <c r="C7649" s="219" t="s">
        <v>8023</v>
      </c>
      <c r="D7649" s="219" t="s">
        <v>8065</v>
      </c>
      <c r="E7649" s="219" t="s">
        <v>6389</v>
      </c>
      <c r="F7649" s="219" t="s">
        <v>6437</v>
      </c>
      <c r="G7649" s="219" t="s">
        <v>7997</v>
      </c>
      <c r="H7649" s="219" t="s">
        <v>5990</v>
      </c>
      <c r="I7649" s="220" t="s">
        <v>8430</v>
      </c>
      <c r="J7649" s="221">
        <v>1470</v>
      </c>
      <c r="K7649" s="221">
        <v>1</v>
      </c>
      <c r="L7649" s="221">
        <v>1470</v>
      </c>
    </row>
    <row r="7650" spans="1:12" s="167" customFormat="1">
      <c r="A7650" s="218" t="str">
        <f t="shared" si="51"/>
        <v>O221104058666일반상품</v>
      </c>
      <c r="B7650" s="219" t="s">
        <v>9451</v>
      </c>
      <c r="C7650" s="219" t="s">
        <v>8023</v>
      </c>
      <c r="D7650" s="219" t="s">
        <v>8065</v>
      </c>
      <c r="E7650" s="219" t="s">
        <v>6389</v>
      </c>
      <c r="F7650" s="219" t="s">
        <v>6437</v>
      </c>
      <c r="G7650" s="219" t="s">
        <v>7997</v>
      </c>
      <c r="H7650" s="219" t="s">
        <v>5990</v>
      </c>
      <c r="I7650" s="220" t="s">
        <v>8487</v>
      </c>
      <c r="J7650" s="221">
        <v>3073</v>
      </c>
      <c r="K7650" s="221">
        <v>1</v>
      </c>
      <c r="L7650" s="221">
        <v>3073</v>
      </c>
    </row>
    <row r="7651" spans="1:12" s="167" customFormat="1">
      <c r="A7651" s="218" t="str">
        <f t="shared" si="51"/>
        <v>O221104058666일반상품</v>
      </c>
      <c r="B7651" s="219" t="s">
        <v>9451</v>
      </c>
      <c r="C7651" s="219" t="s">
        <v>8023</v>
      </c>
      <c r="D7651" s="219" t="s">
        <v>8065</v>
      </c>
      <c r="E7651" s="219" t="s">
        <v>6389</v>
      </c>
      <c r="F7651" s="219" t="s">
        <v>6437</v>
      </c>
      <c r="G7651" s="219" t="s">
        <v>7997</v>
      </c>
      <c r="H7651" s="219" t="s">
        <v>5990</v>
      </c>
      <c r="I7651" s="220" t="s">
        <v>8563</v>
      </c>
      <c r="J7651" s="221">
        <v>2260</v>
      </c>
      <c r="K7651" s="221">
        <v>1</v>
      </c>
      <c r="L7651" s="221">
        <v>2260</v>
      </c>
    </row>
    <row r="7652" spans="1:12" s="167" customFormat="1">
      <c r="A7652" s="218" t="str">
        <f t="shared" si="51"/>
        <v>O221104058666일반상품</v>
      </c>
      <c r="B7652" s="219" t="s">
        <v>9451</v>
      </c>
      <c r="C7652" s="219" t="s">
        <v>8023</v>
      </c>
      <c r="D7652" s="219" t="s">
        <v>8065</v>
      </c>
      <c r="E7652" s="219" t="s">
        <v>6389</v>
      </c>
      <c r="F7652" s="219" t="s">
        <v>6437</v>
      </c>
      <c r="G7652" s="219" t="s">
        <v>7997</v>
      </c>
      <c r="H7652" s="219" t="s">
        <v>5990</v>
      </c>
      <c r="I7652" s="220" t="s">
        <v>9581</v>
      </c>
      <c r="J7652" s="221">
        <v>1860</v>
      </c>
      <c r="K7652" s="221">
        <v>2</v>
      </c>
      <c r="L7652" s="221">
        <v>3720</v>
      </c>
    </row>
    <row r="7653" spans="1:12" s="167" customFormat="1">
      <c r="A7653" s="218" t="str">
        <f t="shared" si="51"/>
        <v>O221104058666일반상품</v>
      </c>
      <c r="B7653" s="219" t="s">
        <v>9451</v>
      </c>
      <c r="C7653" s="219" t="s">
        <v>8023</v>
      </c>
      <c r="D7653" s="219" t="s">
        <v>8065</v>
      </c>
      <c r="E7653" s="219" t="s">
        <v>6389</v>
      </c>
      <c r="F7653" s="219" t="s">
        <v>6437</v>
      </c>
      <c r="G7653" s="219" t="s">
        <v>7997</v>
      </c>
      <c r="H7653" s="219" t="s">
        <v>5990</v>
      </c>
      <c r="I7653" s="220" t="s">
        <v>9673</v>
      </c>
      <c r="J7653" s="221">
        <v>1540</v>
      </c>
      <c r="K7653" s="221">
        <v>10</v>
      </c>
      <c r="L7653" s="221">
        <v>15400</v>
      </c>
    </row>
    <row r="7654" spans="1:12" s="167" customFormat="1">
      <c r="A7654" s="218" t="str">
        <f t="shared" si="51"/>
        <v>O221104058666일반상품</v>
      </c>
      <c r="B7654" s="219" t="s">
        <v>9451</v>
      </c>
      <c r="C7654" s="219" t="s">
        <v>8023</v>
      </c>
      <c r="D7654" s="219" t="s">
        <v>8065</v>
      </c>
      <c r="E7654" s="219" t="s">
        <v>6389</v>
      </c>
      <c r="F7654" s="219" t="s">
        <v>6437</v>
      </c>
      <c r="G7654" s="219" t="s">
        <v>7997</v>
      </c>
      <c r="H7654" s="219" t="s">
        <v>5990</v>
      </c>
      <c r="I7654" s="220" t="s">
        <v>9582</v>
      </c>
      <c r="J7654" s="221">
        <v>2320</v>
      </c>
      <c r="K7654" s="221">
        <v>2</v>
      </c>
      <c r="L7654" s="221">
        <v>4640</v>
      </c>
    </row>
    <row r="7655" spans="1:12" s="167" customFormat="1">
      <c r="A7655" s="218" t="str">
        <f t="shared" si="51"/>
        <v>O221104058666일반상품</v>
      </c>
      <c r="B7655" s="219" t="s">
        <v>9451</v>
      </c>
      <c r="C7655" s="219" t="s">
        <v>8023</v>
      </c>
      <c r="D7655" s="219" t="s">
        <v>8065</v>
      </c>
      <c r="E7655" s="219" t="s">
        <v>6389</v>
      </c>
      <c r="F7655" s="219" t="s">
        <v>6437</v>
      </c>
      <c r="G7655" s="219" t="s">
        <v>7997</v>
      </c>
      <c r="H7655" s="219" t="s">
        <v>5990</v>
      </c>
      <c r="I7655" s="220" t="s">
        <v>9597</v>
      </c>
      <c r="J7655" s="221">
        <v>3340</v>
      </c>
      <c r="K7655" s="221">
        <v>1</v>
      </c>
      <c r="L7655" s="221">
        <v>3340</v>
      </c>
    </row>
    <row r="7656" spans="1:12" s="167" customFormat="1">
      <c r="A7656" s="218" t="str">
        <f t="shared" si="51"/>
        <v>O221104058666일반상품</v>
      </c>
      <c r="B7656" s="219" t="s">
        <v>9451</v>
      </c>
      <c r="C7656" s="219" t="s">
        <v>8023</v>
      </c>
      <c r="D7656" s="219" t="s">
        <v>8065</v>
      </c>
      <c r="E7656" s="219" t="s">
        <v>6389</v>
      </c>
      <c r="F7656" s="219" t="s">
        <v>6437</v>
      </c>
      <c r="G7656" s="219" t="s">
        <v>7997</v>
      </c>
      <c r="H7656" s="219" t="s">
        <v>5990</v>
      </c>
      <c r="I7656" s="220" t="s">
        <v>9600</v>
      </c>
      <c r="J7656" s="221">
        <v>4010</v>
      </c>
      <c r="K7656" s="221">
        <v>3</v>
      </c>
      <c r="L7656" s="221">
        <v>12030</v>
      </c>
    </row>
    <row r="7657" spans="1:12" s="167" customFormat="1">
      <c r="A7657" s="218" t="str">
        <f t="shared" si="51"/>
        <v>O221104058666일반상품</v>
      </c>
      <c r="B7657" s="219" t="s">
        <v>9451</v>
      </c>
      <c r="C7657" s="219" t="s">
        <v>8023</v>
      </c>
      <c r="D7657" s="219" t="s">
        <v>8065</v>
      </c>
      <c r="E7657" s="219" t="s">
        <v>6389</v>
      </c>
      <c r="F7657" s="219" t="s">
        <v>6437</v>
      </c>
      <c r="G7657" s="219" t="s">
        <v>7997</v>
      </c>
      <c r="H7657" s="219" t="s">
        <v>5990</v>
      </c>
      <c r="I7657" s="220" t="s">
        <v>9569</v>
      </c>
      <c r="J7657" s="221">
        <v>12480</v>
      </c>
      <c r="K7657" s="221">
        <v>1</v>
      </c>
      <c r="L7657" s="221">
        <v>12480</v>
      </c>
    </row>
    <row r="7658" spans="1:12" s="167" customFormat="1">
      <c r="A7658" s="218" t="str">
        <f t="shared" si="51"/>
        <v>O221104058666일반상품</v>
      </c>
      <c r="B7658" s="219" t="s">
        <v>9451</v>
      </c>
      <c r="C7658" s="219" t="s">
        <v>8023</v>
      </c>
      <c r="D7658" s="219" t="s">
        <v>8065</v>
      </c>
      <c r="E7658" s="219" t="s">
        <v>6389</v>
      </c>
      <c r="F7658" s="219" t="s">
        <v>6437</v>
      </c>
      <c r="G7658" s="219" t="s">
        <v>7997</v>
      </c>
      <c r="H7658" s="219" t="s">
        <v>5990</v>
      </c>
      <c r="I7658" s="220" t="s">
        <v>9607</v>
      </c>
      <c r="J7658" s="221">
        <v>21000</v>
      </c>
      <c r="K7658" s="221">
        <v>1</v>
      </c>
      <c r="L7658" s="221">
        <v>21000</v>
      </c>
    </row>
    <row r="7659" spans="1:12" s="167" customFormat="1">
      <c r="A7659" s="218" t="str">
        <f t="shared" si="51"/>
        <v>O221104058666일반상품</v>
      </c>
      <c r="B7659" s="219" t="s">
        <v>9451</v>
      </c>
      <c r="C7659" s="219" t="s">
        <v>8023</v>
      </c>
      <c r="D7659" s="219" t="s">
        <v>8065</v>
      </c>
      <c r="E7659" s="219" t="s">
        <v>6389</v>
      </c>
      <c r="F7659" s="219" t="s">
        <v>6437</v>
      </c>
      <c r="G7659" s="219" t="s">
        <v>7997</v>
      </c>
      <c r="H7659" s="219" t="s">
        <v>5990</v>
      </c>
      <c r="I7659" s="220" t="s">
        <v>9584</v>
      </c>
      <c r="J7659" s="221">
        <v>3600</v>
      </c>
      <c r="K7659" s="221">
        <v>3</v>
      </c>
      <c r="L7659" s="221">
        <v>10800</v>
      </c>
    </row>
    <row r="7660" spans="1:12" s="167" customFormat="1">
      <c r="A7660" s="218" t="str">
        <f t="shared" si="51"/>
        <v>O221104058666일반상품</v>
      </c>
      <c r="B7660" s="219" t="s">
        <v>9451</v>
      </c>
      <c r="C7660" s="219" t="s">
        <v>8023</v>
      </c>
      <c r="D7660" s="219" t="s">
        <v>8065</v>
      </c>
      <c r="E7660" s="219" t="s">
        <v>6389</v>
      </c>
      <c r="F7660" s="219" t="s">
        <v>6437</v>
      </c>
      <c r="G7660" s="219" t="s">
        <v>7997</v>
      </c>
      <c r="H7660" s="219" t="s">
        <v>5990</v>
      </c>
      <c r="I7660" s="220" t="s">
        <v>7229</v>
      </c>
      <c r="J7660" s="221">
        <v>5900</v>
      </c>
      <c r="K7660" s="221">
        <v>1</v>
      </c>
      <c r="L7660" s="221">
        <v>5900</v>
      </c>
    </row>
    <row r="7661" spans="1:12" s="167" customFormat="1">
      <c r="A7661" s="218" t="str">
        <f t="shared" si="51"/>
        <v>O221104058666일반상품</v>
      </c>
      <c r="B7661" s="219" t="s">
        <v>9451</v>
      </c>
      <c r="C7661" s="219" t="s">
        <v>8023</v>
      </c>
      <c r="D7661" s="219" t="s">
        <v>8065</v>
      </c>
      <c r="E7661" s="219" t="s">
        <v>6389</v>
      </c>
      <c r="F7661" s="219" t="s">
        <v>6437</v>
      </c>
      <c r="G7661" s="219" t="s">
        <v>7997</v>
      </c>
      <c r="H7661" s="219" t="s">
        <v>5990</v>
      </c>
      <c r="I7661" s="220" t="s">
        <v>8454</v>
      </c>
      <c r="J7661" s="221">
        <v>28700</v>
      </c>
      <c r="K7661" s="221">
        <v>3</v>
      </c>
      <c r="L7661" s="221">
        <v>86100</v>
      </c>
    </row>
    <row r="7662" spans="1:12" s="167" customFormat="1">
      <c r="A7662" s="218" t="str">
        <f t="shared" si="51"/>
        <v>O221104058666일반상품</v>
      </c>
      <c r="B7662" s="219" t="s">
        <v>9451</v>
      </c>
      <c r="C7662" s="219" t="s">
        <v>8023</v>
      </c>
      <c r="D7662" s="219" t="s">
        <v>8065</v>
      </c>
      <c r="E7662" s="219" t="s">
        <v>6389</v>
      </c>
      <c r="F7662" s="219" t="s">
        <v>6437</v>
      </c>
      <c r="G7662" s="219" t="s">
        <v>7997</v>
      </c>
      <c r="H7662" s="219" t="s">
        <v>5990</v>
      </c>
      <c r="I7662" s="220" t="s">
        <v>7978</v>
      </c>
      <c r="J7662" s="221">
        <v>3270</v>
      </c>
      <c r="K7662" s="221">
        <v>5</v>
      </c>
      <c r="L7662" s="221">
        <v>16350</v>
      </c>
    </row>
    <row r="7663" spans="1:12" s="167" customFormat="1">
      <c r="A7663" s="218" t="str">
        <f t="shared" si="51"/>
        <v>O221104058666일반상품</v>
      </c>
      <c r="B7663" s="219" t="s">
        <v>9451</v>
      </c>
      <c r="C7663" s="219" t="s">
        <v>8023</v>
      </c>
      <c r="D7663" s="219" t="s">
        <v>8065</v>
      </c>
      <c r="E7663" s="219" t="s">
        <v>6389</v>
      </c>
      <c r="F7663" s="219" t="s">
        <v>6437</v>
      </c>
      <c r="G7663" s="219" t="s">
        <v>7997</v>
      </c>
      <c r="H7663" s="219" t="s">
        <v>5990</v>
      </c>
      <c r="I7663" s="220" t="s">
        <v>8789</v>
      </c>
      <c r="J7663" s="221">
        <v>3400</v>
      </c>
      <c r="K7663" s="221">
        <v>2</v>
      </c>
      <c r="L7663" s="221">
        <v>6800</v>
      </c>
    </row>
    <row r="7664" spans="1:12" s="167" customFormat="1">
      <c r="A7664" s="218" t="str">
        <f t="shared" si="51"/>
        <v>O221104058666일반상품</v>
      </c>
      <c r="B7664" s="219" t="s">
        <v>9451</v>
      </c>
      <c r="C7664" s="219" t="s">
        <v>8023</v>
      </c>
      <c r="D7664" s="219" t="s">
        <v>8065</v>
      </c>
      <c r="E7664" s="219" t="s">
        <v>6389</v>
      </c>
      <c r="F7664" s="219" t="s">
        <v>6437</v>
      </c>
      <c r="G7664" s="219" t="s">
        <v>7997</v>
      </c>
      <c r="H7664" s="219" t="s">
        <v>5990</v>
      </c>
      <c r="I7664" s="220" t="s">
        <v>7298</v>
      </c>
      <c r="J7664" s="221">
        <v>5960</v>
      </c>
      <c r="K7664" s="221">
        <v>1</v>
      </c>
      <c r="L7664" s="221">
        <v>5960</v>
      </c>
    </row>
    <row r="7665" spans="1:12" s="167" customFormat="1">
      <c r="A7665" s="218" t="str">
        <f t="shared" si="51"/>
        <v>O221104058666일반상품</v>
      </c>
      <c r="B7665" s="219" t="s">
        <v>9451</v>
      </c>
      <c r="C7665" s="219" t="s">
        <v>8023</v>
      </c>
      <c r="D7665" s="219" t="s">
        <v>8065</v>
      </c>
      <c r="E7665" s="219" t="s">
        <v>6389</v>
      </c>
      <c r="F7665" s="219" t="s">
        <v>6437</v>
      </c>
      <c r="G7665" s="219" t="s">
        <v>7997</v>
      </c>
      <c r="H7665" s="219" t="s">
        <v>5990</v>
      </c>
      <c r="I7665" s="220" t="s">
        <v>8511</v>
      </c>
      <c r="J7665" s="221">
        <v>6770</v>
      </c>
      <c r="K7665" s="221">
        <v>1</v>
      </c>
      <c r="L7665" s="221">
        <v>6770</v>
      </c>
    </row>
    <row r="7666" spans="1:12" s="167" customFormat="1">
      <c r="A7666" s="218" t="str">
        <f t="shared" si="51"/>
        <v>O221104058666일반상품</v>
      </c>
      <c r="B7666" s="219" t="s">
        <v>9451</v>
      </c>
      <c r="C7666" s="219" t="s">
        <v>8023</v>
      </c>
      <c r="D7666" s="219" t="s">
        <v>8065</v>
      </c>
      <c r="E7666" s="219" t="s">
        <v>6389</v>
      </c>
      <c r="F7666" s="219" t="s">
        <v>6437</v>
      </c>
      <c r="G7666" s="219" t="s">
        <v>7997</v>
      </c>
      <c r="H7666" s="219" t="s">
        <v>5990</v>
      </c>
      <c r="I7666" s="220" t="s">
        <v>9012</v>
      </c>
      <c r="J7666" s="221">
        <v>4090</v>
      </c>
      <c r="K7666" s="221">
        <v>1</v>
      </c>
      <c r="L7666" s="221">
        <v>4090</v>
      </c>
    </row>
    <row r="7667" spans="1:12" s="167" customFormat="1">
      <c r="A7667" s="218" t="str">
        <f t="shared" si="51"/>
        <v>O221104058666일반상품</v>
      </c>
      <c r="B7667" s="219" t="s">
        <v>9451</v>
      </c>
      <c r="C7667" s="219" t="s">
        <v>8023</v>
      </c>
      <c r="D7667" s="219" t="s">
        <v>8065</v>
      </c>
      <c r="E7667" s="219" t="s">
        <v>6389</v>
      </c>
      <c r="F7667" s="219" t="s">
        <v>6437</v>
      </c>
      <c r="G7667" s="219" t="s">
        <v>7997</v>
      </c>
      <c r="H7667" s="219" t="s">
        <v>5990</v>
      </c>
      <c r="I7667" s="220" t="s">
        <v>8772</v>
      </c>
      <c r="J7667" s="221">
        <v>3170</v>
      </c>
      <c r="K7667" s="221">
        <v>2</v>
      </c>
      <c r="L7667" s="221">
        <v>6340</v>
      </c>
    </row>
    <row r="7668" spans="1:12" s="167" customFormat="1">
      <c r="A7668" s="218" t="str">
        <f t="shared" si="51"/>
        <v>O221104058666일반상품</v>
      </c>
      <c r="B7668" s="219" t="s">
        <v>9451</v>
      </c>
      <c r="C7668" s="219" t="s">
        <v>8023</v>
      </c>
      <c r="D7668" s="219" t="s">
        <v>8065</v>
      </c>
      <c r="E7668" s="219" t="s">
        <v>6389</v>
      </c>
      <c r="F7668" s="219" t="s">
        <v>6437</v>
      </c>
      <c r="G7668" s="219" t="s">
        <v>7997</v>
      </c>
      <c r="H7668" s="219" t="s">
        <v>5990</v>
      </c>
      <c r="I7668" s="220" t="s">
        <v>8729</v>
      </c>
      <c r="J7668" s="221">
        <v>1800</v>
      </c>
      <c r="K7668" s="221">
        <v>1</v>
      </c>
      <c r="L7668" s="221">
        <v>1800</v>
      </c>
    </row>
    <row r="7669" spans="1:12" s="167" customFormat="1">
      <c r="A7669" s="218" t="str">
        <f t="shared" si="51"/>
        <v>O221104058666일반상품</v>
      </c>
      <c r="B7669" s="219" t="s">
        <v>9451</v>
      </c>
      <c r="C7669" s="219" t="s">
        <v>8023</v>
      </c>
      <c r="D7669" s="219" t="s">
        <v>8065</v>
      </c>
      <c r="E7669" s="219" t="s">
        <v>6389</v>
      </c>
      <c r="F7669" s="219" t="s">
        <v>6437</v>
      </c>
      <c r="G7669" s="219" t="s">
        <v>7997</v>
      </c>
      <c r="H7669" s="219" t="s">
        <v>5990</v>
      </c>
      <c r="I7669" s="220" t="s">
        <v>8513</v>
      </c>
      <c r="J7669" s="221">
        <v>1030</v>
      </c>
      <c r="K7669" s="221">
        <v>1</v>
      </c>
      <c r="L7669" s="221">
        <v>1030</v>
      </c>
    </row>
    <row r="7670" spans="1:12" s="167" customFormat="1">
      <c r="A7670" s="218" t="str">
        <f t="shared" si="51"/>
        <v>O221104058666일반상품</v>
      </c>
      <c r="B7670" s="219" t="s">
        <v>9451</v>
      </c>
      <c r="C7670" s="219" t="s">
        <v>8023</v>
      </c>
      <c r="D7670" s="219" t="s">
        <v>8065</v>
      </c>
      <c r="E7670" s="219" t="s">
        <v>6389</v>
      </c>
      <c r="F7670" s="219" t="s">
        <v>6437</v>
      </c>
      <c r="G7670" s="219" t="s">
        <v>7997</v>
      </c>
      <c r="H7670" s="219" t="s">
        <v>5990</v>
      </c>
      <c r="I7670" s="220" t="s">
        <v>8646</v>
      </c>
      <c r="J7670" s="221">
        <v>4200</v>
      </c>
      <c r="K7670" s="221">
        <v>1</v>
      </c>
      <c r="L7670" s="221">
        <v>4200</v>
      </c>
    </row>
    <row r="7671" spans="1:12" s="167" customFormat="1">
      <c r="A7671" s="218" t="str">
        <f t="shared" si="51"/>
        <v>O221104058666일반상품</v>
      </c>
      <c r="B7671" s="219" t="s">
        <v>9451</v>
      </c>
      <c r="C7671" s="219" t="s">
        <v>8023</v>
      </c>
      <c r="D7671" s="219" t="s">
        <v>8065</v>
      </c>
      <c r="E7671" s="219" t="s">
        <v>6389</v>
      </c>
      <c r="F7671" s="219" t="s">
        <v>6437</v>
      </c>
      <c r="G7671" s="219" t="s">
        <v>7997</v>
      </c>
      <c r="H7671" s="219" t="s">
        <v>5990</v>
      </c>
      <c r="I7671" s="220" t="s">
        <v>8529</v>
      </c>
      <c r="J7671" s="221">
        <v>1070</v>
      </c>
      <c r="K7671" s="221">
        <v>1</v>
      </c>
      <c r="L7671" s="221">
        <v>1070</v>
      </c>
    </row>
    <row r="7672" spans="1:12" s="167" customFormat="1">
      <c r="A7672" s="218" t="str">
        <f t="shared" si="51"/>
        <v>O221104058666일반상품</v>
      </c>
      <c r="B7672" s="219" t="s">
        <v>9451</v>
      </c>
      <c r="C7672" s="219" t="s">
        <v>8023</v>
      </c>
      <c r="D7672" s="219" t="s">
        <v>8065</v>
      </c>
      <c r="E7672" s="219" t="s">
        <v>6389</v>
      </c>
      <c r="F7672" s="219" t="s">
        <v>6437</v>
      </c>
      <c r="G7672" s="219" t="s">
        <v>7997</v>
      </c>
      <c r="H7672" s="219" t="s">
        <v>5990</v>
      </c>
      <c r="I7672" s="220" t="s">
        <v>8585</v>
      </c>
      <c r="J7672" s="221">
        <v>1080</v>
      </c>
      <c r="K7672" s="221">
        <v>1</v>
      </c>
      <c r="L7672" s="221">
        <v>1080</v>
      </c>
    </row>
    <row r="7673" spans="1:12" s="167" customFormat="1">
      <c r="A7673" s="218" t="str">
        <f t="shared" si="51"/>
        <v>O221104058666일반상품</v>
      </c>
      <c r="B7673" s="219" t="s">
        <v>9451</v>
      </c>
      <c r="C7673" s="219" t="s">
        <v>8023</v>
      </c>
      <c r="D7673" s="219" t="s">
        <v>8065</v>
      </c>
      <c r="E7673" s="219" t="s">
        <v>6389</v>
      </c>
      <c r="F7673" s="219" t="s">
        <v>6437</v>
      </c>
      <c r="G7673" s="219" t="s">
        <v>7997</v>
      </c>
      <c r="H7673" s="219" t="s">
        <v>5990</v>
      </c>
      <c r="I7673" s="220" t="s">
        <v>8566</v>
      </c>
      <c r="J7673" s="221">
        <v>990</v>
      </c>
      <c r="K7673" s="221">
        <v>1</v>
      </c>
      <c r="L7673" s="221">
        <v>990</v>
      </c>
    </row>
    <row r="7674" spans="1:12" s="167" customFormat="1">
      <c r="A7674" s="218" t="str">
        <f t="shared" si="51"/>
        <v>O221104058666일반상품</v>
      </c>
      <c r="B7674" s="219" t="s">
        <v>9451</v>
      </c>
      <c r="C7674" s="219" t="s">
        <v>8023</v>
      </c>
      <c r="D7674" s="219" t="s">
        <v>8065</v>
      </c>
      <c r="E7674" s="219" t="s">
        <v>6389</v>
      </c>
      <c r="F7674" s="219" t="s">
        <v>6437</v>
      </c>
      <c r="G7674" s="219" t="s">
        <v>7997</v>
      </c>
      <c r="H7674" s="219" t="s">
        <v>5990</v>
      </c>
      <c r="I7674" s="220" t="s">
        <v>8335</v>
      </c>
      <c r="J7674" s="221">
        <v>1080</v>
      </c>
      <c r="K7674" s="221">
        <v>2</v>
      </c>
      <c r="L7674" s="221">
        <v>2160</v>
      </c>
    </row>
    <row r="7675" spans="1:12" s="167" customFormat="1">
      <c r="A7675" s="218" t="str">
        <f t="shared" si="51"/>
        <v>O221104058666일반상품</v>
      </c>
      <c r="B7675" s="219" t="s">
        <v>9451</v>
      </c>
      <c r="C7675" s="219" t="s">
        <v>8023</v>
      </c>
      <c r="D7675" s="219" t="s">
        <v>8065</v>
      </c>
      <c r="E7675" s="219" t="s">
        <v>6389</v>
      </c>
      <c r="F7675" s="219" t="s">
        <v>6437</v>
      </c>
      <c r="G7675" s="219" t="s">
        <v>7997</v>
      </c>
      <c r="H7675" s="219" t="s">
        <v>5990</v>
      </c>
      <c r="I7675" s="220" t="s">
        <v>8514</v>
      </c>
      <c r="J7675" s="221">
        <v>2160</v>
      </c>
      <c r="K7675" s="221">
        <v>1</v>
      </c>
      <c r="L7675" s="221">
        <v>2160</v>
      </c>
    </row>
    <row r="7676" spans="1:12" s="167" customFormat="1">
      <c r="A7676" s="218" t="str">
        <f t="shared" si="51"/>
        <v>O221104058666일반상품</v>
      </c>
      <c r="B7676" s="219" t="s">
        <v>9451</v>
      </c>
      <c r="C7676" s="219" t="s">
        <v>8023</v>
      </c>
      <c r="D7676" s="219" t="s">
        <v>8065</v>
      </c>
      <c r="E7676" s="219" t="s">
        <v>6389</v>
      </c>
      <c r="F7676" s="219" t="s">
        <v>6437</v>
      </c>
      <c r="G7676" s="219" t="s">
        <v>7997</v>
      </c>
      <c r="H7676" s="219" t="s">
        <v>5990</v>
      </c>
      <c r="I7676" s="220" t="s">
        <v>8655</v>
      </c>
      <c r="J7676" s="221">
        <v>3540</v>
      </c>
      <c r="K7676" s="221">
        <v>5</v>
      </c>
      <c r="L7676" s="221">
        <v>17700</v>
      </c>
    </row>
    <row r="7677" spans="1:12" s="167" customFormat="1">
      <c r="A7677" s="218" t="str">
        <f t="shared" si="51"/>
        <v>O221104058666일반상품</v>
      </c>
      <c r="B7677" s="219" t="s">
        <v>9451</v>
      </c>
      <c r="C7677" s="219" t="s">
        <v>8023</v>
      </c>
      <c r="D7677" s="219" t="s">
        <v>8065</v>
      </c>
      <c r="E7677" s="219" t="s">
        <v>6389</v>
      </c>
      <c r="F7677" s="219" t="s">
        <v>6437</v>
      </c>
      <c r="G7677" s="219" t="s">
        <v>7997</v>
      </c>
      <c r="H7677" s="219" t="s">
        <v>5990</v>
      </c>
      <c r="I7677" s="220" t="s">
        <v>8991</v>
      </c>
      <c r="J7677" s="221">
        <v>20000</v>
      </c>
      <c r="K7677" s="221">
        <v>1</v>
      </c>
      <c r="L7677" s="221">
        <v>20000</v>
      </c>
    </row>
    <row r="7678" spans="1:12" s="167" customFormat="1">
      <c r="A7678" s="218" t="str">
        <f t="shared" si="51"/>
        <v>O221104058666일반상품</v>
      </c>
      <c r="B7678" s="219" t="s">
        <v>9451</v>
      </c>
      <c r="C7678" s="219" t="s">
        <v>8023</v>
      </c>
      <c r="D7678" s="219" t="s">
        <v>8065</v>
      </c>
      <c r="E7678" s="219" t="s">
        <v>6389</v>
      </c>
      <c r="F7678" s="219" t="s">
        <v>6437</v>
      </c>
      <c r="G7678" s="219" t="s">
        <v>7997</v>
      </c>
      <c r="H7678" s="219" t="s">
        <v>5990</v>
      </c>
      <c r="I7678" s="220" t="s">
        <v>8380</v>
      </c>
      <c r="J7678" s="221">
        <v>4450</v>
      </c>
      <c r="K7678" s="221">
        <v>1</v>
      </c>
      <c r="L7678" s="221">
        <v>4450</v>
      </c>
    </row>
    <row r="7679" spans="1:12" s="167" customFormat="1">
      <c r="A7679" s="218" t="str">
        <f t="shared" si="51"/>
        <v>O221104058666일반상품</v>
      </c>
      <c r="B7679" s="219" t="s">
        <v>9451</v>
      </c>
      <c r="C7679" s="219" t="s">
        <v>8023</v>
      </c>
      <c r="D7679" s="219" t="s">
        <v>8065</v>
      </c>
      <c r="E7679" s="219" t="s">
        <v>6389</v>
      </c>
      <c r="F7679" s="219" t="s">
        <v>6437</v>
      </c>
      <c r="G7679" s="219" t="s">
        <v>7997</v>
      </c>
      <c r="H7679" s="219" t="s">
        <v>5990</v>
      </c>
      <c r="I7679" s="220" t="s">
        <v>9633</v>
      </c>
      <c r="J7679" s="221">
        <v>7200</v>
      </c>
      <c r="K7679" s="221">
        <v>2</v>
      </c>
      <c r="L7679" s="221">
        <v>14400</v>
      </c>
    </row>
    <row r="7680" spans="1:12" s="167" customFormat="1">
      <c r="A7680" s="218" t="str">
        <f t="shared" si="51"/>
        <v>O221104058666일반상품</v>
      </c>
      <c r="B7680" s="219" t="s">
        <v>9451</v>
      </c>
      <c r="C7680" s="219" t="s">
        <v>8023</v>
      </c>
      <c r="D7680" s="219" t="s">
        <v>8065</v>
      </c>
      <c r="E7680" s="219" t="s">
        <v>6389</v>
      </c>
      <c r="F7680" s="219" t="s">
        <v>6437</v>
      </c>
      <c r="G7680" s="219" t="s">
        <v>7997</v>
      </c>
      <c r="H7680" s="219" t="s">
        <v>5990</v>
      </c>
      <c r="I7680" s="220" t="s">
        <v>9674</v>
      </c>
      <c r="J7680" s="221">
        <v>4990</v>
      </c>
      <c r="K7680" s="221">
        <v>1</v>
      </c>
      <c r="L7680" s="221">
        <v>4990</v>
      </c>
    </row>
    <row r="7681" spans="1:12" s="167" customFormat="1">
      <c r="A7681" s="218" t="str">
        <f t="shared" si="51"/>
        <v>O221104058666일반상품</v>
      </c>
      <c r="B7681" s="219" t="s">
        <v>9451</v>
      </c>
      <c r="C7681" s="219" t="s">
        <v>8023</v>
      </c>
      <c r="D7681" s="219" t="s">
        <v>8065</v>
      </c>
      <c r="E7681" s="219" t="s">
        <v>6389</v>
      </c>
      <c r="F7681" s="219" t="s">
        <v>6437</v>
      </c>
      <c r="G7681" s="219" t="s">
        <v>7997</v>
      </c>
      <c r="H7681" s="219" t="s">
        <v>5990</v>
      </c>
      <c r="I7681" s="220" t="s">
        <v>8888</v>
      </c>
      <c r="J7681" s="221">
        <v>5700</v>
      </c>
      <c r="K7681" s="221">
        <v>1</v>
      </c>
      <c r="L7681" s="221">
        <v>5700</v>
      </c>
    </row>
    <row r="7682" spans="1:12" s="167" customFormat="1">
      <c r="A7682" s="218" t="str">
        <f t="shared" si="51"/>
        <v>O221104058666일반상품</v>
      </c>
      <c r="B7682" s="219" t="s">
        <v>9451</v>
      </c>
      <c r="C7682" s="219" t="s">
        <v>8023</v>
      </c>
      <c r="D7682" s="219" t="s">
        <v>8065</v>
      </c>
      <c r="E7682" s="219" t="s">
        <v>6389</v>
      </c>
      <c r="F7682" s="219" t="s">
        <v>6437</v>
      </c>
      <c r="G7682" s="219" t="s">
        <v>7997</v>
      </c>
      <c r="H7682" s="219" t="s">
        <v>5990</v>
      </c>
      <c r="I7682" s="220" t="s">
        <v>9667</v>
      </c>
      <c r="J7682" s="221">
        <v>9070</v>
      </c>
      <c r="K7682" s="221">
        <v>2</v>
      </c>
      <c r="L7682" s="221">
        <v>18140</v>
      </c>
    </row>
    <row r="7683" spans="1:12" s="167" customFormat="1">
      <c r="A7683" s="218" t="str">
        <f t="shared" si="51"/>
        <v>O221104058666일반상품</v>
      </c>
      <c r="B7683" s="219" t="s">
        <v>9451</v>
      </c>
      <c r="C7683" s="219" t="s">
        <v>8023</v>
      </c>
      <c r="D7683" s="219" t="s">
        <v>8065</v>
      </c>
      <c r="E7683" s="219" t="s">
        <v>6389</v>
      </c>
      <c r="F7683" s="219" t="s">
        <v>6437</v>
      </c>
      <c r="G7683" s="219" t="s">
        <v>7997</v>
      </c>
      <c r="H7683" s="219" t="s">
        <v>5990</v>
      </c>
      <c r="I7683" s="220" t="s">
        <v>9602</v>
      </c>
      <c r="J7683" s="221">
        <v>3800</v>
      </c>
      <c r="K7683" s="221">
        <v>2</v>
      </c>
      <c r="L7683" s="221">
        <v>7600</v>
      </c>
    </row>
    <row r="7684" spans="1:12" s="167" customFormat="1">
      <c r="A7684" s="218" t="str">
        <f t="shared" si="51"/>
        <v>O221104058666일반상품</v>
      </c>
      <c r="B7684" s="219" t="s">
        <v>9451</v>
      </c>
      <c r="C7684" s="219" t="s">
        <v>8023</v>
      </c>
      <c r="D7684" s="219" t="s">
        <v>8065</v>
      </c>
      <c r="E7684" s="219" t="s">
        <v>6389</v>
      </c>
      <c r="F7684" s="219" t="s">
        <v>6437</v>
      </c>
      <c r="G7684" s="219" t="s">
        <v>7997</v>
      </c>
      <c r="H7684" s="219" t="s">
        <v>5990</v>
      </c>
      <c r="I7684" s="220" t="s">
        <v>8703</v>
      </c>
      <c r="J7684" s="221">
        <v>3520</v>
      </c>
      <c r="K7684" s="221">
        <v>3</v>
      </c>
      <c r="L7684" s="221">
        <v>10560</v>
      </c>
    </row>
    <row r="7685" spans="1:12" s="167" customFormat="1">
      <c r="A7685" s="218" t="str">
        <f t="shared" si="51"/>
        <v>O221104058666일반상품</v>
      </c>
      <c r="B7685" s="219" t="s">
        <v>9451</v>
      </c>
      <c r="C7685" s="219" t="s">
        <v>8023</v>
      </c>
      <c r="D7685" s="219" t="s">
        <v>8065</v>
      </c>
      <c r="E7685" s="219" t="s">
        <v>6389</v>
      </c>
      <c r="F7685" s="219" t="s">
        <v>6437</v>
      </c>
      <c r="G7685" s="219" t="s">
        <v>7997</v>
      </c>
      <c r="H7685" s="219" t="s">
        <v>5990</v>
      </c>
      <c r="I7685" s="220" t="s">
        <v>8656</v>
      </c>
      <c r="J7685" s="221">
        <v>9200</v>
      </c>
      <c r="K7685" s="221">
        <v>1</v>
      </c>
      <c r="L7685" s="221">
        <v>9200</v>
      </c>
    </row>
    <row r="7686" spans="1:12" s="167" customFormat="1">
      <c r="A7686" s="218" t="str">
        <f t="shared" si="51"/>
        <v>O221104058666일반상품</v>
      </c>
      <c r="B7686" s="219" t="s">
        <v>9451</v>
      </c>
      <c r="C7686" s="219" t="s">
        <v>8023</v>
      </c>
      <c r="D7686" s="219" t="s">
        <v>8065</v>
      </c>
      <c r="E7686" s="219" t="s">
        <v>6389</v>
      </c>
      <c r="F7686" s="219" t="s">
        <v>6437</v>
      </c>
      <c r="G7686" s="219" t="s">
        <v>7997</v>
      </c>
      <c r="H7686" s="219" t="s">
        <v>5990</v>
      </c>
      <c r="I7686" s="220" t="s">
        <v>8710</v>
      </c>
      <c r="J7686" s="221">
        <v>1040</v>
      </c>
      <c r="K7686" s="221">
        <v>1</v>
      </c>
      <c r="L7686" s="221">
        <v>1040</v>
      </c>
    </row>
    <row r="7687" spans="1:12" s="167" customFormat="1">
      <c r="A7687" s="218" t="str">
        <f t="shared" si="51"/>
        <v>O221104058666일반상품</v>
      </c>
      <c r="B7687" s="219" t="s">
        <v>9451</v>
      </c>
      <c r="C7687" s="219" t="s">
        <v>8023</v>
      </c>
      <c r="D7687" s="219" t="s">
        <v>8065</v>
      </c>
      <c r="E7687" s="219" t="s">
        <v>6389</v>
      </c>
      <c r="F7687" s="219" t="s">
        <v>6437</v>
      </c>
      <c r="G7687" s="219" t="s">
        <v>7997</v>
      </c>
      <c r="H7687" s="219" t="s">
        <v>5990</v>
      </c>
      <c r="I7687" s="220" t="s">
        <v>8516</v>
      </c>
      <c r="J7687" s="221">
        <v>1080</v>
      </c>
      <c r="K7687" s="221">
        <v>1</v>
      </c>
      <c r="L7687" s="221">
        <v>1080</v>
      </c>
    </row>
    <row r="7688" spans="1:12" s="167" customFormat="1">
      <c r="A7688" s="218" t="str">
        <f t="shared" si="51"/>
        <v>O221104058666일반상품</v>
      </c>
      <c r="B7688" s="219" t="s">
        <v>9451</v>
      </c>
      <c r="C7688" s="219" t="s">
        <v>8023</v>
      </c>
      <c r="D7688" s="219" t="s">
        <v>8065</v>
      </c>
      <c r="E7688" s="219" t="s">
        <v>6389</v>
      </c>
      <c r="F7688" s="219" t="s">
        <v>6437</v>
      </c>
      <c r="G7688" s="219" t="s">
        <v>7997</v>
      </c>
      <c r="H7688" s="219" t="s">
        <v>5990</v>
      </c>
      <c r="I7688" s="220" t="s">
        <v>8492</v>
      </c>
      <c r="J7688" s="221">
        <v>4200</v>
      </c>
      <c r="K7688" s="221">
        <v>3</v>
      </c>
      <c r="L7688" s="221">
        <v>12600</v>
      </c>
    </row>
    <row r="7689" spans="1:12" s="167" customFormat="1">
      <c r="A7689" s="218" t="str">
        <f t="shared" si="51"/>
        <v>O221104058666일반상품</v>
      </c>
      <c r="B7689" s="219" t="s">
        <v>9451</v>
      </c>
      <c r="C7689" s="219" t="s">
        <v>8023</v>
      </c>
      <c r="D7689" s="219" t="s">
        <v>8065</v>
      </c>
      <c r="E7689" s="219" t="s">
        <v>6389</v>
      </c>
      <c r="F7689" s="219" t="s">
        <v>6437</v>
      </c>
      <c r="G7689" s="219" t="s">
        <v>7997</v>
      </c>
      <c r="H7689" s="219" t="s">
        <v>5990</v>
      </c>
      <c r="I7689" s="220" t="s">
        <v>8025</v>
      </c>
      <c r="J7689" s="221">
        <v>3800</v>
      </c>
      <c r="K7689" s="221">
        <v>2</v>
      </c>
      <c r="L7689" s="221">
        <v>7600</v>
      </c>
    </row>
    <row r="7690" spans="1:12" s="167" customFormat="1">
      <c r="A7690" s="218" t="str">
        <f t="shared" si="51"/>
        <v>O221104058666일반상품</v>
      </c>
      <c r="B7690" s="219" t="s">
        <v>9451</v>
      </c>
      <c r="C7690" s="219" t="s">
        <v>8023</v>
      </c>
      <c r="D7690" s="219" t="s">
        <v>8065</v>
      </c>
      <c r="E7690" s="219" t="s">
        <v>6389</v>
      </c>
      <c r="F7690" s="219" t="s">
        <v>6437</v>
      </c>
      <c r="G7690" s="219" t="s">
        <v>7997</v>
      </c>
      <c r="H7690" s="219" t="s">
        <v>5990</v>
      </c>
      <c r="I7690" s="220" t="s">
        <v>9550</v>
      </c>
      <c r="J7690" s="221">
        <v>4700</v>
      </c>
      <c r="K7690" s="221">
        <v>1</v>
      </c>
      <c r="L7690" s="221">
        <v>4700</v>
      </c>
    </row>
    <row r="7691" spans="1:12" s="167" customFormat="1">
      <c r="A7691" s="218" t="str">
        <f t="shared" si="51"/>
        <v>O221104058666일반상품</v>
      </c>
      <c r="B7691" s="219" t="s">
        <v>9451</v>
      </c>
      <c r="C7691" s="219" t="s">
        <v>8023</v>
      </c>
      <c r="D7691" s="219" t="s">
        <v>8065</v>
      </c>
      <c r="E7691" s="219" t="s">
        <v>6389</v>
      </c>
      <c r="F7691" s="219" t="s">
        <v>6437</v>
      </c>
      <c r="G7691" s="219" t="s">
        <v>7997</v>
      </c>
      <c r="H7691" s="219" t="s">
        <v>5990</v>
      </c>
      <c r="I7691" s="220" t="s">
        <v>8408</v>
      </c>
      <c r="J7691" s="221">
        <v>1070</v>
      </c>
      <c r="K7691" s="221">
        <v>2</v>
      </c>
      <c r="L7691" s="221">
        <v>2140</v>
      </c>
    </row>
    <row r="7692" spans="1:12" s="167" customFormat="1">
      <c r="A7692" s="218" t="str">
        <f t="shared" si="51"/>
        <v>O221104058666일반상품</v>
      </c>
      <c r="B7692" s="219" t="s">
        <v>9451</v>
      </c>
      <c r="C7692" s="219" t="s">
        <v>8023</v>
      </c>
      <c r="D7692" s="219" t="s">
        <v>8065</v>
      </c>
      <c r="E7692" s="219" t="s">
        <v>6389</v>
      </c>
      <c r="F7692" s="219" t="s">
        <v>6437</v>
      </c>
      <c r="G7692" s="219" t="s">
        <v>7997</v>
      </c>
      <c r="H7692" s="219" t="s">
        <v>5990</v>
      </c>
      <c r="I7692" s="220" t="s">
        <v>7202</v>
      </c>
      <c r="J7692" s="221">
        <v>5200</v>
      </c>
      <c r="K7692" s="221">
        <v>4</v>
      </c>
      <c r="L7692" s="221">
        <v>20800</v>
      </c>
    </row>
    <row r="7693" spans="1:12" s="167" customFormat="1">
      <c r="A7693" s="218" t="str">
        <f t="shared" si="51"/>
        <v>O221104058666일반상품</v>
      </c>
      <c r="B7693" s="219" t="s">
        <v>9451</v>
      </c>
      <c r="C7693" s="219" t="s">
        <v>8023</v>
      </c>
      <c r="D7693" s="219" t="s">
        <v>8065</v>
      </c>
      <c r="E7693" s="219" t="s">
        <v>6389</v>
      </c>
      <c r="F7693" s="219" t="s">
        <v>6437</v>
      </c>
      <c r="G7693" s="219" t="s">
        <v>7997</v>
      </c>
      <c r="H7693" s="219" t="s">
        <v>5990</v>
      </c>
      <c r="I7693" s="220" t="s">
        <v>9658</v>
      </c>
      <c r="J7693" s="221">
        <v>5180</v>
      </c>
      <c r="K7693" s="221">
        <v>1</v>
      </c>
      <c r="L7693" s="221">
        <v>5180</v>
      </c>
    </row>
    <row r="7694" spans="1:12" s="167" customFormat="1">
      <c r="A7694" s="218" t="str">
        <f t="shared" si="51"/>
        <v>O221104058665일반상품</v>
      </c>
      <c r="B7694" s="219" t="s">
        <v>9452</v>
      </c>
      <c r="C7694" s="219" t="s">
        <v>8023</v>
      </c>
      <c r="D7694" s="219" t="s">
        <v>8065</v>
      </c>
      <c r="E7694" s="219" t="s">
        <v>6390</v>
      </c>
      <c r="F7694" s="219" t="s">
        <v>7720</v>
      </c>
      <c r="G7694" s="219" t="s">
        <v>7949</v>
      </c>
      <c r="H7694" s="219" t="s">
        <v>5990</v>
      </c>
      <c r="I7694" s="220" t="s">
        <v>7983</v>
      </c>
      <c r="J7694" s="221">
        <v>14550</v>
      </c>
      <c r="K7694" s="221">
        <v>1</v>
      </c>
      <c r="L7694" s="221">
        <v>14550</v>
      </c>
    </row>
    <row r="7695" spans="1:12" s="167" customFormat="1">
      <c r="A7695" s="218" t="str">
        <f t="shared" si="51"/>
        <v>O221104058665일반상품</v>
      </c>
      <c r="B7695" s="219" t="s">
        <v>9452</v>
      </c>
      <c r="C7695" s="219" t="s">
        <v>8023</v>
      </c>
      <c r="D7695" s="219" t="s">
        <v>8065</v>
      </c>
      <c r="E7695" s="219" t="s">
        <v>6390</v>
      </c>
      <c r="F7695" s="219" t="s">
        <v>7720</v>
      </c>
      <c r="G7695" s="219" t="s">
        <v>7949</v>
      </c>
      <c r="H7695" s="219" t="s">
        <v>5990</v>
      </c>
      <c r="I7695" s="220" t="s">
        <v>8554</v>
      </c>
      <c r="J7695" s="221">
        <v>6600</v>
      </c>
      <c r="K7695" s="221">
        <v>3</v>
      </c>
      <c r="L7695" s="221">
        <v>19800</v>
      </c>
    </row>
    <row r="7696" spans="1:12" s="167" customFormat="1">
      <c r="A7696" s="218" t="str">
        <f t="shared" si="51"/>
        <v>O221104058665일반상품</v>
      </c>
      <c r="B7696" s="219" t="s">
        <v>9452</v>
      </c>
      <c r="C7696" s="219" t="s">
        <v>8023</v>
      </c>
      <c r="D7696" s="219" t="s">
        <v>8065</v>
      </c>
      <c r="E7696" s="219" t="s">
        <v>6390</v>
      </c>
      <c r="F7696" s="219" t="s">
        <v>7720</v>
      </c>
      <c r="G7696" s="219" t="s">
        <v>7949</v>
      </c>
      <c r="H7696" s="219" t="s">
        <v>5990</v>
      </c>
      <c r="I7696" s="220" t="s">
        <v>7188</v>
      </c>
      <c r="J7696" s="221">
        <v>5800</v>
      </c>
      <c r="K7696" s="221">
        <v>1</v>
      </c>
      <c r="L7696" s="221">
        <v>5800</v>
      </c>
    </row>
    <row r="7697" spans="1:12" s="167" customFormat="1">
      <c r="A7697" s="218" t="str">
        <f t="shared" si="51"/>
        <v>O221104058665일반상품</v>
      </c>
      <c r="B7697" s="219" t="s">
        <v>9452</v>
      </c>
      <c r="C7697" s="219" t="s">
        <v>8023</v>
      </c>
      <c r="D7697" s="219" t="s">
        <v>8065</v>
      </c>
      <c r="E7697" s="219" t="s">
        <v>6390</v>
      </c>
      <c r="F7697" s="219" t="s">
        <v>7720</v>
      </c>
      <c r="G7697" s="219" t="s">
        <v>7949</v>
      </c>
      <c r="H7697" s="219" t="s">
        <v>5990</v>
      </c>
      <c r="I7697" s="220" t="s">
        <v>8845</v>
      </c>
      <c r="J7697" s="221">
        <v>18000</v>
      </c>
      <c r="K7697" s="221">
        <v>1</v>
      </c>
      <c r="L7697" s="221">
        <v>18000</v>
      </c>
    </row>
    <row r="7698" spans="1:12" s="167" customFormat="1">
      <c r="A7698" s="218" t="str">
        <f t="shared" si="51"/>
        <v>O221104058665일반상품</v>
      </c>
      <c r="B7698" s="219" t="s">
        <v>9452</v>
      </c>
      <c r="C7698" s="219" t="s">
        <v>8023</v>
      </c>
      <c r="D7698" s="219" t="s">
        <v>8065</v>
      </c>
      <c r="E7698" s="219" t="s">
        <v>6390</v>
      </c>
      <c r="F7698" s="219" t="s">
        <v>7720</v>
      </c>
      <c r="G7698" s="219" t="s">
        <v>7949</v>
      </c>
      <c r="H7698" s="219" t="s">
        <v>5990</v>
      </c>
      <c r="I7698" s="220" t="s">
        <v>8475</v>
      </c>
      <c r="J7698" s="221">
        <v>6000</v>
      </c>
      <c r="K7698" s="221">
        <v>2</v>
      </c>
      <c r="L7698" s="221">
        <v>12000</v>
      </c>
    </row>
    <row r="7699" spans="1:12" s="167" customFormat="1">
      <c r="A7699" s="218" t="str">
        <f t="shared" si="51"/>
        <v>O221104058665일반상품</v>
      </c>
      <c r="B7699" s="219" t="s">
        <v>9452</v>
      </c>
      <c r="C7699" s="219" t="s">
        <v>8023</v>
      </c>
      <c r="D7699" s="219" t="s">
        <v>8065</v>
      </c>
      <c r="E7699" s="219" t="s">
        <v>6390</v>
      </c>
      <c r="F7699" s="219" t="s">
        <v>7720</v>
      </c>
      <c r="G7699" s="219" t="s">
        <v>7949</v>
      </c>
      <c r="H7699" s="219" t="s">
        <v>5990</v>
      </c>
      <c r="I7699" s="220" t="s">
        <v>8424</v>
      </c>
      <c r="J7699" s="221">
        <v>1240</v>
      </c>
      <c r="K7699" s="221">
        <v>1</v>
      </c>
      <c r="L7699" s="221">
        <v>1240</v>
      </c>
    </row>
    <row r="7700" spans="1:12" s="167" customFormat="1">
      <c r="A7700" s="218" t="str">
        <f t="shared" si="51"/>
        <v>O221104058665일반상품</v>
      </c>
      <c r="B7700" s="219" t="s">
        <v>9452</v>
      </c>
      <c r="C7700" s="219" t="s">
        <v>8023</v>
      </c>
      <c r="D7700" s="219" t="s">
        <v>8065</v>
      </c>
      <c r="E7700" s="219" t="s">
        <v>6390</v>
      </c>
      <c r="F7700" s="219" t="s">
        <v>7720</v>
      </c>
      <c r="G7700" s="219" t="s">
        <v>7949</v>
      </c>
      <c r="H7700" s="219" t="s">
        <v>5990</v>
      </c>
      <c r="I7700" s="220" t="s">
        <v>7977</v>
      </c>
      <c r="J7700" s="221">
        <v>1460</v>
      </c>
      <c r="K7700" s="221">
        <v>2</v>
      </c>
      <c r="L7700" s="221">
        <v>2920</v>
      </c>
    </row>
    <row r="7701" spans="1:12" s="167" customFormat="1">
      <c r="A7701" s="218" t="str">
        <f t="shared" si="51"/>
        <v>O221104058665일반상품</v>
      </c>
      <c r="B7701" s="219" t="s">
        <v>9452</v>
      </c>
      <c r="C7701" s="219" t="s">
        <v>8023</v>
      </c>
      <c r="D7701" s="219" t="s">
        <v>8065</v>
      </c>
      <c r="E7701" s="219" t="s">
        <v>6390</v>
      </c>
      <c r="F7701" s="219" t="s">
        <v>7720</v>
      </c>
      <c r="G7701" s="219" t="s">
        <v>7949</v>
      </c>
      <c r="H7701" s="219" t="s">
        <v>5990</v>
      </c>
      <c r="I7701" s="220" t="s">
        <v>7189</v>
      </c>
      <c r="J7701" s="221">
        <v>1073</v>
      </c>
      <c r="K7701" s="221">
        <v>1</v>
      </c>
      <c r="L7701" s="221">
        <v>1073</v>
      </c>
    </row>
    <row r="7702" spans="1:12" s="167" customFormat="1">
      <c r="A7702" s="218" t="str">
        <f t="shared" si="51"/>
        <v>O221104058665일반상품</v>
      </c>
      <c r="B7702" s="219" t="s">
        <v>9452</v>
      </c>
      <c r="C7702" s="219" t="s">
        <v>8023</v>
      </c>
      <c r="D7702" s="219" t="s">
        <v>8065</v>
      </c>
      <c r="E7702" s="219" t="s">
        <v>6390</v>
      </c>
      <c r="F7702" s="219" t="s">
        <v>7720</v>
      </c>
      <c r="G7702" s="219" t="s">
        <v>7949</v>
      </c>
      <c r="H7702" s="219" t="s">
        <v>5990</v>
      </c>
      <c r="I7702" s="220" t="s">
        <v>8384</v>
      </c>
      <c r="J7702" s="221">
        <v>3730</v>
      </c>
      <c r="K7702" s="221">
        <v>1</v>
      </c>
      <c r="L7702" s="221">
        <v>3730</v>
      </c>
    </row>
    <row r="7703" spans="1:12" s="167" customFormat="1">
      <c r="A7703" s="218" t="str">
        <f t="shared" si="51"/>
        <v>O221104058665일반상품</v>
      </c>
      <c r="B7703" s="219" t="s">
        <v>9452</v>
      </c>
      <c r="C7703" s="219" t="s">
        <v>8023</v>
      </c>
      <c r="D7703" s="219" t="s">
        <v>8065</v>
      </c>
      <c r="E7703" s="219" t="s">
        <v>6390</v>
      </c>
      <c r="F7703" s="219" t="s">
        <v>7720</v>
      </c>
      <c r="G7703" s="219" t="s">
        <v>7949</v>
      </c>
      <c r="H7703" s="219" t="s">
        <v>5990</v>
      </c>
      <c r="I7703" s="220" t="s">
        <v>7203</v>
      </c>
      <c r="J7703" s="221">
        <v>5000</v>
      </c>
      <c r="K7703" s="221">
        <v>1</v>
      </c>
      <c r="L7703" s="221">
        <v>5000</v>
      </c>
    </row>
    <row r="7704" spans="1:12" s="167" customFormat="1">
      <c r="A7704" s="218" t="str">
        <f t="shared" si="51"/>
        <v>O221104058665일반상품</v>
      </c>
      <c r="B7704" s="219" t="s">
        <v>9452</v>
      </c>
      <c r="C7704" s="219" t="s">
        <v>8023</v>
      </c>
      <c r="D7704" s="219" t="s">
        <v>8065</v>
      </c>
      <c r="E7704" s="219" t="s">
        <v>6390</v>
      </c>
      <c r="F7704" s="219" t="s">
        <v>7720</v>
      </c>
      <c r="G7704" s="219" t="s">
        <v>7949</v>
      </c>
      <c r="H7704" s="219" t="s">
        <v>5990</v>
      </c>
      <c r="I7704" s="220" t="s">
        <v>7190</v>
      </c>
      <c r="J7704" s="221">
        <v>5000</v>
      </c>
      <c r="K7704" s="221">
        <v>2</v>
      </c>
      <c r="L7704" s="221">
        <v>10000</v>
      </c>
    </row>
    <row r="7705" spans="1:12" s="167" customFormat="1">
      <c r="A7705" s="218" t="str">
        <f t="shared" si="51"/>
        <v>O221104058665일반상품</v>
      </c>
      <c r="B7705" s="219" t="s">
        <v>9452</v>
      </c>
      <c r="C7705" s="219" t="s">
        <v>8023</v>
      </c>
      <c r="D7705" s="219" t="s">
        <v>8065</v>
      </c>
      <c r="E7705" s="219" t="s">
        <v>6390</v>
      </c>
      <c r="F7705" s="219" t="s">
        <v>7720</v>
      </c>
      <c r="G7705" s="219" t="s">
        <v>7949</v>
      </c>
      <c r="H7705" s="219" t="s">
        <v>5990</v>
      </c>
      <c r="I7705" s="220" t="s">
        <v>7211</v>
      </c>
      <c r="J7705" s="221">
        <v>9000</v>
      </c>
      <c r="K7705" s="221">
        <v>2</v>
      </c>
      <c r="L7705" s="221">
        <v>18000</v>
      </c>
    </row>
    <row r="7706" spans="1:12" s="167" customFormat="1">
      <c r="A7706" s="218" t="str">
        <f t="shared" si="51"/>
        <v>O221104058665일반상품</v>
      </c>
      <c r="B7706" s="219" t="s">
        <v>9452</v>
      </c>
      <c r="C7706" s="219" t="s">
        <v>8023</v>
      </c>
      <c r="D7706" s="219" t="s">
        <v>8065</v>
      </c>
      <c r="E7706" s="219" t="s">
        <v>6390</v>
      </c>
      <c r="F7706" s="219" t="s">
        <v>7720</v>
      </c>
      <c r="G7706" s="219" t="s">
        <v>7949</v>
      </c>
      <c r="H7706" s="219" t="s">
        <v>5990</v>
      </c>
      <c r="I7706" s="220" t="s">
        <v>7250</v>
      </c>
      <c r="J7706" s="221">
        <v>11500</v>
      </c>
      <c r="K7706" s="221">
        <v>1</v>
      </c>
      <c r="L7706" s="221">
        <v>11500</v>
      </c>
    </row>
    <row r="7707" spans="1:12" s="167" customFormat="1">
      <c r="A7707" s="218" t="str">
        <f t="shared" si="51"/>
        <v>O221104058665일반상품</v>
      </c>
      <c r="B7707" s="219" t="s">
        <v>9452</v>
      </c>
      <c r="C7707" s="219" t="s">
        <v>8023</v>
      </c>
      <c r="D7707" s="219" t="s">
        <v>8065</v>
      </c>
      <c r="E7707" s="219" t="s">
        <v>6390</v>
      </c>
      <c r="F7707" s="219" t="s">
        <v>7720</v>
      </c>
      <c r="G7707" s="219" t="s">
        <v>7949</v>
      </c>
      <c r="H7707" s="219" t="s">
        <v>5990</v>
      </c>
      <c r="I7707" s="220" t="s">
        <v>9613</v>
      </c>
      <c r="J7707" s="221">
        <v>2090</v>
      </c>
      <c r="K7707" s="221">
        <v>2</v>
      </c>
      <c r="L7707" s="221">
        <v>4180</v>
      </c>
    </row>
    <row r="7708" spans="1:12" s="167" customFormat="1">
      <c r="A7708" s="218" t="str">
        <f t="shared" si="51"/>
        <v>O221104058665일반상품</v>
      </c>
      <c r="B7708" s="219" t="s">
        <v>9452</v>
      </c>
      <c r="C7708" s="219" t="s">
        <v>8023</v>
      </c>
      <c r="D7708" s="219" t="s">
        <v>8065</v>
      </c>
      <c r="E7708" s="219" t="s">
        <v>6390</v>
      </c>
      <c r="F7708" s="219" t="s">
        <v>7720</v>
      </c>
      <c r="G7708" s="219" t="s">
        <v>7949</v>
      </c>
      <c r="H7708" s="219" t="s">
        <v>5990</v>
      </c>
      <c r="I7708" s="220" t="s">
        <v>8867</v>
      </c>
      <c r="J7708" s="221">
        <v>9900</v>
      </c>
      <c r="K7708" s="221">
        <v>1</v>
      </c>
      <c r="L7708" s="221">
        <v>9900</v>
      </c>
    </row>
    <row r="7709" spans="1:12" s="167" customFormat="1">
      <c r="A7709" s="218" t="str">
        <f t="shared" si="51"/>
        <v>O221104058665일반상품</v>
      </c>
      <c r="B7709" s="219" t="s">
        <v>9452</v>
      </c>
      <c r="C7709" s="219" t="s">
        <v>8023</v>
      </c>
      <c r="D7709" s="219" t="s">
        <v>8065</v>
      </c>
      <c r="E7709" s="219" t="s">
        <v>6390</v>
      </c>
      <c r="F7709" s="219" t="s">
        <v>7720</v>
      </c>
      <c r="G7709" s="219" t="s">
        <v>7949</v>
      </c>
      <c r="H7709" s="219" t="s">
        <v>5990</v>
      </c>
      <c r="I7709" s="220" t="s">
        <v>7225</v>
      </c>
      <c r="J7709" s="221">
        <v>3910</v>
      </c>
      <c r="K7709" s="221">
        <v>1</v>
      </c>
      <c r="L7709" s="221">
        <v>3910</v>
      </c>
    </row>
    <row r="7710" spans="1:12" s="167" customFormat="1">
      <c r="A7710" s="218" t="str">
        <f t="shared" si="51"/>
        <v>O221104058665일반상품</v>
      </c>
      <c r="B7710" s="219" t="s">
        <v>9452</v>
      </c>
      <c r="C7710" s="219" t="s">
        <v>8023</v>
      </c>
      <c r="D7710" s="219" t="s">
        <v>8065</v>
      </c>
      <c r="E7710" s="219" t="s">
        <v>6390</v>
      </c>
      <c r="F7710" s="219" t="s">
        <v>7720</v>
      </c>
      <c r="G7710" s="219" t="s">
        <v>7949</v>
      </c>
      <c r="H7710" s="219" t="s">
        <v>5990</v>
      </c>
      <c r="I7710" s="220" t="s">
        <v>7191</v>
      </c>
      <c r="J7710" s="221">
        <v>13520</v>
      </c>
      <c r="K7710" s="221">
        <v>3</v>
      </c>
      <c r="L7710" s="221">
        <v>40560</v>
      </c>
    </row>
    <row r="7711" spans="1:12" s="167" customFormat="1">
      <c r="A7711" s="218" t="str">
        <f t="shared" si="51"/>
        <v>O221104058665일반상품</v>
      </c>
      <c r="B7711" s="219" t="s">
        <v>9452</v>
      </c>
      <c r="C7711" s="219" t="s">
        <v>8023</v>
      </c>
      <c r="D7711" s="219" t="s">
        <v>8065</v>
      </c>
      <c r="E7711" s="219" t="s">
        <v>6390</v>
      </c>
      <c r="F7711" s="219" t="s">
        <v>7720</v>
      </c>
      <c r="G7711" s="219" t="s">
        <v>7949</v>
      </c>
      <c r="H7711" s="219" t="s">
        <v>5990</v>
      </c>
      <c r="I7711" s="220" t="s">
        <v>8050</v>
      </c>
      <c r="J7711" s="221">
        <v>13810</v>
      </c>
      <c r="K7711" s="221">
        <v>1</v>
      </c>
      <c r="L7711" s="221">
        <v>13810</v>
      </c>
    </row>
    <row r="7712" spans="1:12" s="167" customFormat="1">
      <c r="A7712" s="218" t="str">
        <f t="shared" si="51"/>
        <v>O221104058665일반상품</v>
      </c>
      <c r="B7712" s="219" t="s">
        <v>9452</v>
      </c>
      <c r="C7712" s="219" t="s">
        <v>8023</v>
      </c>
      <c r="D7712" s="219" t="s">
        <v>8065</v>
      </c>
      <c r="E7712" s="219" t="s">
        <v>6390</v>
      </c>
      <c r="F7712" s="219" t="s">
        <v>7720</v>
      </c>
      <c r="G7712" s="219" t="s">
        <v>7949</v>
      </c>
      <c r="H7712" s="219" t="s">
        <v>5990</v>
      </c>
      <c r="I7712" s="220" t="s">
        <v>7198</v>
      </c>
      <c r="J7712" s="221">
        <v>2850</v>
      </c>
      <c r="K7712" s="221">
        <v>2</v>
      </c>
      <c r="L7712" s="221">
        <v>5700</v>
      </c>
    </row>
    <row r="7713" spans="1:12" s="167" customFormat="1">
      <c r="A7713" s="218" t="str">
        <f t="shared" si="51"/>
        <v>O221104058665일반상품</v>
      </c>
      <c r="B7713" s="219" t="s">
        <v>9452</v>
      </c>
      <c r="C7713" s="219" t="s">
        <v>8023</v>
      </c>
      <c r="D7713" s="219" t="s">
        <v>8065</v>
      </c>
      <c r="E7713" s="219" t="s">
        <v>6390</v>
      </c>
      <c r="F7713" s="219" t="s">
        <v>7720</v>
      </c>
      <c r="G7713" s="219" t="s">
        <v>7949</v>
      </c>
      <c r="H7713" s="219" t="s">
        <v>5990</v>
      </c>
      <c r="I7713" s="220" t="s">
        <v>8664</v>
      </c>
      <c r="J7713" s="221">
        <v>8140</v>
      </c>
      <c r="K7713" s="221">
        <v>3</v>
      </c>
      <c r="L7713" s="221">
        <v>24420</v>
      </c>
    </row>
    <row r="7714" spans="1:12" s="167" customFormat="1">
      <c r="A7714" s="218" t="str">
        <f t="shared" si="51"/>
        <v>O221104058665일반상품</v>
      </c>
      <c r="B7714" s="219" t="s">
        <v>9452</v>
      </c>
      <c r="C7714" s="219" t="s">
        <v>8023</v>
      </c>
      <c r="D7714" s="219" t="s">
        <v>8065</v>
      </c>
      <c r="E7714" s="219" t="s">
        <v>6390</v>
      </c>
      <c r="F7714" s="219" t="s">
        <v>7720</v>
      </c>
      <c r="G7714" s="219" t="s">
        <v>7949</v>
      </c>
      <c r="H7714" s="219" t="s">
        <v>5990</v>
      </c>
      <c r="I7714" s="220" t="s">
        <v>7228</v>
      </c>
      <c r="J7714" s="221">
        <v>1250</v>
      </c>
      <c r="K7714" s="221">
        <v>2</v>
      </c>
      <c r="L7714" s="221">
        <v>2500</v>
      </c>
    </row>
    <row r="7715" spans="1:12" s="167" customFormat="1">
      <c r="A7715" s="218" t="str">
        <f t="shared" si="51"/>
        <v>O221104058665일반상품</v>
      </c>
      <c r="B7715" s="219" t="s">
        <v>9452</v>
      </c>
      <c r="C7715" s="219" t="s">
        <v>8023</v>
      </c>
      <c r="D7715" s="219" t="s">
        <v>8065</v>
      </c>
      <c r="E7715" s="219" t="s">
        <v>6390</v>
      </c>
      <c r="F7715" s="219" t="s">
        <v>7720</v>
      </c>
      <c r="G7715" s="219" t="s">
        <v>7949</v>
      </c>
      <c r="H7715" s="219" t="s">
        <v>5990</v>
      </c>
      <c r="I7715" s="220" t="s">
        <v>8665</v>
      </c>
      <c r="J7715" s="221">
        <v>2430</v>
      </c>
      <c r="K7715" s="221">
        <v>1</v>
      </c>
      <c r="L7715" s="221">
        <v>2430</v>
      </c>
    </row>
    <row r="7716" spans="1:12" s="167" customFormat="1">
      <c r="A7716" s="218" t="str">
        <f t="shared" si="51"/>
        <v>O221104058665일반상품</v>
      </c>
      <c r="B7716" s="219" t="s">
        <v>9452</v>
      </c>
      <c r="C7716" s="219" t="s">
        <v>8023</v>
      </c>
      <c r="D7716" s="219" t="s">
        <v>8065</v>
      </c>
      <c r="E7716" s="219" t="s">
        <v>6390</v>
      </c>
      <c r="F7716" s="219" t="s">
        <v>7720</v>
      </c>
      <c r="G7716" s="219" t="s">
        <v>7949</v>
      </c>
      <c r="H7716" s="219" t="s">
        <v>5990</v>
      </c>
      <c r="I7716" s="220" t="s">
        <v>7201</v>
      </c>
      <c r="J7716" s="221">
        <v>12480</v>
      </c>
      <c r="K7716" s="221">
        <v>2</v>
      </c>
      <c r="L7716" s="221">
        <v>24960</v>
      </c>
    </row>
    <row r="7717" spans="1:12" s="167" customFormat="1">
      <c r="A7717" s="218" t="str">
        <f t="shared" si="51"/>
        <v>O221104058665일반상품</v>
      </c>
      <c r="B7717" s="219" t="s">
        <v>9452</v>
      </c>
      <c r="C7717" s="219" t="s">
        <v>8023</v>
      </c>
      <c r="D7717" s="219" t="s">
        <v>8065</v>
      </c>
      <c r="E7717" s="219" t="s">
        <v>6390</v>
      </c>
      <c r="F7717" s="219" t="s">
        <v>7720</v>
      </c>
      <c r="G7717" s="219" t="s">
        <v>7949</v>
      </c>
      <c r="H7717" s="219" t="s">
        <v>5990</v>
      </c>
      <c r="I7717" s="220" t="s">
        <v>7259</v>
      </c>
      <c r="J7717" s="221">
        <v>5850</v>
      </c>
      <c r="K7717" s="221">
        <v>1</v>
      </c>
      <c r="L7717" s="221">
        <v>5850</v>
      </c>
    </row>
    <row r="7718" spans="1:12" s="167" customFormat="1">
      <c r="A7718" s="218" t="str">
        <f t="shared" si="51"/>
        <v>O221104058665일반상품</v>
      </c>
      <c r="B7718" s="219" t="s">
        <v>9452</v>
      </c>
      <c r="C7718" s="219" t="s">
        <v>8023</v>
      </c>
      <c r="D7718" s="219" t="s">
        <v>8065</v>
      </c>
      <c r="E7718" s="219" t="s">
        <v>6390</v>
      </c>
      <c r="F7718" s="219" t="s">
        <v>7720</v>
      </c>
      <c r="G7718" s="219" t="s">
        <v>7949</v>
      </c>
      <c r="H7718" s="219" t="s">
        <v>5990</v>
      </c>
      <c r="I7718" s="220" t="s">
        <v>8029</v>
      </c>
      <c r="J7718" s="221">
        <v>900</v>
      </c>
      <c r="K7718" s="221">
        <v>1</v>
      </c>
      <c r="L7718" s="221">
        <v>900</v>
      </c>
    </row>
    <row r="7719" spans="1:12" s="167" customFormat="1">
      <c r="A7719" s="218" t="str">
        <f t="shared" si="51"/>
        <v>O221104058665일반상품</v>
      </c>
      <c r="B7719" s="219" t="s">
        <v>9452</v>
      </c>
      <c r="C7719" s="219" t="s">
        <v>8023</v>
      </c>
      <c r="D7719" s="219" t="s">
        <v>8065</v>
      </c>
      <c r="E7719" s="219" t="s">
        <v>6390</v>
      </c>
      <c r="F7719" s="219" t="s">
        <v>7720</v>
      </c>
      <c r="G7719" s="219" t="s">
        <v>7949</v>
      </c>
      <c r="H7719" s="219" t="s">
        <v>5990</v>
      </c>
      <c r="I7719" s="220" t="s">
        <v>8716</v>
      </c>
      <c r="J7719" s="221">
        <v>2790</v>
      </c>
      <c r="K7719" s="221">
        <v>1</v>
      </c>
      <c r="L7719" s="221">
        <v>2790</v>
      </c>
    </row>
    <row r="7720" spans="1:12" s="167" customFormat="1">
      <c r="A7720" s="218" t="str">
        <f t="shared" si="51"/>
        <v>O221104058665일반상품</v>
      </c>
      <c r="B7720" s="219" t="s">
        <v>9452</v>
      </c>
      <c r="C7720" s="219" t="s">
        <v>8023</v>
      </c>
      <c r="D7720" s="219" t="s">
        <v>8065</v>
      </c>
      <c r="E7720" s="219" t="s">
        <v>6390</v>
      </c>
      <c r="F7720" s="219" t="s">
        <v>7720</v>
      </c>
      <c r="G7720" s="219" t="s">
        <v>7949</v>
      </c>
      <c r="H7720" s="219" t="s">
        <v>5990</v>
      </c>
      <c r="I7720" s="220" t="s">
        <v>8862</v>
      </c>
      <c r="J7720" s="221">
        <v>9300</v>
      </c>
      <c r="K7720" s="221">
        <v>1</v>
      </c>
      <c r="L7720" s="221">
        <v>9300</v>
      </c>
    </row>
    <row r="7721" spans="1:12" s="167" customFormat="1">
      <c r="A7721" s="218" t="str">
        <f t="shared" si="51"/>
        <v>O221104058665일반상품</v>
      </c>
      <c r="B7721" s="219" t="s">
        <v>9452</v>
      </c>
      <c r="C7721" s="219" t="s">
        <v>8023</v>
      </c>
      <c r="D7721" s="219" t="s">
        <v>8065</v>
      </c>
      <c r="E7721" s="219" t="s">
        <v>6390</v>
      </c>
      <c r="F7721" s="219" t="s">
        <v>7720</v>
      </c>
      <c r="G7721" s="219" t="s">
        <v>7949</v>
      </c>
      <c r="H7721" s="219" t="s">
        <v>5990</v>
      </c>
      <c r="I7721" s="220" t="s">
        <v>8788</v>
      </c>
      <c r="J7721" s="221">
        <v>9300</v>
      </c>
      <c r="K7721" s="221">
        <v>1</v>
      </c>
      <c r="L7721" s="221">
        <v>9300</v>
      </c>
    </row>
    <row r="7722" spans="1:12" s="167" customFormat="1">
      <c r="A7722" s="218" t="str">
        <f t="shared" si="51"/>
        <v>O221104058665일반상품</v>
      </c>
      <c r="B7722" s="219" t="s">
        <v>9452</v>
      </c>
      <c r="C7722" s="219" t="s">
        <v>8023</v>
      </c>
      <c r="D7722" s="219" t="s">
        <v>8065</v>
      </c>
      <c r="E7722" s="219" t="s">
        <v>6390</v>
      </c>
      <c r="F7722" s="219" t="s">
        <v>7720</v>
      </c>
      <c r="G7722" s="219" t="s">
        <v>7949</v>
      </c>
      <c r="H7722" s="219" t="s">
        <v>5990</v>
      </c>
      <c r="I7722" s="220" t="s">
        <v>8633</v>
      </c>
      <c r="J7722" s="221">
        <v>3020</v>
      </c>
      <c r="K7722" s="221">
        <v>2</v>
      </c>
      <c r="L7722" s="221">
        <v>6040</v>
      </c>
    </row>
    <row r="7723" spans="1:12" s="167" customFormat="1">
      <c r="A7723" s="218" t="str">
        <f t="shared" si="51"/>
        <v>O221104058665일반상품</v>
      </c>
      <c r="B7723" s="219" t="s">
        <v>9452</v>
      </c>
      <c r="C7723" s="219" t="s">
        <v>8023</v>
      </c>
      <c r="D7723" s="219" t="s">
        <v>8065</v>
      </c>
      <c r="E7723" s="219" t="s">
        <v>6390</v>
      </c>
      <c r="F7723" s="219" t="s">
        <v>7720</v>
      </c>
      <c r="G7723" s="219" t="s">
        <v>7949</v>
      </c>
      <c r="H7723" s="219" t="s">
        <v>5990</v>
      </c>
      <c r="I7723" s="220" t="s">
        <v>7979</v>
      </c>
      <c r="J7723" s="221">
        <v>6660</v>
      </c>
      <c r="K7723" s="221">
        <v>2</v>
      </c>
      <c r="L7723" s="221">
        <v>13320</v>
      </c>
    </row>
    <row r="7724" spans="1:12" s="167" customFormat="1">
      <c r="A7724" s="218" t="str">
        <f t="shared" ref="A7724:A7851" si="52">B7724&amp;H7724</f>
        <v>O221104058665일반상품</v>
      </c>
      <c r="B7724" s="219" t="s">
        <v>9452</v>
      </c>
      <c r="C7724" s="219" t="s">
        <v>8023</v>
      </c>
      <c r="D7724" s="219" t="s">
        <v>8065</v>
      </c>
      <c r="E7724" s="219" t="s">
        <v>6390</v>
      </c>
      <c r="F7724" s="219" t="s">
        <v>7720</v>
      </c>
      <c r="G7724" s="219" t="s">
        <v>7949</v>
      </c>
      <c r="H7724" s="219" t="s">
        <v>5990</v>
      </c>
      <c r="I7724" s="220" t="s">
        <v>8707</v>
      </c>
      <c r="J7724" s="221">
        <v>2220</v>
      </c>
      <c r="K7724" s="221">
        <v>1</v>
      </c>
      <c r="L7724" s="221">
        <v>2220</v>
      </c>
    </row>
    <row r="7725" spans="1:12" s="167" customFormat="1">
      <c r="A7725" s="218" t="str">
        <f t="shared" si="52"/>
        <v>O221104058665일반상품</v>
      </c>
      <c r="B7725" s="219" t="s">
        <v>9452</v>
      </c>
      <c r="C7725" s="219" t="s">
        <v>8023</v>
      </c>
      <c r="D7725" s="219" t="s">
        <v>8065</v>
      </c>
      <c r="E7725" s="219" t="s">
        <v>6390</v>
      </c>
      <c r="F7725" s="219" t="s">
        <v>7720</v>
      </c>
      <c r="G7725" s="219" t="s">
        <v>7949</v>
      </c>
      <c r="H7725" s="219" t="s">
        <v>5990</v>
      </c>
      <c r="I7725" s="220" t="s">
        <v>8999</v>
      </c>
      <c r="J7725" s="221">
        <v>7440</v>
      </c>
      <c r="K7725" s="221">
        <v>1</v>
      </c>
      <c r="L7725" s="221">
        <v>7440</v>
      </c>
    </row>
    <row r="7726" spans="1:12" s="167" customFormat="1">
      <c r="A7726" s="218" t="str">
        <f t="shared" si="52"/>
        <v>O221104058665일반상품</v>
      </c>
      <c r="B7726" s="219" t="s">
        <v>9452</v>
      </c>
      <c r="C7726" s="219" t="s">
        <v>8023</v>
      </c>
      <c r="D7726" s="219" t="s">
        <v>8065</v>
      </c>
      <c r="E7726" s="219" t="s">
        <v>6390</v>
      </c>
      <c r="F7726" s="219" t="s">
        <v>7720</v>
      </c>
      <c r="G7726" s="219" t="s">
        <v>7949</v>
      </c>
      <c r="H7726" s="219" t="s">
        <v>5990</v>
      </c>
      <c r="I7726" s="220" t="s">
        <v>8824</v>
      </c>
      <c r="J7726" s="221">
        <v>23500</v>
      </c>
      <c r="K7726" s="221">
        <v>1</v>
      </c>
      <c r="L7726" s="221">
        <v>23500</v>
      </c>
    </row>
    <row r="7727" spans="1:12" s="167" customFormat="1">
      <c r="A7727" s="218" t="str">
        <f t="shared" si="52"/>
        <v>O221104058665일반상품</v>
      </c>
      <c r="B7727" s="219" t="s">
        <v>9452</v>
      </c>
      <c r="C7727" s="219" t="s">
        <v>8023</v>
      </c>
      <c r="D7727" s="219" t="s">
        <v>8065</v>
      </c>
      <c r="E7727" s="219" t="s">
        <v>6390</v>
      </c>
      <c r="F7727" s="219" t="s">
        <v>7720</v>
      </c>
      <c r="G7727" s="219" t="s">
        <v>7949</v>
      </c>
      <c r="H7727" s="219" t="s">
        <v>5990</v>
      </c>
      <c r="I7727" s="220" t="s">
        <v>8431</v>
      </c>
      <c r="J7727" s="221">
        <v>11600</v>
      </c>
      <c r="K7727" s="221">
        <v>1</v>
      </c>
      <c r="L7727" s="221">
        <v>11600</v>
      </c>
    </row>
    <row r="7728" spans="1:12" s="167" customFormat="1">
      <c r="A7728" s="218" t="str">
        <f t="shared" si="52"/>
        <v>O221104058665일반상품</v>
      </c>
      <c r="B7728" s="219" t="s">
        <v>9452</v>
      </c>
      <c r="C7728" s="219" t="s">
        <v>8023</v>
      </c>
      <c r="D7728" s="219" t="s">
        <v>8065</v>
      </c>
      <c r="E7728" s="219" t="s">
        <v>6390</v>
      </c>
      <c r="F7728" s="219" t="s">
        <v>7720</v>
      </c>
      <c r="G7728" s="219" t="s">
        <v>7949</v>
      </c>
      <c r="H7728" s="219" t="s">
        <v>5990</v>
      </c>
      <c r="I7728" s="220" t="s">
        <v>8068</v>
      </c>
      <c r="J7728" s="221">
        <v>11290</v>
      </c>
      <c r="K7728" s="221">
        <v>1</v>
      </c>
      <c r="L7728" s="221">
        <v>11290</v>
      </c>
    </row>
    <row r="7729" spans="1:12" s="167" customFormat="1">
      <c r="A7729" s="218" t="str">
        <f t="shared" si="52"/>
        <v>O221104058665일반상품</v>
      </c>
      <c r="B7729" s="219" t="s">
        <v>9452</v>
      </c>
      <c r="C7729" s="219" t="s">
        <v>8023</v>
      </c>
      <c r="D7729" s="219" t="s">
        <v>8065</v>
      </c>
      <c r="E7729" s="219" t="s">
        <v>6390</v>
      </c>
      <c r="F7729" s="219" t="s">
        <v>7720</v>
      </c>
      <c r="G7729" s="219" t="s">
        <v>7949</v>
      </c>
      <c r="H7729" s="219" t="s">
        <v>5990</v>
      </c>
      <c r="I7729" s="220" t="s">
        <v>8768</v>
      </c>
      <c r="J7729" s="221">
        <v>9240</v>
      </c>
      <c r="K7729" s="221">
        <v>1</v>
      </c>
      <c r="L7729" s="221">
        <v>9240</v>
      </c>
    </row>
    <row r="7730" spans="1:12" s="167" customFormat="1">
      <c r="A7730" s="218" t="str">
        <f t="shared" si="52"/>
        <v>O221104058665일반상품</v>
      </c>
      <c r="B7730" s="219" t="s">
        <v>9452</v>
      </c>
      <c r="C7730" s="219" t="s">
        <v>8023</v>
      </c>
      <c r="D7730" s="219" t="s">
        <v>8065</v>
      </c>
      <c r="E7730" s="219" t="s">
        <v>6390</v>
      </c>
      <c r="F7730" s="219" t="s">
        <v>7720</v>
      </c>
      <c r="G7730" s="219" t="s">
        <v>7949</v>
      </c>
      <c r="H7730" s="219" t="s">
        <v>5990</v>
      </c>
      <c r="I7730" s="220" t="s">
        <v>7229</v>
      </c>
      <c r="J7730" s="221">
        <v>5900</v>
      </c>
      <c r="K7730" s="221">
        <v>2</v>
      </c>
      <c r="L7730" s="221">
        <v>11800</v>
      </c>
    </row>
    <row r="7731" spans="1:12" s="167" customFormat="1">
      <c r="A7731" s="218" t="str">
        <f t="shared" si="52"/>
        <v>O221104058665일반상품</v>
      </c>
      <c r="B7731" s="219" t="s">
        <v>9452</v>
      </c>
      <c r="C7731" s="219" t="s">
        <v>8023</v>
      </c>
      <c r="D7731" s="219" t="s">
        <v>8065</v>
      </c>
      <c r="E7731" s="219" t="s">
        <v>6390</v>
      </c>
      <c r="F7731" s="219" t="s">
        <v>7720</v>
      </c>
      <c r="G7731" s="219" t="s">
        <v>7949</v>
      </c>
      <c r="H7731" s="219" t="s">
        <v>5990</v>
      </c>
      <c r="I7731" s="220" t="s">
        <v>7297</v>
      </c>
      <c r="J7731" s="221">
        <v>5890</v>
      </c>
      <c r="K7731" s="221">
        <v>1</v>
      </c>
      <c r="L7731" s="221">
        <v>5890</v>
      </c>
    </row>
    <row r="7732" spans="1:12" s="167" customFormat="1">
      <c r="A7732" s="218" t="str">
        <f t="shared" si="52"/>
        <v>O221104058665일반상품</v>
      </c>
      <c r="B7732" s="219" t="s">
        <v>9452</v>
      </c>
      <c r="C7732" s="219" t="s">
        <v>8023</v>
      </c>
      <c r="D7732" s="219" t="s">
        <v>8065</v>
      </c>
      <c r="E7732" s="219" t="s">
        <v>6390</v>
      </c>
      <c r="F7732" s="219" t="s">
        <v>7720</v>
      </c>
      <c r="G7732" s="219" t="s">
        <v>7949</v>
      </c>
      <c r="H7732" s="219" t="s">
        <v>5990</v>
      </c>
      <c r="I7732" s="220" t="s">
        <v>7195</v>
      </c>
      <c r="J7732" s="221">
        <v>4018</v>
      </c>
      <c r="K7732" s="221">
        <v>2</v>
      </c>
      <c r="L7732" s="221">
        <v>8036</v>
      </c>
    </row>
    <row r="7733" spans="1:12" s="167" customFormat="1">
      <c r="A7733" s="218" t="str">
        <f t="shared" si="52"/>
        <v>O221104058665일반상품</v>
      </c>
      <c r="B7733" s="219" t="s">
        <v>9452</v>
      </c>
      <c r="C7733" s="219" t="s">
        <v>8023</v>
      </c>
      <c r="D7733" s="219" t="s">
        <v>8065</v>
      </c>
      <c r="E7733" s="219" t="s">
        <v>6390</v>
      </c>
      <c r="F7733" s="219" t="s">
        <v>7720</v>
      </c>
      <c r="G7733" s="219" t="s">
        <v>7949</v>
      </c>
      <c r="H7733" s="219" t="s">
        <v>5990</v>
      </c>
      <c r="I7733" s="220" t="s">
        <v>8745</v>
      </c>
      <c r="J7733" s="221">
        <v>2480</v>
      </c>
      <c r="K7733" s="221">
        <v>1</v>
      </c>
      <c r="L7733" s="221">
        <v>2480</v>
      </c>
    </row>
    <row r="7734" spans="1:12" s="167" customFormat="1">
      <c r="A7734" s="218" t="str">
        <f t="shared" si="52"/>
        <v>O221104058665일반상품</v>
      </c>
      <c r="B7734" s="219" t="s">
        <v>9452</v>
      </c>
      <c r="C7734" s="219" t="s">
        <v>8023</v>
      </c>
      <c r="D7734" s="219" t="s">
        <v>8065</v>
      </c>
      <c r="E7734" s="219" t="s">
        <v>6390</v>
      </c>
      <c r="F7734" s="219" t="s">
        <v>7720</v>
      </c>
      <c r="G7734" s="219" t="s">
        <v>7949</v>
      </c>
      <c r="H7734" s="219" t="s">
        <v>5990</v>
      </c>
      <c r="I7734" s="220" t="s">
        <v>8634</v>
      </c>
      <c r="J7734" s="221">
        <v>4700</v>
      </c>
      <c r="K7734" s="221">
        <v>1</v>
      </c>
      <c r="L7734" s="221">
        <v>4700</v>
      </c>
    </row>
    <row r="7735" spans="1:12" s="167" customFormat="1">
      <c r="A7735" s="218" t="str">
        <f t="shared" si="52"/>
        <v>O221104058665일반상품</v>
      </c>
      <c r="B7735" s="219" t="s">
        <v>9452</v>
      </c>
      <c r="C7735" s="219" t="s">
        <v>8023</v>
      </c>
      <c r="D7735" s="219" t="s">
        <v>8065</v>
      </c>
      <c r="E7735" s="219" t="s">
        <v>6390</v>
      </c>
      <c r="F7735" s="219" t="s">
        <v>7720</v>
      </c>
      <c r="G7735" s="219" t="s">
        <v>7949</v>
      </c>
      <c r="H7735" s="219" t="s">
        <v>5990</v>
      </c>
      <c r="I7735" s="220" t="s">
        <v>8746</v>
      </c>
      <c r="J7735" s="221">
        <v>1000</v>
      </c>
      <c r="K7735" s="221">
        <v>4</v>
      </c>
      <c r="L7735" s="221">
        <v>4000</v>
      </c>
    </row>
    <row r="7736" spans="1:12" s="167" customFormat="1">
      <c r="A7736" s="218" t="str">
        <f t="shared" si="52"/>
        <v>O221104058665일반상품</v>
      </c>
      <c r="B7736" s="219" t="s">
        <v>9452</v>
      </c>
      <c r="C7736" s="219" t="s">
        <v>8023</v>
      </c>
      <c r="D7736" s="219" t="s">
        <v>8065</v>
      </c>
      <c r="E7736" s="219" t="s">
        <v>6390</v>
      </c>
      <c r="F7736" s="219" t="s">
        <v>7720</v>
      </c>
      <c r="G7736" s="219" t="s">
        <v>7949</v>
      </c>
      <c r="H7736" s="219" t="s">
        <v>5990</v>
      </c>
      <c r="I7736" s="220" t="s">
        <v>8773</v>
      </c>
      <c r="J7736" s="221">
        <v>3020</v>
      </c>
      <c r="K7736" s="221">
        <v>4</v>
      </c>
      <c r="L7736" s="221">
        <v>12080</v>
      </c>
    </row>
    <row r="7737" spans="1:12" s="167" customFormat="1">
      <c r="A7737" s="218" t="str">
        <f t="shared" si="52"/>
        <v>O221104058665일반상품</v>
      </c>
      <c r="B7737" s="219" t="s">
        <v>9452</v>
      </c>
      <c r="C7737" s="219" t="s">
        <v>8023</v>
      </c>
      <c r="D7737" s="219" t="s">
        <v>8065</v>
      </c>
      <c r="E7737" s="219" t="s">
        <v>6390</v>
      </c>
      <c r="F7737" s="219" t="s">
        <v>7720</v>
      </c>
      <c r="G7737" s="219" t="s">
        <v>7949</v>
      </c>
      <c r="H7737" s="219" t="s">
        <v>5990</v>
      </c>
      <c r="I7737" s="220" t="s">
        <v>7257</v>
      </c>
      <c r="J7737" s="221">
        <v>17360</v>
      </c>
      <c r="K7737" s="221">
        <v>1</v>
      </c>
      <c r="L7737" s="221">
        <v>17360</v>
      </c>
    </row>
    <row r="7738" spans="1:12" s="167" customFormat="1">
      <c r="A7738" s="218" t="str">
        <f t="shared" si="52"/>
        <v>O221104058665일반상품</v>
      </c>
      <c r="B7738" s="219" t="s">
        <v>9452</v>
      </c>
      <c r="C7738" s="219" t="s">
        <v>8023</v>
      </c>
      <c r="D7738" s="219" t="s">
        <v>8065</v>
      </c>
      <c r="E7738" s="219" t="s">
        <v>6390</v>
      </c>
      <c r="F7738" s="219" t="s">
        <v>7720</v>
      </c>
      <c r="G7738" s="219" t="s">
        <v>7949</v>
      </c>
      <c r="H7738" s="219" t="s">
        <v>5990</v>
      </c>
      <c r="I7738" s="220" t="s">
        <v>7216</v>
      </c>
      <c r="J7738" s="221">
        <v>3930</v>
      </c>
      <c r="K7738" s="221">
        <v>1</v>
      </c>
      <c r="L7738" s="221">
        <v>3930</v>
      </c>
    </row>
    <row r="7739" spans="1:12" s="167" customFormat="1">
      <c r="A7739" s="218" t="str">
        <f t="shared" si="52"/>
        <v>O221104058665일반상품</v>
      </c>
      <c r="B7739" s="219" t="s">
        <v>9452</v>
      </c>
      <c r="C7739" s="219" t="s">
        <v>8023</v>
      </c>
      <c r="D7739" s="219" t="s">
        <v>8065</v>
      </c>
      <c r="E7739" s="219" t="s">
        <v>6390</v>
      </c>
      <c r="F7739" s="219" t="s">
        <v>7720</v>
      </c>
      <c r="G7739" s="219" t="s">
        <v>7949</v>
      </c>
      <c r="H7739" s="219" t="s">
        <v>5990</v>
      </c>
      <c r="I7739" s="220" t="s">
        <v>8492</v>
      </c>
      <c r="J7739" s="221">
        <v>4200</v>
      </c>
      <c r="K7739" s="221">
        <v>1</v>
      </c>
      <c r="L7739" s="221">
        <v>4200</v>
      </c>
    </row>
    <row r="7740" spans="1:12" s="167" customFormat="1">
      <c r="A7740" s="218" t="str">
        <f t="shared" si="52"/>
        <v>O221104058665일반상품</v>
      </c>
      <c r="B7740" s="219" t="s">
        <v>9452</v>
      </c>
      <c r="C7740" s="219" t="s">
        <v>8023</v>
      </c>
      <c r="D7740" s="219" t="s">
        <v>8065</v>
      </c>
      <c r="E7740" s="219" t="s">
        <v>6390</v>
      </c>
      <c r="F7740" s="219" t="s">
        <v>7720</v>
      </c>
      <c r="G7740" s="219" t="s">
        <v>7949</v>
      </c>
      <c r="H7740" s="219" t="s">
        <v>5990</v>
      </c>
      <c r="I7740" s="220" t="s">
        <v>8337</v>
      </c>
      <c r="J7740" s="221">
        <v>6630</v>
      </c>
      <c r="K7740" s="221">
        <v>2</v>
      </c>
      <c r="L7740" s="221">
        <v>13260</v>
      </c>
    </row>
    <row r="7741" spans="1:12" s="167" customFormat="1">
      <c r="A7741" s="218" t="str">
        <f t="shared" si="52"/>
        <v>O221104058665일반상품</v>
      </c>
      <c r="B7741" s="219" t="s">
        <v>9452</v>
      </c>
      <c r="C7741" s="219" t="s">
        <v>8023</v>
      </c>
      <c r="D7741" s="219" t="s">
        <v>8065</v>
      </c>
      <c r="E7741" s="219" t="s">
        <v>6390</v>
      </c>
      <c r="F7741" s="219" t="s">
        <v>7720</v>
      </c>
      <c r="G7741" s="219" t="s">
        <v>7949</v>
      </c>
      <c r="H7741" s="219" t="s">
        <v>5990</v>
      </c>
      <c r="I7741" s="220" t="s">
        <v>7202</v>
      </c>
      <c r="J7741" s="221">
        <v>5200</v>
      </c>
      <c r="K7741" s="221">
        <v>5</v>
      </c>
      <c r="L7741" s="221">
        <v>26000</v>
      </c>
    </row>
    <row r="7742" spans="1:12" s="167" customFormat="1">
      <c r="A7742" s="218" t="str">
        <f t="shared" si="52"/>
        <v>O221104058665일반상품</v>
      </c>
      <c r="B7742" s="219" t="s">
        <v>9452</v>
      </c>
      <c r="C7742" s="219" t="s">
        <v>8023</v>
      </c>
      <c r="D7742" s="219" t="s">
        <v>8065</v>
      </c>
      <c r="E7742" s="219" t="s">
        <v>6390</v>
      </c>
      <c r="F7742" s="219" t="s">
        <v>7720</v>
      </c>
      <c r="G7742" s="219" t="s">
        <v>7949</v>
      </c>
      <c r="H7742" s="219" t="s">
        <v>5990</v>
      </c>
      <c r="I7742" s="220" t="s">
        <v>8032</v>
      </c>
      <c r="J7742" s="221">
        <v>8400</v>
      </c>
      <c r="K7742" s="221">
        <v>1</v>
      </c>
      <c r="L7742" s="221">
        <v>8400</v>
      </c>
    </row>
    <row r="7743" spans="1:12" s="167" customFormat="1">
      <c r="A7743" s="218" t="str">
        <f t="shared" si="52"/>
        <v>O221104058665일반상품</v>
      </c>
      <c r="B7743" s="219" t="s">
        <v>9452</v>
      </c>
      <c r="C7743" s="219" t="s">
        <v>8023</v>
      </c>
      <c r="D7743" s="219" t="s">
        <v>8065</v>
      </c>
      <c r="E7743" s="219" t="s">
        <v>6390</v>
      </c>
      <c r="F7743" s="219" t="s">
        <v>7720</v>
      </c>
      <c r="G7743" s="219" t="s">
        <v>7949</v>
      </c>
      <c r="H7743" s="219" t="s">
        <v>5990</v>
      </c>
      <c r="I7743" s="220" t="s">
        <v>7274</v>
      </c>
      <c r="J7743" s="221">
        <v>8700</v>
      </c>
      <c r="K7743" s="221">
        <v>1</v>
      </c>
      <c r="L7743" s="221">
        <v>8700</v>
      </c>
    </row>
    <row r="7744" spans="1:12" s="167" customFormat="1">
      <c r="A7744" s="218" t="str">
        <f t="shared" si="52"/>
        <v>O221104058661일반상품</v>
      </c>
      <c r="B7744" s="219" t="s">
        <v>9453</v>
      </c>
      <c r="C7744" s="219" t="s">
        <v>8023</v>
      </c>
      <c r="D7744" s="219" t="s">
        <v>8065</v>
      </c>
      <c r="E7744" s="219" t="s">
        <v>7705</v>
      </c>
      <c r="F7744" s="219" t="s">
        <v>6394</v>
      </c>
      <c r="G7744" s="219" t="s">
        <v>7815</v>
      </c>
      <c r="H7744" s="219" t="s">
        <v>5990</v>
      </c>
      <c r="I7744" s="220" t="s">
        <v>8574</v>
      </c>
      <c r="J7744" s="221">
        <v>2250</v>
      </c>
      <c r="K7744" s="221">
        <v>2</v>
      </c>
      <c r="L7744" s="221">
        <v>4500</v>
      </c>
    </row>
    <row r="7745" spans="1:12" s="167" customFormat="1">
      <c r="A7745" s="218" t="str">
        <f t="shared" si="52"/>
        <v>O221104058661일반상품</v>
      </c>
      <c r="B7745" s="219" t="s">
        <v>9453</v>
      </c>
      <c r="C7745" s="219" t="s">
        <v>8023</v>
      </c>
      <c r="D7745" s="219" t="s">
        <v>8065</v>
      </c>
      <c r="E7745" s="219" t="s">
        <v>7705</v>
      </c>
      <c r="F7745" s="219" t="s">
        <v>6394</v>
      </c>
      <c r="G7745" s="219" t="s">
        <v>7815</v>
      </c>
      <c r="H7745" s="219" t="s">
        <v>5990</v>
      </c>
      <c r="I7745" s="220" t="s">
        <v>9675</v>
      </c>
      <c r="J7745" s="221">
        <v>5800</v>
      </c>
      <c r="K7745" s="221">
        <v>1</v>
      </c>
      <c r="L7745" s="221">
        <v>5800</v>
      </c>
    </row>
    <row r="7746" spans="1:12" s="167" customFormat="1">
      <c r="A7746" s="218" t="str">
        <f t="shared" si="52"/>
        <v>O221104058661일반상품</v>
      </c>
      <c r="B7746" s="219" t="s">
        <v>9453</v>
      </c>
      <c r="C7746" s="219" t="s">
        <v>8023</v>
      </c>
      <c r="D7746" s="219" t="s">
        <v>8065</v>
      </c>
      <c r="E7746" s="219" t="s">
        <v>7705</v>
      </c>
      <c r="F7746" s="219" t="s">
        <v>6394</v>
      </c>
      <c r="G7746" s="219" t="s">
        <v>7815</v>
      </c>
      <c r="H7746" s="219" t="s">
        <v>5990</v>
      </c>
      <c r="I7746" s="220" t="s">
        <v>8424</v>
      </c>
      <c r="J7746" s="221">
        <v>1240</v>
      </c>
      <c r="K7746" s="221">
        <v>5</v>
      </c>
      <c r="L7746" s="221">
        <v>6200</v>
      </c>
    </row>
    <row r="7747" spans="1:12" s="167" customFormat="1">
      <c r="A7747" s="218" t="str">
        <f t="shared" si="52"/>
        <v>O221104058661일반상품</v>
      </c>
      <c r="B7747" s="219" t="s">
        <v>9453</v>
      </c>
      <c r="C7747" s="219" t="s">
        <v>8023</v>
      </c>
      <c r="D7747" s="219" t="s">
        <v>8065</v>
      </c>
      <c r="E7747" s="219" t="s">
        <v>7705</v>
      </c>
      <c r="F7747" s="219" t="s">
        <v>6394</v>
      </c>
      <c r="G7747" s="219" t="s">
        <v>7815</v>
      </c>
      <c r="H7747" s="219" t="s">
        <v>5990</v>
      </c>
      <c r="I7747" s="220" t="s">
        <v>7190</v>
      </c>
      <c r="J7747" s="221">
        <v>5000</v>
      </c>
      <c r="K7747" s="221">
        <v>1</v>
      </c>
      <c r="L7747" s="221">
        <v>5000</v>
      </c>
    </row>
    <row r="7748" spans="1:12" s="167" customFormat="1">
      <c r="A7748" s="218" t="str">
        <f t="shared" si="52"/>
        <v>O221104058661일반상품</v>
      </c>
      <c r="B7748" s="219" t="s">
        <v>9453</v>
      </c>
      <c r="C7748" s="219" t="s">
        <v>8023</v>
      </c>
      <c r="D7748" s="219" t="s">
        <v>8065</v>
      </c>
      <c r="E7748" s="219" t="s">
        <v>7705</v>
      </c>
      <c r="F7748" s="219" t="s">
        <v>6394</v>
      </c>
      <c r="G7748" s="219" t="s">
        <v>7815</v>
      </c>
      <c r="H7748" s="219" t="s">
        <v>5990</v>
      </c>
      <c r="I7748" s="220" t="s">
        <v>8817</v>
      </c>
      <c r="J7748" s="221">
        <v>12000</v>
      </c>
      <c r="K7748" s="221">
        <v>1</v>
      </c>
      <c r="L7748" s="221">
        <v>12000</v>
      </c>
    </row>
    <row r="7749" spans="1:12" s="167" customFormat="1">
      <c r="A7749" s="218" t="str">
        <f t="shared" si="52"/>
        <v>O221104058661일반상품</v>
      </c>
      <c r="B7749" s="219" t="s">
        <v>9453</v>
      </c>
      <c r="C7749" s="219" t="s">
        <v>8023</v>
      </c>
      <c r="D7749" s="219" t="s">
        <v>8065</v>
      </c>
      <c r="E7749" s="219" t="s">
        <v>7705</v>
      </c>
      <c r="F7749" s="219" t="s">
        <v>6394</v>
      </c>
      <c r="G7749" s="219" t="s">
        <v>7815</v>
      </c>
      <c r="H7749" s="219" t="s">
        <v>5990</v>
      </c>
      <c r="I7749" s="220" t="s">
        <v>8365</v>
      </c>
      <c r="J7749" s="221">
        <v>6180</v>
      </c>
      <c r="K7749" s="221">
        <v>2</v>
      </c>
      <c r="L7749" s="221">
        <v>12360</v>
      </c>
    </row>
    <row r="7750" spans="1:12" s="167" customFormat="1">
      <c r="A7750" s="218" t="str">
        <f t="shared" si="52"/>
        <v>O221104058661일반상품</v>
      </c>
      <c r="B7750" s="219" t="s">
        <v>9453</v>
      </c>
      <c r="C7750" s="219" t="s">
        <v>8023</v>
      </c>
      <c r="D7750" s="219" t="s">
        <v>8065</v>
      </c>
      <c r="E7750" s="219" t="s">
        <v>7705</v>
      </c>
      <c r="F7750" s="219" t="s">
        <v>6394</v>
      </c>
      <c r="G7750" s="219" t="s">
        <v>7815</v>
      </c>
      <c r="H7750" s="219" t="s">
        <v>5990</v>
      </c>
      <c r="I7750" s="220" t="s">
        <v>8067</v>
      </c>
      <c r="J7750" s="221">
        <v>19390</v>
      </c>
      <c r="K7750" s="221">
        <v>2</v>
      </c>
      <c r="L7750" s="221">
        <v>38780</v>
      </c>
    </row>
    <row r="7751" spans="1:12" s="167" customFormat="1">
      <c r="A7751" s="218" t="str">
        <f t="shared" si="52"/>
        <v>O221104058661일반상품</v>
      </c>
      <c r="B7751" s="219" t="s">
        <v>9453</v>
      </c>
      <c r="C7751" s="219" t="s">
        <v>8023</v>
      </c>
      <c r="D7751" s="219" t="s">
        <v>8065</v>
      </c>
      <c r="E7751" s="219" t="s">
        <v>7705</v>
      </c>
      <c r="F7751" s="219" t="s">
        <v>6394</v>
      </c>
      <c r="G7751" s="219" t="s">
        <v>7815</v>
      </c>
      <c r="H7751" s="219" t="s">
        <v>5990</v>
      </c>
      <c r="I7751" s="220" t="s">
        <v>8793</v>
      </c>
      <c r="J7751" s="221">
        <v>9840</v>
      </c>
      <c r="K7751" s="221">
        <v>1</v>
      </c>
      <c r="L7751" s="221">
        <v>9840</v>
      </c>
    </row>
    <row r="7752" spans="1:12" s="167" customFormat="1">
      <c r="A7752" s="218" t="str">
        <f t="shared" si="52"/>
        <v>O221104058661일반상품</v>
      </c>
      <c r="B7752" s="219" t="s">
        <v>9453</v>
      </c>
      <c r="C7752" s="219" t="s">
        <v>8023</v>
      </c>
      <c r="D7752" s="219" t="s">
        <v>8065</v>
      </c>
      <c r="E7752" s="219" t="s">
        <v>7705</v>
      </c>
      <c r="F7752" s="219" t="s">
        <v>6394</v>
      </c>
      <c r="G7752" s="219" t="s">
        <v>7815</v>
      </c>
      <c r="H7752" s="219" t="s">
        <v>5990</v>
      </c>
      <c r="I7752" s="220" t="s">
        <v>8973</v>
      </c>
      <c r="J7752" s="221">
        <v>3850</v>
      </c>
      <c r="K7752" s="221">
        <v>1</v>
      </c>
      <c r="L7752" s="221">
        <v>3850</v>
      </c>
    </row>
    <row r="7753" spans="1:12" s="167" customFormat="1">
      <c r="A7753" s="218" t="str">
        <f t="shared" si="52"/>
        <v>O221104058661일반상품</v>
      </c>
      <c r="B7753" s="219" t="s">
        <v>9453</v>
      </c>
      <c r="C7753" s="219" t="s">
        <v>8023</v>
      </c>
      <c r="D7753" s="219" t="s">
        <v>8065</v>
      </c>
      <c r="E7753" s="219" t="s">
        <v>7705</v>
      </c>
      <c r="F7753" s="219" t="s">
        <v>6394</v>
      </c>
      <c r="G7753" s="219" t="s">
        <v>7815</v>
      </c>
      <c r="H7753" s="219" t="s">
        <v>5990</v>
      </c>
      <c r="I7753" s="220" t="s">
        <v>8495</v>
      </c>
      <c r="J7753" s="221">
        <v>6200</v>
      </c>
      <c r="K7753" s="221">
        <v>1</v>
      </c>
      <c r="L7753" s="221">
        <v>6200</v>
      </c>
    </row>
    <row r="7754" spans="1:12" s="167" customFormat="1">
      <c r="A7754" s="218" t="str">
        <f t="shared" si="52"/>
        <v>O221104058661일반상품</v>
      </c>
      <c r="B7754" s="219" t="s">
        <v>9453</v>
      </c>
      <c r="C7754" s="219" t="s">
        <v>8023</v>
      </c>
      <c r="D7754" s="219" t="s">
        <v>8065</v>
      </c>
      <c r="E7754" s="219" t="s">
        <v>7705</v>
      </c>
      <c r="F7754" s="219" t="s">
        <v>6394</v>
      </c>
      <c r="G7754" s="219" t="s">
        <v>7815</v>
      </c>
      <c r="H7754" s="219" t="s">
        <v>5990</v>
      </c>
      <c r="I7754" s="220" t="s">
        <v>7239</v>
      </c>
      <c r="J7754" s="221">
        <v>6100</v>
      </c>
      <c r="K7754" s="221">
        <v>1</v>
      </c>
      <c r="L7754" s="221">
        <v>6100</v>
      </c>
    </row>
    <row r="7755" spans="1:12" s="167" customFormat="1">
      <c r="A7755" s="218" t="str">
        <f t="shared" si="52"/>
        <v>O221104058661일반상품</v>
      </c>
      <c r="B7755" s="219" t="s">
        <v>9453</v>
      </c>
      <c r="C7755" s="219" t="s">
        <v>8023</v>
      </c>
      <c r="D7755" s="219" t="s">
        <v>8065</v>
      </c>
      <c r="E7755" s="219" t="s">
        <v>7705</v>
      </c>
      <c r="F7755" s="219" t="s">
        <v>6394</v>
      </c>
      <c r="G7755" s="219" t="s">
        <v>7815</v>
      </c>
      <c r="H7755" s="219" t="s">
        <v>5990</v>
      </c>
      <c r="I7755" s="220" t="s">
        <v>8450</v>
      </c>
      <c r="J7755" s="221">
        <v>1400</v>
      </c>
      <c r="K7755" s="221">
        <v>2</v>
      </c>
      <c r="L7755" s="221">
        <v>2800</v>
      </c>
    </row>
    <row r="7756" spans="1:12" s="167" customFormat="1">
      <c r="A7756" s="218" t="str">
        <f t="shared" si="52"/>
        <v>O221104058661일반상품</v>
      </c>
      <c r="B7756" s="219" t="s">
        <v>9453</v>
      </c>
      <c r="C7756" s="219" t="s">
        <v>8023</v>
      </c>
      <c r="D7756" s="219" t="s">
        <v>8065</v>
      </c>
      <c r="E7756" s="219" t="s">
        <v>7705</v>
      </c>
      <c r="F7756" s="219" t="s">
        <v>6394</v>
      </c>
      <c r="G7756" s="219" t="s">
        <v>7815</v>
      </c>
      <c r="H7756" s="219" t="s">
        <v>5990</v>
      </c>
      <c r="I7756" s="220" t="s">
        <v>8631</v>
      </c>
      <c r="J7756" s="221">
        <v>4760</v>
      </c>
      <c r="K7756" s="221">
        <v>1</v>
      </c>
      <c r="L7756" s="221">
        <v>4760</v>
      </c>
    </row>
    <row r="7757" spans="1:12" s="167" customFormat="1">
      <c r="A7757" s="218" t="str">
        <f t="shared" si="52"/>
        <v>O221104058661일반상품</v>
      </c>
      <c r="B7757" s="219" t="s">
        <v>9453</v>
      </c>
      <c r="C7757" s="219" t="s">
        <v>8023</v>
      </c>
      <c r="D7757" s="219" t="s">
        <v>8065</v>
      </c>
      <c r="E7757" s="219" t="s">
        <v>7705</v>
      </c>
      <c r="F7757" s="219" t="s">
        <v>6394</v>
      </c>
      <c r="G7757" s="219" t="s">
        <v>7815</v>
      </c>
      <c r="H7757" s="219" t="s">
        <v>5990</v>
      </c>
      <c r="I7757" s="220" t="s">
        <v>9046</v>
      </c>
      <c r="J7757" s="221">
        <v>4760</v>
      </c>
      <c r="K7757" s="221">
        <v>1</v>
      </c>
      <c r="L7757" s="221">
        <v>4760</v>
      </c>
    </row>
    <row r="7758" spans="1:12" s="167" customFormat="1">
      <c r="A7758" s="218" t="str">
        <f t="shared" si="52"/>
        <v>O221104058661일반상품</v>
      </c>
      <c r="B7758" s="219" t="s">
        <v>9453</v>
      </c>
      <c r="C7758" s="219" t="s">
        <v>8023</v>
      </c>
      <c r="D7758" s="219" t="s">
        <v>8065</v>
      </c>
      <c r="E7758" s="219" t="s">
        <v>7705</v>
      </c>
      <c r="F7758" s="219" t="s">
        <v>6394</v>
      </c>
      <c r="G7758" s="219" t="s">
        <v>7815</v>
      </c>
      <c r="H7758" s="219" t="s">
        <v>5990</v>
      </c>
      <c r="I7758" s="220" t="s">
        <v>9007</v>
      </c>
      <c r="J7758" s="221">
        <v>2880</v>
      </c>
      <c r="K7758" s="221">
        <v>2</v>
      </c>
      <c r="L7758" s="221">
        <v>5760</v>
      </c>
    </row>
    <row r="7759" spans="1:12" s="167" customFormat="1">
      <c r="A7759" s="218" t="str">
        <f t="shared" si="52"/>
        <v>O221104058661일반상품</v>
      </c>
      <c r="B7759" s="219" t="s">
        <v>9453</v>
      </c>
      <c r="C7759" s="219" t="s">
        <v>8023</v>
      </c>
      <c r="D7759" s="219" t="s">
        <v>8065</v>
      </c>
      <c r="E7759" s="219" t="s">
        <v>7705</v>
      </c>
      <c r="F7759" s="219" t="s">
        <v>6394</v>
      </c>
      <c r="G7759" s="219" t="s">
        <v>7815</v>
      </c>
      <c r="H7759" s="219" t="s">
        <v>5990</v>
      </c>
      <c r="I7759" s="220" t="s">
        <v>8814</v>
      </c>
      <c r="J7759" s="221">
        <v>2880</v>
      </c>
      <c r="K7759" s="221">
        <v>2</v>
      </c>
      <c r="L7759" s="221">
        <v>5760</v>
      </c>
    </row>
    <row r="7760" spans="1:12" s="167" customFormat="1">
      <c r="A7760" s="218" t="str">
        <f t="shared" si="52"/>
        <v>O221104058661일반상품</v>
      </c>
      <c r="B7760" s="219" t="s">
        <v>9453</v>
      </c>
      <c r="C7760" s="219" t="s">
        <v>8023</v>
      </c>
      <c r="D7760" s="219" t="s">
        <v>8065</v>
      </c>
      <c r="E7760" s="219" t="s">
        <v>7705</v>
      </c>
      <c r="F7760" s="219" t="s">
        <v>6394</v>
      </c>
      <c r="G7760" s="219" t="s">
        <v>7815</v>
      </c>
      <c r="H7760" s="219" t="s">
        <v>5990</v>
      </c>
      <c r="I7760" s="220" t="s">
        <v>8526</v>
      </c>
      <c r="J7760" s="221">
        <v>2880</v>
      </c>
      <c r="K7760" s="221">
        <v>2</v>
      </c>
      <c r="L7760" s="221">
        <v>5760</v>
      </c>
    </row>
    <row r="7761" spans="1:12" s="167" customFormat="1">
      <c r="A7761" s="218" t="str">
        <f t="shared" si="52"/>
        <v>O221104058661일반상품</v>
      </c>
      <c r="B7761" s="219" t="s">
        <v>9453</v>
      </c>
      <c r="C7761" s="219" t="s">
        <v>8023</v>
      </c>
      <c r="D7761" s="219" t="s">
        <v>8065</v>
      </c>
      <c r="E7761" s="219" t="s">
        <v>7705</v>
      </c>
      <c r="F7761" s="219" t="s">
        <v>6394</v>
      </c>
      <c r="G7761" s="219" t="s">
        <v>7815</v>
      </c>
      <c r="H7761" s="219" t="s">
        <v>5990</v>
      </c>
      <c r="I7761" s="220" t="s">
        <v>7201</v>
      </c>
      <c r="J7761" s="221">
        <v>12480</v>
      </c>
      <c r="K7761" s="221">
        <v>1</v>
      </c>
      <c r="L7761" s="221">
        <v>12480</v>
      </c>
    </row>
    <row r="7762" spans="1:12" s="167" customFormat="1">
      <c r="A7762" s="218" t="str">
        <f t="shared" si="52"/>
        <v>O221104058661일반상품</v>
      </c>
      <c r="B7762" s="219" t="s">
        <v>9453</v>
      </c>
      <c r="C7762" s="219" t="s">
        <v>8023</v>
      </c>
      <c r="D7762" s="219" t="s">
        <v>8065</v>
      </c>
      <c r="E7762" s="219" t="s">
        <v>7705</v>
      </c>
      <c r="F7762" s="219" t="s">
        <v>6394</v>
      </c>
      <c r="G7762" s="219" t="s">
        <v>7815</v>
      </c>
      <c r="H7762" s="219" t="s">
        <v>5990</v>
      </c>
      <c r="I7762" s="220" t="s">
        <v>7259</v>
      </c>
      <c r="J7762" s="221">
        <v>5850</v>
      </c>
      <c r="K7762" s="221">
        <v>1</v>
      </c>
      <c r="L7762" s="221">
        <v>5850</v>
      </c>
    </row>
    <row r="7763" spans="1:12" s="167" customFormat="1">
      <c r="A7763" s="218" t="str">
        <f t="shared" si="52"/>
        <v>O221104058661일반상품</v>
      </c>
      <c r="B7763" s="219" t="s">
        <v>9453</v>
      </c>
      <c r="C7763" s="219" t="s">
        <v>8023</v>
      </c>
      <c r="D7763" s="219" t="s">
        <v>8065</v>
      </c>
      <c r="E7763" s="219" t="s">
        <v>7705</v>
      </c>
      <c r="F7763" s="219" t="s">
        <v>6394</v>
      </c>
      <c r="G7763" s="219" t="s">
        <v>7815</v>
      </c>
      <c r="H7763" s="219" t="s">
        <v>5990</v>
      </c>
      <c r="I7763" s="220" t="s">
        <v>8485</v>
      </c>
      <c r="J7763" s="221">
        <v>3300</v>
      </c>
      <c r="K7763" s="221">
        <v>2</v>
      </c>
      <c r="L7763" s="221">
        <v>6600</v>
      </c>
    </row>
    <row r="7764" spans="1:12" s="167" customFormat="1">
      <c r="A7764" s="218" t="str">
        <f t="shared" si="52"/>
        <v>O221104058661일반상품</v>
      </c>
      <c r="B7764" s="219" t="s">
        <v>9453</v>
      </c>
      <c r="C7764" s="219" t="s">
        <v>8023</v>
      </c>
      <c r="D7764" s="219" t="s">
        <v>8065</v>
      </c>
      <c r="E7764" s="219" t="s">
        <v>7705</v>
      </c>
      <c r="F7764" s="219" t="s">
        <v>6394</v>
      </c>
      <c r="G7764" s="219" t="s">
        <v>7815</v>
      </c>
      <c r="H7764" s="219" t="s">
        <v>5990</v>
      </c>
      <c r="I7764" s="220" t="s">
        <v>8667</v>
      </c>
      <c r="J7764" s="221">
        <v>3070</v>
      </c>
      <c r="K7764" s="221">
        <v>1</v>
      </c>
      <c r="L7764" s="221">
        <v>3070</v>
      </c>
    </row>
    <row r="7765" spans="1:12" s="167" customFormat="1">
      <c r="A7765" s="218" t="str">
        <f t="shared" si="52"/>
        <v>O221104058661일반상품</v>
      </c>
      <c r="B7765" s="219" t="s">
        <v>9453</v>
      </c>
      <c r="C7765" s="219" t="s">
        <v>8023</v>
      </c>
      <c r="D7765" s="219" t="s">
        <v>8065</v>
      </c>
      <c r="E7765" s="219" t="s">
        <v>7705</v>
      </c>
      <c r="F7765" s="219" t="s">
        <v>6394</v>
      </c>
      <c r="G7765" s="219" t="s">
        <v>7815</v>
      </c>
      <c r="H7765" s="219" t="s">
        <v>5990</v>
      </c>
      <c r="I7765" s="220" t="s">
        <v>8486</v>
      </c>
      <c r="J7765" s="221">
        <v>2100</v>
      </c>
      <c r="K7765" s="221">
        <v>1</v>
      </c>
      <c r="L7765" s="221">
        <v>2100</v>
      </c>
    </row>
    <row r="7766" spans="1:12" s="167" customFormat="1">
      <c r="A7766" s="218" t="str">
        <f t="shared" si="52"/>
        <v>O221104058661일반상품</v>
      </c>
      <c r="B7766" s="219" t="s">
        <v>9453</v>
      </c>
      <c r="C7766" s="219" t="s">
        <v>8023</v>
      </c>
      <c r="D7766" s="219" t="s">
        <v>8065</v>
      </c>
      <c r="E7766" s="219" t="s">
        <v>7705</v>
      </c>
      <c r="F7766" s="219" t="s">
        <v>6394</v>
      </c>
      <c r="G7766" s="219" t="s">
        <v>7815</v>
      </c>
      <c r="H7766" s="219" t="s">
        <v>5990</v>
      </c>
      <c r="I7766" s="220" t="s">
        <v>8869</v>
      </c>
      <c r="J7766" s="221">
        <v>1270</v>
      </c>
      <c r="K7766" s="221">
        <v>1</v>
      </c>
      <c r="L7766" s="221">
        <v>1270</v>
      </c>
    </row>
    <row r="7767" spans="1:12" s="167" customFormat="1">
      <c r="A7767" s="218" t="str">
        <f t="shared" si="52"/>
        <v>O221104058661일반상품</v>
      </c>
      <c r="B7767" s="219" t="s">
        <v>9453</v>
      </c>
      <c r="C7767" s="219" t="s">
        <v>8023</v>
      </c>
      <c r="D7767" s="219" t="s">
        <v>8065</v>
      </c>
      <c r="E7767" s="219" t="s">
        <v>7705</v>
      </c>
      <c r="F7767" s="219" t="s">
        <v>6394</v>
      </c>
      <c r="G7767" s="219" t="s">
        <v>7815</v>
      </c>
      <c r="H7767" s="219" t="s">
        <v>5990</v>
      </c>
      <c r="I7767" s="220" t="s">
        <v>8324</v>
      </c>
      <c r="J7767" s="221">
        <v>3920</v>
      </c>
      <c r="K7767" s="221">
        <v>1</v>
      </c>
      <c r="L7767" s="221">
        <v>3920</v>
      </c>
    </row>
    <row r="7768" spans="1:12" s="167" customFormat="1">
      <c r="A7768" s="218" t="str">
        <f t="shared" si="52"/>
        <v>O221104058661일반상품</v>
      </c>
      <c r="B7768" s="219" t="s">
        <v>9453</v>
      </c>
      <c r="C7768" s="219" t="s">
        <v>8023</v>
      </c>
      <c r="D7768" s="219" t="s">
        <v>8065</v>
      </c>
      <c r="E7768" s="219" t="s">
        <v>7705</v>
      </c>
      <c r="F7768" s="219" t="s">
        <v>6394</v>
      </c>
      <c r="G7768" s="219" t="s">
        <v>7815</v>
      </c>
      <c r="H7768" s="219" t="s">
        <v>5990</v>
      </c>
      <c r="I7768" s="220" t="s">
        <v>8416</v>
      </c>
      <c r="J7768" s="221">
        <v>5960</v>
      </c>
      <c r="K7768" s="221">
        <v>1</v>
      </c>
      <c r="L7768" s="221">
        <v>5960</v>
      </c>
    </row>
    <row r="7769" spans="1:12" s="167" customFormat="1">
      <c r="A7769" s="218" t="str">
        <f t="shared" si="52"/>
        <v>O221104058661일반상품</v>
      </c>
      <c r="B7769" s="219" t="s">
        <v>9453</v>
      </c>
      <c r="C7769" s="219" t="s">
        <v>8023</v>
      </c>
      <c r="D7769" s="219" t="s">
        <v>8065</v>
      </c>
      <c r="E7769" s="219" t="s">
        <v>7705</v>
      </c>
      <c r="F7769" s="219" t="s">
        <v>6394</v>
      </c>
      <c r="G7769" s="219" t="s">
        <v>7815</v>
      </c>
      <c r="H7769" s="219" t="s">
        <v>5990</v>
      </c>
      <c r="I7769" s="220" t="s">
        <v>7193</v>
      </c>
      <c r="J7769" s="221">
        <v>1900</v>
      </c>
      <c r="K7769" s="221">
        <v>2</v>
      </c>
      <c r="L7769" s="221">
        <v>3800</v>
      </c>
    </row>
    <row r="7770" spans="1:12" s="167" customFormat="1">
      <c r="A7770" s="218" t="str">
        <f t="shared" si="52"/>
        <v>O221104058661일반상품</v>
      </c>
      <c r="B7770" s="219" t="s">
        <v>9453</v>
      </c>
      <c r="C7770" s="219" t="s">
        <v>8023</v>
      </c>
      <c r="D7770" s="219" t="s">
        <v>8065</v>
      </c>
      <c r="E7770" s="219" t="s">
        <v>7705</v>
      </c>
      <c r="F7770" s="219" t="s">
        <v>6394</v>
      </c>
      <c r="G7770" s="219" t="s">
        <v>7815</v>
      </c>
      <c r="H7770" s="219" t="s">
        <v>5990</v>
      </c>
      <c r="I7770" s="220" t="s">
        <v>8816</v>
      </c>
      <c r="J7770" s="221">
        <v>7700</v>
      </c>
      <c r="K7770" s="221">
        <v>1</v>
      </c>
      <c r="L7770" s="221">
        <v>7700</v>
      </c>
    </row>
    <row r="7771" spans="1:12" s="167" customFormat="1">
      <c r="A7771" s="218" t="str">
        <f t="shared" si="52"/>
        <v>O221104058661일반상품</v>
      </c>
      <c r="B7771" s="219" t="s">
        <v>9453</v>
      </c>
      <c r="C7771" s="219" t="s">
        <v>8023</v>
      </c>
      <c r="D7771" s="219" t="s">
        <v>8065</v>
      </c>
      <c r="E7771" s="219" t="s">
        <v>7705</v>
      </c>
      <c r="F7771" s="219" t="s">
        <v>6394</v>
      </c>
      <c r="G7771" s="219" t="s">
        <v>7815</v>
      </c>
      <c r="H7771" s="219" t="s">
        <v>5990</v>
      </c>
      <c r="I7771" s="220" t="s">
        <v>7194</v>
      </c>
      <c r="J7771" s="221">
        <v>3200</v>
      </c>
      <c r="K7771" s="221">
        <v>1</v>
      </c>
      <c r="L7771" s="221">
        <v>3200</v>
      </c>
    </row>
    <row r="7772" spans="1:12" s="167" customFormat="1">
      <c r="A7772" s="218" t="str">
        <f t="shared" si="52"/>
        <v>O221104058661일반상품</v>
      </c>
      <c r="B7772" s="219" t="s">
        <v>9453</v>
      </c>
      <c r="C7772" s="219" t="s">
        <v>8023</v>
      </c>
      <c r="D7772" s="219" t="s">
        <v>8065</v>
      </c>
      <c r="E7772" s="219" t="s">
        <v>7705</v>
      </c>
      <c r="F7772" s="219" t="s">
        <v>6394</v>
      </c>
      <c r="G7772" s="219" t="s">
        <v>7815</v>
      </c>
      <c r="H7772" s="219" t="s">
        <v>5990</v>
      </c>
      <c r="I7772" s="220" t="s">
        <v>8929</v>
      </c>
      <c r="J7772" s="221">
        <v>3000</v>
      </c>
      <c r="K7772" s="221">
        <v>1</v>
      </c>
      <c r="L7772" s="221">
        <v>3000</v>
      </c>
    </row>
    <row r="7773" spans="1:12" s="167" customFormat="1">
      <c r="A7773" s="218" t="str">
        <f t="shared" si="52"/>
        <v>O221104058661일반상품</v>
      </c>
      <c r="B7773" s="219" t="s">
        <v>9453</v>
      </c>
      <c r="C7773" s="219" t="s">
        <v>8023</v>
      </c>
      <c r="D7773" s="219" t="s">
        <v>8065</v>
      </c>
      <c r="E7773" s="219" t="s">
        <v>7705</v>
      </c>
      <c r="F7773" s="219" t="s">
        <v>6394</v>
      </c>
      <c r="G7773" s="219" t="s">
        <v>7815</v>
      </c>
      <c r="H7773" s="219" t="s">
        <v>5990</v>
      </c>
      <c r="I7773" s="220" t="s">
        <v>8725</v>
      </c>
      <c r="J7773" s="221">
        <v>3900</v>
      </c>
      <c r="K7773" s="221">
        <v>3</v>
      </c>
      <c r="L7773" s="221">
        <v>11700</v>
      </c>
    </row>
    <row r="7774" spans="1:12" s="167" customFormat="1">
      <c r="A7774" s="218" t="str">
        <f t="shared" si="52"/>
        <v>O221104058661일반상품</v>
      </c>
      <c r="B7774" s="219" t="s">
        <v>9453</v>
      </c>
      <c r="C7774" s="219" t="s">
        <v>8023</v>
      </c>
      <c r="D7774" s="219" t="s">
        <v>8065</v>
      </c>
      <c r="E7774" s="219" t="s">
        <v>7705</v>
      </c>
      <c r="F7774" s="219" t="s">
        <v>6394</v>
      </c>
      <c r="G7774" s="219" t="s">
        <v>7815</v>
      </c>
      <c r="H7774" s="219" t="s">
        <v>5990</v>
      </c>
      <c r="I7774" s="220" t="s">
        <v>8757</v>
      </c>
      <c r="J7774" s="221">
        <v>2000</v>
      </c>
      <c r="K7774" s="221">
        <v>1</v>
      </c>
      <c r="L7774" s="221">
        <v>2000</v>
      </c>
    </row>
    <row r="7775" spans="1:12" s="167" customFormat="1">
      <c r="A7775" s="218" t="str">
        <f t="shared" si="52"/>
        <v>O221104058661일반상품</v>
      </c>
      <c r="B7775" s="219" t="s">
        <v>9453</v>
      </c>
      <c r="C7775" s="219" t="s">
        <v>8023</v>
      </c>
      <c r="D7775" s="219" t="s">
        <v>8065</v>
      </c>
      <c r="E7775" s="219" t="s">
        <v>7705</v>
      </c>
      <c r="F7775" s="219" t="s">
        <v>6394</v>
      </c>
      <c r="G7775" s="219" t="s">
        <v>7815</v>
      </c>
      <c r="H7775" s="219" t="s">
        <v>5990</v>
      </c>
      <c r="I7775" s="220" t="s">
        <v>8718</v>
      </c>
      <c r="J7775" s="221">
        <v>2750</v>
      </c>
      <c r="K7775" s="221">
        <v>1</v>
      </c>
      <c r="L7775" s="221">
        <v>2750</v>
      </c>
    </row>
    <row r="7776" spans="1:12" s="167" customFormat="1">
      <c r="A7776" s="218" t="str">
        <f t="shared" si="52"/>
        <v>O221104058661일반상품</v>
      </c>
      <c r="B7776" s="219" t="s">
        <v>9453</v>
      </c>
      <c r="C7776" s="219" t="s">
        <v>8023</v>
      </c>
      <c r="D7776" s="219" t="s">
        <v>8065</v>
      </c>
      <c r="E7776" s="219" t="s">
        <v>7705</v>
      </c>
      <c r="F7776" s="219" t="s">
        <v>6394</v>
      </c>
      <c r="G7776" s="219" t="s">
        <v>7815</v>
      </c>
      <c r="H7776" s="219" t="s">
        <v>5990</v>
      </c>
      <c r="I7776" s="220" t="s">
        <v>8746</v>
      </c>
      <c r="J7776" s="221">
        <v>1000</v>
      </c>
      <c r="K7776" s="221">
        <v>1</v>
      </c>
      <c r="L7776" s="221">
        <v>1000</v>
      </c>
    </row>
    <row r="7777" spans="1:12" s="167" customFormat="1">
      <c r="A7777" s="218" t="str">
        <f t="shared" si="52"/>
        <v>O221104058661일반상품</v>
      </c>
      <c r="B7777" s="219" t="s">
        <v>9453</v>
      </c>
      <c r="C7777" s="219" t="s">
        <v>8023</v>
      </c>
      <c r="D7777" s="219" t="s">
        <v>8065</v>
      </c>
      <c r="E7777" s="219" t="s">
        <v>7705</v>
      </c>
      <c r="F7777" s="219" t="s">
        <v>6394</v>
      </c>
      <c r="G7777" s="219" t="s">
        <v>7815</v>
      </c>
      <c r="H7777" s="219" t="s">
        <v>5990</v>
      </c>
      <c r="I7777" s="220" t="s">
        <v>8689</v>
      </c>
      <c r="J7777" s="221">
        <v>20390</v>
      </c>
      <c r="K7777" s="221">
        <v>1</v>
      </c>
      <c r="L7777" s="221">
        <v>20390</v>
      </c>
    </row>
    <row r="7778" spans="1:12" s="167" customFormat="1">
      <c r="A7778" s="218" t="str">
        <f t="shared" si="52"/>
        <v>O221104058661일반상품</v>
      </c>
      <c r="B7778" s="219" t="s">
        <v>9453</v>
      </c>
      <c r="C7778" s="219" t="s">
        <v>8023</v>
      </c>
      <c r="D7778" s="219" t="s">
        <v>8065</v>
      </c>
      <c r="E7778" s="219" t="s">
        <v>7705</v>
      </c>
      <c r="F7778" s="219" t="s">
        <v>6394</v>
      </c>
      <c r="G7778" s="219" t="s">
        <v>7815</v>
      </c>
      <c r="H7778" s="219" t="s">
        <v>5990</v>
      </c>
      <c r="I7778" s="220" t="s">
        <v>8690</v>
      </c>
      <c r="J7778" s="221">
        <v>2960</v>
      </c>
      <c r="K7778" s="221">
        <v>1</v>
      </c>
      <c r="L7778" s="221">
        <v>2960</v>
      </c>
    </row>
    <row r="7779" spans="1:12" s="167" customFormat="1">
      <c r="A7779" s="218" t="str">
        <f t="shared" si="52"/>
        <v>O221104058661일반상품</v>
      </c>
      <c r="B7779" s="219" t="s">
        <v>9453</v>
      </c>
      <c r="C7779" s="219" t="s">
        <v>8023</v>
      </c>
      <c r="D7779" s="219" t="s">
        <v>8065</v>
      </c>
      <c r="E7779" s="219" t="s">
        <v>7705</v>
      </c>
      <c r="F7779" s="219" t="s">
        <v>6394</v>
      </c>
      <c r="G7779" s="219" t="s">
        <v>7815</v>
      </c>
      <c r="H7779" s="219" t="s">
        <v>5990</v>
      </c>
      <c r="I7779" s="220" t="s">
        <v>8513</v>
      </c>
      <c r="J7779" s="221">
        <v>1030</v>
      </c>
      <c r="K7779" s="221">
        <v>1</v>
      </c>
      <c r="L7779" s="221">
        <v>1030</v>
      </c>
    </row>
    <row r="7780" spans="1:12" s="167" customFormat="1">
      <c r="A7780" s="218" t="str">
        <f t="shared" si="52"/>
        <v>O221104058661일반상품</v>
      </c>
      <c r="B7780" s="219" t="s">
        <v>9453</v>
      </c>
      <c r="C7780" s="219" t="s">
        <v>8023</v>
      </c>
      <c r="D7780" s="219" t="s">
        <v>8065</v>
      </c>
      <c r="E7780" s="219" t="s">
        <v>7705</v>
      </c>
      <c r="F7780" s="219" t="s">
        <v>6394</v>
      </c>
      <c r="G7780" s="219" t="s">
        <v>7815</v>
      </c>
      <c r="H7780" s="219" t="s">
        <v>5990</v>
      </c>
      <c r="I7780" s="220" t="s">
        <v>8380</v>
      </c>
      <c r="J7780" s="221">
        <v>4450</v>
      </c>
      <c r="K7780" s="221">
        <v>1</v>
      </c>
      <c r="L7780" s="221">
        <v>4450</v>
      </c>
    </row>
    <row r="7781" spans="1:12" s="167" customFormat="1">
      <c r="A7781" s="218" t="str">
        <f t="shared" si="52"/>
        <v>O221104058661일반상품</v>
      </c>
      <c r="B7781" s="219" t="s">
        <v>9453</v>
      </c>
      <c r="C7781" s="219" t="s">
        <v>8023</v>
      </c>
      <c r="D7781" s="219" t="s">
        <v>8065</v>
      </c>
      <c r="E7781" s="219" t="s">
        <v>7705</v>
      </c>
      <c r="F7781" s="219" t="s">
        <v>6394</v>
      </c>
      <c r="G7781" s="219" t="s">
        <v>7815</v>
      </c>
      <c r="H7781" s="219" t="s">
        <v>5990</v>
      </c>
      <c r="I7781" s="220" t="s">
        <v>7215</v>
      </c>
      <c r="J7781" s="221">
        <v>1070</v>
      </c>
      <c r="K7781" s="221">
        <v>2</v>
      </c>
      <c r="L7781" s="221">
        <v>2140</v>
      </c>
    </row>
    <row r="7782" spans="1:12" s="167" customFormat="1">
      <c r="A7782" s="218" t="str">
        <f t="shared" si="52"/>
        <v>O221104058661일반상품</v>
      </c>
      <c r="B7782" s="219" t="s">
        <v>9453</v>
      </c>
      <c r="C7782" s="219" t="s">
        <v>8023</v>
      </c>
      <c r="D7782" s="219" t="s">
        <v>8065</v>
      </c>
      <c r="E7782" s="219" t="s">
        <v>7705</v>
      </c>
      <c r="F7782" s="219" t="s">
        <v>6394</v>
      </c>
      <c r="G7782" s="219" t="s">
        <v>7815</v>
      </c>
      <c r="H7782" s="219" t="s">
        <v>5990</v>
      </c>
      <c r="I7782" s="220" t="s">
        <v>8855</v>
      </c>
      <c r="J7782" s="221">
        <v>29000</v>
      </c>
      <c r="K7782" s="221">
        <v>1</v>
      </c>
      <c r="L7782" s="221">
        <v>29000</v>
      </c>
    </row>
    <row r="7783" spans="1:12" s="167" customFormat="1">
      <c r="A7783" s="218" t="str">
        <f t="shared" si="52"/>
        <v>O221104058661일반상품</v>
      </c>
      <c r="B7783" s="219" t="s">
        <v>9453</v>
      </c>
      <c r="C7783" s="219" t="s">
        <v>8023</v>
      </c>
      <c r="D7783" s="219" t="s">
        <v>8065</v>
      </c>
      <c r="E7783" s="219" t="s">
        <v>7705</v>
      </c>
      <c r="F7783" s="219" t="s">
        <v>6394</v>
      </c>
      <c r="G7783" s="219" t="s">
        <v>7815</v>
      </c>
      <c r="H7783" s="219" t="s">
        <v>5990</v>
      </c>
      <c r="I7783" s="220" t="s">
        <v>8620</v>
      </c>
      <c r="J7783" s="221">
        <v>11000</v>
      </c>
      <c r="K7783" s="221">
        <v>1</v>
      </c>
      <c r="L7783" s="221">
        <v>11000</v>
      </c>
    </row>
    <row r="7784" spans="1:12" s="167" customFormat="1">
      <c r="A7784" s="218" t="str">
        <f t="shared" si="52"/>
        <v>O221104058661일반상품</v>
      </c>
      <c r="B7784" s="219" t="s">
        <v>9453</v>
      </c>
      <c r="C7784" s="219" t="s">
        <v>8023</v>
      </c>
      <c r="D7784" s="219" t="s">
        <v>8065</v>
      </c>
      <c r="E7784" s="219" t="s">
        <v>7705</v>
      </c>
      <c r="F7784" s="219" t="s">
        <v>6394</v>
      </c>
      <c r="G7784" s="219" t="s">
        <v>7815</v>
      </c>
      <c r="H7784" s="219" t="s">
        <v>5990</v>
      </c>
      <c r="I7784" s="220" t="s">
        <v>8033</v>
      </c>
      <c r="J7784" s="221">
        <v>2400</v>
      </c>
      <c r="K7784" s="221">
        <v>1</v>
      </c>
      <c r="L7784" s="221">
        <v>2400</v>
      </c>
    </row>
    <row r="7785" spans="1:12" s="167" customFormat="1">
      <c r="A7785" s="218" t="str">
        <f t="shared" si="52"/>
        <v>O221104058661일반상품</v>
      </c>
      <c r="B7785" s="219" t="s">
        <v>9453</v>
      </c>
      <c r="C7785" s="219" t="s">
        <v>8023</v>
      </c>
      <c r="D7785" s="219" t="s">
        <v>8065</v>
      </c>
      <c r="E7785" s="219" t="s">
        <v>7705</v>
      </c>
      <c r="F7785" s="219" t="s">
        <v>6394</v>
      </c>
      <c r="G7785" s="219" t="s">
        <v>7815</v>
      </c>
      <c r="H7785" s="219" t="s">
        <v>5990</v>
      </c>
      <c r="I7785" s="220" t="s">
        <v>8434</v>
      </c>
      <c r="J7785" s="221">
        <v>2400</v>
      </c>
      <c r="K7785" s="221">
        <v>1</v>
      </c>
      <c r="L7785" s="221">
        <v>2400</v>
      </c>
    </row>
    <row r="7786" spans="1:12" s="167" customFormat="1">
      <c r="A7786" s="218" t="str">
        <f t="shared" si="52"/>
        <v>O221104058661일반상품</v>
      </c>
      <c r="B7786" s="219" t="s">
        <v>9453</v>
      </c>
      <c r="C7786" s="219" t="s">
        <v>8023</v>
      </c>
      <c r="D7786" s="219" t="s">
        <v>8065</v>
      </c>
      <c r="E7786" s="219" t="s">
        <v>7705</v>
      </c>
      <c r="F7786" s="219" t="s">
        <v>6394</v>
      </c>
      <c r="G7786" s="219" t="s">
        <v>7815</v>
      </c>
      <c r="H7786" s="219" t="s">
        <v>5990</v>
      </c>
      <c r="I7786" s="220" t="s">
        <v>8025</v>
      </c>
      <c r="J7786" s="221">
        <v>3800</v>
      </c>
      <c r="K7786" s="221">
        <v>2</v>
      </c>
      <c r="L7786" s="221">
        <v>7600</v>
      </c>
    </row>
    <row r="7787" spans="1:12" s="167" customFormat="1">
      <c r="A7787" s="218" t="str">
        <f t="shared" si="52"/>
        <v>O221104058659일반상품</v>
      </c>
      <c r="B7787" s="219" t="s">
        <v>9454</v>
      </c>
      <c r="C7787" s="219" t="s">
        <v>8023</v>
      </c>
      <c r="D7787" s="219" t="s">
        <v>8065</v>
      </c>
      <c r="E7787" s="219" t="s">
        <v>6389</v>
      </c>
      <c r="F7787" s="219" t="s">
        <v>6437</v>
      </c>
      <c r="G7787" s="219" t="s">
        <v>7921</v>
      </c>
      <c r="H7787" s="219" t="s">
        <v>5990</v>
      </c>
      <c r="I7787" s="220" t="s">
        <v>9558</v>
      </c>
      <c r="J7787" s="221">
        <v>8980</v>
      </c>
      <c r="K7787" s="221">
        <v>3</v>
      </c>
      <c r="L7787" s="221">
        <v>26940</v>
      </c>
    </row>
    <row r="7788" spans="1:12" s="167" customFormat="1">
      <c r="A7788" s="218" t="str">
        <f t="shared" si="52"/>
        <v>O221104058659일반상품</v>
      </c>
      <c r="B7788" s="219" t="s">
        <v>9454</v>
      </c>
      <c r="C7788" s="219" t="s">
        <v>8023</v>
      </c>
      <c r="D7788" s="219" t="s">
        <v>8065</v>
      </c>
      <c r="E7788" s="219" t="s">
        <v>6389</v>
      </c>
      <c r="F7788" s="219" t="s">
        <v>6437</v>
      </c>
      <c r="G7788" s="219" t="s">
        <v>7921</v>
      </c>
      <c r="H7788" s="219" t="s">
        <v>5990</v>
      </c>
      <c r="I7788" s="220" t="s">
        <v>9668</v>
      </c>
      <c r="J7788" s="221">
        <v>5490</v>
      </c>
      <c r="K7788" s="221">
        <v>3</v>
      </c>
      <c r="L7788" s="221">
        <v>16470</v>
      </c>
    </row>
    <row r="7789" spans="1:12" s="167" customFormat="1">
      <c r="A7789" s="218" t="str">
        <f t="shared" si="52"/>
        <v>O221104058659일반상품</v>
      </c>
      <c r="B7789" s="219" t="s">
        <v>9454</v>
      </c>
      <c r="C7789" s="219" t="s">
        <v>8023</v>
      </c>
      <c r="D7789" s="219" t="s">
        <v>8065</v>
      </c>
      <c r="E7789" s="219" t="s">
        <v>6389</v>
      </c>
      <c r="F7789" s="219" t="s">
        <v>6437</v>
      </c>
      <c r="G7789" s="219" t="s">
        <v>7921</v>
      </c>
      <c r="H7789" s="219" t="s">
        <v>5990</v>
      </c>
      <c r="I7789" s="220" t="s">
        <v>8341</v>
      </c>
      <c r="J7789" s="221">
        <v>9000</v>
      </c>
      <c r="K7789" s="221">
        <v>2</v>
      </c>
      <c r="L7789" s="221">
        <v>18000</v>
      </c>
    </row>
    <row r="7790" spans="1:12" s="167" customFormat="1">
      <c r="A7790" s="218" t="str">
        <f t="shared" si="52"/>
        <v>O221104058659일반상품</v>
      </c>
      <c r="B7790" s="219" t="s">
        <v>9454</v>
      </c>
      <c r="C7790" s="219" t="s">
        <v>8023</v>
      </c>
      <c r="D7790" s="219" t="s">
        <v>8065</v>
      </c>
      <c r="E7790" s="219" t="s">
        <v>6389</v>
      </c>
      <c r="F7790" s="219" t="s">
        <v>6437</v>
      </c>
      <c r="G7790" s="219" t="s">
        <v>7921</v>
      </c>
      <c r="H7790" s="219" t="s">
        <v>5990</v>
      </c>
      <c r="I7790" s="220" t="s">
        <v>8661</v>
      </c>
      <c r="J7790" s="221">
        <v>1800</v>
      </c>
      <c r="K7790" s="221">
        <v>1</v>
      </c>
      <c r="L7790" s="221">
        <v>1800</v>
      </c>
    </row>
    <row r="7791" spans="1:12" s="167" customFormat="1">
      <c r="A7791" s="218" t="str">
        <f t="shared" si="52"/>
        <v>O221104058659일반상품</v>
      </c>
      <c r="B7791" s="219" t="s">
        <v>9454</v>
      </c>
      <c r="C7791" s="219" t="s">
        <v>8023</v>
      </c>
      <c r="D7791" s="219" t="s">
        <v>8065</v>
      </c>
      <c r="E7791" s="219" t="s">
        <v>6389</v>
      </c>
      <c r="F7791" s="219" t="s">
        <v>6437</v>
      </c>
      <c r="G7791" s="219" t="s">
        <v>7921</v>
      </c>
      <c r="H7791" s="219" t="s">
        <v>5990</v>
      </c>
      <c r="I7791" s="220" t="s">
        <v>8940</v>
      </c>
      <c r="J7791" s="221">
        <v>7440</v>
      </c>
      <c r="K7791" s="221">
        <v>2</v>
      </c>
      <c r="L7791" s="221">
        <v>14880</v>
      </c>
    </row>
    <row r="7792" spans="1:12" s="167" customFormat="1">
      <c r="A7792" s="218" t="str">
        <f t="shared" si="52"/>
        <v>O221104058659일반상품</v>
      </c>
      <c r="B7792" s="219" t="s">
        <v>9454</v>
      </c>
      <c r="C7792" s="219" t="s">
        <v>8023</v>
      </c>
      <c r="D7792" s="219" t="s">
        <v>8065</v>
      </c>
      <c r="E7792" s="219" t="s">
        <v>6389</v>
      </c>
      <c r="F7792" s="219" t="s">
        <v>6437</v>
      </c>
      <c r="G7792" s="219" t="s">
        <v>7921</v>
      </c>
      <c r="H7792" s="219" t="s">
        <v>5990</v>
      </c>
      <c r="I7792" s="220" t="s">
        <v>7980</v>
      </c>
      <c r="J7792" s="221">
        <v>4200</v>
      </c>
      <c r="K7792" s="221">
        <v>1</v>
      </c>
      <c r="L7792" s="221">
        <v>4200</v>
      </c>
    </row>
    <row r="7793" spans="1:12" s="167" customFormat="1">
      <c r="A7793" s="218" t="str">
        <f t="shared" si="52"/>
        <v>O221104058659일반상품</v>
      </c>
      <c r="B7793" s="219" t="s">
        <v>9454</v>
      </c>
      <c r="C7793" s="219" t="s">
        <v>8023</v>
      </c>
      <c r="D7793" s="219" t="s">
        <v>8065</v>
      </c>
      <c r="E7793" s="219" t="s">
        <v>6389</v>
      </c>
      <c r="F7793" s="219" t="s">
        <v>6437</v>
      </c>
      <c r="G7793" s="219" t="s">
        <v>7921</v>
      </c>
      <c r="H7793" s="219" t="s">
        <v>5990</v>
      </c>
      <c r="I7793" s="220" t="s">
        <v>8776</v>
      </c>
      <c r="J7793" s="221">
        <v>5100</v>
      </c>
      <c r="K7793" s="221">
        <v>5</v>
      </c>
      <c r="L7793" s="221">
        <v>25500</v>
      </c>
    </row>
    <row r="7794" spans="1:12" s="167" customFormat="1">
      <c r="A7794" s="218" t="str">
        <f t="shared" si="52"/>
        <v>O221104058659일반상품</v>
      </c>
      <c r="B7794" s="219" t="s">
        <v>9454</v>
      </c>
      <c r="C7794" s="219" t="s">
        <v>8023</v>
      </c>
      <c r="D7794" s="219" t="s">
        <v>8065</v>
      </c>
      <c r="E7794" s="219" t="s">
        <v>6389</v>
      </c>
      <c r="F7794" s="219" t="s">
        <v>6437</v>
      </c>
      <c r="G7794" s="219" t="s">
        <v>7921</v>
      </c>
      <c r="H7794" s="219" t="s">
        <v>5990</v>
      </c>
      <c r="I7794" s="220" t="s">
        <v>8577</v>
      </c>
      <c r="J7794" s="221">
        <v>1780</v>
      </c>
      <c r="K7794" s="221">
        <v>1</v>
      </c>
      <c r="L7794" s="221">
        <v>1780</v>
      </c>
    </row>
    <row r="7795" spans="1:12" s="167" customFormat="1">
      <c r="A7795" s="218" t="str">
        <f t="shared" si="52"/>
        <v>O221104058659일반상품</v>
      </c>
      <c r="B7795" s="219" t="s">
        <v>9454</v>
      </c>
      <c r="C7795" s="219" t="s">
        <v>8023</v>
      </c>
      <c r="D7795" s="219" t="s">
        <v>8065</v>
      </c>
      <c r="E7795" s="219" t="s">
        <v>6389</v>
      </c>
      <c r="F7795" s="219" t="s">
        <v>6437</v>
      </c>
      <c r="G7795" s="219" t="s">
        <v>7921</v>
      </c>
      <c r="H7795" s="219" t="s">
        <v>5990</v>
      </c>
      <c r="I7795" s="220" t="s">
        <v>8327</v>
      </c>
      <c r="J7795" s="221">
        <v>1340</v>
      </c>
      <c r="K7795" s="221">
        <v>4</v>
      </c>
      <c r="L7795" s="221">
        <v>5360</v>
      </c>
    </row>
    <row r="7796" spans="1:12" s="167" customFormat="1">
      <c r="A7796" s="218" t="str">
        <f t="shared" si="52"/>
        <v>O221104058659일반상품</v>
      </c>
      <c r="B7796" s="219" t="s">
        <v>9454</v>
      </c>
      <c r="C7796" s="219" t="s">
        <v>8023</v>
      </c>
      <c r="D7796" s="219" t="s">
        <v>8065</v>
      </c>
      <c r="E7796" s="219" t="s">
        <v>6389</v>
      </c>
      <c r="F7796" s="219" t="s">
        <v>6437</v>
      </c>
      <c r="G7796" s="219" t="s">
        <v>7921</v>
      </c>
      <c r="H7796" s="219" t="s">
        <v>5990</v>
      </c>
      <c r="I7796" s="220" t="s">
        <v>7977</v>
      </c>
      <c r="J7796" s="221">
        <v>1460</v>
      </c>
      <c r="K7796" s="221">
        <v>10</v>
      </c>
      <c r="L7796" s="221">
        <v>14600</v>
      </c>
    </row>
    <row r="7797" spans="1:12" s="167" customFormat="1">
      <c r="A7797" s="218" t="str">
        <f t="shared" si="52"/>
        <v>O221104058659일반상품</v>
      </c>
      <c r="B7797" s="219" t="s">
        <v>9454</v>
      </c>
      <c r="C7797" s="219" t="s">
        <v>8023</v>
      </c>
      <c r="D7797" s="219" t="s">
        <v>8065</v>
      </c>
      <c r="E7797" s="219" t="s">
        <v>6389</v>
      </c>
      <c r="F7797" s="219" t="s">
        <v>6437</v>
      </c>
      <c r="G7797" s="219" t="s">
        <v>7921</v>
      </c>
      <c r="H7797" s="219" t="s">
        <v>5990</v>
      </c>
      <c r="I7797" s="220" t="s">
        <v>8384</v>
      </c>
      <c r="J7797" s="221">
        <v>3730</v>
      </c>
      <c r="K7797" s="221">
        <v>1</v>
      </c>
      <c r="L7797" s="221">
        <v>3730</v>
      </c>
    </row>
    <row r="7798" spans="1:12" s="167" customFormat="1">
      <c r="A7798" s="218" t="str">
        <f t="shared" si="52"/>
        <v>O221104058659일반상품</v>
      </c>
      <c r="B7798" s="219" t="s">
        <v>9454</v>
      </c>
      <c r="C7798" s="219" t="s">
        <v>8023</v>
      </c>
      <c r="D7798" s="219" t="s">
        <v>8065</v>
      </c>
      <c r="E7798" s="219" t="s">
        <v>6389</v>
      </c>
      <c r="F7798" s="219" t="s">
        <v>6437</v>
      </c>
      <c r="G7798" s="219" t="s">
        <v>7921</v>
      </c>
      <c r="H7798" s="219" t="s">
        <v>5990</v>
      </c>
      <c r="I7798" s="220" t="s">
        <v>7223</v>
      </c>
      <c r="J7798" s="221">
        <v>4080</v>
      </c>
      <c r="K7798" s="221">
        <v>1</v>
      </c>
      <c r="L7798" s="221">
        <v>4080</v>
      </c>
    </row>
    <row r="7799" spans="1:12" s="167" customFormat="1">
      <c r="A7799" s="218" t="str">
        <f t="shared" si="52"/>
        <v>O221104058659일반상품</v>
      </c>
      <c r="B7799" s="219" t="s">
        <v>9454</v>
      </c>
      <c r="C7799" s="219" t="s">
        <v>8023</v>
      </c>
      <c r="D7799" s="219" t="s">
        <v>8065</v>
      </c>
      <c r="E7799" s="219" t="s">
        <v>6389</v>
      </c>
      <c r="F7799" s="219" t="s">
        <v>6437</v>
      </c>
      <c r="G7799" s="219" t="s">
        <v>7921</v>
      </c>
      <c r="H7799" s="219" t="s">
        <v>5990</v>
      </c>
      <c r="I7799" s="220" t="s">
        <v>7190</v>
      </c>
      <c r="J7799" s="221">
        <v>5000</v>
      </c>
      <c r="K7799" s="221">
        <v>1</v>
      </c>
      <c r="L7799" s="221">
        <v>5000</v>
      </c>
    </row>
    <row r="7800" spans="1:12" s="167" customFormat="1">
      <c r="A7800" s="218" t="str">
        <f t="shared" si="52"/>
        <v>O221104058659일반상품</v>
      </c>
      <c r="B7800" s="219" t="s">
        <v>9454</v>
      </c>
      <c r="C7800" s="219" t="s">
        <v>8023</v>
      </c>
      <c r="D7800" s="219" t="s">
        <v>8065</v>
      </c>
      <c r="E7800" s="219" t="s">
        <v>6389</v>
      </c>
      <c r="F7800" s="219" t="s">
        <v>6437</v>
      </c>
      <c r="G7800" s="219" t="s">
        <v>7921</v>
      </c>
      <c r="H7800" s="219" t="s">
        <v>5990</v>
      </c>
      <c r="I7800" s="220" t="s">
        <v>9670</v>
      </c>
      <c r="J7800" s="221">
        <v>930</v>
      </c>
      <c r="K7800" s="221">
        <v>3</v>
      </c>
      <c r="L7800" s="221">
        <v>2790</v>
      </c>
    </row>
    <row r="7801" spans="1:12" s="167" customFormat="1">
      <c r="A7801" s="218" t="str">
        <f t="shared" si="52"/>
        <v>O221104058659일반상품</v>
      </c>
      <c r="B7801" s="219" t="s">
        <v>9454</v>
      </c>
      <c r="C7801" s="219" t="s">
        <v>8023</v>
      </c>
      <c r="D7801" s="219" t="s">
        <v>8065</v>
      </c>
      <c r="E7801" s="219" t="s">
        <v>6389</v>
      </c>
      <c r="F7801" s="219" t="s">
        <v>6437</v>
      </c>
      <c r="G7801" s="219" t="s">
        <v>7921</v>
      </c>
      <c r="H7801" s="219" t="s">
        <v>5990</v>
      </c>
      <c r="I7801" s="220" t="s">
        <v>8397</v>
      </c>
      <c r="J7801" s="221">
        <v>10200</v>
      </c>
      <c r="K7801" s="221">
        <v>2</v>
      </c>
      <c r="L7801" s="221">
        <v>20400</v>
      </c>
    </row>
    <row r="7802" spans="1:12" s="167" customFormat="1">
      <c r="A7802" s="218" t="str">
        <f t="shared" si="52"/>
        <v>O221104058659일반상품</v>
      </c>
      <c r="B7802" s="219" t="s">
        <v>9454</v>
      </c>
      <c r="C7802" s="219" t="s">
        <v>8023</v>
      </c>
      <c r="D7802" s="219" t="s">
        <v>8065</v>
      </c>
      <c r="E7802" s="219" t="s">
        <v>6389</v>
      </c>
      <c r="F7802" s="219" t="s">
        <v>6437</v>
      </c>
      <c r="G7802" s="219" t="s">
        <v>7921</v>
      </c>
      <c r="H7802" s="219" t="s">
        <v>5990</v>
      </c>
      <c r="I7802" s="220" t="s">
        <v>7271</v>
      </c>
      <c r="J7802" s="221">
        <v>3900</v>
      </c>
      <c r="K7802" s="221">
        <v>5</v>
      </c>
      <c r="L7802" s="221">
        <v>19500</v>
      </c>
    </row>
    <row r="7803" spans="1:12" s="167" customFormat="1">
      <c r="A7803" s="218" t="str">
        <f t="shared" si="52"/>
        <v>O221104058659일반상품</v>
      </c>
      <c r="B7803" s="219" t="s">
        <v>9454</v>
      </c>
      <c r="C7803" s="219" t="s">
        <v>8023</v>
      </c>
      <c r="D7803" s="219" t="s">
        <v>8065</v>
      </c>
      <c r="E7803" s="219" t="s">
        <v>6389</v>
      </c>
      <c r="F7803" s="219" t="s">
        <v>6437</v>
      </c>
      <c r="G7803" s="219" t="s">
        <v>7921</v>
      </c>
      <c r="H7803" s="219" t="s">
        <v>5990</v>
      </c>
      <c r="I7803" s="220" t="s">
        <v>8607</v>
      </c>
      <c r="J7803" s="221">
        <v>16000</v>
      </c>
      <c r="K7803" s="221">
        <v>1</v>
      </c>
      <c r="L7803" s="221">
        <v>16000</v>
      </c>
    </row>
    <row r="7804" spans="1:12" s="167" customFormat="1">
      <c r="A7804" s="218" t="str">
        <f t="shared" si="52"/>
        <v>O221104058659일반상품</v>
      </c>
      <c r="B7804" s="219" t="s">
        <v>9454</v>
      </c>
      <c r="C7804" s="219" t="s">
        <v>8023</v>
      </c>
      <c r="D7804" s="219" t="s">
        <v>8065</v>
      </c>
      <c r="E7804" s="219" t="s">
        <v>6389</v>
      </c>
      <c r="F7804" s="219" t="s">
        <v>6437</v>
      </c>
      <c r="G7804" s="219" t="s">
        <v>7921</v>
      </c>
      <c r="H7804" s="219" t="s">
        <v>5990</v>
      </c>
      <c r="I7804" s="220" t="s">
        <v>8608</v>
      </c>
      <c r="J7804" s="221">
        <v>16000</v>
      </c>
      <c r="K7804" s="221">
        <v>2</v>
      </c>
      <c r="L7804" s="221">
        <v>32000</v>
      </c>
    </row>
    <row r="7805" spans="1:12" s="167" customFormat="1">
      <c r="A7805" s="218" t="str">
        <f t="shared" si="52"/>
        <v>O221104058659일반상품</v>
      </c>
      <c r="B7805" s="219" t="s">
        <v>9454</v>
      </c>
      <c r="C7805" s="219" t="s">
        <v>8023</v>
      </c>
      <c r="D7805" s="219" t="s">
        <v>8065</v>
      </c>
      <c r="E7805" s="219" t="s">
        <v>6389</v>
      </c>
      <c r="F7805" s="219" t="s">
        <v>6437</v>
      </c>
      <c r="G7805" s="219" t="s">
        <v>7921</v>
      </c>
      <c r="H7805" s="219" t="s">
        <v>5990</v>
      </c>
      <c r="I7805" s="220" t="s">
        <v>9563</v>
      </c>
      <c r="J7805" s="221">
        <v>1700</v>
      </c>
      <c r="K7805" s="221">
        <v>2</v>
      </c>
      <c r="L7805" s="221">
        <v>3400</v>
      </c>
    </row>
    <row r="7806" spans="1:12" s="167" customFormat="1">
      <c r="A7806" s="218" t="str">
        <f t="shared" si="52"/>
        <v>O221104058659일반상품</v>
      </c>
      <c r="B7806" s="219" t="s">
        <v>9454</v>
      </c>
      <c r="C7806" s="219" t="s">
        <v>8023</v>
      </c>
      <c r="D7806" s="219" t="s">
        <v>8065</v>
      </c>
      <c r="E7806" s="219" t="s">
        <v>6389</v>
      </c>
      <c r="F7806" s="219" t="s">
        <v>6437</v>
      </c>
      <c r="G7806" s="219" t="s">
        <v>7921</v>
      </c>
      <c r="H7806" s="219" t="s">
        <v>5990</v>
      </c>
      <c r="I7806" s="220" t="s">
        <v>8398</v>
      </c>
      <c r="J7806" s="221">
        <v>1240</v>
      </c>
      <c r="K7806" s="221">
        <v>4</v>
      </c>
      <c r="L7806" s="221">
        <v>4960</v>
      </c>
    </row>
    <row r="7807" spans="1:12" s="167" customFormat="1">
      <c r="A7807" s="218" t="str">
        <f t="shared" si="52"/>
        <v>O221104058659일반상품</v>
      </c>
      <c r="B7807" s="219" t="s">
        <v>9454</v>
      </c>
      <c r="C7807" s="219" t="s">
        <v>8023</v>
      </c>
      <c r="D7807" s="219" t="s">
        <v>8065</v>
      </c>
      <c r="E7807" s="219" t="s">
        <v>6389</v>
      </c>
      <c r="F7807" s="219" t="s">
        <v>6437</v>
      </c>
      <c r="G7807" s="219" t="s">
        <v>7921</v>
      </c>
      <c r="H7807" s="219" t="s">
        <v>5990</v>
      </c>
      <c r="I7807" s="220" t="s">
        <v>8320</v>
      </c>
      <c r="J7807" s="221">
        <v>3610</v>
      </c>
      <c r="K7807" s="221">
        <v>3</v>
      </c>
      <c r="L7807" s="221">
        <v>10830</v>
      </c>
    </row>
    <row r="7808" spans="1:12" s="167" customFormat="1">
      <c r="A7808" s="218" t="str">
        <f t="shared" si="52"/>
        <v>O221104058659일반상품</v>
      </c>
      <c r="B7808" s="219" t="s">
        <v>9454</v>
      </c>
      <c r="C7808" s="219" t="s">
        <v>8023</v>
      </c>
      <c r="D7808" s="219" t="s">
        <v>8065</v>
      </c>
      <c r="E7808" s="219" t="s">
        <v>6389</v>
      </c>
      <c r="F7808" s="219" t="s">
        <v>6437</v>
      </c>
      <c r="G7808" s="219" t="s">
        <v>7921</v>
      </c>
      <c r="H7808" s="219" t="s">
        <v>5990</v>
      </c>
      <c r="I7808" s="220" t="s">
        <v>8582</v>
      </c>
      <c r="J7808" s="221">
        <v>5240</v>
      </c>
      <c r="K7808" s="221">
        <v>3</v>
      </c>
      <c r="L7808" s="221">
        <v>15720</v>
      </c>
    </row>
    <row r="7809" spans="1:12" s="167" customFormat="1">
      <c r="A7809" s="218" t="str">
        <f t="shared" si="52"/>
        <v>O221104058659일반상품</v>
      </c>
      <c r="B7809" s="219" t="s">
        <v>9454</v>
      </c>
      <c r="C7809" s="219" t="s">
        <v>8023</v>
      </c>
      <c r="D7809" s="219" t="s">
        <v>8065</v>
      </c>
      <c r="E7809" s="219" t="s">
        <v>6389</v>
      </c>
      <c r="F7809" s="219" t="s">
        <v>6437</v>
      </c>
      <c r="G7809" s="219" t="s">
        <v>7921</v>
      </c>
      <c r="H7809" s="219" t="s">
        <v>5990</v>
      </c>
      <c r="I7809" s="220" t="s">
        <v>9564</v>
      </c>
      <c r="J7809" s="221">
        <v>4700</v>
      </c>
      <c r="K7809" s="221">
        <v>2</v>
      </c>
      <c r="L7809" s="221">
        <v>9400</v>
      </c>
    </row>
    <row r="7810" spans="1:12" s="167" customFormat="1">
      <c r="A7810" s="218" t="str">
        <f t="shared" si="52"/>
        <v>O221104058659일반상품</v>
      </c>
      <c r="B7810" s="219" t="s">
        <v>9454</v>
      </c>
      <c r="C7810" s="219" t="s">
        <v>8023</v>
      </c>
      <c r="D7810" s="219" t="s">
        <v>8065</v>
      </c>
      <c r="E7810" s="219" t="s">
        <v>6389</v>
      </c>
      <c r="F7810" s="219" t="s">
        <v>6437</v>
      </c>
      <c r="G7810" s="219" t="s">
        <v>7921</v>
      </c>
      <c r="H7810" s="219" t="s">
        <v>5990</v>
      </c>
      <c r="I7810" s="220" t="s">
        <v>9619</v>
      </c>
      <c r="J7810" s="221">
        <v>11000</v>
      </c>
      <c r="K7810" s="221">
        <v>1</v>
      </c>
      <c r="L7810" s="221">
        <v>11000</v>
      </c>
    </row>
    <row r="7811" spans="1:12" s="167" customFormat="1">
      <c r="A7811" s="218" t="str">
        <f t="shared" si="52"/>
        <v>O221104058659일반상품</v>
      </c>
      <c r="B7811" s="219" t="s">
        <v>9454</v>
      </c>
      <c r="C7811" s="219" t="s">
        <v>8023</v>
      </c>
      <c r="D7811" s="219" t="s">
        <v>8065</v>
      </c>
      <c r="E7811" s="219" t="s">
        <v>6389</v>
      </c>
      <c r="F7811" s="219" t="s">
        <v>6437</v>
      </c>
      <c r="G7811" s="219" t="s">
        <v>7921</v>
      </c>
      <c r="H7811" s="219" t="s">
        <v>5990</v>
      </c>
      <c r="I7811" s="220" t="s">
        <v>8561</v>
      </c>
      <c r="J7811" s="221">
        <v>4000</v>
      </c>
      <c r="K7811" s="221">
        <v>2</v>
      </c>
      <c r="L7811" s="221">
        <v>8000</v>
      </c>
    </row>
    <row r="7812" spans="1:12" s="167" customFormat="1">
      <c r="A7812" s="218" t="str">
        <f t="shared" si="52"/>
        <v>O221104058659일반상품</v>
      </c>
      <c r="B7812" s="219" t="s">
        <v>9454</v>
      </c>
      <c r="C7812" s="219" t="s">
        <v>8023</v>
      </c>
      <c r="D7812" s="219" t="s">
        <v>8065</v>
      </c>
      <c r="E7812" s="219" t="s">
        <v>6389</v>
      </c>
      <c r="F7812" s="219" t="s">
        <v>6437</v>
      </c>
      <c r="G7812" s="219" t="s">
        <v>7921</v>
      </c>
      <c r="H7812" s="219" t="s">
        <v>5990</v>
      </c>
      <c r="I7812" s="220" t="s">
        <v>9648</v>
      </c>
      <c r="J7812" s="221">
        <v>17100</v>
      </c>
      <c r="K7812" s="221">
        <v>3</v>
      </c>
      <c r="L7812" s="221">
        <v>51300</v>
      </c>
    </row>
    <row r="7813" spans="1:12" s="167" customFormat="1">
      <c r="A7813" s="218" t="str">
        <f t="shared" si="52"/>
        <v>O221104058659일반상품</v>
      </c>
      <c r="B7813" s="219" t="s">
        <v>9454</v>
      </c>
      <c r="C7813" s="219" t="s">
        <v>8023</v>
      </c>
      <c r="D7813" s="219" t="s">
        <v>8065</v>
      </c>
      <c r="E7813" s="219" t="s">
        <v>6389</v>
      </c>
      <c r="F7813" s="219" t="s">
        <v>6437</v>
      </c>
      <c r="G7813" s="219" t="s">
        <v>7921</v>
      </c>
      <c r="H7813" s="219" t="s">
        <v>5990</v>
      </c>
      <c r="I7813" s="220" t="s">
        <v>9662</v>
      </c>
      <c r="J7813" s="221">
        <v>16900</v>
      </c>
      <c r="K7813" s="221">
        <v>1</v>
      </c>
      <c r="L7813" s="221">
        <v>16900</v>
      </c>
    </row>
    <row r="7814" spans="1:12" s="167" customFormat="1">
      <c r="A7814" s="218" t="str">
        <f t="shared" si="52"/>
        <v>O221104058659일반상품</v>
      </c>
      <c r="B7814" s="219" t="s">
        <v>9454</v>
      </c>
      <c r="C7814" s="219" t="s">
        <v>8023</v>
      </c>
      <c r="D7814" s="219" t="s">
        <v>8065</v>
      </c>
      <c r="E7814" s="219" t="s">
        <v>6389</v>
      </c>
      <c r="F7814" s="219" t="s">
        <v>6437</v>
      </c>
      <c r="G7814" s="219" t="s">
        <v>7921</v>
      </c>
      <c r="H7814" s="219" t="s">
        <v>5990</v>
      </c>
      <c r="I7814" s="220" t="s">
        <v>7227</v>
      </c>
      <c r="J7814" s="221">
        <v>840</v>
      </c>
      <c r="K7814" s="221">
        <v>4</v>
      </c>
      <c r="L7814" s="221">
        <v>3360</v>
      </c>
    </row>
    <row r="7815" spans="1:12" s="167" customFormat="1">
      <c r="A7815" s="218" t="str">
        <f t="shared" si="52"/>
        <v>O221104058659일반상품</v>
      </c>
      <c r="B7815" s="219" t="s">
        <v>9454</v>
      </c>
      <c r="C7815" s="219" t="s">
        <v>8023</v>
      </c>
      <c r="D7815" s="219" t="s">
        <v>8065</v>
      </c>
      <c r="E7815" s="219" t="s">
        <v>6389</v>
      </c>
      <c r="F7815" s="219" t="s">
        <v>6437</v>
      </c>
      <c r="G7815" s="219" t="s">
        <v>7921</v>
      </c>
      <c r="H7815" s="219" t="s">
        <v>5990</v>
      </c>
      <c r="I7815" s="220" t="s">
        <v>7256</v>
      </c>
      <c r="J7815" s="221">
        <v>840</v>
      </c>
      <c r="K7815" s="221">
        <v>4</v>
      </c>
      <c r="L7815" s="221">
        <v>3360</v>
      </c>
    </row>
    <row r="7816" spans="1:12" s="167" customFormat="1">
      <c r="A7816" s="218" t="str">
        <f t="shared" si="52"/>
        <v>O221104058659일반상품</v>
      </c>
      <c r="B7816" s="219" t="s">
        <v>9454</v>
      </c>
      <c r="C7816" s="219" t="s">
        <v>8023</v>
      </c>
      <c r="D7816" s="219" t="s">
        <v>8065</v>
      </c>
      <c r="E7816" s="219" t="s">
        <v>6389</v>
      </c>
      <c r="F7816" s="219" t="s">
        <v>6437</v>
      </c>
      <c r="G7816" s="219" t="s">
        <v>7921</v>
      </c>
      <c r="H7816" s="219" t="s">
        <v>5990</v>
      </c>
      <c r="I7816" s="220" t="s">
        <v>9621</v>
      </c>
      <c r="J7816" s="221">
        <v>5980</v>
      </c>
      <c r="K7816" s="221">
        <v>3</v>
      </c>
      <c r="L7816" s="221">
        <v>17940</v>
      </c>
    </row>
    <row r="7817" spans="1:12" s="167" customFormat="1">
      <c r="A7817" s="218" t="str">
        <f t="shared" si="52"/>
        <v>O221104058659일반상품</v>
      </c>
      <c r="B7817" s="219" t="s">
        <v>9454</v>
      </c>
      <c r="C7817" s="219" t="s">
        <v>8023</v>
      </c>
      <c r="D7817" s="219" t="s">
        <v>8065</v>
      </c>
      <c r="E7817" s="219" t="s">
        <v>6389</v>
      </c>
      <c r="F7817" s="219" t="s">
        <v>6437</v>
      </c>
      <c r="G7817" s="219" t="s">
        <v>7921</v>
      </c>
      <c r="H7817" s="219" t="s">
        <v>5990</v>
      </c>
      <c r="I7817" s="220" t="s">
        <v>9649</v>
      </c>
      <c r="J7817" s="221">
        <v>7780</v>
      </c>
      <c r="K7817" s="221">
        <v>3</v>
      </c>
      <c r="L7817" s="221">
        <v>23340</v>
      </c>
    </row>
    <row r="7818" spans="1:12" s="167" customFormat="1">
      <c r="A7818" s="218" t="str">
        <f t="shared" si="52"/>
        <v>O221104058659일반상품</v>
      </c>
      <c r="B7818" s="219" t="s">
        <v>9454</v>
      </c>
      <c r="C7818" s="219" t="s">
        <v>8023</v>
      </c>
      <c r="D7818" s="219" t="s">
        <v>8065</v>
      </c>
      <c r="E7818" s="219" t="s">
        <v>6389</v>
      </c>
      <c r="F7818" s="219" t="s">
        <v>6437</v>
      </c>
      <c r="G7818" s="219" t="s">
        <v>7921</v>
      </c>
      <c r="H7818" s="219" t="s">
        <v>5990</v>
      </c>
      <c r="I7818" s="220" t="s">
        <v>8450</v>
      </c>
      <c r="J7818" s="221">
        <v>1400</v>
      </c>
      <c r="K7818" s="221">
        <v>2</v>
      </c>
      <c r="L7818" s="221">
        <v>2800</v>
      </c>
    </row>
    <row r="7819" spans="1:12" s="167" customFormat="1">
      <c r="A7819" s="218" t="str">
        <f t="shared" si="52"/>
        <v>O221104058659일반상품</v>
      </c>
      <c r="B7819" s="219" t="s">
        <v>9454</v>
      </c>
      <c r="C7819" s="219" t="s">
        <v>8023</v>
      </c>
      <c r="D7819" s="219" t="s">
        <v>8065</v>
      </c>
      <c r="E7819" s="219" t="s">
        <v>6389</v>
      </c>
      <c r="F7819" s="219" t="s">
        <v>6437</v>
      </c>
      <c r="G7819" s="219" t="s">
        <v>7921</v>
      </c>
      <c r="H7819" s="219" t="s">
        <v>5990</v>
      </c>
      <c r="I7819" s="220" t="s">
        <v>9651</v>
      </c>
      <c r="J7819" s="221">
        <v>4000</v>
      </c>
      <c r="K7819" s="221">
        <v>1</v>
      </c>
      <c r="L7819" s="221">
        <v>4000</v>
      </c>
    </row>
    <row r="7820" spans="1:12" s="167" customFormat="1">
      <c r="A7820" s="218" t="str">
        <f t="shared" si="52"/>
        <v>O221104058659일반상품</v>
      </c>
      <c r="B7820" s="219" t="s">
        <v>9454</v>
      </c>
      <c r="C7820" s="219" t="s">
        <v>8023</v>
      </c>
      <c r="D7820" s="219" t="s">
        <v>8065</v>
      </c>
      <c r="E7820" s="219" t="s">
        <v>6389</v>
      </c>
      <c r="F7820" s="219" t="s">
        <v>6437</v>
      </c>
      <c r="G7820" s="219" t="s">
        <v>7921</v>
      </c>
      <c r="H7820" s="219" t="s">
        <v>5990</v>
      </c>
      <c r="I7820" s="220" t="s">
        <v>9604</v>
      </c>
      <c r="J7820" s="221">
        <v>18600</v>
      </c>
      <c r="K7820" s="221">
        <v>3</v>
      </c>
      <c r="L7820" s="221">
        <v>55800</v>
      </c>
    </row>
    <row r="7821" spans="1:12" s="167" customFormat="1">
      <c r="A7821" s="218" t="str">
        <f t="shared" si="52"/>
        <v>O221104058659일반상품</v>
      </c>
      <c r="B7821" s="219" t="s">
        <v>9454</v>
      </c>
      <c r="C7821" s="219" t="s">
        <v>8023</v>
      </c>
      <c r="D7821" s="219" t="s">
        <v>8065</v>
      </c>
      <c r="E7821" s="219" t="s">
        <v>6389</v>
      </c>
      <c r="F7821" s="219" t="s">
        <v>6437</v>
      </c>
      <c r="G7821" s="219" t="s">
        <v>7921</v>
      </c>
      <c r="H7821" s="219" t="s">
        <v>5990</v>
      </c>
      <c r="I7821" s="220" t="s">
        <v>7201</v>
      </c>
      <c r="J7821" s="221">
        <v>12480</v>
      </c>
      <c r="K7821" s="221">
        <v>2</v>
      </c>
      <c r="L7821" s="221">
        <v>24960</v>
      </c>
    </row>
    <row r="7822" spans="1:12" s="167" customFormat="1">
      <c r="A7822" s="218" t="str">
        <f t="shared" si="52"/>
        <v>O221104058659일반상품</v>
      </c>
      <c r="B7822" s="219" t="s">
        <v>9454</v>
      </c>
      <c r="C7822" s="219" t="s">
        <v>8023</v>
      </c>
      <c r="D7822" s="219" t="s">
        <v>8065</v>
      </c>
      <c r="E7822" s="219" t="s">
        <v>6389</v>
      </c>
      <c r="F7822" s="219" t="s">
        <v>6437</v>
      </c>
      <c r="G7822" s="219" t="s">
        <v>7921</v>
      </c>
      <c r="H7822" s="219" t="s">
        <v>5990</v>
      </c>
      <c r="I7822" s="220" t="s">
        <v>7259</v>
      </c>
      <c r="J7822" s="221">
        <v>5850</v>
      </c>
      <c r="K7822" s="221">
        <v>1</v>
      </c>
      <c r="L7822" s="221">
        <v>5850</v>
      </c>
    </row>
    <row r="7823" spans="1:12" s="167" customFormat="1">
      <c r="A7823" s="218" t="str">
        <f t="shared" si="52"/>
        <v>O221104058659일반상품</v>
      </c>
      <c r="B7823" s="219" t="s">
        <v>9454</v>
      </c>
      <c r="C7823" s="219" t="s">
        <v>8023</v>
      </c>
      <c r="D7823" s="219" t="s">
        <v>8065</v>
      </c>
      <c r="E7823" s="219" t="s">
        <v>6389</v>
      </c>
      <c r="F7823" s="219" t="s">
        <v>6437</v>
      </c>
      <c r="G7823" s="219" t="s">
        <v>7921</v>
      </c>
      <c r="H7823" s="219" t="s">
        <v>5990</v>
      </c>
      <c r="I7823" s="220" t="s">
        <v>8507</v>
      </c>
      <c r="J7823" s="221">
        <v>3070</v>
      </c>
      <c r="K7823" s="221">
        <v>8</v>
      </c>
      <c r="L7823" s="221">
        <v>24560</v>
      </c>
    </row>
    <row r="7824" spans="1:12" s="167" customFormat="1">
      <c r="A7824" s="218" t="str">
        <f t="shared" si="52"/>
        <v>O221104058659일반상품</v>
      </c>
      <c r="B7824" s="219" t="s">
        <v>9454</v>
      </c>
      <c r="C7824" s="219" t="s">
        <v>8023</v>
      </c>
      <c r="D7824" s="219" t="s">
        <v>8065</v>
      </c>
      <c r="E7824" s="219" t="s">
        <v>6389</v>
      </c>
      <c r="F7824" s="219" t="s">
        <v>6437</v>
      </c>
      <c r="G7824" s="219" t="s">
        <v>7921</v>
      </c>
      <c r="H7824" s="219" t="s">
        <v>5990</v>
      </c>
      <c r="I7824" s="220" t="s">
        <v>7220</v>
      </c>
      <c r="J7824" s="221">
        <v>670</v>
      </c>
      <c r="K7824" s="221">
        <v>8</v>
      </c>
      <c r="L7824" s="221">
        <v>5360</v>
      </c>
    </row>
    <row r="7825" spans="1:12" s="167" customFormat="1">
      <c r="A7825" s="218" t="str">
        <f t="shared" si="52"/>
        <v>O221104058659일반상품</v>
      </c>
      <c r="B7825" s="219" t="s">
        <v>9454</v>
      </c>
      <c r="C7825" s="219" t="s">
        <v>8023</v>
      </c>
      <c r="D7825" s="219" t="s">
        <v>8065</v>
      </c>
      <c r="E7825" s="219" t="s">
        <v>6389</v>
      </c>
      <c r="F7825" s="219" t="s">
        <v>6437</v>
      </c>
      <c r="G7825" s="219" t="s">
        <v>7921</v>
      </c>
      <c r="H7825" s="219" t="s">
        <v>5990</v>
      </c>
      <c r="I7825" s="220" t="s">
        <v>9652</v>
      </c>
      <c r="J7825" s="221">
        <v>7190</v>
      </c>
      <c r="K7825" s="221">
        <v>1</v>
      </c>
      <c r="L7825" s="221">
        <v>7190</v>
      </c>
    </row>
    <row r="7826" spans="1:12" s="167" customFormat="1">
      <c r="A7826" s="218" t="str">
        <f t="shared" si="52"/>
        <v>O221104058659일반상품</v>
      </c>
      <c r="B7826" s="219" t="s">
        <v>9454</v>
      </c>
      <c r="C7826" s="219" t="s">
        <v>8023</v>
      </c>
      <c r="D7826" s="219" t="s">
        <v>8065</v>
      </c>
      <c r="E7826" s="219" t="s">
        <v>6389</v>
      </c>
      <c r="F7826" s="219" t="s">
        <v>6437</v>
      </c>
      <c r="G7826" s="219" t="s">
        <v>7921</v>
      </c>
      <c r="H7826" s="219" t="s">
        <v>5990</v>
      </c>
      <c r="I7826" s="220" t="s">
        <v>8563</v>
      </c>
      <c r="J7826" s="221">
        <v>2260</v>
      </c>
      <c r="K7826" s="221">
        <v>2</v>
      </c>
      <c r="L7826" s="221">
        <v>4520</v>
      </c>
    </row>
    <row r="7827" spans="1:12" s="167" customFormat="1">
      <c r="A7827" s="218" t="str">
        <f t="shared" si="52"/>
        <v>O221104058659일반상품</v>
      </c>
      <c r="B7827" s="219" t="s">
        <v>9454</v>
      </c>
      <c r="C7827" s="219" t="s">
        <v>8023</v>
      </c>
      <c r="D7827" s="219" t="s">
        <v>8065</v>
      </c>
      <c r="E7827" s="219" t="s">
        <v>6389</v>
      </c>
      <c r="F7827" s="219" t="s">
        <v>6437</v>
      </c>
      <c r="G7827" s="219" t="s">
        <v>7921</v>
      </c>
      <c r="H7827" s="219" t="s">
        <v>5990</v>
      </c>
      <c r="I7827" s="220" t="s">
        <v>9653</v>
      </c>
      <c r="J7827" s="221">
        <v>1280</v>
      </c>
      <c r="K7827" s="221">
        <v>2</v>
      </c>
      <c r="L7827" s="221">
        <v>2560</v>
      </c>
    </row>
    <row r="7828" spans="1:12" s="167" customFormat="1">
      <c r="A7828" s="218" t="str">
        <f t="shared" si="52"/>
        <v>O221104058659일반상품</v>
      </c>
      <c r="B7828" s="219" t="s">
        <v>9454</v>
      </c>
      <c r="C7828" s="219" t="s">
        <v>8023</v>
      </c>
      <c r="D7828" s="219" t="s">
        <v>8065</v>
      </c>
      <c r="E7828" s="219" t="s">
        <v>6389</v>
      </c>
      <c r="F7828" s="219" t="s">
        <v>6437</v>
      </c>
      <c r="G7828" s="219" t="s">
        <v>7921</v>
      </c>
      <c r="H7828" s="219" t="s">
        <v>5990</v>
      </c>
      <c r="I7828" s="220" t="s">
        <v>9673</v>
      </c>
      <c r="J7828" s="221">
        <v>1540</v>
      </c>
      <c r="K7828" s="221">
        <v>2</v>
      </c>
      <c r="L7828" s="221">
        <v>3080</v>
      </c>
    </row>
    <row r="7829" spans="1:12" s="167" customFormat="1">
      <c r="A7829" s="218" t="str">
        <f t="shared" si="52"/>
        <v>O221104058659일반상품</v>
      </c>
      <c r="B7829" s="219" t="s">
        <v>9454</v>
      </c>
      <c r="C7829" s="219" t="s">
        <v>8023</v>
      </c>
      <c r="D7829" s="219" t="s">
        <v>8065</v>
      </c>
      <c r="E7829" s="219" t="s">
        <v>6389</v>
      </c>
      <c r="F7829" s="219" t="s">
        <v>6437</v>
      </c>
      <c r="G7829" s="219" t="s">
        <v>7921</v>
      </c>
      <c r="H7829" s="219" t="s">
        <v>5990</v>
      </c>
      <c r="I7829" s="220" t="s">
        <v>7264</v>
      </c>
      <c r="J7829" s="221">
        <v>15920</v>
      </c>
      <c r="K7829" s="221">
        <v>1</v>
      </c>
      <c r="L7829" s="221">
        <v>15920</v>
      </c>
    </row>
    <row r="7830" spans="1:12" s="167" customFormat="1">
      <c r="A7830" s="218" t="str">
        <f t="shared" si="52"/>
        <v>O221104058659일반상품</v>
      </c>
      <c r="B7830" s="219" t="s">
        <v>9454</v>
      </c>
      <c r="C7830" s="219" t="s">
        <v>8023</v>
      </c>
      <c r="D7830" s="219" t="s">
        <v>8065</v>
      </c>
      <c r="E7830" s="219" t="s">
        <v>6389</v>
      </c>
      <c r="F7830" s="219" t="s">
        <v>6437</v>
      </c>
      <c r="G7830" s="219" t="s">
        <v>7921</v>
      </c>
      <c r="H7830" s="219" t="s">
        <v>5990</v>
      </c>
      <c r="I7830" s="220" t="s">
        <v>9568</v>
      </c>
      <c r="J7830" s="221">
        <v>1300</v>
      </c>
      <c r="K7830" s="221">
        <v>3</v>
      </c>
      <c r="L7830" s="221">
        <v>3900</v>
      </c>
    </row>
    <row r="7831" spans="1:12" s="167" customFormat="1">
      <c r="A7831" s="218" t="str">
        <f t="shared" si="52"/>
        <v>O221104058659일반상품</v>
      </c>
      <c r="B7831" s="219" t="s">
        <v>9454</v>
      </c>
      <c r="C7831" s="219" t="s">
        <v>8023</v>
      </c>
      <c r="D7831" s="219" t="s">
        <v>8065</v>
      </c>
      <c r="E7831" s="219" t="s">
        <v>6389</v>
      </c>
      <c r="F7831" s="219" t="s">
        <v>6437</v>
      </c>
      <c r="G7831" s="219" t="s">
        <v>7921</v>
      </c>
      <c r="H7831" s="219" t="s">
        <v>5990</v>
      </c>
      <c r="I7831" s="220" t="s">
        <v>9582</v>
      </c>
      <c r="J7831" s="221">
        <v>2320</v>
      </c>
      <c r="K7831" s="221">
        <v>2</v>
      </c>
      <c r="L7831" s="221">
        <v>4640</v>
      </c>
    </row>
    <row r="7832" spans="1:12" s="167" customFormat="1">
      <c r="A7832" s="218" t="str">
        <f t="shared" si="52"/>
        <v>O221104058659일반상품</v>
      </c>
      <c r="B7832" s="219" t="s">
        <v>9454</v>
      </c>
      <c r="C7832" s="219" t="s">
        <v>8023</v>
      </c>
      <c r="D7832" s="219" t="s">
        <v>8065</v>
      </c>
      <c r="E7832" s="219" t="s">
        <v>6389</v>
      </c>
      <c r="F7832" s="219" t="s">
        <v>6437</v>
      </c>
      <c r="G7832" s="219" t="s">
        <v>7921</v>
      </c>
      <c r="H7832" s="219" t="s">
        <v>5990</v>
      </c>
      <c r="I7832" s="220" t="s">
        <v>9583</v>
      </c>
      <c r="J7832" s="221">
        <v>3100</v>
      </c>
      <c r="K7832" s="221">
        <v>1</v>
      </c>
      <c r="L7832" s="221">
        <v>3100</v>
      </c>
    </row>
    <row r="7833" spans="1:12" s="167" customFormat="1">
      <c r="A7833" s="218" t="str">
        <f t="shared" si="52"/>
        <v>O221104058659일반상품</v>
      </c>
      <c r="B7833" s="219" t="s">
        <v>9454</v>
      </c>
      <c r="C7833" s="219" t="s">
        <v>8023</v>
      </c>
      <c r="D7833" s="219" t="s">
        <v>8065</v>
      </c>
      <c r="E7833" s="219" t="s">
        <v>6389</v>
      </c>
      <c r="F7833" s="219" t="s">
        <v>6437</v>
      </c>
      <c r="G7833" s="219" t="s">
        <v>7921</v>
      </c>
      <c r="H7833" s="219" t="s">
        <v>5990</v>
      </c>
      <c r="I7833" s="220" t="s">
        <v>8431</v>
      </c>
      <c r="J7833" s="221">
        <v>11600</v>
      </c>
      <c r="K7833" s="221">
        <v>2</v>
      </c>
      <c r="L7833" s="221">
        <v>23200</v>
      </c>
    </row>
    <row r="7834" spans="1:12" s="167" customFormat="1">
      <c r="A7834" s="218" t="str">
        <f t="shared" si="52"/>
        <v>O221104058659일반상품</v>
      </c>
      <c r="B7834" s="219" t="s">
        <v>9454</v>
      </c>
      <c r="C7834" s="219" t="s">
        <v>8023</v>
      </c>
      <c r="D7834" s="219" t="s">
        <v>8065</v>
      </c>
      <c r="E7834" s="219" t="s">
        <v>6389</v>
      </c>
      <c r="F7834" s="219" t="s">
        <v>6437</v>
      </c>
      <c r="G7834" s="219" t="s">
        <v>7921</v>
      </c>
      <c r="H7834" s="219" t="s">
        <v>5990</v>
      </c>
      <c r="I7834" s="220" t="s">
        <v>9608</v>
      </c>
      <c r="J7834" s="221">
        <v>4160</v>
      </c>
      <c r="K7834" s="221">
        <v>5</v>
      </c>
      <c r="L7834" s="221">
        <v>20800</v>
      </c>
    </row>
    <row r="7835" spans="1:12" s="167" customFormat="1">
      <c r="A7835" s="218" t="str">
        <f t="shared" si="52"/>
        <v>O221104058659일반상품</v>
      </c>
      <c r="B7835" s="219" t="s">
        <v>9454</v>
      </c>
      <c r="C7835" s="219" t="s">
        <v>8023</v>
      </c>
      <c r="D7835" s="219" t="s">
        <v>8065</v>
      </c>
      <c r="E7835" s="219" t="s">
        <v>6389</v>
      </c>
      <c r="F7835" s="219" t="s">
        <v>6437</v>
      </c>
      <c r="G7835" s="219" t="s">
        <v>7921</v>
      </c>
      <c r="H7835" s="219" t="s">
        <v>5990</v>
      </c>
      <c r="I7835" s="220" t="s">
        <v>9624</v>
      </c>
      <c r="J7835" s="221">
        <v>13500</v>
      </c>
      <c r="K7835" s="221">
        <v>1</v>
      </c>
      <c r="L7835" s="221">
        <v>13500</v>
      </c>
    </row>
    <row r="7836" spans="1:12" s="167" customFormat="1">
      <c r="A7836" s="218" t="str">
        <f t="shared" si="52"/>
        <v>O221104058659일반상품</v>
      </c>
      <c r="B7836" s="219" t="s">
        <v>9454</v>
      </c>
      <c r="C7836" s="219" t="s">
        <v>8023</v>
      </c>
      <c r="D7836" s="219" t="s">
        <v>8065</v>
      </c>
      <c r="E7836" s="219" t="s">
        <v>6389</v>
      </c>
      <c r="F7836" s="219" t="s">
        <v>6437</v>
      </c>
      <c r="G7836" s="219" t="s">
        <v>7921</v>
      </c>
      <c r="H7836" s="219" t="s">
        <v>5990</v>
      </c>
      <c r="I7836" s="220" t="s">
        <v>9055</v>
      </c>
      <c r="J7836" s="221">
        <v>14700</v>
      </c>
      <c r="K7836" s="221">
        <v>1</v>
      </c>
      <c r="L7836" s="221">
        <v>14700</v>
      </c>
    </row>
    <row r="7837" spans="1:12" s="167" customFormat="1">
      <c r="A7837" s="218" t="str">
        <f t="shared" si="52"/>
        <v>O221104058659일반상품</v>
      </c>
      <c r="B7837" s="219" t="s">
        <v>9454</v>
      </c>
      <c r="C7837" s="219" t="s">
        <v>8023</v>
      </c>
      <c r="D7837" s="219" t="s">
        <v>8065</v>
      </c>
      <c r="E7837" s="219" t="s">
        <v>6389</v>
      </c>
      <c r="F7837" s="219" t="s">
        <v>6437</v>
      </c>
      <c r="G7837" s="219" t="s">
        <v>7921</v>
      </c>
      <c r="H7837" s="219" t="s">
        <v>5990</v>
      </c>
      <c r="I7837" s="220" t="s">
        <v>8432</v>
      </c>
      <c r="J7837" s="221">
        <v>5700</v>
      </c>
      <c r="K7837" s="221">
        <v>16</v>
      </c>
      <c r="L7837" s="221">
        <v>91200</v>
      </c>
    </row>
    <row r="7838" spans="1:12" s="167" customFormat="1">
      <c r="A7838" s="218" t="str">
        <f t="shared" si="52"/>
        <v>O221104058659일반상품</v>
      </c>
      <c r="B7838" s="219" t="s">
        <v>9454</v>
      </c>
      <c r="C7838" s="219" t="s">
        <v>8023</v>
      </c>
      <c r="D7838" s="219" t="s">
        <v>8065</v>
      </c>
      <c r="E7838" s="219" t="s">
        <v>6389</v>
      </c>
      <c r="F7838" s="219" t="s">
        <v>6437</v>
      </c>
      <c r="G7838" s="219" t="s">
        <v>7921</v>
      </c>
      <c r="H7838" s="219" t="s">
        <v>5990</v>
      </c>
      <c r="I7838" s="220" t="s">
        <v>7194</v>
      </c>
      <c r="J7838" s="221">
        <v>3200</v>
      </c>
      <c r="K7838" s="221">
        <v>2</v>
      </c>
      <c r="L7838" s="221">
        <v>6400</v>
      </c>
    </row>
    <row r="7839" spans="1:12" s="167" customFormat="1">
      <c r="A7839" s="218" t="str">
        <f t="shared" si="52"/>
        <v>O221104058659일반상품</v>
      </c>
      <c r="B7839" s="219" t="s">
        <v>9454</v>
      </c>
      <c r="C7839" s="219" t="s">
        <v>8023</v>
      </c>
      <c r="D7839" s="219" t="s">
        <v>8065</v>
      </c>
      <c r="E7839" s="219" t="s">
        <v>6389</v>
      </c>
      <c r="F7839" s="219" t="s">
        <v>6437</v>
      </c>
      <c r="G7839" s="219" t="s">
        <v>7921</v>
      </c>
      <c r="H7839" s="219" t="s">
        <v>5990</v>
      </c>
      <c r="I7839" s="220" t="s">
        <v>7195</v>
      </c>
      <c r="J7839" s="221">
        <v>4018</v>
      </c>
      <c r="K7839" s="221">
        <v>1</v>
      </c>
      <c r="L7839" s="221">
        <v>4018</v>
      </c>
    </row>
    <row r="7840" spans="1:12" s="167" customFormat="1">
      <c r="A7840" s="218" t="str">
        <f t="shared" si="52"/>
        <v>O221104058659일반상품</v>
      </c>
      <c r="B7840" s="219" t="s">
        <v>9454</v>
      </c>
      <c r="C7840" s="219" t="s">
        <v>8023</v>
      </c>
      <c r="D7840" s="219" t="s">
        <v>8065</v>
      </c>
      <c r="E7840" s="219" t="s">
        <v>6389</v>
      </c>
      <c r="F7840" s="219" t="s">
        <v>6437</v>
      </c>
      <c r="G7840" s="219" t="s">
        <v>7921</v>
      </c>
      <c r="H7840" s="219" t="s">
        <v>5990</v>
      </c>
      <c r="I7840" s="220" t="s">
        <v>8782</v>
      </c>
      <c r="J7840" s="221">
        <v>3600</v>
      </c>
      <c r="K7840" s="221">
        <v>3</v>
      </c>
      <c r="L7840" s="221">
        <v>10800</v>
      </c>
    </row>
    <row r="7841" spans="1:12" s="167" customFormat="1">
      <c r="A7841" s="218" t="str">
        <f t="shared" si="52"/>
        <v>O221104058659일반상품</v>
      </c>
      <c r="B7841" s="219" t="s">
        <v>9454</v>
      </c>
      <c r="C7841" s="219" t="s">
        <v>8023</v>
      </c>
      <c r="D7841" s="219" t="s">
        <v>8065</v>
      </c>
      <c r="E7841" s="219" t="s">
        <v>6389</v>
      </c>
      <c r="F7841" s="219" t="s">
        <v>6437</v>
      </c>
      <c r="G7841" s="219" t="s">
        <v>7921</v>
      </c>
      <c r="H7841" s="219" t="s">
        <v>5990</v>
      </c>
      <c r="I7841" s="220" t="s">
        <v>8789</v>
      </c>
      <c r="J7841" s="221">
        <v>3400</v>
      </c>
      <c r="K7841" s="221">
        <v>3</v>
      </c>
      <c r="L7841" s="221">
        <v>10200</v>
      </c>
    </row>
    <row r="7842" spans="1:12" s="167" customFormat="1">
      <c r="A7842" s="218" t="str">
        <f t="shared" si="52"/>
        <v>O221104058659일반상품</v>
      </c>
      <c r="B7842" s="219" t="s">
        <v>9454</v>
      </c>
      <c r="C7842" s="219" t="s">
        <v>8023</v>
      </c>
      <c r="D7842" s="219" t="s">
        <v>8065</v>
      </c>
      <c r="E7842" s="219" t="s">
        <v>6389</v>
      </c>
      <c r="F7842" s="219" t="s">
        <v>6437</v>
      </c>
      <c r="G7842" s="219" t="s">
        <v>7921</v>
      </c>
      <c r="H7842" s="219" t="s">
        <v>5990</v>
      </c>
      <c r="I7842" s="220" t="s">
        <v>8914</v>
      </c>
      <c r="J7842" s="221">
        <v>5800</v>
      </c>
      <c r="K7842" s="221">
        <v>1</v>
      </c>
      <c r="L7842" s="221">
        <v>5800</v>
      </c>
    </row>
    <row r="7843" spans="1:12" s="167" customFormat="1">
      <c r="A7843" s="218" t="str">
        <f t="shared" si="52"/>
        <v>O221104058659일반상품</v>
      </c>
      <c r="B7843" s="219" t="s">
        <v>9454</v>
      </c>
      <c r="C7843" s="219" t="s">
        <v>8023</v>
      </c>
      <c r="D7843" s="219" t="s">
        <v>8065</v>
      </c>
      <c r="E7843" s="219" t="s">
        <v>6389</v>
      </c>
      <c r="F7843" s="219" t="s">
        <v>6437</v>
      </c>
      <c r="G7843" s="219" t="s">
        <v>7921</v>
      </c>
      <c r="H7843" s="219" t="s">
        <v>5990</v>
      </c>
      <c r="I7843" s="220" t="s">
        <v>8718</v>
      </c>
      <c r="J7843" s="221">
        <v>2750</v>
      </c>
      <c r="K7843" s="221">
        <v>1</v>
      </c>
      <c r="L7843" s="221">
        <v>2750</v>
      </c>
    </row>
    <row r="7844" spans="1:12" s="167" customFormat="1">
      <c r="A7844" s="218" t="str">
        <f t="shared" si="52"/>
        <v>O221104058659일반상품</v>
      </c>
      <c r="B7844" s="219" t="s">
        <v>9454</v>
      </c>
      <c r="C7844" s="219" t="s">
        <v>8023</v>
      </c>
      <c r="D7844" s="219" t="s">
        <v>8065</v>
      </c>
      <c r="E7844" s="219" t="s">
        <v>6389</v>
      </c>
      <c r="F7844" s="219" t="s">
        <v>6437</v>
      </c>
      <c r="G7844" s="219" t="s">
        <v>7921</v>
      </c>
      <c r="H7844" s="219" t="s">
        <v>5990</v>
      </c>
      <c r="I7844" s="220" t="s">
        <v>8511</v>
      </c>
      <c r="J7844" s="221">
        <v>6770</v>
      </c>
      <c r="K7844" s="221">
        <v>2</v>
      </c>
      <c r="L7844" s="221">
        <v>13540</v>
      </c>
    </row>
    <row r="7845" spans="1:12" s="167" customFormat="1">
      <c r="A7845" s="218" t="str">
        <f t="shared" si="52"/>
        <v>O221104058659일반상품</v>
      </c>
      <c r="B7845" s="219" t="s">
        <v>9454</v>
      </c>
      <c r="C7845" s="219" t="s">
        <v>8023</v>
      </c>
      <c r="D7845" s="219" t="s">
        <v>8065</v>
      </c>
      <c r="E7845" s="219" t="s">
        <v>6389</v>
      </c>
      <c r="F7845" s="219" t="s">
        <v>6437</v>
      </c>
      <c r="G7845" s="219" t="s">
        <v>7921</v>
      </c>
      <c r="H7845" s="219" t="s">
        <v>5990</v>
      </c>
      <c r="I7845" s="220" t="s">
        <v>8334</v>
      </c>
      <c r="J7845" s="221">
        <v>1640</v>
      </c>
      <c r="K7845" s="221">
        <v>1</v>
      </c>
      <c r="L7845" s="221">
        <v>1640</v>
      </c>
    </row>
    <row r="7846" spans="1:12" s="167" customFormat="1">
      <c r="A7846" s="218" t="str">
        <f t="shared" si="52"/>
        <v>O221104058659일반상품</v>
      </c>
      <c r="B7846" s="219" t="s">
        <v>9454</v>
      </c>
      <c r="C7846" s="219" t="s">
        <v>8023</v>
      </c>
      <c r="D7846" s="219" t="s">
        <v>8065</v>
      </c>
      <c r="E7846" s="219" t="s">
        <v>6389</v>
      </c>
      <c r="F7846" s="219" t="s">
        <v>6437</v>
      </c>
      <c r="G7846" s="219" t="s">
        <v>7921</v>
      </c>
      <c r="H7846" s="219" t="s">
        <v>5990</v>
      </c>
      <c r="I7846" s="220" t="s">
        <v>8585</v>
      </c>
      <c r="J7846" s="221">
        <v>1080</v>
      </c>
      <c r="K7846" s="221">
        <v>4</v>
      </c>
      <c r="L7846" s="221">
        <v>4320</v>
      </c>
    </row>
    <row r="7847" spans="1:12" s="167" customFormat="1">
      <c r="A7847" s="218" t="str">
        <f t="shared" si="52"/>
        <v>O221104058659일반상품</v>
      </c>
      <c r="B7847" s="219" t="s">
        <v>9454</v>
      </c>
      <c r="C7847" s="219" t="s">
        <v>8023</v>
      </c>
      <c r="D7847" s="219" t="s">
        <v>8065</v>
      </c>
      <c r="E7847" s="219" t="s">
        <v>6389</v>
      </c>
      <c r="F7847" s="219" t="s">
        <v>6437</v>
      </c>
      <c r="G7847" s="219" t="s">
        <v>7921</v>
      </c>
      <c r="H7847" s="219" t="s">
        <v>5990</v>
      </c>
      <c r="I7847" s="220" t="s">
        <v>8335</v>
      </c>
      <c r="J7847" s="221">
        <v>1080</v>
      </c>
      <c r="K7847" s="221">
        <v>2</v>
      </c>
      <c r="L7847" s="221">
        <v>2160</v>
      </c>
    </row>
    <row r="7848" spans="1:12" s="167" customFormat="1">
      <c r="A7848" s="218" t="str">
        <f t="shared" si="52"/>
        <v>O221104058659일반상품</v>
      </c>
      <c r="B7848" s="219" t="s">
        <v>9454</v>
      </c>
      <c r="C7848" s="219" t="s">
        <v>8023</v>
      </c>
      <c r="D7848" s="219" t="s">
        <v>8065</v>
      </c>
      <c r="E7848" s="219" t="s">
        <v>6389</v>
      </c>
      <c r="F7848" s="219" t="s">
        <v>6437</v>
      </c>
      <c r="G7848" s="219" t="s">
        <v>7921</v>
      </c>
      <c r="H7848" s="219" t="s">
        <v>5990</v>
      </c>
      <c r="I7848" s="220" t="s">
        <v>8514</v>
      </c>
      <c r="J7848" s="221">
        <v>2160</v>
      </c>
      <c r="K7848" s="221">
        <v>2</v>
      </c>
      <c r="L7848" s="221">
        <v>4320</v>
      </c>
    </row>
    <row r="7849" spans="1:12" s="167" customFormat="1">
      <c r="A7849" s="218" t="str">
        <f t="shared" si="52"/>
        <v>O221104058659일반상품</v>
      </c>
      <c r="B7849" s="219" t="s">
        <v>9454</v>
      </c>
      <c r="C7849" s="219" t="s">
        <v>8023</v>
      </c>
      <c r="D7849" s="219" t="s">
        <v>8065</v>
      </c>
      <c r="E7849" s="219" t="s">
        <v>6389</v>
      </c>
      <c r="F7849" s="219" t="s">
        <v>6437</v>
      </c>
      <c r="G7849" s="219" t="s">
        <v>7921</v>
      </c>
      <c r="H7849" s="219" t="s">
        <v>5990</v>
      </c>
      <c r="I7849" s="220" t="s">
        <v>8655</v>
      </c>
      <c r="J7849" s="221">
        <v>3540</v>
      </c>
      <c r="K7849" s="221">
        <v>3</v>
      </c>
      <c r="L7849" s="221">
        <v>10620</v>
      </c>
    </row>
    <row r="7850" spans="1:12" s="167" customFormat="1">
      <c r="A7850" s="218" t="str">
        <f t="shared" si="52"/>
        <v>O221104058659일반상품</v>
      </c>
      <c r="B7850" s="219" t="s">
        <v>9454</v>
      </c>
      <c r="C7850" s="219" t="s">
        <v>8023</v>
      </c>
      <c r="D7850" s="219" t="s">
        <v>8065</v>
      </c>
      <c r="E7850" s="219" t="s">
        <v>6389</v>
      </c>
      <c r="F7850" s="219" t="s">
        <v>6437</v>
      </c>
      <c r="G7850" s="219" t="s">
        <v>7921</v>
      </c>
      <c r="H7850" s="219" t="s">
        <v>5990</v>
      </c>
      <c r="I7850" s="220" t="s">
        <v>8991</v>
      </c>
      <c r="J7850" s="221">
        <v>20000</v>
      </c>
      <c r="K7850" s="221">
        <v>1</v>
      </c>
      <c r="L7850" s="221">
        <v>20000</v>
      </c>
    </row>
    <row r="7851" spans="1:12" s="167" customFormat="1">
      <c r="A7851" s="218" t="str">
        <f t="shared" si="52"/>
        <v>O221104058659일반상품</v>
      </c>
      <c r="B7851" s="219" t="s">
        <v>9454</v>
      </c>
      <c r="C7851" s="219" t="s">
        <v>8023</v>
      </c>
      <c r="D7851" s="219" t="s">
        <v>8065</v>
      </c>
      <c r="E7851" s="219" t="s">
        <v>6389</v>
      </c>
      <c r="F7851" s="219" t="s">
        <v>6437</v>
      </c>
      <c r="G7851" s="219" t="s">
        <v>7921</v>
      </c>
      <c r="H7851" s="219" t="s">
        <v>5990</v>
      </c>
      <c r="I7851" s="220" t="s">
        <v>8701</v>
      </c>
      <c r="J7851" s="221">
        <v>31000</v>
      </c>
      <c r="K7851" s="221">
        <v>1</v>
      </c>
      <c r="L7851" s="221">
        <v>31000</v>
      </c>
    </row>
    <row r="7852" spans="1:12" s="167" customFormat="1">
      <c r="A7852" s="218" t="str">
        <f t="shared" ref="A7852:A8106" si="53">B7852&amp;H7852</f>
        <v>O221104058659일반상품</v>
      </c>
      <c r="B7852" s="219" t="s">
        <v>9454</v>
      </c>
      <c r="C7852" s="219" t="s">
        <v>8023</v>
      </c>
      <c r="D7852" s="219" t="s">
        <v>8065</v>
      </c>
      <c r="E7852" s="219" t="s">
        <v>6389</v>
      </c>
      <c r="F7852" s="219" t="s">
        <v>6437</v>
      </c>
      <c r="G7852" s="219" t="s">
        <v>7921</v>
      </c>
      <c r="H7852" s="219" t="s">
        <v>5990</v>
      </c>
      <c r="I7852" s="220" t="s">
        <v>8586</v>
      </c>
      <c r="J7852" s="221">
        <v>3300</v>
      </c>
      <c r="K7852" s="221">
        <v>1</v>
      </c>
      <c r="L7852" s="221">
        <v>3300</v>
      </c>
    </row>
    <row r="7853" spans="1:12" s="167" customFormat="1">
      <c r="A7853" s="218" t="str">
        <f t="shared" si="53"/>
        <v>O221104058659일반상품</v>
      </c>
      <c r="B7853" s="219" t="s">
        <v>9454</v>
      </c>
      <c r="C7853" s="219" t="s">
        <v>8023</v>
      </c>
      <c r="D7853" s="219" t="s">
        <v>8065</v>
      </c>
      <c r="E7853" s="219" t="s">
        <v>6389</v>
      </c>
      <c r="F7853" s="219" t="s">
        <v>6437</v>
      </c>
      <c r="G7853" s="219" t="s">
        <v>7921</v>
      </c>
      <c r="H7853" s="219" t="s">
        <v>5990</v>
      </c>
      <c r="I7853" s="220" t="s">
        <v>9602</v>
      </c>
      <c r="J7853" s="221">
        <v>3800</v>
      </c>
      <c r="K7853" s="221">
        <v>4</v>
      </c>
      <c r="L7853" s="221">
        <v>15200</v>
      </c>
    </row>
    <row r="7854" spans="1:12" s="167" customFormat="1">
      <c r="A7854" s="218" t="str">
        <f t="shared" si="53"/>
        <v>O221104058659일반상품</v>
      </c>
      <c r="B7854" s="219" t="s">
        <v>9454</v>
      </c>
      <c r="C7854" s="219" t="s">
        <v>8023</v>
      </c>
      <c r="D7854" s="219" t="s">
        <v>8065</v>
      </c>
      <c r="E7854" s="219" t="s">
        <v>6389</v>
      </c>
      <c r="F7854" s="219" t="s">
        <v>6437</v>
      </c>
      <c r="G7854" s="219" t="s">
        <v>7921</v>
      </c>
      <c r="H7854" s="219" t="s">
        <v>5990</v>
      </c>
      <c r="I7854" s="220" t="s">
        <v>8856</v>
      </c>
      <c r="J7854" s="221">
        <v>12900</v>
      </c>
      <c r="K7854" s="221">
        <v>2</v>
      </c>
      <c r="L7854" s="221">
        <v>25800</v>
      </c>
    </row>
    <row r="7855" spans="1:12" s="167" customFormat="1">
      <c r="A7855" s="218" t="str">
        <f t="shared" si="53"/>
        <v>O221104058659일반상품</v>
      </c>
      <c r="B7855" s="219" t="s">
        <v>9454</v>
      </c>
      <c r="C7855" s="219" t="s">
        <v>8023</v>
      </c>
      <c r="D7855" s="219" t="s">
        <v>8065</v>
      </c>
      <c r="E7855" s="219" t="s">
        <v>6389</v>
      </c>
      <c r="F7855" s="219" t="s">
        <v>6437</v>
      </c>
      <c r="G7855" s="219" t="s">
        <v>7921</v>
      </c>
      <c r="H7855" s="219" t="s">
        <v>5990</v>
      </c>
      <c r="I7855" s="220" t="s">
        <v>8620</v>
      </c>
      <c r="J7855" s="221">
        <v>11000</v>
      </c>
      <c r="K7855" s="221">
        <v>1</v>
      </c>
      <c r="L7855" s="221">
        <v>11000</v>
      </c>
    </row>
    <row r="7856" spans="1:12" s="167" customFormat="1">
      <c r="A7856" s="218" t="str">
        <f t="shared" si="53"/>
        <v>O221104058659일반상품</v>
      </c>
      <c r="B7856" s="219" t="s">
        <v>9454</v>
      </c>
      <c r="C7856" s="219" t="s">
        <v>8023</v>
      </c>
      <c r="D7856" s="219" t="s">
        <v>8065</v>
      </c>
      <c r="E7856" s="219" t="s">
        <v>6389</v>
      </c>
      <c r="F7856" s="219" t="s">
        <v>6437</v>
      </c>
      <c r="G7856" s="219" t="s">
        <v>7921</v>
      </c>
      <c r="H7856" s="219" t="s">
        <v>5990</v>
      </c>
      <c r="I7856" s="220" t="s">
        <v>8033</v>
      </c>
      <c r="J7856" s="221">
        <v>2400</v>
      </c>
      <c r="K7856" s="221">
        <v>2</v>
      </c>
      <c r="L7856" s="221">
        <v>4800</v>
      </c>
    </row>
    <row r="7857" spans="1:12" s="167" customFormat="1">
      <c r="A7857" s="218" t="str">
        <f t="shared" si="53"/>
        <v>O221104058659일반상품</v>
      </c>
      <c r="B7857" s="219" t="s">
        <v>9454</v>
      </c>
      <c r="C7857" s="219" t="s">
        <v>8023</v>
      </c>
      <c r="D7857" s="219" t="s">
        <v>8065</v>
      </c>
      <c r="E7857" s="219" t="s">
        <v>6389</v>
      </c>
      <c r="F7857" s="219" t="s">
        <v>6437</v>
      </c>
      <c r="G7857" s="219" t="s">
        <v>7921</v>
      </c>
      <c r="H7857" s="219" t="s">
        <v>5990</v>
      </c>
      <c r="I7857" s="220" t="s">
        <v>7208</v>
      </c>
      <c r="J7857" s="221">
        <v>3600</v>
      </c>
      <c r="K7857" s="221">
        <v>2</v>
      </c>
      <c r="L7857" s="221">
        <v>7200</v>
      </c>
    </row>
    <row r="7858" spans="1:12" s="167" customFormat="1">
      <c r="A7858" s="218" t="str">
        <f t="shared" si="53"/>
        <v>O221104058659일반상품</v>
      </c>
      <c r="B7858" s="219" t="s">
        <v>9454</v>
      </c>
      <c r="C7858" s="219" t="s">
        <v>8023</v>
      </c>
      <c r="D7858" s="219" t="s">
        <v>8065</v>
      </c>
      <c r="E7858" s="219" t="s">
        <v>6389</v>
      </c>
      <c r="F7858" s="219" t="s">
        <v>6437</v>
      </c>
      <c r="G7858" s="219" t="s">
        <v>7921</v>
      </c>
      <c r="H7858" s="219" t="s">
        <v>5990</v>
      </c>
      <c r="I7858" s="220" t="s">
        <v>7926</v>
      </c>
      <c r="J7858" s="221">
        <v>700</v>
      </c>
      <c r="K7858" s="221">
        <v>5</v>
      </c>
      <c r="L7858" s="221">
        <v>3500</v>
      </c>
    </row>
    <row r="7859" spans="1:12" s="167" customFormat="1">
      <c r="A7859" s="218" t="str">
        <f t="shared" si="53"/>
        <v>O221104058659일반상품</v>
      </c>
      <c r="B7859" s="219" t="s">
        <v>9454</v>
      </c>
      <c r="C7859" s="219" t="s">
        <v>8023</v>
      </c>
      <c r="D7859" s="219" t="s">
        <v>8065</v>
      </c>
      <c r="E7859" s="219" t="s">
        <v>6389</v>
      </c>
      <c r="F7859" s="219" t="s">
        <v>6437</v>
      </c>
      <c r="G7859" s="219" t="s">
        <v>7921</v>
      </c>
      <c r="H7859" s="219" t="s">
        <v>5990</v>
      </c>
      <c r="I7859" s="220" t="s">
        <v>8492</v>
      </c>
      <c r="J7859" s="221">
        <v>4200</v>
      </c>
      <c r="K7859" s="221">
        <v>2</v>
      </c>
      <c r="L7859" s="221">
        <v>8400</v>
      </c>
    </row>
    <row r="7860" spans="1:12" s="167" customFormat="1">
      <c r="A7860" s="218" t="str">
        <f t="shared" si="53"/>
        <v>O221104058659일반상품</v>
      </c>
      <c r="B7860" s="219" t="s">
        <v>9454</v>
      </c>
      <c r="C7860" s="219" t="s">
        <v>8023</v>
      </c>
      <c r="D7860" s="219" t="s">
        <v>8065</v>
      </c>
      <c r="E7860" s="219" t="s">
        <v>6389</v>
      </c>
      <c r="F7860" s="219" t="s">
        <v>6437</v>
      </c>
      <c r="G7860" s="219" t="s">
        <v>7921</v>
      </c>
      <c r="H7860" s="219" t="s">
        <v>5990</v>
      </c>
      <c r="I7860" s="220" t="s">
        <v>8025</v>
      </c>
      <c r="J7860" s="221">
        <v>3800</v>
      </c>
      <c r="K7860" s="221">
        <v>3</v>
      </c>
      <c r="L7860" s="221">
        <v>11400</v>
      </c>
    </row>
    <row r="7861" spans="1:12" s="167" customFormat="1">
      <c r="A7861" s="218" t="str">
        <f t="shared" si="53"/>
        <v>O221104058658일반상품</v>
      </c>
      <c r="B7861" s="219" t="s">
        <v>9455</v>
      </c>
      <c r="C7861" s="219" t="s">
        <v>8023</v>
      </c>
      <c r="D7861" s="219" t="s">
        <v>8065</v>
      </c>
      <c r="E7861" s="219" t="s">
        <v>6389</v>
      </c>
      <c r="F7861" s="219" t="s">
        <v>6394</v>
      </c>
      <c r="G7861" s="219" t="s">
        <v>7906</v>
      </c>
      <c r="H7861" s="219" t="s">
        <v>5990</v>
      </c>
      <c r="I7861" s="220" t="s">
        <v>8493</v>
      </c>
      <c r="J7861" s="221">
        <v>5700</v>
      </c>
      <c r="K7861" s="221">
        <v>1</v>
      </c>
      <c r="L7861" s="221">
        <v>5700</v>
      </c>
    </row>
    <row r="7862" spans="1:12" s="167" customFormat="1">
      <c r="A7862" s="218" t="str">
        <f t="shared" si="53"/>
        <v>O221104058658일반상품</v>
      </c>
      <c r="B7862" s="219" t="s">
        <v>9455</v>
      </c>
      <c r="C7862" s="219" t="s">
        <v>8023</v>
      </c>
      <c r="D7862" s="219" t="s">
        <v>8065</v>
      </c>
      <c r="E7862" s="219" t="s">
        <v>6389</v>
      </c>
      <c r="F7862" s="219" t="s">
        <v>6394</v>
      </c>
      <c r="G7862" s="219" t="s">
        <v>7906</v>
      </c>
      <c r="H7862" s="219" t="s">
        <v>5990</v>
      </c>
      <c r="I7862" s="220" t="s">
        <v>7982</v>
      </c>
      <c r="J7862" s="221">
        <v>1780</v>
      </c>
      <c r="K7862" s="221">
        <v>3</v>
      </c>
      <c r="L7862" s="221">
        <v>5340</v>
      </c>
    </row>
    <row r="7863" spans="1:12" s="167" customFormat="1">
      <c r="A7863" s="218" t="str">
        <f t="shared" si="53"/>
        <v>O221104058658일반상품</v>
      </c>
      <c r="B7863" s="219" t="s">
        <v>9455</v>
      </c>
      <c r="C7863" s="219" t="s">
        <v>8023</v>
      </c>
      <c r="D7863" s="219" t="s">
        <v>8065</v>
      </c>
      <c r="E7863" s="219" t="s">
        <v>6389</v>
      </c>
      <c r="F7863" s="219" t="s">
        <v>6394</v>
      </c>
      <c r="G7863" s="219" t="s">
        <v>7906</v>
      </c>
      <c r="H7863" s="219" t="s">
        <v>5990</v>
      </c>
      <c r="I7863" s="220" t="s">
        <v>8961</v>
      </c>
      <c r="J7863" s="221">
        <v>23200</v>
      </c>
      <c r="K7863" s="221">
        <v>1</v>
      </c>
      <c r="L7863" s="221">
        <v>23200</v>
      </c>
    </row>
    <row r="7864" spans="1:12" s="167" customFormat="1">
      <c r="A7864" s="218" t="str">
        <f t="shared" si="53"/>
        <v>O221104058658일반상품</v>
      </c>
      <c r="B7864" s="219" t="s">
        <v>9455</v>
      </c>
      <c r="C7864" s="219" t="s">
        <v>8023</v>
      </c>
      <c r="D7864" s="219" t="s">
        <v>8065</v>
      </c>
      <c r="E7864" s="219" t="s">
        <v>6389</v>
      </c>
      <c r="F7864" s="219" t="s">
        <v>6394</v>
      </c>
      <c r="G7864" s="219" t="s">
        <v>7906</v>
      </c>
      <c r="H7864" s="219" t="s">
        <v>5990</v>
      </c>
      <c r="I7864" s="220" t="s">
        <v>8325</v>
      </c>
      <c r="J7864" s="221">
        <v>2700</v>
      </c>
      <c r="K7864" s="221">
        <v>1</v>
      </c>
      <c r="L7864" s="221">
        <v>2700</v>
      </c>
    </row>
    <row r="7865" spans="1:12" s="167" customFormat="1">
      <c r="A7865" s="218" t="str">
        <f t="shared" si="53"/>
        <v>O221104058658일반상품</v>
      </c>
      <c r="B7865" s="219" t="s">
        <v>9455</v>
      </c>
      <c r="C7865" s="219" t="s">
        <v>8023</v>
      </c>
      <c r="D7865" s="219" t="s">
        <v>8065</v>
      </c>
      <c r="E7865" s="219" t="s">
        <v>6389</v>
      </c>
      <c r="F7865" s="219" t="s">
        <v>6394</v>
      </c>
      <c r="G7865" s="219" t="s">
        <v>7906</v>
      </c>
      <c r="H7865" s="219" t="s">
        <v>5990</v>
      </c>
      <c r="I7865" s="220" t="s">
        <v>7224</v>
      </c>
      <c r="J7865" s="221">
        <v>4430</v>
      </c>
      <c r="K7865" s="221">
        <v>1</v>
      </c>
      <c r="L7865" s="221">
        <v>4430</v>
      </c>
    </row>
    <row r="7866" spans="1:12" s="167" customFormat="1">
      <c r="A7866" s="218" t="str">
        <f t="shared" si="53"/>
        <v>O221104058658일반상품</v>
      </c>
      <c r="B7866" s="219" t="s">
        <v>9455</v>
      </c>
      <c r="C7866" s="219" t="s">
        <v>8023</v>
      </c>
      <c r="D7866" s="219" t="s">
        <v>8065</v>
      </c>
      <c r="E7866" s="219" t="s">
        <v>6389</v>
      </c>
      <c r="F7866" s="219" t="s">
        <v>6394</v>
      </c>
      <c r="G7866" s="219" t="s">
        <v>7906</v>
      </c>
      <c r="H7866" s="219" t="s">
        <v>5990</v>
      </c>
      <c r="I7866" s="220" t="s">
        <v>9676</v>
      </c>
      <c r="J7866" s="221">
        <v>117000</v>
      </c>
      <c r="K7866" s="221">
        <v>1</v>
      </c>
      <c r="L7866" s="221">
        <v>117000</v>
      </c>
    </row>
    <row r="7867" spans="1:12" s="167" customFormat="1">
      <c r="A7867" s="218" t="str">
        <f t="shared" si="53"/>
        <v>O221104058658일반상품</v>
      </c>
      <c r="B7867" s="219" t="s">
        <v>9455</v>
      </c>
      <c r="C7867" s="219" t="s">
        <v>8023</v>
      </c>
      <c r="D7867" s="219" t="s">
        <v>8065</v>
      </c>
      <c r="E7867" s="219" t="s">
        <v>6389</v>
      </c>
      <c r="F7867" s="219" t="s">
        <v>6394</v>
      </c>
      <c r="G7867" s="219" t="s">
        <v>7906</v>
      </c>
      <c r="H7867" s="219" t="s">
        <v>5990</v>
      </c>
      <c r="I7867" s="220" t="s">
        <v>9677</v>
      </c>
      <c r="J7867" s="221">
        <v>20900</v>
      </c>
      <c r="K7867" s="221">
        <v>1</v>
      </c>
      <c r="L7867" s="221">
        <v>20900</v>
      </c>
    </row>
    <row r="7868" spans="1:12" s="167" customFormat="1">
      <c r="A7868" s="218" t="str">
        <f t="shared" si="53"/>
        <v>O221104058658일반상품</v>
      </c>
      <c r="B7868" s="219" t="s">
        <v>9455</v>
      </c>
      <c r="C7868" s="219" t="s">
        <v>8023</v>
      </c>
      <c r="D7868" s="219" t="s">
        <v>8065</v>
      </c>
      <c r="E7868" s="219" t="s">
        <v>6389</v>
      </c>
      <c r="F7868" s="219" t="s">
        <v>6394</v>
      </c>
      <c r="G7868" s="219" t="s">
        <v>7906</v>
      </c>
      <c r="H7868" s="219" t="s">
        <v>5990</v>
      </c>
      <c r="I7868" s="220" t="s">
        <v>8522</v>
      </c>
      <c r="J7868" s="221">
        <v>2320</v>
      </c>
      <c r="K7868" s="221">
        <v>1</v>
      </c>
      <c r="L7868" s="221">
        <v>2320</v>
      </c>
    </row>
    <row r="7869" spans="1:12" s="167" customFormat="1">
      <c r="A7869" s="218" t="str">
        <f t="shared" si="53"/>
        <v>O221104058658일반상품</v>
      </c>
      <c r="B7869" s="219" t="s">
        <v>9455</v>
      </c>
      <c r="C7869" s="219" t="s">
        <v>8023</v>
      </c>
      <c r="D7869" s="219" t="s">
        <v>8065</v>
      </c>
      <c r="E7869" s="219" t="s">
        <v>6389</v>
      </c>
      <c r="F7869" s="219" t="s">
        <v>6394</v>
      </c>
      <c r="G7869" s="219" t="s">
        <v>7906</v>
      </c>
      <c r="H7869" s="219" t="s">
        <v>5990</v>
      </c>
      <c r="I7869" s="220" t="s">
        <v>7211</v>
      </c>
      <c r="J7869" s="221">
        <v>9000</v>
      </c>
      <c r="K7869" s="221">
        <v>1</v>
      </c>
      <c r="L7869" s="221">
        <v>9000</v>
      </c>
    </row>
    <row r="7870" spans="1:12" s="167" customFormat="1">
      <c r="A7870" s="218" t="str">
        <f t="shared" si="53"/>
        <v>O221104058658일반상품</v>
      </c>
      <c r="B7870" s="219" t="s">
        <v>9455</v>
      </c>
      <c r="C7870" s="219" t="s">
        <v>8023</v>
      </c>
      <c r="D7870" s="219" t="s">
        <v>8065</v>
      </c>
      <c r="E7870" s="219" t="s">
        <v>6389</v>
      </c>
      <c r="F7870" s="219" t="s">
        <v>6394</v>
      </c>
      <c r="G7870" s="219" t="s">
        <v>7906</v>
      </c>
      <c r="H7870" s="219" t="s">
        <v>5990</v>
      </c>
      <c r="I7870" s="220" t="s">
        <v>7225</v>
      </c>
      <c r="J7870" s="221">
        <v>3910</v>
      </c>
      <c r="K7870" s="221">
        <v>1</v>
      </c>
      <c r="L7870" s="221">
        <v>3910</v>
      </c>
    </row>
    <row r="7871" spans="1:12" s="167" customFormat="1">
      <c r="A7871" s="218" t="str">
        <f t="shared" si="53"/>
        <v>O221104058658일반상품</v>
      </c>
      <c r="B7871" s="219" t="s">
        <v>9455</v>
      </c>
      <c r="C7871" s="219" t="s">
        <v>8023</v>
      </c>
      <c r="D7871" s="219" t="s">
        <v>8065</v>
      </c>
      <c r="E7871" s="219" t="s">
        <v>6389</v>
      </c>
      <c r="F7871" s="219" t="s">
        <v>6394</v>
      </c>
      <c r="G7871" s="219" t="s">
        <v>7906</v>
      </c>
      <c r="H7871" s="219" t="s">
        <v>5990</v>
      </c>
      <c r="I7871" s="220" t="s">
        <v>8426</v>
      </c>
      <c r="J7871" s="221">
        <v>2850</v>
      </c>
      <c r="K7871" s="221">
        <v>1</v>
      </c>
      <c r="L7871" s="221">
        <v>2850</v>
      </c>
    </row>
    <row r="7872" spans="1:12" s="167" customFormat="1">
      <c r="A7872" s="218" t="str">
        <f t="shared" si="53"/>
        <v>O221104058658일반상품</v>
      </c>
      <c r="B7872" s="219" t="s">
        <v>9455</v>
      </c>
      <c r="C7872" s="219" t="s">
        <v>8023</v>
      </c>
      <c r="D7872" s="219" t="s">
        <v>8065</v>
      </c>
      <c r="E7872" s="219" t="s">
        <v>6389</v>
      </c>
      <c r="F7872" s="219" t="s">
        <v>6394</v>
      </c>
      <c r="G7872" s="219" t="s">
        <v>7906</v>
      </c>
      <c r="H7872" s="219" t="s">
        <v>5990</v>
      </c>
      <c r="I7872" s="220" t="s">
        <v>7198</v>
      </c>
      <c r="J7872" s="221">
        <v>2850</v>
      </c>
      <c r="K7872" s="221">
        <v>2</v>
      </c>
      <c r="L7872" s="221">
        <v>5700</v>
      </c>
    </row>
    <row r="7873" spans="1:12" s="167" customFormat="1">
      <c r="A7873" s="218" t="str">
        <f t="shared" si="53"/>
        <v>O221104058658일반상품</v>
      </c>
      <c r="B7873" s="219" t="s">
        <v>9455</v>
      </c>
      <c r="C7873" s="219" t="s">
        <v>8023</v>
      </c>
      <c r="D7873" s="219" t="s">
        <v>8065</v>
      </c>
      <c r="E7873" s="219" t="s">
        <v>6389</v>
      </c>
      <c r="F7873" s="219" t="s">
        <v>6394</v>
      </c>
      <c r="G7873" s="219" t="s">
        <v>7906</v>
      </c>
      <c r="H7873" s="219" t="s">
        <v>5990</v>
      </c>
      <c r="I7873" s="220" t="s">
        <v>7253</v>
      </c>
      <c r="J7873" s="221">
        <v>2850</v>
      </c>
      <c r="K7873" s="221">
        <v>1</v>
      </c>
      <c r="L7873" s="221">
        <v>2850</v>
      </c>
    </row>
    <row r="7874" spans="1:12" s="167" customFormat="1">
      <c r="A7874" s="218" t="str">
        <f t="shared" si="53"/>
        <v>O221104058658일반상품</v>
      </c>
      <c r="B7874" s="219" t="s">
        <v>9455</v>
      </c>
      <c r="C7874" s="219" t="s">
        <v>8023</v>
      </c>
      <c r="D7874" s="219" t="s">
        <v>8065</v>
      </c>
      <c r="E7874" s="219" t="s">
        <v>6389</v>
      </c>
      <c r="F7874" s="219" t="s">
        <v>6394</v>
      </c>
      <c r="G7874" s="219" t="s">
        <v>7906</v>
      </c>
      <c r="H7874" s="219" t="s">
        <v>5990</v>
      </c>
      <c r="I7874" s="220" t="s">
        <v>7192</v>
      </c>
      <c r="J7874" s="221">
        <v>6620</v>
      </c>
      <c r="K7874" s="221">
        <v>1</v>
      </c>
      <c r="L7874" s="221">
        <v>6620</v>
      </c>
    </row>
    <row r="7875" spans="1:12" s="167" customFormat="1">
      <c r="A7875" s="218" t="str">
        <f t="shared" si="53"/>
        <v>O221104058658일반상품</v>
      </c>
      <c r="B7875" s="219" t="s">
        <v>9455</v>
      </c>
      <c r="C7875" s="219" t="s">
        <v>8023</v>
      </c>
      <c r="D7875" s="219" t="s">
        <v>8065</v>
      </c>
      <c r="E7875" s="219" t="s">
        <v>6389</v>
      </c>
      <c r="F7875" s="219" t="s">
        <v>6394</v>
      </c>
      <c r="G7875" s="219" t="s">
        <v>7906</v>
      </c>
      <c r="H7875" s="219" t="s">
        <v>5990</v>
      </c>
      <c r="I7875" s="220" t="s">
        <v>8599</v>
      </c>
      <c r="J7875" s="221">
        <v>2100</v>
      </c>
      <c r="K7875" s="221">
        <v>1</v>
      </c>
      <c r="L7875" s="221">
        <v>2100</v>
      </c>
    </row>
    <row r="7876" spans="1:12" s="167" customFormat="1">
      <c r="A7876" s="218" t="str">
        <f t="shared" si="53"/>
        <v>O221104058658일반상품</v>
      </c>
      <c r="B7876" s="219" t="s">
        <v>9455</v>
      </c>
      <c r="C7876" s="219" t="s">
        <v>8023</v>
      </c>
      <c r="D7876" s="219" t="s">
        <v>8065</v>
      </c>
      <c r="E7876" s="219" t="s">
        <v>6389</v>
      </c>
      <c r="F7876" s="219" t="s">
        <v>6394</v>
      </c>
      <c r="G7876" s="219" t="s">
        <v>7906</v>
      </c>
      <c r="H7876" s="219" t="s">
        <v>5990</v>
      </c>
      <c r="I7876" s="220" t="s">
        <v>8795</v>
      </c>
      <c r="J7876" s="221">
        <v>11000</v>
      </c>
      <c r="K7876" s="221">
        <v>1</v>
      </c>
      <c r="L7876" s="221">
        <v>11000</v>
      </c>
    </row>
    <row r="7877" spans="1:12" s="167" customFormat="1">
      <c r="A7877" s="218" t="str">
        <f t="shared" si="53"/>
        <v>O221104058658일반상품</v>
      </c>
      <c r="B7877" s="219" t="s">
        <v>9455</v>
      </c>
      <c r="C7877" s="219" t="s">
        <v>8023</v>
      </c>
      <c r="D7877" s="219" t="s">
        <v>8065</v>
      </c>
      <c r="E7877" s="219" t="s">
        <v>6389</v>
      </c>
      <c r="F7877" s="219" t="s">
        <v>6394</v>
      </c>
      <c r="G7877" s="219" t="s">
        <v>7906</v>
      </c>
      <c r="H7877" s="219" t="s">
        <v>5990</v>
      </c>
      <c r="I7877" s="220" t="s">
        <v>8642</v>
      </c>
      <c r="J7877" s="221">
        <v>4220</v>
      </c>
      <c r="K7877" s="221">
        <v>1</v>
      </c>
      <c r="L7877" s="221">
        <v>4220</v>
      </c>
    </row>
    <row r="7878" spans="1:12" s="167" customFormat="1">
      <c r="A7878" s="218" t="str">
        <f t="shared" si="53"/>
        <v>O221104058658일반상품</v>
      </c>
      <c r="B7878" s="219" t="s">
        <v>9455</v>
      </c>
      <c r="C7878" s="219" t="s">
        <v>8023</v>
      </c>
      <c r="D7878" s="219" t="s">
        <v>8065</v>
      </c>
      <c r="E7878" s="219" t="s">
        <v>6389</v>
      </c>
      <c r="F7878" s="219" t="s">
        <v>6394</v>
      </c>
      <c r="G7878" s="219" t="s">
        <v>7906</v>
      </c>
      <c r="H7878" s="219" t="s">
        <v>5990</v>
      </c>
      <c r="I7878" s="220" t="s">
        <v>8630</v>
      </c>
      <c r="J7878" s="221">
        <v>1500</v>
      </c>
      <c r="K7878" s="221">
        <v>2</v>
      </c>
      <c r="L7878" s="221">
        <v>3000</v>
      </c>
    </row>
    <row r="7879" spans="1:12" s="167" customFormat="1">
      <c r="A7879" s="218" t="str">
        <f t="shared" si="53"/>
        <v>O221104058658일반상품</v>
      </c>
      <c r="B7879" s="219" t="s">
        <v>9455</v>
      </c>
      <c r="C7879" s="219" t="s">
        <v>8023</v>
      </c>
      <c r="D7879" s="219" t="s">
        <v>8065</v>
      </c>
      <c r="E7879" s="219" t="s">
        <v>6389</v>
      </c>
      <c r="F7879" s="219" t="s">
        <v>6394</v>
      </c>
      <c r="G7879" s="219" t="s">
        <v>7906</v>
      </c>
      <c r="H7879" s="219" t="s">
        <v>5990</v>
      </c>
      <c r="I7879" s="220" t="s">
        <v>7201</v>
      </c>
      <c r="J7879" s="221">
        <v>12480</v>
      </c>
      <c r="K7879" s="221">
        <v>1</v>
      </c>
      <c r="L7879" s="221">
        <v>12480</v>
      </c>
    </row>
    <row r="7880" spans="1:12" s="167" customFormat="1">
      <c r="A7880" s="218" t="str">
        <f t="shared" si="53"/>
        <v>O221104058658일반상품</v>
      </c>
      <c r="B7880" s="219" t="s">
        <v>9455</v>
      </c>
      <c r="C7880" s="219" t="s">
        <v>8023</v>
      </c>
      <c r="D7880" s="219" t="s">
        <v>8065</v>
      </c>
      <c r="E7880" s="219" t="s">
        <v>6389</v>
      </c>
      <c r="F7880" s="219" t="s">
        <v>6394</v>
      </c>
      <c r="G7880" s="219" t="s">
        <v>7906</v>
      </c>
      <c r="H7880" s="219" t="s">
        <v>5990</v>
      </c>
      <c r="I7880" s="220" t="s">
        <v>8028</v>
      </c>
      <c r="J7880" s="221">
        <v>9500</v>
      </c>
      <c r="K7880" s="221">
        <v>1</v>
      </c>
      <c r="L7880" s="221">
        <v>9500</v>
      </c>
    </row>
    <row r="7881" spans="1:12" s="167" customFormat="1">
      <c r="A7881" s="218" t="str">
        <f t="shared" si="53"/>
        <v>O221104058658일반상품</v>
      </c>
      <c r="B7881" s="219" t="s">
        <v>9455</v>
      </c>
      <c r="C7881" s="219" t="s">
        <v>8023</v>
      </c>
      <c r="D7881" s="219" t="s">
        <v>8065</v>
      </c>
      <c r="E7881" s="219" t="s">
        <v>6389</v>
      </c>
      <c r="F7881" s="219" t="s">
        <v>6394</v>
      </c>
      <c r="G7881" s="219" t="s">
        <v>7906</v>
      </c>
      <c r="H7881" s="219" t="s">
        <v>5990</v>
      </c>
      <c r="I7881" s="220" t="s">
        <v>7979</v>
      </c>
      <c r="J7881" s="221">
        <v>6660</v>
      </c>
      <c r="K7881" s="221">
        <v>2</v>
      </c>
      <c r="L7881" s="221">
        <v>13320</v>
      </c>
    </row>
    <row r="7882" spans="1:12" s="167" customFormat="1">
      <c r="A7882" s="218" t="str">
        <f t="shared" si="53"/>
        <v>O221104058658일반상품</v>
      </c>
      <c r="B7882" s="219" t="s">
        <v>9455</v>
      </c>
      <c r="C7882" s="219" t="s">
        <v>8023</v>
      </c>
      <c r="D7882" s="219" t="s">
        <v>8065</v>
      </c>
      <c r="E7882" s="219" t="s">
        <v>6389</v>
      </c>
      <c r="F7882" s="219" t="s">
        <v>6394</v>
      </c>
      <c r="G7882" s="219" t="s">
        <v>7906</v>
      </c>
      <c r="H7882" s="219" t="s">
        <v>5990</v>
      </c>
      <c r="I7882" s="220" t="s">
        <v>8571</v>
      </c>
      <c r="J7882" s="221">
        <v>2100</v>
      </c>
      <c r="K7882" s="221">
        <v>2</v>
      </c>
      <c r="L7882" s="221">
        <v>4200</v>
      </c>
    </row>
    <row r="7883" spans="1:12" s="167" customFormat="1">
      <c r="A7883" s="218" t="str">
        <f t="shared" si="53"/>
        <v>O221104058658일반상품</v>
      </c>
      <c r="B7883" s="219" t="s">
        <v>9455</v>
      </c>
      <c r="C7883" s="219" t="s">
        <v>8023</v>
      </c>
      <c r="D7883" s="219" t="s">
        <v>8065</v>
      </c>
      <c r="E7883" s="219" t="s">
        <v>6389</v>
      </c>
      <c r="F7883" s="219" t="s">
        <v>6394</v>
      </c>
      <c r="G7883" s="219" t="s">
        <v>7906</v>
      </c>
      <c r="H7883" s="219" t="s">
        <v>5990</v>
      </c>
      <c r="I7883" s="220" t="s">
        <v>8367</v>
      </c>
      <c r="J7883" s="221">
        <v>36300</v>
      </c>
      <c r="K7883" s="221">
        <v>1</v>
      </c>
      <c r="L7883" s="221">
        <v>36300</v>
      </c>
    </row>
    <row r="7884" spans="1:12" s="167" customFormat="1">
      <c r="A7884" s="218" t="str">
        <f t="shared" si="53"/>
        <v>O221104058658일반상품</v>
      </c>
      <c r="B7884" s="219" t="s">
        <v>9455</v>
      </c>
      <c r="C7884" s="219" t="s">
        <v>8023</v>
      </c>
      <c r="D7884" s="219" t="s">
        <v>8065</v>
      </c>
      <c r="E7884" s="219" t="s">
        <v>6389</v>
      </c>
      <c r="F7884" s="219" t="s">
        <v>6394</v>
      </c>
      <c r="G7884" s="219" t="s">
        <v>7906</v>
      </c>
      <c r="H7884" s="219" t="s">
        <v>5990</v>
      </c>
      <c r="I7884" s="220" t="s">
        <v>8069</v>
      </c>
      <c r="J7884" s="221">
        <v>2700</v>
      </c>
      <c r="K7884" s="221">
        <v>1</v>
      </c>
      <c r="L7884" s="221">
        <v>2700</v>
      </c>
    </row>
    <row r="7885" spans="1:12" s="167" customFormat="1">
      <c r="A7885" s="218" t="str">
        <f t="shared" si="53"/>
        <v>O221104058658일반상품</v>
      </c>
      <c r="B7885" s="219" t="s">
        <v>9455</v>
      </c>
      <c r="C7885" s="219" t="s">
        <v>8023</v>
      </c>
      <c r="D7885" s="219" t="s">
        <v>8065</v>
      </c>
      <c r="E7885" s="219" t="s">
        <v>6389</v>
      </c>
      <c r="F7885" s="219" t="s">
        <v>6394</v>
      </c>
      <c r="G7885" s="219" t="s">
        <v>7906</v>
      </c>
      <c r="H7885" s="219" t="s">
        <v>5990</v>
      </c>
      <c r="I7885" s="220" t="s">
        <v>8442</v>
      </c>
      <c r="J7885" s="221">
        <v>4700</v>
      </c>
      <c r="K7885" s="221">
        <v>1</v>
      </c>
      <c r="L7885" s="221">
        <v>4700</v>
      </c>
    </row>
    <row r="7886" spans="1:12" s="167" customFormat="1">
      <c r="A7886" s="218" t="str">
        <f t="shared" si="53"/>
        <v>O221104058658일반상품</v>
      </c>
      <c r="B7886" s="219" t="s">
        <v>9455</v>
      </c>
      <c r="C7886" s="219" t="s">
        <v>8023</v>
      </c>
      <c r="D7886" s="219" t="s">
        <v>8065</v>
      </c>
      <c r="E7886" s="219" t="s">
        <v>6389</v>
      </c>
      <c r="F7886" s="219" t="s">
        <v>6394</v>
      </c>
      <c r="G7886" s="219" t="s">
        <v>7906</v>
      </c>
      <c r="H7886" s="219" t="s">
        <v>5990</v>
      </c>
      <c r="I7886" s="220" t="s">
        <v>8872</v>
      </c>
      <c r="J7886" s="221">
        <v>14500</v>
      </c>
      <c r="K7886" s="221">
        <v>1</v>
      </c>
      <c r="L7886" s="221">
        <v>14500</v>
      </c>
    </row>
    <row r="7887" spans="1:12" s="167" customFormat="1">
      <c r="A7887" s="218" t="str">
        <f t="shared" si="53"/>
        <v>O221104058658일반상품</v>
      </c>
      <c r="B7887" s="219" t="s">
        <v>9455</v>
      </c>
      <c r="C7887" s="219" t="s">
        <v>8023</v>
      </c>
      <c r="D7887" s="219" t="s">
        <v>8065</v>
      </c>
      <c r="E7887" s="219" t="s">
        <v>6389</v>
      </c>
      <c r="F7887" s="219" t="s">
        <v>6394</v>
      </c>
      <c r="G7887" s="219" t="s">
        <v>7906</v>
      </c>
      <c r="H7887" s="219" t="s">
        <v>5990</v>
      </c>
      <c r="I7887" s="220" t="s">
        <v>8331</v>
      </c>
      <c r="J7887" s="221">
        <v>4070</v>
      </c>
      <c r="K7887" s="221">
        <v>1</v>
      </c>
      <c r="L7887" s="221">
        <v>4070</v>
      </c>
    </row>
    <row r="7888" spans="1:12" s="167" customFormat="1">
      <c r="A7888" s="218" t="str">
        <f t="shared" si="53"/>
        <v>O221104058658일반상품</v>
      </c>
      <c r="B7888" s="219" t="s">
        <v>9455</v>
      </c>
      <c r="C7888" s="219" t="s">
        <v>8023</v>
      </c>
      <c r="D7888" s="219" t="s">
        <v>8065</v>
      </c>
      <c r="E7888" s="219" t="s">
        <v>6389</v>
      </c>
      <c r="F7888" s="219" t="s">
        <v>6394</v>
      </c>
      <c r="G7888" s="219" t="s">
        <v>7906</v>
      </c>
      <c r="H7888" s="219" t="s">
        <v>5990</v>
      </c>
      <c r="I7888" s="220" t="s">
        <v>8914</v>
      </c>
      <c r="J7888" s="221">
        <v>5800</v>
      </c>
      <c r="K7888" s="221">
        <v>1</v>
      </c>
      <c r="L7888" s="221">
        <v>5800</v>
      </c>
    </row>
    <row r="7889" spans="1:12" s="167" customFormat="1">
      <c r="A7889" s="218" t="str">
        <f t="shared" si="53"/>
        <v>O221104058658일반상품</v>
      </c>
      <c r="B7889" s="219" t="s">
        <v>9455</v>
      </c>
      <c r="C7889" s="219" t="s">
        <v>8023</v>
      </c>
      <c r="D7889" s="219" t="s">
        <v>8065</v>
      </c>
      <c r="E7889" s="219" t="s">
        <v>6389</v>
      </c>
      <c r="F7889" s="219" t="s">
        <v>6394</v>
      </c>
      <c r="G7889" s="219" t="s">
        <v>7906</v>
      </c>
      <c r="H7889" s="219" t="s">
        <v>5990</v>
      </c>
      <c r="I7889" s="220" t="s">
        <v>7282</v>
      </c>
      <c r="J7889" s="221">
        <v>2170</v>
      </c>
      <c r="K7889" s="221">
        <v>3</v>
      </c>
      <c r="L7889" s="221">
        <v>6510</v>
      </c>
    </row>
    <row r="7890" spans="1:12" s="167" customFormat="1">
      <c r="A7890" s="218" t="str">
        <f t="shared" si="53"/>
        <v>O221104058658일반상품</v>
      </c>
      <c r="B7890" s="219" t="s">
        <v>9455</v>
      </c>
      <c r="C7890" s="219" t="s">
        <v>8023</v>
      </c>
      <c r="D7890" s="219" t="s">
        <v>8065</v>
      </c>
      <c r="E7890" s="219" t="s">
        <v>6389</v>
      </c>
      <c r="F7890" s="219" t="s">
        <v>6394</v>
      </c>
      <c r="G7890" s="219" t="s">
        <v>7906</v>
      </c>
      <c r="H7890" s="219" t="s">
        <v>5990</v>
      </c>
      <c r="I7890" s="220" t="s">
        <v>8531</v>
      </c>
      <c r="J7890" s="221">
        <v>4800</v>
      </c>
      <c r="K7890" s="221">
        <v>1</v>
      </c>
      <c r="L7890" s="221">
        <v>4800</v>
      </c>
    </row>
    <row r="7891" spans="1:12" s="167" customFormat="1">
      <c r="A7891" s="218" t="str">
        <f t="shared" si="53"/>
        <v>O221104058658일반상품</v>
      </c>
      <c r="B7891" s="219" t="s">
        <v>9455</v>
      </c>
      <c r="C7891" s="219" t="s">
        <v>8023</v>
      </c>
      <c r="D7891" s="219" t="s">
        <v>8065</v>
      </c>
      <c r="E7891" s="219" t="s">
        <v>6389</v>
      </c>
      <c r="F7891" s="219" t="s">
        <v>6394</v>
      </c>
      <c r="G7891" s="219" t="s">
        <v>7906</v>
      </c>
      <c r="H7891" s="219" t="s">
        <v>5990</v>
      </c>
      <c r="I7891" s="220" t="s">
        <v>8803</v>
      </c>
      <c r="J7891" s="221">
        <v>4180</v>
      </c>
      <c r="K7891" s="221">
        <v>2</v>
      </c>
      <c r="L7891" s="221">
        <v>8360</v>
      </c>
    </row>
    <row r="7892" spans="1:12" s="167" customFormat="1">
      <c r="A7892" s="218" t="str">
        <f t="shared" si="53"/>
        <v>O221104058658일반상품</v>
      </c>
      <c r="B7892" s="219" t="s">
        <v>9455</v>
      </c>
      <c r="C7892" s="219" t="s">
        <v>8023</v>
      </c>
      <c r="D7892" s="219" t="s">
        <v>8065</v>
      </c>
      <c r="E7892" s="219" t="s">
        <v>6389</v>
      </c>
      <c r="F7892" s="219" t="s">
        <v>6394</v>
      </c>
      <c r="G7892" s="219" t="s">
        <v>7906</v>
      </c>
      <c r="H7892" s="219" t="s">
        <v>5990</v>
      </c>
      <c r="I7892" s="220" t="s">
        <v>7280</v>
      </c>
      <c r="J7892" s="221">
        <v>2100</v>
      </c>
      <c r="K7892" s="221">
        <v>2</v>
      </c>
      <c r="L7892" s="221">
        <v>4200</v>
      </c>
    </row>
    <row r="7893" spans="1:12" s="167" customFormat="1">
      <c r="A7893" s="218" t="str">
        <f t="shared" si="53"/>
        <v>O221104058658일반상품</v>
      </c>
      <c r="B7893" s="219" t="s">
        <v>9455</v>
      </c>
      <c r="C7893" s="219" t="s">
        <v>8023</v>
      </c>
      <c r="D7893" s="219" t="s">
        <v>8065</v>
      </c>
      <c r="E7893" s="219" t="s">
        <v>6389</v>
      </c>
      <c r="F7893" s="219" t="s">
        <v>6394</v>
      </c>
      <c r="G7893" s="219" t="s">
        <v>7906</v>
      </c>
      <c r="H7893" s="219" t="s">
        <v>5990</v>
      </c>
      <c r="I7893" s="220" t="s">
        <v>8568</v>
      </c>
      <c r="J7893" s="221">
        <v>2980</v>
      </c>
      <c r="K7893" s="221">
        <v>1</v>
      </c>
      <c r="L7893" s="221">
        <v>2980</v>
      </c>
    </row>
    <row r="7894" spans="1:12" s="167" customFormat="1">
      <c r="A7894" s="218" t="str">
        <f t="shared" si="53"/>
        <v>O221104058658일반상품</v>
      </c>
      <c r="B7894" s="219" t="s">
        <v>9455</v>
      </c>
      <c r="C7894" s="219" t="s">
        <v>8023</v>
      </c>
      <c r="D7894" s="219" t="s">
        <v>8065</v>
      </c>
      <c r="E7894" s="219" t="s">
        <v>6389</v>
      </c>
      <c r="F7894" s="219" t="s">
        <v>6394</v>
      </c>
      <c r="G7894" s="219" t="s">
        <v>7906</v>
      </c>
      <c r="H7894" s="219" t="s">
        <v>5990</v>
      </c>
      <c r="I7894" s="220" t="s">
        <v>9549</v>
      </c>
      <c r="J7894" s="221">
        <v>5400</v>
      </c>
      <c r="K7894" s="221">
        <v>1</v>
      </c>
      <c r="L7894" s="221">
        <v>5400</v>
      </c>
    </row>
    <row r="7895" spans="1:12" s="167" customFormat="1">
      <c r="A7895" s="218" t="str">
        <f t="shared" si="53"/>
        <v>O221104058658일반상품</v>
      </c>
      <c r="B7895" s="219" t="s">
        <v>9455</v>
      </c>
      <c r="C7895" s="219" t="s">
        <v>8023</v>
      </c>
      <c r="D7895" s="219" t="s">
        <v>8065</v>
      </c>
      <c r="E7895" s="219" t="s">
        <v>6389</v>
      </c>
      <c r="F7895" s="219" t="s">
        <v>6394</v>
      </c>
      <c r="G7895" s="219" t="s">
        <v>7906</v>
      </c>
      <c r="H7895" s="219" t="s">
        <v>5990</v>
      </c>
      <c r="I7895" s="220" t="s">
        <v>7207</v>
      </c>
      <c r="J7895" s="221">
        <v>2000</v>
      </c>
      <c r="K7895" s="221">
        <v>1</v>
      </c>
      <c r="L7895" s="221">
        <v>2000</v>
      </c>
    </row>
    <row r="7896" spans="1:12" s="167" customFormat="1">
      <c r="A7896" s="218" t="str">
        <f t="shared" si="53"/>
        <v>O221104058658일반상품</v>
      </c>
      <c r="B7896" s="219" t="s">
        <v>9455</v>
      </c>
      <c r="C7896" s="219" t="s">
        <v>8023</v>
      </c>
      <c r="D7896" s="219" t="s">
        <v>8065</v>
      </c>
      <c r="E7896" s="219" t="s">
        <v>6389</v>
      </c>
      <c r="F7896" s="219" t="s">
        <v>6394</v>
      </c>
      <c r="G7896" s="219" t="s">
        <v>7906</v>
      </c>
      <c r="H7896" s="219" t="s">
        <v>5990</v>
      </c>
      <c r="I7896" s="220" t="s">
        <v>8358</v>
      </c>
      <c r="J7896" s="221">
        <v>4320</v>
      </c>
      <c r="K7896" s="221">
        <v>1</v>
      </c>
      <c r="L7896" s="221">
        <v>4320</v>
      </c>
    </row>
    <row r="7897" spans="1:12" s="167" customFormat="1">
      <c r="A7897" s="218" t="str">
        <f t="shared" si="53"/>
        <v>O221104058658일반상품</v>
      </c>
      <c r="B7897" s="219" t="s">
        <v>9455</v>
      </c>
      <c r="C7897" s="219" t="s">
        <v>8023</v>
      </c>
      <c r="D7897" s="219" t="s">
        <v>8065</v>
      </c>
      <c r="E7897" s="219" t="s">
        <v>6389</v>
      </c>
      <c r="F7897" s="219" t="s">
        <v>6394</v>
      </c>
      <c r="G7897" s="219" t="s">
        <v>7906</v>
      </c>
      <c r="H7897" s="219" t="s">
        <v>5990</v>
      </c>
      <c r="I7897" s="220" t="s">
        <v>7208</v>
      </c>
      <c r="J7897" s="221">
        <v>3600</v>
      </c>
      <c r="K7897" s="221">
        <v>1</v>
      </c>
      <c r="L7897" s="221">
        <v>3600</v>
      </c>
    </row>
    <row r="7898" spans="1:12" s="167" customFormat="1">
      <c r="A7898" s="218" t="str">
        <f t="shared" si="53"/>
        <v>O221104058658일반상품</v>
      </c>
      <c r="B7898" s="219" t="s">
        <v>9455</v>
      </c>
      <c r="C7898" s="219" t="s">
        <v>8023</v>
      </c>
      <c r="D7898" s="219" t="s">
        <v>8065</v>
      </c>
      <c r="E7898" s="219" t="s">
        <v>6389</v>
      </c>
      <c r="F7898" s="219" t="s">
        <v>6394</v>
      </c>
      <c r="G7898" s="219" t="s">
        <v>7906</v>
      </c>
      <c r="H7898" s="219" t="s">
        <v>5990</v>
      </c>
      <c r="I7898" s="220" t="s">
        <v>8079</v>
      </c>
      <c r="J7898" s="221">
        <v>1900</v>
      </c>
      <c r="K7898" s="221">
        <v>4</v>
      </c>
      <c r="L7898" s="221">
        <v>7600</v>
      </c>
    </row>
    <row r="7899" spans="1:12" s="167" customFormat="1">
      <c r="A7899" s="218" t="str">
        <f t="shared" si="53"/>
        <v>O221104058658일반상품</v>
      </c>
      <c r="B7899" s="219" t="s">
        <v>9455</v>
      </c>
      <c r="C7899" s="219" t="s">
        <v>8023</v>
      </c>
      <c r="D7899" s="219" t="s">
        <v>8065</v>
      </c>
      <c r="E7899" s="219" t="s">
        <v>6389</v>
      </c>
      <c r="F7899" s="219" t="s">
        <v>6394</v>
      </c>
      <c r="G7899" s="219" t="s">
        <v>7906</v>
      </c>
      <c r="H7899" s="219" t="s">
        <v>5990</v>
      </c>
      <c r="I7899" s="220" t="s">
        <v>8657</v>
      </c>
      <c r="J7899" s="221">
        <v>12400</v>
      </c>
      <c r="K7899" s="221">
        <v>2</v>
      </c>
      <c r="L7899" s="221">
        <v>24800</v>
      </c>
    </row>
    <row r="7900" spans="1:12" s="167" customFormat="1">
      <c r="A7900" s="218" t="str">
        <f t="shared" si="53"/>
        <v>O221104058658일반상품</v>
      </c>
      <c r="B7900" s="219" t="s">
        <v>9455</v>
      </c>
      <c r="C7900" s="219" t="s">
        <v>8023</v>
      </c>
      <c r="D7900" s="219" t="s">
        <v>8065</v>
      </c>
      <c r="E7900" s="219" t="s">
        <v>6389</v>
      </c>
      <c r="F7900" s="219" t="s">
        <v>6394</v>
      </c>
      <c r="G7900" s="219" t="s">
        <v>7906</v>
      </c>
      <c r="H7900" s="219" t="s">
        <v>5990</v>
      </c>
      <c r="I7900" s="220" t="s">
        <v>8394</v>
      </c>
      <c r="J7900" s="221">
        <v>1000</v>
      </c>
      <c r="K7900" s="221">
        <v>1</v>
      </c>
      <c r="L7900" s="221">
        <v>1000</v>
      </c>
    </row>
    <row r="7901" spans="1:12" s="167" customFormat="1">
      <c r="A7901" s="218" t="str">
        <f t="shared" si="53"/>
        <v>O221104058657일반상품</v>
      </c>
      <c r="B7901" s="219" t="s">
        <v>9456</v>
      </c>
      <c r="C7901" s="219" t="s">
        <v>8023</v>
      </c>
      <c r="D7901" s="219" t="s">
        <v>8065</v>
      </c>
      <c r="E7901" s="219" t="s">
        <v>7705</v>
      </c>
      <c r="F7901" s="219" t="s">
        <v>6439</v>
      </c>
      <c r="G7901" s="219" t="s">
        <v>7846</v>
      </c>
      <c r="H7901" s="219" t="s">
        <v>5990</v>
      </c>
      <c r="I7901" s="220" t="s">
        <v>8377</v>
      </c>
      <c r="J7901" s="221">
        <v>49500</v>
      </c>
      <c r="K7901" s="221">
        <v>1</v>
      </c>
      <c r="L7901" s="221">
        <v>49500</v>
      </c>
    </row>
    <row r="7902" spans="1:12" s="167" customFormat="1">
      <c r="A7902" s="218" t="str">
        <f t="shared" si="53"/>
        <v>O221104058657일반상품</v>
      </c>
      <c r="B7902" s="219" t="s">
        <v>9456</v>
      </c>
      <c r="C7902" s="219" t="s">
        <v>8023</v>
      </c>
      <c r="D7902" s="219" t="s">
        <v>8065</v>
      </c>
      <c r="E7902" s="219" t="s">
        <v>7705</v>
      </c>
      <c r="F7902" s="219" t="s">
        <v>6439</v>
      </c>
      <c r="G7902" s="219" t="s">
        <v>7846</v>
      </c>
      <c r="H7902" s="219" t="s">
        <v>5990</v>
      </c>
      <c r="I7902" s="220" t="s">
        <v>8728</v>
      </c>
      <c r="J7902" s="221">
        <v>64900</v>
      </c>
      <c r="K7902" s="221">
        <v>1</v>
      </c>
      <c r="L7902" s="221">
        <v>64900</v>
      </c>
    </row>
    <row r="7903" spans="1:12" s="167" customFormat="1">
      <c r="A7903" s="218" t="str">
        <f t="shared" si="53"/>
        <v>O221104058657일반상품</v>
      </c>
      <c r="B7903" s="219" t="s">
        <v>9456</v>
      </c>
      <c r="C7903" s="219" t="s">
        <v>8023</v>
      </c>
      <c r="D7903" s="219" t="s">
        <v>8065</v>
      </c>
      <c r="E7903" s="219" t="s">
        <v>7705</v>
      </c>
      <c r="F7903" s="219" t="s">
        <v>6439</v>
      </c>
      <c r="G7903" s="219" t="s">
        <v>7846</v>
      </c>
      <c r="H7903" s="219" t="s">
        <v>5990</v>
      </c>
      <c r="I7903" s="220" t="s">
        <v>7978</v>
      </c>
      <c r="J7903" s="221">
        <v>3270</v>
      </c>
      <c r="K7903" s="221">
        <v>1</v>
      </c>
      <c r="L7903" s="221">
        <v>3270</v>
      </c>
    </row>
    <row r="7904" spans="1:12" s="167" customFormat="1">
      <c r="A7904" s="218" t="str">
        <f t="shared" si="53"/>
        <v>O221104058657일반상품</v>
      </c>
      <c r="B7904" s="219" t="s">
        <v>9456</v>
      </c>
      <c r="C7904" s="219" t="s">
        <v>8023</v>
      </c>
      <c r="D7904" s="219" t="s">
        <v>8065</v>
      </c>
      <c r="E7904" s="219" t="s">
        <v>7705</v>
      </c>
      <c r="F7904" s="219" t="s">
        <v>6439</v>
      </c>
      <c r="G7904" s="219" t="s">
        <v>7846</v>
      </c>
      <c r="H7904" s="219" t="s">
        <v>5990</v>
      </c>
      <c r="I7904" s="220" t="s">
        <v>8983</v>
      </c>
      <c r="J7904" s="221">
        <v>7880</v>
      </c>
      <c r="K7904" s="221">
        <v>4</v>
      </c>
      <c r="L7904" s="221">
        <v>31520</v>
      </c>
    </row>
    <row r="7905" spans="1:12" s="167" customFormat="1">
      <c r="A7905" s="218" t="str">
        <f t="shared" si="53"/>
        <v>O221104058657일반상품</v>
      </c>
      <c r="B7905" s="219" t="s">
        <v>9456</v>
      </c>
      <c r="C7905" s="219" t="s">
        <v>8023</v>
      </c>
      <c r="D7905" s="219" t="s">
        <v>8065</v>
      </c>
      <c r="E7905" s="219" t="s">
        <v>7705</v>
      </c>
      <c r="F7905" s="219" t="s">
        <v>6439</v>
      </c>
      <c r="G7905" s="219" t="s">
        <v>7846</v>
      </c>
      <c r="H7905" s="219" t="s">
        <v>5990</v>
      </c>
      <c r="I7905" s="220" t="s">
        <v>7926</v>
      </c>
      <c r="J7905" s="221">
        <v>700</v>
      </c>
      <c r="K7905" s="221">
        <v>1</v>
      </c>
      <c r="L7905" s="221">
        <v>700</v>
      </c>
    </row>
    <row r="7906" spans="1:12" s="167" customFormat="1">
      <c r="A7906" s="218" t="str">
        <f t="shared" si="53"/>
        <v>O221104058654일반상품</v>
      </c>
      <c r="B7906" s="219" t="s">
        <v>9457</v>
      </c>
      <c r="C7906" s="219" t="s">
        <v>8023</v>
      </c>
      <c r="D7906" s="219" t="s">
        <v>8065</v>
      </c>
      <c r="E7906" s="219" t="s">
        <v>7705</v>
      </c>
      <c r="F7906" s="219" t="s">
        <v>8014</v>
      </c>
      <c r="G7906" s="219" t="s">
        <v>8022</v>
      </c>
      <c r="H7906" s="219" t="s">
        <v>5990</v>
      </c>
      <c r="I7906" s="220" t="s">
        <v>8422</v>
      </c>
      <c r="J7906" s="221">
        <v>4700</v>
      </c>
      <c r="K7906" s="221">
        <v>1</v>
      </c>
      <c r="L7906" s="221">
        <v>4700</v>
      </c>
    </row>
    <row r="7907" spans="1:12" s="167" customFormat="1">
      <c r="A7907" s="218" t="str">
        <f t="shared" si="53"/>
        <v>O221104058654일반상품</v>
      </c>
      <c r="B7907" s="219" t="s">
        <v>9457</v>
      </c>
      <c r="C7907" s="219" t="s">
        <v>8023</v>
      </c>
      <c r="D7907" s="219" t="s">
        <v>8065</v>
      </c>
      <c r="E7907" s="219" t="s">
        <v>7705</v>
      </c>
      <c r="F7907" s="219" t="s">
        <v>8014</v>
      </c>
      <c r="G7907" s="219" t="s">
        <v>8022</v>
      </c>
      <c r="H7907" s="219" t="s">
        <v>5990</v>
      </c>
      <c r="I7907" s="220" t="s">
        <v>8961</v>
      </c>
      <c r="J7907" s="221">
        <v>23200</v>
      </c>
      <c r="K7907" s="221">
        <v>1</v>
      </c>
      <c r="L7907" s="221">
        <v>23200</v>
      </c>
    </row>
    <row r="7908" spans="1:12" s="167" customFormat="1">
      <c r="A7908" s="218" t="str">
        <f t="shared" si="53"/>
        <v>O221104058654일반상품</v>
      </c>
      <c r="B7908" s="219" t="s">
        <v>9457</v>
      </c>
      <c r="C7908" s="219" t="s">
        <v>8023</v>
      </c>
      <c r="D7908" s="219" t="s">
        <v>8065</v>
      </c>
      <c r="E7908" s="219" t="s">
        <v>7705</v>
      </c>
      <c r="F7908" s="219" t="s">
        <v>8014</v>
      </c>
      <c r="G7908" s="219" t="s">
        <v>8022</v>
      </c>
      <c r="H7908" s="219" t="s">
        <v>5990</v>
      </c>
      <c r="I7908" s="220" t="s">
        <v>8325</v>
      </c>
      <c r="J7908" s="221">
        <v>2700</v>
      </c>
      <c r="K7908" s="221">
        <v>5</v>
      </c>
      <c r="L7908" s="221">
        <v>13500</v>
      </c>
    </row>
    <row r="7909" spans="1:12" s="167" customFormat="1">
      <c r="A7909" s="218" t="str">
        <f t="shared" si="53"/>
        <v>O221104058654일반상품</v>
      </c>
      <c r="B7909" s="219" t="s">
        <v>9457</v>
      </c>
      <c r="C7909" s="219" t="s">
        <v>8023</v>
      </c>
      <c r="D7909" s="219" t="s">
        <v>8065</v>
      </c>
      <c r="E7909" s="219" t="s">
        <v>7705</v>
      </c>
      <c r="F7909" s="219" t="s">
        <v>8014</v>
      </c>
      <c r="G7909" s="219" t="s">
        <v>8022</v>
      </c>
      <c r="H7909" s="219" t="s">
        <v>5990</v>
      </c>
      <c r="I7909" s="220" t="s">
        <v>8613</v>
      </c>
      <c r="J7909" s="221">
        <v>4360</v>
      </c>
      <c r="K7909" s="221">
        <v>1</v>
      </c>
      <c r="L7909" s="221">
        <v>4360</v>
      </c>
    </row>
    <row r="7910" spans="1:12" s="167" customFormat="1">
      <c r="A7910" s="218" t="str">
        <f t="shared" si="53"/>
        <v>O221104058654일반상품</v>
      </c>
      <c r="B7910" s="219" t="s">
        <v>9457</v>
      </c>
      <c r="C7910" s="219" t="s">
        <v>8023</v>
      </c>
      <c r="D7910" s="219" t="s">
        <v>8065</v>
      </c>
      <c r="E7910" s="219" t="s">
        <v>7705</v>
      </c>
      <c r="F7910" s="219" t="s">
        <v>8014</v>
      </c>
      <c r="G7910" s="219" t="s">
        <v>8022</v>
      </c>
      <c r="H7910" s="219" t="s">
        <v>5990</v>
      </c>
      <c r="I7910" s="220" t="s">
        <v>8762</v>
      </c>
      <c r="J7910" s="221">
        <v>7270</v>
      </c>
      <c r="K7910" s="221">
        <v>3</v>
      </c>
      <c r="L7910" s="221">
        <v>21810</v>
      </c>
    </row>
    <row r="7911" spans="1:12" s="167" customFormat="1">
      <c r="A7911" s="218" t="str">
        <f t="shared" si="53"/>
        <v>O221104058654일반상품</v>
      </c>
      <c r="B7911" s="219" t="s">
        <v>9457</v>
      </c>
      <c r="C7911" s="219" t="s">
        <v>8023</v>
      </c>
      <c r="D7911" s="219" t="s">
        <v>8065</v>
      </c>
      <c r="E7911" s="219" t="s">
        <v>7705</v>
      </c>
      <c r="F7911" s="219" t="s">
        <v>8014</v>
      </c>
      <c r="G7911" s="219" t="s">
        <v>8022</v>
      </c>
      <c r="H7911" s="219" t="s">
        <v>5990</v>
      </c>
      <c r="I7911" s="220" t="s">
        <v>8597</v>
      </c>
      <c r="J7911" s="221">
        <v>7000</v>
      </c>
      <c r="K7911" s="221">
        <v>3</v>
      </c>
      <c r="L7911" s="221">
        <v>21000</v>
      </c>
    </row>
    <row r="7912" spans="1:12" s="167" customFormat="1">
      <c r="A7912" s="218" t="str">
        <f t="shared" si="53"/>
        <v>O221104058654일반상품</v>
      </c>
      <c r="B7912" s="219" t="s">
        <v>9457</v>
      </c>
      <c r="C7912" s="219" t="s">
        <v>8023</v>
      </c>
      <c r="D7912" s="219" t="s">
        <v>8065</v>
      </c>
      <c r="E7912" s="219" t="s">
        <v>7705</v>
      </c>
      <c r="F7912" s="219" t="s">
        <v>8014</v>
      </c>
      <c r="G7912" s="219" t="s">
        <v>8022</v>
      </c>
      <c r="H7912" s="219" t="s">
        <v>5990</v>
      </c>
      <c r="I7912" s="220" t="s">
        <v>9565</v>
      </c>
      <c r="J7912" s="221">
        <v>3400</v>
      </c>
      <c r="K7912" s="221">
        <v>3</v>
      </c>
      <c r="L7912" s="221">
        <v>10200</v>
      </c>
    </row>
    <row r="7913" spans="1:12" s="167" customFormat="1">
      <c r="A7913" s="218" t="str">
        <f t="shared" si="53"/>
        <v>O221104058654일반상품</v>
      </c>
      <c r="B7913" s="219" t="s">
        <v>9457</v>
      </c>
      <c r="C7913" s="219" t="s">
        <v>8023</v>
      </c>
      <c r="D7913" s="219" t="s">
        <v>8065</v>
      </c>
      <c r="E7913" s="219" t="s">
        <v>7705</v>
      </c>
      <c r="F7913" s="219" t="s">
        <v>8014</v>
      </c>
      <c r="G7913" s="219" t="s">
        <v>8022</v>
      </c>
      <c r="H7913" s="219" t="s">
        <v>5990</v>
      </c>
      <c r="I7913" s="220" t="s">
        <v>7225</v>
      </c>
      <c r="J7913" s="221">
        <v>3910</v>
      </c>
      <c r="K7913" s="221">
        <v>1</v>
      </c>
      <c r="L7913" s="221">
        <v>3910</v>
      </c>
    </row>
    <row r="7914" spans="1:12" s="167" customFormat="1">
      <c r="A7914" s="218" t="str">
        <f t="shared" si="53"/>
        <v>O221104058654일반상품</v>
      </c>
      <c r="B7914" s="219" t="s">
        <v>9457</v>
      </c>
      <c r="C7914" s="219" t="s">
        <v>8023</v>
      </c>
      <c r="D7914" s="219" t="s">
        <v>8065</v>
      </c>
      <c r="E7914" s="219" t="s">
        <v>7705</v>
      </c>
      <c r="F7914" s="219" t="s">
        <v>8014</v>
      </c>
      <c r="G7914" s="219" t="s">
        <v>8022</v>
      </c>
      <c r="H7914" s="219" t="s">
        <v>5990</v>
      </c>
      <c r="I7914" s="220" t="s">
        <v>7197</v>
      </c>
      <c r="J7914" s="221">
        <v>3800</v>
      </c>
      <c r="K7914" s="221">
        <v>3</v>
      </c>
      <c r="L7914" s="221">
        <v>11400</v>
      </c>
    </row>
    <row r="7915" spans="1:12" s="167" customFormat="1">
      <c r="A7915" s="218" t="str">
        <f t="shared" si="53"/>
        <v>O221104058654일반상품</v>
      </c>
      <c r="B7915" s="219" t="s">
        <v>9457</v>
      </c>
      <c r="C7915" s="219" t="s">
        <v>8023</v>
      </c>
      <c r="D7915" s="219" t="s">
        <v>8065</v>
      </c>
      <c r="E7915" s="219" t="s">
        <v>7705</v>
      </c>
      <c r="F7915" s="219" t="s">
        <v>8014</v>
      </c>
      <c r="G7915" s="219" t="s">
        <v>8022</v>
      </c>
      <c r="H7915" s="219" t="s">
        <v>5990</v>
      </c>
      <c r="I7915" s="220" t="s">
        <v>7192</v>
      </c>
      <c r="J7915" s="221">
        <v>6620</v>
      </c>
      <c r="K7915" s="221">
        <v>2</v>
      </c>
      <c r="L7915" s="221">
        <v>13240</v>
      </c>
    </row>
    <row r="7916" spans="1:12" s="167" customFormat="1">
      <c r="A7916" s="218" t="str">
        <f t="shared" si="53"/>
        <v>O221104058654일반상품</v>
      </c>
      <c r="B7916" s="219" t="s">
        <v>9457</v>
      </c>
      <c r="C7916" s="219" t="s">
        <v>8023</v>
      </c>
      <c r="D7916" s="219" t="s">
        <v>8065</v>
      </c>
      <c r="E7916" s="219" t="s">
        <v>7705</v>
      </c>
      <c r="F7916" s="219" t="s">
        <v>8014</v>
      </c>
      <c r="G7916" s="219" t="s">
        <v>8022</v>
      </c>
      <c r="H7916" s="219" t="s">
        <v>5990</v>
      </c>
      <c r="I7916" s="220" t="s">
        <v>7201</v>
      </c>
      <c r="J7916" s="221">
        <v>12480</v>
      </c>
      <c r="K7916" s="221">
        <v>1</v>
      </c>
      <c r="L7916" s="221">
        <v>12480</v>
      </c>
    </row>
    <row r="7917" spans="1:12" s="167" customFormat="1">
      <c r="A7917" s="218" t="str">
        <f t="shared" si="53"/>
        <v>O221104058654일반상품</v>
      </c>
      <c r="B7917" s="219" t="s">
        <v>9457</v>
      </c>
      <c r="C7917" s="219" t="s">
        <v>8023</v>
      </c>
      <c r="D7917" s="219" t="s">
        <v>8065</v>
      </c>
      <c r="E7917" s="219" t="s">
        <v>7705</v>
      </c>
      <c r="F7917" s="219" t="s">
        <v>8014</v>
      </c>
      <c r="G7917" s="219" t="s">
        <v>8022</v>
      </c>
      <c r="H7917" s="219" t="s">
        <v>5990</v>
      </c>
      <c r="I7917" s="220" t="s">
        <v>8716</v>
      </c>
      <c r="J7917" s="221">
        <v>2790</v>
      </c>
      <c r="K7917" s="221">
        <v>4</v>
      </c>
      <c r="L7917" s="221">
        <v>11160</v>
      </c>
    </row>
    <row r="7918" spans="1:12" s="167" customFormat="1">
      <c r="A7918" s="218" t="str">
        <f t="shared" si="53"/>
        <v>O221104058654일반상품</v>
      </c>
      <c r="B7918" s="219" t="s">
        <v>9457</v>
      </c>
      <c r="C7918" s="219" t="s">
        <v>8023</v>
      </c>
      <c r="D7918" s="219" t="s">
        <v>8065</v>
      </c>
      <c r="E7918" s="219" t="s">
        <v>7705</v>
      </c>
      <c r="F7918" s="219" t="s">
        <v>8014</v>
      </c>
      <c r="G7918" s="219" t="s">
        <v>8022</v>
      </c>
      <c r="H7918" s="219" t="s">
        <v>5990</v>
      </c>
      <c r="I7918" s="220" t="s">
        <v>7219</v>
      </c>
      <c r="J7918" s="221">
        <v>6650</v>
      </c>
      <c r="K7918" s="221">
        <v>3</v>
      </c>
      <c r="L7918" s="221">
        <v>19950</v>
      </c>
    </row>
    <row r="7919" spans="1:12" s="167" customFormat="1">
      <c r="A7919" s="218" t="str">
        <f t="shared" si="53"/>
        <v>O221104058654일반상품</v>
      </c>
      <c r="B7919" s="219" t="s">
        <v>9457</v>
      </c>
      <c r="C7919" s="219" t="s">
        <v>8023</v>
      </c>
      <c r="D7919" s="219" t="s">
        <v>8065</v>
      </c>
      <c r="E7919" s="219" t="s">
        <v>7705</v>
      </c>
      <c r="F7919" s="219" t="s">
        <v>8014</v>
      </c>
      <c r="G7919" s="219" t="s">
        <v>8022</v>
      </c>
      <c r="H7919" s="219" t="s">
        <v>5990</v>
      </c>
      <c r="I7919" s="220" t="s">
        <v>8854</v>
      </c>
      <c r="J7919" s="221">
        <v>3750</v>
      </c>
      <c r="K7919" s="221">
        <v>1</v>
      </c>
      <c r="L7919" s="221">
        <v>3750</v>
      </c>
    </row>
    <row r="7920" spans="1:12" s="167" customFormat="1">
      <c r="A7920" s="218" t="str">
        <f t="shared" si="53"/>
        <v>O221104058654일반상품</v>
      </c>
      <c r="B7920" s="219" t="s">
        <v>9457</v>
      </c>
      <c r="C7920" s="219" t="s">
        <v>8023</v>
      </c>
      <c r="D7920" s="219" t="s">
        <v>8065</v>
      </c>
      <c r="E7920" s="219" t="s">
        <v>7705</v>
      </c>
      <c r="F7920" s="219" t="s">
        <v>8014</v>
      </c>
      <c r="G7920" s="219" t="s">
        <v>8022</v>
      </c>
      <c r="H7920" s="219" t="s">
        <v>5990</v>
      </c>
      <c r="I7920" s="220" t="s">
        <v>8377</v>
      </c>
      <c r="J7920" s="221">
        <v>49500</v>
      </c>
      <c r="K7920" s="221">
        <v>2</v>
      </c>
      <c r="L7920" s="221">
        <v>99000</v>
      </c>
    </row>
    <row r="7921" spans="1:12" s="167" customFormat="1">
      <c r="A7921" s="218" t="str">
        <f t="shared" si="53"/>
        <v>O221104058654일반상품</v>
      </c>
      <c r="B7921" s="219" t="s">
        <v>9457</v>
      </c>
      <c r="C7921" s="219" t="s">
        <v>8023</v>
      </c>
      <c r="D7921" s="219" t="s">
        <v>8065</v>
      </c>
      <c r="E7921" s="219" t="s">
        <v>7705</v>
      </c>
      <c r="F7921" s="219" t="s">
        <v>8014</v>
      </c>
      <c r="G7921" s="219" t="s">
        <v>8022</v>
      </c>
      <c r="H7921" s="219" t="s">
        <v>5990</v>
      </c>
      <c r="I7921" s="220" t="s">
        <v>8914</v>
      </c>
      <c r="J7921" s="221">
        <v>5800</v>
      </c>
      <c r="K7921" s="221">
        <v>1</v>
      </c>
      <c r="L7921" s="221">
        <v>5800</v>
      </c>
    </row>
    <row r="7922" spans="1:12" s="167" customFormat="1">
      <c r="A7922" s="218" t="str">
        <f t="shared" si="53"/>
        <v>O221104058654일반상품</v>
      </c>
      <c r="B7922" s="219" t="s">
        <v>9457</v>
      </c>
      <c r="C7922" s="219" t="s">
        <v>8023</v>
      </c>
      <c r="D7922" s="219" t="s">
        <v>8065</v>
      </c>
      <c r="E7922" s="219" t="s">
        <v>7705</v>
      </c>
      <c r="F7922" s="219" t="s">
        <v>8014</v>
      </c>
      <c r="G7922" s="219" t="s">
        <v>8022</v>
      </c>
      <c r="H7922" s="219" t="s">
        <v>5990</v>
      </c>
      <c r="I7922" s="220" t="s">
        <v>8444</v>
      </c>
      <c r="J7922" s="221">
        <v>20390</v>
      </c>
      <c r="K7922" s="221">
        <v>1</v>
      </c>
      <c r="L7922" s="221">
        <v>20390</v>
      </c>
    </row>
    <row r="7923" spans="1:12" s="167" customFormat="1">
      <c r="A7923" s="218" t="str">
        <f t="shared" si="53"/>
        <v>O221104058650일반상품</v>
      </c>
      <c r="B7923" s="219" t="s">
        <v>9458</v>
      </c>
      <c r="C7923" s="219" t="s">
        <v>8023</v>
      </c>
      <c r="D7923" s="219" t="s">
        <v>8065</v>
      </c>
      <c r="E7923" s="219" t="s">
        <v>6389</v>
      </c>
      <c r="F7923" s="219" t="s">
        <v>6394</v>
      </c>
      <c r="G7923" s="219" t="s">
        <v>7910</v>
      </c>
      <c r="H7923" s="219" t="s">
        <v>5990</v>
      </c>
      <c r="I7923" s="220" t="s">
        <v>7982</v>
      </c>
      <c r="J7923" s="221">
        <v>1780</v>
      </c>
      <c r="K7923" s="221">
        <v>1</v>
      </c>
      <c r="L7923" s="221">
        <v>1780</v>
      </c>
    </row>
    <row r="7924" spans="1:12" s="167" customFormat="1">
      <c r="A7924" s="218" t="str">
        <f t="shared" si="53"/>
        <v>O221104058650일반상품</v>
      </c>
      <c r="B7924" s="219" t="s">
        <v>9458</v>
      </c>
      <c r="C7924" s="219" t="s">
        <v>8023</v>
      </c>
      <c r="D7924" s="219" t="s">
        <v>8065</v>
      </c>
      <c r="E7924" s="219" t="s">
        <v>6389</v>
      </c>
      <c r="F7924" s="219" t="s">
        <v>6394</v>
      </c>
      <c r="G7924" s="219" t="s">
        <v>7910</v>
      </c>
      <c r="H7924" s="219" t="s">
        <v>5990</v>
      </c>
      <c r="I7924" s="220" t="s">
        <v>7976</v>
      </c>
      <c r="J7924" s="221">
        <v>990</v>
      </c>
      <c r="K7924" s="221">
        <v>2</v>
      </c>
      <c r="L7924" s="221">
        <v>1980</v>
      </c>
    </row>
    <row r="7925" spans="1:12" s="167" customFormat="1">
      <c r="A7925" s="218" t="str">
        <f t="shared" si="53"/>
        <v>O221104058650일반상품</v>
      </c>
      <c r="B7925" s="219" t="s">
        <v>9458</v>
      </c>
      <c r="C7925" s="219" t="s">
        <v>8023</v>
      </c>
      <c r="D7925" s="219" t="s">
        <v>8065</v>
      </c>
      <c r="E7925" s="219" t="s">
        <v>6389</v>
      </c>
      <c r="F7925" s="219" t="s">
        <v>6394</v>
      </c>
      <c r="G7925" s="219" t="s">
        <v>7910</v>
      </c>
      <c r="H7925" s="219" t="s">
        <v>5990</v>
      </c>
      <c r="I7925" s="220" t="s">
        <v>8604</v>
      </c>
      <c r="J7925" s="221">
        <v>12000</v>
      </c>
      <c r="K7925" s="221">
        <v>1</v>
      </c>
      <c r="L7925" s="221">
        <v>12000</v>
      </c>
    </row>
    <row r="7926" spans="1:12" s="167" customFormat="1">
      <c r="A7926" s="218" t="str">
        <f t="shared" si="53"/>
        <v>O221104058650일반상품</v>
      </c>
      <c r="B7926" s="219" t="s">
        <v>9458</v>
      </c>
      <c r="C7926" s="219" t="s">
        <v>8023</v>
      </c>
      <c r="D7926" s="219" t="s">
        <v>8065</v>
      </c>
      <c r="E7926" s="219" t="s">
        <v>6389</v>
      </c>
      <c r="F7926" s="219" t="s">
        <v>6394</v>
      </c>
      <c r="G7926" s="219" t="s">
        <v>7910</v>
      </c>
      <c r="H7926" s="219" t="s">
        <v>5990</v>
      </c>
      <c r="I7926" s="220" t="s">
        <v>7190</v>
      </c>
      <c r="J7926" s="221">
        <v>5000</v>
      </c>
      <c r="K7926" s="221">
        <v>1</v>
      </c>
      <c r="L7926" s="221">
        <v>5000</v>
      </c>
    </row>
    <row r="7927" spans="1:12" s="167" customFormat="1">
      <c r="A7927" s="218" t="str">
        <f t="shared" si="53"/>
        <v>O221104058650일반상품</v>
      </c>
      <c r="B7927" s="219" t="s">
        <v>9458</v>
      </c>
      <c r="C7927" s="219" t="s">
        <v>8023</v>
      </c>
      <c r="D7927" s="219" t="s">
        <v>8065</v>
      </c>
      <c r="E7927" s="219" t="s">
        <v>6389</v>
      </c>
      <c r="F7927" s="219" t="s">
        <v>6394</v>
      </c>
      <c r="G7927" s="219" t="s">
        <v>7910</v>
      </c>
      <c r="H7927" s="219" t="s">
        <v>5990</v>
      </c>
      <c r="I7927" s="220" t="s">
        <v>9552</v>
      </c>
      <c r="J7927" s="221">
        <v>10000</v>
      </c>
      <c r="K7927" s="221">
        <v>1</v>
      </c>
      <c r="L7927" s="221">
        <v>10000</v>
      </c>
    </row>
    <row r="7928" spans="1:12" s="167" customFormat="1">
      <c r="A7928" s="218" t="str">
        <f t="shared" si="53"/>
        <v>O221104058650일반상품</v>
      </c>
      <c r="B7928" s="219" t="s">
        <v>9458</v>
      </c>
      <c r="C7928" s="219" t="s">
        <v>8023</v>
      </c>
      <c r="D7928" s="219" t="s">
        <v>8065</v>
      </c>
      <c r="E7928" s="219" t="s">
        <v>6389</v>
      </c>
      <c r="F7928" s="219" t="s">
        <v>6394</v>
      </c>
      <c r="G7928" s="219" t="s">
        <v>7910</v>
      </c>
      <c r="H7928" s="219" t="s">
        <v>5990</v>
      </c>
      <c r="I7928" s="220" t="s">
        <v>7975</v>
      </c>
      <c r="J7928" s="221">
        <v>2780</v>
      </c>
      <c r="K7928" s="221">
        <v>1</v>
      </c>
      <c r="L7928" s="221">
        <v>2780</v>
      </c>
    </row>
    <row r="7929" spans="1:12" s="167" customFormat="1">
      <c r="A7929" s="218" t="str">
        <f t="shared" si="53"/>
        <v>O221104058650일반상품</v>
      </c>
      <c r="B7929" s="219" t="s">
        <v>9458</v>
      </c>
      <c r="C7929" s="219" t="s">
        <v>8023</v>
      </c>
      <c r="D7929" s="219" t="s">
        <v>8065</v>
      </c>
      <c r="E7929" s="219" t="s">
        <v>6389</v>
      </c>
      <c r="F7929" s="219" t="s">
        <v>6394</v>
      </c>
      <c r="G7929" s="219" t="s">
        <v>7910</v>
      </c>
      <c r="H7929" s="219" t="s">
        <v>5990</v>
      </c>
      <c r="I7929" s="220" t="s">
        <v>8946</v>
      </c>
      <c r="J7929" s="221">
        <v>2980</v>
      </c>
      <c r="K7929" s="221">
        <v>3</v>
      </c>
      <c r="L7929" s="221">
        <v>8940</v>
      </c>
    </row>
    <row r="7930" spans="1:12" s="167" customFormat="1">
      <c r="A7930" s="218" t="str">
        <f t="shared" si="53"/>
        <v>O221104058650일반상품</v>
      </c>
      <c r="B7930" s="219" t="s">
        <v>9458</v>
      </c>
      <c r="C7930" s="219" t="s">
        <v>8023</v>
      </c>
      <c r="D7930" s="219" t="s">
        <v>8065</v>
      </c>
      <c r="E7930" s="219" t="s">
        <v>6389</v>
      </c>
      <c r="F7930" s="219" t="s">
        <v>6394</v>
      </c>
      <c r="G7930" s="219" t="s">
        <v>7910</v>
      </c>
      <c r="H7930" s="219" t="s">
        <v>5990</v>
      </c>
      <c r="I7930" s="220" t="s">
        <v>7928</v>
      </c>
      <c r="J7930" s="221">
        <v>2200</v>
      </c>
      <c r="K7930" s="221">
        <v>1</v>
      </c>
      <c r="L7930" s="221">
        <v>2200</v>
      </c>
    </row>
    <row r="7931" spans="1:12" s="167" customFormat="1">
      <c r="A7931" s="218" t="str">
        <f t="shared" si="53"/>
        <v>O221104058650일반상품</v>
      </c>
      <c r="B7931" s="219" t="s">
        <v>9458</v>
      </c>
      <c r="C7931" s="219" t="s">
        <v>8023</v>
      </c>
      <c r="D7931" s="219" t="s">
        <v>8065</v>
      </c>
      <c r="E7931" s="219" t="s">
        <v>6389</v>
      </c>
      <c r="F7931" s="219" t="s">
        <v>6394</v>
      </c>
      <c r="G7931" s="219" t="s">
        <v>7910</v>
      </c>
      <c r="H7931" s="219" t="s">
        <v>5990</v>
      </c>
      <c r="I7931" s="220" t="s">
        <v>7225</v>
      </c>
      <c r="J7931" s="221">
        <v>3910</v>
      </c>
      <c r="K7931" s="221">
        <v>1</v>
      </c>
      <c r="L7931" s="221">
        <v>3910</v>
      </c>
    </row>
    <row r="7932" spans="1:12" s="167" customFormat="1">
      <c r="A7932" s="218" t="str">
        <f t="shared" si="53"/>
        <v>O221104058650일반상품</v>
      </c>
      <c r="B7932" s="219" t="s">
        <v>9458</v>
      </c>
      <c r="C7932" s="219" t="s">
        <v>8023</v>
      </c>
      <c r="D7932" s="219" t="s">
        <v>8065</v>
      </c>
      <c r="E7932" s="219" t="s">
        <v>6389</v>
      </c>
      <c r="F7932" s="219" t="s">
        <v>6394</v>
      </c>
      <c r="G7932" s="219" t="s">
        <v>7910</v>
      </c>
      <c r="H7932" s="219" t="s">
        <v>5990</v>
      </c>
      <c r="I7932" s="220" t="s">
        <v>7269</v>
      </c>
      <c r="J7932" s="221">
        <v>900</v>
      </c>
      <c r="K7932" s="221">
        <v>1</v>
      </c>
      <c r="L7932" s="221">
        <v>900</v>
      </c>
    </row>
    <row r="7933" spans="1:12" s="167" customFormat="1">
      <c r="A7933" s="218" t="str">
        <f t="shared" si="53"/>
        <v>O221104058650일반상품</v>
      </c>
      <c r="B7933" s="219" t="s">
        <v>9458</v>
      </c>
      <c r="C7933" s="219" t="s">
        <v>8023</v>
      </c>
      <c r="D7933" s="219" t="s">
        <v>8065</v>
      </c>
      <c r="E7933" s="219" t="s">
        <v>6389</v>
      </c>
      <c r="F7933" s="219" t="s">
        <v>6394</v>
      </c>
      <c r="G7933" s="219" t="s">
        <v>7910</v>
      </c>
      <c r="H7933" s="219" t="s">
        <v>5990</v>
      </c>
      <c r="I7933" s="220" t="s">
        <v>9678</v>
      </c>
      <c r="J7933" s="221">
        <v>3430</v>
      </c>
      <c r="K7933" s="221">
        <v>1</v>
      </c>
      <c r="L7933" s="221">
        <v>3430</v>
      </c>
    </row>
    <row r="7934" spans="1:12" s="167" customFormat="1">
      <c r="A7934" s="218" t="str">
        <f t="shared" si="53"/>
        <v>O221104058650일반상품</v>
      </c>
      <c r="B7934" s="219" t="s">
        <v>9458</v>
      </c>
      <c r="C7934" s="219" t="s">
        <v>8023</v>
      </c>
      <c r="D7934" s="219" t="s">
        <v>8065</v>
      </c>
      <c r="E7934" s="219" t="s">
        <v>6389</v>
      </c>
      <c r="F7934" s="219" t="s">
        <v>6394</v>
      </c>
      <c r="G7934" s="219" t="s">
        <v>7910</v>
      </c>
      <c r="H7934" s="219" t="s">
        <v>5990</v>
      </c>
      <c r="I7934" s="220" t="s">
        <v>8524</v>
      </c>
      <c r="J7934" s="221">
        <v>5800</v>
      </c>
      <c r="K7934" s="221">
        <v>3</v>
      </c>
      <c r="L7934" s="221">
        <v>17400</v>
      </c>
    </row>
    <row r="7935" spans="1:12" s="167" customFormat="1">
      <c r="A7935" s="218" t="str">
        <f t="shared" si="53"/>
        <v>O221104058650일반상품</v>
      </c>
      <c r="B7935" s="219" t="s">
        <v>9458</v>
      </c>
      <c r="C7935" s="219" t="s">
        <v>8023</v>
      </c>
      <c r="D7935" s="219" t="s">
        <v>8065</v>
      </c>
      <c r="E7935" s="219" t="s">
        <v>6389</v>
      </c>
      <c r="F7935" s="219" t="s">
        <v>6394</v>
      </c>
      <c r="G7935" s="219" t="s">
        <v>7910</v>
      </c>
      <c r="H7935" s="219" t="s">
        <v>5990</v>
      </c>
      <c r="I7935" s="220" t="s">
        <v>8387</v>
      </c>
      <c r="J7935" s="221">
        <v>4890</v>
      </c>
      <c r="K7935" s="221">
        <v>1</v>
      </c>
      <c r="L7935" s="221">
        <v>4890</v>
      </c>
    </row>
    <row r="7936" spans="1:12" s="167" customFormat="1">
      <c r="A7936" s="218" t="str">
        <f t="shared" si="53"/>
        <v>O221104058650일반상품</v>
      </c>
      <c r="B7936" s="219" t="s">
        <v>9458</v>
      </c>
      <c r="C7936" s="219" t="s">
        <v>8023</v>
      </c>
      <c r="D7936" s="219" t="s">
        <v>8065</v>
      </c>
      <c r="E7936" s="219" t="s">
        <v>6389</v>
      </c>
      <c r="F7936" s="219" t="s">
        <v>6394</v>
      </c>
      <c r="G7936" s="219" t="s">
        <v>7910</v>
      </c>
      <c r="H7936" s="219" t="s">
        <v>5990</v>
      </c>
      <c r="I7936" s="220" t="s">
        <v>7204</v>
      </c>
      <c r="J7936" s="221">
        <v>4310</v>
      </c>
      <c r="K7936" s="221">
        <v>1</v>
      </c>
      <c r="L7936" s="221">
        <v>4310</v>
      </c>
    </row>
    <row r="7937" spans="1:12" s="167" customFormat="1">
      <c r="A7937" s="218" t="str">
        <f t="shared" si="53"/>
        <v>O221104058650일반상품</v>
      </c>
      <c r="B7937" s="219" t="s">
        <v>9458</v>
      </c>
      <c r="C7937" s="219" t="s">
        <v>8023</v>
      </c>
      <c r="D7937" s="219" t="s">
        <v>8065</v>
      </c>
      <c r="E7937" s="219" t="s">
        <v>6389</v>
      </c>
      <c r="F7937" s="219" t="s">
        <v>6394</v>
      </c>
      <c r="G7937" s="219" t="s">
        <v>7910</v>
      </c>
      <c r="H7937" s="219" t="s">
        <v>5990</v>
      </c>
      <c r="I7937" s="220" t="s">
        <v>8562</v>
      </c>
      <c r="J7937" s="221">
        <v>12480</v>
      </c>
      <c r="K7937" s="221">
        <v>1</v>
      </c>
      <c r="L7937" s="221">
        <v>12480</v>
      </c>
    </row>
    <row r="7938" spans="1:12" s="167" customFormat="1">
      <c r="A7938" s="218" t="str">
        <f t="shared" si="53"/>
        <v>O221104058650일반상품</v>
      </c>
      <c r="B7938" s="219" t="s">
        <v>9458</v>
      </c>
      <c r="C7938" s="219" t="s">
        <v>8023</v>
      </c>
      <c r="D7938" s="219" t="s">
        <v>8065</v>
      </c>
      <c r="E7938" s="219" t="s">
        <v>6389</v>
      </c>
      <c r="F7938" s="219" t="s">
        <v>6394</v>
      </c>
      <c r="G7938" s="219" t="s">
        <v>7910</v>
      </c>
      <c r="H7938" s="219" t="s">
        <v>5990</v>
      </c>
      <c r="I7938" s="220" t="s">
        <v>7261</v>
      </c>
      <c r="J7938" s="221">
        <v>2010</v>
      </c>
      <c r="K7938" s="221">
        <v>1</v>
      </c>
      <c r="L7938" s="221">
        <v>2010</v>
      </c>
    </row>
    <row r="7939" spans="1:12" s="167" customFormat="1">
      <c r="A7939" s="218" t="str">
        <f t="shared" si="53"/>
        <v>O221104058650일반상품</v>
      </c>
      <c r="B7939" s="219" t="s">
        <v>9458</v>
      </c>
      <c r="C7939" s="219" t="s">
        <v>8023</v>
      </c>
      <c r="D7939" s="219" t="s">
        <v>8065</v>
      </c>
      <c r="E7939" s="219" t="s">
        <v>6389</v>
      </c>
      <c r="F7939" s="219" t="s">
        <v>6394</v>
      </c>
      <c r="G7939" s="219" t="s">
        <v>7910</v>
      </c>
      <c r="H7939" s="219" t="s">
        <v>5990</v>
      </c>
      <c r="I7939" s="220" t="s">
        <v>7262</v>
      </c>
      <c r="J7939" s="221">
        <v>1000</v>
      </c>
      <c r="K7939" s="221">
        <v>1</v>
      </c>
      <c r="L7939" s="221">
        <v>1000</v>
      </c>
    </row>
    <row r="7940" spans="1:12" s="167" customFormat="1">
      <c r="A7940" s="218" t="str">
        <f t="shared" si="53"/>
        <v>O221104058650일반상품</v>
      </c>
      <c r="B7940" s="219" t="s">
        <v>9458</v>
      </c>
      <c r="C7940" s="219" t="s">
        <v>8023</v>
      </c>
      <c r="D7940" s="219" t="s">
        <v>8065</v>
      </c>
      <c r="E7940" s="219" t="s">
        <v>6389</v>
      </c>
      <c r="F7940" s="219" t="s">
        <v>6394</v>
      </c>
      <c r="G7940" s="219" t="s">
        <v>7910</v>
      </c>
      <c r="H7940" s="219" t="s">
        <v>5990</v>
      </c>
      <c r="I7940" s="220" t="s">
        <v>8839</v>
      </c>
      <c r="J7940" s="221">
        <v>4290</v>
      </c>
      <c r="K7940" s="221">
        <v>1</v>
      </c>
      <c r="L7940" s="221">
        <v>4290</v>
      </c>
    </row>
    <row r="7941" spans="1:12" s="167" customFormat="1">
      <c r="A7941" s="218" t="str">
        <f t="shared" si="53"/>
        <v>O221104058650일반상품</v>
      </c>
      <c r="B7941" s="219" t="s">
        <v>9458</v>
      </c>
      <c r="C7941" s="219" t="s">
        <v>8023</v>
      </c>
      <c r="D7941" s="219" t="s">
        <v>8065</v>
      </c>
      <c r="E7941" s="219" t="s">
        <v>6389</v>
      </c>
      <c r="F7941" s="219" t="s">
        <v>6394</v>
      </c>
      <c r="G7941" s="219" t="s">
        <v>7910</v>
      </c>
      <c r="H7941" s="219" t="s">
        <v>5990</v>
      </c>
      <c r="I7941" s="220" t="s">
        <v>8879</v>
      </c>
      <c r="J7941" s="221">
        <v>4255</v>
      </c>
      <c r="K7941" s="221">
        <v>1</v>
      </c>
      <c r="L7941" s="221">
        <v>4255</v>
      </c>
    </row>
    <row r="7942" spans="1:12" s="167" customFormat="1">
      <c r="A7942" s="218" t="str">
        <f t="shared" si="53"/>
        <v>O221104058650일반상품</v>
      </c>
      <c r="B7942" s="219" t="s">
        <v>9458</v>
      </c>
      <c r="C7942" s="219" t="s">
        <v>8023</v>
      </c>
      <c r="D7942" s="219" t="s">
        <v>8065</v>
      </c>
      <c r="E7942" s="219" t="s">
        <v>6389</v>
      </c>
      <c r="F7942" s="219" t="s">
        <v>6394</v>
      </c>
      <c r="G7942" s="219" t="s">
        <v>7910</v>
      </c>
      <c r="H7942" s="219" t="s">
        <v>5990</v>
      </c>
      <c r="I7942" s="220" t="s">
        <v>8708</v>
      </c>
      <c r="J7942" s="221">
        <v>3280</v>
      </c>
      <c r="K7942" s="221">
        <v>1</v>
      </c>
      <c r="L7942" s="221">
        <v>3280</v>
      </c>
    </row>
    <row r="7943" spans="1:12" s="167" customFormat="1">
      <c r="A7943" s="218" t="str">
        <f t="shared" si="53"/>
        <v>O221104058650일반상품</v>
      </c>
      <c r="B7943" s="219" t="s">
        <v>9458</v>
      </c>
      <c r="C7943" s="219" t="s">
        <v>8023</v>
      </c>
      <c r="D7943" s="219" t="s">
        <v>8065</v>
      </c>
      <c r="E7943" s="219" t="s">
        <v>6389</v>
      </c>
      <c r="F7943" s="219" t="s">
        <v>6394</v>
      </c>
      <c r="G7943" s="219" t="s">
        <v>7910</v>
      </c>
      <c r="H7943" s="219" t="s">
        <v>5990</v>
      </c>
      <c r="I7943" s="220" t="s">
        <v>7263</v>
      </c>
      <c r="J7943" s="221">
        <v>9900</v>
      </c>
      <c r="K7943" s="221">
        <v>1</v>
      </c>
      <c r="L7943" s="221">
        <v>9900</v>
      </c>
    </row>
    <row r="7944" spans="1:12" s="167" customFormat="1">
      <c r="A7944" s="218" t="str">
        <f t="shared" si="53"/>
        <v>O221104058650일반상품</v>
      </c>
      <c r="B7944" s="219" t="s">
        <v>9458</v>
      </c>
      <c r="C7944" s="219" t="s">
        <v>8023</v>
      </c>
      <c r="D7944" s="219" t="s">
        <v>8065</v>
      </c>
      <c r="E7944" s="219" t="s">
        <v>6389</v>
      </c>
      <c r="F7944" s="219" t="s">
        <v>6394</v>
      </c>
      <c r="G7944" s="219" t="s">
        <v>7910</v>
      </c>
      <c r="H7944" s="219" t="s">
        <v>5990</v>
      </c>
      <c r="I7944" s="220" t="s">
        <v>7282</v>
      </c>
      <c r="J7944" s="221">
        <v>2170</v>
      </c>
      <c r="K7944" s="221">
        <v>1</v>
      </c>
      <c r="L7944" s="221">
        <v>2170</v>
      </c>
    </row>
    <row r="7945" spans="1:12" s="167" customFormat="1">
      <c r="A7945" s="218" t="str">
        <f t="shared" si="53"/>
        <v>O221104058650일반상품</v>
      </c>
      <c r="B7945" s="219" t="s">
        <v>9458</v>
      </c>
      <c r="C7945" s="219" t="s">
        <v>8023</v>
      </c>
      <c r="D7945" s="219" t="s">
        <v>8065</v>
      </c>
      <c r="E7945" s="219" t="s">
        <v>6389</v>
      </c>
      <c r="F7945" s="219" t="s">
        <v>6394</v>
      </c>
      <c r="G7945" s="219" t="s">
        <v>7910</v>
      </c>
      <c r="H7945" s="219" t="s">
        <v>5990</v>
      </c>
      <c r="I7945" s="220" t="s">
        <v>8933</v>
      </c>
      <c r="J7945" s="221">
        <v>4100</v>
      </c>
      <c r="K7945" s="221">
        <v>1</v>
      </c>
      <c r="L7945" s="221">
        <v>4100</v>
      </c>
    </row>
    <row r="7946" spans="1:12" s="167" customFormat="1">
      <c r="A7946" s="218" t="str">
        <f t="shared" si="53"/>
        <v>O221104058650일반상품</v>
      </c>
      <c r="B7946" s="219" t="s">
        <v>9458</v>
      </c>
      <c r="C7946" s="219" t="s">
        <v>8023</v>
      </c>
      <c r="D7946" s="219" t="s">
        <v>8065</v>
      </c>
      <c r="E7946" s="219" t="s">
        <v>6389</v>
      </c>
      <c r="F7946" s="219" t="s">
        <v>6394</v>
      </c>
      <c r="G7946" s="219" t="s">
        <v>7910</v>
      </c>
      <c r="H7946" s="219" t="s">
        <v>5990</v>
      </c>
      <c r="I7946" s="220" t="s">
        <v>8887</v>
      </c>
      <c r="J7946" s="221">
        <v>2700</v>
      </c>
      <c r="K7946" s="221">
        <v>1</v>
      </c>
      <c r="L7946" s="221">
        <v>2700</v>
      </c>
    </row>
    <row r="7947" spans="1:12" s="167" customFormat="1">
      <c r="A7947" s="218" t="str">
        <f t="shared" si="53"/>
        <v>O221104058650일반상품</v>
      </c>
      <c r="B7947" s="219" t="s">
        <v>9458</v>
      </c>
      <c r="C7947" s="219" t="s">
        <v>8023</v>
      </c>
      <c r="D7947" s="219" t="s">
        <v>8065</v>
      </c>
      <c r="E7947" s="219" t="s">
        <v>6389</v>
      </c>
      <c r="F7947" s="219" t="s">
        <v>6394</v>
      </c>
      <c r="G7947" s="219" t="s">
        <v>7910</v>
      </c>
      <c r="H7947" s="219" t="s">
        <v>5990</v>
      </c>
      <c r="I7947" s="220" t="s">
        <v>8951</v>
      </c>
      <c r="J7947" s="221">
        <v>1200</v>
      </c>
      <c r="K7947" s="221">
        <v>1</v>
      </c>
      <c r="L7947" s="221">
        <v>1200</v>
      </c>
    </row>
    <row r="7948" spans="1:12" s="167" customFormat="1">
      <c r="A7948" s="218" t="str">
        <f t="shared" si="53"/>
        <v>O221104058650일반상품</v>
      </c>
      <c r="B7948" s="219" t="s">
        <v>9458</v>
      </c>
      <c r="C7948" s="219" t="s">
        <v>8023</v>
      </c>
      <c r="D7948" s="219" t="s">
        <v>8065</v>
      </c>
      <c r="E7948" s="219" t="s">
        <v>6389</v>
      </c>
      <c r="F7948" s="219" t="s">
        <v>6394</v>
      </c>
      <c r="G7948" s="219" t="s">
        <v>7910</v>
      </c>
      <c r="H7948" s="219" t="s">
        <v>5990</v>
      </c>
      <c r="I7948" s="220" t="s">
        <v>8394</v>
      </c>
      <c r="J7948" s="221">
        <v>1000</v>
      </c>
      <c r="K7948" s="221">
        <v>3</v>
      </c>
      <c r="L7948" s="221">
        <v>3000</v>
      </c>
    </row>
    <row r="7949" spans="1:12" s="167" customFormat="1">
      <c r="A7949" s="218" t="str">
        <f t="shared" si="53"/>
        <v>O221104058649일반상품</v>
      </c>
      <c r="B7949" s="219" t="s">
        <v>9459</v>
      </c>
      <c r="C7949" s="219" t="s">
        <v>8023</v>
      </c>
      <c r="D7949" s="219" t="s">
        <v>8065</v>
      </c>
      <c r="E7949" s="219" t="s">
        <v>7996</v>
      </c>
      <c r="F7949" s="219" t="s">
        <v>6435</v>
      </c>
      <c r="G7949" s="219" t="s">
        <v>9529</v>
      </c>
      <c r="H7949" s="219" t="s">
        <v>5990</v>
      </c>
      <c r="I7949" s="220" t="s">
        <v>9679</v>
      </c>
      <c r="J7949" s="221">
        <v>215000</v>
      </c>
      <c r="K7949" s="221">
        <v>2</v>
      </c>
      <c r="L7949" s="221">
        <v>430000</v>
      </c>
    </row>
    <row r="7950" spans="1:12" s="167" customFormat="1">
      <c r="A7950" s="218" t="str">
        <f t="shared" si="53"/>
        <v>O221104058649일반상품</v>
      </c>
      <c r="B7950" s="219" t="s">
        <v>9459</v>
      </c>
      <c r="C7950" s="219" t="s">
        <v>8023</v>
      </c>
      <c r="D7950" s="219" t="s">
        <v>8065</v>
      </c>
      <c r="E7950" s="219" t="s">
        <v>7996</v>
      </c>
      <c r="F7950" s="219" t="s">
        <v>6435</v>
      </c>
      <c r="G7950" s="219" t="s">
        <v>9529</v>
      </c>
      <c r="H7950" s="219" t="s">
        <v>5990</v>
      </c>
      <c r="I7950" s="220" t="s">
        <v>7980</v>
      </c>
      <c r="J7950" s="221">
        <v>4200</v>
      </c>
      <c r="K7950" s="221">
        <v>2</v>
      </c>
      <c r="L7950" s="221">
        <v>8400</v>
      </c>
    </row>
    <row r="7951" spans="1:12" s="167" customFormat="1">
      <c r="A7951" s="218" t="str">
        <f t="shared" si="53"/>
        <v>O221104058649일반상품</v>
      </c>
      <c r="B7951" s="219" t="s">
        <v>9459</v>
      </c>
      <c r="C7951" s="219" t="s">
        <v>8023</v>
      </c>
      <c r="D7951" s="219" t="s">
        <v>8065</v>
      </c>
      <c r="E7951" s="219" t="s">
        <v>7996</v>
      </c>
      <c r="F7951" s="219" t="s">
        <v>6435</v>
      </c>
      <c r="G7951" s="219" t="s">
        <v>9529</v>
      </c>
      <c r="H7951" s="219" t="s">
        <v>5990</v>
      </c>
      <c r="I7951" s="220" t="s">
        <v>8738</v>
      </c>
      <c r="J7951" s="221">
        <v>8000</v>
      </c>
      <c r="K7951" s="221">
        <v>1</v>
      </c>
      <c r="L7951" s="221">
        <v>8000</v>
      </c>
    </row>
    <row r="7952" spans="1:12" s="167" customFormat="1">
      <c r="A7952" s="218" t="str">
        <f t="shared" si="53"/>
        <v>O221104058649일반상품</v>
      </c>
      <c r="B7952" s="219" t="s">
        <v>9459</v>
      </c>
      <c r="C7952" s="219" t="s">
        <v>8023</v>
      </c>
      <c r="D7952" s="219" t="s">
        <v>8065</v>
      </c>
      <c r="E7952" s="219" t="s">
        <v>7996</v>
      </c>
      <c r="F7952" s="219" t="s">
        <v>6435</v>
      </c>
      <c r="G7952" s="219" t="s">
        <v>9529</v>
      </c>
      <c r="H7952" s="219" t="s">
        <v>5990</v>
      </c>
      <c r="I7952" s="220" t="s">
        <v>7930</v>
      </c>
      <c r="J7952" s="221">
        <v>4200</v>
      </c>
      <c r="K7952" s="221">
        <v>4</v>
      </c>
      <c r="L7952" s="221">
        <v>16800</v>
      </c>
    </row>
    <row r="7953" spans="1:12" s="167" customFormat="1">
      <c r="A7953" s="218" t="str">
        <f t="shared" si="53"/>
        <v>O221104058649일반상품</v>
      </c>
      <c r="B7953" s="219" t="s">
        <v>9459</v>
      </c>
      <c r="C7953" s="219" t="s">
        <v>8023</v>
      </c>
      <c r="D7953" s="219" t="s">
        <v>8065</v>
      </c>
      <c r="E7953" s="219" t="s">
        <v>7996</v>
      </c>
      <c r="F7953" s="219" t="s">
        <v>6435</v>
      </c>
      <c r="G7953" s="219" t="s">
        <v>9529</v>
      </c>
      <c r="H7953" s="219" t="s">
        <v>5990</v>
      </c>
      <c r="I7953" s="220" t="s">
        <v>8739</v>
      </c>
      <c r="J7953" s="221">
        <v>20000</v>
      </c>
      <c r="K7953" s="221">
        <v>2</v>
      </c>
      <c r="L7953" s="221">
        <v>40000</v>
      </c>
    </row>
    <row r="7954" spans="1:12" s="167" customFormat="1">
      <c r="A7954" s="218" t="str">
        <f t="shared" si="53"/>
        <v>O221104058649일반상품</v>
      </c>
      <c r="B7954" s="219" t="s">
        <v>9459</v>
      </c>
      <c r="C7954" s="219" t="s">
        <v>8023</v>
      </c>
      <c r="D7954" s="219" t="s">
        <v>8065</v>
      </c>
      <c r="E7954" s="219" t="s">
        <v>7996</v>
      </c>
      <c r="F7954" s="219" t="s">
        <v>6435</v>
      </c>
      <c r="G7954" s="219" t="s">
        <v>9529</v>
      </c>
      <c r="H7954" s="219" t="s">
        <v>5990</v>
      </c>
      <c r="I7954" s="220" t="s">
        <v>8076</v>
      </c>
      <c r="J7954" s="221">
        <v>2880</v>
      </c>
      <c r="K7954" s="221">
        <v>2</v>
      </c>
      <c r="L7954" s="221">
        <v>5760</v>
      </c>
    </row>
    <row r="7955" spans="1:12" s="167" customFormat="1">
      <c r="A7955" s="218" t="str">
        <f t="shared" si="53"/>
        <v>O221104058649일반상품</v>
      </c>
      <c r="B7955" s="219" t="s">
        <v>9459</v>
      </c>
      <c r="C7955" s="219" t="s">
        <v>8023</v>
      </c>
      <c r="D7955" s="219" t="s">
        <v>8065</v>
      </c>
      <c r="E7955" s="219" t="s">
        <v>7996</v>
      </c>
      <c r="F7955" s="219" t="s">
        <v>6435</v>
      </c>
      <c r="G7955" s="219" t="s">
        <v>9529</v>
      </c>
      <c r="H7955" s="219" t="s">
        <v>5990</v>
      </c>
      <c r="I7955" s="220" t="s">
        <v>8717</v>
      </c>
      <c r="J7955" s="221">
        <v>2430</v>
      </c>
      <c r="K7955" s="221">
        <v>3</v>
      </c>
      <c r="L7955" s="221">
        <v>7290</v>
      </c>
    </row>
    <row r="7956" spans="1:12" s="167" customFormat="1">
      <c r="A7956" s="218" t="str">
        <f t="shared" si="53"/>
        <v>O221104058649일반상품</v>
      </c>
      <c r="B7956" s="219" t="s">
        <v>9459</v>
      </c>
      <c r="C7956" s="219" t="s">
        <v>8023</v>
      </c>
      <c r="D7956" s="219" t="s">
        <v>8065</v>
      </c>
      <c r="E7956" s="219" t="s">
        <v>7996</v>
      </c>
      <c r="F7956" s="219" t="s">
        <v>6435</v>
      </c>
      <c r="G7956" s="219" t="s">
        <v>9529</v>
      </c>
      <c r="H7956" s="219" t="s">
        <v>5990</v>
      </c>
      <c r="I7956" s="220" t="s">
        <v>7288</v>
      </c>
      <c r="J7956" s="221">
        <v>900</v>
      </c>
      <c r="K7956" s="221">
        <v>2</v>
      </c>
      <c r="L7956" s="221">
        <v>1800</v>
      </c>
    </row>
    <row r="7957" spans="1:12" s="167" customFormat="1">
      <c r="A7957" s="218" t="str">
        <f t="shared" si="53"/>
        <v>O221104058649일반상품</v>
      </c>
      <c r="B7957" s="219" t="s">
        <v>9459</v>
      </c>
      <c r="C7957" s="219" t="s">
        <v>8023</v>
      </c>
      <c r="D7957" s="219" t="s">
        <v>8065</v>
      </c>
      <c r="E7957" s="219" t="s">
        <v>7996</v>
      </c>
      <c r="F7957" s="219" t="s">
        <v>6435</v>
      </c>
      <c r="G7957" s="219" t="s">
        <v>9529</v>
      </c>
      <c r="H7957" s="219" t="s">
        <v>5990</v>
      </c>
      <c r="I7957" s="220" t="s">
        <v>7214</v>
      </c>
      <c r="J7957" s="221">
        <v>3250</v>
      </c>
      <c r="K7957" s="221">
        <v>4</v>
      </c>
      <c r="L7957" s="221">
        <v>13000</v>
      </c>
    </row>
    <row r="7958" spans="1:12" s="167" customFormat="1">
      <c r="A7958" s="218" t="str">
        <f t="shared" si="53"/>
        <v>O221104058649일반상품</v>
      </c>
      <c r="B7958" s="219" t="s">
        <v>9459</v>
      </c>
      <c r="C7958" s="219" t="s">
        <v>8023</v>
      </c>
      <c r="D7958" s="219" t="s">
        <v>8065</v>
      </c>
      <c r="E7958" s="219" t="s">
        <v>7996</v>
      </c>
      <c r="F7958" s="219" t="s">
        <v>6435</v>
      </c>
      <c r="G7958" s="219" t="s">
        <v>9529</v>
      </c>
      <c r="H7958" s="219" t="s">
        <v>5990</v>
      </c>
      <c r="I7958" s="220" t="s">
        <v>8673</v>
      </c>
      <c r="J7958" s="221">
        <v>8500</v>
      </c>
      <c r="K7958" s="221">
        <v>2</v>
      </c>
      <c r="L7958" s="221">
        <v>17000</v>
      </c>
    </row>
    <row r="7959" spans="1:12" s="167" customFormat="1">
      <c r="A7959" s="218" t="str">
        <f t="shared" si="53"/>
        <v>O221104058648일반상품</v>
      </c>
      <c r="B7959" s="219" t="s">
        <v>9460</v>
      </c>
      <c r="C7959" s="219" t="s">
        <v>8023</v>
      </c>
      <c r="D7959" s="219" t="s">
        <v>8065</v>
      </c>
      <c r="E7959" s="219" t="s">
        <v>7705</v>
      </c>
      <c r="F7959" s="219" t="s">
        <v>6439</v>
      </c>
      <c r="G7959" s="219" t="s">
        <v>7739</v>
      </c>
      <c r="H7959" s="219" t="s">
        <v>5990</v>
      </c>
      <c r="I7959" s="220" t="s">
        <v>9680</v>
      </c>
      <c r="J7959" s="221">
        <v>2400</v>
      </c>
      <c r="K7959" s="221">
        <v>1</v>
      </c>
      <c r="L7959" s="221">
        <v>2400</v>
      </c>
    </row>
    <row r="7960" spans="1:12" s="167" customFormat="1">
      <c r="A7960" s="218" t="str">
        <f t="shared" si="53"/>
        <v>O221104058648일반상품</v>
      </c>
      <c r="B7960" s="219" t="s">
        <v>9460</v>
      </c>
      <c r="C7960" s="219" t="s">
        <v>8023</v>
      </c>
      <c r="D7960" s="219" t="s">
        <v>8065</v>
      </c>
      <c r="E7960" s="219" t="s">
        <v>7705</v>
      </c>
      <c r="F7960" s="219" t="s">
        <v>6439</v>
      </c>
      <c r="G7960" s="219" t="s">
        <v>7739</v>
      </c>
      <c r="H7960" s="219" t="s">
        <v>5990</v>
      </c>
      <c r="I7960" s="220" t="s">
        <v>8637</v>
      </c>
      <c r="J7960" s="221">
        <v>1425</v>
      </c>
      <c r="K7960" s="221">
        <v>1</v>
      </c>
      <c r="L7960" s="221">
        <v>1425</v>
      </c>
    </row>
    <row r="7961" spans="1:12" s="167" customFormat="1">
      <c r="A7961" s="218" t="str">
        <f t="shared" si="53"/>
        <v>O221104058648일반상품</v>
      </c>
      <c r="B7961" s="219" t="s">
        <v>9460</v>
      </c>
      <c r="C7961" s="219" t="s">
        <v>8023</v>
      </c>
      <c r="D7961" s="219" t="s">
        <v>8065</v>
      </c>
      <c r="E7961" s="219" t="s">
        <v>7705</v>
      </c>
      <c r="F7961" s="219" t="s">
        <v>6439</v>
      </c>
      <c r="G7961" s="219" t="s">
        <v>7739</v>
      </c>
      <c r="H7961" s="219" t="s">
        <v>5990</v>
      </c>
      <c r="I7961" s="220" t="s">
        <v>8594</v>
      </c>
      <c r="J7961" s="221">
        <v>480</v>
      </c>
      <c r="K7961" s="221">
        <v>1</v>
      </c>
      <c r="L7961" s="221">
        <v>480</v>
      </c>
    </row>
    <row r="7962" spans="1:12" s="167" customFormat="1">
      <c r="A7962" s="218" t="str">
        <f t="shared" si="53"/>
        <v>O221104058648일반상품</v>
      </c>
      <c r="B7962" s="219" t="s">
        <v>9460</v>
      </c>
      <c r="C7962" s="219" t="s">
        <v>8023</v>
      </c>
      <c r="D7962" s="219" t="s">
        <v>8065</v>
      </c>
      <c r="E7962" s="219" t="s">
        <v>7705</v>
      </c>
      <c r="F7962" s="219" t="s">
        <v>6439</v>
      </c>
      <c r="G7962" s="219" t="s">
        <v>7739</v>
      </c>
      <c r="H7962" s="219" t="s">
        <v>5990</v>
      </c>
      <c r="I7962" s="220" t="s">
        <v>9019</v>
      </c>
      <c r="J7962" s="221">
        <v>23200</v>
      </c>
      <c r="K7962" s="221">
        <v>1</v>
      </c>
      <c r="L7962" s="221">
        <v>23200</v>
      </c>
    </row>
    <row r="7963" spans="1:12" s="167" customFormat="1">
      <c r="A7963" s="218" t="str">
        <f t="shared" si="53"/>
        <v>O221104058648일반상품</v>
      </c>
      <c r="B7963" s="219" t="s">
        <v>9460</v>
      </c>
      <c r="C7963" s="219" t="s">
        <v>8023</v>
      </c>
      <c r="D7963" s="219" t="s">
        <v>8065</v>
      </c>
      <c r="E7963" s="219" t="s">
        <v>7705</v>
      </c>
      <c r="F7963" s="219" t="s">
        <v>6439</v>
      </c>
      <c r="G7963" s="219" t="s">
        <v>7739</v>
      </c>
      <c r="H7963" s="219" t="s">
        <v>5990</v>
      </c>
      <c r="I7963" s="220" t="s">
        <v>8493</v>
      </c>
      <c r="J7963" s="221">
        <v>5700</v>
      </c>
      <c r="K7963" s="221">
        <v>1</v>
      </c>
      <c r="L7963" s="221">
        <v>5700</v>
      </c>
    </row>
    <row r="7964" spans="1:12" s="167" customFormat="1">
      <c r="A7964" s="218" t="str">
        <f t="shared" si="53"/>
        <v>O221104058648일반상품</v>
      </c>
      <c r="B7964" s="219" t="s">
        <v>9460</v>
      </c>
      <c r="C7964" s="219" t="s">
        <v>8023</v>
      </c>
      <c r="D7964" s="219" t="s">
        <v>8065</v>
      </c>
      <c r="E7964" s="219" t="s">
        <v>7705</v>
      </c>
      <c r="F7964" s="219" t="s">
        <v>6439</v>
      </c>
      <c r="G7964" s="219" t="s">
        <v>7739</v>
      </c>
      <c r="H7964" s="219" t="s">
        <v>5990</v>
      </c>
      <c r="I7964" s="220" t="s">
        <v>8844</v>
      </c>
      <c r="J7964" s="221">
        <v>4900</v>
      </c>
      <c r="K7964" s="221">
        <v>2</v>
      </c>
      <c r="L7964" s="221">
        <v>9800</v>
      </c>
    </row>
    <row r="7965" spans="1:12" s="167" customFormat="1">
      <c r="A7965" s="218" t="str">
        <f t="shared" si="53"/>
        <v>O221104058648일반상품</v>
      </c>
      <c r="B7965" s="219" t="s">
        <v>9460</v>
      </c>
      <c r="C7965" s="219" t="s">
        <v>8023</v>
      </c>
      <c r="D7965" s="219" t="s">
        <v>8065</v>
      </c>
      <c r="E7965" s="219" t="s">
        <v>7705</v>
      </c>
      <c r="F7965" s="219" t="s">
        <v>6439</v>
      </c>
      <c r="G7965" s="219" t="s">
        <v>7739</v>
      </c>
      <c r="H7965" s="219" t="s">
        <v>5990</v>
      </c>
      <c r="I7965" s="220" t="s">
        <v>8325</v>
      </c>
      <c r="J7965" s="221">
        <v>2700</v>
      </c>
      <c r="K7965" s="221">
        <v>1</v>
      </c>
      <c r="L7965" s="221">
        <v>2700</v>
      </c>
    </row>
    <row r="7966" spans="1:12" s="167" customFormat="1">
      <c r="A7966" s="218" t="str">
        <f t="shared" si="53"/>
        <v>O221104058648일반상품</v>
      </c>
      <c r="B7966" s="219" t="s">
        <v>9460</v>
      </c>
      <c r="C7966" s="219" t="s">
        <v>8023</v>
      </c>
      <c r="D7966" s="219" t="s">
        <v>8065</v>
      </c>
      <c r="E7966" s="219" t="s">
        <v>7705</v>
      </c>
      <c r="F7966" s="219" t="s">
        <v>6439</v>
      </c>
      <c r="G7966" s="219" t="s">
        <v>7739</v>
      </c>
      <c r="H7966" s="219" t="s">
        <v>5990</v>
      </c>
      <c r="I7966" s="220" t="s">
        <v>8534</v>
      </c>
      <c r="J7966" s="221">
        <v>800</v>
      </c>
      <c r="K7966" s="221">
        <v>2</v>
      </c>
      <c r="L7966" s="221">
        <v>1600</v>
      </c>
    </row>
    <row r="7967" spans="1:12" s="167" customFormat="1">
      <c r="A7967" s="218" t="str">
        <f t="shared" si="53"/>
        <v>O221104058648일반상품</v>
      </c>
      <c r="B7967" s="219" t="s">
        <v>9460</v>
      </c>
      <c r="C7967" s="219" t="s">
        <v>8023</v>
      </c>
      <c r="D7967" s="219" t="s">
        <v>8065</v>
      </c>
      <c r="E7967" s="219" t="s">
        <v>7705</v>
      </c>
      <c r="F7967" s="219" t="s">
        <v>6439</v>
      </c>
      <c r="G7967" s="219" t="s">
        <v>7739</v>
      </c>
      <c r="H7967" s="219" t="s">
        <v>5990</v>
      </c>
      <c r="I7967" s="220" t="s">
        <v>8504</v>
      </c>
      <c r="J7967" s="221">
        <v>4360</v>
      </c>
      <c r="K7967" s="221">
        <v>1</v>
      </c>
      <c r="L7967" s="221">
        <v>4360</v>
      </c>
    </row>
    <row r="7968" spans="1:12" s="167" customFormat="1">
      <c r="A7968" s="218" t="str">
        <f t="shared" si="53"/>
        <v>O221104058648일반상품</v>
      </c>
      <c r="B7968" s="219" t="s">
        <v>9460</v>
      </c>
      <c r="C7968" s="219" t="s">
        <v>8023</v>
      </c>
      <c r="D7968" s="219" t="s">
        <v>8065</v>
      </c>
      <c r="E7968" s="219" t="s">
        <v>7705</v>
      </c>
      <c r="F7968" s="219" t="s">
        <v>6439</v>
      </c>
      <c r="G7968" s="219" t="s">
        <v>7739</v>
      </c>
      <c r="H7968" s="219" t="s">
        <v>5990</v>
      </c>
      <c r="I7968" s="220" t="s">
        <v>8598</v>
      </c>
      <c r="J7968" s="221">
        <v>8190</v>
      </c>
      <c r="K7968" s="221">
        <v>2</v>
      </c>
      <c r="L7968" s="221">
        <v>16380</v>
      </c>
    </row>
    <row r="7969" spans="1:12" s="167" customFormat="1">
      <c r="A7969" s="218" t="str">
        <f t="shared" si="53"/>
        <v>O221104058648일반상품</v>
      </c>
      <c r="B7969" s="219" t="s">
        <v>9460</v>
      </c>
      <c r="C7969" s="219" t="s">
        <v>8023</v>
      </c>
      <c r="D7969" s="219" t="s">
        <v>8065</v>
      </c>
      <c r="E7969" s="219" t="s">
        <v>7705</v>
      </c>
      <c r="F7969" s="219" t="s">
        <v>6439</v>
      </c>
      <c r="G7969" s="219" t="s">
        <v>7739</v>
      </c>
      <c r="H7969" s="219" t="s">
        <v>5990</v>
      </c>
      <c r="I7969" s="220" t="s">
        <v>8695</v>
      </c>
      <c r="J7969" s="221">
        <v>1100</v>
      </c>
      <c r="K7969" s="221">
        <v>3</v>
      </c>
      <c r="L7969" s="221">
        <v>3300</v>
      </c>
    </row>
    <row r="7970" spans="1:12" s="167" customFormat="1">
      <c r="A7970" s="218" t="str">
        <f t="shared" si="53"/>
        <v>O221104058648일반상품</v>
      </c>
      <c r="B7970" s="219" t="s">
        <v>9460</v>
      </c>
      <c r="C7970" s="219" t="s">
        <v>8023</v>
      </c>
      <c r="D7970" s="219" t="s">
        <v>8065</v>
      </c>
      <c r="E7970" s="219" t="s">
        <v>7705</v>
      </c>
      <c r="F7970" s="219" t="s">
        <v>6439</v>
      </c>
      <c r="G7970" s="219" t="s">
        <v>7739</v>
      </c>
      <c r="H7970" s="219" t="s">
        <v>5990</v>
      </c>
      <c r="I7970" s="220" t="s">
        <v>8973</v>
      </c>
      <c r="J7970" s="221">
        <v>3850</v>
      </c>
      <c r="K7970" s="221">
        <v>3</v>
      </c>
      <c r="L7970" s="221">
        <v>11550</v>
      </c>
    </row>
    <row r="7971" spans="1:12" s="167" customFormat="1">
      <c r="A7971" s="218" t="str">
        <f t="shared" si="53"/>
        <v>O221104058648일반상품</v>
      </c>
      <c r="B7971" s="219" t="s">
        <v>9460</v>
      </c>
      <c r="C7971" s="219" t="s">
        <v>8023</v>
      </c>
      <c r="D7971" s="219" t="s">
        <v>8065</v>
      </c>
      <c r="E7971" s="219" t="s">
        <v>7705</v>
      </c>
      <c r="F7971" s="219" t="s">
        <v>6439</v>
      </c>
      <c r="G7971" s="219" t="s">
        <v>7739</v>
      </c>
      <c r="H7971" s="219" t="s">
        <v>5990</v>
      </c>
      <c r="I7971" s="220" t="s">
        <v>9587</v>
      </c>
      <c r="J7971" s="221">
        <v>11000</v>
      </c>
      <c r="K7971" s="221">
        <v>1</v>
      </c>
      <c r="L7971" s="221">
        <v>11000</v>
      </c>
    </row>
    <row r="7972" spans="1:12" s="167" customFormat="1">
      <c r="A7972" s="218" t="str">
        <f t="shared" si="53"/>
        <v>O221104058648일반상품</v>
      </c>
      <c r="B7972" s="219" t="s">
        <v>9460</v>
      </c>
      <c r="C7972" s="219" t="s">
        <v>8023</v>
      </c>
      <c r="D7972" s="219" t="s">
        <v>8065</v>
      </c>
      <c r="E7972" s="219" t="s">
        <v>7705</v>
      </c>
      <c r="F7972" s="219" t="s">
        <v>6439</v>
      </c>
      <c r="G7972" s="219" t="s">
        <v>7739</v>
      </c>
      <c r="H7972" s="219" t="s">
        <v>5990</v>
      </c>
      <c r="I7972" s="220" t="s">
        <v>8466</v>
      </c>
      <c r="J7972" s="221">
        <v>1900</v>
      </c>
      <c r="K7972" s="221">
        <v>6</v>
      </c>
      <c r="L7972" s="221">
        <v>11400</v>
      </c>
    </row>
    <row r="7973" spans="1:12" s="167" customFormat="1">
      <c r="A7973" s="218" t="str">
        <f t="shared" si="53"/>
        <v>O221104058648일반상품</v>
      </c>
      <c r="B7973" s="219" t="s">
        <v>9460</v>
      </c>
      <c r="C7973" s="219" t="s">
        <v>8023</v>
      </c>
      <c r="D7973" s="219" t="s">
        <v>8065</v>
      </c>
      <c r="E7973" s="219" t="s">
        <v>7705</v>
      </c>
      <c r="F7973" s="219" t="s">
        <v>6439</v>
      </c>
      <c r="G7973" s="219" t="s">
        <v>7739</v>
      </c>
      <c r="H7973" s="219" t="s">
        <v>5990</v>
      </c>
      <c r="I7973" s="220" t="s">
        <v>8642</v>
      </c>
      <c r="J7973" s="221">
        <v>4220</v>
      </c>
      <c r="K7973" s="221">
        <v>3</v>
      </c>
      <c r="L7973" s="221">
        <v>12660</v>
      </c>
    </row>
    <row r="7974" spans="1:12" s="167" customFormat="1">
      <c r="A7974" s="218" t="str">
        <f t="shared" si="53"/>
        <v>O221104058648일반상품</v>
      </c>
      <c r="B7974" s="219" t="s">
        <v>9460</v>
      </c>
      <c r="C7974" s="219" t="s">
        <v>8023</v>
      </c>
      <c r="D7974" s="219" t="s">
        <v>8065</v>
      </c>
      <c r="E7974" s="219" t="s">
        <v>7705</v>
      </c>
      <c r="F7974" s="219" t="s">
        <v>6439</v>
      </c>
      <c r="G7974" s="219" t="s">
        <v>7739</v>
      </c>
      <c r="H7974" s="219" t="s">
        <v>5990</v>
      </c>
      <c r="I7974" s="220" t="s">
        <v>8895</v>
      </c>
      <c r="J7974" s="221">
        <v>3240</v>
      </c>
      <c r="K7974" s="221">
        <v>10</v>
      </c>
      <c r="L7974" s="221">
        <v>32400</v>
      </c>
    </row>
    <row r="7975" spans="1:12" s="167" customFormat="1">
      <c r="A7975" s="218" t="str">
        <f t="shared" si="53"/>
        <v>O221104058648일반상품</v>
      </c>
      <c r="B7975" s="219" t="s">
        <v>9460</v>
      </c>
      <c r="C7975" s="219" t="s">
        <v>8023</v>
      </c>
      <c r="D7975" s="219" t="s">
        <v>8065</v>
      </c>
      <c r="E7975" s="219" t="s">
        <v>7705</v>
      </c>
      <c r="F7975" s="219" t="s">
        <v>6439</v>
      </c>
      <c r="G7975" s="219" t="s">
        <v>7739</v>
      </c>
      <c r="H7975" s="219" t="s">
        <v>5990</v>
      </c>
      <c r="I7975" s="220" t="s">
        <v>8699</v>
      </c>
      <c r="J7975" s="221">
        <v>2600</v>
      </c>
      <c r="K7975" s="221">
        <v>3</v>
      </c>
      <c r="L7975" s="221">
        <v>7800</v>
      </c>
    </row>
    <row r="7976" spans="1:12" s="167" customFormat="1">
      <c r="A7976" s="218" t="str">
        <f t="shared" si="53"/>
        <v>O221104058648일반상품</v>
      </c>
      <c r="B7976" s="219" t="s">
        <v>9460</v>
      </c>
      <c r="C7976" s="219" t="s">
        <v>8023</v>
      </c>
      <c r="D7976" s="219" t="s">
        <v>8065</v>
      </c>
      <c r="E7976" s="219" t="s">
        <v>7705</v>
      </c>
      <c r="F7976" s="219" t="s">
        <v>6439</v>
      </c>
      <c r="G7976" s="219" t="s">
        <v>7739</v>
      </c>
      <c r="H7976" s="219" t="s">
        <v>5990</v>
      </c>
      <c r="I7976" s="220" t="s">
        <v>8378</v>
      </c>
      <c r="J7976" s="221">
        <v>42000</v>
      </c>
      <c r="K7976" s="221">
        <v>1</v>
      </c>
      <c r="L7976" s="221">
        <v>42000</v>
      </c>
    </row>
    <row r="7977" spans="1:12" s="167" customFormat="1">
      <c r="A7977" s="218" t="str">
        <f t="shared" si="53"/>
        <v>O221104058648일반상품</v>
      </c>
      <c r="B7977" s="219" t="s">
        <v>9460</v>
      </c>
      <c r="C7977" s="219" t="s">
        <v>8023</v>
      </c>
      <c r="D7977" s="219" t="s">
        <v>8065</v>
      </c>
      <c r="E7977" s="219" t="s">
        <v>7705</v>
      </c>
      <c r="F7977" s="219" t="s">
        <v>6439</v>
      </c>
      <c r="G7977" s="219" t="s">
        <v>7739</v>
      </c>
      <c r="H7977" s="219" t="s">
        <v>5990</v>
      </c>
      <c r="I7977" s="220" t="s">
        <v>7978</v>
      </c>
      <c r="J7977" s="221">
        <v>3270</v>
      </c>
      <c r="K7977" s="221">
        <v>5</v>
      </c>
      <c r="L7977" s="221">
        <v>16350</v>
      </c>
    </row>
    <row r="7978" spans="1:12" s="167" customFormat="1">
      <c r="A7978" s="218" t="str">
        <f t="shared" si="53"/>
        <v>O221104058648일반상품</v>
      </c>
      <c r="B7978" s="219" t="s">
        <v>9460</v>
      </c>
      <c r="C7978" s="219" t="s">
        <v>8023</v>
      </c>
      <c r="D7978" s="219" t="s">
        <v>8065</v>
      </c>
      <c r="E7978" s="219" t="s">
        <v>7705</v>
      </c>
      <c r="F7978" s="219" t="s">
        <v>6439</v>
      </c>
      <c r="G7978" s="219" t="s">
        <v>7739</v>
      </c>
      <c r="H7978" s="219" t="s">
        <v>5990</v>
      </c>
      <c r="I7978" s="220" t="s">
        <v>8734</v>
      </c>
      <c r="J7978" s="221">
        <v>4520</v>
      </c>
      <c r="K7978" s="221">
        <v>2</v>
      </c>
      <c r="L7978" s="221">
        <v>9040</v>
      </c>
    </row>
    <row r="7979" spans="1:12" s="167" customFormat="1">
      <c r="A7979" s="218" t="str">
        <f t="shared" si="53"/>
        <v>O221104058648일반상품</v>
      </c>
      <c r="B7979" s="219" t="s">
        <v>9460</v>
      </c>
      <c r="C7979" s="219" t="s">
        <v>8023</v>
      </c>
      <c r="D7979" s="219" t="s">
        <v>8065</v>
      </c>
      <c r="E7979" s="219" t="s">
        <v>7705</v>
      </c>
      <c r="F7979" s="219" t="s">
        <v>6439</v>
      </c>
      <c r="G7979" s="219" t="s">
        <v>7739</v>
      </c>
      <c r="H7979" s="219" t="s">
        <v>5990</v>
      </c>
      <c r="I7979" s="220" t="s">
        <v>8444</v>
      </c>
      <c r="J7979" s="221">
        <v>20390</v>
      </c>
      <c r="K7979" s="221">
        <v>1</v>
      </c>
      <c r="L7979" s="221">
        <v>20390</v>
      </c>
    </row>
    <row r="7980" spans="1:12" s="167" customFormat="1">
      <c r="A7980" s="218" t="str">
        <f t="shared" si="53"/>
        <v>O221104058648일반상품</v>
      </c>
      <c r="B7980" s="219" t="s">
        <v>9460</v>
      </c>
      <c r="C7980" s="219" t="s">
        <v>8023</v>
      </c>
      <c r="D7980" s="219" t="s">
        <v>8065</v>
      </c>
      <c r="E7980" s="219" t="s">
        <v>7705</v>
      </c>
      <c r="F7980" s="219" t="s">
        <v>6439</v>
      </c>
      <c r="G7980" s="219" t="s">
        <v>7739</v>
      </c>
      <c r="H7980" s="219" t="s">
        <v>5990</v>
      </c>
      <c r="I7980" s="220" t="s">
        <v>7266</v>
      </c>
      <c r="J7980" s="221">
        <v>10000</v>
      </c>
      <c r="K7980" s="221">
        <v>1</v>
      </c>
      <c r="L7980" s="221">
        <v>10000</v>
      </c>
    </row>
    <row r="7981" spans="1:12" s="167" customFormat="1">
      <c r="A7981" s="218" t="str">
        <f t="shared" si="53"/>
        <v>O221104058648일반상품</v>
      </c>
      <c r="B7981" s="219" t="s">
        <v>9460</v>
      </c>
      <c r="C7981" s="219" t="s">
        <v>8023</v>
      </c>
      <c r="D7981" s="219" t="s">
        <v>8065</v>
      </c>
      <c r="E7981" s="219" t="s">
        <v>7705</v>
      </c>
      <c r="F7981" s="219" t="s">
        <v>6439</v>
      </c>
      <c r="G7981" s="219" t="s">
        <v>7739</v>
      </c>
      <c r="H7981" s="219" t="s">
        <v>5990</v>
      </c>
      <c r="I7981" s="220" t="s">
        <v>8499</v>
      </c>
      <c r="J7981" s="221">
        <v>4400</v>
      </c>
      <c r="K7981" s="221">
        <v>1</v>
      </c>
      <c r="L7981" s="221">
        <v>4400</v>
      </c>
    </row>
    <row r="7982" spans="1:12" s="167" customFormat="1">
      <c r="A7982" s="218" t="str">
        <f t="shared" si="53"/>
        <v>O221104058646일반상품</v>
      </c>
      <c r="B7982" s="219" t="s">
        <v>9461</v>
      </c>
      <c r="C7982" s="219" t="s">
        <v>8023</v>
      </c>
      <c r="D7982" s="219" t="s">
        <v>8065</v>
      </c>
      <c r="E7982" s="219" t="s">
        <v>7705</v>
      </c>
      <c r="F7982" s="219" t="s">
        <v>6439</v>
      </c>
      <c r="G7982" s="219" t="s">
        <v>7951</v>
      </c>
      <c r="H7982" s="219" t="s">
        <v>5990</v>
      </c>
      <c r="I7982" s="220" t="s">
        <v>8470</v>
      </c>
      <c r="J7982" s="221">
        <v>19700</v>
      </c>
      <c r="K7982" s="221">
        <v>1</v>
      </c>
      <c r="L7982" s="221">
        <v>19700</v>
      </c>
    </row>
    <row r="7983" spans="1:12" s="167" customFormat="1">
      <c r="A7983" s="218" t="str">
        <f t="shared" si="53"/>
        <v>O221104058646일반상품</v>
      </c>
      <c r="B7983" s="219" t="s">
        <v>9461</v>
      </c>
      <c r="C7983" s="219" t="s">
        <v>8023</v>
      </c>
      <c r="D7983" s="219" t="s">
        <v>8065</v>
      </c>
      <c r="E7983" s="219" t="s">
        <v>7705</v>
      </c>
      <c r="F7983" s="219" t="s">
        <v>6439</v>
      </c>
      <c r="G7983" s="219" t="s">
        <v>7951</v>
      </c>
      <c r="H7983" s="219" t="s">
        <v>5990</v>
      </c>
      <c r="I7983" s="220" t="s">
        <v>8564</v>
      </c>
      <c r="J7983" s="221">
        <v>2360</v>
      </c>
      <c r="K7983" s="221">
        <v>1</v>
      </c>
      <c r="L7983" s="221">
        <v>2360</v>
      </c>
    </row>
    <row r="7984" spans="1:12" s="167" customFormat="1">
      <c r="A7984" s="218" t="str">
        <f t="shared" si="53"/>
        <v>O221104058640일반상품</v>
      </c>
      <c r="B7984" s="219" t="s">
        <v>9462</v>
      </c>
      <c r="C7984" s="219" t="s">
        <v>8023</v>
      </c>
      <c r="D7984" s="219" t="s">
        <v>8065</v>
      </c>
      <c r="E7984" s="219" t="s">
        <v>6389</v>
      </c>
      <c r="F7984" s="219" t="s">
        <v>7723</v>
      </c>
      <c r="G7984" s="219" t="s">
        <v>7900</v>
      </c>
      <c r="H7984" s="219" t="s">
        <v>5990</v>
      </c>
      <c r="I7984" s="220" t="s">
        <v>7976</v>
      </c>
      <c r="J7984" s="221">
        <v>990</v>
      </c>
      <c r="K7984" s="221">
        <v>5</v>
      </c>
      <c r="L7984" s="221">
        <v>4950</v>
      </c>
    </row>
    <row r="7985" spans="1:12" s="167" customFormat="1">
      <c r="A7985" s="218" t="str">
        <f t="shared" si="53"/>
        <v>O221104058640일반상품</v>
      </c>
      <c r="B7985" s="219" t="s">
        <v>9462</v>
      </c>
      <c r="C7985" s="219" t="s">
        <v>8023</v>
      </c>
      <c r="D7985" s="219" t="s">
        <v>8065</v>
      </c>
      <c r="E7985" s="219" t="s">
        <v>6389</v>
      </c>
      <c r="F7985" s="219" t="s">
        <v>7723</v>
      </c>
      <c r="G7985" s="219" t="s">
        <v>7900</v>
      </c>
      <c r="H7985" s="219" t="s">
        <v>5990</v>
      </c>
      <c r="I7985" s="220" t="s">
        <v>7295</v>
      </c>
      <c r="J7985" s="221">
        <v>1300</v>
      </c>
      <c r="K7985" s="221">
        <v>4</v>
      </c>
      <c r="L7985" s="221">
        <v>5200</v>
      </c>
    </row>
    <row r="7986" spans="1:12" s="167" customFormat="1">
      <c r="A7986" s="218" t="str">
        <f t="shared" si="53"/>
        <v>O221104058640일반상품</v>
      </c>
      <c r="B7986" s="219" t="s">
        <v>9462</v>
      </c>
      <c r="C7986" s="219" t="s">
        <v>8023</v>
      </c>
      <c r="D7986" s="219" t="s">
        <v>8065</v>
      </c>
      <c r="E7986" s="219" t="s">
        <v>6389</v>
      </c>
      <c r="F7986" s="219" t="s">
        <v>7723</v>
      </c>
      <c r="G7986" s="219" t="s">
        <v>7900</v>
      </c>
      <c r="H7986" s="219" t="s">
        <v>5990</v>
      </c>
      <c r="I7986" s="220" t="s">
        <v>8424</v>
      </c>
      <c r="J7986" s="221">
        <v>1240</v>
      </c>
      <c r="K7986" s="221">
        <v>5</v>
      </c>
      <c r="L7986" s="221">
        <v>6200</v>
      </c>
    </row>
    <row r="7987" spans="1:12" s="167" customFormat="1">
      <c r="A7987" s="218" t="str">
        <f t="shared" si="53"/>
        <v>O221104058640일반상품</v>
      </c>
      <c r="B7987" s="219" t="s">
        <v>9462</v>
      </c>
      <c r="C7987" s="219" t="s">
        <v>8023</v>
      </c>
      <c r="D7987" s="219" t="s">
        <v>8065</v>
      </c>
      <c r="E7987" s="219" t="s">
        <v>6389</v>
      </c>
      <c r="F7987" s="219" t="s">
        <v>7723</v>
      </c>
      <c r="G7987" s="219" t="s">
        <v>7900</v>
      </c>
      <c r="H7987" s="219" t="s">
        <v>5990</v>
      </c>
      <c r="I7987" s="220" t="s">
        <v>9565</v>
      </c>
      <c r="J7987" s="221">
        <v>3400</v>
      </c>
      <c r="K7987" s="221">
        <v>2</v>
      </c>
      <c r="L7987" s="221">
        <v>6800</v>
      </c>
    </row>
    <row r="7988" spans="1:12" s="167" customFormat="1">
      <c r="A7988" s="218" t="str">
        <f t="shared" si="53"/>
        <v>O221104058640일반상품</v>
      </c>
      <c r="B7988" s="219" t="s">
        <v>9462</v>
      </c>
      <c r="C7988" s="219" t="s">
        <v>8023</v>
      </c>
      <c r="D7988" s="219" t="s">
        <v>8065</v>
      </c>
      <c r="E7988" s="219" t="s">
        <v>6389</v>
      </c>
      <c r="F7988" s="219" t="s">
        <v>7723</v>
      </c>
      <c r="G7988" s="219" t="s">
        <v>7900</v>
      </c>
      <c r="H7988" s="219" t="s">
        <v>5990</v>
      </c>
      <c r="I7988" s="220" t="s">
        <v>8388</v>
      </c>
      <c r="J7988" s="221">
        <v>4500</v>
      </c>
      <c r="K7988" s="221">
        <v>4</v>
      </c>
      <c r="L7988" s="221">
        <v>18000</v>
      </c>
    </row>
    <row r="7989" spans="1:12" s="167" customFormat="1">
      <c r="A7989" s="218" t="str">
        <f t="shared" si="53"/>
        <v>O221104058640일반상품</v>
      </c>
      <c r="B7989" s="219" t="s">
        <v>9462</v>
      </c>
      <c r="C7989" s="219" t="s">
        <v>8023</v>
      </c>
      <c r="D7989" s="219" t="s">
        <v>8065</v>
      </c>
      <c r="E7989" s="219" t="s">
        <v>6389</v>
      </c>
      <c r="F7989" s="219" t="s">
        <v>7723</v>
      </c>
      <c r="G7989" s="219" t="s">
        <v>7900</v>
      </c>
      <c r="H7989" s="219" t="s">
        <v>5990</v>
      </c>
      <c r="I7989" s="220" t="s">
        <v>8804</v>
      </c>
      <c r="J7989" s="221">
        <v>9240</v>
      </c>
      <c r="K7989" s="221">
        <v>1</v>
      </c>
      <c r="L7989" s="221">
        <v>9240</v>
      </c>
    </row>
    <row r="7990" spans="1:12" s="167" customFormat="1">
      <c r="A7990" s="218" t="str">
        <f t="shared" si="53"/>
        <v>O221104058640일반상품</v>
      </c>
      <c r="B7990" s="219" t="s">
        <v>9462</v>
      </c>
      <c r="C7990" s="219" t="s">
        <v>8023</v>
      </c>
      <c r="D7990" s="219" t="s">
        <v>8065</v>
      </c>
      <c r="E7990" s="219" t="s">
        <v>6389</v>
      </c>
      <c r="F7990" s="219" t="s">
        <v>7723</v>
      </c>
      <c r="G7990" s="219" t="s">
        <v>7900</v>
      </c>
      <c r="H7990" s="219" t="s">
        <v>5990</v>
      </c>
      <c r="I7990" s="220" t="s">
        <v>8975</v>
      </c>
      <c r="J7990" s="221">
        <v>2970</v>
      </c>
      <c r="K7990" s="221">
        <v>1</v>
      </c>
      <c r="L7990" s="221">
        <v>2970</v>
      </c>
    </row>
    <row r="7991" spans="1:12" s="167" customFormat="1">
      <c r="A7991" s="218" t="str">
        <f t="shared" si="53"/>
        <v>O221104058640일반상품</v>
      </c>
      <c r="B7991" s="219" t="s">
        <v>9462</v>
      </c>
      <c r="C7991" s="219" t="s">
        <v>8023</v>
      </c>
      <c r="D7991" s="219" t="s">
        <v>8065</v>
      </c>
      <c r="E7991" s="219" t="s">
        <v>6389</v>
      </c>
      <c r="F7991" s="219" t="s">
        <v>7723</v>
      </c>
      <c r="G7991" s="219" t="s">
        <v>7900</v>
      </c>
      <c r="H7991" s="219" t="s">
        <v>5990</v>
      </c>
      <c r="I7991" s="220" t="s">
        <v>9007</v>
      </c>
      <c r="J7991" s="221">
        <v>2880</v>
      </c>
      <c r="K7991" s="221">
        <v>7</v>
      </c>
      <c r="L7991" s="221">
        <v>20160</v>
      </c>
    </row>
    <row r="7992" spans="1:12" s="167" customFormat="1">
      <c r="A7992" s="218" t="str">
        <f t="shared" si="53"/>
        <v>O221104058640일반상품</v>
      </c>
      <c r="B7992" s="219" t="s">
        <v>9462</v>
      </c>
      <c r="C7992" s="219" t="s">
        <v>8023</v>
      </c>
      <c r="D7992" s="219" t="s">
        <v>8065</v>
      </c>
      <c r="E7992" s="219" t="s">
        <v>6389</v>
      </c>
      <c r="F7992" s="219" t="s">
        <v>7723</v>
      </c>
      <c r="G7992" s="219" t="s">
        <v>7900</v>
      </c>
      <c r="H7992" s="219" t="s">
        <v>5990</v>
      </c>
      <c r="I7992" s="220" t="s">
        <v>7201</v>
      </c>
      <c r="J7992" s="221">
        <v>12480</v>
      </c>
      <c r="K7992" s="221">
        <v>4</v>
      </c>
      <c r="L7992" s="221">
        <v>49920</v>
      </c>
    </row>
    <row r="7993" spans="1:12" s="167" customFormat="1">
      <c r="A7993" s="218" t="str">
        <f t="shared" si="53"/>
        <v>O221104058640일반상품</v>
      </c>
      <c r="B7993" s="219" t="s">
        <v>9462</v>
      </c>
      <c r="C7993" s="219" t="s">
        <v>8023</v>
      </c>
      <c r="D7993" s="219" t="s">
        <v>8065</v>
      </c>
      <c r="E7993" s="219" t="s">
        <v>6389</v>
      </c>
      <c r="F7993" s="219" t="s">
        <v>7723</v>
      </c>
      <c r="G7993" s="219" t="s">
        <v>7900</v>
      </c>
      <c r="H7993" s="219" t="s">
        <v>5990</v>
      </c>
      <c r="I7993" s="220" t="s">
        <v>8537</v>
      </c>
      <c r="J7993" s="221">
        <v>4980</v>
      </c>
      <c r="K7993" s="221">
        <v>1</v>
      </c>
      <c r="L7993" s="221">
        <v>4980</v>
      </c>
    </row>
    <row r="7994" spans="1:12" s="167" customFormat="1">
      <c r="A7994" s="218" t="str">
        <f t="shared" si="53"/>
        <v>O221104058640일반상품</v>
      </c>
      <c r="B7994" s="219" t="s">
        <v>9462</v>
      </c>
      <c r="C7994" s="219" t="s">
        <v>8023</v>
      </c>
      <c r="D7994" s="219" t="s">
        <v>8065</v>
      </c>
      <c r="E7994" s="219" t="s">
        <v>6389</v>
      </c>
      <c r="F7994" s="219" t="s">
        <v>7723</v>
      </c>
      <c r="G7994" s="219" t="s">
        <v>7900</v>
      </c>
      <c r="H7994" s="219" t="s">
        <v>5990</v>
      </c>
      <c r="I7994" s="220" t="s">
        <v>9615</v>
      </c>
      <c r="J7994" s="221">
        <v>2610</v>
      </c>
      <c r="K7994" s="221">
        <v>2</v>
      </c>
      <c r="L7994" s="221">
        <v>5220</v>
      </c>
    </row>
    <row r="7995" spans="1:12" s="167" customFormat="1">
      <c r="A7995" s="218" t="str">
        <f t="shared" si="53"/>
        <v>O221104058640일반상품</v>
      </c>
      <c r="B7995" s="219" t="s">
        <v>9462</v>
      </c>
      <c r="C7995" s="219" t="s">
        <v>8023</v>
      </c>
      <c r="D7995" s="219" t="s">
        <v>8065</v>
      </c>
      <c r="E7995" s="219" t="s">
        <v>6389</v>
      </c>
      <c r="F7995" s="219" t="s">
        <v>7723</v>
      </c>
      <c r="G7995" s="219" t="s">
        <v>7900</v>
      </c>
      <c r="H7995" s="219" t="s">
        <v>5990</v>
      </c>
      <c r="I7995" s="220" t="s">
        <v>8707</v>
      </c>
      <c r="J7995" s="221">
        <v>2220</v>
      </c>
      <c r="K7995" s="221">
        <v>4</v>
      </c>
      <c r="L7995" s="221">
        <v>8880</v>
      </c>
    </row>
    <row r="7996" spans="1:12" s="167" customFormat="1">
      <c r="A7996" s="218" t="str">
        <f t="shared" si="53"/>
        <v>O221104058640일반상품</v>
      </c>
      <c r="B7996" s="219" t="s">
        <v>9462</v>
      </c>
      <c r="C7996" s="219" t="s">
        <v>8023</v>
      </c>
      <c r="D7996" s="219" t="s">
        <v>8065</v>
      </c>
      <c r="E7996" s="219" t="s">
        <v>6389</v>
      </c>
      <c r="F7996" s="219" t="s">
        <v>7723</v>
      </c>
      <c r="G7996" s="219" t="s">
        <v>7900</v>
      </c>
      <c r="H7996" s="219" t="s">
        <v>5990</v>
      </c>
      <c r="I7996" s="220" t="s">
        <v>8353</v>
      </c>
      <c r="J7996" s="221">
        <v>5250</v>
      </c>
      <c r="K7996" s="221">
        <v>2</v>
      </c>
      <c r="L7996" s="221">
        <v>10500</v>
      </c>
    </row>
    <row r="7997" spans="1:12" s="167" customFormat="1">
      <c r="A7997" s="218" t="str">
        <f t="shared" si="53"/>
        <v>O221104058640일반상품</v>
      </c>
      <c r="B7997" s="219" t="s">
        <v>9462</v>
      </c>
      <c r="C7997" s="219" t="s">
        <v>8023</v>
      </c>
      <c r="D7997" s="219" t="s">
        <v>8065</v>
      </c>
      <c r="E7997" s="219" t="s">
        <v>6389</v>
      </c>
      <c r="F7997" s="219" t="s">
        <v>7723</v>
      </c>
      <c r="G7997" s="219" t="s">
        <v>7900</v>
      </c>
      <c r="H7997" s="219" t="s">
        <v>5990</v>
      </c>
      <c r="I7997" s="220" t="s">
        <v>9681</v>
      </c>
      <c r="J7997" s="221">
        <v>9900</v>
      </c>
      <c r="K7997" s="221">
        <v>5</v>
      </c>
      <c r="L7997" s="221">
        <v>49500</v>
      </c>
    </row>
    <row r="7998" spans="1:12" s="167" customFormat="1">
      <c r="A7998" s="218" t="str">
        <f t="shared" si="53"/>
        <v>O221104058640일반상품</v>
      </c>
      <c r="B7998" s="219" t="s">
        <v>9462</v>
      </c>
      <c r="C7998" s="219" t="s">
        <v>8023</v>
      </c>
      <c r="D7998" s="219" t="s">
        <v>8065</v>
      </c>
      <c r="E7998" s="219" t="s">
        <v>6389</v>
      </c>
      <c r="F7998" s="219" t="s">
        <v>7723</v>
      </c>
      <c r="G7998" s="219" t="s">
        <v>7900</v>
      </c>
      <c r="H7998" s="219" t="s">
        <v>5990</v>
      </c>
      <c r="I7998" s="220" t="s">
        <v>7294</v>
      </c>
      <c r="J7998" s="221">
        <v>4500</v>
      </c>
      <c r="K7998" s="221">
        <v>2</v>
      </c>
      <c r="L7998" s="221">
        <v>9000</v>
      </c>
    </row>
    <row r="7999" spans="1:12" s="167" customFormat="1">
      <c r="A7999" s="218" t="str">
        <f t="shared" si="53"/>
        <v>O221104058640일반상품</v>
      </c>
      <c r="B7999" s="219" t="s">
        <v>9462</v>
      </c>
      <c r="C7999" s="219" t="s">
        <v>8023</v>
      </c>
      <c r="D7999" s="219" t="s">
        <v>8065</v>
      </c>
      <c r="E7999" s="219" t="s">
        <v>6389</v>
      </c>
      <c r="F7999" s="219" t="s">
        <v>7723</v>
      </c>
      <c r="G7999" s="219" t="s">
        <v>7900</v>
      </c>
      <c r="H7999" s="219" t="s">
        <v>5990</v>
      </c>
      <c r="I7999" s="220" t="s">
        <v>8489</v>
      </c>
      <c r="J7999" s="221">
        <v>8400</v>
      </c>
      <c r="K7999" s="221">
        <v>1</v>
      </c>
      <c r="L7999" s="221">
        <v>8400</v>
      </c>
    </row>
    <row r="8000" spans="1:12" s="167" customFormat="1">
      <c r="A8000" s="218" t="str">
        <f t="shared" si="53"/>
        <v>O221104058640일반상품</v>
      </c>
      <c r="B8000" s="219" t="s">
        <v>9462</v>
      </c>
      <c r="C8000" s="219" t="s">
        <v>8023</v>
      </c>
      <c r="D8000" s="219" t="s">
        <v>8065</v>
      </c>
      <c r="E8000" s="219" t="s">
        <v>6389</v>
      </c>
      <c r="F8000" s="219" t="s">
        <v>7723</v>
      </c>
      <c r="G8000" s="219" t="s">
        <v>7900</v>
      </c>
      <c r="H8000" s="219" t="s">
        <v>5990</v>
      </c>
      <c r="I8000" s="220" t="s">
        <v>8529</v>
      </c>
      <c r="J8000" s="221">
        <v>1070</v>
      </c>
      <c r="K8000" s="221">
        <v>5</v>
      </c>
      <c r="L8000" s="221">
        <v>5350</v>
      </c>
    </row>
    <row r="8001" spans="1:12" s="167" customFormat="1">
      <c r="A8001" s="218" t="str">
        <f t="shared" si="53"/>
        <v>O221104058640일반상품</v>
      </c>
      <c r="B8001" s="219" t="s">
        <v>9462</v>
      </c>
      <c r="C8001" s="219" t="s">
        <v>8023</v>
      </c>
      <c r="D8001" s="219" t="s">
        <v>8065</v>
      </c>
      <c r="E8001" s="219" t="s">
        <v>6389</v>
      </c>
      <c r="F8001" s="219" t="s">
        <v>7723</v>
      </c>
      <c r="G8001" s="219" t="s">
        <v>7900</v>
      </c>
      <c r="H8001" s="219" t="s">
        <v>5990</v>
      </c>
      <c r="I8001" s="220" t="s">
        <v>7257</v>
      </c>
      <c r="J8001" s="221">
        <v>17360</v>
      </c>
      <c r="K8001" s="221">
        <v>1</v>
      </c>
      <c r="L8001" s="221">
        <v>17360</v>
      </c>
    </row>
    <row r="8002" spans="1:12" s="167" customFormat="1">
      <c r="A8002" s="218" t="str">
        <f t="shared" si="53"/>
        <v>O221104058640일반상품</v>
      </c>
      <c r="B8002" s="219" t="s">
        <v>9462</v>
      </c>
      <c r="C8002" s="219" t="s">
        <v>8023</v>
      </c>
      <c r="D8002" s="219" t="s">
        <v>8065</v>
      </c>
      <c r="E8002" s="219" t="s">
        <v>6389</v>
      </c>
      <c r="F8002" s="219" t="s">
        <v>7723</v>
      </c>
      <c r="G8002" s="219" t="s">
        <v>7900</v>
      </c>
      <c r="H8002" s="219" t="s">
        <v>5990</v>
      </c>
      <c r="I8002" s="220" t="s">
        <v>8657</v>
      </c>
      <c r="J8002" s="221">
        <v>12400</v>
      </c>
      <c r="K8002" s="221">
        <v>1</v>
      </c>
      <c r="L8002" s="221">
        <v>12400</v>
      </c>
    </row>
    <row r="8003" spans="1:12" s="167" customFormat="1">
      <c r="A8003" s="218" t="str">
        <f t="shared" si="53"/>
        <v>O221103058630일반상품</v>
      </c>
      <c r="B8003" s="219" t="s">
        <v>9463</v>
      </c>
      <c r="C8003" s="219" t="s">
        <v>8023</v>
      </c>
      <c r="D8003" s="219" t="s">
        <v>8065</v>
      </c>
      <c r="E8003" s="219" t="s">
        <v>6141</v>
      </c>
      <c r="F8003" s="219" t="s">
        <v>6438</v>
      </c>
      <c r="G8003" s="219" t="s">
        <v>8013</v>
      </c>
      <c r="H8003" s="219" t="s">
        <v>5990</v>
      </c>
      <c r="I8003" s="220" t="s">
        <v>8381</v>
      </c>
      <c r="J8003" s="221">
        <v>3180</v>
      </c>
      <c r="K8003" s="221">
        <v>1</v>
      </c>
      <c r="L8003" s="221">
        <v>3180</v>
      </c>
    </row>
    <row r="8004" spans="1:12" s="167" customFormat="1">
      <c r="A8004" s="218" t="str">
        <f t="shared" si="53"/>
        <v>O221103058630일반상품</v>
      </c>
      <c r="B8004" s="219" t="s">
        <v>9463</v>
      </c>
      <c r="C8004" s="219" t="s">
        <v>8023</v>
      </c>
      <c r="D8004" s="219" t="s">
        <v>8065</v>
      </c>
      <c r="E8004" s="219" t="s">
        <v>6141</v>
      </c>
      <c r="F8004" s="219" t="s">
        <v>6438</v>
      </c>
      <c r="G8004" s="219" t="s">
        <v>8013</v>
      </c>
      <c r="H8004" s="219" t="s">
        <v>5990</v>
      </c>
      <c r="I8004" s="220" t="s">
        <v>7931</v>
      </c>
      <c r="J8004" s="221">
        <v>3180</v>
      </c>
      <c r="K8004" s="221">
        <v>1</v>
      </c>
      <c r="L8004" s="221">
        <v>3180</v>
      </c>
    </row>
    <row r="8005" spans="1:12" s="167" customFormat="1">
      <c r="A8005" s="218" t="str">
        <f t="shared" si="53"/>
        <v>O221103058630일반상품</v>
      </c>
      <c r="B8005" s="219" t="s">
        <v>9463</v>
      </c>
      <c r="C8005" s="219" t="s">
        <v>8023</v>
      </c>
      <c r="D8005" s="219" t="s">
        <v>8065</v>
      </c>
      <c r="E8005" s="219" t="s">
        <v>6141</v>
      </c>
      <c r="F8005" s="219" t="s">
        <v>6438</v>
      </c>
      <c r="G8005" s="219" t="s">
        <v>8013</v>
      </c>
      <c r="H8005" s="219" t="s">
        <v>5990</v>
      </c>
      <c r="I8005" s="220" t="s">
        <v>7982</v>
      </c>
      <c r="J8005" s="221">
        <v>1780</v>
      </c>
      <c r="K8005" s="221">
        <v>2</v>
      </c>
      <c r="L8005" s="221">
        <v>3560</v>
      </c>
    </row>
    <row r="8006" spans="1:12" s="167" customFormat="1">
      <c r="A8006" s="218" t="str">
        <f t="shared" si="53"/>
        <v>O221103058630일반상품</v>
      </c>
      <c r="B8006" s="219" t="s">
        <v>9463</v>
      </c>
      <c r="C8006" s="219" t="s">
        <v>8023</v>
      </c>
      <c r="D8006" s="219" t="s">
        <v>8065</v>
      </c>
      <c r="E8006" s="219" t="s">
        <v>6141</v>
      </c>
      <c r="F8006" s="219" t="s">
        <v>6438</v>
      </c>
      <c r="G8006" s="219" t="s">
        <v>8013</v>
      </c>
      <c r="H8006" s="219" t="s">
        <v>5990</v>
      </c>
      <c r="I8006" s="220" t="s">
        <v>8342</v>
      </c>
      <c r="J8006" s="221">
        <v>600</v>
      </c>
      <c r="K8006" s="221">
        <v>1</v>
      </c>
      <c r="L8006" s="221">
        <v>600</v>
      </c>
    </row>
    <row r="8007" spans="1:12" s="167" customFormat="1">
      <c r="A8007" s="218" t="str">
        <f t="shared" si="53"/>
        <v>O221103058630일반상품</v>
      </c>
      <c r="B8007" s="219" t="s">
        <v>9463</v>
      </c>
      <c r="C8007" s="219" t="s">
        <v>8023</v>
      </c>
      <c r="D8007" s="219" t="s">
        <v>8065</v>
      </c>
      <c r="E8007" s="219" t="s">
        <v>6141</v>
      </c>
      <c r="F8007" s="219" t="s">
        <v>6438</v>
      </c>
      <c r="G8007" s="219" t="s">
        <v>8013</v>
      </c>
      <c r="H8007" s="219" t="s">
        <v>5990</v>
      </c>
      <c r="I8007" s="220" t="s">
        <v>8325</v>
      </c>
      <c r="J8007" s="221">
        <v>2700</v>
      </c>
      <c r="K8007" s="221">
        <v>1</v>
      </c>
      <c r="L8007" s="221">
        <v>2700</v>
      </c>
    </row>
    <row r="8008" spans="1:12" s="167" customFormat="1">
      <c r="A8008" s="218" t="str">
        <f t="shared" si="53"/>
        <v>O221103058630일반상품</v>
      </c>
      <c r="B8008" s="219" t="s">
        <v>9463</v>
      </c>
      <c r="C8008" s="219" t="s">
        <v>8023</v>
      </c>
      <c r="D8008" s="219" t="s">
        <v>8065</v>
      </c>
      <c r="E8008" s="219" t="s">
        <v>6141</v>
      </c>
      <c r="F8008" s="219" t="s">
        <v>6438</v>
      </c>
      <c r="G8008" s="219" t="s">
        <v>8013</v>
      </c>
      <c r="H8008" s="219" t="s">
        <v>5990</v>
      </c>
      <c r="I8008" s="220" t="s">
        <v>7189</v>
      </c>
      <c r="J8008" s="221">
        <v>1073</v>
      </c>
      <c r="K8008" s="221">
        <v>1</v>
      </c>
      <c r="L8008" s="221">
        <v>1073</v>
      </c>
    </row>
    <row r="8009" spans="1:12" s="167" customFormat="1">
      <c r="A8009" s="218" t="str">
        <f t="shared" si="53"/>
        <v>O221103058630일반상품</v>
      </c>
      <c r="B8009" s="219" t="s">
        <v>9463</v>
      </c>
      <c r="C8009" s="219" t="s">
        <v>8023</v>
      </c>
      <c r="D8009" s="219" t="s">
        <v>8065</v>
      </c>
      <c r="E8009" s="219" t="s">
        <v>6141</v>
      </c>
      <c r="F8009" s="219" t="s">
        <v>6438</v>
      </c>
      <c r="G8009" s="219" t="s">
        <v>8013</v>
      </c>
      <c r="H8009" s="219" t="s">
        <v>5990</v>
      </c>
      <c r="I8009" s="220" t="s">
        <v>8384</v>
      </c>
      <c r="J8009" s="221">
        <v>3730</v>
      </c>
      <c r="K8009" s="221">
        <v>2</v>
      </c>
      <c r="L8009" s="221">
        <v>7460</v>
      </c>
    </row>
    <row r="8010" spans="1:12" s="167" customFormat="1">
      <c r="A8010" s="218" t="str">
        <f t="shared" si="53"/>
        <v>O221103058630일반상품</v>
      </c>
      <c r="B8010" s="219" t="s">
        <v>9463</v>
      </c>
      <c r="C8010" s="219" t="s">
        <v>8023</v>
      </c>
      <c r="D8010" s="219" t="s">
        <v>8065</v>
      </c>
      <c r="E8010" s="219" t="s">
        <v>6141</v>
      </c>
      <c r="F8010" s="219" t="s">
        <v>6438</v>
      </c>
      <c r="G8010" s="219" t="s">
        <v>8013</v>
      </c>
      <c r="H8010" s="219" t="s">
        <v>5990</v>
      </c>
      <c r="I8010" s="220" t="s">
        <v>7223</v>
      </c>
      <c r="J8010" s="221">
        <v>4080</v>
      </c>
      <c r="K8010" s="221">
        <v>2</v>
      </c>
      <c r="L8010" s="221">
        <v>8160</v>
      </c>
    </row>
    <row r="8011" spans="1:12" s="167" customFormat="1">
      <c r="A8011" s="218" t="str">
        <f t="shared" si="53"/>
        <v>O221103058630일반상품</v>
      </c>
      <c r="B8011" s="219" t="s">
        <v>9463</v>
      </c>
      <c r="C8011" s="219" t="s">
        <v>8023</v>
      </c>
      <c r="D8011" s="219" t="s">
        <v>8065</v>
      </c>
      <c r="E8011" s="219" t="s">
        <v>6141</v>
      </c>
      <c r="F8011" s="219" t="s">
        <v>6438</v>
      </c>
      <c r="G8011" s="219" t="s">
        <v>8013</v>
      </c>
      <c r="H8011" s="219" t="s">
        <v>5990</v>
      </c>
      <c r="I8011" s="220" t="s">
        <v>7224</v>
      </c>
      <c r="J8011" s="221">
        <v>4430</v>
      </c>
      <c r="K8011" s="221">
        <v>1</v>
      </c>
      <c r="L8011" s="221">
        <v>4430</v>
      </c>
    </row>
    <row r="8012" spans="1:12" s="167" customFormat="1">
      <c r="A8012" s="218" t="str">
        <f t="shared" si="53"/>
        <v>O221103058630일반상품</v>
      </c>
      <c r="B8012" s="219" t="s">
        <v>9463</v>
      </c>
      <c r="C8012" s="219" t="s">
        <v>8023</v>
      </c>
      <c r="D8012" s="219" t="s">
        <v>8065</v>
      </c>
      <c r="E8012" s="219" t="s">
        <v>6141</v>
      </c>
      <c r="F8012" s="219" t="s">
        <v>6438</v>
      </c>
      <c r="G8012" s="219" t="s">
        <v>8013</v>
      </c>
      <c r="H8012" s="219" t="s">
        <v>5990</v>
      </c>
      <c r="I8012" s="220" t="s">
        <v>8504</v>
      </c>
      <c r="J8012" s="221">
        <v>4360</v>
      </c>
      <c r="K8012" s="221">
        <v>3</v>
      </c>
      <c r="L8012" s="221">
        <v>13080</v>
      </c>
    </row>
    <row r="8013" spans="1:12" s="167" customFormat="1">
      <c r="A8013" s="218" t="str">
        <f t="shared" si="53"/>
        <v>O221103058630일반상품</v>
      </c>
      <c r="B8013" s="219" t="s">
        <v>9463</v>
      </c>
      <c r="C8013" s="219" t="s">
        <v>8023</v>
      </c>
      <c r="D8013" s="219" t="s">
        <v>8065</v>
      </c>
      <c r="E8013" s="219" t="s">
        <v>6141</v>
      </c>
      <c r="F8013" s="219" t="s">
        <v>6438</v>
      </c>
      <c r="G8013" s="219" t="s">
        <v>8013</v>
      </c>
      <c r="H8013" s="219" t="s">
        <v>5990</v>
      </c>
      <c r="I8013" s="220" t="s">
        <v>8067</v>
      </c>
      <c r="J8013" s="221">
        <v>19390</v>
      </c>
      <c r="K8013" s="221">
        <v>1</v>
      </c>
      <c r="L8013" s="221">
        <v>19390</v>
      </c>
    </row>
    <row r="8014" spans="1:12" s="167" customFormat="1">
      <c r="A8014" s="218" t="str">
        <f t="shared" si="53"/>
        <v>O221103058630일반상품</v>
      </c>
      <c r="B8014" s="219" t="s">
        <v>9463</v>
      </c>
      <c r="C8014" s="219" t="s">
        <v>8023</v>
      </c>
      <c r="D8014" s="219" t="s">
        <v>8065</v>
      </c>
      <c r="E8014" s="219" t="s">
        <v>6141</v>
      </c>
      <c r="F8014" s="219" t="s">
        <v>6438</v>
      </c>
      <c r="G8014" s="219" t="s">
        <v>8013</v>
      </c>
      <c r="H8014" s="219" t="s">
        <v>5990</v>
      </c>
      <c r="I8014" s="220" t="s">
        <v>8505</v>
      </c>
      <c r="J8014" s="221">
        <v>2564</v>
      </c>
      <c r="K8014" s="221">
        <v>1</v>
      </c>
      <c r="L8014" s="221">
        <v>2564</v>
      </c>
    </row>
    <row r="8015" spans="1:12" s="167" customFormat="1">
      <c r="A8015" s="218" t="str">
        <f t="shared" si="53"/>
        <v>O221103058630일반상품</v>
      </c>
      <c r="B8015" s="219" t="s">
        <v>9463</v>
      </c>
      <c r="C8015" s="219" t="s">
        <v>8023</v>
      </c>
      <c r="D8015" s="219" t="s">
        <v>8065</v>
      </c>
      <c r="E8015" s="219" t="s">
        <v>6141</v>
      </c>
      <c r="F8015" s="219" t="s">
        <v>6438</v>
      </c>
      <c r="G8015" s="219" t="s">
        <v>8013</v>
      </c>
      <c r="H8015" s="219" t="s">
        <v>5990</v>
      </c>
      <c r="I8015" s="220" t="s">
        <v>7269</v>
      </c>
      <c r="J8015" s="221">
        <v>900</v>
      </c>
      <c r="K8015" s="221">
        <v>2</v>
      </c>
      <c r="L8015" s="221">
        <v>1800</v>
      </c>
    </row>
    <row r="8016" spans="1:12" s="167" customFormat="1">
      <c r="A8016" s="218" t="str">
        <f t="shared" si="53"/>
        <v>O221103058630일반상품</v>
      </c>
      <c r="B8016" s="219" t="s">
        <v>9463</v>
      </c>
      <c r="C8016" s="219" t="s">
        <v>8023</v>
      </c>
      <c r="D8016" s="219" t="s">
        <v>8065</v>
      </c>
      <c r="E8016" s="219" t="s">
        <v>6141</v>
      </c>
      <c r="F8016" s="219" t="s">
        <v>6438</v>
      </c>
      <c r="G8016" s="219" t="s">
        <v>8013</v>
      </c>
      <c r="H8016" s="219" t="s">
        <v>5990</v>
      </c>
      <c r="I8016" s="220" t="s">
        <v>8050</v>
      </c>
      <c r="J8016" s="221">
        <v>13810</v>
      </c>
      <c r="K8016" s="221">
        <v>1</v>
      </c>
      <c r="L8016" s="221">
        <v>13810</v>
      </c>
    </row>
    <row r="8017" spans="1:12" s="167" customFormat="1">
      <c r="A8017" s="218" t="str">
        <f t="shared" si="53"/>
        <v>O221103058630일반상품</v>
      </c>
      <c r="B8017" s="219" t="s">
        <v>9463</v>
      </c>
      <c r="C8017" s="219" t="s">
        <v>8023</v>
      </c>
      <c r="D8017" s="219" t="s">
        <v>8065</v>
      </c>
      <c r="E8017" s="219" t="s">
        <v>6141</v>
      </c>
      <c r="F8017" s="219" t="s">
        <v>6438</v>
      </c>
      <c r="G8017" s="219" t="s">
        <v>8013</v>
      </c>
      <c r="H8017" s="219" t="s">
        <v>5990</v>
      </c>
      <c r="I8017" s="220" t="s">
        <v>8627</v>
      </c>
      <c r="J8017" s="221">
        <v>9040</v>
      </c>
      <c r="K8017" s="221">
        <v>1</v>
      </c>
      <c r="L8017" s="221">
        <v>9040</v>
      </c>
    </row>
    <row r="8018" spans="1:12" s="167" customFormat="1">
      <c r="A8018" s="218" t="str">
        <f t="shared" si="53"/>
        <v>O221103058630일반상품</v>
      </c>
      <c r="B8018" s="219" t="s">
        <v>9463</v>
      </c>
      <c r="C8018" s="219" t="s">
        <v>8023</v>
      </c>
      <c r="D8018" s="219" t="s">
        <v>8065</v>
      </c>
      <c r="E8018" s="219" t="s">
        <v>6141</v>
      </c>
      <c r="F8018" s="219" t="s">
        <v>6438</v>
      </c>
      <c r="G8018" s="219" t="s">
        <v>8013</v>
      </c>
      <c r="H8018" s="219" t="s">
        <v>5990</v>
      </c>
      <c r="I8018" s="220" t="s">
        <v>7272</v>
      </c>
      <c r="J8018" s="221">
        <v>1250</v>
      </c>
      <c r="K8018" s="221">
        <v>2</v>
      </c>
      <c r="L8018" s="221">
        <v>2500</v>
      </c>
    </row>
    <row r="8019" spans="1:12" s="167" customFormat="1">
      <c r="A8019" s="218" t="str">
        <f t="shared" si="53"/>
        <v>O221103058630일반상품</v>
      </c>
      <c r="B8019" s="219" t="s">
        <v>9463</v>
      </c>
      <c r="C8019" s="219" t="s">
        <v>8023</v>
      </c>
      <c r="D8019" s="219" t="s">
        <v>8065</v>
      </c>
      <c r="E8019" s="219" t="s">
        <v>6141</v>
      </c>
      <c r="F8019" s="219" t="s">
        <v>6438</v>
      </c>
      <c r="G8019" s="219" t="s">
        <v>8013</v>
      </c>
      <c r="H8019" s="219" t="s">
        <v>5990</v>
      </c>
      <c r="I8019" s="220" t="s">
        <v>8524</v>
      </c>
      <c r="J8019" s="221">
        <v>5800</v>
      </c>
      <c r="K8019" s="221">
        <v>1</v>
      </c>
      <c r="L8019" s="221">
        <v>5800</v>
      </c>
    </row>
    <row r="8020" spans="1:12" s="167" customFormat="1">
      <c r="A8020" s="218" t="str">
        <f t="shared" si="53"/>
        <v>O221103058630일반상품</v>
      </c>
      <c r="B8020" s="219" t="s">
        <v>9463</v>
      </c>
      <c r="C8020" s="219" t="s">
        <v>8023</v>
      </c>
      <c r="D8020" s="219" t="s">
        <v>8065</v>
      </c>
      <c r="E8020" s="219" t="s">
        <v>6141</v>
      </c>
      <c r="F8020" s="219" t="s">
        <v>6438</v>
      </c>
      <c r="G8020" s="219" t="s">
        <v>8013</v>
      </c>
      <c r="H8020" s="219" t="s">
        <v>5990</v>
      </c>
      <c r="I8020" s="220" t="s">
        <v>7222</v>
      </c>
      <c r="J8020" s="221">
        <v>10000</v>
      </c>
      <c r="K8020" s="221">
        <v>1</v>
      </c>
      <c r="L8020" s="221">
        <v>10000</v>
      </c>
    </row>
    <row r="8021" spans="1:12" s="167" customFormat="1">
      <c r="A8021" s="218" t="str">
        <f t="shared" si="53"/>
        <v>O221103058630일반상품</v>
      </c>
      <c r="B8021" s="219" t="s">
        <v>9463</v>
      </c>
      <c r="C8021" s="219" t="s">
        <v>8023</v>
      </c>
      <c r="D8021" s="219" t="s">
        <v>8065</v>
      </c>
      <c r="E8021" s="219" t="s">
        <v>6141</v>
      </c>
      <c r="F8021" s="219" t="s">
        <v>6438</v>
      </c>
      <c r="G8021" s="219" t="s">
        <v>8013</v>
      </c>
      <c r="H8021" s="219" t="s">
        <v>5990</v>
      </c>
      <c r="I8021" s="220" t="s">
        <v>8431</v>
      </c>
      <c r="J8021" s="221">
        <v>11600</v>
      </c>
      <c r="K8021" s="221">
        <v>1</v>
      </c>
      <c r="L8021" s="221">
        <v>11600</v>
      </c>
    </row>
    <row r="8022" spans="1:12" s="167" customFormat="1">
      <c r="A8022" s="218" t="str">
        <f t="shared" si="53"/>
        <v>O221103058630일반상품</v>
      </c>
      <c r="B8022" s="219" t="s">
        <v>9463</v>
      </c>
      <c r="C8022" s="219" t="s">
        <v>8023</v>
      </c>
      <c r="D8022" s="219" t="s">
        <v>8065</v>
      </c>
      <c r="E8022" s="219" t="s">
        <v>6141</v>
      </c>
      <c r="F8022" s="219" t="s">
        <v>6438</v>
      </c>
      <c r="G8022" s="219" t="s">
        <v>8013</v>
      </c>
      <c r="H8022" s="219" t="s">
        <v>5990</v>
      </c>
      <c r="I8022" s="220" t="s">
        <v>7235</v>
      </c>
      <c r="J8022" s="221">
        <v>9240</v>
      </c>
      <c r="K8022" s="221">
        <v>1</v>
      </c>
      <c r="L8022" s="221">
        <v>9240</v>
      </c>
    </row>
    <row r="8023" spans="1:12" s="167" customFormat="1">
      <c r="A8023" s="218" t="str">
        <f t="shared" si="53"/>
        <v>O221103058630일반상품</v>
      </c>
      <c r="B8023" s="219" t="s">
        <v>9463</v>
      </c>
      <c r="C8023" s="219" t="s">
        <v>8023</v>
      </c>
      <c r="D8023" s="219" t="s">
        <v>8065</v>
      </c>
      <c r="E8023" s="219" t="s">
        <v>6141</v>
      </c>
      <c r="F8023" s="219" t="s">
        <v>6438</v>
      </c>
      <c r="G8023" s="219" t="s">
        <v>8013</v>
      </c>
      <c r="H8023" s="219" t="s">
        <v>5990</v>
      </c>
      <c r="I8023" s="220" t="s">
        <v>8768</v>
      </c>
      <c r="J8023" s="221">
        <v>9240</v>
      </c>
      <c r="K8023" s="221">
        <v>1</v>
      </c>
      <c r="L8023" s="221">
        <v>9240</v>
      </c>
    </row>
    <row r="8024" spans="1:12" s="167" customFormat="1">
      <c r="A8024" s="218" t="str">
        <f t="shared" si="53"/>
        <v>O221103058630일반상품</v>
      </c>
      <c r="B8024" s="219" t="s">
        <v>9463</v>
      </c>
      <c r="C8024" s="219" t="s">
        <v>8023</v>
      </c>
      <c r="D8024" s="219" t="s">
        <v>8065</v>
      </c>
      <c r="E8024" s="219" t="s">
        <v>6141</v>
      </c>
      <c r="F8024" s="219" t="s">
        <v>6438</v>
      </c>
      <c r="G8024" s="219" t="s">
        <v>8013</v>
      </c>
      <c r="H8024" s="219" t="s">
        <v>5990</v>
      </c>
      <c r="I8024" s="220" t="s">
        <v>8872</v>
      </c>
      <c r="J8024" s="221">
        <v>14500</v>
      </c>
      <c r="K8024" s="221">
        <v>1</v>
      </c>
      <c r="L8024" s="221">
        <v>14500</v>
      </c>
    </row>
    <row r="8025" spans="1:12" s="167" customFormat="1">
      <c r="A8025" s="218" t="str">
        <f t="shared" si="53"/>
        <v>O221103058630일반상품</v>
      </c>
      <c r="B8025" s="219" t="s">
        <v>9463</v>
      </c>
      <c r="C8025" s="219" t="s">
        <v>8023</v>
      </c>
      <c r="D8025" s="219" t="s">
        <v>8065</v>
      </c>
      <c r="E8025" s="219" t="s">
        <v>6141</v>
      </c>
      <c r="F8025" s="219" t="s">
        <v>6438</v>
      </c>
      <c r="G8025" s="219" t="s">
        <v>8013</v>
      </c>
      <c r="H8025" s="219" t="s">
        <v>5990</v>
      </c>
      <c r="I8025" s="220" t="s">
        <v>7265</v>
      </c>
      <c r="J8025" s="221">
        <v>7400</v>
      </c>
      <c r="K8025" s="221">
        <v>1</v>
      </c>
      <c r="L8025" s="221">
        <v>7400</v>
      </c>
    </row>
    <row r="8026" spans="1:12" s="167" customFormat="1">
      <c r="A8026" s="218" t="str">
        <f t="shared" si="53"/>
        <v>O221103058630일반상품</v>
      </c>
      <c r="B8026" s="219" t="s">
        <v>9463</v>
      </c>
      <c r="C8026" s="219" t="s">
        <v>8023</v>
      </c>
      <c r="D8026" s="219" t="s">
        <v>8065</v>
      </c>
      <c r="E8026" s="219" t="s">
        <v>6141</v>
      </c>
      <c r="F8026" s="219" t="s">
        <v>6438</v>
      </c>
      <c r="G8026" s="219" t="s">
        <v>8013</v>
      </c>
      <c r="H8026" s="219" t="s">
        <v>5990</v>
      </c>
      <c r="I8026" s="220" t="s">
        <v>8652</v>
      </c>
      <c r="J8026" s="221">
        <v>5550</v>
      </c>
      <c r="K8026" s="221">
        <v>1</v>
      </c>
      <c r="L8026" s="221">
        <v>5550</v>
      </c>
    </row>
    <row r="8027" spans="1:12" s="167" customFormat="1">
      <c r="A8027" s="218" t="str">
        <f t="shared" si="53"/>
        <v>O221103058630일반상품</v>
      </c>
      <c r="B8027" s="219" t="s">
        <v>9463</v>
      </c>
      <c r="C8027" s="219" t="s">
        <v>8023</v>
      </c>
      <c r="D8027" s="219" t="s">
        <v>8065</v>
      </c>
      <c r="E8027" s="219" t="s">
        <v>6141</v>
      </c>
      <c r="F8027" s="219" t="s">
        <v>6438</v>
      </c>
      <c r="G8027" s="219" t="s">
        <v>8013</v>
      </c>
      <c r="H8027" s="219" t="s">
        <v>5990</v>
      </c>
      <c r="I8027" s="220" t="s">
        <v>7194</v>
      </c>
      <c r="J8027" s="221">
        <v>3200</v>
      </c>
      <c r="K8027" s="221">
        <v>3</v>
      </c>
      <c r="L8027" s="221">
        <v>9600</v>
      </c>
    </row>
    <row r="8028" spans="1:12" s="167" customFormat="1">
      <c r="A8028" s="218" t="str">
        <f t="shared" si="53"/>
        <v>O221103058630일반상품</v>
      </c>
      <c r="B8028" s="219" t="s">
        <v>9463</v>
      </c>
      <c r="C8028" s="219" t="s">
        <v>8023</v>
      </c>
      <c r="D8028" s="219" t="s">
        <v>8065</v>
      </c>
      <c r="E8028" s="219" t="s">
        <v>6141</v>
      </c>
      <c r="F8028" s="219" t="s">
        <v>6438</v>
      </c>
      <c r="G8028" s="219" t="s">
        <v>8013</v>
      </c>
      <c r="H8028" s="219" t="s">
        <v>5990</v>
      </c>
      <c r="I8028" s="220" t="s">
        <v>8634</v>
      </c>
      <c r="J8028" s="221">
        <v>4700</v>
      </c>
      <c r="K8028" s="221">
        <v>1</v>
      </c>
      <c r="L8028" s="221">
        <v>4700</v>
      </c>
    </row>
    <row r="8029" spans="1:12" s="167" customFormat="1">
      <c r="A8029" s="218" t="str">
        <f t="shared" si="53"/>
        <v>O221103058630일반상품</v>
      </c>
      <c r="B8029" s="219" t="s">
        <v>9463</v>
      </c>
      <c r="C8029" s="219" t="s">
        <v>8023</v>
      </c>
      <c r="D8029" s="219" t="s">
        <v>8065</v>
      </c>
      <c r="E8029" s="219" t="s">
        <v>6141</v>
      </c>
      <c r="F8029" s="219" t="s">
        <v>6438</v>
      </c>
      <c r="G8029" s="219" t="s">
        <v>8013</v>
      </c>
      <c r="H8029" s="219" t="s">
        <v>5990</v>
      </c>
      <c r="I8029" s="220" t="s">
        <v>8581</v>
      </c>
      <c r="J8029" s="221">
        <v>3610</v>
      </c>
      <c r="K8029" s="221">
        <v>1</v>
      </c>
      <c r="L8029" s="221">
        <v>3610</v>
      </c>
    </row>
    <row r="8030" spans="1:12" s="167" customFormat="1">
      <c r="A8030" s="218" t="str">
        <f t="shared" si="53"/>
        <v>O221103058630일반상품</v>
      </c>
      <c r="B8030" s="219" t="s">
        <v>9463</v>
      </c>
      <c r="C8030" s="219" t="s">
        <v>8023</v>
      </c>
      <c r="D8030" s="219" t="s">
        <v>8065</v>
      </c>
      <c r="E8030" s="219" t="s">
        <v>6141</v>
      </c>
      <c r="F8030" s="219" t="s">
        <v>6438</v>
      </c>
      <c r="G8030" s="219" t="s">
        <v>8013</v>
      </c>
      <c r="H8030" s="219" t="s">
        <v>5990</v>
      </c>
      <c r="I8030" s="220" t="s">
        <v>8730</v>
      </c>
      <c r="J8030" s="221">
        <v>5000</v>
      </c>
      <c r="K8030" s="221">
        <v>2</v>
      </c>
      <c r="L8030" s="221">
        <v>10000</v>
      </c>
    </row>
    <row r="8031" spans="1:12" s="167" customFormat="1">
      <c r="A8031" s="218" t="str">
        <f t="shared" si="53"/>
        <v>O221103058630일반상품</v>
      </c>
      <c r="B8031" s="219" t="s">
        <v>9463</v>
      </c>
      <c r="C8031" s="219" t="s">
        <v>8023</v>
      </c>
      <c r="D8031" s="219" t="s">
        <v>8065</v>
      </c>
      <c r="E8031" s="219" t="s">
        <v>6141</v>
      </c>
      <c r="F8031" s="219" t="s">
        <v>6438</v>
      </c>
      <c r="G8031" s="219" t="s">
        <v>8013</v>
      </c>
      <c r="H8031" s="219" t="s">
        <v>5990</v>
      </c>
      <c r="I8031" s="220" t="s">
        <v>7926</v>
      </c>
      <c r="J8031" s="221">
        <v>700</v>
      </c>
      <c r="K8031" s="221">
        <v>3</v>
      </c>
      <c r="L8031" s="221">
        <v>2100</v>
      </c>
    </row>
    <row r="8032" spans="1:12" s="167" customFormat="1">
      <c r="A8032" s="218" t="str">
        <f t="shared" si="53"/>
        <v>O221103058626일반상품</v>
      </c>
      <c r="B8032" s="219" t="s">
        <v>9464</v>
      </c>
      <c r="C8032" s="219" t="s">
        <v>8023</v>
      </c>
      <c r="D8032" s="219" t="s">
        <v>8065</v>
      </c>
      <c r="E8032" s="219" t="s">
        <v>7705</v>
      </c>
      <c r="F8032" s="219" t="s">
        <v>6439</v>
      </c>
      <c r="G8032" s="219" t="s">
        <v>7950</v>
      </c>
      <c r="H8032" s="219" t="s">
        <v>5990</v>
      </c>
      <c r="I8032" s="220" t="s">
        <v>9682</v>
      </c>
      <c r="J8032" s="221">
        <v>950</v>
      </c>
      <c r="K8032" s="221">
        <v>5</v>
      </c>
      <c r="L8032" s="221">
        <v>4750</v>
      </c>
    </row>
    <row r="8033" spans="1:12" s="167" customFormat="1">
      <c r="A8033" s="218" t="str">
        <f t="shared" si="53"/>
        <v>O221103058626일반상품</v>
      </c>
      <c r="B8033" s="219" t="s">
        <v>9464</v>
      </c>
      <c r="C8033" s="219" t="s">
        <v>8023</v>
      </c>
      <c r="D8033" s="219" t="s">
        <v>8065</v>
      </c>
      <c r="E8033" s="219" t="s">
        <v>7705</v>
      </c>
      <c r="F8033" s="219" t="s">
        <v>6439</v>
      </c>
      <c r="G8033" s="219" t="s">
        <v>7950</v>
      </c>
      <c r="H8033" s="219" t="s">
        <v>5990</v>
      </c>
      <c r="I8033" s="220" t="s">
        <v>9683</v>
      </c>
      <c r="J8033" s="221">
        <v>5100</v>
      </c>
      <c r="K8033" s="221">
        <v>3</v>
      </c>
      <c r="L8033" s="221">
        <v>15300</v>
      </c>
    </row>
    <row r="8034" spans="1:12" s="167" customFormat="1">
      <c r="A8034" s="218" t="str">
        <f t="shared" si="53"/>
        <v>O221103058626일반상품</v>
      </c>
      <c r="B8034" s="219" t="s">
        <v>9464</v>
      </c>
      <c r="C8034" s="219" t="s">
        <v>8023</v>
      </c>
      <c r="D8034" s="219" t="s">
        <v>8065</v>
      </c>
      <c r="E8034" s="219" t="s">
        <v>7705</v>
      </c>
      <c r="F8034" s="219" t="s">
        <v>6439</v>
      </c>
      <c r="G8034" s="219" t="s">
        <v>7950</v>
      </c>
      <c r="H8034" s="219" t="s">
        <v>5990</v>
      </c>
      <c r="I8034" s="220" t="s">
        <v>8996</v>
      </c>
      <c r="J8034" s="221">
        <v>24180</v>
      </c>
      <c r="K8034" s="221">
        <v>1</v>
      </c>
      <c r="L8034" s="221">
        <v>24180</v>
      </c>
    </row>
    <row r="8035" spans="1:12" s="167" customFormat="1">
      <c r="A8035" s="218" t="str">
        <f t="shared" si="53"/>
        <v>O221103058626일반상품</v>
      </c>
      <c r="B8035" s="219" t="s">
        <v>9464</v>
      </c>
      <c r="C8035" s="219" t="s">
        <v>8023</v>
      </c>
      <c r="D8035" s="219" t="s">
        <v>8065</v>
      </c>
      <c r="E8035" s="219" t="s">
        <v>7705</v>
      </c>
      <c r="F8035" s="219" t="s">
        <v>6439</v>
      </c>
      <c r="G8035" s="219" t="s">
        <v>7950</v>
      </c>
      <c r="H8035" s="219" t="s">
        <v>5990</v>
      </c>
      <c r="I8035" s="220" t="s">
        <v>8939</v>
      </c>
      <c r="J8035" s="221">
        <v>5700</v>
      </c>
      <c r="K8035" s="221">
        <v>20</v>
      </c>
      <c r="L8035" s="221">
        <v>114000</v>
      </c>
    </row>
    <row r="8036" spans="1:12" s="167" customFormat="1">
      <c r="A8036" s="218" t="str">
        <f t="shared" si="53"/>
        <v>O221103058626일반상품</v>
      </c>
      <c r="B8036" s="219" t="s">
        <v>9464</v>
      </c>
      <c r="C8036" s="219" t="s">
        <v>8023</v>
      </c>
      <c r="D8036" s="219" t="s">
        <v>8065</v>
      </c>
      <c r="E8036" s="219" t="s">
        <v>7705</v>
      </c>
      <c r="F8036" s="219" t="s">
        <v>6439</v>
      </c>
      <c r="G8036" s="219" t="s">
        <v>7950</v>
      </c>
      <c r="H8036" s="219" t="s">
        <v>5990</v>
      </c>
      <c r="I8036" s="220" t="s">
        <v>8903</v>
      </c>
      <c r="J8036" s="221">
        <v>4800</v>
      </c>
      <c r="K8036" s="221">
        <v>3</v>
      </c>
      <c r="L8036" s="221">
        <v>14400</v>
      </c>
    </row>
    <row r="8037" spans="1:12" s="167" customFormat="1">
      <c r="A8037" s="218" t="str">
        <f t="shared" si="53"/>
        <v>O221103058626일반상품</v>
      </c>
      <c r="B8037" s="219" t="s">
        <v>9464</v>
      </c>
      <c r="C8037" s="219" t="s">
        <v>8023</v>
      </c>
      <c r="D8037" s="219" t="s">
        <v>8065</v>
      </c>
      <c r="E8037" s="219" t="s">
        <v>7705</v>
      </c>
      <c r="F8037" s="219" t="s">
        <v>6439</v>
      </c>
      <c r="G8037" s="219" t="s">
        <v>7950</v>
      </c>
      <c r="H8037" s="219" t="s">
        <v>5990</v>
      </c>
      <c r="I8037" s="220" t="s">
        <v>8790</v>
      </c>
      <c r="J8037" s="221">
        <v>4800</v>
      </c>
      <c r="K8037" s="221">
        <v>3</v>
      </c>
      <c r="L8037" s="221">
        <v>14400</v>
      </c>
    </row>
    <row r="8038" spans="1:12" s="167" customFormat="1">
      <c r="A8038" s="218" t="str">
        <f t="shared" si="53"/>
        <v>O221103058626일반상품</v>
      </c>
      <c r="B8038" s="219" t="s">
        <v>9464</v>
      </c>
      <c r="C8038" s="219" t="s">
        <v>8023</v>
      </c>
      <c r="D8038" s="219" t="s">
        <v>8065</v>
      </c>
      <c r="E8038" s="219" t="s">
        <v>7705</v>
      </c>
      <c r="F8038" s="219" t="s">
        <v>6439</v>
      </c>
      <c r="G8038" s="219" t="s">
        <v>7950</v>
      </c>
      <c r="H8038" s="219" t="s">
        <v>5990</v>
      </c>
      <c r="I8038" s="220" t="s">
        <v>8656</v>
      </c>
      <c r="J8038" s="221">
        <v>9200</v>
      </c>
      <c r="K8038" s="221">
        <v>2</v>
      </c>
      <c r="L8038" s="221">
        <v>18400</v>
      </c>
    </row>
    <row r="8039" spans="1:12" s="167" customFormat="1">
      <c r="A8039" s="218" t="str">
        <f t="shared" si="53"/>
        <v>O221103058626일반상품</v>
      </c>
      <c r="B8039" s="219" t="s">
        <v>9464</v>
      </c>
      <c r="C8039" s="219" t="s">
        <v>8023</v>
      </c>
      <c r="D8039" s="219" t="s">
        <v>8065</v>
      </c>
      <c r="E8039" s="219" t="s">
        <v>7705</v>
      </c>
      <c r="F8039" s="219" t="s">
        <v>6439</v>
      </c>
      <c r="G8039" s="219" t="s">
        <v>7950</v>
      </c>
      <c r="H8039" s="219" t="s">
        <v>5990</v>
      </c>
      <c r="I8039" s="220" t="s">
        <v>8360</v>
      </c>
      <c r="J8039" s="221">
        <v>6490</v>
      </c>
      <c r="K8039" s="221">
        <v>5</v>
      </c>
      <c r="L8039" s="221">
        <v>32450</v>
      </c>
    </row>
    <row r="8040" spans="1:12" s="167" customFormat="1">
      <c r="A8040" s="218" t="str">
        <f t="shared" si="53"/>
        <v>O221103058625일반상품</v>
      </c>
      <c r="B8040" s="219" t="s">
        <v>9465</v>
      </c>
      <c r="C8040" s="219" t="s">
        <v>8023</v>
      </c>
      <c r="D8040" s="219" t="s">
        <v>8065</v>
      </c>
      <c r="E8040" s="219" t="s">
        <v>6390</v>
      </c>
      <c r="F8040" s="219" t="s">
        <v>7722</v>
      </c>
      <c r="G8040" s="219" t="s">
        <v>7844</v>
      </c>
      <c r="H8040" s="219" t="s">
        <v>5990</v>
      </c>
      <c r="I8040" s="220" t="s">
        <v>7217</v>
      </c>
      <c r="J8040" s="221">
        <v>1470</v>
      </c>
      <c r="K8040" s="221">
        <v>3</v>
      </c>
      <c r="L8040" s="221">
        <v>4410</v>
      </c>
    </row>
    <row r="8041" spans="1:12" s="167" customFormat="1">
      <c r="A8041" s="218" t="str">
        <f t="shared" si="53"/>
        <v>O221103058625일반상품</v>
      </c>
      <c r="B8041" s="219" t="s">
        <v>9465</v>
      </c>
      <c r="C8041" s="219" t="s">
        <v>8023</v>
      </c>
      <c r="D8041" s="219" t="s">
        <v>8065</v>
      </c>
      <c r="E8041" s="219" t="s">
        <v>6390</v>
      </c>
      <c r="F8041" s="219" t="s">
        <v>7722</v>
      </c>
      <c r="G8041" s="219" t="s">
        <v>7844</v>
      </c>
      <c r="H8041" s="219" t="s">
        <v>5990</v>
      </c>
      <c r="I8041" s="220" t="s">
        <v>7270</v>
      </c>
      <c r="J8041" s="221">
        <v>1270</v>
      </c>
      <c r="K8041" s="221">
        <v>5</v>
      </c>
      <c r="L8041" s="221">
        <v>6350</v>
      </c>
    </row>
    <row r="8042" spans="1:12" s="167" customFormat="1">
      <c r="A8042" s="218" t="str">
        <f t="shared" si="53"/>
        <v>O221103058625일반상품</v>
      </c>
      <c r="B8042" s="219" t="s">
        <v>9465</v>
      </c>
      <c r="C8042" s="219" t="s">
        <v>8023</v>
      </c>
      <c r="D8042" s="219" t="s">
        <v>8065</v>
      </c>
      <c r="E8042" s="219" t="s">
        <v>6390</v>
      </c>
      <c r="F8042" s="219" t="s">
        <v>7722</v>
      </c>
      <c r="G8042" s="219" t="s">
        <v>7844</v>
      </c>
      <c r="H8042" s="219" t="s">
        <v>5990</v>
      </c>
      <c r="I8042" s="220" t="s">
        <v>8047</v>
      </c>
      <c r="J8042" s="221">
        <v>2500</v>
      </c>
      <c r="K8042" s="221">
        <v>1</v>
      </c>
      <c r="L8042" s="221">
        <v>2500</v>
      </c>
    </row>
    <row r="8043" spans="1:12" s="167" customFormat="1">
      <c r="A8043" s="218" t="str">
        <f t="shared" si="53"/>
        <v>O221103058625일반상품</v>
      </c>
      <c r="B8043" s="219" t="s">
        <v>9465</v>
      </c>
      <c r="C8043" s="219" t="s">
        <v>8023</v>
      </c>
      <c r="D8043" s="219" t="s">
        <v>8065</v>
      </c>
      <c r="E8043" s="219" t="s">
        <v>6390</v>
      </c>
      <c r="F8043" s="219" t="s">
        <v>7722</v>
      </c>
      <c r="G8043" s="219" t="s">
        <v>7844</v>
      </c>
      <c r="H8043" s="219" t="s">
        <v>5990</v>
      </c>
      <c r="I8043" s="220" t="s">
        <v>8040</v>
      </c>
      <c r="J8043" s="221">
        <v>2500</v>
      </c>
      <c r="K8043" s="221">
        <v>1</v>
      </c>
      <c r="L8043" s="221">
        <v>2500</v>
      </c>
    </row>
    <row r="8044" spans="1:12" s="167" customFormat="1">
      <c r="A8044" s="218" t="str">
        <f t="shared" si="53"/>
        <v>O221103058625일반상품</v>
      </c>
      <c r="B8044" s="219" t="s">
        <v>9465</v>
      </c>
      <c r="C8044" s="219" t="s">
        <v>8023</v>
      </c>
      <c r="D8044" s="219" t="s">
        <v>8065</v>
      </c>
      <c r="E8044" s="219" t="s">
        <v>6390</v>
      </c>
      <c r="F8044" s="219" t="s">
        <v>7722</v>
      </c>
      <c r="G8044" s="219" t="s">
        <v>7844</v>
      </c>
      <c r="H8044" s="219" t="s">
        <v>5990</v>
      </c>
      <c r="I8044" s="220" t="s">
        <v>8843</v>
      </c>
      <c r="J8044" s="221">
        <v>7200</v>
      </c>
      <c r="K8044" s="221">
        <v>1</v>
      </c>
      <c r="L8044" s="221">
        <v>7200</v>
      </c>
    </row>
    <row r="8045" spans="1:12" s="167" customFormat="1">
      <c r="A8045" s="218" t="str">
        <f t="shared" si="53"/>
        <v>O221103058625일반상품</v>
      </c>
      <c r="B8045" s="219" t="s">
        <v>9465</v>
      </c>
      <c r="C8045" s="219" t="s">
        <v>8023</v>
      </c>
      <c r="D8045" s="219" t="s">
        <v>8065</v>
      </c>
      <c r="E8045" s="219" t="s">
        <v>6390</v>
      </c>
      <c r="F8045" s="219" t="s">
        <v>7722</v>
      </c>
      <c r="G8045" s="219" t="s">
        <v>7844</v>
      </c>
      <c r="H8045" s="219" t="s">
        <v>5990</v>
      </c>
      <c r="I8045" s="220" t="s">
        <v>7986</v>
      </c>
      <c r="J8045" s="221">
        <v>1100</v>
      </c>
      <c r="K8045" s="221">
        <v>5</v>
      </c>
      <c r="L8045" s="221">
        <v>5500</v>
      </c>
    </row>
    <row r="8046" spans="1:12" s="167" customFormat="1">
      <c r="A8046" s="218" t="str">
        <f t="shared" si="53"/>
        <v>O221103058625일반상품</v>
      </c>
      <c r="B8046" s="219" t="s">
        <v>9465</v>
      </c>
      <c r="C8046" s="219" t="s">
        <v>8023</v>
      </c>
      <c r="D8046" s="219" t="s">
        <v>8065</v>
      </c>
      <c r="E8046" s="219" t="s">
        <v>6390</v>
      </c>
      <c r="F8046" s="219" t="s">
        <v>7722</v>
      </c>
      <c r="G8046" s="219" t="s">
        <v>7844</v>
      </c>
      <c r="H8046" s="219" t="s">
        <v>5990</v>
      </c>
      <c r="I8046" s="220" t="s">
        <v>8363</v>
      </c>
      <c r="J8046" s="221">
        <v>1100</v>
      </c>
      <c r="K8046" s="221">
        <v>5</v>
      </c>
      <c r="L8046" s="221">
        <v>5500</v>
      </c>
    </row>
    <row r="8047" spans="1:12" s="167" customFormat="1">
      <c r="A8047" s="218" t="str">
        <f t="shared" si="53"/>
        <v>O221103058625일반상품</v>
      </c>
      <c r="B8047" s="219" t="s">
        <v>9465</v>
      </c>
      <c r="C8047" s="219" t="s">
        <v>8023</v>
      </c>
      <c r="D8047" s="219" t="s">
        <v>8065</v>
      </c>
      <c r="E8047" s="219" t="s">
        <v>6390</v>
      </c>
      <c r="F8047" s="219" t="s">
        <v>7722</v>
      </c>
      <c r="G8047" s="219" t="s">
        <v>7844</v>
      </c>
      <c r="H8047" s="219" t="s">
        <v>5990</v>
      </c>
      <c r="I8047" s="220" t="s">
        <v>8639</v>
      </c>
      <c r="J8047" s="221">
        <v>5400</v>
      </c>
      <c r="K8047" s="221">
        <v>1</v>
      </c>
      <c r="L8047" s="221">
        <v>5400</v>
      </c>
    </row>
    <row r="8048" spans="1:12" s="167" customFormat="1">
      <c r="A8048" s="218" t="str">
        <f t="shared" si="53"/>
        <v>O221103058625일반상품</v>
      </c>
      <c r="B8048" s="219" t="s">
        <v>9465</v>
      </c>
      <c r="C8048" s="219" t="s">
        <v>8023</v>
      </c>
      <c r="D8048" s="219" t="s">
        <v>8065</v>
      </c>
      <c r="E8048" s="219" t="s">
        <v>6390</v>
      </c>
      <c r="F8048" s="219" t="s">
        <v>7722</v>
      </c>
      <c r="G8048" s="219" t="s">
        <v>7844</v>
      </c>
      <c r="H8048" s="219" t="s">
        <v>5990</v>
      </c>
      <c r="I8048" s="220" t="s">
        <v>8749</v>
      </c>
      <c r="J8048" s="221">
        <v>2700</v>
      </c>
      <c r="K8048" s="221">
        <v>1</v>
      </c>
      <c r="L8048" s="221">
        <v>2700</v>
      </c>
    </row>
    <row r="8049" spans="1:12" s="167" customFormat="1">
      <c r="A8049" s="218" t="str">
        <f t="shared" si="53"/>
        <v>O221103058625일반상품</v>
      </c>
      <c r="B8049" s="219" t="s">
        <v>9465</v>
      </c>
      <c r="C8049" s="219" t="s">
        <v>8023</v>
      </c>
      <c r="D8049" s="219" t="s">
        <v>8065</v>
      </c>
      <c r="E8049" s="219" t="s">
        <v>6390</v>
      </c>
      <c r="F8049" s="219" t="s">
        <v>7722</v>
      </c>
      <c r="G8049" s="219" t="s">
        <v>7844</v>
      </c>
      <c r="H8049" s="219" t="s">
        <v>5990</v>
      </c>
      <c r="I8049" s="220" t="s">
        <v>8661</v>
      </c>
      <c r="J8049" s="221">
        <v>1800</v>
      </c>
      <c r="K8049" s="221">
        <v>4</v>
      </c>
      <c r="L8049" s="221">
        <v>7200</v>
      </c>
    </row>
    <row r="8050" spans="1:12" s="167" customFormat="1">
      <c r="A8050" s="218" t="str">
        <f t="shared" si="53"/>
        <v>O221103058625일반상품</v>
      </c>
      <c r="B8050" s="219" t="s">
        <v>9465</v>
      </c>
      <c r="C8050" s="219" t="s">
        <v>8023</v>
      </c>
      <c r="D8050" s="219" t="s">
        <v>8065</v>
      </c>
      <c r="E8050" s="219" t="s">
        <v>6390</v>
      </c>
      <c r="F8050" s="219" t="s">
        <v>7722</v>
      </c>
      <c r="G8050" s="219" t="s">
        <v>7844</v>
      </c>
      <c r="H8050" s="219" t="s">
        <v>5990</v>
      </c>
      <c r="I8050" s="220" t="s">
        <v>8554</v>
      </c>
      <c r="J8050" s="221">
        <v>6600</v>
      </c>
      <c r="K8050" s="221">
        <v>2</v>
      </c>
      <c r="L8050" s="221">
        <v>13200</v>
      </c>
    </row>
    <row r="8051" spans="1:12" s="167" customFormat="1">
      <c r="A8051" s="218" t="str">
        <f t="shared" si="53"/>
        <v>O221103058625일반상품</v>
      </c>
      <c r="B8051" s="219" t="s">
        <v>9465</v>
      </c>
      <c r="C8051" s="219" t="s">
        <v>8023</v>
      </c>
      <c r="D8051" s="219" t="s">
        <v>8065</v>
      </c>
      <c r="E8051" s="219" t="s">
        <v>6390</v>
      </c>
      <c r="F8051" s="219" t="s">
        <v>7722</v>
      </c>
      <c r="G8051" s="219" t="s">
        <v>7844</v>
      </c>
      <c r="H8051" s="219" t="s">
        <v>5990</v>
      </c>
      <c r="I8051" s="220" t="s">
        <v>7984</v>
      </c>
      <c r="J8051" s="221">
        <v>14550</v>
      </c>
      <c r="K8051" s="221">
        <v>1</v>
      </c>
      <c r="L8051" s="221">
        <v>14550</v>
      </c>
    </row>
    <row r="8052" spans="1:12" s="167" customFormat="1">
      <c r="A8052" s="218" t="str">
        <f t="shared" si="53"/>
        <v>O221103058625일반상품</v>
      </c>
      <c r="B8052" s="219" t="s">
        <v>9465</v>
      </c>
      <c r="C8052" s="219" t="s">
        <v>8023</v>
      </c>
      <c r="D8052" s="219" t="s">
        <v>8065</v>
      </c>
      <c r="E8052" s="219" t="s">
        <v>6390</v>
      </c>
      <c r="F8052" s="219" t="s">
        <v>7722</v>
      </c>
      <c r="G8052" s="219" t="s">
        <v>7844</v>
      </c>
      <c r="H8052" s="219" t="s">
        <v>5990</v>
      </c>
      <c r="I8052" s="220" t="s">
        <v>8556</v>
      </c>
      <c r="J8052" s="221">
        <v>22500</v>
      </c>
      <c r="K8052" s="221">
        <v>1</v>
      </c>
      <c r="L8052" s="221">
        <v>22500</v>
      </c>
    </row>
    <row r="8053" spans="1:12" s="167" customFormat="1">
      <c r="A8053" s="218" t="str">
        <f t="shared" si="53"/>
        <v>O221103058625일반상품</v>
      </c>
      <c r="B8053" s="219" t="s">
        <v>9465</v>
      </c>
      <c r="C8053" s="219" t="s">
        <v>8023</v>
      </c>
      <c r="D8053" s="219" t="s">
        <v>8065</v>
      </c>
      <c r="E8053" s="219" t="s">
        <v>6390</v>
      </c>
      <c r="F8053" s="219" t="s">
        <v>7722</v>
      </c>
      <c r="G8053" s="219" t="s">
        <v>7844</v>
      </c>
      <c r="H8053" s="219" t="s">
        <v>5990</v>
      </c>
      <c r="I8053" s="220" t="s">
        <v>8577</v>
      </c>
      <c r="J8053" s="221">
        <v>1780</v>
      </c>
      <c r="K8053" s="221">
        <v>5</v>
      </c>
      <c r="L8053" s="221">
        <v>8900</v>
      </c>
    </row>
    <row r="8054" spans="1:12" s="167" customFormat="1">
      <c r="A8054" s="218" t="str">
        <f t="shared" si="53"/>
        <v>O221103058625일반상품</v>
      </c>
      <c r="B8054" s="219" t="s">
        <v>9465</v>
      </c>
      <c r="C8054" s="219" t="s">
        <v>8023</v>
      </c>
      <c r="D8054" s="219" t="s">
        <v>8065</v>
      </c>
      <c r="E8054" s="219" t="s">
        <v>6390</v>
      </c>
      <c r="F8054" s="219" t="s">
        <v>7722</v>
      </c>
      <c r="G8054" s="219" t="s">
        <v>7844</v>
      </c>
      <c r="H8054" s="219" t="s">
        <v>5990</v>
      </c>
      <c r="I8054" s="220" t="s">
        <v>9684</v>
      </c>
      <c r="J8054" s="221">
        <v>4000</v>
      </c>
      <c r="K8054" s="221">
        <v>5</v>
      </c>
      <c r="L8054" s="221">
        <v>20000</v>
      </c>
    </row>
    <row r="8055" spans="1:12" s="167" customFormat="1">
      <c r="A8055" s="218" t="str">
        <f t="shared" si="53"/>
        <v>O221103058625일반상품</v>
      </c>
      <c r="B8055" s="219" t="s">
        <v>9465</v>
      </c>
      <c r="C8055" s="219" t="s">
        <v>8023</v>
      </c>
      <c r="D8055" s="219" t="s">
        <v>8065</v>
      </c>
      <c r="E8055" s="219" t="s">
        <v>6390</v>
      </c>
      <c r="F8055" s="219" t="s">
        <v>7722</v>
      </c>
      <c r="G8055" s="219" t="s">
        <v>7844</v>
      </c>
      <c r="H8055" s="219" t="s">
        <v>5990</v>
      </c>
      <c r="I8055" s="220" t="s">
        <v>8383</v>
      </c>
      <c r="J8055" s="221">
        <v>5090</v>
      </c>
      <c r="K8055" s="221">
        <v>1</v>
      </c>
      <c r="L8055" s="221">
        <v>5090</v>
      </c>
    </row>
    <row r="8056" spans="1:12" s="167" customFormat="1">
      <c r="A8056" s="218" t="str">
        <f t="shared" si="53"/>
        <v>O221103058625일반상품</v>
      </c>
      <c r="B8056" s="219" t="s">
        <v>9465</v>
      </c>
      <c r="C8056" s="219" t="s">
        <v>8023</v>
      </c>
      <c r="D8056" s="219" t="s">
        <v>8065</v>
      </c>
      <c r="E8056" s="219" t="s">
        <v>6390</v>
      </c>
      <c r="F8056" s="219" t="s">
        <v>7722</v>
      </c>
      <c r="G8056" s="219" t="s">
        <v>7844</v>
      </c>
      <c r="H8056" s="219" t="s">
        <v>5990</v>
      </c>
      <c r="I8056" s="220" t="s">
        <v>8075</v>
      </c>
      <c r="J8056" s="221">
        <v>4090</v>
      </c>
      <c r="K8056" s="221">
        <v>1</v>
      </c>
      <c r="L8056" s="221">
        <v>4090</v>
      </c>
    </row>
    <row r="8057" spans="1:12" s="167" customFormat="1">
      <c r="A8057" s="218" t="str">
        <f t="shared" si="53"/>
        <v>O221103058625일반상품</v>
      </c>
      <c r="B8057" s="219" t="s">
        <v>9465</v>
      </c>
      <c r="C8057" s="219" t="s">
        <v>8023</v>
      </c>
      <c r="D8057" s="219" t="s">
        <v>8065</v>
      </c>
      <c r="E8057" s="219" t="s">
        <v>6390</v>
      </c>
      <c r="F8057" s="219" t="s">
        <v>7722</v>
      </c>
      <c r="G8057" s="219" t="s">
        <v>7844</v>
      </c>
      <c r="H8057" s="219" t="s">
        <v>5990</v>
      </c>
      <c r="I8057" s="220" t="s">
        <v>8384</v>
      </c>
      <c r="J8057" s="221">
        <v>3730</v>
      </c>
      <c r="K8057" s="221">
        <v>2</v>
      </c>
      <c r="L8057" s="221">
        <v>7460</v>
      </c>
    </row>
    <row r="8058" spans="1:12" s="167" customFormat="1">
      <c r="A8058" s="218" t="str">
        <f t="shared" si="53"/>
        <v>O221103058625일반상품</v>
      </c>
      <c r="B8058" s="219" t="s">
        <v>9465</v>
      </c>
      <c r="C8058" s="219" t="s">
        <v>8023</v>
      </c>
      <c r="D8058" s="219" t="s">
        <v>8065</v>
      </c>
      <c r="E8058" s="219" t="s">
        <v>6390</v>
      </c>
      <c r="F8058" s="219" t="s">
        <v>7722</v>
      </c>
      <c r="G8058" s="219" t="s">
        <v>7844</v>
      </c>
      <c r="H8058" s="219" t="s">
        <v>5990</v>
      </c>
      <c r="I8058" s="220" t="s">
        <v>7190</v>
      </c>
      <c r="J8058" s="221">
        <v>5000</v>
      </c>
      <c r="K8058" s="221">
        <v>2</v>
      </c>
      <c r="L8058" s="221">
        <v>10000</v>
      </c>
    </row>
    <row r="8059" spans="1:12" s="167" customFormat="1">
      <c r="A8059" s="218" t="str">
        <f t="shared" si="53"/>
        <v>O221103058625일반상품</v>
      </c>
      <c r="B8059" s="219" t="s">
        <v>9465</v>
      </c>
      <c r="C8059" s="219" t="s">
        <v>8023</v>
      </c>
      <c r="D8059" s="219" t="s">
        <v>8065</v>
      </c>
      <c r="E8059" s="219" t="s">
        <v>6390</v>
      </c>
      <c r="F8059" s="219" t="s">
        <v>7722</v>
      </c>
      <c r="G8059" s="219" t="s">
        <v>7844</v>
      </c>
      <c r="H8059" s="219" t="s">
        <v>5990</v>
      </c>
      <c r="I8059" s="220" t="s">
        <v>8544</v>
      </c>
      <c r="J8059" s="221">
        <v>2720</v>
      </c>
      <c r="K8059" s="221">
        <v>2</v>
      </c>
      <c r="L8059" s="221">
        <v>5440</v>
      </c>
    </row>
    <row r="8060" spans="1:12" s="167" customFormat="1">
      <c r="A8060" s="218" t="str">
        <f t="shared" si="53"/>
        <v>O221103058625일반상품</v>
      </c>
      <c r="B8060" s="219" t="s">
        <v>9465</v>
      </c>
      <c r="C8060" s="219" t="s">
        <v>8023</v>
      </c>
      <c r="D8060" s="219" t="s">
        <v>8065</v>
      </c>
      <c r="E8060" s="219" t="s">
        <v>6390</v>
      </c>
      <c r="F8060" s="219" t="s">
        <v>7722</v>
      </c>
      <c r="G8060" s="219" t="s">
        <v>7844</v>
      </c>
      <c r="H8060" s="219" t="s">
        <v>5990</v>
      </c>
      <c r="I8060" s="220" t="s">
        <v>8817</v>
      </c>
      <c r="J8060" s="221">
        <v>12000</v>
      </c>
      <c r="K8060" s="221">
        <v>1</v>
      </c>
      <c r="L8060" s="221">
        <v>12000</v>
      </c>
    </row>
    <row r="8061" spans="1:12" s="167" customFormat="1">
      <c r="A8061" s="218" t="str">
        <f t="shared" si="53"/>
        <v>O221103058625일반상품</v>
      </c>
      <c r="B8061" s="219" t="s">
        <v>9465</v>
      </c>
      <c r="C8061" s="219" t="s">
        <v>8023</v>
      </c>
      <c r="D8061" s="219" t="s">
        <v>8065</v>
      </c>
      <c r="E8061" s="219" t="s">
        <v>6390</v>
      </c>
      <c r="F8061" s="219" t="s">
        <v>7722</v>
      </c>
      <c r="G8061" s="219" t="s">
        <v>7844</v>
      </c>
      <c r="H8061" s="219" t="s">
        <v>5990</v>
      </c>
      <c r="I8061" s="220" t="s">
        <v>7211</v>
      </c>
      <c r="J8061" s="221">
        <v>9000</v>
      </c>
      <c r="K8061" s="221">
        <v>1</v>
      </c>
      <c r="L8061" s="221">
        <v>9000</v>
      </c>
    </row>
    <row r="8062" spans="1:12" s="167" customFormat="1">
      <c r="A8062" s="218" t="str">
        <f t="shared" si="53"/>
        <v>O221103058625일반상품</v>
      </c>
      <c r="B8062" s="219" t="s">
        <v>9465</v>
      </c>
      <c r="C8062" s="219" t="s">
        <v>8023</v>
      </c>
      <c r="D8062" s="219" t="s">
        <v>8065</v>
      </c>
      <c r="E8062" s="219" t="s">
        <v>6390</v>
      </c>
      <c r="F8062" s="219" t="s">
        <v>7722</v>
      </c>
      <c r="G8062" s="219" t="s">
        <v>7844</v>
      </c>
      <c r="H8062" s="219" t="s">
        <v>5990</v>
      </c>
      <c r="I8062" s="220" t="s">
        <v>8397</v>
      </c>
      <c r="J8062" s="221">
        <v>10200</v>
      </c>
      <c r="K8062" s="221">
        <v>1</v>
      </c>
      <c r="L8062" s="221">
        <v>10200</v>
      </c>
    </row>
    <row r="8063" spans="1:12" s="167" customFormat="1">
      <c r="A8063" s="218" t="str">
        <f t="shared" si="53"/>
        <v>O221103058625일반상품</v>
      </c>
      <c r="B8063" s="219" t="s">
        <v>9465</v>
      </c>
      <c r="C8063" s="219" t="s">
        <v>8023</v>
      </c>
      <c r="D8063" s="219" t="s">
        <v>8065</v>
      </c>
      <c r="E8063" s="219" t="s">
        <v>6390</v>
      </c>
      <c r="F8063" s="219" t="s">
        <v>7722</v>
      </c>
      <c r="G8063" s="219" t="s">
        <v>7844</v>
      </c>
      <c r="H8063" s="219" t="s">
        <v>5990</v>
      </c>
      <c r="I8063" s="220" t="s">
        <v>8494</v>
      </c>
      <c r="J8063" s="221">
        <v>2250</v>
      </c>
      <c r="K8063" s="221">
        <v>2</v>
      </c>
      <c r="L8063" s="221">
        <v>4500</v>
      </c>
    </row>
    <row r="8064" spans="1:12" s="167" customFormat="1">
      <c r="A8064" s="218" t="str">
        <f t="shared" si="53"/>
        <v>O221103058625일반상품</v>
      </c>
      <c r="B8064" s="219" t="s">
        <v>9465</v>
      </c>
      <c r="C8064" s="219" t="s">
        <v>8023</v>
      </c>
      <c r="D8064" s="219" t="s">
        <v>8065</v>
      </c>
      <c r="E8064" s="219" t="s">
        <v>6390</v>
      </c>
      <c r="F8064" s="219" t="s">
        <v>7722</v>
      </c>
      <c r="G8064" s="219" t="s">
        <v>7844</v>
      </c>
      <c r="H8064" s="219" t="s">
        <v>5990</v>
      </c>
      <c r="I8064" s="220" t="s">
        <v>8742</v>
      </c>
      <c r="J8064" s="221">
        <v>15770</v>
      </c>
      <c r="K8064" s="221">
        <v>1</v>
      </c>
      <c r="L8064" s="221">
        <v>15770</v>
      </c>
    </row>
    <row r="8065" spans="1:12" s="167" customFormat="1">
      <c r="A8065" s="218" t="str">
        <f t="shared" si="53"/>
        <v>O221103058625일반상품</v>
      </c>
      <c r="B8065" s="219" t="s">
        <v>9465</v>
      </c>
      <c r="C8065" s="219" t="s">
        <v>8023</v>
      </c>
      <c r="D8065" s="219" t="s">
        <v>8065</v>
      </c>
      <c r="E8065" s="219" t="s">
        <v>6390</v>
      </c>
      <c r="F8065" s="219" t="s">
        <v>7722</v>
      </c>
      <c r="G8065" s="219" t="s">
        <v>7844</v>
      </c>
      <c r="H8065" s="219" t="s">
        <v>5990</v>
      </c>
      <c r="I8065" s="220" t="s">
        <v>7226</v>
      </c>
      <c r="J8065" s="221">
        <v>5430</v>
      </c>
      <c r="K8065" s="221">
        <v>2</v>
      </c>
      <c r="L8065" s="221">
        <v>10860</v>
      </c>
    </row>
    <row r="8066" spans="1:12" s="167" customFormat="1">
      <c r="A8066" s="218" t="str">
        <f t="shared" si="53"/>
        <v>O221103058625일반상품</v>
      </c>
      <c r="B8066" s="219" t="s">
        <v>9465</v>
      </c>
      <c r="C8066" s="219" t="s">
        <v>8023</v>
      </c>
      <c r="D8066" s="219" t="s">
        <v>8065</v>
      </c>
      <c r="E8066" s="219" t="s">
        <v>6390</v>
      </c>
      <c r="F8066" s="219" t="s">
        <v>7722</v>
      </c>
      <c r="G8066" s="219" t="s">
        <v>7844</v>
      </c>
      <c r="H8066" s="219" t="s">
        <v>5990</v>
      </c>
      <c r="I8066" s="220" t="s">
        <v>7277</v>
      </c>
      <c r="J8066" s="221">
        <v>4710</v>
      </c>
      <c r="K8066" s="221">
        <v>2</v>
      </c>
      <c r="L8066" s="221">
        <v>9420</v>
      </c>
    </row>
    <row r="8067" spans="1:12" s="167" customFormat="1">
      <c r="A8067" s="218" t="str">
        <f t="shared" si="53"/>
        <v>O221103058625일반상품</v>
      </c>
      <c r="B8067" s="219" t="s">
        <v>9465</v>
      </c>
      <c r="C8067" s="219" t="s">
        <v>8023</v>
      </c>
      <c r="D8067" s="219" t="s">
        <v>8065</v>
      </c>
      <c r="E8067" s="219" t="s">
        <v>6390</v>
      </c>
      <c r="F8067" s="219" t="s">
        <v>7722</v>
      </c>
      <c r="G8067" s="219" t="s">
        <v>7844</v>
      </c>
      <c r="H8067" s="219" t="s">
        <v>5990</v>
      </c>
      <c r="I8067" s="220" t="s">
        <v>8350</v>
      </c>
      <c r="J8067" s="221">
        <v>2600</v>
      </c>
      <c r="K8067" s="221">
        <v>1</v>
      </c>
      <c r="L8067" s="221">
        <v>2600</v>
      </c>
    </row>
    <row r="8068" spans="1:12" s="167" customFormat="1">
      <c r="A8068" s="218" t="str">
        <f t="shared" si="53"/>
        <v>O221103058625일반상품</v>
      </c>
      <c r="B8068" s="219" t="s">
        <v>9465</v>
      </c>
      <c r="C8068" s="219" t="s">
        <v>8023</v>
      </c>
      <c r="D8068" s="219" t="s">
        <v>8065</v>
      </c>
      <c r="E8068" s="219" t="s">
        <v>6390</v>
      </c>
      <c r="F8068" s="219" t="s">
        <v>7722</v>
      </c>
      <c r="G8068" s="219" t="s">
        <v>7844</v>
      </c>
      <c r="H8068" s="219" t="s">
        <v>5990</v>
      </c>
      <c r="I8068" s="220" t="s">
        <v>8039</v>
      </c>
      <c r="J8068" s="221">
        <v>24000</v>
      </c>
      <c r="K8068" s="221">
        <v>1</v>
      </c>
      <c r="L8068" s="221">
        <v>24000</v>
      </c>
    </row>
    <row r="8069" spans="1:12" s="167" customFormat="1">
      <c r="A8069" s="218" t="str">
        <f t="shared" si="53"/>
        <v>O221103058625일반상품</v>
      </c>
      <c r="B8069" s="219" t="s">
        <v>9465</v>
      </c>
      <c r="C8069" s="219" t="s">
        <v>8023</v>
      </c>
      <c r="D8069" s="219" t="s">
        <v>8065</v>
      </c>
      <c r="E8069" s="219" t="s">
        <v>6390</v>
      </c>
      <c r="F8069" s="219" t="s">
        <v>7722</v>
      </c>
      <c r="G8069" s="219" t="s">
        <v>7844</v>
      </c>
      <c r="H8069" s="219" t="s">
        <v>5990</v>
      </c>
      <c r="I8069" s="220" t="s">
        <v>7198</v>
      </c>
      <c r="J8069" s="221">
        <v>2850</v>
      </c>
      <c r="K8069" s="221">
        <v>8</v>
      </c>
      <c r="L8069" s="221">
        <v>22800</v>
      </c>
    </row>
    <row r="8070" spans="1:12" s="167" customFormat="1">
      <c r="A8070" s="218" t="str">
        <f t="shared" si="53"/>
        <v>O221103058625일반상품</v>
      </c>
      <c r="B8070" s="219" t="s">
        <v>9465</v>
      </c>
      <c r="C8070" s="219" t="s">
        <v>8023</v>
      </c>
      <c r="D8070" s="219" t="s">
        <v>8065</v>
      </c>
      <c r="E8070" s="219" t="s">
        <v>6390</v>
      </c>
      <c r="F8070" s="219" t="s">
        <v>7722</v>
      </c>
      <c r="G8070" s="219" t="s">
        <v>7844</v>
      </c>
      <c r="H8070" s="219" t="s">
        <v>5990</v>
      </c>
      <c r="I8070" s="220" t="s">
        <v>8804</v>
      </c>
      <c r="J8070" s="221">
        <v>9240</v>
      </c>
      <c r="K8070" s="221">
        <v>3</v>
      </c>
      <c r="L8070" s="221">
        <v>27720</v>
      </c>
    </row>
    <row r="8071" spans="1:12" s="167" customFormat="1">
      <c r="A8071" s="218" t="str">
        <f t="shared" si="53"/>
        <v>O221103058625일반상품</v>
      </c>
      <c r="B8071" s="219" t="s">
        <v>9465</v>
      </c>
      <c r="C8071" s="219" t="s">
        <v>8023</v>
      </c>
      <c r="D8071" s="219" t="s">
        <v>8065</v>
      </c>
      <c r="E8071" s="219" t="s">
        <v>6390</v>
      </c>
      <c r="F8071" s="219" t="s">
        <v>7722</v>
      </c>
      <c r="G8071" s="219" t="s">
        <v>7844</v>
      </c>
      <c r="H8071" s="219" t="s">
        <v>5990</v>
      </c>
      <c r="I8071" s="220" t="s">
        <v>8666</v>
      </c>
      <c r="J8071" s="221">
        <v>5500</v>
      </c>
      <c r="K8071" s="221">
        <v>2</v>
      </c>
      <c r="L8071" s="221">
        <v>11000</v>
      </c>
    </row>
    <row r="8072" spans="1:12" s="167" customFormat="1">
      <c r="A8072" s="218" t="str">
        <f t="shared" si="53"/>
        <v>O221103058625일반상품</v>
      </c>
      <c r="B8072" s="219" t="s">
        <v>9465</v>
      </c>
      <c r="C8072" s="219" t="s">
        <v>8023</v>
      </c>
      <c r="D8072" s="219" t="s">
        <v>8065</v>
      </c>
      <c r="E8072" s="219" t="s">
        <v>6390</v>
      </c>
      <c r="F8072" s="219" t="s">
        <v>7722</v>
      </c>
      <c r="G8072" s="219" t="s">
        <v>7844</v>
      </c>
      <c r="H8072" s="219" t="s">
        <v>5990</v>
      </c>
      <c r="I8072" s="220" t="s">
        <v>8029</v>
      </c>
      <c r="J8072" s="221">
        <v>900</v>
      </c>
      <c r="K8072" s="221">
        <v>1</v>
      </c>
      <c r="L8072" s="221">
        <v>900</v>
      </c>
    </row>
    <row r="8073" spans="1:12" s="167" customFormat="1">
      <c r="A8073" s="218" t="str">
        <f t="shared" si="53"/>
        <v>O221103058625일반상품</v>
      </c>
      <c r="B8073" s="219" t="s">
        <v>9465</v>
      </c>
      <c r="C8073" s="219" t="s">
        <v>8023</v>
      </c>
      <c r="D8073" s="219" t="s">
        <v>8065</v>
      </c>
      <c r="E8073" s="219" t="s">
        <v>6390</v>
      </c>
      <c r="F8073" s="219" t="s">
        <v>7722</v>
      </c>
      <c r="G8073" s="219" t="s">
        <v>7844</v>
      </c>
      <c r="H8073" s="219" t="s">
        <v>5990</v>
      </c>
      <c r="I8073" s="220" t="s">
        <v>8470</v>
      </c>
      <c r="J8073" s="221">
        <v>19700</v>
      </c>
      <c r="K8073" s="221">
        <v>1</v>
      </c>
      <c r="L8073" s="221">
        <v>19700</v>
      </c>
    </row>
    <row r="8074" spans="1:12" s="167" customFormat="1">
      <c r="A8074" s="218" t="str">
        <f t="shared" si="53"/>
        <v>O221103058625일반상품</v>
      </c>
      <c r="B8074" s="219" t="s">
        <v>9465</v>
      </c>
      <c r="C8074" s="219" t="s">
        <v>8023</v>
      </c>
      <c r="D8074" s="219" t="s">
        <v>8065</v>
      </c>
      <c r="E8074" s="219" t="s">
        <v>6390</v>
      </c>
      <c r="F8074" s="219" t="s">
        <v>7722</v>
      </c>
      <c r="G8074" s="219" t="s">
        <v>7844</v>
      </c>
      <c r="H8074" s="219" t="s">
        <v>5990</v>
      </c>
      <c r="I8074" s="220" t="s">
        <v>8030</v>
      </c>
      <c r="J8074" s="221">
        <v>12500</v>
      </c>
      <c r="K8074" s="221">
        <v>1</v>
      </c>
      <c r="L8074" s="221">
        <v>12500</v>
      </c>
    </row>
    <row r="8075" spans="1:12" s="167" customFormat="1">
      <c r="A8075" s="218" t="str">
        <f t="shared" si="53"/>
        <v>O221103058625일반상품</v>
      </c>
      <c r="B8075" s="219" t="s">
        <v>9465</v>
      </c>
      <c r="C8075" s="219" t="s">
        <v>8023</v>
      </c>
      <c r="D8075" s="219" t="s">
        <v>8065</v>
      </c>
      <c r="E8075" s="219" t="s">
        <v>6390</v>
      </c>
      <c r="F8075" s="219" t="s">
        <v>7722</v>
      </c>
      <c r="G8075" s="219" t="s">
        <v>7844</v>
      </c>
      <c r="H8075" s="219" t="s">
        <v>5990</v>
      </c>
      <c r="I8075" s="220" t="s">
        <v>8400</v>
      </c>
      <c r="J8075" s="221">
        <v>1270</v>
      </c>
      <c r="K8075" s="221">
        <v>2</v>
      </c>
      <c r="L8075" s="221">
        <v>2540</v>
      </c>
    </row>
    <row r="8076" spans="1:12" s="167" customFormat="1">
      <c r="A8076" s="218" t="str">
        <f t="shared" si="53"/>
        <v>O221103058625일반상품</v>
      </c>
      <c r="B8076" s="219" t="s">
        <v>9465</v>
      </c>
      <c r="C8076" s="219" t="s">
        <v>8023</v>
      </c>
      <c r="D8076" s="219" t="s">
        <v>8065</v>
      </c>
      <c r="E8076" s="219" t="s">
        <v>6390</v>
      </c>
      <c r="F8076" s="219" t="s">
        <v>7722</v>
      </c>
      <c r="G8076" s="219" t="s">
        <v>7844</v>
      </c>
      <c r="H8076" s="219" t="s">
        <v>5990</v>
      </c>
      <c r="I8076" s="220" t="s">
        <v>8527</v>
      </c>
      <c r="J8076" s="221">
        <v>3940</v>
      </c>
      <c r="K8076" s="221">
        <v>1</v>
      </c>
      <c r="L8076" s="221">
        <v>3940</v>
      </c>
    </row>
    <row r="8077" spans="1:12" s="167" customFormat="1">
      <c r="A8077" s="218" t="str">
        <f t="shared" si="53"/>
        <v>O221103058625일반상품</v>
      </c>
      <c r="B8077" s="219" t="s">
        <v>9465</v>
      </c>
      <c r="C8077" s="219" t="s">
        <v>8023</v>
      </c>
      <c r="D8077" s="219" t="s">
        <v>8065</v>
      </c>
      <c r="E8077" s="219" t="s">
        <v>6390</v>
      </c>
      <c r="F8077" s="219" t="s">
        <v>7722</v>
      </c>
      <c r="G8077" s="219" t="s">
        <v>7844</v>
      </c>
      <c r="H8077" s="219" t="s">
        <v>5990</v>
      </c>
      <c r="I8077" s="220" t="s">
        <v>8453</v>
      </c>
      <c r="J8077" s="221">
        <v>3070</v>
      </c>
      <c r="K8077" s="221">
        <v>2</v>
      </c>
      <c r="L8077" s="221">
        <v>6140</v>
      </c>
    </row>
    <row r="8078" spans="1:12" s="167" customFormat="1">
      <c r="A8078" s="218" t="str">
        <f t="shared" si="53"/>
        <v>O221103058625일반상품</v>
      </c>
      <c r="B8078" s="219" t="s">
        <v>9465</v>
      </c>
      <c r="C8078" s="219" t="s">
        <v>8023</v>
      </c>
      <c r="D8078" s="219" t="s">
        <v>8065</v>
      </c>
      <c r="E8078" s="219" t="s">
        <v>6390</v>
      </c>
      <c r="F8078" s="219" t="s">
        <v>7722</v>
      </c>
      <c r="G8078" s="219" t="s">
        <v>7844</v>
      </c>
      <c r="H8078" s="219" t="s">
        <v>5990</v>
      </c>
      <c r="I8078" s="220" t="s">
        <v>8862</v>
      </c>
      <c r="J8078" s="221">
        <v>9300</v>
      </c>
      <c r="K8078" s="221">
        <v>1</v>
      </c>
      <c r="L8078" s="221">
        <v>9300</v>
      </c>
    </row>
    <row r="8079" spans="1:12" s="167" customFormat="1">
      <c r="A8079" s="218" t="str">
        <f t="shared" si="53"/>
        <v>O221103058625일반상품</v>
      </c>
      <c r="B8079" s="219" t="s">
        <v>9465</v>
      </c>
      <c r="C8079" s="219" t="s">
        <v>8023</v>
      </c>
      <c r="D8079" s="219" t="s">
        <v>8065</v>
      </c>
      <c r="E8079" s="219" t="s">
        <v>6390</v>
      </c>
      <c r="F8079" s="219" t="s">
        <v>7722</v>
      </c>
      <c r="G8079" s="219" t="s">
        <v>7844</v>
      </c>
      <c r="H8079" s="219" t="s">
        <v>5990</v>
      </c>
      <c r="I8079" s="220" t="s">
        <v>8839</v>
      </c>
      <c r="J8079" s="221">
        <v>4290</v>
      </c>
      <c r="K8079" s="221">
        <v>1</v>
      </c>
      <c r="L8079" s="221">
        <v>4290</v>
      </c>
    </row>
    <row r="8080" spans="1:12" s="167" customFormat="1">
      <c r="A8080" s="218" t="str">
        <f t="shared" si="53"/>
        <v>O221103058625일반상품</v>
      </c>
      <c r="B8080" s="219" t="s">
        <v>9465</v>
      </c>
      <c r="C8080" s="219" t="s">
        <v>8023</v>
      </c>
      <c r="D8080" s="219" t="s">
        <v>8065</v>
      </c>
      <c r="E8080" s="219" t="s">
        <v>6390</v>
      </c>
      <c r="F8080" s="219" t="s">
        <v>7722</v>
      </c>
      <c r="G8080" s="219" t="s">
        <v>7844</v>
      </c>
      <c r="H8080" s="219" t="s">
        <v>5990</v>
      </c>
      <c r="I8080" s="220" t="s">
        <v>8939</v>
      </c>
      <c r="J8080" s="221">
        <v>5700</v>
      </c>
      <c r="K8080" s="221">
        <v>1</v>
      </c>
      <c r="L8080" s="221">
        <v>5700</v>
      </c>
    </row>
    <row r="8081" spans="1:12" s="167" customFormat="1">
      <c r="A8081" s="218" t="str">
        <f t="shared" si="53"/>
        <v>O221103058625일반상품</v>
      </c>
      <c r="B8081" s="219" t="s">
        <v>9465</v>
      </c>
      <c r="C8081" s="219" t="s">
        <v>8023</v>
      </c>
      <c r="D8081" s="219" t="s">
        <v>8065</v>
      </c>
      <c r="E8081" s="219" t="s">
        <v>6390</v>
      </c>
      <c r="F8081" s="219" t="s">
        <v>7722</v>
      </c>
      <c r="G8081" s="219" t="s">
        <v>7844</v>
      </c>
      <c r="H8081" s="219" t="s">
        <v>5990</v>
      </c>
      <c r="I8081" s="220" t="s">
        <v>8879</v>
      </c>
      <c r="J8081" s="221">
        <v>4255</v>
      </c>
      <c r="K8081" s="221">
        <v>1</v>
      </c>
      <c r="L8081" s="221">
        <v>4255</v>
      </c>
    </row>
    <row r="8082" spans="1:12" s="167" customFormat="1">
      <c r="A8082" s="218" t="str">
        <f t="shared" si="53"/>
        <v>O221103058625일반상품</v>
      </c>
      <c r="B8082" s="219" t="s">
        <v>9465</v>
      </c>
      <c r="C8082" s="219" t="s">
        <v>8023</v>
      </c>
      <c r="D8082" s="219" t="s">
        <v>8065</v>
      </c>
      <c r="E8082" s="219" t="s">
        <v>6390</v>
      </c>
      <c r="F8082" s="219" t="s">
        <v>7722</v>
      </c>
      <c r="G8082" s="219" t="s">
        <v>7844</v>
      </c>
      <c r="H8082" s="219" t="s">
        <v>5990</v>
      </c>
      <c r="I8082" s="220" t="s">
        <v>8589</v>
      </c>
      <c r="J8082" s="221">
        <v>3000</v>
      </c>
      <c r="K8082" s="221">
        <v>1</v>
      </c>
      <c r="L8082" s="221">
        <v>3000</v>
      </c>
    </row>
    <row r="8083" spans="1:12" s="167" customFormat="1">
      <c r="A8083" s="218" t="str">
        <f t="shared" si="53"/>
        <v>O221103058625일반상품</v>
      </c>
      <c r="B8083" s="219" t="s">
        <v>9465</v>
      </c>
      <c r="C8083" s="219" t="s">
        <v>8023</v>
      </c>
      <c r="D8083" s="219" t="s">
        <v>8065</v>
      </c>
      <c r="E8083" s="219" t="s">
        <v>6390</v>
      </c>
      <c r="F8083" s="219" t="s">
        <v>7722</v>
      </c>
      <c r="G8083" s="219" t="s">
        <v>7844</v>
      </c>
      <c r="H8083" s="219" t="s">
        <v>5990</v>
      </c>
      <c r="I8083" s="220" t="s">
        <v>8824</v>
      </c>
      <c r="J8083" s="221">
        <v>23500</v>
      </c>
      <c r="K8083" s="221">
        <v>1</v>
      </c>
      <c r="L8083" s="221">
        <v>23500</v>
      </c>
    </row>
    <row r="8084" spans="1:12" s="167" customFormat="1">
      <c r="A8084" s="218" t="str">
        <f t="shared" si="53"/>
        <v>O221103058625일반상품</v>
      </c>
      <c r="B8084" s="219" t="s">
        <v>9465</v>
      </c>
      <c r="C8084" s="219" t="s">
        <v>8023</v>
      </c>
      <c r="D8084" s="219" t="s">
        <v>8065</v>
      </c>
      <c r="E8084" s="219" t="s">
        <v>6390</v>
      </c>
      <c r="F8084" s="219" t="s">
        <v>7722</v>
      </c>
      <c r="G8084" s="219" t="s">
        <v>7844</v>
      </c>
      <c r="H8084" s="219" t="s">
        <v>5990</v>
      </c>
      <c r="I8084" s="220" t="s">
        <v>8651</v>
      </c>
      <c r="J8084" s="221">
        <v>7100</v>
      </c>
      <c r="K8084" s="221">
        <v>1</v>
      </c>
      <c r="L8084" s="221">
        <v>7100</v>
      </c>
    </row>
    <row r="8085" spans="1:12" s="167" customFormat="1">
      <c r="A8085" s="218" t="str">
        <f t="shared" si="53"/>
        <v>O221103058625일반상품</v>
      </c>
      <c r="B8085" s="219" t="s">
        <v>9465</v>
      </c>
      <c r="C8085" s="219" t="s">
        <v>8023</v>
      </c>
      <c r="D8085" s="219" t="s">
        <v>8065</v>
      </c>
      <c r="E8085" s="219" t="s">
        <v>6390</v>
      </c>
      <c r="F8085" s="219" t="s">
        <v>7722</v>
      </c>
      <c r="G8085" s="219" t="s">
        <v>7844</v>
      </c>
      <c r="H8085" s="219" t="s">
        <v>5990</v>
      </c>
      <c r="I8085" s="220" t="s">
        <v>7195</v>
      </c>
      <c r="J8085" s="221">
        <v>4018</v>
      </c>
      <c r="K8085" s="221">
        <v>4</v>
      </c>
      <c r="L8085" s="221">
        <v>16072</v>
      </c>
    </row>
    <row r="8086" spans="1:12" s="167" customFormat="1">
      <c r="A8086" s="218" t="str">
        <f t="shared" si="53"/>
        <v>O221103058625일반상품</v>
      </c>
      <c r="B8086" s="219" t="s">
        <v>9465</v>
      </c>
      <c r="C8086" s="219" t="s">
        <v>8023</v>
      </c>
      <c r="D8086" s="219" t="s">
        <v>8065</v>
      </c>
      <c r="E8086" s="219" t="s">
        <v>6390</v>
      </c>
      <c r="F8086" s="219" t="s">
        <v>7722</v>
      </c>
      <c r="G8086" s="219" t="s">
        <v>7844</v>
      </c>
      <c r="H8086" s="219" t="s">
        <v>5990</v>
      </c>
      <c r="I8086" s="220" t="s">
        <v>8634</v>
      </c>
      <c r="J8086" s="221">
        <v>4700</v>
      </c>
      <c r="K8086" s="221">
        <v>1</v>
      </c>
      <c r="L8086" s="221">
        <v>4700</v>
      </c>
    </row>
    <row r="8087" spans="1:12" s="167" customFormat="1">
      <c r="A8087" s="218" t="str">
        <f t="shared" si="53"/>
        <v>O221103058625일반상품</v>
      </c>
      <c r="B8087" s="219" t="s">
        <v>9465</v>
      </c>
      <c r="C8087" s="219" t="s">
        <v>8023</v>
      </c>
      <c r="D8087" s="219" t="s">
        <v>8065</v>
      </c>
      <c r="E8087" s="219" t="s">
        <v>6390</v>
      </c>
      <c r="F8087" s="219" t="s">
        <v>7722</v>
      </c>
      <c r="G8087" s="219" t="s">
        <v>7844</v>
      </c>
      <c r="H8087" s="219" t="s">
        <v>5990</v>
      </c>
      <c r="I8087" s="220" t="s">
        <v>7232</v>
      </c>
      <c r="J8087" s="221">
        <v>3550</v>
      </c>
      <c r="K8087" s="221">
        <v>1</v>
      </c>
      <c r="L8087" s="221">
        <v>3550</v>
      </c>
    </row>
    <row r="8088" spans="1:12" s="167" customFormat="1">
      <c r="A8088" s="218" t="str">
        <f t="shared" si="53"/>
        <v>O221103058625일반상품</v>
      </c>
      <c r="B8088" s="219" t="s">
        <v>9465</v>
      </c>
      <c r="C8088" s="219" t="s">
        <v>8023</v>
      </c>
      <c r="D8088" s="219" t="s">
        <v>8065</v>
      </c>
      <c r="E8088" s="219" t="s">
        <v>6390</v>
      </c>
      <c r="F8088" s="219" t="s">
        <v>7722</v>
      </c>
      <c r="G8088" s="219" t="s">
        <v>7844</v>
      </c>
      <c r="H8088" s="219" t="s">
        <v>5990</v>
      </c>
      <c r="I8088" s="220" t="s">
        <v>7289</v>
      </c>
      <c r="J8088" s="221">
        <v>1220</v>
      </c>
      <c r="K8088" s="221">
        <v>2</v>
      </c>
      <c r="L8088" s="221">
        <v>2440</v>
      </c>
    </row>
    <row r="8089" spans="1:12" s="167" customFormat="1">
      <c r="A8089" s="218" t="str">
        <f t="shared" si="53"/>
        <v>O221103058625일반상품</v>
      </c>
      <c r="B8089" s="219" t="s">
        <v>9465</v>
      </c>
      <c r="C8089" s="219" t="s">
        <v>8023</v>
      </c>
      <c r="D8089" s="219" t="s">
        <v>8065</v>
      </c>
      <c r="E8089" s="219" t="s">
        <v>6390</v>
      </c>
      <c r="F8089" s="219" t="s">
        <v>7722</v>
      </c>
      <c r="G8089" s="219" t="s">
        <v>7844</v>
      </c>
      <c r="H8089" s="219" t="s">
        <v>5990</v>
      </c>
      <c r="I8089" s="220" t="s">
        <v>9573</v>
      </c>
      <c r="J8089" s="221">
        <v>8600</v>
      </c>
      <c r="K8089" s="221">
        <v>1</v>
      </c>
      <c r="L8089" s="221">
        <v>8600</v>
      </c>
    </row>
    <row r="8090" spans="1:12" s="167" customFormat="1">
      <c r="A8090" s="218" t="str">
        <f t="shared" si="53"/>
        <v>O221103058625일반상품</v>
      </c>
      <c r="B8090" s="219" t="s">
        <v>9465</v>
      </c>
      <c r="C8090" s="219" t="s">
        <v>8023</v>
      </c>
      <c r="D8090" s="219" t="s">
        <v>8065</v>
      </c>
      <c r="E8090" s="219" t="s">
        <v>6390</v>
      </c>
      <c r="F8090" s="219" t="s">
        <v>7722</v>
      </c>
      <c r="G8090" s="219" t="s">
        <v>7844</v>
      </c>
      <c r="H8090" s="219" t="s">
        <v>5990</v>
      </c>
      <c r="I8090" s="220" t="s">
        <v>8380</v>
      </c>
      <c r="J8090" s="221">
        <v>4450</v>
      </c>
      <c r="K8090" s="221">
        <v>2</v>
      </c>
      <c r="L8090" s="221">
        <v>8900</v>
      </c>
    </row>
    <row r="8091" spans="1:12" s="167" customFormat="1">
      <c r="A8091" s="218" t="str">
        <f t="shared" si="53"/>
        <v>O221103058625일반상품</v>
      </c>
      <c r="B8091" s="219" t="s">
        <v>9465</v>
      </c>
      <c r="C8091" s="219" t="s">
        <v>8023</v>
      </c>
      <c r="D8091" s="219" t="s">
        <v>8065</v>
      </c>
      <c r="E8091" s="219" t="s">
        <v>6390</v>
      </c>
      <c r="F8091" s="219" t="s">
        <v>7722</v>
      </c>
      <c r="G8091" s="219" t="s">
        <v>7844</v>
      </c>
      <c r="H8091" s="219" t="s">
        <v>5990</v>
      </c>
      <c r="I8091" s="220" t="s">
        <v>8373</v>
      </c>
      <c r="J8091" s="221">
        <v>6636</v>
      </c>
      <c r="K8091" s="221">
        <v>1</v>
      </c>
      <c r="L8091" s="221">
        <v>6636</v>
      </c>
    </row>
    <row r="8092" spans="1:12" s="167" customFormat="1">
      <c r="A8092" s="218" t="str">
        <f t="shared" si="53"/>
        <v>O221103058625일반상품</v>
      </c>
      <c r="B8092" s="219" t="s">
        <v>9465</v>
      </c>
      <c r="C8092" s="219" t="s">
        <v>8023</v>
      </c>
      <c r="D8092" s="219" t="s">
        <v>8065</v>
      </c>
      <c r="E8092" s="219" t="s">
        <v>6390</v>
      </c>
      <c r="F8092" s="219" t="s">
        <v>7722</v>
      </c>
      <c r="G8092" s="219" t="s">
        <v>7844</v>
      </c>
      <c r="H8092" s="219" t="s">
        <v>5990</v>
      </c>
      <c r="I8092" s="220" t="s">
        <v>8393</v>
      </c>
      <c r="J8092" s="221">
        <v>5900</v>
      </c>
      <c r="K8092" s="221">
        <v>1</v>
      </c>
      <c r="L8092" s="221">
        <v>5900</v>
      </c>
    </row>
    <row r="8093" spans="1:12" s="167" customFormat="1">
      <c r="A8093" s="218" t="str">
        <f t="shared" si="53"/>
        <v>O221103058625일반상품</v>
      </c>
      <c r="B8093" s="219" t="s">
        <v>9465</v>
      </c>
      <c r="C8093" s="219" t="s">
        <v>8023</v>
      </c>
      <c r="D8093" s="219" t="s">
        <v>8065</v>
      </c>
      <c r="E8093" s="219" t="s">
        <v>6390</v>
      </c>
      <c r="F8093" s="219" t="s">
        <v>7722</v>
      </c>
      <c r="G8093" s="219" t="s">
        <v>7844</v>
      </c>
      <c r="H8093" s="219" t="s">
        <v>5990</v>
      </c>
      <c r="I8093" s="220" t="s">
        <v>8492</v>
      </c>
      <c r="J8093" s="221">
        <v>4200</v>
      </c>
      <c r="K8093" s="221">
        <v>1</v>
      </c>
      <c r="L8093" s="221">
        <v>4200</v>
      </c>
    </row>
    <row r="8094" spans="1:12" s="167" customFormat="1">
      <c r="A8094" s="218" t="str">
        <f t="shared" si="53"/>
        <v>O221103058625일반상품</v>
      </c>
      <c r="B8094" s="219" t="s">
        <v>9465</v>
      </c>
      <c r="C8094" s="219" t="s">
        <v>8023</v>
      </c>
      <c r="D8094" s="219" t="s">
        <v>8065</v>
      </c>
      <c r="E8094" s="219" t="s">
        <v>6390</v>
      </c>
      <c r="F8094" s="219" t="s">
        <v>7722</v>
      </c>
      <c r="G8094" s="219" t="s">
        <v>7844</v>
      </c>
      <c r="H8094" s="219" t="s">
        <v>5990</v>
      </c>
      <c r="I8094" s="220" t="s">
        <v>8079</v>
      </c>
      <c r="J8094" s="221">
        <v>1900</v>
      </c>
      <c r="K8094" s="221">
        <v>5</v>
      </c>
      <c r="L8094" s="221">
        <v>9500</v>
      </c>
    </row>
    <row r="8095" spans="1:12" s="167" customFormat="1">
      <c r="A8095" s="218" t="str">
        <f t="shared" si="53"/>
        <v>O221103058624일반상품</v>
      </c>
      <c r="B8095" s="219" t="s">
        <v>9466</v>
      </c>
      <c r="C8095" s="219" t="s">
        <v>8023</v>
      </c>
      <c r="D8095" s="219" t="s">
        <v>8065</v>
      </c>
      <c r="E8095" s="219" t="s">
        <v>7705</v>
      </c>
      <c r="F8095" s="219" t="s">
        <v>6439</v>
      </c>
      <c r="G8095" s="219" t="s">
        <v>9530</v>
      </c>
      <c r="H8095" s="219" t="s">
        <v>5990</v>
      </c>
      <c r="I8095" s="220" t="s">
        <v>8771</v>
      </c>
      <c r="J8095" s="221">
        <v>9900</v>
      </c>
      <c r="K8095" s="221">
        <v>1</v>
      </c>
      <c r="L8095" s="221">
        <v>9900</v>
      </c>
    </row>
    <row r="8096" spans="1:12" s="167" customFormat="1">
      <c r="A8096" s="218" t="str">
        <f t="shared" si="53"/>
        <v>O221103058624일반상품</v>
      </c>
      <c r="B8096" s="219" t="s">
        <v>9466</v>
      </c>
      <c r="C8096" s="219" t="s">
        <v>8023</v>
      </c>
      <c r="D8096" s="219" t="s">
        <v>8065</v>
      </c>
      <c r="E8096" s="219" t="s">
        <v>7705</v>
      </c>
      <c r="F8096" s="219" t="s">
        <v>6439</v>
      </c>
      <c r="G8096" s="219" t="s">
        <v>9530</v>
      </c>
      <c r="H8096" s="219" t="s">
        <v>5990</v>
      </c>
      <c r="I8096" s="220" t="s">
        <v>9025</v>
      </c>
      <c r="J8096" s="221">
        <v>24200</v>
      </c>
      <c r="K8096" s="221">
        <v>1</v>
      </c>
      <c r="L8096" s="221">
        <v>24200</v>
      </c>
    </row>
    <row r="8097" spans="1:12" s="167" customFormat="1">
      <c r="A8097" s="218" t="str">
        <f t="shared" si="53"/>
        <v>O221103058624일반상품</v>
      </c>
      <c r="B8097" s="219" t="s">
        <v>9466</v>
      </c>
      <c r="C8097" s="219" t="s">
        <v>8023</v>
      </c>
      <c r="D8097" s="219" t="s">
        <v>8065</v>
      </c>
      <c r="E8097" s="219" t="s">
        <v>7705</v>
      </c>
      <c r="F8097" s="219" t="s">
        <v>6439</v>
      </c>
      <c r="G8097" s="219" t="s">
        <v>9530</v>
      </c>
      <c r="H8097" s="219" t="s">
        <v>5990</v>
      </c>
      <c r="I8097" s="220" t="s">
        <v>8661</v>
      </c>
      <c r="J8097" s="221">
        <v>1800</v>
      </c>
      <c r="K8097" s="221">
        <v>1</v>
      </c>
      <c r="L8097" s="221">
        <v>1800</v>
      </c>
    </row>
    <row r="8098" spans="1:12" s="167" customFormat="1">
      <c r="A8098" s="218" t="str">
        <f t="shared" si="53"/>
        <v>O221103058624일반상품</v>
      </c>
      <c r="B8098" s="219" t="s">
        <v>9466</v>
      </c>
      <c r="C8098" s="219" t="s">
        <v>8023</v>
      </c>
      <c r="D8098" s="219" t="s">
        <v>8065</v>
      </c>
      <c r="E8098" s="219" t="s">
        <v>7705</v>
      </c>
      <c r="F8098" s="219" t="s">
        <v>6439</v>
      </c>
      <c r="G8098" s="219" t="s">
        <v>9530</v>
      </c>
      <c r="H8098" s="219" t="s">
        <v>5990</v>
      </c>
      <c r="I8098" s="220" t="s">
        <v>7980</v>
      </c>
      <c r="J8098" s="221">
        <v>4200</v>
      </c>
      <c r="K8098" s="221">
        <v>1</v>
      </c>
      <c r="L8098" s="221">
        <v>4200</v>
      </c>
    </row>
    <row r="8099" spans="1:12" s="167" customFormat="1">
      <c r="A8099" s="218" t="str">
        <f t="shared" si="53"/>
        <v>O221103058624일반상품</v>
      </c>
      <c r="B8099" s="219" t="s">
        <v>9466</v>
      </c>
      <c r="C8099" s="219" t="s">
        <v>8023</v>
      </c>
      <c r="D8099" s="219" t="s">
        <v>8065</v>
      </c>
      <c r="E8099" s="219" t="s">
        <v>7705</v>
      </c>
      <c r="F8099" s="219" t="s">
        <v>6439</v>
      </c>
      <c r="G8099" s="219" t="s">
        <v>9530</v>
      </c>
      <c r="H8099" s="219" t="s">
        <v>5990</v>
      </c>
      <c r="I8099" s="220" t="s">
        <v>8474</v>
      </c>
      <c r="J8099" s="221">
        <v>15000</v>
      </c>
      <c r="K8099" s="221">
        <v>1</v>
      </c>
      <c r="L8099" s="221">
        <v>15000</v>
      </c>
    </row>
    <row r="8100" spans="1:12" s="167" customFormat="1">
      <c r="A8100" s="218" t="str">
        <f t="shared" si="53"/>
        <v>O221103058624일반상품</v>
      </c>
      <c r="B8100" s="219" t="s">
        <v>9466</v>
      </c>
      <c r="C8100" s="219" t="s">
        <v>8023</v>
      </c>
      <c r="D8100" s="219" t="s">
        <v>8065</v>
      </c>
      <c r="E8100" s="219" t="s">
        <v>7705</v>
      </c>
      <c r="F8100" s="219" t="s">
        <v>6439</v>
      </c>
      <c r="G8100" s="219" t="s">
        <v>9530</v>
      </c>
      <c r="H8100" s="219" t="s">
        <v>5990</v>
      </c>
      <c r="I8100" s="220" t="s">
        <v>8556</v>
      </c>
      <c r="J8100" s="221">
        <v>22500</v>
      </c>
      <c r="K8100" s="221">
        <v>1</v>
      </c>
      <c r="L8100" s="221">
        <v>22500</v>
      </c>
    </row>
    <row r="8101" spans="1:12" s="167" customFormat="1">
      <c r="A8101" s="218" t="str">
        <f t="shared" si="53"/>
        <v>O221103058624일반상품</v>
      </c>
      <c r="B8101" s="219" t="s">
        <v>9466</v>
      </c>
      <c r="C8101" s="219" t="s">
        <v>8023</v>
      </c>
      <c r="D8101" s="219" t="s">
        <v>8065</v>
      </c>
      <c r="E8101" s="219" t="s">
        <v>7705</v>
      </c>
      <c r="F8101" s="219" t="s">
        <v>6439</v>
      </c>
      <c r="G8101" s="219" t="s">
        <v>9530</v>
      </c>
      <c r="H8101" s="219" t="s">
        <v>5990</v>
      </c>
      <c r="I8101" s="220" t="s">
        <v>7930</v>
      </c>
      <c r="J8101" s="221">
        <v>4200</v>
      </c>
      <c r="K8101" s="221">
        <v>1</v>
      </c>
      <c r="L8101" s="221">
        <v>4200</v>
      </c>
    </row>
    <row r="8102" spans="1:12" s="167" customFormat="1">
      <c r="A8102" s="218" t="str">
        <f t="shared" si="53"/>
        <v>O221103058624일반상품</v>
      </c>
      <c r="B8102" s="219" t="s">
        <v>9466</v>
      </c>
      <c r="C8102" s="219" t="s">
        <v>8023</v>
      </c>
      <c r="D8102" s="219" t="s">
        <v>8065</v>
      </c>
      <c r="E8102" s="219" t="s">
        <v>7705</v>
      </c>
      <c r="F8102" s="219" t="s">
        <v>6439</v>
      </c>
      <c r="G8102" s="219" t="s">
        <v>9530</v>
      </c>
      <c r="H8102" s="219" t="s">
        <v>5990</v>
      </c>
      <c r="I8102" s="220" t="s">
        <v>8845</v>
      </c>
      <c r="J8102" s="221">
        <v>18000</v>
      </c>
      <c r="K8102" s="221">
        <v>1</v>
      </c>
      <c r="L8102" s="221">
        <v>18000</v>
      </c>
    </row>
    <row r="8103" spans="1:12" s="167" customFormat="1">
      <c r="A8103" s="218" t="str">
        <f t="shared" si="53"/>
        <v>O221103058624일반상품</v>
      </c>
      <c r="B8103" s="219" t="s">
        <v>9466</v>
      </c>
      <c r="C8103" s="219" t="s">
        <v>8023</v>
      </c>
      <c r="D8103" s="219" t="s">
        <v>8065</v>
      </c>
      <c r="E8103" s="219" t="s">
        <v>7705</v>
      </c>
      <c r="F8103" s="219" t="s">
        <v>6439</v>
      </c>
      <c r="G8103" s="219" t="s">
        <v>9530</v>
      </c>
      <c r="H8103" s="219" t="s">
        <v>5990</v>
      </c>
      <c r="I8103" s="220" t="s">
        <v>8544</v>
      </c>
      <c r="J8103" s="221">
        <v>2720</v>
      </c>
      <c r="K8103" s="221">
        <v>2</v>
      </c>
      <c r="L8103" s="221">
        <v>5440</v>
      </c>
    </row>
    <row r="8104" spans="1:12" s="167" customFormat="1">
      <c r="A8104" s="218" t="str">
        <f t="shared" si="53"/>
        <v>O221103058624일반상품</v>
      </c>
      <c r="B8104" s="219" t="s">
        <v>9466</v>
      </c>
      <c r="C8104" s="219" t="s">
        <v>8023</v>
      </c>
      <c r="D8104" s="219" t="s">
        <v>8065</v>
      </c>
      <c r="E8104" s="219" t="s">
        <v>7705</v>
      </c>
      <c r="F8104" s="219" t="s">
        <v>6439</v>
      </c>
      <c r="G8104" s="219" t="s">
        <v>9530</v>
      </c>
      <c r="H8104" s="219" t="s">
        <v>5990</v>
      </c>
      <c r="I8104" s="220" t="s">
        <v>8067</v>
      </c>
      <c r="J8104" s="221">
        <v>19390</v>
      </c>
      <c r="K8104" s="221">
        <v>1</v>
      </c>
      <c r="L8104" s="221">
        <v>19390</v>
      </c>
    </row>
    <row r="8105" spans="1:12" s="167" customFormat="1">
      <c r="A8105" s="218" t="str">
        <f t="shared" si="53"/>
        <v>O221103058624일반상품</v>
      </c>
      <c r="B8105" s="219" t="s">
        <v>9466</v>
      </c>
      <c r="C8105" s="219" t="s">
        <v>8023</v>
      </c>
      <c r="D8105" s="219" t="s">
        <v>8065</v>
      </c>
      <c r="E8105" s="219" t="s">
        <v>7705</v>
      </c>
      <c r="F8105" s="219" t="s">
        <v>6439</v>
      </c>
      <c r="G8105" s="219" t="s">
        <v>9530</v>
      </c>
      <c r="H8105" s="219" t="s">
        <v>5990</v>
      </c>
      <c r="I8105" s="220" t="s">
        <v>8397</v>
      </c>
      <c r="J8105" s="221">
        <v>10200</v>
      </c>
      <c r="K8105" s="221">
        <v>1</v>
      </c>
      <c r="L8105" s="221">
        <v>10200</v>
      </c>
    </row>
    <row r="8106" spans="1:12" s="167" customFormat="1">
      <c r="A8106" s="218" t="str">
        <f t="shared" si="53"/>
        <v>O221103058624일반상품</v>
      </c>
      <c r="B8106" s="219" t="s">
        <v>9466</v>
      </c>
      <c r="C8106" s="219" t="s">
        <v>8023</v>
      </c>
      <c r="D8106" s="219" t="s">
        <v>8065</v>
      </c>
      <c r="E8106" s="219" t="s">
        <v>7705</v>
      </c>
      <c r="F8106" s="219" t="s">
        <v>6439</v>
      </c>
      <c r="G8106" s="219" t="s">
        <v>9530</v>
      </c>
      <c r="H8106" s="219" t="s">
        <v>5990</v>
      </c>
      <c r="I8106" s="220" t="s">
        <v>7250</v>
      </c>
      <c r="J8106" s="221">
        <v>11500</v>
      </c>
      <c r="K8106" s="221">
        <v>2</v>
      </c>
      <c r="L8106" s="221">
        <v>23000</v>
      </c>
    </row>
    <row r="8107" spans="1:12" s="167" customFormat="1">
      <c r="A8107" s="218" t="str">
        <f t="shared" ref="A8107:A8234" si="54">B8107&amp;H8107</f>
        <v>O221103058624일반상품</v>
      </c>
      <c r="B8107" s="219" t="s">
        <v>9466</v>
      </c>
      <c r="C8107" s="219" t="s">
        <v>8023</v>
      </c>
      <c r="D8107" s="219" t="s">
        <v>8065</v>
      </c>
      <c r="E8107" s="219" t="s">
        <v>7705</v>
      </c>
      <c r="F8107" s="219" t="s">
        <v>6439</v>
      </c>
      <c r="G8107" s="219" t="s">
        <v>9530</v>
      </c>
      <c r="H8107" s="219" t="s">
        <v>5990</v>
      </c>
      <c r="I8107" s="220" t="s">
        <v>8695</v>
      </c>
      <c r="J8107" s="221">
        <v>1100</v>
      </c>
      <c r="K8107" s="221">
        <v>3</v>
      </c>
      <c r="L8107" s="221">
        <v>3300</v>
      </c>
    </row>
    <row r="8108" spans="1:12" s="167" customFormat="1">
      <c r="A8108" s="218" t="str">
        <f t="shared" si="54"/>
        <v>O221103058624일반상품</v>
      </c>
      <c r="B8108" s="219" t="s">
        <v>9466</v>
      </c>
      <c r="C8108" s="219" t="s">
        <v>8023</v>
      </c>
      <c r="D8108" s="219" t="s">
        <v>8065</v>
      </c>
      <c r="E8108" s="219" t="s">
        <v>7705</v>
      </c>
      <c r="F8108" s="219" t="s">
        <v>6439</v>
      </c>
      <c r="G8108" s="219" t="s">
        <v>9530</v>
      </c>
      <c r="H8108" s="219" t="s">
        <v>5990</v>
      </c>
      <c r="I8108" s="220" t="s">
        <v>9613</v>
      </c>
      <c r="J8108" s="221">
        <v>2090</v>
      </c>
      <c r="K8108" s="221">
        <v>1</v>
      </c>
      <c r="L8108" s="221">
        <v>2090</v>
      </c>
    </row>
    <row r="8109" spans="1:12" s="167" customFormat="1">
      <c r="A8109" s="218" t="str">
        <f t="shared" si="54"/>
        <v>O221103058624일반상품</v>
      </c>
      <c r="B8109" s="219" t="s">
        <v>9466</v>
      </c>
      <c r="C8109" s="219" t="s">
        <v>8023</v>
      </c>
      <c r="D8109" s="219" t="s">
        <v>8065</v>
      </c>
      <c r="E8109" s="219" t="s">
        <v>7705</v>
      </c>
      <c r="F8109" s="219" t="s">
        <v>6439</v>
      </c>
      <c r="G8109" s="219" t="s">
        <v>9530</v>
      </c>
      <c r="H8109" s="219" t="s">
        <v>5990</v>
      </c>
      <c r="I8109" s="220" t="s">
        <v>7286</v>
      </c>
      <c r="J8109" s="221">
        <v>1200</v>
      </c>
      <c r="K8109" s="221">
        <v>3</v>
      </c>
      <c r="L8109" s="221">
        <v>3600</v>
      </c>
    </row>
    <row r="8110" spans="1:12" s="167" customFormat="1">
      <c r="A8110" s="218" t="str">
        <f t="shared" si="54"/>
        <v>O221103058624일반상품</v>
      </c>
      <c r="B8110" s="219" t="s">
        <v>9466</v>
      </c>
      <c r="C8110" s="219" t="s">
        <v>8023</v>
      </c>
      <c r="D8110" s="219" t="s">
        <v>8065</v>
      </c>
      <c r="E8110" s="219" t="s">
        <v>7705</v>
      </c>
      <c r="F8110" s="219" t="s">
        <v>6439</v>
      </c>
      <c r="G8110" s="219" t="s">
        <v>9530</v>
      </c>
      <c r="H8110" s="219" t="s">
        <v>5990</v>
      </c>
      <c r="I8110" s="220" t="s">
        <v>7987</v>
      </c>
      <c r="J8110" s="221">
        <v>8100</v>
      </c>
      <c r="K8110" s="221">
        <v>1</v>
      </c>
      <c r="L8110" s="221">
        <v>8100</v>
      </c>
    </row>
    <row r="8111" spans="1:12" s="167" customFormat="1">
      <c r="A8111" s="218" t="str">
        <f t="shared" si="54"/>
        <v>O221103058624일반상품</v>
      </c>
      <c r="B8111" s="219" t="s">
        <v>9466</v>
      </c>
      <c r="C8111" s="219" t="s">
        <v>8023</v>
      </c>
      <c r="D8111" s="219" t="s">
        <v>8065</v>
      </c>
      <c r="E8111" s="219" t="s">
        <v>7705</v>
      </c>
      <c r="F8111" s="219" t="s">
        <v>6439</v>
      </c>
      <c r="G8111" s="219" t="s">
        <v>9530</v>
      </c>
      <c r="H8111" s="219" t="s">
        <v>5990</v>
      </c>
      <c r="I8111" s="220" t="s">
        <v>8941</v>
      </c>
      <c r="J8111" s="221">
        <v>6200</v>
      </c>
      <c r="K8111" s="221">
        <v>2</v>
      </c>
      <c r="L8111" s="221">
        <v>12400</v>
      </c>
    </row>
    <row r="8112" spans="1:12" s="167" customFormat="1">
      <c r="A8112" s="218" t="str">
        <f t="shared" si="54"/>
        <v>O221103058624일반상품</v>
      </c>
      <c r="B8112" s="219" t="s">
        <v>9466</v>
      </c>
      <c r="C8112" s="219" t="s">
        <v>8023</v>
      </c>
      <c r="D8112" s="219" t="s">
        <v>8065</v>
      </c>
      <c r="E8112" s="219" t="s">
        <v>7705</v>
      </c>
      <c r="F8112" s="219" t="s">
        <v>6439</v>
      </c>
      <c r="G8112" s="219" t="s">
        <v>9530</v>
      </c>
      <c r="H8112" s="219" t="s">
        <v>5990</v>
      </c>
      <c r="I8112" s="220" t="s">
        <v>9046</v>
      </c>
      <c r="J8112" s="221">
        <v>4760</v>
      </c>
      <c r="K8112" s="221">
        <v>1</v>
      </c>
      <c r="L8112" s="221">
        <v>4760</v>
      </c>
    </row>
    <row r="8113" spans="1:12" s="167" customFormat="1">
      <c r="A8113" s="218" t="str">
        <f t="shared" si="54"/>
        <v>O221103058624일반상품</v>
      </c>
      <c r="B8113" s="219" t="s">
        <v>9466</v>
      </c>
      <c r="C8113" s="219" t="s">
        <v>8023</v>
      </c>
      <c r="D8113" s="219" t="s">
        <v>8065</v>
      </c>
      <c r="E8113" s="219" t="s">
        <v>7705</v>
      </c>
      <c r="F8113" s="219" t="s">
        <v>6439</v>
      </c>
      <c r="G8113" s="219" t="s">
        <v>9530</v>
      </c>
      <c r="H8113" s="219" t="s">
        <v>5990</v>
      </c>
      <c r="I8113" s="220" t="s">
        <v>8484</v>
      </c>
      <c r="J8113" s="221">
        <v>4270</v>
      </c>
      <c r="K8113" s="221">
        <v>1</v>
      </c>
      <c r="L8113" s="221">
        <v>4270</v>
      </c>
    </row>
    <row r="8114" spans="1:12" s="167" customFormat="1">
      <c r="A8114" s="218" t="str">
        <f t="shared" si="54"/>
        <v>O221103058624일반상품</v>
      </c>
      <c r="B8114" s="219" t="s">
        <v>9466</v>
      </c>
      <c r="C8114" s="219" t="s">
        <v>8023</v>
      </c>
      <c r="D8114" s="219" t="s">
        <v>8065</v>
      </c>
      <c r="E8114" s="219" t="s">
        <v>7705</v>
      </c>
      <c r="F8114" s="219" t="s">
        <v>6439</v>
      </c>
      <c r="G8114" s="219" t="s">
        <v>9530</v>
      </c>
      <c r="H8114" s="219" t="s">
        <v>5990</v>
      </c>
      <c r="I8114" s="220" t="s">
        <v>8722</v>
      </c>
      <c r="J8114" s="221">
        <v>2900</v>
      </c>
      <c r="K8114" s="221">
        <v>4</v>
      </c>
      <c r="L8114" s="221">
        <v>11600</v>
      </c>
    </row>
    <row r="8115" spans="1:12" s="167" customFormat="1">
      <c r="A8115" s="218" t="str">
        <f t="shared" si="54"/>
        <v>O221103058624일반상품</v>
      </c>
      <c r="B8115" s="219" t="s">
        <v>9466</v>
      </c>
      <c r="C8115" s="219" t="s">
        <v>8023</v>
      </c>
      <c r="D8115" s="219" t="s">
        <v>8065</v>
      </c>
      <c r="E8115" s="219" t="s">
        <v>7705</v>
      </c>
      <c r="F8115" s="219" t="s">
        <v>6439</v>
      </c>
      <c r="G8115" s="219" t="s">
        <v>9530</v>
      </c>
      <c r="H8115" s="219" t="s">
        <v>5990</v>
      </c>
      <c r="I8115" s="220" t="s">
        <v>9685</v>
      </c>
      <c r="J8115" s="221">
        <v>10900</v>
      </c>
      <c r="K8115" s="221">
        <v>1</v>
      </c>
      <c r="L8115" s="221">
        <v>10900</v>
      </c>
    </row>
    <row r="8116" spans="1:12" s="167" customFormat="1">
      <c r="A8116" s="218" t="str">
        <f t="shared" si="54"/>
        <v>O221103058624일반상품</v>
      </c>
      <c r="B8116" s="219" t="s">
        <v>9466</v>
      </c>
      <c r="C8116" s="219" t="s">
        <v>8023</v>
      </c>
      <c r="D8116" s="219" t="s">
        <v>8065</v>
      </c>
      <c r="E8116" s="219" t="s">
        <v>7705</v>
      </c>
      <c r="F8116" s="219" t="s">
        <v>6439</v>
      </c>
      <c r="G8116" s="219" t="s">
        <v>9530</v>
      </c>
      <c r="H8116" s="219" t="s">
        <v>5990</v>
      </c>
      <c r="I8116" s="220" t="s">
        <v>9050</v>
      </c>
      <c r="J8116" s="221">
        <v>3980</v>
      </c>
      <c r="K8116" s="221">
        <v>1</v>
      </c>
      <c r="L8116" s="221">
        <v>3980</v>
      </c>
    </row>
    <row r="8117" spans="1:12" s="167" customFormat="1">
      <c r="A8117" s="218" t="str">
        <f t="shared" si="54"/>
        <v>O221103058624일반상품</v>
      </c>
      <c r="B8117" s="219" t="s">
        <v>9466</v>
      </c>
      <c r="C8117" s="219" t="s">
        <v>8023</v>
      </c>
      <c r="D8117" s="219" t="s">
        <v>8065</v>
      </c>
      <c r="E8117" s="219" t="s">
        <v>7705</v>
      </c>
      <c r="F8117" s="219" t="s">
        <v>6439</v>
      </c>
      <c r="G8117" s="219" t="s">
        <v>9530</v>
      </c>
      <c r="H8117" s="219" t="s">
        <v>5990</v>
      </c>
      <c r="I8117" s="220" t="s">
        <v>8537</v>
      </c>
      <c r="J8117" s="221">
        <v>4980</v>
      </c>
      <c r="K8117" s="221">
        <v>1</v>
      </c>
      <c r="L8117" s="221">
        <v>4980</v>
      </c>
    </row>
    <row r="8118" spans="1:12" s="167" customFormat="1">
      <c r="A8118" s="218" t="str">
        <f t="shared" si="54"/>
        <v>O221103058624일반상품</v>
      </c>
      <c r="B8118" s="219" t="s">
        <v>9466</v>
      </c>
      <c r="C8118" s="219" t="s">
        <v>8023</v>
      </c>
      <c r="D8118" s="219" t="s">
        <v>8065</v>
      </c>
      <c r="E8118" s="219" t="s">
        <v>7705</v>
      </c>
      <c r="F8118" s="219" t="s">
        <v>6439</v>
      </c>
      <c r="G8118" s="219" t="s">
        <v>9530</v>
      </c>
      <c r="H8118" s="219" t="s">
        <v>5990</v>
      </c>
      <c r="I8118" s="220" t="s">
        <v>9615</v>
      </c>
      <c r="J8118" s="221">
        <v>2610</v>
      </c>
      <c r="K8118" s="221">
        <v>1</v>
      </c>
      <c r="L8118" s="221">
        <v>2610</v>
      </c>
    </row>
    <row r="8119" spans="1:12" s="167" customFormat="1">
      <c r="A8119" s="218" t="str">
        <f t="shared" si="54"/>
        <v>O221103058624일반상품</v>
      </c>
      <c r="B8119" s="219" t="s">
        <v>9466</v>
      </c>
      <c r="C8119" s="219" t="s">
        <v>8023</v>
      </c>
      <c r="D8119" s="219" t="s">
        <v>8065</v>
      </c>
      <c r="E8119" s="219" t="s">
        <v>7705</v>
      </c>
      <c r="F8119" s="219" t="s">
        <v>6439</v>
      </c>
      <c r="G8119" s="219" t="s">
        <v>9530</v>
      </c>
      <c r="H8119" s="219" t="s">
        <v>5990</v>
      </c>
      <c r="I8119" s="220" t="s">
        <v>8564</v>
      </c>
      <c r="J8119" s="221">
        <v>2360</v>
      </c>
      <c r="K8119" s="221">
        <v>5</v>
      </c>
      <c r="L8119" s="221">
        <v>11800</v>
      </c>
    </row>
    <row r="8120" spans="1:12" s="167" customFormat="1">
      <c r="A8120" s="218" t="str">
        <f t="shared" si="54"/>
        <v>O221103058624일반상품</v>
      </c>
      <c r="B8120" s="219" t="s">
        <v>9466</v>
      </c>
      <c r="C8120" s="219" t="s">
        <v>8023</v>
      </c>
      <c r="D8120" s="219" t="s">
        <v>8065</v>
      </c>
      <c r="E8120" s="219" t="s">
        <v>7705</v>
      </c>
      <c r="F8120" s="219" t="s">
        <v>6439</v>
      </c>
      <c r="G8120" s="219" t="s">
        <v>9530</v>
      </c>
      <c r="H8120" s="219" t="s">
        <v>5990</v>
      </c>
      <c r="I8120" s="220" t="s">
        <v>8769</v>
      </c>
      <c r="J8120" s="221">
        <v>5700</v>
      </c>
      <c r="K8120" s="221">
        <v>1</v>
      </c>
      <c r="L8120" s="221">
        <v>5700</v>
      </c>
    </row>
    <row r="8121" spans="1:12" s="167" customFormat="1">
      <c r="A8121" s="218" t="str">
        <f t="shared" si="54"/>
        <v>O221103058624일반상품</v>
      </c>
      <c r="B8121" s="219" t="s">
        <v>9466</v>
      </c>
      <c r="C8121" s="219" t="s">
        <v>8023</v>
      </c>
      <c r="D8121" s="219" t="s">
        <v>8065</v>
      </c>
      <c r="E8121" s="219" t="s">
        <v>7705</v>
      </c>
      <c r="F8121" s="219" t="s">
        <v>6439</v>
      </c>
      <c r="G8121" s="219" t="s">
        <v>9530</v>
      </c>
      <c r="H8121" s="219" t="s">
        <v>5990</v>
      </c>
      <c r="I8121" s="220" t="s">
        <v>8748</v>
      </c>
      <c r="J8121" s="221">
        <v>3360</v>
      </c>
      <c r="K8121" s="221">
        <v>2</v>
      </c>
      <c r="L8121" s="221">
        <v>6720</v>
      </c>
    </row>
    <row r="8122" spans="1:12" s="167" customFormat="1">
      <c r="A8122" s="218" t="str">
        <f t="shared" si="54"/>
        <v>O221103058624일반상품</v>
      </c>
      <c r="B8122" s="219" t="s">
        <v>9466</v>
      </c>
      <c r="C8122" s="219" t="s">
        <v>8023</v>
      </c>
      <c r="D8122" s="219" t="s">
        <v>8065</v>
      </c>
      <c r="E8122" s="219" t="s">
        <v>7705</v>
      </c>
      <c r="F8122" s="219" t="s">
        <v>6439</v>
      </c>
      <c r="G8122" s="219" t="s">
        <v>9530</v>
      </c>
      <c r="H8122" s="219" t="s">
        <v>5990</v>
      </c>
      <c r="I8122" s="220" t="s">
        <v>7257</v>
      </c>
      <c r="J8122" s="221">
        <v>17360</v>
      </c>
      <c r="K8122" s="221">
        <v>1</v>
      </c>
      <c r="L8122" s="221">
        <v>17360</v>
      </c>
    </row>
    <row r="8123" spans="1:12" s="167" customFormat="1">
      <c r="A8123" s="218" t="str">
        <f t="shared" si="54"/>
        <v>O221103058624일반상품</v>
      </c>
      <c r="B8123" s="219" t="s">
        <v>9466</v>
      </c>
      <c r="C8123" s="219" t="s">
        <v>8023</v>
      </c>
      <c r="D8123" s="219" t="s">
        <v>8065</v>
      </c>
      <c r="E8123" s="219" t="s">
        <v>7705</v>
      </c>
      <c r="F8123" s="219" t="s">
        <v>6439</v>
      </c>
      <c r="G8123" s="219" t="s">
        <v>9530</v>
      </c>
      <c r="H8123" s="219" t="s">
        <v>5990</v>
      </c>
      <c r="I8123" s="220" t="s">
        <v>9005</v>
      </c>
      <c r="J8123" s="221">
        <v>8000</v>
      </c>
      <c r="K8123" s="221">
        <v>1</v>
      </c>
      <c r="L8123" s="221">
        <v>8000</v>
      </c>
    </row>
    <row r="8124" spans="1:12" s="167" customFormat="1">
      <c r="A8124" s="218" t="str">
        <f t="shared" si="54"/>
        <v>O221103058624일반상품</v>
      </c>
      <c r="B8124" s="219" t="s">
        <v>9466</v>
      </c>
      <c r="C8124" s="219" t="s">
        <v>8023</v>
      </c>
      <c r="D8124" s="219" t="s">
        <v>8065</v>
      </c>
      <c r="E8124" s="219" t="s">
        <v>7705</v>
      </c>
      <c r="F8124" s="219" t="s">
        <v>6439</v>
      </c>
      <c r="G8124" s="219" t="s">
        <v>9530</v>
      </c>
      <c r="H8124" s="219" t="s">
        <v>5990</v>
      </c>
      <c r="I8124" s="220" t="s">
        <v>8702</v>
      </c>
      <c r="J8124" s="221">
        <v>19000</v>
      </c>
      <c r="K8124" s="221">
        <v>1</v>
      </c>
      <c r="L8124" s="221">
        <v>19000</v>
      </c>
    </row>
    <row r="8125" spans="1:12" s="167" customFormat="1">
      <c r="A8125" s="218" t="str">
        <f t="shared" si="54"/>
        <v>O221103058617일반상품</v>
      </c>
      <c r="B8125" s="219" t="s">
        <v>9467</v>
      </c>
      <c r="C8125" s="219" t="s">
        <v>8023</v>
      </c>
      <c r="D8125" s="219" t="s">
        <v>8065</v>
      </c>
      <c r="E8125" s="219" t="s">
        <v>7705</v>
      </c>
      <c r="F8125" s="219" t="s">
        <v>6439</v>
      </c>
      <c r="G8125" s="219" t="s">
        <v>7813</v>
      </c>
      <c r="H8125" s="219" t="s">
        <v>5990</v>
      </c>
      <c r="I8125" s="220" t="s">
        <v>8771</v>
      </c>
      <c r="J8125" s="221">
        <v>9900</v>
      </c>
      <c r="K8125" s="221">
        <v>1</v>
      </c>
      <c r="L8125" s="221">
        <v>9900</v>
      </c>
    </row>
    <row r="8126" spans="1:12" s="167" customFormat="1">
      <c r="A8126" s="218" t="str">
        <f t="shared" si="54"/>
        <v>O221103058617일반상품</v>
      </c>
      <c r="B8126" s="219" t="s">
        <v>9467</v>
      </c>
      <c r="C8126" s="219" t="s">
        <v>8023</v>
      </c>
      <c r="D8126" s="219" t="s">
        <v>8065</v>
      </c>
      <c r="E8126" s="219" t="s">
        <v>7705</v>
      </c>
      <c r="F8126" s="219" t="s">
        <v>6439</v>
      </c>
      <c r="G8126" s="219" t="s">
        <v>7813</v>
      </c>
      <c r="H8126" s="219" t="s">
        <v>5990</v>
      </c>
      <c r="I8126" s="220" t="s">
        <v>8865</v>
      </c>
      <c r="J8126" s="221">
        <v>1070</v>
      </c>
      <c r="K8126" s="221">
        <v>1</v>
      </c>
      <c r="L8126" s="221">
        <v>1070</v>
      </c>
    </row>
    <row r="8127" spans="1:12" s="167" customFormat="1">
      <c r="A8127" s="218" t="str">
        <f t="shared" si="54"/>
        <v>O221103058617일반상품</v>
      </c>
      <c r="B8127" s="219" t="s">
        <v>9467</v>
      </c>
      <c r="C8127" s="219" t="s">
        <v>8023</v>
      </c>
      <c r="D8127" s="219" t="s">
        <v>8065</v>
      </c>
      <c r="E8127" s="219" t="s">
        <v>7705</v>
      </c>
      <c r="F8127" s="219" t="s">
        <v>6439</v>
      </c>
      <c r="G8127" s="219" t="s">
        <v>7813</v>
      </c>
      <c r="H8127" s="219" t="s">
        <v>5990</v>
      </c>
      <c r="I8127" s="220" t="s">
        <v>8363</v>
      </c>
      <c r="J8127" s="221">
        <v>1100</v>
      </c>
      <c r="K8127" s="221">
        <v>1</v>
      </c>
      <c r="L8127" s="221">
        <v>1100</v>
      </c>
    </row>
    <row r="8128" spans="1:12" s="167" customFormat="1">
      <c r="A8128" s="218" t="str">
        <f t="shared" si="54"/>
        <v>O221103058617일반상품</v>
      </c>
      <c r="B8128" s="219" t="s">
        <v>9467</v>
      </c>
      <c r="C8128" s="219" t="s">
        <v>8023</v>
      </c>
      <c r="D8128" s="219" t="s">
        <v>8065</v>
      </c>
      <c r="E8128" s="219" t="s">
        <v>7705</v>
      </c>
      <c r="F8128" s="219" t="s">
        <v>6439</v>
      </c>
      <c r="G8128" s="219" t="s">
        <v>7813</v>
      </c>
      <c r="H8128" s="219" t="s">
        <v>5990</v>
      </c>
      <c r="I8128" s="220" t="s">
        <v>8364</v>
      </c>
      <c r="J8128" s="221">
        <v>2700</v>
      </c>
      <c r="K8128" s="221">
        <v>1</v>
      </c>
      <c r="L8128" s="221">
        <v>2700</v>
      </c>
    </row>
    <row r="8129" spans="1:12" s="167" customFormat="1">
      <c r="A8129" s="218" t="str">
        <f t="shared" si="54"/>
        <v>O221103058617일반상품</v>
      </c>
      <c r="B8129" s="219" t="s">
        <v>9467</v>
      </c>
      <c r="C8129" s="219" t="s">
        <v>8023</v>
      </c>
      <c r="D8129" s="219" t="s">
        <v>8065</v>
      </c>
      <c r="E8129" s="219" t="s">
        <v>7705</v>
      </c>
      <c r="F8129" s="219" t="s">
        <v>6439</v>
      </c>
      <c r="G8129" s="219" t="s">
        <v>7813</v>
      </c>
      <c r="H8129" s="219" t="s">
        <v>5990</v>
      </c>
      <c r="I8129" s="220" t="s">
        <v>7930</v>
      </c>
      <c r="J8129" s="221">
        <v>4200</v>
      </c>
      <c r="K8129" s="221">
        <v>1</v>
      </c>
      <c r="L8129" s="221">
        <v>4200</v>
      </c>
    </row>
    <row r="8130" spans="1:12" s="167" customFormat="1">
      <c r="A8130" s="218" t="str">
        <f t="shared" si="54"/>
        <v>O221103058617일반상품</v>
      </c>
      <c r="B8130" s="219" t="s">
        <v>9467</v>
      </c>
      <c r="C8130" s="219" t="s">
        <v>8023</v>
      </c>
      <c r="D8130" s="219" t="s">
        <v>8065</v>
      </c>
      <c r="E8130" s="219" t="s">
        <v>7705</v>
      </c>
      <c r="F8130" s="219" t="s">
        <v>6439</v>
      </c>
      <c r="G8130" s="219" t="s">
        <v>7813</v>
      </c>
      <c r="H8130" s="219" t="s">
        <v>5990</v>
      </c>
      <c r="I8130" s="220" t="s">
        <v>8031</v>
      </c>
      <c r="J8130" s="221">
        <v>5700</v>
      </c>
      <c r="K8130" s="221">
        <v>1</v>
      </c>
      <c r="L8130" s="221">
        <v>5700</v>
      </c>
    </row>
    <row r="8131" spans="1:12" s="167" customFormat="1">
      <c r="A8131" s="218" t="str">
        <f t="shared" si="54"/>
        <v>O221103058617일반상품</v>
      </c>
      <c r="B8131" s="219" t="s">
        <v>9467</v>
      </c>
      <c r="C8131" s="219" t="s">
        <v>8023</v>
      </c>
      <c r="D8131" s="219" t="s">
        <v>8065</v>
      </c>
      <c r="E8131" s="219" t="s">
        <v>7705</v>
      </c>
      <c r="F8131" s="219" t="s">
        <v>6439</v>
      </c>
      <c r="G8131" s="219" t="s">
        <v>7813</v>
      </c>
      <c r="H8131" s="219" t="s">
        <v>5990</v>
      </c>
      <c r="I8131" s="220" t="s">
        <v>8968</v>
      </c>
      <c r="J8131" s="221">
        <v>17000</v>
      </c>
      <c r="K8131" s="221">
        <v>2</v>
      </c>
      <c r="L8131" s="221">
        <v>34000</v>
      </c>
    </row>
    <row r="8132" spans="1:12" s="167" customFormat="1">
      <c r="A8132" s="218" t="str">
        <f t="shared" si="54"/>
        <v>O221103058617일반상품</v>
      </c>
      <c r="B8132" s="219" t="s">
        <v>9467</v>
      </c>
      <c r="C8132" s="219" t="s">
        <v>8023</v>
      </c>
      <c r="D8132" s="219" t="s">
        <v>8065</v>
      </c>
      <c r="E8132" s="219" t="s">
        <v>7705</v>
      </c>
      <c r="F8132" s="219" t="s">
        <v>6439</v>
      </c>
      <c r="G8132" s="219" t="s">
        <v>7813</v>
      </c>
      <c r="H8132" s="219" t="s">
        <v>5990</v>
      </c>
      <c r="I8132" s="220" t="s">
        <v>8868</v>
      </c>
      <c r="J8132" s="221">
        <v>16255</v>
      </c>
      <c r="K8132" s="221">
        <v>1</v>
      </c>
      <c r="L8132" s="221">
        <v>16255</v>
      </c>
    </row>
    <row r="8133" spans="1:12" s="167" customFormat="1">
      <c r="A8133" s="218" t="str">
        <f t="shared" si="54"/>
        <v>O221103058617일반상품</v>
      </c>
      <c r="B8133" s="219" t="s">
        <v>9467</v>
      </c>
      <c r="C8133" s="219" t="s">
        <v>8023</v>
      </c>
      <c r="D8133" s="219" t="s">
        <v>8065</v>
      </c>
      <c r="E8133" s="219" t="s">
        <v>7705</v>
      </c>
      <c r="F8133" s="219" t="s">
        <v>6439</v>
      </c>
      <c r="G8133" s="219" t="s">
        <v>7813</v>
      </c>
      <c r="H8133" s="219" t="s">
        <v>5990</v>
      </c>
      <c r="I8133" s="220" t="s">
        <v>7201</v>
      </c>
      <c r="J8133" s="221">
        <v>12480</v>
      </c>
      <c r="K8133" s="221">
        <v>1</v>
      </c>
      <c r="L8133" s="221">
        <v>12480</v>
      </c>
    </row>
    <row r="8134" spans="1:12" s="167" customFormat="1">
      <c r="A8134" s="218" t="str">
        <f t="shared" si="54"/>
        <v>O221103058617일반상품</v>
      </c>
      <c r="B8134" s="219" t="s">
        <v>9467</v>
      </c>
      <c r="C8134" s="219" t="s">
        <v>8023</v>
      </c>
      <c r="D8134" s="219" t="s">
        <v>8065</v>
      </c>
      <c r="E8134" s="219" t="s">
        <v>7705</v>
      </c>
      <c r="F8134" s="219" t="s">
        <v>6439</v>
      </c>
      <c r="G8134" s="219" t="s">
        <v>7813</v>
      </c>
      <c r="H8134" s="219" t="s">
        <v>5990</v>
      </c>
      <c r="I8134" s="220" t="s">
        <v>8643</v>
      </c>
      <c r="J8134" s="221">
        <v>1430</v>
      </c>
      <c r="K8134" s="221">
        <v>4</v>
      </c>
      <c r="L8134" s="221">
        <v>5720</v>
      </c>
    </row>
    <row r="8135" spans="1:12" s="167" customFormat="1">
      <c r="A8135" s="218" t="str">
        <f t="shared" si="54"/>
        <v>O221103058617일반상품</v>
      </c>
      <c r="B8135" s="219" t="s">
        <v>9467</v>
      </c>
      <c r="C8135" s="219" t="s">
        <v>8023</v>
      </c>
      <c r="D8135" s="219" t="s">
        <v>8065</v>
      </c>
      <c r="E8135" s="219" t="s">
        <v>7705</v>
      </c>
      <c r="F8135" s="219" t="s">
        <v>6439</v>
      </c>
      <c r="G8135" s="219" t="s">
        <v>7813</v>
      </c>
      <c r="H8135" s="219" t="s">
        <v>5990</v>
      </c>
      <c r="I8135" s="220" t="s">
        <v>8367</v>
      </c>
      <c r="J8135" s="221">
        <v>36300</v>
      </c>
      <c r="K8135" s="221">
        <v>1</v>
      </c>
      <c r="L8135" s="221">
        <v>36300</v>
      </c>
    </row>
    <row r="8136" spans="1:12" s="167" customFormat="1">
      <c r="A8136" s="218" t="str">
        <f t="shared" si="54"/>
        <v>O221103058617일반상품</v>
      </c>
      <c r="B8136" s="219" t="s">
        <v>9467</v>
      </c>
      <c r="C8136" s="219" t="s">
        <v>8023</v>
      </c>
      <c r="D8136" s="219" t="s">
        <v>8065</v>
      </c>
      <c r="E8136" s="219" t="s">
        <v>7705</v>
      </c>
      <c r="F8136" s="219" t="s">
        <v>6439</v>
      </c>
      <c r="G8136" s="219" t="s">
        <v>7813</v>
      </c>
      <c r="H8136" s="219" t="s">
        <v>5990</v>
      </c>
      <c r="I8136" s="220" t="s">
        <v>7264</v>
      </c>
      <c r="J8136" s="221">
        <v>15920</v>
      </c>
      <c r="K8136" s="221">
        <v>1</v>
      </c>
      <c r="L8136" s="221">
        <v>15920</v>
      </c>
    </row>
    <row r="8137" spans="1:12" s="167" customFormat="1">
      <c r="A8137" s="218" t="str">
        <f t="shared" si="54"/>
        <v>O221103058617일반상품</v>
      </c>
      <c r="B8137" s="219" t="s">
        <v>9467</v>
      </c>
      <c r="C8137" s="219" t="s">
        <v>8023</v>
      </c>
      <c r="D8137" s="219" t="s">
        <v>8065</v>
      </c>
      <c r="E8137" s="219" t="s">
        <v>7705</v>
      </c>
      <c r="F8137" s="219" t="s">
        <v>6439</v>
      </c>
      <c r="G8137" s="219" t="s">
        <v>7813</v>
      </c>
      <c r="H8137" s="219" t="s">
        <v>5990</v>
      </c>
      <c r="I8137" s="220" t="s">
        <v>8756</v>
      </c>
      <c r="J8137" s="221">
        <v>49000</v>
      </c>
      <c r="K8137" s="221">
        <v>1</v>
      </c>
      <c r="L8137" s="221">
        <v>49000</v>
      </c>
    </row>
    <row r="8138" spans="1:12" s="167" customFormat="1">
      <c r="A8138" s="218" t="str">
        <f t="shared" si="54"/>
        <v>O221103058617일반상품</v>
      </c>
      <c r="B8138" s="219" t="s">
        <v>9467</v>
      </c>
      <c r="C8138" s="219" t="s">
        <v>8023</v>
      </c>
      <c r="D8138" s="219" t="s">
        <v>8065</v>
      </c>
      <c r="E8138" s="219" t="s">
        <v>7705</v>
      </c>
      <c r="F8138" s="219" t="s">
        <v>6439</v>
      </c>
      <c r="G8138" s="219" t="s">
        <v>7813</v>
      </c>
      <c r="H8138" s="219" t="s">
        <v>5990</v>
      </c>
      <c r="I8138" s="220" t="s">
        <v>8552</v>
      </c>
      <c r="J8138" s="221">
        <v>14000</v>
      </c>
      <c r="K8138" s="221">
        <v>1</v>
      </c>
      <c r="L8138" s="221">
        <v>14000</v>
      </c>
    </row>
    <row r="8139" spans="1:12" s="167" customFormat="1">
      <c r="A8139" s="218" t="str">
        <f t="shared" si="54"/>
        <v>O221103058617일반상품</v>
      </c>
      <c r="B8139" s="219" t="s">
        <v>9467</v>
      </c>
      <c r="C8139" s="219" t="s">
        <v>8023</v>
      </c>
      <c r="D8139" s="219" t="s">
        <v>8065</v>
      </c>
      <c r="E8139" s="219" t="s">
        <v>7705</v>
      </c>
      <c r="F8139" s="219" t="s">
        <v>6439</v>
      </c>
      <c r="G8139" s="219" t="s">
        <v>7813</v>
      </c>
      <c r="H8139" s="219" t="s">
        <v>5990</v>
      </c>
      <c r="I8139" s="220" t="s">
        <v>8991</v>
      </c>
      <c r="J8139" s="221">
        <v>20000</v>
      </c>
      <c r="K8139" s="221">
        <v>1</v>
      </c>
      <c r="L8139" s="221">
        <v>20000</v>
      </c>
    </row>
    <row r="8140" spans="1:12" s="167" customFormat="1">
      <c r="A8140" s="218" t="str">
        <f t="shared" si="54"/>
        <v>O221103058617일반상품</v>
      </c>
      <c r="B8140" s="219" t="s">
        <v>9467</v>
      </c>
      <c r="C8140" s="219" t="s">
        <v>8023</v>
      </c>
      <c r="D8140" s="219" t="s">
        <v>8065</v>
      </c>
      <c r="E8140" s="219" t="s">
        <v>7705</v>
      </c>
      <c r="F8140" s="219" t="s">
        <v>6439</v>
      </c>
      <c r="G8140" s="219" t="s">
        <v>7813</v>
      </c>
      <c r="H8140" s="219" t="s">
        <v>5990</v>
      </c>
      <c r="I8140" s="220" t="s">
        <v>8517</v>
      </c>
      <c r="J8140" s="221">
        <v>1760</v>
      </c>
      <c r="K8140" s="221">
        <v>1</v>
      </c>
      <c r="L8140" s="221">
        <v>1760</v>
      </c>
    </row>
    <row r="8141" spans="1:12" s="167" customFormat="1">
      <c r="A8141" s="218" t="str">
        <f t="shared" si="54"/>
        <v>O221103058614일반상품</v>
      </c>
      <c r="B8141" s="219" t="s">
        <v>9468</v>
      </c>
      <c r="C8141" s="219" t="s">
        <v>8023</v>
      </c>
      <c r="D8141" s="219" t="s">
        <v>8065</v>
      </c>
      <c r="E8141" s="219" t="s">
        <v>7705</v>
      </c>
      <c r="F8141" s="219" t="s">
        <v>6439</v>
      </c>
      <c r="G8141" s="219" t="s">
        <v>7869</v>
      </c>
      <c r="H8141" s="219" t="s">
        <v>5990</v>
      </c>
      <c r="I8141" s="220" t="s">
        <v>7981</v>
      </c>
      <c r="J8141" s="221">
        <v>1400</v>
      </c>
      <c r="K8141" s="221">
        <v>4</v>
      </c>
      <c r="L8141" s="221">
        <v>5600</v>
      </c>
    </row>
    <row r="8142" spans="1:12" s="167" customFormat="1">
      <c r="A8142" s="218" t="str">
        <f t="shared" si="54"/>
        <v>O221103058614일반상품</v>
      </c>
      <c r="B8142" s="219" t="s">
        <v>9468</v>
      </c>
      <c r="C8142" s="219" t="s">
        <v>8023</v>
      </c>
      <c r="D8142" s="219" t="s">
        <v>8065</v>
      </c>
      <c r="E8142" s="219" t="s">
        <v>7705</v>
      </c>
      <c r="F8142" s="219" t="s">
        <v>6439</v>
      </c>
      <c r="G8142" s="219" t="s">
        <v>7869</v>
      </c>
      <c r="H8142" s="219" t="s">
        <v>5990</v>
      </c>
      <c r="I8142" s="220" t="s">
        <v>8473</v>
      </c>
      <c r="J8142" s="221">
        <v>1100</v>
      </c>
      <c r="K8142" s="221">
        <v>5</v>
      </c>
      <c r="L8142" s="221">
        <v>5500</v>
      </c>
    </row>
    <row r="8143" spans="1:12" s="167" customFormat="1">
      <c r="A8143" s="218" t="str">
        <f t="shared" si="54"/>
        <v>O221103058614일반상품</v>
      </c>
      <c r="B8143" s="219" t="s">
        <v>9468</v>
      </c>
      <c r="C8143" s="219" t="s">
        <v>8023</v>
      </c>
      <c r="D8143" s="219" t="s">
        <v>8065</v>
      </c>
      <c r="E8143" s="219" t="s">
        <v>7705</v>
      </c>
      <c r="F8143" s="219" t="s">
        <v>6439</v>
      </c>
      <c r="G8143" s="219" t="s">
        <v>7869</v>
      </c>
      <c r="H8143" s="219" t="s">
        <v>5990</v>
      </c>
      <c r="I8143" s="220" t="s">
        <v>8918</v>
      </c>
      <c r="J8143" s="221">
        <v>26000</v>
      </c>
      <c r="K8143" s="221">
        <v>1</v>
      </c>
      <c r="L8143" s="221">
        <v>26000</v>
      </c>
    </row>
    <row r="8144" spans="1:12" s="167" customFormat="1">
      <c r="A8144" s="218" t="str">
        <f t="shared" si="54"/>
        <v>O221103058614일반상품</v>
      </c>
      <c r="B8144" s="219" t="s">
        <v>9468</v>
      </c>
      <c r="C8144" s="219" t="s">
        <v>8023</v>
      </c>
      <c r="D8144" s="219" t="s">
        <v>8065</v>
      </c>
      <c r="E8144" s="219" t="s">
        <v>7705</v>
      </c>
      <c r="F8144" s="219" t="s">
        <v>6439</v>
      </c>
      <c r="G8144" s="219" t="s">
        <v>7869</v>
      </c>
      <c r="H8144" s="219" t="s">
        <v>5990</v>
      </c>
      <c r="I8144" s="220" t="s">
        <v>8638</v>
      </c>
      <c r="J8144" s="221">
        <v>2980</v>
      </c>
      <c r="K8144" s="221">
        <v>1</v>
      </c>
      <c r="L8144" s="221">
        <v>2980</v>
      </c>
    </row>
    <row r="8145" spans="1:12" s="167" customFormat="1">
      <c r="A8145" s="218" t="str">
        <f t="shared" si="54"/>
        <v>O221103058614일반상품</v>
      </c>
      <c r="B8145" s="219" t="s">
        <v>9468</v>
      </c>
      <c r="C8145" s="219" t="s">
        <v>8023</v>
      </c>
      <c r="D8145" s="219" t="s">
        <v>8065</v>
      </c>
      <c r="E8145" s="219" t="s">
        <v>7705</v>
      </c>
      <c r="F8145" s="219" t="s">
        <v>6439</v>
      </c>
      <c r="G8145" s="219" t="s">
        <v>7869</v>
      </c>
      <c r="H8145" s="219" t="s">
        <v>5990</v>
      </c>
      <c r="I8145" s="220" t="s">
        <v>7188</v>
      </c>
      <c r="J8145" s="221">
        <v>5800</v>
      </c>
      <c r="K8145" s="221">
        <v>1</v>
      </c>
      <c r="L8145" s="221">
        <v>5800</v>
      </c>
    </row>
    <row r="8146" spans="1:12" s="167" customFormat="1">
      <c r="A8146" s="218" t="str">
        <f t="shared" si="54"/>
        <v>O221103058614일반상품</v>
      </c>
      <c r="B8146" s="219" t="s">
        <v>9468</v>
      </c>
      <c r="C8146" s="219" t="s">
        <v>8023</v>
      </c>
      <c r="D8146" s="219" t="s">
        <v>8065</v>
      </c>
      <c r="E8146" s="219" t="s">
        <v>7705</v>
      </c>
      <c r="F8146" s="219" t="s">
        <v>6439</v>
      </c>
      <c r="G8146" s="219" t="s">
        <v>7869</v>
      </c>
      <c r="H8146" s="219" t="s">
        <v>5990</v>
      </c>
      <c r="I8146" s="220" t="s">
        <v>7284</v>
      </c>
      <c r="J8146" s="221">
        <v>7000</v>
      </c>
      <c r="K8146" s="221">
        <v>2</v>
      </c>
      <c r="L8146" s="221">
        <v>14000</v>
      </c>
    </row>
    <row r="8147" spans="1:12" s="167" customFormat="1">
      <c r="A8147" s="218" t="str">
        <f t="shared" si="54"/>
        <v>O221103058614일반상품</v>
      </c>
      <c r="B8147" s="219" t="s">
        <v>9468</v>
      </c>
      <c r="C8147" s="219" t="s">
        <v>8023</v>
      </c>
      <c r="D8147" s="219" t="s">
        <v>8065</v>
      </c>
      <c r="E8147" s="219" t="s">
        <v>7705</v>
      </c>
      <c r="F8147" s="219" t="s">
        <v>6439</v>
      </c>
      <c r="G8147" s="219" t="s">
        <v>7869</v>
      </c>
      <c r="H8147" s="219" t="s">
        <v>5990</v>
      </c>
      <c r="I8147" s="220" t="s">
        <v>8533</v>
      </c>
      <c r="J8147" s="221">
        <v>1690</v>
      </c>
      <c r="K8147" s="221">
        <v>5</v>
      </c>
      <c r="L8147" s="221">
        <v>8450</v>
      </c>
    </row>
    <row r="8148" spans="1:12" s="167" customFormat="1">
      <c r="A8148" s="218" t="str">
        <f t="shared" si="54"/>
        <v>O221103058614일반상품</v>
      </c>
      <c r="B8148" s="219" t="s">
        <v>9468</v>
      </c>
      <c r="C8148" s="219" t="s">
        <v>8023</v>
      </c>
      <c r="D8148" s="219" t="s">
        <v>8065</v>
      </c>
      <c r="E8148" s="219" t="s">
        <v>7705</v>
      </c>
      <c r="F8148" s="219" t="s">
        <v>6439</v>
      </c>
      <c r="G8148" s="219" t="s">
        <v>7869</v>
      </c>
      <c r="H8148" s="219" t="s">
        <v>5990</v>
      </c>
      <c r="I8148" s="220" t="s">
        <v>7211</v>
      </c>
      <c r="J8148" s="221">
        <v>9000</v>
      </c>
      <c r="K8148" s="221">
        <v>1</v>
      </c>
      <c r="L8148" s="221">
        <v>9000</v>
      </c>
    </row>
    <row r="8149" spans="1:12" s="167" customFormat="1">
      <c r="A8149" s="218" t="str">
        <f t="shared" si="54"/>
        <v>O221103058614일반상품</v>
      </c>
      <c r="B8149" s="219" t="s">
        <v>9468</v>
      </c>
      <c r="C8149" s="219" t="s">
        <v>8023</v>
      </c>
      <c r="D8149" s="219" t="s">
        <v>8065</v>
      </c>
      <c r="E8149" s="219" t="s">
        <v>7705</v>
      </c>
      <c r="F8149" s="219" t="s">
        <v>6439</v>
      </c>
      <c r="G8149" s="219" t="s">
        <v>7869</v>
      </c>
      <c r="H8149" s="219" t="s">
        <v>5990</v>
      </c>
      <c r="I8149" s="220" t="s">
        <v>8067</v>
      </c>
      <c r="J8149" s="221">
        <v>19390</v>
      </c>
      <c r="K8149" s="221">
        <v>1</v>
      </c>
      <c r="L8149" s="221">
        <v>19390</v>
      </c>
    </row>
    <row r="8150" spans="1:12" s="167" customFormat="1">
      <c r="A8150" s="218" t="str">
        <f t="shared" si="54"/>
        <v>O221103058614일반상품</v>
      </c>
      <c r="B8150" s="219" t="s">
        <v>9468</v>
      </c>
      <c r="C8150" s="219" t="s">
        <v>8023</v>
      </c>
      <c r="D8150" s="219" t="s">
        <v>8065</v>
      </c>
      <c r="E8150" s="219" t="s">
        <v>7705</v>
      </c>
      <c r="F8150" s="219" t="s">
        <v>6439</v>
      </c>
      <c r="G8150" s="219" t="s">
        <v>7869</v>
      </c>
      <c r="H8150" s="219" t="s">
        <v>5990</v>
      </c>
      <c r="I8150" s="220" t="s">
        <v>9556</v>
      </c>
      <c r="J8150" s="221">
        <v>2720</v>
      </c>
      <c r="K8150" s="221">
        <v>5</v>
      </c>
      <c r="L8150" s="221">
        <v>13600</v>
      </c>
    </row>
    <row r="8151" spans="1:12" s="167" customFormat="1">
      <c r="A8151" s="218" t="str">
        <f t="shared" si="54"/>
        <v>O221103058614일반상품</v>
      </c>
      <c r="B8151" s="219" t="s">
        <v>9468</v>
      </c>
      <c r="C8151" s="219" t="s">
        <v>8023</v>
      </c>
      <c r="D8151" s="219" t="s">
        <v>8065</v>
      </c>
      <c r="E8151" s="219" t="s">
        <v>7705</v>
      </c>
      <c r="F8151" s="219" t="s">
        <v>6439</v>
      </c>
      <c r="G8151" s="219" t="s">
        <v>7869</v>
      </c>
      <c r="H8151" s="219" t="s">
        <v>5990</v>
      </c>
      <c r="I8151" s="220" t="s">
        <v>8559</v>
      </c>
      <c r="J8151" s="221">
        <v>2800</v>
      </c>
      <c r="K8151" s="221">
        <v>5</v>
      </c>
      <c r="L8151" s="221">
        <v>14000</v>
      </c>
    </row>
    <row r="8152" spans="1:12" s="167" customFormat="1">
      <c r="A8152" s="218" t="str">
        <f t="shared" si="54"/>
        <v>O221103058614일반상품</v>
      </c>
      <c r="B8152" s="219" t="s">
        <v>9468</v>
      </c>
      <c r="C8152" s="219" t="s">
        <v>8023</v>
      </c>
      <c r="D8152" s="219" t="s">
        <v>8065</v>
      </c>
      <c r="E8152" s="219" t="s">
        <v>7705</v>
      </c>
      <c r="F8152" s="219" t="s">
        <v>6439</v>
      </c>
      <c r="G8152" s="219" t="s">
        <v>7869</v>
      </c>
      <c r="H8152" s="219" t="s">
        <v>5990</v>
      </c>
      <c r="I8152" s="220" t="s">
        <v>7975</v>
      </c>
      <c r="J8152" s="221">
        <v>2780</v>
      </c>
      <c r="K8152" s="221">
        <v>1</v>
      </c>
      <c r="L8152" s="221">
        <v>2780</v>
      </c>
    </row>
    <row r="8153" spans="1:12" s="167" customFormat="1">
      <c r="A8153" s="218" t="str">
        <f t="shared" si="54"/>
        <v>O221103058614일반상품</v>
      </c>
      <c r="B8153" s="219" t="s">
        <v>9468</v>
      </c>
      <c r="C8153" s="219" t="s">
        <v>8023</v>
      </c>
      <c r="D8153" s="219" t="s">
        <v>8065</v>
      </c>
      <c r="E8153" s="219" t="s">
        <v>7705</v>
      </c>
      <c r="F8153" s="219" t="s">
        <v>6439</v>
      </c>
      <c r="G8153" s="219" t="s">
        <v>7869</v>
      </c>
      <c r="H8153" s="219" t="s">
        <v>5990</v>
      </c>
      <c r="I8153" s="220" t="s">
        <v>8582</v>
      </c>
      <c r="J8153" s="221">
        <v>5240</v>
      </c>
      <c r="K8153" s="221">
        <v>2</v>
      </c>
      <c r="L8153" s="221">
        <v>10480</v>
      </c>
    </row>
    <row r="8154" spans="1:12" s="167" customFormat="1">
      <c r="A8154" s="218" t="str">
        <f t="shared" si="54"/>
        <v>O221103058614일반상품</v>
      </c>
      <c r="B8154" s="219" t="s">
        <v>9468</v>
      </c>
      <c r="C8154" s="219" t="s">
        <v>8023</v>
      </c>
      <c r="D8154" s="219" t="s">
        <v>8065</v>
      </c>
      <c r="E8154" s="219" t="s">
        <v>7705</v>
      </c>
      <c r="F8154" s="219" t="s">
        <v>6439</v>
      </c>
      <c r="G8154" s="219" t="s">
        <v>7869</v>
      </c>
      <c r="H8154" s="219" t="s">
        <v>5990</v>
      </c>
      <c r="I8154" s="220" t="s">
        <v>7269</v>
      </c>
      <c r="J8154" s="221">
        <v>900</v>
      </c>
      <c r="K8154" s="221">
        <v>2</v>
      </c>
      <c r="L8154" s="221">
        <v>1800</v>
      </c>
    </row>
    <row r="8155" spans="1:12" s="167" customFormat="1">
      <c r="A8155" s="218" t="str">
        <f t="shared" si="54"/>
        <v>O221103058614일반상품</v>
      </c>
      <c r="B8155" s="219" t="s">
        <v>9468</v>
      </c>
      <c r="C8155" s="219" t="s">
        <v>8023</v>
      </c>
      <c r="D8155" s="219" t="s">
        <v>8065</v>
      </c>
      <c r="E8155" s="219" t="s">
        <v>7705</v>
      </c>
      <c r="F8155" s="219" t="s">
        <v>6439</v>
      </c>
      <c r="G8155" s="219" t="s">
        <v>7869</v>
      </c>
      <c r="H8155" s="219" t="s">
        <v>5990</v>
      </c>
      <c r="I8155" s="220" t="s">
        <v>8837</v>
      </c>
      <c r="J8155" s="221">
        <v>6980</v>
      </c>
      <c r="K8155" s="221">
        <v>1</v>
      </c>
      <c r="L8155" s="221">
        <v>6980</v>
      </c>
    </row>
    <row r="8156" spans="1:12" s="167" customFormat="1">
      <c r="A8156" s="218" t="str">
        <f t="shared" si="54"/>
        <v>O221103058614일반상품</v>
      </c>
      <c r="B8156" s="219" t="s">
        <v>9468</v>
      </c>
      <c r="C8156" s="219" t="s">
        <v>8023</v>
      </c>
      <c r="D8156" s="219" t="s">
        <v>8065</v>
      </c>
      <c r="E8156" s="219" t="s">
        <v>7705</v>
      </c>
      <c r="F8156" s="219" t="s">
        <v>6439</v>
      </c>
      <c r="G8156" s="219" t="s">
        <v>7869</v>
      </c>
      <c r="H8156" s="219" t="s">
        <v>5990</v>
      </c>
      <c r="I8156" s="220" t="s">
        <v>8481</v>
      </c>
      <c r="J8156" s="221">
        <v>9300</v>
      </c>
      <c r="K8156" s="221">
        <v>1</v>
      </c>
      <c r="L8156" s="221">
        <v>9300</v>
      </c>
    </row>
    <row r="8157" spans="1:12" s="167" customFormat="1">
      <c r="A8157" s="218" t="str">
        <f t="shared" si="54"/>
        <v>O221103058614일반상품</v>
      </c>
      <c r="B8157" s="219" t="s">
        <v>9468</v>
      </c>
      <c r="C8157" s="219" t="s">
        <v>8023</v>
      </c>
      <c r="D8157" s="219" t="s">
        <v>8065</v>
      </c>
      <c r="E8157" s="219" t="s">
        <v>7705</v>
      </c>
      <c r="F8157" s="219" t="s">
        <v>6439</v>
      </c>
      <c r="G8157" s="219" t="s">
        <v>7869</v>
      </c>
      <c r="H8157" s="219" t="s">
        <v>5990</v>
      </c>
      <c r="I8157" s="220" t="s">
        <v>8524</v>
      </c>
      <c r="J8157" s="221">
        <v>5800</v>
      </c>
      <c r="K8157" s="221">
        <v>1</v>
      </c>
      <c r="L8157" s="221">
        <v>5800</v>
      </c>
    </row>
    <row r="8158" spans="1:12" s="167" customFormat="1">
      <c r="A8158" s="218" t="str">
        <f t="shared" si="54"/>
        <v>O221103058614일반상품</v>
      </c>
      <c r="B8158" s="219" t="s">
        <v>9468</v>
      </c>
      <c r="C8158" s="219" t="s">
        <v>8023</v>
      </c>
      <c r="D8158" s="219" t="s">
        <v>8065</v>
      </c>
      <c r="E8158" s="219" t="s">
        <v>7705</v>
      </c>
      <c r="F8158" s="219" t="s">
        <v>6439</v>
      </c>
      <c r="G8158" s="219" t="s">
        <v>7869</v>
      </c>
      <c r="H8158" s="219" t="s">
        <v>5990</v>
      </c>
      <c r="I8158" s="220" t="s">
        <v>8450</v>
      </c>
      <c r="J8158" s="221">
        <v>1400</v>
      </c>
      <c r="K8158" s="221">
        <v>3</v>
      </c>
      <c r="L8158" s="221">
        <v>4200</v>
      </c>
    </row>
    <row r="8159" spans="1:12" s="167" customFormat="1">
      <c r="A8159" s="218" t="str">
        <f t="shared" si="54"/>
        <v>O221103058614일반상품</v>
      </c>
      <c r="B8159" s="219" t="s">
        <v>9468</v>
      </c>
      <c r="C8159" s="219" t="s">
        <v>8023</v>
      </c>
      <c r="D8159" s="219" t="s">
        <v>8065</v>
      </c>
      <c r="E8159" s="219" t="s">
        <v>7705</v>
      </c>
      <c r="F8159" s="219" t="s">
        <v>6439</v>
      </c>
      <c r="G8159" s="219" t="s">
        <v>7869</v>
      </c>
      <c r="H8159" s="219" t="s">
        <v>5990</v>
      </c>
      <c r="I8159" s="220" t="s">
        <v>7241</v>
      </c>
      <c r="J8159" s="221">
        <v>3200</v>
      </c>
      <c r="K8159" s="221">
        <v>3</v>
      </c>
      <c r="L8159" s="221">
        <v>9600</v>
      </c>
    </row>
    <row r="8160" spans="1:12" s="167" customFormat="1">
      <c r="A8160" s="218" t="str">
        <f t="shared" si="54"/>
        <v>O221103058614일반상품</v>
      </c>
      <c r="B8160" s="219" t="s">
        <v>9468</v>
      </c>
      <c r="C8160" s="219" t="s">
        <v>8023</v>
      </c>
      <c r="D8160" s="219" t="s">
        <v>8065</v>
      </c>
      <c r="E8160" s="219" t="s">
        <v>7705</v>
      </c>
      <c r="F8160" s="219" t="s">
        <v>6439</v>
      </c>
      <c r="G8160" s="219" t="s">
        <v>7869</v>
      </c>
      <c r="H8160" s="219" t="s">
        <v>5990</v>
      </c>
      <c r="I8160" s="220" t="s">
        <v>8562</v>
      </c>
      <c r="J8160" s="221">
        <v>12480</v>
      </c>
      <c r="K8160" s="221">
        <v>2</v>
      </c>
      <c r="L8160" s="221">
        <v>24960</v>
      </c>
    </row>
    <row r="8161" spans="1:12" s="167" customFormat="1">
      <c r="A8161" s="218" t="str">
        <f t="shared" si="54"/>
        <v>O221103058614일반상품</v>
      </c>
      <c r="B8161" s="219" t="s">
        <v>9468</v>
      </c>
      <c r="C8161" s="219" t="s">
        <v>8023</v>
      </c>
      <c r="D8161" s="219" t="s">
        <v>8065</v>
      </c>
      <c r="E8161" s="219" t="s">
        <v>7705</v>
      </c>
      <c r="F8161" s="219" t="s">
        <v>6439</v>
      </c>
      <c r="G8161" s="219" t="s">
        <v>7869</v>
      </c>
      <c r="H8161" s="219" t="s">
        <v>5990</v>
      </c>
      <c r="I8161" s="220" t="s">
        <v>8028</v>
      </c>
      <c r="J8161" s="221">
        <v>9500</v>
      </c>
      <c r="K8161" s="221">
        <v>1</v>
      </c>
      <c r="L8161" s="221">
        <v>9500</v>
      </c>
    </row>
    <row r="8162" spans="1:12" s="167" customFormat="1">
      <c r="A8162" s="218" t="str">
        <f t="shared" si="54"/>
        <v>O221103058614일반상품</v>
      </c>
      <c r="B8162" s="219" t="s">
        <v>9468</v>
      </c>
      <c r="C8162" s="219" t="s">
        <v>8023</v>
      </c>
      <c r="D8162" s="219" t="s">
        <v>8065</v>
      </c>
      <c r="E8162" s="219" t="s">
        <v>7705</v>
      </c>
      <c r="F8162" s="219" t="s">
        <v>6439</v>
      </c>
      <c r="G8162" s="219" t="s">
        <v>7869</v>
      </c>
      <c r="H8162" s="219" t="s">
        <v>5990</v>
      </c>
      <c r="I8162" s="220" t="s">
        <v>7260</v>
      </c>
      <c r="J8162" s="221">
        <v>6430</v>
      </c>
      <c r="K8162" s="221">
        <v>1</v>
      </c>
      <c r="L8162" s="221">
        <v>6430</v>
      </c>
    </row>
    <row r="8163" spans="1:12" s="167" customFormat="1">
      <c r="A8163" s="218" t="str">
        <f t="shared" si="54"/>
        <v>O221103058614일반상품</v>
      </c>
      <c r="B8163" s="219" t="s">
        <v>9468</v>
      </c>
      <c r="C8163" s="219" t="s">
        <v>8023</v>
      </c>
      <c r="D8163" s="219" t="s">
        <v>8065</v>
      </c>
      <c r="E8163" s="219" t="s">
        <v>7705</v>
      </c>
      <c r="F8163" s="219" t="s">
        <v>6439</v>
      </c>
      <c r="G8163" s="219" t="s">
        <v>7869</v>
      </c>
      <c r="H8163" s="219" t="s">
        <v>5990</v>
      </c>
      <c r="I8163" s="220" t="s">
        <v>8507</v>
      </c>
      <c r="J8163" s="221">
        <v>3070</v>
      </c>
      <c r="K8163" s="221">
        <v>3</v>
      </c>
      <c r="L8163" s="221">
        <v>9210</v>
      </c>
    </row>
    <row r="8164" spans="1:12" s="167" customFormat="1">
      <c r="A8164" s="218" t="str">
        <f t="shared" si="54"/>
        <v>O221103058614일반상품</v>
      </c>
      <c r="B8164" s="219" t="s">
        <v>9468</v>
      </c>
      <c r="C8164" s="219" t="s">
        <v>8023</v>
      </c>
      <c r="D8164" s="219" t="s">
        <v>8065</v>
      </c>
      <c r="E8164" s="219" t="s">
        <v>7705</v>
      </c>
      <c r="F8164" s="219" t="s">
        <v>6439</v>
      </c>
      <c r="G8164" s="219" t="s">
        <v>7869</v>
      </c>
      <c r="H8164" s="219" t="s">
        <v>5990</v>
      </c>
      <c r="I8164" s="220" t="s">
        <v>8869</v>
      </c>
      <c r="J8164" s="221">
        <v>1270</v>
      </c>
      <c r="K8164" s="221">
        <v>5</v>
      </c>
      <c r="L8164" s="221">
        <v>6350</v>
      </c>
    </row>
    <row r="8165" spans="1:12" s="167" customFormat="1">
      <c r="A8165" s="218" t="str">
        <f t="shared" si="54"/>
        <v>O221103058614일반상품</v>
      </c>
      <c r="B8165" s="219" t="s">
        <v>9468</v>
      </c>
      <c r="C8165" s="219" t="s">
        <v>8023</v>
      </c>
      <c r="D8165" s="219" t="s">
        <v>8065</v>
      </c>
      <c r="E8165" s="219" t="s">
        <v>7705</v>
      </c>
      <c r="F8165" s="219" t="s">
        <v>6439</v>
      </c>
      <c r="G8165" s="219" t="s">
        <v>7869</v>
      </c>
      <c r="H8165" s="219" t="s">
        <v>5990</v>
      </c>
      <c r="I8165" s="220" t="s">
        <v>7273</v>
      </c>
      <c r="J8165" s="221">
        <v>7200</v>
      </c>
      <c r="K8165" s="221">
        <v>1</v>
      </c>
      <c r="L8165" s="221">
        <v>7200</v>
      </c>
    </row>
    <row r="8166" spans="1:12" s="167" customFormat="1">
      <c r="A8166" s="218" t="str">
        <f t="shared" si="54"/>
        <v>O221103058614일반상품</v>
      </c>
      <c r="B8166" s="219" t="s">
        <v>9468</v>
      </c>
      <c r="C8166" s="219" t="s">
        <v>8023</v>
      </c>
      <c r="D8166" s="219" t="s">
        <v>8065</v>
      </c>
      <c r="E8166" s="219" t="s">
        <v>7705</v>
      </c>
      <c r="F8166" s="219" t="s">
        <v>6439</v>
      </c>
      <c r="G8166" s="219" t="s">
        <v>7869</v>
      </c>
      <c r="H8166" s="219" t="s">
        <v>5990</v>
      </c>
      <c r="I8166" s="220" t="s">
        <v>8580</v>
      </c>
      <c r="J8166" s="221">
        <v>5890</v>
      </c>
      <c r="K8166" s="221">
        <v>2</v>
      </c>
      <c r="L8166" s="221">
        <v>11780</v>
      </c>
    </row>
    <row r="8167" spans="1:12" s="167" customFormat="1">
      <c r="A8167" s="218" t="str">
        <f t="shared" si="54"/>
        <v>O221103058614일반상품</v>
      </c>
      <c r="B8167" s="219" t="s">
        <v>9468</v>
      </c>
      <c r="C8167" s="219" t="s">
        <v>8023</v>
      </c>
      <c r="D8167" s="219" t="s">
        <v>8065</v>
      </c>
      <c r="E8167" s="219" t="s">
        <v>7705</v>
      </c>
      <c r="F8167" s="219" t="s">
        <v>6439</v>
      </c>
      <c r="G8167" s="219" t="s">
        <v>7869</v>
      </c>
      <c r="H8167" s="219" t="s">
        <v>5990</v>
      </c>
      <c r="I8167" s="220" t="s">
        <v>7294</v>
      </c>
      <c r="J8167" s="221">
        <v>4500</v>
      </c>
      <c r="K8167" s="221">
        <v>1</v>
      </c>
      <c r="L8167" s="221">
        <v>4500</v>
      </c>
    </row>
    <row r="8168" spans="1:12" s="167" customFormat="1">
      <c r="A8168" s="218" t="str">
        <f t="shared" si="54"/>
        <v>O221103058614일반상품</v>
      </c>
      <c r="B8168" s="219" t="s">
        <v>9468</v>
      </c>
      <c r="C8168" s="219" t="s">
        <v>8023</v>
      </c>
      <c r="D8168" s="219" t="s">
        <v>8065</v>
      </c>
      <c r="E8168" s="219" t="s">
        <v>7705</v>
      </c>
      <c r="F8168" s="219" t="s">
        <v>6439</v>
      </c>
      <c r="G8168" s="219" t="s">
        <v>7869</v>
      </c>
      <c r="H8168" s="219" t="s">
        <v>5990</v>
      </c>
      <c r="I8168" s="220" t="s">
        <v>7233</v>
      </c>
      <c r="J8168" s="221">
        <v>16000</v>
      </c>
      <c r="K8168" s="221">
        <v>1</v>
      </c>
      <c r="L8168" s="221">
        <v>16000</v>
      </c>
    </row>
    <row r="8169" spans="1:12" s="167" customFormat="1">
      <c r="A8169" s="218" t="str">
        <f t="shared" si="54"/>
        <v>O221103058614일반상품</v>
      </c>
      <c r="B8169" s="219" t="s">
        <v>9468</v>
      </c>
      <c r="C8169" s="219" t="s">
        <v>8023</v>
      </c>
      <c r="D8169" s="219" t="s">
        <v>8065</v>
      </c>
      <c r="E8169" s="219" t="s">
        <v>7705</v>
      </c>
      <c r="F8169" s="219" t="s">
        <v>6439</v>
      </c>
      <c r="G8169" s="219" t="s">
        <v>7869</v>
      </c>
      <c r="H8169" s="219" t="s">
        <v>5990</v>
      </c>
      <c r="I8169" s="220" t="s">
        <v>8511</v>
      </c>
      <c r="J8169" s="221">
        <v>6770</v>
      </c>
      <c r="K8169" s="221">
        <v>1</v>
      </c>
      <c r="L8169" s="221">
        <v>6770</v>
      </c>
    </row>
    <row r="8170" spans="1:12" s="167" customFormat="1">
      <c r="A8170" s="218" t="str">
        <f t="shared" si="54"/>
        <v>O221103058614일반상품</v>
      </c>
      <c r="B8170" s="219" t="s">
        <v>9468</v>
      </c>
      <c r="C8170" s="219" t="s">
        <v>8023</v>
      </c>
      <c r="D8170" s="219" t="s">
        <v>8065</v>
      </c>
      <c r="E8170" s="219" t="s">
        <v>7705</v>
      </c>
      <c r="F8170" s="219" t="s">
        <v>6439</v>
      </c>
      <c r="G8170" s="219" t="s">
        <v>7869</v>
      </c>
      <c r="H8170" s="219" t="s">
        <v>5990</v>
      </c>
      <c r="I8170" s="220" t="s">
        <v>8512</v>
      </c>
      <c r="J8170" s="221">
        <v>990</v>
      </c>
      <c r="K8170" s="221">
        <v>3</v>
      </c>
      <c r="L8170" s="221">
        <v>2970</v>
      </c>
    </row>
    <row r="8171" spans="1:12" s="167" customFormat="1">
      <c r="A8171" s="218" t="str">
        <f t="shared" si="54"/>
        <v>O221103058614일반상품</v>
      </c>
      <c r="B8171" s="219" t="s">
        <v>9468</v>
      </c>
      <c r="C8171" s="219" t="s">
        <v>8023</v>
      </c>
      <c r="D8171" s="219" t="s">
        <v>8065</v>
      </c>
      <c r="E8171" s="219" t="s">
        <v>7705</v>
      </c>
      <c r="F8171" s="219" t="s">
        <v>6439</v>
      </c>
      <c r="G8171" s="219" t="s">
        <v>7869</v>
      </c>
      <c r="H8171" s="219" t="s">
        <v>5990</v>
      </c>
      <c r="I8171" s="220" t="s">
        <v>8552</v>
      </c>
      <c r="J8171" s="221">
        <v>14000</v>
      </c>
      <c r="K8171" s="221">
        <v>1</v>
      </c>
      <c r="L8171" s="221">
        <v>14000</v>
      </c>
    </row>
    <row r="8172" spans="1:12" s="167" customFormat="1">
      <c r="A8172" s="218" t="str">
        <f t="shared" si="54"/>
        <v>O221103058614일반상품</v>
      </c>
      <c r="B8172" s="219" t="s">
        <v>9468</v>
      </c>
      <c r="C8172" s="219" t="s">
        <v>8023</v>
      </c>
      <c r="D8172" s="219" t="s">
        <v>8065</v>
      </c>
      <c r="E8172" s="219" t="s">
        <v>7705</v>
      </c>
      <c r="F8172" s="219" t="s">
        <v>6439</v>
      </c>
      <c r="G8172" s="219" t="s">
        <v>7869</v>
      </c>
      <c r="H8172" s="219" t="s">
        <v>5990</v>
      </c>
      <c r="I8172" s="220" t="s">
        <v>8033</v>
      </c>
      <c r="J8172" s="221">
        <v>2400</v>
      </c>
      <c r="K8172" s="221">
        <v>2</v>
      </c>
      <c r="L8172" s="221">
        <v>4800</v>
      </c>
    </row>
    <row r="8173" spans="1:12" s="167" customFormat="1">
      <c r="A8173" s="218" t="str">
        <f t="shared" si="54"/>
        <v>O221103058612일반상품</v>
      </c>
      <c r="B8173" s="219" t="s">
        <v>9469</v>
      </c>
      <c r="C8173" s="219" t="s">
        <v>8023</v>
      </c>
      <c r="D8173" s="219" t="s">
        <v>8065</v>
      </c>
      <c r="E8173" s="219" t="s">
        <v>7996</v>
      </c>
      <c r="F8173" s="219" t="s">
        <v>6437</v>
      </c>
      <c r="G8173" s="219" t="s">
        <v>7891</v>
      </c>
      <c r="H8173" s="219" t="s">
        <v>5990</v>
      </c>
      <c r="I8173" s="220" t="s">
        <v>9680</v>
      </c>
      <c r="J8173" s="221">
        <v>2400</v>
      </c>
      <c r="K8173" s="221">
        <v>1</v>
      </c>
      <c r="L8173" s="221">
        <v>2400</v>
      </c>
    </row>
    <row r="8174" spans="1:12" s="167" customFormat="1">
      <c r="A8174" s="218" t="str">
        <f t="shared" si="54"/>
        <v>O221103058612일반상품</v>
      </c>
      <c r="B8174" s="219" t="s">
        <v>9469</v>
      </c>
      <c r="C8174" s="219" t="s">
        <v>8023</v>
      </c>
      <c r="D8174" s="219" t="s">
        <v>8065</v>
      </c>
      <c r="E8174" s="219" t="s">
        <v>7996</v>
      </c>
      <c r="F8174" s="219" t="s">
        <v>6437</v>
      </c>
      <c r="G8174" s="219" t="s">
        <v>7891</v>
      </c>
      <c r="H8174" s="219" t="s">
        <v>5990</v>
      </c>
      <c r="I8174" s="220" t="s">
        <v>8705</v>
      </c>
      <c r="J8174" s="221">
        <v>4280</v>
      </c>
      <c r="K8174" s="221">
        <v>1</v>
      </c>
      <c r="L8174" s="221">
        <v>4280</v>
      </c>
    </row>
    <row r="8175" spans="1:12" s="167" customFormat="1">
      <c r="A8175" s="218" t="str">
        <f t="shared" si="54"/>
        <v>O221103058612일반상품</v>
      </c>
      <c r="B8175" s="219" t="s">
        <v>9469</v>
      </c>
      <c r="C8175" s="219" t="s">
        <v>8023</v>
      </c>
      <c r="D8175" s="219" t="s">
        <v>8065</v>
      </c>
      <c r="E8175" s="219" t="s">
        <v>7996</v>
      </c>
      <c r="F8175" s="219" t="s">
        <v>6437</v>
      </c>
      <c r="G8175" s="219" t="s">
        <v>7891</v>
      </c>
      <c r="H8175" s="219" t="s">
        <v>5990</v>
      </c>
      <c r="I8175" s="220" t="s">
        <v>8916</v>
      </c>
      <c r="J8175" s="221">
        <v>3400</v>
      </c>
      <c r="K8175" s="221">
        <v>1</v>
      </c>
      <c r="L8175" s="221">
        <v>3400</v>
      </c>
    </row>
    <row r="8176" spans="1:12" s="167" customFormat="1">
      <c r="A8176" s="218" t="str">
        <f t="shared" si="54"/>
        <v>O221103058612일반상품</v>
      </c>
      <c r="B8176" s="219" t="s">
        <v>9469</v>
      </c>
      <c r="C8176" s="219" t="s">
        <v>8023</v>
      </c>
      <c r="D8176" s="219" t="s">
        <v>8065</v>
      </c>
      <c r="E8176" s="219" t="s">
        <v>7996</v>
      </c>
      <c r="F8176" s="219" t="s">
        <v>6437</v>
      </c>
      <c r="G8176" s="219" t="s">
        <v>7891</v>
      </c>
      <c r="H8176" s="219" t="s">
        <v>5990</v>
      </c>
      <c r="I8176" s="220" t="s">
        <v>7981</v>
      </c>
      <c r="J8176" s="221">
        <v>1400</v>
      </c>
      <c r="K8176" s="221">
        <v>1</v>
      </c>
      <c r="L8176" s="221">
        <v>1400</v>
      </c>
    </row>
    <row r="8177" spans="1:12" s="167" customFormat="1">
      <c r="A8177" s="218" t="str">
        <f t="shared" si="54"/>
        <v>O221103058612일반상품</v>
      </c>
      <c r="B8177" s="219" t="s">
        <v>9469</v>
      </c>
      <c r="C8177" s="219" t="s">
        <v>8023</v>
      </c>
      <c r="D8177" s="219" t="s">
        <v>8065</v>
      </c>
      <c r="E8177" s="219" t="s">
        <v>7996</v>
      </c>
      <c r="F8177" s="219" t="s">
        <v>6437</v>
      </c>
      <c r="G8177" s="219" t="s">
        <v>7891</v>
      </c>
      <c r="H8177" s="219" t="s">
        <v>5990</v>
      </c>
      <c r="I8177" s="220" t="s">
        <v>7931</v>
      </c>
      <c r="J8177" s="221">
        <v>3180</v>
      </c>
      <c r="K8177" s="221">
        <v>2</v>
      </c>
      <c r="L8177" s="221">
        <v>6360</v>
      </c>
    </row>
    <row r="8178" spans="1:12" s="167" customFormat="1">
      <c r="A8178" s="218" t="str">
        <f t="shared" si="54"/>
        <v>O221103058612일반상품</v>
      </c>
      <c r="B8178" s="219" t="s">
        <v>9469</v>
      </c>
      <c r="C8178" s="219" t="s">
        <v>8023</v>
      </c>
      <c r="D8178" s="219" t="s">
        <v>8065</v>
      </c>
      <c r="E8178" s="219" t="s">
        <v>7996</v>
      </c>
      <c r="F8178" s="219" t="s">
        <v>6437</v>
      </c>
      <c r="G8178" s="219" t="s">
        <v>7891</v>
      </c>
      <c r="H8178" s="219" t="s">
        <v>5990</v>
      </c>
      <c r="I8178" s="220" t="s">
        <v>8823</v>
      </c>
      <c r="J8178" s="221">
        <v>500</v>
      </c>
      <c r="K8178" s="221">
        <v>2</v>
      </c>
      <c r="L8178" s="221">
        <v>1000</v>
      </c>
    </row>
    <row r="8179" spans="1:12" s="167" customFormat="1">
      <c r="A8179" s="218" t="str">
        <f t="shared" si="54"/>
        <v>O221103058612일반상품</v>
      </c>
      <c r="B8179" s="219" t="s">
        <v>9469</v>
      </c>
      <c r="C8179" s="219" t="s">
        <v>8023</v>
      </c>
      <c r="D8179" s="219" t="s">
        <v>8065</v>
      </c>
      <c r="E8179" s="219" t="s">
        <v>7996</v>
      </c>
      <c r="F8179" s="219" t="s">
        <v>6437</v>
      </c>
      <c r="G8179" s="219" t="s">
        <v>7891</v>
      </c>
      <c r="H8179" s="219" t="s">
        <v>5990</v>
      </c>
      <c r="I8179" s="220" t="s">
        <v>7980</v>
      </c>
      <c r="J8179" s="221">
        <v>4200</v>
      </c>
      <c r="K8179" s="221">
        <v>1</v>
      </c>
      <c r="L8179" s="221">
        <v>4200</v>
      </c>
    </row>
    <row r="8180" spans="1:12" s="167" customFormat="1">
      <c r="A8180" s="218" t="str">
        <f t="shared" si="54"/>
        <v>O221103058612일반상품</v>
      </c>
      <c r="B8180" s="219" t="s">
        <v>9469</v>
      </c>
      <c r="C8180" s="219" t="s">
        <v>8023</v>
      </c>
      <c r="D8180" s="219" t="s">
        <v>8065</v>
      </c>
      <c r="E8180" s="219" t="s">
        <v>7996</v>
      </c>
      <c r="F8180" s="219" t="s">
        <v>6437</v>
      </c>
      <c r="G8180" s="219" t="s">
        <v>7891</v>
      </c>
      <c r="H8180" s="219" t="s">
        <v>5990</v>
      </c>
      <c r="I8180" s="220" t="s">
        <v>8775</v>
      </c>
      <c r="J8180" s="221">
        <v>5100</v>
      </c>
      <c r="K8180" s="221">
        <v>1</v>
      </c>
      <c r="L8180" s="221">
        <v>5100</v>
      </c>
    </row>
    <row r="8181" spans="1:12" s="167" customFormat="1">
      <c r="A8181" s="218" t="str">
        <f t="shared" si="54"/>
        <v>O221103058612일반상품</v>
      </c>
      <c r="B8181" s="219" t="s">
        <v>9469</v>
      </c>
      <c r="C8181" s="219" t="s">
        <v>8023</v>
      </c>
      <c r="D8181" s="219" t="s">
        <v>8065</v>
      </c>
      <c r="E8181" s="219" t="s">
        <v>7996</v>
      </c>
      <c r="F8181" s="219" t="s">
        <v>6437</v>
      </c>
      <c r="G8181" s="219" t="s">
        <v>7891</v>
      </c>
      <c r="H8181" s="219" t="s">
        <v>5990</v>
      </c>
      <c r="I8181" s="220" t="s">
        <v>8776</v>
      </c>
      <c r="J8181" s="221">
        <v>5100</v>
      </c>
      <c r="K8181" s="221">
        <v>1</v>
      </c>
      <c r="L8181" s="221">
        <v>5100</v>
      </c>
    </row>
    <row r="8182" spans="1:12" s="167" customFormat="1">
      <c r="A8182" s="218" t="str">
        <f t="shared" si="54"/>
        <v>O221103058612일반상품</v>
      </c>
      <c r="B8182" s="219" t="s">
        <v>9469</v>
      </c>
      <c r="C8182" s="219" t="s">
        <v>8023</v>
      </c>
      <c r="D8182" s="219" t="s">
        <v>8065</v>
      </c>
      <c r="E8182" s="219" t="s">
        <v>7996</v>
      </c>
      <c r="F8182" s="219" t="s">
        <v>6437</v>
      </c>
      <c r="G8182" s="219" t="s">
        <v>7891</v>
      </c>
      <c r="H8182" s="219" t="s">
        <v>5990</v>
      </c>
      <c r="I8182" s="220" t="s">
        <v>8777</v>
      </c>
      <c r="J8182" s="221">
        <v>5570</v>
      </c>
      <c r="K8182" s="221">
        <v>1</v>
      </c>
      <c r="L8182" s="221">
        <v>5570</v>
      </c>
    </row>
    <row r="8183" spans="1:12" s="167" customFormat="1">
      <c r="A8183" s="218" t="str">
        <f t="shared" si="54"/>
        <v>O221103058612일반상품</v>
      </c>
      <c r="B8183" s="219" t="s">
        <v>9469</v>
      </c>
      <c r="C8183" s="219" t="s">
        <v>8023</v>
      </c>
      <c r="D8183" s="219" t="s">
        <v>8065</v>
      </c>
      <c r="E8183" s="219" t="s">
        <v>7996</v>
      </c>
      <c r="F8183" s="219" t="s">
        <v>6437</v>
      </c>
      <c r="G8183" s="219" t="s">
        <v>7891</v>
      </c>
      <c r="H8183" s="219" t="s">
        <v>5990</v>
      </c>
      <c r="I8183" s="220" t="s">
        <v>7930</v>
      </c>
      <c r="J8183" s="221">
        <v>4200</v>
      </c>
      <c r="K8183" s="221">
        <v>1</v>
      </c>
      <c r="L8183" s="221">
        <v>4200</v>
      </c>
    </row>
    <row r="8184" spans="1:12" s="167" customFormat="1">
      <c r="A8184" s="218" t="str">
        <f t="shared" si="54"/>
        <v>O221103058612일반상품</v>
      </c>
      <c r="B8184" s="219" t="s">
        <v>9469</v>
      </c>
      <c r="C8184" s="219" t="s">
        <v>8023</v>
      </c>
      <c r="D8184" s="219" t="s">
        <v>8065</v>
      </c>
      <c r="E8184" s="219" t="s">
        <v>7996</v>
      </c>
      <c r="F8184" s="219" t="s">
        <v>6437</v>
      </c>
      <c r="G8184" s="219" t="s">
        <v>7891</v>
      </c>
      <c r="H8184" s="219" t="s">
        <v>5990</v>
      </c>
      <c r="I8184" s="220" t="s">
        <v>8435</v>
      </c>
      <c r="J8184" s="221">
        <v>1400</v>
      </c>
      <c r="K8184" s="221">
        <v>1</v>
      </c>
      <c r="L8184" s="221">
        <v>1400</v>
      </c>
    </row>
    <row r="8185" spans="1:12" s="167" customFormat="1">
      <c r="A8185" s="218" t="str">
        <f t="shared" si="54"/>
        <v>O221103058612일반상품</v>
      </c>
      <c r="B8185" s="219" t="s">
        <v>9469</v>
      </c>
      <c r="C8185" s="219" t="s">
        <v>8023</v>
      </c>
      <c r="D8185" s="219" t="s">
        <v>8065</v>
      </c>
      <c r="E8185" s="219" t="s">
        <v>7996</v>
      </c>
      <c r="F8185" s="219" t="s">
        <v>6437</v>
      </c>
      <c r="G8185" s="219" t="s">
        <v>7891</v>
      </c>
      <c r="H8185" s="219" t="s">
        <v>5990</v>
      </c>
      <c r="I8185" s="220" t="s">
        <v>8382</v>
      </c>
      <c r="J8185" s="221">
        <v>1450</v>
      </c>
      <c r="K8185" s="221">
        <v>2</v>
      </c>
      <c r="L8185" s="221">
        <v>2900</v>
      </c>
    </row>
    <row r="8186" spans="1:12" s="167" customFormat="1">
      <c r="A8186" s="218" t="str">
        <f t="shared" si="54"/>
        <v>O221103058612일반상품</v>
      </c>
      <c r="B8186" s="219" t="s">
        <v>9469</v>
      </c>
      <c r="C8186" s="219" t="s">
        <v>8023</v>
      </c>
      <c r="D8186" s="219" t="s">
        <v>8065</v>
      </c>
      <c r="E8186" s="219" t="s">
        <v>7996</v>
      </c>
      <c r="F8186" s="219" t="s">
        <v>6437</v>
      </c>
      <c r="G8186" s="219" t="s">
        <v>7891</v>
      </c>
      <c r="H8186" s="219" t="s">
        <v>5990</v>
      </c>
      <c r="I8186" s="220" t="s">
        <v>8383</v>
      </c>
      <c r="J8186" s="221">
        <v>5090</v>
      </c>
      <c r="K8186" s="221">
        <v>1</v>
      </c>
      <c r="L8186" s="221">
        <v>5090</v>
      </c>
    </row>
    <row r="8187" spans="1:12" s="167" customFormat="1">
      <c r="A8187" s="218" t="str">
        <f t="shared" si="54"/>
        <v>O221103058612일반상품</v>
      </c>
      <c r="B8187" s="219" t="s">
        <v>9469</v>
      </c>
      <c r="C8187" s="219" t="s">
        <v>8023</v>
      </c>
      <c r="D8187" s="219" t="s">
        <v>8065</v>
      </c>
      <c r="E8187" s="219" t="s">
        <v>7996</v>
      </c>
      <c r="F8187" s="219" t="s">
        <v>6437</v>
      </c>
      <c r="G8187" s="219" t="s">
        <v>7891</v>
      </c>
      <c r="H8187" s="219" t="s">
        <v>5990</v>
      </c>
      <c r="I8187" s="220" t="s">
        <v>8075</v>
      </c>
      <c r="J8187" s="221">
        <v>4090</v>
      </c>
      <c r="K8187" s="221">
        <v>1</v>
      </c>
      <c r="L8187" s="221">
        <v>4090</v>
      </c>
    </row>
    <row r="8188" spans="1:12" s="167" customFormat="1">
      <c r="A8188" s="218" t="str">
        <f t="shared" si="54"/>
        <v>O221103058612일반상품</v>
      </c>
      <c r="B8188" s="219" t="s">
        <v>9469</v>
      </c>
      <c r="C8188" s="219" t="s">
        <v>8023</v>
      </c>
      <c r="D8188" s="219" t="s">
        <v>8065</v>
      </c>
      <c r="E8188" s="219" t="s">
        <v>7996</v>
      </c>
      <c r="F8188" s="219" t="s">
        <v>6437</v>
      </c>
      <c r="G8188" s="219" t="s">
        <v>7891</v>
      </c>
      <c r="H8188" s="219" t="s">
        <v>5990</v>
      </c>
      <c r="I8188" s="220" t="s">
        <v>8384</v>
      </c>
      <c r="J8188" s="221">
        <v>3730</v>
      </c>
      <c r="K8188" s="221">
        <v>1</v>
      </c>
      <c r="L8188" s="221">
        <v>3730</v>
      </c>
    </row>
    <row r="8189" spans="1:12" s="167" customFormat="1">
      <c r="A8189" s="218" t="str">
        <f t="shared" si="54"/>
        <v>O221103058612일반상품</v>
      </c>
      <c r="B8189" s="219" t="s">
        <v>9469</v>
      </c>
      <c r="C8189" s="219" t="s">
        <v>8023</v>
      </c>
      <c r="D8189" s="219" t="s">
        <v>8065</v>
      </c>
      <c r="E8189" s="219" t="s">
        <v>7996</v>
      </c>
      <c r="F8189" s="219" t="s">
        <v>6437</v>
      </c>
      <c r="G8189" s="219" t="s">
        <v>7891</v>
      </c>
      <c r="H8189" s="219" t="s">
        <v>5990</v>
      </c>
      <c r="I8189" s="220" t="s">
        <v>7223</v>
      </c>
      <c r="J8189" s="221">
        <v>4080</v>
      </c>
      <c r="K8189" s="221">
        <v>1</v>
      </c>
      <c r="L8189" s="221">
        <v>4080</v>
      </c>
    </row>
    <row r="8190" spans="1:12" s="167" customFormat="1">
      <c r="A8190" s="218" t="str">
        <f t="shared" si="54"/>
        <v>O221103058612일반상품</v>
      </c>
      <c r="B8190" s="219" t="s">
        <v>9469</v>
      </c>
      <c r="C8190" s="219" t="s">
        <v>8023</v>
      </c>
      <c r="D8190" s="219" t="s">
        <v>8065</v>
      </c>
      <c r="E8190" s="219" t="s">
        <v>7996</v>
      </c>
      <c r="F8190" s="219" t="s">
        <v>6437</v>
      </c>
      <c r="G8190" s="219" t="s">
        <v>7891</v>
      </c>
      <c r="H8190" s="219" t="s">
        <v>5990</v>
      </c>
      <c r="I8190" s="220" t="s">
        <v>7224</v>
      </c>
      <c r="J8190" s="221">
        <v>4430</v>
      </c>
      <c r="K8190" s="221">
        <v>1</v>
      </c>
      <c r="L8190" s="221">
        <v>4430</v>
      </c>
    </row>
    <row r="8191" spans="1:12" s="167" customFormat="1">
      <c r="A8191" s="218" t="str">
        <f t="shared" si="54"/>
        <v>O221103058612일반상품</v>
      </c>
      <c r="B8191" s="219" t="s">
        <v>9469</v>
      </c>
      <c r="C8191" s="219" t="s">
        <v>8023</v>
      </c>
      <c r="D8191" s="219" t="s">
        <v>8065</v>
      </c>
      <c r="E8191" s="219" t="s">
        <v>7996</v>
      </c>
      <c r="F8191" s="219" t="s">
        <v>6437</v>
      </c>
      <c r="G8191" s="219" t="s">
        <v>7891</v>
      </c>
      <c r="H8191" s="219" t="s">
        <v>5990</v>
      </c>
      <c r="I8191" s="220" t="s">
        <v>7203</v>
      </c>
      <c r="J8191" s="221">
        <v>5000</v>
      </c>
      <c r="K8191" s="221">
        <v>1</v>
      </c>
      <c r="L8191" s="221">
        <v>5000</v>
      </c>
    </row>
    <row r="8192" spans="1:12" s="167" customFormat="1">
      <c r="A8192" s="218" t="str">
        <f t="shared" si="54"/>
        <v>O221103058612일반상품</v>
      </c>
      <c r="B8192" s="219" t="s">
        <v>9469</v>
      </c>
      <c r="C8192" s="219" t="s">
        <v>8023</v>
      </c>
      <c r="D8192" s="219" t="s">
        <v>8065</v>
      </c>
      <c r="E8192" s="219" t="s">
        <v>7996</v>
      </c>
      <c r="F8192" s="219" t="s">
        <v>6437</v>
      </c>
      <c r="G8192" s="219" t="s">
        <v>7891</v>
      </c>
      <c r="H8192" s="219" t="s">
        <v>5990</v>
      </c>
      <c r="I8192" s="220" t="s">
        <v>7190</v>
      </c>
      <c r="J8192" s="221">
        <v>5000</v>
      </c>
      <c r="K8192" s="221">
        <v>2</v>
      </c>
      <c r="L8192" s="221">
        <v>10000</v>
      </c>
    </row>
    <row r="8193" spans="1:12" s="167" customFormat="1">
      <c r="A8193" s="218" t="str">
        <f t="shared" si="54"/>
        <v>O221103058612일반상품</v>
      </c>
      <c r="B8193" s="219" t="s">
        <v>9469</v>
      </c>
      <c r="C8193" s="219" t="s">
        <v>8023</v>
      </c>
      <c r="D8193" s="219" t="s">
        <v>8065</v>
      </c>
      <c r="E8193" s="219" t="s">
        <v>7996</v>
      </c>
      <c r="F8193" s="219" t="s">
        <v>6437</v>
      </c>
      <c r="G8193" s="219" t="s">
        <v>7891</v>
      </c>
      <c r="H8193" s="219" t="s">
        <v>5990</v>
      </c>
      <c r="I8193" s="220" t="s">
        <v>8778</v>
      </c>
      <c r="J8193" s="221">
        <v>1390</v>
      </c>
      <c r="K8193" s="221">
        <v>1</v>
      </c>
      <c r="L8193" s="221">
        <v>1390</v>
      </c>
    </row>
    <row r="8194" spans="1:12" s="167" customFormat="1">
      <c r="A8194" s="218" t="str">
        <f t="shared" si="54"/>
        <v>O221103058612일반상품</v>
      </c>
      <c r="B8194" s="219" t="s">
        <v>9469</v>
      </c>
      <c r="C8194" s="219" t="s">
        <v>8023</v>
      </c>
      <c r="D8194" s="219" t="s">
        <v>8065</v>
      </c>
      <c r="E8194" s="219" t="s">
        <v>7996</v>
      </c>
      <c r="F8194" s="219" t="s">
        <v>6437</v>
      </c>
      <c r="G8194" s="219" t="s">
        <v>7891</v>
      </c>
      <c r="H8194" s="219" t="s">
        <v>5990</v>
      </c>
      <c r="I8194" s="220" t="s">
        <v>9686</v>
      </c>
      <c r="J8194" s="221">
        <v>1390</v>
      </c>
      <c r="K8194" s="221">
        <v>1</v>
      </c>
      <c r="L8194" s="221">
        <v>1390</v>
      </c>
    </row>
    <row r="8195" spans="1:12" s="167" customFormat="1">
      <c r="A8195" s="218" t="str">
        <f t="shared" si="54"/>
        <v>O221103058612일반상품</v>
      </c>
      <c r="B8195" s="219" t="s">
        <v>9469</v>
      </c>
      <c r="C8195" s="219" t="s">
        <v>8023</v>
      </c>
      <c r="D8195" s="219" t="s">
        <v>8065</v>
      </c>
      <c r="E8195" s="219" t="s">
        <v>7996</v>
      </c>
      <c r="F8195" s="219" t="s">
        <v>6437</v>
      </c>
      <c r="G8195" s="219" t="s">
        <v>7891</v>
      </c>
      <c r="H8195" s="219" t="s">
        <v>5990</v>
      </c>
      <c r="I8195" s="220" t="s">
        <v>9687</v>
      </c>
      <c r="J8195" s="221">
        <v>5430</v>
      </c>
      <c r="K8195" s="221">
        <v>1</v>
      </c>
      <c r="L8195" s="221">
        <v>5430</v>
      </c>
    </row>
    <row r="8196" spans="1:12" s="167" customFormat="1">
      <c r="A8196" s="218" t="str">
        <f t="shared" si="54"/>
        <v>O221103058612일반상품</v>
      </c>
      <c r="B8196" s="219" t="s">
        <v>9469</v>
      </c>
      <c r="C8196" s="219" t="s">
        <v>8023</v>
      </c>
      <c r="D8196" s="219" t="s">
        <v>8065</v>
      </c>
      <c r="E8196" s="219" t="s">
        <v>7996</v>
      </c>
      <c r="F8196" s="219" t="s">
        <v>6437</v>
      </c>
      <c r="G8196" s="219" t="s">
        <v>7891</v>
      </c>
      <c r="H8196" s="219" t="s">
        <v>5990</v>
      </c>
      <c r="I8196" s="220" t="s">
        <v>9562</v>
      </c>
      <c r="J8196" s="221">
        <v>2570</v>
      </c>
      <c r="K8196" s="221">
        <v>1</v>
      </c>
      <c r="L8196" s="221">
        <v>2570</v>
      </c>
    </row>
    <row r="8197" spans="1:12" s="167" customFormat="1">
      <c r="A8197" s="218" t="str">
        <f t="shared" si="54"/>
        <v>O221103058612일반상품</v>
      </c>
      <c r="B8197" s="219" t="s">
        <v>9469</v>
      </c>
      <c r="C8197" s="219" t="s">
        <v>8023</v>
      </c>
      <c r="D8197" s="219" t="s">
        <v>8065</v>
      </c>
      <c r="E8197" s="219" t="s">
        <v>7996</v>
      </c>
      <c r="F8197" s="219" t="s">
        <v>6437</v>
      </c>
      <c r="G8197" s="219" t="s">
        <v>7891</v>
      </c>
      <c r="H8197" s="219" t="s">
        <v>5990</v>
      </c>
      <c r="I8197" s="220" t="s">
        <v>9688</v>
      </c>
      <c r="J8197" s="221">
        <v>7130</v>
      </c>
      <c r="K8197" s="221">
        <v>1</v>
      </c>
      <c r="L8197" s="221">
        <v>7130</v>
      </c>
    </row>
    <row r="8198" spans="1:12" s="167" customFormat="1">
      <c r="A8198" s="218" t="str">
        <f t="shared" si="54"/>
        <v>O221103058612일반상품</v>
      </c>
      <c r="B8198" s="219" t="s">
        <v>9469</v>
      </c>
      <c r="C8198" s="219" t="s">
        <v>8023</v>
      </c>
      <c r="D8198" s="219" t="s">
        <v>8065</v>
      </c>
      <c r="E8198" s="219" t="s">
        <v>7996</v>
      </c>
      <c r="F8198" s="219" t="s">
        <v>6437</v>
      </c>
      <c r="G8198" s="219" t="s">
        <v>7891</v>
      </c>
      <c r="H8198" s="219" t="s">
        <v>5990</v>
      </c>
      <c r="I8198" s="220" t="s">
        <v>9689</v>
      </c>
      <c r="J8198" s="221">
        <v>8520</v>
      </c>
      <c r="K8198" s="221">
        <v>1</v>
      </c>
      <c r="L8198" s="221">
        <v>8520</v>
      </c>
    </row>
    <row r="8199" spans="1:12" s="167" customFormat="1">
      <c r="A8199" s="218" t="str">
        <f t="shared" si="54"/>
        <v>O221103058612일반상품</v>
      </c>
      <c r="B8199" s="219" t="s">
        <v>9469</v>
      </c>
      <c r="C8199" s="219" t="s">
        <v>8023</v>
      </c>
      <c r="D8199" s="219" t="s">
        <v>8065</v>
      </c>
      <c r="E8199" s="219" t="s">
        <v>7996</v>
      </c>
      <c r="F8199" s="219" t="s">
        <v>6437</v>
      </c>
      <c r="G8199" s="219" t="s">
        <v>7891</v>
      </c>
      <c r="H8199" s="219" t="s">
        <v>5990</v>
      </c>
      <c r="I8199" s="220" t="s">
        <v>8875</v>
      </c>
      <c r="J8199" s="221">
        <v>5500</v>
      </c>
      <c r="K8199" s="221">
        <v>1</v>
      </c>
      <c r="L8199" s="221">
        <v>5500</v>
      </c>
    </row>
    <row r="8200" spans="1:12" s="167" customFormat="1">
      <c r="A8200" s="218" t="str">
        <f t="shared" si="54"/>
        <v>O221103058612일반상품</v>
      </c>
      <c r="B8200" s="219" t="s">
        <v>9469</v>
      </c>
      <c r="C8200" s="219" t="s">
        <v>8023</v>
      </c>
      <c r="D8200" s="219" t="s">
        <v>8065</v>
      </c>
      <c r="E8200" s="219" t="s">
        <v>7996</v>
      </c>
      <c r="F8200" s="219" t="s">
        <v>6437</v>
      </c>
      <c r="G8200" s="219" t="s">
        <v>7891</v>
      </c>
      <c r="H8200" s="219" t="s">
        <v>5990</v>
      </c>
      <c r="I8200" s="220" t="s">
        <v>9563</v>
      </c>
      <c r="J8200" s="221">
        <v>1700</v>
      </c>
      <c r="K8200" s="221">
        <v>1</v>
      </c>
      <c r="L8200" s="221">
        <v>1700</v>
      </c>
    </row>
    <row r="8201" spans="1:12" s="167" customFormat="1">
      <c r="A8201" s="218" t="str">
        <f t="shared" si="54"/>
        <v>O221103058612일반상품</v>
      </c>
      <c r="B8201" s="219" t="s">
        <v>9469</v>
      </c>
      <c r="C8201" s="219" t="s">
        <v>8023</v>
      </c>
      <c r="D8201" s="219" t="s">
        <v>8065</v>
      </c>
      <c r="E8201" s="219" t="s">
        <v>7996</v>
      </c>
      <c r="F8201" s="219" t="s">
        <v>6437</v>
      </c>
      <c r="G8201" s="219" t="s">
        <v>7891</v>
      </c>
      <c r="H8201" s="219" t="s">
        <v>5990</v>
      </c>
      <c r="I8201" s="220" t="s">
        <v>9645</v>
      </c>
      <c r="J8201" s="221">
        <v>2270</v>
      </c>
      <c r="K8201" s="221">
        <v>1</v>
      </c>
      <c r="L8201" s="221">
        <v>2270</v>
      </c>
    </row>
    <row r="8202" spans="1:12" s="167" customFormat="1">
      <c r="A8202" s="218" t="str">
        <f t="shared" si="54"/>
        <v>O221103058612일반상품</v>
      </c>
      <c r="B8202" s="219" t="s">
        <v>9469</v>
      </c>
      <c r="C8202" s="219" t="s">
        <v>8023</v>
      </c>
      <c r="D8202" s="219" t="s">
        <v>8065</v>
      </c>
      <c r="E8202" s="219" t="s">
        <v>7996</v>
      </c>
      <c r="F8202" s="219" t="s">
        <v>6437</v>
      </c>
      <c r="G8202" s="219" t="s">
        <v>7891</v>
      </c>
      <c r="H8202" s="219" t="s">
        <v>5990</v>
      </c>
      <c r="I8202" s="220" t="s">
        <v>9690</v>
      </c>
      <c r="J8202" s="221">
        <v>5420</v>
      </c>
      <c r="K8202" s="221">
        <v>1</v>
      </c>
      <c r="L8202" s="221">
        <v>5420</v>
      </c>
    </row>
    <row r="8203" spans="1:12" s="167" customFormat="1">
      <c r="A8203" s="218" t="str">
        <f t="shared" si="54"/>
        <v>O221103058612일반상품</v>
      </c>
      <c r="B8203" s="219" t="s">
        <v>9469</v>
      </c>
      <c r="C8203" s="219" t="s">
        <v>8023</v>
      </c>
      <c r="D8203" s="219" t="s">
        <v>8065</v>
      </c>
      <c r="E8203" s="219" t="s">
        <v>7996</v>
      </c>
      <c r="F8203" s="219" t="s">
        <v>6437</v>
      </c>
      <c r="G8203" s="219" t="s">
        <v>7891</v>
      </c>
      <c r="H8203" s="219" t="s">
        <v>5990</v>
      </c>
      <c r="I8203" s="220" t="s">
        <v>7975</v>
      </c>
      <c r="J8203" s="221">
        <v>2780</v>
      </c>
      <c r="K8203" s="221">
        <v>1</v>
      </c>
      <c r="L8203" s="221">
        <v>2780</v>
      </c>
    </row>
    <row r="8204" spans="1:12" s="167" customFormat="1">
      <c r="A8204" s="218" t="str">
        <f t="shared" si="54"/>
        <v>O221103058612일반상품</v>
      </c>
      <c r="B8204" s="219" t="s">
        <v>9469</v>
      </c>
      <c r="C8204" s="219" t="s">
        <v>8023</v>
      </c>
      <c r="D8204" s="219" t="s">
        <v>8065</v>
      </c>
      <c r="E8204" s="219" t="s">
        <v>7996</v>
      </c>
      <c r="F8204" s="219" t="s">
        <v>6437</v>
      </c>
      <c r="G8204" s="219" t="s">
        <v>7891</v>
      </c>
      <c r="H8204" s="219" t="s">
        <v>5990</v>
      </c>
      <c r="I8204" s="220" t="s">
        <v>7269</v>
      </c>
      <c r="J8204" s="221">
        <v>900</v>
      </c>
      <c r="K8204" s="221">
        <v>3</v>
      </c>
      <c r="L8204" s="221">
        <v>2700</v>
      </c>
    </row>
    <row r="8205" spans="1:12" s="167" customFormat="1">
      <c r="A8205" s="218" t="str">
        <f t="shared" si="54"/>
        <v>O221103058612일반상품</v>
      </c>
      <c r="B8205" s="219" t="s">
        <v>9469</v>
      </c>
      <c r="C8205" s="219" t="s">
        <v>8023</v>
      </c>
      <c r="D8205" s="219" t="s">
        <v>8065</v>
      </c>
      <c r="E8205" s="219" t="s">
        <v>7996</v>
      </c>
      <c r="F8205" s="219" t="s">
        <v>6437</v>
      </c>
      <c r="G8205" s="219" t="s">
        <v>7891</v>
      </c>
      <c r="H8205" s="219" t="s">
        <v>5990</v>
      </c>
      <c r="I8205" s="220" t="s">
        <v>8837</v>
      </c>
      <c r="J8205" s="221">
        <v>6980</v>
      </c>
      <c r="K8205" s="221">
        <v>1</v>
      </c>
      <c r="L8205" s="221">
        <v>6980</v>
      </c>
    </row>
    <row r="8206" spans="1:12" s="167" customFormat="1">
      <c r="A8206" s="218" t="str">
        <f t="shared" si="54"/>
        <v>O221103058612일반상품</v>
      </c>
      <c r="B8206" s="219" t="s">
        <v>9469</v>
      </c>
      <c r="C8206" s="219" t="s">
        <v>8023</v>
      </c>
      <c r="D8206" s="219" t="s">
        <v>8065</v>
      </c>
      <c r="E8206" s="219" t="s">
        <v>7996</v>
      </c>
      <c r="F8206" s="219" t="s">
        <v>6437</v>
      </c>
      <c r="G8206" s="219" t="s">
        <v>7891</v>
      </c>
      <c r="H8206" s="219" t="s">
        <v>5990</v>
      </c>
      <c r="I8206" s="220" t="s">
        <v>8592</v>
      </c>
      <c r="J8206" s="221">
        <v>1800</v>
      </c>
      <c r="K8206" s="221">
        <v>1</v>
      </c>
      <c r="L8206" s="221">
        <v>1800</v>
      </c>
    </row>
    <row r="8207" spans="1:12" s="167" customFormat="1">
      <c r="A8207" s="218" t="str">
        <f t="shared" si="54"/>
        <v>O221103058612일반상품</v>
      </c>
      <c r="B8207" s="219" t="s">
        <v>9469</v>
      </c>
      <c r="C8207" s="219" t="s">
        <v>8023</v>
      </c>
      <c r="D8207" s="219" t="s">
        <v>8065</v>
      </c>
      <c r="E8207" s="219" t="s">
        <v>7996</v>
      </c>
      <c r="F8207" s="219" t="s">
        <v>6437</v>
      </c>
      <c r="G8207" s="219" t="s">
        <v>7891</v>
      </c>
      <c r="H8207" s="219" t="s">
        <v>5990</v>
      </c>
      <c r="I8207" s="220" t="s">
        <v>7191</v>
      </c>
      <c r="J8207" s="221">
        <v>13520</v>
      </c>
      <c r="K8207" s="221">
        <v>1</v>
      </c>
      <c r="L8207" s="221">
        <v>13520</v>
      </c>
    </row>
    <row r="8208" spans="1:12" s="167" customFormat="1">
      <c r="A8208" s="218" t="str">
        <f t="shared" si="54"/>
        <v>O221103058612일반상품</v>
      </c>
      <c r="B8208" s="219" t="s">
        <v>9469</v>
      </c>
      <c r="C8208" s="219" t="s">
        <v>8023</v>
      </c>
      <c r="D8208" s="219" t="s">
        <v>8065</v>
      </c>
      <c r="E8208" s="219" t="s">
        <v>7996</v>
      </c>
      <c r="F8208" s="219" t="s">
        <v>6437</v>
      </c>
      <c r="G8208" s="219" t="s">
        <v>7891</v>
      </c>
      <c r="H8208" s="219" t="s">
        <v>5990</v>
      </c>
      <c r="I8208" s="220" t="s">
        <v>7252</v>
      </c>
      <c r="J8208" s="221">
        <v>2850</v>
      </c>
      <c r="K8208" s="221">
        <v>1</v>
      </c>
      <c r="L8208" s="221">
        <v>2850</v>
      </c>
    </row>
    <row r="8209" spans="1:12" s="167" customFormat="1">
      <c r="A8209" s="218" t="str">
        <f t="shared" si="54"/>
        <v>O221103058612일반상품</v>
      </c>
      <c r="B8209" s="219" t="s">
        <v>9469</v>
      </c>
      <c r="C8209" s="219" t="s">
        <v>8023</v>
      </c>
      <c r="D8209" s="219" t="s">
        <v>8065</v>
      </c>
      <c r="E8209" s="219" t="s">
        <v>7996</v>
      </c>
      <c r="F8209" s="219" t="s">
        <v>6437</v>
      </c>
      <c r="G8209" s="219" t="s">
        <v>7891</v>
      </c>
      <c r="H8209" s="219" t="s">
        <v>5990</v>
      </c>
      <c r="I8209" s="220" t="s">
        <v>7253</v>
      </c>
      <c r="J8209" s="221">
        <v>2850</v>
      </c>
      <c r="K8209" s="221">
        <v>1</v>
      </c>
      <c r="L8209" s="221">
        <v>2850</v>
      </c>
    </row>
    <row r="8210" spans="1:12" s="167" customFormat="1">
      <c r="A8210" s="218" t="str">
        <f t="shared" si="54"/>
        <v>O221103058612일반상품</v>
      </c>
      <c r="B8210" s="219" t="s">
        <v>9469</v>
      </c>
      <c r="C8210" s="219" t="s">
        <v>8023</v>
      </c>
      <c r="D8210" s="219" t="s">
        <v>8065</v>
      </c>
      <c r="E8210" s="219" t="s">
        <v>7996</v>
      </c>
      <c r="F8210" s="219" t="s">
        <v>6437</v>
      </c>
      <c r="G8210" s="219" t="s">
        <v>7891</v>
      </c>
      <c r="H8210" s="219" t="s">
        <v>5990</v>
      </c>
      <c r="I8210" s="220" t="s">
        <v>7254</v>
      </c>
      <c r="J8210" s="221">
        <v>2850</v>
      </c>
      <c r="K8210" s="221">
        <v>1</v>
      </c>
      <c r="L8210" s="221">
        <v>2850</v>
      </c>
    </row>
    <row r="8211" spans="1:12" s="167" customFormat="1">
      <c r="A8211" s="218" t="str">
        <f t="shared" si="54"/>
        <v>O221103058612일반상품</v>
      </c>
      <c r="B8211" s="219" t="s">
        <v>9469</v>
      </c>
      <c r="C8211" s="219" t="s">
        <v>8023</v>
      </c>
      <c r="D8211" s="219" t="s">
        <v>8065</v>
      </c>
      <c r="E8211" s="219" t="s">
        <v>7996</v>
      </c>
      <c r="F8211" s="219" t="s">
        <v>6437</v>
      </c>
      <c r="G8211" s="219" t="s">
        <v>7891</v>
      </c>
      <c r="H8211" s="219" t="s">
        <v>5990</v>
      </c>
      <c r="I8211" s="220" t="s">
        <v>8524</v>
      </c>
      <c r="J8211" s="221">
        <v>5800</v>
      </c>
      <c r="K8211" s="221">
        <v>1</v>
      </c>
      <c r="L8211" s="221">
        <v>5800</v>
      </c>
    </row>
    <row r="8212" spans="1:12" s="167" customFormat="1">
      <c r="A8212" s="218" t="str">
        <f t="shared" si="54"/>
        <v>O221103058612일반상품</v>
      </c>
      <c r="B8212" s="219" t="s">
        <v>9469</v>
      </c>
      <c r="C8212" s="219" t="s">
        <v>8023</v>
      </c>
      <c r="D8212" s="219" t="s">
        <v>8065</v>
      </c>
      <c r="E8212" s="219" t="s">
        <v>7996</v>
      </c>
      <c r="F8212" s="219" t="s">
        <v>6437</v>
      </c>
      <c r="G8212" s="219" t="s">
        <v>7891</v>
      </c>
      <c r="H8212" s="219" t="s">
        <v>5990</v>
      </c>
      <c r="I8212" s="220" t="s">
        <v>9691</v>
      </c>
      <c r="J8212" s="221">
        <v>4910</v>
      </c>
      <c r="K8212" s="221">
        <v>1</v>
      </c>
      <c r="L8212" s="221">
        <v>4910</v>
      </c>
    </row>
    <row r="8213" spans="1:12" s="167" customFormat="1">
      <c r="A8213" s="218" t="str">
        <f t="shared" si="54"/>
        <v>O221103058612일반상품</v>
      </c>
      <c r="B8213" s="219" t="s">
        <v>9469</v>
      </c>
      <c r="C8213" s="219" t="s">
        <v>8023</v>
      </c>
      <c r="D8213" s="219" t="s">
        <v>8065</v>
      </c>
      <c r="E8213" s="219" t="s">
        <v>7996</v>
      </c>
      <c r="F8213" s="219" t="s">
        <v>6437</v>
      </c>
      <c r="G8213" s="219" t="s">
        <v>7891</v>
      </c>
      <c r="H8213" s="219" t="s">
        <v>5990</v>
      </c>
      <c r="I8213" s="220" t="s">
        <v>9579</v>
      </c>
      <c r="J8213" s="221">
        <v>2240</v>
      </c>
      <c r="K8213" s="221">
        <v>1</v>
      </c>
      <c r="L8213" s="221">
        <v>2240</v>
      </c>
    </row>
    <row r="8214" spans="1:12" s="167" customFormat="1">
      <c r="A8214" s="218" t="str">
        <f t="shared" si="54"/>
        <v>O221103058612일반상품</v>
      </c>
      <c r="B8214" s="219" t="s">
        <v>9469</v>
      </c>
      <c r="C8214" s="219" t="s">
        <v>8023</v>
      </c>
      <c r="D8214" s="219" t="s">
        <v>8065</v>
      </c>
      <c r="E8214" s="219" t="s">
        <v>7996</v>
      </c>
      <c r="F8214" s="219" t="s">
        <v>6437</v>
      </c>
      <c r="G8214" s="219" t="s">
        <v>7891</v>
      </c>
      <c r="H8214" s="219" t="s">
        <v>5990</v>
      </c>
      <c r="I8214" s="220" t="s">
        <v>8815</v>
      </c>
      <c r="J8214" s="221">
        <v>2740</v>
      </c>
      <c r="K8214" s="221">
        <v>1</v>
      </c>
      <c r="L8214" s="221">
        <v>2740</v>
      </c>
    </row>
    <row r="8215" spans="1:12" s="167" customFormat="1">
      <c r="A8215" s="218" t="str">
        <f t="shared" si="54"/>
        <v>O221103058612일반상품</v>
      </c>
      <c r="B8215" s="219" t="s">
        <v>9469</v>
      </c>
      <c r="C8215" s="219" t="s">
        <v>8023</v>
      </c>
      <c r="D8215" s="219" t="s">
        <v>8065</v>
      </c>
      <c r="E8215" s="219" t="s">
        <v>7996</v>
      </c>
      <c r="F8215" s="219" t="s">
        <v>6437</v>
      </c>
      <c r="G8215" s="219" t="s">
        <v>7891</v>
      </c>
      <c r="H8215" s="219" t="s">
        <v>5990</v>
      </c>
      <c r="I8215" s="220" t="s">
        <v>8484</v>
      </c>
      <c r="J8215" s="221">
        <v>4270</v>
      </c>
      <c r="K8215" s="221">
        <v>2</v>
      </c>
      <c r="L8215" s="221">
        <v>8540</v>
      </c>
    </row>
    <row r="8216" spans="1:12" s="167" customFormat="1">
      <c r="A8216" s="218" t="str">
        <f t="shared" si="54"/>
        <v>O221103058612일반상품</v>
      </c>
      <c r="B8216" s="219" t="s">
        <v>9469</v>
      </c>
      <c r="C8216" s="219" t="s">
        <v>8023</v>
      </c>
      <c r="D8216" s="219" t="s">
        <v>8065</v>
      </c>
      <c r="E8216" s="219" t="s">
        <v>7996</v>
      </c>
      <c r="F8216" s="219" t="s">
        <v>6437</v>
      </c>
      <c r="G8216" s="219" t="s">
        <v>7891</v>
      </c>
      <c r="H8216" s="219" t="s">
        <v>5990</v>
      </c>
      <c r="I8216" s="220" t="s">
        <v>7259</v>
      </c>
      <c r="J8216" s="221">
        <v>5850</v>
      </c>
      <c r="K8216" s="221">
        <v>2</v>
      </c>
      <c r="L8216" s="221">
        <v>11700</v>
      </c>
    </row>
    <row r="8217" spans="1:12" s="167" customFormat="1">
      <c r="A8217" s="218" t="str">
        <f t="shared" si="54"/>
        <v>O221103058612일반상품</v>
      </c>
      <c r="B8217" s="219" t="s">
        <v>9469</v>
      </c>
      <c r="C8217" s="219" t="s">
        <v>8023</v>
      </c>
      <c r="D8217" s="219" t="s">
        <v>8065</v>
      </c>
      <c r="E8217" s="219" t="s">
        <v>7996</v>
      </c>
      <c r="F8217" s="219" t="s">
        <v>6437</v>
      </c>
      <c r="G8217" s="219" t="s">
        <v>7891</v>
      </c>
      <c r="H8217" s="219" t="s">
        <v>5990</v>
      </c>
      <c r="I8217" s="220" t="s">
        <v>9050</v>
      </c>
      <c r="J8217" s="221">
        <v>3980</v>
      </c>
      <c r="K8217" s="221">
        <v>1</v>
      </c>
      <c r="L8217" s="221">
        <v>3980</v>
      </c>
    </row>
    <row r="8218" spans="1:12" s="167" customFormat="1">
      <c r="A8218" s="218" t="str">
        <f t="shared" si="54"/>
        <v>O221103058612일반상품</v>
      </c>
      <c r="B8218" s="219" t="s">
        <v>9469</v>
      </c>
      <c r="C8218" s="219" t="s">
        <v>8023</v>
      </c>
      <c r="D8218" s="219" t="s">
        <v>8065</v>
      </c>
      <c r="E8218" s="219" t="s">
        <v>7996</v>
      </c>
      <c r="F8218" s="219" t="s">
        <v>6437</v>
      </c>
      <c r="G8218" s="219" t="s">
        <v>7891</v>
      </c>
      <c r="H8218" s="219" t="s">
        <v>5990</v>
      </c>
      <c r="I8218" s="220" t="s">
        <v>8861</v>
      </c>
      <c r="J8218" s="221">
        <v>2900</v>
      </c>
      <c r="K8218" s="221">
        <v>1</v>
      </c>
      <c r="L8218" s="221">
        <v>2900</v>
      </c>
    </row>
    <row r="8219" spans="1:12" s="167" customFormat="1">
      <c r="A8219" s="218" t="str">
        <f t="shared" si="54"/>
        <v>O221103058612일반상품</v>
      </c>
      <c r="B8219" s="219" t="s">
        <v>9469</v>
      </c>
      <c r="C8219" s="219" t="s">
        <v>8023</v>
      </c>
      <c r="D8219" s="219" t="s">
        <v>8065</v>
      </c>
      <c r="E8219" s="219" t="s">
        <v>7996</v>
      </c>
      <c r="F8219" s="219" t="s">
        <v>6437</v>
      </c>
      <c r="G8219" s="219" t="s">
        <v>7891</v>
      </c>
      <c r="H8219" s="219" t="s">
        <v>5990</v>
      </c>
      <c r="I8219" s="220" t="s">
        <v>9580</v>
      </c>
      <c r="J8219" s="221">
        <v>7700</v>
      </c>
      <c r="K8219" s="221">
        <v>1</v>
      </c>
      <c r="L8219" s="221">
        <v>7700</v>
      </c>
    </row>
    <row r="8220" spans="1:12" s="167" customFormat="1">
      <c r="A8220" s="218" t="str">
        <f t="shared" si="54"/>
        <v>O221103058612일반상품</v>
      </c>
      <c r="B8220" s="219" t="s">
        <v>9469</v>
      </c>
      <c r="C8220" s="219" t="s">
        <v>8023</v>
      </c>
      <c r="D8220" s="219" t="s">
        <v>8065</v>
      </c>
      <c r="E8220" s="219" t="s">
        <v>7996</v>
      </c>
      <c r="F8220" s="219" t="s">
        <v>6437</v>
      </c>
      <c r="G8220" s="219" t="s">
        <v>7891</v>
      </c>
      <c r="H8220" s="219" t="s">
        <v>5990</v>
      </c>
      <c r="I8220" s="220" t="s">
        <v>7275</v>
      </c>
      <c r="J8220" s="221">
        <v>1240</v>
      </c>
      <c r="K8220" s="221">
        <v>1</v>
      </c>
      <c r="L8220" s="221">
        <v>1240</v>
      </c>
    </row>
    <row r="8221" spans="1:12" s="167" customFormat="1">
      <c r="A8221" s="218" t="str">
        <f t="shared" si="54"/>
        <v>O221103058612일반상품</v>
      </c>
      <c r="B8221" s="219" t="s">
        <v>9469</v>
      </c>
      <c r="C8221" s="219" t="s">
        <v>8023</v>
      </c>
      <c r="D8221" s="219" t="s">
        <v>8065</v>
      </c>
      <c r="E8221" s="219" t="s">
        <v>7996</v>
      </c>
      <c r="F8221" s="219" t="s">
        <v>6437</v>
      </c>
      <c r="G8221" s="219" t="s">
        <v>7891</v>
      </c>
      <c r="H8221" s="219" t="s">
        <v>5990</v>
      </c>
      <c r="I8221" s="220" t="s">
        <v>8981</v>
      </c>
      <c r="J8221" s="221">
        <v>1240</v>
      </c>
      <c r="K8221" s="221">
        <v>3</v>
      </c>
      <c r="L8221" s="221">
        <v>3720</v>
      </c>
    </row>
    <row r="8222" spans="1:12" s="167" customFormat="1">
      <c r="A8222" s="218" t="str">
        <f t="shared" si="54"/>
        <v>O221103058612일반상품</v>
      </c>
      <c r="B8222" s="219" t="s">
        <v>9469</v>
      </c>
      <c r="C8222" s="219" t="s">
        <v>8023</v>
      </c>
      <c r="D8222" s="219" t="s">
        <v>8065</v>
      </c>
      <c r="E8222" s="219" t="s">
        <v>7996</v>
      </c>
      <c r="F8222" s="219" t="s">
        <v>6437</v>
      </c>
      <c r="G8222" s="219" t="s">
        <v>7891</v>
      </c>
      <c r="H8222" s="219" t="s">
        <v>5990</v>
      </c>
      <c r="I8222" s="220" t="s">
        <v>8982</v>
      </c>
      <c r="J8222" s="221">
        <v>1240</v>
      </c>
      <c r="K8222" s="221">
        <v>4</v>
      </c>
      <c r="L8222" s="221">
        <v>4960</v>
      </c>
    </row>
    <row r="8223" spans="1:12" s="167" customFormat="1">
      <c r="A8223" s="218" t="str">
        <f t="shared" si="54"/>
        <v>O221103058612일반상품</v>
      </c>
      <c r="B8223" s="219" t="s">
        <v>9469</v>
      </c>
      <c r="C8223" s="219" t="s">
        <v>8023</v>
      </c>
      <c r="D8223" s="219" t="s">
        <v>8065</v>
      </c>
      <c r="E8223" s="219" t="s">
        <v>7996</v>
      </c>
      <c r="F8223" s="219" t="s">
        <v>6437</v>
      </c>
      <c r="G8223" s="219" t="s">
        <v>7891</v>
      </c>
      <c r="H8223" s="219" t="s">
        <v>5990</v>
      </c>
      <c r="I8223" s="220" t="s">
        <v>7262</v>
      </c>
      <c r="J8223" s="221">
        <v>1000</v>
      </c>
      <c r="K8223" s="221">
        <v>3</v>
      </c>
      <c r="L8223" s="221">
        <v>3000</v>
      </c>
    </row>
    <row r="8224" spans="1:12" s="167" customFormat="1">
      <c r="A8224" s="218" t="str">
        <f t="shared" si="54"/>
        <v>O221103058612일반상품</v>
      </c>
      <c r="B8224" s="219" t="s">
        <v>9469</v>
      </c>
      <c r="C8224" s="219" t="s">
        <v>8023</v>
      </c>
      <c r="D8224" s="219" t="s">
        <v>8065</v>
      </c>
      <c r="E8224" s="219" t="s">
        <v>7996</v>
      </c>
      <c r="F8224" s="219" t="s">
        <v>6437</v>
      </c>
      <c r="G8224" s="219" t="s">
        <v>7891</v>
      </c>
      <c r="H8224" s="219" t="s">
        <v>5990</v>
      </c>
      <c r="I8224" s="220" t="s">
        <v>7205</v>
      </c>
      <c r="J8224" s="221">
        <v>5430</v>
      </c>
      <c r="K8224" s="221">
        <v>2</v>
      </c>
      <c r="L8224" s="221">
        <v>10860</v>
      </c>
    </row>
    <row r="8225" spans="1:12" s="167" customFormat="1">
      <c r="A8225" s="218" t="str">
        <f t="shared" si="54"/>
        <v>O221103058612일반상품</v>
      </c>
      <c r="B8225" s="219" t="s">
        <v>9469</v>
      </c>
      <c r="C8225" s="219" t="s">
        <v>8023</v>
      </c>
      <c r="D8225" s="219" t="s">
        <v>8065</v>
      </c>
      <c r="E8225" s="219" t="s">
        <v>7996</v>
      </c>
      <c r="F8225" s="219" t="s">
        <v>6437</v>
      </c>
      <c r="G8225" s="219" t="s">
        <v>7891</v>
      </c>
      <c r="H8225" s="219" t="s">
        <v>5990</v>
      </c>
      <c r="I8225" s="220" t="s">
        <v>8390</v>
      </c>
      <c r="J8225" s="221">
        <v>7040</v>
      </c>
      <c r="K8225" s="221">
        <v>2</v>
      </c>
      <c r="L8225" s="221">
        <v>14080</v>
      </c>
    </row>
    <row r="8226" spans="1:12" s="167" customFormat="1">
      <c r="A8226" s="218" t="str">
        <f t="shared" si="54"/>
        <v>O221103058612일반상품</v>
      </c>
      <c r="B8226" s="219" t="s">
        <v>9469</v>
      </c>
      <c r="C8226" s="219" t="s">
        <v>8023</v>
      </c>
      <c r="D8226" s="219" t="s">
        <v>8065</v>
      </c>
      <c r="E8226" s="219" t="s">
        <v>7996</v>
      </c>
      <c r="F8226" s="219" t="s">
        <v>6437</v>
      </c>
      <c r="G8226" s="219" t="s">
        <v>7891</v>
      </c>
      <c r="H8226" s="219" t="s">
        <v>5990</v>
      </c>
      <c r="I8226" s="220" t="s">
        <v>9692</v>
      </c>
      <c r="J8226" s="221">
        <v>1410</v>
      </c>
      <c r="K8226" s="221">
        <v>1</v>
      </c>
      <c r="L8226" s="221">
        <v>1410</v>
      </c>
    </row>
    <row r="8227" spans="1:12" s="167" customFormat="1">
      <c r="A8227" s="218" t="str">
        <f t="shared" si="54"/>
        <v>O221103058612일반상품</v>
      </c>
      <c r="B8227" s="219" t="s">
        <v>9469</v>
      </c>
      <c r="C8227" s="219" t="s">
        <v>8023</v>
      </c>
      <c r="D8227" s="219" t="s">
        <v>8065</v>
      </c>
      <c r="E8227" s="219" t="s">
        <v>7996</v>
      </c>
      <c r="F8227" s="219" t="s">
        <v>6437</v>
      </c>
      <c r="G8227" s="219" t="s">
        <v>7891</v>
      </c>
      <c r="H8227" s="219" t="s">
        <v>5990</v>
      </c>
      <c r="I8227" s="220" t="s">
        <v>8589</v>
      </c>
      <c r="J8227" s="221">
        <v>3000</v>
      </c>
      <c r="K8227" s="221">
        <v>1</v>
      </c>
      <c r="L8227" s="221">
        <v>3000</v>
      </c>
    </row>
    <row r="8228" spans="1:12" s="167" customFormat="1">
      <c r="A8228" s="218" t="str">
        <f t="shared" si="54"/>
        <v>O221103058612일반상품</v>
      </c>
      <c r="B8228" s="219" t="s">
        <v>9469</v>
      </c>
      <c r="C8228" s="219" t="s">
        <v>8023</v>
      </c>
      <c r="D8228" s="219" t="s">
        <v>8065</v>
      </c>
      <c r="E8228" s="219" t="s">
        <v>7996</v>
      </c>
      <c r="F8228" s="219" t="s">
        <v>6437</v>
      </c>
      <c r="G8228" s="219" t="s">
        <v>7891</v>
      </c>
      <c r="H8228" s="219" t="s">
        <v>5990</v>
      </c>
      <c r="I8228" s="220" t="s">
        <v>9605</v>
      </c>
      <c r="J8228" s="221">
        <v>6250</v>
      </c>
      <c r="K8228" s="221">
        <v>1</v>
      </c>
      <c r="L8228" s="221">
        <v>6250</v>
      </c>
    </row>
    <row r="8229" spans="1:12" s="167" customFormat="1">
      <c r="A8229" s="218" t="str">
        <f t="shared" si="54"/>
        <v>O221103058612일반상품</v>
      </c>
      <c r="B8229" s="219" t="s">
        <v>9469</v>
      </c>
      <c r="C8229" s="219" t="s">
        <v>8023</v>
      </c>
      <c r="D8229" s="219" t="s">
        <v>8065</v>
      </c>
      <c r="E8229" s="219" t="s">
        <v>7996</v>
      </c>
      <c r="F8229" s="219" t="s">
        <v>6437</v>
      </c>
      <c r="G8229" s="219" t="s">
        <v>7891</v>
      </c>
      <c r="H8229" s="219" t="s">
        <v>5990</v>
      </c>
      <c r="I8229" s="220" t="s">
        <v>9582</v>
      </c>
      <c r="J8229" s="221">
        <v>2320</v>
      </c>
      <c r="K8229" s="221">
        <v>1</v>
      </c>
      <c r="L8229" s="221">
        <v>2320</v>
      </c>
    </row>
    <row r="8230" spans="1:12" s="167" customFormat="1">
      <c r="A8230" s="218" t="str">
        <f t="shared" si="54"/>
        <v>O221103058612일반상품</v>
      </c>
      <c r="B8230" s="219" t="s">
        <v>9469</v>
      </c>
      <c r="C8230" s="219" t="s">
        <v>8023</v>
      </c>
      <c r="D8230" s="219" t="s">
        <v>8065</v>
      </c>
      <c r="E8230" s="219" t="s">
        <v>7996</v>
      </c>
      <c r="F8230" s="219" t="s">
        <v>6437</v>
      </c>
      <c r="G8230" s="219" t="s">
        <v>7891</v>
      </c>
      <c r="H8230" s="219" t="s">
        <v>5990</v>
      </c>
      <c r="I8230" s="220" t="s">
        <v>9583</v>
      </c>
      <c r="J8230" s="221">
        <v>3100</v>
      </c>
      <c r="K8230" s="221">
        <v>1</v>
      </c>
      <c r="L8230" s="221">
        <v>3100</v>
      </c>
    </row>
    <row r="8231" spans="1:12" s="167" customFormat="1">
      <c r="A8231" s="218" t="str">
        <f t="shared" si="54"/>
        <v>O221103058612일반상품</v>
      </c>
      <c r="B8231" s="219" t="s">
        <v>9469</v>
      </c>
      <c r="C8231" s="219" t="s">
        <v>8023</v>
      </c>
      <c r="D8231" s="219" t="s">
        <v>8065</v>
      </c>
      <c r="E8231" s="219" t="s">
        <v>7996</v>
      </c>
      <c r="F8231" s="219" t="s">
        <v>6437</v>
      </c>
      <c r="G8231" s="219" t="s">
        <v>7891</v>
      </c>
      <c r="H8231" s="219" t="s">
        <v>5990</v>
      </c>
      <c r="I8231" s="220" t="s">
        <v>8432</v>
      </c>
      <c r="J8231" s="221">
        <v>5700</v>
      </c>
      <c r="K8231" s="221">
        <v>10</v>
      </c>
      <c r="L8231" s="221">
        <v>57000</v>
      </c>
    </row>
    <row r="8232" spans="1:12" s="167" customFormat="1">
      <c r="A8232" s="218" t="str">
        <f t="shared" si="54"/>
        <v>O221103058612일반상품</v>
      </c>
      <c r="B8232" s="219" t="s">
        <v>9469</v>
      </c>
      <c r="C8232" s="219" t="s">
        <v>8023</v>
      </c>
      <c r="D8232" s="219" t="s">
        <v>8065</v>
      </c>
      <c r="E8232" s="219" t="s">
        <v>7996</v>
      </c>
      <c r="F8232" s="219" t="s">
        <v>6437</v>
      </c>
      <c r="G8232" s="219" t="s">
        <v>7891</v>
      </c>
      <c r="H8232" s="219" t="s">
        <v>5990</v>
      </c>
      <c r="I8232" s="220" t="s">
        <v>7265</v>
      </c>
      <c r="J8232" s="221">
        <v>7400</v>
      </c>
      <c r="K8232" s="221">
        <v>10</v>
      </c>
      <c r="L8232" s="221">
        <v>74000</v>
      </c>
    </row>
    <row r="8233" spans="1:12" s="167" customFormat="1">
      <c r="A8233" s="218" t="str">
        <f t="shared" si="54"/>
        <v>O221103058612일반상품</v>
      </c>
      <c r="B8233" s="219" t="s">
        <v>9469</v>
      </c>
      <c r="C8233" s="219" t="s">
        <v>8023</v>
      </c>
      <c r="D8233" s="219" t="s">
        <v>8065</v>
      </c>
      <c r="E8233" s="219" t="s">
        <v>7996</v>
      </c>
      <c r="F8233" s="219" t="s">
        <v>6437</v>
      </c>
      <c r="G8233" s="219" t="s">
        <v>7891</v>
      </c>
      <c r="H8233" s="219" t="s">
        <v>5990</v>
      </c>
      <c r="I8233" s="220" t="s">
        <v>7214</v>
      </c>
      <c r="J8233" s="221">
        <v>3250</v>
      </c>
      <c r="K8233" s="221">
        <v>1</v>
      </c>
      <c r="L8233" s="221">
        <v>3250</v>
      </c>
    </row>
    <row r="8234" spans="1:12" s="167" customFormat="1">
      <c r="A8234" s="218" t="str">
        <f t="shared" si="54"/>
        <v>O221103058612일반상품</v>
      </c>
      <c r="B8234" s="219" t="s">
        <v>9469</v>
      </c>
      <c r="C8234" s="219" t="s">
        <v>8023</v>
      </c>
      <c r="D8234" s="219" t="s">
        <v>8065</v>
      </c>
      <c r="E8234" s="219" t="s">
        <v>7996</v>
      </c>
      <c r="F8234" s="219" t="s">
        <v>6437</v>
      </c>
      <c r="G8234" s="219" t="s">
        <v>7891</v>
      </c>
      <c r="H8234" s="219" t="s">
        <v>5990</v>
      </c>
      <c r="I8234" s="220" t="s">
        <v>7194</v>
      </c>
      <c r="J8234" s="221">
        <v>3200</v>
      </c>
      <c r="K8234" s="221">
        <v>1</v>
      </c>
      <c r="L8234" s="221">
        <v>3200</v>
      </c>
    </row>
    <row r="8235" spans="1:12" s="167" customFormat="1">
      <c r="A8235" s="218" t="str">
        <f t="shared" ref="A8235:A8350" si="55">B8235&amp;H8235</f>
        <v>O221103058612일반상품</v>
      </c>
      <c r="B8235" s="219" t="s">
        <v>9469</v>
      </c>
      <c r="C8235" s="219" t="s">
        <v>8023</v>
      </c>
      <c r="D8235" s="219" t="s">
        <v>8065</v>
      </c>
      <c r="E8235" s="219" t="s">
        <v>7996</v>
      </c>
      <c r="F8235" s="219" t="s">
        <v>6437</v>
      </c>
      <c r="G8235" s="219" t="s">
        <v>7891</v>
      </c>
      <c r="H8235" s="219" t="s">
        <v>5990</v>
      </c>
      <c r="I8235" s="220" t="s">
        <v>8331</v>
      </c>
      <c r="J8235" s="221">
        <v>4070</v>
      </c>
      <c r="K8235" s="221">
        <v>2</v>
      </c>
      <c r="L8235" s="221">
        <v>8140</v>
      </c>
    </row>
    <row r="8236" spans="1:12" s="167" customFormat="1">
      <c r="A8236" s="218" t="str">
        <f t="shared" si="55"/>
        <v>O221103058612일반상품</v>
      </c>
      <c r="B8236" s="219" t="s">
        <v>9469</v>
      </c>
      <c r="C8236" s="219" t="s">
        <v>8023</v>
      </c>
      <c r="D8236" s="219" t="s">
        <v>8065</v>
      </c>
      <c r="E8236" s="219" t="s">
        <v>7996</v>
      </c>
      <c r="F8236" s="219" t="s">
        <v>6437</v>
      </c>
      <c r="G8236" s="219" t="s">
        <v>7891</v>
      </c>
      <c r="H8236" s="219" t="s">
        <v>5990</v>
      </c>
      <c r="I8236" s="220" t="s">
        <v>7297</v>
      </c>
      <c r="J8236" s="221">
        <v>5890</v>
      </c>
      <c r="K8236" s="221">
        <v>1</v>
      </c>
      <c r="L8236" s="221">
        <v>5890</v>
      </c>
    </row>
    <row r="8237" spans="1:12" s="167" customFormat="1">
      <c r="A8237" s="218" t="str">
        <f t="shared" si="55"/>
        <v>O221103058612일반상품</v>
      </c>
      <c r="B8237" s="219" t="s">
        <v>9469</v>
      </c>
      <c r="C8237" s="219" t="s">
        <v>8023</v>
      </c>
      <c r="D8237" s="219" t="s">
        <v>8065</v>
      </c>
      <c r="E8237" s="219" t="s">
        <v>7996</v>
      </c>
      <c r="F8237" s="219" t="s">
        <v>6437</v>
      </c>
      <c r="G8237" s="219" t="s">
        <v>7891</v>
      </c>
      <c r="H8237" s="219" t="s">
        <v>5990</v>
      </c>
      <c r="I8237" s="220" t="s">
        <v>7195</v>
      </c>
      <c r="J8237" s="221">
        <v>4018</v>
      </c>
      <c r="K8237" s="221">
        <v>1</v>
      </c>
      <c r="L8237" s="221">
        <v>4018</v>
      </c>
    </row>
    <row r="8238" spans="1:12" s="167" customFormat="1">
      <c r="A8238" s="218" t="str">
        <f t="shared" si="55"/>
        <v>O221103058612일반상품</v>
      </c>
      <c r="B8238" s="219" t="s">
        <v>9469</v>
      </c>
      <c r="C8238" s="219" t="s">
        <v>8023</v>
      </c>
      <c r="D8238" s="219" t="s">
        <v>8065</v>
      </c>
      <c r="E8238" s="219" t="s">
        <v>7996</v>
      </c>
      <c r="F8238" s="219" t="s">
        <v>6437</v>
      </c>
      <c r="G8238" s="219" t="s">
        <v>7891</v>
      </c>
      <c r="H8238" s="219" t="s">
        <v>5990</v>
      </c>
      <c r="I8238" s="220" t="s">
        <v>8580</v>
      </c>
      <c r="J8238" s="221">
        <v>5890</v>
      </c>
      <c r="K8238" s="221">
        <v>1</v>
      </c>
      <c r="L8238" s="221">
        <v>5890</v>
      </c>
    </row>
    <row r="8239" spans="1:12" s="167" customFormat="1">
      <c r="A8239" s="218" t="str">
        <f t="shared" si="55"/>
        <v>O221103058612일반상품</v>
      </c>
      <c r="B8239" s="219" t="s">
        <v>9469</v>
      </c>
      <c r="C8239" s="219" t="s">
        <v>8023</v>
      </c>
      <c r="D8239" s="219" t="s">
        <v>8065</v>
      </c>
      <c r="E8239" s="219" t="s">
        <v>7996</v>
      </c>
      <c r="F8239" s="219" t="s">
        <v>6437</v>
      </c>
      <c r="G8239" s="219" t="s">
        <v>7891</v>
      </c>
      <c r="H8239" s="219" t="s">
        <v>5990</v>
      </c>
      <c r="I8239" s="220" t="s">
        <v>8634</v>
      </c>
      <c r="J8239" s="221">
        <v>4700</v>
      </c>
      <c r="K8239" s="221">
        <v>1</v>
      </c>
      <c r="L8239" s="221">
        <v>4700</v>
      </c>
    </row>
    <row r="8240" spans="1:12" s="167" customFormat="1">
      <c r="A8240" s="218" t="str">
        <f t="shared" si="55"/>
        <v>O221103058612일반상품</v>
      </c>
      <c r="B8240" s="219" t="s">
        <v>9469</v>
      </c>
      <c r="C8240" s="219" t="s">
        <v>8023</v>
      </c>
      <c r="D8240" s="219" t="s">
        <v>8065</v>
      </c>
      <c r="E8240" s="219" t="s">
        <v>7996</v>
      </c>
      <c r="F8240" s="219" t="s">
        <v>6437</v>
      </c>
      <c r="G8240" s="219" t="s">
        <v>7891</v>
      </c>
      <c r="H8240" s="219" t="s">
        <v>5990</v>
      </c>
      <c r="I8240" s="220" t="s">
        <v>7232</v>
      </c>
      <c r="J8240" s="221">
        <v>3550</v>
      </c>
      <c r="K8240" s="221">
        <v>1</v>
      </c>
      <c r="L8240" s="221">
        <v>3550</v>
      </c>
    </row>
    <row r="8241" spans="1:12" s="167" customFormat="1">
      <c r="A8241" s="218" t="str">
        <f t="shared" si="55"/>
        <v>O221103058612일반상품</v>
      </c>
      <c r="B8241" s="219" t="s">
        <v>9469</v>
      </c>
      <c r="C8241" s="219" t="s">
        <v>8023</v>
      </c>
      <c r="D8241" s="219" t="s">
        <v>8065</v>
      </c>
      <c r="E8241" s="219" t="s">
        <v>7996</v>
      </c>
      <c r="F8241" s="219" t="s">
        <v>6437</v>
      </c>
      <c r="G8241" s="219" t="s">
        <v>7891</v>
      </c>
      <c r="H8241" s="219" t="s">
        <v>5990</v>
      </c>
      <c r="I8241" s="220" t="s">
        <v>8748</v>
      </c>
      <c r="J8241" s="221">
        <v>3360</v>
      </c>
      <c r="K8241" s="221">
        <v>1</v>
      </c>
      <c r="L8241" s="221">
        <v>3360</v>
      </c>
    </row>
    <row r="8242" spans="1:12" s="167" customFormat="1">
      <c r="A8242" s="218" t="str">
        <f t="shared" si="55"/>
        <v>O221103058612일반상품</v>
      </c>
      <c r="B8242" s="219" t="s">
        <v>9469</v>
      </c>
      <c r="C8242" s="219" t="s">
        <v>8023</v>
      </c>
      <c r="D8242" s="219" t="s">
        <v>8065</v>
      </c>
      <c r="E8242" s="219" t="s">
        <v>7996</v>
      </c>
      <c r="F8242" s="219" t="s">
        <v>6437</v>
      </c>
      <c r="G8242" s="219" t="s">
        <v>7891</v>
      </c>
      <c r="H8242" s="219" t="s">
        <v>5990</v>
      </c>
      <c r="I8242" s="220" t="s">
        <v>8490</v>
      </c>
      <c r="J8242" s="221">
        <v>3450</v>
      </c>
      <c r="K8242" s="221">
        <v>1</v>
      </c>
      <c r="L8242" s="221">
        <v>3450</v>
      </c>
    </row>
    <row r="8243" spans="1:12" s="167" customFormat="1">
      <c r="A8243" s="218" t="str">
        <f t="shared" si="55"/>
        <v>O221103058612일반상품</v>
      </c>
      <c r="B8243" s="219" t="s">
        <v>9469</v>
      </c>
      <c r="C8243" s="219" t="s">
        <v>8023</v>
      </c>
      <c r="D8243" s="219" t="s">
        <v>8065</v>
      </c>
      <c r="E8243" s="219" t="s">
        <v>7996</v>
      </c>
      <c r="F8243" s="219" t="s">
        <v>6437</v>
      </c>
      <c r="G8243" s="219" t="s">
        <v>7891</v>
      </c>
      <c r="H8243" s="219" t="s">
        <v>5990</v>
      </c>
      <c r="I8243" s="220" t="s">
        <v>7234</v>
      </c>
      <c r="J8243" s="221">
        <v>6980</v>
      </c>
      <c r="K8243" s="221">
        <v>2</v>
      </c>
      <c r="L8243" s="221">
        <v>13960</v>
      </c>
    </row>
    <row r="8244" spans="1:12" s="167" customFormat="1">
      <c r="A8244" s="218" t="str">
        <f t="shared" si="55"/>
        <v>O221103058612일반상품</v>
      </c>
      <c r="B8244" s="219" t="s">
        <v>9469</v>
      </c>
      <c r="C8244" s="219" t="s">
        <v>8023</v>
      </c>
      <c r="D8244" s="219" t="s">
        <v>8065</v>
      </c>
      <c r="E8244" s="219" t="s">
        <v>7996</v>
      </c>
      <c r="F8244" s="219" t="s">
        <v>6437</v>
      </c>
      <c r="G8244" s="219" t="s">
        <v>7891</v>
      </c>
      <c r="H8244" s="219" t="s">
        <v>5990</v>
      </c>
      <c r="I8244" s="220" t="s">
        <v>8647</v>
      </c>
      <c r="J8244" s="221">
        <v>1800</v>
      </c>
      <c r="K8244" s="221">
        <v>3</v>
      </c>
      <c r="L8244" s="221">
        <v>5400</v>
      </c>
    </row>
    <row r="8245" spans="1:12" s="167" customFormat="1">
      <c r="A8245" s="218" t="str">
        <f t="shared" si="55"/>
        <v>O221103058612일반상품</v>
      </c>
      <c r="B8245" s="219" t="s">
        <v>9469</v>
      </c>
      <c r="C8245" s="219" t="s">
        <v>8023</v>
      </c>
      <c r="D8245" s="219" t="s">
        <v>8065</v>
      </c>
      <c r="E8245" s="219" t="s">
        <v>7996</v>
      </c>
      <c r="F8245" s="219" t="s">
        <v>6437</v>
      </c>
      <c r="G8245" s="219" t="s">
        <v>7891</v>
      </c>
      <c r="H8245" s="219" t="s">
        <v>5990</v>
      </c>
      <c r="I8245" s="220" t="s">
        <v>8392</v>
      </c>
      <c r="J8245" s="221">
        <v>4400</v>
      </c>
      <c r="K8245" s="221">
        <v>1</v>
      </c>
      <c r="L8245" s="221">
        <v>4400</v>
      </c>
    </row>
    <row r="8246" spans="1:12" s="167" customFormat="1">
      <c r="A8246" s="218" t="str">
        <f t="shared" si="55"/>
        <v>O221103058612일반상품</v>
      </c>
      <c r="B8246" s="219" t="s">
        <v>9469</v>
      </c>
      <c r="C8246" s="219" t="s">
        <v>8023</v>
      </c>
      <c r="D8246" s="219" t="s">
        <v>8065</v>
      </c>
      <c r="E8246" s="219" t="s">
        <v>7996</v>
      </c>
      <c r="F8246" s="219" t="s">
        <v>6437</v>
      </c>
      <c r="G8246" s="219" t="s">
        <v>7891</v>
      </c>
      <c r="H8246" s="219" t="s">
        <v>5990</v>
      </c>
      <c r="I8246" s="220" t="s">
        <v>8934</v>
      </c>
      <c r="J8246" s="221">
        <v>1520</v>
      </c>
      <c r="K8246" s="221">
        <v>1</v>
      </c>
      <c r="L8246" s="221">
        <v>1520</v>
      </c>
    </row>
    <row r="8247" spans="1:12" s="167" customFormat="1">
      <c r="A8247" s="218" t="str">
        <f t="shared" si="55"/>
        <v>O221103058612일반상품</v>
      </c>
      <c r="B8247" s="219" t="s">
        <v>9469</v>
      </c>
      <c r="C8247" s="219" t="s">
        <v>8023</v>
      </c>
      <c r="D8247" s="219" t="s">
        <v>8065</v>
      </c>
      <c r="E8247" s="219" t="s">
        <v>7996</v>
      </c>
      <c r="F8247" s="219" t="s">
        <v>6437</v>
      </c>
      <c r="G8247" s="219" t="s">
        <v>7891</v>
      </c>
      <c r="H8247" s="219" t="s">
        <v>5990</v>
      </c>
      <c r="I8247" s="220" t="s">
        <v>8888</v>
      </c>
      <c r="J8247" s="221">
        <v>5700</v>
      </c>
      <c r="K8247" s="221">
        <v>1</v>
      </c>
      <c r="L8247" s="221">
        <v>5700</v>
      </c>
    </row>
    <row r="8248" spans="1:12" s="167" customFormat="1">
      <c r="A8248" s="218" t="str">
        <f t="shared" si="55"/>
        <v>O221103058612일반상품</v>
      </c>
      <c r="B8248" s="219" t="s">
        <v>9469</v>
      </c>
      <c r="C8248" s="219" t="s">
        <v>8023</v>
      </c>
      <c r="D8248" s="219" t="s">
        <v>8065</v>
      </c>
      <c r="E8248" s="219" t="s">
        <v>7996</v>
      </c>
      <c r="F8248" s="219" t="s">
        <v>6437</v>
      </c>
      <c r="G8248" s="219" t="s">
        <v>7891</v>
      </c>
      <c r="H8248" s="219" t="s">
        <v>5990</v>
      </c>
      <c r="I8248" s="220" t="s">
        <v>9657</v>
      </c>
      <c r="J8248" s="221">
        <v>4280</v>
      </c>
      <c r="K8248" s="221">
        <v>1</v>
      </c>
      <c r="L8248" s="221">
        <v>4280</v>
      </c>
    </row>
    <row r="8249" spans="1:12" s="167" customFormat="1">
      <c r="A8249" s="218" t="str">
        <f t="shared" si="55"/>
        <v>O221103058612일반상품</v>
      </c>
      <c r="B8249" s="219" t="s">
        <v>9469</v>
      </c>
      <c r="C8249" s="219" t="s">
        <v>8023</v>
      </c>
      <c r="D8249" s="219" t="s">
        <v>8065</v>
      </c>
      <c r="E8249" s="219" t="s">
        <v>7996</v>
      </c>
      <c r="F8249" s="219" t="s">
        <v>6437</v>
      </c>
      <c r="G8249" s="219" t="s">
        <v>7891</v>
      </c>
      <c r="H8249" s="219" t="s">
        <v>5990</v>
      </c>
      <c r="I8249" s="220" t="s">
        <v>9693</v>
      </c>
      <c r="J8249" s="221">
        <v>1000</v>
      </c>
      <c r="K8249" s="221">
        <v>3</v>
      </c>
      <c r="L8249" s="221">
        <v>3000</v>
      </c>
    </row>
    <row r="8250" spans="1:12" s="167" customFormat="1">
      <c r="A8250" s="218" t="str">
        <f t="shared" si="55"/>
        <v>O221103058612일반상품</v>
      </c>
      <c r="B8250" s="219" t="s">
        <v>9469</v>
      </c>
      <c r="C8250" s="219" t="s">
        <v>8023</v>
      </c>
      <c r="D8250" s="219" t="s">
        <v>8065</v>
      </c>
      <c r="E8250" s="219" t="s">
        <v>7996</v>
      </c>
      <c r="F8250" s="219" t="s">
        <v>6437</v>
      </c>
      <c r="G8250" s="219" t="s">
        <v>7891</v>
      </c>
      <c r="H8250" s="219" t="s">
        <v>5990</v>
      </c>
      <c r="I8250" s="220" t="s">
        <v>8783</v>
      </c>
      <c r="J8250" s="221">
        <v>4340</v>
      </c>
      <c r="K8250" s="221">
        <v>1</v>
      </c>
      <c r="L8250" s="221">
        <v>4340</v>
      </c>
    </row>
    <row r="8251" spans="1:12" s="167" customFormat="1">
      <c r="A8251" s="218" t="str">
        <f t="shared" si="55"/>
        <v>O221103058612일반상품</v>
      </c>
      <c r="B8251" s="219" t="s">
        <v>9469</v>
      </c>
      <c r="C8251" s="219" t="s">
        <v>8023</v>
      </c>
      <c r="D8251" s="219" t="s">
        <v>8065</v>
      </c>
      <c r="E8251" s="219" t="s">
        <v>7996</v>
      </c>
      <c r="F8251" s="219" t="s">
        <v>6437</v>
      </c>
      <c r="G8251" s="219" t="s">
        <v>7891</v>
      </c>
      <c r="H8251" s="219" t="s">
        <v>5990</v>
      </c>
      <c r="I8251" s="220" t="s">
        <v>9572</v>
      </c>
      <c r="J8251" s="221">
        <v>3600</v>
      </c>
      <c r="K8251" s="221">
        <v>2</v>
      </c>
      <c r="L8251" s="221">
        <v>7200</v>
      </c>
    </row>
    <row r="8252" spans="1:12" s="167" customFormat="1">
      <c r="A8252" s="218" t="str">
        <f t="shared" si="55"/>
        <v>O221103058612일반상품</v>
      </c>
      <c r="B8252" s="219" t="s">
        <v>9469</v>
      </c>
      <c r="C8252" s="219" t="s">
        <v>8023</v>
      </c>
      <c r="D8252" s="219" t="s">
        <v>8065</v>
      </c>
      <c r="E8252" s="219" t="s">
        <v>7996</v>
      </c>
      <c r="F8252" s="219" t="s">
        <v>6437</v>
      </c>
      <c r="G8252" s="219" t="s">
        <v>7891</v>
      </c>
      <c r="H8252" s="219" t="s">
        <v>5990</v>
      </c>
      <c r="I8252" s="220" t="s">
        <v>8703</v>
      </c>
      <c r="J8252" s="221">
        <v>3520</v>
      </c>
      <c r="K8252" s="221">
        <v>1</v>
      </c>
      <c r="L8252" s="221">
        <v>3520</v>
      </c>
    </row>
    <row r="8253" spans="1:12" s="167" customFormat="1">
      <c r="A8253" s="218" t="str">
        <f t="shared" si="55"/>
        <v>O221103058612일반상품</v>
      </c>
      <c r="B8253" s="219" t="s">
        <v>9469</v>
      </c>
      <c r="C8253" s="219" t="s">
        <v>8023</v>
      </c>
      <c r="D8253" s="219" t="s">
        <v>8065</v>
      </c>
      <c r="E8253" s="219" t="s">
        <v>7996</v>
      </c>
      <c r="F8253" s="219" t="s">
        <v>6437</v>
      </c>
      <c r="G8253" s="219" t="s">
        <v>7891</v>
      </c>
      <c r="H8253" s="219" t="s">
        <v>5990</v>
      </c>
      <c r="I8253" s="220" t="s">
        <v>8656</v>
      </c>
      <c r="J8253" s="221">
        <v>9200</v>
      </c>
      <c r="K8253" s="221">
        <v>4</v>
      </c>
      <c r="L8253" s="221">
        <v>36800</v>
      </c>
    </row>
    <row r="8254" spans="1:12" s="167" customFormat="1">
      <c r="A8254" s="218" t="str">
        <f t="shared" si="55"/>
        <v>O221103058612일반상품</v>
      </c>
      <c r="B8254" s="219" t="s">
        <v>9469</v>
      </c>
      <c r="C8254" s="219" t="s">
        <v>8023</v>
      </c>
      <c r="D8254" s="219" t="s">
        <v>8065</v>
      </c>
      <c r="E8254" s="219" t="s">
        <v>7996</v>
      </c>
      <c r="F8254" s="219" t="s">
        <v>6437</v>
      </c>
      <c r="G8254" s="219" t="s">
        <v>7891</v>
      </c>
      <c r="H8254" s="219" t="s">
        <v>5990</v>
      </c>
      <c r="I8254" s="220" t="s">
        <v>8619</v>
      </c>
      <c r="J8254" s="221">
        <v>3500</v>
      </c>
      <c r="K8254" s="221">
        <v>1</v>
      </c>
      <c r="L8254" s="221">
        <v>3500</v>
      </c>
    </row>
    <row r="8255" spans="1:12" s="167" customFormat="1">
      <c r="A8255" s="218" t="str">
        <f t="shared" si="55"/>
        <v>O221103058612일반상품</v>
      </c>
      <c r="B8255" s="219" t="s">
        <v>9469</v>
      </c>
      <c r="C8255" s="219" t="s">
        <v>8023</v>
      </c>
      <c r="D8255" s="219" t="s">
        <v>8065</v>
      </c>
      <c r="E8255" s="219" t="s">
        <v>7996</v>
      </c>
      <c r="F8255" s="219" t="s">
        <v>6437</v>
      </c>
      <c r="G8255" s="219" t="s">
        <v>7891</v>
      </c>
      <c r="H8255" s="219" t="s">
        <v>5990</v>
      </c>
      <c r="I8255" s="220" t="s">
        <v>8079</v>
      </c>
      <c r="J8255" s="221">
        <v>1900</v>
      </c>
      <c r="K8255" s="221">
        <v>1</v>
      </c>
      <c r="L8255" s="221">
        <v>1900</v>
      </c>
    </row>
    <row r="8256" spans="1:12" s="167" customFormat="1">
      <c r="A8256" s="218" t="str">
        <f t="shared" si="55"/>
        <v>O221103058612일반상품</v>
      </c>
      <c r="B8256" s="219" t="s">
        <v>9469</v>
      </c>
      <c r="C8256" s="219" t="s">
        <v>8023</v>
      </c>
      <c r="D8256" s="219" t="s">
        <v>8065</v>
      </c>
      <c r="E8256" s="219" t="s">
        <v>7996</v>
      </c>
      <c r="F8256" s="219" t="s">
        <v>6437</v>
      </c>
      <c r="G8256" s="219" t="s">
        <v>7891</v>
      </c>
      <c r="H8256" s="219" t="s">
        <v>5990</v>
      </c>
      <c r="I8256" s="220" t="s">
        <v>8361</v>
      </c>
      <c r="J8256" s="221">
        <v>11000</v>
      </c>
      <c r="K8256" s="221">
        <v>1</v>
      </c>
      <c r="L8256" s="221">
        <v>11000</v>
      </c>
    </row>
    <row r="8257" spans="1:12" s="167" customFormat="1">
      <c r="A8257" s="218" t="str">
        <f t="shared" si="55"/>
        <v>O221103058612일반상품</v>
      </c>
      <c r="B8257" s="219" t="s">
        <v>9469</v>
      </c>
      <c r="C8257" s="219" t="s">
        <v>8023</v>
      </c>
      <c r="D8257" s="219" t="s">
        <v>8065</v>
      </c>
      <c r="E8257" s="219" t="s">
        <v>7996</v>
      </c>
      <c r="F8257" s="219" t="s">
        <v>6437</v>
      </c>
      <c r="G8257" s="219" t="s">
        <v>7891</v>
      </c>
      <c r="H8257" s="219" t="s">
        <v>5990</v>
      </c>
      <c r="I8257" s="220" t="s">
        <v>8591</v>
      </c>
      <c r="J8257" s="221">
        <v>3890</v>
      </c>
      <c r="K8257" s="221">
        <v>1</v>
      </c>
      <c r="L8257" s="221">
        <v>3890</v>
      </c>
    </row>
    <row r="8258" spans="1:12" s="167" customFormat="1">
      <c r="A8258" s="218" t="str">
        <f t="shared" si="55"/>
        <v>O221103058612일반상품</v>
      </c>
      <c r="B8258" s="219" t="s">
        <v>9469</v>
      </c>
      <c r="C8258" s="219" t="s">
        <v>8023</v>
      </c>
      <c r="D8258" s="219" t="s">
        <v>8065</v>
      </c>
      <c r="E8258" s="219" t="s">
        <v>7996</v>
      </c>
      <c r="F8258" s="219" t="s">
        <v>6437</v>
      </c>
      <c r="G8258" s="219" t="s">
        <v>7891</v>
      </c>
      <c r="H8258" s="219" t="s">
        <v>5990</v>
      </c>
      <c r="I8258" s="220" t="s">
        <v>9039</v>
      </c>
      <c r="J8258" s="221">
        <v>8900</v>
      </c>
      <c r="K8258" s="221">
        <v>1</v>
      </c>
      <c r="L8258" s="221">
        <v>8900</v>
      </c>
    </row>
    <row r="8259" spans="1:12" s="167" customFormat="1">
      <c r="A8259" s="218" t="str">
        <f t="shared" si="55"/>
        <v>O221103058611일반상품</v>
      </c>
      <c r="B8259" s="219" t="s">
        <v>9470</v>
      </c>
      <c r="C8259" s="219" t="s">
        <v>8023</v>
      </c>
      <c r="D8259" s="219" t="s">
        <v>8065</v>
      </c>
      <c r="E8259" s="219" t="s">
        <v>7705</v>
      </c>
      <c r="F8259" s="219" t="s">
        <v>6439</v>
      </c>
      <c r="G8259" s="219" t="s">
        <v>6451</v>
      </c>
      <c r="H8259" s="219" t="s">
        <v>5990</v>
      </c>
      <c r="I8259" s="220" t="s">
        <v>7980</v>
      </c>
      <c r="J8259" s="221">
        <v>4200</v>
      </c>
      <c r="K8259" s="221">
        <v>2</v>
      </c>
      <c r="L8259" s="221">
        <v>8400</v>
      </c>
    </row>
    <row r="8260" spans="1:12" s="167" customFormat="1">
      <c r="A8260" s="218" t="str">
        <f t="shared" si="55"/>
        <v>O221103058611일반상품</v>
      </c>
      <c r="B8260" s="219" t="s">
        <v>9470</v>
      </c>
      <c r="C8260" s="219" t="s">
        <v>8023</v>
      </c>
      <c r="D8260" s="219" t="s">
        <v>8065</v>
      </c>
      <c r="E8260" s="219" t="s">
        <v>7705</v>
      </c>
      <c r="F8260" s="219" t="s">
        <v>6439</v>
      </c>
      <c r="G8260" s="219" t="s">
        <v>6451</v>
      </c>
      <c r="H8260" s="219" t="s">
        <v>5990</v>
      </c>
      <c r="I8260" s="220" t="s">
        <v>8435</v>
      </c>
      <c r="J8260" s="221">
        <v>1400</v>
      </c>
      <c r="K8260" s="221">
        <v>5</v>
      </c>
      <c r="L8260" s="221">
        <v>7000</v>
      </c>
    </row>
    <row r="8261" spans="1:12" s="167" customFormat="1">
      <c r="A8261" s="218" t="str">
        <f t="shared" si="55"/>
        <v>O221103058611일반상품</v>
      </c>
      <c r="B8261" s="219" t="s">
        <v>9470</v>
      </c>
      <c r="C8261" s="219" t="s">
        <v>8023</v>
      </c>
      <c r="D8261" s="219" t="s">
        <v>8065</v>
      </c>
      <c r="E8261" s="219" t="s">
        <v>7705</v>
      </c>
      <c r="F8261" s="219" t="s">
        <v>6439</v>
      </c>
      <c r="G8261" s="219" t="s">
        <v>6451</v>
      </c>
      <c r="H8261" s="219" t="s">
        <v>5990</v>
      </c>
      <c r="I8261" s="220" t="s">
        <v>7203</v>
      </c>
      <c r="J8261" s="221">
        <v>5000</v>
      </c>
      <c r="K8261" s="221">
        <v>1</v>
      </c>
      <c r="L8261" s="221">
        <v>5000</v>
      </c>
    </row>
    <row r="8262" spans="1:12" s="167" customFormat="1">
      <c r="A8262" s="218" t="str">
        <f t="shared" si="55"/>
        <v>O221103058611일반상품</v>
      </c>
      <c r="B8262" s="219" t="s">
        <v>9470</v>
      </c>
      <c r="C8262" s="219" t="s">
        <v>8023</v>
      </c>
      <c r="D8262" s="219" t="s">
        <v>8065</v>
      </c>
      <c r="E8262" s="219" t="s">
        <v>7705</v>
      </c>
      <c r="F8262" s="219" t="s">
        <v>6439</v>
      </c>
      <c r="G8262" s="219" t="s">
        <v>6451</v>
      </c>
      <c r="H8262" s="219" t="s">
        <v>5990</v>
      </c>
      <c r="I8262" s="220" t="s">
        <v>7271</v>
      </c>
      <c r="J8262" s="221">
        <v>3900</v>
      </c>
      <c r="K8262" s="221">
        <v>2</v>
      </c>
      <c r="L8262" s="221">
        <v>7800</v>
      </c>
    </row>
    <row r="8263" spans="1:12" s="167" customFormat="1">
      <c r="A8263" s="218" t="str">
        <f t="shared" si="55"/>
        <v>O221103058611일반상품</v>
      </c>
      <c r="B8263" s="219" t="s">
        <v>9470</v>
      </c>
      <c r="C8263" s="219" t="s">
        <v>8023</v>
      </c>
      <c r="D8263" s="219" t="s">
        <v>8065</v>
      </c>
      <c r="E8263" s="219" t="s">
        <v>7705</v>
      </c>
      <c r="F8263" s="219" t="s">
        <v>6439</v>
      </c>
      <c r="G8263" s="219" t="s">
        <v>6451</v>
      </c>
      <c r="H8263" s="219" t="s">
        <v>5990</v>
      </c>
      <c r="I8263" s="220" t="s">
        <v>8623</v>
      </c>
      <c r="J8263" s="221">
        <v>5500</v>
      </c>
      <c r="K8263" s="221">
        <v>1</v>
      </c>
      <c r="L8263" s="221">
        <v>5500</v>
      </c>
    </row>
    <row r="8264" spans="1:12" s="167" customFormat="1">
      <c r="A8264" s="218" t="str">
        <f t="shared" si="55"/>
        <v>O221103058611일반상품</v>
      </c>
      <c r="B8264" s="219" t="s">
        <v>9470</v>
      </c>
      <c r="C8264" s="219" t="s">
        <v>8023</v>
      </c>
      <c r="D8264" s="219" t="s">
        <v>8065</v>
      </c>
      <c r="E8264" s="219" t="s">
        <v>7705</v>
      </c>
      <c r="F8264" s="219" t="s">
        <v>6439</v>
      </c>
      <c r="G8264" s="219" t="s">
        <v>6451</v>
      </c>
      <c r="H8264" s="219" t="s">
        <v>5990</v>
      </c>
      <c r="I8264" s="220" t="s">
        <v>8742</v>
      </c>
      <c r="J8264" s="221">
        <v>15770</v>
      </c>
      <c r="K8264" s="221">
        <v>2</v>
      </c>
      <c r="L8264" s="221">
        <v>31540</v>
      </c>
    </row>
    <row r="8265" spans="1:12" s="167" customFormat="1">
      <c r="A8265" s="218" t="str">
        <f t="shared" si="55"/>
        <v>O221103058611일반상품</v>
      </c>
      <c r="B8265" s="219" t="s">
        <v>9470</v>
      </c>
      <c r="C8265" s="219" t="s">
        <v>8023</v>
      </c>
      <c r="D8265" s="219" t="s">
        <v>8065</v>
      </c>
      <c r="E8265" s="219" t="s">
        <v>7705</v>
      </c>
      <c r="F8265" s="219" t="s">
        <v>6439</v>
      </c>
      <c r="G8265" s="219" t="s">
        <v>6451</v>
      </c>
      <c r="H8265" s="219" t="s">
        <v>5990</v>
      </c>
      <c r="I8265" s="220" t="s">
        <v>7225</v>
      </c>
      <c r="J8265" s="221">
        <v>3910</v>
      </c>
      <c r="K8265" s="221">
        <v>1</v>
      </c>
      <c r="L8265" s="221">
        <v>3910</v>
      </c>
    </row>
    <row r="8266" spans="1:12" s="167" customFormat="1">
      <c r="A8266" s="218" t="str">
        <f t="shared" si="55"/>
        <v>O221103058611일반상품</v>
      </c>
      <c r="B8266" s="219" t="s">
        <v>9470</v>
      </c>
      <c r="C8266" s="219" t="s">
        <v>8023</v>
      </c>
      <c r="D8266" s="219" t="s">
        <v>8065</v>
      </c>
      <c r="E8266" s="219" t="s">
        <v>7705</v>
      </c>
      <c r="F8266" s="219" t="s">
        <v>6439</v>
      </c>
      <c r="G8266" s="219" t="s">
        <v>6451</v>
      </c>
      <c r="H8266" s="219" t="s">
        <v>5990</v>
      </c>
      <c r="I8266" s="220" t="s">
        <v>7269</v>
      </c>
      <c r="J8266" s="221">
        <v>900</v>
      </c>
      <c r="K8266" s="221">
        <v>1</v>
      </c>
      <c r="L8266" s="221">
        <v>900</v>
      </c>
    </row>
    <row r="8267" spans="1:12" s="167" customFormat="1">
      <c r="A8267" s="218" t="str">
        <f t="shared" si="55"/>
        <v>O221103058611일반상품</v>
      </c>
      <c r="B8267" s="219" t="s">
        <v>9470</v>
      </c>
      <c r="C8267" s="219" t="s">
        <v>8023</v>
      </c>
      <c r="D8267" s="219" t="s">
        <v>8065</v>
      </c>
      <c r="E8267" s="219" t="s">
        <v>7705</v>
      </c>
      <c r="F8267" s="219" t="s">
        <v>6439</v>
      </c>
      <c r="G8267" s="219" t="s">
        <v>6451</v>
      </c>
      <c r="H8267" s="219" t="s">
        <v>5990</v>
      </c>
      <c r="I8267" s="220" t="s">
        <v>8350</v>
      </c>
      <c r="J8267" s="221">
        <v>2600</v>
      </c>
      <c r="K8267" s="221">
        <v>1</v>
      </c>
      <c r="L8267" s="221">
        <v>2600</v>
      </c>
    </row>
    <row r="8268" spans="1:12" s="167" customFormat="1">
      <c r="A8268" s="218" t="str">
        <f t="shared" si="55"/>
        <v>O221103058611일반상품</v>
      </c>
      <c r="B8268" s="219" t="s">
        <v>9470</v>
      </c>
      <c r="C8268" s="219" t="s">
        <v>8023</v>
      </c>
      <c r="D8268" s="219" t="s">
        <v>8065</v>
      </c>
      <c r="E8268" s="219" t="s">
        <v>7705</v>
      </c>
      <c r="F8268" s="219" t="s">
        <v>6439</v>
      </c>
      <c r="G8268" s="219" t="s">
        <v>6451</v>
      </c>
      <c r="H8268" s="219" t="s">
        <v>5990</v>
      </c>
      <c r="I8268" s="220" t="s">
        <v>8524</v>
      </c>
      <c r="J8268" s="221">
        <v>5800</v>
      </c>
      <c r="K8268" s="221">
        <v>1</v>
      </c>
      <c r="L8268" s="221">
        <v>5800</v>
      </c>
    </row>
    <row r="8269" spans="1:12" s="167" customFormat="1">
      <c r="A8269" s="218" t="str">
        <f t="shared" si="55"/>
        <v>O221103058611일반상품</v>
      </c>
      <c r="B8269" s="219" t="s">
        <v>9470</v>
      </c>
      <c r="C8269" s="219" t="s">
        <v>8023</v>
      </c>
      <c r="D8269" s="219" t="s">
        <v>8065</v>
      </c>
      <c r="E8269" s="219" t="s">
        <v>7705</v>
      </c>
      <c r="F8269" s="219" t="s">
        <v>6439</v>
      </c>
      <c r="G8269" s="219" t="s">
        <v>6451</v>
      </c>
      <c r="H8269" s="219" t="s">
        <v>5990</v>
      </c>
      <c r="I8269" s="220" t="s">
        <v>7204</v>
      </c>
      <c r="J8269" s="221">
        <v>4310</v>
      </c>
      <c r="K8269" s="221">
        <v>1</v>
      </c>
      <c r="L8269" s="221">
        <v>4310</v>
      </c>
    </row>
    <row r="8270" spans="1:12" s="167" customFormat="1">
      <c r="A8270" s="218" t="str">
        <f t="shared" si="55"/>
        <v>O221103058611일반상품</v>
      </c>
      <c r="B8270" s="219" t="s">
        <v>9470</v>
      </c>
      <c r="C8270" s="219" t="s">
        <v>8023</v>
      </c>
      <c r="D8270" s="219" t="s">
        <v>8065</v>
      </c>
      <c r="E8270" s="219" t="s">
        <v>7705</v>
      </c>
      <c r="F8270" s="219" t="s">
        <v>6439</v>
      </c>
      <c r="G8270" s="219" t="s">
        <v>6451</v>
      </c>
      <c r="H8270" s="219" t="s">
        <v>5990</v>
      </c>
      <c r="I8270" s="220" t="s">
        <v>8562</v>
      </c>
      <c r="J8270" s="221">
        <v>12480</v>
      </c>
      <c r="K8270" s="221">
        <v>3</v>
      </c>
      <c r="L8270" s="221">
        <v>37440</v>
      </c>
    </row>
    <row r="8271" spans="1:12" s="167" customFormat="1">
      <c r="A8271" s="218" t="str">
        <f t="shared" si="55"/>
        <v>O221103058611일반상품</v>
      </c>
      <c r="B8271" s="219" t="s">
        <v>9470</v>
      </c>
      <c r="C8271" s="219" t="s">
        <v>8023</v>
      </c>
      <c r="D8271" s="219" t="s">
        <v>8065</v>
      </c>
      <c r="E8271" s="219" t="s">
        <v>7705</v>
      </c>
      <c r="F8271" s="219" t="s">
        <v>6439</v>
      </c>
      <c r="G8271" s="219" t="s">
        <v>6451</v>
      </c>
      <c r="H8271" s="219" t="s">
        <v>5990</v>
      </c>
      <c r="I8271" s="220" t="s">
        <v>8076</v>
      </c>
      <c r="J8271" s="221">
        <v>2880</v>
      </c>
      <c r="K8271" s="221">
        <v>1</v>
      </c>
      <c r="L8271" s="221">
        <v>2880</v>
      </c>
    </row>
    <row r="8272" spans="1:12" s="167" customFormat="1">
      <c r="A8272" s="218" t="str">
        <f t="shared" si="55"/>
        <v>O221103058611일반상품</v>
      </c>
      <c r="B8272" s="219" t="s">
        <v>9470</v>
      </c>
      <c r="C8272" s="219" t="s">
        <v>8023</v>
      </c>
      <c r="D8272" s="219" t="s">
        <v>8065</v>
      </c>
      <c r="E8272" s="219" t="s">
        <v>7705</v>
      </c>
      <c r="F8272" s="219" t="s">
        <v>6439</v>
      </c>
      <c r="G8272" s="219" t="s">
        <v>6451</v>
      </c>
      <c r="H8272" s="219" t="s">
        <v>5990</v>
      </c>
      <c r="I8272" s="220" t="s">
        <v>7925</v>
      </c>
      <c r="J8272" s="221">
        <v>1400</v>
      </c>
      <c r="K8272" s="221">
        <v>6</v>
      </c>
      <c r="L8272" s="221">
        <v>8400</v>
      </c>
    </row>
    <row r="8273" spans="1:12" s="167" customFormat="1">
      <c r="A8273" s="218" t="str">
        <f t="shared" si="55"/>
        <v>O221103058611일반상품</v>
      </c>
      <c r="B8273" s="219" t="s">
        <v>9470</v>
      </c>
      <c r="C8273" s="219" t="s">
        <v>8023</v>
      </c>
      <c r="D8273" s="219" t="s">
        <v>8065</v>
      </c>
      <c r="E8273" s="219" t="s">
        <v>7705</v>
      </c>
      <c r="F8273" s="219" t="s">
        <v>6439</v>
      </c>
      <c r="G8273" s="219" t="s">
        <v>6451</v>
      </c>
      <c r="H8273" s="219" t="s">
        <v>5990</v>
      </c>
      <c r="I8273" s="220" t="s">
        <v>8862</v>
      </c>
      <c r="J8273" s="221">
        <v>9300</v>
      </c>
      <c r="K8273" s="221">
        <v>1</v>
      </c>
      <c r="L8273" s="221">
        <v>9300</v>
      </c>
    </row>
    <row r="8274" spans="1:12" s="167" customFormat="1">
      <c r="A8274" s="218" t="str">
        <f t="shared" si="55"/>
        <v>O221103058611일반상품</v>
      </c>
      <c r="B8274" s="219" t="s">
        <v>9470</v>
      </c>
      <c r="C8274" s="219" t="s">
        <v>8023</v>
      </c>
      <c r="D8274" s="219" t="s">
        <v>8065</v>
      </c>
      <c r="E8274" s="219" t="s">
        <v>7705</v>
      </c>
      <c r="F8274" s="219" t="s">
        <v>6439</v>
      </c>
      <c r="G8274" s="219" t="s">
        <v>6451</v>
      </c>
      <c r="H8274" s="219" t="s">
        <v>5990</v>
      </c>
      <c r="I8274" s="220" t="s">
        <v>8788</v>
      </c>
      <c r="J8274" s="221">
        <v>9300</v>
      </c>
      <c r="K8274" s="221">
        <v>1</v>
      </c>
      <c r="L8274" s="221">
        <v>9300</v>
      </c>
    </row>
    <row r="8275" spans="1:12" s="167" customFormat="1">
      <c r="A8275" s="218" t="str">
        <f t="shared" si="55"/>
        <v>O221103058611일반상품</v>
      </c>
      <c r="B8275" s="219" t="s">
        <v>9470</v>
      </c>
      <c r="C8275" s="219" t="s">
        <v>8023</v>
      </c>
      <c r="D8275" s="219" t="s">
        <v>8065</v>
      </c>
      <c r="E8275" s="219" t="s">
        <v>7705</v>
      </c>
      <c r="F8275" s="219" t="s">
        <v>6439</v>
      </c>
      <c r="G8275" s="219" t="s">
        <v>6451</v>
      </c>
      <c r="H8275" s="219" t="s">
        <v>5990</v>
      </c>
      <c r="I8275" s="220" t="s">
        <v>7262</v>
      </c>
      <c r="J8275" s="221">
        <v>1000</v>
      </c>
      <c r="K8275" s="221">
        <v>5</v>
      </c>
      <c r="L8275" s="221">
        <v>5000</v>
      </c>
    </row>
    <row r="8276" spans="1:12" s="167" customFormat="1">
      <c r="A8276" s="218" t="str">
        <f t="shared" si="55"/>
        <v>O221103058611일반상품</v>
      </c>
      <c r="B8276" s="219" t="s">
        <v>9470</v>
      </c>
      <c r="C8276" s="219" t="s">
        <v>8023</v>
      </c>
      <c r="D8276" s="219" t="s">
        <v>8065</v>
      </c>
      <c r="E8276" s="219" t="s">
        <v>7705</v>
      </c>
      <c r="F8276" s="219" t="s">
        <v>6439</v>
      </c>
      <c r="G8276" s="219" t="s">
        <v>6451</v>
      </c>
      <c r="H8276" s="219" t="s">
        <v>5990</v>
      </c>
      <c r="I8276" s="220" t="s">
        <v>7205</v>
      </c>
      <c r="J8276" s="221">
        <v>5430</v>
      </c>
      <c r="K8276" s="221">
        <v>1</v>
      </c>
      <c r="L8276" s="221">
        <v>5430</v>
      </c>
    </row>
    <row r="8277" spans="1:12" s="167" customFormat="1">
      <c r="A8277" s="218" t="str">
        <f t="shared" si="55"/>
        <v>O221103058611일반상품</v>
      </c>
      <c r="B8277" s="219" t="s">
        <v>9470</v>
      </c>
      <c r="C8277" s="219" t="s">
        <v>8023</v>
      </c>
      <c r="D8277" s="219" t="s">
        <v>8065</v>
      </c>
      <c r="E8277" s="219" t="s">
        <v>7705</v>
      </c>
      <c r="F8277" s="219" t="s">
        <v>6439</v>
      </c>
      <c r="G8277" s="219" t="s">
        <v>6451</v>
      </c>
      <c r="H8277" s="219" t="s">
        <v>5990</v>
      </c>
      <c r="I8277" s="220" t="s">
        <v>8707</v>
      </c>
      <c r="J8277" s="221">
        <v>2220</v>
      </c>
      <c r="K8277" s="221">
        <v>1</v>
      </c>
      <c r="L8277" s="221">
        <v>2220</v>
      </c>
    </row>
    <row r="8278" spans="1:12" s="167" customFormat="1">
      <c r="A8278" s="218" t="str">
        <f t="shared" si="55"/>
        <v>O221103058611일반상품</v>
      </c>
      <c r="B8278" s="219" t="s">
        <v>9470</v>
      </c>
      <c r="C8278" s="219" t="s">
        <v>8023</v>
      </c>
      <c r="D8278" s="219" t="s">
        <v>8065</v>
      </c>
      <c r="E8278" s="219" t="s">
        <v>7705</v>
      </c>
      <c r="F8278" s="219" t="s">
        <v>6439</v>
      </c>
      <c r="G8278" s="219" t="s">
        <v>6451</v>
      </c>
      <c r="H8278" s="219" t="s">
        <v>5990</v>
      </c>
      <c r="I8278" s="220" t="s">
        <v>7264</v>
      </c>
      <c r="J8278" s="221">
        <v>15920</v>
      </c>
      <c r="K8278" s="221">
        <v>1</v>
      </c>
      <c r="L8278" s="221">
        <v>15920</v>
      </c>
    </row>
    <row r="8279" spans="1:12" s="167" customFormat="1">
      <c r="A8279" s="218" t="str">
        <f t="shared" si="55"/>
        <v>O221103058611일반상품</v>
      </c>
      <c r="B8279" s="219" t="s">
        <v>9470</v>
      </c>
      <c r="C8279" s="219" t="s">
        <v>8023</v>
      </c>
      <c r="D8279" s="219" t="s">
        <v>8065</v>
      </c>
      <c r="E8279" s="219" t="s">
        <v>7705</v>
      </c>
      <c r="F8279" s="219" t="s">
        <v>6439</v>
      </c>
      <c r="G8279" s="219" t="s">
        <v>6451</v>
      </c>
      <c r="H8279" s="219" t="s">
        <v>5990</v>
      </c>
      <c r="I8279" s="220" t="s">
        <v>8824</v>
      </c>
      <c r="J8279" s="221">
        <v>23500</v>
      </c>
      <c r="K8279" s="221">
        <v>1</v>
      </c>
      <c r="L8279" s="221">
        <v>23500</v>
      </c>
    </row>
    <row r="8280" spans="1:12" s="167" customFormat="1">
      <c r="A8280" s="218" t="str">
        <f t="shared" si="55"/>
        <v>O221103058611일반상품</v>
      </c>
      <c r="B8280" s="219" t="s">
        <v>9470</v>
      </c>
      <c r="C8280" s="219" t="s">
        <v>8023</v>
      </c>
      <c r="D8280" s="219" t="s">
        <v>8065</v>
      </c>
      <c r="E8280" s="219" t="s">
        <v>7705</v>
      </c>
      <c r="F8280" s="219" t="s">
        <v>6439</v>
      </c>
      <c r="G8280" s="219" t="s">
        <v>6451</v>
      </c>
      <c r="H8280" s="219" t="s">
        <v>5990</v>
      </c>
      <c r="I8280" s="220" t="s">
        <v>8644</v>
      </c>
      <c r="J8280" s="221">
        <v>22000</v>
      </c>
      <c r="K8280" s="221">
        <v>1</v>
      </c>
      <c r="L8280" s="221">
        <v>22000</v>
      </c>
    </row>
    <row r="8281" spans="1:12" s="167" customFormat="1">
      <c r="A8281" s="218" t="str">
        <f t="shared" si="55"/>
        <v>O221103058611일반상품</v>
      </c>
      <c r="B8281" s="219" t="s">
        <v>9470</v>
      </c>
      <c r="C8281" s="219" t="s">
        <v>8023</v>
      </c>
      <c r="D8281" s="219" t="s">
        <v>8065</v>
      </c>
      <c r="E8281" s="219" t="s">
        <v>7705</v>
      </c>
      <c r="F8281" s="219" t="s">
        <v>6439</v>
      </c>
      <c r="G8281" s="219" t="s">
        <v>6451</v>
      </c>
      <c r="H8281" s="219" t="s">
        <v>5990</v>
      </c>
      <c r="I8281" s="220" t="s">
        <v>7193</v>
      </c>
      <c r="J8281" s="221">
        <v>1900</v>
      </c>
      <c r="K8281" s="221">
        <v>3</v>
      </c>
      <c r="L8281" s="221">
        <v>5700</v>
      </c>
    </row>
    <row r="8282" spans="1:12" s="167" customFormat="1">
      <c r="A8282" s="218" t="str">
        <f t="shared" si="55"/>
        <v>O221103058611일반상품</v>
      </c>
      <c r="B8282" s="219" t="s">
        <v>9470</v>
      </c>
      <c r="C8282" s="219" t="s">
        <v>8023</v>
      </c>
      <c r="D8282" s="219" t="s">
        <v>8065</v>
      </c>
      <c r="E8282" s="219" t="s">
        <v>7705</v>
      </c>
      <c r="F8282" s="219" t="s">
        <v>6439</v>
      </c>
      <c r="G8282" s="219" t="s">
        <v>6451</v>
      </c>
      <c r="H8282" s="219" t="s">
        <v>5990</v>
      </c>
      <c r="I8282" s="220" t="s">
        <v>7978</v>
      </c>
      <c r="J8282" s="221">
        <v>3270</v>
      </c>
      <c r="K8282" s="221">
        <v>2</v>
      </c>
      <c r="L8282" s="221">
        <v>6540</v>
      </c>
    </row>
    <row r="8283" spans="1:12" s="167" customFormat="1">
      <c r="A8283" s="218" t="str">
        <f t="shared" si="55"/>
        <v>O221103058611일반상품</v>
      </c>
      <c r="B8283" s="219" t="s">
        <v>9470</v>
      </c>
      <c r="C8283" s="219" t="s">
        <v>8023</v>
      </c>
      <c r="D8283" s="219" t="s">
        <v>8065</v>
      </c>
      <c r="E8283" s="219" t="s">
        <v>7705</v>
      </c>
      <c r="F8283" s="219" t="s">
        <v>6439</v>
      </c>
      <c r="G8283" s="219" t="s">
        <v>6451</v>
      </c>
      <c r="H8283" s="219" t="s">
        <v>5990</v>
      </c>
      <c r="I8283" s="220" t="s">
        <v>7231</v>
      </c>
      <c r="J8283" s="221">
        <v>5900</v>
      </c>
      <c r="K8283" s="221">
        <v>1</v>
      </c>
      <c r="L8283" s="221">
        <v>5900</v>
      </c>
    </row>
    <row r="8284" spans="1:12" s="167" customFormat="1">
      <c r="A8284" s="218" t="str">
        <f t="shared" si="55"/>
        <v>O221103058611일반상품</v>
      </c>
      <c r="B8284" s="219" t="s">
        <v>9470</v>
      </c>
      <c r="C8284" s="219" t="s">
        <v>8023</v>
      </c>
      <c r="D8284" s="219" t="s">
        <v>8065</v>
      </c>
      <c r="E8284" s="219" t="s">
        <v>7705</v>
      </c>
      <c r="F8284" s="219" t="s">
        <v>6439</v>
      </c>
      <c r="G8284" s="219" t="s">
        <v>6451</v>
      </c>
      <c r="H8284" s="219" t="s">
        <v>5990</v>
      </c>
      <c r="I8284" s="220" t="s">
        <v>8933</v>
      </c>
      <c r="J8284" s="221">
        <v>4100</v>
      </c>
      <c r="K8284" s="221">
        <v>1</v>
      </c>
      <c r="L8284" s="221">
        <v>4100</v>
      </c>
    </row>
    <row r="8285" spans="1:12" s="167" customFormat="1">
      <c r="A8285" s="218" t="str">
        <f t="shared" si="55"/>
        <v>O221103058611일반상품</v>
      </c>
      <c r="B8285" s="219" t="s">
        <v>9470</v>
      </c>
      <c r="C8285" s="219" t="s">
        <v>8023</v>
      </c>
      <c r="D8285" s="219" t="s">
        <v>8065</v>
      </c>
      <c r="E8285" s="219" t="s">
        <v>7705</v>
      </c>
      <c r="F8285" s="219" t="s">
        <v>6439</v>
      </c>
      <c r="G8285" s="219" t="s">
        <v>6451</v>
      </c>
      <c r="H8285" s="219" t="s">
        <v>5990</v>
      </c>
      <c r="I8285" s="220" t="s">
        <v>8689</v>
      </c>
      <c r="J8285" s="221">
        <v>20390</v>
      </c>
      <c r="K8285" s="221">
        <v>1</v>
      </c>
      <c r="L8285" s="221">
        <v>20390</v>
      </c>
    </row>
    <row r="8286" spans="1:12" s="167" customFormat="1">
      <c r="A8286" s="218" t="str">
        <f t="shared" si="55"/>
        <v>O221103058611일반상품</v>
      </c>
      <c r="B8286" s="219" t="s">
        <v>9470</v>
      </c>
      <c r="C8286" s="219" t="s">
        <v>8023</v>
      </c>
      <c r="D8286" s="219" t="s">
        <v>8065</v>
      </c>
      <c r="E8286" s="219" t="s">
        <v>7705</v>
      </c>
      <c r="F8286" s="219" t="s">
        <v>6439</v>
      </c>
      <c r="G8286" s="219" t="s">
        <v>6451</v>
      </c>
      <c r="H8286" s="219" t="s">
        <v>5990</v>
      </c>
      <c r="I8286" s="220" t="s">
        <v>8569</v>
      </c>
      <c r="J8286" s="221">
        <v>12400</v>
      </c>
      <c r="K8286" s="221">
        <v>1</v>
      </c>
      <c r="L8286" s="221">
        <v>12400</v>
      </c>
    </row>
    <row r="8287" spans="1:12" s="167" customFormat="1">
      <c r="A8287" s="218" t="str">
        <f t="shared" si="55"/>
        <v>O221103058611일반상품</v>
      </c>
      <c r="B8287" s="219" t="s">
        <v>9470</v>
      </c>
      <c r="C8287" s="219" t="s">
        <v>8023</v>
      </c>
      <c r="D8287" s="219" t="s">
        <v>8065</v>
      </c>
      <c r="E8287" s="219" t="s">
        <v>7705</v>
      </c>
      <c r="F8287" s="219" t="s">
        <v>6439</v>
      </c>
      <c r="G8287" s="219" t="s">
        <v>6451</v>
      </c>
      <c r="H8287" s="219" t="s">
        <v>5990</v>
      </c>
      <c r="I8287" s="220" t="s">
        <v>8657</v>
      </c>
      <c r="J8287" s="221">
        <v>12400</v>
      </c>
      <c r="K8287" s="221">
        <v>1</v>
      </c>
      <c r="L8287" s="221">
        <v>12400</v>
      </c>
    </row>
    <row r="8288" spans="1:12" s="167" customFormat="1">
      <c r="A8288" s="218" t="str">
        <f t="shared" si="55"/>
        <v>O221103058611일반상품</v>
      </c>
      <c r="B8288" s="219" t="s">
        <v>9470</v>
      </c>
      <c r="C8288" s="219" t="s">
        <v>8023</v>
      </c>
      <c r="D8288" s="219" t="s">
        <v>8065</v>
      </c>
      <c r="E8288" s="219" t="s">
        <v>7705</v>
      </c>
      <c r="F8288" s="219" t="s">
        <v>6439</v>
      </c>
      <c r="G8288" s="219" t="s">
        <v>6451</v>
      </c>
      <c r="H8288" s="219" t="s">
        <v>5990</v>
      </c>
      <c r="I8288" s="220" t="s">
        <v>8032</v>
      </c>
      <c r="J8288" s="221">
        <v>8400</v>
      </c>
      <c r="K8288" s="221">
        <v>1</v>
      </c>
      <c r="L8288" s="221">
        <v>8400</v>
      </c>
    </row>
    <row r="8289" spans="1:12" s="167" customFormat="1">
      <c r="A8289" s="218" t="str">
        <f t="shared" si="55"/>
        <v>O221102058592일반상품</v>
      </c>
      <c r="B8289" s="219" t="s">
        <v>9471</v>
      </c>
      <c r="C8289" s="219" t="s">
        <v>8023</v>
      </c>
      <c r="D8289" s="219" t="s">
        <v>8065</v>
      </c>
      <c r="E8289" s="219" t="s">
        <v>7705</v>
      </c>
      <c r="F8289" s="219" t="s">
        <v>6439</v>
      </c>
      <c r="G8289" s="219" t="s">
        <v>7825</v>
      </c>
      <c r="H8289" s="219" t="s">
        <v>5990</v>
      </c>
      <c r="I8289" s="220" t="s">
        <v>8422</v>
      </c>
      <c r="J8289" s="221">
        <v>4700</v>
      </c>
      <c r="K8289" s="221">
        <v>4</v>
      </c>
      <c r="L8289" s="221">
        <v>18800</v>
      </c>
    </row>
    <row r="8290" spans="1:12" s="167" customFormat="1">
      <c r="A8290" s="218" t="str">
        <f t="shared" si="55"/>
        <v>O221102058592일반상품</v>
      </c>
      <c r="B8290" s="219" t="s">
        <v>9471</v>
      </c>
      <c r="C8290" s="219" t="s">
        <v>8023</v>
      </c>
      <c r="D8290" s="219" t="s">
        <v>8065</v>
      </c>
      <c r="E8290" s="219" t="s">
        <v>7705</v>
      </c>
      <c r="F8290" s="219" t="s">
        <v>6439</v>
      </c>
      <c r="G8290" s="219" t="s">
        <v>7825</v>
      </c>
      <c r="H8290" s="219" t="s">
        <v>5990</v>
      </c>
      <c r="I8290" s="220" t="s">
        <v>7271</v>
      </c>
      <c r="J8290" s="221">
        <v>3900</v>
      </c>
      <c r="K8290" s="221">
        <v>4</v>
      </c>
      <c r="L8290" s="221">
        <v>15600</v>
      </c>
    </row>
    <row r="8291" spans="1:12" s="167" customFormat="1">
      <c r="A8291" s="218" t="str">
        <f t="shared" si="55"/>
        <v>O221102058592일반상품</v>
      </c>
      <c r="B8291" s="219" t="s">
        <v>9471</v>
      </c>
      <c r="C8291" s="219" t="s">
        <v>8023</v>
      </c>
      <c r="D8291" s="219" t="s">
        <v>8065</v>
      </c>
      <c r="E8291" s="219" t="s">
        <v>7705</v>
      </c>
      <c r="F8291" s="219" t="s">
        <v>6439</v>
      </c>
      <c r="G8291" s="219" t="s">
        <v>7825</v>
      </c>
      <c r="H8291" s="219" t="s">
        <v>5990</v>
      </c>
      <c r="I8291" s="220" t="s">
        <v>7192</v>
      </c>
      <c r="J8291" s="221">
        <v>6620</v>
      </c>
      <c r="K8291" s="221">
        <v>2</v>
      </c>
      <c r="L8291" s="221">
        <v>13240</v>
      </c>
    </row>
    <row r="8292" spans="1:12" s="167" customFormat="1">
      <c r="A8292" s="218" t="str">
        <f t="shared" si="55"/>
        <v>O221102058592일반상품</v>
      </c>
      <c r="B8292" s="219" t="s">
        <v>9471</v>
      </c>
      <c r="C8292" s="219" t="s">
        <v>8023</v>
      </c>
      <c r="D8292" s="219" t="s">
        <v>8065</v>
      </c>
      <c r="E8292" s="219" t="s">
        <v>7705</v>
      </c>
      <c r="F8292" s="219" t="s">
        <v>6439</v>
      </c>
      <c r="G8292" s="219" t="s">
        <v>7825</v>
      </c>
      <c r="H8292" s="219" t="s">
        <v>5990</v>
      </c>
      <c r="I8292" s="220" t="s">
        <v>8427</v>
      </c>
      <c r="J8292" s="221">
        <v>4500</v>
      </c>
      <c r="K8292" s="221">
        <v>1</v>
      </c>
      <c r="L8292" s="221">
        <v>4500</v>
      </c>
    </row>
    <row r="8293" spans="1:12" s="167" customFormat="1">
      <c r="A8293" s="218" t="str">
        <f t="shared" si="55"/>
        <v>O221102058592일반상품</v>
      </c>
      <c r="B8293" s="219" t="s">
        <v>9471</v>
      </c>
      <c r="C8293" s="219" t="s">
        <v>8023</v>
      </c>
      <c r="D8293" s="219" t="s">
        <v>8065</v>
      </c>
      <c r="E8293" s="219" t="s">
        <v>7705</v>
      </c>
      <c r="F8293" s="219" t="s">
        <v>6439</v>
      </c>
      <c r="G8293" s="219" t="s">
        <v>7825</v>
      </c>
      <c r="H8293" s="219" t="s">
        <v>5990</v>
      </c>
      <c r="I8293" s="220" t="s">
        <v>8030</v>
      </c>
      <c r="J8293" s="221">
        <v>12500</v>
      </c>
      <c r="K8293" s="221">
        <v>1</v>
      </c>
      <c r="L8293" s="221">
        <v>12500</v>
      </c>
    </row>
    <row r="8294" spans="1:12" s="167" customFormat="1">
      <c r="A8294" s="218" t="str">
        <f t="shared" si="55"/>
        <v>O221102058592일반상품</v>
      </c>
      <c r="B8294" s="219" t="s">
        <v>9471</v>
      </c>
      <c r="C8294" s="219" t="s">
        <v>8023</v>
      </c>
      <c r="D8294" s="219" t="s">
        <v>8065</v>
      </c>
      <c r="E8294" s="219" t="s">
        <v>7705</v>
      </c>
      <c r="F8294" s="219" t="s">
        <v>6439</v>
      </c>
      <c r="G8294" s="219" t="s">
        <v>7825</v>
      </c>
      <c r="H8294" s="219" t="s">
        <v>5990</v>
      </c>
      <c r="I8294" s="220" t="s">
        <v>7978</v>
      </c>
      <c r="J8294" s="221">
        <v>3270</v>
      </c>
      <c r="K8294" s="221">
        <v>3</v>
      </c>
      <c r="L8294" s="221">
        <v>9810</v>
      </c>
    </row>
    <row r="8295" spans="1:12" s="167" customFormat="1">
      <c r="A8295" s="218" t="str">
        <f t="shared" si="55"/>
        <v>O221102058592일반상품</v>
      </c>
      <c r="B8295" s="219" t="s">
        <v>9471</v>
      </c>
      <c r="C8295" s="219" t="s">
        <v>8023</v>
      </c>
      <c r="D8295" s="219" t="s">
        <v>8065</v>
      </c>
      <c r="E8295" s="219" t="s">
        <v>7705</v>
      </c>
      <c r="F8295" s="219" t="s">
        <v>6439</v>
      </c>
      <c r="G8295" s="219" t="s">
        <v>7825</v>
      </c>
      <c r="H8295" s="219" t="s">
        <v>5990</v>
      </c>
      <c r="I8295" s="220" t="s">
        <v>8497</v>
      </c>
      <c r="J8295" s="221">
        <v>900</v>
      </c>
      <c r="K8295" s="221">
        <v>5</v>
      </c>
      <c r="L8295" s="221">
        <v>4500</v>
      </c>
    </row>
    <row r="8296" spans="1:12" s="167" customFormat="1">
      <c r="A8296" s="218" t="str">
        <f t="shared" si="55"/>
        <v>O221102058592일반상품</v>
      </c>
      <c r="B8296" s="219" t="s">
        <v>9471</v>
      </c>
      <c r="C8296" s="219" t="s">
        <v>8023</v>
      </c>
      <c r="D8296" s="219" t="s">
        <v>8065</v>
      </c>
      <c r="E8296" s="219" t="s">
        <v>7705</v>
      </c>
      <c r="F8296" s="219" t="s">
        <v>6439</v>
      </c>
      <c r="G8296" s="219" t="s">
        <v>7825</v>
      </c>
      <c r="H8296" s="219" t="s">
        <v>5990</v>
      </c>
      <c r="I8296" s="220" t="s">
        <v>7234</v>
      </c>
      <c r="J8296" s="221">
        <v>6980</v>
      </c>
      <c r="K8296" s="221">
        <v>3</v>
      </c>
      <c r="L8296" s="221">
        <v>20940</v>
      </c>
    </row>
    <row r="8297" spans="1:12" s="167" customFormat="1">
      <c r="A8297" s="218" t="str">
        <f t="shared" si="55"/>
        <v>O221102058592일반상품</v>
      </c>
      <c r="B8297" s="219" t="s">
        <v>9471</v>
      </c>
      <c r="C8297" s="219" t="s">
        <v>8023</v>
      </c>
      <c r="D8297" s="219" t="s">
        <v>8065</v>
      </c>
      <c r="E8297" s="219" t="s">
        <v>7705</v>
      </c>
      <c r="F8297" s="219" t="s">
        <v>6439</v>
      </c>
      <c r="G8297" s="219" t="s">
        <v>7825</v>
      </c>
      <c r="H8297" s="219" t="s">
        <v>5990</v>
      </c>
      <c r="I8297" s="220" t="s">
        <v>9656</v>
      </c>
      <c r="J8297" s="221">
        <v>7250</v>
      </c>
      <c r="K8297" s="221">
        <v>3</v>
      </c>
      <c r="L8297" s="221">
        <v>21750</v>
      </c>
    </row>
    <row r="8298" spans="1:12" s="167" customFormat="1">
      <c r="A8298" s="218" t="str">
        <f t="shared" si="55"/>
        <v>O221102058592일반상품</v>
      </c>
      <c r="B8298" s="219" t="s">
        <v>9471</v>
      </c>
      <c r="C8298" s="219" t="s">
        <v>8023</v>
      </c>
      <c r="D8298" s="219" t="s">
        <v>8065</v>
      </c>
      <c r="E8298" s="219" t="s">
        <v>7705</v>
      </c>
      <c r="F8298" s="219" t="s">
        <v>6439</v>
      </c>
      <c r="G8298" s="219" t="s">
        <v>7825</v>
      </c>
      <c r="H8298" s="219" t="s">
        <v>5990</v>
      </c>
      <c r="I8298" s="220" t="s">
        <v>8569</v>
      </c>
      <c r="J8298" s="221">
        <v>12400</v>
      </c>
      <c r="K8298" s="221">
        <v>1</v>
      </c>
      <c r="L8298" s="221">
        <v>12400</v>
      </c>
    </row>
    <row r="8299" spans="1:12" s="167" customFormat="1">
      <c r="A8299" s="218" t="str">
        <f t="shared" si="55"/>
        <v>O221102058592일반상품</v>
      </c>
      <c r="B8299" s="219" t="s">
        <v>9471</v>
      </c>
      <c r="C8299" s="219" t="s">
        <v>8023</v>
      </c>
      <c r="D8299" s="219" t="s">
        <v>8065</v>
      </c>
      <c r="E8299" s="219" t="s">
        <v>7705</v>
      </c>
      <c r="F8299" s="219" t="s">
        <v>6439</v>
      </c>
      <c r="G8299" s="219" t="s">
        <v>7825</v>
      </c>
      <c r="H8299" s="219" t="s">
        <v>5990</v>
      </c>
      <c r="I8299" s="220" t="s">
        <v>8656</v>
      </c>
      <c r="J8299" s="221">
        <v>9200</v>
      </c>
      <c r="K8299" s="221">
        <v>1</v>
      </c>
      <c r="L8299" s="221">
        <v>9200</v>
      </c>
    </row>
    <row r="8300" spans="1:12" s="167" customFormat="1">
      <c r="A8300" s="218" t="str">
        <f t="shared" si="55"/>
        <v>O221102058586일반상품</v>
      </c>
      <c r="B8300" s="219" t="s">
        <v>9472</v>
      </c>
      <c r="C8300" s="219" t="s">
        <v>8023</v>
      </c>
      <c r="D8300" s="219" t="s">
        <v>8065</v>
      </c>
      <c r="E8300" s="219" t="s">
        <v>6390</v>
      </c>
      <c r="F8300" s="219" t="s">
        <v>7722</v>
      </c>
      <c r="G8300" s="219" t="s">
        <v>7779</v>
      </c>
      <c r="H8300" s="219" t="s">
        <v>5990</v>
      </c>
      <c r="I8300" s="220" t="s">
        <v>7188</v>
      </c>
      <c r="J8300" s="221">
        <v>5800</v>
      </c>
      <c r="K8300" s="221">
        <v>1</v>
      </c>
      <c r="L8300" s="221">
        <v>5800</v>
      </c>
    </row>
    <row r="8301" spans="1:12" s="167" customFormat="1">
      <c r="A8301" s="218" t="str">
        <f t="shared" si="55"/>
        <v>O221102058586일반상품</v>
      </c>
      <c r="B8301" s="219" t="s">
        <v>9472</v>
      </c>
      <c r="C8301" s="219" t="s">
        <v>8023</v>
      </c>
      <c r="D8301" s="219" t="s">
        <v>8065</v>
      </c>
      <c r="E8301" s="219" t="s">
        <v>6390</v>
      </c>
      <c r="F8301" s="219" t="s">
        <v>7722</v>
      </c>
      <c r="G8301" s="219" t="s">
        <v>7779</v>
      </c>
      <c r="H8301" s="219" t="s">
        <v>5990</v>
      </c>
      <c r="I8301" s="220" t="s">
        <v>7980</v>
      </c>
      <c r="J8301" s="221">
        <v>4200</v>
      </c>
      <c r="K8301" s="221">
        <v>1</v>
      </c>
      <c r="L8301" s="221">
        <v>4200</v>
      </c>
    </row>
    <row r="8302" spans="1:12" s="167" customFormat="1">
      <c r="A8302" s="218" t="str">
        <f t="shared" si="55"/>
        <v>O221102058586일반상품</v>
      </c>
      <c r="B8302" s="219" t="s">
        <v>9472</v>
      </c>
      <c r="C8302" s="219" t="s">
        <v>8023</v>
      </c>
      <c r="D8302" s="219" t="s">
        <v>8065</v>
      </c>
      <c r="E8302" s="219" t="s">
        <v>6390</v>
      </c>
      <c r="F8302" s="219" t="s">
        <v>7722</v>
      </c>
      <c r="G8302" s="219" t="s">
        <v>7779</v>
      </c>
      <c r="H8302" s="219" t="s">
        <v>5990</v>
      </c>
      <c r="I8302" s="220" t="s">
        <v>7295</v>
      </c>
      <c r="J8302" s="221">
        <v>1300</v>
      </c>
      <c r="K8302" s="221">
        <v>4</v>
      </c>
      <c r="L8302" s="221">
        <v>5200</v>
      </c>
    </row>
    <row r="8303" spans="1:12" s="167" customFormat="1">
      <c r="A8303" s="218" t="str">
        <f t="shared" si="55"/>
        <v>O221102058586일반상품</v>
      </c>
      <c r="B8303" s="219" t="s">
        <v>9472</v>
      </c>
      <c r="C8303" s="219" t="s">
        <v>8023</v>
      </c>
      <c r="D8303" s="219" t="s">
        <v>8065</v>
      </c>
      <c r="E8303" s="219" t="s">
        <v>6390</v>
      </c>
      <c r="F8303" s="219" t="s">
        <v>7722</v>
      </c>
      <c r="G8303" s="219" t="s">
        <v>7779</v>
      </c>
      <c r="H8303" s="219" t="s">
        <v>5990</v>
      </c>
      <c r="I8303" s="220" t="s">
        <v>8384</v>
      </c>
      <c r="J8303" s="221">
        <v>3730</v>
      </c>
      <c r="K8303" s="221">
        <v>1</v>
      </c>
      <c r="L8303" s="221">
        <v>3730</v>
      </c>
    </row>
    <row r="8304" spans="1:12" s="167" customFormat="1">
      <c r="A8304" s="218" t="str">
        <f t="shared" si="55"/>
        <v>O221102058586일반상품</v>
      </c>
      <c r="B8304" s="219" t="s">
        <v>9472</v>
      </c>
      <c r="C8304" s="219" t="s">
        <v>8023</v>
      </c>
      <c r="D8304" s="219" t="s">
        <v>8065</v>
      </c>
      <c r="E8304" s="219" t="s">
        <v>6390</v>
      </c>
      <c r="F8304" s="219" t="s">
        <v>7722</v>
      </c>
      <c r="G8304" s="219" t="s">
        <v>7779</v>
      </c>
      <c r="H8304" s="219" t="s">
        <v>5990</v>
      </c>
      <c r="I8304" s="220" t="s">
        <v>7223</v>
      </c>
      <c r="J8304" s="221">
        <v>4080</v>
      </c>
      <c r="K8304" s="221">
        <v>1</v>
      </c>
      <c r="L8304" s="221">
        <v>4080</v>
      </c>
    </row>
    <row r="8305" spans="1:12" s="167" customFormat="1">
      <c r="A8305" s="218" t="str">
        <f t="shared" si="55"/>
        <v>O221102058586일반상품</v>
      </c>
      <c r="B8305" s="219" t="s">
        <v>9472</v>
      </c>
      <c r="C8305" s="219" t="s">
        <v>8023</v>
      </c>
      <c r="D8305" s="219" t="s">
        <v>8065</v>
      </c>
      <c r="E8305" s="219" t="s">
        <v>6390</v>
      </c>
      <c r="F8305" s="219" t="s">
        <v>7722</v>
      </c>
      <c r="G8305" s="219" t="s">
        <v>7779</v>
      </c>
      <c r="H8305" s="219" t="s">
        <v>5990</v>
      </c>
      <c r="I8305" s="220" t="s">
        <v>7255</v>
      </c>
      <c r="J8305" s="221">
        <v>15800</v>
      </c>
      <c r="K8305" s="221">
        <v>1</v>
      </c>
      <c r="L8305" s="221">
        <v>15800</v>
      </c>
    </row>
    <row r="8306" spans="1:12" s="167" customFormat="1">
      <c r="A8306" s="218" t="str">
        <f t="shared" si="55"/>
        <v>O221102058586일반상품</v>
      </c>
      <c r="B8306" s="219" t="s">
        <v>9472</v>
      </c>
      <c r="C8306" s="219" t="s">
        <v>8023</v>
      </c>
      <c r="D8306" s="219" t="s">
        <v>8065</v>
      </c>
      <c r="E8306" s="219" t="s">
        <v>6390</v>
      </c>
      <c r="F8306" s="219" t="s">
        <v>7722</v>
      </c>
      <c r="G8306" s="219" t="s">
        <v>7779</v>
      </c>
      <c r="H8306" s="219" t="s">
        <v>5990</v>
      </c>
      <c r="I8306" s="220" t="s">
        <v>8067</v>
      </c>
      <c r="J8306" s="221">
        <v>19390</v>
      </c>
      <c r="K8306" s="221">
        <v>1</v>
      </c>
      <c r="L8306" s="221">
        <v>19390</v>
      </c>
    </row>
    <row r="8307" spans="1:12" s="167" customFormat="1">
      <c r="A8307" s="218" t="str">
        <f t="shared" si="55"/>
        <v>O221102058586일반상품</v>
      </c>
      <c r="B8307" s="219" t="s">
        <v>9472</v>
      </c>
      <c r="C8307" s="219" t="s">
        <v>8023</v>
      </c>
      <c r="D8307" s="219" t="s">
        <v>8065</v>
      </c>
      <c r="E8307" s="219" t="s">
        <v>6390</v>
      </c>
      <c r="F8307" s="219" t="s">
        <v>7722</v>
      </c>
      <c r="G8307" s="219" t="s">
        <v>7779</v>
      </c>
      <c r="H8307" s="219" t="s">
        <v>5990</v>
      </c>
      <c r="I8307" s="220" t="s">
        <v>8948</v>
      </c>
      <c r="J8307" s="221">
        <v>10000</v>
      </c>
      <c r="K8307" s="221">
        <v>1</v>
      </c>
      <c r="L8307" s="221">
        <v>10000</v>
      </c>
    </row>
    <row r="8308" spans="1:12" s="167" customFormat="1">
      <c r="A8308" s="218" t="str">
        <f t="shared" si="55"/>
        <v>O221102058586일반상품</v>
      </c>
      <c r="B8308" s="219" t="s">
        <v>9472</v>
      </c>
      <c r="C8308" s="219" t="s">
        <v>8023</v>
      </c>
      <c r="D8308" s="219" t="s">
        <v>8065</v>
      </c>
      <c r="E8308" s="219" t="s">
        <v>6390</v>
      </c>
      <c r="F8308" s="219" t="s">
        <v>7722</v>
      </c>
      <c r="G8308" s="219" t="s">
        <v>7779</v>
      </c>
      <c r="H8308" s="219" t="s">
        <v>5990</v>
      </c>
      <c r="I8308" s="220" t="s">
        <v>8041</v>
      </c>
      <c r="J8308" s="221">
        <v>8400</v>
      </c>
      <c r="K8308" s="221">
        <v>1</v>
      </c>
      <c r="L8308" s="221">
        <v>8400</v>
      </c>
    </row>
    <row r="8309" spans="1:12" s="167" customFormat="1">
      <c r="A8309" s="218" t="str">
        <f t="shared" si="55"/>
        <v>O221102058586일반상품</v>
      </c>
      <c r="B8309" s="219" t="s">
        <v>9472</v>
      </c>
      <c r="C8309" s="219" t="s">
        <v>8023</v>
      </c>
      <c r="D8309" s="219" t="s">
        <v>8065</v>
      </c>
      <c r="E8309" s="219" t="s">
        <v>6390</v>
      </c>
      <c r="F8309" s="219" t="s">
        <v>7722</v>
      </c>
      <c r="G8309" s="219" t="s">
        <v>7779</v>
      </c>
      <c r="H8309" s="219" t="s">
        <v>5990</v>
      </c>
      <c r="I8309" s="220" t="s">
        <v>7198</v>
      </c>
      <c r="J8309" s="221">
        <v>2850</v>
      </c>
      <c r="K8309" s="221">
        <v>1</v>
      </c>
      <c r="L8309" s="221">
        <v>2850</v>
      </c>
    </row>
    <row r="8310" spans="1:12" s="167" customFormat="1">
      <c r="A8310" s="218" t="str">
        <f t="shared" si="55"/>
        <v>O221102058586일반상품</v>
      </c>
      <c r="B8310" s="219" t="s">
        <v>9472</v>
      </c>
      <c r="C8310" s="219" t="s">
        <v>8023</v>
      </c>
      <c r="D8310" s="219" t="s">
        <v>8065</v>
      </c>
      <c r="E8310" s="219" t="s">
        <v>6390</v>
      </c>
      <c r="F8310" s="219" t="s">
        <v>7722</v>
      </c>
      <c r="G8310" s="219" t="s">
        <v>7779</v>
      </c>
      <c r="H8310" s="219" t="s">
        <v>5990</v>
      </c>
      <c r="I8310" s="220" t="s">
        <v>7228</v>
      </c>
      <c r="J8310" s="221">
        <v>1250</v>
      </c>
      <c r="K8310" s="221">
        <v>5</v>
      </c>
      <c r="L8310" s="221">
        <v>6250</v>
      </c>
    </row>
    <row r="8311" spans="1:12" s="167" customFormat="1">
      <c r="A8311" s="218" t="str">
        <f t="shared" si="55"/>
        <v>O221102058586일반상품</v>
      </c>
      <c r="B8311" s="219" t="s">
        <v>9472</v>
      </c>
      <c r="C8311" s="219" t="s">
        <v>8023</v>
      </c>
      <c r="D8311" s="219" t="s">
        <v>8065</v>
      </c>
      <c r="E8311" s="219" t="s">
        <v>6390</v>
      </c>
      <c r="F8311" s="219" t="s">
        <v>7722</v>
      </c>
      <c r="G8311" s="219" t="s">
        <v>7779</v>
      </c>
      <c r="H8311" s="219" t="s">
        <v>5990</v>
      </c>
      <c r="I8311" s="220" t="s">
        <v>8405</v>
      </c>
      <c r="J8311" s="221">
        <v>11200</v>
      </c>
      <c r="K8311" s="221">
        <v>1</v>
      </c>
      <c r="L8311" s="221">
        <v>11200</v>
      </c>
    </row>
    <row r="8312" spans="1:12" s="167" customFormat="1">
      <c r="A8312" s="218" t="str">
        <f t="shared" si="55"/>
        <v>O221102058585일반상품</v>
      </c>
      <c r="B8312" s="219" t="s">
        <v>9473</v>
      </c>
      <c r="C8312" s="219" t="s">
        <v>8023</v>
      </c>
      <c r="D8312" s="219" t="s">
        <v>8065</v>
      </c>
      <c r="E8312" s="219" t="s">
        <v>6389</v>
      </c>
      <c r="F8312" s="219" t="s">
        <v>6394</v>
      </c>
      <c r="G8312" s="219" t="s">
        <v>7913</v>
      </c>
      <c r="H8312" s="219" t="s">
        <v>5990</v>
      </c>
      <c r="I8312" s="220" t="s">
        <v>8998</v>
      </c>
      <c r="J8312" s="221">
        <v>2160</v>
      </c>
      <c r="K8312" s="221">
        <v>1</v>
      </c>
      <c r="L8312" s="221">
        <v>2160</v>
      </c>
    </row>
    <row r="8313" spans="1:12" s="167" customFormat="1">
      <c r="A8313" s="218" t="str">
        <f t="shared" si="55"/>
        <v>O221102058585일반상품</v>
      </c>
      <c r="B8313" s="219" t="s">
        <v>9473</v>
      </c>
      <c r="C8313" s="219" t="s">
        <v>8023</v>
      </c>
      <c r="D8313" s="219" t="s">
        <v>8065</v>
      </c>
      <c r="E8313" s="219" t="s">
        <v>6389</v>
      </c>
      <c r="F8313" s="219" t="s">
        <v>6394</v>
      </c>
      <c r="G8313" s="219" t="s">
        <v>7913</v>
      </c>
      <c r="H8313" s="219" t="s">
        <v>5990</v>
      </c>
      <c r="I8313" s="220" t="s">
        <v>8493</v>
      </c>
      <c r="J8313" s="221">
        <v>5700</v>
      </c>
      <c r="K8313" s="221">
        <v>2</v>
      </c>
      <c r="L8313" s="221">
        <v>11400</v>
      </c>
    </row>
    <row r="8314" spans="1:12" s="167" customFormat="1">
      <c r="A8314" s="218" t="str">
        <f t="shared" si="55"/>
        <v>O221102058585일반상품</v>
      </c>
      <c r="B8314" s="219" t="s">
        <v>9473</v>
      </c>
      <c r="C8314" s="219" t="s">
        <v>8023</v>
      </c>
      <c r="D8314" s="219" t="s">
        <v>8065</v>
      </c>
      <c r="E8314" s="219" t="s">
        <v>6389</v>
      </c>
      <c r="F8314" s="219" t="s">
        <v>6394</v>
      </c>
      <c r="G8314" s="219" t="s">
        <v>7913</v>
      </c>
      <c r="H8314" s="219" t="s">
        <v>5990</v>
      </c>
      <c r="I8314" s="220" t="s">
        <v>8341</v>
      </c>
      <c r="J8314" s="221">
        <v>9000</v>
      </c>
      <c r="K8314" s="221">
        <v>1</v>
      </c>
      <c r="L8314" s="221">
        <v>9000</v>
      </c>
    </row>
    <row r="8315" spans="1:12" s="167" customFormat="1">
      <c r="A8315" s="218" t="str">
        <f t="shared" si="55"/>
        <v>O221102058585일반상품</v>
      </c>
      <c r="B8315" s="219" t="s">
        <v>9473</v>
      </c>
      <c r="C8315" s="219" t="s">
        <v>8023</v>
      </c>
      <c r="D8315" s="219" t="s">
        <v>8065</v>
      </c>
      <c r="E8315" s="219" t="s">
        <v>6389</v>
      </c>
      <c r="F8315" s="219" t="s">
        <v>6394</v>
      </c>
      <c r="G8315" s="219" t="s">
        <v>7913</v>
      </c>
      <c r="H8315" s="219" t="s">
        <v>5990</v>
      </c>
      <c r="I8315" s="220" t="s">
        <v>9025</v>
      </c>
      <c r="J8315" s="221">
        <v>24200</v>
      </c>
      <c r="K8315" s="221">
        <v>1</v>
      </c>
      <c r="L8315" s="221">
        <v>24200</v>
      </c>
    </row>
    <row r="8316" spans="1:12" s="167" customFormat="1">
      <c r="A8316" s="218" t="str">
        <f t="shared" si="55"/>
        <v>O221102058585일반상품</v>
      </c>
      <c r="B8316" s="219" t="s">
        <v>9473</v>
      </c>
      <c r="C8316" s="219" t="s">
        <v>8023</v>
      </c>
      <c r="D8316" s="219" t="s">
        <v>8065</v>
      </c>
      <c r="E8316" s="219" t="s">
        <v>6389</v>
      </c>
      <c r="F8316" s="219" t="s">
        <v>6394</v>
      </c>
      <c r="G8316" s="219" t="s">
        <v>7913</v>
      </c>
      <c r="H8316" s="219" t="s">
        <v>5990</v>
      </c>
      <c r="I8316" s="220" t="s">
        <v>7188</v>
      </c>
      <c r="J8316" s="221">
        <v>5800</v>
      </c>
      <c r="K8316" s="221">
        <v>1</v>
      </c>
      <c r="L8316" s="221">
        <v>5800</v>
      </c>
    </row>
    <row r="8317" spans="1:12" s="167" customFormat="1">
      <c r="A8317" s="218" t="str">
        <f t="shared" si="55"/>
        <v>O221102058585일반상품</v>
      </c>
      <c r="B8317" s="219" t="s">
        <v>9473</v>
      </c>
      <c r="C8317" s="219" t="s">
        <v>8023</v>
      </c>
      <c r="D8317" s="219" t="s">
        <v>8065</v>
      </c>
      <c r="E8317" s="219" t="s">
        <v>6389</v>
      </c>
      <c r="F8317" s="219" t="s">
        <v>6394</v>
      </c>
      <c r="G8317" s="219" t="s">
        <v>7913</v>
      </c>
      <c r="H8317" s="219" t="s">
        <v>5990</v>
      </c>
      <c r="I8317" s="220" t="s">
        <v>8555</v>
      </c>
      <c r="J8317" s="221">
        <v>17000</v>
      </c>
      <c r="K8317" s="221">
        <v>1</v>
      </c>
      <c r="L8317" s="221">
        <v>17000</v>
      </c>
    </row>
    <row r="8318" spans="1:12" s="167" customFormat="1">
      <c r="A8318" s="218" t="str">
        <f t="shared" si="55"/>
        <v>O221102058585일반상품</v>
      </c>
      <c r="B8318" s="219" t="s">
        <v>9473</v>
      </c>
      <c r="C8318" s="219" t="s">
        <v>8023</v>
      </c>
      <c r="D8318" s="219" t="s">
        <v>8065</v>
      </c>
      <c r="E8318" s="219" t="s">
        <v>6389</v>
      </c>
      <c r="F8318" s="219" t="s">
        <v>6394</v>
      </c>
      <c r="G8318" s="219" t="s">
        <v>7913</v>
      </c>
      <c r="H8318" s="219" t="s">
        <v>5990</v>
      </c>
      <c r="I8318" s="220" t="s">
        <v>8692</v>
      </c>
      <c r="J8318" s="221">
        <v>17000</v>
      </c>
      <c r="K8318" s="221">
        <v>1</v>
      </c>
      <c r="L8318" s="221">
        <v>17000</v>
      </c>
    </row>
    <row r="8319" spans="1:12" s="167" customFormat="1">
      <c r="A8319" s="218" t="str">
        <f t="shared" si="55"/>
        <v>O221102058585일반상품</v>
      </c>
      <c r="B8319" s="219" t="s">
        <v>9473</v>
      </c>
      <c r="C8319" s="219" t="s">
        <v>8023</v>
      </c>
      <c r="D8319" s="219" t="s">
        <v>8065</v>
      </c>
      <c r="E8319" s="219" t="s">
        <v>6389</v>
      </c>
      <c r="F8319" s="219" t="s">
        <v>6394</v>
      </c>
      <c r="G8319" s="219" t="s">
        <v>7913</v>
      </c>
      <c r="H8319" s="219" t="s">
        <v>5990</v>
      </c>
      <c r="I8319" s="220" t="s">
        <v>8799</v>
      </c>
      <c r="J8319" s="221">
        <v>16000</v>
      </c>
      <c r="K8319" s="221">
        <v>2</v>
      </c>
      <c r="L8319" s="221">
        <v>32000</v>
      </c>
    </row>
    <row r="8320" spans="1:12" s="167" customFormat="1">
      <c r="A8320" s="218" t="str">
        <f t="shared" si="55"/>
        <v>O221102058585일반상품</v>
      </c>
      <c r="B8320" s="219" t="s">
        <v>9473</v>
      </c>
      <c r="C8320" s="219" t="s">
        <v>8023</v>
      </c>
      <c r="D8320" s="219" t="s">
        <v>8065</v>
      </c>
      <c r="E8320" s="219" t="s">
        <v>6389</v>
      </c>
      <c r="F8320" s="219" t="s">
        <v>6394</v>
      </c>
      <c r="G8320" s="219" t="s">
        <v>7913</v>
      </c>
      <c r="H8320" s="219" t="s">
        <v>5990</v>
      </c>
      <c r="I8320" s="220" t="s">
        <v>8556</v>
      </c>
      <c r="J8320" s="221">
        <v>22500</v>
      </c>
      <c r="K8320" s="221">
        <v>1</v>
      </c>
      <c r="L8320" s="221">
        <v>22500</v>
      </c>
    </row>
    <row r="8321" spans="1:12" s="167" customFormat="1">
      <c r="A8321" s="218" t="str">
        <f t="shared" si="55"/>
        <v>O221102058585일반상품</v>
      </c>
      <c r="B8321" s="219" t="s">
        <v>9473</v>
      </c>
      <c r="C8321" s="219" t="s">
        <v>8023</v>
      </c>
      <c r="D8321" s="219" t="s">
        <v>8065</v>
      </c>
      <c r="E8321" s="219" t="s">
        <v>6389</v>
      </c>
      <c r="F8321" s="219" t="s">
        <v>6394</v>
      </c>
      <c r="G8321" s="219" t="s">
        <v>7913</v>
      </c>
      <c r="H8321" s="219" t="s">
        <v>5990</v>
      </c>
      <c r="I8321" s="220" t="s">
        <v>8075</v>
      </c>
      <c r="J8321" s="221">
        <v>4090</v>
      </c>
      <c r="K8321" s="221">
        <v>1</v>
      </c>
      <c r="L8321" s="221">
        <v>4090</v>
      </c>
    </row>
    <row r="8322" spans="1:12" s="167" customFormat="1">
      <c r="A8322" s="218" t="str">
        <f t="shared" si="55"/>
        <v>O221102058585일반상품</v>
      </c>
      <c r="B8322" s="219" t="s">
        <v>9473</v>
      </c>
      <c r="C8322" s="219" t="s">
        <v>8023</v>
      </c>
      <c r="D8322" s="219" t="s">
        <v>8065</v>
      </c>
      <c r="E8322" s="219" t="s">
        <v>6389</v>
      </c>
      <c r="F8322" s="219" t="s">
        <v>6394</v>
      </c>
      <c r="G8322" s="219" t="s">
        <v>7913</v>
      </c>
      <c r="H8322" s="219" t="s">
        <v>5990</v>
      </c>
      <c r="I8322" s="220" t="s">
        <v>7210</v>
      </c>
      <c r="J8322" s="221">
        <v>5910</v>
      </c>
      <c r="K8322" s="221">
        <v>1</v>
      </c>
      <c r="L8322" s="221">
        <v>5910</v>
      </c>
    </row>
    <row r="8323" spans="1:12" s="167" customFormat="1">
      <c r="A8323" s="218" t="str">
        <f t="shared" si="55"/>
        <v>O221102058585일반상품</v>
      </c>
      <c r="B8323" s="219" t="s">
        <v>9473</v>
      </c>
      <c r="C8323" s="219" t="s">
        <v>8023</v>
      </c>
      <c r="D8323" s="219" t="s">
        <v>8065</v>
      </c>
      <c r="E8323" s="219" t="s">
        <v>6389</v>
      </c>
      <c r="F8323" s="219" t="s">
        <v>6394</v>
      </c>
      <c r="G8323" s="219" t="s">
        <v>7913</v>
      </c>
      <c r="H8323" s="219" t="s">
        <v>5990</v>
      </c>
      <c r="I8323" s="220" t="s">
        <v>7190</v>
      </c>
      <c r="J8323" s="221">
        <v>5000</v>
      </c>
      <c r="K8323" s="221">
        <v>1</v>
      </c>
      <c r="L8323" s="221">
        <v>5000</v>
      </c>
    </row>
    <row r="8324" spans="1:12" s="167" customFormat="1">
      <c r="A8324" s="218" t="str">
        <f t="shared" si="55"/>
        <v>O221102058585일반상품</v>
      </c>
      <c r="B8324" s="219" t="s">
        <v>9473</v>
      </c>
      <c r="C8324" s="219" t="s">
        <v>8023</v>
      </c>
      <c r="D8324" s="219" t="s">
        <v>8065</v>
      </c>
      <c r="E8324" s="219" t="s">
        <v>6389</v>
      </c>
      <c r="F8324" s="219" t="s">
        <v>6394</v>
      </c>
      <c r="G8324" s="219" t="s">
        <v>7913</v>
      </c>
      <c r="H8324" s="219" t="s">
        <v>5990</v>
      </c>
      <c r="I8324" s="220" t="s">
        <v>7924</v>
      </c>
      <c r="J8324" s="221">
        <v>4770</v>
      </c>
      <c r="K8324" s="221">
        <v>1</v>
      </c>
      <c r="L8324" s="221">
        <v>4770</v>
      </c>
    </row>
    <row r="8325" spans="1:12" s="167" customFormat="1">
      <c r="A8325" s="218" t="str">
        <f t="shared" si="55"/>
        <v>O221102058585일반상품</v>
      </c>
      <c r="B8325" s="219" t="s">
        <v>9473</v>
      </c>
      <c r="C8325" s="219" t="s">
        <v>8023</v>
      </c>
      <c r="D8325" s="219" t="s">
        <v>8065</v>
      </c>
      <c r="E8325" s="219" t="s">
        <v>6389</v>
      </c>
      <c r="F8325" s="219" t="s">
        <v>6394</v>
      </c>
      <c r="G8325" s="219" t="s">
        <v>7913</v>
      </c>
      <c r="H8325" s="219" t="s">
        <v>5990</v>
      </c>
      <c r="I8325" s="220" t="s">
        <v>8846</v>
      </c>
      <c r="J8325" s="221">
        <v>2200</v>
      </c>
      <c r="K8325" s="221">
        <v>1</v>
      </c>
      <c r="L8325" s="221">
        <v>2200</v>
      </c>
    </row>
    <row r="8326" spans="1:12" s="167" customFormat="1">
      <c r="A8326" s="218" t="str">
        <f t="shared" si="55"/>
        <v>O221102058585일반상품</v>
      </c>
      <c r="B8326" s="219" t="s">
        <v>9473</v>
      </c>
      <c r="C8326" s="219" t="s">
        <v>8023</v>
      </c>
      <c r="D8326" s="219" t="s">
        <v>8065</v>
      </c>
      <c r="E8326" s="219" t="s">
        <v>6389</v>
      </c>
      <c r="F8326" s="219" t="s">
        <v>6394</v>
      </c>
      <c r="G8326" s="219" t="s">
        <v>7913</v>
      </c>
      <c r="H8326" s="219" t="s">
        <v>5990</v>
      </c>
      <c r="I8326" s="220" t="s">
        <v>9694</v>
      </c>
      <c r="J8326" s="221">
        <v>6800</v>
      </c>
      <c r="K8326" s="221">
        <v>1</v>
      </c>
      <c r="L8326" s="221">
        <v>6800</v>
      </c>
    </row>
    <row r="8327" spans="1:12" s="167" customFormat="1">
      <c r="A8327" s="218" t="str">
        <f t="shared" si="55"/>
        <v>O221102058585일반상품</v>
      </c>
      <c r="B8327" s="219" t="s">
        <v>9473</v>
      </c>
      <c r="C8327" s="219" t="s">
        <v>8023</v>
      </c>
      <c r="D8327" s="219" t="s">
        <v>8065</v>
      </c>
      <c r="E8327" s="219" t="s">
        <v>6389</v>
      </c>
      <c r="F8327" s="219" t="s">
        <v>6394</v>
      </c>
      <c r="G8327" s="219" t="s">
        <v>7913</v>
      </c>
      <c r="H8327" s="219" t="s">
        <v>5990</v>
      </c>
      <c r="I8327" s="220" t="s">
        <v>8836</v>
      </c>
      <c r="J8327" s="221">
        <v>4010</v>
      </c>
      <c r="K8327" s="221">
        <v>1</v>
      </c>
      <c r="L8327" s="221">
        <v>4010</v>
      </c>
    </row>
    <row r="8328" spans="1:12" s="167" customFormat="1">
      <c r="A8328" s="218" t="str">
        <f t="shared" si="55"/>
        <v>O221102058585일반상품</v>
      </c>
      <c r="B8328" s="219" t="s">
        <v>9473</v>
      </c>
      <c r="C8328" s="219" t="s">
        <v>8023</v>
      </c>
      <c r="D8328" s="219" t="s">
        <v>8065</v>
      </c>
      <c r="E8328" s="219" t="s">
        <v>6389</v>
      </c>
      <c r="F8328" s="219" t="s">
        <v>6394</v>
      </c>
      <c r="G8328" s="219" t="s">
        <v>7913</v>
      </c>
      <c r="H8328" s="219" t="s">
        <v>5990</v>
      </c>
      <c r="I8328" s="220" t="s">
        <v>8801</v>
      </c>
      <c r="J8328" s="221">
        <v>4200</v>
      </c>
      <c r="K8328" s="221">
        <v>2</v>
      </c>
      <c r="L8328" s="221">
        <v>8400</v>
      </c>
    </row>
    <row r="8329" spans="1:12" s="167" customFormat="1">
      <c r="A8329" s="218" t="str">
        <f t="shared" si="55"/>
        <v>O221102058585일반상품</v>
      </c>
      <c r="B8329" s="219" t="s">
        <v>9473</v>
      </c>
      <c r="C8329" s="219" t="s">
        <v>8023</v>
      </c>
      <c r="D8329" s="219" t="s">
        <v>8065</v>
      </c>
      <c r="E8329" s="219" t="s">
        <v>6389</v>
      </c>
      <c r="F8329" s="219" t="s">
        <v>6394</v>
      </c>
      <c r="G8329" s="219" t="s">
        <v>7913</v>
      </c>
      <c r="H8329" s="219" t="s">
        <v>5990</v>
      </c>
      <c r="I8329" s="220" t="s">
        <v>8974</v>
      </c>
      <c r="J8329" s="221">
        <v>16000</v>
      </c>
      <c r="K8329" s="221">
        <v>1</v>
      </c>
      <c r="L8329" s="221">
        <v>16000</v>
      </c>
    </row>
    <row r="8330" spans="1:12" s="167" customFormat="1">
      <c r="A8330" s="218" t="str">
        <f t="shared" si="55"/>
        <v>O221102058585일반상품</v>
      </c>
      <c r="B8330" s="219" t="s">
        <v>9473</v>
      </c>
      <c r="C8330" s="219" t="s">
        <v>8023</v>
      </c>
      <c r="D8330" s="219" t="s">
        <v>8065</v>
      </c>
      <c r="E8330" s="219" t="s">
        <v>6389</v>
      </c>
      <c r="F8330" s="219" t="s">
        <v>6394</v>
      </c>
      <c r="G8330" s="219" t="s">
        <v>7913</v>
      </c>
      <c r="H8330" s="219" t="s">
        <v>5990</v>
      </c>
      <c r="I8330" s="220" t="s">
        <v>8041</v>
      </c>
      <c r="J8330" s="221">
        <v>8400</v>
      </c>
      <c r="K8330" s="221">
        <v>1</v>
      </c>
      <c r="L8330" s="221">
        <v>8400</v>
      </c>
    </row>
    <row r="8331" spans="1:12" s="167" customFormat="1">
      <c r="A8331" s="218" t="str">
        <f t="shared" si="55"/>
        <v>O221102058585일반상품</v>
      </c>
      <c r="B8331" s="219" t="s">
        <v>9473</v>
      </c>
      <c r="C8331" s="219" t="s">
        <v>8023</v>
      </c>
      <c r="D8331" s="219" t="s">
        <v>8065</v>
      </c>
      <c r="E8331" s="219" t="s">
        <v>6389</v>
      </c>
      <c r="F8331" s="219" t="s">
        <v>6394</v>
      </c>
      <c r="G8331" s="219" t="s">
        <v>7913</v>
      </c>
      <c r="H8331" s="219" t="s">
        <v>5990</v>
      </c>
      <c r="I8331" s="220" t="s">
        <v>7191</v>
      </c>
      <c r="J8331" s="221">
        <v>13520</v>
      </c>
      <c r="K8331" s="221">
        <v>1</v>
      </c>
      <c r="L8331" s="221">
        <v>13520</v>
      </c>
    </row>
    <row r="8332" spans="1:12" s="167" customFormat="1">
      <c r="A8332" s="218" t="str">
        <f t="shared" si="55"/>
        <v>O221102058585일반상품</v>
      </c>
      <c r="B8332" s="219" t="s">
        <v>9473</v>
      </c>
      <c r="C8332" s="219" t="s">
        <v>8023</v>
      </c>
      <c r="D8332" s="219" t="s">
        <v>8065</v>
      </c>
      <c r="E8332" s="219" t="s">
        <v>6389</v>
      </c>
      <c r="F8332" s="219" t="s">
        <v>6394</v>
      </c>
      <c r="G8332" s="219" t="s">
        <v>7913</v>
      </c>
      <c r="H8332" s="219" t="s">
        <v>5990</v>
      </c>
      <c r="I8332" s="220" t="s">
        <v>7198</v>
      </c>
      <c r="J8332" s="221">
        <v>2850</v>
      </c>
      <c r="K8332" s="221">
        <v>2</v>
      </c>
      <c r="L8332" s="221">
        <v>5700</v>
      </c>
    </row>
    <row r="8333" spans="1:12" s="167" customFormat="1">
      <c r="A8333" s="218" t="str">
        <f t="shared" si="55"/>
        <v>O221102058585일반상품</v>
      </c>
      <c r="B8333" s="219" t="s">
        <v>9473</v>
      </c>
      <c r="C8333" s="219" t="s">
        <v>8023</v>
      </c>
      <c r="D8333" s="219" t="s">
        <v>8065</v>
      </c>
      <c r="E8333" s="219" t="s">
        <v>6389</v>
      </c>
      <c r="F8333" s="219" t="s">
        <v>6394</v>
      </c>
      <c r="G8333" s="219" t="s">
        <v>7913</v>
      </c>
      <c r="H8333" s="219" t="s">
        <v>5990</v>
      </c>
      <c r="I8333" s="220" t="s">
        <v>8524</v>
      </c>
      <c r="J8333" s="221">
        <v>5800</v>
      </c>
      <c r="K8333" s="221">
        <v>1</v>
      </c>
      <c r="L8333" s="221">
        <v>5800</v>
      </c>
    </row>
    <row r="8334" spans="1:12" s="167" customFormat="1">
      <c r="A8334" s="218" t="str">
        <f t="shared" si="55"/>
        <v>O221102058585일반상품</v>
      </c>
      <c r="B8334" s="219" t="s">
        <v>9473</v>
      </c>
      <c r="C8334" s="219" t="s">
        <v>8023</v>
      </c>
      <c r="D8334" s="219" t="s">
        <v>8065</v>
      </c>
      <c r="E8334" s="219" t="s">
        <v>6389</v>
      </c>
      <c r="F8334" s="219" t="s">
        <v>6394</v>
      </c>
      <c r="G8334" s="219" t="s">
        <v>7913</v>
      </c>
      <c r="H8334" s="219" t="s">
        <v>5990</v>
      </c>
      <c r="I8334" s="220" t="s">
        <v>8450</v>
      </c>
      <c r="J8334" s="221">
        <v>1400</v>
      </c>
      <c r="K8334" s="221">
        <v>3</v>
      </c>
      <c r="L8334" s="221">
        <v>4200</v>
      </c>
    </row>
    <row r="8335" spans="1:12" s="167" customFormat="1">
      <c r="A8335" s="218" t="str">
        <f t="shared" si="55"/>
        <v>O221102058585일반상품</v>
      </c>
      <c r="B8335" s="219" t="s">
        <v>9473</v>
      </c>
      <c r="C8335" s="219" t="s">
        <v>8023</v>
      </c>
      <c r="D8335" s="219" t="s">
        <v>8065</v>
      </c>
      <c r="E8335" s="219" t="s">
        <v>6389</v>
      </c>
      <c r="F8335" s="219" t="s">
        <v>6394</v>
      </c>
      <c r="G8335" s="219" t="s">
        <v>7913</v>
      </c>
      <c r="H8335" s="219" t="s">
        <v>5990</v>
      </c>
      <c r="I8335" s="220" t="s">
        <v>8925</v>
      </c>
      <c r="J8335" s="221">
        <v>4760</v>
      </c>
      <c r="K8335" s="221">
        <v>1</v>
      </c>
      <c r="L8335" s="221">
        <v>4760</v>
      </c>
    </row>
    <row r="8336" spans="1:12" s="167" customFormat="1">
      <c r="A8336" s="218" t="str">
        <f t="shared" si="55"/>
        <v>O221102058585일반상품</v>
      </c>
      <c r="B8336" s="219" t="s">
        <v>9473</v>
      </c>
      <c r="C8336" s="219" t="s">
        <v>8023</v>
      </c>
      <c r="D8336" s="219" t="s">
        <v>8065</v>
      </c>
      <c r="E8336" s="219" t="s">
        <v>6389</v>
      </c>
      <c r="F8336" s="219" t="s">
        <v>6394</v>
      </c>
      <c r="G8336" s="219" t="s">
        <v>7913</v>
      </c>
      <c r="H8336" s="219" t="s">
        <v>5990</v>
      </c>
      <c r="I8336" s="220" t="s">
        <v>8631</v>
      </c>
      <c r="J8336" s="221">
        <v>4760</v>
      </c>
      <c r="K8336" s="221">
        <v>2</v>
      </c>
      <c r="L8336" s="221">
        <v>9520</v>
      </c>
    </row>
    <row r="8337" spans="1:12" s="167" customFormat="1">
      <c r="A8337" s="218" t="str">
        <f t="shared" si="55"/>
        <v>O221102058585일반상품</v>
      </c>
      <c r="B8337" s="219" t="s">
        <v>9473</v>
      </c>
      <c r="C8337" s="219" t="s">
        <v>8023</v>
      </c>
      <c r="D8337" s="219" t="s">
        <v>8065</v>
      </c>
      <c r="E8337" s="219" t="s">
        <v>6389</v>
      </c>
      <c r="F8337" s="219" t="s">
        <v>6394</v>
      </c>
      <c r="G8337" s="219" t="s">
        <v>7913</v>
      </c>
      <c r="H8337" s="219" t="s">
        <v>5990</v>
      </c>
      <c r="I8337" s="220" t="s">
        <v>9046</v>
      </c>
      <c r="J8337" s="221">
        <v>4760</v>
      </c>
      <c r="K8337" s="221">
        <v>1</v>
      </c>
      <c r="L8337" s="221">
        <v>4760</v>
      </c>
    </row>
    <row r="8338" spans="1:12" s="167" customFormat="1">
      <c r="A8338" s="218" t="str">
        <f t="shared" si="55"/>
        <v>O221102058585일반상품</v>
      </c>
      <c r="B8338" s="219" t="s">
        <v>9473</v>
      </c>
      <c r="C8338" s="219" t="s">
        <v>8023</v>
      </c>
      <c r="D8338" s="219" t="s">
        <v>8065</v>
      </c>
      <c r="E8338" s="219" t="s">
        <v>6389</v>
      </c>
      <c r="F8338" s="219" t="s">
        <v>6394</v>
      </c>
      <c r="G8338" s="219" t="s">
        <v>7913</v>
      </c>
      <c r="H8338" s="219" t="s">
        <v>5990</v>
      </c>
      <c r="I8338" s="220" t="s">
        <v>8814</v>
      </c>
      <c r="J8338" s="221">
        <v>2880</v>
      </c>
      <c r="K8338" s="221">
        <v>1</v>
      </c>
      <c r="L8338" s="221">
        <v>2880</v>
      </c>
    </row>
    <row r="8339" spans="1:12" s="167" customFormat="1">
      <c r="A8339" s="218" t="str">
        <f t="shared" si="55"/>
        <v>O221102058585일반상품</v>
      </c>
      <c r="B8339" s="219" t="s">
        <v>9473</v>
      </c>
      <c r="C8339" s="219" t="s">
        <v>8023</v>
      </c>
      <c r="D8339" s="219" t="s">
        <v>8065</v>
      </c>
      <c r="E8339" s="219" t="s">
        <v>6389</v>
      </c>
      <c r="F8339" s="219" t="s">
        <v>6394</v>
      </c>
      <c r="G8339" s="219" t="s">
        <v>7913</v>
      </c>
      <c r="H8339" s="219" t="s">
        <v>5990</v>
      </c>
      <c r="I8339" s="220" t="s">
        <v>7241</v>
      </c>
      <c r="J8339" s="221">
        <v>3200</v>
      </c>
      <c r="K8339" s="221">
        <v>1</v>
      </c>
      <c r="L8339" s="221">
        <v>3200</v>
      </c>
    </row>
    <row r="8340" spans="1:12" s="167" customFormat="1">
      <c r="A8340" s="218" t="str">
        <f t="shared" si="55"/>
        <v>O221102058585일반상품</v>
      </c>
      <c r="B8340" s="219" t="s">
        <v>9473</v>
      </c>
      <c r="C8340" s="219" t="s">
        <v>8023</v>
      </c>
      <c r="D8340" s="219" t="s">
        <v>8065</v>
      </c>
      <c r="E8340" s="219" t="s">
        <v>6389</v>
      </c>
      <c r="F8340" s="219" t="s">
        <v>6394</v>
      </c>
      <c r="G8340" s="219" t="s">
        <v>7913</v>
      </c>
      <c r="H8340" s="219" t="s">
        <v>5990</v>
      </c>
      <c r="I8340" s="220" t="s">
        <v>8028</v>
      </c>
      <c r="J8340" s="221">
        <v>9500</v>
      </c>
      <c r="K8340" s="221">
        <v>1</v>
      </c>
      <c r="L8340" s="221">
        <v>9500</v>
      </c>
    </row>
    <row r="8341" spans="1:12" s="167" customFormat="1">
      <c r="A8341" s="218" t="str">
        <f t="shared" si="55"/>
        <v>O221102058585일반상품</v>
      </c>
      <c r="B8341" s="219" t="s">
        <v>9473</v>
      </c>
      <c r="C8341" s="219" t="s">
        <v>8023</v>
      </c>
      <c r="D8341" s="219" t="s">
        <v>8065</v>
      </c>
      <c r="E8341" s="219" t="s">
        <v>6389</v>
      </c>
      <c r="F8341" s="219" t="s">
        <v>6394</v>
      </c>
      <c r="G8341" s="219" t="s">
        <v>7913</v>
      </c>
      <c r="H8341" s="219" t="s">
        <v>5990</v>
      </c>
      <c r="I8341" s="220" t="s">
        <v>8029</v>
      </c>
      <c r="J8341" s="221">
        <v>900</v>
      </c>
      <c r="K8341" s="221">
        <v>1</v>
      </c>
      <c r="L8341" s="221">
        <v>900</v>
      </c>
    </row>
    <row r="8342" spans="1:12" s="167" customFormat="1">
      <c r="A8342" s="218" t="str">
        <f t="shared" si="55"/>
        <v>O221102058585일반상품</v>
      </c>
      <c r="B8342" s="219" t="s">
        <v>9473</v>
      </c>
      <c r="C8342" s="219" t="s">
        <v>8023</v>
      </c>
      <c r="D8342" s="219" t="s">
        <v>8065</v>
      </c>
      <c r="E8342" s="219" t="s">
        <v>6389</v>
      </c>
      <c r="F8342" s="219" t="s">
        <v>6394</v>
      </c>
      <c r="G8342" s="219" t="s">
        <v>7913</v>
      </c>
      <c r="H8342" s="219" t="s">
        <v>5990</v>
      </c>
      <c r="I8342" s="220" t="s">
        <v>8485</v>
      </c>
      <c r="J8342" s="221">
        <v>3300</v>
      </c>
      <c r="K8342" s="221">
        <v>1</v>
      </c>
      <c r="L8342" s="221">
        <v>3300</v>
      </c>
    </row>
    <row r="8343" spans="1:12" s="167" customFormat="1">
      <c r="A8343" s="218" t="str">
        <f t="shared" si="55"/>
        <v>O221102058585일반상품</v>
      </c>
      <c r="B8343" s="219" t="s">
        <v>9473</v>
      </c>
      <c r="C8343" s="219" t="s">
        <v>8023</v>
      </c>
      <c r="D8343" s="219" t="s">
        <v>8065</v>
      </c>
      <c r="E8343" s="219" t="s">
        <v>6389</v>
      </c>
      <c r="F8343" s="219" t="s">
        <v>6394</v>
      </c>
      <c r="G8343" s="219" t="s">
        <v>7913</v>
      </c>
      <c r="H8343" s="219" t="s">
        <v>5990</v>
      </c>
      <c r="I8343" s="220" t="s">
        <v>8428</v>
      </c>
      <c r="J8343" s="221">
        <v>10800</v>
      </c>
      <c r="K8343" s="221">
        <v>2</v>
      </c>
      <c r="L8343" s="221">
        <v>21600</v>
      </c>
    </row>
    <row r="8344" spans="1:12" s="167" customFormat="1">
      <c r="A8344" s="218" t="str">
        <f t="shared" si="55"/>
        <v>O221102058585일반상품</v>
      </c>
      <c r="B8344" s="219" t="s">
        <v>9473</v>
      </c>
      <c r="C8344" s="219" t="s">
        <v>8023</v>
      </c>
      <c r="D8344" s="219" t="s">
        <v>8065</v>
      </c>
      <c r="E8344" s="219" t="s">
        <v>6389</v>
      </c>
      <c r="F8344" s="219" t="s">
        <v>6394</v>
      </c>
      <c r="G8344" s="219" t="s">
        <v>7913</v>
      </c>
      <c r="H8344" s="219" t="s">
        <v>5990</v>
      </c>
      <c r="I8344" s="220" t="s">
        <v>7260</v>
      </c>
      <c r="J8344" s="221">
        <v>6430</v>
      </c>
      <c r="K8344" s="221">
        <v>1</v>
      </c>
      <c r="L8344" s="221">
        <v>6430</v>
      </c>
    </row>
    <row r="8345" spans="1:12" s="167" customFormat="1">
      <c r="A8345" s="218" t="str">
        <f t="shared" si="55"/>
        <v>O221102058585일반상품</v>
      </c>
      <c r="B8345" s="219" t="s">
        <v>9473</v>
      </c>
      <c r="C8345" s="219" t="s">
        <v>8023</v>
      </c>
      <c r="D8345" s="219" t="s">
        <v>8065</v>
      </c>
      <c r="E8345" s="219" t="s">
        <v>6389</v>
      </c>
      <c r="F8345" s="219" t="s">
        <v>6394</v>
      </c>
      <c r="G8345" s="219" t="s">
        <v>7913</v>
      </c>
      <c r="H8345" s="219" t="s">
        <v>5990</v>
      </c>
      <c r="I8345" s="220" t="s">
        <v>8527</v>
      </c>
      <c r="J8345" s="221">
        <v>3940</v>
      </c>
      <c r="K8345" s="221">
        <v>2</v>
      </c>
      <c r="L8345" s="221">
        <v>7880</v>
      </c>
    </row>
    <row r="8346" spans="1:12" s="167" customFormat="1">
      <c r="A8346" s="218" t="str">
        <f t="shared" si="55"/>
        <v>O221102058585일반상품</v>
      </c>
      <c r="B8346" s="219" t="s">
        <v>9473</v>
      </c>
      <c r="C8346" s="219" t="s">
        <v>8023</v>
      </c>
      <c r="D8346" s="219" t="s">
        <v>8065</v>
      </c>
      <c r="E8346" s="219" t="s">
        <v>6389</v>
      </c>
      <c r="F8346" s="219" t="s">
        <v>6394</v>
      </c>
      <c r="G8346" s="219" t="s">
        <v>7913</v>
      </c>
      <c r="H8346" s="219" t="s">
        <v>5990</v>
      </c>
      <c r="I8346" s="220" t="s">
        <v>8453</v>
      </c>
      <c r="J8346" s="221">
        <v>3070</v>
      </c>
      <c r="K8346" s="221">
        <v>1</v>
      </c>
      <c r="L8346" s="221">
        <v>3070</v>
      </c>
    </row>
    <row r="8347" spans="1:12" s="167" customFormat="1">
      <c r="A8347" s="218" t="str">
        <f t="shared" si="55"/>
        <v>O221102058585일반상품</v>
      </c>
      <c r="B8347" s="219" t="s">
        <v>9473</v>
      </c>
      <c r="C8347" s="219" t="s">
        <v>8023</v>
      </c>
      <c r="D8347" s="219" t="s">
        <v>8065</v>
      </c>
      <c r="E8347" s="219" t="s">
        <v>6389</v>
      </c>
      <c r="F8347" s="219" t="s">
        <v>6394</v>
      </c>
      <c r="G8347" s="219" t="s">
        <v>7913</v>
      </c>
      <c r="H8347" s="219" t="s">
        <v>5990</v>
      </c>
      <c r="I8347" s="220" t="s">
        <v>8839</v>
      </c>
      <c r="J8347" s="221">
        <v>4290</v>
      </c>
      <c r="K8347" s="221">
        <v>1</v>
      </c>
      <c r="L8347" s="221">
        <v>4290</v>
      </c>
    </row>
    <row r="8348" spans="1:12" s="167" customFormat="1">
      <c r="A8348" s="218" t="str">
        <f t="shared" si="55"/>
        <v>O221102058585일반상품</v>
      </c>
      <c r="B8348" s="219" t="s">
        <v>9473</v>
      </c>
      <c r="C8348" s="219" t="s">
        <v>8023</v>
      </c>
      <c r="D8348" s="219" t="s">
        <v>8065</v>
      </c>
      <c r="E8348" s="219" t="s">
        <v>6389</v>
      </c>
      <c r="F8348" s="219" t="s">
        <v>6394</v>
      </c>
      <c r="G8348" s="219" t="s">
        <v>7913</v>
      </c>
      <c r="H8348" s="219" t="s">
        <v>5990</v>
      </c>
      <c r="I8348" s="220" t="s">
        <v>8069</v>
      </c>
      <c r="J8348" s="221">
        <v>2700</v>
      </c>
      <c r="K8348" s="221">
        <v>1</v>
      </c>
      <c r="L8348" s="221">
        <v>2700</v>
      </c>
    </row>
    <row r="8349" spans="1:12" s="167" customFormat="1">
      <c r="A8349" s="218" t="str">
        <f t="shared" si="55"/>
        <v>O221102058585일반상품</v>
      </c>
      <c r="B8349" s="219" t="s">
        <v>9473</v>
      </c>
      <c r="C8349" s="219" t="s">
        <v>8023</v>
      </c>
      <c r="D8349" s="219" t="s">
        <v>8065</v>
      </c>
      <c r="E8349" s="219" t="s">
        <v>6389</v>
      </c>
      <c r="F8349" s="219" t="s">
        <v>6394</v>
      </c>
      <c r="G8349" s="219" t="s">
        <v>7913</v>
      </c>
      <c r="H8349" s="219" t="s">
        <v>5990</v>
      </c>
      <c r="I8349" s="220" t="s">
        <v>7230</v>
      </c>
      <c r="J8349" s="221">
        <v>3750</v>
      </c>
      <c r="K8349" s="221">
        <v>1</v>
      </c>
      <c r="L8349" s="221">
        <v>3750</v>
      </c>
    </row>
    <row r="8350" spans="1:12" s="167" customFormat="1">
      <c r="A8350" s="218" t="str">
        <f t="shared" si="55"/>
        <v>O221102058585일반상품</v>
      </c>
      <c r="B8350" s="219" t="s">
        <v>9473</v>
      </c>
      <c r="C8350" s="219" t="s">
        <v>8023</v>
      </c>
      <c r="D8350" s="219" t="s">
        <v>8065</v>
      </c>
      <c r="E8350" s="219" t="s">
        <v>6389</v>
      </c>
      <c r="F8350" s="219" t="s">
        <v>6394</v>
      </c>
      <c r="G8350" s="219" t="s">
        <v>7913</v>
      </c>
      <c r="H8350" s="219" t="s">
        <v>5990</v>
      </c>
      <c r="I8350" s="220" t="s">
        <v>7273</v>
      </c>
      <c r="J8350" s="221">
        <v>7200</v>
      </c>
      <c r="K8350" s="221">
        <v>1</v>
      </c>
      <c r="L8350" s="221">
        <v>7200</v>
      </c>
    </row>
    <row r="8351" spans="1:12" s="167" customFormat="1">
      <c r="A8351" s="218" t="str">
        <f t="shared" si="37"/>
        <v>O221102058585일반상품</v>
      </c>
      <c r="B8351" s="219" t="s">
        <v>9473</v>
      </c>
      <c r="C8351" s="219" t="s">
        <v>8023</v>
      </c>
      <c r="D8351" s="219" t="s">
        <v>8065</v>
      </c>
      <c r="E8351" s="219" t="s">
        <v>6389</v>
      </c>
      <c r="F8351" s="219" t="s">
        <v>6394</v>
      </c>
      <c r="G8351" s="219" t="s">
        <v>7913</v>
      </c>
      <c r="H8351" s="219" t="s">
        <v>5990</v>
      </c>
      <c r="I8351" s="220" t="s">
        <v>8651</v>
      </c>
      <c r="J8351" s="221">
        <v>7100</v>
      </c>
      <c r="K8351" s="221">
        <v>1</v>
      </c>
      <c r="L8351" s="221">
        <v>7100</v>
      </c>
    </row>
    <row r="8352" spans="1:12" s="167" customFormat="1">
      <c r="A8352" s="218" t="str">
        <f t="shared" si="37"/>
        <v>O221102058585일반상품</v>
      </c>
      <c r="B8352" s="219" t="s">
        <v>9473</v>
      </c>
      <c r="C8352" s="219" t="s">
        <v>8023</v>
      </c>
      <c r="D8352" s="219" t="s">
        <v>8065</v>
      </c>
      <c r="E8352" s="219" t="s">
        <v>6389</v>
      </c>
      <c r="F8352" s="219" t="s">
        <v>6394</v>
      </c>
      <c r="G8352" s="219" t="s">
        <v>7913</v>
      </c>
      <c r="H8352" s="219" t="s">
        <v>5990</v>
      </c>
      <c r="I8352" s="220" t="s">
        <v>8331</v>
      </c>
      <c r="J8352" s="221">
        <v>4070</v>
      </c>
      <c r="K8352" s="221">
        <v>1</v>
      </c>
      <c r="L8352" s="221">
        <v>4070</v>
      </c>
    </row>
    <row r="8353" spans="1:12" s="167" customFormat="1">
      <c r="A8353" s="218" t="str">
        <f t="shared" si="37"/>
        <v>O221102058585일반상품</v>
      </c>
      <c r="B8353" s="219" t="s">
        <v>9473</v>
      </c>
      <c r="C8353" s="219" t="s">
        <v>8023</v>
      </c>
      <c r="D8353" s="219" t="s">
        <v>8065</v>
      </c>
      <c r="E8353" s="219" t="s">
        <v>6389</v>
      </c>
      <c r="F8353" s="219" t="s">
        <v>6394</v>
      </c>
      <c r="G8353" s="219" t="s">
        <v>7913</v>
      </c>
      <c r="H8353" s="219" t="s">
        <v>5990</v>
      </c>
      <c r="I8353" s="220" t="s">
        <v>9695</v>
      </c>
      <c r="J8353" s="221">
        <v>29800</v>
      </c>
      <c r="K8353" s="221">
        <v>1</v>
      </c>
      <c r="L8353" s="221">
        <v>29800</v>
      </c>
    </row>
    <row r="8354" spans="1:12" s="167" customFormat="1">
      <c r="A8354" s="218" t="str">
        <f t="shared" si="37"/>
        <v>O221102058585일반상품</v>
      </c>
      <c r="B8354" s="219" t="s">
        <v>9473</v>
      </c>
      <c r="C8354" s="219" t="s">
        <v>8023</v>
      </c>
      <c r="D8354" s="219" t="s">
        <v>8065</v>
      </c>
      <c r="E8354" s="219" t="s">
        <v>6389</v>
      </c>
      <c r="F8354" s="219" t="s">
        <v>6394</v>
      </c>
      <c r="G8354" s="219" t="s">
        <v>7913</v>
      </c>
      <c r="H8354" s="219" t="s">
        <v>5990</v>
      </c>
      <c r="I8354" s="220" t="s">
        <v>8512</v>
      </c>
      <c r="J8354" s="221">
        <v>990</v>
      </c>
      <c r="K8354" s="221">
        <v>1</v>
      </c>
      <c r="L8354" s="221">
        <v>990</v>
      </c>
    </row>
    <row r="8355" spans="1:12" s="167" customFormat="1">
      <c r="A8355" s="218" t="str">
        <f t="shared" si="37"/>
        <v>O221102058585일반상품</v>
      </c>
      <c r="B8355" s="219" t="s">
        <v>9473</v>
      </c>
      <c r="C8355" s="219" t="s">
        <v>8023</v>
      </c>
      <c r="D8355" s="219" t="s">
        <v>8065</v>
      </c>
      <c r="E8355" s="219" t="s">
        <v>6389</v>
      </c>
      <c r="F8355" s="219" t="s">
        <v>6394</v>
      </c>
      <c r="G8355" s="219" t="s">
        <v>7913</v>
      </c>
      <c r="H8355" s="219" t="s">
        <v>5990</v>
      </c>
      <c r="I8355" s="220" t="s">
        <v>8691</v>
      </c>
      <c r="J8355" s="221">
        <v>8660</v>
      </c>
      <c r="K8355" s="221">
        <v>1</v>
      </c>
      <c r="L8355" s="221">
        <v>8660</v>
      </c>
    </row>
    <row r="8356" spans="1:12" s="167" customFormat="1">
      <c r="A8356" s="218" t="str">
        <f t="shared" si="37"/>
        <v>O221102058585일반상품</v>
      </c>
      <c r="B8356" s="219" t="s">
        <v>9473</v>
      </c>
      <c r="C8356" s="219" t="s">
        <v>8023</v>
      </c>
      <c r="D8356" s="219" t="s">
        <v>8065</v>
      </c>
      <c r="E8356" s="219" t="s">
        <v>6389</v>
      </c>
      <c r="F8356" s="219" t="s">
        <v>6394</v>
      </c>
      <c r="G8356" s="219" t="s">
        <v>7913</v>
      </c>
      <c r="H8356" s="219" t="s">
        <v>5990</v>
      </c>
      <c r="I8356" s="220" t="s">
        <v>8499</v>
      </c>
      <c r="J8356" s="221">
        <v>4400</v>
      </c>
      <c r="K8356" s="221">
        <v>2</v>
      </c>
      <c r="L8356" s="221">
        <v>8800</v>
      </c>
    </row>
    <row r="8357" spans="1:12" s="167" customFormat="1">
      <c r="A8357" s="218" t="str">
        <f t="shared" si="37"/>
        <v>O221102058585일반상품</v>
      </c>
      <c r="B8357" s="219" t="s">
        <v>9473</v>
      </c>
      <c r="C8357" s="219" t="s">
        <v>8023</v>
      </c>
      <c r="D8357" s="219" t="s">
        <v>8065</v>
      </c>
      <c r="E8357" s="219" t="s">
        <v>6389</v>
      </c>
      <c r="F8357" s="219" t="s">
        <v>6394</v>
      </c>
      <c r="G8357" s="219" t="s">
        <v>7913</v>
      </c>
      <c r="H8357" s="219" t="s">
        <v>5990</v>
      </c>
      <c r="I8357" s="220" t="s">
        <v>8701</v>
      </c>
      <c r="J8357" s="221">
        <v>31000</v>
      </c>
      <c r="K8357" s="221">
        <v>1</v>
      </c>
      <c r="L8357" s="221">
        <v>31000</v>
      </c>
    </row>
    <row r="8358" spans="1:12" s="167" customFormat="1">
      <c r="A8358" s="218" t="str">
        <f t="shared" si="37"/>
        <v>O221102058585일반상품</v>
      </c>
      <c r="B8358" s="219" t="s">
        <v>9473</v>
      </c>
      <c r="C8358" s="219" t="s">
        <v>8023</v>
      </c>
      <c r="D8358" s="219" t="s">
        <v>8065</v>
      </c>
      <c r="E8358" s="219" t="s">
        <v>6389</v>
      </c>
      <c r="F8358" s="219" t="s">
        <v>6394</v>
      </c>
      <c r="G8358" s="219" t="s">
        <v>7913</v>
      </c>
      <c r="H8358" s="219" t="s">
        <v>5990</v>
      </c>
      <c r="I8358" s="220" t="s">
        <v>9021</v>
      </c>
      <c r="J8358" s="221">
        <v>35000</v>
      </c>
      <c r="K8358" s="221">
        <v>1</v>
      </c>
      <c r="L8358" s="221">
        <v>35000</v>
      </c>
    </row>
    <row r="8359" spans="1:12" s="167" customFormat="1">
      <c r="A8359" s="218" t="str">
        <f t="shared" si="37"/>
        <v>O221102058585일반상품</v>
      </c>
      <c r="B8359" s="219" t="s">
        <v>9473</v>
      </c>
      <c r="C8359" s="219" t="s">
        <v>8023</v>
      </c>
      <c r="D8359" s="219" t="s">
        <v>8065</v>
      </c>
      <c r="E8359" s="219" t="s">
        <v>6389</v>
      </c>
      <c r="F8359" s="219" t="s">
        <v>6394</v>
      </c>
      <c r="G8359" s="219" t="s">
        <v>7913</v>
      </c>
      <c r="H8359" s="219" t="s">
        <v>5990</v>
      </c>
      <c r="I8359" s="220" t="s">
        <v>8515</v>
      </c>
      <c r="J8359" s="221">
        <v>4520</v>
      </c>
      <c r="K8359" s="221">
        <v>1</v>
      </c>
      <c r="L8359" s="221">
        <v>4520</v>
      </c>
    </row>
    <row r="8360" spans="1:12" s="167" customFormat="1">
      <c r="A8360" s="218" t="str">
        <f t="shared" si="37"/>
        <v>O221102058585일반상품</v>
      </c>
      <c r="B8360" s="219" t="s">
        <v>9473</v>
      </c>
      <c r="C8360" s="219" t="s">
        <v>8023</v>
      </c>
      <c r="D8360" s="219" t="s">
        <v>8065</v>
      </c>
      <c r="E8360" s="219" t="s">
        <v>6389</v>
      </c>
      <c r="F8360" s="219" t="s">
        <v>6394</v>
      </c>
      <c r="G8360" s="219" t="s">
        <v>7913</v>
      </c>
      <c r="H8360" s="219" t="s">
        <v>5990</v>
      </c>
      <c r="I8360" s="220" t="s">
        <v>8409</v>
      </c>
      <c r="J8360" s="221">
        <v>6630</v>
      </c>
      <c r="K8360" s="221">
        <v>1</v>
      </c>
      <c r="L8360" s="221">
        <v>6630</v>
      </c>
    </row>
    <row r="8361" spans="1:12" s="167" customFormat="1">
      <c r="A8361" s="218" t="str">
        <f t="shared" si="37"/>
        <v>O221102058585일반상품</v>
      </c>
      <c r="B8361" s="219" t="s">
        <v>9473</v>
      </c>
      <c r="C8361" s="219" t="s">
        <v>8023</v>
      </c>
      <c r="D8361" s="219" t="s">
        <v>8065</v>
      </c>
      <c r="E8361" s="219" t="s">
        <v>6389</v>
      </c>
      <c r="F8361" s="219" t="s">
        <v>6394</v>
      </c>
      <c r="G8361" s="219" t="s">
        <v>7913</v>
      </c>
      <c r="H8361" s="219" t="s">
        <v>5990</v>
      </c>
      <c r="I8361" s="220" t="s">
        <v>8957</v>
      </c>
      <c r="J8361" s="221">
        <v>48000</v>
      </c>
      <c r="K8361" s="221">
        <v>1</v>
      </c>
      <c r="L8361" s="221">
        <v>48000</v>
      </c>
    </row>
    <row r="8362" spans="1:12" s="167" customFormat="1">
      <c r="A8362" s="218" t="str">
        <f t="shared" si="37"/>
        <v>O221102058584일반상품</v>
      </c>
      <c r="B8362" s="219" t="s">
        <v>9474</v>
      </c>
      <c r="C8362" s="219" t="s">
        <v>8023</v>
      </c>
      <c r="D8362" s="219" t="s">
        <v>8065</v>
      </c>
      <c r="E8362" s="219" t="s">
        <v>6389</v>
      </c>
      <c r="F8362" s="219" t="s">
        <v>6438</v>
      </c>
      <c r="G8362" s="219" t="s">
        <v>7914</v>
      </c>
      <c r="H8362" s="219" t="s">
        <v>5990</v>
      </c>
      <c r="I8362" s="220" t="s">
        <v>8771</v>
      </c>
      <c r="J8362" s="221">
        <v>9900</v>
      </c>
      <c r="K8362" s="221">
        <v>1</v>
      </c>
      <c r="L8362" s="221">
        <v>9900</v>
      </c>
    </row>
    <row r="8363" spans="1:12" s="167" customFormat="1">
      <c r="A8363" s="218" t="str">
        <f t="shared" si="37"/>
        <v>O221102058584일반상품</v>
      </c>
      <c r="B8363" s="219" t="s">
        <v>9474</v>
      </c>
      <c r="C8363" s="219" t="s">
        <v>8023</v>
      </c>
      <c r="D8363" s="219" t="s">
        <v>8065</v>
      </c>
      <c r="E8363" s="219" t="s">
        <v>6389</v>
      </c>
      <c r="F8363" s="219" t="s">
        <v>6438</v>
      </c>
      <c r="G8363" s="219" t="s">
        <v>7914</v>
      </c>
      <c r="H8363" s="219" t="s">
        <v>5990</v>
      </c>
      <c r="I8363" s="220" t="s">
        <v>8410</v>
      </c>
      <c r="J8363" s="221">
        <v>4164</v>
      </c>
      <c r="K8363" s="221">
        <v>1</v>
      </c>
      <c r="L8363" s="221">
        <v>4164</v>
      </c>
    </row>
    <row r="8364" spans="1:12" s="167" customFormat="1">
      <c r="A8364" s="218" t="str">
        <f t="shared" si="37"/>
        <v>O221102058584일반상품</v>
      </c>
      <c r="B8364" s="219" t="s">
        <v>9474</v>
      </c>
      <c r="C8364" s="219" t="s">
        <v>8023</v>
      </c>
      <c r="D8364" s="219" t="s">
        <v>8065</v>
      </c>
      <c r="E8364" s="219" t="s">
        <v>6389</v>
      </c>
      <c r="F8364" s="219" t="s">
        <v>6438</v>
      </c>
      <c r="G8364" s="219" t="s">
        <v>7914</v>
      </c>
      <c r="H8364" s="219" t="s">
        <v>5990</v>
      </c>
      <c r="I8364" s="220" t="s">
        <v>7217</v>
      </c>
      <c r="J8364" s="221">
        <v>1470</v>
      </c>
      <c r="K8364" s="221">
        <v>2</v>
      </c>
      <c r="L8364" s="221">
        <v>2940</v>
      </c>
    </row>
    <row r="8365" spans="1:12" s="167" customFormat="1">
      <c r="A8365" s="218" t="str">
        <f t="shared" si="37"/>
        <v>O221102058584일반상품</v>
      </c>
      <c r="B8365" s="219" t="s">
        <v>9474</v>
      </c>
      <c r="C8365" s="219" t="s">
        <v>8023</v>
      </c>
      <c r="D8365" s="219" t="s">
        <v>8065</v>
      </c>
      <c r="E8365" s="219" t="s">
        <v>6389</v>
      </c>
      <c r="F8365" s="219" t="s">
        <v>6438</v>
      </c>
      <c r="G8365" s="219" t="s">
        <v>7914</v>
      </c>
      <c r="H8365" s="219" t="s">
        <v>5990</v>
      </c>
      <c r="I8365" s="220" t="s">
        <v>7270</v>
      </c>
      <c r="J8365" s="221">
        <v>1270</v>
      </c>
      <c r="K8365" s="221">
        <v>2</v>
      </c>
      <c r="L8365" s="221">
        <v>2540</v>
      </c>
    </row>
    <row r="8366" spans="1:12" s="167" customFormat="1">
      <c r="A8366" s="218" t="str">
        <f t="shared" si="37"/>
        <v>O221102058584일반상품</v>
      </c>
      <c r="B8366" s="219" t="s">
        <v>9474</v>
      </c>
      <c r="C8366" s="219" t="s">
        <v>8023</v>
      </c>
      <c r="D8366" s="219" t="s">
        <v>8065</v>
      </c>
      <c r="E8366" s="219" t="s">
        <v>6389</v>
      </c>
      <c r="F8366" s="219" t="s">
        <v>6438</v>
      </c>
      <c r="G8366" s="219" t="s">
        <v>7914</v>
      </c>
      <c r="H8366" s="219" t="s">
        <v>5990</v>
      </c>
      <c r="I8366" s="220" t="s">
        <v>8574</v>
      </c>
      <c r="J8366" s="221">
        <v>2250</v>
      </c>
      <c r="K8366" s="221">
        <v>5</v>
      </c>
      <c r="L8366" s="221">
        <v>11250</v>
      </c>
    </row>
    <row r="8367" spans="1:12" s="167" customFormat="1">
      <c r="A8367" s="218" t="str">
        <f t="shared" si="37"/>
        <v>O221102058584일반상품</v>
      </c>
      <c r="B8367" s="219" t="s">
        <v>9474</v>
      </c>
      <c r="C8367" s="219" t="s">
        <v>8023</v>
      </c>
      <c r="D8367" s="219" t="s">
        <v>8065</v>
      </c>
      <c r="E8367" s="219" t="s">
        <v>6389</v>
      </c>
      <c r="F8367" s="219" t="s">
        <v>6438</v>
      </c>
      <c r="G8367" s="219" t="s">
        <v>7914</v>
      </c>
      <c r="H8367" s="219" t="s">
        <v>5990</v>
      </c>
      <c r="I8367" s="220" t="s">
        <v>8381</v>
      </c>
      <c r="J8367" s="221">
        <v>3180</v>
      </c>
      <c r="K8367" s="221">
        <v>2</v>
      </c>
      <c r="L8367" s="221">
        <v>6360</v>
      </c>
    </row>
    <row r="8368" spans="1:12" s="167" customFormat="1">
      <c r="A8368" s="218" t="str">
        <f t="shared" si="37"/>
        <v>O221102058584일반상품</v>
      </c>
      <c r="B8368" s="219" t="s">
        <v>9474</v>
      </c>
      <c r="C8368" s="219" t="s">
        <v>8023</v>
      </c>
      <c r="D8368" s="219" t="s">
        <v>8065</v>
      </c>
      <c r="E8368" s="219" t="s">
        <v>6389</v>
      </c>
      <c r="F8368" s="219" t="s">
        <v>6438</v>
      </c>
      <c r="G8368" s="219" t="s">
        <v>7914</v>
      </c>
      <c r="H8368" s="219" t="s">
        <v>5990</v>
      </c>
      <c r="I8368" s="220" t="s">
        <v>7931</v>
      </c>
      <c r="J8368" s="221">
        <v>3180</v>
      </c>
      <c r="K8368" s="221">
        <v>2</v>
      </c>
      <c r="L8368" s="221">
        <v>6360</v>
      </c>
    </row>
    <row r="8369" spans="1:12" s="167" customFormat="1">
      <c r="A8369" s="218" t="str">
        <f t="shared" si="37"/>
        <v>O221102058584일반상품</v>
      </c>
      <c r="B8369" s="219" t="s">
        <v>9474</v>
      </c>
      <c r="C8369" s="219" t="s">
        <v>8023</v>
      </c>
      <c r="D8369" s="219" t="s">
        <v>8065</v>
      </c>
      <c r="E8369" s="219" t="s">
        <v>6389</v>
      </c>
      <c r="F8369" s="219" t="s">
        <v>6438</v>
      </c>
      <c r="G8369" s="219" t="s">
        <v>7914</v>
      </c>
      <c r="H8369" s="219" t="s">
        <v>5990</v>
      </c>
      <c r="I8369" s="220" t="s">
        <v>8341</v>
      </c>
      <c r="J8369" s="221">
        <v>9000</v>
      </c>
      <c r="K8369" s="221">
        <v>2</v>
      </c>
      <c r="L8369" s="221">
        <v>18000</v>
      </c>
    </row>
    <row r="8370" spans="1:12" s="167" customFormat="1">
      <c r="A8370" s="218" t="str">
        <f t="shared" si="37"/>
        <v>O221102058584일반상품</v>
      </c>
      <c r="B8370" s="219" t="s">
        <v>9474</v>
      </c>
      <c r="C8370" s="219" t="s">
        <v>8023</v>
      </c>
      <c r="D8370" s="219" t="s">
        <v>8065</v>
      </c>
      <c r="E8370" s="219" t="s">
        <v>6389</v>
      </c>
      <c r="F8370" s="219" t="s">
        <v>6438</v>
      </c>
      <c r="G8370" s="219" t="s">
        <v>7914</v>
      </c>
      <c r="H8370" s="219" t="s">
        <v>5990</v>
      </c>
      <c r="I8370" s="220" t="s">
        <v>8737</v>
      </c>
      <c r="J8370" s="221">
        <v>5960</v>
      </c>
      <c r="K8370" s="221">
        <v>1</v>
      </c>
      <c r="L8370" s="221">
        <v>5960</v>
      </c>
    </row>
    <row r="8371" spans="1:12" s="167" customFormat="1">
      <c r="A8371" s="218" t="str">
        <f t="shared" si="37"/>
        <v>O221102058584일반상품</v>
      </c>
      <c r="B8371" s="219" t="s">
        <v>9474</v>
      </c>
      <c r="C8371" s="219" t="s">
        <v>8023</v>
      </c>
      <c r="D8371" s="219" t="s">
        <v>8065</v>
      </c>
      <c r="E8371" s="219" t="s">
        <v>6389</v>
      </c>
      <c r="F8371" s="219" t="s">
        <v>6438</v>
      </c>
      <c r="G8371" s="219" t="s">
        <v>7914</v>
      </c>
      <c r="H8371" s="219" t="s">
        <v>5990</v>
      </c>
      <c r="I8371" s="220" t="s">
        <v>7218</v>
      </c>
      <c r="J8371" s="221">
        <v>1000</v>
      </c>
      <c r="K8371" s="221">
        <v>8</v>
      </c>
      <c r="L8371" s="221">
        <v>8000</v>
      </c>
    </row>
    <row r="8372" spans="1:12" s="167" customFormat="1">
      <c r="A8372" s="218" t="str">
        <f t="shared" si="37"/>
        <v>O221102058584일반상품</v>
      </c>
      <c r="B8372" s="219" t="s">
        <v>9474</v>
      </c>
      <c r="C8372" s="219" t="s">
        <v>8023</v>
      </c>
      <c r="D8372" s="219" t="s">
        <v>8065</v>
      </c>
      <c r="E8372" s="219" t="s">
        <v>6389</v>
      </c>
      <c r="F8372" s="219" t="s">
        <v>6438</v>
      </c>
      <c r="G8372" s="219" t="s">
        <v>7914</v>
      </c>
      <c r="H8372" s="219" t="s">
        <v>5990</v>
      </c>
      <c r="I8372" s="220" t="s">
        <v>8661</v>
      </c>
      <c r="J8372" s="221">
        <v>1800</v>
      </c>
      <c r="K8372" s="221">
        <v>2</v>
      </c>
      <c r="L8372" s="221">
        <v>3600</v>
      </c>
    </row>
    <row r="8373" spans="1:12" s="167" customFormat="1">
      <c r="A8373" s="218" t="str">
        <f t="shared" si="37"/>
        <v>O221102058584일반상품</v>
      </c>
      <c r="B8373" s="219" t="s">
        <v>9474</v>
      </c>
      <c r="C8373" s="219" t="s">
        <v>8023</v>
      </c>
      <c r="D8373" s="219" t="s">
        <v>8065</v>
      </c>
      <c r="E8373" s="219" t="s">
        <v>6389</v>
      </c>
      <c r="F8373" s="219" t="s">
        <v>6438</v>
      </c>
      <c r="G8373" s="219" t="s">
        <v>7914</v>
      </c>
      <c r="H8373" s="219" t="s">
        <v>5990</v>
      </c>
      <c r="I8373" s="220" t="s">
        <v>8554</v>
      </c>
      <c r="J8373" s="221">
        <v>6600</v>
      </c>
      <c r="K8373" s="221">
        <v>1</v>
      </c>
      <c r="L8373" s="221">
        <v>6600</v>
      </c>
    </row>
    <row r="8374" spans="1:12" s="167" customFormat="1">
      <c r="A8374" s="218" t="str">
        <f t="shared" si="37"/>
        <v>O221102058584일반상품</v>
      </c>
      <c r="B8374" s="219" t="s">
        <v>9474</v>
      </c>
      <c r="C8374" s="219" t="s">
        <v>8023</v>
      </c>
      <c r="D8374" s="219" t="s">
        <v>8065</v>
      </c>
      <c r="E8374" s="219" t="s">
        <v>6389</v>
      </c>
      <c r="F8374" s="219" t="s">
        <v>6438</v>
      </c>
      <c r="G8374" s="219" t="s">
        <v>7914</v>
      </c>
      <c r="H8374" s="219" t="s">
        <v>5990</v>
      </c>
      <c r="I8374" s="220" t="s">
        <v>7188</v>
      </c>
      <c r="J8374" s="221">
        <v>5800</v>
      </c>
      <c r="K8374" s="221">
        <v>3</v>
      </c>
      <c r="L8374" s="221">
        <v>17400</v>
      </c>
    </row>
    <row r="8375" spans="1:12" s="167" customFormat="1">
      <c r="A8375" s="218" t="str">
        <f t="shared" si="37"/>
        <v>O221102058584일반상품</v>
      </c>
      <c r="B8375" s="219" t="s">
        <v>9474</v>
      </c>
      <c r="C8375" s="219" t="s">
        <v>8023</v>
      </c>
      <c r="D8375" s="219" t="s">
        <v>8065</v>
      </c>
      <c r="E8375" s="219" t="s">
        <v>6389</v>
      </c>
      <c r="F8375" s="219" t="s">
        <v>6438</v>
      </c>
      <c r="G8375" s="219" t="s">
        <v>7914</v>
      </c>
      <c r="H8375" s="219" t="s">
        <v>5990</v>
      </c>
      <c r="I8375" s="220" t="s">
        <v>8027</v>
      </c>
      <c r="J8375" s="221">
        <v>3600</v>
      </c>
      <c r="K8375" s="221">
        <v>4</v>
      </c>
      <c r="L8375" s="221">
        <v>14400</v>
      </c>
    </row>
    <row r="8376" spans="1:12" s="167" customFormat="1">
      <c r="A8376" s="218" t="str">
        <f t="shared" si="37"/>
        <v>O221102058584일반상품</v>
      </c>
      <c r="B8376" s="219" t="s">
        <v>9474</v>
      </c>
      <c r="C8376" s="219" t="s">
        <v>8023</v>
      </c>
      <c r="D8376" s="219" t="s">
        <v>8065</v>
      </c>
      <c r="E8376" s="219" t="s">
        <v>6389</v>
      </c>
      <c r="F8376" s="219" t="s">
        <v>6438</v>
      </c>
      <c r="G8376" s="219" t="s">
        <v>7914</v>
      </c>
      <c r="H8376" s="219" t="s">
        <v>5990</v>
      </c>
      <c r="I8376" s="220" t="s">
        <v>7295</v>
      </c>
      <c r="J8376" s="221">
        <v>1300</v>
      </c>
      <c r="K8376" s="221">
        <v>3</v>
      </c>
      <c r="L8376" s="221">
        <v>3900</v>
      </c>
    </row>
    <row r="8377" spans="1:12" s="167" customFormat="1">
      <c r="A8377" s="218" t="str">
        <f t="shared" si="37"/>
        <v>O221102058584일반상품</v>
      </c>
      <c r="B8377" s="219" t="s">
        <v>9474</v>
      </c>
      <c r="C8377" s="219" t="s">
        <v>8023</v>
      </c>
      <c r="D8377" s="219" t="s">
        <v>8065</v>
      </c>
      <c r="E8377" s="219" t="s">
        <v>6389</v>
      </c>
      <c r="F8377" s="219" t="s">
        <v>6438</v>
      </c>
      <c r="G8377" s="219" t="s">
        <v>7914</v>
      </c>
      <c r="H8377" s="219" t="s">
        <v>5990</v>
      </c>
      <c r="I8377" s="220" t="s">
        <v>8423</v>
      </c>
      <c r="J8377" s="221">
        <v>8000</v>
      </c>
      <c r="K8377" s="221">
        <v>1</v>
      </c>
      <c r="L8377" s="221">
        <v>8000</v>
      </c>
    </row>
    <row r="8378" spans="1:12" s="167" customFormat="1">
      <c r="A8378" s="218" t="str">
        <f t="shared" si="37"/>
        <v>O221102058584일반상품</v>
      </c>
      <c r="B8378" s="219" t="s">
        <v>9474</v>
      </c>
      <c r="C8378" s="219" t="s">
        <v>8023</v>
      </c>
      <c r="D8378" s="219" t="s">
        <v>8065</v>
      </c>
      <c r="E8378" s="219" t="s">
        <v>6389</v>
      </c>
      <c r="F8378" s="219" t="s">
        <v>6438</v>
      </c>
      <c r="G8378" s="219" t="s">
        <v>7914</v>
      </c>
      <c r="H8378" s="219" t="s">
        <v>5990</v>
      </c>
      <c r="I8378" s="220" t="s">
        <v>7267</v>
      </c>
      <c r="J8378" s="221">
        <v>1073</v>
      </c>
      <c r="K8378" s="221">
        <v>2</v>
      </c>
      <c r="L8378" s="221">
        <v>2146</v>
      </c>
    </row>
    <row r="8379" spans="1:12" s="167" customFormat="1">
      <c r="A8379" s="218" t="str">
        <f t="shared" si="37"/>
        <v>O221102058584일반상품</v>
      </c>
      <c r="B8379" s="219" t="s">
        <v>9474</v>
      </c>
      <c r="C8379" s="219" t="s">
        <v>8023</v>
      </c>
      <c r="D8379" s="219" t="s">
        <v>8065</v>
      </c>
      <c r="E8379" s="219" t="s">
        <v>6389</v>
      </c>
      <c r="F8379" s="219" t="s">
        <v>6438</v>
      </c>
      <c r="G8379" s="219" t="s">
        <v>7914</v>
      </c>
      <c r="H8379" s="219" t="s">
        <v>5990</v>
      </c>
      <c r="I8379" s="220" t="s">
        <v>8604</v>
      </c>
      <c r="J8379" s="221">
        <v>12000</v>
      </c>
      <c r="K8379" s="221">
        <v>1</v>
      </c>
      <c r="L8379" s="221">
        <v>12000</v>
      </c>
    </row>
    <row r="8380" spans="1:12" s="167" customFormat="1">
      <c r="A8380" s="218" t="str">
        <f t="shared" si="37"/>
        <v>O221102058584일반상품</v>
      </c>
      <c r="B8380" s="219" t="s">
        <v>9474</v>
      </c>
      <c r="C8380" s="219" t="s">
        <v>8023</v>
      </c>
      <c r="D8380" s="219" t="s">
        <v>8065</v>
      </c>
      <c r="E8380" s="219" t="s">
        <v>6389</v>
      </c>
      <c r="F8380" s="219" t="s">
        <v>6438</v>
      </c>
      <c r="G8380" s="219" t="s">
        <v>7914</v>
      </c>
      <c r="H8380" s="219" t="s">
        <v>5990</v>
      </c>
      <c r="I8380" s="220" t="s">
        <v>8383</v>
      </c>
      <c r="J8380" s="221">
        <v>5090</v>
      </c>
      <c r="K8380" s="221">
        <v>2</v>
      </c>
      <c r="L8380" s="221">
        <v>10180</v>
      </c>
    </row>
    <row r="8381" spans="1:12" s="167" customFormat="1">
      <c r="A8381" s="218" t="str">
        <f t="shared" si="37"/>
        <v>O221102058584일반상품</v>
      </c>
      <c r="B8381" s="219" t="s">
        <v>9474</v>
      </c>
      <c r="C8381" s="219" t="s">
        <v>8023</v>
      </c>
      <c r="D8381" s="219" t="s">
        <v>8065</v>
      </c>
      <c r="E8381" s="219" t="s">
        <v>6389</v>
      </c>
      <c r="F8381" s="219" t="s">
        <v>6438</v>
      </c>
      <c r="G8381" s="219" t="s">
        <v>7914</v>
      </c>
      <c r="H8381" s="219" t="s">
        <v>5990</v>
      </c>
      <c r="I8381" s="220" t="s">
        <v>8075</v>
      </c>
      <c r="J8381" s="221">
        <v>4090</v>
      </c>
      <c r="K8381" s="221">
        <v>1</v>
      </c>
      <c r="L8381" s="221">
        <v>4090</v>
      </c>
    </row>
    <row r="8382" spans="1:12" s="167" customFormat="1">
      <c r="A8382" s="218" t="str">
        <f t="shared" si="37"/>
        <v>O221102058584일반상품</v>
      </c>
      <c r="B8382" s="219" t="s">
        <v>9474</v>
      </c>
      <c r="C8382" s="219" t="s">
        <v>8023</v>
      </c>
      <c r="D8382" s="219" t="s">
        <v>8065</v>
      </c>
      <c r="E8382" s="219" t="s">
        <v>6389</v>
      </c>
      <c r="F8382" s="219" t="s">
        <v>6438</v>
      </c>
      <c r="G8382" s="219" t="s">
        <v>7914</v>
      </c>
      <c r="H8382" s="219" t="s">
        <v>5990</v>
      </c>
      <c r="I8382" s="220" t="s">
        <v>8327</v>
      </c>
      <c r="J8382" s="221">
        <v>1340</v>
      </c>
      <c r="K8382" s="221">
        <v>7</v>
      </c>
      <c r="L8382" s="221">
        <v>9380</v>
      </c>
    </row>
    <row r="8383" spans="1:12" s="167" customFormat="1">
      <c r="A8383" s="218" t="str">
        <f t="shared" si="37"/>
        <v>O221102058584일반상품</v>
      </c>
      <c r="B8383" s="219" t="s">
        <v>9474</v>
      </c>
      <c r="C8383" s="219" t="s">
        <v>8023</v>
      </c>
      <c r="D8383" s="219" t="s">
        <v>8065</v>
      </c>
      <c r="E8383" s="219" t="s">
        <v>6389</v>
      </c>
      <c r="F8383" s="219" t="s">
        <v>6438</v>
      </c>
      <c r="G8383" s="219" t="s">
        <v>7914</v>
      </c>
      <c r="H8383" s="219" t="s">
        <v>5990</v>
      </c>
      <c r="I8383" s="220" t="s">
        <v>8384</v>
      </c>
      <c r="J8383" s="221">
        <v>3730</v>
      </c>
      <c r="K8383" s="221">
        <v>3</v>
      </c>
      <c r="L8383" s="221">
        <v>11190</v>
      </c>
    </row>
    <row r="8384" spans="1:12" s="167" customFormat="1">
      <c r="A8384" s="218" t="str">
        <f t="shared" si="37"/>
        <v>O221102058584일반상품</v>
      </c>
      <c r="B8384" s="219" t="s">
        <v>9474</v>
      </c>
      <c r="C8384" s="219" t="s">
        <v>8023</v>
      </c>
      <c r="D8384" s="219" t="s">
        <v>8065</v>
      </c>
      <c r="E8384" s="219" t="s">
        <v>6389</v>
      </c>
      <c r="F8384" s="219" t="s">
        <v>6438</v>
      </c>
      <c r="G8384" s="219" t="s">
        <v>7914</v>
      </c>
      <c r="H8384" s="219" t="s">
        <v>5990</v>
      </c>
      <c r="I8384" s="220" t="s">
        <v>7223</v>
      </c>
      <c r="J8384" s="221">
        <v>4080</v>
      </c>
      <c r="K8384" s="221">
        <v>3</v>
      </c>
      <c r="L8384" s="221">
        <v>12240</v>
      </c>
    </row>
    <row r="8385" spans="1:12" s="167" customFormat="1">
      <c r="A8385" s="218" t="str">
        <f t="shared" si="37"/>
        <v>O221102058584일반상품</v>
      </c>
      <c r="B8385" s="219" t="s">
        <v>9474</v>
      </c>
      <c r="C8385" s="219" t="s">
        <v>8023</v>
      </c>
      <c r="D8385" s="219" t="s">
        <v>8065</v>
      </c>
      <c r="E8385" s="219" t="s">
        <v>6389</v>
      </c>
      <c r="F8385" s="219" t="s">
        <v>6438</v>
      </c>
      <c r="G8385" s="219" t="s">
        <v>7914</v>
      </c>
      <c r="H8385" s="219" t="s">
        <v>5990</v>
      </c>
      <c r="I8385" s="220" t="s">
        <v>8066</v>
      </c>
      <c r="J8385" s="221">
        <v>1240</v>
      </c>
      <c r="K8385" s="221">
        <v>5</v>
      </c>
      <c r="L8385" s="221">
        <v>6200</v>
      </c>
    </row>
    <row r="8386" spans="1:12" s="167" customFormat="1">
      <c r="A8386" s="218" t="str">
        <f t="shared" si="37"/>
        <v>O221102058584일반상품</v>
      </c>
      <c r="B8386" s="219" t="s">
        <v>9474</v>
      </c>
      <c r="C8386" s="219" t="s">
        <v>8023</v>
      </c>
      <c r="D8386" s="219" t="s">
        <v>8065</v>
      </c>
      <c r="E8386" s="219" t="s">
        <v>6389</v>
      </c>
      <c r="F8386" s="219" t="s">
        <v>6438</v>
      </c>
      <c r="G8386" s="219" t="s">
        <v>7914</v>
      </c>
      <c r="H8386" s="219" t="s">
        <v>5990</v>
      </c>
      <c r="I8386" s="220" t="s">
        <v>7224</v>
      </c>
      <c r="J8386" s="221">
        <v>4430</v>
      </c>
      <c r="K8386" s="221">
        <v>1</v>
      </c>
      <c r="L8386" s="221">
        <v>4430</v>
      </c>
    </row>
    <row r="8387" spans="1:12" s="167" customFormat="1">
      <c r="A8387" s="218" t="str">
        <f t="shared" si="37"/>
        <v>O221102058584일반상품</v>
      </c>
      <c r="B8387" s="219" t="s">
        <v>9474</v>
      </c>
      <c r="C8387" s="219" t="s">
        <v>8023</v>
      </c>
      <c r="D8387" s="219" t="s">
        <v>8065</v>
      </c>
      <c r="E8387" s="219" t="s">
        <v>6389</v>
      </c>
      <c r="F8387" s="219" t="s">
        <v>6438</v>
      </c>
      <c r="G8387" s="219" t="s">
        <v>7914</v>
      </c>
      <c r="H8387" s="219" t="s">
        <v>5990</v>
      </c>
      <c r="I8387" s="220" t="s">
        <v>7203</v>
      </c>
      <c r="J8387" s="221">
        <v>5000</v>
      </c>
      <c r="K8387" s="221">
        <v>4</v>
      </c>
      <c r="L8387" s="221">
        <v>20000</v>
      </c>
    </row>
    <row r="8388" spans="1:12" s="167" customFormat="1">
      <c r="A8388" s="218" t="str">
        <f t="shared" si="37"/>
        <v>O221102058584일반상품</v>
      </c>
      <c r="B8388" s="219" t="s">
        <v>9474</v>
      </c>
      <c r="C8388" s="219" t="s">
        <v>8023</v>
      </c>
      <c r="D8388" s="219" t="s">
        <v>8065</v>
      </c>
      <c r="E8388" s="219" t="s">
        <v>6389</v>
      </c>
      <c r="F8388" s="219" t="s">
        <v>6438</v>
      </c>
      <c r="G8388" s="219" t="s">
        <v>7914</v>
      </c>
      <c r="H8388" s="219" t="s">
        <v>5990</v>
      </c>
      <c r="I8388" s="220" t="s">
        <v>8503</v>
      </c>
      <c r="J8388" s="221">
        <v>5450</v>
      </c>
      <c r="K8388" s="221">
        <v>3</v>
      </c>
      <c r="L8388" s="221">
        <v>16350</v>
      </c>
    </row>
    <row r="8389" spans="1:12" s="167" customFormat="1">
      <c r="A8389" s="218" t="str">
        <f t="shared" si="37"/>
        <v>O221102058584일반상품</v>
      </c>
      <c r="B8389" s="219" t="s">
        <v>9474</v>
      </c>
      <c r="C8389" s="219" t="s">
        <v>8023</v>
      </c>
      <c r="D8389" s="219" t="s">
        <v>8065</v>
      </c>
      <c r="E8389" s="219" t="s">
        <v>6389</v>
      </c>
      <c r="F8389" s="219" t="s">
        <v>6438</v>
      </c>
      <c r="G8389" s="219" t="s">
        <v>7914</v>
      </c>
      <c r="H8389" s="219" t="s">
        <v>5990</v>
      </c>
      <c r="I8389" s="220" t="s">
        <v>8972</v>
      </c>
      <c r="J8389" s="221">
        <v>19270</v>
      </c>
      <c r="K8389" s="221">
        <v>1</v>
      </c>
      <c r="L8389" s="221">
        <v>19270</v>
      </c>
    </row>
    <row r="8390" spans="1:12" s="167" customFormat="1">
      <c r="A8390" s="218" t="str">
        <f t="shared" si="37"/>
        <v>O221102058584일반상품</v>
      </c>
      <c r="B8390" s="219" t="s">
        <v>9474</v>
      </c>
      <c r="C8390" s="219" t="s">
        <v>8023</v>
      </c>
      <c r="D8390" s="219" t="s">
        <v>8065</v>
      </c>
      <c r="E8390" s="219" t="s">
        <v>6389</v>
      </c>
      <c r="F8390" s="219" t="s">
        <v>6438</v>
      </c>
      <c r="G8390" s="219" t="s">
        <v>7914</v>
      </c>
      <c r="H8390" s="219" t="s">
        <v>5990</v>
      </c>
      <c r="I8390" s="220" t="s">
        <v>7210</v>
      </c>
      <c r="J8390" s="221">
        <v>5910</v>
      </c>
      <c r="K8390" s="221">
        <v>1</v>
      </c>
      <c r="L8390" s="221">
        <v>5910</v>
      </c>
    </row>
    <row r="8391" spans="1:12" s="167" customFormat="1">
      <c r="A8391" s="218" t="str">
        <f t="shared" si="37"/>
        <v>O221102058584일반상품</v>
      </c>
      <c r="B8391" s="219" t="s">
        <v>9474</v>
      </c>
      <c r="C8391" s="219" t="s">
        <v>8023</v>
      </c>
      <c r="D8391" s="219" t="s">
        <v>8065</v>
      </c>
      <c r="E8391" s="219" t="s">
        <v>6389</v>
      </c>
      <c r="F8391" s="219" t="s">
        <v>6438</v>
      </c>
      <c r="G8391" s="219" t="s">
        <v>7914</v>
      </c>
      <c r="H8391" s="219" t="s">
        <v>5990</v>
      </c>
      <c r="I8391" s="220" t="s">
        <v>7190</v>
      </c>
      <c r="J8391" s="221">
        <v>5000</v>
      </c>
      <c r="K8391" s="221">
        <v>3</v>
      </c>
      <c r="L8391" s="221">
        <v>15000</v>
      </c>
    </row>
    <row r="8392" spans="1:12" s="167" customFormat="1">
      <c r="A8392" s="218" t="str">
        <f t="shared" si="37"/>
        <v>O221102058584일반상품</v>
      </c>
      <c r="B8392" s="219" t="s">
        <v>9474</v>
      </c>
      <c r="C8392" s="219" t="s">
        <v>8023</v>
      </c>
      <c r="D8392" s="219" t="s">
        <v>8065</v>
      </c>
      <c r="E8392" s="219" t="s">
        <v>6389</v>
      </c>
      <c r="F8392" s="219" t="s">
        <v>6438</v>
      </c>
      <c r="G8392" s="219" t="s">
        <v>7914</v>
      </c>
      <c r="H8392" s="219" t="s">
        <v>5990</v>
      </c>
      <c r="I8392" s="220" t="s">
        <v>8544</v>
      </c>
      <c r="J8392" s="221">
        <v>2720</v>
      </c>
      <c r="K8392" s="221">
        <v>2</v>
      </c>
      <c r="L8392" s="221">
        <v>5440</v>
      </c>
    </row>
    <row r="8393" spans="1:12" s="167" customFormat="1">
      <c r="A8393" s="218" t="str">
        <f t="shared" si="37"/>
        <v>O221102058584일반상품</v>
      </c>
      <c r="B8393" s="219" t="s">
        <v>9474</v>
      </c>
      <c r="C8393" s="219" t="s">
        <v>8023</v>
      </c>
      <c r="D8393" s="219" t="s">
        <v>8065</v>
      </c>
      <c r="E8393" s="219" t="s">
        <v>6389</v>
      </c>
      <c r="F8393" s="219" t="s">
        <v>6438</v>
      </c>
      <c r="G8393" s="219" t="s">
        <v>7914</v>
      </c>
      <c r="H8393" s="219" t="s">
        <v>5990</v>
      </c>
      <c r="I8393" s="220" t="s">
        <v>9696</v>
      </c>
      <c r="J8393" s="221">
        <v>9900</v>
      </c>
      <c r="K8393" s="221">
        <v>1</v>
      </c>
      <c r="L8393" s="221">
        <v>9900</v>
      </c>
    </row>
    <row r="8394" spans="1:12" s="167" customFormat="1">
      <c r="A8394" s="218" t="str">
        <f t="shared" si="37"/>
        <v>O221102058584일반상품</v>
      </c>
      <c r="B8394" s="219" t="s">
        <v>9474</v>
      </c>
      <c r="C8394" s="219" t="s">
        <v>8023</v>
      </c>
      <c r="D8394" s="219" t="s">
        <v>8065</v>
      </c>
      <c r="E8394" s="219" t="s">
        <v>6389</v>
      </c>
      <c r="F8394" s="219" t="s">
        <v>6438</v>
      </c>
      <c r="G8394" s="219" t="s">
        <v>7914</v>
      </c>
      <c r="H8394" s="219" t="s">
        <v>5990</v>
      </c>
      <c r="I8394" s="220" t="s">
        <v>8504</v>
      </c>
      <c r="J8394" s="221">
        <v>4360</v>
      </c>
      <c r="K8394" s="221">
        <v>1</v>
      </c>
      <c r="L8394" s="221">
        <v>4360</v>
      </c>
    </row>
    <row r="8395" spans="1:12" s="167" customFormat="1">
      <c r="A8395" s="218" t="str">
        <f t="shared" si="37"/>
        <v>O221102058584일반상품</v>
      </c>
      <c r="B8395" s="219" t="s">
        <v>9474</v>
      </c>
      <c r="C8395" s="219" t="s">
        <v>8023</v>
      </c>
      <c r="D8395" s="219" t="s">
        <v>8065</v>
      </c>
      <c r="E8395" s="219" t="s">
        <v>6389</v>
      </c>
      <c r="F8395" s="219" t="s">
        <v>6438</v>
      </c>
      <c r="G8395" s="219" t="s">
        <v>7914</v>
      </c>
      <c r="H8395" s="219" t="s">
        <v>5990</v>
      </c>
      <c r="I8395" s="220" t="s">
        <v>7924</v>
      </c>
      <c r="J8395" s="221">
        <v>4770</v>
      </c>
      <c r="K8395" s="221">
        <v>1</v>
      </c>
      <c r="L8395" s="221">
        <v>4770</v>
      </c>
    </row>
    <row r="8396" spans="1:12" s="167" customFormat="1">
      <c r="A8396" s="218" t="str">
        <f t="shared" si="37"/>
        <v>O221102058584일반상품</v>
      </c>
      <c r="B8396" s="219" t="s">
        <v>9474</v>
      </c>
      <c r="C8396" s="219" t="s">
        <v>8023</v>
      </c>
      <c r="D8396" s="219" t="s">
        <v>8065</v>
      </c>
      <c r="E8396" s="219" t="s">
        <v>6389</v>
      </c>
      <c r="F8396" s="219" t="s">
        <v>6438</v>
      </c>
      <c r="G8396" s="219" t="s">
        <v>7914</v>
      </c>
      <c r="H8396" s="219" t="s">
        <v>5990</v>
      </c>
      <c r="I8396" s="220" t="s">
        <v>8397</v>
      </c>
      <c r="J8396" s="221">
        <v>10200</v>
      </c>
      <c r="K8396" s="221">
        <v>4</v>
      </c>
      <c r="L8396" s="221">
        <v>40800</v>
      </c>
    </row>
    <row r="8397" spans="1:12" s="167" customFormat="1">
      <c r="A8397" s="218" t="str">
        <f t="shared" si="37"/>
        <v>O221102058584일반상품</v>
      </c>
      <c r="B8397" s="219" t="s">
        <v>9474</v>
      </c>
      <c r="C8397" s="219" t="s">
        <v>8023</v>
      </c>
      <c r="D8397" s="219" t="s">
        <v>8065</v>
      </c>
      <c r="E8397" s="219" t="s">
        <v>6389</v>
      </c>
      <c r="F8397" s="219" t="s">
        <v>6438</v>
      </c>
      <c r="G8397" s="219" t="s">
        <v>7914</v>
      </c>
      <c r="H8397" s="219" t="s">
        <v>5990</v>
      </c>
      <c r="I8397" s="220" t="s">
        <v>9595</v>
      </c>
      <c r="J8397" s="221">
        <v>28600</v>
      </c>
      <c r="K8397" s="221">
        <v>1</v>
      </c>
      <c r="L8397" s="221">
        <v>28600</v>
      </c>
    </row>
    <row r="8398" spans="1:12" s="167" customFormat="1">
      <c r="A8398" s="218" t="str">
        <f t="shared" si="37"/>
        <v>O221102058584일반상품</v>
      </c>
      <c r="B8398" s="219" t="s">
        <v>9474</v>
      </c>
      <c r="C8398" s="219" t="s">
        <v>8023</v>
      </c>
      <c r="D8398" s="219" t="s">
        <v>8065</v>
      </c>
      <c r="E8398" s="219" t="s">
        <v>6389</v>
      </c>
      <c r="F8398" s="219" t="s">
        <v>6438</v>
      </c>
      <c r="G8398" s="219" t="s">
        <v>7914</v>
      </c>
      <c r="H8398" s="219" t="s">
        <v>5990</v>
      </c>
      <c r="I8398" s="220" t="s">
        <v>8714</v>
      </c>
      <c r="J8398" s="221">
        <v>1450</v>
      </c>
      <c r="K8398" s="221">
        <v>5</v>
      </c>
      <c r="L8398" s="221">
        <v>7250</v>
      </c>
    </row>
    <row r="8399" spans="1:12" s="167" customFormat="1">
      <c r="A8399" s="218" t="str">
        <f t="shared" si="37"/>
        <v>O221102058584일반상품</v>
      </c>
      <c r="B8399" s="219" t="s">
        <v>9474</v>
      </c>
      <c r="C8399" s="219" t="s">
        <v>8023</v>
      </c>
      <c r="D8399" s="219" t="s">
        <v>8065</v>
      </c>
      <c r="E8399" s="219" t="s">
        <v>6389</v>
      </c>
      <c r="F8399" s="219" t="s">
        <v>6438</v>
      </c>
      <c r="G8399" s="219" t="s">
        <v>7914</v>
      </c>
      <c r="H8399" s="219" t="s">
        <v>5990</v>
      </c>
      <c r="I8399" s="220" t="s">
        <v>9613</v>
      </c>
      <c r="J8399" s="221">
        <v>2090</v>
      </c>
      <c r="K8399" s="221">
        <v>3</v>
      </c>
      <c r="L8399" s="221">
        <v>6270</v>
      </c>
    </row>
    <row r="8400" spans="1:12" s="167" customFormat="1">
      <c r="A8400" s="218" t="str">
        <f t="shared" si="37"/>
        <v>O221102058584일반상품</v>
      </c>
      <c r="B8400" s="219" t="s">
        <v>9474</v>
      </c>
      <c r="C8400" s="219" t="s">
        <v>8023</v>
      </c>
      <c r="D8400" s="219" t="s">
        <v>8065</v>
      </c>
      <c r="E8400" s="219" t="s">
        <v>6389</v>
      </c>
      <c r="F8400" s="219" t="s">
        <v>6438</v>
      </c>
      <c r="G8400" s="219" t="s">
        <v>7914</v>
      </c>
      <c r="H8400" s="219" t="s">
        <v>5990</v>
      </c>
      <c r="I8400" s="220" t="s">
        <v>8320</v>
      </c>
      <c r="J8400" s="221">
        <v>3610</v>
      </c>
      <c r="K8400" s="221">
        <v>1</v>
      </c>
      <c r="L8400" s="221">
        <v>3610</v>
      </c>
    </row>
    <row r="8401" spans="1:12" s="167" customFormat="1">
      <c r="A8401" s="218" t="str">
        <f t="shared" si="37"/>
        <v>O221102058584일반상품</v>
      </c>
      <c r="B8401" s="219" t="s">
        <v>9474</v>
      </c>
      <c r="C8401" s="219" t="s">
        <v>8023</v>
      </c>
      <c r="D8401" s="219" t="s">
        <v>8065</v>
      </c>
      <c r="E8401" s="219" t="s">
        <v>6389</v>
      </c>
      <c r="F8401" s="219" t="s">
        <v>6438</v>
      </c>
      <c r="G8401" s="219" t="s">
        <v>7914</v>
      </c>
      <c r="H8401" s="219" t="s">
        <v>5990</v>
      </c>
      <c r="I8401" s="220" t="s">
        <v>8640</v>
      </c>
      <c r="J8401" s="221">
        <v>3610</v>
      </c>
      <c r="K8401" s="221">
        <v>1</v>
      </c>
      <c r="L8401" s="221">
        <v>3610</v>
      </c>
    </row>
    <row r="8402" spans="1:12" s="167" customFormat="1">
      <c r="A8402" s="218" t="str">
        <f t="shared" si="37"/>
        <v>O221102058584일반상품</v>
      </c>
      <c r="B8402" s="219" t="s">
        <v>9474</v>
      </c>
      <c r="C8402" s="219" t="s">
        <v>8023</v>
      </c>
      <c r="D8402" s="219" t="s">
        <v>8065</v>
      </c>
      <c r="E8402" s="219" t="s">
        <v>6389</v>
      </c>
      <c r="F8402" s="219" t="s">
        <v>6438</v>
      </c>
      <c r="G8402" s="219" t="s">
        <v>7914</v>
      </c>
      <c r="H8402" s="219" t="s">
        <v>5990</v>
      </c>
      <c r="I8402" s="220" t="s">
        <v>8349</v>
      </c>
      <c r="J8402" s="221">
        <v>6200</v>
      </c>
      <c r="K8402" s="221">
        <v>2</v>
      </c>
      <c r="L8402" s="221">
        <v>12400</v>
      </c>
    </row>
    <row r="8403" spans="1:12" s="167" customFormat="1">
      <c r="A8403" s="218" t="str">
        <f t="shared" si="37"/>
        <v>O221102058584일반상품</v>
      </c>
      <c r="B8403" s="219" t="s">
        <v>9474</v>
      </c>
      <c r="C8403" s="219" t="s">
        <v>8023</v>
      </c>
      <c r="D8403" s="219" t="s">
        <v>8065</v>
      </c>
      <c r="E8403" s="219" t="s">
        <v>6389</v>
      </c>
      <c r="F8403" s="219" t="s">
        <v>6438</v>
      </c>
      <c r="G8403" s="219" t="s">
        <v>7914</v>
      </c>
      <c r="H8403" s="219" t="s">
        <v>5990</v>
      </c>
      <c r="I8403" s="220" t="s">
        <v>8505</v>
      </c>
      <c r="J8403" s="221">
        <v>2564</v>
      </c>
      <c r="K8403" s="221">
        <v>1</v>
      </c>
      <c r="L8403" s="221">
        <v>2564</v>
      </c>
    </row>
    <row r="8404" spans="1:12" s="167" customFormat="1">
      <c r="A8404" s="218" t="str">
        <f t="shared" si="37"/>
        <v>O221102058584일반상품</v>
      </c>
      <c r="B8404" s="219" t="s">
        <v>9474</v>
      </c>
      <c r="C8404" s="219" t="s">
        <v>8023</v>
      </c>
      <c r="D8404" s="219" t="s">
        <v>8065</v>
      </c>
      <c r="E8404" s="219" t="s">
        <v>6389</v>
      </c>
      <c r="F8404" s="219" t="s">
        <v>6438</v>
      </c>
      <c r="G8404" s="219" t="s">
        <v>7914</v>
      </c>
      <c r="H8404" s="219" t="s">
        <v>5990</v>
      </c>
      <c r="I8404" s="220" t="s">
        <v>7269</v>
      </c>
      <c r="J8404" s="221">
        <v>900</v>
      </c>
      <c r="K8404" s="221">
        <v>2</v>
      </c>
      <c r="L8404" s="221">
        <v>1800</v>
      </c>
    </row>
    <row r="8405" spans="1:12" s="167" customFormat="1">
      <c r="A8405" s="218" t="str">
        <f t="shared" si="37"/>
        <v>O221102058584일반상품</v>
      </c>
      <c r="B8405" s="219" t="s">
        <v>9474</v>
      </c>
      <c r="C8405" s="219" t="s">
        <v>8023</v>
      </c>
      <c r="D8405" s="219" t="s">
        <v>8065</v>
      </c>
      <c r="E8405" s="219" t="s">
        <v>6389</v>
      </c>
      <c r="F8405" s="219" t="s">
        <v>6438</v>
      </c>
      <c r="G8405" s="219" t="s">
        <v>7914</v>
      </c>
      <c r="H8405" s="219" t="s">
        <v>5990</v>
      </c>
      <c r="I8405" s="220" t="s">
        <v>7226</v>
      </c>
      <c r="J8405" s="221">
        <v>5430</v>
      </c>
      <c r="K8405" s="221">
        <v>2</v>
      </c>
      <c r="L8405" s="221">
        <v>10860</v>
      </c>
    </row>
    <row r="8406" spans="1:12" s="167" customFormat="1">
      <c r="A8406" s="218" t="str">
        <f t="shared" si="37"/>
        <v>O221102058584일반상품</v>
      </c>
      <c r="B8406" s="219" t="s">
        <v>9474</v>
      </c>
      <c r="C8406" s="219" t="s">
        <v>8023</v>
      </c>
      <c r="D8406" s="219" t="s">
        <v>8065</v>
      </c>
      <c r="E8406" s="219" t="s">
        <v>6389</v>
      </c>
      <c r="F8406" s="219" t="s">
        <v>6438</v>
      </c>
      <c r="G8406" s="219" t="s">
        <v>7914</v>
      </c>
      <c r="H8406" s="219" t="s">
        <v>5990</v>
      </c>
      <c r="I8406" s="220" t="s">
        <v>8794</v>
      </c>
      <c r="J8406" s="221">
        <v>3450</v>
      </c>
      <c r="K8406" s="221">
        <v>1</v>
      </c>
      <c r="L8406" s="221">
        <v>3450</v>
      </c>
    </row>
    <row r="8407" spans="1:12" s="167" customFormat="1">
      <c r="A8407" s="218" t="str">
        <f t="shared" si="37"/>
        <v>O221102058584일반상품</v>
      </c>
      <c r="B8407" s="219" t="s">
        <v>9474</v>
      </c>
      <c r="C8407" s="219" t="s">
        <v>8023</v>
      </c>
      <c r="D8407" s="219" t="s">
        <v>8065</v>
      </c>
      <c r="E8407" s="219" t="s">
        <v>6389</v>
      </c>
      <c r="F8407" s="219" t="s">
        <v>6438</v>
      </c>
      <c r="G8407" s="219" t="s">
        <v>7914</v>
      </c>
      <c r="H8407" s="219" t="s">
        <v>5990</v>
      </c>
      <c r="I8407" s="220" t="s">
        <v>7197</v>
      </c>
      <c r="J8407" s="221">
        <v>3800</v>
      </c>
      <c r="K8407" s="221">
        <v>1</v>
      </c>
      <c r="L8407" s="221">
        <v>3800</v>
      </c>
    </row>
    <row r="8408" spans="1:12" s="167" customFormat="1">
      <c r="A8408" s="218" t="str">
        <f t="shared" si="37"/>
        <v>O221102058584일반상품</v>
      </c>
      <c r="B8408" s="219" t="s">
        <v>9474</v>
      </c>
      <c r="C8408" s="219" t="s">
        <v>8023</v>
      </c>
      <c r="D8408" s="219" t="s">
        <v>8065</v>
      </c>
      <c r="E8408" s="219" t="s">
        <v>6389</v>
      </c>
      <c r="F8408" s="219" t="s">
        <v>6438</v>
      </c>
      <c r="G8408" s="219" t="s">
        <v>7914</v>
      </c>
      <c r="H8408" s="219" t="s">
        <v>5990</v>
      </c>
      <c r="I8408" s="220" t="s">
        <v>8663</v>
      </c>
      <c r="J8408" s="221">
        <v>2200</v>
      </c>
      <c r="K8408" s="221">
        <v>3</v>
      </c>
      <c r="L8408" s="221">
        <v>6600</v>
      </c>
    </row>
    <row r="8409" spans="1:12" s="167" customFormat="1">
      <c r="A8409" s="218" t="str">
        <f t="shared" si="37"/>
        <v>O221102058584일반상품</v>
      </c>
      <c r="B8409" s="219" t="s">
        <v>9474</v>
      </c>
      <c r="C8409" s="219" t="s">
        <v>8023</v>
      </c>
      <c r="D8409" s="219" t="s">
        <v>8065</v>
      </c>
      <c r="E8409" s="219" t="s">
        <v>6389</v>
      </c>
      <c r="F8409" s="219" t="s">
        <v>6438</v>
      </c>
      <c r="G8409" s="219" t="s">
        <v>7914</v>
      </c>
      <c r="H8409" s="219" t="s">
        <v>5990</v>
      </c>
      <c r="I8409" s="220" t="s">
        <v>8561</v>
      </c>
      <c r="J8409" s="221">
        <v>4000</v>
      </c>
      <c r="K8409" s="221">
        <v>1</v>
      </c>
      <c r="L8409" s="221">
        <v>4000</v>
      </c>
    </row>
    <row r="8410" spans="1:12" s="167" customFormat="1">
      <c r="A8410" s="218" t="str">
        <f t="shared" si="37"/>
        <v>O221102058584일반상품</v>
      </c>
      <c r="B8410" s="219" t="s">
        <v>9474</v>
      </c>
      <c r="C8410" s="219" t="s">
        <v>8023</v>
      </c>
      <c r="D8410" s="219" t="s">
        <v>8065</v>
      </c>
      <c r="E8410" s="219" t="s">
        <v>6389</v>
      </c>
      <c r="F8410" s="219" t="s">
        <v>6438</v>
      </c>
      <c r="G8410" s="219" t="s">
        <v>7914</v>
      </c>
      <c r="H8410" s="219" t="s">
        <v>5990</v>
      </c>
      <c r="I8410" s="220" t="s">
        <v>7252</v>
      </c>
      <c r="J8410" s="221">
        <v>2850</v>
      </c>
      <c r="K8410" s="221">
        <v>2</v>
      </c>
      <c r="L8410" s="221">
        <v>5700</v>
      </c>
    </row>
    <row r="8411" spans="1:12" s="167" customFormat="1">
      <c r="A8411" s="218" t="str">
        <f t="shared" si="37"/>
        <v>O221102058584일반상품</v>
      </c>
      <c r="B8411" s="219" t="s">
        <v>9474</v>
      </c>
      <c r="C8411" s="219" t="s">
        <v>8023</v>
      </c>
      <c r="D8411" s="219" t="s">
        <v>8065</v>
      </c>
      <c r="E8411" s="219" t="s">
        <v>6389</v>
      </c>
      <c r="F8411" s="219" t="s">
        <v>6438</v>
      </c>
      <c r="G8411" s="219" t="s">
        <v>7914</v>
      </c>
      <c r="H8411" s="219" t="s">
        <v>5990</v>
      </c>
      <c r="I8411" s="220" t="s">
        <v>7198</v>
      </c>
      <c r="J8411" s="221">
        <v>2850</v>
      </c>
      <c r="K8411" s="221">
        <v>2</v>
      </c>
      <c r="L8411" s="221">
        <v>5700</v>
      </c>
    </row>
    <row r="8412" spans="1:12" s="167" customFormat="1">
      <c r="A8412" s="218" t="str">
        <f t="shared" si="37"/>
        <v>O221102058584일반상품</v>
      </c>
      <c r="B8412" s="219" t="s">
        <v>9474</v>
      </c>
      <c r="C8412" s="219" t="s">
        <v>8023</v>
      </c>
      <c r="D8412" s="219" t="s">
        <v>8065</v>
      </c>
      <c r="E8412" s="219" t="s">
        <v>6389</v>
      </c>
      <c r="F8412" s="219" t="s">
        <v>6438</v>
      </c>
      <c r="G8412" s="219" t="s">
        <v>7914</v>
      </c>
      <c r="H8412" s="219" t="s">
        <v>5990</v>
      </c>
      <c r="I8412" s="220" t="s">
        <v>8627</v>
      </c>
      <c r="J8412" s="221">
        <v>9040</v>
      </c>
      <c r="K8412" s="221">
        <v>1</v>
      </c>
      <c r="L8412" s="221">
        <v>9040</v>
      </c>
    </row>
    <row r="8413" spans="1:12" s="167" customFormat="1">
      <c r="A8413" s="218" t="str">
        <f t="shared" si="37"/>
        <v>O221102058584일반상품</v>
      </c>
      <c r="B8413" s="219" t="s">
        <v>9474</v>
      </c>
      <c r="C8413" s="219" t="s">
        <v>8023</v>
      </c>
      <c r="D8413" s="219" t="s">
        <v>8065</v>
      </c>
      <c r="E8413" s="219" t="s">
        <v>6389</v>
      </c>
      <c r="F8413" s="219" t="s">
        <v>6438</v>
      </c>
      <c r="G8413" s="219" t="s">
        <v>7914</v>
      </c>
      <c r="H8413" s="219" t="s">
        <v>5990</v>
      </c>
      <c r="I8413" s="220" t="s">
        <v>7239</v>
      </c>
      <c r="J8413" s="221">
        <v>6100</v>
      </c>
      <c r="K8413" s="221">
        <v>3</v>
      </c>
      <c r="L8413" s="221">
        <v>18300</v>
      </c>
    </row>
    <row r="8414" spans="1:12" s="167" customFormat="1">
      <c r="A8414" s="218" t="str">
        <f t="shared" si="37"/>
        <v>O221102058584일반상품</v>
      </c>
      <c r="B8414" s="219" t="s">
        <v>9474</v>
      </c>
      <c r="C8414" s="219" t="s">
        <v>8023</v>
      </c>
      <c r="D8414" s="219" t="s">
        <v>8065</v>
      </c>
      <c r="E8414" s="219" t="s">
        <v>6389</v>
      </c>
      <c r="F8414" s="219" t="s">
        <v>6438</v>
      </c>
      <c r="G8414" s="219" t="s">
        <v>7914</v>
      </c>
      <c r="H8414" s="219" t="s">
        <v>5990</v>
      </c>
      <c r="I8414" s="220" t="s">
        <v>8450</v>
      </c>
      <c r="J8414" s="221">
        <v>1400</v>
      </c>
      <c r="K8414" s="221">
        <v>1</v>
      </c>
      <c r="L8414" s="221">
        <v>1400</v>
      </c>
    </row>
    <row r="8415" spans="1:12" s="167" customFormat="1">
      <c r="A8415" s="218" t="str">
        <f t="shared" si="37"/>
        <v>O221102058584일반상품</v>
      </c>
      <c r="B8415" s="219" t="s">
        <v>9474</v>
      </c>
      <c r="C8415" s="219" t="s">
        <v>8023</v>
      </c>
      <c r="D8415" s="219" t="s">
        <v>8065</v>
      </c>
      <c r="E8415" s="219" t="s">
        <v>6389</v>
      </c>
      <c r="F8415" s="219" t="s">
        <v>6438</v>
      </c>
      <c r="G8415" s="219" t="s">
        <v>7914</v>
      </c>
      <c r="H8415" s="219" t="s">
        <v>5990</v>
      </c>
      <c r="I8415" s="220" t="s">
        <v>8387</v>
      </c>
      <c r="J8415" s="221">
        <v>4890</v>
      </c>
      <c r="K8415" s="221">
        <v>3</v>
      </c>
      <c r="L8415" s="221">
        <v>14670</v>
      </c>
    </row>
    <row r="8416" spans="1:12" s="167" customFormat="1">
      <c r="A8416" s="218" t="str">
        <f t="shared" si="37"/>
        <v>O221102058584일반상품</v>
      </c>
      <c r="B8416" s="219" t="s">
        <v>9474</v>
      </c>
      <c r="C8416" s="219" t="s">
        <v>8023</v>
      </c>
      <c r="D8416" s="219" t="s">
        <v>8065</v>
      </c>
      <c r="E8416" s="219" t="s">
        <v>6389</v>
      </c>
      <c r="F8416" s="219" t="s">
        <v>6438</v>
      </c>
      <c r="G8416" s="219" t="s">
        <v>7914</v>
      </c>
      <c r="H8416" s="219" t="s">
        <v>5990</v>
      </c>
      <c r="I8416" s="220" t="s">
        <v>8388</v>
      </c>
      <c r="J8416" s="221">
        <v>4500</v>
      </c>
      <c r="K8416" s="221">
        <v>2</v>
      </c>
      <c r="L8416" s="221">
        <v>9000</v>
      </c>
    </row>
    <row r="8417" spans="1:12" s="167" customFormat="1">
      <c r="A8417" s="218" t="str">
        <f t="shared" si="37"/>
        <v>O221102058584일반상품</v>
      </c>
      <c r="B8417" s="219" t="s">
        <v>9474</v>
      </c>
      <c r="C8417" s="219" t="s">
        <v>8023</v>
      </c>
      <c r="D8417" s="219" t="s">
        <v>8065</v>
      </c>
      <c r="E8417" s="219" t="s">
        <v>6389</v>
      </c>
      <c r="F8417" s="219" t="s">
        <v>6438</v>
      </c>
      <c r="G8417" s="219" t="s">
        <v>7914</v>
      </c>
      <c r="H8417" s="219" t="s">
        <v>5990</v>
      </c>
      <c r="I8417" s="220" t="s">
        <v>7228</v>
      </c>
      <c r="J8417" s="221">
        <v>1250</v>
      </c>
      <c r="K8417" s="221">
        <v>3</v>
      </c>
      <c r="L8417" s="221">
        <v>3750</v>
      </c>
    </row>
    <row r="8418" spans="1:12" s="167" customFormat="1">
      <c r="A8418" s="218" t="str">
        <f t="shared" si="37"/>
        <v>O221102058584일반상품</v>
      </c>
      <c r="B8418" s="219" t="s">
        <v>9474</v>
      </c>
      <c r="C8418" s="219" t="s">
        <v>8023</v>
      </c>
      <c r="D8418" s="219" t="s">
        <v>8065</v>
      </c>
      <c r="E8418" s="219" t="s">
        <v>6389</v>
      </c>
      <c r="F8418" s="219" t="s">
        <v>6438</v>
      </c>
      <c r="G8418" s="219" t="s">
        <v>7914</v>
      </c>
      <c r="H8418" s="219" t="s">
        <v>5990</v>
      </c>
      <c r="I8418" s="220" t="s">
        <v>9596</v>
      </c>
      <c r="J8418" s="221">
        <v>1250</v>
      </c>
      <c r="K8418" s="221">
        <v>3</v>
      </c>
      <c r="L8418" s="221">
        <v>3750</v>
      </c>
    </row>
    <row r="8419" spans="1:12" s="167" customFormat="1">
      <c r="A8419" s="218" t="str">
        <f t="shared" si="37"/>
        <v>O221102058584일반상품</v>
      </c>
      <c r="B8419" s="219" t="s">
        <v>9474</v>
      </c>
      <c r="C8419" s="219" t="s">
        <v>8023</v>
      </c>
      <c r="D8419" s="219" t="s">
        <v>8065</v>
      </c>
      <c r="E8419" s="219" t="s">
        <v>6389</v>
      </c>
      <c r="F8419" s="219" t="s">
        <v>6438</v>
      </c>
      <c r="G8419" s="219" t="s">
        <v>7914</v>
      </c>
      <c r="H8419" s="219" t="s">
        <v>5990</v>
      </c>
      <c r="I8419" s="220" t="s">
        <v>7222</v>
      </c>
      <c r="J8419" s="221">
        <v>10000</v>
      </c>
      <c r="K8419" s="221">
        <v>1</v>
      </c>
      <c r="L8419" s="221">
        <v>10000</v>
      </c>
    </row>
    <row r="8420" spans="1:12" s="167" customFormat="1">
      <c r="A8420" s="218" t="str">
        <f t="shared" si="37"/>
        <v>O221102058584일반상품</v>
      </c>
      <c r="B8420" s="219" t="s">
        <v>9474</v>
      </c>
      <c r="C8420" s="219" t="s">
        <v>8023</v>
      </c>
      <c r="D8420" s="219" t="s">
        <v>8065</v>
      </c>
      <c r="E8420" s="219" t="s">
        <v>6389</v>
      </c>
      <c r="F8420" s="219" t="s">
        <v>6438</v>
      </c>
      <c r="G8420" s="219" t="s">
        <v>7914</v>
      </c>
      <c r="H8420" s="219" t="s">
        <v>5990</v>
      </c>
      <c r="I8420" s="220" t="s">
        <v>7204</v>
      </c>
      <c r="J8420" s="221">
        <v>4310</v>
      </c>
      <c r="K8420" s="221">
        <v>1</v>
      </c>
      <c r="L8420" s="221">
        <v>4310</v>
      </c>
    </row>
    <row r="8421" spans="1:12" s="167" customFormat="1">
      <c r="A8421" s="218" t="str">
        <f t="shared" si="37"/>
        <v>O221102058584일반상품</v>
      </c>
      <c r="B8421" s="219" t="s">
        <v>9474</v>
      </c>
      <c r="C8421" s="219" t="s">
        <v>8023</v>
      </c>
      <c r="D8421" s="219" t="s">
        <v>8065</v>
      </c>
      <c r="E8421" s="219" t="s">
        <v>6389</v>
      </c>
      <c r="F8421" s="219" t="s">
        <v>6438</v>
      </c>
      <c r="G8421" s="219" t="s">
        <v>7914</v>
      </c>
      <c r="H8421" s="219" t="s">
        <v>5990</v>
      </c>
      <c r="I8421" s="220" t="s">
        <v>7201</v>
      </c>
      <c r="J8421" s="221">
        <v>12480</v>
      </c>
      <c r="K8421" s="221">
        <v>4</v>
      </c>
      <c r="L8421" s="221">
        <v>49920</v>
      </c>
    </row>
    <row r="8422" spans="1:12" s="167" customFormat="1">
      <c r="A8422" s="218" t="str">
        <f t="shared" si="37"/>
        <v>O221102058584일반상품</v>
      </c>
      <c r="B8422" s="219" t="s">
        <v>9474</v>
      </c>
      <c r="C8422" s="219" t="s">
        <v>8023</v>
      </c>
      <c r="D8422" s="219" t="s">
        <v>8065</v>
      </c>
      <c r="E8422" s="219" t="s">
        <v>6389</v>
      </c>
      <c r="F8422" s="219" t="s">
        <v>6438</v>
      </c>
      <c r="G8422" s="219" t="s">
        <v>7914</v>
      </c>
      <c r="H8422" s="219" t="s">
        <v>5990</v>
      </c>
      <c r="I8422" s="220" t="s">
        <v>8484</v>
      </c>
      <c r="J8422" s="221">
        <v>4270</v>
      </c>
      <c r="K8422" s="221">
        <v>1</v>
      </c>
      <c r="L8422" s="221">
        <v>4270</v>
      </c>
    </row>
    <row r="8423" spans="1:12" s="167" customFormat="1">
      <c r="A8423" s="218" t="str">
        <f t="shared" si="37"/>
        <v>O221102058584일반상품</v>
      </c>
      <c r="B8423" s="219" t="s">
        <v>9474</v>
      </c>
      <c r="C8423" s="219" t="s">
        <v>8023</v>
      </c>
      <c r="D8423" s="219" t="s">
        <v>8065</v>
      </c>
      <c r="E8423" s="219" t="s">
        <v>6389</v>
      </c>
      <c r="F8423" s="219" t="s">
        <v>6438</v>
      </c>
      <c r="G8423" s="219" t="s">
        <v>7914</v>
      </c>
      <c r="H8423" s="219" t="s">
        <v>5990</v>
      </c>
      <c r="I8423" s="220" t="s">
        <v>7259</v>
      </c>
      <c r="J8423" s="221">
        <v>5850</v>
      </c>
      <c r="K8423" s="221">
        <v>1</v>
      </c>
      <c r="L8423" s="221">
        <v>5850</v>
      </c>
    </row>
    <row r="8424" spans="1:12" s="167" customFormat="1">
      <c r="A8424" s="218" t="str">
        <f t="shared" si="37"/>
        <v>O221102058584일반상품</v>
      </c>
      <c r="B8424" s="219" t="s">
        <v>9474</v>
      </c>
      <c r="C8424" s="219" t="s">
        <v>8023</v>
      </c>
      <c r="D8424" s="219" t="s">
        <v>8065</v>
      </c>
      <c r="E8424" s="219" t="s">
        <v>6389</v>
      </c>
      <c r="F8424" s="219" t="s">
        <v>6438</v>
      </c>
      <c r="G8424" s="219" t="s">
        <v>7914</v>
      </c>
      <c r="H8424" s="219" t="s">
        <v>5990</v>
      </c>
      <c r="I8424" s="220" t="s">
        <v>8698</v>
      </c>
      <c r="J8424" s="221">
        <v>6950</v>
      </c>
      <c r="K8424" s="221">
        <v>1</v>
      </c>
      <c r="L8424" s="221">
        <v>6950</v>
      </c>
    </row>
    <row r="8425" spans="1:12" s="167" customFormat="1">
      <c r="A8425" s="218" t="str">
        <f t="shared" si="37"/>
        <v>O221102058584일반상품</v>
      </c>
      <c r="B8425" s="219" t="s">
        <v>9474</v>
      </c>
      <c r="C8425" s="219" t="s">
        <v>8023</v>
      </c>
      <c r="D8425" s="219" t="s">
        <v>8065</v>
      </c>
      <c r="E8425" s="219" t="s">
        <v>6389</v>
      </c>
      <c r="F8425" s="219" t="s">
        <v>6438</v>
      </c>
      <c r="G8425" s="219" t="s">
        <v>7914</v>
      </c>
      <c r="H8425" s="219" t="s">
        <v>5990</v>
      </c>
      <c r="I8425" s="220" t="s">
        <v>8798</v>
      </c>
      <c r="J8425" s="221">
        <v>1500</v>
      </c>
      <c r="K8425" s="221">
        <v>2</v>
      </c>
      <c r="L8425" s="221">
        <v>3000</v>
      </c>
    </row>
    <row r="8426" spans="1:12" s="167" customFormat="1">
      <c r="A8426" s="218" t="str">
        <f t="shared" si="37"/>
        <v>O221102058584일반상품</v>
      </c>
      <c r="B8426" s="219" t="s">
        <v>9474</v>
      </c>
      <c r="C8426" s="219" t="s">
        <v>8023</v>
      </c>
      <c r="D8426" s="219" t="s">
        <v>8065</v>
      </c>
      <c r="E8426" s="219" t="s">
        <v>6389</v>
      </c>
      <c r="F8426" s="219" t="s">
        <v>6438</v>
      </c>
      <c r="G8426" s="219" t="s">
        <v>7914</v>
      </c>
      <c r="H8426" s="219" t="s">
        <v>5990</v>
      </c>
      <c r="I8426" s="220" t="s">
        <v>8928</v>
      </c>
      <c r="J8426" s="221">
        <v>3600</v>
      </c>
      <c r="K8426" s="221">
        <v>1</v>
      </c>
      <c r="L8426" s="221">
        <v>3600</v>
      </c>
    </row>
    <row r="8427" spans="1:12" s="167" customFormat="1">
      <c r="A8427" s="218" t="str">
        <f t="shared" si="37"/>
        <v>O221102058584일반상품</v>
      </c>
      <c r="B8427" s="219" t="s">
        <v>9474</v>
      </c>
      <c r="C8427" s="219" t="s">
        <v>8023</v>
      </c>
      <c r="D8427" s="219" t="s">
        <v>8065</v>
      </c>
      <c r="E8427" s="219" t="s">
        <v>6389</v>
      </c>
      <c r="F8427" s="219" t="s">
        <v>6438</v>
      </c>
      <c r="G8427" s="219" t="s">
        <v>7914</v>
      </c>
      <c r="H8427" s="219" t="s">
        <v>5990</v>
      </c>
      <c r="I8427" s="220" t="s">
        <v>7275</v>
      </c>
      <c r="J8427" s="221">
        <v>1240</v>
      </c>
      <c r="K8427" s="221">
        <v>2</v>
      </c>
      <c r="L8427" s="221">
        <v>2480</v>
      </c>
    </row>
    <row r="8428" spans="1:12" s="167" customFormat="1">
      <c r="A8428" s="218" t="str">
        <f t="shared" si="37"/>
        <v>O221102058584일반상품</v>
      </c>
      <c r="B8428" s="219" t="s">
        <v>9474</v>
      </c>
      <c r="C8428" s="219" t="s">
        <v>8023</v>
      </c>
      <c r="D8428" s="219" t="s">
        <v>8065</v>
      </c>
      <c r="E8428" s="219" t="s">
        <v>6389</v>
      </c>
      <c r="F8428" s="219" t="s">
        <v>6438</v>
      </c>
      <c r="G8428" s="219" t="s">
        <v>7914</v>
      </c>
      <c r="H8428" s="219" t="s">
        <v>5990</v>
      </c>
      <c r="I8428" s="220" t="s">
        <v>8453</v>
      </c>
      <c r="J8428" s="221">
        <v>3070</v>
      </c>
      <c r="K8428" s="221">
        <v>1</v>
      </c>
      <c r="L8428" s="221">
        <v>3070</v>
      </c>
    </row>
    <row r="8429" spans="1:12" s="167" customFormat="1">
      <c r="A8429" s="218" t="str">
        <f t="shared" si="37"/>
        <v>O221102058584일반상품</v>
      </c>
      <c r="B8429" s="219" t="s">
        <v>9474</v>
      </c>
      <c r="C8429" s="219" t="s">
        <v>8023</v>
      </c>
      <c r="D8429" s="219" t="s">
        <v>8065</v>
      </c>
      <c r="E8429" s="219" t="s">
        <v>6389</v>
      </c>
      <c r="F8429" s="219" t="s">
        <v>6438</v>
      </c>
      <c r="G8429" s="219" t="s">
        <v>7914</v>
      </c>
      <c r="H8429" s="219" t="s">
        <v>5990</v>
      </c>
      <c r="I8429" s="220" t="s">
        <v>8401</v>
      </c>
      <c r="J8429" s="221">
        <v>12272</v>
      </c>
      <c r="K8429" s="221">
        <v>2</v>
      </c>
      <c r="L8429" s="221">
        <v>24544</v>
      </c>
    </row>
    <row r="8430" spans="1:12" s="167" customFormat="1">
      <c r="A8430" s="218" t="str">
        <f t="shared" si="37"/>
        <v>O221102058584일반상품</v>
      </c>
      <c r="B8430" s="219" t="s">
        <v>9474</v>
      </c>
      <c r="C8430" s="219" t="s">
        <v>8023</v>
      </c>
      <c r="D8430" s="219" t="s">
        <v>8065</v>
      </c>
      <c r="E8430" s="219" t="s">
        <v>6389</v>
      </c>
      <c r="F8430" s="219" t="s">
        <v>6438</v>
      </c>
      <c r="G8430" s="219" t="s">
        <v>7914</v>
      </c>
      <c r="H8430" s="219" t="s">
        <v>5990</v>
      </c>
      <c r="I8430" s="220" t="s">
        <v>9615</v>
      </c>
      <c r="J8430" s="221">
        <v>2610</v>
      </c>
      <c r="K8430" s="221">
        <v>1</v>
      </c>
      <c r="L8430" s="221">
        <v>2610</v>
      </c>
    </row>
    <row r="8431" spans="1:12" s="167" customFormat="1">
      <c r="A8431" s="218" t="str">
        <f t="shared" si="37"/>
        <v>O221102058584일반상품</v>
      </c>
      <c r="B8431" s="219" t="s">
        <v>9474</v>
      </c>
      <c r="C8431" s="219" t="s">
        <v>8023</v>
      </c>
      <c r="D8431" s="219" t="s">
        <v>8065</v>
      </c>
      <c r="E8431" s="219" t="s">
        <v>6389</v>
      </c>
      <c r="F8431" s="219" t="s">
        <v>6438</v>
      </c>
      <c r="G8431" s="219" t="s">
        <v>7914</v>
      </c>
      <c r="H8431" s="219" t="s">
        <v>5990</v>
      </c>
      <c r="I8431" s="220" t="s">
        <v>7262</v>
      </c>
      <c r="J8431" s="221">
        <v>1000</v>
      </c>
      <c r="K8431" s="221">
        <v>2</v>
      </c>
      <c r="L8431" s="221">
        <v>2000</v>
      </c>
    </row>
    <row r="8432" spans="1:12" s="167" customFormat="1">
      <c r="A8432" s="218" t="str">
        <f t="shared" si="37"/>
        <v>O221102058584일반상품</v>
      </c>
      <c r="B8432" s="219" t="s">
        <v>9474</v>
      </c>
      <c r="C8432" s="219" t="s">
        <v>8023</v>
      </c>
      <c r="D8432" s="219" t="s">
        <v>8065</v>
      </c>
      <c r="E8432" s="219" t="s">
        <v>6389</v>
      </c>
      <c r="F8432" s="219" t="s">
        <v>6438</v>
      </c>
      <c r="G8432" s="219" t="s">
        <v>7914</v>
      </c>
      <c r="H8432" s="219" t="s">
        <v>5990</v>
      </c>
      <c r="I8432" s="220" t="s">
        <v>8077</v>
      </c>
      <c r="J8432" s="221">
        <v>4250</v>
      </c>
      <c r="K8432" s="221">
        <v>1</v>
      </c>
      <c r="L8432" s="221">
        <v>4250</v>
      </c>
    </row>
    <row r="8433" spans="1:12" s="167" customFormat="1">
      <c r="A8433" s="218" t="str">
        <f t="shared" si="37"/>
        <v>O221102058584일반상품</v>
      </c>
      <c r="B8433" s="219" t="s">
        <v>9474</v>
      </c>
      <c r="C8433" s="219" t="s">
        <v>8023</v>
      </c>
      <c r="D8433" s="219" t="s">
        <v>8065</v>
      </c>
      <c r="E8433" s="219" t="s">
        <v>6389</v>
      </c>
      <c r="F8433" s="219" t="s">
        <v>6438</v>
      </c>
      <c r="G8433" s="219" t="s">
        <v>7914</v>
      </c>
      <c r="H8433" s="219" t="s">
        <v>5990</v>
      </c>
      <c r="I8433" s="220" t="s">
        <v>9697</v>
      </c>
      <c r="J8433" s="221">
        <v>7700</v>
      </c>
      <c r="K8433" s="221">
        <v>1</v>
      </c>
      <c r="L8433" s="221">
        <v>7700</v>
      </c>
    </row>
    <row r="8434" spans="1:12" s="167" customFormat="1">
      <c r="A8434" s="218" t="str">
        <f t="shared" si="37"/>
        <v>O221102058584일반상품</v>
      </c>
      <c r="B8434" s="219" t="s">
        <v>9474</v>
      </c>
      <c r="C8434" s="219" t="s">
        <v>8023</v>
      </c>
      <c r="D8434" s="219" t="s">
        <v>8065</v>
      </c>
      <c r="E8434" s="219" t="s">
        <v>6389</v>
      </c>
      <c r="F8434" s="219" t="s">
        <v>6438</v>
      </c>
      <c r="G8434" s="219" t="s">
        <v>7914</v>
      </c>
      <c r="H8434" s="219" t="s">
        <v>5990</v>
      </c>
      <c r="I8434" s="220" t="s">
        <v>7205</v>
      </c>
      <c r="J8434" s="221">
        <v>5430</v>
      </c>
      <c r="K8434" s="221">
        <v>3</v>
      </c>
      <c r="L8434" s="221">
        <v>16290</v>
      </c>
    </row>
    <row r="8435" spans="1:12" s="167" customFormat="1">
      <c r="A8435" s="218" t="str">
        <f t="shared" si="37"/>
        <v>O221102058584일반상품</v>
      </c>
      <c r="B8435" s="219" t="s">
        <v>9474</v>
      </c>
      <c r="C8435" s="219" t="s">
        <v>8023</v>
      </c>
      <c r="D8435" s="219" t="s">
        <v>8065</v>
      </c>
      <c r="E8435" s="219" t="s">
        <v>6389</v>
      </c>
      <c r="F8435" s="219" t="s">
        <v>6438</v>
      </c>
      <c r="G8435" s="219" t="s">
        <v>7914</v>
      </c>
      <c r="H8435" s="219" t="s">
        <v>5990</v>
      </c>
      <c r="I8435" s="220" t="s">
        <v>9018</v>
      </c>
      <c r="J8435" s="221">
        <v>17670</v>
      </c>
      <c r="K8435" s="221">
        <v>1</v>
      </c>
      <c r="L8435" s="221">
        <v>17670</v>
      </c>
    </row>
    <row r="8436" spans="1:12" s="167" customFormat="1">
      <c r="A8436" s="218" t="str">
        <f t="shared" si="37"/>
        <v>O221102058584일반상품</v>
      </c>
      <c r="B8436" s="219" t="s">
        <v>9474</v>
      </c>
      <c r="C8436" s="219" t="s">
        <v>8023</v>
      </c>
      <c r="D8436" s="219" t="s">
        <v>8065</v>
      </c>
      <c r="E8436" s="219" t="s">
        <v>6389</v>
      </c>
      <c r="F8436" s="219" t="s">
        <v>6438</v>
      </c>
      <c r="G8436" s="219" t="s">
        <v>7914</v>
      </c>
      <c r="H8436" s="219" t="s">
        <v>5990</v>
      </c>
      <c r="I8436" s="220" t="s">
        <v>8724</v>
      </c>
      <c r="J8436" s="221">
        <v>3500</v>
      </c>
      <c r="K8436" s="221">
        <v>1</v>
      </c>
      <c r="L8436" s="221">
        <v>3500</v>
      </c>
    </row>
    <row r="8437" spans="1:12" s="167" customFormat="1">
      <c r="A8437" s="218" t="str">
        <f t="shared" si="37"/>
        <v>O221102058584일반상품</v>
      </c>
      <c r="B8437" s="219" t="s">
        <v>9474</v>
      </c>
      <c r="C8437" s="219" t="s">
        <v>8023</v>
      </c>
      <c r="D8437" s="219" t="s">
        <v>8065</v>
      </c>
      <c r="E8437" s="219" t="s">
        <v>6389</v>
      </c>
      <c r="F8437" s="219" t="s">
        <v>6438</v>
      </c>
      <c r="G8437" s="219" t="s">
        <v>7914</v>
      </c>
      <c r="H8437" s="219" t="s">
        <v>5990</v>
      </c>
      <c r="I8437" s="220" t="s">
        <v>8707</v>
      </c>
      <c r="J8437" s="221">
        <v>2220</v>
      </c>
      <c r="K8437" s="221">
        <v>1</v>
      </c>
      <c r="L8437" s="221">
        <v>2220</v>
      </c>
    </row>
    <row r="8438" spans="1:12" s="167" customFormat="1">
      <c r="A8438" s="218" t="str">
        <f t="shared" si="37"/>
        <v>O221102058584일반상품</v>
      </c>
      <c r="B8438" s="219" t="s">
        <v>9474</v>
      </c>
      <c r="C8438" s="219" t="s">
        <v>8023</v>
      </c>
      <c r="D8438" s="219" t="s">
        <v>8065</v>
      </c>
      <c r="E8438" s="219" t="s">
        <v>6389</v>
      </c>
      <c r="F8438" s="219" t="s">
        <v>6438</v>
      </c>
      <c r="G8438" s="219" t="s">
        <v>7914</v>
      </c>
      <c r="H8438" s="219" t="s">
        <v>5990</v>
      </c>
      <c r="I8438" s="220" t="s">
        <v>8584</v>
      </c>
      <c r="J8438" s="221">
        <v>6000</v>
      </c>
      <c r="K8438" s="221">
        <v>1</v>
      </c>
      <c r="L8438" s="221">
        <v>6000</v>
      </c>
    </row>
    <row r="8439" spans="1:12" s="167" customFormat="1">
      <c r="A8439" s="218" t="str">
        <f t="shared" si="37"/>
        <v>O221102058584일반상품</v>
      </c>
      <c r="B8439" s="219" t="s">
        <v>9474</v>
      </c>
      <c r="C8439" s="219" t="s">
        <v>8023</v>
      </c>
      <c r="D8439" s="219" t="s">
        <v>8065</v>
      </c>
      <c r="E8439" s="219" t="s">
        <v>6389</v>
      </c>
      <c r="F8439" s="219" t="s">
        <v>6438</v>
      </c>
      <c r="G8439" s="219" t="s">
        <v>7914</v>
      </c>
      <c r="H8439" s="219" t="s">
        <v>5990</v>
      </c>
      <c r="I8439" s="220" t="s">
        <v>8496</v>
      </c>
      <c r="J8439" s="221">
        <v>3080</v>
      </c>
      <c r="K8439" s="221">
        <v>1</v>
      </c>
      <c r="L8439" s="221">
        <v>3080</v>
      </c>
    </row>
    <row r="8440" spans="1:12" s="167" customFormat="1">
      <c r="A8440" s="218" t="str">
        <f t="shared" si="37"/>
        <v>O221102058584일반상품</v>
      </c>
      <c r="B8440" s="219" t="s">
        <v>9474</v>
      </c>
      <c r="C8440" s="219" t="s">
        <v>8023</v>
      </c>
      <c r="D8440" s="219" t="s">
        <v>8065</v>
      </c>
      <c r="E8440" s="219" t="s">
        <v>6389</v>
      </c>
      <c r="F8440" s="219" t="s">
        <v>6438</v>
      </c>
      <c r="G8440" s="219" t="s">
        <v>7914</v>
      </c>
      <c r="H8440" s="219" t="s">
        <v>5990</v>
      </c>
      <c r="I8440" s="220" t="s">
        <v>7220</v>
      </c>
      <c r="J8440" s="221">
        <v>670</v>
      </c>
      <c r="K8440" s="221">
        <v>5</v>
      </c>
      <c r="L8440" s="221">
        <v>3350</v>
      </c>
    </row>
    <row r="8441" spans="1:12" s="167" customFormat="1">
      <c r="A8441" s="218" t="str">
        <f t="shared" si="37"/>
        <v>O221102058584일반상품</v>
      </c>
      <c r="B8441" s="219" t="s">
        <v>9474</v>
      </c>
      <c r="C8441" s="219" t="s">
        <v>8023</v>
      </c>
      <c r="D8441" s="219" t="s">
        <v>8065</v>
      </c>
      <c r="E8441" s="219" t="s">
        <v>6389</v>
      </c>
      <c r="F8441" s="219" t="s">
        <v>6438</v>
      </c>
      <c r="G8441" s="219" t="s">
        <v>7914</v>
      </c>
      <c r="H8441" s="219" t="s">
        <v>5990</v>
      </c>
      <c r="I8441" s="220" t="s">
        <v>8869</v>
      </c>
      <c r="J8441" s="221">
        <v>1270</v>
      </c>
      <c r="K8441" s="221">
        <v>6</v>
      </c>
      <c r="L8441" s="221">
        <v>7620</v>
      </c>
    </row>
    <row r="8442" spans="1:12" s="167" customFormat="1">
      <c r="A8442" s="218" t="str">
        <f t="shared" si="37"/>
        <v>O221102058584일반상품</v>
      </c>
      <c r="B8442" s="219" t="s">
        <v>9474</v>
      </c>
      <c r="C8442" s="219" t="s">
        <v>8023</v>
      </c>
      <c r="D8442" s="219" t="s">
        <v>8065</v>
      </c>
      <c r="E8442" s="219" t="s">
        <v>6389</v>
      </c>
      <c r="F8442" s="219" t="s">
        <v>6438</v>
      </c>
      <c r="G8442" s="219" t="s">
        <v>7914</v>
      </c>
      <c r="H8442" s="219" t="s">
        <v>5990</v>
      </c>
      <c r="I8442" s="220" t="s">
        <v>8563</v>
      </c>
      <c r="J8442" s="221">
        <v>2260</v>
      </c>
      <c r="K8442" s="221">
        <v>2</v>
      </c>
      <c r="L8442" s="221">
        <v>4520</v>
      </c>
    </row>
    <row r="8443" spans="1:12" s="167" customFormat="1">
      <c r="A8443" s="218" t="str">
        <f t="shared" si="37"/>
        <v>O221102058584일반상품</v>
      </c>
      <c r="B8443" s="219" t="s">
        <v>9474</v>
      </c>
      <c r="C8443" s="219" t="s">
        <v>8023</v>
      </c>
      <c r="D8443" s="219" t="s">
        <v>8065</v>
      </c>
      <c r="E8443" s="219" t="s">
        <v>6389</v>
      </c>
      <c r="F8443" s="219" t="s">
        <v>6438</v>
      </c>
      <c r="G8443" s="219" t="s">
        <v>7914</v>
      </c>
      <c r="H8443" s="219" t="s">
        <v>5990</v>
      </c>
      <c r="I8443" s="220" t="s">
        <v>8324</v>
      </c>
      <c r="J8443" s="221">
        <v>3920</v>
      </c>
      <c r="K8443" s="221">
        <v>2</v>
      </c>
      <c r="L8443" s="221">
        <v>7840</v>
      </c>
    </row>
    <row r="8444" spans="1:12" s="167" customFormat="1">
      <c r="A8444" s="218" t="str">
        <f t="shared" si="37"/>
        <v>O221102058584일반상품</v>
      </c>
      <c r="B8444" s="219" t="s">
        <v>9474</v>
      </c>
      <c r="C8444" s="219" t="s">
        <v>8023</v>
      </c>
      <c r="D8444" s="219" t="s">
        <v>8065</v>
      </c>
      <c r="E8444" s="219" t="s">
        <v>6389</v>
      </c>
      <c r="F8444" s="219" t="s">
        <v>6438</v>
      </c>
      <c r="G8444" s="219" t="s">
        <v>7914</v>
      </c>
      <c r="H8444" s="219" t="s">
        <v>5990</v>
      </c>
      <c r="I8444" s="220" t="s">
        <v>8683</v>
      </c>
      <c r="J8444" s="221">
        <v>10700</v>
      </c>
      <c r="K8444" s="221">
        <v>1</v>
      </c>
      <c r="L8444" s="221">
        <v>10700</v>
      </c>
    </row>
    <row r="8445" spans="1:12" s="167" customFormat="1">
      <c r="A8445" s="218" t="str">
        <f t="shared" si="37"/>
        <v>O221102058584일반상품</v>
      </c>
      <c r="B8445" s="219" t="s">
        <v>9474</v>
      </c>
      <c r="C8445" s="219" t="s">
        <v>8023</v>
      </c>
      <c r="D8445" s="219" t="s">
        <v>8065</v>
      </c>
      <c r="E8445" s="219" t="s">
        <v>6389</v>
      </c>
      <c r="F8445" s="219" t="s">
        <v>6438</v>
      </c>
      <c r="G8445" s="219" t="s">
        <v>7914</v>
      </c>
      <c r="H8445" s="219" t="s">
        <v>5990</v>
      </c>
      <c r="I8445" s="220" t="s">
        <v>8871</v>
      </c>
      <c r="J8445" s="221">
        <v>2100</v>
      </c>
      <c r="K8445" s="221">
        <v>1</v>
      </c>
      <c r="L8445" s="221">
        <v>2100</v>
      </c>
    </row>
    <row r="8446" spans="1:12" s="167" customFormat="1">
      <c r="A8446" s="218" t="str">
        <f t="shared" si="37"/>
        <v>O221102058584일반상품</v>
      </c>
      <c r="B8446" s="219" t="s">
        <v>9474</v>
      </c>
      <c r="C8446" s="219" t="s">
        <v>8023</v>
      </c>
      <c r="D8446" s="219" t="s">
        <v>8065</v>
      </c>
      <c r="E8446" s="219" t="s">
        <v>6389</v>
      </c>
      <c r="F8446" s="219" t="s">
        <v>6438</v>
      </c>
      <c r="G8446" s="219" t="s">
        <v>7914</v>
      </c>
      <c r="H8446" s="219" t="s">
        <v>5990</v>
      </c>
      <c r="I8446" s="220" t="s">
        <v>7193</v>
      </c>
      <c r="J8446" s="221">
        <v>1900</v>
      </c>
      <c r="K8446" s="221">
        <v>5</v>
      </c>
      <c r="L8446" s="221">
        <v>9500</v>
      </c>
    </row>
    <row r="8447" spans="1:12" s="167" customFormat="1">
      <c r="A8447" s="218" t="str">
        <f t="shared" si="37"/>
        <v>O221102058584일반상품</v>
      </c>
      <c r="B8447" s="219" t="s">
        <v>9474</v>
      </c>
      <c r="C8447" s="219" t="s">
        <v>8023</v>
      </c>
      <c r="D8447" s="219" t="s">
        <v>8065</v>
      </c>
      <c r="E8447" s="219" t="s">
        <v>6389</v>
      </c>
      <c r="F8447" s="219" t="s">
        <v>6438</v>
      </c>
      <c r="G8447" s="219" t="s">
        <v>7914</v>
      </c>
      <c r="H8447" s="219" t="s">
        <v>5990</v>
      </c>
      <c r="I8447" s="220" t="s">
        <v>7206</v>
      </c>
      <c r="J8447" s="221">
        <v>4500</v>
      </c>
      <c r="K8447" s="221">
        <v>2</v>
      </c>
      <c r="L8447" s="221">
        <v>9000</v>
      </c>
    </row>
    <row r="8448" spans="1:12" s="167" customFormat="1">
      <c r="A8448" s="218" t="str">
        <f t="shared" si="37"/>
        <v>O221102058584일반상품</v>
      </c>
      <c r="B8448" s="219" t="s">
        <v>9474</v>
      </c>
      <c r="C8448" s="219" t="s">
        <v>8023</v>
      </c>
      <c r="D8448" s="219" t="s">
        <v>8065</v>
      </c>
      <c r="E8448" s="219" t="s">
        <v>6389</v>
      </c>
      <c r="F8448" s="219" t="s">
        <v>6438</v>
      </c>
      <c r="G8448" s="219" t="s">
        <v>7914</v>
      </c>
      <c r="H8448" s="219" t="s">
        <v>5990</v>
      </c>
      <c r="I8448" s="220" t="s">
        <v>8590</v>
      </c>
      <c r="J8448" s="221">
        <v>7400</v>
      </c>
      <c r="K8448" s="221">
        <v>1</v>
      </c>
      <c r="L8448" s="221">
        <v>7400</v>
      </c>
    </row>
    <row r="8449" spans="1:12" s="167" customFormat="1">
      <c r="A8449" s="218" t="str">
        <f t="shared" si="37"/>
        <v>O221102058584일반상품</v>
      </c>
      <c r="B8449" s="219" t="s">
        <v>9474</v>
      </c>
      <c r="C8449" s="219" t="s">
        <v>8023</v>
      </c>
      <c r="D8449" s="219" t="s">
        <v>8065</v>
      </c>
      <c r="E8449" s="219" t="s">
        <v>6389</v>
      </c>
      <c r="F8449" s="219" t="s">
        <v>6438</v>
      </c>
      <c r="G8449" s="219" t="s">
        <v>7914</v>
      </c>
      <c r="H8449" s="219" t="s">
        <v>5990</v>
      </c>
      <c r="I8449" s="220" t="s">
        <v>8331</v>
      </c>
      <c r="J8449" s="221">
        <v>4070</v>
      </c>
      <c r="K8449" s="221">
        <v>1</v>
      </c>
      <c r="L8449" s="221">
        <v>4070</v>
      </c>
    </row>
    <row r="8450" spans="1:12" s="167" customFormat="1">
      <c r="A8450" s="218" t="str">
        <f t="shared" si="37"/>
        <v>O221102058584일반상품</v>
      </c>
      <c r="B8450" s="219" t="s">
        <v>9474</v>
      </c>
      <c r="C8450" s="219" t="s">
        <v>8023</v>
      </c>
      <c r="D8450" s="219" t="s">
        <v>8065</v>
      </c>
      <c r="E8450" s="219" t="s">
        <v>6389</v>
      </c>
      <c r="F8450" s="219" t="s">
        <v>6438</v>
      </c>
      <c r="G8450" s="219" t="s">
        <v>7914</v>
      </c>
      <c r="H8450" s="219" t="s">
        <v>5990</v>
      </c>
      <c r="I8450" s="220" t="s">
        <v>7297</v>
      </c>
      <c r="J8450" s="221">
        <v>5890</v>
      </c>
      <c r="K8450" s="221">
        <v>1</v>
      </c>
      <c r="L8450" s="221">
        <v>5890</v>
      </c>
    </row>
    <row r="8451" spans="1:12" s="167" customFormat="1">
      <c r="A8451" s="218" t="str">
        <f t="shared" si="37"/>
        <v>O221102058584일반상품</v>
      </c>
      <c r="B8451" s="219" t="s">
        <v>9474</v>
      </c>
      <c r="C8451" s="219" t="s">
        <v>8023</v>
      </c>
      <c r="D8451" s="219" t="s">
        <v>8065</v>
      </c>
      <c r="E8451" s="219" t="s">
        <v>6389</v>
      </c>
      <c r="F8451" s="219" t="s">
        <v>6438</v>
      </c>
      <c r="G8451" s="219" t="s">
        <v>7914</v>
      </c>
      <c r="H8451" s="219" t="s">
        <v>5990</v>
      </c>
      <c r="I8451" s="220" t="s">
        <v>7195</v>
      </c>
      <c r="J8451" s="221">
        <v>4018</v>
      </c>
      <c r="K8451" s="221">
        <v>1</v>
      </c>
      <c r="L8451" s="221">
        <v>4018</v>
      </c>
    </row>
    <row r="8452" spans="1:12" s="167" customFormat="1">
      <c r="A8452" s="218" t="str">
        <f t="shared" si="37"/>
        <v>O221102058584일반상품</v>
      </c>
      <c r="B8452" s="219" t="s">
        <v>9474</v>
      </c>
      <c r="C8452" s="219" t="s">
        <v>8023</v>
      </c>
      <c r="D8452" s="219" t="s">
        <v>8065</v>
      </c>
      <c r="E8452" s="219" t="s">
        <v>6389</v>
      </c>
      <c r="F8452" s="219" t="s">
        <v>6438</v>
      </c>
      <c r="G8452" s="219" t="s">
        <v>7914</v>
      </c>
      <c r="H8452" s="219" t="s">
        <v>5990</v>
      </c>
      <c r="I8452" s="220" t="s">
        <v>8580</v>
      </c>
      <c r="J8452" s="221">
        <v>5890</v>
      </c>
      <c r="K8452" s="221">
        <v>1</v>
      </c>
      <c r="L8452" s="221">
        <v>5890</v>
      </c>
    </row>
    <row r="8453" spans="1:12" s="167" customFormat="1">
      <c r="A8453" s="218" t="str">
        <f t="shared" si="37"/>
        <v>O221102058584일반상품</v>
      </c>
      <c r="B8453" s="219" t="s">
        <v>9474</v>
      </c>
      <c r="C8453" s="219" t="s">
        <v>8023</v>
      </c>
      <c r="D8453" s="219" t="s">
        <v>8065</v>
      </c>
      <c r="E8453" s="219" t="s">
        <v>6389</v>
      </c>
      <c r="F8453" s="219" t="s">
        <v>6438</v>
      </c>
      <c r="G8453" s="219" t="s">
        <v>7914</v>
      </c>
      <c r="H8453" s="219" t="s">
        <v>5990</v>
      </c>
      <c r="I8453" s="220" t="s">
        <v>8947</v>
      </c>
      <c r="J8453" s="221">
        <v>2420</v>
      </c>
      <c r="K8453" s="221">
        <v>1</v>
      </c>
      <c r="L8453" s="221">
        <v>2420</v>
      </c>
    </row>
    <row r="8454" spans="1:12" s="167" customFormat="1">
      <c r="A8454" s="218" t="str">
        <f t="shared" si="37"/>
        <v>O221102058584일반상품</v>
      </c>
      <c r="B8454" s="219" t="s">
        <v>9474</v>
      </c>
      <c r="C8454" s="219" t="s">
        <v>8023</v>
      </c>
      <c r="D8454" s="219" t="s">
        <v>8065</v>
      </c>
      <c r="E8454" s="219" t="s">
        <v>6389</v>
      </c>
      <c r="F8454" s="219" t="s">
        <v>6438</v>
      </c>
      <c r="G8454" s="219" t="s">
        <v>7914</v>
      </c>
      <c r="H8454" s="219" t="s">
        <v>5990</v>
      </c>
      <c r="I8454" s="220" t="s">
        <v>8908</v>
      </c>
      <c r="J8454" s="221">
        <v>1800</v>
      </c>
      <c r="K8454" s="221">
        <v>1</v>
      </c>
      <c r="L8454" s="221">
        <v>1800</v>
      </c>
    </row>
    <row r="8455" spans="1:12" s="167" customFormat="1">
      <c r="A8455" s="218" t="str">
        <f t="shared" si="37"/>
        <v>O221102058584일반상품</v>
      </c>
      <c r="B8455" s="219" t="s">
        <v>9474</v>
      </c>
      <c r="C8455" s="219" t="s">
        <v>8023</v>
      </c>
      <c r="D8455" s="219" t="s">
        <v>8065</v>
      </c>
      <c r="E8455" s="219" t="s">
        <v>6389</v>
      </c>
      <c r="F8455" s="219" t="s">
        <v>6438</v>
      </c>
      <c r="G8455" s="219" t="s">
        <v>7914</v>
      </c>
      <c r="H8455" s="219" t="s">
        <v>5990</v>
      </c>
      <c r="I8455" s="220" t="s">
        <v>8071</v>
      </c>
      <c r="J8455" s="221">
        <v>1630</v>
      </c>
      <c r="K8455" s="221">
        <v>3</v>
      </c>
      <c r="L8455" s="221">
        <v>4890</v>
      </c>
    </row>
    <row r="8456" spans="1:12" s="167" customFormat="1">
      <c r="A8456" s="218" t="str">
        <f t="shared" si="37"/>
        <v>O221102058584일반상품</v>
      </c>
      <c r="B8456" s="219" t="s">
        <v>9474</v>
      </c>
      <c r="C8456" s="219" t="s">
        <v>8023</v>
      </c>
      <c r="D8456" s="219" t="s">
        <v>8065</v>
      </c>
      <c r="E8456" s="219" t="s">
        <v>6389</v>
      </c>
      <c r="F8456" s="219" t="s">
        <v>6438</v>
      </c>
      <c r="G8456" s="219" t="s">
        <v>7914</v>
      </c>
      <c r="H8456" s="219" t="s">
        <v>5990</v>
      </c>
      <c r="I8456" s="220" t="s">
        <v>8914</v>
      </c>
      <c r="J8456" s="221">
        <v>5800</v>
      </c>
      <c r="K8456" s="221">
        <v>1</v>
      </c>
      <c r="L8456" s="221">
        <v>5800</v>
      </c>
    </row>
    <row r="8457" spans="1:12" s="167" customFormat="1">
      <c r="A8457" s="218" t="str">
        <f t="shared" si="37"/>
        <v>O221102058584일반상품</v>
      </c>
      <c r="B8457" s="219" t="s">
        <v>9474</v>
      </c>
      <c r="C8457" s="219" t="s">
        <v>8023</v>
      </c>
      <c r="D8457" s="219" t="s">
        <v>8065</v>
      </c>
      <c r="E8457" s="219" t="s">
        <v>6389</v>
      </c>
      <c r="F8457" s="219" t="s">
        <v>6438</v>
      </c>
      <c r="G8457" s="219" t="s">
        <v>7914</v>
      </c>
      <c r="H8457" s="219" t="s">
        <v>5990</v>
      </c>
      <c r="I8457" s="220" t="s">
        <v>8405</v>
      </c>
      <c r="J8457" s="221">
        <v>11200</v>
      </c>
      <c r="K8457" s="221">
        <v>1</v>
      </c>
      <c r="L8457" s="221">
        <v>11200</v>
      </c>
    </row>
    <row r="8458" spans="1:12" s="167" customFormat="1">
      <c r="A8458" s="218" t="str">
        <f t="shared" si="37"/>
        <v>O221102058584일반상품</v>
      </c>
      <c r="B8458" s="219" t="s">
        <v>9474</v>
      </c>
      <c r="C8458" s="219" t="s">
        <v>8023</v>
      </c>
      <c r="D8458" s="219" t="s">
        <v>8065</v>
      </c>
      <c r="E8458" s="219" t="s">
        <v>6389</v>
      </c>
      <c r="F8458" s="219" t="s">
        <v>6438</v>
      </c>
      <c r="G8458" s="219" t="s">
        <v>7914</v>
      </c>
      <c r="H8458" s="219" t="s">
        <v>5990</v>
      </c>
      <c r="I8458" s="220" t="s">
        <v>8457</v>
      </c>
      <c r="J8458" s="221">
        <v>2750</v>
      </c>
      <c r="K8458" s="221">
        <v>1</v>
      </c>
      <c r="L8458" s="221">
        <v>2750</v>
      </c>
    </row>
    <row r="8459" spans="1:12" s="167" customFormat="1">
      <c r="A8459" s="218" t="str">
        <f t="shared" si="37"/>
        <v>O221102058584일반상품</v>
      </c>
      <c r="B8459" s="219" t="s">
        <v>9474</v>
      </c>
      <c r="C8459" s="219" t="s">
        <v>8023</v>
      </c>
      <c r="D8459" s="219" t="s">
        <v>8065</v>
      </c>
      <c r="E8459" s="219" t="s">
        <v>6389</v>
      </c>
      <c r="F8459" s="219" t="s">
        <v>6438</v>
      </c>
      <c r="G8459" s="219" t="s">
        <v>7914</v>
      </c>
      <c r="H8459" s="219" t="s">
        <v>5990</v>
      </c>
      <c r="I8459" s="220" t="s">
        <v>8864</v>
      </c>
      <c r="J8459" s="221">
        <v>3600</v>
      </c>
      <c r="K8459" s="221">
        <v>1</v>
      </c>
      <c r="L8459" s="221">
        <v>3600</v>
      </c>
    </row>
    <row r="8460" spans="1:12" s="167" customFormat="1">
      <c r="A8460" s="218" t="str">
        <f t="shared" si="37"/>
        <v>O221102058584일반상품</v>
      </c>
      <c r="B8460" s="219" t="s">
        <v>9474</v>
      </c>
      <c r="C8460" s="219" t="s">
        <v>8023</v>
      </c>
      <c r="D8460" s="219" t="s">
        <v>8065</v>
      </c>
      <c r="E8460" s="219" t="s">
        <v>6389</v>
      </c>
      <c r="F8460" s="219" t="s">
        <v>6438</v>
      </c>
      <c r="G8460" s="219" t="s">
        <v>7914</v>
      </c>
      <c r="H8460" s="219" t="s">
        <v>5990</v>
      </c>
      <c r="I8460" s="220" t="s">
        <v>7232</v>
      </c>
      <c r="J8460" s="221">
        <v>3550</v>
      </c>
      <c r="K8460" s="221">
        <v>1</v>
      </c>
      <c r="L8460" s="221">
        <v>3550</v>
      </c>
    </row>
    <row r="8461" spans="1:12" s="167" customFormat="1">
      <c r="A8461" s="218" t="str">
        <f t="shared" si="37"/>
        <v>O221102058584일반상품</v>
      </c>
      <c r="B8461" s="219" t="s">
        <v>9474</v>
      </c>
      <c r="C8461" s="219" t="s">
        <v>8023</v>
      </c>
      <c r="D8461" s="219" t="s">
        <v>8065</v>
      </c>
      <c r="E8461" s="219" t="s">
        <v>6389</v>
      </c>
      <c r="F8461" s="219" t="s">
        <v>6438</v>
      </c>
      <c r="G8461" s="219" t="s">
        <v>7914</v>
      </c>
      <c r="H8461" s="219" t="s">
        <v>5990</v>
      </c>
      <c r="I8461" s="220" t="s">
        <v>7234</v>
      </c>
      <c r="J8461" s="221">
        <v>6980</v>
      </c>
      <c r="K8461" s="221">
        <v>1</v>
      </c>
      <c r="L8461" s="221">
        <v>6980</v>
      </c>
    </row>
    <row r="8462" spans="1:12" s="167" customFormat="1">
      <c r="A8462" s="218" t="str">
        <f t="shared" si="37"/>
        <v>O221102058584일반상품</v>
      </c>
      <c r="B8462" s="219" t="s">
        <v>9474</v>
      </c>
      <c r="C8462" s="219" t="s">
        <v>8023</v>
      </c>
      <c r="D8462" s="219" t="s">
        <v>8065</v>
      </c>
      <c r="E8462" s="219" t="s">
        <v>6389</v>
      </c>
      <c r="F8462" s="219" t="s">
        <v>6438</v>
      </c>
      <c r="G8462" s="219" t="s">
        <v>7914</v>
      </c>
      <c r="H8462" s="219" t="s">
        <v>5990</v>
      </c>
      <c r="I8462" s="220" t="s">
        <v>9656</v>
      </c>
      <c r="J8462" s="221">
        <v>7250</v>
      </c>
      <c r="K8462" s="221">
        <v>1</v>
      </c>
      <c r="L8462" s="221">
        <v>7250</v>
      </c>
    </row>
    <row r="8463" spans="1:12" s="167" customFormat="1">
      <c r="A8463" s="218" t="str">
        <f t="shared" si="37"/>
        <v>O221102058584일반상품</v>
      </c>
      <c r="B8463" s="219" t="s">
        <v>9474</v>
      </c>
      <c r="C8463" s="219" t="s">
        <v>8023</v>
      </c>
      <c r="D8463" s="219" t="s">
        <v>8065</v>
      </c>
      <c r="E8463" s="219" t="s">
        <v>6389</v>
      </c>
      <c r="F8463" s="219" t="s">
        <v>6438</v>
      </c>
      <c r="G8463" s="219" t="s">
        <v>7914</v>
      </c>
      <c r="H8463" s="219" t="s">
        <v>5990</v>
      </c>
      <c r="I8463" s="220" t="s">
        <v>8335</v>
      </c>
      <c r="J8463" s="221">
        <v>1080</v>
      </c>
      <c r="K8463" s="221">
        <v>4</v>
      </c>
      <c r="L8463" s="221">
        <v>4320</v>
      </c>
    </row>
    <row r="8464" spans="1:12" s="167" customFormat="1">
      <c r="A8464" s="218" t="str">
        <f t="shared" si="37"/>
        <v>O221102058584일반상품</v>
      </c>
      <c r="B8464" s="219" t="s">
        <v>9474</v>
      </c>
      <c r="C8464" s="219" t="s">
        <v>8023</v>
      </c>
      <c r="D8464" s="219" t="s">
        <v>8065</v>
      </c>
      <c r="E8464" s="219" t="s">
        <v>6389</v>
      </c>
      <c r="F8464" s="219" t="s">
        <v>6438</v>
      </c>
      <c r="G8464" s="219" t="s">
        <v>7914</v>
      </c>
      <c r="H8464" s="219" t="s">
        <v>5990</v>
      </c>
      <c r="I8464" s="220" t="s">
        <v>8514</v>
      </c>
      <c r="J8464" s="221">
        <v>2160</v>
      </c>
      <c r="K8464" s="221">
        <v>1</v>
      </c>
      <c r="L8464" s="221">
        <v>2160</v>
      </c>
    </row>
    <row r="8465" spans="1:12" s="167" customFormat="1">
      <c r="A8465" s="218" t="str">
        <f t="shared" si="37"/>
        <v>O221102058584일반상품</v>
      </c>
      <c r="B8465" s="219" t="s">
        <v>9474</v>
      </c>
      <c r="C8465" s="219" t="s">
        <v>8023</v>
      </c>
      <c r="D8465" s="219" t="s">
        <v>8065</v>
      </c>
      <c r="E8465" s="219" t="s">
        <v>6389</v>
      </c>
      <c r="F8465" s="219" t="s">
        <v>6438</v>
      </c>
      <c r="G8465" s="219" t="s">
        <v>7914</v>
      </c>
      <c r="H8465" s="219" t="s">
        <v>5990</v>
      </c>
      <c r="I8465" s="220" t="s">
        <v>8531</v>
      </c>
      <c r="J8465" s="221">
        <v>4800</v>
      </c>
      <c r="K8465" s="221">
        <v>3</v>
      </c>
      <c r="L8465" s="221">
        <v>14400</v>
      </c>
    </row>
    <row r="8466" spans="1:12" s="167" customFormat="1">
      <c r="A8466" s="218" t="str">
        <f t="shared" si="37"/>
        <v>O221102058584일반상품</v>
      </c>
      <c r="B8466" s="219" t="s">
        <v>9474</v>
      </c>
      <c r="C8466" s="219" t="s">
        <v>8023</v>
      </c>
      <c r="D8466" s="219" t="s">
        <v>8065</v>
      </c>
      <c r="E8466" s="219" t="s">
        <v>6389</v>
      </c>
      <c r="F8466" s="219" t="s">
        <v>6438</v>
      </c>
      <c r="G8466" s="219" t="s">
        <v>7914</v>
      </c>
      <c r="H8466" s="219" t="s">
        <v>5990</v>
      </c>
      <c r="I8466" s="220" t="s">
        <v>7280</v>
      </c>
      <c r="J8466" s="221">
        <v>2100</v>
      </c>
      <c r="K8466" s="221">
        <v>1</v>
      </c>
      <c r="L8466" s="221">
        <v>2100</v>
      </c>
    </row>
    <row r="8467" spans="1:12" s="167" customFormat="1">
      <c r="A8467" s="218" t="str">
        <f t="shared" si="37"/>
        <v>O221102058584일반상품</v>
      </c>
      <c r="B8467" s="219" t="s">
        <v>9474</v>
      </c>
      <c r="C8467" s="219" t="s">
        <v>8023</v>
      </c>
      <c r="D8467" s="219" t="s">
        <v>8065</v>
      </c>
      <c r="E8467" s="219" t="s">
        <v>6389</v>
      </c>
      <c r="F8467" s="219" t="s">
        <v>6438</v>
      </c>
      <c r="G8467" s="219" t="s">
        <v>7914</v>
      </c>
      <c r="H8467" s="219" t="s">
        <v>5990</v>
      </c>
      <c r="I8467" s="220" t="s">
        <v>8380</v>
      </c>
      <c r="J8467" s="221">
        <v>4450</v>
      </c>
      <c r="K8467" s="221">
        <v>2</v>
      </c>
      <c r="L8467" s="221">
        <v>8900</v>
      </c>
    </row>
    <row r="8468" spans="1:12" s="167" customFormat="1">
      <c r="A8468" s="218" t="str">
        <f t="shared" si="37"/>
        <v>O221102058584일반상품</v>
      </c>
      <c r="B8468" s="219" t="s">
        <v>9474</v>
      </c>
      <c r="C8468" s="219" t="s">
        <v>8023</v>
      </c>
      <c r="D8468" s="219" t="s">
        <v>8065</v>
      </c>
      <c r="E8468" s="219" t="s">
        <v>6389</v>
      </c>
      <c r="F8468" s="219" t="s">
        <v>6438</v>
      </c>
      <c r="G8468" s="219" t="s">
        <v>7914</v>
      </c>
      <c r="H8468" s="219" t="s">
        <v>5990</v>
      </c>
      <c r="I8468" s="220" t="s">
        <v>8573</v>
      </c>
      <c r="J8468" s="221">
        <v>4800</v>
      </c>
      <c r="K8468" s="221">
        <v>1</v>
      </c>
      <c r="L8468" s="221">
        <v>4800</v>
      </c>
    </row>
    <row r="8469" spans="1:12" s="167" customFormat="1">
      <c r="A8469" s="218" t="str">
        <f t="shared" si="37"/>
        <v>O221102058584일반상품</v>
      </c>
      <c r="B8469" s="219" t="s">
        <v>9474</v>
      </c>
      <c r="C8469" s="219" t="s">
        <v>8023</v>
      </c>
      <c r="D8469" s="219" t="s">
        <v>8065</v>
      </c>
      <c r="E8469" s="219" t="s">
        <v>6389</v>
      </c>
      <c r="F8469" s="219" t="s">
        <v>6438</v>
      </c>
      <c r="G8469" s="219" t="s">
        <v>7914</v>
      </c>
      <c r="H8469" s="219" t="s">
        <v>5990</v>
      </c>
      <c r="I8469" s="220" t="s">
        <v>8586</v>
      </c>
      <c r="J8469" s="221">
        <v>3300</v>
      </c>
      <c r="K8469" s="221">
        <v>1</v>
      </c>
      <c r="L8469" s="221">
        <v>3300</v>
      </c>
    </row>
    <row r="8470" spans="1:12" s="167" customFormat="1">
      <c r="A8470" s="218" t="str">
        <f t="shared" si="37"/>
        <v>O221102058584일반상품</v>
      </c>
      <c r="B8470" s="219" t="s">
        <v>9474</v>
      </c>
      <c r="C8470" s="219" t="s">
        <v>8023</v>
      </c>
      <c r="D8470" s="219" t="s">
        <v>8065</v>
      </c>
      <c r="E8470" s="219" t="s">
        <v>6389</v>
      </c>
      <c r="F8470" s="219" t="s">
        <v>6438</v>
      </c>
      <c r="G8470" s="219" t="s">
        <v>7914</v>
      </c>
      <c r="H8470" s="219" t="s">
        <v>5990</v>
      </c>
      <c r="I8470" s="220" t="s">
        <v>8373</v>
      </c>
      <c r="J8470" s="221">
        <v>6636</v>
      </c>
      <c r="K8470" s="221">
        <v>1</v>
      </c>
      <c r="L8470" s="221">
        <v>6636</v>
      </c>
    </row>
    <row r="8471" spans="1:12" s="167" customFormat="1">
      <c r="A8471" s="218" t="str">
        <f t="shared" si="37"/>
        <v>O221102058584일반상품</v>
      </c>
      <c r="B8471" s="219" t="s">
        <v>9474</v>
      </c>
      <c r="C8471" s="219" t="s">
        <v>8023</v>
      </c>
      <c r="D8471" s="219" t="s">
        <v>8065</v>
      </c>
      <c r="E8471" s="219" t="s">
        <v>6389</v>
      </c>
      <c r="F8471" s="219" t="s">
        <v>6438</v>
      </c>
      <c r="G8471" s="219" t="s">
        <v>7914</v>
      </c>
      <c r="H8471" s="219" t="s">
        <v>5990</v>
      </c>
      <c r="I8471" s="220" t="s">
        <v>8434</v>
      </c>
      <c r="J8471" s="221">
        <v>2400</v>
      </c>
      <c r="K8471" s="221">
        <v>1</v>
      </c>
      <c r="L8471" s="221">
        <v>2400</v>
      </c>
    </row>
    <row r="8472" spans="1:12" s="167" customFormat="1">
      <c r="A8472" s="218" t="str">
        <f t="shared" si="37"/>
        <v>O221102058584일반상품</v>
      </c>
      <c r="B8472" s="219" t="s">
        <v>9474</v>
      </c>
      <c r="C8472" s="219" t="s">
        <v>8023</v>
      </c>
      <c r="D8472" s="219" t="s">
        <v>8065</v>
      </c>
      <c r="E8472" s="219" t="s">
        <v>6389</v>
      </c>
      <c r="F8472" s="219" t="s">
        <v>6438</v>
      </c>
      <c r="G8472" s="219" t="s">
        <v>7914</v>
      </c>
      <c r="H8472" s="219" t="s">
        <v>5990</v>
      </c>
      <c r="I8472" s="220" t="s">
        <v>8621</v>
      </c>
      <c r="J8472" s="221">
        <v>1520</v>
      </c>
      <c r="K8472" s="221">
        <v>2</v>
      </c>
      <c r="L8472" s="221">
        <v>3040</v>
      </c>
    </row>
    <row r="8473" spans="1:12" s="167" customFormat="1">
      <c r="A8473" s="218" t="str">
        <f t="shared" si="37"/>
        <v>O221102058584일반상품</v>
      </c>
      <c r="B8473" s="219" t="s">
        <v>9474</v>
      </c>
      <c r="C8473" s="219" t="s">
        <v>8023</v>
      </c>
      <c r="D8473" s="219" t="s">
        <v>8065</v>
      </c>
      <c r="E8473" s="219" t="s">
        <v>6389</v>
      </c>
      <c r="F8473" s="219" t="s">
        <v>6438</v>
      </c>
      <c r="G8473" s="219" t="s">
        <v>7914</v>
      </c>
      <c r="H8473" s="219" t="s">
        <v>5990</v>
      </c>
      <c r="I8473" s="220" t="s">
        <v>8408</v>
      </c>
      <c r="J8473" s="221">
        <v>1070</v>
      </c>
      <c r="K8473" s="221">
        <v>2</v>
      </c>
      <c r="L8473" s="221">
        <v>2140</v>
      </c>
    </row>
    <row r="8474" spans="1:12" s="167" customFormat="1">
      <c r="A8474" s="218" t="str">
        <f t="shared" si="37"/>
        <v>O221102058584일반상품</v>
      </c>
      <c r="B8474" s="219" t="s">
        <v>9474</v>
      </c>
      <c r="C8474" s="219" t="s">
        <v>8023</v>
      </c>
      <c r="D8474" s="219" t="s">
        <v>8065</v>
      </c>
      <c r="E8474" s="219" t="s">
        <v>6389</v>
      </c>
      <c r="F8474" s="219" t="s">
        <v>6438</v>
      </c>
      <c r="G8474" s="219" t="s">
        <v>7914</v>
      </c>
      <c r="H8474" s="219" t="s">
        <v>5990</v>
      </c>
      <c r="I8474" s="220" t="s">
        <v>8079</v>
      </c>
      <c r="J8474" s="221">
        <v>1900</v>
      </c>
      <c r="K8474" s="221">
        <v>3</v>
      </c>
      <c r="L8474" s="221">
        <v>5700</v>
      </c>
    </row>
    <row r="8475" spans="1:12" s="167" customFormat="1">
      <c r="A8475" s="218" t="str">
        <f t="shared" si="37"/>
        <v>O221102058584일반상품</v>
      </c>
      <c r="B8475" s="219" t="s">
        <v>9474</v>
      </c>
      <c r="C8475" s="219" t="s">
        <v>8023</v>
      </c>
      <c r="D8475" s="219" t="s">
        <v>8065</v>
      </c>
      <c r="E8475" s="219" t="s">
        <v>6389</v>
      </c>
      <c r="F8475" s="219" t="s">
        <v>6438</v>
      </c>
      <c r="G8475" s="219" t="s">
        <v>7914</v>
      </c>
      <c r="H8475" s="219" t="s">
        <v>5990</v>
      </c>
      <c r="I8475" s="220" t="s">
        <v>8032</v>
      </c>
      <c r="J8475" s="221">
        <v>8400</v>
      </c>
      <c r="K8475" s="221">
        <v>1</v>
      </c>
      <c r="L8475" s="221">
        <v>8400</v>
      </c>
    </row>
    <row r="8476" spans="1:12" s="167" customFormat="1">
      <c r="A8476" s="218" t="str">
        <f t="shared" si="37"/>
        <v>O221102058582일반상품</v>
      </c>
      <c r="B8476" s="219" t="s">
        <v>9475</v>
      </c>
      <c r="C8476" s="219" t="s">
        <v>8023</v>
      </c>
      <c r="D8476" s="219" t="s">
        <v>8065</v>
      </c>
      <c r="E8476" s="219" t="s">
        <v>6389</v>
      </c>
      <c r="F8476" s="219" t="s">
        <v>6438</v>
      </c>
      <c r="G8476" s="219" t="s">
        <v>7958</v>
      </c>
      <c r="H8476" s="219" t="s">
        <v>5990</v>
      </c>
      <c r="I8476" s="220" t="s">
        <v>8771</v>
      </c>
      <c r="J8476" s="221">
        <v>9900</v>
      </c>
      <c r="K8476" s="221">
        <v>1</v>
      </c>
      <c r="L8476" s="221">
        <v>9900</v>
      </c>
    </row>
    <row r="8477" spans="1:12" s="167" customFormat="1">
      <c r="A8477" s="218" t="str">
        <f t="shared" si="37"/>
        <v>O221102058582일반상품</v>
      </c>
      <c r="B8477" s="219" t="s">
        <v>9475</v>
      </c>
      <c r="C8477" s="219" t="s">
        <v>8023</v>
      </c>
      <c r="D8477" s="219" t="s">
        <v>8065</v>
      </c>
      <c r="E8477" s="219" t="s">
        <v>6389</v>
      </c>
      <c r="F8477" s="219" t="s">
        <v>6438</v>
      </c>
      <c r="G8477" s="219" t="s">
        <v>7958</v>
      </c>
      <c r="H8477" s="219" t="s">
        <v>5990</v>
      </c>
      <c r="I8477" s="220" t="s">
        <v>7244</v>
      </c>
      <c r="J8477" s="221">
        <v>2800</v>
      </c>
      <c r="K8477" s="221">
        <v>1</v>
      </c>
      <c r="L8477" s="221">
        <v>2800</v>
      </c>
    </row>
    <row r="8478" spans="1:12" s="167" customFormat="1">
      <c r="A8478" s="218" t="str">
        <f t="shared" si="37"/>
        <v>O221102058582일반상품</v>
      </c>
      <c r="B8478" s="219" t="s">
        <v>9475</v>
      </c>
      <c r="C8478" s="219" t="s">
        <v>8023</v>
      </c>
      <c r="D8478" s="219" t="s">
        <v>8065</v>
      </c>
      <c r="E8478" s="219" t="s">
        <v>6389</v>
      </c>
      <c r="F8478" s="219" t="s">
        <v>6438</v>
      </c>
      <c r="G8478" s="219" t="s">
        <v>7958</v>
      </c>
      <c r="H8478" s="219" t="s">
        <v>5990</v>
      </c>
      <c r="I8478" s="220" t="s">
        <v>8574</v>
      </c>
      <c r="J8478" s="221">
        <v>2250</v>
      </c>
      <c r="K8478" s="221">
        <v>5</v>
      </c>
      <c r="L8478" s="221">
        <v>11250</v>
      </c>
    </row>
    <row r="8479" spans="1:12" s="167" customFormat="1">
      <c r="A8479" s="218" t="str">
        <f t="shared" si="37"/>
        <v>O221102058582일반상품</v>
      </c>
      <c r="B8479" s="219" t="s">
        <v>9475</v>
      </c>
      <c r="C8479" s="219" t="s">
        <v>8023</v>
      </c>
      <c r="D8479" s="219" t="s">
        <v>8065</v>
      </c>
      <c r="E8479" s="219" t="s">
        <v>6389</v>
      </c>
      <c r="F8479" s="219" t="s">
        <v>6438</v>
      </c>
      <c r="G8479" s="219" t="s">
        <v>7958</v>
      </c>
      <c r="H8479" s="219" t="s">
        <v>5990</v>
      </c>
      <c r="I8479" s="220" t="s">
        <v>8916</v>
      </c>
      <c r="J8479" s="221">
        <v>3400</v>
      </c>
      <c r="K8479" s="221">
        <v>1</v>
      </c>
      <c r="L8479" s="221">
        <v>3400</v>
      </c>
    </row>
    <row r="8480" spans="1:12" s="167" customFormat="1">
      <c r="A8480" s="218" t="str">
        <f t="shared" si="37"/>
        <v>O221102058582일반상품</v>
      </c>
      <c r="B8480" s="219" t="s">
        <v>9475</v>
      </c>
      <c r="C8480" s="219" t="s">
        <v>8023</v>
      </c>
      <c r="D8480" s="219" t="s">
        <v>8065</v>
      </c>
      <c r="E8480" s="219" t="s">
        <v>6389</v>
      </c>
      <c r="F8480" s="219" t="s">
        <v>6438</v>
      </c>
      <c r="G8480" s="219" t="s">
        <v>7958</v>
      </c>
      <c r="H8480" s="219" t="s">
        <v>5990</v>
      </c>
      <c r="I8480" s="220" t="s">
        <v>8047</v>
      </c>
      <c r="J8480" s="221">
        <v>2500</v>
      </c>
      <c r="K8480" s="221">
        <v>3</v>
      </c>
      <c r="L8480" s="221">
        <v>7500</v>
      </c>
    </row>
    <row r="8481" spans="1:12" s="167" customFormat="1">
      <c r="A8481" s="218" t="str">
        <f t="shared" si="37"/>
        <v>O221102058582일반상품</v>
      </c>
      <c r="B8481" s="219" t="s">
        <v>9475</v>
      </c>
      <c r="C8481" s="219" t="s">
        <v>8023</v>
      </c>
      <c r="D8481" s="219" t="s">
        <v>8065</v>
      </c>
      <c r="E8481" s="219" t="s">
        <v>6389</v>
      </c>
      <c r="F8481" s="219" t="s">
        <v>6438</v>
      </c>
      <c r="G8481" s="219" t="s">
        <v>7958</v>
      </c>
      <c r="H8481" s="219" t="s">
        <v>5990</v>
      </c>
      <c r="I8481" s="220" t="s">
        <v>9675</v>
      </c>
      <c r="J8481" s="221">
        <v>5800</v>
      </c>
      <c r="K8481" s="221">
        <v>1</v>
      </c>
      <c r="L8481" s="221">
        <v>5800</v>
      </c>
    </row>
    <row r="8482" spans="1:12" s="167" customFormat="1">
      <c r="A8482" s="218" t="str">
        <f t="shared" si="37"/>
        <v>O221102058582일반상품</v>
      </c>
      <c r="B8482" s="219" t="s">
        <v>9475</v>
      </c>
      <c r="C8482" s="219" t="s">
        <v>8023</v>
      </c>
      <c r="D8482" s="219" t="s">
        <v>8065</v>
      </c>
      <c r="E8482" s="219" t="s">
        <v>6389</v>
      </c>
      <c r="F8482" s="219" t="s">
        <v>6438</v>
      </c>
      <c r="G8482" s="219" t="s">
        <v>7958</v>
      </c>
      <c r="H8482" s="219" t="s">
        <v>5990</v>
      </c>
      <c r="I8482" s="220" t="s">
        <v>7278</v>
      </c>
      <c r="J8482" s="221">
        <v>7500</v>
      </c>
      <c r="K8482" s="221">
        <v>1</v>
      </c>
      <c r="L8482" s="221">
        <v>7500</v>
      </c>
    </row>
    <row r="8483" spans="1:12" s="167" customFormat="1">
      <c r="A8483" s="218" t="str">
        <f t="shared" si="37"/>
        <v>O221102058582일반상품</v>
      </c>
      <c r="B8483" s="219" t="s">
        <v>9475</v>
      </c>
      <c r="C8483" s="219" t="s">
        <v>8023</v>
      </c>
      <c r="D8483" s="219" t="s">
        <v>8065</v>
      </c>
      <c r="E8483" s="219" t="s">
        <v>6389</v>
      </c>
      <c r="F8483" s="219" t="s">
        <v>6438</v>
      </c>
      <c r="G8483" s="219" t="s">
        <v>7958</v>
      </c>
      <c r="H8483" s="219" t="s">
        <v>5990</v>
      </c>
      <c r="I8483" s="220" t="s">
        <v>8749</v>
      </c>
      <c r="J8483" s="221">
        <v>2700</v>
      </c>
      <c r="K8483" s="221">
        <v>1</v>
      </c>
      <c r="L8483" s="221">
        <v>2700</v>
      </c>
    </row>
    <row r="8484" spans="1:12" s="167" customFormat="1">
      <c r="A8484" s="218" t="str">
        <f t="shared" si="37"/>
        <v>O221102058582일반상품</v>
      </c>
      <c r="B8484" s="219" t="s">
        <v>9475</v>
      </c>
      <c r="C8484" s="219" t="s">
        <v>8023</v>
      </c>
      <c r="D8484" s="219" t="s">
        <v>8065</v>
      </c>
      <c r="E8484" s="219" t="s">
        <v>6389</v>
      </c>
      <c r="F8484" s="219" t="s">
        <v>6438</v>
      </c>
      <c r="G8484" s="219" t="s">
        <v>7958</v>
      </c>
      <c r="H8484" s="219" t="s">
        <v>5990</v>
      </c>
      <c r="I8484" s="220" t="s">
        <v>7218</v>
      </c>
      <c r="J8484" s="221">
        <v>1000</v>
      </c>
      <c r="K8484" s="221">
        <v>3</v>
      </c>
      <c r="L8484" s="221">
        <v>3000</v>
      </c>
    </row>
    <row r="8485" spans="1:12" s="167" customFormat="1">
      <c r="A8485" s="218" t="str">
        <f t="shared" si="37"/>
        <v>O221102058582일반상품</v>
      </c>
      <c r="B8485" s="219" t="s">
        <v>9475</v>
      </c>
      <c r="C8485" s="219" t="s">
        <v>8023</v>
      </c>
      <c r="D8485" s="219" t="s">
        <v>8065</v>
      </c>
      <c r="E8485" s="219" t="s">
        <v>6389</v>
      </c>
      <c r="F8485" s="219" t="s">
        <v>6438</v>
      </c>
      <c r="G8485" s="219" t="s">
        <v>7958</v>
      </c>
      <c r="H8485" s="219" t="s">
        <v>5990</v>
      </c>
      <c r="I8485" s="220" t="s">
        <v>8661</v>
      </c>
      <c r="J8485" s="221">
        <v>1800</v>
      </c>
      <c r="K8485" s="221">
        <v>1</v>
      </c>
      <c r="L8485" s="221">
        <v>1800</v>
      </c>
    </row>
    <row r="8486" spans="1:12" s="167" customFormat="1">
      <c r="A8486" s="218" t="str">
        <f t="shared" si="37"/>
        <v>O221102058582일반상품</v>
      </c>
      <c r="B8486" s="219" t="s">
        <v>9475</v>
      </c>
      <c r="C8486" s="219" t="s">
        <v>8023</v>
      </c>
      <c r="D8486" s="219" t="s">
        <v>8065</v>
      </c>
      <c r="E8486" s="219" t="s">
        <v>6389</v>
      </c>
      <c r="F8486" s="219" t="s">
        <v>6438</v>
      </c>
      <c r="G8486" s="219" t="s">
        <v>7958</v>
      </c>
      <c r="H8486" s="219" t="s">
        <v>5990</v>
      </c>
      <c r="I8486" s="220" t="s">
        <v>7188</v>
      </c>
      <c r="J8486" s="221">
        <v>5800</v>
      </c>
      <c r="K8486" s="221">
        <v>1</v>
      </c>
      <c r="L8486" s="221">
        <v>5800</v>
      </c>
    </row>
    <row r="8487" spans="1:12" s="167" customFormat="1">
      <c r="A8487" s="218" t="str">
        <f t="shared" si="37"/>
        <v>O221102058582일반상품</v>
      </c>
      <c r="B8487" s="219" t="s">
        <v>9475</v>
      </c>
      <c r="C8487" s="219" t="s">
        <v>8023</v>
      </c>
      <c r="D8487" s="219" t="s">
        <v>8065</v>
      </c>
      <c r="E8487" s="219" t="s">
        <v>6389</v>
      </c>
      <c r="F8487" s="219" t="s">
        <v>6438</v>
      </c>
      <c r="G8487" s="219" t="s">
        <v>7958</v>
      </c>
      <c r="H8487" s="219" t="s">
        <v>5990</v>
      </c>
      <c r="I8487" s="220" t="s">
        <v>8027</v>
      </c>
      <c r="J8487" s="221">
        <v>3600</v>
      </c>
      <c r="K8487" s="221">
        <v>1</v>
      </c>
      <c r="L8487" s="221">
        <v>3600</v>
      </c>
    </row>
    <row r="8488" spans="1:12" s="167" customFormat="1">
      <c r="A8488" s="218" t="str">
        <f t="shared" si="37"/>
        <v>O221102058582일반상품</v>
      </c>
      <c r="B8488" s="219" t="s">
        <v>9475</v>
      </c>
      <c r="C8488" s="219" t="s">
        <v>8023</v>
      </c>
      <c r="D8488" s="219" t="s">
        <v>8065</v>
      </c>
      <c r="E8488" s="219" t="s">
        <v>6389</v>
      </c>
      <c r="F8488" s="219" t="s">
        <v>6438</v>
      </c>
      <c r="G8488" s="219" t="s">
        <v>7958</v>
      </c>
      <c r="H8488" s="219" t="s">
        <v>5990</v>
      </c>
      <c r="I8488" s="220" t="s">
        <v>7976</v>
      </c>
      <c r="J8488" s="221">
        <v>990</v>
      </c>
      <c r="K8488" s="221">
        <v>2</v>
      </c>
      <c r="L8488" s="221">
        <v>1980</v>
      </c>
    </row>
    <row r="8489" spans="1:12" s="167" customFormat="1">
      <c r="A8489" s="218" t="str">
        <f t="shared" si="37"/>
        <v>O221102058582일반상품</v>
      </c>
      <c r="B8489" s="219" t="s">
        <v>9475</v>
      </c>
      <c r="C8489" s="219" t="s">
        <v>8023</v>
      </c>
      <c r="D8489" s="219" t="s">
        <v>8065</v>
      </c>
      <c r="E8489" s="219" t="s">
        <v>6389</v>
      </c>
      <c r="F8489" s="219" t="s">
        <v>6438</v>
      </c>
      <c r="G8489" s="219" t="s">
        <v>7958</v>
      </c>
      <c r="H8489" s="219" t="s">
        <v>5990</v>
      </c>
      <c r="I8489" s="220" t="s">
        <v>8364</v>
      </c>
      <c r="J8489" s="221">
        <v>2700</v>
      </c>
      <c r="K8489" s="221">
        <v>2</v>
      </c>
      <c r="L8489" s="221">
        <v>5400</v>
      </c>
    </row>
    <row r="8490" spans="1:12" s="167" customFormat="1">
      <c r="A8490" s="218" t="str">
        <f t="shared" si="37"/>
        <v>O221102058582일반상품</v>
      </c>
      <c r="B8490" s="219" t="s">
        <v>9475</v>
      </c>
      <c r="C8490" s="219" t="s">
        <v>8023</v>
      </c>
      <c r="D8490" s="219" t="s">
        <v>8065</v>
      </c>
      <c r="E8490" s="219" t="s">
        <v>6389</v>
      </c>
      <c r="F8490" s="219" t="s">
        <v>6438</v>
      </c>
      <c r="G8490" s="219" t="s">
        <v>7958</v>
      </c>
      <c r="H8490" s="219" t="s">
        <v>5990</v>
      </c>
      <c r="I8490" s="220" t="s">
        <v>7930</v>
      </c>
      <c r="J8490" s="221">
        <v>4200</v>
      </c>
      <c r="K8490" s="221">
        <v>1</v>
      </c>
      <c r="L8490" s="221">
        <v>4200</v>
      </c>
    </row>
    <row r="8491" spans="1:12" s="167" customFormat="1">
      <c r="A8491" s="218" t="str">
        <f t="shared" si="37"/>
        <v>O221102058582일반상품</v>
      </c>
      <c r="B8491" s="219" t="s">
        <v>9475</v>
      </c>
      <c r="C8491" s="219" t="s">
        <v>8023</v>
      </c>
      <c r="D8491" s="219" t="s">
        <v>8065</v>
      </c>
      <c r="E8491" s="219" t="s">
        <v>6389</v>
      </c>
      <c r="F8491" s="219" t="s">
        <v>6438</v>
      </c>
      <c r="G8491" s="219" t="s">
        <v>7958</v>
      </c>
      <c r="H8491" s="219" t="s">
        <v>5990</v>
      </c>
      <c r="I8491" s="220" t="s">
        <v>8435</v>
      </c>
      <c r="J8491" s="221">
        <v>1400</v>
      </c>
      <c r="K8491" s="221">
        <v>4</v>
      </c>
      <c r="L8491" s="221">
        <v>5600</v>
      </c>
    </row>
    <row r="8492" spans="1:12" s="167" customFormat="1">
      <c r="A8492" s="218" t="str">
        <f t="shared" si="37"/>
        <v>O221102058582일반상품</v>
      </c>
      <c r="B8492" s="219" t="s">
        <v>9475</v>
      </c>
      <c r="C8492" s="219" t="s">
        <v>8023</v>
      </c>
      <c r="D8492" s="219" t="s">
        <v>8065</v>
      </c>
      <c r="E8492" s="219" t="s">
        <v>6389</v>
      </c>
      <c r="F8492" s="219" t="s">
        <v>6438</v>
      </c>
      <c r="G8492" s="219" t="s">
        <v>7958</v>
      </c>
      <c r="H8492" s="219" t="s">
        <v>5990</v>
      </c>
      <c r="I8492" s="220" t="s">
        <v>8604</v>
      </c>
      <c r="J8492" s="221">
        <v>12000</v>
      </c>
      <c r="K8492" s="221">
        <v>1</v>
      </c>
      <c r="L8492" s="221">
        <v>12000</v>
      </c>
    </row>
    <row r="8493" spans="1:12" s="167" customFormat="1">
      <c r="A8493" s="218" t="str">
        <f t="shared" si="37"/>
        <v>O221102058582일반상품</v>
      </c>
      <c r="B8493" s="219" t="s">
        <v>9475</v>
      </c>
      <c r="C8493" s="219" t="s">
        <v>8023</v>
      </c>
      <c r="D8493" s="219" t="s">
        <v>8065</v>
      </c>
      <c r="E8493" s="219" t="s">
        <v>6389</v>
      </c>
      <c r="F8493" s="219" t="s">
        <v>6438</v>
      </c>
      <c r="G8493" s="219" t="s">
        <v>7958</v>
      </c>
      <c r="H8493" s="219" t="s">
        <v>5990</v>
      </c>
      <c r="I8493" s="220" t="s">
        <v>8383</v>
      </c>
      <c r="J8493" s="221">
        <v>5090</v>
      </c>
      <c r="K8493" s="221">
        <v>1</v>
      </c>
      <c r="L8493" s="221">
        <v>5090</v>
      </c>
    </row>
    <row r="8494" spans="1:12" s="167" customFormat="1">
      <c r="A8494" s="218" t="str">
        <f t="shared" si="37"/>
        <v>O221102058582일반상품</v>
      </c>
      <c r="B8494" s="219" t="s">
        <v>9475</v>
      </c>
      <c r="C8494" s="219" t="s">
        <v>8023</v>
      </c>
      <c r="D8494" s="219" t="s">
        <v>8065</v>
      </c>
      <c r="E8494" s="219" t="s">
        <v>6389</v>
      </c>
      <c r="F8494" s="219" t="s">
        <v>6438</v>
      </c>
      <c r="G8494" s="219" t="s">
        <v>7958</v>
      </c>
      <c r="H8494" s="219" t="s">
        <v>5990</v>
      </c>
      <c r="I8494" s="220" t="s">
        <v>8384</v>
      </c>
      <c r="J8494" s="221">
        <v>3730</v>
      </c>
      <c r="K8494" s="221">
        <v>1</v>
      </c>
      <c r="L8494" s="221">
        <v>3730</v>
      </c>
    </row>
    <row r="8495" spans="1:12" s="167" customFormat="1">
      <c r="A8495" s="218" t="str">
        <f t="shared" si="37"/>
        <v>O221102058582일반상품</v>
      </c>
      <c r="B8495" s="219" t="s">
        <v>9475</v>
      </c>
      <c r="C8495" s="219" t="s">
        <v>8023</v>
      </c>
      <c r="D8495" s="219" t="s">
        <v>8065</v>
      </c>
      <c r="E8495" s="219" t="s">
        <v>6389</v>
      </c>
      <c r="F8495" s="219" t="s">
        <v>6438</v>
      </c>
      <c r="G8495" s="219" t="s">
        <v>7958</v>
      </c>
      <c r="H8495" s="219" t="s">
        <v>5990</v>
      </c>
      <c r="I8495" s="220" t="s">
        <v>7223</v>
      </c>
      <c r="J8495" s="221">
        <v>4080</v>
      </c>
      <c r="K8495" s="221">
        <v>3</v>
      </c>
      <c r="L8495" s="221">
        <v>12240</v>
      </c>
    </row>
    <row r="8496" spans="1:12" s="167" customFormat="1">
      <c r="A8496" s="218" t="str">
        <f t="shared" si="37"/>
        <v>O221102058582일반상품</v>
      </c>
      <c r="B8496" s="219" t="s">
        <v>9475</v>
      </c>
      <c r="C8496" s="219" t="s">
        <v>8023</v>
      </c>
      <c r="D8496" s="219" t="s">
        <v>8065</v>
      </c>
      <c r="E8496" s="219" t="s">
        <v>6389</v>
      </c>
      <c r="F8496" s="219" t="s">
        <v>6438</v>
      </c>
      <c r="G8496" s="219" t="s">
        <v>7958</v>
      </c>
      <c r="H8496" s="219" t="s">
        <v>5990</v>
      </c>
      <c r="I8496" s="220" t="s">
        <v>8066</v>
      </c>
      <c r="J8496" s="221">
        <v>1240</v>
      </c>
      <c r="K8496" s="221">
        <v>3</v>
      </c>
      <c r="L8496" s="221">
        <v>3720</v>
      </c>
    </row>
    <row r="8497" spans="1:12" s="167" customFormat="1">
      <c r="A8497" s="218" t="str">
        <f t="shared" si="37"/>
        <v>O221102058582일반상품</v>
      </c>
      <c r="B8497" s="219" t="s">
        <v>9475</v>
      </c>
      <c r="C8497" s="219" t="s">
        <v>8023</v>
      </c>
      <c r="D8497" s="219" t="s">
        <v>8065</v>
      </c>
      <c r="E8497" s="219" t="s">
        <v>6389</v>
      </c>
      <c r="F8497" s="219" t="s">
        <v>6438</v>
      </c>
      <c r="G8497" s="219" t="s">
        <v>7958</v>
      </c>
      <c r="H8497" s="219" t="s">
        <v>5990</v>
      </c>
      <c r="I8497" s="220" t="s">
        <v>7203</v>
      </c>
      <c r="J8497" s="221">
        <v>5000</v>
      </c>
      <c r="K8497" s="221">
        <v>2</v>
      </c>
      <c r="L8497" s="221">
        <v>10000</v>
      </c>
    </row>
    <row r="8498" spans="1:12" s="167" customFormat="1">
      <c r="A8498" s="218" t="str">
        <f t="shared" si="37"/>
        <v>O221102058582일반상품</v>
      </c>
      <c r="B8498" s="219" t="s">
        <v>9475</v>
      </c>
      <c r="C8498" s="219" t="s">
        <v>8023</v>
      </c>
      <c r="D8498" s="219" t="s">
        <v>8065</v>
      </c>
      <c r="E8498" s="219" t="s">
        <v>6389</v>
      </c>
      <c r="F8498" s="219" t="s">
        <v>6438</v>
      </c>
      <c r="G8498" s="219" t="s">
        <v>7958</v>
      </c>
      <c r="H8498" s="219" t="s">
        <v>5990</v>
      </c>
      <c r="I8498" s="220" t="s">
        <v>7190</v>
      </c>
      <c r="J8498" s="221">
        <v>5000</v>
      </c>
      <c r="K8498" s="221">
        <v>2</v>
      </c>
      <c r="L8498" s="221">
        <v>10000</v>
      </c>
    </row>
    <row r="8499" spans="1:12" s="167" customFormat="1">
      <c r="A8499" s="218" t="str">
        <f t="shared" si="37"/>
        <v>O221102058582일반상품</v>
      </c>
      <c r="B8499" s="219" t="s">
        <v>9475</v>
      </c>
      <c r="C8499" s="219" t="s">
        <v>8023</v>
      </c>
      <c r="D8499" s="219" t="s">
        <v>8065</v>
      </c>
      <c r="E8499" s="219" t="s">
        <v>6389</v>
      </c>
      <c r="F8499" s="219" t="s">
        <v>6438</v>
      </c>
      <c r="G8499" s="219" t="s">
        <v>7958</v>
      </c>
      <c r="H8499" s="219" t="s">
        <v>5990</v>
      </c>
      <c r="I8499" s="220" t="s">
        <v>8544</v>
      </c>
      <c r="J8499" s="221">
        <v>2720</v>
      </c>
      <c r="K8499" s="221">
        <v>2</v>
      </c>
      <c r="L8499" s="221">
        <v>5440</v>
      </c>
    </row>
    <row r="8500" spans="1:12" s="167" customFormat="1">
      <c r="A8500" s="218" t="str">
        <f t="shared" si="37"/>
        <v>O221102058582일반상품</v>
      </c>
      <c r="B8500" s="219" t="s">
        <v>9475</v>
      </c>
      <c r="C8500" s="219" t="s">
        <v>8023</v>
      </c>
      <c r="D8500" s="219" t="s">
        <v>8065</v>
      </c>
      <c r="E8500" s="219" t="s">
        <v>6389</v>
      </c>
      <c r="F8500" s="219" t="s">
        <v>6438</v>
      </c>
      <c r="G8500" s="219" t="s">
        <v>7958</v>
      </c>
      <c r="H8500" s="219" t="s">
        <v>5990</v>
      </c>
      <c r="I8500" s="220" t="s">
        <v>7924</v>
      </c>
      <c r="J8500" s="221">
        <v>4770</v>
      </c>
      <c r="K8500" s="221">
        <v>3</v>
      </c>
      <c r="L8500" s="221">
        <v>14310</v>
      </c>
    </row>
    <row r="8501" spans="1:12" s="167" customFormat="1">
      <c r="A8501" s="218" t="str">
        <f t="shared" si="37"/>
        <v>O221102058582일반상품</v>
      </c>
      <c r="B8501" s="219" t="s">
        <v>9475</v>
      </c>
      <c r="C8501" s="219" t="s">
        <v>8023</v>
      </c>
      <c r="D8501" s="219" t="s">
        <v>8065</v>
      </c>
      <c r="E8501" s="219" t="s">
        <v>6389</v>
      </c>
      <c r="F8501" s="219" t="s">
        <v>6438</v>
      </c>
      <c r="G8501" s="219" t="s">
        <v>7958</v>
      </c>
      <c r="H8501" s="219" t="s">
        <v>5990</v>
      </c>
      <c r="I8501" s="220" t="s">
        <v>8037</v>
      </c>
      <c r="J8501" s="221">
        <v>15100</v>
      </c>
      <c r="K8501" s="221">
        <v>1</v>
      </c>
      <c r="L8501" s="221">
        <v>15100</v>
      </c>
    </row>
    <row r="8502" spans="1:12" s="167" customFormat="1">
      <c r="A8502" s="218" t="str">
        <f t="shared" si="37"/>
        <v>O221102058582일반상품</v>
      </c>
      <c r="B8502" s="219" t="s">
        <v>9475</v>
      </c>
      <c r="C8502" s="219" t="s">
        <v>8023</v>
      </c>
      <c r="D8502" s="219" t="s">
        <v>8065</v>
      </c>
      <c r="E8502" s="219" t="s">
        <v>6389</v>
      </c>
      <c r="F8502" s="219" t="s">
        <v>6438</v>
      </c>
      <c r="G8502" s="219" t="s">
        <v>7958</v>
      </c>
      <c r="H8502" s="219" t="s">
        <v>5990</v>
      </c>
      <c r="I8502" s="220" t="s">
        <v>8598</v>
      </c>
      <c r="J8502" s="221">
        <v>8190</v>
      </c>
      <c r="K8502" s="221">
        <v>2</v>
      </c>
      <c r="L8502" s="221">
        <v>16380</v>
      </c>
    </row>
    <row r="8503" spans="1:12" s="167" customFormat="1">
      <c r="A8503" s="218" t="str">
        <f t="shared" si="37"/>
        <v>O221102058582일반상품</v>
      </c>
      <c r="B8503" s="219" t="s">
        <v>9475</v>
      </c>
      <c r="C8503" s="219" t="s">
        <v>8023</v>
      </c>
      <c r="D8503" s="219" t="s">
        <v>8065</v>
      </c>
      <c r="E8503" s="219" t="s">
        <v>6389</v>
      </c>
      <c r="F8503" s="219" t="s">
        <v>6438</v>
      </c>
      <c r="G8503" s="219" t="s">
        <v>7958</v>
      </c>
      <c r="H8503" s="219" t="s">
        <v>5990</v>
      </c>
      <c r="I8503" s="220" t="s">
        <v>7250</v>
      </c>
      <c r="J8503" s="221">
        <v>11500</v>
      </c>
      <c r="K8503" s="221">
        <v>4</v>
      </c>
      <c r="L8503" s="221">
        <v>46000</v>
      </c>
    </row>
    <row r="8504" spans="1:12" s="167" customFormat="1">
      <c r="A8504" s="218" t="str">
        <f t="shared" si="37"/>
        <v>O221102058582일반상품</v>
      </c>
      <c r="B8504" s="219" t="s">
        <v>9475</v>
      </c>
      <c r="C8504" s="219" t="s">
        <v>8023</v>
      </c>
      <c r="D8504" s="219" t="s">
        <v>8065</v>
      </c>
      <c r="E8504" s="219" t="s">
        <v>6389</v>
      </c>
      <c r="F8504" s="219" t="s">
        <v>6438</v>
      </c>
      <c r="G8504" s="219" t="s">
        <v>7958</v>
      </c>
      <c r="H8504" s="219" t="s">
        <v>5990</v>
      </c>
      <c r="I8504" s="220" t="s">
        <v>8425</v>
      </c>
      <c r="J8504" s="221">
        <v>3820</v>
      </c>
      <c r="K8504" s="221">
        <v>1</v>
      </c>
      <c r="L8504" s="221">
        <v>3820</v>
      </c>
    </row>
    <row r="8505" spans="1:12" s="167" customFormat="1">
      <c r="A8505" s="218" t="str">
        <f t="shared" si="37"/>
        <v>O221102058582일반상품</v>
      </c>
      <c r="B8505" s="219" t="s">
        <v>9475</v>
      </c>
      <c r="C8505" s="219" t="s">
        <v>8023</v>
      </c>
      <c r="D8505" s="219" t="s">
        <v>8065</v>
      </c>
      <c r="E8505" s="219" t="s">
        <v>6389</v>
      </c>
      <c r="F8505" s="219" t="s">
        <v>6438</v>
      </c>
      <c r="G8505" s="219" t="s">
        <v>7958</v>
      </c>
      <c r="H8505" s="219" t="s">
        <v>5990</v>
      </c>
      <c r="I8505" s="220" t="s">
        <v>9613</v>
      </c>
      <c r="J8505" s="221">
        <v>2090</v>
      </c>
      <c r="K8505" s="221">
        <v>1</v>
      </c>
      <c r="L8505" s="221">
        <v>2090</v>
      </c>
    </row>
    <row r="8506" spans="1:12" s="167" customFormat="1">
      <c r="A8506" s="218" t="str">
        <f t="shared" si="37"/>
        <v>O221102058582일반상품</v>
      </c>
      <c r="B8506" s="219" t="s">
        <v>9475</v>
      </c>
      <c r="C8506" s="219" t="s">
        <v>8023</v>
      </c>
      <c r="D8506" s="219" t="s">
        <v>8065</v>
      </c>
      <c r="E8506" s="219" t="s">
        <v>6389</v>
      </c>
      <c r="F8506" s="219" t="s">
        <v>6438</v>
      </c>
      <c r="G8506" s="219" t="s">
        <v>7958</v>
      </c>
      <c r="H8506" s="219" t="s">
        <v>5990</v>
      </c>
      <c r="I8506" s="220" t="s">
        <v>8973</v>
      </c>
      <c r="J8506" s="221">
        <v>3850</v>
      </c>
      <c r="K8506" s="221">
        <v>1</v>
      </c>
      <c r="L8506" s="221">
        <v>3850</v>
      </c>
    </row>
    <row r="8507" spans="1:12" s="167" customFormat="1">
      <c r="A8507" s="218" t="str">
        <f t="shared" si="37"/>
        <v>O221102058582일반상품</v>
      </c>
      <c r="B8507" s="219" t="s">
        <v>9475</v>
      </c>
      <c r="C8507" s="219" t="s">
        <v>8023</v>
      </c>
      <c r="D8507" s="219" t="s">
        <v>8065</v>
      </c>
      <c r="E8507" s="219" t="s">
        <v>6389</v>
      </c>
      <c r="F8507" s="219" t="s">
        <v>6438</v>
      </c>
      <c r="G8507" s="219" t="s">
        <v>7958</v>
      </c>
      <c r="H8507" s="219" t="s">
        <v>5990</v>
      </c>
      <c r="I8507" s="220" t="s">
        <v>8320</v>
      </c>
      <c r="J8507" s="221">
        <v>3610</v>
      </c>
      <c r="K8507" s="221">
        <v>2</v>
      </c>
      <c r="L8507" s="221">
        <v>7220</v>
      </c>
    </row>
    <row r="8508" spans="1:12" s="167" customFormat="1">
      <c r="A8508" s="218" t="str">
        <f t="shared" si="37"/>
        <v>O221102058582일반상품</v>
      </c>
      <c r="B8508" s="219" t="s">
        <v>9475</v>
      </c>
      <c r="C8508" s="219" t="s">
        <v>8023</v>
      </c>
      <c r="D8508" s="219" t="s">
        <v>8065</v>
      </c>
      <c r="E8508" s="219" t="s">
        <v>6389</v>
      </c>
      <c r="F8508" s="219" t="s">
        <v>6438</v>
      </c>
      <c r="G8508" s="219" t="s">
        <v>7958</v>
      </c>
      <c r="H8508" s="219" t="s">
        <v>5990</v>
      </c>
      <c r="I8508" s="220" t="s">
        <v>7975</v>
      </c>
      <c r="J8508" s="221">
        <v>2780</v>
      </c>
      <c r="K8508" s="221">
        <v>1</v>
      </c>
      <c r="L8508" s="221">
        <v>2780</v>
      </c>
    </row>
    <row r="8509" spans="1:12" s="167" customFormat="1">
      <c r="A8509" s="218" t="str">
        <f t="shared" si="37"/>
        <v>O221102058582일반상품</v>
      </c>
      <c r="B8509" s="219" t="s">
        <v>9475</v>
      </c>
      <c r="C8509" s="219" t="s">
        <v>8023</v>
      </c>
      <c r="D8509" s="219" t="s">
        <v>8065</v>
      </c>
      <c r="E8509" s="219" t="s">
        <v>6389</v>
      </c>
      <c r="F8509" s="219" t="s">
        <v>6438</v>
      </c>
      <c r="G8509" s="219" t="s">
        <v>7958</v>
      </c>
      <c r="H8509" s="219" t="s">
        <v>5990</v>
      </c>
      <c r="I8509" s="220" t="s">
        <v>8742</v>
      </c>
      <c r="J8509" s="221">
        <v>15770</v>
      </c>
      <c r="K8509" s="221">
        <v>1</v>
      </c>
      <c r="L8509" s="221">
        <v>15770</v>
      </c>
    </row>
    <row r="8510" spans="1:12" s="167" customFormat="1">
      <c r="A8510" s="218" t="str">
        <f t="shared" si="37"/>
        <v>O221102058582일반상품</v>
      </c>
      <c r="B8510" s="219" t="s">
        <v>9475</v>
      </c>
      <c r="C8510" s="219" t="s">
        <v>8023</v>
      </c>
      <c r="D8510" s="219" t="s">
        <v>8065</v>
      </c>
      <c r="E8510" s="219" t="s">
        <v>6389</v>
      </c>
      <c r="F8510" s="219" t="s">
        <v>6438</v>
      </c>
      <c r="G8510" s="219" t="s">
        <v>7958</v>
      </c>
      <c r="H8510" s="219" t="s">
        <v>5990</v>
      </c>
      <c r="I8510" s="220" t="s">
        <v>9034</v>
      </c>
      <c r="J8510" s="221">
        <v>11000</v>
      </c>
      <c r="K8510" s="221">
        <v>1</v>
      </c>
      <c r="L8510" s="221">
        <v>11000</v>
      </c>
    </row>
    <row r="8511" spans="1:12" s="167" customFormat="1">
      <c r="A8511" s="218" t="str">
        <f t="shared" si="37"/>
        <v>O221102058582일반상품</v>
      </c>
      <c r="B8511" s="219" t="s">
        <v>9475</v>
      </c>
      <c r="C8511" s="219" t="s">
        <v>8023</v>
      </c>
      <c r="D8511" s="219" t="s">
        <v>8065</v>
      </c>
      <c r="E8511" s="219" t="s">
        <v>6389</v>
      </c>
      <c r="F8511" s="219" t="s">
        <v>6438</v>
      </c>
      <c r="G8511" s="219" t="s">
        <v>7958</v>
      </c>
      <c r="H8511" s="219" t="s">
        <v>5990</v>
      </c>
      <c r="I8511" s="220" t="s">
        <v>8986</v>
      </c>
      <c r="J8511" s="221">
        <v>4500</v>
      </c>
      <c r="K8511" s="221">
        <v>1</v>
      </c>
      <c r="L8511" s="221">
        <v>4500</v>
      </c>
    </row>
    <row r="8512" spans="1:12" s="167" customFormat="1">
      <c r="A8512" s="218" t="str">
        <f t="shared" si="37"/>
        <v>O221102058582일반상품</v>
      </c>
      <c r="B8512" s="219" t="s">
        <v>9475</v>
      </c>
      <c r="C8512" s="219" t="s">
        <v>8023</v>
      </c>
      <c r="D8512" s="219" t="s">
        <v>8065</v>
      </c>
      <c r="E8512" s="219" t="s">
        <v>6389</v>
      </c>
      <c r="F8512" s="219" t="s">
        <v>6438</v>
      </c>
      <c r="G8512" s="219" t="s">
        <v>7958</v>
      </c>
      <c r="H8512" s="219" t="s">
        <v>5990</v>
      </c>
      <c r="I8512" s="220" t="s">
        <v>8697</v>
      </c>
      <c r="J8512" s="221">
        <v>4730</v>
      </c>
      <c r="K8512" s="221">
        <v>2</v>
      </c>
      <c r="L8512" s="221">
        <v>9460</v>
      </c>
    </row>
    <row r="8513" spans="1:12" s="167" customFormat="1">
      <c r="A8513" s="218" t="str">
        <f t="shared" si="37"/>
        <v>O221102058582일반상품</v>
      </c>
      <c r="B8513" s="219" t="s">
        <v>9475</v>
      </c>
      <c r="C8513" s="219" t="s">
        <v>8023</v>
      </c>
      <c r="D8513" s="219" t="s">
        <v>8065</v>
      </c>
      <c r="E8513" s="219" t="s">
        <v>6389</v>
      </c>
      <c r="F8513" s="219" t="s">
        <v>6438</v>
      </c>
      <c r="G8513" s="219" t="s">
        <v>7958</v>
      </c>
      <c r="H8513" s="219" t="s">
        <v>5990</v>
      </c>
      <c r="I8513" s="220" t="s">
        <v>7225</v>
      </c>
      <c r="J8513" s="221">
        <v>3910</v>
      </c>
      <c r="K8513" s="221">
        <v>1</v>
      </c>
      <c r="L8513" s="221">
        <v>3910</v>
      </c>
    </row>
    <row r="8514" spans="1:12" s="167" customFormat="1">
      <c r="A8514" s="218" t="str">
        <f t="shared" si="37"/>
        <v>O221102058582일반상품</v>
      </c>
      <c r="B8514" s="219" t="s">
        <v>9475</v>
      </c>
      <c r="C8514" s="219" t="s">
        <v>8023</v>
      </c>
      <c r="D8514" s="219" t="s">
        <v>8065</v>
      </c>
      <c r="E8514" s="219" t="s">
        <v>6389</v>
      </c>
      <c r="F8514" s="219" t="s">
        <v>6438</v>
      </c>
      <c r="G8514" s="219" t="s">
        <v>7958</v>
      </c>
      <c r="H8514" s="219" t="s">
        <v>5990</v>
      </c>
      <c r="I8514" s="220" t="s">
        <v>8328</v>
      </c>
      <c r="J8514" s="221">
        <v>3910</v>
      </c>
      <c r="K8514" s="221">
        <v>1</v>
      </c>
      <c r="L8514" s="221">
        <v>3910</v>
      </c>
    </row>
    <row r="8515" spans="1:12" s="167" customFormat="1">
      <c r="A8515" s="218" t="str">
        <f t="shared" si="37"/>
        <v>O221102058582일반상품</v>
      </c>
      <c r="B8515" s="219" t="s">
        <v>9475</v>
      </c>
      <c r="C8515" s="219" t="s">
        <v>8023</v>
      </c>
      <c r="D8515" s="219" t="s">
        <v>8065</v>
      </c>
      <c r="E8515" s="219" t="s">
        <v>6389</v>
      </c>
      <c r="F8515" s="219" t="s">
        <v>6438</v>
      </c>
      <c r="G8515" s="219" t="s">
        <v>7958</v>
      </c>
      <c r="H8515" s="219" t="s">
        <v>5990</v>
      </c>
      <c r="I8515" s="220" t="s">
        <v>7237</v>
      </c>
      <c r="J8515" s="221">
        <v>11000</v>
      </c>
      <c r="K8515" s="221">
        <v>1</v>
      </c>
      <c r="L8515" s="221">
        <v>11000</v>
      </c>
    </row>
    <row r="8516" spans="1:12" s="167" customFormat="1">
      <c r="A8516" s="218" t="str">
        <f t="shared" si="37"/>
        <v>O221102058582일반상품</v>
      </c>
      <c r="B8516" s="219" t="s">
        <v>9475</v>
      </c>
      <c r="C8516" s="219" t="s">
        <v>8023</v>
      </c>
      <c r="D8516" s="219" t="s">
        <v>8065</v>
      </c>
      <c r="E8516" s="219" t="s">
        <v>6389</v>
      </c>
      <c r="F8516" s="219" t="s">
        <v>6438</v>
      </c>
      <c r="G8516" s="219" t="s">
        <v>7958</v>
      </c>
      <c r="H8516" s="219" t="s">
        <v>5990</v>
      </c>
      <c r="I8516" s="220" t="s">
        <v>8794</v>
      </c>
      <c r="J8516" s="221">
        <v>3450</v>
      </c>
      <c r="K8516" s="221">
        <v>2</v>
      </c>
      <c r="L8516" s="221">
        <v>6900</v>
      </c>
    </row>
    <row r="8517" spans="1:12" s="167" customFormat="1">
      <c r="A8517" s="218" t="str">
        <f t="shared" si="37"/>
        <v>O221102058582일반상품</v>
      </c>
      <c r="B8517" s="219" t="s">
        <v>9475</v>
      </c>
      <c r="C8517" s="219" t="s">
        <v>8023</v>
      </c>
      <c r="D8517" s="219" t="s">
        <v>8065</v>
      </c>
      <c r="E8517" s="219" t="s">
        <v>6389</v>
      </c>
      <c r="F8517" s="219" t="s">
        <v>6438</v>
      </c>
      <c r="G8517" s="219" t="s">
        <v>7958</v>
      </c>
      <c r="H8517" s="219" t="s">
        <v>5990</v>
      </c>
      <c r="I8517" s="220" t="s">
        <v>8663</v>
      </c>
      <c r="J8517" s="221">
        <v>2200</v>
      </c>
      <c r="K8517" s="221">
        <v>6</v>
      </c>
      <c r="L8517" s="221">
        <v>13200</v>
      </c>
    </row>
    <row r="8518" spans="1:12" s="167" customFormat="1">
      <c r="A8518" s="218" t="str">
        <f t="shared" si="37"/>
        <v>O221102058582일반상품</v>
      </c>
      <c r="B8518" s="219" t="s">
        <v>9475</v>
      </c>
      <c r="C8518" s="219" t="s">
        <v>8023</v>
      </c>
      <c r="D8518" s="219" t="s">
        <v>8065</v>
      </c>
      <c r="E8518" s="219" t="s">
        <v>6389</v>
      </c>
      <c r="F8518" s="219" t="s">
        <v>6438</v>
      </c>
      <c r="G8518" s="219" t="s">
        <v>7958</v>
      </c>
      <c r="H8518" s="219" t="s">
        <v>5990</v>
      </c>
      <c r="I8518" s="220" t="s">
        <v>8561</v>
      </c>
      <c r="J8518" s="221">
        <v>4000</v>
      </c>
      <c r="K8518" s="221">
        <v>3</v>
      </c>
      <c r="L8518" s="221">
        <v>12000</v>
      </c>
    </row>
    <row r="8519" spans="1:12" s="167" customFormat="1">
      <c r="A8519" s="218" t="str">
        <f t="shared" si="37"/>
        <v>O221102058582일반상품</v>
      </c>
      <c r="B8519" s="219" t="s">
        <v>9475</v>
      </c>
      <c r="C8519" s="219" t="s">
        <v>8023</v>
      </c>
      <c r="D8519" s="219" t="s">
        <v>8065</v>
      </c>
      <c r="E8519" s="219" t="s">
        <v>6389</v>
      </c>
      <c r="F8519" s="219" t="s">
        <v>6438</v>
      </c>
      <c r="G8519" s="219" t="s">
        <v>7958</v>
      </c>
      <c r="H8519" s="219" t="s">
        <v>5990</v>
      </c>
      <c r="I8519" s="220" t="s">
        <v>8438</v>
      </c>
      <c r="J8519" s="221">
        <v>1100</v>
      </c>
      <c r="K8519" s="221">
        <v>1</v>
      </c>
      <c r="L8519" s="221">
        <v>1100</v>
      </c>
    </row>
    <row r="8520" spans="1:12" s="167" customFormat="1">
      <c r="A8520" s="218" t="str">
        <f t="shared" si="37"/>
        <v>O221102058582일반상품</v>
      </c>
      <c r="B8520" s="219" t="s">
        <v>9475</v>
      </c>
      <c r="C8520" s="219" t="s">
        <v>8023</v>
      </c>
      <c r="D8520" s="219" t="s">
        <v>8065</v>
      </c>
      <c r="E8520" s="219" t="s">
        <v>6389</v>
      </c>
      <c r="F8520" s="219" t="s">
        <v>6438</v>
      </c>
      <c r="G8520" s="219" t="s">
        <v>7958</v>
      </c>
      <c r="H8520" s="219" t="s">
        <v>5990</v>
      </c>
      <c r="I8520" s="220" t="s">
        <v>8050</v>
      </c>
      <c r="J8520" s="221">
        <v>13810</v>
      </c>
      <c r="K8520" s="221">
        <v>1</v>
      </c>
      <c r="L8520" s="221">
        <v>13810</v>
      </c>
    </row>
    <row r="8521" spans="1:12" s="167" customFormat="1">
      <c r="A8521" s="218" t="str">
        <f t="shared" si="37"/>
        <v>O221102058582일반상품</v>
      </c>
      <c r="B8521" s="219" t="s">
        <v>9475</v>
      </c>
      <c r="C8521" s="219" t="s">
        <v>8023</v>
      </c>
      <c r="D8521" s="219" t="s">
        <v>8065</v>
      </c>
      <c r="E8521" s="219" t="s">
        <v>6389</v>
      </c>
      <c r="F8521" s="219" t="s">
        <v>6438</v>
      </c>
      <c r="G8521" s="219" t="s">
        <v>7958</v>
      </c>
      <c r="H8521" s="219" t="s">
        <v>5990</v>
      </c>
      <c r="I8521" s="220" t="s">
        <v>8781</v>
      </c>
      <c r="J8521" s="221">
        <v>5400</v>
      </c>
      <c r="K8521" s="221">
        <v>2</v>
      </c>
      <c r="L8521" s="221">
        <v>10800</v>
      </c>
    </row>
    <row r="8522" spans="1:12" s="167" customFormat="1">
      <c r="A8522" s="218" t="str">
        <f t="shared" si="37"/>
        <v>O221102058582일반상품</v>
      </c>
      <c r="B8522" s="219" t="s">
        <v>9475</v>
      </c>
      <c r="C8522" s="219" t="s">
        <v>8023</v>
      </c>
      <c r="D8522" s="219" t="s">
        <v>8065</v>
      </c>
      <c r="E8522" s="219" t="s">
        <v>6389</v>
      </c>
      <c r="F8522" s="219" t="s">
        <v>6438</v>
      </c>
      <c r="G8522" s="219" t="s">
        <v>7958</v>
      </c>
      <c r="H8522" s="219" t="s">
        <v>5990</v>
      </c>
      <c r="I8522" s="220" t="s">
        <v>8450</v>
      </c>
      <c r="J8522" s="221">
        <v>1400</v>
      </c>
      <c r="K8522" s="221">
        <v>3</v>
      </c>
      <c r="L8522" s="221">
        <v>4200</v>
      </c>
    </row>
    <row r="8523" spans="1:12" s="167" customFormat="1">
      <c r="A8523" s="218" t="str">
        <f t="shared" si="37"/>
        <v>O221102058582일반상품</v>
      </c>
      <c r="B8523" s="219" t="s">
        <v>9475</v>
      </c>
      <c r="C8523" s="219" t="s">
        <v>8023</v>
      </c>
      <c r="D8523" s="219" t="s">
        <v>8065</v>
      </c>
      <c r="E8523" s="219" t="s">
        <v>6389</v>
      </c>
      <c r="F8523" s="219" t="s">
        <v>6438</v>
      </c>
      <c r="G8523" s="219" t="s">
        <v>7958</v>
      </c>
      <c r="H8523" s="219" t="s">
        <v>5990</v>
      </c>
      <c r="I8523" s="220" t="s">
        <v>8451</v>
      </c>
      <c r="J8523" s="221">
        <v>2200</v>
      </c>
      <c r="K8523" s="221">
        <v>2</v>
      </c>
      <c r="L8523" s="221">
        <v>4400</v>
      </c>
    </row>
    <row r="8524" spans="1:12" s="167" customFormat="1">
      <c r="A8524" s="218" t="str">
        <f t="shared" si="37"/>
        <v>O221102058582일반상품</v>
      </c>
      <c r="B8524" s="219" t="s">
        <v>9475</v>
      </c>
      <c r="C8524" s="219" t="s">
        <v>8023</v>
      </c>
      <c r="D8524" s="219" t="s">
        <v>8065</v>
      </c>
      <c r="E8524" s="219" t="s">
        <v>6389</v>
      </c>
      <c r="F8524" s="219" t="s">
        <v>6438</v>
      </c>
      <c r="G8524" s="219" t="s">
        <v>7958</v>
      </c>
      <c r="H8524" s="219" t="s">
        <v>5990</v>
      </c>
      <c r="I8524" s="220" t="s">
        <v>7192</v>
      </c>
      <c r="J8524" s="221">
        <v>6620</v>
      </c>
      <c r="K8524" s="221">
        <v>1</v>
      </c>
      <c r="L8524" s="221">
        <v>6620</v>
      </c>
    </row>
    <row r="8525" spans="1:12" s="167" customFormat="1">
      <c r="A8525" s="218" t="str">
        <f t="shared" si="37"/>
        <v>O221102058582일반상품</v>
      </c>
      <c r="B8525" s="219" t="s">
        <v>9475</v>
      </c>
      <c r="C8525" s="219" t="s">
        <v>8023</v>
      </c>
      <c r="D8525" s="219" t="s">
        <v>8065</v>
      </c>
      <c r="E8525" s="219" t="s">
        <v>6389</v>
      </c>
      <c r="F8525" s="219" t="s">
        <v>6438</v>
      </c>
      <c r="G8525" s="219" t="s">
        <v>7958</v>
      </c>
      <c r="H8525" s="219" t="s">
        <v>5990</v>
      </c>
      <c r="I8525" s="220" t="s">
        <v>8387</v>
      </c>
      <c r="J8525" s="221">
        <v>4890</v>
      </c>
      <c r="K8525" s="221">
        <v>2</v>
      </c>
      <c r="L8525" s="221">
        <v>9780</v>
      </c>
    </row>
    <row r="8526" spans="1:12" s="167" customFormat="1">
      <c r="A8526" s="218" t="str">
        <f t="shared" si="37"/>
        <v>O221102058582일반상품</v>
      </c>
      <c r="B8526" s="219" t="s">
        <v>9475</v>
      </c>
      <c r="C8526" s="219" t="s">
        <v>8023</v>
      </c>
      <c r="D8526" s="219" t="s">
        <v>8065</v>
      </c>
      <c r="E8526" s="219" t="s">
        <v>6389</v>
      </c>
      <c r="F8526" s="219" t="s">
        <v>6438</v>
      </c>
      <c r="G8526" s="219" t="s">
        <v>7958</v>
      </c>
      <c r="H8526" s="219" t="s">
        <v>5990</v>
      </c>
      <c r="I8526" s="220" t="s">
        <v>8452</v>
      </c>
      <c r="J8526" s="221">
        <v>22090</v>
      </c>
      <c r="K8526" s="221">
        <v>2</v>
      </c>
      <c r="L8526" s="221">
        <v>44180</v>
      </c>
    </row>
    <row r="8527" spans="1:12" s="167" customFormat="1">
      <c r="A8527" s="218" t="str">
        <f t="shared" si="37"/>
        <v>O221102058582일반상품</v>
      </c>
      <c r="B8527" s="219" t="s">
        <v>9475</v>
      </c>
      <c r="C8527" s="219" t="s">
        <v>8023</v>
      </c>
      <c r="D8527" s="219" t="s">
        <v>8065</v>
      </c>
      <c r="E8527" s="219" t="s">
        <v>6389</v>
      </c>
      <c r="F8527" s="219" t="s">
        <v>6438</v>
      </c>
      <c r="G8527" s="219" t="s">
        <v>7958</v>
      </c>
      <c r="H8527" s="219" t="s">
        <v>5990</v>
      </c>
      <c r="I8527" s="220" t="s">
        <v>8924</v>
      </c>
      <c r="J8527" s="221">
        <v>18700</v>
      </c>
      <c r="K8527" s="221">
        <v>1</v>
      </c>
      <c r="L8527" s="221">
        <v>18700</v>
      </c>
    </row>
    <row r="8528" spans="1:12" s="167" customFormat="1">
      <c r="A8528" s="218" t="str">
        <f t="shared" si="37"/>
        <v>O221102058582일반상품</v>
      </c>
      <c r="B8528" s="219" t="s">
        <v>9475</v>
      </c>
      <c r="C8528" s="219" t="s">
        <v>8023</v>
      </c>
      <c r="D8528" s="219" t="s">
        <v>8065</v>
      </c>
      <c r="E8528" s="219" t="s">
        <v>6389</v>
      </c>
      <c r="F8528" s="219" t="s">
        <v>6438</v>
      </c>
      <c r="G8528" s="219" t="s">
        <v>7958</v>
      </c>
      <c r="H8528" s="219" t="s">
        <v>5990</v>
      </c>
      <c r="I8528" s="220" t="s">
        <v>8813</v>
      </c>
      <c r="J8528" s="221">
        <v>6000</v>
      </c>
      <c r="K8528" s="221">
        <v>1</v>
      </c>
      <c r="L8528" s="221">
        <v>6000</v>
      </c>
    </row>
    <row r="8529" spans="1:12" s="167" customFormat="1">
      <c r="A8529" s="218" t="str">
        <f t="shared" si="37"/>
        <v>O221102058582일반상품</v>
      </c>
      <c r="B8529" s="219" t="s">
        <v>9475</v>
      </c>
      <c r="C8529" s="219" t="s">
        <v>8023</v>
      </c>
      <c r="D8529" s="219" t="s">
        <v>8065</v>
      </c>
      <c r="E8529" s="219" t="s">
        <v>6389</v>
      </c>
      <c r="F8529" s="219" t="s">
        <v>6438</v>
      </c>
      <c r="G8529" s="219" t="s">
        <v>7958</v>
      </c>
      <c r="H8529" s="219" t="s">
        <v>5990</v>
      </c>
      <c r="I8529" s="220" t="s">
        <v>7923</v>
      </c>
      <c r="J8529" s="221">
        <v>3900</v>
      </c>
      <c r="K8529" s="221">
        <v>2</v>
      </c>
      <c r="L8529" s="221">
        <v>7800</v>
      </c>
    </row>
    <row r="8530" spans="1:12" s="167" customFormat="1">
      <c r="A8530" s="218" t="str">
        <f t="shared" si="37"/>
        <v>O221102058582일반상품</v>
      </c>
      <c r="B8530" s="219" t="s">
        <v>9475</v>
      </c>
      <c r="C8530" s="219" t="s">
        <v>8023</v>
      </c>
      <c r="D8530" s="219" t="s">
        <v>8065</v>
      </c>
      <c r="E8530" s="219" t="s">
        <v>6389</v>
      </c>
      <c r="F8530" s="219" t="s">
        <v>6438</v>
      </c>
      <c r="G8530" s="219" t="s">
        <v>7958</v>
      </c>
      <c r="H8530" s="219" t="s">
        <v>5990</v>
      </c>
      <c r="I8530" s="220" t="s">
        <v>8642</v>
      </c>
      <c r="J8530" s="221">
        <v>4220</v>
      </c>
      <c r="K8530" s="221">
        <v>2</v>
      </c>
      <c r="L8530" s="221">
        <v>8440</v>
      </c>
    </row>
    <row r="8531" spans="1:12" s="167" customFormat="1">
      <c r="A8531" s="218" t="str">
        <f t="shared" si="37"/>
        <v>O221102058582일반상품</v>
      </c>
      <c r="B8531" s="219" t="s">
        <v>9475</v>
      </c>
      <c r="C8531" s="219" t="s">
        <v>8023</v>
      </c>
      <c r="D8531" s="219" t="s">
        <v>8065</v>
      </c>
      <c r="E8531" s="219" t="s">
        <v>6389</v>
      </c>
      <c r="F8531" s="219" t="s">
        <v>6438</v>
      </c>
      <c r="G8531" s="219" t="s">
        <v>7958</v>
      </c>
      <c r="H8531" s="219" t="s">
        <v>5990</v>
      </c>
      <c r="I8531" s="220" t="s">
        <v>8706</v>
      </c>
      <c r="J8531" s="221">
        <v>5200</v>
      </c>
      <c r="K8531" s="221">
        <v>1</v>
      </c>
      <c r="L8531" s="221">
        <v>5200</v>
      </c>
    </row>
    <row r="8532" spans="1:12" s="167" customFormat="1">
      <c r="A8532" s="218" t="str">
        <f t="shared" si="37"/>
        <v>O221102058582일반상품</v>
      </c>
      <c r="B8532" s="219" t="s">
        <v>9475</v>
      </c>
      <c r="C8532" s="219" t="s">
        <v>8023</v>
      </c>
      <c r="D8532" s="219" t="s">
        <v>8065</v>
      </c>
      <c r="E8532" s="219" t="s">
        <v>6389</v>
      </c>
      <c r="F8532" s="219" t="s">
        <v>6438</v>
      </c>
      <c r="G8532" s="219" t="s">
        <v>7958</v>
      </c>
      <c r="H8532" s="219" t="s">
        <v>5990</v>
      </c>
      <c r="I8532" s="220" t="s">
        <v>7212</v>
      </c>
      <c r="J8532" s="221">
        <v>4210</v>
      </c>
      <c r="K8532" s="221">
        <v>1</v>
      </c>
      <c r="L8532" s="221">
        <v>4210</v>
      </c>
    </row>
    <row r="8533" spans="1:12" s="167" customFormat="1">
      <c r="A8533" s="218" t="str">
        <f t="shared" si="37"/>
        <v>O221102058582일반상품</v>
      </c>
      <c r="B8533" s="219" t="s">
        <v>9475</v>
      </c>
      <c r="C8533" s="219" t="s">
        <v>8023</v>
      </c>
      <c r="D8533" s="219" t="s">
        <v>8065</v>
      </c>
      <c r="E8533" s="219" t="s">
        <v>6389</v>
      </c>
      <c r="F8533" s="219" t="s">
        <v>6438</v>
      </c>
      <c r="G8533" s="219" t="s">
        <v>7958</v>
      </c>
      <c r="H8533" s="219" t="s">
        <v>5990</v>
      </c>
      <c r="I8533" s="220" t="s">
        <v>8615</v>
      </c>
      <c r="J8533" s="221">
        <v>8500</v>
      </c>
      <c r="K8533" s="221">
        <v>2</v>
      </c>
      <c r="L8533" s="221">
        <v>17000</v>
      </c>
    </row>
    <row r="8534" spans="1:12" s="167" customFormat="1">
      <c r="A8534" s="218" t="str">
        <f t="shared" si="37"/>
        <v>O221102058582일반상품</v>
      </c>
      <c r="B8534" s="219" t="s">
        <v>9475</v>
      </c>
      <c r="C8534" s="219" t="s">
        <v>8023</v>
      </c>
      <c r="D8534" s="219" t="s">
        <v>8065</v>
      </c>
      <c r="E8534" s="219" t="s">
        <v>6389</v>
      </c>
      <c r="F8534" s="219" t="s">
        <v>6438</v>
      </c>
      <c r="G8534" s="219" t="s">
        <v>7958</v>
      </c>
      <c r="H8534" s="219" t="s">
        <v>5990</v>
      </c>
      <c r="I8534" s="220" t="s">
        <v>9017</v>
      </c>
      <c r="J8534" s="221">
        <v>2100</v>
      </c>
      <c r="K8534" s="221">
        <v>1</v>
      </c>
      <c r="L8534" s="221">
        <v>2100</v>
      </c>
    </row>
    <row r="8535" spans="1:12" s="167" customFormat="1">
      <c r="A8535" s="218" t="str">
        <f t="shared" si="37"/>
        <v>O221102058582일반상품</v>
      </c>
      <c r="B8535" s="219" t="s">
        <v>9475</v>
      </c>
      <c r="C8535" s="219" t="s">
        <v>8023</v>
      </c>
      <c r="D8535" s="219" t="s">
        <v>8065</v>
      </c>
      <c r="E8535" s="219" t="s">
        <v>6389</v>
      </c>
      <c r="F8535" s="219" t="s">
        <v>6438</v>
      </c>
      <c r="G8535" s="219" t="s">
        <v>7958</v>
      </c>
      <c r="H8535" s="219" t="s">
        <v>5990</v>
      </c>
      <c r="I8535" s="220" t="s">
        <v>8861</v>
      </c>
      <c r="J8535" s="221">
        <v>2900</v>
      </c>
      <c r="K8535" s="221">
        <v>1</v>
      </c>
      <c r="L8535" s="221">
        <v>2900</v>
      </c>
    </row>
    <row r="8536" spans="1:12" s="167" customFormat="1">
      <c r="A8536" s="218" t="str">
        <f t="shared" si="37"/>
        <v>O221102058582일반상품</v>
      </c>
      <c r="B8536" s="219" t="s">
        <v>9475</v>
      </c>
      <c r="C8536" s="219" t="s">
        <v>8023</v>
      </c>
      <c r="D8536" s="219" t="s">
        <v>8065</v>
      </c>
      <c r="E8536" s="219" t="s">
        <v>6389</v>
      </c>
      <c r="F8536" s="219" t="s">
        <v>6438</v>
      </c>
      <c r="G8536" s="219" t="s">
        <v>7958</v>
      </c>
      <c r="H8536" s="219" t="s">
        <v>5990</v>
      </c>
      <c r="I8536" s="220" t="s">
        <v>8905</v>
      </c>
      <c r="J8536" s="221">
        <v>5000</v>
      </c>
      <c r="K8536" s="221">
        <v>2</v>
      </c>
      <c r="L8536" s="221">
        <v>10000</v>
      </c>
    </row>
    <row r="8537" spans="1:12" s="167" customFormat="1">
      <c r="A8537" s="218" t="str">
        <f t="shared" si="37"/>
        <v>O221102058582일반상품</v>
      </c>
      <c r="B8537" s="219" t="s">
        <v>9475</v>
      </c>
      <c r="C8537" s="219" t="s">
        <v>8023</v>
      </c>
      <c r="D8537" s="219" t="s">
        <v>8065</v>
      </c>
      <c r="E8537" s="219" t="s">
        <v>6389</v>
      </c>
      <c r="F8537" s="219" t="s">
        <v>6438</v>
      </c>
      <c r="G8537" s="219" t="s">
        <v>7958</v>
      </c>
      <c r="H8537" s="219" t="s">
        <v>5990</v>
      </c>
      <c r="I8537" s="220" t="s">
        <v>8717</v>
      </c>
      <c r="J8537" s="221">
        <v>2430</v>
      </c>
      <c r="K8537" s="221">
        <v>1</v>
      </c>
      <c r="L8537" s="221">
        <v>2430</v>
      </c>
    </row>
    <row r="8538" spans="1:12" s="167" customFormat="1">
      <c r="A8538" s="218" t="str">
        <f t="shared" si="37"/>
        <v>O221102058582일반상품</v>
      </c>
      <c r="B8538" s="219" t="s">
        <v>9475</v>
      </c>
      <c r="C8538" s="219" t="s">
        <v>8023</v>
      </c>
      <c r="D8538" s="219" t="s">
        <v>8065</v>
      </c>
      <c r="E8538" s="219" t="s">
        <v>6389</v>
      </c>
      <c r="F8538" s="219" t="s">
        <v>6438</v>
      </c>
      <c r="G8538" s="219" t="s">
        <v>7958</v>
      </c>
      <c r="H8538" s="219" t="s">
        <v>5990</v>
      </c>
      <c r="I8538" s="220" t="s">
        <v>8981</v>
      </c>
      <c r="J8538" s="221">
        <v>1240</v>
      </c>
      <c r="K8538" s="221">
        <v>3</v>
      </c>
      <c r="L8538" s="221">
        <v>3720</v>
      </c>
    </row>
    <row r="8539" spans="1:12" s="167" customFormat="1">
      <c r="A8539" s="218" t="str">
        <f t="shared" si="37"/>
        <v>O221102058582일반상품</v>
      </c>
      <c r="B8539" s="219" t="s">
        <v>9475</v>
      </c>
      <c r="C8539" s="219" t="s">
        <v>8023</v>
      </c>
      <c r="D8539" s="219" t="s">
        <v>8065</v>
      </c>
      <c r="E8539" s="219" t="s">
        <v>6389</v>
      </c>
      <c r="F8539" s="219" t="s">
        <v>6438</v>
      </c>
      <c r="G8539" s="219" t="s">
        <v>7958</v>
      </c>
      <c r="H8539" s="219" t="s">
        <v>5990</v>
      </c>
      <c r="I8539" s="220" t="s">
        <v>8401</v>
      </c>
      <c r="J8539" s="221">
        <v>12272</v>
      </c>
      <c r="K8539" s="221">
        <v>2</v>
      </c>
      <c r="L8539" s="221">
        <v>24544</v>
      </c>
    </row>
    <row r="8540" spans="1:12" s="167" customFormat="1">
      <c r="A8540" s="218" t="str">
        <f t="shared" si="37"/>
        <v>O221102058582일반상품</v>
      </c>
      <c r="B8540" s="219" t="s">
        <v>9475</v>
      </c>
      <c r="C8540" s="219" t="s">
        <v>8023</v>
      </c>
      <c r="D8540" s="219" t="s">
        <v>8065</v>
      </c>
      <c r="E8540" s="219" t="s">
        <v>6389</v>
      </c>
      <c r="F8540" s="219" t="s">
        <v>6438</v>
      </c>
      <c r="G8540" s="219" t="s">
        <v>7958</v>
      </c>
      <c r="H8540" s="219" t="s">
        <v>5990</v>
      </c>
      <c r="I8540" s="220" t="s">
        <v>8537</v>
      </c>
      <c r="J8540" s="221">
        <v>4980</v>
      </c>
      <c r="K8540" s="221">
        <v>1</v>
      </c>
      <c r="L8540" s="221">
        <v>4980</v>
      </c>
    </row>
    <row r="8541" spans="1:12" s="167" customFormat="1">
      <c r="A8541" s="218" t="str">
        <f t="shared" si="37"/>
        <v>O221102058582일반상품</v>
      </c>
      <c r="B8541" s="219" t="s">
        <v>9475</v>
      </c>
      <c r="C8541" s="219" t="s">
        <v>8023</v>
      </c>
      <c r="D8541" s="219" t="s">
        <v>8065</v>
      </c>
      <c r="E8541" s="219" t="s">
        <v>6389</v>
      </c>
      <c r="F8541" s="219" t="s">
        <v>6438</v>
      </c>
      <c r="G8541" s="219" t="s">
        <v>7958</v>
      </c>
      <c r="H8541" s="219" t="s">
        <v>5990</v>
      </c>
      <c r="I8541" s="220" t="s">
        <v>9615</v>
      </c>
      <c r="J8541" s="221">
        <v>2610</v>
      </c>
      <c r="K8541" s="221">
        <v>2</v>
      </c>
      <c r="L8541" s="221">
        <v>5220</v>
      </c>
    </row>
    <row r="8542" spans="1:12" s="167" customFormat="1">
      <c r="A8542" s="218" t="str">
        <f t="shared" si="37"/>
        <v>O221102058582일반상품</v>
      </c>
      <c r="B8542" s="219" t="s">
        <v>9475</v>
      </c>
      <c r="C8542" s="219" t="s">
        <v>8023</v>
      </c>
      <c r="D8542" s="219" t="s">
        <v>8065</v>
      </c>
      <c r="E8542" s="219" t="s">
        <v>6389</v>
      </c>
      <c r="F8542" s="219" t="s">
        <v>6438</v>
      </c>
      <c r="G8542" s="219" t="s">
        <v>7958</v>
      </c>
      <c r="H8542" s="219" t="s">
        <v>5990</v>
      </c>
      <c r="I8542" s="220" t="s">
        <v>8926</v>
      </c>
      <c r="J8542" s="221">
        <v>3980</v>
      </c>
      <c r="K8542" s="221">
        <v>1</v>
      </c>
      <c r="L8542" s="221">
        <v>3980</v>
      </c>
    </row>
    <row r="8543" spans="1:12" s="167" customFormat="1">
      <c r="A8543" s="218" t="str">
        <f t="shared" si="37"/>
        <v>O221102058582일반상품</v>
      </c>
      <c r="B8543" s="219" t="s">
        <v>9475</v>
      </c>
      <c r="C8543" s="219" t="s">
        <v>8023</v>
      </c>
      <c r="D8543" s="219" t="s">
        <v>8065</v>
      </c>
      <c r="E8543" s="219" t="s">
        <v>6389</v>
      </c>
      <c r="F8543" s="219" t="s">
        <v>6438</v>
      </c>
      <c r="G8543" s="219" t="s">
        <v>7958</v>
      </c>
      <c r="H8543" s="219" t="s">
        <v>5990</v>
      </c>
      <c r="I8543" s="220" t="s">
        <v>8954</v>
      </c>
      <c r="J8543" s="221">
        <v>9300</v>
      </c>
      <c r="K8543" s="221">
        <v>1</v>
      </c>
      <c r="L8543" s="221">
        <v>9300</v>
      </c>
    </row>
    <row r="8544" spans="1:12" s="167" customFormat="1">
      <c r="A8544" s="218" t="str">
        <f t="shared" si="37"/>
        <v>O221102058582일반상품</v>
      </c>
      <c r="B8544" s="219" t="s">
        <v>9475</v>
      </c>
      <c r="C8544" s="219" t="s">
        <v>8023</v>
      </c>
      <c r="D8544" s="219" t="s">
        <v>8065</v>
      </c>
      <c r="E8544" s="219" t="s">
        <v>6389</v>
      </c>
      <c r="F8544" s="219" t="s">
        <v>6438</v>
      </c>
      <c r="G8544" s="219" t="s">
        <v>7958</v>
      </c>
      <c r="H8544" s="219" t="s">
        <v>5990</v>
      </c>
      <c r="I8544" s="220" t="s">
        <v>8390</v>
      </c>
      <c r="J8544" s="221">
        <v>7040</v>
      </c>
      <c r="K8544" s="221">
        <v>1</v>
      </c>
      <c r="L8544" s="221">
        <v>7040</v>
      </c>
    </row>
    <row r="8545" spans="1:12" s="167" customFormat="1">
      <c r="A8545" s="218" t="str">
        <f t="shared" si="37"/>
        <v>O221102058582일반상품</v>
      </c>
      <c r="B8545" s="219" t="s">
        <v>9475</v>
      </c>
      <c r="C8545" s="219" t="s">
        <v>8023</v>
      </c>
      <c r="D8545" s="219" t="s">
        <v>8065</v>
      </c>
      <c r="E8545" s="219" t="s">
        <v>6389</v>
      </c>
      <c r="F8545" s="219" t="s">
        <v>6438</v>
      </c>
      <c r="G8545" s="219" t="s">
        <v>7958</v>
      </c>
      <c r="H8545" s="219" t="s">
        <v>5990</v>
      </c>
      <c r="I8545" s="220" t="s">
        <v>7979</v>
      </c>
      <c r="J8545" s="221">
        <v>6660</v>
      </c>
      <c r="K8545" s="221">
        <v>3</v>
      </c>
      <c r="L8545" s="221">
        <v>19980</v>
      </c>
    </row>
    <row r="8546" spans="1:12" s="167" customFormat="1">
      <c r="A8546" s="218" t="str">
        <f t="shared" si="37"/>
        <v>O221102058582일반상품</v>
      </c>
      <c r="B8546" s="219" t="s">
        <v>9475</v>
      </c>
      <c r="C8546" s="219" t="s">
        <v>8023</v>
      </c>
      <c r="D8546" s="219" t="s">
        <v>8065</v>
      </c>
      <c r="E8546" s="219" t="s">
        <v>6389</v>
      </c>
      <c r="F8546" s="219" t="s">
        <v>6438</v>
      </c>
      <c r="G8546" s="219" t="s">
        <v>7958</v>
      </c>
      <c r="H8546" s="219" t="s">
        <v>5990</v>
      </c>
      <c r="I8546" s="220" t="s">
        <v>8854</v>
      </c>
      <c r="J8546" s="221">
        <v>3750</v>
      </c>
      <c r="K8546" s="221">
        <v>1</v>
      </c>
      <c r="L8546" s="221">
        <v>3750</v>
      </c>
    </row>
    <row r="8547" spans="1:12" s="167" customFormat="1">
      <c r="A8547" s="218" t="str">
        <f t="shared" si="37"/>
        <v>O221102058582일반상품</v>
      </c>
      <c r="B8547" s="219" t="s">
        <v>9475</v>
      </c>
      <c r="C8547" s="219" t="s">
        <v>8023</v>
      </c>
      <c r="D8547" s="219" t="s">
        <v>8065</v>
      </c>
      <c r="E8547" s="219" t="s">
        <v>6389</v>
      </c>
      <c r="F8547" s="219" t="s">
        <v>6438</v>
      </c>
      <c r="G8547" s="219" t="s">
        <v>7958</v>
      </c>
      <c r="H8547" s="219" t="s">
        <v>5990</v>
      </c>
      <c r="I8547" s="220" t="s">
        <v>8707</v>
      </c>
      <c r="J8547" s="221">
        <v>2220</v>
      </c>
      <c r="K8547" s="221">
        <v>2</v>
      </c>
      <c r="L8547" s="221">
        <v>4440</v>
      </c>
    </row>
    <row r="8548" spans="1:12" s="167" customFormat="1">
      <c r="A8548" s="218" t="str">
        <f t="shared" si="37"/>
        <v>O221102058582일반상품</v>
      </c>
      <c r="B8548" s="219" t="s">
        <v>9475</v>
      </c>
      <c r="C8548" s="219" t="s">
        <v>8023</v>
      </c>
      <c r="D8548" s="219" t="s">
        <v>8065</v>
      </c>
      <c r="E8548" s="219" t="s">
        <v>6389</v>
      </c>
      <c r="F8548" s="219" t="s">
        <v>6438</v>
      </c>
      <c r="G8548" s="219" t="s">
        <v>7958</v>
      </c>
      <c r="H8548" s="219" t="s">
        <v>5990</v>
      </c>
      <c r="I8548" s="220" t="s">
        <v>8584</v>
      </c>
      <c r="J8548" s="221">
        <v>6000</v>
      </c>
      <c r="K8548" s="221">
        <v>1</v>
      </c>
      <c r="L8548" s="221">
        <v>6000</v>
      </c>
    </row>
    <row r="8549" spans="1:12" s="167" customFormat="1">
      <c r="A8549" s="218" t="str">
        <f t="shared" si="37"/>
        <v>O221102058582일반상품</v>
      </c>
      <c r="B8549" s="219" t="s">
        <v>9475</v>
      </c>
      <c r="C8549" s="219" t="s">
        <v>8023</v>
      </c>
      <c r="D8549" s="219" t="s">
        <v>8065</v>
      </c>
      <c r="E8549" s="219" t="s">
        <v>6389</v>
      </c>
      <c r="F8549" s="219" t="s">
        <v>6438</v>
      </c>
      <c r="G8549" s="219" t="s">
        <v>7958</v>
      </c>
      <c r="H8549" s="219" t="s">
        <v>5990</v>
      </c>
      <c r="I8549" s="220" t="s">
        <v>7220</v>
      </c>
      <c r="J8549" s="221">
        <v>670</v>
      </c>
      <c r="K8549" s="221">
        <v>10</v>
      </c>
      <c r="L8549" s="221">
        <v>6700</v>
      </c>
    </row>
    <row r="8550" spans="1:12" s="167" customFormat="1">
      <c r="A8550" s="218" t="str">
        <f t="shared" si="37"/>
        <v>O221102058582일반상품</v>
      </c>
      <c r="B8550" s="219" t="s">
        <v>9475</v>
      </c>
      <c r="C8550" s="219" t="s">
        <v>8023</v>
      </c>
      <c r="D8550" s="219" t="s">
        <v>8065</v>
      </c>
      <c r="E8550" s="219" t="s">
        <v>6389</v>
      </c>
      <c r="F8550" s="219" t="s">
        <v>6438</v>
      </c>
      <c r="G8550" s="219" t="s">
        <v>7958</v>
      </c>
      <c r="H8550" s="219" t="s">
        <v>5990</v>
      </c>
      <c r="I8550" s="220" t="s">
        <v>8869</v>
      </c>
      <c r="J8550" s="221">
        <v>1270</v>
      </c>
      <c r="K8550" s="221">
        <v>6</v>
      </c>
      <c r="L8550" s="221">
        <v>7620</v>
      </c>
    </row>
    <row r="8551" spans="1:12" s="167" customFormat="1">
      <c r="A8551" s="218" t="str">
        <f t="shared" si="37"/>
        <v>O221102058582일반상품</v>
      </c>
      <c r="B8551" s="219" t="s">
        <v>9475</v>
      </c>
      <c r="C8551" s="219" t="s">
        <v>8023</v>
      </c>
      <c r="D8551" s="219" t="s">
        <v>8065</v>
      </c>
      <c r="E8551" s="219" t="s">
        <v>6389</v>
      </c>
      <c r="F8551" s="219" t="s">
        <v>6438</v>
      </c>
      <c r="G8551" s="219" t="s">
        <v>7958</v>
      </c>
      <c r="H8551" s="219" t="s">
        <v>5990</v>
      </c>
      <c r="I8551" s="220" t="s">
        <v>7213</v>
      </c>
      <c r="J8551" s="221">
        <v>1210</v>
      </c>
      <c r="K8551" s="221">
        <v>10</v>
      </c>
      <c r="L8551" s="221">
        <v>12100</v>
      </c>
    </row>
    <row r="8552" spans="1:12" s="167" customFormat="1">
      <c r="A8552" s="218" t="str">
        <f t="shared" si="37"/>
        <v>O221102058582일반상품</v>
      </c>
      <c r="B8552" s="219" t="s">
        <v>9475</v>
      </c>
      <c r="C8552" s="219" t="s">
        <v>8023</v>
      </c>
      <c r="D8552" s="219" t="s">
        <v>8065</v>
      </c>
      <c r="E8552" s="219" t="s">
        <v>6389</v>
      </c>
      <c r="F8552" s="219" t="s">
        <v>6438</v>
      </c>
      <c r="G8552" s="219" t="s">
        <v>7958</v>
      </c>
      <c r="H8552" s="219" t="s">
        <v>5990</v>
      </c>
      <c r="I8552" s="220" t="s">
        <v>8324</v>
      </c>
      <c r="J8552" s="221">
        <v>3920</v>
      </c>
      <c r="K8552" s="221">
        <v>2</v>
      </c>
      <c r="L8552" s="221">
        <v>7840</v>
      </c>
    </row>
    <row r="8553" spans="1:12" s="167" customFormat="1">
      <c r="A8553" s="218" t="str">
        <f t="shared" si="37"/>
        <v>O221102058582일반상품</v>
      </c>
      <c r="B8553" s="219" t="s">
        <v>9475</v>
      </c>
      <c r="C8553" s="219" t="s">
        <v>8023</v>
      </c>
      <c r="D8553" s="219" t="s">
        <v>8065</v>
      </c>
      <c r="E8553" s="219" t="s">
        <v>6389</v>
      </c>
      <c r="F8553" s="219" t="s">
        <v>6438</v>
      </c>
      <c r="G8553" s="219" t="s">
        <v>7958</v>
      </c>
      <c r="H8553" s="219" t="s">
        <v>5990</v>
      </c>
      <c r="I8553" s="220" t="s">
        <v>7263</v>
      </c>
      <c r="J8553" s="221">
        <v>9900</v>
      </c>
      <c r="K8553" s="221">
        <v>2</v>
      </c>
      <c r="L8553" s="221">
        <v>19800</v>
      </c>
    </row>
    <row r="8554" spans="1:12" s="167" customFormat="1">
      <c r="A8554" s="218" t="str">
        <f t="shared" si="37"/>
        <v>O221102058582일반상품</v>
      </c>
      <c r="B8554" s="219" t="s">
        <v>9475</v>
      </c>
      <c r="C8554" s="219" t="s">
        <v>8023</v>
      </c>
      <c r="D8554" s="219" t="s">
        <v>8065</v>
      </c>
      <c r="E8554" s="219" t="s">
        <v>6389</v>
      </c>
      <c r="F8554" s="219" t="s">
        <v>6438</v>
      </c>
      <c r="G8554" s="219" t="s">
        <v>7958</v>
      </c>
      <c r="H8554" s="219" t="s">
        <v>5990</v>
      </c>
      <c r="I8554" s="220" t="s">
        <v>7193</v>
      </c>
      <c r="J8554" s="221">
        <v>1900</v>
      </c>
      <c r="K8554" s="221">
        <v>4</v>
      </c>
      <c r="L8554" s="221">
        <v>7600</v>
      </c>
    </row>
    <row r="8555" spans="1:12" s="167" customFormat="1">
      <c r="A8555" s="218" t="str">
        <f t="shared" si="37"/>
        <v>O221102058582일반상품</v>
      </c>
      <c r="B8555" s="219" t="s">
        <v>9475</v>
      </c>
      <c r="C8555" s="219" t="s">
        <v>8023</v>
      </c>
      <c r="D8555" s="219" t="s">
        <v>8065</v>
      </c>
      <c r="E8555" s="219" t="s">
        <v>6389</v>
      </c>
      <c r="F8555" s="219" t="s">
        <v>6438</v>
      </c>
      <c r="G8555" s="219" t="s">
        <v>7958</v>
      </c>
      <c r="H8555" s="219" t="s">
        <v>5990</v>
      </c>
      <c r="I8555" s="220" t="s">
        <v>8744</v>
      </c>
      <c r="J8555" s="221">
        <v>900</v>
      </c>
      <c r="K8555" s="221">
        <v>3</v>
      </c>
      <c r="L8555" s="221">
        <v>2700</v>
      </c>
    </row>
    <row r="8556" spans="1:12" s="167" customFormat="1">
      <c r="A8556" s="218" t="str">
        <f t="shared" ref="A8556:A8615" si="56">B8556&amp;H8556</f>
        <v>O221102058582일반상품</v>
      </c>
      <c r="B8556" s="219" t="s">
        <v>9475</v>
      </c>
      <c r="C8556" s="219" t="s">
        <v>8023</v>
      </c>
      <c r="D8556" s="219" t="s">
        <v>8065</v>
      </c>
      <c r="E8556" s="219" t="s">
        <v>6389</v>
      </c>
      <c r="F8556" s="219" t="s">
        <v>6438</v>
      </c>
      <c r="G8556" s="219" t="s">
        <v>7958</v>
      </c>
      <c r="H8556" s="219" t="s">
        <v>5990</v>
      </c>
      <c r="I8556" s="220" t="s">
        <v>7214</v>
      </c>
      <c r="J8556" s="221">
        <v>3250</v>
      </c>
      <c r="K8556" s="221">
        <v>2</v>
      </c>
      <c r="L8556" s="221">
        <v>6500</v>
      </c>
    </row>
    <row r="8557" spans="1:12" s="167" customFormat="1">
      <c r="A8557" s="218" t="str">
        <f t="shared" si="56"/>
        <v>O221102058582일반상품</v>
      </c>
      <c r="B8557" s="219" t="s">
        <v>9475</v>
      </c>
      <c r="C8557" s="219" t="s">
        <v>8023</v>
      </c>
      <c r="D8557" s="219" t="s">
        <v>8065</v>
      </c>
      <c r="E8557" s="219" t="s">
        <v>6389</v>
      </c>
      <c r="F8557" s="219" t="s">
        <v>6438</v>
      </c>
      <c r="G8557" s="219" t="s">
        <v>7958</v>
      </c>
      <c r="H8557" s="219" t="s">
        <v>5990</v>
      </c>
      <c r="I8557" s="220" t="s">
        <v>7297</v>
      </c>
      <c r="J8557" s="221">
        <v>5890</v>
      </c>
      <c r="K8557" s="221">
        <v>2</v>
      </c>
      <c r="L8557" s="221">
        <v>11780</v>
      </c>
    </row>
    <row r="8558" spans="1:12" s="167" customFormat="1">
      <c r="A8558" s="218" t="str">
        <f t="shared" si="56"/>
        <v>O221102058582일반상품</v>
      </c>
      <c r="B8558" s="219" t="s">
        <v>9475</v>
      </c>
      <c r="C8558" s="219" t="s">
        <v>8023</v>
      </c>
      <c r="D8558" s="219" t="s">
        <v>8065</v>
      </c>
      <c r="E8558" s="219" t="s">
        <v>6389</v>
      </c>
      <c r="F8558" s="219" t="s">
        <v>6438</v>
      </c>
      <c r="G8558" s="219" t="s">
        <v>7958</v>
      </c>
      <c r="H8558" s="219" t="s">
        <v>5990</v>
      </c>
      <c r="I8558" s="220" t="s">
        <v>8539</v>
      </c>
      <c r="J8558" s="221">
        <v>1160</v>
      </c>
      <c r="K8558" s="221">
        <v>2</v>
      </c>
      <c r="L8558" s="221">
        <v>2320</v>
      </c>
    </row>
    <row r="8559" spans="1:12" s="167" customFormat="1">
      <c r="A8559" s="218" t="str">
        <f t="shared" si="56"/>
        <v>O221102058582일반상품</v>
      </c>
      <c r="B8559" s="219" t="s">
        <v>9475</v>
      </c>
      <c r="C8559" s="219" t="s">
        <v>8023</v>
      </c>
      <c r="D8559" s="219" t="s">
        <v>8065</v>
      </c>
      <c r="E8559" s="219" t="s">
        <v>6389</v>
      </c>
      <c r="F8559" s="219" t="s">
        <v>6438</v>
      </c>
      <c r="G8559" s="219" t="s">
        <v>7958</v>
      </c>
      <c r="H8559" s="219" t="s">
        <v>5990</v>
      </c>
      <c r="I8559" s="220" t="s">
        <v>8332</v>
      </c>
      <c r="J8559" s="221">
        <v>3345</v>
      </c>
      <c r="K8559" s="221">
        <v>1</v>
      </c>
      <c r="L8559" s="221">
        <v>3345</v>
      </c>
    </row>
    <row r="8560" spans="1:12" s="167" customFormat="1">
      <c r="A8560" s="218" t="str">
        <f t="shared" si="56"/>
        <v>O221102058582일반상품</v>
      </c>
      <c r="B8560" s="219" t="s">
        <v>9475</v>
      </c>
      <c r="C8560" s="219" t="s">
        <v>8023</v>
      </c>
      <c r="D8560" s="219" t="s">
        <v>8065</v>
      </c>
      <c r="E8560" s="219" t="s">
        <v>6389</v>
      </c>
      <c r="F8560" s="219" t="s">
        <v>6438</v>
      </c>
      <c r="G8560" s="219" t="s">
        <v>7958</v>
      </c>
      <c r="H8560" s="219" t="s">
        <v>5990</v>
      </c>
      <c r="I8560" s="220" t="s">
        <v>8070</v>
      </c>
      <c r="J8560" s="221">
        <v>5220</v>
      </c>
      <c r="K8560" s="221">
        <v>2</v>
      </c>
      <c r="L8560" s="221">
        <v>10440</v>
      </c>
    </row>
    <row r="8561" spans="1:12" s="167" customFormat="1">
      <c r="A8561" s="218" t="str">
        <f t="shared" si="56"/>
        <v>O221102058582일반상품</v>
      </c>
      <c r="B8561" s="219" t="s">
        <v>9475</v>
      </c>
      <c r="C8561" s="219" t="s">
        <v>8023</v>
      </c>
      <c r="D8561" s="219" t="s">
        <v>8065</v>
      </c>
      <c r="E8561" s="219" t="s">
        <v>6389</v>
      </c>
      <c r="F8561" s="219" t="s">
        <v>6438</v>
      </c>
      <c r="G8561" s="219" t="s">
        <v>7958</v>
      </c>
      <c r="H8561" s="219" t="s">
        <v>5990</v>
      </c>
      <c r="I8561" s="220" t="s">
        <v>8908</v>
      </c>
      <c r="J8561" s="221">
        <v>1800</v>
      </c>
      <c r="K8561" s="221">
        <v>1</v>
      </c>
      <c r="L8561" s="221">
        <v>1800</v>
      </c>
    </row>
    <row r="8562" spans="1:12" s="167" customFormat="1">
      <c r="A8562" s="218" t="str">
        <f t="shared" si="56"/>
        <v>O221102058582일반상품</v>
      </c>
      <c r="B8562" s="219" t="s">
        <v>9475</v>
      </c>
      <c r="C8562" s="219" t="s">
        <v>8023</v>
      </c>
      <c r="D8562" s="219" t="s">
        <v>8065</v>
      </c>
      <c r="E8562" s="219" t="s">
        <v>6389</v>
      </c>
      <c r="F8562" s="219" t="s">
        <v>6438</v>
      </c>
      <c r="G8562" s="219" t="s">
        <v>7958</v>
      </c>
      <c r="H8562" s="219" t="s">
        <v>5990</v>
      </c>
      <c r="I8562" s="220" t="s">
        <v>8914</v>
      </c>
      <c r="J8562" s="221">
        <v>5800</v>
      </c>
      <c r="K8562" s="221">
        <v>1</v>
      </c>
      <c r="L8562" s="221">
        <v>5800</v>
      </c>
    </row>
    <row r="8563" spans="1:12" s="167" customFormat="1">
      <c r="A8563" s="218" t="str">
        <f t="shared" si="56"/>
        <v>O221102058582일반상품</v>
      </c>
      <c r="B8563" s="219" t="s">
        <v>9475</v>
      </c>
      <c r="C8563" s="219" t="s">
        <v>8023</v>
      </c>
      <c r="D8563" s="219" t="s">
        <v>8065</v>
      </c>
      <c r="E8563" s="219" t="s">
        <v>6389</v>
      </c>
      <c r="F8563" s="219" t="s">
        <v>6438</v>
      </c>
      <c r="G8563" s="219" t="s">
        <v>7958</v>
      </c>
      <c r="H8563" s="219" t="s">
        <v>5990</v>
      </c>
      <c r="I8563" s="220" t="s">
        <v>8634</v>
      </c>
      <c r="J8563" s="221">
        <v>4700</v>
      </c>
      <c r="K8563" s="221">
        <v>1</v>
      </c>
      <c r="L8563" s="221">
        <v>4700</v>
      </c>
    </row>
    <row r="8564" spans="1:12" s="167" customFormat="1">
      <c r="A8564" s="218" t="str">
        <f t="shared" si="56"/>
        <v>O221102058582일반상품</v>
      </c>
      <c r="B8564" s="219" t="s">
        <v>9475</v>
      </c>
      <c r="C8564" s="219" t="s">
        <v>8023</v>
      </c>
      <c r="D8564" s="219" t="s">
        <v>8065</v>
      </c>
      <c r="E8564" s="219" t="s">
        <v>6389</v>
      </c>
      <c r="F8564" s="219" t="s">
        <v>6438</v>
      </c>
      <c r="G8564" s="219" t="s">
        <v>7958</v>
      </c>
      <c r="H8564" s="219" t="s">
        <v>5990</v>
      </c>
      <c r="I8564" s="220" t="s">
        <v>7232</v>
      </c>
      <c r="J8564" s="221">
        <v>3550</v>
      </c>
      <c r="K8564" s="221">
        <v>2</v>
      </c>
      <c r="L8564" s="221">
        <v>7100</v>
      </c>
    </row>
    <row r="8565" spans="1:12" s="167" customFormat="1">
      <c r="A8565" s="218" t="str">
        <f t="shared" si="56"/>
        <v>O221102058582일반상품</v>
      </c>
      <c r="B8565" s="219" t="s">
        <v>9475</v>
      </c>
      <c r="C8565" s="219" t="s">
        <v>8023</v>
      </c>
      <c r="D8565" s="219" t="s">
        <v>8065</v>
      </c>
      <c r="E8565" s="219" t="s">
        <v>6389</v>
      </c>
      <c r="F8565" s="219" t="s">
        <v>6438</v>
      </c>
      <c r="G8565" s="219" t="s">
        <v>7958</v>
      </c>
      <c r="H8565" s="219" t="s">
        <v>5990</v>
      </c>
      <c r="I8565" s="220" t="s">
        <v>8489</v>
      </c>
      <c r="J8565" s="221">
        <v>8400</v>
      </c>
      <c r="K8565" s="221">
        <v>1</v>
      </c>
      <c r="L8565" s="221">
        <v>8400</v>
      </c>
    </row>
    <row r="8566" spans="1:12" s="167" customFormat="1">
      <c r="A8566" s="218" t="str">
        <f t="shared" si="56"/>
        <v>O221102058582일반상품</v>
      </c>
      <c r="B8566" s="219" t="s">
        <v>9475</v>
      </c>
      <c r="C8566" s="219" t="s">
        <v>8023</v>
      </c>
      <c r="D8566" s="219" t="s">
        <v>8065</v>
      </c>
      <c r="E8566" s="219" t="s">
        <v>6389</v>
      </c>
      <c r="F8566" s="219" t="s">
        <v>6438</v>
      </c>
      <c r="G8566" s="219" t="s">
        <v>7958</v>
      </c>
      <c r="H8566" s="219" t="s">
        <v>5990</v>
      </c>
      <c r="I8566" s="220" t="s">
        <v>8406</v>
      </c>
      <c r="J8566" s="221">
        <v>1090</v>
      </c>
      <c r="K8566" s="221">
        <v>2</v>
      </c>
      <c r="L8566" s="221">
        <v>2180</v>
      </c>
    </row>
    <row r="8567" spans="1:12" s="167" customFormat="1">
      <c r="A8567" s="218" t="str">
        <f t="shared" si="56"/>
        <v>O221102058582일반상품</v>
      </c>
      <c r="B8567" s="219" t="s">
        <v>9475</v>
      </c>
      <c r="C8567" s="219" t="s">
        <v>8023</v>
      </c>
      <c r="D8567" s="219" t="s">
        <v>8065</v>
      </c>
      <c r="E8567" s="219" t="s">
        <v>6389</v>
      </c>
      <c r="F8567" s="219" t="s">
        <v>6438</v>
      </c>
      <c r="G8567" s="219" t="s">
        <v>7958</v>
      </c>
      <c r="H8567" s="219" t="s">
        <v>5990</v>
      </c>
      <c r="I8567" s="220" t="s">
        <v>8357</v>
      </c>
      <c r="J8567" s="221">
        <v>1000</v>
      </c>
      <c r="K8567" s="221">
        <v>2</v>
      </c>
      <c r="L8567" s="221">
        <v>2000</v>
      </c>
    </row>
    <row r="8568" spans="1:12" s="167" customFormat="1">
      <c r="A8568" s="218" t="str">
        <f t="shared" si="56"/>
        <v>O221102058582일반상품</v>
      </c>
      <c r="B8568" s="219" t="s">
        <v>9475</v>
      </c>
      <c r="C8568" s="219" t="s">
        <v>8023</v>
      </c>
      <c r="D8568" s="219" t="s">
        <v>8065</v>
      </c>
      <c r="E8568" s="219" t="s">
        <v>6389</v>
      </c>
      <c r="F8568" s="219" t="s">
        <v>6438</v>
      </c>
      <c r="G8568" s="219" t="s">
        <v>7958</v>
      </c>
      <c r="H8568" s="219" t="s">
        <v>5990</v>
      </c>
      <c r="I8568" s="220" t="s">
        <v>8646</v>
      </c>
      <c r="J8568" s="221">
        <v>4200</v>
      </c>
      <c r="K8568" s="221">
        <v>4</v>
      </c>
      <c r="L8568" s="221">
        <v>16800</v>
      </c>
    </row>
    <row r="8569" spans="1:12" s="167" customFormat="1">
      <c r="A8569" s="218" t="str">
        <f t="shared" si="56"/>
        <v>O221102058582일반상품</v>
      </c>
      <c r="B8569" s="219" t="s">
        <v>9475</v>
      </c>
      <c r="C8569" s="219" t="s">
        <v>8023</v>
      </c>
      <c r="D8569" s="219" t="s">
        <v>8065</v>
      </c>
      <c r="E8569" s="219" t="s">
        <v>6389</v>
      </c>
      <c r="F8569" s="219" t="s">
        <v>6438</v>
      </c>
      <c r="G8569" s="219" t="s">
        <v>7958</v>
      </c>
      <c r="H8569" s="219" t="s">
        <v>5990</v>
      </c>
      <c r="I8569" s="220" t="s">
        <v>8894</v>
      </c>
      <c r="J8569" s="221">
        <v>1070</v>
      </c>
      <c r="K8569" s="221">
        <v>2</v>
      </c>
      <c r="L8569" s="221">
        <v>2140</v>
      </c>
    </row>
    <row r="8570" spans="1:12" s="167" customFormat="1">
      <c r="A8570" s="218" t="str">
        <f t="shared" si="56"/>
        <v>O221102058582일반상품</v>
      </c>
      <c r="B8570" s="219" t="s">
        <v>9475</v>
      </c>
      <c r="C8570" s="219" t="s">
        <v>8023</v>
      </c>
      <c r="D8570" s="219" t="s">
        <v>8065</v>
      </c>
      <c r="E8570" s="219" t="s">
        <v>6389</v>
      </c>
      <c r="F8570" s="219" t="s">
        <v>6438</v>
      </c>
      <c r="G8570" s="219" t="s">
        <v>7958</v>
      </c>
      <c r="H8570" s="219" t="s">
        <v>5990</v>
      </c>
      <c r="I8570" s="220" t="s">
        <v>8335</v>
      </c>
      <c r="J8570" s="221">
        <v>1080</v>
      </c>
      <c r="K8570" s="221">
        <v>5</v>
      </c>
      <c r="L8570" s="221">
        <v>5400</v>
      </c>
    </row>
    <row r="8571" spans="1:12" s="167" customFormat="1">
      <c r="A8571" s="218" t="str">
        <f t="shared" si="56"/>
        <v>O221102058582일반상품</v>
      </c>
      <c r="B8571" s="219" t="s">
        <v>9475</v>
      </c>
      <c r="C8571" s="219" t="s">
        <v>8023</v>
      </c>
      <c r="D8571" s="219" t="s">
        <v>8065</v>
      </c>
      <c r="E8571" s="219" t="s">
        <v>6389</v>
      </c>
      <c r="F8571" s="219" t="s">
        <v>6438</v>
      </c>
      <c r="G8571" s="219" t="s">
        <v>7958</v>
      </c>
      <c r="H8571" s="219" t="s">
        <v>5990</v>
      </c>
      <c r="I8571" s="220" t="s">
        <v>8514</v>
      </c>
      <c r="J8571" s="221">
        <v>2160</v>
      </c>
      <c r="K8571" s="221">
        <v>5</v>
      </c>
      <c r="L8571" s="221">
        <v>10800</v>
      </c>
    </row>
    <row r="8572" spans="1:12" s="167" customFormat="1">
      <c r="A8572" s="218" t="str">
        <f t="shared" si="56"/>
        <v>O221102058582일반상품</v>
      </c>
      <c r="B8572" s="219" t="s">
        <v>9475</v>
      </c>
      <c r="C8572" s="219" t="s">
        <v>8023</v>
      </c>
      <c r="D8572" s="219" t="s">
        <v>8065</v>
      </c>
      <c r="E8572" s="219" t="s">
        <v>6389</v>
      </c>
      <c r="F8572" s="219" t="s">
        <v>6438</v>
      </c>
      <c r="G8572" s="219" t="s">
        <v>7958</v>
      </c>
      <c r="H8572" s="219" t="s">
        <v>5990</v>
      </c>
      <c r="I8572" s="220" t="s">
        <v>7207</v>
      </c>
      <c r="J8572" s="221">
        <v>2000</v>
      </c>
      <c r="K8572" s="221">
        <v>2</v>
      </c>
      <c r="L8572" s="221">
        <v>4000</v>
      </c>
    </row>
    <row r="8573" spans="1:12" s="167" customFormat="1">
      <c r="A8573" s="218" t="str">
        <f t="shared" si="56"/>
        <v>O221102058582일반상품</v>
      </c>
      <c r="B8573" s="219" t="s">
        <v>9475</v>
      </c>
      <c r="C8573" s="219" t="s">
        <v>8023</v>
      </c>
      <c r="D8573" s="219" t="s">
        <v>8065</v>
      </c>
      <c r="E8573" s="219" t="s">
        <v>6389</v>
      </c>
      <c r="F8573" s="219" t="s">
        <v>6438</v>
      </c>
      <c r="G8573" s="219" t="s">
        <v>7958</v>
      </c>
      <c r="H8573" s="219" t="s">
        <v>5990</v>
      </c>
      <c r="I8573" s="220" t="s">
        <v>8938</v>
      </c>
      <c r="J8573" s="221">
        <v>2500</v>
      </c>
      <c r="K8573" s="221">
        <v>1</v>
      </c>
      <c r="L8573" s="221">
        <v>2500</v>
      </c>
    </row>
    <row r="8574" spans="1:12" s="167" customFormat="1">
      <c r="A8574" s="218" t="str">
        <f t="shared" si="56"/>
        <v>O221102058582일반상품</v>
      </c>
      <c r="B8574" s="219" t="s">
        <v>9475</v>
      </c>
      <c r="C8574" s="219" t="s">
        <v>8023</v>
      </c>
      <c r="D8574" s="219" t="s">
        <v>8065</v>
      </c>
      <c r="E8574" s="219" t="s">
        <v>6389</v>
      </c>
      <c r="F8574" s="219" t="s">
        <v>6438</v>
      </c>
      <c r="G8574" s="219" t="s">
        <v>7958</v>
      </c>
      <c r="H8574" s="219" t="s">
        <v>5990</v>
      </c>
      <c r="I8574" s="220" t="s">
        <v>8945</v>
      </c>
      <c r="J8574" s="221">
        <v>3560</v>
      </c>
      <c r="K8574" s="221">
        <v>2</v>
      </c>
      <c r="L8574" s="221">
        <v>7120</v>
      </c>
    </row>
    <row r="8575" spans="1:12" s="167" customFormat="1">
      <c r="A8575" s="218" t="str">
        <f t="shared" si="56"/>
        <v>O221102058582일반상품</v>
      </c>
      <c r="B8575" s="219" t="s">
        <v>9475</v>
      </c>
      <c r="C8575" s="219" t="s">
        <v>8023</v>
      </c>
      <c r="D8575" s="219" t="s">
        <v>8065</v>
      </c>
      <c r="E8575" s="219" t="s">
        <v>6389</v>
      </c>
      <c r="F8575" s="219" t="s">
        <v>6438</v>
      </c>
      <c r="G8575" s="219" t="s">
        <v>7958</v>
      </c>
      <c r="H8575" s="219" t="s">
        <v>5990</v>
      </c>
      <c r="I8575" s="220" t="s">
        <v>8766</v>
      </c>
      <c r="J8575" s="221">
        <v>1070</v>
      </c>
      <c r="K8575" s="221">
        <v>5</v>
      </c>
      <c r="L8575" s="221">
        <v>5350</v>
      </c>
    </row>
    <row r="8576" spans="1:12" s="167" customFormat="1">
      <c r="A8576" s="218" t="str">
        <f t="shared" si="56"/>
        <v>O221102058582일반상품</v>
      </c>
      <c r="B8576" s="219" t="s">
        <v>9475</v>
      </c>
      <c r="C8576" s="219" t="s">
        <v>8023</v>
      </c>
      <c r="D8576" s="219" t="s">
        <v>8065</v>
      </c>
      <c r="E8576" s="219" t="s">
        <v>6389</v>
      </c>
      <c r="F8576" s="219" t="s">
        <v>6438</v>
      </c>
      <c r="G8576" s="219" t="s">
        <v>7958</v>
      </c>
      <c r="H8576" s="219" t="s">
        <v>5990</v>
      </c>
      <c r="I8576" s="220" t="s">
        <v>8922</v>
      </c>
      <c r="J8576" s="221">
        <v>5420</v>
      </c>
      <c r="K8576" s="221">
        <v>1</v>
      </c>
      <c r="L8576" s="221">
        <v>5420</v>
      </c>
    </row>
    <row r="8577" spans="1:12" s="167" customFormat="1">
      <c r="A8577" s="218" t="str">
        <f t="shared" si="56"/>
        <v>O221102058582일반상품</v>
      </c>
      <c r="B8577" s="219" t="s">
        <v>9475</v>
      </c>
      <c r="C8577" s="219" t="s">
        <v>8023</v>
      </c>
      <c r="D8577" s="219" t="s">
        <v>8065</v>
      </c>
      <c r="E8577" s="219" t="s">
        <v>6389</v>
      </c>
      <c r="F8577" s="219" t="s">
        <v>6438</v>
      </c>
      <c r="G8577" s="219" t="s">
        <v>7958</v>
      </c>
      <c r="H8577" s="219" t="s">
        <v>5990</v>
      </c>
      <c r="I8577" s="220" t="s">
        <v>8888</v>
      </c>
      <c r="J8577" s="221">
        <v>5700</v>
      </c>
      <c r="K8577" s="221">
        <v>1</v>
      </c>
      <c r="L8577" s="221">
        <v>5700</v>
      </c>
    </row>
    <row r="8578" spans="1:12" s="167" customFormat="1">
      <c r="A8578" s="218" t="str">
        <f t="shared" si="56"/>
        <v>O221102058582일반상품</v>
      </c>
      <c r="B8578" s="219" t="s">
        <v>9475</v>
      </c>
      <c r="C8578" s="219" t="s">
        <v>8023</v>
      </c>
      <c r="D8578" s="219" t="s">
        <v>8065</v>
      </c>
      <c r="E8578" s="219" t="s">
        <v>6389</v>
      </c>
      <c r="F8578" s="219" t="s">
        <v>6438</v>
      </c>
      <c r="G8578" s="219" t="s">
        <v>7958</v>
      </c>
      <c r="H8578" s="219" t="s">
        <v>5990</v>
      </c>
      <c r="I8578" s="220" t="s">
        <v>8393</v>
      </c>
      <c r="J8578" s="221">
        <v>5900</v>
      </c>
      <c r="K8578" s="221">
        <v>1</v>
      </c>
      <c r="L8578" s="221">
        <v>5900</v>
      </c>
    </row>
    <row r="8579" spans="1:12" s="167" customFormat="1">
      <c r="A8579" s="218" t="str">
        <f t="shared" si="56"/>
        <v>O221102058582일반상품</v>
      </c>
      <c r="B8579" s="219" t="s">
        <v>9475</v>
      </c>
      <c r="C8579" s="219" t="s">
        <v>8023</v>
      </c>
      <c r="D8579" s="219" t="s">
        <v>8065</v>
      </c>
      <c r="E8579" s="219" t="s">
        <v>6389</v>
      </c>
      <c r="F8579" s="219" t="s">
        <v>6438</v>
      </c>
      <c r="G8579" s="219" t="s">
        <v>7958</v>
      </c>
      <c r="H8579" s="219" t="s">
        <v>5990</v>
      </c>
      <c r="I8579" s="220" t="s">
        <v>8492</v>
      </c>
      <c r="J8579" s="221">
        <v>4200</v>
      </c>
      <c r="K8579" s="221">
        <v>2</v>
      </c>
      <c r="L8579" s="221">
        <v>8400</v>
      </c>
    </row>
    <row r="8580" spans="1:12" s="167" customFormat="1">
      <c r="A8580" s="218" t="str">
        <f t="shared" si="56"/>
        <v>O221102058582일반상품</v>
      </c>
      <c r="B8580" s="219" t="s">
        <v>9475</v>
      </c>
      <c r="C8580" s="219" t="s">
        <v>8023</v>
      </c>
      <c r="D8580" s="219" t="s">
        <v>8065</v>
      </c>
      <c r="E8580" s="219" t="s">
        <v>6389</v>
      </c>
      <c r="F8580" s="219" t="s">
        <v>6438</v>
      </c>
      <c r="G8580" s="219" t="s">
        <v>7958</v>
      </c>
      <c r="H8580" s="219" t="s">
        <v>5990</v>
      </c>
      <c r="I8580" s="220" t="s">
        <v>8025</v>
      </c>
      <c r="J8580" s="221">
        <v>3800</v>
      </c>
      <c r="K8580" s="221">
        <v>4</v>
      </c>
      <c r="L8580" s="221">
        <v>15200</v>
      </c>
    </row>
    <row r="8581" spans="1:12" s="167" customFormat="1">
      <c r="A8581" s="218" t="str">
        <f t="shared" si="56"/>
        <v>O221102058582일반상품</v>
      </c>
      <c r="B8581" s="219" t="s">
        <v>9475</v>
      </c>
      <c r="C8581" s="219" t="s">
        <v>8023</v>
      </c>
      <c r="D8581" s="219" t="s">
        <v>8065</v>
      </c>
      <c r="E8581" s="219" t="s">
        <v>6389</v>
      </c>
      <c r="F8581" s="219" t="s">
        <v>6438</v>
      </c>
      <c r="G8581" s="219" t="s">
        <v>7958</v>
      </c>
      <c r="H8581" s="219" t="s">
        <v>5990</v>
      </c>
      <c r="I8581" s="220" t="s">
        <v>9550</v>
      </c>
      <c r="J8581" s="221">
        <v>4700</v>
      </c>
      <c r="K8581" s="221">
        <v>2</v>
      </c>
      <c r="L8581" s="221">
        <v>9400</v>
      </c>
    </row>
    <row r="8582" spans="1:12" s="167" customFormat="1">
      <c r="A8582" s="218" t="str">
        <f t="shared" si="56"/>
        <v>O221102058582일반상품</v>
      </c>
      <c r="B8582" s="219" t="s">
        <v>9475</v>
      </c>
      <c r="C8582" s="219" t="s">
        <v>8023</v>
      </c>
      <c r="D8582" s="219" t="s">
        <v>8065</v>
      </c>
      <c r="E8582" s="219" t="s">
        <v>6389</v>
      </c>
      <c r="F8582" s="219" t="s">
        <v>6438</v>
      </c>
      <c r="G8582" s="219" t="s">
        <v>7958</v>
      </c>
      <c r="H8582" s="219" t="s">
        <v>5990</v>
      </c>
      <c r="I8582" s="220" t="s">
        <v>8079</v>
      </c>
      <c r="J8582" s="221">
        <v>1900</v>
      </c>
      <c r="K8582" s="221">
        <v>4</v>
      </c>
      <c r="L8582" s="221">
        <v>7600</v>
      </c>
    </row>
    <row r="8583" spans="1:12" s="167" customFormat="1">
      <c r="A8583" s="218" t="str">
        <f t="shared" si="56"/>
        <v>O221102058582일반상품</v>
      </c>
      <c r="B8583" s="219" t="s">
        <v>9475</v>
      </c>
      <c r="C8583" s="219" t="s">
        <v>8023</v>
      </c>
      <c r="D8583" s="219" t="s">
        <v>8065</v>
      </c>
      <c r="E8583" s="219" t="s">
        <v>6389</v>
      </c>
      <c r="F8583" s="219" t="s">
        <v>6438</v>
      </c>
      <c r="G8583" s="219" t="s">
        <v>7958</v>
      </c>
      <c r="H8583" s="219" t="s">
        <v>5990</v>
      </c>
      <c r="I8583" s="220" t="s">
        <v>9698</v>
      </c>
      <c r="J8583" s="221">
        <v>13500</v>
      </c>
      <c r="K8583" s="221">
        <v>1</v>
      </c>
      <c r="L8583" s="221">
        <v>13500</v>
      </c>
    </row>
    <row r="8584" spans="1:12" s="167" customFormat="1">
      <c r="A8584" s="218" t="str">
        <f t="shared" si="56"/>
        <v>O221102058582일반상품</v>
      </c>
      <c r="B8584" s="219" t="s">
        <v>9475</v>
      </c>
      <c r="C8584" s="219" t="s">
        <v>8023</v>
      </c>
      <c r="D8584" s="219" t="s">
        <v>8065</v>
      </c>
      <c r="E8584" s="219" t="s">
        <v>6389</v>
      </c>
      <c r="F8584" s="219" t="s">
        <v>6438</v>
      </c>
      <c r="G8584" s="219" t="s">
        <v>7958</v>
      </c>
      <c r="H8584" s="219" t="s">
        <v>5990</v>
      </c>
      <c r="I8584" s="220" t="s">
        <v>7202</v>
      </c>
      <c r="J8584" s="221">
        <v>5200</v>
      </c>
      <c r="K8584" s="221">
        <v>2</v>
      </c>
      <c r="L8584" s="221">
        <v>10400</v>
      </c>
    </row>
    <row r="8585" spans="1:12" s="167" customFormat="1">
      <c r="A8585" s="218" t="str">
        <f t="shared" si="56"/>
        <v>O221102058582일반상품</v>
      </c>
      <c r="B8585" s="219" t="s">
        <v>9475</v>
      </c>
      <c r="C8585" s="219" t="s">
        <v>8023</v>
      </c>
      <c r="D8585" s="219" t="s">
        <v>8065</v>
      </c>
      <c r="E8585" s="219" t="s">
        <v>6389</v>
      </c>
      <c r="F8585" s="219" t="s">
        <v>6438</v>
      </c>
      <c r="G8585" s="219" t="s">
        <v>7958</v>
      </c>
      <c r="H8585" s="219" t="s">
        <v>5990</v>
      </c>
      <c r="I8585" s="220" t="s">
        <v>9039</v>
      </c>
      <c r="J8585" s="221">
        <v>8900</v>
      </c>
      <c r="K8585" s="221">
        <v>1</v>
      </c>
      <c r="L8585" s="221">
        <v>8900</v>
      </c>
    </row>
    <row r="8586" spans="1:12" s="167" customFormat="1">
      <c r="A8586" s="218" t="str">
        <f t="shared" si="56"/>
        <v>O221102058582일반상품</v>
      </c>
      <c r="B8586" s="219" t="s">
        <v>9475</v>
      </c>
      <c r="C8586" s="219" t="s">
        <v>8023</v>
      </c>
      <c r="D8586" s="219" t="s">
        <v>8065</v>
      </c>
      <c r="E8586" s="219" t="s">
        <v>6389</v>
      </c>
      <c r="F8586" s="219" t="s">
        <v>6438</v>
      </c>
      <c r="G8586" s="219" t="s">
        <v>7958</v>
      </c>
      <c r="H8586" s="219" t="s">
        <v>5990</v>
      </c>
      <c r="I8586" s="220" t="s">
        <v>8394</v>
      </c>
      <c r="J8586" s="221">
        <v>1000</v>
      </c>
      <c r="K8586" s="221">
        <v>7</v>
      </c>
      <c r="L8586" s="221">
        <v>7000</v>
      </c>
    </row>
    <row r="8587" spans="1:12" s="167" customFormat="1">
      <c r="A8587" s="218" t="str">
        <f t="shared" si="56"/>
        <v>O221102058582일반상품</v>
      </c>
      <c r="B8587" s="219" t="s">
        <v>9475</v>
      </c>
      <c r="C8587" s="219" t="s">
        <v>8023</v>
      </c>
      <c r="D8587" s="219" t="s">
        <v>8065</v>
      </c>
      <c r="E8587" s="219" t="s">
        <v>6389</v>
      </c>
      <c r="F8587" s="219" t="s">
        <v>6438</v>
      </c>
      <c r="G8587" s="219" t="s">
        <v>7958</v>
      </c>
      <c r="H8587" s="219" t="s">
        <v>5990</v>
      </c>
      <c r="I8587" s="220" t="s">
        <v>8362</v>
      </c>
      <c r="J8587" s="221">
        <v>1900</v>
      </c>
      <c r="K8587" s="221">
        <v>1</v>
      </c>
      <c r="L8587" s="221">
        <v>1900</v>
      </c>
    </row>
    <row r="8588" spans="1:12" s="167" customFormat="1">
      <c r="A8588" s="218" t="str">
        <f t="shared" si="56"/>
        <v>O221102058575일반상품</v>
      </c>
      <c r="B8588" s="219" t="s">
        <v>9476</v>
      </c>
      <c r="C8588" s="219" t="s">
        <v>8023</v>
      </c>
      <c r="D8588" s="219" t="s">
        <v>8065</v>
      </c>
      <c r="E8588" s="219" t="s">
        <v>6141</v>
      </c>
      <c r="F8588" s="219" t="s">
        <v>8009</v>
      </c>
      <c r="G8588" s="219" t="s">
        <v>8011</v>
      </c>
      <c r="H8588" s="219" t="s">
        <v>5990</v>
      </c>
      <c r="I8588" s="220" t="s">
        <v>8418</v>
      </c>
      <c r="J8588" s="221">
        <v>3170</v>
      </c>
      <c r="K8588" s="221">
        <v>3</v>
      </c>
      <c r="L8588" s="221">
        <v>9510</v>
      </c>
    </row>
    <row r="8589" spans="1:12" s="167" customFormat="1">
      <c r="A8589" s="218" t="str">
        <f t="shared" si="56"/>
        <v>O221102058575일반상품</v>
      </c>
      <c r="B8589" s="219" t="s">
        <v>9476</v>
      </c>
      <c r="C8589" s="219" t="s">
        <v>8023</v>
      </c>
      <c r="D8589" s="219" t="s">
        <v>8065</v>
      </c>
      <c r="E8589" s="219" t="s">
        <v>6141</v>
      </c>
      <c r="F8589" s="219" t="s">
        <v>8009</v>
      </c>
      <c r="G8589" s="219" t="s">
        <v>8011</v>
      </c>
      <c r="H8589" s="219" t="s">
        <v>5990</v>
      </c>
      <c r="I8589" s="220" t="s">
        <v>8461</v>
      </c>
      <c r="J8589" s="221">
        <v>3200</v>
      </c>
      <c r="K8589" s="221">
        <v>1</v>
      </c>
      <c r="L8589" s="221">
        <v>3200</v>
      </c>
    </row>
    <row r="8590" spans="1:12" s="167" customFormat="1">
      <c r="A8590" s="218" t="str">
        <f t="shared" si="56"/>
        <v>O221102058575일반상품</v>
      </c>
      <c r="B8590" s="219" t="s">
        <v>9476</v>
      </c>
      <c r="C8590" s="219" t="s">
        <v>8023</v>
      </c>
      <c r="D8590" s="219" t="s">
        <v>8065</v>
      </c>
      <c r="E8590" s="219" t="s">
        <v>6141</v>
      </c>
      <c r="F8590" s="219" t="s">
        <v>8009</v>
      </c>
      <c r="G8590" s="219" t="s">
        <v>8011</v>
      </c>
      <c r="H8590" s="219" t="s">
        <v>5990</v>
      </c>
      <c r="I8590" s="220" t="s">
        <v>8363</v>
      </c>
      <c r="J8590" s="221">
        <v>1100</v>
      </c>
      <c r="K8590" s="221">
        <v>3</v>
      </c>
      <c r="L8590" s="221">
        <v>3300</v>
      </c>
    </row>
    <row r="8591" spans="1:12" s="167" customFormat="1">
      <c r="A8591" s="218" t="str">
        <f t="shared" si="56"/>
        <v>O221102058575일반상품</v>
      </c>
      <c r="B8591" s="219" t="s">
        <v>9476</v>
      </c>
      <c r="C8591" s="219" t="s">
        <v>8023</v>
      </c>
      <c r="D8591" s="219" t="s">
        <v>8065</v>
      </c>
      <c r="E8591" s="219" t="s">
        <v>6141</v>
      </c>
      <c r="F8591" s="219" t="s">
        <v>8009</v>
      </c>
      <c r="G8591" s="219" t="s">
        <v>8011</v>
      </c>
      <c r="H8591" s="219" t="s">
        <v>5990</v>
      </c>
      <c r="I8591" s="220" t="s">
        <v>7930</v>
      </c>
      <c r="J8591" s="221">
        <v>4200</v>
      </c>
      <c r="K8591" s="221">
        <v>1</v>
      </c>
      <c r="L8591" s="221">
        <v>4200</v>
      </c>
    </row>
    <row r="8592" spans="1:12" s="167" customFormat="1">
      <c r="A8592" s="218" t="str">
        <f t="shared" si="56"/>
        <v>O221102058575일반상품</v>
      </c>
      <c r="B8592" s="219" t="s">
        <v>9476</v>
      </c>
      <c r="C8592" s="219" t="s">
        <v>8023</v>
      </c>
      <c r="D8592" s="219" t="s">
        <v>8065</v>
      </c>
      <c r="E8592" s="219" t="s">
        <v>6141</v>
      </c>
      <c r="F8592" s="219" t="s">
        <v>8009</v>
      </c>
      <c r="G8592" s="219" t="s">
        <v>8011</v>
      </c>
      <c r="H8592" s="219" t="s">
        <v>5990</v>
      </c>
      <c r="I8592" s="220" t="s">
        <v>7190</v>
      </c>
      <c r="J8592" s="221">
        <v>5000</v>
      </c>
      <c r="K8592" s="221">
        <v>1</v>
      </c>
      <c r="L8592" s="221">
        <v>5000</v>
      </c>
    </row>
    <row r="8593" spans="1:12" s="167" customFormat="1">
      <c r="A8593" s="218" t="str">
        <f t="shared" si="56"/>
        <v>O221102058575일반상품</v>
      </c>
      <c r="B8593" s="219" t="s">
        <v>9476</v>
      </c>
      <c r="C8593" s="219" t="s">
        <v>8023</v>
      </c>
      <c r="D8593" s="219" t="s">
        <v>8065</v>
      </c>
      <c r="E8593" s="219" t="s">
        <v>6141</v>
      </c>
      <c r="F8593" s="219" t="s">
        <v>8009</v>
      </c>
      <c r="G8593" s="219" t="s">
        <v>8011</v>
      </c>
      <c r="H8593" s="219" t="s">
        <v>5990</v>
      </c>
      <c r="I8593" s="220" t="s">
        <v>9694</v>
      </c>
      <c r="J8593" s="221">
        <v>6800</v>
      </c>
      <c r="K8593" s="221">
        <v>2</v>
      </c>
      <c r="L8593" s="221">
        <v>13600</v>
      </c>
    </row>
    <row r="8594" spans="1:12" s="167" customFormat="1">
      <c r="A8594" s="218" t="str">
        <f t="shared" si="56"/>
        <v>O221102058575일반상품</v>
      </c>
      <c r="B8594" s="219" t="s">
        <v>9476</v>
      </c>
      <c r="C8594" s="219" t="s">
        <v>8023</v>
      </c>
      <c r="D8594" s="219" t="s">
        <v>8065</v>
      </c>
      <c r="E8594" s="219" t="s">
        <v>6141</v>
      </c>
      <c r="F8594" s="219" t="s">
        <v>8009</v>
      </c>
      <c r="G8594" s="219" t="s">
        <v>8011</v>
      </c>
      <c r="H8594" s="219" t="s">
        <v>5990</v>
      </c>
      <c r="I8594" s="220" t="s">
        <v>8438</v>
      </c>
      <c r="J8594" s="221">
        <v>1100</v>
      </c>
      <c r="K8594" s="221">
        <v>3</v>
      </c>
      <c r="L8594" s="221">
        <v>3300</v>
      </c>
    </row>
    <row r="8595" spans="1:12" s="167" customFormat="1">
      <c r="A8595" s="218" t="str">
        <f t="shared" si="56"/>
        <v>O221102058575일반상품</v>
      </c>
      <c r="B8595" s="219" t="s">
        <v>9476</v>
      </c>
      <c r="C8595" s="219" t="s">
        <v>8023</v>
      </c>
      <c r="D8595" s="219" t="s">
        <v>8065</v>
      </c>
      <c r="E8595" s="219" t="s">
        <v>6141</v>
      </c>
      <c r="F8595" s="219" t="s">
        <v>8009</v>
      </c>
      <c r="G8595" s="219" t="s">
        <v>8011</v>
      </c>
      <c r="H8595" s="219" t="s">
        <v>5990</v>
      </c>
      <c r="I8595" s="220" t="s">
        <v>8664</v>
      </c>
      <c r="J8595" s="221">
        <v>8140</v>
      </c>
      <c r="K8595" s="221">
        <v>1</v>
      </c>
      <c r="L8595" s="221">
        <v>8140</v>
      </c>
    </row>
    <row r="8596" spans="1:12" s="167" customFormat="1">
      <c r="A8596" s="218" t="str">
        <f t="shared" si="56"/>
        <v>O221102058575일반상품</v>
      </c>
      <c r="B8596" s="219" t="s">
        <v>9476</v>
      </c>
      <c r="C8596" s="219" t="s">
        <v>8023</v>
      </c>
      <c r="D8596" s="219" t="s">
        <v>8065</v>
      </c>
      <c r="E8596" s="219" t="s">
        <v>6141</v>
      </c>
      <c r="F8596" s="219" t="s">
        <v>8009</v>
      </c>
      <c r="G8596" s="219" t="s">
        <v>8011</v>
      </c>
      <c r="H8596" s="219" t="s">
        <v>5990</v>
      </c>
      <c r="I8596" s="220" t="s">
        <v>7254</v>
      </c>
      <c r="J8596" s="221">
        <v>2850</v>
      </c>
      <c r="K8596" s="221">
        <v>3</v>
      </c>
      <c r="L8596" s="221">
        <v>8550</v>
      </c>
    </row>
    <row r="8597" spans="1:12" s="167" customFormat="1">
      <c r="A8597" s="218" t="str">
        <f t="shared" si="56"/>
        <v>O221102058575일반상품</v>
      </c>
      <c r="B8597" s="219" t="s">
        <v>9476</v>
      </c>
      <c r="C8597" s="219" t="s">
        <v>8023</v>
      </c>
      <c r="D8597" s="219" t="s">
        <v>8065</v>
      </c>
      <c r="E8597" s="219" t="s">
        <v>6141</v>
      </c>
      <c r="F8597" s="219" t="s">
        <v>8009</v>
      </c>
      <c r="G8597" s="219" t="s">
        <v>8011</v>
      </c>
      <c r="H8597" s="219" t="s">
        <v>5990</v>
      </c>
      <c r="I8597" s="220" t="s">
        <v>8524</v>
      </c>
      <c r="J8597" s="221">
        <v>5800</v>
      </c>
      <c r="K8597" s="221">
        <v>1</v>
      </c>
      <c r="L8597" s="221">
        <v>5800</v>
      </c>
    </row>
    <row r="8598" spans="1:12" s="167" customFormat="1">
      <c r="A8598" s="218" t="str">
        <f t="shared" si="56"/>
        <v>O221102058575일반상품</v>
      </c>
      <c r="B8598" s="219" t="s">
        <v>9476</v>
      </c>
      <c r="C8598" s="219" t="s">
        <v>8023</v>
      </c>
      <c r="D8598" s="219" t="s">
        <v>8065</v>
      </c>
      <c r="E8598" s="219" t="s">
        <v>6141</v>
      </c>
      <c r="F8598" s="219" t="s">
        <v>8009</v>
      </c>
      <c r="G8598" s="219" t="s">
        <v>8011</v>
      </c>
      <c r="H8598" s="219" t="s">
        <v>5990</v>
      </c>
      <c r="I8598" s="220" t="s">
        <v>8687</v>
      </c>
      <c r="J8598" s="221">
        <v>3160</v>
      </c>
      <c r="K8598" s="221">
        <v>2</v>
      </c>
      <c r="L8598" s="221">
        <v>6320</v>
      </c>
    </row>
    <row r="8599" spans="1:12" s="167" customFormat="1">
      <c r="A8599" s="218" t="str">
        <f t="shared" si="56"/>
        <v>O221102058575일반상품</v>
      </c>
      <c r="B8599" s="219" t="s">
        <v>9476</v>
      </c>
      <c r="C8599" s="219" t="s">
        <v>8023</v>
      </c>
      <c r="D8599" s="219" t="s">
        <v>8065</v>
      </c>
      <c r="E8599" s="219" t="s">
        <v>6141</v>
      </c>
      <c r="F8599" s="219" t="s">
        <v>8009</v>
      </c>
      <c r="G8599" s="219" t="s">
        <v>8011</v>
      </c>
      <c r="H8599" s="219" t="s">
        <v>5990</v>
      </c>
      <c r="I8599" s="220" t="s">
        <v>7222</v>
      </c>
      <c r="J8599" s="221">
        <v>10000</v>
      </c>
      <c r="K8599" s="221">
        <v>1</v>
      </c>
      <c r="L8599" s="221">
        <v>10000</v>
      </c>
    </row>
    <row r="8600" spans="1:12" s="167" customFormat="1">
      <c r="A8600" s="218" t="str">
        <f t="shared" si="56"/>
        <v>O221102058575일반상품</v>
      </c>
      <c r="B8600" s="219" t="s">
        <v>9476</v>
      </c>
      <c r="C8600" s="219" t="s">
        <v>8023</v>
      </c>
      <c r="D8600" s="219" t="s">
        <v>8065</v>
      </c>
      <c r="E8600" s="219" t="s">
        <v>6141</v>
      </c>
      <c r="F8600" s="219" t="s">
        <v>8009</v>
      </c>
      <c r="G8600" s="219" t="s">
        <v>8011</v>
      </c>
      <c r="H8600" s="219" t="s">
        <v>5990</v>
      </c>
      <c r="I8600" s="220" t="s">
        <v>7259</v>
      </c>
      <c r="J8600" s="221">
        <v>5850</v>
      </c>
      <c r="K8600" s="221">
        <v>1</v>
      </c>
      <c r="L8600" s="221">
        <v>5850</v>
      </c>
    </row>
    <row r="8601" spans="1:12" s="167" customFormat="1">
      <c r="A8601" s="218" t="str">
        <f t="shared" si="56"/>
        <v>O221102058575일반상품</v>
      </c>
      <c r="B8601" s="219" t="s">
        <v>9476</v>
      </c>
      <c r="C8601" s="219" t="s">
        <v>8023</v>
      </c>
      <c r="D8601" s="219" t="s">
        <v>8065</v>
      </c>
      <c r="E8601" s="219" t="s">
        <v>6141</v>
      </c>
      <c r="F8601" s="219" t="s">
        <v>8009</v>
      </c>
      <c r="G8601" s="219" t="s">
        <v>8011</v>
      </c>
      <c r="H8601" s="219" t="s">
        <v>5990</v>
      </c>
      <c r="I8601" s="220" t="s">
        <v>8030</v>
      </c>
      <c r="J8601" s="221">
        <v>12500</v>
      </c>
      <c r="K8601" s="221">
        <v>1</v>
      </c>
      <c r="L8601" s="221">
        <v>12500</v>
      </c>
    </row>
    <row r="8602" spans="1:12" s="167" customFormat="1">
      <c r="A8602" s="218" t="str">
        <f t="shared" si="56"/>
        <v>O221102058575일반상품</v>
      </c>
      <c r="B8602" s="219" t="s">
        <v>9476</v>
      </c>
      <c r="C8602" s="219" t="s">
        <v>8023</v>
      </c>
      <c r="D8602" s="219" t="s">
        <v>8065</v>
      </c>
      <c r="E8602" s="219" t="s">
        <v>6141</v>
      </c>
      <c r="F8602" s="219" t="s">
        <v>8009</v>
      </c>
      <c r="G8602" s="219" t="s">
        <v>8011</v>
      </c>
      <c r="H8602" s="219" t="s">
        <v>5990</v>
      </c>
      <c r="I8602" s="220" t="s">
        <v>8400</v>
      </c>
      <c r="J8602" s="221">
        <v>1270</v>
      </c>
      <c r="K8602" s="221">
        <v>3</v>
      </c>
      <c r="L8602" s="221">
        <v>3810</v>
      </c>
    </row>
    <row r="8603" spans="1:12" s="167" customFormat="1">
      <c r="A8603" s="218" t="str">
        <f t="shared" si="56"/>
        <v>O221102058575일반상품</v>
      </c>
      <c r="B8603" s="219" t="s">
        <v>9476</v>
      </c>
      <c r="C8603" s="219" t="s">
        <v>8023</v>
      </c>
      <c r="D8603" s="219" t="s">
        <v>8065</v>
      </c>
      <c r="E8603" s="219" t="s">
        <v>6141</v>
      </c>
      <c r="F8603" s="219" t="s">
        <v>8009</v>
      </c>
      <c r="G8603" s="219" t="s">
        <v>8011</v>
      </c>
      <c r="H8603" s="219" t="s">
        <v>5990</v>
      </c>
      <c r="I8603" s="220" t="s">
        <v>7205</v>
      </c>
      <c r="J8603" s="221">
        <v>5430</v>
      </c>
      <c r="K8603" s="221">
        <v>1</v>
      </c>
      <c r="L8603" s="221">
        <v>5430</v>
      </c>
    </row>
    <row r="8604" spans="1:12" s="167" customFormat="1">
      <c r="A8604" s="218" t="str">
        <f t="shared" si="56"/>
        <v>O221102058575일반상품</v>
      </c>
      <c r="B8604" s="219" t="s">
        <v>9476</v>
      </c>
      <c r="C8604" s="219" t="s">
        <v>8023</v>
      </c>
      <c r="D8604" s="219" t="s">
        <v>8065</v>
      </c>
      <c r="E8604" s="219" t="s">
        <v>6141</v>
      </c>
      <c r="F8604" s="219" t="s">
        <v>8009</v>
      </c>
      <c r="G8604" s="219" t="s">
        <v>8011</v>
      </c>
      <c r="H8604" s="219" t="s">
        <v>5990</v>
      </c>
      <c r="I8604" s="220" t="s">
        <v>8668</v>
      </c>
      <c r="J8604" s="221">
        <v>3020</v>
      </c>
      <c r="K8604" s="221">
        <v>3</v>
      </c>
      <c r="L8604" s="221">
        <v>9060</v>
      </c>
    </row>
    <row r="8605" spans="1:12" s="167" customFormat="1">
      <c r="A8605" s="218" t="str">
        <f t="shared" si="56"/>
        <v>O221102058575일반상품</v>
      </c>
      <c r="B8605" s="219" t="s">
        <v>9476</v>
      </c>
      <c r="C8605" s="219" t="s">
        <v>8023</v>
      </c>
      <c r="D8605" s="219" t="s">
        <v>8065</v>
      </c>
      <c r="E8605" s="219" t="s">
        <v>6141</v>
      </c>
      <c r="F8605" s="219" t="s">
        <v>8009</v>
      </c>
      <c r="G8605" s="219" t="s">
        <v>8011</v>
      </c>
      <c r="H8605" s="219" t="s">
        <v>5990</v>
      </c>
      <c r="I8605" s="220" t="s">
        <v>8708</v>
      </c>
      <c r="J8605" s="221">
        <v>3280</v>
      </c>
      <c r="K8605" s="221">
        <v>2</v>
      </c>
      <c r="L8605" s="221">
        <v>6560</v>
      </c>
    </row>
    <row r="8606" spans="1:12" s="167" customFormat="1">
      <c r="A8606" s="218" t="str">
        <f t="shared" si="56"/>
        <v>O221102058575일반상품</v>
      </c>
      <c r="B8606" s="219" t="s">
        <v>9476</v>
      </c>
      <c r="C8606" s="219" t="s">
        <v>8023</v>
      </c>
      <c r="D8606" s="219" t="s">
        <v>8065</v>
      </c>
      <c r="E8606" s="219" t="s">
        <v>6141</v>
      </c>
      <c r="F8606" s="219" t="s">
        <v>8009</v>
      </c>
      <c r="G8606" s="219" t="s">
        <v>8011</v>
      </c>
      <c r="H8606" s="219" t="s">
        <v>5990</v>
      </c>
      <c r="I8606" s="220" t="s">
        <v>9597</v>
      </c>
      <c r="J8606" s="221">
        <v>3340</v>
      </c>
      <c r="K8606" s="221">
        <v>1</v>
      </c>
      <c r="L8606" s="221">
        <v>3340</v>
      </c>
    </row>
    <row r="8607" spans="1:12" s="167" customFormat="1">
      <c r="A8607" s="218" t="str">
        <f t="shared" si="56"/>
        <v>O221102058575일반상품</v>
      </c>
      <c r="B8607" s="219" t="s">
        <v>9476</v>
      </c>
      <c r="C8607" s="219" t="s">
        <v>8023</v>
      </c>
      <c r="D8607" s="219" t="s">
        <v>8065</v>
      </c>
      <c r="E8607" s="219" t="s">
        <v>6141</v>
      </c>
      <c r="F8607" s="219" t="s">
        <v>8009</v>
      </c>
      <c r="G8607" s="219" t="s">
        <v>8011</v>
      </c>
      <c r="H8607" s="219" t="s">
        <v>5990</v>
      </c>
      <c r="I8607" s="220" t="s">
        <v>8688</v>
      </c>
      <c r="J8607" s="221">
        <v>9240</v>
      </c>
      <c r="K8607" s="221">
        <v>2</v>
      </c>
      <c r="L8607" s="221">
        <v>18480</v>
      </c>
    </row>
    <row r="8608" spans="1:12" s="167" customFormat="1">
      <c r="A8608" s="218" t="str">
        <f t="shared" si="56"/>
        <v>O221102058575일반상품</v>
      </c>
      <c r="B8608" s="219" t="s">
        <v>9476</v>
      </c>
      <c r="C8608" s="219" t="s">
        <v>8023</v>
      </c>
      <c r="D8608" s="219" t="s">
        <v>8065</v>
      </c>
      <c r="E8608" s="219" t="s">
        <v>6141</v>
      </c>
      <c r="F8608" s="219" t="s">
        <v>8009</v>
      </c>
      <c r="G8608" s="219" t="s">
        <v>8011</v>
      </c>
      <c r="H8608" s="219" t="s">
        <v>5990</v>
      </c>
      <c r="I8608" s="220" t="s">
        <v>7235</v>
      </c>
      <c r="J8608" s="221">
        <v>9240</v>
      </c>
      <c r="K8608" s="221">
        <v>1</v>
      </c>
      <c r="L8608" s="221">
        <v>9240</v>
      </c>
    </row>
    <row r="8609" spans="1:12" s="167" customFormat="1">
      <c r="A8609" s="218" t="str">
        <f t="shared" si="56"/>
        <v>O221102058575일반상품</v>
      </c>
      <c r="B8609" s="219" t="s">
        <v>9476</v>
      </c>
      <c r="C8609" s="219" t="s">
        <v>8023</v>
      </c>
      <c r="D8609" s="219" t="s">
        <v>8065</v>
      </c>
      <c r="E8609" s="219" t="s">
        <v>6141</v>
      </c>
      <c r="F8609" s="219" t="s">
        <v>8009</v>
      </c>
      <c r="G8609" s="219" t="s">
        <v>8011</v>
      </c>
      <c r="H8609" s="219" t="s">
        <v>5990</v>
      </c>
      <c r="I8609" s="220" t="s">
        <v>8651</v>
      </c>
      <c r="J8609" s="221">
        <v>7100</v>
      </c>
      <c r="K8609" s="221">
        <v>1</v>
      </c>
      <c r="L8609" s="221">
        <v>7100</v>
      </c>
    </row>
    <row r="8610" spans="1:12" s="167" customFormat="1">
      <c r="A8610" s="218" t="str">
        <f t="shared" si="56"/>
        <v>O221102058575일반상품</v>
      </c>
      <c r="B8610" s="219" t="s">
        <v>9476</v>
      </c>
      <c r="C8610" s="219" t="s">
        <v>8023</v>
      </c>
      <c r="D8610" s="219" t="s">
        <v>8065</v>
      </c>
      <c r="E8610" s="219" t="s">
        <v>6141</v>
      </c>
      <c r="F8610" s="219" t="s">
        <v>8009</v>
      </c>
      <c r="G8610" s="219" t="s">
        <v>8011</v>
      </c>
      <c r="H8610" s="219" t="s">
        <v>5990</v>
      </c>
      <c r="I8610" s="220" t="s">
        <v>7265</v>
      </c>
      <c r="J8610" s="221">
        <v>7400</v>
      </c>
      <c r="K8610" s="221">
        <v>1</v>
      </c>
      <c r="L8610" s="221">
        <v>7400</v>
      </c>
    </row>
    <row r="8611" spans="1:12" s="167" customFormat="1">
      <c r="A8611" s="218" t="str">
        <f t="shared" si="56"/>
        <v>O221102058575일반상품</v>
      </c>
      <c r="B8611" s="219" t="s">
        <v>9476</v>
      </c>
      <c r="C8611" s="219" t="s">
        <v>8023</v>
      </c>
      <c r="D8611" s="219" t="s">
        <v>8065</v>
      </c>
      <c r="E8611" s="219" t="s">
        <v>6141</v>
      </c>
      <c r="F8611" s="219" t="s">
        <v>8009</v>
      </c>
      <c r="G8611" s="219" t="s">
        <v>8011</v>
      </c>
      <c r="H8611" s="219" t="s">
        <v>5990</v>
      </c>
      <c r="I8611" s="220" t="s">
        <v>8332</v>
      </c>
      <c r="J8611" s="221">
        <v>3345</v>
      </c>
      <c r="K8611" s="221">
        <v>1</v>
      </c>
      <c r="L8611" s="221">
        <v>3345</v>
      </c>
    </row>
    <row r="8612" spans="1:12" s="167" customFormat="1">
      <c r="A8612" s="218" t="str">
        <f t="shared" si="56"/>
        <v>O221102058575일반상품</v>
      </c>
      <c r="B8612" s="219" t="s">
        <v>9476</v>
      </c>
      <c r="C8612" s="219" t="s">
        <v>8023</v>
      </c>
      <c r="D8612" s="219" t="s">
        <v>8065</v>
      </c>
      <c r="E8612" s="219" t="s">
        <v>6141</v>
      </c>
      <c r="F8612" s="219" t="s">
        <v>8009</v>
      </c>
      <c r="G8612" s="219" t="s">
        <v>8011</v>
      </c>
      <c r="H8612" s="219" t="s">
        <v>5990</v>
      </c>
      <c r="I8612" s="220" t="s">
        <v>8357</v>
      </c>
      <c r="J8612" s="221">
        <v>1000</v>
      </c>
      <c r="K8612" s="221">
        <v>3</v>
      </c>
      <c r="L8612" s="221">
        <v>3000</v>
      </c>
    </row>
    <row r="8613" spans="1:12" s="167" customFormat="1">
      <c r="A8613" s="218" t="str">
        <f t="shared" si="56"/>
        <v>O221102058575일반상품</v>
      </c>
      <c r="B8613" s="219" t="s">
        <v>9476</v>
      </c>
      <c r="C8613" s="219" t="s">
        <v>8023</v>
      </c>
      <c r="D8613" s="219" t="s">
        <v>8065</v>
      </c>
      <c r="E8613" s="219" t="s">
        <v>6141</v>
      </c>
      <c r="F8613" s="219" t="s">
        <v>8009</v>
      </c>
      <c r="G8613" s="219" t="s">
        <v>8011</v>
      </c>
      <c r="H8613" s="219" t="s">
        <v>5990</v>
      </c>
      <c r="I8613" s="220" t="s">
        <v>8078</v>
      </c>
      <c r="J8613" s="221">
        <v>1000</v>
      </c>
      <c r="K8613" s="221">
        <v>2</v>
      </c>
      <c r="L8613" s="221">
        <v>2000</v>
      </c>
    </row>
    <row r="8614" spans="1:12" s="167" customFormat="1">
      <c r="A8614" s="218" t="str">
        <f t="shared" si="56"/>
        <v>O221102058575일반상품</v>
      </c>
      <c r="B8614" s="219" t="s">
        <v>9476</v>
      </c>
      <c r="C8614" s="219" t="s">
        <v>8023</v>
      </c>
      <c r="D8614" s="219" t="s">
        <v>8065</v>
      </c>
      <c r="E8614" s="219" t="s">
        <v>6141</v>
      </c>
      <c r="F8614" s="219" t="s">
        <v>8009</v>
      </c>
      <c r="G8614" s="219" t="s">
        <v>8011</v>
      </c>
      <c r="H8614" s="219" t="s">
        <v>5990</v>
      </c>
      <c r="I8614" s="220" t="s">
        <v>8656</v>
      </c>
      <c r="J8614" s="221">
        <v>9200</v>
      </c>
      <c r="K8614" s="221">
        <v>1</v>
      </c>
      <c r="L8614" s="221">
        <v>9200</v>
      </c>
    </row>
    <row r="8615" spans="1:12" s="167" customFormat="1">
      <c r="A8615" s="218" t="str">
        <f t="shared" si="56"/>
        <v>O221102058575일반상품</v>
      </c>
      <c r="B8615" s="219" t="s">
        <v>9476</v>
      </c>
      <c r="C8615" s="219" t="s">
        <v>8023</v>
      </c>
      <c r="D8615" s="219" t="s">
        <v>8065</v>
      </c>
      <c r="E8615" s="219" t="s">
        <v>6141</v>
      </c>
      <c r="F8615" s="219" t="s">
        <v>8009</v>
      </c>
      <c r="G8615" s="219" t="s">
        <v>8011</v>
      </c>
      <c r="H8615" s="219" t="s">
        <v>5990</v>
      </c>
      <c r="I8615" s="220" t="s">
        <v>8657</v>
      </c>
      <c r="J8615" s="221">
        <v>12400</v>
      </c>
      <c r="K8615" s="221">
        <v>1</v>
      </c>
      <c r="L8615" s="221">
        <v>12400</v>
      </c>
    </row>
    <row r="8616" spans="1:12" s="167" customFormat="1">
      <c r="A8616" s="218" t="str">
        <f t="shared" ref="A8616:A8727" si="57">B8616&amp;H8616</f>
        <v>O221102058567일반상품</v>
      </c>
      <c r="B8616" s="219" t="s">
        <v>9477</v>
      </c>
      <c r="C8616" s="219" t="s">
        <v>8023</v>
      </c>
      <c r="D8616" s="219" t="s">
        <v>8065</v>
      </c>
      <c r="E8616" s="219" t="s">
        <v>7705</v>
      </c>
      <c r="F8616" s="219" t="s">
        <v>6439</v>
      </c>
      <c r="G8616" s="219" t="s">
        <v>8001</v>
      </c>
      <c r="H8616" s="219" t="s">
        <v>5990</v>
      </c>
      <c r="I8616" s="220" t="s">
        <v>7278</v>
      </c>
      <c r="J8616" s="221">
        <v>7500</v>
      </c>
      <c r="K8616" s="221">
        <v>2</v>
      </c>
      <c r="L8616" s="221">
        <v>15000</v>
      </c>
    </row>
    <row r="8617" spans="1:12" s="167" customFormat="1">
      <c r="A8617" s="218" t="str">
        <f t="shared" si="57"/>
        <v>O221102058567일반상품</v>
      </c>
      <c r="B8617" s="219" t="s">
        <v>9477</v>
      </c>
      <c r="C8617" s="219" t="s">
        <v>8023</v>
      </c>
      <c r="D8617" s="219" t="s">
        <v>8065</v>
      </c>
      <c r="E8617" s="219" t="s">
        <v>7705</v>
      </c>
      <c r="F8617" s="219" t="s">
        <v>6439</v>
      </c>
      <c r="G8617" s="219" t="s">
        <v>8001</v>
      </c>
      <c r="H8617" s="219" t="s">
        <v>5990</v>
      </c>
      <c r="I8617" s="220" t="s">
        <v>8422</v>
      </c>
      <c r="J8617" s="221">
        <v>4700</v>
      </c>
      <c r="K8617" s="221">
        <v>3</v>
      </c>
      <c r="L8617" s="221">
        <v>14100</v>
      </c>
    </row>
    <row r="8618" spans="1:12" s="167" customFormat="1">
      <c r="A8618" s="218" t="str">
        <f t="shared" si="57"/>
        <v>O221102058567일반상품</v>
      </c>
      <c r="B8618" s="219" t="s">
        <v>9477</v>
      </c>
      <c r="C8618" s="219" t="s">
        <v>8023</v>
      </c>
      <c r="D8618" s="219" t="s">
        <v>8065</v>
      </c>
      <c r="E8618" s="219" t="s">
        <v>7705</v>
      </c>
      <c r="F8618" s="219" t="s">
        <v>6439</v>
      </c>
      <c r="G8618" s="219" t="s">
        <v>8001</v>
      </c>
      <c r="H8618" s="219" t="s">
        <v>5990</v>
      </c>
      <c r="I8618" s="220" t="s">
        <v>8767</v>
      </c>
      <c r="J8618" s="221">
        <v>1090</v>
      </c>
      <c r="K8618" s="221">
        <v>2</v>
      </c>
      <c r="L8618" s="221">
        <v>2180</v>
      </c>
    </row>
    <row r="8619" spans="1:12" s="167" customFormat="1">
      <c r="A8619" s="218" t="str">
        <f t="shared" si="57"/>
        <v>O221102058567일반상품</v>
      </c>
      <c r="B8619" s="219" t="s">
        <v>9477</v>
      </c>
      <c r="C8619" s="219" t="s">
        <v>8023</v>
      </c>
      <c r="D8619" s="219" t="s">
        <v>8065</v>
      </c>
      <c r="E8619" s="219" t="s">
        <v>7705</v>
      </c>
      <c r="F8619" s="219" t="s">
        <v>6439</v>
      </c>
      <c r="G8619" s="219" t="s">
        <v>8001</v>
      </c>
      <c r="H8619" s="219" t="s">
        <v>5990</v>
      </c>
      <c r="I8619" s="220" t="s">
        <v>8397</v>
      </c>
      <c r="J8619" s="221">
        <v>10200</v>
      </c>
      <c r="K8619" s="221">
        <v>3</v>
      </c>
      <c r="L8619" s="221">
        <v>30600</v>
      </c>
    </row>
    <row r="8620" spans="1:12" s="167" customFormat="1">
      <c r="A8620" s="218" t="str">
        <f t="shared" si="57"/>
        <v>O221102058567일반상품</v>
      </c>
      <c r="B8620" s="219" t="s">
        <v>9477</v>
      </c>
      <c r="C8620" s="219" t="s">
        <v>8023</v>
      </c>
      <c r="D8620" s="219" t="s">
        <v>8065</v>
      </c>
      <c r="E8620" s="219" t="s">
        <v>7705</v>
      </c>
      <c r="F8620" s="219" t="s">
        <v>6439</v>
      </c>
      <c r="G8620" s="219" t="s">
        <v>8001</v>
      </c>
      <c r="H8620" s="219" t="s">
        <v>5990</v>
      </c>
      <c r="I8620" s="220" t="s">
        <v>7271</v>
      </c>
      <c r="J8620" s="221">
        <v>3900</v>
      </c>
      <c r="K8620" s="221">
        <v>5</v>
      </c>
      <c r="L8620" s="221">
        <v>19500</v>
      </c>
    </row>
    <row r="8621" spans="1:12" s="167" customFormat="1">
      <c r="A8621" s="218" t="str">
        <f t="shared" si="57"/>
        <v>O221102058567일반상품</v>
      </c>
      <c r="B8621" s="219" t="s">
        <v>9477</v>
      </c>
      <c r="C8621" s="219" t="s">
        <v>8023</v>
      </c>
      <c r="D8621" s="219" t="s">
        <v>8065</v>
      </c>
      <c r="E8621" s="219" t="s">
        <v>7705</v>
      </c>
      <c r="F8621" s="219" t="s">
        <v>6439</v>
      </c>
      <c r="G8621" s="219" t="s">
        <v>8001</v>
      </c>
      <c r="H8621" s="219" t="s">
        <v>5990</v>
      </c>
      <c r="I8621" s="220" t="s">
        <v>7258</v>
      </c>
      <c r="J8621" s="221">
        <v>11000</v>
      </c>
      <c r="K8621" s="221">
        <v>2</v>
      </c>
      <c r="L8621" s="221">
        <v>22000</v>
      </c>
    </row>
    <row r="8622" spans="1:12" s="167" customFormat="1">
      <c r="A8622" s="218" t="str">
        <f t="shared" si="57"/>
        <v>O221102058567일반상품</v>
      </c>
      <c r="B8622" s="219" t="s">
        <v>9477</v>
      </c>
      <c r="C8622" s="219" t="s">
        <v>8023</v>
      </c>
      <c r="D8622" s="219" t="s">
        <v>8065</v>
      </c>
      <c r="E8622" s="219" t="s">
        <v>7705</v>
      </c>
      <c r="F8622" s="219" t="s">
        <v>6439</v>
      </c>
      <c r="G8622" s="219" t="s">
        <v>8001</v>
      </c>
      <c r="H8622" s="219" t="s">
        <v>5990</v>
      </c>
      <c r="I8622" s="220" t="s">
        <v>8524</v>
      </c>
      <c r="J8622" s="221">
        <v>5800</v>
      </c>
      <c r="K8622" s="221">
        <v>1</v>
      </c>
      <c r="L8622" s="221">
        <v>5800</v>
      </c>
    </row>
    <row r="8623" spans="1:12" s="167" customFormat="1">
      <c r="A8623" s="218" t="str">
        <f t="shared" si="57"/>
        <v>O221102058567일반상품</v>
      </c>
      <c r="B8623" s="219" t="s">
        <v>9477</v>
      </c>
      <c r="C8623" s="219" t="s">
        <v>8023</v>
      </c>
      <c r="D8623" s="219" t="s">
        <v>8065</v>
      </c>
      <c r="E8623" s="219" t="s">
        <v>7705</v>
      </c>
      <c r="F8623" s="219" t="s">
        <v>6439</v>
      </c>
      <c r="G8623" s="219" t="s">
        <v>8001</v>
      </c>
      <c r="H8623" s="219" t="s">
        <v>5990</v>
      </c>
      <c r="I8623" s="220" t="s">
        <v>7192</v>
      </c>
      <c r="J8623" s="221">
        <v>6620</v>
      </c>
      <c r="K8623" s="221">
        <v>4</v>
      </c>
      <c r="L8623" s="221">
        <v>26480</v>
      </c>
    </row>
    <row r="8624" spans="1:12" s="167" customFormat="1">
      <c r="A8624" s="218" t="str">
        <f t="shared" si="57"/>
        <v>O221102058567일반상품</v>
      </c>
      <c r="B8624" s="219" t="s">
        <v>9477</v>
      </c>
      <c r="C8624" s="219" t="s">
        <v>8023</v>
      </c>
      <c r="D8624" s="219" t="s">
        <v>8065</v>
      </c>
      <c r="E8624" s="219" t="s">
        <v>7705</v>
      </c>
      <c r="F8624" s="219" t="s">
        <v>6439</v>
      </c>
      <c r="G8624" s="219" t="s">
        <v>8001</v>
      </c>
      <c r="H8624" s="219" t="s">
        <v>5990</v>
      </c>
      <c r="I8624" s="220" t="s">
        <v>8795</v>
      </c>
      <c r="J8624" s="221">
        <v>11000</v>
      </c>
      <c r="K8624" s="221">
        <v>2</v>
      </c>
      <c r="L8624" s="221">
        <v>22000</v>
      </c>
    </row>
    <row r="8625" spans="1:12" s="167" customFormat="1">
      <c r="A8625" s="218" t="str">
        <f t="shared" si="57"/>
        <v>O221102058567일반상품</v>
      </c>
      <c r="B8625" s="219" t="s">
        <v>9477</v>
      </c>
      <c r="C8625" s="219" t="s">
        <v>8023</v>
      </c>
      <c r="D8625" s="219" t="s">
        <v>8065</v>
      </c>
      <c r="E8625" s="219" t="s">
        <v>7705</v>
      </c>
      <c r="F8625" s="219" t="s">
        <v>6439</v>
      </c>
      <c r="G8625" s="219" t="s">
        <v>8001</v>
      </c>
      <c r="H8625" s="219" t="s">
        <v>5990</v>
      </c>
      <c r="I8625" s="220" t="s">
        <v>9699</v>
      </c>
      <c r="J8625" s="221">
        <v>18600</v>
      </c>
      <c r="K8625" s="221">
        <v>1</v>
      </c>
      <c r="L8625" s="221">
        <v>18600</v>
      </c>
    </row>
    <row r="8626" spans="1:12" s="167" customFormat="1">
      <c r="A8626" s="218" t="str">
        <f t="shared" si="57"/>
        <v>O221102058567일반상품</v>
      </c>
      <c r="B8626" s="219" t="s">
        <v>9477</v>
      </c>
      <c r="C8626" s="219" t="s">
        <v>8023</v>
      </c>
      <c r="D8626" s="219" t="s">
        <v>8065</v>
      </c>
      <c r="E8626" s="219" t="s">
        <v>7705</v>
      </c>
      <c r="F8626" s="219" t="s">
        <v>6439</v>
      </c>
      <c r="G8626" s="219" t="s">
        <v>8001</v>
      </c>
      <c r="H8626" s="219" t="s">
        <v>5990</v>
      </c>
      <c r="I8626" s="220" t="s">
        <v>8698</v>
      </c>
      <c r="J8626" s="221">
        <v>6950</v>
      </c>
      <c r="K8626" s="221">
        <v>1</v>
      </c>
      <c r="L8626" s="221">
        <v>6950</v>
      </c>
    </row>
    <row r="8627" spans="1:12" s="167" customFormat="1">
      <c r="A8627" s="218" t="str">
        <f t="shared" si="57"/>
        <v>O221102058567일반상품</v>
      </c>
      <c r="B8627" s="219" t="s">
        <v>9477</v>
      </c>
      <c r="C8627" s="219" t="s">
        <v>8023</v>
      </c>
      <c r="D8627" s="219" t="s">
        <v>8065</v>
      </c>
      <c r="E8627" s="219" t="s">
        <v>7705</v>
      </c>
      <c r="F8627" s="219" t="s">
        <v>6439</v>
      </c>
      <c r="G8627" s="219" t="s">
        <v>8001</v>
      </c>
      <c r="H8627" s="219" t="s">
        <v>5990</v>
      </c>
      <c r="I8627" s="220" t="s">
        <v>8028</v>
      </c>
      <c r="J8627" s="221">
        <v>9500</v>
      </c>
      <c r="K8627" s="221">
        <v>1</v>
      </c>
      <c r="L8627" s="221">
        <v>9500</v>
      </c>
    </row>
    <row r="8628" spans="1:12" s="167" customFormat="1">
      <c r="A8628" s="218" t="str">
        <f t="shared" si="57"/>
        <v>O221102058567일반상품</v>
      </c>
      <c r="B8628" s="219" t="s">
        <v>9477</v>
      </c>
      <c r="C8628" s="219" t="s">
        <v>8023</v>
      </c>
      <c r="D8628" s="219" t="s">
        <v>8065</v>
      </c>
      <c r="E8628" s="219" t="s">
        <v>7705</v>
      </c>
      <c r="F8628" s="219" t="s">
        <v>6439</v>
      </c>
      <c r="G8628" s="219" t="s">
        <v>8001</v>
      </c>
      <c r="H8628" s="219" t="s">
        <v>5990</v>
      </c>
      <c r="I8628" s="220" t="s">
        <v>8632</v>
      </c>
      <c r="J8628" s="221">
        <v>6280</v>
      </c>
      <c r="K8628" s="221">
        <v>1</v>
      </c>
      <c r="L8628" s="221">
        <v>6280</v>
      </c>
    </row>
    <row r="8629" spans="1:12" s="167" customFormat="1">
      <c r="A8629" s="218" t="str">
        <f t="shared" si="57"/>
        <v>O221102058567일반상품</v>
      </c>
      <c r="B8629" s="219" t="s">
        <v>9477</v>
      </c>
      <c r="C8629" s="219" t="s">
        <v>8023</v>
      </c>
      <c r="D8629" s="219" t="s">
        <v>8065</v>
      </c>
      <c r="E8629" s="219" t="s">
        <v>7705</v>
      </c>
      <c r="F8629" s="219" t="s">
        <v>6439</v>
      </c>
      <c r="G8629" s="219" t="s">
        <v>8001</v>
      </c>
      <c r="H8629" s="219" t="s">
        <v>5990</v>
      </c>
      <c r="I8629" s="220" t="s">
        <v>8954</v>
      </c>
      <c r="J8629" s="221">
        <v>9300</v>
      </c>
      <c r="K8629" s="221">
        <v>1</v>
      </c>
      <c r="L8629" s="221">
        <v>9300</v>
      </c>
    </row>
    <row r="8630" spans="1:12" s="167" customFormat="1">
      <c r="A8630" s="218" t="str">
        <f t="shared" si="57"/>
        <v>O221102058567일반상품</v>
      </c>
      <c r="B8630" s="219" t="s">
        <v>9477</v>
      </c>
      <c r="C8630" s="219" t="s">
        <v>8023</v>
      </c>
      <c r="D8630" s="219" t="s">
        <v>8065</v>
      </c>
      <c r="E8630" s="219" t="s">
        <v>7705</v>
      </c>
      <c r="F8630" s="219" t="s">
        <v>6439</v>
      </c>
      <c r="G8630" s="219" t="s">
        <v>8001</v>
      </c>
      <c r="H8630" s="219" t="s">
        <v>5990</v>
      </c>
      <c r="I8630" s="220" t="s">
        <v>7205</v>
      </c>
      <c r="J8630" s="221">
        <v>5430</v>
      </c>
      <c r="K8630" s="221">
        <v>1</v>
      </c>
      <c r="L8630" s="221">
        <v>5430</v>
      </c>
    </row>
    <row r="8631" spans="1:12" s="167" customFormat="1">
      <c r="A8631" s="218" t="str">
        <f t="shared" si="57"/>
        <v>O221102058567일반상품</v>
      </c>
      <c r="B8631" s="219" t="s">
        <v>9477</v>
      </c>
      <c r="C8631" s="219" t="s">
        <v>8023</v>
      </c>
      <c r="D8631" s="219" t="s">
        <v>8065</v>
      </c>
      <c r="E8631" s="219" t="s">
        <v>7705</v>
      </c>
      <c r="F8631" s="219" t="s">
        <v>6439</v>
      </c>
      <c r="G8631" s="219" t="s">
        <v>8001</v>
      </c>
      <c r="H8631" s="219" t="s">
        <v>5990</v>
      </c>
      <c r="I8631" s="220" t="s">
        <v>8707</v>
      </c>
      <c r="J8631" s="221">
        <v>2220</v>
      </c>
      <c r="K8631" s="221">
        <v>1</v>
      </c>
      <c r="L8631" s="221">
        <v>2220</v>
      </c>
    </row>
    <row r="8632" spans="1:12" s="167" customFormat="1">
      <c r="A8632" s="218" t="str">
        <f t="shared" si="57"/>
        <v>O221102058567일반상품</v>
      </c>
      <c r="B8632" s="219" t="s">
        <v>9477</v>
      </c>
      <c r="C8632" s="219" t="s">
        <v>8023</v>
      </c>
      <c r="D8632" s="219" t="s">
        <v>8065</v>
      </c>
      <c r="E8632" s="219" t="s">
        <v>7705</v>
      </c>
      <c r="F8632" s="219" t="s">
        <v>6439</v>
      </c>
      <c r="G8632" s="219" t="s">
        <v>8001</v>
      </c>
      <c r="H8632" s="219" t="s">
        <v>5990</v>
      </c>
      <c r="I8632" s="220" t="s">
        <v>8330</v>
      </c>
      <c r="J8632" s="221">
        <v>18000</v>
      </c>
      <c r="K8632" s="221">
        <v>1</v>
      </c>
      <c r="L8632" s="221">
        <v>18000</v>
      </c>
    </row>
    <row r="8633" spans="1:12" s="167" customFormat="1">
      <c r="A8633" s="218" t="str">
        <f t="shared" si="57"/>
        <v>O221102058567일반상품</v>
      </c>
      <c r="B8633" s="219" t="s">
        <v>9477</v>
      </c>
      <c r="C8633" s="219" t="s">
        <v>8023</v>
      </c>
      <c r="D8633" s="219" t="s">
        <v>8065</v>
      </c>
      <c r="E8633" s="219" t="s">
        <v>7705</v>
      </c>
      <c r="F8633" s="219" t="s">
        <v>6439</v>
      </c>
      <c r="G8633" s="219" t="s">
        <v>8001</v>
      </c>
      <c r="H8633" s="219" t="s">
        <v>5990</v>
      </c>
      <c r="I8633" s="220" t="s">
        <v>8744</v>
      </c>
      <c r="J8633" s="221">
        <v>900</v>
      </c>
      <c r="K8633" s="221">
        <v>5</v>
      </c>
      <c r="L8633" s="221">
        <v>4500</v>
      </c>
    </row>
    <row r="8634" spans="1:12" s="167" customFormat="1">
      <c r="A8634" s="218" t="str">
        <f t="shared" si="57"/>
        <v>O221102058567일반상품</v>
      </c>
      <c r="B8634" s="219" t="s">
        <v>9477</v>
      </c>
      <c r="C8634" s="219" t="s">
        <v>8023</v>
      </c>
      <c r="D8634" s="219" t="s">
        <v>8065</v>
      </c>
      <c r="E8634" s="219" t="s">
        <v>7705</v>
      </c>
      <c r="F8634" s="219" t="s">
        <v>6439</v>
      </c>
      <c r="G8634" s="219" t="s">
        <v>8001</v>
      </c>
      <c r="H8634" s="219" t="s">
        <v>5990</v>
      </c>
      <c r="I8634" s="220" t="s">
        <v>8768</v>
      </c>
      <c r="J8634" s="221">
        <v>9240</v>
      </c>
      <c r="K8634" s="221">
        <v>1</v>
      </c>
      <c r="L8634" s="221">
        <v>9240</v>
      </c>
    </row>
    <row r="8635" spans="1:12" s="167" customFormat="1">
      <c r="A8635" s="218" t="str">
        <f t="shared" si="57"/>
        <v>O221102058567일반상품</v>
      </c>
      <c r="B8635" s="219" t="s">
        <v>9477</v>
      </c>
      <c r="C8635" s="219" t="s">
        <v>8023</v>
      </c>
      <c r="D8635" s="219" t="s">
        <v>8065</v>
      </c>
      <c r="E8635" s="219" t="s">
        <v>7705</v>
      </c>
      <c r="F8635" s="219" t="s">
        <v>6439</v>
      </c>
      <c r="G8635" s="219" t="s">
        <v>8001</v>
      </c>
      <c r="H8635" s="219" t="s">
        <v>5990</v>
      </c>
      <c r="I8635" s="220" t="s">
        <v>8650</v>
      </c>
      <c r="J8635" s="221">
        <v>2650</v>
      </c>
      <c r="K8635" s="221">
        <v>3</v>
      </c>
      <c r="L8635" s="221">
        <v>7950</v>
      </c>
    </row>
    <row r="8636" spans="1:12" s="167" customFormat="1">
      <c r="A8636" s="218" t="str">
        <f t="shared" si="57"/>
        <v>O221102058567일반상품</v>
      </c>
      <c r="B8636" s="219" t="s">
        <v>9477</v>
      </c>
      <c r="C8636" s="219" t="s">
        <v>8023</v>
      </c>
      <c r="D8636" s="219" t="s">
        <v>8065</v>
      </c>
      <c r="E8636" s="219" t="s">
        <v>7705</v>
      </c>
      <c r="F8636" s="219" t="s">
        <v>6439</v>
      </c>
      <c r="G8636" s="219" t="s">
        <v>8001</v>
      </c>
      <c r="H8636" s="219" t="s">
        <v>5990</v>
      </c>
      <c r="I8636" s="220" t="s">
        <v>7297</v>
      </c>
      <c r="J8636" s="221">
        <v>5890</v>
      </c>
      <c r="K8636" s="221">
        <v>1</v>
      </c>
      <c r="L8636" s="221">
        <v>5890</v>
      </c>
    </row>
    <row r="8637" spans="1:12" s="167" customFormat="1">
      <c r="A8637" s="218" t="str">
        <f t="shared" si="57"/>
        <v>O221102058567일반상품</v>
      </c>
      <c r="B8637" s="219" t="s">
        <v>9477</v>
      </c>
      <c r="C8637" s="219" t="s">
        <v>8023</v>
      </c>
      <c r="D8637" s="219" t="s">
        <v>8065</v>
      </c>
      <c r="E8637" s="219" t="s">
        <v>7705</v>
      </c>
      <c r="F8637" s="219" t="s">
        <v>6439</v>
      </c>
      <c r="G8637" s="219" t="s">
        <v>8001</v>
      </c>
      <c r="H8637" s="219" t="s">
        <v>5990</v>
      </c>
      <c r="I8637" s="220" t="s">
        <v>7978</v>
      </c>
      <c r="J8637" s="221">
        <v>3270</v>
      </c>
      <c r="K8637" s="221">
        <v>5</v>
      </c>
      <c r="L8637" s="221">
        <v>16350</v>
      </c>
    </row>
    <row r="8638" spans="1:12" s="167" customFormat="1">
      <c r="A8638" s="218" t="str">
        <f t="shared" si="57"/>
        <v>O221102058567일반상품</v>
      </c>
      <c r="B8638" s="219" t="s">
        <v>9477</v>
      </c>
      <c r="C8638" s="219" t="s">
        <v>8023</v>
      </c>
      <c r="D8638" s="219" t="s">
        <v>8065</v>
      </c>
      <c r="E8638" s="219" t="s">
        <v>7705</v>
      </c>
      <c r="F8638" s="219" t="s">
        <v>6439</v>
      </c>
      <c r="G8638" s="219" t="s">
        <v>8001</v>
      </c>
      <c r="H8638" s="219" t="s">
        <v>5990</v>
      </c>
      <c r="I8638" s="220" t="s">
        <v>7234</v>
      </c>
      <c r="J8638" s="221">
        <v>6980</v>
      </c>
      <c r="K8638" s="221">
        <v>2</v>
      </c>
      <c r="L8638" s="221">
        <v>13960</v>
      </c>
    </row>
    <row r="8639" spans="1:12" s="167" customFormat="1">
      <c r="A8639" s="218" t="str">
        <f t="shared" si="57"/>
        <v>O221102058567일반상품</v>
      </c>
      <c r="B8639" s="219" t="s">
        <v>9477</v>
      </c>
      <c r="C8639" s="219" t="s">
        <v>8023</v>
      </c>
      <c r="D8639" s="219" t="s">
        <v>8065</v>
      </c>
      <c r="E8639" s="219" t="s">
        <v>7705</v>
      </c>
      <c r="F8639" s="219" t="s">
        <v>6439</v>
      </c>
      <c r="G8639" s="219" t="s">
        <v>8001</v>
      </c>
      <c r="H8639" s="219" t="s">
        <v>5990</v>
      </c>
      <c r="I8639" s="220" t="s">
        <v>8635</v>
      </c>
      <c r="J8639" s="221">
        <v>8100</v>
      </c>
      <c r="K8639" s="221">
        <v>1</v>
      </c>
      <c r="L8639" s="221">
        <v>8100</v>
      </c>
    </row>
    <row r="8640" spans="1:12" s="167" customFormat="1">
      <c r="A8640" s="218" t="str">
        <f t="shared" si="57"/>
        <v>O221102058566일반상품</v>
      </c>
      <c r="B8640" s="219" t="s">
        <v>9478</v>
      </c>
      <c r="C8640" s="219" t="s">
        <v>8023</v>
      </c>
      <c r="D8640" s="219" t="s">
        <v>8065</v>
      </c>
      <c r="E8640" s="219" t="s">
        <v>7705</v>
      </c>
      <c r="F8640" s="219" t="s">
        <v>6437</v>
      </c>
      <c r="G8640" s="219" t="s">
        <v>7836</v>
      </c>
      <c r="H8640" s="219" t="s">
        <v>5990</v>
      </c>
      <c r="I8640" s="220" t="s">
        <v>8638</v>
      </c>
      <c r="J8640" s="221">
        <v>2980</v>
      </c>
      <c r="K8640" s="221">
        <v>2</v>
      </c>
      <c r="L8640" s="221">
        <v>5960</v>
      </c>
    </row>
    <row r="8641" spans="1:12" s="167" customFormat="1">
      <c r="A8641" s="218" t="str">
        <f t="shared" si="57"/>
        <v>O221102058566일반상품</v>
      </c>
      <c r="B8641" s="219" t="s">
        <v>9478</v>
      </c>
      <c r="C8641" s="219" t="s">
        <v>8023</v>
      </c>
      <c r="D8641" s="219" t="s">
        <v>8065</v>
      </c>
      <c r="E8641" s="219" t="s">
        <v>7705</v>
      </c>
      <c r="F8641" s="219" t="s">
        <v>6437</v>
      </c>
      <c r="G8641" s="219" t="s">
        <v>7836</v>
      </c>
      <c r="H8641" s="219" t="s">
        <v>5990</v>
      </c>
      <c r="I8641" s="220" t="s">
        <v>8383</v>
      </c>
      <c r="J8641" s="221">
        <v>5090</v>
      </c>
      <c r="K8641" s="221">
        <v>1</v>
      </c>
      <c r="L8641" s="221">
        <v>5090</v>
      </c>
    </row>
    <row r="8642" spans="1:12" s="167" customFormat="1">
      <c r="A8642" s="218" t="str">
        <f t="shared" si="57"/>
        <v>O221102058566일반상품</v>
      </c>
      <c r="B8642" s="219" t="s">
        <v>9478</v>
      </c>
      <c r="C8642" s="219" t="s">
        <v>8023</v>
      </c>
      <c r="D8642" s="219" t="s">
        <v>8065</v>
      </c>
      <c r="E8642" s="219" t="s">
        <v>7705</v>
      </c>
      <c r="F8642" s="219" t="s">
        <v>6437</v>
      </c>
      <c r="G8642" s="219" t="s">
        <v>7836</v>
      </c>
      <c r="H8642" s="219" t="s">
        <v>5990</v>
      </c>
      <c r="I8642" s="220" t="s">
        <v>7224</v>
      </c>
      <c r="J8642" s="221">
        <v>4430</v>
      </c>
      <c r="K8642" s="221">
        <v>1</v>
      </c>
      <c r="L8642" s="221">
        <v>4430</v>
      </c>
    </row>
    <row r="8643" spans="1:12" s="167" customFormat="1">
      <c r="A8643" s="218" t="str">
        <f t="shared" si="57"/>
        <v>O221102058566일반상품</v>
      </c>
      <c r="B8643" s="219" t="s">
        <v>9478</v>
      </c>
      <c r="C8643" s="219" t="s">
        <v>8023</v>
      </c>
      <c r="D8643" s="219" t="s">
        <v>8065</v>
      </c>
      <c r="E8643" s="219" t="s">
        <v>7705</v>
      </c>
      <c r="F8643" s="219" t="s">
        <v>6437</v>
      </c>
      <c r="G8643" s="219" t="s">
        <v>7836</v>
      </c>
      <c r="H8643" s="219" t="s">
        <v>5990</v>
      </c>
      <c r="I8643" s="220" t="s">
        <v>7975</v>
      </c>
      <c r="J8643" s="221">
        <v>2780</v>
      </c>
      <c r="K8643" s="221">
        <v>2</v>
      </c>
      <c r="L8643" s="221">
        <v>5560</v>
      </c>
    </row>
    <row r="8644" spans="1:12" s="167" customFormat="1">
      <c r="A8644" s="218" t="str">
        <f t="shared" si="57"/>
        <v>O221102058566일반상품</v>
      </c>
      <c r="B8644" s="219" t="s">
        <v>9478</v>
      </c>
      <c r="C8644" s="219" t="s">
        <v>8023</v>
      </c>
      <c r="D8644" s="219" t="s">
        <v>8065</v>
      </c>
      <c r="E8644" s="219" t="s">
        <v>7705</v>
      </c>
      <c r="F8644" s="219" t="s">
        <v>6437</v>
      </c>
      <c r="G8644" s="219" t="s">
        <v>7836</v>
      </c>
      <c r="H8644" s="219" t="s">
        <v>5990</v>
      </c>
      <c r="I8644" s="220" t="s">
        <v>8946</v>
      </c>
      <c r="J8644" s="221">
        <v>2980</v>
      </c>
      <c r="K8644" s="221">
        <v>2</v>
      </c>
      <c r="L8644" s="221">
        <v>5960</v>
      </c>
    </row>
    <row r="8645" spans="1:12" s="167" customFormat="1">
      <c r="A8645" s="218" t="str">
        <f t="shared" si="57"/>
        <v>O221102058566일반상품</v>
      </c>
      <c r="B8645" s="219" t="s">
        <v>9478</v>
      </c>
      <c r="C8645" s="219" t="s">
        <v>8023</v>
      </c>
      <c r="D8645" s="219" t="s">
        <v>8065</v>
      </c>
      <c r="E8645" s="219" t="s">
        <v>7705</v>
      </c>
      <c r="F8645" s="219" t="s">
        <v>6437</v>
      </c>
      <c r="G8645" s="219" t="s">
        <v>7836</v>
      </c>
      <c r="H8645" s="219" t="s">
        <v>5990</v>
      </c>
      <c r="I8645" s="220" t="s">
        <v>7225</v>
      </c>
      <c r="J8645" s="221">
        <v>3910</v>
      </c>
      <c r="K8645" s="221">
        <v>1</v>
      </c>
      <c r="L8645" s="221">
        <v>3910</v>
      </c>
    </row>
    <row r="8646" spans="1:12" s="167" customFormat="1">
      <c r="A8646" s="218" t="str">
        <f t="shared" si="57"/>
        <v>O221102058566일반상품</v>
      </c>
      <c r="B8646" s="219" t="s">
        <v>9478</v>
      </c>
      <c r="C8646" s="219" t="s">
        <v>8023</v>
      </c>
      <c r="D8646" s="219" t="s">
        <v>8065</v>
      </c>
      <c r="E8646" s="219" t="s">
        <v>7705</v>
      </c>
      <c r="F8646" s="219" t="s">
        <v>6437</v>
      </c>
      <c r="G8646" s="219" t="s">
        <v>7836</v>
      </c>
      <c r="H8646" s="219" t="s">
        <v>5990</v>
      </c>
      <c r="I8646" s="220" t="s">
        <v>8349</v>
      </c>
      <c r="J8646" s="221">
        <v>6200</v>
      </c>
      <c r="K8646" s="221">
        <v>2</v>
      </c>
      <c r="L8646" s="221">
        <v>12400</v>
      </c>
    </row>
    <row r="8647" spans="1:12" s="167" customFormat="1">
      <c r="A8647" s="218" t="str">
        <f t="shared" si="57"/>
        <v>O221102058566일반상품</v>
      </c>
      <c r="B8647" s="219" t="s">
        <v>9478</v>
      </c>
      <c r="C8647" s="219" t="s">
        <v>8023</v>
      </c>
      <c r="D8647" s="219" t="s">
        <v>8065</v>
      </c>
      <c r="E8647" s="219" t="s">
        <v>7705</v>
      </c>
      <c r="F8647" s="219" t="s">
        <v>6437</v>
      </c>
      <c r="G8647" s="219" t="s">
        <v>7836</v>
      </c>
      <c r="H8647" s="219" t="s">
        <v>5990</v>
      </c>
      <c r="I8647" s="220" t="s">
        <v>8804</v>
      </c>
      <c r="J8647" s="221">
        <v>9240</v>
      </c>
      <c r="K8647" s="221">
        <v>1</v>
      </c>
      <c r="L8647" s="221">
        <v>9240</v>
      </c>
    </row>
    <row r="8648" spans="1:12" s="167" customFormat="1">
      <c r="A8648" s="218" t="str">
        <f t="shared" si="57"/>
        <v>O221102058566일반상품</v>
      </c>
      <c r="B8648" s="219" t="s">
        <v>9478</v>
      </c>
      <c r="C8648" s="219" t="s">
        <v>8023</v>
      </c>
      <c r="D8648" s="219" t="s">
        <v>8065</v>
      </c>
      <c r="E8648" s="219" t="s">
        <v>7705</v>
      </c>
      <c r="F8648" s="219" t="s">
        <v>6437</v>
      </c>
      <c r="G8648" s="219" t="s">
        <v>7836</v>
      </c>
      <c r="H8648" s="219" t="s">
        <v>5990</v>
      </c>
      <c r="I8648" s="220" t="s">
        <v>9700</v>
      </c>
      <c r="J8648" s="221">
        <v>8710</v>
      </c>
      <c r="K8648" s="221">
        <v>1</v>
      </c>
      <c r="L8648" s="221">
        <v>8710</v>
      </c>
    </row>
    <row r="8649" spans="1:12" s="167" customFormat="1">
      <c r="A8649" s="218" t="str">
        <f t="shared" si="57"/>
        <v>O221102058566일반상품</v>
      </c>
      <c r="B8649" s="219" t="s">
        <v>9478</v>
      </c>
      <c r="C8649" s="219" t="s">
        <v>8023</v>
      </c>
      <c r="D8649" s="219" t="s">
        <v>8065</v>
      </c>
      <c r="E8649" s="219" t="s">
        <v>7705</v>
      </c>
      <c r="F8649" s="219" t="s">
        <v>6437</v>
      </c>
      <c r="G8649" s="219" t="s">
        <v>7836</v>
      </c>
      <c r="H8649" s="219" t="s">
        <v>5990</v>
      </c>
      <c r="I8649" s="220" t="s">
        <v>8706</v>
      </c>
      <c r="J8649" s="221">
        <v>5200</v>
      </c>
      <c r="K8649" s="221">
        <v>3</v>
      </c>
      <c r="L8649" s="221">
        <v>15600</v>
      </c>
    </row>
    <row r="8650" spans="1:12" s="167" customFormat="1">
      <c r="A8650" s="218" t="str">
        <f t="shared" si="57"/>
        <v>O221102058566일반상품</v>
      </c>
      <c r="B8650" s="219" t="s">
        <v>9478</v>
      </c>
      <c r="C8650" s="219" t="s">
        <v>8023</v>
      </c>
      <c r="D8650" s="219" t="s">
        <v>8065</v>
      </c>
      <c r="E8650" s="219" t="s">
        <v>7705</v>
      </c>
      <c r="F8650" s="219" t="s">
        <v>6437</v>
      </c>
      <c r="G8650" s="219" t="s">
        <v>7836</v>
      </c>
      <c r="H8650" s="219" t="s">
        <v>5990</v>
      </c>
      <c r="I8650" s="220" t="s">
        <v>8562</v>
      </c>
      <c r="J8650" s="221">
        <v>12480</v>
      </c>
      <c r="K8650" s="221">
        <v>6</v>
      </c>
      <c r="L8650" s="221">
        <v>74880</v>
      </c>
    </row>
    <row r="8651" spans="1:12" s="167" customFormat="1">
      <c r="A8651" s="218" t="str">
        <f t="shared" si="57"/>
        <v>O221102058566일반상품</v>
      </c>
      <c r="B8651" s="219" t="s">
        <v>9478</v>
      </c>
      <c r="C8651" s="219" t="s">
        <v>8023</v>
      </c>
      <c r="D8651" s="219" t="s">
        <v>8065</v>
      </c>
      <c r="E8651" s="219" t="s">
        <v>7705</v>
      </c>
      <c r="F8651" s="219" t="s">
        <v>6437</v>
      </c>
      <c r="G8651" s="219" t="s">
        <v>7836</v>
      </c>
      <c r="H8651" s="219" t="s">
        <v>5990</v>
      </c>
      <c r="I8651" s="220" t="s">
        <v>8698</v>
      </c>
      <c r="J8651" s="221">
        <v>6950</v>
      </c>
      <c r="K8651" s="221">
        <v>1</v>
      </c>
      <c r="L8651" s="221">
        <v>6950</v>
      </c>
    </row>
    <row r="8652" spans="1:12" s="167" customFormat="1">
      <c r="A8652" s="218" t="str">
        <f t="shared" si="57"/>
        <v>O221102058566일반상품</v>
      </c>
      <c r="B8652" s="219" t="s">
        <v>9478</v>
      </c>
      <c r="C8652" s="219" t="s">
        <v>8023</v>
      </c>
      <c r="D8652" s="219" t="s">
        <v>8065</v>
      </c>
      <c r="E8652" s="219" t="s">
        <v>7705</v>
      </c>
      <c r="F8652" s="219" t="s">
        <v>6437</v>
      </c>
      <c r="G8652" s="219" t="s">
        <v>7836</v>
      </c>
      <c r="H8652" s="219" t="s">
        <v>5990</v>
      </c>
      <c r="I8652" s="220" t="s">
        <v>8862</v>
      </c>
      <c r="J8652" s="221">
        <v>9300</v>
      </c>
      <c r="K8652" s="221">
        <v>1</v>
      </c>
      <c r="L8652" s="221">
        <v>9300</v>
      </c>
    </row>
    <row r="8653" spans="1:12" s="167" customFormat="1">
      <c r="A8653" s="218" t="str">
        <f t="shared" si="57"/>
        <v>O221102058566일반상품</v>
      </c>
      <c r="B8653" s="219" t="s">
        <v>9478</v>
      </c>
      <c r="C8653" s="219" t="s">
        <v>8023</v>
      </c>
      <c r="D8653" s="219" t="s">
        <v>8065</v>
      </c>
      <c r="E8653" s="219" t="s">
        <v>7705</v>
      </c>
      <c r="F8653" s="219" t="s">
        <v>6437</v>
      </c>
      <c r="G8653" s="219" t="s">
        <v>7836</v>
      </c>
      <c r="H8653" s="219" t="s">
        <v>5990</v>
      </c>
      <c r="I8653" s="220" t="s">
        <v>8724</v>
      </c>
      <c r="J8653" s="221">
        <v>3500</v>
      </c>
      <c r="K8653" s="221">
        <v>1</v>
      </c>
      <c r="L8653" s="221">
        <v>3500</v>
      </c>
    </row>
    <row r="8654" spans="1:12" s="167" customFormat="1">
      <c r="A8654" s="218" t="str">
        <f t="shared" si="57"/>
        <v>O221102058566일반상품</v>
      </c>
      <c r="B8654" s="219" t="s">
        <v>9478</v>
      </c>
      <c r="C8654" s="219" t="s">
        <v>8023</v>
      </c>
      <c r="D8654" s="219" t="s">
        <v>8065</v>
      </c>
      <c r="E8654" s="219" t="s">
        <v>7705</v>
      </c>
      <c r="F8654" s="219" t="s">
        <v>6437</v>
      </c>
      <c r="G8654" s="219" t="s">
        <v>7836</v>
      </c>
      <c r="H8654" s="219" t="s">
        <v>5990</v>
      </c>
      <c r="I8654" s="220" t="s">
        <v>7220</v>
      </c>
      <c r="J8654" s="221">
        <v>670</v>
      </c>
      <c r="K8654" s="221">
        <v>1</v>
      </c>
      <c r="L8654" s="221">
        <v>670</v>
      </c>
    </row>
    <row r="8655" spans="1:12" s="167" customFormat="1">
      <c r="A8655" s="218" t="str">
        <f t="shared" si="57"/>
        <v>O221102058566일반상품</v>
      </c>
      <c r="B8655" s="219" t="s">
        <v>9478</v>
      </c>
      <c r="C8655" s="219" t="s">
        <v>8023</v>
      </c>
      <c r="D8655" s="219" t="s">
        <v>8065</v>
      </c>
      <c r="E8655" s="219" t="s">
        <v>7705</v>
      </c>
      <c r="F8655" s="219" t="s">
        <v>6437</v>
      </c>
      <c r="G8655" s="219" t="s">
        <v>7836</v>
      </c>
      <c r="H8655" s="219" t="s">
        <v>5990</v>
      </c>
      <c r="I8655" s="220" t="s">
        <v>7263</v>
      </c>
      <c r="J8655" s="221">
        <v>9900</v>
      </c>
      <c r="K8655" s="221">
        <v>2</v>
      </c>
      <c r="L8655" s="221">
        <v>19800</v>
      </c>
    </row>
    <row r="8656" spans="1:12" s="167" customFormat="1">
      <c r="A8656" s="218" t="str">
        <f t="shared" si="57"/>
        <v>O221102058566일반상품</v>
      </c>
      <c r="B8656" s="219" t="s">
        <v>9478</v>
      </c>
      <c r="C8656" s="219" t="s">
        <v>8023</v>
      </c>
      <c r="D8656" s="219" t="s">
        <v>8065</v>
      </c>
      <c r="E8656" s="219" t="s">
        <v>7705</v>
      </c>
      <c r="F8656" s="219" t="s">
        <v>6437</v>
      </c>
      <c r="G8656" s="219" t="s">
        <v>7836</v>
      </c>
      <c r="H8656" s="219" t="s">
        <v>5990</v>
      </c>
      <c r="I8656" s="220" t="s">
        <v>7264</v>
      </c>
      <c r="J8656" s="221">
        <v>15920</v>
      </c>
      <c r="K8656" s="221">
        <v>2</v>
      </c>
      <c r="L8656" s="221">
        <v>31840</v>
      </c>
    </row>
    <row r="8657" spans="1:12" s="167" customFormat="1">
      <c r="A8657" s="218" t="str">
        <f t="shared" si="57"/>
        <v>O221102058566일반상품</v>
      </c>
      <c r="B8657" s="219" t="s">
        <v>9478</v>
      </c>
      <c r="C8657" s="219" t="s">
        <v>8023</v>
      </c>
      <c r="D8657" s="219" t="s">
        <v>8065</v>
      </c>
      <c r="E8657" s="219" t="s">
        <v>7705</v>
      </c>
      <c r="F8657" s="219" t="s">
        <v>6437</v>
      </c>
      <c r="G8657" s="219" t="s">
        <v>7836</v>
      </c>
      <c r="H8657" s="219" t="s">
        <v>5990</v>
      </c>
      <c r="I8657" s="220" t="s">
        <v>9605</v>
      </c>
      <c r="J8657" s="221">
        <v>6250</v>
      </c>
      <c r="K8657" s="221">
        <v>1</v>
      </c>
      <c r="L8657" s="221">
        <v>6250</v>
      </c>
    </row>
    <row r="8658" spans="1:12" s="167" customFormat="1">
      <c r="A8658" s="218" t="str">
        <f t="shared" si="57"/>
        <v>O221102058566일반상품</v>
      </c>
      <c r="B8658" s="219" t="s">
        <v>9478</v>
      </c>
      <c r="C8658" s="219" t="s">
        <v>8023</v>
      </c>
      <c r="D8658" s="219" t="s">
        <v>8065</v>
      </c>
      <c r="E8658" s="219" t="s">
        <v>7705</v>
      </c>
      <c r="F8658" s="219" t="s">
        <v>6437</v>
      </c>
      <c r="G8658" s="219" t="s">
        <v>7836</v>
      </c>
      <c r="H8658" s="219" t="s">
        <v>5990</v>
      </c>
      <c r="I8658" s="220" t="s">
        <v>8917</v>
      </c>
      <c r="J8658" s="221">
        <v>7180</v>
      </c>
      <c r="K8658" s="221">
        <v>1</v>
      </c>
      <c r="L8658" s="221">
        <v>7180</v>
      </c>
    </row>
    <row r="8659" spans="1:12" s="167" customFormat="1">
      <c r="A8659" s="218" t="str">
        <f t="shared" si="57"/>
        <v>O221102058566일반상품</v>
      </c>
      <c r="B8659" s="219" t="s">
        <v>9478</v>
      </c>
      <c r="C8659" s="219" t="s">
        <v>8023</v>
      </c>
      <c r="D8659" s="219" t="s">
        <v>8065</v>
      </c>
      <c r="E8659" s="219" t="s">
        <v>7705</v>
      </c>
      <c r="F8659" s="219" t="s">
        <v>6437</v>
      </c>
      <c r="G8659" s="219" t="s">
        <v>7836</v>
      </c>
      <c r="H8659" s="219" t="s">
        <v>5990</v>
      </c>
      <c r="I8659" s="220" t="s">
        <v>7229</v>
      </c>
      <c r="J8659" s="221">
        <v>5900</v>
      </c>
      <c r="K8659" s="221">
        <v>3</v>
      </c>
      <c r="L8659" s="221">
        <v>17700</v>
      </c>
    </row>
    <row r="8660" spans="1:12" s="167" customFormat="1">
      <c r="A8660" s="218" t="str">
        <f t="shared" si="57"/>
        <v>O221102058566일반상품</v>
      </c>
      <c r="B8660" s="219" t="s">
        <v>9478</v>
      </c>
      <c r="C8660" s="219" t="s">
        <v>8023</v>
      </c>
      <c r="D8660" s="219" t="s">
        <v>8065</v>
      </c>
      <c r="E8660" s="219" t="s">
        <v>7705</v>
      </c>
      <c r="F8660" s="219" t="s">
        <v>6437</v>
      </c>
      <c r="G8660" s="219" t="s">
        <v>7836</v>
      </c>
      <c r="H8660" s="219" t="s">
        <v>5990</v>
      </c>
      <c r="I8660" s="220" t="s">
        <v>8651</v>
      </c>
      <c r="J8660" s="221">
        <v>7100</v>
      </c>
      <c r="K8660" s="221">
        <v>1</v>
      </c>
      <c r="L8660" s="221">
        <v>7100</v>
      </c>
    </row>
    <row r="8661" spans="1:12" s="167" customFormat="1">
      <c r="A8661" s="218" t="str">
        <f t="shared" si="57"/>
        <v>O221102058566일반상품</v>
      </c>
      <c r="B8661" s="219" t="s">
        <v>9478</v>
      </c>
      <c r="C8661" s="219" t="s">
        <v>8023</v>
      </c>
      <c r="D8661" s="219" t="s">
        <v>8065</v>
      </c>
      <c r="E8661" s="219" t="s">
        <v>7705</v>
      </c>
      <c r="F8661" s="219" t="s">
        <v>6437</v>
      </c>
      <c r="G8661" s="219" t="s">
        <v>7836</v>
      </c>
      <c r="H8661" s="219" t="s">
        <v>5990</v>
      </c>
      <c r="I8661" s="220" t="s">
        <v>7265</v>
      </c>
      <c r="J8661" s="221">
        <v>7400</v>
      </c>
      <c r="K8661" s="221">
        <v>1</v>
      </c>
      <c r="L8661" s="221">
        <v>7400</v>
      </c>
    </row>
    <row r="8662" spans="1:12" s="167" customFormat="1">
      <c r="A8662" s="218" t="str">
        <f t="shared" si="57"/>
        <v>O221102058566일반상품</v>
      </c>
      <c r="B8662" s="219" t="s">
        <v>9478</v>
      </c>
      <c r="C8662" s="219" t="s">
        <v>8023</v>
      </c>
      <c r="D8662" s="219" t="s">
        <v>8065</v>
      </c>
      <c r="E8662" s="219" t="s">
        <v>7705</v>
      </c>
      <c r="F8662" s="219" t="s">
        <v>6437</v>
      </c>
      <c r="G8662" s="219" t="s">
        <v>7836</v>
      </c>
      <c r="H8662" s="219" t="s">
        <v>5990</v>
      </c>
      <c r="I8662" s="220" t="s">
        <v>8634</v>
      </c>
      <c r="J8662" s="221">
        <v>4700</v>
      </c>
      <c r="K8662" s="221">
        <v>1</v>
      </c>
      <c r="L8662" s="221">
        <v>4700</v>
      </c>
    </row>
    <row r="8663" spans="1:12" s="167" customFormat="1">
      <c r="A8663" s="218" t="str">
        <f t="shared" si="57"/>
        <v>O221102058566일반상품</v>
      </c>
      <c r="B8663" s="219" t="s">
        <v>9478</v>
      </c>
      <c r="C8663" s="219" t="s">
        <v>8023</v>
      </c>
      <c r="D8663" s="219" t="s">
        <v>8065</v>
      </c>
      <c r="E8663" s="219" t="s">
        <v>7705</v>
      </c>
      <c r="F8663" s="219" t="s">
        <v>6437</v>
      </c>
      <c r="G8663" s="219" t="s">
        <v>7836</v>
      </c>
      <c r="H8663" s="219" t="s">
        <v>5990</v>
      </c>
      <c r="I8663" s="220" t="s">
        <v>8822</v>
      </c>
      <c r="J8663" s="221">
        <v>3610</v>
      </c>
      <c r="K8663" s="221">
        <v>1</v>
      </c>
      <c r="L8663" s="221">
        <v>3610</v>
      </c>
    </row>
    <row r="8664" spans="1:12" s="167" customFormat="1">
      <c r="A8664" s="218" t="str">
        <f t="shared" si="57"/>
        <v>O221102058566일반상품</v>
      </c>
      <c r="B8664" s="219" t="s">
        <v>9478</v>
      </c>
      <c r="C8664" s="219" t="s">
        <v>8023</v>
      </c>
      <c r="D8664" s="219" t="s">
        <v>8065</v>
      </c>
      <c r="E8664" s="219" t="s">
        <v>7705</v>
      </c>
      <c r="F8664" s="219" t="s">
        <v>6437</v>
      </c>
      <c r="G8664" s="219" t="s">
        <v>7836</v>
      </c>
      <c r="H8664" s="219" t="s">
        <v>5990</v>
      </c>
      <c r="I8664" s="220" t="s">
        <v>8581</v>
      </c>
      <c r="J8664" s="221">
        <v>3610</v>
      </c>
      <c r="K8664" s="221">
        <v>1</v>
      </c>
      <c r="L8664" s="221">
        <v>3610</v>
      </c>
    </row>
    <row r="8665" spans="1:12" s="167" customFormat="1">
      <c r="A8665" s="218" t="str">
        <f t="shared" si="57"/>
        <v>O221102058566일반상품</v>
      </c>
      <c r="B8665" s="219" t="s">
        <v>9478</v>
      </c>
      <c r="C8665" s="219" t="s">
        <v>8023</v>
      </c>
      <c r="D8665" s="219" t="s">
        <v>8065</v>
      </c>
      <c r="E8665" s="219" t="s">
        <v>7705</v>
      </c>
      <c r="F8665" s="219" t="s">
        <v>6437</v>
      </c>
      <c r="G8665" s="219" t="s">
        <v>7836</v>
      </c>
      <c r="H8665" s="219" t="s">
        <v>5990</v>
      </c>
      <c r="I8665" s="220" t="s">
        <v>8380</v>
      </c>
      <c r="J8665" s="221">
        <v>4450</v>
      </c>
      <c r="K8665" s="221">
        <v>1</v>
      </c>
      <c r="L8665" s="221">
        <v>4450</v>
      </c>
    </row>
    <row r="8666" spans="1:12" s="167" customFormat="1">
      <c r="A8666" s="218" t="str">
        <f t="shared" si="57"/>
        <v>O221102058566일반상품</v>
      </c>
      <c r="B8666" s="219" t="s">
        <v>9478</v>
      </c>
      <c r="C8666" s="219" t="s">
        <v>8023</v>
      </c>
      <c r="D8666" s="219" t="s">
        <v>8065</v>
      </c>
      <c r="E8666" s="219" t="s">
        <v>7705</v>
      </c>
      <c r="F8666" s="219" t="s">
        <v>6437</v>
      </c>
      <c r="G8666" s="219" t="s">
        <v>7836</v>
      </c>
      <c r="H8666" s="219" t="s">
        <v>5990</v>
      </c>
      <c r="I8666" s="220" t="s">
        <v>8573</v>
      </c>
      <c r="J8666" s="221">
        <v>4800</v>
      </c>
      <c r="K8666" s="221">
        <v>1</v>
      </c>
      <c r="L8666" s="221">
        <v>4800</v>
      </c>
    </row>
    <row r="8667" spans="1:12" s="167" customFormat="1">
      <c r="A8667" s="218" t="str">
        <f t="shared" si="57"/>
        <v>O221102058566일반상품</v>
      </c>
      <c r="B8667" s="219" t="s">
        <v>9478</v>
      </c>
      <c r="C8667" s="219" t="s">
        <v>8023</v>
      </c>
      <c r="D8667" s="219" t="s">
        <v>8065</v>
      </c>
      <c r="E8667" s="219" t="s">
        <v>7705</v>
      </c>
      <c r="F8667" s="219" t="s">
        <v>6437</v>
      </c>
      <c r="G8667" s="219" t="s">
        <v>7836</v>
      </c>
      <c r="H8667" s="219" t="s">
        <v>5990</v>
      </c>
      <c r="I8667" s="220" t="s">
        <v>8619</v>
      </c>
      <c r="J8667" s="221">
        <v>3500</v>
      </c>
      <c r="K8667" s="221">
        <v>1</v>
      </c>
      <c r="L8667" s="221">
        <v>3500</v>
      </c>
    </row>
    <row r="8668" spans="1:12" s="167" customFormat="1">
      <c r="A8668" s="218" t="str">
        <f t="shared" si="57"/>
        <v>O221102058566일반상품</v>
      </c>
      <c r="B8668" s="219" t="s">
        <v>9478</v>
      </c>
      <c r="C8668" s="219" t="s">
        <v>8023</v>
      </c>
      <c r="D8668" s="219" t="s">
        <v>8065</v>
      </c>
      <c r="E8668" s="219" t="s">
        <v>7705</v>
      </c>
      <c r="F8668" s="219" t="s">
        <v>6437</v>
      </c>
      <c r="G8668" s="219" t="s">
        <v>7836</v>
      </c>
      <c r="H8668" s="219" t="s">
        <v>5990</v>
      </c>
      <c r="I8668" s="220" t="s">
        <v>8393</v>
      </c>
      <c r="J8668" s="221">
        <v>5900</v>
      </c>
      <c r="K8668" s="221">
        <v>1</v>
      </c>
      <c r="L8668" s="221">
        <v>5900</v>
      </c>
    </row>
    <row r="8669" spans="1:12" s="167" customFormat="1">
      <c r="A8669" s="218" t="str">
        <f t="shared" si="57"/>
        <v>O221102058565일반상품</v>
      </c>
      <c r="B8669" s="219" t="s">
        <v>9479</v>
      </c>
      <c r="C8669" s="219" t="s">
        <v>8023</v>
      </c>
      <c r="D8669" s="219" t="s">
        <v>8065</v>
      </c>
      <c r="E8669" s="219" t="s">
        <v>7705</v>
      </c>
      <c r="F8669" s="219" t="s">
        <v>6439</v>
      </c>
      <c r="G8669" s="219" t="s">
        <v>7874</v>
      </c>
      <c r="H8669" s="219" t="s">
        <v>5990</v>
      </c>
      <c r="I8669" s="220" t="s">
        <v>9682</v>
      </c>
      <c r="J8669" s="221">
        <v>950</v>
      </c>
      <c r="K8669" s="221">
        <v>1</v>
      </c>
      <c r="L8669" s="221">
        <v>950</v>
      </c>
    </row>
    <row r="8670" spans="1:12" s="167" customFormat="1">
      <c r="A8670" s="218" t="str">
        <f t="shared" si="57"/>
        <v>O221102058565일반상품</v>
      </c>
      <c r="B8670" s="219" t="s">
        <v>9479</v>
      </c>
      <c r="C8670" s="219" t="s">
        <v>8023</v>
      </c>
      <c r="D8670" s="219" t="s">
        <v>8065</v>
      </c>
      <c r="E8670" s="219" t="s">
        <v>7705</v>
      </c>
      <c r="F8670" s="219" t="s">
        <v>6439</v>
      </c>
      <c r="G8670" s="219" t="s">
        <v>7874</v>
      </c>
      <c r="H8670" s="219" t="s">
        <v>5990</v>
      </c>
      <c r="I8670" s="220" t="s">
        <v>8493</v>
      </c>
      <c r="J8670" s="221">
        <v>5700</v>
      </c>
      <c r="K8670" s="221">
        <v>1</v>
      </c>
      <c r="L8670" s="221">
        <v>5700</v>
      </c>
    </row>
    <row r="8671" spans="1:12" s="167" customFormat="1">
      <c r="A8671" s="218" t="str">
        <f t="shared" si="57"/>
        <v>O221102058565일반상품</v>
      </c>
      <c r="B8671" s="219" t="s">
        <v>9479</v>
      </c>
      <c r="C8671" s="219" t="s">
        <v>8023</v>
      </c>
      <c r="D8671" s="219" t="s">
        <v>8065</v>
      </c>
      <c r="E8671" s="219" t="s">
        <v>7705</v>
      </c>
      <c r="F8671" s="219" t="s">
        <v>6439</v>
      </c>
      <c r="G8671" s="219" t="s">
        <v>7874</v>
      </c>
      <c r="H8671" s="219" t="s">
        <v>5990</v>
      </c>
      <c r="I8671" s="220" t="s">
        <v>9586</v>
      </c>
      <c r="J8671" s="221">
        <v>68400</v>
      </c>
      <c r="K8671" s="221">
        <v>1</v>
      </c>
      <c r="L8671" s="221">
        <v>68400</v>
      </c>
    </row>
    <row r="8672" spans="1:12" s="167" customFormat="1">
      <c r="A8672" s="218" t="str">
        <f t="shared" si="57"/>
        <v>O221102058565일반상품</v>
      </c>
      <c r="B8672" s="219" t="s">
        <v>9479</v>
      </c>
      <c r="C8672" s="219" t="s">
        <v>8023</v>
      </c>
      <c r="D8672" s="219" t="s">
        <v>8065</v>
      </c>
      <c r="E8672" s="219" t="s">
        <v>7705</v>
      </c>
      <c r="F8672" s="219" t="s">
        <v>6439</v>
      </c>
      <c r="G8672" s="219" t="s">
        <v>7874</v>
      </c>
      <c r="H8672" s="219" t="s">
        <v>5990</v>
      </c>
      <c r="I8672" s="220" t="s">
        <v>9701</v>
      </c>
      <c r="J8672" s="221">
        <v>17500</v>
      </c>
      <c r="K8672" s="221">
        <v>1</v>
      </c>
      <c r="L8672" s="221">
        <v>17500</v>
      </c>
    </row>
    <row r="8673" spans="1:12" s="167" customFormat="1">
      <c r="A8673" s="218" t="str">
        <f t="shared" si="57"/>
        <v>O221102058565일반상품</v>
      </c>
      <c r="B8673" s="219" t="s">
        <v>9479</v>
      </c>
      <c r="C8673" s="219" t="s">
        <v>8023</v>
      </c>
      <c r="D8673" s="219" t="s">
        <v>8065</v>
      </c>
      <c r="E8673" s="219" t="s">
        <v>7705</v>
      </c>
      <c r="F8673" s="219" t="s">
        <v>6439</v>
      </c>
      <c r="G8673" s="219" t="s">
        <v>7874</v>
      </c>
      <c r="H8673" s="219" t="s">
        <v>5990</v>
      </c>
      <c r="I8673" s="220" t="s">
        <v>8576</v>
      </c>
      <c r="J8673" s="221">
        <v>23000</v>
      </c>
      <c r="K8673" s="221">
        <v>1</v>
      </c>
      <c r="L8673" s="221">
        <v>23000</v>
      </c>
    </row>
    <row r="8674" spans="1:12" s="167" customFormat="1">
      <c r="A8674" s="218" t="str">
        <f t="shared" si="57"/>
        <v>O221102058565일반상품</v>
      </c>
      <c r="B8674" s="219" t="s">
        <v>9479</v>
      </c>
      <c r="C8674" s="219" t="s">
        <v>8023</v>
      </c>
      <c r="D8674" s="219" t="s">
        <v>8065</v>
      </c>
      <c r="E8674" s="219" t="s">
        <v>7705</v>
      </c>
      <c r="F8674" s="219" t="s">
        <v>6439</v>
      </c>
      <c r="G8674" s="219" t="s">
        <v>7874</v>
      </c>
      <c r="H8674" s="219" t="s">
        <v>5990</v>
      </c>
      <c r="I8674" s="220" t="s">
        <v>8785</v>
      </c>
      <c r="J8674" s="221">
        <v>4100</v>
      </c>
      <c r="K8674" s="221">
        <v>1</v>
      </c>
      <c r="L8674" s="221">
        <v>4100</v>
      </c>
    </row>
    <row r="8675" spans="1:12" s="167" customFormat="1">
      <c r="A8675" s="218" t="str">
        <f t="shared" si="57"/>
        <v>O221102058565일반상품</v>
      </c>
      <c r="B8675" s="219" t="s">
        <v>9479</v>
      </c>
      <c r="C8675" s="219" t="s">
        <v>8023</v>
      </c>
      <c r="D8675" s="219" t="s">
        <v>8065</v>
      </c>
      <c r="E8675" s="219" t="s">
        <v>7705</v>
      </c>
      <c r="F8675" s="219" t="s">
        <v>6439</v>
      </c>
      <c r="G8675" s="219" t="s">
        <v>7874</v>
      </c>
      <c r="H8675" s="219" t="s">
        <v>5990</v>
      </c>
      <c r="I8675" s="220" t="s">
        <v>8786</v>
      </c>
      <c r="J8675" s="221">
        <v>37800</v>
      </c>
      <c r="K8675" s="221">
        <v>1</v>
      </c>
      <c r="L8675" s="221">
        <v>37800</v>
      </c>
    </row>
    <row r="8676" spans="1:12" s="167" customFormat="1">
      <c r="A8676" s="218" t="str">
        <f t="shared" si="57"/>
        <v>O221102058565일반상품</v>
      </c>
      <c r="B8676" s="219" t="s">
        <v>9479</v>
      </c>
      <c r="C8676" s="219" t="s">
        <v>8023</v>
      </c>
      <c r="D8676" s="219" t="s">
        <v>8065</v>
      </c>
      <c r="E8676" s="219" t="s">
        <v>7705</v>
      </c>
      <c r="F8676" s="219" t="s">
        <v>6439</v>
      </c>
      <c r="G8676" s="219" t="s">
        <v>7874</v>
      </c>
      <c r="H8676" s="219" t="s">
        <v>5990</v>
      </c>
      <c r="I8676" s="220" t="s">
        <v>8377</v>
      </c>
      <c r="J8676" s="221">
        <v>49500</v>
      </c>
      <c r="K8676" s="221">
        <v>1</v>
      </c>
      <c r="L8676" s="221">
        <v>49500</v>
      </c>
    </row>
    <row r="8677" spans="1:12" s="167" customFormat="1">
      <c r="A8677" s="218" t="str">
        <f t="shared" si="57"/>
        <v>O221102058565일반상품</v>
      </c>
      <c r="B8677" s="219" t="s">
        <v>9479</v>
      </c>
      <c r="C8677" s="219" t="s">
        <v>8023</v>
      </c>
      <c r="D8677" s="219" t="s">
        <v>8065</v>
      </c>
      <c r="E8677" s="219" t="s">
        <v>7705</v>
      </c>
      <c r="F8677" s="219" t="s">
        <v>6439</v>
      </c>
      <c r="G8677" s="219" t="s">
        <v>7874</v>
      </c>
      <c r="H8677" s="219" t="s">
        <v>5990</v>
      </c>
      <c r="I8677" s="220" t="s">
        <v>8379</v>
      </c>
      <c r="J8677" s="221">
        <v>37000</v>
      </c>
      <c r="K8677" s="221">
        <v>1</v>
      </c>
      <c r="L8677" s="221">
        <v>37000</v>
      </c>
    </row>
    <row r="8678" spans="1:12" s="167" customFormat="1">
      <c r="A8678" s="218" t="str">
        <f t="shared" si="57"/>
        <v>O221102058565일반상품</v>
      </c>
      <c r="B8678" s="219" t="s">
        <v>9479</v>
      </c>
      <c r="C8678" s="219" t="s">
        <v>8023</v>
      </c>
      <c r="D8678" s="219" t="s">
        <v>8065</v>
      </c>
      <c r="E8678" s="219" t="s">
        <v>7705</v>
      </c>
      <c r="F8678" s="219" t="s">
        <v>6439</v>
      </c>
      <c r="G8678" s="219" t="s">
        <v>7874</v>
      </c>
      <c r="H8678" s="219" t="s">
        <v>5990</v>
      </c>
      <c r="I8678" s="220" t="s">
        <v>8552</v>
      </c>
      <c r="J8678" s="221">
        <v>14000</v>
      </c>
      <c r="K8678" s="221">
        <v>1</v>
      </c>
      <c r="L8678" s="221">
        <v>14000</v>
      </c>
    </row>
    <row r="8679" spans="1:12" s="167" customFormat="1">
      <c r="A8679" s="218" t="str">
        <f t="shared" si="57"/>
        <v>O221102058565일반상품</v>
      </c>
      <c r="B8679" s="219" t="s">
        <v>9479</v>
      </c>
      <c r="C8679" s="219" t="s">
        <v>8023</v>
      </c>
      <c r="D8679" s="219" t="s">
        <v>8065</v>
      </c>
      <c r="E8679" s="219" t="s">
        <v>7705</v>
      </c>
      <c r="F8679" s="219" t="s">
        <v>6439</v>
      </c>
      <c r="G8679" s="219" t="s">
        <v>7874</v>
      </c>
      <c r="H8679" s="219" t="s">
        <v>5990</v>
      </c>
      <c r="I8679" s="220" t="s">
        <v>8499</v>
      </c>
      <c r="J8679" s="221">
        <v>4400</v>
      </c>
      <c r="K8679" s="221">
        <v>2</v>
      </c>
      <c r="L8679" s="221">
        <v>8800</v>
      </c>
    </row>
    <row r="8680" spans="1:12" s="167" customFormat="1">
      <c r="A8680" s="218" t="str">
        <f t="shared" si="57"/>
        <v>O221102058565일반상품</v>
      </c>
      <c r="B8680" s="219" t="s">
        <v>9479</v>
      </c>
      <c r="C8680" s="219" t="s">
        <v>8023</v>
      </c>
      <c r="D8680" s="219" t="s">
        <v>8065</v>
      </c>
      <c r="E8680" s="219" t="s">
        <v>7705</v>
      </c>
      <c r="F8680" s="219" t="s">
        <v>6439</v>
      </c>
      <c r="G8680" s="219" t="s">
        <v>7874</v>
      </c>
      <c r="H8680" s="219" t="s">
        <v>5990</v>
      </c>
      <c r="I8680" s="220" t="s">
        <v>8407</v>
      </c>
      <c r="J8680" s="221">
        <v>1380</v>
      </c>
      <c r="K8680" s="221">
        <v>2</v>
      </c>
      <c r="L8680" s="221">
        <v>2760</v>
      </c>
    </row>
    <row r="8681" spans="1:12" s="167" customFormat="1">
      <c r="A8681" s="218" t="str">
        <f t="shared" si="57"/>
        <v>O221102058564일반상품</v>
      </c>
      <c r="B8681" s="219" t="s">
        <v>9480</v>
      </c>
      <c r="C8681" s="219" t="s">
        <v>8023</v>
      </c>
      <c r="D8681" s="219" t="s">
        <v>8065</v>
      </c>
      <c r="E8681" s="219" t="s">
        <v>6089</v>
      </c>
      <c r="F8681" s="219" t="s">
        <v>6437</v>
      </c>
      <c r="G8681" s="219" t="s">
        <v>9531</v>
      </c>
      <c r="H8681" s="219" t="s">
        <v>5990</v>
      </c>
      <c r="I8681" s="220" t="s">
        <v>8418</v>
      </c>
      <c r="J8681" s="221">
        <v>3170</v>
      </c>
      <c r="K8681" s="221">
        <v>1</v>
      </c>
      <c r="L8681" s="221">
        <v>3170</v>
      </c>
    </row>
    <row r="8682" spans="1:12" s="167" customFormat="1">
      <c r="A8682" s="218" t="str">
        <f t="shared" si="57"/>
        <v>O221102058564일반상품</v>
      </c>
      <c r="B8682" s="219" t="s">
        <v>9480</v>
      </c>
      <c r="C8682" s="219" t="s">
        <v>8023</v>
      </c>
      <c r="D8682" s="219" t="s">
        <v>8065</v>
      </c>
      <c r="E8682" s="219" t="s">
        <v>6089</v>
      </c>
      <c r="F8682" s="219" t="s">
        <v>6437</v>
      </c>
      <c r="G8682" s="219" t="s">
        <v>9531</v>
      </c>
      <c r="H8682" s="219" t="s">
        <v>5990</v>
      </c>
      <c r="I8682" s="220" t="s">
        <v>8419</v>
      </c>
      <c r="J8682" s="221">
        <v>3170</v>
      </c>
      <c r="K8682" s="221">
        <v>1</v>
      </c>
      <c r="L8682" s="221">
        <v>3170</v>
      </c>
    </row>
    <row r="8683" spans="1:12" s="167" customFormat="1">
      <c r="A8683" s="218" t="str">
        <f t="shared" si="57"/>
        <v>O221102058564일반상품</v>
      </c>
      <c r="B8683" s="219" t="s">
        <v>9480</v>
      </c>
      <c r="C8683" s="219" t="s">
        <v>8023</v>
      </c>
      <c r="D8683" s="219" t="s">
        <v>8065</v>
      </c>
      <c r="E8683" s="219" t="s">
        <v>6089</v>
      </c>
      <c r="F8683" s="219" t="s">
        <v>6437</v>
      </c>
      <c r="G8683" s="219" t="s">
        <v>9531</v>
      </c>
      <c r="H8683" s="219" t="s">
        <v>5990</v>
      </c>
      <c r="I8683" s="220" t="s">
        <v>9660</v>
      </c>
      <c r="J8683" s="221">
        <v>1870</v>
      </c>
      <c r="K8683" s="221">
        <v>2</v>
      </c>
      <c r="L8683" s="221">
        <v>3740</v>
      </c>
    </row>
    <row r="8684" spans="1:12" s="167" customFormat="1">
      <c r="A8684" s="218" t="str">
        <f t="shared" si="57"/>
        <v>O221102058564일반상품</v>
      </c>
      <c r="B8684" s="219" t="s">
        <v>9480</v>
      </c>
      <c r="C8684" s="219" t="s">
        <v>8023</v>
      </c>
      <c r="D8684" s="219" t="s">
        <v>8065</v>
      </c>
      <c r="E8684" s="219" t="s">
        <v>6089</v>
      </c>
      <c r="F8684" s="219" t="s">
        <v>6437</v>
      </c>
      <c r="G8684" s="219" t="s">
        <v>9531</v>
      </c>
      <c r="H8684" s="219" t="s">
        <v>5990</v>
      </c>
      <c r="I8684" s="220" t="s">
        <v>7189</v>
      </c>
      <c r="J8684" s="221">
        <v>1073</v>
      </c>
      <c r="K8684" s="221">
        <v>3</v>
      </c>
      <c r="L8684" s="221">
        <v>3219</v>
      </c>
    </row>
    <row r="8685" spans="1:12" s="167" customFormat="1">
      <c r="A8685" s="218" t="str">
        <f t="shared" si="57"/>
        <v>O221102058564일반상품</v>
      </c>
      <c r="B8685" s="219" t="s">
        <v>9480</v>
      </c>
      <c r="C8685" s="219" t="s">
        <v>8023</v>
      </c>
      <c r="D8685" s="219" t="s">
        <v>8065</v>
      </c>
      <c r="E8685" s="219" t="s">
        <v>6089</v>
      </c>
      <c r="F8685" s="219" t="s">
        <v>6437</v>
      </c>
      <c r="G8685" s="219" t="s">
        <v>9531</v>
      </c>
      <c r="H8685" s="219" t="s">
        <v>5990</v>
      </c>
      <c r="I8685" s="220" t="s">
        <v>8384</v>
      </c>
      <c r="J8685" s="221">
        <v>3730</v>
      </c>
      <c r="K8685" s="221">
        <v>1</v>
      </c>
      <c r="L8685" s="221">
        <v>3730</v>
      </c>
    </row>
    <row r="8686" spans="1:12" s="167" customFormat="1">
      <c r="A8686" s="218" t="str">
        <f t="shared" si="57"/>
        <v>O221102058564일반상품</v>
      </c>
      <c r="B8686" s="219" t="s">
        <v>9480</v>
      </c>
      <c r="C8686" s="219" t="s">
        <v>8023</v>
      </c>
      <c r="D8686" s="219" t="s">
        <v>8065</v>
      </c>
      <c r="E8686" s="219" t="s">
        <v>6089</v>
      </c>
      <c r="F8686" s="219" t="s">
        <v>6437</v>
      </c>
      <c r="G8686" s="219" t="s">
        <v>9531</v>
      </c>
      <c r="H8686" s="219" t="s">
        <v>5990</v>
      </c>
      <c r="I8686" s="220" t="s">
        <v>9702</v>
      </c>
      <c r="J8686" s="221">
        <v>1390</v>
      </c>
      <c r="K8686" s="221">
        <v>1</v>
      </c>
      <c r="L8686" s="221">
        <v>1390</v>
      </c>
    </row>
    <row r="8687" spans="1:12" s="167" customFormat="1">
      <c r="A8687" s="218" t="str">
        <f t="shared" si="57"/>
        <v>O221102058564일반상품</v>
      </c>
      <c r="B8687" s="219" t="s">
        <v>9480</v>
      </c>
      <c r="C8687" s="219" t="s">
        <v>8023</v>
      </c>
      <c r="D8687" s="219" t="s">
        <v>8065</v>
      </c>
      <c r="E8687" s="219" t="s">
        <v>6089</v>
      </c>
      <c r="F8687" s="219" t="s">
        <v>6437</v>
      </c>
      <c r="G8687" s="219" t="s">
        <v>9531</v>
      </c>
      <c r="H8687" s="219" t="s">
        <v>5990</v>
      </c>
      <c r="I8687" s="220" t="s">
        <v>8885</v>
      </c>
      <c r="J8687" s="221">
        <v>10380</v>
      </c>
      <c r="K8687" s="221">
        <v>1</v>
      </c>
      <c r="L8687" s="221">
        <v>10380</v>
      </c>
    </row>
    <row r="8688" spans="1:12" s="167" customFormat="1">
      <c r="A8688" s="218" t="str">
        <f t="shared" si="57"/>
        <v>O221102058564일반상품</v>
      </c>
      <c r="B8688" s="219" t="s">
        <v>9480</v>
      </c>
      <c r="C8688" s="219" t="s">
        <v>8023</v>
      </c>
      <c r="D8688" s="219" t="s">
        <v>8065</v>
      </c>
      <c r="E8688" s="219" t="s">
        <v>6089</v>
      </c>
      <c r="F8688" s="219" t="s">
        <v>6437</v>
      </c>
      <c r="G8688" s="219" t="s">
        <v>9531</v>
      </c>
      <c r="H8688" s="219" t="s">
        <v>5990</v>
      </c>
      <c r="I8688" s="220" t="s">
        <v>8694</v>
      </c>
      <c r="J8688" s="221">
        <v>2800</v>
      </c>
      <c r="K8688" s="221">
        <v>1</v>
      </c>
      <c r="L8688" s="221">
        <v>2800</v>
      </c>
    </row>
    <row r="8689" spans="1:12" s="167" customFormat="1">
      <c r="A8689" s="218" t="str">
        <f t="shared" si="57"/>
        <v>O221102058564일반상품</v>
      </c>
      <c r="B8689" s="219" t="s">
        <v>9480</v>
      </c>
      <c r="C8689" s="219" t="s">
        <v>8023</v>
      </c>
      <c r="D8689" s="219" t="s">
        <v>8065</v>
      </c>
      <c r="E8689" s="219" t="s">
        <v>6089</v>
      </c>
      <c r="F8689" s="219" t="s">
        <v>6437</v>
      </c>
      <c r="G8689" s="219" t="s">
        <v>9531</v>
      </c>
      <c r="H8689" s="219" t="s">
        <v>5990</v>
      </c>
      <c r="I8689" s="220" t="s">
        <v>8547</v>
      </c>
      <c r="J8689" s="221">
        <v>3100</v>
      </c>
      <c r="K8689" s="221">
        <v>1</v>
      </c>
      <c r="L8689" s="221">
        <v>3100</v>
      </c>
    </row>
    <row r="8690" spans="1:12" s="167" customFormat="1">
      <c r="A8690" s="218" t="str">
        <f t="shared" si="57"/>
        <v>O221102058564일반상품</v>
      </c>
      <c r="B8690" s="219" t="s">
        <v>9480</v>
      </c>
      <c r="C8690" s="219" t="s">
        <v>8023</v>
      </c>
      <c r="D8690" s="219" t="s">
        <v>8065</v>
      </c>
      <c r="E8690" s="219" t="s">
        <v>6089</v>
      </c>
      <c r="F8690" s="219" t="s">
        <v>6437</v>
      </c>
      <c r="G8690" s="219" t="s">
        <v>9531</v>
      </c>
      <c r="H8690" s="219" t="s">
        <v>5990</v>
      </c>
      <c r="I8690" s="220" t="s">
        <v>8866</v>
      </c>
      <c r="J8690" s="221">
        <v>9900</v>
      </c>
      <c r="K8690" s="221">
        <v>1</v>
      </c>
      <c r="L8690" s="221">
        <v>9900</v>
      </c>
    </row>
    <row r="8691" spans="1:12" s="167" customFormat="1">
      <c r="A8691" s="218" t="str">
        <f t="shared" si="57"/>
        <v>O221102058564일반상품</v>
      </c>
      <c r="B8691" s="219" t="s">
        <v>9480</v>
      </c>
      <c r="C8691" s="219" t="s">
        <v>8023</v>
      </c>
      <c r="D8691" s="219" t="s">
        <v>8065</v>
      </c>
      <c r="E8691" s="219" t="s">
        <v>6089</v>
      </c>
      <c r="F8691" s="219" t="s">
        <v>6437</v>
      </c>
      <c r="G8691" s="219" t="s">
        <v>9531</v>
      </c>
      <c r="H8691" s="219" t="s">
        <v>5990</v>
      </c>
      <c r="I8691" s="220" t="s">
        <v>8867</v>
      </c>
      <c r="J8691" s="221">
        <v>9900</v>
      </c>
      <c r="K8691" s="221">
        <v>1</v>
      </c>
      <c r="L8691" s="221">
        <v>9900</v>
      </c>
    </row>
    <row r="8692" spans="1:12" s="167" customFormat="1">
      <c r="A8692" s="218" t="str">
        <f t="shared" si="57"/>
        <v>O221102058564일반상품</v>
      </c>
      <c r="B8692" s="219" t="s">
        <v>9480</v>
      </c>
      <c r="C8692" s="219" t="s">
        <v>8023</v>
      </c>
      <c r="D8692" s="219" t="s">
        <v>8065</v>
      </c>
      <c r="E8692" s="219" t="s">
        <v>6089</v>
      </c>
      <c r="F8692" s="219" t="s">
        <v>6437</v>
      </c>
      <c r="G8692" s="219" t="s">
        <v>9531</v>
      </c>
      <c r="H8692" s="219" t="s">
        <v>5990</v>
      </c>
      <c r="I8692" s="220" t="s">
        <v>9578</v>
      </c>
      <c r="J8692" s="221">
        <v>24280</v>
      </c>
      <c r="K8692" s="221">
        <v>2</v>
      </c>
      <c r="L8692" s="221">
        <v>48560</v>
      </c>
    </row>
    <row r="8693" spans="1:12" s="167" customFormat="1">
      <c r="A8693" s="218" t="str">
        <f t="shared" si="57"/>
        <v>O221102058564일반상품</v>
      </c>
      <c r="B8693" s="219" t="s">
        <v>9480</v>
      </c>
      <c r="C8693" s="219" t="s">
        <v>8023</v>
      </c>
      <c r="D8693" s="219" t="s">
        <v>8065</v>
      </c>
      <c r="E8693" s="219" t="s">
        <v>6089</v>
      </c>
      <c r="F8693" s="219" t="s">
        <v>6437</v>
      </c>
      <c r="G8693" s="219" t="s">
        <v>9531</v>
      </c>
      <c r="H8693" s="219" t="s">
        <v>5990</v>
      </c>
      <c r="I8693" s="220" t="s">
        <v>9650</v>
      </c>
      <c r="J8693" s="221">
        <v>5300</v>
      </c>
      <c r="K8693" s="221">
        <v>1</v>
      </c>
      <c r="L8693" s="221">
        <v>5300</v>
      </c>
    </row>
    <row r="8694" spans="1:12" s="167" customFormat="1">
      <c r="A8694" s="218" t="str">
        <f t="shared" si="57"/>
        <v>O221102058564일반상품</v>
      </c>
      <c r="B8694" s="219" t="s">
        <v>9480</v>
      </c>
      <c r="C8694" s="219" t="s">
        <v>8023</v>
      </c>
      <c r="D8694" s="219" t="s">
        <v>8065</v>
      </c>
      <c r="E8694" s="219" t="s">
        <v>6089</v>
      </c>
      <c r="F8694" s="219" t="s">
        <v>6437</v>
      </c>
      <c r="G8694" s="219" t="s">
        <v>9531</v>
      </c>
      <c r="H8694" s="219" t="s">
        <v>5990</v>
      </c>
      <c r="I8694" s="220" t="s">
        <v>9651</v>
      </c>
      <c r="J8694" s="221">
        <v>4000</v>
      </c>
      <c r="K8694" s="221">
        <v>1</v>
      </c>
      <c r="L8694" s="221">
        <v>4000</v>
      </c>
    </row>
    <row r="8695" spans="1:12" s="167" customFormat="1">
      <c r="A8695" s="218" t="str">
        <f t="shared" si="57"/>
        <v>O221102058564일반상품</v>
      </c>
      <c r="B8695" s="219" t="s">
        <v>9480</v>
      </c>
      <c r="C8695" s="219" t="s">
        <v>8023</v>
      </c>
      <c r="D8695" s="219" t="s">
        <v>8065</v>
      </c>
      <c r="E8695" s="219" t="s">
        <v>6089</v>
      </c>
      <c r="F8695" s="219" t="s">
        <v>6437</v>
      </c>
      <c r="G8695" s="219" t="s">
        <v>9531</v>
      </c>
      <c r="H8695" s="219" t="s">
        <v>5990</v>
      </c>
      <c r="I8695" s="220" t="s">
        <v>9580</v>
      </c>
      <c r="J8695" s="221">
        <v>7700</v>
      </c>
      <c r="K8695" s="221">
        <v>1</v>
      </c>
      <c r="L8695" s="221">
        <v>7700</v>
      </c>
    </row>
    <row r="8696" spans="1:12" s="167" customFormat="1">
      <c r="A8696" s="218" t="str">
        <f t="shared" si="57"/>
        <v>O221102058564일반상품</v>
      </c>
      <c r="B8696" s="219" t="s">
        <v>9480</v>
      </c>
      <c r="C8696" s="219" t="s">
        <v>8023</v>
      </c>
      <c r="D8696" s="219" t="s">
        <v>8065</v>
      </c>
      <c r="E8696" s="219" t="s">
        <v>6089</v>
      </c>
      <c r="F8696" s="219" t="s">
        <v>6437</v>
      </c>
      <c r="G8696" s="219" t="s">
        <v>9531</v>
      </c>
      <c r="H8696" s="219" t="s">
        <v>5990</v>
      </c>
      <c r="I8696" s="220" t="s">
        <v>8564</v>
      </c>
      <c r="J8696" s="221">
        <v>2360</v>
      </c>
      <c r="K8696" s="221">
        <v>5</v>
      </c>
      <c r="L8696" s="221">
        <v>11800</v>
      </c>
    </row>
    <row r="8697" spans="1:12" s="167" customFormat="1">
      <c r="A8697" s="218" t="str">
        <f t="shared" si="57"/>
        <v>O221102058564일반상품</v>
      </c>
      <c r="B8697" s="219" t="s">
        <v>9480</v>
      </c>
      <c r="C8697" s="219" t="s">
        <v>8023</v>
      </c>
      <c r="D8697" s="219" t="s">
        <v>8065</v>
      </c>
      <c r="E8697" s="219" t="s">
        <v>6089</v>
      </c>
      <c r="F8697" s="219" t="s">
        <v>6437</v>
      </c>
      <c r="G8697" s="219" t="s">
        <v>9531</v>
      </c>
      <c r="H8697" s="219" t="s">
        <v>5990</v>
      </c>
      <c r="I8697" s="220" t="s">
        <v>7193</v>
      </c>
      <c r="J8697" s="221">
        <v>1900</v>
      </c>
      <c r="K8697" s="221">
        <v>2</v>
      </c>
      <c r="L8697" s="221">
        <v>3800</v>
      </c>
    </row>
    <row r="8698" spans="1:12" s="167" customFormat="1">
      <c r="A8698" s="218" t="str">
        <f t="shared" si="57"/>
        <v>O221102058564일반상품</v>
      </c>
      <c r="B8698" s="219" t="s">
        <v>9480</v>
      </c>
      <c r="C8698" s="219" t="s">
        <v>8023</v>
      </c>
      <c r="D8698" s="219" t="s">
        <v>8065</v>
      </c>
      <c r="E8698" s="219" t="s">
        <v>6089</v>
      </c>
      <c r="F8698" s="219" t="s">
        <v>6437</v>
      </c>
      <c r="G8698" s="219" t="s">
        <v>9531</v>
      </c>
      <c r="H8698" s="219" t="s">
        <v>5990</v>
      </c>
      <c r="I8698" s="220" t="s">
        <v>9055</v>
      </c>
      <c r="J8698" s="221">
        <v>14700</v>
      </c>
      <c r="K8698" s="221">
        <v>1</v>
      </c>
      <c r="L8698" s="221">
        <v>14700</v>
      </c>
    </row>
    <row r="8699" spans="1:12" s="167" customFormat="1">
      <c r="A8699" s="218" t="str">
        <f t="shared" si="57"/>
        <v>O221102058564일반상품</v>
      </c>
      <c r="B8699" s="219" t="s">
        <v>9480</v>
      </c>
      <c r="C8699" s="219" t="s">
        <v>8023</v>
      </c>
      <c r="D8699" s="219" t="s">
        <v>8065</v>
      </c>
      <c r="E8699" s="219" t="s">
        <v>6089</v>
      </c>
      <c r="F8699" s="219" t="s">
        <v>6437</v>
      </c>
      <c r="G8699" s="219" t="s">
        <v>9531</v>
      </c>
      <c r="H8699" s="219" t="s">
        <v>5990</v>
      </c>
      <c r="I8699" s="220" t="s">
        <v>7214</v>
      </c>
      <c r="J8699" s="221">
        <v>3250</v>
      </c>
      <c r="K8699" s="221">
        <v>1</v>
      </c>
      <c r="L8699" s="221">
        <v>3250</v>
      </c>
    </row>
    <row r="8700" spans="1:12" s="167" customFormat="1">
      <c r="A8700" s="218" t="str">
        <f t="shared" si="57"/>
        <v>O221102058564일반상품</v>
      </c>
      <c r="B8700" s="219" t="s">
        <v>9480</v>
      </c>
      <c r="C8700" s="219" t="s">
        <v>8023</v>
      </c>
      <c r="D8700" s="219" t="s">
        <v>8065</v>
      </c>
      <c r="E8700" s="219" t="s">
        <v>6089</v>
      </c>
      <c r="F8700" s="219" t="s">
        <v>6437</v>
      </c>
      <c r="G8700" s="219" t="s">
        <v>9531</v>
      </c>
      <c r="H8700" s="219" t="s">
        <v>5990</v>
      </c>
      <c r="I8700" s="220" t="s">
        <v>8497</v>
      </c>
      <c r="J8700" s="221">
        <v>900</v>
      </c>
      <c r="K8700" s="221">
        <v>1</v>
      </c>
      <c r="L8700" s="221">
        <v>900</v>
      </c>
    </row>
    <row r="8701" spans="1:12" s="167" customFormat="1">
      <c r="A8701" s="218" t="str">
        <f t="shared" si="57"/>
        <v>O221102058564일반상품</v>
      </c>
      <c r="B8701" s="219" t="s">
        <v>9480</v>
      </c>
      <c r="C8701" s="219" t="s">
        <v>8023</v>
      </c>
      <c r="D8701" s="219" t="s">
        <v>8065</v>
      </c>
      <c r="E8701" s="219" t="s">
        <v>6089</v>
      </c>
      <c r="F8701" s="219" t="s">
        <v>6437</v>
      </c>
      <c r="G8701" s="219" t="s">
        <v>9531</v>
      </c>
      <c r="H8701" s="219" t="s">
        <v>5990</v>
      </c>
      <c r="I8701" s="220" t="s">
        <v>8444</v>
      </c>
      <c r="J8701" s="221">
        <v>20390</v>
      </c>
      <c r="K8701" s="221">
        <v>1</v>
      </c>
      <c r="L8701" s="221">
        <v>20390</v>
      </c>
    </row>
    <row r="8702" spans="1:12" s="167" customFormat="1">
      <c r="A8702" s="218" t="str">
        <f t="shared" si="57"/>
        <v>O221102058564일반상품</v>
      </c>
      <c r="B8702" s="219" t="s">
        <v>9480</v>
      </c>
      <c r="C8702" s="219" t="s">
        <v>8023</v>
      </c>
      <c r="D8702" s="219" t="s">
        <v>8065</v>
      </c>
      <c r="E8702" s="219" t="s">
        <v>6089</v>
      </c>
      <c r="F8702" s="219" t="s">
        <v>6437</v>
      </c>
      <c r="G8702" s="219" t="s">
        <v>9531</v>
      </c>
      <c r="H8702" s="219" t="s">
        <v>5990</v>
      </c>
      <c r="I8702" s="220" t="s">
        <v>8729</v>
      </c>
      <c r="J8702" s="221">
        <v>1800</v>
      </c>
      <c r="K8702" s="221">
        <v>1</v>
      </c>
      <c r="L8702" s="221">
        <v>1800</v>
      </c>
    </row>
    <row r="8703" spans="1:12" s="167" customFormat="1">
      <c r="A8703" s="218" t="str">
        <f t="shared" si="57"/>
        <v>O221102058564일반상품</v>
      </c>
      <c r="B8703" s="219" t="s">
        <v>9480</v>
      </c>
      <c r="C8703" s="219" t="s">
        <v>8023</v>
      </c>
      <c r="D8703" s="219" t="s">
        <v>8065</v>
      </c>
      <c r="E8703" s="219" t="s">
        <v>6089</v>
      </c>
      <c r="F8703" s="219" t="s">
        <v>6437</v>
      </c>
      <c r="G8703" s="219" t="s">
        <v>9531</v>
      </c>
      <c r="H8703" s="219" t="s">
        <v>5990</v>
      </c>
      <c r="I8703" s="220" t="s">
        <v>8033</v>
      </c>
      <c r="J8703" s="221">
        <v>2400</v>
      </c>
      <c r="K8703" s="221">
        <v>1</v>
      </c>
      <c r="L8703" s="221">
        <v>2400</v>
      </c>
    </row>
    <row r="8704" spans="1:12" s="167" customFormat="1">
      <c r="A8704" s="218" t="str">
        <f t="shared" si="57"/>
        <v>O221102058564일반상품</v>
      </c>
      <c r="B8704" s="219" t="s">
        <v>9480</v>
      </c>
      <c r="C8704" s="219" t="s">
        <v>8023</v>
      </c>
      <c r="D8704" s="219" t="s">
        <v>8065</v>
      </c>
      <c r="E8704" s="219" t="s">
        <v>6089</v>
      </c>
      <c r="F8704" s="219" t="s">
        <v>6437</v>
      </c>
      <c r="G8704" s="219" t="s">
        <v>9531</v>
      </c>
      <c r="H8704" s="219" t="s">
        <v>5990</v>
      </c>
      <c r="I8704" s="220" t="s">
        <v>7208</v>
      </c>
      <c r="J8704" s="221">
        <v>3600</v>
      </c>
      <c r="K8704" s="221">
        <v>1</v>
      </c>
      <c r="L8704" s="221">
        <v>3600</v>
      </c>
    </row>
    <row r="8705" spans="1:12" s="167" customFormat="1">
      <c r="A8705" s="218" t="str">
        <f t="shared" si="57"/>
        <v>O221102058564일반상품</v>
      </c>
      <c r="B8705" s="219" t="s">
        <v>9480</v>
      </c>
      <c r="C8705" s="219" t="s">
        <v>8023</v>
      </c>
      <c r="D8705" s="219" t="s">
        <v>8065</v>
      </c>
      <c r="E8705" s="219" t="s">
        <v>6089</v>
      </c>
      <c r="F8705" s="219" t="s">
        <v>6437</v>
      </c>
      <c r="G8705" s="219" t="s">
        <v>9531</v>
      </c>
      <c r="H8705" s="219" t="s">
        <v>5990</v>
      </c>
      <c r="I8705" s="220" t="s">
        <v>8337</v>
      </c>
      <c r="J8705" s="221">
        <v>6630</v>
      </c>
      <c r="K8705" s="221">
        <v>1</v>
      </c>
      <c r="L8705" s="221">
        <v>6630</v>
      </c>
    </row>
    <row r="8706" spans="1:12" s="167" customFormat="1">
      <c r="A8706" s="218" t="str">
        <f t="shared" si="57"/>
        <v>O221102058564일반상품</v>
      </c>
      <c r="B8706" s="219" t="s">
        <v>9480</v>
      </c>
      <c r="C8706" s="219" t="s">
        <v>8023</v>
      </c>
      <c r="D8706" s="219" t="s">
        <v>8065</v>
      </c>
      <c r="E8706" s="219" t="s">
        <v>6089</v>
      </c>
      <c r="F8706" s="219" t="s">
        <v>6437</v>
      </c>
      <c r="G8706" s="219" t="s">
        <v>9531</v>
      </c>
      <c r="H8706" s="219" t="s">
        <v>5990</v>
      </c>
      <c r="I8706" s="220" t="s">
        <v>8409</v>
      </c>
      <c r="J8706" s="221">
        <v>6630</v>
      </c>
      <c r="K8706" s="221">
        <v>1</v>
      </c>
      <c r="L8706" s="221">
        <v>6630</v>
      </c>
    </row>
    <row r="8707" spans="1:12" s="167" customFormat="1">
      <c r="A8707" s="218" t="str">
        <f t="shared" si="57"/>
        <v>O221102058564일반상품</v>
      </c>
      <c r="B8707" s="219" t="s">
        <v>9480</v>
      </c>
      <c r="C8707" s="219" t="s">
        <v>8023</v>
      </c>
      <c r="D8707" s="219" t="s">
        <v>8065</v>
      </c>
      <c r="E8707" s="219" t="s">
        <v>6089</v>
      </c>
      <c r="F8707" s="219" t="s">
        <v>6437</v>
      </c>
      <c r="G8707" s="219" t="s">
        <v>9531</v>
      </c>
      <c r="H8707" s="219" t="s">
        <v>5990</v>
      </c>
      <c r="I8707" s="220" t="s">
        <v>8591</v>
      </c>
      <c r="J8707" s="221">
        <v>3890</v>
      </c>
      <c r="K8707" s="221">
        <v>1</v>
      </c>
      <c r="L8707" s="221">
        <v>3890</v>
      </c>
    </row>
    <row r="8708" spans="1:12" s="167" customFormat="1">
      <c r="A8708" s="218" t="str">
        <f t="shared" si="57"/>
        <v>O221102058563일반상품</v>
      </c>
      <c r="B8708" s="219" t="s">
        <v>9481</v>
      </c>
      <c r="C8708" s="219" t="s">
        <v>8023</v>
      </c>
      <c r="D8708" s="219" t="s">
        <v>8065</v>
      </c>
      <c r="E8708" s="219" t="s">
        <v>7705</v>
      </c>
      <c r="F8708" s="219" t="s">
        <v>6439</v>
      </c>
      <c r="G8708" s="219" t="s">
        <v>7827</v>
      </c>
      <c r="H8708" s="219" t="s">
        <v>5990</v>
      </c>
      <c r="I8708" s="220" t="s">
        <v>7986</v>
      </c>
      <c r="J8708" s="221">
        <v>1100</v>
      </c>
      <c r="K8708" s="221">
        <v>1</v>
      </c>
      <c r="L8708" s="221">
        <v>1100</v>
      </c>
    </row>
    <row r="8709" spans="1:12" s="167" customFormat="1">
      <c r="A8709" s="218" t="str">
        <f t="shared" si="57"/>
        <v>O221102058563일반상품</v>
      </c>
      <c r="B8709" s="219" t="s">
        <v>9481</v>
      </c>
      <c r="C8709" s="219" t="s">
        <v>8023</v>
      </c>
      <c r="D8709" s="219" t="s">
        <v>8065</v>
      </c>
      <c r="E8709" s="219" t="s">
        <v>7705</v>
      </c>
      <c r="F8709" s="219" t="s">
        <v>6439</v>
      </c>
      <c r="G8709" s="219" t="s">
        <v>7827</v>
      </c>
      <c r="H8709" s="219" t="s">
        <v>5990</v>
      </c>
      <c r="I8709" s="220" t="s">
        <v>7982</v>
      </c>
      <c r="J8709" s="221">
        <v>1780</v>
      </c>
      <c r="K8709" s="221">
        <v>3</v>
      </c>
      <c r="L8709" s="221">
        <v>5340</v>
      </c>
    </row>
    <row r="8710" spans="1:12" s="167" customFormat="1">
      <c r="A8710" s="218" t="str">
        <f t="shared" si="57"/>
        <v>O221102058563일반상품</v>
      </c>
      <c r="B8710" s="219" t="s">
        <v>9481</v>
      </c>
      <c r="C8710" s="219" t="s">
        <v>8023</v>
      </c>
      <c r="D8710" s="219" t="s">
        <v>8065</v>
      </c>
      <c r="E8710" s="219" t="s">
        <v>7705</v>
      </c>
      <c r="F8710" s="219" t="s">
        <v>6439</v>
      </c>
      <c r="G8710" s="219" t="s">
        <v>7827</v>
      </c>
      <c r="H8710" s="219" t="s">
        <v>5990</v>
      </c>
      <c r="I8710" s="220" t="s">
        <v>8918</v>
      </c>
      <c r="J8710" s="221">
        <v>26000</v>
      </c>
      <c r="K8710" s="221">
        <v>3</v>
      </c>
      <c r="L8710" s="221">
        <v>78000</v>
      </c>
    </row>
    <row r="8711" spans="1:12" s="167" customFormat="1">
      <c r="A8711" s="218" t="str">
        <f t="shared" si="57"/>
        <v>O221102058563일반상품</v>
      </c>
      <c r="B8711" s="219" t="s">
        <v>9481</v>
      </c>
      <c r="C8711" s="219" t="s">
        <v>8023</v>
      </c>
      <c r="D8711" s="219" t="s">
        <v>8065</v>
      </c>
      <c r="E8711" s="219" t="s">
        <v>7705</v>
      </c>
      <c r="F8711" s="219" t="s">
        <v>6439</v>
      </c>
      <c r="G8711" s="219" t="s">
        <v>7827</v>
      </c>
      <c r="H8711" s="219" t="s">
        <v>5990</v>
      </c>
      <c r="I8711" s="220" t="s">
        <v>8953</v>
      </c>
      <c r="J8711" s="221">
        <v>17000</v>
      </c>
      <c r="K8711" s="221">
        <v>1</v>
      </c>
      <c r="L8711" s="221">
        <v>17000</v>
      </c>
    </row>
    <row r="8712" spans="1:12" s="167" customFormat="1">
      <c r="A8712" s="218" t="str">
        <f t="shared" si="57"/>
        <v>O221102058563일반상품</v>
      </c>
      <c r="B8712" s="219" t="s">
        <v>9481</v>
      </c>
      <c r="C8712" s="219" t="s">
        <v>8023</v>
      </c>
      <c r="D8712" s="219" t="s">
        <v>8065</v>
      </c>
      <c r="E8712" s="219" t="s">
        <v>7705</v>
      </c>
      <c r="F8712" s="219" t="s">
        <v>6439</v>
      </c>
      <c r="G8712" s="219" t="s">
        <v>7827</v>
      </c>
      <c r="H8712" s="219" t="s">
        <v>5990</v>
      </c>
      <c r="I8712" s="220" t="s">
        <v>8424</v>
      </c>
      <c r="J8712" s="221">
        <v>1240</v>
      </c>
      <c r="K8712" s="221">
        <v>2</v>
      </c>
      <c r="L8712" s="221">
        <v>2480</v>
      </c>
    </row>
    <row r="8713" spans="1:12" s="167" customFormat="1">
      <c r="A8713" s="218" t="str">
        <f t="shared" si="57"/>
        <v>O221102058563일반상품</v>
      </c>
      <c r="B8713" s="219" t="s">
        <v>9481</v>
      </c>
      <c r="C8713" s="219" t="s">
        <v>8023</v>
      </c>
      <c r="D8713" s="219" t="s">
        <v>8065</v>
      </c>
      <c r="E8713" s="219" t="s">
        <v>7705</v>
      </c>
      <c r="F8713" s="219" t="s">
        <v>6439</v>
      </c>
      <c r="G8713" s="219" t="s">
        <v>7827</v>
      </c>
      <c r="H8713" s="219" t="s">
        <v>5990</v>
      </c>
      <c r="I8713" s="220" t="s">
        <v>7189</v>
      </c>
      <c r="J8713" s="221">
        <v>1073</v>
      </c>
      <c r="K8713" s="221">
        <v>3</v>
      </c>
      <c r="L8713" s="221">
        <v>3219</v>
      </c>
    </row>
    <row r="8714" spans="1:12" s="167" customFormat="1">
      <c r="A8714" s="218" t="str">
        <f t="shared" si="57"/>
        <v>O221102058563일반상품</v>
      </c>
      <c r="B8714" s="219" t="s">
        <v>9481</v>
      </c>
      <c r="C8714" s="219" t="s">
        <v>8023</v>
      </c>
      <c r="D8714" s="219" t="s">
        <v>8065</v>
      </c>
      <c r="E8714" s="219" t="s">
        <v>7705</v>
      </c>
      <c r="F8714" s="219" t="s">
        <v>6439</v>
      </c>
      <c r="G8714" s="219" t="s">
        <v>7827</v>
      </c>
      <c r="H8714" s="219" t="s">
        <v>5990</v>
      </c>
      <c r="I8714" s="220" t="s">
        <v>7223</v>
      </c>
      <c r="J8714" s="221">
        <v>4080</v>
      </c>
      <c r="K8714" s="221">
        <v>1</v>
      </c>
      <c r="L8714" s="221">
        <v>4080</v>
      </c>
    </row>
    <row r="8715" spans="1:12" s="167" customFormat="1">
      <c r="A8715" s="218" t="str">
        <f t="shared" si="57"/>
        <v>O221102058563일반상품</v>
      </c>
      <c r="B8715" s="219" t="s">
        <v>9481</v>
      </c>
      <c r="C8715" s="219" t="s">
        <v>8023</v>
      </c>
      <c r="D8715" s="219" t="s">
        <v>8065</v>
      </c>
      <c r="E8715" s="219" t="s">
        <v>7705</v>
      </c>
      <c r="F8715" s="219" t="s">
        <v>6439</v>
      </c>
      <c r="G8715" s="219" t="s">
        <v>7827</v>
      </c>
      <c r="H8715" s="219" t="s">
        <v>5990</v>
      </c>
      <c r="I8715" s="220" t="s">
        <v>7224</v>
      </c>
      <c r="J8715" s="221">
        <v>4430</v>
      </c>
      <c r="K8715" s="221">
        <v>1</v>
      </c>
      <c r="L8715" s="221">
        <v>4430</v>
      </c>
    </row>
    <row r="8716" spans="1:12" s="167" customFormat="1">
      <c r="A8716" s="218" t="str">
        <f t="shared" si="57"/>
        <v>O221102058563일반상품</v>
      </c>
      <c r="B8716" s="219" t="s">
        <v>9481</v>
      </c>
      <c r="C8716" s="219" t="s">
        <v>8023</v>
      </c>
      <c r="D8716" s="219" t="s">
        <v>8065</v>
      </c>
      <c r="E8716" s="219" t="s">
        <v>7705</v>
      </c>
      <c r="F8716" s="219" t="s">
        <v>6439</v>
      </c>
      <c r="G8716" s="219" t="s">
        <v>7827</v>
      </c>
      <c r="H8716" s="219" t="s">
        <v>5990</v>
      </c>
      <c r="I8716" s="220" t="s">
        <v>7203</v>
      </c>
      <c r="J8716" s="221">
        <v>5000</v>
      </c>
      <c r="K8716" s="221">
        <v>2</v>
      </c>
      <c r="L8716" s="221">
        <v>10000</v>
      </c>
    </row>
    <row r="8717" spans="1:12" s="167" customFormat="1">
      <c r="A8717" s="218" t="str">
        <f t="shared" si="57"/>
        <v>O221102058563일반상품</v>
      </c>
      <c r="B8717" s="219" t="s">
        <v>9481</v>
      </c>
      <c r="C8717" s="219" t="s">
        <v>8023</v>
      </c>
      <c r="D8717" s="219" t="s">
        <v>8065</v>
      </c>
      <c r="E8717" s="219" t="s">
        <v>7705</v>
      </c>
      <c r="F8717" s="219" t="s">
        <v>6439</v>
      </c>
      <c r="G8717" s="219" t="s">
        <v>7827</v>
      </c>
      <c r="H8717" s="219" t="s">
        <v>5990</v>
      </c>
      <c r="I8717" s="220" t="s">
        <v>9587</v>
      </c>
      <c r="J8717" s="221">
        <v>11000</v>
      </c>
      <c r="K8717" s="221">
        <v>2</v>
      </c>
      <c r="L8717" s="221">
        <v>22000</v>
      </c>
    </row>
    <row r="8718" spans="1:12" s="167" customFormat="1">
      <c r="A8718" s="218" t="str">
        <f t="shared" si="57"/>
        <v>O221102058563일반상품</v>
      </c>
      <c r="B8718" s="219" t="s">
        <v>9481</v>
      </c>
      <c r="C8718" s="219" t="s">
        <v>8023</v>
      </c>
      <c r="D8718" s="219" t="s">
        <v>8065</v>
      </c>
      <c r="E8718" s="219" t="s">
        <v>7705</v>
      </c>
      <c r="F8718" s="219" t="s">
        <v>6439</v>
      </c>
      <c r="G8718" s="219" t="s">
        <v>7827</v>
      </c>
      <c r="H8718" s="219" t="s">
        <v>5990</v>
      </c>
      <c r="I8718" s="220" t="s">
        <v>8506</v>
      </c>
      <c r="J8718" s="221">
        <v>3600</v>
      </c>
      <c r="K8718" s="221">
        <v>3</v>
      </c>
      <c r="L8718" s="221">
        <v>10800</v>
      </c>
    </row>
    <row r="8719" spans="1:12" s="167" customFormat="1">
      <c r="A8719" s="218" t="str">
        <f t="shared" si="57"/>
        <v>O221102058563일반상품</v>
      </c>
      <c r="B8719" s="219" t="s">
        <v>9481</v>
      </c>
      <c r="C8719" s="219" t="s">
        <v>8023</v>
      </c>
      <c r="D8719" s="219" t="s">
        <v>8065</v>
      </c>
      <c r="E8719" s="219" t="s">
        <v>7705</v>
      </c>
      <c r="F8719" s="219" t="s">
        <v>6439</v>
      </c>
      <c r="G8719" s="219" t="s">
        <v>7827</v>
      </c>
      <c r="H8719" s="219" t="s">
        <v>5990</v>
      </c>
      <c r="I8719" s="220" t="s">
        <v>7259</v>
      </c>
      <c r="J8719" s="221">
        <v>5850</v>
      </c>
      <c r="K8719" s="221">
        <v>2</v>
      </c>
      <c r="L8719" s="221">
        <v>11700</v>
      </c>
    </row>
    <row r="8720" spans="1:12" s="167" customFormat="1">
      <c r="A8720" s="218" t="str">
        <f t="shared" si="57"/>
        <v>O221102058563일반상품</v>
      </c>
      <c r="B8720" s="219" t="s">
        <v>9481</v>
      </c>
      <c r="C8720" s="219" t="s">
        <v>8023</v>
      </c>
      <c r="D8720" s="219" t="s">
        <v>8065</v>
      </c>
      <c r="E8720" s="219" t="s">
        <v>7705</v>
      </c>
      <c r="F8720" s="219" t="s">
        <v>6439</v>
      </c>
      <c r="G8720" s="219" t="s">
        <v>7827</v>
      </c>
      <c r="H8720" s="219" t="s">
        <v>5990</v>
      </c>
      <c r="I8720" s="220" t="s">
        <v>9050</v>
      </c>
      <c r="J8720" s="221">
        <v>3980</v>
      </c>
      <c r="K8720" s="221">
        <v>2</v>
      </c>
      <c r="L8720" s="221">
        <v>7960</v>
      </c>
    </row>
    <row r="8721" spans="1:12" s="167" customFormat="1">
      <c r="A8721" s="218" t="str">
        <f t="shared" si="57"/>
        <v>O221102058563일반상품</v>
      </c>
      <c r="B8721" s="219" t="s">
        <v>9481</v>
      </c>
      <c r="C8721" s="219" t="s">
        <v>8023</v>
      </c>
      <c r="D8721" s="219" t="s">
        <v>8065</v>
      </c>
      <c r="E8721" s="219" t="s">
        <v>7705</v>
      </c>
      <c r="F8721" s="219" t="s">
        <v>6439</v>
      </c>
      <c r="G8721" s="219" t="s">
        <v>7827</v>
      </c>
      <c r="H8721" s="219" t="s">
        <v>5990</v>
      </c>
      <c r="I8721" s="220" t="s">
        <v>8030</v>
      </c>
      <c r="J8721" s="221">
        <v>12500</v>
      </c>
      <c r="K8721" s="221">
        <v>2</v>
      </c>
      <c r="L8721" s="221">
        <v>25000</v>
      </c>
    </row>
    <row r="8722" spans="1:12" s="167" customFormat="1">
      <c r="A8722" s="218" t="str">
        <f t="shared" si="57"/>
        <v>O221102058563일반상품</v>
      </c>
      <c r="B8722" s="219" t="s">
        <v>9481</v>
      </c>
      <c r="C8722" s="219" t="s">
        <v>8023</v>
      </c>
      <c r="D8722" s="219" t="s">
        <v>8065</v>
      </c>
      <c r="E8722" s="219" t="s">
        <v>7705</v>
      </c>
      <c r="F8722" s="219" t="s">
        <v>6439</v>
      </c>
      <c r="G8722" s="219" t="s">
        <v>7827</v>
      </c>
      <c r="H8722" s="219" t="s">
        <v>5990</v>
      </c>
      <c r="I8722" s="220" t="s">
        <v>8390</v>
      </c>
      <c r="J8722" s="221">
        <v>7040</v>
      </c>
      <c r="K8722" s="221">
        <v>1</v>
      </c>
      <c r="L8722" s="221">
        <v>7040</v>
      </c>
    </row>
    <row r="8723" spans="1:12" s="167" customFormat="1">
      <c r="A8723" s="218" t="str">
        <f t="shared" si="57"/>
        <v>O221102058563일반상품</v>
      </c>
      <c r="B8723" s="219" t="s">
        <v>9481</v>
      </c>
      <c r="C8723" s="219" t="s">
        <v>8023</v>
      </c>
      <c r="D8723" s="219" t="s">
        <v>8065</v>
      </c>
      <c r="E8723" s="219" t="s">
        <v>7705</v>
      </c>
      <c r="F8723" s="219" t="s">
        <v>6439</v>
      </c>
      <c r="G8723" s="219" t="s">
        <v>7827</v>
      </c>
      <c r="H8723" s="219" t="s">
        <v>5990</v>
      </c>
      <c r="I8723" s="220" t="s">
        <v>8563</v>
      </c>
      <c r="J8723" s="221">
        <v>2260</v>
      </c>
      <c r="K8723" s="221">
        <v>3</v>
      </c>
      <c r="L8723" s="221">
        <v>6780</v>
      </c>
    </row>
    <row r="8724" spans="1:12" s="167" customFormat="1">
      <c r="A8724" s="218" t="str">
        <f t="shared" si="57"/>
        <v>O221102058563일반상품</v>
      </c>
      <c r="B8724" s="219" t="s">
        <v>9481</v>
      </c>
      <c r="C8724" s="219" t="s">
        <v>8023</v>
      </c>
      <c r="D8724" s="219" t="s">
        <v>8065</v>
      </c>
      <c r="E8724" s="219" t="s">
        <v>7705</v>
      </c>
      <c r="F8724" s="219" t="s">
        <v>6439</v>
      </c>
      <c r="G8724" s="219" t="s">
        <v>7827</v>
      </c>
      <c r="H8724" s="219" t="s">
        <v>5990</v>
      </c>
      <c r="I8724" s="220" t="s">
        <v>8324</v>
      </c>
      <c r="J8724" s="221">
        <v>3920</v>
      </c>
      <c r="K8724" s="221">
        <v>2</v>
      </c>
      <c r="L8724" s="221">
        <v>7840</v>
      </c>
    </row>
    <row r="8725" spans="1:12" s="167" customFormat="1">
      <c r="A8725" s="218" t="str">
        <f t="shared" si="57"/>
        <v>O221102058563일반상품</v>
      </c>
      <c r="B8725" s="219" t="s">
        <v>9481</v>
      </c>
      <c r="C8725" s="219" t="s">
        <v>8023</v>
      </c>
      <c r="D8725" s="219" t="s">
        <v>8065</v>
      </c>
      <c r="E8725" s="219" t="s">
        <v>7705</v>
      </c>
      <c r="F8725" s="219" t="s">
        <v>6439</v>
      </c>
      <c r="G8725" s="219" t="s">
        <v>7827</v>
      </c>
      <c r="H8725" s="219" t="s">
        <v>5990</v>
      </c>
      <c r="I8725" s="220" t="s">
        <v>7297</v>
      </c>
      <c r="J8725" s="221">
        <v>5890</v>
      </c>
      <c r="K8725" s="221">
        <v>1</v>
      </c>
      <c r="L8725" s="221">
        <v>5890</v>
      </c>
    </row>
    <row r="8726" spans="1:12" s="167" customFormat="1">
      <c r="A8726" s="218" t="str">
        <f t="shared" si="57"/>
        <v>O221102058563일반상품</v>
      </c>
      <c r="B8726" s="219" t="s">
        <v>9481</v>
      </c>
      <c r="C8726" s="219" t="s">
        <v>8023</v>
      </c>
      <c r="D8726" s="219" t="s">
        <v>8065</v>
      </c>
      <c r="E8726" s="219" t="s">
        <v>7705</v>
      </c>
      <c r="F8726" s="219" t="s">
        <v>6439</v>
      </c>
      <c r="G8726" s="219" t="s">
        <v>7827</v>
      </c>
      <c r="H8726" s="219" t="s">
        <v>5990</v>
      </c>
      <c r="I8726" s="220" t="s">
        <v>8539</v>
      </c>
      <c r="J8726" s="221">
        <v>1160</v>
      </c>
      <c r="K8726" s="221">
        <v>3</v>
      </c>
      <c r="L8726" s="221">
        <v>3480</v>
      </c>
    </row>
    <row r="8727" spans="1:12" s="167" customFormat="1">
      <c r="A8727" s="218" t="str">
        <f t="shared" si="57"/>
        <v>O221102058563일반상품</v>
      </c>
      <c r="B8727" s="219" t="s">
        <v>9481</v>
      </c>
      <c r="C8727" s="219" t="s">
        <v>8023</v>
      </c>
      <c r="D8727" s="219" t="s">
        <v>8065</v>
      </c>
      <c r="E8727" s="219" t="s">
        <v>7705</v>
      </c>
      <c r="F8727" s="219" t="s">
        <v>6439</v>
      </c>
      <c r="G8727" s="219" t="s">
        <v>7827</v>
      </c>
      <c r="H8727" s="219" t="s">
        <v>5990</v>
      </c>
      <c r="I8727" s="220" t="s">
        <v>8406</v>
      </c>
      <c r="J8727" s="221">
        <v>1090</v>
      </c>
      <c r="K8727" s="221">
        <v>4</v>
      </c>
      <c r="L8727" s="221">
        <v>4360</v>
      </c>
    </row>
    <row r="8728" spans="1:12" s="167" customFormat="1">
      <c r="A8728" s="218" t="str">
        <f t="shared" ref="A8728:A8982" si="58">B8728&amp;H8728</f>
        <v>O221102058563일반상품</v>
      </c>
      <c r="B8728" s="219" t="s">
        <v>9481</v>
      </c>
      <c r="C8728" s="219" t="s">
        <v>8023</v>
      </c>
      <c r="D8728" s="219" t="s">
        <v>8065</v>
      </c>
      <c r="E8728" s="219" t="s">
        <v>7705</v>
      </c>
      <c r="F8728" s="219" t="s">
        <v>6439</v>
      </c>
      <c r="G8728" s="219" t="s">
        <v>7827</v>
      </c>
      <c r="H8728" s="219" t="s">
        <v>5990</v>
      </c>
      <c r="I8728" s="220" t="s">
        <v>8894</v>
      </c>
      <c r="J8728" s="221">
        <v>1070</v>
      </c>
      <c r="K8728" s="221">
        <v>3</v>
      </c>
      <c r="L8728" s="221">
        <v>3210</v>
      </c>
    </row>
    <row r="8729" spans="1:12" s="167" customFormat="1">
      <c r="A8729" s="218" t="str">
        <f t="shared" si="58"/>
        <v>O221102058563일반상품</v>
      </c>
      <c r="B8729" s="219" t="s">
        <v>9481</v>
      </c>
      <c r="C8729" s="219" t="s">
        <v>8023</v>
      </c>
      <c r="D8729" s="219" t="s">
        <v>8065</v>
      </c>
      <c r="E8729" s="219" t="s">
        <v>7705</v>
      </c>
      <c r="F8729" s="219" t="s">
        <v>6439</v>
      </c>
      <c r="G8729" s="219" t="s">
        <v>7827</v>
      </c>
      <c r="H8729" s="219" t="s">
        <v>5990</v>
      </c>
      <c r="I8729" s="220" t="s">
        <v>7215</v>
      </c>
      <c r="J8729" s="221">
        <v>1070</v>
      </c>
      <c r="K8729" s="221">
        <v>4</v>
      </c>
      <c r="L8729" s="221">
        <v>4280</v>
      </c>
    </row>
    <row r="8730" spans="1:12" s="167" customFormat="1">
      <c r="A8730" s="218" t="str">
        <f t="shared" si="58"/>
        <v>O221102058563일반상품</v>
      </c>
      <c r="B8730" s="219" t="s">
        <v>9481</v>
      </c>
      <c r="C8730" s="219" t="s">
        <v>8023</v>
      </c>
      <c r="D8730" s="219" t="s">
        <v>8065</v>
      </c>
      <c r="E8730" s="219" t="s">
        <v>7705</v>
      </c>
      <c r="F8730" s="219" t="s">
        <v>6439</v>
      </c>
      <c r="G8730" s="219" t="s">
        <v>7827</v>
      </c>
      <c r="H8730" s="219" t="s">
        <v>5990</v>
      </c>
      <c r="I8730" s="220" t="s">
        <v>7208</v>
      </c>
      <c r="J8730" s="221">
        <v>3600</v>
      </c>
      <c r="K8730" s="221">
        <v>3</v>
      </c>
      <c r="L8730" s="221">
        <v>10800</v>
      </c>
    </row>
    <row r="8731" spans="1:12" s="167" customFormat="1">
      <c r="A8731" s="218" t="str">
        <f t="shared" si="58"/>
        <v>O221102058563일반상품</v>
      </c>
      <c r="B8731" s="219" t="s">
        <v>9481</v>
      </c>
      <c r="C8731" s="219" t="s">
        <v>8023</v>
      </c>
      <c r="D8731" s="219" t="s">
        <v>8065</v>
      </c>
      <c r="E8731" s="219" t="s">
        <v>7705</v>
      </c>
      <c r="F8731" s="219" t="s">
        <v>6439</v>
      </c>
      <c r="G8731" s="219" t="s">
        <v>7827</v>
      </c>
      <c r="H8731" s="219" t="s">
        <v>5990</v>
      </c>
      <c r="I8731" s="220" t="s">
        <v>7926</v>
      </c>
      <c r="J8731" s="221">
        <v>700</v>
      </c>
      <c r="K8731" s="221">
        <v>4</v>
      </c>
      <c r="L8731" s="221">
        <v>2800</v>
      </c>
    </row>
    <row r="8732" spans="1:12" s="167" customFormat="1">
      <c r="A8732" s="218" t="str">
        <f t="shared" si="58"/>
        <v>O221102058563일반상품</v>
      </c>
      <c r="B8732" s="219" t="s">
        <v>9481</v>
      </c>
      <c r="C8732" s="219" t="s">
        <v>8023</v>
      </c>
      <c r="D8732" s="219" t="s">
        <v>8065</v>
      </c>
      <c r="E8732" s="219" t="s">
        <v>7705</v>
      </c>
      <c r="F8732" s="219" t="s">
        <v>6439</v>
      </c>
      <c r="G8732" s="219" t="s">
        <v>7827</v>
      </c>
      <c r="H8732" s="219" t="s">
        <v>5990</v>
      </c>
      <c r="I8732" s="220" t="s">
        <v>8857</v>
      </c>
      <c r="J8732" s="221">
        <v>8720</v>
      </c>
      <c r="K8732" s="221">
        <v>3</v>
      </c>
      <c r="L8732" s="221">
        <v>26160</v>
      </c>
    </row>
    <row r="8733" spans="1:12" s="167" customFormat="1">
      <c r="A8733" s="218" t="str">
        <f t="shared" si="58"/>
        <v>O221102058563일반상품</v>
      </c>
      <c r="B8733" s="219" t="s">
        <v>9481</v>
      </c>
      <c r="C8733" s="219" t="s">
        <v>8023</v>
      </c>
      <c r="D8733" s="219" t="s">
        <v>8065</v>
      </c>
      <c r="E8733" s="219" t="s">
        <v>7705</v>
      </c>
      <c r="F8733" s="219" t="s">
        <v>6439</v>
      </c>
      <c r="G8733" s="219" t="s">
        <v>7827</v>
      </c>
      <c r="H8733" s="219" t="s">
        <v>5990</v>
      </c>
      <c r="I8733" s="220" t="s">
        <v>9550</v>
      </c>
      <c r="J8733" s="221">
        <v>4700</v>
      </c>
      <c r="K8733" s="221">
        <v>3</v>
      </c>
      <c r="L8733" s="221">
        <v>14100</v>
      </c>
    </row>
    <row r="8734" spans="1:12" s="167" customFormat="1">
      <c r="A8734" s="218" t="str">
        <f t="shared" si="58"/>
        <v>O221102058561일반상품</v>
      </c>
      <c r="B8734" s="219" t="s">
        <v>9482</v>
      </c>
      <c r="C8734" s="219" t="s">
        <v>8023</v>
      </c>
      <c r="D8734" s="219" t="s">
        <v>8065</v>
      </c>
      <c r="E8734" s="219" t="s">
        <v>7705</v>
      </c>
      <c r="F8734" s="219" t="s">
        <v>6440</v>
      </c>
      <c r="G8734" s="219" t="s">
        <v>7764</v>
      </c>
      <c r="H8734" s="219" t="s">
        <v>5990</v>
      </c>
      <c r="I8734" s="220" t="s">
        <v>8825</v>
      </c>
      <c r="J8734" s="221">
        <v>67720</v>
      </c>
      <c r="K8734" s="221">
        <v>1</v>
      </c>
      <c r="L8734" s="221">
        <v>67720</v>
      </c>
    </row>
    <row r="8735" spans="1:12" s="167" customFormat="1">
      <c r="A8735" s="218" t="str">
        <f t="shared" si="58"/>
        <v>O221102058561일반상품</v>
      </c>
      <c r="B8735" s="219" t="s">
        <v>9482</v>
      </c>
      <c r="C8735" s="219" t="s">
        <v>8023</v>
      </c>
      <c r="D8735" s="219" t="s">
        <v>8065</v>
      </c>
      <c r="E8735" s="219" t="s">
        <v>7705</v>
      </c>
      <c r="F8735" s="219" t="s">
        <v>6440</v>
      </c>
      <c r="G8735" s="219" t="s">
        <v>7764</v>
      </c>
      <c r="H8735" s="219" t="s">
        <v>5990</v>
      </c>
      <c r="I8735" s="220" t="s">
        <v>9593</v>
      </c>
      <c r="J8735" s="221">
        <v>7900</v>
      </c>
      <c r="K8735" s="221">
        <v>1</v>
      </c>
      <c r="L8735" s="221">
        <v>7900</v>
      </c>
    </row>
    <row r="8736" spans="1:12" s="167" customFormat="1">
      <c r="A8736" s="218" t="str">
        <f t="shared" si="58"/>
        <v>O221102058561일반상품</v>
      </c>
      <c r="B8736" s="219" t="s">
        <v>9482</v>
      </c>
      <c r="C8736" s="219" t="s">
        <v>8023</v>
      </c>
      <c r="D8736" s="219" t="s">
        <v>8065</v>
      </c>
      <c r="E8736" s="219" t="s">
        <v>7705</v>
      </c>
      <c r="F8736" s="219" t="s">
        <v>6440</v>
      </c>
      <c r="G8736" s="219" t="s">
        <v>7764</v>
      </c>
      <c r="H8736" s="219" t="s">
        <v>5990</v>
      </c>
      <c r="I8736" s="220" t="s">
        <v>7981</v>
      </c>
      <c r="J8736" s="221">
        <v>1400</v>
      </c>
      <c r="K8736" s="221">
        <v>2</v>
      </c>
      <c r="L8736" s="221">
        <v>2800</v>
      </c>
    </row>
    <row r="8737" spans="1:12" s="167" customFormat="1">
      <c r="A8737" s="218" t="str">
        <f t="shared" si="58"/>
        <v>O221102058561일반상품</v>
      </c>
      <c r="B8737" s="219" t="s">
        <v>9482</v>
      </c>
      <c r="C8737" s="219" t="s">
        <v>8023</v>
      </c>
      <c r="D8737" s="219" t="s">
        <v>8065</v>
      </c>
      <c r="E8737" s="219" t="s">
        <v>7705</v>
      </c>
      <c r="F8737" s="219" t="s">
        <v>6440</v>
      </c>
      <c r="G8737" s="219" t="s">
        <v>7764</v>
      </c>
      <c r="H8737" s="219" t="s">
        <v>5990</v>
      </c>
      <c r="I8737" s="220" t="s">
        <v>8767</v>
      </c>
      <c r="J8737" s="221">
        <v>1090</v>
      </c>
      <c r="K8737" s="221">
        <v>3</v>
      </c>
      <c r="L8737" s="221">
        <v>3270</v>
      </c>
    </row>
    <row r="8738" spans="1:12" s="167" customFormat="1">
      <c r="A8738" s="218" t="str">
        <f t="shared" si="58"/>
        <v>O221102058561일반상품</v>
      </c>
      <c r="B8738" s="219" t="s">
        <v>9482</v>
      </c>
      <c r="C8738" s="219" t="s">
        <v>8023</v>
      </c>
      <c r="D8738" s="219" t="s">
        <v>8065</v>
      </c>
      <c r="E8738" s="219" t="s">
        <v>7705</v>
      </c>
      <c r="F8738" s="219" t="s">
        <v>6440</v>
      </c>
      <c r="G8738" s="219" t="s">
        <v>7764</v>
      </c>
      <c r="H8738" s="219" t="s">
        <v>5990</v>
      </c>
      <c r="I8738" s="220" t="s">
        <v>9703</v>
      </c>
      <c r="J8738" s="221">
        <v>6610</v>
      </c>
      <c r="K8738" s="221">
        <v>1</v>
      </c>
      <c r="L8738" s="221">
        <v>6610</v>
      </c>
    </row>
    <row r="8739" spans="1:12" s="167" customFormat="1">
      <c r="A8739" s="218" t="str">
        <f t="shared" si="58"/>
        <v>O221102058561일반상품</v>
      </c>
      <c r="B8739" s="219" t="s">
        <v>9482</v>
      </c>
      <c r="C8739" s="219" t="s">
        <v>8023</v>
      </c>
      <c r="D8739" s="219" t="s">
        <v>8065</v>
      </c>
      <c r="E8739" s="219" t="s">
        <v>7705</v>
      </c>
      <c r="F8739" s="219" t="s">
        <v>6440</v>
      </c>
      <c r="G8739" s="219" t="s">
        <v>7764</v>
      </c>
      <c r="H8739" s="219" t="s">
        <v>5990</v>
      </c>
      <c r="I8739" s="220" t="s">
        <v>8606</v>
      </c>
      <c r="J8739" s="221">
        <v>2400</v>
      </c>
      <c r="K8739" s="221">
        <v>3</v>
      </c>
      <c r="L8739" s="221">
        <v>7200</v>
      </c>
    </row>
    <row r="8740" spans="1:12" s="167" customFormat="1">
      <c r="A8740" s="218" t="str">
        <f t="shared" si="58"/>
        <v>O221102058561일반상품</v>
      </c>
      <c r="B8740" s="219" t="s">
        <v>9482</v>
      </c>
      <c r="C8740" s="219" t="s">
        <v>8023</v>
      </c>
      <c r="D8740" s="219" t="s">
        <v>8065</v>
      </c>
      <c r="E8740" s="219" t="s">
        <v>7705</v>
      </c>
      <c r="F8740" s="219" t="s">
        <v>6440</v>
      </c>
      <c r="G8740" s="219" t="s">
        <v>7764</v>
      </c>
      <c r="H8740" s="219" t="s">
        <v>5990</v>
      </c>
      <c r="I8740" s="220" t="s">
        <v>9563</v>
      </c>
      <c r="J8740" s="221">
        <v>1700</v>
      </c>
      <c r="K8740" s="221">
        <v>1</v>
      </c>
      <c r="L8740" s="221">
        <v>1700</v>
      </c>
    </row>
    <row r="8741" spans="1:12" s="167" customFormat="1">
      <c r="A8741" s="218" t="str">
        <f t="shared" si="58"/>
        <v>O221102058561일반상품</v>
      </c>
      <c r="B8741" s="219" t="s">
        <v>9482</v>
      </c>
      <c r="C8741" s="219" t="s">
        <v>8023</v>
      </c>
      <c r="D8741" s="219" t="s">
        <v>8065</v>
      </c>
      <c r="E8741" s="219" t="s">
        <v>7705</v>
      </c>
      <c r="F8741" s="219" t="s">
        <v>6440</v>
      </c>
      <c r="G8741" s="219" t="s">
        <v>7764</v>
      </c>
      <c r="H8741" s="219" t="s">
        <v>5990</v>
      </c>
      <c r="I8741" s="220" t="s">
        <v>7272</v>
      </c>
      <c r="J8741" s="221">
        <v>1250</v>
      </c>
      <c r="K8741" s="221">
        <v>5</v>
      </c>
      <c r="L8741" s="221">
        <v>6250</v>
      </c>
    </row>
    <row r="8742" spans="1:12" s="167" customFormat="1">
      <c r="A8742" s="218" t="str">
        <f t="shared" si="58"/>
        <v>O221102058561일반상품</v>
      </c>
      <c r="B8742" s="219" t="s">
        <v>9482</v>
      </c>
      <c r="C8742" s="219" t="s">
        <v>8023</v>
      </c>
      <c r="D8742" s="219" t="s">
        <v>8065</v>
      </c>
      <c r="E8742" s="219" t="s">
        <v>7705</v>
      </c>
      <c r="F8742" s="219" t="s">
        <v>6440</v>
      </c>
      <c r="G8742" s="219" t="s">
        <v>7764</v>
      </c>
      <c r="H8742" s="219" t="s">
        <v>5990</v>
      </c>
      <c r="I8742" s="220" t="s">
        <v>9704</v>
      </c>
      <c r="J8742" s="221">
        <v>8380</v>
      </c>
      <c r="K8742" s="221">
        <v>1</v>
      </c>
      <c r="L8742" s="221">
        <v>8380</v>
      </c>
    </row>
    <row r="8743" spans="1:12" s="167" customFormat="1">
      <c r="A8743" s="218" t="str">
        <f t="shared" si="58"/>
        <v>O221102058561일반상품</v>
      </c>
      <c r="B8743" s="219" t="s">
        <v>9482</v>
      </c>
      <c r="C8743" s="219" t="s">
        <v>8023</v>
      </c>
      <c r="D8743" s="219" t="s">
        <v>8065</v>
      </c>
      <c r="E8743" s="219" t="s">
        <v>7705</v>
      </c>
      <c r="F8743" s="219" t="s">
        <v>6440</v>
      </c>
      <c r="G8743" s="219" t="s">
        <v>7764</v>
      </c>
      <c r="H8743" s="219" t="s">
        <v>5990</v>
      </c>
      <c r="I8743" s="220" t="s">
        <v>8634</v>
      </c>
      <c r="J8743" s="221">
        <v>4700</v>
      </c>
      <c r="K8743" s="221">
        <v>1</v>
      </c>
      <c r="L8743" s="221">
        <v>4700</v>
      </c>
    </row>
    <row r="8744" spans="1:12" s="167" customFormat="1">
      <c r="A8744" s="218" t="str">
        <f t="shared" si="58"/>
        <v>O221102058561일반상품</v>
      </c>
      <c r="B8744" s="219" t="s">
        <v>9482</v>
      </c>
      <c r="C8744" s="219" t="s">
        <v>8023</v>
      </c>
      <c r="D8744" s="219" t="s">
        <v>8065</v>
      </c>
      <c r="E8744" s="219" t="s">
        <v>7705</v>
      </c>
      <c r="F8744" s="219" t="s">
        <v>6440</v>
      </c>
      <c r="G8744" s="219" t="s">
        <v>7764</v>
      </c>
      <c r="H8744" s="219" t="s">
        <v>5990</v>
      </c>
      <c r="I8744" s="220" t="s">
        <v>9012</v>
      </c>
      <c r="J8744" s="221">
        <v>4090</v>
      </c>
      <c r="K8744" s="221">
        <v>1</v>
      </c>
      <c r="L8744" s="221">
        <v>4090</v>
      </c>
    </row>
    <row r="8745" spans="1:12" s="167" customFormat="1">
      <c r="A8745" s="218" t="str">
        <f t="shared" si="58"/>
        <v>O221102058561일반상품</v>
      </c>
      <c r="B8745" s="219" t="s">
        <v>9482</v>
      </c>
      <c r="C8745" s="219" t="s">
        <v>8023</v>
      </c>
      <c r="D8745" s="219" t="s">
        <v>8065</v>
      </c>
      <c r="E8745" s="219" t="s">
        <v>7705</v>
      </c>
      <c r="F8745" s="219" t="s">
        <v>6440</v>
      </c>
      <c r="G8745" s="219" t="s">
        <v>7764</v>
      </c>
      <c r="H8745" s="219" t="s">
        <v>5990</v>
      </c>
      <c r="I8745" s="220" t="s">
        <v>8758</v>
      </c>
      <c r="J8745" s="221">
        <v>3190</v>
      </c>
      <c r="K8745" s="221">
        <v>2</v>
      </c>
      <c r="L8745" s="221">
        <v>6380</v>
      </c>
    </row>
    <row r="8746" spans="1:12" s="167" customFormat="1">
      <c r="A8746" s="218" t="str">
        <f t="shared" si="58"/>
        <v>O221102058561일반상품</v>
      </c>
      <c r="B8746" s="219" t="s">
        <v>9482</v>
      </c>
      <c r="C8746" s="219" t="s">
        <v>8023</v>
      </c>
      <c r="D8746" s="219" t="s">
        <v>8065</v>
      </c>
      <c r="E8746" s="219" t="s">
        <v>7705</v>
      </c>
      <c r="F8746" s="219" t="s">
        <v>6440</v>
      </c>
      <c r="G8746" s="219" t="s">
        <v>7764</v>
      </c>
      <c r="H8746" s="219" t="s">
        <v>5990</v>
      </c>
      <c r="I8746" s="220" t="s">
        <v>9705</v>
      </c>
      <c r="J8746" s="221">
        <v>13400</v>
      </c>
      <c r="K8746" s="221">
        <v>1</v>
      </c>
      <c r="L8746" s="221">
        <v>13400</v>
      </c>
    </row>
    <row r="8747" spans="1:12" s="167" customFormat="1">
      <c r="A8747" s="218" t="str">
        <f t="shared" si="58"/>
        <v>O221102058561일반상품</v>
      </c>
      <c r="B8747" s="219" t="s">
        <v>9482</v>
      </c>
      <c r="C8747" s="219" t="s">
        <v>8023</v>
      </c>
      <c r="D8747" s="219" t="s">
        <v>8065</v>
      </c>
      <c r="E8747" s="219" t="s">
        <v>7705</v>
      </c>
      <c r="F8747" s="219" t="s">
        <v>6440</v>
      </c>
      <c r="G8747" s="219" t="s">
        <v>7764</v>
      </c>
      <c r="H8747" s="219" t="s">
        <v>5990</v>
      </c>
      <c r="I8747" s="220" t="s">
        <v>8855</v>
      </c>
      <c r="J8747" s="221">
        <v>29000</v>
      </c>
      <c r="K8747" s="221">
        <v>1</v>
      </c>
      <c r="L8747" s="221">
        <v>29000</v>
      </c>
    </row>
    <row r="8748" spans="1:12" s="167" customFormat="1">
      <c r="A8748" s="218" t="str">
        <f t="shared" si="58"/>
        <v>O221102058561일반상품</v>
      </c>
      <c r="B8748" s="219" t="s">
        <v>9482</v>
      </c>
      <c r="C8748" s="219" t="s">
        <v>8023</v>
      </c>
      <c r="D8748" s="219" t="s">
        <v>8065</v>
      </c>
      <c r="E8748" s="219" t="s">
        <v>7705</v>
      </c>
      <c r="F8748" s="219" t="s">
        <v>6440</v>
      </c>
      <c r="G8748" s="219" t="s">
        <v>7764</v>
      </c>
      <c r="H8748" s="219" t="s">
        <v>5990</v>
      </c>
      <c r="I8748" s="220" t="s">
        <v>9053</v>
      </c>
      <c r="J8748" s="221">
        <v>16018</v>
      </c>
      <c r="K8748" s="221">
        <v>1</v>
      </c>
      <c r="L8748" s="221">
        <v>16018</v>
      </c>
    </row>
    <row r="8749" spans="1:12" s="167" customFormat="1">
      <c r="A8749" s="218" t="str">
        <f t="shared" si="58"/>
        <v>O221102058559일반상품</v>
      </c>
      <c r="B8749" s="219" t="s">
        <v>9483</v>
      </c>
      <c r="C8749" s="219" t="s">
        <v>8023</v>
      </c>
      <c r="D8749" s="219" t="s">
        <v>8065</v>
      </c>
      <c r="E8749" s="219" t="s">
        <v>7705</v>
      </c>
      <c r="F8749" s="219" t="s">
        <v>6437</v>
      </c>
      <c r="G8749" s="219" t="s">
        <v>7885</v>
      </c>
      <c r="H8749" s="219" t="s">
        <v>5990</v>
      </c>
      <c r="I8749" s="220" t="s">
        <v>8342</v>
      </c>
      <c r="J8749" s="221">
        <v>600</v>
      </c>
      <c r="K8749" s="221">
        <v>1</v>
      </c>
      <c r="L8749" s="221">
        <v>600</v>
      </c>
    </row>
    <row r="8750" spans="1:12" s="167" customFormat="1">
      <c r="A8750" s="218" t="str">
        <f t="shared" si="58"/>
        <v>O221102058559일반상품</v>
      </c>
      <c r="B8750" s="219" t="s">
        <v>9483</v>
      </c>
      <c r="C8750" s="219" t="s">
        <v>8023</v>
      </c>
      <c r="D8750" s="219" t="s">
        <v>8065</v>
      </c>
      <c r="E8750" s="219" t="s">
        <v>7705</v>
      </c>
      <c r="F8750" s="219" t="s">
        <v>6437</v>
      </c>
      <c r="G8750" s="219" t="s">
        <v>7885</v>
      </c>
      <c r="H8750" s="219" t="s">
        <v>5990</v>
      </c>
      <c r="I8750" s="220" t="s">
        <v>9562</v>
      </c>
      <c r="J8750" s="221">
        <v>2570</v>
      </c>
      <c r="K8750" s="221">
        <v>1</v>
      </c>
      <c r="L8750" s="221">
        <v>2570</v>
      </c>
    </row>
    <row r="8751" spans="1:12" s="167" customFormat="1">
      <c r="A8751" s="218" t="str">
        <f t="shared" si="58"/>
        <v>O221102058559일반상품</v>
      </c>
      <c r="B8751" s="219" t="s">
        <v>9483</v>
      </c>
      <c r="C8751" s="219" t="s">
        <v>8023</v>
      </c>
      <c r="D8751" s="219" t="s">
        <v>8065</v>
      </c>
      <c r="E8751" s="219" t="s">
        <v>7705</v>
      </c>
      <c r="F8751" s="219" t="s">
        <v>6437</v>
      </c>
      <c r="G8751" s="219" t="s">
        <v>7885</v>
      </c>
      <c r="H8751" s="219" t="s">
        <v>5990</v>
      </c>
      <c r="I8751" s="220" t="s">
        <v>9706</v>
      </c>
      <c r="J8751" s="221">
        <v>6760</v>
      </c>
      <c r="K8751" s="221">
        <v>1</v>
      </c>
      <c r="L8751" s="221">
        <v>6760</v>
      </c>
    </row>
    <row r="8752" spans="1:12" s="167" customFormat="1">
      <c r="A8752" s="218" t="str">
        <f t="shared" si="58"/>
        <v>O221102058559일반상품</v>
      </c>
      <c r="B8752" s="219" t="s">
        <v>9483</v>
      </c>
      <c r="C8752" s="219" t="s">
        <v>8023</v>
      </c>
      <c r="D8752" s="219" t="s">
        <v>8065</v>
      </c>
      <c r="E8752" s="219" t="s">
        <v>7705</v>
      </c>
      <c r="F8752" s="219" t="s">
        <v>6437</v>
      </c>
      <c r="G8752" s="219" t="s">
        <v>7885</v>
      </c>
      <c r="H8752" s="219" t="s">
        <v>5990</v>
      </c>
      <c r="I8752" s="220" t="s">
        <v>7974</v>
      </c>
      <c r="J8752" s="221">
        <v>4600</v>
      </c>
      <c r="K8752" s="221">
        <v>1</v>
      </c>
      <c r="L8752" s="221">
        <v>4600</v>
      </c>
    </row>
    <row r="8753" spans="1:12" s="167" customFormat="1">
      <c r="A8753" s="218" t="str">
        <f t="shared" si="58"/>
        <v>O221102058559일반상품</v>
      </c>
      <c r="B8753" s="219" t="s">
        <v>9483</v>
      </c>
      <c r="C8753" s="219" t="s">
        <v>8023</v>
      </c>
      <c r="D8753" s="219" t="s">
        <v>8065</v>
      </c>
      <c r="E8753" s="219" t="s">
        <v>7705</v>
      </c>
      <c r="F8753" s="219" t="s">
        <v>6437</v>
      </c>
      <c r="G8753" s="219" t="s">
        <v>7885</v>
      </c>
      <c r="H8753" s="219" t="s">
        <v>5990</v>
      </c>
      <c r="I8753" s="220" t="s">
        <v>9671</v>
      </c>
      <c r="J8753" s="221">
        <v>1240</v>
      </c>
      <c r="K8753" s="221">
        <v>3</v>
      </c>
      <c r="L8753" s="221">
        <v>3720</v>
      </c>
    </row>
    <row r="8754" spans="1:12" s="167" customFormat="1">
      <c r="A8754" s="218" t="str">
        <f t="shared" si="58"/>
        <v>O221102058559일반상품</v>
      </c>
      <c r="B8754" s="219" t="s">
        <v>9483</v>
      </c>
      <c r="C8754" s="219" t="s">
        <v>8023</v>
      </c>
      <c r="D8754" s="219" t="s">
        <v>8065</v>
      </c>
      <c r="E8754" s="219" t="s">
        <v>7705</v>
      </c>
      <c r="F8754" s="219" t="s">
        <v>6437</v>
      </c>
      <c r="G8754" s="219" t="s">
        <v>7885</v>
      </c>
      <c r="H8754" s="219" t="s">
        <v>5990</v>
      </c>
      <c r="I8754" s="220" t="s">
        <v>9563</v>
      </c>
      <c r="J8754" s="221">
        <v>1700</v>
      </c>
      <c r="K8754" s="221">
        <v>4</v>
      </c>
      <c r="L8754" s="221">
        <v>6800</v>
      </c>
    </row>
    <row r="8755" spans="1:12" s="167" customFormat="1">
      <c r="A8755" s="218" t="str">
        <f t="shared" si="58"/>
        <v>O221102058559일반상품</v>
      </c>
      <c r="B8755" s="219" t="s">
        <v>9483</v>
      </c>
      <c r="C8755" s="219" t="s">
        <v>8023</v>
      </c>
      <c r="D8755" s="219" t="s">
        <v>8065</v>
      </c>
      <c r="E8755" s="219" t="s">
        <v>7705</v>
      </c>
      <c r="F8755" s="219" t="s">
        <v>6437</v>
      </c>
      <c r="G8755" s="219" t="s">
        <v>7885</v>
      </c>
      <c r="H8755" s="219" t="s">
        <v>5990</v>
      </c>
      <c r="I8755" s="220" t="s">
        <v>8946</v>
      </c>
      <c r="J8755" s="221">
        <v>2980</v>
      </c>
      <c r="K8755" s="221">
        <v>1</v>
      </c>
      <c r="L8755" s="221">
        <v>2980</v>
      </c>
    </row>
    <row r="8756" spans="1:12" s="167" customFormat="1">
      <c r="A8756" s="218" t="str">
        <f t="shared" si="58"/>
        <v>O221102058559일반상품</v>
      </c>
      <c r="B8756" s="219" t="s">
        <v>9483</v>
      </c>
      <c r="C8756" s="219" t="s">
        <v>8023</v>
      </c>
      <c r="D8756" s="219" t="s">
        <v>8065</v>
      </c>
      <c r="E8756" s="219" t="s">
        <v>7705</v>
      </c>
      <c r="F8756" s="219" t="s">
        <v>6437</v>
      </c>
      <c r="G8756" s="219" t="s">
        <v>7885</v>
      </c>
      <c r="H8756" s="219" t="s">
        <v>5990</v>
      </c>
      <c r="I8756" s="220" t="s">
        <v>8349</v>
      </c>
      <c r="J8756" s="221">
        <v>6200</v>
      </c>
      <c r="K8756" s="221">
        <v>1</v>
      </c>
      <c r="L8756" s="221">
        <v>6200</v>
      </c>
    </row>
    <row r="8757" spans="1:12" s="167" customFormat="1">
      <c r="A8757" s="218" t="str">
        <f t="shared" si="58"/>
        <v>O221102058559일반상품</v>
      </c>
      <c r="B8757" s="219" t="s">
        <v>9483</v>
      </c>
      <c r="C8757" s="219" t="s">
        <v>8023</v>
      </c>
      <c r="D8757" s="219" t="s">
        <v>8065</v>
      </c>
      <c r="E8757" s="219" t="s">
        <v>7705</v>
      </c>
      <c r="F8757" s="219" t="s">
        <v>6437</v>
      </c>
      <c r="G8757" s="219" t="s">
        <v>7885</v>
      </c>
      <c r="H8757" s="219" t="s">
        <v>5990</v>
      </c>
      <c r="I8757" s="220" t="s">
        <v>7922</v>
      </c>
      <c r="J8757" s="221">
        <v>7800</v>
      </c>
      <c r="K8757" s="221">
        <v>1</v>
      </c>
      <c r="L8757" s="221">
        <v>7800</v>
      </c>
    </row>
    <row r="8758" spans="1:12" s="167" customFormat="1">
      <c r="A8758" s="218" t="str">
        <f t="shared" si="58"/>
        <v>O221102058559일반상품</v>
      </c>
      <c r="B8758" s="219" t="s">
        <v>9483</v>
      </c>
      <c r="C8758" s="219" t="s">
        <v>8023</v>
      </c>
      <c r="D8758" s="219" t="s">
        <v>8065</v>
      </c>
      <c r="E8758" s="219" t="s">
        <v>7705</v>
      </c>
      <c r="F8758" s="219" t="s">
        <v>6437</v>
      </c>
      <c r="G8758" s="219" t="s">
        <v>7885</v>
      </c>
      <c r="H8758" s="219" t="s">
        <v>5990</v>
      </c>
      <c r="I8758" s="220" t="s">
        <v>9707</v>
      </c>
      <c r="J8758" s="221">
        <v>12600</v>
      </c>
      <c r="K8758" s="221">
        <v>1</v>
      </c>
      <c r="L8758" s="221">
        <v>12600</v>
      </c>
    </row>
    <row r="8759" spans="1:12" s="167" customFormat="1">
      <c r="A8759" s="218" t="str">
        <f t="shared" si="58"/>
        <v>O221102058559일반상품</v>
      </c>
      <c r="B8759" s="219" t="s">
        <v>9483</v>
      </c>
      <c r="C8759" s="219" t="s">
        <v>8023</v>
      </c>
      <c r="D8759" s="219" t="s">
        <v>8065</v>
      </c>
      <c r="E8759" s="219" t="s">
        <v>7705</v>
      </c>
      <c r="F8759" s="219" t="s">
        <v>6437</v>
      </c>
      <c r="G8759" s="219" t="s">
        <v>7885</v>
      </c>
      <c r="H8759" s="219" t="s">
        <v>5990</v>
      </c>
      <c r="I8759" s="220" t="s">
        <v>7201</v>
      </c>
      <c r="J8759" s="221">
        <v>12480</v>
      </c>
      <c r="K8759" s="221">
        <v>1</v>
      </c>
      <c r="L8759" s="221">
        <v>12480</v>
      </c>
    </row>
    <row r="8760" spans="1:12" s="167" customFormat="1">
      <c r="A8760" s="218" t="str">
        <f t="shared" si="58"/>
        <v>O221102058559일반상품</v>
      </c>
      <c r="B8760" s="219" t="s">
        <v>9483</v>
      </c>
      <c r="C8760" s="219" t="s">
        <v>8023</v>
      </c>
      <c r="D8760" s="219" t="s">
        <v>8065</v>
      </c>
      <c r="E8760" s="219" t="s">
        <v>7705</v>
      </c>
      <c r="F8760" s="219" t="s">
        <v>6437</v>
      </c>
      <c r="G8760" s="219" t="s">
        <v>7885</v>
      </c>
      <c r="H8760" s="219" t="s">
        <v>5990</v>
      </c>
      <c r="I8760" s="220" t="s">
        <v>8028</v>
      </c>
      <c r="J8760" s="221">
        <v>9500</v>
      </c>
      <c r="K8760" s="221">
        <v>1</v>
      </c>
      <c r="L8760" s="221">
        <v>9500</v>
      </c>
    </row>
    <row r="8761" spans="1:12" s="167" customFormat="1">
      <c r="A8761" s="218" t="str">
        <f t="shared" si="58"/>
        <v>O221102058559일반상품</v>
      </c>
      <c r="B8761" s="219" t="s">
        <v>9483</v>
      </c>
      <c r="C8761" s="219" t="s">
        <v>8023</v>
      </c>
      <c r="D8761" s="219" t="s">
        <v>8065</v>
      </c>
      <c r="E8761" s="219" t="s">
        <v>7705</v>
      </c>
      <c r="F8761" s="219" t="s">
        <v>6437</v>
      </c>
      <c r="G8761" s="219" t="s">
        <v>7885</v>
      </c>
      <c r="H8761" s="219" t="s">
        <v>5990</v>
      </c>
      <c r="I8761" s="220" t="s">
        <v>9580</v>
      </c>
      <c r="J8761" s="221">
        <v>7700</v>
      </c>
      <c r="K8761" s="221">
        <v>1</v>
      </c>
      <c r="L8761" s="221">
        <v>7700</v>
      </c>
    </row>
    <row r="8762" spans="1:12" s="167" customFormat="1">
      <c r="A8762" s="218" t="str">
        <f t="shared" si="58"/>
        <v>O221102058559일반상품</v>
      </c>
      <c r="B8762" s="219" t="s">
        <v>9483</v>
      </c>
      <c r="C8762" s="219" t="s">
        <v>8023</v>
      </c>
      <c r="D8762" s="219" t="s">
        <v>8065</v>
      </c>
      <c r="E8762" s="219" t="s">
        <v>7705</v>
      </c>
      <c r="F8762" s="219" t="s">
        <v>6437</v>
      </c>
      <c r="G8762" s="219" t="s">
        <v>7885</v>
      </c>
      <c r="H8762" s="219" t="s">
        <v>5990</v>
      </c>
      <c r="I8762" s="220" t="s">
        <v>9663</v>
      </c>
      <c r="J8762" s="221">
        <v>1480</v>
      </c>
      <c r="K8762" s="221">
        <v>2</v>
      </c>
      <c r="L8762" s="221">
        <v>2960</v>
      </c>
    </row>
    <row r="8763" spans="1:12" s="167" customFormat="1">
      <c r="A8763" s="218" t="str">
        <f t="shared" si="58"/>
        <v>O221102058559일반상품</v>
      </c>
      <c r="B8763" s="219" t="s">
        <v>9483</v>
      </c>
      <c r="C8763" s="219" t="s">
        <v>8023</v>
      </c>
      <c r="D8763" s="219" t="s">
        <v>8065</v>
      </c>
      <c r="E8763" s="219" t="s">
        <v>7705</v>
      </c>
      <c r="F8763" s="219" t="s">
        <v>6437</v>
      </c>
      <c r="G8763" s="219" t="s">
        <v>7885</v>
      </c>
      <c r="H8763" s="219" t="s">
        <v>5990</v>
      </c>
      <c r="I8763" s="220" t="s">
        <v>8644</v>
      </c>
      <c r="J8763" s="221">
        <v>22000</v>
      </c>
      <c r="K8763" s="221">
        <v>1</v>
      </c>
      <c r="L8763" s="221">
        <v>22000</v>
      </c>
    </row>
    <row r="8764" spans="1:12" s="167" customFormat="1">
      <c r="A8764" s="218" t="str">
        <f t="shared" si="58"/>
        <v>O221102058559일반상품</v>
      </c>
      <c r="B8764" s="219" t="s">
        <v>9483</v>
      </c>
      <c r="C8764" s="219" t="s">
        <v>8023</v>
      </c>
      <c r="D8764" s="219" t="s">
        <v>8065</v>
      </c>
      <c r="E8764" s="219" t="s">
        <v>7705</v>
      </c>
      <c r="F8764" s="219" t="s">
        <v>6437</v>
      </c>
      <c r="G8764" s="219" t="s">
        <v>7885</v>
      </c>
      <c r="H8764" s="219" t="s">
        <v>5990</v>
      </c>
      <c r="I8764" s="220" t="s">
        <v>9582</v>
      </c>
      <c r="J8764" s="221">
        <v>2320</v>
      </c>
      <c r="K8764" s="221">
        <v>4</v>
      </c>
      <c r="L8764" s="221">
        <v>9280</v>
      </c>
    </row>
    <row r="8765" spans="1:12" s="167" customFormat="1">
      <c r="A8765" s="218" t="str">
        <f t="shared" si="58"/>
        <v>O221102058559일반상품</v>
      </c>
      <c r="B8765" s="219" t="s">
        <v>9483</v>
      </c>
      <c r="C8765" s="219" t="s">
        <v>8023</v>
      </c>
      <c r="D8765" s="219" t="s">
        <v>8065</v>
      </c>
      <c r="E8765" s="219" t="s">
        <v>7705</v>
      </c>
      <c r="F8765" s="219" t="s">
        <v>6437</v>
      </c>
      <c r="G8765" s="219" t="s">
        <v>7885</v>
      </c>
      <c r="H8765" s="219" t="s">
        <v>5990</v>
      </c>
      <c r="I8765" s="220" t="s">
        <v>7193</v>
      </c>
      <c r="J8765" s="221">
        <v>1900</v>
      </c>
      <c r="K8765" s="221">
        <v>1</v>
      </c>
      <c r="L8765" s="221">
        <v>1900</v>
      </c>
    </row>
    <row r="8766" spans="1:12" s="167" customFormat="1">
      <c r="A8766" s="218" t="str">
        <f t="shared" si="58"/>
        <v>O221102058559일반상품</v>
      </c>
      <c r="B8766" s="219" t="s">
        <v>9483</v>
      </c>
      <c r="C8766" s="219" t="s">
        <v>8023</v>
      </c>
      <c r="D8766" s="219" t="s">
        <v>8065</v>
      </c>
      <c r="E8766" s="219" t="s">
        <v>7705</v>
      </c>
      <c r="F8766" s="219" t="s">
        <v>6437</v>
      </c>
      <c r="G8766" s="219" t="s">
        <v>7885</v>
      </c>
      <c r="H8766" s="219" t="s">
        <v>5990</v>
      </c>
      <c r="I8766" s="220" t="s">
        <v>9600</v>
      </c>
      <c r="J8766" s="221">
        <v>4010</v>
      </c>
      <c r="K8766" s="221">
        <v>1</v>
      </c>
      <c r="L8766" s="221">
        <v>4010</v>
      </c>
    </row>
    <row r="8767" spans="1:12" s="167" customFormat="1">
      <c r="A8767" s="218" t="str">
        <f t="shared" si="58"/>
        <v>O221102058559일반상품</v>
      </c>
      <c r="B8767" s="219" t="s">
        <v>9483</v>
      </c>
      <c r="C8767" s="219" t="s">
        <v>8023</v>
      </c>
      <c r="D8767" s="219" t="s">
        <v>8065</v>
      </c>
      <c r="E8767" s="219" t="s">
        <v>7705</v>
      </c>
      <c r="F8767" s="219" t="s">
        <v>6437</v>
      </c>
      <c r="G8767" s="219" t="s">
        <v>7885</v>
      </c>
      <c r="H8767" s="219" t="s">
        <v>5990</v>
      </c>
      <c r="I8767" s="220" t="s">
        <v>9607</v>
      </c>
      <c r="J8767" s="221">
        <v>21000</v>
      </c>
      <c r="K8767" s="221">
        <v>1</v>
      </c>
      <c r="L8767" s="221">
        <v>21000</v>
      </c>
    </row>
    <row r="8768" spans="1:12" s="167" customFormat="1">
      <c r="A8768" s="218" t="str">
        <f t="shared" si="58"/>
        <v>O221102058559일반상품</v>
      </c>
      <c r="B8768" s="219" t="s">
        <v>9483</v>
      </c>
      <c r="C8768" s="219" t="s">
        <v>8023</v>
      </c>
      <c r="D8768" s="219" t="s">
        <v>8065</v>
      </c>
      <c r="E8768" s="219" t="s">
        <v>7705</v>
      </c>
      <c r="F8768" s="219" t="s">
        <v>6437</v>
      </c>
      <c r="G8768" s="219" t="s">
        <v>7885</v>
      </c>
      <c r="H8768" s="219" t="s">
        <v>5990</v>
      </c>
      <c r="I8768" s="220" t="s">
        <v>9609</v>
      </c>
      <c r="J8768" s="221">
        <v>21000</v>
      </c>
      <c r="K8768" s="221">
        <v>3</v>
      </c>
      <c r="L8768" s="221">
        <v>63000</v>
      </c>
    </row>
    <row r="8769" spans="1:12" s="167" customFormat="1">
      <c r="A8769" s="218" t="str">
        <f t="shared" si="58"/>
        <v>O221102058559일반상품</v>
      </c>
      <c r="B8769" s="219" t="s">
        <v>9483</v>
      </c>
      <c r="C8769" s="219" t="s">
        <v>8023</v>
      </c>
      <c r="D8769" s="219" t="s">
        <v>8065</v>
      </c>
      <c r="E8769" s="219" t="s">
        <v>7705</v>
      </c>
      <c r="F8769" s="219" t="s">
        <v>6437</v>
      </c>
      <c r="G8769" s="219" t="s">
        <v>7885</v>
      </c>
      <c r="H8769" s="219" t="s">
        <v>5990</v>
      </c>
      <c r="I8769" s="220" t="s">
        <v>9055</v>
      </c>
      <c r="J8769" s="221">
        <v>14700</v>
      </c>
      <c r="K8769" s="221">
        <v>2</v>
      </c>
      <c r="L8769" s="221">
        <v>29400</v>
      </c>
    </row>
    <row r="8770" spans="1:12" s="167" customFormat="1">
      <c r="A8770" s="218" t="str">
        <f t="shared" si="58"/>
        <v>O221102058559일반상품</v>
      </c>
      <c r="B8770" s="219" t="s">
        <v>9483</v>
      </c>
      <c r="C8770" s="219" t="s">
        <v>8023</v>
      </c>
      <c r="D8770" s="219" t="s">
        <v>8065</v>
      </c>
      <c r="E8770" s="219" t="s">
        <v>7705</v>
      </c>
      <c r="F8770" s="219" t="s">
        <v>6437</v>
      </c>
      <c r="G8770" s="219" t="s">
        <v>7885</v>
      </c>
      <c r="H8770" s="219" t="s">
        <v>5990</v>
      </c>
      <c r="I8770" s="220" t="s">
        <v>8700</v>
      </c>
      <c r="J8770" s="221">
        <v>18700</v>
      </c>
      <c r="K8770" s="221">
        <v>2</v>
      </c>
      <c r="L8770" s="221">
        <v>37400</v>
      </c>
    </row>
    <row r="8771" spans="1:12" s="167" customFormat="1">
      <c r="A8771" s="218" t="str">
        <f t="shared" si="58"/>
        <v>O221102058559일반상품</v>
      </c>
      <c r="B8771" s="219" t="s">
        <v>9483</v>
      </c>
      <c r="C8771" s="219" t="s">
        <v>8023</v>
      </c>
      <c r="D8771" s="219" t="s">
        <v>8065</v>
      </c>
      <c r="E8771" s="219" t="s">
        <v>7705</v>
      </c>
      <c r="F8771" s="219" t="s">
        <v>6437</v>
      </c>
      <c r="G8771" s="219" t="s">
        <v>7885</v>
      </c>
      <c r="H8771" s="219" t="s">
        <v>5990</v>
      </c>
      <c r="I8771" s="220" t="s">
        <v>7294</v>
      </c>
      <c r="J8771" s="221">
        <v>4500</v>
      </c>
      <c r="K8771" s="221">
        <v>1</v>
      </c>
      <c r="L8771" s="221">
        <v>4500</v>
      </c>
    </row>
    <row r="8772" spans="1:12" s="167" customFormat="1">
      <c r="A8772" s="218" t="str">
        <f t="shared" si="58"/>
        <v>O221102058559일반상품</v>
      </c>
      <c r="B8772" s="219" t="s">
        <v>9483</v>
      </c>
      <c r="C8772" s="219" t="s">
        <v>8023</v>
      </c>
      <c r="D8772" s="219" t="s">
        <v>8065</v>
      </c>
      <c r="E8772" s="219" t="s">
        <v>7705</v>
      </c>
      <c r="F8772" s="219" t="s">
        <v>6437</v>
      </c>
      <c r="G8772" s="219" t="s">
        <v>7885</v>
      </c>
      <c r="H8772" s="219" t="s">
        <v>5990</v>
      </c>
      <c r="I8772" s="220" t="s">
        <v>9571</v>
      </c>
      <c r="J8772" s="221">
        <v>1690</v>
      </c>
      <c r="K8772" s="221">
        <v>1</v>
      </c>
      <c r="L8772" s="221">
        <v>1690</v>
      </c>
    </row>
    <row r="8773" spans="1:12" s="167" customFormat="1">
      <c r="A8773" s="218" t="str">
        <f t="shared" si="58"/>
        <v>O221102058559일반상품</v>
      </c>
      <c r="B8773" s="219" t="s">
        <v>9483</v>
      </c>
      <c r="C8773" s="219" t="s">
        <v>8023</v>
      </c>
      <c r="D8773" s="219" t="s">
        <v>8065</v>
      </c>
      <c r="E8773" s="219" t="s">
        <v>7705</v>
      </c>
      <c r="F8773" s="219" t="s">
        <v>6437</v>
      </c>
      <c r="G8773" s="219" t="s">
        <v>7885</v>
      </c>
      <c r="H8773" s="219" t="s">
        <v>5990</v>
      </c>
      <c r="I8773" s="220" t="s">
        <v>9667</v>
      </c>
      <c r="J8773" s="221">
        <v>9070</v>
      </c>
      <c r="K8773" s="221">
        <v>1</v>
      </c>
      <c r="L8773" s="221">
        <v>9070</v>
      </c>
    </row>
    <row r="8774" spans="1:12" s="167" customFormat="1">
      <c r="A8774" s="218" t="str">
        <f t="shared" si="58"/>
        <v>O221102058559일반상품</v>
      </c>
      <c r="B8774" s="219" t="s">
        <v>9483</v>
      </c>
      <c r="C8774" s="219" t="s">
        <v>8023</v>
      </c>
      <c r="D8774" s="219" t="s">
        <v>8065</v>
      </c>
      <c r="E8774" s="219" t="s">
        <v>7705</v>
      </c>
      <c r="F8774" s="219" t="s">
        <v>6437</v>
      </c>
      <c r="G8774" s="219" t="s">
        <v>7885</v>
      </c>
      <c r="H8774" s="219" t="s">
        <v>5990</v>
      </c>
      <c r="I8774" s="220" t="s">
        <v>8703</v>
      </c>
      <c r="J8774" s="221">
        <v>3520</v>
      </c>
      <c r="K8774" s="221">
        <v>1</v>
      </c>
      <c r="L8774" s="221">
        <v>3520</v>
      </c>
    </row>
    <row r="8775" spans="1:12" s="167" customFormat="1">
      <c r="A8775" s="218" t="str">
        <f t="shared" si="58"/>
        <v>O221102058559일반상품</v>
      </c>
      <c r="B8775" s="219" t="s">
        <v>9483</v>
      </c>
      <c r="C8775" s="219" t="s">
        <v>8023</v>
      </c>
      <c r="D8775" s="219" t="s">
        <v>8065</v>
      </c>
      <c r="E8775" s="219" t="s">
        <v>7705</v>
      </c>
      <c r="F8775" s="219" t="s">
        <v>6437</v>
      </c>
      <c r="G8775" s="219" t="s">
        <v>7885</v>
      </c>
      <c r="H8775" s="219" t="s">
        <v>5990</v>
      </c>
      <c r="I8775" s="220" t="s">
        <v>8393</v>
      </c>
      <c r="J8775" s="221">
        <v>5900</v>
      </c>
      <c r="K8775" s="221">
        <v>1</v>
      </c>
      <c r="L8775" s="221">
        <v>5900</v>
      </c>
    </row>
    <row r="8776" spans="1:12" s="167" customFormat="1">
      <c r="A8776" s="218" t="str">
        <f t="shared" si="58"/>
        <v>O221102058556일반상품</v>
      </c>
      <c r="B8776" s="219" t="s">
        <v>9484</v>
      </c>
      <c r="C8776" s="219" t="s">
        <v>8023</v>
      </c>
      <c r="D8776" s="219" t="s">
        <v>8065</v>
      </c>
      <c r="E8776" s="219" t="s">
        <v>6390</v>
      </c>
      <c r="F8776" s="219" t="s">
        <v>7720</v>
      </c>
      <c r="G8776" s="219" t="s">
        <v>7777</v>
      </c>
      <c r="H8776" s="219" t="s">
        <v>5990</v>
      </c>
      <c r="I8776" s="220" t="s">
        <v>8761</v>
      </c>
      <c r="J8776" s="221">
        <v>2800</v>
      </c>
      <c r="K8776" s="221">
        <v>1</v>
      </c>
      <c r="L8776" s="221">
        <v>2800</v>
      </c>
    </row>
    <row r="8777" spans="1:12" s="167" customFormat="1">
      <c r="A8777" s="218" t="str">
        <f t="shared" si="58"/>
        <v>O221102058556일반상품</v>
      </c>
      <c r="B8777" s="219" t="s">
        <v>9484</v>
      </c>
      <c r="C8777" s="219" t="s">
        <v>8023</v>
      </c>
      <c r="D8777" s="219" t="s">
        <v>8065</v>
      </c>
      <c r="E8777" s="219" t="s">
        <v>6390</v>
      </c>
      <c r="F8777" s="219" t="s">
        <v>7720</v>
      </c>
      <c r="G8777" s="219" t="s">
        <v>7777</v>
      </c>
      <c r="H8777" s="219" t="s">
        <v>5990</v>
      </c>
      <c r="I8777" s="220" t="s">
        <v>8661</v>
      </c>
      <c r="J8777" s="221">
        <v>1800</v>
      </c>
      <c r="K8777" s="221">
        <v>1</v>
      </c>
      <c r="L8777" s="221">
        <v>1800</v>
      </c>
    </row>
    <row r="8778" spans="1:12" s="167" customFormat="1">
      <c r="A8778" s="218" t="str">
        <f t="shared" si="58"/>
        <v>O221102058556일반상품</v>
      </c>
      <c r="B8778" s="219" t="s">
        <v>9484</v>
      </c>
      <c r="C8778" s="219" t="s">
        <v>8023</v>
      </c>
      <c r="D8778" s="219" t="s">
        <v>8065</v>
      </c>
      <c r="E8778" s="219" t="s">
        <v>6390</v>
      </c>
      <c r="F8778" s="219" t="s">
        <v>7720</v>
      </c>
      <c r="G8778" s="219" t="s">
        <v>7777</v>
      </c>
      <c r="H8778" s="219" t="s">
        <v>5990</v>
      </c>
      <c r="I8778" s="220" t="s">
        <v>7983</v>
      </c>
      <c r="J8778" s="221">
        <v>14550</v>
      </c>
      <c r="K8778" s="221">
        <v>1</v>
      </c>
      <c r="L8778" s="221">
        <v>14550</v>
      </c>
    </row>
    <row r="8779" spans="1:12" s="167" customFormat="1">
      <c r="A8779" s="218" t="str">
        <f t="shared" si="58"/>
        <v>O221102058556일반상품</v>
      </c>
      <c r="B8779" s="219" t="s">
        <v>9484</v>
      </c>
      <c r="C8779" s="219" t="s">
        <v>8023</v>
      </c>
      <c r="D8779" s="219" t="s">
        <v>8065</v>
      </c>
      <c r="E8779" s="219" t="s">
        <v>6390</v>
      </c>
      <c r="F8779" s="219" t="s">
        <v>7720</v>
      </c>
      <c r="G8779" s="219" t="s">
        <v>7777</v>
      </c>
      <c r="H8779" s="219" t="s">
        <v>5990</v>
      </c>
      <c r="I8779" s="220" t="s">
        <v>8554</v>
      </c>
      <c r="J8779" s="221">
        <v>6600</v>
      </c>
      <c r="K8779" s="221">
        <v>1</v>
      </c>
      <c r="L8779" s="221">
        <v>6600</v>
      </c>
    </row>
    <row r="8780" spans="1:12" s="167" customFormat="1">
      <c r="A8780" s="218" t="str">
        <f t="shared" si="58"/>
        <v>O221102058556일반상품</v>
      </c>
      <c r="B8780" s="219" t="s">
        <v>9484</v>
      </c>
      <c r="C8780" s="219" t="s">
        <v>8023</v>
      </c>
      <c r="D8780" s="219" t="s">
        <v>8065</v>
      </c>
      <c r="E8780" s="219" t="s">
        <v>6390</v>
      </c>
      <c r="F8780" s="219" t="s">
        <v>7720</v>
      </c>
      <c r="G8780" s="219" t="s">
        <v>7777</v>
      </c>
      <c r="H8780" s="219" t="s">
        <v>5990</v>
      </c>
      <c r="I8780" s="220" t="s">
        <v>8576</v>
      </c>
      <c r="J8780" s="221">
        <v>23000</v>
      </c>
      <c r="K8780" s="221">
        <v>1</v>
      </c>
      <c r="L8780" s="221">
        <v>23000</v>
      </c>
    </row>
    <row r="8781" spans="1:12" s="167" customFormat="1">
      <c r="A8781" s="218" t="str">
        <f t="shared" si="58"/>
        <v>O221102058556일반상품</v>
      </c>
      <c r="B8781" s="219" t="s">
        <v>9484</v>
      </c>
      <c r="C8781" s="219" t="s">
        <v>8023</v>
      </c>
      <c r="D8781" s="219" t="s">
        <v>8065</v>
      </c>
      <c r="E8781" s="219" t="s">
        <v>6390</v>
      </c>
      <c r="F8781" s="219" t="s">
        <v>7720</v>
      </c>
      <c r="G8781" s="219" t="s">
        <v>7777</v>
      </c>
      <c r="H8781" s="219" t="s">
        <v>5990</v>
      </c>
      <c r="I8781" s="220" t="s">
        <v>7980</v>
      </c>
      <c r="J8781" s="221">
        <v>4200</v>
      </c>
      <c r="K8781" s="221">
        <v>1</v>
      </c>
      <c r="L8781" s="221">
        <v>4200</v>
      </c>
    </row>
    <row r="8782" spans="1:12" s="167" customFormat="1">
      <c r="A8782" s="218" t="str">
        <f t="shared" si="58"/>
        <v>O221102058556일반상품</v>
      </c>
      <c r="B8782" s="219" t="s">
        <v>9484</v>
      </c>
      <c r="C8782" s="219" t="s">
        <v>8023</v>
      </c>
      <c r="D8782" s="219" t="s">
        <v>8065</v>
      </c>
      <c r="E8782" s="219" t="s">
        <v>6390</v>
      </c>
      <c r="F8782" s="219" t="s">
        <v>7720</v>
      </c>
      <c r="G8782" s="219" t="s">
        <v>7777</v>
      </c>
      <c r="H8782" s="219" t="s">
        <v>5990</v>
      </c>
      <c r="I8782" s="220" t="s">
        <v>8027</v>
      </c>
      <c r="J8782" s="221">
        <v>3600</v>
      </c>
      <c r="K8782" s="221">
        <v>1</v>
      </c>
      <c r="L8782" s="221">
        <v>3600</v>
      </c>
    </row>
    <row r="8783" spans="1:12" s="167" customFormat="1">
      <c r="A8783" s="218" t="str">
        <f t="shared" si="58"/>
        <v>O221102058556일반상품</v>
      </c>
      <c r="B8783" s="219" t="s">
        <v>9484</v>
      </c>
      <c r="C8783" s="219" t="s">
        <v>8023</v>
      </c>
      <c r="D8783" s="219" t="s">
        <v>8065</v>
      </c>
      <c r="E8783" s="219" t="s">
        <v>6390</v>
      </c>
      <c r="F8783" s="219" t="s">
        <v>7720</v>
      </c>
      <c r="G8783" s="219" t="s">
        <v>7777</v>
      </c>
      <c r="H8783" s="219" t="s">
        <v>5990</v>
      </c>
      <c r="I8783" s="220" t="s">
        <v>8343</v>
      </c>
      <c r="J8783" s="221">
        <v>12100</v>
      </c>
      <c r="K8783" s="221">
        <v>1</v>
      </c>
      <c r="L8783" s="221">
        <v>12100</v>
      </c>
    </row>
    <row r="8784" spans="1:12" s="167" customFormat="1">
      <c r="A8784" s="218" t="str">
        <f t="shared" si="58"/>
        <v>O221102058556일반상품</v>
      </c>
      <c r="B8784" s="219" t="s">
        <v>9484</v>
      </c>
      <c r="C8784" s="219" t="s">
        <v>8023</v>
      </c>
      <c r="D8784" s="219" t="s">
        <v>8065</v>
      </c>
      <c r="E8784" s="219" t="s">
        <v>6390</v>
      </c>
      <c r="F8784" s="219" t="s">
        <v>7720</v>
      </c>
      <c r="G8784" s="219" t="s">
        <v>7777</v>
      </c>
      <c r="H8784" s="219" t="s">
        <v>5990</v>
      </c>
      <c r="I8784" s="220" t="s">
        <v>8845</v>
      </c>
      <c r="J8784" s="221">
        <v>18000</v>
      </c>
      <c r="K8784" s="221">
        <v>1</v>
      </c>
      <c r="L8784" s="221">
        <v>18000</v>
      </c>
    </row>
    <row r="8785" spans="1:12" s="167" customFormat="1">
      <c r="A8785" s="218" t="str">
        <f t="shared" si="58"/>
        <v>O221102058556일반상품</v>
      </c>
      <c r="B8785" s="219" t="s">
        <v>9484</v>
      </c>
      <c r="C8785" s="219" t="s">
        <v>8023</v>
      </c>
      <c r="D8785" s="219" t="s">
        <v>8065</v>
      </c>
      <c r="E8785" s="219" t="s">
        <v>6390</v>
      </c>
      <c r="F8785" s="219" t="s">
        <v>7720</v>
      </c>
      <c r="G8785" s="219" t="s">
        <v>7777</v>
      </c>
      <c r="H8785" s="219" t="s">
        <v>5990</v>
      </c>
      <c r="I8785" s="220" t="s">
        <v>7290</v>
      </c>
      <c r="J8785" s="221">
        <v>2820</v>
      </c>
      <c r="K8785" s="221">
        <v>1</v>
      </c>
      <c r="L8785" s="221">
        <v>2820</v>
      </c>
    </row>
    <row r="8786" spans="1:12" s="167" customFormat="1">
      <c r="A8786" s="218" t="str">
        <f t="shared" si="58"/>
        <v>O221102058556일반상품</v>
      </c>
      <c r="B8786" s="219" t="s">
        <v>9484</v>
      </c>
      <c r="C8786" s="219" t="s">
        <v>8023</v>
      </c>
      <c r="D8786" s="219" t="s">
        <v>8065</v>
      </c>
      <c r="E8786" s="219" t="s">
        <v>6390</v>
      </c>
      <c r="F8786" s="219" t="s">
        <v>7720</v>
      </c>
      <c r="G8786" s="219" t="s">
        <v>7777</v>
      </c>
      <c r="H8786" s="219" t="s">
        <v>5990</v>
      </c>
      <c r="I8786" s="220" t="s">
        <v>8327</v>
      </c>
      <c r="J8786" s="221">
        <v>1340</v>
      </c>
      <c r="K8786" s="221">
        <v>3</v>
      </c>
      <c r="L8786" s="221">
        <v>4020</v>
      </c>
    </row>
    <row r="8787" spans="1:12" s="167" customFormat="1">
      <c r="A8787" s="218" t="str">
        <f t="shared" si="58"/>
        <v>O221102058556일반상품</v>
      </c>
      <c r="B8787" s="219" t="s">
        <v>9484</v>
      </c>
      <c r="C8787" s="219" t="s">
        <v>8023</v>
      </c>
      <c r="D8787" s="219" t="s">
        <v>8065</v>
      </c>
      <c r="E8787" s="219" t="s">
        <v>6390</v>
      </c>
      <c r="F8787" s="219" t="s">
        <v>7720</v>
      </c>
      <c r="G8787" s="219" t="s">
        <v>7777</v>
      </c>
      <c r="H8787" s="219" t="s">
        <v>5990</v>
      </c>
      <c r="I8787" s="220" t="s">
        <v>7189</v>
      </c>
      <c r="J8787" s="221">
        <v>1073</v>
      </c>
      <c r="K8787" s="221">
        <v>1</v>
      </c>
      <c r="L8787" s="221">
        <v>1073</v>
      </c>
    </row>
    <row r="8788" spans="1:12" s="167" customFormat="1">
      <c r="A8788" s="218" t="str">
        <f t="shared" si="58"/>
        <v>O221102058556일반상품</v>
      </c>
      <c r="B8788" s="219" t="s">
        <v>9484</v>
      </c>
      <c r="C8788" s="219" t="s">
        <v>8023</v>
      </c>
      <c r="D8788" s="219" t="s">
        <v>8065</v>
      </c>
      <c r="E8788" s="219" t="s">
        <v>6390</v>
      </c>
      <c r="F8788" s="219" t="s">
        <v>7720</v>
      </c>
      <c r="G8788" s="219" t="s">
        <v>7777</v>
      </c>
      <c r="H8788" s="219" t="s">
        <v>5990</v>
      </c>
      <c r="I8788" s="220" t="s">
        <v>7224</v>
      </c>
      <c r="J8788" s="221">
        <v>4430</v>
      </c>
      <c r="K8788" s="221">
        <v>1</v>
      </c>
      <c r="L8788" s="221">
        <v>4430</v>
      </c>
    </row>
    <row r="8789" spans="1:12" s="167" customFormat="1">
      <c r="A8789" s="218" t="str">
        <f t="shared" si="58"/>
        <v>O221102058556일반상품</v>
      </c>
      <c r="B8789" s="219" t="s">
        <v>9484</v>
      </c>
      <c r="C8789" s="219" t="s">
        <v>8023</v>
      </c>
      <c r="D8789" s="219" t="s">
        <v>8065</v>
      </c>
      <c r="E8789" s="219" t="s">
        <v>6390</v>
      </c>
      <c r="F8789" s="219" t="s">
        <v>7720</v>
      </c>
      <c r="G8789" s="219" t="s">
        <v>7777</v>
      </c>
      <c r="H8789" s="219" t="s">
        <v>5990</v>
      </c>
      <c r="I8789" s="220" t="s">
        <v>7210</v>
      </c>
      <c r="J8789" s="221">
        <v>5910</v>
      </c>
      <c r="K8789" s="221">
        <v>1</v>
      </c>
      <c r="L8789" s="221">
        <v>5910</v>
      </c>
    </row>
    <row r="8790" spans="1:12" s="167" customFormat="1">
      <c r="A8790" s="218" t="str">
        <f t="shared" si="58"/>
        <v>O221102058556일반상품</v>
      </c>
      <c r="B8790" s="219" t="s">
        <v>9484</v>
      </c>
      <c r="C8790" s="219" t="s">
        <v>8023</v>
      </c>
      <c r="D8790" s="219" t="s">
        <v>8065</v>
      </c>
      <c r="E8790" s="219" t="s">
        <v>6390</v>
      </c>
      <c r="F8790" s="219" t="s">
        <v>7720</v>
      </c>
      <c r="G8790" s="219" t="s">
        <v>7777</v>
      </c>
      <c r="H8790" s="219" t="s">
        <v>5990</v>
      </c>
      <c r="I8790" s="220" t="s">
        <v>7292</v>
      </c>
      <c r="J8790" s="221">
        <v>400</v>
      </c>
      <c r="K8790" s="221">
        <v>1</v>
      </c>
      <c r="L8790" s="221">
        <v>400</v>
      </c>
    </row>
    <row r="8791" spans="1:12" s="167" customFormat="1">
      <c r="A8791" s="218" t="str">
        <f t="shared" si="58"/>
        <v>O221102058556일반상품</v>
      </c>
      <c r="B8791" s="219" t="s">
        <v>9484</v>
      </c>
      <c r="C8791" s="219" t="s">
        <v>8023</v>
      </c>
      <c r="D8791" s="219" t="s">
        <v>8065</v>
      </c>
      <c r="E8791" s="219" t="s">
        <v>6390</v>
      </c>
      <c r="F8791" s="219" t="s">
        <v>7720</v>
      </c>
      <c r="G8791" s="219" t="s">
        <v>7777</v>
      </c>
      <c r="H8791" s="219" t="s">
        <v>5990</v>
      </c>
      <c r="I8791" s="220" t="s">
        <v>8534</v>
      </c>
      <c r="J8791" s="221">
        <v>800</v>
      </c>
      <c r="K8791" s="221">
        <v>1</v>
      </c>
      <c r="L8791" s="221">
        <v>800</v>
      </c>
    </row>
    <row r="8792" spans="1:12" s="167" customFormat="1">
      <c r="A8792" s="218" t="str">
        <f t="shared" si="58"/>
        <v>O221102058556일반상품</v>
      </c>
      <c r="B8792" s="219" t="s">
        <v>9484</v>
      </c>
      <c r="C8792" s="219" t="s">
        <v>8023</v>
      </c>
      <c r="D8792" s="219" t="s">
        <v>8065</v>
      </c>
      <c r="E8792" s="219" t="s">
        <v>6390</v>
      </c>
      <c r="F8792" s="219" t="s">
        <v>7720</v>
      </c>
      <c r="G8792" s="219" t="s">
        <v>7777</v>
      </c>
      <c r="H8792" s="219" t="s">
        <v>5990</v>
      </c>
      <c r="I8792" s="220" t="s">
        <v>7249</v>
      </c>
      <c r="J8792" s="221">
        <v>1330</v>
      </c>
      <c r="K8792" s="221">
        <v>2</v>
      </c>
      <c r="L8792" s="221">
        <v>2660</v>
      </c>
    </row>
    <row r="8793" spans="1:12" s="167" customFormat="1">
      <c r="A8793" s="218" t="str">
        <f t="shared" si="58"/>
        <v>O221102058556일반상품</v>
      </c>
      <c r="B8793" s="219" t="s">
        <v>9484</v>
      </c>
      <c r="C8793" s="219" t="s">
        <v>8023</v>
      </c>
      <c r="D8793" s="219" t="s">
        <v>8065</v>
      </c>
      <c r="E8793" s="219" t="s">
        <v>6390</v>
      </c>
      <c r="F8793" s="219" t="s">
        <v>7720</v>
      </c>
      <c r="G8793" s="219" t="s">
        <v>7777</v>
      </c>
      <c r="H8793" s="219" t="s">
        <v>5990</v>
      </c>
      <c r="I8793" s="220" t="s">
        <v>8547</v>
      </c>
      <c r="J8793" s="221">
        <v>3100</v>
      </c>
      <c r="K8793" s="221">
        <v>3</v>
      </c>
      <c r="L8793" s="221">
        <v>9300</v>
      </c>
    </row>
    <row r="8794" spans="1:12" s="167" customFormat="1">
      <c r="A8794" s="218" t="str">
        <f t="shared" si="58"/>
        <v>O221102058556일반상품</v>
      </c>
      <c r="B8794" s="219" t="s">
        <v>9484</v>
      </c>
      <c r="C8794" s="219" t="s">
        <v>8023</v>
      </c>
      <c r="D8794" s="219" t="s">
        <v>8065</v>
      </c>
      <c r="E8794" s="219" t="s">
        <v>6390</v>
      </c>
      <c r="F8794" s="219" t="s">
        <v>7720</v>
      </c>
      <c r="G8794" s="219" t="s">
        <v>7777</v>
      </c>
      <c r="H8794" s="219" t="s">
        <v>5990</v>
      </c>
      <c r="I8794" s="220" t="s">
        <v>7268</v>
      </c>
      <c r="J8794" s="221">
        <v>1900</v>
      </c>
      <c r="K8794" s="221">
        <v>1</v>
      </c>
      <c r="L8794" s="221">
        <v>1900</v>
      </c>
    </row>
    <row r="8795" spans="1:12" s="167" customFormat="1">
      <c r="A8795" s="218" t="str">
        <f t="shared" si="58"/>
        <v>O221102058556일반상품</v>
      </c>
      <c r="B8795" s="219" t="s">
        <v>9484</v>
      </c>
      <c r="C8795" s="219" t="s">
        <v>8023</v>
      </c>
      <c r="D8795" s="219" t="s">
        <v>8065</v>
      </c>
      <c r="E8795" s="219" t="s">
        <v>6390</v>
      </c>
      <c r="F8795" s="219" t="s">
        <v>7720</v>
      </c>
      <c r="G8795" s="219" t="s">
        <v>7777</v>
      </c>
      <c r="H8795" s="219" t="s">
        <v>5990</v>
      </c>
      <c r="I8795" s="220" t="s">
        <v>8582</v>
      </c>
      <c r="J8795" s="221">
        <v>5240</v>
      </c>
      <c r="K8795" s="221">
        <v>2</v>
      </c>
      <c r="L8795" s="221">
        <v>10480</v>
      </c>
    </row>
    <row r="8796" spans="1:12" s="167" customFormat="1">
      <c r="A8796" s="218" t="str">
        <f t="shared" si="58"/>
        <v>O221102058556일반상품</v>
      </c>
      <c r="B8796" s="219" t="s">
        <v>9484</v>
      </c>
      <c r="C8796" s="219" t="s">
        <v>8023</v>
      </c>
      <c r="D8796" s="219" t="s">
        <v>8065</v>
      </c>
      <c r="E8796" s="219" t="s">
        <v>6390</v>
      </c>
      <c r="F8796" s="219" t="s">
        <v>7720</v>
      </c>
      <c r="G8796" s="219" t="s">
        <v>7777</v>
      </c>
      <c r="H8796" s="219" t="s">
        <v>5990</v>
      </c>
      <c r="I8796" s="220" t="s">
        <v>8866</v>
      </c>
      <c r="J8796" s="221">
        <v>9900</v>
      </c>
      <c r="K8796" s="221">
        <v>1</v>
      </c>
      <c r="L8796" s="221">
        <v>9900</v>
      </c>
    </row>
    <row r="8797" spans="1:12" s="167" customFormat="1">
      <c r="A8797" s="218" t="str">
        <f t="shared" si="58"/>
        <v>O221102058556일반상품</v>
      </c>
      <c r="B8797" s="219" t="s">
        <v>9484</v>
      </c>
      <c r="C8797" s="219" t="s">
        <v>8023</v>
      </c>
      <c r="D8797" s="219" t="s">
        <v>8065</v>
      </c>
      <c r="E8797" s="219" t="s">
        <v>6390</v>
      </c>
      <c r="F8797" s="219" t="s">
        <v>7720</v>
      </c>
      <c r="G8797" s="219" t="s">
        <v>7777</v>
      </c>
      <c r="H8797" s="219" t="s">
        <v>5990</v>
      </c>
      <c r="I8797" s="220" t="s">
        <v>8328</v>
      </c>
      <c r="J8797" s="221">
        <v>3910</v>
      </c>
      <c r="K8797" s="221">
        <v>2</v>
      </c>
      <c r="L8797" s="221">
        <v>7820</v>
      </c>
    </row>
    <row r="8798" spans="1:12" s="167" customFormat="1">
      <c r="A8798" s="218" t="str">
        <f t="shared" si="58"/>
        <v>O221102058556일반상품</v>
      </c>
      <c r="B8798" s="219" t="s">
        <v>9484</v>
      </c>
      <c r="C8798" s="219" t="s">
        <v>8023</v>
      </c>
      <c r="D8798" s="219" t="s">
        <v>8065</v>
      </c>
      <c r="E8798" s="219" t="s">
        <v>6390</v>
      </c>
      <c r="F8798" s="219" t="s">
        <v>7720</v>
      </c>
      <c r="G8798" s="219" t="s">
        <v>7777</v>
      </c>
      <c r="H8798" s="219" t="s">
        <v>5990</v>
      </c>
      <c r="I8798" s="220" t="s">
        <v>8505</v>
      </c>
      <c r="J8798" s="221">
        <v>2564</v>
      </c>
      <c r="K8798" s="221">
        <v>1</v>
      </c>
      <c r="L8798" s="221">
        <v>2564</v>
      </c>
    </row>
    <row r="8799" spans="1:12" s="167" customFormat="1">
      <c r="A8799" s="218" t="str">
        <f t="shared" si="58"/>
        <v>O221102058556일반상품</v>
      </c>
      <c r="B8799" s="219" t="s">
        <v>9484</v>
      </c>
      <c r="C8799" s="219" t="s">
        <v>8023</v>
      </c>
      <c r="D8799" s="219" t="s">
        <v>8065</v>
      </c>
      <c r="E8799" s="219" t="s">
        <v>6390</v>
      </c>
      <c r="F8799" s="219" t="s">
        <v>7720</v>
      </c>
      <c r="G8799" s="219" t="s">
        <v>7777</v>
      </c>
      <c r="H8799" s="219" t="s">
        <v>5990</v>
      </c>
      <c r="I8799" s="220" t="s">
        <v>8350</v>
      </c>
      <c r="J8799" s="221">
        <v>2600</v>
      </c>
      <c r="K8799" s="221">
        <v>1</v>
      </c>
      <c r="L8799" s="221">
        <v>2600</v>
      </c>
    </row>
    <row r="8800" spans="1:12" s="167" customFormat="1">
      <c r="A8800" s="218" t="str">
        <f t="shared" si="58"/>
        <v>O221102058556일반상품</v>
      </c>
      <c r="B8800" s="219" t="s">
        <v>9484</v>
      </c>
      <c r="C8800" s="219" t="s">
        <v>8023</v>
      </c>
      <c r="D8800" s="219" t="s">
        <v>8065</v>
      </c>
      <c r="E8800" s="219" t="s">
        <v>6390</v>
      </c>
      <c r="F8800" s="219" t="s">
        <v>7720</v>
      </c>
      <c r="G8800" s="219" t="s">
        <v>7777</v>
      </c>
      <c r="H8800" s="219" t="s">
        <v>5990</v>
      </c>
      <c r="I8800" s="220" t="s">
        <v>7197</v>
      </c>
      <c r="J8800" s="221">
        <v>3800</v>
      </c>
      <c r="K8800" s="221">
        <v>1</v>
      </c>
      <c r="L8800" s="221">
        <v>3800</v>
      </c>
    </row>
    <row r="8801" spans="1:12" s="167" customFormat="1">
      <c r="A8801" s="218" t="str">
        <f t="shared" si="58"/>
        <v>O221102058556일반상품</v>
      </c>
      <c r="B8801" s="219" t="s">
        <v>9484</v>
      </c>
      <c r="C8801" s="219" t="s">
        <v>8023</v>
      </c>
      <c r="D8801" s="219" t="s">
        <v>8065</v>
      </c>
      <c r="E8801" s="219" t="s">
        <v>6390</v>
      </c>
      <c r="F8801" s="219" t="s">
        <v>7720</v>
      </c>
      <c r="G8801" s="219" t="s">
        <v>7777</v>
      </c>
      <c r="H8801" s="219" t="s">
        <v>5990</v>
      </c>
      <c r="I8801" s="220" t="s">
        <v>8438</v>
      </c>
      <c r="J8801" s="221">
        <v>1100</v>
      </c>
      <c r="K8801" s="221">
        <v>2</v>
      </c>
      <c r="L8801" s="221">
        <v>2200</v>
      </c>
    </row>
    <row r="8802" spans="1:12" s="167" customFormat="1">
      <c r="A8802" s="218" t="str">
        <f t="shared" si="58"/>
        <v>O221102058556일반상품</v>
      </c>
      <c r="B8802" s="219" t="s">
        <v>9484</v>
      </c>
      <c r="C8802" s="219" t="s">
        <v>8023</v>
      </c>
      <c r="D8802" s="219" t="s">
        <v>8065</v>
      </c>
      <c r="E8802" s="219" t="s">
        <v>6390</v>
      </c>
      <c r="F8802" s="219" t="s">
        <v>7720</v>
      </c>
      <c r="G8802" s="219" t="s">
        <v>7777</v>
      </c>
      <c r="H8802" s="219" t="s">
        <v>5990</v>
      </c>
      <c r="I8802" s="220" t="s">
        <v>7191</v>
      </c>
      <c r="J8802" s="221">
        <v>13520</v>
      </c>
      <c r="K8802" s="221">
        <v>2</v>
      </c>
      <c r="L8802" s="221">
        <v>27040</v>
      </c>
    </row>
    <row r="8803" spans="1:12" s="167" customFormat="1">
      <c r="A8803" s="218" t="str">
        <f t="shared" si="58"/>
        <v>O221102058556일반상품</v>
      </c>
      <c r="B8803" s="219" t="s">
        <v>9484</v>
      </c>
      <c r="C8803" s="219" t="s">
        <v>8023</v>
      </c>
      <c r="D8803" s="219" t="s">
        <v>8065</v>
      </c>
      <c r="E8803" s="219" t="s">
        <v>6390</v>
      </c>
      <c r="F8803" s="219" t="s">
        <v>7720</v>
      </c>
      <c r="G8803" s="219" t="s">
        <v>7777</v>
      </c>
      <c r="H8803" s="219" t="s">
        <v>5990</v>
      </c>
      <c r="I8803" s="220" t="s">
        <v>8050</v>
      </c>
      <c r="J8803" s="221">
        <v>13810</v>
      </c>
      <c r="K8803" s="221">
        <v>3</v>
      </c>
      <c r="L8803" s="221">
        <v>41430</v>
      </c>
    </row>
    <row r="8804" spans="1:12" s="167" customFormat="1">
      <c r="A8804" s="218" t="str">
        <f t="shared" si="58"/>
        <v>O221102058556일반상품</v>
      </c>
      <c r="B8804" s="219" t="s">
        <v>9484</v>
      </c>
      <c r="C8804" s="219" t="s">
        <v>8023</v>
      </c>
      <c r="D8804" s="219" t="s">
        <v>8065</v>
      </c>
      <c r="E8804" s="219" t="s">
        <v>6390</v>
      </c>
      <c r="F8804" s="219" t="s">
        <v>7720</v>
      </c>
      <c r="G8804" s="219" t="s">
        <v>7777</v>
      </c>
      <c r="H8804" s="219" t="s">
        <v>5990</v>
      </c>
      <c r="I8804" s="220" t="s">
        <v>8686</v>
      </c>
      <c r="J8804" s="221">
        <v>11400</v>
      </c>
      <c r="K8804" s="221">
        <v>1</v>
      </c>
      <c r="L8804" s="221">
        <v>11400</v>
      </c>
    </row>
    <row r="8805" spans="1:12" s="167" customFormat="1">
      <c r="A8805" s="218" t="str">
        <f t="shared" si="58"/>
        <v>O221102058556일반상품</v>
      </c>
      <c r="B8805" s="219" t="s">
        <v>9484</v>
      </c>
      <c r="C8805" s="219" t="s">
        <v>8023</v>
      </c>
      <c r="D8805" s="219" t="s">
        <v>8065</v>
      </c>
      <c r="E8805" s="219" t="s">
        <v>6390</v>
      </c>
      <c r="F8805" s="219" t="s">
        <v>7720</v>
      </c>
      <c r="G8805" s="219" t="s">
        <v>7777</v>
      </c>
      <c r="H8805" s="219" t="s">
        <v>5990</v>
      </c>
      <c r="I8805" s="220" t="s">
        <v>7238</v>
      </c>
      <c r="J8805" s="221">
        <v>11780</v>
      </c>
      <c r="K8805" s="221">
        <v>1</v>
      </c>
      <c r="L8805" s="221">
        <v>11780</v>
      </c>
    </row>
    <row r="8806" spans="1:12" s="167" customFormat="1">
      <c r="A8806" s="218" t="str">
        <f t="shared" si="58"/>
        <v>O221102058556일반상품</v>
      </c>
      <c r="B8806" s="219" t="s">
        <v>9484</v>
      </c>
      <c r="C8806" s="219" t="s">
        <v>8023</v>
      </c>
      <c r="D8806" s="219" t="s">
        <v>8065</v>
      </c>
      <c r="E8806" s="219" t="s">
        <v>6390</v>
      </c>
      <c r="F8806" s="219" t="s">
        <v>7720</v>
      </c>
      <c r="G8806" s="219" t="s">
        <v>7777</v>
      </c>
      <c r="H8806" s="219" t="s">
        <v>5990</v>
      </c>
      <c r="I8806" s="220" t="s">
        <v>8451</v>
      </c>
      <c r="J8806" s="221">
        <v>2200</v>
      </c>
      <c r="K8806" s="221">
        <v>2</v>
      </c>
      <c r="L8806" s="221">
        <v>4400</v>
      </c>
    </row>
    <row r="8807" spans="1:12" s="167" customFormat="1">
      <c r="A8807" s="218" t="str">
        <f t="shared" si="58"/>
        <v>O221102058556일반상품</v>
      </c>
      <c r="B8807" s="219" t="s">
        <v>9484</v>
      </c>
      <c r="C8807" s="219" t="s">
        <v>8023</v>
      </c>
      <c r="D8807" s="219" t="s">
        <v>8065</v>
      </c>
      <c r="E8807" s="219" t="s">
        <v>6390</v>
      </c>
      <c r="F8807" s="219" t="s">
        <v>7720</v>
      </c>
      <c r="G8807" s="219" t="s">
        <v>7777</v>
      </c>
      <c r="H8807" s="219" t="s">
        <v>5990</v>
      </c>
      <c r="I8807" s="220" t="s">
        <v>7228</v>
      </c>
      <c r="J8807" s="221">
        <v>1250</v>
      </c>
      <c r="K8807" s="221">
        <v>3</v>
      </c>
      <c r="L8807" s="221">
        <v>3750</v>
      </c>
    </row>
    <row r="8808" spans="1:12" s="167" customFormat="1">
      <c r="A8808" s="218" t="str">
        <f t="shared" si="58"/>
        <v>O221102058556일반상품</v>
      </c>
      <c r="B8808" s="219" t="s">
        <v>9484</v>
      </c>
      <c r="C8808" s="219" t="s">
        <v>8023</v>
      </c>
      <c r="D8808" s="219" t="s">
        <v>8065</v>
      </c>
      <c r="E8808" s="219" t="s">
        <v>6390</v>
      </c>
      <c r="F8808" s="219" t="s">
        <v>7720</v>
      </c>
      <c r="G8808" s="219" t="s">
        <v>7777</v>
      </c>
      <c r="H8808" s="219" t="s">
        <v>5990</v>
      </c>
      <c r="I8808" s="220" t="s">
        <v>7204</v>
      </c>
      <c r="J8808" s="221">
        <v>4310</v>
      </c>
      <c r="K8808" s="221">
        <v>2</v>
      </c>
      <c r="L8808" s="221">
        <v>8620</v>
      </c>
    </row>
    <row r="8809" spans="1:12" s="167" customFormat="1">
      <c r="A8809" s="218" t="str">
        <f t="shared" si="58"/>
        <v>O221102058556일반상품</v>
      </c>
      <c r="B8809" s="219" t="s">
        <v>9484</v>
      </c>
      <c r="C8809" s="219" t="s">
        <v>8023</v>
      </c>
      <c r="D8809" s="219" t="s">
        <v>8065</v>
      </c>
      <c r="E8809" s="219" t="s">
        <v>6390</v>
      </c>
      <c r="F8809" s="219" t="s">
        <v>7720</v>
      </c>
      <c r="G8809" s="219" t="s">
        <v>7777</v>
      </c>
      <c r="H8809" s="219" t="s">
        <v>5990</v>
      </c>
      <c r="I8809" s="220" t="s">
        <v>7241</v>
      </c>
      <c r="J8809" s="221">
        <v>3200</v>
      </c>
      <c r="K8809" s="221">
        <v>1</v>
      </c>
      <c r="L8809" s="221">
        <v>3200</v>
      </c>
    </row>
    <row r="8810" spans="1:12" s="167" customFormat="1">
      <c r="A8810" s="218" t="str">
        <f t="shared" si="58"/>
        <v>O221102058556일반상품</v>
      </c>
      <c r="B8810" s="219" t="s">
        <v>9484</v>
      </c>
      <c r="C8810" s="219" t="s">
        <v>8023</v>
      </c>
      <c r="D8810" s="219" t="s">
        <v>8065</v>
      </c>
      <c r="E8810" s="219" t="s">
        <v>6390</v>
      </c>
      <c r="F8810" s="219" t="s">
        <v>7720</v>
      </c>
      <c r="G8810" s="219" t="s">
        <v>7777</v>
      </c>
      <c r="H8810" s="219" t="s">
        <v>5990</v>
      </c>
      <c r="I8810" s="220" t="s">
        <v>7201</v>
      </c>
      <c r="J8810" s="221">
        <v>12480</v>
      </c>
      <c r="K8810" s="221">
        <v>3</v>
      </c>
      <c r="L8810" s="221">
        <v>37440</v>
      </c>
    </row>
    <row r="8811" spans="1:12" s="167" customFormat="1">
      <c r="A8811" s="218" t="str">
        <f t="shared" si="58"/>
        <v>O221102058556일반상품</v>
      </c>
      <c r="B8811" s="219" t="s">
        <v>9484</v>
      </c>
      <c r="C8811" s="219" t="s">
        <v>8023</v>
      </c>
      <c r="D8811" s="219" t="s">
        <v>8065</v>
      </c>
      <c r="E8811" s="219" t="s">
        <v>6390</v>
      </c>
      <c r="F8811" s="219" t="s">
        <v>7720</v>
      </c>
      <c r="G8811" s="219" t="s">
        <v>7777</v>
      </c>
      <c r="H8811" s="219" t="s">
        <v>5990</v>
      </c>
      <c r="I8811" s="220" t="s">
        <v>8028</v>
      </c>
      <c r="J8811" s="221">
        <v>9500</v>
      </c>
      <c r="K8811" s="221">
        <v>1</v>
      </c>
      <c r="L8811" s="221">
        <v>9500</v>
      </c>
    </row>
    <row r="8812" spans="1:12" s="167" customFormat="1">
      <c r="A8812" s="218" t="str">
        <f t="shared" si="58"/>
        <v>O221102058556일반상품</v>
      </c>
      <c r="B8812" s="219" t="s">
        <v>9484</v>
      </c>
      <c r="C8812" s="219" t="s">
        <v>8023</v>
      </c>
      <c r="D8812" s="219" t="s">
        <v>8065</v>
      </c>
      <c r="E8812" s="219" t="s">
        <v>6390</v>
      </c>
      <c r="F8812" s="219" t="s">
        <v>7720</v>
      </c>
      <c r="G8812" s="219" t="s">
        <v>7777</v>
      </c>
      <c r="H8812" s="219" t="s">
        <v>5990</v>
      </c>
      <c r="I8812" s="220" t="s">
        <v>8351</v>
      </c>
      <c r="J8812" s="221">
        <v>3950</v>
      </c>
      <c r="K8812" s="221">
        <v>2</v>
      </c>
      <c r="L8812" s="221">
        <v>7900</v>
      </c>
    </row>
    <row r="8813" spans="1:12" s="167" customFormat="1">
      <c r="A8813" s="218" t="str">
        <f t="shared" si="58"/>
        <v>O221102058556일반상품</v>
      </c>
      <c r="B8813" s="219" t="s">
        <v>9484</v>
      </c>
      <c r="C8813" s="219" t="s">
        <v>8023</v>
      </c>
      <c r="D8813" s="219" t="s">
        <v>8065</v>
      </c>
      <c r="E8813" s="219" t="s">
        <v>6390</v>
      </c>
      <c r="F8813" s="219" t="s">
        <v>7720</v>
      </c>
      <c r="G8813" s="219" t="s">
        <v>7777</v>
      </c>
      <c r="H8813" s="219" t="s">
        <v>5990</v>
      </c>
      <c r="I8813" s="220" t="s">
        <v>8527</v>
      </c>
      <c r="J8813" s="221">
        <v>3940</v>
      </c>
      <c r="K8813" s="221">
        <v>1</v>
      </c>
      <c r="L8813" s="221">
        <v>3940</v>
      </c>
    </row>
    <row r="8814" spans="1:12" s="167" customFormat="1">
      <c r="A8814" s="218" t="str">
        <f t="shared" si="58"/>
        <v>O221102058556일반상품</v>
      </c>
      <c r="B8814" s="219" t="s">
        <v>9484</v>
      </c>
      <c r="C8814" s="219" t="s">
        <v>8023</v>
      </c>
      <c r="D8814" s="219" t="s">
        <v>8065</v>
      </c>
      <c r="E8814" s="219" t="s">
        <v>6390</v>
      </c>
      <c r="F8814" s="219" t="s">
        <v>7720</v>
      </c>
      <c r="G8814" s="219" t="s">
        <v>7777</v>
      </c>
      <c r="H8814" s="219" t="s">
        <v>5990</v>
      </c>
      <c r="I8814" s="220" t="s">
        <v>8853</v>
      </c>
      <c r="J8814" s="221">
        <v>5430</v>
      </c>
      <c r="K8814" s="221">
        <v>1</v>
      </c>
      <c r="L8814" s="221">
        <v>5430</v>
      </c>
    </row>
    <row r="8815" spans="1:12" s="167" customFormat="1">
      <c r="A8815" s="218" t="str">
        <f t="shared" si="58"/>
        <v>O221102058556일반상품</v>
      </c>
      <c r="B8815" s="219" t="s">
        <v>9484</v>
      </c>
      <c r="C8815" s="219" t="s">
        <v>8023</v>
      </c>
      <c r="D8815" s="219" t="s">
        <v>8065</v>
      </c>
      <c r="E8815" s="219" t="s">
        <v>6390</v>
      </c>
      <c r="F8815" s="219" t="s">
        <v>7720</v>
      </c>
      <c r="G8815" s="219" t="s">
        <v>7777</v>
      </c>
      <c r="H8815" s="219" t="s">
        <v>5990</v>
      </c>
      <c r="I8815" s="220" t="s">
        <v>8862</v>
      </c>
      <c r="J8815" s="221">
        <v>9300</v>
      </c>
      <c r="K8815" s="221">
        <v>1</v>
      </c>
      <c r="L8815" s="221">
        <v>9300</v>
      </c>
    </row>
    <row r="8816" spans="1:12" s="167" customFormat="1">
      <c r="A8816" s="218" t="str">
        <f t="shared" si="58"/>
        <v>O221102058556일반상품</v>
      </c>
      <c r="B8816" s="219" t="s">
        <v>9484</v>
      </c>
      <c r="C8816" s="219" t="s">
        <v>8023</v>
      </c>
      <c r="D8816" s="219" t="s">
        <v>8065</v>
      </c>
      <c r="E8816" s="219" t="s">
        <v>6390</v>
      </c>
      <c r="F8816" s="219" t="s">
        <v>7720</v>
      </c>
      <c r="G8816" s="219" t="s">
        <v>7777</v>
      </c>
      <c r="H8816" s="219" t="s">
        <v>5990</v>
      </c>
      <c r="I8816" s="220" t="s">
        <v>9615</v>
      </c>
      <c r="J8816" s="221">
        <v>2610</v>
      </c>
      <c r="K8816" s="221">
        <v>3</v>
      </c>
      <c r="L8816" s="221">
        <v>7830</v>
      </c>
    </row>
    <row r="8817" spans="1:12" s="167" customFormat="1">
      <c r="A8817" s="218" t="str">
        <f t="shared" si="58"/>
        <v>O221102058556일반상품</v>
      </c>
      <c r="B8817" s="219" t="s">
        <v>9484</v>
      </c>
      <c r="C8817" s="219" t="s">
        <v>8023</v>
      </c>
      <c r="D8817" s="219" t="s">
        <v>8065</v>
      </c>
      <c r="E8817" s="219" t="s">
        <v>6390</v>
      </c>
      <c r="F8817" s="219" t="s">
        <v>7720</v>
      </c>
      <c r="G8817" s="219" t="s">
        <v>7777</v>
      </c>
      <c r="H8817" s="219" t="s">
        <v>5990</v>
      </c>
      <c r="I8817" s="220" t="s">
        <v>8390</v>
      </c>
      <c r="J8817" s="221">
        <v>7040</v>
      </c>
      <c r="K8817" s="221">
        <v>1</v>
      </c>
      <c r="L8817" s="221">
        <v>7040</v>
      </c>
    </row>
    <row r="8818" spans="1:12" s="167" customFormat="1">
      <c r="A8818" s="218" t="str">
        <f t="shared" si="58"/>
        <v>O221102058556일반상품</v>
      </c>
      <c r="B8818" s="219" t="s">
        <v>9484</v>
      </c>
      <c r="C8818" s="219" t="s">
        <v>8023</v>
      </c>
      <c r="D8818" s="219" t="s">
        <v>8065</v>
      </c>
      <c r="E8818" s="219" t="s">
        <v>6390</v>
      </c>
      <c r="F8818" s="219" t="s">
        <v>7720</v>
      </c>
      <c r="G8818" s="219" t="s">
        <v>7777</v>
      </c>
      <c r="H8818" s="219" t="s">
        <v>5990</v>
      </c>
      <c r="I8818" s="220" t="s">
        <v>8584</v>
      </c>
      <c r="J8818" s="221">
        <v>6000</v>
      </c>
      <c r="K8818" s="221">
        <v>1</v>
      </c>
      <c r="L8818" s="221">
        <v>6000</v>
      </c>
    </row>
    <row r="8819" spans="1:12" s="167" customFormat="1">
      <c r="A8819" s="218" t="str">
        <f t="shared" si="58"/>
        <v>O221102058556일반상품</v>
      </c>
      <c r="B8819" s="219" t="s">
        <v>9484</v>
      </c>
      <c r="C8819" s="219" t="s">
        <v>8023</v>
      </c>
      <c r="D8819" s="219" t="s">
        <v>8065</v>
      </c>
      <c r="E8819" s="219" t="s">
        <v>6390</v>
      </c>
      <c r="F8819" s="219" t="s">
        <v>7720</v>
      </c>
      <c r="G8819" s="219" t="s">
        <v>7777</v>
      </c>
      <c r="H8819" s="219" t="s">
        <v>5990</v>
      </c>
      <c r="I8819" s="220" t="s">
        <v>8869</v>
      </c>
      <c r="J8819" s="221">
        <v>1270</v>
      </c>
      <c r="K8819" s="221">
        <v>2</v>
      </c>
      <c r="L8819" s="221">
        <v>2540</v>
      </c>
    </row>
    <row r="8820" spans="1:12" s="167" customFormat="1">
      <c r="A8820" s="218" t="str">
        <f t="shared" si="58"/>
        <v>O221102058556일반상품</v>
      </c>
      <c r="B8820" s="219" t="s">
        <v>9484</v>
      </c>
      <c r="C8820" s="219" t="s">
        <v>8023</v>
      </c>
      <c r="D8820" s="219" t="s">
        <v>8065</v>
      </c>
      <c r="E8820" s="219" t="s">
        <v>6390</v>
      </c>
      <c r="F8820" s="219" t="s">
        <v>7720</v>
      </c>
      <c r="G8820" s="219" t="s">
        <v>7777</v>
      </c>
      <c r="H8820" s="219" t="s">
        <v>5990</v>
      </c>
      <c r="I8820" s="220" t="s">
        <v>8564</v>
      </c>
      <c r="J8820" s="221">
        <v>2360</v>
      </c>
      <c r="K8820" s="221">
        <v>1</v>
      </c>
      <c r="L8820" s="221">
        <v>2360</v>
      </c>
    </row>
    <row r="8821" spans="1:12" s="167" customFormat="1">
      <c r="A8821" s="218" t="str">
        <f t="shared" si="58"/>
        <v>O221102058556일반상품</v>
      </c>
      <c r="B8821" s="219" t="s">
        <v>9484</v>
      </c>
      <c r="C8821" s="219" t="s">
        <v>8023</v>
      </c>
      <c r="D8821" s="219" t="s">
        <v>8065</v>
      </c>
      <c r="E8821" s="219" t="s">
        <v>6390</v>
      </c>
      <c r="F8821" s="219" t="s">
        <v>7720</v>
      </c>
      <c r="G8821" s="219" t="s">
        <v>7777</v>
      </c>
      <c r="H8821" s="219" t="s">
        <v>5990</v>
      </c>
      <c r="I8821" s="220" t="s">
        <v>7265</v>
      </c>
      <c r="J8821" s="221">
        <v>7400</v>
      </c>
      <c r="K8821" s="221">
        <v>1</v>
      </c>
      <c r="L8821" s="221">
        <v>7400</v>
      </c>
    </row>
    <row r="8822" spans="1:12" s="167" customFormat="1">
      <c r="A8822" s="218" t="str">
        <f t="shared" si="58"/>
        <v>O221102058556일반상품</v>
      </c>
      <c r="B8822" s="219" t="s">
        <v>9484</v>
      </c>
      <c r="C8822" s="219" t="s">
        <v>8023</v>
      </c>
      <c r="D8822" s="219" t="s">
        <v>8065</v>
      </c>
      <c r="E8822" s="219" t="s">
        <v>6390</v>
      </c>
      <c r="F8822" s="219" t="s">
        <v>7720</v>
      </c>
      <c r="G8822" s="219" t="s">
        <v>7777</v>
      </c>
      <c r="H8822" s="219" t="s">
        <v>5990</v>
      </c>
      <c r="I8822" s="220" t="s">
        <v>8909</v>
      </c>
      <c r="J8822" s="221">
        <v>1810</v>
      </c>
      <c r="K8822" s="221">
        <v>1</v>
      </c>
      <c r="L8822" s="221">
        <v>1810</v>
      </c>
    </row>
    <row r="8823" spans="1:12" s="167" customFormat="1">
      <c r="A8823" s="218" t="str">
        <f t="shared" si="58"/>
        <v>O221102058556일반상품</v>
      </c>
      <c r="B8823" s="219" t="s">
        <v>9484</v>
      </c>
      <c r="C8823" s="219" t="s">
        <v>8023</v>
      </c>
      <c r="D8823" s="219" t="s">
        <v>8065</v>
      </c>
      <c r="E8823" s="219" t="s">
        <v>6390</v>
      </c>
      <c r="F8823" s="219" t="s">
        <v>7720</v>
      </c>
      <c r="G8823" s="219" t="s">
        <v>7777</v>
      </c>
      <c r="H8823" s="219" t="s">
        <v>5990</v>
      </c>
      <c r="I8823" s="220" t="s">
        <v>8333</v>
      </c>
      <c r="J8823" s="221">
        <v>1810</v>
      </c>
      <c r="K8823" s="221">
        <v>1</v>
      </c>
      <c r="L8823" s="221">
        <v>1810</v>
      </c>
    </row>
    <row r="8824" spans="1:12" s="167" customFormat="1">
      <c r="A8824" s="218" t="str">
        <f t="shared" si="58"/>
        <v>O221102058556일반상품</v>
      </c>
      <c r="B8824" s="219" t="s">
        <v>9484</v>
      </c>
      <c r="C8824" s="219" t="s">
        <v>8023</v>
      </c>
      <c r="D8824" s="219" t="s">
        <v>8065</v>
      </c>
      <c r="E8824" s="219" t="s">
        <v>6390</v>
      </c>
      <c r="F8824" s="219" t="s">
        <v>7720</v>
      </c>
      <c r="G8824" s="219" t="s">
        <v>7777</v>
      </c>
      <c r="H8824" s="219" t="s">
        <v>5990</v>
      </c>
      <c r="I8824" s="220" t="s">
        <v>7232</v>
      </c>
      <c r="J8824" s="221">
        <v>3550</v>
      </c>
      <c r="K8824" s="221">
        <v>1</v>
      </c>
      <c r="L8824" s="221">
        <v>3550</v>
      </c>
    </row>
    <row r="8825" spans="1:12" s="167" customFormat="1">
      <c r="A8825" s="218" t="str">
        <f t="shared" si="58"/>
        <v>O221102058556일반상품</v>
      </c>
      <c r="B8825" s="219" t="s">
        <v>9484</v>
      </c>
      <c r="C8825" s="219" t="s">
        <v>8023</v>
      </c>
      <c r="D8825" s="219" t="s">
        <v>8065</v>
      </c>
      <c r="E8825" s="219" t="s">
        <v>6390</v>
      </c>
      <c r="F8825" s="219" t="s">
        <v>7720</v>
      </c>
      <c r="G8825" s="219" t="s">
        <v>7777</v>
      </c>
      <c r="H8825" s="219" t="s">
        <v>5990</v>
      </c>
      <c r="I8825" s="220" t="s">
        <v>8746</v>
      </c>
      <c r="J8825" s="221">
        <v>1000</v>
      </c>
      <c r="K8825" s="221">
        <v>1</v>
      </c>
      <c r="L8825" s="221">
        <v>1000</v>
      </c>
    </row>
    <row r="8826" spans="1:12" s="167" customFormat="1">
      <c r="A8826" s="218" t="str">
        <f t="shared" si="58"/>
        <v>O221102058556일반상품</v>
      </c>
      <c r="B8826" s="219" t="s">
        <v>9484</v>
      </c>
      <c r="C8826" s="219" t="s">
        <v>8023</v>
      </c>
      <c r="D8826" s="219" t="s">
        <v>8065</v>
      </c>
      <c r="E8826" s="219" t="s">
        <v>6390</v>
      </c>
      <c r="F8826" s="219" t="s">
        <v>7720</v>
      </c>
      <c r="G8826" s="219" t="s">
        <v>7777</v>
      </c>
      <c r="H8826" s="219" t="s">
        <v>5990</v>
      </c>
      <c r="I8826" s="220" t="s">
        <v>8585</v>
      </c>
      <c r="J8826" s="221">
        <v>1080</v>
      </c>
      <c r="K8826" s="221">
        <v>1</v>
      </c>
      <c r="L8826" s="221">
        <v>1080</v>
      </c>
    </row>
    <row r="8827" spans="1:12" s="167" customFormat="1">
      <c r="A8827" s="218" t="str">
        <f t="shared" si="58"/>
        <v>O221102058556일반상품</v>
      </c>
      <c r="B8827" s="219" t="s">
        <v>9484</v>
      </c>
      <c r="C8827" s="219" t="s">
        <v>8023</v>
      </c>
      <c r="D8827" s="219" t="s">
        <v>8065</v>
      </c>
      <c r="E8827" s="219" t="s">
        <v>6390</v>
      </c>
      <c r="F8827" s="219" t="s">
        <v>7720</v>
      </c>
      <c r="G8827" s="219" t="s">
        <v>7777</v>
      </c>
      <c r="H8827" s="219" t="s">
        <v>5990</v>
      </c>
      <c r="I8827" s="220" t="s">
        <v>8566</v>
      </c>
      <c r="J8827" s="221">
        <v>990</v>
      </c>
      <c r="K8827" s="221">
        <v>2</v>
      </c>
      <c r="L8827" s="221">
        <v>1980</v>
      </c>
    </row>
    <row r="8828" spans="1:12" s="167" customFormat="1">
      <c r="A8828" s="218" t="str">
        <f t="shared" si="58"/>
        <v>O221102058556일반상품</v>
      </c>
      <c r="B8828" s="219" t="s">
        <v>9484</v>
      </c>
      <c r="C8828" s="219" t="s">
        <v>8023</v>
      </c>
      <c r="D8828" s="219" t="s">
        <v>8065</v>
      </c>
      <c r="E8828" s="219" t="s">
        <v>6390</v>
      </c>
      <c r="F8828" s="219" t="s">
        <v>7720</v>
      </c>
      <c r="G8828" s="219" t="s">
        <v>7777</v>
      </c>
      <c r="H8828" s="219" t="s">
        <v>5990</v>
      </c>
      <c r="I8828" s="220" t="s">
        <v>8078</v>
      </c>
      <c r="J8828" s="221">
        <v>1000</v>
      </c>
      <c r="K8828" s="221">
        <v>1</v>
      </c>
      <c r="L8828" s="221">
        <v>1000</v>
      </c>
    </row>
    <row r="8829" spans="1:12" s="167" customFormat="1">
      <c r="A8829" s="218" t="str">
        <f t="shared" si="58"/>
        <v>O221102058556일반상품</v>
      </c>
      <c r="B8829" s="219" t="s">
        <v>9484</v>
      </c>
      <c r="C8829" s="219" t="s">
        <v>8023</v>
      </c>
      <c r="D8829" s="219" t="s">
        <v>8065</v>
      </c>
      <c r="E8829" s="219" t="s">
        <v>6390</v>
      </c>
      <c r="F8829" s="219" t="s">
        <v>7720</v>
      </c>
      <c r="G8829" s="219" t="s">
        <v>7777</v>
      </c>
      <c r="H8829" s="219" t="s">
        <v>5990</v>
      </c>
      <c r="I8829" s="220" t="s">
        <v>8358</v>
      </c>
      <c r="J8829" s="221">
        <v>4320</v>
      </c>
      <c r="K8829" s="221">
        <v>2</v>
      </c>
      <c r="L8829" s="221">
        <v>8640</v>
      </c>
    </row>
    <row r="8830" spans="1:12" s="167" customFormat="1">
      <c r="A8830" s="218" t="str">
        <f t="shared" si="58"/>
        <v>O221102058556일반상품</v>
      </c>
      <c r="B8830" s="219" t="s">
        <v>9484</v>
      </c>
      <c r="C8830" s="219" t="s">
        <v>8023</v>
      </c>
      <c r="D8830" s="219" t="s">
        <v>8065</v>
      </c>
      <c r="E8830" s="219" t="s">
        <v>6390</v>
      </c>
      <c r="F8830" s="219" t="s">
        <v>7720</v>
      </c>
      <c r="G8830" s="219" t="s">
        <v>7777</v>
      </c>
      <c r="H8830" s="219" t="s">
        <v>5990</v>
      </c>
      <c r="I8830" s="220" t="s">
        <v>8701</v>
      </c>
      <c r="J8830" s="221">
        <v>31000</v>
      </c>
      <c r="K8830" s="221">
        <v>1</v>
      </c>
      <c r="L8830" s="221">
        <v>31000</v>
      </c>
    </row>
    <row r="8831" spans="1:12" s="167" customFormat="1">
      <c r="A8831" s="218" t="str">
        <f t="shared" si="58"/>
        <v>O221102058556일반상품</v>
      </c>
      <c r="B8831" s="219" t="s">
        <v>9484</v>
      </c>
      <c r="C8831" s="219" t="s">
        <v>8023</v>
      </c>
      <c r="D8831" s="219" t="s">
        <v>8065</v>
      </c>
      <c r="E8831" s="219" t="s">
        <v>6390</v>
      </c>
      <c r="F8831" s="219" t="s">
        <v>7720</v>
      </c>
      <c r="G8831" s="219" t="s">
        <v>7777</v>
      </c>
      <c r="H8831" s="219" t="s">
        <v>5990</v>
      </c>
      <c r="I8831" s="220" t="s">
        <v>8573</v>
      </c>
      <c r="J8831" s="221">
        <v>4800</v>
      </c>
      <c r="K8831" s="221">
        <v>1</v>
      </c>
      <c r="L8831" s="221">
        <v>4800</v>
      </c>
    </row>
    <row r="8832" spans="1:12" s="167" customFormat="1">
      <c r="A8832" s="218" t="str">
        <f t="shared" si="58"/>
        <v>O221102058556일반상품</v>
      </c>
      <c r="B8832" s="219" t="s">
        <v>9484</v>
      </c>
      <c r="C8832" s="219" t="s">
        <v>8023</v>
      </c>
      <c r="D8832" s="219" t="s">
        <v>8065</v>
      </c>
      <c r="E8832" s="219" t="s">
        <v>6390</v>
      </c>
      <c r="F8832" s="219" t="s">
        <v>7720</v>
      </c>
      <c r="G8832" s="219" t="s">
        <v>7777</v>
      </c>
      <c r="H8832" s="219" t="s">
        <v>5990</v>
      </c>
      <c r="I8832" s="220" t="s">
        <v>7216</v>
      </c>
      <c r="J8832" s="221">
        <v>3930</v>
      </c>
      <c r="K8832" s="221">
        <v>3</v>
      </c>
      <c r="L8832" s="221">
        <v>11790</v>
      </c>
    </row>
    <row r="8833" spans="1:12" s="167" customFormat="1">
      <c r="A8833" s="218" t="str">
        <f t="shared" si="58"/>
        <v>O221102058556일반상품</v>
      </c>
      <c r="B8833" s="219" t="s">
        <v>9484</v>
      </c>
      <c r="C8833" s="219" t="s">
        <v>8023</v>
      </c>
      <c r="D8833" s="219" t="s">
        <v>8065</v>
      </c>
      <c r="E8833" s="219" t="s">
        <v>6390</v>
      </c>
      <c r="F8833" s="219" t="s">
        <v>7720</v>
      </c>
      <c r="G8833" s="219" t="s">
        <v>7777</v>
      </c>
      <c r="H8833" s="219" t="s">
        <v>5990</v>
      </c>
      <c r="I8833" s="220" t="s">
        <v>8393</v>
      </c>
      <c r="J8833" s="221">
        <v>5900</v>
      </c>
      <c r="K8833" s="221">
        <v>1</v>
      </c>
      <c r="L8833" s="221">
        <v>5900</v>
      </c>
    </row>
    <row r="8834" spans="1:12" s="167" customFormat="1">
      <c r="A8834" s="218" t="str">
        <f t="shared" si="58"/>
        <v>O221102058556일반상품</v>
      </c>
      <c r="B8834" s="219" t="s">
        <v>9484</v>
      </c>
      <c r="C8834" s="219" t="s">
        <v>8023</v>
      </c>
      <c r="D8834" s="219" t="s">
        <v>8065</v>
      </c>
      <c r="E8834" s="219" t="s">
        <v>6390</v>
      </c>
      <c r="F8834" s="219" t="s">
        <v>7720</v>
      </c>
      <c r="G8834" s="219" t="s">
        <v>7777</v>
      </c>
      <c r="H8834" s="219" t="s">
        <v>5990</v>
      </c>
      <c r="I8834" s="220" t="s">
        <v>8516</v>
      </c>
      <c r="J8834" s="221">
        <v>1080</v>
      </c>
      <c r="K8834" s="221">
        <v>1</v>
      </c>
      <c r="L8834" s="221">
        <v>1080</v>
      </c>
    </row>
    <row r="8835" spans="1:12" s="167" customFormat="1">
      <c r="A8835" s="218" t="str">
        <f t="shared" si="58"/>
        <v>O221102058556일반상품</v>
      </c>
      <c r="B8835" s="219" t="s">
        <v>9484</v>
      </c>
      <c r="C8835" s="219" t="s">
        <v>8023</v>
      </c>
      <c r="D8835" s="219" t="s">
        <v>8065</v>
      </c>
      <c r="E8835" s="219" t="s">
        <v>6390</v>
      </c>
      <c r="F8835" s="219" t="s">
        <v>7720</v>
      </c>
      <c r="G8835" s="219" t="s">
        <v>7777</v>
      </c>
      <c r="H8835" s="219" t="s">
        <v>5990</v>
      </c>
      <c r="I8835" s="220" t="s">
        <v>8394</v>
      </c>
      <c r="J8835" s="221">
        <v>1000</v>
      </c>
      <c r="K8835" s="221">
        <v>3</v>
      </c>
      <c r="L8835" s="221">
        <v>3000</v>
      </c>
    </row>
    <row r="8836" spans="1:12" s="167" customFormat="1">
      <c r="A8836" s="218" t="str">
        <f t="shared" si="58"/>
        <v>O221102058556일반상품</v>
      </c>
      <c r="B8836" s="219" t="s">
        <v>9484</v>
      </c>
      <c r="C8836" s="219" t="s">
        <v>8023</v>
      </c>
      <c r="D8836" s="219" t="s">
        <v>8065</v>
      </c>
      <c r="E8836" s="219" t="s">
        <v>6390</v>
      </c>
      <c r="F8836" s="219" t="s">
        <v>7720</v>
      </c>
      <c r="G8836" s="219" t="s">
        <v>7777</v>
      </c>
      <c r="H8836" s="219" t="s">
        <v>5990</v>
      </c>
      <c r="I8836" s="220" t="s">
        <v>7274</v>
      </c>
      <c r="J8836" s="221">
        <v>8700</v>
      </c>
      <c r="K8836" s="221">
        <v>1</v>
      </c>
      <c r="L8836" s="221">
        <v>8700</v>
      </c>
    </row>
    <row r="8837" spans="1:12" s="167" customFormat="1">
      <c r="A8837" s="218" t="str">
        <f t="shared" si="58"/>
        <v>O221102058555일반상품</v>
      </c>
      <c r="B8837" s="219" t="s">
        <v>9485</v>
      </c>
      <c r="C8837" s="219" t="s">
        <v>8023</v>
      </c>
      <c r="D8837" s="219" t="s">
        <v>8065</v>
      </c>
      <c r="E8837" s="219" t="s">
        <v>6390</v>
      </c>
      <c r="F8837" s="219" t="s">
        <v>7721</v>
      </c>
      <c r="G8837" s="219" t="s">
        <v>9532</v>
      </c>
      <c r="H8837" s="219" t="s">
        <v>5990</v>
      </c>
      <c r="I8837" s="220" t="s">
        <v>8448</v>
      </c>
      <c r="J8837" s="221">
        <v>4100</v>
      </c>
      <c r="K8837" s="221">
        <v>3</v>
      </c>
      <c r="L8837" s="221">
        <v>12300</v>
      </c>
    </row>
    <row r="8838" spans="1:12" s="167" customFormat="1">
      <c r="A8838" s="218" t="str">
        <f t="shared" si="58"/>
        <v>O221102058555일반상품</v>
      </c>
      <c r="B8838" s="219" t="s">
        <v>9485</v>
      </c>
      <c r="C8838" s="219" t="s">
        <v>8023</v>
      </c>
      <c r="D8838" s="219" t="s">
        <v>8065</v>
      </c>
      <c r="E8838" s="219" t="s">
        <v>6390</v>
      </c>
      <c r="F8838" s="219" t="s">
        <v>7721</v>
      </c>
      <c r="G8838" s="219" t="s">
        <v>9532</v>
      </c>
      <c r="H8838" s="219" t="s">
        <v>5990</v>
      </c>
      <c r="I8838" s="220" t="s">
        <v>8638</v>
      </c>
      <c r="J8838" s="221">
        <v>2980</v>
      </c>
      <c r="K8838" s="221">
        <v>1</v>
      </c>
      <c r="L8838" s="221">
        <v>2980</v>
      </c>
    </row>
    <row r="8839" spans="1:12" s="167" customFormat="1">
      <c r="A8839" s="218" t="str">
        <f t="shared" si="58"/>
        <v>O221102058555일반상품</v>
      </c>
      <c r="B8839" s="219" t="s">
        <v>9485</v>
      </c>
      <c r="C8839" s="219" t="s">
        <v>8023</v>
      </c>
      <c r="D8839" s="219" t="s">
        <v>8065</v>
      </c>
      <c r="E8839" s="219" t="s">
        <v>6390</v>
      </c>
      <c r="F8839" s="219" t="s">
        <v>7721</v>
      </c>
      <c r="G8839" s="219" t="s">
        <v>9532</v>
      </c>
      <c r="H8839" s="219" t="s">
        <v>5990</v>
      </c>
      <c r="I8839" s="220" t="s">
        <v>8341</v>
      </c>
      <c r="J8839" s="221">
        <v>9000</v>
      </c>
      <c r="K8839" s="221">
        <v>1</v>
      </c>
      <c r="L8839" s="221">
        <v>9000</v>
      </c>
    </row>
    <row r="8840" spans="1:12" s="167" customFormat="1">
      <c r="A8840" s="218" t="str">
        <f t="shared" si="58"/>
        <v>O221102058555일반상품</v>
      </c>
      <c r="B8840" s="219" t="s">
        <v>9485</v>
      </c>
      <c r="C8840" s="219" t="s">
        <v>8023</v>
      </c>
      <c r="D8840" s="219" t="s">
        <v>8065</v>
      </c>
      <c r="E8840" s="219" t="s">
        <v>6390</v>
      </c>
      <c r="F8840" s="219" t="s">
        <v>7721</v>
      </c>
      <c r="G8840" s="219" t="s">
        <v>9532</v>
      </c>
      <c r="H8840" s="219" t="s">
        <v>5990</v>
      </c>
      <c r="I8840" s="220" t="s">
        <v>8554</v>
      </c>
      <c r="J8840" s="221">
        <v>6600</v>
      </c>
      <c r="K8840" s="221">
        <v>1</v>
      </c>
      <c r="L8840" s="221">
        <v>6600</v>
      </c>
    </row>
    <row r="8841" spans="1:12" s="167" customFormat="1">
      <c r="A8841" s="218" t="str">
        <f t="shared" si="58"/>
        <v>O221102058555일반상품</v>
      </c>
      <c r="B8841" s="219" t="s">
        <v>9485</v>
      </c>
      <c r="C8841" s="219" t="s">
        <v>8023</v>
      </c>
      <c r="D8841" s="219" t="s">
        <v>8065</v>
      </c>
      <c r="E8841" s="219" t="s">
        <v>6390</v>
      </c>
      <c r="F8841" s="219" t="s">
        <v>7721</v>
      </c>
      <c r="G8841" s="219" t="s">
        <v>9532</v>
      </c>
      <c r="H8841" s="219" t="s">
        <v>5990</v>
      </c>
      <c r="I8841" s="220" t="s">
        <v>7930</v>
      </c>
      <c r="J8841" s="221">
        <v>4200</v>
      </c>
      <c r="K8841" s="221">
        <v>2</v>
      </c>
      <c r="L8841" s="221">
        <v>8400</v>
      </c>
    </row>
    <row r="8842" spans="1:12" s="167" customFormat="1">
      <c r="A8842" s="218" t="str">
        <f t="shared" si="58"/>
        <v>O221102058555일반상품</v>
      </c>
      <c r="B8842" s="219" t="s">
        <v>9485</v>
      </c>
      <c r="C8842" s="219" t="s">
        <v>8023</v>
      </c>
      <c r="D8842" s="219" t="s">
        <v>8065</v>
      </c>
      <c r="E8842" s="219" t="s">
        <v>6390</v>
      </c>
      <c r="F8842" s="219" t="s">
        <v>7721</v>
      </c>
      <c r="G8842" s="219" t="s">
        <v>9532</v>
      </c>
      <c r="H8842" s="219" t="s">
        <v>5990</v>
      </c>
      <c r="I8842" s="220" t="s">
        <v>7284</v>
      </c>
      <c r="J8842" s="221">
        <v>7000</v>
      </c>
      <c r="K8842" s="221">
        <v>1</v>
      </c>
      <c r="L8842" s="221">
        <v>7000</v>
      </c>
    </row>
    <row r="8843" spans="1:12" s="167" customFormat="1">
      <c r="A8843" s="218" t="str">
        <f t="shared" si="58"/>
        <v>O221102058555일반상품</v>
      </c>
      <c r="B8843" s="219" t="s">
        <v>9485</v>
      </c>
      <c r="C8843" s="219" t="s">
        <v>8023</v>
      </c>
      <c r="D8843" s="219" t="s">
        <v>8065</v>
      </c>
      <c r="E8843" s="219" t="s">
        <v>6390</v>
      </c>
      <c r="F8843" s="219" t="s">
        <v>7721</v>
      </c>
      <c r="G8843" s="219" t="s">
        <v>9532</v>
      </c>
      <c r="H8843" s="219" t="s">
        <v>5990</v>
      </c>
      <c r="I8843" s="220" t="s">
        <v>8325</v>
      </c>
      <c r="J8843" s="221">
        <v>2700</v>
      </c>
      <c r="K8843" s="221">
        <v>1</v>
      </c>
      <c r="L8843" s="221">
        <v>2700</v>
      </c>
    </row>
    <row r="8844" spans="1:12" s="167" customFormat="1">
      <c r="A8844" s="218" t="str">
        <f t="shared" si="58"/>
        <v>O221102058555일반상품</v>
      </c>
      <c r="B8844" s="219" t="s">
        <v>9485</v>
      </c>
      <c r="C8844" s="219" t="s">
        <v>8023</v>
      </c>
      <c r="D8844" s="219" t="s">
        <v>8065</v>
      </c>
      <c r="E8844" s="219" t="s">
        <v>6390</v>
      </c>
      <c r="F8844" s="219" t="s">
        <v>7721</v>
      </c>
      <c r="G8844" s="219" t="s">
        <v>9532</v>
      </c>
      <c r="H8844" s="219" t="s">
        <v>5990</v>
      </c>
      <c r="I8844" s="220" t="s">
        <v>8384</v>
      </c>
      <c r="J8844" s="221">
        <v>3730</v>
      </c>
      <c r="K8844" s="221">
        <v>1</v>
      </c>
      <c r="L8844" s="221">
        <v>3730</v>
      </c>
    </row>
    <row r="8845" spans="1:12" s="167" customFormat="1">
      <c r="A8845" s="218" t="str">
        <f t="shared" si="58"/>
        <v>O221102058555일반상품</v>
      </c>
      <c r="B8845" s="219" t="s">
        <v>9485</v>
      </c>
      <c r="C8845" s="219" t="s">
        <v>8023</v>
      </c>
      <c r="D8845" s="219" t="s">
        <v>8065</v>
      </c>
      <c r="E8845" s="219" t="s">
        <v>6390</v>
      </c>
      <c r="F8845" s="219" t="s">
        <v>7721</v>
      </c>
      <c r="G8845" s="219" t="s">
        <v>9532</v>
      </c>
      <c r="H8845" s="219" t="s">
        <v>5990</v>
      </c>
      <c r="I8845" s="220" t="s">
        <v>7210</v>
      </c>
      <c r="J8845" s="221">
        <v>5910</v>
      </c>
      <c r="K8845" s="221">
        <v>1</v>
      </c>
      <c r="L8845" s="221">
        <v>5910</v>
      </c>
    </row>
    <row r="8846" spans="1:12" s="167" customFormat="1">
      <c r="A8846" s="218" t="str">
        <f t="shared" si="58"/>
        <v>O221102058555일반상품</v>
      </c>
      <c r="B8846" s="219" t="s">
        <v>9485</v>
      </c>
      <c r="C8846" s="219" t="s">
        <v>8023</v>
      </c>
      <c r="D8846" s="219" t="s">
        <v>8065</v>
      </c>
      <c r="E8846" s="219" t="s">
        <v>6390</v>
      </c>
      <c r="F8846" s="219" t="s">
        <v>7721</v>
      </c>
      <c r="G8846" s="219" t="s">
        <v>9532</v>
      </c>
      <c r="H8846" s="219" t="s">
        <v>5990</v>
      </c>
      <c r="I8846" s="220" t="s">
        <v>7190</v>
      </c>
      <c r="J8846" s="221">
        <v>5000</v>
      </c>
      <c r="K8846" s="221">
        <v>1</v>
      </c>
      <c r="L8846" s="221">
        <v>5000</v>
      </c>
    </row>
    <row r="8847" spans="1:12" s="167" customFormat="1">
      <c r="A8847" s="218" t="str">
        <f t="shared" si="58"/>
        <v>O221102058555일반상품</v>
      </c>
      <c r="B8847" s="219" t="s">
        <v>9485</v>
      </c>
      <c r="C8847" s="219" t="s">
        <v>8023</v>
      </c>
      <c r="D8847" s="219" t="s">
        <v>8065</v>
      </c>
      <c r="E8847" s="219" t="s">
        <v>6390</v>
      </c>
      <c r="F8847" s="219" t="s">
        <v>7721</v>
      </c>
      <c r="G8847" s="219" t="s">
        <v>9532</v>
      </c>
      <c r="H8847" s="219" t="s">
        <v>5990</v>
      </c>
      <c r="I8847" s="220" t="s">
        <v>8578</v>
      </c>
      <c r="J8847" s="221">
        <v>4530</v>
      </c>
      <c r="K8847" s="221">
        <v>3</v>
      </c>
      <c r="L8847" s="221">
        <v>13590</v>
      </c>
    </row>
    <row r="8848" spans="1:12" s="167" customFormat="1">
      <c r="A8848" s="218" t="str">
        <f t="shared" si="58"/>
        <v>O221102058555일반상품</v>
      </c>
      <c r="B8848" s="219" t="s">
        <v>9485</v>
      </c>
      <c r="C8848" s="219" t="s">
        <v>8023</v>
      </c>
      <c r="D8848" s="219" t="s">
        <v>8065</v>
      </c>
      <c r="E8848" s="219" t="s">
        <v>6390</v>
      </c>
      <c r="F8848" s="219" t="s">
        <v>7721</v>
      </c>
      <c r="G8848" s="219" t="s">
        <v>9532</v>
      </c>
      <c r="H8848" s="219" t="s">
        <v>5990</v>
      </c>
      <c r="I8848" s="220" t="s">
        <v>7211</v>
      </c>
      <c r="J8848" s="221">
        <v>9000</v>
      </c>
      <c r="K8848" s="221">
        <v>1</v>
      </c>
      <c r="L8848" s="221">
        <v>9000</v>
      </c>
    </row>
    <row r="8849" spans="1:12" s="167" customFormat="1">
      <c r="A8849" s="218" t="str">
        <f t="shared" si="58"/>
        <v>O221102058555일반상품</v>
      </c>
      <c r="B8849" s="219" t="s">
        <v>9485</v>
      </c>
      <c r="C8849" s="219" t="s">
        <v>8023</v>
      </c>
      <c r="D8849" s="219" t="s">
        <v>8065</v>
      </c>
      <c r="E8849" s="219" t="s">
        <v>6390</v>
      </c>
      <c r="F8849" s="219" t="s">
        <v>7721</v>
      </c>
      <c r="G8849" s="219" t="s">
        <v>9532</v>
      </c>
      <c r="H8849" s="219" t="s">
        <v>5990</v>
      </c>
      <c r="I8849" s="220" t="s">
        <v>8067</v>
      </c>
      <c r="J8849" s="221">
        <v>19390</v>
      </c>
      <c r="K8849" s="221">
        <v>1</v>
      </c>
      <c r="L8849" s="221">
        <v>19390</v>
      </c>
    </row>
    <row r="8850" spans="1:12" s="167" customFormat="1">
      <c r="A8850" s="218" t="str">
        <f t="shared" si="58"/>
        <v>O221102058555일반상품</v>
      </c>
      <c r="B8850" s="219" t="s">
        <v>9485</v>
      </c>
      <c r="C8850" s="219" t="s">
        <v>8023</v>
      </c>
      <c r="D8850" s="219" t="s">
        <v>8065</v>
      </c>
      <c r="E8850" s="219" t="s">
        <v>6390</v>
      </c>
      <c r="F8850" s="219" t="s">
        <v>7721</v>
      </c>
      <c r="G8850" s="219" t="s">
        <v>9532</v>
      </c>
      <c r="H8850" s="219" t="s">
        <v>5990</v>
      </c>
      <c r="I8850" s="220" t="s">
        <v>7196</v>
      </c>
      <c r="J8850" s="221">
        <v>7030</v>
      </c>
      <c r="K8850" s="221">
        <v>3</v>
      </c>
      <c r="L8850" s="221">
        <v>21090</v>
      </c>
    </row>
    <row r="8851" spans="1:12" s="167" customFormat="1">
      <c r="A8851" s="218" t="str">
        <f t="shared" si="58"/>
        <v>O221102058555일반상품</v>
      </c>
      <c r="B8851" s="219" t="s">
        <v>9485</v>
      </c>
      <c r="C8851" s="219" t="s">
        <v>8023</v>
      </c>
      <c r="D8851" s="219" t="s">
        <v>8065</v>
      </c>
      <c r="E8851" s="219" t="s">
        <v>6390</v>
      </c>
      <c r="F8851" s="219" t="s">
        <v>7721</v>
      </c>
      <c r="G8851" s="219" t="s">
        <v>9532</v>
      </c>
      <c r="H8851" s="219" t="s">
        <v>5990</v>
      </c>
      <c r="I8851" s="220" t="s">
        <v>7975</v>
      </c>
      <c r="J8851" s="221">
        <v>2780</v>
      </c>
      <c r="K8851" s="221">
        <v>1</v>
      </c>
      <c r="L8851" s="221">
        <v>2780</v>
      </c>
    </row>
    <row r="8852" spans="1:12" s="167" customFormat="1">
      <c r="A8852" s="218" t="str">
        <f t="shared" si="58"/>
        <v>O221102058555일반상품</v>
      </c>
      <c r="B8852" s="219" t="s">
        <v>9485</v>
      </c>
      <c r="C8852" s="219" t="s">
        <v>8023</v>
      </c>
      <c r="D8852" s="219" t="s">
        <v>8065</v>
      </c>
      <c r="E8852" s="219" t="s">
        <v>6390</v>
      </c>
      <c r="F8852" s="219" t="s">
        <v>7721</v>
      </c>
      <c r="G8852" s="219" t="s">
        <v>9532</v>
      </c>
      <c r="H8852" s="219" t="s">
        <v>5990</v>
      </c>
      <c r="I8852" s="220" t="s">
        <v>8609</v>
      </c>
      <c r="J8852" s="221">
        <v>2980</v>
      </c>
      <c r="K8852" s="221">
        <v>1</v>
      </c>
      <c r="L8852" s="221">
        <v>2980</v>
      </c>
    </row>
    <row r="8853" spans="1:12" s="167" customFormat="1">
      <c r="A8853" s="218" t="str">
        <f t="shared" si="58"/>
        <v>O221102058555일반상품</v>
      </c>
      <c r="B8853" s="219" t="s">
        <v>9485</v>
      </c>
      <c r="C8853" s="219" t="s">
        <v>8023</v>
      </c>
      <c r="D8853" s="219" t="s">
        <v>8065</v>
      </c>
      <c r="E8853" s="219" t="s">
        <v>6390</v>
      </c>
      <c r="F8853" s="219" t="s">
        <v>7721</v>
      </c>
      <c r="G8853" s="219" t="s">
        <v>9532</v>
      </c>
      <c r="H8853" s="219" t="s">
        <v>5990</v>
      </c>
      <c r="I8853" s="220" t="s">
        <v>8876</v>
      </c>
      <c r="J8853" s="221">
        <v>11000</v>
      </c>
      <c r="K8853" s="221">
        <v>1</v>
      </c>
      <c r="L8853" s="221">
        <v>11000</v>
      </c>
    </row>
    <row r="8854" spans="1:12" s="167" customFormat="1">
      <c r="A8854" s="218" t="str">
        <f t="shared" si="58"/>
        <v>O221102058555일반상품</v>
      </c>
      <c r="B8854" s="219" t="s">
        <v>9485</v>
      </c>
      <c r="C8854" s="219" t="s">
        <v>8023</v>
      </c>
      <c r="D8854" s="219" t="s">
        <v>8065</v>
      </c>
      <c r="E8854" s="219" t="s">
        <v>6390</v>
      </c>
      <c r="F8854" s="219" t="s">
        <v>7721</v>
      </c>
      <c r="G8854" s="219" t="s">
        <v>9532</v>
      </c>
      <c r="H8854" s="219" t="s">
        <v>5990</v>
      </c>
      <c r="I8854" s="220" t="s">
        <v>7247</v>
      </c>
      <c r="J8854" s="221">
        <v>11000</v>
      </c>
      <c r="K8854" s="221">
        <v>2</v>
      </c>
      <c r="L8854" s="221">
        <v>22000</v>
      </c>
    </row>
    <row r="8855" spans="1:12" s="167" customFormat="1">
      <c r="A8855" s="218" t="str">
        <f t="shared" si="58"/>
        <v>O221102058555일반상품</v>
      </c>
      <c r="B8855" s="219" t="s">
        <v>9485</v>
      </c>
      <c r="C8855" s="219" t="s">
        <v>8023</v>
      </c>
      <c r="D8855" s="219" t="s">
        <v>8065</v>
      </c>
      <c r="E8855" s="219" t="s">
        <v>6390</v>
      </c>
      <c r="F8855" s="219" t="s">
        <v>7721</v>
      </c>
      <c r="G8855" s="219" t="s">
        <v>9532</v>
      </c>
      <c r="H8855" s="219" t="s">
        <v>5990</v>
      </c>
      <c r="I8855" s="220" t="s">
        <v>7197</v>
      </c>
      <c r="J8855" s="221">
        <v>3800</v>
      </c>
      <c r="K8855" s="221">
        <v>1</v>
      </c>
      <c r="L8855" s="221">
        <v>3800</v>
      </c>
    </row>
    <row r="8856" spans="1:12" s="167" customFormat="1">
      <c r="A8856" s="218" t="str">
        <f t="shared" si="58"/>
        <v>O221102058555일반상품</v>
      </c>
      <c r="B8856" s="219" t="s">
        <v>9485</v>
      </c>
      <c r="C8856" s="219" t="s">
        <v>8023</v>
      </c>
      <c r="D8856" s="219" t="s">
        <v>8065</v>
      </c>
      <c r="E8856" s="219" t="s">
        <v>6390</v>
      </c>
      <c r="F8856" s="219" t="s">
        <v>7721</v>
      </c>
      <c r="G8856" s="219" t="s">
        <v>9532</v>
      </c>
      <c r="H8856" s="219" t="s">
        <v>5990</v>
      </c>
      <c r="I8856" s="220" t="s">
        <v>7191</v>
      </c>
      <c r="J8856" s="221">
        <v>13520</v>
      </c>
      <c r="K8856" s="221">
        <v>1</v>
      </c>
      <c r="L8856" s="221">
        <v>13520</v>
      </c>
    </row>
    <row r="8857" spans="1:12" s="167" customFormat="1">
      <c r="A8857" s="218" t="str">
        <f t="shared" si="58"/>
        <v>O221102058555일반상품</v>
      </c>
      <c r="B8857" s="219" t="s">
        <v>9485</v>
      </c>
      <c r="C8857" s="219" t="s">
        <v>8023</v>
      </c>
      <c r="D8857" s="219" t="s">
        <v>8065</v>
      </c>
      <c r="E8857" s="219" t="s">
        <v>6390</v>
      </c>
      <c r="F8857" s="219" t="s">
        <v>7721</v>
      </c>
      <c r="G8857" s="219" t="s">
        <v>9532</v>
      </c>
      <c r="H8857" s="219" t="s">
        <v>5990</v>
      </c>
      <c r="I8857" s="220" t="s">
        <v>8050</v>
      </c>
      <c r="J8857" s="221">
        <v>13810</v>
      </c>
      <c r="K8857" s="221">
        <v>1</v>
      </c>
      <c r="L8857" s="221">
        <v>13810</v>
      </c>
    </row>
    <row r="8858" spans="1:12" s="167" customFormat="1">
      <c r="A8858" s="218" t="str">
        <f t="shared" si="58"/>
        <v>O221102058555일반상품</v>
      </c>
      <c r="B8858" s="219" t="s">
        <v>9485</v>
      </c>
      <c r="C8858" s="219" t="s">
        <v>8023</v>
      </c>
      <c r="D8858" s="219" t="s">
        <v>8065</v>
      </c>
      <c r="E8858" s="219" t="s">
        <v>6390</v>
      </c>
      <c r="F8858" s="219" t="s">
        <v>7721</v>
      </c>
      <c r="G8858" s="219" t="s">
        <v>9532</v>
      </c>
      <c r="H8858" s="219" t="s">
        <v>5990</v>
      </c>
      <c r="I8858" s="220" t="s">
        <v>8686</v>
      </c>
      <c r="J8858" s="221">
        <v>11400</v>
      </c>
      <c r="K8858" s="221">
        <v>4</v>
      </c>
      <c r="L8858" s="221">
        <v>45600</v>
      </c>
    </row>
    <row r="8859" spans="1:12" s="167" customFormat="1">
      <c r="A8859" s="218" t="str">
        <f t="shared" si="58"/>
        <v>O221102058555일반상품</v>
      </c>
      <c r="B8859" s="219" t="s">
        <v>9485</v>
      </c>
      <c r="C8859" s="219" t="s">
        <v>8023</v>
      </c>
      <c r="D8859" s="219" t="s">
        <v>8065</v>
      </c>
      <c r="E8859" s="219" t="s">
        <v>6390</v>
      </c>
      <c r="F8859" s="219" t="s">
        <v>7721</v>
      </c>
      <c r="G8859" s="219" t="s">
        <v>9532</v>
      </c>
      <c r="H8859" s="219" t="s">
        <v>5990</v>
      </c>
      <c r="I8859" s="220" t="s">
        <v>8386</v>
      </c>
      <c r="J8859" s="221">
        <v>7880</v>
      </c>
      <c r="K8859" s="221">
        <v>1</v>
      </c>
      <c r="L8859" s="221">
        <v>7880</v>
      </c>
    </row>
    <row r="8860" spans="1:12" s="167" customFormat="1">
      <c r="A8860" s="218" t="str">
        <f t="shared" si="58"/>
        <v>O221102058555일반상품</v>
      </c>
      <c r="B8860" s="219" t="s">
        <v>9485</v>
      </c>
      <c r="C8860" s="219" t="s">
        <v>8023</v>
      </c>
      <c r="D8860" s="219" t="s">
        <v>8065</v>
      </c>
      <c r="E8860" s="219" t="s">
        <v>6390</v>
      </c>
      <c r="F8860" s="219" t="s">
        <v>7721</v>
      </c>
      <c r="G8860" s="219" t="s">
        <v>9532</v>
      </c>
      <c r="H8860" s="219" t="s">
        <v>5990</v>
      </c>
      <c r="I8860" s="220" t="s">
        <v>8664</v>
      </c>
      <c r="J8860" s="221">
        <v>8140</v>
      </c>
      <c r="K8860" s="221">
        <v>1</v>
      </c>
      <c r="L8860" s="221">
        <v>8140</v>
      </c>
    </row>
    <row r="8861" spans="1:12" s="167" customFormat="1">
      <c r="A8861" s="218" t="str">
        <f t="shared" si="58"/>
        <v>O221102058555일반상품</v>
      </c>
      <c r="B8861" s="219" t="s">
        <v>9485</v>
      </c>
      <c r="C8861" s="219" t="s">
        <v>8023</v>
      </c>
      <c r="D8861" s="219" t="s">
        <v>8065</v>
      </c>
      <c r="E8861" s="219" t="s">
        <v>6390</v>
      </c>
      <c r="F8861" s="219" t="s">
        <v>7721</v>
      </c>
      <c r="G8861" s="219" t="s">
        <v>9532</v>
      </c>
      <c r="H8861" s="219" t="s">
        <v>5990</v>
      </c>
      <c r="I8861" s="220" t="s">
        <v>7238</v>
      </c>
      <c r="J8861" s="221">
        <v>11780</v>
      </c>
      <c r="K8861" s="221">
        <v>1</v>
      </c>
      <c r="L8861" s="221">
        <v>11780</v>
      </c>
    </row>
    <row r="8862" spans="1:12" s="167" customFormat="1">
      <c r="A8862" s="218" t="str">
        <f t="shared" si="58"/>
        <v>O221102058555일반상품</v>
      </c>
      <c r="B8862" s="219" t="s">
        <v>9485</v>
      </c>
      <c r="C8862" s="219" t="s">
        <v>8023</v>
      </c>
      <c r="D8862" s="219" t="s">
        <v>8065</v>
      </c>
      <c r="E8862" s="219" t="s">
        <v>6390</v>
      </c>
      <c r="F8862" s="219" t="s">
        <v>7721</v>
      </c>
      <c r="G8862" s="219" t="s">
        <v>9532</v>
      </c>
      <c r="H8862" s="219" t="s">
        <v>5990</v>
      </c>
      <c r="I8862" s="220" t="s">
        <v>8450</v>
      </c>
      <c r="J8862" s="221">
        <v>1400</v>
      </c>
      <c r="K8862" s="221">
        <v>1</v>
      </c>
      <c r="L8862" s="221">
        <v>1400</v>
      </c>
    </row>
    <row r="8863" spans="1:12" s="167" customFormat="1">
      <c r="A8863" s="218" t="str">
        <f t="shared" si="58"/>
        <v>O221102058555일반상품</v>
      </c>
      <c r="B8863" s="219" t="s">
        <v>9485</v>
      </c>
      <c r="C8863" s="219" t="s">
        <v>8023</v>
      </c>
      <c r="D8863" s="219" t="s">
        <v>8065</v>
      </c>
      <c r="E8863" s="219" t="s">
        <v>6390</v>
      </c>
      <c r="F8863" s="219" t="s">
        <v>7721</v>
      </c>
      <c r="G8863" s="219" t="s">
        <v>9532</v>
      </c>
      <c r="H8863" s="219" t="s">
        <v>5990</v>
      </c>
      <c r="I8863" s="220" t="s">
        <v>8388</v>
      </c>
      <c r="J8863" s="221">
        <v>4500</v>
      </c>
      <c r="K8863" s="221">
        <v>1</v>
      </c>
      <c r="L8863" s="221">
        <v>4500</v>
      </c>
    </row>
    <row r="8864" spans="1:12" s="167" customFormat="1">
      <c r="A8864" s="218" t="str">
        <f t="shared" si="58"/>
        <v>O221102058555일반상품</v>
      </c>
      <c r="B8864" s="219" t="s">
        <v>9485</v>
      </c>
      <c r="C8864" s="219" t="s">
        <v>8023</v>
      </c>
      <c r="D8864" s="219" t="s">
        <v>8065</v>
      </c>
      <c r="E8864" s="219" t="s">
        <v>6390</v>
      </c>
      <c r="F8864" s="219" t="s">
        <v>7721</v>
      </c>
      <c r="G8864" s="219" t="s">
        <v>9532</v>
      </c>
      <c r="H8864" s="219" t="s">
        <v>5990</v>
      </c>
      <c r="I8864" s="220" t="s">
        <v>7228</v>
      </c>
      <c r="J8864" s="221">
        <v>1250</v>
      </c>
      <c r="K8864" s="221">
        <v>2</v>
      </c>
      <c r="L8864" s="221">
        <v>2500</v>
      </c>
    </row>
    <row r="8865" spans="1:12" s="167" customFormat="1">
      <c r="A8865" s="218" t="str">
        <f t="shared" si="58"/>
        <v>O221102058555일반상품</v>
      </c>
      <c r="B8865" s="219" t="s">
        <v>9485</v>
      </c>
      <c r="C8865" s="219" t="s">
        <v>8023</v>
      </c>
      <c r="D8865" s="219" t="s">
        <v>8065</v>
      </c>
      <c r="E8865" s="219" t="s">
        <v>6390</v>
      </c>
      <c r="F8865" s="219" t="s">
        <v>7721</v>
      </c>
      <c r="G8865" s="219" t="s">
        <v>9532</v>
      </c>
      <c r="H8865" s="219" t="s">
        <v>5990</v>
      </c>
      <c r="I8865" s="220" t="s">
        <v>8787</v>
      </c>
      <c r="J8865" s="221">
        <v>7800</v>
      </c>
      <c r="K8865" s="221">
        <v>2</v>
      </c>
      <c r="L8865" s="221">
        <v>15600</v>
      </c>
    </row>
    <row r="8866" spans="1:12" s="167" customFormat="1">
      <c r="A8866" s="218" t="str">
        <f t="shared" si="58"/>
        <v>O221102058555일반상품</v>
      </c>
      <c r="B8866" s="219" t="s">
        <v>9485</v>
      </c>
      <c r="C8866" s="219" t="s">
        <v>8023</v>
      </c>
      <c r="D8866" s="219" t="s">
        <v>8065</v>
      </c>
      <c r="E8866" s="219" t="s">
        <v>6390</v>
      </c>
      <c r="F8866" s="219" t="s">
        <v>7721</v>
      </c>
      <c r="G8866" s="219" t="s">
        <v>9532</v>
      </c>
      <c r="H8866" s="219" t="s">
        <v>5990</v>
      </c>
      <c r="I8866" s="220" t="s">
        <v>7212</v>
      </c>
      <c r="J8866" s="221">
        <v>4210</v>
      </c>
      <c r="K8866" s="221">
        <v>1</v>
      </c>
      <c r="L8866" s="221">
        <v>4210</v>
      </c>
    </row>
    <row r="8867" spans="1:12" s="167" customFormat="1">
      <c r="A8867" s="218" t="str">
        <f t="shared" si="58"/>
        <v>O221102058555일반상품</v>
      </c>
      <c r="B8867" s="219" t="s">
        <v>9485</v>
      </c>
      <c r="C8867" s="219" t="s">
        <v>8023</v>
      </c>
      <c r="D8867" s="219" t="s">
        <v>8065</v>
      </c>
      <c r="E8867" s="219" t="s">
        <v>6390</v>
      </c>
      <c r="F8867" s="219" t="s">
        <v>7721</v>
      </c>
      <c r="G8867" s="219" t="s">
        <v>9532</v>
      </c>
      <c r="H8867" s="219" t="s">
        <v>5990</v>
      </c>
      <c r="I8867" s="220" t="s">
        <v>7259</v>
      </c>
      <c r="J8867" s="221">
        <v>5850</v>
      </c>
      <c r="K8867" s="221">
        <v>1</v>
      </c>
      <c r="L8867" s="221">
        <v>5850</v>
      </c>
    </row>
    <row r="8868" spans="1:12" s="167" customFormat="1">
      <c r="A8868" s="218" t="str">
        <f t="shared" si="58"/>
        <v>O221102058555일반상품</v>
      </c>
      <c r="B8868" s="219" t="s">
        <v>9485</v>
      </c>
      <c r="C8868" s="219" t="s">
        <v>8023</v>
      </c>
      <c r="D8868" s="219" t="s">
        <v>8065</v>
      </c>
      <c r="E8868" s="219" t="s">
        <v>6390</v>
      </c>
      <c r="F8868" s="219" t="s">
        <v>7721</v>
      </c>
      <c r="G8868" s="219" t="s">
        <v>9532</v>
      </c>
      <c r="H8868" s="219" t="s">
        <v>5990</v>
      </c>
      <c r="I8868" s="220" t="s">
        <v>8716</v>
      </c>
      <c r="J8868" s="221">
        <v>2790</v>
      </c>
      <c r="K8868" s="221">
        <v>2</v>
      </c>
      <c r="L8868" s="221">
        <v>5580</v>
      </c>
    </row>
    <row r="8869" spans="1:12" s="167" customFormat="1">
      <c r="A8869" s="218" t="str">
        <f t="shared" si="58"/>
        <v>O221102058555일반상품</v>
      </c>
      <c r="B8869" s="219" t="s">
        <v>9485</v>
      </c>
      <c r="C8869" s="219" t="s">
        <v>8023</v>
      </c>
      <c r="D8869" s="219" t="s">
        <v>8065</v>
      </c>
      <c r="E8869" s="219" t="s">
        <v>6390</v>
      </c>
      <c r="F8869" s="219" t="s">
        <v>7721</v>
      </c>
      <c r="G8869" s="219" t="s">
        <v>9532</v>
      </c>
      <c r="H8869" s="219" t="s">
        <v>5990</v>
      </c>
      <c r="I8869" s="220" t="s">
        <v>7925</v>
      </c>
      <c r="J8869" s="221">
        <v>1400</v>
      </c>
      <c r="K8869" s="221">
        <v>1</v>
      </c>
      <c r="L8869" s="221">
        <v>1400</v>
      </c>
    </row>
    <row r="8870" spans="1:12" s="167" customFormat="1">
      <c r="A8870" s="218" t="str">
        <f t="shared" si="58"/>
        <v>O221102058555일반상품</v>
      </c>
      <c r="B8870" s="219" t="s">
        <v>9485</v>
      </c>
      <c r="C8870" s="219" t="s">
        <v>8023</v>
      </c>
      <c r="D8870" s="219" t="s">
        <v>8065</v>
      </c>
      <c r="E8870" s="219" t="s">
        <v>6390</v>
      </c>
      <c r="F8870" s="219" t="s">
        <v>7721</v>
      </c>
      <c r="G8870" s="219" t="s">
        <v>9532</v>
      </c>
      <c r="H8870" s="219" t="s">
        <v>5990</v>
      </c>
      <c r="I8870" s="220" t="s">
        <v>8926</v>
      </c>
      <c r="J8870" s="221">
        <v>3980</v>
      </c>
      <c r="K8870" s="221">
        <v>1</v>
      </c>
      <c r="L8870" s="221">
        <v>3980</v>
      </c>
    </row>
    <row r="8871" spans="1:12" s="167" customFormat="1">
      <c r="A8871" s="218" t="str">
        <f t="shared" si="58"/>
        <v>O221102058555일반상품</v>
      </c>
      <c r="B8871" s="219" t="s">
        <v>9485</v>
      </c>
      <c r="C8871" s="219" t="s">
        <v>8023</v>
      </c>
      <c r="D8871" s="219" t="s">
        <v>8065</v>
      </c>
      <c r="E8871" s="219" t="s">
        <v>6390</v>
      </c>
      <c r="F8871" s="219" t="s">
        <v>7721</v>
      </c>
      <c r="G8871" s="219" t="s">
        <v>9532</v>
      </c>
      <c r="H8871" s="219" t="s">
        <v>5990</v>
      </c>
      <c r="I8871" s="220" t="s">
        <v>8077</v>
      </c>
      <c r="J8871" s="221">
        <v>4250</v>
      </c>
      <c r="K8871" s="221">
        <v>2</v>
      </c>
      <c r="L8871" s="221">
        <v>8500</v>
      </c>
    </row>
    <row r="8872" spans="1:12" s="167" customFormat="1">
      <c r="A8872" s="218" t="str">
        <f t="shared" si="58"/>
        <v>O221102058555일반상품</v>
      </c>
      <c r="B8872" s="219" t="s">
        <v>9485</v>
      </c>
      <c r="C8872" s="219" t="s">
        <v>8023</v>
      </c>
      <c r="D8872" s="219" t="s">
        <v>8065</v>
      </c>
      <c r="E8872" s="219" t="s">
        <v>6390</v>
      </c>
      <c r="F8872" s="219" t="s">
        <v>7721</v>
      </c>
      <c r="G8872" s="219" t="s">
        <v>9532</v>
      </c>
      <c r="H8872" s="219" t="s">
        <v>5990</v>
      </c>
      <c r="I8872" s="220" t="s">
        <v>9697</v>
      </c>
      <c r="J8872" s="221">
        <v>7700</v>
      </c>
      <c r="K8872" s="221">
        <v>1</v>
      </c>
      <c r="L8872" s="221">
        <v>7700</v>
      </c>
    </row>
    <row r="8873" spans="1:12" s="167" customFormat="1">
      <c r="A8873" s="218" t="str">
        <f t="shared" si="58"/>
        <v>O221102058555일반상품</v>
      </c>
      <c r="B8873" s="219" t="s">
        <v>9485</v>
      </c>
      <c r="C8873" s="219" t="s">
        <v>8023</v>
      </c>
      <c r="D8873" s="219" t="s">
        <v>8065</v>
      </c>
      <c r="E8873" s="219" t="s">
        <v>6390</v>
      </c>
      <c r="F8873" s="219" t="s">
        <v>7721</v>
      </c>
      <c r="G8873" s="219" t="s">
        <v>9532</v>
      </c>
      <c r="H8873" s="219" t="s">
        <v>5990</v>
      </c>
      <c r="I8873" s="220" t="s">
        <v>7979</v>
      </c>
      <c r="J8873" s="221">
        <v>6660</v>
      </c>
      <c r="K8873" s="221">
        <v>1</v>
      </c>
      <c r="L8873" s="221">
        <v>6660</v>
      </c>
    </row>
    <row r="8874" spans="1:12" s="167" customFormat="1">
      <c r="A8874" s="218" t="str">
        <f t="shared" si="58"/>
        <v>O221102058555일반상품</v>
      </c>
      <c r="B8874" s="219" t="s">
        <v>9485</v>
      </c>
      <c r="C8874" s="219" t="s">
        <v>8023</v>
      </c>
      <c r="D8874" s="219" t="s">
        <v>8065</v>
      </c>
      <c r="E8874" s="219" t="s">
        <v>6390</v>
      </c>
      <c r="F8874" s="219" t="s">
        <v>7721</v>
      </c>
      <c r="G8874" s="219" t="s">
        <v>9532</v>
      </c>
      <c r="H8874" s="219" t="s">
        <v>5990</v>
      </c>
      <c r="I8874" s="220" t="s">
        <v>8404</v>
      </c>
      <c r="J8874" s="221">
        <v>10850</v>
      </c>
      <c r="K8874" s="221">
        <v>1</v>
      </c>
      <c r="L8874" s="221">
        <v>10850</v>
      </c>
    </row>
    <row r="8875" spans="1:12" s="167" customFormat="1">
      <c r="A8875" s="218" t="str">
        <f t="shared" si="58"/>
        <v>O221102058555일반상품</v>
      </c>
      <c r="B8875" s="219" t="s">
        <v>9485</v>
      </c>
      <c r="C8875" s="219" t="s">
        <v>8023</v>
      </c>
      <c r="D8875" s="219" t="s">
        <v>8065</v>
      </c>
      <c r="E8875" s="219" t="s">
        <v>6390</v>
      </c>
      <c r="F8875" s="219" t="s">
        <v>7721</v>
      </c>
      <c r="G8875" s="219" t="s">
        <v>9532</v>
      </c>
      <c r="H8875" s="219" t="s">
        <v>5990</v>
      </c>
      <c r="I8875" s="220" t="s">
        <v>8330</v>
      </c>
      <c r="J8875" s="221">
        <v>18000</v>
      </c>
      <c r="K8875" s="221">
        <v>1</v>
      </c>
      <c r="L8875" s="221">
        <v>18000</v>
      </c>
    </row>
    <row r="8876" spans="1:12" s="167" customFormat="1">
      <c r="A8876" s="218" t="str">
        <f t="shared" si="58"/>
        <v>O221102058555일반상품</v>
      </c>
      <c r="B8876" s="219" t="s">
        <v>9485</v>
      </c>
      <c r="C8876" s="219" t="s">
        <v>8023</v>
      </c>
      <c r="D8876" s="219" t="s">
        <v>8065</v>
      </c>
      <c r="E8876" s="219" t="s">
        <v>6390</v>
      </c>
      <c r="F8876" s="219" t="s">
        <v>7721</v>
      </c>
      <c r="G8876" s="219" t="s">
        <v>9532</v>
      </c>
      <c r="H8876" s="219" t="s">
        <v>5990</v>
      </c>
      <c r="I8876" s="220" t="s">
        <v>8811</v>
      </c>
      <c r="J8876" s="221">
        <v>13500</v>
      </c>
      <c r="K8876" s="221">
        <v>1</v>
      </c>
      <c r="L8876" s="221">
        <v>13500</v>
      </c>
    </row>
    <row r="8877" spans="1:12" s="167" customFormat="1">
      <c r="A8877" s="218" t="str">
        <f t="shared" si="58"/>
        <v>O221102058555일반상품</v>
      </c>
      <c r="B8877" s="219" t="s">
        <v>9485</v>
      </c>
      <c r="C8877" s="219" t="s">
        <v>8023</v>
      </c>
      <c r="D8877" s="219" t="s">
        <v>8065</v>
      </c>
      <c r="E8877" s="219" t="s">
        <v>6390</v>
      </c>
      <c r="F8877" s="219" t="s">
        <v>7721</v>
      </c>
      <c r="G8877" s="219" t="s">
        <v>9532</v>
      </c>
      <c r="H8877" s="219" t="s">
        <v>5990</v>
      </c>
      <c r="I8877" s="220" t="s">
        <v>7193</v>
      </c>
      <c r="J8877" s="221">
        <v>1900</v>
      </c>
      <c r="K8877" s="221">
        <v>3</v>
      </c>
      <c r="L8877" s="221">
        <v>5700</v>
      </c>
    </row>
    <row r="8878" spans="1:12" s="167" customFormat="1">
      <c r="A8878" s="218" t="str">
        <f t="shared" si="58"/>
        <v>O221102058555일반상품</v>
      </c>
      <c r="B8878" s="219" t="s">
        <v>9485</v>
      </c>
      <c r="C8878" s="219" t="s">
        <v>8023</v>
      </c>
      <c r="D8878" s="219" t="s">
        <v>8065</v>
      </c>
      <c r="E8878" s="219" t="s">
        <v>6390</v>
      </c>
      <c r="F8878" s="219" t="s">
        <v>7721</v>
      </c>
      <c r="G8878" s="219" t="s">
        <v>9532</v>
      </c>
      <c r="H8878" s="219" t="s">
        <v>5990</v>
      </c>
      <c r="I8878" s="220" t="s">
        <v>8744</v>
      </c>
      <c r="J8878" s="221">
        <v>900</v>
      </c>
      <c r="K8878" s="221">
        <v>2</v>
      </c>
      <c r="L8878" s="221">
        <v>1800</v>
      </c>
    </row>
    <row r="8879" spans="1:12" s="167" customFormat="1">
      <c r="A8879" s="218" t="str">
        <f t="shared" si="58"/>
        <v>O221102058555일반상품</v>
      </c>
      <c r="B8879" s="219" t="s">
        <v>9485</v>
      </c>
      <c r="C8879" s="219" t="s">
        <v>8023</v>
      </c>
      <c r="D8879" s="219" t="s">
        <v>8065</v>
      </c>
      <c r="E8879" s="219" t="s">
        <v>6390</v>
      </c>
      <c r="F8879" s="219" t="s">
        <v>7721</v>
      </c>
      <c r="G8879" s="219" t="s">
        <v>9532</v>
      </c>
      <c r="H8879" s="219" t="s">
        <v>5990</v>
      </c>
      <c r="I8879" s="220" t="s">
        <v>8431</v>
      </c>
      <c r="J8879" s="221">
        <v>11600</v>
      </c>
      <c r="K8879" s="221">
        <v>1</v>
      </c>
      <c r="L8879" s="221">
        <v>11600</v>
      </c>
    </row>
    <row r="8880" spans="1:12" s="167" customFormat="1">
      <c r="A8880" s="218" t="str">
        <f t="shared" si="58"/>
        <v>O221102058555일반상품</v>
      </c>
      <c r="B8880" s="219" t="s">
        <v>9485</v>
      </c>
      <c r="C8880" s="219" t="s">
        <v>8023</v>
      </c>
      <c r="D8880" s="219" t="s">
        <v>8065</v>
      </c>
      <c r="E8880" s="219" t="s">
        <v>6390</v>
      </c>
      <c r="F8880" s="219" t="s">
        <v>7721</v>
      </c>
      <c r="G8880" s="219" t="s">
        <v>9532</v>
      </c>
      <c r="H8880" s="219" t="s">
        <v>5990</v>
      </c>
      <c r="I8880" s="220" t="s">
        <v>8768</v>
      </c>
      <c r="J8880" s="221">
        <v>9240</v>
      </c>
      <c r="K8880" s="221">
        <v>1</v>
      </c>
      <c r="L8880" s="221">
        <v>9240</v>
      </c>
    </row>
    <row r="8881" spans="1:12" s="167" customFormat="1">
      <c r="A8881" s="218" t="str">
        <f t="shared" si="58"/>
        <v>O221102058555일반상품</v>
      </c>
      <c r="B8881" s="219" t="s">
        <v>9485</v>
      </c>
      <c r="C8881" s="219" t="s">
        <v>8023</v>
      </c>
      <c r="D8881" s="219" t="s">
        <v>8065</v>
      </c>
      <c r="E8881" s="219" t="s">
        <v>6390</v>
      </c>
      <c r="F8881" s="219" t="s">
        <v>7721</v>
      </c>
      <c r="G8881" s="219" t="s">
        <v>9532</v>
      </c>
      <c r="H8881" s="219" t="s">
        <v>5990</v>
      </c>
      <c r="I8881" s="220" t="s">
        <v>8432</v>
      </c>
      <c r="J8881" s="221">
        <v>5700</v>
      </c>
      <c r="K8881" s="221">
        <v>10</v>
      </c>
      <c r="L8881" s="221">
        <v>57000</v>
      </c>
    </row>
    <row r="8882" spans="1:12" s="167" customFormat="1">
      <c r="A8882" s="218" t="str">
        <f t="shared" si="58"/>
        <v>O221102058555일반상품</v>
      </c>
      <c r="B8882" s="219" t="s">
        <v>9485</v>
      </c>
      <c r="C8882" s="219" t="s">
        <v>8023</v>
      </c>
      <c r="D8882" s="219" t="s">
        <v>8065</v>
      </c>
      <c r="E8882" s="219" t="s">
        <v>6390</v>
      </c>
      <c r="F8882" s="219" t="s">
        <v>7721</v>
      </c>
      <c r="G8882" s="219" t="s">
        <v>9532</v>
      </c>
      <c r="H8882" s="219" t="s">
        <v>5990</v>
      </c>
      <c r="I8882" s="220" t="s">
        <v>7214</v>
      </c>
      <c r="J8882" s="221">
        <v>3250</v>
      </c>
      <c r="K8882" s="221">
        <v>2</v>
      </c>
      <c r="L8882" s="221">
        <v>6500</v>
      </c>
    </row>
    <row r="8883" spans="1:12" s="167" customFormat="1">
      <c r="A8883" s="218" t="str">
        <f t="shared" si="58"/>
        <v>O221102058555일반상품</v>
      </c>
      <c r="B8883" s="219" t="s">
        <v>9485</v>
      </c>
      <c r="C8883" s="219" t="s">
        <v>8023</v>
      </c>
      <c r="D8883" s="219" t="s">
        <v>8065</v>
      </c>
      <c r="E8883" s="219" t="s">
        <v>6390</v>
      </c>
      <c r="F8883" s="219" t="s">
        <v>7721</v>
      </c>
      <c r="G8883" s="219" t="s">
        <v>9532</v>
      </c>
      <c r="H8883" s="219" t="s">
        <v>5990</v>
      </c>
      <c r="I8883" s="220" t="s">
        <v>8070</v>
      </c>
      <c r="J8883" s="221">
        <v>5220</v>
      </c>
      <c r="K8883" s="221">
        <v>1</v>
      </c>
      <c r="L8883" s="221">
        <v>5220</v>
      </c>
    </row>
    <row r="8884" spans="1:12" s="167" customFormat="1">
      <c r="A8884" s="218" t="str">
        <f t="shared" si="58"/>
        <v>O221102058555일반상품</v>
      </c>
      <c r="B8884" s="219" t="s">
        <v>9485</v>
      </c>
      <c r="C8884" s="219" t="s">
        <v>8023</v>
      </c>
      <c r="D8884" s="219" t="s">
        <v>8065</v>
      </c>
      <c r="E8884" s="219" t="s">
        <v>6390</v>
      </c>
      <c r="F8884" s="219" t="s">
        <v>7721</v>
      </c>
      <c r="G8884" s="219" t="s">
        <v>9532</v>
      </c>
      <c r="H8884" s="219" t="s">
        <v>5990</v>
      </c>
      <c r="I8884" s="220" t="s">
        <v>8887</v>
      </c>
      <c r="J8884" s="221">
        <v>2700</v>
      </c>
      <c r="K8884" s="221">
        <v>1</v>
      </c>
      <c r="L8884" s="221">
        <v>2700</v>
      </c>
    </row>
    <row r="8885" spans="1:12" s="167" customFormat="1">
      <c r="A8885" s="218" t="str">
        <f t="shared" si="58"/>
        <v>O221102058555일반상품</v>
      </c>
      <c r="B8885" s="219" t="s">
        <v>9485</v>
      </c>
      <c r="C8885" s="219" t="s">
        <v>8023</v>
      </c>
      <c r="D8885" s="219" t="s">
        <v>8065</v>
      </c>
      <c r="E8885" s="219" t="s">
        <v>6390</v>
      </c>
      <c r="F8885" s="219" t="s">
        <v>7721</v>
      </c>
      <c r="G8885" s="219" t="s">
        <v>9532</v>
      </c>
      <c r="H8885" s="219" t="s">
        <v>5990</v>
      </c>
      <c r="I8885" s="220" t="s">
        <v>7216</v>
      </c>
      <c r="J8885" s="221">
        <v>3930</v>
      </c>
      <c r="K8885" s="221">
        <v>1</v>
      </c>
      <c r="L8885" s="221">
        <v>3930</v>
      </c>
    </row>
    <row r="8886" spans="1:12" s="167" customFormat="1">
      <c r="A8886" s="218" t="str">
        <f t="shared" si="58"/>
        <v>O221102058555일반상품</v>
      </c>
      <c r="B8886" s="219" t="s">
        <v>9485</v>
      </c>
      <c r="C8886" s="219" t="s">
        <v>8023</v>
      </c>
      <c r="D8886" s="219" t="s">
        <v>8065</v>
      </c>
      <c r="E8886" s="219" t="s">
        <v>6390</v>
      </c>
      <c r="F8886" s="219" t="s">
        <v>7721</v>
      </c>
      <c r="G8886" s="219" t="s">
        <v>9532</v>
      </c>
      <c r="H8886" s="219" t="s">
        <v>5990</v>
      </c>
      <c r="I8886" s="220" t="s">
        <v>7202</v>
      </c>
      <c r="J8886" s="221">
        <v>5200</v>
      </c>
      <c r="K8886" s="221">
        <v>3</v>
      </c>
      <c r="L8886" s="221">
        <v>15600</v>
      </c>
    </row>
    <row r="8887" spans="1:12" s="167" customFormat="1">
      <c r="A8887" s="218" t="str">
        <f t="shared" si="58"/>
        <v>O221102058554일반상품</v>
      </c>
      <c r="B8887" s="219" t="s">
        <v>9486</v>
      </c>
      <c r="C8887" s="219" t="s">
        <v>8023</v>
      </c>
      <c r="D8887" s="219" t="s">
        <v>8065</v>
      </c>
      <c r="E8887" s="219" t="s">
        <v>6388</v>
      </c>
      <c r="F8887" s="219" t="s">
        <v>6436</v>
      </c>
      <c r="G8887" s="219" t="s">
        <v>7886</v>
      </c>
      <c r="H8887" s="219" t="s">
        <v>5990</v>
      </c>
      <c r="I8887" s="220" t="s">
        <v>7284</v>
      </c>
      <c r="J8887" s="221">
        <v>7000</v>
      </c>
      <c r="K8887" s="221">
        <v>1</v>
      </c>
      <c r="L8887" s="221">
        <v>7000</v>
      </c>
    </row>
    <row r="8888" spans="1:12" s="167" customFormat="1">
      <c r="A8888" s="218" t="str">
        <f t="shared" si="58"/>
        <v>O221102058554일반상품</v>
      </c>
      <c r="B8888" s="219" t="s">
        <v>9486</v>
      </c>
      <c r="C8888" s="219" t="s">
        <v>8023</v>
      </c>
      <c r="D8888" s="219" t="s">
        <v>8065</v>
      </c>
      <c r="E8888" s="219" t="s">
        <v>6388</v>
      </c>
      <c r="F8888" s="219" t="s">
        <v>6436</v>
      </c>
      <c r="G8888" s="219" t="s">
        <v>7886</v>
      </c>
      <c r="H8888" s="219" t="s">
        <v>5990</v>
      </c>
      <c r="I8888" s="220" t="s">
        <v>7201</v>
      </c>
      <c r="J8888" s="221">
        <v>12480</v>
      </c>
      <c r="K8888" s="221">
        <v>1</v>
      </c>
      <c r="L8888" s="221">
        <v>12480</v>
      </c>
    </row>
    <row r="8889" spans="1:12" s="167" customFormat="1">
      <c r="A8889" s="218" t="str">
        <f t="shared" si="58"/>
        <v>O221102058554일반상품</v>
      </c>
      <c r="B8889" s="219" t="s">
        <v>9486</v>
      </c>
      <c r="C8889" s="219" t="s">
        <v>8023</v>
      </c>
      <c r="D8889" s="219" t="s">
        <v>8065</v>
      </c>
      <c r="E8889" s="219" t="s">
        <v>6388</v>
      </c>
      <c r="F8889" s="219" t="s">
        <v>6436</v>
      </c>
      <c r="G8889" s="219" t="s">
        <v>7886</v>
      </c>
      <c r="H8889" s="219" t="s">
        <v>5990</v>
      </c>
      <c r="I8889" s="220" t="s">
        <v>7979</v>
      </c>
      <c r="J8889" s="221">
        <v>6660</v>
      </c>
      <c r="K8889" s="221">
        <v>1</v>
      </c>
      <c r="L8889" s="221">
        <v>6660</v>
      </c>
    </row>
    <row r="8890" spans="1:12" s="167" customFormat="1">
      <c r="A8890" s="218" t="str">
        <f t="shared" si="58"/>
        <v>O221102058554일반상품</v>
      </c>
      <c r="B8890" s="219" t="s">
        <v>9486</v>
      </c>
      <c r="C8890" s="219" t="s">
        <v>8023</v>
      </c>
      <c r="D8890" s="219" t="s">
        <v>8065</v>
      </c>
      <c r="E8890" s="219" t="s">
        <v>6388</v>
      </c>
      <c r="F8890" s="219" t="s">
        <v>6436</v>
      </c>
      <c r="G8890" s="219" t="s">
        <v>7886</v>
      </c>
      <c r="H8890" s="219" t="s">
        <v>5990</v>
      </c>
      <c r="I8890" s="220" t="s">
        <v>7229</v>
      </c>
      <c r="J8890" s="221">
        <v>5900</v>
      </c>
      <c r="K8890" s="221">
        <v>2</v>
      </c>
      <c r="L8890" s="221">
        <v>11800</v>
      </c>
    </row>
    <row r="8891" spans="1:12" s="167" customFormat="1">
      <c r="A8891" s="218" t="str">
        <f t="shared" si="58"/>
        <v>O221102058554일반상품</v>
      </c>
      <c r="B8891" s="219" t="s">
        <v>9486</v>
      </c>
      <c r="C8891" s="219" t="s">
        <v>8023</v>
      </c>
      <c r="D8891" s="219" t="s">
        <v>8065</v>
      </c>
      <c r="E8891" s="219" t="s">
        <v>6388</v>
      </c>
      <c r="F8891" s="219" t="s">
        <v>6436</v>
      </c>
      <c r="G8891" s="219" t="s">
        <v>7886</v>
      </c>
      <c r="H8891" s="219" t="s">
        <v>5990</v>
      </c>
      <c r="I8891" s="220" t="s">
        <v>7926</v>
      </c>
      <c r="J8891" s="221">
        <v>700</v>
      </c>
      <c r="K8891" s="221">
        <v>6</v>
      </c>
      <c r="L8891" s="221">
        <v>4200</v>
      </c>
    </row>
    <row r="8892" spans="1:12" s="167" customFormat="1">
      <c r="A8892" s="218" t="str">
        <f t="shared" si="58"/>
        <v>O221102058554일반상품</v>
      </c>
      <c r="B8892" s="219" t="s">
        <v>9486</v>
      </c>
      <c r="C8892" s="219" t="s">
        <v>8023</v>
      </c>
      <c r="D8892" s="219" t="s">
        <v>8065</v>
      </c>
      <c r="E8892" s="219" t="s">
        <v>6388</v>
      </c>
      <c r="F8892" s="219" t="s">
        <v>6436</v>
      </c>
      <c r="G8892" s="219" t="s">
        <v>7886</v>
      </c>
      <c r="H8892" s="219" t="s">
        <v>5990</v>
      </c>
      <c r="I8892" s="220" t="s">
        <v>8657</v>
      </c>
      <c r="J8892" s="221">
        <v>12400</v>
      </c>
      <c r="K8892" s="221">
        <v>1</v>
      </c>
      <c r="L8892" s="221">
        <v>12400</v>
      </c>
    </row>
    <row r="8893" spans="1:12" s="167" customFormat="1">
      <c r="A8893" s="218" t="str">
        <f t="shared" si="58"/>
        <v>O221102058554일반상품</v>
      </c>
      <c r="B8893" s="219" t="s">
        <v>9486</v>
      </c>
      <c r="C8893" s="219" t="s">
        <v>8023</v>
      </c>
      <c r="D8893" s="219" t="s">
        <v>8065</v>
      </c>
      <c r="E8893" s="219" t="s">
        <v>6388</v>
      </c>
      <c r="F8893" s="219" t="s">
        <v>6436</v>
      </c>
      <c r="G8893" s="219" t="s">
        <v>7886</v>
      </c>
      <c r="H8893" s="219" t="s">
        <v>5990</v>
      </c>
      <c r="I8893" s="220" t="s">
        <v>7202</v>
      </c>
      <c r="J8893" s="221">
        <v>5200</v>
      </c>
      <c r="K8893" s="221">
        <v>4</v>
      </c>
      <c r="L8893" s="221">
        <v>20800</v>
      </c>
    </row>
    <row r="8894" spans="1:12" s="167" customFormat="1">
      <c r="A8894" s="218" t="str">
        <f t="shared" si="58"/>
        <v>O221102058552일반상품</v>
      </c>
      <c r="B8894" s="219" t="s">
        <v>9487</v>
      </c>
      <c r="C8894" s="219" t="s">
        <v>8023</v>
      </c>
      <c r="D8894" s="219" t="s">
        <v>8065</v>
      </c>
      <c r="E8894" s="219" t="s">
        <v>6389</v>
      </c>
      <c r="F8894" s="219" t="s">
        <v>6437</v>
      </c>
      <c r="G8894" s="219" t="s">
        <v>7912</v>
      </c>
      <c r="H8894" s="219" t="s">
        <v>5990</v>
      </c>
      <c r="I8894" s="220" t="s">
        <v>9558</v>
      </c>
      <c r="J8894" s="221">
        <v>8980</v>
      </c>
      <c r="K8894" s="221">
        <v>3</v>
      </c>
      <c r="L8894" s="221">
        <v>26940</v>
      </c>
    </row>
    <row r="8895" spans="1:12" s="167" customFormat="1">
      <c r="A8895" s="218" t="str">
        <f t="shared" si="58"/>
        <v>O221102058552일반상품</v>
      </c>
      <c r="B8895" s="219" t="s">
        <v>9487</v>
      </c>
      <c r="C8895" s="219" t="s">
        <v>8023</v>
      </c>
      <c r="D8895" s="219" t="s">
        <v>8065</v>
      </c>
      <c r="E8895" s="219" t="s">
        <v>6389</v>
      </c>
      <c r="F8895" s="219" t="s">
        <v>6437</v>
      </c>
      <c r="G8895" s="219" t="s">
        <v>7912</v>
      </c>
      <c r="H8895" s="219" t="s">
        <v>5990</v>
      </c>
      <c r="I8895" s="220" t="s">
        <v>9642</v>
      </c>
      <c r="J8895" s="221">
        <v>42330</v>
      </c>
      <c r="K8895" s="221">
        <v>1</v>
      </c>
      <c r="L8895" s="221">
        <v>42330</v>
      </c>
    </row>
    <row r="8896" spans="1:12" s="167" customFormat="1">
      <c r="A8896" s="218" t="str">
        <f t="shared" si="58"/>
        <v>O221102058552일반상품</v>
      </c>
      <c r="B8896" s="219" t="s">
        <v>9487</v>
      </c>
      <c r="C8896" s="219" t="s">
        <v>8023</v>
      </c>
      <c r="D8896" s="219" t="s">
        <v>8065</v>
      </c>
      <c r="E8896" s="219" t="s">
        <v>6389</v>
      </c>
      <c r="F8896" s="219" t="s">
        <v>6437</v>
      </c>
      <c r="G8896" s="219" t="s">
        <v>7912</v>
      </c>
      <c r="H8896" s="219" t="s">
        <v>5990</v>
      </c>
      <c r="I8896" s="220" t="s">
        <v>9560</v>
      </c>
      <c r="J8896" s="221">
        <v>8980</v>
      </c>
      <c r="K8896" s="221">
        <v>3</v>
      </c>
      <c r="L8896" s="221">
        <v>26940</v>
      </c>
    </row>
    <row r="8897" spans="1:12" s="167" customFormat="1">
      <c r="A8897" s="218" t="str">
        <f t="shared" si="58"/>
        <v>O221102058552일반상품</v>
      </c>
      <c r="B8897" s="219" t="s">
        <v>9487</v>
      </c>
      <c r="C8897" s="219" t="s">
        <v>8023</v>
      </c>
      <c r="D8897" s="219" t="s">
        <v>8065</v>
      </c>
      <c r="E8897" s="219" t="s">
        <v>6389</v>
      </c>
      <c r="F8897" s="219" t="s">
        <v>6437</v>
      </c>
      <c r="G8897" s="219" t="s">
        <v>7912</v>
      </c>
      <c r="H8897" s="219" t="s">
        <v>5990</v>
      </c>
      <c r="I8897" s="220" t="s">
        <v>7981</v>
      </c>
      <c r="J8897" s="221">
        <v>1400</v>
      </c>
      <c r="K8897" s="221">
        <v>4</v>
      </c>
      <c r="L8897" s="221">
        <v>5600</v>
      </c>
    </row>
    <row r="8898" spans="1:12" s="167" customFormat="1">
      <c r="A8898" s="218" t="str">
        <f t="shared" si="58"/>
        <v>O221102058552일반상품</v>
      </c>
      <c r="B8898" s="219" t="s">
        <v>9487</v>
      </c>
      <c r="C8898" s="219" t="s">
        <v>8023</v>
      </c>
      <c r="D8898" s="219" t="s">
        <v>8065</v>
      </c>
      <c r="E8898" s="219" t="s">
        <v>6389</v>
      </c>
      <c r="F8898" s="219" t="s">
        <v>6437</v>
      </c>
      <c r="G8898" s="219" t="s">
        <v>7912</v>
      </c>
      <c r="H8898" s="219" t="s">
        <v>5990</v>
      </c>
      <c r="I8898" s="220" t="s">
        <v>8381</v>
      </c>
      <c r="J8898" s="221">
        <v>3180</v>
      </c>
      <c r="K8898" s="221">
        <v>2</v>
      </c>
      <c r="L8898" s="221">
        <v>6360</v>
      </c>
    </row>
    <row r="8899" spans="1:12" s="167" customFormat="1">
      <c r="A8899" s="218" t="str">
        <f t="shared" si="58"/>
        <v>O221102058552일반상품</v>
      </c>
      <c r="B8899" s="219" t="s">
        <v>9487</v>
      </c>
      <c r="C8899" s="219" t="s">
        <v>8023</v>
      </c>
      <c r="D8899" s="219" t="s">
        <v>8065</v>
      </c>
      <c r="E8899" s="219" t="s">
        <v>6389</v>
      </c>
      <c r="F8899" s="219" t="s">
        <v>6437</v>
      </c>
      <c r="G8899" s="219" t="s">
        <v>7912</v>
      </c>
      <c r="H8899" s="219" t="s">
        <v>5990</v>
      </c>
      <c r="I8899" s="220" t="s">
        <v>7931</v>
      </c>
      <c r="J8899" s="221">
        <v>3180</v>
      </c>
      <c r="K8899" s="221">
        <v>2</v>
      </c>
      <c r="L8899" s="221">
        <v>6360</v>
      </c>
    </row>
    <row r="8900" spans="1:12" s="167" customFormat="1">
      <c r="A8900" s="218" t="str">
        <f t="shared" si="58"/>
        <v>O221102058552일반상품</v>
      </c>
      <c r="B8900" s="219" t="s">
        <v>9487</v>
      </c>
      <c r="C8900" s="219" t="s">
        <v>8023</v>
      </c>
      <c r="D8900" s="219" t="s">
        <v>8065</v>
      </c>
      <c r="E8900" s="219" t="s">
        <v>6389</v>
      </c>
      <c r="F8900" s="219" t="s">
        <v>6437</v>
      </c>
      <c r="G8900" s="219" t="s">
        <v>7912</v>
      </c>
      <c r="H8900" s="219" t="s">
        <v>5990</v>
      </c>
      <c r="I8900" s="220" t="s">
        <v>8422</v>
      </c>
      <c r="J8900" s="221">
        <v>4700</v>
      </c>
      <c r="K8900" s="221">
        <v>5</v>
      </c>
      <c r="L8900" s="221">
        <v>23500</v>
      </c>
    </row>
    <row r="8901" spans="1:12" s="167" customFormat="1">
      <c r="A8901" s="218" t="str">
        <f t="shared" si="58"/>
        <v>O221102058552일반상품</v>
      </c>
      <c r="B8901" s="219" t="s">
        <v>9487</v>
      </c>
      <c r="C8901" s="219" t="s">
        <v>8023</v>
      </c>
      <c r="D8901" s="219" t="s">
        <v>8065</v>
      </c>
      <c r="E8901" s="219" t="s">
        <v>6389</v>
      </c>
      <c r="F8901" s="219" t="s">
        <v>6437</v>
      </c>
      <c r="G8901" s="219" t="s">
        <v>7912</v>
      </c>
      <c r="H8901" s="219" t="s">
        <v>5990</v>
      </c>
      <c r="I8901" s="220" t="s">
        <v>8364</v>
      </c>
      <c r="J8901" s="221">
        <v>2700</v>
      </c>
      <c r="K8901" s="221">
        <v>2</v>
      </c>
      <c r="L8901" s="221">
        <v>5400</v>
      </c>
    </row>
    <row r="8902" spans="1:12" s="167" customFormat="1">
      <c r="A8902" s="218" t="str">
        <f t="shared" si="58"/>
        <v>O221102058552일반상품</v>
      </c>
      <c r="B8902" s="219" t="s">
        <v>9487</v>
      </c>
      <c r="C8902" s="219" t="s">
        <v>8023</v>
      </c>
      <c r="D8902" s="219" t="s">
        <v>8065</v>
      </c>
      <c r="E8902" s="219" t="s">
        <v>6389</v>
      </c>
      <c r="F8902" s="219" t="s">
        <v>6437</v>
      </c>
      <c r="G8902" s="219" t="s">
        <v>7912</v>
      </c>
      <c r="H8902" s="219" t="s">
        <v>5990</v>
      </c>
      <c r="I8902" s="220" t="s">
        <v>9708</v>
      </c>
      <c r="J8902" s="221">
        <v>22700</v>
      </c>
      <c r="K8902" s="221">
        <v>6</v>
      </c>
      <c r="L8902" s="221">
        <v>136200</v>
      </c>
    </row>
    <row r="8903" spans="1:12" s="167" customFormat="1">
      <c r="A8903" s="218" t="str">
        <f t="shared" si="58"/>
        <v>O221102058552일반상품</v>
      </c>
      <c r="B8903" s="219" t="s">
        <v>9487</v>
      </c>
      <c r="C8903" s="219" t="s">
        <v>8023</v>
      </c>
      <c r="D8903" s="219" t="s">
        <v>8065</v>
      </c>
      <c r="E8903" s="219" t="s">
        <v>6389</v>
      </c>
      <c r="F8903" s="219" t="s">
        <v>6437</v>
      </c>
      <c r="G8903" s="219" t="s">
        <v>7912</v>
      </c>
      <c r="H8903" s="219" t="s">
        <v>5990</v>
      </c>
      <c r="I8903" s="220" t="s">
        <v>8885</v>
      </c>
      <c r="J8903" s="221">
        <v>10380</v>
      </c>
      <c r="K8903" s="221">
        <v>5</v>
      </c>
      <c r="L8903" s="221">
        <v>51900</v>
      </c>
    </row>
    <row r="8904" spans="1:12" s="167" customFormat="1">
      <c r="A8904" s="218" t="str">
        <f t="shared" si="58"/>
        <v>O221102058552일반상품</v>
      </c>
      <c r="B8904" s="219" t="s">
        <v>9487</v>
      </c>
      <c r="C8904" s="219" t="s">
        <v>8023</v>
      </c>
      <c r="D8904" s="219" t="s">
        <v>8065</v>
      </c>
      <c r="E8904" s="219" t="s">
        <v>6389</v>
      </c>
      <c r="F8904" s="219" t="s">
        <v>6437</v>
      </c>
      <c r="G8904" s="219" t="s">
        <v>7912</v>
      </c>
      <c r="H8904" s="219" t="s">
        <v>5990</v>
      </c>
      <c r="I8904" s="220" t="s">
        <v>8694</v>
      </c>
      <c r="J8904" s="221">
        <v>2800</v>
      </c>
      <c r="K8904" s="221">
        <v>2</v>
      </c>
      <c r="L8904" s="221">
        <v>5600</v>
      </c>
    </row>
    <row r="8905" spans="1:12" s="167" customFormat="1">
      <c r="A8905" s="218" t="str">
        <f t="shared" si="58"/>
        <v>O221102058552일반상품</v>
      </c>
      <c r="B8905" s="219" t="s">
        <v>9487</v>
      </c>
      <c r="C8905" s="219" t="s">
        <v>8023</v>
      </c>
      <c r="D8905" s="219" t="s">
        <v>8065</v>
      </c>
      <c r="E8905" s="219" t="s">
        <v>6389</v>
      </c>
      <c r="F8905" s="219" t="s">
        <v>6437</v>
      </c>
      <c r="G8905" s="219" t="s">
        <v>7912</v>
      </c>
      <c r="H8905" s="219" t="s">
        <v>5990</v>
      </c>
      <c r="I8905" s="220" t="s">
        <v>9709</v>
      </c>
      <c r="J8905" s="221">
        <v>3890</v>
      </c>
      <c r="K8905" s="221">
        <v>1</v>
      </c>
      <c r="L8905" s="221">
        <v>3890</v>
      </c>
    </row>
    <row r="8906" spans="1:12" s="167" customFormat="1">
      <c r="A8906" s="218" t="str">
        <f t="shared" si="58"/>
        <v>O221102058552일반상품</v>
      </c>
      <c r="B8906" s="219" t="s">
        <v>9487</v>
      </c>
      <c r="C8906" s="219" t="s">
        <v>8023</v>
      </c>
      <c r="D8906" s="219" t="s">
        <v>8065</v>
      </c>
      <c r="E8906" s="219" t="s">
        <v>6389</v>
      </c>
      <c r="F8906" s="219" t="s">
        <v>6437</v>
      </c>
      <c r="G8906" s="219" t="s">
        <v>7912</v>
      </c>
      <c r="H8906" s="219" t="s">
        <v>5990</v>
      </c>
      <c r="I8906" s="220" t="s">
        <v>8397</v>
      </c>
      <c r="J8906" s="221">
        <v>10200</v>
      </c>
      <c r="K8906" s="221">
        <v>3</v>
      </c>
      <c r="L8906" s="221">
        <v>30600</v>
      </c>
    </row>
    <row r="8907" spans="1:12" s="167" customFormat="1">
      <c r="A8907" s="218" t="str">
        <f t="shared" si="58"/>
        <v>O221102058552일반상품</v>
      </c>
      <c r="B8907" s="219" t="s">
        <v>9487</v>
      </c>
      <c r="C8907" s="219" t="s">
        <v>8023</v>
      </c>
      <c r="D8907" s="219" t="s">
        <v>8065</v>
      </c>
      <c r="E8907" s="219" t="s">
        <v>6389</v>
      </c>
      <c r="F8907" s="219" t="s">
        <v>6437</v>
      </c>
      <c r="G8907" s="219" t="s">
        <v>7912</v>
      </c>
      <c r="H8907" s="219" t="s">
        <v>5990</v>
      </c>
      <c r="I8907" s="220" t="s">
        <v>7196</v>
      </c>
      <c r="J8907" s="221">
        <v>7030</v>
      </c>
      <c r="K8907" s="221">
        <v>1</v>
      </c>
      <c r="L8907" s="221">
        <v>7030</v>
      </c>
    </row>
    <row r="8908" spans="1:12" s="167" customFormat="1">
      <c r="A8908" s="218" t="str">
        <f t="shared" si="58"/>
        <v>O221102058552일반상품</v>
      </c>
      <c r="B8908" s="219" t="s">
        <v>9487</v>
      </c>
      <c r="C8908" s="219" t="s">
        <v>8023</v>
      </c>
      <c r="D8908" s="219" t="s">
        <v>8065</v>
      </c>
      <c r="E8908" s="219" t="s">
        <v>6389</v>
      </c>
      <c r="F8908" s="219" t="s">
        <v>6437</v>
      </c>
      <c r="G8908" s="219" t="s">
        <v>7912</v>
      </c>
      <c r="H8908" s="219" t="s">
        <v>5990</v>
      </c>
      <c r="I8908" s="220" t="s">
        <v>8413</v>
      </c>
      <c r="J8908" s="221">
        <v>8000</v>
      </c>
      <c r="K8908" s="221">
        <v>1</v>
      </c>
      <c r="L8908" s="221">
        <v>8000</v>
      </c>
    </row>
    <row r="8909" spans="1:12" s="167" customFormat="1">
      <c r="A8909" s="218" t="str">
        <f t="shared" si="58"/>
        <v>O221102058552일반상품</v>
      </c>
      <c r="B8909" s="219" t="s">
        <v>9487</v>
      </c>
      <c r="C8909" s="219" t="s">
        <v>8023</v>
      </c>
      <c r="D8909" s="219" t="s">
        <v>8065</v>
      </c>
      <c r="E8909" s="219" t="s">
        <v>6389</v>
      </c>
      <c r="F8909" s="219" t="s">
        <v>6437</v>
      </c>
      <c r="G8909" s="219" t="s">
        <v>7912</v>
      </c>
      <c r="H8909" s="219" t="s">
        <v>5990</v>
      </c>
      <c r="I8909" s="220" t="s">
        <v>9671</v>
      </c>
      <c r="J8909" s="221">
        <v>1240</v>
      </c>
      <c r="K8909" s="221">
        <v>1</v>
      </c>
      <c r="L8909" s="221">
        <v>1240</v>
      </c>
    </row>
    <row r="8910" spans="1:12" s="167" customFormat="1">
      <c r="A8910" s="218" t="str">
        <f t="shared" si="58"/>
        <v>O221102058552일반상품</v>
      </c>
      <c r="B8910" s="219" t="s">
        <v>9487</v>
      </c>
      <c r="C8910" s="219" t="s">
        <v>8023</v>
      </c>
      <c r="D8910" s="219" t="s">
        <v>8065</v>
      </c>
      <c r="E8910" s="219" t="s">
        <v>6389</v>
      </c>
      <c r="F8910" s="219" t="s">
        <v>6437</v>
      </c>
      <c r="G8910" s="219" t="s">
        <v>7912</v>
      </c>
      <c r="H8910" s="219" t="s">
        <v>5990</v>
      </c>
      <c r="I8910" s="220" t="s">
        <v>7250</v>
      </c>
      <c r="J8910" s="221">
        <v>11500</v>
      </c>
      <c r="K8910" s="221">
        <v>1</v>
      </c>
      <c r="L8910" s="221">
        <v>11500</v>
      </c>
    </row>
    <row r="8911" spans="1:12" s="167" customFormat="1">
      <c r="A8911" s="218" t="str">
        <f t="shared" si="58"/>
        <v>O221102058552일반상품</v>
      </c>
      <c r="B8911" s="219" t="s">
        <v>9487</v>
      </c>
      <c r="C8911" s="219" t="s">
        <v>8023</v>
      </c>
      <c r="D8911" s="219" t="s">
        <v>8065</v>
      </c>
      <c r="E8911" s="219" t="s">
        <v>6389</v>
      </c>
      <c r="F8911" s="219" t="s">
        <v>6437</v>
      </c>
      <c r="G8911" s="219" t="s">
        <v>7912</v>
      </c>
      <c r="H8911" s="219" t="s">
        <v>5990</v>
      </c>
      <c r="I8911" s="220" t="s">
        <v>9563</v>
      </c>
      <c r="J8911" s="221">
        <v>1700</v>
      </c>
      <c r="K8911" s="221">
        <v>3</v>
      </c>
      <c r="L8911" s="221">
        <v>5100</v>
      </c>
    </row>
    <row r="8912" spans="1:12" s="167" customFormat="1">
      <c r="A8912" s="218" t="str">
        <f t="shared" si="58"/>
        <v>O221102058552일반상품</v>
      </c>
      <c r="B8912" s="219" t="s">
        <v>9487</v>
      </c>
      <c r="C8912" s="219" t="s">
        <v>8023</v>
      </c>
      <c r="D8912" s="219" t="s">
        <v>8065</v>
      </c>
      <c r="E8912" s="219" t="s">
        <v>6389</v>
      </c>
      <c r="F8912" s="219" t="s">
        <v>6437</v>
      </c>
      <c r="G8912" s="219" t="s">
        <v>7912</v>
      </c>
      <c r="H8912" s="219" t="s">
        <v>5990</v>
      </c>
      <c r="I8912" s="220" t="s">
        <v>8582</v>
      </c>
      <c r="J8912" s="221">
        <v>5240</v>
      </c>
      <c r="K8912" s="221">
        <v>3</v>
      </c>
      <c r="L8912" s="221">
        <v>15720</v>
      </c>
    </row>
    <row r="8913" spans="1:12" s="167" customFormat="1">
      <c r="A8913" s="218" t="str">
        <f t="shared" si="58"/>
        <v>O221102058552일반상품</v>
      </c>
      <c r="B8913" s="219" t="s">
        <v>9487</v>
      </c>
      <c r="C8913" s="219" t="s">
        <v>8023</v>
      </c>
      <c r="D8913" s="219" t="s">
        <v>8065</v>
      </c>
      <c r="E8913" s="219" t="s">
        <v>6389</v>
      </c>
      <c r="F8913" s="219" t="s">
        <v>6437</v>
      </c>
      <c r="G8913" s="219" t="s">
        <v>7912</v>
      </c>
      <c r="H8913" s="219" t="s">
        <v>5990</v>
      </c>
      <c r="I8913" s="220" t="s">
        <v>9710</v>
      </c>
      <c r="J8913" s="221">
        <v>17800</v>
      </c>
      <c r="K8913" s="221">
        <v>2</v>
      </c>
      <c r="L8913" s="221">
        <v>35600</v>
      </c>
    </row>
    <row r="8914" spans="1:12" s="167" customFormat="1">
      <c r="A8914" s="218" t="str">
        <f t="shared" si="58"/>
        <v>O221102058552일반상품</v>
      </c>
      <c r="B8914" s="219" t="s">
        <v>9487</v>
      </c>
      <c r="C8914" s="219" t="s">
        <v>8023</v>
      </c>
      <c r="D8914" s="219" t="s">
        <v>8065</v>
      </c>
      <c r="E8914" s="219" t="s">
        <v>6389</v>
      </c>
      <c r="F8914" s="219" t="s">
        <v>6437</v>
      </c>
      <c r="G8914" s="219" t="s">
        <v>7912</v>
      </c>
      <c r="H8914" s="219" t="s">
        <v>5990</v>
      </c>
      <c r="I8914" s="220" t="s">
        <v>8349</v>
      </c>
      <c r="J8914" s="221">
        <v>6200</v>
      </c>
      <c r="K8914" s="221">
        <v>1</v>
      </c>
      <c r="L8914" s="221">
        <v>6200</v>
      </c>
    </row>
    <row r="8915" spans="1:12" s="167" customFormat="1">
      <c r="A8915" s="218" t="str">
        <f t="shared" si="58"/>
        <v>O221102058552일반상품</v>
      </c>
      <c r="B8915" s="219" t="s">
        <v>9487</v>
      </c>
      <c r="C8915" s="219" t="s">
        <v>8023</v>
      </c>
      <c r="D8915" s="219" t="s">
        <v>8065</v>
      </c>
      <c r="E8915" s="219" t="s">
        <v>6389</v>
      </c>
      <c r="F8915" s="219" t="s">
        <v>6437</v>
      </c>
      <c r="G8915" s="219" t="s">
        <v>7912</v>
      </c>
      <c r="H8915" s="219" t="s">
        <v>5990</v>
      </c>
      <c r="I8915" s="220" t="s">
        <v>7269</v>
      </c>
      <c r="J8915" s="221">
        <v>900</v>
      </c>
      <c r="K8915" s="221">
        <v>1</v>
      </c>
      <c r="L8915" s="221">
        <v>900</v>
      </c>
    </row>
    <row r="8916" spans="1:12" s="167" customFormat="1">
      <c r="A8916" s="218" t="str">
        <f t="shared" si="58"/>
        <v>O221102058552일반상품</v>
      </c>
      <c r="B8916" s="219" t="s">
        <v>9487</v>
      </c>
      <c r="C8916" s="219" t="s">
        <v>8023</v>
      </c>
      <c r="D8916" s="219" t="s">
        <v>8065</v>
      </c>
      <c r="E8916" s="219" t="s">
        <v>6389</v>
      </c>
      <c r="F8916" s="219" t="s">
        <v>6437</v>
      </c>
      <c r="G8916" s="219" t="s">
        <v>7912</v>
      </c>
      <c r="H8916" s="219" t="s">
        <v>5990</v>
      </c>
      <c r="I8916" s="220" t="s">
        <v>9603</v>
      </c>
      <c r="J8916" s="221">
        <v>5000</v>
      </c>
      <c r="K8916" s="221">
        <v>1</v>
      </c>
      <c r="L8916" s="221">
        <v>5000</v>
      </c>
    </row>
    <row r="8917" spans="1:12" s="167" customFormat="1">
      <c r="A8917" s="218" t="str">
        <f t="shared" si="58"/>
        <v>O221102058552일반상품</v>
      </c>
      <c r="B8917" s="219" t="s">
        <v>9487</v>
      </c>
      <c r="C8917" s="219" t="s">
        <v>8023</v>
      </c>
      <c r="D8917" s="219" t="s">
        <v>8065</v>
      </c>
      <c r="E8917" s="219" t="s">
        <v>6389</v>
      </c>
      <c r="F8917" s="219" t="s">
        <v>6437</v>
      </c>
      <c r="G8917" s="219" t="s">
        <v>7912</v>
      </c>
      <c r="H8917" s="219" t="s">
        <v>5990</v>
      </c>
      <c r="I8917" s="220" t="s">
        <v>9579</v>
      </c>
      <c r="J8917" s="221">
        <v>2240</v>
      </c>
      <c r="K8917" s="221">
        <v>1</v>
      </c>
      <c r="L8917" s="221">
        <v>2240</v>
      </c>
    </row>
    <row r="8918" spans="1:12" s="167" customFormat="1">
      <c r="A8918" s="218" t="str">
        <f t="shared" si="58"/>
        <v>O221102058552일반상품</v>
      </c>
      <c r="B8918" s="219" t="s">
        <v>9487</v>
      </c>
      <c r="C8918" s="219" t="s">
        <v>8023</v>
      </c>
      <c r="D8918" s="219" t="s">
        <v>8065</v>
      </c>
      <c r="E8918" s="219" t="s">
        <v>6389</v>
      </c>
      <c r="F8918" s="219" t="s">
        <v>6437</v>
      </c>
      <c r="G8918" s="219" t="s">
        <v>7912</v>
      </c>
      <c r="H8918" s="219" t="s">
        <v>5990</v>
      </c>
      <c r="I8918" s="220" t="s">
        <v>8526</v>
      </c>
      <c r="J8918" s="221">
        <v>2880</v>
      </c>
      <c r="K8918" s="221">
        <v>3</v>
      </c>
      <c r="L8918" s="221">
        <v>8640</v>
      </c>
    </row>
    <row r="8919" spans="1:12" s="167" customFormat="1">
      <c r="A8919" s="218" t="str">
        <f t="shared" si="58"/>
        <v>O221102058552일반상품</v>
      </c>
      <c r="B8919" s="219" t="s">
        <v>9487</v>
      </c>
      <c r="C8919" s="219" t="s">
        <v>8023</v>
      </c>
      <c r="D8919" s="219" t="s">
        <v>8065</v>
      </c>
      <c r="E8919" s="219" t="s">
        <v>6389</v>
      </c>
      <c r="F8919" s="219" t="s">
        <v>6437</v>
      </c>
      <c r="G8919" s="219" t="s">
        <v>7912</v>
      </c>
      <c r="H8919" s="219" t="s">
        <v>5990</v>
      </c>
      <c r="I8919" s="220" t="s">
        <v>7925</v>
      </c>
      <c r="J8919" s="221">
        <v>1400</v>
      </c>
      <c r="K8919" s="221">
        <v>1</v>
      </c>
      <c r="L8919" s="221">
        <v>1400</v>
      </c>
    </row>
    <row r="8920" spans="1:12" s="167" customFormat="1">
      <c r="A8920" s="218" t="str">
        <f t="shared" si="58"/>
        <v>O221102058552일반상품</v>
      </c>
      <c r="B8920" s="219" t="s">
        <v>9487</v>
      </c>
      <c r="C8920" s="219" t="s">
        <v>8023</v>
      </c>
      <c r="D8920" s="219" t="s">
        <v>8065</v>
      </c>
      <c r="E8920" s="219" t="s">
        <v>6389</v>
      </c>
      <c r="F8920" s="219" t="s">
        <v>6437</v>
      </c>
      <c r="G8920" s="219" t="s">
        <v>7912</v>
      </c>
      <c r="H8920" s="219" t="s">
        <v>5990</v>
      </c>
      <c r="I8920" s="220" t="s">
        <v>8400</v>
      </c>
      <c r="J8920" s="221">
        <v>1270</v>
      </c>
      <c r="K8920" s="221">
        <v>3</v>
      </c>
      <c r="L8920" s="221">
        <v>3810</v>
      </c>
    </row>
    <row r="8921" spans="1:12" s="167" customFormat="1">
      <c r="A8921" s="218" t="str">
        <f t="shared" si="58"/>
        <v>O221102058552일반상품</v>
      </c>
      <c r="B8921" s="219" t="s">
        <v>9487</v>
      </c>
      <c r="C8921" s="219" t="s">
        <v>8023</v>
      </c>
      <c r="D8921" s="219" t="s">
        <v>8065</v>
      </c>
      <c r="E8921" s="219" t="s">
        <v>6389</v>
      </c>
      <c r="F8921" s="219" t="s">
        <v>6437</v>
      </c>
      <c r="G8921" s="219" t="s">
        <v>7912</v>
      </c>
      <c r="H8921" s="219" t="s">
        <v>5990</v>
      </c>
      <c r="I8921" s="220" t="s">
        <v>8669</v>
      </c>
      <c r="J8921" s="221">
        <v>5400</v>
      </c>
      <c r="K8921" s="221">
        <v>1</v>
      </c>
      <c r="L8921" s="221">
        <v>5400</v>
      </c>
    </row>
    <row r="8922" spans="1:12" s="167" customFormat="1">
      <c r="A8922" s="218" t="str">
        <f t="shared" si="58"/>
        <v>O221102058552일반상품</v>
      </c>
      <c r="B8922" s="219" t="s">
        <v>9487</v>
      </c>
      <c r="C8922" s="219" t="s">
        <v>8023</v>
      </c>
      <c r="D8922" s="219" t="s">
        <v>8065</v>
      </c>
      <c r="E8922" s="219" t="s">
        <v>6389</v>
      </c>
      <c r="F8922" s="219" t="s">
        <v>6437</v>
      </c>
      <c r="G8922" s="219" t="s">
        <v>7912</v>
      </c>
      <c r="H8922" s="219" t="s">
        <v>5990</v>
      </c>
      <c r="I8922" s="220" t="s">
        <v>9653</v>
      </c>
      <c r="J8922" s="221">
        <v>1280</v>
      </c>
      <c r="K8922" s="221">
        <v>3</v>
      </c>
      <c r="L8922" s="221">
        <v>3840</v>
      </c>
    </row>
    <row r="8923" spans="1:12" s="167" customFormat="1">
      <c r="A8923" s="218" t="str">
        <f t="shared" si="58"/>
        <v>O221102058552일반상품</v>
      </c>
      <c r="B8923" s="219" t="s">
        <v>9487</v>
      </c>
      <c r="C8923" s="219" t="s">
        <v>8023</v>
      </c>
      <c r="D8923" s="219" t="s">
        <v>8065</v>
      </c>
      <c r="E8923" s="219" t="s">
        <v>6389</v>
      </c>
      <c r="F8923" s="219" t="s">
        <v>6437</v>
      </c>
      <c r="G8923" s="219" t="s">
        <v>7912</v>
      </c>
      <c r="H8923" s="219" t="s">
        <v>5990</v>
      </c>
      <c r="I8923" s="220" t="s">
        <v>9582</v>
      </c>
      <c r="J8923" s="221">
        <v>2320</v>
      </c>
      <c r="K8923" s="221">
        <v>3</v>
      </c>
      <c r="L8923" s="221">
        <v>6960</v>
      </c>
    </row>
    <row r="8924" spans="1:12" s="167" customFormat="1">
      <c r="A8924" s="218" t="str">
        <f t="shared" si="58"/>
        <v>O221102058552일반상품</v>
      </c>
      <c r="B8924" s="219" t="s">
        <v>9487</v>
      </c>
      <c r="C8924" s="219" t="s">
        <v>8023</v>
      </c>
      <c r="D8924" s="219" t="s">
        <v>8065</v>
      </c>
      <c r="E8924" s="219" t="s">
        <v>6389</v>
      </c>
      <c r="F8924" s="219" t="s">
        <v>6437</v>
      </c>
      <c r="G8924" s="219" t="s">
        <v>7912</v>
      </c>
      <c r="H8924" s="219" t="s">
        <v>5990</v>
      </c>
      <c r="I8924" s="220" t="s">
        <v>9583</v>
      </c>
      <c r="J8924" s="221">
        <v>3100</v>
      </c>
      <c r="K8924" s="221">
        <v>3</v>
      </c>
      <c r="L8924" s="221">
        <v>9300</v>
      </c>
    </row>
    <row r="8925" spans="1:12" s="167" customFormat="1">
      <c r="A8925" s="218" t="str">
        <f t="shared" si="58"/>
        <v>O221102058552일반상품</v>
      </c>
      <c r="B8925" s="219" t="s">
        <v>9487</v>
      </c>
      <c r="C8925" s="219" t="s">
        <v>8023</v>
      </c>
      <c r="D8925" s="219" t="s">
        <v>8065</v>
      </c>
      <c r="E8925" s="219" t="s">
        <v>6389</v>
      </c>
      <c r="F8925" s="219" t="s">
        <v>6437</v>
      </c>
      <c r="G8925" s="219" t="s">
        <v>7912</v>
      </c>
      <c r="H8925" s="219" t="s">
        <v>5990</v>
      </c>
      <c r="I8925" s="220" t="s">
        <v>9631</v>
      </c>
      <c r="J8925" s="221">
        <v>98000</v>
      </c>
      <c r="K8925" s="221">
        <v>1</v>
      </c>
      <c r="L8925" s="221">
        <v>98000</v>
      </c>
    </row>
    <row r="8926" spans="1:12" s="167" customFormat="1">
      <c r="A8926" s="218" t="str">
        <f t="shared" si="58"/>
        <v>O221102058552일반상품</v>
      </c>
      <c r="B8926" s="219" t="s">
        <v>9487</v>
      </c>
      <c r="C8926" s="219" t="s">
        <v>8023</v>
      </c>
      <c r="D8926" s="219" t="s">
        <v>8065</v>
      </c>
      <c r="E8926" s="219" t="s">
        <v>6389</v>
      </c>
      <c r="F8926" s="219" t="s">
        <v>6437</v>
      </c>
      <c r="G8926" s="219" t="s">
        <v>7912</v>
      </c>
      <c r="H8926" s="219" t="s">
        <v>5990</v>
      </c>
      <c r="I8926" s="220" t="s">
        <v>9608</v>
      </c>
      <c r="J8926" s="221">
        <v>4160</v>
      </c>
      <c r="K8926" s="221">
        <v>1</v>
      </c>
      <c r="L8926" s="221">
        <v>4160</v>
      </c>
    </row>
    <row r="8927" spans="1:12" s="167" customFormat="1">
      <c r="A8927" s="218" t="str">
        <f t="shared" si="58"/>
        <v>O221102058552일반상품</v>
      </c>
      <c r="B8927" s="219" t="s">
        <v>9487</v>
      </c>
      <c r="C8927" s="219" t="s">
        <v>8023</v>
      </c>
      <c r="D8927" s="219" t="s">
        <v>8065</v>
      </c>
      <c r="E8927" s="219" t="s">
        <v>6389</v>
      </c>
      <c r="F8927" s="219" t="s">
        <v>6437</v>
      </c>
      <c r="G8927" s="219" t="s">
        <v>7912</v>
      </c>
      <c r="H8927" s="219" t="s">
        <v>5990</v>
      </c>
      <c r="I8927" s="220" t="s">
        <v>9055</v>
      </c>
      <c r="J8927" s="221">
        <v>14700</v>
      </c>
      <c r="K8927" s="221">
        <v>2</v>
      </c>
      <c r="L8927" s="221">
        <v>29400</v>
      </c>
    </row>
    <row r="8928" spans="1:12" s="167" customFormat="1">
      <c r="A8928" s="218" t="str">
        <f t="shared" si="58"/>
        <v>O221102058552일반상품</v>
      </c>
      <c r="B8928" s="219" t="s">
        <v>9487</v>
      </c>
      <c r="C8928" s="219" t="s">
        <v>8023</v>
      </c>
      <c r="D8928" s="219" t="s">
        <v>8065</v>
      </c>
      <c r="E8928" s="219" t="s">
        <v>6389</v>
      </c>
      <c r="F8928" s="219" t="s">
        <v>6437</v>
      </c>
      <c r="G8928" s="219" t="s">
        <v>7912</v>
      </c>
      <c r="H8928" s="219" t="s">
        <v>5990</v>
      </c>
      <c r="I8928" s="220" t="s">
        <v>7265</v>
      </c>
      <c r="J8928" s="221">
        <v>7400</v>
      </c>
      <c r="K8928" s="221">
        <v>1</v>
      </c>
      <c r="L8928" s="221">
        <v>7400</v>
      </c>
    </row>
    <row r="8929" spans="1:12" s="167" customFormat="1">
      <c r="A8929" s="218" t="str">
        <f t="shared" si="58"/>
        <v>O221102058552일반상품</v>
      </c>
      <c r="B8929" s="219" t="s">
        <v>9487</v>
      </c>
      <c r="C8929" s="219" t="s">
        <v>8023</v>
      </c>
      <c r="D8929" s="219" t="s">
        <v>8065</v>
      </c>
      <c r="E8929" s="219" t="s">
        <v>6389</v>
      </c>
      <c r="F8929" s="219" t="s">
        <v>6437</v>
      </c>
      <c r="G8929" s="219" t="s">
        <v>7912</v>
      </c>
      <c r="H8929" s="219" t="s">
        <v>5990</v>
      </c>
      <c r="I8929" s="220" t="s">
        <v>8509</v>
      </c>
      <c r="J8929" s="221">
        <v>1900</v>
      </c>
      <c r="K8929" s="221">
        <v>1</v>
      </c>
      <c r="L8929" s="221">
        <v>1900</v>
      </c>
    </row>
    <row r="8930" spans="1:12" s="167" customFormat="1">
      <c r="A8930" s="218" t="str">
        <f t="shared" si="58"/>
        <v>O221102058552일반상품</v>
      </c>
      <c r="B8930" s="219" t="s">
        <v>9487</v>
      </c>
      <c r="C8930" s="219" t="s">
        <v>8023</v>
      </c>
      <c r="D8930" s="219" t="s">
        <v>8065</v>
      </c>
      <c r="E8930" s="219" t="s">
        <v>6389</v>
      </c>
      <c r="F8930" s="219" t="s">
        <v>6437</v>
      </c>
      <c r="G8930" s="219" t="s">
        <v>7912</v>
      </c>
      <c r="H8930" s="219" t="s">
        <v>5990</v>
      </c>
      <c r="I8930" s="220" t="s">
        <v>8782</v>
      </c>
      <c r="J8930" s="221">
        <v>3600</v>
      </c>
      <c r="K8930" s="221">
        <v>1</v>
      </c>
      <c r="L8930" s="221">
        <v>3600</v>
      </c>
    </row>
    <row r="8931" spans="1:12" s="167" customFormat="1">
      <c r="A8931" s="218" t="str">
        <f t="shared" si="58"/>
        <v>O221102058552일반상품</v>
      </c>
      <c r="B8931" s="219" t="s">
        <v>9487</v>
      </c>
      <c r="C8931" s="219" t="s">
        <v>8023</v>
      </c>
      <c r="D8931" s="219" t="s">
        <v>8065</v>
      </c>
      <c r="E8931" s="219" t="s">
        <v>6389</v>
      </c>
      <c r="F8931" s="219" t="s">
        <v>6437</v>
      </c>
      <c r="G8931" s="219" t="s">
        <v>7912</v>
      </c>
      <c r="H8931" s="219" t="s">
        <v>5990</v>
      </c>
      <c r="I8931" s="220" t="s">
        <v>8789</v>
      </c>
      <c r="J8931" s="221">
        <v>3400</v>
      </c>
      <c r="K8931" s="221">
        <v>2</v>
      </c>
      <c r="L8931" s="221">
        <v>6800</v>
      </c>
    </row>
    <row r="8932" spans="1:12" s="167" customFormat="1">
      <c r="A8932" s="218" t="str">
        <f t="shared" si="58"/>
        <v>O221102058552일반상품</v>
      </c>
      <c r="B8932" s="219" t="s">
        <v>9487</v>
      </c>
      <c r="C8932" s="219" t="s">
        <v>8023</v>
      </c>
      <c r="D8932" s="219" t="s">
        <v>8065</v>
      </c>
      <c r="E8932" s="219" t="s">
        <v>6389</v>
      </c>
      <c r="F8932" s="219" t="s">
        <v>6437</v>
      </c>
      <c r="G8932" s="219" t="s">
        <v>7912</v>
      </c>
      <c r="H8932" s="219" t="s">
        <v>5990</v>
      </c>
      <c r="I8932" s="220" t="s">
        <v>9610</v>
      </c>
      <c r="J8932" s="221">
        <v>3570</v>
      </c>
      <c r="K8932" s="221">
        <v>2</v>
      </c>
      <c r="L8932" s="221">
        <v>7140</v>
      </c>
    </row>
    <row r="8933" spans="1:12" s="167" customFormat="1">
      <c r="A8933" s="218" t="str">
        <f t="shared" si="58"/>
        <v>O221102058552일반상품</v>
      </c>
      <c r="B8933" s="219" t="s">
        <v>9487</v>
      </c>
      <c r="C8933" s="219" t="s">
        <v>8023</v>
      </c>
      <c r="D8933" s="219" t="s">
        <v>8065</v>
      </c>
      <c r="E8933" s="219" t="s">
        <v>6389</v>
      </c>
      <c r="F8933" s="219" t="s">
        <v>6437</v>
      </c>
      <c r="G8933" s="219" t="s">
        <v>7912</v>
      </c>
      <c r="H8933" s="219" t="s">
        <v>5990</v>
      </c>
      <c r="I8933" s="220" t="s">
        <v>9033</v>
      </c>
      <c r="J8933" s="221">
        <v>35000</v>
      </c>
      <c r="K8933" s="221">
        <v>4</v>
      </c>
      <c r="L8933" s="221">
        <v>140000</v>
      </c>
    </row>
    <row r="8934" spans="1:12" s="167" customFormat="1">
      <c r="A8934" s="218" t="str">
        <f t="shared" si="58"/>
        <v>O221102058552일반상품</v>
      </c>
      <c r="B8934" s="219" t="s">
        <v>9487</v>
      </c>
      <c r="C8934" s="219" t="s">
        <v>8023</v>
      </c>
      <c r="D8934" s="219" t="s">
        <v>8065</v>
      </c>
      <c r="E8934" s="219" t="s">
        <v>6389</v>
      </c>
      <c r="F8934" s="219" t="s">
        <v>6437</v>
      </c>
      <c r="G8934" s="219" t="s">
        <v>7912</v>
      </c>
      <c r="H8934" s="219" t="s">
        <v>5990</v>
      </c>
      <c r="I8934" s="220" t="s">
        <v>8569</v>
      </c>
      <c r="J8934" s="221">
        <v>12400</v>
      </c>
      <c r="K8934" s="221">
        <v>1</v>
      </c>
      <c r="L8934" s="221">
        <v>12400</v>
      </c>
    </row>
    <row r="8935" spans="1:12" s="167" customFormat="1">
      <c r="A8935" s="218" t="str">
        <f t="shared" si="58"/>
        <v>O221102058552일반상품</v>
      </c>
      <c r="B8935" s="219" t="s">
        <v>9487</v>
      </c>
      <c r="C8935" s="219" t="s">
        <v>8023</v>
      </c>
      <c r="D8935" s="219" t="s">
        <v>8065</v>
      </c>
      <c r="E8935" s="219" t="s">
        <v>6389</v>
      </c>
      <c r="F8935" s="219" t="s">
        <v>6437</v>
      </c>
      <c r="G8935" s="219" t="s">
        <v>7912</v>
      </c>
      <c r="H8935" s="219" t="s">
        <v>5990</v>
      </c>
      <c r="I8935" s="220" t="s">
        <v>8983</v>
      </c>
      <c r="J8935" s="221">
        <v>7880</v>
      </c>
      <c r="K8935" s="221">
        <v>5</v>
      </c>
      <c r="L8935" s="221">
        <v>39400</v>
      </c>
    </row>
    <row r="8936" spans="1:12" s="167" customFormat="1">
      <c r="A8936" s="218" t="str">
        <f t="shared" si="58"/>
        <v>O221102058552일반상품</v>
      </c>
      <c r="B8936" s="219" t="s">
        <v>9487</v>
      </c>
      <c r="C8936" s="219" t="s">
        <v>8023</v>
      </c>
      <c r="D8936" s="219" t="s">
        <v>8065</v>
      </c>
      <c r="E8936" s="219" t="s">
        <v>6389</v>
      </c>
      <c r="F8936" s="219" t="s">
        <v>6437</v>
      </c>
      <c r="G8936" s="219" t="s">
        <v>7912</v>
      </c>
      <c r="H8936" s="219" t="s">
        <v>5990</v>
      </c>
      <c r="I8936" s="220" t="s">
        <v>9572</v>
      </c>
      <c r="J8936" s="221">
        <v>3600</v>
      </c>
      <c r="K8936" s="221">
        <v>3</v>
      </c>
      <c r="L8936" s="221">
        <v>10800</v>
      </c>
    </row>
    <row r="8937" spans="1:12" s="167" customFormat="1">
      <c r="A8937" s="218" t="str">
        <f t="shared" si="58"/>
        <v>O221102058552일반상품</v>
      </c>
      <c r="B8937" s="219" t="s">
        <v>9487</v>
      </c>
      <c r="C8937" s="219" t="s">
        <v>8023</v>
      </c>
      <c r="D8937" s="219" t="s">
        <v>8065</v>
      </c>
      <c r="E8937" s="219" t="s">
        <v>6389</v>
      </c>
      <c r="F8937" s="219" t="s">
        <v>6437</v>
      </c>
      <c r="G8937" s="219" t="s">
        <v>7912</v>
      </c>
      <c r="H8937" s="219" t="s">
        <v>5990</v>
      </c>
      <c r="I8937" s="220" t="s">
        <v>8337</v>
      </c>
      <c r="J8937" s="221">
        <v>6630</v>
      </c>
      <c r="K8937" s="221">
        <v>2</v>
      </c>
      <c r="L8937" s="221">
        <v>13260</v>
      </c>
    </row>
    <row r="8938" spans="1:12" s="167" customFormat="1">
      <c r="A8938" s="218" t="str">
        <f t="shared" si="58"/>
        <v>O221102058552일반상품</v>
      </c>
      <c r="B8938" s="219" t="s">
        <v>9487</v>
      </c>
      <c r="C8938" s="219" t="s">
        <v>8023</v>
      </c>
      <c r="D8938" s="219" t="s">
        <v>8065</v>
      </c>
      <c r="E8938" s="219" t="s">
        <v>6389</v>
      </c>
      <c r="F8938" s="219" t="s">
        <v>6437</v>
      </c>
      <c r="G8938" s="219" t="s">
        <v>7912</v>
      </c>
      <c r="H8938" s="219" t="s">
        <v>5990</v>
      </c>
      <c r="I8938" s="220" t="s">
        <v>9711</v>
      </c>
      <c r="J8938" s="221">
        <v>6200</v>
      </c>
      <c r="K8938" s="221">
        <v>1</v>
      </c>
      <c r="L8938" s="221">
        <v>6200</v>
      </c>
    </row>
    <row r="8939" spans="1:12" s="167" customFormat="1">
      <c r="A8939" s="218" t="str">
        <f t="shared" si="58"/>
        <v>O221102058552일반상품</v>
      </c>
      <c r="B8939" s="219" t="s">
        <v>9487</v>
      </c>
      <c r="C8939" s="219" t="s">
        <v>8023</v>
      </c>
      <c r="D8939" s="219" t="s">
        <v>8065</v>
      </c>
      <c r="E8939" s="219" t="s">
        <v>6389</v>
      </c>
      <c r="F8939" s="219" t="s">
        <v>6437</v>
      </c>
      <c r="G8939" s="219" t="s">
        <v>7912</v>
      </c>
      <c r="H8939" s="219" t="s">
        <v>5990</v>
      </c>
      <c r="I8939" s="220" t="s">
        <v>8735</v>
      </c>
      <c r="J8939" s="221">
        <v>22000</v>
      </c>
      <c r="K8939" s="221">
        <v>5</v>
      </c>
      <c r="L8939" s="221">
        <v>110000</v>
      </c>
    </row>
    <row r="8940" spans="1:12" s="167" customFormat="1">
      <c r="A8940" s="218" t="str">
        <f t="shared" si="58"/>
        <v>O221102058551일반상품</v>
      </c>
      <c r="B8940" s="219" t="s">
        <v>9488</v>
      </c>
      <c r="C8940" s="219" t="s">
        <v>8023</v>
      </c>
      <c r="D8940" s="219" t="s">
        <v>8065</v>
      </c>
      <c r="E8940" s="219" t="s">
        <v>7705</v>
      </c>
      <c r="F8940" s="219" t="s">
        <v>6439</v>
      </c>
      <c r="G8940" s="219" t="s">
        <v>7171</v>
      </c>
      <c r="H8940" s="219" t="s">
        <v>5990</v>
      </c>
      <c r="I8940" s="220" t="s">
        <v>8422</v>
      </c>
      <c r="J8940" s="221">
        <v>4700</v>
      </c>
      <c r="K8940" s="221">
        <v>4</v>
      </c>
      <c r="L8940" s="221">
        <v>18800</v>
      </c>
    </row>
    <row r="8941" spans="1:12" s="167" customFormat="1">
      <c r="A8941" s="218" t="str">
        <f t="shared" si="58"/>
        <v>O221102058551일반상품</v>
      </c>
      <c r="B8941" s="219" t="s">
        <v>9488</v>
      </c>
      <c r="C8941" s="219" t="s">
        <v>8023</v>
      </c>
      <c r="D8941" s="219" t="s">
        <v>8065</v>
      </c>
      <c r="E8941" s="219" t="s">
        <v>7705</v>
      </c>
      <c r="F8941" s="219" t="s">
        <v>6439</v>
      </c>
      <c r="G8941" s="219" t="s">
        <v>7171</v>
      </c>
      <c r="H8941" s="219" t="s">
        <v>5990</v>
      </c>
      <c r="I8941" s="220" t="s">
        <v>8554</v>
      </c>
      <c r="J8941" s="221">
        <v>6600</v>
      </c>
      <c r="K8941" s="221">
        <v>1</v>
      </c>
      <c r="L8941" s="221">
        <v>6600</v>
      </c>
    </row>
    <row r="8942" spans="1:12" s="167" customFormat="1">
      <c r="A8942" s="218" t="str">
        <f t="shared" si="58"/>
        <v>O221102058551일반상품</v>
      </c>
      <c r="B8942" s="219" t="s">
        <v>9488</v>
      </c>
      <c r="C8942" s="219" t="s">
        <v>8023</v>
      </c>
      <c r="D8942" s="219" t="s">
        <v>8065</v>
      </c>
      <c r="E8942" s="219" t="s">
        <v>7705</v>
      </c>
      <c r="F8942" s="219" t="s">
        <v>6439</v>
      </c>
      <c r="G8942" s="219" t="s">
        <v>7171</v>
      </c>
      <c r="H8942" s="219" t="s">
        <v>5990</v>
      </c>
      <c r="I8942" s="220" t="s">
        <v>9712</v>
      </c>
      <c r="J8942" s="221">
        <v>11000</v>
      </c>
      <c r="K8942" s="221">
        <v>2</v>
      </c>
      <c r="L8942" s="221">
        <v>22000</v>
      </c>
    </row>
    <row r="8943" spans="1:12" s="167" customFormat="1">
      <c r="A8943" s="218" t="str">
        <f t="shared" si="58"/>
        <v>O221102058551일반상품</v>
      </c>
      <c r="B8943" s="219" t="s">
        <v>9488</v>
      </c>
      <c r="C8943" s="219" t="s">
        <v>8023</v>
      </c>
      <c r="D8943" s="219" t="s">
        <v>8065</v>
      </c>
      <c r="E8943" s="219" t="s">
        <v>7705</v>
      </c>
      <c r="F8943" s="219" t="s">
        <v>6439</v>
      </c>
      <c r="G8943" s="219" t="s">
        <v>7171</v>
      </c>
      <c r="H8943" s="219" t="s">
        <v>5990</v>
      </c>
      <c r="I8943" s="220" t="s">
        <v>9713</v>
      </c>
      <c r="J8943" s="221">
        <v>14000</v>
      </c>
      <c r="K8943" s="221">
        <v>2</v>
      </c>
      <c r="L8943" s="221">
        <v>28000</v>
      </c>
    </row>
    <row r="8944" spans="1:12" s="167" customFormat="1">
      <c r="A8944" s="218" t="str">
        <f t="shared" si="58"/>
        <v>O221102058551일반상품</v>
      </c>
      <c r="B8944" s="219" t="s">
        <v>9488</v>
      </c>
      <c r="C8944" s="219" t="s">
        <v>8023</v>
      </c>
      <c r="D8944" s="219" t="s">
        <v>8065</v>
      </c>
      <c r="E8944" s="219" t="s">
        <v>7705</v>
      </c>
      <c r="F8944" s="219" t="s">
        <v>6439</v>
      </c>
      <c r="G8944" s="219" t="s">
        <v>7171</v>
      </c>
      <c r="H8944" s="219" t="s">
        <v>5990</v>
      </c>
      <c r="I8944" s="220" t="s">
        <v>8413</v>
      </c>
      <c r="J8944" s="221">
        <v>8000</v>
      </c>
      <c r="K8944" s="221">
        <v>1</v>
      </c>
      <c r="L8944" s="221">
        <v>8000</v>
      </c>
    </row>
    <row r="8945" spans="1:12" s="167" customFormat="1">
      <c r="A8945" s="218" t="str">
        <f t="shared" si="58"/>
        <v>O221102058551일반상품</v>
      </c>
      <c r="B8945" s="219" t="s">
        <v>9488</v>
      </c>
      <c r="C8945" s="219" t="s">
        <v>8023</v>
      </c>
      <c r="D8945" s="219" t="s">
        <v>8065</v>
      </c>
      <c r="E8945" s="219" t="s">
        <v>7705</v>
      </c>
      <c r="F8945" s="219" t="s">
        <v>6439</v>
      </c>
      <c r="G8945" s="219" t="s">
        <v>7171</v>
      </c>
      <c r="H8945" s="219" t="s">
        <v>5990</v>
      </c>
      <c r="I8945" s="220" t="s">
        <v>9595</v>
      </c>
      <c r="J8945" s="221">
        <v>28600</v>
      </c>
      <c r="K8945" s="221">
        <v>1</v>
      </c>
      <c r="L8945" s="221">
        <v>28600</v>
      </c>
    </row>
    <row r="8946" spans="1:12" s="167" customFormat="1">
      <c r="A8946" s="218" t="str">
        <f t="shared" si="58"/>
        <v>O221102058551일반상품</v>
      </c>
      <c r="B8946" s="219" t="s">
        <v>9488</v>
      </c>
      <c r="C8946" s="219" t="s">
        <v>8023</v>
      </c>
      <c r="D8946" s="219" t="s">
        <v>8065</v>
      </c>
      <c r="E8946" s="219" t="s">
        <v>7705</v>
      </c>
      <c r="F8946" s="219" t="s">
        <v>6439</v>
      </c>
      <c r="G8946" s="219" t="s">
        <v>7171</v>
      </c>
      <c r="H8946" s="219" t="s">
        <v>5990</v>
      </c>
      <c r="I8946" s="220" t="s">
        <v>8350</v>
      </c>
      <c r="J8946" s="221">
        <v>2600</v>
      </c>
      <c r="K8946" s="221">
        <v>2</v>
      </c>
      <c r="L8946" s="221">
        <v>5200</v>
      </c>
    </row>
    <row r="8947" spans="1:12" s="167" customFormat="1">
      <c r="A8947" s="218" t="str">
        <f t="shared" si="58"/>
        <v>O221102058551일반상품</v>
      </c>
      <c r="B8947" s="219" t="s">
        <v>9488</v>
      </c>
      <c r="C8947" s="219" t="s">
        <v>8023</v>
      </c>
      <c r="D8947" s="219" t="s">
        <v>8065</v>
      </c>
      <c r="E8947" s="219" t="s">
        <v>7705</v>
      </c>
      <c r="F8947" s="219" t="s">
        <v>6439</v>
      </c>
      <c r="G8947" s="219" t="s">
        <v>7171</v>
      </c>
      <c r="H8947" s="219" t="s">
        <v>5990</v>
      </c>
      <c r="I8947" s="220" t="s">
        <v>7228</v>
      </c>
      <c r="J8947" s="221">
        <v>1250</v>
      </c>
      <c r="K8947" s="221">
        <v>2</v>
      </c>
      <c r="L8947" s="221">
        <v>2500</v>
      </c>
    </row>
    <row r="8948" spans="1:12" s="167" customFormat="1">
      <c r="A8948" s="218" t="str">
        <f t="shared" si="58"/>
        <v>O221102058551일반상품</v>
      </c>
      <c r="B8948" s="219" t="s">
        <v>9488</v>
      </c>
      <c r="C8948" s="219" t="s">
        <v>8023</v>
      </c>
      <c r="D8948" s="219" t="s">
        <v>8065</v>
      </c>
      <c r="E8948" s="219" t="s">
        <v>7705</v>
      </c>
      <c r="F8948" s="219" t="s">
        <v>6439</v>
      </c>
      <c r="G8948" s="219" t="s">
        <v>7171</v>
      </c>
      <c r="H8948" s="219" t="s">
        <v>5990</v>
      </c>
      <c r="I8948" s="220" t="s">
        <v>9596</v>
      </c>
      <c r="J8948" s="221">
        <v>1250</v>
      </c>
      <c r="K8948" s="221">
        <v>2</v>
      </c>
      <c r="L8948" s="221">
        <v>2500</v>
      </c>
    </row>
    <row r="8949" spans="1:12" s="167" customFormat="1">
      <c r="A8949" s="218" t="str">
        <f t="shared" si="58"/>
        <v>O221102058551일반상품</v>
      </c>
      <c r="B8949" s="219" t="s">
        <v>9488</v>
      </c>
      <c r="C8949" s="219" t="s">
        <v>8023</v>
      </c>
      <c r="D8949" s="219" t="s">
        <v>8065</v>
      </c>
      <c r="E8949" s="219" t="s">
        <v>7705</v>
      </c>
      <c r="F8949" s="219" t="s">
        <v>6439</v>
      </c>
      <c r="G8949" s="219" t="s">
        <v>7171</v>
      </c>
      <c r="H8949" s="219" t="s">
        <v>5990</v>
      </c>
      <c r="I8949" s="220" t="s">
        <v>9640</v>
      </c>
      <c r="J8949" s="221">
        <v>2300</v>
      </c>
      <c r="K8949" s="221">
        <v>4</v>
      </c>
      <c r="L8949" s="221">
        <v>9200</v>
      </c>
    </row>
    <row r="8950" spans="1:12" s="167" customFormat="1">
      <c r="A8950" s="218" t="str">
        <f t="shared" si="58"/>
        <v>O221102058551일반상품</v>
      </c>
      <c r="B8950" s="219" t="s">
        <v>9488</v>
      </c>
      <c r="C8950" s="219" t="s">
        <v>8023</v>
      </c>
      <c r="D8950" s="219" t="s">
        <v>8065</v>
      </c>
      <c r="E8950" s="219" t="s">
        <v>7705</v>
      </c>
      <c r="F8950" s="219" t="s">
        <v>6439</v>
      </c>
      <c r="G8950" s="219" t="s">
        <v>7171</v>
      </c>
      <c r="H8950" s="219" t="s">
        <v>5990</v>
      </c>
      <c r="I8950" s="220" t="s">
        <v>8487</v>
      </c>
      <c r="J8950" s="221">
        <v>3073</v>
      </c>
      <c r="K8950" s="221">
        <v>2</v>
      </c>
      <c r="L8950" s="221">
        <v>6146</v>
      </c>
    </row>
    <row r="8951" spans="1:12" s="167" customFormat="1">
      <c r="A8951" s="218" t="str">
        <f t="shared" si="58"/>
        <v>O221102058551일반상품</v>
      </c>
      <c r="B8951" s="219" t="s">
        <v>9488</v>
      </c>
      <c r="C8951" s="219" t="s">
        <v>8023</v>
      </c>
      <c r="D8951" s="219" t="s">
        <v>8065</v>
      </c>
      <c r="E8951" s="219" t="s">
        <v>7705</v>
      </c>
      <c r="F8951" s="219" t="s">
        <v>6439</v>
      </c>
      <c r="G8951" s="219" t="s">
        <v>7171</v>
      </c>
      <c r="H8951" s="219" t="s">
        <v>5990</v>
      </c>
      <c r="I8951" s="220" t="s">
        <v>8564</v>
      </c>
      <c r="J8951" s="221">
        <v>2360</v>
      </c>
      <c r="K8951" s="221">
        <v>10</v>
      </c>
      <c r="L8951" s="221">
        <v>23600</v>
      </c>
    </row>
    <row r="8952" spans="1:12" s="167" customFormat="1">
      <c r="A8952" s="218" t="str">
        <f t="shared" si="58"/>
        <v>O221102058551일반상품</v>
      </c>
      <c r="B8952" s="219" t="s">
        <v>9488</v>
      </c>
      <c r="C8952" s="219" t="s">
        <v>8023</v>
      </c>
      <c r="D8952" s="219" t="s">
        <v>8065</v>
      </c>
      <c r="E8952" s="219" t="s">
        <v>7705</v>
      </c>
      <c r="F8952" s="219" t="s">
        <v>6439</v>
      </c>
      <c r="G8952" s="219" t="s">
        <v>7171</v>
      </c>
      <c r="H8952" s="219" t="s">
        <v>5990</v>
      </c>
      <c r="I8952" s="220" t="s">
        <v>7193</v>
      </c>
      <c r="J8952" s="221">
        <v>1900</v>
      </c>
      <c r="K8952" s="221">
        <v>4</v>
      </c>
      <c r="L8952" s="221">
        <v>7600</v>
      </c>
    </row>
    <row r="8953" spans="1:12" s="167" customFormat="1">
      <c r="A8953" s="218" t="str">
        <f t="shared" si="58"/>
        <v>O221102058551일반상품</v>
      </c>
      <c r="B8953" s="219" t="s">
        <v>9488</v>
      </c>
      <c r="C8953" s="219" t="s">
        <v>8023</v>
      </c>
      <c r="D8953" s="219" t="s">
        <v>8065</v>
      </c>
      <c r="E8953" s="219" t="s">
        <v>7705</v>
      </c>
      <c r="F8953" s="219" t="s">
        <v>6439</v>
      </c>
      <c r="G8953" s="219" t="s">
        <v>7171</v>
      </c>
      <c r="H8953" s="219" t="s">
        <v>5990</v>
      </c>
      <c r="I8953" s="220" t="s">
        <v>7288</v>
      </c>
      <c r="J8953" s="221">
        <v>900</v>
      </c>
      <c r="K8953" s="221">
        <v>4</v>
      </c>
      <c r="L8953" s="221">
        <v>3600</v>
      </c>
    </row>
    <row r="8954" spans="1:12" s="167" customFormat="1">
      <c r="A8954" s="218" t="str">
        <f t="shared" si="58"/>
        <v>O221102058551일반상품</v>
      </c>
      <c r="B8954" s="219" t="s">
        <v>9488</v>
      </c>
      <c r="C8954" s="219" t="s">
        <v>8023</v>
      </c>
      <c r="D8954" s="219" t="s">
        <v>8065</v>
      </c>
      <c r="E8954" s="219" t="s">
        <v>7705</v>
      </c>
      <c r="F8954" s="219" t="s">
        <v>6439</v>
      </c>
      <c r="G8954" s="219" t="s">
        <v>7171</v>
      </c>
      <c r="H8954" s="219" t="s">
        <v>5990</v>
      </c>
      <c r="I8954" s="220" t="s">
        <v>7235</v>
      </c>
      <c r="J8954" s="221">
        <v>9240</v>
      </c>
      <c r="K8954" s="221">
        <v>3</v>
      </c>
      <c r="L8954" s="221">
        <v>27720</v>
      </c>
    </row>
    <row r="8955" spans="1:12" s="167" customFormat="1">
      <c r="A8955" s="218" t="str">
        <f t="shared" si="58"/>
        <v>O221102058551일반상품</v>
      </c>
      <c r="B8955" s="219" t="s">
        <v>9488</v>
      </c>
      <c r="C8955" s="219" t="s">
        <v>8023</v>
      </c>
      <c r="D8955" s="219" t="s">
        <v>8065</v>
      </c>
      <c r="E8955" s="219" t="s">
        <v>7705</v>
      </c>
      <c r="F8955" s="219" t="s">
        <v>6439</v>
      </c>
      <c r="G8955" s="219" t="s">
        <v>7171</v>
      </c>
      <c r="H8955" s="219" t="s">
        <v>5990</v>
      </c>
      <c r="I8955" s="220" t="s">
        <v>9656</v>
      </c>
      <c r="J8955" s="221">
        <v>7250</v>
      </c>
      <c r="K8955" s="221">
        <v>1</v>
      </c>
      <c r="L8955" s="221">
        <v>7250</v>
      </c>
    </row>
    <row r="8956" spans="1:12" s="167" customFormat="1">
      <c r="A8956" s="218" t="str">
        <f t="shared" si="58"/>
        <v>O221102058551일반상품</v>
      </c>
      <c r="B8956" s="219" t="s">
        <v>9488</v>
      </c>
      <c r="C8956" s="219" t="s">
        <v>8023</v>
      </c>
      <c r="D8956" s="219" t="s">
        <v>8065</v>
      </c>
      <c r="E8956" s="219" t="s">
        <v>7705</v>
      </c>
      <c r="F8956" s="219" t="s">
        <v>6439</v>
      </c>
      <c r="G8956" s="219" t="s">
        <v>7171</v>
      </c>
      <c r="H8956" s="219" t="s">
        <v>5990</v>
      </c>
      <c r="I8956" s="220" t="s">
        <v>8646</v>
      </c>
      <c r="J8956" s="221">
        <v>4200</v>
      </c>
      <c r="K8956" s="221">
        <v>4</v>
      </c>
      <c r="L8956" s="221">
        <v>16800</v>
      </c>
    </row>
    <row r="8957" spans="1:12" s="167" customFormat="1">
      <c r="A8957" s="218" t="str">
        <f t="shared" si="58"/>
        <v>O221102058551일반상품</v>
      </c>
      <c r="B8957" s="219" t="s">
        <v>9488</v>
      </c>
      <c r="C8957" s="219" t="s">
        <v>8023</v>
      </c>
      <c r="D8957" s="219" t="s">
        <v>8065</v>
      </c>
      <c r="E8957" s="219" t="s">
        <v>7705</v>
      </c>
      <c r="F8957" s="219" t="s">
        <v>6439</v>
      </c>
      <c r="G8957" s="219" t="s">
        <v>7171</v>
      </c>
      <c r="H8957" s="219" t="s">
        <v>5990</v>
      </c>
      <c r="I8957" s="220" t="s">
        <v>8552</v>
      </c>
      <c r="J8957" s="221">
        <v>14000</v>
      </c>
      <c r="K8957" s="221">
        <v>2</v>
      </c>
      <c r="L8957" s="221">
        <v>28000</v>
      </c>
    </row>
    <row r="8958" spans="1:12" s="167" customFormat="1">
      <c r="A8958" s="218" t="str">
        <f t="shared" si="58"/>
        <v>O221102058551일반상품</v>
      </c>
      <c r="B8958" s="219" t="s">
        <v>9488</v>
      </c>
      <c r="C8958" s="219" t="s">
        <v>8023</v>
      </c>
      <c r="D8958" s="219" t="s">
        <v>8065</v>
      </c>
      <c r="E8958" s="219" t="s">
        <v>7705</v>
      </c>
      <c r="F8958" s="219" t="s">
        <v>6439</v>
      </c>
      <c r="G8958" s="219" t="s">
        <v>7171</v>
      </c>
      <c r="H8958" s="219" t="s">
        <v>5990</v>
      </c>
      <c r="I8958" s="220" t="s">
        <v>9714</v>
      </c>
      <c r="J8958" s="221">
        <v>47650</v>
      </c>
      <c r="K8958" s="221">
        <v>1</v>
      </c>
      <c r="L8958" s="221">
        <v>47650</v>
      </c>
    </row>
    <row r="8959" spans="1:12" s="167" customFormat="1">
      <c r="A8959" s="218" t="str">
        <f t="shared" si="58"/>
        <v>O221102058550일반상품</v>
      </c>
      <c r="B8959" s="219" t="s">
        <v>9489</v>
      </c>
      <c r="C8959" s="219" t="s">
        <v>8023</v>
      </c>
      <c r="D8959" s="219" t="s">
        <v>8065</v>
      </c>
      <c r="E8959" s="219" t="s">
        <v>6089</v>
      </c>
      <c r="F8959" s="219" t="s">
        <v>6437</v>
      </c>
      <c r="G8959" s="219" t="s">
        <v>9533</v>
      </c>
      <c r="H8959" s="219" t="s">
        <v>5990</v>
      </c>
      <c r="I8959" s="220" t="s">
        <v>7980</v>
      </c>
      <c r="J8959" s="221">
        <v>4200</v>
      </c>
      <c r="K8959" s="221">
        <v>1</v>
      </c>
      <c r="L8959" s="221">
        <v>4200</v>
      </c>
    </row>
    <row r="8960" spans="1:12" s="167" customFormat="1">
      <c r="A8960" s="218" t="str">
        <f t="shared" si="58"/>
        <v>O221102058550일반상품</v>
      </c>
      <c r="B8960" s="219" t="s">
        <v>9489</v>
      </c>
      <c r="C8960" s="219" t="s">
        <v>8023</v>
      </c>
      <c r="D8960" s="219" t="s">
        <v>8065</v>
      </c>
      <c r="E8960" s="219" t="s">
        <v>6089</v>
      </c>
      <c r="F8960" s="219" t="s">
        <v>6437</v>
      </c>
      <c r="G8960" s="219" t="s">
        <v>9533</v>
      </c>
      <c r="H8960" s="219" t="s">
        <v>5990</v>
      </c>
      <c r="I8960" s="220" t="s">
        <v>8776</v>
      </c>
      <c r="J8960" s="221">
        <v>5100</v>
      </c>
      <c r="K8960" s="221">
        <v>2</v>
      </c>
      <c r="L8960" s="221">
        <v>10200</v>
      </c>
    </row>
    <row r="8961" spans="1:12" s="167" customFormat="1">
      <c r="A8961" s="218" t="str">
        <f t="shared" si="58"/>
        <v>O221102058550일반상품</v>
      </c>
      <c r="B8961" s="219" t="s">
        <v>9489</v>
      </c>
      <c r="C8961" s="219" t="s">
        <v>8023</v>
      </c>
      <c r="D8961" s="219" t="s">
        <v>8065</v>
      </c>
      <c r="E8961" s="219" t="s">
        <v>6089</v>
      </c>
      <c r="F8961" s="219" t="s">
        <v>6437</v>
      </c>
      <c r="G8961" s="219" t="s">
        <v>9533</v>
      </c>
      <c r="H8961" s="219" t="s">
        <v>5990</v>
      </c>
      <c r="I8961" s="220" t="s">
        <v>9551</v>
      </c>
      <c r="J8961" s="221">
        <v>1236</v>
      </c>
      <c r="K8961" s="221">
        <v>3</v>
      </c>
      <c r="L8961" s="221">
        <v>3708</v>
      </c>
    </row>
    <row r="8962" spans="1:12" s="167" customFormat="1">
      <c r="A8962" s="218" t="str">
        <f t="shared" si="58"/>
        <v>O221102058550일반상품</v>
      </c>
      <c r="B8962" s="219" t="s">
        <v>9489</v>
      </c>
      <c r="C8962" s="219" t="s">
        <v>8023</v>
      </c>
      <c r="D8962" s="219" t="s">
        <v>8065</v>
      </c>
      <c r="E8962" s="219" t="s">
        <v>6089</v>
      </c>
      <c r="F8962" s="219" t="s">
        <v>6437</v>
      </c>
      <c r="G8962" s="219" t="s">
        <v>9533</v>
      </c>
      <c r="H8962" s="219" t="s">
        <v>5990</v>
      </c>
      <c r="I8962" s="220" t="s">
        <v>7252</v>
      </c>
      <c r="J8962" s="221">
        <v>2850</v>
      </c>
      <c r="K8962" s="221">
        <v>2</v>
      </c>
      <c r="L8962" s="221">
        <v>5700</v>
      </c>
    </row>
    <row r="8963" spans="1:12" s="167" customFormat="1">
      <c r="A8963" s="218" t="str">
        <f t="shared" si="58"/>
        <v>O221102058550일반상품</v>
      </c>
      <c r="B8963" s="219" t="s">
        <v>9489</v>
      </c>
      <c r="C8963" s="219" t="s">
        <v>8023</v>
      </c>
      <c r="D8963" s="219" t="s">
        <v>8065</v>
      </c>
      <c r="E8963" s="219" t="s">
        <v>6089</v>
      </c>
      <c r="F8963" s="219" t="s">
        <v>6437</v>
      </c>
      <c r="G8963" s="219" t="s">
        <v>9533</v>
      </c>
      <c r="H8963" s="219" t="s">
        <v>5990</v>
      </c>
      <c r="I8963" s="220" t="s">
        <v>7254</v>
      </c>
      <c r="J8963" s="221">
        <v>2850</v>
      </c>
      <c r="K8963" s="221">
        <v>2</v>
      </c>
      <c r="L8963" s="221">
        <v>5700</v>
      </c>
    </row>
    <row r="8964" spans="1:12" s="167" customFormat="1">
      <c r="A8964" s="218" t="str">
        <f t="shared" si="58"/>
        <v>O221102058550일반상품</v>
      </c>
      <c r="B8964" s="219" t="s">
        <v>9489</v>
      </c>
      <c r="C8964" s="219" t="s">
        <v>8023</v>
      </c>
      <c r="D8964" s="219" t="s">
        <v>8065</v>
      </c>
      <c r="E8964" s="219" t="s">
        <v>6089</v>
      </c>
      <c r="F8964" s="219" t="s">
        <v>6437</v>
      </c>
      <c r="G8964" s="219" t="s">
        <v>9533</v>
      </c>
      <c r="H8964" s="219" t="s">
        <v>5990</v>
      </c>
      <c r="I8964" s="220" t="s">
        <v>8868</v>
      </c>
      <c r="J8964" s="221">
        <v>16255</v>
      </c>
      <c r="K8964" s="221">
        <v>1</v>
      </c>
      <c r="L8964" s="221">
        <v>16255</v>
      </c>
    </row>
    <row r="8965" spans="1:12" s="167" customFormat="1">
      <c r="A8965" s="218" t="str">
        <f t="shared" si="58"/>
        <v>O221102058550일반상품</v>
      </c>
      <c r="B8965" s="219" t="s">
        <v>9489</v>
      </c>
      <c r="C8965" s="219" t="s">
        <v>8023</v>
      </c>
      <c r="D8965" s="219" t="s">
        <v>8065</v>
      </c>
      <c r="E8965" s="219" t="s">
        <v>6089</v>
      </c>
      <c r="F8965" s="219" t="s">
        <v>6437</v>
      </c>
      <c r="G8965" s="219" t="s">
        <v>9533</v>
      </c>
      <c r="H8965" s="219" t="s">
        <v>5990</v>
      </c>
      <c r="I8965" s="220" t="s">
        <v>9715</v>
      </c>
      <c r="J8965" s="221">
        <v>4950</v>
      </c>
      <c r="K8965" s="221">
        <v>1</v>
      </c>
      <c r="L8965" s="221">
        <v>4950</v>
      </c>
    </row>
    <row r="8966" spans="1:12" s="167" customFormat="1">
      <c r="A8966" s="218" t="str">
        <f t="shared" si="58"/>
        <v>O221102058550일반상품</v>
      </c>
      <c r="B8966" s="219" t="s">
        <v>9489</v>
      </c>
      <c r="C8966" s="219" t="s">
        <v>8023</v>
      </c>
      <c r="D8966" s="219" t="s">
        <v>8065</v>
      </c>
      <c r="E8966" s="219" t="s">
        <v>6089</v>
      </c>
      <c r="F8966" s="219" t="s">
        <v>6437</v>
      </c>
      <c r="G8966" s="219" t="s">
        <v>9533</v>
      </c>
      <c r="H8966" s="219" t="s">
        <v>5990</v>
      </c>
      <c r="I8966" s="220" t="s">
        <v>8391</v>
      </c>
      <c r="J8966" s="221">
        <v>3890</v>
      </c>
      <c r="K8966" s="221">
        <v>1</v>
      </c>
      <c r="L8966" s="221">
        <v>3890</v>
      </c>
    </row>
    <row r="8967" spans="1:12" s="167" customFormat="1">
      <c r="A8967" s="218" t="str">
        <f t="shared" si="58"/>
        <v>O221102058550일반상품</v>
      </c>
      <c r="B8967" s="219" t="s">
        <v>9489</v>
      </c>
      <c r="C8967" s="219" t="s">
        <v>8023</v>
      </c>
      <c r="D8967" s="219" t="s">
        <v>8065</v>
      </c>
      <c r="E8967" s="219" t="s">
        <v>6089</v>
      </c>
      <c r="F8967" s="219" t="s">
        <v>6437</v>
      </c>
      <c r="G8967" s="219" t="s">
        <v>9533</v>
      </c>
      <c r="H8967" s="219" t="s">
        <v>5990</v>
      </c>
      <c r="I8967" s="220" t="s">
        <v>7229</v>
      </c>
      <c r="J8967" s="221">
        <v>5900</v>
      </c>
      <c r="K8967" s="221">
        <v>1</v>
      </c>
      <c r="L8967" s="221">
        <v>5900</v>
      </c>
    </row>
    <row r="8968" spans="1:12" s="167" customFormat="1">
      <c r="A8968" s="218" t="str">
        <f t="shared" si="58"/>
        <v>O221102058550일반상품</v>
      </c>
      <c r="B8968" s="219" t="s">
        <v>9489</v>
      </c>
      <c r="C8968" s="219" t="s">
        <v>8023</v>
      </c>
      <c r="D8968" s="219" t="s">
        <v>8065</v>
      </c>
      <c r="E8968" s="219" t="s">
        <v>6089</v>
      </c>
      <c r="F8968" s="219" t="s">
        <v>6437</v>
      </c>
      <c r="G8968" s="219" t="s">
        <v>9533</v>
      </c>
      <c r="H8968" s="219" t="s">
        <v>5990</v>
      </c>
      <c r="I8968" s="220" t="s">
        <v>7214</v>
      </c>
      <c r="J8968" s="221">
        <v>3250</v>
      </c>
      <c r="K8968" s="221">
        <v>1</v>
      </c>
      <c r="L8968" s="221">
        <v>3250</v>
      </c>
    </row>
    <row r="8969" spans="1:12" s="167" customFormat="1">
      <c r="A8969" s="218" t="str">
        <f t="shared" si="58"/>
        <v>O221102058550일반상품</v>
      </c>
      <c r="B8969" s="219" t="s">
        <v>9489</v>
      </c>
      <c r="C8969" s="219" t="s">
        <v>8023</v>
      </c>
      <c r="D8969" s="219" t="s">
        <v>8065</v>
      </c>
      <c r="E8969" s="219" t="s">
        <v>6089</v>
      </c>
      <c r="F8969" s="219" t="s">
        <v>6437</v>
      </c>
      <c r="G8969" s="219" t="s">
        <v>9533</v>
      </c>
      <c r="H8969" s="219" t="s">
        <v>5990</v>
      </c>
      <c r="I8969" s="220" t="s">
        <v>9570</v>
      </c>
      <c r="J8969" s="221">
        <v>3900</v>
      </c>
      <c r="K8969" s="221">
        <v>2</v>
      </c>
      <c r="L8969" s="221">
        <v>7800</v>
      </c>
    </row>
    <row r="8970" spans="1:12" s="167" customFormat="1">
      <c r="A8970" s="218" t="str">
        <f t="shared" si="58"/>
        <v>O221102058550일반상품</v>
      </c>
      <c r="B8970" s="219" t="s">
        <v>9489</v>
      </c>
      <c r="C8970" s="219" t="s">
        <v>8023</v>
      </c>
      <c r="D8970" s="219" t="s">
        <v>8065</v>
      </c>
      <c r="E8970" s="219" t="s">
        <v>6089</v>
      </c>
      <c r="F8970" s="219" t="s">
        <v>6437</v>
      </c>
      <c r="G8970" s="219" t="s">
        <v>9533</v>
      </c>
      <c r="H8970" s="219" t="s">
        <v>5990</v>
      </c>
      <c r="I8970" s="220" t="s">
        <v>9657</v>
      </c>
      <c r="J8970" s="221">
        <v>4280</v>
      </c>
      <c r="K8970" s="221">
        <v>1</v>
      </c>
      <c r="L8970" s="221">
        <v>4280</v>
      </c>
    </row>
    <row r="8971" spans="1:12" s="167" customFormat="1">
      <c r="A8971" s="218" t="str">
        <f t="shared" si="58"/>
        <v>O221102058550일반상품</v>
      </c>
      <c r="B8971" s="219" t="s">
        <v>9489</v>
      </c>
      <c r="C8971" s="219" t="s">
        <v>8023</v>
      </c>
      <c r="D8971" s="219" t="s">
        <v>8065</v>
      </c>
      <c r="E8971" s="219" t="s">
        <v>6089</v>
      </c>
      <c r="F8971" s="219" t="s">
        <v>6437</v>
      </c>
      <c r="G8971" s="219" t="s">
        <v>9533</v>
      </c>
      <c r="H8971" s="219" t="s">
        <v>5990</v>
      </c>
      <c r="I8971" s="220" t="s">
        <v>8703</v>
      </c>
      <c r="J8971" s="221">
        <v>3520</v>
      </c>
      <c r="K8971" s="221">
        <v>1</v>
      </c>
      <c r="L8971" s="221">
        <v>3520</v>
      </c>
    </row>
    <row r="8972" spans="1:12" s="167" customFormat="1">
      <c r="A8972" s="218" t="str">
        <f t="shared" si="58"/>
        <v>O221102058550일반상품</v>
      </c>
      <c r="B8972" s="219" t="s">
        <v>9489</v>
      </c>
      <c r="C8972" s="219" t="s">
        <v>8023</v>
      </c>
      <c r="D8972" s="219" t="s">
        <v>8065</v>
      </c>
      <c r="E8972" s="219" t="s">
        <v>6089</v>
      </c>
      <c r="F8972" s="219" t="s">
        <v>6437</v>
      </c>
      <c r="G8972" s="219" t="s">
        <v>9533</v>
      </c>
      <c r="H8972" s="219" t="s">
        <v>5990</v>
      </c>
      <c r="I8972" s="220" t="s">
        <v>8407</v>
      </c>
      <c r="J8972" s="221">
        <v>1380</v>
      </c>
      <c r="K8972" s="221">
        <v>1</v>
      </c>
      <c r="L8972" s="221">
        <v>1380</v>
      </c>
    </row>
    <row r="8973" spans="1:12" s="167" customFormat="1">
      <c r="A8973" s="218" t="str">
        <f t="shared" si="58"/>
        <v>O221102058550일반상품</v>
      </c>
      <c r="B8973" s="219" t="s">
        <v>9489</v>
      </c>
      <c r="C8973" s="219" t="s">
        <v>8023</v>
      </c>
      <c r="D8973" s="219" t="s">
        <v>8065</v>
      </c>
      <c r="E8973" s="219" t="s">
        <v>6089</v>
      </c>
      <c r="F8973" s="219" t="s">
        <v>6437</v>
      </c>
      <c r="G8973" s="219" t="s">
        <v>9533</v>
      </c>
      <c r="H8973" s="219" t="s">
        <v>5990</v>
      </c>
      <c r="I8973" s="220" t="s">
        <v>7208</v>
      </c>
      <c r="J8973" s="221">
        <v>3600</v>
      </c>
      <c r="K8973" s="221">
        <v>1</v>
      </c>
      <c r="L8973" s="221">
        <v>3600</v>
      </c>
    </row>
    <row r="8974" spans="1:12" s="167" customFormat="1">
      <c r="A8974" s="218" t="str">
        <f t="shared" si="58"/>
        <v>O221102058550일반상품</v>
      </c>
      <c r="B8974" s="219" t="s">
        <v>9489</v>
      </c>
      <c r="C8974" s="219" t="s">
        <v>8023</v>
      </c>
      <c r="D8974" s="219" t="s">
        <v>8065</v>
      </c>
      <c r="E8974" s="219" t="s">
        <v>6089</v>
      </c>
      <c r="F8974" s="219" t="s">
        <v>6437</v>
      </c>
      <c r="G8974" s="219" t="s">
        <v>9533</v>
      </c>
      <c r="H8974" s="219" t="s">
        <v>5990</v>
      </c>
      <c r="I8974" s="220" t="s">
        <v>8434</v>
      </c>
      <c r="J8974" s="221">
        <v>2400</v>
      </c>
      <c r="K8974" s="221">
        <v>1</v>
      </c>
      <c r="L8974" s="221">
        <v>2400</v>
      </c>
    </row>
    <row r="8975" spans="1:12" s="167" customFormat="1">
      <c r="A8975" s="218" t="str">
        <f t="shared" si="58"/>
        <v>O221102058547일반상품</v>
      </c>
      <c r="B8975" s="219" t="s">
        <v>9490</v>
      </c>
      <c r="C8975" s="219" t="s">
        <v>8023</v>
      </c>
      <c r="D8975" s="219" t="s">
        <v>8065</v>
      </c>
      <c r="E8975" s="219" t="s">
        <v>7705</v>
      </c>
      <c r="F8975" s="219" t="s">
        <v>6394</v>
      </c>
      <c r="G8975" s="219" t="s">
        <v>6441</v>
      </c>
      <c r="H8975" s="219" t="s">
        <v>5990</v>
      </c>
      <c r="I8975" s="220" t="s">
        <v>7188</v>
      </c>
      <c r="J8975" s="221">
        <v>5800</v>
      </c>
      <c r="K8975" s="221">
        <v>1</v>
      </c>
      <c r="L8975" s="221">
        <v>5800</v>
      </c>
    </row>
    <row r="8976" spans="1:12" s="167" customFormat="1">
      <c r="A8976" s="218" t="str">
        <f t="shared" si="58"/>
        <v>O221102058547일반상품</v>
      </c>
      <c r="B8976" s="219" t="s">
        <v>9490</v>
      </c>
      <c r="C8976" s="219" t="s">
        <v>8023</v>
      </c>
      <c r="D8976" s="219" t="s">
        <v>8065</v>
      </c>
      <c r="E8976" s="219" t="s">
        <v>7705</v>
      </c>
      <c r="F8976" s="219" t="s">
        <v>6394</v>
      </c>
      <c r="G8976" s="219" t="s">
        <v>6441</v>
      </c>
      <c r="H8976" s="219" t="s">
        <v>5990</v>
      </c>
      <c r="I8976" s="220" t="s">
        <v>7980</v>
      </c>
      <c r="J8976" s="221">
        <v>4200</v>
      </c>
      <c r="K8976" s="221">
        <v>1</v>
      </c>
      <c r="L8976" s="221">
        <v>4200</v>
      </c>
    </row>
    <row r="8977" spans="1:12" s="167" customFormat="1">
      <c r="A8977" s="218" t="str">
        <f t="shared" si="58"/>
        <v>O221102058547일반상품</v>
      </c>
      <c r="B8977" s="219" t="s">
        <v>9490</v>
      </c>
      <c r="C8977" s="219" t="s">
        <v>8023</v>
      </c>
      <c r="D8977" s="219" t="s">
        <v>8065</v>
      </c>
      <c r="E8977" s="219" t="s">
        <v>7705</v>
      </c>
      <c r="F8977" s="219" t="s">
        <v>6394</v>
      </c>
      <c r="G8977" s="219" t="s">
        <v>6441</v>
      </c>
      <c r="H8977" s="219" t="s">
        <v>5990</v>
      </c>
      <c r="I8977" s="220" t="s">
        <v>8364</v>
      </c>
      <c r="J8977" s="221">
        <v>2700</v>
      </c>
      <c r="K8977" s="221">
        <v>1</v>
      </c>
      <c r="L8977" s="221">
        <v>2700</v>
      </c>
    </row>
    <row r="8978" spans="1:12" s="167" customFormat="1">
      <c r="A8978" s="218" t="str">
        <f t="shared" si="58"/>
        <v>O221102058547일반상품</v>
      </c>
      <c r="B8978" s="219" t="s">
        <v>9490</v>
      </c>
      <c r="C8978" s="219" t="s">
        <v>8023</v>
      </c>
      <c r="D8978" s="219" t="s">
        <v>8065</v>
      </c>
      <c r="E8978" s="219" t="s">
        <v>7705</v>
      </c>
      <c r="F8978" s="219" t="s">
        <v>6394</v>
      </c>
      <c r="G8978" s="219" t="s">
        <v>6441</v>
      </c>
      <c r="H8978" s="219" t="s">
        <v>5990</v>
      </c>
      <c r="I8978" s="220" t="s">
        <v>8577</v>
      </c>
      <c r="J8978" s="221">
        <v>1780</v>
      </c>
      <c r="K8978" s="221">
        <v>1</v>
      </c>
      <c r="L8978" s="221">
        <v>1780</v>
      </c>
    </row>
    <row r="8979" spans="1:12" s="167" customFormat="1">
      <c r="A8979" s="218" t="str">
        <f t="shared" si="58"/>
        <v>O221102058547일반상품</v>
      </c>
      <c r="B8979" s="219" t="s">
        <v>9490</v>
      </c>
      <c r="C8979" s="219" t="s">
        <v>8023</v>
      </c>
      <c r="D8979" s="219" t="s">
        <v>8065</v>
      </c>
      <c r="E8979" s="219" t="s">
        <v>7705</v>
      </c>
      <c r="F8979" s="219" t="s">
        <v>6394</v>
      </c>
      <c r="G8979" s="219" t="s">
        <v>6441</v>
      </c>
      <c r="H8979" s="219" t="s">
        <v>5990</v>
      </c>
      <c r="I8979" s="220" t="s">
        <v>7295</v>
      </c>
      <c r="J8979" s="221">
        <v>1300</v>
      </c>
      <c r="K8979" s="221">
        <v>1</v>
      </c>
      <c r="L8979" s="221">
        <v>1300</v>
      </c>
    </row>
    <row r="8980" spans="1:12" s="167" customFormat="1">
      <c r="A8980" s="218" t="str">
        <f t="shared" si="58"/>
        <v>O221102058547일반상품</v>
      </c>
      <c r="B8980" s="219" t="s">
        <v>9490</v>
      </c>
      <c r="C8980" s="219" t="s">
        <v>8023</v>
      </c>
      <c r="D8980" s="219" t="s">
        <v>8065</v>
      </c>
      <c r="E8980" s="219" t="s">
        <v>7705</v>
      </c>
      <c r="F8980" s="219" t="s">
        <v>6394</v>
      </c>
      <c r="G8980" s="219" t="s">
        <v>6441</v>
      </c>
      <c r="H8980" s="219" t="s">
        <v>5990</v>
      </c>
      <c r="I8980" s="220" t="s">
        <v>8325</v>
      </c>
      <c r="J8980" s="221">
        <v>2700</v>
      </c>
      <c r="K8980" s="221">
        <v>1</v>
      </c>
      <c r="L8980" s="221">
        <v>2700</v>
      </c>
    </row>
    <row r="8981" spans="1:12" s="167" customFormat="1">
      <c r="A8981" s="218" t="str">
        <f t="shared" si="58"/>
        <v>O221102058547일반상품</v>
      </c>
      <c r="B8981" s="219" t="s">
        <v>9490</v>
      </c>
      <c r="C8981" s="219" t="s">
        <v>8023</v>
      </c>
      <c r="D8981" s="219" t="s">
        <v>8065</v>
      </c>
      <c r="E8981" s="219" t="s">
        <v>7705</v>
      </c>
      <c r="F8981" s="219" t="s">
        <v>6394</v>
      </c>
      <c r="G8981" s="219" t="s">
        <v>6441</v>
      </c>
      <c r="H8981" s="219" t="s">
        <v>5990</v>
      </c>
      <c r="I8981" s="220" t="s">
        <v>8958</v>
      </c>
      <c r="J8981" s="221">
        <v>5900</v>
      </c>
      <c r="K8981" s="221">
        <v>1</v>
      </c>
      <c r="L8981" s="221">
        <v>5900</v>
      </c>
    </row>
    <row r="8982" spans="1:12" s="167" customFormat="1">
      <c r="A8982" s="218" t="str">
        <f t="shared" si="58"/>
        <v>O221102058547일반상품</v>
      </c>
      <c r="B8982" s="219" t="s">
        <v>9490</v>
      </c>
      <c r="C8982" s="219" t="s">
        <v>8023</v>
      </c>
      <c r="D8982" s="219" t="s">
        <v>8065</v>
      </c>
      <c r="E8982" s="219" t="s">
        <v>7705</v>
      </c>
      <c r="F8982" s="219" t="s">
        <v>6394</v>
      </c>
      <c r="G8982" s="219" t="s">
        <v>6441</v>
      </c>
      <c r="H8982" s="219" t="s">
        <v>5990</v>
      </c>
      <c r="I8982" s="220" t="s">
        <v>8463</v>
      </c>
      <c r="J8982" s="221">
        <v>1600</v>
      </c>
      <c r="K8982" s="221">
        <v>1</v>
      </c>
      <c r="L8982" s="221">
        <v>1600</v>
      </c>
    </row>
    <row r="8983" spans="1:12" s="167" customFormat="1">
      <c r="A8983" s="218" t="str">
        <f t="shared" ref="A8983:A9110" si="59">B8983&amp;H8983</f>
        <v>O221102058547일반상품</v>
      </c>
      <c r="B8983" s="219" t="s">
        <v>9490</v>
      </c>
      <c r="C8983" s="219" t="s">
        <v>8023</v>
      </c>
      <c r="D8983" s="219" t="s">
        <v>8065</v>
      </c>
      <c r="E8983" s="219" t="s">
        <v>7705</v>
      </c>
      <c r="F8983" s="219" t="s">
        <v>6394</v>
      </c>
      <c r="G8983" s="219" t="s">
        <v>6441</v>
      </c>
      <c r="H8983" s="219" t="s">
        <v>5990</v>
      </c>
      <c r="I8983" s="220" t="s">
        <v>8762</v>
      </c>
      <c r="J8983" s="221">
        <v>7270</v>
      </c>
      <c r="K8983" s="221">
        <v>1</v>
      </c>
      <c r="L8983" s="221">
        <v>7270</v>
      </c>
    </row>
    <row r="8984" spans="1:12" s="167" customFormat="1">
      <c r="A8984" s="218" t="str">
        <f t="shared" si="59"/>
        <v>O221102058547일반상품</v>
      </c>
      <c r="B8984" s="219" t="s">
        <v>9490</v>
      </c>
      <c r="C8984" s="219" t="s">
        <v>8023</v>
      </c>
      <c r="D8984" s="219" t="s">
        <v>8065</v>
      </c>
      <c r="E8984" s="219" t="s">
        <v>7705</v>
      </c>
      <c r="F8984" s="219" t="s">
        <v>6394</v>
      </c>
      <c r="G8984" s="219" t="s">
        <v>6441</v>
      </c>
      <c r="H8984" s="219" t="s">
        <v>5990</v>
      </c>
      <c r="I8984" s="220" t="s">
        <v>7225</v>
      </c>
      <c r="J8984" s="221">
        <v>3910</v>
      </c>
      <c r="K8984" s="221">
        <v>1</v>
      </c>
      <c r="L8984" s="221">
        <v>3910</v>
      </c>
    </row>
    <row r="8985" spans="1:12" s="167" customFormat="1">
      <c r="A8985" s="218" t="str">
        <f t="shared" si="59"/>
        <v>O221102058547일반상품</v>
      </c>
      <c r="B8985" s="219" t="s">
        <v>9490</v>
      </c>
      <c r="C8985" s="219" t="s">
        <v>8023</v>
      </c>
      <c r="D8985" s="219" t="s">
        <v>8065</v>
      </c>
      <c r="E8985" s="219" t="s">
        <v>7705</v>
      </c>
      <c r="F8985" s="219" t="s">
        <v>6394</v>
      </c>
      <c r="G8985" s="219" t="s">
        <v>6441</v>
      </c>
      <c r="H8985" s="219" t="s">
        <v>5990</v>
      </c>
      <c r="I8985" s="220" t="s">
        <v>8685</v>
      </c>
      <c r="J8985" s="221">
        <v>11000</v>
      </c>
      <c r="K8985" s="221">
        <v>1</v>
      </c>
      <c r="L8985" s="221">
        <v>11000</v>
      </c>
    </row>
    <row r="8986" spans="1:12" s="167" customFormat="1">
      <c r="A8986" s="218" t="str">
        <f t="shared" si="59"/>
        <v>O221102058547일반상품</v>
      </c>
      <c r="B8986" s="219" t="s">
        <v>9490</v>
      </c>
      <c r="C8986" s="219" t="s">
        <v>8023</v>
      </c>
      <c r="D8986" s="219" t="s">
        <v>8065</v>
      </c>
      <c r="E8986" s="219" t="s">
        <v>7705</v>
      </c>
      <c r="F8986" s="219" t="s">
        <v>6394</v>
      </c>
      <c r="G8986" s="219" t="s">
        <v>6441</v>
      </c>
      <c r="H8986" s="219" t="s">
        <v>5990</v>
      </c>
      <c r="I8986" s="220" t="s">
        <v>8349</v>
      </c>
      <c r="J8986" s="221">
        <v>6200</v>
      </c>
      <c r="K8986" s="221">
        <v>1</v>
      </c>
      <c r="L8986" s="221">
        <v>6200</v>
      </c>
    </row>
    <row r="8987" spans="1:12" s="167" customFormat="1">
      <c r="A8987" s="218" t="str">
        <f t="shared" si="59"/>
        <v>O221102058547일반상품</v>
      </c>
      <c r="B8987" s="219" t="s">
        <v>9490</v>
      </c>
      <c r="C8987" s="219" t="s">
        <v>8023</v>
      </c>
      <c r="D8987" s="219" t="s">
        <v>8065</v>
      </c>
      <c r="E8987" s="219" t="s">
        <v>7705</v>
      </c>
      <c r="F8987" s="219" t="s">
        <v>6394</v>
      </c>
      <c r="G8987" s="219" t="s">
        <v>6441</v>
      </c>
      <c r="H8987" s="219" t="s">
        <v>5990</v>
      </c>
      <c r="I8987" s="220" t="s">
        <v>8837</v>
      </c>
      <c r="J8987" s="221">
        <v>6980</v>
      </c>
      <c r="K8987" s="221">
        <v>1</v>
      </c>
      <c r="L8987" s="221">
        <v>6980</v>
      </c>
    </row>
    <row r="8988" spans="1:12" s="167" customFormat="1">
      <c r="A8988" s="218" t="str">
        <f t="shared" si="59"/>
        <v>O221102058547일반상품</v>
      </c>
      <c r="B8988" s="219" t="s">
        <v>9490</v>
      </c>
      <c r="C8988" s="219" t="s">
        <v>8023</v>
      </c>
      <c r="D8988" s="219" t="s">
        <v>8065</v>
      </c>
      <c r="E8988" s="219" t="s">
        <v>7705</v>
      </c>
      <c r="F8988" s="219" t="s">
        <v>6394</v>
      </c>
      <c r="G8988" s="219" t="s">
        <v>6441</v>
      </c>
      <c r="H8988" s="219" t="s">
        <v>5990</v>
      </c>
      <c r="I8988" s="220" t="s">
        <v>7198</v>
      </c>
      <c r="J8988" s="221">
        <v>2850</v>
      </c>
      <c r="K8988" s="221">
        <v>1</v>
      </c>
      <c r="L8988" s="221">
        <v>2850</v>
      </c>
    </row>
    <row r="8989" spans="1:12" s="167" customFormat="1">
      <c r="A8989" s="218" t="str">
        <f t="shared" si="59"/>
        <v>O221102058547일반상품</v>
      </c>
      <c r="B8989" s="219" t="s">
        <v>9490</v>
      </c>
      <c r="C8989" s="219" t="s">
        <v>8023</v>
      </c>
      <c r="D8989" s="219" t="s">
        <v>8065</v>
      </c>
      <c r="E8989" s="219" t="s">
        <v>7705</v>
      </c>
      <c r="F8989" s="219" t="s">
        <v>6394</v>
      </c>
      <c r="G8989" s="219" t="s">
        <v>6441</v>
      </c>
      <c r="H8989" s="219" t="s">
        <v>5990</v>
      </c>
      <c r="I8989" s="220" t="s">
        <v>8524</v>
      </c>
      <c r="J8989" s="221">
        <v>5800</v>
      </c>
      <c r="K8989" s="221">
        <v>1</v>
      </c>
      <c r="L8989" s="221">
        <v>5800</v>
      </c>
    </row>
    <row r="8990" spans="1:12" s="167" customFormat="1">
      <c r="A8990" s="218" t="str">
        <f t="shared" si="59"/>
        <v>O221102058547일반상품</v>
      </c>
      <c r="B8990" s="219" t="s">
        <v>9490</v>
      </c>
      <c r="C8990" s="219" t="s">
        <v>8023</v>
      </c>
      <c r="D8990" s="219" t="s">
        <v>8065</v>
      </c>
      <c r="E8990" s="219" t="s">
        <v>7705</v>
      </c>
      <c r="F8990" s="219" t="s">
        <v>6394</v>
      </c>
      <c r="G8990" s="219" t="s">
        <v>6441</v>
      </c>
      <c r="H8990" s="219" t="s">
        <v>5990</v>
      </c>
      <c r="I8990" s="220" t="s">
        <v>8321</v>
      </c>
      <c r="J8990" s="221">
        <v>5210</v>
      </c>
      <c r="K8990" s="221">
        <v>1</v>
      </c>
      <c r="L8990" s="221">
        <v>5210</v>
      </c>
    </row>
    <row r="8991" spans="1:12" s="167" customFormat="1">
      <c r="A8991" s="218" t="str">
        <f t="shared" si="59"/>
        <v>O221102058547일반상품</v>
      </c>
      <c r="B8991" s="219" t="s">
        <v>9490</v>
      </c>
      <c r="C8991" s="219" t="s">
        <v>8023</v>
      </c>
      <c r="D8991" s="219" t="s">
        <v>8065</v>
      </c>
      <c r="E8991" s="219" t="s">
        <v>7705</v>
      </c>
      <c r="F8991" s="219" t="s">
        <v>6394</v>
      </c>
      <c r="G8991" s="219" t="s">
        <v>6441</v>
      </c>
      <c r="H8991" s="219" t="s">
        <v>5990</v>
      </c>
      <c r="I8991" s="220" t="s">
        <v>7222</v>
      </c>
      <c r="J8991" s="221">
        <v>10000</v>
      </c>
      <c r="K8991" s="221">
        <v>1</v>
      </c>
      <c r="L8991" s="221">
        <v>10000</v>
      </c>
    </row>
    <row r="8992" spans="1:12" s="167" customFormat="1">
      <c r="A8992" s="218" t="str">
        <f t="shared" si="59"/>
        <v>O221102058547일반상품</v>
      </c>
      <c r="B8992" s="219" t="s">
        <v>9490</v>
      </c>
      <c r="C8992" s="219" t="s">
        <v>8023</v>
      </c>
      <c r="D8992" s="219" t="s">
        <v>8065</v>
      </c>
      <c r="E8992" s="219" t="s">
        <v>7705</v>
      </c>
      <c r="F8992" s="219" t="s">
        <v>6394</v>
      </c>
      <c r="G8992" s="219" t="s">
        <v>6441</v>
      </c>
      <c r="H8992" s="219" t="s">
        <v>5990</v>
      </c>
      <c r="I8992" s="220" t="s">
        <v>8813</v>
      </c>
      <c r="J8992" s="221">
        <v>6000</v>
      </c>
      <c r="K8992" s="221">
        <v>1</v>
      </c>
      <c r="L8992" s="221">
        <v>6000</v>
      </c>
    </row>
    <row r="8993" spans="1:12" s="167" customFormat="1">
      <c r="A8993" s="218" t="str">
        <f t="shared" si="59"/>
        <v>O221102058547일반상품</v>
      </c>
      <c r="B8993" s="219" t="s">
        <v>9490</v>
      </c>
      <c r="C8993" s="219" t="s">
        <v>8023</v>
      </c>
      <c r="D8993" s="219" t="s">
        <v>8065</v>
      </c>
      <c r="E8993" s="219" t="s">
        <v>7705</v>
      </c>
      <c r="F8993" s="219" t="s">
        <v>6394</v>
      </c>
      <c r="G8993" s="219" t="s">
        <v>6441</v>
      </c>
      <c r="H8993" s="219" t="s">
        <v>5990</v>
      </c>
      <c r="I8993" s="220" t="s">
        <v>7929</v>
      </c>
      <c r="J8993" s="221">
        <v>6000</v>
      </c>
      <c r="K8993" s="221">
        <v>1</v>
      </c>
      <c r="L8993" s="221">
        <v>6000</v>
      </c>
    </row>
    <row r="8994" spans="1:12" s="167" customFormat="1">
      <c r="A8994" s="218" t="str">
        <f t="shared" si="59"/>
        <v>O221102058547일반상품</v>
      </c>
      <c r="B8994" s="219" t="s">
        <v>9490</v>
      </c>
      <c r="C8994" s="219" t="s">
        <v>8023</v>
      </c>
      <c r="D8994" s="219" t="s">
        <v>8065</v>
      </c>
      <c r="E8994" s="219" t="s">
        <v>7705</v>
      </c>
      <c r="F8994" s="219" t="s">
        <v>6394</v>
      </c>
      <c r="G8994" s="219" t="s">
        <v>6441</v>
      </c>
      <c r="H8994" s="219" t="s">
        <v>5990</v>
      </c>
      <c r="I8994" s="220" t="s">
        <v>7923</v>
      </c>
      <c r="J8994" s="221">
        <v>3900</v>
      </c>
      <c r="K8994" s="221">
        <v>1</v>
      </c>
      <c r="L8994" s="221">
        <v>3900</v>
      </c>
    </row>
    <row r="8995" spans="1:12" s="167" customFormat="1">
      <c r="A8995" s="218" t="str">
        <f t="shared" si="59"/>
        <v>O221102058547일반상품</v>
      </c>
      <c r="B8995" s="219" t="s">
        <v>9490</v>
      </c>
      <c r="C8995" s="219" t="s">
        <v>8023</v>
      </c>
      <c r="D8995" s="219" t="s">
        <v>8065</v>
      </c>
      <c r="E8995" s="219" t="s">
        <v>7705</v>
      </c>
      <c r="F8995" s="219" t="s">
        <v>6394</v>
      </c>
      <c r="G8995" s="219" t="s">
        <v>6441</v>
      </c>
      <c r="H8995" s="219" t="s">
        <v>5990</v>
      </c>
      <c r="I8995" s="220" t="s">
        <v>7922</v>
      </c>
      <c r="J8995" s="221">
        <v>7800</v>
      </c>
      <c r="K8995" s="221">
        <v>1</v>
      </c>
      <c r="L8995" s="221">
        <v>7800</v>
      </c>
    </row>
    <row r="8996" spans="1:12" s="167" customFormat="1">
      <c r="A8996" s="218" t="str">
        <f t="shared" si="59"/>
        <v>O221102058547일반상품</v>
      </c>
      <c r="B8996" s="219" t="s">
        <v>9490</v>
      </c>
      <c r="C8996" s="219" t="s">
        <v>8023</v>
      </c>
      <c r="D8996" s="219" t="s">
        <v>8065</v>
      </c>
      <c r="E8996" s="219" t="s">
        <v>7705</v>
      </c>
      <c r="F8996" s="219" t="s">
        <v>6394</v>
      </c>
      <c r="G8996" s="219" t="s">
        <v>6441</v>
      </c>
      <c r="H8996" s="219" t="s">
        <v>5990</v>
      </c>
      <c r="I8996" s="220" t="s">
        <v>8706</v>
      </c>
      <c r="J8996" s="221">
        <v>5200</v>
      </c>
      <c r="K8996" s="221">
        <v>1</v>
      </c>
      <c r="L8996" s="221">
        <v>5200</v>
      </c>
    </row>
    <row r="8997" spans="1:12" s="167" customFormat="1">
      <c r="A8997" s="218" t="str">
        <f t="shared" si="59"/>
        <v>O221102058547일반상품</v>
      </c>
      <c r="B8997" s="219" t="s">
        <v>9490</v>
      </c>
      <c r="C8997" s="219" t="s">
        <v>8023</v>
      </c>
      <c r="D8997" s="219" t="s">
        <v>8065</v>
      </c>
      <c r="E8997" s="219" t="s">
        <v>7705</v>
      </c>
      <c r="F8997" s="219" t="s">
        <v>6394</v>
      </c>
      <c r="G8997" s="219" t="s">
        <v>6441</v>
      </c>
      <c r="H8997" s="219" t="s">
        <v>5990</v>
      </c>
      <c r="I8997" s="220" t="s">
        <v>8895</v>
      </c>
      <c r="J8997" s="221">
        <v>3240</v>
      </c>
      <c r="K8997" s="221">
        <v>1</v>
      </c>
      <c r="L8997" s="221">
        <v>3240</v>
      </c>
    </row>
    <row r="8998" spans="1:12" s="167" customFormat="1">
      <c r="A8998" s="218" t="str">
        <f t="shared" si="59"/>
        <v>O221102058547일반상품</v>
      </c>
      <c r="B8998" s="219" t="s">
        <v>9490</v>
      </c>
      <c r="C8998" s="219" t="s">
        <v>8023</v>
      </c>
      <c r="D8998" s="219" t="s">
        <v>8065</v>
      </c>
      <c r="E8998" s="219" t="s">
        <v>7705</v>
      </c>
      <c r="F8998" s="219" t="s">
        <v>6394</v>
      </c>
      <c r="G8998" s="219" t="s">
        <v>6441</v>
      </c>
      <c r="H8998" s="219" t="s">
        <v>5990</v>
      </c>
      <c r="I8998" s="220" t="s">
        <v>7925</v>
      </c>
      <c r="J8998" s="221">
        <v>1400</v>
      </c>
      <c r="K8998" s="221">
        <v>1</v>
      </c>
      <c r="L8998" s="221">
        <v>1400</v>
      </c>
    </row>
    <row r="8999" spans="1:12" s="167" customFormat="1">
      <c r="A8999" s="218" t="str">
        <f t="shared" si="59"/>
        <v>O221102058547일반상품</v>
      </c>
      <c r="B8999" s="219" t="s">
        <v>9490</v>
      </c>
      <c r="C8999" s="219" t="s">
        <v>8023</v>
      </c>
      <c r="D8999" s="219" t="s">
        <v>8065</v>
      </c>
      <c r="E8999" s="219" t="s">
        <v>7705</v>
      </c>
      <c r="F8999" s="219" t="s">
        <v>6394</v>
      </c>
      <c r="G8999" s="219" t="s">
        <v>6441</v>
      </c>
      <c r="H8999" s="219" t="s">
        <v>5990</v>
      </c>
      <c r="I8999" s="220" t="s">
        <v>8507</v>
      </c>
      <c r="J8999" s="221">
        <v>3070</v>
      </c>
      <c r="K8999" s="221">
        <v>1</v>
      </c>
      <c r="L8999" s="221">
        <v>3070</v>
      </c>
    </row>
    <row r="9000" spans="1:12" s="167" customFormat="1">
      <c r="A9000" s="218" t="str">
        <f t="shared" si="59"/>
        <v>O221102058547일반상품</v>
      </c>
      <c r="B9000" s="219" t="s">
        <v>9490</v>
      </c>
      <c r="C9000" s="219" t="s">
        <v>8023</v>
      </c>
      <c r="D9000" s="219" t="s">
        <v>8065</v>
      </c>
      <c r="E9000" s="219" t="s">
        <v>7705</v>
      </c>
      <c r="F9000" s="219" t="s">
        <v>6394</v>
      </c>
      <c r="G9000" s="219" t="s">
        <v>6441</v>
      </c>
      <c r="H9000" s="219" t="s">
        <v>5990</v>
      </c>
      <c r="I9000" s="220" t="s">
        <v>8667</v>
      </c>
      <c r="J9000" s="221">
        <v>3070</v>
      </c>
      <c r="K9000" s="221">
        <v>1</v>
      </c>
      <c r="L9000" s="221">
        <v>3070</v>
      </c>
    </row>
    <row r="9001" spans="1:12" s="167" customFormat="1">
      <c r="A9001" s="218" t="str">
        <f t="shared" si="59"/>
        <v>O221102058547일반상품</v>
      </c>
      <c r="B9001" s="219" t="s">
        <v>9490</v>
      </c>
      <c r="C9001" s="219" t="s">
        <v>8023</v>
      </c>
      <c r="D9001" s="219" t="s">
        <v>8065</v>
      </c>
      <c r="E9001" s="219" t="s">
        <v>7705</v>
      </c>
      <c r="F9001" s="219" t="s">
        <v>6394</v>
      </c>
      <c r="G9001" s="219" t="s">
        <v>6441</v>
      </c>
      <c r="H9001" s="219" t="s">
        <v>5990</v>
      </c>
      <c r="I9001" s="220" t="s">
        <v>8401</v>
      </c>
      <c r="J9001" s="221">
        <v>12272</v>
      </c>
      <c r="K9001" s="221">
        <v>1</v>
      </c>
      <c r="L9001" s="221">
        <v>12272</v>
      </c>
    </row>
    <row r="9002" spans="1:12" s="167" customFormat="1">
      <c r="A9002" s="218" t="str">
        <f t="shared" si="59"/>
        <v>O221102058547일반상품</v>
      </c>
      <c r="B9002" s="219" t="s">
        <v>9490</v>
      </c>
      <c r="C9002" s="219" t="s">
        <v>8023</v>
      </c>
      <c r="D9002" s="219" t="s">
        <v>8065</v>
      </c>
      <c r="E9002" s="219" t="s">
        <v>7705</v>
      </c>
      <c r="F9002" s="219" t="s">
        <v>6394</v>
      </c>
      <c r="G9002" s="219" t="s">
        <v>6441</v>
      </c>
      <c r="H9002" s="219" t="s">
        <v>5990</v>
      </c>
      <c r="I9002" s="220" t="s">
        <v>8077</v>
      </c>
      <c r="J9002" s="221">
        <v>4250</v>
      </c>
      <c r="K9002" s="221">
        <v>1</v>
      </c>
      <c r="L9002" s="221">
        <v>4250</v>
      </c>
    </row>
    <row r="9003" spans="1:12" s="167" customFormat="1">
      <c r="A9003" s="218" t="str">
        <f t="shared" si="59"/>
        <v>O221102058547일반상품</v>
      </c>
      <c r="B9003" s="219" t="s">
        <v>9490</v>
      </c>
      <c r="C9003" s="219" t="s">
        <v>8023</v>
      </c>
      <c r="D9003" s="219" t="s">
        <v>8065</v>
      </c>
      <c r="E9003" s="219" t="s">
        <v>7705</v>
      </c>
      <c r="F9003" s="219" t="s">
        <v>6394</v>
      </c>
      <c r="G9003" s="219" t="s">
        <v>6441</v>
      </c>
      <c r="H9003" s="219" t="s">
        <v>5990</v>
      </c>
      <c r="I9003" s="220" t="s">
        <v>7205</v>
      </c>
      <c r="J9003" s="221">
        <v>5430</v>
      </c>
      <c r="K9003" s="221">
        <v>1</v>
      </c>
      <c r="L9003" s="221">
        <v>5430</v>
      </c>
    </row>
    <row r="9004" spans="1:12" s="167" customFormat="1">
      <c r="A9004" s="218" t="str">
        <f t="shared" si="59"/>
        <v>O221102058547일반상품</v>
      </c>
      <c r="B9004" s="219" t="s">
        <v>9490</v>
      </c>
      <c r="C9004" s="219" t="s">
        <v>8023</v>
      </c>
      <c r="D9004" s="219" t="s">
        <v>8065</v>
      </c>
      <c r="E9004" s="219" t="s">
        <v>7705</v>
      </c>
      <c r="F9004" s="219" t="s">
        <v>6394</v>
      </c>
      <c r="G9004" s="219" t="s">
        <v>6441</v>
      </c>
      <c r="H9004" s="219" t="s">
        <v>5990</v>
      </c>
      <c r="I9004" s="220" t="s">
        <v>8707</v>
      </c>
      <c r="J9004" s="221">
        <v>2220</v>
      </c>
      <c r="K9004" s="221">
        <v>1</v>
      </c>
      <c r="L9004" s="221">
        <v>2220</v>
      </c>
    </row>
    <row r="9005" spans="1:12" s="167" customFormat="1">
      <c r="A9005" s="218" t="str">
        <f t="shared" si="59"/>
        <v>O221102058547일반상품</v>
      </c>
      <c r="B9005" s="219" t="s">
        <v>9490</v>
      </c>
      <c r="C9005" s="219" t="s">
        <v>8023</v>
      </c>
      <c r="D9005" s="219" t="s">
        <v>8065</v>
      </c>
      <c r="E9005" s="219" t="s">
        <v>7705</v>
      </c>
      <c r="F9005" s="219" t="s">
        <v>6394</v>
      </c>
      <c r="G9005" s="219" t="s">
        <v>6441</v>
      </c>
      <c r="H9005" s="219" t="s">
        <v>5990</v>
      </c>
      <c r="I9005" s="220" t="s">
        <v>8378</v>
      </c>
      <c r="J9005" s="221">
        <v>42000</v>
      </c>
      <c r="K9005" s="221">
        <v>1</v>
      </c>
      <c r="L9005" s="221">
        <v>42000</v>
      </c>
    </row>
    <row r="9006" spans="1:12" s="167" customFormat="1">
      <c r="A9006" s="218" t="str">
        <f t="shared" si="59"/>
        <v>O221102058547일반상품</v>
      </c>
      <c r="B9006" s="219" t="s">
        <v>9490</v>
      </c>
      <c r="C9006" s="219" t="s">
        <v>8023</v>
      </c>
      <c r="D9006" s="219" t="s">
        <v>8065</v>
      </c>
      <c r="E9006" s="219" t="s">
        <v>7705</v>
      </c>
      <c r="F9006" s="219" t="s">
        <v>6394</v>
      </c>
      <c r="G9006" s="219" t="s">
        <v>6441</v>
      </c>
      <c r="H9006" s="219" t="s">
        <v>5990</v>
      </c>
      <c r="I9006" s="220" t="s">
        <v>8589</v>
      </c>
      <c r="J9006" s="221">
        <v>3000</v>
      </c>
      <c r="K9006" s="221">
        <v>1</v>
      </c>
      <c r="L9006" s="221">
        <v>3000</v>
      </c>
    </row>
    <row r="9007" spans="1:12" s="167" customFormat="1">
      <c r="A9007" s="218" t="str">
        <f t="shared" si="59"/>
        <v>O221102058547일반상품</v>
      </c>
      <c r="B9007" s="219" t="s">
        <v>9490</v>
      </c>
      <c r="C9007" s="219" t="s">
        <v>8023</v>
      </c>
      <c r="D9007" s="219" t="s">
        <v>8065</v>
      </c>
      <c r="E9007" s="219" t="s">
        <v>7705</v>
      </c>
      <c r="F9007" s="219" t="s">
        <v>6394</v>
      </c>
      <c r="G9007" s="219" t="s">
        <v>6441</v>
      </c>
      <c r="H9007" s="219" t="s">
        <v>5990</v>
      </c>
      <c r="I9007" s="220" t="s">
        <v>7264</v>
      </c>
      <c r="J9007" s="221">
        <v>15920</v>
      </c>
      <c r="K9007" s="221">
        <v>1</v>
      </c>
      <c r="L9007" s="221">
        <v>15920</v>
      </c>
    </row>
    <row r="9008" spans="1:12" s="167" customFormat="1">
      <c r="A9008" s="218" t="str">
        <f t="shared" si="59"/>
        <v>O221102058547일반상품</v>
      </c>
      <c r="B9008" s="219" t="s">
        <v>9490</v>
      </c>
      <c r="C9008" s="219" t="s">
        <v>8023</v>
      </c>
      <c r="D9008" s="219" t="s">
        <v>8065</v>
      </c>
      <c r="E9008" s="219" t="s">
        <v>7705</v>
      </c>
      <c r="F9008" s="219" t="s">
        <v>6394</v>
      </c>
      <c r="G9008" s="219" t="s">
        <v>6441</v>
      </c>
      <c r="H9008" s="219" t="s">
        <v>5990</v>
      </c>
      <c r="I9008" s="220" t="s">
        <v>8824</v>
      </c>
      <c r="J9008" s="221">
        <v>23500</v>
      </c>
      <c r="K9008" s="221">
        <v>1</v>
      </c>
      <c r="L9008" s="221">
        <v>23500</v>
      </c>
    </row>
    <row r="9009" spans="1:12" s="167" customFormat="1">
      <c r="A9009" s="218" t="str">
        <f t="shared" si="59"/>
        <v>O221102058547일반상품</v>
      </c>
      <c r="B9009" s="219" t="s">
        <v>9490</v>
      </c>
      <c r="C9009" s="219" t="s">
        <v>8023</v>
      </c>
      <c r="D9009" s="219" t="s">
        <v>8065</v>
      </c>
      <c r="E9009" s="219" t="s">
        <v>7705</v>
      </c>
      <c r="F9009" s="219" t="s">
        <v>6394</v>
      </c>
      <c r="G9009" s="219" t="s">
        <v>6441</v>
      </c>
      <c r="H9009" s="219" t="s">
        <v>5990</v>
      </c>
      <c r="I9009" s="220" t="s">
        <v>8431</v>
      </c>
      <c r="J9009" s="221">
        <v>11600</v>
      </c>
      <c r="K9009" s="221">
        <v>1</v>
      </c>
      <c r="L9009" s="221">
        <v>11600</v>
      </c>
    </row>
    <row r="9010" spans="1:12" s="167" customFormat="1">
      <c r="A9010" s="218" t="str">
        <f t="shared" si="59"/>
        <v>O221102058547일반상품</v>
      </c>
      <c r="B9010" s="219" t="s">
        <v>9490</v>
      </c>
      <c r="C9010" s="219" t="s">
        <v>8023</v>
      </c>
      <c r="D9010" s="219" t="s">
        <v>8065</v>
      </c>
      <c r="E9010" s="219" t="s">
        <v>7705</v>
      </c>
      <c r="F9010" s="219" t="s">
        <v>6394</v>
      </c>
      <c r="G9010" s="219" t="s">
        <v>6441</v>
      </c>
      <c r="H9010" s="219" t="s">
        <v>5990</v>
      </c>
      <c r="I9010" s="220" t="s">
        <v>8688</v>
      </c>
      <c r="J9010" s="221">
        <v>9240</v>
      </c>
      <c r="K9010" s="221">
        <v>1</v>
      </c>
      <c r="L9010" s="221">
        <v>9240</v>
      </c>
    </row>
    <row r="9011" spans="1:12" s="167" customFormat="1">
      <c r="A9011" s="218" t="str">
        <f t="shared" si="59"/>
        <v>O221102058547일반상품</v>
      </c>
      <c r="B9011" s="219" t="s">
        <v>9490</v>
      </c>
      <c r="C9011" s="219" t="s">
        <v>8023</v>
      </c>
      <c r="D9011" s="219" t="s">
        <v>8065</v>
      </c>
      <c r="E9011" s="219" t="s">
        <v>7705</v>
      </c>
      <c r="F9011" s="219" t="s">
        <v>6394</v>
      </c>
      <c r="G9011" s="219" t="s">
        <v>6441</v>
      </c>
      <c r="H9011" s="219" t="s">
        <v>5990</v>
      </c>
      <c r="I9011" s="220" t="s">
        <v>8069</v>
      </c>
      <c r="J9011" s="221">
        <v>2700</v>
      </c>
      <c r="K9011" s="221">
        <v>1</v>
      </c>
      <c r="L9011" s="221">
        <v>2700</v>
      </c>
    </row>
    <row r="9012" spans="1:12" s="167" customFormat="1">
      <c r="A9012" s="218" t="str">
        <f t="shared" si="59"/>
        <v>O221102058547일반상품</v>
      </c>
      <c r="B9012" s="219" t="s">
        <v>9490</v>
      </c>
      <c r="C9012" s="219" t="s">
        <v>8023</v>
      </c>
      <c r="D9012" s="219" t="s">
        <v>8065</v>
      </c>
      <c r="E9012" s="219" t="s">
        <v>7705</v>
      </c>
      <c r="F9012" s="219" t="s">
        <v>6394</v>
      </c>
      <c r="G9012" s="219" t="s">
        <v>6441</v>
      </c>
      <c r="H9012" s="219" t="s">
        <v>5990</v>
      </c>
      <c r="I9012" s="220" t="s">
        <v>7297</v>
      </c>
      <c r="J9012" s="221">
        <v>5890</v>
      </c>
      <c r="K9012" s="221">
        <v>1</v>
      </c>
      <c r="L9012" s="221">
        <v>5890</v>
      </c>
    </row>
    <row r="9013" spans="1:12" s="167" customFormat="1">
      <c r="A9013" s="218" t="str">
        <f t="shared" si="59"/>
        <v>O221102058547일반상품</v>
      </c>
      <c r="B9013" s="219" t="s">
        <v>9490</v>
      </c>
      <c r="C9013" s="219" t="s">
        <v>8023</v>
      </c>
      <c r="D9013" s="219" t="s">
        <v>8065</v>
      </c>
      <c r="E9013" s="219" t="s">
        <v>7705</v>
      </c>
      <c r="F9013" s="219" t="s">
        <v>6394</v>
      </c>
      <c r="G9013" s="219" t="s">
        <v>6441</v>
      </c>
      <c r="H9013" s="219" t="s">
        <v>5990</v>
      </c>
      <c r="I9013" s="220" t="s">
        <v>7195</v>
      </c>
      <c r="J9013" s="221">
        <v>4018</v>
      </c>
      <c r="K9013" s="221">
        <v>1</v>
      </c>
      <c r="L9013" s="221">
        <v>4018</v>
      </c>
    </row>
    <row r="9014" spans="1:12" s="167" customFormat="1">
      <c r="A9014" s="218" t="str">
        <f t="shared" si="59"/>
        <v>O221102058547일반상품</v>
      </c>
      <c r="B9014" s="219" t="s">
        <v>9490</v>
      </c>
      <c r="C9014" s="219" t="s">
        <v>8023</v>
      </c>
      <c r="D9014" s="219" t="s">
        <v>8065</v>
      </c>
      <c r="E9014" s="219" t="s">
        <v>7705</v>
      </c>
      <c r="F9014" s="219" t="s">
        <v>6394</v>
      </c>
      <c r="G9014" s="219" t="s">
        <v>6441</v>
      </c>
      <c r="H9014" s="219" t="s">
        <v>5990</v>
      </c>
      <c r="I9014" s="220" t="s">
        <v>8070</v>
      </c>
      <c r="J9014" s="221">
        <v>5220</v>
      </c>
      <c r="K9014" s="221">
        <v>2</v>
      </c>
      <c r="L9014" s="221">
        <v>10440</v>
      </c>
    </row>
    <row r="9015" spans="1:12" s="167" customFormat="1">
      <c r="A9015" s="218" t="str">
        <f t="shared" si="59"/>
        <v>O221102058547일반상품</v>
      </c>
      <c r="B9015" s="219" t="s">
        <v>9490</v>
      </c>
      <c r="C9015" s="219" t="s">
        <v>8023</v>
      </c>
      <c r="D9015" s="219" t="s">
        <v>8065</v>
      </c>
      <c r="E9015" s="219" t="s">
        <v>7705</v>
      </c>
      <c r="F9015" s="219" t="s">
        <v>6394</v>
      </c>
      <c r="G9015" s="219" t="s">
        <v>6441</v>
      </c>
      <c r="H9015" s="219" t="s">
        <v>5990</v>
      </c>
      <c r="I9015" s="220" t="s">
        <v>8887</v>
      </c>
      <c r="J9015" s="221">
        <v>2700</v>
      </c>
      <c r="K9015" s="221">
        <v>3</v>
      </c>
      <c r="L9015" s="221">
        <v>8100</v>
      </c>
    </row>
    <row r="9016" spans="1:12" s="167" customFormat="1">
      <c r="A9016" s="218" t="str">
        <f t="shared" si="59"/>
        <v>O221102058547일반상품</v>
      </c>
      <c r="B9016" s="219" t="s">
        <v>9490</v>
      </c>
      <c r="C9016" s="219" t="s">
        <v>8023</v>
      </c>
      <c r="D9016" s="219" t="s">
        <v>8065</v>
      </c>
      <c r="E9016" s="219" t="s">
        <v>7705</v>
      </c>
      <c r="F9016" s="219" t="s">
        <v>6394</v>
      </c>
      <c r="G9016" s="219" t="s">
        <v>6441</v>
      </c>
      <c r="H9016" s="219" t="s">
        <v>5990</v>
      </c>
      <c r="I9016" s="220" t="s">
        <v>8938</v>
      </c>
      <c r="J9016" s="221">
        <v>2500</v>
      </c>
      <c r="K9016" s="221">
        <v>1</v>
      </c>
      <c r="L9016" s="221">
        <v>2500</v>
      </c>
    </row>
    <row r="9017" spans="1:12" s="167" customFormat="1">
      <c r="A9017" s="218" t="str">
        <f t="shared" si="59"/>
        <v>O221102058547일반상품</v>
      </c>
      <c r="B9017" s="219" t="s">
        <v>9490</v>
      </c>
      <c r="C9017" s="219" t="s">
        <v>8023</v>
      </c>
      <c r="D9017" s="219" t="s">
        <v>8065</v>
      </c>
      <c r="E9017" s="219" t="s">
        <v>7705</v>
      </c>
      <c r="F9017" s="219" t="s">
        <v>6394</v>
      </c>
      <c r="G9017" s="219" t="s">
        <v>6441</v>
      </c>
      <c r="H9017" s="219" t="s">
        <v>5990</v>
      </c>
      <c r="I9017" s="220" t="s">
        <v>8620</v>
      </c>
      <c r="J9017" s="221">
        <v>11000</v>
      </c>
      <c r="K9017" s="221">
        <v>1</v>
      </c>
      <c r="L9017" s="221">
        <v>11000</v>
      </c>
    </row>
    <row r="9018" spans="1:12" s="167" customFormat="1">
      <c r="A9018" s="218" t="str">
        <f t="shared" si="59"/>
        <v>O221102058547일반상품</v>
      </c>
      <c r="B9018" s="219" t="s">
        <v>9490</v>
      </c>
      <c r="C9018" s="219" t="s">
        <v>8023</v>
      </c>
      <c r="D9018" s="219" t="s">
        <v>8065</v>
      </c>
      <c r="E9018" s="219" t="s">
        <v>7705</v>
      </c>
      <c r="F9018" s="219" t="s">
        <v>6394</v>
      </c>
      <c r="G9018" s="219" t="s">
        <v>6441</v>
      </c>
      <c r="H9018" s="219" t="s">
        <v>5990</v>
      </c>
      <c r="I9018" s="220" t="s">
        <v>8710</v>
      </c>
      <c r="J9018" s="221">
        <v>1040</v>
      </c>
      <c r="K9018" s="221">
        <v>1</v>
      </c>
      <c r="L9018" s="221">
        <v>1040</v>
      </c>
    </row>
    <row r="9019" spans="1:12" s="167" customFormat="1">
      <c r="A9019" s="218" t="str">
        <f t="shared" si="59"/>
        <v>O221102058546일반상품</v>
      </c>
      <c r="B9019" s="219" t="s">
        <v>9491</v>
      </c>
      <c r="C9019" s="219" t="s">
        <v>8023</v>
      </c>
      <c r="D9019" s="219" t="s">
        <v>8065</v>
      </c>
      <c r="E9019" s="219" t="s">
        <v>6141</v>
      </c>
      <c r="F9019" s="219" t="s">
        <v>8009</v>
      </c>
      <c r="G9019" s="219" t="s">
        <v>8010</v>
      </c>
      <c r="H9019" s="219" t="s">
        <v>5990</v>
      </c>
      <c r="I9019" s="220" t="s">
        <v>9019</v>
      </c>
      <c r="J9019" s="221">
        <v>23200</v>
      </c>
      <c r="K9019" s="221">
        <v>1</v>
      </c>
      <c r="L9019" s="221">
        <v>23200</v>
      </c>
    </row>
    <row r="9020" spans="1:12" s="167" customFormat="1">
      <c r="A9020" s="218" t="str">
        <f t="shared" si="59"/>
        <v>O221102058546일반상품</v>
      </c>
      <c r="B9020" s="219" t="s">
        <v>9491</v>
      </c>
      <c r="C9020" s="219" t="s">
        <v>8023</v>
      </c>
      <c r="D9020" s="219" t="s">
        <v>8065</v>
      </c>
      <c r="E9020" s="219" t="s">
        <v>6141</v>
      </c>
      <c r="F9020" s="219" t="s">
        <v>8009</v>
      </c>
      <c r="G9020" s="219" t="s">
        <v>8010</v>
      </c>
      <c r="H9020" s="219" t="s">
        <v>5990</v>
      </c>
      <c r="I9020" s="220" t="s">
        <v>7981</v>
      </c>
      <c r="J9020" s="221">
        <v>1400</v>
      </c>
      <c r="K9020" s="221">
        <v>1</v>
      </c>
      <c r="L9020" s="221">
        <v>1400</v>
      </c>
    </row>
    <row r="9021" spans="1:12" s="167" customFormat="1">
      <c r="A9021" s="218" t="str">
        <f t="shared" si="59"/>
        <v>O221102058546일반상품</v>
      </c>
      <c r="B9021" s="219" t="s">
        <v>9491</v>
      </c>
      <c r="C9021" s="219" t="s">
        <v>8023</v>
      </c>
      <c r="D9021" s="219" t="s">
        <v>8065</v>
      </c>
      <c r="E9021" s="219" t="s">
        <v>6141</v>
      </c>
      <c r="F9021" s="219" t="s">
        <v>8009</v>
      </c>
      <c r="G9021" s="219" t="s">
        <v>8010</v>
      </c>
      <c r="H9021" s="219" t="s">
        <v>5990</v>
      </c>
      <c r="I9021" s="220" t="s">
        <v>9675</v>
      </c>
      <c r="J9021" s="221">
        <v>5800</v>
      </c>
      <c r="K9021" s="221">
        <v>2</v>
      </c>
      <c r="L9021" s="221">
        <v>11600</v>
      </c>
    </row>
    <row r="9022" spans="1:12" s="167" customFormat="1">
      <c r="A9022" s="218" t="str">
        <f t="shared" si="59"/>
        <v>O221102058546일반상품</v>
      </c>
      <c r="B9022" s="219" t="s">
        <v>9491</v>
      </c>
      <c r="C9022" s="219" t="s">
        <v>8023</v>
      </c>
      <c r="D9022" s="219" t="s">
        <v>8065</v>
      </c>
      <c r="E9022" s="219" t="s">
        <v>6141</v>
      </c>
      <c r="F9022" s="219" t="s">
        <v>8009</v>
      </c>
      <c r="G9022" s="219" t="s">
        <v>8010</v>
      </c>
      <c r="H9022" s="219" t="s">
        <v>5990</v>
      </c>
      <c r="I9022" s="220" t="s">
        <v>7976</v>
      </c>
      <c r="J9022" s="221">
        <v>990</v>
      </c>
      <c r="K9022" s="221">
        <v>1</v>
      </c>
      <c r="L9022" s="221">
        <v>990</v>
      </c>
    </row>
    <row r="9023" spans="1:12" s="167" customFormat="1">
      <c r="A9023" s="218" t="str">
        <f t="shared" si="59"/>
        <v>O221102058546일반상품</v>
      </c>
      <c r="B9023" s="219" t="s">
        <v>9491</v>
      </c>
      <c r="C9023" s="219" t="s">
        <v>8023</v>
      </c>
      <c r="D9023" s="219" t="s">
        <v>8065</v>
      </c>
      <c r="E9023" s="219" t="s">
        <v>6141</v>
      </c>
      <c r="F9023" s="219" t="s">
        <v>8009</v>
      </c>
      <c r="G9023" s="219" t="s">
        <v>8010</v>
      </c>
      <c r="H9023" s="219" t="s">
        <v>5990</v>
      </c>
      <c r="I9023" s="220" t="s">
        <v>8066</v>
      </c>
      <c r="J9023" s="221">
        <v>1240</v>
      </c>
      <c r="K9023" s="221">
        <v>1</v>
      </c>
      <c r="L9023" s="221">
        <v>1240</v>
      </c>
    </row>
    <row r="9024" spans="1:12" s="167" customFormat="1">
      <c r="A9024" s="218" t="str">
        <f t="shared" si="59"/>
        <v>O221102058546일반상품</v>
      </c>
      <c r="B9024" s="219" t="s">
        <v>9491</v>
      </c>
      <c r="C9024" s="219" t="s">
        <v>8023</v>
      </c>
      <c r="D9024" s="219" t="s">
        <v>8065</v>
      </c>
      <c r="E9024" s="219" t="s">
        <v>6141</v>
      </c>
      <c r="F9024" s="219" t="s">
        <v>8009</v>
      </c>
      <c r="G9024" s="219" t="s">
        <v>8010</v>
      </c>
      <c r="H9024" s="219" t="s">
        <v>5990</v>
      </c>
      <c r="I9024" s="220" t="s">
        <v>7203</v>
      </c>
      <c r="J9024" s="221">
        <v>5000</v>
      </c>
      <c r="K9024" s="221">
        <v>1</v>
      </c>
      <c r="L9024" s="221">
        <v>5000</v>
      </c>
    </row>
    <row r="9025" spans="1:12" s="167" customFormat="1">
      <c r="A9025" s="218" t="str">
        <f t="shared" si="59"/>
        <v>O221102058546일반상품</v>
      </c>
      <c r="B9025" s="219" t="s">
        <v>9491</v>
      </c>
      <c r="C9025" s="219" t="s">
        <v>8023</v>
      </c>
      <c r="D9025" s="219" t="s">
        <v>8065</v>
      </c>
      <c r="E9025" s="219" t="s">
        <v>6141</v>
      </c>
      <c r="F9025" s="219" t="s">
        <v>8009</v>
      </c>
      <c r="G9025" s="219" t="s">
        <v>8010</v>
      </c>
      <c r="H9025" s="219" t="s">
        <v>5990</v>
      </c>
      <c r="I9025" s="220" t="s">
        <v>9551</v>
      </c>
      <c r="J9025" s="221">
        <v>1236</v>
      </c>
      <c r="K9025" s="221">
        <v>1</v>
      </c>
      <c r="L9025" s="221">
        <v>1236</v>
      </c>
    </row>
    <row r="9026" spans="1:12" s="167" customFormat="1">
      <c r="A9026" s="218" t="str">
        <f t="shared" si="59"/>
        <v>O221102058546일반상품</v>
      </c>
      <c r="B9026" s="219" t="s">
        <v>9491</v>
      </c>
      <c r="C9026" s="219" t="s">
        <v>8023</v>
      </c>
      <c r="D9026" s="219" t="s">
        <v>8065</v>
      </c>
      <c r="E9026" s="219" t="s">
        <v>6141</v>
      </c>
      <c r="F9026" s="219" t="s">
        <v>8009</v>
      </c>
      <c r="G9026" s="219" t="s">
        <v>8010</v>
      </c>
      <c r="H9026" s="219" t="s">
        <v>5990</v>
      </c>
      <c r="I9026" s="220" t="s">
        <v>9716</v>
      </c>
      <c r="J9026" s="221">
        <v>14200</v>
      </c>
      <c r="K9026" s="221">
        <v>1</v>
      </c>
      <c r="L9026" s="221">
        <v>14200</v>
      </c>
    </row>
    <row r="9027" spans="1:12" s="167" customFormat="1">
      <c r="A9027" s="218" t="str">
        <f t="shared" si="59"/>
        <v>O221102058546일반상품</v>
      </c>
      <c r="B9027" s="219" t="s">
        <v>9491</v>
      </c>
      <c r="C9027" s="219" t="s">
        <v>8023</v>
      </c>
      <c r="D9027" s="219" t="s">
        <v>8065</v>
      </c>
      <c r="E9027" s="219" t="s">
        <v>6141</v>
      </c>
      <c r="F9027" s="219" t="s">
        <v>8009</v>
      </c>
      <c r="G9027" s="219" t="s">
        <v>8010</v>
      </c>
      <c r="H9027" s="219" t="s">
        <v>5990</v>
      </c>
      <c r="I9027" s="220" t="s">
        <v>8968</v>
      </c>
      <c r="J9027" s="221">
        <v>17000</v>
      </c>
      <c r="K9027" s="221">
        <v>1</v>
      </c>
      <c r="L9027" s="221">
        <v>17000</v>
      </c>
    </row>
    <row r="9028" spans="1:12" s="167" customFormat="1">
      <c r="A9028" s="218" t="str">
        <f t="shared" si="59"/>
        <v>O221102058546일반상품</v>
      </c>
      <c r="B9028" s="219" t="s">
        <v>9491</v>
      </c>
      <c r="C9028" s="219" t="s">
        <v>8023</v>
      </c>
      <c r="D9028" s="219" t="s">
        <v>8065</v>
      </c>
      <c r="E9028" s="219" t="s">
        <v>6141</v>
      </c>
      <c r="F9028" s="219" t="s">
        <v>8009</v>
      </c>
      <c r="G9028" s="219" t="s">
        <v>8010</v>
      </c>
      <c r="H9028" s="219" t="s">
        <v>5990</v>
      </c>
      <c r="I9028" s="220" t="s">
        <v>9694</v>
      </c>
      <c r="J9028" s="221">
        <v>6800</v>
      </c>
      <c r="K9028" s="221">
        <v>1</v>
      </c>
      <c r="L9028" s="221">
        <v>6800</v>
      </c>
    </row>
    <row r="9029" spans="1:12" s="167" customFormat="1">
      <c r="A9029" s="218" t="str">
        <f t="shared" si="59"/>
        <v>O221102058546일반상품</v>
      </c>
      <c r="B9029" s="219" t="s">
        <v>9491</v>
      </c>
      <c r="C9029" s="219" t="s">
        <v>8023</v>
      </c>
      <c r="D9029" s="219" t="s">
        <v>8065</v>
      </c>
      <c r="E9029" s="219" t="s">
        <v>6141</v>
      </c>
      <c r="F9029" s="219" t="s">
        <v>8009</v>
      </c>
      <c r="G9029" s="219" t="s">
        <v>8010</v>
      </c>
      <c r="H9029" s="219" t="s">
        <v>5990</v>
      </c>
      <c r="I9029" s="220" t="s">
        <v>8866</v>
      </c>
      <c r="J9029" s="221">
        <v>9900</v>
      </c>
      <c r="K9029" s="221">
        <v>1</v>
      </c>
      <c r="L9029" s="221">
        <v>9900</v>
      </c>
    </row>
    <row r="9030" spans="1:12" s="167" customFormat="1">
      <c r="A9030" s="218" t="str">
        <f t="shared" si="59"/>
        <v>O221102058546일반상품</v>
      </c>
      <c r="B9030" s="219" t="s">
        <v>9491</v>
      </c>
      <c r="C9030" s="219" t="s">
        <v>8023</v>
      </c>
      <c r="D9030" s="219" t="s">
        <v>8065</v>
      </c>
      <c r="E9030" s="219" t="s">
        <v>6141</v>
      </c>
      <c r="F9030" s="219" t="s">
        <v>8009</v>
      </c>
      <c r="G9030" s="219" t="s">
        <v>8010</v>
      </c>
      <c r="H9030" s="219" t="s">
        <v>5990</v>
      </c>
      <c r="I9030" s="220" t="s">
        <v>8867</v>
      </c>
      <c r="J9030" s="221">
        <v>9900</v>
      </c>
      <c r="K9030" s="221">
        <v>1</v>
      </c>
      <c r="L9030" s="221">
        <v>9900</v>
      </c>
    </row>
    <row r="9031" spans="1:12" s="167" customFormat="1">
      <c r="A9031" s="218" t="str">
        <f t="shared" si="59"/>
        <v>O221102058546일반상품</v>
      </c>
      <c r="B9031" s="219" t="s">
        <v>9491</v>
      </c>
      <c r="C9031" s="219" t="s">
        <v>8023</v>
      </c>
      <c r="D9031" s="219" t="s">
        <v>8065</v>
      </c>
      <c r="E9031" s="219" t="s">
        <v>6141</v>
      </c>
      <c r="F9031" s="219" t="s">
        <v>8009</v>
      </c>
      <c r="G9031" s="219" t="s">
        <v>8010</v>
      </c>
      <c r="H9031" s="219" t="s">
        <v>5990</v>
      </c>
      <c r="I9031" s="220" t="s">
        <v>8686</v>
      </c>
      <c r="J9031" s="221">
        <v>11400</v>
      </c>
      <c r="K9031" s="221">
        <v>1</v>
      </c>
      <c r="L9031" s="221">
        <v>11400</v>
      </c>
    </row>
    <row r="9032" spans="1:12" s="167" customFormat="1">
      <c r="A9032" s="218" t="str">
        <f t="shared" si="59"/>
        <v>O221102058546일반상품</v>
      </c>
      <c r="B9032" s="219" t="s">
        <v>9491</v>
      </c>
      <c r="C9032" s="219" t="s">
        <v>8023</v>
      </c>
      <c r="D9032" s="219" t="s">
        <v>8065</v>
      </c>
      <c r="E9032" s="219" t="s">
        <v>6141</v>
      </c>
      <c r="F9032" s="219" t="s">
        <v>8009</v>
      </c>
      <c r="G9032" s="219" t="s">
        <v>8010</v>
      </c>
      <c r="H9032" s="219" t="s">
        <v>5990</v>
      </c>
      <c r="I9032" s="220" t="s">
        <v>8387</v>
      </c>
      <c r="J9032" s="221">
        <v>4890</v>
      </c>
      <c r="K9032" s="221">
        <v>1</v>
      </c>
      <c r="L9032" s="221">
        <v>4890</v>
      </c>
    </row>
    <row r="9033" spans="1:12" s="167" customFormat="1">
      <c r="A9033" s="218" t="str">
        <f t="shared" si="59"/>
        <v>O221102058546일반상품</v>
      </c>
      <c r="B9033" s="219" t="s">
        <v>9491</v>
      </c>
      <c r="C9033" s="219" t="s">
        <v>8023</v>
      </c>
      <c r="D9033" s="219" t="s">
        <v>8065</v>
      </c>
      <c r="E9033" s="219" t="s">
        <v>6141</v>
      </c>
      <c r="F9033" s="219" t="s">
        <v>8009</v>
      </c>
      <c r="G9033" s="219" t="s">
        <v>8010</v>
      </c>
      <c r="H9033" s="219" t="s">
        <v>5990</v>
      </c>
      <c r="I9033" s="220" t="s">
        <v>7259</v>
      </c>
      <c r="J9033" s="221">
        <v>5850</v>
      </c>
      <c r="K9033" s="221">
        <v>1</v>
      </c>
      <c r="L9033" s="221">
        <v>5850</v>
      </c>
    </row>
    <row r="9034" spans="1:12" s="167" customFormat="1">
      <c r="A9034" s="218" t="str">
        <f t="shared" si="59"/>
        <v>O221102058546일반상품</v>
      </c>
      <c r="B9034" s="219" t="s">
        <v>9491</v>
      </c>
      <c r="C9034" s="219" t="s">
        <v>8023</v>
      </c>
      <c r="D9034" s="219" t="s">
        <v>8065</v>
      </c>
      <c r="E9034" s="219" t="s">
        <v>6141</v>
      </c>
      <c r="F9034" s="219" t="s">
        <v>8009</v>
      </c>
      <c r="G9034" s="219" t="s">
        <v>8010</v>
      </c>
      <c r="H9034" s="219" t="s">
        <v>5990</v>
      </c>
      <c r="I9034" s="220" t="s">
        <v>8030</v>
      </c>
      <c r="J9034" s="221">
        <v>12500</v>
      </c>
      <c r="K9034" s="221">
        <v>1</v>
      </c>
      <c r="L9034" s="221">
        <v>12500</v>
      </c>
    </row>
    <row r="9035" spans="1:12" s="167" customFormat="1">
      <c r="A9035" s="218" t="str">
        <f t="shared" si="59"/>
        <v>O221102058546일반상품</v>
      </c>
      <c r="B9035" s="219" t="s">
        <v>9491</v>
      </c>
      <c r="C9035" s="219" t="s">
        <v>8023</v>
      </c>
      <c r="D9035" s="219" t="s">
        <v>8065</v>
      </c>
      <c r="E9035" s="219" t="s">
        <v>6141</v>
      </c>
      <c r="F9035" s="219" t="s">
        <v>8009</v>
      </c>
      <c r="G9035" s="219" t="s">
        <v>8010</v>
      </c>
      <c r="H9035" s="219" t="s">
        <v>5990</v>
      </c>
      <c r="I9035" s="220" t="s">
        <v>7205</v>
      </c>
      <c r="J9035" s="221">
        <v>5430</v>
      </c>
      <c r="K9035" s="221">
        <v>1</v>
      </c>
      <c r="L9035" s="221">
        <v>5430</v>
      </c>
    </row>
    <row r="9036" spans="1:12" s="167" customFormat="1">
      <c r="A9036" s="218" t="str">
        <f t="shared" si="59"/>
        <v>O221102058546일반상품</v>
      </c>
      <c r="B9036" s="219" t="s">
        <v>9491</v>
      </c>
      <c r="C9036" s="219" t="s">
        <v>8023</v>
      </c>
      <c r="D9036" s="219" t="s">
        <v>8065</v>
      </c>
      <c r="E9036" s="219" t="s">
        <v>6141</v>
      </c>
      <c r="F9036" s="219" t="s">
        <v>8009</v>
      </c>
      <c r="G9036" s="219" t="s">
        <v>8010</v>
      </c>
      <c r="H9036" s="219" t="s">
        <v>5990</v>
      </c>
      <c r="I9036" s="220" t="s">
        <v>8688</v>
      </c>
      <c r="J9036" s="221">
        <v>9240</v>
      </c>
      <c r="K9036" s="221">
        <v>1</v>
      </c>
      <c r="L9036" s="221">
        <v>9240</v>
      </c>
    </row>
    <row r="9037" spans="1:12" s="167" customFormat="1">
      <c r="A9037" s="218" t="str">
        <f t="shared" si="59"/>
        <v>O221102058546일반상품</v>
      </c>
      <c r="B9037" s="219" t="s">
        <v>9491</v>
      </c>
      <c r="C9037" s="219" t="s">
        <v>8023</v>
      </c>
      <c r="D9037" s="219" t="s">
        <v>8065</v>
      </c>
      <c r="E9037" s="219" t="s">
        <v>6141</v>
      </c>
      <c r="F9037" s="219" t="s">
        <v>8009</v>
      </c>
      <c r="G9037" s="219" t="s">
        <v>8010</v>
      </c>
      <c r="H9037" s="219" t="s">
        <v>5990</v>
      </c>
      <c r="I9037" s="220" t="s">
        <v>7229</v>
      </c>
      <c r="J9037" s="221">
        <v>5900</v>
      </c>
      <c r="K9037" s="221">
        <v>1</v>
      </c>
      <c r="L9037" s="221">
        <v>5900</v>
      </c>
    </row>
    <row r="9038" spans="1:12" s="167" customFormat="1">
      <c r="A9038" s="218" t="str">
        <f t="shared" si="59"/>
        <v>O221102058546일반상품</v>
      </c>
      <c r="B9038" s="219" t="s">
        <v>9491</v>
      </c>
      <c r="C9038" s="219" t="s">
        <v>8023</v>
      </c>
      <c r="D9038" s="219" t="s">
        <v>8065</v>
      </c>
      <c r="E9038" s="219" t="s">
        <v>6141</v>
      </c>
      <c r="F9038" s="219" t="s">
        <v>8009</v>
      </c>
      <c r="G9038" s="219" t="s">
        <v>8010</v>
      </c>
      <c r="H9038" s="219" t="s">
        <v>5990</v>
      </c>
      <c r="I9038" s="220" t="s">
        <v>8406</v>
      </c>
      <c r="J9038" s="221">
        <v>1090</v>
      </c>
      <c r="K9038" s="221">
        <v>2</v>
      </c>
      <c r="L9038" s="221">
        <v>2180</v>
      </c>
    </row>
    <row r="9039" spans="1:12" s="167" customFormat="1">
      <c r="A9039" s="218" t="str">
        <f t="shared" si="59"/>
        <v>O221102058546일반상품</v>
      </c>
      <c r="B9039" s="219" t="s">
        <v>9491</v>
      </c>
      <c r="C9039" s="219" t="s">
        <v>8023</v>
      </c>
      <c r="D9039" s="219" t="s">
        <v>8065</v>
      </c>
      <c r="E9039" s="219" t="s">
        <v>6141</v>
      </c>
      <c r="F9039" s="219" t="s">
        <v>8009</v>
      </c>
      <c r="G9039" s="219" t="s">
        <v>8010</v>
      </c>
      <c r="H9039" s="219" t="s">
        <v>5990</v>
      </c>
      <c r="I9039" s="220" t="s">
        <v>9021</v>
      </c>
      <c r="J9039" s="221">
        <v>35000</v>
      </c>
      <c r="K9039" s="221">
        <v>1</v>
      </c>
      <c r="L9039" s="221">
        <v>35000</v>
      </c>
    </row>
    <row r="9040" spans="1:12" s="167" customFormat="1">
      <c r="A9040" s="218" t="str">
        <f t="shared" si="59"/>
        <v>O221102058546일반상품</v>
      </c>
      <c r="B9040" s="219" t="s">
        <v>9491</v>
      </c>
      <c r="C9040" s="219" t="s">
        <v>8023</v>
      </c>
      <c r="D9040" s="219" t="s">
        <v>8065</v>
      </c>
      <c r="E9040" s="219" t="s">
        <v>6141</v>
      </c>
      <c r="F9040" s="219" t="s">
        <v>8009</v>
      </c>
      <c r="G9040" s="219" t="s">
        <v>8010</v>
      </c>
      <c r="H9040" s="219" t="s">
        <v>5990</v>
      </c>
      <c r="I9040" s="220" t="s">
        <v>7216</v>
      </c>
      <c r="J9040" s="221">
        <v>3930</v>
      </c>
      <c r="K9040" s="221">
        <v>1</v>
      </c>
      <c r="L9040" s="221">
        <v>3930</v>
      </c>
    </row>
    <row r="9041" spans="1:12" s="167" customFormat="1">
      <c r="A9041" s="218" t="str">
        <f t="shared" si="59"/>
        <v>O221102058546일반상품</v>
      </c>
      <c r="B9041" s="219" t="s">
        <v>9491</v>
      </c>
      <c r="C9041" s="219" t="s">
        <v>8023</v>
      </c>
      <c r="D9041" s="219" t="s">
        <v>8065</v>
      </c>
      <c r="E9041" s="219" t="s">
        <v>6141</v>
      </c>
      <c r="F9041" s="219" t="s">
        <v>8009</v>
      </c>
      <c r="G9041" s="219" t="s">
        <v>8010</v>
      </c>
      <c r="H9041" s="219" t="s">
        <v>5990</v>
      </c>
      <c r="I9041" s="220" t="s">
        <v>8516</v>
      </c>
      <c r="J9041" s="221">
        <v>1080</v>
      </c>
      <c r="K9041" s="221">
        <v>1</v>
      </c>
      <c r="L9041" s="221">
        <v>1080</v>
      </c>
    </row>
    <row r="9042" spans="1:12" s="167" customFormat="1">
      <c r="A9042" s="218" t="str">
        <f t="shared" si="59"/>
        <v>O221102058544일반상품</v>
      </c>
      <c r="B9042" s="219" t="s">
        <v>9492</v>
      </c>
      <c r="C9042" s="219" t="s">
        <v>8023</v>
      </c>
      <c r="D9042" s="219" t="s">
        <v>8065</v>
      </c>
      <c r="E9042" s="219" t="s">
        <v>7705</v>
      </c>
      <c r="F9042" s="219" t="s">
        <v>6439</v>
      </c>
      <c r="G9042" s="219" t="s">
        <v>7787</v>
      </c>
      <c r="H9042" s="219" t="s">
        <v>5990</v>
      </c>
      <c r="I9042" s="220" t="s">
        <v>8749</v>
      </c>
      <c r="J9042" s="221">
        <v>2700</v>
      </c>
      <c r="K9042" s="221">
        <v>5</v>
      </c>
      <c r="L9042" s="221">
        <v>13500</v>
      </c>
    </row>
    <row r="9043" spans="1:12" s="167" customFormat="1">
      <c r="A9043" s="218" t="str">
        <f t="shared" si="59"/>
        <v>O221102058544일반상품</v>
      </c>
      <c r="B9043" s="219" t="s">
        <v>9492</v>
      </c>
      <c r="C9043" s="219" t="s">
        <v>8023</v>
      </c>
      <c r="D9043" s="219" t="s">
        <v>8065</v>
      </c>
      <c r="E9043" s="219" t="s">
        <v>7705</v>
      </c>
      <c r="F9043" s="219" t="s">
        <v>6439</v>
      </c>
      <c r="G9043" s="219" t="s">
        <v>7787</v>
      </c>
      <c r="H9043" s="219" t="s">
        <v>5990</v>
      </c>
      <c r="I9043" s="220" t="s">
        <v>7272</v>
      </c>
      <c r="J9043" s="221">
        <v>1250</v>
      </c>
      <c r="K9043" s="221">
        <v>6</v>
      </c>
      <c r="L9043" s="221">
        <v>7500</v>
      </c>
    </row>
    <row r="9044" spans="1:12" s="167" customFormat="1">
      <c r="A9044" s="218" t="str">
        <f t="shared" si="59"/>
        <v>O221102058544일반상품</v>
      </c>
      <c r="B9044" s="219" t="s">
        <v>9492</v>
      </c>
      <c r="C9044" s="219" t="s">
        <v>8023</v>
      </c>
      <c r="D9044" s="219" t="s">
        <v>8065</v>
      </c>
      <c r="E9044" s="219" t="s">
        <v>7705</v>
      </c>
      <c r="F9044" s="219" t="s">
        <v>6439</v>
      </c>
      <c r="G9044" s="219" t="s">
        <v>7787</v>
      </c>
      <c r="H9044" s="219" t="s">
        <v>5990</v>
      </c>
      <c r="I9044" s="220" t="s">
        <v>8536</v>
      </c>
      <c r="J9044" s="221">
        <v>37000</v>
      </c>
      <c r="K9044" s="221">
        <v>1</v>
      </c>
      <c r="L9044" s="221">
        <v>37000</v>
      </c>
    </row>
    <row r="9045" spans="1:12" s="167" customFormat="1">
      <c r="A9045" s="218" t="str">
        <f t="shared" si="59"/>
        <v>O221102058544일반상품</v>
      </c>
      <c r="B9045" s="219" t="s">
        <v>9492</v>
      </c>
      <c r="C9045" s="219" t="s">
        <v>8023</v>
      </c>
      <c r="D9045" s="219" t="s">
        <v>8065</v>
      </c>
      <c r="E9045" s="219" t="s">
        <v>7705</v>
      </c>
      <c r="F9045" s="219" t="s">
        <v>6439</v>
      </c>
      <c r="G9045" s="219" t="s">
        <v>7787</v>
      </c>
      <c r="H9045" s="219" t="s">
        <v>5990</v>
      </c>
      <c r="I9045" s="220" t="s">
        <v>7201</v>
      </c>
      <c r="J9045" s="221">
        <v>12480</v>
      </c>
      <c r="K9045" s="221">
        <v>5</v>
      </c>
      <c r="L9045" s="221">
        <v>62400</v>
      </c>
    </row>
    <row r="9046" spans="1:12" s="167" customFormat="1">
      <c r="A9046" s="218" t="str">
        <f t="shared" si="59"/>
        <v>O221102058544일반상품</v>
      </c>
      <c r="B9046" s="219" t="s">
        <v>9492</v>
      </c>
      <c r="C9046" s="219" t="s">
        <v>8023</v>
      </c>
      <c r="D9046" s="219" t="s">
        <v>8065</v>
      </c>
      <c r="E9046" s="219" t="s">
        <v>7705</v>
      </c>
      <c r="F9046" s="219" t="s">
        <v>6439</v>
      </c>
      <c r="G9046" s="219" t="s">
        <v>7787</v>
      </c>
      <c r="H9046" s="219" t="s">
        <v>5990</v>
      </c>
      <c r="I9046" s="220" t="s">
        <v>8507</v>
      </c>
      <c r="J9046" s="221">
        <v>3070</v>
      </c>
      <c r="K9046" s="221">
        <v>8</v>
      </c>
      <c r="L9046" s="221">
        <v>24560</v>
      </c>
    </row>
    <row r="9047" spans="1:12" s="167" customFormat="1">
      <c r="A9047" s="218" t="str">
        <f t="shared" si="59"/>
        <v>O221102058544일반상품</v>
      </c>
      <c r="B9047" s="219" t="s">
        <v>9492</v>
      </c>
      <c r="C9047" s="219" t="s">
        <v>8023</v>
      </c>
      <c r="D9047" s="219" t="s">
        <v>8065</v>
      </c>
      <c r="E9047" s="219" t="s">
        <v>7705</v>
      </c>
      <c r="F9047" s="219" t="s">
        <v>6439</v>
      </c>
      <c r="G9047" s="219" t="s">
        <v>7787</v>
      </c>
      <c r="H9047" s="219" t="s">
        <v>5990</v>
      </c>
      <c r="I9047" s="220" t="s">
        <v>7206</v>
      </c>
      <c r="J9047" s="221">
        <v>4500</v>
      </c>
      <c r="K9047" s="221">
        <v>7</v>
      </c>
      <c r="L9047" s="221">
        <v>31500</v>
      </c>
    </row>
    <row r="9048" spans="1:12" s="167" customFormat="1">
      <c r="A9048" s="218" t="str">
        <f t="shared" si="59"/>
        <v>O221102058544일반상품</v>
      </c>
      <c r="B9048" s="219" t="s">
        <v>9492</v>
      </c>
      <c r="C9048" s="219" t="s">
        <v>8023</v>
      </c>
      <c r="D9048" s="219" t="s">
        <v>8065</v>
      </c>
      <c r="E9048" s="219" t="s">
        <v>7705</v>
      </c>
      <c r="F9048" s="219" t="s">
        <v>6439</v>
      </c>
      <c r="G9048" s="219" t="s">
        <v>7787</v>
      </c>
      <c r="H9048" s="219" t="s">
        <v>5990</v>
      </c>
      <c r="I9048" s="220" t="s">
        <v>7229</v>
      </c>
      <c r="J9048" s="221">
        <v>5900</v>
      </c>
      <c r="K9048" s="221">
        <v>1</v>
      </c>
      <c r="L9048" s="221">
        <v>5900</v>
      </c>
    </row>
    <row r="9049" spans="1:12" s="167" customFormat="1">
      <c r="A9049" s="218" t="str">
        <f t="shared" si="59"/>
        <v>O221102058544일반상품</v>
      </c>
      <c r="B9049" s="219" t="s">
        <v>9492</v>
      </c>
      <c r="C9049" s="219" t="s">
        <v>8023</v>
      </c>
      <c r="D9049" s="219" t="s">
        <v>8065</v>
      </c>
      <c r="E9049" s="219" t="s">
        <v>7705</v>
      </c>
      <c r="F9049" s="219" t="s">
        <v>6439</v>
      </c>
      <c r="G9049" s="219" t="s">
        <v>7787</v>
      </c>
      <c r="H9049" s="219" t="s">
        <v>5990</v>
      </c>
      <c r="I9049" s="220" t="s">
        <v>7273</v>
      </c>
      <c r="J9049" s="221">
        <v>7200</v>
      </c>
      <c r="K9049" s="221">
        <v>5</v>
      </c>
      <c r="L9049" s="221">
        <v>36000</v>
      </c>
    </row>
    <row r="9050" spans="1:12" s="167" customFormat="1">
      <c r="A9050" s="218" t="str">
        <f t="shared" si="59"/>
        <v>O221102058544일반상품</v>
      </c>
      <c r="B9050" s="219" t="s">
        <v>9492</v>
      </c>
      <c r="C9050" s="219" t="s">
        <v>8023</v>
      </c>
      <c r="D9050" s="219" t="s">
        <v>8065</v>
      </c>
      <c r="E9050" s="219" t="s">
        <v>7705</v>
      </c>
      <c r="F9050" s="219" t="s">
        <v>6439</v>
      </c>
      <c r="G9050" s="219" t="s">
        <v>7787</v>
      </c>
      <c r="H9050" s="219" t="s">
        <v>5990</v>
      </c>
      <c r="I9050" s="220" t="s">
        <v>8651</v>
      </c>
      <c r="J9050" s="221">
        <v>7100</v>
      </c>
      <c r="K9050" s="221">
        <v>5</v>
      </c>
      <c r="L9050" s="221">
        <v>35500</v>
      </c>
    </row>
    <row r="9051" spans="1:12" s="167" customFormat="1">
      <c r="A9051" s="218" t="str">
        <f t="shared" si="59"/>
        <v>O221102058544일반상품</v>
      </c>
      <c r="B9051" s="219" t="s">
        <v>9492</v>
      </c>
      <c r="C9051" s="219" t="s">
        <v>8023</v>
      </c>
      <c r="D9051" s="219" t="s">
        <v>8065</v>
      </c>
      <c r="E9051" s="219" t="s">
        <v>7705</v>
      </c>
      <c r="F9051" s="219" t="s">
        <v>6439</v>
      </c>
      <c r="G9051" s="219" t="s">
        <v>7787</v>
      </c>
      <c r="H9051" s="219" t="s">
        <v>5990</v>
      </c>
      <c r="I9051" s="220" t="s">
        <v>8552</v>
      </c>
      <c r="J9051" s="221">
        <v>14000</v>
      </c>
      <c r="K9051" s="221">
        <v>1</v>
      </c>
      <c r="L9051" s="221">
        <v>14000</v>
      </c>
    </row>
    <row r="9052" spans="1:12" s="167" customFormat="1">
      <c r="A9052" s="218" t="str">
        <f t="shared" si="59"/>
        <v>O221102058544일반상품</v>
      </c>
      <c r="B9052" s="219" t="s">
        <v>9492</v>
      </c>
      <c r="C9052" s="219" t="s">
        <v>8023</v>
      </c>
      <c r="D9052" s="219" t="s">
        <v>8065</v>
      </c>
      <c r="E9052" s="219" t="s">
        <v>7705</v>
      </c>
      <c r="F9052" s="219" t="s">
        <v>6439</v>
      </c>
      <c r="G9052" s="219" t="s">
        <v>7787</v>
      </c>
      <c r="H9052" s="219" t="s">
        <v>5990</v>
      </c>
      <c r="I9052" s="220" t="s">
        <v>8991</v>
      </c>
      <c r="J9052" s="221">
        <v>20000</v>
      </c>
      <c r="K9052" s="221">
        <v>1</v>
      </c>
      <c r="L9052" s="221">
        <v>20000</v>
      </c>
    </row>
    <row r="9053" spans="1:12" s="167" customFormat="1">
      <c r="A9053" s="218" t="str">
        <f t="shared" si="59"/>
        <v>O221102058544일반상품</v>
      </c>
      <c r="B9053" s="219" t="s">
        <v>9492</v>
      </c>
      <c r="C9053" s="219" t="s">
        <v>8023</v>
      </c>
      <c r="D9053" s="219" t="s">
        <v>8065</v>
      </c>
      <c r="E9053" s="219" t="s">
        <v>7705</v>
      </c>
      <c r="F9053" s="219" t="s">
        <v>6439</v>
      </c>
      <c r="G9053" s="219" t="s">
        <v>7787</v>
      </c>
      <c r="H9053" s="219" t="s">
        <v>5990</v>
      </c>
      <c r="I9053" s="220" t="s">
        <v>7216</v>
      </c>
      <c r="J9053" s="221">
        <v>3930</v>
      </c>
      <c r="K9053" s="221">
        <v>3</v>
      </c>
      <c r="L9053" s="221">
        <v>11790</v>
      </c>
    </row>
    <row r="9054" spans="1:12" s="167" customFormat="1">
      <c r="A9054" s="218" t="str">
        <f t="shared" si="59"/>
        <v>O221102058542일반상품</v>
      </c>
      <c r="B9054" s="219" t="s">
        <v>9493</v>
      </c>
      <c r="C9054" s="219" t="s">
        <v>8023</v>
      </c>
      <c r="D9054" s="219" t="s">
        <v>8065</v>
      </c>
      <c r="E9054" s="219" t="s">
        <v>7705</v>
      </c>
      <c r="F9054" s="219" t="s">
        <v>6439</v>
      </c>
      <c r="G9054" s="219" t="s">
        <v>7944</v>
      </c>
      <c r="H9054" s="219" t="s">
        <v>5990</v>
      </c>
      <c r="I9054" s="220" t="s">
        <v>9682</v>
      </c>
      <c r="J9054" s="221">
        <v>950</v>
      </c>
      <c r="K9054" s="221">
        <v>3</v>
      </c>
      <c r="L9054" s="221">
        <v>2850</v>
      </c>
    </row>
    <row r="9055" spans="1:12" s="167" customFormat="1">
      <c r="A9055" s="218" t="str">
        <f t="shared" si="59"/>
        <v>O221102058542일반상품</v>
      </c>
      <c r="B9055" s="219" t="s">
        <v>9493</v>
      </c>
      <c r="C9055" s="219" t="s">
        <v>8023</v>
      </c>
      <c r="D9055" s="219" t="s">
        <v>8065</v>
      </c>
      <c r="E9055" s="219" t="s">
        <v>7705</v>
      </c>
      <c r="F9055" s="219" t="s">
        <v>6439</v>
      </c>
      <c r="G9055" s="219" t="s">
        <v>7944</v>
      </c>
      <c r="H9055" s="219" t="s">
        <v>5990</v>
      </c>
      <c r="I9055" s="220" t="s">
        <v>9717</v>
      </c>
      <c r="J9055" s="221">
        <v>1890</v>
      </c>
      <c r="K9055" s="221">
        <v>2</v>
      </c>
      <c r="L9055" s="221">
        <v>3780</v>
      </c>
    </row>
    <row r="9056" spans="1:12" s="167" customFormat="1">
      <c r="A9056" s="218" t="str">
        <f t="shared" si="59"/>
        <v>O221102058542일반상품</v>
      </c>
      <c r="B9056" s="219" t="s">
        <v>9493</v>
      </c>
      <c r="C9056" s="219" t="s">
        <v>8023</v>
      </c>
      <c r="D9056" s="219" t="s">
        <v>8065</v>
      </c>
      <c r="E9056" s="219" t="s">
        <v>7705</v>
      </c>
      <c r="F9056" s="219" t="s">
        <v>6439</v>
      </c>
      <c r="G9056" s="219" t="s">
        <v>7944</v>
      </c>
      <c r="H9056" s="219" t="s">
        <v>5990</v>
      </c>
      <c r="I9056" s="220" t="s">
        <v>8418</v>
      </c>
      <c r="J9056" s="221">
        <v>3170</v>
      </c>
      <c r="K9056" s="221">
        <v>1</v>
      </c>
      <c r="L9056" s="221">
        <v>3170</v>
      </c>
    </row>
    <row r="9057" spans="1:12" s="167" customFormat="1">
      <c r="A9057" s="218" t="str">
        <f t="shared" si="59"/>
        <v>O221102058542일반상품</v>
      </c>
      <c r="B9057" s="219" t="s">
        <v>9493</v>
      </c>
      <c r="C9057" s="219" t="s">
        <v>8023</v>
      </c>
      <c r="D9057" s="219" t="s">
        <v>8065</v>
      </c>
      <c r="E9057" s="219" t="s">
        <v>7705</v>
      </c>
      <c r="F9057" s="219" t="s">
        <v>6439</v>
      </c>
      <c r="G9057" s="219" t="s">
        <v>7944</v>
      </c>
      <c r="H9057" s="219" t="s">
        <v>5990</v>
      </c>
      <c r="I9057" s="220" t="s">
        <v>8420</v>
      </c>
      <c r="J9057" s="221">
        <v>1270</v>
      </c>
      <c r="K9057" s="221">
        <v>1</v>
      </c>
      <c r="L9057" s="221">
        <v>1270</v>
      </c>
    </row>
    <row r="9058" spans="1:12" s="167" customFormat="1">
      <c r="A9058" s="218" t="str">
        <f t="shared" si="59"/>
        <v>O221102058542일반상품</v>
      </c>
      <c r="B9058" s="219" t="s">
        <v>9493</v>
      </c>
      <c r="C9058" s="219" t="s">
        <v>8023</v>
      </c>
      <c r="D9058" s="219" t="s">
        <v>8065</v>
      </c>
      <c r="E9058" s="219" t="s">
        <v>7705</v>
      </c>
      <c r="F9058" s="219" t="s">
        <v>6439</v>
      </c>
      <c r="G9058" s="219" t="s">
        <v>7944</v>
      </c>
      <c r="H9058" s="219" t="s">
        <v>5990</v>
      </c>
      <c r="I9058" s="220" t="s">
        <v>7976</v>
      </c>
      <c r="J9058" s="221">
        <v>990</v>
      </c>
      <c r="K9058" s="221">
        <v>1</v>
      </c>
      <c r="L9058" s="221">
        <v>990</v>
      </c>
    </row>
    <row r="9059" spans="1:12" s="167" customFormat="1">
      <c r="A9059" s="218" t="str">
        <f t="shared" si="59"/>
        <v>O221102058542일반상품</v>
      </c>
      <c r="B9059" s="219" t="s">
        <v>9493</v>
      </c>
      <c r="C9059" s="219" t="s">
        <v>8023</v>
      </c>
      <c r="D9059" s="219" t="s">
        <v>8065</v>
      </c>
      <c r="E9059" s="219" t="s">
        <v>7705</v>
      </c>
      <c r="F9059" s="219" t="s">
        <v>6439</v>
      </c>
      <c r="G9059" s="219" t="s">
        <v>7944</v>
      </c>
      <c r="H9059" s="219" t="s">
        <v>5990</v>
      </c>
      <c r="I9059" s="220" t="s">
        <v>7267</v>
      </c>
      <c r="J9059" s="221">
        <v>1073</v>
      </c>
      <c r="K9059" s="221">
        <v>1</v>
      </c>
      <c r="L9059" s="221">
        <v>1073</v>
      </c>
    </row>
    <row r="9060" spans="1:12" s="167" customFormat="1">
      <c r="A9060" s="218" t="str">
        <f t="shared" si="59"/>
        <v>O221102058542일반상품</v>
      </c>
      <c r="B9060" s="219" t="s">
        <v>9493</v>
      </c>
      <c r="C9060" s="219" t="s">
        <v>8023</v>
      </c>
      <c r="D9060" s="219" t="s">
        <v>8065</v>
      </c>
      <c r="E9060" s="219" t="s">
        <v>7705</v>
      </c>
      <c r="F9060" s="219" t="s">
        <v>6439</v>
      </c>
      <c r="G9060" s="219" t="s">
        <v>7944</v>
      </c>
      <c r="H9060" s="219" t="s">
        <v>5990</v>
      </c>
      <c r="I9060" s="220" t="s">
        <v>9718</v>
      </c>
      <c r="J9060" s="221">
        <v>8300</v>
      </c>
      <c r="K9060" s="221">
        <v>2</v>
      </c>
      <c r="L9060" s="221">
        <v>16600</v>
      </c>
    </row>
    <row r="9061" spans="1:12" s="167" customFormat="1">
      <c r="A9061" s="218" t="str">
        <f t="shared" si="59"/>
        <v>O221102058542일반상품</v>
      </c>
      <c r="B9061" s="219" t="s">
        <v>9493</v>
      </c>
      <c r="C9061" s="219" t="s">
        <v>8023</v>
      </c>
      <c r="D9061" s="219" t="s">
        <v>8065</v>
      </c>
      <c r="E9061" s="219" t="s">
        <v>7705</v>
      </c>
      <c r="F9061" s="219" t="s">
        <v>6439</v>
      </c>
      <c r="G9061" s="219" t="s">
        <v>7944</v>
      </c>
      <c r="H9061" s="219" t="s">
        <v>5990</v>
      </c>
      <c r="I9061" s="220" t="s">
        <v>8695</v>
      </c>
      <c r="J9061" s="221">
        <v>1100</v>
      </c>
      <c r="K9061" s="221">
        <v>1</v>
      </c>
      <c r="L9061" s="221">
        <v>1100</v>
      </c>
    </row>
    <row r="9062" spans="1:12" s="167" customFormat="1">
      <c r="A9062" s="218" t="str">
        <f t="shared" si="59"/>
        <v>O221102058542일반상품</v>
      </c>
      <c r="B9062" s="219" t="s">
        <v>9493</v>
      </c>
      <c r="C9062" s="219" t="s">
        <v>8023</v>
      </c>
      <c r="D9062" s="219" t="s">
        <v>8065</v>
      </c>
      <c r="E9062" s="219" t="s">
        <v>7705</v>
      </c>
      <c r="F9062" s="219" t="s">
        <v>6439</v>
      </c>
      <c r="G9062" s="219" t="s">
        <v>7944</v>
      </c>
      <c r="H9062" s="219" t="s">
        <v>5990</v>
      </c>
      <c r="I9062" s="220" t="s">
        <v>8545</v>
      </c>
      <c r="J9062" s="221">
        <v>2910</v>
      </c>
      <c r="K9062" s="221">
        <v>1</v>
      </c>
      <c r="L9062" s="221">
        <v>2910</v>
      </c>
    </row>
    <row r="9063" spans="1:12" s="167" customFormat="1">
      <c r="A9063" s="218" t="str">
        <f t="shared" si="59"/>
        <v>O221102058542일반상품</v>
      </c>
      <c r="B9063" s="219" t="s">
        <v>9493</v>
      </c>
      <c r="C9063" s="219" t="s">
        <v>8023</v>
      </c>
      <c r="D9063" s="219" t="s">
        <v>8065</v>
      </c>
      <c r="E9063" s="219" t="s">
        <v>7705</v>
      </c>
      <c r="F9063" s="219" t="s">
        <v>6439</v>
      </c>
      <c r="G9063" s="219" t="s">
        <v>7944</v>
      </c>
      <c r="H9063" s="219" t="s">
        <v>5990</v>
      </c>
      <c r="I9063" s="220" t="s">
        <v>8786</v>
      </c>
      <c r="J9063" s="221">
        <v>37800</v>
      </c>
      <c r="K9063" s="221">
        <v>1</v>
      </c>
      <c r="L9063" s="221">
        <v>37800</v>
      </c>
    </row>
    <row r="9064" spans="1:12" s="167" customFormat="1">
      <c r="A9064" s="218" t="str">
        <f t="shared" si="59"/>
        <v>O221102058542일반상품</v>
      </c>
      <c r="B9064" s="219" t="s">
        <v>9493</v>
      </c>
      <c r="C9064" s="219" t="s">
        <v>8023</v>
      </c>
      <c r="D9064" s="219" t="s">
        <v>8065</v>
      </c>
      <c r="E9064" s="219" t="s">
        <v>7705</v>
      </c>
      <c r="F9064" s="219" t="s">
        <v>6439</v>
      </c>
      <c r="G9064" s="219" t="s">
        <v>7944</v>
      </c>
      <c r="H9064" s="219" t="s">
        <v>5990</v>
      </c>
      <c r="I9064" s="220" t="s">
        <v>8860</v>
      </c>
      <c r="J9064" s="221">
        <v>3070</v>
      </c>
      <c r="K9064" s="221">
        <v>2</v>
      </c>
      <c r="L9064" s="221">
        <v>6140</v>
      </c>
    </row>
    <row r="9065" spans="1:12" s="167" customFormat="1">
      <c r="A9065" s="218" t="str">
        <f t="shared" si="59"/>
        <v>O221102058542일반상품</v>
      </c>
      <c r="B9065" s="219" t="s">
        <v>9493</v>
      </c>
      <c r="C9065" s="219" t="s">
        <v>8023</v>
      </c>
      <c r="D9065" s="219" t="s">
        <v>8065</v>
      </c>
      <c r="E9065" s="219" t="s">
        <v>7705</v>
      </c>
      <c r="F9065" s="219" t="s">
        <v>6439</v>
      </c>
      <c r="G9065" s="219" t="s">
        <v>7944</v>
      </c>
      <c r="H9065" s="219" t="s">
        <v>5990</v>
      </c>
      <c r="I9065" s="220" t="s">
        <v>8642</v>
      </c>
      <c r="J9065" s="221">
        <v>4220</v>
      </c>
      <c r="K9065" s="221">
        <v>1</v>
      </c>
      <c r="L9065" s="221">
        <v>4220</v>
      </c>
    </row>
    <row r="9066" spans="1:12" s="167" customFormat="1">
      <c r="A9066" s="218" t="str">
        <f t="shared" si="59"/>
        <v>O221102058542일반상품</v>
      </c>
      <c r="B9066" s="219" t="s">
        <v>9493</v>
      </c>
      <c r="C9066" s="219" t="s">
        <v>8023</v>
      </c>
      <c r="D9066" s="219" t="s">
        <v>8065</v>
      </c>
      <c r="E9066" s="219" t="s">
        <v>7705</v>
      </c>
      <c r="F9066" s="219" t="s">
        <v>6439</v>
      </c>
      <c r="G9066" s="219" t="s">
        <v>7944</v>
      </c>
      <c r="H9066" s="219" t="s">
        <v>5990</v>
      </c>
      <c r="I9066" s="220" t="s">
        <v>9553</v>
      </c>
      <c r="J9066" s="221">
        <v>13400</v>
      </c>
      <c r="K9066" s="221">
        <v>1</v>
      </c>
      <c r="L9066" s="221">
        <v>13400</v>
      </c>
    </row>
    <row r="9067" spans="1:12" s="167" customFormat="1">
      <c r="A9067" s="218" t="str">
        <f t="shared" si="59"/>
        <v>O221102058542일반상품</v>
      </c>
      <c r="B9067" s="219" t="s">
        <v>9493</v>
      </c>
      <c r="C9067" s="219" t="s">
        <v>8023</v>
      </c>
      <c r="D9067" s="219" t="s">
        <v>8065</v>
      </c>
      <c r="E9067" s="219" t="s">
        <v>7705</v>
      </c>
      <c r="F9067" s="219" t="s">
        <v>6439</v>
      </c>
      <c r="G9067" s="219" t="s">
        <v>7944</v>
      </c>
      <c r="H9067" s="219" t="s">
        <v>5990</v>
      </c>
      <c r="I9067" s="220" t="s">
        <v>9042</v>
      </c>
      <c r="J9067" s="221">
        <v>2500</v>
      </c>
      <c r="K9067" s="221">
        <v>2</v>
      </c>
      <c r="L9067" s="221">
        <v>5000</v>
      </c>
    </row>
    <row r="9068" spans="1:12" s="167" customFormat="1">
      <c r="A9068" s="218" t="str">
        <f t="shared" si="59"/>
        <v>O221102058542일반상품</v>
      </c>
      <c r="B9068" s="219" t="s">
        <v>9493</v>
      </c>
      <c r="C9068" s="219" t="s">
        <v>8023</v>
      </c>
      <c r="D9068" s="219" t="s">
        <v>8065</v>
      </c>
      <c r="E9068" s="219" t="s">
        <v>7705</v>
      </c>
      <c r="F9068" s="219" t="s">
        <v>6439</v>
      </c>
      <c r="G9068" s="219" t="s">
        <v>7944</v>
      </c>
      <c r="H9068" s="219" t="s">
        <v>5990</v>
      </c>
      <c r="I9068" s="220" t="s">
        <v>8982</v>
      </c>
      <c r="J9068" s="221">
        <v>1240</v>
      </c>
      <c r="K9068" s="221">
        <v>1</v>
      </c>
      <c r="L9068" s="221">
        <v>1240</v>
      </c>
    </row>
    <row r="9069" spans="1:12" s="167" customFormat="1">
      <c r="A9069" s="218" t="str">
        <f t="shared" si="59"/>
        <v>O221102058542일반상품</v>
      </c>
      <c r="B9069" s="219" t="s">
        <v>9493</v>
      </c>
      <c r="C9069" s="219" t="s">
        <v>8023</v>
      </c>
      <c r="D9069" s="219" t="s">
        <v>8065</v>
      </c>
      <c r="E9069" s="219" t="s">
        <v>7705</v>
      </c>
      <c r="F9069" s="219" t="s">
        <v>6439</v>
      </c>
      <c r="G9069" s="219" t="s">
        <v>7944</v>
      </c>
      <c r="H9069" s="219" t="s">
        <v>5990</v>
      </c>
      <c r="I9069" s="220" t="s">
        <v>9018</v>
      </c>
      <c r="J9069" s="221">
        <v>17670</v>
      </c>
      <c r="K9069" s="221">
        <v>1</v>
      </c>
      <c r="L9069" s="221">
        <v>17670</v>
      </c>
    </row>
    <row r="9070" spans="1:12" s="167" customFormat="1">
      <c r="A9070" s="218" t="str">
        <f t="shared" si="59"/>
        <v>O221102058542일반상품</v>
      </c>
      <c r="B9070" s="219" t="s">
        <v>9493</v>
      </c>
      <c r="C9070" s="219" t="s">
        <v>8023</v>
      </c>
      <c r="D9070" s="219" t="s">
        <v>8065</v>
      </c>
      <c r="E9070" s="219" t="s">
        <v>7705</v>
      </c>
      <c r="F9070" s="219" t="s">
        <v>6439</v>
      </c>
      <c r="G9070" s="219" t="s">
        <v>7944</v>
      </c>
      <c r="H9070" s="219" t="s">
        <v>5990</v>
      </c>
      <c r="I9070" s="220" t="s">
        <v>8403</v>
      </c>
      <c r="J9070" s="221">
        <v>1250</v>
      </c>
      <c r="K9070" s="221">
        <v>1</v>
      </c>
      <c r="L9070" s="221">
        <v>1250</v>
      </c>
    </row>
    <row r="9071" spans="1:12" s="167" customFormat="1">
      <c r="A9071" s="218" t="str">
        <f t="shared" si="59"/>
        <v>O221102058542일반상품</v>
      </c>
      <c r="B9071" s="219" t="s">
        <v>9493</v>
      </c>
      <c r="C9071" s="219" t="s">
        <v>8023</v>
      </c>
      <c r="D9071" s="219" t="s">
        <v>8065</v>
      </c>
      <c r="E9071" s="219" t="s">
        <v>7705</v>
      </c>
      <c r="F9071" s="219" t="s">
        <v>6439</v>
      </c>
      <c r="G9071" s="219" t="s">
        <v>7944</v>
      </c>
      <c r="H9071" s="219" t="s">
        <v>5990</v>
      </c>
      <c r="I9071" s="220" t="s">
        <v>8907</v>
      </c>
      <c r="J9071" s="221">
        <v>580</v>
      </c>
      <c r="K9071" s="221">
        <v>1</v>
      </c>
      <c r="L9071" s="221">
        <v>580</v>
      </c>
    </row>
    <row r="9072" spans="1:12" s="167" customFormat="1">
      <c r="A9072" s="218" t="str">
        <f t="shared" si="59"/>
        <v>O221102058542일반상품</v>
      </c>
      <c r="B9072" s="219" t="s">
        <v>9493</v>
      </c>
      <c r="C9072" s="219" t="s">
        <v>8023</v>
      </c>
      <c r="D9072" s="219" t="s">
        <v>8065</v>
      </c>
      <c r="E9072" s="219" t="s">
        <v>7705</v>
      </c>
      <c r="F9072" s="219" t="s">
        <v>6439</v>
      </c>
      <c r="G9072" s="219" t="s">
        <v>7944</v>
      </c>
      <c r="H9072" s="219" t="s">
        <v>5990</v>
      </c>
      <c r="I9072" s="220" t="s">
        <v>9031</v>
      </c>
      <c r="J9072" s="221">
        <v>41000</v>
      </c>
      <c r="K9072" s="221">
        <v>1</v>
      </c>
      <c r="L9072" s="221">
        <v>41000</v>
      </c>
    </row>
    <row r="9073" spans="1:12" s="167" customFormat="1">
      <c r="A9073" s="218" t="str">
        <f t="shared" si="59"/>
        <v>O221102058542일반상품</v>
      </c>
      <c r="B9073" s="219" t="s">
        <v>9493</v>
      </c>
      <c r="C9073" s="219" t="s">
        <v>8023</v>
      </c>
      <c r="D9073" s="219" t="s">
        <v>8065</v>
      </c>
      <c r="E9073" s="219" t="s">
        <v>7705</v>
      </c>
      <c r="F9073" s="219" t="s">
        <v>6439</v>
      </c>
      <c r="G9073" s="219" t="s">
        <v>7944</v>
      </c>
      <c r="H9073" s="219" t="s">
        <v>5990</v>
      </c>
      <c r="I9073" s="220" t="s">
        <v>8444</v>
      </c>
      <c r="J9073" s="221">
        <v>20390</v>
      </c>
      <c r="K9073" s="221">
        <v>1</v>
      </c>
      <c r="L9073" s="221">
        <v>20390</v>
      </c>
    </row>
    <row r="9074" spans="1:12" s="167" customFormat="1">
      <c r="A9074" s="218" t="str">
        <f t="shared" si="59"/>
        <v>O221102058542일반상품</v>
      </c>
      <c r="B9074" s="219" t="s">
        <v>9493</v>
      </c>
      <c r="C9074" s="219" t="s">
        <v>8023</v>
      </c>
      <c r="D9074" s="219" t="s">
        <v>8065</v>
      </c>
      <c r="E9074" s="219" t="s">
        <v>7705</v>
      </c>
      <c r="F9074" s="219" t="s">
        <v>6439</v>
      </c>
      <c r="G9074" s="219" t="s">
        <v>7944</v>
      </c>
      <c r="H9074" s="219" t="s">
        <v>5990</v>
      </c>
      <c r="I9074" s="220" t="s">
        <v>8671</v>
      </c>
      <c r="J9074" s="221">
        <v>2860</v>
      </c>
      <c r="K9074" s="221">
        <v>1</v>
      </c>
      <c r="L9074" s="221">
        <v>2860</v>
      </c>
    </row>
    <row r="9075" spans="1:12" s="167" customFormat="1">
      <c r="A9075" s="218" t="str">
        <f t="shared" si="59"/>
        <v>O221102058542일반상품</v>
      </c>
      <c r="B9075" s="219" t="s">
        <v>9493</v>
      </c>
      <c r="C9075" s="219" t="s">
        <v>8023</v>
      </c>
      <c r="D9075" s="219" t="s">
        <v>8065</v>
      </c>
      <c r="E9075" s="219" t="s">
        <v>7705</v>
      </c>
      <c r="F9075" s="219" t="s">
        <v>6439</v>
      </c>
      <c r="G9075" s="219" t="s">
        <v>7944</v>
      </c>
      <c r="H9075" s="219" t="s">
        <v>5990</v>
      </c>
      <c r="I9075" s="220" t="s">
        <v>8773</v>
      </c>
      <c r="J9075" s="221">
        <v>3020</v>
      </c>
      <c r="K9075" s="221">
        <v>1</v>
      </c>
      <c r="L9075" s="221">
        <v>3020</v>
      </c>
    </row>
    <row r="9076" spans="1:12" s="167" customFormat="1">
      <c r="A9076" s="218" t="str">
        <f t="shared" si="59"/>
        <v>O221102058542일반상품</v>
      </c>
      <c r="B9076" s="219" t="s">
        <v>9493</v>
      </c>
      <c r="C9076" s="219" t="s">
        <v>8023</v>
      </c>
      <c r="D9076" s="219" t="s">
        <v>8065</v>
      </c>
      <c r="E9076" s="219" t="s">
        <v>7705</v>
      </c>
      <c r="F9076" s="219" t="s">
        <v>6439</v>
      </c>
      <c r="G9076" s="219" t="s">
        <v>7944</v>
      </c>
      <c r="H9076" s="219" t="s">
        <v>5990</v>
      </c>
      <c r="I9076" s="220" t="s">
        <v>8983</v>
      </c>
      <c r="J9076" s="221">
        <v>7880</v>
      </c>
      <c r="K9076" s="221">
        <v>8</v>
      </c>
      <c r="L9076" s="221">
        <v>63040</v>
      </c>
    </row>
    <row r="9077" spans="1:12" s="167" customFormat="1">
      <c r="A9077" s="218" t="str">
        <f t="shared" si="59"/>
        <v>O221102058539일반상품</v>
      </c>
      <c r="B9077" s="219" t="s">
        <v>9494</v>
      </c>
      <c r="C9077" s="219" t="s">
        <v>8023</v>
      </c>
      <c r="D9077" s="219" t="s">
        <v>8065</v>
      </c>
      <c r="E9077" s="219" t="s">
        <v>7705</v>
      </c>
      <c r="F9077" s="219" t="s">
        <v>6439</v>
      </c>
      <c r="G9077" s="219" t="s">
        <v>7838</v>
      </c>
      <c r="H9077" s="219" t="s">
        <v>5990</v>
      </c>
      <c r="I9077" s="220" t="s">
        <v>8733</v>
      </c>
      <c r="J9077" s="221">
        <v>9000</v>
      </c>
      <c r="K9077" s="221">
        <v>1</v>
      </c>
      <c r="L9077" s="221">
        <v>9000</v>
      </c>
    </row>
    <row r="9078" spans="1:12" s="167" customFormat="1">
      <c r="A9078" s="218" t="str">
        <f t="shared" si="59"/>
        <v>O221102058539일반상품</v>
      </c>
      <c r="B9078" s="219" t="s">
        <v>9494</v>
      </c>
      <c r="C9078" s="219" t="s">
        <v>8023</v>
      </c>
      <c r="D9078" s="219" t="s">
        <v>8065</v>
      </c>
      <c r="E9078" s="219" t="s">
        <v>7705</v>
      </c>
      <c r="F9078" s="219" t="s">
        <v>6439</v>
      </c>
      <c r="G9078" s="219" t="s">
        <v>7838</v>
      </c>
      <c r="H9078" s="219" t="s">
        <v>5990</v>
      </c>
      <c r="I9078" s="220" t="s">
        <v>9719</v>
      </c>
      <c r="J9078" s="221">
        <v>15000</v>
      </c>
      <c r="K9078" s="221">
        <v>1</v>
      </c>
      <c r="L9078" s="221">
        <v>15000</v>
      </c>
    </row>
    <row r="9079" spans="1:12" s="167" customFormat="1">
      <c r="A9079" s="218" t="str">
        <f t="shared" si="59"/>
        <v>O221102058539일반상품</v>
      </c>
      <c r="B9079" s="219" t="s">
        <v>9494</v>
      </c>
      <c r="C9079" s="219" t="s">
        <v>8023</v>
      </c>
      <c r="D9079" s="219" t="s">
        <v>8065</v>
      </c>
      <c r="E9079" s="219" t="s">
        <v>7705</v>
      </c>
      <c r="F9079" s="219" t="s">
        <v>6439</v>
      </c>
      <c r="G9079" s="219" t="s">
        <v>7838</v>
      </c>
      <c r="H9079" s="219" t="s">
        <v>5990</v>
      </c>
      <c r="I9079" s="220" t="s">
        <v>8715</v>
      </c>
      <c r="J9079" s="221">
        <v>900</v>
      </c>
      <c r="K9079" s="221">
        <v>2</v>
      </c>
      <c r="L9079" s="221">
        <v>1800</v>
      </c>
    </row>
    <row r="9080" spans="1:12" s="167" customFormat="1">
      <c r="A9080" s="218" t="str">
        <f t="shared" si="59"/>
        <v>O221102058539일반상품</v>
      </c>
      <c r="B9080" s="219" t="s">
        <v>9494</v>
      </c>
      <c r="C9080" s="219" t="s">
        <v>8023</v>
      </c>
      <c r="D9080" s="219" t="s">
        <v>8065</v>
      </c>
      <c r="E9080" s="219" t="s">
        <v>7705</v>
      </c>
      <c r="F9080" s="219" t="s">
        <v>6439</v>
      </c>
      <c r="G9080" s="219" t="s">
        <v>7838</v>
      </c>
      <c r="H9080" s="219" t="s">
        <v>5990</v>
      </c>
      <c r="I9080" s="220" t="s">
        <v>8763</v>
      </c>
      <c r="J9080" s="221">
        <v>7840</v>
      </c>
      <c r="K9080" s="221">
        <v>1</v>
      </c>
      <c r="L9080" s="221">
        <v>7840</v>
      </c>
    </row>
    <row r="9081" spans="1:12" s="167" customFormat="1">
      <c r="A9081" s="218" t="str">
        <f t="shared" si="59"/>
        <v>O221102058539일반상품</v>
      </c>
      <c r="B9081" s="219" t="s">
        <v>9494</v>
      </c>
      <c r="C9081" s="219" t="s">
        <v>8023</v>
      </c>
      <c r="D9081" s="219" t="s">
        <v>8065</v>
      </c>
      <c r="E9081" s="219" t="s">
        <v>7705</v>
      </c>
      <c r="F9081" s="219" t="s">
        <v>6439</v>
      </c>
      <c r="G9081" s="219" t="s">
        <v>7838</v>
      </c>
      <c r="H9081" s="219" t="s">
        <v>5990</v>
      </c>
      <c r="I9081" s="220" t="s">
        <v>8860</v>
      </c>
      <c r="J9081" s="221">
        <v>3070</v>
      </c>
      <c r="K9081" s="221">
        <v>2</v>
      </c>
      <c r="L9081" s="221">
        <v>6140</v>
      </c>
    </row>
    <row r="9082" spans="1:12" s="167" customFormat="1">
      <c r="A9082" s="218" t="str">
        <f t="shared" si="59"/>
        <v>O221102058539일반상품</v>
      </c>
      <c r="B9082" s="219" t="s">
        <v>9494</v>
      </c>
      <c r="C9082" s="219" t="s">
        <v>8023</v>
      </c>
      <c r="D9082" s="219" t="s">
        <v>8065</v>
      </c>
      <c r="E9082" s="219" t="s">
        <v>7705</v>
      </c>
      <c r="F9082" s="219" t="s">
        <v>6439</v>
      </c>
      <c r="G9082" s="219" t="s">
        <v>7838</v>
      </c>
      <c r="H9082" s="219" t="s">
        <v>5990</v>
      </c>
      <c r="I9082" s="220" t="s">
        <v>8928</v>
      </c>
      <c r="J9082" s="221">
        <v>3600</v>
      </c>
      <c r="K9082" s="221">
        <v>2</v>
      </c>
      <c r="L9082" s="221">
        <v>7200</v>
      </c>
    </row>
    <row r="9083" spans="1:12" s="167" customFormat="1">
      <c r="A9083" s="218" t="str">
        <f t="shared" si="59"/>
        <v>O221102058539일반상품</v>
      </c>
      <c r="B9083" s="219" t="s">
        <v>9494</v>
      </c>
      <c r="C9083" s="219" t="s">
        <v>8023</v>
      </c>
      <c r="D9083" s="219" t="s">
        <v>8065</v>
      </c>
      <c r="E9083" s="219" t="s">
        <v>7705</v>
      </c>
      <c r="F9083" s="219" t="s">
        <v>6439</v>
      </c>
      <c r="G9083" s="219" t="s">
        <v>7838</v>
      </c>
      <c r="H9083" s="219" t="s">
        <v>5990</v>
      </c>
      <c r="I9083" s="220" t="s">
        <v>8871</v>
      </c>
      <c r="J9083" s="221">
        <v>2100</v>
      </c>
      <c r="K9083" s="221">
        <v>2</v>
      </c>
      <c r="L9083" s="221">
        <v>4200</v>
      </c>
    </row>
    <row r="9084" spans="1:12" s="167" customFormat="1">
      <c r="A9084" s="218" t="str">
        <f t="shared" si="59"/>
        <v>O221102058539일반상품</v>
      </c>
      <c r="B9084" s="219" t="s">
        <v>9494</v>
      </c>
      <c r="C9084" s="219" t="s">
        <v>8023</v>
      </c>
      <c r="D9084" s="219" t="s">
        <v>8065</v>
      </c>
      <c r="E9084" s="219" t="s">
        <v>7705</v>
      </c>
      <c r="F9084" s="219" t="s">
        <v>6439</v>
      </c>
      <c r="G9084" s="219" t="s">
        <v>7838</v>
      </c>
      <c r="H9084" s="219" t="s">
        <v>5990</v>
      </c>
      <c r="I9084" s="220" t="s">
        <v>8497</v>
      </c>
      <c r="J9084" s="221">
        <v>900</v>
      </c>
      <c r="K9084" s="221">
        <v>11</v>
      </c>
      <c r="L9084" s="221">
        <v>9900</v>
      </c>
    </row>
    <row r="9085" spans="1:12" s="167" customFormat="1">
      <c r="A9085" s="218" t="str">
        <f t="shared" si="59"/>
        <v>O221102058539일반상품</v>
      </c>
      <c r="B9085" s="219" t="s">
        <v>9494</v>
      </c>
      <c r="C9085" s="219" t="s">
        <v>8023</v>
      </c>
      <c r="D9085" s="219" t="s">
        <v>8065</v>
      </c>
      <c r="E9085" s="219" t="s">
        <v>7705</v>
      </c>
      <c r="F9085" s="219" t="s">
        <v>6439</v>
      </c>
      <c r="G9085" s="219" t="s">
        <v>7838</v>
      </c>
      <c r="H9085" s="219" t="s">
        <v>5990</v>
      </c>
      <c r="I9085" s="220" t="s">
        <v>8734</v>
      </c>
      <c r="J9085" s="221">
        <v>4520</v>
      </c>
      <c r="K9085" s="221">
        <v>2</v>
      </c>
      <c r="L9085" s="221">
        <v>9040</v>
      </c>
    </row>
    <row r="9086" spans="1:12" s="167" customFormat="1">
      <c r="A9086" s="218" t="str">
        <f t="shared" si="59"/>
        <v>O221102058539일반상품</v>
      </c>
      <c r="B9086" s="219" t="s">
        <v>9494</v>
      </c>
      <c r="C9086" s="219" t="s">
        <v>8023</v>
      </c>
      <c r="D9086" s="219" t="s">
        <v>8065</v>
      </c>
      <c r="E9086" s="219" t="s">
        <v>7705</v>
      </c>
      <c r="F9086" s="219" t="s">
        <v>6439</v>
      </c>
      <c r="G9086" s="219" t="s">
        <v>7838</v>
      </c>
      <c r="H9086" s="219" t="s">
        <v>5990</v>
      </c>
      <c r="I9086" s="220" t="s">
        <v>8514</v>
      </c>
      <c r="J9086" s="221">
        <v>2160</v>
      </c>
      <c r="K9086" s="221">
        <v>2</v>
      </c>
      <c r="L9086" s="221">
        <v>4320</v>
      </c>
    </row>
    <row r="9087" spans="1:12" s="167" customFormat="1">
      <c r="A9087" s="218" t="str">
        <f t="shared" si="59"/>
        <v>O221102058538일반상품</v>
      </c>
      <c r="B9087" s="219" t="s">
        <v>9495</v>
      </c>
      <c r="C9087" s="219" t="s">
        <v>8023</v>
      </c>
      <c r="D9087" s="219" t="s">
        <v>8065</v>
      </c>
      <c r="E9087" s="219" t="s">
        <v>7705</v>
      </c>
      <c r="F9087" s="219" t="s">
        <v>6439</v>
      </c>
      <c r="G9087" s="219" t="s">
        <v>7973</v>
      </c>
      <c r="H9087" s="219" t="s">
        <v>5990</v>
      </c>
      <c r="I9087" s="220" t="s">
        <v>8421</v>
      </c>
      <c r="J9087" s="221">
        <v>1270</v>
      </c>
      <c r="K9087" s="221">
        <v>6</v>
      </c>
      <c r="L9087" s="221">
        <v>7620</v>
      </c>
    </row>
    <row r="9088" spans="1:12" s="167" customFormat="1">
      <c r="A9088" s="218" t="str">
        <f t="shared" si="59"/>
        <v>O221102058538일반상품</v>
      </c>
      <c r="B9088" s="219" t="s">
        <v>9495</v>
      </c>
      <c r="C9088" s="219" t="s">
        <v>8023</v>
      </c>
      <c r="D9088" s="219" t="s">
        <v>8065</v>
      </c>
      <c r="E9088" s="219" t="s">
        <v>7705</v>
      </c>
      <c r="F9088" s="219" t="s">
        <v>6439</v>
      </c>
      <c r="G9088" s="219" t="s">
        <v>7973</v>
      </c>
      <c r="H9088" s="219" t="s">
        <v>5990</v>
      </c>
      <c r="I9088" s="220" t="s">
        <v>8067</v>
      </c>
      <c r="J9088" s="221">
        <v>19390</v>
      </c>
      <c r="K9088" s="221">
        <v>1</v>
      </c>
      <c r="L9088" s="221">
        <v>19390</v>
      </c>
    </row>
    <row r="9089" spans="1:12" s="167" customFormat="1">
      <c r="A9089" s="218" t="str">
        <f t="shared" si="59"/>
        <v>O221102058538일반상품</v>
      </c>
      <c r="B9089" s="219" t="s">
        <v>9495</v>
      </c>
      <c r="C9089" s="219" t="s">
        <v>8023</v>
      </c>
      <c r="D9089" s="219" t="s">
        <v>8065</v>
      </c>
      <c r="E9089" s="219" t="s">
        <v>7705</v>
      </c>
      <c r="F9089" s="219" t="s">
        <v>6439</v>
      </c>
      <c r="G9089" s="219" t="s">
        <v>7973</v>
      </c>
      <c r="H9089" s="219" t="s">
        <v>5990</v>
      </c>
      <c r="I9089" s="220" t="s">
        <v>8663</v>
      </c>
      <c r="J9089" s="221">
        <v>2200</v>
      </c>
      <c r="K9089" s="221">
        <v>2</v>
      </c>
      <c r="L9089" s="221">
        <v>4400</v>
      </c>
    </row>
    <row r="9090" spans="1:12" s="167" customFormat="1">
      <c r="A9090" s="218" t="str">
        <f t="shared" si="59"/>
        <v>O221102058538일반상품</v>
      </c>
      <c r="B9090" s="219" t="s">
        <v>9495</v>
      </c>
      <c r="C9090" s="219" t="s">
        <v>8023</v>
      </c>
      <c r="D9090" s="219" t="s">
        <v>8065</v>
      </c>
      <c r="E9090" s="219" t="s">
        <v>7705</v>
      </c>
      <c r="F9090" s="219" t="s">
        <v>6439</v>
      </c>
      <c r="G9090" s="219" t="s">
        <v>7973</v>
      </c>
      <c r="H9090" s="219" t="s">
        <v>5990</v>
      </c>
      <c r="I9090" s="220" t="s">
        <v>8985</v>
      </c>
      <c r="J9090" s="221">
        <v>3390</v>
      </c>
      <c r="K9090" s="221">
        <v>2</v>
      </c>
      <c r="L9090" s="221">
        <v>6780</v>
      </c>
    </row>
    <row r="9091" spans="1:12" s="167" customFormat="1">
      <c r="A9091" s="218" t="str">
        <f t="shared" si="59"/>
        <v>O221102058538일반상품</v>
      </c>
      <c r="B9091" s="219" t="s">
        <v>9495</v>
      </c>
      <c r="C9091" s="219" t="s">
        <v>8023</v>
      </c>
      <c r="D9091" s="219" t="s">
        <v>8065</v>
      </c>
      <c r="E9091" s="219" t="s">
        <v>7705</v>
      </c>
      <c r="F9091" s="219" t="s">
        <v>6439</v>
      </c>
      <c r="G9091" s="219" t="s">
        <v>7973</v>
      </c>
      <c r="H9091" s="219" t="s">
        <v>5990</v>
      </c>
      <c r="I9091" s="220" t="s">
        <v>8868</v>
      </c>
      <c r="J9091" s="221">
        <v>16255</v>
      </c>
      <c r="K9091" s="221">
        <v>1</v>
      </c>
      <c r="L9091" s="221">
        <v>16255</v>
      </c>
    </row>
    <row r="9092" spans="1:12" s="167" customFormat="1">
      <c r="A9092" s="218" t="str">
        <f t="shared" si="59"/>
        <v>O221102058538일반상품</v>
      </c>
      <c r="B9092" s="219" t="s">
        <v>9495</v>
      </c>
      <c r="C9092" s="219" t="s">
        <v>8023</v>
      </c>
      <c r="D9092" s="219" t="s">
        <v>8065</v>
      </c>
      <c r="E9092" s="219" t="s">
        <v>7705</v>
      </c>
      <c r="F9092" s="219" t="s">
        <v>6439</v>
      </c>
      <c r="G9092" s="219" t="s">
        <v>7973</v>
      </c>
      <c r="H9092" s="219" t="s">
        <v>5990</v>
      </c>
      <c r="I9092" s="220" t="s">
        <v>7275</v>
      </c>
      <c r="J9092" s="221">
        <v>1240</v>
      </c>
      <c r="K9092" s="221">
        <v>5</v>
      </c>
      <c r="L9092" s="221">
        <v>6200</v>
      </c>
    </row>
    <row r="9093" spans="1:12" s="167" customFormat="1">
      <c r="A9093" s="218" t="str">
        <f t="shared" si="59"/>
        <v>O221102058538일반상품</v>
      </c>
      <c r="B9093" s="219" t="s">
        <v>9495</v>
      </c>
      <c r="C9093" s="219" t="s">
        <v>8023</v>
      </c>
      <c r="D9093" s="219" t="s">
        <v>8065</v>
      </c>
      <c r="E9093" s="219" t="s">
        <v>7705</v>
      </c>
      <c r="F9093" s="219" t="s">
        <v>6439</v>
      </c>
      <c r="G9093" s="219" t="s">
        <v>7973</v>
      </c>
      <c r="H9093" s="219" t="s">
        <v>5990</v>
      </c>
      <c r="I9093" s="220" t="s">
        <v>8329</v>
      </c>
      <c r="J9093" s="221">
        <v>29000</v>
      </c>
      <c r="K9093" s="221">
        <v>2</v>
      </c>
      <c r="L9093" s="221">
        <v>58000</v>
      </c>
    </row>
    <row r="9094" spans="1:12" s="167" customFormat="1">
      <c r="A9094" s="218" t="str">
        <f t="shared" si="59"/>
        <v>O221102058538일반상품</v>
      </c>
      <c r="B9094" s="219" t="s">
        <v>9495</v>
      </c>
      <c r="C9094" s="219" t="s">
        <v>8023</v>
      </c>
      <c r="D9094" s="219" t="s">
        <v>8065</v>
      </c>
      <c r="E9094" s="219" t="s">
        <v>7705</v>
      </c>
      <c r="F9094" s="219" t="s">
        <v>6439</v>
      </c>
      <c r="G9094" s="219" t="s">
        <v>7973</v>
      </c>
      <c r="H9094" s="219" t="s">
        <v>5990</v>
      </c>
      <c r="I9094" s="220" t="s">
        <v>8708</v>
      </c>
      <c r="J9094" s="221">
        <v>3280</v>
      </c>
      <c r="K9094" s="221">
        <v>5</v>
      </c>
      <c r="L9094" s="221">
        <v>16400</v>
      </c>
    </row>
    <row r="9095" spans="1:12" s="167" customFormat="1">
      <c r="A9095" s="218" t="str">
        <f t="shared" si="59"/>
        <v>O221102058538일반상품</v>
      </c>
      <c r="B9095" s="219" t="s">
        <v>9495</v>
      </c>
      <c r="C9095" s="219" t="s">
        <v>8023</v>
      </c>
      <c r="D9095" s="219" t="s">
        <v>8065</v>
      </c>
      <c r="E9095" s="219" t="s">
        <v>7705</v>
      </c>
      <c r="F9095" s="219" t="s">
        <v>6439</v>
      </c>
      <c r="G9095" s="219" t="s">
        <v>7973</v>
      </c>
      <c r="H9095" s="219" t="s">
        <v>5990</v>
      </c>
      <c r="I9095" s="220" t="s">
        <v>8691</v>
      </c>
      <c r="J9095" s="221">
        <v>8660</v>
      </c>
      <c r="K9095" s="221">
        <v>1</v>
      </c>
      <c r="L9095" s="221">
        <v>8660</v>
      </c>
    </row>
    <row r="9096" spans="1:12" s="167" customFormat="1">
      <c r="A9096" s="218" t="str">
        <f t="shared" si="59"/>
        <v>O221102058538일반상품</v>
      </c>
      <c r="B9096" s="219" t="s">
        <v>9495</v>
      </c>
      <c r="C9096" s="219" t="s">
        <v>8023</v>
      </c>
      <c r="D9096" s="219" t="s">
        <v>8065</v>
      </c>
      <c r="E9096" s="219" t="s">
        <v>7705</v>
      </c>
      <c r="F9096" s="219" t="s">
        <v>6439</v>
      </c>
      <c r="G9096" s="219" t="s">
        <v>7973</v>
      </c>
      <c r="H9096" s="219" t="s">
        <v>5990</v>
      </c>
      <c r="I9096" s="220" t="s">
        <v>8337</v>
      </c>
      <c r="J9096" s="221">
        <v>6630</v>
      </c>
      <c r="K9096" s="221">
        <v>1</v>
      </c>
      <c r="L9096" s="221">
        <v>6630</v>
      </c>
    </row>
    <row r="9097" spans="1:12" s="167" customFormat="1">
      <c r="A9097" s="218" t="str">
        <f t="shared" si="59"/>
        <v>O221102058538일반상품</v>
      </c>
      <c r="B9097" s="219" t="s">
        <v>9495</v>
      </c>
      <c r="C9097" s="219" t="s">
        <v>8023</v>
      </c>
      <c r="D9097" s="219" t="s">
        <v>8065</v>
      </c>
      <c r="E9097" s="219" t="s">
        <v>7705</v>
      </c>
      <c r="F9097" s="219" t="s">
        <v>6439</v>
      </c>
      <c r="G9097" s="219" t="s">
        <v>7973</v>
      </c>
      <c r="H9097" s="219" t="s">
        <v>5990</v>
      </c>
      <c r="I9097" s="220" t="s">
        <v>7202</v>
      </c>
      <c r="J9097" s="221">
        <v>5200</v>
      </c>
      <c r="K9097" s="221">
        <v>1</v>
      </c>
      <c r="L9097" s="221">
        <v>5200</v>
      </c>
    </row>
    <row r="9098" spans="1:12" s="167" customFormat="1">
      <c r="A9098" s="218" t="str">
        <f t="shared" si="59"/>
        <v>O221102058538일반상품</v>
      </c>
      <c r="B9098" s="219" t="s">
        <v>9495</v>
      </c>
      <c r="C9098" s="219" t="s">
        <v>8023</v>
      </c>
      <c r="D9098" s="219" t="s">
        <v>8065</v>
      </c>
      <c r="E9098" s="219" t="s">
        <v>7705</v>
      </c>
      <c r="F9098" s="219" t="s">
        <v>6439</v>
      </c>
      <c r="G9098" s="219" t="s">
        <v>7973</v>
      </c>
      <c r="H9098" s="219" t="s">
        <v>5990</v>
      </c>
      <c r="I9098" s="220" t="s">
        <v>8957</v>
      </c>
      <c r="J9098" s="221">
        <v>48000</v>
      </c>
      <c r="K9098" s="221">
        <v>3</v>
      </c>
      <c r="L9098" s="221">
        <v>144000</v>
      </c>
    </row>
    <row r="9099" spans="1:12" s="167" customFormat="1">
      <c r="A9099" s="218" t="str">
        <f t="shared" si="59"/>
        <v>O221102058537일반상품</v>
      </c>
      <c r="B9099" s="219" t="s">
        <v>9496</v>
      </c>
      <c r="C9099" s="219" t="s">
        <v>8023</v>
      </c>
      <c r="D9099" s="219" t="s">
        <v>8065</v>
      </c>
      <c r="E9099" s="219" t="s">
        <v>7705</v>
      </c>
      <c r="F9099" s="219" t="s">
        <v>6439</v>
      </c>
      <c r="G9099" s="219" t="s">
        <v>9534</v>
      </c>
      <c r="H9099" s="219" t="s">
        <v>5990</v>
      </c>
      <c r="I9099" s="220" t="s">
        <v>8960</v>
      </c>
      <c r="J9099" s="221">
        <v>41000</v>
      </c>
      <c r="K9099" s="221">
        <v>2</v>
      </c>
      <c r="L9099" s="221">
        <v>82000</v>
      </c>
    </row>
    <row r="9100" spans="1:12" s="167" customFormat="1">
      <c r="A9100" s="218" t="str">
        <f t="shared" si="59"/>
        <v>O221102058537일반상품</v>
      </c>
      <c r="B9100" s="219" t="s">
        <v>9496</v>
      </c>
      <c r="C9100" s="219" t="s">
        <v>8023</v>
      </c>
      <c r="D9100" s="219" t="s">
        <v>8065</v>
      </c>
      <c r="E9100" s="219" t="s">
        <v>7705</v>
      </c>
      <c r="F9100" s="219" t="s">
        <v>6439</v>
      </c>
      <c r="G9100" s="219" t="s">
        <v>9534</v>
      </c>
      <c r="H9100" s="219" t="s">
        <v>5990</v>
      </c>
      <c r="I9100" s="220" t="s">
        <v>8574</v>
      </c>
      <c r="J9100" s="221">
        <v>2250</v>
      </c>
      <c r="K9100" s="221">
        <v>2</v>
      </c>
      <c r="L9100" s="221">
        <v>4500</v>
      </c>
    </row>
    <row r="9101" spans="1:12" s="167" customFormat="1">
      <c r="A9101" s="218" t="str">
        <f t="shared" si="59"/>
        <v>O221102058537일반상품</v>
      </c>
      <c r="B9101" s="219" t="s">
        <v>9496</v>
      </c>
      <c r="C9101" s="219" t="s">
        <v>8023</v>
      </c>
      <c r="D9101" s="219" t="s">
        <v>8065</v>
      </c>
      <c r="E9101" s="219" t="s">
        <v>7705</v>
      </c>
      <c r="F9101" s="219" t="s">
        <v>6439</v>
      </c>
      <c r="G9101" s="219" t="s">
        <v>9534</v>
      </c>
      <c r="H9101" s="219" t="s">
        <v>5990</v>
      </c>
      <c r="I9101" s="220" t="s">
        <v>8413</v>
      </c>
      <c r="J9101" s="221">
        <v>8000</v>
      </c>
      <c r="K9101" s="221">
        <v>1</v>
      </c>
      <c r="L9101" s="221">
        <v>8000</v>
      </c>
    </row>
    <row r="9102" spans="1:12" s="167" customFormat="1">
      <c r="A9102" s="218" t="str">
        <f t="shared" si="59"/>
        <v>O221102058537일반상품</v>
      </c>
      <c r="B9102" s="219" t="s">
        <v>9496</v>
      </c>
      <c r="C9102" s="219" t="s">
        <v>8023</v>
      </c>
      <c r="D9102" s="219" t="s">
        <v>8065</v>
      </c>
      <c r="E9102" s="219" t="s">
        <v>7705</v>
      </c>
      <c r="F9102" s="219" t="s">
        <v>6439</v>
      </c>
      <c r="G9102" s="219" t="s">
        <v>9534</v>
      </c>
      <c r="H9102" s="219" t="s">
        <v>5990</v>
      </c>
      <c r="I9102" s="220" t="s">
        <v>9595</v>
      </c>
      <c r="J9102" s="221">
        <v>28600</v>
      </c>
      <c r="K9102" s="221">
        <v>1</v>
      </c>
      <c r="L9102" s="221">
        <v>28600</v>
      </c>
    </row>
    <row r="9103" spans="1:12" s="167" customFormat="1">
      <c r="A9103" s="218" t="str">
        <f t="shared" si="59"/>
        <v>O221102058537일반상품</v>
      </c>
      <c r="B9103" s="219" t="s">
        <v>9496</v>
      </c>
      <c r="C9103" s="219" t="s">
        <v>8023</v>
      </c>
      <c r="D9103" s="219" t="s">
        <v>8065</v>
      </c>
      <c r="E9103" s="219" t="s">
        <v>7705</v>
      </c>
      <c r="F9103" s="219" t="s">
        <v>6439</v>
      </c>
      <c r="G9103" s="219" t="s">
        <v>9534</v>
      </c>
      <c r="H9103" s="219" t="s">
        <v>5990</v>
      </c>
      <c r="I9103" s="220" t="s">
        <v>9022</v>
      </c>
      <c r="J9103" s="221">
        <v>7000</v>
      </c>
      <c r="K9103" s="221">
        <v>1</v>
      </c>
      <c r="L9103" s="221">
        <v>7000</v>
      </c>
    </row>
    <row r="9104" spans="1:12" s="167" customFormat="1">
      <c r="A9104" s="218" t="str">
        <f t="shared" si="59"/>
        <v>O221102058537일반상품</v>
      </c>
      <c r="B9104" s="219" t="s">
        <v>9496</v>
      </c>
      <c r="C9104" s="219" t="s">
        <v>8023</v>
      </c>
      <c r="D9104" s="219" t="s">
        <v>8065</v>
      </c>
      <c r="E9104" s="219" t="s">
        <v>7705</v>
      </c>
      <c r="F9104" s="219" t="s">
        <v>6439</v>
      </c>
      <c r="G9104" s="219" t="s">
        <v>9534</v>
      </c>
      <c r="H9104" s="219" t="s">
        <v>5990</v>
      </c>
      <c r="I9104" s="220" t="s">
        <v>8860</v>
      </c>
      <c r="J9104" s="221">
        <v>3070</v>
      </c>
      <c r="K9104" s="221">
        <v>2</v>
      </c>
      <c r="L9104" s="221">
        <v>6140</v>
      </c>
    </row>
    <row r="9105" spans="1:12" s="167" customFormat="1">
      <c r="A9105" s="218" t="str">
        <f t="shared" si="59"/>
        <v>O221102058537일반상품</v>
      </c>
      <c r="B9105" s="219" t="s">
        <v>9496</v>
      </c>
      <c r="C9105" s="219" t="s">
        <v>8023</v>
      </c>
      <c r="D9105" s="219" t="s">
        <v>8065</v>
      </c>
      <c r="E9105" s="219" t="s">
        <v>7705</v>
      </c>
      <c r="F9105" s="219" t="s">
        <v>6439</v>
      </c>
      <c r="G9105" s="219" t="s">
        <v>9534</v>
      </c>
      <c r="H9105" s="219" t="s">
        <v>5990</v>
      </c>
      <c r="I9105" s="220" t="s">
        <v>9720</v>
      </c>
      <c r="J9105" s="221">
        <v>2500</v>
      </c>
      <c r="K9105" s="221">
        <v>4</v>
      </c>
      <c r="L9105" s="221">
        <v>10000</v>
      </c>
    </row>
    <row r="9106" spans="1:12" s="167" customFormat="1">
      <c r="A9106" s="218" t="str">
        <f t="shared" si="59"/>
        <v>O221102058537일반상품</v>
      </c>
      <c r="B9106" s="219" t="s">
        <v>9496</v>
      </c>
      <c r="C9106" s="219" t="s">
        <v>8023</v>
      </c>
      <c r="D9106" s="219" t="s">
        <v>8065</v>
      </c>
      <c r="E9106" s="219" t="s">
        <v>7705</v>
      </c>
      <c r="F9106" s="219" t="s">
        <v>6439</v>
      </c>
      <c r="G9106" s="219" t="s">
        <v>9534</v>
      </c>
      <c r="H9106" s="219" t="s">
        <v>5990</v>
      </c>
      <c r="I9106" s="220" t="s">
        <v>8390</v>
      </c>
      <c r="J9106" s="221">
        <v>7040</v>
      </c>
      <c r="K9106" s="221">
        <v>1</v>
      </c>
      <c r="L9106" s="221">
        <v>7040</v>
      </c>
    </row>
    <row r="9107" spans="1:12" s="167" customFormat="1">
      <c r="A9107" s="218" t="str">
        <f t="shared" si="59"/>
        <v>O221102058537일반상품</v>
      </c>
      <c r="B9107" s="219" t="s">
        <v>9496</v>
      </c>
      <c r="C9107" s="219" t="s">
        <v>8023</v>
      </c>
      <c r="D9107" s="219" t="s">
        <v>8065</v>
      </c>
      <c r="E9107" s="219" t="s">
        <v>7705</v>
      </c>
      <c r="F9107" s="219" t="s">
        <v>6439</v>
      </c>
      <c r="G9107" s="219" t="s">
        <v>9534</v>
      </c>
      <c r="H9107" s="219" t="s">
        <v>5990</v>
      </c>
      <c r="I9107" s="220" t="s">
        <v>8564</v>
      </c>
      <c r="J9107" s="221">
        <v>2360</v>
      </c>
      <c r="K9107" s="221">
        <v>2</v>
      </c>
      <c r="L9107" s="221">
        <v>4720</v>
      </c>
    </row>
    <row r="9108" spans="1:12" s="167" customFormat="1">
      <c r="A9108" s="218" t="str">
        <f t="shared" si="59"/>
        <v>O221102058537일반상품</v>
      </c>
      <c r="B9108" s="219" t="s">
        <v>9496</v>
      </c>
      <c r="C9108" s="219" t="s">
        <v>8023</v>
      </c>
      <c r="D9108" s="219" t="s">
        <v>8065</v>
      </c>
      <c r="E9108" s="219" t="s">
        <v>7705</v>
      </c>
      <c r="F9108" s="219" t="s">
        <v>6439</v>
      </c>
      <c r="G9108" s="219" t="s">
        <v>9534</v>
      </c>
      <c r="H9108" s="219" t="s">
        <v>5990</v>
      </c>
      <c r="I9108" s="220" t="s">
        <v>8356</v>
      </c>
      <c r="J9108" s="221">
        <v>23500</v>
      </c>
      <c r="K9108" s="221">
        <v>1</v>
      </c>
      <c r="L9108" s="221">
        <v>23500</v>
      </c>
    </row>
    <row r="9109" spans="1:12" s="167" customFormat="1">
      <c r="A9109" s="218" t="str">
        <f t="shared" si="59"/>
        <v>O221102058537일반상품</v>
      </c>
      <c r="B9109" s="219" t="s">
        <v>9496</v>
      </c>
      <c r="C9109" s="219" t="s">
        <v>8023</v>
      </c>
      <c r="D9109" s="219" t="s">
        <v>8065</v>
      </c>
      <c r="E9109" s="219" t="s">
        <v>7705</v>
      </c>
      <c r="F9109" s="219" t="s">
        <v>6439</v>
      </c>
      <c r="G9109" s="219" t="s">
        <v>9534</v>
      </c>
      <c r="H9109" s="219" t="s">
        <v>5990</v>
      </c>
      <c r="I9109" s="220" t="s">
        <v>7234</v>
      </c>
      <c r="J9109" s="221">
        <v>6980</v>
      </c>
      <c r="K9109" s="221">
        <v>2</v>
      </c>
      <c r="L9109" s="221">
        <v>13960</v>
      </c>
    </row>
    <row r="9110" spans="1:12" s="167" customFormat="1">
      <c r="A9110" s="218" t="str">
        <f t="shared" si="59"/>
        <v>O221102058537일반상품</v>
      </c>
      <c r="B9110" s="219" t="s">
        <v>9496</v>
      </c>
      <c r="C9110" s="219" t="s">
        <v>8023</v>
      </c>
      <c r="D9110" s="219" t="s">
        <v>8065</v>
      </c>
      <c r="E9110" s="219" t="s">
        <v>7705</v>
      </c>
      <c r="F9110" s="219" t="s">
        <v>6439</v>
      </c>
      <c r="G9110" s="219" t="s">
        <v>9534</v>
      </c>
      <c r="H9110" s="219" t="s">
        <v>5990</v>
      </c>
      <c r="I9110" s="220" t="s">
        <v>8790</v>
      </c>
      <c r="J9110" s="221">
        <v>4800</v>
      </c>
      <c r="K9110" s="221">
        <v>2</v>
      </c>
      <c r="L9110" s="221">
        <v>9600</v>
      </c>
    </row>
    <row r="9111" spans="1:12" s="167" customFormat="1">
      <c r="A9111" s="218" t="str">
        <f t="shared" ref="A9111:A9174" si="60">B9111&amp;H9111</f>
        <v>O221102058537일반상품</v>
      </c>
      <c r="B9111" s="219" t="s">
        <v>9496</v>
      </c>
      <c r="C9111" s="219" t="s">
        <v>8023</v>
      </c>
      <c r="D9111" s="219" t="s">
        <v>8065</v>
      </c>
      <c r="E9111" s="219" t="s">
        <v>7705</v>
      </c>
      <c r="F9111" s="219" t="s">
        <v>6439</v>
      </c>
      <c r="G9111" s="219" t="s">
        <v>9534</v>
      </c>
      <c r="H9111" s="219" t="s">
        <v>5990</v>
      </c>
      <c r="I9111" s="220" t="s">
        <v>8392</v>
      </c>
      <c r="J9111" s="221">
        <v>4400</v>
      </c>
      <c r="K9111" s="221">
        <v>2</v>
      </c>
      <c r="L9111" s="221">
        <v>8800</v>
      </c>
    </row>
    <row r="9112" spans="1:12" s="167" customFormat="1">
      <c r="A9112" s="218" t="str">
        <f t="shared" si="60"/>
        <v>O221102058537일반상품</v>
      </c>
      <c r="B9112" s="219" t="s">
        <v>9496</v>
      </c>
      <c r="C9112" s="219" t="s">
        <v>8023</v>
      </c>
      <c r="D9112" s="219" t="s">
        <v>8065</v>
      </c>
      <c r="E9112" s="219" t="s">
        <v>7705</v>
      </c>
      <c r="F9112" s="219" t="s">
        <v>6439</v>
      </c>
      <c r="G9112" s="219" t="s">
        <v>9534</v>
      </c>
      <c r="H9112" s="219" t="s">
        <v>5990</v>
      </c>
      <c r="I9112" s="220" t="s">
        <v>9021</v>
      </c>
      <c r="J9112" s="221">
        <v>35000</v>
      </c>
      <c r="K9112" s="221">
        <v>1</v>
      </c>
      <c r="L9112" s="221">
        <v>35000</v>
      </c>
    </row>
    <row r="9113" spans="1:12" s="167" customFormat="1">
      <c r="A9113" s="218" t="str">
        <f t="shared" si="60"/>
        <v>O221102058537일반상품</v>
      </c>
      <c r="B9113" s="219" t="s">
        <v>9496</v>
      </c>
      <c r="C9113" s="219" t="s">
        <v>8023</v>
      </c>
      <c r="D9113" s="219" t="s">
        <v>8065</v>
      </c>
      <c r="E9113" s="219" t="s">
        <v>7705</v>
      </c>
      <c r="F9113" s="219" t="s">
        <v>6439</v>
      </c>
      <c r="G9113" s="219" t="s">
        <v>9534</v>
      </c>
      <c r="H9113" s="219" t="s">
        <v>5990</v>
      </c>
      <c r="I9113" s="220" t="s">
        <v>9714</v>
      </c>
      <c r="J9113" s="221">
        <v>47650</v>
      </c>
      <c r="K9113" s="221">
        <v>1</v>
      </c>
      <c r="L9113" s="221">
        <v>47650</v>
      </c>
    </row>
    <row r="9114" spans="1:12" s="167" customFormat="1">
      <c r="A9114" s="218" t="str">
        <f t="shared" si="60"/>
        <v>O221102058537일반상품</v>
      </c>
      <c r="B9114" s="219" t="s">
        <v>9496</v>
      </c>
      <c r="C9114" s="219" t="s">
        <v>8023</v>
      </c>
      <c r="D9114" s="219" t="s">
        <v>8065</v>
      </c>
      <c r="E9114" s="219" t="s">
        <v>7705</v>
      </c>
      <c r="F9114" s="219" t="s">
        <v>6439</v>
      </c>
      <c r="G9114" s="219" t="s">
        <v>9534</v>
      </c>
      <c r="H9114" s="219" t="s">
        <v>5990</v>
      </c>
      <c r="I9114" s="220" t="s">
        <v>8447</v>
      </c>
      <c r="J9114" s="221">
        <v>3400</v>
      </c>
      <c r="K9114" s="221">
        <v>1</v>
      </c>
      <c r="L9114" s="221">
        <v>3400</v>
      </c>
    </row>
    <row r="9115" spans="1:12" s="167" customFormat="1">
      <c r="A9115" s="218" t="str">
        <f t="shared" si="60"/>
        <v>O221102058536일반상품</v>
      </c>
      <c r="B9115" s="219" t="s">
        <v>9497</v>
      </c>
      <c r="C9115" s="219" t="s">
        <v>8023</v>
      </c>
      <c r="D9115" s="219" t="s">
        <v>8065</v>
      </c>
      <c r="E9115" s="219" t="s">
        <v>7705</v>
      </c>
      <c r="F9115" s="219" t="s">
        <v>6439</v>
      </c>
      <c r="G9115" s="219" t="s">
        <v>7872</v>
      </c>
      <c r="H9115" s="219" t="s">
        <v>5990</v>
      </c>
      <c r="I9115" s="220" t="s">
        <v>8493</v>
      </c>
      <c r="J9115" s="221">
        <v>5700</v>
      </c>
      <c r="K9115" s="221">
        <v>3</v>
      </c>
      <c r="L9115" s="221">
        <v>17100</v>
      </c>
    </row>
    <row r="9116" spans="1:12" s="167" customFormat="1">
      <c r="A9116" s="218" t="str">
        <f t="shared" si="60"/>
        <v>O221102058536일반상품</v>
      </c>
      <c r="B9116" s="219" t="s">
        <v>9497</v>
      </c>
      <c r="C9116" s="219" t="s">
        <v>8023</v>
      </c>
      <c r="D9116" s="219" t="s">
        <v>8065</v>
      </c>
      <c r="E9116" s="219" t="s">
        <v>7705</v>
      </c>
      <c r="F9116" s="219" t="s">
        <v>6439</v>
      </c>
      <c r="G9116" s="219" t="s">
        <v>7872</v>
      </c>
      <c r="H9116" s="219" t="s">
        <v>5990</v>
      </c>
      <c r="I9116" s="220" t="s">
        <v>7292</v>
      </c>
      <c r="J9116" s="221">
        <v>400</v>
      </c>
      <c r="K9116" s="221">
        <v>1</v>
      </c>
      <c r="L9116" s="221">
        <v>400</v>
      </c>
    </row>
    <row r="9117" spans="1:12" s="167" customFormat="1">
      <c r="A9117" s="218" t="str">
        <f t="shared" si="60"/>
        <v>O221102058536일반상품</v>
      </c>
      <c r="B9117" s="219" t="s">
        <v>9497</v>
      </c>
      <c r="C9117" s="219" t="s">
        <v>8023</v>
      </c>
      <c r="D9117" s="219" t="s">
        <v>8065</v>
      </c>
      <c r="E9117" s="219" t="s">
        <v>7705</v>
      </c>
      <c r="F9117" s="219" t="s">
        <v>6439</v>
      </c>
      <c r="G9117" s="219" t="s">
        <v>7872</v>
      </c>
      <c r="H9117" s="219" t="s">
        <v>5990</v>
      </c>
      <c r="I9117" s="220" t="s">
        <v>8696</v>
      </c>
      <c r="J9117" s="221">
        <v>45000</v>
      </c>
      <c r="K9117" s="221">
        <v>1</v>
      </c>
      <c r="L9117" s="221">
        <v>45000</v>
      </c>
    </row>
    <row r="9118" spans="1:12" s="167" customFormat="1">
      <c r="A9118" s="218" t="str">
        <f t="shared" si="60"/>
        <v>O221102058536일반상품</v>
      </c>
      <c r="B9118" s="219" t="s">
        <v>9497</v>
      </c>
      <c r="C9118" s="219" t="s">
        <v>8023</v>
      </c>
      <c r="D9118" s="219" t="s">
        <v>8065</v>
      </c>
      <c r="E9118" s="219" t="s">
        <v>7705</v>
      </c>
      <c r="F9118" s="219" t="s">
        <v>6439</v>
      </c>
      <c r="G9118" s="219" t="s">
        <v>7872</v>
      </c>
      <c r="H9118" s="219" t="s">
        <v>5990</v>
      </c>
      <c r="I9118" s="220" t="s">
        <v>8561</v>
      </c>
      <c r="J9118" s="221">
        <v>4000</v>
      </c>
      <c r="K9118" s="221">
        <v>2</v>
      </c>
      <c r="L9118" s="221">
        <v>8000</v>
      </c>
    </row>
    <row r="9119" spans="1:12" s="167" customFormat="1">
      <c r="A9119" s="218" t="str">
        <f t="shared" si="60"/>
        <v>O221102058536일반상품</v>
      </c>
      <c r="B9119" s="219" t="s">
        <v>9497</v>
      </c>
      <c r="C9119" s="219" t="s">
        <v>8023</v>
      </c>
      <c r="D9119" s="219" t="s">
        <v>8065</v>
      </c>
      <c r="E9119" s="219" t="s">
        <v>7705</v>
      </c>
      <c r="F9119" s="219" t="s">
        <v>6439</v>
      </c>
      <c r="G9119" s="219" t="s">
        <v>7872</v>
      </c>
      <c r="H9119" s="219" t="s">
        <v>5990</v>
      </c>
      <c r="I9119" s="220" t="s">
        <v>7252</v>
      </c>
      <c r="J9119" s="221">
        <v>2850</v>
      </c>
      <c r="K9119" s="221">
        <v>1</v>
      </c>
      <c r="L9119" s="221">
        <v>2850</v>
      </c>
    </row>
    <row r="9120" spans="1:12" s="167" customFormat="1">
      <c r="A9120" s="218" t="str">
        <f t="shared" si="60"/>
        <v>O221102058536일반상품</v>
      </c>
      <c r="B9120" s="219" t="s">
        <v>9497</v>
      </c>
      <c r="C9120" s="219" t="s">
        <v>8023</v>
      </c>
      <c r="D9120" s="219" t="s">
        <v>8065</v>
      </c>
      <c r="E9120" s="219" t="s">
        <v>7705</v>
      </c>
      <c r="F9120" s="219" t="s">
        <v>6439</v>
      </c>
      <c r="G9120" s="219" t="s">
        <v>7872</v>
      </c>
      <c r="H9120" s="219" t="s">
        <v>5990</v>
      </c>
      <c r="I9120" s="220" t="s">
        <v>7253</v>
      </c>
      <c r="J9120" s="221">
        <v>2850</v>
      </c>
      <c r="K9120" s="221">
        <v>1</v>
      </c>
      <c r="L9120" s="221">
        <v>2850</v>
      </c>
    </row>
    <row r="9121" spans="1:12" s="167" customFormat="1">
      <c r="A9121" s="218" t="str">
        <f t="shared" si="60"/>
        <v>O221102058536일반상품</v>
      </c>
      <c r="B9121" s="219" t="s">
        <v>9497</v>
      </c>
      <c r="C9121" s="219" t="s">
        <v>8023</v>
      </c>
      <c r="D9121" s="219" t="s">
        <v>8065</v>
      </c>
      <c r="E9121" s="219" t="s">
        <v>7705</v>
      </c>
      <c r="F9121" s="219" t="s">
        <v>6439</v>
      </c>
      <c r="G9121" s="219" t="s">
        <v>7872</v>
      </c>
      <c r="H9121" s="219" t="s">
        <v>5990</v>
      </c>
      <c r="I9121" s="220" t="s">
        <v>7254</v>
      </c>
      <c r="J9121" s="221">
        <v>2850</v>
      </c>
      <c r="K9121" s="221">
        <v>1</v>
      </c>
      <c r="L9121" s="221">
        <v>2850</v>
      </c>
    </row>
    <row r="9122" spans="1:12" s="167" customFormat="1">
      <c r="A9122" s="218" t="str">
        <f t="shared" si="60"/>
        <v>O221102058536일반상품</v>
      </c>
      <c r="B9122" s="219" t="s">
        <v>9497</v>
      </c>
      <c r="C9122" s="219" t="s">
        <v>8023</v>
      </c>
      <c r="D9122" s="219" t="s">
        <v>8065</v>
      </c>
      <c r="E9122" s="219" t="s">
        <v>7705</v>
      </c>
      <c r="F9122" s="219" t="s">
        <v>6439</v>
      </c>
      <c r="G9122" s="219" t="s">
        <v>7872</v>
      </c>
      <c r="H9122" s="219" t="s">
        <v>5990</v>
      </c>
      <c r="I9122" s="220" t="s">
        <v>8470</v>
      </c>
      <c r="J9122" s="221">
        <v>19700</v>
      </c>
      <c r="K9122" s="221">
        <v>1</v>
      </c>
      <c r="L9122" s="221">
        <v>19700</v>
      </c>
    </row>
    <row r="9123" spans="1:12" s="167" customFormat="1">
      <c r="A9123" s="218" t="str">
        <f t="shared" si="60"/>
        <v>O221102058536일반상품</v>
      </c>
      <c r="B9123" s="219" t="s">
        <v>9497</v>
      </c>
      <c r="C9123" s="219" t="s">
        <v>8023</v>
      </c>
      <c r="D9123" s="219" t="s">
        <v>8065</v>
      </c>
      <c r="E9123" s="219" t="s">
        <v>7705</v>
      </c>
      <c r="F9123" s="219" t="s">
        <v>6439</v>
      </c>
      <c r="G9123" s="219" t="s">
        <v>7872</v>
      </c>
      <c r="H9123" s="219" t="s">
        <v>5990</v>
      </c>
      <c r="I9123" s="220" t="s">
        <v>8668</v>
      </c>
      <c r="J9123" s="221">
        <v>3020</v>
      </c>
      <c r="K9123" s="221">
        <v>1</v>
      </c>
      <c r="L9123" s="221">
        <v>3020</v>
      </c>
    </row>
    <row r="9124" spans="1:12" s="167" customFormat="1">
      <c r="A9124" s="218" t="str">
        <f t="shared" si="60"/>
        <v>O221102058536일반상품</v>
      </c>
      <c r="B9124" s="219" t="s">
        <v>9497</v>
      </c>
      <c r="C9124" s="219" t="s">
        <v>8023</v>
      </c>
      <c r="D9124" s="219" t="s">
        <v>8065</v>
      </c>
      <c r="E9124" s="219" t="s">
        <v>7705</v>
      </c>
      <c r="F9124" s="219" t="s">
        <v>6439</v>
      </c>
      <c r="G9124" s="219" t="s">
        <v>7872</v>
      </c>
      <c r="H9124" s="219" t="s">
        <v>5990</v>
      </c>
      <c r="I9124" s="220" t="s">
        <v>8496</v>
      </c>
      <c r="J9124" s="221">
        <v>3080</v>
      </c>
      <c r="K9124" s="221">
        <v>1</v>
      </c>
      <c r="L9124" s="221">
        <v>3080</v>
      </c>
    </row>
    <row r="9125" spans="1:12" s="167" customFormat="1">
      <c r="A9125" s="218" t="str">
        <f t="shared" si="60"/>
        <v>O221102058536일반상품</v>
      </c>
      <c r="B9125" s="219" t="s">
        <v>9497</v>
      </c>
      <c r="C9125" s="219" t="s">
        <v>8023</v>
      </c>
      <c r="D9125" s="219" t="s">
        <v>8065</v>
      </c>
      <c r="E9125" s="219" t="s">
        <v>7705</v>
      </c>
      <c r="F9125" s="219" t="s">
        <v>6439</v>
      </c>
      <c r="G9125" s="219" t="s">
        <v>7872</v>
      </c>
      <c r="H9125" s="219" t="s">
        <v>5990</v>
      </c>
      <c r="I9125" s="220" t="s">
        <v>8377</v>
      </c>
      <c r="J9125" s="221">
        <v>49500</v>
      </c>
      <c r="K9125" s="221">
        <v>2</v>
      </c>
      <c r="L9125" s="221">
        <v>99000</v>
      </c>
    </row>
    <row r="9126" spans="1:12" s="167" customFormat="1">
      <c r="A9126" s="218" t="str">
        <f t="shared" si="60"/>
        <v>O221102058536일반상품</v>
      </c>
      <c r="B9126" s="219" t="s">
        <v>9497</v>
      </c>
      <c r="C9126" s="219" t="s">
        <v>8023</v>
      </c>
      <c r="D9126" s="219" t="s">
        <v>8065</v>
      </c>
      <c r="E9126" s="219" t="s">
        <v>7705</v>
      </c>
      <c r="F9126" s="219" t="s">
        <v>6439</v>
      </c>
      <c r="G9126" s="219" t="s">
        <v>7872</v>
      </c>
      <c r="H9126" s="219" t="s">
        <v>5990</v>
      </c>
      <c r="I9126" s="220" t="s">
        <v>8402</v>
      </c>
      <c r="J9126" s="221">
        <v>31900</v>
      </c>
      <c r="K9126" s="221">
        <v>1</v>
      </c>
      <c r="L9126" s="221">
        <v>31900</v>
      </c>
    </row>
    <row r="9127" spans="1:12" s="167" customFormat="1">
      <c r="A9127" s="218" t="str">
        <f t="shared" si="60"/>
        <v>O221102058536일반상품</v>
      </c>
      <c r="B9127" s="219" t="s">
        <v>9497</v>
      </c>
      <c r="C9127" s="219" t="s">
        <v>8023</v>
      </c>
      <c r="D9127" s="219" t="s">
        <v>8065</v>
      </c>
      <c r="E9127" s="219" t="s">
        <v>7705</v>
      </c>
      <c r="F9127" s="219" t="s">
        <v>6439</v>
      </c>
      <c r="G9127" s="219" t="s">
        <v>7872</v>
      </c>
      <c r="H9127" s="219" t="s">
        <v>5990</v>
      </c>
      <c r="I9127" s="220" t="s">
        <v>8487</v>
      </c>
      <c r="J9127" s="221">
        <v>3073</v>
      </c>
      <c r="K9127" s="221">
        <v>1</v>
      </c>
      <c r="L9127" s="221">
        <v>3073</v>
      </c>
    </row>
    <row r="9128" spans="1:12" s="167" customFormat="1">
      <c r="A9128" s="218" t="str">
        <f t="shared" si="60"/>
        <v>O221102058536일반상품</v>
      </c>
      <c r="B9128" s="219" t="s">
        <v>9497</v>
      </c>
      <c r="C9128" s="219" t="s">
        <v>8023</v>
      </c>
      <c r="D9128" s="219" t="s">
        <v>8065</v>
      </c>
      <c r="E9128" s="219" t="s">
        <v>7705</v>
      </c>
      <c r="F9128" s="219" t="s">
        <v>6439</v>
      </c>
      <c r="G9128" s="219" t="s">
        <v>7872</v>
      </c>
      <c r="H9128" s="219" t="s">
        <v>5990</v>
      </c>
      <c r="I9128" s="220" t="s">
        <v>8772</v>
      </c>
      <c r="J9128" s="221">
        <v>3170</v>
      </c>
      <c r="K9128" s="221">
        <v>1</v>
      </c>
      <c r="L9128" s="221">
        <v>3170</v>
      </c>
    </row>
    <row r="9129" spans="1:12" s="167" customFormat="1">
      <c r="A9129" s="218" t="str">
        <f t="shared" si="60"/>
        <v>O221102058536일반상품</v>
      </c>
      <c r="B9129" s="219" t="s">
        <v>9497</v>
      </c>
      <c r="C9129" s="219" t="s">
        <v>8023</v>
      </c>
      <c r="D9129" s="219" t="s">
        <v>8065</v>
      </c>
      <c r="E9129" s="219" t="s">
        <v>7705</v>
      </c>
      <c r="F9129" s="219" t="s">
        <v>6439</v>
      </c>
      <c r="G9129" s="219" t="s">
        <v>7872</v>
      </c>
      <c r="H9129" s="219" t="s">
        <v>5990</v>
      </c>
      <c r="I9129" s="220" t="s">
        <v>8773</v>
      </c>
      <c r="J9129" s="221">
        <v>3020</v>
      </c>
      <c r="K9129" s="221">
        <v>1</v>
      </c>
      <c r="L9129" s="221">
        <v>3020</v>
      </c>
    </row>
    <row r="9130" spans="1:12" s="167" customFormat="1">
      <c r="A9130" s="218" t="str">
        <f t="shared" si="60"/>
        <v>O221102058536일반상품</v>
      </c>
      <c r="B9130" s="219" t="s">
        <v>9497</v>
      </c>
      <c r="C9130" s="219" t="s">
        <v>8023</v>
      </c>
      <c r="D9130" s="219" t="s">
        <v>8065</v>
      </c>
      <c r="E9130" s="219" t="s">
        <v>7705</v>
      </c>
      <c r="F9130" s="219" t="s">
        <v>6439</v>
      </c>
      <c r="G9130" s="219" t="s">
        <v>7872</v>
      </c>
      <c r="H9130" s="219" t="s">
        <v>5990</v>
      </c>
      <c r="I9130" s="220" t="s">
        <v>8567</v>
      </c>
      <c r="J9130" s="221">
        <v>4340</v>
      </c>
      <c r="K9130" s="221">
        <v>2</v>
      </c>
      <c r="L9130" s="221">
        <v>8680</v>
      </c>
    </row>
    <row r="9131" spans="1:12" s="167" customFormat="1">
      <c r="A9131" s="218" t="str">
        <f t="shared" si="60"/>
        <v>O221102058536일반상품</v>
      </c>
      <c r="B9131" s="219" t="s">
        <v>9497</v>
      </c>
      <c r="C9131" s="219" t="s">
        <v>8023</v>
      </c>
      <c r="D9131" s="219" t="s">
        <v>8065</v>
      </c>
      <c r="E9131" s="219" t="s">
        <v>7705</v>
      </c>
      <c r="F9131" s="219" t="s">
        <v>6439</v>
      </c>
      <c r="G9131" s="219" t="s">
        <v>7872</v>
      </c>
      <c r="H9131" s="219" t="s">
        <v>5990</v>
      </c>
      <c r="I9131" s="220" t="s">
        <v>8024</v>
      </c>
      <c r="J9131" s="221">
        <v>8900</v>
      </c>
      <c r="K9131" s="221">
        <v>1</v>
      </c>
      <c r="L9131" s="221">
        <v>8900</v>
      </c>
    </row>
    <row r="9132" spans="1:12" s="167" customFormat="1">
      <c r="A9132" s="218" t="str">
        <f t="shared" si="60"/>
        <v>O221102058536일반상품</v>
      </c>
      <c r="B9132" s="219" t="s">
        <v>9497</v>
      </c>
      <c r="C9132" s="219" t="s">
        <v>8023</v>
      </c>
      <c r="D9132" s="219" t="s">
        <v>8065</v>
      </c>
      <c r="E9132" s="219" t="s">
        <v>7705</v>
      </c>
      <c r="F9132" s="219" t="s">
        <v>6439</v>
      </c>
      <c r="G9132" s="219" t="s">
        <v>7872</v>
      </c>
      <c r="H9132" s="219" t="s">
        <v>5990</v>
      </c>
      <c r="I9132" s="220" t="s">
        <v>8445</v>
      </c>
      <c r="J9132" s="221">
        <v>11200</v>
      </c>
      <c r="K9132" s="221">
        <v>1</v>
      </c>
      <c r="L9132" s="221">
        <v>11200</v>
      </c>
    </row>
    <row r="9133" spans="1:12" s="167" customFormat="1">
      <c r="A9133" s="218" t="str">
        <f t="shared" si="60"/>
        <v>O221102058536일반상품</v>
      </c>
      <c r="B9133" s="219" t="s">
        <v>9497</v>
      </c>
      <c r="C9133" s="219" t="s">
        <v>8023</v>
      </c>
      <c r="D9133" s="219" t="s">
        <v>8065</v>
      </c>
      <c r="E9133" s="219" t="s">
        <v>7705</v>
      </c>
      <c r="F9133" s="219" t="s">
        <v>6439</v>
      </c>
      <c r="G9133" s="219" t="s">
        <v>7872</v>
      </c>
      <c r="H9133" s="219" t="s">
        <v>5990</v>
      </c>
      <c r="I9133" s="220" t="s">
        <v>9044</v>
      </c>
      <c r="J9133" s="221">
        <v>13000</v>
      </c>
      <c r="K9133" s="221">
        <v>1</v>
      </c>
      <c r="L9133" s="221">
        <v>13000</v>
      </c>
    </row>
    <row r="9134" spans="1:12" s="167" customFormat="1">
      <c r="A9134" s="218" t="str">
        <f t="shared" si="60"/>
        <v>O221102058536일반상품</v>
      </c>
      <c r="B9134" s="219" t="s">
        <v>9497</v>
      </c>
      <c r="C9134" s="219" t="s">
        <v>8023</v>
      </c>
      <c r="D9134" s="219" t="s">
        <v>8065</v>
      </c>
      <c r="E9134" s="219" t="s">
        <v>7705</v>
      </c>
      <c r="F9134" s="219" t="s">
        <v>6439</v>
      </c>
      <c r="G9134" s="219" t="s">
        <v>7872</v>
      </c>
      <c r="H9134" s="219" t="s">
        <v>5990</v>
      </c>
      <c r="I9134" s="220" t="s">
        <v>9045</v>
      </c>
      <c r="J9134" s="221">
        <v>13200</v>
      </c>
      <c r="K9134" s="221">
        <v>1</v>
      </c>
      <c r="L9134" s="221">
        <v>13200</v>
      </c>
    </row>
    <row r="9135" spans="1:12" s="167" customFormat="1">
      <c r="A9135" s="218" t="str">
        <f t="shared" si="60"/>
        <v>O221102058535일반상품</v>
      </c>
      <c r="B9135" s="219" t="s">
        <v>9498</v>
      </c>
      <c r="C9135" s="219" t="s">
        <v>8023</v>
      </c>
      <c r="D9135" s="219" t="s">
        <v>8065</v>
      </c>
      <c r="E9135" s="219" t="s">
        <v>7705</v>
      </c>
      <c r="F9135" s="219" t="s">
        <v>6439</v>
      </c>
      <c r="G9135" s="219" t="s">
        <v>7808</v>
      </c>
      <c r="H9135" s="219" t="s">
        <v>5990</v>
      </c>
      <c r="I9135" s="220" t="s">
        <v>9630</v>
      </c>
      <c r="J9135" s="221">
        <v>900</v>
      </c>
      <c r="K9135" s="221">
        <v>1</v>
      </c>
      <c r="L9135" s="221">
        <v>900</v>
      </c>
    </row>
    <row r="9136" spans="1:12" s="167" customFormat="1">
      <c r="A9136" s="218" t="str">
        <f t="shared" si="60"/>
        <v>O221102058535일반상품</v>
      </c>
      <c r="B9136" s="219" t="s">
        <v>9498</v>
      </c>
      <c r="C9136" s="219" t="s">
        <v>8023</v>
      </c>
      <c r="D9136" s="219" t="s">
        <v>8065</v>
      </c>
      <c r="E9136" s="219" t="s">
        <v>7705</v>
      </c>
      <c r="F9136" s="219" t="s">
        <v>6439</v>
      </c>
      <c r="G9136" s="219" t="s">
        <v>7808</v>
      </c>
      <c r="H9136" s="219" t="s">
        <v>5990</v>
      </c>
      <c r="I9136" s="220" t="s">
        <v>9586</v>
      </c>
      <c r="J9136" s="221">
        <v>68400</v>
      </c>
      <c r="K9136" s="221">
        <v>1</v>
      </c>
      <c r="L9136" s="221">
        <v>68400</v>
      </c>
    </row>
    <row r="9137" spans="1:12" s="167" customFormat="1">
      <c r="A9137" s="218" t="str">
        <f t="shared" si="60"/>
        <v>O221102058535일반상품</v>
      </c>
      <c r="B9137" s="219" t="s">
        <v>9498</v>
      </c>
      <c r="C9137" s="219" t="s">
        <v>8023</v>
      </c>
      <c r="D9137" s="219" t="s">
        <v>8065</v>
      </c>
      <c r="E9137" s="219" t="s">
        <v>7705</v>
      </c>
      <c r="F9137" s="219" t="s">
        <v>6439</v>
      </c>
      <c r="G9137" s="219" t="s">
        <v>7808</v>
      </c>
      <c r="H9137" s="219" t="s">
        <v>5990</v>
      </c>
      <c r="I9137" s="220" t="s">
        <v>9719</v>
      </c>
      <c r="J9137" s="221">
        <v>15000</v>
      </c>
      <c r="K9137" s="221">
        <v>2</v>
      </c>
      <c r="L9137" s="221">
        <v>30000</v>
      </c>
    </row>
    <row r="9138" spans="1:12" s="167" customFormat="1">
      <c r="A9138" s="218" t="str">
        <f t="shared" si="60"/>
        <v>O221102058535일반상품</v>
      </c>
      <c r="B9138" s="219" t="s">
        <v>9498</v>
      </c>
      <c r="C9138" s="219" t="s">
        <v>8023</v>
      </c>
      <c r="D9138" s="219" t="s">
        <v>8065</v>
      </c>
      <c r="E9138" s="219" t="s">
        <v>7705</v>
      </c>
      <c r="F9138" s="219" t="s">
        <v>6439</v>
      </c>
      <c r="G9138" s="219" t="s">
        <v>7808</v>
      </c>
      <c r="H9138" s="219" t="s">
        <v>5990</v>
      </c>
      <c r="I9138" s="220" t="s">
        <v>9721</v>
      </c>
      <c r="J9138" s="221">
        <v>63750</v>
      </c>
      <c r="K9138" s="221">
        <v>1</v>
      </c>
      <c r="L9138" s="221">
        <v>63750</v>
      </c>
    </row>
    <row r="9139" spans="1:12" s="167" customFormat="1">
      <c r="A9139" s="218" t="str">
        <f t="shared" si="60"/>
        <v>O221102058535일반상품</v>
      </c>
      <c r="B9139" s="219" t="s">
        <v>9498</v>
      </c>
      <c r="C9139" s="219" t="s">
        <v>8023</v>
      </c>
      <c r="D9139" s="219" t="s">
        <v>8065</v>
      </c>
      <c r="E9139" s="219" t="s">
        <v>7705</v>
      </c>
      <c r="F9139" s="219" t="s">
        <v>6439</v>
      </c>
      <c r="G9139" s="219" t="s">
        <v>7808</v>
      </c>
      <c r="H9139" s="219" t="s">
        <v>5990</v>
      </c>
      <c r="I9139" s="220" t="s">
        <v>8470</v>
      </c>
      <c r="J9139" s="221">
        <v>19700</v>
      </c>
      <c r="K9139" s="221">
        <v>1</v>
      </c>
      <c r="L9139" s="221">
        <v>19700</v>
      </c>
    </row>
    <row r="9140" spans="1:12" s="167" customFormat="1">
      <c r="A9140" s="218" t="str">
        <f t="shared" si="60"/>
        <v>O221102058535일반상품</v>
      </c>
      <c r="B9140" s="219" t="s">
        <v>9498</v>
      </c>
      <c r="C9140" s="219" t="s">
        <v>8023</v>
      </c>
      <c r="D9140" s="219" t="s">
        <v>8065</v>
      </c>
      <c r="E9140" s="219" t="s">
        <v>7705</v>
      </c>
      <c r="F9140" s="219" t="s">
        <v>6439</v>
      </c>
      <c r="G9140" s="219" t="s">
        <v>7808</v>
      </c>
      <c r="H9140" s="219" t="s">
        <v>5990</v>
      </c>
      <c r="I9140" s="220" t="s">
        <v>9685</v>
      </c>
      <c r="J9140" s="221">
        <v>10900</v>
      </c>
      <c r="K9140" s="221">
        <v>2</v>
      </c>
      <c r="L9140" s="221">
        <v>21800</v>
      </c>
    </row>
    <row r="9141" spans="1:12" s="167" customFormat="1">
      <c r="A9141" s="218" t="str">
        <f t="shared" si="60"/>
        <v>O221102058535일반상품</v>
      </c>
      <c r="B9141" s="219" t="s">
        <v>9498</v>
      </c>
      <c r="C9141" s="219" t="s">
        <v>8023</v>
      </c>
      <c r="D9141" s="219" t="s">
        <v>8065</v>
      </c>
      <c r="E9141" s="219" t="s">
        <v>7705</v>
      </c>
      <c r="F9141" s="219" t="s">
        <v>6439</v>
      </c>
      <c r="G9141" s="219" t="s">
        <v>7808</v>
      </c>
      <c r="H9141" s="219" t="s">
        <v>5990</v>
      </c>
      <c r="I9141" s="220" t="s">
        <v>7220</v>
      </c>
      <c r="J9141" s="221">
        <v>670</v>
      </c>
      <c r="K9141" s="221">
        <v>1</v>
      </c>
      <c r="L9141" s="221">
        <v>670</v>
      </c>
    </row>
    <row r="9142" spans="1:12" s="167" customFormat="1">
      <c r="A9142" s="218" t="str">
        <f t="shared" si="60"/>
        <v>O221102058535일반상품</v>
      </c>
      <c r="B9142" s="219" t="s">
        <v>9498</v>
      </c>
      <c r="C9142" s="219" t="s">
        <v>8023</v>
      </c>
      <c r="D9142" s="219" t="s">
        <v>8065</v>
      </c>
      <c r="E9142" s="219" t="s">
        <v>7705</v>
      </c>
      <c r="F9142" s="219" t="s">
        <v>6439</v>
      </c>
      <c r="G9142" s="219" t="s">
        <v>7808</v>
      </c>
      <c r="H9142" s="219" t="s">
        <v>5990</v>
      </c>
      <c r="I9142" s="220" t="s">
        <v>8746</v>
      </c>
      <c r="J9142" s="221">
        <v>1000</v>
      </c>
      <c r="K9142" s="221">
        <v>1</v>
      </c>
      <c r="L9142" s="221">
        <v>1000</v>
      </c>
    </row>
    <row r="9143" spans="1:12" s="167" customFormat="1">
      <c r="A9143" s="218" t="str">
        <f t="shared" si="60"/>
        <v>O221102058535일반상품</v>
      </c>
      <c r="B9143" s="219" t="s">
        <v>9498</v>
      </c>
      <c r="C9143" s="219" t="s">
        <v>8023</v>
      </c>
      <c r="D9143" s="219" t="s">
        <v>8065</v>
      </c>
      <c r="E9143" s="219" t="s">
        <v>7705</v>
      </c>
      <c r="F9143" s="219" t="s">
        <v>6439</v>
      </c>
      <c r="G9143" s="219" t="s">
        <v>7808</v>
      </c>
      <c r="H9143" s="219" t="s">
        <v>5990</v>
      </c>
      <c r="I9143" s="220" t="s">
        <v>9722</v>
      </c>
      <c r="J9143" s="221">
        <v>18900</v>
      </c>
      <c r="K9143" s="221">
        <v>1</v>
      </c>
      <c r="L9143" s="221">
        <v>18900</v>
      </c>
    </row>
    <row r="9144" spans="1:12" s="167" customFormat="1">
      <c r="A9144" s="218" t="str">
        <f t="shared" si="60"/>
        <v>O221102058535일반상품</v>
      </c>
      <c r="B9144" s="219" t="s">
        <v>9498</v>
      </c>
      <c r="C9144" s="219" t="s">
        <v>8023</v>
      </c>
      <c r="D9144" s="219" t="s">
        <v>8065</v>
      </c>
      <c r="E9144" s="219" t="s">
        <v>7705</v>
      </c>
      <c r="F9144" s="219" t="s">
        <v>6439</v>
      </c>
      <c r="G9144" s="219" t="s">
        <v>7808</v>
      </c>
      <c r="H9144" s="219" t="s">
        <v>5990</v>
      </c>
      <c r="I9144" s="220" t="s">
        <v>9714</v>
      </c>
      <c r="J9144" s="221">
        <v>47650</v>
      </c>
      <c r="K9144" s="221">
        <v>1</v>
      </c>
      <c r="L9144" s="221">
        <v>47650</v>
      </c>
    </row>
    <row r="9145" spans="1:12" s="167" customFormat="1">
      <c r="A9145" s="218" t="str">
        <f t="shared" si="60"/>
        <v>O221102058535일반상품</v>
      </c>
      <c r="B9145" s="219" t="s">
        <v>9498</v>
      </c>
      <c r="C9145" s="219" t="s">
        <v>8023</v>
      </c>
      <c r="D9145" s="219" t="s">
        <v>8065</v>
      </c>
      <c r="E9145" s="219" t="s">
        <v>7705</v>
      </c>
      <c r="F9145" s="219" t="s">
        <v>6439</v>
      </c>
      <c r="G9145" s="219" t="s">
        <v>7808</v>
      </c>
      <c r="H9145" s="219" t="s">
        <v>5990</v>
      </c>
      <c r="I9145" s="220" t="s">
        <v>8710</v>
      </c>
      <c r="J9145" s="221">
        <v>1040</v>
      </c>
      <c r="K9145" s="221">
        <v>1</v>
      </c>
      <c r="L9145" s="221">
        <v>1040</v>
      </c>
    </row>
    <row r="9146" spans="1:12" s="167" customFormat="1">
      <c r="A9146" s="218" t="str">
        <f t="shared" si="60"/>
        <v>O221102058535일반상품</v>
      </c>
      <c r="B9146" s="219" t="s">
        <v>9498</v>
      </c>
      <c r="C9146" s="219" t="s">
        <v>8023</v>
      </c>
      <c r="D9146" s="219" t="s">
        <v>8065</v>
      </c>
      <c r="E9146" s="219" t="s">
        <v>7705</v>
      </c>
      <c r="F9146" s="219" t="s">
        <v>6439</v>
      </c>
      <c r="G9146" s="219" t="s">
        <v>7808</v>
      </c>
      <c r="H9146" s="219" t="s">
        <v>5990</v>
      </c>
      <c r="I9146" s="220" t="s">
        <v>9723</v>
      </c>
      <c r="J9146" s="221">
        <v>26180</v>
      </c>
      <c r="K9146" s="221">
        <v>1</v>
      </c>
      <c r="L9146" s="221">
        <v>26180</v>
      </c>
    </row>
    <row r="9147" spans="1:12" s="167" customFormat="1">
      <c r="A9147" s="218" t="str">
        <f t="shared" si="60"/>
        <v>O221110058790일반상품</v>
      </c>
      <c r="B9147" s="219" t="s">
        <v>9499</v>
      </c>
      <c r="C9147" s="219" t="s">
        <v>8023</v>
      </c>
      <c r="D9147" s="219" t="s">
        <v>8065</v>
      </c>
      <c r="E9147" s="219" t="s">
        <v>6392</v>
      </c>
      <c r="F9147" s="219" t="s">
        <v>7718</v>
      </c>
      <c r="G9147" s="219" t="s">
        <v>9535</v>
      </c>
      <c r="H9147" s="219" t="s">
        <v>5990</v>
      </c>
      <c r="I9147" s="220" t="s">
        <v>8930</v>
      </c>
      <c r="J9147" s="221">
        <v>23200</v>
      </c>
      <c r="K9147" s="221">
        <v>1</v>
      </c>
      <c r="L9147" s="221">
        <v>23200</v>
      </c>
    </row>
    <row r="9148" spans="1:12" s="167" customFormat="1">
      <c r="A9148" s="218" t="str">
        <f t="shared" si="60"/>
        <v>O221110058790일반상품</v>
      </c>
      <c r="B9148" s="219" t="s">
        <v>9499</v>
      </c>
      <c r="C9148" s="219" t="s">
        <v>8023</v>
      </c>
      <c r="D9148" s="219" t="s">
        <v>8065</v>
      </c>
      <c r="E9148" s="219" t="s">
        <v>6392</v>
      </c>
      <c r="F9148" s="219" t="s">
        <v>7718</v>
      </c>
      <c r="G9148" s="219" t="s">
        <v>9535</v>
      </c>
      <c r="H9148" s="219" t="s">
        <v>5990</v>
      </c>
      <c r="I9148" s="220" t="s">
        <v>9593</v>
      </c>
      <c r="J9148" s="221">
        <v>7900</v>
      </c>
      <c r="K9148" s="221">
        <v>1</v>
      </c>
      <c r="L9148" s="221">
        <v>7900</v>
      </c>
    </row>
    <row r="9149" spans="1:12" s="167" customFormat="1">
      <c r="A9149" s="218" t="str">
        <f t="shared" si="60"/>
        <v>O221110058790일반상품</v>
      </c>
      <c r="B9149" s="219" t="s">
        <v>9499</v>
      </c>
      <c r="C9149" s="219" t="s">
        <v>8023</v>
      </c>
      <c r="D9149" s="219" t="s">
        <v>8065</v>
      </c>
      <c r="E9149" s="219" t="s">
        <v>6392</v>
      </c>
      <c r="F9149" s="219" t="s">
        <v>7718</v>
      </c>
      <c r="G9149" s="219" t="s">
        <v>9535</v>
      </c>
      <c r="H9149" s="219" t="s">
        <v>5990</v>
      </c>
      <c r="I9149" s="220" t="s">
        <v>8638</v>
      </c>
      <c r="J9149" s="221">
        <v>2980</v>
      </c>
      <c r="K9149" s="221">
        <v>1</v>
      </c>
      <c r="L9149" s="221">
        <v>2980</v>
      </c>
    </row>
    <row r="9150" spans="1:12" s="167" customFormat="1">
      <c r="A9150" s="218" t="str">
        <f t="shared" si="60"/>
        <v>O221110058790일반상품</v>
      </c>
      <c r="B9150" s="219" t="s">
        <v>9499</v>
      </c>
      <c r="C9150" s="219" t="s">
        <v>8023</v>
      </c>
      <c r="D9150" s="219" t="s">
        <v>8065</v>
      </c>
      <c r="E9150" s="219" t="s">
        <v>6392</v>
      </c>
      <c r="F9150" s="219" t="s">
        <v>7718</v>
      </c>
      <c r="G9150" s="219" t="s">
        <v>9535</v>
      </c>
      <c r="H9150" s="219" t="s">
        <v>5990</v>
      </c>
      <c r="I9150" s="220" t="s">
        <v>8661</v>
      </c>
      <c r="J9150" s="221">
        <v>1800</v>
      </c>
      <c r="K9150" s="221">
        <v>1</v>
      </c>
      <c r="L9150" s="221">
        <v>1800</v>
      </c>
    </row>
    <row r="9151" spans="1:12" s="167" customFormat="1">
      <c r="A9151" s="218" t="str">
        <f t="shared" si="60"/>
        <v>O221110058790일반상품</v>
      </c>
      <c r="B9151" s="219" t="s">
        <v>9499</v>
      </c>
      <c r="C9151" s="219" t="s">
        <v>8023</v>
      </c>
      <c r="D9151" s="219" t="s">
        <v>8065</v>
      </c>
      <c r="E9151" s="219" t="s">
        <v>6392</v>
      </c>
      <c r="F9151" s="219" t="s">
        <v>7718</v>
      </c>
      <c r="G9151" s="219" t="s">
        <v>9535</v>
      </c>
      <c r="H9151" s="219" t="s">
        <v>5990</v>
      </c>
      <c r="I9151" s="220" t="s">
        <v>8027</v>
      </c>
      <c r="J9151" s="221">
        <v>3600</v>
      </c>
      <c r="K9151" s="221">
        <v>3</v>
      </c>
      <c r="L9151" s="221">
        <v>10800</v>
      </c>
    </row>
    <row r="9152" spans="1:12" s="167" customFormat="1">
      <c r="A9152" s="218" t="str">
        <f t="shared" si="60"/>
        <v>O221110058790일반상품</v>
      </c>
      <c r="B9152" s="219" t="s">
        <v>9499</v>
      </c>
      <c r="C9152" s="219" t="s">
        <v>8023</v>
      </c>
      <c r="D9152" s="219" t="s">
        <v>8065</v>
      </c>
      <c r="E9152" s="219" t="s">
        <v>6392</v>
      </c>
      <c r="F9152" s="219" t="s">
        <v>7718</v>
      </c>
      <c r="G9152" s="219" t="s">
        <v>9535</v>
      </c>
      <c r="H9152" s="219" t="s">
        <v>5990</v>
      </c>
      <c r="I9152" s="220" t="s">
        <v>8364</v>
      </c>
      <c r="J9152" s="221">
        <v>2700</v>
      </c>
      <c r="K9152" s="221">
        <v>1</v>
      </c>
      <c r="L9152" s="221">
        <v>2700</v>
      </c>
    </row>
    <row r="9153" spans="1:12" s="167" customFormat="1">
      <c r="A9153" s="218" t="str">
        <f t="shared" si="60"/>
        <v>O221110058790일반상품</v>
      </c>
      <c r="B9153" s="219" t="s">
        <v>9499</v>
      </c>
      <c r="C9153" s="219" t="s">
        <v>8023</v>
      </c>
      <c r="D9153" s="219" t="s">
        <v>8065</v>
      </c>
      <c r="E9153" s="219" t="s">
        <v>6392</v>
      </c>
      <c r="F9153" s="219" t="s">
        <v>7718</v>
      </c>
      <c r="G9153" s="219" t="s">
        <v>9535</v>
      </c>
      <c r="H9153" s="219" t="s">
        <v>5990</v>
      </c>
      <c r="I9153" s="220" t="s">
        <v>7267</v>
      </c>
      <c r="J9153" s="221">
        <v>1073</v>
      </c>
      <c r="K9153" s="221">
        <v>1</v>
      </c>
      <c r="L9153" s="221">
        <v>1073</v>
      </c>
    </row>
    <row r="9154" spans="1:12" s="167" customFormat="1">
      <c r="A9154" s="218" t="str">
        <f t="shared" si="60"/>
        <v>O221110058790일반상품</v>
      </c>
      <c r="B9154" s="219" t="s">
        <v>9499</v>
      </c>
      <c r="C9154" s="219" t="s">
        <v>8023</v>
      </c>
      <c r="D9154" s="219" t="s">
        <v>8065</v>
      </c>
      <c r="E9154" s="219" t="s">
        <v>6392</v>
      </c>
      <c r="F9154" s="219" t="s">
        <v>7718</v>
      </c>
      <c r="G9154" s="219" t="s">
        <v>9535</v>
      </c>
      <c r="H9154" s="219" t="s">
        <v>5990</v>
      </c>
      <c r="I9154" s="220" t="s">
        <v>8327</v>
      </c>
      <c r="J9154" s="221">
        <v>1340</v>
      </c>
      <c r="K9154" s="221">
        <v>2</v>
      </c>
      <c r="L9154" s="221">
        <v>2680</v>
      </c>
    </row>
    <row r="9155" spans="1:12" s="167" customFormat="1">
      <c r="A9155" s="218" t="str">
        <f t="shared" si="60"/>
        <v>O221110058790일반상품</v>
      </c>
      <c r="B9155" s="219" t="s">
        <v>9499</v>
      </c>
      <c r="C9155" s="219" t="s">
        <v>8023</v>
      </c>
      <c r="D9155" s="219" t="s">
        <v>8065</v>
      </c>
      <c r="E9155" s="219" t="s">
        <v>6392</v>
      </c>
      <c r="F9155" s="219" t="s">
        <v>7718</v>
      </c>
      <c r="G9155" s="219" t="s">
        <v>9535</v>
      </c>
      <c r="H9155" s="219" t="s">
        <v>5990</v>
      </c>
      <c r="I9155" s="220" t="s">
        <v>7189</v>
      </c>
      <c r="J9155" s="221">
        <v>1073</v>
      </c>
      <c r="K9155" s="221">
        <v>1</v>
      </c>
      <c r="L9155" s="221">
        <v>1073</v>
      </c>
    </row>
    <row r="9156" spans="1:12" s="167" customFormat="1">
      <c r="A9156" s="218" t="str">
        <f t="shared" si="60"/>
        <v>O221110058790일반상품</v>
      </c>
      <c r="B9156" s="219" t="s">
        <v>9499</v>
      </c>
      <c r="C9156" s="219" t="s">
        <v>8023</v>
      </c>
      <c r="D9156" s="219" t="s">
        <v>8065</v>
      </c>
      <c r="E9156" s="219" t="s">
        <v>6392</v>
      </c>
      <c r="F9156" s="219" t="s">
        <v>7718</v>
      </c>
      <c r="G9156" s="219" t="s">
        <v>9535</v>
      </c>
      <c r="H9156" s="219" t="s">
        <v>5990</v>
      </c>
      <c r="I9156" s="220" t="s">
        <v>8384</v>
      </c>
      <c r="J9156" s="221">
        <v>3730</v>
      </c>
      <c r="K9156" s="221">
        <v>1</v>
      </c>
      <c r="L9156" s="221">
        <v>3730</v>
      </c>
    </row>
    <row r="9157" spans="1:12" s="167" customFormat="1">
      <c r="A9157" s="218" t="str">
        <f t="shared" si="60"/>
        <v>O221110058790일반상품</v>
      </c>
      <c r="B9157" s="219" t="s">
        <v>9499</v>
      </c>
      <c r="C9157" s="219" t="s">
        <v>8023</v>
      </c>
      <c r="D9157" s="219" t="s">
        <v>8065</v>
      </c>
      <c r="E9157" s="219" t="s">
        <v>6392</v>
      </c>
      <c r="F9157" s="219" t="s">
        <v>7718</v>
      </c>
      <c r="G9157" s="219" t="s">
        <v>9535</v>
      </c>
      <c r="H9157" s="219" t="s">
        <v>5990</v>
      </c>
      <c r="I9157" s="220" t="s">
        <v>7223</v>
      </c>
      <c r="J9157" s="221">
        <v>4080</v>
      </c>
      <c r="K9157" s="221">
        <v>1</v>
      </c>
      <c r="L9157" s="221">
        <v>4080</v>
      </c>
    </row>
    <row r="9158" spans="1:12" s="167" customFormat="1">
      <c r="A9158" s="218" t="str">
        <f t="shared" si="60"/>
        <v>O221110058790일반상품</v>
      </c>
      <c r="B9158" s="219" t="s">
        <v>9499</v>
      </c>
      <c r="C9158" s="219" t="s">
        <v>8023</v>
      </c>
      <c r="D9158" s="219" t="s">
        <v>8065</v>
      </c>
      <c r="E9158" s="219" t="s">
        <v>6392</v>
      </c>
      <c r="F9158" s="219" t="s">
        <v>7718</v>
      </c>
      <c r="G9158" s="219" t="s">
        <v>9535</v>
      </c>
      <c r="H9158" s="219" t="s">
        <v>5990</v>
      </c>
      <c r="I9158" s="220" t="s">
        <v>7209</v>
      </c>
      <c r="J9158" s="221">
        <v>1240</v>
      </c>
      <c r="K9158" s="221">
        <v>1</v>
      </c>
      <c r="L9158" s="221">
        <v>1240</v>
      </c>
    </row>
    <row r="9159" spans="1:12" s="167" customFormat="1">
      <c r="A9159" s="218" t="str">
        <f t="shared" si="60"/>
        <v>O221110058790일반상품</v>
      </c>
      <c r="B9159" s="219" t="s">
        <v>9499</v>
      </c>
      <c r="C9159" s="219" t="s">
        <v>8023</v>
      </c>
      <c r="D9159" s="219" t="s">
        <v>8065</v>
      </c>
      <c r="E9159" s="219" t="s">
        <v>6392</v>
      </c>
      <c r="F9159" s="219" t="s">
        <v>7718</v>
      </c>
      <c r="G9159" s="219" t="s">
        <v>9535</v>
      </c>
      <c r="H9159" s="219" t="s">
        <v>5990</v>
      </c>
      <c r="I9159" s="220" t="s">
        <v>7190</v>
      </c>
      <c r="J9159" s="221">
        <v>5000</v>
      </c>
      <c r="K9159" s="221">
        <v>1</v>
      </c>
      <c r="L9159" s="221">
        <v>5000</v>
      </c>
    </row>
    <row r="9160" spans="1:12" s="167" customFormat="1">
      <c r="A9160" s="218" t="str">
        <f t="shared" si="60"/>
        <v>O221110058790일반상품</v>
      </c>
      <c r="B9160" s="219" t="s">
        <v>9499</v>
      </c>
      <c r="C9160" s="219" t="s">
        <v>8023</v>
      </c>
      <c r="D9160" s="219" t="s">
        <v>8065</v>
      </c>
      <c r="E9160" s="219" t="s">
        <v>6392</v>
      </c>
      <c r="F9160" s="219" t="s">
        <v>7718</v>
      </c>
      <c r="G9160" s="219" t="s">
        <v>9535</v>
      </c>
      <c r="H9160" s="219" t="s">
        <v>5990</v>
      </c>
      <c r="I9160" s="220" t="s">
        <v>8544</v>
      </c>
      <c r="J9160" s="221">
        <v>2720</v>
      </c>
      <c r="K9160" s="221">
        <v>1</v>
      </c>
      <c r="L9160" s="221">
        <v>2720</v>
      </c>
    </row>
    <row r="9161" spans="1:12" s="167" customFormat="1">
      <c r="A9161" s="218" t="str">
        <f t="shared" si="60"/>
        <v>O221110058790일반상품</v>
      </c>
      <c r="B9161" s="219" t="s">
        <v>9499</v>
      </c>
      <c r="C9161" s="219" t="s">
        <v>8023</v>
      </c>
      <c r="D9161" s="219" t="s">
        <v>8065</v>
      </c>
      <c r="E9161" s="219" t="s">
        <v>6392</v>
      </c>
      <c r="F9161" s="219" t="s">
        <v>7718</v>
      </c>
      <c r="G9161" s="219" t="s">
        <v>9535</v>
      </c>
      <c r="H9161" s="219" t="s">
        <v>5990</v>
      </c>
      <c r="I9161" s="220" t="s">
        <v>8944</v>
      </c>
      <c r="J9161" s="221">
        <v>4000</v>
      </c>
      <c r="K9161" s="221">
        <v>1</v>
      </c>
      <c r="L9161" s="221">
        <v>4000</v>
      </c>
    </row>
    <row r="9162" spans="1:12" s="167" customFormat="1">
      <c r="A9162" s="218" t="str">
        <f t="shared" si="60"/>
        <v>O221110058790일반상품</v>
      </c>
      <c r="B9162" s="219" t="s">
        <v>9499</v>
      </c>
      <c r="C9162" s="219" t="s">
        <v>8023</v>
      </c>
      <c r="D9162" s="219" t="s">
        <v>8065</v>
      </c>
      <c r="E9162" s="219" t="s">
        <v>6392</v>
      </c>
      <c r="F9162" s="219" t="s">
        <v>7718</v>
      </c>
      <c r="G9162" s="219" t="s">
        <v>9535</v>
      </c>
      <c r="H9162" s="219" t="s">
        <v>5990</v>
      </c>
      <c r="I9162" s="220" t="s">
        <v>8578</v>
      </c>
      <c r="J9162" s="221">
        <v>4530</v>
      </c>
      <c r="K9162" s="221">
        <v>1</v>
      </c>
      <c r="L9162" s="221">
        <v>4530</v>
      </c>
    </row>
    <row r="9163" spans="1:12" s="167" customFormat="1">
      <c r="A9163" s="218" t="str">
        <f t="shared" si="60"/>
        <v>O221110058790일반상품</v>
      </c>
      <c r="B9163" s="219" t="s">
        <v>9499</v>
      </c>
      <c r="C9163" s="219" t="s">
        <v>8023</v>
      </c>
      <c r="D9163" s="219" t="s">
        <v>8065</v>
      </c>
      <c r="E9163" s="219" t="s">
        <v>6392</v>
      </c>
      <c r="F9163" s="219" t="s">
        <v>7718</v>
      </c>
      <c r="G9163" s="219" t="s">
        <v>9535</v>
      </c>
      <c r="H9163" s="219" t="s">
        <v>5990</v>
      </c>
      <c r="I9163" s="220" t="s">
        <v>8613</v>
      </c>
      <c r="J9163" s="221">
        <v>4360</v>
      </c>
      <c r="K9163" s="221">
        <v>1</v>
      </c>
      <c r="L9163" s="221">
        <v>4360</v>
      </c>
    </row>
    <row r="9164" spans="1:12" s="167" customFormat="1">
      <c r="A9164" s="218" t="str">
        <f t="shared" si="60"/>
        <v>O221110058790일반상품</v>
      </c>
      <c r="B9164" s="219" t="s">
        <v>9499</v>
      </c>
      <c r="C9164" s="219" t="s">
        <v>8023</v>
      </c>
      <c r="D9164" s="219" t="s">
        <v>8065</v>
      </c>
      <c r="E9164" s="219" t="s">
        <v>6392</v>
      </c>
      <c r="F9164" s="219" t="s">
        <v>7718</v>
      </c>
      <c r="G9164" s="219" t="s">
        <v>9535</v>
      </c>
      <c r="H9164" s="219" t="s">
        <v>5990</v>
      </c>
      <c r="I9164" s="220" t="s">
        <v>8504</v>
      </c>
      <c r="J9164" s="221">
        <v>4360</v>
      </c>
      <c r="K9164" s="221">
        <v>1</v>
      </c>
      <c r="L9164" s="221">
        <v>4360</v>
      </c>
    </row>
    <row r="9165" spans="1:12" s="167" customFormat="1">
      <c r="A9165" s="218" t="str">
        <f t="shared" si="60"/>
        <v>O221110058790일반상품</v>
      </c>
      <c r="B9165" s="219" t="s">
        <v>9499</v>
      </c>
      <c r="C9165" s="219" t="s">
        <v>8023</v>
      </c>
      <c r="D9165" s="219" t="s">
        <v>8065</v>
      </c>
      <c r="E9165" s="219" t="s">
        <v>6392</v>
      </c>
      <c r="F9165" s="219" t="s">
        <v>7718</v>
      </c>
      <c r="G9165" s="219" t="s">
        <v>9535</v>
      </c>
      <c r="H9165" s="219" t="s">
        <v>5990</v>
      </c>
      <c r="I9165" s="220" t="s">
        <v>7249</v>
      </c>
      <c r="J9165" s="221">
        <v>1330</v>
      </c>
      <c r="K9165" s="221">
        <v>1</v>
      </c>
      <c r="L9165" s="221">
        <v>1330</v>
      </c>
    </row>
    <row r="9166" spans="1:12" s="167" customFormat="1">
      <c r="A9166" s="218" t="str">
        <f t="shared" si="60"/>
        <v>O221110058790일반상품</v>
      </c>
      <c r="B9166" s="219" t="s">
        <v>9499</v>
      </c>
      <c r="C9166" s="219" t="s">
        <v>8023</v>
      </c>
      <c r="D9166" s="219" t="s">
        <v>8065</v>
      </c>
      <c r="E9166" s="219" t="s">
        <v>6392</v>
      </c>
      <c r="F9166" s="219" t="s">
        <v>7718</v>
      </c>
      <c r="G9166" s="219" t="s">
        <v>9535</v>
      </c>
      <c r="H9166" s="219" t="s">
        <v>5990</v>
      </c>
      <c r="I9166" s="220" t="s">
        <v>9677</v>
      </c>
      <c r="J9166" s="221">
        <v>20900</v>
      </c>
      <c r="K9166" s="221">
        <v>1</v>
      </c>
      <c r="L9166" s="221">
        <v>20900</v>
      </c>
    </row>
    <row r="9167" spans="1:12" s="167" customFormat="1">
      <c r="A9167" s="218" t="str">
        <f t="shared" si="60"/>
        <v>O221110058790일반상품</v>
      </c>
      <c r="B9167" s="219" t="s">
        <v>9499</v>
      </c>
      <c r="C9167" s="219" t="s">
        <v>8023</v>
      </c>
      <c r="D9167" s="219" t="s">
        <v>8065</v>
      </c>
      <c r="E9167" s="219" t="s">
        <v>6392</v>
      </c>
      <c r="F9167" s="219" t="s">
        <v>7718</v>
      </c>
      <c r="G9167" s="219" t="s">
        <v>9535</v>
      </c>
      <c r="H9167" s="219" t="s">
        <v>5990</v>
      </c>
      <c r="I9167" s="220" t="s">
        <v>7196</v>
      </c>
      <c r="J9167" s="221">
        <v>7030</v>
      </c>
      <c r="K9167" s="221">
        <v>1</v>
      </c>
      <c r="L9167" s="221">
        <v>7030</v>
      </c>
    </row>
    <row r="9168" spans="1:12" s="167" customFormat="1">
      <c r="A9168" s="218" t="str">
        <f t="shared" si="60"/>
        <v>O221110058790일반상품</v>
      </c>
      <c r="B9168" s="219" t="s">
        <v>9499</v>
      </c>
      <c r="C9168" s="219" t="s">
        <v>8023</v>
      </c>
      <c r="D9168" s="219" t="s">
        <v>8065</v>
      </c>
      <c r="E9168" s="219" t="s">
        <v>6392</v>
      </c>
      <c r="F9168" s="219" t="s">
        <v>7718</v>
      </c>
      <c r="G9168" s="219" t="s">
        <v>9535</v>
      </c>
      <c r="H9168" s="219" t="s">
        <v>5990</v>
      </c>
      <c r="I9168" s="220" t="s">
        <v>8846</v>
      </c>
      <c r="J9168" s="221">
        <v>2200</v>
      </c>
      <c r="K9168" s="221">
        <v>1</v>
      </c>
      <c r="L9168" s="221">
        <v>2200</v>
      </c>
    </row>
    <row r="9169" spans="1:12" s="167" customFormat="1">
      <c r="A9169" s="218" t="str">
        <f t="shared" si="60"/>
        <v>O221110058790일반상품</v>
      </c>
      <c r="B9169" s="219" t="s">
        <v>9499</v>
      </c>
      <c r="C9169" s="219" t="s">
        <v>8023</v>
      </c>
      <c r="D9169" s="219" t="s">
        <v>8065</v>
      </c>
      <c r="E9169" s="219" t="s">
        <v>6392</v>
      </c>
      <c r="F9169" s="219" t="s">
        <v>7718</v>
      </c>
      <c r="G9169" s="219" t="s">
        <v>9535</v>
      </c>
      <c r="H9169" s="219" t="s">
        <v>5990</v>
      </c>
      <c r="I9169" s="220" t="s">
        <v>8425</v>
      </c>
      <c r="J9169" s="221">
        <v>3820</v>
      </c>
      <c r="K9169" s="221">
        <v>1</v>
      </c>
      <c r="L9169" s="221">
        <v>3820</v>
      </c>
    </row>
    <row r="9170" spans="1:12" s="167" customFormat="1">
      <c r="A9170" s="218" t="str">
        <f t="shared" si="60"/>
        <v>O221110058790일반상품</v>
      </c>
      <c r="B9170" s="219" t="s">
        <v>9499</v>
      </c>
      <c r="C9170" s="219" t="s">
        <v>8023</v>
      </c>
      <c r="D9170" s="219" t="s">
        <v>8065</v>
      </c>
      <c r="E9170" s="219" t="s">
        <v>6392</v>
      </c>
      <c r="F9170" s="219" t="s">
        <v>7718</v>
      </c>
      <c r="G9170" s="219" t="s">
        <v>9535</v>
      </c>
      <c r="H9170" s="219" t="s">
        <v>5990</v>
      </c>
      <c r="I9170" s="220" t="s">
        <v>9716</v>
      </c>
      <c r="J9170" s="221">
        <v>14200</v>
      </c>
      <c r="K9170" s="221">
        <v>1</v>
      </c>
      <c r="L9170" s="221">
        <v>14200</v>
      </c>
    </row>
    <row r="9171" spans="1:12" s="167" customFormat="1">
      <c r="A9171" s="218" t="str">
        <f t="shared" si="60"/>
        <v>O221110058790일반상품</v>
      </c>
      <c r="B9171" s="219" t="s">
        <v>9499</v>
      </c>
      <c r="C9171" s="219" t="s">
        <v>8023</v>
      </c>
      <c r="D9171" s="219" t="s">
        <v>8065</v>
      </c>
      <c r="E9171" s="219" t="s">
        <v>6392</v>
      </c>
      <c r="F9171" s="219" t="s">
        <v>7718</v>
      </c>
      <c r="G9171" s="219" t="s">
        <v>9535</v>
      </c>
      <c r="H9171" s="219" t="s">
        <v>5990</v>
      </c>
      <c r="I9171" s="220" t="s">
        <v>8348</v>
      </c>
      <c r="J9171" s="221">
        <v>7900</v>
      </c>
      <c r="K9171" s="221">
        <v>1</v>
      </c>
      <c r="L9171" s="221">
        <v>7900</v>
      </c>
    </row>
    <row r="9172" spans="1:12" s="167" customFormat="1">
      <c r="A9172" s="218" t="str">
        <f t="shared" si="60"/>
        <v>O221110058790일반상품</v>
      </c>
      <c r="B9172" s="219" t="s">
        <v>9499</v>
      </c>
      <c r="C9172" s="219" t="s">
        <v>8023</v>
      </c>
      <c r="D9172" s="219" t="s">
        <v>8065</v>
      </c>
      <c r="E9172" s="219" t="s">
        <v>6392</v>
      </c>
      <c r="F9172" s="219" t="s">
        <v>7718</v>
      </c>
      <c r="G9172" s="219" t="s">
        <v>9535</v>
      </c>
      <c r="H9172" s="219" t="s">
        <v>5990</v>
      </c>
      <c r="I9172" s="220" t="s">
        <v>9564</v>
      </c>
      <c r="J9172" s="221">
        <v>4700</v>
      </c>
      <c r="K9172" s="221">
        <v>1</v>
      </c>
      <c r="L9172" s="221">
        <v>4700</v>
      </c>
    </row>
    <row r="9173" spans="1:12" s="167" customFormat="1">
      <c r="A9173" s="218" t="str">
        <f t="shared" si="60"/>
        <v>O221110058790일반상품</v>
      </c>
      <c r="B9173" s="219" t="s">
        <v>9499</v>
      </c>
      <c r="C9173" s="219" t="s">
        <v>8023</v>
      </c>
      <c r="D9173" s="219" t="s">
        <v>8065</v>
      </c>
      <c r="E9173" s="219" t="s">
        <v>6392</v>
      </c>
      <c r="F9173" s="219" t="s">
        <v>7718</v>
      </c>
      <c r="G9173" s="219" t="s">
        <v>9535</v>
      </c>
      <c r="H9173" s="219" t="s">
        <v>5990</v>
      </c>
      <c r="I9173" s="220" t="s">
        <v>8505</v>
      </c>
      <c r="J9173" s="221">
        <v>2564</v>
      </c>
      <c r="K9173" s="221">
        <v>1</v>
      </c>
      <c r="L9173" s="221">
        <v>2564</v>
      </c>
    </row>
    <row r="9174" spans="1:12" s="167" customFormat="1">
      <c r="A9174" s="218" t="str">
        <f t="shared" si="60"/>
        <v>O221110058790일반상품</v>
      </c>
      <c r="B9174" s="219" t="s">
        <v>9499</v>
      </c>
      <c r="C9174" s="219" t="s">
        <v>8023</v>
      </c>
      <c r="D9174" s="219" t="s">
        <v>8065</v>
      </c>
      <c r="E9174" s="219" t="s">
        <v>6392</v>
      </c>
      <c r="F9174" s="219" t="s">
        <v>7718</v>
      </c>
      <c r="G9174" s="219" t="s">
        <v>9535</v>
      </c>
      <c r="H9174" s="219" t="s">
        <v>5990</v>
      </c>
      <c r="I9174" s="220" t="s">
        <v>7269</v>
      </c>
      <c r="J9174" s="221">
        <v>900</v>
      </c>
      <c r="K9174" s="221">
        <v>1</v>
      </c>
      <c r="L9174" s="221">
        <v>900</v>
      </c>
    </row>
    <row r="9175" spans="1:12" s="167" customFormat="1">
      <c r="A9175" s="218" t="str">
        <f t="shared" ref="A9175:A9179" si="61">B9175&amp;H9175</f>
        <v>O221110058790일반상품</v>
      </c>
      <c r="B9175" s="219" t="s">
        <v>9499</v>
      </c>
      <c r="C9175" s="219" t="s">
        <v>8023</v>
      </c>
      <c r="D9175" s="219" t="s">
        <v>8065</v>
      </c>
      <c r="E9175" s="219" t="s">
        <v>6392</v>
      </c>
      <c r="F9175" s="219" t="s">
        <v>7718</v>
      </c>
      <c r="G9175" s="219" t="s">
        <v>9535</v>
      </c>
      <c r="H9175" s="219" t="s">
        <v>5990</v>
      </c>
      <c r="I9175" s="220" t="s">
        <v>8039</v>
      </c>
      <c r="J9175" s="221">
        <v>24000</v>
      </c>
      <c r="K9175" s="221">
        <v>1</v>
      </c>
      <c r="L9175" s="221">
        <v>24000</v>
      </c>
    </row>
    <row r="9176" spans="1:12" s="167" customFormat="1">
      <c r="A9176" s="218" t="str">
        <f t="shared" si="61"/>
        <v>O221110058790일반상품</v>
      </c>
      <c r="B9176" s="219" t="s">
        <v>9499</v>
      </c>
      <c r="C9176" s="219" t="s">
        <v>8023</v>
      </c>
      <c r="D9176" s="219" t="s">
        <v>8065</v>
      </c>
      <c r="E9176" s="219" t="s">
        <v>6392</v>
      </c>
      <c r="F9176" s="219" t="s">
        <v>7718</v>
      </c>
      <c r="G9176" s="219" t="s">
        <v>9535</v>
      </c>
      <c r="H9176" s="219" t="s">
        <v>5990</v>
      </c>
      <c r="I9176" s="220" t="s">
        <v>7252</v>
      </c>
      <c r="J9176" s="221">
        <v>2850</v>
      </c>
      <c r="K9176" s="221">
        <v>1</v>
      </c>
      <c r="L9176" s="221">
        <v>2850</v>
      </c>
    </row>
    <row r="9177" spans="1:12" s="167" customFormat="1">
      <c r="A9177" s="218" t="str">
        <f t="shared" si="61"/>
        <v>O221110058790일반상품</v>
      </c>
      <c r="B9177" s="219" t="s">
        <v>9499</v>
      </c>
      <c r="C9177" s="219" t="s">
        <v>8023</v>
      </c>
      <c r="D9177" s="219" t="s">
        <v>8065</v>
      </c>
      <c r="E9177" s="219" t="s">
        <v>6392</v>
      </c>
      <c r="F9177" s="219" t="s">
        <v>7718</v>
      </c>
      <c r="G9177" s="219" t="s">
        <v>9535</v>
      </c>
      <c r="H9177" s="219" t="s">
        <v>5990</v>
      </c>
      <c r="I9177" s="220" t="s">
        <v>8388</v>
      </c>
      <c r="J9177" s="221">
        <v>4500</v>
      </c>
      <c r="K9177" s="221">
        <v>1</v>
      </c>
      <c r="L9177" s="221">
        <v>4500</v>
      </c>
    </row>
    <row r="9178" spans="1:12" s="167" customFormat="1">
      <c r="A9178" s="218" t="str">
        <f t="shared" si="61"/>
        <v>O221110058790일반상품</v>
      </c>
      <c r="B9178" s="219" t="s">
        <v>9499</v>
      </c>
      <c r="C9178" s="219" t="s">
        <v>8023</v>
      </c>
      <c r="D9178" s="219" t="s">
        <v>8065</v>
      </c>
      <c r="E9178" s="219" t="s">
        <v>6392</v>
      </c>
      <c r="F9178" s="219" t="s">
        <v>7718</v>
      </c>
      <c r="G9178" s="219" t="s">
        <v>9535</v>
      </c>
      <c r="H9178" s="219" t="s">
        <v>5990</v>
      </c>
      <c r="I9178" s="220" t="s">
        <v>8482</v>
      </c>
      <c r="J9178" s="221">
        <v>4600</v>
      </c>
      <c r="K9178" s="221">
        <v>2</v>
      </c>
      <c r="L9178" s="221">
        <v>9200</v>
      </c>
    </row>
    <row r="9179" spans="1:12" s="167" customFormat="1">
      <c r="A9179" s="218" t="str">
        <f t="shared" si="61"/>
        <v>O221110058790일반상품</v>
      </c>
      <c r="B9179" s="219" t="s">
        <v>9499</v>
      </c>
      <c r="C9179" s="219" t="s">
        <v>8023</v>
      </c>
      <c r="D9179" s="219" t="s">
        <v>8065</v>
      </c>
      <c r="E9179" s="219" t="s">
        <v>6392</v>
      </c>
      <c r="F9179" s="219" t="s">
        <v>7718</v>
      </c>
      <c r="G9179" s="219" t="s">
        <v>9535</v>
      </c>
      <c r="H9179" s="219" t="s">
        <v>5990</v>
      </c>
      <c r="I9179" s="220" t="s">
        <v>7923</v>
      </c>
      <c r="J9179" s="221">
        <v>3900</v>
      </c>
      <c r="K9179" s="221">
        <v>1</v>
      </c>
      <c r="L9179" s="221">
        <v>3900</v>
      </c>
    </row>
    <row r="9180" spans="1:12" s="167" customFormat="1">
      <c r="A9180" s="218" t="str">
        <f t="shared" si="5"/>
        <v>O221110058790일반상품</v>
      </c>
      <c r="B9180" s="219" t="s">
        <v>9499</v>
      </c>
      <c r="C9180" s="219" t="s">
        <v>8023</v>
      </c>
      <c r="D9180" s="219" t="s">
        <v>8065</v>
      </c>
      <c r="E9180" s="219" t="s">
        <v>6392</v>
      </c>
      <c r="F9180" s="219" t="s">
        <v>7718</v>
      </c>
      <c r="G9180" s="219" t="s">
        <v>9535</v>
      </c>
      <c r="H9180" s="219" t="s">
        <v>5990</v>
      </c>
      <c r="I9180" s="220" t="s">
        <v>8975</v>
      </c>
      <c r="J9180" s="221">
        <v>2970</v>
      </c>
      <c r="K9180" s="221">
        <v>1</v>
      </c>
      <c r="L9180" s="221">
        <v>2970</v>
      </c>
    </row>
    <row r="9181" spans="1:12" s="167" customFormat="1">
      <c r="A9181" s="218" t="str">
        <f t="shared" si="5"/>
        <v>O221110058790일반상품</v>
      </c>
      <c r="B9181" s="219" t="s">
        <v>9499</v>
      </c>
      <c r="C9181" s="219" t="s">
        <v>8023</v>
      </c>
      <c r="D9181" s="219" t="s">
        <v>8065</v>
      </c>
      <c r="E9181" s="219" t="s">
        <v>6392</v>
      </c>
      <c r="F9181" s="219" t="s">
        <v>7718</v>
      </c>
      <c r="G9181" s="219" t="s">
        <v>9535</v>
      </c>
      <c r="H9181" s="219" t="s">
        <v>5990</v>
      </c>
      <c r="I9181" s="220" t="s">
        <v>7260</v>
      </c>
      <c r="J9181" s="221">
        <v>6430</v>
      </c>
      <c r="K9181" s="221">
        <v>1</v>
      </c>
      <c r="L9181" s="221">
        <v>6430</v>
      </c>
    </row>
    <row r="9182" spans="1:12" s="167" customFormat="1">
      <c r="A9182" s="218" t="str">
        <f t="shared" si="5"/>
        <v>O221110058790일반상품</v>
      </c>
      <c r="B9182" s="219" t="s">
        <v>9499</v>
      </c>
      <c r="C9182" s="219" t="s">
        <v>8023</v>
      </c>
      <c r="D9182" s="219" t="s">
        <v>8065</v>
      </c>
      <c r="E9182" s="219" t="s">
        <v>6392</v>
      </c>
      <c r="F9182" s="219" t="s">
        <v>7718</v>
      </c>
      <c r="G9182" s="219" t="s">
        <v>9535</v>
      </c>
      <c r="H9182" s="219" t="s">
        <v>5990</v>
      </c>
      <c r="I9182" s="220" t="s">
        <v>7264</v>
      </c>
      <c r="J9182" s="221">
        <v>15920</v>
      </c>
      <c r="K9182" s="221">
        <v>1</v>
      </c>
      <c r="L9182" s="221">
        <v>15920</v>
      </c>
    </row>
    <row r="9183" spans="1:12" s="167" customFormat="1">
      <c r="A9183" s="218" t="str">
        <f t="shared" si="5"/>
        <v>O221110058790일반상품</v>
      </c>
      <c r="B9183" s="219" t="s">
        <v>9499</v>
      </c>
      <c r="C9183" s="219" t="s">
        <v>8023</v>
      </c>
      <c r="D9183" s="219" t="s">
        <v>8065</v>
      </c>
      <c r="E9183" s="219" t="s">
        <v>6392</v>
      </c>
      <c r="F9183" s="219" t="s">
        <v>7718</v>
      </c>
      <c r="G9183" s="219" t="s">
        <v>9535</v>
      </c>
      <c r="H9183" s="219" t="s">
        <v>5990</v>
      </c>
      <c r="I9183" s="220" t="s">
        <v>9724</v>
      </c>
      <c r="J9183" s="221">
        <v>20090</v>
      </c>
      <c r="K9183" s="221">
        <v>1</v>
      </c>
      <c r="L9183" s="221">
        <v>20090</v>
      </c>
    </row>
    <row r="9184" spans="1:12" s="167" customFormat="1">
      <c r="A9184" s="218" t="str">
        <f t="shared" si="5"/>
        <v>O221110058790일반상품</v>
      </c>
      <c r="B9184" s="219" t="s">
        <v>9499</v>
      </c>
      <c r="C9184" s="219" t="s">
        <v>8023</v>
      </c>
      <c r="D9184" s="219" t="s">
        <v>8065</v>
      </c>
      <c r="E9184" s="219" t="s">
        <v>6392</v>
      </c>
      <c r="F9184" s="219" t="s">
        <v>7718</v>
      </c>
      <c r="G9184" s="219" t="s">
        <v>9535</v>
      </c>
      <c r="H9184" s="219" t="s">
        <v>5990</v>
      </c>
      <c r="I9184" s="220" t="s">
        <v>8644</v>
      </c>
      <c r="J9184" s="221">
        <v>22000</v>
      </c>
      <c r="K9184" s="221">
        <v>1</v>
      </c>
      <c r="L9184" s="221">
        <v>22000</v>
      </c>
    </row>
    <row r="9185" spans="1:12" s="167" customFormat="1">
      <c r="A9185" s="218" t="str">
        <f t="shared" si="5"/>
        <v>O221110058790일반상품</v>
      </c>
      <c r="B9185" s="219" t="s">
        <v>9499</v>
      </c>
      <c r="C9185" s="219" t="s">
        <v>8023</v>
      </c>
      <c r="D9185" s="219" t="s">
        <v>8065</v>
      </c>
      <c r="E9185" s="219" t="s">
        <v>6392</v>
      </c>
      <c r="F9185" s="219" t="s">
        <v>7718</v>
      </c>
      <c r="G9185" s="219" t="s">
        <v>9535</v>
      </c>
      <c r="H9185" s="219" t="s">
        <v>5990</v>
      </c>
      <c r="I9185" s="220" t="s">
        <v>8069</v>
      </c>
      <c r="J9185" s="221">
        <v>2700</v>
      </c>
      <c r="K9185" s="221">
        <v>1</v>
      </c>
      <c r="L9185" s="221">
        <v>2700</v>
      </c>
    </row>
    <row r="9186" spans="1:12" s="167" customFormat="1">
      <c r="A9186" s="218" t="str">
        <f t="shared" si="5"/>
        <v>O221110058790일반상품</v>
      </c>
      <c r="B9186" s="219" t="s">
        <v>9499</v>
      </c>
      <c r="C9186" s="219" t="s">
        <v>8023</v>
      </c>
      <c r="D9186" s="219" t="s">
        <v>8065</v>
      </c>
      <c r="E9186" s="219" t="s">
        <v>6392</v>
      </c>
      <c r="F9186" s="219" t="s">
        <v>7718</v>
      </c>
      <c r="G9186" s="219" t="s">
        <v>9535</v>
      </c>
      <c r="H9186" s="219" t="s">
        <v>5990</v>
      </c>
      <c r="I9186" s="220" t="s">
        <v>8769</v>
      </c>
      <c r="J9186" s="221">
        <v>5700</v>
      </c>
      <c r="K9186" s="221">
        <v>1</v>
      </c>
      <c r="L9186" s="221">
        <v>5700</v>
      </c>
    </row>
    <row r="9187" spans="1:12" s="167" customFormat="1">
      <c r="A9187" s="218" t="str">
        <f t="shared" si="5"/>
        <v>O221110058790일반상품</v>
      </c>
      <c r="B9187" s="219" t="s">
        <v>9499</v>
      </c>
      <c r="C9187" s="219" t="s">
        <v>8023</v>
      </c>
      <c r="D9187" s="219" t="s">
        <v>8065</v>
      </c>
      <c r="E9187" s="219" t="s">
        <v>6392</v>
      </c>
      <c r="F9187" s="219" t="s">
        <v>7718</v>
      </c>
      <c r="G9187" s="219" t="s">
        <v>9535</v>
      </c>
      <c r="H9187" s="219" t="s">
        <v>5990</v>
      </c>
      <c r="I9187" s="220" t="s">
        <v>8816</v>
      </c>
      <c r="J9187" s="221">
        <v>7700</v>
      </c>
      <c r="K9187" s="221">
        <v>1</v>
      </c>
      <c r="L9187" s="221">
        <v>7700</v>
      </c>
    </row>
    <row r="9188" spans="1:12" s="167" customFormat="1">
      <c r="A9188" s="218" t="str">
        <f t="shared" si="5"/>
        <v>O221110058790일반상품</v>
      </c>
      <c r="B9188" s="219" t="s">
        <v>9499</v>
      </c>
      <c r="C9188" s="219" t="s">
        <v>8023</v>
      </c>
      <c r="D9188" s="219" t="s">
        <v>8065</v>
      </c>
      <c r="E9188" s="219" t="s">
        <v>6392</v>
      </c>
      <c r="F9188" s="219" t="s">
        <v>7718</v>
      </c>
      <c r="G9188" s="219" t="s">
        <v>9535</v>
      </c>
      <c r="H9188" s="219" t="s">
        <v>5990</v>
      </c>
      <c r="I9188" s="220" t="s">
        <v>8498</v>
      </c>
      <c r="J9188" s="221">
        <v>7900</v>
      </c>
      <c r="K9188" s="221">
        <v>1</v>
      </c>
      <c r="L9188" s="221">
        <v>7900</v>
      </c>
    </row>
    <row r="9189" spans="1:12" s="167" customFormat="1">
      <c r="A9189" s="218" t="str">
        <f t="shared" si="5"/>
        <v>O221110058790일반상품</v>
      </c>
      <c r="B9189" s="219" t="s">
        <v>9499</v>
      </c>
      <c r="C9189" s="219" t="s">
        <v>8023</v>
      </c>
      <c r="D9189" s="219" t="s">
        <v>8065</v>
      </c>
      <c r="E9189" s="219" t="s">
        <v>6392</v>
      </c>
      <c r="F9189" s="219" t="s">
        <v>7718</v>
      </c>
      <c r="G9189" s="219" t="s">
        <v>9535</v>
      </c>
      <c r="H9189" s="219" t="s">
        <v>5990</v>
      </c>
      <c r="I9189" s="220" t="s">
        <v>8380</v>
      </c>
      <c r="J9189" s="221">
        <v>4450</v>
      </c>
      <c r="K9189" s="221">
        <v>1</v>
      </c>
      <c r="L9189" s="221">
        <v>4450</v>
      </c>
    </row>
    <row r="9190" spans="1:12" s="167" customFormat="1">
      <c r="A9190" s="218" t="str">
        <f t="shared" si="5"/>
        <v>O221110058790일반상품</v>
      </c>
      <c r="B9190" s="219" t="s">
        <v>9499</v>
      </c>
      <c r="C9190" s="219" t="s">
        <v>8023</v>
      </c>
      <c r="D9190" s="219" t="s">
        <v>8065</v>
      </c>
      <c r="E9190" s="219" t="s">
        <v>6392</v>
      </c>
      <c r="F9190" s="219" t="s">
        <v>7718</v>
      </c>
      <c r="G9190" s="219" t="s">
        <v>9535</v>
      </c>
      <c r="H9190" s="219" t="s">
        <v>5990</v>
      </c>
      <c r="I9190" s="220" t="s">
        <v>8434</v>
      </c>
      <c r="J9190" s="221">
        <v>2400</v>
      </c>
      <c r="K9190" s="221">
        <v>1</v>
      </c>
      <c r="L9190" s="221">
        <v>2400</v>
      </c>
    </row>
    <row r="9191" spans="1:12" s="167" customFormat="1">
      <c r="A9191" s="218" t="str">
        <f t="shared" si="5"/>
        <v>O221110058790일반상품</v>
      </c>
      <c r="B9191" s="219" t="s">
        <v>9499</v>
      </c>
      <c r="C9191" s="219" t="s">
        <v>8023</v>
      </c>
      <c r="D9191" s="219" t="s">
        <v>8065</v>
      </c>
      <c r="E9191" s="219" t="s">
        <v>6392</v>
      </c>
      <c r="F9191" s="219" t="s">
        <v>7718</v>
      </c>
      <c r="G9191" s="219" t="s">
        <v>9535</v>
      </c>
      <c r="H9191" s="219" t="s">
        <v>5990</v>
      </c>
      <c r="I9191" s="220" t="s">
        <v>8408</v>
      </c>
      <c r="J9191" s="221">
        <v>1070</v>
      </c>
      <c r="K9191" s="221">
        <v>1</v>
      </c>
      <c r="L9191" s="221">
        <v>1070</v>
      </c>
    </row>
    <row r="9192" spans="1:12" s="167" customFormat="1">
      <c r="A9192" s="218" t="str">
        <f t="shared" si="5"/>
        <v>O221110058790일반상품</v>
      </c>
      <c r="B9192" s="219" t="s">
        <v>9499</v>
      </c>
      <c r="C9192" s="219" t="s">
        <v>8023</v>
      </c>
      <c r="D9192" s="219" t="s">
        <v>8065</v>
      </c>
      <c r="E9192" s="219" t="s">
        <v>6392</v>
      </c>
      <c r="F9192" s="219" t="s">
        <v>7718</v>
      </c>
      <c r="G9192" s="219" t="s">
        <v>9535</v>
      </c>
      <c r="H9192" s="219" t="s">
        <v>5990</v>
      </c>
      <c r="I9192" s="220" t="s">
        <v>8079</v>
      </c>
      <c r="J9192" s="221">
        <v>1900</v>
      </c>
      <c r="K9192" s="221">
        <v>1</v>
      </c>
      <c r="L9192" s="221">
        <v>1900</v>
      </c>
    </row>
    <row r="9193" spans="1:12" s="167" customFormat="1">
      <c r="A9193" s="218" t="str">
        <f t="shared" si="5"/>
        <v>O221110058789일반상품</v>
      </c>
      <c r="B9193" s="219" t="s">
        <v>9500</v>
      </c>
      <c r="C9193" s="219" t="s">
        <v>8023</v>
      </c>
      <c r="D9193" s="219" t="s">
        <v>8065</v>
      </c>
      <c r="E9193" s="219" t="s">
        <v>6392</v>
      </c>
      <c r="F9193" s="219" t="s">
        <v>7718</v>
      </c>
      <c r="G9193" s="219" t="s">
        <v>7967</v>
      </c>
      <c r="H9193" s="219" t="s">
        <v>5990</v>
      </c>
      <c r="I9193" s="220" t="s">
        <v>7278</v>
      </c>
      <c r="J9193" s="221">
        <v>7500</v>
      </c>
      <c r="K9193" s="221">
        <v>1</v>
      </c>
      <c r="L9193" s="221">
        <v>7500</v>
      </c>
    </row>
    <row r="9194" spans="1:12" s="167" customFormat="1">
      <c r="A9194" s="218" t="str">
        <f t="shared" si="5"/>
        <v>O221110058789일반상품</v>
      </c>
      <c r="B9194" s="219" t="s">
        <v>9500</v>
      </c>
      <c r="C9194" s="219" t="s">
        <v>8023</v>
      </c>
      <c r="D9194" s="219" t="s">
        <v>8065</v>
      </c>
      <c r="E9194" s="219" t="s">
        <v>6392</v>
      </c>
      <c r="F9194" s="219" t="s">
        <v>7718</v>
      </c>
      <c r="G9194" s="219" t="s">
        <v>7967</v>
      </c>
      <c r="H9194" s="219" t="s">
        <v>5990</v>
      </c>
      <c r="I9194" s="220" t="s">
        <v>8422</v>
      </c>
      <c r="J9194" s="221">
        <v>4700</v>
      </c>
      <c r="K9194" s="221">
        <v>1</v>
      </c>
      <c r="L9194" s="221">
        <v>4700</v>
      </c>
    </row>
    <row r="9195" spans="1:12" s="167" customFormat="1">
      <c r="A9195" s="218" t="str">
        <f t="shared" si="5"/>
        <v>O221110058789일반상품</v>
      </c>
      <c r="B9195" s="219" t="s">
        <v>9500</v>
      </c>
      <c r="C9195" s="219" t="s">
        <v>8023</v>
      </c>
      <c r="D9195" s="219" t="s">
        <v>8065</v>
      </c>
      <c r="E9195" s="219" t="s">
        <v>6392</v>
      </c>
      <c r="F9195" s="219" t="s">
        <v>7718</v>
      </c>
      <c r="G9195" s="219" t="s">
        <v>7967</v>
      </c>
      <c r="H9195" s="219" t="s">
        <v>5990</v>
      </c>
      <c r="I9195" s="220" t="s">
        <v>7980</v>
      </c>
      <c r="J9195" s="221">
        <v>4200</v>
      </c>
      <c r="K9195" s="221">
        <v>2</v>
      </c>
      <c r="L9195" s="221">
        <v>8400</v>
      </c>
    </row>
    <row r="9196" spans="1:12" s="167" customFormat="1">
      <c r="A9196" s="218" t="str">
        <f t="shared" si="5"/>
        <v>O221110058789일반상품</v>
      </c>
      <c r="B9196" s="219" t="s">
        <v>9500</v>
      </c>
      <c r="C9196" s="219" t="s">
        <v>8023</v>
      </c>
      <c r="D9196" s="219" t="s">
        <v>8065</v>
      </c>
      <c r="E9196" s="219" t="s">
        <v>6392</v>
      </c>
      <c r="F9196" s="219" t="s">
        <v>7718</v>
      </c>
      <c r="G9196" s="219" t="s">
        <v>7967</v>
      </c>
      <c r="H9196" s="219" t="s">
        <v>5990</v>
      </c>
      <c r="I9196" s="220" t="s">
        <v>8342</v>
      </c>
      <c r="J9196" s="221">
        <v>600</v>
      </c>
      <c r="K9196" s="221">
        <v>2</v>
      </c>
      <c r="L9196" s="221">
        <v>1200</v>
      </c>
    </row>
    <row r="9197" spans="1:12" s="167" customFormat="1">
      <c r="A9197" s="218" t="str">
        <f t="shared" si="5"/>
        <v>O221110058789일반상품</v>
      </c>
      <c r="B9197" s="219" t="s">
        <v>9500</v>
      </c>
      <c r="C9197" s="219" t="s">
        <v>8023</v>
      </c>
      <c r="D9197" s="219" t="s">
        <v>8065</v>
      </c>
      <c r="E9197" s="219" t="s">
        <v>6392</v>
      </c>
      <c r="F9197" s="219" t="s">
        <v>7718</v>
      </c>
      <c r="G9197" s="219" t="s">
        <v>7967</v>
      </c>
      <c r="H9197" s="219" t="s">
        <v>5990</v>
      </c>
      <c r="I9197" s="220" t="s">
        <v>7930</v>
      </c>
      <c r="J9197" s="221">
        <v>4200</v>
      </c>
      <c r="K9197" s="221">
        <v>1</v>
      </c>
      <c r="L9197" s="221">
        <v>4200</v>
      </c>
    </row>
    <row r="9198" spans="1:12" s="167" customFormat="1">
      <c r="A9198" s="218" t="str">
        <f t="shared" si="5"/>
        <v>O221110058789일반상품</v>
      </c>
      <c r="B9198" s="219" t="s">
        <v>9500</v>
      </c>
      <c r="C9198" s="219" t="s">
        <v>8023</v>
      </c>
      <c r="D9198" s="219" t="s">
        <v>8065</v>
      </c>
      <c r="E9198" s="219" t="s">
        <v>6392</v>
      </c>
      <c r="F9198" s="219" t="s">
        <v>7718</v>
      </c>
      <c r="G9198" s="219" t="s">
        <v>7967</v>
      </c>
      <c r="H9198" s="219" t="s">
        <v>5990</v>
      </c>
      <c r="I9198" s="220" t="s">
        <v>8325</v>
      </c>
      <c r="J9198" s="221">
        <v>2700</v>
      </c>
      <c r="K9198" s="221">
        <v>1</v>
      </c>
      <c r="L9198" s="221">
        <v>2700</v>
      </c>
    </row>
    <row r="9199" spans="1:12" s="167" customFormat="1">
      <c r="A9199" s="218" t="str">
        <f t="shared" si="5"/>
        <v>O221110058789일반상품</v>
      </c>
      <c r="B9199" s="219" t="s">
        <v>9500</v>
      </c>
      <c r="C9199" s="219" t="s">
        <v>8023</v>
      </c>
      <c r="D9199" s="219" t="s">
        <v>8065</v>
      </c>
      <c r="E9199" s="219" t="s">
        <v>6392</v>
      </c>
      <c r="F9199" s="219" t="s">
        <v>7718</v>
      </c>
      <c r="G9199" s="219" t="s">
        <v>7967</v>
      </c>
      <c r="H9199" s="219" t="s">
        <v>5990</v>
      </c>
      <c r="I9199" s="220" t="s">
        <v>7189</v>
      </c>
      <c r="J9199" s="221">
        <v>1073</v>
      </c>
      <c r="K9199" s="221">
        <v>7</v>
      </c>
      <c r="L9199" s="221">
        <v>7511</v>
      </c>
    </row>
    <row r="9200" spans="1:12" s="167" customFormat="1">
      <c r="A9200" s="218" t="str">
        <f t="shared" si="5"/>
        <v>O221110058789일반상품</v>
      </c>
      <c r="B9200" s="219" t="s">
        <v>9500</v>
      </c>
      <c r="C9200" s="219" t="s">
        <v>8023</v>
      </c>
      <c r="D9200" s="219" t="s">
        <v>8065</v>
      </c>
      <c r="E9200" s="219" t="s">
        <v>6392</v>
      </c>
      <c r="F9200" s="219" t="s">
        <v>7718</v>
      </c>
      <c r="G9200" s="219" t="s">
        <v>7967</v>
      </c>
      <c r="H9200" s="219" t="s">
        <v>5990</v>
      </c>
      <c r="I9200" s="220" t="s">
        <v>8066</v>
      </c>
      <c r="J9200" s="221">
        <v>1240</v>
      </c>
      <c r="K9200" s="221">
        <v>5</v>
      </c>
      <c r="L9200" s="221">
        <v>6200</v>
      </c>
    </row>
    <row r="9201" spans="1:12" s="167" customFormat="1">
      <c r="A9201" s="218" t="str">
        <f t="shared" si="5"/>
        <v>O221110058789일반상품</v>
      </c>
      <c r="B9201" s="219" t="s">
        <v>9500</v>
      </c>
      <c r="C9201" s="219" t="s">
        <v>8023</v>
      </c>
      <c r="D9201" s="219" t="s">
        <v>8065</v>
      </c>
      <c r="E9201" s="219" t="s">
        <v>6392</v>
      </c>
      <c r="F9201" s="219" t="s">
        <v>7718</v>
      </c>
      <c r="G9201" s="219" t="s">
        <v>7967</v>
      </c>
      <c r="H9201" s="219" t="s">
        <v>5990</v>
      </c>
      <c r="I9201" s="220" t="s">
        <v>9551</v>
      </c>
      <c r="J9201" s="221">
        <v>1236</v>
      </c>
      <c r="K9201" s="221">
        <v>6</v>
      </c>
      <c r="L9201" s="221">
        <v>7416</v>
      </c>
    </row>
    <row r="9202" spans="1:12" s="167" customFormat="1">
      <c r="A9202" s="218" t="str">
        <f t="shared" si="5"/>
        <v>O221110058789일반상품</v>
      </c>
      <c r="B9202" s="219" t="s">
        <v>9500</v>
      </c>
      <c r="C9202" s="219" t="s">
        <v>8023</v>
      </c>
      <c r="D9202" s="219" t="s">
        <v>8065</v>
      </c>
      <c r="E9202" s="219" t="s">
        <v>6392</v>
      </c>
      <c r="F9202" s="219" t="s">
        <v>7718</v>
      </c>
      <c r="G9202" s="219" t="s">
        <v>7967</v>
      </c>
      <c r="H9202" s="219" t="s">
        <v>5990</v>
      </c>
      <c r="I9202" s="220" t="s">
        <v>7190</v>
      </c>
      <c r="J9202" s="221">
        <v>5000</v>
      </c>
      <c r="K9202" s="221">
        <v>1</v>
      </c>
      <c r="L9202" s="221">
        <v>5000</v>
      </c>
    </row>
    <row r="9203" spans="1:12" s="167" customFormat="1">
      <c r="A9203" s="218" t="str">
        <f t="shared" si="5"/>
        <v>O221110058789일반상품</v>
      </c>
      <c r="B9203" s="219" t="s">
        <v>9500</v>
      </c>
      <c r="C9203" s="219" t="s">
        <v>8023</v>
      </c>
      <c r="D9203" s="219" t="s">
        <v>8065</v>
      </c>
      <c r="E9203" s="219" t="s">
        <v>6392</v>
      </c>
      <c r="F9203" s="219" t="s">
        <v>7718</v>
      </c>
      <c r="G9203" s="219" t="s">
        <v>7967</v>
      </c>
      <c r="H9203" s="219" t="s">
        <v>5990</v>
      </c>
      <c r="I9203" s="220" t="s">
        <v>7271</v>
      </c>
      <c r="J9203" s="221">
        <v>3900</v>
      </c>
      <c r="K9203" s="221">
        <v>1</v>
      </c>
      <c r="L9203" s="221">
        <v>3900</v>
      </c>
    </row>
    <row r="9204" spans="1:12" s="167" customFormat="1">
      <c r="A9204" s="218" t="str">
        <f t="shared" si="5"/>
        <v>O221110058789일반상품</v>
      </c>
      <c r="B9204" s="219" t="s">
        <v>9500</v>
      </c>
      <c r="C9204" s="219" t="s">
        <v>8023</v>
      </c>
      <c r="D9204" s="219" t="s">
        <v>8065</v>
      </c>
      <c r="E9204" s="219" t="s">
        <v>6392</v>
      </c>
      <c r="F9204" s="219" t="s">
        <v>7718</v>
      </c>
      <c r="G9204" s="219" t="s">
        <v>7967</v>
      </c>
      <c r="H9204" s="219" t="s">
        <v>5990</v>
      </c>
      <c r="I9204" s="220" t="s">
        <v>8398</v>
      </c>
      <c r="J9204" s="221">
        <v>1240</v>
      </c>
      <c r="K9204" s="221">
        <v>7</v>
      </c>
      <c r="L9204" s="221">
        <v>8680</v>
      </c>
    </row>
    <row r="9205" spans="1:12" s="167" customFormat="1">
      <c r="A9205" s="218" t="str">
        <f t="shared" si="5"/>
        <v>O221110058789일반상품</v>
      </c>
      <c r="B9205" s="219" t="s">
        <v>9500</v>
      </c>
      <c r="C9205" s="219" t="s">
        <v>8023</v>
      </c>
      <c r="D9205" s="219" t="s">
        <v>8065</v>
      </c>
      <c r="E9205" s="219" t="s">
        <v>6392</v>
      </c>
      <c r="F9205" s="219" t="s">
        <v>7718</v>
      </c>
      <c r="G9205" s="219" t="s">
        <v>7967</v>
      </c>
      <c r="H9205" s="219" t="s">
        <v>5990</v>
      </c>
      <c r="I9205" s="220" t="s">
        <v>7268</v>
      </c>
      <c r="J9205" s="221">
        <v>1900</v>
      </c>
      <c r="K9205" s="221">
        <v>1</v>
      </c>
      <c r="L9205" s="221">
        <v>1900</v>
      </c>
    </row>
    <row r="9206" spans="1:12" s="167" customFormat="1">
      <c r="A9206" s="218" t="str">
        <f t="shared" si="5"/>
        <v>O221110058789일반상품</v>
      </c>
      <c r="B9206" s="219" t="s">
        <v>9500</v>
      </c>
      <c r="C9206" s="219" t="s">
        <v>8023</v>
      </c>
      <c r="D9206" s="219" t="s">
        <v>8065</v>
      </c>
      <c r="E9206" s="219" t="s">
        <v>6392</v>
      </c>
      <c r="F9206" s="219" t="s">
        <v>7718</v>
      </c>
      <c r="G9206" s="219" t="s">
        <v>7967</v>
      </c>
      <c r="H9206" s="219" t="s">
        <v>5990</v>
      </c>
      <c r="I9206" s="220" t="s">
        <v>8320</v>
      </c>
      <c r="J9206" s="221">
        <v>3610</v>
      </c>
      <c r="K9206" s="221">
        <v>2</v>
      </c>
      <c r="L9206" s="221">
        <v>7220</v>
      </c>
    </row>
    <row r="9207" spans="1:12" s="167" customFormat="1">
      <c r="A9207" s="218" t="str">
        <f t="shared" si="5"/>
        <v>O221110058789일반상품</v>
      </c>
      <c r="B9207" s="219" t="s">
        <v>9500</v>
      </c>
      <c r="C9207" s="219" t="s">
        <v>8023</v>
      </c>
      <c r="D9207" s="219" t="s">
        <v>8065</v>
      </c>
      <c r="E9207" s="219" t="s">
        <v>6392</v>
      </c>
      <c r="F9207" s="219" t="s">
        <v>7718</v>
      </c>
      <c r="G9207" s="219" t="s">
        <v>7967</v>
      </c>
      <c r="H9207" s="219" t="s">
        <v>5990</v>
      </c>
      <c r="I9207" s="220" t="s">
        <v>8640</v>
      </c>
      <c r="J9207" s="221">
        <v>3610</v>
      </c>
      <c r="K9207" s="221">
        <v>2</v>
      </c>
      <c r="L9207" s="221">
        <v>7220</v>
      </c>
    </row>
    <row r="9208" spans="1:12" s="167" customFormat="1">
      <c r="A9208" s="218" t="str">
        <f t="shared" si="5"/>
        <v>O221110058789일반상품</v>
      </c>
      <c r="B9208" s="219" t="s">
        <v>9500</v>
      </c>
      <c r="C9208" s="219" t="s">
        <v>8023</v>
      </c>
      <c r="D9208" s="219" t="s">
        <v>8065</v>
      </c>
      <c r="E9208" s="219" t="s">
        <v>6392</v>
      </c>
      <c r="F9208" s="219" t="s">
        <v>7718</v>
      </c>
      <c r="G9208" s="219" t="s">
        <v>7967</v>
      </c>
      <c r="H9208" s="219" t="s">
        <v>5990</v>
      </c>
      <c r="I9208" s="220" t="s">
        <v>7269</v>
      </c>
      <c r="J9208" s="221">
        <v>900</v>
      </c>
      <c r="K9208" s="221">
        <v>1</v>
      </c>
      <c r="L9208" s="221">
        <v>900</v>
      </c>
    </row>
    <row r="9209" spans="1:12" s="167" customFormat="1">
      <c r="A9209" s="218" t="str">
        <f t="shared" si="5"/>
        <v>O221110058789일반상품</v>
      </c>
      <c r="B9209" s="219" t="s">
        <v>9500</v>
      </c>
      <c r="C9209" s="219" t="s">
        <v>8023</v>
      </c>
      <c r="D9209" s="219" t="s">
        <v>8065</v>
      </c>
      <c r="E9209" s="219" t="s">
        <v>6392</v>
      </c>
      <c r="F9209" s="219" t="s">
        <v>7718</v>
      </c>
      <c r="G9209" s="219" t="s">
        <v>7967</v>
      </c>
      <c r="H9209" s="219" t="s">
        <v>5990</v>
      </c>
      <c r="I9209" s="220" t="s">
        <v>7277</v>
      </c>
      <c r="J9209" s="221">
        <v>4710</v>
      </c>
      <c r="K9209" s="221">
        <v>1</v>
      </c>
      <c r="L9209" s="221">
        <v>4710</v>
      </c>
    </row>
    <row r="9210" spans="1:12" s="167" customFormat="1">
      <c r="A9210" s="218" t="str">
        <f t="shared" si="5"/>
        <v>O221110058789일반상품</v>
      </c>
      <c r="B9210" s="219" t="s">
        <v>9500</v>
      </c>
      <c r="C9210" s="219" t="s">
        <v>8023</v>
      </c>
      <c r="D9210" s="219" t="s">
        <v>8065</v>
      </c>
      <c r="E9210" s="219" t="s">
        <v>6392</v>
      </c>
      <c r="F9210" s="219" t="s">
        <v>7718</v>
      </c>
      <c r="G9210" s="219" t="s">
        <v>7967</v>
      </c>
      <c r="H9210" s="219" t="s">
        <v>5990</v>
      </c>
      <c r="I9210" s="220" t="s">
        <v>7197</v>
      </c>
      <c r="J9210" s="221">
        <v>3800</v>
      </c>
      <c r="K9210" s="221">
        <v>1</v>
      </c>
      <c r="L9210" s="221">
        <v>3800</v>
      </c>
    </row>
    <row r="9211" spans="1:12" s="167" customFormat="1">
      <c r="A9211" s="218" t="str">
        <f t="shared" si="5"/>
        <v>O221110058789일반상품</v>
      </c>
      <c r="B9211" s="219" t="s">
        <v>9500</v>
      </c>
      <c r="C9211" s="219" t="s">
        <v>8023</v>
      </c>
      <c r="D9211" s="219" t="s">
        <v>8065</v>
      </c>
      <c r="E9211" s="219" t="s">
        <v>6392</v>
      </c>
      <c r="F9211" s="219" t="s">
        <v>7718</v>
      </c>
      <c r="G9211" s="219" t="s">
        <v>7967</v>
      </c>
      <c r="H9211" s="219" t="s">
        <v>5990</v>
      </c>
      <c r="I9211" s="220" t="s">
        <v>9725</v>
      </c>
      <c r="J9211" s="221">
        <v>3430</v>
      </c>
      <c r="K9211" s="221">
        <v>1</v>
      </c>
      <c r="L9211" s="221">
        <v>3430</v>
      </c>
    </row>
    <row r="9212" spans="1:12" s="167" customFormat="1">
      <c r="A9212" s="218" t="str">
        <f t="shared" si="5"/>
        <v>O221110058789일반상품</v>
      </c>
      <c r="B9212" s="219" t="s">
        <v>9500</v>
      </c>
      <c r="C9212" s="219" t="s">
        <v>8023</v>
      </c>
      <c r="D9212" s="219" t="s">
        <v>8065</v>
      </c>
      <c r="E9212" s="219" t="s">
        <v>6392</v>
      </c>
      <c r="F9212" s="219" t="s">
        <v>7718</v>
      </c>
      <c r="G9212" s="219" t="s">
        <v>7967</v>
      </c>
      <c r="H9212" s="219" t="s">
        <v>5990</v>
      </c>
      <c r="I9212" s="220" t="s">
        <v>8561</v>
      </c>
      <c r="J9212" s="221">
        <v>4000</v>
      </c>
      <c r="K9212" s="221">
        <v>1</v>
      </c>
      <c r="L9212" s="221">
        <v>4000</v>
      </c>
    </row>
    <row r="9213" spans="1:12" s="167" customFormat="1">
      <c r="A9213" s="218" t="str">
        <f t="shared" si="5"/>
        <v>O221110058789일반상품</v>
      </c>
      <c r="B9213" s="219" t="s">
        <v>9500</v>
      </c>
      <c r="C9213" s="219" t="s">
        <v>8023</v>
      </c>
      <c r="D9213" s="219" t="s">
        <v>8065</v>
      </c>
      <c r="E9213" s="219" t="s">
        <v>6392</v>
      </c>
      <c r="F9213" s="219" t="s">
        <v>7718</v>
      </c>
      <c r="G9213" s="219" t="s">
        <v>7967</v>
      </c>
      <c r="H9213" s="219" t="s">
        <v>5990</v>
      </c>
      <c r="I9213" s="220" t="s">
        <v>7272</v>
      </c>
      <c r="J9213" s="221">
        <v>1250</v>
      </c>
      <c r="K9213" s="221">
        <v>2</v>
      </c>
      <c r="L9213" s="221">
        <v>2500</v>
      </c>
    </row>
    <row r="9214" spans="1:12" s="167" customFormat="1">
      <c r="A9214" s="218" t="str">
        <f t="shared" si="5"/>
        <v>O221110058789일반상품</v>
      </c>
      <c r="B9214" s="219" t="s">
        <v>9500</v>
      </c>
      <c r="C9214" s="219" t="s">
        <v>8023</v>
      </c>
      <c r="D9214" s="219" t="s">
        <v>8065</v>
      </c>
      <c r="E9214" s="219" t="s">
        <v>6392</v>
      </c>
      <c r="F9214" s="219" t="s">
        <v>7718</v>
      </c>
      <c r="G9214" s="219" t="s">
        <v>7967</v>
      </c>
      <c r="H9214" s="219" t="s">
        <v>5990</v>
      </c>
      <c r="I9214" s="220" t="s">
        <v>7301</v>
      </c>
      <c r="J9214" s="221">
        <v>1500</v>
      </c>
      <c r="K9214" s="221">
        <v>1</v>
      </c>
      <c r="L9214" s="221">
        <v>1500</v>
      </c>
    </row>
    <row r="9215" spans="1:12" s="167" customFormat="1">
      <c r="A9215" s="218" t="str">
        <f t="shared" si="5"/>
        <v>O221110058789일반상품</v>
      </c>
      <c r="B9215" s="219" t="s">
        <v>9500</v>
      </c>
      <c r="C9215" s="219" t="s">
        <v>8023</v>
      </c>
      <c r="D9215" s="219" t="s">
        <v>8065</v>
      </c>
      <c r="E9215" s="219" t="s">
        <v>6392</v>
      </c>
      <c r="F9215" s="219" t="s">
        <v>7718</v>
      </c>
      <c r="G9215" s="219" t="s">
        <v>7967</v>
      </c>
      <c r="H9215" s="219" t="s">
        <v>5990</v>
      </c>
      <c r="I9215" s="220" t="s">
        <v>7923</v>
      </c>
      <c r="J9215" s="221">
        <v>3900</v>
      </c>
      <c r="K9215" s="221">
        <v>1</v>
      </c>
      <c r="L9215" s="221">
        <v>3900</v>
      </c>
    </row>
    <row r="9216" spans="1:12" s="167" customFormat="1">
      <c r="A9216" s="218" t="str">
        <f t="shared" si="5"/>
        <v>O221110058789일반상품</v>
      </c>
      <c r="B9216" s="219" t="s">
        <v>9500</v>
      </c>
      <c r="C9216" s="219" t="s">
        <v>8023</v>
      </c>
      <c r="D9216" s="219" t="s">
        <v>8065</v>
      </c>
      <c r="E9216" s="219" t="s">
        <v>6392</v>
      </c>
      <c r="F9216" s="219" t="s">
        <v>7718</v>
      </c>
      <c r="G9216" s="219" t="s">
        <v>7967</v>
      </c>
      <c r="H9216" s="219" t="s">
        <v>5990</v>
      </c>
      <c r="I9216" s="220" t="s">
        <v>8629</v>
      </c>
      <c r="J9216" s="221">
        <v>6000</v>
      </c>
      <c r="K9216" s="221">
        <v>1</v>
      </c>
      <c r="L9216" s="221">
        <v>6000</v>
      </c>
    </row>
    <row r="9217" spans="1:12" s="167" customFormat="1">
      <c r="A9217" s="218" t="str">
        <f t="shared" si="5"/>
        <v>O221110058789일반상품</v>
      </c>
      <c r="B9217" s="219" t="s">
        <v>9500</v>
      </c>
      <c r="C9217" s="219" t="s">
        <v>8023</v>
      </c>
      <c r="D9217" s="219" t="s">
        <v>8065</v>
      </c>
      <c r="E9217" s="219" t="s">
        <v>6392</v>
      </c>
      <c r="F9217" s="219" t="s">
        <v>7718</v>
      </c>
      <c r="G9217" s="219" t="s">
        <v>7967</v>
      </c>
      <c r="H9217" s="219" t="s">
        <v>5990</v>
      </c>
      <c r="I9217" s="220" t="s">
        <v>8815</v>
      </c>
      <c r="J9217" s="221">
        <v>2740</v>
      </c>
      <c r="K9217" s="221">
        <v>1</v>
      </c>
      <c r="L9217" s="221">
        <v>2740</v>
      </c>
    </row>
    <row r="9218" spans="1:12" s="167" customFormat="1">
      <c r="A9218" s="218" t="str">
        <f t="shared" si="5"/>
        <v>O221110058789일반상품</v>
      </c>
      <c r="B9218" s="219" t="s">
        <v>9500</v>
      </c>
      <c r="C9218" s="219" t="s">
        <v>8023</v>
      </c>
      <c r="D9218" s="219" t="s">
        <v>8065</v>
      </c>
      <c r="E9218" s="219" t="s">
        <v>6392</v>
      </c>
      <c r="F9218" s="219" t="s">
        <v>7718</v>
      </c>
      <c r="G9218" s="219" t="s">
        <v>7967</v>
      </c>
      <c r="H9218" s="219" t="s">
        <v>5990</v>
      </c>
      <c r="I9218" s="220" t="s">
        <v>9726</v>
      </c>
      <c r="J9218" s="221">
        <v>24400</v>
      </c>
      <c r="K9218" s="221">
        <v>1</v>
      </c>
      <c r="L9218" s="221">
        <v>24400</v>
      </c>
    </row>
    <row r="9219" spans="1:12" s="167" customFormat="1">
      <c r="A9219" s="218" t="str">
        <f t="shared" si="5"/>
        <v>O221110058789일반상품</v>
      </c>
      <c r="B9219" s="219" t="s">
        <v>9500</v>
      </c>
      <c r="C9219" s="219" t="s">
        <v>8023</v>
      </c>
      <c r="D9219" s="219" t="s">
        <v>8065</v>
      </c>
      <c r="E9219" s="219" t="s">
        <v>6392</v>
      </c>
      <c r="F9219" s="219" t="s">
        <v>7718</v>
      </c>
      <c r="G9219" s="219" t="s">
        <v>7967</v>
      </c>
      <c r="H9219" s="219" t="s">
        <v>5990</v>
      </c>
      <c r="I9219" s="220" t="s">
        <v>7259</v>
      </c>
      <c r="J9219" s="221">
        <v>5850</v>
      </c>
      <c r="K9219" s="221">
        <v>1</v>
      </c>
      <c r="L9219" s="221">
        <v>5850</v>
      </c>
    </row>
    <row r="9220" spans="1:12" s="167" customFormat="1">
      <c r="A9220" s="218" t="str">
        <f t="shared" si="5"/>
        <v>O221110058789일반상품</v>
      </c>
      <c r="B9220" s="219" t="s">
        <v>9500</v>
      </c>
      <c r="C9220" s="219" t="s">
        <v>8023</v>
      </c>
      <c r="D9220" s="219" t="s">
        <v>8065</v>
      </c>
      <c r="E9220" s="219" t="s">
        <v>6392</v>
      </c>
      <c r="F9220" s="219" t="s">
        <v>7718</v>
      </c>
      <c r="G9220" s="219" t="s">
        <v>7967</v>
      </c>
      <c r="H9220" s="219" t="s">
        <v>5990</v>
      </c>
      <c r="I9220" s="220" t="s">
        <v>7925</v>
      </c>
      <c r="J9220" s="221">
        <v>1400</v>
      </c>
      <c r="K9220" s="221">
        <v>2</v>
      </c>
      <c r="L9220" s="221">
        <v>2800</v>
      </c>
    </row>
    <row r="9221" spans="1:12" s="167" customFormat="1">
      <c r="A9221" s="218" t="str">
        <f t="shared" si="5"/>
        <v>O221110058789일반상품</v>
      </c>
      <c r="B9221" s="219" t="s">
        <v>9500</v>
      </c>
      <c r="C9221" s="219" t="s">
        <v>8023</v>
      </c>
      <c r="D9221" s="219" t="s">
        <v>8065</v>
      </c>
      <c r="E9221" s="219" t="s">
        <v>6392</v>
      </c>
      <c r="F9221" s="219" t="s">
        <v>7718</v>
      </c>
      <c r="G9221" s="219" t="s">
        <v>7967</v>
      </c>
      <c r="H9221" s="219" t="s">
        <v>5990</v>
      </c>
      <c r="I9221" s="220" t="s">
        <v>7979</v>
      </c>
      <c r="J9221" s="221">
        <v>6660</v>
      </c>
      <c r="K9221" s="221">
        <v>1</v>
      </c>
      <c r="L9221" s="221">
        <v>6660</v>
      </c>
    </row>
    <row r="9222" spans="1:12" s="167" customFormat="1">
      <c r="A9222" s="218" t="str">
        <f t="shared" si="5"/>
        <v>O221110058789일반상품</v>
      </c>
      <c r="B9222" s="219" t="s">
        <v>9500</v>
      </c>
      <c r="C9222" s="219" t="s">
        <v>8023</v>
      </c>
      <c r="D9222" s="219" t="s">
        <v>8065</v>
      </c>
      <c r="E9222" s="219" t="s">
        <v>6392</v>
      </c>
      <c r="F9222" s="219" t="s">
        <v>7718</v>
      </c>
      <c r="G9222" s="219" t="s">
        <v>7967</v>
      </c>
      <c r="H9222" s="219" t="s">
        <v>5990</v>
      </c>
      <c r="I9222" s="220" t="s">
        <v>7220</v>
      </c>
      <c r="J9222" s="221">
        <v>670</v>
      </c>
      <c r="K9222" s="221">
        <v>2</v>
      </c>
      <c r="L9222" s="221">
        <v>1340</v>
      </c>
    </row>
    <row r="9223" spans="1:12" s="167" customFormat="1">
      <c r="A9223" s="218" t="str">
        <f t="shared" si="5"/>
        <v>O221110058789일반상품</v>
      </c>
      <c r="B9223" s="219" t="s">
        <v>9500</v>
      </c>
      <c r="C9223" s="219" t="s">
        <v>8023</v>
      </c>
      <c r="D9223" s="219" t="s">
        <v>8065</v>
      </c>
      <c r="E9223" s="219" t="s">
        <v>6392</v>
      </c>
      <c r="F9223" s="219" t="s">
        <v>7718</v>
      </c>
      <c r="G9223" s="219" t="s">
        <v>7967</v>
      </c>
      <c r="H9223" s="219" t="s">
        <v>5990</v>
      </c>
      <c r="I9223" s="220" t="s">
        <v>8324</v>
      </c>
      <c r="J9223" s="221">
        <v>3920</v>
      </c>
      <c r="K9223" s="221">
        <v>1</v>
      </c>
      <c r="L9223" s="221">
        <v>3920</v>
      </c>
    </row>
    <row r="9224" spans="1:12" s="167" customFormat="1">
      <c r="A9224" s="218" t="str">
        <f t="shared" si="5"/>
        <v>O221110058789일반상품</v>
      </c>
      <c r="B9224" s="219" t="s">
        <v>9500</v>
      </c>
      <c r="C9224" s="219" t="s">
        <v>8023</v>
      </c>
      <c r="D9224" s="219" t="s">
        <v>8065</v>
      </c>
      <c r="E9224" s="219" t="s">
        <v>6392</v>
      </c>
      <c r="F9224" s="219" t="s">
        <v>7718</v>
      </c>
      <c r="G9224" s="219" t="s">
        <v>7967</v>
      </c>
      <c r="H9224" s="219" t="s">
        <v>5990</v>
      </c>
      <c r="I9224" s="220" t="s">
        <v>8824</v>
      </c>
      <c r="J9224" s="221">
        <v>23500</v>
      </c>
      <c r="K9224" s="221">
        <v>1</v>
      </c>
      <c r="L9224" s="221">
        <v>23500</v>
      </c>
    </row>
    <row r="9225" spans="1:12" s="167" customFormat="1">
      <c r="A9225" s="218" t="str">
        <f t="shared" si="5"/>
        <v>O221110058789일반상품</v>
      </c>
      <c r="B9225" s="219" t="s">
        <v>9500</v>
      </c>
      <c r="C9225" s="219" t="s">
        <v>8023</v>
      </c>
      <c r="D9225" s="219" t="s">
        <v>8065</v>
      </c>
      <c r="E9225" s="219" t="s">
        <v>6392</v>
      </c>
      <c r="F9225" s="219" t="s">
        <v>7718</v>
      </c>
      <c r="G9225" s="219" t="s">
        <v>7967</v>
      </c>
      <c r="H9225" s="219" t="s">
        <v>5990</v>
      </c>
      <c r="I9225" s="220" t="s">
        <v>8644</v>
      </c>
      <c r="J9225" s="221">
        <v>22000</v>
      </c>
      <c r="K9225" s="221">
        <v>1</v>
      </c>
      <c r="L9225" s="221">
        <v>22000</v>
      </c>
    </row>
    <row r="9226" spans="1:12" s="167" customFormat="1">
      <c r="A9226" s="218" t="str">
        <f t="shared" si="5"/>
        <v>O221110058789일반상품</v>
      </c>
      <c r="B9226" s="219" t="s">
        <v>9500</v>
      </c>
      <c r="C9226" s="219" t="s">
        <v>8023</v>
      </c>
      <c r="D9226" s="219" t="s">
        <v>8065</v>
      </c>
      <c r="E9226" s="219" t="s">
        <v>6392</v>
      </c>
      <c r="F9226" s="219" t="s">
        <v>7718</v>
      </c>
      <c r="G9226" s="219" t="s">
        <v>7967</v>
      </c>
      <c r="H9226" s="219" t="s">
        <v>5990</v>
      </c>
      <c r="I9226" s="220" t="s">
        <v>8509</v>
      </c>
      <c r="J9226" s="221">
        <v>1900</v>
      </c>
      <c r="K9226" s="221">
        <v>1</v>
      </c>
      <c r="L9226" s="221">
        <v>1900</v>
      </c>
    </row>
    <row r="9227" spans="1:12" s="167" customFormat="1">
      <c r="A9227" s="218" t="str">
        <f t="shared" si="5"/>
        <v>O221110058789일반상품</v>
      </c>
      <c r="B9227" s="219" t="s">
        <v>9500</v>
      </c>
      <c r="C9227" s="219" t="s">
        <v>8023</v>
      </c>
      <c r="D9227" s="219" t="s">
        <v>8065</v>
      </c>
      <c r="E9227" s="219" t="s">
        <v>6392</v>
      </c>
      <c r="F9227" s="219" t="s">
        <v>7718</v>
      </c>
      <c r="G9227" s="219" t="s">
        <v>7967</v>
      </c>
      <c r="H9227" s="219" t="s">
        <v>5990</v>
      </c>
      <c r="I9227" s="220" t="s">
        <v>7297</v>
      </c>
      <c r="J9227" s="221">
        <v>5890</v>
      </c>
      <c r="K9227" s="221">
        <v>1</v>
      </c>
      <c r="L9227" s="221">
        <v>5890</v>
      </c>
    </row>
    <row r="9228" spans="1:12" s="167" customFormat="1">
      <c r="A9228" s="218" t="str">
        <f t="shared" si="5"/>
        <v>O221110058789일반상품</v>
      </c>
      <c r="B9228" s="219" t="s">
        <v>9500</v>
      </c>
      <c r="C9228" s="219" t="s">
        <v>8023</v>
      </c>
      <c r="D9228" s="219" t="s">
        <v>8065</v>
      </c>
      <c r="E9228" s="219" t="s">
        <v>6392</v>
      </c>
      <c r="F9228" s="219" t="s">
        <v>7718</v>
      </c>
      <c r="G9228" s="219" t="s">
        <v>7967</v>
      </c>
      <c r="H9228" s="219" t="s">
        <v>5990</v>
      </c>
      <c r="I9228" s="220" t="s">
        <v>8332</v>
      </c>
      <c r="J9228" s="221">
        <v>3345</v>
      </c>
      <c r="K9228" s="221">
        <v>2</v>
      </c>
      <c r="L9228" s="221">
        <v>6690</v>
      </c>
    </row>
    <row r="9229" spans="1:12" s="167" customFormat="1">
      <c r="A9229" s="218" t="str">
        <f t="shared" si="5"/>
        <v>O221110058789일반상품</v>
      </c>
      <c r="B9229" s="219" t="s">
        <v>9500</v>
      </c>
      <c r="C9229" s="219" t="s">
        <v>8023</v>
      </c>
      <c r="D9229" s="219" t="s">
        <v>8065</v>
      </c>
      <c r="E9229" s="219" t="s">
        <v>6392</v>
      </c>
      <c r="F9229" s="219" t="s">
        <v>7718</v>
      </c>
      <c r="G9229" s="219" t="s">
        <v>7967</v>
      </c>
      <c r="H9229" s="219" t="s">
        <v>5990</v>
      </c>
      <c r="I9229" s="220" t="s">
        <v>8745</v>
      </c>
      <c r="J9229" s="221">
        <v>2480</v>
      </c>
      <c r="K9229" s="221">
        <v>1</v>
      </c>
      <c r="L9229" s="221">
        <v>2480</v>
      </c>
    </row>
    <row r="9230" spans="1:12" s="167" customFormat="1">
      <c r="A9230" s="218" t="str">
        <f t="shared" si="5"/>
        <v>O221110058789일반상품</v>
      </c>
      <c r="B9230" s="219" t="s">
        <v>9500</v>
      </c>
      <c r="C9230" s="219" t="s">
        <v>8023</v>
      </c>
      <c r="D9230" s="219" t="s">
        <v>8065</v>
      </c>
      <c r="E9230" s="219" t="s">
        <v>6392</v>
      </c>
      <c r="F9230" s="219" t="s">
        <v>7718</v>
      </c>
      <c r="G9230" s="219" t="s">
        <v>7967</v>
      </c>
      <c r="H9230" s="219" t="s">
        <v>5990</v>
      </c>
      <c r="I9230" s="220" t="s">
        <v>8748</v>
      </c>
      <c r="J9230" s="221">
        <v>3360</v>
      </c>
      <c r="K9230" s="221">
        <v>2</v>
      </c>
      <c r="L9230" s="221">
        <v>6720</v>
      </c>
    </row>
    <row r="9231" spans="1:12" s="167" customFormat="1">
      <c r="A9231" s="218" t="str">
        <f t="shared" si="5"/>
        <v>O221110058789일반상품</v>
      </c>
      <c r="B9231" s="219" t="s">
        <v>9500</v>
      </c>
      <c r="C9231" s="219" t="s">
        <v>8023</v>
      </c>
      <c r="D9231" s="219" t="s">
        <v>8065</v>
      </c>
      <c r="E9231" s="219" t="s">
        <v>6392</v>
      </c>
      <c r="F9231" s="219" t="s">
        <v>7718</v>
      </c>
      <c r="G9231" s="219" t="s">
        <v>7967</v>
      </c>
      <c r="H9231" s="219" t="s">
        <v>5990</v>
      </c>
      <c r="I9231" s="220" t="s">
        <v>8803</v>
      </c>
      <c r="J9231" s="221">
        <v>4180</v>
      </c>
      <c r="K9231" s="221">
        <v>1</v>
      </c>
      <c r="L9231" s="221">
        <v>4180</v>
      </c>
    </row>
    <row r="9232" spans="1:12" s="167" customFormat="1">
      <c r="A9232" s="218" t="str">
        <f t="shared" si="5"/>
        <v>O221110058789일반상품</v>
      </c>
      <c r="B9232" s="219" t="s">
        <v>9500</v>
      </c>
      <c r="C9232" s="219" t="s">
        <v>8023</v>
      </c>
      <c r="D9232" s="219" t="s">
        <v>8065</v>
      </c>
      <c r="E9232" s="219" t="s">
        <v>6392</v>
      </c>
      <c r="F9232" s="219" t="s">
        <v>7718</v>
      </c>
      <c r="G9232" s="219" t="s">
        <v>7967</v>
      </c>
      <c r="H9232" s="219" t="s">
        <v>5990</v>
      </c>
      <c r="I9232" s="220" t="s">
        <v>8791</v>
      </c>
      <c r="J9232" s="221">
        <v>5500</v>
      </c>
      <c r="K9232" s="221">
        <v>1</v>
      </c>
      <c r="L9232" s="221">
        <v>5500</v>
      </c>
    </row>
    <row r="9233" spans="1:12" s="167" customFormat="1">
      <c r="A9233" s="218" t="str">
        <f t="shared" si="5"/>
        <v>O221110058789일반상품</v>
      </c>
      <c r="B9233" s="219" t="s">
        <v>9500</v>
      </c>
      <c r="C9233" s="219" t="s">
        <v>8023</v>
      </c>
      <c r="D9233" s="219" t="s">
        <v>8065</v>
      </c>
      <c r="E9233" s="219" t="s">
        <v>6392</v>
      </c>
      <c r="F9233" s="219" t="s">
        <v>7718</v>
      </c>
      <c r="G9233" s="219" t="s">
        <v>7967</v>
      </c>
      <c r="H9233" s="219" t="s">
        <v>5990</v>
      </c>
      <c r="I9233" s="220" t="s">
        <v>8380</v>
      </c>
      <c r="J9233" s="221">
        <v>4450</v>
      </c>
      <c r="K9233" s="221">
        <v>1</v>
      </c>
      <c r="L9233" s="221">
        <v>4450</v>
      </c>
    </row>
    <row r="9234" spans="1:12" s="167" customFormat="1">
      <c r="A9234" s="218" t="str">
        <f t="shared" si="5"/>
        <v>O221110058789일반상품</v>
      </c>
      <c r="B9234" s="219" t="s">
        <v>9500</v>
      </c>
      <c r="C9234" s="219" t="s">
        <v>8023</v>
      </c>
      <c r="D9234" s="219" t="s">
        <v>8065</v>
      </c>
      <c r="E9234" s="219" t="s">
        <v>6392</v>
      </c>
      <c r="F9234" s="219" t="s">
        <v>7718</v>
      </c>
      <c r="G9234" s="219" t="s">
        <v>7967</v>
      </c>
      <c r="H9234" s="219" t="s">
        <v>5990</v>
      </c>
      <c r="I9234" s="220" t="s">
        <v>7216</v>
      </c>
      <c r="J9234" s="221">
        <v>3930</v>
      </c>
      <c r="K9234" s="221">
        <v>1</v>
      </c>
      <c r="L9234" s="221">
        <v>3930</v>
      </c>
    </row>
    <row r="9235" spans="1:12" s="167" customFormat="1">
      <c r="A9235" s="218" t="str">
        <f t="shared" si="5"/>
        <v>O221110058789일반상품</v>
      </c>
      <c r="B9235" s="219" t="s">
        <v>9500</v>
      </c>
      <c r="C9235" s="219" t="s">
        <v>8023</v>
      </c>
      <c r="D9235" s="219" t="s">
        <v>8065</v>
      </c>
      <c r="E9235" s="219" t="s">
        <v>6392</v>
      </c>
      <c r="F9235" s="219" t="s">
        <v>7718</v>
      </c>
      <c r="G9235" s="219" t="s">
        <v>7967</v>
      </c>
      <c r="H9235" s="219" t="s">
        <v>5990</v>
      </c>
      <c r="I9235" s="220" t="s">
        <v>8446</v>
      </c>
      <c r="J9235" s="221">
        <v>3800</v>
      </c>
      <c r="K9235" s="221">
        <v>1</v>
      </c>
      <c r="L9235" s="221">
        <v>3800</v>
      </c>
    </row>
    <row r="9236" spans="1:12" s="167" customFormat="1">
      <c r="A9236" s="218" t="str">
        <f t="shared" si="5"/>
        <v>O221110058789일반상품</v>
      </c>
      <c r="B9236" s="219" t="s">
        <v>9500</v>
      </c>
      <c r="C9236" s="219" t="s">
        <v>8023</v>
      </c>
      <c r="D9236" s="219" t="s">
        <v>8065</v>
      </c>
      <c r="E9236" s="219" t="s">
        <v>6392</v>
      </c>
      <c r="F9236" s="219" t="s">
        <v>7718</v>
      </c>
      <c r="G9236" s="219" t="s">
        <v>7967</v>
      </c>
      <c r="H9236" s="219" t="s">
        <v>5990</v>
      </c>
      <c r="I9236" s="220" t="s">
        <v>8620</v>
      </c>
      <c r="J9236" s="221">
        <v>11000</v>
      </c>
      <c r="K9236" s="221">
        <v>2</v>
      </c>
      <c r="L9236" s="221">
        <v>22000</v>
      </c>
    </row>
    <row r="9237" spans="1:12" s="167" customFormat="1">
      <c r="A9237" s="218" t="str">
        <f t="shared" si="5"/>
        <v>O221110058789일반상품</v>
      </c>
      <c r="B9237" s="219" t="s">
        <v>9500</v>
      </c>
      <c r="C9237" s="219" t="s">
        <v>8023</v>
      </c>
      <c r="D9237" s="219" t="s">
        <v>8065</v>
      </c>
      <c r="E9237" s="219" t="s">
        <v>6392</v>
      </c>
      <c r="F9237" s="219" t="s">
        <v>7718</v>
      </c>
      <c r="G9237" s="219" t="s">
        <v>7967</v>
      </c>
      <c r="H9237" s="219" t="s">
        <v>5990</v>
      </c>
      <c r="I9237" s="220" t="s">
        <v>8393</v>
      </c>
      <c r="J9237" s="221">
        <v>5900</v>
      </c>
      <c r="K9237" s="221">
        <v>1</v>
      </c>
      <c r="L9237" s="221">
        <v>5900</v>
      </c>
    </row>
    <row r="9238" spans="1:12" s="167" customFormat="1">
      <c r="A9238" s="218" t="str">
        <f t="shared" si="5"/>
        <v>O221110058789일반상품</v>
      </c>
      <c r="B9238" s="219" t="s">
        <v>9500</v>
      </c>
      <c r="C9238" s="219" t="s">
        <v>8023</v>
      </c>
      <c r="D9238" s="219" t="s">
        <v>8065</v>
      </c>
      <c r="E9238" s="219" t="s">
        <v>6392</v>
      </c>
      <c r="F9238" s="219" t="s">
        <v>7718</v>
      </c>
      <c r="G9238" s="219" t="s">
        <v>7967</v>
      </c>
      <c r="H9238" s="219" t="s">
        <v>5990</v>
      </c>
      <c r="I9238" s="220" t="s">
        <v>8407</v>
      </c>
      <c r="J9238" s="221">
        <v>1380</v>
      </c>
      <c r="K9238" s="221">
        <v>1</v>
      </c>
      <c r="L9238" s="221">
        <v>1380</v>
      </c>
    </row>
    <row r="9239" spans="1:12" s="167" customFormat="1">
      <c r="A9239" s="218" t="str">
        <f t="shared" si="5"/>
        <v>O221110058789일반상품</v>
      </c>
      <c r="B9239" s="219" t="s">
        <v>9500</v>
      </c>
      <c r="C9239" s="219" t="s">
        <v>8023</v>
      </c>
      <c r="D9239" s="219" t="s">
        <v>8065</v>
      </c>
      <c r="E9239" s="219" t="s">
        <v>6392</v>
      </c>
      <c r="F9239" s="219" t="s">
        <v>7718</v>
      </c>
      <c r="G9239" s="219" t="s">
        <v>7967</v>
      </c>
      <c r="H9239" s="219" t="s">
        <v>5990</v>
      </c>
      <c r="I9239" s="220" t="s">
        <v>8025</v>
      </c>
      <c r="J9239" s="221">
        <v>3800</v>
      </c>
      <c r="K9239" s="221">
        <v>1</v>
      </c>
      <c r="L9239" s="221">
        <v>3800</v>
      </c>
    </row>
    <row r="9240" spans="1:12" s="167" customFormat="1">
      <c r="A9240" s="218" t="str">
        <f t="shared" si="5"/>
        <v>O221110058789일반상품</v>
      </c>
      <c r="B9240" s="219" t="s">
        <v>9500</v>
      </c>
      <c r="C9240" s="219" t="s">
        <v>8023</v>
      </c>
      <c r="D9240" s="219" t="s">
        <v>8065</v>
      </c>
      <c r="E9240" s="219" t="s">
        <v>6392</v>
      </c>
      <c r="F9240" s="219" t="s">
        <v>7718</v>
      </c>
      <c r="G9240" s="219" t="s">
        <v>7967</v>
      </c>
      <c r="H9240" s="219" t="s">
        <v>5990</v>
      </c>
      <c r="I9240" s="220" t="s">
        <v>9550</v>
      </c>
      <c r="J9240" s="221">
        <v>4700</v>
      </c>
      <c r="K9240" s="221">
        <v>1</v>
      </c>
      <c r="L9240" s="221">
        <v>4700</v>
      </c>
    </row>
    <row r="9241" spans="1:12" s="167" customFormat="1">
      <c r="A9241" s="218" t="str">
        <f t="shared" si="5"/>
        <v>O221110058789일반상품</v>
      </c>
      <c r="B9241" s="219" t="s">
        <v>9500</v>
      </c>
      <c r="C9241" s="219" t="s">
        <v>8023</v>
      </c>
      <c r="D9241" s="219" t="s">
        <v>8065</v>
      </c>
      <c r="E9241" s="219" t="s">
        <v>6392</v>
      </c>
      <c r="F9241" s="219" t="s">
        <v>7718</v>
      </c>
      <c r="G9241" s="219" t="s">
        <v>7967</v>
      </c>
      <c r="H9241" s="219" t="s">
        <v>5990</v>
      </c>
      <c r="I9241" s="220" t="s">
        <v>7274</v>
      </c>
      <c r="J9241" s="221">
        <v>8700</v>
      </c>
      <c r="K9241" s="221">
        <v>1</v>
      </c>
      <c r="L9241" s="221">
        <v>8700</v>
      </c>
    </row>
    <row r="9242" spans="1:12" s="167" customFormat="1">
      <c r="A9242" s="218" t="str">
        <f t="shared" si="5"/>
        <v>O221110058788일반상품</v>
      </c>
      <c r="B9242" s="219" t="s">
        <v>9501</v>
      </c>
      <c r="C9242" s="219" t="s">
        <v>8023</v>
      </c>
      <c r="D9242" s="219" t="s">
        <v>8065</v>
      </c>
      <c r="E9242" s="219" t="s">
        <v>6389</v>
      </c>
      <c r="F9242" s="219" t="s">
        <v>6437</v>
      </c>
      <c r="G9242" s="219" t="s">
        <v>7909</v>
      </c>
      <c r="H9242" s="219" t="s">
        <v>5990</v>
      </c>
      <c r="I9242" s="220" t="s">
        <v>7930</v>
      </c>
      <c r="J9242" s="221">
        <v>4200</v>
      </c>
      <c r="K9242" s="221">
        <v>2</v>
      </c>
      <c r="L9242" s="221">
        <v>8400</v>
      </c>
    </row>
    <row r="9243" spans="1:12" s="167" customFormat="1">
      <c r="A9243" s="218" t="str">
        <f t="shared" si="5"/>
        <v>O221110058788일반상품</v>
      </c>
      <c r="B9243" s="219" t="s">
        <v>9501</v>
      </c>
      <c r="C9243" s="219" t="s">
        <v>8023</v>
      </c>
      <c r="D9243" s="219" t="s">
        <v>8065</v>
      </c>
      <c r="E9243" s="219" t="s">
        <v>6389</v>
      </c>
      <c r="F9243" s="219" t="s">
        <v>6437</v>
      </c>
      <c r="G9243" s="219" t="s">
        <v>7909</v>
      </c>
      <c r="H9243" s="219" t="s">
        <v>5990</v>
      </c>
      <c r="I9243" s="220" t="s">
        <v>8384</v>
      </c>
      <c r="J9243" s="221">
        <v>3730</v>
      </c>
      <c r="K9243" s="221">
        <v>5</v>
      </c>
      <c r="L9243" s="221">
        <v>18650</v>
      </c>
    </row>
    <row r="9244" spans="1:12" s="167" customFormat="1">
      <c r="A9244" s="218" t="str">
        <f t="shared" si="5"/>
        <v>O221110058788일반상품</v>
      </c>
      <c r="B9244" s="219" t="s">
        <v>9501</v>
      </c>
      <c r="C9244" s="219" t="s">
        <v>8023</v>
      </c>
      <c r="D9244" s="219" t="s">
        <v>8065</v>
      </c>
      <c r="E9244" s="219" t="s">
        <v>6389</v>
      </c>
      <c r="F9244" s="219" t="s">
        <v>6437</v>
      </c>
      <c r="G9244" s="219" t="s">
        <v>7909</v>
      </c>
      <c r="H9244" s="219" t="s">
        <v>5990</v>
      </c>
      <c r="I9244" s="220" t="s">
        <v>7223</v>
      </c>
      <c r="J9244" s="221">
        <v>4080</v>
      </c>
      <c r="K9244" s="221">
        <v>4</v>
      </c>
      <c r="L9244" s="221">
        <v>16320</v>
      </c>
    </row>
    <row r="9245" spans="1:12" s="167" customFormat="1">
      <c r="A9245" s="218" t="str">
        <f t="shared" si="5"/>
        <v>O221110058788일반상품</v>
      </c>
      <c r="B9245" s="219" t="s">
        <v>9501</v>
      </c>
      <c r="C9245" s="219" t="s">
        <v>8023</v>
      </c>
      <c r="D9245" s="219" t="s">
        <v>8065</v>
      </c>
      <c r="E9245" s="219" t="s">
        <v>6389</v>
      </c>
      <c r="F9245" s="219" t="s">
        <v>6437</v>
      </c>
      <c r="G9245" s="219" t="s">
        <v>7909</v>
      </c>
      <c r="H9245" s="219" t="s">
        <v>5990</v>
      </c>
      <c r="I9245" s="220" t="s">
        <v>7190</v>
      </c>
      <c r="J9245" s="221">
        <v>5000</v>
      </c>
      <c r="K9245" s="221">
        <v>2</v>
      </c>
      <c r="L9245" s="221">
        <v>10000</v>
      </c>
    </row>
    <row r="9246" spans="1:12" s="167" customFormat="1">
      <c r="A9246" s="218" t="str">
        <f t="shared" si="5"/>
        <v>O221110058788일반상품</v>
      </c>
      <c r="B9246" s="219" t="s">
        <v>9501</v>
      </c>
      <c r="C9246" s="219" t="s">
        <v>8023</v>
      </c>
      <c r="D9246" s="219" t="s">
        <v>8065</v>
      </c>
      <c r="E9246" s="219" t="s">
        <v>6389</v>
      </c>
      <c r="F9246" s="219" t="s">
        <v>6437</v>
      </c>
      <c r="G9246" s="219" t="s">
        <v>7909</v>
      </c>
      <c r="H9246" s="219" t="s">
        <v>5990</v>
      </c>
      <c r="I9246" s="220" t="s">
        <v>7259</v>
      </c>
      <c r="J9246" s="221">
        <v>5850</v>
      </c>
      <c r="K9246" s="221">
        <v>4</v>
      </c>
      <c r="L9246" s="221">
        <v>23400</v>
      </c>
    </row>
    <row r="9247" spans="1:12" s="167" customFormat="1">
      <c r="A9247" s="218" t="str">
        <f t="shared" si="5"/>
        <v>O221110058788일반상품</v>
      </c>
      <c r="B9247" s="219" t="s">
        <v>9501</v>
      </c>
      <c r="C9247" s="219" t="s">
        <v>8023</v>
      </c>
      <c r="D9247" s="219" t="s">
        <v>8065</v>
      </c>
      <c r="E9247" s="219" t="s">
        <v>6389</v>
      </c>
      <c r="F9247" s="219" t="s">
        <v>6437</v>
      </c>
      <c r="G9247" s="219" t="s">
        <v>7909</v>
      </c>
      <c r="H9247" s="219" t="s">
        <v>5990</v>
      </c>
      <c r="I9247" s="220" t="s">
        <v>8068</v>
      </c>
      <c r="J9247" s="221">
        <v>11290</v>
      </c>
      <c r="K9247" s="221">
        <v>3</v>
      </c>
      <c r="L9247" s="221">
        <v>33870</v>
      </c>
    </row>
    <row r="9248" spans="1:12" s="167" customFormat="1">
      <c r="A9248" s="218" t="str">
        <f t="shared" si="5"/>
        <v>O221110058788일반상품</v>
      </c>
      <c r="B9248" s="219" t="s">
        <v>9501</v>
      </c>
      <c r="C9248" s="219" t="s">
        <v>8023</v>
      </c>
      <c r="D9248" s="219" t="s">
        <v>8065</v>
      </c>
      <c r="E9248" s="219" t="s">
        <v>6389</v>
      </c>
      <c r="F9248" s="219" t="s">
        <v>6437</v>
      </c>
      <c r="G9248" s="219" t="s">
        <v>7909</v>
      </c>
      <c r="H9248" s="219" t="s">
        <v>5990</v>
      </c>
      <c r="I9248" s="220" t="s">
        <v>9607</v>
      </c>
      <c r="J9248" s="221">
        <v>21000</v>
      </c>
      <c r="K9248" s="221">
        <v>3</v>
      </c>
      <c r="L9248" s="221">
        <v>63000</v>
      </c>
    </row>
    <row r="9249" spans="1:12" s="167" customFormat="1">
      <c r="A9249" s="218" t="str">
        <f t="shared" si="5"/>
        <v>O221110058788일반상품</v>
      </c>
      <c r="B9249" s="219" t="s">
        <v>9501</v>
      </c>
      <c r="C9249" s="219" t="s">
        <v>8023</v>
      </c>
      <c r="D9249" s="219" t="s">
        <v>8065</v>
      </c>
      <c r="E9249" s="219" t="s">
        <v>6389</v>
      </c>
      <c r="F9249" s="219" t="s">
        <v>6437</v>
      </c>
      <c r="G9249" s="219" t="s">
        <v>7909</v>
      </c>
      <c r="H9249" s="219" t="s">
        <v>5990</v>
      </c>
      <c r="I9249" s="220" t="s">
        <v>9055</v>
      </c>
      <c r="J9249" s="221">
        <v>14700</v>
      </c>
      <c r="K9249" s="221">
        <v>10</v>
      </c>
      <c r="L9249" s="221">
        <v>147000</v>
      </c>
    </row>
    <row r="9250" spans="1:12" s="167" customFormat="1">
      <c r="A9250" s="218" t="str">
        <f t="shared" si="5"/>
        <v>O221110058788일반상품</v>
      </c>
      <c r="B9250" s="219" t="s">
        <v>9501</v>
      </c>
      <c r="C9250" s="219" t="s">
        <v>8023</v>
      </c>
      <c r="D9250" s="219" t="s">
        <v>8065</v>
      </c>
      <c r="E9250" s="219" t="s">
        <v>6389</v>
      </c>
      <c r="F9250" s="219" t="s">
        <v>6437</v>
      </c>
      <c r="G9250" s="219" t="s">
        <v>7909</v>
      </c>
      <c r="H9250" s="219" t="s">
        <v>5990</v>
      </c>
      <c r="I9250" s="220" t="s">
        <v>7232</v>
      </c>
      <c r="J9250" s="221">
        <v>3550</v>
      </c>
      <c r="K9250" s="221">
        <v>4</v>
      </c>
      <c r="L9250" s="221">
        <v>14200</v>
      </c>
    </row>
    <row r="9251" spans="1:12" s="167" customFormat="1">
      <c r="A9251" s="218" t="str">
        <f t="shared" si="5"/>
        <v>O221110058787일반상품</v>
      </c>
      <c r="B9251" s="219" t="s">
        <v>9502</v>
      </c>
      <c r="C9251" s="219" t="s">
        <v>8023</v>
      </c>
      <c r="D9251" s="219" t="s">
        <v>8065</v>
      </c>
      <c r="E9251" s="219" t="s">
        <v>6392</v>
      </c>
      <c r="F9251" s="219" t="s">
        <v>7718</v>
      </c>
      <c r="G9251" s="219" t="s">
        <v>9536</v>
      </c>
      <c r="H9251" s="219" t="s">
        <v>5990</v>
      </c>
      <c r="I9251" s="220" t="s">
        <v>9727</v>
      </c>
      <c r="J9251" s="221">
        <v>2840</v>
      </c>
      <c r="K9251" s="221">
        <v>2</v>
      </c>
      <c r="L9251" s="221">
        <v>5680</v>
      </c>
    </row>
    <row r="9252" spans="1:12" s="167" customFormat="1">
      <c r="A9252" s="218" t="str">
        <f t="shared" si="5"/>
        <v>O221110058787일반상품</v>
      </c>
      <c r="B9252" s="219" t="s">
        <v>9502</v>
      </c>
      <c r="C9252" s="219" t="s">
        <v>8023</v>
      </c>
      <c r="D9252" s="219" t="s">
        <v>8065</v>
      </c>
      <c r="E9252" s="219" t="s">
        <v>6392</v>
      </c>
      <c r="F9252" s="219" t="s">
        <v>7718</v>
      </c>
      <c r="G9252" s="219" t="s">
        <v>9536</v>
      </c>
      <c r="H9252" s="219" t="s">
        <v>5990</v>
      </c>
      <c r="I9252" s="220" t="s">
        <v>7217</v>
      </c>
      <c r="J9252" s="221">
        <v>1470</v>
      </c>
      <c r="K9252" s="221">
        <v>4</v>
      </c>
      <c r="L9252" s="221">
        <v>5880</v>
      </c>
    </row>
    <row r="9253" spans="1:12" s="167" customFormat="1">
      <c r="A9253" s="218" t="str">
        <f t="shared" si="5"/>
        <v>O221110058787일반상품</v>
      </c>
      <c r="B9253" s="219" t="s">
        <v>9502</v>
      </c>
      <c r="C9253" s="219" t="s">
        <v>8023</v>
      </c>
      <c r="D9253" s="219" t="s">
        <v>8065</v>
      </c>
      <c r="E9253" s="219" t="s">
        <v>6392</v>
      </c>
      <c r="F9253" s="219" t="s">
        <v>7718</v>
      </c>
      <c r="G9253" s="219" t="s">
        <v>9536</v>
      </c>
      <c r="H9253" s="219" t="s">
        <v>5990</v>
      </c>
      <c r="I9253" s="220" t="s">
        <v>8960</v>
      </c>
      <c r="J9253" s="221">
        <v>41000</v>
      </c>
      <c r="K9253" s="221">
        <v>1</v>
      </c>
      <c r="L9253" s="221">
        <v>41000</v>
      </c>
    </row>
    <row r="9254" spans="1:12" s="167" customFormat="1">
      <c r="A9254" s="218" t="str">
        <f t="shared" si="5"/>
        <v>O221110058787일반상품</v>
      </c>
      <c r="B9254" s="219" t="s">
        <v>9502</v>
      </c>
      <c r="C9254" s="219" t="s">
        <v>8023</v>
      </c>
      <c r="D9254" s="219" t="s">
        <v>8065</v>
      </c>
      <c r="E9254" s="219" t="s">
        <v>6392</v>
      </c>
      <c r="F9254" s="219" t="s">
        <v>7718</v>
      </c>
      <c r="G9254" s="219" t="s">
        <v>9536</v>
      </c>
      <c r="H9254" s="219" t="s">
        <v>5990</v>
      </c>
      <c r="I9254" s="220" t="s">
        <v>9593</v>
      </c>
      <c r="J9254" s="221">
        <v>7900</v>
      </c>
      <c r="K9254" s="221">
        <v>1</v>
      </c>
      <c r="L9254" s="221">
        <v>7900</v>
      </c>
    </row>
    <row r="9255" spans="1:12" s="167" customFormat="1">
      <c r="A9255" s="218" t="str">
        <f t="shared" si="5"/>
        <v>O221110058787일반상품</v>
      </c>
      <c r="B9255" s="219" t="s">
        <v>9502</v>
      </c>
      <c r="C9255" s="219" t="s">
        <v>8023</v>
      </c>
      <c r="D9255" s="219" t="s">
        <v>8065</v>
      </c>
      <c r="E9255" s="219" t="s">
        <v>6392</v>
      </c>
      <c r="F9255" s="219" t="s">
        <v>7718</v>
      </c>
      <c r="G9255" s="219" t="s">
        <v>9536</v>
      </c>
      <c r="H9255" s="219" t="s">
        <v>5990</v>
      </c>
      <c r="I9255" s="220" t="s">
        <v>8422</v>
      </c>
      <c r="J9255" s="221">
        <v>4700</v>
      </c>
      <c r="K9255" s="221">
        <v>1</v>
      </c>
      <c r="L9255" s="221">
        <v>4700</v>
      </c>
    </row>
    <row r="9256" spans="1:12" s="167" customFormat="1">
      <c r="A9256" s="218" t="str">
        <f t="shared" si="5"/>
        <v>O221110058787일반상품</v>
      </c>
      <c r="B9256" s="219" t="s">
        <v>9502</v>
      </c>
      <c r="C9256" s="219" t="s">
        <v>8023</v>
      </c>
      <c r="D9256" s="219" t="s">
        <v>8065</v>
      </c>
      <c r="E9256" s="219" t="s">
        <v>6392</v>
      </c>
      <c r="F9256" s="219" t="s">
        <v>7718</v>
      </c>
      <c r="G9256" s="219" t="s">
        <v>9536</v>
      </c>
      <c r="H9256" s="219" t="s">
        <v>5990</v>
      </c>
      <c r="I9256" s="220" t="s">
        <v>8027</v>
      </c>
      <c r="J9256" s="221">
        <v>3600</v>
      </c>
      <c r="K9256" s="221">
        <v>2</v>
      </c>
      <c r="L9256" s="221">
        <v>7200</v>
      </c>
    </row>
    <row r="9257" spans="1:12" s="167" customFormat="1">
      <c r="A9257" s="218" t="str">
        <f t="shared" si="5"/>
        <v>O221110058787일반상품</v>
      </c>
      <c r="B9257" s="219" t="s">
        <v>9502</v>
      </c>
      <c r="C9257" s="219" t="s">
        <v>8023</v>
      </c>
      <c r="D9257" s="219" t="s">
        <v>8065</v>
      </c>
      <c r="E9257" s="219" t="s">
        <v>6392</v>
      </c>
      <c r="F9257" s="219" t="s">
        <v>7718</v>
      </c>
      <c r="G9257" s="219" t="s">
        <v>9536</v>
      </c>
      <c r="H9257" s="219" t="s">
        <v>5990</v>
      </c>
      <c r="I9257" s="220" t="s">
        <v>9728</v>
      </c>
      <c r="J9257" s="221">
        <v>4460</v>
      </c>
      <c r="K9257" s="221">
        <v>3</v>
      </c>
      <c r="L9257" s="221">
        <v>13380</v>
      </c>
    </row>
    <row r="9258" spans="1:12" s="167" customFormat="1">
      <c r="A9258" s="218" t="str">
        <f t="shared" si="5"/>
        <v>O221110058787일반상품</v>
      </c>
      <c r="B9258" s="219" t="s">
        <v>9502</v>
      </c>
      <c r="C9258" s="219" t="s">
        <v>8023</v>
      </c>
      <c r="D9258" s="219" t="s">
        <v>8065</v>
      </c>
      <c r="E9258" s="219" t="s">
        <v>6392</v>
      </c>
      <c r="F9258" s="219" t="s">
        <v>7718</v>
      </c>
      <c r="G9258" s="219" t="s">
        <v>9536</v>
      </c>
      <c r="H9258" s="219" t="s">
        <v>5990</v>
      </c>
      <c r="I9258" s="220" t="s">
        <v>8533</v>
      </c>
      <c r="J9258" s="221">
        <v>1690</v>
      </c>
      <c r="K9258" s="221">
        <v>2</v>
      </c>
      <c r="L9258" s="221">
        <v>3380</v>
      </c>
    </row>
    <row r="9259" spans="1:12" s="167" customFormat="1">
      <c r="A9259" s="218" t="str">
        <f t="shared" si="5"/>
        <v>O221110058787일반상품</v>
      </c>
      <c r="B9259" s="219" t="s">
        <v>9502</v>
      </c>
      <c r="C9259" s="219" t="s">
        <v>8023</v>
      </c>
      <c r="D9259" s="219" t="s">
        <v>8065</v>
      </c>
      <c r="E9259" s="219" t="s">
        <v>6392</v>
      </c>
      <c r="F9259" s="219" t="s">
        <v>7718</v>
      </c>
      <c r="G9259" s="219" t="s">
        <v>9536</v>
      </c>
      <c r="H9259" s="219" t="s">
        <v>5990</v>
      </c>
      <c r="I9259" s="220" t="s">
        <v>8503</v>
      </c>
      <c r="J9259" s="221">
        <v>5450</v>
      </c>
      <c r="K9259" s="221">
        <v>1</v>
      </c>
      <c r="L9259" s="221">
        <v>5450</v>
      </c>
    </row>
    <row r="9260" spans="1:12" s="167" customFormat="1">
      <c r="A9260" s="218" t="str">
        <f t="shared" si="5"/>
        <v>O221110058787일반상품</v>
      </c>
      <c r="B9260" s="219" t="s">
        <v>9502</v>
      </c>
      <c r="C9260" s="219" t="s">
        <v>8023</v>
      </c>
      <c r="D9260" s="219" t="s">
        <v>8065</v>
      </c>
      <c r="E9260" s="219" t="s">
        <v>6392</v>
      </c>
      <c r="F9260" s="219" t="s">
        <v>7718</v>
      </c>
      <c r="G9260" s="219" t="s">
        <v>9536</v>
      </c>
      <c r="H9260" s="219" t="s">
        <v>5990</v>
      </c>
      <c r="I9260" s="220" t="s">
        <v>7924</v>
      </c>
      <c r="J9260" s="221">
        <v>4770</v>
      </c>
      <c r="K9260" s="221">
        <v>1</v>
      </c>
      <c r="L9260" s="221">
        <v>4770</v>
      </c>
    </row>
    <row r="9261" spans="1:12" s="167" customFormat="1">
      <c r="A9261" s="218" t="str">
        <f t="shared" si="5"/>
        <v>O221110058787일반상품</v>
      </c>
      <c r="B9261" s="219" t="s">
        <v>9502</v>
      </c>
      <c r="C9261" s="219" t="s">
        <v>8023</v>
      </c>
      <c r="D9261" s="219" t="s">
        <v>8065</v>
      </c>
      <c r="E9261" s="219" t="s">
        <v>6392</v>
      </c>
      <c r="F9261" s="219" t="s">
        <v>7718</v>
      </c>
      <c r="G9261" s="219" t="s">
        <v>9536</v>
      </c>
      <c r="H9261" s="219" t="s">
        <v>5990</v>
      </c>
      <c r="I9261" s="220" t="s">
        <v>8397</v>
      </c>
      <c r="J9261" s="221">
        <v>10200</v>
      </c>
      <c r="K9261" s="221">
        <v>1</v>
      </c>
      <c r="L9261" s="221">
        <v>10200</v>
      </c>
    </row>
    <row r="9262" spans="1:12" s="167" customFormat="1">
      <c r="A9262" s="218" t="str">
        <f t="shared" si="5"/>
        <v>O221110058787일반상품</v>
      </c>
      <c r="B9262" s="219" t="s">
        <v>9502</v>
      </c>
      <c r="C9262" s="219" t="s">
        <v>8023</v>
      </c>
      <c r="D9262" s="219" t="s">
        <v>8065</v>
      </c>
      <c r="E9262" s="219" t="s">
        <v>6392</v>
      </c>
      <c r="F9262" s="219" t="s">
        <v>7718</v>
      </c>
      <c r="G9262" s="219" t="s">
        <v>9536</v>
      </c>
      <c r="H9262" s="219" t="s">
        <v>5990</v>
      </c>
      <c r="I9262" s="220" t="s">
        <v>9552</v>
      </c>
      <c r="J9262" s="221">
        <v>10000</v>
      </c>
      <c r="K9262" s="221">
        <v>1</v>
      </c>
      <c r="L9262" s="221">
        <v>10000</v>
      </c>
    </row>
    <row r="9263" spans="1:12" s="167" customFormat="1">
      <c r="A9263" s="218" t="str">
        <f t="shared" ref="A9263:A9517" si="62">B9263&amp;H9263</f>
        <v>O221110058787일반상품</v>
      </c>
      <c r="B9263" s="219" t="s">
        <v>9502</v>
      </c>
      <c r="C9263" s="219" t="s">
        <v>8023</v>
      </c>
      <c r="D9263" s="219" t="s">
        <v>8065</v>
      </c>
      <c r="E9263" s="219" t="s">
        <v>6392</v>
      </c>
      <c r="F9263" s="219" t="s">
        <v>7718</v>
      </c>
      <c r="G9263" s="219" t="s">
        <v>9536</v>
      </c>
      <c r="H9263" s="219" t="s">
        <v>5990</v>
      </c>
      <c r="I9263" s="220" t="s">
        <v>8935</v>
      </c>
      <c r="J9263" s="221">
        <v>4000</v>
      </c>
      <c r="K9263" s="221">
        <v>2</v>
      </c>
      <c r="L9263" s="221">
        <v>8000</v>
      </c>
    </row>
    <row r="9264" spans="1:12" s="167" customFormat="1">
      <c r="A9264" s="218" t="str">
        <f t="shared" si="62"/>
        <v>O221110058787일반상품</v>
      </c>
      <c r="B9264" s="219" t="s">
        <v>9502</v>
      </c>
      <c r="C9264" s="219" t="s">
        <v>8023</v>
      </c>
      <c r="D9264" s="219" t="s">
        <v>8065</v>
      </c>
      <c r="E9264" s="219" t="s">
        <v>6392</v>
      </c>
      <c r="F9264" s="219" t="s">
        <v>7718</v>
      </c>
      <c r="G9264" s="219" t="s">
        <v>9536</v>
      </c>
      <c r="H9264" s="219" t="s">
        <v>5990</v>
      </c>
      <c r="I9264" s="220" t="s">
        <v>8398</v>
      </c>
      <c r="J9264" s="221">
        <v>1240</v>
      </c>
      <c r="K9264" s="221">
        <v>5</v>
      </c>
      <c r="L9264" s="221">
        <v>6200</v>
      </c>
    </row>
    <row r="9265" spans="1:12" s="167" customFormat="1">
      <c r="A9265" s="218" t="str">
        <f t="shared" si="62"/>
        <v>O221110058787일반상품</v>
      </c>
      <c r="B9265" s="219" t="s">
        <v>9502</v>
      </c>
      <c r="C9265" s="219" t="s">
        <v>8023</v>
      </c>
      <c r="D9265" s="219" t="s">
        <v>8065</v>
      </c>
      <c r="E9265" s="219" t="s">
        <v>6392</v>
      </c>
      <c r="F9265" s="219" t="s">
        <v>7718</v>
      </c>
      <c r="G9265" s="219" t="s">
        <v>9536</v>
      </c>
      <c r="H9265" s="219" t="s">
        <v>5990</v>
      </c>
      <c r="I9265" s="220" t="s">
        <v>8479</v>
      </c>
      <c r="J9265" s="221">
        <v>2500</v>
      </c>
      <c r="K9265" s="221">
        <v>1</v>
      </c>
      <c r="L9265" s="221">
        <v>2500</v>
      </c>
    </row>
    <row r="9266" spans="1:12" s="167" customFormat="1">
      <c r="A9266" s="218" t="str">
        <f t="shared" si="62"/>
        <v>O221110058787일반상품</v>
      </c>
      <c r="B9266" s="219" t="s">
        <v>9502</v>
      </c>
      <c r="C9266" s="219" t="s">
        <v>8023</v>
      </c>
      <c r="D9266" s="219" t="s">
        <v>8065</v>
      </c>
      <c r="E9266" s="219" t="s">
        <v>6392</v>
      </c>
      <c r="F9266" s="219" t="s">
        <v>7718</v>
      </c>
      <c r="G9266" s="219" t="s">
        <v>9536</v>
      </c>
      <c r="H9266" s="219" t="s">
        <v>5990</v>
      </c>
      <c r="I9266" s="220" t="s">
        <v>8480</v>
      </c>
      <c r="J9266" s="221">
        <v>2500</v>
      </c>
      <c r="K9266" s="221">
        <v>1</v>
      </c>
      <c r="L9266" s="221">
        <v>2500</v>
      </c>
    </row>
    <row r="9267" spans="1:12" s="167" customFormat="1">
      <c r="A9267" s="218" t="str">
        <f t="shared" si="62"/>
        <v>O221110058787일반상품</v>
      </c>
      <c r="B9267" s="219" t="s">
        <v>9502</v>
      </c>
      <c r="C9267" s="219" t="s">
        <v>8023</v>
      </c>
      <c r="D9267" s="219" t="s">
        <v>8065</v>
      </c>
      <c r="E9267" s="219" t="s">
        <v>6392</v>
      </c>
      <c r="F9267" s="219" t="s">
        <v>7718</v>
      </c>
      <c r="G9267" s="219" t="s">
        <v>9536</v>
      </c>
      <c r="H9267" s="219" t="s">
        <v>5990</v>
      </c>
      <c r="I9267" s="220" t="s">
        <v>8626</v>
      </c>
      <c r="J9267" s="221">
        <v>4450</v>
      </c>
      <c r="K9267" s="221">
        <v>1</v>
      </c>
      <c r="L9267" s="221">
        <v>4450</v>
      </c>
    </row>
    <row r="9268" spans="1:12" s="167" customFormat="1">
      <c r="A9268" s="218" t="str">
        <f t="shared" si="62"/>
        <v>O221110058787일반상품</v>
      </c>
      <c r="B9268" s="219" t="s">
        <v>9502</v>
      </c>
      <c r="C9268" s="219" t="s">
        <v>8023</v>
      </c>
      <c r="D9268" s="219" t="s">
        <v>8065</v>
      </c>
      <c r="E9268" s="219" t="s">
        <v>6392</v>
      </c>
      <c r="F9268" s="219" t="s">
        <v>7718</v>
      </c>
      <c r="G9268" s="219" t="s">
        <v>9536</v>
      </c>
      <c r="H9268" s="219" t="s">
        <v>5990</v>
      </c>
      <c r="I9268" s="220" t="s">
        <v>9564</v>
      </c>
      <c r="J9268" s="221">
        <v>4700</v>
      </c>
      <c r="K9268" s="221">
        <v>1</v>
      </c>
      <c r="L9268" s="221">
        <v>4700</v>
      </c>
    </row>
    <row r="9269" spans="1:12" s="167" customFormat="1">
      <c r="A9269" s="218" t="str">
        <f t="shared" si="62"/>
        <v>O221110058787일반상품</v>
      </c>
      <c r="B9269" s="219" t="s">
        <v>9502</v>
      </c>
      <c r="C9269" s="219" t="s">
        <v>8023</v>
      </c>
      <c r="D9269" s="219" t="s">
        <v>8065</v>
      </c>
      <c r="E9269" s="219" t="s">
        <v>6392</v>
      </c>
      <c r="F9269" s="219" t="s">
        <v>7718</v>
      </c>
      <c r="G9269" s="219" t="s">
        <v>9536</v>
      </c>
      <c r="H9269" s="219" t="s">
        <v>5990</v>
      </c>
      <c r="I9269" s="220" t="s">
        <v>9565</v>
      </c>
      <c r="J9269" s="221">
        <v>3400</v>
      </c>
      <c r="K9269" s="221">
        <v>2</v>
      </c>
      <c r="L9269" s="221">
        <v>6800</v>
      </c>
    </row>
    <row r="9270" spans="1:12" s="167" customFormat="1">
      <c r="A9270" s="218" t="str">
        <f t="shared" si="62"/>
        <v>O221110058787일반상품</v>
      </c>
      <c r="B9270" s="219" t="s">
        <v>9502</v>
      </c>
      <c r="C9270" s="219" t="s">
        <v>8023</v>
      </c>
      <c r="D9270" s="219" t="s">
        <v>8065</v>
      </c>
      <c r="E9270" s="219" t="s">
        <v>6392</v>
      </c>
      <c r="F9270" s="219" t="s">
        <v>7718</v>
      </c>
      <c r="G9270" s="219" t="s">
        <v>9536</v>
      </c>
      <c r="H9270" s="219" t="s">
        <v>5990</v>
      </c>
      <c r="I9270" s="220" t="s">
        <v>8561</v>
      </c>
      <c r="J9270" s="221">
        <v>4000</v>
      </c>
      <c r="K9270" s="221">
        <v>2</v>
      </c>
      <c r="L9270" s="221">
        <v>8000</v>
      </c>
    </row>
    <row r="9271" spans="1:12" s="167" customFormat="1">
      <c r="A9271" s="218" t="str">
        <f t="shared" si="62"/>
        <v>O221110058787일반상품</v>
      </c>
      <c r="B9271" s="219" t="s">
        <v>9502</v>
      </c>
      <c r="C9271" s="219" t="s">
        <v>8023</v>
      </c>
      <c r="D9271" s="219" t="s">
        <v>8065</v>
      </c>
      <c r="E9271" s="219" t="s">
        <v>6392</v>
      </c>
      <c r="F9271" s="219" t="s">
        <v>7718</v>
      </c>
      <c r="G9271" s="219" t="s">
        <v>9536</v>
      </c>
      <c r="H9271" s="219" t="s">
        <v>5990</v>
      </c>
      <c r="I9271" s="220" t="s">
        <v>8450</v>
      </c>
      <c r="J9271" s="221">
        <v>1400</v>
      </c>
      <c r="K9271" s="221">
        <v>1</v>
      </c>
      <c r="L9271" s="221">
        <v>1400</v>
      </c>
    </row>
    <row r="9272" spans="1:12" s="167" customFormat="1">
      <c r="A9272" s="218" t="str">
        <f t="shared" si="62"/>
        <v>O221110058787일반상품</v>
      </c>
      <c r="B9272" s="219" t="s">
        <v>9502</v>
      </c>
      <c r="C9272" s="219" t="s">
        <v>8023</v>
      </c>
      <c r="D9272" s="219" t="s">
        <v>8065</v>
      </c>
      <c r="E9272" s="219" t="s">
        <v>6392</v>
      </c>
      <c r="F9272" s="219" t="s">
        <v>7718</v>
      </c>
      <c r="G9272" s="219" t="s">
        <v>9536</v>
      </c>
      <c r="H9272" s="219" t="s">
        <v>5990</v>
      </c>
      <c r="I9272" s="220" t="s">
        <v>8815</v>
      </c>
      <c r="J9272" s="221">
        <v>2740</v>
      </c>
      <c r="K9272" s="221">
        <v>1</v>
      </c>
      <c r="L9272" s="221">
        <v>2740</v>
      </c>
    </row>
    <row r="9273" spans="1:12" s="167" customFormat="1">
      <c r="A9273" s="218" t="str">
        <f t="shared" si="62"/>
        <v>O221110058787일반상품</v>
      </c>
      <c r="B9273" s="219" t="s">
        <v>9502</v>
      </c>
      <c r="C9273" s="219" t="s">
        <v>8023</v>
      </c>
      <c r="D9273" s="219" t="s">
        <v>8065</v>
      </c>
      <c r="E9273" s="219" t="s">
        <v>6392</v>
      </c>
      <c r="F9273" s="219" t="s">
        <v>7718</v>
      </c>
      <c r="G9273" s="219" t="s">
        <v>9536</v>
      </c>
      <c r="H9273" s="219" t="s">
        <v>5990</v>
      </c>
      <c r="I9273" s="220" t="s">
        <v>8562</v>
      </c>
      <c r="J9273" s="221">
        <v>12480</v>
      </c>
      <c r="K9273" s="221">
        <v>1</v>
      </c>
      <c r="L9273" s="221">
        <v>12480</v>
      </c>
    </row>
    <row r="9274" spans="1:12" s="167" customFormat="1">
      <c r="A9274" s="218" t="str">
        <f t="shared" si="62"/>
        <v>O221110058787일반상품</v>
      </c>
      <c r="B9274" s="219" t="s">
        <v>9502</v>
      </c>
      <c r="C9274" s="219" t="s">
        <v>8023</v>
      </c>
      <c r="D9274" s="219" t="s">
        <v>8065</v>
      </c>
      <c r="E9274" s="219" t="s">
        <v>6392</v>
      </c>
      <c r="F9274" s="219" t="s">
        <v>7718</v>
      </c>
      <c r="G9274" s="219" t="s">
        <v>9536</v>
      </c>
      <c r="H9274" s="219" t="s">
        <v>5990</v>
      </c>
      <c r="I9274" s="220" t="s">
        <v>8351</v>
      </c>
      <c r="J9274" s="221">
        <v>3950</v>
      </c>
      <c r="K9274" s="221">
        <v>3</v>
      </c>
      <c r="L9274" s="221">
        <v>11850</v>
      </c>
    </row>
    <row r="9275" spans="1:12" s="167" customFormat="1">
      <c r="A9275" s="218" t="str">
        <f t="shared" si="62"/>
        <v>O221110058787일반상품</v>
      </c>
      <c r="B9275" s="219" t="s">
        <v>9502</v>
      </c>
      <c r="C9275" s="219" t="s">
        <v>8023</v>
      </c>
      <c r="D9275" s="219" t="s">
        <v>8065</v>
      </c>
      <c r="E9275" s="219" t="s">
        <v>6392</v>
      </c>
      <c r="F9275" s="219" t="s">
        <v>7718</v>
      </c>
      <c r="G9275" s="219" t="s">
        <v>9536</v>
      </c>
      <c r="H9275" s="219" t="s">
        <v>5990</v>
      </c>
      <c r="I9275" s="220" t="s">
        <v>8527</v>
      </c>
      <c r="J9275" s="221">
        <v>3940</v>
      </c>
      <c r="K9275" s="221">
        <v>1</v>
      </c>
      <c r="L9275" s="221">
        <v>3940</v>
      </c>
    </row>
    <row r="9276" spans="1:12" s="167" customFormat="1">
      <c r="A9276" s="218" t="str">
        <f t="shared" si="62"/>
        <v>O221110058787일반상품</v>
      </c>
      <c r="B9276" s="219" t="s">
        <v>9502</v>
      </c>
      <c r="C9276" s="219" t="s">
        <v>8023</v>
      </c>
      <c r="D9276" s="219" t="s">
        <v>8065</v>
      </c>
      <c r="E9276" s="219" t="s">
        <v>6392</v>
      </c>
      <c r="F9276" s="219" t="s">
        <v>7718</v>
      </c>
      <c r="G9276" s="219" t="s">
        <v>9536</v>
      </c>
      <c r="H9276" s="219" t="s">
        <v>5990</v>
      </c>
      <c r="I9276" s="220" t="s">
        <v>7220</v>
      </c>
      <c r="J9276" s="221">
        <v>670</v>
      </c>
      <c r="K9276" s="221">
        <v>2</v>
      </c>
      <c r="L9276" s="221">
        <v>1340</v>
      </c>
    </row>
    <row r="9277" spans="1:12" s="167" customFormat="1">
      <c r="A9277" s="218" t="str">
        <f t="shared" si="62"/>
        <v>O221110058787일반상품</v>
      </c>
      <c r="B9277" s="219" t="s">
        <v>9502</v>
      </c>
      <c r="C9277" s="219" t="s">
        <v>8023</v>
      </c>
      <c r="D9277" s="219" t="s">
        <v>8065</v>
      </c>
      <c r="E9277" s="219" t="s">
        <v>6392</v>
      </c>
      <c r="F9277" s="219" t="s">
        <v>7718</v>
      </c>
      <c r="G9277" s="219" t="s">
        <v>9536</v>
      </c>
      <c r="H9277" s="219" t="s">
        <v>5990</v>
      </c>
      <c r="I9277" s="220" t="s">
        <v>8403</v>
      </c>
      <c r="J9277" s="221">
        <v>1250</v>
      </c>
      <c r="K9277" s="221">
        <v>2</v>
      </c>
      <c r="L9277" s="221">
        <v>2500</v>
      </c>
    </row>
    <row r="9278" spans="1:12" s="167" customFormat="1">
      <c r="A9278" s="218" t="str">
        <f t="shared" si="62"/>
        <v>O221110058787일반상품</v>
      </c>
      <c r="B9278" s="219" t="s">
        <v>9502</v>
      </c>
      <c r="C9278" s="219" t="s">
        <v>8023</v>
      </c>
      <c r="D9278" s="219" t="s">
        <v>8065</v>
      </c>
      <c r="E9278" s="219" t="s">
        <v>6392</v>
      </c>
      <c r="F9278" s="219" t="s">
        <v>7718</v>
      </c>
      <c r="G9278" s="219" t="s">
        <v>9536</v>
      </c>
      <c r="H9278" s="219" t="s">
        <v>5990</v>
      </c>
      <c r="I9278" s="220" t="s">
        <v>8487</v>
      </c>
      <c r="J9278" s="221">
        <v>3073</v>
      </c>
      <c r="K9278" s="221">
        <v>1</v>
      </c>
      <c r="L9278" s="221">
        <v>3073</v>
      </c>
    </row>
    <row r="9279" spans="1:12" s="167" customFormat="1">
      <c r="A9279" s="218" t="str">
        <f t="shared" si="62"/>
        <v>O221110058787일반상품</v>
      </c>
      <c r="B9279" s="219" t="s">
        <v>9502</v>
      </c>
      <c r="C9279" s="219" t="s">
        <v>8023</v>
      </c>
      <c r="D9279" s="219" t="s">
        <v>8065</v>
      </c>
      <c r="E9279" s="219" t="s">
        <v>6392</v>
      </c>
      <c r="F9279" s="219" t="s">
        <v>7718</v>
      </c>
      <c r="G9279" s="219" t="s">
        <v>9536</v>
      </c>
      <c r="H9279" s="219" t="s">
        <v>5990</v>
      </c>
      <c r="I9279" s="220" t="s">
        <v>8564</v>
      </c>
      <c r="J9279" s="221">
        <v>2360</v>
      </c>
      <c r="K9279" s="221">
        <v>2</v>
      </c>
      <c r="L9279" s="221">
        <v>4720</v>
      </c>
    </row>
    <row r="9280" spans="1:12" s="167" customFormat="1">
      <c r="A9280" s="218" t="str">
        <f t="shared" si="62"/>
        <v>O221110058787일반상품</v>
      </c>
      <c r="B9280" s="219" t="s">
        <v>9502</v>
      </c>
      <c r="C9280" s="219" t="s">
        <v>8023</v>
      </c>
      <c r="D9280" s="219" t="s">
        <v>8065</v>
      </c>
      <c r="E9280" s="219" t="s">
        <v>6392</v>
      </c>
      <c r="F9280" s="219" t="s">
        <v>7718</v>
      </c>
      <c r="G9280" s="219" t="s">
        <v>9536</v>
      </c>
      <c r="H9280" s="219" t="s">
        <v>5990</v>
      </c>
      <c r="I9280" s="220" t="s">
        <v>8368</v>
      </c>
      <c r="J9280" s="221">
        <v>3900</v>
      </c>
      <c r="K9280" s="221">
        <v>3</v>
      </c>
      <c r="L9280" s="221">
        <v>11700</v>
      </c>
    </row>
    <row r="9281" spans="1:12" s="167" customFormat="1">
      <c r="A9281" s="218" t="str">
        <f t="shared" si="62"/>
        <v>O221110058787일반상품</v>
      </c>
      <c r="B9281" s="219" t="s">
        <v>9502</v>
      </c>
      <c r="C9281" s="219" t="s">
        <v>8023</v>
      </c>
      <c r="D9281" s="219" t="s">
        <v>8065</v>
      </c>
      <c r="E9281" s="219" t="s">
        <v>6392</v>
      </c>
      <c r="F9281" s="219" t="s">
        <v>7718</v>
      </c>
      <c r="G9281" s="219" t="s">
        <v>9536</v>
      </c>
      <c r="H9281" s="219" t="s">
        <v>5990</v>
      </c>
      <c r="I9281" s="220" t="s">
        <v>8356</v>
      </c>
      <c r="J9281" s="221">
        <v>23500</v>
      </c>
      <c r="K9281" s="221">
        <v>1</v>
      </c>
      <c r="L9281" s="221">
        <v>23500</v>
      </c>
    </row>
    <row r="9282" spans="1:12" s="167" customFormat="1">
      <c r="A9282" s="218" t="str">
        <f t="shared" si="62"/>
        <v>O221110058787일반상품</v>
      </c>
      <c r="B9282" s="219" t="s">
        <v>9502</v>
      </c>
      <c r="C9282" s="219" t="s">
        <v>8023</v>
      </c>
      <c r="D9282" s="219" t="s">
        <v>8065</v>
      </c>
      <c r="E9282" s="219" t="s">
        <v>6392</v>
      </c>
      <c r="F9282" s="219" t="s">
        <v>7718</v>
      </c>
      <c r="G9282" s="219" t="s">
        <v>9536</v>
      </c>
      <c r="H9282" s="219" t="s">
        <v>5990</v>
      </c>
      <c r="I9282" s="220" t="s">
        <v>7240</v>
      </c>
      <c r="J9282" s="221">
        <v>4100</v>
      </c>
      <c r="K9282" s="221">
        <v>1</v>
      </c>
      <c r="L9282" s="221">
        <v>4100</v>
      </c>
    </row>
    <row r="9283" spans="1:12" s="167" customFormat="1">
      <c r="A9283" s="218" t="str">
        <f t="shared" si="62"/>
        <v>O221110058787일반상품</v>
      </c>
      <c r="B9283" s="219" t="s">
        <v>9502</v>
      </c>
      <c r="C9283" s="219" t="s">
        <v>8023</v>
      </c>
      <c r="D9283" s="219" t="s">
        <v>8065</v>
      </c>
      <c r="E9283" s="219" t="s">
        <v>6392</v>
      </c>
      <c r="F9283" s="219" t="s">
        <v>7718</v>
      </c>
      <c r="G9283" s="219" t="s">
        <v>9536</v>
      </c>
      <c r="H9283" s="219" t="s">
        <v>5990</v>
      </c>
      <c r="I9283" s="220" t="s">
        <v>7232</v>
      </c>
      <c r="J9283" s="221">
        <v>3550</v>
      </c>
      <c r="K9283" s="221">
        <v>1</v>
      </c>
      <c r="L9283" s="221">
        <v>3550</v>
      </c>
    </row>
    <row r="9284" spans="1:12" s="167" customFormat="1">
      <c r="A9284" s="218" t="str">
        <f t="shared" si="62"/>
        <v>O221110058787일반상품</v>
      </c>
      <c r="B9284" s="219" t="s">
        <v>9502</v>
      </c>
      <c r="C9284" s="219" t="s">
        <v>8023</v>
      </c>
      <c r="D9284" s="219" t="s">
        <v>8065</v>
      </c>
      <c r="E9284" s="219" t="s">
        <v>6392</v>
      </c>
      <c r="F9284" s="219" t="s">
        <v>7718</v>
      </c>
      <c r="G9284" s="219" t="s">
        <v>9536</v>
      </c>
      <c r="H9284" s="219" t="s">
        <v>5990</v>
      </c>
      <c r="I9284" s="220" t="s">
        <v>7294</v>
      </c>
      <c r="J9284" s="221">
        <v>4500</v>
      </c>
      <c r="K9284" s="221">
        <v>1</v>
      </c>
      <c r="L9284" s="221">
        <v>4500</v>
      </c>
    </row>
    <row r="9285" spans="1:12" s="167" customFormat="1">
      <c r="A9285" s="218" t="str">
        <f t="shared" si="62"/>
        <v>O221110058787일반상품</v>
      </c>
      <c r="B9285" s="219" t="s">
        <v>9502</v>
      </c>
      <c r="C9285" s="219" t="s">
        <v>8023</v>
      </c>
      <c r="D9285" s="219" t="s">
        <v>8065</v>
      </c>
      <c r="E9285" s="219" t="s">
        <v>6392</v>
      </c>
      <c r="F9285" s="219" t="s">
        <v>7718</v>
      </c>
      <c r="G9285" s="219" t="s">
        <v>9536</v>
      </c>
      <c r="H9285" s="219" t="s">
        <v>5990</v>
      </c>
      <c r="I9285" s="220" t="s">
        <v>8334</v>
      </c>
      <c r="J9285" s="221">
        <v>1640</v>
      </c>
      <c r="K9285" s="221">
        <v>2</v>
      </c>
      <c r="L9285" s="221">
        <v>3280</v>
      </c>
    </row>
    <row r="9286" spans="1:12" s="167" customFormat="1">
      <c r="A9286" s="218" t="str">
        <f t="shared" si="62"/>
        <v>O221110058787일반상품</v>
      </c>
      <c r="B9286" s="219" t="s">
        <v>9502</v>
      </c>
      <c r="C9286" s="219" t="s">
        <v>8023</v>
      </c>
      <c r="D9286" s="219" t="s">
        <v>8065</v>
      </c>
      <c r="E9286" s="219" t="s">
        <v>6392</v>
      </c>
      <c r="F9286" s="219" t="s">
        <v>7718</v>
      </c>
      <c r="G9286" s="219" t="s">
        <v>9536</v>
      </c>
      <c r="H9286" s="219" t="s">
        <v>5990</v>
      </c>
      <c r="I9286" s="220" t="s">
        <v>8528</v>
      </c>
      <c r="J9286" s="221">
        <v>2600</v>
      </c>
      <c r="K9286" s="221">
        <v>5</v>
      </c>
      <c r="L9286" s="221">
        <v>13000</v>
      </c>
    </row>
    <row r="9287" spans="1:12" s="167" customFormat="1">
      <c r="A9287" s="218" t="str">
        <f t="shared" si="62"/>
        <v>O221110058787일반상품</v>
      </c>
      <c r="B9287" s="219" t="s">
        <v>9502</v>
      </c>
      <c r="C9287" s="219" t="s">
        <v>8023</v>
      </c>
      <c r="D9287" s="219" t="s">
        <v>8065</v>
      </c>
      <c r="E9287" s="219" t="s">
        <v>6392</v>
      </c>
      <c r="F9287" s="219" t="s">
        <v>7718</v>
      </c>
      <c r="G9287" s="219" t="s">
        <v>9536</v>
      </c>
      <c r="H9287" s="219" t="s">
        <v>5990</v>
      </c>
      <c r="I9287" s="220" t="s">
        <v>8513</v>
      </c>
      <c r="J9287" s="221">
        <v>1030</v>
      </c>
      <c r="K9287" s="221">
        <v>2</v>
      </c>
      <c r="L9287" s="221">
        <v>2060</v>
      </c>
    </row>
    <row r="9288" spans="1:12" s="167" customFormat="1">
      <c r="A9288" s="218" t="str">
        <f t="shared" si="62"/>
        <v>O221110058787일반상품</v>
      </c>
      <c r="B9288" s="219" t="s">
        <v>9502</v>
      </c>
      <c r="C9288" s="219" t="s">
        <v>8023</v>
      </c>
      <c r="D9288" s="219" t="s">
        <v>8065</v>
      </c>
      <c r="E9288" s="219" t="s">
        <v>6392</v>
      </c>
      <c r="F9288" s="219" t="s">
        <v>7718</v>
      </c>
      <c r="G9288" s="219" t="s">
        <v>9536</v>
      </c>
      <c r="H9288" s="219" t="s">
        <v>5990</v>
      </c>
      <c r="I9288" s="220" t="s">
        <v>8471</v>
      </c>
      <c r="J9288" s="221">
        <v>8900</v>
      </c>
      <c r="K9288" s="221">
        <v>1</v>
      </c>
      <c r="L9288" s="221">
        <v>8900</v>
      </c>
    </row>
    <row r="9289" spans="1:12" s="167" customFormat="1">
      <c r="A9289" s="218" t="str">
        <f t="shared" si="62"/>
        <v>O221110058787일반상품</v>
      </c>
      <c r="B9289" s="219" t="s">
        <v>9502</v>
      </c>
      <c r="C9289" s="219" t="s">
        <v>8023</v>
      </c>
      <c r="D9289" s="219" t="s">
        <v>8065</v>
      </c>
      <c r="E9289" s="219" t="s">
        <v>6392</v>
      </c>
      <c r="F9289" s="219" t="s">
        <v>7718</v>
      </c>
      <c r="G9289" s="219" t="s">
        <v>9536</v>
      </c>
      <c r="H9289" s="219" t="s">
        <v>5990</v>
      </c>
      <c r="I9289" s="220" t="s">
        <v>8492</v>
      </c>
      <c r="J9289" s="221">
        <v>4200</v>
      </c>
      <c r="K9289" s="221">
        <v>1</v>
      </c>
      <c r="L9289" s="221">
        <v>4200</v>
      </c>
    </row>
    <row r="9290" spans="1:12" s="167" customFormat="1">
      <c r="A9290" s="218" t="str">
        <f t="shared" si="62"/>
        <v>O221110058787일반상품</v>
      </c>
      <c r="B9290" s="219" t="s">
        <v>9502</v>
      </c>
      <c r="C9290" s="219" t="s">
        <v>8023</v>
      </c>
      <c r="D9290" s="219" t="s">
        <v>8065</v>
      </c>
      <c r="E9290" s="219" t="s">
        <v>6392</v>
      </c>
      <c r="F9290" s="219" t="s">
        <v>7718</v>
      </c>
      <c r="G9290" s="219" t="s">
        <v>9536</v>
      </c>
      <c r="H9290" s="219" t="s">
        <v>5990</v>
      </c>
      <c r="I9290" s="220" t="s">
        <v>8434</v>
      </c>
      <c r="J9290" s="221">
        <v>2400</v>
      </c>
      <c r="K9290" s="221">
        <v>1</v>
      </c>
      <c r="L9290" s="221">
        <v>2400</v>
      </c>
    </row>
    <row r="9291" spans="1:12" s="167" customFormat="1">
      <c r="A9291" s="218" t="str">
        <f t="shared" si="62"/>
        <v>O221110058787일반상품</v>
      </c>
      <c r="B9291" s="219" t="s">
        <v>9502</v>
      </c>
      <c r="C9291" s="219" t="s">
        <v>8023</v>
      </c>
      <c r="D9291" s="219" t="s">
        <v>8065</v>
      </c>
      <c r="E9291" s="219" t="s">
        <v>6392</v>
      </c>
      <c r="F9291" s="219" t="s">
        <v>7718</v>
      </c>
      <c r="G9291" s="219" t="s">
        <v>9536</v>
      </c>
      <c r="H9291" s="219" t="s">
        <v>5990</v>
      </c>
      <c r="I9291" s="220" t="s">
        <v>8025</v>
      </c>
      <c r="J9291" s="221">
        <v>3800</v>
      </c>
      <c r="K9291" s="221">
        <v>3</v>
      </c>
      <c r="L9291" s="221">
        <v>11400</v>
      </c>
    </row>
    <row r="9292" spans="1:12" s="167" customFormat="1">
      <c r="A9292" s="218" t="str">
        <f t="shared" si="62"/>
        <v>O221110058786일반상품</v>
      </c>
      <c r="B9292" s="219" t="s">
        <v>9503</v>
      </c>
      <c r="C9292" s="219" t="s">
        <v>8023</v>
      </c>
      <c r="D9292" s="219" t="s">
        <v>8065</v>
      </c>
      <c r="E9292" s="219" t="s">
        <v>6392</v>
      </c>
      <c r="F9292" s="219" t="s">
        <v>7718</v>
      </c>
      <c r="G9292" s="219" t="s">
        <v>7969</v>
      </c>
      <c r="H9292" s="219" t="s">
        <v>5990</v>
      </c>
      <c r="I9292" s="220" t="s">
        <v>8460</v>
      </c>
      <c r="J9292" s="221">
        <v>3200</v>
      </c>
      <c r="K9292" s="221">
        <v>1</v>
      </c>
      <c r="L9292" s="221">
        <v>3200</v>
      </c>
    </row>
    <row r="9293" spans="1:12" s="167" customFormat="1">
      <c r="A9293" s="218" t="str">
        <f t="shared" si="62"/>
        <v>O221110058786일반상품</v>
      </c>
      <c r="B9293" s="219" t="s">
        <v>9503</v>
      </c>
      <c r="C9293" s="219" t="s">
        <v>8023</v>
      </c>
      <c r="D9293" s="219" t="s">
        <v>8065</v>
      </c>
      <c r="E9293" s="219" t="s">
        <v>6392</v>
      </c>
      <c r="F9293" s="219" t="s">
        <v>7718</v>
      </c>
      <c r="G9293" s="219" t="s">
        <v>7969</v>
      </c>
      <c r="H9293" s="219" t="s">
        <v>5990</v>
      </c>
      <c r="I9293" s="220" t="s">
        <v>8518</v>
      </c>
      <c r="J9293" s="221">
        <v>4150</v>
      </c>
      <c r="K9293" s="221">
        <v>1</v>
      </c>
      <c r="L9293" s="221">
        <v>4150</v>
      </c>
    </row>
    <row r="9294" spans="1:12" s="167" customFormat="1">
      <c r="A9294" s="218" t="str">
        <f t="shared" si="62"/>
        <v>O221110058786일반상품</v>
      </c>
      <c r="B9294" s="219" t="s">
        <v>9503</v>
      </c>
      <c r="C9294" s="219" t="s">
        <v>8023</v>
      </c>
      <c r="D9294" s="219" t="s">
        <v>8065</v>
      </c>
      <c r="E9294" s="219" t="s">
        <v>6392</v>
      </c>
      <c r="F9294" s="219" t="s">
        <v>7718</v>
      </c>
      <c r="G9294" s="219" t="s">
        <v>7969</v>
      </c>
      <c r="H9294" s="219" t="s">
        <v>5990</v>
      </c>
      <c r="I9294" s="220" t="s">
        <v>8381</v>
      </c>
      <c r="J9294" s="221">
        <v>3180</v>
      </c>
      <c r="K9294" s="221">
        <v>1</v>
      </c>
      <c r="L9294" s="221">
        <v>3180</v>
      </c>
    </row>
    <row r="9295" spans="1:12" s="167" customFormat="1">
      <c r="A9295" s="218" t="str">
        <f t="shared" si="62"/>
        <v>O221110058786일반상품</v>
      </c>
      <c r="B9295" s="219" t="s">
        <v>9503</v>
      </c>
      <c r="C9295" s="219" t="s">
        <v>8023</v>
      </c>
      <c r="D9295" s="219" t="s">
        <v>8065</v>
      </c>
      <c r="E9295" s="219" t="s">
        <v>6392</v>
      </c>
      <c r="F9295" s="219" t="s">
        <v>7718</v>
      </c>
      <c r="G9295" s="219" t="s">
        <v>7969</v>
      </c>
      <c r="H9295" s="219" t="s">
        <v>5990</v>
      </c>
      <c r="I9295" s="220" t="s">
        <v>7931</v>
      </c>
      <c r="J9295" s="221">
        <v>3180</v>
      </c>
      <c r="K9295" s="221">
        <v>1</v>
      </c>
      <c r="L9295" s="221">
        <v>3180</v>
      </c>
    </row>
    <row r="9296" spans="1:12" s="167" customFormat="1">
      <c r="A9296" s="218" t="str">
        <f t="shared" si="62"/>
        <v>O221110058786일반상품</v>
      </c>
      <c r="B9296" s="219" t="s">
        <v>9503</v>
      </c>
      <c r="C9296" s="219" t="s">
        <v>8023</v>
      </c>
      <c r="D9296" s="219" t="s">
        <v>8065</v>
      </c>
      <c r="E9296" s="219" t="s">
        <v>6392</v>
      </c>
      <c r="F9296" s="219" t="s">
        <v>7718</v>
      </c>
      <c r="G9296" s="219" t="s">
        <v>7969</v>
      </c>
      <c r="H9296" s="219" t="s">
        <v>5990</v>
      </c>
      <c r="I9296" s="220" t="s">
        <v>8808</v>
      </c>
      <c r="J9296" s="221">
        <v>26000</v>
      </c>
      <c r="K9296" s="221">
        <v>1</v>
      </c>
      <c r="L9296" s="221">
        <v>26000</v>
      </c>
    </row>
    <row r="9297" spans="1:12" s="167" customFormat="1">
      <c r="A9297" s="218" t="str">
        <f t="shared" si="62"/>
        <v>O221110058786일반상품</v>
      </c>
      <c r="B9297" s="219" t="s">
        <v>9503</v>
      </c>
      <c r="C9297" s="219" t="s">
        <v>8023</v>
      </c>
      <c r="D9297" s="219" t="s">
        <v>8065</v>
      </c>
      <c r="E9297" s="219" t="s">
        <v>6392</v>
      </c>
      <c r="F9297" s="219" t="s">
        <v>7718</v>
      </c>
      <c r="G9297" s="219" t="s">
        <v>7969</v>
      </c>
      <c r="H9297" s="219" t="s">
        <v>5990</v>
      </c>
      <c r="I9297" s="220" t="s">
        <v>8341</v>
      </c>
      <c r="J9297" s="221">
        <v>9000</v>
      </c>
      <c r="K9297" s="221">
        <v>1</v>
      </c>
      <c r="L9297" s="221">
        <v>9000</v>
      </c>
    </row>
    <row r="9298" spans="1:12" s="167" customFormat="1">
      <c r="A9298" s="218" t="str">
        <f t="shared" si="62"/>
        <v>O221110058786일반상품</v>
      </c>
      <c r="B9298" s="219" t="s">
        <v>9503</v>
      </c>
      <c r="C9298" s="219" t="s">
        <v>8023</v>
      </c>
      <c r="D9298" s="219" t="s">
        <v>8065</v>
      </c>
      <c r="E9298" s="219" t="s">
        <v>6392</v>
      </c>
      <c r="F9298" s="219" t="s">
        <v>7718</v>
      </c>
      <c r="G9298" s="219" t="s">
        <v>7969</v>
      </c>
      <c r="H9298" s="219" t="s">
        <v>5990</v>
      </c>
      <c r="I9298" s="220" t="s">
        <v>7976</v>
      </c>
      <c r="J9298" s="221">
        <v>990</v>
      </c>
      <c r="K9298" s="221">
        <v>4</v>
      </c>
      <c r="L9298" s="221">
        <v>3960</v>
      </c>
    </row>
    <row r="9299" spans="1:12" s="167" customFormat="1">
      <c r="A9299" s="218" t="str">
        <f t="shared" si="62"/>
        <v>O221110058786일반상품</v>
      </c>
      <c r="B9299" s="219" t="s">
        <v>9503</v>
      </c>
      <c r="C9299" s="219" t="s">
        <v>8023</v>
      </c>
      <c r="D9299" s="219" t="s">
        <v>8065</v>
      </c>
      <c r="E9299" s="219" t="s">
        <v>6392</v>
      </c>
      <c r="F9299" s="219" t="s">
        <v>7718</v>
      </c>
      <c r="G9299" s="219" t="s">
        <v>7969</v>
      </c>
      <c r="H9299" s="219" t="s">
        <v>5990</v>
      </c>
      <c r="I9299" s="220" t="s">
        <v>8503</v>
      </c>
      <c r="J9299" s="221">
        <v>5450</v>
      </c>
      <c r="K9299" s="221">
        <v>1</v>
      </c>
      <c r="L9299" s="221">
        <v>5450</v>
      </c>
    </row>
    <row r="9300" spans="1:12" s="167" customFormat="1">
      <c r="A9300" s="218" t="str">
        <f t="shared" si="62"/>
        <v>O221110058786일반상품</v>
      </c>
      <c r="B9300" s="219" t="s">
        <v>9503</v>
      </c>
      <c r="C9300" s="219" t="s">
        <v>8023</v>
      </c>
      <c r="D9300" s="219" t="s">
        <v>8065</v>
      </c>
      <c r="E9300" s="219" t="s">
        <v>6392</v>
      </c>
      <c r="F9300" s="219" t="s">
        <v>7718</v>
      </c>
      <c r="G9300" s="219" t="s">
        <v>7969</v>
      </c>
      <c r="H9300" s="219" t="s">
        <v>5990</v>
      </c>
      <c r="I9300" s="220" t="s">
        <v>7190</v>
      </c>
      <c r="J9300" s="221">
        <v>5000</v>
      </c>
      <c r="K9300" s="221">
        <v>3</v>
      </c>
      <c r="L9300" s="221">
        <v>15000</v>
      </c>
    </row>
    <row r="9301" spans="1:12" s="167" customFormat="1">
      <c r="A9301" s="218" t="str">
        <f t="shared" si="62"/>
        <v>O221110058786일반상품</v>
      </c>
      <c r="B9301" s="219" t="s">
        <v>9503</v>
      </c>
      <c r="C9301" s="219" t="s">
        <v>8023</v>
      </c>
      <c r="D9301" s="219" t="s">
        <v>8065</v>
      </c>
      <c r="E9301" s="219" t="s">
        <v>6392</v>
      </c>
      <c r="F9301" s="219" t="s">
        <v>7718</v>
      </c>
      <c r="G9301" s="219" t="s">
        <v>7969</v>
      </c>
      <c r="H9301" s="219" t="s">
        <v>5990</v>
      </c>
      <c r="I9301" s="220" t="s">
        <v>8817</v>
      </c>
      <c r="J9301" s="221">
        <v>12000</v>
      </c>
      <c r="K9301" s="221">
        <v>1</v>
      </c>
      <c r="L9301" s="221">
        <v>12000</v>
      </c>
    </row>
    <row r="9302" spans="1:12" s="167" customFormat="1">
      <c r="A9302" s="218" t="str">
        <f t="shared" si="62"/>
        <v>O221110058786일반상품</v>
      </c>
      <c r="B9302" s="219" t="s">
        <v>9503</v>
      </c>
      <c r="C9302" s="219" t="s">
        <v>8023</v>
      </c>
      <c r="D9302" s="219" t="s">
        <v>8065</v>
      </c>
      <c r="E9302" s="219" t="s">
        <v>6392</v>
      </c>
      <c r="F9302" s="219" t="s">
        <v>7718</v>
      </c>
      <c r="G9302" s="219" t="s">
        <v>7969</v>
      </c>
      <c r="H9302" s="219" t="s">
        <v>5990</v>
      </c>
      <c r="I9302" s="220" t="s">
        <v>8793</v>
      </c>
      <c r="J9302" s="221">
        <v>9840</v>
      </c>
      <c r="K9302" s="221">
        <v>1</v>
      </c>
      <c r="L9302" s="221">
        <v>9840</v>
      </c>
    </row>
    <row r="9303" spans="1:12" s="167" customFormat="1">
      <c r="A9303" s="218" t="str">
        <f t="shared" si="62"/>
        <v>O221110058786일반상품</v>
      </c>
      <c r="B9303" s="219" t="s">
        <v>9503</v>
      </c>
      <c r="C9303" s="219" t="s">
        <v>8023</v>
      </c>
      <c r="D9303" s="219" t="s">
        <v>8065</v>
      </c>
      <c r="E9303" s="219" t="s">
        <v>6392</v>
      </c>
      <c r="F9303" s="219" t="s">
        <v>7718</v>
      </c>
      <c r="G9303" s="219" t="s">
        <v>7969</v>
      </c>
      <c r="H9303" s="219" t="s">
        <v>5990</v>
      </c>
      <c r="I9303" s="220" t="s">
        <v>8320</v>
      </c>
      <c r="J9303" s="221">
        <v>3610</v>
      </c>
      <c r="K9303" s="221">
        <v>1</v>
      </c>
      <c r="L9303" s="221">
        <v>3610</v>
      </c>
    </row>
    <row r="9304" spans="1:12" s="167" customFormat="1">
      <c r="A9304" s="218" t="str">
        <f t="shared" si="62"/>
        <v>O221110058786일반상품</v>
      </c>
      <c r="B9304" s="219" t="s">
        <v>9503</v>
      </c>
      <c r="C9304" s="219" t="s">
        <v>8023</v>
      </c>
      <c r="D9304" s="219" t="s">
        <v>8065</v>
      </c>
      <c r="E9304" s="219" t="s">
        <v>6392</v>
      </c>
      <c r="F9304" s="219" t="s">
        <v>7718</v>
      </c>
      <c r="G9304" s="219" t="s">
        <v>7969</v>
      </c>
      <c r="H9304" s="219" t="s">
        <v>5990</v>
      </c>
      <c r="I9304" s="220" t="s">
        <v>8640</v>
      </c>
      <c r="J9304" s="221">
        <v>3610</v>
      </c>
      <c r="K9304" s="221">
        <v>1</v>
      </c>
      <c r="L9304" s="221">
        <v>3610</v>
      </c>
    </row>
    <row r="9305" spans="1:12" s="167" customFormat="1">
      <c r="A9305" s="218" t="str">
        <f t="shared" si="62"/>
        <v>O221110058786일반상품</v>
      </c>
      <c r="B9305" s="219" t="s">
        <v>9503</v>
      </c>
      <c r="C9305" s="219" t="s">
        <v>8023</v>
      </c>
      <c r="D9305" s="219" t="s">
        <v>8065</v>
      </c>
      <c r="E9305" s="219" t="s">
        <v>6392</v>
      </c>
      <c r="F9305" s="219" t="s">
        <v>7718</v>
      </c>
      <c r="G9305" s="219" t="s">
        <v>7969</v>
      </c>
      <c r="H9305" s="219" t="s">
        <v>5990</v>
      </c>
      <c r="I9305" s="220" t="s">
        <v>8715</v>
      </c>
      <c r="J9305" s="221">
        <v>900</v>
      </c>
      <c r="K9305" s="221">
        <v>2</v>
      </c>
      <c r="L9305" s="221">
        <v>1800</v>
      </c>
    </row>
    <row r="9306" spans="1:12" s="167" customFormat="1">
      <c r="A9306" s="218" t="str">
        <f t="shared" si="62"/>
        <v>O221110058786일반상품</v>
      </c>
      <c r="B9306" s="219" t="s">
        <v>9503</v>
      </c>
      <c r="C9306" s="219" t="s">
        <v>8023</v>
      </c>
      <c r="D9306" s="219" t="s">
        <v>8065</v>
      </c>
      <c r="E9306" s="219" t="s">
        <v>6392</v>
      </c>
      <c r="F9306" s="219" t="s">
        <v>7718</v>
      </c>
      <c r="G9306" s="219" t="s">
        <v>7969</v>
      </c>
      <c r="H9306" s="219" t="s">
        <v>5990</v>
      </c>
      <c r="I9306" s="220" t="s">
        <v>7287</v>
      </c>
      <c r="J9306" s="221">
        <v>4590</v>
      </c>
      <c r="K9306" s="221">
        <v>1</v>
      </c>
      <c r="L9306" s="221">
        <v>4590</v>
      </c>
    </row>
    <row r="9307" spans="1:12" s="167" customFormat="1">
      <c r="A9307" s="218" t="str">
        <f t="shared" si="62"/>
        <v>O221110058786일반상품</v>
      </c>
      <c r="B9307" s="219" t="s">
        <v>9503</v>
      </c>
      <c r="C9307" s="219" t="s">
        <v>8023</v>
      </c>
      <c r="D9307" s="219" t="s">
        <v>8065</v>
      </c>
      <c r="E9307" s="219" t="s">
        <v>6392</v>
      </c>
      <c r="F9307" s="219" t="s">
        <v>7718</v>
      </c>
      <c r="G9307" s="219" t="s">
        <v>7969</v>
      </c>
      <c r="H9307" s="219" t="s">
        <v>5990</v>
      </c>
      <c r="I9307" s="220" t="s">
        <v>8350</v>
      </c>
      <c r="J9307" s="221">
        <v>2600</v>
      </c>
      <c r="K9307" s="221">
        <v>2</v>
      </c>
      <c r="L9307" s="221">
        <v>5200</v>
      </c>
    </row>
    <row r="9308" spans="1:12" s="167" customFormat="1">
      <c r="A9308" s="218" t="str">
        <f t="shared" si="62"/>
        <v>O221110058786일반상품</v>
      </c>
      <c r="B9308" s="219" t="s">
        <v>9503</v>
      </c>
      <c r="C9308" s="219" t="s">
        <v>8023</v>
      </c>
      <c r="D9308" s="219" t="s">
        <v>8065</v>
      </c>
      <c r="E9308" s="219" t="s">
        <v>6392</v>
      </c>
      <c r="F9308" s="219" t="s">
        <v>7718</v>
      </c>
      <c r="G9308" s="219" t="s">
        <v>7969</v>
      </c>
      <c r="H9308" s="219" t="s">
        <v>5990</v>
      </c>
      <c r="I9308" s="220" t="s">
        <v>7198</v>
      </c>
      <c r="J9308" s="221">
        <v>2850</v>
      </c>
      <c r="K9308" s="221">
        <v>2</v>
      </c>
      <c r="L9308" s="221">
        <v>5700</v>
      </c>
    </row>
    <row r="9309" spans="1:12" s="167" customFormat="1">
      <c r="A9309" s="218" t="str">
        <f t="shared" si="62"/>
        <v>O221110058786일반상품</v>
      </c>
      <c r="B9309" s="219" t="s">
        <v>9503</v>
      </c>
      <c r="C9309" s="219" t="s">
        <v>8023</v>
      </c>
      <c r="D9309" s="219" t="s">
        <v>8065</v>
      </c>
      <c r="E9309" s="219" t="s">
        <v>6392</v>
      </c>
      <c r="F9309" s="219" t="s">
        <v>7718</v>
      </c>
      <c r="G9309" s="219" t="s">
        <v>7969</v>
      </c>
      <c r="H9309" s="219" t="s">
        <v>5990</v>
      </c>
      <c r="I9309" s="220" t="s">
        <v>7301</v>
      </c>
      <c r="J9309" s="221">
        <v>1500</v>
      </c>
      <c r="K9309" s="221">
        <v>1</v>
      </c>
      <c r="L9309" s="221">
        <v>1500</v>
      </c>
    </row>
    <row r="9310" spans="1:12" s="167" customFormat="1">
      <c r="A9310" s="218" t="str">
        <f t="shared" si="62"/>
        <v>O221110058786일반상품</v>
      </c>
      <c r="B9310" s="219" t="s">
        <v>9503</v>
      </c>
      <c r="C9310" s="219" t="s">
        <v>8023</v>
      </c>
      <c r="D9310" s="219" t="s">
        <v>8065</v>
      </c>
      <c r="E9310" s="219" t="s">
        <v>6392</v>
      </c>
      <c r="F9310" s="219" t="s">
        <v>7718</v>
      </c>
      <c r="G9310" s="219" t="s">
        <v>7969</v>
      </c>
      <c r="H9310" s="219" t="s">
        <v>5990</v>
      </c>
      <c r="I9310" s="220" t="s">
        <v>8427</v>
      </c>
      <c r="J9310" s="221">
        <v>4500</v>
      </c>
      <c r="K9310" s="221">
        <v>1</v>
      </c>
      <c r="L9310" s="221">
        <v>4500</v>
      </c>
    </row>
    <row r="9311" spans="1:12" s="167" customFormat="1">
      <c r="A9311" s="218" t="str">
        <f t="shared" si="62"/>
        <v>O221110058786일반상품</v>
      </c>
      <c r="B9311" s="219" t="s">
        <v>9503</v>
      </c>
      <c r="C9311" s="219" t="s">
        <v>8023</v>
      </c>
      <c r="D9311" s="219" t="s">
        <v>8065</v>
      </c>
      <c r="E9311" s="219" t="s">
        <v>6392</v>
      </c>
      <c r="F9311" s="219" t="s">
        <v>7718</v>
      </c>
      <c r="G9311" s="219" t="s">
        <v>7969</v>
      </c>
      <c r="H9311" s="219" t="s">
        <v>5990</v>
      </c>
      <c r="I9311" s="220" t="s">
        <v>7923</v>
      </c>
      <c r="J9311" s="221">
        <v>3900</v>
      </c>
      <c r="K9311" s="221">
        <v>1</v>
      </c>
      <c r="L9311" s="221">
        <v>3900</v>
      </c>
    </row>
    <row r="9312" spans="1:12" s="167" customFormat="1">
      <c r="A9312" s="218" t="str">
        <f t="shared" si="62"/>
        <v>O221110058786일반상품</v>
      </c>
      <c r="B9312" s="219" t="s">
        <v>9503</v>
      </c>
      <c r="C9312" s="219" t="s">
        <v>8023</v>
      </c>
      <c r="D9312" s="219" t="s">
        <v>8065</v>
      </c>
      <c r="E9312" s="219" t="s">
        <v>6392</v>
      </c>
      <c r="F9312" s="219" t="s">
        <v>7718</v>
      </c>
      <c r="G9312" s="219" t="s">
        <v>7969</v>
      </c>
      <c r="H9312" s="219" t="s">
        <v>5990</v>
      </c>
      <c r="I9312" s="220" t="s">
        <v>7212</v>
      </c>
      <c r="J9312" s="221">
        <v>4210</v>
      </c>
      <c r="K9312" s="221">
        <v>1</v>
      </c>
      <c r="L9312" s="221">
        <v>4210</v>
      </c>
    </row>
    <row r="9313" spans="1:12" s="167" customFormat="1">
      <c r="A9313" s="218" t="str">
        <f t="shared" si="62"/>
        <v>O221110058786일반상품</v>
      </c>
      <c r="B9313" s="219" t="s">
        <v>9503</v>
      </c>
      <c r="C9313" s="219" t="s">
        <v>8023</v>
      </c>
      <c r="D9313" s="219" t="s">
        <v>8065</v>
      </c>
      <c r="E9313" s="219" t="s">
        <v>6392</v>
      </c>
      <c r="F9313" s="219" t="s">
        <v>7718</v>
      </c>
      <c r="G9313" s="219" t="s">
        <v>7969</v>
      </c>
      <c r="H9313" s="219" t="s">
        <v>5990</v>
      </c>
      <c r="I9313" s="220" t="s">
        <v>7201</v>
      </c>
      <c r="J9313" s="221">
        <v>12480</v>
      </c>
      <c r="K9313" s="221">
        <v>1</v>
      </c>
      <c r="L9313" s="221">
        <v>12480</v>
      </c>
    </row>
    <row r="9314" spans="1:12" s="167" customFormat="1">
      <c r="A9314" s="218" t="str">
        <f t="shared" si="62"/>
        <v>O221110058786일반상품</v>
      </c>
      <c r="B9314" s="219" t="s">
        <v>9503</v>
      </c>
      <c r="C9314" s="219" t="s">
        <v>8023</v>
      </c>
      <c r="D9314" s="219" t="s">
        <v>8065</v>
      </c>
      <c r="E9314" s="219" t="s">
        <v>6392</v>
      </c>
      <c r="F9314" s="219" t="s">
        <v>7718</v>
      </c>
      <c r="G9314" s="219" t="s">
        <v>7969</v>
      </c>
      <c r="H9314" s="219" t="s">
        <v>5990</v>
      </c>
      <c r="I9314" s="220" t="s">
        <v>8699</v>
      </c>
      <c r="J9314" s="221">
        <v>2600</v>
      </c>
      <c r="K9314" s="221">
        <v>1</v>
      </c>
      <c r="L9314" s="221">
        <v>2600</v>
      </c>
    </row>
    <row r="9315" spans="1:12" s="167" customFormat="1">
      <c r="A9315" s="218" t="str">
        <f t="shared" si="62"/>
        <v>O221110058786일반상품</v>
      </c>
      <c r="B9315" s="219" t="s">
        <v>9503</v>
      </c>
      <c r="C9315" s="219" t="s">
        <v>8023</v>
      </c>
      <c r="D9315" s="219" t="s">
        <v>8065</v>
      </c>
      <c r="E9315" s="219" t="s">
        <v>6392</v>
      </c>
      <c r="F9315" s="219" t="s">
        <v>7718</v>
      </c>
      <c r="G9315" s="219" t="s">
        <v>7969</v>
      </c>
      <c r="H9315" s="219" t="s">
        <v>5990</v>
      </c>
      <c r="I9315" s="220" t="s">
        <v>8643</v>
      </c>
      <c r="J9315" s="221">
        <v>1430</v>
      </c>
      <c r="K9315" s="221">
        <v>2</v>
      </c>
      <c r="L9315" s="221">
        <v>2860</v>
      </c>
    </row>
    <row r="9316" spans="1:12" s="167" customFormat="1">
      <c r="A9316" s="218" t="str">
        <f t="shared" si="62"/>
        <v>O221110058786일반상품</v>
      </c>
      <c r="B9316" s="219" t="s">
        <v>9503</v>
      </c>
      <c r="C9316" s="219" t="s">
        <v>8023</v>
      </c>
      <c r="D9316" s="219" t="s">
        <v>8065</v>
      </c>
      <c r="E9316" s="219" t="s">
        <v>6392</v>
      </c>
      <c r="F9316" s="219" t="s">
        <v>7718</v>
      </c>
      <c r="G9316" s="219" t="s">
        <v>7969</v>
      </c>
      <c r="H9316" s="219" t="s">
        <v>5990</v>
      </c>
      <c r="I9316" s="220" t="s">
        <v>8400</v>
      </c>
      <c r="J9316" s="221">
        <v>1270</v>
      </c>
      <c r="K9316" s="221">
        <v>2</v>
      </c>
      <c r="L9316" s="221">
        <v>2540</v>
      </c>
    </row>
    <row r="9317" spans="1:12" s="167" customFormat="1">
      <c r="A9317" s="218" t="str">
        <f t="shared" si="62"/>
        <v>O221110058786일반상품</v>
      </c>
      <c r="B9317" s="219" t="s">
        <v>9503</v>
      </c>
      <c r="C9317" s="219" t="s">
        <v>8023</v>
      </c>
      <c r="D9317" s="219" t="s">
        <v>8065</v>
      </c>
      <c r="E9317" s="219" t="s">
        <v>6392</v>
      </c>
      <c r="F9317" s="219" t="s">
        <v>7718</v>
      </c>
      <c r="G9317" s="219" t="s">
        <v>7969</v>
      </c>
      <c r="H9317" s="219" t="s">
        <v>5990</v>
      </c>
      <c r="I9317" s="220" t="s">
        <v>8330</v>
      </c>
      <c r="J9317" s="221">
        <v>18000</v>
      </c>
      <c r="K9317" s="221">
        <v>1</v>
      </c>
      <c r="L9317" s="221">
        <v>18000</v>
      </c>
    </row>
    <row r="9318" spans="1:12" s="167" customFormat="1">
      <c r="A9318" s="218" t="str">
        <f t="shared" si="62"/>
        <v>O221110058786일반상품</v>
      </c>
      <c r="B9318" s="219" t="s">
        <v>9503</v>
      </c>
      <c r="C9318" s="219" t="s">
        <v>8023</v>
      </c>
      <c r="D9318" s="219" t="s">
        <v>8065</v>
      </c>
      <c r="E9318" s="219" t="s">
        <v>6392</v>
      </c>
      <c r="F9318" s="219" t="s">
        <v>7718</v>
      </c>
      <c r="G9318" s="219" t="s">
        <v>7969</v>
      </c>
      <c r="H9318" s="219" t="s">
        <v>5990</v>
      </c>
      <c r="I9318" s="220" t="s">
        <v>7264</v>
      </c>
      <c r="J9318" s="221">
        <v>15920</v>
      </c>
      <c r="K9318" s="221">
        <v>1</v>
      </c>
      <c r="L9318" s="221">
        <v>15920</v>
      </c>
    </row>
    <row r="9319" spans="1:12" s="167" customFormat="1">
      <c r="A9319" s="218" t="str">
        <f t="shared" si="62"/>
        <v>O221110058786일반상품</v>
      </c>
      <c r="B9319" s="219" t="s">
        <v>9503</v>
      </c>
      <c r="C9319" s="219" t="s">
        <v>8023</v>
      </c>
      <c r="D9319" s="219" t="s">
        <v>8065</v>
      </c>
      <c r="E9319" s="219" t="s">
        <v>6392</v>
      </c>
      <c r="F9319" s="219" t="s">
        <v>7718</v>
      </c>
      <c r="G9319" s="219" t="s">
        <v>7969</v>
      </c>
      <c r="H9319" s="219" t="s">
        <v>5990</v>
      </c>
      <c r="I9319" s="220" t="s">
        <v>7206</v>
      </c>
      <c r="J9319" s="221">
        <v>4500</v>
      </c>
      <c r="K9319" s="221">
        <v>2</v>
      </c>
      <c r="L9319" s="221">
        <v>9000</v>
      </c>
    </row>
    <row r="9320" spans="1:12" s="167" customFormat="1">
      <c r="A9320" s="218" t="str">
        <f t="shared" si="62"/>
        <v>O221110058786일반상품</v>
      </c>
      <c r="B9320" s="219" t="s">
        <v>9503</v>
      </c>
      <c r="C9320" s="219" t="s">
        <v>8023</v>
      </c>
      <c r="D9320" s="219" t="s">
        <v>8065</v>
      </c>
      <c r="E9320" s="219" t="s">
        <v>6392</v>
      </c>
      <c r="F9320" s="219" t="s">
        <v>7718</v>
      </c>
      <c r="G9320" s="219" t="s">
        <v>7969</v>
      </c>
      <c r="H9320" s="219" t="s">
        <v>5990</v>
      </c>
      <c r="I9320" s="220" t="s">
        <v>8332</v>
      </c>
      <c r="J9320" s="221">
        <v>3345</v>
      </c>
      <c r="K9320" s="221">
        <v>1</v>
      </c>
      <c r="L9320" s="221">
        <v>3345</v>
      </c>
    </row>
    <row r="9321" spans="1:12" s="167" customFormat="1">
      <c r="A9321" s="218" t="str">
        <f t="shared" si="62"/>
        <v>O221110058786일반상품</v>
      </c>
      <c r="B9321" s="219" t="s">
        <v>9503</v>
      </c>
      <c r="C9321" s="219" t="s">
        <v>8023</v>
      </c>
      <c r="D9321" s="219" t="s">
        <v>8065</v>
      </c>
      <c r="E9321" s="219" t="s">
        <v>6392</v>
      </c>
      <c r="F9321" s="219" t="s">
        <v>7718</v>
      </c>
      <c r="G9321" s="219" t="s">
        <v>7969</v>
      </c>
      <c r="H9321" s="219" t="s">
        <v>5990</v>
      </c>
      <c r="I9321" s="220" t="s">
        <v>8070</v>
      </c>
      <c r="J9321" s="221">
        <v>5220</v>
      </c>
      <c r="K9321" s="221">
        <v>2</v>
      </c>
      <c r="L9321" s="221">
        <v>10440</v>
      </c>
    </row>
    <row r="9322" spans="1:12" s="167" customFormat="1">
      <c r="A9322" s="218" t="str">
        <f t="shared" si="62"/>
        <v>O221110058786일반상품</v>
      </c>
      <c r="B9322" s="219" t="s">
        <v>9503</v>
      </c>
      <c r="C9322" s="219" t="s">
        <v>8023</v>
      </c>
      <c r="D9322" s="219" t="s">
        <v>8065</v>
      </c>
      <c r="E9322" s="219" t="s">
        <v>6392</v>
      </c>
      <c r="F9322" s="219" t="s">
        <v>7718</v>
      </c>
      <c r="G9322" s="219" t="s">
        <v>7969</v>
      </c>
      <c r="H9322" s="219" t="s">
        <v>5990</v>
      </c>
      <c r="I9322" s="220" t="s">
        <v>8580</v>
      </c>
      <c r="J9322" s="221">
        <v>5890</v>
      </c>
      <c r="K9322" s="221">
        <v>1</v>
      </c>
      <c r="L9322" s="221">
        <v>5890</v>
      </c>
    </row>
    <row r="9323" spans="1:12" s="167" customFormat="1">
      <c r="A9323" s="218" t="str">
        <f t="shared" si="62"/>
        <v>O221110058786일반상품</v>
      </c>
      <c r="B9323" s="219" t="s">
        <v>9503</v>
      </c>
      <c r="C9323" s="219" t="s">
        <v>8023</v>
      </c>
      <c r="D9323" s="219" t="s">
        <v>8065</v>
      </c>
      <c r="E9323" s="219" t="s">
        <v>6392</v>
      </c>
      <c r="F9323" s="219" t="s">
        <v>7718</v>
      </c>
      <c r="G9323" s="219" t="s">
        <v>7969</v>
      </c>
      <c r="H9323" s="219" t="s">
        <v>5990</v>
      </c>
      <c r="I9323" s="220" t="s">
        <v>8914</v>
      </c>
      <c r="J9323" s="221">
        <v>5800</v>
      </c>
      <c r="K9323" s="221">
        <v>1</v>
      </c>
      <c r="L9323" s="221">
        <v>5800</v>
      </c>
    </row>
    <row r="9324" spans="1:12" s="167" customFormat="1">
      <c r="A9324" s="218" t="str">
        <f t="shared" si="62"/>
        <v>O221110058786일반상품</v>
      </c>
      <c r="B9324" s="219" t="s">
        <v>9503</v>
      </c>
      <c r="C9324" s="219" t="s">
        <v>8023</v>
      </c>
      <c r="D9324" s="219" t="s">
        <v>8065</v>
      </c>
      <c r="E9324" s="219" t="s">
        <v>6392</v>
      </c>
      <c r="F9324" s="219" t="s">
        <v>7718</v>
      </c>
      <c r="G9324" s="219" t="s">
        <v>7969</v>
      </c>
      <c r="H9324" s="219" t="s">
        <v>5990</v>
      </c>
      <c r="I9324" s="220" t="s">
        <v>8333</v>
      </c>
      <c r="J9324" s="221">
        <v>1810</v>
      </c>
      <c r="K9324" s="221">
        <v>1</v>
      </c>
      <c r="L9324" s="221">
        <v>1810</v>
      </c>
    </row>
    <row r="9325" spans="1:12" s="167" customFormat="1">
      <c r="A9325" s="218" t="str">
        <f t="shared" si="62"/>
        <v>O221110058786일반상품</v>
      </c>
      <c r="B9325" s="219" t="s">
        <v>9503</v>
      </c>
      <c r="C9325" s="219" t="s">
        <v>8023</v>
      </c>
      <c r="D9325" s="219" t="s">
        <v>8065</v>
      </c>
      <c r="E9325" s="219" t="s">
        <v>6392</v>
      </c>
      <c r="F9325" s="219" t="s">
        <v>7718</v>
      </c>
      <c r="G9325" s="219" t="s">
        <v>7969</v>
      </c>
      <c r="H9325" s="219" t="s">
        <v>5990</v>
      </c>
      <c r="I9325" s="220" t="s">
        <v>7232</v>
      </c>
      <c r="J9325" s="221">
        <v>3550</v>
      </c>
      <c r="K9325" s="221">
        <v>1</v>
      </c>
      <c r="L9325" s="221">
        <v>3550</v>
      </c>
    </row>
    <row r="9326" spans="1:12" s="167" customFormat="1">
      <c r="A9326" s="218" t="str">
        <f t="shared" si="62"/>
        <v>O221110058786일반상품</v>
      </c>
      <c r="B9326" s="219" t="s">
        <v>9503</v>
      </c>
      <c r="C9326" s="219" t="s">
        <v>8023</v>
      </c>
      <c r="D9326" s="219" t="s">
        <v>8065</v>
      </c>
      <c r="E9326" s="219" t="s">
        <v>6392</v>
      </c>
      <c r="F9326" s="219" t="s">
        <v>7718</v>
      </c>
      <c r="G9326" s="219" t="s">
        <v>7969</v>
      </c>
      <c r="H9326" s="219" t="s">
        <v>5990</v>
      </c>
      <c r="I9326" s="220" t="s">
        <v>7233</v>
      </c>
      <c r="J9326" s="221">
        <v>16000</v>
      </c>
      <c r="K9326" s="221">
        <v>1</v>
      </c>
      <c r="L9326" s="221">
        <v>16000</v>
      </c>
    </row>
    <row r="9327" spans="1:12" s="167" customFormat="1">
      <c r="A9327" s="218" t="str">
        <f t="shared" si="62"/>
        <v>O221110058786일반상품</v>
      </c>
      <c r="B9327" s="219" t="s">
        <v>9503</v>
      </c>
      <c r="C9327" s="219" t="s">
        <v>8023</v>
      </c>
      <c r="D9327" s="219" t="s">
        <v>8065</v>
      </c>
      <c r="E9327" s="219" t="s">
        <v>6392</v>
      </c>
      <c r="F9327" s="219" t="s">
        <v>7718</v>
      </c>
      <c r="G9327" s="219" t="s">
        <v>7969</v>
      </c>
      <c r="H9327" s="219" t="s">
        <v>5990</v>
      </c>
      <c r="I9327" s="220" t="s">
        <v>8746</v>
      </c>
      <c r="J9327" s="221">
        <v>1000</v>
      </c>
      <c r="K9327" s="221">
        <v>1</v>
      </c>
      <c r="L9327" s="221">
        <v>1000</v>
      </c>
    </row>
    <row r="9328" spans="1:12" s="167" customFormat="1">
      <c r="A9328" s="218" t="str">
        <f t="shared" si="62"/>
        <v>O221110058786일반상품</v>
      </c>
      <c r="B9328" s="219" t="s">
        <v>9503</v>
      </c>
      <c r="C9328" s="219" t="s">
        <v>8023</v>
      </c>
      <c r="D9328" s="219" t="s">
        <v>8065</v>
      </c>
      <c r="E9328" s="219" t="s">
        <v>6392</v>
      </c>
      <c r="F9328" s="219" t="s">
        <v>7718</v>
      </c>
      <c r="G9328" s="219" t="s">
        <v>7969</v>
      </c>
      <c r="H9328" s="219" t="s">
        <v>5990</v>
      </c>
      <c r="I9328" s="220" t="s">
        <v>8528</v>
      </c>
      <c r="J9328" s="221">
        <v>2600</v>
      </c>
      <c r="K9328" s="221">
        <v>1</v>
      </c>
      <c r="L9328" s="221">
        <v>2600</v>
      </c>
    </row>
    <row r="9329" spans="1:12" s="167" customFormat="1">
      <c r="A9329" s="218" t="str">
        <f t="shared" si="62"/>
        <v>O221110058786일반상품</v>
      </c>
      <c r="B9329" s="219" t="s">
        <v>9503</v>
      </c>
      <c r="C9329" s="219" t="s">
        <v>8023</v>
      </c>
      <c r="D9329" s="219" t="s">
        <v>8065</v>
      </c>
      <c r="E9329" s="219" t="s">
        <v>6392</v>
      </c>
      <c r="F9329" s="219" t="s">
        <v>7718</v>
      </c>
      <c r="G9329" s="219" t="s">
        <v>7969</v>
      </c>
      <c r="H9329" s="219" t="s">
        <v>5990</v>
      </c>
      <c r="I9329" s="220" t="s">
        <v>8529</v>
      </c>
      <c r="J9329" s="221">
        <v>1070</v>
      </c>
      <c r="K9329" s="221">
        <v>1</v>
      </c>
      <c r="L9329" s="221">
        <v>1070</v>
      </c>
    </row>
    <row r="9330" spans="1:12" s="167" customFormat="1">
      <c r="A9330" s="218" t="str">
        <f t="shared" si="62"/>
        <v>O221110058786일반상품</v>
      </c>
      <c r="B9330" s="219" t="s">
        <v>9503</v>
      </c>
      <c r="C9330" s="219" t="s">
        <v>8023</v>
      </c>
      <c r="D9330" s="219" t="s">
        <v>8065</v>
      </c>
      <c r="E9330" s="219" t="s">
        <v>6392</v>
      </c>
      <c r="F9330" s="219" t="s">
        <v>7718</v>
      </c>
      <c r="G9330" s="219" t="s">
        <v>7969</v>
      </c>
      <c r="H9330" s="219" t="s">
        <v>5990</v>
      </c>
      <c r="I9330" s="220" t="s">
        <v>7280</v>
      </c>
      <c r="J9330" s="221">
        <v>2100</v>
      </c>
      <c r="K9330" s="221">
        <v>1</v>
      </c>
      <c r="L9330" s="221">
        <v>2100</v>
      </c>
    </row>
    <row r="9331" spans="1:12" s="167" customFormat="1">
      <c r="A9331" s="218" t="str">
        <f t="shared" si="62"/>
        <v>O221110058786일반상품</v>
      </c>
      <c r="B9331" s="219" t="s">
        <v>9503</v>
      </c>
      <c r="C9331" s="219" t="s">
        <v>8023</v>
      </c>
      <c r="D9331" s="219" t="s">
        <v>8065</v>
      </c>
      <c r="E9331" s="219" t="s">
        <v>6392</v>
      </c>
      <c r="F9331" s="219" t="s">
        <v>7718</v>
      </c>
      <c r="G9331" s="219" t="s">
        <v>7969</v>
      </c>
      <c r="H9331" s="219" t="s">
        <v>5990</v>
      </c>
      <c r="I9331" s="220" t="s">
        <v>8897</v>
      </c>
      <c r="J9331" s="221">
        <v>30000</v>
      </c>
      <c r="K9331" s="221">
        <v>1</v>
      </c>
      <c r="L9331" s="221">
        <v>30000</v>
      </c>
    </row>
    <row r="9332" spans="1:12" s="167" customFormat="1">
      <c r="A9332" s="218" t="str">
        <f t="shared" si="62"/>
        <v>O221110058786일반상품</v>
      </c>
      <c r="B9332" s="219" t="s">
        <v>9503</v>
      </c>
      <c r="C9332" s="219" t="s">
        <v>8023</v>
      </c>
      <c r="D9332" s="219" t="s">
        <v>8065</v>
      </c>
      <c r="E9332" s="219" t="s">
        <v>6392</v>
      </c>
      <c r="F9332" s="219" t="s">
        <v>7718</v>
      </c>
      <c r="G9332" s="219" t="s">
        <v>7969</v>
      </c>
      <c r="H9332" s="219" t="s">
        <v>5990</v>
      </c>
      <c r="I9332" s="220" t="s">
        <v>8766</v>
      </c>
      <c r="J9332" s="221">
        <v>1070</v>
      </c>
      <c r="K9332" s="221">
        <v>1</v>
      </c>
      <c r="L9332" s="221">
        <v>1070</v>
      </c>
    </row>
    <row r="9333" spans="1:12" s="167" customFormat="1">
      <c r="A9333" s="218" t="str">
        <f t="shared" si="62"/>
        <v>O221110058786일반상품</v>
      </c>
      <c r="B9333" s="219" t="s">
        <v>9503</v>
      </c>
      <c r="C9333" s="219" t="s">
        <v>8023</v>
      </c>
      <c r="D9333" s="219" t="s">
        <v>8065</v>
      </c>
      <c r="E9333" s="219" t="s">
        <v>6392</v>
      </c>
      <c r="F9333" s="219" t="s">
        <v>7718</v>
      </c>
      <c r="G9333" s="219" t="s">
        <v>7969</v>
      </c>
      <c r="H9333" s="219" t="s">
        <v>5990</v>
      </c>
      <c r="I9333" s="220" t="s">
        <v>7216</v>
      </c>
      <c r="J9333" s="221">
        <v>3930</v>
      </c>
      <c r="K9333" s="221">
        <v>1</v>
      </c>
      <c r="L9333" s="221">
        <v>3930</v>
      </c>
    </row>
    <row r="9334" spans="1:12" s="167" customFormat="1">
      <c r="A9334" s="218" t="str">
        <f t="shared" si="62"/>
        <v>O221110058786일반상품</v>
      </c>
      <c r="B9334" s="219" t="s">
        <v>9503</v>
      </c>
      <c r="C9334" s="219" t="s">
        <v>8023</v>
      </c>
      <c r="D9334" s="219" t="s">
        <v>8065</v>
      </c>
      <c r="E9334" s="219" t="s">
        <v>6392</v>
      </c>
      <c r="F9334" s="219" t="s">
        <v>7718</v>
      </c>
      <c r="G9334" s="219" t="s">
        <v>7969</v>
      </c>
      <c r="H9334" s="219" t="s">
        <v>5990</v>
      </c>
      <c r="I9334" s="220" t="s">
        <v>8446</v>
      </c>
      <c r="J9334" s="221">
        <v>3800</v>
      </c>
      <c r="K9334" s="221">
        <v>1</v>
      </c>
      <c r="L9334" s="221">
        <v>3800</v>
      </c>
    </row>
    <row r="9335" spans="1:12" s="167" customFormat="1">
      <c r="A9335" s="218" t="str">
        <f t="shared" si="62"/>
        <v>O221110058786일반상품</v>
      </c>
      <c r="B9335" s="219" t="s">
        <v>9503</v>
      </c>
      <c r="C9335" s="219" t="s">
        <v>8023</v>
      </c>
      <c r="D9335" s="219" t="s">
        <v>8065</v>
      </c>
      <c r="E9335" s="219" t="s">
        <v>6392</v>
      </c>
      <c r="F9335" s="219" t="s">
        <v>7718</v>
      </c>
      <c r="G9335" s="219" t="s">
        <v>7969</v>
      </c>
      <c r="H9335" s="219" t="s">
        <v>5990</v>
      </c>
      <c r="I9335" s="220" t="s">
        <v>8674</v>
      </c>
      <c r="J9335" s="221">
        <v>5400</v>
      </c>
      <c r="K9335" s="221">
        <v>1</v>
      </c>
      <c r="L9335" s="221">
        <v>5400</v>
      </c>
    </row>
    <row r="9336" spans="1:12" s="167" customFormat="1">
      <c r="A9336" s="218" t="str">
        <f t="shared" si="62"/>
        <v>O221110058786일반상품</v>
      </c>
      <c r="B9336" s="219" t="s">
        <v>9503</v>
      </c>
      <c r="C9336" s="219" t="s">
        <v>8023</v>
      </c>
      <c r="D9336" s="219" t="s">
        <v>8065</v>
      </c>
      <c r="E9336" s="219" t="s">
        <v>6392</v>
      </c>
      <c r="F9336" s="219" t="s">
        <v>7718</v>
      </c>
      <c r="G9336" s="219" t="s">
        <v>7969</v>
      </c>
      <c r="H9336" s="219" t="s">
        <v>5990</v>
      </c>
      <c r="I9336" s="220" t="s">
        <v>8459</v>
      </c>
      <c r="J9336" s="221">
        <v>5200</v>
      </c>
      <c r="K9336" s="221">
        <v>1</v>
      </c>
      <c r="L9336" s="221">
        <v>5200</v>
      </c>
    </row>
    <row r="9337" spans="1:12" s="167" customFormat="1">
      <c r="A9337" s="218" t="str">
        <f t="shared" si="62"/>
        <v>O221109058785일반상품</v>
      </c>
      <c r="B9337" s="219" t="s">
        <v>9504</v>
      </c>
      <c r="C9337" s="219" t="s">
        <v>8023</v>
      </c>
      <c r="D9337" s="219" t="s">
        <v>8065</v>
      </c>
      <c r="E9337" s="219" t="s">
        <v>6392</v>
      </c>
      <c r="F9337" s="219" t="s">
        <v>7718</v>
      </c>
      <c r="G9337" s="219" t="s">
        <v>7968</v>
      </c>
      <c r="H9337" s="219" t="s">
        <v>5990</v>
      </c>
      <c r="I9337" s="220" t="s">
        <v>8422</v>
      </c>
      <c r="J9337" s="221">
        <v>4700</v>
      </c>
      <c r="K9337" s="221">
        <v>10</v>
      </c>
      <c r="L9337" s="221">
        <v>47000</v>
      </c>
    </row>
    <row r="9338" spans="1:12" s="167" customFormat="1">
      <c r="A9338" s="218" t="str">
        <f t="shared" si="62"/>
        <v>O221109058785일반상품</v>
      </c>
      <c r="B9338" s="219" t="s">
        <v>9504</v>
      </c>
      <c r="C9338" s="219" t="s">
        <v>8023</v>
      </c>
      <c r="D9338" s="219" t="s">
        <v>8065</v>
      </c>
      <c r="E9338" s="219" t="s">
        <v>6392</v>
      </c>
      <c r="F9338" s="219" t="s">
        <v>7718</v>
      </c>
      <c r="G9338" s="219" t="s">
        <v>7968</v>
      </c>
      <c r="H9338" s="219" t="s">
        <v>5990</v>
      </c>
      <c r="I9338" s="220" t="s">
        <v>7980</v>
      </c>
      <c r="J9338" s="221">
        <v>4200</v>
      </c>
      <c r="K9338" s="221">
        <v>1</v>
      </c>
      <c r="L9338" s="221">
        <v>4200</v>
      </c>
    </row>
    <row r="9339" spans="1:12" s="167" customFormat="1">
      <c r="A9339" s="218" t="str">
        <f t="shared" si="62"/>
        <v>O221109058785일반상품</v>
      </c>
      <c r="B9339" s="219" t="s">
        <v>9504</v>
      </c>
      <c r="C9339" s="219" t="s">
        <v>8023</v>
      </c>
      <c r="D9339" s="219" t="s">
        <v>8065</v>
      </c>
      <c r="E9339" s="219" t="s">
        <v>6392</v>
      </c>
      <c r="F9339" s="219" t="s">
        <v>7718</v>
      </c>
      <c r="G9339" s="219" t="s">
        <v>7968</v>
      </c>
      <c r="H9339" s="219" t="s">
        <v>5990</v>
      </c>
      <c r="I9339" s="220" t="s">
        <v>8384</v>
      </c>
      <c r="J9339" s="221">
        <v>3730</v>
      </c>
      <c r="K9339" s="221">
        <v>5</v>
      </c>
      <c r="L9339" s="221">
        <v>18650</v>
      </c>
    </row>
    <row r="9340" spans="1:12" s="167" customFormat="1">
      <c r="A9340" s="218" t="str">
        <f t="shared" si="62"/>
        <v>O221109058785일반상품</v>
      </c>
      <c r="B9340" s="219" t="s">
        <v>9504</v>
      </c>
      <c r="C9340" s="219" t="s">
        <v>8023</v>
      </c>
      <c r="D9340" s="219" t="s">
        <v>8065</v>
      </c>
      <c r="E9340" s="219" t="s">
        <v>6392</v>
      </c>
      <c r="F9340" s="219" t="s">
        <v>7718</v>
      </c>
      <c r="G9340" s="219" t="s">
        <v>7968</v>
      </c>
      <c r="H9340" s="219" t="s">
        <v>5990</v>
      </c>
      <c r="I9340" s="220" t="s">
        <v>7203</v>
      </c>
      <c r="J9340" s="221">
        <v>5000</v>
      </c>
      <c r="K9340" s="221">
        <v>2</v>
      </c>
      <c r="L9340" s="221">
        <v>10000</v>
      </c>
    </row>
    <row r="9341" spans="1:12" s="167" customFormat="1">
      <c r="A9341" s="218" t="str">
        <f t="shared" si="62"/>
        <v>O221109058785일반상품</v>
      </c>
      <c r="B9341" s="219" t="s">
        <v>9504</v>
      </c>
      <c r="C9341" s="219" t="s">
        <v>8023</v>
      </c>
      <c r="D9341" s="219" t="s">
        <v>8065</v>
      </c>
      <c r="E9341" s="219" t="s">
        <v>6392</v>
      </c>
      <c r="F9341" s="219" t="s">
        <v>7718</v>
      </c>
      <c r="G9341" s="219" t="s">
        <v>7968</v>
      </c>
      <c r="H9341" s="219" t="s">
        <v>5990</v>
      </c>
      <c r="I9341" s="220" t="s">
        <v>8521</v>
      </c>
      <c r="J9341" s="221">
        <v>2900</v>
      </c>
      <c r="K9341" s="221">
        <v>1</v>
      </c>
      <c r="L9341" s="221">
        <v>2900</v>
      </c>
    </row>
    <row r="9342" spans="1:12" s="167" customFormat="1">
      <c r="A9342" s="218" t="str">
        <f t="shared" si="62"/>
        <v>O221109058785일반상품</v>
      </c>
      <c r="B9342" s="219" t="s">
        <v>9504</v>
      </c>
      <c r="C9342" s="219" t="s">
        <v>8023</v>
      </c>
      <c r="D9342" s="219" t="s">
        <v>8065</v>
      </c>
      <c r="E9342" s="219" t="s">
        <v>6392</v>
      </c>
      <c r="F9342" s="219" t="s">
        <v>7718</v>
      </c>
      <c r="G9342" s="219" t="s">
        <v>7968</v>
      </c>
      <c r="H9342" s="219" t="s">
        <v>5990</v>
      </c>
      <c r="I9342" s="220" t="s">
        <v>7211</v>
      </c>
      <c r="J9342" s="221">
        <v>9000</v>
      </c>
      <c r="K9342" s="221">
        <v>4</v>
      </c>
      <c r="L9342" s="221">
        <v>36000</v>
      </c>
    </row>
    <row r="9343" spans="1:12" s="167" customFormat="1">
      <c r="A9343" s="218" t="str">
        <f t="shared" si="62"/>
        <v>O221109058785일반상품</v>
      </c>
      <c r="B9343" s="219" t="s">
        <v>9504</v>
      </c>
      <c r="C9343" s="219" t="s">
        <v>8023</v>
      </c>
      <c r="D9343" s="219" t="s">
        <v>8065</v>
      </c>
      <c r="E9343" s="219" t="s">
        <v>6392</v>
      </c>
      <c r="F9343" s="219" t="s">
        <v>7718</v>
      </c>
      <c r="G9343" s="219" t="s">
        <v>7968</v>
      </c>
      <c r="H9343" s="219" t="s">
        <v>5990</v>
      </c>
      <c r="I9343" s="220" t="s">
        <v>8935</v>
      </c>
      <c r="J9343" s="221">
        <v>4000</v>
      </c>
      <c r="K9343" s="221">
        <v>4</v>
      </c>
      <c r="L9343" s="221">
        <v>16000</v>
      </c>
    </row>
    <row r="9344" spans="1:12" s="167" customFormat="1">
      <c r="A9344" s="218" t="str">
        <f t="shared" si="62"/>
        <v>O221109058785일반상품</v>
      </c>
      <c r="B9344" s="219" t="s">
        <v>9504</v>
      </c>
      <c r="C9344" s="219" t="s">
        <v>8023</v>
      </c>
      <c r="D9344" s="219" t="s">
        <v>8065</v>
      </c>
      <c r="E9344" s="219" t="s">
        <v>6392</v>
      </c>
      <c r="F9344" s="219" t="s">
        <v>7718</v>
      </c>
      <c r="G9344" s="219" t="s">
        <v>7968</v>
      </c>
      <c r="H9344" s="219" t="s">
        <v>5990</v>
      </c>
      <c r="I9344" s="220" t="s">
        <v>8984</v>
      </c>
      <c r="J9344" s="221">
        <v>4000</v>
      </c>
      <c r="K9344" s="221">
        <v>2</v>
      </c>
      <c r="L9344" s="221">
        <v>8000</v>
      </c>
    </row>
    <row r="9345" spans="1:12" s="167" customFormat="1">
      <c r="A9345" s="218" t="str">
        <f t="shared" si="62"/>
        <v>O221109058785일반상품</v>
      </c>
      <c r="B9345" s="219" t="s">
        <v>9504</v>
      </c>
      <c r="C9345" s="219" t="s">
        <v>8023</v>
      </c>
      <c r="D9345" s="219" t="s">
        <v>8065</v>
      </c>
      <c r="E9345" s="219" t="s">
        <v>6392</v>
      </c>
      <c r="F9345" s="219" t="s">
        <v>7718</v>
      </c>
      <c r="G9345" s="219" t="s">
        <v>7968</v>
      </c>
      <c r="H9345" s="219" t="s">
        <v>5990</v>
      </c>
      <c r="I9345" s="220" t="s">
        <v>7252</v>
      </c>
      <c r="J9345" s="221">
        <v>2850</v>
      </c>
      <c r="K9345" s="221">
        <v>5</v>
      </c>
      <c r="L9345" s="221">
        <v>14250</v>
      </c>
    </row>
    <row r="9346" spans="1:12" s="167" customFormat="1">
      <c r="A9346" s="218" t="str">
        <f t="shared" si="62"/>
        <v>O221109058785일반상품</v>
      </c>
      <c r="B9346" s="219" t="s">
        <v>9504</v>
      </c>
      <c r="C9346" s="219" t="s">
        <v>8023</v>
      </c>
      <c r="D9346" s="219" t="s">
        <v>8065</v>
      </c>
      <c r="E9346" s="219" t="s">
        <v>6392</v>
      </c>
      <c r="F9346" s="219" t="s">
        <v>7718</v>
      </c>
      <c r="G9346" s="219" t="s">
        <v>7968</v>
      </c>
      <c r="H9346" s="219" t="s">
        <v>5990</v>
      </c>
      <c r="I9346" s="220" t="s">
        <v>8562</v>
      </c>
      <c r="J9346" s="221">
        <v>12480</v>
      </c>
      <c r="K9346" s="221">
        <v>4</v>
      </c>
      <c r="L9346" s="221">
        <v>49920</v>
      </c>
    </row>
    <row r="9347" spans="1:12" s="167" customFormat="1">
      <c r="A9347" s="218" t="str">
        <f t="shared" si="62"/>
        <v>O221109058785일반상품</v>
      </c>
      <c r="B9347" s="219" t="s">
        <v>9504</v>
      </c>
      <c r="C9347" s="219" t="s">
        <v>8023</v>
      </c>
      <c r="D9347" s="219" t="s">
        <v>8065</v>
      </c>
      <c r="E9347" s="219" t="s">
        <v>6392</v>
      </c>
      <c r="F9347" s="219" t="s">
        <v>7718</v>
      </c>
      <c r="G9347" s="219" t="s">
        <v>7968</v>
      </c>
      <c r="H9347" s="219" t="s">
        <v>5990</v>
      </c>
      <c r="I9347" s="220" t="s">
        <v>8029</v>
      </c>
      <c r="J9347" s="221">
        <v>900</v>
      </c>
      <c r="K9347" s="221">
        <v>2</v>
      </c>
      <c r="L9347" s="221">
        <v>1800</v>
      </c>
    </row>
    <row r="9348" spans="1:12" s="167" customFormat="1">
      <c r="A9348" s="218" t="str">
        <f t="shared" si="62"/>
        <v>O221109058785일반상품</v>
      </c>
      <c r="B9348" s="219" t="s">
        <v>9504</v>
      </c>
      <c r="C9348" s="219" t="s">
        <v>8023</v>
      </c>
      <c r="D9348" s="219" t="s">
        <v>8065</v>
      </c>
      <c r="E9348" s="219" t="s">
        <v>6392</v>
      </c>
      <c r="F9348" s="219" t="s">
        <v>7718</v>
      </c>
      <c r="G9348" s="219" t="s">
        <v>7968</v>
      </c>
      <c r="H9348" s="219" t="s">
        <v>5990</v>
      </c>
      <c r="I9348" s="220" t="s">
        <v>9729</v>
      </c>
      <c r="J9348" s="221">
        <v>2300</v>
      </c>
      <c r="K9348" s="221">
        <v>1</v>
      </c>
      <c r="L9348" s="221">
        <v>2300</v>
      </c>
    </row>
    <row r="9349" spans="1:12" s="167" customFormat="1">
      <c r="A9349" s="218" t="str">
        <f t="shared" si="62"/>
        <v>O221109058785일반상품</v>
      </c>
      <c r="B9349" s="219" t="s">
        <v>9504</v>
      </c>
      <c r="C9349" s="219" t="s">
        <v>8023</v>
      </c>
      <c r="D9349" s="219" t="s">
        <v>8065</v>
      </c>
      <c r="E9349" s="219" t="s">
        <v>6392</v>
      </c>
      <c r="F9349" s="219" t="s">
        <v>7718</v>
      </c>
      <c r="G9349" s="219" t="s">
        <v>7968</v>
      </c>
      <c r="H9349" s="219" t="s">
        <v>5990</v>
      </c>
      <c r="I9349" s="220" t="s">
        <v>7275</v>
      </c>
      <c r="J9349" s="221">
        <v>1240</v>
      </c>
      <c r="K9349" s="221">
        <v>2</v>
      </c>
      <c r="L9349" s="221">
        <v>2480</v>
      </c>
    </row>
    <row r="9350" spans="1:12" s="167" customFormat="1">
      <c r="A9350" s="218" t="str">
        <f t="shared" si="62"/>
        <v>O221109058785일반상품</v>
      </c>
      <c r="B9350" s="219" t="s">
        <v>9504</v>
      </c>
      <c r="C9350" s="219" t="s">
        <v>8023</v>
      </c>
      <c r="D9350" s="219" t="s">
        <v>8065</v>
      </c>
      <c r="E9350" s="219" t="s">
        <v>6392</v>
      </c>
      <c r="F9350" s="219" t="s">
        <v>7718</v>
      </c>
      <c r="G9350" s="219" t="s">
        <v>7968</v>
      </c>
      <c r="H9350" s="219" t="s">
        <v>5990</v>
      </c>
      <c r="I9350" s="220" t="s">
        <v>8981</v>
      </c>
      <c r="J9350" s="221">
        <v>1240</v>
      </c>
      <c r="K9350" s="221">
        <v>2</v>
      </c>
      <c r="L9350" s="221">
        <v>2480</v>
      </c>
    </row>
    <row r="9351" spans="1:12" s="167" customFormat="1">
      <c r="A9351" s="218" t="str">
        <f t="shared" si="62"/>
        <v>O221109058785일반상품</v>
      </c>
      <c r="B9351" s="219" t="s">
        <v>9504</v>
      </c>
      <c r="C9351" s="219" t="s">
        <v>8023</v>
      </c>
      <c r="D9351" s="219" t="s">
        <v>8065</v>
      </c>
      <c r="E9351" s="219" t="s">
        <v>6392</v>
      </c>
      <c r="F9351" s="219" t="s">
        <v>7718</v>
      </c>
      <c r="G9351" s="219" t="s">
        <v>7968</v>
      </c>
      <c r="H9351" s="219" t="s">
        <v>5990</v>
      </c>
      <c r="I9351" s="220" t="s">
        <v>8954</v>
      </c>
      <c r="J9351" s="221">
        <v>9300</v>
      </c>
      <c r="K9351" s="221">
        <v>1</v>
      </c>
      <c r="L9351" s="221">
        <v>9300</v>
      </c>
    </row>
    <row r="9352" spans="1:12" s="167" customFormat="1">
      <c r="A9352" s="218" t="str">
        <f t="shared" si="62"/>
        <v>O221109058785일반상품</v>
      </c>
      <c r="B9352" s="219" t="s">
        <v>9504</v>
      </c>
      <c r="C9352" s="219" t="s">
        <v>8023</v>
      </c>
      <c r="D9352" s="219" t="s">
        <v>8065</v>
      </c>
      <c r="E9352" s="219" t="s">
        <v>6392</v>
      </c>
      <c r="F9352" s="219" t="s">
        <v>7718</v>
      </c>
      <c r="G9352" s="219" t="s">
        <v>7968</v>
      </c>
      <c r="H9352" s="219" t="s">
        <v>5990</v>
      </c>
      <c r="I9352" s="220" t="s">
        <v>7251</v>
      </c>
      <c r="J9352" s="221">
        <v>1440</v>
      </c>
      <c r="K9352" s="221">
        <v>1</v>
      </c>
      <c r="L9352" s="221">
        <v>1440</v>
      </c>
    </row>
    <row r="9353" spans="1:12" s="167" customFormat="1">
      <c r="A9353" s="218" t="str">
        <f t="shared" si="62"/>
        <v>O221109058785일반상품</v>
      </c>
      <c r="B9353" s="219" t="s">
        <v>9504</v>
      </c>
      <c r="C9353" s="219" t="s">
        <v>8023</v>
      </c>
      <c r="D9353" s="219" t="s">
        <v>8065</v>
      </c>
      <c r="E9353" s="219" t="s">
        <v>6392</v>
      </c>
      <c r="F9353" s="219" t="s">
        <v>7718</v>
      </c>
      <c r="G9353" s="219" t="s">
        <v>7968</v>
      </c>
      <c r="H9353" s="219" t="s">
        <v>5990</v>
      </c>
      <c r="I9353" s="220" t="s">
        <v>7220</v>
      </c>
      <c r="J9353" s="221">
        <v>670</v>
      </c>
      <c r="K9353" s="221">
        <v>4</v>
      </c>
      <c r="L9353" s="221">
        <v>2680</v>
      </c>
    </row>
    <row r="9354" spans="1:12" s="167" customFormat="1">
      <c r="A9354" s="218" t="str">
        <f t="shared" si="62"/>
        <v>O221109058785일반상품</v>
      </c>
      <c r="B9354" s="219" t="s">
        <v>9504</v>
      </c>
      <c r="C9354" s="219" t="s">
        <v>8023</v>
      </c>
      <c r="D9354" s="219" t="s">
        <v>8065</v>
      </c>
      <c r="E9354" s="219" t="s">
        <v>6392</v>
      </c>
      <c r="F9354" s="219" t="s">
        <v>7718</v>
      </c>
      <c r="G9354" s="219" t="s">
        <v>7968</v>
      </c>
      <c r="H9354" s="219" t="s">
        <v>5990</v>
      </c>
      <c r="I9354" s="220" t="s">
        <v>8909</v>
      </c>
      <c r="J9354" s="221">
        <v>1810</v>
      </c>
      <c r="K9354" s="221">
        <v>2</v>
      </c>
      <c r="L9354" s="221">
        <v>3620</v>
      </c>
    </row>
    <row r="9355" spans="1:12" s="167" customFormat="1">
      <c r="A9355" s="218" t="str">
        <f t="shared" si="62"/>
        <v>O221109058785일반상품</v>
      </c>
      <c r="B9355" s="219" t="s">
        <v>9504</v>
      </c>
      <c r="C9355" s="219" t="s">
        <v>8023</v>
      </c>
      <c r="D9355" s="219" t="s">
        <v>8065</v>
      </c>
      <c r="E9355" s="219" t="s">
        <v>6392</v>
      </c>
      <c r="F9355" s="219" t="s">
        <v>7718</v>
      </c>
      <c r="G9355" s="219" t="s">
        <v>7968</v>
      </c>
      <c r="H9355" s="219" t="s">
        <v>5990</v>
      </c>
      <c r="I9355" s="220" t="s">
        <v>8333</v>
      </c>
      <c r="J9355" s="221">
        <v>1810</v>
      </c>
      <c r="K9355" s="221">
        <v>2</v>
      </c>
      <c r="L9355" s="221">
        <v>3620</v>
      </c>
    </row>
    <row r="9356" spans="1:12" s="167" customFormat="1">
      <c r="A9356" s="218" t="str">
        <f t="shared" si="62"/>
        <v>O221109058785일반상품</v>
      </c>
      <c r="B9356" s="219" t="s">
        <v>9504</v>
      </c>
      <c r="C9356" s="219" t="s">
        <v>8023</v>
      </c>
      <c r="D9356" s="219" t="s">
        <v>8065</v>
      </c>
      <c r="E9356" s="219" t="s">
        <v>6392</v>
      </c>
      <c r="F9356" s="219" t="s">
        <v>7718</v>
      </c>
      <c r="G9356" s="219" t="s">
        <v>7968</v>
      </c>
      <c r="H9356" s="219" t="s">
        <v>5990</v>
      </c>
      <c r="I9356" s="220" t="s">
        <v>8991</v>
      </c>
      <c r="J9356" s="221">
        <v>20000</v>
      </c>
      <c r="K9356" s="221">
        <v>1</v>
      </c>
      <c r="L9356" s="221">
        <v>20000</v>
      </c>
    </row>
    <row r="9357" spans="1:12" s="167" customFormat="1">
      <c r="A9357" s="218" t="str">
        <f t="shared" si="62"/>
        <v>O221109058785일반상품</v>
      </c>
      <c r="B9357" s="219" t="s">
        <v>9504</v>
      </c>
      <c r="C9357" s="219" t="s">
        <v>8023</v>
      </c>
      <c r="D9357" s="219" t="s">
        <v>8065</v>
      </c>
      <c r="E9357" s="219" t="s">
        <v>6392</v>
      </c>
      <c r="F9357" s="219" t="s">
        <v>7718</v>
      </c>
      <c r="G9357" s="219" t="s">
        <v>7968</v>
      </c>
      <c r="H9357" s="219" t="s">
        <v>5990</v>
      </c>
      <c r="I9357" s="220" t="s">
        <v>7257</v>
      </c>
      <c r="J9357" s="221">
        <v>17360</v>
      </c>
      <c r="K9357" s="221">
        <v>1</v>
      </c>
      <c r="L9357" s="221">
        <v>17360</v>
      </c>
    </row>
    <row r="9358" spans="1:12" s="167" customFormat="1">
      <c r="A9358" s="218" t="str">
        <f t="shared" si="62"/>
        <v>O221109058785일반상품</v>
      </c>
      <c r="B9358" s="219" t="s">
        <v>9504</v>
      </c>
      <c r="C9358" s="219" t="s">
        <v>8023</v>
      </c>
      <c r="D9358" s="219" t="s">
        <v>8065</v>
      </c>
      <c r="E9358" s="219" t="s">
        <v>6392</v>
      </c>
      <c r="F9358" s="219" t="s">
        <v>7718</v>
      </c>
      <c r="G9358" s="219" t="s">
        <v>7968</v>
      </c>
      <c r="H9358" s="219" t="s">
        <v>5990</v>
      </c>
      <c r="I9358" s="220" t="s">
        <v>7202</v>
      </c>
      <c r="J9358" s="221">
        <v>5200</v>
      </c>
      <c r="K9358" s="221">
        <v>5</v>
      </c>
      <c r="L9358" s="221">
        <v>26000</v>
      </c>
    </row>
    <row r="9359" spans="1:12" s="167" customFormat="1">
      <c r="A9359" s="218" t="str">
        <f t="shared" si="62"/>
        <v>O221109058784일반상품</v>
      </c>
      <c r="B9359" s="219" t="s">
        <v>9505</v>
      </c>
      <c r="C9359" s="219" t="s">
        <v>8023</v>
      </c>
      <c r="D9359" s="219" t="s">
        <v>8065</v>
      </c>
      <c r="E9359" s="219" t="s">
        <v>6392</v>
      </c>
      <c r="F9359" s="219" t="s">
        <v>7718</v>
      </c>
      <c r="G9359" s="219" t="s">
        <v>9537</v>
      </c>
      <c r="H9359" s="219" t="s">
        <v>5990</v>
      </c>
      <c r="I9359" s="220" t="s">
        <v>8339</v>
      </c>
      <c r="J9359" s="221">
        <v>10000</v>
      </c>
      <c r="K9359" s="221">
        <v>1</v>
      </c>
      <c r="L9359" s="221">
        <v>10000</v>
      </c>
    </row>
    <row r="9360" spans="1:12" s="167" customFormat="1">
      <c r="A9360" s="218" t="str">
        <f t="shared" si="62"/>
        <v>O221109058784일반상품</v>
      </c>
      <c r="B9360" s="219" t="s">
        <v>9505</v>
      </c>
      <c r="C9360" s="219" t="s">
        <v>8023</v>
      </c>
      <c r="D9360" s="219" t="s">
        <v>8065</v>
      </c>
      <c r="E9360" s="219" t="s">
        <v>6392</v>
      </c>
      <c r="F9360" s="219" t="s">
        <v>7718</v>
      </c>
      <c r="G9360" s="219" t="s">
        <v>9537</v>
      </c>
      <c r="H9360" s="219" t="s">
        <v>5990</v>
      </c>
      <c r="I9360" s="220" t="s">
        <v>8660</v>
      </c>
      <c r="J9360" s="221">
        <v>2600</v>
      </c>
      <c r="K9360" s="221">
        <v>1</v>
      </c>
      <c r="L9360" s="221">
        <v>2600</v>
      </c>
    </row>
    <row r="9361" spans="1:12" s="167" customFormat="1">
      <c r="A9361" s="218" t="str">
        <f t="shared" si="62"/>
        <v>O221109058784일반상품</v>
      </c>
      <c r="B9361" s="219" t="s">
        <v>9505</v>
      </c>
      <c r="C9361" s="219" t="s">
        <v>8023</v>
      </c>
      <c r="D9361" s="219" t="s">
        <v>8065</v>
      </c>
      <c r="E9361" s="219" t="s">
        <v>6392</v>
      </c>
      <c r="F9361" s="219" t="s">
        <v>7718</v>
      </c>
      <c r="G9361" s="219" t="s">
        <v>9537</v>
      </c>
      <c r="H9361" s="219" t="s">
        <v>5990</v>
      </c>
      <c r="I9361" s="220" t="s">
        <v>7981</v>
      </c>
      <c r="J9361" s="221">
        <v>1400</v>
      </c>
      <c r="K9361" s="221">
        <v>2</v>
      </c>
      <c r="L9361" s="221">
        <v>2800</v>
      </c>
    </row>
    <row r="9362" spans="1:12" s="167" customFormat="1">
      <c r="A9362" s="218" t="str">
        <f t="shared" si="62"/>
        <v>O221109058784일반상품</v>
      </c>
      <c r="B9362" s="219" t="s">
        <v>9505</v>
      </c>
      <c r="C9362" s="219" t="s">
        <v>8023</v>
      </c>
      <c r="D9362" s="219" t="s">
        <v>8065</v>
      </c>
      <c r="E9362" s="219" t="s">
        <v>6392</v>
      </c>
      <c r="F9362" s="219" t="s">
        <v>7718</v>
      </c>
      <c r="G9362" s="219" t="s">
        <v>9537</v>
      </c>
      <c r="H9362" s="219" t="s">
        <v>5990</v>
      </c>
      <c r="I9362" s="220" t="s">
        <v>8638</v>
      </c>
      <c r="J9362" s="221">
        <v>2980</v>
      </c>
      <c r="K9362" s="221">
        <v>1</v>
      </c>
      <c r="L9362" s="221">
        <v>2980</v>
      </c>
    </row>
    <row r="9363" spans="1:12" s="167" customFormat="1">
      <c r="A9363" s="218" t="str">
        <f t="shared" si="62"/>
        <v>O221109058784일반상품</v>
      </c>
      <c r="B9363" s="219" t="s">
        <v>9505</v>
      </c>
      <c r="C9363" s="219" t="s">
        <v>8023</v>
      </c>
      <c r="D9363" s="219" t="s">
        <v>8065</v>
      </c>
      <c r="E9363" s="219" t="s">
        <v>6392</v>
      </c>
      <c r="F9363" s="219" t="s">
        <v>7718</v>
      </c>
      <c r="G9363" s="219" t="s">
        <v>9537</v>
      </c>
      <c r="H9363" s="219" t="s">
        <v>5990</v>
      </c>
      <c r="I9363" s="220" t="s">
        <v>8661</v>
      </c>
      <c r="J9363" s="221">
        <v>1800</v>
      </c>
      <c r="K9363" s="221">
        <v>1</v>
      </c>
      <c r="L9363" s="221">
        <v>1800</v>
      </c>
    </row>
    <row r="9364" spans="1:12" s="167" customFormat="1">
      <c r="A9364" s="218" t="str">
        <f t="shared" si="62"/>
        <v>O221109058784일반상품</v>
      </c>
      <c r="B9364" s="219" t="s">
        <v>9505</v>
      </c>
      <c r="C9364" s="219" t="s">
        <v>8023</v>
      </c>
      <c r="D9364" s="219" t="s">
        <v>8065</v>
      </c>
      <c r="E9364" s="219" t="s">
        <v>6392</v>
      </c>
      <c r="F9364" s="219" t="s">
        <v>7718</v>
      </c>
      <c r="G9364" s="219" t="s">
        <v>9537</v>
      </c>
      <c r="H9364" s="219" t="s">
        <v>5990</v>
      </c>
      <c r="I9364" s="220" t="s">
        <v>7188</v>
      </c>
      <c r="J9364" s="221">
        <v>5800</v>
      </c>
      <c r="K9364" s="221">
        <v>1</v>
      </c>
      <c r="L9364" s="221">
        <v>5800</v>
      </c>
    </row>
    <row r="9365" spans="1:12" s="167" customFormat="1">
      <c r="A9365" s="218" t="str">
        <f t="shared" si="62"/>
        <v>O221109058784일반상품</v>
      </c>
      <c r="B9365" s="219" t="s">
        <v>9505</v>
      </c>
      <c r="C9365" s="219" t="s">
        <v>8023</v>
      </c>
      <c r="D9365" s="219" t="s">
        <v>8065</v>
      </c>
      <c r="E9365" s="219" t="s">
        <v>6392</v>
      </c>
      <c r="F9365" s="219" t="s">
        <v>7718</v>
      </c>
      <c r="G9365" s="219" t="s">
        <v>9537</v>
      </c>
      <c r="H9365" s="219" t="s">
        <v>5990</v>
      </c>
      <c r="I9365" s="220" t="s">
        <v>8577</v>
      </c>
      <c r="J9365" s="221">
        <v>1780</v>
      </c>
      <c r="K9365" s="221">
        <v>1</v>
      </c>
      <c r="L9365" s="221">
        <v>1780</v>
      </c>
    </row>
    <row r="9366" spans="1:12" s="167" customFormat="1">
      <c r="A9366" s="218" t="str">
        <f t="shared" si="62"/>
        <v>O221109058784일반상품</v>
      </c>
      <c r="B9366" s="219" t="s">
        <v>9505</v>
      </c>
      <c r="C9366" s="219" t="s">
        <v>8023</v>
      </c>
      <c r="D9366" s="219" t="s">
        <v>8065</v>
      </c>
      <c r="E9366" s="219" t="s">
        <v>6392</v>
      </c>
      <c r="F9366" s="219" t="s">
        <v>7718</v>
      </c>
      <c r="G9366" s="219" t="s">
        <v>9537</v>
      </c>
      <c r="H9366" s="219" t="s">
        <v>5990</v>
      </c>
      <c r="I9366" s="220" t="s">
        <v>7284</v>
      </c>
      <c r="J9366" s="221">
        <v>7000</v>
      </c>
      <c r="K9366" s="221">
        <v>1</v>
      </c>
      <c r="L9366" s="221">
        <v>7000</v>
      </c>
    </row>
    <row r="9367" spans="1:12" s="167" customFormat="1">
      <c r="A9367" s="218" t="str">
        <f t="shared" si="62"/>
        <v>O221109058784일반상품</v>
      </c>
      <c r="B9367" s="219" t="s">
        <v>9505</v>
      </c>
      <c r="C9367" s="219" t="s">
        <v>8023</v>
      </c>
      <c r="D9367" s="219" t="s">
        <v>8065</v>
      </c>
      <c r="E9367" s="219" t="s">
        <v>6392</v>
      </c>
      <c r="F9367" s="219" t="s">
        <v>7718</v>
      </c>
      <c r="G9367" s="219" t="s">
        <v>9537</v>
      </c>
      <c r="H9367" s="219" t="s">
        <v>5990</v>
      </c>
      <c r="I9367" s="220" t="s">
        <v>8910</v>
      </c>
      <c r="J9367" s="221">
        <v>1000</v>
      </c>
      <c r="K9367" s="221">
        <v>1</v>
      </c>
      <c r="L9367" s="221">
        <v>1000</v>
      </c>
    </row>
    <row r="9368" spans="1:12" s="167" customFormat="1">
      <c r="A9368" s="218" t="str">
        <f t="shared" si="62"/>
        <v>O221109058784일반상품</v>
      </c>
      <c r="B9368" s="219" t="s">
        <v>9505</v>
      </c>
      <c r="C9368" s="219" t="s">
        <v>8023</v>
      </c>
      <c r="D9368" s="219" t="s">
        <v>8065</v>
      </c>
      <c r="E9368" s="219" t="s">
        <v>6392</v>
      </c>
      <c r="F9368" s="219" t="s">
        <v>7718</v>
      </c>
      <c r="G9368" s="219" t="s">
        <v>9537</v>
      </c>
      <c r="H9368" s="219" t="s">
        <v>5990</v>
      </c>
      <c r="I9368" s="220" t="s">
        <v>8325</v>
      </c>
      <c r="J9368" s="221">
        <v>2700</v>
      </c>
      <c r="K9368" s="221">
        <v>1</v>
      </c>
      <c r="L9368" s="221">
        <v>2700</v>
      </c>
    </row>
    <row r="9369" spans="1:12" s="167" customFormat="1">
      <c r="A9369" s="218" t="str">
        <f t="shared" si="62"/>
        <v>O221109058784일반상품</v>
      </c>
      <c r="B9369" s="219" t="s">
        <v>9505</v>
      </c>
      <c r="C9369" s="219" t="s">
        <v>8023</v>
      </c>
      <c r="D9369" s="219" t="s">
        <v>8065</v>
      </c>
      <c r="E9369" s="219" t="s">
        <v>6392</v>
      </c>
      <c r="F9369" s="219" t="s">
        <v>7718</v>
      </c>
      <c r="G9369" s="219" t="s">
        <v>9537</v>
      </c>
      <c r="H9369" s="219" t="s">
        <v>5990</v>
      </c>
      <c r="I9369" s="220" t="s">
        <v>8343</v>
      </c>
      <c r="J9369" s="221">
        <v>12100</v>
      </c>
      <c r="K9369" s="221">
        <v>1</v>
      </c>
      <c r="L9369" s="221">
        <v>12100</v>
      </c>
    </row>
    <row r="9370" spans="1:12" s="167" customFormat="1">
      <c r="A9370" s="218" t="str">
        <f t="shared" si="62"/>
        <v>O221109058784일반상품</v>
      </c>
      <c r="B9370" s="219" t="s">
        <v>9505</v>
      </c>
      <c r="C9370" s="219" t="s">
        <v>8023</v>
      </c>
      <c r="D9370" s="219" t="s">
        <v>8065</v>
      </c>
      <c r="E9370" s="219" t="s">
        <v>6392</v>
      </c>
      <c r="F9370" s="219" t="s">
        <v>7718</v>
      </c>
      <c r="G9370" s="219" t="s">
        <v>9537</v>
      </c>
      <c r="H9370" s="219" t="s">
        <v>5990</v>
      </c>
      <c r="I9370" s="220" t="s">
        <v>8557</v>
      </c>
      <c r="J9370" s="221">
        <v>4100</v>
      </c>
      <c r="K9370" s="221">
        <v>1</v>
      </c>
      <c r="L9370" s="221">
        <v>4100</v>
      </c>
    </row>
    <row r="9371" spans="1:12" s="167" customFormat="1">
      <c r="A9371" s="218" t="str">
        <f t="shared" si="62"/>
        <v>O221109058784일반상품</v>
      </c>
      <c r="B9371" s="219" t="s">
        <v>9505</v>
      </c>
      <c r="C9371" s="219" t="s">
        <v>8023</v>
      </c>
      <c r="D9371" s="219" t="s">
        <v>8065</v>
      </c>
      <c r="E9371" s="219" t="s">
        <v>6392</v>
      </c>
      <c r="F9371" s="219" t="s">
        <v>7718</v>
      </c>
      <c r="G9371" s="219" t="s">
        <v>9537</v>
      </c>
      <c r="H9371" s="219" t="s">
        <v>5990</v>
      </c>
      <c r="I9371" s="220" t="s">
        <v>7245</v>
      </c>
      <c r="J9371" s="221">
        <v>3250</v>
      </c>
      <c r="K9371" s="221">
        <v>1</v>
      </c>
      <c r="L9371" s="221">
        <v>3250</v>
      </c>
    </row>
    <row r="9372" spans="1:12" s="167" customFormat="1">
      <c r="A9372" s="218" t="str">
        <f t="shared" si="62"/>
        <v>O221109058784일반상품</v>
      </c>
      <c r="B9372" s="219" t="s">
        <v>9505</v>
      </c>
      <c r="C9372" s="219" t="s">
        <v>8023</v>
      </c>
      <c r="D9372" s="219" t="s">
        <v>8065</v>
      </c>
      <c r="E9372" s="219" t="s">
        <v>6392</v>
      </c>
      <c r="F9372" s="219" t="s">
        <v>7718</v>
      </c>
      <c r="G9372" s="219" t="s">
        <v>9537</v>
      </c>
      <c r="H9372" s="219" t="s">
        <v>5990</v>
      </c>
      <c r="I9372" s="220" t="s">
        <v>8424</v>
      </c>
      <c r="J9372" s="221">
        <v>1240</v>
      </c>
      <c r="K9372" s="221">
        <v>1</v>
      </c>
      <c r="L9372" s="221">
        <v>1240</v>
      </c>
    </row>
    <row r="9373" spans="1:12" s="167" customFormat="1">
      <c r="A9373" s="218" t="str">
        <f t="shared" si="62"/>
        <v>O221109058784일반상품</v>
      </c>
      <c r="B9373" s="219" t="s">
        <v>9505</v>
      </c>
      <c r="C9373" s="219" t="s">
        <v>8023</v>
      </c>
      <c r="D9373" s="219" t="s">
        <v>8065</v>
      </c>
      <c r="E9373" s="219" t="s">
        <v>6392</v>
      </c>
      <c r="F9373" s="219" t="s">
        <v>7718</v>
      </c>
      <c r="G9373" s="219" t="s">
        <v>9537</v>
      </c>
      <c r="H9373" s="219" t="s">
        <v>5990</v>
      </c>
      <c r="I9373" s="220" t="s">
        <v>8327</v>
      </c>
      <c r="J9373" s="221">
        <v>1340</v>
      </c>
      <c r="K9373" s="221">
        <v>1</v>
      </c>
      <c r="L9373" s="221">
        <v>1340</v>
      </c>
    </row>
    <row r="9374" spans="1:12" s="167" customFormat="1">
      <c r="A9374" s="218" t="str">
        <f t="shared" si="62"/>
        <v>O221109058784일반상품</v>
      </c>
      <c r="B9374" s="219" t="s">
        <v>9505</v>
      </c>
      <c r="C9374" s="219" t="s">
        <v>8023</v>
      </c>
      <c r="D9374" s="219" t="s">
        <v>8065</v>
      </c>
      <c r="E9374" s="219" t="s">
        <v>6392</v>
      </c>
      <c r="F9374" s="219" t="s">
        <v>7718</v>
      </c>
      <c r="G9374" s="219" t="s">
        <v>9537</v>
      </c>
      <c r="H9374" s="219" t="s">
        <v>5990</v>
      </c>
      <c r="I9374" s="220" t="s">
        <v>7977</v>
      </c>
      <c r="J9374" s="221">
        <v>1460</v>
      </c>
      <c r="K9374" s="221">
        <v>2</v>
      </c>
      <c r="L9374" s="221">
        <v>2920</v>
      </c>
    </row>
    <row r="9375" spans="1:12" s="167" customFormat="1">
      <c r="A9375" s="218" t="str">
        <f t="shared" si="62"/>
        <v>O221109058784일반상품</v>
      </c>
      <c r="B9375" s="219" t="s">
        <v>9505</v>
      </c>
      <c r="C9375" s="219" t="s">
        <v>8023</v>
      </c>
      <c r="D9375" s="219" t="s">
        <v>8065</v>
      </c>
      <c r="E9375" s="219" t="s">
        <v>6392</v>
      </c>
      <c r="F9375" s="219" t="s">
        <v>7718</v>
      </c>
      <c r="G9375" s="219" t="s">
        <v>9537</v>
      </c>
      <c r="H9375" s="219" t="s">
        <v>5990</v>
      </c>
      <c r="I9375" s="220" t="s">
        <v>7189</v>
      </c>
      <c r="J9375" s="221">
        <v>1073</v>
      </c>
      <c r="K9375" s="221">
        <v>1</v>
      </c>
      <c r="L9375" s="221">
        <v>1073</v>
      </c>
    </row>
    <row r="9376" spans="1:12" s="167" customFormat="1">
      <c r="A9376" s="218" t="str">
        <f t="shared" si="62"/>
        <v>O221109058784일반상품</v>
      </c>
      <c r="B9376" s="219" t="s">
        <v>9505</v>
      </c>
      <c r="C9376" s="219" t="s">
        <v>8023</v>
      </c>
      <c r="D9376" s="219" t="s">
        <v>8065</v>
      </c>
      <c r="E9376" s="219" t="s">
        <v>6392</v>
      </c>
      <c r="F9376" s="219" t="s">
        <v>7718</v>
      </c>
      <c r="G9376" s="219" t="s">
        <v>9537</v>
      </c>
      <c r="H9376" s="219" t="s">
        <v>5990</v>
      </c>
      <c r="I9376" s="220" t="s">
        <v>8066</v>
      </c>
      <c r="J9376" s="221">
        <v>1240</v>
      </c>
      <c r="K9376" s="221">
        <v>1</v>
      </c>
      <c r="L9376" s="221">
        <v>1240</v>
      </c>
    </row>
    <row r="9377" spans="1:12" s="167" customFormat="1">
      <c r="A9377" s="218" t="str">
        <f t="shared" si="62"/>
        <v>O221109058784일반상품</v>
      </c>
      <c r="B9377" s="219" t="s">
        <v>9505</v>
      </c>
      <c r="C9377" s="219" t="s">
        <v>8023</v>
      </c>
      <c r="D9377" s="219" t="s">
        <v>8065</v>
      </c>
      <c r="E9377" s="219" t="s">
        <v>6392</v>
      </c>
      <c r="F9377" s="219" t="s">
        <v>7718</v>
      </c>
      <c r="G9377" s="219" t="s">
        <v>9537</v>
      </c>
      <c r="H9377" s="219" t="s">
        <v>5990</v>
      </c>
      <c r="I9377" s="220" t="s">
        <v>9551</v>
      </c>
      <c r="J9377" s="221">
        <v>1236</v>
      </c>
      <c r="K9377" s="221">
        <v>2</v>
      </c>
      <c r="L9377" s="221">
        <v>2472</v>
      </c>
    </row>
    <row r="9378" spans="1:12" s="167" customFormat="1">
      <c r="A9378" s="218" t="str">
        <f t="shared" si="62"/>
        <v>O221109058784일반상품</v>
      </c>
      <c r="B9378" s="219" t="s">
        <v>9505</v>
      </c>
      <c r="C9378" s="219" t="s">
        <v>8023</v>
      </c>
      <c r="D9378" s="219" t="s">
        <v>8065</v>
      </c>
      <c r="E9378" s="219" t="s">
        <v>6392</v>
      </c>
      <c r="F9378" s="219" t="s">
        <v>7718</v>
      </c>
      <c r="G9378" s="219" t="s">
        <v>9537</v>
      </c>
      <c r="H9378" s="219" t="s">
        <v>5990</v>
      </c>
      <c r="I9378" s="220" t="s">
        <v>7190</v>
      </c>
      <c r="J9378" s="221">
        <v>5000</v>
      </c>
      <c r="K9378" s="221">
        <v>1</v>
      </c>
      <c r="L9378" s="221">
        <v>5000</v>
      </c>
    </row>
    <row r="9379" spans="1:12" s="167" customFormat="1">
      <c r="A9379" s="218" t="str">
        <f t="shared" si="62"/>
        <v>O221109058784일반상품</v>
      </c>
      <c r="B9379" s="219" t="s">
        <v>9505</v>
      </c>
      <c r="C9379" s="219" t="s">
        <v>8023</v>
      </c>
      <c r="D9379" s="219" t="s">
        <v>8065</v>
      </c>
      <c r="E9379" s="219" t="s">
        <v>6392</v>
      </c>
      <c r="F9379" s="219" t="s">
        <v>7718</v>
      </c>
      <c r="G9379" s="219" t="s">
        <v>9537</v>
      </c>
      <c r="H9379" s="219" t="s">
        <v>5990</v>
      </c>
      <c r="I9379" s="220" t="s">
        <v>8397</v>
      </c>
      <c r="J9379" s="221">
        <v>10200</v>
      </c>
      <c r="K9379" s="221">
        <v>1</v>
      </c>
      <c r="L9379" s="221">
        <v>10200</v>
      </c>
    </row>
    <row r="9380" spans="1:12" s="167" customFormat="1">
      <c r="A9380" s="218" t="str">
        <f t="shared" si="62"/>
        <v>O221109058784일반상품</v>
      </c>
      <c r="B9380" s="219" t="s">
        <v>9505</v>
      </c>
      <c r="C9380" s="219" t="s">
        <v>8023</v>
      </c>
      <c r="D9380" s="219" t="s">
        <v>8065</v>
      </c>
      <c r="E9380" s="219" t="s">
        <v>6392</v>
      </c>
      <c r="F9380" s="219" t="s">
        <v>7718</v>
      </c>
      <c r="G9380" s="219" t="s">
        <v>9537</v>
      </c>
      <c r="H9380" s="219" t="s">
        <v>5990</v>
      </c>
      <c r="I9380" s="220" t="s">
        <v>8596</v>
      </c>
      <c r="J9380" s="221">
        <v>1400</v>
      </c>
      <c r="K9380" s="221">
        <v>1</v>
      </c>
      <c r="L9380" s="221">
        <v>1400</v>
      </c>
    </row>
    <row r="9381" spans="1:12" s="167" customFormat="1">
      <c r="A9381" s="218" t="str">
        <f t="shared" si="62"/>
        <v>O221109058784일반상품</v>
      </c>
      <c r="B9381" s="219" t="s">
        <v>9505</v>
      </c>
      <c r="C9381" s="219" t="s">
        <v>8023</v>
      </c>
      <c r="D9381" s="219" t="s">
        <v>8065</v>
      </c>
      <c r="E9381" s="219" t="s">
        <v>6392</v>
      </c>
      <c r="F9381" s="219" t="s">
        <v>7718</v>
      </c>
      <c r="G9381" s="219" t="s">
        <v>9537</v>
      </c>
      <c r="H9381" s="219" t="s">
        <v>5990</v>
      </c>
      <c r="I9381" s="220" t="s">
        <v>8875</v>
      </c>
      <c r="J9381" s="221">
        <v>5500</v>
      </c>
      <c r="K9381" s="221">
        <v>1</v>
      </c>
      <c r="L9381" s="221">
        <v>5500</v>
      </c>
    </row>
    <row r="9382" spans="1:12" s="167" customFormat="1">
      <c r="A9382" s="218" t="str">
        <f t="shared" si="62"/>
        <v>O221109058784일반상품</v>
      </c>
      <c r="B9382" s="219" t="s">
        <v>9505</v>
      </c>
      <c r="C9382" s="219" t="s">
        <v>8023</v>
      </c>
      <c r="D9382" s="219" t="s">
        <v>8065</v>
      </c>
      <c r="E9382" s="219" t="s">
        <v>6392</v>
      </c>
      <c r="F9382" s="219" t="s">
        <v>7718</v>
      </c>
      <c r="G9382" s="219" t="s">
        <v>9537</v>
      </c>
      <c r="H9382" s="219" t="s">
        <v>5990</v>
      </c>
      <c r="I9382" s="220" t="s">
        <v>8946</v>
      </c>
      <c r="J9382" s="221">
        <v>2980</v>
      </c>
      <c r="K9382" s="221">
        <v>1</v>
      </c>
      <c r="L9382" s="221">
        <v>2980</v>
      </c>
    </row>
    <row r="9383" spans="1:12" s="167" customFormat="1">
      <c r="A9383" s="218" t="str">
        <f t="shared" si="62"/>
        <v>O221109058784일반상품</v>
      </c>
      <c r="B9383" s="219" t="s">
        <v>9505</v>
      </c>
      <c r="C9383" s="219" t="s">
        <v>8023</v>
      </c>
      <c r="D9383" s="219" t="s">
        <v>8065</v>
      </c>
      <c r="E9383" s="219" t="s">
        <v>6392</v>
      </c>
      <c r="F9383" s="219" t="s">
        <v>7718</v>
      </c>
      <c r="G9383" s="219" t="s">
        <v>9537</v>
      </c>
      <c r="H9383" s="219" t="s">
        <v>5990</v>
      </c>
      <c r="I9383" s="220" t="s">
        <v>7226</v>
      </c>
      <c r="J9383" s="221">
        <v>5430</v>
      </c>
      <c r="K9383" s="221">
        <v>1</v>
      </c>
      <c r="L9383" s="221">
        <v>5430</v>
      </c>
    </row>
    <row r="9384" spans="1:12" s="167" customFormat="1">
      <c r="A9384" s="218" t="str">
        <f t="shared" si="62"/>
        <v>O221109058784일반상품</v>
      </c>
      <c r="B9384" s="219" t="s">
        <v>9505</v>
      </c>
      <c r="C9384" s="219" t="s">
        <v>8023</v>
      </c>
      <c r="D9384" s="219" t="s">
        <v>8065</v>
      </c>
      <c r="E9384" s="219" t="s">
        <v>6392</v>
      </c>
      <c r="F9384" s="219" t="s">
        <v>7718</v>
      </c>
      <c r="G9384" s="219" t="s">
        <v>9537</v>
      </c>
      <c r="H9384" s="219" t="s">
        <v>5990</v>
      </c>
      <c r="I9384" s="220" t="s">
        <v>8592</v>
      </c>
      <c r="J9384" s="221">
        <v>1800</v>
      </c>
      <c r="K9384" s="221">
        <v>1</v>
      </c>
      <c r="L9384" s="221">
        <v>1800</v>
      </c>
    </row>
    <row r="9385" spans="1:12" s="167" customFormat="1">
      <c r="A9385" s="218" t="str">
        <f t="shared" si="62"/>
        <v>O221109058784일반상품</v>
      </c>
      <c r="B9385" s="219" t="s">
        <v>9505</v>
      </c>
      <c r="C9385" s="219" t="s">
        <v>8023</v>
      </c>
      <c r="D9385" s="219" t="s">
        <v>8065</v>
      </c>
      <c r="E9385" s="219" t="s">
        <v>6392</v>
      </c>
      <c r="F9385" s="219" t="s">
        <v>7718</v>
      </c>
      <c r="G9385" s="219" t="s">
        <v>9537</v>
      </c>
      <c r="H9385" s="219" t="s">
        <v>5990</v>
      </c>
      <c r="I9385" s="220" t="s">
        <v>7277</v>
      </c>
      <c r="J9385" s="221">
        <v>4710</v>
      </c>
      <c r="K9385" s="221">
        <v>1</v>
      </c>
      <c r="L9385" s="221">
        <v>4710</v>
      </c>
    </row>
    <row r="9386" spans="1:12" s="167" customFormat="1">
      <c r="A9386" s="218" t="str">
        <f t="shared" si="62"/>
        <v>O221109058784일반상품</v>
      </c>
      <c r="B9386" s="219" t="s">
        <v>9505</v>
      </c>
      <c r="C9386" s="219" t="s">
        <v>8023</v>
      </c>
      <c r="D9386" s="219" t="s">
        <v>8065</v>
      </c>
      <c r="E9386" s="219" t="s">
        <v>6392</v>
      </c>
      <c r="F9386" s="219" t="s">
        <v>7718</v>
      </c>
      <c r="G9386" s="219" t="s">
        <v>9537</v>
      </c>
      <c r="H9386" s="219" t="s">
        <v>5990</v>
      </c>
      <c r="I9386" s="220" t="s">
        <v>8350</v>
      </c>
      <c r="J9386" s="221">
        <v>2600</v>
      </c>
      <c r="K9386" s="221">
        <v>1</v>
      </c>
      <c r="L9386" s="221">
        <v>2600</v>
      </c>
    </row>
    <row r="9387" spans="1:12" s="167" customFormat="1">
      <c r="A9387" s="218" t="str">
        <f t="shared" si="62"/>
        <v>O221109058784일반상품</v>
      </c>
      <c r="B9387" s="219" t="s">
        <v>9505</v>
      </c>
      <c r="C9387" s="219" t="s">
        <v>8023</v>
      </c>
      <c r="D9387" s="219" t="s">
        <v>8065</v>
      </c>
      <c r="E9387" s="219" t="s">
        <v>6392</v>
      </c>
      <c r="F9387" s="219" t="s">
        <v>7718</v>
      </c>
      <c r="G9387" s="219" t="s">
        <v>9537</v>
      </c>
      <c r="H9387" s="219" t="s">
        <v>5990</v>
      </c>
      <c r="I9387" s="220" t="s">
        <v>7197</v>
      </c>
      <c r="J9387" s="221">
        <v>3800</v>
      </c>
      <c r="K9387" s="221">
        <v>1</v>
      </c>
      <c r="L9387" s="221">
        <v>3800</v>
      </c>
    </row>
    <row r="9388" spans="1:12" s="167" customFormat="1">
      <c r="A9388" s="218" t="str">
        <f t="shared" si="62"/>
        <v>O221109058784일반상품</v>
      </c>
      <c r="B9388" s="219" t="s">
        <v>9505</v>
      </c>
      <c r="C9388" s="219" t="s">
        <v>8023</v>
      </c>
      <c r="D9388" s="219" t="s">
        <v>8065</v>
      </c>
      <c r="E9388" s="219" t="s">
        <v>6392</v>
      </c>
      <c r="F9388" s="219" t="s">
        <v>7718</v>
      </c>
      <c r="G9388" s="219" t="s">
        <v>9537</v>
      </c>
      <c r="H9388" s="219" t="s">
        <v>5990</v>
      </c>
      <c r="I9388" s="220" t="s">
        <v>8850</v>
      </c>
      <c r="J9388" s="221">
        <v>3540</v>
      </c>
      <c r="K9388" s="221">
        <v>1</v>
      </c>
      <c r="L9388" s="221">
        <v>3540</v>
      </c>
    </row>
    <row r="9389" spans="1:12" s="167" customFormat="1">
      <c r="A9389" s="218" t="str">
        <f t="shared" si="62"/>
        <v>O221109058784일반상품</v>
      </c>
      <c r="B9389" s="219" t="s">
        <v>9505</v>
      </c>
      <c r="C9389" s="219" t="s">
        <v>8023</v>
      </c>
      <c r="D9389" s="219" t="s">
        <v>8065</v>
      </c>
      <c r="E9389" s="219" t="s">
        <v>6392</v>
      </c>
      <c r="F9389" s="219" t="s">
        <v>7718</v>
      </c>
      <c r="G9389" s="219" t="s">
        <v>9537</v>
      </c>
      <c r="H9389" s="219" t="s">
        <v>5990</v>
      </c>
      <c r="I9389" s="220" t="s">
        <v>7252</v>
      </c>
      <c r="J9389" s="221">
        <v>2850</v>
      </c>
      <c r="K9389" s="221">
        <v>1</v>
      </c>
      <c r="L9389" s="221">
        <v>2850</v>
      </c>
    </row>
    <row r="9390" spans="1:12" s="167" customFormat="1">
      <c r="A9390" s="218" t="str">
        <f t="shared" si="62"/>
        <v>O221109058784일반상품</v>
      </c>
      <c r="B9390" s="219" t="s">
        <v>9505</v>
      </c>
      <c r="C9390" s="219" t="s">
        <v>8023</v>
      </c>
      <c r="D9390" s="219" t="s">
        <v>8065</v>
      </c>
      <c r="E9390" s="219" t="s">
        <v>6392</v>
      </c>
      <c r="F9390" s="219" t="s">
        <v>7718</v>
      </c>
      <c r="G9390" s="219" t="s">
        <v>9537</v>
      </c>
      <c r="H9390" s="219" t="s">
        <v>5990</v>
      </c>
      <c r="I9390" s="220" t="s">
        <v>7272</v>
      </c>
      <c r="J9390" s="221">
        <v>1250</v>
      </c>
      <c r="K9390" s="221">
        <v>1</v>
      </c>
      <c r="L9390" s="221">
        <v>1250</v>
      </c>
    </row>
    <row r="9391" spans="1:12" s="167" customFormat="1">
      <c r="A9391" s="218" t="str">
        <f t="shared" si="62"/>
        <v>O221109058784일반상품</v>
      </c>
      <c r="B9391" s="219" t="s">
        <v>9505</v>
      </c>
      <c r="C9391" s="219" t="s">
        <v>8023</v>
      </c>
      <c r="D9391" s="219" t="s">
        <v>8065</v>
      </c>
      <c r="E9391" s="219" t="s">
        <v>6392</v>
      </c>
      <c r="F9391" s="219" t="s">
        <v>7718</v>
      </c>
      <c r="G9391" s="219" t="s">
        <v>9537</v>
      </c>
      <c r="H9391" s="219" t="s">
        <v>5990</v>
      </c>
      <c r="I9391" s="220" t="s">
        <v>8524</v>
      </c>
      <c r="J9391" s="221">
        <v>5800</v>
      </c>
      <c r="K9391" s="221">
        <v>1</v>
      </c>
      <c r="L9391" s="221">
        <v>5800</v>
      </c>
    </row>
    <row r="9392" spans="1:12" s="167" customFormat="1">
      <c r="A9392" s="218" t="str">
        <f t="shared" si="62"/>
        <v>O221109058784일반상품</v>
      </c>
      <c r="B9392" s="219" t="s">
        <v>9505</v>
      </c>
      <c r="C9392" s="219" t="s">
        <v>8023</v>
      </c>
      <c r="D9392" s="219" t="s">
        <v>8065</v>
      </c>
      <c r="E9392" s="219" t="s">
        <v>6392</v>
      </c>
      <c r="F9392" s="219" t="s">
        <v>7718</v>
      </c>
      <c r="G9392" s="219" t="s">
        <v>9537</v>
      </c>
      <c r="H9392" s="219" t="s">
        <v>5990</v>
      </c>
      <c r="I9392" s="220" t="s">
        <v>8450</v>
      </c>
      <c r="J9392" s="221">
        <v>1400</v>
      </c>
      <c r="K9392" s="221">
        <v>1</v>
      </c>
      <c r="L9392" s="221">
        <v>1400</v>
      </c>
    </row>
    <row r="9393" spans="1:12" s="167" customFormat="1">
      <c r="A9393" s="218" t="str">
        <f t="shared" si="62"/>
        <v>O221109058784일반상품</v>
      </c>
      <c r="B9393" s="219" t="s">
        <v>9505</v>
      </c>
      <c r="C9393" s="219" t="s">
        <v>8023</v>
      </c>
      <c r="D9393" s="219" t="s">
        <v>8065</v>
      </c>
      <c r="E9393" s="219" t="s">
        <v>6392</v>
      </c>
      <c r="F9393" s="219" t="s">
        <v>7718</v>
      </c>
      <c r="G9393" s="219" t="s">
        <v>9537</v>
      </c>
      <c r="H9393" s="219" t="s">
        <v>5990</v>
      </c>
      <c r="I9393" s="220" t="s">
        <v>8029</v>
      </c>
      <c r="J9393" s="221">
        <v>900</v>
      </c>
      <c r="K9393" s="221">
        <v>1</v>
      </c>
      <c r="L9393" s="221">
        <v>900</v>
      </c>
    </row>
    <row r="9394" spans="1:12" s="167" customFormat="1">
      <c r="A9394" s="218" t="str">
        <f t="shared" si="62"/>
        <v>O221109058784일반상품</v>
      </c>
      <c r="B9394" s="219" t="s">
        <v>9505</v>
      </c>
      <c r="C9394" s="219" t="s">
        <v>8023</v>
      </c>
      <c r="D9394" s="219" t="s">
        <v>8065</v>
      </c>
      <c r="E9394" s="219" t="s">
        <v>6392</v>
      </c>
      <c r="F9394" s="219" t="s">
        <v>7718</v>
      </c>
      <c r="G9394" s="219" t="s">
        <v>9537</v>
      </c>
      <c r="H9394" s="219" t="s">
        <v>5990</v>
      </c>
      <c r="I9394" s="220" t="s">
        <v>8632</v>
      </c>
      <c r="J9394" s="221">
        <v>6280</v>
      </c>
      <c r="K9394" s="221">
        <v>1</v>
      </c>
      <c r="L9394" s="221">
        <v>6280</v>
      </c>
    </row>
    <row r="9395" spans="1:12" s="167" customFormat="1">
      <c r="A9395" s="218" t="str">
        <f t="shared" si="62"/>
        <v>O221109058784일반상품</v>
      </c>
      <c r="B9395" s="219" t="s">
        <v>9505</v>
      </c>
      <c r="C9395" s="219" t="s">
        <v>8023</v>
      </c>
      <c r="D9395" s="219" t="s">
        <v>8065</v>
      </c>
      <c r="E9395" s="219" t="s">
        <v>6392</v>
      </c>
      <c r="F9395" s="219" t="s">
        <v>7718</v>
      </c>
      <c r="G9395" s="219" t="s">
        <v>9537</v>
      </c>
      <c r="H9395" s="219" t="s">
        <v>5990</v>
      </c>
      <c r="I9395" s="220" t="s">
        <v>8076</v>
      </c>
      <c r="J9395" s="221">
        <v>2880</v>
      </c>
      <c r="K9395" s="221">
        <v>1</v>
      </c>
      <c r="L9395" s="221">
        <v>2880</v>
      </c>
    </row>
    <row r="9396" spans="1:12" s="167" customFormat="1">
      <c r="A9396" s="218" t="str">
        <f t="shared" si="62"/>
        <v>O221109058784일반상품</v>
      </c>
      <c r="B9396" s="219" t="s">
        <v>9505</v>
      </c>
      <c r="C9396" s="219" t="s">
        <v>8023</v>
      </c>
      <c r="D9396" s="219" t="s">
        <v>8065</v>
      </c>
      <c r="E9396" s="219" t="s">
        <v>6392</v>
      </c>
      <c r="F9396" s="219" t="s">
        <v>7718</v>
      </c>
      <c r="G9396" s="219" t="s">
        <v>9537</v>
      </c>
      <c r="H9396" s="219" t="s">
        <v>5990</v>
      </c>
      <c r="I9396" s="220" t="s">
        <v>8862</v>
      </c>
      <c r="J9396" s="221">
        <v>9300</v>
      </c>
      <c r="K9396" s="221">
        <v>1</v>
      </c>
      <c r="L9396" s="221">
        <v>9300</v>
      </c>
    </row>
    <row r="9397" spans="1:12" s="167" customFormat="1">
      <c r="A9397" s="218" t="str">
        <f t="shared" si="62"/>
        <v>O221109058784일반상품</v>
      </c>
      <c r="B9397" s="219" t="s">
        <v>9505</v>
      </c>
      <c r="C9397" s="219" t="s">
        <v>8023</v>
      </c>
      <c r="D9397" s="219" t="s">
        <v>8065</v>
      </c>
      <c r="E9397" s="219" t="s">
        <v>6392</v>
      </c>
      <c r="F9397" s="219" t="s">
        <v>7718</v>
      </c>
      <c r="G9397" s="219" t="s">
        <v>9537</v>
      </c>
      <c r="H9397" s="219" t="s">
        <v>5990</v>
      </c>
      <c r="I9397" s="220" t="s">
        <v>8788</v>
      </c>
      <c r="J9397" s="221">
        <v>9300</v>
      </c>
      <c r="K9397" s="221">
        <v>1</v>
      </c>
      <c r="L9397" s="221">
        <v>9300</v>
      </c>
    </row>
    <row r="9398" spans="1:12" s="167" customFormat="1">
      <c r="A9398" s="218" t="str">
        <f t="shared" si="62"/>
        <v>O221109058784일반상품</v>
      </c>
      <c r="B9398" s="219" t="s">
        <v>9505</v>
      </c>
      <c r="C9398" s="219" t="s">
        <v>8023</v>
      </c>
      <c r="D9398" s="219" t="s">
        <v>8065</v>
      </c>
      <c r="E9398" s="219" t="s">
        <v>6392</v>
      </c>
      <c r="F9398" s="219" t="s">
        <v>7718</v>
      </c>
      <c r="G9398" s="219" t="s">
        <v>9537</v>
      </c>
      <c r="H9398" s="219" t="s">
        <v>5990</v>
      </c>
      <c r="I9398" s="220" t="s">
        <v>8954</v>
      </c>
      <c r="J9398" s="221">
        <v>9300</v>
      </c>
      <c r="K9398" s="221">
        <v>1</v>
      </c>
      <c r="L9398" s="221">
        <v>9300</v>
      </c>
    </row>
    <row r="9399" spans="1:12" s="167" customFormat="1">
      <c r="A9399" s="218" t="str">
        <f t="shared" si="62"/>
        <v>O221109058784일반상품</v>
      </c>
      <c r="B9399" s="219" t="s">
        <v>9505</v>
      </c>
      <c r="C9399" s="219" t="s">
        <v>8023</v>
      </c>
      <c r="D9399" s="219" t="s">
        <v>8065</v>
      </c>
      <c r="E9399" s="219" t="s">
        <v>6392</v>
      </c>
      <c r="F9399" s="219" t="s">
        <v>7718</v>
      </c>
      <c r="G9399" s="219" t="s">
        <v>9537</v>
      </c>
      <c r="H9399" s="219" t="s">
        <v>5990</v>
      </c>
      <c r="I9399" s="220" t="s">
        <v>8879</v>
      </c>
      <c r="J9399" s="221">
        <v>4255</v>
      </c>
      <c r="K9399" s="221">
        <v>1</v>
      </c>
      <c r="L9399" s="221">
        <v>4255</v>
      </c>
    </row>
    <row r="9400" spans="1:12" s="167" customFormat="1">
      <c r="A9400" s="218" t="str">
        <f t="shared" si="62"/>
        <v>O221109058784일반상품</v>
      </c>
      <c r="B9400" s="219" t="s">
        <v>9505</v>
      </c>
      <c r="C9400" s="219" t="s">
        <v>8023</v>
      </c>
      <c r="D9400" s="219" t="s">
        <v>8065</v>
      </c>
      <c r="E9400" s="219" t="s">
        <v>6392</v>
      </c>
      <c r="F9400" s="219" t="s">
        <v>7718</v>
      </c>
      <c r="G9400" s="219" t="s">
        <v>9537</v>
      </c>
      <c r="H9400" s="219" t="s">
        <v>5990</v>
      </c>
      <c r="I9400" s="220" t="s">
        <v>7229</v>
      </c>
      <c r="J9400" s="221">
        <v>5900</v>
      </c>
      <c r="K9400" s="221">
        <v>2</v>
      </c>
      <c r="L9400" s="221">
        <v>11800</v>
      </c>
    </row>
    <row r="9401" spans="1:12" s="167" customFormat="1">
      <c r="A9401" s="218" t="str">
        <f t="shared" si="62"/>
        <v>O221109058784일반상품</v>
      </c>
      <c r="B9401" s="219" t="s">
        <v>9505</v>
      </c>
      <c r="C9401" s="219" t="s">
        <v>8023</v>
      </c>
      <c r="D9401" s="219" t="s">
        <v>8065</v>
      </c>
      <c r="E9401" s="219" t="s">
        <v>6392</v>
      </c>
      <c r="F9401" s="219" t="s">
        <v>7718</v>
      </c>
      <c r="G9401" s="219" t="s">
        <v>9537</v>
      </c>
      <c r="H9401" s="219" t="s">
        <v>5990</v>
      </c>
      <c r="I9401" s="220" t="s">
        <v>8454</v>
      </c>
      <c r="J9401" s="221">
        <v>28700</v>
      </c>
      <c r="K9401" s="221">
        <v>1</v>
      </c>
      <c r="L9401" s="221">
        <v>28700</v>
      </c>
    </row>
    <row r="9402" spans="1:12" s="167" customFormat="1">
      <c r="A9402" s="218" t="str">
        <f t="shared" si="62"/>
        <v>O221109058784일반상품</v>
      </c>
      <c r="B9402" s="219" t="s">
        <v>9505</v>
      </c>
      <c r="C9402" s="219" t="s">
        <v>8023</v>
      </c>
      <c r="D9402" s="219" t="s">
        <v>8065</v>
      </c>
      <c r="E9402" s="219" t="s">
        <v>6392</v>
      </c>
      <c r="F9402" s="219" t="s">
        <v>7718</v>
      </c>
      <c r="G9402" s="219" t="s">
        <v>9537</v>
      </c>
      <c r="H9402" s="219" t="s">
        <v>5990</v>
      </c>
      <c r="I9402" s="220" t="s">
        <v>8509</v>
      </c>
      <c r="J9402" s="221">
        <v>1900</v>
      </c>
      <c r="K9402" s="221">
        <v>1</v>
      </c>
      <c r="L9402" s="221">
        <v>1900</v>
      </c>
    </row>
    <row r="9403" spans="1:12" s="167" customFormat="1">
      <c r="A9403" s="218" t="str">
        <f t="shared" si="62"/>
        <v>O221109058784일반상품</v>
      </c>
      <c r="B9403" s="219" t="s">
        <v>9505</v>
      </c>
      <c r="C9403" s="219" t="s">
        <v>8023</v>
      </c>
      <c r="D9403" s="219" t="s">
        <v>8065</v>
      </c>
      <c r="E9403" s="219" t="s">
        <v>6392</v>
      </c>
      <c r="F9403" s="219" t="s">
        <v>7718</v>
      </c>
      <c r="G9403" s="219" t="s">
        <v>9537</v>
      </c>
      <c r="H9403" s="219" t="s">
        <v>5990</v>
      </c>
      <c r="I9403" s="220" t="s">
        <v>7195</v>
      </c>
      <c r="J9403" s="221">
        <v>4018</v>
      </c>
      <c r="K9403" s="221">
        <v>1</v>
      </c>
      <c r="L9403" s="221">
        <v>4018</v>
      </c>
    </row>
    <row r="9404" spans="1:12" s="167" customFormat="1">
      <c r="A9404" s="218" t="str">
        <f t="shared" si="62"/>
        <v>O221109058784일반상품</v>
      </c>
      <c r="B9404" s="219" t="s">
        <v>9505</v>
      </c>
      <c r="C9404" s="219" t="s">
        <v>8023</v>
      </c>
      <c r="D9404" s="219" t="s">
        <v>8065</v>
      </c>
      <c r="E9404" s="219" t="s">
        <v>6392</v>
      </c>
      <c r="F9404" s="219" t="s">
        <v>7718</v>
      </c>
      <c r="G9404" s="219" t="s">
        <v>9537</v>
      </c>
      <c r="H9404" s="219" t="s">
        <v>5990</v>
      </c>
      <c r="I9404" s="220" t="s">
        <v>8455</v>
      </c>
      <c r="J9404" s="221">
        <v>2400</v>
      </c>
      <c r="K9404" s="221">
        <v>1</v>
      </c>
      <c r="L9404" s="221">
        <v>2400</v>
      </c>
    </row>
    <row r="9405" spans="1:12" s="167" customFormat="1">
      <c r="A9405" s="218" t="str">
        <f t="shared" si="62"/>
        <v>O221109058784일반상품</v>
      </c>
      <c r="B9405" s="219" t="s">
        <v>9505</v>
      </c>
      <c r="C9405" s="219" t="s">
        <v>8023</v>
      </c>
      <c r="D9405" s="219" t="s">
        <v>8065</v>
      </c>
      <c r="E9405" s="219" t="s">
        <v>6392</v>
      </c>
      <c r="F9405" s="219" t="s">
        <v>7718</v>
      </c>
      <c r="G9405" s="219" t="s">
        <v>9537</v>
      </c>
      <c r="H9405" s="219" t="s">
        <v>5990</v>
      </c>
      <c r="I9405" s="220" t="s">
        <v>7298</v>
      </c>
      <c r="J9405" s="221">
        <v>5960</v>
      </c>
      <c r="K9405" s="221">
        <v>1</v>
      </c>
      <c r="L9405" s="221">
        <v>5960</v>
      </c>
    </row>
    <row r="9406" spans="1:12" s="167" customFormat="1">
      <c r="A9406" s="218" t="str">
        <f t="shared" si="62"/>
        <v>O221109058784일반상품</v>
      </c>
      <c r="B9406" s="219" t="s">
        <v>9505</v>
      </c>
      <c r="C9406" s="219" t="s">
        <v>8023</v>
      </c>
      <c r="D9406" s="219" t="s">
        <v>8065</v>
      </c>
      <c r="E9406" s="219" t="s">
        <v>6392</v>
      </c>
      <c r="F9406" s="219" t="s">
        <v>7718</v>
      </c>
      <c r="G9406" s="219" t="s">
        <v>9537</v>
      </c>
      <c r="H9406" s="219" t="s">
        <v>5990</v>
      </c>
      <c r="I9406" s="220" t="s">
        <v>8745</v>
      </c>
      <c r="J9406" s="221">
        <v>2480</v>
      </c>
      <c r="K9406" s="221">
        <v>1</v>
      </c>
      <c r="L9406" s="221">
        <v>2480</v>
      </c>
    </row>
    <row r="9407" spans="1:12" s="167" customFormat="1">
      <c r="A9407" s="218" t="str">
        <f t="shared" si="62"/>
        <v>O221109058784일반상품</v>
      </c>
      <c r="B9407" s="219" t="s">
        <v>9505</v>
      </c>
      <c r="C9407" s="219" t="s">
        <v>8023</v>
      </c>
      <c r="D9407" s="219" t="s">
        <v>8065</v>
      </c>
      <c r="E9407" s="219" t="s">
        <v>6392</v>
      </c>
      <c r="F9407" s="219" t="s">
        <v>7718</v>
      </c>
      <c r="G9407" s="219" t="s">
        <v>9537</v>
      </c>
      <c r="H9407" s="219" t="s">
        <v>5990</v>
      </c>
      <c r="I9407" s="220" t="s">
        <v>7248</v>
      </c>
      <c r="J9407" s="221">
        <v>4900</v>
      </c>
      <c r="K9407" s="221">
        <v>1</v>
      </c>
      <c r="L9407" s="221">
        <v>4900</v>
      </c>
    </row>
    <row r="9408" spans="1:12" s="167" customFormat="1">
      <c r="A9408" s="218" t="str">
        <f t="shared" si="62"/>
        <v>O221109058784일반상품</v>
      </c>
      <c r="B9408" s="219" t="s">
        <v>9505</v>
      </c>
      <c r="C9408" s="219" t="s">
        <v>8023</v>
      </c>
      <c r="D9408" s="219" t="s">
        <v>8065</v>
      </c>
      <c r="E9408" s="219" t="s">
        <v>6392</v>
      </c>
      <c r="F9408" s="219" t="s">
        <v>7718</v>
      </c>
      <c r="G9408" s="219" t="s">
        <v>9537</v>
      </c>
      <c r="H9408" s="219" t="s">
        <v>5990</v>
      </c>
      <c r="I9408" s="220" t="s">
        <v>8757</v>
      </c>
      <c r="J9408" s="221">
        <v>2000</v>
      </c>
      <c r="K9408" s="221">
        <v>1</v>
      </c>
      <c r="L9408" s="221">
        <v>2000</v>
      </c>
    </row>
    <row r="9409" spans="1:12" s="167" customFormat="1">
      <c r="A9409" s="218" t="str">
        <f t="shared" si="62"/>
        <v>O221109058784일반상품</v>
      </c>
      <c r="B9409" s="219" t="s">
        <v>9505</v>
      </c>
      <c r="C9409" s="219" t="s">
        <v>8023</v>
      </c>
      <c r="D9409" s="219" t="s">
        <v>8065</v>
      </c>
      <c r="E9409" s="219" t="s">
        <v>6392</v>
      </c>
      <c r="F9409" s="219" t="s">
        <v>7718</v>
      </c>
      <c r="G9409" s="219" t="s">
        <v>9537</v>
      </c>
      <c r="H9409" s="219" t="s">
        <v>5990</v>
      </c>
      <c r="I9409" s="220" t="s">
        <v>8645</v>
      </c>
      <c r="J9409" s="221">
        <v>2750</v>
      </c>
      <c r="K9409" s="221">
        <v>1</v>
      </c>
      <c r="L9409" s="221">
        <v>2750</v>
      </c>
    </row>
    <row r="9410" spans="1:12" s="167" customFormat="1">
      <c r="A9410" s="218" t="str">
        <f t="shared" si="62"/>
        <v>O221109058784일반상품</v>
      </c>
      <c r="B9410" s="219" t="s">
        <v>9505</v>
      </c>
      <c r="C9410" s="219" t="s">
        <v>8023</v>
      </c>
      <c r="D9410" s="219" t="s">
        <v>8065</v>
      </c>
      <c r="E9410" s="219" t="s">
        <v>6392</v>
      </c>
      <c r="F9410" s="219" t="s">
        <v>7718</v>
      </c>
      <c r="G9410" s="219" t="s">
        <v>9537</v>
      </c>
      <c r="H9410" s="219" t="s">
        <v>5990</v>
      </c>
      <c r="I9410" s="220" t="s">
        <v>8863</v>
      </c>
      <c r="J9410" s="221">
        <v>2750</v>
      </c>
      <c r="K9410" s="221">
        <v>1</v>
      </c>
      <c r="L9410" s="221">
        <v>2750</v>
      </c>
    </row>
    <row r="9411" spans="1:12" s="167" customFormat="1">
      <c r="A9411" s="218" t="str">
        <f t="shared" si="62"/>
        <v>O221109058784일반상품</v>
      </c>
      <c r="B9411" s="219" t="s">
        <v>9505</v>
      </c>
      <c r="C9411" s="219" t="s">
        <v>8023</v>
      </c>
      <c r="D9411" s="219" t="s">
        <v>8065</v>
      </c>
      <c r="E9411" s="219" t="s">
        <v>6392</v>
      </c>
      <c r="F9411" s="219" t="s">
        <v>7718</v>
      </c>
      <c r="G9411" s="219" t="s">
        <v>9537</v>
      </c>
      <c r="H9411" s="219" t="s">
        <v>5990</v>
      </c>
      <c r="I9411" s="220" t="s">
        <v>8457</v>
      </c>
      <c r="J9411" s="221">
        <v>2750</v>
      </c>
      <c r="K9411" s="221">
        <v>1</v>
      </c>
      <c r="L9411" s="221">
        <v>2750</v>
      </c>
    </row>
    <row r="9412" spans="1:12" s="167" customFormat="1">
      <c r="A9412" s="218" t="str">
        <f t="shared" si="62"/>
        <v>O221109058784일반상품</v>
      </c>
      <c r="B9412" s="219" t="s">
        <v>9505</v>
      </c>
      <c r="C9412" s="219" t="s">
        <v>8023</v>
      </c>
      <c r="D9412" s="219" t="s">
        <v>8065</v>
      </c>
      <c r="E9412" s="219" t="s">
        <v>6392</v>
      </c>
      <c r="F9412" s="219" t="s">
        <v>7718</v>
      </c>
      <c r="G9412" s="219" t="s">
        <v>9537</v>
      </c>
      <c r="H9412" s="219" t="s">
        <v>5990</v>
      </c>
      <c r="I9412" s="220" t="s">
        <v>8718</v>
      </c>
      <c r="J9412" s="221">
        <v>2750</v>
      </c>
      <c r="K9412" s="221">
        <v>1</v>
      </c>
      <c r="L9412" s="221">
        <v>2750</v>
      </c>
    </row>
    <row r="9413" spans="1:12" s="167" customFormat="1">
      <c r="A9413" s="218" t="str">
        <f t="shared" si="62"/>
        <v>O221109058784일반상품</v>
      </c>
      <c r="B9413" s="219" t="s">
        <v>9505</v>
      </c>
      <c r="C9413" s="219" t="s">
        <v>8023</v>
      </c>
      <c r="D9413" s="219" t="s">
        <v>8065</v>
      </c>
      <c r="E9413" s="219" t="s">
        <v>6392</v>
      </c>
      <c r="F9413" s="219" t="s">
        <v>7718</v>
      </c>
      <c r="G9413" s="219" t="s">
        <v>9537</v>
      </c>
      <c r="H9413" s="219" t="s">
        <v>5990</v>
      </c>
      <c r="I9413" s="220" t="s">
        <v>8748</v>
      </c>
      <c r="J9413" s="221">
        <v>3360</v>
      </c>
      <c r="K9413" s="221">
        <v>1</v>
      </c>
      <c r="L9413" s="221">
        <v>3360</v>
      </c>
    </row>
    <row r="9414" spans="1:12" s="167" customFormat="1">
      <c r="A9414" s="218" t="str">
        <f t="shared" si="62"/>
        <v>O221109058784일반상품</v>
      </c>
      <c r="B9414" s="219" t="s">
        <v>9505</v>
      </c>
      <c r="C9414" s="219" t="s">
        <v>8023</v>
      </c>
      <c r="D9414" s="219" t="s">
        <v>8065</v>
      </c>
      <c r="E9414" s="219" t="s">
        <v>6392</v>
      </c>
      <c r="F9414" s="219" t="s">
        <v>7718</v>
      </c>
      <c r="G9414" s="219" t="s">
        <v>9537</v>
      </c>
      <c r="H9414" s="219" t="s">
        <v>5990</v>
      </c>
      <c r="I9414" s="220" t="s">
        <v>7282</v>
      </c>
      <c r="J9414" s="221">
        <v>2170</v>
      </c>
      <c r="K9414" s="221">
        <v>1</v>
      </c>
      <c r="L9414" s="221">
        <v>2170</v>
      </c>
    </row>
    <row r="9415" spans="1:12" s="167" customFormat="1">
      <c r="A9415" s="218" t="str">
        <f t="shared" si="62"/>
        <v>O221109058784일반상품</v>
      </c>
      <c r="B9415" s="219" t="s">
        <v>9505</v>
      </c>
      <c r="C9415" s="219" t="s">
        <v>8023</v>
      </c>
      <c r="D9415" s="219" t="s">
        <v>8065</v>
      </c>
      <c r="E9415" s="219" t="s">
        <v>6392</v>
      </c>
      <c r="F9415" s="219" t="s">
        <v>7718</v>
      </c>
      <c r="G9415" s="219" t="s">
        <v>9537</v>
      </c>
      <c r="H9415" s="219" t="s">
        <v>5990</v>
      </c>
      <c r="I9415" s="220" t="s">
        <v>8618</v>
      </c>
      <c r="J9415" s="221">
        <v>4100</v>
      </c>
      <c r="K9415" s="221">
        <v>1</v>
      </c>
      <c r="L9415" s="221">
        <v>4100</v>
      </c>
    </row>
    <row r="9416" spans="1:12" s="167" customFormat="1">
      <c r="A9416" s="218" t="str">
        <f t="shared" si="62"/>
        <v>O221109058784일반상품</v>
      </c>
      <c r="B9416" s="219" t="s">
        <v>9505</v>
      </c>
      <c r="C9416" s="219" t="s">
        <v>8023</v>
      </c>
      <c r="D9416" s="219" t="s">
        <v>8065</v>
      </c>
      <c r="E9416" s="219" t="s">
        <v>6392</v>
      </c>
      <c r="F9416" s="219" t="s">
        <v>7718</v>
      </c>
      <c r="G9416" s="219" t="s">
        <v>9537</v>
      </c>
      <c r="H9416" s="219" t="s">
        <v>5990</v>
      </c>
      <c r="I9416" s="220" t="s">
        <v>8528</v>
      </c>
      <c r="J9416" s="221">
        <v>2600</v>
      </c>
      <c r="K9416" s="221">
        <v>1</v>
      </c>
      <c r="L9416" s="221">
        <v>2600</v>
      </c>
    </row>
    <row r="9417" spans="1:12" s="167" customFormat="1">
      <c r="A9417" s="218" t="str">
        <f t="shared" si="62"/>
        <v>O221109058784일반상품</v>
      </c>
      <c r="B9417" s="219" t="s">
        <v>9505</v>
      </c>
      <c r="C9417" s="219" t="s">
        <v>8023</v>
      </c>
      <c r="D9417" s="219" t="s">
        <v>8065</v>
      </c>
      <c r="E9417" s="219" t="s">
        <v>6392</v>
      </c>
      <c r="F9417" s="219" t="s">
        <v>7718</v>
      </c>
      <c r="G9417" s="219" t="s">
        <v>9537</v>
      </c>
      <c r="H9417" s="219" t="s">
        <v>5990</v>
      </c>
      <c r="I9417" s="220" t="s">
        <v>8406</v>
      </c>
      <c r="J9417" s="221">
        <v>1090</v>
      </c>
      <c r="K9417" s="221">
        <v>1</v>
      </c>
      <c r="L9417" s="221">
        <v>1090</v>
      </c>
    </row>
    <row r="9418" spans="1:12" s="167" customFormat="1">
      <c r="A9418" s="218" t="str">
        <f t="shared" si="62"/>
        <v>O221109058784일반상품</v>
      </c>
      <c r="B9418" s="219" t="s">
        <v>9505</v>
      </c>
      <c r="C9418" s="219" t="s">
        <v>8023</v>
      </c>
      <c r="D9418" s="219" t="s">
        <v>8065</v>
      </c>
      <c r="E9418" s="219" t="s">
        <v>6392</v>
      </c>
      <c r="F9418" s="219" t="s">
        <v>7718</v>
      </c>
      <c r="G9418" s="219" t="s">
        <v>9537</v>
      </c>
      <c r="H9418" s="219" t="s">
        <v>5990</v>
      </c>
      <c r="I9418" s="220" t="s">
        <v>8513</v>
      </c>
      <c r="J9418" s="221">
        <v>1030</v>
      </c>
      <c r="K9418" s="221">
        <v>1</v>
      </c>
      <c r="L9418" s="221">
        <v>1030</v>
      </c>
    </row>
    <row r="9419" spans="1:12" s="167" customFormat="1">
      <c r="A9419" s="218" t="str">
        <f t="shared" si="62"/>
        <v>O221109058784일반상품</v>
      </c>
      <c r="B9419" s="219" t="s">
        <v>9505</v>
      </c>
      <c r="C9419" s="219" t="s">
        <v>8023</v>
      </c>
      <c r="D9419" s="219" t="s">
        <v>8065</v>
      </c>
      <c r="E9419" s="219" t="s">
        <v>6392</v>
      </c>
      <c r="F9419" s="219" t="s">
        <v>7718</v>
      </c>
      <c r="G9419" s="219" t="s">
        <v>9537</v>
      </c>
      <c r="H9419" s="219" t="s">
        <v>5990</v>
      </c>
      <c r="I9419" s="220" t="s">
        <v>8529</v>
      </c>
      <c r="J9419" s="221">
        <v>1070</v>
      </c>
      <c r="K9419" s="221">
        <v>1</v>
      </c>
      <c r="L9419" s="221">
        <v>1070</v>
      </c>
    </row>
    <row r="9420" spans="1:12" s="167" customFormat="1">
      <c r="A9420" s="218" t="str">
        <f t="shared" si="62"/>
        <v>O221109058784일반상품</v>
      </c>
      <c r="B9420" s="219" t="s">
        <v>9505</v>
      </c>
      <c r="C9420" s="219" t="s">
        <v>8023</v>
      </c>
      <c r="D9420" s="219" t="s">
        <v>8065</v>
      </c>
      <c r="E9420" s="219" t="s">
        <v>6392</v>
      </c>
      <c r="F9420" s="219" t="s">
        <v>7718</v>
      </c>
      <c r="G9420" s="219" t="s">
        <v>9537</v>
      </c>
      <c r="H9420" s="219" t="s">
        <v>5990</v>
      </c>
      <c r="I9420" s="220" t="s">
        <v>8566</v>
      </c>
      <c r="J9420" s="221">
        <v>990</v>
      </c>
      <c r="K9420" s="221">
        <v>1</v>
      </c>
      <c r="L9420" s="221">
        <v>990</v>
      </c>
    </row>
    <row r="9421" spans="1:12" s="167" customFormat="1">
      <c r="A9421" s="218" t="str">
        <f t="shared" si="62"/>
        <v>O221109058784일반상품</v>
      </c>
      <c r="B9421" s="219" t="s">
        <v>9505</v>
      </c>
      <c r="C9421" s="219" t="s">
        <v>8023</v>
      </c>
      <c r="D9421" s="219" t="s">
        <v>8065</v>
      </c>
      <c r="E9421" s="219" t="s">
        <v>6392</v>
      </c>
      <c r="F9421" s="219" t="s">
        <v>7718</v>
      </c>
      <c r="G9421" s="219" t="s">
        <v>9537</v>
      </c>
      <c r="H9421" s="219" t="s">
        <v>5990</v>
      </c>
      <c r="I9421" s="220" t="s">
        <v>8335</v>
      </c>
      <c r="J9421" s="221">
        <v>1080</v>
      </c>
      <c r="K9421" s="221">
        <v>1</v>
      </c>
      <c r="L9421" s="221">
        <v>1080</v>
      </c>
    </row>
    <row r="9422" spans="1:12" s="167" customFormat="1">
      <c r="A9422" s="218" t="str">
        <f t="shared" si="62"/>
        <v>O221109058784일반상품</v>
      </c>
      <c r="B9422" s="219" t="s">
        <v>9505</v>
      </c>
      <c r="C9422" s="219" t="s">
        <v>8023</v>
      </c>
      <c r="D9422" s="219" t="s">
        <v>8065</v>
      </c>
      <c r="E9422" s="219" t="s">
        <v>6392</v>
      </c>
      <c r="F9422" s="219" t="s">
        <v>7718</v>
      </c>
      <c r="G9422" s="219" t="s">
        <v>9537</v>
      </c>
      <c r="H9422" s="219" t="s">
        <v>5990</v>
      </c>
      <c r="I9422" s="220" t="s">
        <v>8655</v>
      </c>
      <c r="J9422" s="221">
        <v>3540</v>
      </c>
      <c r="K9422" s="221">
        <v>1</v>
      </c>
      <c r="L9422" s="221">
        <v>3540</v>
      </c>
    </row>
    <row r="9423" spans="1:12" s="167" customFormat="1">
      <c r="A9423" s="218" t="str">
        <f t="shared" si="62"/>
        <v>O221109058784일반상품</v>
      </c>
      <c r="B9423" s="219" t="s">
        <v>9505</v>
      </c>
      <c r="C9423" s="219" t="s">
        <v>8023</v>
      </c>
      <c r="D9423" s="219" t="s">
        <v>8065</v>
      </c>
      <c r="E9423" s="219" t="s">
        <v>6392</v>
      </c>
      <c r="F9423" s="219" t="s">
        <v>7718</v>
      </c>
      <c r="G9423" s="219" t="s">
        <v>9537</v>
      </c>
      <c r="H9423" s="219" t="s">
        <v>5990</v>
      </c>
      <c r="I9423" s="220" t="s">
        <v>7280</v>
      </c>
      <c r="J9423" s="221">
        <v>2100</v>
      </c>
      <c r="K9423" s="221">
        <v>1</v>
      </c>
      <c r="L9423" s="221">
        <v>2100</v>
      </c>
    </row>
    <row r="9424" spans="1:12" s="167" customFormat="1">
      <c r="A9424" s="218" t="str">
        <f t="shared" si="62"/>
        <v>O221109058784일반상품</v>
      </c>
      <c r="B9424" s="219" t="s">
        <v>9505</v>
      </c>
      <c r="C9424" s="219" t="s">
        <v>8023</v>
      </c>
      <c r="D9424" s="219" t="s">
        <v>8065</v>
      </c>
      <c r="E9424" s="219" t="s">
        <v>6392</v>
      </c>
      <c r="F9424" s="219" t="s">
        <v>7718</v>
      </c>
      <c r="G9424" s="219" t="s">
        <v>9537</v>
      </c>
      <c r="H9424" s="219" t="s">
        <v>5990</v>
      </c>
      <c r="I9424" s="220" t="s">
        <v>8573</v>
      </c>
      <c r="J9424" s="221">
        <v>4800</v>
      </c>
      <c r="K9424" s="221">
        <v>1</v>
      </c>
      <c r="L9424" s="221">
        <v>4800</v>
      </c>
    </row>
    <row r="9425" spans="1:12" s="167" customFormat="1">
      <c r="A9425" s="218" t="str">
        <f t="shared" si="62"/>
        <v>O221109058784일반상품</v>
      </c>
      <c r="B9425" s="219" t="s">
        <v>9505</v>
      </c>
      <c r="C9425" s="219" t="s">
        <v>8023</v>
      </c>
      <c r="D9425" s="219" t="s">
        <v>8065</v>
      </c>
      <c r="E9425" s="219" t="s">
        <v>6392</v>
      </c>
      <c r="F9425" s="219" t="s">
        <v>7718</v>
      </c>
      <c r="G9425" s="219" t="s">
        <v>9537</v>
      </c>
      <c r="H9425" s="219" t="s">
        <v>5990</v>
      </c>
      <c r="I9425" s="220" t="s">
        <v>8515</v>
      </c>
      <c r="J9425" s="221">
        <v>4520</v>
      </c>
      <c r="K9425" s="221">
        <v>1</v>
      </c>
      <c r="L9425" s="221">
        <v>4520</v>
      </c>
    </row>
    <row r="9426" spans="1:12" s="167" customFormat="1">
      <c r="A9426" s="218" t="str">
        <f t="shared" si="62"/>
        <v>O221109058784일반상품</v>
      </c>
      <c r="B9426" s="219" t="s">
        <v>9505</v>
      </c>
      <c r="C9426" s="219" t="s">
        <v>8023</v>
      </c>
      <c r="D9426" s="219" t="s">
        <v>8065</v>
      </c>
      <c r="E9426" s="219" t="s">
        <v>6392</v>
      </c>
      <c r="F9426" s="219" t="s">
        <v>7718</v>
      </c>
      <c r="G9426" s="219" t="s">
        <v>9537</v>
      </c>
      <c r="H9426" s="219" t="s">
        <v>5990</v>
      </c>
      <c r="I9426" s="220" t="s">
        <v>8635</v>
      </c>
      <c r="J9426" s="221">
        <v>8100</v>
      </c>
      <c r="K9426" s="221">
        <v>1</v>
      </c>
      <c r="L9426" s="221">
        <v>8100</v>
      </c>
    </row>
    <row r="9427" spans="1:12" s="167" customFormat="1">
      <c r="A9427" s="218" t="str">
        <f t="shared" si="62"/>
        <v>O221109058784일반상품</v>
      </c>
      <c r="B9427" s="219" t="s">
        <v>9505</v>
      </c>
      <c r="C9427" s="219" t="s">
        <v>8023</v>
      </c>
      <c r="D9427" s="219" t="s">
        <v>8065</v>
      </c>
      <c r="E9427" s="219" t="s">
        <v>6392</v>
      </c>
      <c r="F9427" s="219" t="s">
        <v>7718</v>
      </c>
      <c r="G9427" s="219" t="s">
        <v>9537</v>
      </c>
      <c r="H9427" s="219" t="s">
        <v>5990</v>
      </c>
      <c r="I9427" s="220" t="s">
        <v>7216</v>
      </c>
      <c r="J9427" s="221">
        <v>3930</v>
      </c>
      <c r="K9427" s="221">
        <v>1</v>
      </c>
      <c r="L9427" s="221">
        <v>3930</v>
      </c>
    </row>
    <row r="9428" spans="1:12" s="167" customFormat="1">
      <c r="A9428" s="218" t="str">
        <f t="shared" si="62"/>
        <v>O221109058784일반상품</v>
      </c>
      <c r="B9428" s="219" t="s">
        <v>9505</v>
      </c>
      <c r="C9428" s="219" t="s">
        <v>8023</v>
      </c>
      <c r="D9428" s="219" t="s">
        <v>8065</v>
      </c>
      <c r="E9428" s="219" t="s">
        <v>6392</v>
      </c>
      <c r="F9428" s="219" t="s">
        <v>7718</v>
      </c>
      <c r="G9428" s="219" t="s">
        <v>9537</v>
      </c>
      <c r="H9428" s="219" t="s">
        <v>5990</v>
      </c>
      <c r="I9428" s="220" t="s">
        <v>8393</v>
      </c>
      <c r="J9428" s="221">
        <v>5900</v>
      </c>
      <c r="K9428" s="221">
        <v>1</v>
      </c>
      <c r="L9428" s="221">
        <v>5900</v>
      </c>
    </row>
    <row r="9429" spans="1:12" s="167" customFormat="1">
      <c r="A9429" s="218" t="str">
        <f t="shared" si="62"/>
        <v>O221109058784일반상품</v>
      </c>
      <c r="B9429" s="219" t="s">
        <v>9505</v>
      </c>
      <c r="C9429" s="219" t="s">
        <v>8023</v>
      </c>
      <c r="D9429" s="219" t="s">
        <v>8065</v>
      </c>
      <c r="E9429" s="219" t="s">
        <v>6392</v>
      </c>
      <c r="F9429" s="219" t="s">
        <v>7718</v>
      </c>
      <c r="G9429" s="219" t="s">
        <v>9537</v>
      </c>
      <c r="H9429" s="219" t="s">
        <v>5990</v>
      </c>
      <c r="I9429" s="220" t="s">
        <v>8407</v>
      </c>
      <c r="J9429" s="221">
        <v>1380</v>
      </c>
      <c r="K9429" s="221">
        <v>1</v>
      </c>
      <c r="L9429" s="221">
        <v>1380</v>
      </c>
    </row>
    <row r="9430" spans="1:12" s="167" customFormat="1">
      <c r="A9430" s="218" t="str">
        <f t="shared" si="62"/>
        <v>O221109058784일반상품</v>
      </c>
      <c r="B9430" s="219" t="s">
        <v>9505</v>
      </c>
      <c r="C9430" s="219" t="s">
        <v>8023</v>
      </c>
      <c r="D9430" s="219" t="s">
        <v>8065</v>
      </c>
      <c r="E9430" s="219" t="s">
        <v>6392</v>
      </c>
      <c r="F9430" s="219" t="s">
        <v>7718</v>
      </c>
      <c r="G9430" s="219" t="s">
        <v>9537</v>
      </c>
      <c r="H9430" s="219" t="s">
        <v>5990</v>
      </c>
      <c r="I9430" s="220" t="s">
        <v>8710</v>
      </c>
      <c r="J9430" s="221">
        <v>1040</v>
      </c>
      <c r="K9430" s="221">
        <v>1</v>
      </c>
      <c r="L9430" s="221">
        <v>1040</v>
      </c>
    </row>
    <row r="9431" spans="1:12" s="167" customFormat="1">
      <c r="A9431" s="218" t="str">
        <f t="shared" si="62"/>
        <v>O221109058784일반상품</v>
      </c>
      <c r="B9431" s="219" t="s">
        <v>9505</v>
      </c>
      <c r="C9431" s="219" t="s">
        <v>8023</v>
      </c>
      <c r="D9431" s="219" t="s">
        <v>8065</v>
      </c>
      <c r="E9431" s="219" t="s">
        <v>6392</v>
      </c>
      <c r="F9431" s="219" t="s">
        <v>7718</v>
      </c>
      <c r="G9431" s="219" t="s">
        <v>9537</v>
      </c>
      <c r="H9431" s="219" t="s">
        <v>5990</v>
      </c>
      <c r="I9431" s="220" t="s">
        <v>8516</v>
      </c>
      <c r="J9431" s="221">
        <v>1080</v>
      </c>
      <c r="K9431" s="221">
        <v>1</v>
      </c>
      <c r="L9431" s="221">
        <v>1080</v>
      </c>
    </row>
    <row r="9432" spans="1:12" s="167" customFormat="1">
      <c r="A9432" s="218" t="str">
        <f t="shared" si="62"/>
        <v>O221109058784일반상품</v>
      </c>
      <c r="B9432" s="219" t="s">
        <v>9505</v>
      </c>
      <c r="C9432" s="219" t="s">
        <v>8023</v>
      </c>
      <c r="D9432" s="219" t="s">
        <v>8065</v>
      </c>
      <c r="E9432" s="219" t="s">
        <v>6392</v>
      </c>
      <c r="F9432" s="219" t="s">
        <v>7718</v>
      </c>
      <c r="G9432" s="219" t="s">
        <v>9537</v>
      </c>
      <c r="H9432" s="219" t="s">
        <v>5990</v>
      </c>
      <c r="I9432" s="220" t="s">
        <v>8408</v>
      </c>
      <c r="J9432" s="221">
        <v>1070</v>
      </c>
      <c r="K9432" s="221">
        <v>2</v>
      </c>
      <c r="L9432" s="221">
        <v>2140</v>
      </c>
    </row>
    <row r="9433" spans="1:12" s="167" customFormat="1">
      <c r="A9433" s="218" t="str">
        <f t="shared" si="62"/>
        <v>O221109058783일반상품</v>
      </c>
      <c r="B9433" s="219" t="s">
        <v>9506</v>
      </c>
      <c r="C9433" s="219" t="s">
        <v>8023</v>
      </c>
      <c r="D9433" s="219" t="s">
        <v>8065</v>
      </c>
      <c r="E9433" s="219" t="s">
        <v>6392</v>
      </c>
      <c r="F9433" s="219" t="s">
        <v>7718</v>
      </c>
      <c r="G9433" s="219" t="s">
        <v>9538</v>
      </c>
      <c r="H9433" s="219" t="s">
        <v>5990</v>
      </c>
      <c r="I9433" s="220" t="s">
        <v>7244</v>
      </c>
      <c r="J9433" s="221">
        <v>2800</v>
      </c>
      <c r="K9433" s="221">
        <v>1</v>
      </c>
      <c r="L9433" s="221">
        <v>2800</v>
      </c>
    </row>
    <row r="9434" spans="1:12" s="167" customFormat="1">
      <c r="A9434" s="218" t="str">
        <f t="shared" si="62"/>
        <v>O221109058783일반상품</v>
      </c>
      <c r="B9434" s="219" t="s">
        <v>9506</v>
      </c>
      <c r="C9434" s="219" t="s">
        <v>8023</v>
      </c>
      <c r="D9434" s="219" t="s">
        <v>8065</v>
      </c>
      <c r="E9434" s="219" t="s">
        <v>6392</v>
      </c>
      <c r="F9434" s="219" t="s">
        <v>7718</v>
      </c>
      <c r="G9434" s="219" t="s">
        <v>9538</v>
      </c>
      <c r="H9434" s="219" t="s">
        <v>5990</v>
      </c>
      <c r="I9434" s="220" t="s">
        <v>7981</v>
      </c>
      <c r="J9434" s="221">
        <v>1400</v>
      </c>
      <c r="K9434" s="221">
        <v>1</v>
      </c>
      <c r="L9434" s="221">
        <v>1400</v>
      </c>
    </row>
    <row r="9435" spans="1:12" s="167" customFormat="1">
      <c r="A9435" s="218" t="str">
        <f t="shared" si="62"/>
        <v>O221109058783일반상품</v>
      </c>
      <c r="B9435" s="219" t="s">
        <v>9506</v>
      </c>
      <c r="C9435" s="219" t="s">
        <v>8023</v>
      </c>
      <c r="D9435" s="219" t="s">
        <v>8065</v>
      </c>
      <c r="E9435" s="219" t="s">
        <v>6392</v>
      </c>
      <c r="F9435" s="219" t="s">
        <v>7718</v>
      </c>
      <c r="G9435" s="219" t="s">
        <v>9538</v>
      </c>
      <c r="H9435" s="219" t="s">
        <v>5990</v>
      </c>
      <c r="I9435" s="220" t="s">
        <v>8997</v>
      </c>
      <c r="J9435" s="221">
        <v>1500</v>
      </c>
      <c r="K9435" s="221">
        <v>1</v>
      </c>
      <c r="L9435" s="221">
        <v>1500</v>
      </c>
    </row>
    <row r="9436" spans="1:12" s="167" customFormat="1">
      <c r="A9436" s="218" t="str">
        <f t="shared" si="62"/>
        <v>O221109058783일반상품</v>
      </c>
      <c r="B9436" s="219" t="s">
        <v>9506</v>
      </c>
      <c r="C9436" s="219" t="s">
        <v>8023</v>
      </c>
      <c r="D9436" s="219" t="s">
        <v>8065</v>
      </c>
      <c r="E9436" s="219" t="s">
        <v>6392</v>
      </c>
      <c r="F9436" s="219" t="s">
        <v>7718</v>
      </c>
      <c r="G9436" s="219" t="s">
        <v>9538</v>
      </c>
      <c r="H9436" s="219" t="s">
        <v>5990</v>
      </c>
      <c r="I9436" s="220" t="s">
        <v>8749</v>
      </c>
      <c r="J9436" s="221">
        <v>2700</v>
      </c>
      <c r="K9436" s="221">
        <v>1</v>
      </c>
      <c r="L9436" s="221">
        <v>2700</v>
      </c>
    </row>
    <row r="9437" spans="1:12" s="167" customFormat="1">
      <c r="A9437" s="218" t="str">
        <f t="shared" si="62"/>
        <v>O221109058783일반상품</v>
      </c>
      <c r="B9437" s="219" t="s">
        <v>9506</v>
      </c>
      <c r="C9437" s="219" t="s">
        <v>8023</v>
      </c>
      <c r="D9437" s="219" t="s">
        <v>8065</v>
      </c>
      <c r="E9437" s="219" t="s">
        <v>6392</v>
      </c>
      <c r="F9437" s="219" t="s">
        <v>7718</v>
      </c>
      <c r="G9437" s="219" t="s">
        <v>9538</v>
      </c>
      <c r="H9437" s="219" t="s">
        <v>5990</v>
      </c>
      <c r="I9437" s="220" t="s">
        <v>7188</v>
      </c>
      <c r="J9437" s="221">
        <v>5800</v>
      </c>
      <c r="K9437" s="221">
        <v>1</v>
      </c>
      <c r="L9437" s="221">
        <v>5800</v>
      </c>
    </row>
    <row r="9438" spans="1:12" s="167" customFormat="1">
      <c r="A9438" s="218" t="str">
        <f t="shared" si="62"/>
        <v>O221109058783일반상품</v>
      </c>
      <c r="B9438" s="219" t="s">
        <v>9506</v>
      </c>
      <c r="C9438" s="219" t="s">
        <v>8023</v>
      </c>
      <c r="D9438" s="219" t="s">
        <v>8065</v>
      </c>
      <c r="E9438" s="219" t="s">
        <v>6392</v>
      </c>
      <c r="F9438" s="219" t="s">
        <v>7718</v>
      </c>
      <c r="G9438" s="219" t="s">
        <v>9538</v>
      </c>
      <c r="H9438" s="219" t="s">
        <v>5990</v>
      </c>
      <c r="I9438" s="220" t="s">
        <v>7980</v>
      </c>
      <c r="J9438" s="221">
        <v>4200</v>
      </c>
      <c r="K9438" s="221">
        <v>1</v>
      </c>
      <c r="L9438" s="221">
        <v>4200</v>
      </c>
    </row>
    <row r="9439" spans="1:12" s="167" customFormat="1">
      <c r="A9439" s="218" t="str">
        <f t="shared" si="62"/>
        <v>O221109058783일반상품</v>
      </c>
      <c r="B9439" s="219" t="s">
        <v>9506</v>
      </c>
      <c r="C9439" s="219" t="s">
        <v>8023</v>
      </c>
      <c r="D9439" s="219" t="s">
        <v>8065</v>
      </c>
      <c r="E9439" s="219" t="s">
        <v>6392</v>
      </c>
      <c r="F9439" s="219" t="s">
        <v>7718</v>
      </c>
      <c r="G9439" s="219" t="s">
        <v>9538</v>
      </c>
      <c r="H9439" s="219" t="s">
        <v>5990</v>
      </c>
      <c r="I9439" s="220" t="s">
        <v>7930</v>
      </c>
      <c r="J9439" s="221">
        <v>4200</v>
      </c>
      <c r="K9439" s="221">
        <v>1</v>
      </c>
      <c r="L9439" s="221">
        <v>4200</v>
      </c>
    </row>
    <row r="9440" spans="1:12" s="167" customFormat="1">
      <c r="A9440" s="218" t="str">
        <f t="shared" si="62"/>
        <v>O221109058783일반상품</v>
      </c>
      <c r="B9440" s="219" t="s">
        <v>9506</v>
      </c>
      <c r="C9440" s="219" t="s">
        <v>8023</v>
      </c>
      <c r="D9440" s="219" t="s">
        <v>8065</v>
      </c>
      <c r="E9440" s="219" t="s">
        <v>6392</v>
      </c>
      <c r="F9440" s="219" t="s">
        <v>7718</v>
      </c>
      <c r="G9440" s="219" t="s">
        <v>9538</v>
      </c>
      <c r="H9440" s="219" t="s">
        <v>5990</v>
      </c>
      <c r="I9440" s="220" t="s">
        <v>7284</v>
      </c>
      <c r="J9440" s="221">
        <v>7000</v>
      </c>
      <c r="K9440" s="221">
        <v>1</v>
      </c>
      <c r="L9440" s="221">
        <v>7000</v>
      </c>
    </row>
    <row r="9441" spans="1:12" s="167" customFormat="1">
      <c r="A9441" s="218" t="str">
        <f t="shared" si="62"/>
        <v>O221109058783일반상품</v>
      </c>
      <c r="B9441" s="219" t="s">
        <v>9506</v>
      </c>
      <c r="C9441" s="219" t="s">
        <v>8023</v>
      </c>
      <c r="D9441" s="219" t="s">
        <v>8065</v>
      </c>
      <c r="E9441" s="219" t="s">
        <v>6392</v>
      </c>
      <c r="F9441" s="219" t="s">
        <v>7718</v>
      </c>
      <c r="G9441" s="219" t="s">
        <v>9538</v>
      </c>
      <c r="H9441" s="219" t="s">
        <v>5990</v>
      </c>
      <c r="I9441" s="220" t="s">
        <v>7267</v>
      </c>
      <c r="J9441" s="221">
        <v>1073</v>
      </c>
      <c r="K9441" s="221">
        <v>1</v>
      </c>
      <c r="L9441" s="221">
        <v>1073</v>
      </c>
    </row>
    <row r="9442" spans="1:12" s="167" customFormat="1">
      <c r="A9442" s="218" t="str">
        <f t="shared" si="62"/>
        <v>O221109058783일반상품</v>
      </c>
      <c r="B9442" s="219" t="s">
        <v>9506</v>
      </c>
      <c r="C9442" s="219" t="s">
        <v>8023</v>
      </c>
      <c r="D9442" s="219" t="s">
        <v>8065</v>
      </c>
      <c r="E9442" s="219" t="s">
        <v>6392</v>
      </c>
      <c r="F9442" s="219" t="s">
        <v>7718</v>
      </c>
      <c r="G9442" s="219" t="s">
        <v>9538</v>
      </c>
      <c r="H9442" s="219" t="s">
        <v>5990</v>
      </c>
      <c r="I9442" s="220" t="s">
        <v>8036</v>
      </c>
      <c r="J9442" s="221">
        <v>5900</v>
      </c>
      <c r="K9442" s="221">
        <v>1</v>
      </c>
      <c r="L9442" s="221">
        <v>5900</v>
      </c>
    </row>
    <row r="9443" spans="1:12" s="167" customFormat="1">
      <c r="A9443" s="218" t="str">
        <f t="shared" si="62"/>
        <v>O221109058783일반상품</v>
      </c>
      <c r="B9443" s="219" t="s">
        <v>9506</v>
      </c>
      <c r="C9443" s="219" t="s">
        <v>8023</v>
      </c>
      <c r="D9443" s="219" t="s">
        <v>8065</v>
      </c>
      <c r="E9443" s="219" t="s">
        <v>6392</v>
      </c>
      <c r="F9443" s="219" t="s">
        <v>7718</v>
      </c>
      <c r="G9443" s="219" t="s">
        <v>9538</v>
      </c>
      <c r="H9443" s="219" t="s">
        <v>5990</v>
      </c>
      <c r="I9443" s="220" t="s">
        <v>7189</v>
      </c>
      <c r="J9443" s="221">
        <v>1073</v>
      </c>
      <c r="K9443" s="221">
        <v>1</v>
      </c>
      <c r="L9443" s="221">
        <v>1073</v>
      </c>
    </row>
    <row r="9444" spans="1:12" s="167" customFormat="1">
      <c r="A9444" s="218" t="str">
        <f t="shared" si="62"/>
        <v>O221109058783일반상품</v>
      </c>
      <c r="B9444" s="219" t="s">
        <v>9506</v>
      </c>
      <c r="C9444" s="219" t="s">
        <v>8023</v>
      </c>
      <c r="D9444" s="219" t="s">
        <v>8065</v>
      </c>
      <c r="E9444" s="219" t="s">
        <v>6392</v>
      </c>
      <c r="F9444" s="219" t="s">
        <v>7718</v>
      </c>
      <c r="G9444" s="219" t="s">
        <v>9538</v>
      </c>
      <c r="H9444" s="219" t="s">
        <v>5990</v>
      </c>
      <c r="I9444" s="220" t="s">
        <v>9551</v>
      </c>
      <c r="J9444" s="221">
        <v>1236</v>
      </c>
      <c r="K9444" s="221">
        <v>1</v>
      </c>
      <c r="L9444" s="221">
        <v>1236</v>
      </c>
    </row>
    <row r="9445" spans="1:12" s="167" customFormat="1">
      <c r="A9445" s="218" t="str">
        <f t="shared" si="62"/>
        <v>O221109058783일반상품</v>
      </c>
      <c r="B9445" s="219" t="s">
        <v>9506</v>
      </c>
      <c r="C9445" s="219" t="s">
        <v>8023</v>
      </c>
      <c r="D9445" s="219" t="s">
        <v>8065</v>
      </c>
      <c r="E9445" s="219" t="s">
        <v>6392</v>
      </c>
      <c r="F9445" s="219" t="s">
        <v>7718</v>
      </c>
      <c r="G9445" s="219" t="s">
        <v>9538</v>
      </c>
      <c r="H9445" s="219" t="s">
        <v>5990</v>
      </c>
      <c r="I9445" s="220" t="s">
        <v>7190</v>
      </c>
      <c r="J9445" s="221">
        <v>5000</v>
      </c>
      <c r="K9445" s="221">
        <v>2</v>
      </c>
      <c r="L9445" s="221">
        <v>10000</v>
      </c>
    </row>
    <row r="9446" spans="1:12" s="167" customFormat="1">
      <c r="A9446" s="218" t="str">
        <f t="shared" si="62"/>
        <v>O221109058783일반상품</v>
      </c>
      <c r="B9446" s="219" t="s">
        <v>9506</v>
      </c>
      <c r="C9446" s="219" t="s">
        <v>8023</v>
      </c>
      <c r="D9446" s="219" t="s">
        <v>8065</v>
      </c>
      <c r="E9446" s="219" t="s">
        <v>6392</v>
      </c>
      <c r="F9446" s="219" t="s">
        <v>7718</v>
      </c>
      <c r="G9446" s="219" t="s">
        <v>9538</v>
      </c>
      <c r="H9446" s="219" t="s">
        <v>5990</v>
      </c>
      <c r="I9446" s="220" t="s">
        <v>8544</v>
      </c>
      <c r="J9446" s="221">
        <v>2720</v>
      </c>
      <c r="K9446" s="221">
        <v>2</v>
      </c>
      <c r="L9446" s="221">
        <v>5440</v>
      </c>
    </row>
    <row r="9447" spans="1:12" s="167" customFormat="1">
      <c r="A9447" s="218" t="str">
        <f t="shared" si="62"/>
        <v>O221109058783일반상품</v>
      </c>
      <c r="B9447" s="219" t="s">
        <v>9506</v>
      </c>
      <c r="C9447" s="219" t="s">
        <v>8023</v>
      </c>
      <c r="D9447" s="219" t="s">
        <v>8065</v>
      </c>
      <c r="E9447" s="219" t="s">
        <v>6392</v>
      </c>
      <c r="F9447" s="219" t="s">
        <v>7718</v>
      </c>
      <c r="G9447" s="219" t="s">
        <v>9538</v>
      </c>
      <c r="H9447" s="219" t="s">
        <v>5990</v>
      </c>
      <c r="I9447" s="220" t="s">
        <v>9718</v>
      </c>
      <c r="J9447" s="221">
        <v>8300</v>
      </c>
      <c r="K9447" s="221">
        <v>1</v>
      </c>
      <c r="L9447" s="221">
        <v>8300</v>
      </c>
    </row>
    <row r="9448" spans="1:12" s="167" customFormat="1">
      <c r="A9448" s="218" t="str">
        <f t="shared" si="62"/>
        <v>O221109058783일반상품</v>
      </c>
      <c r="B9448" s="219" t="s">
        <v>9506</v>
      </c>
      <c r="C9448" s="219" t="s">
        <v>8023</v>
      </c>
      <c r="D9448" s="219" t="s">
        <v>8065</v>
      </c>
      <c r="E9448" s="219" t="s">
        <v>6392</v>
      </c>
      <c r="F9448" s="219" t="s">
        <v>7718</v>
      </c>
      <c r="G9448" s="219" t="s">
        <v>9538</v>
      </c>
      <c r="H9448" s="219" t="s">
        <v>5990</v>
      </c>
      <c r="I9448" s="220" t="s">
        <v>7975</v>
      </c>
      <c r="J9448" s="221">
        <v>2780</v>
      </c>
      <c r="K9448" s="221">
        <v>1</v>
      </c>
      <c r="L9448" s="221">
        <v>2780</v>
      </c>
    </row>
    <row r="9449" spans="1:12" s="167" customFormat="1">
      <c r="A9449" s="218" t="str">
        <f t="shared" si="62"/>
        <v>O221109058783일반상품</v>
      </c>
      <c r="B9449" s="219" t="s">
        <v>9506</v>
      </c>
      <c r="C9449" s="219" t="s">
        <v>8023</v>
      </c>
      <c r="D9449" s="219" t="s">
        <v>8065</v>
      </c>
      <c r="E9449" s="219" t="s">
        <v>6392</v>
      </c>
      <c r="F9449" s="219" t="s">
        <v>7718</v>
      </c>
      <c r="G9449" s="219" t="s">
        <v>9538</v>
      </c>
      <c r="H9449" s="219" t="s">
        <v>5990</v>
      </c>
      <c r="I9449" s="220" t="s">
        <v>8946</v>
      </c>
      <c r="J9449" s="221">
        <v>2980</v>
      </c>
      <c r="K9449" s="221">
        <v>1</v>
      </c>
      <c r="L9449" s="221">
        <v>2980</v>
      </c>
    </row>
    <row r="9450" spans="1:12" s="167" customFormat="1">
      <c r="A9450" s="218" t="str">
        <f t="shared" si="62"/>
        <v>O221109058783일반상품</v>
      </c>
      <c r="B9450" s="219" t="s">
        <v>9506</v>
      </c>
      <c r="C9450" s="219" t="s">
        <v>8023</v>
      </c>
      <c r="D9450" s="219" t="s">
        <v>8065</v>
      </c>
      <c r="E9450" s="219" t="s">
        <v>6392</v>
      </c>
      <c r="F9450" s="219" t="s">
        <v>7718</v>
      </c>
      <c r="G9450" s="219" t="s">
        <v>9538</v>
      </c>
      <c r="H9450" s="219" t="s">
        <v>5990</v>
      </c>
      <c r="I9450" s="220" t="s">
        <v>8614</v>
      </c>
      <c r="J9450" s="221">
        <v>7500</v>
      </c>
      <c r="K9450" s="221">
        <v>1</v>
      </c>
      <c r="L9450" s="221">
        <v>7500</v>
      </c>
    </row>
    <row r="9451" spans="1:12" s="167" customFormat="1">
      <c r="A9451" s="218" t="str">
        <f t="shared" si="62"/>
        <v>O221109058783일반상품</v>
      </c>
      <c r="B9451" s="219" t="s">
        <v>9506</v>
      </c>
      <c r="C9451" s="219" t="s">
        <v>8023</v>
      </c>
      <c r="D9451" s="219" t="s">
        <v>8065</v>
      </c>
      <c r="E9451" s="219" t="s">
        <v>6392</v>
      </c>
      <c r="F9451" s="219" t="s">
        <v>7718</v>
      </c>
      <c r="G9451" s="219" t="s">
        <v>9538</v>
      </c>
      <c r="H9451" s="219" t="s">
        <v>5990</v>
      </c>
      <c r="I9451" s="220" t="s">
        <v>7287</v>
      </c>
      <c r="J9451" s="221">
        <v>4590</v>
      </c>
      <c r="K9451" s="221">
        <v>1</v>
      </c>
      <c r="L9451" s="221">
        <v>4590</v>
      </c>
    </row>
    <row r="9452" spans="1:12" s="167" customFormat="1">
      <c r="A9452" s="218" t="str">
        <f t="shared" si="62"/>
        <v>O221109058783일반상품</v>
      </c>
      <c r="B9452" s="219" t="s">
        <v>9506</v>
      </c>
      <c r="C9452" s="219" t="s">
        <v>8023</v>
      </c>
      <c r="D9452" s="219" t="s">
        <v>8065</v>
      </c>
      <c r="E9452" s="219" t="s">
        <v>6392</v>
      </c>
      <c r="F9452" s="219" t="s">
        <v>7718</v>
      </c>
      <c r="G9452" s="219" t="s">
        <v>9538</v>
      </c>
      <c r="H9452" s="219" t="s">
        <v>5990</v>
      </c>
      <c r="I9452" s="220" t="s">
        <v>8592</v>
      </c>
      <c r="J9452" s="221">
        <v>1800</v>
      </c>
      <c r="K9452" s="221">
        <v>1</v>
      </c>
      <c r="L9452" s="221">
        <v>1800</v>
      </c>
    </row>
    <row r="9453" spans="1:12" s="167" customFormat="1">
      <c r="A9453" s="218" t="str">
        <f t="shared" si="62"/>
        <v>O221109058783일반상품</v>
      </c>
      <c r="B9453" s="219" t="s">
        <v>9506</v>
      </c>
      <c r="C9453" s="219" t="s">
        <v>8023</v>
      </c>
      <c r="D9453" s="219" t="s">
        <v>8065</v>
      </c>
      <c r="E9453" s="219" t="s">
        <v>6392</v>
      </c>
      <c r="F9453" s="219" t="s">
        <v>7718</v>
      </c>
      <c r="G9453" s="219" t="s">
        <v>9538</v>
      </c>
      <c r="H9453" s="219" t="s">
        <v>5990</v>
      </c>
      <c r="I9453" s="220" t="s">
        <v>7277</v>
      </c>
      <c r="J9453" s="221">
        <v>4710</v>
      </c>
      <c r="K9453" s="221">
        <v>1</v>
      </c>
      <c r="L9453" s="221">
        <v>4710</v>
      </c>
    </row>
    <row r="9454" spans="1:12" s="167" customFormat="1">
      <c r="A9454" s="218" t="str">
        <f t="shared" si="62"/>
        <v>O221109058783일반상품</v>
      </c>
      <c r="B9454" s="219" t="s">
        <v>9506</v>
      </c>
      <c r="C9454" s="219" t="s">
        <v>8023</v>
      </c>
      <c r="D9454" s="219" t="s">
        <v>8065</v>
      </c>
      <c r="E9454" s="219" t="s">
        <v>6392</v>
      </c>
      <c r="F9454" s="219" t="s">
        <v>7718</v>
      </c>
      <c r="G9454" s="219" t="s">
        <v>9538</v>
      </c>
      <c r="H9454" s="219" t="s">
        <v>5990</v>
      </c>
      <c r="I9454" s="220" t="s">
        <v>8350</v>
      </c>
      <c r="J9454" s="221">
        <v>2600</v>
      </c>
      <c r="K9454" s="221">
        <v>1</v>
      </c>
      <c r="L9454" s="221">
        <v>2600</v>
      </c>
    </row>
    <row r="9455" spans="1:12" s="167" customFormat="1">
      <c r="A9455" s="218" t="str">
        <f t="shared" si="62"/>
        <v>O221109058783일반상품</v>
      </c>
      <c r="B9455" s="219" t="s">
        <v>9506</v>
      </c>
      <c r="C9455" s="219" t="s">
        <v>8023</v>
      </c>
      <c r="D9455" s="219" t="s">
        <v>8065</v>
      </c>
      <c r="E9455" s="219" t="s">
        <v>6392</v>
      </c>
      <c r="F9455" s="219" t="s">
        <v>7718</v>
      </c>
      <c r="G9455" s="219" t="s">
        <v>9538</v>
      </c>
      <c r="H9455" s="219" t="s">
        <v>5990</v>
      </c>
      <c r="I9455" s="220" t="s">
        <v>8524</v>
      </c>
      <c r="J9455" s="221">
        <v>5800</v>
      </c>
      <c r="K9455" s="221">
        <v>1</v>
      </c>
      <c r="L9455" s="221">
        <v>5800</v>
      </c>
    </row>
    <row r="9456" spans="1:12" s="167" customFormat="1">
      <c r="A9456" s="218" t="str">
        <f t="shared" si="62"/>
        <v>O221109058783일반상품</v>
      </c>
      <c r="B9456" s="219" t="s">
        <v>9506</v>
      </c>
      <c r="C9456" s="219" t="s">
        <v>8023</v>
      </c>
      <c r="D9456" s="219" t="s">
        <v>8065</v>
      </c>
      <c r="E9456" s="219" t="s">
        <v>6392</v>
      </c>
      <c r="F9456" s="219" t="s">
        <v>7718</v>
      </c>
      <c r="G9456" s="219" t="s">
        <v>9538</v>
      </c>
      <c r="H9456" s="219" t="s">
        <v>5990</v>
      </c>
      <c r="I9456" s="220" t="s">
        <v>7228</v>
      </c>
      <c r="J9456" s="221">
        <v>1250</v>
      </c>
      <c r="K9456" s="221">
        <v>3</v>
      </c>
      <c r="L9456" s="221">
        <v>3750</v>
      </c>
    </row>
    <row r="9457" spans="1:12" s="167" customFormat="1">
      <c r="A9457" s="218" t="str">
        <f t="shared" si="62"/>
        <v>O221109058783일반상품</v>
      </c>
      <c r="B9457" s="219" t="s">
        <v>9506</v>
      </c>
      <c r="C9457" s="219" t="s">
        <v>8023</v>
      </c>
      <c r="D9457" s="219" t="s">
        <v>8065</v>
      </c>
      <c r="E9457" s="219" t="s">
        <v>6392</v>
      </c>
      <c r="F9457" s="219" t="s">
        <v>7718</v>
      </c>
      <c r="G9457" s="219" t="s">
        <v>9538</v>
      </c>
      <c r="H9457" s="219" t="s">
        <v>5990</v>
      </c>
      <c r="I9457" s="220" t="s">
        <v>7929</v>
      </c>
      <c r="J9457" s="221">
        <v>6000</v>
      </c>
      <c r="K9457" s="221">
        <v>1</v>
      </c>
      <c r="L9457" s="221">
        <v>6000</v>
      </c>
    </row>
    <row r="9458" spans="1:12" s="167" customFormat="1">
      <c r="A9458" s="218" t="str">
        <f t="shared" si="62"/>
        <v>O221109058783일반상품</v>
      </c>
      <c r="B9458" s="219" t="s">
        <v>9506</v>
      </c>
      <c r="C9458" s="219" t="s">
        <v>8023</v>
      </c>
      <c r="D9458" s="219" t="s">
        <v>8065</v>
      </c>
      <c r="E9458" s="219" t="s">
        <v>6392</v>
      </c>
      <c r="F9458" s="219" t="s">
        <v>7718</v>
      </c>
      <c r="G9458" s="219" t="s">
        <v>9538</v>
      </c>
      <c r="H9458" s="219" t="s">
        <v>5990</v>
      </c>
      <c r="I9458" s="220" t="s">
        <v>8975</v>
      </c>
      <c r="J9458" s="221">
        <v>2970</v>
      </c>
      <c r="K9458" s="221">
        <v>1</v>
      </c>
      <c r="L9458" s="221">
        <v>2970</v>
      </c>
    </row>
    <row r="9459" spans="1:12" s="167" customFormat="1">
      <c r="A9459" s="218" t="str">
        <f t="shared" si="62"/>
        <v>O221109058783일반상품</v>
      </c>
      <c r="B9459" s="219" t="s">
        <v>9506</v>
      </c>
      <c r="C9459" s="219" t="s">
        <v>8023</v>
      </c>
      <c r="D9459" s="219" t="s">
        <v>8065</v>
      </c>
      <c r="E9459" s="219" t="s">
        <v>6392</v>
      </c>
      <c r="F9459" s="219" t="s">
        <v>7718</v>
      </c>
      <c r="G9459" s="219" t="s">
        <v>9538</v>
      </c>
      <c r="H9459" s="219" t="s">
        <v>5990</v>
      </c>
      <c r="I9459" s="220" t="s">
        <v>8698</v>
      </c>
      <c r="J9459" s="221">
        <v>6950</v>
      </c>
      <c r="K9459" s="221">
        <v>1</v>
      </c>
      <c r="L9459" s="221">
        <v>6950</v>
      </c>
    </row>
    <row r="9460" spans="1:12" s="167" customFormat="1">
      <c r="A9460" s="218" t="str">
        <f t="shared" si="62"/>
        <v>O221109058783일반상품</v>
      </c>
      <c r="B9460" s="219" t="s">
        <v>9506</v>
      </c>
      <c r="C9460" s="219" t="s">
        <v>8023</v>
      </c>
      <c r="D9460" s="219" t="s">
        <v>8065</v>
      </c>
      <c r="E9460" s="219" t="s">
        <v>6392</v>
      </c>
      <c r="F9460" s="219" t="s">
        <v>7718</v>
      </c>
      <c r="G9460" s="219" t="s">
        <v>9538</v>
      </c>
      <c r="H9460" s="219" t="s">
        <v>5990</v>
      </c>
      <c r="I9460" s="220" t="s">
        <v>8802</v>
      </c>
      <c r="J9460" s="221">
        <v>7000</v>
      </c>
      <c r="K9460" s="221">
        <v>1</v>
      </c>
      <c r="L9460" s="221">
        <v>7000</v>
      </c>
    </row>
    <row r="9461" spans="1:12" s="167" customFormat="1">
      <c r="A9461" s="218" t="str">
        <f t="shared" si="62"/>
        <v>O221109058783일반상품</v>
      </c>
      <c r="B9461" s="219" t="s">
        <v>9506</v>
      </c>
      <c r="C9461" s="219" t="s">
        <v>8023</v>
      </c>
      <c r="D9461" s="219" t="s">
        <v>8065</v>
      </c>
      <c r="E9461" s="219" t="s">
        <v>6392</v>
      </c>
      <c r="F9461" s="219" t="s">
        <v>7718</v>
      </c>
      <c r="G9461" s="219" t="s">
        <v>9538</v>
      </c>
      <c r="H9461" s="219" t="s">
        <v>5990</v>
      </c>
      <c r="I9461" s="220" t="s">
        <v>8861</v>
      </c>
      <c r="J9461" s="221">
        <v>2900</v>
      </c>
      <c r="K9461" s="221">
        <v>2</v>
      </c>
      <c r="L9461" s="221">
        <v>5800</v>
      </c>
    </row>
    <row r="9462" spans="1:12" s="167" customFormat="1">
      <c r="A9462" s="218" t="str">
        <f t="shared" si="62"/>
        <v>O221109058783일반상품</v>
      </c>
      <c r="B9462" s="219" t="s">
        <v>9506</v>
      </c>
      <c r="C9462" s="219" t="s">
        <v>8023</v>
      </c>
      <c r="D9462" s="219" t="s">
        <v>8065</v>
      </c>
      <c r="E9462" s="219" t="s">
        <v>6392</v>
      </c>
      <c r="F9462" s="219" t="s">
        <v>7718</v>
      </c>
      <c r="G9462" s="219" t="s">
        <v>9538</v>
      </c>
      <c r="H9462" s="219" t="s">
        <v>5990</v>
      </c>
      <c r="I9462" s="220" t="s">
        <v>7261</v>
      </c>
      <c r="J9462" s="221">
        <v>2010</v>
      </c>
      <c r="K9462" s="221">
        <v>1</v>
      </c>
      <c r="L9462" s="221">
        <v>2010</v>
      </c>
    </row>
    <row r="9463" spans="1:12" s="167" customFormat="1">
      <c r="A9463" s="218" t="str">
        <f t="shared" si="62"/>
        <v>O221109058783일반상품</v>
      </c>
      <c r="B9463" s="219" t="s">
        <v>9506</v>
      </c>
      <c r="C9463" s="219" t="s">
        <v>8023</v>
      </c>
      <c r="D9463" s="219" t="s">
        <v>8065</v>
      </c>
      <c r="E9463" s="219" t="s">
        <v>6392</v>
      </c>
      <c r="F9463" s="219" t="s">
        <v>7718</v>
      </c>
      <c r="G9463" s="219" t="s">
        <v>9538</v>
      </c>
      <c r="H9463" s="219" t="s">
        <v>5990</v>
      </c>
      <c r="I9463" s="220" t="s">
        <v>8453</v>
      </c>
      <c r="J9463" s="221">
        <v>3070</v>
      </c>
      <c r="K9463" s="221">
        <v>1</v>
      </c>
      <c r="L9463" s="221">
        <v>3070</v>
      </c>
    </row>
    <row r="9464" spans="1:12" s="167" customFormat="1">
      <c r="A9464" s="218" t="str">
        <f t="shared" si="62"/>
        <v>O221109058783일반상품</v>
      </c>
      <c r="B9464" s="219" t="s">
        <v>9506</v>
      </c>
      <c r="C9464" s="219" t="s">
        <v>8023</v>
      </c>
      <c r="D9464" s="219" t="s">
        <v>8065</v>
      </c>
      <c r="E9464" s="219" t="s">
        <v>6392</v>
      </c>
      <c r="F9464" s="219" t="s">
        <v>7718</v>
      </c>
      <c r="G9464" s="219" t="s">
        <v>9538</v>
      </c>
      <c r="H9464" s="219" t="s">
        <v>5990</v>
      </c>
      <c r="I9464" s="220" t="s">
        <v>8537</v>
      </c>
      <c r="J9464" s="221">
        <v>4980</v>
      </c>
      <c r="K9464" s="221">
        <v>1</v>
      </c>
      <c r="L9464" s="221">
        <v>4980</v>
      </c>
    </row>
    <row r="9465" spans="1:12" s="167" customFormat="1">
      <c r="A9465" s="218" t="str">
        <f t="shared" si="62"/>
        <v>O221109058783일반상품</v>
      </c>
      <c r="B9465" s="219" t="s">
        <v>9506</v>
      </c>
      <c r="C9465" s="219" t="s">
        <v>8023</v>
      </c>
      <c r="D9465" s="219" t="s">
        <v>8065</v>
      </c>
      <c r="E9465" s="219" t="s">
        <v>6392</v>
      </c>
      <c r="F9465" s="219" t="s">
        <v>7718</v>
      </c>
      <c r="G9465" s="219" t="s">
        <v>9538</v>
      </c>
      <c r="H9465" s="219" t="s">
        <v>5990</v>
      </c>
      <c r="I9465" s="220" t="s">
        <v>7251</v>
      </c>
      <c r="J9465" s="221">
        <v>1440</v>
      </c>
      <c r="K9465" s="221">
        <v>1</v>
      </c>
      <c r="L9465" s="221">
        <v>1440</v>
      </c>
    </row>
    <row r="9466" spans="1:12" s="167" customFormat="1">
      <c r="A9466" s="218" t="str">
        <f t="shared" si="62"/>
        <v>O221109058783일반상품</v>
      </c>
      <c r="B9466" s="219" t="s">
        <v>9506</v>
      </c>
      <c r="C9466" s="219" t="s">
        <v>8023</v>
      </c>
      <c r="D9466" s="219" t="s">
        <v>8065</v>
      </c>
      <c r="E9466" s="219" t="s">
        <v>6392</v>
      </c>
      <c r="F9466" s="219" t="s">
        <v>7718</v>
      </c>
      <c r="G9466" s="219" t="s">
        <v>9538</v>
      </c>
      <c r="H9466" s="219" t="s">
        <v>5990</v>
      </c>
      <c r="I9466" s="220" t="s">
        <v>8854</v>
      </c>
      <c r="J9466" s="221">
        <v>3750</v>
      </c>
      <c r="K9466" s="221">
        <v>1</v>
      </c>
      <c r="L9466" s="221">
        <v>3750</v>
      </c>
    </row>
    <row r="9467" spans="1:12" s="167" customFormat="1">
      <c r="A9467" s="218" t="str">
        <f t="shared" si="62"/>
        <v>O221109058783일반상품</v>
      </c>
      <c r="B9467" s="219" t="s">
        <v>9506</v>
      </c>
      <c r="C9467" s="219" t="s">
        <v>8023</v>
      </c>
      <c r="D9467" s="219" t="s">
        <v>8065</v>
      </c>
      <c r="E9467" s="219" t="s">
        <v>6392</v>
      </c>
      <c r="F9467" s="219" t="s">
        <v>7718</v>
      </c>
      <c r="G9467" s="219" t="s">
        <v>9538</v>
      </c>
      <c r="H9467" s="219" t="s">
        <v>5990</v>
      </c>
      <c r="I9467" s="220" t="s">
        <v>7291</v>
      </c>
      <c r="J9467" s="221">
        <v>2327</v>
      </c>
      <c r="K9467" s="221">
        <v>1</v>
      </c>
      <c r="L9467" s="221">
        <v>2327</v>
      </c>
    </row>
    <row r="9468" spans="1:12" s="167" customFormat="1">
      <c r="A9468" s="218" t="str">
        <f t="shared" si="62"/>
        <v>O221109058783일반상품</v>
      </c>
      <c r="B9468" s="219" t="s">
        <v>9506</v>
      </c>
      <c r="C9468" s="219" t="s">
        <v>8023</v>
      </c>
      <c r="D9468" s="219" t="s">
        <v>8065</v>
      </c>
      <c r="E9468" s="219" t="s">
        <v>6392</v>
      </c>
      <c r="F9468" s="219" t="s">
        <v>7718</v>
      </c>
      <c r="G9468" s="219" t="s">
        <v>9538</v>
      </c>
      <c r="H9468" s="219" t="s">
        <v>5990</v>
      </c>
      <c r="I9468" s="220" t="s">
        <v>9597</v>
      </c>
      <c r="J9468" s="221">
        <v>3340</v>
      </c>
      <c r="K9468" s="221">
        <v>1</v>
      </c>
      <c r="L9468" s="221">
        <v>3340</v>
      </c>
    </row>
    <row r="9469" spans="1:12" s="167" customFormat="1">
      <c r="A9469" s="218" t="str">
        <f t="shared" si="62"/>
        <v>O221109058783일반상품</v>
      </c>
      <c r="B9469" s="219" t="s">
        <v>9506</v>
      </c>
      <c r="C9469" s="219" t="s">
        <v>8023</v>
      </c>
      <c r="D9469" s="219" t="s">
        <v>8065</v>
      </c>
      <c r="E9469" s="219" t="s">
        <v>6392</v>
      </c>
      <c r="F9469" s="219" t="s">
        <v>7718</v>
      </c>
      <c r="G9469" s="219" t="s">
        <v>9538</v>
      </c>
      <c r="H9469" s="219" t="s">
        <v>5990</v>
      </c>
      <c r="I9469" s="220" t="s">
        <v>7265</v>
      </c>
      <c r="J9469" s="221">
        <v>7400</v>
      </c>
      <c r="K9469" s="221">
        <v>1</v>
      </c>
      <c r="L9469" s="221">
        <v>7400</v>
      </c>
    </row>
    <row r="9470" spans="1:12" s="167" customFormat="1">
      <c r="A9470" s="218" t="str">
        <f t="shared" si="62"/>
        <v>O221109058783일반상품</v>
      </c>
      <c r="B9470" s="219" t="s">
        <v>9506</v>
      </c>
      <c r="C9470" s="219" t="s">
        <v>8023</v>
      </c>
      <c r="D9470" s="219" t="s">
        <v>8065</v>
      </c>
      <c r="E9470" s="219" t="s">
        <v>6392</v>
      </c>
      <c r="F9470" s="219" t="s">
        <v>7718</v>
      </c>
      <c r="G9470" s="219" t="s">
        <v>9538</v>
      </c>
      <c r="H9470" s="219" t="s">
        <v>5990</v>
      </c>
      <c r="I9470" s="220" t="s">
        <v>7214</v>
      </c>
      <c r="J9470" s="221">
        <v>3250</v>
      </c>
      <c r="K9470" s="221">
        <v>4</v>
      </c>
      <c r="L9470" s="221">
        <v>13000</v>
      </c>
    </row>
    <row r="9471" spans="1:12" s="167" customFormat="1">
      <c r="A9471" s="218" t="str">
        <f t="shared" si="62"/>
        <v>O221109058783일반상품</v>
      </c>
      <c r="B9471" s="219" t="s">
        <v>9506</v>
      </c>
      <c r="C9471" s="219" t="s">
        <v>8023</v>
      </c>
      <c r="D9471" s="219" t="s">
        <v>8065</v>
      </c>
      <c r="E9471" s="219" t="s">
        <v>6392</v>
      </c>
      <c r="F9471" s="219" t="s">
        <v>7718</v>
      </c>
      <c r="G9471" s="219" t="s">
        <v>9538</v>
      </c>
      <c r="H9471" s="219" t="s">
        <v>5990</v>
      </c>
      <c r="I9471" s="220" t="s">
        <v>7194</v>
      </c>
      <c r="J9471" s="221">
        <v>3200</v>
      </c>
      <c r="K9471" s="221">
        <v>1</v>
      </c>
      <c r="L9471" s="221">
        <v>3200</v>
      </c>
    </row>
    <row r="9472" spans="1:12" s="167" customFormat="1">
      <c r="A9472" s="218" t="str">
        <f t="shared" si="62"/>
        <v>O221109058783일반상품</v>
      </c>
      <c r="B9472" s="219" t="s">
        <v>9506</v>
      </c>
      <c r="C9472" s="219" t="s">
        <v>8023</v>
      </c>
      <c r="D9472" s="219" t="s">
        <v>8065</v>
      </c>
      <c r="E9472" s="219" t="s">
        <v>6392</v>
      </c>
      <c r="F9472" s="219" t="s">
        <v>7718</v>
      </c>
      <c r="G9472" s="219" t="s">
        <v>9538</v>
      </c>
      <c r="H9472" s="219" t="s">
        <v>5990</v>
      </c>
      <c r="I9472" s="220" t="s">
        <v>9730</v>
      </c>
      <c r="J9472" s="221">
        <v>18000</v>
      </c>
      <c r="K9472" s="221">
        <v>1</v>
      </c>
      <c r="L9472" s="221">
        <v>18000</v>
      </c>
    </row>
    <row r="9473" spans="1:12" s="167" customFormat="1">
      <c r="A9473" s="218" t="str">
        <f t="shared" si="62"/>
        <v>O221109058783일반상품</v>
      </c>
      <c r="B9473" s="219" t="s">
        <v>9506</v>
      </c>
      <c r="C9473" s="219" t="s">
        <v>8023</v>
      </c>
      <c r="D9473" s="219" t="s">
        <v>8065</v>
      </c>
      <c r="E9473" s="219" t="s">
        <v>6392</v>
      </c>
      <c r="F9473" s="219" t="s">
        <v>7718</v>
      </c>
      <c r="G9473" s="219" t="s">
        <v>9538</v>
      </c>
      <c r="H9473" s="219" t="s">
        <v>5990</v>
      </c>
      <c r="I9473" s="220" t="s">
        <v>8332</v>
      </c>
      <c r="J9473" s="221">
        <v>3345</v>
      </c>
      <c r="K9473" s="221">
        <v>1</v>
      </c>
      <c r="L9473" s="221">
        <v>3345</v>
      </c>
    </row>
    <row r="9474" spans="1:12" s="167" customFormat="1">
      <c r="A9474" s="218" t="str">
        <f t="shared" si="62"/>
        <v>O221109058783일반상품</v>
      </c>
      <c r="B9474" s="219" t="s">
        <v>9506</v>
      </c>
      <c r="C9474" s="219" t="s">
        <v>8023</v>
      </c>
      <c r="D9474" s="219" t="s">
        <v>8065</v>
      </c>
      <c r="E9474" s="219" t="s">
        <v>6392</v>
      </c>
      <c r="F9474" s="219" t="s">
        <v>7718</v>
      </c>
      <c r="G9474" s="219" t="s">
        <v>9538</v>
      </c>
      <c r="H9474" s="219" t="s">
        <v>5990</v>
      </c>
      <c r="I9474" s="220" t="s">
        <v>8071</v>
      </c>
      <c r="J9474" s="221">
        <v>1630</v>
      </c>
      <c r="K9474" s="221">
        <v>3</v>
      </c>
      <c r="L9474" s="221">
        <v>4890</v>
      </c>
    </row>
    <row r="9475" spans="1:12" s="167" customFormat="1">
      <c r="A9475" s="218" t="str">
        <f t="shared" si="62"/>
        <v>O221109058783일반상품</v>
      </c>
      <c r="B9475" s="219" t="s">
        <v>9506</v>
      </c>
      <c r="C9475" s="219" t="s">
        <v>8023</v>
      </c>
      <c r="D9475" s="219" t="s">
        <v>8065</v>
      </c>
      <c r="E9475" s="219" t="s">
        <v>6392</v>
      </c>
      <c r="F9475" s="219" t="s">
        <v>7718</v>
      </c>
      <c r="G9475" s="219" t="s">
        <v>9538</v>
      </c>
      <c r="H9475" s="219" t="s">
        <v>5990</v>
      </c>
      <c r="I9475" s="220" t="s">
        <v>8914</v>
      </c>
      <c r="J9475" s="221">
        <v>5800</v>
      </c>
      <c r="K9475" s="221">
        <v>1</v>
      </c>
      <c r="L9475" s="221">
        <v>5800</v>
      </c>
    </row>
    <row r="9476" spans="1:12" s="167" customFormat="1">
      <c r="A9476" s="218" t="str">
        <f t="shared" si="62"/>
        <v>O221109058783일반상품</v>
      </c>
      <c r="B9476" s="219" t="s">
        <v>9506</v>
      </c>
      <c r="C9476" s="219" t="s">
        <v>8023</v>
      </c>
      <c r="D9476" s="219" t="s">
        <v>8065</v>
      </c>
      <c r="E9476" s="219" t="s">
        <v>6392</v>
      </c>
      <c r="F9476" s="219" t="s">
        <v>7718</v>
      </c>
      <c r="G9476" s="219" t="s">
        <v>9538</v>
      </c>
      <c r="H9476" s="219" t="s">
        <v>5990</v>
      </c>
      <c r="I9476" s="220" t="s">
        <v>9028</v>
      </c>
      <c r="J9476" s="221">
        <v>2900</v>
      </c>
      <c r="K9476" s="221">
        <v>1</v>
      </c>
      <c r="L9476" s="221">
        <v>2900</v>
      </c>
    </row>
    <row r="9477" spans="1:12" s="167" customFormat="1">
      <c r="A9477" s="218" t="str">
        <f t="shared" si="62"/>
        <v>O221109058783일반상품</v>
      </c>
      <c r="B9477" s="219" t="s">
        <v>9506</v>
      </c>
      <c r="C9477" s="219" t="s">
        <v>8023</v>
      </c>
      <c r="D9477" s="219" t="s">
        <v>8065</v>
      </c>
      <c r="E9477" s="219" t="s">
        <v>6392</v>
      </c>
      <c r="F9477" s="219" t="s">
        <v>7718</v>
      </c>
      <c r="G9477" s="219" t="s">
        <v>9538</v>
      </c>
      <c r="H9477" s="219" t="s">
        <v>5990</v>
      </c>
      <c r="I9477" s="220" t="s">
        <v>8456</v>
      </c>
      <c r="J9477" s="221">
        <v>4160</v>
      </c>
      <c r="K9477" s="221">
        <v>1</v>
      </c>
      <c r="L9477" s="221">
        <v>4160</v>
      </c>
    </row>
    <row r="9478" spans="1:12" s="167" customFormat="1">
      <c r="A9478" s="218" t="str">
        <f t="shared" si="62"/>
        <v>O221109058783일반상품</v>
      </c>
      <c r="B9478" s="219" t="s">
        <v>9506</v>
      </c>
      <c r="C9478" s="219" t="s">
        <v>8023</v>
      </c>
      <c r="D9478" s="219" t="s">
        <v>8065</v>
      </c>
      <c r="E9478" s="219" t="s">
        <v>6392</v>
      </c>
      <c r="F9478" s="219" t="s">
        <v>7718</v>
      </c>
      <c r="G9478" s="219" t="s">
        <v>9538</v>
      </c>
      <c r="H9478" s="219" t="s">
        <v>5990</v>
      </c>
      <c r="I9478" s="220" t="s">
        <v>8863</v>
      </c>
      <c r="J9478" s="221">
        <v>2750</v>
      </c>
      <c r="K9478" s="221">
        <v>1</v>
      </c>
      <c r="L9478" s="221">
        <v>2750</v>
      </c>
    </row>
    <row r="9479" spans="1:12" s="167" customFormat="1">
      <c r="A9479" s="218" t="str">
        <f t="shared" si="62"/>
        <v>O221109058783일반상품</v>
      </c>
      <c r="B9479" s="219" t="s">
        <v>9506</v>
      </c>
      <c r="C9479" s="219" t="s">
        <v>8023</v>
      </c>
      <c r="D9479" s="219" t="s">
        <v>8065</v>
      </c>
      <c r="E9479" s="219" t="s">
        <v>6392</v>
      </c>
      <c r="F9479" s="219" t="s">
        <v>7718</v>
      </c>
      <c r="G9479" s="219" t="s">
        <v>9538</v>
      </c>
      <c r="H9479" s="219" t="s">
        <v>5990</v>
      </c>
      <c r="I9479" s="220" t="s">
        <v>8457</v>
      </c>
      <c r="J9479" s="221">
        <v>2750</v>
      </c>
      <c r="K9479" s="221">
        <v>1</v>
      </c>
      <c r="L9479" s="221">
        <v>2750</v>
      </c>
    </row>
    <row r="9480" spans="1:12" s="167" customFormat="1">
      <c r="A9480" s="218" t="str">
        <f t="shared" si="62"/>
        <v>O221109058783일반상품</v>
      </c>
      <c r="B9480" s="219" t="s">
        <v>9506</v>
      </c>
      <c r="C9480" s="219" t="s">
        <v>8023</v>
      </c>
      <c r="D9480" s="219" t="s">
        <v>8065</v>
      </c>
      <c r="E9480" s="219" t="s">
        <v>6392</v>
      </c>
      <c r="F9480" s="219" t="s">
        <v>7718</v>
      </c>
      <c r="G9480" s="219" t="s">
        <v>9538</v>
      </c>
      <c r="H9480" s="219" t="s">
        <v>5990</v>
      </c>
      <c r="I9480" s="220" t="s">
        <v>7232</v>
      </c>
      <c r="J9480" s="221">
        <v>3550</v>
      </c>
      <c r="K9480" s="221">
        <v>1</v>
      </c>
      <c r="L9480" s="221">
        <v>3550</v>
      </c>
    </row>
    <row r="9481" spans="1:12" s="167" customFormat="1">
      <c r="A9481" s="218" t="str">
        <f t="shared" si="62"/>
        <v>O221109058783일반상품</v>
      </c>
      <c r="B9481" s="219" t="s">
        <v>9506</v>
      </c>
      <c r="C9481" s="219" t="s">
        <v>8023</v>
      </c>
      <c r="D9481" s="219" t="s">
        <v>8065</v>
      </c>
      <c r="E9481" s="219" t="s">
        <v>6392</v>
      </c>
      <c r="F9481" s="219" t="s">
        <v>7718</v>
      </c>
      <c r="G9481" s="219" t="s">
        <v>9538</v>
      </c>
      <c r="H9481" s="219" t="s">
        <v>5990</v>
      </c>
      <c r="I9481" s="220" t="s">
        <v>8653</v>
      </c>
      <c r="J9481" s="221">
        <v>1700</v>
      </c>
      <c r="K9481" s="221">
        <v>1</v>
      </c>
      <c r="L9481" s="221">
        <v>1700</v>
      </c>
    </row>
    <row r="9482" spans="1:12" s="167" customFormat="1">
      <c r="A9482" s="218" t="str">
        <f t="shared" si="62"/>
        <v>O221109058783일반상품</v>
      </c>
      <c r="B9482" s="219" t="s">
        <v>9506</v>
      </c>
      <c r="C9482" s="219" t="s">
        <v>8023</v>
      </c>
      <c r="D9482" s="219" t="s">
        <v>8065</v>
      </c>
      <c r="E9482" s="219" t="s">
        <v>6392</v>
      </c>
      <c r="F9482" s="219" t="s">
        <v>7718</v>
      </c>
      <c r="G9482" s="219" t="s">
        <v>9538</v>
      </c>
      <c r="H9482" s="219" t="s">
        <v>5990</v>
      </c>
      <c r="I9482" s="220" t="s">
        <v>8901</v>
      </c>
      <c r="J9482" s="221">
        <v>3700</v>
      </c>
      <c r="K9482" s="221">
        <v>1</v>
      </c>
      <c r="L9482" s="221">
        <v>3700</v>
      </c>
    </row>
    <row r="9483" spans="1:12" s="167" customFormat="1">
      <c r="A9483" s="218" t="str">
        <f t="shared" si="62"/>
        <v>O221109058783일반상품</v>
      </c>
      <c r="B9483" s="219" t="s">
        <v>9506</v>
      </c>
      <c r="C9483" s="219" t="s">
        <v>8023</v>
      </c>
      <c r="D9483" s="219" t="s">
        <v>8065</v>
      </c>
      <c r="E9483" s="219" t="s">
        <v>6392</v>
      </c>
      <c r="F9483" s="219" t="s">
        <v>7718</v>
      </c>
      <c r="G9483" s="219" t="s">
        <v>9538</v>
      </c>
      <c r="H9483" s="219" t="s">
        <v>5990</v>
      </c>
      <c r="I9483" s="220" t="s">
        <v>7289</v>
      </c>
      <c r="J9483" s="221">
        <v>1220</v>
      </c>
      <c r="K9483" s="221">
        <v>2</v>
      </c>
      <c r="L9483" s="221">
        <v>2440</v>
      </c>
    </row>
    <row r="9484" spans="1:12" s="167" customFormat="1">
      <c r="A9484" s="218" t="str">
        <f t="shared" si="62"/>
        <v>O221109058783일반상품</v>
      </c>
      <c r="B9484" s="219" t="s">
        <v>9506</v>
      </c>
      <c r="C9484" s="219" t="s">
        <v>8023</v>
      </c>
      <c r="D9484" s="219" t="s">
        <v>8065</v>
      </c>
      <c r="E9484" s="219" t="s">
        <v>6392</v>
      </c>
      <c r="F9484" s="219" t="s">
        <v>7718</v>
      </c>
      <c r="G9484" s="219" t="s">
        <v>9538</v>
      </c>
      <c r="H9484" s="219" t="s">
        <v>5990</v>
      </c>
      <c r="I9484" s="220" t="s">
        <v>8915</v>
      </c>
      <c r="J9484" s="221">
        <v>4300</v>
      </c>
      <c r="K9484" s="221">
        <v>1</v>
      </c>
      <c r="L9484" s="221">
        <v>4300</v>
      </c>
    </row>
    <row r="9485" spans="1:12" s="167" customFormat="1">
      <c r="A9485" s="218" t="str">
        <f t="shared" si="62"/>
        <v>O221109058783일반상품</v>
      </c>
      <c r="B9485" s="219" t="s">
        <v>9506</v>
      </c>
      <c r="C9485" s="219" t="s">
        <v>8023</v>
      </c>
      <c r="D9485" s="219" t="s">
        <v>8065</v>
      </c>
      <c r="E9485" s="219" t="s">
        <v>6392</v>
      </c>
      <c r="F9485" s="219" t="s">
        <v>7718</v>
      </c>
      <c r="G9485" s="219" t="s">
        <v>9538</v>
      </c>
      <c r="H9485" s="219" t="s">
        <v>5990</v>
      </c>
      <c r="I9485" s="220" t="s">
        <v>8513</v>
      </c>
      <c r="J9485" s="221">
        <v>1030</v>
      </c>
      <c r="K9485" s="221">
        <v>1</v>
      </c>
      <c r="L9485" s="221">
        <v>1030</v>
      </c>
    </row>
    <row r="9486" spans="1:12" s="167" customFormat="1">
      <c r="A9486" s="218" t="str">
        <f t="shared" si="62"/>
        <v>O221109058783일반상품</v>
      </c>
      <c r="B9486" s="219" t="s">
        <v>9506</v>
      </c>
      <c r="C9486" s="219" t="s">
        <v>8023</v>
      </c>
      <c r="D9486" s="219" t="s">
        <v>8065</v>
      </c>
      <c r="E9486" s="219" t="s">
        <v>6392</v>
      </c>
      <c r="F9486" s="219" t="s">
        <v>7718</v>
      </c>
      <c r="G9486" s="219" t="s">
        <v>9538</v>
      </c>
      <c r="H9486" s="219" t="s">
        <v>5990</v>
      </c>
      <c r="I9486" s="220" t="s">
        <v>8335</v>
      </c>
      <c r="J9486" s="221">
        <v>1080</v>
      </c>
      <c r="K9486" s="221">
        <v>3</v>
      </c>
      <c r="L9486" s="221">
        <v>3240</v>
      </c>
    </row>
    <row r="9487" spans="1:12" s="167" customFormat="1">
      <c r="A9487" s="218" t="str">
        <f t="shared" si="62"/>
        <v>O221109058783일반상품</v>
      </c>
      <c r="B9487" s="219" t="s">
        <v>9506</v>
      </c>
      <c r="C9487" s="219" t="s">
        <v>8023</v>
      </c>
      <c r="D9487" s="219" t="s">
        <v>8065</v>
      </c>
      <c r="E9487" s="219" t="s">
        <v>6392</v>
      </c>
      <c r="F9487" s="219" t="s">
        <v>7718</v>
      </c>
      <c r="G9487" s="219" t="s">
        <v>9538</v>
      </c>
      <c r="H9487" s="219" t="s">
        <v>5990</v>
      </c>
      <c r="I9487" s="220" t="s">
        <v>7283</v>
      </c>
      <c r="J9487" s="221">
        <v>2200</v>
      </c>
      <c r="K9487" s="221">
        <v>1</v>
      </c>
      <c r="L9487" s="221">
        <v>2200</v>
      </c>
    </row>
    <row r="9488" spans="1:12" s="167" customFormat="1">
      <c r="A9488" s="218" t="str">
        <f t="shared" si="62"/>
        <v>O221109058783일반상품</v>
      </c>
      <c r="B9488" s="219" t="s">
        <v>9506</v>
      </c>
      <c r="C9488" s="219" t="s">
        <v>8023</v>
      </c>
      <c r="D9488" s="219" t="s">
        <v>8065</v>
      </c>
      <c r="E9488" s="219" t="s">
        <v>6392</v>
      </c>
      <c r="F9488" s="219" t="s">
        <v>7718</v>
      </c>
      <c r="G9488" s="219" t="s">
        <v>9538</v>
      </c>
      <c r="H9488" s="219" t="s">
        <v>5990</v>
      </c>
      <c r="I9488" s="220" t="s">
        <v>7280</v>
      </c>
      <c r="J9488" s="221">
        <v>2100</v>
      </c>
      <c r="K9488" s="221">
        <v>1</v>
      </c>
      <c r="L9488" s="221">
        <v>2100</v>
      </c>
    </row>
    <row r="9489" spans="1:12" s="167" customFormat="1">
      <c r="A9489" s="218" t="str">
        <f t="shared" si="62"/>
        <v>O221109058783일반상품</v>
      </c>
      <c r="B9489" s="219" t="s">
        <v>9506</v>
      </c>
      <c r="C9489" s="219" t="s">
        <v>8023</v>
      </c>
      <c r="D9489" s="219" t="s">
        <v>8065</v>
      </c>
      <c r="E9489" s="219" t="s">
        <v>6392</v>
      </c>
      <c r="F9489" s="219" t="s">
        <v>7718</v>
      </c>
      <c r="G9489" s="219" t="s">
        <v>9538</v>
      </c>
      <c r="H9489" s="219" t="s">
        <v>5990</v>
      </c>
      <c r="I9489" s="220" t="s">
        <v>9549</v>
      </c>
      <c r="J9489" s="221">
        <v>5400</v>
      </c>
      <c r="K9489" s="221">
        <v>1</v>
      </c>
      <c r="L9489" s="221">
        <v>5400</v>
      </c>
    </row>
    <row r="9490" spans="1:12" s="167" customFormat="1">
      <c r="A9490" s="218" t="str">
        <f t="shared" si="62"/>
        <v>O221109058783일반상품</v>
      </c>
      <c r="B9490" s="219" t="s">
        <v>9506</v>
      </c>
      <c r="C9490" s="219" t="s">
        <v>8023</v>
      </c>
      <c r="D9490" s="219" t="s">
        <v>8065</v>
      </c>
      <c r="E9490" s="219" t="s">
        <v>6392</v>
      </c>
      <c r="F9490" s="219" t="s">
        <v>7718</v>
      </c>
      <c r="G9490" s="219" t="s">
        <v>9538</v>
      </c>
      <c r="H9490" s="219" t="s">
        <v>5990</v>
      </c>
      <c r="I9490" s="220" t="s">
        <v>8572</v>
      </c>
      <c r="J9490" s="221">
        <v>3860</v>
      </c>
      <c r="K9490" s="221">
        <v>1</v>
      </c>
      <c r="L9490" s="221">
        <v>3860</v>
      </c>
    </row>
    <row r="9491" spans="1:12" s="167" customFormat="1">
      <c r="A9491" s="218" t="str">
        <f t="shared" si="62"/>
        <v>O221109058783일반상품</v>
      </c>
      <c r="B9491" s="219" t="s">
        <v>9506</v>
      </c>
      <c r="C9491" s="219" t="s">
        <v>8023</v>
      </c>
      <c r="D9491" s="219" t="s">
        <v>8065</v>
      </c>
      <c r="E9491" s="219" t="s">
        <v>6392</v>
      </c>
      <c r="F9491" s="219" t="s">
        <v>7718</v>
      </c>
      <c r="G9491" s="219" t="s">
        <v>9538</v>
      </c>
      <c r="H9491" s="219" t="s">
        <v>5990</v>
      </c>
      <c r="I9491" s="220" t="s">
        <v>8078</v>
      </c>
      <c r="J9491" s="221">
        <v>1000</v>
      </c>
      <c r="K9491" s="221">
        <v>1</v>
      </c>
      <c r="L9491" s="221">
        <v>1000</v>
      </c>
    </row>
    <row r="9492" spans="1:12" s="167" customFormat="1">
      <c r="A9492" s="218" t="str">
        <f t="shared" si="62"/>
        <v>O221109058783일반상품</v>
      </c>
      <c r="B9492" s="219" t="s">
        <v>9506</v>
      </c>
      <c r="C9492" s="219" t="s">
        <v>8023</v>
      </c>
      <c r="D9492" s="219" t="s">
        <v>8065</v>
      </c>
      <c r="E9492" s="219" t="s">
        <v>6392</v>
      </c>
      <c r="F9492" s="219" t="s">
        <v>7718</v>
      </c>
      <c r="G9492" s="219" t="s">
        <v>9538</v>
      </c>
      <c r="H9492" s="219" t="s">
        <v>5990</v>
      </c>
      <c r="I9492" s="220" t="s">
        <v>8380</v>
      </c>
      <c r="J9492" s="221">
        <v>4450</v>
      </c>
      <c r="K9492" s="221">
        <v>2</v>
      </c>
      <c r="L9492" s="221">
        <v>8900</v>
      </c>
    </row>
    <row r="9493" spans="1:12" s="167" customFormat="1">
      <c r="A9493" s="218" t="str">
        <f t="shared" si="62"/>
        <v>O221109058783일반상품</v>
      </c>
      <c r="B9493" s="219" t="s">
        <v>9506</v>
      </c>
      <c r="C9493" s="219" t="s">
        <v>8023</v>
      </c>
      <c r="D9493" s="219" t="s">
        <v>8065</v>
      </c>
      <c r="E9493" s="219" t="s">
        <v>6392</v>
      </c>
      <c r="F9493" s="219" t="s">
        <v>7718</v>
      </c>
      <c r="G9493" s="219" t="s">
        <v>9538</v>
      </c>
      <c r="H9493" s="219" t="s">
        <v>5990</v>
      </c>
      <c r="I9493" s="220" t="s">
        <v>8855</v>
      </c>
      <c r="J9493" s="221">
        <v>29000</v>
      </c>
      <c r="K9493" s="221">
        <v>1</v>
      </c>
      <c r="L9493" s="221">
        <v>29000</v>
      </c>
    </row>
    <row r="9494" spans="1:12" s="167" customFormat="1">
      <c r="A9494" s="218" t="str">
        <f t="shared" si="62"/>
        <v>O221109058783일반상품</v>
      </c>
      <c r="B9494" s="219" t="s">
        <v>9506</v>
      </c>
      <c r="C9494" s="219" t="s">
        <v>8023</v>
      </c>
      <c r="D9494" s="219" t="s">
        <v>8065</v>
      </c>
      <c r="E9494" s="219" t="s">
        <v>6392</v>
      </c>
      <c r="F9494" s="219" t="s">
        <v>7718</v>
      </c>
      <c r="G9494" s="219" t="s">
        <v>9538</v>
      </c>
      <c r="H9494" s="219" t="s">
        <v>5990</v>
      </c>
      <c r="I9494" s="220" t="s">
        <v>7216</v>
      </c>
      <c r="J9494" s="221">
        <v>3930</v>
      </c>
      <c r="K9494" s="221">
        <v>1</v>
      </c>
      <c r="L9494" s="221">
        <v>3930</v>
      </c>
    </row>
    <row r="9495" spans="1:12" s="167" customFormat="1">
      <c r="A9495" s="218" t="str">
        <f t="shared" si="62"/>
        <v>O221109058783일반상품</v>
      </c>
      <c r="B9495" s="219" t="s">
        <v>9506</v>
      </c>
      <c r="C9495" s="219" t="s">
        <v>8023</v>
      </c>
      <c r="D9495" s="219" t="s">
        <v>8065</v>
      </c>
      <c r="E9495" s="219" t="s">
        <v>6392</v>
      </c>
      <c r="F9495" s="219" t="s">
        <v>7718</v>
      </c>
      <c r="G9495" s="219" t="s">
        <v>9538</v>
      </c>
      <c r="H9495" s="219" t="s">
        <v>5990</v>
      </c>
      <c r="I9495" s="220" t="s">
        <v>8446</v>
      </c>
      <c r="J9495" s="221">
        <v>3800</v>
      </c>
      <c r="K9495" s="221">
        <v>1</v>
      </c>
      <c r="L9495" s="221">
        <v>3800</v>
      </c>
    </row>
    <row r="9496" spans="1:12" s="167" customFormat="1">
      <c r="A9496" s="218" t="str">
        <f t="shared" si="62"/>
        <v>O221109058783일반상품</v>
      </c>
      <c r="B9496" s="219" t="s">
        <v>9506</v>
      </c>
      <c r="C9496" s="219" t="s">
        <v>8023</v>
      </c>
      <c r="D9496" s="219" t="s">
        <v>8065</v>
      </c>
      <c r="E9496" s="219" t="s">
        <v>6392</v>
      </c>
      <c r="F9496" s="219" t="s">
        <v>7718</v>
      </c>
      <c r="G9496" s="219" t="s">
        <v>9538</v>
      </c>
      <c r="H9496" s="219" t="s">
        <v>5990</v>
      </c>
      <c r="I9496" s="220" t="s">
        <v>8517</v>
      </c>
      <c r="J9496" s="221">
        <v>1760</v>
      </c>
      <c r="K9496" s="221">
        <v>1</v>
      </c>
      <c r="L9496" s="221">
        <v>1760</v>
      </c>
    </row>
    <row r="9497" spans="1:12" s="167" customFormat="1">
      <c r="A9497" s="218" t="str">
        <f t="shared" si="62"/>
        <v>O221109058783일반상품</v>
      </c>
      <c r="B9497" s="219" t="s">
        <v>9506</v>
      </c>
      <c r="C9497" s="219" t="s">
        <v>8023</v>
      </c>
      <c r="D9497" s="219" t="s">
        <v>8065</v>
      </c>
      <c r="E9497" s="219" t="s">
        <v>6392</v>
      </c>
      <c r="F9497" s="219" t="s">
        <v>7718</v>
      </c>
      <c r="G9497" s="219" t="s">
        <v>9538</v>
      </c>
      <c r="H9497" s="219" t="s">
        <v>5990</v>
      </c>
      <c r="I9497" s="220" t="s">
        <v>8394</v>
      </c>
      <c r="J9497" s="221">
        <v>1000</v>
      </c>
      <c r="K9497" s="221">
        <v>1</v>
      </c>
      <c r="L9497" s="221">
        <v>1000</v>
      </c>
    </row>
    <row r="9498" spans="1:12" s="167" customFormat="1">
      <c r="A9498" s="218" t="str">
        <f t="shared" si="62"/>
        <v>O221108058777일반상품</v>
      </c>
      <c r="B9498" s="219" t="s">
        <v>9507</v>
      </c>
      <c r="C9498" s="219" t="s">
        <v>8023</v>
      </c>
      <c r="D9498" s="219" t="s">
        <v>8065</v>
      </c>
      <c r="E9498" s="219" t="s">
        <v>6392</v>
      </c>
      <c r="F9498" s="219" t="s">
        <v>7718</v>
      </c>
      <c r="G9498" s="219" t="s">
        <v>9539</v>
      </c>
      <c r="H9498" s="219" t="s">
        <v>5990</v>
      </c>
      <c r="I9498" s="220" t="s">
        <v>8851</v>
      </c>
      <c r="J9498" s="221">
        <v>1950</v>
      </c>
      <c r="K9498" s="221">
        <v>3</v>
      </c>
      <c r="L9498" s="221">
        <v>5850</v>
      </c>
    </row>
    <row r="9499" spans="1:12" s="167" customFormat="1">
      <c r="A9499" s="218" t="str">
        <f t="shared" si="62"/>
        <v>O221108058777일반상품</v>
      </c>
      <c r="B9499" s="219" t="s">
        <v>9507</v>
      </c>
      <c r="C9499" s="219" t="s">
        <v>8023</v>
      </c>
      <c r="D9499" s="219" t="s">
        <v>8065</v>
      </c>
      <c r="E9499" s="219" t="s">
        <v>6392</v>
      </c>
      <c r="F9499" s="219" t="s">
        <v>7718</v>
      </c>
      <c r="G9499" s="219" t="s">
        <v>9539</v>
      </c>
      <c r="H9499" s="219" t="s">
        <v>5990</v>
      </c>
      <c r="I9499" s="220" t="s">
        <v>7270</v>
      </c>
      <c r="J9499" s="221">
        <v>1270</v>
      </c>
      <c r="K9499" s="221">
        <v>3</v>
      </c>
      <c r="L9499" s="221">
        <v>3810</v>
      </c>
    </row>
    <row r="9500" spans="1:12" s="167" customFormat="1">
      <c r="A9500" s="218" t="str">
        <f t="shared" si="62"/>
        <v>O221108058777일반상품</v>
      </c>
      <c r="B9500" s="219" t="s">
        <v>9507</v>
      </c>
      <c r="C9500" s="219" t="s">
        <v>8023</v>
      </c>
      <c r="D9500" s="219" t="s">
        <v>8065</v>
      </c>
      <c r="E9500" s="219" t="s">
        <v>6392</v>
      </c>
      <c r="F9500" s="219" t="s">
        <v>7718</v>
      </c>
      <c r="G9500" s="219" t="s">
        <v>9539</v>
      </c>
      <c r="H9500" s="219" t="s">
        <v>5990</v>
      </c>
      <c r="I9500" s="220" t="s">
        <v>8422</v>
      </c>
      <c r="J9500" s="221">
        <v>4700</v>
      </c>
      <c r="K9500" s="221">
        <v>3</v>
      </c>
      <c r="L9500" s="221">
        <v>14100</v>
      </c>
    </row>
    <row r="9501" spans="1:12" s="167" customFormat="1">
      <c r="A9501" s="218" t="str">
        <f t="shared" si="62"/>
        <v>O221108058777일반상품</v>
      </c>
      <c r="B9501" s="219" t="s">
        <v>9507</v>
      </c>
      <c r="C9501" s="219" t="s">
        <v>8023</v>
      </c>
      <c r="D9501" s="219" t="s">
        <v>8065</v>
      </c>
      <c r="E9501" s="219" t="s">
        <v>6392</v>
      </c>
      <c r="F9501" s="219" t="s">
        <v>7718</v>
      </c>
      <c r="G9501" s="219" t="s">
        <v>9539</v>
      </c>
      <c r="H9501" s="219" t="s">
        <v>5990</v>
      </c>
      <c r="I9501" s="220" t="s">
        <v>8823</v>
      </c>
      <c r="J9501" s="221">
        <v>500</v>
      </c>
      <c r="K9501" s="221">
        <v>1</v>
      </c>
      <c r="L9501" s="221">
        <v>500</v>
      </c>
    </row>
    <row r="9502" spans="1:12" s="167" customFormat="1">
      <c r="A9502" s="218" t="str">
        <f t="shared" si="62"/>
        <v>O221108058777일반상품</v>
      </c>
      <c r="B9502" s="219" t="s">
        <v>9507</v>
      </c>
      <c r="C9502" s="219" t="s">
        <v>8023</v>
      </c>
      <c r="D9502" s="219" t="s">
        <v>8065</v>
      </c>
      <c r="E9502" s="219" t="s">
        <v>6392</v>
      </c>
      <c r="F9502" s="219" t="s">
        <v>7718</v>
      </c>
      <c r="G9502" s="219" t="s">
        <v>9539</v>
      </c>
      <c r="H9502" s="219" t="s">
        <v>5990</v>
      </c>
      <c r="I9502" s="220" t="s">
        <v>8554</v>
      </c>
      <c r="J9502" s="221">
        <v>6600</v>
      </c>
      <c r="K9502" s="221">
        <v>2</v>
      </c>
      <c r="L9502" s="221">
        <v>13200</v>
      </c>
    </row>
    <row r="9503" spans="1:12" s="167" customFormat="1">
      <c r="A9503" s="218" t="str">
        <f t="shared" si="62"/>
        <v>O221108058777일반상품</v>
      </c>
      <c r="B9503" s="219" t="s">
        <v>9507</v>
      </c>
      <c r="C9503" s="219" t="s">
        <v>8023</v>
      </c>
      <c r="D9503" s="219" t="s">
        <v>8065</v>
      </c>
      <c r="E9503" s="219" t="s">
        <v>6392</v>
      </c>
      <c r="F9503" s="219" t="s">
        <v>7718</v>
      </c>
      <c r="G9503" s="219" t="s">
        <v>9539</v>
      </c>
      <c r="H9503" s="219" t="s">
        <v>5990</v>
      </c>
      <c r="I9503" s="220" t="s">
        <v>7980</v>
      </c>
      <c r="J9503" s="221">
        <v>4200</v>
      </c>
      <c r="K9503" s="221">
        <v>1</v>
      </c>
      <c r="L9503" s="221">
        <v>4200</v>
      </c>
    </row>
    <row r="9504" spans="1:12" s="167" customFormat="1">
      <c r="A9504" s="218" t="str">
        <f t="shared" si="62"/>
        <v>O221108058777일반상품</v>
      </c>
      <c r="B9504" s="219" t="s">
        <v>9507</v>
      </c>
      <c r="C9504" s="219" t="s">
        <v>8023</v>
      </c>
      <c r="D9504" s="219" t="s">
        <v>8065</v>
      </c>
      <c r="E9504" s="219" t="s">
        <v>6392</v>
      </c>
      <c r="F9504" s="219" t="s">
        <v>7718</v>
      </c>
      <c r="G9504" s="219" t="s">
        <v>9539</v>
      </c>
      <c r="H9504" s="219" t="s">
        <v>5990</v>
      </c>
      <c r="I9504" s="220" t="s">
        <v>8383</v>
      </c>
      <c r="J9504" s="221">
        <v>5090</v>
      </c>
      <c r="K9504" s="221">
        <v>1</v>
      </c>
      <c r="L9504" s="221">
        <v>5090</v>
      </c>
    </row>
    <row r="9505" spans="1:12" s="167" customFormat="1">
      <c r="A9505" s="218" t="str">
        <f t="shared" si="62"/>
        <v>O221108058777일반상품</v>
      </c>
      <c r="B9505" s="219" t="s">
        <v>9507</v>
      </c>
      <c r="C9505" s="219" t="s">
        <v>8023</v>
      </c>
      <c r="D9505" s="219" t="s">
        <v>8065</v>
      </c>
      <c r="E9505" s="219" t="s">
        <v>6392</v>
      </c>
      <c r="F9505" s="219" t="s">
        <v>7718</v>
      </c>
      <c r="G9505" s="219" t="s">
        <v>9539</v>
      </c>
      <c r="H9505" s="219" t="s">
        <v>5990</v>
      </c>
      <c r="I9505" s="220" t="s">
        <v>7224</v>
      </c>
      <c r="J9505" s="221">
        <v>4430</v>
      </c>
      <c r="K9505" s="221">
        <v>1</v>
      </c>
      <c r="L9505" s="221">
        <v>4430</v>
      </c>
    </row>
    <row r="9506" spans="1:12" s="167" customFormat="1">
      <c r="A9506" s="218" t="str">
        <f t="shared" si="62"/>
        <v>O221108058777일반상품</v>
      </c>
      <c r="B9506" s="219" t="s">
        <v>9507</v>
      </c>
      <c r="C9506" s="219" t="s">
        <v>8023</v>
      </c>
      <c r="D9506" s="219" t="s">
        <v>8065</v>
      </c>
      <c r="E9506" s="219" t="s">
        <v>6392</v>
      </c>
      <c r="F9506" s="219" t="s">
        <v>7718</v>
      </c>
      <c r="G9506" s="219" t="s">
        <v>9539</v>
      </c>
      <c r="H9506" s="219" t="s">
        <v>5990</v>
      </c>
      <c r="I9506" s="220" t="s">
        <v>7196</v>
      </c>
      <c r="J9506" s="221">
        <v>7030</v>
      </c>
      <c r="K9506" s="221">
        <v>7</v>
      </c>
      <c r="L9506" s="221">
        <v>49210</v>
      </c>
    </row>
    <row r="9507" spans="1:12" s="167" customFormat="1">
      <c r="A9507" s="218" t="str">
        <f t="shared" si="62"/>
        <v>O221108058777일반상품</v>
      </c>
      <c r="B9507" s="219" t="s">
        <v>9507</v>
      </c>
      <c r="C9507" s="219" t="s">
        <v>8023</v>
      </c>
      <c r="D9507" s="219" t="s">
        <v>8065</v>
      </c>
      <c r="E9507" s="219" t="s">
        <v>6392</v>
      </c>
      <c r="F9507" s="219" t="s">
        <v>7718</v>
      </c>
      <c r="G9507" s="219" t="s">
        <v>9539</v>
      </c>
      <c r="H9507" s="219" t="s">
        <v>5990</v>
      </c>
      <c r="I9507" s="220" t="s">
        <v>8695</v>
      </c>
      <c r="J9507" s="221">
        <v>1100</v>
      </c>
      <c r="K9507" s="221">
        <v>1</v>
      </c>
      <c r="L9507" s="221">
        <v>1100</v>
      </c>
    </row>
    <row r="9508" spans="1:12" s="167" customFormat="1">
      <c r="A9508" s="218" t="str">
        <f t="shared" si="62"/>
        <v>O221108058777일반상품</v>
      </c>
      <c r="B9508" s="219" t="s">
        <v>9507</v>
      </c>
      <c r="C9508" s="219" t="s">
        <v>8023</v>
      </c>
      <c r="D9508" s="219" t="s">
        <v>8065</v>
      </c>
      <c r="E9508" s="219" t="s">
        <v>6392</v>
      </c>
      <c r="F9508" s="219" t="s">
        <v>7718</v>
      </c>
      <c r="G9508" s="219" t="s">
        <v>9539</v>
      </c>
      <c r="H9508" s="219" t="s">
        <v>5990</v>
      </c>
      <c r="I9508" s="220" t="s">
        <v>8967</v>
      </c>
      <c r="J9508" s="221">
        <v>7100</v>
      </c>
      <c r="K9508" s="221">
        <v>2</v>
      </c>
      <c r="L9508" s="221">
        <v>14200</v>
      </c>
    </row>
    <row r="9509" spans="1:12" s="167" customFormat="1">
      <c r="A9509" s="218" t="str">
        <f t="shared" si="62"/>
        <v>O221108058777일반상품</v>
      </c>
      <c r="B9509" s="219" t="s">
        <v>9507</v>
      </c>
      <c r="C9509" s="219" t="s">
        <v>8023</v>
      </c>
      <c r="D9509" s="219" t="s">
        <v>8065</v>
      </c>
      <c r="E9509" s="219" t="s">
        <v>6392</v>
      </c>
      <c r="F9509" s="219" t="s">
        <v>7718</v>
      </c>
      <c r="G9509" s="219" t="s">
        <v>9539</v>
      </c>
      <c r="H9509" s="219" t="s">
        <v>5990</v>
      </c>
      <c r="I9509" s="220" t="s">
        <v>8348</v>
      </c>
      <c r="J9509" s="221">
        <v>7900</v>
      </c>
      <c r="K9509" s="221">
        <v>1</v>
      </c>
      <c r="L9509" s="221">
        <v>7900</v>
      </c>
    </row>
    <row r="9510" spans="1:12" s="167" customFormat="1">
      <c r="A9510" s="218" t="str">
        <f t="shared" si="62"/>
        <v>O221108058777일반상품</v>
      </c>
      <c r="B9510" s="219" t="s">
        <v>9507</v>
      </c>
      <c r="C9510" s="219" t="s">
        <v>8023</v>
      </c>
      <c r="D9510" s="219" t="s">
        <v>8065</v>
      </c>
      <c r="E9510" s="219" t="s">
        <v>6392</v>
      </c>
      <c r="F9510" s="219" t="s">
        <v>7718</v>
      </c>
      <c r="G9510" s="219" t="s">
        <v>9539</v>
      </c>
      <c r="H9510" s="219" t="s">
        <v>5990</v>
      </c>
      <c r="I9510" s="220" t="s">
        <v>8986</v>
      </c>
      <c r="J9510" s="221">
        <v>4500</v>
      </c>
      <c r="K9510" s="221">
        <v>1</v>
      </c>
      <c r="L9510" s="221">
        <v>4500</v>
      </c>
    </row>
    <row r="9511" spans="1:12" s="167" customFormat="1">
      <c r="A9511" s="218" t="str">
        <f t="shared" si="62"/>
        <v>O221108058777일반상품</v>
      </c>
      <c r="B9511" s="219" t="s">
        <v>9507</v>
      </c>
      <c r="C9511" s="219" t="s">
        <v>8023</v>
      </c>
      <c r="D9511" s="219" t="s">
        <v>8065</v>
      </c>
      <c r="E9511" s="219" t="s">
        <v>6392</v>
      </c>
      <c r="F9511" s="219" t="s">
        <v>7718</v>
      </c>
      <c r="G9511" s="219" t="s">
        <v>9539</v>
      </c>
      <c r="H9511" s="219" t="s">
        <v>5990</v>
      </c>
      <c r="I9511" s="220" t="s">
        <v>8876</v>
      </c>
      <c r="J9511" s="221">
        <v>11000</v>
      </c>
      <c r="K9511" s="221">
        <v>1</v>
      </c>
      <c r="L9511" s="221">
        <v>11000</v>
      </c>
    </row>
    <row r="9512" spans="1:12" s="167" customFormat="1">
      <c r="A9512" s="218" t="str">
        <f t="shared" si="62"/>
        <v>O221108058777일반상품</v>
      </c>
      <c r="B9512" s="219" t="s">
        <v>9507</v>
      </c>
      <c r="C9512" s="219" t="s">
        <v>8023</v>
      </c>
      <c r="D9512" s="219" t="s">
        <v>8065</v>
      </c>
      <c r="E9512" s="219" t="s">
        <v>6392</v>
      </c>
      <c r="F9512" s="219" t="s">
        <v>7718</v>
      </c>
      <c r="G9512" s="219" t="s">
        <v>9539</v>
      </c>
      <c r="H9512" s="219" t="s">
        <v>5990</v>
      </c>
      <c r="I9512" s="220" t="s">
        <v>7247</v>
      </c>
      <c r="J9512" s="221">
        <v>11000</v>
      </c>
      <c r="K9512" s="221">
        <v>1</v>
      </c>
      <c r="L9512" s="221">
        <v>11000</v>
      </c>
    </row>
    <row r="9513" spans="1:12" s="167" customFormat="1">
      <c r="A9513" s="218" t="str">
        <f t="shared" si="62"/>
        <v>O221108058777일반상품</v>
      </c>
      <c r="B9513" s="219" t="s">
        <v>9507</v>
      </c>
      <c r="C9513" s="219" t="s">
        <v>8023</v>
      </c>
      <c r="D9513" s="219" t="s">
        <v>8065</v>
      </c>
      <c r="E9513" s="219" t="s">
        <v>6392</v>
      </c>
      <c r="F9513" s="219" t="s">
        <v>7718</v>
      </c>
      <c r="G9513" s="219" t="s">
        <v>9539</v>
      </c>
      <c r="H9513" s="219" t="s">
        <v>5990</v>
      </c>
      <c r="I9513" s="220" t="s">
        <v>8663</v>
      </c>
      <c r="J9513" s="221">
        <v>2200</v>
      </c>
      <c r="K9513" s="221">
        <v>4</v>
      </c>
      <c r="L9513" s="221">
        <v>8800</v>
      </c>
    </row>
    <row r="9514" spans="1:12" s="167" customFormat="1">
      <c r="A9514" s="218" t="str">
        <f t="shared" si="62"/>
        <v>O221108058777일반상품</v>
      </c>
      <c r="B9514" s="219" t="s">
        <v>9507</v>
      </c>
      <c r="C9514" s="219" t="s">
        <v>8023</v>
      </c>
      <c r="D9514" s="219" t="s">
        <v>8065</v>
      </c>
      <c r="E9514" s="219" t="s">
        <v>6392</v>
      </c>
      <c r="F9514" s="219" t="s">
        <v>7718</v>
      </c>
      <c r="G9514" s="219" t="s">
        <v>9539</v>
      </c>
      <c r="H9514" s="219" t="s">
        <v>5990</v>
      </c>
      <c r="I9514" s="220" t="s">
        <v>8399</v>
      </c>
      <c r="J9514" s="221">
        <v>18090</v>
      </c>
      <c r="K9514" s="221">
        <v>1</v>
      </c>
      <c r="L9514" s="221">
        <v>18090</v>
      </c>
    </row>
    <row r="9515" spans="1:12" s="167" customFormat="1">
      <c r="A9515" s="218" t="str">
        <f t="shared" si="62"/>
        <v>O221108058777일반상품</v>
      </c>
      <c r="B9515" s="219" t="s">
        <v>9507</v>
      </c>
      <c r="C9515" s="219" t="s">
        <v>8023</v>
      </c>
      <c r="D9515" s="219" t="s">
        <v>8065</v>
      </c>
      <c r="E9515" s="219" t="s">
        <v>6392</v>
      </c>
      <c r="F9515" s="219" t="s">
        <v>7718</v>
      </c>
      <c r="G9515" s="219" t="s">
        <v>9539</v>
      </c>
      <c r="H9515" s="219" t="s">
        <v>5990</v>
      </c>
      <c r="I9515" s="220" t="s">
        <v>8642</v>
      </c>
      <c r="J9515" s="221">
        <v>4220</v>
      </c>
      <c r="K9515" s="221">
        <v>3</v>
      </c>
      <c r="L9515" s="221">
        <v>12660</v>
      </c>
    </row>
    <row r="9516" spans="1:12" s="167" customFormat="1">
      <c r="A9516" s="218" t="str">
        <f t="shared" si="62"/>
        <v>O221108058777일반상품</v>
      </c>
      <c r="B9516" s="219" t="s">
        <v>9507</v>
      </c>
      <c r="C9516" s="219" t="s">
        <v>8023</v>
      </c>
      <c r="D9516" s="219" t="s">
        <v>8065</v>
      </c>
      <c r="E9516" s="219" t="s">
        <v>6392</v>
      </c>
      <c r="F9516" s="219" t="s">
        <v>7718</v>
      </c>
      <c r="G9516" s="219" t="s">
        <v>9539</v>
      </c>
      <c r="H9516" s="219" t="s">
        <v>5990</v>
      </c>
      <c r="I9516" s="220" t="s">
        <v>7259</v>
      </c>
      <c r="J9516" s="221">
        <v>5850</v>
      </c>
      <c r="K9516" s="221">
        <v>1</v>
      </c>
      <c r="L9516" s="221">
        <v>5850</v>
      </c>
    </row>
    <row r="9517" spans="1:12" s="167" customFormat="1">
      <c r="A9517" s="218" t="str">
        <f t="shared" si="62"/>
        <v>O221108058777일반상품</v>
      </c>
      <c r="B9517" s="219" t="s">
        <v>9507</v>
      </c>
      <c r="C9517" s="219" t="s">
        <v>8023</v>
      </c>
      <c r="D9517" s="219" t="s">
        <v>8065</v>
      </c>
      <c r="E9517" s="219" t="s">
        <v>6392</v>
      </c>
      <c r="F9517" s="219" t="s">
        <v>7718</v>
      </c>
      <c r="G9517" s="219" t="s">
        <v>9539</v>
      </c>
      <c r="H9517" s="219" t="s">
        <v>5990</v>
      </c>
      <c r="I9517" s="220" t="s">
        <v>8400</v>
      </c>
      <c r="J9517" s="221">
        <v>1270</v>
      </c>
      <c r="K9517" s="221">
        <v>2</v>
      </c>
      <c r="L9517" s="221">
        <v>2540</v>
      </c>
    </row>
    <row r="9518" spans="1:12" s="167" customFormat="1">
      <c r="A9518" s="218" t="str">
        <f t="shared" ref="A9518:A9645" si="63">B9518&amp;H9518</f>
        <v>O221108058777일반상품</v>
      </c>
      <c r="B9518" s="219" t="s">
        <v>9507</v>
      </c>
      <c r="C9518" s="219" t="s">
        <v>8023</v>
      </c>
      <c r="D9518" s="219" t="s">
        <v>8065</v>
      </c>
      <c r="E9518" s="219" t="s">
        <v>6392</v>
      </c>
      <c r="F9518" s="219" t="s">
        <v>7718</v>
      </c>
      <c r="G9518" s="219" t="s">
        <v>9539</v>
      </c>
      <c r="H9518" s="219" t="s">
        <v>5990</v>
      </c>
      <c r="I9518" s="220" t="s">
        <v>7205</v>
      </c>
      <c r="J9518" s="221">
        <v>5430</v>
      </c>
      <c r="K9518" s="221">
        <v>1</v>
      </c>
      <c r="L9518" s="221">
        <v>5430</v>
      </c>
    </row>
    <row r="9519" spans="1:12" s="167" customFormat="1">
      <c r="A9519" s="218" t="str">
        <f t="shared" si="63"/>
        <v>O221108058777일반상품</v>
      </c>
      <c r="B9519" s="219" t="s">
        <v>9507</v>
      </c>
      <c r="C9519" s="219" t="s">
        <v>8023</v>
      </c>
      <c r="D9519" s="219" t="s">
        <v>8065</v>
      </c>
      <c r="E9519" s="219" t="s">
        <v>6392</v>
      </c>
      <c r="F9519" s="219" t="s">
        <v>7718</v>
      </c>
      <c r="G9519" s="219" t="s">
        <v>9539</v>
      </c>
      <c r="H9519" s="219" t="s">
        <v>5990</v>
      </c>
      <c r="I9519" s="220" t="s">
        <v>8439</v>
      </c>
      <c r="J9519" s="221">
        <v>3020</v>
      </c>
      <c r="K9519" s="221">
        <v>3</v>
      </c>
      <c r="L9519" s="221">
        <v>9060</v>
      </c>
    </row>
    <row r="9520" spans="1:12" s="167" customFormat="1">
      <c r="A9520" s="218" t="str">
        <f t="shared" si="63"/>
        <v>O221108058777일반상품</v>
      </c>
      <c r="B9520" s="219" t="s">
        <v>9507</v>
      </c>
      <c r="C9520" s="219" t="s">
        <v>8023</v>
      </c>
      <c r="D9520" s="219" t="s">
        <v>8065</v>
      </c>
      <c r="E9520" s="219" t="s">
        <v>6392</v>
      </c>
      <c r="F9520" s="219" t="s">
        <v>7718</v>
      </c>
      <c r="G9520" s="219" t="s">
        <v>9539</v>
      </c>
      <c r="H9520" s="219" t="s">
        <v>5990</v>
      </c>
      <c r="I9520" s="220" t="s">
        <v>8807</v>
      </c>
      <c r="J9520" s="221">
        <v>3020</v>
      </c>
      <c r="K9520" s="221">
        <v>4</v>
      </c>
      <c r="L9520" s="221">
        <v>12080</v>
      </c>
    </row>
    <row r="9521" spans="1:12" s="167" customFormat="1">
      <c r="A9521" s="218" t="str">
        <f t="shared" si="63"/>
        <v>O221108058777일반상품</v>
      </c>
      <c r="B9521" s="219" t="s">
        <v>9507</v>
      </c>
      <c r="C9521" s="219" t="s">
        <v>8023</v>
      </c>
      <c r="D9521" s="219" t="s">
        <v>8065</v>
      </c>
      <c r="E9521" s="219" t="s">
        <v>6392</v>
      </c>
      <c r="F9521" s="219" t="s">
        <v>7718</v>
      </c>
      <c r="G9521" s="219" t="s">
        <v>9539</v>
      </c>
      <c r="H9521" s="219" t="s">
        <v>5990</v>
      </c>
      <c r="I9521" s="220" t="s">
        <v>8820</v>
      </c>
      <c r="J9521" s="221">
        <v>15800</v>
      </c>
      <c r="K9521" s="221">
        <v>1</v>
      </c>
      <c r="L9521" s="221">
        <v>15800</v>
      </c>
    </row>
    <row r="9522" spans="1:12" s="167" customFormat="1">
      <c r="A9522" s="218" t="str">
        <f t="shared" si="63"/>
        <v>O221108058777일반상품</v>
      </c>
      <c r="B9522" s="219" t="s">
        <v>9507</v>
      </c>
      <c r="C9522" s="219" t="s">
        <v>8023</v>
      </c>
      <c r="D9522" s="219" t="s">
        <v>8065</v>
      </c>
      <c r="E9522" s="219" t="s">
        <v>6392</v>
      </c>
      <c r="F9522" s="219" t="s">
        <v>7718</v>
      </c>
      <c r="G9522" s="219" t="s">
        <v>9539</v>
      </c>
      <c r="H9522" s="219" t="s">
        <v>5990</v>
      </c>
      <c r="I9522" s="220" t="s">
        <v>8404</v>
      </c>
      <c r="J9522" s="221">
        <v>10850</v>
      </c>
      <c r="K9522" s="221">
        <v>1</v>
      </c>
      <c r="L9522" s="221">
        <v>10850</v>
      </c>
    </row>
    <row r="9523" spans="1:12" s="167" customFormat="1">
      <c r="A9523" s="218" t="str">
        <f t="shared" si="63"/>
        <v>O221108058777일반상품</v>
      </c>
      <c r="B9523" s="219" t="s">
        <v>9507</v>
      </c>
      <c r="C9523" s="219" t="s">
        <v>8023</v>
      </c>
      <c r="D9523" s="219" t="s">
        <v>8065</v>
      </c>
      <c r="E9523" s="219" t="s">
        <v>6392</v>
      </c>
      <c r="F9523" s="219" t="s">
        <v>7718</v>
      </c>
      <c r="G9523" s="219" t="s">
        <v>9539</v>
      </c>
      <c r="H9523" s="219" t="s">
        <v>5990</v>
      </c>
      <c r="I9523" s="220" t="s">
        <v>8672</v>
      </c>
      <c r="J9523" s="221">
        <v>3020</v>
      </c>
      <c r="K9523" s="221">
        <v>3</v>
      </c>
      <c r="L9523" s="221">
        <v>9060</v>
      </c>
    </row>
    <row r="9524" spans="1:12" s="167" customFormat="1">
      <c r="A9524" s="218" t="str">
        <f t="shared" si="63"/>
        <v>O221108058777일반상품</v>
      </c>
      <c r="B9524" s="219" t="s">
        <v>9507</v>
      </c>
      <c r="C9524" s="219" t="s">
        <v>8023</v>
      </c>
      <c r="D9524" s="219" t="s">
        <v>8065</v>
      </c>
      <c r="E9524" s="219" t="s">
        <v>6392</v>
      </c>
      <c r="F9524" s="219" t="s">
        <v>7718</v>
      </c>
      <c r="G9524" s="219" t="s">
        <v>9539</v>
      </c>
      <c r="H9524" s="219" t="s">
        <v>5990</v>
      </c>
      <c r="I9524" s="220" t="s">
        <v>8433</v>
      </c>
      <c r="J9524" s="221">
        <v>3170</v>
      </c>
      <c r="K9524" s="221">
        <v>3</v>
      </c>
      <c r="L9524" s="221">
        <v>9510</v>
      </c>
    </row>
    <row r="9525" spans="1:12" s="167" customFormat="1">
      <c r="A9525" s="218" t="str">
        <f t="shared" si="63"/>
        <v>O221108058777일반상품</v>
      </c>
      <c r="B9525" s="219" t="s">
        <v>9507</v>
      </c>
      <c r="C9525" s="219" t="s">
        <v>8023</v>
      </c>
      <c r="D9525" s="219" t="s">
        <v>8065</v>
      </c>
      <c r="E9525" s="219" t="s">
        <v>6392</v>
      </c>
      <c r="F9525" s="219" t="s">
        <v>7718</v>
      </c>
      <c r="G9525" s="219" t="s">
        <v>9539</v>
      </c>
      <c r="H9525" s="219" t="s">
        <v>5990</v>
      </c>
      <c r="I9525" s="220" t="s">
        <v>8380</v>
      </c>
      <c r="J9525" s="221">
        <v>4450</v>
      </c>
      <c r="K9525" s="221">
        <v>1</v>
      </c>
      <c r="L9525" s="221">
        <v>4450</v>
      </c>
    </row>
    <row r="9526" spans="1:12" s="167" customFormat="1">
      <c r="A9526" s="218" t="str">
        <f t="shared" si="63"/>
        <v>O221108058777일반상품</v>
      </c>
      <c r="B9526" s="219" t="s">
        <v>9507</v>
      </c>
      <c r="C9526" s="219" t="s">
        <v>8023</v>
      </c>
      <c r="D9526" s="219" t="s">
        <v>8065</v>
      </c>
      <c r="E9526" s="219" t="s">
        <v>6392</v>
      </c>
      <c r="F9526" s="219" t="s">
        <v>7718</v>
      </c>
      <c r="G9526" s="219" t="s">
        <v>9539</v>
      </c>
      <c r="H9526" s="219" t="s">
        <v>5990</v>
      </c>
      <c r="I9526" s="220" t="s">
        <v>7216</v>
      </c>
      <c r="J9526" s="221">
        <v>3930</v>
      </c>
      <c r="K9526" s="221">
        <v>1</v>
      </c>
      <c r="L9526" s="221">
        <v>3930</v>
      </c>
    </row>
    <row r="9527" spans="1:12" s="167" customFormat="1">
      <c r="A9527" s="218" t="str">
        <f t="shared" si="63"/>
        <v>O221108058777일반상품</v>
      </c>
      <c r="B9527" s="219" t="s">
        <v>9507</v>
      </c>
      <c r="C9527" s="219" t="s">
        <v>8023</v>
      </c>
      <c r="D9527" s="219" t="s">
        <v>8065</v>
      </c>
      <c r="E9527" s="219" t="s">
        <v>6392</v>
      </c>
      <c r="F9527" s="219" t="s">
        <v>7718</v>
      </c>
      <c r="G9527" s="219" t="s">
        <v>9539</v>
      </c>
      <c r="H9527" s="219" t="s">
        <v>5990</v>
      </c>
      <c r="I9527" s="220" t="s">
        <v>7202</v>
      </c>
      <c r="J9527" s="221">
        <v>5200</v>
      </c>
      <c r="K9527" s="221">
        <v>4</v>
      </c>
      <c r="L9527" s="221">
        <v>20800</v>
      </c>
    </row>
    <row r="9528" spans="1:12" s="167" customFormat="1">
      <c r="A9528" s="218" t="str">
        <f t="shared" si="63"/>
        <v>O221108058777일반상품</v>
      </c>
      <c r="B9528" s="219" t="s">
        <v>9507</v>
      </c>
      <c r="C9528" s="219" t="s">
        <v>8023</v>
      </c>
      <c r="D9528" s="219" t="s">
        <v>8065</v>
      </c>
      <c r="E9528" s="219" t="s">
        <v>6392</v>
      </c>
      <c r="F9528" s="219" t="s">
        <v>7718</v>
      </c>
      <c r="G9528" s="219" t="s">
        <v>9539</v>
      </c>
      <c r="H9528" s="219" t="s">
        <v>5990</v>
      </c>
      <c r="I9528" s="220" t="s">
        <v>8394</v>
      </c>
      <c r="J9528" s="221">
        <v>1000</v>
      </c>
      <c r="K9528" s="221">
        <v>1</v>
      </c>
      <c r="L9528" s="221">
        <v>1000</v>
      </c>
    </row>
    <row r="9529" spans="1:12" s="167" customFormat="1">
      <c r="A9529" s="218" t="str">
        <f t="shared" si="63"/>
        <v>O221108058773일반상품</v>
      </c>
      <c r="B9529" s="219" t="s">
        <v>9508</v>
      </c>
      <c r="C9529" s="219" t="s">
        <v>8023</v>
      </c>
      <c r="D9529" s="219" t="s">
        <v>8065</v>
      </c>
      <c r="E9529" s="219" t="s">
        <v>6392</v>
      </c>
      <c r="F9529" s="219" t="s">
        <v>7718</v>
      </c>
      <c r="G9529" s="219" t="s">
        <v>9540</v>
      </c>
      <c r="H9529" s="219" t="s">
        <v>5990</v>
      </c>
      <c r="I9529" s="220" t="s">
        <v>8742</v>
      </c>
      <c r="J9529" s="221">
        <v>15770</v>
      </c>
      <c r="K9529" s="221">
        <v>1</v>
      </c>
      <c r="L9529" s="221">
        <v>15770</v>
      </c>
    </row>
    <row r="9530" spans="1:12" s="167" customFormat="1">
      <c r="A9530" s="218" t="str">
        <f t="shared" si="63"/>
        <v>O221108058773일반상품</v>
      </c>
      <c r="B9530" s="219" t="s">
        <v>9508</v>
      </c>
      <c r="C9530" s="219" t="s">
        <v>8023</v>
      </c>
      <c r="D9530" s="219" t="s">
        <v>8065</v>
      </c>
      <c r="E9530" s="219" t="s">
        <v>6392</v>
      </c>
      <c r="F9530" s="219" t="s">
        <v>7718</v>
      </c>
      <c r="G9530" s="219" t="s">
        <v>9540</v>
      </c>
      <c r="H9530" s="219" t="s">
        <v>5990</v>
      </c>
      <c r="I9530" s="220" t="s">
        <v>8414</v>
      </c>
      <c r="J9530" s="221">
        <v>142000</v>
      </c>
      <c r="K9530" s="221">
        <v>2</v>
      </c>
      <c r="L9530" s="221">
        <v>284000</v>
      </c>
    </row>
    <row r="9531" spans="1:12" s="167" customFormat="1">
      <c r="A9531" s="218" t="str">
        <f t="shared" si="63"/>
        <v>O221107058753일반상품</v>
      </c>
      <c r="B9531" s="219" t="s">
        <v>9509</v>
      </c>
      <c r="C9531" s="219" t="s">
        <v>8023</v>
      </c>
      <c r="D9531" s="219" t="s">
        <v>8065</v>
      </c>
      <c r="E9531" s="219" t="s">
        <v>6392</v>
      </c>
      <c r="F9531" s="219" t="s">
        <v>7718</v>
      </c>
      <c r="G9531" s="219" t="s">
        <v>9541</v>
      </c>
      <c r="H9531" s="219" t="s">
        <v>5990</v>
      </c>
      <c r="I9531" s="220" t="s">
        <v>8410</v>
      </c>
      <c r="J9531" s="221">
        <v>4164</v>
      </c>
      <c r="K9531" s="221">
        <v>2</v>
      </c>
      <c r="L9531" s="221">
        <v>8328</v>
      </c>
    </row>
    <row r="9532" spans="1:12" s="167" customFormat="1">
      <c r="A9532" s="218" t="str">
        <f t="shared" si="63"/>
        <v>O221107058753일반상품</v>
      </c>
      <c r="B9532" s="219" t="s">
        <v>9509</v>
      </c>
      <c r="C9532" s="219" t="s">
        <v>8023</v>
      </c>
      <c r="D9532" s="219" t="s">
        <v>8065</v>
      </c>
      <c r="E9532" s="219" t="s">
        <v>6392</v>
      </c>
      <c r="F9532" s="219" t="s">
        <v>7718</v>
      </c>
      <c r="G9532" s="219" t="s">
        <v>9541</v>
      </c>
      <c r="H9532" s="219" t="s">
        <v>5990</v>
      </c>
      <c r="I9532" s="220" t="s">
        <v>9731</v>
      </c>
      <c r="J9532" s="221">
        <v>4500</v>
      </c>
      <c r="K9532" s="221">
        <v>1</v>
      </c>
      <c r="L9532" s="221">
        <v>4500</v>
      </c>
    </row>
    <row r="9533" spans="1:12" s="167" customFormat="1">
      <c r="A9533" s="218" t="str">
        <f t="shared" si="63"/>
        <v>O221107058753일반상품</v>
      </c>
      <c r="B9533" s="219" t="s">
        <v>9509</v>
      </c>
      <c r="C9533" s="219" t="s">
        <v>8023</v>
      </c>
      <c r="D9533" s="219" t="s">
        <v>8065</v>
      </c>
      <c r="E9533" s="219" t="s">
        <v>6392</v>
      </c>
      <c r="F9533" s="219" t="s">
        <v>7718</v>
      </c>
      <c r="G9533" s="219" t="s">
        <v>9541</v>
      </c>
      <c r="H9533" s="219" t="s">
        <v>5990</v>
      </c>
      <c r="I9533" s="220" t="s">
        <v>8460</v>
      </c>
      <c r="J9533" s="221">
        <v>3200</v>
      </c>
      <c r="K9533" s="221">
        <v>1</v>
      </c>
      <c r="L9533" s="221">
        <v>3200</v>
      </c>
    </row>
    <row r="9534" spans="1:12" s="167" customFormat="1">
      <c r="A9534" s="218" t="str">
        <f t="shared" si="63"/>
        <v>O221107058753일반상품</v>
      </c>
      <c r="B9534" s="219" t="s">
        <v>9509</v>
      </c>
      <c r="C9534" s="219" t="s">
        <v>8023</v>
      </c>
      <c r="D9534" s="219" t="s">
        <v>8065</v>
      </c>
      <c r="E9534" s="219" t="s">
        <v>6392</v>
      </c>
      <c r="F9534" s="219" t="s">
        <v>7718</v>
      </c>
      <c r="G9534" s="219" t="s">
        <v>9541</v>
      </c>
      <c r="H9534" s="219" t="s">
        <v>5990</v>
      </c>
      <c r="I9534" s="220" t="s">
        <v>8518</v>
      </c>
      <c r="J9534" s="221">
        <v>4150</v>
      </c>
      <c r="K9534" s="221">
        <v>1</v>
      </c>
      <c r="L9534" s="221">
        <v>4150</v>
      </c>
    </row>
    <row r="9535" spans="1:12" s="167" customFormat="1">
      <c r="A9535" s="218" t="str">
        <f t="shared" si="63"/>
        <v>O221107058753일반상품</v>
      </c>
      <c r="B9535" s="219" t="s">
        <v>9509</v>
      </c>
      <c r="C9535" s="219" t="s">
        <v>8023</v>
      </c>
      <c r="D9535" s="219" t="s">
        <v>8065</v>
      </c>
      <c r="E9535" s="219" t="s">
        <v>6392</v>
      </c>
      <c r="F9535" s="219" t="s">
        <v>7718</v>
      </c>
      <c r="G9535" s="219" t="s">
        <v>9541</v>
      </c>
      <c r="H9535" s="219" t="s">
        <v>5990</v>
      </c>
      <c r="I9535" s="220" t="s">
        <v>8519</v>
      </c>
      <c r="J9535" s="221">
        <v>2700</v>
      </c>
      <c r="K9535" s="221">
        <v>1</v>
      </c>
      <c r="L9535" s="221">
        <v>2700</v>
      </c>
    </row>
    <row r="9536" spans="1:12" s="167" customFormat="1">
      <c r="A9536" s="218" t="str">
        <f t="shared" si="63"/>
        <v>O221107058753일반상품</v>
      </c>
      <c r="B9536" s="219" t="s">
        <v>9509</v>
      </c>
      <c r="C9536" s="219" t="s">
        <v>8023</v>
      </c>
      <c r="D9536" s="219" t="s">
        <v>8065</v>
      </c>
      <c r="E9536" s="219" t="s">
        <v>6392</v>
      </c>
      <c r="F9536" s="219" t="s">
        <v>7718</v>
      </c>
      <c r="G9536" s="219" t="s">
        <v>9541</v>
      </c>
      <c r="H9536" s="219" t="s">
        <v>5990</v>
      </c>
      <c r="I9536" s="220" t="s">
        <v>9019</v>
      </c>
      <c r="J9536" s="221">
        <v>23200</v>
      </c>
      <c r="K9536" s="221">
        <v>1</v>
      </c>
      <c r="L9536" s="221">
        <v>23200</v>
      </c>
    </row>
    <row r="9537" spans="1:12" s="167" customFormat="1">
      <c r="A9537" s="218" t="str">
        <f t="shared" si="63"/>
        <v>O221107058753일반상품</v>
      </c>
      <c r="B9537" s="219" t="s">
        <v>9509</v>
      </c>
      <c r="C9537" s="219" t="s">
        <v>8023</v>
      </c>
      <c r="D9537" s="219" t="s">
        <v>8065</v>
      </c>
      <c r="E9537" s="219" t="s">
        <v>6392</v>
      </c>
      <c r="F9537" s="219" t="s">
        <v>7718</v>
      </c>
      <c r="G9537" s="219" t="s">
        <v>9541</v>
      </c>
      <c r="H9537" s="219" t="s">
        <v>5990</v>
      </c>
      <c r="I9537" s="220" t="s">
        <v>9025</v>
      </c>
      <c r="J9537" s="221">
        <v>24200</v>
      </c>
      <c r="K9537" s="221">
        <v>2</v>
      </c>
      <c r="L9537" s="221">
        <v>48400</v>
      </c>
    </row>
    <row r="9538" spans="1:12" s="167" customFormat="1">
      <c r="A9538" s="218" t="str">
        <f t="shared" si="63"/>
        <v>O221107058753일반상품</v>
      </c>
      <c r="B9538" s="219" t="s">
        <v>9509</v>
      </c>
      <c r="C9538" s="219" t="s">
        <v>8023</v>
      </c>
      <c r="D9538" s="219" t="s">
        <v>8065</v>
      </c>
      <c r="E9538" s="219" t="s">
        <v>6392</v>
      </c>
      <c r="F9538" s="219" t="s">
        <v>7718</v>
      </c>
      <c r="G9538" s="219" t="s">
        <v>9541</v>
      </c>
      <c r="H9538" s="219" t="s">
        <v>5990</v>
      </c>
      <c r="I9538" s="220" t="s">
        <v>8412</v>
      </c>
      <c r="J9538" s="221">
        <v>29000</v>
      </c>
      <c r="K9538" s="221">
        <v>1</v>
      </c>
      <c r="L9538" s="221">
        <v>29000</v>
      </c>
    </row>
    <row r="9539" spans="1:12" s="167" customFormat="1">
      <c r="A9539" s="218" t="str">
        <f t="shared" si="63"/>
        <v>O221107058753일반상품</v>
      </c>
      <c r="B9539" s="219" t="s">
        <v>9509</v>
      </c>
      <c r="C9539" s="219" t="s">
        <v>8023</v>
      </c>
      <c r="D9539" s="219" t="s">
        <v>8065</v>
      </c>
      <c r="E9539" s="219" t="s">
        <v>6392</v>
      </c>
      <c r="F9539" s="219" t="s">
        <v>7718</v>
      </c>
      <c r="G9539" s="219" t="s">
        <v>9541</v>
      </c>
      <c r="H9539" s="219" t="s">
        <v>5990</v>
      </c>
      <c r="I9539" s="220" t="s">
        <v>8397</v>
      </c>
      <c r="J9539" s="221">
        <v>10200</v>
      </c>
      <c r="K9539" s="221">
        <v>1</v>
      </c>
      <c r="L9539" s="221">
        <v>10200</v>
      </c>
    </row>
    <row r="9540" spans="1:12" s="167" customFormat="1">
      <c r="A9540" s="218" t="str">
        <f t="shared" si="63"/>
        <v>O221107058753일반상품</v>
      </c>
      <c r="B9540" s="219" t="s">
        <v>9509</v>
      </c>
      <c r="C9540" s="219" t="s">
        <v>8023</v>
      </c>
      <c r="D9540" s="219" t="s">
        <v>8065</v>
      </c>
      <c r="E9540" s="219" t="s">
        <v>6392</v>
      </c>
      <c r="F9540" s="219" t="s">
        <v>7718</v>
      </c>
      <c r="G9540" s="219" t="s">
        <v>9541</v>
      </c>
      <c r="H9540" s="219" t="s">
        <v>5990</v>
      </c>
      <c r="I9540" s="220" t="s">
        <v>8980</v>
      </c>
      <c r="J9540" s="221">
        <v>6200</v>
      </c>
      <c r="K9540" s="221">
        <v>1</v>
      </c>
      <c r="L9540" s="221">
        <v>6200</v>
      </c>
    </row>
    <row r="9541" spans="1:12" s="167" customFormat="1">
      <c r="A9541" s="218" t="str">
        <f t="shared" si="63"/>
        <v>O221107058753일반상품</v>
      </c>
      <c r="B9541" s="219" t="s">
        <v>9509</v>
      </c>
      <c r="C9541" s="219" t="s">
        <v>8023</v>
      </c>
      <c r="D9541" s="219" t="s">
        <v>8065</v>
      </c>
      <c r="E9541" s="219" t="s">
        <v>6392</v>
      </c>
      <c r="F9541" s="219" t="s">
        <v>7718</v>
      </c>
      <c r="G9541" s="219" t="s">
        <v>9541</v>
      </c>
      <c r="H9541" s="219" t="s">
        <v>5990</v>
      </c>
      <c r="I9541" s="220" t="s">
        <v>8453</v>
      </c>
      <c r="J9541" s="221">
        <v>3070</v>
      </c>
      <c r="K9541" s="221">
        <v>2</v>
      </c>
      <c r="L9541" s="221">
        <v>6140</v>
      </c>
    </row>
    <row r="9542" spans="1:12" s="167" customFormat="1">
      <c r="A9542" s="218" t="str">
        <f t="shared" si="63"/>
        <v>O221107058753일반상품</v>
      </c>
      <c r="B9542" s="219" t="s">
        <v>9509</v>
      </c>
      <c r="C9542" s="219" t="s">
        <v>8023</v>
      </c>
      <c r="D9542" s="219" t="s">
        <v>8065</v>
      </c>
      <c r="E9542" s="219" t="s">
        <v>6392</v>
      </c>
      <c r="F9542" s="219" t="s">
        <v>7718</v>
      </c>
      <c r="G9542" s="219" t="s">
        <v>9541</v>
      </c>
      <c r="H9542" s="219" t="s">
        <v>5990</v>
      </c>
      <c r="I9542" s="220" t="s">
        <v>8377</v>
      </c>
      <c r="J9542" s="221">
        <v>49500</v>
      </c>
      <c r="K9542" s="221">
        <v>1</v>
      </c>
      <c r="L9542" s="221">
        <v>49500</v>
      </c>
    </row>
    <row r="9543" spans="1:12" s="167" customFormat="1">
      <c r="A9543" s="218" t="str">
        <f t="shared" si="63"/>
        <v>O221107058753일반상품</v>
      </c>
      <c r="B9543" s="219" t="s">
        <v>9509</v>
      </c>
      <c r="C9543" s="219" t="s">
        <v>8023</v>
      </c>
      <c r="D9543" s="219" t="s">
        <v>8065</v>
      </c>
      <c r="E9543" s="219" t="s">
        <v>6392</v>
      </c>
      <c r="F9543" s="219" t="s">
        <v>7718</v>
      </c>
      <c r="G9543" s="219" t="s">
        <v>9541</v>
      </c>
      <c r="H9543" s="219" t="s">
        <v>5990</v>
      </c>
      <c r="I9543" s="220" t="s">
        <v>8747</v>
      </c>
      <c r="J9543" s="221">
        <v>15800</v>
      </c>
      <c r="K9543" s="221">
        <v>1</v>
      </c>
      <c r="L9543" s="221">
        <v>15800</v>
      </c>
    </row>
    <row r="9544" spans="1:12" s="167" customFormat="1">
      <c r="A9544" s="218" t="str">
        <f t="shared" si="63"/>
        <v>O221107058753일반상품</v>
      </c>
      <c r="B9544" s="219" t="s">
        <v>9509</v>
      </c>
      <c r="C9544" s="219" t="s">
        <v>8023</v>
      </c>
      <c r="D9544" s="219" t="s">
        <v>8065</v>
      </c>
      <c r="E9544" s="219" t="s">
        <v>6392</v>
      </c>
      <c r="F9544" s="219" t="s">
        <v>7718</v>
      </c>
      <c r="G9544" s="219" t="s">
        <v>9541</v>
      </c>
      <c r="H9544" s="219" t="s">
        <v>5990</v>
      </c>
      <c r="I9544" s="220" t="s">
        <v>9732</v>
      </c>
      <c r="J9544" s="221">
        <v>60000</v>
      </c>
      <c r="K9544" s="221">
        <v>1</v>
      </c>
      <c r="L9544" s="221">
        <v>60000</v>
      </c>
    </row>
    <row r="9545" spans="1:12" s="167" customFormat="1">
      <c r="A9545" s="218" t="str">
        <f t="shared" si="63"/>
        <v>O221107058753일반상품</v>
      </c>
      <c r="B9545" s="219" t="s">
        <v>9509</v>
      </c>
      <c r="C9545" s="219" t="s">
        <v>8023</v>
      </c>
      <c r="D9545" s="219" t="s">
        <v>8065</v>
      </c>
      <c r="E9545" s="219" t="s">
        <v>6392</v>
      </c>
      <c r="F9545" s="219" t="s">
        <v>7718</v>
      </c>
      <c r="G9545" s="219" t="s">
        <v>9541</v>
      </c>
      <c r="H9545" s="219" t="s">
        <v>5990</v>
      </c>
      <c r="I9545" s="220" t="s">
        <v>9733</v>
      </c>
      <c r="J9545" s="221">
        <v>2710</v>
      </c>
      <c r="K9545" s="221">
        <v>1</v>
      </c>
      <c r="L9545" s="221">
        <v>2710</v>
      </c>
    </row>
    <row r="9546" spans="1:12" s="167" customFormat="1">
      <c r="A9546" s="218" t="str">
        <f t="shared" si="63"/>
        <v>O221107058753일반상품</v>
      </c>
      <c r="B9546" s="219" t="s">
        <v>9509</v>
      </c>
      <c r="C9546" s="219" t="s">
        <v>8023</v>
      </c>
      <c r="D9546" s="219" t="s">
        <v>8065</v>
      </c>
      <c r="E9546" s="219" t="s">
        <v>6392</v>
      </c>
      <c r="F9546" s="219" t="s">
        <v>7718</v>
      </c>
      <c r="G9546" s="219" t="s">
        <v>9541</v>
      </c>
      <c r="H9546" s="219" t="s">
        <v>5990</v>
      </c>
      <c r="I9546" s="220" t="s">
        <v>8024</v>
      </c>
      <c r="J9546" s="221">
        <v>8900</v>
      </c>
      <c r="K9546" s="221">
        <v>1</v>
      </c>
      <c r="L9546" s="221">
        <v>8900</v>
      </c>
    </row>
    <row r="9547" spans="1:12" s="167" customFormat="1">
      <c r="A9547" s="218" t="str">
        <f t="shared" si="63"/>
        <v>O221107058753일반상품</v>
      </c>
      <c r="B9547" s="219" t="s">
        <v>9509</v>
      </c>
      <c r="C9547" s="219" t="s">
        <v>8023</v>
      </c>
      <c r="D9547" s="219" t="s">
        <v>8065</v>
      </c>
      <c r="E9547" s="219" t="s">
        <v>6392</v>
      </c>
      <c r="F9547" s="219" t="s">
        <v>7718</v>
      </c>
      <c r="G9547" s="219" t="s">
        <v>9541</v>
      </c>
      <c r="H9547" s="219" t="s">
        <v>5990</v>
      </c>
      <c r="I9547" s="220" t="s">
        <v>9005</v>
      </c>
      <c r="J9547" s="221">
        <v>8000</v>
      </c>
      <c r="K9547" s="221">
        <v>1</v>
      </c>
      <c r="L9547" s="221">
        <v>8000</v>
      </c>
    </row>
    <row r="9548" spans="1:12" s="167" customFormat="1">
      <c r="A9548" s="218" t="str">
        <f t="shared" si="63"/>
        <v>O221107058753일반상품</v>
      </c>
      <c r="B9548" s="219" t="s">
        <v>9509</v>
      </c>
      <c r="C9548" s="219" t="s">
        <v>8023</v>
      </c>
      <c r="D9548" s="219" t="s">
        <v>8065</v>
      </c>
      <c r="E9548" s="219" t="s">
        <v>6392</v>
      </c>
      <c r="F9548" s="219" t="s">
        <v>7718</v>
      </c>
      <c r="G9548" s="219" t="s">
        <v>9541</v>
      </c>
      <c r="H9548" s="219" t="s">
        <v>5990</v>
      </c>
      <c r="I9548" s="220" t="s">
        <v>7926</v>
      </c>
      <c r="J9548" s="221">
        <v>700</v>
      </c>
      <c r="K9548" s="221">
        <v>3</v>
      </c>
      <c r="L9548" s="221">
        <v>2100</v>
      </c>
    </row>
    <row r="9549" spans="1:12" s="167" customFormat="1">
      <c r="A9549" s="218" t="str">
        <f t="shared" si="63"/>
        <v>O221107058753일반상품</v>
      </c>
      <c r="B9549" s="219" t="s">
        <v>9509</v>
      </c>
      <c r="C9549" s="219" t="s">
        <v>8023</v>
      </c>
      <c r="D9549" s="219" t="s">
        <v>8065</v>
      </c>
      <c r="E9549" s="219" t="s">
        <v>6392</v>
      </c>
      <c r="F9549" s="219" t="s">
        <v>7718</v>
      </c>
      <c r="G9549" s="219" t="s">
        <v>9541</v>
      </c>
      <c r="H9549" s="219" t="s">
        <v>5990</v>
      </c>
      <c r="I9549" s="220" t="s">
        <v>8447</v>
      </c>
      <c r="J9549" s="221">
        <v>3400</v>
      </c>
      <c r="K9549" s="221">
        <v>2</v>
      </c>
      <c r="L9549" s="221">
        <v>6800</v>
      </c>
    </row>
    <row r="9550" spans="1:12" s="167" customFormat="1">
      <c r="A9550" s="218" t="str">
        <f t="shared" si="63"/>
        <v>O221106058721일반상품</v>
      </c>
      <c r="B9550" s="219" t="s">
        <v>9510</v>
      </c>
      <c r="C9550" s="219" t="s">
        <v>8023</v>
      </c>
      <c r="D9550" s="219" t="s">
        <v>8065</v>
      </c>
      <c r="E9550" s="219" t="s">
        <v>6392</v>
      </c>
      <c r="F9550" s="219" t="s">
        <v>7718</v>
      </c>
      <c r="G9550" s="219" t="s">
        <v>9542</v>
      </c>
      <c r="H9550" s="219" t="s">
        <v>5990</v>
      </c>
      <c r="I9550" s="220" t="s">
        <v>8595</v>
      </c>
      <c r="J9550" s="221">
        <v>27000</v>
      </c>
      <c r="K9550" s="221">
        <v>1</v>
      </c>
      <c r="L9550" s="221">
        <v>27000</v>
      </c>
    </row>
    <row r="9551" spans="1:12" s="167" customFormat="1">
      <c r="A9551" s="218" t="str">
        <f t="shared" si="63"/>
        <v>O221106058721일반상품</v>
      </c>
      <c r="B9551" s="219" t="s">
        <v>9510</v>
      </c>
      <c r="C9551" s="219" t="s">
        <v>8023</v>
      </c>
      <c r="D9551" s="219" t="s">
        <v>8065</v>
      </c>
      <c r="E9551" s="219" t="s">
        <v>6392</v>
      </c>
      <c r="F9551" s="219" t="s">
        <v>7718</v>
      </c>
      <c r="G9551" s="219" t="s">
        <v>9542</v>
      </c>
      <c r="H9551" s="219" t="s">
        <v>5990</v>
      </c>
      <c r="I9551" s="220" t="s">
        <v>8420</v>
      </c>
      <c r="J9551" s="221">
        <v>1270</v>
      </c>
      <c r="K9551" s="221">
        <v>4</v>
      </c>
      <c r="L9551" s="221">
        <v>5080</v>
      </c>
    </row>
    <row r="9552" spans="1:12" s="167" customFormat="1">
      <c r="A9552" s="218" t="str">
        <f t="shared" si="63"/>
        <v>O221106058721일반상품</v>
      </c>
      <c r="B9552" s="219" t="s">
        <v>9510</v>
      </c>
      <c r="C9552" s="219" t="s">
        <v>8023</v>
      </c>
      <c r="D9552" s="219" t="s">
        <v>8065</v>
      </c>
      <c r="E9552" s="219" t="s">
        <v>6392</v>
      </c>
      <c r="F9552" s="219" t="s">
        <v>7718</v>
      </c>
      <c r="G9552" s="219" t="s">
        <v>9542</v>
      </c>
      <c r="H9552" s="219" t="s">
        <v>5990</v>
      </c>
      <c r="I9552" s="220" t="s">
        <v>8027</v>
      </c>
      <c r="J9552" s="221">
        <v>3600</v>
      </c>
      <c r="K9552" s="221">
        <v>1</v>
      </c>
      <c r="L9552" s="221">
        <v>3600</v>
      </c>
    </row>
    <row r="9553" spans="1:12" s="167" customFormat="1">
      <c r="A9553" s="218" t="str">
        <f t="shared" si="63"/>
        <v>O221106058721일반상품</v>
      </c>
      <c r="B9553" s="219" t="s">
        <v>9510</v>
      </c>
      <c r="C9553" s="219" t="s">
        <v>8023</v>
      </c>
      <c r="D9553" s="219" t="s">
        <v>8065</v>
      </c>
      <c r="E9553" s="219" t="s">
        <v>6392</v>
      </c>
      <c r="F9553" s="219" t="s">
        <v>7718</v>
      </c>
      <c r="G9553" s="219" t="s">
        <v>9542</v>
      </c>
      <c r="H9553" s="219" t="s">
        <v>5990</v>
      </c>
      <c r="I9553" s="220" t="s">
        <v>8767</v>
      </c>
      <c r="J9553" s="221">
        <v>1090</v>
      </c>
      <c r="K9553" s="221">
        <v>1</v>
      </c>
      <c r="L9553" s="221">
        <v>1090</v>
      </c>
    </row>
    <row r="9554" spans="1:12" s="167" customFormat="1">
      <c r="A9554" s="218" t="str">
        <f t="shared" si="63"/>
        <v>O221106058721일반상품</v>
      </c>
      <c r="B9554" s="219" t="s">
        <v>9510</v>
      </c>
      <c r="C9554" s="219" t="s">
        <v>8023</v>
      </c>
      <c r="D9554" s="219" t="s">
        <v>8065</v>
      </c>
      <c r="E9554" s="219" t="s">
        <v>6392</v>
      </c>
      <c r="F9554" s="219" t="s">
        <v>7718</v>
      </c>
      <c r="G9554" s="219" t="s">
        <v>9542</v>
      </c>
      <c r="H9554" s="219" t="s">
        <v>5990</v>
      </c>
      <c r="I9554" s="220" t="s">
        <v>8604</v>
      </c>
      <c r="J9554" s="221">
        <v>12000</v>
      </c>
      <c r="K9554" s="221">
        <v>1</v>
      </c>
      <c r="L9554" s="221">
        <v>12000</v>
      </c>
    </row>
    <row r="9555" spans="1:12" s="167" customFormat="1">
      <c r="A9555" s="218" t="str">
        <f t="shared" si="63"/>
        <v>O221106058721일반상품</v>
      </c>
      <c r="B9555" s="219" t="s">
        <v>9510</v>
      </c>
      <c r="C9555" s="219" t="s">
        <v>8023</v>
      </c>
      <c r="D9555" s="219" t="s">
        <v>8065</v>
      </c>
      <c r="E9555" s="219" t="s">
        <v>6392</v>
      </c>
      <c r="F9555" s="219" t="s">
        <v>7718</v>
      </c>
      <c r="G9555" s="219" t="s">
        <v>9542</v>
      </c>
      <c r="H9555" s="219" t="s">
        <v>5990</v>
      </c>
      <c r="I9555" s="220" t="s">
        <v>9026</v>
      </c>
      <c r="J9555" s="221">
        <v>2600</v>
      </c>
      <c r="K9555" s="221">
        <v>3</v>
      </c>
      <c r="L9555" s="221">
        <v>7800</v>
      </c>
    </row>
    <row r="9556" spans="1:12" s="167" customFormat="1">
      <c r="A9556" s="218" t="str">
        <f t="shared" si="63"/>
        <v>O221106058721일반상품</v>
      </c>
      <c r="B9556" s="219" t="s">
        <v>9510</v>
      </c>
      <c r="C9556" s="219" t="s">
        <v>8023</v>
      </c>
      <c r="D9556" s="219" t="s">
        <v>8065</v>
      </c>
      <c r="E9556" s="219" t="s">
        <v>6392</v>
      </c>
      <c r="F9556" s="219" t="s">
        <v>7718</v>
      </c>
      <c r="G9556" s="219" t="s">
        <v>9542</v>
      </c>
      <c r="H9556" s="219" t="s">
        <v>5990</v>
      </c>
      <c r="I9556" s="220" t="s">
        <v>8384</v>
      </c>
      <c r="J9556" s="221">
        <v>3730</v>
      </c>
      <c r="K9556" s="221">
        <v>1</v>
      </c>
      <c r="L9556" s="221">
        <v>3730</v>
      </c>
    </row>
    <row r="9557" spans="1:12" s="167" customFormat="1">
      <c r="A9557" s="218" t="str">
        <f t="shared" si="63"/>
        <v>O221106058721일반상품</v>
      </c>
      <c r="B9557" s="219" t="s">
        <v>9510</v>
      </c>
      <c r="C9557" s="219" t="s">
        <v>8023</v>
      </c>
      <c r="D9557" s="219" t="s">
        <v>8065</v>
      </c>
      <c r="E9557" s="219" t="s">
        <v>6392</v>
      </c>
      <c r="F9557" s="219" t="s">
        <v>7718</v>
      </c>
      <c r="G9557" s="219" t="s">
        <v>9542</v>
      </c>
      <c r="H9557" s="219" t="s">
        <v>5990</v>
      </c>
      <c r="I9557" s="220" t="s">
        <v>7223</v>
      </c>
      <c r="J9557" s="221">
        <v>4080</v>
      </c>
      <c r="K9557" s="221">
        <v>1</v>
      </c>
      <c r="L9557" s="221">
        <v>4080</v>
      </c>
    </row>
    <row r="9558" spans="1:12" s="167" customFormat="1">
      <c r="A9558" s="218" t="str">
        <f t="shared" si="63"/>
        <v>O221106058721일반상품</v>
      </c>
      <c r="B9558" s="219" t="s">
        <v>9510</v>
      </c>
      <c r="C9558" s="219" t="s">
        <v>8023</v>
      </c>
      <c r="D9558" s="219" t="s">
        <v>8065</v>
      </c>
      <c r="E9558" s="219" t="s">
        <v>6392</v>
      </c>
      <c r="F9558" s="219" t="s">
        <v>7718</v>
      </c>
      <c r="G9558" s="219" t="s">
        <v>9542</v>
      </c>
      <c r="H9558" s="219" t="s">
        <v>5990</v>
      </c>
      <c r="I9558" s="220" t="s">
        <v>7196</v>
      </c>
      <c r="J9558" s="221">
        <v>7030</v>
      </c>
      <c r="K9558" s="221">
        <v>3</v>
      </c>
      <c r="L9558" s="221">
        <v>21090</v>
      </c>
    </row>
    <row r="9559" spans="1:12" s="167" customFormat="1">
      <c r="A9559" s="218" t="str">
        <f t="shared" si="63"/>
        <v>O221106058721일반상품</v>
      </c>
      <c r="B9559" s="219" t="s">
        <v>9510</v>
      </c>
      <c r="C9559" s="219" t="s">
        <v>8023</v>
      </c>
      <c r="D9559" s="219" t="s">
        <v>8065</v>
      </c>
      <c r="E9559" s="219" t="s">
        <v>6392</v>
      </c>
      <c r="F9559" s="219" t="s">
        <v>7718</v>
      </c>
      <c r="G9559" s="219" t="s">
        <v>9542</v>
      </c>
      <c r="H9559" s="219" t="s">
        <v>5990</v>
      </c>
      <c r="I9559" s="220" t="s">
        <v>9613</v>
      </c>
      <c r="J9559" s="221">
        <v>2090</v>
      </c>
      <c r="K9559" s="221">
        <v>1</v>
      </c>
      <c r="L9559" s="221">
        <v>2090</v>
      </c>
    </row>
    <row r="9560" spans="1:12" s="167" customFormat="1">
      <c r="A9560" s="218" t="str">
        <f t="shared" si="63"/>
        <v>O221106058721일반상품</v>
      </c>
      <c r="B9560" s="219" t="s">
        <v>9510</v>
      </c>
      <c r="C9560" s="219" t="s">
        <v>8023</v>
      </c>
      <c r="D9560" s="219" t="s">
        <v>8065</v>
      </c>
      <c r="E9560" s="219" t="s">
        <v>6392</v>
      </c>
      <c r="F9560" s="219" t="s">
        <v>7718</v>
      </c>
      <c r="G9560" s="219" t="s">
        <v>9542</v>
      </c>
      <c r="H9560" s="219" t="s">
        <v>5990</v>
      </c>
      <c r="I9560" s="220" t="s">
        <v>8793</v>
      </c>
      <c r="J9560" s="221">
        <v>9840</v>
      </c>
      <c r="K9560" s="221">
        <v>1</v>
      </c>
      <c r="L9560" s="221">
        <v>9840</v>
      </c>
    </row>
    <row r="9561" spans="1:12" s="167" customFormat="1">
      <c r="A9561" s="218" t="str">
        <f t="shared" si="63"/>
        <v>O221106058721일반상품</v>
      </c>
      <c r="B9561" s="219" t="s">
        <v>9510</v>
      </c>
      <c r="C9561" s="219" t="s">
        <v>8023</v>
      </c>
      <c r="D9561" s="219" t="s">
        <v>8065</v>
      </c>
      <c r="E9561" s="219" t="s">
        <v>6392</v>
      </c>
      <c r="F9561" s="219" t="s">
        <v>7718</v>
      </c>
      <c r="G9561" s="219" t="s">
        <v>9542</v>
      </c>
      <c r="H9561" s="219" t="s">
        <v>5990</v>
      </c>
      <c r="I9561" s="220" t="s">
        <v>8968</v>
      </c>
      <c r="J9561" s="221">
        <v>17000</v>
      </c>
      <c r="K9561" s="221">
        <v>2</v>
      </c>
      <c r="L9561" s="221">
        <v>34000</v>
      </c>
    </row>
    <row r="9562" spans="1:12" s="167" customFormat="1">
      <c r="A9562" s="218" t="str">
        <f t="shared" si="63"/>
        <v>O221106058721일반상품</v>
      </c>
      <c r="B9562" s="219" t="s">
        <v>9510</v>
      </c>
      <c r="C9562" s="219" t="s">
        <v>8023</v>
      </c>
      <c r="D9562" s="219" t="s">
        <v>8065</v>
      </c>
      <c r="E9562" s="219" t="s">
        <v>6392</v>
      </c>
      <c r="F9562" s="219" t="s">
        <v>7718</v>
      </c>
      <c r="G9562" s="219" t="s">
        <v>9542</v>
      </c>
      <c r="H9562" s="219" t="s">
        <v>5990</v>
      </c>
      <c r="I9562" s="220" t="s">
        <v>9564</v>
      </c>
      <c r="J9562" s="221">
        <v>4700</v>
      </c>
      <c r="K9562" s="221">
        <v>1</v>
      </c>
      <c r="L9562" s="221">
        <v>4700</v>
      </c>
    </row>
    <row r="9563" spans="1:12" s="167" customFormat="1">
      <c r="A9563" s="218" t="str">
        <f t="shared" si="63"/>
        <v>O221106058721일반상품</v>
      </c>
      <c r="B9563" s="219" t="s">
        <v>9510</v>
      </c>
      <c r="C9563" s="219" t="s">
        <v>8023</v>
      </c>
      <c r="D9563" s="219" t="s">
        <v>8065</v>
      </c>
      <c r="E9563" s="219" t="s">
        <v>6392</v>
      </c>
      <c r="F9563" s="219" t="s">
        <v>7718</v>
      </c>
      <c r="G9563" s="219" t="s">
        <v>9542</v>
      </c>
      <c r="H9563" s="219" t="s">
        <v>5990</v>
      </c>
      <c r="I9563" s="220" t="s">
        <v>8786</v>
      </c>
      <c r="J9563" s="221">
        <v>37800</v>
      </c>
      <c r="K9563" s="221">
        <v>1</v>
      </c>
      <c r="L9563" s="221">
        <v>37800</v>
      </c>
    </row>
    <row r="9564" spans="1:12" s="167" customFormat="1">
      <c r="A9564" s="218" t="str">
        <f t="shared" si="63"/>
        <v>O221106058721일반상품</v>
      </c>
      <c r="B9564" s="219" t="s">
        <v>9510</v>
      </c>
      <c r="C9564" s="219" t="s">
        <v>8023</v>
      </c>
      <c r="D9564" s="219" t="s">
        <v>8065</v>
      </c>
      <c r="E9564" s="219" t="s">
        <v>6392</v>
      </c>
      <c r="F9564" s="219" t="s">
        <v>7718</v>
      </c>
      <c r="G9564" s="219" t="s">
        <v>9542</v>
      </c>
      <c r="H9564" s="219" t="s">
        <v>5990</v>
      </c>
      <c r="I9564" s="220" t="s">
        <v>8599</v>
      </c>
      <c r="J9564" s="221">
        <v>2100</v>
      </c>
      <c r="K9564" s="221">
        <v>1</v>
      </c>
      <c r="L9564" s="221">
        <v>2100</v>
      </c>
    </row>
    <row r="9565" spans="1:12" s="167" customFormat="1">
      <c r="A9565" s="218" t="str">
        <f t="shared" si="63"/>
        <v>O221106058721일반상품</v>
      </c>
      <c r="B9565" s="219" t="s">
        <v>9510</v>
      </c>
      <c r="C9565" s="219" t="s">
        <v>8023</v>
      </c>
      <c r="D9565" s="219" t="s">
        <v>8065</v>
      </c>
      <c r="E9565" s="219" t="s">
        <v>6392</v>
      </c>
      <c r="F9565" s="219" t="s">
        <v>7718</v>
      </c>
      <c r="G9565" s="219" t="s">
        <v>9542</v>
      </c>
      <c r="H9565" s="219" t="s">
        <v>5990</v>
      </c>
      <c r="I9565" s="220" t="s">
        <v>9023</v>
      </c>
      <c r="J9565" s="221">
        <v>6100</v>
      </c>
      <c r="K9565" s="221">
        <v>1</v>
      </c>
      <c r="L9565" s="221">
        <v>6100</v>
      </c>
    </row>
    <row r="9566" spans="1:12" s="167" customFormat="1">
      <c r="A9566" s="218" t="str">
        <f t="shared" si="63"/>
        <v>O221106058721일반상품</v>
      </c>
      <c r="B9566" s="219" t="s">
        <v>9510</v>
      </c>
      <c r="C9566" s="219" t="s">
        <v>8023</v>
      </c>
      <c r="D9566" s="219" t="s">
        <v>8065</v>
      </c>
      <c r="E9566" s="219" t="s">
        <v>6392</v>
      </c>
      <c r="F9566" s="219" t="s">
        <v>7718</v>
      </c>
      <c r="G9566" s="219" t="s">
        <v>9542</v>
      </c>
      <c r="H9566" s="219" t="s">
        <v>5990</v>
      </c>
      <c r="I9566" s="220" t="s">
        <v>7259</v>
      </c>
      <c r="J9566" s="221">
        <v>5850</v>
      </c>
      <c r="K9566" s="221">
        <v>2</v>
      </c>
      <c r="L9566" s="221">
        <v>11700</v>
      </c>
    </row>
    <row r="9567" spans="1:12" s="167" customFormat="1">
      <c r="A9567" s="218" t="str">
        <f t="shared" si="63"/>
        <v>O221106058721일반상품</v>
      </c>
      <c r="B9567" s="219" t="s">
        <v>9510</v>
      </c>
      <c r="C9567" s="219" t="s">
        <v>8023</v>
      </c>
      <c r="D9567" s="219" t="s">
        <v>8065</v>
      </c>
      <c r="E9567" s="219" t="s">
        <v>6392</v>
      </c>
      <c r="F9567" s="219" t="s">
        <v>7718</v>
      </c>
      <c r="G9567" s="219" t="s">
        <v>9542</v>
      </c>
      <c r="H9567" s="219" t="s">
        <v>5990</v>
      </c>
      <c r="I9567" s="220" t="s">
        <v>8377</v>
      </c>
      <c r="J9567" s="221">
        <v>49500</v>
      </c>
      <c r="K9567" s="221">
        <v>1</v>
      </c>
      <c r="L9567" s="221">
        <v>49500</v>
      </c>
    </row>
    <row r="9568" spans="1:12" s="167" customFormat="1">
      <c r="A9568" s="218" t="str">
        <f t="shared" si="63"/>
        <v>O221106058721일반상품</v>
      </c>
      <c r="B9568" s="219" t="s">
        <v>9510</v>
      </c>
      <c r="C9568" s="219" t="s">
        <v>8023</v>
      </c>
      <c r="D9568" s="219" t="s">
        <v>8065</v>
      </c>
      <c r="E9568" s="219" t="s">
        <v>6392</v>
      </c>
      <c r="F9568" s="219" t="s">
        <v>7718</v>
      </c>
      <c r="G9568" s="219" t="s">
        <v>9542</v>
      </c>
      <c r="H9568" s="219" t="s">
        <v>5990</v>
      </c>
      <c r="I9568" s="220" t="s">
        <v>8324</v>
      </c>
      <c r="J9568" s="221">
        <v>3920</v>
      </c>
      <c r="K9568" s="221">
        <v>2</v>
      </c>
      <c r="L9568" s="221">
        <v>7840</v>
      </c>
    </row>
    <row r="9569" spans="1:12" s="167" customFormat="1">
      <c r="A9569" s="218" t="str">
        <f t="shared" si="63"/>
        <v>O221106058721일반상품</v>
      </c>
      <c r="B9569" s="219" t="s">
        <v>9510</v>
      </c>
      <c r="C9569" s="219" t="s">
        <v>8023</v>
      </c>
      <c r="D9569" s="219" t="s">
        <v>8065</v>
      </c>
      <c r="E9569" s="219" t="s">
        <v>6392</v>
      </c>
      <c r="F9569" s="219" t="s">
        <v>7718</v>
      </c>
      <c r="G9569" s="219" t="s">
        <v>9542</v>
      </c>
      <c r="H9569" s="219" t="s">
        <v>5990</v>
      </c>
      <c r="I9569" s="220" t="s">
        <v>8335</v>
      </c>
      <c r="J9569" s="221">
        <v>1080</v>
      </c>
      <c r="K9569" s="221">
        <v>1</v>
      </c>
      <c r="L9569" s="221">
        <v>1080</v>
      </c>
    </row>
    <row r="9570" spans="1:12" s="167" customFormat="1">
      <c r="A9570" s="218" t="str">
        <f t="shared" si="63"/>
        <v>O221106058721일반상품</v>
      </c>
      <c r="B9570" s="219" t="s">
        <v>9510</v>
      </c>
      <c r="C9570" s="219" t="s">
        <v>8023</v>
      </c>
      <c r="D9570" s="219" t="s">
        <v>8065</v>
      </c>
      <c r="E9570" s="219" t="s">
        <v>6392</v>
      </c>
      <c r="F9570" s="219" t="s">
        <v>7718</v>
      </c>
      <c r="G9570" s="219" t="s">
        <v>9542</v>
      </c>
      <c r="H9570" s="219" t="s">
        <v>5990</v>
      </c>
      <c r="I9570" s="220" t="s">
        <v>8602</v>
      </c>
      <c r="J9570" s="221">
        <v>2720</v>
      </c>
      <c r="K9570" s="221">
        <v>1</v>
      </c>
      <c r="L9570" s="221">
        <v>2720</v>
      </c>
    </row>
    <row r="9571" spans="1:12" s="167" customFormat="1">
      <c r="A9571" s="218" t="str">
        <f t="shared" si="63"/>
        <v>O221106058721일반상품</v>
      </c>
      <c r="B9571" s="219" t="s">
        <v>9510</v>
      </c>
      <c r="C9571" s="219" t="s">
        <v>8023</v>
      </c>
      <c r="D9571" s="219" t="s">
        <v>8065</v>
      </c>
      <c r="E9571" s="219" t="s">
        <v>6392</v>
      </c>
      <c r="F9571" s="219" t="s">
        <v>7718</v>
      </c>
      <c r="G9571" s="219" t="s">
        <v>9542</v>
      </c>
      <c r="H9571" s="219" t="s">
        <v>5990</v>
      </c>
      <c r="I9571" s="220" t="s">
        <v>8471</v>
      </c>
      <c r="J9571" s="221">
        <v>8900</v>
      </c>
      <c r="K9571" s="221">
        <v>1</v>
      </c>
      <c r="L9571" s="221">
        <v>8900</v>
      </c>
    </row>
    <row r="9572" spans="1:12" s="167" customFormat="1">
      <c r="A9572" s="218" t="str">
        <f t="shared" si="63"/>
        <v>O221106058721일반상품</v>
      </c>
      <c r="B9572" s="219" t="s">
        <v>9510</v>
      </c>
      <c r="C9572" s="219" t="s">
        <v>8023</v>
      </c>
      <c r="D9572" s="219" t="s">
        <v>8065</v>
      </c>
      <c r="E9572" s="219" t="s">
        <v>6392</v>
      </c>
      <c r="F9572" s="219" t="s">
        <v>7718</v>
      </c>
      <c r="G9572" s="219" t="s">
        <v>9542</v>
      </c>
      <c r="H9572" s="219" t="s">
        <v>5990</v>
      </c>
      <c r="I9572" s="220" t="s">
        <v>7215</v>
      </c>
      <c r="J9572" s="221">
        <v>1070</v>
      </c>
      <c r="K9572" s="221">
        <v>2</v>
      </c>
      <c r="L9572" s="221">
        <v>2140</v>
      </c>
    </row>
    <row r="9573" spans="1:12" s="167" customFormat="1">
      <c r="A9573" s="218" t="str">
        <f t="shared" si="63"/>
        <v>O221106058721일반상품</v>
      </c>
      <c r="B9573" s="219" t="s">
        <v>9510</v>
      </c>
      <c r="C9573" s="219" t="s">
        <v>8023</v>
      </c>
      <c r="D9573" s="219" t="s">
        <v>8065</v>
      </c>
      <c r="E9573" s="219" t="s">
        <v>6392</v>
      </c>
      <c r="F9573" s="219" t="s">
        <v>7718</v>
      </c>
      <c r="G9573" s="219" t="s">
        <v>9542</v>
      </c>
      <c r="H9573" s="219" t="s">
        <v>5990</v>
      </c>
      <c r="I9573" s="220" t="s">
        <v>8620</v>
      </c>
      <c r="J9573" s="221">
        <v>11000</v>
      </c>
      <c r="K9573" s="221">
        <v>1</v>
      </c>
      <c r="L9573" s="221">
        <v>11000</v>
      </c>
    </row>
    <row r="9574" spans="1:12" s="167" customFormat="1">
      <c r="A9574" s="218" t="str">
        <f t="shared" si="63"/>
        <v>O221106058721일반상품</v>
      </c>
      <c r="B9574" s="219" t="s">
        <v>9510</v>
      </c>
      <c r="C9574" s="219" t="s">
        <v>8023</v>
      </c>
      <c r="D9574" s="219" t="s">
        <v>8065</v>
      </c>
      <c r="E9574" s="219" t="s">
        <v>6392</v>
      </c>
      <c r="F9574" s="219" t="s">
        <v>7718</v>
      </c>
      <c r="G9574" s="219" t="s">
        <v>9542</v>
      </c>
      <c r="H9574" s="219" t="s">
        <v>5990</v>
      </c>
      <c r="I9574" s="220" t="s">
        <v>7208</v>
      </c>
      <c r="J9574" s="221">
        <v>3600</v>
      </c>
      <c r="K9574" s="221">
        <v>1</v>
      </c>
      <c r="L9574" s="221">
        <v>3600</v>
      </c>
    </row>
    <row r="9575" spans="1:12" s="167" customFormat="1">
      <c r="A9575" s="218" t="str">
        <f t="shared" si="63"/>
        <v>O221106058721일반상품</v>
      </c>
      <c r="B9575" s="219" t="s">
        <v>9510</v>
      </c>
      <c r="C9575" s="219" t="s">
        <v>8023</v>
      </c>
      <c r="D9575" s="219" t="s">
        <v>8065</v>
      </c>
      <c r="E9575" s="219" t="s">
        <v>6392</v>
      </c>
      <c r="F9575" s="219" t="s">
        <v>7718</v>
      </c>
      <c r="G9575" s="219" t="s">
        <v>9542</v>
      </c>
      <c r="H9575" s="219" t="s">
        <v>5990</v>
      </c>
      <c r="I9575" s="220" t="s">
        <v>8516</v>
      </c>
      <c r="J9575" s="221">
        <v>1080</v>
      </c>
      <c r="K9575" s="221">
        <v>1</v>
      </c>
      <c r="L9575" s="221">
        <v>1080</v>
      </c>
    </row>
    <row r="9576" spans="1:12" s="167" customFormat="1">
      <c r="A9576" s="218" t="str">
        <f t="shared" si="63"/>
        <v>O221106058721일반상품</v>
      </c>
      <c r="B9576" s="219" t="s">
        <v>9510</v>
      </c>
      <c r="C9576" s="219" t="s">
        <v>8023</v>
      </c>
      <c r="D9576" s="219" t="s">
        <v>8065</v>
      </c>
      <c r="E9576" s="219" t="s">
        <v>6392</v>
      </c>
      <c r="F9576" s="219" t="s">
        <v>7718</v>
      </c>
      <c r="G9576" s="219" t="s">
        <v>9542</v>
      </c>
      <c r="H9576" s="219" t="s">
        <v>5990</v>
      </c>
      <c r="I9576" s="220" t="s">
        <v>8360</v>
      </c>
      <c r="J9576" s="221">
        <v>6490</v>
      </c>
      <c r="K9576" s="221">
        <v>1</v>
      </c>
      <c r="L9576" s="221">
        <v>6490</v>
      </c>
    </row>
    <row r="9577" spans="1:12" s="167" customFormat="1">
      <c r="A9577" s="218" t="str">
        <f t="shared" si="63"/>
        <v>O221106058721일반상품</v>
      </c>
      <c r="B9577" s="219" t="s">
        <v>9510</v>
      </c>
      <c r="C9577" s="219" t="s">
        <v>8023</v>
      </c>
      <c r="D9577" s="219" t="s">
        <v>8065</v>
      </c>
      <c r="E9577" s="219" t="s">
        <v>6392</v>
      </c>
      <c r="F9577" s="219" t="s">
        <v>7718</v>
      </c>
      <c r="G9577" s="219" t="s">
        <v>9542</v>
      </c>
      <c r="H9577" s="219" t="s">
        <v>5990</v>
      </c>
      <c r="I9577" s="220" t="s">
        <v>8337</v>
      </c>
      <c r="J9577" s="221">
        <v>6630</v>
      </c>
      <c r="K9577" s="221">
        <v>1</v>
      </c>
      <c r="L9577" s="221">
        <v>6630</v>
      </c>
    </row>
    <row r="9578" spans="1:12" s="167" customFormat="1">
      <c r="A9578" s="218" t="str">
        <f t="shared" si="63"/>
        <v>O221106058721일반상품</v>
      </c>
      <c r="B9578" s="219" t="s">
        <v>9510</v>
      </c>
      <c r="C9578" s="219" t="s">
        <v>8023</v>
      </c>
      <c r="D9578" s="219" t="s">
        <v>8065</v>
      </c>
      <c r="E9578" s="219" t="s">
        <v>6392</v>
      </c>
      <c r="F9578" s="219" t="s">
        <v>7718</v>
      </c>
      <c r="G9578" s="219" t="s">
        <v>9542</v>
      </c>
      <c r="H9578" s="219" t="s">
        <v>5990</v>
      </c>
      <c r="I9578" s="220" t="s">
        <v>7202</v>
      </c>
      <c r="J9578" s="221">
        <v>5200</v>
      </c>
      <c r="K9578" s="221">
        <v>1</v>
      </c>
      <c r="L9578" s="221">
        <v>5200</v>
      </c>
    </row>
    <row r="9579" spans="1:12" s="167" customFormat="1">
      <c r="A9579" s="218" t="str">
        <f t="shared" si="63"/>
        <v>O221106058717일반상품</v>
      </c>
      <c r="B9579" s="219" t="s">
        <v>9511</v>
      </c>
      <c r="C9579" s="219" t="s">
        <v>8023</v>
      </c>
      <c r="D9579" s="219" t="s">
        <v>8065</v>
      </c>
      <c r="E9579" s="219" t="s">
        <v>6392</v>
      </c>
      <c r="F9579" s="219" t="s">
        <v>7718</v>
      </c>
      <c r="G9579" s="219" t="s">
        <v>7972</v>
      </c>
      <c r="H9579" s="219" t="s">
        <v>5990</v>
      </c>
      <c r="I9579" s="220" t="s">
        <v>7211</v>
      </c>
      <c r="J9579" s="221">
        <v>9000</v>
      </c>
      <c r="K9579" s="221">
        <v>6</v>
      </c>
      <c r="L9579" s="221">
        <v>54000</v>
      </c>
    </row>
    <row r="9580" spans="1:12" s="167" customFormat="1">
      <c r="A9580" s="218" t="str">
        <f t="shared" si="63"/>
        <v>O221106058717일반상품</v>
      </c>
      <c r="B9580" s="219" t="s">
        <v>9511</v>
      </c>
      <c r="C9580" s="219" t="s">
        <v>8023</v>
      </c>
      <c r="D9580" s="219" t="s">
        <v>8065</v>
      </c>
      <c r="E9580" s="219" t="s">
        <v>6392</v>
      </c>
      <c r="F9580" s="219" t="s">
        <v>7718</v>
      </c>
      <c r="G9580" s="219" t="s">
        <v>7972</v>
      </c>
      <c r="H9580" s="219" t="s">
        <v>5990</v>
      </c>
      <c r="I9580" s="220" t="s">
        <v>8562</v>
      </c>
      <c r="J9580" s="221">
        <v>12480</v>
      </c>
      <c r="K9580" s="221">
        <v>3</v>
      </c>
      <c r="L9580" s="221">
        <v>37440</v>
      </c>
    </row>
    <row r="9581" spans="1:12" s="167" customFormat="1">
      <c r="A9581" s="218" t="str">
        <f t="shared" si="63"/>
        <v>O221106058717일반상품</v>
      </c>
      <c r="B9581" s="219" t="s">
        <v>9511</v>
      </c>
      <c r="C9581" s="219" t="s">
        <v>8023</v>
      </c>
      <c r="D9581" s="219" t="s">
        <v>8065</v>
      </c>
      <c r="E9581" s="219" t="s">
        <v>6392</v>
      </c>
      <c r="F9581" s="219" t="s">
        <v>7718</v>
      </c>
      <c r="G9581" s="219" t="s">
        <v>7972</v>
      </c>
      <c r="H9581" s="219" t="s">
        <v>5990</v>
      </c>
      <c r="I9581" s="220" t="s">
        <v>8076</v>
      </c>
      <c r="J9581" s="221">
        <v>2880</v>
      </c>
      <c r="K9581" s="221">
        <v>5</v>
      </c>
      <c r="L9581" s="221">
        <v>14400</v>
      </c>
    </row>
    <row r="9582" spans="1:12" s="167" customFormat="1">
      <c r="A9582" s="218" t="str">
        <f t="shared" si="63"/>
        <v>O221106058717일반상품</v>
      </c>
      <c r="B9582" s="219" t="s">
        <v>9511</v>
      </c>
      <c r="C9582" s="219" t="s">
        <v>8023</v>
      </c>
      <c r="D9582" s="219" t="s">
        <v>8065</v>
      </c>
      <c r="E9582" s="219" t="s">
        <v>6392</v>
      </c>
      <c r="F9582" s="219" t="s">
        <v>7718</v>
      </c>
      <c r="G9582" s="219" t="s">
        <v>7972</v>
      </c>
      <c r="H9582" s="219" t="s">
        <v>5990</v>
      </c>
      <c r="I9582" s="220" t="s">
        <v>7297</v>
      </c>
      <c r="J9582" s="221">
        <v>5890</v>
      </c>
      <c r="K9582" s="221">
        <v>6</v>
      </c>
      <c r="L9582" s="221">
        <v>35340</v>
      </c>
    </row>
    <row r="9583" spans="1:12" s="167" customFormat="1">
      <c r="A9583" s="218" t="str">
        <f t="shared" si="63"/>
        <v>O221106058717일반상품</v>
      </c>
      <c r="B9583" s="219" t="s">
        <v>9511</v>
      </c>
      <c r="C9583" s="219" t="s">
        <v>8023</v>
      </c>
      <c r="D9583" s="219" t="s">
        <v>8065</v>
      </c>
      <c r="E9583" s="219" t="s">
        <v>6392</v>
      </c>
      <c r="F9583" s="219" t="s">
        <v>7718</v>
      </c>
      <c r="G9583" s="219" t="s">
        <v>7972</v>
      </c>
      <c r="H9583" s="219" t="s">
        <v>5990</v>
      </c>
      <c r="I9583" s="220" t="s">
        <v>7195</v>
      </c>
      <c r="J9583" s="221">
        <v>4018</v>
      </c>
      <c r="K9583" s="221">
        <v>1</v>
      </c>
      <c r="L9583" s="221">
        <v>4018</v>
      </c>
    </row>
    <row r="9584" spans="1:12" s="167" customFormat="1">
      <c r="A9584" s="218" t="str">
        <f t="shared" si="63"/>
        <v>O221106058717일반상품</v>
      </c>
      <c r="B9584" s="219" t="s">
        <v>9511</v>
      </c>
      <c r="C9584" s="219" t="s">
        <v>8023</v>
      </c>
      <c r="D9584" s="219" t="s">
        <v>8065</v>
      </c>
      <c r="E9584" s="219" t="s">
        <v>6392</v>
      </c>
      <c r="F9584" s="219" t="s">
        <v>7718</v>
      </c>
      <c r="G9584" s="219" t="s">
        <v>7972</v>
      </c>
      <c r="H9584" s="219" t="s">
        <v>5990</v>
      </c>
      <c r="I9584" s="220" t="s">
        <v>8991</v>
      </c>
      <c r="J9584" s="221">
        <v>20000</v>
      </c>
      <c r="K9584" s="221">
        <v>1</v>
      </c>
      <c r="L9584" s="221">
        <v>20000</v>
      </c>
    </row>
    <row r="9585" spans="1:12" s="167" customFormat="1">
      <c r="A9585" s="218" t="str">
        <f t="shared" si="63"/>
        <v>O221106058717일반상품</v>
      </c>
      <c r="B9585" s="219" t="s">
        <v>9511</v>
      </c>
      <c r="C9585" s="219" t="s">
        <v>8023</v>
      </c>
      <c r="D9585" s="219" t="s">
        <v>8065</v>
      </c>
      <c r="E9585" s="219" t="s">
        <v>6392</v>
      </c>
      <c r="F9585" s="219" t="s">
        <v>7718</v>
      </c>
      <c r="G9585" s="219" t="s">
        <v>7972</v>
      </c>
      <c r="H9585" s="219" t="s">
        <v>5990</v>
      </c>
      <c r="I9585" s="220" t="s">
        <v>9734</v>
      </c>
      <c r="J9585" s="221">
        <v>110000</v>
      </c>
      <c r="K9585" s="221">
        <v>1</v>
      </c>
      <c r="L9585" s="221">
        <v>110000</v>
      </c>
    </row>
    <row r="9586" spans="1:12" s="167" customFormat="1">
      <c r="A9586" s="218" t="str">
        <f t="shared" si="63"/>
        <v>O221106058717일반상품</v>
      </c>
      <c r="B9586" s="219" t="s">
        <v>9511</v>
      </c>
      <c r="C9586" s="219" t="s">
        <v>8023</v>
      </c>
      <c r="D9586" s="219" t="s">
        <v>8065</v>
      </c>
      <c r="E9586" s="219" t="s">
        <v>6392</v>
      </c>
      <c r="F9586" s="219" t="s">
        <v>7718</v>
      </c>
      <c r="G9586" s="219" t="s">
        <v>7972</v>
      </c>
      <c r="H9586" s="219" t="s">
        <v>5990</v>
      </c>
      <c r="I9586" s="220" t="s">
        <v>7216</v>
      </c>
      <c r="J9586" s="221">
        <v>3930</v>
      </c>
      <c r="K9586" s="221">
        <v>1</v>
      </c>
      <c r="L9586" s="221">
        <v>3930</v>
      </c>
    </row>
    <row r="9587" spans="1:12" s="167" customFormat="1">
      <c r="A9587" s="218" t="str">
        <f t="shared" si="63"/>
        <v>O221106058717일반상품</v>
      </c>
      <c r="B9587" s="219" t="s">
        <v>9511</v>
      </c>
      <c r="C9587" s="219" t="s">
        <v>8023</v>
      </c>
      <c r="D9587" s="219" t="s">
        <v>8065</v>
      </c>
      <c r="E9587" s="219" t="s">
        <v>6392</v>
      </c>
      <c r="F9587" s="219" t="s">
        <v>7718</v>
      </c>
      <c r="G9587" s="219" t="s">
        <v>7972</v>
      </c>
      <c r="H9587" s="219" t="s">
        <v>5990</v>
      </c>
      <c r="I9587" s="220" t="s">
        <v>7202</v>
      </c>
      <c r="J9587" s="221">
        <v>5200</v>
      </c>
      <c r="K9587" s="221">
        <v>4</v>
      </c>
      <c r="L9587" s="221">
        <v>20800</v>
      </c>
    </row>
    <row r="9588" spans="1:12" s="167" customFormat="1">
      <c r="A9588" s="218" t="str">
        <f t="shared" si="63"/>
        <v>O221106058708일반상품</v>
      </c>
      <c r="B9588" s="219" t="s">
        <v>9512</v>
      </c>
      <c r="C9588" s="219" t="s">
        <v>8023</v>
      </c>
      <c r="D9588" s="219" t="s">
        <v>8065</v>
      </c>
      <c r="E9588" s="219" t="s">
        <v>6392</v>
      </c>
      <c r="F9588" s="219" t="s">
        <v>7718</v>
      </c>
      <c r="G9588" s="219" t="s">
        <v>9543</v>
      </c>
      <c r="H9588" s="219" t="s">
        <v>5990</v>
      </c>
      <c r="I9588" s="220" t="s">
        <v>8519</v>
      </c>
      <c r="J9588" s="221">
        <v>2700</v>
      </c>
      <c r="K9588" s="221">
        <v>4</v>
      </c>
      <c r="L9588" s="221">
        <v>10800</v>
      </c>
    </row>
    <row r="9589" spans="1:12" s="167" customFormat="1">
      <c r="A9589" s="218" t="str">
        <f t="shared" si="63"/>
        <v>O221106058708일반상품</v>
      </c>
      <c r="B9589" s="219" t="s">
        <v>9512</v>
      </c>
      <c r="C9589" s="219" t="s">
        <v>8023</v>
      </c>
      <c r="D9589" s="219" t="s">
        <v>8065</v>
      </c>
      <c r="E9589" s="219" t="s">
        <v>6392</v>
      </c>
      <c r="F9589" s="219" t="s">
        <v>7718</v>
      </c>
      <c r="G9589" s="219" t="s">
        <v>9543</v>
      </c>
      <c r="H9589" s="219" t="s">
        <v>5990</v>
      </c>
      <c r="I9589" s="220" t="s">
        <v>8760</v>
      </c>
      <c r="J9589" s="221">
        <v>1500</v>
      </c>
      <c r="K9589" s="221">
        <v>4</v>
      </c>
      <c r="L9589" s="221">
        <v>6000</v>
      </c>
    </row>
    <row r="9590" spans="1:12" s="167" customFormat="1">
      <c r="A9590" s="218" t="str">
        <f t="shared" si="63"/>
        <v>O221106058708일반상품</v>
      </c>
      <c r="B9590" s="219" t="s">
        <v>9512</v>
      </c>
      <c r="C9590" s="219" t="s">
        <v>8023</v>
      </c>
      <c r="D9590" s="219" t="s">
        <v>8065</v>
      </c>
      <c r="E9590" s="219" t="s">
        <v>6392</v>
      </c>
      <c r="F9590" s="219" t="s">
        <v>7718</v>
      </c>
      <c r="G9590" s="219" t="s">
        <v>9543</v>
      </c>
      <c r="H9590" s="219" t="s">
        <v>5990</v>
      </c>
      <c r="I9590" s="220" t="s">
        <v>7270</v>
      </c>
      <c r="J9590" s="221">
        <v>1270</v>
      </c>
      <c r="K9590" s="221">
        <v>2</v>
      </c>
      <c r="L9590" s="221">
        <v>2540</v>
      </c>
    </row>
    <row r="9591" spans="1:12" s="167" customFormat="1">
      <c r="A9591" s="218" t="str">
        <f t="shared" si="63"/>
        <v>O221106058708일반상품</v>
      </c>
      <c r="B9591" s="219" t="s">
        <v>9512</v>
      </c>
      <c r="C9591" s="219" t="s">
        <v>8023</v>
      </c>
      <c r="D9591" s="219" t="s">
        <v>8065</v>
      </c>
      <c r="E9591" s="219" t="s">
        <v>6392</v>
      </c>
      <c r="F9591" s="219" t="s">
        <v>7718</v>
      </c>
      <c r="G9591" s="219" t="s">
        <v>9543</v>
      </c>
      <c r="H9591" s="219" t="s">
        <v>5990</v>
      </c>
      <c r="I9591" s="220" t="s">
        <v>8574</v>
      </c>
      <c r="J9591" s="221">
        <v>2250</v>
      </c>
      <c r="K9591" s="221">
        <v>4</v>
      </c>
      <c r="L9591" s="221">
        <v>9000</v>
      </c>
    </row>
    <row r="9592" spans="1:12" s="167" customFormat="1">
      <c r="A9592" s="218" t="str">
        <f t="shared" si="63"/>
        <v>O221106058708일반상품</v>
      </c>
      <c r="B9592" s="219" t="s">
        <v>9512</v>
      </c>
      <c r="C9592" s="219" t="s">
        <v>8023</v>
      </c>
      <c r="D9592" s="219" t="s">
        <v>8065</v>
      </c>
      <c r="E9592" s="219" t="s">
        <v>6392</v>
      </c>
      <c r="F9592" s="219" t="s">
        <v>7718</v>
      </c>
      <c r="G9592" s="219" t="s">
        <v>9543</v>
      </c>
      <c r="H9592" s="219" t="s">
        <v>5990</v>
      </c>
      <c r="I9592" s="220" t="s">
        <v>8363</v>
      </c>
      <c r="J9592" s="221">
        <v>1100</v>
      </c>
      <c r="K9592" s="221">
        <v>5</v>
      </c>
      <c r="L9592" s="221">
        <v>5500</v>
      </c>
    </row>
    <row r="9593" spans="1:12" s="167" customFormat="1">
      <c r="A9593" s="218" t="str">
        <f t="shared" si="63"/>
        <v>O221106058708일반상품</v>
      </c>
      <c r="B9593" s="219" t="s">
        <v>9512</v>
      </c>
      <c r="C9593" s="219" t="s">
        <v>8023</v>
      </c>
      <c r="D9593" s="219" t="s">
        <v>8065</v>
      </c>
      <c r="E9593" s="219" t="s">
        <v>6392</v>
      </c>
      <c r="F9593" s="219" t="s">
        <v>7718</v>
      </c>
      <c r="G9593" s="219" t="s">
        <v>9543</v>
      </c>
      <c r="H9593" s="219" t="s">
        <v>5990</v>
      </c>
      <c r="I9593" s="220" t="s">
        <v>9735</v>
      </c>
      <c r="J9593" s="221">
        <v>7200</v>
      </c>
      <c r="K9593" s="221">
        <v>7</v>
      </c>
      <c r="L9593" s="221">
        <v>50400</v>
      </c>
    </row>
    <row r="9594" spans="1:12" s="167" customFormat="1">
      <c r="A9594" s="218" t="str">
        <f t="shared" si="63"/>
        <v>O221106058708일반상품</v>
      </c>
      <c r="B9594" s="219" t="s">
        <v>9512</v>
      </c>
      <c r="C9594" s="219" t="s">
        <v>8023</v>
      </c>
      <c r="D9594" s="219" t="s">
        <v>8065</v>
      </c>
      <c r="E9594" s="219" t="s">
        <v>6392</v>
      </c>
      <c r="F9594" s="219" t="s">
        <v>7718</v>
      </c>
      <c r="G9594" s="219" t="s">
        <v>9543</v>
      </c>
      <c r="H9594" s="219" t="s">
        <v>5990</v>
      </c>
      <c r="I9594" s="220" t="s">
        <v>8463</v>
      </c>
      <c r="J9594" s="221">
        <v>1600</v>
      </c>
      <c r="K9594" s="221">
        <v>1</v>
      </c>
      <c r="L9594" s="221">
        <v>1600</v>
      </c>
    </row>
    <row r="9595" spans="1:12" s="167" customFormat="1">
      <c r="A9595" s="218" t="str">
        <f t="shared" si="63"/>
        <v>O221106058708일반상품</v>
      </c>
      <c r="B9595" s="219" t="s">
        <v>9512</v>
      </c>
      <c r="C9595" s="219" t="s">
        <v>8023</v>
      </c>
      <c r="D9595" s="219" t="s">
        <v>8065</v>
      </c>
      <c r="E9595" s="219" t="s">
        <v>6392</v>
      </c>
      <c r="F9595" s="219" t="s">
        <v>7718</v>
      </c>
      <c r="G9595" s="219" t="s">
        <v>9543</v>
      </c>
      <c r="H9595" s="219" t="s">
        <v>5990</v>
      </c>
      <c r="I9595" s="220" t="s">
        <v>7203</v>
      </c>
      <c r="J9595" s="221">
        <v>5000</v>
      </c>
      <c r="K9595" s="221">
        <v>1</v>
      </c>
      <c r="L9595" s="221">
        <v>5000</v>
      </c>
    </row>
    <row r="9596" spans="1:12" s="167" customFormat="1">
      <c r="A9596" s="218" t="str">
        <f t="shared" si="63"/>
        <v>O221106058708일반상품</v>
      </c>
      <c r="B9596" s="219" t="s">
        <v>9512</v>
      </c>
      <c r="C9596" s="219" t="s">
        <v>8023</v>
      </c>
      <c r="D9596" s="219" t="s">
        <v>8065</v>
      </c>
      <c r="E9596" s="219" t="s">
        <v>6392</v>
      </c>
      <c r="F9596" s="219" t="s">
        <v>7718</v>
      </c>
      <c r="G9596" s="219" t="s">
        <v>9543</v>
      </c>
      <c r="H9596" s="219" t="s">
        <v>5990</v>
      </c>
      <c r="I9596" s="220" t="s">
        <v>9038</v>
      </c>
      <c r="J9596" s="221">
        <v>12000</v>
      </c>
      <c r="K9596" s="221">
        <v>1</v>
      </c>
      <c r="L9596" s="221">
        <v>12000</v>
      </c>
    </row>
    <row r="9597" spans="1:12" s="167" customFormat="1">
      <c r="A9597" s="218" t="str">
        <f t="shared" si="63"/>
        <v>O221106058708일반상품</v>
      </c>
      <c r="B9597" s="219" t="s">
        <v>9512</v>
      </c>
      <c r="C9597" s="219" t="s">
        <v>8023</v>
      </c>
      <c r="D9597" s="219" t="s">
        <v>8065</v>
      </c>
      <c r="E9597" s="219" t="s">
        <v>6392</v>
      </c>
      <c r="F9597" s="219" t="s">
        <v>7718</v>
      </c>
      <c r="G9597" s="219" t="s">
        <v>9543</v>
      </c>
      <c r="H9597" s="219" t="s">
        <v>5990</v>
      </c>
      <c r="I9597" s="220" t="s">
        <v>7211</v>
      </c>
      <c r="J9597" s="221">
        <v>9000</v>
      </c>
      <c r="K9597" s="221">
        <v>2</v>
      </c>
      <c r="L9597" s="221">
        <v>18000</v>
      </c>
    </row>
    <row r="9598" spans="1:12" s="167" customFormat="1">
      <c r="A9598" s="218" t="str">
        <f t="shared" si="63"/>
        <v>O221106058708일반상품</v>
      </c>
      <c r="B9598" s="219" t="s">
        <v>9512</v>
      </c>
      <c r="C9598" s="219" t="s">
        <v>8023</v>
      </c>
      <c r="D9598" s="219" t="s">
        <v>8065</v>
      </c>
      <c r="E9598" s="219" t="s">
        <v>6392</v>
      </c>
      <c r="F9598" s="219" t="s">
        <v>7718</v>
      </c>
      <c r="G9598" s="219" t="s">
        <v>9543</v>
      </c>
      <c r="H9598" s="219" t="s">
        <v>5990</v>
      </c>
      <c r="I9598" s="220" t="s">
        <v>8398</v>
      </c>
      <c r="J9598" s="221">
        <v>1240</v>
      </c>
      <c r="K9598" s="221">
        <v>6</v>
      </c>
      <c r="L9598" s="221">
        <v>7440</v>
      </c>
    </row>
    <row r="9599" spans="1:12" s="167" customFormat="1">
      <c r="A9599" s="218" t="str">
        <f t="shared" si="63"/>
        <v>O221106058708일반상품</v>
      </c>
      <c r="B9599" s="219" t="s">
        <v>9512</v>
      </c>
      <c r="C9599" s="219" t="s">
        <v>8023</v>
      </c>
      <c r="D9599" s="219" t="s">
        <v>8065</v>
      </c>
      <c r="E9599" s="219" t="s">
        <v>6392</v>
      </c>
      <c r="F9599" s="219" t="s">
        <v>7718</v>
      </c>
      <c r="G9599" s="219" t="s">
        <v>9543</v>
      </c>
      <c r="H9599" s="219" t="s">
        <v>5990</v>
      </c>
      <c r="I9599" s="220" t="s">
        <v>7252</v>
      </c>
      <c r="J9599" s="221">
        <v>2850</v>
      </c>
      <c r="K9599" s="221">
        <v>3</v>
      </c>
      <c r="L9599" s="221">
        <v>8550</v>
      </c>
    </row>
    <row r="9600" spans="1:12" s="167" customFormat="1">
      <c r="A9600" s="218" t="str">
        <f t="shared" si="63"/>
        <v>O221106058708일반상품</v>
      </c>
      <c r="B9600" s="219" t="s">
        <v>9512</v>
      </c>
      <c r="C9600" s="219" t="s">
        <v>8023</v>
      </c>
      <c r="D9600" s="219" t="s">
        <v>8065</v>
      </c>
      <c r="E9600" s="219" t="s">
        <v>6392</v>
      </c>
      <c r="F9600" s="219" t="s">
        <v>7718</v>
      </c>
      <c r="G9600" s="219" t="s">
        <v>9543</v>
      </c>
      <c r="H9600" s="219" t="s">
        <v>5990</v>
      </c>
      <c r="I9600" s="220" t="s">
        <v>8386</v>
      </c>
      <c r="J9600" s="221">
        <v>7880</v>
      </c>
      <c r="K9600" s="221">
        <v>2</v>
      </c>
      <c r="L9600" s="221">
        <v>15760</v>
      </c>
    </row>
    <row r="9601" spans="1:12" s="167" customFormat="1">
      <c r="A9601" s="218" t="str">
        <f t="shared" si="63"/>
        <v>O221106058708일반상품</v>
      </c>
      <c r="B9601" s="219" t="s">
        <v>9512</v>
      </c>
      <c r="C9601" s="219" t="s">
        <v>8023</v>
      </c>
      <c r="D9601" s="219" t="s">
        <v>8065</v>
      </c>
      <c r="E9601" s="219" t="s">
        <v>6392</v>
      </c>
      <c r="F9601" s="219" t="s">
        <v>7718</v>
      </c>
      <c r="G9601" s="219" t="s">
        <v>9543</v>
      </c>
      <c r="H9601" s="219" t="s">
        <v>5990</v>
      </c>
      <c r="I9601" s="220" t="s">
        <v>8450</v>
      </c>
      <c r="J9601" s="221">
        <v>1400</v>
      </c>
      <c r="K9601" s="221">
        <v>2</v>
      </c>
      <c r="L9601" s="221">
        <v>2800</v>
      </c>
    </row>
    <row r="9602" spans="1:12" s="167" customFormat="1">
      <c r="A9602" s="218" t="str">
        <f t="shared" si="63"/>
        <v>O221106058708일반상품</v>
      </c>
      <c r="B9602" s="219" t="s">
        <v>9512</v>
      </c>
      <c r="C9602" s="219" t="s">
        <v>8023</v>
      </c>
      <c r="D9602" s="219" t="s">
        <v>8065</v>
      </c>
      <c r="E9602" s="219" t="s">
        <v>6392</v>
      </c>
      <c r="F9602" s="219" t="s">
        <v>7718</v>
      </c>
      <c r="G9602" s="219" t="s">
        <v>9543</v>
      </c>
      <c r="H9602" s="219" t="s">
        <v>5990</v>
      </c>
      <c r="I9602" s="220" t="s">
        <v>7192</v>
      </c>
      <c r="J9602" s="221">
        <v>6620</v>
      </c>
      <c r="K9602" s="221">
        <v>2</v>
      </c>
      <c r="L9602" s="221">
        <v>13240</v>
      </c>
    </row>
    <row r="9603" spans="1:12" s="167" customFormat="1">
      <c r="A9603" s="218" t="str">
        <f t="shared" si="63"/>
        <v>O221106058708일반상품</v>
      </c>
      <c r="B9603" s="219" t="s">
        <v>9512</v>
      </c>
      <c r="C9603" s="219" t="s">
        <v>8023</v>
      </c>
      <c r="D9603" s="219" t="s">
        <v>8065</v>
      </c>
      <c r="E9603" s="219" t="s">
        <v>6392</v>
      </c>
      <c r="F9603" s="219" t="s">
        <v>7718</v>
      </c>
      <c r="G9603" s="219" t="s">
        <v>9543</v>
      </c>
      <c r="H9603" s="219" t="s">
        <v>5990</v>
      </c>
      <c r="I9603" s="220" t="s">
        <v>7201</v>
      </c>
      <c r="J9603" s="221">
        <v>12480</v>
      </c>
      <c r="K9603" s="221">
        <v>1</v>
      </c>
      <c r="L9603" s="221">
        <v>12480</v>
      </c>
    </row>
    <row r="9604" spans="1:12" s="167" customFormat="1">
      <c r="A9604" s="218" t="str">
        <f t="shared" si="63"/>
        <v>O221106058708일반상품</v>
      </c>
      <c r="B9604" s="219" t="s">
        <v>9512</v>
      </c>
      <c r="C9604" s="219" t="s">
        <v>8023</v>
      </c>
      <c r="D9604" s="219" t="s">
        <v>8065</v>
      </c>
      <c r="E9604" s="219" t="s">
        <v>6392</v>
      </c>
      <c r="F9604" s="219" t="s">
        <v>7718</v>
      </c>
      <c r="G9604" s="219" t="s">
        <v>9543</v>
      </c>
      <c r="H9604" s="219" t="s">
        <v>5990</v>
      </c>
      <c r="I9604" s="220" t="s">
        <v>9720</v>
      </c>
      <c r="J9604" s="221">
        <v>2500</v>
      </c>
      <c r="K9604" s="221">
        <v>4</v>
      </c>
      <c r="L9604" s="221">
        <v>10000</v>
      </c>
    </row>
    <row r="9605" spans="1:12" s="167" customFormat="1">
      <c r="A9605" s="218" t="str">
        <f t="shared" si="63"/>
        <v>O221106058708일반상품</v>
      </c>
      <c r="B9605" s="219" t="s">
        <v>9512</v>
      </c>
      <c r="C9605" s="219" t="s">
        <v>8023</v>
      </c>
      <c r="D9605" s="219" t="s">
        <v>8065</v>
      </c>
      <c r="E9605" s="219" t="s">
        <v>6392</v>
      </c>
      <c r="F9605" s="219" t="s">
        <v>7718</v>
      </c>
      <c r="G9605" s="219" t="s">
        <v>9543</v>
      </c>
      <c r="H9605" s="219" t="s">
        <v>5990</v>
      </c>
      <c r="I9605" s="220" t="s">
        <v>8400</v>
      </c>
      <c r="J9605" s="221">
        <v>1270</v>
      </c>
      <c r="K9605" s="221">
        <v>2</v>
      </c>
      <c r="L9605" s="221">
        <v>2540</v>
      </c>
    </row>
    <row r="9606" spans="1:12" s="167" customFormat="1">
      <c r="A9606" s="218" t="str">
        <f t="shared" si="63"/>
        <v>O221106058708일반상품</v>
      </c>
      <c r="B9606" s="219" t="s">
        <v>9512</v>
      </c>
      <c r="C9606" s="219" t="s">
        <v>8023</v>
      </c>
      <c r="D9606" s="219" t="s">
        <v>8065</v>
      </c>
      <c r="E9606" s="219" t="s">
        <v>6392</v>
      </c>
      <c r="F9606" s="219" t="s">
        <v>7718</v>
      </c>
      <c r="G9606" s="219" t="s">
        <v>9543</v>
      </c>
      <c r="H9606" s="219" t="s">
        <v>5990</v>
      </c>
      <c r="I9606" s="220" t="s">
        <v>9736</v>
      </c>
      <c r="J9606" s="221">
        <v>5000</v>
      </c>
      <c r="K9606" s="221">
        <v>1</v>
      </c>
      <c r="L9606" s="221">
        <v>5000</v>
      </c>
    </row>
    <row r="9607" spans="1:12" s="167" customFormat="1">
      <c r="A9607" s="218" t="str">
        <f t="shared" si="63"/>
        <v>O221106058708일반상품</v>
      </c>
      <c r="B9607" s="219" t="s">
        <v>9512</v>
      </c>
      <c r="C9607" s="219" t="s">
        <v>8023</v>
      </c>
      <c r="D9607" s="219" t="s">
        <v>8065</v>
      </c>
      <c r="E9607" s="219" t="s">
        <v>6392</v>
      </c>
      <c r="F9607" s="219" t="s">
        <v>7718</v>
      </c>
      <c r="G9607" s="219" t="s">
        <v>9543</v>
      </c>
      <c r="H9607" s="219" t="s">
        <v>5990</v>
      </c>
      <c r="I9607" s="220" t="s">
        <v>8356</v>
      </c>
      <c r="J9607" s="221">
        <v>23500</v>
      </c>
      <c r="K9607" s="221">
        <v>1</v>
      </c>
      <c r="L9607" s="221">
        <v>23500</v>
      </c>
    </row>
    <row r="9608" spans="1:12" s="167" customFormat="1">
      <c r="A9608" s="218" t="str">
        <f t="shared" si="63"/>
        <v>O221106058708일반상품</v>
      </c>
      <c r="B9608" s="219" t="s">
        <v>9512</v>
      </c>
      <c r="C9608" s="219" t="s">
        <v>8023</v>
      </c>
      <c r="D9608" s="219" t="s">
        <v>8065</v>
      </c>
      <c r="E9608" s="219" t="s">
        <v>6392</v>
      </c>
      <c r="F9608" s="219" t="s">
        <v>7718</v>
      </c>
      <c r="G9608" s="219" t="s">
        <v>9543</v>
      </c>
      <c r="H9608" s="219" t="s">
        <v>5990</v>
      </c>
      <c r="I9608" s="220" t="s">
        <v>8618</v>
      </c>
      <c r="J9608" s="221">
        <v>4100</v>
      </c>
      <c r="K9608" s="221">
        <v>2</v>
      </c>
      <c r="L9608" s="221">
        <v>8200</v>
      </c>
    </row>
    <row r="9609" spans="1:12" s="167" customFormat="1">
      <c r="A9609" s="218" t="str">
        <f t="shared" si="63"/>
        <v>O221106058708일반상품</v>
      </c>
      <c r="B9609" s="219" t="s">
        <v>9512</v>
      </c>
      <c r="C9609" s="219" t="s">
        <v>8023</v>
      </c>
      <c r="D9609" s="219" t="s">
        <v>8065</v>
      </c>
      <c r="E9609" s="219" t="s">
        <v>6392</v>
      </c>
      <c r="F9609" s="219" t="s">
        <v>7718</v>
      </c>
      <c r="G9609" s="219" t="s">
        <v>9543</v>
      </c>
      <c r="H9609" s="219" t="s">
        <v>5990</v>
      </c>
      <c r="I9609" s="220" t="s">
        <v>8654</v>
      </c>
      <c r="J9609" s="221">
        <v>25500</v>
      </c>
      <c r="K9609" s="221">
        <v>1</v>
      </c>
      <c r="L9609" s="221">
        <v>25500</v>
      </c>
    </row>
    <row r="9610" spans="1:12" s="167" customFormat="1">
      <c r="A9610" s="218" t="str">
        <f t="shared" si="63"/>
        <v>O221106058708일반상품</v>
      </c>
      <c r="B9610" s="219" t="s">
        <v>9512</v>
      </c>
      <c r="C9610" s="219" t="s">
        <v>8023</v>
      </c>
      <c r="D9610" s="219" t="s">
        <v>8065</v>
      </c>
      <c r="E9610" s="219" t="s">
        <v>6392</v>
      </c>
      <c r="F9610" s="219" t="s">
        <v>7718</v>
      </c>
      <c r="G9610" s="219" t="s">
        <v>9543</v>
      </c>
      <c r="H9610" s="219" t="s">
        <v>5990</v>
      </c>
      <c r="I9610" s="220" t="s">
        <v>7283</v>
      </c>
      <c r="J9610" s="221">
        <v>2200</v>
      </c>
      <c r="K9610" s="221">
        <v>2</v>
      </c>
      <c r="L9610" s="221">
        <v>4400</v>
      </c>
    </row>
    <row r="9611" spans="1:12" s="167" customFormat="1">
      <c r="A9611" s="218" t="str">
        <f t="shared" si="63"/>
        <v>O221106058708일반상품</v>
      </c>
      <c r="B9611" s="219" t="s">
        <v>9512</v>
      </c>
      <c r="C9611" s="219" t="s">
        <v>8023</v>
      </c>
      <c r="D9611" s="219" t="s">
        <v>8065</v>
      </c>
      <c r="E9611" s="219" t="s">
        <v>6392</v>
      </c>
      <c r="F9611" s="219" t="s">
        <v>7718</v>
      </c>
      <c r="G9611" s="219" t="s">
        <v>9543</v>
      </c>
      <c r="H9611" s="219" t="s">
        <v>5990</v>
      </c>
      <c r="I9611" s="220" t="s">
        <v>8602</v>
      </c>
      <c r="J9611" s="221">
        <v>2720</v>
      </c>
      <c r="K9611" s="221">
        <v>3</v>
      </c>
      <c r="L9611" s="221">
        <v>8160</v>
      </c>
    </row>
    <row r="9612" spans="1:12" s="167" customFormat="1">
      <c r="A9612" s="218" t="str">
        <f t="shared" si="63"/>
        <v>O221106058708일반상품</v>
      </c>
      <c r="B9612" s="219" t="s">
        <v>9512</v>
      </c>
      <c r="C9612" s="219" t="s">
        <v>8023</v>
      </c>
      <c r="D9612" s="219" t="s">
        <v>8065</v>
      </c>
      <c r="E9612" s="219" t="s">
        <v>6392</v>
      </c>
      <c r="F9612" s="219" t="s">
        <v>7718</v>
      </c>
      <c r="G9612" s="219" t="s">
        <v>9543</v>
      </c>
      <c r="H9612" s="219" t="s">
        <v>5990</v>
      </c>
      <c r="I9612" s="220" t="s">
        <v>8532</v>
      </c>
      <c r="J9612" s="221">
        <v>8900</v>
      </c>
      <c r="K9612" s="221">
        <v>3</v>
      </c>
      <c r="L9612" s="221">
        <v>26700</v>
      </c>
    </row>
    <row r="9613" spans="1:12" s="167" customFormat="1">
      <c r="A9613" s="218" t="str">
        <f t="shared" si="63"/>
        <v>O221106058708일반상품</v>
      </c>
      <c r="B9613" s="219" t="s">
        <v>9512</v>
      </c>
      <c r="C9613" s="219" t="s">
        <v>8023</v>
      </c>
      <c r="D9613" s="219" t="s">
        <v>8065</v>
      </c>
      <c r="E9613" s="219" t="s">
        <v>6392</v>
      </c>
      <c r="F9613" s="219" t="s">
        <v>7718</v>
      </c>
      <c r="G9613" s="219" t="s">
        <v>9543</v>
      </c>
      <c r="H9613" s="219" t="s">
        <v>5990</v>
      </c>
      <c r="I9613" s="220" t="s">
        <v>9550</v>
      </c>
      <c r="J9613" s="221">
        <v>4700</v>
      </c>
      <c r="K9613" s="221">
        <v>1</v>
      </c>
      <c r="L9613" s="221">
        <v>4700</v>
      </c>
    </row>
    <row r="9614" spans="1:12" s="167" customFormat="1">
      <c r="A9614" s="218" t="str">
        <f t="shared" si="63"/>
        <v>O221105058685일반상품</v>
      </c>
      <c r="B9614" s="219" t="s">
        <v>9513</v>
      </c>
      <c r="C9614" s="219" t="s">
        <v>8023</v>
      </c>
      <c r="D9614" s="219" t="s">
        <v>8065</v>
      </c>
      <c r="E9614" s="219" t="s">
        <v>6392</v>
      </c>
      <c r="F9614" s="219" t="s">
        <v>7718</v>
      </c>
      <c r="G9614" s="219" t="s">
        <v>7971</v>
      </c>
      <c r="H9614" s="219" t="s">
        <v>5990</v>
      </c>
      <c r="I9614" s="220" t="s">
        <v>8636</v>
      </c>
      <c r="J9614" s="221">
        <v>360</v>
      </c>
      <c r="K9614" s="221">
        <v>1</v>
      </c>
      <c r="L9614" s="221">
        <v>360</v>
      </c>
    </row>
    <row r="9615" spans="1:12" s="167" customFormat="1">
      <c r="A9615" s="218" t="str">
        <f t="shared" si="63"/>
        <v>O221105058685일반상품</v>
      </c>
      <c r="B9615" s="219" t="s">
        <v>9513</v>
      </c>
      <c r="C9615" s="219" t="s">
        <v>8023</v>
      </c>
      <c r="D9615" s="219" t="s">
        <v>8065</v>
      </c>
      <c r="E9615" s="219" t="s">
        <v>6392</v>
      </c>
      <c r="F9615" s="219" t="s">
        <v>7718</v>
      </c>
      <c r="G9615" s="219" t="s">
        <v>7971</v>
      </c>
      <c r="H9615" s="219" t="s">
        <v>5990</v>
      </c>
      <c r="I9615" s="220" t="s">
        <v>9717</v>
      </c>
      <c r="J9615" s="221">
        <v>1890</v>
      </c>
      <c r="K9615" s="221">
        <v>1</v>
      </c>
      <c r="L9615" s="221">
        <v>1890</v>
      </c>
    </row>
    <row r="9616" spans="1:12" s="167" customFormat="1">
      <c r="A9616" s="218" t="str">
        <f t="shared" si="63"/>
        <v>O221105058685일반상품</v>
      </c>
      <c r="B9616" s="219" t="s">
        <v>9513</v>
      </c>
      <c r="C9616" s="219" t="s">
        <v>8023</v>
      </c>
      <c r="D9616" s="219" t="s">
        <v>8065</v>
      </c>
      <c r="E9616" s="219" t="s">
        <v>6392</v>
      </c>
      <c r="F9616" s="219" t="s">
        <v>7718</v>
      </c>
      <c r="G9616" s="219" t="s">
        <v>7971</v>
      </c>
      <c r="H9616" s="219" t="s">
        <v>5990</v>
      </c>
      <c r="I9616" s="220" t="s">
        <v>9737</v>
      </c>
      <c r="J9616" s="221">
        <v>3000</v>
      </c>
      <c r="K9616" s="221">
        <v>1</v>
      </c>
      <c r="L9616" s="221">
        <v>3000</v>
      </c>
    </row>
    <row r="9617" spans="1:12" s="167" customFormat="1">
      <c r="A9617" s="218" t="str">
        <f t="shared" si="63"/>
        <v>O221105058685일반상품</v>
      </c>
      <c r="B9617" s="219" t="s">
        <v>9513</v>
      </c>
      <c r="C9617" s="219" t="s">
        <v>8023</v>
      </c>
      <c r="D9617" s="219" t="s">
        <v>8065</v>
      </c>
      <c r="E9617" s="219" t="s">
        <v>6392</v>
      </c>
      <c r="F9617" s="219" t="s">
        <v>7718</v>
      </c>
      <c r="G9617" s="219" t="s">
        <v>7971</v>
      </c>
      <c r="H9617" s="219" t="s">
        <v>5990</v>
      </c>
      <c r="I9617" s="220" t="s">
        <v>8418</v>
      </c>
      <c r="J9617" s="221">
        <v>3170</v>
      </c>
      <c r="K9617" s="221">
        <v>2</v>
      </c>
      <c r="L9617" s="221">
        <v>6340</v>
      </c>
    </row>
    <row r="9618" spans="1:12" s="167" customFormat="1">
      <c r="A9618" s="218" t="str">
        <f t="shared" si="63"/>
        <v>O221105058685일반상품</v>
      </c>
      <c r="B9618" s="219" t="s">
        <v>9513</v>
      </c>
      <c r="C9618" s="219" t="s">
        <v>8023</v>
      </c>
      <c r="D9618" s="219" t="s">
        <v>8065</v>
      </c>
      <c r="E9618" s="219" t="s">
        <v>6392</v>
      </c>
      <c r="F9618" s="219" t="s">
        <v>7718</v>
      </c>
      <c r="G9618" s="219" t="s">
        <v>7971</v>
      </c>
      <c r="H9618" s="219" t="s">
        <v>5990</v>
      </c>
      <c r="I9618" s="220" t="s">
        <v>7980</v>
      </c>
      <c r="J9618" s="221">
        <v>4200</v>
      </c>
      <c r="K9618" s="221">
        <v>2</v>
      </c>
      <c r="L9618" s="221">
        <v>8400</v>
      </c>
    </row>
    <row r="9619" spans="1:12" s="167" customFormat="1">
      <c r="A9619" s="218" t="str">
        <f t="shared" si="63"/>
        <v>O221105058685일반상품</v>
      </c>
      <c r="B9619" s="219" t="s">
        <v>9513</v>
      </c>
      <c r="C9619" s="219" t="s">
        <v>8023</v>
      </c>
      <c r="D9619" s="219" t="s">
        <v>8065</v>
      </c>
      <c r="E9619" s="219" t="s">
        <v>6392</v>
      </c>
      <c r="F9619" s="219" t="s">
        <v>7718</v>
      </c>
      <c r="G9619" s="219" t="s">
        <v>7971</v>
      </c>
      <c r="H9619" s="219" t="s">
        <v>5990</v>
      </c>
      <c r="I9619" s="220" t="s">
        <v>8767</v>
      </c>
      <c r="J9619" s="221">
        <v>1090</v>
      </c>
      <c r="K9619" s="221">
        <v>1</v>
      </c>
      <c r="L9619" s="221">
        <v>1090</v>
      </c>
    </row>
    <row r="9620" spans="1:12" s="167" customFormat="1">
      <c r="A9620" s="218" t="str">
        <f t="shared" si="63"/>
        <v>O221105058685일반상품</v>
      </c>
      <c r="B9620" s="219" t="s">
        <v>9513</v>
      </c>
      <c r="C9620" s="219" t="s">
        <v>8023</v>
      </c>
      <c r="D9620" s="219" t="s">
        <v>8065</v>
      </c>
      <c r="E9620" s="219" t="s">
        <v>6392</v>
      </c>
      <c r="F9620" s="219" t="s">
        <v>7718</v>
      </c>
      <c r="G9620" s="219" t="s">
        <v>7971</v>
      </c>
      <c r="H9620" s="219" t="s">
        <v>5990</v>
      </c>
      <c r="I9620" s="220" t="s">
        <v>7284</v>
      </c>
      <c r="J9620" s="221">
        <v>7000</v>
      </c>
      <c r="K9620" s="221">
        <v>1</v>
      </c>
      <c r="L9620" s="221">
        <v>7000</v>
      </c>
    </row>
    <row r="9621" spans="1:12" s="167" customFormat="1">
      <c r="A9621" s="218" t="str">
        <f t="shared" si="63"/>
        <v>O221105058685일반상품</v>
      </c>
      <c r="B9621" s="219" t="s">
        <v>9513</v>
      </c>
      <c r="C9621" s="219" t="s">
        <v>8023</v>
      </c>
      <c r="D9621" s="219" t="s">
        <v>8065</v>
      </c>
      <c r="E9621" s="219" t="s">
        <v>6392</v>
      </c>
      <c r="F9621" s="219" t="s">
        <v>7718</v>
      </c>
      <c r="G9621" s="219" t="s">
        <v>7971</v>
      </c>
      <c r="H9621" s="219" t="s">
        <v>5990</v>
      </c>
      <c r="I9621" s="220" t="s">
        <v>7267</v>
      </c>
      <c r="J9621" s="221">
        <v>1073</v>
      </c>
      <c r="K9621" s="221">
        <v>2</v>
      </c>
      <c r="L9621" s="221">
        <v>2146</v>
      </c>
    </row>
    <row r="9622" spans="1:12" s="167" customFormat="1">
      <c r="A9622" s="218" t="str">
        <f t="shared" si="63"/>
        <v>O221105058685일반상품</v>
      </c>
      <c r="B9622" s="219" t="s">
        <v>9513</v>
      </c>
      <c r="C9622" s="219" t="s">
        <v>8023</v>
      </c>
      <c r="D9622" s="219" t="s">
        <v>8065</v>
      </c>
      <c r="E9622" s="219" t="s">
        <v>6392</v>
      </c>
      <c r="F9622" s="219" t="s">
        <v>7718</v>
      </c>
      <c r="G9622" s="219" t="s">
        <v>7971</v>
      </c>
      <c r="H9622" s="219" t="s">
        <v>5990</v>
      </c>
      <c r="I9622" s="220" t="s">
        <v>8327</v>
      </c>
      <c r="J9622" s="221">
        <v>1340</v>
      </c>
      <c r="K9622" s="221">
        <v>4</v>
      </c>
      <c r="L9622" s="221">
        <v>5360</v>
      </c>
    </row>
    <row r="9623" spans="1:12" s="167" customFormat="1">
      <c r="A9623" s="218" t="str">
        <f t="shared" si="63"/>
        <v>O221105058685일반상품</v>
      </c>
      <c r="B9623" s="219" t="s">
        <v>9513</v>
      </c>
      <c r="C9623" s="219" t="s">
        <v>8023</v>
      </c>
      <c r="D9623" s="219" t="s">
        <v>8065</v>
      </c>
      <c r="E9623" s="219" t="s">
        <v>6392</v>
      </c>
      <c r="F9623" s="219" t="s">
        <v>7718</v>
      </c>
      <c r="G9623" s="219" t="s">
        <v>7971</v>
      </c>
      <c r="H9623" s="219" t="s">
        <v>5990</v>
      </c>
      <c r="I9623" s="220" t="s">
        <v>7977</v>
      </c>
      <c r="J9623" s="221">
        <v>1460</v>
      </c>
      <c r="K9623" s="221">
        <v>2</v>
      </c>
      <c r="L9623" s="221">
        <v>2920</v>
      </c>
    </row>
    <row r="9624" spans="1:12" s="167" customFormat="1">
      <c r="A9624" s="218" t="str">
        <f t="shared" si="63"/>
        <v>O221105058685일반상품</v>
      </c>
      <c r="B9624" s="219" t="s">
        <v>9513</v>
      </c>
      <c r="C9624" s="219" t="s">
        <v>8023</v>
      </c>
      <c r="D9624" s="219" t="s">
        <v>8065</v>
      </c>
      <c r="E9624" s="219" t="s">
        <v>6392</v>
      </c>
      <c r="F9624" s="219" t="s">
        <v>7718</v>
      </c>
      <c r="G9624" s="219" t="s">
        <v>7971</v>
      </c>
      <c r="H9624" s="219" t="s">
        <v>5990</v>
      </c>
      <c r="I9624" s="220" t="s">
        <v>7189</v>
      </c>
      <c r="J9624" s="221">
        <v>1073</v>
      </c>
      <c r="K9624" s="221">
        <v>1</v>
      </c>
      <c r="L9624" s="221">
        <v>1073</v>
      </c>
    </row>
    <row r="9625" spans="1:12" s="167" customFormat="1">
      <c r="A9625" s="218" t="str">
        <f t="shared" si="63"/>
        <v>O221105058685일반상품</v>
      </c>
      <c r="B9625" s="219" t="s">
        <v>9513</v>
      </c>
      <c r="C9625" s="219" t="s">
        <v>8023</v>
      </c>
      <c r="D9625" s="219" t="s">
        <v>8065</v>
      </c>
      <c r="E9625" s="219" t="s">
        <v>6392</v>
      </c>
      <c r="F9625" s="219" t="s">
        <v>7718</v>
      </c>
      <c r="G9625" s="219" t="s">
        <v>7971</v>
      </c>
      <c r="H9625" s="219" t="s">
        <v>5990</v>
      </c>
      <c r="I9625" s="220" t="s">
        <v>9551</v>
      </c>
      <c r="J9625" s="221">
        <v>1236</v>
      </c>
      <c r="K9625" s="221">
        <v>5</v>
      </c>
      <c r="L9625" s="221">
        <v>6180</v>
      </c>
    </row>
    <row r="9626" spans="1:12" s="167" customFormat="1">
      <c r="A9626" s="218" t="str">
        <f t="shared" si="63"/>
        <v>O221105058685일반상품</v>
      </c>
      <c r="B9626" s="219" t="s">
        <v>9513</v>
      </c>
      <c r="C9626" s="219" t="s">
        <v>8023</v>
      </c>
      <c r="D9626" s="219" t="s">
        <v>8065</v>
      </c>
      <c r="E9626" s="219" t="s">
        <v>6392</v>
      </c>
      <c r="F9626" s="219" t="s">
        <v>7718</v>
      </c>
      <c r="G9626" s="219" t="s">
        <v>7971</v>
      </c>
      <c r="H9626" s="219" t="s">
        <v>5990</v>
      </c>
      <c r="I9626" s="220" t="s">
        <v>7190</v>
      </c>
      <c r="J9626" s="221">
        <v>5000</v>
      </c>
      <c r="K9626" s="221">
        <v>1</v>
      </c>
      <c r="L9626" s="221">
        <v>5000</v>
      </c>
    </row>
    <row r="9627" spans="1:12" s="167" customFormat="1">
      <c r="A9627" s="218" t="str">
        <f t="shared" si="63"/>
        <v>O221105058685일반상품</v>
      </c>
      <c r="B9627" s="219" t="s">
        <v>9513</v>
      </c>
      <c r="C9627" s="219" t="s">
        <v>8023</v>
      </c>
      <c r="D9627" s="219" t="s">
        <v>8065</v>
      </c>
      <c r="E9627" s="219" t="s">
        <v>6392</v>
      </c>
      <c r="F9627" s="219" t="s">
        <v>7718</v>
      </c>
      <c r="G9627" s="219" t="s">
        <v>7971</v>
      </c>
      <c r="H9627" s="219" t="s">
        <v>5990</v>
      </c>
      <c r="I9627" s="220" t="s">
        <v>8944</v>
      </c>
      <c r="J9627" s="221">
        <v>4000</v>
      </c>
      <c r="K9627" s="221">
        <v>1</v>
      </c>
      <c r="L9627" s="221">
        <v>4000</v>
      </c>
    </row>
    <row r="9628" spans="1:12" s="167" customFormat="1">
      <c r="A9628" s="218" t="str">
        <f t="shared" si="63"/>
        <v>O221105058685일반상품</v>
      </c>
      <c r="B9628" s="219" t="s">
        <v>9513</v>
      </c>
      <c r="C9628" s="219" t="s">
        <v>8023</v>
      </c>
      <c r="D9628" s="219" t="s">
        <v>8065</v>
      </c>
      <c r="E9628" s="219" t="s">
        <v>6392</v>
      </c>
      <c r="F9628" s="219" t="s">
        <v>7718</v>
      </c>
      <c r="G9628" s="219" t="s">
        <v>7971</v>
      </c>
      <c r="H9628" s="219" t="s">
        <v>5990</v>
      </c>
      <c r="I9628" s="220" t="s">
        <v>8067</v>
      </c>
      <c r="J9628" s="221">
        <v>19390</v>
      </c>
      <c r="K9628" s="221">
        <v>1</v>
      </c>
      <c r="L9628" s="221">
        <v>19390</v>
      </c>
    </row>
    <row r="9629" spans="1:12" s="167" customFormat="1">
      <c r="A9629" s="218" t="str">
        <f t="shared" si="63"/>
        <v>O221105058685일반상품</v>
      </c>
      <c r="B9629" s="219" t="s">
        <v>9513</v>
      </c>
      <c r="C9629" s="219" t="s">
        <v>8023</v>
      </c>
      <c r="D9629" s="219" t="s">
        <v>8065</v>
      </c>
      <c r="E9629" s="219" t="s">
        <v>6392</v>
      </c>
      <c r="F9629" s="219" t="s">
        <v>7718</v>
      </c>
      <c r="G9629" s="219" t="s">
        <v>7971</v>
      </c>
      <c r="H9629" s="219" t="s">
        <v>5990</v>
      </c>
      <c r="I9629" s="220" t="s">
        <v>8398</v>
      </c>
      <c r="J9629" s="221">
        <v>1240</v>
      </c>
      <c r="K9629" s="221">
        <v>8</v>
      </c>
      <c r="L9629" s="221">
        <v>9920</v>
      </c>
    </row>
    <row r="9630" spans="1:12" s="167" customFormat="1">
      <c r="A9630" s="218" t="str">
        <f t="shared" si="63"/>
        <v>O221105058685일반상품</v>
      </c>
      <c r="B9630" s="219" t="s">
        <v>9513</v>
      </c>
      <c r="C9630" s="219" t="s">
        <v>8023</v>
      </c>
      <c r="D9630" s="219" t="s">
        <v>8065</v>
      </c>
      <c r="E9630" s="219" t="s">
        <v>6392</v>
      </c>
      <c r="F9630" s="219" t="s">
        <v>7718</v>
      </c>
      <c r="G9630" s="219" t="s">
        <v>7971</v>
      </c>
      <c r="H9630" s="219" t="s">
        <v>5990</v>
      </c>
      <c r="I9630" s="220" t="s">
        <v>8793</v>
      </c>
      <c r="J9630" s="221">
        <v>9840</v>
      </c>
      <c r="K9630" s="221">
        <v>1</v>
      </c>
      <c r="L9630" s="221">
        <v>9840</v>
      </c>
    </row>
    <row r="9631" spans="1:12" s="167" customFormat="1">
      <c r="A9631" s="218" t="str">
        <f t="shared" si="63"/>
        <v>O221105058685일반상품</v>
      </c>
      <c r="B9631" s="219" t="s">
        <v>9513</v>
      </c>
      <c r="C9631" s="219" t="s">
        <v>8023</v>
      </c>
      <c r="D9631" s="219" t="s">
        <v>8065</v>
      </c>
      <c r="E9631" s="219" t="s">
        <v>6392</v>
      </c>
      <c r="F9631" s="219" t="s">
        <v>7718</v>
      </c>
      <c r="G9631" s="219" t="s">
        <v>7971</v>
      </c>
      <c r="H9631" s="219" t="s">
        <v>5990</v>
      </c>
      <c r="I9631" s="220" t="s">
        <v>8847</v>
      </c>
      <c r="J9631" s="221">
        <v>1960</v>
      </c>
      <c r="K9631" s="221">
        <v>1</v>
      </c>
      <c r="L9631" s="221">
        <v>1960</v>
      </c>
    </row>
    <row r="9632" spans="1:12" s="167" customFormat="1">
      <c r="A9632" s="218" t="str">
        <f t="shared" si="63"/>
        <v>O221105058685일반상품</v>
      </c>
      <c r="B9632" s="219" t="s">
        <v>9513</v>
      </c>
      <c r="C9632" s="219" t="s">
        <v>8023</v>
      </c>
      <c r="D9632" s="219" t="s">
        <v>8065</v>
      </c>
      <c r="E9632" s="219" t="s">
        <v>6392</v>
      </c>
      <c r="F9632" s="219" t="s">
        <v>7718</v>
      </c>
      <c r="G9632" s="219" t="s">
        <v>7971</v>
      </c>
      <c r="H9632" s="219" t="s">
        <v>5990</v>
      </c>
      <c r="I9632" s="220" t="s">
        <v>9564</v>
      </c>
      <c r="J9632" s="221">
        <v>4700</v>
      </c>
      <c r="K9632" s="221">
        <v>1</v>
      </c>
      <c r="L9632" s="221">
        <v>4700</v>
      </c>
    </row>
    <row r="9633" spans="1:12" s="167" customFormat="1">
      <c r="A9633" s="218" t="str">
        <f t="shared" si="63"/>
        <v>O221105058685일반상품</v>
      </c>
      <c r="B9633" s="219" t="s">
        <v>9513</v>
      </c>
      <c r="C9633" s="219" t="s">
        <v>8023</v>
      </c>
      <c r="D9633" s="219" t="s">
        <v>8065</v>
      </c>
      <c r="E9633" s="219" t="s">
        <v>6392</v>
      </c>
      <c r="F9633" s="219" t="s">
        <v>7718</v>
      </c>
      <c r="G9633" s="219" t="s">
        <v>7971</v>
      </c>
      <c r="H9633" s="219" t="s">
        <v>5990</v>
      </c>
      <c r="I9633" s="220" t="s">
        <v>9565</v>
      </c>
      <c r="J9633" s="221">
        <v>3400</v>
      </c>
      <c r="K9633" s="221">
        <v>1</v>
      </c>
      <c r="L9633" s="221">
        <v>3400</v>
      </c>
    </row>
    <row r="9634" spans="1:12" s="167" customFormat="1">
      <c r="A9634" s="218" t="str">
        <f t="shared" si="63"/>
        <v>O221105058685일반상품</v>
      </c>
      <c r="B9634" s="219" t="s">
        <v>9513</v>
      </c>
      <c r="C9634" s="219" t="s">
        <v>8023</v>
      </c>
      <c r="D9634" s="219" t="s">
        <v>8065</v>
      </c>
      <c r="E9634" s="219" t="s">
        <v>6392</v>
      </c>
      <c r="F9634" s="219" t="s">
        <v>7718</v>
      </c>
      <c r="G9634" s="219" t="s">
        <v>7971</v>
      </c>
      <c r="H9634" s="219" t="s">
        <v>5990</v>
      </c>
      <c r="I9634" s="220" t="s">
        <v>7225</v>
      </c>
      <c r="J9634" s="221">
        <v>3910</v>
      </c>
      <c r="K9634" s="221">
        <v>1</v>
      </c>
      <c r="L9634" s="221">
        <v>3910</v>
      </c>
    </row>
    <row r="9635" spans="1:12" s="167" customFormat="1">
      <c r="A9635" s="218" t="str">
        <f t="shared" si="63"/>
        <v>O221105058685일반상품</v>
      </c>
      <c r="B9635" s="219" t="s">
        <v>9513</v>
      </c>
      <c r="C9635" s="219" t="s">
        <v>8023</v>
      </c>
      <c r="D9635" s="219" t="s">
        <v>8065</v>
      </c>
      <c r="E9635" s="219" t="s">
        <v>6392</v>
      </c>
      <c r="F9635" s="219" t="s">
        <v>7718</v>
      </c>
      <c r="G9635" s="219" t="s">
        <v>7971</v>
      </c>
      <c r="H9635" s="219" t="s">
        <v>5990</v>
      </c>
      <c r="I9635" s="220" t="s">
        <v>7198</v>
      </c>
      <c r="J9635" s="221">
        <v>2850</v>
      </c>
      <c r="K9635" s="221">
        <v>2</v>
      </c>
      <c r="L9635" s="221">
        <v>5700</v>
      </c>
    </row>
    <row r="9636" spans="1:12" s="167" customFormat="1">
      <c r="A9636" s="218" t="str">
        <f t="shared" si="63"/>
        <v>O221105058685일반상품</v>
      </c>
      <c r="B9636" s="219" t="s">
        <v>9513</v>
      </c>
      <c r="C9636" s="219" t="s">
        <v>8023</v>
      </c>
      <c r="D9636" s="219" t="s">
        <v>8065</v>
      </c>
      <c r="E9636" s="219" t="s">
        <v>6392</v>
      </c>
      <c r="F9636" s="219" t="s">
        <v>7718</v>
      </c>
      <c r="G9636" s="219" t="s">
        <v>7971</v>
      </c>
      <c r="H9636" s="219" t="s">
        <v>5990</v>
      </c>
      <c r="I9636" s="220" t="s">
        <v>8664</v>
      </c>
      <c r="J9636" s="221">
        <v>8140</v>
      </c>
      <c r="K9636" s="221">
        <v>1</v>
      </c>
      <c r="L9636" s="221">
        <v>8140</v>
      </c>
    </row>
    <row r="9637" spans="1:12" s="167" customFormat="1">
      <c r="A9637" s="218" t="str">
        <f t="shared" si="63"/>
        <v>O221105058685일반상품</v>
      </c>
      <c r="B9637" s="219" t="s">
        <v>9513</v>
      </c>
      <c r="C9637" s="219" t="s">
        <v>8023</v>
      </c>
      <c r="D9637" s="219" t="s">
        <v>8065</v>
      </c>
      <c r="E9637" s="219" t="s">
        <v>6392</v>
      </c>
      <c r="F9637" s="219" t="s">
        <v>7718</v>
      </c>
      <c r="G9637" s="219" t="s">
        <v>7971</v>
      </c>
      <c r="H9637" s="219" t="s">
        <v>5990</v>
      </c>
      <c r="I9637" s="220" t="s">
        <v>9672</v>
      </c>
      <c r="J9637" s="221">
        <v>12000</v>
      </c>
      <c r="K9637" s="221">
        <v>1</v>
      </c>
      <c r="L9637" s="221">
        <v>12000</v>
      </c>
    </row>
    <row r="9638" spans="1:12" s="167" customFormat="1">
      <c r="A9638" s="218" t="str">
        <f t="shared" si="63"/>
        <v>O221105058685일반상품</v>
      </c>
      <c r="B9638" s="219" t="s">
        <v>9513</v>
      </c>
      <c r="C9638" s="219" t="s">
        <v>8023</v>
      </c>
      <c r="D9638" s="219" t="s">
        <v>8065</v>
      </c>
      <c r="E9638" s="219" t="s">
        <v>6392</v>
      </c>
      <c r="F9638" s="219" t="s">
        <v>7718</v>
      </c>
      <c r="G9638" s="219" t="s">
        <v>7971</v>
      </c>
      <c r="H9638" s="219" t="s">
        <v>5990</v>
      </c>
      <c r="I9638" s="220" t="s">
        <v>8450</v>
      </c>
      <c r="J9638" s="221">
        <v>1400</v>
      </c>
      <c r="K9638" s="221">
        <v>1</v>
      </c>
      <c r="L9638" s="221">
        <v>1400</v>
      </c>
    </row>
    <row r="9639" spans="1:12" s="167" customFormat="1">
      <c r="A9639" s="218" t="str">
        <f t="shared" si="63"/>
        <v>O221105058685일반상품</v>
      </c>
      <c r="B9639" s="219" t="s">
        <v>9513</v>
      </c>
      <c r="C9639" s="219" t="s">
        <v>8023</v>
      </c>
      <c r="D9639" s="219" t="s">
        <v>8065</v>
      </c>
      <c r="E9639" s="219" t="s">
        <v>6392</v>
      </c>
      <c r="F9639" s="219" t="s">
        <v>7718</v>
      </c>
      <c r="G9639" s="219" t="s">
        <v>7971</v>
      </c>
      <c r="H9639" s="219" t="s">
        <v>5990</v>
      </c>
      <c r="I9639" s="220" t="s">
        <v>8452</v>
      </c>
      <c r="J9639" s="221">
        <v>22090</v>
      </c>
      <c r="K9639" s="221">
        <v>1</v>
      </c>
      <c r="L9639" s="221">
        <v>22090</v>
      </c>
    </row>
    <row r="9640" spans="1:12" s="167" customFormat="1">
      <c r="A9640" s="218" t="str">
        <f t="shared" si="63"/>
        <v>O221105058685일반상품</v>
      </c>
      <c r="B9640" s="219" t="s">
        <v>9513</v>
      </c>
      <c r="C9640" s="219" t="s">
        <v>8023</v>
      </c>
      <c r="D9640" s="219" t="s">
        <v>8065</v>
      </c>
      <c r="E9640" s="219" t="s">
        <v>6392</v>
      </c>
      <c r="F9640" s="219" t="s">
        <v>7718</v>
      </c>
      <c r="G9640" s="219" t="s">
        <v>7971</v>
      </c>
      <c r="H9640" s="219" t="s">
        <v>5990</v>
      </c>
      <c r="I9640" s="220" t="s">
        <v>7228</v>
      </c>
      <c r="J9640" s="221">
        <v>1250</v>
      </c>
      <c r="K9640" s="221">
        <v>4</v>
      </c>
      <c r="L9640" s="221">
        <v>5000</v>
      </c>
    </row>
    <row r="9641" spans="1:12" s="167" customFormat="1">
      <c r="A9641" s="218" t="str">
        <f t="shared" si="63"/>
        <v>O221105058685일반상품</v>
      </c>
      <c r="B9641" s="219" t="s">
        <v>9513</v>
      </c>
      <c r="C9641" s="219" t="s">
        <v>8023</v>
      </c>
      <c r="D9641" s="219" t="s">
        <v>8065</v>
      </c>
      <c r="E9641" s="219" t="s">
        <v>6392</v>
      </c>
      <c r="F9641" s="219" t="s">
        <v>7718</v>
      </c>
      <c r="G9641" s="219" t="s">
        <v>7971</v>
      </c>
      <c r="H9641" s="219" t="s">
        <v>5990</v>
      </c>
      <c r="I9641" s="220" t="s">
        <v>8804</v>
      </c>
      <c r="J9641" s="221">
        <v>9240</v>
      </c>
      <c r="K9641" s="221">
        <v>1</v>
      </c>
      <c r="L9641" s="221">
        <v>9240</v>
      </c>
    </row>
    <row r="9642" spans="1:12" s="167" customFormat="1">
      <c r="A9642" s="218" t="str">
        <f t="shared" si="63"/>
        <v>O221105058685일반상품</v>
      </c>
      <c r="B9642" s="219" t="s">
        <v>9513</v>
      </c>
      <c r="C9642" s="219" t="s">
        <v>8023</v>
      </c>
      <c r="D9642" s="219" t="s">
        <v>8065</v>
      </c>
      <c r="E9642" s="219" t="s">
        <v>6392</v>
      </c>
      <c r="F9642" s="219" t="s">
        <v>7718</v>
      </c>
      <c r="G9642" s="219" t="s">
        <v>7971</v>
      </c>
      <c r="H9642" s="219" t="s">
        <v>5990</v>
      </c>
      <c r="I9642" s="220" t="s">
        <v>8029</v>
      </c>
      <c r="J9642" s="221">
        <v>900</v>
      </c>
      <c r="K9642" s="221">
        <v>1</v>
      </c>
      <c r="L9642" s="221">
        <v>900</v>
      </c>
    </row>
    <row r="9643" spans="1:12" s="167" customFormat="1">
      <c r="A9643" s="218" t="str">
        <f t="shared" si="63"/>
        <v>O221105058685일반상품</v>
      </c>
      <c r="B9643" s="219" t="s">
        <v>9513</v>
      </c>
      <c r="C9643" s="219" t="s">
        <v>8023</v>
      </c>
      <c r="D9643" s="219" t="s">
        <v>8065</v>
      </c>
      <c r="E9643" s="219" t="s">
        <v>6392</v>
      </c>
      <c r="F9643" s="219" t="s">
        <v>7718</v>
      </c>
      <c r="G9643" s="219" t="s">
        <v>7971</v>
      </c>
      <c r="H9643" s="219" t="s">
        <v>5990</v>
      </c>
      <c r="I9643" s="220" t="s">
        <v>8583</v>
      </c>
      <c r="J9643" s="221">
        <v>2090</v>
      </c>
      <c r="K9643" s="221">
        <v>1</v>
      </c>
      <c r="L9643" s="221">
        <v>2090</v>
      </c>
    </row>
    <row r="9644" spans="1:12" s="167" customFormat="1">
      <c r="A9644" s="218" t="str">
        <f t="shared" si="63"/>
        <v>O221105058685일반상품</v>
      </c>
      <c r="B9644" s="219" t="s">
        <v>9513</v>
      </c>
      <c r="C9644" s="219" t="s">
        <v>8023</v>
      </c>
      <c r="D9644" s="219" t="s">
        <v>8065</v>
      </c>
      <c r="E9644" s="219" t="s">
        <v>6392</v>
      </c>
      <c r="F9644" s="219" t="s">
        <v>7718</v>
      </c>
      <c r="G9644" s="219" t="s">
        <v>7971</v>
      </c>
      <c r="H9644" s="219" t="s">
        <v>5990</v>
      </c>
      <c r="I9644" s="220" t="s">
        <v>8643</v>
      </c>
      <c r="J9644" s="221">
        <v>1430</v>
      </c>
      <c r="K9644" s="221">
        <v>3</v>
      </c>
      <c r="L9644" s="221">
        <v>4290</v>
      </c>
    </row>
    <row r="9645" spans="1:12" s="167" customFormat="1">
      <c r="A9645" s="218" t="str">
        <f t="shared" si="63"/>
        <v>O221105058685일반상품</v>
      </c>
      <c r="B9645" s="219" t="s">
        <v>9513</v>
      </c>
      <c r="C9645" s="219" t="s">
        <v>8023</v>
      </c>
      <c r="D9645" s="219" t="s">
        <v>8065</v>
      </c>
      <c r="E9645" s="219" t="s">
        <v>6392</v>
      </c>
      <c r="F9645" s="219" t="s">
        <v>7718</v>
      </c>
      <c r="G9645" s="219" t="s">
        <v>7971</v>
      </c>
      <c r="H9645" s="219" t="s">
        <v>5990</v>
      </c>
      <c r="I9645" s="220" t="s">
        <v>8716</v>
      </c>
      <c r="J9645" s="221">
        <v>2790</v>
      </c>
      <c r="K9645" s="221">
        <v>3</v>
      </c>
      <c r="L9645" s="221">
        <v>8370</v>
      </c>
    </row>
    <row r="9646" spans="1:12" s="167" customFormat="1">
      <c r="A9646" s="218" t="str">
        <f t="shared" ref="A9646:A9773" si="64">B9646&amp;H9646</f>
        <v>O221105058685일반상품</v>
      </c>
      <c r="B9646" s="219" t="s">
        <v>9513</v>
      </c>
      <c r="C9646" s="219" t="s">
        <v>8023</v>
      </c>
      <c r="D9646" s="219" t="s">
        <v>8065</v>
      </c>
      <c r="E9646" s="219" t="s">
        <v>6392</v>
      </c>
      <c r="F9646" s="219" t="s">
        <v>7718</v>
      </c>
      <c r="G9646" s="219" t="s">
        <v>7971</v>
      </c>
      <c r="H9646" s="219" t="s">
        <v>5990</v>
      </c>
      <c r="I9646" s="220" t="s">
        <v>7219</v>
      </c>
      <c r="J9646" s="221">
        <v>6650</v>
      </c>
      <c r="K9646" s="221">
        <v>2</v>
      </c>
      <c r="L9646" s="221">
        <v>13300</v>
      </c>
    </row>
    <row r="9647" spans="1:12" s="167" customFormat="1">
      <c r="A9647" s="218" t="str">
        <f t="shared" si="64"/>
        <v>O221105058685일반상품</v>
      </c>
      <c r="B9647" s="219" t="s">
        <v>9513</v>
      </c>
      <c r="C9647" s="219" t="s">
        <v>8023</v>
      </c>
      <c r="D9647" s="219" t="s">
        <v>8065</v>
      </c>
      <c r="E9647" s="219" t="s">
        <v>6392</v>
      </c>
      <c r="F9647" s="219" t="s">
        <v>7718</v>
      </c>
      <c r="G9647" s="219" t="s">
        <v>7971</v>
      </c>
      <c r="H9647" s="219" t="s">
        <v>5990</v>
      </c>
      <c r="I9647" s="220" t="s">
        <v>7262</v>
      </c>
      <c r="J9647" s="221">
        <v>1000</v>
      </c>
      <c r="K9647" s="221">
        <v>1</v>
      </c>
      <c r="L9647" s="221">
        <v>1000</v>
      </c>
    </row>
    <row r="9648" spans="1:12" s="167" customFormat="1">
      <c r="A9648" s="218" t="str">
        <f t="shared" si="64"/>
        <v>O221105058685일반상품</v>
      </c>
      <c r="B9648" s="219" t="s">
        <v>9513</v>
      </c>
      <c r="C9648" s="219" t="s">
        <v>8023</v>
      </c>
      <c r="D9648" s="219" t="s">
        <v>8065</v>
      </c>
      <c r="E9648" s="219" t="s">
        <v>6392</v>
      </c>
      <c r="F9648" s="219" t="s">
        <v>7718</v>
      </c>
      <c r="G9648" s="219" t="s">
        <v>7971</v>
      </c>
      <c r="H9648" s="219" t="s">
        <v>5990</v>
      </c>
      <c r="I9648" s="220" t="s">
        <v>7220</v>
      </c>
      <c r="J9648" s="221">
        <v>670</v>
      </c>
      <c r="K9648" s="221">
        <v>3</v>
      </c>
      <c r="L9648" s="221">
        <v>2010</v>
      </c>
    </row>
    <row r="9649" spans="1:12" s="167" customFormat="1">
      <c r="A9649" s="218" t="str">
        <f t="shared" si="64"/>
        <v>O221105058685일반상품</v>
      </c>
      <c r="B9649" s="219" t="s">
        <v>9513</v>
      </c>
      <c r="C9649" s="219" t="s">
        <v>8023</v>
      </c>
      <c r="D9649" s="219" t="s">
        <v>8065</v>
      </c>
      <c r="E9649" s="219" t="s">
        <v>6392</v>
      </c>
      <c r="F9649" s="219" t="s">
        <v>7718</v>
      </c>
      <c r="G9649" s="219" t="s">
        <v>7971</v>
      </c>
      <c r="H9649" s="219" t="s">
        <v>5990</v>
      </c>
      <c r="I9649" s="220" t="s">
        <v>7213</v>
      </c>
      <c r="J9649" s="221">
        <v>1210</v>
      </c>
      <c r="K9649" s="221">
        <v>3</v>
      </c>
      <c r="L9649" s="221">
        <v>3630</v>
      </c>
    </row>
    <row r="9650" spans="1:12" s="167" customFormat="1">
      <c r="A9650" s="218" t="str">
        <f t="shared" si="64"/>
        <v>O221105058685일반상품</v>
      </c>
      <c r="B9650" s="219" t="s">
        <v>9513</v>
      </c>
      <c r="C9650" s="219" t="s">
        <v>8023</v>
      </c>
      <c r="D9650" s="219" t="s">
        <v>8065</v>
      </c>
      <c r="E9650" s="219" t="s">
        <v>6392</v>
      </c>
      <c r="F9650" s="219" t="s">
        <v>7718</v>
      </c>
      <c r="G9650" s="219" t="s">
        <v>7971</v>
      </c>
      <c r="H9650" s="219" t="s">
        <v>5990</v>
      </c>
      <c r="I9650" s="220" t="s">
        <v>7288</v>
      </c>
      <c r="J9650" s="221">
        <v>900</v>
      </c>
      <c r="K9650" s="221">
        <v>8</v>
      </c>
      <c r="L9650" s="221">
        <v>7200</v>
      </c>
    </row>
    <row r="9651" spans="1:12" s="167" customFormat="1">
      <c r="A9651" s="218" t="str">
        <f t="shared" si="64"/>
        <v>O221105058685일반상품</v>
      </c>
      <c r="B9651" s="219" t="s">
        <v>9513</v>
      </c>
      <c r="C9651" s="219" t="s">
        <v>8023</v>
      </c>
      <c r="D9651" s="219" t="s">
        <v>8065</v>
      </c>
      <c r="E9651" s="219" t="s">
        <v>6392</v>
      </c>
      <c r="F9651" s="219" t="s">
        <v>7718</v>
      </c>
      <c r="G9651" s="219" t="s">
        <v>7971</v>
      </c>
      <c r="H9651" s="219" t="s">
        <v>5990</v>
      </c>
      <c r="I9651" s="220" t="s">
        <v>8929</v>
      </c>
      <c r="J9651" s="221">
        <v>3000</v>
      </c>
      <c r="K9651" s="221">
        <v>2</v>
      </c>
      <c r="L9651" s="221">
        <v>6000</v>
      </c>
    </row>
    <row r="9652" spans="1:12" s="167" customFormat="1">
      <c r="A9652" s="218" t="str">
        <f t="shared" si="64"/>
        <v>O221105058685일반상품</v>
      </c>
      <c r="B9652" s="219" t="s">
        <v>9513</v>
      </c>
      <c r="C9652" s="219" t="s">
        <v>8023</v>
      </c>
      <c r="D9652" s="219" t="s">
        <v>8065</v>
      </c>
      <c r="E9652" s="219" t="s">
        <v>6392</v>
      </c>
      <c r="F9652" s="219" t="s">
        <v>7718</v>
      </c>
      <c r="G9652" s="219" t="s">
        <v>7971</v>
      </c>
      <c r="H9652" s="219" t="s">
        <v>5990</v>
      </c>
      <c r="I9652" s="220" t="s">
        <v>8071</v>
      </c>
      <c r="J9652" s="221">
        <v>1630</v>
      </c>
      <c r="K9652" s="221">
        <v>3</v>
      </c>
      <c r="L9652" s="221">
        <v>4890</v>
      </c>
    </row>
    <row r="9653" spans="1:12" s="167" customFormat="1">
      <c r="A9653" s="218" t="str">
        <f t="shared" si="64"/>
        <v>O221105058685일반상품</v>
      </c>
      <c r="B9653" s="219" t="s">
        <v>9513</v>
      </c>
      <c r="C9653" s="219" t="s">
        <v>8023</v>
      </c>
      <c r="D9653" s="219" t="s">
        <v>8065</v>
      </c>
      <c r="E9653" s="219" t="s">
        <v>6392</v>
      </c>
      <c r="F9653" s="219" t="s">
        <v>7718</v>
      </c>
      <c r="G9653" s="219" t="s">
        <v>7971</v>
      </c>
      <c r="H9653" s="219" t="s">
        <v>5990</v>
      </c>
      <c r="I9653" s="220" t="s">
        <v>8510</v>
      </c>
      <c r="J9653" s="221">
        <v>4000</v>
      </c>
      <c r="K9653" s="221">
        <v>1</v>
      </c>
      <c r="L9653" s="221">
        <v>4000</v>
      </c>
    </row>
    <row r="9654" spans="1:12" s="167" customFormat="1">
      <c r="A9654" s="218" t="str">
        <f t="shared" si="64"/>
        <v>O221105058685일반상품</v>
      </c>
      <c r="B9654" s="219" t="s">
        <v>9513</v>
      </c>
      <c r="C9654" s="219" t="s">
        <v>8023</v>
      </c>
      <c r="D9654" s="219" t="s">
        <v>8065</v>
      </c>
      <c r="E9654" s="219" t="s">
        <v>6392</v>
      </c>
      <c r="F9654" s="219" t="s">
        <v>7718</v>
      </c>
      <c r="G9654" s="219" t="s">
        <v>7971</v>
      </c>
      <c r="H9654" s="219" t="s">
        <v>5990</v>
      </c>
      <c r="I9654" s="220" t="s">
        <v>7232</v>
      </c>
      <c r="J9654" s="221">
        <v>3550</v>
      </c>
      <c r="K9654" s="221">
        <v>1</v>
      </c>
      <c r="L9654" s="221">
        <v>3550</v>
      </c>
    </row>
    <row r="9655" spans="1:12" s="167" customFormat="1">
      <c r="A9655" s="218" t="str">
        <f t="shared" si="64"/>
        <v>O221105058685일반상품</v>
      </c>
      <c r="B9655" s="219" t="s">
        <v>9513</v>
      </c>
      <c r="C9655" s="219" t="s">
        <v>8023</v>
      </c>
      <c r="D9655" s="219" t="s">
        <v>8065</v>
      </c>
      <c r="E9655" s="219" t="s">
        <v>6392</v>
      </c>
      <c r="F9655" s="219" t="s">
        <v>7718</v>
      </c>
      <c r="G9655" s="219" t="s">
        <v>7971</v>
      </c>
      <c r="H9655" s="219" t="s">
        <v>5990</v>
      </c>
      <c r="I9655" s="220" t="s">
        <v>8488</v>
      </c>
      <c r="J9655" s="221">
        <v>1260</v>
      </c>
      <c r="K9655" s="221">
        <v>3</v>
      </c>
      <c r="L9655" s="221">
        <v>3780</v>
      </c>
    </row>
    <row r="9656" spans="1:12" s="167" customFormat="1">
      <c r="A9656" s="218" t="str">
        <f t="shared" si="64"/>
        <v>O221105058685일반상품</v>
      </c>
      <c r="B9656" s="219" t="s">
        <v>9513</v>
      </c>
      <c r="C9656" s="219" t="s">
        <v>8023</v>
      </c>
      <c r="D9656" s="219" t="s">
        <v>8065</v>
      </c>
      <c r="E9656" s="219" t="s">
        <v>6392</v>
      </c>
      <c r="F9656" s="219" t="s">
        <v>7718</v>
      </c>
      <c r="G9656" s="219" t="s">
        <v>7971</v>
      </c>
      <c r="H9656" s="219" t="s">
        <v>5990</v>
      </c>
      <c r="I9656" s="220" t="s">
        <v>8512</v>
      </c>
      <c r="J9656" s="221">
        <v>990</v>
      </c>
      <c r="K9656" s="221">
        <v>1</v>
      </c>
      <c r="L9656" s="221">
        <v>990</v>
      </c>
    </row>
    <row r="9657" spans="1:12" s="167" customFormat="1">
      <c r="A9657" s="218" t="str">
        <f t="shared" si="64"/>
        <v>O221105058685일반상품</v>
      </c>
      <c r="B9657" s="219" t="s">
        <v>9513</v>
      </c>
      <c r="C9657" s="219" t="s">
        <v>8023</v>
      </c>
      <c r="D9657" s="219" t="s">
        <v>8065</v>
      </c>
      <c r="E9657" s="219" t="s">
        <v>6392</v>
      </c>
      <c r="F9657" s="219" t="s">
        <v>7718</v>
      </c>
      <c r="G9657" s="219" t="s">
        <v>7971</v>
      </c>
      <c r="H9657" s="219" t="s">
        <v>5990</v>
      </c>
      <c r="I9657" s="220" t="s">
        <v>8672</v>
      </c>
      <c r="J9657" s="221">
        <v>3020</v>
      </c>
      <c r="K9657" s="221">
        <v>1</v>
      </c>
      <c r="L9657" s="221">
        <v>3020</v>
      </c>
    </row>
    <row r="9658" spans="1:12" s="167" customFormat="1">
      <c r="A9658" s="218" t="str">
        <f t="shared" si="64"/>
        <v>O221105058685일반상품</v>
      </c>
      <c r="B9658" s="219" t="s">
        <v>9513</v>
      </c>
      <c r="C9658" s="219" t="s">
        <v>8023</v>
      </c>
      <c r="D9658" s="219" t="s">
        <v>8065</v>
      </c>
      <c r="E9658" s="219" t="s">
        <v>6392</v>
      </c>
      <c r="F9658" s="219" t="s">
        <v>7718</v>
      </c>
      <c r="G9658" s="219" t="s">
        <v>7971</v>
      </c>
      <c r="H9658" s="219" t="s">
        <v>5990</v>
      </c>
      <c r="I9658" s="220" t="s">
        <v>8772</v>
      </c>
      <c r="J9658" s="221">
        <v>3170</v>
      </c>
      <c r="K9658" s="221">
        <v>1</v>
      </c>
      <c r="L9658" s="221">
        <v>3170</v>
      </c>
    </row>
    <row r="9659" spans="1:12" s="167" customFormat="1">
      <c r="A9659" s="218" t="str">
        <f t="shared" si="64"/>
        <v>O221105058685일반상품</v>
      </c>
      <c r="B9659" s="219" t="s">
        <v>9513</v>
      </c>
      <c r="C9659" s="219" t="s">
        <v>8023</v>
      </c>
      <c r="D9659" s="219" t="s">
        <v>8065</v>
      </c>
      <c r="E9659" s="219" t="s">
        <v>6392</v>
      </c>
      <c r="F9659" s="219" t="s">
        <v>7718</v>
      </c>
      <c r="G9659" s="219" t="s">
        <v>7971</v>
      </c>
      <c r="H9659" s="219" t="s">
        <v>5990</v>
      </c>
      <c r="I9659" s="220" t="s">
        <v>8513</v>
      </c>
      <c r="J9659" s="221">
        <v>1030</v>
      </c>
      <c r="K9659" s="221">
        <v>2</v>
      </c>
      <c r="L9659" s="221">
        <v>2060</v>
      </c>
    </row>
    <row r="9660" spans="1:12" s="167" customFormat="1">
      <c r="A9660" s="218" t="str">
        <f t="shared" si="64"/>
        <v>O221105058685일반상품</v>
      </c>
      <c r="B9660" s="219" t="s">
        <v>9513</v>
      </c>
      <c r="C9660" s="219" t="s">
        <v>8023</v>
      </c>
      <c r="D9660" s="219" t="s">
        <v>8065</v>
      </c>
      <c r="E9660" s="219" t="s">
        <v>6392</v>
      </c>
      <c r="F9660" s="219" t="s">
        <v>7718</v>
      </c>
      <c r="G9660" s="219" t="s">
        <v>7971</v>
      </c>
      <c r="H9660" s="219" t="s">
        <v>5990</v>
      </c>
      <c r="I9660" s="220" t="s">
        <v>8078</v>
      </c>
      <c r="J9660" s="221">
        <v>1000</v>
      </c>
      <c r="K9660" s="221">
        <v>1</v>
      </c>
      <c r="L9660" s="221">
        <v>1000</v>
      </c>
    </row>
    <row r="9661" spans="1:12" s="167" customFormat="1">
      <c r="A9661" s="218" t="str">
        <f t="shared" si="64"/>
        <v>O221105058685일반상품</v>
      </c>
      <c r="B9661" s="219" t="s">
        <v>9513</v>
      </c>
      <c r="C9661" s="219" t="s">
        <v>8023</v>
      </c>
      <c r="D9661" s="219" t="s">
        <v>8065</v>
      </c>
      <c r="E9661" s="219" t="s">
        <v>6392</v>
      </c>
      <c r="F9661" s="219" t="s">
        <v>7718</v>
      </c>
      <c r="G9661" s="219" t="s">
        <v>7971</v>
      </c>
      <c r="H9661" s="219" t="s">
        <v>5990</v>
      </c>
      <c r="I9661" s="220" t="s">
        <v>7216</v>
      </c>
      <c r="J9661" s="221">
        <v>3930</v>
      </c>
      <c r="K9661" s="221">
        <v>1</v>
      </c>
      <c r="L9661" s="221">
        <v>3930</v>
      </c>
    </row>
    <row r="9662" spans="1:12" s="167" customFormat="1">
      <c r="A9662" s="218" t="str">
        <f t="shared" si="64"/>
        <v>O221105058685일반상품</v>
      </c>
      <c r="B9662" s="219" t="s">
        <v>9513</v>
      </c>
      <c r="C9662" s="219" t="s">
        <v>8023</v>
      </c>
      <c r="D9662" s="219" t="s">
        <v>8065</v>
      </c>
      <c r="E9662" s="219" t="s">
        <v>6392</v>
      </c>
      <c r="F9662" s="219" t="s">
        <v>7718</v>
      </c>
      <c r="G9662" s="219" t="s">
        <v>7971</v>
      </c>
      <c r="H9662" s="219" t="s">
        <v>5990</v>
      </c>
      <c r="I9662" s="220" t="s">
        <v>7208</v>
      </c>
      <c r="J9662" s="221">
        <v>3600</v>
      </c>
      <c r="K9662" s="221">
        <v>1</v>
      </c>
      <c r="L9662" s="221">
        <v>3600</v>
      </c>
    </row>
    <row r="9663" spans="1:12" s="167" customFormat="1">
      <c r="A9663" s="218" t="str">
        <f t="shared" si="64"/>
        <v>O221105058685일반상품</v>
      </c>
      <c r="B9663" s="219" t="s">
        <v>9513</v>
      </c>
      <c r="C9663" s="219" t="s">
        <v>8023</v>
      </c>
      <c r="D9663" s="219" t="s">
        <v>8065</v>
      </c>
      <c r="E9663" s="219" t="s">
        <v>6392</v>
      </c>
      <c r="F9663" s="219" t="s">
        <v>7718</v>
      </c>
      <c r="G9663" s="219" t="s">
        <v>7971</v>
      </c>
      <c r="H9663" s="219" t="s">
        <v>5990</v>
      </c>
      <c r="I9663" s="220" t="s">
        <v>8516</v>
      </c>
      <c r="J9663" s="221">
        <v>1080</v>
      </c>
      <c r="K9663" s="221">
        <v>3</v>
      </c>
      <c r="L9663" s="221">
        <v>3240</v>
      </c>
    </row>
    <row r="9664" spans="1:12" s="167" customFormat="1">
      <c r="A9664" s="218" t="str">
        <f t="shared" si="64"/>
        <v>O221105058685일반상품</v>
      </c>
      <c r="B9664" s="219" t="s">
        <v>9513</v>
      </c>
      <c r="C9664" s="219" t="s">
        <v>8023</v>
      </c>
      <c r="D9664" s="219" t="s">
        <v>8065</v>
      </c>
      <c r="E9664" s="219" t="s">
        <v>6392</v>
      </c>
      <c r="F9664" s="219" t="s">
        <v>7718</v>
      </c>
      <c r="G9664" s="219" t="s">
        <v>7971</v>
      </c>
      <c r="H9664" s="219" t="s">
        <v>5990</v>
      </c>
      <c r="I9664" s="220" t="s">
        <v>8025</v>
      </c>
      <c r="J9664" s="221">
        <v>3800</v>
      </c>
      <c r="K9664" s="221">
        <v>2</v>
      </c>
      <c r="L9664" s="221">
        <v>7600</v>
      </c>
    </row>
    <row r="9665" spans="1:12" s="167" customFormat="1">
      <c r="A9665" s="218" t="str">
        <f t="shared" si="64"/>
        <v>O221105058685일반상품</v>
      </c>
      <c r="B9665" s="219" t="s">
        <v>9513</v>
      </c>
      <c r="C9665" s="219" t="s">
        <v>8023</v>
      </c>
      <c r="D9665" s="219" t="s">
        <v>8065</v>
      </c>
      <c r="E9665" s="219" t="s">
        <v>6392</v>
      </c>
      <c r="F9665" s="219" t="s">
        <v>7718</v>
      </c>
      <c r="G9665" s="219" t="s">
        <v>7971</v>
      </c>
      <c r="H9665" s="219" t="s">
        <v>5990</v>
      </c>
      <c r="I9665" s="220" t="s">
        <v>9550</v>
      </c>
      <c r="J9665" s="221">
        <v>4700</v>
      </c>
      <c r="K9665" s="221">
        <v>6</v>
      </c>
      <c r="L9665" s="221">
        <v>28200</v>
      </c>
    </row>
    <row r="9666" spans="1:12" s="167" customFormat="1">
      <c r="A9666" s="218" t="str">
        <f t="shared" si="64"/>
        <v>O221105058685일반상품</v>
      </c>
      <c r="B9666" s="219" t="s">
        <v>9513</v>
      </c>
      <c r="C9666" s="219" t="s">
        <v>8023</v>
      </c>
      <c r="D9666" s="219" t="s">
        <v>8065</v>
      </c>
      <c r="E9666" s="219" t="s">
        <v>6392</v>
      </c>
      <c r="F9666" s="219" t="s">
        <v>7718</v>
      </c>
      <c r="G9666" s="219" t="s">
        <v>7971</v>
      </c>
      <c r="H9666" s="219" t="s">
        <v>5990</v>
      </c>
      <c r="I9666" s="220" t="s">
        <v>8337</v>
      </c>
      <c r="J9666" s="221">
        <v>6630</v>
      </c>
      <c r="K9666" s="221">
        <v>1</v>
      </c>
      <c r="L9666" s="221">
        <v>6630</v>
      </c>
    </row>
    <row r="9667" spans="1:12" s="167" customFormat="1">
      <c r="A9667" s="218" t="str">
        <f t="shared" si="64"/>
        <v>O221104058673일반상품</v>
      </c>
      <c r="B9667" s="219" t="s">
        <v>9514</v>
      </c>
      <c r="C9667" s="219" t="s">
        <v>8023</v>
      </c>
      <c r="D9667" s="219" t="s">
        <v>8065</v>
      </c>
      <c r="E9667" s="219" t="s">
        <v>6392</v>
      </c>
      <c r="F9667" s="219" t="s">
        <v>7718</v>
      </c>
      <c r="G9667" s="219" t="s">
        <v>9544</v>
      </c>
      <c r="H9667" s="219" t="s">
        <v>5990</v>
      </c>
      <c r="I9667" s="220" t="s">
        <v>8660</v>
      </c>
      <c r="J9667" s="221">
        <v>2600</v>
      </c>
      <c r="K9667" s="221">
        <v>1</v>
      </c>
      <c r="L9667" s="221">
        <v>2600</v>
      </c>
    </row>
    <row r="9668" spans="1:12" s="167" customFormat="1">
      <c r="A9668" s="218" t="str">
        <f t="shared" si="64"/>
        <v>O221104058673일반상품</v>
      </c>
      <c r="B9668" s="219" t="s">
        <v>9514</v>
      </c>
      <c r="C9668" s="219" t="s">
        <v>8023</v>
      </c>
      <c r="D9668" s="219" t="s">
        <v>8065</v>
      </c>
      <c r="E9668" s="219" t="s">
        <v>6392</v>
      </c>
      <c r="F9668" s="219" t="s">
        <v>7718</v>
      </c>
      <c r="G9668" s="219" t="s">
        <v>9544</v>
      </c>
      <c r="H9668" s="219" t="s">
        <v>5990</v>
      </c>
      <c r="I9668" s="220" t="s">
        <v>8381</v>
      </c>
      <c r="J9668" s="221">
        <v>3180</v>
      </c>
      <c r="K9668" s="221">
        <v>1</v>
      </c>
      <c r="L9668" s="221">
        <v>3180</v>
      </c>
    </row>
    <row r="9669" spans="1:12" s="167" customFormat="1">
      <c r="A9669" s="218" t="str">
        <f t="shared" si="64"/>
        <v>O221104058673일반상품</v>
      </c>
      <c r="B9669" s="219" t="s">
        <v>9514</v>
      </c>
      <c r="C9669" s="219" t="s">
        <v>8023</v>
      </c>
      <c r="D9669" s="219" t="s">
        <v>8065</v>
      </c>
      <c r="E9669" s="219" t="s">
        <v>6392</v>
      </c>
      <c r="F9669" s="219" t="s">
        <v>7718</v>
      </c>
      <c r="G9669" s="219" t="s">
        <v>9544</v>
      </c>
      <c r="H9669" s="219" t="s">
        <v>5990</v>
      </c>
      <c r="I9669" s="220" t="s">
        <v>7931</v>
      </c>
      <c r="J9669" s="221">
        <v>3180</v>
      </c>
      <c r="K9669" s="221">
        <v>1</v>
      </c>
      <c r="L9669" s="221">
        <v>3180</v>
      </c>
    </row>
    <row r="9670" spans="1:12" s="167" customFormat="1">
      <c r="A9670" s="218" t="str">
        <f t="shared" si="64"/>
        <v>O221104058673일반상품</v>
      </c>
      <c r="B9670" s="219" t="s">
        <v>9514</v>
      </c>
      <c r="C9670" s="219" t="s">
        <v>8023</v>
      </c>
      <c r="D9670" s="219" t="s">
        <v>8065</v>
      </c>
      <c r="E9670" s="219" t="s">
        <v>6392</v>
      </c>
      <c r="F9670" s="219" t="s">
        <v>7718</v>
      </c>
      <c r="G9670" s="219" t="s">
        <v>9544</v>
      </c>
      <c r="H9670" s="219" t="s">
        <v>5990</v>
      </c>
      <c r="I9670" s="220" t="s">
        <v>8554</v>
      </c>
      <c r="J9670" s="221">
        <v>6600</v>
      </c>
      <c r="K9670" s="221">
        <v>3</v>
      </c>
      <c r="L9670" s="221">
        <v>19800</v>
      </c>
    </row>
    <row r="9671" spans="1:12" s="167" customFormat="1">
      <c r="A9671" s="218" t="str">
        <f t="shared" si="64"/>
        <v>O221104058673일반상품</v>
      </c>
      <c r="B9671" s="219" t="s">
        <v>9514</v>
      </c>
      <c r="C9671" s="219" t="s">
        <v>8023</v>
      </c>
      <c r="D9671" s="219" t="s">
        <v>8065</v>
      </c>
      <c r="E9671" s="219" t="s">
        <v>6392</v>
      </c>
      <c r="F9671" s="219" t="s">
        <v>7718</v>
      </c>
      <c r="G9671" s="219" t="s">
        <v>9544</v>
      </c>
      <c r="H9671" s="219" t="s">
        <v>5990</v>
      </c>
      <c r="I9671" s="220" t="s">
        <v>7930</v>
      </c>
      <c r="J9671" s="221">
        <v>4200</v>
      </c>
      <c r="K9671" s="221">
        <v>1</v>
      </c>
      <c r="L9671" s="221">
        <v>4200</v>
      </c>
    </row>
    <row r="9672" spans="1:12" s="167" customFormat="1">
      <c r="A9672" s="218" t="str">
        <f t="shared" si="64"/>
        <v>O221104058673일반상품</v>
      </c>
      <c r="B9672" s="219" t="s">
        <v>9514</v>
      </c>
      <c r="C9672" s="219" t="s">
        <v>8023</v>
      </c>
      <c r="D9672" s="219" t="s">
        <v>8065</v>
      </c>
      <c r="E9672" s="219" t="s">
        <v>6392</v>
      </c>
      <c r="F9672" s="219" t="s">
        <v>7718</v>
      </c>
      <c r="G9672" s="219" t="s">
        <v>9544</v>
      </c>
      <c r="H9672" s="219" t="s">
        <v>5990</v>
      </c>
      <c r="I9672" s="220" t="s">
        <v>7190</v>
      </c>
      <c r="J9672" s="221">
        <v>5000</v>
      </c>
      <c r="K9672" s="221">
        <v>1</v>
      </c>
      <c r="L9672" s="221">
        <v>5000</v>
      </c>
    </row>
    <row r="9673" spans="1:12" s="167" customFormat="1">
      <c r="A9673" s="218" t="str">
        <f t="shared" si="64"/>
        <v>O221104058673일반상품</v>
      </c>
      <c r="B9673" s="219" t="s">
        <v>9514</v>
      </c>
      <c r="C9673" s="219" t="s">
        <v>8023</v>
      </c>
      <c r="D9673" s="219" t="s">
        <v>8065</v>
      </c>
      <c r="E9673" s="219" t="s">
        <v>6392</v>
      </c>
      <c r="F9673" s="219" t="s">
        <v>7718</v>
      </c>
      <c r="G9673" s="219" t="s">
        <v>9544</v>
      </c>
      <c r="H9673" s="219" t="s">
        <v>5990</v>
      </c>
      <c r="I9673" s="220" t="s">
        <v>8067</v>
      </c>
      <c r="J9673" s="221">
        <v>19390</v>
      </c>
      <c r="K9673" s="221">
        <v>1</v>
      </c>
      <c r="L9673" s="221">
        <v>19390</v>
      </c>
    </row>
    <row r="9674" spans="1:12" s="167" customFormat="1">
      <c r="A9674" s="218" t="str">
        <f t="shared" si="64"/>
        <v>O221104058673일반상품</v>
      </c>
      <c r="B9674" s="219" t="s">
        <v>9514</v>
      </c>
      <c r="C9674" s="219" t="s">
        <v>8023</v>
      </c>
      <c r="D9674" s="219" t="s">
        <v>8065</v>
      </c>
      <c r="E9674" s="219" t="s">
        <v>6392</v>
      </c>
      <c r="F9674" s="219" t="s">
        <v>7718</v>
      </c>
      <c r="G9674" s="219" t="s">
        <v>9544</v>
      </c>
      <c r="H9674" s="219" t="s">
        <v>5990</v>
      </c>
      <c r="I9674" s="220" t="s">
        <v>9552</v>
      </c>
      <c r="J9674" s="221">
        <v>10000</v>
      </c>
      <c r="K9674" s="221">
        <v>1</v>
      </c>
      <c r="L9674" s="221">
        <v>10000</v>
      </c>
    </row>
    <row r="9675" spans="1:12" s="167" customFormat="1">
      <c r="A9675" s="218" t="str">
        <f t="shared" si="64"/>
        <v>O221104058673일반상품</v>
      </c>
      <c r="B9675" s="219" t="s">
        <v>9514</v>
      </c>
      <c r="C9675" s="219" t="s">
        <v>8023</v>
      </c>
      <c r="D9675" s="219" t="s">
        <v>8065</v>
      </c>
      <c r="E9675" s="219" t="s">
        <v>6392</v>
      </c>
      <c r="F9675" s="219" t="s">
        <v>7718</v>
      </c>
      <c r="G9675" s="219" t="s">
        <v>9544</v>
      </c>
      <c r="H9675" s="219" t="s">
        <v>5990</v>
      </c>
      <c r="I9675" s="220" t="s">
        <v>8948</v>
      </c>
      <c r="J9675" s="221">
        <v>10000</v>
      </c>
      <c r="K9675" s="221">
        <v>1</v>
      </c>
      <c r="L9675" s="221">
        <v>10000</v>
      </c>
    </row>
    <row r="9676" spans="1:12" s="167" customFormat="1">
      <c r="A9676" s="218" t="str">
        <f t="shared" si="64"/>
        <v>O221104058673일반상품</v>
      </c>
      <c r="B9676" s="219" t="s">
        <v>9514</v>
      </c>
      <c r="C9676" s="219" t="s">
        <v>8023</v>
      </c>
      <c r="D9676" s="219" t="s">
        <v>8065</v>
      </c>
      <c r="E9676" s="219" t="s">
        <v>6392</v>
      </c>
      <c r="F9676" s="219" t="s">
        <v>7718</v>
      </c>
      <c r="G9676" s="219" t="s">
        <v>9544</v>
      </c>
      <c r="H9676" s="219" t="s">
        <v>5990</v>
      </c>
      <c r="I9676" s="220" t="s">
        <v>8386</v>
      </c>
      <c r="J9676" s="221">
        <v>7880</v>
      </c>
      <c r="K9676" s="221">
        <v>3</v>
      </c>
      <c r="L9676" s="221">
        <v>23640</v>
      </c>
    </row>
    <row r="9677" spans="1:12" s="167" customFormat="1">
      <c r="A9677" s="218" t="str">
        <f t="shared" si="64"/>
        <v>O221104058673일반상품</v>
      </c>
      <c r="B9677" s="219" t="s">
        <v>9514</v>
      </c>
      <c r="C9677" s="219" t="s">
        <v>8023</v>
      </c>
      <c r="D9677" s="219" t="s">
        <v>8065</v>
      </c>
      <c r="E9677" s="219" t="s">
        <v>6392</v>
      </c>
      <c r="F9677" s="219" t="s">
        <v>7718</v>
      </c>
      <c r="G9677" s="219" t="s">
        <v>9544</v>
      </c>
      <c r="H9677" s="219" t="s">
        <v>5990</v>
      </c>
      <c r="I9677" s="220" t="s">
        <v>8388</v>
      </c>
      <c r="J9677" s="221">
        <v>4500</v>
      </c>
      <c r="K9677" s="221">
        <v>1</v>
      </c>
      <c r="L9677" s="221">
        <v>4500</v>
      </c>
    </row>
    <row r="9678" spans="1:12" s="167" customFormat="1">
      <c r="A9678" s="218" t="str">
        <f t="shared" si="64"/>
        <v>O221104058673일반상품</v>
      </c>
      <c r="B9678" s="219" t="s">
        <v>9514</v>
      </c>
      <c r="C9678" s="219" t="s">
        <v>8023</v>
      </c>
      <c r="D9678" s="219" t="s">
        <v>8065</v>
      </c>
      <c r="E9678" s="219" t="s">
        <v>6392</v>
      </c>
      <c r="F9678" s="219" t="s">
        <v>7718</v>
      </c>
      <c r="G9678" s="219" t="s">
        <v>9544</v>
      </c>
      <c r="H9678" s="219" t="s">
        <v>5990</v>
      </c>
      <c r="I9678" s="220" t="s">
        <v>8985</v>
      </c>
      <c r="J9678" s="221">
        <v>3390</v>
      </c>
      <c r="K9678" s="221">
        <v>1</v>
      </c>
      <c r="L9678" s="221">
        <v>3390</v>
      </c>
    </row>
    <row r="9679" spans="1:12" s="167" customFormat="1">
      <c r="A9679" s="218" t="str">
        <f t="shared" si="64"/>
        <v>O221104058673일반상품</v>
      </c>
      <c r="B9679" s="219" t="s">
        <v>9514</v>
      </c>
      <c r="C9679" s="219" t="s">
        <v>8023</v>
      </c>
      <c r="D9679" s="219" t="s">
        <v>8065</v>
      </c>
      <c r="E9679" s="219" t="s">
        <v>6392</v>
      </c>
      <c r="F9679" s="219" t="s">
        <v>7718</v>
      </c>
      <c r="G9679" s="219" t="s">
        <v>9544</v>
      </c>
      <c r="H9679" s="219" t="s">
        <v>5990</v>
      </c>
      <c r="I9679" s="220" t="s">
        <v>9050</v>
      </c>
      <c r="J9679" s="221">
        <v>3980</v>
      </c>
      <c r="K9679" s="221">
        <v>1</v>
      </c>
      <c r="L9679" s="221">
        <v>3980</v>
      </c>
    </row>
    <row r="9680" spans="1:12" s="167" customFormat="1">
      <c r="A9680" s="218" t="str">
        <f t="shared" si="64"/>
        <v>O221104058673일반상품</v>
      </c>
      <c r="B9680" s="219" t="s">
        <v>9514</v>
      </c>
      <c r="C9680" s="219" t="s">
        <v>8023</v>
      </c>
      <c r="D9680" s="219" t="s">
        <v>8065</v>
      </c>
      <c r="E9680" s="219" t="s">
        <v>6392</v>
      </c>
      <c r="F9680" s="219" t="s">
        <v>7718</v>
      </c>
      <c r="G9680" s="219" t="s">
        <v>9544</v>
      </c>
      <c r="H9680" s="219" t="s">
        <v>5990</v>
      </c>
      <c r="I9680" s="220" t="s">
        <v>8400</v>
      </c>
      <c r="J9680" s="221">
        <v>1270</v>
      </c>
      <c r="K9680" s="221">
        <v>2</v>
      </c>
      <c r="L9680" s="221">
        <v>2540</v>
      </c>
    </row>
    <row r="9681" spans="1:12" s="167" customFormat="1">
      <c r="A9681" s="218" t="str">
        <f t="shared" si="64"/>
        <v>O221104058673일반상품</v>
      </c>
      <c r="B9681" s="219" t="s">
        <v>9514</v>
      </c>
      <c r="C9681" s="219" t="s">
        <v>8023</v>
      </c>
      <c r="D9681" s="219" t="s">
        <v>8065</v>
      </c>
      <c r="E9681" s="219" t="s">
        <v>6392</v>
      </c>
      <c r="F9681" s="219" t="s">
        <v>7718</v>
      </c>
      <c r="G9681" s="219" t="s">
        <v>9544</v>
      </c>
      <c r="H9681" s="219" t="s">
        <v>5990</v>
      </c>
      <c r="I9681" s="220" t="s">
        <v>7979</v>
      </c>
      <c r="J9681" s="221">
        <v>6660</v>
      </c>
      <c r="K9681" s="221">
        <v>1</v>
      </c>
      <c r="L9681" s="221">
        <v>6660</v>
      </c>
    </row>
    <row r="9682" spans="1:12" s="167" customFormat="1">
      <c r="A9682" s="218" t="str">
        <f t="shared" si="64"/>
        <v>O221104058673일반상품</v>
      </c>
      <c r="B9682" s="219" t="s">
        <v>9514</v>
      </c>
      <c r="C9682" s="219" t="s">
        <v>8023</v>
      </c>
      <c r="D9682" s="219" t="s">
        <v>8065</v>
      </c>
      <c r="E9682" s="219" t="s">
        <v>6392</v>
      </c>
      <c r="F9682" s="219" t="s">
        <v>7718</v>
      </c>
      <c r="G9682" s="219" t="s">
        <v>9544</v>
      </c>
      <c r="H9682" s="219" t="s">
        <v>5990</v>
      </c>
      <c r="I9682" s="220" t="s">
        <v>8377</v>
      </c>
      <c r="J9682" s="221">
        <v>49500</v>
      </c>
      <c r="K9682" s="221">
        <v>1</v>
      </c>
      <c r="L9682" s="221">
        <v>49500</v>
      </c>
    </row>
    <row r="9683" spans="1:12" s="167" customFormat="1">
      <c r="A9683" s="218" t="str">
        <f t="shared" si="64"/>
        <v>O221104058673일반상품</v>
      </c>
      <c r="B9683" s="219" t="s">
        <v>9514</v>
      </c>
      <c r="C9683" s="219" t="s">
        <v>8023</v>
      </c>
      <c r="D9683" s="219" t="s">
        <v>8065</v>
      </c>
      <c r="E9683" s="219" t="s">
        <v>6392</v>
      </c>
      <c r="F9683" s="219" t="s">
        <v>7718</v>
      </c>
      <c r="G9683" s="219" t="s">
        <v>9544</v>
      </c>
      <c r="H9683" s="219" t="s">
        <v>5990</v>
      </c>
      <c r="I9683" s="220" t="s">
        <v>8404</v>
      </c>
      <c r="J9683" s="221">
        <v>10850</v>
      </c>
      <c r="K9683" s="221">
        <v>1</v>
      </c>
      <c r="L9683" s="221">
        <v>10850</v>
      </c>
    </row>
    <row r="9684" spans="1:12" s="167" customFormat="1">
      <c r="A9684" s="218" t="str">
        <f t="shared" si="64"/>
        <v>O221104058673일반상품</v>
      </c>
      <c r="B9684" s="219" t="s">
        <v>9514</v>
      </c>
      <c r="C9684" s="219" t="s">
        <v>8023</v>
      </c>
      <c r="D9684" s="219" t="s">
        <v>8065</v>
      </c>
      <c r="E9684" s="219" t="s">
        <v>6392</v>
      </c>
      <c r="F9684" s="219" t="s">
        <v>7718</v>
      </c>
      <c r="G9684" s="219" t="s">
        <v>9544</v>
      </c>
      <c r="H9684" s="219" t="s">
        <v>5990</v>
      </c>
      <c r="I9684" s="220" t="s">
        <v>8330</v>
      </c>
      <c r="J9684" s="221">
        <v>18000</v>
      </c>
      <c r="K9684" s="221">
        <v>2</v>
      </c>
      <c r="L9684" s="221">
        <v>36000</v>
      </c>
    </row>
    <row r="9685" spans="1:12" s="167" customFormat="1">
      <c r="A9685" s="218" t="str">
        <f t="shared" si="64"/>
        <v>O221104058673일반상품</v>
      </c>
      <c r="B9685" s="219" t="s">
        <v>9514</v>
      </c>
      <c r="C9685" s="219" t="s">
        <v>8023</v>
      </c>
      <c r="D9685" s="219" t="s">
        <v>8065</v>
      </c>
      <c r="E9685" s="219" t="s">
        <v>6392</v>
      </c>
      <c r="F9685" s="219" t="s">
        <v>7718</v>
      </c>
      <c r="G9685" s="219" t="s">
        <v>9544</v>
      </c>
      <c r="H9685" s="219" t="s">
        <v>5990</v>
      </c>
      <c r="I9685" s="220" t="s">
        <v>8709</v>
      </c>
      <c r="J9685" s="221">
        <v>13950</v>
      </c>
      <c r="K9685" s="221">
        <v>1</v>
      </c>
      <c r="L9685" s="221">
        <v>13950</v>
      </c>
    </row>
    <row r="9686" spans="1:12" s="167" customFormat="1">
      <c r="A9686" s="218" t="str">
        <f t="shared" si="64"/>
        <v>O221104058673일반상품</v>
      </c>
      <c r="B9686" s="219" t="s">
        <v>9514</v>
      </c>
      <c r="C9686" s="219" t="s">
        <v>8023</v>
      </c>
      <c r="D9686" s="219" t="s">
        <v>8065</v>
      </c>
      <c r="E9686" s="219" t="s">
        <v>6392</v>
      </c>
      <c r="F9686" s="219" t="s">
        <v>7718</v>
      </c>
      <c r="G9686" s="219" t="s">
        <v>9544</v>
      </c>
      <c r="H9686" s="219" t="s">
        <v>5990</v>
      </c>
      <c r="I9686" s="220" t="s">
        <v>9008</v>
      </c>
      <c r="J9686" s="221">
        <v>8400</v>
      </c>
      <c r="K9686" s="221">
        <v>1</v>
      </c>
      <c r="L9686" s="221">
        <v>8400</v>
      </c>
    </row>
    <row r="9687" spans="1:12" s="167" customFormat="1">
      <c r="A9687" s="218" t="str">
        <f t="shared" si="64"/>
        <v>O221104058673일반상품</v>
      </c>
      <c r="B9687" s="219" t="s">
        <v>9514</v>
      </c>
      <c r="C9687" s="219" t="s">
        <v>8023</v>
      </c>
      <c r="D9687" s="219" t="s">
        <v>8065</v>
      </c>
      <c r="E9687" s="219" t="s">
        <v>6392</v>
      </c>
      <c r="F9687" s="219" t="s">
        <v>7718</v>
      </c>
      <c r="G9687" s="219" t="s">
        <v>9544</v>
      </c>
      <c r="H9687" s="219" t="s">
        <v>5990</v>
      </c>
      <c r="I9687" s="220" t="s">
        <v>8908</v>
      </c>
      <c r="J9687" s="221">
        <v>1800</v>
      </c>
      <c r="K9687" s="221">
        <v>5</v>
      </c>
      <c r="L9687" s="221">
        <v>9000</v>
      </c>
    </row>
    <row r="9688" spans="1:12" s="167" customFormat="1">
      <c r="A9688" s="218" t="str">
        <f t="shared" si="64"/>
        <v>O221104058673일반상품</v>
      </c>
      <c r="B9688" s="219" t="s">
        <v>9514</v>
      </c>
      <c r="C9688" s="219" t="s">
        <v>8023</v>
      </c>
      <c r="D9688" s="219" t="s">
        <v>8065</v>
      </c>
      <c r="E9688" s="219" t="s">
        <v>6392</v>
      </c>
      <c r="F9688" s="219" t="s">
        <v>7718</v>
      </c>
      <c r="G9688" s="219" t="s">
        <v>9544</v>
      </c>
      <c r="H9688" s="219" t="s">
        <v>5990</v>
      </c>
      <c r="I9688" s="220" t="s">
        <v>8822</v>
      </c>
      <c r="J9688" s="221">
        <v>3610</v>
      </c>
      <c r="K9688" s="221">
        <v>1</v>
      </c>
      <c r="L9688" s="221">
        <v>3610</v>
      </c>
    </row>
    <row r="9689" spans="1:12" s="167" customFormat="1">
      <c r="A9689" s="218" t="str">
        <f t="shared" si="64"/>
        <v>O221104058673일반상품</v>
      </c>
      <c r="B9689" s="219" t="s">
        <v>9514</v>
      </c>
      <c r="C9689" s="219" t="s">
        <v>8023</v>
      </c>
      <c r="D9689" s="219" t="s">
        <v>8065</v>
      </c>
      <c r="E9689" s="219" t="s">
        <v>6392</v>
      </c>
      <c r="F9689" s="219" t="s">
        <v>7718</v>
      </c>
      <c r="G9689" s="219" t="s">
        <v>9544</v>
      </c>
      <c r="H9689" s="219" t="s">
        <v>5990</v>
      </c>
      <c r="I9689" s="220" t="s">
        <v>7232</v>
      </c>
      <c r="J9689" s="221">
        <v>3550</v>
      </c>
      <c r="K9689" s="221">
        <v>1</v>
      </c>
      <c r="L9689" s="221">
        <v>3550</v>
      </c>
    </row>
    <row r="9690" spans="1:12" s="167" customFormat="1">
      <c r="A9690" s="218" t="str">
        <f t="shared" si="64"/>
        <v>O221104058673일반상품</v>
      </c>
      <c r="B9690" s="219" t="s">
        <v>9514</v>
      </c>
      <c r="C9690" s="219" t="s">
        <v>8023</v>
      </c>
      <c r="D9690" s="219" t="s">
        <v>8065</v>
      </c>
      <c r="E9690" s="219" t="s">
        <v>6392</v>
      </c>
      <c r="F9690" s="219" t="s">
        <v>7718</v>
      </c>
      <c r="G9690" s="219" t="s">
        <v>9544</v>
      </c>
      <c r="H9690" s="219" t="s">
        <v>5990</v>
      </c>
      <c r="I9690" s="220" t="s">
        <v>8489</v>
      </c>
      <c r="J9690" s="221">
        <v>8400</v>
      </c>
      <c r="K9690" s="221">
        <v>1</v>
      </c>
      <c r="L9690" s="221">
        <v>8400</v>
      </c>
    </row>
    <row r="9691" spans="1:12" s="167" customFormat="1">
      <c r="A9691" s="218" t="str">
        <f t="shared" si="64"/>
        <v>O221104058673일반상품</v>
      </c>
      <c r="B9691" s="219" t="s">
        <v>9514</v>
      </c>
      <c r="C9691" s="219" t="s">
        <v>8023</v>
      </c>
      <c r="D9691" s="219" t="s">
        <v>8065</v>
      </c>
      <c r="E9691" s="219" t="s">
        <v>6392</v>
      </c>
      <c r="F9691" s="219" t="s">
        <v>7718</v>
      </c>
      <c r="G9691" s="219" t="s">
        <v>9544</v>
      </c>
      <c r="H9691" s="219" t="s">
        <v>5990</v>
      </c>
      <c r="I9691" s="220" t="s">
        <v>8393</v>
      </c>
      <c r="J9691" s="221">
        <v>5900</v>
      </c>
      <c r="K9691" s="221">
        <v>2</v>
      </c>
      <c r="L9691" s="221">
        <v>11800</v>
      </c>
    </row>
    <row r="9692" spans="1:12" s="167" customFormat="1">
      <c r="A9692" s="218" t="str">
        <f t="shared" si="64"/>
        <v>O221104058673일반상품</v>
      </c>
      <c r="B9692" s="219" t="s">
        <v>9514</v>
      </c>
      <c r="C9692" s="219" t="s">
        <v>8023</v>
      </c>
      <c r="D9692" s="219" t="s">
        <v>8065</v>
      </c>
      <c r="E9692" s="219" t="s">
        <v>6392</v>
      </c>
      <c r="F9692" s="219" t="s">
        <v>7718</v>
      </c>
      <c r="G9692" s="219" t="s">
        <v>9544</v>
      </c>
      <c r="H9692" s="219" t="s">
        <v>5990</v>
      </c>
      <c r="I9692" s="220" t="s">
        <v>8657</v>
      </c>
      <c r="J9692" s="221">
        <v>12400</v>
      </c>
      <c r="K9692" s="221">
        <v>1</v>
      </c>
      <c r="L9692" s="221">
        <v>12400</v>
      </c>
    </row>
    <row r="9693" spans="1:12" s="167" customFormat="1">
      <c r="A9693" s="218" t="str">
        <f t="shared" si="64"/>
        <v>O221104058673일반상품</v>
      </c>
      <c r="B9693" s="219" t="s">
        <v>9514</v>
      </c>
      <c r="C9693" s="219" t="s">
        <v>8023</v>
      </c>
      <c r="D9693" s="219" t="s">
        <v>8065</v>
      </c>
      <c r="E9693" s="219" t="s">
        <v>6392</v>
      </c>
      <c r="F9693" s="219" t="s">
        <v>7718</v>
      </c>
      <c r="G9693" s="219" t="s">
        <v>9544</v>
      </c>
      <c r="H9693" s="219" t="s">
        <v>5990</v>
      </c>
      <c r="I9693" s="220" t="s">
        <v>7202</v>
      </c>
      <c r="J9693" s="221">
        <v>5200</v>
      </c>
      <c r="K9693" s="221">
        <v>2</v>
      </c>
      <c r="L9693" s="221">
        <v>10400</v>
      </c>
    </row>
    <row r="9694" spans="1:12" s="167" customFormat="1">
      <c r="A9694" s="218" t="str">
        <f t="shared" si="64"/>
        <v>O221103058620일반상품</v>
      </c>
      <c r="B9694" s="219" t="s">
        <v>9515</v>
      </c>
      <c r="C9694" s="219" t="s">
        <v>8023</v>
      </c>
      <c r="D9694" s="219" t="s">
        <v>8065</v>
      </c>
      <c r="E9694" s="219" t="s">
        <v>6390</v>
      </c>
      <c r="F9694" s="219" t="s">
        <v>7721</v>
      </c>
      <c r="G9694" s="219" t="s">
        <v>9545</v>
      </c>
      <c r="H9694" s="219" t="s">
        <v>5990</v>
      </c>
      <c r="I9694" s="220" t="s">
        <v>7981</v>
      </c>
      <c r="J9694" s="221">
        <v>1400</v>
      </c>
      <c r="K9694" s="221">
        <v>1</v>
      </c>
      <c r="L9694" s="221">
        <v>1400</v>
      </c>
    </row>
    <row r="9695" spans="1:12" s="167" customFormat="1">
      <c r="A9695" s="218" t="str">
        <f t="shared" si="64"/>
        <v>O221103058620일반상품</v>
      </c>
      <c r="B9695" s="219" t="s">
        <v>9515</v>
      </c>
      <c r="C9695" s="219" t="s">
        <v>8023</v>
      </c>
      <c r="D9695" s="219" t="s">
        <v>8065</v>
      </c>
      <c r="E9695" s="219" t="s">
        <v>6390</v>
      </c>
      <c r="F9695" s="219" t="s">
        <v>7721</v>
      </c>
      <c r="G9695" s="219" t="s">
        <v>9545</v>
      </c>
      <c r="H9695" s="219" t="s">
        <v>5990</v>
      </c>
      <c r="I9695" s="220" t="s">
        <v>8473</v>
      </c>
      <c r="J9695" s="221">
        <v>1100</v>
      </c>
      <c r="K9695" s="221">
        <v>1</v>
      </c>
      <c r="L9695" s="221">
        <v>1100</v>
      </c>
    </row>
    <row r="9696" spans="1:12" s="167" customFormat="1">
      <c r="A9696" s="218" t="str">
        <f t="shared" si="64"/>
        <v>O221103058620일반상품</v>
      </c>
      <c r="B9696" s="219" t="s">
        <v>9515</v>
      </c>
      <c r="C9696" s="219" t="s">
        <v>8023</v>
      </c>
      <c r="D9696" s="219" t="s">
        <v>8065</v>
      </c>
      <c r="E9696" s="219" t="s">
        <v>6390</v>
      </c>
      <c r="F9696" s="219" t="s">
        <v>7721</v>
      </c>
      <c r="G9696" s="219" t="s">
        <v>9545</v>
      </c>
      <c r="H9696" s="219" t="s">
        <v>5990</v>
      </c>
      <c r="I9696" s="220" t="s">
        <v>7986</v>
      </c>
      <c r="J9696" s="221">
        <v>1100</v>
      </c>
      <c r="K9696" s="221">
        <v>1</v>
      </c>
      <c r="L9696" s="221">
        <v>1100</v>
      </c>
    </row>
    <row r="9697" spans="1:12" s="167" customFormat="1">
      <c r="A9697" s="218" t="str">
        <f t="shared" si="64"/>
        <v>O221103058620일반상품</v>
      </c>
      <c r="B9697" s="219" t="s">
        <v>9515</v>
      </c>
      <c r="C9697" s="219" t="s">
        <v>8023</v>
      </c>
      <c r="D9697" s="219" t="s">
        <v>8065</v>
      </c>
      <c r="E9697" s="219" t="s">
        <v>6390</v>
      </c>
      <c r="F9697" s="219" t="s">
        <v>7721</v>
      </c>
      <c r="G9697" s="219" t="s">
        <v>9545</v>
      </c>
      <c r="H9697" s="219" t="s">
        <v>5990</v>
      </c>
      <c r="I9697" s="220" t="s">
        <v>8381</v>
      </c>
      <c r="J9697" s="221">
        <v>3180</v>
      </c>
      <c r="K9697" s="221">
        <v>1</v>
      </c>
      <c r="L9697" s="221">
        <v>3180</v>
      </c>
    </row>
    <row r="9698" spans="1:12" s="167" customFormat="1">
      <c r="A9698" s="218" t="str">
        <f t="shared" si="64"/>
        <v>O221103058620일반상품</v>
      </c>
      <c r="B9698" s="219" t="s">
        <v>9515</v>
      </c>
      <c r="C9698" s="219" t="s">
        <v>8023</v>
      </c>
      <c r="D9698" s="219" t="s">
        <v>8065</v>
      </c>
      <c r="E9698" s="219" t="s">
        <v>6390</v>
      </c>
      <c r="F9698" s="219" t="s">
        <v>7721</v>
      </c>
      <c r="G9698" s="219" t="s">
        <v>9545</v>
      </c>
      <c r="H9698" s="219" t="s">
        <v>5990</v>
      </c>
      <c r="I9698" s="220" t="s">
        <v>7931</v>
      </c>
      <c r="J9698" s="221">
        <v>3180</v>
      </c>
      <c r="K9698" s="221">
        <v>1</v>
      </c>
      <c r="L9698" s="221">
        <v>3180</v>
      </c>
    </row>
    <row r="9699" spans="1:12" s="167" customFormat="1">
      <c r="A9699" s="218" t="str">
        <f t="shared" si="64"/>
        <v>O221103058620일반상품</v>
      </c>
      <c r="B9699" s="219" t="s">
        <v>9515</v>
      </c>
      <c r="C9699" s="219" t="s">
        <v>8023</v>
      </c>
      <c r="D9699" s="219" t="s">
        <v>8065</v>
      </c>
      <c r="E9699" s="219" t="s">
        <v>6390</v>
      </c>
      <c r="F9699" s="219" t="s">
        <v>7721</v>
      </c>
      <c r="G9699" s="219" t="s">
        <v>9545</v>
      </c>
      <c r="H9699" s="219" t="s">
        <v>5990</v>
      </c>
      <c r="I9699" s="220" t="s">
        <v>8341</v>
      </c>
      <c r="J9699" s="221">
        <v>9000</v>
      </c>
      <c r="K9699" s="221">
        <v>1</v>
      </c>
      <c r="L9699" s="221">
        <v>9000</v>
      </c>
    </row>
    <row r="9700" spans="1:12" s="167" customFormat="1">
      <c r="A9700" s="218" t="str">
        <f t="shared" si="64"/>
        <v>O221103058620일반상품</v>
      </c>
      <c r="B9700" s="219" t="s">
        <v>9515</v>
      </c>
      <c r="C9700" s="219" t="s">
        <v>8023</v>
      </c>
      <c r="D9700" s="219" t="s">
        <v>8065</v>
      </c>
      <c r="E9700" s="219" t="s">
        <v>6390</v>
      </c>
      <c r="F9700" s="219" t="s">
        <v>7721</v>
      </c>
      <c r="G9700" s="219" t="s">
        <v>9545</v>
      </c>
      <c r="H9700" s="219" t="s">
        <v>5990</v>
      </c>
      <c r="I9700" s="220" t="s">
        <v>8661</v>
      </c>
      <c r="J9700" s="221">
        <v>1800</v>
      </c>
      <c r="K9700" s="221">
        <v>1</v>
      </c>
      <c r="L9700" s="221">
        <v>1800</v>
      </c>
    </row>
    <row r="9701" spans="1:12" s="167" customFormat="1">
      <c r="A9701" s="218" t="str">
        <f t="shared" si="64"/>
        <v>O221103058620일반상품</v>
      </c>
      <c r="B9701" s="219" t="s">
        <v>9515</v>
      </c>
      <c r="C9701" s="219" t="s">
        <v>8023</v>
      </c>
      <c r="D9701" s="219" t="s">
        <v>8065</v>
      </c>
      <c r="E9701" s="219" t="s">
        <v>6390</v>
      </c>
      <c r="F9701" s="219" t="s">
        <v>7721</v>
      </c>
      <c r="G9701" s="219" t="s">
        <v>9545</v>
      </c>
      <c r="H9701" s="219" t="s">
        <v>5990</v>
      </c>
      <c r="I9701" s="220" t="s">
        <v>7188</v>
      </c>
      <c r="J9701" s="221">
        <v>5800</v>
      </c>
      <c r="K9701" s="221">
        <v>1</v>
      </c>
      <c r="L9701" s="221">
        <v>5800</v>
      </c>
    </row>
    <row r="9702" spans="1:12" s="167" customFormat="1">
      <c r="A9702" s="218" t="str">
        <f t="shared" si="64"/>
        <v>O221103058620일반상품</v>
      </c>
      <c r="B9702" s="219" t="s">
        <v>9515</v>
      </c>
      <c r="C9702" s="219" t="s">
        <v>8023</v>
      </c>
      <c r="D9702" s="219" t="s">
        <v>8065</v>
      </c>
      <c r="E9702" s="219" t="s">
        <v>6390</v>
      </c>
      <c r="F9702" s="219" t="s">
        <v>7721</v>
      </c>
      <c r="G9702" s="219" t="s">
        <v>9545</v>
      </c>
      <c r="H9702" s="219" t="s">
        <v>5990</v>
      </c>
      <c r="I9702" s="220" t="s">
        <v>7980</v>
      </c>
      <c r="J9702" s="221">
        <v>4200</v>
      </c>
      <c r="K9702" s="221">
        <v>2</v>
      </c>
      <c r="L9702" s="221">
        <v>8400</v>
      </c>
    </row>
    <row r="9703" spans="1:12" s="167" customFormat="1">
      <c r="A9703" s="218" t="str">
        <f t="shared" si="64"/>
        <v>O221103058620일반상품</v>
      </c>
      <c r="B9703" s="219" t="s">
        <v>9515</v>
      </c>
      <c r="C9703" s="219" t="s">
        <v>8023</v>
      </c>
      <c r="D9703" s="219" t="s">
        <v>8065</v>
      </c>
      <c r="E9703" s="219" t="s">
        <v>6390</v>
      </c>
      <c r="F9703" s="219" t="s">
        <v>7721</v>
      </c>
      <c r="G9703" s="219" t="s">
        <v>9545</v>
      </c>
      <c r="H9703" s="219" t="s">
        <v>5990</v>
      </c>
      <c r="I9703" s="220" t="s">
        <v>7976</v>
      </c>
      <c r="J9703" s="221">
        <v>990</v>
      </c>
      <c r="K9703" s="221">
        <v>5</v>
      </c>
      <c r="L9703" s="221">
        <v>4950</v>
      </c>
    </row>
    <row r="9704" spans="1:12" s="167" customFormat="1">
      <c r="A9704" s="218" t="str">
        <f t="shared" si="64"/>
        <v>O221103058620일반상품</v>
      </c>
      <c r="B9704" s="219" t="s">
        <v>9515</v>
      </c>
      <c r="C9704" s="219" t="s">
        <v>8023</v>
      </c>
      <c r="D9704" s="219" t="s">
        <v>8065</v>
      </c>
      <c r="E9704" s="219" t="s">
        <v>6390</v>
      </c>
      <c r="F9704" s="219" t="s">
        <v>7721</v>
      </c>
      <c r="G9704" s="219" t="s">
        <v>9545</v>
      </c>
      <c r="H9704" s="219" t="s">
        <v>5990</v>
      </c>
      <c r="I9704" s="220" t="s">
        <v>7930</v>
      </c>
      <c r="J9704" s="221">
        <v>4200</v>
      </c>
      <c r="K9704" s="221">
        <v>1</v>
      </c>
      <c r="L9704" s="221">
        <v>4200</v>
      </c>
    </row>
    <row r="9705" spans="1:12" s="167" customFormat="1">
      <c r="A9705" s="218" t="str">
        <f t="shared" si="64"/>
        <v>O221103058620일반상품</v>
      </c>
      <c r="B9705" s="219" t="s">
        <v>9515</v>
      </c>
      <c r="C9705" s="219" t="s">
        <v>8023</v>
      </c>
      <c r="D9705" s="219" t="s">
        <v>8065</v>
      </c>
      <c r="E9705" s="219" t="s">
        <v>6390</v>
      </c>
      <c r="F9705" s="219" t="s">
        <v>7721</v>
      </c>
      <c r="G9705" s="219" t="s">
        <v>9545</v>
      </c>
      <c r="H9705" s="219" t="s">
        <v>5990</v>
      </c>
      <c r="I9705" s="220" t="s">
        <v>8325</v>
      </c>
      <c r="J9705" s="221">
        <v>2700</v>
      </c>
      <c r="K9705" s="221">
        <v>1</v>
      </c>
      <c r="L9705" s="221">
        <v>2700</v>
      </c>
    </row>
    <row r="9706" spans="1:12" s="167" customFormat="1">
      <c r="A9706" s="218" t="str">
        <f t="shared" si="64"/>
        <v>O221103058620일반상품</v>
      </c>
      <c r="B9706" s="219" t="s">
        <v>9515</v>
      </c>
      <c r="C9706" s="219" t="s">
        <v>8023</v>
      </c>
      <c r="D9706" s="219" t="s">
        <v>8065</v>
      </c>
      <c r="E9706" s="219" t="s">
        <v>6390</v>
      </c>
      <c r="F9706" s="219" t="s">
        <v>7721</v>
      </c>
      <c r="G9706" s="219" t="s">
        <v>9545</v>
      </c>
      <c r="H9706" s="219" t="s">
        <v>5990</v>
      </c>
      <c r="I9706" s="220" t="s">
        <v>7267</v>
      </c>
      <c r="J9706" s="221">
        <v>1073</v>
      </c>
      <c r="K9706" s="221">
        <v>5</v>
      </c>
      <c r="L9706" s="221">
        <v>5365</v>
      </c>
    </row>
    <row r="9707" spans="1:12" s="167" customFormat="1">
      <c r="A9707" s="218" t="str">
        <f t="shared" si="64"/>
        <v>O221103058620일반상품</v>
      </c>
      <c r="B9707" s="219" t="s">
        <v>9515</v>
      </c>
      <c r="C9707" s="219" t="s">
        <v>8023</v>
      </c>
      <c r="D9707" s="219" t="s">
        <v>8065</v>
      </c>
      <c r="E9707" s="219" t="s">
        <v>6390</v>
      </c>
      <c r="F9707" s="219" t="s">
        <v>7721</v>
      </c>
      <c r="G9707" s="219" t="s">
        <v>9545</v>
      </c>
      <c r="H9707" s="219" t="s">
        <v>5990</v>
      </c>
      <c r="I9707" s="220" t="s">
        <v>8533</v>
      </c>
      <c r="J9707" s="221">
        <v>1690</v>
      </c>
      <c r="K9707" s="221">
        <v>4</v>
      </c>
      <c r="L9707" s="221">
        <v>6760</v>
      </c>
    </row>
    <row r="9708" spans="1:12" s="167" customFormat="1">
      <c r="A9708" s="218" t="str">
        <f t="shared" si="64"/>
        <v>O221103058620일반상품</v>
      </c>
      <c r="B9708" s="219" t="s">
        <v>9515</v>
      </c>
      <c r="C9708" s="219" t="s">
        <v>8023</v>
      </c>
      <c r="D9708" s="219" t="s">
        <v>8065</v>
      </c>
      <c r="E9708" s="219" t="s">
        <v>6390</v>
      </c>
      <c r="F9708" s="219" t="s">
        <v>7721</v>
      </c>
      <c r="G9708" s="219" t="s">
        <v>9545</v>
      </c>
      <c r="H9708" s="219" t="s">
        <v>5990</v>
      </c>
      <c r="I9708" s="220" t="s">
        <v>7223</v>
      </c>
      <c r="J9708" s="221">
        <v>4080</v>
      </c>
      <c r="K9708" s="221">
        <v>1</v>
      </c>
      <c r="L9708" s="221">
        <v>4080</v>
      </c>
    </row>
    <row r="9709" spans="1:12" s="167" customFormat="1">
      <c r="A9709" s="218" t="str">
        <f t="shared" si="64"/>
        <v>O221103058620일반상품</v>
      </c>
      <c r="B9709" s="219" t="s">
        <v>9515</v>
      </c>
      <c r="C9709" s="219" t="s">
        <v>8023</v>
      </c>
      <c r="D9709" s="219" t="s">
        <v>8065</v>
      </c>
      <c r="E9709" s="219" t="s">
        <v>6390</v>
      </c>
      <c r="F9709" s="219" t="s">
        <v>7721</v>
      </c>
      <c r="G9709" s="219" t="s">
        <v>9545</v>
      </c>
      <c r="H9709" s="219" t="s">
        <v>5990</v>
      </c>
      <c r="I9709" s="220" t="s">
        <v>8066</v>
      </c>
      <c r="J9709" s="221">
        <v>1240</v>
      </c>
      <c r="K9709" s="221">
        <v>2</v>
      </c>
      <c r="L9709" s="221">
        <v>2480</v>
      </c>
    </row>
    <row r="9710" spans="1:12" s="167" customFormat="1">
      <c r="A9710" s="218" t="str">
        <f t="shared" si="64"/>
        <v>O221103058620일반상품</v>
      </c>
      <c r="B9710" s="219" t="s">
        <v>9515</v>
      </c>
      <c r="C9710" s="219" t="s">
        <v>8023</v>
      </c>
      <c r="D9710" s="219" t="s">
        <v>8065</v>
      </c>
      <c r="E9710" s="219" t="s">
        <v>6390</v>
      </c>
      <c r="F9710" s="219" t="s">
        <v>7721</v>
      </c>
      <c r="G9710" s="219" t="s">
        <v>9545</v>
      </c>
      <c r="H9710" s="219" t="s">
        <v>5990</v>
      </c>
      <c r="I9710" s="220" t="s">
        <v>7203</v>
      </c>
      <c r="J9710" s="221">
        <v>5000</v>
      </c>
      <c r="K9710" s="221">
        <v>2</v>
      </c>
      <c r="L9710" s="221">
        <v>10000</v>
      </c>
    </row>
    <row r="9711" spans="1:12" s="167" customFormat="1">
      <c r="A9711" s="218" t="str">
        <f t="shared" si="64"/>
        <v>O221103058620일반상품</v>
      </c>
      <c r="B9711" s="219" t="s">
        <v>9515</v>
      </c>
      <c r="C9711" s="219" t="s">
        <v>8023</v>
      </c>
      <c r="D9711" s="219" t="s">
        <v>8065</v>
      </c>
      <c r="E9711" s="219" t="s">
        <v>6390</v>
      </c>
      <c r="F9711" s="219" t="s">
        <v>7721</v>
      </c>
      <c r="G9711" s="219" t="s">
        <v>9545</v>
      </c>
      <c r="H9711" s="219" t="s">
        <v>5990</v>
      </c>
      <c r="I9711" s="220" t="s">
        <v>7210</v>
      </c>
      <c r="J9711" s="221">
        <v>5910</v>
      </c>
      <c r="K9711" s="221">
        <v>3</v>
      </c>
      <c r="L9711" s="221">
        <v>17730</v>
      </c>
    </row>
    <row r="9712" spans="1:12" s="167" customFormat="1">
      <c r="A9712" s="218" t="str">
        <f t="shared" si="64"/>
        <v>O221103058620일반상품</v>
      </c>
      <c r="B9712" s="219" t="s">
        <v>9515</v>
      </c>
      <c r="C9712" s="219" t="s">
        <v>8023</v>
      </c>
      <c r="D9712" s="219" t="s">
        <v>8065</v>
      </c>
      <c r="E9712" s="219" t="s">
        <v>6390</v>
      </c>
      <c r="F9712" s="219" t="s">
        <v>7721</v>
      </c>
      <c r="G9712" s="219" t="s">
        <v>9545</v>
      </c>
      <c r="H9712" s="219" t="s">
        <v>5990</v>
      </c>
      <c r="I9712" s="220" t="s">
        <v>7190</v>
      </c>
      <c r="J9712" s="221">
        <v>5000</v>
      </c>
      <c r="K9712" s="221">
        <v>1</v>
      </c>
      <c r="L9712" s="221">
        <v>5000</v>
      </c>
    </row>
    <row r="9713" spans="1:12" s="167" customFormat="1">
      <c r="A9713" s="218" t="str">
        <f t="shared" si="64"/>
        <v>O221103058620일반상품</v>
      </c>
      <c r="B9713" s="219" t="s">
        <v>9515</v>
      </c>
      <c r="C9713" s="219" t="s">
        <v>8023</v>
      </c>
      <c r="D9713" s="219" t="s">
        <v>8065</v>
      </c>
      <c r="E9713" s="219" t="s">
        <v>6390</v>
      </c>
      <c r="F9713" s="219" t="s">
        <v>7721</v>
      </c>
      <c r="G9713" s="219" t="s">
        <v>9545</v>
      </c>
      <c r="H9713" s="219" t="s">
        <v>5990</v>
      </c>
      <c r="I9713" s="220" t="s">
        <v>7975</v>
      </c>
      <c r="J9713" s="221">
        <v>2780</v>
      </c>
      <c r="K9713" s="221">
        <v>1</v>
      </c>
      <c r="L9713" s="221">
        <v>2780</v>
      </c>
    </row>
    <row r="9714" spans="1:12" s="167" customFormat="1">
      <c r="A9714" s="218" t="str">
        <f t="shared" si="64"/>
        <v>O221103058620일반상품</v>
      </c>
      <c r="B9714" s="219" t="s">
        <v>9515</v>
      </c>
      <c r="C9714" s="219" t="s">
        <v>8023</v>
      </c>
      <c r="D9714" s="219" t="s">
        <v>8065</v>
      </c>
      <c r="E9714" s="219" t="s">
        <v>6390</v>
      </c>
      <c r="F9714" s="219" t="s">
        <v>7721</v>
      </c>
      <c r="G9714" s="219" t="s">
        <v>9545</v>
      </c>
      <c r="H9714" s="219" t="s">
        <v>5990</v>
      </c>
      <c r="I9714" s="220" t="s">
        <v>8876</v>
      </c>
      <c r="J9714" s="221">
        <v>11000</v>
      </c>
      <c r="K9714" s="221">
        <v>1</v>
      </c>
      <c r="L9714" s="221">
        <v>11000</v>
      </c>
    </row>
    <row r="9715" spans="1:12" s="167" customFormat="1">
      <c r="A9715" s="218" t="str">
        <f t="shared" si="64"/>
        <v>O221103058620일반상품</v>
      </c>
      <c r="B9715" s="219" t="s">
        <v>9515</v>
      </c>
      <c r="C9715" s="219" t="s">
        <v>8023</v>
      </c>
      <c r="D9715" s="219" t="s">
        <v>8065</v>
      </c>
      <c r="E9715" s="219" t="s">
        <v>6390</v>
      </c>
      <c r="F9715" s="219" t="s">
        <v>7721</v>
      </c>
      <c r="G9715" s="219" t="s">
        <v>9545</v>
      </c>
      <c r="H9715" s="219" t="s">
        <v>5990</v>
      </c>
      <c r="I9715" s="220" t="s">
        <v>7237</v>
      </c>
      <c r="J9715" s="221">
        <v>11000</v>
      </c>
      <c r="K9715" s="221">
        <v>1</v>
      </c>
      <c r="L9715" s="221">
        <v>11000</v>
      </c>
    </row>
    <row r="9716" spans="1:12" s="167" customFormat="1">
      <c r="A9716" s="218" t="str">
        <f t="shared" si="64"/>
        <v>O221103058620일반상품</v>
      </c>
      <c r="B9716" s="219" t="s">
        <v>9515</v>
      </c>
      <c r="C9716" s="219" t="s">
        <v>8023</v>
      </c>
      <c r="D9716" s="219" t="s">
        <v>8065</v>
      </c>
      <c r="E9716" s="219" t="s">
        <v>6390</v>
      </c>
      <c r="F9716" s="219" t="s">
        <v>7721</v>
      </c>
      <c r="G9716" s="219" t="s">
        <v>9545</v>
      </c>
      <c r="H9716" s="219" t="s">
        <v>5990</v>
      </c>
      <c r="I9716" s="220" t="s">
        <v>7191</v>
      </c>
      <c r="J9716" s="221">
        <v>13520</v>
      </c>
      <c r="K9716" s="221">
        <v>2</v>
      </c>
      <c r="L9716" s="221">
        <v>27040</v>
      </c>
    </row>
    <row r="9717" spans="1:12" s="167" customFormat="1">
      <c r="A9717" s="218" t="str">
        <f t="shared" si="64"/>
        <v>O221103058620일반상품</v>
      </c>
      <c r="B9717" s="219" t="s">
        <v>9515</v>
      </c>
      <c r="C9717" s="219" t="s">
        <v>8023</v>
      </c>
      <c r="D9717" s="219" t="s">
        <v>8065</v>
      </c>
      <c r="E9717" s="219" t="s">
        <v>6390</v>
      </c>
      <c r="F9717" s="219" t="s">
        <v>7721</v>
      </c>
      <c r="G9717" s="219" t="s">
        <v>9545</v>
      </c>
      <c r="H9717" s="219" t="s">
        <v>5990</v>
      </c>
      <c r="I9717" s="220" t="s">
        <v>8627</v>
      </c>
      <c r="J9717" s="221">
        <v>9040</v>
      </c>
      <c r="K9717" s="221">
        <v>1</v>
      </c>
      <c r="L9717" s="221">
        <v>9040</v>
      </c>
    </row>
    <row r="9718" spans="1:12" s="167" customFormat="1">
      <c r="A9718" s="218" t="str">
        <f t="shared" si="64"/>
        <v>O221103058620일반상품</v>
      </c>
      <c r="B9718" s="219" t="s">
        <v>9515</v>
      </c>
      <c r="C9718" s="219" t="s">
        <v>8023</v>
      </c>
      <c r="D9718" s="219" t="s">
        <v>8065</v>
      </c>
      <c r="E9718" s="219" t="s">
        <v>6390</v>
      </c>
      <c r="F9718" s="219" t="s">
        <v>7721</v>
      </c>
      <c r="G9718" s="219" t="s">
        <v>9545</v>
      </c>
      <c r="H9718" s="219" t="s">
        <v>5990</v>
      </c>
      <c r="I9718" s="220" t="s">
        <v>8664</v>
      </c>
      <c r="J9718" s="221">
        <v>8140</v>
      </c>
      <c r="K9718" s="221">
        <v>1</v>
      </c>
      <c r="L9718" s="221">
        <v>8140</v>
      </c>
    </row>
    <row r="9719" spans="1:12" s="167" customFormat="1">
      <c r="A9719" s="218" t="str">
        <f t="shared" si="64"/>
        <v>O221103058620일반상품</v>
      </c>
      <c r="B9719" s="219" t="s">
        <v>9515</v>
      </c>
      <c r="C9719" s="219" t="s">
        <v>8023</v>
      </c>
      <c r="D9719" s="219" t="s">
        <v>8065</v>
      </c>
      <c r="E9719" s="219" t="s">
        <v>6390</v>
      </c>
      <c r="F9719" s="219" t="s">
        <v>7721</v>
      </c>
      <c r="G9719" s="219" t="s">
        <v>9545</v>
      </c>
      <c r="H9719" s="219" t="s">
        <v>5990</v>
      </c>
      <c r="I9719" s="220" t="s">
        <v>7239</v>
      </c>
      <c r="J9719" s="221">
        <v>6100</v>
      </c>
      <c r="K9719" s="221">
        <v>1</v>
      </c>
      <c r="L9719" s="221">
        <v>6100</v>
      </c>
    </row>
    <row r="9720" spans="1:12" s="167" customFormat="1">
      <c r="A9720" s="218" t="str">
        <f t="shared" si="64"/>
        <v>O221103058620일반상품</v>
      </c>
      <c r="B9720" s="219" t="s">
        <v>9515</v>
      </c>
      <c r="C9720" s="219" t="s">
        <v>8023</v>
      </c>
      <c r="D9720" s="219" t="s">
        <v>8065</v>
      </c>
      <c r="E9720" s="219" t="s">
        <v>6390</v>
      </c>
      <c r="F9720" s="219" t="s">
        <v>7721</v>
      </c>
      <c r="G9720" s="219" t="s">
        <v>9545</v>
      </c>
      <c r="H9720" s="219" t="s">
        <v>5990</v>
      </c>
      <c r="I9720" s="220" t="s">
        <v>8931</v>
      </c>
      <c r="J9720" s="221">
        <v>3390</v>
      </c>
      <c r="K9720" s="221">
        <v>1</v>
      </c>
      <c r="L9720" s="221">
        <v>3390</v>
      </c>
    </row>
    <row r="9721" spans="1:12" s="167" customFormat="1">
      <c r="A9721" s="218" t="str">
        <f t="shared" si="64"/>
        <v>O221103058620일반상품</v>
      </c>
      <c r="B9721" s="219" t="s">
        <v>9515</v>
      </c>
      <c r="C9721" s="219" t="s">
        <v>8023</v>
      </c>
      <c r="D9721" s="219" t="s">
        <v>8065</v>
      </c>
      <c r="E9721" s="219" t="s">
        <v>6390</v>
      </c>
      <c r="F9721" s="219" t="s">
        <v>7721</v>
      </c>
      <c r="G9721" s="219" t="s">
        <v>9545</v>
      </c>
      <c r="H9721" s="219" t="s">
        <v>5990</v>
      </c>
      <c r="I9721" s="220" t="s">
        <v>7228</v>
      </c>
      <c r="J9721" s="221">
        <v>1250</v>
      </c>
      <c r="K9721" s="221">
        <v>2</v>
      </c>
      <c r="L9721" s="221">
        <v>2500</v>
      </c>
    </row>
    <row r="9722" spans="1:12" s="167" customFormat="1">
      <c r="A9722" s="218" t="str">
        <f t="shared" si="64"/>
        <v>O221103058620일반상품</v>
      </c>
      <c r="B9722" s="219" t="s">
        <v>9515</v>
      </c>
      <c r="C9722" s="219" t="s">
        <v>8023</v>
      </c>
      <c r="D9722" s="219" t="s">
        <v>8065</v>
      </c>
      <c r="E9722" s="219" t="s">
        <v>6390</v>
      </c>
      <c r="F9722" s="219" t="s">
        <v>7721</v>
      </c>
      <c r="G9722" s="219" t="s">
        <v>9545</v>
      </c>
      <c r="H9722" s="219" t="s">
        <v>5990</v>
      </c>
      <c r="I9722" s="220" t="s">
        <v>8985</v>
      </c>
      <c r="J9722" s="221">
        <v>3390</v>
      </c>
      <c r="K9722" s="221">
        <v>1</v>
      </c>
      <c r="L9722" s="221">
        <v>3390</v>
      </c>
    </row>
    <row r="9723" spans="1:12" s="167" customFormat="1">
      <c r="A9723" s="218" t="str">
        <f t="shared" si="64"/>
        <v>O221103058620일반상품</v>
      </c>
      <c r="B9723" s="219" t="s">
        <v>9515</v>
      </c>
      <c r="C9723" s="219" t="s">
        <v>8023</v>
      </c>
      <c r="D9723" s="219" t="s">
        <v>8065</v>
      </c>
      <c r="E9723" s="219" t="s">
        <v>6390</v>
      </c>
      <c r="F9723" s="219" t="s">
        <v>7721</v>
      </c>
      <c r="G9723" s="219" t="s">
        <v>9545</v>
      </c>
      <c r="H9723" s="219" t="s">
        <v>5990</v>
      </c>
      <c r="I9723" s="220" t="s">
        <v>9700</v>
      </c>
      <c r="J9723" s="221">
        <v>8710</v>
      </c>
      <c r="K9723" s="221">
        <v>1</v>
      </c>
      <c r="L9723" s="221">
        <v>8710</v>
      </c>
    </row>
    <row r="9724" spans="1:12" s="167" customFormat="1">
      <c r="A9724" s="218" t="str">
        <f t="shared" si="64"/>
        <v>O221103058620일반상품</v>
      </c>
      <c r="B9724" s="219" t="s">
        <v>9515</v>
      </c>
      <c r="C9724" s="219" t="s">
        <v>8023</v>
      </c>
      <c r="D9724" s="219" t="s">
        <v>8065</v>
      </c>
      <c r="E9724" s="219" t="s">
        <v>6390</v>
      </c>
      <c r="F9724" s="219" t="s">
        <v>7721</v>
      </c>
      <c r="G9724" s="219" t="s">
        <v>9545</v>
      </c>
      <c r="H9724" s="219" t="s">
        <v>5990</v>
      </c>
      <c r="I9724" s="220" t="s">
        <v>8862</v>
      </c>
      <c r="J9724" s="221">
        <v>9300</v>
      </c>
      <c r="K9724" s="221">
        <v>1</v>
      </c>
      <c r="L9724" s="221">
        <v>9300</v>
      </c>
    </row>
    <row r="9725" spans="1:12" s="167" customFormat="1">
      <c r="A9725" s="218" t="str">
        <f t="shared" si="64"/>
        <v>O221103058620일반상품</v>
      </c>
      <c r="B9725" s="219" t="s">
        <v>9515</v>
      </c>
      <c r="C9725" s="219" t="s">
        <v>8023</v>
      </c>
      <c r="D9725" s="219" t="s">
        <v>8065</v>
      </c>
      <c r="E9725" s="219" t="s">
        <v>6390</v>
      </c>
      <c r="F9725" s="219" t="s">
        <v>7721</v>
      </c>
      <c r="G9725" s="219" t="s">
        <v>9545</v>
      </c>
      <c r="H9725" s="219" t="s">
        <v>5990</v>
      </c>
      <c r="I9725" s="220" t="s">
        <v>8788</v>
      </c>
      <c r="J9725" s="221">
        <v>9300</v>
      </c>
      <c r="K9725" s="221">
        <v>1</v>
      </c>
      <c r="L9725" s="221">
        <v>9300</v>
      </c>
    </row>
    <row r="9726" spans="1:12" s="167" customFormat="1">
      <c r="A9726" s="218" t="str">
        <f t="shared" si="64"/>
        <v>O221103058620일반상품</v>
      </c>
      <c r="B9726" s="219" t="s">
        <v>9515</v>
      </c>
      <c r="C9726" s="219" t="s">
        <v>8023</v>
      </c>
      <c r="D9726" s="219" t="s">
        <v>8065</v>
      </c>
      <c r="E9726" s="219" t="s">
        <v>6390</v>
      </c>
      <c r="F9726" s="219" t="s">
        <v>7721</v>
      </c>
      <c r="G9726" s="219" t="s">
        <v>9545</v>
      </c>
      <c r="H9726" s="219" t="s">
        <v>5990</v>
      </c>
      <c r="I9726" s="220" t="s">
        <v>8390</v>
      </c>
      <c r="J9726" s="221">
        <v>7040</v>
      </c>
      <c r="K9726" s="221">
        <v>2</v>
      </c>
      <c r="L9726" s="221">
        <v>14080</v>
      </c>
    </row>
    <row r="9727" spans="1:12" s="167" customFormat="1">
      <c r="A9727" s="218" t="str">
        <f t="shared" si="64"/>
        <v>O221103058620일반상품</v>
      </c>
      <c r="B9727" s="219" t="s">
        <v>9515</v>
      </c>
      <c r="C9727" s="219" t="s">
        <v>8023</v>
      </c>
      <c r="D9727" s="219" t="s">
        <v>8065</v>
      </c>
      <c r="E9727" s="219" t="s">
        <v>6390</v>
      </c>
      <c r="F9727" s="219" t="s">
        <v>7721</v>
      </c>
      <c r="G9727" s="219" t="s">
        <v>9545</v>
      </c>
      <c r="H9727" s="219" t="s">
        <v>5990</v>
      </c>
      <c r="I9727" s="220" t="s">
        <v>8707</v>
      </c>
      <c r="J9727" s="221">
        <v>2220</v>
      </c>
      <c r="K9727" s="221">
        <v>1</v>
      </c>
      <c r="L9727" s="221">
        <v>2220</v>
      </c>
    </row>
    <row r="9728" spans="1:12" s="167" customFormat="1">
      <c r="A9728" s="218" t="str">
        <f t="shared" si="64"/>
        <v>O221103058620일반상품</v>
      </c>
      <c r="B9728" s="219" t="s">
        <v>9515</v>
      </c>
      <c r="C9728" s="219" t="s">
        <v>8023</v>
      </c>
      <c r="D9728" s="219" t="s">
        <v>8065</v>
      </c>
      <c r="E9728" s="219" t="s">
        <v>6390</v>
      </c>
      <c r="F9728" s="219" t="s">
        <v>7721</v>
      </c>
      <c r="G9728" s="219" t="s">
        <v>9545</v>
      </c>
      <c r="H9728" s="219" t="s">
        <v>5990</v>
      </c>
      <c r="I9728" s="220" t="s">
        <v>8669</v>
      </c>
      <c r="J9728" s="221">
        <v>5400</v>
      </c>
      <c r="K9728" s="221">
        <v>1</v>
      </c>
      <c r="L9728" s="221">
        <v>5400</v>
      </c>
    </row>
    <row r="9729" spans="1:12" s="167" customFormat="1">
      <c r="A9729" s="218" t="str">
        <f t="shared" si="64"/>
        <v>O221103058620일반상품</v>
      </c>
      <c r="B9729" s="219" t="s">
        <v>9515</v>
      </c>
      <c r="C9729" s="219" t="s">
        <v>8023</v>
      </c>
      <c r="D9729" s="219" t="s">
        <v>8065</v>
      </c>
      <c r="E9729" s="219" t="s">
        <v>6390</v>
      </c>
      <c r="F9729" s="219" t="s">
        <v>7721</v>
      </c>
      <c r="G9729" s="219" t="s">
        <v>9545</v>
      </c>
      <c r="H9729" s="219" t="s">
        <v>5990</v>
      </c>
      <c r="I9729" s="220" t="s">
        <v>8584</v>
      </c>
      <c r="J9729" s="221">
        <v>6000</v>
      </c>
      <c r="K9729" s="221">
        <v>1</v>
      </c>
      <c r="L9729" s="221">
        <v>6000</v>
      </c>
    </row>
    <row r="9730" spans="1:12" s="167" customFormat="1">
      <c r="A9730" s="218" t="str">
        <f t="shared" si="64"/>
        <v>O221103058620일반상품</v>
      </c>
      <c r="B9730" s="219" t="s">
        <v>9515</v>
      </c>
      <c r="C9730" s="219" t="s">
        <v>8023</v>
      </c>
      <c r="D9730" s="219" t="s">
        <v>8065</v>
      </c>
      <c r="E9730" s="219" t="s">
        <v>6390</v>
      </c>
      <c r="F9730" s="219" t="s">
        <v>7721</v>
      </c>
      <c r="G9730" s="219" t="s">
        <v>9545</v>
      </c>
      <c r="H9730" s="219" t="s">
        <v>5990</v>
      </c>
      <c r="I9730" s="220" t="s">
        <v>8644</v>
      </c>
      <c r="J9730" s="221">
        <v>22000</v>
      </c>
      <c r="K9730" s="221">
        <v>2</v>
      </c>
      <c r="L9730" s="221">
        <v>44000</v>
      </c>
    </row>
    <row r="9731" spans="1:12" s="167" customFormat="1">
      <c r="A9731" s="218" t="str">
        <f t="shared" si="64"/>
        <v>O221103058620일반상품</v>
      </c>
      <c r="B9731" s="219" t="s">
        <v>9515</v>
      </c>
      <c r="C9731" s="219" t="s">
        <v>8023</v>
      </c>
      <c r="D9731" s="219" t="s">
        <v>8065</v>
      </c>
      <c r="E9731" s="219" t="s">
        <v>6390</v>
      </c>
      <c r="F9731" s="219" t="s">
        <v>7721</v>
      </c>
      <c r="G9731" s="219" t="s">
        <v>9545</v>
      </c>
      <c r="H9731" s="219" t="s">
        <v>5990</v>
      </c>
      <c r="I9731" s="220" t="s">
        <v>8431</v>
      </c>
      <c r="J9731" s="221">
        <v>11600</v>
      </c>
      <c r="K9731" s="221">
        <v>2</v>
      </c>
      <c r="L9731" s="221">
        <v>23200</v>
      </c>
    </row>
    <row r="9732" spans="1:12" s="167" customFormat="1">
      <c r="A9732" s="218" t="str">
        <f t="shared" si="64"/>
        <v>O221103058620일반상품</v>
      </c>
      <c r="B9732" s="219" t="s">
        <v>9515</v>
      </c>
      <c r="C9732" s="219" t="s">
        <v>8023</v>
      </c>
      <c r="D9732" s="219" t="s">
        <v>8065</v>
      </c>
      <c r="E9732" s="219" t="s">
        <v>6390</v>
      </c>
      <c r="F9732" s="219" t="s">
        <v>7721</v>
      </c>
      <c r="G9732" s="219" t="s">
        <v>9545</v>
      </c>
      <c r="H9732" s="219" t="s">
        <v>5990</v>
      </c>
      <c r="I9732" s="220" t="s">
        <v>8688</v>
      </c>
      <c r="J9732" s="221">
        <v>9240</v>
      </c>
      <c r="K9732" s="221">
        <v>4</v>
      </c>
      <c r="L9732" s="221">
        <v>36960</v>
      </c>
    </row>
    <row r="9733" spans="1:12" s="167" customFormat="1">
      <c r="A9733" s="218" t="str">
        <f t="shared" si="64"/>
        <v>O221103058620일반상품</v>
      </c>
      <c r="B9733" s="219" t="s">
        <v>9515</v>
      </c>
      <c r="C9733" s="219" t="s">
        <v>8023</v>
      </c>
      <c r="D9733" s="219" t="s">
        <v>8065</v>
      </c>
      <c r="E9733" s="219" t="s">
        <v>6390</v>
      </c>
      <c r="F9733" s="219" t="s">
        <v>7721</v>
      </c>
      <c r="G9733" s="219" t="s">
        <v>9545</v>
      </c>
      <c r="H9733" s="219" t="s">
        <v>5990</v>
      </c>
      <c r="I9733" s="220" t="s">
        <v>8768</v>
      </c>
      <c r="J9733" s="221">
        <v>9240</v>
      </c>
      <c r="K9733" s="221">
        <v>1</v>
      </c>
      <c r="L9733" s="221">
        <v>9240</v>
      </c>
    </row>
    <row r="9734" spans="1:12" s="167" customFormat="1">
      <c r="A9734" s="218" t="str">
        <f t="shared" si="64"/>
        <v>O221103058620일반상품</v>
      </c>
      <c r="B9734" s="219" t="s">
        <v>9515</v>
      </c>
      <c r="C9734" s="219" t="s">
        <v>8023</v>
      </c>
      <c r="D9734" s="219" t="s">
        <v>8065</v>
      </c>
      <c r="E9734" s="219" t="s">
        <v>6390</v>
      </c>
      <c r="F9734" s="219" t="s">
        <v>7721</v>
      </c>
      <c r="G9734" s="219" t="s">
        <v>9545</v>
      </c>
      <c r="H9734" s="219" t="s">
        <v>5990</v>
      </c>
      <c r="I9734" s="220" t="s">
        <v>7214</v>
      </c>
      <c r="J9734" s="221">
        <v>3250</v>
      </c>
      <c r="K9734" s="221">
        <v>1</v>
      </c>
      <c r="L9734" s="221">
        <v>3250</v>
      </c>
    </row>
    <row r="9735" spans="1:12" s="167" customFormat="1">
      <c r="A9735" s="218" t="str">
        <f t="shared" si="64"/>
        <v>O221103058620일반상품</v>
      </c>
      <c r="B9735" s="219" t="s">
        <v>9515</v>
      </c>
      <c r="C9735" s="219" t="s">
        <v>8023</v>
      </c>
      <c r="D9735" s="219" t="s">
        <v>8065</v>
      </c>
      <c r="E9735" s="219" t="s">
        <v>6390</v>
      </c>
      <c r="F9735" s="219" t="s">
        <v>7721</v>
      </c>
      <c r="G9735" s="219" t="s">
        <v>9545</v>
      </c>
      <c r="H9735" s="219" t="s">
        <v>5990</v>
      </c>
      <c r="I9735" s="220" t="s">
        <v>7194</v>
      </c>
      <c r="J9735" s="221">
        <v>3200</v>
      </c>
      <c r="K9735" s="221">
        <v>1</v>
      </c>
      <c r="L9735" s="221">
        <v>3200</v>
      </c>
    </row>
    <row r="9736" spans="1:12" s="167" customFormat="1">
      <c r="A9736" s="218" t="str">
        <f t="shared" si="64"/>
        <v>O221103058620일반상품</v>
      </c>
      <c r="B9736" s="219" t="s">
        <v>9515</v>
      </c>
      <c r="C9736" s="219" t="s">
        <v>8023</v>
      </c>
      <c r="D9736" s="219" t="s">
        <v>8065</v>
      </c>
      <c r="E9736" s="219" t="s">
        <v>6390</v>
      </c>
      <c r="F9736" s="219" t="s">
        <v>7721</v>
      </c>
      <c r="G9736" s="219" t="s">
        <v>9545</v>
      </c>
      <c r="H9736" s="219" t="s">
        <v>5990</v>
      </c>
      <c r="I9736" s="220" t="s">
        <v>8509</v>
      </c>
      <c r="J9736" s="221">
        <v>1900</v>
      </c>
      <c r="K9736" s="221">
        <v>1</v>
      </c>
      <c r="L9736" s="221">
        <v>1900</v>
      </c>
    </row>
    <row r="9737" spans="1:12" s="167" customFormat="1">
      <c r="A9737" s="218" t="str">
        <f t="shared" si="64"/>
        <v>O221103058620일반상품</v>
      </c>
      <c r="B9737" s="219" t="s">
        <v>9515</v>
      </c>
      <c r="C9737" s="219" t="s">
        <v>8023</v>
      </c>
      <c r="D9737" s="219" t="s">
        <v>8065</v>
      </c>
      <c r="E9737" s="219" t="s">
        <v>6390</v>
      </c>
      <c r="F9737" s="219" t="s">
        <v>7721</v>
      </c>
      <c r="G9737" s="219" t="s">
        <v>9545</v>
      </c>
      <c r="H9737" s="219" t="s">
        <v>5990</v>
      </c>
      <c r="I9737" s="220" t="s">
        <v>7232</v>
      </c>
      <c r="J9737" s="221">
        <v>3550</v>
      </c>
      <c r="K9737" s="221">
        <v>2</v>
      </c>
      <c r="L9737" s="221">
        <v>7100</v>
      </c>
    </row>
    <row r="9738" spans="1:12" s="167" customFormat="1">
      <c r="A9738" s="218" t="str">
        <f t="shared" si="64"/>
        <v>O221103058620일반상품</v>
      </c>
      <c r="B9738" s="219" t="s">
        <v>9515</v>
      </c>
      <c r="C9738" s="219" t="s">
        <v>8023</v>
      </c>
      <c r="D9738" s="219" t="s">
        <v>8065</v>
      </c>
      <c r="E9738" s="219" t="s">
        <v>6390</v>
      </c>
      <c r="F9738" s="219" t="s">
        <v>7721</v>
      </c>
      <c r="G9738" s="219" t="s">
        <v>9545</v>
      </c>
      <c r="H9738" s="219" t="s">
        <v>5990</v>
      </c>
      <c r="I9738" s="220" t="s">
        <v>7282</v>
      </c>
      <c r="J9738" s="221">
        <v>2170</v>
      </c>
      <c r="K9738" s="221">
        <v>2</v>
      </c>
      <c r="L9738" s="221">
        <v>4340</v>
      </c>
    </row>
    <row r="9739" spans="1:12" s="167" customFormat="1">
      <c r="A9739" s="218" t="str">
        <f t="shared" si="64"/>
        <v>O221103058620일반상품</v>
      </c>
      <c r="B9739" s="219" t="s">
        <v>9515</v>
      </c>
      <c r="C9739" s="219" t="s">
        <v>8023</v>
      </c>
      <c r="D9739" s="219" t="s">
        <v>8065</v>
      </c>
      <c r="E9739" s="219" t="s">
        <v>6390</v>
      </c>
      <c r="F9739" s="219" t="s">
        <v>7721</v>
      </c>
      <c r="G9739" s="219" t="s">
        <v>9545</v>
      </c>
      <c r="H9739" s="219" t="s">
        <v>5990</v>
      </c>
      <c r="I9739" s="220" t="s">
        <v>8512</v>
      </c>
      <c r="J9739" s="221">
        <v>990</v>
      </c>
      <c r="K9739" s="221">
        <v>5</v>
      </c>
      <c r="L9739" s="221">
        <v>4950</v>
      </c>
    </row>
    <row r="9740" spans="1:12" s="167" customFormat="1">
      <c r="A9740" s="218" t="str">
        <f t="shared" si="64"/>
        <v>O221103058620일반상품</v>
      </c>
      <c r="B9740" s="219" t="s">
        <v>9515</v>
      </c>
      <c r="C9740" s="219" t="s">
        <v>8023</v>
      </c>
      <c r="D9740" s="219" t="s">
        <v>8065</v>
      </c>
      <c r="E9740" s="219" t="s">
        <v>6390</v>
      </c>
      <c r="F9740" s="219" t="s">
        <v>7721</v>
      </c>
      <c r="G9740" s="219" t="s">
        <v>9545</v>
      </c>
      <c r="H9740" s="219" t="s">
        <v>5990</v>
      </c>
      <c r="I9740" s="220" t="s">
        <v>7234</v>
      </c>
      <c r="J9740" s="221">
        <v>6980</v>
      </c>
      <c r="K9740" s="221">
        <v>1</v>
      </c>
      <c r="L9740" s="221">
        <v>6980</v>
      </c>
    </row>
    <row r="9741" spans="1:12" s="167" customFormat="1">
      <c r="A9741" s="218" t="str">
        <f t="shared" si="64"/>
        <v>O221103058620일반상품</v>
      </c>
      <c r="B9741" s="219" t="s">
        <v>9515</v>
      </c>
      <c r="C9741" s="219" t="s">
        <v>8023</v>
      </c>
      <c r="D9741" s="219" t="s">
        <v>8065</v>
      </c>
      <c r="E9741" s="219" t="s">
        <v>6390</v>
      </c>
      <c r="F9741" s="219" t="s">
        <v>7721</v>
      </c>
      <c r="G9741" s="219" t="s">
        <v>9545</v>
      </c>
      <c r="H9741" s="219" t="s">
        <v>5990</v>
      </c>
      <c r="I9741" s="220" t="s">
        <v>8513</v>
      </c>
      <c r="J9741" s="221">
        <v>1030</v>
      </c>
      <c r="K9741" s="221">
        <v>3</v>
      </c>
      <c r="L9741" s="221">
        <v>3090</v>
      </c>
    </row>
    <row r="9742" spans="1:12" s="167" customFormat="1">
      <c r="A9742" s="218" t="str">
        <f t="shared" si="64"/>
        <v>O221103058620일반상품</v>
      </c>
      <c r="B9742" s="219" t="s">
        <v>9515</v>
      </c>
      <c r="C9742" s="219" t="s">
        <v>8023</v>
      </c>
      <c r="D9742" s="219" t="s">
        <v>8065</v>
      </c>
      <c r="E9742" s="219" t="s">
        <v>6390</v>
      </c>
      <c r="F9742" s="219" t="s">
        <v>7721</v>
      </c>
      <c r="G9742" s="219" t="s">
        <v>9545</v>
      </c>
      <c r="H9742" s="219" t="s">
        <v>5990</v>
      </c>
      <c r="I9742" s="220" t="s">
        <v>8529</v>
      </c>
      <c r="J9742" s="221">
        <v>1070</v>
      </c>
      <c r="K9742" s="221">
        <v>5</v>
      </c>
      <c r="L9742" s="221">
        <v>5350</v>
      </c>
    </row>
    <row r="9743" spans="1:12" s="167" customFormat="1">
      <c r="A9743" s="218" t="str">
        <f t="shared" si="64"/>
        <v>O221103058620일반상품</v>
      </c>
      <c r="B9743" s="219" t="s">
        <v>9515</v>
      </c>
      <c r="C9743" s="219" t="s">
        <v>8023</v>
      </c>
      <c r="D9743" s="219" t="s">
        <v>8065</v>
      </c>
      <c r="E9743" s="219" t="s">
        <v>6390</v>
      </c>
      <c r="F9743" s="219" t="s">
        <v>7721</v>
      </c>
      <c r="G9743" s="219" t="s">
        <v>9545</v>
      </c>
      <c r="H9743" s="219" t="s">
        <v>5990</v>
      </c>
      <c r="I9743" s="220" t="s">
        <v>8566</v>
      </c>
      <c r="J9743" s="221">
        <v>990</v>
      </c>
      <c r="K9743" s="221">
        <v>5</v>
      </c>
      <c r="L9743" s="221">
        <v>4950</v>
      </c>
    </row>
    <row r="9744" spans="1:12" s="167" customFormat="1">
      <c r="A9744" s="218" t="str">
        <f t="shared" si="64"/>
        <v>O221103058620일반상품</v>
      </c>
      <c r="B9744" s="219" t="s">
        <v>9515</v>
      </c>
      <c r="C9744" s="219" t="s">
        <v>8023</v>
      </c>
      <c r="D9744" s="219" t="s">
        <v>8065</v>
      </c>
      <c r="E9744" s="219" t="s">
        <v>6390</v>
      </c>
      <c r="F9744" s="219" t="s">
        <v>7721</v>
      </c>
      <c r="G9744" s="219" t="s">
        <v>9545</v>
      </c>
      <c r="H9744" s="219" t="s">
        <v>5990</v>
      </c>
      <c r="I9744" s="220" t="s">
        <v>8335</v>
      </c>
      <c r="J9744" s="221">
        <v>1080</v>
      </c>
      <c r="K9744" s="221">
        <v>2</v>
      </c>
      <c r="L9744" s="221">
        <v>2160</v>
      </c>
    </row>
    <row r="9745" spans="1:12" s="167" customFormat="1">
      <c r="A9745" s="218" t="str">
        <f t="shared" si="64"/>
        <v>O221103058620일반상품</v>
      </c>
      <c r="B9745" s="219" t="s">
        <v>9515</v>
      </c>
      <c r="C9745" s="219" t="s">
        <v>8023</v>
      </c>
      <c r="D9745" s="219" t="s">
        <v>8065</v>
      </c>
      <c r="E9745" s="219" t="s">
        <v>6390</v>
      </c>
      <c r="F9745" s="219" t="s">
        <v>7721</v>
      </c>
      <c r="G9745" s="219" t="s">
        <v>9545</v>
      </c>
      <c r="H9745" s="219" t="s">
        <v>5990</v>
      </c>
      <c r="I9745" s="220" t="s">
        <v>8991</v>
      </c>
      <c r="J9745" s="221">
        <v>20000</v>
      </c>
      <c r="K9745" s="221">
        <v>2</v>
      </c>
      <c r="L9745" s="221">
        <v>40000</v>
      </c>
    </row>
    <row r="9746" spans="1:12" s="167" customFormat="1">
      <c r="A9746" s="218" t="str">
        <f t="shared" si="64"/>
        <v>O221103058620일반상품</v>
      </c>
      <c r="B9746" s="219" t="s">
        <v>9515</v>
      </c>
      <c r="C9746" s="219" t="s">
        <v>8023</v>
      </c>
      <c r="D9746" s="219" t="s">
        <v>8065</v>
      </c>
      <c r="E9746" s="219" t="s">
        <v>6390</v>
      </c>
      <c r="F9746" s="219" t="s">
        <v>7721</v>
      </c>
      <c r="G9746" s="219" t="s">
        <v>9545</v>
      </c>
      <c r="H9746" s="219" t="s">
        <v>5990</v>
      </c>
      <c r="I9746" s="220" t="s">
        <v>7257</v>
      </c>
      <c r="J9746" s="221">
        <v>17360</v>
      </c>
      <c r="K9746" s="221">
        <v>1</v>
      </c>
      <c r="L9746" s="221">
        <v>17360</v>
      </c>
    </row>
    <row r="9747" spans="1:12" s="167" customFormat="1">
      <c r="A9747" s="218" t="str">
        <f t="shared" si="64"/>
        <v>O221103058620일반상품</v>
      </c>
      <c r="B9747" s="219" t="s">
        <v>9515</v>
      </c>
      <c r="C9747" s="219" t="s">
        <v>8023</v>
      </c>
      <c r="D9747" s="219" t="s">
        <v>8065</v>
      </c>
      <c r="E9747" s="219" t="s">
        <v>6390</v>
      </c>
      <c r="F9747" s="219" t="s">
        <v>7721</v>
      </c>
      <c r="G9747" s="219" t="s">
        <v>9545</v>
      </c>
      <c r="H9747" s="219" t="s">
        <v>5990</v>
      </c>
      <c r="I9747" s="220" t="s">
        <v>8446</v>
      </c>
      <c r="J9747" s="221">
        <v>3800</v>
      </c>
      <c r="K9747" s="221">
        <v>1</v>
      </c>
      <c r="L9747" s="221">
        <v>3800</v>
      </c>
    </row>
    <row r="9748" spans="1:12" s="167" customFormat="1">
      <c r="A9748" s="218" t="str">
        <f t="shared" si="64"/>
        <v>O221103058620일반상품</v>
      </c>
      <c r="B9748" s="219" t="s">
        <v>9515</v>
      </c>
      <c r="C9748" s="219" t="s">
        <v>8023</v>
      </c>
      <c r="D9748" s="219" t="s">
        <v>8065</v>
      </c>
      <c r="E9748" s="219" t="s">
        <v>6390</v>
      </c>
      <c r="F9748" s="219" t="s">
        <v>7721</v>
      </c>
      <c r="G9748" s="219" t="s">
        <v>9545</v>
      </c>
      <c r="H9748" s="219" t="s">
        <v>5990</v>
      </c>
      <c r="I9748" s="220" t="s">
        <v>8656</v>
      </c>
      <c r="J9748" s="221">
        <v>9200</v>
      </c>
      <c r="K9748" s="221">
        <v>1</v>
      </c>
      <c r="L9748" s="221">
        <v>9200</v>
      </c>
    </row>
    <row r="9749" spans="1:12" s="167" customFormat="1">
      <c r="A9749" s="218" t="str">
        <f t="shared" si="64"/>
        <v>O221103058620일반상품</v>
      </c>
      <c r="B9749" s="219" t="s">
        <v>9515</v>
      </c>
      <c r="C9749" s="219" t="s">
        <v>8023</v>
      </c>
      <c r="D9749" s="219" t="s">
        <v>8065</v>
      </c>
      <c r="E9749" s="219" t="s">
        <v>6390</v>
      </c>
      <c r="F9749" s="219" t="s">
        <v>7721</v>
      </c>
      <c r="G9749" s="219" t="s">
        <v>9545</v>
      </c>
      <c r="H9749" s="219" t="s">
        <v>5990</v>
      </c>
      <c r="I9749" s="220" t="s">
        <v>8393</v>
      </c>
      <c r="J9749" s="221">
        <v>5900</v>
      </c>
      <c r="K9749" s="221">
        <v>1</v>
      </c>
      <c r="L9749" s="221">
        <v>5900</v>
      </c>
    </row>
    <row r="9750" spans="1:12" s="167" customFormat="1">
      <c r="A9750" s="218" t="str">
        <f t="shared" si="64"/>
        <v>O221103058620일반상품</v>
      </c>
      <c r="B9750" s="219" t="s">
        <v>9515</v>
      </c>
      <c r="C9750" s="219" t="s">
        <v>8023</v>
      </c>
      <c r="D9750" s="219" t="s">
        <v>8065</v>
      </c>
      <c r="E9750" s="219" t="s">
        <v>6390</v>
      </c>
      <c r="F9750" s="219" t="s">
        <v>7721</v>
      </c>
      <c r="G9750" s="219" t="s">
        <v>9545</v>
      </c>
      <c r="H9750" s="219" t="s">
        <v>5990</v>
      </c>
      <c r="I9750" s="220" t="s">
        <v>8516</v>
      </c>
      <c r="J9750" s="221">
        <v>1080</v>
      </c>
      <c r="K9750" s="221">
        <v>2</v>
      </c>
      <c r="L9750" s="221">
        <v>2160</v>
      </c>
    </row>
    <row r="9751" spans="1:12" s="167" customFormat="1">
      <c r="A9751" s="218" t="str">
        <f t="shared" si="64"/>
        <v>O221103058620일반상품</v>
      </c>
      <c r="B9751" s="219" t="s">
        <v>9515</v>
      </c>
      <c r="C9751" s="219" t="s">
        <v>8023</v>
      </c>
      <c r="D9751" s="219" t="s">
        <v>8065</v>
      </c>
      <c r="E9751" s="219" t="s">
        <v>6390</v>
      </c>
      <c r="F9751" s="219" t="s">
        <v>7721</v>
      </c>
      <c r="G9751" s="219" t="s">
        <v>9545</v>
      </c>
      <c r="H9751" s="219" t="s">
        <v>5990</v>
      </c>
      <c r="I9751" s="220" t="s">
        <v>8492</v>
      </c>
      <c r="J9751" s="221">
        <v>4200</v>
      </c>
      <c r="K9751" s="221">
        <v>1</v>
      </c>
      <c r="L9751" s="221">
        <v>4200</v>
      </c>
    </row>
    <row r="9752" spans="1:12" s="167" customFormat="1">
      <c r="A9752" s="218" t="str">
        <f t="shared" si="64"/>
        <v>O221103058620일반상품</v>
      </c>
      <c r="B9752" s="219" t="s">
        <v>9515</v>
      </c>
      <c r="C9752" s="219" t="s">
        <v>8023</v>
      </c>
      <c r="D9752" s="219" t="s">
        <v>8065</v>
      </c>
      <c r="E9752" s="219" t="s">
        <v>6390</v>
      </c>
      <c r="F9752" s="219" t="s">
        <v>7721</v>
      </c>
      <c r="G9752" s="219" t="s">
        <v>9545</v>
      </c>
      <c r="H9752" s="219" t="s">
        <v>5990</v>
      </c>
      <c r="I9752" s="220" t="s">
        <v>8025</v>
      </c>
      <c r="J9752" s="221">
        <v>3800</v>
      </c>
      <c r="K9752" s="221">
        <v>2</v>
      </c>
      <c r="L9752" s="221">
        <v>7600</v>
      </c>
    </row>
    <row r="9753" spans="1:12" s="167" customFormat="1">
      <c r="A9753" s="218" t="str">
        <f t="shared" si="64"/>
        <v>O221103058620일반상품</v>
      </c>
      <c r="B9753" s="219" t="s">
        <v>9515</v>
      </c>
      <c r="C9753" s="219" t="s">
        <v>8023</v>
      </c>
      <c r="D9753" s="219" t="s">
        <v>8065</v>
      </c>
      <c r="E9753" s="219" t="s">
        <v>6390</v>
      </c>
      <c r="F9753" s="219" t="s">
        <v>7721</v>
      </c>
      <c r="G9753" s="219" t="s">
        <v>9545</v>
      </c>
      <c r="H9753" s="219" t="s">
        <v>5990</v>
      </c>
      <c r="I9753" s="220" t="s">
        <v>8361</v>
      </c>
      <c r="J9753" s="221">
        <v>11000</v>
      </c>
      <c r="K9753" s="221">
        <v>1</v>
      </c>
      <c r="L9753" s="221">
        <v>11000</v>
      </c>
    </row>
    <row r="9754" spans="1:12" s="167" customFormat="1">
      <c r="A9754" s="218" t="str">
        <f t="shared" si="64"/>
        <v>O221115058791일반상품</v>
      </c>
      <c r="B9754" s="219" t="s">
        <v>9516</v>
      </c>
      <c r="C9754" s="219" t="s">
        <v>8023</v>
      </c>
      <c r="D9754" s="219" t="s">
        <v>8065</v>
      </c>
      <c r="E9754" s="219" t="s">
        <v>6392</v>
      </c>
      <c r="F9754" s="219" t="s">
        <v>7718</v>
      </c>
      <c r="G9754" s="219" t="s">
        <v>7966</v>
      </c>
      <c r="H9754" s="219" t="s">
        <v>5990</v>
      </c>
      <c r="I9754" s="220" t="s">
        <v>8363</v>
      </c>
      <c r="J9754" s="221">
        <v>1100</v>
      </c>
      <c r="K9754" s="221">
        <v>10</v>
      </c>
      <c r="L9754" s="221">
        <v>11000</v>
      </c>
    </row>
    <row r="9755" spans="1:12" s="167" customFormat="1">
      <c r="A9755" s="218" t="str">
        <f t="shared" si="64"/>
        <v>O221115058791일반상품</v>
      </c>
      <c r="B9755" s="219" t="s">
        <v>9516</v>
      </c>
      <c r="C9755" s="219" t="s">
        <v>8023</v>
      </c>
      <c r="D9755" s="219" t="s">
        <v>8065</v>
      </c>
      <c r="E9755" s="219" t="s">
        <v>6392</v>
      </c>
      <c r="F9755" s="219" t="s">
        <v>7718</v>
      </c>
      <c r="G9755" s="219" t="s">
        <v>7966</v>
      </c>
      <c r="H9755" s="219" t="s">
        <v>5990</v>
      </c>
      <c r="I9755" s="220" t="s">
        <v>8384</v>
      </c>
      <c r="J9755" s="221">
        <v>3730</v>
      </c>
      <c r="K9755" s="221">
        <v>3</v>
      </c>
      <c r="L9755" s="221">
        <v>11190</v>
      </c>
    </row>
    <row r="9756" spans="1:12" s="167" customFormat="1">
      <c r="A9756" s="218" t="str">
        <f t="shared" si="64"/>
        <v>O221115058791일반상품</v>
      </c>
      <c r="B9756" s="219" t="s">
        <v>9516</v>
      </c>
      <c r="C9756" s="219" t="s">
        <v>8023</v>
      </c>
      <c r="D9756" s="219" t="s">
        <v>8065</v>
      </c>
      <c r="E9756" s="219" t="s">
        <v>6392</v>
      </c>
      <c r="F9756" s="219" t="s">
        <v>7718</v>
      </c>
      <c r="G9756" s="219" t="s">
        <v>7966</v>
      </c>
      <c r="H9756" s="219" t="s">
        <v>5990</v>
      </c>
      <c r="I9756" s="220" t="s">
        <v>7209</v>
      </c>
      <c r="J9756" s="221">
        <v>1240</v>
      </c>
      <c r="K9756" s="221">
        <v>3</v>
      </c>
      <c r="L9756" s="221">
        <v>3720</v>
      </c>
    </row>
    <row r="9757" spans="1:12" s="167" customFormat="1">
      <c r="A9757" s="218" t="str">
        <f t="shared" si="64"/>
        <v>O221115058791일반상품</v>
      </c>
      <c r="B9757" s="219" t="s">
        <v>9516</v>
      </c>
      <c r="C9757" s="219" t="s">
        <v>8023</v>
      </c>
      <c r="D9757" s="219" t="s">
        <v>8065</v>
      </c>
      <c r="E9757" s="219" t="s">
        <v>6392</v>
      </c>
      <c r="F9757" s="219" t="s">
        <v>7718</v>
      </c>
      <c r="G9757" s="219" t="s">
        <v>7966</v>
      </c>
      <c r="H9757" s="219" t="s">
        <v>5990</v>
      </c>
      <c r="I9757" s="220" t="s">
        <v>8067</v>
      </c>
      <c r="J9757" s="221">
        <v>19390</v>
      </c>
      <c r="K9757" s="221">
        <v>2</v>
      </c>
      <c r="L9757" s="221">
        <v>38780</v>
      </c>
    </row>
    <row r="9758" spans="1:12" s="167" customFormat="1">
      <c r="A9758" s="218" t="str">
        <f t="shared" si="64"/>
        <v>O221115058791일반상품</v>
      </c>
      <c r="B9758" s="219" t="s">
        <v>9516</v>
      </c>
      <c r="C9758" s="219" t="s">
        <v>8023</v>
      </c>
      <c r="D9758" s="219" t="s">
        <v>8065</v>
      </c>
      <c r="E9758" s="219" t="s">
        <v>6392</v>
      </c>
      <c r="F9758" s="219" t="s">
        <v>7718</v>
      </c>
      <c r="G9758" s="219" t="s">
        <v>7966</v>
      </c>
      <c r="H9758" s="219" t="s">
        <v>5990</v>
      </c>
      <c r="I9758" s="220" t="s">
        <v>8397</v>
      </c>
      <c r="J9758" s="221">
        <v>10200</v>
      </c>
      <c r="K9758" s="221">
        <v>2</v>
      </c>
      <c r="L9758" s="221">
        <v>20400</v>
      </c>
    </row>
    <row r="9759" spans="1:12" s="167" customFormat="1">
      <c r="A9759" s="218" t="str">
        <f t="shared" si="64"/>
        <v>O221115058791일반상품</v>
      </c>
      <c r="B9759" s="219" t="s">
        <v>9516</v>
      </c>
      <c r="C9759" s="219" t="s">
        <v>8023</v>
      </c>
      <c r="D9759" s="219" t="s">
        <v>8065</v>
      </c>
      <c r="E9759" s="219" t="s">
        <v>6392</v>
      </c>
      <c r="F9759" s="219" t="s">
        <v>7718</v>
      </c>
      <c r="G9759" s="219" t="s">
        <v>7966</v>
      </c>
      <c r="H9759" s="219" t="s">
        <v>5990</v>
      </c>
      <c r="I9759" s="220" t="s">
        <v>7191</v>
      </c>
      <c r="J9759" s="221">
        <v>13520</v>
      </c>
      <c r="K9759" s="221">
        <v>1</v>
      </c>
      <c r="L9759" s="221">
        <v>13520</v>
      </c>
    </row>
    <row r="9760" spans="1:12" s="167" customFormat="1">
      <c r="A9760" s="218" t="str">
        <f t="shared" si="64"/>
        <v>O221115058791일반상품</v>
      </c>
      <c r="B9760" s="219" t="s">
        <v>9516</v>
      </c>
      <c r="C9760" s="219" t="s">
        <v>8023</v>
      </c>
      <c r="D9760" s="219" t="s">
        <v>8065</v>
      </c>
      <c r="E9760" s="219" t="s">
        <v>6392</v>
      </c>
      <c r="F9760" s="219" t="s">
        <v>7718</v>
      </c>
      <c r="G9760" s="219" t="s">
        <v>7966</v>
      </c>
      <c r="H9760" s="219" t="s">
        <v>5990</v>
      </c>
      <c r="I9760" s="220" t="s">
        <v>7252</v>
      </c>
      <c r="J9760" s="221">
        <v>2850</v>
      </c>
      <c r="K9760" s="221">
        <v>2</v>
      </c>
      <c r="L9760" s="221">
        <v>5700</v>
      </c>
    </row>
    <row r="9761" spans="1:12" s="167" customFormat="1">
      <c r="A9761" s="218" t="str">
        <f t="shared" si="64"/>
        <v>O221115058791일반상품</v>
      </c>
      <c r="B9761" s="219" t="s">
        <v>9516</v>
      </c>
      <c r="C9761" s="219" t="s">
        <v>8023</v>
      </c>
      <c r="D9761" s="219" t="s">
        <v>8065</v>
      </c>
      <c r="E9761" s="219" t="s">
        <v>6392</v>
      </c>
      <c r="F9761" s="219" t="s">
        <v>7718</v>
      </c>
      <c r="G9761" s="219" t="s">
        <v>7966</v>
      </c>
      <c r="H9761" s="219" t="s">
        <v>5990</v>
      </c>
      <c r="I9761" s="220" t="s">
        <v>8627</v>
      </c>
      <c r="J9761" s="221">
        <v>9040</v>
      </c>
      <c r="K9761" s="221">
        <v>2</v>
      </c>
      <c r="L9761" s="221">
        <v>18080</v>
      </c>
    </row>
    <row r="9762" spans="1:12" s="167" customFormat="1">
      <c r="A9762" s="218" t="str">
        <f t="shared" si="64"/>
        <v>O221115058791일반상품</v>
      </c>
      <c r="B9762" s="219" t="s">
        <v>9516</v>
      </c>
      <c r="C9762" s="219" t="s">
        <v>8023</v>
      </c>
      <c r="D9762" s="219" t="s">
        <v>8065</v>
      </c>
      <c r="E9762" s="219" t="s">
        <v>6392</v>
      </c>
      <c r="F9762" s="219" t="s">
        <v>7718</v>
      </c>
      <c r="G9762" s="219" t="s">
        <v>7966</v>
      </c>
      <c r="H9762" s="219" t="s">
        <v>5990</v>
      </c>
      <c r="I9762" s="220" t="s">
        <v>8386</v>
      </c>
      <c r="J9762" s="221">
        <v>7880</v>
      </c>
      <c r="K9762" s="221">
        <v>3</v>
      </c>
      <c r="L9762" s="221">
        <v>23640</v>
      </c>
    </row>
    <row r="9763" spans="1:12" s="167" customFormat="1">
      <c r="A9763" s="218" t="str">
        <f t="shared" si="64"/>
        <v>O221115058791일반상품</v>
      </c>
      <c r="B9763" s="219" t="s">
        <v>9516</v>
      </c>
      <c r="C9763" s="219" t="s">
        <v>8023</v>
      </c>
      <c r="D9763" s="219" t="s">
        <v>8065</v>
      </c>
      <c r="E9763" s="219" t="s">
        <v>6392</v>
      </c>
      <c r="F9763" s="219" t="s">
        <v>7718</v>
      </c>
      <c r="G9763" s="219" t="s">
        <v>7966</v>
      </c>
      <c r="H9763" s="219" t="s">
        <v>5990</v>
      </c>
      <c r="I9763" s="220" t="s">
        <v>8664</v>
      </c>
      <c r="J9763" s="221">
        <v>8140</v>
      </c>
      <c r="K9763" s="221">
        <v>3</v>
      </c>
      <c r="L9763" s="221">
        <v>24420</v>
      </c>
    </row>
    <row r="9764" spans="1:12" s="167" customFormat="1">
      <c r="A9764" s="218" t="str">
        <f t="shared" si="64"/>
        <v>O221115058791일반상품</v>
      </c>
      <c r="B9764" s="219" t="s">
        <v>9516</v>
      </c>
      <c r="C9764" s="219" t="s">
        <v>8023</v>
      </c>
      <c r="D9764" s="219" t="s">
        <v>8065</v>
      </c>
      <c r="E9764" s="219" t="s">
        <v>6392</v>
      </c>
      <c r="F9764" s="219" t="s">
        <v>7718</v>
      </c>
      <c r="G9764" s="219" t="s">
        <v>7966</v>
      </c>
      <c r="H9764" s="219" t="s">
        <v>5990</v>
      </c>
      <c r="I9764" s="220" t="s">
        <v>8388</v>
      </c>
      <c r="J9764" s="221">
        <v>4500</v>
      </c>
      <c r="K9764" s="221">
        <v>3</v>
      </c>
      <c r="L9764" s="221">
        <v>13500</v>
      </c>
    </row>
    <row r="9765" spans="1:12" s="167" customFormat="1">
      <c r="A9765" s="218" t="str">
        <f t="shared" si="64"/>
        <v>O221115058791일반상품</v>
      </c>
      <c r="B9765" s="219" t="s">
        <v>9516</v>
      </c>
      <c r="C9765" s="219" t="s">
        <v>8023</v>
      </c>
      <c r="D9765" s="219" t="s">
        <v>8065</v>
      </c>
      <c r="E9765" s="219" t="s">
        <v>6392</v>
      </c>
      <c r="F9765" s="219" t="s">
        <v>7718</v>
      </c>
      <c r="G9765" s="219" t="s">
        <v>7966</v>
      </c>
      <c r="H9765" s="219" t="s">
        <v>5990</v>
      </c>
      <c r="I9765" s="220" t="s">
        <v>8400</v>
      </c>
      <c r="J9765" s="221">
        <v>1270</v>
      </c>
      <c r="K9765" s="221">
        <v>2</v>
      </c>
      <c r="L9765" s="221">
        <v>2540</v>
      </c>
    </row>
    <row r="9766" spans="1:12" s="167" customFormat="1">
      <c r="A9766" s="218" t="str">
        <f t="shared" si="64"/>
        <v>O221115058791일반상품</v>
      </c>
      <c r="B9766" s="219" t="s">
        <v>9516</v>
      </c>
      <c r="C9766" s="219" t="s">
        <v>8023</v>
      </c>
      <c r="D9766" s="219" t="s">
        <v>8065</v>
      </c>
      <c r="E9766" s="219" t="s">
        <v>6392</v>
      </c>
      <c r="F9766" s="219" t="s">
        <v>7718</v>
      </c>
      <c r="G9766" s="219" t="s">
        <v>7966</v>
      </c>
      <c r="H9766" s="219" t="s">
        <v>5990</v>
      </c>
      <c r="I9766" s="220" t="s">
        <v>7220</v>
      </c>
      <c r="J9766" s="221">
        <v>670</v>
      </c>
      <c r="K9766" s="221">
        <v>5</v>
      </c>
      <c r="L9766" s="221">
        <v>3350</v>
      </c>
    </row>
    <row r="9767" spans="1:12" s="167" customFormat="1">
      <c r="A9767" s="218" t="str">
        <f t="shared" si="64"/>
        <v>O221115058791일반상품</v>
      </c>
      <c r="B9767" s="219" t="s">
        <v>9516</v>
      </c>
      <c r="C9767" s="219" t="s">
        <v>8023</v>
      </c>
      <c r="D9767" s="219" t="s">
        <v>8065</v>
      </c>
      <c r="E9767" s="219" t="s">
        <v>6392</v>
      </c>
      <c r="F9767" s="219" t="s">
        <v>7718</v>
      </c>
      <c r="G9767" s="219" t="s">
        <v>7966</v>
      </c>
      <c r="H9767" s="219" t="s">
        <v>5990</v>
      </c>
      <c r="I9767" s="220" t="s">
        <v>8563</v>
      </c>
      <c r="J9767" s="221">
        <v>2260</v>
      </c>
      <c r="K9767" s="221">
        <v>3</v>
      </c>
      <c r="L9767" s="221">
        <v>6780</v>
      </c>
    </row>
    <row r="9768" spans="1:12" s="167" customFormat="1">
      <c r="A9768" s="218" t="str">
        <f t="shared" si="64"/>
        <v>O221115058791일반상품</v>
      </c>
      <c r="B9768" s="219" t="s">
        <v>9516</v>
      </c>
      <c r="C9768" s="219" t="s">
        <v>8023</v>
      </c>
      <c r="D9768" s="219" t="s">
        <v>8065</v>
      </c>
      <c r="E9768" s="219" t="s">
        <v>6392</v>
      </c>
      <c r="F9768" s="219" t="s">
        <v>7718</v>
      </c>
      <c r="G9768" s="219" t="s">
        <v>7966</v>
      </c>
      <c r="H9768" s="219" t="s">
        <v>5990</v>
      </c>
      <c r="I9768" s="220" t="s">
        <v>7193</v>
      </c>
      <c r="J9768" s="221">
        <v>1900</v>
      </c>
      <c r="K9768" s="221">
        <v>3</v>
      </c>
      <c r="L9768" s="221">
        <v>5700</v>
      </c>
    </row>
    <row r="9769" spans="1:12" s="167" customFormat="1">
      <c r="A9769" s="218" t="str">
        <f t="shared" si="64"/>
        <v>O221115058791일반상품</v>
      </c>
      <c r="B9769" s="219" t="s">
        <v>9516</v>
      </c>
      <c r="C9769" s="219" t="s">
        <v>8023</v>
      </c>
      <c r="D9769" s="219" t="s">
        <v>8065</v>
      </c>
      <c r="E9769" s="219" t="s">
        <v>6392</v>
      </c>
      <c r="F9769" s="219" t="s">
        <v>7718</v>
      </c>
      <c r="G9769" s="219" t="s">
        <v>7966</v>
      </c>
      <c r="H9769" s="219" t="s">
        <v>5990</v>
      </c>
      <c r="I9769" s="220" t="s">
        <v>7214</v>
      </c>
      <c r="J9769" s="221">
        <v>3250</v>
      </c>
      <c r="K9769" s="221">
        <v>3</v>
      </c>
      <c r="L9769" s="221">
        <v>9750</v>
      </c>
    </row>
    <row r="9770" spans="1:12" s="167" customFormat="1">
      <c r="A9770" s="218" t="str">
        <f t="shared" si="64"/>
        <v>O221115058791일반상품</v>
      </c>
      <c r="B9770" s="219" t="s">
        <v>9516</v>
      </c>
      <c r="C9770" s="219" t="s">
        <v>8023</v>
      </c>
      <c r="D9770" s="219" t="s">
        <v>8065</v>
      </c>
      <c r="E9770" s="219" t="s">
        <v>6392</v>
      </c>
      <c r="F9770" s="219" t="s">
        <v>7718</v>
      </c>
      <c r="G9770" s="219" t="s">
        <v>7966</v>
      </c>
      <c r="H9770" s="219" t="s">
        <v>5990</v>
      </c>
      <c r="I9770" s="220" t="s">
        <v>7978</v>
      </c>
      <c r="J9770" s="221">
        <v>3270</v>
      </c>
      <c r="K9770" s="221">
        <v>3</v>
      </c>
      <c r="L9770" s="221">
        <v>9810</v>
      </c>
    </row>
    <row r="9771" spans="1:12" s="167" customFormat="1">
      <c r="A9771" s="218" t="str">
        <f t="shared" si="64"/>
        <v>O221115058791일반상품</v>
      </c>
      <c r="B9771" s="219" t="s">
        <v>9516</v>
      </c>
      <c r="C9771" s="219" t="s">
        <v>8023</v>
      </c>
      <c r="D9771" s="219" t="s">
        <v>8065</v>
      </c>
      <c r="E9771" s="219" t="s">
        <v>6392</v>
      </c>
      <c r="F9771" s="219" t="s">
        <v>7718</v>
      </c>
      <c r="G9771" s="219" t="s">
        <v>7966</v>
      </c>
      <c r="H9771" s="219" t="s">
        <v>5990</v>
      </c>
      <c r="I9771" s="220" t="s">
        <v>7195</v>
      </c>
      <c r="J9771" s="221">
        <v>4018</v>
      </c>
      <c r="K9771" s="221">
        <v>3</v>
      </c>
      <c r="L9771" s="221">
        <v>12054</v>
      </c>
    </row>
    <row r="9772" spans="1:12" s="167" customFormat="1">
      <c r="A9772" s="218" t="str">
        <f t="shared" si="64"/>
        <v>O221115058791일반상품</v>
      </c>
      <c r="B9772" s="219" t="s">
        <v>9516</v>
      </c>
      <c r="C9772" s="219" t="s">
        <v>8023</v>
      </c>
      <c r="D9772" s="219" t="s">
        <v>8065</v>
      </c>
      <c r="E9772" s="219" t="s">
        <v>6392</v>
      </c>
      <c r="F9772" s="219" t="s">
        <v>7718</v>
      </c>
      <c r="G9772" s="219" t="s">
        <v>7966</v>
      </c>
      <c r="H9772" s="219" t="s">
        <v>5990</v>
      </c>
      <c r="I9772" s="220" t="s">
        <v>7208</v>
      </c>
      <c r="J9772" s="221">
        <v>3600</v>
      </c>
      <c r="K9772" s="221">
        <v>2</v>
      </c>
      <c r="L9772" s="221">
        <v>7200</v>
      </c>
    </row>
    <row r="9773" spans="1:12" s="167" customFormat="1">
      <c r="A9773" s="218" t="str">
        <f t="shared" si="64"/>
        <v>O221115058791일반상품</v>
      </c>
      <c r="B9773" s="219" t="s">
        <v>9516</v>
      </c>
      <c r="C9773" s="219" t="s">
        <v>8023</v>
      </c>
      <c r="D9773" s="219" t="s">
        <v>8065</v>
      </c>
      <c r="E9773" s="219" t="s">
        <v>6392</v>
      </c>
      <c r="F9773" s="219" t="s">
        <v>7718</v>
      </c>
      <c r="G9773" s="219" t="s">
        <v>7966</v>
      </c>
      <c r="H9773" s="219" t="s">
        <v>5990</v>
      </c>
      <c r="I9773" s="220" t="s">
        <v>9550</v>
      </c>
      <c r="J9773" s="221">
        <v>4700</v>
      </c>
      <c r="K9773" s="221">
        <v>1</v>
      </c>
      <c r="L9773" s="221">
        <v>4700</v>
      </c>
    </row>
    <row r="9774" spans="1:12" s="167" customFormat="1">
      <c r="A9774" s="218" t="str">
        <f t="shared" ref="A9774:A10008" si="65">B9774&amp;H9774</f>
        <v>O221115058791일반상품</v>
      </c>
      <c r="B9774" s="219" t="s">
        <v>9516</v>
      </c>
      <c r="C9774" s="219" t="s">
        <v>8023</v>
      </c>
      <c r="D9774" s="219" t="s">
        <v>8065</v>
      </c>
      <c r="E9774" s="219" t="s">
        <v>6392</v>
      </c>
      <c r="F9774" s="219" t="s">
        <v>7718</v>
      </c>
      <c r="G9774" s="219" t="s">
        <v>7966</v>
      </c>
      <c r="H9774" s="219" t="s">
        <v>5990</v>
      </c>
      <c r="I9774" s="220" t="s">
        <v>8408</v>
      </c>
      <c r="J9774" s="221">
        <v>1070</v>
      </c>
      <c r="K9774" s="221">
        <v>2</v>
      </c>
      <c r="L9774" s="221">
        <v>2140</v>
      </c>
    </row>
    <row r="9775" spans="1:12" s="167" customFormat="1">
      <c r="A9775" s="218" t="str">
        <f t="shared" si="65"/>
        <v>O221115058791일반상품</v>
      </c>
      <c r="B9775" s="219" t="s">
        <v>9516</v>
      </c>
      <c r="C9775" s="219" t="s">
        <v>8023</v>
      </c>
      <c r="D9775" s="219" t="s">
        <v>8065</v>
      </c>
      <c r="E9775" s="219" t="s">
        <v>6392</v>
      </c>
      <c r="F9775" s="219" t="s">
        <v>7718</v>
      </c>
      <c r="G9775" s="219" t="s">
        <v>7966</v>
      </c>
      <c r="H9775" s="219" t="s">
        <v>5990</v>
      </c>
      <c r="I9775" s="220" t="s">
        <v>7202</v>
      </c>
      <c r="J9775" s="221">
        <v>5200</v>
      </c>
      <c r="K9775" s="221">
        <v>10</v>
      </c>
      <c r="L9775" s="221">
        <v>52000</v>
      </c>
    </row>
    <row r="9776" spans="1:12" s="167" customFormat="1">
      <c r="A9776" s="218" t="str">
        <f t="shared" si="65"/>
        <v>O221117058792일반상품</v>
      </c>
      <c r="B9776" s="219" t="s">
        <v>9517</v>
      </c>
      <c r="C9776" s="219" t="s">
        <v>8023</v>
      </c>
      <c r="D9776" s="219" t="s">
        <v>8065</v>
      </c>
      <c r="E9776" s="219" t="s">
        <v>7705</v>
      </c>
      <c r="F9776" s="219" t="s">
        <v>6439</v>
      </c>
      <c r="G9776" s="219" t="s">
        <v>9546</v>
      </c>
      <c r="H9776" s="219" t="s">
        <v>5990</v>
      </c>
      <c r="I9776" s="220" t="s">
        <v>8898</v>
      </c>
      <c r="J9776" s="221">
        <v>11000</v>
      </c>
      <c r="K9776" s="221">
        <v>1</v>
      </c>
      <c r="L9776" s="221">
        <v>11000</v>
      </c>
    </row>
    <row r="9777" spans="1:12" s="167" customFormat="1">
      <c r="A9777" s="218" t="str">
        <f t="shared" si="65"/>
        <v>O221117058792일반상품</v>
      </c>
      <c r="B9777" s="219" t="s">
        <v>9517</v>
      </c>
      <c r="C9777" s="219" t="s">
        <v>8023</v>
      </c>
      <c r="D9777" s="219" t="s">
        <v>8065</v>
      </c>
      <c r="E9777" s="219" t="s">
        <v>7705</v>
      </c>
      <c r="F9777" s="219" t="s">
        <v>6439</v>
      </c>
      <c r="G9777" s="219" t="s">
        <v>9546</v>
      </c>
      <c r="H9777" s="219" t="s">
        <v>5990</v>
      </c>
      <c r="I9777" s="220" t="s">
        <v>9675</v>
      </c>
      <c r="J9777" s="221">
        <v>5800</v>
      </c>
      <c r="K9777" s="221">
        <v>1</v>
      </c>
      <c r="L9777" s="221">
        <v>5800</v>
      </c>
    </row>
    <row r="9778" spans="1:12" s="167" customFormat="1">
      <c r="A9778" s="218" t="str">
        <f t="shared" si="65"/>
        <v>O221117058792일반상품</v>
      </c>
      <c r="B9778" s="219" t="s">
        <v>9517</v>
      </c>
      <c r="C9778" s="219" t="s">
        <v>8023</v>
      </c>
      <c r="D9778" s="219" t="s">
        <v>8065</v>
      </c>
      <c r="E9778" s="219" t="s">
        <v>7705</v>
      </c>
      <c r="F9778" s="219" t="s">
        <v>6439</v>
      </c>
      <c r="G9778" s="219" t="s">
        <v>9546</v>
      </c>
      <c r="H9778" s="219" t="s">
        <v>5990</v>
      </c>
      <c r="I9778" s="220" t="s">
        <v>8343</v>
      </c>
      <c r="J9778" s="221">
        <v>12100</v>
      </c>
      <c r="K9778" s="221">
        <v>1</v>
      </c>
      <c r="L9778" s="221">
        <v>12100</v>
      </c>
    </row>
    <row r="9779" spans="1:12" s="167" customFormat="1">
      <c r="A9779" s="218" t="str">
        <f t="shared" si="65"/>
        <v>O221117058792일반상품</v>
      </c>
      <c r="B9779" s="219" t="s">
        <v>9517</v>
      </c>
      <c r="C9779" s="219" t="s">
        <v>8023</v>
      </c>
      <c r="D9779" s="219" t="s">
        <v>8065</v>
      </c>
      <c r="E9779" s="219" t="s">
        <v>7705</v>
      </c>
      <c r="F9779" s="219" t="s">
        <v>6439</v>
      </c>
      <c r="G9779" s="219" t="s">
        <v>9546</v>
      </c>
      <c r="H9779" s="219" t="s">
        <v>5990</v>
      </c>
      <c r="I9779" s="220" t="s">
        <v>8383</v>
      </c>
      <c r="J9779" s="221">
        <v>5090</v>
      </c>
      <c r="K9779" s="221">
        <v>2</v>
      </c>
      <c r="L9779" s="221">
        <v>10180</v>
      </c>
    </row>
    <row r="9780" spans="1:12" s="167" customFormat="1">
      <c r="A9780" s="218" t="str">
        <f t="shared" si="65"/>
        <v>O221117058792일반상품</v>
      </c>
      <c r="B9780" s="219" t="s">
        <v>9517</v>
      </c>
      <c r="C9780" s="219" t="s">
        <v>8023</v>
      </c>
      <c r="D9780" s="219" t="s">
        <v>8065</v>
      </c>
      <c r="E9780" s="219" t="s">
        <v>7705</v>
      </c>
      <c r="F9780" s="219" t="s">
        <v>6439</v>
      </c>
      <c r="G9780" s="219" t="s">
        <v>9546</v>
      </c>
      <c r="H9780" s="219" t="s">
        <v>5990</v>
      </c>
      <c r="I9780" s="220" t="s">
        <v>8384</v>
      </c>
      <c r="J9780" s="221">
        <v>3730</v>
      </c>
      <c r="K9780" s="221">
        <v>4</v>
      </c>
      <c r="L9780" s="221">
        <v>14920</v>
      </c>
    </row>
    <row r="9781" spans="1:12" s="167" customFormat="1">
      <c r="A9781" s="218" t="str">
        <f t="shared" si="65"/>
        <v>O221117058792일반상품</v>
      </c>
      <c r="B9781" s="219" t="s">
        <v>9517</v>
      </c>
      <c r="C9781" s="219" t="s">
        <v>8023</v>
      </c>
      <c r="D9781" s="219" t="s">
        <v>8065</v>
      </c>
      <c r="E9781" s="219" t="s">
        <v>7705</v>
      </c>
      <c r="F9781" s="219" t="s">
        <v>6439</v>
      </c>
      <c r="G9781" s="219" t="s">
        <v>9546</v>
      </c>
      <c r="H9781" s="219" t="s">
        <v>5990</v>
      </c>
      <c r="I9781" s="220" t="s">
        <v>7223</v>
      </c>
      <c r="J9781" s="221">
        <v>4080</v>
      </c>
      <c r="K9781" s="221">
        <v>1</v>
      </c>
      <c r="L9781" s="221">
        <v>4080</v>
      </c>
    </row>
    <row r="9782" spans="1:12" s="167" customFormat="1">
      <c r="A9782" s="218" t="str">
        <f t="shared" si="65"/>
        <v>O221117058792일반상품</v>
      </c>
      <c r="B9782" s="219" t="s">
        <v>9517</v>
      </c>
      <c r="C9782" s="219" t="s">
        <v>8023</v>
      </c>
      <c r="D9782" s="219" t="s">
        <v>8065</v>
      </c>
      <c r="E9782" s="219" t="s">
        <v>7705</v>
      </c>
      <c r="F9782" s="219" t="s">
        <v>6439</v>
      </c>
      <c r="G9782" s="219" t="s">
        <v>9546</v>
      </c>
      <c r="H9782" s="219" t="s">
        <v>5990</v>
      </c>
      <c r="I9782" s="220" t="s">
        <v>7210</v>
      </c>
      <c r="J9782" s="221">
        <v>5910</v>
      </c>
      <c r="K9782" s="221">
        <v>2</v>
      </c>
      <c r="L9782" s="221">
        <v>11820</v>
      </c>
    </row>
    <row r="9783" spans="1:12" s="167" customFormat="1">
      <c r="A9783" s="218" t="str">
        <f t="shared" si="65"/>
        <v>O221117058792일반상품</v>
      </c>
      <c r="B9783" s="219" t="s">
        <v>9517</v>
      </c>
      <c r="C9783" s="219" t="s">
        <v>8023</v>
      </c>
      <c r="D9783" s="219" t="s">
        <v>8065</v>
      </c>
      <c r="E9783" s="219" t="s">
        <v>7705</v>
      </c>
      <c r="F9783" s="219" t="s">
        <v>6439</v>
      </c>
      <c r="G9783" s="219" t="s">
        <v>9546</v>
      </c>
      <c r="H9783" s="219" t="s">
        <v>5990</v>
      </c>
      <c r="I9783" s="220" t="s">
        <v>7190</v>
      </c>
      <c r="J9783" s="221">
        <v>5000</v>
      </c>
      <c r="K9783" s="221">
        <v>3</v>
      </c>
      <c r="L9783" s="221">
        <v>15000</v>
      </c>
    </row>
    <row r="9784" spans="1:12" s="167" customFormat="1">
      <c r="A9784" s="218" t="str">
        <f t="shared" si="65"/>
        <v>O221117058792일반상품</v>
      </c>
      <c r="B9784" s="219" t="s">
        <v>9517</v>
      </c>
      <c r="C9784" s="219" t="s">
        <v>8023</v>
      </c>
      <c r="D9784" s="219" t="s">
        <v>8065</v>
      </c>
      <c r="E9784" s="219" t="s">
        <v>7705</v>
      </c>
      <c r="F9784" s="219" t="s">
        <v>6439</v>
      </c>
      <c r="G9784" s="219" t="s">
        <v>9546</v>
      </c>
      <c r="H9784" s="219" t="s">
        <v>5990</v>
      </c>
      <c r="I9784" s="220" t="s">
        <v>8733</v>
      </c>
      <c r="J9784" s="221">
        <v>9000</v>
      </c>
      <c r="K9784" s="221">
        <v>3</v>
      </c>
      <c r="L9784" s="221">
        <v>27000</v>
      </c>
    </row>
    <row r="9785" spans="1:12" s="167" customFormat="1">
      <c r="A9785" s="218" t="str">
        <f t="shared" si="65"/>
        <v>O221117058792일반상품</v>
      </c>
      <c r="B9785" s="219" t="s">
        <v>9517</v>
      </c>
      <c r="C9785" s="219" t="s">
        <v>8023</v>
      </c>
      <c r="D9785" s="219" t="s">
        <v>8065</v>
      </c>
      <c r="E9785" s="219" t="s">
        <v>7705</v>
      </c>
      <c r="F9785" s="219" t="s">
        <v>6439</v>
      </c>
      <c r="G9785" s="219" t="s">
        <v>9546</v>
      </c>
      <c r="H9785" s="219" t="s">
        <v>5990</v>
      </c>
      <c r="I9785" s="220" t="s">
        <v>8413</v>
      </c>
      <c r="J9785" s="221">
        <v>8000</v>
      </c>
      <c r="K9785" s="221">
        <v>1</v>
      </c>
      <c r="L9785" s="221">
        <v>8000</v>
      </c>
    </row>
    <row r="9786" spans="1:12" s="167" customFormat="1">
      <c r="A9786" s="218" t="str">
        <f t="shared" si="65"/>
        <v>O221117058792일반상품</v>
      </c>
      <c r="B9786" s="219" t="s">
        <v>9517</v>
      </c>
      <c r="C9786" s="219" t="s">
        <v>8023</v>
      </c>
      <c r="D9786" s="219" t="s">
        <v>8065</v>
      </c>
      <c r="E9786" s="219" t="s">
        <v>7705</v>
      </c>
      <c r="F9786" s="219" t="s">
        <v>6439</v>
      </c>
      <c r="G9786" s="219" t="s">
        <v>9546</v>
      </c>
      <c r="H9786" s="219" t="s">
        <v>5990</v>
      </c>
      <c r="I9786" s="220" t="s">
        <v>8697</v>
      </c>
      <c r="J9786" s="221">
        <v>4730</v>
      </c>
      <c r="K9786" s="221">
        <v>1</v>
      </c>
      <c r="L9786" s="221">
        <v>4730</v>
      </c>
    </row>
    <row r="9787" spans="1:12" s="167" customFormat="1">
      <c r="A9787" s="218" t="str">
        <f t="shared" si="65"/>
        <v>O221117058792일반상품</v>
      </c>
      <c r="B9787" s="219" t="s">
        <v>9517</v>
      </c>
      <c r="C9787" s="219" t="s">
        <v>8023</v>
      </c>
      <c r="D9787" s="219" t="s">
        <v>8065</v>
      </c>
      <c r="E9787" s="219" t="s">
        <v>7705</v>
      </c>
      <c r="F9787" s="219" t="s">
        <v>6439</v>
      </c>
      <c r="G9787" s="219" t="s">
        <v>9546</v>
      </c>
      <c r="H9787" s="219" t="s">
        <v>5990</v>
      </c>
      <c r="I9787" s="220" t="s">
        <v>7259</v>
      </c>
      <c r="J9787" s="221">
        <v>5850</v>
      </c>
      <c r="K9787" s="221">
        <v>2</v>
      </c>
      <c r="L9787" s="221">
        <v>11700</v>
      </c>
    </row>
    <row r="9788" spans="1:12" s="167" customFormat="1">
      <c r="A9788" s="218" t="str">
        <f t="shared" si="65"/>
        <v>O221117058792일반상품</v>
      </c>
      <c r="B9788" s="219" t="s">
        <v>9517</v>
      </c>
      <c r="C9788" s="219" t="s">
        <v>8023</v>
      </c>
      <c r="D9788" s="219" t="s">
        <v>8065</v>
      </c>
      <c r="E9788" s="219" t="s">
        <v>7705</v>
      </c>
      <c r="F9788" s="219" t="s">
        <v>6439</v>
      </c>
      <c r="G9788" s="219" t="s">
        <v>9546</v>
      </c>
      <c r="H9788" s="219" t="s">
        <v>5990</v>
      </c>
      <c r="I9788" s="220" t="s">
        <v>8469</v>
      </c>
      <c r="J9788" s="221">
        <v>20810</v>
      </c>
      <c r="K9788" s="221">
        <v>1</v>
      </c>
      <c r="L9788" s="221">
        <v>20810</v>
      </c>
    </row>
    <row r="9789" spans="1:12" s="167" customFormat="1">
      <c r="A9789" s="218" t="str">
        <f t="shared" si="65"/>
        <v>O221117058792일반상품</v>
      </c>
      <c r="B9789" s="219" t="s">
        <v>9517</v>
      </c>
      <c r="C9789" s="219" t="s">
        <v>8023</v>
      </c>
      <c r="D9789" s="219" t="s">
        <v>8065</v>
      </c>
      <c r="E9789" s="219" t="s">
        <v>7705</v>
      </c>
      <c r="F9789" s="219" t="s">
        <v>6439</v>
      </c>
      <c r="G9789" s="219" t="s">
        <v>9546</v>
      </c>
      <c r="H9789" s="219" t="s">
        <v>5990</v>
      </c>
      <c r="I9789" s="220" t="s">
        <v>8869</v>
      </c>
      <c r="J9789" s="221">
        <v>1270</v>
      </c>
      <c r="K9789" s="221">
        <v>1</v>
      </c>
      <c r="L9789" s="221">
        <v>1270</v>
      </c>
    </row>
    <row r="9790" spans="1:12" s="167" customFormat="1">
      <c r="A9790" s="218" t="str">
        <f t="shared" si="65"/>
        <v>O221117058792일반상품</v>
      </c>
      <c r="B9790" s="219" t="s">
        <v>9517</v>
      </c>
      <c r="C9790" s="219" t="s">
        <v>8023</v>
      </c>
      <c r="D9790" s="219" t="s">
        <v>8065</v>
      </c>
      <c r="E9790" s="219" t="s">
        <v>7705</v>
      </c>
      <c r="F9790" s="219" t="s">
        <v>6439</v>
      </c>
      <c r="G9790" s="219" t="s">
        <v>9546</v>
      </c>
      <c r="H9790" s="219" t="s">
        <v>5990</v>
      </c>
      <c r="I9790" s="220" t="s">
        <v>7214</v>
      </c>
      <c r="J9790" s="221">
        <v>3250</v>
      </c>
      <c r="K9790" s="221">
        <v>2</v>
      </c>
      <c r="L9790" s="221">
        <v>6500</v>
      </c>
    </row>
    <row r="9791" spans="1:12" s="167" customFormat="1">
      <c r="A9791" s="218" t="str">
        <f t="shared" si="65"/>
        <v>O221117058792일반상품</v>
      </c>
      <c r="B9791" s="219" t="s">
        <v>9517</v>
      </c>
      <c r="C9791" s="219" t="s">
        <v>8023</v>
      </c>
      <c r="D9791" s="219" t="s">
        <v>8065</v>
      </c>
      <c r="E9791" s="219" t="s">
        <v>7705</v>
      </c>
      <c r="F9791" s="219" t="s">
        <v>6439</v>
      </c>
      <c r="G9791" s="219" t="s">
        <v>9546</v>
      </c>
      <c r="H9791" s="219" t="s">
        <v>5990</v>
      </c>
      <c r="I9791" s="220" t="s">
        <v>7195</v>
      </c>
      <c r="J9791" s="221">
        <v>4018</v>
      </c>
      <c r="K9791" s="221">
        <v>2</v>
      </c>
      <c r="L9791" s="221">
        <v>8036</v>
      </c>
    </row>
    <row r="9792" spans="1:12" s="167" customFormat="1">
      <c r="A9792" s="218" t="str">
        <f t="shared" si="65"/>
        <v>O221117058792일반상품</v>
      </c>
      <c r="B9792" s="219" t="s">
        <v>9517</v>
      </c>
      <c r="C9792" s="219" t="s">
        <v>8023</v>
      </c>
      <c r="D9792" s="219" t="s">
        <v>8065</v>
      </c>
      <c r="E9792" s="219" t="s">
        <v>7705</v>
      </c>
      <c r="F9792" s="219" t="s">
        <v>6439</v>
      </c>
      <c r="G9792" s="219" t="s">
        <v>9546</v>
      </c>
      <c r="H9792" s="219" t="s">
        <v>5990</v>
      </c>
      <c r="I9792" s="220" t="s">
        <v>9738</v>
      </c>
      <c r="J9792" s="221">
        <v>6230</v>
      </c>
      <c r="K9792" s="221">
        <v>1</v>
      </c>
      <c r="L9792" s="221">
        <v>6230</v>
      </c>
    </row>
    <row r="9793" spans="1:12" s="167" customFormat="1">
      <c r="A9793" s="218" t="str">
        <f t="shared" si="65"/>
        <v>O221117058792일반상품</v>
      </c>
      <c r="B9793" s="219" t="s">
        <v>9517</v>
      </c>
      <c r="C9793" s="219" t="s">
        <v>8023</v>
      </c>
      <c r="D9793" s="219" t="s">
        <v>8065</v>
      </c>
      <c r="E9793" s="219" t="s">
        <v>7705</v>
      </c>
      <c r="F9793" s="219" t="s">
        <v>6439</v>
      </c>
      <c r="G9793" s="219" t="s">
        <v>9546</v>
      </c>
      <c r="H9793" s="219" t="s">
        <v>5990</v>
      </c>
      <c r="I9793" s="220" t="s">
        <v>9739</v>
      </c>
      <c r="J9793" s="221">
        <v>6230</v>
      </c>
      <c r="K9793" s="221">
        <v>1</v>
      </c>
      <c r="L9793" s="221">
        <v>6230</v>
      </c>
    </row>
    <row r="9794" spans="1:12" s="167" customFormat="1">
      <c r="A9794" s="218" t="str">
        <f t="shared" si="65"/>
        <v>O221117058792일반상품</v>
      </c>
      <c r="B9794" s="219" t="s">
        <v>9517</v>
      </c>
      <c r="C9794" s="219" t="s">
        <v>8023</v>
      </c>
      <c r="D9794" s="219" t="s">
        <v>8065</v>
      </c>
      <c r="E9794" s="219" t="s">
        <v>7705</v>
      </c>
      <c r="F9794" s="219" t="s">
        <v>6439</v>
      </c>
      <c r="G9794" s="219" t="s">
        <v>9546</v>
      </c>
      <c r="H9794" s="219" t="s">
        <v>5990</v>
      </c>
      <c r="I9794" s="220" t="s">
        <v>8380</v>
      </c>
      <c r="J9794" s="221">
        <v>4450</v>
      </c>
      <c r="K9794" s="221">
        <v>2</v>
      </c>
      <c r="L9794" s="221">
        <v>8900</v>
      </c>
    </row>
    <row r="9795" spans="1:12" s="167" customFormat="1">
      <c r="A9795" s="218" t="str">
        <f t="shared" si="65"/>
        <v>O221117058792일반상품</v>
      </c>
      <c r="B9795" s="219" t="s">
        <v>9517</v>
      </c>
      <c r="C9795" s="219" t="s">
        <v>8023</v>
      </c>
      <c r="D9795" s="219" t="s">
        <v>8065</v>
      </c>
      <c r="E9795" s="219" t="s">
        <v>7705</v>
      </c>
      <c r="F9795" s="219" t="s">
        <v>6439</v>
      </c>
      <c r="G9795" s="219" t="s">
        <v>9546</v>
      </c>
      <c r="H9795" s="219" t="s">
        <v>5990</v>
      </c>
      <c r="I9795" s="220" t="s">
        <v>8360</v>
      </c>
      <c r="J9795" s="221">
        <v>6490</v>
      </c>
      <c r="K9795" s="221">
        <v>1</v>
      </c>
      <c r="L9795" s="221">
        <v>6490</v>
      </c>
    </row>
    <row r="9796" spans="1:12" s="167" customFormat="1">
      <c r="A9796" s="218" t="str">
        <f t="shared" si="65"/>
        <v>O221117058792일반상품</v>
      </c>
      <c r="B9796" s="219" t="s">
        <v>9517</v>
      </c>
      <c r="C9796" s="219" t="s">
        <v>8023</v>
      </c>
      <c r="D9796" s="219" t="s">
        <v>8065</v>
      </c>
      <c r="E9796" s="219" t="s">
        <v>7705</v>
      </c>
      <c r="F9796" s="219" t="s">
        <v>6439</v>
      </c>
      <c r="G9796" s="219" t="s">
        <v>9546</v>
      </c>
      <c r="H9796" s="219" t="s">
        <v>5990</v>
      </c>
      <c r="I9796" s="220" t="s">
        <v>8674</v>
      </c>
      <c r="J9796" s="221">
        <v>5400</v>
      </c>
      <c r="K9796" s="221">
        <v>1</v>
      </c>
      <c r="L9796" s="221">
        <v>5400</v>
      </c>
    </row>
    <row r="9797" spans="1:12" s="167" customFormat="1">
      <c r="A9797" s="218" t="str">
        <f t="shared" si="65"/>
        <v>O221117058792일반상품</v>
      </c>
      <c r="B9797" s="219" t="s">
        <v>9517</v>
      </c>
      <c r="C9797" s="219" t="s">
        <v>8023</v>
      </c>
      <c r="D9797" s="219" t="s">
        <v>8065</v>
      </c>
      <c r="E9797" s="219" t="s">
        <v>7705</v>
      </c>
      <c r="F9797" s="219" t="s">
        <v>6439</v>
      </c>
      <c r="G9797" s="219" t="s">
        <v>9546</v>
      </c>
      <c r="H9797" s="219" t="s">
        <v>5990</v>
      </c>
      <c r="I9797" s="220" t="s">
        <v>8459</v>
      </c>
      <c r="J9797" s="221">
        <v>5200</v>
      </c>
      <c r="K9797" s="221">
        <v>1</v>
      </c>
      <c r="L9797" s="221">
        <v>5200</v>
      </c>
    </row>
    <row r="9798" spans="1:12" s="167" customFormat="1">
      <c r="A9798" s="218" t="str">
        <f t="shared" si="65"/>
        <v>O221117058792일반상품</v>
      </c>
      <c r="B9798" s="219" t="s">
        <v>9517</v>
      </c>
      <c r="C9798" s="219" t="s">
        <v>8023</v>
      </c>
      <c r="D9798" s="219" t="s">
        <v>8065</v>
      </c>
      <c r="E9798" s="219" t="s">
        <v>7705</v>
      </c>
      <c r="F9798" s="219" t="s">
        <v>6439</v>
      </c>
      <c r="G9798" s="219" t="s">
        <v>9546</v>
      </c>
      <c r="H9798" s="219" t="s">
        <v>5990</v>
      </c>
      <c r="I9798" s="220" t="s">
        <v>8362</v>
      </c>
      <c r="J9798" s="221">
        <v>1900</v>
      </c>
      <c r="K9798" s="221">
        <v>4</v>
      </c>
      <c r="L9798" s="221">
        <v>7600</v>
      </c>
    </row>
    <row r="9799" spans="1:12" s="167" customFormat="1">
      <c r="A9799" s="218" t="str">
        <f t="shared" si="65"/>
        <v>O221121058793일반상품</v>
      </c>
      <c r="B9799" s="219" t="s">
        <v>9518</v>
      </c>
      <c r="C9799" s="219" t="s">
        <v>8023</v>
      </c>
      <c r="D9799" s="219" t="s">
        <v>8065</v>
      </c>
      <c r="E9799" s="219" t="s">
        <v>6089</v>
      </c>
      <c r="F9799" s="219" t="s">
        <v>6437</v>
      </c>
      <c r="G9799" s="219" t="s">
        <v>9547</v>
      </c>
      <c r="H9799" s="219" t="s">
        <v>5990</v>
      </c>
      <c r="I9799" s="220" t="s">
        <v>7270</v>
      </c>
      <c r="J9799" s="221">
        <v>1270</v>
      </c>
      <c r="K9799" s="221">
        <v>3</v>
      </c>
      <c r="L9799" s="221">
        <v>3810</v>
      </c>
    </row>
    <row r="9800" spans="1:12" s="167" customFormat="1">
      <c r="A9800" s="218" t="str">
        <f t="shared" si="65"/>
        <v>O221121058793일반상품</v>
      </c>
      <c r="B9800" s="219" t="s">
        <v>9518</v>
      </c>
      <c r="C9800" s="219" t="s">
        <v>8023</v>
      </c>
      <c r="D9800" s="219" t="s">
        <v>8065</v>
      </c>
      <c r="E9800" s="219" t="s">
        <v>6089</v>
      </c>
      <c r="F9800" s="219" t="s">
        <v>6437</v>
      </c>
      <c r="G9800" s="219" t="s">
        <v>9547</v>
      </c>
      <c r="H9800" s="219" t="s">
        <v>5990</v>
      </c>
      <c r="I9800" s="220" t="s">
        <v>8663</v>
      </c>
      <c r="J9800" s="221">
        <v>2200</v>
      </c>
      <c r="K9800" s="221">
        <v>4</v>
      </c>
      <c r="L9800" s="221">
        <v>8800</v>
      </c>
    </row>
    <row r="9801" spans="1:12" s="167" customFormat="1">
      <c r="A9801" s="218" t="str">
        <f t="shared" si="65"/>
        <v>O221121058793일반상품</v>
      </c>
      <c r="B9801" s="219" t="s">
        <v>9518</v>
      </c>
      <c r="C9801" s="219" t="s">
        <v>8023</v>
      </c>
      <c r="D9801" s="219" t="s">
        <v>8065</v>
      </c>
      <c r="E9801" s="219" t="s">
        <v>6089</v>
      </c>
      <c r="F9801" s="219" t="s">
        <v>6437</v>
      </c>
      <c r="G9801" s="219" t="s">
        <v>9547</v>
      </c>
      <c r="H9801" s="219" t="s">
        <v>5990</v>
      </c>
      <c r="I9801" s="220" t="s">
        <v>8385</v>
      </c>
      <c r="J9801" s="221">
        <v>4980</v>
      </c>
      <c r="K9801" s="221">
        <v>4</v>
      </c>
      <c r="L9801" s="221">
        <v>19920</v>
      </c>
    </row>
    <row r="9802" spans="1:12" s="167" customFormat="1">
      <c r="A9802" s="218" t="str">
        <f t="shared" si="65"/>
        <v>O221121058793일반상품</v>
      </c>
      <c r="B9802" s="219" t="s">
        <v>9518</v>
      </c>
      <c r="C9802" s="219" t="s">
        <v>8023</v>
      </c>
      <c r="D9802" s="219" t="s">
        <v>8065</v>
      </c>
      <c r="E9802" s="219" t="s">
        <v>6089</v>
      </c>
      <c r="F9802" s="219" t="s">
        <v>6437</v>
      </c>
      <c r="G9802" s="219" t="s">
        <v>9547</v>
      </c>
      <c r="H9802" s="219" t="s">
        <v>5990</v>
      </c>
      <c r="I9802" s="220" t="s">
        <v>7198</v>
      </c>
      <c r="J9802" s="221">
        <v>2850</v>
      </c>
      <c r="K9802" s="221">
        <v>2</v>
      </c>
      <c r="L9802" s="221">
        <v>5700</v>
      </c>
    </row>
    <row r="9803" spans="1:12" s="167" customFormat="1">
      <c r="A9803" s="218" t="str">
        <f t="shared" si="65"/>
        <v>O221121058793일반상품</v>
      </c>
      <c r="B9803" s="219" t="s">
        <v>9518</v>
      </c>
      <c r="C9803" s="219" t="s">
        <v>8023</v>
      </c>
      <c r="D9803" s="219" t="s">
        <v>8065</v>
      </c>
      <c r="E9803" s="219" t="s">
        <v>6089</v>
      </c>
      <c r="F9803" s="219" t="s">
        <v>6437</v>
      </c>
      <c r="G9803" s="219" t="s">
        <v>9547</v>
      </c>
      <c r="H9803" s="219" t="s">
        <v>5990</v>
      </c>
      <c r="I9803" s="220" t="s">
        <v>8627</v>
      </c>
      <c r="J9803" s="221">
        <v>9040</v>
      </c>
      <c r="K9803" s="221">
        <v>2</v>
      </c>
      <c r="L9803" s="221">
        <v>18080</v>
      </c>
    </row>
    <row r="9804" spans="1:12" s="167" customFormat="1">
      <c r="A9804" s="218" t="str">
        <f t="shared" si="65"/>
        <v>O221121058793일반상품</v>
      </c>
      <c r="B9804" s="219" t="s">
        <v>9518</v>
      </c>
      <c r="C9804" s="219" t="s">
        <v>8023</v>
      </c>
      <c r="D9804" s="219" t="s">
        <v>8065</v>
      </c>
      <c r="E9804" s="219" t="s">
        <v>6089</v>
      </c>
      <c r="F9804" s="219" t="s">
        <v>6437</v>
      </c>
      <c r="G9804" s="219" t="s">
        <v>9547</v>
      </c>
      <c r="H9804" s="219" t="s">
        <v>5990</v>
      </c>
      <c r="I9804" s="220" t="s">
        <v>8400</v>
      </c>
      <c r="J9804" s="221">
        <v>1270</v>
      </c>
      <c r="K9804" s="221">
        <v>3</v>
      </c>
      <c r="L9804" s="221">
        <v>3810</v>
      </c>
    </row>
    <row r="9805" spans="1:12" s="167" customFormat="1">
      <c r="A9805" s="218" t="str">
        <f t="shared" si="65"/>
        <v>O221121058793일반상품</v>
      </c>
      <c r="B9805" s="219" t="s">
        <v>9518</v>
      </c>
      <c r="C9805" s="219" t="s">
        <v>8023</v>
      </c>
      <c r="D9805" s="219" t="s">
        <v>8065</v>
      </c>
      <c r="E9805" s="219" t="s">
        <v>6089</v>
      </c>
      <c r="F9805" s="219" t="s">
        <v>6437</v>
      </c>
      <c r="G9805" s="219" t="s">
        <v>9547</v>
      </c>
      <c r="H9805" s="219" t="s">
        <v>5990</v>
      </c>
      <c r="I9805" s="220" t="s">
        <v>7275</v>
      </c>
      <c r="J9805" s="221">
        <v>1240</v>
      </c>
      <c r="K9805" s="221">
        <v>8</v>
      </c>
      <c r="L9805" s="221">
        <v>9920</v>
      </c>
    </row>
    <row r="9806" spans="1:12" s="167" customFormat="1">
      <c r="A9806" s="218" t="str">
        <f t="shared" si="65"/>
        <v>O221121058793일반상품</v>
      </c>
      <c r="B9806" s="219" t="s">
        <v>9518</v>
      </c>
      <c r="C9806" s="219" t="s">
        <v>8023</v>
      </c>
      <c r="D9806" s="219" t="s">
        <v>8065</v>
      </c>
      <c r="E9806" s="219" t="s">
        <v>6089</v>
      </c>
      <c r="F9806" s="219" t="s">
        <v>6437</v>
      </c>
      <c r="G9806" s="219" t="s">
        <v>9547</v>
      </c>
      <c r="H9806" s="219" t="s">
        <v>5990</v>
      </c>
      <c r="I9806" s="220" t="s">
        <v>8982</v>
      </c>
      <c r="J9806" s="221">
        <v>1240</v>
      </c>
      <c r="K9806" s="221">
        <v>4</v>
      </c>
      <c r="L9806" s="221">
        <v>4960</v>
      </c>
    </row>
    <row r="9807" spans="1:12" s="167" customFormat="1">
      <c r="A9807" s="218" t="str">
        <f t="shared" si="65"/>
        <v>O221121058793일반상품</v>
      </c>
      <c r="B9807" s="219" t="s">
        <v>9518</v>
      </c>
      <c r="C9807" s="219" t="s">
        <v>8023</v>
      </c>
      <c r="D9807" s="219" t="s">
        <v>8065</v>
      </c>
      <c r="E9807" s="219" t="s">
        <v>6089</v>
      </c>
      <c r="F9807" s="219" t="s">
        <v>6437</v>
      </c>
      <c r="G9807" s="219" t="s">
        <v>9547</v>
      </c>
      <c r="H9807" s="219" t="s">
        <v>5990</v>
      </c>
      <c r="I9807" s="220" t="s">
        <v>7202</v>
      </c>
      <c r="J9807" s="221">
        <v>5200</v>
      </c>
      <c r="K9807" s="221">
        <v>8</v>
      </c>
      <c r="L9807" s="221">
        <v>41600</v>
      </c>
    </row>
    <row r="9808" spans="1:12" s="167" customFormat="1">
      <c r="A9808" s="218" t="str">
        <f t="shared" si="65"/>
        <v>O221125058814일반상품</v>
      </c>
      <c r="B9808" s="219" t="s">
        <v>9519</v>
      </c>
      <c r="C9808" s="219" t="s">
        <v>8023</v>
      </c>
      <c r="D9808" s="219" t="s">
        <v>8065</v>
      </c>
      <c r="E9808" s="219" t="s">
        <v>7712</v>
      </c>
      <c r="F9808" s="219" t="s">
        <v>6434</v>
      </c>
      <c r="G9808" s="219" t="s">
        <v>7751</v>
      </c>
      <c r="H9808" s="219" t="s">
        <v>5990</v>
      </c>
      <c r="I9808" s="220" t="s">
        <v>7278</v>
      </c>
      <c r="J9808" s="221">
        <v>7500</v>
      </c>
      <c r="K9808" s="221">
        <v>2</v>
      </c>
      <c r="L9808" s="221">
        <v>15000</v>
      </c>
    </row>
    <row r="9809" spans="1:12" s="167" customFormat="1">
      <c r="A9809" s="218" t="str">
        <f t="shared" si="65"/>
        <v>O221125058814일반상품</v>
      </c>
      <c r="B9809" s="219" t="s">
        <v>9519</v>
      </c>
      <c r="C9809" s="219" t="s">
        <v>8023</v>
      </c>
      <c r="D9809" s="219" t="s">
        <v>8065</v>
      </c>
      <c r="E9809" s="219" t="s">
        <v>7712</v>
      </c>
      <c r="F9809" s="219" t="s">
        <v>6434</v>
      </c>
      <c r="G9809" s="219" t="s">
        <v>7751</v>
      </c>
      <c r="H9809" s="219" t="s">
        <v>5990</v>
      </c>
      <c r="I9809" s="220" t="s">
        <v>7977</v>
      </c>
      <c r="J9809" s="221">
        <v>1460</v>
      </c>
      <c r="K9809" s="221">
        <v>3</v>
      </c>
      <c r="L9809" s="221">
        <v>4380</v>
      </c>
    </row>
    <row r="9810" spans="1:12" s="167" customFormat="1">
      <c r="A9810" s="218" t="str">
        <f t="shared" si="65"/>
        <v>O221125058814일반상품</v>
      </c>
      <c r="B9810" s="219" t="s">
        <v>9519</v>
      </c>
      <c r="C9810" s="219" t="s">
        <v>8023</v>
      </c>
      <c r="D9810" s="219" t="s">
        <v>8065</v>
      </c>
      <c r="E9810" s="219" t="s">
        <v>7712</v>
      </c>
      <c r="F9810" s="219" t="s">
        <v>6434</v>
      </c>
      <c r="G9810" s="219" t="s">
        <v>7751</v>
      </c>
      <c r="H9810" s="219" t="s">
        <v>5990</v>
      </c>
      <c r="I9810" s="220" t="s">
        <v>7189</v>
      </c>
      <c r="J9810" s="221">
        <v>1073</v>
      </c>
      <c r="K9810" s="221">
        <v>2</v>
      </c>
      <c r="L9810" s="221">
        <v>2146</v>
      </c>
    </row>
    <row r="9811" spans="1:12" s="167" customFormat="1">
      <c r="A9811" s="218" t="str">
        <f t="shared" si="65"/>
        <v>O221125058814일반상품</v>
      </c>
      <c r="B9811" s="219" t="s">
        <v>9519</v>
      </c>
      <c r="C9811" s="219" t="s">
        <v>8023</v>
      </c>
      <c r="D9811" s="219" t="s">
        <v>8065</v>
      </c>
      <c r="E9811" s="219" t="s">
        <v>7712</v>
      </c>
      <c r="F9811" s="219" t="s">
        <v>6434</v>
      </c>
      <c r="G9811" s="219" t="s">
        <v>7751</v>
      </c>
      <c r="H9811" s="219" t="s">
        <v>5990</v>
      </c>
      <c r="I9811" s="220" t="s">
        <v>7223</v>
      </c>
      <c r="J9811" s="221">
        <v>4080</v>
      </c>
      <c r="K9811" s="221">
        <v>6</v>
      </c>
      <c r="L9811" s="221">
        <v>24480</v>
      </c>
    </row>
    <row r="9812" spans="1:12" s="167" customFormat="1">
      <c r="A9812" s="218" t="str">
        <f t="shared" si="65"/>
        <v>O221125058814일반상품</v>
      </c>
      <c r="B9812" s="219" t="s">
        <v>9519</v>
      </c>
      <c r="C9812" s="219" t="s">
        <v>8023</v>
      </c>
      <c r="D9812" s="219" t="s">
        <v>8065</v>
      </c>
      <c r="E9812" s="219" t="s">
        <v>7712</v>
      </c>
      <c r="F9812" s="219" t="s">
        <v>6434</v>
      </c>
      <c r="G9812" s="219" t="s">
        <v>7751</v>
      </c>
      <c r="H9812" s="219" t="s">
        <v>5990</v>
      </c>
      <c r="I9812" s="220" t="s">
        <v>7190</v>
      </c>
      <c r="J9812" s="221">
        <v>5000</v>
      </c>
      <c r="K9812" s="221">
        <v>1</v>
      </c>
      <c r="L9812" s="221">
        <v>5000</v>
      </c>
    </row>
    <row r="9813" spans="1:12" s="167" customFormat="1">
      <c r="A9813" s="218" t="str">
        <f t="shared" si="65"/>
        <v>O221125058814일반상품</v>
      </c>
      <c r="B9813" s="219" t="s">
        <v>9519</v>
      </c>
      <c r="C9813" s="219" t="s">
        <v>8023</v>
      </c>
      <c r="D9813" s="219" t="s">
        <v>8065</v>
      </c>
      <c r="E9813" s="219" t="s">
        <v>7712</v>
      </c>
      <c r="F9813" s="219" t="s">
        <v>6434</v>
      </c>
      <c r="G9813" s="219" t="s">
        <v>7751</v>
      </c>
      <c r="H9813" s="219" t="s">
        <v>5990</v>
      </c>
      <c r="I9813" s="220" t="s">
        <v>8544</v>
      </c>
      <c r="J9813" s="221">
        <v>2720</v>
      </c>
      <c r="K9813" s="221">
        <v>1</v>
      </c>
      <c r="L9813" s="221">
        <v>2720</v>
      </c>
    </row>
    <row r="9814" spans="1:12" s="167" customFormat="1">
      <c r="A9814" s="218" t="str">
        <f t="shared" si="65"/>
        <v>O221125058814일반상품</v>
      </c>
      <c r="B9814" s="219" t="s">
        <v>9519</v>
      </c>
      <c r="C9814" s="219" t="s">
        <v>8023</v>
      </c>
      <c r="D9814" s="219" t="s">
        <v>8065</v>
      </c>
      <c r="E9814" s="219" t="s">
        <v>7712</v>
      </c>
      <c r="F9814" s="219" t="s">
        <v>6434</v>
      </c>
      <c r="G9814" s="219" t="s">
        <v>7751</v>
      </c>
      <c r="H9814" s="219" t="s">
        <v>5990</v>
      </c>
      <c r="I9814" s="220" t="s">
        <v>8875</v>
      </c>
      <c r="J9814" s="221">
        <v>5500</v>
      </c>
      <c r="K9814" s="221">
        <v>4</v>
      </c>
      <c r="L9814" s="221">
        <v>22000</v>
      </c>
    </row>
    <row r="9815" spans="1:12" s="167" customFormat="1">
      <c r="A9815" s="218" t="str">
        <f t="shared" si="65"/>
        <v>O221125058814일반상품</v>
      </c>
      <c r="B9815" s="219" t="s">
        <v>9519</v>
      </c>
      <c r="C9815" s="219" t="s">
        <v>8023</v>
      </c>
      <c r="D9815" s="219" t="s">
        <v>8065</v>
      </c>
      <c r="E9815" s="219" t="s">
        <v>7712</v>
      </c>
      <c r="F9815" s="219" t="s">
        <v>6434</v>
      </c>
      <c r="G9815" s="219" t="s">
        <v>7751</v>
      </c>
      <c r="H9815" s="219" t="s">
        <v>5990</v>
      </c>
      <c r="I9815" s="220" t="s">
        <v>8623</v>
      </c>
      <c r="J9815" s="221">
        <v>5500</v>
      </c>
      <c r="K9815" s="221">
        <v>1</v>
      </c>
      <c r="L9815" s="221">
        <v>5500</v>
      </c>
    </row>
    <row r="9816" spans="1:12" s="167" customFormat="1">
      <c r="A9816" s="218" t="str">
        <f t="shared" si="65"/>
        <v>O221125058814일반상품</v>
      </c>
      <c r="B9816" s="219" t="s">
        <v>9519</v>
      </c>
      <c r="C9816" s="219" t="s">
        <v>8023</v>
      </c>
      <c r="D9816" s="219" t="s">
        <v>8065</v>
      </c>
      <c r="E9816" s="219" t="s">
        <v>7712</v>
      </c>
      <c r="F9816" s="219" t="s">
        <v>6434</v>
      </c>
      <c r="G9816" s="219" t="s">
        <v>7751</v>
      </c>
      <c r="H9816" s="219" t="s">
        <v>5990</v>
      </c>
      <c r="I9816" s="220" t="s">
        <v>7250</v>
      </c>
      <c r="J9816" s="221">
        <v>11500</v>
      </c>
      <c r="K9816" s="221">
        <v>2</v>
      </c>
      <c r="L9816" s="221">
        <v>23000</v>
      </c>
    </row>
    <row r="9817" spans="1:12" s="167" customFormat="1">
      <c r="A9817" s="218" t="str">
        <f t="shared" si="65"/>
        <v>O221125058814일반상품</v>
      </c>
      <c r="B9817" s="219" t="s">
        <v>9519</v>
      </c>
      <c r="C9817" s="219" t="s">
        <v>8023</v>
      </c>
      <c r="D9817" s="219" t="s">
        <v>8065</v>
      </c>
      <c r="E9817" s="219" t="s">
        <v>7712</v>
      </c>
      <c r="F9817" s="219" t="s">
        <v>6434</v>
      </c>
      <c r="G9817" s="219" t="s">
        <v>7751</v>
      </c>
      <c r="H9817" s="219" t="s">
        <v>5990</v>
      </c>
      <c r="I9817" s="220" t="s">
        <v>7975</v>
      </c>
      <c r="J9817" s="221">
        <v>2780</v>
      </c>
      <c r="K9817" s="221">
        <v>1</v>
      </c>
      <c r="L9817" s="221">
        <v>2780</v>
      </c>
    </row>
    <row r="9818" spans="1:12" s="167" customFormat="1">
      <c r="A9818" s="218" t="str">
        <f t="shared" si="65"/>
        <v>O221125058814일반상품</v>
      </c>
      <c r="B9818" s="219" t="s">
        <v>9519</v>
      </c>
      <c r="C9818" s="219" t="s">
        <v>8023</v>
      </c>
      <c r="D9818" s="219" t="s">
        <v>8065</v>
      </c>
      <c r="E9818" s="219" t="s">
        <v>7712</v>
      </c>
      <c r="F9818" s="219" t="s">
        <v>6434</v>
      </c>
      <c r="G9818" s="219" t="s">
        <v>7751</v>
      </c>
      <c r="H9818" s="219" t="s">
        <v>5990</v>
      </c>
      <c r="I9818" s="220" t="s">
        <v>7197</v>
      </c>
      <c r="J9818" s="221">
        <v>3800</v>
      </c>
      <c r="K9818" s="221">
        <v>1</v>
      </c>
      <c r="L9818" s="221">
        <v>3800</v>
      </c>
    </row>
    <row r="9819" spans="1:12" s="167" customFormat="1">
      <c r="A9819" s="218" t="str">
        <f t="shared" si="65"/>
        <v>O221125058814일반상품</v>
      </c>
      <c r="B9819" s="219" t="s">
        <v>9519</v>
      </c>
      <c r="C9819" s="219" t="s">
        <v>8023</v>
      </c>
      <c r="D9819" s="219" t="s">
        <v>8065</v>
      </c>
      <c r="E9819" s="219" t="s">
        <v>7712</v>
      </c>
      <c r="F9819" s="219" t="s">
        <v>6434</v>
      </c>
      <c r="G9819" s="219" t="s">
        <v>7751</v>
      </c>
      <c r="H9819" s="219" t="s">
        <v>5990</v>
      </c>
      <c r="I9819" s="220" t="s">
        <v>8686</v>
      </c>
      <c r="J9819" s="221">
        <v>11400</v>
      </c>
      <c r="K9819" s="221">
        <v>1</v>
      </c>
      <c r="L9819" s="221">
        <v>11400</v>
      </c>
    </row>
    <row r="9820" spans="1:12" s="167" customFormat="1">
      <c r="A9820" s="218" t="str">
        <f t="shared" si="65"/>
        <v>O221125058814일반상품</v>
      </c>
      <c r="B9820" s="219" t="s">
        <v>9519</v>
      </c>
      <c r="C9820" s="219" t="s">
        <v>8023</v>
      </c>
      <c r="D9820" s="219" t="s">
        <v>8065</v>
      </c>
      <c r="E9820" s="219" t="s">
        <v>7712</v>
      </c>
      <c r="F9820" s="219" t="s">
        <v>6434</v>
      </c>
      <c r="G9820" s="219" t="s">
        <v>7751</v>
      </c>
      <c r="H9820" s="219" t="s">
        <v>5990</v>
      </c>
      <c r="I9820" s="220" t="s">
        <v>7227</v>
      </c>
      <c r="J9820" s="221">
        <v>840</v>
      </c>
      <c r="K9820" s="221">
        <v>15</v>
      </c>
      <c r="L9820" s="221">
        <v>12600</v>
      </c>
    </row>
    <row r="9821" spans="1:12" s="167" customFormat="1">
      <c r="A9821" s="218" t="str">
        <f t="shared" si="65"/>
        <v>O221125058814일반상품</v>
      </c>
      <c r="B9821" s="219" t="s">
        <v>9519</v>
      </c>
      <c r="C9821" s="219" t="s">
        <v>8023</v>
      </c>
      <c r="D9821" s="219" t="s">
        <v>8065</v>
      </c>
      <c r="E9821" s="219" t="s">
        <v>7712</v>
      </c>
      <c r="F9821" s="219" t="s">
        <v>6434</v>
      </c>
      <c r="G9821" s="219" t="s">
        <v>7751</v>
      </c>
      <c r="H9821" s="219" t="s">
        <v>5990</v>
      </c>
      <c r="I9821" s="220" t="s">
        <v>8450</v>
      </c>
      <c r="J9821" s="221">
        <v>1400</v>
      </c>
      <c r="K9821" s="221">
        <v>3</v>
      </c>
      <c r="L9821" s="221">
        <v>4200</v>
      </c>
    </row>
    <row r="9822" spans="1:12" s="167" customFormat="1">
      <c r="A9822" s="218" t="str">
        <f t="shared" si="65"/>
        <v>O221125058814일반상품</v>
      </c>
      <c r="B9822" s="219" t="s">
        <v>9519</v>
      </c>
      <c r="C9822" s="219" t="s">
        <v>8023</v>
      </c>
      <c r="D9822" s="219" t="s">
        <v>8065</v>
      </c>
      <c r="E9822" s="219" t="s">
        <v>7712</v>
      </c>
      <c r="F9822" s="219" t="s">
        <v>6434</v>
      </c>
      <c r="G9822" s="219" t="s">
        <v>7751</v>
      </c>
      <c r="H9822" s="219" t="s">
        <v>5990</v>
      </c>
      <c r="I9822" s="220" t="s">
        <v>8795</v>
      </c>
      <c r="J9822" s="221">
        <v>11000</v>
      </c>
      <c r="K9822" s="221">
        <v>1</v>
      </c>
      <c r="L9822" s="221">
        <v>11000</v>
      </c>
    </row>
    <row r="9823" spans="1:12" s="167" customFormat="1">
      <c r="A9823" s="218" t="str">
        <f t="shared" si="65"/>
        <v>O221125058814일반상품</v>
      </c>
      <c r="B9823" s="219" t="s">
        <v>9519</v>
      </c>
      <c r="C9823" s="219" t="s">
        <v>8023</v>
      </c>
      <c r="D9823" s="219" t="s">
        <v>8065</v>
      </c>
      <c r="E9823" s="219" t="s">
        <v>7712</v>
      </c>
      <c r="F9823" s="219" t="s">
        <v>6434</v>
      </c>
      <c r="G9823" s="219" t="s">
        <v>7751</v>
      </c>
      <c r="H9823" s="219" t="s">
        <v>5990</v>
      </c>
      <c r="I9823" s="220" t="s">
        <v>8562</v>
      </c>
      <c r="J9823" s="221">
        <v>12480</v>
      </c>
      <c r="K9823" s="221">
        <v>1</v>
      </c>
      <c r="L9823" s="221">
        <v>12480</v>
      </c>
    </row>
    <row r="9824" spans="1:12" s="167" customFormat="1">
      <c r="A9824" s="218" t="str">
        <f t="shared" si="65"/>
        <v>O221125058814일반상품</v>
      </c>
      <c r="B9824" s="219" t="s">
        <v>9519</v>
      </c>
      <c r="C9824" s="219" t="s">
        <v>8023</v>
      </c>
      <c r="D9824" s="219" t="s">
        <v>8065</v>
      </c>
      <c r="E9824" s="219" t="s">
        <v>7712</v>
      </c>
      <c r="F9824" s="219" t="s">
        <v>6434</v>
      </c>
      <c r="G9824" s="219" t="s">
        <v>7751</v>
      </c>
      <c r="H9824" s="219" t="s">
        <v>5990</v>
      </c>
      <c r="I9824" s="220" t="s">
        <v>8852</v>
      </c>
      <c r="J9824" s="221">
        <v>11160</v>
      </c>
      <c r="K9824" s="221">
        <v>1</v>
      </c>
      <c r="L9824" s="221">
        <v>11160</v>
      </c>
    </row>
    <row r="9825" spans="1:12" s="167" customFormat="1">
      <c r="A9825" s="218" t="str">
        <f t="shared" si="65"/>
        <v>O221125058814일반상품</v>
      </c>
      <c r="B9825" s="219" t="s">
        <v>9519</v>
      </c>
      <c r="C9825" s="219" t="s">
        <v>8023</v>
      </c>
      <c r="D9825" s="219" t="s">
        <v>8065</v>
      </c>
      <c r="E9825" s="219" t="s">
        <v>7712</v>
      </c>
      <c r="F9825" s="219" t="s">
        <v>6434</v>
      </c>
      <c r="G9825" s="219" t="s">
        <v>7751</v>
      </c>
      <c r="H9825" s="219" t="s">
        <v>5990</v>
      </c>
      <c r="I9825" s="220" t="s">
        <v>8615</v>
      </c>
      <c r="J9825" s="221">
        <v>8500</v>
      </c>
      <c r="K9825" s="221">
        <v>2</v>
      </c>
      <c r="L9825" s="221">
        <v>17000</v>
      </c>
    </row>
    <row r="9826" spans="1:12" s="167" customFormat="1">
      <c r="A9826" s="218" t="str">
        <f t="shared" si="65"/>
        <v>O221125058814일반상품</v>
      </c>
      <c r="B9826" s="219" t="s">
        <v>9519</v>
      </c>
      <c r="C9826" s="219" t="s">
        <v>8023</v>
      </c>
      <c r="D9826" s="219" t="s">
        <v>8065</v>
      </c>
      <c r="E9826" s="219" t="s">
        <v>7712</v>
      </c>
      <c r="F9826" s="219" t="s">
        <v>6434</v>
      </c>
      <c r="G9826" s="219" t="s">
        <v>7751</v>
      </c>
      <c r="H9826" s="219" t="s">
        <v>5990</v>
      </c>
      <c r="I9826" s="220" t="s">
        <v>8029</v>
      </c>
      <c r="J9826" s="221">
        <v>900</v>
      </c>
      <c r="K9826" s="221">
        <v>15</v>
      </c>
      <c r="L9826" s="221">
        <v>13500</v>
      </c>
    </row>
    <row r="9827" spans="1:12" s="167" customFormat="1">
      <c r="A9827" s="218" t="str">
        <f t="shared" si="65"/>
        <v>O221125058814일반상품</v>
      </c>
      <c r="B9827" s="219" t="s">
        <v>9519</v>
      </c>
      <c r="C9827" s="219" t="s">
        <v>8023</v>
      </c>
      <c r="D9827" s="219" t="s">
        <v>8065</v>
      </c>
      <c r="E9827" s="219" t="s">
        <v>7712</v>
      </c>
      <c r="F9827" s="219" t="s">
        <v>6434</v>
      </c>
      <c r="G9827" s="219" t="s">
        <v>7751</v>
      </c>
      <c r="H9827" s="219" t="s">
        <v>5990</v>
      </c>
      <c r="I9827" s="220" t="s">
        <v>8923</v>
      </c>
      <c r="J9827" s="221">
        <v>8850</v>
      </c>
      <c r="K9827" s="221">
        <v>1</v>
      </c>
      <c r="L9827" s="221">
        <v>8850</v>
      </c>
    </row>
    <row r="9828" spans="1:12" s="167" customFormat="1">
      <c r="A9828" s="218" t="str">
        <f t="shared" si="65"/>
        <v>O221125058814일반상품</v>
      </c>
      <c r="B9828" s="219" t="s">
        <v>9519</v>
      </c>
      <c r="C9828" s="219" t="s">
        <v>8023</v>
      </c>
      <c r="D9828" s="219" t="s">
        <v>8065</v>
      </c>
      <c r="E9828" s="219" t="s">
        <v>7712</v>
      </c>
      <c r="F9828" s="219" t="s">
        <v>6434</v>
      </c>
      <c r="G9828" s="219" t="s">
        <v>7751</v>
      </c>
      <c r="H9828" s="219" t="s">
        <v>5990</v>
      </c>
      <c r="I9828" s="220" t="s">
        <v>7219</v>
      </c>
      <c r="J9828" s="221">
        <v>6650</v>
      </c>
      <c r="K9828" s="221">
        <v>3</v>
      </c>
      <c r="L9828" s="221">
        <v>19950</v>
      </c>
    </row>
    <row r="9829" spans="1:12" s="167" customFormat="1">
      <c r="A9829" s="218" t="str">
        <f t="shared" si="65"/>
        <v>O221125058814일반상품</v>
      </c>
      <c r="B9829" s="219" t="s">
        <v>9519</v>
      </c>
      <c r="C9829" s="219" t="s">
        <v>8023</v>
      </c>
      <c r="D9829" s="219" t="s">
        <v>8065</v>
      </c>
      <c r="E9829" s="219" t="s">
        <v>7712</v>
      </c>
      <c r="F9829" s="219" t="s">
        <v>6434</v>
      </c>
      <c r="G9829" s="219" t="s">
        <v>7751</v>
      </c>
      <c r="H9829" s="219" t="s">
        <v>5990</v>
      </c>
      <c r="I9829" s="220" t="s">
        <v>7205</v>
      </c>
      <c r="J9829" s="221">
        <v>5430</v>
      </c>
      <c r="K9829" s="221">
        <v>1</v>
      </c>
      <c r="L9829" s="221">
        <v>5430</v>
      </c>
    </row>
    <row r="9830" spans="1:12" s="167" customFormat="1">
      <c r="A9830" s="218" t="str">
        <f t="shared" si="65"/>
        <v>O221125058814일반상품</v>
      </c>
      <c r="B9830" s="219" t="s">
        <v>9519</v>
      </c>
      <c r="C9830" s="219" t="s">
        <v>8023</v>
      </c>
      <c r="D9830" s="219" t="s">
        <v>8065</v>
      </c>
      <c r="E9830" s="219" t="s">
        <v>7712</v>
      </c>
      <c r="F9830" s="219" t="s">
        <v>6434</v>
      </c>
      <c r="G9830" s="219" t="s">
        <v>7751</v>
      </c>
      <c r="H9830" s="219" t="s">
        <v>5990</v>
      </c>
      <c r="I9830" s="220" t="s">
        <v>7979</v>
      </c>
      <c r="J9830" s="221">
        <v>6660</v>
      </c>
      <c r="K9830" s="221">
        <v>1</v>
      </c>
      <c r="L9830" s="221">
        <v>6660</v>
      </c>
    </row>
    <row r="9831" spans="1:12" s="167" customFormat="1">
      <c r="A9831" s="218" t="str">
        <f t="shared" si="65"/>
        <v>O221125058814일반상품</v>
      </c>
      <c r="B9831" s="219" t="s">
        <v>9519</v>
      </c>
      <c r="C9831" s="219" t="s">
        <v>8023</v>
      </c>
      <c r="D9831" s="219" t="s">
        <v>8065</v>
      </c>
      <c r="E9831" s="219" t="s">
        <v>7712</v>
      </c>
      <c r="F9831" s="219" t="s">
        <v>6434</v>
      </c>
      <c r="G9831" s="219" t="s">
        <v>7751</v>
      </c>
      <c r="H9831" s="219" t="s">
        <v>5990</v>
      </c>
      <c r="I9831" s="220" t="s">
        <v>8708</v>
      </c>
      <c r="J9831" s="221">
        <v>3280</v>
      </c>
      <c r="K9831" s="221">
        <v>2</v>
      </c>
      <c r="L9831" s="221">
        <v>6560</v>
      </c>
    </row>
    <row r="9832" spans="1:12" s="167" customFormat="1">
      <c r="A9832" s="218" t="str">
        <f t="shared" si="65"/>
        <v>O221125058814일반상품</v>
      </c>
      <c r="B9832" s="219" t="s">
        <v>9519</v>
      </c>
      <c r="C9832" s="219" t="s">
        <v>8023</v>
      </c>
      <c r="D9832" s="219" t="s">
        <v>8065</v>
      </c>
      <c r="E9832" s="219" t="s">
        <v>7712</v>
      </c>
      <c r="F9832" s="219" t="s">
        <v>6434</v>
      </c>
      <c r="G9832" s="219" t="s">
        <v>7751</v>
      </c>
      <c r="H9832" s="219" t="s">
        <v>5990</v>
      </c>
      <c r="I9832" s="220" t="s">
        <v>7264</v>
      </c>
      <c r="J9832" s="221">
        <v>15920</v>
      </c>
      <c r="K9832" s="221">
        <v>1</v>
      </c>
      <c r="L9832" s="221">
        <v>15920</v>
      </c>
    </row>
    <row r="9833" spans="1:12" s="167" customFormat="1">
      <c r="A9833" s="218" t="str">
        <f t="shared" si="65"/>
        <v>O221125058814일반상품</v>
      </c>
      <c r="B9833" s="219" t="s">
        <v>9519</v>
      </c>
      <c r="C9833" s="219" t="s">
        <v>8023</v>
      </c>
      <c r="D9833" s="219" t="s">
        <v>8065</v>
      </c>
      <c r="E9833" s="219" t="s">
        <v>7712</v>
      </c>
      <c r="F9833" s="219" t="s">
        <v>6434</v>
      </c>
      <c r="G9833" s="219" t="s">
        <v>7751</v>
      </c>
      <c r="H9833" s="219" t="s">
        <v>5990</v>
      </c>
      <c r="I9833" s="220" t="s">
        <v>7206</v>
      </c>
      <c r="J9833" s="221">
        <v>4500</v>
      </c>
      <c r="K9833" s="221">
        <v>2</v>
      </c>
      <c r="L9833" s="221">
        <v>9000</v>
      </c>
    </row>
    <row r="9834" spans="1:12" s="167" customFormat="1">
      <c r="A9834" s="218" t="str">
        <f t="shared" si="65"/>
        <v>O221125058814일반상품</v>
      </c>
      <c r="B9834" s="219" t="s">
        <v>9519</v>
      </c>
      <c r="C9834" s="219" t="s">
        <v>8023</v>
      </c>
      <c r="D9834" s="219" t="s">
        <v>8065</v>
      </c>
      <c r="E9834" s="219" t="s">
        <v>7712</v>
      </c>
      <c r="F9834" s="219" t="s">
        <v>6434</v>
      </c>
      <c r="G9834" s="219" t="s">
        <v>7751</v>
      </c>
      <c r="H9834" s="219" t="s">
        <v>5990</v>
      </c>
      <c r="I9834" s="220" t="s">
        <v>8454</v>
      </c>
      <c r="J9834" s="221">
        <v>28700</v>
      </c>
      <c r="K9834" s="221">
        <v>1</v>
      </c>
      <c r="L9834" s="221">
        <v>28700</v>
      </c>
    </row>
    <row r="9835" spans="1:12" s="167" customFormat="1">
      <c r="A9835" s="218" t="str">
        <f t="shared" si="65"/>
        <v>O221125058814일반상품</v>
      </c>
      <c r="B9835" s="219" t="s">
        <v>9519</v>
      </c>
      <c r="C9835" s="219" t="s">
        <v>8023</v>
      </c>
      <c r="D9835" s="219" t="s">
        <v>8065</v>
      </c>
      <c r="E9835" s="219" t="s">
        <v>7712</v>
      </c>
      <c r="F9835" s="219" t="s">
        <v>6434</v>
      </c>
      <c r="G9835" s="219" t="s">
        <v>7751</v>
      </c>
      <c r="H9835" s="219" t="s">
        <v>5990</v>
      </c>
      <c r="I9835" s="220" t="s">
        <v>7265</v>
      </c>
      <c r="J9835" s="221">
        <v>7400</v>
      </c>
      <c r="K9835" s="221">
        <v>2</v>
      </c>
      <c r="L9835" s="221">
        <v>14800</v>
      </c>
    </row>
    <row r="9836" spans="1:12" s="167" customFormat="1">
      <c r="A9836" s="218" t="str">
        <f t="shared" si="65"/>
        <v>O221125058814일반상품</v>
      </c>
      <c r="B9836" s="219" t="s">
        <v>9519</v>
      </c>
      <c r="C9836" s="219" t="s">
        <v>8023</v>
      </c>
      <c r="D9836" s="219" t="s">
        <v>8065</v>
      </c>
      <c r="E9836" s="219" t="s">
        <v>7712</v>
      </c>
      <c r="F9836" s="219" t="s">
        <v>6434</v>
      </c>
      <c r="G9836" s="219" t="s">
        <v>7751</v>
      </c>
      <c r="H9836" s="219" t="s">
        <v>5990</v>
      </c>
      <c r="I9836" s="220" t="s">
        <v>7194</v>
      </c>
      <c r="J9836" s="221">
        <v>3200</v>
      </c>
      <c r="K9836" s="221">
        <v>6</v>
      </c>
      <c r="L9836" s="221">
        <v>19200</v>
      </c>
    </row>
    <row r="9837" spans="1:12" s="167" customFormat="1">
      <c r="A9837" s="218" t="str">
        <f t="shared" si="65"/>
        <v>O221125058814일반상품</v>
      </c>
      <c r="B9837" s="219" t="s">
        <v>9519</v>
      </c>
      <c r="C9837" s="219" t="s">
        <v>8023</v>
      </c>
      <c r="D9837" s="219" t="s">
        <v>8065</v>
      </c>
      <c r="E9837" s="219" t="s">
        <v>7712</v>
      </c>
      <c r="F9837" s="219" t="s">
        <v>6434</v>
      </c>
      <c r="G9837" s="219" t="s">
        <v>7751</v>
      </c>
      <c r="H9837" s="219" t="s">
        <v>5990</v>
      </c>
      <c r="I9837" s="220" t="s">
        <v>8331</v>
      </c>
      <c r="J9837" s="221">
        <v>4070</v>
      </c>
      <c r="K9837" s="221">
        <v>2</v>
      </c>
      <c r="L9837" s="221">
        <v>8140</v>
      </c>
    </row>
    <row r="9838" spans="1:12" s="167" customFormat="1">
      <c r="A9838" s="218" t="str">
        <f t="shared" si="65"/>
        <v>O221125058814일반상품</v>
      </c>
      <c r="B9838" s="219" t="s">
        <v>9519</v>
      </c>
      <c r="C9838" s="219" t="s">
        <v>8023</v>
      </c>
      <c r="D9838" s="219" t="s">
        <v>8065</v>
      </c>
      <c r="E9838" s="219" t="s">
        <v>7712</v>
      </c>
      <c r="F9838" s="219" t="s">
        <v>6434</v>
      </c>
      <c r="G9838" s="219" t="s">
        <v>7751</v>
      </c>
      <c r="H9838" s="219" t="s">
        <v>5990</v>
      </c>
      <c r="I9838" s="220" t="s">
        <v>8947</v>
      </c>
      <c r="J9838" s="221">
        <v>2420</v>
      </c>
      <c r="K9838" s="221">
        <v>1</v>
      </c>
      <c r="L9838" s="221">
        <v>2420</v>
      </c>
    </row>
    <row r="9839" spans="1:12" s="167" customFormat="1">
      <c r="A9839" s="218" t="str">
        <f t="shared" si="65"/>
        <v>O221125058814일반상품</v>
      </c>
      <c r="B9839" s="219" t="s">
        <v>9519</v>
      </c>
      <c r="C9839" s="219" t="s">
        <v>8023</v>
      </c>
      <c r="D9839" s="219" t="s">
        <v>8065</v>
      </c>
      <c r="E9839" s="219" t="s">
        <v>7712</v>
      </c>
      <c r="F9839" s="219" t="s">
        <v>6434</v>
      </c>
      <c r="G9839" s="219" t="s">
        <v>7751</v>
      </c>
      <c r="H9839" s="219" t="s">
        <v>5990</v>
      </c>
      <c r="I9839" s="220" t="s">
        <v>7248</v>
      </c>
      <c r="J9839" s="221">
        <v>4900</v>
      </c>
      <c r="K9839" s="221">
        <v>1</v>
      </c>
      <c r="L9839" s="221">
        <v>4900</v>
      </c>
    </row>
    <row r="9840" spans="1:12" s="167" customFormat="1">
      <c r="A9840" s="218" t="str">
        <f t="shared" si="65"/>
        <v>O221125058814일반상품</v>
      </c>
      <c r="B9840" s="219" t="s">
        <v>9519</v>
      </c>
      <c r="C9840" s="219" t="s">
        <v>8023</v>
      </c>
      <c r="D9840" s="219" t="s">
        <v>8065</v>
      </c>
      <c r="E9840" s="219" t="s">
        <v>7712</v>
      </c>
      <c r="F9840" s="219" t="s">
        <v>6434</v>
      </c>
      <c r="G9840" s="219" t="s">
        <v>7751</v>
      </c>
      <c r="H9840" s="219" t="s">
        <v>5990</v>
      </c>
      <c r="I9840" s="220" t="s">
        <v>8746</v>
      </c>
      <c r="J9840" s="221">
        <v>1000</v>
      </c>
      <c r="K9840" s="221">
        <v>3</v>
      </c>
      <c r="L9840" s="221">
        <v>3000</v>
      </c>
    </row>
    <row r="9841" spans="1:12" s="167" customFormat="1">
      <c r="A9841" s="218" t="str">
        <f t="shared" si="65"/>
        <v>O221125058814일반상품</v>
      </c>
      <c r="B9841" s="219" t="s">
        <v>9519</v>
      </c>
      <c r="C9841" s="219" t="s">
        <v>8023</v>
      </c>
      <c r="D9841" s="219" t="s">
        <v>8065</v>
      </c>
      <c r="E9841" s="219" t="s">
        <v>7712</v>
      </c>
      <c r="F9841" s="219" t="s">
        <v>6434</v>
      </c>
      <c r="G9841" s="219" t="s">
        <v>7751</v>
      </c>
      <c r="H9841" s="219" t="s">
        <v>5990</v>
      </c>
      <c r="I9841" s="220" t="s">
        <v>8406</v>
      </c>
      <c r="J9841" s="221">
        <v>1090</v>
      </c>
      <c r="K9841" s="221">
        <v>2</v>
      </c>
      <c r="L9841" s="221">
        <v>2180</v>
      </c>
    </row>
    <row r="9842" spans="1:12" s="167" customFormat="1">
      <c r="A9842" s="218" t="str">
        <f t="shared" si="65"/>
        <v>O221125058814일반상품</v>
      </c>
      <c r="B9842" s="219" t="s">
        <v>9519</v>
      </c>
      <c r="C9842" s="219" t="s">
        <v>8023</v>
      </c>
      <c r="D9842" s="219" t="s">
        <v>8065</v>
      </c>
      <c r="E9842" s="219" t="s">
        <v>7712</v>
      </c>
      <c r="F9842" s="219" t="s">
        <v>6434</v>
      </c>
      <c r="G9842" s="219" t="s">
        <v>7751</v>
      </c>
      <c r="H9842" s="219" t="s">
        <v>5990</v>
      </c>
      <c r="I9842" s="220" t="s">
        <v>8529</v>
      </c>
      <c r="J9842" s="221">
        <v>1070</v>
      </c>
      <c r="K9842" s="221">
        <v>2</v>
      </c>
      <c r="L9842" s="221">
        <v>2140</v>
      </c>
    </row>
    <row r="9843" spans="1:12" s="167" customFormat="1">
      <c r="A9843" s="218" t="str">
        <f t="shared" si="65"/>
        <v>O221125058814일반상품</v>
      </c>
      <c r="B9843" s="219" t="s">
        <v>9519</v>
      </c>
      <c r="C9843" s="219" t="s">
        <v>8023</v>
      </c>
      <c r="D9843" s="219" t="s">
        <v>8065</v>
      </c>
      <c r="E9843" s="219" t="s">
        <v>7712</v>
      </c>
      <c r="F9843" s="219" t="s">
        <v>6434</v>
      </c>
      <c r="G9843" s="219" t="s">
        <v>7751</v>
      </c>
      <c r="H9843" s="219" t="s">
        <v>5990</v>
      </c>
      <c r="I9843" s="220" t="s">
        <v>8078</v>
      </c>
      <c r="J9843" s="221">
        <v>1000</v>
      </c>
      <c r="K9843" s="221">
        <v>4</v>
      </c>
      <c r="L9843" s="221">
        <v>4000</v>
      </c>
    </row>
    <row r="9844" spans="1:12" s="167" customFormat="1">
      <c r="A9844" s="218" t="str">
        <f t="shared" si="65"/>
        <v>O221125058814일반상품</v>
      </c>
      <c r="B9844" s="219" t="s">
        <v>9519</v>
      </c>
      <c r="C9844" s="219" t="s">
        <v>8023</v>
      </c>
      <c r="D9844" s="219" t="s">
        <v>8065</v>
      </c>
      <c r="E9844" s="219" t="s">
        <v>7712</v>
      </c>
      <c r="F9844" s="219" t="s">
        <v>6434</v>
      </c>
      <c r="G9844" s="219" t="s">
        <v>7751</v>
      </c>
      <c r="H9844" s="219" t="s">
        <v>5990</v>
      </c>
      <c r="I9844" s="220" t="s">
        <v>8656</v>
      </c>
      <c r="J9844" s="221">
        <v>9200</v>
      </c>
      <c r="K9844" s="221">
        <v>2</v>
      </c>
      <c r="L9844" s="221">
        <v>18400</v>
      </c>
    </row>
    <row r="9845" spans="1:12" s="167" customFormat="1">
      <c r="A9845" s="218" t="str">
        <f t="shared" si="65"/>
        <v>O221125058814일반상품</v>
      </c>
      <c r="B9845" s="219" t="s">
        <v>9519</v>
      </c>
      <c r="C9845" s="219" t="s">
        <v>8023</v>
      </c>
      <c r="D9845" s="219" t="s">
        <v>8065</v>
      </c>
      <c r="E9845" s="219" t="s">
        <v>7712</v>
      </c>
      <c r="F9845" s="219" t="s">
        <v>6434</v>
      </c>
      <c r="G9845" s="219" t="s">
        <v>7751</v>
      </c>
      <c r="H9845" s="219" t="s">
        <v>5990</v>
      </c>
      <c r="I9845" s="220" t="s">
        <v>8407</v>
      </c>
      <c r="J9845" s="221">
        <v>1380</v>
      </c>
      <c r="K9845" s="221">
        <v>3</v>
      </c>
      <c r="L9845" s="221">
        <v>4140</v>
      </c>
    </row>
    <row r="9846" spans="1:12" s="167" customFormat="1">
      <c r="A9846" s="218" t="str">
        <f t="shared" si="65"/>
        <v>O221125058814일반상품</v>
      </c>
      <c r="B9846" s="219" t="s">
        <v>9519</v>
      </c>
      <c r="C9846" s="219" t="s">
        <v>8023</v>
      </c>
      <c r="D9846" s="219" t="s">
        <v>8065</v>
      </c>
      <c r="E9846" s="219" t="s">
        <v>7712</v>
      </c>
      <c r="F9846" s="219" t="s">
        <v>6434</v>
      </c>
      <c r="G9846" s="219" t="s">
        <v>7751</v>
      </c>
      <c r="H9846" s="219" t="s">
        <v>5990</v>
      </c>
      <c r="I9846" s="220" t="s">
        <v>8516</v>
      </c>
      <c r="J9846" s="221">
        <v>1080</v>
      </c>
      <c r="K9846" s="221">
        <v>2</v>
      </c>
      <c r="L9846" s="221">
        <v>2160</v>
      </c>
    </row>
    <row r="9847" spans="1:12" s="167" customFormat="1">
      <c r="A9847" s="218" t="str">
        <f t="shared" si="65"/>
        <v>O221125058814일반상품</v>
      </c>
      <c r="B9847" s="219" t="s">
        <v>9519</v>
      </c>
      <c r="C9847" s="219" t="s">
        <v>8023</v>
      </c>
      <c r="D9847" s="219" t="s">
        <v>8065</v>
      </c>
      <c r="E9847" s="219" t="s">
        <v>7712</v>
      </c>
      <c r="F9847" s="219" t="s">
        <v>6434</v>
      </c>
      <c r="G9847" s="219" t="s">
        <v>7751</v>
      </c>
      <c r="H9847" s="219" t="s">
        <v>5990</v>
      </c>
      <c r="I9847" s="220" t="s">
        <v>8621</v>
      </c>
      <c r="J9847" s="221">
        <v>1520</v>
      </c>
      <c r="K9847" s="221">
        <v>2</v>
      </c>
      <c r="L9847" s="221">
        <v>3040</v>
      </c>
    </row>
    <row r="9848" spans="1:12" s="167" customFormat="1">
      <c r="A9848" s="218" t="str">
        <f t="shared" si="65"/>
        <v>O221125058814일반상품</v>
      </c>
      <c r="B9848" s="219" t="s">
        <v>9519</v>
      </c>
      <c r="C9848" s="219" t="s">
        <v>8023</v>
      </c>
      <c r="D9848" s="219" t="s">
        <v>8065</v>
      </c>
      <c r="E9848" s="219" t="s">
        <v>7712</v>
      </c>
      <c r="F9848" s="219" t="s">
        <v>6434</v>
      </c>
      <c r="G9848" s="219" t="s">
        <v>7751</v>
      </c>
      <c r="H9848" s="219" t="s">
        <v>5990</v>
      </c>
      <c r="I9848" s="220" t="s">
        <v>8408</v>
      </c>
      <c r="J9848" s="221">
        <v>1070</v>
      </c>
      <c r="K9848" s="221">
        <v>3</v>
      </c>
      <c r="L9848" s="221">
        <v>3210</v>
      </c>
    </row>
    <row r="9849" spans="1:12" s="167" customFormat="1">
      <c r="A9849" s="218" t="str">
        <f t="shared" si="65"/>
        <v>O221125058814일반상품</v>
      </c>
      <c r="B9849" s="219" t="s">
        <v>9519</v>
      </c>
      <c r="C9849" s="219" t="s">
        <v>8023</v>
      </c>
      <c r="D9849" s="219" t="s">
        <v>8065</v>
      </c>
      <c r="E9849" s="219" t="s">
        <v>7712</v>
      </c>
      <c r="F9849" s="219" t="s">
        <v>6434</v>
      </c>
      <c r="G9849" s="219" t="s">
        <v>7751</v>
      </c>
      <c r="H9849" s="219" t="s">
        <v>5990</v>
      </c>
      <c r="I9849" s="220" t="s">
        <v>8079</v>
      </c>
      <c r="J9849" s="221">
        <v>1900</v>
      </c>
      <c r="K9849" s="221">
        <v>1</v>
      </c>
      <c r="L9849" s="221">
        <v>1900</v>
      </c>
    </row>
    <row r="9850" spans="1:12" s="167" customFormat="1">
      <c r="A9850" s="218" t="str">
        <f t="shared" si="65"/>
        <v>O221125058813일반상품</v>
      </c>
      <c r="B9850" s="219" t="s">
        <v>9520</v>
      </c>
      <c r="C9850" s="219" t="s">
        <v>8023</v>
      </c>
      <c r="D9850" s="219" t="s">
        <v>8065</v>
      </c>
      <c r="E9850" s="219" t="s">
        <v>7712</v>
      </c>
      <c r="F9850" s="219" t="s">
        <v>6434</v>
      </c>
      <c r="G9850" s="219" t="s">
        <v>7760</v>
      </c>
      <c r="H9850" s="219" t="s">
        <v>5990</v>
      </c>
      <c r="I9850" s="220" t="s">
        <v>8771</v>
      </c>
      <c r="J9850" s="221">
        <v>9900</v>
      </c>
      <c r="K9850" s="221">
        <v>1</v>
      </c>
      <c r="L9850" s="221">
        <v>9900</v>
      </c>
    </row>
    <row r="9851" spans="1:12" s="167" customFormat="1">
      <c r="A9851" s="218" t="str">
        <f t="shared" si="65"/>
        <v>O221125058813일반상품</v>
      </c>
      <c r="B9851" s="219" t="s">
        <v>9520</v>
      </c>
      <c r="C9851" s="219" t="s">
        <v>8023</v>
      </c>
      <c r="D9851" s="219" t="s">
        <v>8065</v>
      </c>
      <c r="E9851" s="219" t="s">
        <v>7712</v>
      </c>
      <c r="F9851" s="219" t="s">
        <v>6434</v>
      </c>
      <c r="G9851" s="219" t="s">
        <v>7760</v>
      </c>
      <c r="H9851" s="219" t="s">
        <v>5990</v>
      </c>
      <c r="I9851" s="220" t="s">
        <v>7981</v>
      </c>
      <c r="J9851" s="221">
        <v>1400</v>
      </c>
      <c r="K9851" s="221">
        <v>1</v>
      </c>
      <c r="L9851" s="221">
        <v>1400</v>
      </c>
    </row>
    <row r="9852" spans="1:12" s="167" customFormat="1">
      <c r="A9852" s="218" t="str">
        <f t="shared" si="65"/>
        <v>O221125058813일반상품</v>
      </c>
      <c r="B9852" s="219" t="s">
        <v>9520</v>
      </c>
      <c r="C9852" s="219" t="s">
        <v>8023</v>
      </c>
      <c r="D9852" s="219" t="s">
        <v>8065</v>
      </c>
      <c r="E9852" s="219" t="s">
        <v>7712</v>
      </c>
      <c r="F9852" s="219" t="s">
        <v>6434</v>
      </c>
      <c r="G9852" s="219" t="s">
        <v>7760</v>
      </c>
      <c r="H9852" s="219" t="s">
        <v>5990</v>
      </c>
      <c r="I9852" s="220" t="s">
        <v>7982</v>
      </c>
      <c r="J9852" s="221">
        <v>1780</v>
      </c>
      <c r="K9852" s="221">
        <v>1</v>
      </c>
      <c r="L9852" s="221">
        <v>1780</v>
      </c>
    </row>
    <row r="9853" spans="1:12" s="167" customFormat="1">
      <c r="A9853" s="218" t="str">
        <f t="shared" si="65"/>
        <v>O221125058813일반상품</v>
      </c>
      <c r="B9853" s="219" t="s">
        <v>9520</v>
      </c>
      <c r="C9853" s="219" t="s">
        <v>8023</v>
      </c>
      <c r="D9853" s="219" t="s">
        <v>8065</v>
      </c>
      <c r="E9853" s="219" t="s">
        <v>7712</v>
      </c>
      <c r="F9853" s="219" t="s">
        <v>6434</v>
      </c>
      <c r="G9853" s="219" t="s">
        <v>7760</v>
      </c>
      <c r="H9853" s="219" t="s">
        <v>5990</v>
      </c>
      <c r="I9853" s="220" t="s">
        <v>8027</v>
      </c>
      <c r="J9853" s="221">
        <v>3600</v>
      </c>
      <c r="K9853" s="221">
        <v>3</v>
      </c>
      <c r="L9853" s="221">
        <v>10800</v>
      </c>
    </row>
    <row r="9854" spans="1:12" s="167" customFormat="1">
      <c r="A9854" s="218" t="str">
        <f t="shared" si="65"/>
        <v>O221125058813일반상품</v>
      </c>
      <c r="B9854" s="219" t="s">
        <v>9520</v>
      </c>
      <c r="C9854" s="219" t="s">
        <v>8023</v>
      </c>
      <c r="D9854" s="219" t="s">
        <v>8065</v>
      </c>
      <c r="E9854" s="219" t="s">
        <v>7712</v>
      </c>
      <c r="F9854" s="219" t="s">
        <v>6434</v>
      </c>
      <c r="G9854" s="219" t="s">
        <v>7760</v>
      </c>
      <c r="H9854" s="219" t="s">
        <v>5990</v>
      </c>
      <c r="I9854" s="220" t="s">
        <v>8767</v>
      </c>
      <c r="J9854" s="221">
        <v>1090</v>
      </c>
      <c r="K9854" s="221">
        <v>2</v>
      </c>
      <c r="L9854" s="221">
        <v>2180</v>
      </c>
    </row>
    <row r="9855" spans="1:12" s="167" customFormat="1">
      <c r="A9855" s="218" t="str">
        <f t="shared" si="65"/>
        <v>O221125058813일반상품</v>
      </c>
      <c r="B9855" s="219" t="s">
        <v>9520</v>
      </c>
      <c r="C9855" s="219" t="s">
        <v>8023</v>
      </c>
      <c r="D9855" s="219" t="s">
        <v>8065</v>
      </c>
      <c r="E9855" s="219" t="s">
        <v>7712</v>
      </c>
      <c r="F9855" s="219" t="s">
        <v>6434</v>
      </c>
      <c r="G9855" s="219" t="s">
        <v>7760</v>
      </c>
      <c r="H9855" s="219" t="s">
        <v>5990</v>
      </c>
      <c r="I9855" s="220" t="s">
        <v>8383</v>
      </c>
      <c r="J9855" s="221">
        <v>5090</v>
      </c>
      <c r="K9855" s="221">
        <v>1</v>
      </c>
      <c r="L9855" s="221">
        <v>5090</v>
      </c>
    </row>
    <row r="9856" spans="1:12" s="167" customFormat="1">
      <c r="A9856" s="218" t="str">
        <f t="shared" si="65"/>
        <v>O221125058813일반상품</v>
      </c>
      <c r="B9856" s="219" t="s">
        <v>9520</v>
      </c>
      <c r="C9856" s="219" t="s">
        <v>8023</v>
      </c>
      <c r="D9856" s="219" t="s">
        <v>8065</v>
      </c>
      <c r="E9856" s="219" t="s">
        <v>7712</v>
      </c>
      <c r="F9856" s="219" t="s">
        <v>6434</v>
      </c>
      <c r="G9856" s="219" t="s">
        <v>7760</v>
      </c>
      <c r="H9856" s="219" t="s">
        <v>5990</v>
      </c>
      <c r="I9856" s="220" t="s">
        <v>8424</v>
      </c>
      <c r="J9856" s="221">
        <v>1240</v>
      </c>
      <c r="K9856" s="221">
        <v>4</v>
      </c>
      <c r="L9856" s="221">
        <v>4960</v>
      </c>
    </row>
    <row r="9857" spans="1:12" s="167" customFormat="1">
      <c r="A9857" s="218" t="str">
        <f t="shared" si="65"/>
        <v>O221125058813일반상품</v>
      </c>
      <c r="B9857" s="219" t="s">
        <v>9520</v>
      </c>
      <c r="C9857" s="219" t="s">
        <v>8023</v>
      </c>
      <c r="D9857" s="219" t="s">
        <v>8065</v>
      </c>
      <c r="E9857" s="219" t="s">
        <v>7712</v>
      </c>
      <c r="F9857" s="219" t="s">
        <v>6434</v>
      </c>
      <c r="G9857" s="219" t="s">
        <v>7760</v>
      </c>
      <c r="H9857" s="219" t="s">
        <v>5990</v>
      </c>
      <c r="I9857" s="220" t="s">
        <v>8384</v>
      </c>
      <c r="J9857" s="221">
        <v>3730</v>
      </c>
      <c r="K9857" s="221">
        <v>1</v>
      </c>
      <c r="L9857" s="221">
        <v>3730</v>
      </c>
    </row>
    <row r="9858" spans="1:12" s="167" customFormat="1">
      <c r="A9858" s="218" t="str">
        <f t="shared" si="65"/>
        <v>O221125058813일반상품</v>
      </c>
      <c r="B9858" s="219" t="s">
        <v>9520</v>
      </c>
      <c r="C9858" s="219" t="s">
        <v>8023</v>
      </c>
      <c r="D9858" s="219" t="s">
        <v>8065</v>
      </c>
      <c r="E9858" s="219" t="s">
        <v>7712</v>
      </c>
      <c r="F9858" s="219" t="s">
        <v>6434</v>
      </c>
      <c r="G9858" s="219" t="s">
        <v>7760</v>
      </c>
      <c r="H9858" s="219" t="s">
        <v>5990</v>
      </c>
      <c r="I9858" s="220" t="s">
        <v>9740</v>
      </c>
      <c r="J9858" s="221">
        <v>6400</v>
      </c>
      <c r="K9858" s="221">
        <v>1</v>
      </c>
      <c r="L9858" s="221">
        <v>6400</v>
      </c>
    </row>
    <row r="9859" spans="1:12" s="167" customFormat="1">
      <c r="A9859" s="218" t="str">
        <f t="shared" si="65"/>
        <v>O221125058813일반상품</v>
      </c>
      <c r="B9859" s="219" t="s">
        <v>9520</v>
      </c>
      <c r="C9859" s="219" t="s">
        <v>8023</v>
      </c>
      <c r="D9859" s="219" t="s">
        <v>8065</v>
      </c>
      <c r="E9859" s="219" t="s">
        <v>7712</v>
      </c>
      <c r="F9859" s="219" t="s">
        <v>6434</v>
      </c>
      <c r="G9859" s="219" t="s">
        <v>7760</v>
      </c>
      <c r="H9859" s="219" t="s">
        <v>5990</v>
      </c>
      <c r="I9859" s="220" t="s">
        <v>8779</v>
      </c>
      <c r="J9859" s="221">
        <v>16000</v>
      </c>
      <c r="K9859" s="221">
        <v>1</v>
      </c>
      <c r="L9859" s="221">
        <v>16000</v>
      </c>
    </row>
    <row r="9860" spans="1:12" s="167" customFormat="1">
      <c r="A9860" s="218" t="str">
        <f t="shared" si="65"/>
        <v>O221125058813일반상품</v>
      </c>
      <c r="B9860" s="219" t="s">
        <v>9520</v>
      </c>
      <c r="C9860" s="219" t="s">
        <v>8023</v>
      </c>
      <c r="D9860" s="219" t="s">
        <v>8065</v>
      </c>
      <c r="E9860" s="219" t="s">
        <v>7712</v>
      </c>
      <c r="F9860" s="219" t="s">
        <v>6434</v>
      </c>
      <c r="G9860" s="219" t="s">
        <v>7760</v>
      </c>
      <c r="H9860" s="219" t="s">
        <v>5990</v>
      </c>
      <c r="I9860" s="220" t="s">
        <v>9588</v>
      </c>
      <c r="J9860" s="221">
        <v>11000</v>
      </c>
      <c r="K9860" s="221">
        <v>1</v>
      </c>
      <c r="L9860" s="221">
        <v>11000</v>
      </c>
    </row>
    <row r="9861" spans="1:12" s="167" customFormat="1">
      <c r="A9861" s="218" t="str">
        <f t="shared" si="65"/>
        <v>O221125058813일반상품</v>
      </c>
      <c r="B9861" s="219" t="s">
        <v>9520</v>
      </c>
      <c r="C9861" s="219" t="s">
        <v>8023</v>
      </c>
      <c r="D9861" s="219" t="s">
        <v>8065</v>
      </c>
      <c r="E9861" s="219" t="s">
        <v>7712</v>
      </c>
      <c r="F9861" s="219" t="s">
        <v>6434</v>
      </c>
      <c r="G9861" s="219" t="s">
        <v>7760</v>
      </c>
      <c r="H9861" s="219" t="s">
        <v>5990</v>
      </c>
      <c r="I9861" s="220" t="s">
        <v>8867</v>
      </c>
      <c r="J9861" s="221">
        <v>9900</v>
      </c>
      <c r="K9861" s="221">
        <v>1</v>
      </c>
      <c r="L9861" s="221">
        <v>9900</v>
      </c>
    </row>
    <row r="9862" spans="1:12" s="167" customFormat="1">
      <c r="A9862" s="218" t="str">
        <f t="shared" si="65"/>
        <v>O221125058813일반상품</v>
      </c>
      <c r="B9862" s="219" t="s">
        <v>9520</v>
      </c>
      <c r="C9862" s="219" t="s">
        <v>8023</v>
      </c>
      <c r="D9862" s="219" t="s">
        <v>8065</v>
      </c>
      <c r="E9862" s="219" t="s">
        <v>7712</v>
      </c>
      <c r="F9862" s="219" t="s">
        <v>6434</v>
      </c>
      <c r="G9862" s="219" t="s">
        <v>7760</v>
      </c>
      <c r="H9862" s="219" t="s">
        <v>5990</v>
      </c>
      <c r="I9862" s="220" t="s">
        <v>8849</v>
      </c>
      <c r="J9862" s="221">
        <v>7800</v>
      </c>
      <c r="K9862" s="221">
        <v>1</v>
      </c>
      <c r="L9862" s="221">
        <v>7800</v>
      </c>
    </row>
    <row r="9863" spans="1:12" s="167" customFormat="1">
      <c r="A9863" s="218" t="str">
        <f t="shared" si="65"/>
        <v>O221125058813일반상품</v>
      </c>
      <c r="B9863" s="219" t="s">
        <v>9520</v>
      </c>
      <c r="C9863" s="219" t="s">
        <v>8023</v>
      </c>
      <c r="D9863" s="219" t="s">
        <v>8065</v>
      </c>
      <c r="E9863" s="219" t="s">
        <v>7712</v>
      </c>
      <c r="F9863" s="219" t="s">
        <v>6434</v>
      </c>
      <c r="G9863" s="219" t="s">
        <v>7760</v>
      </c>
      <c r="H9863" s="219" t="s">
        <v>5990</v>
      </c>
      <c r="I9863" s="220" t="s">
        <v>8686</v>
      </c>
      <c r="J9863" s="221">
        <v>11400</v>
      </c>
      <c r="K9863" s="221">
        <v>2</v>
      </c>
      <c r="L9863" s="221">
        <v>22800</v>
      </c>
    </row>
    <row r="9864" spans="1:12" s="167" customFormat="1">
      <c r="A9864" s="218" t="str">
        <f t="shared" si="65"/>
        <v>O221125058813일반상품</v>
      </c>
      <c r="B9864" s="219" t="s">
        <v>9520</v>
      </c>
      <c r="C9864" s="219" t="s">
        <v>8023</v>
      </c>
      <c r="D9864" s="219" t="s">
        <v>8065</v>
      </c>
      <c r="E9864" s="219" t="s">
        <v>7712</v>
      </c>
      <c r="F9864" s="219" t="s">
        <v>6434</v>
      </c>
      <c r="G9864" s="219" t="s">
        <v>7760</v>
      </c>
      <c r="H9864" s="219" t="s">
        <v>5990</v>
      </c>
      <c r="I9864" s="220" t="s">
        <v>7238</v>
      </c>
      <c r="J9864" s="221">
        <v>11780</v>
      </c>
      <c r="K9864" s="221">
        <v>1</v>
      </c>
      <c r="L9864" s="221">
        <v>11780</v>
      </c>
    </row>
    <row r="9865" spans="1:12" s="167" customFormat="1">
      <c r="A9865" s="218" t="str">
        <f t="shared" si="65"/>
        <v>O221125058813일반상품</v>
      </c>
      <c r="B9865" s="219" t="s">
        <v>9520</v>
      </c>
      <c r="C9865" s="219" t="s">
        <v>8023</v>
      </c>
      <c r="D9865" s="219" t="s">
        <v>8065</v>
      </c>
      <c r="E9865" s="219" t="s">
        <v>7712</v>
      </c>
      <c r="F9865" s="219" t="s">
        <v>6434</v>
      </c>
      <c r="G9865" s="219" t="s">
        <v>7760</v>
      </c>
      <c r="H9865" s="219" t="s">
        <v>5990</v>
      </c>
      <c r="I9865" s="220" t="s">
        <v>7239</v>
      </c>
      <c r="J9865" s="221">
        <v>6100</v>
      </c>
      <c r="K9865" s="221">
        <v>1</v>
      </c>
      <c r="L9865" s="221">
        <v>6100</v>
      </c>
    </row>
    <row r="9866" spans="1:12" s="167" customFormat="1">
      <c r="A9866" s="218" t="str">
        <f t="shared" si="65"/>
        <v>O221125058813일반상품</v>
      </c>
      <c r="B9866" s="219" t="s">
        <v>9520</v>
      </c>
      <c r="C9866" s="219" t="s">
        <v>8023</v>
      </c>
      <c r="D9866" s="219" t="s">
        <v>8065</v>
      </c>
      <c r="E9866" s="219" t="s">
        <v>7712</v>
      </c>
      <c r="F9866" s="219" t="s">
        <v>6434</v>
      </c>
      <c r="G9866" s="219" t="s">
        <v>7760</v>
      </c>
      <c r="H9866" s="219" t="s">
        <v>5990</v>
      </c>
      <c r="I9866" s="220" t="s">
        <v>8753</v>
      </c>
      <c r="J9866" s="221">
        <v>9900</v>
      </c>
      <c r="K9866" s="221">
        <v>1</v>
      </c>
      <c r="L9866" s="221">
        <v>9900</v>
      </c>
    </row>
    <row r="9867" spans="1:12" s="167" customFormat="1">
      <c r="A9867" s="218" t="str">
        <f t="shared" si="65"/>
        <v>O221125058813일반상품</v>
      </c>
      <c r="B9867" s="219" t="s">
        <v>9520</v>
      </c>
      <c r="C9867" s="219" t="s">
        <v>8023</v>
      </c>
      <c r="D9867" s="219" t="s">
        <v>8065</v>
      </c>
      <c r="E9867" s="219" t="s">
        <v>7712</v>
      </c>
      <c r="F9867" s="219" t="s">
        <v>6434</v>
      </c>
      <c r="G9867" s="219" t="s">
        <v>7760</v>
      </c>
      <c r="H9867" s="219" t="s">
        <v>5990</v>
      </c>
      <c r="I9867" s="220" t="s">
        <v>8754</v>
      </c>
      <c r="J9867" s="221">
        <v>9900</v>
      </c>
      <c r="K9867" s="221">
        <v>1</v>
      </c>
      <c r="L9867" s="221">
        <v>9900</v>
      </c>
    </row>
    <row r="9868" spans="1:12" s="167" customFormat="1">
      <c r="A9868" s="218" t="str">
        <f t="shared" si="65"/>
        <v>O221125058813일반상품</v>
      </c>
      <c r="B9868" s="219" t="s">
        <v>9520</v>
      </c>
      <c r="C9868" s="219" t="s">
        <v>8023</v>
      </c>
      <c r="D9868" s="219" t="s">
        <v>8065</v>
      </c>
      <c r="E9868" s="219" t="s">
        <v>7712</v>
      </c>
      <c r="F9868" s="219" t="s">
        <v>6434</v>
      </c>
      <c r="G9868" s="219" t="s">
        <v>7760</v>
      </c>
      <c r="H9868" s="219" t="s">
        <v>5990</v>
      </c>
      <c r="I9868" s="220" t="s">
        <v>9566</v>
      </c>
      <c r="J9868" s="221">
        <v>12000</v>
      </c>
      <c r="K9868" s="221">
        <v>2</v>
      </c>
      <c r="L9868" s="221">
        <v>24000</v>
      </c>
    </row>
    <row r="9869" spans="1:12" s="167" customFormat="1">
      <c r="A9869" s="218" t="str">
        <f t="shared" si="65"/>
        <v>O221125058813일반상품</v>
      </c>
      <c r="B9869" s="219" t="s">
        <v>9520</v>
      </c>
      <c r="C9869" s="219" t="s">
        <v>8023</v>
      </c>
      <c r="D9869" s="219" t="s">
        <v>8065</v>
      </c>
      <c r="E9869" s="219" t="s">
        <v>7712</v>
      </c>
      <c r="F9869" s="219" t="s">
        <v>6434</v>
      </c>
      <c r="G9869" s="219" t="s">
        <v>7760</v>
      </c>
      <c r="H9869" s="219" t="s">
        <v>5990</v>
      </c>
      <c r="I9869" s="220" t="s">
        <v>9672</v>
      </c>
      <c r="J9869" s="221">
        <v>12000</v>
      </c>
      <c r="K9869" s="221">
        <v>1</v>
      </c>
      <c r="L9869" s="221">
        <v>12000</v>
      </c>
    </row>
    <row r="9870" spans="1:12" s="167" customFormat="1">
      <c r="A9870" s="218" t="str">
        <f t="shared" si="65"/>
        <v>O221125058813일반상품</v>
      </c>
      <c r="B9870" s="219" t="s">
        <v>9520</v>
      </c>
      <c r="C9870" s="219" t="s">
        <v>8023</v>
      </c>
      <c r="D9870" s="219" t="s">
        <v>8065</v>
      </c>
      <c r="E9870" s="219" t="s">
        <v>7712</v>
      </c>
      <c r="F9870" s="219" t="s">
        <v>6434</v>
      </c>
      <c r="G9870" s="219" t="s">
        <v>7760</v>
      </c>
      <c r="H9870" s="219" t="s">
        <v>5990</v>
      </c>
      <c r="I9870" s="220" t="s">
        <v>8524</v>
      </c>
      <c r="J9870" s="221">
        <v>5800</v>
      </c>
      <c r="K9870" s="221">
        <v>1</v>
      </c>
      <c r="L9870" s="221">
        <v>5800</v>
      </c>
    </row>
    <row r="9871" spans="1:12" s="167" customFormat="1">
      <c r="A9871" s="218" t="str">
        <f t="shared" si="65"/>
        <v>O221125058813일반상품</v>
      </c>
      <c r="B9871" s="219" t="s">
        <v>9520</v>
      </c>
      <c r="C9871" s="219" t="s">
        <v>8023</v>
      </c>
      <c r="D9871" s="219" t="s">
        <v>8065</v>
      </c>
      <c r="E9871" s="219" t="s">
        <v>7712</v>
      </c>
      <c r="F9871" s="219" t="s">
        <v>6434</v>
      </c>
      <c r="G9871" s="219" t="s">
        <v>7760</v>
      </c>
      <c r="H9871" s="219" t="s">
        <v>5990</v>
      </c>
      <c r="I9871" s="220" t="s">
        <v>7192</v>
      </c>
      <c r="J9871" s="221">
        <v>6620</v>
      </c>
      <c r="K9871" s="221">
        <v>3</v>
      </c>
      <c r="L9871" s="221">
        <v>19860</v>
      </c>
    </row>
    <row r="9872" spans="1:12" s="167" customFormat="1">
      <c r="A9872" s="218" t="str">
        <f t="shared" si="65"/>
        <v>O221125058813일반상품</v>
      </c>
      <c r="B9872" s="219" t="s">
        <v>9520</v>
      </c>
      <c r="C9872" s="219" t="s">
        <v>8023</v>
      </c>
      <c r="D9872" s="219" t="s">
        <v>8065</v>
      </c>
      <c r="E9872" s="219" t="s">
        <v>7712</v>
      </c>
      <c r="F9872" s="219" t="s">
        <v>6434</v>
      </c>
      <c r="G9872" s="219" t="s">
        <v>7760</v>
      </c>
      <c r="H9872" s="219" t="s">
        <v>5990</v>
      </c>
      <c r="I9872" s="220" t="s">
        <v>9741</v>
      </c>
      <c r="J9872" s="221">
        <v>6000</v>
      </c>
      <c r="K9872" s="221">
        <v>1</v>
      </c>
      <c r="L9872" s="221">
        <v>6000</v>
      </c>
    </row>
    <row r="9873" spans="1:12" s="167" customFormat="1">
      <c r="A9873" s="218" t="str">
        <f t="shared" si="65"/>
        <v>O221125058813일반상품</v>
      </c>
      <c r="B9873" s="219" t="s">
        <v>9520</v>
      </c>
      <c r="C9873" s="219" t="s">
        <v>8023</v>
      </c>
      <c r="D9873" s="219" t="s">
        <v>8065</v>
      </c>
      <c r="E9873" s="219" t="s">
        <v>7712</v>
      </c>
      <c r="F9873" s="219" t="s">
        <v>6434</v>
      </c>
      <c r="G9873" s="219" t="s">
        <v>7760</v>
      </c>
      <c r="H9873" s="219" t="s">
        <v>5990</v>
      </c>
      <c r="I9873" s="220" t="s">
        <v>9742</v>
      </c>
      <c r="J9873" s="221">
        <v>17100</v>
      </c>
      <c r="K9873" s="221">
        <v>1</v>
      </c>
      <c r="L9873" s="221">
        <v>17100</v>
      </c>
    </row>
    <row r="9874" spans="1:12" s="167" customFormat="1">
      <c r="A9874" s="218" t="str">
        <f t="shared" si="65"/>
        <v>O221125058813일반상품</v>
      </c>
      <c r="B9874" s="219" t="s">
        <v>9520</v>
      </c>
      <c r="C9874" s="219" t="s">
        <v>8023</v>
      </c>
      <c r="D9874" s="219" t="s">
        <v>8065</v>
      </c>
      <c r="E9874" s="219" t="s">
        <v>7712</v>
      </c>
      <c r="F9874" s="219" t="s">
        <v>6434</v>
      </c>
      <c r="G9874" s="219" t="s">
        <v>7760</v>
      </c>
      <c r="H9874" s="219" t="s">
        <v>5990</v>
      </c>
      <c r="I9874" s="220" t="s">
        <v>8813</v>
      </c>
      <c r="J9874" s="221">
        <v>6000</v>
      </c>
      <c r="K9874" s="221">
        <v>1</v>
      </c>
      <c r="L9874" s="221">
        <v>6000</v>
      </c>
    </row>
    <row r="9875" spans="1:12" s="167" customFormat="1">
      <c r="A9875" s="218" t="str">
        <f t="shared" si="65"/>
        <v>O221125058813일반상품</v>
      </c>
      <c r="B9875" s="219" t="s">
        <v>9520</v>
      </c>
      <c r="C9875" s="219" t="s">
        <v>8023</v>
      </c>
      <c r="D9875" s="219" t="s">
        <v>8065</v>
      </c>
      <c r="E9875" s="219" t="s">
        <v>7712</v>
      </c>
      <c r="F9875" s="219" t="s">
        <v>6434</v>
      </c>
      <c r="G9875" s="219" t="s">
        <v>7760</v>
      </c>
      <c r="H9875" s="219" t="s">
        <v>5990</v>
      </c>
      <c r="I9875" s="220" t="s">
        <v>7922</v>
      </c>
      <c r="J9875" s="221">
        <v>7800</v>
      </c>
      <c r="K9875" s="221">
        <v>1</v>
      </c>
      <c r="L9875" s="221">
        <v>7800</v>
      </c>
    </row>
    <row r="9876" spans="1:12" s="167" customFormat="1">
      <c r="A9876" s="218" t="str">
        <f t="shared" si="65"/>
        <v>O221125058813일반상품</v>
      </c>
      <c r="B9876" s="219" t="s">
        <v>9520</v>
      </c>
      <c r="C9876" s="219" t="s">
        <v>8023</v>
      </c>
      <c r="D9876" s="219" t="s">
        <v>8065</v>
      </c>
      <c r="E9876" s="219" t="s">
        <v>7712</v>
      </c>
      <c r="F9876" s="219" t="s">
        <v>6434</v>
      </c>
      <c r="G9876" s="219" t="s">
        <v>7760</v>
      </c>
      <c r="H9876" s="219" t="s">
        <v>5990</v>
      </c>
      <c r="I9876" s="220" t="s">
        <v>8629</v>
      </c>
      <c r="J9876" s="221">
        <v>6000</v>
      </c>
      <c r="K9876" s="221">
        <v>1</v>
      </c>
      <c r="L9876" s="221">
        <v>6000</v>
      </c>
    </row>
    <row r="9877" spans="1:12" s="167" customFormat="1">
      <c r="A9877" s="218" t="str">
        <f t="shared" si="65"/>
        <v>O221125058813일반상품</v>
      </c>
      <c r="B9877" s="219" t="s">
        <v>9520</v>
      </c>
      <c r="C9877" s="219" t="s">
        <v>8023</v>
      </c>
      <c r="D9877" s="219" t="s">
        <v>8065</v>
      </c>
      <c r="E9877" s="219" t="s">
        <v>7712</v>
      </c>
      <c r="F9877" s="219" t="s">
        <v>6434</v>
      </c>
      <c r="G9877" s="219" t="s">
        <v>7760</v>
      </c>
      <c r="H9877" s="219" t="s">
        <v>5990</v>
      </c>
      <c r="I9877" s="220" t="s">
        <v>8028</v>
      </c>
      <c r="J9877" s="221">
        <v>9500</v>
      </c>
      <c r="K9877" s="221">
        <v>1</v>
      </c>
      <c r="L9877" s="221">
        <v>9500</v>
      </c>
    </row>
    <row r="9878" spans="1:12" s="167" customFormat="1">
      <c r="A9878" s="218" t="str">
        <f t="shared" si="65"/>
        <v>O221125058813일반상품</v>
      </c>
      <c r="B9878" s="219" t="s">
        <v>9520</v>
      </c>
      <c r="C9878" s="219" t="s">
        <v>8023</v>
      </c>
      <c r="D9878" s="219" t="s">
        <v>8065</v>
      </c>
      <c r="E9878" s="219" t="s">
        <v>7712</v>
      </c>
      <c r="F9878" s="219" t="s">
        <v>6434</v>
      </c>
      <c r="G9878" s="219" t="s">
        <v>7760</v>
      </c>
      <c r="H9878" s="219" t="s">
        <v>5990</v>
      </c>
      <c r="I9878" s="220" t="s">
        <v>8029</v>
      </c>
      <c r="J9878" s="221">
        <v>900</v>
      </c>
      <c r="K9878" s="221">
        <v>1</v>
      </c>
      <c r="L9878" s="221">
        <v>900</v>
      </c>
    </row>
    <row r="9879" spans="1:12" s="167" customFormat="1">
      <c r="A9879" s="218" t="str">
        <f t="shared" si="65"/>
        <v>O221125058813일반상품</v>
      </c>
      <c r="B9879" s="219" t="s">
        <v>9520</v>
      </c>
      <c r="C9879" s="219" t="s">
        <v>8023</v>
      </c>
      <c r="D9879" s="219" t="s">
        <v>8065</v>
      </c>
      <c r="E9879" s="219" t="s">
        <v>7712</v>
      </c>
      <c r="F9879" s="219" t="s">
        <v>6434</v>
      </c>
      <c r="G9879" s="219" t="s">
        <v>7760</v>
      </c>
      <c r="H9879" s="219" t="s">
        <v>5990</v>
      </c>
      <c r="I9879" s="220" t="s">
        <v>8667</v>
      </c>
      <c r="J9879" s="221">
        <v>3070</v>
      </c>
      <c r="K9879" s="221">
        <v>4</v>
      </c>
      <c r="L9879" s="221">
        <v>12280</v>
      </c>
    </row>
    <row r="9880" spans="1:12" s="167" customFormat="1">
      <c r="A9880" s="218" t="str">
        <f t="shared" si="65"/>
        <v>O221125058813일반상품</v>
      </c>
      <c r="B9880" s="219" t="s">
        <v>9520</v>
      </c>
      <c r="C9880" s="219" t="s">
        <v>8023</v>
      </c>
      <c r="D9880" s="219" t="s">
        <v>8065</v>
      </c>
      <c r="E9880" s="219" t="s">
        <v>7712</v>
      </c>
      <c r="F9880" s="219" t="s">
        <v>6434</v>
      </c>
      <c r="G9880" s="219" t="s">
        <v>7760</v>
      </c>
      <c r="H9880" s="219" t="s">
        <v>5990</v>
      </c>
      <c r="I9880" s="220" t="s">
        <v>8707</v>
      </c>
      <c r="J9880" s="221">
        <v>2220</v>
      </c>
      <c r="K9880" s="221">
        <v>1</v>
      </c>
      <c r="L9880" s="221">
        <v>2220</v>
      </c>
    </row>
    <row r="9881" spans="1:12" s="167" customFormat="1">
      <c r="A9881" s="218" t="str">
        <f t="shared" si="65"/>
        <v>O221125058813일반상품</v>
      </c>
      <c r="B9881" s="219" t="s">
        <v>9520</v>
      </c>
      <c r="C9881" s="219" t="s">
        <v>8023</v>
      </c>
      <c r="D9881" s="219" t="s">
        <v>8065</v>
      </c>
      <c r="E9881" s="219" t="s">
        <v>7712</v>
      </c>
      <c r="F9881" s="219" t="s">
        <v>6434</v>
      </c>
      <c r="G9881" s="219" t="s">
        <v>7760</v>
      </c>
      <c r="H9881" s="219" t="s">
        <v>5990</v>
      </c>
      <c r="I9881" s="220" t="s">
        <v>7220</v>
      </c>
      <c r="J9881" s="221">
        <v>670</v>
      </c>
      <c r="K9881" s="221">
        <v>1</v>
      </c>
      <c r="L9881" s="221">
        <v>670</v>
      </c>
    </row>
    <row r="9882" spans="1:12" s="167" customFormat="1">
      <c r="A9882" s="218" t="str">
        <f t="shared" si="65"/>
        <v>O221125058813일반상품</v>
      </c>
      <c r="B9882" s="219" t="s">
        <v>9520</v>
      </c>
      <c r="C9882" s="219" t="s">
        <v>8023</v>
      </c>
      <c r="D9882" s="219" t="s">
        <v>8065</v>
      </c>
      <c r="E9882" s="219" t="s">
        <v>7712</v>
      </c>
      <c r="F9882" s="219" t="s">
        <v>6434</v>
      </c>
      <c r="G9882" s="219" t="s">
        <v>7760</v>
      </c>
      <c r="H9882" s="219" t="s">
        <v>5990</v>
      </c>
      <c r="I9882" s="220" t="s">
        <v>8391</v>
      </c>
      <c r="J9882" s="221">
        <v>3890</v>
      </c>
      <c r="K9882" s="221">
        <v>1</v>
      </c>
      <c r="L9882" s="221">
        <v>3890</v>
      </c>
    </row>
    <row r="9883" spans="1:12" s="167" customFormat="1">
      <c r="A9883" s="218" t="str">
        <f t="shared" si="65"/>
        <v>O221125058813일반상품</v>
      </c>
      <c r="B9883" s="219" t="s">
        <v>9520</v>
      </c>
      <c r="C9883" s="219" t="s">
        <v>8023</v>
      </c>
      <c r="D9883" s="219" t="s">
        <v>8065</v>
      </c>
      <c r="E9883" s="219" t="s">
        <v>7712</v>
      </c>
      <c r="F9883" s="219" t="s">
        <v>6434</v>
      </c>
      <c r="G9883" s="219" t="s">
        <v>7760</v>
      </c>
      <c r="H9883" s="219" t="s">
        <v>5990</v>
      </c>
      <c r="I9883" s="220" t="s">
        <v>8820</v>
      </c>
      <c r="J9883" s="221">
        <v>15800</v>
      </c>
      <c r="K9883" s="221">
        <v>1</v>
      </c>
      <c r="L9883" s="221">
        <v>15800</v>
      </c>
    </row>
    <row r="9884" spans="1:12" s="167" customFormat="1">
      <c r="A9884" s="218" t="str">
        <f t="shared" si="65"/>
        <v>O221125058813일반상품</v>
      </c>
      <c r="B9884" s="219" t="s">
        <v>9520</v>
      </c>
      <c r="C9884" s="219" t="s">
        <v>8023</v>
      </c>
      <c r="D9884" s="219" t="s">
        <v>8065</v>
      </c>
      <c r="E9884" s="219" t="s">
        <v>7712</v>
      </c>
      <c r="F9884" s="219" t="s">
        <v>6434</v>
      </c>
      <c r="G9884" s="219" t="s">
        <v>7760</v>
      </c>
      <c r="H9884" s="219" t="s">
        <v>5990</v>
      </c>
      <c r="I9884" s="220" t="s">
        <v>7193</v>
      </c>
      <c r="J9884" s="221">
        <v>1900</v>
      </c>
      <c r="K9884" s="221">
        <v>5</v>
      </c>
      <c r="L9884" s="221">
        <v>9500</v>
      </c>
    </row>
    <row r="9885" spans="1:12" s="167" customFormat="1">
      <c r="A9885" s="218" t="str">
        <f t="shared" si="65"/>
        <v>O221125058813일반상품</v>
      </c>
      <c r="B9885" s="219" t="s">
        <v>9520</v>
      </c>
      <c r="C9885" s="219" t="s">
        <v>8023</v>
      </c>
      <c r="D9885" s="219" t="s">
        <v>8065</v>
      </c>
      <c r="E9885" s="219" t="s">
        <v>7712</v>
      </c>
      <c r="F9885" s="219" t="s">
        <v>6434</v>
      </c>
      <c r="G9885" s="219" t="s">
        <v>7760</v>
      </c>
      <c r="H9885" s="219" t="s">
        <v>5990</v>
      </c>
      <c r="I9885" s="220" t="s">
        <v>7206</v>
      </c>
      <c r="J9885" s="221">
        <v>4500</v>
      </c>
      <c r="K9885" s="221">
        <v>8</v>
      </c>
      <c r="L9885" s="221">
        <v>36000</v>
      </c>
    </row>
    <row r="9886" spans="1:12" s="167" customFormat="1">
      <c r="A9886" s="218" t="str">
        <f t="shared" si="65"/>
        <v>O221125058813일반상품</v>
      </c>
      <c r="B9886" s="219" t="s">
        <v>9520</v>
      </c>
      <c r="C9886" s="219" t="s">
        <v>8023</v>
      </c>
      <c r="D9886" s="219" t="s">
        <v>8065</v>
      </c>
      <c r="E9886" s="219" t="s">
        <v>7712</v>
      </c>
      <c r="F9886" s="219" t="s">
        <v>6434</v>
      </c>
      <c r="G9886" s="219" t="s">
        <v>7760</v>
      </c>
      <c r="H9886" s="219" t="s">
        <v>5990</v>
      </c>
      <c r="I9886" s="220" t="s">
        <v>7235</v>
      </c>
      <c r="J9886" s="221">
        <v>9240</v>
      </c>
      <c r="K9886" s="221">
        <v>2</v>
      </c>
      <c r="L9886" s="221">
        <v>18480</v>
      </c>
    </row>
    <row r="9887" spans="1:12" s="167" customFormat="1">
      <c r="A9887" s="218" t="str">
        <f t="shared" si="65"/>
        <v>O221125058813일반상품</v>
      </c>
      <c r="B9887" s="219" t="s">
        <v>9520</v>
      </c>
      <c r="C9887" s="219" t="s">
        <v>8023</v>
      </c>
      <c r="D9887" s="219" t="s">
        <v>8065</v>
      </c>
      <c r="E9887" s="219" t="s">
        <v>7712</v>
      </c>
      <c r="F9887" s="219" t="s">
        <v>6434</v>
      </c>
      <c r="G9887" s="219" t="s">
        <v>7760</v>
      </c>
      <c r="H9887" s="219" t="s">
        <v>5990</v>
      </c>
      <c r="I9887" s="220" t="s">
        <v>8650</v>
      </c>
      <c r="J9887" s="221">
        <v>2650</v>
      </c>
      <c r="K9887" s="221">
        <v>1</v>
      </c>
      <c r="L9887" s="221">
        <v>2650</v>
      </c>
    </row>
    <row r="9888" spans="1:12" s="167" customFormat="1">
      <c r="A9888" s="218" t="str">
        <f t="shared" si="65"/>
        <v>O221125058813일반상품</v>
      </c>
      <c r="B9888" s="219" t="s">
        <v>9520</v>
      </c>
      <c r="C9888" s="219" t="s">
        <v>8023</v>
      </c>
      <c r="D9888" s="219" t="s">
        <v>8065</v>
      </c>
      <c r="E9888" s="219" t="s">
        <v>7712</v>
      </c>
      <c r="F9888" s="219" t="s">
        <v>6434</v>
      </c>
      <c r="G9888" s="219" t="s">
        <v>7760</v>
      </c>
      <c r="H9888" s="219" t="s">
        <v>5990</v>
      </c>
      <c r="I9888" s="220" t="s">
        <v>8443</v>
      </c>
      <c r="J9888" s="221">
        <v>3450</v>
      </c>
      <c r="K9888" s="221">
        <v>1</v>
      </c>
      <c r="L9888" s="221">
        <v>3450</v>
      </c>
    </row>
    <row r="9889" spans="1:12" s="167" customFormat="1">
      <c r="A9889" s="218" t="str">
        <f t="shared" si="65"/>
        <v>O221125058813일반상품</v>
      </c>
      <c r="B9889" s="219" t="s">
        <v>9520</v>
      </c>
      <c r="C9889" s="219" t="s">
        <v>8023</v>
      </c>
      <c r="D9889" s="219" t="s">
        <v>8065</v>
      </c>
      <c r="E9889" s="219" t="s">
        <v>7712</v>
      </c>
      <c r="F9889" s="219" t="s">
        <v>6434</v>
      </c>
      <c r="G9889" s="219" t="s">
        <v>7760</v>
      </c>
      <c r="H9889" s="219" t="s">
        <v>5990</v>
      </c>
      <c r="I9889" s="220" t="s">
        <v>7230</v>
      </c>
      <c r="J9889" s="221">
        <v>3750</v>
      </c>
      <c r="K9889" s="221">
        <v>1</v>
      </c>
      <c r="L9889" s="221">
        <v>3750</v>
      </c>
    </row>
    <row r="9890" spans="1:12" s="167" customFormat="1">
      <c r="A9890" s="218" t="str">
        <f t="shared" si="65"/>
        <v>O221125058813일반상품</v>
      </c>
      <c r="B9890" s="219" t="s">
        <v>9520</v>
      </c>
      <c r="C9890" s="219" t="s">
        <v>8023</v>
      </c>
      <c r="D9890" s="219" t="s">
        <v>8065</v>
      </c>
      <c r="E9890" s="219" t="s">
        <v>7712</v>
      </c>
      <c r="F9890" s="219" t="s">
        <v>6434</v>
      </c>
      <c r="G9890" s="219" t="s">
        <v>7760</v>
      </c>
      <c r="H9890" s="219" t="s">
        <v>5990</v>
      </c>
      <c r="I9890" s="220" t="s">
        <v>7273</v>
      </c>
      <c r="J9890" s="221">
        <v>7200</v>
      </c>
      <c r="K9890" s="221">
        <v>1</v>
      </c>
      <c r="L9890" s="221">
        <v>7200</v>
      </c>
    </row>
    <row r="9891" spans="1:12" s="167" customFormat="1">
      <c r="A9891" s="218" t="str">
        <f t="shared" si="65"/>
        <v>O221125058813일반상품</v>
      </c>
      <c r="B9891" s="219" t="s">
        <v>9520</v>
      </c>
      <c r="C9891" s="219" t="s">
        <v>8023</v>
      </c>
      <c r="D9891" s="219" t="s">
        <v>8065</v>
      </c>
      <c r="E9891" s="219" t="s">
        <v>7712</v>
      </c>
      <c r="F9891" s="219" t="s">
        <v>6434</v>
      </c>
      <c r="G9891" s="219" t="s">
        <v>7760</v>
      </c>
      <c r="H9891" s="219" t="s">
        <v>5990</v>
      </c>
      <c r="I9891" s="220" t="s">
        <v>8651</v>
      </c>
      <c r="J9891" s="221">
        <v>7100</v>
      </c>
      <c r="K9891" s="221">
        <v>1</v>
      </c>
      <c r="L9891" s="221">
        <v>7100</v>
      </c>
    </row>
    <row r="9892" spans="1:12" s="167" customFormat="1">
      <c r="A9892" s="218" t="str">
        <f t="shared" si="65"/>
        <v>O221125058813일반상품</v>
      </c>
      <c r="B9892" s="219" t="s">
        <v>9520</v>
      </c>
      <c r="C9892" s="219" t="s">
        <v>8023</v>
      </c>
      <c r="D9892" s="219" t="s">
        <v>8065</v>
      </c>
      <c r="E9892" s="219" t="s">
        <v>7712</v>
      </c>
      <c r="F9892" s="219" t="s">
        <v>6434</v>
      </c>
      <c r="G9892" s="219" t="s">
        <v>7760</v>
      </c>
      <c r="H9892" s="219" t="s">
        <v>5990</v>
      </c>
      <c r="I9892" s="220" t="s">
        <v>8652</v>
      </c>
      <c r="J9892" s="221">
        <v>5550</v>
      </c>
      <c r="K9892" s="221">
        <v>1</v>
      </c>
      <c r="L9892" s="221">
        <v>5550</v>
      </c>
    </row>
    <row r="9893" spans="1:12" s="167" customFormat="1">
      <c r="A9893" s="218" t="str">
        <f t="shared" si="65"/>
        <v>O221125058813일반상품</v>
      </c>
      <c r="B9893" s="219" t="s">
        <v>9520</v>
      </c>
      <c r="C9893" s="219" t="s">
        <v>8023</v>
      </c>
      <c r="D9893" s="219" t="s">
        <v>8065</v>
      </c>
      <c r="E9893" s="219" t="s">
        <v>7712</v>
      </c>
      <c r="F9893" s="219" t="s">
        <v>6434</v>
      </c>
      <c r="G9893" s="219" t="s">
        <v>7760</v>
      </c>
      <c r="H9893" s="219" t="s">
        <v>5990</v>
      </c>
      <c r="I9893" s="220" t="s">
        <v>8070</v>
      </c>
      <c r="J9893" s="221">
        <v>5220</v>
      </c>
      <c r="K9893" s="221">
        <v>3</v>
      </c>
      <c r="L9893" s="221">
        <v>15660</v>
      </c>
    </row>
    <row r="9894" spans="1:12" s="167" customFormat="1">
      <c r="A9894" s="218" t="str">
        <f t="shared" si="65"/>
        <v>O221125058813일반상품</v>
      </c>
      <c r="B9894" s="219" t="s">
        <v>9520</v>
      </c>
      <c r="C9894" s="219" t="s">
        <v>8023</v>
      </c>
      <c r="D9894" s="219" t="s">
        <v>8065</v>
      </c>
      <c r="E9894" s="219" t="s">
        <v>7712</v>
      </c>
      <c r="F9894" s="219" t="s">
        <v>6434</v>
      </c>
      <c r="G9894" s="219" t="s">
        <v>7760</v>
      </c>
      <c r="H9894" s="219" t="s">
        <v>5990</v>
      </c>
      <c r="I9894" s="220" t="s">
        <v>8634</v>
      </c>
      <c r="J9894" s="221">
        <v>4700</v>
      </c>
      <c r="K9894" s="221">
        <v>1</v>
      </c>
      <c r="L9894" s="221">
        <v>4700</v>
      </c>
    </row>
    <row r="9895" spans="1:12" s="167" customFormat="1">
      <c r="A9895" s="218" t="str">
        <f t="shared" si="65"/>
        <v>O221125058813일반상품</v>
      </c>
      <c r="B9895" s="219" t="s">
        <v>9520</v>
      </c>
      <c r="C9895" s="219" t="s">
        <v>8023</v>
      </c>
      <c r="D9895" s="219" t="s">
        <v>8065</v>
      </c>
      <c r="E9895" s="219" t="s">
        <v>7712</v>
      </c>
      <c r="F9895" s="219" t="s">
        <v>6434</v>
      </c>
      <c r="G9895" s="219" t="s">
        <v>7760</v>
      </c>
      <c r="H9895" s="219" t="s">
        <v>5990</v>
      </c>
      <c r="I9895" s="220" t="s">
        <v>8405</v>
      </c>
      <c r="J9895" s="221">
        <v>11200</v>
      </c>
      <c r="K9895" s="221">
        <v>2</v>
      </c>
      <c r="L9895" s="221">
        <v>22400</v>
      </c>
    </row>
    <row r="9896" spans="1:12" s="167" customFormat="1">
      <c r="A9896" s="218" t="str">
        <f t="shared" si="65"/>
        <v>O221125058813일반상품</v>
      </c>
      <c r="B9896" s="219" t="s">
        <v>9520</v>
      </c>
      <c r="C9896" s="219" t="s">
        <v>8023</v>
      </c>
      <c r="D9896" s="219" t="s">
        <v>8065</v>
      </c>
      <c r="E9896" s="219" t="s">
        <v>7712</v>
      </c>
      <c r="F9896" s="219" t="s">
        <v>6434</v>
      </c>
      <c r="G9896" s="219" t="s">
        <v>7760</v>
      </c>
      <c r="H9896" s="219" t="s">
        <v>5990</v>
      </c>
      <c r="I9896" s="220" t="s">
        <v>8746</v>
      </c>
      <c r="J9896" s="221">
        <v>1000</v>
      </c>
      <c r="K9896" s="221">
        <v>1</v>
      </c>
      <c r="L9896" s="221">
        <v>1000</v>
      </c>
    </row>
    <row r="9897" spans="1:12" s="167" customFormat="1">
      <c r="A9897" s="218" t="str">
        <f t="shared" si="65"/>
        <v>O221125058813일반상품</v>
      </c>
      <c r="B9897" s="219" t="s">
        <v>9520</v>
      </c>
      <c r="C9897" s="219" t="s">
        <v>8023</v>
      </c>
      <c r="D9897" s="219" t="s">
        <v>8065</v>
      </c>
      <c r="E9897" s="219" t="s">
        <v>7712</v>
      </c>
      <c r="F9897" s="219" t="s">
        <v>6434</v>
      </c>
      <c r="G9897" s="219" t="s">
        <v>7760</v>
      </c>
      <c r="H9897" s="219" t="s">
        <v>5990</v>
      </c>
      <c r="I9897" s="220" t="s">
        <v>8393</v>
      </c>
      <c r="J9897" s="221">
        <v>5900</v>
      </c>
      <c r="K9897" s="221">
        <v>2</v>
      </c>
      <c r="L9897" s="221">
        <v>11800</v>
      </c>
    </row>
    <row r="9898" spans="1:12" s="167" customFormat="1">
      <c r="A9898" s="218" t="str">
        <f t="shared" si="65"/>
        <v>O221125058813일반상품</v>
      </c>
      <c r="B9898" s="219" t="s">
        <v>9520</v>
      </c>
      <c r="C9898" s="219" t="s">
        <v>8023</v>
      </c>
      <c r="D9898" s="219" t="s">
        <v>8065</v>
      </c>
      <c r="E9898" s="219" t="s">
        <v>7712</v>
      </c>
      <c r="F9898" s="219" t="s">
        <v>6434</v>
      </c>
      <c r="G9898" s="219" t="s">
        <v>7760</v>
      </c>
      <c r="H9898" s="219" t="s">
        <v>5990</v>
      </c>
      <c r="I9898" s="220" t="s">
        <v>8407</v>
      </c>
      <c r="J9898" s="221">
        <v>1380</v>
      </c>
      <c r="K9898" s="221">
        <v>1</v>
      </c>
      <c r="L9898" s="221">
        <v>1380</v>
      </c>
    </row>
    <row r="9899" spans="1:12" s="167" customFormat="1">
      <c r="A9899" s="218" t="str">
        <f t="shared" si="65"/>
        <v>O221125058813일반상품</v>
      </c>
      <c r="B9899" s="219" t="s">
        <v>9520</v>
      </c>
      <c r="C9899" s="219" t="s">
        <v>8023</v>
      </c>
      <c r="D9899" s="219" t="s">
        <v>8065</v>
      </c>
      <c r="E9899" s="219" t="s">
        <v>7712</v>
      </c>
      <c r="F9899" s="219" t="s">
        <v>6434</v>
      </c>
      <c r="G9899" s="219" t="s">
        <v>7760</v>
      </c>
      <c r="H9899" s="219" t="s">
        <v>5990</v>
      </c>
      <c r="I9899" s="220" t="s">
        <v>8032</v>
      </c>
      <c r="J9899" s="221">
        <v>8400</v>
      </c>
      <c r="K9899" s="221">
        <v>1</v>
      </c>
      <c r="L9899" s="221">
        <v>8400</v>
      </c>
    </row>
    <row r="9900" spans="1:12" s="167" customFormat="1">
      <c r="A9900" s="218" t="str">
        <f t="shared" si="65"/>
        <v>O221108058781도서</v>
      </c>
      <c r="B9900" s="219" t="s">
        <v>9399</v>
      </c>
      <c r="C9900" s="219" t="s">
        <v>8023</v>
      </c>
      <c r="D9900" s="219" t="s">
        <v>8065</v>
      </c>
      <c r="E9900" s="219" t="s">
        <v>6389</v>
      </c>
      <c r="F9900" s="219" t="s">
        <v>6394</v>
      </c>
      <c r="G9900" s="219" t="s">
        <v>7911</v>
      </c>
      <c r="H9900" s="219" t="s">
        <v>15</v>
      </c>
      <c r="I9900" s="220" t="s">
        <v>9744</v>
      </c>
      <c r="J9900" s="221">
        <v>10800</v>
      </c>
      <c r="K9900" s="221">
        <v>1</v>
      </c>
      <c r="L9900" s="221">
        <v>10800</v>
      </c>
    </row>
    <row r="9901" spans="1:12" s="167" customFormat="1">
      <c r="A9901" s="218" t="str">
        <f t="shared" si="65"/>
        <v>O221108058781도서</v>
      </c>
      <c r="B9901" s="219" t="s">
        <v>9399</v>
      </c>
      <c r="C9901" s="219" t="s">
        <v>8023</v>
      </c>
      <c r="D9901" s="219" t="s">
        <v>8065</v>
      </c>
      <c r="E9901" s="219" t="s">
        <v>6389</v>
      </c>
      <c r="F9901" s="219" t="s">
        <v>6394</v>
      </c>
      <c r="G9901" s="219" t="s">
        <v>7911</v>
      </c>
      <c r="H9901" s="219" t="s">
        <v>15</v>
      </c>
      <c r="I9901" s="220" t="s">
        <v>9745</v>
      </c>
      <c r="J9901" s="221">
        <v>12150</v>
      </c>
      <c r="K9901" s="221">
        <v>1</v>
      </c>
      <c r="L9901" s="221">
        <v>12150</v>
      </c>
    </row>
    <row r="9902" spans="1:12" s="167" customFormat="1">
      <c r="A9902" s="218" t="str">
        <f t="shared" si="65"/>
        <v>O221108058781도서</v>
      </c>
      <c r="B9902" s="219" t="s">
        <v>9399</v>
      </c>
      <c r="C9902" s="219" t="s">
        <v>8023</v>
      </c>
      <c r="D9902" s="219" t="s">
        <v>8065</v>
      </c>
      <c r="E9902" s="219" t="s">
        <v>6389</v>
      </c>
      <c r="F9902" s="219" t="s">
        <v>6394</v>
      </c>
      <c r="G9902" s="219" t="s">
        <v>7911</v>
      </c>
      <c r="H9902" s="219" t="s">
        <v>15</v>
      </c>
      <c r="I9902" s="220" t="s">
        <v>9746</v>
      </c>
      <c r="J9902" s="221">
        <v>7200</v>
      </c>
      <c r="K9902" s="221">
        <v>1</v>
      </c>
      <c r="L9902" s="221">
        <v>7200</v>
      </c>
    </row>
    <row r="9903" spans="1:12" s="167" customFormat="1">
      <c r="A9903" s="218" t="str">
        <f t="shared" si="65"/>
        <v>O221108058781도서</v>
      </c>
      <c r="B9903" s="219" t="s">
        <v>9399</v>
      </c>
      <c r="C9903" s="219" t="s">
        <v>8023</v>
      </c>
      <c r="D9903" s="219" t="s">
        <v>8065</v>
      </c>
      <c r="E9903" s="219" t="s">
        <v>6389</v>
      </c>
      <c r="F9903" s="219" t="s">
        <v>6394</v>
      </c>
      <c r="G9903" s="219" t="s">
        <v>7911</v>
      </c>
      <c r="H9903" s="219" t="s">
        <v>15</v>
      </c>
      <c r="I9903" s="220" t="s">
        <v>9747</v>
      </c>
      <c r="J9903" s="221">
        <v>30600</v>
      </c>
      <c r="K9903" s="221">
        <v>1</v>
      </c>
      <c r="L9903" s="221">
        <v>30600</v>
      </c>
    </row>
    <row r="9904" spans="1:12" s="167" customFormat="1">
      <c r="A9904" s="218" t="str">
        <f t="shared" si="65"/>
        <v>O221108058781도서</v>
      </c>
      <c r="B9904" s="219" t="s">
        <v>9399</v>
      </c>
      <c r="C9904" s="219" t="s">
        <v>8023</v>
      </c>
      <c r="D9904" s="219" t="s">
        <v>8065</v>
      </c>
      <c r="E9904" s="219" t="s">
        <v>6389</v>
      </c>
      <c r="F9904" s="219" t="s">
        <v>6394</v>
      </c>
      <c r="G9904" s="219" t="s">
        <v>7911</v>
      </c>
      <c r="H9904" s="219" t="s">
        <v>15</v>
      </c>
      <c r="I9904" s="220" t="s">
        <v>9748</v>
      </c>
      <c r="J9904" s="221">
        <v>14400</v>
      </c>
      <c r="K9904" s="221">
        <v>1</v>
      </c>
      <c r="L9904" s="221">
        <v>14400</v>
      </c>
    </row>
    <row r="9905" spans="1:12" s="167" customFormat="1">
      <c r="A9905" s="218" t="str">
        <f t="shared" si="65"/>
        <v>O221108058781도서</v>
      </c>
      <c r="B9905" s="219" t="s">
        <v>9399</v>
      </c>
      <c r="C9905" s="219" t="s">
        <v>8023</v>
      </c>
      <c r="D9905" s="219" t="s">
        <v>8065</v>
      </c>
      <c r="E9905" s="219" t="s">
        <v>6389</v>
      </c>
      <c r="F9905" s="219" t="s">
        <v>6394</v>
      </c>
      <c r="G9905" s="219" t="s">
        <v>7911</v>
      </c>
      <c r="H9905" s="219" t="s">
        <v>15</v>
      </c>
      <c r="I9905" s="220" t="s">
        <v>9749</v>
      </c>
      <c r="J9905" s="221">
        <v>15300</v>
      </c>
      <c r="K9905" s="221">
        <v>1</v>
      </c>
      <c r="L9905" s="221">
        <v>15300</v>
      </c>
    </row>
    <row r="9906" spans="1:12" s="167" customFormat="1">
      <c r="A9906" s="218" t="str">
        <f t="shared" si="65"/>
        <v>O221108058781도서</v>
      </c>
      <c r="B9906" s="219" t="s">
        <v>9399</v>
      </c>
      <c r="C9906" s="219" t="s">
        <v>8023</v>
      </c>
      <c r="D9906" s="219" t="s">
        <v>8065</v>
      </c>
      <c r="E9906" s="219" t="s">
        <v>6389</v>
      </c>
      <c r="F9906" s="219" t="s">
        <v>6394</v>
      </c>
      <c r="G9906" s="219" t="s">
        <v>7911</v>
      </c>
      <c r="H9906" s="219" t="s">
        <v>15</v>
      </c>
      <c r="I9906" s="220" t="s">
        <v>9750</v>
      </c>
      <c r="J9906" s="221">
        <v>11700</v>
      </c>
      <c r="K9906" s="221">
        <v>1</v>
      </c>
      <c r="L9906" s="221">
        <v>11700</v>
      </c>
    </row>
    <row r="9907" spans="1:12" s="167" customFormat="1">
      <c r="A9907" s="218" t="str">
        <f t="shared" si="65"/>
        <v>O221108058781도서</v>
      </c>
      <c r="B9907" s="219" t="s">
        <v>9399</v>
      </c>
      <c r="C9907" s="219" t="s">
        <v>8023</v>
      </c>
      <c r="D9907" s="219" t="s">
        <v>8065</v>
      </c>
      <c r="E9907" s="219" t="s">
        <v>6389</v>
      </c>
      <c r="F9907" s="219" t="s">
        <v>6394</v>
      </c>
      <c r="G9907" s="219" t="s">
        <v>7911</v>
      </c>
      <c r="H9907" s="219" t="s">
        <v>15</v>
      </c>
      <c r="I9907" s="220" t="s">
        <v>9751</v>
      </c>
      <c r="J9907" s="221">
        <v>7200</v>
      </c>
      <c r="K9907" s="221">
        <v>1</v>
      </c>
      <c r="L9907" s="221">
        <v>7200</v>
      </c>
    </row>
    <row r="9908" spans="1:12" s="167" customFormat="1">
      <c r="A9908" s="218" t="str">
        <f t="shared" si="65"/>
        <v>O221108058781도서</v>
      </c>
      <c r="B9908" s="219" t="s">
        <v>9399</v>
      </c>
      <c r="C9908" s="219" t="s">
        <v>8023</v>
      </c>
      <c r="D9908" s="219" t="s">
        <v>8065</v>
      </c>
      <c r="E9908" s="219" t="s">
        <v>6389</v>
      </c>
      <c r="F9908" s="219" t="s">
        <v>6394</v>
      </c>
      <c r="G9908" s="219" t="s">
        <v>7911</v>
      </c>
      <c r="H9908" s="219" t="s">
        <v>15</v>
      </c>
      <c r="I9908" s="220" t="s">
        <v>9752</v>
      </c>
      <c r="J9908" s="221">
        <v>8100</v>
      </c>
      <c r="K9908" s="221">
        <v>1</v>
      </c>
      <c r="L9908" s="221">
        <v>8100</v>
      </c>
    </row>
    <row r="9909" spans="1:12" s="167" customFormat="1">
      <c r="A9909" s="218" t="str">
        <f t="shared" si="65"/>
        <v>O221108058781도서</v>
      </c>
      <c r="B9909" s="219" t="s">
        <v>9399</v>
      </c>
      <c r="C9909" s="219" t="s">
        <v>8023</v>
      </c>
      <c r="D9909" s="219" t="s">
        <v>8065</v>
      </c>
      <c r="E9909" s="219" t="s">
        <v>6389</v>
      </c>
      <c r="F9909" s="219" t="s">
        <v>6394</v>
      </c>
      <c r="G9909" s="219" t="s">
        <v>7911</v>
      </c>
      <c r="H9909" s="219" t="s">
        <v>15</v>
      </c>
      <c r="I9909" s="220" t="s">
        <v>9753</v>
      </c>
      <c r="J9909" s="221">
        <v>14400</v>
      </c>
      <c r="K9909" s="221">
        <v>1</v>
      </c>
      <c r="L9909" s="221">
        <v>14400</v>
      </c>
    </row>
    <row r="9910" spans="1:12" s="167" customFormat="1">
      <c r="A9910" s="218" t="str">
        <f t="shared" si="65"/>
        <v>O221108058781도서</v>
      </c>
      <c r="B9910" s="219" t="s">
        <v>9399</v>
      </c>
      <c r="C9910" s="219" t="s">
        <v>8023</v>
      </c>
      <c r="D9910" s="219" t="s">
        <v>8065</v>
      </c>
      <c r="E9910" s="219" t="s">
        <v>6389</v>
      </c>
      <c r="F9910" s="219" t="s">
        <v>6394</v>
      </c>
      <c r="G9910" s="219" t="s">
        <v>7911</v>
      </c>
      <c r="H9910" s="219" t="s">
        <v>15</v>
      </c>
      <c r="I9910" s="220" t="s">
        <v>9754</v>
      </c>
      <c r="J9910" s="221">
        <v>14400</v>
      </c>
      <c r="K9910" s="221">
        <v>1</v>
      </c>
      <c r="L9910" s="221">
        <v>14400</v>
      </c>
    </row>
    <row r="9911" spans="1:12" s="167" customFormat="1">
      <c r="A9911" s="218" t="str">
        <f t="shared" si="65"/>
        <v>O221108058781도서</v>
      </c>
      <c r="B9911" s="219" t="s">
        <v>9399</v>
      </c>
      <c r="C9911" s="219" t="s">
        <v>8023</v>
      </c>
      <c r="D9911" s="219" t="s">
        <v>8065</v>
      </c>
      <c r="E9911" s="219" t="s">
        <v>6389</v>
      </c>
      <c r="F9911" s="219" t="s">
        <v>6394</v>
      </c>
      <c r="G9911" s="219" t="s">
        <v>7911</v>
      </c>
      <c r="H9911" s="219" t="s">
        <v>15</v>
      </c>
      <c r="I9911" s="220" t="s">
        <v>9755</v>
      </c>
      <c r="J9911" s="221">
        <v>14400</v>
      </c>
      <c r="K9911" s="221">
        <v>1</v>
      </c>
      <c r="L9911" s="221">
        <v>14400</v>
      </c>
    </row>
    <row r="9912" spans="1:12" s="167" customFormat="1">
      <c r="A9912" s="218" t="str">
        <f t="shared" si="65"/>
        <v>O221108058781도서</v>
      </c>
      <c r="B9912" s="219" t="s">
        <v>9399</v>
      </c>
      <c r="C9912" s="219" t="s">
        <v>8023</v>
      </c>
      <c r="D9912" s="219" t="s">
        <v>8065</v>
      </c>
      <c r="E9912" s="219" t="s">
        <v>6389</v>
      </c>
      <c r="F9912" s="219" t="s">
        <v>6394</v>
      </c>
      <c r="G9912" s="219" t="s">
        <v>7911</v>
      </c>
      <c r="H9912" s="219" t="s">
        <v>15</v>
      </c>
      <c r="I9912" s="220" t="s">
        <v>9756</v>
      </c>
      <c r="J9912" s="221">
        <v>11700</v>
      </c>
      <c r="K9912" s="221">
        <v>1</v>
      </c>
      <c r="L9912" s="221">
        <v>11700</v>
      </c>
    </row>
    <row r="9913" spans="1:12" s="167" customFormat="1">
      <c r="A9913" s="218" t="str">
        <f t="shared" si="65"/>
        <v>O221108058781도서</v>
      </c>
      <c r="B9913" s="219" t="s">
        <v>9399</v>
      </c>
      <c r="C9913" s="219" t="s">
        <v>8023</v>
      </c>
      <c r="D9913" s="219" t="s">
        <v>8065</v>
      </c>
      <c r="E9913" s="219" t="s">
        <v>6389</v>
      </c>
      <c r="F9913" s="219" t="s">
        <v>6394</v>
      </c>
      <c r="G9913" s="219" t="s">
        <v>7911</v>
      </c>
      <c r="H9913" s="219" t="s">
        <v>15</v>
      </c>
      <c r="I9913" s="220" t="s">
        <v>9757</v>
      </c>
      <c r="J9913" s="221">
        <v>12150</v>
      </c>
      <c r="K9913" s="221">
        <v>1</v>
      </c>
      <c r="L9913" s="221">
        <v>12150</v>
      </c>
    </row>
    <row r="9914" spans="1:12" s="167" customFormat="1">
      <c r="A9914" s="218" t="str">
        <f t="shared" si="65"/>
        <v>O221108058781도서</v>
      </c>
      <c r="B9914" s="219" t="s">
        <v>9399</v>
      </c>
      <c r="C9914" s="219" t="s">
        <v>8023</v>
      </c>
      <c r="D9914" s="219" t="s">
        <v>8065</v>
      </c>
      <c r="E9914" s="219" t="s">
        <v>6389</v>
      </c>
      <c r="F9914" s="219" t="s">
        <v>6394</v>
      </c>
      <c r="G9914" s="219" t="s">
        <v>7911</v>
      </c>
      <c r="H9914" s="219" t="s">
        <v>15</v>
      </c>
      <c r="I9914" s="220" t="s">
        <v>9758</v>
      </c>
      <c r="J9914" s="221">
        <v>14400</v>
      </c>
      <c r="K9914" s="221">
        <v>1</v>
      </c>
      <c r="L9914" s="221">
        <v>14400</v>
      </c>
    </row>
    <row r="9915" spans="1:12" s="167" customFormat="1">
      <c r="A9915" s="218" t="str">
        <f t="shared" si="65"/>
        <v>O221108058781도서</v>
      </c>
      <c r="B9915" s="219" t="s">
        <v>9399</v>
      </c>
      <c r="C9915" s="219" t="s">
        <v>8023</v>
      </c>
      <c r="D9915" s="219" t="s">
        <v>8065</v>
      </c>
      <c r="E9915" s="219" t="s">
        <v>6389</v>
      </c>
      <c r="F9915" s="219" t="s">
        <v>6394</v>
      </c>
      <c r="G9915" s="219" t="s">
        <v>7911</v>
      </c>
      <c r="H9915" s="219" t="s">
        <v>15</v>
      </c>
      <c r="I9915" s="220" t="s">
        <v>9759</v>
      </c>
      <c r="J9915" s="221">
        <v>15300</v>
      </c>
      <c r="K9915" s="221">
        <v>1</v>
      </c>
      <c r="L9915" s="221">
        <v>15300</v>
      </c>
    </row>
    <row r="9916" spans="1:12" s="167" customFormat="1">
      <c r="A9916" s="218" t="str">
        <f t="shared" si="65"/>
        <v>O221108058781도서</v>
      </c>
      <c r="B9916" s="219" t="s">
        <v>9399</v>
      </c>
      <c r="C9916" s="219" t="s">
        <v>8023</v>
      </c>
      <c r="D9916" s="219" t="s">
        <v>8065</v>
      </c>
      <c r="E9916" s="219" t="s">
        <v>6389</v>
      </c>
      <c r="F9916" s="219" t="s">
        <v>6394</v>
      </c>
      <c r="G9916" s="219" t="s">
        <v>7911</v>
      </c>
      <c r="H9916" s="219" t="s">
        <v>15</v>
      </c>
      <c r="I9916" s="220" t="s">
        <v>9760</v>
      </c>
      <c r="J9916" s="221">
        <v>17100</v>
      </c>
      <c r="K9916" s="221">
        <v>1</v>
      </c>
      <c r="L9916" s="221">
        <v>17100</v>
      </c>
    </row>
    <row r="9917" spans="1:12" s="167" customFormat="1">
      <c r="A9917" s="218" t="str">
        <f t="shared" si="65"/>
        <v>O221108058781도서</v>
      </c>
      <c r="B9917" s="219" t="s">
        <v>9399</v>
      </c>
      <c r="C9917" s="219" t="s">
        <v>8023</v>
      </c>
      <c r="D9917" s="219" t="s">
        <v>8065</v>
      </c>
      <c r="E9917" s="219" t="s">
        <v>6389</v>
      </c>
      <c r="F9917" s="219" t="s">
        <v>6394</v>
      </c>
      <c r="G9917" s="219" t="s">
        <v>7911</v>
      </c>
      <c r="H9917" s="219" t="s">
        <v>15</v>
      </c>
      <c r="I9917" s="220" t="s">
        <v>9761</v>
      </c>
      <c r="J9917" s="221">
        <v>10800</v>
      </c>
      <c r="K9917" s="221">
        <v>1</v>
      </c>
      <c r="L9917" s="221">
        <v>10800</v>
      </c>
    </row>
    <row r="9918" spans="1:12" s="167" customFormat="1">
      <c r="A9918" s="218" t="str">
        <f t="shared" si="65"/>
        <v>O221108058781도서</v>
      </c>
      <c r="B9918" s="219" t="s">
        <v>9399</v>
      </c>
      <c r="C9918" s="219" t="s">
        <v>8023</v>
      </c>
      <c r="D9918" s="219" t="s">
        <v>8065</v>
      </c>
      <c r="E9918" s="219" t="s">
        <v>6389</v>
      </c>
      <c r="F9918" s="219" t="s">
        <v>6394</v>
      </c>
      <c r="G9918" s="219" t="s">
        <v>7911</v>
      </c>
      <c r="H9918" s="219" t="s">
        <v>15</v>
      </c>
      <c r="I9918" s="220" t="s">
        <v>9762</v>
      </c>
      <c r="J9918" s="221">
        <v>10800</v>
      </c>
      <c r="K9918" s="221">
        <v>1</v>
      </c>
      <c r="L9918" s="221">
        <v>10800</v>
      </c>
    </row>
    <row r="9919" spans="1:12" s="167" customFormat="1">
      <c r="A9919" s="218" t="str">
        <f t="shared" si="65"/>
        <v>O221108058781도서</v>
      </c>
      <c r="B9919" s="219" t="s">
        <v>9399</v>
      </c>
      <c r="C9919" s="219" t="s">
        <v>8023</v>
      </c>
      <c r="D9919" s="219" t="s">
        <v>8065</v>
      </c>
      <c r="E9919" s="219" t="s">
        <v>6389</v>
      </c>
      <c r="F9919" s="219" t="s">
        <v>6394</v>
      </c>
      <c r="G9919" s="219" t="s">
        <v>7911</v>
      </c>
      <c r="H9919" s="219" t="s">
        <v>15</v>
      </c>
      <c r="I9919" s="220" t="s">
        <v>9763</v>
      </c>
      <c r="J9919" s="221">
        <v>11700</v>
      </c>
      <c r="K9919" s="221">
        <v>1</v>
      </c>
      <c r="L9919" s="221">
        <v>11700</v>
      </c>
    </row>
    <row r="9920" spans="1:12" s="167" customFormat="1">
      <c r="A9920" s="218" t="str">
        <f t="shared" si="65"/>
        <v>O221108058781도서</v>
      </c>
      <c r="B9920" s="219" t="s">
        <v>9399</v>
      </c>
      <c r="C9920" s="219" t="s">
        <v>8023</v>
      </c>
      <c r="D9920" s="219" t="s">
        <v>8065</v>
      </c>
      <c r="E9920" s="219" t="s">
        <v>6389</v>
      </c>
      <c r="F9920" s="219" t="s">
        <v>6394</v>
      </c>
      <c r="G9920" s="219" t="s">
        <v>7911</v>
      </c>
      <c r="H9920" s="219" t="s">
        <v>15</v>
      </c>
      <c r="I9920" s="220" t="s">
        <v>9764</v>
      </c>
      <c r="J9920" s="221">
        <v>19800</v>
      </c>
      <c r="K9920" s="221">
        <v>1</v>
      </c>
      <c r="L9920" s="221">
        <v>19800</v>
      </c>
    </row>
    <row r="9921" spans="1:12" s="167" customFormat="1">
      <c r="A9921" s="218" t="str">
        <f t="shared" si="65"/>
        <v>O221108058781도서</v>
      </c>
      <c r="B9921" s="219" t="s">
        <v>9399</v>
      </c>
      <c r="C9921" s="219" t="s">
        <v>8023</v>
      </c>
      <c r="D9921" s="219" t="s">
        <v>8065</v>
      </c>
      <c r="E9921" s="219" t="s">
        <v>6389</v>
      </c>
      <c r="F9921" s="219" t="s">
        <v>6394</v>
      </c>
      <c r="G9921" s="219" t="s">
        <v>7911</v>
      </c>
      <c r="H9921" s="219" t="s">
        <v>15</v>
      </c>
      <c r="I9921" s="220" t="s">
        <v>9765</v>
      </c>
      <c r="J9921" s="221">
        <v>13410</v>
      </c>
      <c r="K9921" s="221">
        <v>1</v>
      </c>
      <c r="L9921" s="221">
        <v>13410</v>
      </c>
    </row>
    <row r="9922" spans="1:12" s="167" customFormat="1">
      <c r="A9922" s="218" t="str">
        <f t="shared" si="65"/>
        <v>O221108058772도서</v>
      </c>
      <c r="B9922" s="219" t="s">
        <v>9403</v>
      </c>
      <c r="C9922" s="219" t="s">
        <v>8023</v>
      </c>
      <c r="D9922" s="219" t="s">
        <v>8065</v>
      </c>
      <c r="E9922" s="219" t="s">
        <v>6390</v>
      </c>
      <c r="F9922" s="219" t="s">
        <v>7720</v>
      </c>
      <c r="G9922" s="219" t="s">
        <v>9522</v>
      </c>
      <c r="H9922" s="219" t="s">
        <v>15</v>
      </c>
      <c r="I9922" s="220" t="s">
        <v>9766</v>
      </c>
      <c r="J9922" s="221">
        <v>11700</v>
      </c>
      <c r="K9922" s="221">
        <v>1</v>
      </c>
      <c r="L9922" s="221">
        <v>11700</v>
      </c>
    </row>
    <row r="9923" spans="1:12" s="167" customFormat="1">
      <c r="A9923" s="218" t="str">
        <f t="shared" si="65"/>
        <v>O221108058772도서</v>
      </c>
      <c r="B9923" s="219" t="s">
        <v>9403</v>
      </c>
      <c r="C9923" s="219" t="s">
        <v>8023</v>
      </c>
      <c r="D9923" s="219" t="s">
        <v>8065</v>
      </c>
      <c r="E9923" s="219" t="s">
        <v>6390</v>
      </c>
      <c r="F9923" s="219" t="s">
        <v>7720</v>
      </c>
      <c r="G9923" s="219" t="s">
        <v>9522</v>
      </c>
      <c r="H9923" s="219" t="s">
        <v>15</v>
      </c>
      <c r="I9923" s="220" t="s">
        <v>9158</v>
      </c>
      <c r="J9923" s="221">
        <v>12600</v>
      </c>
      <c r="K9923" s="221">
        <v>1</v>
      </c>
      <c r="L9923" s="221">
        <v>12600</v>
      </c>
    </row>
    <row r="9924" spans="1:12" s="167" customFormat="1">
      <c r="A9924" s="218" t="str">
        <f t="shared" si="65"/>
        <v>O221108058772도서</v>
      </c>
      <c r="B9924" s="219" t="s">
        <v>9403</v>
      </c>
      <c r="C9924" s="219" t="s">
        <v>8023</v>
      </c>
      <c r="D9924" s="219" t="s">
        <v>8065</v>
      </c>
      <c r="E9924" s="219" t="s">
        <v>6390</v>
      </c>
      <c r="F9924" s="219" t="s">
        <v>7720</v>
      </c>
      <c r="G9924" s="219" t="s">
        <v>9522</v>
      </c>
      <c r="H9924" s="219" t="s">
        <v>15</v>
      </c>
      <c r="I9924" s="220" t="s">
        <v>9279</v>
      </c>
      <c r="J9924" s="221">
        <v>14850</v>
      </c>
      <c r="K9924" s="221">
        <v>1</v>
      </c>
      <c r="L9924" s="221">
        <v>14850</v>
      </c>
    </row>
    <row r="9925" spans="1:12" s="167" customFormat="1">
      <c r="A9925" s="218" t="str">
        <f t="shared" si="65"/>
        <v>O221108058771도서</v>
      </c>
      <c r="B9925" s="219" t="s">
        <v>9404</v>
      </c>
      <c r="C9925" s="219" t="s">
        <v>8023</v>
      </c>
      <c r="D9925" s="219" t="s">
        <v>8065</v>
      </c>
      <c r="E9925" s="219" t="s">
        <v>7705</v>
      </c>
      <c r="F9925" s="219" t="s">
        <v>6439</v>
      </c>
      <c r="G9925" s="219" t="s">
        <v>7946</v>
      </c>
      <c r="H9925" s="219" t="s">
        <v>15</v>
      </c>
      <c r="I9925" s="220" t="s">
        <v>9767</v>
      </c>
      <c r="J9925" s="221">
        <v>18000</v>
      </c>
      <c r="K9925" s="221">
        <v>1</v>
      </c>
      <c r="L9925" s="221">
        <v>18000</v>
      </c>
    </row>
    <row r="9926" spans="1:12" s="167" customFormat="1">
      <c r="A9926" s="218" t="str">
        <f t="shared" si="65"/>
        <v>O221108058771도서</v>
      </c>
      <c r="B9926" s="219" t="s">
        <v>9404</v>
      </c>
      <c r="C9926" s="219" t="s">
        <v>8023</v>
      </c>
      <c r="D9926" s="219" t="s">
        <v>8065</v>
      </c>
      <c r="E9926" s="219" t="s">
        <v>7705</v>
      </c>
      <c r="F9926" s="219" t="s">
        <v>6439</v>
      </c>
      <c r="G9926" s="219" t="s">
        <v>7946</v>
      </c>
      <c r="H9926" s="219" t="s">
        <v>15</v>
      </c>
      <c r="I9926" s="220" t="s">
        <v>9768</v>
      </c>
      <c r="J9926" s="221">
        <v>14220</v>
      </c>
      <c r="K9926" s="221">
        <v>1</v>
      </c>
      <c r="L9926" s="221">
        <v>14220</v>
      </c>
    </row>
    <row r="9927" spans="1:12" s="167" customFormat="1">
      <c r="A9927" s="218" t="str">
        <f t="shared" si="65"/>
        <v>O221108058771도서</v>
      </c>
      <c r="B9927" s="219" t="s">
        <v>9404</v>
      </c>
      <c r="C9927" s="219" t="s">
        <v>8023</v>
      </c>
      <c r="D9927" s="219" t="s">
        <v>8065</v>
      </c>
      <c r="E9927" s="219" t="s">
        <v>7705</v>
      </c>
      <c r="F9927" s="219" t="s">
        <v>6439</v>
      </c>
      <c r="G9927" s="219" t="s">
        <v>7946</v>
      </c>
      <c r="H9927" s="219" t="s">
        <v>15</v>
      </c>
      <c r="I9927" s="220" t="s">
        <v>9769</v>
      </c>
      <c r="J9927" s="221">
        <v>13500</v>
      </c>
      <c r="K9927" s="221">
        <v>1</v>
      </c>
      <c r="L9927" s="221">
        <v>13500</v>
      </c>
    </row>
    <row r="9928" spans="1:12" s="167" customFormat="1">
      <c r="A9928" s="218" t="str">
        <f t="shared" si="65"/>
        <v>O221108058768도서</v>
      </c>
      <c r="B9928" s="219" t="s">
        <v>9743</v>
      </c>
      <c r="C9928" s="219" t="s">
        <v>8023</v>
      </c>
      <c r="D9928" s="219" t="s">
        <v>8065</v>
      </c>
      <c r="E9928" s="219" t="s">
        <v>6390</v>
      </c>
      <c r="F9928" s="219" t="s">
        <v>8019</v>
      </c>
      <c r="G9928" s="219" t="s">
        <v>8020</v>
      </c>
      <c r="H9928" s="219" t="s">
        <v>15</v>
      </c>
      <c r="I9928" s="220" t="s">
        <v>9770</v>
      </c>
      <c r="J9928" s="221">
        <v>8550</v>
      </c>
      <c r="K9928" s="221">
        <v>1</v>
      </c>
      <c r="L9928" s="221">
        <v>8550</v>
      </c>
    </row>
    <row r="9929" spans="1:12" s="167" customFormat="1">
      <c r="A9929" s="218" t="str">
        <f t="shared" si="65"/>
        <v>O221108058768도서</v>
      </c>
      <c r="B9929" s="219" t="s">
        <v>9743</v>
      </c>
      <c r="C9929" s="219" t="s">
        <v>8023</v>
      </c>
      <c r="D9929" s="219" t="s">
        <v>8065</v>
      </c>
      <c r="E9929" s="219" t="s">
        <v>6390</v>
      </c>
      <c r="F9929" s="219" t="s">
        <v>8019</v>
      </c>
      <c r="G9929" s="219" t="s">
        <v>8020</v>
      </c>
      <c r="H9929" s="219" t="s">
        <v>15</v>
      </c>
      <c r="I9929" s="220" t="s">
        <v>9771</v>
      </c>
      <c r="J9929" s="221">
        <v>8550</v>
      </c>
      <c r="K9929" s="221">
        <v>1</v>
      </c>
      <c r="L9929" s="221">
        <v>8550</v>
      </c>
    </row>
    <row r="9930" spans="1:12" s="167" customFormat="1">
      <c r="A9930" s="218" t="str">
        <f t="shared" si="65"/>
        <v>O221108058768도서</v>
      </c>
      <c r="B9930" s="219" t="s">
        <v>9743</v>
      </c>
      <c r="C9930" s="219" t="s">
        <v>8023</v>
      </c>
      <c r="D9930" s="219" t="s">
        <v>8065</v>
      </c>
      <c r="E9930" s="219" t="s">
        <v>6390</v>
      </c>
      <c r="F9930" s="219" t="s">
        <v>8019</v>
      </c>
      <c r="G9930" s="219" t="s">
        <v>8020</v>
      </c>
      <c r="H9930" s="219" t="s">
        <v>15</v>
      </c>
      <c r="I9930" s="220" t="s">
        <v>9772</v>
      </c>
      <c r="J9930" s="221">
        <v>8550</v>
      </c>
      <c r="K9930" s="221">
        <v>1</v>
      </c>
      <c r="L9930" s="221">
        <v>8550</v>
      </c>
    </row>
    <row r="9931" spans="1:12" s="167" customFormat="1">
      <c r="A9931" s="218" t="str">
        <f t="shared" si="65"/>
        <v>O221108058768도서</v>
      </c>
      <c r="B9931" s="219" t="s">
        <v>9743</v>
      </c>
      <c r="C9931" s="219" t="s">
        <v>8023</v>
      </c>
      <c r="D9931" s="219" t="s">
        <v>8065</v>
      </c>
      <c r="E9931" s="219" t="s">
        <v>6390</v>
      </c>
      <c r="F9931" s="219" t="s">
        <v>8019</v>
      </c>
      <c r="G9931" s="219" t="s">
        <v>8020</v>
      </c>
      <c r="H9931" s="219" t="s">
        <v>15</v>
      </c>
      <c r="I9931" s="220" t="s">
        <v>9773</v>
      </c>
      <c r="J9931" s="221">
        <v>8550</v>
      </c>
      <c r="K9931" s="221">
        <v>1</v>
      </c>
      <c r="L9931" s="221">
        <v>8550</v>
      </c>
    </row>
    <row r="9932" spans="1:12" s="167" customFormat="1">
      <c r="A9932" s="218" t="str">
        <f t="shared" si="65"/>
        <v>O221108058768도서</v>
      </c>
      <c r="B9932" s="219" t="s">
        <v>9743</v>
      </c>
      <c r="C9932" s="219" t="s">
        <v>8023</v>
      </c>
      <c r="D9932" s="219" t="s">
        <v>8065</v>
      </c>
      <c r="E9932" s="219" t="s">
        <v>6390</v>
      </c>
      <c r="F9932" s="219" t="s">
        <v>8019</v>
      </c>
      <c r="G9932" s="219" t="s">
        <v>8020</v>
      </c>
      <c r="H9932" s="219" t="s">
        <v>15</v>
      </c>
      <c r="I9932" s="220" t="s">
        <v>9774</v>
      </c>
      <c r="J9932" s="221">
        <v>13500</v>
      </c>
      <c r="K9932" s="221">
        <v>1</v>
      </c>
      <c r="L9932" s="221">
        <v>13500</v>
      </c>
    </row>
    <row r="9933" spans="1:12" s="167" customFormat="1">
      <c r="A9933" s="218" t="str">
        <f t="shared" si="65"/>
        <v>O221108058768도서</v>
      </c>
      <c r="B9933" s="219" t="s">
        <v>9743</v>
      </c>
      <c r="C9933" s="219" t="s">
        <v>8023</v>
      </c>
      <c r="D9933" s="219" t="s">
        <v>8065</v>
      </c>
      <c r="E9933" s="219" t="s">
        <v>6390</v>
      </c>
      <c r="F9933" s="219" t="s">
        <v>8019</v>
      </c>
      <c r="G9933" s="219" t="s">
        <v>8020</v>
      </c>
      <c r="H9933" s="219" t="s">
        <v>15</v>
      </c>
      <c r="I9933" s="220" t="s">
        <v>9775</v>
      </c>
      <c r="J9933" s="221">
        <v>13500</v>
      </c>
      <c r="K9933" s="221">
        <v>1</v>
      </c>
      <c r="L9933" s="221">
        <v>13500</v>
      </c>
    </row>
    <row r="9934" spans="1:12" s="167" customFormat="1">
      <c r="A9934" s="218" t="str">
        <f t="shared" si="65"/>
        <v>O221108058768도서</v>
      </c>
      <c r="B9934" s="219" t="s">
        <v>9743</v>
      </c>
      <c r="C9934" s="219" t="s">
        <v>8023</v>
      </c>
      <c r="D9934" s="219" t="s">
        <v>8065</v>
      </c>
      <c r="E9934" s="219" t="s">
        <v>6390</v>
      </c>
      <c r="F9934" s="219" t="s">
        <v>8019</v>
      </c>
      <c r="G9934" s="219" t="s">
        <v>8020</v>
      </c>
      <c r="H9934" s="219" t="s">
        <v>15</v>
      </c>
      <c r="I9934" s="220" t="s">
        <v>9776</v>
      </c>
      <c r="J9934" s="221">
        <v>13500</v>
      </c>
      <c r="K9934" s="221">
        <v>1</v>
      </c>
      <c r="L9934" s="221">
        <v>13500</v>
      </c>
    </row>
    <row r="9935" spans="1:12" s="167" customFormat="1">
      <c r="A9935" s="218" t="str">
        <f t="shared" si="65"/>
        <v>O221108058768도서</v>
      </c>
      <c r="B9935" s="219" t="s">
        <v>9743</v>
      </c>
      <c r="C9935" s="219" t="s">
        <v>8023</v>
      </c>
      <c r="D9935" s="219" t="s">
        <v>8065</v>
      </c>
      <c r="E9935" s="219" t="s">
        <v>6390</v>
      </c>
      <c r="F9935" s="219" t="s">
        <v>8019</v>
      </c>
      <c r="G9935" s="219" t="s">
        <v>8020</v>
      </c>
      <c r="H9935" s="219" t="s">
        <v>15</v>
      </c>
      <c r="I9935" s="220" t="s">
        <v>9777</v>
      </c>
      <c r="J9935" s="221">
        <v>13500</v>
      </c>
      <c r="K9935" s="221">
        <v>1</v>
      </c>
      <c r="L9935" s="221">
        <v>13500</v>
      </c>
    </row>
    <row r="9936" spans="1:12" s="167" customFormat="1">
      <c r="A9936" s="218" t="str">
        <f t="shared" si="65"/>
        <v>O221108058768도서</v>
      </c>
      <c r="B9936" s="219" t="s">
        <v>9743</v>
      </c>
      <c r="C9936" s="219" t="s">
        <v>8023</v>
      </c>
      <c r="D9936" s="219" t="s">
        <v>8065</v>
      </c>
      <c r="E9936" s="219" t="s">
        <v>6390</v>
      </c>
      <c r="F9936" s="219" t="s">
        <v>8019</v>
      </c>
      <c r="G9936" s="219" t="s">
        <v>8020</v>
      </c>
      <c r="H9936" s="219" t="s">
        <v>15</v>
      </c>
      <c r="I9936" s="220" t="s">
        <v>9778</v>
      </c>
      <c r="J9936" s="221">
        <v>9450</v>
      </c>
      <c r="K9936" s="221">
        <v>1</v>
      </c>
      <c r="L9936" s="221">
        <v>9450</v>
      </c>
    </row>
    <row r="9937" spans="1:12" s="167" customFormat="1">
      <c r="A9937" s="218" t="str">
        <f t="shared" si="65"/>
        <v>O221108058768도서</v>
      </c>
      <c r="B9937" s="219" t="s">
        <v>9743</v>
      </c>
      <c r="C9937" s="219" t="s">
        <v>8023</v>
      </c>
      <c r="D9937" s="219" t="s">
        <v>8065</v>
      </c>
      <c r="E9937" s="219" t="s">
        <v>6390</v>
      </c>
      <c r="F9937" s="219" t="s">
        <v>8019</v>
      </c>
      <c r="G9937" s="219" t="s">
        <v>8020</v>
      </c>
      <c r="H9937" s="219" t="s">
        <v>15</v>
      </c>
      <c r="I9937" s="220" t="s">
        <v>9779</v>
      </c>
      <c r="J9937" s="221">
        <v>9450</v>
      </c>
      <c r="K9937" s="221">
        <v>1</v>
      </c>
      <c r="L9937" s="221">
        <v>9450</v>
      </c>
    </row>
    <row r="9938" spans="1:12" s="167" customFormat="1">
      <c r="A9938" s="218" t="str">
        <f t="shared" si="65"/>
        <v>O221108058768도서</v>
      </c>
      <c r="B9938" s="219" t="s">
        <v>9743</v>
      </c>
      <c r="C9938" s="219" t="s">
        <v>8023</v>
      </c>
      <c r="D9938" s="219" t="s">
        <v>8065</v>
      </c>
      <c r="E9938" s="219" t="s">
        <v>6390</v>
      </c>
      <c r="F9938" s="219" t="s">
        <v>8019</v>
      </c>
      <c r="G9938" s="219" t="s">
        <v>8020</v>
      </c>
      <c r="H9938" s="219" t="s">
        <v>15</v>
      </c>
      <c r="I9938" s="220" t="s">
        <v>9780</v>
      </c>
      <c r="J9938" s="221">
        <v>9000</v>
      </c>
      <c r="K9938" s="221">
        <v>1</v>
      </c>
      <c r="L9938" s="221">
        <v>9000</v>
      </c>
    </row>
    <row r="9939" spans="1:12" s="167" customFormat="1">
      <c r="A9939" s="218" t="str">
        <f t="shared" si="65"/>
        <v>O221108058768도서</v>
      </c>
      <c r="B9939" s="219" t="s">
        <v>9743</v>
      </c>
      <c r="C9939" s="219" t="s">
        <v>8023</v>
      </c>
      <c r="D9939" s="219" t="s">
        <v>8065</v>
      </c>
      <c r="E9939" s="219" t="s">
        <v>6390</v>
      </c>
      <c r="F9939" s="219" t="s">
        <v>8019</v>
      </c>
      <c r="G9939" s="219" t="s">
        <v>8020</v>
      </c>
      <c r="H9939" s="219" t="s">
        <v>15</v>
      </c>
      <c r="I9939" s="220" t="s">
        <v>9781</v>
      </c>
      <c r="J9939" s="221">
        <v>9000</v>
      </c>
      <c r="K9939" s="221">
        <v>1</v>
      </c>
      <c r="L9939" s="221">
        <v>9000</v>
      </c>
    </row>
    <row r="9940" spans="1:12" s="167" customFormat="1">
      <c r="A9940" s="218" t="str">
        <f t="shared" si="65"/>
        <v>O221108058768도서</v>
      </c>
      <c r="B9940" s="219" t="s">
        <v>9743</v>
      </c>
      <c r="C9940" s="219" t="s">
        <v>8023</v>
      </c>
      <c r="D9940" s="219" t="s">
        <v>8065</v>
      </c>
      <c r="E9940" s="219" t="s">
        <v>6390</v>
      </c>
      <c r="F9940" s="219" t="s">
        <v>8019</v>
      </c>
      <c r="G9940" s="219" t="s">
        <v>8020</v>
      </c>
      <c r="H9940" s="219" t="s">
        <v>15</v>
      </c>
      <c r="I9940" s="220" t="s">
        <v>9782</v>
      </c>
      <c r="J9940" s="221">
        <v>9000</v>
      </c>
      <c r="K9940" s="221">
        <v>1</v>
      </c>
      <c r="L9940" s="221">
        <v>9000</v>
      </c>
    </row>
    <row r="9941" spans="1:12" s="167" customFormat="1">
      <c r="A9941" s="218" t="str">
        <f t="shared" si="65"/>
        <v>O221108058761도서</v>
      </c>
      <c r="B9941" s="219" t="s">
        <v>9410</v>
      </c>
      <c r="C9941" s="219" t="s">
        <v>8023</v>
      </c>
      <c r="D9941" s="219" t="s">
        <v>8065</v>
      </c>
      <c r="E9941" s="219" t="s">
        <v>6389</v>
      </c>
      <c r="F9941" s="219" t="s">
        <v>7723</v>
      </c>
      <c r="G9941" s="219" t="s">
        <v>7919</v>
      </c>
      <c r="H9941" s="219" t="s">
        <v>15</v>
      </c>
      <c r="I9941" s="220" t="s">
        <v>9783</v>
      </c>
      <c r="J9941" s="221">
        <v>11520</v>
      </c>
      <c r="K9941" s="221">
        <v>1</v>
      </c>
      <c r="L9941" s="221">
        <v>11520</v>
      </c>
    </row>
    <row r="9942" spans="1:12" s="167" customFormat="1">
      <c r="A9942" s="218" t="str">
        <f t="shared" si="65"/>
        <v>O221108058761도서</v>
      </c>
      <c r="B9942" s="219" t="s">
        <v>9410</v>
      </c>
      <c r="C9942" s="219" t="s">
        <v>8023</v>
      </c>
      <c r="D9942" s="219" t="s">
        <v>8065</v>
      </c>
      <c r="E9942" s="219" t="s">
        <v>6389</v>
      </c>
      <c r="F9942" s="219" t="s">
        <v>7723</v>
      </c>
      <c r="G9942" s="219" t="s">
        <v>7919</v>
      </c>
      <c r="H9942" s="219" t="s">
        <v>15</v>
      </c>
      <c r="I9942" s="220" t="s">
        <v>9784</v>
      </c>
      <c r="J9942" s="221">
        <v>11520</v>
      </c>
      <c r="K9942" s="221">
        <v>1</v>
      </c>
      <c r="L9942" s="221">
        <v>11520</v>
      </c>
    </row>
    <row r="9943" spans="1:12" s="167" customFormat="1">
      <c r="A9943" s="218" t="str">
        <f t="shared" si="65"/>
        <v>O221108058761도서</v>
      </c>
      <c r="B9943" s="219" t="s">
        <v>9410</v>
      </c>
      <c r="C9943" s="219" t="s">
        <v>8023</v>
      </c>
      <c r="D9943" s="219" t="s">
        <v>8065</v>
      </c>
      <c r="E9943" s="219" t="s">
        <v>6389</v>
      </c>
      <c r="F9943" s="219" t="s">
        <v>7723</v>
      </c>
      <c r="G9943" s="219" t="s">
        <v>7919</v>
      </c>
      <c r="H9943" s="219" t="s">
        <v>15</v>
      </c>
      <c r="I9943" s="220" t="s">
        <v>9785</v>
      </c>
      <c r="J9943" s="221">
        <v>11700</v>
      </c>
      <c r="K9943" s="221">
        <v>1</v>
      </c>
      <c r="L9943" s="221">
        <v>11700</v>
      </c>
    </row>
    <row r="9944" spans="1:12" s="167" customFormat="1">
      <c r="A9944" s="218" t="str">
        <f t="shared" si="65"/>
        <v>O221108058761도서</v>
      </c>
      <c r="B9944" s="219" t="s">
        <v>9410</v>
      </c>
      <c r="C9944" s="219" t="s">
        <v>8023</v>
      </c>
      <c r="D9944" s="219" t="s">
        <v>8065</v>
      </c>
      <c r="E9944" s="219" t="s">
        <v>6389</v>
      </c>
      <c r="F9944" s="219" t="s">
        <v>7723</v>
      </c>
      <c r="G9944" s="219" t="s">
        <v>7919</v>
      </c>
      <c r="H9944" s="219" t="s">
        <v>15</v>
      </c>
      <c r="I9944" s="220" t="s">
        <v>9786</v>
      </c>
      <c r="J9944" s="221">
        <v>11700</v>
      </c>
      <c r="K9944" s="221">
        <v>1</v>
      </c>
      <c r="L9944" s="221">
        <v>11700</v>
      </c>
    </row>
    <row r="9945" spans="1:12" s="167" customFormat="1">
      <c r="A9945" s="218" t="str">
        <f t="shared" si="65"/>
        <v>O221108058761도서</v>
      </c>
      <c r="B9945" s="219" t="s">
        <v>9410</v>
      </c>
      <c r="C9945" s="219" t="s">
        <v>8023</v>
      </c>
      <c r="D9945" s="219" t="s">
        <v>8065</v>
      </c>
      <c r="E9945" s="219" t="s">
        <v>6389</v>
      </c>
      <c r="F9945" s="219" t="s">
        <v>7723</v>
      </c>
      <c r="G9945" s="219" t="s">
        <v>7919</v>
      </c>
      <c r="H9945" s="219" t="s">
        <v>15</v>
      </c>
      <c r="I9945" s="220" t="s">
        <v>9787</v>
      </c>
      <c r="J9945" s="221">
        <v>10800</v>
      </c>
      <c r="K9945" s="221">
        <v>1</v>
      </c>
      <c r="L9945" s="221">
        <v>10800</v>
      </c>
    </row>
    <row r="9946" spans="1:12" s="167" customFormat="1">
      <c r="A9946" s="218" t="str">
        <f t="shared" si="65"/>
        <v>O221108058761도서</v>
      </c>
      <c r="B9946" s="219" t="s">
        <v>9410</v>
      </c>
      <c r="C9946" s="219" t="s">
        <v>8023</v>
      </c>
      <c r="D9946" s="219" t="s">
        <v>8065</v>
      </c>
      <c r="E9946" s="219" t="s">
        <v>6389</v>
      </c>
      <c r="F9946" s="219" t="s">
        <v>7723</v>
      </c>
      <c r="G9946" s="219" t="s">
        <v>7919</v>
      </c>
      <c r="H9946" s="219" t="s">
        <v>15</v>
      </c>
      <c r="I9946" s="220" t="s">
        <v>9788</v>
      </c>
      <c r="J9946" s="221">
        <v>8910</v>
      </c>
      <c r="K9946" s="221">
        <v>1</v>
      </c>
      <c r="L9946" s="221">
        <v>8910</v>
      </c>
    </row>
    <row r="9947" spans="1:12" s="167" customFormat="1">
      <c r="A9947" s="218" t="str">
        <f t="shared" si="65"/>
        <v>O221108058761도서</v>
      </c>
      <c r="B9947" s="219" t="s">
        <v>9410</v>
      </c>
      <c r="C9947" s="219" t="s">
        <v>8023</v>
      </c>
      <c r="D9947" s="219" t="s">
        <v>8065</v>
      </c>
      <c r="E9947" s="219" t="s">
        <v>6389</v>
      </c>
      <c r="F9947" s="219" t="s">
        <v>7723</v>
      </c>
      <c r="G9947" s="219" t="s">
        <v>7919</v>
      </c>
      <c r="H9947" s="219" t="s">
        <v>15</v>
      </c>
      <c r="I9947" s="220" t="s">
        <v>9789</v>
      </c>
      <c r="J9947" s="221">
        <v>8910</v>
      </c>
      <c r="K9947" s="221">
        <v>1</v>
      </c>
      <c r="L9947" s="221">
        <v>8910</v>
      </c>
    </row>
    <row r="9948" spans="1:12" s="167" customFormat="1">
      <c r="A9948" s="218" t="str">
        <f t="shared" si="65"/>
        <v>O221108058761도서</v>
      </c>
      <c r="B9948" s="219" t="s">
        <v>9410</v>
      </c>
      <c r="C9948" s="219" t="s">
        <v>8023</v>
      </c>
      <c r="D9948" s="219" t="s">
        <v>8065</v>
      </c>
      <c r="E9948" s="219" t="s">
        <v>6389</v>
      </c>
      <c r="F9948" s="219" t="s">
        <v>7723</v>
      </c>
      <c r="G9948" s="219" t="s">
        <v>7919</v>
      </c>
      <c r="H9948" s="219" t="s">
        <v>15</v>
      </c>
      <c r="I9948" s="220" t="s">
        <v>9234</v>
      </c>
      <c r="J9948" s="221">
        <v>8910</v>
      </c>
      <c r="K9948" s="221">
        <v>1</v>
      </c>
      <c r="L9948" s="221">
        <v>8910</v>
      </c>
    </row>
    <row r="9949" spans="1:12" s="167" customFormat="1">
      <c r="A9949" s="218" t="str">
        <f t="shared" si="65"/>
        <v>O221108058761도서</v>
      </c>
      <c r="B9949" s="219" t="s">
        <v>9410</v>
      </c>
      <c r="C9949" s="219" t="s">
        <v>8023</v>
      </c>
      <c r="D9949" s="219" t="s">
        <v>8065</v>
      </c>
      <c r="E9949" s="219" t="s">
        <v>6389</v>
      </c>
      <c r="F9949" s="219" t="s">
        <v>7723</v>
      </c>
      <c r="G9949" s="219" t="s">
        <v>7919</v>
      </c>
      <c r="H9949" s="219" t="s">
        <v>15</v>
      </c>
      <c r="I9949" s="220" t="s">
        <v>9235</v>
      </c>
      <c r="J9949" s="221">
        <v>8910</v>
      </c>
      <c r="K9949" s="221">
        <v>1</v>
      </c>
      <c r="L9949" s="221">
        <v>8910</v>
      </c>
    </row>
    <row r="9950" spans="1:12" s="167" customFormat="1">
      <c r="A9950" s="218" t="str">
        <f t="shared" si="65"/>
        <v>O221108058761도서</v>
      </c>
      <c r="B9950" s="219" t="s">
        <v>9410</v>
      </c>
      <c r="C9950" s="219" t="s">
        <v>8023</v>
      </c>
      <c r="D9950" s="219" t="s">
        <v>8065</v>
      </c>
      <c r="E9950" s="219" t="s">
        <v>6389</v>
      </c>
      <c r="F9950" s="219" t="s">
        <v>7723</v>
      </c>
      <c r="G9950" s="219" t="s">
        <v>7919</v>
      </c>
      <c r="H9950" s="219" t="s">
        <v>15</v>
      </c>
      <c r="I9950" s="220" t="s">
        <v>9790</v>
      </c>
      <c r="J9950" s="221">
        <v>8910</v>
      </c>
      <c r="K9950" s="221">
        <v>1</v>
      </c>
      <c r="L9950" s="221">
        <v>8910</v>
      </c>
    </row>
    <row r="9951" spans="1:12" s="167" customFormat="1">
      <c r="A9951" s="218" t="str">
        <f t="shared" si="65"/>
        <v>O221108058761도서</v>
      </c>
      <c r="B9951" s="219" t="s">
        <v>9410</v>
      </c>
      <c r="C9951" s="219" t="s">
        <v>8023</v>
      </c>
      <c r="D9951" s="219" t="s">
        <v>8065</v>
      </c>
      <c r="E9951" s="219" t="s">
        <v>6389</v>
      </c>
      <c r="F9951" s="219" t="s">
        <v>7723</v>
      </c>
      <c r="G9951" s="219" t="s">
        <v>7919</v>
      </c>
      <c r="H9951" s="219" t="s">
        <v>15</v>
      </c>
      <c r="I9951" s="220" t="s">
        <v>9236</v>
      </c>
      <c r="J9951" s="221">
        <v>8910</v>
      </c>
      <c r="K9951" s="221">
        <v>1</v>
      </c>
      <c r="L9951" s="221">
        <v>8910</v>
      </c>
    </row>
    <row r="9952" spans="1:12" s="167" customFormat="1">
      <c r="A9952" s="218" t="str">
        <f t="shared" si="65"/>
        <v>O221108058761도서</v>
      </c>
      <c r="B9952" s="219" t="s">
        <v>9410</v>
      </c>
      <c r="C9952" s="219" t="s">
        <v>8023</v>
      </c>
      <c r="D9952" s="219" t="s">
        <v>8065</v>
      </c>
      <c r="E9952" s="219" t="s">
        <v>6389</v>
      </c>
      <c r="F9952" s="219" t="s">
        <v>7723</v>
      </c>
      <c r="G9952" s="219" t="s">
        <v>7919</v>
      </c>
      <c r="H9952" s="219" t="s">
        <v>15</v>
      </c>
      <c r="I9952" s="220" t="s">
        <v>9791</v>
      </c>
      <c r="J9952" s="221">
        <v>8910</v>
      </c>
      <c r="K9952" s="221">
        <v>1</v>
      </c>
      <c r="L9952" s="221">
        <v>8910</v>
      </c>
    </row>
    <row r="9953" spans="1:12" s="167" customFormat="1">
      <c r="A9953" s="218" t="str">
        <f t="shared" si="65"/>
        <v>O221108058761도서</v>
      </c>
      <c r="B9953" s="219" t="s">
        <v>9410</v>
      </c>
      <c r="C9953" s="219" t="s">
        <v>8023</v>
      </c>
      <c r="D9953" s="219" t="s">
        <v>8065</v>
      </c>
      <c r="E9953" s="219" t="s">
        <v>6389</v>
      </c>
      <c r="F9953" s="219" t="s">
        <v>7723</v>
      </c>
      <c r="G9953" s="219" t="s">
        <v>7919</v>
      </c>
      <c r="H9953" s="219" t="s">
        <v>15</v>
      </c>
      <c r="I9953" s="220" t="s">
        <v>9792</v>
      </c>
      <c r="J9953" s="221">
        <v>8910</v>
      </c>
      <c r="K9953" s="221">
        <v>1</v>
      </c>
      <c r="L9953" s="221">
        <v>8910</v>
      </c>
    </row>
    <row r="9954" spans="1:12" s="167" customFormat="1">
      <c r="A9954" s="218" t="str">
        <f t="shared" si="65"/>
        <v>O221108058761도서</v>
      </c>
      <c r="B9954" s="219" t="s">
        <v>9410</v>
      </c>
      <c r="C9954" s="219" t="s">
        <v>8023</v>
      </c>
      <c r="D9954" s="219" t="s">
        <v>8065</v>
      </c>
      <c r="E9954" s="219" t="s">
        <v>6389</v>
      </c>
      <c r="F9954" s="219" t="s">
        <v>7723</v>
      </c>
      <c r="G9954" s="219" t="s">
        <v>7919</v>
      </c>
      <c r="H9954" s="219" t="s">
        <v>15</v>
      </c>
      <c r="I9954" s="220" t="s">
        <v>9793</v>
      </c>
      <c r="J9954" s="221">
        <v>10800</v>
      </c>
      <c r="K9954" s="221">
        <v>1</v>
      </c>
      <c r="L9954" s="221">
        <v>10800</v>
      </c>
    </row>
    <row r="9955" spans="1:12" s="167" customFormat="1">
      <c r="A9955" s="218" t="str">
        <f t="shared" si="65"/>
        <v>O221108058761도서</v>
      </c>
      <c r="B9955" s="219" t="s">
        <v>9410</v>
      </c>
      <c r="C9955" s="219" t="s">
        <v>8023</v>
      </c>
      <c r="D9955" s="219" t="s">
        <v>8065</v>
      </c>
      <c r="E9955" s="219" t="s">
        <v>6389</v>
      </c>
      <c r="F9955" s="219" t="s">
        <v>7723</v>
      </c>
      <c r="G9955" s="219" t="s">
        <v>7919</v>
      </c>
      <c r="H9955" s="219" t="s">
        <v>15</v>
      </c>
      <c r="I9955" s="220" t="s">
        <v>9794</v>
      </c>
      <c r="J9955" s="221">
        <v>10800</v>
      </c>
      <c r="K9955" s="221">
        <v>1</v>
      </c>
      <c r="L9955" s="221">
        <v>10800</v>
      </c>
    </row>
    <row r="9956" spans="1:12" s="167" customFormat="1">
      <c r="A9956" s="218" t="str">
        <f t="shared" si="65"/>
        <v>O221108058761도서</v>
      </c>
      <c r="B9956" s="219" t="s">
        <v>9410</v>
      </c>
      <c r="C9956" s="219" t="s">
        <v>8023</v>
      </c>
      <c r="D9956" s="219" t="s">
        <v>8065</v>
      </c>
      <c r="E9956" s="219" t="s">
        <v>6389</v>
      </c>
      <c r="F9956" s="219" t="s">
        <v>7723</v>
      </c>
      <c r="G9956" s="219" t="s">
        <v>7919</v>
      </c>
      <c r="H9956" s="219" t="s">
        <v>15</v>
      </c>
      <c r="I9956" s="220" t="s">
        <v>9109</v>
      </c>
      <c r="J9956" s="221">
        <v>10800</v>
      </c>
      <c r="K9956" s="221">
        <v>1</v>
      </c>
      <c r="L9956" s="221">
        <v>10800</v>
      </c>
    </row>
    <row r="9957" spans="1:12" s="167" customFormat="1">
      <c r="A9957" s="218" t="str">
        <f t="shared" si="65"/>
        <v>O221108058761도서</v>
      </c>
      <c r="B9957" s="219" t="s">
        <v>9410</v>
      </c>
      <c r="C9957" s="219" t="s">
        <v>8023</v>
      </c>
      <c r="D9957" s="219" t="s">
        <v>8065</v>
      </c>
      <c r="E9957" s="219" t="s">
        <v>6389</v>
      </c>
      <c r="F9957" s="219" t="s">
        <v>7723</v>
      </c>
      <c r="G9957" s="219" t="s">
        <v>7919</v>
      </c>
      <c r="H9957" s="219" t="s">
        <v>15</v>
      </c>
      <c r="I9957" s="220" t="s">
        <v>9110</v>
      </c>
      <c r="J9957" s="221">
        <v>10800</v>
      </c>
      <c r="K9957" s="221">
        <v>1</v>
      </c>
      <c r="L9957" s="221">
        <v>10800</v>
      </c>
    </row>
    <row r="9958" spans="1:12" s="167" customFormat="1">
      <c r="A9958" s="218" t="str">
        <f t="shared" si="65"/>
        <v>O221108058761도서</v>
      </c>
      <c r="B9958" s="219" t="s">
        <v>9410</v>
      </c>
      <c r="C9958" s="219" t="s">
        <v>8023</v>
      </c>
      <c r="D9958" s="219" t="s">
        <v>8065</v>
      </c>
      <c r="E9958" s="219" t="s">
        <v>6389</v>
      </c>
      <c r="F9958" s="219" t="s">
        <v>7723</v>
      </c>
      <c r="G9958" s="219" t="s">
        <v>7919</v>
      </c>
      <c r="H9958" s="219" t="s">
        <v>15</v>
      </c>
      <c r="I9958" s="220" t="s">
        <v>9795</v>
      </c>
      <c r="J9958" s="221">
        <v>9000</v>
      </c>
      <c r="K9958" s="221">
        <v>1</v>
      </c>
      <c r="L9958" s="221">
        <v>9000</v>
      </c>
    </row>
    <row r="9959" spans="1:12" s="167" customFormat="1">
      <c r="A9959" s="218" t="str">
        <f t="shared" si="65"/>
        <v>O221108058761도서</v>
      </c>
      <c r="B9959" s="219" t="s">
        <v>9410</v>
      </c>
      <c r="C9959" s="219" t="s">
        <v>8023</v>
      </c>
      <c r="D9959" s="219" t="s">
        <v>8065</v>
      </c>
      <c r="E9959" s="219" t="s">
        <v>6389</v>
      </c>
      <c r="F9959" s="219" t="s">
        <v>7723</v>
      </c>
      <c r="G9959" s="219" t="s">
        <v>7919</v>
      </c>
      <c r="H9959" s="219" t="s">
        <v>15</v>
      </c>
      <c r="I9959" s="220" t="s">
        <v>9796</v>
      </c>
      <c r="J9959" s="221">
        <v>8820</v>
      </c>
      <c r="K9959" s="221">
        <v>1</v>
      </c>
      <c r="L9959" s="221">
        <v>8820</v>
      </c>
    </row>
    <row r="9960" spans="1:12" s="167" customFormat="1">
      <c r="A9960" s="218" t="str">
        <f t="shared" si="65"/>
        <v>O221108058761도서</v>
      </c>
      <c r="B9960" s="219" t="s">
        <v>9410</v>
      </c>
      <c r="C9960" s="219" t="s">
        <v>8023</v>
      </c>
      <c r="D9960" s="219" t="s">
        <v>8065</v>
      </c>
      <c r="E9960" s="219" t="s">
        <v>6389</v>
      </c>
      <c r="F9960" s="219" t="s">
        <v>7723</v>
      </c>
      <c r="G9960" s="219" t="s">
        <v>7919</v>
      </c>
      <c r="H9960" s="219" t="s">
        <v>15</v>
      </c>
      <c r="I9960" s="220" t="s">
        <v>9797</v>
      </c>
      <c r="J9960" s="221">
        <v>16200</v>
      </c>
      <c r="K9960" s="221">
        <v>1</v>
      </c>
      <c r="L9960" s="221">
        <v>16200</v>
      </c>
    </row>
    <row r="9961" spans="1:12" s="167" customFormat="1">
      <c r="A9961" s="218" t="str">
        <f t="shared" si="65"/>
        <v>O221108058761도서</v>
      </c>
      <c r="B9961" s="219" t="s">
        <v>9410</v>
      </c>
      <c r="C9961" s="219" t="s">
        <v>8023</v>
      </c>
      <c r="D9961" s="219" t="s">
        <v>8065</v>
      </c>
      <c r="E9961" s="219" t="s">
        <v>6389</v>
      </c>
      <c r="F9961" s="219" t="s">
        <v>7723</v>
      </c>
      <c r="G9961" s="219" t="s">
        <v>7919</v>
      </c>
      <c r="H9961" s="219" t="s">
        <v>15</v>
      </c>
      <c r="I9961" s="220" t="s">
        <v>9798</v>
      </c>
      <c r="J9961" s="221">
        <v>13500</v>
      </c>
      <c r="K9961" s="221">
        <v>1</v>
      </c>
      <c r="L9961" s="221">
        <v>13500</v>
      </c>
    </row>
    <row r="9962" spans="1:12" s="167" customFormat="1">
      <c r="A9962" s="218" t="str">
        <f t="shared" si="65"/>
        <v>O221108058761도서</v>
      </c>
      <c r="B9962" s="219" t="s">
        <v>9410</v>
      </c>
      <c r="C9962" s="219" t="s">
        <v>8023</v>
      </c>
      <c r="D9962" s="219" t="s">
        <v>8065</v>
      </c>
      <c r="E9962" s="219" t="s">
        <v>6389</v>
      </c>
      <c r="F9962" s="219" t="s">
        <v>7723</v>
      </c>
      <c r="G9962" s="219" t="s">
        <v>7919</v>
      </c>
      <c r="H9962" s="219" t="s">
        <v>15</v>
      </c>
      <c r="I9962" s="220" t="s">
        <v>9799</v>
      </c>
      <c r="J9962" s="221">
        <v>14400</v>
      </c>
      <c r="K9962" s="221">
        <v>1</v>
      </c>
      <c r="L9962" s="221">
        <v>14400</v>
      </c>
    </row>
    <row r="9963" spans="1:12" s="167" customFormat="1">
      <c r="A9963" s="218" t="str">
        <f t="shared" si="65"/>
        <v>O221108058761도서</v>
      </c>
      <c r="B9963" s="219" t="s">
        <v>9410</v>
      </c>
      <c r="C9963" s="219" t="s">
        <v>8023</v>
      </c>
      <c r="D9963" s="219" t="s">
        <v>8065</v>
      </c>
      <c r="E9963" s="219" t="s">
        <v>6389</v>
      </c>
      <c r="F9963" s="219" t="s">
        <v>7723</v>
      </c>
      <c r="G9963" s="219" t="s">
        <v>7919</v>
      </c>
      <c r="H9963" s="219" t="s">
        <v>15</v>
      </c>
      <c r="I9963" s="220" t="s">
        <v>9800</v>
      </c>
      <c r="J9963" s="221">
        <v>13500</v>
      </c>
      <c r="K9963" s="221">
        <v>1</v>
      </c>
      <c r="L9963" s="221">
        <v>13500</v>
      </c>
    </row>
    <row r="9964" spans="1:12" s="167" customFormat="1">
      <c r="A9964" s="218" t="str">
        <f t="shared" si="65"/>
        <v>O221108058761도서</v>
      </c>
      <c r="B9964" s="219" t="s">
        <v>9410</v>
      </c>
      <c r="C9964" s="219" t="s">
        <v>8023</v>
      </c>
      <c r="D9964" s="219" t="s">
        <v>8065</v>
      </c>
      <c r="E9964" s="219" t="s">
        <v>6389</v>
      </c>
      <c r="F9964" s="219" t="s">
        <v>7723</v>
      </c>
      <c r="G9964" s="219" t="s">
        <v>7919</v>
      </c>
      <c r="H9964" s="219" t="s">
        <v>15</v>
      </c>
      <c r="I9964" s="220" t="s">
        <v>9801</v>
      </c>
      <c r="J9964" s="221">
        <v>13500</v>
      </c>
      <c r="K9964" s="221">
        <v>1</v>
      </c>
      <c r="L9964" s="221">
        <v>13500</v>
      </c>
    </row>
    <row r="9965" spans="1:12" s="167" customFormat="1">
      <c r="A9965" s="218" t="str">
        <f t="shared" si="65"/>
        <v>O221108058761도서</v>
      </c>
      <c r="B9965" s="219" t="s">
        <v>9410</v>
      </c>
      <c r="C9965" s="219" t="s">
        <v>8023</v>
      </c>
      <c r="D9965" s="219" t="s">
        <v>8065</v>
      </c>
      <c r="E9965" s="219" t="s">
        <v>6389</v>
      </c>
      <c r="F9965" s="219" t="s">
        <v>7723</v>
      </c>
      <c r="G9965" s="219" t="s">
        <v>7919</v>
      </c>
      <c r="H9965" s="219" t="s">
        <v>15</v>
      </c>
      <c r="I9965" s="220" t="s">
        <v>9802</v>
      </c>
      <c r="J9965" s="221">
        <v>14400</v>
      </c>
      <c r="K9965" s="221">
        <v>1</v>
      </c>
      <c r="L9965" s="221">
        <v>14400</v>
      </c>
    </row>
    <row r="9966" spans="1:12" s="167" customFormat="1">
      <c r="A9966" s="218" t="str">
        <f t="shared" si="65"/>
        <v>O221108058761도서</v>
      </c>
      <c r="B9966" s="219" t="s">
        <v>9410</v>
      </c>
      <c r="C9966" s="219" t="s">
        <v>8023</v>
      </c>
      <c r="D9966" s="219" t="s">
        <v>8065</v>
      </c>
      <c r="E9966" s="219" t="s">
        <v>6389</v>
      </c>
      <c r="F9966" s="219" t="s">
        <v>7723</v>
      </c>
      <c r="G9966" s="219" t="s">
        <v>7919</v>
      </c>
      <c r="H9966" s="219" t="s">
        <v>15</v>
      </c>
      <c r="I9966" s="220" t="s">
        <v>9803</v>
      </c>
      <c r="J9966" s="221">
        <v>16200</v>
      </c>
      <c r="K9966" s="221">
        <v>1</v>
      </c>
      <c r="L9966" s="221">
        <v>16200</v>
      </c>
    </row>
    <row r="9967" spans="1:12" s="167" customFormat="1">
      <c r="A9967" s="218" t="str">
        <f t="shared" si="65"/>
        <v>O221108058760도서</v>
      </c>
      <c r="B9967" s="219" t="s">
        <v>9411</v>
      </c>
      <c r="C9967" s="219" t="s">
        <v>8023</v>
      </c>
      <c r="D9967" s="219" t="s">
        <v>8065</v>
      </c>
      <c r="E9967" s="219" t="s">
        <v>6389</v>
      </c>
      <c r="F9967" s="219" t="s">
        <v>6438</v>
      </c>
      <c r="G9967" s="219" t="s">
        <v>9524</v>
      </c>
      <c r="H9967" s="219" t="s">
        <v>15</v>
      </c>
      <c r="I9967" s="220" t="s">
        <v>9804</v>
      </c>
      <c r="J9967" s="221">
        <v>7200</v>
      </c>
      <c r="K9967" s="221">
        <v>1</v>
      </c>
      <c r="L9967" s="221">
        <v>7200</v>
      </c>
    </row>
    <row r="9968" spans="1:12" s="167" customFormat="1">
      <c r="A9968" s="218" t="str">
        <f t="shared" si="65"/>
        <v>O221108058760도서</v>
      </c>
      <c r="B9968" s="219" t="s">
        <v>9411</v>
      </c>
      <c r="C9968" s="219" t="s">
        <v>8023</v>
      </c>
      <c r="D9968" s="219" t="s">
        <v>8065</v>
      </c>
      <c r="E9968" s="219" t="s">
        <v>6389</v>
      </c>
      <c r="F9968" s="219" t="s">
        <v>6438</v>
      </c>
      <c r="G9968" s="219" t="s">
        <v>9524</v>
      </c>
      <c r="H9968" s="219" t="s">
        <v>15</v>
      </c>
      <c r="I9968" s="220" t="s">
        <v>9805</v>
      </c>
      <c r="J9968" s="221">
        <v>29160</v>
      </c>
      <c r="K9968" s="221">
        <v>1</v>
      </c>
      <c r="L9968" s="221">
        <v>29160</v>
      </c>
    </row>
    <row r="9969" spans="1:12" s="167" customFormat="1">
      <c r="A9969" s="218" t="str">
        <f t="shared" si="65"/>
        <v>O221108058760도서</v>
      </c>
      <c r="B9969" s="219" t="s">
        <v>9411</v>
      </c>
      <c r="C9969" s="219" t="s">
        <v>8023</v>
      </c>
      <c r="D9969" s="219" t="s">
        <v>8065</v>
      </c>
      <c r="E9969" s="219" t="s">
        <v>6389</v>
      </c>
      <c r="F9969" s="219" t="s">
        <v>6438</v>
      </c>
      <c r="G9969" s="219" t="s">
        <v>9524</v>
      </c>
      <c r="H9969" s="219" t="s">
        <v>15</v>
      </c>
      <c r="I9969" s="220" t="s">
        <v>9806</v>
      </c>
      <c r="J9969" s="221">
        <v>6300</v>
      </c>
      <c r="K9969" s="221">
        <v>1</v>
      </c>
      <c r="L9969" s="221">
        <v>6300</v>
      </c>
    </row>
    <row r="9970" spans="1:12" s="167" customFormat="1">
      <c r="A9970" s="218" t="str">
        <f t="shared" si="65"/>
        <v>O221108058760도서</v>
      </c>
      <c r="B9970" s="219" t="s">
        <v>9411</v>
      </c>
      <c r="C9970" s="219" t="s">
        <v>8023</v>
      </c>
      <c r="D9970" s="219" t="s">
        <v>8065</v>
      </c>
      <c r="E9970" s="219" t="s">
        <v>6389</v>
      </c>
      <c r="F9970" s="219" t="s">
        <v>6438</v>
      </c>
      <c r="G9970" s="219" t="s">
        <v>9524</v>
      </c>
      <c r="H9970" s="219" t="s">
        <v>15</v>
      </c>
      <c r="I9970" s="220" t="s">
        <v>9807</v>
      </c>
      <c r="J9970" s="221">
        <v>6300</v>
      </c>
      <c r="K9970" s="221">
        <v>1</v>
      </c>
      <c r="L9970" s="221">
        <v>6300</v>
      </c>
    </row>
    <row r="9971" spans="1:12" s="167" customFormat="1">
      <c r="A9971" s="218" t="str">
        <f t="shared" si="65"/>
        <v>O221108058758도서</v>
      </c>
      <c r="B9971" s="219" t="s">
        <v>9412</v>
      </c>
      <c r="C9971" s="219" t="s">
        <v>8023</v>
      </c>
      <c r="D9971" s="219" t="s">
        <v>8065</v>
      </c>
      <c r="E9971" s="219" t="s">
        <v>7705</v>
      </c>
      <c r="F9971" s="219" t="s">
        <v>6439</v>
      </c>
      <c r="G9971" s="219" t="s">
        <v>7762</v>
      </c>
      <c r="H9971" s="219" t="s">
        <v>15</v>
      </c>
      <c r="I9971" s="220" t="s">
        <v>9808</v>
      </c>
      <c r="J9971" s="221">
        <v>5400</v>
      </c>
      <c r="K9971" s="221">
        <v>1</v>
      </c>
      <c r="L9971" s="221">
        <v>5400</v>
      </c>
    </row>
    <row r="9972" spans="1:12" s="167" customFormat="1">
      <c r="A9972" s="218" t="str">
        <f t="shared" si="65"/>
        <v>O221108058758도서</v>
      </c>
      <c r="B9972" s="219" t="s">
        <v>9412</v>
      </c>
      <c r="C9972" s="219" t="s">
        <v>8023</v>
      </c>
      <c r="D9972" s="219" t="s">
        <v>8065</v>
      </c>
      <c r="E9972" s="219" t="s">
        <v>7705</v>
      </c>
      <c r="F9972" s="219" t="s">
        <v>6439</v>
      </c>
      <c r="G9972" s="219" t="s">
        <v>7762</v>
      </c>
      <c r="H9972" s="219" t="s">
        <v>15</v>
      </c>
      <c r="I9972" s="220" t="s">
        <v>9217</v>
      </c>
      <c r="J9972" s="221">
        <v>12600</v>
      </c>
      <c r="K9972" s="221">
        <v>1</v>
      </c>
      <c r="L9972" s="221">
        <v>12600</v>
      </c>
    </row>
    <row r="9973" spans="1:12" s="167" customFormat="1">
      <c r="A9973" s="218" t="str">
        <f t="shared" si="65"/>
        <v>O221108058758도서</v>
      </c>
      <c r="B9973" s="219" t="s">
        <v>9412</v>
      </c>
      <c r="C9973" s="219" t="s">
        <v>8023</v>
      </c>
      <c r="D9973" s="219" t="s">
        <v>8065</v>
      </c>
      <c r="E9973" s="219" t="s">
        <v>7705</v>
      </c>
      <c r="F9973" s="219" t="s">
        <v>6439</v>
      </c>
      <c r="G9973" s="219" t="s">
        <v>7762</v>
      </c>
      <c r="H9973" s="219" t="s">
        <v>15</v>
      </c>
      <c r="I9973" s="220" t="s">
        <v>9809</v>
      </c>
      <c r="J9973" s="221">
        <v>8820</v>
      </c>
      <c r="K9973" s="221">
        <v>1</v>
      </c>
      <c r="L9973" s="221">
        <v>8820</v>
      </c>
    </row>
    <row r="9974" spans="1:12" s="167" customFormat="1">
      <c r="A9974" s="218" t="str">
        <f t="shared" si="65"/>
        <v>O221108058758도서</v>
      </c>
      <c r="B9974" s="219" t="s">
        <v>9412</v>
      </c>
      <c r="C9974" s="219" t="s">
        <v>8023</v>
      </c>
      <c r="D9974" s="219" t="s">
        <v>8065</v>
      </c>
      <c r="E9974" s="219" t="s">
        <v>7705</v>
      </c>
      <c r="F9974" s="219" t="s">
        <v>6439</v>
      </c>
      <c r="G9974" s="219" t="s">
        <v>7762</v>
      </c>
      <c r="H9974" s="219" t="s">
        <v>15</v>
      </c>
      <c r="I9974" s="220" t="s">
        <v>9810</v>
      </c>
      <c r="J9974" s="221">
        <v>9450</v>
      </c>
      <c r="K9974" s="221">
        <v>1</v>
      </c>
      <c r="L9974" s="221">
        <v>9450</v>
      </c>
    </row>
    <row r="9975" spans="1:12" s="167" customFormat="1">
      <c r="A9975" s="218" t="str">
        <f t="shared" si="65"/>
        <v>O221108058758도서</v>
      </c>
      <c r="B9975" s="219" t="s">
        <v>9412</v>
      </c>
      <c r="C9975" s="219" t="s">
        <v>8023</v>
      </c>
      <c r="D9975" s="219" t="s">
        <v>8065</v>
      </c>
      <c r="E9975" s="219" t="s">
        <v>7705</v>
      </c>
      <c r="F9975" s="219" t="s">
        <v>6439</v>
      </c>
      <c r="G9975" s="219" t="s">
        <v>7762</v>
      </c>
      <c r="H9975" s="219" t="s">
        <v>15</v>
      </c>
      <c r="I9975" s="220" t="s">
        <v>9811</v>
      </c>
      <c r="J9975" s="221">
        <v>9450</v>
      </c>
      <c r="K9975" s="221">
        <v>1</v>
      </c>
      <c r="L9975" s="221">
        <v>9450</v>
      </c>
    </row>
    <row r="9976" spans="1:12" s="167" customFormat="1">
      <c r="A9976" s="218" t="str">
        <f t="shared" si="65"/>
        <v>O221108058758도서</v>
      </c>
      <c r="B9976" s="219" t="s">
        <v>9412</v>
      </c>
      <c r="C9976" s="219" t="s">
        <v>8023</v>
      </c>
      <c r="D9976" s="219" t="s">
        <v>8065</v>
      </c>
      <c r="E9976" s="219" t="s">
        <v>7705</v>
      </c>
      <c r="F9976" s="219" t="s">
        <v>6439</v>
      </c>
      <c r="G9976" s="219" t="s">
        <v>7762</v>
      </c>
      <c r="H9976" s="219" t="s">
        <v>15</v>
      </c>
      <c r="I9976" s="220" t="s">
        <v>9812</v>
      </c>
      <c r="J9976" s="221">
        <v>9450</v>
      </c>
      <c r="K9976" s="221">
        <v>1</v>
      </c>
      <c r="L9976" s="221">
        <v>9450</v>
      </c>
    </row>
    <row r="9977" spans="1:12" s="167" customFormat="1">
      <c r="A9977" s="218" t="str">
        <f t="shared" si="65"/>
        <v>O221107058755도서</v>
      </c>
      <c r="B9977" s="219" t="s">
        <v>9414</v>
      </c>
      <c r="C9977" s="219" t="s">
        <v>8023</v>
      </c>
      <c r="D9977" s="219" t="s">
        <v>8065</v>
      </c>
      <c r="E9977" s="219" t="s">
        <v>7996</v>
      </c>
      <c r="F9977" s="219" t="s">
        <v>6435</v>
      </c>
      <c r="G9977" s="219" t="s">
        <v>7781</v>
      </c>
      <c r="H9977" s="219" t="s">
        <v>15</v>
      </c>
      <c r="I9977" s="220" t="s">
        <v>8053</v>
      </c>
      <c r="J9977" s="221">
        <v>14400</v>
      </c>
      <c r="K9977" s="221">
        <v>1</v>
      </c>
      <c r="L9977" s="221">
        <v>14400</v>
      </c>
    </row>
    <row r="9978" spans="1:12" s="167" customFormat="1">
      <c r="A9978" s="218" t="str">
        <f t="shared" si="65"/>
        <v>O221107058732도서</v>
      </c>
      <c r="B9978" s="219" t="s">
        <v>9426</v>
      </c>
      <c r="C9978" s="219" t="s">
        <v>8023</v>
      </c>
      <c r="D9978" s="219" t="s">
        <v>8065</v>
      </c>
      <c r="E9978" s="219" t="s">
        <v>6389</v>
      </c>
      <c r="F9978" s="219" t="s">
        <v>6437</v>
      </c>
      <c r="G9978" s="219" t="s">
        <v>7903</v>
      </c>
      <c r="H9978" s="219" t="s">
        <v>15</v>
      </c>
      <c r="I9978" s="220" t="s">
        <v>9104</v>
      </c>
      <c r="J9978" s="221">
        <v>13500</v>
      </c>
      <c r="K9978" s="221">
        <v>1</v>
      </c>
      <c r="L9978" s="221">
        <v>13500</v>
      </c>
    </row>
    <row r="9979" spans="1:12" s="167" customFormat="1">
      <c r="A9979" s="218" t="str">
        <f t="shared" si="65"/>
        <v>O221107058732도서</v>
      </c>
      <c r="B9979" s="219" t="s">
        <v>9426</v>
      </c>
      <c r="C9979" s="219" t="s">
        <v>8023</v>
      </c>
      <c r="D9979" s="219" t="s">
        <v>8065</v>
      </c>
      <c r="E9979" s="219" t="s">
        <v>6389</v>
      </c>
      <c r="F9979" s="219" t="s">
        <v>6437</v>
      </c>
      <c r="G9979" s="219" t="s">
        <v>7903</v>
      </c>
      <c r="H9979" s="219" t="s">
        <v>15</v>
      </c>
      <c r="I9979" s="220" t="s">
        <v>9813</v>
      </c>
      <c r="J9979" s="221">
        <v>14400</v>
      </c>
      <c r="K9979" s="221">
        <v>1</v>
      </c>
      <c r="L9979" s="221">
        <v>14400</v>
      </c>
    </row>
    <row r="9980" spans="1:12" s="167" customFormat="1">
      <c r="A9980" s="218" t="str">
        <f t="shared" si="65"/>
        <v>O221107058732도서</v>
      </c>
      <c r="B9980" s="219" t="s">
        <v>9426</v>
      </c>
      <c r="C9980" s="219" t="s">
        <v>8023</v>
      </c>
      <c r="D9980" s="219" t="s">
        <v>8065</v>
      </c>
      <c r="E9980" s="219" t="s">
        <v>6389</v>
      </c>
      <c r="F9980" s="219" t="s">
        <v>6437</v>
      </c>
      <c r="G9980" s="219" t="s">
        <v>7903</v>
      </c>
      <c r="H9980" s="219" t="s">
        <v>15</v>
      </c>
      <c r="I9980" s="220" t="s">
        <v>8095</v>
      </c>
      <c r="J9980" s="221">
        <v>17100</v>
      </c>
      <c r="K9980" s="221">
        <v>1</v>
      </c>
      <c r="L9980" s="221">
        <v>17100</v>
      </c>
    </row>
    <row r="9981" spans="1:12" s="167" customFormat="1">
      <c r="A9981" s="218" t="str">
        <f t="shared" si="65"/>
        <v>O221107058730도서</v>
      </c>
      <c r="B9981" s="219" t="s">
        <v>9427</v>
      </c>
      <c r="C9981" s="219" t="s">
        <v>8023</v>
      </c>
      <c r="D9981" s="219" t="s">
        <v>8065</v>
      </c>
      <c r="E9981" s="219" t="s">
        <v>7705</v>
      </c>
      <c r="F9981" s="219" t="s">
        <v>6439</v>
      </c>
      <c r="G9981" s="219" t="s">
        <v>7873</v>
      </c>
      <c r="H9981" s="219" t="s">
        <v>15</v>
      </c>
      <c r="I9981" s="220" t="s">
        <v>9814</v>
      </c>
      <c r="J9981" s="221">
        <v>58500</v>
      </c>
      <c r="K9981" s="221">
        <v>1</v>
      </c>
      <c r="L9981" s="221">
        <v>58500</v>
      </c>
    </row>
    <row r="9982" spans="1:12" s="167" customFormat="1">
      <c r="A9982" s="218" t="str">
        <f t="shared" si="65"/>
        <v>O221107058730도서</v>
      </c>
      <c r="B9982" s="219" t="s">
        <v>9427</v>
      </c>
      <c r="C9982" s="219" t="s">
        <v>8023</v>
      </c>
      <c r="D9982" s="219" t="s">
        <v>8065</v>
      </c>
      <c r="E9982" s="219" t="s">
        <v>7705</v>
      </c>
      <c r="F9982" s="219" t="s">
        <v>6439</v>
      </c>
      <c r="G9982" s="219" t="s">
        <v>7873</v>
      </c>
      <c r="H9982" s="219" t="s">
        <v>15</v>
      </c>
      <c r="I9982" s="220" t="s">
        <v>9815</v>
      </c>
      <c r="J9982" s="221">
        <v>14400</v>
      </c>
      <c r="K9982" s="221">
        <v>1</v>
      </c>
      <c r="L9982" s="221">
        <v>14400</v>
      </c>
    </row>
    <row r="9983" spans="1:12" s="167" customFormat="1">
      <c r="A9983" s="218" t="str">
        <f t="shared" si="65"/>
        <v>O221107058730도서</v>
      </c>
      <c r="B9983" s="219" t="s">
        <v>9427</v>
      </c>
      <c r="C9983" s="219" t="s">
        <v>8023</v>
      </c>
      <c r="D9983" s="219" t="s">
        <v>8065</v>
      </c>
      <c r="E9983" s="219" t="s">
        <v>7705</v>
      </c>
      <c r="F9983" s="219" t="s">
        <v>6439</v>
      </c>
      <c r="G9983" s="219" t="s">
        <v>7873</v>
      </c>
      <c r="H9983" s="219" t="s">
        <v>15</v>
      </c>
      <c r="I9983" s="220" t="s">
        <v>9816</v>
      </c>
      <c r="J9983" s="221">
        <v>12420</v>
      </c>
      <c r="K9983" s="221">
        <v>1</v>
      </c>
      <c r="L9983" s="221">
        <v>12420</v>
      </c>
    </row>
    <row r="9984" spans="1:12" s="167" customFormat="1">
      <c r="A9984" s="218" t="str">
        <f t="shared" si="65"/>
        <v>O221107058730도서</v>
      </c>
      <c r="B9984" s="219" t="s">
        <v>9427</v>
      </c>
      <c r="C9984" s="219" t="s">
        <v>8023</v>
      </c>
      <c r="D9984" s="219" t="s">
        <v>8065</v>
      </c>
      <c r="E9984" s="219" t="s">
        <v>7705</v>
      </c>
      <c r="F9984" s="219" t="s">
        <v>6439</v>
      </c>
      <c r="G9984" s="219" t="s">
        <v>7873</v>
      </c>
      <c r="H9984" s="219" t="s">
        <v>15</v>
      </c>
      <c r="I9984" s="220" t="s">
        <v>9103</v>
      </c>
      <c r="J9984" s="221">
        <v>13500</v>
      </c>
      <c r="K9984" s="221">
        <v>1</v>
      </c>
      <c r="L9984" s="221">
        <v>13500</v>
      </c>
    </row>
    <row r="9985" spans="1:12" s="167" customFormat="1">
      <c r="A9985" s="218" t="str">
        <f t="shared" si="65"/>
        <v>O221107058730도서</v>
      </c>
      <c r="B9985" s="219" t="s">
        <v>9427</v>
      </c>
      <c r="C9985" s="219" t="s">
        <v>8023</v>
      </c>
      <c r="D9985" s="219" t="s">
        <v>8065</v>
      </c>
      <c r="E9985" s="219" t="s">
        <v>7705</v>
      </c>
      <c r="F9985" s="219" t="s">
        <v>6439</v>
      </c>
      <c r="G9985" s="219" t="s">
        <v>7873</v>
      </c>
      <c r="H9985" s="219" t="s">
        <v>15</v>
      </c>
      <c r="I9985" s="220" t="s">
        <v>8115</v>
      </c>
      <c r="J9985" s="221">
        <v>11700</v>
      </c>
      <c r="K9985" s="221">
        <v>1</v>
      </c>
      <c r="L9985" s="221">
        <v>11700</v>
      </c>
    </row>
    <row r="9986" spans="1:12" s="167" customFormat="1">
      <c r="A9986" s="218" t="str">
        <f t="shared" si="65"/>
        <v>O221107058730도서</v>
      </c>
      <c r="B9986" s="219" t="s">
        <v>9427</v>
      </c>
      <c r="C9986" s="219" t="s">
        <v>8023</v>
      </c>
      <c r="D9986" s="219" t="s">
        <v>8065</v>
      </c>
      <c r="E9986" s="219" t="s">
        <v>7705</v>
      </c>
      <c r="F9986" s="219" t="s">
        <v>6439</v>
      </c>
      <c r="G9986" s="219" t="s">
        <v>7873</v>
      </c>
      <c r="H9986" s="219" t="s">
        <v>15</v>
      </c>
      <c r="I9986" s="220" t="s">
        <v>9817</v>
      </c>
      <c r="J9986" s="221">
        <v>10800</v>
      </c>
      <c r="K9986" s="221">
        <v>1</v>
      </c>
      <c r="L9986" s="221">
        <v>10800</v>
      </c>
    </row>
    <row r="9987" spans="1:12" s="167" customFormat="1">
      <c r="A9987" s="218" t="str">
        <f t="shared" si="65"/>
        <v>O221107058730도서</v>
      </c>
      <c r="B9987" s="219" t="s">
        <v>9427</v>
      </c>
      <c r="C9987" s="219" t="s">
        <v>8023</v>
      </c>
      <c r="D9987" s="219" t="s">
        <v>8065</v>
      </c>
      <c r="E9987" s="219" t="s">
        <v>7705</v>
      </c>
      <c r="F9987" s="219" t="s">
        <v>6439</v>
      </c>
      <c r="G9987" s="219" t="s">
        <v>7873</v>
      </c>
      <c r="H9987" s="219" t="s">
        <v>15</v>
      </c>
      <c r="I9987" s="220" t="s">
        <v>9818</v>
      </c>
      <c r="J9987" s="221">
        <v>9000</v>
      </c>
      <c r="K9987" s="221">
        <v>1</v>
      </c>
      <c r="L9987" s="221">
        <v>9000</v>
      </c>
    </row>
    <row r="9988" spans="1:12" s="167" customFormat="1">
      <c r="A9988" s="218" t="str">
        <f t="shared" si="65"/>
        <v>O221107058730도서</v>
      </c>
      <c r="B9988" s="219" t="s">
        <v>9427</v>
      </c>
      <c r="C9988" s="219" t="s">
        <v>8023</v>
      </c>
      <c r="D9988" s="219" t="s">
        <v>8065</v>
      </c>
      <c r="E9988" s="219" t="s">
        <v>7705</v>
      </c>
      <c r="F9988" s="219" t="s">
        <v>6439</v>
      </c>
      <c r="G9988" s="219" t="s">
        <v>7873</v>
      </c>
      <c r="H9988" s="219" t="s">
        <v>15</v>
      </c>
      <c r="I9988" s="220" t="s">
        <v>9819</v>
      </c>
      <c r="J9988" s="221">
        <v>10800</v>
      </c>
      <c r="K9988" s="221">
        <v>1</v>
      </c>
      <c r="L9988" s="221">
        <v>10800</v>
      </c>
    </row>
    <row r="9989" spans="1:12" s="167" customFormat="1">
      <c r="A9989" s="218" t="str">
        <f t="shared" si="65"/>
        <v>O221107058730도서</v>
      </c>
      <c r="B9989" s="219" t="s">
        <v>9427</v>
      </c>
      <c r="C9989" s="219" t="s">
        <v>8023</v>
      </c>
      <c r="D9989" s="219" t="s">
        <v>8065</v>
      </c>
      <c r="E9989" s="219" t="s">
        <v>7705</v>
      </c>
      <c r="F9989" s="219" t="s">
        <v>6439</v>
      </c>
      <c r="G9989" s="219" t="s">
        <v>7873</v>
      </c>
      <c r="H9989" s="219" t="s">
        <v>15</v>
      </c>
      <c r="I9989" s="220" t="s">
        <v>9820</v>
      </c>
      <c r="J9989" s="221">
        <v>10800</v>
      </c>
      <c r="K9989" s="221">
        <v>1</v>
      </c>
      <c r="L9989" s="221">
        <v>10800</v>
      </c>
    </row>
    <row r="9990" spans="1:12" s="167" customFormat="1">
      <c r="A9990" s="218" t="str">
        <f t="shared" si="65"/>
        <v>O221107058730도서</v>
      </c>
      <c r="B9990" s="219" t="s">
        <v>9427</v>
      </c>
      <c r="C9990" s="219" t="s">
        <v>8023</v>
      </c>
      <c r="D9990" s="219" t="s">
        <v>8065</v>
      </c>
      <c r="E9990" s="219" t="s">
        <v>7705</v>
      </c>
      <c r="F9990" s="219" t="s">
        <v>6439</v>
      </c>
      <c r="G9990" s="219" t="s">
        <v>7873</v>
      </c>
      <c r="H9990" s="219" t="s">
        <v>15</v>
      </c>
      <c r="I9990" s="220" t="s">
        <v>8095</v>
      </c>
      <c r="J9990" s="221">
        <v>17100</v>
      </c>
      <c r="K9990" s="221">
        <v>1</v>
      </c>
      <c r="L9990" s="221">
        <v>17100</v>
      </c>
    </row>
    <row r="9991" spans="1:12" s="167" customFormat="1">
      <c r="A9991" s="218" t="str">
        <f t="shared" si="65"/>
        <v>O221107058727도서</v>
      </c>
      <c r="B9991" s="219" t="s">
        <v>9430</v>
      </c>
      <c r="C9991" s="219" t="s">
        <v>8023</v>
      </c>
      <c r="D9991" s="219" t="s">
        <v>8065</v>
      </c>
      <c r="E9991" s="219" t="s">
        <v>7705</v>
      </c>
      <c r="F9991" s="219" t="s">
        <v>6439</v>
      </c>
      <c r="G9991" s="219" t="s">
        <v>7809</v>
      </c>
      <c r="H9991" s="219" t="s">
        <v>15</v>
      </c>
      <c r="I9991" s="220" t="s">
        <v>9821</v>
      </c>
      <c r="J9991" s="221">
        <v>13500</v>
      </c>
      <c r="K9991" s="221">
        <v>1</v>
      </c>
      <c r="L9991" s="221">
        <v>13500</v>
      </c>
    </row>
    <row r="9992" spans="1:12" s="167" customFormat="1">
      <c r="A9992" s="218" t="str">
        <f t="shared" si="65"/>
        <v>O221107058727도서</v>
      </c>
      <c r="B9992" s="219" t="s">
        <v>9430</v>
      </c>
      <c r="C9992" s="219" t="s">
        <v>8023</v>
      </c>
      <c r="D9992" s="219" t="s">
        <v>8065</v>
      </c>
      <c r="E9992" s="219" t="s">
        <v>7705</v>
      </c>
      <c r="F9992" s="219" t="s">
        <v>6439</v>
      </c>
      <c r="G9992" s="219" t="s">
        <v>7809</v>
      </c>
      <c r="H9992" s="219" t="s">
        <v>15</v>
      </c>
      <c r="I9992" s="220" t="s">
        <v>9822</v>
      </c>
      <c r="J9992" s="221">
        <v>12600</v>
      </c>
      <c r="K9992" s="221">
        <v>1</v>
      </c>
      <c r="L9992" s="221">
        <v>12600</v>
      </c>
    </row>
    <row r="9993" spans="1:12" s="167" customFormat="1">
      <c r="A9993" s="218" t="str">
        <f t="shared" si="65"/>
        <v>O221106058725도서</v>
      </c>
      <c r="B9993" s="219" t="s">
        <v>9432</v>
      </c>
      <c r="C9993" s="219" t="s">
        <v>8023</v>
      </c>
      <c r="D9993" s="219" t="s">
        <v>8065</v>
      </c>
      <c r="E9993" s="219" t="s">
        <v>6390</v>
      </c>
      <c r="F9993" s="219" t="s">
        <v>7721</v>
      </c>
      <c r="G9993" s="219" t="s">
        <v>7794</v>
      </c>
      <c r="H9993" s="219" t="s">
        <v>15</v>
      </c>
      <c r="I9993" s="220" t="s">
        <v>9275</v>
      </c>
      <c r="J9993" s="221">
        <v>11700</v>
      </c>
      <c r="K9993" s="221">
        <v>1</v>
      </c>
      <c r="L9993" s="221">
        <v>11700</v>
      </c>
    </row>
    <row r="9994" spans="1:12" s="167" customFormat="1">
      <c r="A9994" s="218" t="str">
        <f t="shared" si="65"/>
        <v>O221106058725도서</v>
      </c>
      <c r="B9994" s="219" t="s">
        <v>9432</v>
      </c>
      <c r="C9994" s="219" t="s">
        <v>8023</v>
      </c>
      <c r="D9994" s="219" t="s">
        <v>8065</v>
      </c>
      <c r="E9994" s="219" t="s">
        <v>6390</v>
      </c>
      <c r="F9994" s="219" t="s">
        <v>7721</v>
      </c>
      <c r="G9994" s="219" t="s">
        <v>7794</v>
      </c>
      <c r="H9994" s="219" t="s">
        <v>15</v>
      </c>
      <c r="I9994" s="220" t="s">
        <v>9823</v>
      </c>
      <c r="J9994" s="221">
        <v>17820</v>
      </c>
      <c r="K9994" s="221">
        <v>1</v>
      </c>
      <c r="L9994" s="221">
        <v>17820</v>
      </c>
    </row>
    <row r="9995" spans="1:12" s="167" customFormat="1">
      <c r="A9995" s="218" t="str">
        <f t="shared" si="65"/>
        <v>O221106058711도서</v>
      </c>
      <c r="B9995" s="219" t="s">
        <v>9437</v>
      </c>
      <c r="C9995" s="219" t="s">
        <v>8023</v>
      </c>
      <c r="D9995" s="219" t="s">
        <v>8065</v>
      </c>
      <c r="E9995" s="219" t="s">
        <v>7705</v>
      </c>
      <c r="F9995" s="219" t="s">
        <v>6439</v>
      </c>
      <c r="G9995" s="219" t="s">
        <v>7879</v>
      </c>
      <c r="H9995" s="219" t="s">
        <v>15</v>
      </c>
      <c r="I9995" s="220" t="s">
        <v>9824</v>
      </c>
      <c r="J9995" s="221">
        <v>9900</v>
      </c>
      <c r="K9995" s="221">
        <v>1</v>
      </c>
      <c r="L9995" s="221">
        <v>9900</v>
      </c>
    </row>
    <row r="9996" spans="1:12" s="167" customFormat="1">
      <c r="A9996" s="218" t="str">
        <f t="shared" si="65"/>
        <v>O221106058711도서</v>
      </c>
      <c r="B9996" s="219" t="s">
        <v>9437</v>
      </c>
      <c r="C9996" s="219" t="s">
        <v>8023</v>
      </c>
      <c r="D9996" s="219" t="s">
        <v>8065</v>
      </c>
      <c r="E9996" s="219" t="s">
        <v>7705</v>
      </c>
      <c r="F9996" s="219" t="s">
        <v>6439</v>
      </c>
      <c r="G9996" s="219" t="s">
        <v>7879</v>
      </c>
      <c r="H9996" s="219" t="s">
        <v>15</v>
      </c>
      <c r="I9996" s="220" t="s">
        <v>9825</v>
      </c>
      <c r="J9996" s="221">
        <v>8550</v>
      </c>
      <c r="K9996" s="221">
        <v>1</v>
      </c>
      <c r="L9996" s="221">
        <v>8550</v>
      </c>
    </row>
    <row r="9997" spans="1:12" s="167" customFormat="1">
      <c r="A9997" s="218" t="str">
        <f t="shared" si="65"/>
        <v>O221106058711도서</v>
      </c>
      <c r="B9997" s="219" t="s">
        <v>9437</v>
      </c>
      <c r="C9997" s="219" t="s">
        <v>8023</v>
      </c>
      <c r="D9997" s="219" t="s">
        <v>8065</v>
      </c>
      <c r="E9997" s="219" t="s">
        <v>7705</v>
      </c>
      <c r="F9997" s="219" t="s">
        <v>6439</v>
      </c>
      <c r="G9997" s="219" t="s">
        <v>7879</v>
      </c>
      <c r="H9997" s="219" t="s">
        <v>15</v>
      </c>
      <c r="I9997" s="220" t="s">
        <v>9826</v>
      </c>
      <c r="J9997" s="221">
        <v>9720</v>
      </c>
      <c r="K9997" s="221">
        <v>1</v>
      </c>
      <c r="L9997" s="221">
        <v>9720</v>
      </c>
    </row>
    <row r="9998" spans="1:12" s="167" customFormat="1">
      <c r="A9998" s="218" t="str">
        <f t="shared" si="65"/>
        <v>O221106058711도서</v>
      </c>
      <c r="B9998" s="219" t="s">
        <v>9437</v>
      </c>
      <c r="C9998" s="219" t="s">
        <v>8023</v>
      </c>
      <c r="D9998" s="219" t="s">
        <v>8065</v>
      </c>
      <c r="E9998" s="219" t="s">
        <v>7705</v>
      </c>
      <c r="F9998" s="219" t="s">
        <v>6439</v>
      </c>
      <c r="G9998" s="219" t="s">
        <v>7879</v>
      </c>
      <c r="H9998" s="219" t="s">
        <v>15</v>
      </c>
      <c r="I9998" s="220" t="s">
        <v>9321</v>
      </c>
      <c r="J9998" s="221">
        <v>9000</v>
      </c>
      <c r="K9998" s="221">
        <v>1</v>
      </c>
      <c r="L9998" s="221">
        <v>9000</v>
      </c>
    </row>
    <row r="9999" spans="1:12" s="167" customFormat="1">
      <c r="A9999" s="218" t="str">
        <f t="shared" si="65"/>
        <v>O221105058696도서</v>
      </c>
      <c r="B9999" s="219" t="s">
        <v>9441</v>
      </c>
      <c r="C9999" s="219" t="s">
        <v>8023</v>
      </c>
      <c r="D9999" s="219" t="s">
        <v>8065</v>
      </c>
      <c r="E9999" s="219" t="s">
        <v>7705</v>
      </c>
      <c r="F9999" s="219" t="s">
        <v>6439</v>
      </c>
      <c r="G9999" s="219" t="s">
        <v>9528</v>
      </c>
      <c r="H9999" s="219" t="s">
        <v>15</v>
      </c>
      <c r="I9999" s="220" t="s">
        <v>9827</v>
      </c>
      <c r="J9999" s="221">
        <v>12150</v>
      </c>
      <c r="K9999" s="221">
        <v>1</v>
      </c>
      <c r="L9999" s="221">
        <v>12150</v>
      </c>
    </row>
    <row r="10000" spans="1:12" s="167" customFormat="1">
      <c r="A10000" s="218" t="str">
        <f t="shared" si="65"/>
        <v>O221105058696도서</v>
      </c>
      <c r="B10000" s="219" t="s">
        <v>9441</v>
      </c>
      <c r="C10000" s="219" t="s">
        <v>8023</v>
      </c>
      <c r="D10000" s="219" t="s">
        <v>8065</v>
      </c>
      <c r="E10000" s="219" t="s">
        <v>7705</v>
      </c>
      <c r="F10000" s="219" t="s">
        <v>6439</v>
      </c>
      <c r="G10000" s="219" t="s">
        <v>9528</v>
      </c>
      <c r="H10000" s="219" t="s">
        <v>15</v>
      </c>
      <c r="I10000" s="220" t="s">
        <v>9313</v>
      </c>
      <c r="J10000" s="221">
        <v>13050</v>
      </c>
      <c r="K10000" s="221">
        <v>1</v>
      </c>
      <c r="L10000" s="221">
        <v>13050</v>
      </c>
    </row>
    <row r="10001" spans="1:12" s="167" customFormat="1">
      <c r="A10001" s="218" t="str">
        <f t="shared" si="65"/>
        <v>O221105058696도서</v>
      </c>
      <c r="B10001" s="219" t="s">
        <v>9441</v>
      </c>
      <c r="C10001" s="219" t="s">
        <v>8023</v>
      </c>
      <c r="D10001" s="219" t="s">
        <v>8065</v>
      </c>
      <c r="E10001" s="219" t="s">
        <v>7705</v>
      </c>
      <c r="F10001" s="219" t="s">
        <v>6439</v>
      </c>
      <c r="G10001" s="219" t="s">
        <v>9528</v>
      </c>
      <c r="H10001" s="219" t="s">
        <v>15</v>
      </c>
      <c r="I10001" s="220" t="s">
        <v>9207</v>
      </c>
      <c r="J10001" s="221">
        <v>12600</v>
      </c>
      <c r="K10001" s="221">
        <v>1</v>
      </c>
      <c r="L10001" s="221">
        <v>12600</v>
      </c>
    </row>
    <row r="10002" spans="1:12" s="167" customFormat="1">
      <c r="A10002" s="218" t="str">
        <f t="shared" si="65"/>
        <v>O221105058694도서</v>
      </c>
      <c r="B10002" s="219" t="s">
        <v>9442</v>
      </c>
      <c r="C10002" s="219" t="s">
        <v>8023</v>
      </c>
      <c r="D10002" s="219" t="s">
        <v>8065</v>
      </c>
      <c r="E10002" s="219" t="s">
        <v>6389</v>
      </c>
      <c r="F10002" s="219" t="s">
        <v>6394</v>
      </c>
      <c r="G10002" s="219" t="s">
        <v>7916</v>
      </c>
      <c r="H10002" s="219" t="s">
        <v>15</v>
      </c>
      <c r="I10002" s="220" t="s">
        <v>9828</v>
      </c>
      <c r="J10002" s="221">
        <v>8910</v>
      </c>
      <c r="K10002" s="221">
        <v>1</v>
      </c>
      <c r="L10002" s="221">
        <v>8910</v>
      </c>
    </row>
    <row r="10003" spans="1:12" s="167" customFormat="1">
      <c r="A10003" s="218" t="str">
        <f t="shared" si="65"/>
        <v>O221105058694도서</v>
      </c>
      <c r="B10003" s="219" t="s">
        <v>9442</v>
      </c>
      <c r="C10003" s="219" t="s">
        <v>8023</v>
      </c>
      <c r="D10003" s="219" t="s">
        <v>8065</v>
      </c>
      <c r="E10003" s="219" t="s">
        <v>6389</v>
      </c>
      <c r="F10003" s="219" t="s">
        <v>6394</v>
      </c>
      <c r="G10003" s="219" t="s">
        <v>7916</v>
      </c>
      <c r="H10003" s="219" t="s">
        <v>15</v>
      </c>
      <c r="I10003" s="220" t="s">
        <v>9829</v>
      </c>
      <c r="J10003" s="221">
        <v>8910</v>
      </c>
      <c r="K10003" s="221">
        <v>1</v>
      </c>
      <c r="L10003" s="221">
        <v>8910</v>
      </c>
    </row>
    <row r="10004" spans="1:12" s="167" customFormat="1">
      <c r="A10004" s="218" t="str">
        <f t="shared" si="65"/>
        <v>O221105058694도서</v>
      </c>
      <c r="B10004" s="219" t="s">
        <v>9442</v>
      </c>
      <c r="C10004" s="219" t="s">
        <v>8023</v>
      </c>
      <c r="D10004" s="219" t="s">
        <v>8065</v>
      </c>
      <c r="E10004" s="219" t="s">
        <v>6389</v>
      </c>
      <c r="F10004" s="219" t="s">
        <v>6394</v>
      </c>
      <c r="G10004" s="219" t="s">
        <v>7916</v>
      </c>
      <c r="H10004" s="219" t="s">
        <v>15</v>
      </c>
      <c r="I10004" s="220" t="s">
        <v>9830</v>
      </c>
      <c r="J10004" s="221">
        <v>8910</v>
      </c>
      <c r="K10004" s="221">
        <v>1</v>
      </c>
      <c r="L10004" s="221">
        <v>8910</v>
      </c>
    </row>
    <row r="10005" spans="1:12" s="167" customFormat="1">
      <c r="A10005" s="218" t="str">
        <f t="shared" si="65"/>
        <v>O221105058694도서</v>
      </c>
      <c r="B10005" s="219" t="s">
        <v>9442</v>
      </c>
      <c r="C10005" s="219" t="s">
        <v>8023</v>
      </c>
      <c r="D10005" s="219" t="s">
        <v>8065</v>
      </c>
      <c r="E10005" s="219" t="s">
        <v>6389</v>
      </c>
      <c r="F10005" s="219" t="s">
        <v>6394</v>
      </c>
      <c r="G10005" s="219" t="s">
        <v>7916</v>
      </c>
      <c r="H10005" s="219" t="s">
        <v>15</v>
      </c>
      <c r="I10005" s="220" t="s">
        <v>9831</v>
      </c>
      <c r="J10005" s="221">
        <v>11700</v>
      </c>
      <c r="K10005" s="221">
        <v>1</v>
      </c>
      <c r="L10005" s="221">
        <v>11700</v>
      </c>
    </row>
    <row r="10006" spans="1:12" s="167" customFormat="1">
      <c r="A10006" s="218" t="str">
        <f t="shared" si="65"/>
        <v>O221105058694도서</v>
      </c>
      <c r="B10006" s="219" t="s">
        <v>9442</v>
      </c>
      <c r="C10006" s="219" t="s">
        <v>8023</v>
      </c>
      <c r="D10006" s="219" t="s">
        <v>8065</v>
      </c>
      <c r="E10006" s="219" t="s">
        <v>6389</v>
      </c>
      <c r="F10006" s="219" t="s">
        <v>6394</v>
      </c>
      <c r="G10006" s="219" t="s">
        <v>7916</v>
      </c>
      <c r="H10006" s="219" t="s">
        <v>15</v>
      </c>
      <c r="I10006" s="220" t="s">
        <v>9319</v>
      </c>
      <c r="J10006" s="221">
        <v>10800</v>
      </c>
      <c r="K10006" s="221">
        <v>1</v>
      </c>
      <c r="L10006" s="221">
        <v>10800</v>
      </c>
    </row>
    <row r="10007" spans="1:12" s="167" customFormat="1">
      <c r="A10007" s="218" t="str">
        <f t="shared" si="65"/>
        <v>O221105058694도서</v>
      </c>
      <c r="B10007" s="219" t="s">
        <v>9442</v>
      </c>
      <c r="C10007" s="219" t="s">
        <v>8023</v>
      </c>
      <c r="D10007" s="219" t="s">
        <v>8065</v>
      </c>
      <c r="E10007" s="219" t="s">
        <v>6389</v>
      </c>
      <c r="F10007" s="219" t="s">
        <v>6394</v>
      </c>
      <c r="G10007" s="219" t="s">
        <v>7916</v>
      </c>
      <c r="H10007" s="219" t="s">
        <v>15</v>
      </c>
      <c r="I10007" s="220" t="s">
        <v>9832</v>
      </c>
      <c r="J10007" s="221">
        <v>10800</v>
      </c>
      <c r="K10007" s="221">
        <v>1</v>
      </c>
      <c r="L10007" s="221">
        <v>10800</v>
      </c>
    </row>
    <row r="10008" spans="1:12" s="167" customFormat="1">
      <c r="A10008" s="218" t="str">
        <f t="shared" si="65"/>
        <v>O221105058694도서</v>
      </c>
      <c r="B10008" s="219" t="s">
        <v>9442</v>
      </c>
      <c r="C10008" s="219" t="s">
        <v>8023</v>
      </c>
      <c r="D10008" s="219" t="s">
        <v>8065</v>
      </c>
      <c r="E10008" s="219" t="s">
        <v>6389</v>
      </c>
      <c r="F10008" s="219" t="s">
        <v>6394</v>
      </c>
      <c r="G10008" s="219" t="s">
        <v>7916</v>
      </c>
      <c r="H10008" s="219" t="s">
        <v>15</v>
      </c>
      <c r="I10008" s="220" t="s">
        <v>9833</v>
      </c>
      <c r="J10008" s="221">
        <v>211500</v>
      </c>
      <c r="K10008" s="221">
        <v>1</v>
      </c>
      <c r="L10008" s="221">
        <v>211500</v>
      </c>
    </row>
    <row r="10009" spans="1:12" s="167" customFormat="1">
      <c r="A10009" s="218" t="str">
        <f t="shared" ref="A10009:A10121" si="66">B10009&amp;H10009</f>
        <v>O221105058694도서</v>
      </c>
      <c r="B10009" s="219" t="s">
        <v>9442</v>
      </c>
      <c r="C10009" s="219" t="s">
        <v>8023</v>
      </c>
      <c r="D10009" s="219" t="s">
        <v>8065</v>
      </c>
      <c r="E10009" s="219" t="s">
        <v>6389</v>
      </c>
      <c r="F10009" s="219" t="s">
        <v>6394</v>
      </c>
      <c r="G10009" s="219" t="s">
        <v>7916</v>
      </c>
      <c r="H10009" s="219" t="s">
        <v>15</v>
      </c>
      <c r="I10009" s="220" t="s">
        <v>9834</v>
      </c>
      <c r="J10009" s="221">
        <v>211500</v>
      </c>
      <c r="K10009" s="221">
        <v>1</v>
      </c>
      <c r="L10009" s="221">
        <v>211500</v>
      </c>
    </row>
    <row r="10010" spans="1:12" s="167" customFormat="1">
      <c r="A10010" s="218" t="str">
        <f t="shared" si="66"/>
        <v>O221105058694도서</v>
      </c>
      <c r="B10010" s="219" t="s">
        <v>9442</v>
      </c>
      <c r="C10010" s="219" t="s">
        <v>8023</v>
      </c>
      <c r="D10010" s="219" t="s">
        <v>8065</v>
      </c>
      <c r="E10010" s="219" t="s">
        <v>6389</v>
      </c>
      <c r="F10010" s="219" t="s">
        <v>6394</v>
      </c>
      <c r="G10010" s="219" t="s">
        <v>7916</v>
      </c>
      <c r="H10010" s="219" t="s">
        <v>15</v>
      </c>
      <c r="I10010" s="220" t="s">
        <v>9835</v>
      </c>
      <c r="J10010" s="221">
        <v>9900</v>
      </c>
      <c r="K10010" s="221">
        <v>1</v>
      </c>
      <c r="L10010" s="221">
        <v>9900</v>
      </c>
    </row>
    <row r="10011" spans="1:12" s="167" customFormat="1">
      <c r="A10011" s="218" t="str">
        <f t="shared" si="66"/>
        <v>O221105058694도서</v>
      </c>
      <c r="B10011" s="219" t="s">
        <v>9442</v>
      </c>
      <c r="C10011" s="219" t="s">
        <v>8023</v>
      </c>
      <c r="D10011" s="219" t="s">
        <v>8065</v>
      </c>
      <c r="E10011" s="219" t="s">
        <v>6389</v>
      </c>
      <c r="F10011" s="219" t="s">
        <v>6394</v>
      </c>
      <c r="G10011" s="219" t="s">
        <v>7916</v>
      </c>
      <c r="H10011" s="219" t="s">
        <v>15</v>
      </c>
      <c r="I10011" s="220" t="s">
        <v>9836</v>
      </c>
      <c r="J10011" s="221">
        <v>9900</v>
      </c>
      <c r="K10011" s="221">
        <v>1</v>
      </c>
      <c r="L10011" s="221">
        <v>9900</v>
      </c>
    </row>
    <row r="10012" spans="1:12" s="167" customFormat="1">
      <c r="A10012" s="218" t="str">
        <f t="shared" si="66"/>
        <v>O221105058694도서</v>
      </c>
      <c r="B10012" s="219" t="s">
        <v>9442</v>
      </c>
      <c r="C10012" s="219" t="s">
        <v>8023</v>
      </c>
      <c r="D10012" s="219" t="s">
        <v>8065</v>
      </c>
      <c r="E10012" s="219" t="s">
        <v>6389</v>
      </c>
      <c r="F10012" s="219" t="s">
        <v>6394</v>
      </c>
      <c r="G10012" s="219" t="s">
        <v>7916</v>
      </c>
      <c r="H10012" s="219" t="s">
        <v>15</v>
      </c>
      <c r="I10012" s="220" t="s">
        <v>9837</v>
      </c>
      <c r="J10012" s="221">
        <v>9900</v>
      </c>
      <c r="K10012" s="221">
        <v>1</v>
      </c>
      <c r="L10012" s="221">
        <v>9900</v>
      </c>
    </row>
    <row r="10013" spans="1:12" s="167" customFormat="1">
      <c r="A10013" s="218" t="str">
        <f t="shared" si="66"/>
        <v>O221105058694도서</v>
      </c>
      <c r="B10013" s="219" t="s">
        <v>9442</v>
      </c>
      <c r="C10013" s="219" t="s">
        <v>8023</v>
      </c>
      <c r="D10013" s="219" t="s">
        <v>8065</v>
      </c>
      <c r="E10013" s="219" t="s">
        <v>6389</v>
      </c>
      <c r="F10013" s="219" t="s">
        <v>6394</v>
      </c>
      <c r="G10013" s="219" t="s">
        <v>7916</v>
      </c>
      <c r="H10013" s="219" t="s">
        <v>15</v>
      </c>
      <c r="I10013" s="220" t="s">
        <v>9838</v>
      </c>
      <c r="J10013" s="221">
        <v>25200</v>
      </c>
      <c r="K10013" s="221">
        <v>1</v>
      </c>
      <c r="L10013" s="221">
        <v>25200</v>
      </c>
    </row>
    <row r="10014" spans="1:12" s="167" customFormat="1">
      <c r="A10014" s="218" t="str">
        <f t="shared" si="66"/>
        <v>O221105058694도서</v>
      </c>
      <c r="B10014" s="219" t="s">
        <v>9442</v>
      </c>
      <c r="C10014" s="219" t="s">
        <v>8023</v>
      </c>
      <c r="D10014" s="219" t="s">
        <v>8065</v>
      </c>
      <c r="E10014" s="219" t="s">
        <v>6389</v>
      </c>
      <c r="F10014" s="219" t="s">
        <v>6394</v>
      </c>
      <c r="G10014" s="219" t="s">
        <v>7916</v>
      </c>
      <c r="H10014" s="219" t="s">
        <v>15</v>
      </c>
      <c r="I10014" s="220" t="s">
        <v>9839</v>
      </c>
      <c r="J10014" s="221">
        <v>36900</v>
      </c>
      <c r="K10014" s="221">
        <v>1</v>
      </c>
      <c r="L10014" s="221">
        <v>36900</v>
      </c>
    </row>
    <row r="10015" spans="1:12" s="167" customFormat="1">
      <c r="A10015" s="218" t="str">
        <f t="shared" si="66"/>
        <v>O221105058694도서</v>
      </c>
      <c r="B10015" s="219" t="s">
        <v>9442</v>
      </c>
      <c r="C10015" s="219" t="s">
        <v>8023</v>
      </c>
      <c r="D10015" s="219" t="s">
        <v>8065</v>
      </c>
      <c r="E10015" s="219" t="s">
        <v>6389</v>
      </c>
      <c r="F10015" s="219" t="s">
        <v>6394</v>
      </c>
      <c r="G10015" s="219" t="s">
        <v>7916</v>
      </c>
      <c r="H10015" s="219" t="s">
        <v>15</v>
      </c>
      <c r="I10015" s="220" t="s">
        <v>9840</v>
      </c>
      <c r="J10015" s="221">
        <v>36900</v>
      </c>
      <c r="K10015" s="221">
        <v>1</v>
      </c>
      <c r="L10015" s="221">
        <v>36900</v>
      </c>
    </row>
    <row r="10016" spans="1:12" s="167" customFormat="1">
      <c r="A10016" s="218" t="str">
        <f t="shared" si="66"/>
        <v>O221105058694도서</v>
      </c>
      <c r="B10016" s="219" t="s">
        <v>9442</v>
      </c>
      <c r="C10016" s="219" t="s">
        <v>8023</v>
      </c>
      <c r="D10016" s="219" t="s">
        <v>8065</v>
      </c>
      <c r="E10016" s="219" t="s">
        <v>6389</v>
      </c>
      <c r="F10016" s="219" t="s">
        <v>6394</v>
      </c>
      <c r="G10016" s="219" t="s">
        <v>7916</v>
      </c>
      <c r="H10016" s="219" t="s">
        <v>15</v>
      </c>
      <c r="I10016" s="220" t="s">
        <v>9841</v>
      </c>
      <c r="J10016" s="221">
        <v>14400</v>
      </c>
      <c r="K10016" s="221">
        <v>1</v>
      </c>
      <c r="L10016" s="221">
        <v>14400</v>
      </c>
    </row>
    <row r="10017" spans="1:12" s="167" customFormat="1">
      <c r="A10017" s="218" t="str">
        <f t="shared" si="66"/>
        <v>O221105058694도서</v>
      </c>
      <c r="B10017" s="219" t="s">
        <v>9442</v>
      </c>
      <c r="C10017" s="219" t="s">
        <v>8023</v>
      </c>
      <c r="D10017" s="219" t="s">
        <v>8065</v>
      </c>
      <c r="E10017" s="219" t="s">
        <v>6389</v>
      </c>
      <c r="F10017" s="219" t="s">
        <v>6394</v>
      </c>
      <c r="G10017" s="219" t="s">
        <v>7916</v>
      </c>
      <c r="H10017" s="219" t="s">
        <v>15</v>
      </c>
      <c r="I10017" s="220" t="s">
        <v>9842</v>
      </c>
      <c r="J10017" s="221">
        <v>10800</v>
      </c>
      <c r="K10017" s="221">
        <v>1</v>
      </c>
      <c r="L10017" s="221">
        <v>10800</v>
      </c>
    </row>
    <row r="10018" spans="1:12" s="167" customFormat="1">
      <c r="A10018" s="218" t="str">
        <f t="shared" si="66"/>
        <v>O221105058694도서</v>
      </c>
      <c r="B10018" s="219" t="s">
        <v>9442</v>
      </c>
      <c r="C10018" s="219" t="s">
        <v>8023</v>
      </c>
      <c r="D10018" s="219" t="s">
        <v>8065</v>
      </c>
      <c r="E10018" s="219" t="s">
        <v>6389</v>
      </c>
      <c r="F10018" s="219" t="s">
        <v>6394</v>
      </c>
      <c r="G10018" s="219" t="s">
        <v>7916</v>
      </c>
      <c r="H10018" s="219" t="s">
        <v>15</v>
      </c>
      <c r="I10018" s="220" t="s">
        <v>9843</v>
      </c>
      <c r="J10018" s="221">
        <v>6300</v>
      </c>
      <c r="K10018" s="221">
        <v>1</v>
      </c>
      <c r="L10018" s="221">
        <v>6300</v>
      </c>
    </row>
    <row r="10019" spans="1:12" s="167" customFormat="1">
      <c r="A10019" s="218" t="str">
        <f t="shared" si="66"/>
        <v>O221105058694도서</v>
      </c>
      <c r="B10019" s="219" t="s">
        <v>9442</v>
      </c>
      <c r="C10019" s="219" t="s">
        <v>8023</v>
      </c>
      <c r="D10019" s="219" t="s">
        <v>8065</v>
      </c>
      <c r="E10019" s="219" t="s">
        <v>6389</v>
      </c>
      <c r="F10019" s="219" t="s">
        <v>6394</v>
      </c>
      <c r="G10019" s="219" t="s">
        <v>7916</v>
      </c>
      <c r="H10019" s="219" t="s">
        <v>15</v>
      </c>
      <c r="I10019" s="220" t="s">
        <v>9844</v>
      </c>
      <c r="J10019" s="221">
        <v>6300</v>
      </c>
      <c r="K10019" s="221">
        <v>1</v>
      </c>
      <c r="L10019" s="221">
        <v>6300</v>
      </c>
    </row>
    <row r="10020" spans="1:12" s="167" customFormat="1">
      <c r="A10020" s="218" t="str">
        <f t="shared" si="66"/>
        <v>O221105058694도서</v>
      </c>
      <c r="B10020" s="219" t="s">
        <v>9442</v>
      </c>
      <c r="C10020" s="219" t="s">
        <v>8023</v>
      </c>
      <c r="D10020" s="219" t="s">
        <v>8065</v>
      </c>
      <c r="E10020" s="219" t="s">
        <v>6389</v>
      </c>
      <c r="F10020" s="219" t="s">
        <v>6394</v>
      </c>
      <c r="G10020" s="219" t="s">
        <v>7916</v>
      </c>
      <c r="H10020" s="219" t="s">
        <v>15</v>
      </c>
      <c r="I10020" s="220" t="s">
        <v>9845</v>
      </c>
      <c r="J10020" s="221">
        <v>6300</v>
      </c>
      <c r="K10020" s="221">
        <v>1</v>
      </c>
      <c r="L10020" s="221">
        <v>6300</v>
      </c>
    </row>
    <row r="10021" spans="1:12" s="167" customFormat="1">
      <c r="A10021" s="218" t="str">
        <f t="shared" si="66"/>
        <v>O221105058694도서</v>
      </c>
      <c r="B10021" s="219" t="s">
        <v>9442</v>
      </c>
      <c r="C10021" s="219" t="s">
        <v>8023</v>
      </c>
      <c r="D10021" s="219" t="s">
        <v>8065</v>
      </c>
      <c r="E10021" s="219" t="s">
        <v>6389</v>
      </c>
      <c r="F10021" s="219" t="s">
        <v>6394</v>
      </c>
      <c r="G10021" s="219" t="s">
        <v>7916</v>
      </c>
      <c r="H10021" s="219" t="s">
        <v>15</v>
      </c>
      <c r="I10021" s="220" t="s">
        <v>9846</v>
      </c>
      <c r="J10021" s="221">
        <v>6300</v>
      </c>
      <c r="K10021" s="221">
        <v>1</v>
      </c>
      <c r="L10021" s="221">
        <v>6300</v>
      </c>
    </row>
    <row r="10022" spans="1:12" s="167" customFormat="1">
      <c r="A10022" s="218" t="str">
        <f t="shared" si="66"/>
        <v>O221105058694도서</v>
      </c>
      <c r="B10022" s="219" t="s">
        <v>9442</v>
      </c>
      <c r="C10022" s="219" t="s">
        <v>8023</v>
      </c>
      <c r="D10022" s="219" t="s">
        <v>8065</v>
      </c>
      <c r="E10022" s="219" t="s">
        <v>6389</v>
      </c>
      <c r="F10022" s="219" t="s">
        <v>6394</v>
      </c>
      <c r="G10022" s="219" t="s">
        <v>7916</v>
      </c>
      <c r="H10022" s="219" t="s">
        <v>15</v>
      </c>
      <c r="I10022" s="220" t="s">
        <v>9847</v>
      </c>
      <c r="J10022" s="221">
        <v>6300</v>
      </c>
      <c r="K10022" s="221">
        <v>1</v>
      </c>
      <c r="L10022" s="221">
        <v>6300</v>
      </c>
    </row>
    <row r="10023" spans="1:12" s="167" customFormat="1">
      <c r="A10023" s="218" t="str">
        <f t="shared" si="66"/>
        <v>O221105058694도서</v>
      </c>
      <c r="B10023" s="219" t="s">
        <v>9442</v>
      </c>
      <c r="C10023" s="219" t="s">
        <v>8023</v>
      </c>
      <c r="D10023" s="219" t="s">
        <v>8065</v>
      </c>
      <c r="E10023" s="219" t="s">
        <v>6389</v>
      </c>
      <c r="F10023" s="219" t="s">
        <v>6394</v>
      </c>
      <c r="G10023" s="219" t="s">
        <v>7916</v>
      </c>
      <c r="H10023" s="219" t="s">
        <v>15</v>
      </c>
      <c r="I10023" s="220" t="s">
        <v>9848</v>
      </c>
      <c r="J10023" s="221">
        <v>27000</v>
      </c>
      <c r="K10023" s="221">
        <v>1</v>
      </c>
      <c r="L10023" s="221">
        <v>27000</v>
      </c>
    </row>
    <row r="10024" spans="1:12" s="167" customFormat="1">
      <c r="A10024" s="218" t="str">
        <f t="shared" si="66"/>
        <v>O221105058694도서</v>
      </c>
      <c r="B10024" s="219" t="s">
        <v>9442</v>
      </c>
      <c r="C10024" s="219" t="s">
        <v>8023</v>
      </c>
      <c r="D10024" s="219" t="s">
        <v>8065</v>
      </c>
      <c r="E10024" s="219" t="s">
        <v>6389</v>
      </c>
      <c r="F10024" s="219" t="s">
        <v>6394</v>
      </c>
      <c r="G10024" s="219" t="s">
        <v>7916</v>
      </c>
      <c r="H10024" s="219" t="s">
        <v>15</v>
      </c>
      <c r="I10024" s="220" t="s">
        <v>9849</v>
      </c>
      <c r="J10024" s="221">
        <v>27000</v>
      </c>
      <c r="K10024" s="221">
        <v>1</v>
      </c>
      <c r="L10024" s="221">
        <v>27000</v>
      </c>
    </row>
    <row r="10025" spans="1:12" s="167" customFormat="1">
      <c r="A10025" s="218" t="str">
        <f t="shared" si="66"/>
        <v>O221105058694도서</v>
      </c>
      <c r="B10025" s="219" t="s">
        <v>9442</v>
      </c>
      <c r="C10025" s="219" t="s">
        <v>8023</v>
      </c>
      <c r="D10025" s="219" t="s">
        <v>8065</v>
      </c>
      <c r="E10025" s="219" t="s">
        <v>6389</v>
      </c>
      <c r="F10025" s="219" t="s">
        <v>6394</v>
      </c>
      <c r="G10025" s="219" t="s">
        <v>7916</v>
      </c>
      <c r="H10025" s="219" t="s">
        <v>15</v>
      </c>
      <c r="I10025" s="220" t="s">
        <v>9850</v>
      </c>
      <c r="J10025" s="221">
        <v>27900</v>
      </c>
      <c r="K10025" s="221">
        <v>1</v>
      </c>
      <c r="L10025" s="221">
        <v>27900</v>
      </c>
    </row>
    <row r="10026" spans="1:12" s="167" customFormat="1">
      <c r="A10026" s="218" t="str">
        <f t="shared" si="66"/>
        <v>O221105058694도서</v>
      </c>
      <c r="B10026" s="219" t="s">
        <v>9442</v>
      </c>
      <c r="C10026" s="219" t="s">
        <v>8023</v>
      </c>
      <c r="D10026" s="219" t="s">
        <v>8065</v>
      </c>
      <c r="E10026" s="219" t="s">
        <v>6389</v>
      </c>
      <c r="F10026" s="219" t="s">
        <v>6394</v>
      </c>
      <c r="G10026" s="219" t="s">
        <v>7916</v>
      </c>
      <c r="H10026" s="219" t="s">
        <v>15</v>
      </c>
      <c r="I10026" s="220" t="s">
        <v>9851</v>
      </c>
      <c r="J10026" s="221">
        <v>29700</v>
      </c>
      <c r="K10026" s="221">
        <v>1</v>
      </c>
      <c r="L10026" s="221">
        <v>29700</v>
      </c>
    </row>
    <row r="10027" spans="1:12" s="167" customFormat="1">
      <c r="A10027" s="218" t="str">
        <f t="shared" si="66"/>
        <v>O221105058691도서</v>
      </c>
      <c r="B10027" s="219" t="s">
        <v>9443</v>
      </c>
      <c r="C10027" s="219" t="s">
        <v>8023</v>
      </c>
      <c r="D10027" s="219" t="s">
        <v>8065</v>
      </c>
      <c r="E10027" s="219" t="s">
        <v>7705</v>
      </c>
      <c r="F10027" s="219" t="s">
        <v>6439</v>
      </c>
      <c r="G10027" s="219" t="s">
        <v>8003</v>
      </c>
      <c r="H10027" s="219" t="s">
        <v>15</v>
      </c>
      <c r="I10027" s="220" t="s">
        <v>9268</v>
      </c>
      <c r="J10027" s="221">
        <v>19800</v>
      </c>
      <c r="K10027" s="221">
        <v>1</v>
      </c>
      <c r="L10027" s="221">
        <v>19800</v>
      </c>
    </row>
    <row r="10028" spans="1:12" s="167" customFormat="1">
      <c r="A10028" s="218" t="str">
        <f t="shared" si="66"/>
        <v>O221105058683도서</v>
      </c>
      <c r="B10028" s="219" t="s">
        <v>9447</v>
      </c>
      <c r="C10028" s="219" t="s">
        <v>8023</v>
      </c>
      <c r="D10028" s="219" t="s">
        <v>8065</v>
      </c>
      <c r="E10028" s="219" t="s">
        <v>7709</v>
      </c>
      <c r="F10028" s="219" t="s">
        <v>6437</v>
      </c>
      <c r="G10028" s="219" t="s">
        <v>7866</v>
      </c>
      <c r="H10028" s="219" t="s">
        <v>15</v>
      </c>
      <c r="I10028" s="220" t="s">
        <v>9852</v>
      </c>
      <c r="J10028" s="221">
        <v>133200</v>
      </c>
      <c r="K10028" s="221">
        <v>1</v>
      </c>
      <c r="L10028" s="221">
        <v>133200</v>
      </c>
    </row>
    <row r="10029" spans="1:12" s="167" customFormat="1">
      <c r="A10029" s="218" t="str">
        <f t="shared" si="66"/>
        <v>O221105058678도서</v>
      </c>
      <c r="B10029" s="219" t="s">
        <v>9448</v>
      </c>
      <c r="C10029" s="219" t="s">
        <v>8023</v>
      </c>
      <c r="D10029" s="219" t="s">
        <v>8065</v>
      </c>
      <c r="E10029" s="219" t="s">
        <v>7705</v>
      </c>
      <c r="F10029" s="219" t="s">
        <v>6439</v>
      </c>
      <c r="G10029" s="219" t="s">
        <v>7878</v>
      </c>
      <c r="H10029" s="219" t="s">
        <v>15</v>
      </c>
      <c r="I10029" s="220" t="s">
        <v>9853</v>
      </c>
      <c r="J10029" s="221">
        <v>18918</v>
      </c>
      <c r="K10029" s="221">
        <v>1</v>
      </c>
      <c r="L10029" s="221">
        <v>18918</v>
      </c>
    </row>
    <row r="10030" spans="1:12" s="167" customFormat="1">
      <c r="A10030" s="218" t="str">
        <f t="shared" si="66"/>
        <v>O221104058671도서</v>
      </c>
      <c r="B10030" s="219" t="s">
        <v>9449</v>
      </c>
      <c r="C10030" s="219" t="s">
        <v>8023</v>
      </c>
      <c r="D10030" s="219" t="s">
        <v>8065</v>
      </c>
      <c r="E10030" s="219" t="s">
        <v>6389</v>
      </c>
      <c r="F10030" s="219" t="s">
        <v>6438</v>
      </c>
      <c r="G10030" s="219" t="s">
        <v>7956</v>
      </c>
      <c r="H10030" s="219" t="s">
        <v>15</v>
      </c>
      <c r="I10030" s="220" t="s">
        <v>9854</v>
      </c>
      <c r="J10030" s="221">
        <v>10800</v>
      </c>
      <c r="K10030" s="221">
        <v>1</v>
      </c>
      <c r="L10030" s="221">
        <v>10800</v>
      </c>
    </row>
    <row r="10031" spans="1:12" s="167" customFormat="1">
      <c r="A10031" s="218" t="str">
        <f t="shared" si="66"/>
        <v>O221104058671도서</v>
      </c>
      <c r="B10031" s="219" t="s">
        <v>9449</v>
      </c>
      <c r="C10031" s="219" t="s">
        <v>8023</v>
      </c>
      <c r="D10031" s="219" t="s">
        <v>8065</v>
      </c>
      <c r="E10031" s="219" t="s">
        <v>6389</v>
      </c>
      <c r="F10031" s="219" t="s">
        <v>6438</v>
      </c>
      <c r="G10031" s="219" t="s">
        <v>7956</v>
      </c>
      <c r="H10031" s="219" t="s">
        <v>15</v>
      </c>
      <c r="I10031" s="220" t="s">
        <v>9855</v>
      </c>
      <c r="J10031" s="221">
        <v>10800</v>
      </c>
      <c r="K10031" s="221">
        <v>1</v>
      </c>
      <c r="L10031" s="221">
        <v>10800</v>
      </c>
    </row>
    <row r="10032" spans="1:12" s="167" customFormat="1">
      <c r="A10032" s="218" t="str">
        <f t="shared" si="66"/>
        <v>O221104058671도서</v>
      </c>
      <c r="B10032" s="219" t="s">
        <v>9449</v>
      </c>
      <c r="C10032" s="219" t="s">
        <v>8023</v>
      </c>
      <c r="D10032" s="219" t="s">
        <v>8065</v>
      </c>
      <c r="E10032" s="219" t="s">
        <v>6389</v>
      </c>
      <c r="F10032" s="219" t="s">
        <v>6438</v>
      </c>
      <c r="G10032" s="219" t="s">
        <v>7956</v>
      </c>
      <c r="H10032" s="219" t="s">
        <v>15</v>
      </c>
      <c r="I10032" s="220" t="s">
        <v>9856</v>
      </c>
      <c r="J10032" s="221">
        <v>10800</v>
      </c>
      <c r="K10032" s="221">
        <v>1</v>
      </c>
      <c r="L10032" s="221">
        <v>10800</v>
      </c>
    </row>
    <row r="10033" spans="1:12" s="167" customFormat="1">
      <c r="A10033" s="218" t="str">
        <f t="shared" si="66"/>
        <v>O221104058671도서</v>
      </c>
      <c r="B10033" s="219" t="s">
        <v>9449</v>
      </c>
      <c r="C10033" s="219" t="s">
        <v>8023</v>
      </c>
      <c r="D10033" s="219" t="s">
        <v>8065</v>
      </c>
      <c r="E10033" s="219" t="s">
        <v>6389</v>
      </c>
      <c r="F10033" s="219" t="s">
        <v>6438</v>
      </c>
      <c r="G10033" s="219" t="s">
        <v>7956</v>
      </c>
      <c r="H10033" s="219" t="s">
        <v>15</v>
      </c>
      <c r="I10033" s="220" t="s">
        <v>9857</v>
      </c>
      <c r="J10033" s="221">
        <v>10800</v>
      </c>
      <c r="K10033" s="221">
        <v>1</v>
      </c>
      <c r="L10033" s="221">
        <v>10800</v>
      </c>
    </row>
    <row r="10034" spans="1:12" s="167" customFormat="1">
      <c r="A10034" s="218" t="str">
        <f t="shared" si="66"/>
        <v>O221104058671도서</v>
      </c>
      <c r="B10034" s="219" t="s">
        <v>9449</v>
      </c>
      <c r="C10034" s="219" t="s">
        <v>8023</v>
      </c>
      <c r="D10034" s="219" t="s">
        <v>8065</v>
      </c>
      <c r="E10034" s="219" t="s">
        <v>6389</v>
      </c>
      <c r="F10034" s="219" t="s">
        <v>6438</v>
      </c>
      <c r="G10034" s="219" t="s">
        <v>7956</v>
      </c>
      <c r="H10034" s="219" t="s">
        <v>15</v>
      </c>
      <c r="I10034" s="220" t="s">
        <v>9189</v>
      </c>
      <c r="J10034" s="221">
        <v>14850</v>
      </c>
      <c r="K10034" s="221">
        <v>1</v>
      </c>
      <c r="L10034" s="221">
        <v>14850</v>
      </c>
    </row>
    <row r="10035" spans="1:12" s="167" customFormat="1">
      <c r="A10035" s="218" t="str">
        <f t="shared" si="66"/>
        <v>O221104058671도서</v>
      </c>
      <c r="B10035" s="219" t="s">
        <v>9449</v>
      </c>
      <c r="C10035" s="219" t="s">
        <v>8023</v>
      </c>
      <c r="D10035" s="219" t="s">
        <v>8065</v>
      </c>
      <c r="E10035" s="219" t="s">
        <v>6389</v>
      </c>
      <c r="F10035" s="219" t="s">
        <v>6438</v>
      </c>
      <c r="G10035" s="219" t="s">
        <v>7956</v>
      </c>
      <c r="H10035" s="219" t="s">
        <v>15</v>
      </c>
      <c r="I10035" s="220" t="s">
        <v>8055</v>
      </c>
      <c r="J10035" s="221">
        <v>11700</v>
      </c>
      <c r="K10035" s="221">
        <v>1</v>
      </c>
      <c r="L10035" s="221">
        <v>11700</v>
      </c>
    </row>
    <row r="10036" spans="1:12" s="167" customFormat="1">
      <c r="A10036" s="218" t="str">
        <f t="shared" si="66"/>
        <v>O221104058671도서</v>
      </c>
      <c r="B10036" s="219" t="s">
        <v>9449</v>
      </c>
      <c r="C10036" s="219" t="s">
        <v>8023</v>
      </c>
      <c r="D10036" s="219" t="s">
        <v>8065</v>
      </c>
      <c r="E10036" s="219" t="s">
        <v>6389</v>
      </c>
      <c r="F10036" s="219" t="s">
        <v>6438</v>
      </c>
      <c r="G10036" s="219" t="s">
        <v>7956</v>
      </c>
      <c r="H10036" s="219" t="s">
        <v>15</v>
      </c>
      <c r="I10036" s="220" t="s">
        <v>9858</v>
      </c>
      <c r="J10036" s="221">
        <v>12150</v>
      </c>
      <c r="K10036" s="221">
        <v>1</v>
      </c>
      <c r="L10036" s="221">
        <v>12150</v>
      </c>
    </row>
    <row r="10037" spans="1:12" s="167" customFormat="1">
      <c r="A10037" s="218" t="str">
        <f t="shared" si="66"/>
        <v>O221104058669도서</v>
      </c>
      <c r="B10037" s="219" t="s">
        <v>9450</v>
      </c>
      <c r="C10037" s="219" t="s">
        <v>8023</v>
      </c>
      <c r="D10037" s="219" t="s">
        <v>8065</v>
      </c>
      <c r="E10037" s="219" t="s">
        <v>6389</v>
      </c>
      <c r="F10037" s="219" t="s">
        <v>6437</v>
      </c>
      <c r="G10037" s="219" t="s">
        <v>7947</v>
      </c>
      <c r="H10037" s="219" t="s">
        <v>15</v>
      </c>
      <c r="I10037" s="220" t="s">
        <v>9859</v>
      </c>
      <c r="J10037" s="221">
        <v>11700</v>
      </c>
      <c r="K10037" s="221">
        <v>1</v>
      </c>
      <c r="L10037" s="221">
        <v>11700</v>
      </c>
    </row>
    <row r="10038" spans="1:12" s="167" customFormat="1">
      <c r="A10038" s="218" t="str">
        <f t="shared" si="66"/>
        <v>O221104058669도서</v>
      </c>
      <c r="B10038" s="219" t="s">
        <v>9450</v>
      </c>
      <c r="C10038" s="219" t="s">
        <v>8023</v>
      </c>
      <c r="D10038" s="219" t="s">
        <v>8065</v>
      </c>
      <c r="E10038" s="219" t="s">
        <v>6389</v>
      </c>
      <c r="F10038" s="219" t="s">
        <v>6437</v>
      </c>
      <c r="G10038" s="219" t="s">
        <v>7947</v>
      </c>
      <c r="H10038" s="219" t="s">
        <v>15</v>
      </c>
      <c r="I10038" s="220" t="s">
        <v>9860</v>
      </c>
      <c r="J10038" s="221">
        <v>11700</v>
      </c>
      <c r="K10038" s="221">
        <v>1</v>
      </c>
      <c r="L10038" s="221">
        <v>11700</v>
      </c>
    </row>
    <row r="10039" spans="1:12" s="167" customFormat="1">
      <c r="A10039" s="218" t="str">
        <f t="shared" si="66"/>
        <v>O221104058669도서</v>
      </c>
      <c r="B10039" s="219" t="s">
        <v>9450</v>
      </c>
      <c r="C10039" s="219" t="s">
        <v>8023</v>
      </c>
      <c r="D10039" s="219" t="s">
        <v>8065</v>
      </c>
      <c r="E10039" s="219" t="s">
        <v>6389</v>
      </c>
      <c r="F10039" s="219" t="s">
        <v>6437</v>
      </c>
      <c r="G10039" s="219" t="s">
        <v>7947</v>
      </c>
      <c r="H10039" s="219" t="s">
        <v>15</v>
      </c>
      <c r="I10039" s="220" t="s">
        <v>9861</v>
      </c>
      <c r="J10039" s="221">
        <v>11700</v>
      </c>
      <c r="K10039" s="221">
        <v>1</v>
      </c>
      <c r="L10039" s="221">
        <v>11700</v>
      </c>
    </row>
    <row r="10040" spans="1:12" s="167" customFormat="1">
      <c r="A10040" s="218" t="str">
        <f t="shared" si="66"/>
        <v>O221104058669도서</v>
      </c>
      <c r="B10040" s="219" t="s">
        <v>9450</v>
      </c>
      <c r="C10040" s="219" t="s">
        <v>8023</v>
      </c>
      <c r="D10040" s="219" t="s">
        <v>8065</v>
      </c>
      <c r="E10040" s="219" t="s">
        <v>6389</v>
      </c>
      <c r="F10040" s="219" t="s">
        <v>6437</v>
      </c>
      <c r="G10040" s="219" t="s">
        <v>7947</v>
      </c>
      <c r="H10040" s="219" t="s">
        <v>15</v>
      </c>
      <c r="I10040" s="220" t="s">
        <v>9862</v>
      </c>
      <c r="J10040" s="221">
        <v>6750</v>
      </c>
      <c r="K10040" s="221">
        <v>1</v>
      </c>
      <c r="L10040" s="221">
        <v>6750</v>
      </c>
    </row>
    <row r="10041" spans="1:12" s="167" customFormat="1">
      <c r="A10041" s="218" t="str">
        <f t="shared" si="66"/>
        <v>O221104058666도서</v>
      </c>
      <c r="B10041" s="219" t="s">
        <v>9451</v>
      </c>
      <c r="C10041" s="219" t="s">
        <v>8023</v>
      </c>
      <c r="D10041" s="219" t="s">
        <v>8065</v>
      </c>
      <c r="E10041" s="219" t="s">
        <v>6389</v>
      </c>
      <c r="F10041" s="219" t="s">
        <v>6437</v>
      </c>
      <c r="G10041" s="219" t="s">
        <v>7997</v>
      </c>
      <c r="H10041" s="219" t="s">
        <v>15</v>
      </c>
      <c r="I10041" s="220" t="s">
        <v>9863</v>
      </c>
      <c r="J10041" s="221">
        <v>13500</v>
      </c>
      <c r="K10041" s="221">
        <v>1</v>
      </c>
      <c r="L10041" s="221">
        <v>13500</v>
      </c>
    </row>
    <row r="10042" spans="1:12" s="167" customFormat="1">
      <c r="A10042" s="218" t="str">
        <f t="shared" si="66"/>
        <v>O221104058666도서</v>
      </c>
      <c r="B10042" s="219" t="s">
        <v>9451</v>
      </c>
      <c r="C10042" s="219" t="s">
        <v>8023</v>
      </c>
      <c r="D10042" s="219" t="s">
        <v>8065</v>
      </c>
      <c r="E10042" s="219" t="s">
        <v>6389</v>
      </c>
      <c r="F10042" s="219" t="s">
        <v>6437</v>
      </c>
      <c r="G10042" s="219" t="s">
        <v>7997</v>
      </c>
      <c r="H10042" s="219" t="s">
        <v>15</v>
      </c>
      <c r="I10042" s="220" t="s">
        <v>9864</v>
      </c>
      <c r="J10042" s="221">
        <v>13500</v>
      </c>
      <c r="K10042" s="221">
        <v>1</v>
      </c>
      <c r="L10042" s="221">
        <v>13500</v>
      </c>
    </row>
    <row r="10043" spans="1:12" s="167" customFormat="1">
      <c r="A10043" s="218" t="str">
        <f t="shared" si="66"/>
        <v>O221104058666도서</v>
      </c>
      <c r="B10043" s="219" t="s">
        <v>9451</v>
      </c>
      <c r="C10043" s="219" t="s">
        <v>8023</v>
      </c>
      <c r="D10043" s="219" t="s">
        <v>8065</v>
      </c>
      <c r="E10043" s="219" t="s">
        <v>6389</v>
      </c>
      <c r="F10043" s="219" t="s">
        <v>6437</v>
      </c>
      <c r="G10043" s="219" t="s">
        <v>7997</v>
      </c>
      <c r="H10043" s="219" t="s">
        <v>15</v>
      </c>
      <c r="I10043" s="220" t="s">
        <v>9865</v>
      </c>
      <c r="J10043" s="221">
        <v>11700</v>
      </c>
      <c r="K10043" s="221">
        <v>1</v>
      </c>
      <c r="L10043" s="221">
        <v>11700</v>
      </c>
    </row>
    <row r="10044" spans="1:12" s="167" customFormat="1">
      <c r="A10044" s="218" t="str">
        <f t="shared" si="66"/>
        <v>O221104058666도서</v>
      </c>
      <c r="B10044" s="219" t="s">
        <v>9451</v>
      </c>
      <c r="C10044" s="219" t="s">
        <v>8023</v>
      </c>
      <c r="D10044" s="219" t="s">
        <v>8065</v>
      </c>
      <c r="E10044" s="219" t="s">
        <v>6389</v>
      </c>
      <c r="F10044" s="219" t="s">
        <v>6437</v>
      </c>
      <c r="G10044" s="219" t="s">
        <v>7997</v>
      </c>
      <c r="H10044" s="219" t="s">
        <v>15</v>
      </c>
      <c r="I10044" s="220" t="s">
        <v>9866</v>
      </c>
      <c r="J10044" s="221">
        <v>13500</v>
      </c>
      <c r="K10044" s="221">
        <v>1</v>
      </c>
      <c r="L10044" s="221">
        <v>13500</v>
      </c>
    </row>
    <row r="10045" spans="1:12" s="167" customFormat="1">
      <c r="A10045" s="218" t="str">
        <f t="shared" si="66"/>
        <v>O221104058666도서</v>
      </c>
      <c r="B10045" s="219" t="s">
        <v>9451</v>
      </c>
      <c r="C10045" s="219" t="s">
        <v>8023</v>
      </c>
      <c r="D10045" s="219" t="s">
        <v>8065</v>
      </c>
      <c r="E10045" s="219" t="s">
        <v>6389</v>
      </c>
      <c r="F10045" s="219" t="s">
        <v>6437</v>
      </c>
      <c r="G10045" s="219" t="s">
        <v>7997</v>
      </c>
      <c r="H10045" s="219" t="s">
        <v>15</v>
      </c>
      <c r="I10045" s="220" t="s">
        <v>9867</v>
      </c>
      <c r="J10045" s="221">
        <v>9000</v>
      </c>
      <c r="K10045" s="221">
        <v>1</v>
      </c>
      <c r="L10045" s="221">
        <v>9000</v>
      </c>
    </row>
    <row r="10046" spans="1:12" s="167" customFormat="1">
      <c r="A10046" s="218" t="str">
        <f t="shared" si="66"/>
        <v>O221104058666도서</v>
      </c>
      <c r="B10046" s="219" t="s">
        <v>9451</v>
      </c>
      <c r="C10046" s="219" t="s">
        <v>8023</v>
      </c>
      <c r="D10046" s="219" t="s">
        <v>8065</v>
      </c>
      <c r="E10046" s="219" t="s">
        <v>6389</v>
      </c>
      <c r="F10046" s="219" t="s">
        <v>6437</v>
      </c>
      <c r="G10046" s="219" t="s">
        <v>7997</v>
      </c>
      <c r="H10046" s="219" t="s">
        <v>15</v>
      </c>
      <c r="I10046" s="220" t="s">
        <v>9868</v>
      </c>
      <c r="J10046" s="221">
        <v>17100</v>
      </c>
      <c r="K10046" s="221">
        <v>1</v>
      </c>
      <c r="L10046" s="221">
        <v>17100</v>
      </c>
    </row>
    <row r="10047" spans="1:12" s="167" customFormat="1">
      <c r="A10047" s="218" t="str">
        <f t="shared" si="66"/>
        <v>O221104058666도서</v>
      </c>
      <c r="B10047" s="219" t="s">
        <v>9451</v>
      </c>
      <c r="C10047" s="219" t="s">
        <v>8023</v>
      </c>
      <c r="D10047" s="219" t="s">
        <v>8065</v>
      </c>
      <c r="E10047" s="219" t="s">
        <v>6389</v>
      </c>
      <c r="F10047" s="219" t="s">
        <v>6437</v>
      </c>
      <c r="G10047" s="219" t="s">
        <v>7997</v>
      </c>
      <c r="H10047" s="219" t="s">
        <v>15</v>
      </c>
      <c r="I10047" s="220" t="s">
        <v>9869</v>
      </c>
      <c r="J10047" s="221">
        <v>19800</v>
      </c>
      <c r="K10047" s="221">
        <v>1</v>
      </c>
      <c r="L10047" s="221">
        <v>19800</v>
      </c>
    </row>
    <row r="10048" spans="1:12" s="167" customFormat="1">
      <c r="A10048" s="218" t="str">
        <f t="shared" si="66"/>
        <v>O221104058666도서</v>
      </c>
      <c r="B10048" s="219" t="s">
        <v>9451</v>
      </c>
      <c r="C10048" s="219" t="s">
        <v>8023</v>
      </c>
      <c r="D10048" s="219" t="s">
        <v>8065</v>
      </c>
      <c r="E10048" s="219" t="s">
        <v>6389</v>
      </c>
      <c r="F10048" s="219" t="s">
        <v>6437</v>
      </c>
      <c r="G10048" s="219" t="s">
        <v>7997</v>
      </c>
      <c r="H10048" s="219" t="s">
        <v>15</v>
      </c>
      <c r="I10048" s="220" t="s">
        <v>9870</v>
      </c>
      <c r="J10048" s="221">
        <v>12600</v>
      </c>
      <c r="K10048" s="221">
        <v>1</v>
      </c>
      <c r="L10048" s="221">
        <v>12600</v>
      </c>
    </row>
    <row r="10049" spans="1:12" s="167" customFormat="1">
      <c r="A10049" s="218" t="str">
        <f t="shared" si="66"/>
        <v>O221104058666도서</v>
      </c>
      <c r="B10049" s="219" t="s">
        <v>9451</v>
      </c>
      <c r="C10049" s="219" t="s">
        <v>8023</v>
      </c>
      <c r="D10049" s="219" t="s">
        <v>8065</v>
      </c>
      <c r="E10049" s="219" t="s">
        <v>6389</v>
      </c>
      <c r="F10049" s="219" t="s">
        <v>6437</v>
      </c>
      <c r="G10049" s="219" t="s">
        <v>7997</v>
      </c>
      <c r="H10049" s="219" t="s">
        <v>15</v>
      </c>
      <c r="I10049" s="220" t="s">
        <v>8094</v>
      </c>
      <c r="J10049" s="221">
        <v>14220</v>
      </c>
      <c r="K10049" s="221">
        <v>1</v>
      </c>
      <c r="L10049" s="221">
        <v>14220</v>
      </c>
    </row>
    <row r="10050" spans="1:12" s="167" customFormat="1">
      <c r="A10050" s="218" t="str">
        <f t="shared" si="66"/>
        <v>O221104058666도서</v>
      </c>
      <c r="B10050" s="219" t="s">
        <v>9451</v>
      </c>
      <c r="C10050" s="219" t="s">
        <v>8023</v>
      </c>
      <c r="D10050" s="219" t="s">
        <v>8065</v>
      </c>
      <c r="E10050" s="219" t="s">
        <v>6389</v>
      </c>
      <c r="F10050" s="219" t="s">
        <v>6437</v>
      </c>
      <c r="G10050" s="219" t="s">
        <v>7997</v>
      </c>
      <c r="H10050" s="219" t="s">
        <v>15</v>
      </c>
      <c r="I10050" s="220" t="s">
        <v>9871</v>
      </c>
      <c r="J10050" s="221">
        <v>8820</v>
      </c>
      <c r="K10050" s="221">
        <v>1</v>
      </c>
      <c r="L10050" s="221">
        <v>8820</v>
      </c>
    </row>
    <row r="10051" spans="1:12" s="167" customFormat="1">
      <c r="A10051" s="218" t="str">
        <f t="shared" si="66"/>
        <v>O221104058666도서</v>
      </c>
      <c r="B10051" s="219" t="s">
        <v>9451</v>
      </c>
      <c r="C10051" s="219" t="s">
        <v>8023</v>
      </c>
      <c r="D10051" s="219" t="s">
        <v>8065</v>
      </c>
      <c r="E10051" s="219" t="s">
        <v>6389</v>
      </c>
      <c r="F10051" s="219" t="s">
        <v>6437</v>
      </c>
      <c r="G10051" s="219" t="s">
        <v>7997</v>
      </c>
      <c r="H10051" s="219" t="s">
        <v>15</v>
      </c>
      <c r="I10051" s="220" t="s">
        <v>9223</v>
      </c>
      <c r="J10051" s="221">
        <v>8550</v>
      </c>
      <c r="K10051" s="221">
        <v>1</v>
      </c>
      <c r="L10051" s="221">
        <v>8550</v>
      </c>
    </row>
    <row r="10052" spans="1:12" s="167" customFormat="1">
      <c r="A10052" s="218" t="str">
        <f t="shared" si="66"/>
        <v>O221104058659도서</v>
      </c>
      <c r="B10052" s="219" t="s">
        <v>9454</v>
      </c>
      <c r="C10052" s="219" t="s">
        <v>8023</v>
      </c>
      <c r="D10052" s="219" t="s">
        <v>8065</v>
      </c>
      <c r="E10052" s="219" t="s">
        <v>6389</v>
      </c>
      <c r="F10052" s="219" t="s">
        <v>6437</v>
      </c>
      <c r="G10052" s="219" t="s">
        <v>7921</v>
      </c>
      <c r="H10052" s="219" t="s">
        <v>15</v>
      </c>
      <c r="I10052" s="220" t="s">
        <v>9872</v>
      </c>
      <c r="J10052" s="221">
        <v>9900</v>
      </c>
      <c r="K10052" s="221">
        <v>1</v>
      </c>
      <c r="L10052" s="221">
        <v>9900</v>
      </c>
    </row>
    <row r="10053" spans="1:12" s="167" customFormat="1">
      <c r="A10053" s="218" t="str">
        <f t="shared" si="66"/>
        <v>O221104058659도서</v>
      </c>
      <c r="B10053" s="219" t="s">
        <v>9454</v>
      </c>
      <c r="C10053" s="219" t="s">
        <v>8023</v>
      </c>
      <c r="D10053" s="219" t="s">
        <v>8065</v>
      </c>
      <c r="E10053" s="219" t="s">
        <v>6389</v>
      </c>
      <c r="F10053" s="219" t="s">
        <v>6437</v>
      </c>
      <c r="G10053" s="219" t="s">
        <v>7921</v>
      </c>
      <c r="H10053" s="219" t="s">
        <v>15</v>
      </c>
      <c r="I10053" s="220" t="s">
        <v>9873</v>
      </c>
      <c r="J10053" s="221">
        <v>7200</v>
      </c>
      <c r="K10053" s="221">
        <v>1</v>
      </c>
      <c r="L10053" s="221">
        <v>7200</v>
      </c>
    </row>
    <row r="10054" spans="1:12" s="167" customFormat="1">
      <c r="A10054" s="218" t="str">
        <f t="shared" si="66"/>
        <v>O221104058659도서</v>
      </c>
      <c r="B10054" s="219" t="s">
        <v>9454</v>
      </c>
      <c r="C10054" s="219" t="s">
        <v>8023</v>
      </c>
      <c r="D10054" s="219" t="s">
        <v>8065</v>
      </c>
      <c r="E10054" s="219" t="s">
        <v>6389</v>
      </c>
      <c r="F10054" s="219" t="s">
        <v>6437</v>
      </c>
      <c r="G10054" s="219" t="s">
        <v>7921</v>
      </c>
      <c r="H10054" s="219" t="s">
        <v>15</v>
      </c>
      <c r="I10054" s="220" t="s">
        <v>9874</v>
      </c>
      <c r="J10054" s="221">
        <v>7200</v>
      </c>
      <c r="K10054" s="221">
        <v>1</v>
      </c>
      <c r="L10054" s="221">
        <v>7200</v>
      </c>
    </row>
    <row r="10055" spans="1:12" s="167" customFormat="1">
      <c r="A10055" s="218" t="str">
        <f t="shared" si="66"/>
        <v>O221104058659도서</v>
      </c>
      <c r="B10055" s="219" t="s">
        <v>9454</v>
      </c>
      <c r="C10055" s="219" t="s">
        <v>8023</v>
      </c>
      <c r="D10055" s="219" t="s">
        <v>8065</v>
      </c>
      <c r="E10055" s="219" t="s">
        <v>6389</v>
      </c>
      <c r="F10055" s="219" t="s">
        <v>6437</v>
      </c>
      <c r="G10055" s="219" t="s">
        <v>7921</v>
      </c>
      <c r="H10055" s="219" t="s">
        <v>15</v>
      </c>
      <c r="I10055" s="220" t="s">
        <v>9875</v>
      </c>
      <c r="J10055" s="221">
        <v>12600</v>
      </c>
      <c r="K10055" s="221">
        <v>1</v>
      </c>
      <c r="L10055" s="221">
        <v>12600</v>
      </c>
    </row>
    <row r="10056" spans="1:12" s="167" customFormat="1">
      <c r="A10056" s="218" t="str">
        <f t="shared" si="66"/>
        <v>O221104058649도서</v>
      </c>
      <c r="B10056" s="219" t="s">
        <v>9459</v>
      </c>
      <c r="C10056" s="219" t="s">
        <v>8023</v>
      </c>
      <c r="D10056" s="219" t="s">
        <v>8065</v>
      </c>
      <c r="E10056" s="219" t="s">
        <v>7996</v>
      </c>
      <c r="F10056" s="219" t="s">
        <v>6435</v>
      </c>
      <c r="G10056" s="219" t="s">
        <v>9529</v>
      </c>
      <c r="H10056" s="219" t="s">
        <v>15</v>
      </c>
      <c r="I10056" s="220" t="s">
        <v>8095</v>
      </c>
      <c r="J10056" s="221">
        <v>17100</v>
      </c>
      <c r="K10056" s="221">
        <v>3</v>
      </c>
      <c r="L10056" s="221">
        <v>51300</v>
      </c>
    </row>
    <row r="10057" spans="1:12" s="167" customFormat="1">
      <c r="A10057" s="218" t="str">
        <f t="shared" si="66"/>
        <v>O221104058648도서</v>
      </c>
      <c r="B10057" s="219" t="s">
        <v>9460</v>
      </c>
      <c r="C10057" s="219" t="s">
        <v>8023</v>
      </c>
      <c r="D10057" s="219" t="s">
        <v>8065</v>
      </c>
      <c r="E10057" s="219" t="s">
        <v>7705</v>
      </c>
      <c r="F10057" s="219" t="s">
        <v>6439</v>
      </c>
      <c r="G10057" s="219" t="s">
        <v>7739</v>
      </c>
      <c r="H10057" s="219" t="s">
        <v>15</v>
      </c>
      <c r="I10057" s="220" t="s">
        <v>9876</v>
      </c>
      <c r="J10057" s="221">
        <v>19800</v>
      </c>
      <c r="K10057" s="221">
        <v>1</v>
      </c>
      <c r="L10057" s="221">
        <v>19800</v>
      </c>
    </row>
    <row r="10058" spans="1:12" s="167" customFormat="1">
      <c r="A10058" s="218" t="str">
        <f t="shared" si="66"/>
        <v>O221104058648도서</v>
      </c>
      <c r="B10058" s="219" t="s">
        <v>9460</v>
      </c>
      <c r="C10058" s="219" t="s">
        <v>8023</v>
      </c>
      <c r="D10058" s="219" t="s">
        <v>8065</v>
      </c>
      <c r="E10058" s="219" t="s">
        <v>7705</v>
      </c>
      <c r="F10058" s="219" t="s">
        <v>6439</v>
      </c>
      <c r="G10058" s="219" t="s">
        <v>7739</v>
      </c>
      <c r="H10058" s="219" t="s">
        <v>15</v>
      </c>
      <c r="I10058" s="220" t="s">
        <v>9877</v>
      </c>
      <c r="J10058" s="221">
        <v>19800</v>
      </c>
      <c r="K10058" s="221">
        <v>1</v>
      </c>
      <c r="L10058" s="221">
        <v>19800</v>
      </c>
    </row>
    <row r="10059" spans="1:12" s="167" customFormat="1">
      <c r="A10059" s="218" t="str">
        <f t="shared" si="66"/>
        <v>O221104058646도서</v>
      </c>
      <c r="B10059" s="219" t="s">
        <v>9461</v>
      </c>
      <c r="C10059" s="219" t="s">
        <v>8023</v>
      </c>
      <c r="D10059" s="219" t="s">
        <v>8065</v>
      </c>
      <c r="E10059" s="219" t="s">
        <v>7705</v>
      </c>
      <c r="F10059" s="219" t="s">
        <v>6439</v>
      </c>
      <c r="G10059" s="219" t="s">
        <v>7951</v>
      </c>
      <c r="H10059" s="219" t="s">
        <v>15</v>
      </c>
      <c r="I10059" s="220" t="s">
        <v>9878</v>
      </c>
      <c r="J10059" s="221">
        <v>11520</v>
      </c>
      <c r="K10059" s="221">
        <v>1</v>
      </c>
      <c r="L10059" s="221">
        <v>11520</v>
      </c>
    </row>
    <row r="10060" spans="1:12" s="167" customFormat="1">
      <c r="A10060" s="218" t="str">
        <f t="shared" si="66"/>
        <v>O221104058646도서</v>
      </c>
      <c r="B10060" s="219" t="s">
        <v>9461</v>
      </c>
      <c r="C10060" s="219" t="s">
        <v>8023</v>
      </c>
      <c r="D10060" s="219" t="s">
        <v>8065</v>
      </c>
      <c r="E10060" s="219" t="s">
        <v>7705</v>
      </c>
      <c r="F10060" s="219" t="s">
        <v>6439</v>
      </c>
      <c r="G10060" s="219" t="s">
        <v>7951</v>
      </c>
      <c r="H10060" s="219" t="s">
        <v>15</v>
      </c>
      <c r="I10060" s="220" t="s">
        <v>9879</v>
      </c>
      <c r="J10060" s="221">
        <v>9450</v>
      </c>
      <c r="K10060" s="221">
        <v>1</v>
      </c>
      <c r="L10060" s="221">
        <v>9450</v>
      </c>
    </row>
    <row r="10061" spans="1:12" s="167" customFormat="1">
      <c r="A10061" s="218" t="str">
        <f t="shared" si="66"/>
        <v>O221104058646도서</v>
      </c>
      <c r="B10061" s="219" t="s">
        <v>9461</v>
      </c>
      <c r="C10061" s="219" t="s">
        <v>8023</v>
      </c>
      <c r="D10061" s="219" t="s">
        <v>8065</v>
      </c>
      <c r="E10061" s="219" t="s">
        <v>7705</v>
      </c>
      <c r="F10061" s="219" t="s">
        <v>6439</v>
      </c>
      <c r="G10061" s="219" t="s">
        <v>7951</v>
      </c>
      <c r="H10061" s="219" t="s">
        <v>15</v>
      </c>
      <c r="I10061" s="220" t="s">
        <v>9880</v>
      </c>
      <c r="J10061" s="221">
        <v>47880</v>
      </c>
      <c r="K10061" s="221">
        <v>1</v>
      </c>
      <c r="L10061" s="221">
        <v>47880</v>
      </c>
    </row>
    <row r="10062" spans="1:12" s="167" customFormat="1">
      <c r="A10062" s="218" t="str">
        <f t="shared" si="66"/>
        <v>O221104058646도서</v>
      </c>
      <c r="B10062" s="219" t="s">
        <v>9461</v>
      </c>
      <c r="C10062" s="219" t="s">
        <v>8023</v>
      </c>
      <c r="D10062" s="219" t="s">
        <v>8065</v>
      </c>
      <c r="E10062" s="219" t="s">
        <v>7705</v>
      </c>
      <c r="F10062" s="219" t="s">
        <v>6439</v>
      </c>
      <c r="G10062" s="219" t="s">
        <v>7951</v>
      </c>
      <c r="H10062" s="219" t="s">
        <v>15</v>
      </c>
      <c r="I10062" s="220" t="s">
        <v>9165</v>
      </c>
      <c r="J10062" s="221">
        <v>11700</v>
      </c>
      <c r="K10062" s="221">
        <v>1</v>
      </c>
      <c r="L10062" s="221">
        <v>11700</v>
      </c>
    </row>
    <row r="10063" spans="1:12" s="167" customFormat="1">
      <c r="A10063" s="218" t="str">
        <f t="shared" si="66"/>
        <v>O221104058646도서</v>
      </c>
      <c r="B10063" s="219" t="s">
        <v>9461</v>
      </c>
      <c r="C10063" s="219" t="s">
        <v>8023</v>
      </c>
      <c r="D10063" s="219" t="s">
        <v>8065</v>
      </c>
      <c r="E10063" s="219" t="s">
        <v>7705</v>
      </c>
      <c r="F10063" s="219" t="s">
        <v>6439</v>
      </c>
      <c r="G10063" s="219" t="s">
        <v>7951</v>
      </c>
      <c r="H10063" s="219" t="s">
        <v>15</v>
      </c>
      <c r="I10063" s="220" t="s">
        <v>9881</v>
      </c>
      <c r="J10063" s="221">
        <v>12600</v>
      </c>
      <c r="K10063" s="221">
        <v>1</v>
      </c>
      <c r="L10063" s="221">
        <v>12600</v>
      </c>
    </row>
    <row r="10064" spans="1:12" s="167" customFormat="1">
      <c r="A10064" s="218" t="str">
        <f t="shared" si="66"/>
        <v>O221104058646도서</v>
      </c>
      <c r="B10064" s="219" t="s">
        <v>9461</v>
      </c>
      <c r="C10064" s="219" t="s">
        <v>8023</v>
      </c>
      <c r="D10064" s="219" t="s">
        <v>8065</v>
      </c>
      <c r="E10064" s="219" t="s">
        <v>7705</v>
      </c>
      <c r="F10064" s="219" t="s">
        <v>6439</v>
      </c>
      <c r="G10064" s="219" t="s">
        <v>7951</v>
      </c>
      <c r="H10064" s="219" t="s">
        <v>15</v>
      </c>
      <c r="I10064" s="220" t="s">
        <v>9882</v>
      </c>
      <c r="J10064" s="221">
        <v>12600</v>
      </c>
      <c r="K10064" s="221">
        <v>1</v>
      </c>
      <c r="L10064" s="221">
        <v>12600</v>
      </c>
    </row>
    <row r="10065" spans="1:12" s="167" customFormat="1">
      <c r="A10065" s="218" t="str">
        <f t="shared" si="66"/>
        <v>O221104058646도서</v>
      </c>
      <c r="B10065" s="219" t="s">
        <v>9461</v>
      </c>
      <c r="C10065" s="219" t="s">
        <v>8023</v>
      </c>
      <c r="D10065" s="219" t="s">
        <v>8065</v>
      </c>
      <c r="E10065" s="219" t="s">
        <v>7705</v>
      </c>
      <c r="F10065" s="219" t="s">
        <v>6439</v>
      </c>
      <c r="G10065" s="219" t="s">
        <v>7951</v>
      </c>
      <c r="H10065" s="219" t="s">
        <v>15</v>
      </c>
      <c r="I10065" s="220" t="s">
        <v>9883</v>
      </c>
      <c r="J10065" s="221">
        <v>12600</v>
      </c>
      <c r="K10065" s="221">
        <v>1</v>
      </c>
      <c r="L10065" s="221">
        <v>12600</v>
      </c>
    </row>
    <row r="10066" spans="1:12" s="167" customFormat="1">
      <c r="A10066" s="218" t="str">
        <f t="shared" si="66"/>
        <v>O221104058646도서</v>
      </c>
      <c r="B10066" s="219" t="s">
        <v>9461</v>
      </c>
      <c r="C10066" s="219" t="s">
        <v>8023</v>
      </c>
      <c r="D10066" s="219" t="s">
        <v>8065</v>
      </c>
      <c r="E10066" s="219" t="s">
        <v>7705</v>
      </c>
      <c r="F10066" s="219" t="s">
        <v>6439</v>
      </c>
      <c r="G10066" s="219" t="s">
        <v>7951</v>
      </c>
      <c r="H10066" s="219" t="s">
        <v>15</v>
      </c>
      <c r="I10066" s="220" t="s">
        <v>9884</v>
      </c>
      <c r="J10066" s="221">
        <v>14400</v>
      </c>
      <c r="K10066" s="221">
        <v>1</v>
      </c>
      <c r="L10066" s="221">
        <v>14400</v>
      </c>
    </row>
    <row r="10067" spans="1:12" s="167" customFormat="1">
      <c r="A10067" s="218" t="str">
        <f t="shared" si="66"/>
        <v>O221104058646도서</v>
      </c>
      <c r="B10067" s="219" t="s">
        <v>9461</v>
      </c>
      <c r="C10067" s="219" t="s">
        <v>8023</v>
      </c>
      <c r="D10067" s="219" t="s">
        <v>8065</v>
      </c>
      <c r="E10067" s="219" t="s">
        <v>7705</v>
      </c>
      <c r="F10067" s="219" t="s">
        <v>6439</v>
      </c>
      <c r="G10067" s="219" t="s">
        <v>7951</v>
      </c>
      <c r="H10067" s="219" t="s">
        <v>15</v>
      </c>
      <c r="I10067" s="220" t="s">
        <v>9885</v>
      </c>
      <c r="J10067" s="221">
        <v>10800</v>
      </c>
      <c r="K10067" s="221">
        <v>1</v>
      </c>
      <c r="L10067" s="221">
        <v>10800</v>
      </c>
    </row>
    <row r="10068" spans="1:12" s="167" customFormat="1">
      <c r="A10068" s="218" t="str">
        <f t="shared" si="66"/>
        <v>O221104058646도서</v>
      </c>
      <c r="B10068" s="219" t="s">
        <v>9461</v>
      </c>
      <c r="C10068" s="219" t="s">
        <v>8023</v>
      </c>
      <c r="D10068" s="219" t="s">
        <v>8065</v>
      </c>
      <c r="E10068" s="219" t="s">
        <v>7705</v>
      </c>
      <c r="F10068" s="219" t="s">
        <v>6439</v>
      </c>
      <c r="G10068" s="219" t="s">
        <v>7951</v>
      </c>
      <c r="H10068" s="219" t="s">
        <v>15</v>
      </c>
      <c r="I10068" s="220" t="s">
        <v>9886</v>
      </c>
      <c r="J10068" s="221">
        <v>9000</v>
      </c>
      <c r="K10068" s="221">
        <v>1</v>
      </c>
      <c r="L10068" s="221">
        <v>9000</v>
      </c>
    </row>
    <row r="10069" spans="1:12" s="167" customFormat="1">
      <c r="A10069" s="218" t="str">
        <f t="shared" si="66"/>
        <v>O221104058646도서</v>
      </c>
      <c r="B10069" s="219" t="s">
        <v>9461</v>
      </c>
      <c r="C10069" s="219" t="s">
        <v>8023</v>
      </c>
      <c r="D10069" s="219" t="s">
        <v>8065</v>
      </c>
      <c r="E10069" s="219" t="s">
        <v>7705</v>
      </c>
      <c r="F10069" s="219" t="s">
        <v>6439</v>
      </c>
      <c r="G10069" s="219" t="s">
        <v>7951</v>
      </c>
      <c r="H10069" s="219" t="s">
        <v>15</v>
      </c>
      <c r="I10069" s="220" t="s">
        <v>9827</v>
      </c>
      <c r="J10069" s="221">
        <v>12150</v>
      </c>
      <c r="K10069" s="221">
        <v>1</v>
      </c>
      <c r="L10069" s="221">
        <v>12150</v>
      </c>
    </row>
    <row r="10070" spans="1:12" s="167" customFormat="1">
      <c r="A10070" s="218" t="str">
        <f t="shared" si="66"/>
        <v>O221104058646도서</v>
      </c>
      <c r="B10070" s="219" t="s">
        <v>9461</v>
      </c>
      <c r="C10070" s="219" t="s">
        <v>8023</v>
      </c>
      <c r="D10070" s="219" t="s">
        <v>8065</v>
      </c>
      <c r="E10070" s="219" t="s">
        <v>7705</v>
      </c>
      <c r="F10070" s="219" t="s">
        <v>6439</v>
      </c>
      <c r="G10070" s="219" t="s">
        <v>7951</v>
      </c>
      <c r="H10070" s="219" t="s">
        <v>15</v>
      </c>
      <c r="I10070" s="220" t="s">
        <v>9887</v>
      </c>
      <c r="J10070" s="221">
        <v>10800</v>
      </c>
      <c r="K10070" s="221">
        <v>1</v>
      </c>
      <c r="L10070" s="221">
        <v>10800</v>
      </c>
    </row>
    <row r="10071" spans="1:12" s="167" customFormat="1">
      <c r="A10071" s="218" t="str">
        <f t="shared" si="66"/>
        <v>O221104058646도서</v>
      </c>
      <c r="B10071" s="219" t="s">
        <v>9461</v>
      </c>
      <c r="C10071" s="219" t="s">
        <v>8023</v>
      </c>
      <c r="D10071" s="219" t="s">
        <v>8065</v>
      </c>
      <c r="E10071" s="219" t="s">
        <v>7705</v>
      </c>
      <c r="F10071" s="219" t="s">
        <v>6439</v>
      </c>
      <c r="G10071" s="219" t="s">
        <v>7951</v>
      </c>
      <c r="H10071" s="219" t="s">
        <v>15</v>
      </c>
      <c r="I10071" s="220" t="s">
        <v>9888</v>
      </c>
      <c r="J10071" s="221">
        <v>10800</v>
      </c>
      <c r="K10071" s="221">
        <v>1</v>
      </c>
      <c r="L10071" s="221">
        <v>10800</v>
      </c>
    </row>
    <row r="10072" spans="1:12" s="167" customFormat="1">
      <c r="A10072" s="218" t="str">
        <f t="shared" si="66"/>
        <v>O221104058646도서</v>
      </c>
      <c r="B10072" s="219" t="s">
        <v>9461</v>
      </c>
      <c r="C10072" s="219" t="s">
        <v>8023</v>
      </c>
      <c r="D10072" s="219" t="s">
        <v>8065</v>
      </c>
      <c r="E10072" s="219" t="s">
        <v>7705</v>
      </c>
      <c r="F10072" s="219" t="s">
        <v>6439</v>
      </c>
      <c r="G10072" s="219" t="s">
        <v>7951</v>
      </c>
      <c r="H10072" s="219" t="s">
        <v>15</v>
      </c>
      <c r="I10072" s="220" t="s">
        <v>9889</v>
      </c>
      <c r="J10072" s="221">
        <v>10800</v>
      </c>
      <c r="K10072" s="221">
        <v>1</v>
      </c>
      <c r="L10072" s="221">
        <v>10800</v>
      </c>
    </row>
    <row r="10073" spans="1:12" s="167" customFormat="1">
      <c r="A10073" s="218" t="str">
        <f t="shared" si="66"/>
        <v>O221104058646도서</v>
      </c>
      <c r="B10073" s="219" t="s">
        <v>9461</v>
      </c>
      <c r="C10073" s="219" t="s">
        <v>8023</v>
      </c>
      <c r="D10073" s="219" t="s">
        <v>8065</v>
      </c>
      <c r="E10073" s="219" t="s">
        <v>7705</v>
      </c>
      <c r="F10073" s="219" t="s">
        <v>6439</v>
      </c>
      <c r="G10073" s="219" t="s">
        <v>7951</v>
      </c>
      <c r="H10073" s="219" t="s">
        <v>15</v>
      </c>
      <c r="I10073" s="220" t="s">
        <v>9890</v>
      </c>
      <c r="J10073" s="221">
        <v>10800</v>
      </c>
      <c r="K10073" s="221">
        <v>1</v>
      </c>
      <c r="L10073" s="221">
        <v>10800</v>
      </c>
    </row>
    <row r="10074" spans="1:12" s="167" customFormat="1">
      <c r="A10074" s="218" t="str">
        <f t="shared" si="66"/>
        <v>O221104058646도서</v>
      </c>
      <c r="B10074" s="219" t="s">
        <v>9461</v>
      </c>
      <c r="C10074" s="219" t="s">
        <v>8023</v>
      </c>
      <c r="D10074" s="219" t="s">
        <v>8065</v>
      </c>
      <c r="E10074" s="219" t="s">
        <v>7705</v>
      </c>
      <c r="F10074" s="219" t="s">
        <v>6439</v>
      </c>
      <c r="G10074" s="219" t="s">
        <v>7951</v>
      </c>
      <c r="H10074" s="219" t="s">
        <v>15</v>
      </c>
      <c r="I10074" s="220" t="s">
        <v>9891</v>
      </c>
      <c r="J10074" s="221">
        <v>10800</v>
      </c>
      <c r="K10074" s="221">
        <v>1</v>
      </c>
      <c r="L10074" s="221">
        <v>10800</v>
      </c>
    </row>
    <row r="10075" spans="1:12" s="167" customFormat="1">
      <c r="A10075" s="218" t="str">
        <f t="shared" si="66"/>
        <v>O221104058646도서</v>
      </c>
      <c r="B10075" s="219" t="s">
        <v>9461</v>
      </c>
      <c r="C10075" s="219" t="s">
        <v>8023</v>
      </c>
      <c r="D10075" s="219" t="s">
        <v>8065</v>
      </c>
      <c r="E10075" s="219" t="s">
        <v>7705</v>
      </c>
      <c r="F10075" s="219" t="s">
        <v>6439</v>
      </c>
      <c r="G10075" s="219" t="s">
        <v>7951</v>
      </c>
      <c r="H10075" s="219" t="s">
        <v>15</v>
      </c>
      <c r="I10075" s="220" t="s">
        <v>9311</v>
      </c>
      <c r="J10075" s="221">
        <v>12150</v>
      </c>
      <c r="K10075" s="221">
        <v>1</v>
      </c>
      <c r="L10075" s="221">
        <v>12150</v>
      </c>
    </row>
    <row r="10076" spans="1:12" s="167" customFormat="1">
      <c r="A10076" s="218" t="str">
        <f t="shared" si="66"/>
        <v>O221104058646도서</v>
      </c>
      <c r="B10076" s="219" t="s">
        <v>9461</v>
      </c>
      <c r="C10076" s="219" t="s">
        <v>8023</v>
      </c>
      <c r="D10076" s="219" t="s">
        <v>8065</v>
      </c>
      <c r="E10076" s="219" t="s">
        <v>7705</v>
      </c>
      <c r="F10076" s="219" t="s">
        <v>6439</v>
      </c>
      <c r="G10076" s="219" t="s">
        <v>7951</v>
      </c>
      <c r="H10076" s="219" t="s">
        <v>15</v>
      </c>
      <c r="I10076" s="220" t="s">
        <v>9892</v>
      </c>
      <c r="J10076" s="221">
        <v>12150</v>
      </c>
      <c r="K10076" s="221">
        <v>1</v>
      </c>
      <c r="L10076" s="221">
        <v>12150</v>
      </c>
    </row>
    <row r="10077" spans="1:12" s="167" customFormat="1">
      <c r="A10077" s="218" t="str">
        <f t="shared" si="66"/>
        <v>O221104058646도서</v>
      </c>
      <c r="B10077" s="219" t="s">
        <v>9461</v>
      </c>
      <c r="C10077" s="219" t="s">
        <v>8023</v>
      </c>
      <c r="D10077" s="219" t="s">
        <v>8065</v>
      </c>
      <c r="E10077" s="219" t="s">
        <v>7705</v>
      </c>
      <c r="F10077" s="219" t="s">
        <v>6439</v>
      </c>
      <c r="G10077" s="219" t="s">
        <v>7951</v>
      </c>
      <c r="H10077" s="219" t="s">
        <v>15</v>
      </c>
      <c r="I10077" s="220" t="s">
        <v>9893</v>
      </c>
      <c r="J10077" s="221">
        <v>11520</v>
      </c>
      <c r="K10077" s="221">
        <v>1</v>
      </c>
      <c r="L10077" s="221">
        <v>11520</v>
      </c>
    </row>
    <row r="10078" spans="1:12" s="167" customFormat="1">
      <c r="A10078" s="218" t="str">
        <f t="shared" si="66"/>
        <v>O221104058646도서</v>
      </c>
      <c r="B10078" s="219" t="s">
        <v>9461</v>
      </c>
      <c r="C10078" s="219" t="s">
        <v>8023</v>
      </c>
      <c r="D10078" s="219" t="s">
        <v>8065</v>
      </c>
      <c r="E10078" s="219" t="s">
        <v>7705</v>
      </c>
      <c r="F10078" s="219" t="s">
        <v>6439</v>
      </c>
      <c r="G10078" s="219" t="s">
        <v>7951</v>
      </c>
      <c r="H10078" s="219" t="s">
        <v>15</v>
      </c>
      <c r="I10078" s="220" t="s">
        <v>8056</v>
      </c>
      <c r="J10078" s="221">
        <v>11520</v>
      </c>
      <c r="K10078" s="221">
        <v>1</v>
      </c>
      <c r="L10078" s="221">
        <v>11520</v>
      </c>
    </row>
    <row r="10079" spans="1:12" s="167" customFormat="1">
      <c r="A10079" s="218" t="str">
        <f t="shared" si="66"/>
        <v>O221104058646도서</v>
      </c>
      <c r="B10079" s="219" t="s">
        <v>9461</v>
      </c>
      <c r="C10079" s="219" t="s">
        <v>8023</v>
      </c>
      <c r="D10079" s="219" t="s">
        <v>8065</v>
      </c>
      <c r="E10079" s="219" t="s">
        <v>7705</v>
      </c>
      <c r="F10079" s="219" t="s">
        <v>6439</v>
      </c>
      <c r="G10079" s="219" t="s">
        <v>7951</v>
      </c>
      <c r="H10079" s="219" t="s">
        <v>15</v>
      </c>
      <c r="I10079" s="220" t="s">
        <v>8096</v>
      </c>
      <c r="J10079" s="221">
        <v>11520</v>
      </c>
      <c r="K10079" s="221">
        <v>1</v>
      </c>
      <c r="L10079" s="221">
        <v>11520</v>
      </c>
    </row>
    <row r="10080" spans="1:12" s="167" customFormat="1">
      <c r="A10080" s="218" t="str">
        <f t="shared" si="66"/>
        <v>O221104058640도서</v>
      </c>
      <c r="B10080" s="219" t="s">
        <v>9462</v>
      </c>
      <c r="C10080" s="219" t="s">
        <v>8023</v>
      </c>
      <c r="D10080" s="219" t="s">
        <v>8065</v>
      </c>
      <c r="E10080" s="219" t="s">
        <v>6389</v>
      </c>
      <c r="F10080" s="219" t="s">
        <v>7723</v>
      </c>
      <c r="G10080" s="219" t="s">
        <v>7900</v>
      </c>
      <c r="H10080" s="219" t="s">
        <v>15</v>
      </c>
      <c r="I10080" s="220" t="s">
        <v>9894</v>
      </c>
      <c r="J10080" s="221">
        <v>29700</v>
      </c>
      <c r="K10080" s="221">
        <v>1</v>
      </c>
      <c r="L10080" s="221">
        <v>29700</v>
      </c>
    </row>
    <row r="10081" spans="1:12" s="167" customFormat="1">
      <c r="A10081" s="218" t="str">
        <f t="shared" si="66"/>
        <v>O221104058640도서</v>
      </c>
      <c r="B10081" s="219" t="s">
        <v>9462</v>
      </c>
      <c r="C10081" s="219" t="s">
        <v>8023</v>
      </c>
      <c r="D10081" s="219" t="s">
        <v>8065</v>
      </c>
      <c r="E10081" s="219" t="s">
        <v>6389</v>
      </c>
      <c r="F10081" s="219" t="s">
        <v>7723</v>
      </c>
      <c r="G10081" s="219" t="s">
        <v>7900</v>
      </c>
      <c r="H10081" s="219" t="s">
        <v>15</v>
      </c>
      <c r="I10081" s="220" t="s">
        <v>9895</v>
      </c>
      <c r="J10081" s="221">
        <v>28800</v>
      </c>
      <c r="K10081" s="221">
        <v>1</v>
      </c>
      <c r="L10081" s="221">
        <v>28800</v>
      </c>
    </row>
    <row r="10082" spans="1:12" s="167" customFormat="1">
      <c r="A10082" s="218" t="str">
        <f t="shared" si="66"/>
        <v>O221104058640도서</v>
      </c>
      <c r="B10082" s="219" t="s">
        <v>9462</v>
      </c>
      <c r="C10082" s="219" t="s">
        <v>8023</v>
      </c>
      <c r="D10082" s="219" t="s">
        <v>8065</v>
      </c>
      <c r="E10082" s="219" t="s">
        <v>6389</v>
      </c>
      <c r="F10082" s="219" t="s">
        <v>7723</v>
      </c>
      <c r="G10082" s="219" t="s">
        <v>7900</v>
      </c>
      <c r="H10082" s="219" t="s">
        <v>15</v>
      </c>
      <c r="I10082" s="220" t="s">
        <v>9896</v>
      </c>
      <c r="J10082" s="221">
        <v>25200</v>
      </c>
      <c r="K10082" s="221">
        <v>1</v>
      </c>
      <c r="L10082" s="221">
        <v>25200</v>
      </c>
    </row>
    <row r="10083" spans="1:12" s="167" customFormat="1">
      <c r="A10083" s="218" t="str">
        <f t="shared" si="66"/>
        <v>O221104058640도서</v>
      </c>
      <c r="B10083" s="219" t="s">
        <v>9462</v>
      </c>
      <c r="C10083" s="219" t="s">
        <v>8023</v>
      </c>
      <c r="D10083" s="219" t="s">
        <v>8065</v>
      </c>
      <c r="E10083" s="219" t="s">
        <v>6389</v>
      </c>
      <c r="F10083" s="219" t="s">
        <v>7723</v>
      </c>
      <c r="G10083" s="219" t="s">
        <v>7900</v>
      </c>
      <c r="H10083" s="219" t="s">
        <v>15</v>
      </c>
      <c r="I10083" s="220" t="s">
        <v>9897</v>
      </c>
      <c r="J10083" s="221">
        <v>27000</v>
      </c>
      <c r="K10083" s="221">
        <v>1</v>
      </c>
      <c r="L10083" s="221">
        <v>27000</v>
      </c>
    </row>
    <row r="10084" spans="1:12" s="167" customFormat="1">
      <c r="A10084" s="218" t="str">
        <f t="shared" si="66"/>
        <v>O221104058640도서</v>
      </c>
      <c r="B10084" s="219" t="s">
        <v>9462</v>
      </c>
      <c r="C10084" s="219" t="s">
        <v>8023</v>
      </c>
      <c r="D10084" s="219" t="s">
        <v>8065</v>
      </c>
      <c r="E10084" s="219" t="s">
        <v>6389</v>
      </c>
      <c r="F10084" s="219" t="s">
        <v>7723</v>
      </c>
      <c r="G10084" s="219" t="s">
        <v>7900</v>
      </c>
      <c r="H10084" s="219" t="s">
        <v>15</v>
      </c>
      <c r="I10084" s="220" t="s">
        <v>8113</v>
      </c>
      <c r="J10084" s="221">
        <v>14400</v>
      </c>
      <c r="K10084" s="221">
        <v>1</v>
      </c>
      <c r="L10084" s="221">
        <v>14400</v>
      </c>
    </row>
    <row r="10085" spans="1:12" s="167" customFormat="1">
      <c r="A10085" s="218" t="str">
        <f t="shared" si="66"/>
        <v>O221104058640도서</v>
      </c>
      <c r="B10085" s="219" t="s">
        <v>9462</v>
      </c>
      <c r="C10085" s="219" t="s">
        <v>8023</v>
      </c>
      <c r="D10085" s="219" t="s">
        <v>8065</v>
      </c>
      <c r="E10085" s="219" t="s">
        <v>6389</v>
      </c>
      <c r="F10085" s="219" t="s">
        <v>7723</v>
      </c>
      <c r="G10085" s="219" t="s">
        <v>7900</v>
      </c>
      <c r="H10085" s="219" t="s">
        <v>15</v>
      </c>
      <c r="I10085" s="220" t="s">
        <v>9898</v>
      </c>
      <c r="J10085" s="221">
        <v>14400</v>
      </c>
      <c r="K10085" s="221">
        <v>1</v>
      </c>
      <c r="L10085" s="221">
        <v>14400</v>
      </c>
    </row>
    <row r="10086" spans="1:12" s="167" customFormat="1">
      <c r="A10086" s="218" t="str">
        <f t="shared" si="66"/>
        <v>O221104058640도서</v>
      </c>
      <c r="B10086" s="219" t="s">
        <v>9462</v>
      </c>
      <c r="C10086" s="219" t="s">
        <v>8023</v>
      </c>
      <c r="D10086" s="219" t="s">
        <v>8065</v>
      </c>
      <c r="E10086" s="219" t="s">
        <v>6389</v>
      </c>
      <c r="F10086" s="219" t="s">
        <v>7723</v>
      </c>
      <c r="G10086" s="219" t="s">
        <v>7900</v>
      </c>
      <c r="H10086" s="219" t="s">
        <v>15</v>
      </c>
      <c r="I10086" s="220" t="s">
        <v>9899</v>
      </c>
      <c r="J10086" s="221">
        <v>14400</v>
      </c>
      <c r="K10086" s="221">
        <v>1</v>
      </c>
      <c r="L10086" s="221">
        <v>14400</v>
      </c>
    </row>
    <row r="10087" spans="1:12" s="167" customFormat="1">
      <c r="A10087" s="218" t="str">
        <f t="shared" si="66"/>
        <v>O221104058640도서</v>
      </c>
      <c r="B10087" s="219" t="s">
        <v>9462</v>
      </c>
      <c r="C10087" s="219" t="s">
        <v>8023</v>
      </c>
      <c r="D10087" s="219" t="s">
        <v>8065</v>
      </c>
      <c r="E10087" s="219" t="s">
        <v>6389</v>
      </c>
      <c r="F10087" s="219" t="s">
        <v>7723</v>
      </c>
      <c r="G10087" s="219" t="s">
        <v>7900</v>
      </c>
      <c r="H10087" s="219" t="s">
        <v>15</v>
      </c>
      <c r="I10087" s="220" t="s">
        <v>9900</v>
      </c>
      <c r="J10087" s="221">
        <v>14400</v>
      </c>
      <c r="K10087" s="221">
        <v>1</v>
      </c>
      <c r="L10087" s="221">
        <v>14400</v>
      </c>
    </row>
    <row r="10088" spans="1:12" s="167" customFormat="1">
      <c r="A10088" s="218" t="str">
        <f t="shared" si="66"/>
        <v>O221104058640도서</v>
      </c>
      <c r="B10088" s="219" t="s">
        <v>9462</v>
      </c>
      <c r="C10088" s="219" t="s">
        <v>8023</v>
      </c>
      <c r="D10088" s="219" t="s">
        <v>8065</v>
      </c>
      <c r="E10088" s="219" t="s">
        <v>6389</v>
      </c>
      <c r="F10088" s="219" t="s">
        <v>7723</v>
      </c>
      <c r="G10088" s="219" t="s">
        <v>7900</v>
      </c>
      <c r="H10088" s="219" t="s">
        <v>15</v>
      </c>
      <c r="I10088" s="220" t="s">
        <v>9901</v>
      </c>
      <c r="J10088" s="221">
        <v>15300</v>
      </c>
      <c r="K10088" s="221">
        <v>1</v>
      </c>
      <c r="L10088" s="221">
        <v>15300</v>
      </c>
    </row>
    <row r="10089" spans="1:12" s="167" customFormat="1">
      <c r="A10089" s="218" t="str">
        <f t="shared" si="66"/>
        <v>O221104058640도서</v>
      </c>
      <c r="B10089" s="219" t="s">
        <v>9462</v>
      </c>
      <c r="C10089" s="219" t="s">
        <v>8023</v>
      </c>
      <c r="D10089" s="219" t="s">
        <v>8065</v>
      </c>
      <c r="E10089" s="219" t="s">
        <v>6389</v>
      </c>
      <c r="F10089" s="219" t="s">
        <v>7723</v>
      </c>
      <c r="G10089" s="219" t="s">
        <v>7900</v>
      </c>
      <c r="H10089" s="219" t="s">
        <v>15</v>
      </c>
      <c r="I10089" s="220" t="s">
        <v>9902</v>
      </c>
      <c r="J10089" s="221">
        <v>15300</v>
      </c>
      <c r="K10089" s="221">
        <v>1</v>
      </c>
      <c r="L10089" s="221">
        <v>15300</v>
      </c>
    </row>
    <row r="10090" spans="1:12" s="167" customFormat="1">
      <c r="A10090" s="218" t="str">
        <f t="shared" si="66"/>
        <v>O221104058640도서</v>
      </c>
      <c r="B10090" s="219" t="s">
        <v>9462</v>
      </c>
      <c r="C10090" s="219" t="s">
        <v>8023</v>
      </c>
      <c r="D10090" s="219" t="s">
        <v>8065</v>
      </c>
      <c r="E10090" s="219" t="s">
        <v>6389</v>
      </c>
      <c r="F10090" s="219" t="s">
        <v>7723</v>
      </c>
      <c r="G10090" s="219" t="s">
        <v>7900</v>
      </c>
      <c r="H10090" s="219" t="s">
        <v>15</v>
      </c>
      <c r="I10090" s="220" t="s">
        <v>9903</v>
      </c>
      <c r="J10090" s="221">
        <v>11700</v>
      </c>
      <c r="K10090" s="221">
        <v>1</v>
      </c>
      <c r="L10090" s="221">
        <v>11700</v>
      </c>
    </row>
    <row r="10091" spans="1:12" s="167" customFormat="1">
      <c r="A10091" s="218" t="str">
        <f t="shared" si="66"/>
        <v>O221104058640도서</v>
      </c>
      <c r="B10091" s="219" t="s">
        <v>9462</v>
      </c>
      <c r="C10091" s="219" t="s">
        <v>8023</v>
      </c>
      <c r="D10091" s="219" t="s">
        <v>8065</v>
      </c>
      <c r="E10091" s="219" t="s">
        <v>6389</v>
      </c>
      <c r="F10091" s="219" t="s">
        <v>7723</v>
      </c>
      <c r="G10091" s="219" t="s">
        <v>7900</v>
      </c>
      <c r="H10091" s="219" t="s">
        <v>15</v>
      </c>
      <c r="I10091" s="220" t="s">
        <v>9904</v>
      </c>
      <c r="J10091" s="221">
        <v>11700</v>
      </c>
      <c r="K10091" s="221">
        <v>1</v>
      </c>
      <c r="L10091" s="221">
        <v>11700</v>
      </c>
    </row>
    <row r="10092" spans="1:12" s="167" customFormat="1">
      <c r="A10092" s="218" t="str">
        <f t="shared" si="66"/>
        <v>O221104058640도서</v>
      </c>
      <c r="B10092" s="219" t="s">
        <v>9462</v>
      </c>
      <c r="C10092" s="219" t="s">
        <v>8023</v>
      </c>
      <c r="D10092" s="219" t="s">
        <v>8065</v>
      </c>
      <c r="E10092" s="219" t="s">
        <v>6389</v>
      </c>
      <c r="F10092" s="219" t="s">
        <v>7723</v>
      </c>
      <c r="G10092" s="219" t="s">
        <v>7900</v>
      </c>
      <c r="H10092" s="219" t="s">
        <v>15</v>
      </c>
      <c r="I10092" s="220" t="s">
        <v>8114</v>
      </c>
      <c r="J10092" s="221">
        <v>10800</v>
      </c>
      <c r="K10092" s="221">
        <v>1</v>
      </c>
      <c r="L10092" s="221">
        <v>10800</v>
      </c>
    </row>
    <row r="10093" spans="1:12" s="167" customFormat="1">
      <c r="A10093" s="218" t="str">
        <f t="shared" si="66"/>
        <v>O221104058640도서</v>
      </c>
      <c r="B10093" s="219" t="s">
        <v>9462</v>
      </c>
      <c r="C10093" s="219" t="s">
        <v>8023</v>
      </c>
      <c r="D10093" s="219" t="s">
        <v>8065</v>
      </c>
      <c r="E10093" s="219" t="s">
        <v>6389</v>
      </c>
      <c r="F10093" s="219" t="s">
        <v>7723</v>
      </c>
      <c r="G10093" s="219" t="s">
        <v>7900</v>
      </c>
      <c r="H10093" s="219" t="s">
        <v>15</v>
      </c>
      <c r="I10093" s="220" t="s">
        <v>9905</v>
      </c>
      <c r="J10093" s="221">
        <v>11700</v>
      </c>
      <c r="K10093" s="221">
        <v>1</v>
      </c>
      <c r="L10093" s="221">
        <v>11700</v>
      </c>
    </row>
    <row r="10094" spans="1:12" s="167" customFormat="1">
      <c r="A10094" s="218" t="str">
        <f t="shared" si="66"/>
        <v>O221103058626도서</v>
      </c>
      <c r="B10094" s="219" t="s">
        <v>9464</v>
      </c>
      <c r="C10094" s="219" t="s">
        <v>8023</v>
      </c>
      <c r="D10094" s="219" t="s">
        <v>8065</v>
      </c>
      <c r="E10094" s="219" t="s">
        <v>7705</v>
      </c>
      <c r="F10094" s="219" t="s">
        <v>6439</v>
      </c>
      <c r="G10094" s="219" t="s">
        <v>7950</v>
      </c>
      <c r="H10094" s="219" t="s">
        <v>15</v>
      </c>
      <c r="I10094" s="220" t="s">
        <v>9906</v>
      </c>
      <c r="J10094" s="221">
        <v>15120</v>
      </c>
      <c r="K10094" s="221">
        <v>1</v>
      </c>
      <c r="L10094" s="221">
        <v>15120</v>
      </c>
    </row>
    <row r="10095" spans="1:12" s="167" customFormat="1">
      <c r="A10095" s="218" t="str">
        <f t="shared" si="66"/>
        <v>O221103058626도서</v>
      </c>
      <c r="B10095" s="219" t="s">
        <v>9464</v>
      </c>
      <c r="C10095" s="219" t="s">
        <v>8023</v>
      </c>
      <c r="D10095" s="219" t="s">
        <v>8065</v>
      </c>
      <c r="E10095" s="219" t="s">
        <v>7705</v>
      </c>
      <c r="F10095" s="219" t="s">
        <v>6439</v>
      </c>
      <c r="G10095" s="219" t="s">
        <v>7950</v>
      </c>
      <c r="H10095" s="219" t="s">
        <v>15</v>
      </c>
      <c r="I10095" s="220" t="s">
        <v>9907</v>
      </c>
      <c r="J10095" s="221">
        <v>14400</v>
      </c>
      <c r="K10095" s="221">
        <v>1</v>
      </c>
      <c r="L10095" s="221">
        <v>14400</v>
      </c>
    </row>
    <row r="10096" spans="1:12" s="167" customFormat="1">
      <c r="A10096" s="218" t="str">
        <f t="shared" si="66"/>
        <v>O221103058626도서</v>
      </c>
      <c r="B10096" s="219" t="s">
        <v>9464</v>
      </c>
      <c r="C10096" s="219" t="s">
        <v>8023</v>
      </c>
      <c r="D10096" s="219" t="s">
        <v>8065</v>
      </c>
      <c r="E10096" s="219" t="s">
        <v>7705</v>
      </c>
      <c r="F10096" s="219" t="s">
        <v>6439</v>
      </c>
      <c r="G10096" s="219" t="s">
        <v>7950</v>
      </c>
      <c r="H10096" s="219" t="s">
        <v>15</v>
      </c>
      <c r="I10096" s="220" t="s">
        <v>9908</v>
      </c>
      <c r="J10096" s="221">
        <v>15750</v>
      </c>
      <c r="K10096" s="221">
        <v>1</v>
      </c>
      <c r="L10096" s="221">
        <v>15750</v>
      </c>
    </row>
    <row r="10097" spans="1:12" s="167" customFormat="1">
      <c r="A10097" s="218" t="str">
        <f t="shared" si="66"/>
        <v>O221103058626도서</v>
      </c>
      <c r="B10097" s="219" t="s">
        <v>9464</v>
      </c>
      <c r="C10097" s="219" t="s">
        <v>8023</v>
      </c>
      <c r="D10097" s="219" t="s">
        <v>8065</v>
      </c>
      <c r="E10097" s="219" t="s">
        <v>7705</v>
      </c>
      <c r="F10097" s="219" t="s">
        <v>6439</v>
      </c>
      <c r="G10097" s="219" t="s">
        <v>7950</v>
      </c>
      <c r="H10097" s="219" t="s">
        <v>15</v>
      </c>
      <c r="I10097" s="220" t="s">
        <v>9909</v>
      </c>
      <c r="J10097" s="221">
        <v>16830</v>
      </c>
      <c r="K10097" s="221">
        <v>1</v>
      </c>
      <c r="L10097" s="221">
        <v>16830</v>
      </c>
    </row>
    <row r="10098" spans="1:12" s="167" customFormat="1">
      <c r="A10098" s="218" t="str">
        <f t="shared" si="66"/>
        <v>O221103058617도서</v>
      </c>
      <c r="B10098" s="219" t="s">
        <v>9467</v>
      </c>
      <c r="C10098" s="219" t="s">
        <v>8023</v>
      </c>
      <c r="D10098" s="219" t="s">
        <v>8065</v>
      </c>
      <c r="E10098" s="219" t="s">
        <v>7705</v>
      </c>
      <c r="F10098" s="219" t="s">
        <v>6439</v>
      </c>
      <c r="G10098" s="219" t="s">
        <v>7813</v>
      </c>
      <c r="H10098" s="219" t="s">
        <v>15</v>
      </c>
      <c r="I10098" s="220" t="s">
        <v>9910</v>
      </c>
      <c r="J10098" s="221">
        <v>11700</v>
      </c>
      <c r="K10098" s="221">
        <v>1</v>
      </c>
      <c r="L10098" s="221">
        <v>11700</v>
      </c>
    </row>
    <row r="10099" spans="1:12" s="167" customFormat="1">
      <c r="A10099" s="218" t="str">
        <f t="shared" si="66"/>
        <v>O221103058617도서</v>
      </c>
      <c r="B10099" s="219" t="s">
        <v>9467</v>
      </c>
      <c r="C10099" s="219" t="s">
        <v>8023</v>
      </c>
      <c r="D10099" s="219" t="s">
        <v>8065</v>
      </c>
      <c r="E10099" s="219" t="s">
        <v>7705</v>
      </c>
      <c r="F10099" s="219" t="s">
        <v>6439</v>
      </c>
      <c r="G10099" s="219" t="s">
        <v>7813</v>
      </c>
      <c r="H10099" s="219" t="s">
        <v>15</v>
      </c>
      <c r="I10099" s="220" t="s">
        <v>9911</v>
      </c>
      <c r="J10099" s="221">
        <v>16200</v>
      </c>
      <c r="K10099" s="221">
        <v>1</v>
      </c>
      <c r="L10099" s="221">
        <v>16200</v>
      </c>
    </row>
    <row r="10100" spans="1:12" s="167" customFormat="1">
      <c r="A10100" s="218" t="str">
        <f t="shared" si="66"/>
        <v>O221103058617도서</v>
      </c>
      <c r="B10100" s="219" t="s">
        <v>9467</v>
      </c>
      <c r="C10100" s="219" t="s">
        <v>8023</v>
      </c>
      <c r="D10100" s="219" t="s">
        <v>8065</v>
      </c>
      <c r="E10100" s="219" t="s">
        <v>7705</v>
      </c>
      <c r="F10100" s="219" t="s">
        <v>6439</v>
      </c>
      <c r="G10100" s="219" t="s">
        <v>7813</v>
      </c>
      <c r="H10100" s="219" t="s">
        <v>15</v>
      </c>
      <c r="I10100" s="220" t="s">
        <v>9912</v>
      </c>
      <c r="J10100" s="221">
        <v>13500</v>
      </c>
      <c r="K10100" s="221">
        <v>1</v>
      </c>
      <c r="L10100" s="221">
        <v>13500</v>
      </c>
    </row>
    <row r="10101" spans="1:12" s="167" customFormat="1">
      <c r="A10101" s="218" t="str">
        <f t="shared" si="66"/>
        <v>O221103058617도서</v>
      </c>
      <c r="B10101" s="219" t="s">
        <v>9467</v>
      </c>
      <c r="C10101" s="219" t="s">
        <v>8023</v>
      </c>
      <c r="D10101" s="219" t="s">
        <v>8065</v>
      </c>
      <c r="E10101" s="219" t="s">
        <v>7705</v>
      </c>
      <c r="F10101" s="219" t="s">
        <v>6439</v>
      </c>
      <c r="G10101" s="219" t="s">
        <v>7813</v>
      </c>
      <c r="H10101" s="219" t="s">
        <v>15</v>
      </c>
      <c r="I10101" s="220" t="s">
        <v>9288</v>
      </c>
      <c r="J10101" s="221">
        <v>4950</v>
      </c>
      <c r="K10101" s="221">
        <v>1</v>
      </c>
      <c r="L10101" s="221">
        <v>4950</v>
      </c>
    </row>
    <row r="10102" spans="1:12" s="167" customFormat="1">
      <c r="A10102" s="218" t="str">
        <f t="shared" si="66"/>
        <v>O221103058617도서</v>
      </c>
      <c r="B10102" s="219" t="s">
        <v>9467</v>
      </c>
      <c r="C10102" s="219" t="s">
        <v>8023</v>
      </c>
      <c r="D10102" s="219" t="s">
        <v>8065</v>
      </c>
      <c r="E10102" s="219" t="s">
        <v>7705</v>
      </c>
      <c r="F10102" s="219" t="s">
        <v>6439</v>
      </c>
      <c r="G10102" s="219" t="s">
        <v>7813</v>
      </c>
      <c r="H10102" s="219" t="s">
        <v>15</v>
      </c>
      <c r="I10102" s="220" t="s">
        <v>9913</v>
      </c>
      <c r="J10102" s="221">
        <v>11520</v>
      </c>
      <c r="K10102" s="221">
        <v>1</v>
      </c>
      <c r="L10102" s="221">
        <v>11520</v>
      </c>
    </row>
    <row r="10103" spans="1:12" s="167" customFormat="1">
      <c r="A10103" s="218" t="str">
        <f t="shared" si="66"/>
        <v>O221103058617도서</v>
      </c>
      <c r="B10103" s="219" t="s">
        <v>9467</v>
      </c>
      <c r="C10103" s="219" t="s">
        <v>8023</v>
      </c>
      <c r="D10103" s="219" t="s">
        <v>8065</v>
      </c>
      <c r="E10103" s="219" t="s">
        <v>7705</v>
      </c>
      <c r="F10103" s="219" t="s">
        <v>6439</v>
      </c>
      <c r="G10103" s="219" t="s">
        <v>7813</v>
      </c>
      <c r="H10103" s="219" t="s">
        <v>15</v>
      </c>
      <c r="I10103" s="220" t="s">
        <v>9914</v>
      </c>
      <c r="J10103" s="221">
        <v>11700</v>
      </c>
      <c r="K10103" s="221">
        <v>1</v>
      </c>
      <c r="L10103" s="221">
        <v>11700</v>
      </c>
    </row>
    <row r="10104" spans="1:12" s="167" customFormat="1">
      <c r="A10104" s="218" t="str">
        <f t="shared" si="66"/>
        <v>O221102058592도서</v>
      </c>
      <c r="B10104" s="219" t="s">
        <v>9471</v>
      </c>
      <c r="C10104" s="219" t="s">
        <v>8023</v>
      </c>
      <c r="D10104" s="219" t="s">
        <v>8065</v>
      </c>
      <c r="E10104" s="219" t="s">
        <v>7705</v>
      </c>
      <c r="F10104" s="219" t="s">
        <v>6439</v>
      </c>
      <c r="G10104" s="219" t="s">
        <v>7825</v>
      </c>
      <c r="H10104" s="219" t="s">
        <v>15</v>
      </c>
      <c r="I10104" s="220" t="s">
        <v>9915</v>
      </c>
      <c r="J10104" s="221">
        <v>13500</v>
      </c>
      <c r="K10104" s="221">
        <v>1</v>
      </c>
      <c r="L10104" s="221">
        <v>13500</v>
      </c>
    </row>
    <row r="10105" spans="1:12" s="167" customFormat="1">
      <c r="A10105" s="218" t="str">
        <f t="shared" si="66"/>
        <v>O221102058592도서</v>
      </c>
      <c r="B10105" s="219" t="s">
        <v>9471</v>
      </c>
      <c r="C10105" s="219" t="s">
        <v>8023</v>
      </c>
      <c r="D10105" s="219" t="s">
        <v>8065</v>
      </c>
      <c r="E10105" s="219" t="s">
        <v>7705</v>
      </c>
      <c r="F10105" s="219" t="s">
        <v>6439</v>
      </c>
      <c r="G10105" s="219" t="s">
        <v>7825</v>
      </c>
      <c r="H10105" s="219" t="s">
        <v>15</v>
      </c>
      <c r="I10105" s="220" t="s">
        <v>9916</v>
      </c>
      <c r="J10105" s="221">
        <v>10800</v>
      </c>
      <c r="K10105" s="221">
        <v>1</v>
      </c>
      <c r="L10105" s="221">
        <v>10800</v>
      </c>
    </row>
    <row r="10106" spans="1:12" s="167" customFormat="1">
      <c r="A10106" s="218" t="str">
        <f t="shared" si="66"/>
        <v>O221102058592도서</v>
      </c>
      <c r="B10106" s="219" t="s">
        <v>9471</v>
      </c>
      <c r="C10106" s="219" t="s">
        <v>8023</v>
      </c>
      <c r="D10106" s="219" t="s">
        <v>8065</v>
      </c>
      <c r="E10106" s="219" t="s">
        <v>7705</v>
      </c>
      <c r="F10106" s="219" t="s">
        <v>6439</v>
      </c>
      <c r="G10106" s="219" t="s">
        <v>7825</v>
      </c>
      <c r="H10106" s="219" t="s">
        <v>15</v>
      </c>
      <c r="I10106" s="220" t="s">
        <v>9917</v>
      </c>
      <c r="J10106" s="221">
        <v>10800</v>
      </c>
      <c r="K10106" s="221">
        <v>1</v>
      </c>
      <c r="L10106" s="221">
        <v>10800</v>
      </c>
    </row>
    <row r="10107" spans="1:12" s="167" customFormat="1">
      <c r="A10107" s="218" t="str">
        <f t="shared" si="66"/>
        <v>O221102058592도서</v>
      </c>
      <c r="B10107" s="219" t="s">
        <v>9471</v>
      </c>
      <c r="C10107" s="219" t="s">
        <v>8023</v>
      </c>
      <c r="D10107" s="219" t="s">
        <v>8065</v>
      </c>
      <c r="E10107" s="219" t="s">
        <v>7705</v>
      </c>
      <c r="F10107" s="219" t="s">
        <v>6439</v>
      </c>
      <c r="G10107" s="219" t="s">
        <v>7825</v>
      </c>
      <c r="H10107" s="219" t="s">
        <v>15</v>
      </c>
      <c r="I10107" s="220" t="s">
        <v>9918</v>
      </c>
      <c r="J10107" s="221">
        <v>10800</v>
      </c>
      <c r="K10107" s="221">
        <v>1</v>
      </c>
      <c r="L10107" s="221">
        <v>10800</v>
      </c>
    </row>
    <row r="10108" spans="1:12" s="167" customFormat="1">
      <c r="A10108" s="218" t="str">
        <f t="shared" si="66"/>
        <v>O221102058592도서</v>
      </c>
      <c r="B10108" s="219" t="s">
        <v>9471</v>
      </c>
      <c r="C10108" s="219" t="s">
        <v>8023</v>
      </c>
      <c r="D10108" s="219" t="s">
        <v>8065</v>
      </c>
      <c r="E10108" s="219" t="s">
        <v>7705</v>
      </c>
      <c r="F10108" s="219" t="s">
        <v>6439</v>
      </c>
      <c r="G10108" s="219" t="s">
        <v>7825</v>
      </c>
      <c r="H10108" s="219" t="s">
        <v>15</v>
      </c>
      <c r="I10108" s="220" t="s">
        <v>9919</v>
      </c>
      <c r="J10108" s="221">
        <v>10800</v>
      </c>
      <c r="K10108" s="221">
        <v>1</v>
      </c>
      <c r="L10108" s="221">
        <v>10800</v>
      </c>
    </row>
    <row r="10109" spans="1:12" s="167" customFormat="1">
      <c r="A10109" s="218" t="str">
        <f t="shared" si="66"/>
        <v>O221102058592도서</v>
      </c>
      <c r="B10109" s="219" t="s">
        <v>9471</v>
      </c>
      <c r="C10109" s="219" t="s">
        <v>8023</v>
      </c>
      <c r="D10109" s="219" t="s">
        <v>8065</v>
      </c>
      <c r="E10109" s="219" t="s">
        <v>7705</v>
      </c>
      <c r="F10109" s="219" t="s">
        <v>6439</v>
      </c>
      <c r="G10109" s="219" t="s">
        <v>7825</v>
      </c>
      <c r="H10109" s="219" t="s">
        <v>15</v>
      </c>
      <c r="I10109" s="220" t="s">
        <v>9920</v>
      </c>
      <c r="J10109" s="221">
        <v>10800</v>
      </c>
      <c r="K10109" s="221">
        <v>1</v>
      </c>
      <c r="L10109" s="221">
        <v>10800</v>
      </c>
    </row>
    <row r="10110" spans="1:12" s="167" customFormat="1">
      <c r="A10110" s="218" t="str">
        <f t="shared" si="66"/>
        <v>O221102058592도서</v>
      </c>
      <c r="B10110" s="219" t="s">
        <v>9471</v>
      </c>
      <c r="C10110" s="219" t="s">
        <v>8023</v>
      </c>
      <c r="D10110" s="219" t="s">
        <v>8065</v>
      </c>
      <c r="E10110" s="219" t="s">
        <v>7705</v>
      </c>
      <c r="F10110" s="219" t="s">
        <v>6439</v>
      </c>
      <c r="G10110" s="219" t="s">
        <v>7825</v>
      </c>
      <c r="H10110" s="219" t="s">
        <v>15</v>
      </c>
      <c r="I10110" s="220" t="s">
        <v>9921</v>
      </c>
      <c r="J10110" s="221">
        <v>89100</v>
      </c>
      <c r="K10110" s="221">
        <v>1</v>
      </c>
      <c r="L10110" s="221">
        <v>89100</v>
      </c>
    </row>
    <row r="10111" spans="1:12" s="167" customFormat="1">
      <c r="A10111" s="218" t="str">
        <f t="shared" si="66"/>
        <v>O221102058584도서</v>
      </c>
      <c r="B10111" s="219" t="s">
        <v>9474</v>
      </c>
      <c r="C10111" s="219" t="s">
        <v>8023</v>
      </c>
      <c r="D10111" s="219" t="s">
        <v>8065</v>
      </c>
      <c r="E10111" s="219" t="s">
        <v>6389</v>
      </c>
      <c r="F10111" s="219" t="s">
        <v>6438</v>
      </c>
      <c r="G10111" s="219" t="s">
        <v>7914</v>
      </c>
      <c r="H10111" s="219" t="s">
        <v>15</v>
      </c>
      <c r="I10111" s="220" t="s">
        <v>9922</v>
      </c>
      <c r="J10111" s="221">
        <v>16200</v>
      </c>
      <c r="K10111" s="221">
        <v>1</v>
      </c>
      <c r="L10111" s="221">
        <v>16200</v>
      </c>
    </row>
    <row r="10112" spans="1:12" s="167" customFormat="1">
      <c r="A10112" s="218" t="str">
        <f t="shared" si="66"/>
        <v>O221102058584도서</v>
      </c>
      <c r="B10112" s="219" t="s">
        <v>9474</v>
      </c>
      <c r="C10112" s="219" t="s">
        <v>8023</v>
      </c>
      <c r="D10112" s="219" t="s">
        <v>8065</v>
      </c>
      <c r="E10112" s="219" t="s">
        <v>6389</v>
      </c>
      <c r="F10112" s="219" t="s">
        <v>6438</v>
      </c>
      <c r="G10112" s="219" t="s">
        <v>7914</v>
      </c>
      <c r="H10112" s="219" t="s">
        <v>15</v>
      </c>
      <c r="I10112" s="220" t="s">
        <v>9923</v>
      </c>
      <c r="J10112" s="221">
        <v>11700</v>
      </c>
      <c r="K10112" s="221">
        <v>1</v>
      </c>
      <c r="L10112" s="221">
        <v>11700</v>
      </c>
    </row>
    <row r="10113" spans="1:12" s="167" customFormat="1">
      <c r="A10113" s="218" t="str">
        <f t="shared" si="66"/>
        <v>O221102058584도서</v>
      </c>
      <c r="B10113" s="219" t="s">
        <v>9474</v>
      </c>
      <c r="C10113" s="219" t="s">
        <v>8023</v>
      </c>
      <c r="D10113" s="219" t="s">
        <v>8065</v>
      </c>
      <c r="E10113" s="219" t="s">
        <v>6389</v>
      </c>
      <c r="F10113" s="219" t="s">
        <v>6438</v>
      </c>
      <c r="G10113" s="219" t="s">
        <v>7914</v>
      </c>
      <c r="H10113" s="219" t="s">
        <v>15</v>
      </c>
      <c r="I10113" s="220" t="s">
        <v>9924</v>
      </c>
      <c r="J10113" s="221">
        <v>10800</v>
      </c>
      <c r="K10113" s="221">
        <v>1</v>
      </c>
      <c r="L10113" s="221">
        <v>10800</v>
      </c>
    </row>
    <row r="10114" spans="1:12" s="167" customFormat="1">
      <c r="A10114" s="218" t="str">
        <f t="shared" si="66"/>
        <v>O221102058584도서</v>
      </c>
      <c r="B10114" s="219" t="s">
        <v>9474</v>
      </c>
      <c r="C10114" s="219" t="s">
        <v>8023</v>
      </c>
      <c r="D10114" s="219" t="s">
        <v>8065</v>
      </c>
      <c r="E10114" s="219" t="s">
        <v>6389</v>
      </c>
      <c r="F10114" s="219" t="s">
        <v>6438</v>
      </c>
      <c r="G10114" s="219" t="s">
        <v>7914</v>
      </c>
      <c r="H10114" s="219" t="s">
        <v>15</v>
      </c>
      <c r="I10114" s="220" t="s">
        <v>9925</v>
      </c>
      <c r="J10114" s="221">
        <v>10800</v>
      </c>
      <c r="K10114" s="221">
        <v>1</v>
      </c>
      <c r="L10114" s="221">
        <v>10800</v>
      </c>
    </row>
    <row r="10115" spans="1:12" s="167" customFormat="1">
      <c r="A10115" s="218" t="str">
        <f t="shared" si="66"/>
        <v>O221102058584도서</v>
      </c>
      <c r="B10115" s="219" t="s">
        <v>9474</v>
      </c>
      <c r="C10115" s="219" t="s">
        <v>8023</v>
      </c>
      <c r="D10115" s="219" t="s">
        <v>8065</v>
      </c>
      <c r="E10115" s="219" t="s">
        <v>6389</v>
      </c>
      <c r="F10115" s="219" t="s">
        <v>6438</v>
      </c>
      <c r="G10115" s="219" t="s">
        <v>7914</v>
      </c>
      <c r="H10115" s="219" t="s">
        <v>15</v>
      </c>
      <c r="I10115" s="220" t="s">
        <v>9114</v>
      </c>
      <c r="J10115" s="221">
        <v>11700</v>
      </c>
      <c r="K10115" s="221">
        <v>1</v>
      </c>
      <c r="L10115" s="221">
        <v>11700</v>
      </c>
    </row>
    <row r="10116" spans="1:12" s="167" customFormat="1">
      <c r="A10116" s="218" t="str">
        <f t="shared" si="66"/>
        <v>O221102058584도서</v>
      </c>
      <c r="B10116" s="219" t="s">
        <v>9474</v>
      </c>
      <c r="C10116" s="219" t="s">
        <v>8023</v>
      </c>
      <c r="D10116" s="219" t="s">
        <v>8065</v>
      </c>
      <c r="E10116" s="219" t="s">
        <v>6389</v>
      </c>
      <c r="F10116" s="219" t="s">
        <v>6438</v>
      </c>
      <c r="G10116" s="219" t="s">
        <v>7914</v>
      </c>
      <c r="H10116" s="219" t="s">
        <v>15</v>
      </c>
      <c r="I10116" s="220" t="s">
        <v>9926</v>
      </c>
      <c r="J10116" s="221">
        <v>11700</v>
      </c>
      <c r="K10116" s="221">
        <v>1</v>
      </c>
      <c r="L10116" s="221">
        <v>11700</v>
      </c>
    </row>
    <row r="10117" spans="1:12" s="167" customFormat="1">
      <c r="A10117" s="218" t="str">
        <f t="shared" si="66"/>
        <v>O221102058584도서</v>
      </c>
      <c r="B10117" s="219" t="s">
        <v>9474</v>
      </c>
      <c r="C10117" s="219" t="s">
        <v>8023</v>
      </c>
      <c r="D10117" s="219" t="s">
        <v>8065</v>
      </c>
      <c r="E10117" s="219" t="s">
        <v>6389</v>
      </c>
      <c r="F10117" s="219" t="s">
        <v>6438</v>
      </c>
      <c r="G10117" s="219" t="s">
        <v>7914</v>
      </c>
      <c r="H10117" s="219" t="s">
        <v>15</v>
      </c>
      <c r="I10117" s="220" t="s">
        <v>9927</v>
      </c>
      <c r="J10117" s="221">
        <v>12600</v>
      </c>
      <c r="K10117" s="221">
        <v>1</v>
      </c>
      <c r="L10117" s="221">
        <v>12600</v>
      </c>
    </row>
    <row r="10118" spans="1:12" s="167" customFormat="1">
      <c r="A10118" s="218" t="str">
        <f t="shared" si="66"/>
        <v>O221102058584도서</v>
      </c>
      <c r="B10118" s="219" t="s">
        <v>9474</v>
      </c>
      <c r="C10118" s="219" t="s">
        <v>8023</v>
      </c>
      <c r="D10118" s="219" t="s">
        <v>8065</v>
      </c>
      <c r="E10118" s="219" t="s">
        <v>6389</v>
      </c>
      <c r="F10118" s="219" t="s">
        <v>6438</v>
      </c>
      <c r="G10118" s="219" t="s">
        <v>7914</v>
      </c>
      <c r="H10118" s="219" t="s">
        <v>15</v>
      </c>
      <c r="I10118" s="220" t="s">
        <v>9928</v>
      </c>
      <c r="J10118" s="221">
        <v>8820</v>
      </c>
      <c r="K10118" s="221">
        <v>1</v>
      </c>
      <c r="L10118" s="221">
        <v>8820</v>
      </c>
    </row>
    <row r="10119" spans="1:12" s="167" customFormat="1">
      <c r="A10119" s="218" t="str">
        <f t="shared" si="66"/>
        <v>O221102058584도서</v>
      </c>
      <c r="B10119" s="219" t="s">
        <v>9474</v>
      </c>
      <c r="C10119" s="219" t="s">
        <v>8023</v>
      </c>
      <c r="D10119" s="219" t="s">
        <v>8065</v>
      </c>
      <c r="E10119" s="219" t="s">
        <v>6389</v>
      </c>
      <c r="F10119" s="219" t="s">
        <v>6438</v>
      </c>
      <c r="G10119" s="219" t="s">
        <v>7914</v>
      </c>
      <c r="H10119" s="219" t="s">
        <v>15</v>
      </c>
      <c r="I10119" s="220" t="s">
        <v>9929</v>
      </c>
      <c r="J10119" s="221">
        <v>12600</v>
      </c>
      <c r="K10119" s="221">
        <v>1</v>
      </c>
      <c r="L10119" s="221">
        <v>12600</v>
      </c>
    </row>
    <row r="10120" spans="1:12" s="167" customFormat="1">
      <c r="A10120" s="218" t="str">
        <f t="shared" si="66"/>
        <v>O221102058582도서</v>
      </c>
      <c r="B10120" s="219" t="s">
        <v>9475</v>
      </c>
      <c r="C10120" s="219" t="s">
        <v>8023</v>
      </c>
      <c r="D10120" s="219" t="s">
        <v>8065</v>
      </c>
      <c r="E10120" s="219" t="s">
        <v>6389</v>
      </c>
      <c r="F10120" s="219" t="s">
        <v>6438</v>
      </c>
      <c r="G10120" s="219" t="s">
        <v>7958</v>
      </c>
      <c r="H10120" s="219" t="s">
        <v>15</v>
      </c>
      <c r="I10120" s="220" t="s">
        <v>9930</v>
      </c>
      <c r="J10120" s="221">
        <v>6480</v>
      </c>
      <c r="K10120" s="221">
        <v>1</v>
      </c>
      <c r="L10120" s="221">
        <v>6480</v>
      </c>
    </row>
    <row r="10121" spans="1:12" s="167" customFormat="1">
      <c r="A10121" s="218" t="str">
        <f t="shared" si="66"/>
        <v>O221102058582도서</v>
      </c>
      <c r="B10121" s="219" t="s">
        <v>9475</v>
      </c>
      <c r="C10121" s="219" t="s">
        <v>8023</v>
      </c>
      <c r="D10121" s="219" t="s">
        <v>8065</v>
      </c>
      <c r="E10121" s="219" t="s">
        <v>6389</v>
      </c>
      <c r="F10121" s="219" t="s">
        <v>6438</v>
      </c>
      <c r="G10121" s="219" t="s">
        <v>7958</v>
      </c>
      <c r="H10121" s="219" t="s">
        <v>15</v>
      </c>
      <c r="I10121" s="220" t="s">
        <v>9931</v>
      </c>
      <c r="J10121" s="221">
        <v>17820</v>
      </c>
      <c r="K10121" s="221">
        <v>1</v>
      </c>
      <c r="L10121" s="221">
        <v>17820</v>
      </c>
    </row>
    <row r="10122" spans="1:12" s="167" customFormat="1">
      <c r="A10122" s="218" t="str">
        <f t="shared" ref="A10122:A10158" si="67">B10122&amp;H10122</f>
        <v>O221102058582도서</v>
      </c>
      <c r="B10122" s="219" t="s">
        <v>9475</v>
      </c>
      <c r="C10122" s="219" t="s">
        <v>8023</v>
      </c>
      <c r="D10122" s="219" t="s">
        <v>8065</v>
      </c>
      <c r="E10122" s="219" t="s">
        <v>6389</v>
      </c>
      <c r="F10122" s="219" t="s">
        <v>6438</v>
      </c>
      <c r="G10122" s="219" t="s">
        <v>7958</v>
      </c>
      <c r="H10122" s="219" t="s">
        <v>15</v>
      </c>
      <c r="I10122" s="220" t="s">
        <v>9932</v>
      </c>
      <c r="J10122" s="221">
        <v>21510</v>
      </c>
      <c r="K10122" s="221">
        <v>1</v>
      </c>
      <c r="L10122" s="221">
        <v>21510</v>
      </c>
    </row>
    <row r="10123" spans="1:12" s="167" customFormat="1">
      <c r="A10123" s="218" t="str">
        <f t="shared" si="67"/>
        <v>O221102058582도서</v>
      </c>
      <c r="B10123" s="219" t="s">
        <v>9475</v>
      </c>
      <c r="C10123" s="219" t="s">
        <v>8023</v>
      </c>
      <c r="D10123" s="219" t="s">
        <v>8065</v>
      </c>
      <c r="E10123" s="219" t="s">
        <v>6389</v>
      </c>
      <c r="F10123" s="219" t="s">
        <v>6438</v>
      </c>
      <c r="G10123" s="219" t="s">
        <v>7958</v>
      </c>
      <c r="H10123" s="219" t="s">
        <v>15</v>
      </c>
      <c r="I10123" s="220" t="s">
        <v>9217</v>
      </c>
      <c r="J10123" s="221">
        <v>12600</v>
      </c>
      <c r="K10123" s="221">
        <v>1</v>
      </c>
      <c r="L10123" s="221">
        <v>12600</v>
      </c>
    </row>
    <row r="10124" spans="1:12" s="167" customFormat="1">
      <c r="A10124" s="218" t="str">
        <f t="shared" si="67"/>
        <v>O221102058582도서</v>
      </c>
      <c r="B10124" s="219" t="s">
        <v>9475</v>
      </c>
      <c r="C10124" s="219" t="s">
        <v>8023</v>
      </c>
      <c r="D10124" s="219" t="s">
        <v>8065</v>
      </c>
      <c r="E10124" s="219" t="s">
        <v>6389</v>
      </c>
      <c r="F10124" s="219" t="s">
        <v>6438</v>
      </c>
      <c r="G10124" s="219" t="s">
        <v>7958</v>
      </c>
      <c r="H10124" s="219" t="s">
        <v>15</v>
      </c>
      <c r="I10124" s="220" t="s">
        <v>9264</v>
      </c>
      <c r="J10124" s="221">
        <v>15300</v>
      </c>
      <c r="K10124" s="221">
        <v>1</v>
      </c>
      <c r="L10124" s="221">
        <v>15300</v>
      </c>
    </row>
    <row r="10125" spans="1:12" s="167" customFormat="1">
      <c r="A10125" s="218" t="str">
        <f t="shared" si="67"/>
        <v>O221102058582도서</v>
      </c>
      <c r="B10125" s="219" t="s">
        <v>9475</v>
      </c>
      <c r="C10125" s="219" t="s">
        <v>8023</v>
      </c>
      <c r="D10125" s="219" t="s">
        <v>8065</v>
      </c>
      <c r="E10125" s="219" t="s">
        <v>6389</v>
      </c>
      <c r="F10125" s="219" t="s">
        <v>6438</v>
      </c>
      <c r="G10125" s="219" t="s">
        <v>7958</v>
      </c>
      <c r="H10125" s="219" t="s">
        <v>15</v>
      </c>
      <c r="I10125" s="220" t="s">
        <v>9933</v>
      </c>
      <c r="J10125" s="221">
        <v>9000</v>
      </c>
      <c r="K10125" s="221">
        <v>1</v>
      </c>
      <c r="L10125" s="221">
        <v>9000</v>
      </c>
    </row>
    <row r="10126" spans="1:12" s="167" customFormat="1">
      <c r="A10126" s="218" t="str">
        <f t="shared" si="67"/>
        <v>O221102058582도서</v>
      </c>
      <c r="B10126" s="219" t="s">
        <v>9475</v>
      </c>
      <c r="C10126" s="219" t="s">
        <v>8023</v>
      </c>
      <c r="D10126" s="219" t="s">
        <v>8065</v>
      </c>
      <c r="E10126" s="219" t="s">
        <v>6389</v>
      </c>
      <c r="F10126" s="219" t="s">
        <v>6438</v>
      </c>
      <c r="G10126" s="219" t="s">
        <v>7958</v>
      </c>
      <c r="H10126" s="219" t="s">
        <v>15</v>
      </c>
      <c r="I10126" s="220" t="s">
        <v>9934</v>
      </c>
      <c r="J10126" s="221">
        <v>12600</v>
      </c>
      <c r="K10126" s="221">
        <v>1</v>
      </c>
      <c r="L10126" s="221">
        <v>12600</v>
      </c>
    </row>
    <row r="10127" spans="1:12" s="167" customFormat="1">
      <c r="A10127" s="218" t="str">
        <f t="shared" si="67"/>
        <v>O221102058565도서</v>
      </c>
      <c r="B10127" s="219" t="s">
        <v>9479</v>
      </c>
      <c r="C10127" s="219" t="s">
        <v>8023</v>
      </c>
      <c r="D10127" s="219" t="s">
        <v>8065</v>
      </c>
      <c r="E10127" s="219" t="s">
        <v>7705</v>
      </c>
      <c r="F10127" s="219" t="s">
        <v>6439</v>
      </c>
      <c r="G10127" s="219" t="s">
        <v>7874</v>
      </c>
      <c r="H10127" s="219" t="s">
        <v>15</v>
      </c>
      <c r="I10127" s="220" t="s">
        <v>9908</v>
      </c>
      <c r="J10127" s="221">
        <v>15750</v>
      </c>
      <c r="K10127" s="221">
        <v>1</v>
      </c>
      <c r="L10127" s="221">
        <v>15750</v>
      </c>
    </row>
    <row r="10128" spans="1:12" s="167" customFormat="1">
      <c r="A10128" s="218" t="str">
        <f t="shared" si="67"/>
        <v>O221102058565도서</v>
      </c>
      <c r="B10128" s="219" t="s">
        <v>9479</v>
      </c>
      <c r="C10128" s="219" t="s">
        <v>8023</v>
      </c>
      <c r="D10128" s="219" t="s">
        <v>8065</v>
      </c>
      <c r="E10128" s="219" t="s">
        <v>7705</v>
      </c>
      <c r="F10128" s="219" t="s">
        <v>6439</v>
      </c>
      <c r="G10128" s="219" t="s">
        <v>7874</v>
      </c>
      <c r="H10128" s="219" t="s">
        <v>15</v>
      </c>
      <c r="I10128" s="220" t="s">
        <v>8053</v>
      </c>
      <c r="J10128" s="221">
        <v>14400</v>
      </c>
      <c r="K10128" s="221">
        <v>1</v>
      </c>
      <c r="L10128" s="221">
        <v>14400</v>
      </c>
    </row>
    <row r="10129" spans="1:12" s="167" customFormat="1">
      <c r="A10129" s="218" t="str">
        <f t="shared" si="67"/>
        <v>O221102058561도서</v>
      </c>
      <c r="B10129" s="219" t="s">
        <v>9482</v>
      </c>
      <c r="C10129" s="219" t="s">
        <v>8023</v>
      </c>
      <c r="D10129" s="219" t="s">
        <v>8065</v>
      </c>
      <c r="E10129" s="219" t="s">
        <v>7705</v>
      </c>
      <c r="F10129" s="219" t="s">
        <v>6440</v>
      </c>
      <c r="G10129" s="219" t="s">
        <v>7764</v>
      </c>
      <c r="H10129" s="219" t="s">
        <v>15</v>
      </c>
      <c r="I10129" s="220" t="s">
        <v>9102</v>
      </c>
      <c r="J10129" s="221">
        <v>12600</v>
      </c>
      <c r="K10129" s="221">
        <v>1</v>
      </c>
      <c r="L10129" s="221">
        <v>12600</v>
      </c>
    </row>
    <row r="10130" spans="1:12" s="167" customFormat="1">
      <c r="A10130" s="218" t="str">
        <f t="shared" si="67"/>
        <v>O221102058561도서</v>
      </c>
      <c r="B10130" s="219" t="s">
        <v>9482</v>
      </c>
      <c r="C10130" s="219" t="s">
        <v>8023</v>
      </c>
      <c r="D10130" s="219" t="s">
        <v>8065</v>
      </c>
      <c r="E10130" s="219" t="s">
        <v>7705</v>
      </c>
      <c r="F10130" s="219" t="s">
        <v>6440</v>
      </c>
      <c r="G10130" s="219" t="s">
        <v>7764</v>
      </c>
      <c r="H10130" s="219" t="s">
        <v>15</v>
      </c>
      <c r="I10130" s="220" t="s">
        <v>9816</v>
      </c>
      <c r="J10130" s="221">
        <v>12420</v>
      </c>
      <c r="K10130" s="221">
        <v>1</v>
      </c>
      <c r="L10130" s="221">
        <v>12420</v>
      </c>
    </row>
    <row r="10131" spans="1:12" s="167" customFormat="1">
      <c r="A10131" s="218" t="str">
        <f t="shared" si="67"/>
        <v>O221102058561도서</v>
      </c>
      <c r="B10131" s="219" t="s">
        <v>9482</v>
      </c>
      <c r="C10131" s="219" t="s">
        <v>8023</v>
      </c>
      <c r="D10131" s="219" t="s">
        <v>8065</v>
      </c>
      <c r="E10131" s="219" t="s">
        <v>7705</v>
      </c>
      <c r="F10131" s="219" t="s">
        <v>6440</v>
      </c>
      <c r="G10131" s="219" t="s">
        <v>7764</v>
      </c>
      <c r="H10131" s="219" t="s">
        <v>15</v>
      </c>
      <c r="I10131" s="220" t="s">
        <v>9104</v>
      </c>
      <c r="J10131" s="221">
        <v>13500</v>
      </c>
      <c r="K10131" s="221">
        <v>1</v>
      </c>
      <c r="L10131" s="221">
        <v>13500</v>
      </c>
    </row>
    <row r="10132" spans="1:12" s="167" customFormat="1">
      <c r="A10132" s="218" t="str">
        <f t="shared" si="67"/>
        <v>O221102058561도서</v>
      </c>
      <c r="B10132" s="219" t="s">
        <v>9482</v>
      </c>
      <c r="C10132" s="219" t="s">
        <v>8023</v>
      </c>
      <c r="D10132" s="219" t="s">
        <v>8065</v>
      </c>
      <c r="E10132" s="219" t="s">
        <v>7705</v>
      </c>
      <c r="F10132" s="219" t="s">
        <v>6440</v>
      </c>
      <c r="G10132" s="219" t="s">
        <v>7764</v>
      </c>
      <c r="H10132" s="219" t="s">
        <v>15</v>
      </c>
      <c r="I10132" s="220" t="s">
        <v>9084</v>
      </c>
      <c r="J10132" s="221">
        <v>14400</v>
      </c>
      <c r="K10132" s="221">
        <v>1</v>
      </c>
      <c r="L10132" s="221">
        <v>14400</v>
      </c>
    </row>
    <row r="10133" spans="1:12" s="167" customFormat="1">
      <c r="A10133" s="218" t="str">
        <f t="shared" si="67"/>
        <v>O221102058561도서</v>
      </c>
      <c r="B10133" s="219" t="s">
        <v>9482</v>
      </c>
      <c r="C10133" s="219" t="s">
        <v>8023</v>
      </c>
      <c r="D10133" s="219" t="s">
        <v>8065</v>
      </c>
      <c r="E10133" s="219" t="s">
        <v>7705</v>
      </c>
      <c r="F10133" s="219" t="s">
        <v>6440</v>
      </c>
      <c r="G10133" s="219" t="s">
        <v>7764</v>
      </c>
      <c r="H10133" s="219" t="s">
        <v>15</v>
      </c>
      <c r="I10133" s="220" t="s">
        <v>9908</v>
      </c>
      <c r="J10133" s="221">
        <v>15750</v>
      </c>
      <c r="K10133" s="221">
        <v>1</v>
      </c>
      <c r="L10133" s="221">
        <v>15750</v>
      </c>
    </row>
    <row r="10134" spans="1:12" s="167" customFormat="1">
      <c r="A10134" s="218" t="str">
        <f t="shared" si="67"/>
        <v>O221102058561도서</v>
      </c>
      <c r="B10134" s="219" t="s">
        <v>9482</v>
      </c>
      <c r="C10134" s="219" t="s">
        <v>8023</v>
      </c>
      <c r="D10134" s="219" t="s">
        <v>8065</v>
      </c>
      <c r="E10134" s="219" t="s">
        <v>7705</v>
      </c>
      <c r="F10134" s="219" t="s">
        <v>6440</v>
      </c>
      <c r="G10134" s="219" t="s">
        <v>7764</v>
      </c>
      <c r="H10134" s="219" t="s">
        <v>15</v>
      </c>
      <c r="I10134" s="220" t="s">
        <v>9278</v>
      </c>
      <c r="J10134" s="221">
        <v>16200</v>
      </c>
      <c r="K10134" s="221">
        <v>1</v>
      </c>
      <c r="L10134" s="221">
        <v>16200</v>
      </c>
    </row>
    <row r="10135" spans="1:12" s="167" customFormat="1">
      <c r="A10135" s="218" t="str">
        <f t="shared" si="67"/>
        <v>O221102058561도서</v>
      </c>
      <c r="B10135" s="219" t="s">
        <v>9482</v>
      </c>
      <c r="C10135" s="219" t="s">
        <v>8023</v>
      </c>
      <c r="D10135" s="219" t="s">
        <v>8065</v>
      </c>
      <c r="E10135" s="219" t="s">
        <v>7705</v>
      </c>
      <c r="F10135" s="219" t="s">
        <v>6440</v>
      </c>
      <c r="G10135" s="219" t="s">
        <v>7764</v>
      </c>
      <c r="H10135" s="219" t="s">
        <v>15</v>
      </c>
      <c r="I10135" s="220" t="s">
        <v>9119</v>
      </c>
      <c r="J10135" s="221">
        <v>12600</v>
      </c>
      <c r="K10135" s="221">
        <v>1</v>
      </c>
      <c r="L10135" s="221">
        <v>12600</v>
      </c>
    </row>
    <row r="10136" spans="1:12" s="167" customFormat="1">
      <c r="A10136" s="218" t="str">
        <f t="shared" si="67"/>
        <v>O221102058561도서</v>
      </c>
      <c r="B10136" s="219" t="s">
        <v>9482</v>
      </c>
      <c r="C10136" s="219" t="s">
        <v>8023</v>
      </c>
      <c r="D10136" s="219" t="s">
        <v>8065</v>
      </c>
      <c r="E10136" s="219" t="s">
        <v>7705</v>
      </c>
      <c r="F10136" s="219" t="s">
        <v>6440</v>
      </c>
      <c r="G10136" s="219" t="s">
        <v>7764</v>
      </c>
      <c r="H10136" s="219" t="s">
        <v>15</v>
      </c>
      <c r="I10136" s="220" t="s">
        <v>8095</v>
      </c>
      <c r="J10136" s="221">
        <v>17100</v>
      </c>
      <c r="K10136" s="221">
        <v>1</v>
      </c>
      <c r="L10136" s="221">
        <v>17100</v>
      </c>
    </row>
    <row r="10137" spans="1:12" s="167" customFormat="1">
      <c r="A10137" s="218" t="str">
        <f t="shared" si="67"/>
        <v>O221102058556도서</v>
      </c>
      <c r="B10137" s="219" t="s">
        <v>9484</v>
      </c>
      <c r="C10137" s="219" t="s">
        <v>8023</v>
      </c>
      <c r="D10137" s="219" t="s">
        <v>8065</v>
      </c>
      <c r="E10137" s="219" t="s">
        <v>6390</v>
      </c>
      <c r="F10137" s="219" t="s">
        <v>7720</v>
      </c>
      <c r="G10137" s="219" t="s">
        <v>7777</v>
      </c>
      <c r="H10137" s="219" t="s">
        <v>15</v>
      </c>
      <c r="I10137" s="220" t="s">
        <v>9935</v>
      </c>
      <c r="J10137" s="221">
        <v>9900</v>
      </c>
      <c r="K10137" s="221">
        <v>1</v>
      </c>
      <c r="L10137" s="221">
        <v>9900</v>
      </c>
    </row>
    <row r="10138" spans="1:12" s="167" customFormat="1">
      <c r="A10138" s="218" t="str">
        <f t="shared" si="67"/>
        <v>O221102058556도서</v>
      </c>
      <c r="B10138" s="219" t="s">
        <v>9484</v>
      </c>
      <c r="C10138" s="219" t="s">
        <v>8023</v>
      </c>
      <c r="D10138" s="219" t="s">
        <v>8065</v>
      </c>
      <c r="E10138" s="219" t="s">
        <v>6390</v>
      </c>
      <c r="F10138" s="219" t="s">
        <v>7720</v>
      </c>
      <c r="G10138" s="219" t="s">
        <v>7777</v>
      </c>
      <c r="H10138" s="219" t="s">
        <v>15</v>
      </c>
      <c r="I10138" s="220" t="s">
        <v>9936</v>
      </c>
      <c r="J10138" s="221">
        <v>11700</v>
      </c>
      <c r="K10138" s="221">
        <v>1</v>
      </c>
      <c r="L10138" s="221">
        <v>11700</v>
      </c>
    </row>
    <row r="10139" spans="1:12" s="167" customFormat="1">
      <c r="A10139" s="218" t="str">
        <f t="shared" si="67"/>
        <v>O221102058556도서</v>
      </c>
      <c r="B10139" s="219" t="s">
        <v>9484</v>
      </c>
      <c r="C10139" s="219" t="s">
        <v>8023</v>
      </c>
      <c r="D10139" s="219" t="s">
        <v>8065</v>
      </c>
      <c r="E10139" s="219" t="s">
        <v>6390</v>
      </c>
      <c r="F10139" s="219" t="s">
        <v>7720</v>
      </c>
      <c r="G10139" s="219" t="s">
        <v>7777</v>
      </c>
      <c r="H10139" s="219" t="s">
        <v>15</v>
      </c>
      <c r="I10139" s="220" t="s">
        <v>9937</v>
      </c>
      <c r="J10139" s="221">
        <v>13500</v>
      </c>
      <c r="K10139" s="221">
        <v>1</v>
      </c>
      <c r="L10139" s="221">
        <v>13500</v>
      </c>
    </row>
    <row r="10140" spans="1:12" s="167" customFormat="1">
      <c r="A10140" s="218" t="str">
        <f t="shared" si="67"/>
        <v>O221102058554도서</v>
      </c>
      <c r="B10140" s="219" t="s">
        <v>9486</v>
      </c>
      <c r="C10140" s="219" t="s">
        <v>8023</v>
      </c>
      <c r="D10140" s="219" t="s">
        <v>8065</v>
      </c>
      <c r="E10140" s="219" t="s">
        <v>6388</v>
      </c>
      <c r="F10140" s="219" t="s">
        <v>6436</v>
      </c>
      <c r="G10140" s="219" t="s">
        <v>7886</v>
      </c>
      <c r="H10140" s="219" t="s">
        <v>15</v>
      </c>
      <c r="I10140" s="220" t="s">
        <v>9938</v>
      </c>
      <c r="J10140" s="221">
        <v>11790</v>
      </c>
      <c r="K10140" s="221">
        <v>1</v>
      </c>
      <c r="L10140" s="221">
        <v>11790</v>
      </c>
    </row>
    <row r="10141" spans="1:12" s="167" customFormat="1">
      <c r="A10141" s="218" t="str">
        <f t="shared" si="67"/>
        <v>O221102058554도서</v>
      </c>
      <c r="B10141" s="219" t="s">
        <v>9486</v>
      </c>
      <c r="C10141" s="219" t="s">
        <v>8023</v>
      </c>
      <c r="D10141" s="219" t="s">
        <v>8065</v>
      </c>
      <c r="E10141" s="219" t="s">
        <v>6388</v>
      </c>
      <c r="F10141" s="219" t="s">
        <v>6436</v>
      </c>
      <c r="G10141" s="219" t="s">
        <v>7886</v>
      </c>
      <c r="H10141" s="219" t="s">
        <v>15</v>
      </c>
      <c r="I10141" s="220" t="s">
        <v>9939</v>
      </c>
      <c r="J10141" s="221">
        <v>12600</v>
      </c>
      <c r="K10141" s="221">
        <v>1</v>
      </c>
      <c r="L10141" s="221">
        <v>12600</v>
      </c>
    </row>
    <row r="10142" spans="1:12" s="167" customFormat="1">
      <c r="A10142" s="218" t="str">
        <f t="shared" si="67"/>
        <v>O221102058542도서</v>
      </c>
      <c r="B10142" s="219" t="s">
        <v>9493</v>
      </c>
      <c r="C10142" s="219" t="s">
        <v>8023</v>
      </c>
      <c r="D10142" s="219" t="s">
        <v>8065</v>
      </c>
      <c r="E10142" s="219" t="s">
        <v>7705</v>
      </c>
      <c r="F10142" s="219" t="s">
        <v>6439</v>
      </c>
      <c r="G10142" s="219" t="s">
        <v>7944</v>
      </c>
      <c r="H10142" s="219" t="s">
        <v>15</v>
      </c>
      <c r="I10142" s="220" t="s">
        <v>9940</v>
      </c>
      <c r="J10142" s="221">
        <v>15300</v>
      </c>
      <c r="K10142" s="221">
        <v>1</v>
      </c>
      <c r="L10142" s="221">
        <v>15300</v>
      </c>
    </row>
    <row r="10143" spans="1:12" s="167" customFormat="1">
      <c r="A10143" s="218" t="str">
        <f t="shared" si="67"/>
        <v>O221102058542도서</v>
      </c>
      <c r="B10143" s="219" t="s">
        <v>9493</v>
      </c>
      <c r="C10143" s="219" t="s">
        <v>8023</v>
      </c>
      <c r="D10143" s="219" t="s">
        <v>8065</v>
      </c>
      <c r="E10143" s="219" t="s">
        <v>7705</v>
      </c>
      <c r="F10143" s="219" t="s">
        <v>6439</v>
      </c>
      <c r="G10143" s="219" t="s">
        <v>7944</v>
      </c>
      <c r="H10143" s="219" t="s">
        <v>15</v>
      </c>
      <c r="I10143" s="220" t="s">
        <v>9941</v>
      </c>
      <c r="J10143" s="221">
        <v>17280</v>
      </c>
      <c r="K10143" s="221">
        <v>1</v>
      </c>
      <c r="L10143" s="221">
        <v>17280</v>
      </c>
    </row>
    <row r="10144" spans="1:12" s="167" customFormat="1">
      <c r="A10144" s="218" t="str">
        <f t="shared" si="67"/>
        <v>O221102058542도서</v>
      </c>
      <c r="B10144" s="219" t="s">
        <v>9493</v>
      </c>
      <c r="C10144" s="219" t="s">
        <v>8023</v>
      </c>
      <c r="D10144" s="219" t="s">
        <v>8065</v>
      </c>
      <c r="E10144" s="219" t="s">
        <v>7705</v>
      </c>
      <c r="F10144" s="219" t="s">
        <v>6439</v>
      </c>
      <c r="G10144" s="219" t="s">
        <v>7944</v>
      </c>
      <c r="H10144" s="219" t="s">
        <v>15</v>
      </c>
      <c r="I10144" s="220" t="s">
        <v>9191</v>
      </c>
      <c r="J10144" s="221">
        <v>16020</v>
      </c>
      <c r="K10144" s="221">
        <v>1</v>
      </c>
      <c r="L10144" s="221">
        <v>16020</v>
      </c>
    </row>
    <row r="10145" spans="1:12" s="167" customFormat="1">
      <c r="A10145" s="218" t="str">
        <f t="shared" si="67"/>
        <v>O221102058539도서</v>
      </c>
      <c r="B10145" s="219" t="s">
        <v>9494</v>
      </c>
      <c r="C10145" s="219" t="s">
        <v>8023</v>
      </c>
      <c r="D10145" s="219" t="s">
        <v>8065</v>
      </c>
      <c r="E10145" s="219" t="s">
        <v>7705</v>
      </c>
      <c r="F10145" s="219" t="s">
        <v>6439</v>
      </c>
      <c r="G10145" s="219" t="s">
        <v>7838</v>
      </c>
      <c r="H10145" s="219" t="s">
        <v>15</v>
      </c>
      <c r="I10145" s="220" t="s">
        <v>9942</v>
      </c>
      <c r="J10145" s="221">
        <v>27342</v>
      </c>
      <c r="K10145" s="221">
        <v>1</v>
      </c>
      <c r="L10145" s="221">
        <v>27342</v>
      </c>
    </row>
    <row r="10146" spans="1:12" s="167" customFormat="1">
      <c r="A10146" s="218" t="str">
        <f t="shared" si="67"/>
        <v>O221102058539도서</v>
      </c>
      <c r="B10146" s="219" t="s">
        <v>9494</v>
      </c>
      <c r="C10146" s="219" t="s">
        <v>8023</v>
      </c>
      <c r="D10146" s="219" t="s">
        <v>8065</v>
      </c>
      <c r="E10146" s="219" t="s">
        <v>7705</v>
      </c>
      <c r="F10146" s="219" t="s">
        <v>6439</v>
      </c>
      <c r="G10146" s="219" t="s">
        <v>7838</v>
      </c>
      <c r="H10146" s="219" t="s">
        <v>15</v>
      </c>
      <c r="I10146" s="220" t="s">
        <v>9943</v>
      </c>
      <c r="J10146" s="221">
        <v>22500</v>
      </c>
      <c r="K10146" s="221">
        <v>1</v>
      </c>
      <c r="L10146" s="221">
        <v>22500</v>
      </c>
    </row>
    <row r="10147" spans="1:12" s="167" customFormat="1">
      <c r="A10147" s="218" t="str">
        <f t="shared" si="67"/>
        <v>O221102058539도서</v>
      </c>
      <c r="B10147" s="219" t="s">
        <v>9494</v>
      </c>
      <c r="C10147" s="219" t="s">
        <v>8023</v>
      </c>
      <c r="D10147" s="219" t="s">
        <v>8065</v>
      </c>
      <c r="E10147" s="219" t="s">
        <v>7705</v>
      </c>
      <c r="F10147" s="219" t="s">
        <v>6439</v>
      </c>
      <c r="G10147" s="219" t="s">
        <v>7838</v>
      </c>
      <c r="H10147" s="219" t="s">
        <v>15</v>
      </c>
      <c r="I10147" s="220" t="s">
        <v>9944</v>
      </c>
      <c r="J10147" s="221">
        <v>36000</v>
      </c>
      <c r="K10147" s="221">
        <v>1</v>
      </c>
      <c r="L10147" s="221">
        <v>36000</v>
      </c>
    </row>
    <row r="10148" spans="1:12" s="167" customFormat="1">
      <c r="A10148" s="218" t="str">
        <f t="shared" si="67"/>
        <v>O221102058539도서</v>
      </c>
      <c r="B10148" s="219" t="s">
        <v>9494</v>
      </c>
      <c r="C10148" s="219" t="s">
        <v>8023</v>
      </c>
      <c r="D10148" s="219" t="s">
        <v>8065</v>
      </c>
      <c r="E10148" s="219" t="s">
        <v>7705</v>
      </c>
      <c r="F10148" s="219" t="s">
        <v>6439</v>
      </c>
      <c r="G10148" s="219" t="s">
        <v>7838</v>
      </c>
      <c r="H10148" s="219" t="s">
        <v>15</v>
      </c>
      <c r="I10148" s="220" t="s">
        <v>9945</v>
      </c>
      <c r="J10148" s="221">
        <v>18900</v>
      </c>
      <c r="K10148" s="221">
        <v>1</v>
      </c>
      <c r="L10148" s="221">
        <v>18900</v>
      </c>
    </row>
    <row r="10149" spans="1:12" s="167" customFormat="1">
      <c r="A10149" s="218" t="str">
        <f t="shared" si="67"/>
        <v>O221102058539도서</v>
      </c>
      <c r="B10149" s="219" t="s">
        <v>9494</v>
      </c>
      <c r="C10149" s="219" t="s">
        <v>8023</v>
      </c>
      <c r="D10149" s="219" t="s">
        <v>8065</v>
      </c>
      <c r="E10149" s="219" t="s">
        <v>7705</v>
      </c>
      <c r="F10149" s="219" t="s">
        <v>6439</v>
      </c>
      <c r="G10149" s="219" t="s">
        <v>7838</v>
      </c>
      <c r="H10149" s="219" t="s">
        <v>15</v>
      </c>
      <c r="I10149" s="220" t="s">
        <v>9946</v>
      </c>
      <c r="J10149" s="221">
        <v>21690</v>
      </c>
      <c r="K10149" s="221">
        <v>1</v>
      </c>
      <c r="L10149" s="221">
        <v>21690</v>
      </c>
    </row>
    <row r="10150" spans="1:12" s="167" customFormat="1">
      <c r="A10150" s="218" t="str">
        <f t="shared" si="67"/>
        <v>O221102058539도서</v>
      </c>
      <c r="B10150" s="219" t="s">
        <v>9494</v>
      </c>
      <c r="C10150" s="219" t="s">
        <v>8023</v>
      </c>
      <c r="D10150" s="219" t="s">
        <v>8065</v>
      </c>
      <c r="E10150" s="219" t="s">
        <v>7705</v>
      </c>
      <c r="F10150" s="219" t="s">
        <v>6439</v>
      </c>
      <c r="G10150" s="219" t="s">
        <v>7838</v>
      </c>
      <c r="H10150" s="219" t="s">
        <v>15</v>
      </c>
      <c r="I10150" s="220" t="s">
        <v>9947</v>
      </c>
      <c r="J10150" s="221">
        <v>19800</v>
      </c>
      <c r="K10150" s="221">
        <v>1</v>
      </c>
      <c r="L10150" s="221">
        <v>19800</v>
      </c>
    </row>
    <row r="10151" spans="1:12" s="167" customFormat="1">
      <c r="A10151" s="218" t="str">
        <f t="shared" si="67"/>
        <v>O221102058539도서</v>
      </c>
      <c r="B10151" s="219" t="s">
        <v>9494</v>
      </c>
      <c r="C10151" s="219" t="s">
        <v>8023</v>
      </c>
      <c r="D10151" s="219" t="s">
        <v>8065</v>
      </c>
      <c r="E10151" s="219" t="s">
        <v>7705</v>
      </c>
      <c r="F10151" s="219" t="s">
        <v>6439</v>
      </c>
      <c r="G10151" s="219" t="s">
        <v>7838</v>
      </c>
      <c r="H10151" s="219" t="s">
        <v>15</v>
      </c>
      <c r="I10151" s="220" t="s">
        <v>9948</v>
      </c>
      <c r="J10151" s="221">
        <v>27000</v>
      </c>
      <c r="K10151" s="221">
        <v>1</v>
      </c>
      <c r="L10151" s="221">
        <v>27000</v>
      </c>
    </row>
    <row r="10152" spans="1:12" s="167" customFormat="1">
      <c r="A10152" s="218" t="str">
        <f t="shared" si="67"/>
        <v>O221102058539도서</v>
      </c>
      <c r="B10152" s="219" t="s">
        <v>9494</v>
      </c>
      <c r="C10152" s="219" t="s">
        <v>8023</v>
      </c>
      <c r="D10152" s="219" t="s">
        <v>8065</v>
      </c>
      <c r="E10152" s="219" t="s">
        <v>7705</v>
      </c>
      <c r="F10152" s="219" t="s">
        <v>6439</v>
      </c>
      <c r="G10152" s="219" t="s">
        <v>7838</v>
      </c>
      <c r="H10152" s="219" t="s">
        <v>15</v>
      </c>
      <c r="I10152" s="220" t="s">
        <v>8095</v>
      </c>
      <c r="J10152" s="221">
        <v>17100</v>
      </c>
      <c r="K10152" s="221">
        <v>1</v>
      </c>
      <c r="L10152" s="221">
        <v>17100</v>
      </c>
    </row>
    <row r="10153" spans="1:12" s="167" customFormat="1">
      <c r="A10153" s="218" t="str">
        <f t="shared" si="67"/>
        <v>O221102058539도서</v>
      </c>
      <c r="B10153" s="219" t="s">
        <v>9494</v>
      </c>
      <c r="C10153" s="219" t="s">
        <v>8023</v>
      </c>
      <c r="D10153" s="219" t="s">
        <v>8065</v>
      </c>
      <c r="E10153" s="219" t="s">
        <v>7705</v>
      </c>
      <c r="F10153" s="219" t="s">
        <v>6439</v>
      </c>
      <c r="G10153" s="219" t="s">
        <v>7838</v>
      </c>
      <c r="H10153" s="219" t="s">
        <v>15</v>
      </c>
      <c r="I10153" s="220" t="s">
        <v>9949</v>
      </c>
      <c r="J10153" s="221">
        <v>35100</v>
      </c>
      <c r="K10153" s="221">
        <v>1</v>
      </c>
      <c r="L10153" s="221">
        <v>35100</v>
      </c>
    </row>
    <row r="10154" spans="1:12" s="167" customFormat="1">
      <c r="A10154" s="218" t="str">
        <f t="shared" si="67"/>
        <v>O221117058792도서</v>
      </c>
      <c r="B10154" s="219" t="s">
        <v>9517</v>
      </c>
      <c r="C10154" s="219" t="s">
        <v>8023</v>
      </c>
      <c r="D10154" s="219" t="s">
        <v>8065</v>
      </c>
      <c r="E10154" s="219" t="s">
        <v>7705</v>
      </c>
      <c r="F10154" s="219" t="s">
        <v>6439</v>
      </c>
      <c r="G10154" s="219" t="s">
        <v>9546</v>
      </c>
      <c r="H10154" s="219" t="s">
        <v>15</v>
      </c>
      <c r="I10154" s="220" t="s">
        <v>9950</v>
      </c>
      <c r="J10154" s="221">
        <v>12420</v>
      </c>
      <c r="K10154" s="221">
        <v>1</v>
      </c>
      <c r="L10154" s="221">
        <v>12420</v>
      </c>
    </row>
    <row r="10155" spans="1:12" s="167" customFormat="1">
      <c r="A10155" s="218" t="str">
        <f t="shared" si="67"/>
        <v>O221117058792도서</v>
      </c>
      <c r="B10155" s="219" t="s">
        <v>9517</v>
      </c>
      <c r="C10155" s="219" t="s">
        <v>8023</v>
      </c>
      <c r="D10155" s="219" t="s">
        <v>8065</v>
      </c>
      <c r="E10155" s="219" t="s">
        <v>7705</v>
      </c>
      <c r="F10155" s="219" t="s">
        <v>6439</v>
      </c>
      <c r="G10155" s="219" t="s">
        <v>9546</v>
      </c>
      <c r="H10155" s="219" t="s">
        <v>15</v>
      </c>
      <c r="I10155" s="220" t="s">
        <v>9951</v>
      </c>
      <c r="J10155" s="221">
        <v>12420</v>
      </c>
      <c r="K10155" s="221">
        <v>1</v>
      </c>
      <c r="L10155" s="221">
        <v>12420</v>
      </c>
    </row>
    <row r="10156" spans="1:12" s="167" customFormat="1">
      <c r="A10156" s="218" t="str">
        <f t="shared" si="67"/>
        <v>O221117058792도서</v>
      </c>
      <c r="B10156" s="219" t="s">
        <v>9517</v>
      </c>
      <c r="C10156" s="219" t="s">
        <v>8023</v>
      </c>
      <c r="D10156" s="219" t="s">
        <v>8065</v>
      </c>
      <c r="E10156" s="219" t="s">
        <v>7705</v>
      </c>
      <c r="F10156" s="219" t="s">
        <v>6439</v>
      </c>
      <c r="G10156" s="219" t="s">
        <v>9546</v>
      </c>
      <c r="H10156" s="219" t="s">
        <v>15</v>
      </c>
      <c r="I10156" s="220" t="s">
        <v>9952</v>
      </c>
      <c r="J10156" s="221">
        <v>12420</v>
      </c>
      <c r="K10156" s="221">
        <v>1</v>
      </c>
      <c r="L10156" s="221">
        <v>12420</v>
      </c>
    </row>
    <row r="10157" spans="1:12" s="167" customFormat="1">
      <c r="A10157" s="218" t="str">
        <f t="shared" si="67"/>
        <v>O221117058792도서</v>
      </c>
      <c r="B10157" s="219" t="s">
        <v>9517</v>
      </c>
      <c r="C10157" s="219" t="s">
        <v>8023</v>
      </c>
      <c r="D10157" s="219" t="s">
        <v>8065</v>
      </c>
      <c r="E10157" s="219" t="s">
        <v>7705</v>
      </c>
      <c r="F10157" s="219" t="s">
        <v>6439</v>
      </c>
      <c r="G10157" s="219" t="s">
        <v>9546</v>
      </c>
      <c r="H10157" s="219" t="s">
        <v>15</v>
      </c>
      <c r="I10157" s="220" t="s">
        <v>9953</v>
      </c>
      <c r="J10157" s="221">
        <v>13320</v>
      </c>
      <c r="K10157" s="221">
        <v>1</v>
      </c>
      <c r="L10157" s="221">
        <v>13320</v>
      </c>
    </row>
    <row r="10158" spans="1:12" s="167" customFormat="1">
      <c r="A10158" s="218" t="str">
        <f t="shared" si="67"/>
        <v>O221117058792도서</v>
      </c>
      <c r="B10158" s="219" t="s">
        <v>9517</v>
      </c>
      <c r="C10158" s="219" t="s">
        <v>8023</v>
      </c>
      <c r="D10158" s="219" t="s">
        <v>8065</v>
      </c>
      <c r="E10158" s="219" t="s">
        <v>7705</v>
      </c>
      <c r="F10158" s="219" t="s">
        <v>6439</v>
      </c>
      <c r="G10158" s="219" t="s">
        <v>9546</v>
      </c>
      <c r="H10158" s="219" t="s">
        <v>15</v>
      </c>
      <c r="I10158" s="220" t="s">
        <v>9954</v>
      </c>
      <c r="J10158" s="221">
        <v>13320</v>
      </c>
      <c r="K10158" s="221">
        <v>1</v>
      </c>
      <c r="L10158" s="221">
        <v>13320</v>
      </c>
    </row>
    <row r="10159" spans="1:12" s="167" customFormat="1">
      <c r="A10159" s="218" t="str">
        <f t="shared" ref="A10159:A10160" si="68">B10159&amp;H10159</f>
        <v>O221117058792도서</v>
      </c>
      <c r="B10159" s="219" t="s">
        <v>9517</v>
      </c>
      <c r="C10159" s="219" t="s">
        <v>8023</v>
      </c>
      <c r="D10159" s="219" t="s">
        <v>8065</v>
      </c>
      <c r="E10159" s="219" t="s">
        <v>7705</v>
      </c>
      <c r="F10159" s="219" t="s">
        <v>6439</v>
      </c>
      <c r="G10159" s="219" t="s">
        <v>9546</v>
      </c>
      <c r="H10159" s="219" t="s">
        <v>15</v>
      </c>
      <c r="I10159" s="220" t="s">
        <v>8095</v>
      </c>
      <c r="J10159" s="221">
        <v>17100</v>
      </c>
      <c r="K10159" s="221">
        <v>1</v>
      </c>
      <c r="L10159" s="221">
        <v>17100</v>
      </c>
    </row>
    <row r="10160" spans="1:12" s="167" customFormat="1">
      <c r="A10160" s="218" t="str">
        <f t="shared" si="68"/>
        <v>O221125058813도서</v>
      </c>
      <c r="B10160" s="219" t="s">
        <v>9520</v>
      </c>
      <c r="C10160" s="219" t="s">
        <v>8023</v>
      </c>
      <c r="D10160" s="219" t="s">
        <v>8065</v>
      </c>
      <c r="E10160" s="219" t="s">
        <v>7712</v>
      </c>
      <c r="F10160" s="219" t="s">
        <v>6434</v>
      </c>
      <c r="G10160" s="219" t="s">
        <v>7760</v>
      </c>
      <c r="H10160" s="219" t="s">
        <v>15</v>
      </c>
      <c r="I10160" s="220" t="s">
        <v>9955</v>
      </c>
      <c r="J10160" s="221">
        <v>14400</v>
      </c>
      <c r="K10160" s="221">
        <v>1</v>
      </c>
      <c r="L10160" s="221">
        <v>14400</v>
      </c>
    </row>
    <row r="10161" spans="1:12" s="167" customFormat="1" ht="17.25" thickBot="1">
      <c r="A10161" s="222" t="str">
        <f t="shared" ref="A10161:A10224" si="69">B10161&amp;H10161</f>
        <v>O221125058813도서</v>
      </c>
      <c r="B10161" s="223" t="s">
        <v>9520</v>
      </c>
      <c r="C10161" s="223" t="s">
        <v>8023</v>
      </c>
      <c r="D10161" s="223" t="s">
        <v>8065</v>
      </c>
      <c r="E10161" s="223" t="s">
        <v>7712</v>
      </c>
      <c r="F10161" s="223" t="s">
        <v>6434</v>
      </c>
      <c r="G10161" s="223" t="s">
        <v>7760</v>
      </c>
      <c r="H10161" s="223" t="s">
        <v>15</v>
      </c>
      <c r="I10161" s="224" t="s">
        <v>9956</v>
      </c>
      <c r="J10161" s="225">
        <v>25200</v>
      </c>
      <c r="K10161" s="225">
        <v>1</v>
      </c>
      <c r="L10161" s="225">
        <v>25200</v>
      </c>
    </row>
    <row r="10162" spans="1:12" s="167" customFormat="1">
      <c r="A10162" s="226" t="str">
        <f t="shared" si="69"/>
        <v>O220805056724일반상품</v>
      </c>
      <c r="B10162" s="227" t="s">
        <v>10646</v>
      </c>
      <c r="C10162" s="227" t="s">
        <v>8023</v>
      </c>
      <c r="D10162" s="227" t="s">
        <v>10647</v>
      </c>
      <c r="E10162" s="227" t="s">
        <v>7705</v>
      </c>
      <c r="F10162" s="227" t="s">
        <v>6394</v>
      </c>
      <c r="G10162" s="227" t="s">
        <v>7815</v>
      </c>
      <c r="H10162" s="227" t="s">
        <v>5990</v>
      </c>
      <c r="I10162" s="228" t="s">
        <v>7295</v>
      </c>
      <c r="J10162" s="229">
        <v>1300</v>
      </c>
      <c r="K10162" s="229">
        <v>1</v>
      </c>
      <c r="L10162" s="230">
        <v>1300</v>
      </c>
    </row>
    <row r="10163" spans="1:12" s="167" customFormat="1">
      <c r="A10163" s="231" t="str">
        <f t="shared" si="69"/>
        <v>O220805056724일반상품</v>
      </c>
      <c r="B10163" s="219" t="s">
        <v>10646</v>
      </c>
      <c r="C10163" s="219" t="s">
        <v>8023</v>
      </c>
      <c r="D10163" s="219" t="s">
        <v>10647</v>
      </c>
      <c r="E10163" s="219" t="s">
        <v>7705</v>
      </c>
      <c r="F10163" s="219" t="s">
        <v>6394</v>
      </c>
      <c r="G10163" s="219" t="s">
        <v>7815</v>
      </c>
      <c r="H10163" s="219" t="s">
        <v>5990</v>
      </c>
      <c r="I10163" s="220" t="s">
        <v>8325</v>
      </c>
      <c r="J10163" s="221">
        <v>2700</v>
      </c>
      <c r="K10163" s="221">
        <v>2</v>
      </c>
      <c r="L10163" s="232">
        <v>5400</v>
      </c>
    </row>
    <row r="10164" spans="1:12" s="167" customFormat="1">
      <c r="A10164" s="231" t="str">
        <f t="shared" si="69"/>
        <v>O220805056724일반상품</v>
      </c>
      <c r="B10164" s="219" t="s">
        <v>10646</v>
      </c>
      <c r="C10164" s="219" t="s">
        <v>8023</v>
      </c>
      <c r="D10164" s="219" t="s">
        <v>10647</v>
      </c>
      <c r="E10164" s="219" t="s">
        <v>7705</v>
      </c>
      <c r="F10164" s="219" t="s">
        <v>6394</v>
      </c>
      <c r="G10164" s="219" t="s">
        <v>7815</v>
      </c>
      <c r="H10164" s="219" t="s">
        <v>5990</v>
      </c>
      <c r="I10164" s="220" t="s">
        <v>8835</v>
      </c>
      <c r="J10164" s="221">
        <v>12000</v>
      </c>
      <c r="K10164" s="221">
        <v>1</v>
      </c>
      <c r="L10164" s="232">
        <v>12000</v>
      </c>
    </row>
    <row r="10165" spans="1:12" s="167" customFormat="1">
      <c r="A10165" s="231" t="str">
        <f t="shared" si="69"/>
        <v>O220805056724일반상품</v>
      </c>
      <c r="B10165" s="219" t="s">
        <v>10646</v>
      </c>
      <c r="C10165" s="219" t="s">
        <v>8023</v>
      </c>
      <c r="D10165" s="219" t="s">
        <v>10647</v>
      </c>
      <c r="E10165" s="219" t="s">
        <v>7705</v>
      </c>
      <c r="F10165" s="219" t="s">
        <v>6394</v>
      </c>
      <c r="G10165" s="219" t="s">
        <v>7815</v>
      </c>
      <c r="H10165" s="219" t="s">
        <v>5990</v>
      </c>
      <c r="I10165" s="220" t="s">
        <v>9024</v>
      </c>
      <c r="J10165" s="221">
        <v>9200</v>
      </c>
      <c r="K10165" s="221">
        <v>1</v>
      </c>
      <c r="L10165" s="232">
        <v>9200</v>
      </c>
    </row>
    <row r="10166" spans="1:12" s="167" customFormat="1">
      <c r="A10166" s="231" t="str">
        <f t="shared" si="69"/>
        <v>O220805056724일반상품</v>
      </c>
      <c r="B10166" s="219" t="s">
        <v>10646</v>
      </c>
      <c r="C10166" s="219" t="s">
        <v>8023</v>
      </c>
      <c r="D10166" s="219" t="s">
        <v>10647</v>
      </c>
      <c r="E10166" s="219" t="s">
        <v>7705</v>
      </c>
      <c r="F10166" s="219" t="s">
        <v>6394</v>
      </c>
      <c r="G10166" s="219" t="s">
        <v>7815</v>
      </c>
      <c r="H10166" s="219" t="s">
        <v>5990</v>
      </c>
      <c r="I10166" s="220" t="s">
        <v>7271</v>
      </c>
      <c r="J10166" s="221">
        <v>3900</v>
      </c>
      <c r="K10166" s="221">
        <v>2</v>
      </c>
      <c r="L10166" s="232">
        <v>7800</v>
      </c>
    </row>
    <row r="10167" spans="1:12" s="167" customFormat="1">
      <c r="A10167" s="231" t="str">
        <f t="shared" si="69"/>
        <v>O220805056724일반상품</v>
      </c>
      <c r="B10167" s="219" t="s">
        <v>10646</v>
      </c>
      <c r="C10167" s="219" t="s">
        <v>8023</v>
      </c>
      <c r="D10167" s="219" t="s">
        <v>10647</v>
      </c>
      <c r="E10167" s="219" t="s">
        <v>7705</v>
      </c>
      <c r="F10167" s="219" t="s">
        <v>6394</v>
      </c>
      <c r="G10167" s="219" t="s">
        <v>7815</v>
      </c>
      <c r="H10167" s="219" t="s">
        <v>5990</v>
      </c>
      <c r="I10167" s="220" t="s">
        <v>8425</v>
      </c>
      <c r="J10167" s="221">
        <v>3820</v>
      </c>
      <c r="K10167" s="221">
        <v>1</v>
      </c>
      <c r="L10167" s="232">
        <v>3820</v>
      </c>
    </row>
    <row r="10168" spans="1:12" s="167" customFormat="1">
      <c r="A10168" s="231" t="str">
        <f t="shared" si="69"/>
        <v>O220805056724일반상품</v>
      </c>
      <c r="B10168" s="219" t="s">
        <v>10646</v>
      </c>
      <c r="C10168" s="219" t="s">
        <v>8023</v>
      </c>
      <c r="D10168" s="219" t="s">
        <v>10647</v>
      </c>
      <c r="E10168" s="219" t="s">
        <v>7705</v>
      </c>
      <c r="F10168" s="219" t="s">
        <v>6394</v>
      </c>
      <c r="G10168" s="219" t="s">
        <v>7815</v>
      </c>
      <c r="H10168" s="219" t="s">
        <v>5990</v>
      </c>
      <c r="I10168" s="220" t="s">
        <v>8793</v>
      </c>
      <c r="J10168" s="221">
        <v>9500</v>
      </c>
      <c r="K10168" s="221">
        <v>1</v>
      </c>
      <c r="L10168" s="232">
        <v>9500</v>
      </c>
    </row>
    <row r="10169" spans="1:12" s="167" customFormat="1">
      <c r="A10169" s="231" t="str">
        <f t="shared" si="69"/>
        <v>O220805056724일반상품</v>
      </c>
      <c r="B10169" s="219" t="s">
        <v>10646</v>
      </c>
      <c r="C10169" s="219" t="s">
        <v>8023</v>
      </c>
      <c r="D10169" s="219" t="s">
        <v>10647</v>
      </c>
      <c r="E10169" s="219" t="s">
        <v>7705</v>
      </c>
      <c r="F10169" s="219" t="s">
        <v>6394</v>
      </c>
      <c r="G10169" s="219" t="s">
        <v>7815</v>
      </c>
      <c r="H10169" s="219" t="s">
        <v>5990</v>
      </c>
      <c r="I10169" s="220" t="s">
        <v>10649</v>
      </c>
      <c r="J10169" s="221">
        <v>12575</v>
      </c>
      <c r="K10169" s="221">
        <v>1</v>
      </c>
      <c r="L10169" s="232">
        <v>12575</v>
      </c>
    </row>
    <row r="10170" spans="1:12" s="167" customFormat="1">
      <c r="A10170" s="231" t="str">
        <f t="shared" si="69"/>
        <v>O220805056724일반상품</v>
      </c>
      <c r="B10170" s="219" t="s">
        <v>10646</v>
      </c>
      <c r="C10170" s="219" t="s">
        <v>8023</v>
      </c>
      <c r="D10170" s="219" t="s">
        <v>10647</v>
      </c>
      <c r="E10170" s="219" t="s">
        <v>7705</v>
      </c>
      <c r="F10170" s="219" t="s">
        <v>6394</v>
      </c>
      <c r="G10170" s="219" t="s">
        <v>7815</v>
      </c>
      <c r="H10170" s="219" t="s">
        <v>5990</v>
      </c>
      <c r="I10170" s="220" t="s">
        <v>8625</v>
      </c>
      <c r="J10170" s="221">
        <v>9300</v>
      </c>
      <c r="K10170" s="221">
        <v>1</v>
      </c>
      <c r="L10170" s="232">
        <v>9300</v>
      </c>
    </row>
    <row r="10171" spans="1:12" s="167" customFormat="1">
      <c r="A10171" s="231" t="str">
        <f t="shared" si="69"/>
        <v>O220805056724일반상품</v>
      </c>
      <c r="B10171" s="219" t="s">
        <v>10646</v>
      </c>
      <c r="C10171" s="219" t="s">
        <v>8023</v>
      </c>
      <c r="D10171" s="219" t="s">
        <v>10647</v>
      </c>
      <c r="E10171" s="219" t="s">
        <v>7705</v>
      </c>
      <c r="F10171" s="219" t="s">
        <v>6394</v>
      </c>
      <c r="G10171" s="219" t="s">
        <v>7815</v>
      </c>
      <c r="H10171" s="219" t="s">
        <v>5990</v>
      </c>
      <c r="I10171" s="220" t="s">
        <v>8848</v>
      </c>
      <c r="J10171" s="221">
        <v>1255</v>
      </c>
      <c r="K10171" s="221">
        <v>1</v>
      </c>
      <c r="L10171" s="232">
        <v>1255</v>
      </c>
    </row>
    <row r="10172" spans="1:12" s="167" customFormat="1">
      <c r="A10172" s="231" t="str">
        <f t="shared" si="69"/>
        <v>O220805056724일반상품</v>
      </c>
      <c r="B10172" s="219" t="s">
        <v>10646</v>
      </c>
      <c r="C10172" s="219" t="s">
        <v>8023</v>
      </c>
      <c r="D10172" s="219" t="s">
        <v>10647</v>
      </c>
      <c r="E10172" s="219" t="s">
        <v>7705</v>
      </c>
      <c r="F10172" s="219" t="s">
        <v>6394</v>
      </c>
      <c r="G10172" s="219" t="s">
        <v>7815</v>
      </c>
      <c r="H10172" s="219" t="s">
        <v>5990</v>
      </c>
      <c r="I10172" s="220" t="s">
        <v>8786</v>
      </c>
      <c r="J10172" s="221">
        <v>37800</v>
      </c>
      <c r="K10172" s="221">
        <v>1</v>
      </c>
      <c r="L10172" s="232">
        <v>37800</v>
      </c>
    </row>
    <row r="10173" spans="1:12" s="167" customFormat="1">
      <c r="A10173" s="231" t="str">
        <f t="shared" si="69"/>
        <v>O220805056724일반상품</v>
      </c>
      <c r="B10173" s="219" t="s">
        <v>10646</v>
      </c>
      <c r="C10173" s="219" t="s">
        <v>8023</v>
      </c>
      <c r="D10173" s="219" t="s">
        <v>10647</v>
      </c>
      <c r="E10173" s="219" t="s">
        <v>7705</v>
      </c>
      <c r="F10173" s="219" t="s">
        <v>6394</v>
      </c>
      <c r="G10173" s="219" t="s">
        <v>7815</v>
      </c>
      <c r="H10173" s="219" t="s">
        <v>5990</v>
      </c>
      <c r="I10173" s="220" t="s">
        <v>8524</v>
      </c>
      <c r="J10173" s="221">
        <v>5800</v>
      </c>
      <c r="K10173" s="221">
        <v>1</v>
      </c>
      <c r="L10173" s="232">
        <v>5800</v>
      </c>
    </row>
    <row r="10174" spans="1:12" s="167" customFormat="1">
      <c r="A10174" s="231" t="str">
        <f t="shared" si="69"/>
        <v>O220805056724일반상품</v>
      </c>
      <c r="B10174" s="219" t="s">
        <v>10646</v>
      </c>
      <c r="C10174" s="219" t="s">
        <v>8023</v>
      </c>
      <c r="D10174" s="219" t="s">
        <v>10647</v>
      </c>
      <c r="E10174" s="219" t="s">
        <v>7705</v>
      </c>
      <c r="F10174" s="219" t="s">
        <v>6394</v>
      </c>
      <c r="G10174" s="219" t="s">
        <v>7815</v>
      </c>
      <c r="H10174" s="219" t="s">
        <v>5990</v>
      </c>
      <c r="I10174" s="220" t="s">
        <v>8450</v>
      </c>
      <c r="J10174" s="221">
        <v>1400</v>
      </c>
      <c r="K10174" s="221">
        <v>1</v>
      </c>
      <c r="L10174" s="232">
        <v>1400</v>
      </c>
    </row>
    <row r="10175" spans="1:12" s="167" customFormat="1">
      <c r="A10175" s="231" t="str">
        <f t="shared" si="69"/>
        <v>O220805056724일반상품</v>
      </c>
      <c r="B10175" s="219" t="s">
        <v>10646</v>
      </c>
      <c r="C10175" s="219" t="s">
        <v>8023</v>
      </c>
      <c r="D10175" s="219" t="s">
        <v>10647</v>
      </c>
      <c r="E10175" s="219" t="s">
        <v>7705</v>
      </c>
      <c r="F10175" s="219" t="s">
        <v>6394</v>
      </c>
      <c r="G10175" s="219" t="s">
        <v>7815</v>
      </c>
      <c r="H10175" s="219" t="s">
        <v>5990</v>
      </c>
      <c r="I10175" s="220" t="s">
        <v>10650</v>
      </c>
      <c r="J10175" s="221">
        <v>3600</v>
      </c>
      <c r="K10175" s="221">
        <v>1</v>
      </c>
      <c r="L10175" s="232">
        <v>3600</v>
      </c>
    </row>
    <row r="10176" spans="1:12" s="167" customFormat="1">
      <c r="A10176" s="231" t="str">
        <f t="shared" si="69"/>
        <v>O220805056724일반상품</v>
      </c>
      <c r="B10176" s="219" t="s">
        <v>10646</v>
      </c>
      <c r="C10176" s="219" t="s">
        <v>8023</v>
      </c>
      <c r="D10176" s="219" t="s">
        <v>10647</v>
      </c>
      <c r="E10176" s="219" t="s">
        <v>7705</v>
      </c>
      <c r="F10176" s="219" t="s">
        <v>6394</v>
      </c>
      <c r="G10176" s="219" t="s">
        <v>7815</v>
      </c>
      <c r="H10176" s="219" t="s">
        <v>5990</v>
      </c>
      <c r="I10176" s="220" t="s">
        <v>9007</v>
      </c>
      <c r="J10176" s="221">
        <v>2880</v>
      </c>
      <c r="K10176" s="221">
        <v>1</v>
      </c>
      <c r="L10176" s="232">
        <v>2880</v>
      </c>
    </row>
    <row r="10177" spans="1:12" s="167" customFormat="1">
      <c r="A10177" s="231" t="str">
        <f t="shared" si="69"/>
        <v>O220805056724일반상품</v>
      </c>
      <c r="B10177" s="219" t="s">
        <v>10646</v>
      </c>
      <c r="C10177" s="219" t="s">
        <v>8023</v>
      </c>
      <c r="D10177" s="219" t="s">
        <v>10647</v>
      </c>
      <c r="E10177" s="219" t="s">
        <v>7705</v>
      </c>
      <c r="F10177" s="219" t="s">
        <v>6394</v>
      </c>
      <c r="G10177" s="219" t="s">
        <v>7815</v>
      </c>
      <c r="H10177" s="219" t="s">
        <v>5990</v>
      </c>
      <c r="I10177" s="220" t="s">
        <v>8814</v>
      </c>
      <c r="J10177" s="221">
        <v>2880</v>
      </c>
      <c r="K10177" s="221">
        <v>1</v>
      </c>
      <c r="L10177" s="232">
        <v>2880</v>
      </c>
    </row>
    <row r="10178" spans="1:12" s="167" customFormat="1">
      <c r="A10178" s="231" t="str">
        <f t="shared" si="69"/>
        <v>O220805056724일반상품</v>
      </c>
      <c r="B10178" s="219" t="s">
        <v>10646</v>
      </c>
      <c r="C10178" s="219" t="s">
        <v>8023</v>
      </c>
      <c r="D10178" s="219" t="s">
        <v>10647</v>
      </c>
      <c r="E10178" s="219" t="s">
        <v>7705</v>
      </c>
      <c r="F10178" s="219" t="s">
        <v>6394</v>
      </c>
      <c r="G10178" s="219" t="s">
        <v>7815</v>
      </c>
      <c r="H10178" s="219" t="s">
        <v>5990</v>
      </c>
      <c r="I10178" s="220" t="s">
        <v>8526</v>
      </c>
      <c r="J10178" s="221">
        <v>2880</v>
      </c>
      <c r="K10178" s="221">
        <v>1</v>
      </c>
      <c r="L10178" s="232">
        <v>2880</v>
      </c>
    </row>
    <row r="10179" spans="1:12" s="167" customFormat="1">
      <c r="A10179" s="231" t="str">
        <f t="shared" si="69"/>
        <v>O220805056724일반상품</v>
      </c>
      <c r="B10179" s="219" t="s">
        <v>10646</v>
      </c>
      <c r="C10179" s="219" t="s">
        <v>8023</v>
      </c>
      <c r="D10179" s="219" t="s">
        <v>10647</v>
      </c>
      <c r="E10179" s="219" t="s">
        <v>7705</v>
      </c>
      <c r="F10179" s="219" t="s">
        <v>6394</v>
      </c>
      <c r="G10179" s="219" t="s">
        <v>7815</v>
      </c>
      <c r="H10179" s="219" t="s">
        <v>5990</v>
      </c>
      <c r="I10179" s="220" t="s">
        <v>8562</v>
      </c>
      <c r="J10179" s="221">
        <v>12000</v>
      </c>
      <c r="K10179" s="221">
        <v>1</v>
      </c>
      <c r="L10179" s="232">
        <v>12000</v>
      </c>
    </row>
    <row r="10180" spans="1:12" s="167" customFormat="1">
      <c r="A10180" s="231" t="str">
        <f t="shared" si="69"/>
        <v>O220805056724일반상품</v>
      </c>
      <c r="B10180" s="219" t="s">
        <v>10646</v>
      </c>
      <c r="C10180" s="219" t="s">
        <v>8023</v>
      </c>
      <c r="D10180" s="219" t="s">
        <v>10647</v>
      </c>
      <c r="E10180" s="219" t="s">
        <v>7705</v>
      </c>
      <c r="F10180" s="219" t="s">
        <v>6394</v>
      </c>
      <c r="G10180" s="219" t="s">
        <v>7815</v>
      </c>
      <c r="H10180" s="219" t="s">
        <v>5990</v>
      </c>
      <c r="I10180" s="220" t="s">
        <v>8485</v>
      </c>
      <c r="J10180" s="221">
        <v>3300</v>
      </c>
      <c r="K10180" s="221">
        <v>1</v>
      </c>
      <c r="L10180" s="232">
        <v>3300</v>
      </c>
    </row>
    <row r="10181" spans="1:12" s="167" customFormat="1">
      <c r="A10181" s="231" t="str">
        <f t="shared" si="69"/>
        <v>O220805056724일반상품</v>
      </c>
      <c r="B10181" s="219" t="s">
        <v>10646</v>
      </c>
      <c r="C10181" s="219" t="s">
        <v>8023</v>
      </c>
      <c r="D10181" s="219" t="s">
        <v>10647</v>
      </c>
      <c r="E10181" s="219" t="s">
        <v>7705</v>
      </c>
      <c r="F10181" s="219" t="s">
        <v>6394</v>
      </c>
      <c r="G10181" s="219" t="s">
        <v>7815</v>
      </c>
      <c r="H10181" s="219" t="s">
        <v>5990</v>
      </c>
      <c r="I10181" s="220" t="s">
        <v>8324</v>
      </c>
      <c r="J10181" s="221">
        <v>3480</v>
      </c>
      <c r="K10181" s="221">
        <v>1</v>
      </c>
      <c r="L10181" s="232">
        <v>3480</v>
      </c>
    </row>
    <row r="10182" spans="1:12" s="167" customFormat="1">
      <c r="A10182" s="231" t="str">
        <f t="shared" si="69"/>
        <v>O220805056724일반상품</v>
      </c>
      <c r="B10182" s="219" t="s">
        <v>10646</v>
      </c>
      <c r="C10182" s="219" t="s">
        <v>8023</v>
      </c>
      <c r="D10182" s="219" t="s">
        <v>10647</v>
      </c>
      <c r="E10182" s="219" t="s">
        <v>7705</v>
      </c>
      <c r="F10182" s="219" t="s">
        <v>6394</v>
      </c>
      <c r="G10182" s="219" t="s">
        <v>7815</v>
      </c>
      <c r="H10182" s="219" t="s">
        <v>5990</v>
      </c>
      <c r="I10182" s="220" t="s">
        <v>7193</v>
      </c>
      <c r="J10182" s="221">
        <v>1740</v>
      </c>
      <c r="K10182" s="221">
        <v>1</v>
      </c>
      <c r="L10182" s="232">
        <v>1740</v>
      </c>
    </row>
    <row r="10183" spans="1:12" s="167" customFormat="1">
      <c r="A10183" s="231" t="str">
        <f t="shared" si="69"/>
        <v>O220805056724일반상품</v>
      </c>
      <c r="B10183" s="219" t="s">
        <v>10646</v>
      </c>
      <c r="C10183" s="219" t="s">
        <v>8023</v>
      </c>
      <c r="D10183" s="219" t="s">
        <v>10647</v>
      </c>
      <c r="E10183" s="219" t="s">
        <v>7705</v>
      </c>
      <c r="F10183" s="219" t="s">
        <v>6394</v>
      </c>
      <c r="G10183" s="219" t="s">
        <v>7815</v>
      </c>
      <c r="H10183" s="219" t="s">
        <v>5990</v>
      </c>
      <c r="I10183" s="220" t="s">
        <v>9001</v>
      </c>
      <c r="J10183" s="221">
        <v>7080</v>
      </c>
      <c r="K10183" s="221">
        <v>1</v>
      </c>
      <c r="L10183" s="232">
        <v>7080</v>
      </c>
    </row>
    <row r="10184" spans="1:12" s="167" customFormat="1">
      <c r="A10184" s="231" t="str">
        <f t="shared" si="69"/>
        <v>O220805056724일반상품</v>
      </c>
      <c r="B10184" s="219" t="s">
        <v>10646</v>
      </c>
      <c r="C10184" s="219" t="s">
        <v>8023</v>
      </c>
      <c r="D10184" s="219" t="s">
        <v>10647</v>
      </c>
      <c r="E10184" s="219" t="s">
        <v>7705</v>
      </c>
      <c r="F10184" s="219" t="s">
        <v>6394</v>
      </c>
      <c r="G10184" s="219" t="s">
        <v>7815</v>
      </c>
      <c r="H10184" s="219" t="s">
        <v>5990</v>
      </c>
      <c r="I10184" s="220" t="s">
        <v>7978</v>
      </c>
      <c r="J10184" s="221">
        <v>3270</v>
      </c>
      <c r="K10184" s="221">
        <v>2</v>
      </c>
      <c r="L10184" s="232">
        <v>6540</v>
      </c>
    </row>
    <row r="10185" spans="1:12" s="167" customFormat="1">
      <c r="A10185" s="231" t="str">
        <f t="shared" si="69"/>
        <v>O220805056724일반상품</v>
      </c>
      <c r="B10185" s="219" t="s">
        <v>10646</v>
      </c>
      <c r="C10185" s="219" t="s">
        <v>8023</v>
      </c>
      <c r="D10185" s="219" t="s">
        <v>10647</v>
      </c>
      <c r="E10185" s="219" t="s">
        <v>7705</v>
      </c>
      <c r="F10185" s="219" t="s">
        <v>6394</v>
      </c>
      <c r="G10185" s="219" t="s">
        <v>7815</v>
      </c>
      <c r="H10185" s="219" t="s">
        <v>5990</v>
      </c>
      <c r="I10185" s="220" t="s">
        <v>8725</v>
      </c>
      <c r="J10185" s="221">
        <v>3900</v>
      </c>
      <c r="K10185" s="221">
        <v>1</v>
      </c>
      <c r="L10185" s="232">
        <v>3900</v>
      </c>
    </row>
    <row r="10186" spans="1:12" s="167" customFormat="1">
      <c r="A10186" s="231" t="str">
        <f t="shared" si="69"/>
        <v>O220805056724일반상품</v>
      </c>
      <c r="B10186" s="219" t="s">
        <v>10646</v>
      </c>
      <c r="C10186" s="219" t="s">
        <v>8023</v>
      </c>
      <c r="D10186" s="219" t="s">
        <v>10647</v>
      </c>
      <c r="E10186" s="219" t="s">
        <v>7705</v>
      </c>
      <c r="F10186" s="219" t="s">
        <v>6394</v>
      </c>
      <c r="G10186" s="219" t="s">
        <v>7815</v>
      </c>
      <c r="H10186" s="219" t="s">
        <v>5990</v>
      </c>
      <c r="I10186" s="220" t="s">
        <v>8489</v>
      </c>
      <c r="J10186" s="221">
        <v>8400</v>
      </c>
      <c r="K10186" s="221">
        <v>1</v>
      </c>
      <c r="L10186" s="232">
        <v>8400</v>
      </c>
    </row>
    <row r="10187" spans="1:12" s="167" customFormat="1">
      <c r="A10187" s="231" t="str">
        <f t="shared" si="69"/>
        <v>O220805056724일반상품</v>
      </c>
      <c r="B10187" s="219" t="s">
        <v>10646</v>
      </c>
      <c r="C10187" s="219" t="s">
        <v>8023</v>
      </c>
      <c r="D10187" s="219" t="s">
        <v>10647</v>
      </c>
      <c r="E10187" s="219" t="s">
        <v>7705</v>
      </c>
      <c r="F10187" s="219" t="s">
        <v>6394</v>
      </c>
      <c r="G10187" s="219" t="s">
        <v>7815</v>
      </c>
      <c r="H10187" s="219" t="s">
        <v>5990</v>
      </c>
      <c r="I10187" s="220" t="s">
        <v>8646</v>
      </c>
      <c r="J10187" s="221">
        <v>4200</v>
      </c>
      <c r="K10187" s="221">
        <v>1</v>
      </c>
      <c r="L10187" s="232">
        <v>4200</v>
      </c>
    </row>
    <row r="10188" spans="1:12" s="167" customFormat="1">
      <c r="A10188" s="231" t="str">
        <f t="shared" si="69"/>
        <v>O220805056724일반상품</v>
      </c>
      <c r="B10188" s="219" t="s">
        <v>10646</v>
      </c>
      <c r="C10188" s="219" t="s">
        <v>8023</v>
      </c>
      <c r="D10188" s="219" t="s">
        <v>10647</v>
      </c>
      <c r="E10188" s="219" t="s">
        <v>7705</v>
      </c>
      <c r="F10188" s="219" t="s">
        <v>6394</v>
      </c>
      <c r="G10188" s="219" t="s">
        <v>7815</v>
      </c>
      <c r="H10188" s="219" t="s">
        <v>5990</v>
      </c>
      <c r="I10188" s="220" t="s">
        <v>8335</v>
      </c>
      <c r="J10188" s="221">
        <v>1080</v>
      </c>
      <c r="K10188" s="221">
        <v>1</v>
      </c>
      <c r="L10188" s="232">
        <v>1080</v>
      </c>
    </row>
    <row r="10189" spans="1:12" s="167" customFormat="1">
      <c r="A10189" s="231" t="str">
        <f t="shared" si="69"/>
        <v>O220805056724일반상품</v>
      </c>
      <c r="B10189" s="219" t="s">
        <v>10646</v>
      </c>
      <c r="C10189" s="219" t="s">
        <v>8023</v>
      </c>
      <c r="D10189" s="219" t="s">
        <v>10647</v>
      </c>
      <c r="E10189" s="219" t="s">
        <v>7705</v>
      </c>
      <c r="F10189" s="219" t="s">
        <v>6394</v>
      </c>
      <c r="G10189" s="219" t="s">
        <v>7815</v>
      </c>
      <c r="H10189" s="219" t="s">
        <v>5990</v>
      </c>
      <c r="I10189" s="220" t="s">
        <v>8567</v>
      </c>
      <c r="J10189" s="221">
        <v>4340</v>
      </c>
      <c r="K10189" s="221">
        <v>1</v>
      </c>
      <c r="L10189" s="232">
        <v>4340</v>
      </c>
    </row>
    <row r="10190" spans="1:12" s="167" customFormat="1">
      <c r="A10190" s="231" t="str">
        <f t="shared" si="69"/>
        <v>O220805056724일반상품</v>
      </c>
      <c r="B10190" s="219" t="s">
        <v>10646</v>
      </c>
      <c r="C10190" s="219" t="s">
        <v>8023</v>
      </c>
      <c r="D10190" s="219" t="s">
        <v>10647</v>
      </c>
      <c r="E10190" s="219" t="s">
        <v>7705</v>
      </c>
      <c r="F10190" s="219" t="s">
        <v>6394</v>
      </c>
      <c r="G10190" s="219" t="s">
        <v>7815</v>
      </c>
      <c r="H10190" s="219" t="s">
        <v>5990</v>
      </c>
      <c r="I10190" s="220" t="s">
        <v>8766</v>
      </c>
      <c r="J10190" s="221">
        <v>1070</v>
      </c>
      <c r="K10190" s="221">
        <v>2</v>
      </c>
      <c r="L10190" s="232">
        <v>2140</v>
      </c>
    </row>
    <row r="10191" spans="1:12" s="167" customFormat="1">
      <c r="A10191" s="231" t="str">
        <f t="shared" si="69"/>
        <v>O220805056724일반상품</v>
      </c>
      <c r="B10191" s="219" t="s">
        <v>10646</v>
      </c>
      <c r="C10191" s="219" t="s">
        <v>8023</v>
      </c>
      <c r="D10191" s="219" t="s">
        <v>10647</v>
      </c>
      <c r="E10191" s="219" t="s">
        <v>7705</v>
      </c>
      <c r="F10191" s="219" t="s">
        <v>6394</v>
      </c>
      <c r="G10191" s="219" t="s">
        <v>7815</v>
      </c>
      <c r="H10191" s="219" t="s">
        <v>5990</v>
      </c>
      <c r="I10191" s="220" t="s">
        <v>7215</v>
      </c>
      <c r="J10191" s="221">
        <v>1070</v>
      </c>
      <c r="K10191" s="221">
        <v>3</v>
      </c>
      <c r="L10191" s="232">
        <v>3210</v>
      </c>
    </row>
    <row r="10192" spans="1:12" s="167" customFormat="1">
      <c r="A10192" s="231" t="str">
        <f t="shared" si="69"/>
        <v>O220805056724일반상품</v>
      </c>
      <c r="B10192" s="219" t="s">
        <v>10646</v>
      </c>
      <c r="C10192" s="219" t="s">
        <v>8023</v>
      </c>
      <c r="D10192" s="219" t="s">
        <v>10647</v>
      </c>
      <c r="E10192" s="219" t="s">
        <v>7705</v>
      </c>
      <c r="F10192" s="219" t="s">
        <v>6394</v>
      </c>
      <c r="G10192" s="219" t="s">
        <v>7815</v>
      </c>
      <c r="H10192" s="219" t="s">
        <v>5990</v>
      </c>
      <c r="I10192" s="220" t="s">
        <v>7281</v>
      </c>
      <c r="J10192" s="221">
        <v>8500</v>
      </c>
      <c r="K10192" s="221">
        <v>1</v>
      </c>
      <c r="L10192" s="232">
        <v>8500</v>
      </c>
    </row>
    <row r="10193" spans="1:12" s="167" customFormat="1">
      <c r="A10193" s="231" t="str">
        <f t="shared" si="69"/>
        <v>O220805056724일반상품</v>
      </c>
      <c r="B10193" s="219" t="s">
        <v>10646</v>
      </c>
      <c r="C10193" s="219" t="s">
        <v>8023</v>
      </c>
      <c r="D10193" s="219" t="s">
        <v>10647</v>
      </c>
      <c r="E10193" s="219" t="s">
        <v>7705</v>
      </c>
      <c r="F10193" s="219" t="s">
        <v>6394</v>
      </c>
      <c r="G10193" s="219" t="s">
        <v>7815</v>
      </c>
      <c r="H10193" s="219" t="s">
        <v>5990</v>
      </c>
      <c r="I10193" s="220" t="s">
        <v>8726</v>
      </c>
      <c r="J10193" s="221">
        <v>29000</v>
      </c>
      <c r="K10193" s="221">
        <v>1</v>
      </c>
      <c r="L10193" s="232">
        <v>29000</v>
      </c>
    </row>
    <row r="10194" spans="1:12" s="167" customFormat="1">
      <c r="A10194" s="231" t="str">
        <f t="shared" si="69"/>
        <v>O220805056724일반상품</v>
      </c>
      <c r="B10194" s="219" t="s">
        <v>10646</v>
      </c>
      <c r="C10194" s="219" t="s">
        <v>8023</v>
      </c>
      <c r="D10194" s="219" t="s">
        <v>10647</v>
      </c>
      <c r="E10194" s="219" t="s">
        <v>7705</v>
      </c>
      <c r="F10194" s="219" t="s">
        <v>6394</v>
      </c>
      <c r="G10194" s="219" t="s">
        <v>7815</v>
      </c>
      <c r="H10194" s="219" t="s">
        <v>5990</v>
      </c>
      <c r="I10194" s="220" t="s">
        <v>9015</v>
      </c>
      <c r="J10194" s="221">
        <v>1070</v>
      </c>
      <c r="K10194" s="221">
        <v>3</v>
      </c>
      <c r="L10194" s="232">
        <v>3210</v>
      </c>
    </row>
    <row r="10195" spans="1:12" s="167" customFormat="1">
      <c r="A10195" s="231" t="str">
        <f t="shared" si="69"/>
        <v>O220805056724일반상품</v>
      </c>
      <c r="B10195" s="219" t="s">
        <v>10646</v>
      </c>
      <c r="C10195" s="219" t="s">
        <v>8023</v>
      </c>
      <c r="D10195" s="219" t="s">
        <v>10647</v>
      </c>
      <c r="E10195" s="219" t="s">
        <v>7705</v>
      </c>
      <c r="F10195" s="219" t="s">
        <v>6394</v>
      </c>
      <c r="G10195" s="219" t="s">
        <v>7815</v>
      </c>
      <c r="H10195" s="219" t="s">
        <v>5990</v>
      </c>
      <c r="I10195" s="220" t="s">
        <v>8025</v>
      </c>
      <c r="J10195" s="221">
        <v>3800</v>
      </c>
      <c r="K10195" s="221">
        <v>2</v>
      </c>
      <c r="L10195" s="232">
        <v>7600</v>
      </c>
    </row>
    <row r="10196" spans="1:12" s="167" customFormat="1">
      <c r="A10196" s="231" t="str">
        <f t="shared" si="69"/>
        <v>O220805056724일반상품</v>
      </c>
      <c r="B10196" s="219" t="s">
        <v>10646</v>
      </c>
      <c r="C10196" s="219" t="s">
        <v>8023</v>
      </c>
      <c r="D10196" s="219" t="s">
        <v>10647</v>
      </c>
      <c r="E10196" s="219" t="s">
        <v>7705</v>
      </c>
      <c r="F10196" s="219" t="s">
        <v>6394</v>
      </c>
      <c r="G10196" s="219" t="s">
        <v>7815</v>
      </c>
      <c r="H10196" s="219" t="s">
        <v>5990</v>
      </c>
      <c r="I10196" s="220" t="s">
        <v>8612</v>
      </c>
      <c r="J10196" s="221">
        <v>54400</v>
      </c>
      <c r="K10196" s="221">
        <v>1</v>
      </c>
      <c r="L10196" s="232">
        <v>54400</v>
      </c>
    </row>
    <row r="10197" spans="1:12" s="167" customFormat="1">
      <c r="A10197" s="231" t="str">
        <f t="shared" si="69"/>
        <v>O220805056724일반상품</v>
      </c>
      <c r="B10197" s="219" t="s">
        <v>10646</v>
      </c>
      <c r="C10197" s="219" t="s">
        <v>8023</v>
      </c>
      <c r="D10197" s="219" t="s">
        <v>10647</v>
      </c>
      <c r="E10197" s="219" t="s">
        <v>7705</v>
      </c>
      <c r="F10197" s="219" t="s">
        <v>6394</v>
      </c>
      <c r="G10197" s="219" t="s">
        <v>7815</v>
      </c>
      <c r="H10197" s="219" t="s">
        <v>5990</v>
      </c>
      <c r="I10197" s="220" t="s">
        <v>10648</v>
      </c>
      <c r="J10197" s="221">
        <v>1200</v>
      </c>
      <c r="K10197" s="221">
        <v>2</v>
      </c>
      <c r="L10197" s="232">
        <v>2400</v>
      </c>
    </row>
    <row r="10198" spans="1:12" s="167" customFormat="1">
      <c r="A10198" s="231" t="str">
        <f t="shared" si="69"/>
        <v>O220805056724일반상품</v>
      </c>
      <c r="B10198" s="219" t="s">
        <v>10646</v>
      </c>
      <c r="C10198" s="219" t="s">
        <v>8023</v>
      </c>
      <c r="D10198" s="219" t="s">
        <v>10647</v>
      </c>
      <c r="E10198" s="219" t="s">
        <v>7705</v>
      </c>
      <c r="F10198" s="219" t="s">
        <v>6394</v>
      </c>
      <c r="G10198" s="219" t="s">
        <v>7815</v>
      </c>
      <c r="H10198" s="219" t="s">
        <v>5990</v>
      </c>
      <c r="I10198" s="220" t="s">
        <v>10651</v>
      </c>
      <c r="J10198" s="221">
        <v>4090</v>
      </c>
      <c r="K10198" s="221">
        <v>1</v>
      </c>
      <c r="L10198" s="232">
        <v>4090</v>
      </c>
    </row>
    <row r="10199" spans="1:12" s="167" customFormat="1">
      <c r="A10199" s="231" t="str">
        <f t="shared" si="69"/>
        <v>O220804056600일반상품</v>
      </c>
      <c r="B10199" s="219" t="s">
        <v>10653</v>
      </c>
      <c r="C10199" s="219" t="s">
        <v>8023</v>
      </c>
      <c r="D10199" s="219" t="s">
        <v>10647</v>
      </c>
      <c r="E10199" s="219" t="s">
        <v>7705</v>
      </c>
      <c r="F10199" s="219" t="s">
        <v>6394</v>
      </c>
      <c r="G10199" s="219" t="s">
        <v>6441</v>
      </c>
      <c r="H10199" s="219" t="s">
        <v>5990</v>
      </c>
      <c r="I10199" s="220" t="s">
        <v>7982</v>
      </c>
      <c r="J10199" s="221">
        <v>1780</v>
      </c>
      <c r="K10199" s="221">
        <v>2</v>
      </c>
      <c r="L10199" s="232">
        <v>3560</v>
      </c>
    </row>
    <row r="10200" spans="1:12" s="167" customFormat="1">
      <c r="A10200" s="231" t="str">
        <f t="shared" si="69"/>
        <v>O220804056600일반상품</v>
      </c>
      <c r="B10200" s="219" t="s">
        <v>10653</v>
      </c>
      <c r="C10200" s="219" t="s">
        <v>8023</v>
      </c>
      <c r="D10200" s="219" t="s">
        <v>10647</v>
      </c>
      <c r="E10200" s="219" t="s">
        <v>7705</v>
      </c>
      <c r="F10200" s="219" t="s">
        <v>6394</v>
      </c>
      <c r="G10200" s="219" t="s">
        <v>6441</v>
      </c>
      <c r="H10200" s="219" t="s">
        <v>5990</v>
      </c>
      <c r="I10200" s="220" t="s">
        <v>8737</v>
      </c>
      <c r="J10200" s="221">
        <v>4520</v>
      </c>
      <c r="K10200" s="221">
        <v>1</v>
      </c>
      <c r="L10200" s="232">
        <v>4520</v>
      </c>
    </row>
    <row r="10201" spans="1:12" s="167" customFormat="1">
      <c r="A10201" s="231" t="str">
        <f t="shared" si="69"/>
        <v>O220804056600일반상품</v>
      </c>
      <c r="B10201" s="219" t="s">
        <v>10653</v>
      </c>
      <c r="C10201" s="219" t="s">
        <v>8023</v>
      </c>
      <c r="D10201" s="219" t="s">
        <v>10647</v>
      </c>
      <c r="E10201" s="219" t="s">
        <v>7705</v>
      </c>
      <c r="F10201" s="219" t="s">
        <v>6394</v>
      </c>
      <c r="G10201" s="219" t="s">
        <v>6441</v>
      </c>
      <c r="H10201" s="219" t="s">
        <v>5990</v>
      </c>
      <c r="I10201" s="220" t="s">
        <v>7278</v>
      </c>
      <c r="J10201" s="221">
        <v>7500</v>
      </c>
      <c r="K10201" s="221">
        <v>1</v>
      </c>
      <c r="L10201" s="232">
        <v>7500</v>
      </c>
    </row>
    <row r="10202" spans="1:12" s="167" customFormat="1">
      <c r="A10202" s="231" t="str">
        <f t="shared" si="69"/>
        <v>O220804056600일반상품</v>
      </c>
      <c r="B10202" s="219" t="s">
        <v>10653</v>
      </c>
      <c r="C10202" s="219" t="s">
        <v>8023</v>
      </c>
      <c r="D10202" s="219" t="s">
        <v>10647</v>
      </c>
      <c r="E10202" s="219" t="s">
        <v>7705</v>
      </c>
      <c r="F10202" s="219" t="s">
        <v>6394</v>
      </c>
      <c r="G10202" s="219" t="s">
        <v>6441</v>
      </c>
      <c r="H10202" s="219" t="s">
        <v>5990</v>
      </c>
      <c r="I10202" s="220" t="s">
        <v>10654</v>
      </c>
      <c r="J10202" s="221">
        <v>2730</v>
      </c>
      <c r="K10202" s="221">
        <v>1</v>
      </c>
      <c r="L10202" s="232">
        <v>2730</v>
      </c>
    </row>
    <row r="10203" spans="1:12" s="167" customFormat="1">
      <c r="A10203" s="231" t="str">
        <f t="shared" si="69"/>
        <v>O220804056600일반상품</v>
      </c>
      <c r="B10203" s="219" t="s">
        <v>10653</v>
      </c>
      <c r="C10203" s="219" t="s">
        <v>8023</v>
      </c>
      <c r="D10203" s="219" t="s">
        <v>10647</v>
      </c>
      <c r="E10203" s="219" t="s">
        <v>7705</v>
      </c>
      <c r="F10203" s="219" t="s">
        <v>6394</v>
      </c>
      <c r="G10203" s="219" t="s">
        <v>6441</v>
      </c>
      <c r="H10203" s="219" t="s">
        <v>5990</v>
      </c>
      <c r="I10203" s="220" t="s">
        <v>8965</v>
      </c>
      <c r="J10203" s="221">
        <v>2730</v>
      </c>
      <c r="K10203" s="221">
        <v>1</v>
      </c>
      <c r="L10203" s="232">
        <v>2730</v>
      </c>
    </row>
    <row r="10204" spans="1:12" s="167" customFormat="1">
      <c r="A10204" s="231" t="str">
        <f t="shared" si="69"/>
        <v>O220804056600일반상품</v>
      </c>
      <c r="B10204" s="219" t="s">
        <v>10653</v>
      </c>
      <c r="C10204" s="219" t="s">
        <v>8023</v>
      </c>
      <c r="D10204" s="219" t="s">
        <v>10647</v>
      </c>
      <c r="E10204" s="219" t="s">
        <v>7705</v>
      </c>
      <c r="F10204" s="219" t="s">
        <v>6394</v>
      </c>
      <c r="G10204" s="219" t="s">
        <v>6441</v>
      </c>
      <c r="H10204" s="219" t="s">
        <v>5990</v>
      </c>
      <c r="I10204" s="220" t="s">
        <v>8738</v>
      </c>
      <c r="J10204" s="221">
        <v>7900</v>
      </c>
      <c r="K10204" s="221">
        <v>1</v>
      </c>
      <c r="L10204" s="232">
        <v>7900</v>
      </c>
    </row>
    <row r="10205" spans="1:12" s="167" customFormat="1">
      <c r="A10205" s="231" t="str">
        <f t="shared" si="69"/>
        <v>O220804056600일반상품</v>
      </c>
      <c r="B10205" s="219" t="s">
        <v>10653</v>
      </c>
      <c r="C10205" s="219" t="s">
        <v>8023</v>
      </c>
      <c r="D10205" s="219" t="s">
        <v>10647</v>
      </c>
      <c r="E10205" s="219" t="s">
        <v>7705</v>
      </c>
      <c r="F10205" s="219" t="s">
        <v>6394</v>
      </c>
      <c r="G10205" s="219" t="s">
        <v>6441</v>
      </c>
      <c r="H10205" s="219" t="s">
        <v>5990</v>
      </c>
      <c r="I10205" s="220" t="s">
        <v>8325</v>
      </c>
      <c r="J10205" s="221">
        <v>2700</v>
      </c>
      <c r="K10205" s="221">
        <v>2</v>
      </c>
      <c r="L10205" s="232">
        <v>5400</v>
      </c>
    </row>
    <row r="10206" spans="1:12" s="167" customFormat="1">
      <c r="A10206" s="231" t="str">
        <f t="shared" si="69"/>
        <v>O220804056600일반상품</v>
      </c>
      <c r="B10206" s="219" t="s">
        <v>10653</v>
      </c>
      <c r="C10206" s="219" t="s">
        <v>8023</v>
      </c>
      <c r="D10206" s="219" t="s">
        <v>10647</v>
      </c>
      <c r="E10206" s="219" t="s">
        <v>7705</v>
      </c>
      <c r="F10206" s="219" t="s">
        <v>6394</v>
      </c>
      <c r="G10206" s="219" t="s">
        <v>6441</v>
      </c>
      <c r="H10206" s="219" t="s">
        <v>5990</v>
      </c>
      <c r="I10206" s="220" t="s">
        <v>7245</v>
      </c>
      <c r="J10206" s="221">
        <v>3250</v>
      </c>
      <c r="K10206" s="221">
        <v>1</v>
      </c>
      <c r="L10206" s="232">
        <v>3250</v>
      </c>
    </row>
    <row r="10207" spans="1:12" s="167" customFormat="1">
      <c r="A10207" s="231" t="str">
        <f t="shared" si="69"/>
        <v>O220804056600일반상품</v>
      </c>
      <c r="B10207" s="219" t="s">
        <v>10653</v>
      </c>
      <c r="C10207" s="219" t="s">
        <v>8023</v>
      </c>
      <c r="D10207" s="219" t="s">
        <v>10647</v>
      </c>
      <c r="E10207" s="219" t="s">
        <v>7705</v>
      </c>
      <c r="F10207" s="219" t="s">
        <v>6394</v>
      </c>
      <c r="G10207" s="219" t="s">
        <v>6441</v>
      </c>
      <c r="H10207" s="219" t="s">
        <v>5990</v>
      </c>
      <c r="I10207" s="220" t="s">
        <v>8384</v>
      </c>
      <c r="J10207" s="221">
        <v>3340</v>
      </c>
      <c r="K10207" s="221">
        <v>1</v>
      </c>
      <c r="L10207" s="232">
        <v>3340</v>
      </c>
    </row>
    <row r="10208" spans="1:12" s="167" customFormat="1">
      <c r="A10208" s="231" t="str">
        <f t="shared" si="69"/>
        <v>O220804056600일반상품</v>
      </c>
      <c r="B10208" s="219" t="s">
        <v>10653</v>
      </c>
      <c r="C10208" s="219" t="s">
        <v>8023</v>
      </c>
      <c r="D10208" s="219" t="s">
        <v>10647</v>
      </c>
      <c r="E10208" s="219" t="s">
        <v>7705</v>
      </c>
      <c r="F10208" s="219" t="s">
        <v>6394</v>
      </c>
      <c r="G10208" s="219" t="s">
        <v>6441</v>
      </c>
      <c r="H10208" s="219" t="s">
        <v>5990</v>
      </c>
      <c r="I10208" s="220" t="s">
        <v>8817</v>
      </c>
      <c r="J10208" s="221">
        <v>11000</v>
      </c>
      <c r="K10208" s="221">
        <v>1</v>
      </c>
      <c r="L10208" s="232">
        <v>11000</v>
      </c>
    </row>
    <row r="10209" spans="1:12" s="167" customFormat="1">
      <c r="A10209" s="231" t="str">
        <f t="shared" si="69"/>
        <v>O220804056600일반상품</v>
      </c>
      <c r="B10209" s="219" t="s">
        <v>10653</v>
      </c>
      <c r="C10209" s="219" t="s">
        <v>8023</v>
      </c>
      <c r="D10209" s="219" t="s">
        <v>10647</v>
      </c>
      <c r="E10209" s="219" t="s">
        <v>7705</v>
      </c>
      <c r="F10209" s="219" t="s">
        <v>6394</v>
      </c>
      <c r="G10209" s="219" t="s">
        <v>6441</v>
      </c>
      <c r="H10209" s="219" t="s">
        <v>5990</v>
      </c>
      <c r="I10209" s="220" t="s">
        <v>9041</v>
      </c>
      <c r="J10209" s="221">
        <v>20000</v>
      </c>
      <c r="K10209" s="221">
        <v>1</v>
      </c>
      <c r="L10209" s="232">
        <v>20000</v>
      </c>
    </row>
    <row r="10210" spans="1:12" s="167" customFormat="1">
      <c r="A10210" s="231" t="str">
        <f t="shared" si="69"/>
        <v>O220804056600일반상품</v>
      </c>
      <c r="B10210" s="219" t="s">
        <v>10653</v>
      </c>
      <c r="C10210" s="219" t="s">
        <v>8023</v>
      </c>
      <c r="D10210" s="219" t="s">
        <v>10647</v>
      </c>
      <c r="E10210" s="219" t="s">
        <v>7705</v>
      </c>
      <c r="F10210" s="219" t="s">
        <v>6394</v>
      </c>
      <c r="G10210" s="219" t="s">
        <v>6441</v>
      </c>
      <c r="H10210" s="219" t="s">
        <v>5990</v>
      </c>
      <c r="I10210" s="220" t="s">
        <v>7255</v>
      </c>
      <c r="J10210" s="221">
        <v>15800</v>
      </c>
      <c r="K10210" s="221">
        <v>1</v>
      </c>
      <c r="L10210" s="232">
        <v>15800</v>
      </c>
    </row>
    <row r="10211" spans="1:12" s="167" customFormat="1">
      <c r="A10211" s="231" t="str">
        <f t="shared" si="69"/>
        <v>O220804056600일반상품</v>
      </c>
      <c r="B10211" s="219" t="s">
        <v>10653</v>
      </c>
      <c r="C10211" s="219" t="s">
        <v>8023</v>
      </c>
      <c r="D10211" s="219" t="s">
        <v>10647</v>
      </c>
      <c r="E10211" s="219" t="s">
        <v>7705</v>
      </c>
      <c r="F10211" s="219" t="s">
        <v>6394</v>
      </c>
      <c r="G10211" s="219" t="s">
        <v>6441</v>
      </c>
      <c r="H10211" s="219" t="s">
        <v>5990</v>
      </c>
      <c r="I10211" s="220" t="s">
        <v>8397</v>
      </c>
      <c r="J10211" s="221">
        <v>10200</v>
      </c>
      <c r="K10211" s="221">
        <v>1</v>
      </c>
      <c r="L10211" s="232">
        <v>10200</v>
      </c>
    </row>
    <row r="10212" spans="1:12" s="167" customFormat="1">
      <c r="A10212" s="231" t="str">
        <f t="shared" si="69"/>
        <v>O220804056600일반상품</v>
      </c>
      <c r="B10212" s="219" t="s">
        <v>10653</v>
      </c>
      <c r="C10212" s="219" t="s">
        <v>8023</v>
      </c>
      <c r="D10212" s="219" t="s">
        <v>10647</v>
      </c>
      <c r="E10212" s="219" t="s">
        <v>7705</v>
      </c>
      <c r="F10212" s="219" t="s">
        <v>6394</v>
      </c>
      <c r="G10212" s="219" t="s">
        <v>6441</v>
      </c>
      <c r="H10212" s="219" t="s">
        <v>5990</v>
      </c>
      <c r="I10212" s="220" t="s">
        <v>7191</v>
      </c>
      <c r="J10212" s="221">
        <v>14500</v>
      </c>
      <c r="K10212" s="221">
        <v>1</v>
      </c>
      <c r="L10212" s="232">
        <v>14500</v>
      </c>
    </row>
    <row r="10213" spans="1:12" s="167" customFormat="1">
      <c r="A10213" s="231" t="str">
        <f t="shared" si="69"/>
        <v>O220804056600일반상품</v>
      </c>
      <c r="B10213" s="219" t="s">
        <v>10653</v>
      </c>
      <c r="C10213" s="219" t="s">
        <v>8023</v>
      </c>
      <c r="D10213" s="219" t="s">
        <v>10647</v>
      </c>
      <c r="E10213" s="219" t="s">
        <v>7705</v>
      </c>
      <c r="F10213" s="219" t="s">
        <v>6394</v>
      </c>
      <c r="G10213" s="219" t="s">
        <v>6441</v>
      </c>
      <c r="H10213" s="219" t="s">
        <v>5990</v>
      </c>
      <c r="I10213" s="220" t="s">
        <v>8627</v>
      </c>
      <c r="J10213" s="221">
        <v>9040</v>
      </c>
      <c r="K10213" s="221">
        <v>1</v>
      </c>
      <c r="L10213" s="232">
        <v>9040</v>
      </c>
    </row>
    <row r="10214" spans="1:12" s="167" customFormat="1">
      <c r="A10214" s="231" t="str">
        <f t="shared" si="69"/>
        <v>O220804056600일반상품</v>
      </c>
      <c r="B10214" s="219" t="s">
        <v>10653</v>
      </c>
      <c r="C10214" s="219" t="s">
        <v>8023</v>
      </c>
      <c r="D10214" s="219" t="s">
        <v>10647</v>
      </c>
      <c r="E10214" s="219" t="s">
        <v>7705</v>
      </c>
      <c r="F10214" s="219" t="s">
        <v>6394</v>
      </c>
      <c r="G10214" s="219" t="s">
        <v>6441</v>
      </c>
      <c r="H10214" s="219" t="s">
        <v>5990</v>
      </c>
      <c r="I10214" s="220" t="s">
        <v>7238</v>
      </c>
      <c r="J10214" s="221">
        <v>11780</v>
      </c>
      <c r="K10214" s="221">
        <v>1</v>
      </c>
      <c r="L10214" s="232">
        <v>11780</v>
      </c>
    </row>
    <row r="10215" spans="1:12" s="167" customFormat="1">
      <c r="A10215" s="231" t="str">
        <f t="shared" si="69"/>
        <v>O220804056600일반상품</v>
      </c>
      <c r="B10215" s="219" t="s">
        <v>10653</v>
      </c>
      <c r="C10215" s="219" t="s">
        <v>8023</v>
      </c>
      <c r="D10215" s="219" t="s">
        <v>10647</v>
      </c>
      <c r="E10215" s="219" t="s">
        <v>7705</v>
      </c>
      <c r="F10215" s="219" t="s">
        <v>6394</v>
      </c>
      <c r="G10215" s="219" t="s">
        <v>6441</v>
      </c>
      <c r="H10215" s="219" t="s">
        <v>5990</v>
      </c>
      <c r="I10215" s="220" t="s">
        <v>8687</v>
      </c>
      <c r="J10215" s="221">
        <v>3160</v>
      </c>
      <c r="K10215" s="221">
        <v>1</v>
      </c>
      <c r="L10215" s="232">
        <v>3160</v>
      </c>
    </row>
    <row r="10216" spans="1:12" s="167" customFormat="1">
      <c r="A10216" s="231" t="str">
        <f t="shared" si="69"/>
        <v>O220804056600일반상품</v>
      </c>
      <c r="B10216" s="219" t="s">
        <v>10653</v>
      </c>
      <c r="C10216" s="219" t="s">
        <v>8023</v>
      </c>
      <c r="D10216" s="219" t="s">
        <v>10647</v>
      </c>
      <c r="E10216" s="219" t="s">
        <v>7705</v>
      </c>
      <c r="F10216" s="219" t="s">
        <v>6394</v>
      </c>
      <c r="G10216" s="219" t="s">
        <v>6441</v>
      </c>
      <c r="H10216" s="219" t="s">
        <v>5990</v>
      </c>
      <c r="I10216" s="220" t="s">
        <v>9742</v>
      </c>
      <c r="J10216" s="221">
        <v>17100</v>
      </c>
      <c r="K10216" s="221">
        <v>1</v>
      </c>
      <c r="L10216" s="232">
        <v>17100</v>
      </c>
    </row>
    <row r="10217" spans="1:12" s="167" customFormat="1">
      <c r="A10217" s="231" t="str">
        <f t="shared" si="69"/>
        <v>O220804056600일반상품</v>
      </c>
      <c r="B10217" s="219" t="s">
        <v>10653</v>
      </c>
      <c r="C10217" s="219" t="s">
        <v>8023</v>
      </c>
      <c r="D10217" s="219" t="s">
        <v>10647</v>
      </c>
      <c r="E10217" s="219" t="s">
        <v>7705</v>
      </c>
      <c r="F10217" s="219" t="s">
        <v>6394</v>
      </c>
      <c r="G10217" s="219" t="s">
        <v>6441</v>
      </c>
      <c r="H10217" s="219" t="s">
        <v>5990</v>
      </c>
      <c r="I10217" s="220" t="s">
        <v>7201</v>
      </c>
      <c r="J10217" s="221">
        <v>12190</v>
      </c>
      <c r="K10217" s="221">
        <v>1</v>
      </c>
      <c r="L10217" s="232">
        <v>12190</v>
      </c>
    </row>
    <row r="10218" spans="1:12" s="167" customFormat="1">
      <c r="A10218" s="231" t="str">
        <f t="shared" si="69"/>
        <v>O220804056600일반상품</v>
      </c>
      <c r="B10218" s="219" t="s">
        <v>10653</v>
      </c>
      <c r="C10218" s="219" t="s">
        <v>8023</v>
      </c>
      <c r="D10218" s="219" t="s">
        <v>10647</v>
      </c>
      <c r="E10218" s="219" t="s">
        <v>7705</v>
      </c>
      <c r="F10218" s="219" t="s">
        <v>6394</v>
      </c>
      <c r="G10218" s="219" t="s">
        <v>6441</v>
      </c>
      <c r="H10218" s="219" t="s">
        <v>5990</v>
      </c>
      <c r="I10218" s="220" t="s">
        <v>8562</v>
      </c>
      <c r="J10218" s="221">
        <v>12000</v>
      </c>
      <c r="K10218" s="221">
        <v>1</v>
      </c>
      <c r="L10218" s="232">
        <v>12000</v>
      </c>
    </row>
    <row r="10219" spans="1:12" s="167" customFormat="1">
      <c r="A10219" s="231" t="str">
        <f t="shared" si="69"/>
        <v>O220804056600일반상품</v>
      </c>
      <c r="B10219" s="219" t="s">
        <v>10653</v>
      </c>
      <c r="C10219" s="219" t="s">
        <v>8023</v>
      </c>
      <c r="D10219" s="219" t="s">
        <v>10647</v>
      </c>
      <c r="E10219" s="219" t="s">
        <v>7705</v>
      </c>
      <c r="F10219" s="219" t="s">
        <v>6394</v>
      </c>
      <c r="G10219" s="219" t="s">
        <v>6441</v>
      </c>
      <c r="H10219" s="219" t="s">
        <v>5990</v>
      </c>
      <c r="I10219" s="220" t="s">
        <v>7293</v>
      </c>
      <c r="J10219" s="221">
        <v>2980</v>
      </c>
      <c r="K10219" s="221">
        <v>1</v>
      </c>
      <c r="L10219" s="232">
        <v>2980</v>
      </c>
    </row>
    <row r="10220" spans="1:12" s="167" customFormat="1">
      <c r="A10220" s="231" t="str">
        <f t="shared" si="69"/>
        <v>O220804056600일반상품</v>
      </c>
      <c r="B10220" s="219" t="s">
        <v>10653</v>
      </c>
      <c r="C10220" s="219" t="s">
        <v>8023</v>
      </c>
      <c r="D10220" s="219" t="s">
        <v>10647</v>
      </c>
      <c r="E10220" s="219" t="s">
        <v>7705</v>
      </c>
      <c r="F10220" s="219" t="s">
        <v>6394</v>
      </c>
      <c r="G10220" s="219" t="s">
        <v>6441</v>
      </c>
      <c r="H10220" s="219" t="s">
        <v>5990</v>
      </c>
      <c r="I10220" s="220" t="s">
        <v>8527</v>
      </c>
      <c r="J10220" s="221">
        <v>3580</v>
      </c>
      <c r="K10220" s="221">
        <v>1</v>
      </c>
      <c r="L10220" s="232">
        <v>3580</v>
      </c>
    </row>
    <row r="10221" spans="1:12" s="167" customFormat="1">
      <c r="A10221" s="231" t="str">
        <f t="shared" si="69"/>
        <v>O220804056600일반상품</v>
      </c>
      <c r="B10221" s="219" t="s">
        <v>10653</v>
      </c>
      <c r="C10221" s="219" t="s">
        <v>8023</v>
      </c>
      <c r="D10221" s="219" t="s">
        <v>10647</v>
      </c>
      <c r="E10221" s="219" t="s">
        <v>7705</v>
      </c>
      <c r="F10221" s="219" t="s">
        <v>6394</v>
      </c>
      <c r="G10221" s="219" t="s">
        <v>6441</v>
      </c>
      <c r="H10221" s="219" t="s">
        <v>5990</v>
      </c>
      <c r="I10221" s="220" t="s">
        <v>8453</v>
      </c>
      <c r="J10221" s="221">
        <v>2670</v>
      </c>
      <c r="K10221" s="221">
        <v>1</v>
      </c>
      <c r="L10221" s="232">
        <v>2670</v>
      </c>
    </row>
    <row r="10222" spans="1:12" s="167" customFormat="1">
      <c r="A10222" s="231" t="str">
        <f t="shared" si="69"/>
        <v>O220804056600일반상품</v>
      </c>
      <c r="B10222" s="219" t="s">
        <v>10653</v>
      </c>
      <c r="C10222" s="219" t="s">
        <v>8023</v>
      </c>
      <c r="D10222" s="219" t="s">
        <v>10647</v>
      </c>
      <c r="E10222" s="219" t="s">
        <v>7705</v>
      </c>
      <c r="F10222" s="219" t="s">
        <v>6394</v>
      </c>
      <c r="G10222" s="219" t="s">
        <v>6441</v>
      </c>
      <c r="H10222" s="219" t="s">
        <v>5990</v>
      </c>
      <c r="I10222" s="220" t="s">
        <v>8788</v>
      </c>
      <c r="J10222" s="221">
        <v>9300</v>
      </c>
      <c r="K10222" s="221">
        <v>1</v>
      </c>
      <c r="L10222" s="232">
        <v>9300</v>
      </c>
    </row>
    <row r="10223" spans="1:12" s="167" customFormat="1">
      <c r="A10223" s="231" t="str">
        <f t="shared" si="69"/>
        <v>O220804056600일반상품</v>
      </c>
      <c r="B10223" s="219" t="s">
        <v>10653</v>
      </c>
      <c r="C10223" s="219" t="s">
        <v>8023</v>
      </c>
      <c r="D10223" s="219" t="s">
        <v>10647</v>
      </c>
      <c r="E10223" s="219" t="s">
        <v>7705</v>
      </c>
      <c r="F10223" s="219" t="s">
        <v>6394</v>
      </c>
      <c r="G10223" s="219" t="s">
        <v>6441</v>
      </c>
      <c r="H10223" s="219" t="s">
        <v>5990</v>
      </c>
      <c r="I10223" s="220" t="s">
        <v>8670</v>
      </c>
      <c r="J10223" s="221">
        <v>1860</v>
      </c>
      <c r="K10223" s="221">
        <v>1</v>
      </c>
      <c r="L10223" s="232">
        <v>1860</v>
      </c>
    </row>
    <row r="10224" spans="1:12" s="167" customFormat="1">
      <c r="A10224" s="231" t="str">
        <f t="shared" si="69"/>
        <v>O220804056600일반상품</v>
      </c>
      <c r="B10224" s="219" t="s">
        <v>10653</v>
      </c>
      <c r="C10224" s="219" t="s">
        <v>8023</v>
      </c>
      <c r="D10224" s="219" t="s">
        <v>10647</v>
      </c>
      <c r="E10224" s="219" t="s">
        <v>7705</v>
      </c>
      <c r="F10224" s="219" t="s">
        <v>6394</v>
      </c>
      <c r="G10224" s="219" t="s">
        <v>6441</v>
      </c>
      <c r="H10224" s="219" t="s">
        <v>5990</v>
      </c>
      <c r="I10224" s="220" t="s">
        <v>7263</v>
      </c>
      <c r="J10224" s="221">
        <v>9900</v>
      </c>
      <c r="K10224" s="221">
        <v>1</v>
      </c>
      <c r="L10224" s="232">
        <v>9900</v>
      </c>
    </row>
    <row r="10225" spans="1:12" s="167" customFormat="1">
      <c r="A10225" s="231" t="str">
        <f t="shared" ref="A10225:A10245" si="70">B10225&amp;H10225</f>
        <v>O220804056600일반상품</v>
      </c>
      <c r="B10225" s="219" t="s">
        <v>10653</v>
      </c>
      <c r="C10225" s="219" t="s">
        <v>8023</v>
      </c>
      <c r="D10225" s="219" t="s">
        <v>10647</v>
      </c>
      <c r="E10225" s="219" t="s">
        <v>7705</v>
      </c>
      <c r="F10225" s="219" t="s">
        <v>6394</v>
      </c>
      <c r="G10225" s="219" t="s">
        <v>6441</v>
      </c>
      <c r="H10225" s="219" t="s">
        <v>5990</v>
      </c>
      <c r="I10225" s="220" t="s">
        <v>8824</v>
      </c>
      <c r="J10225" s="221">
        <v>23500</v>
      </c>
      <c r="K10225" s="221">
        <v>1</v>
      </c>
      <c r="L10225" s="232">
        <v>23500</v>
      </c>
    </row>
    <row r="10226" spans="1:12" s="167" customFormat="1">
      <c r="A10226" s="231" t="str">
        <f t="shared" si="70"/>
        <v>O220804056600일반상품</v>
      </c>
      <c r="B10226" s="219" t="s">
        <v>10653</v>
      </c>
      <c r="C10226" s="219" t="s">
        <v>8023</v>
      </c>
      <c r="D10226" s="219" t="s">
        <v>10647</v>
      </c>
      <c r="E10226" s="219" t="s">
        <v>7705</v>
      </c>
      <c r="F10226" s="219" t="s">
        <v>6394</v>
      </c>
      <c r="G10226" s="219" t="s">
        <v>6441</v>
      </c>
      <c r="H10226" s="219" t="s">
        <v>5990</v>
      </c>
      <c r="I10226" s="220" t="s">
        <v>10655</v>
      </c>
      <c r="J10226" s="221">
        <v>2600</v>
      </c>
      <c r="K10226" s="221">
        <v>2</v>
      </c>
      <c r="L10226" s="232">
        <v>5200</v>
      </c>
    </row>
    <row r="10227" spans="1:12" s="167" customFormat="1">
      <c r="A10227" s="231" t="str">
        <f t="shared" si="70"/>
        <v>O220804056600일반상품</v>
      </c>
      <c r="B10227" s="219" t="s">
        <v>10653</v>
      </c>
      <c r="C10227" s="219" t="s">
        <v>8023</v>
      </c>
      <c r="D10227" s="219" t="s">
        <v>10647</v>
      </c>
      <c r="E10227" s="219" t="s">
        <v>7705</v>
      </c>
      <c r="F10227" s="219" t="s">
        <v>6394</v>
      </c>
      <c r="G10227" s="219" t="s">
        <v>6441</v>
      </c>
      <c r="H10227" s="219" t="s">
        <v>5990</v>
      </c>
      <c r="I10227" s="220" t="s">
        <v>8539</v>
      </c>
      <c r="J10227" s="221">
        <v>1100</v>
      </c>
      <c r="K10227" s="221">
        <v>2</v>
      </c>
      <c r="L10227" s="232">
        <v>2200</v>
      </c>
    </row>
    <row r="10228" spans="1:12" s="167" customFormat="1">
      <c r="A10228" s="231" t="str">
        <f t="shared" si="70"/>
        <v>O220804056600일반상품</v>
      </c>
      <c r="B10228" s="219" t="s">
        <v>10653</v>
      </c>
      <c r="C10228" s="219" t="s">
        <v>8023</v>
      </c>
      <c r="D10228" s="219" t="s">
        <v>10647</v>
      </c>
      <c r="E10228" s="219" t="s">
        <v>7705</v>
      </c>
      <c r="F10228" s="219" t="s">
        <v>6394</v>
      </c>
      <c r="G10228" s="219" t="s">
        <v>6441</v>
      </c>
      <c r="H10228" s="219" t="s">
        <v>5990</v>
      </c>
      <c r="I10228" s="220" t="s">
        <v>8914</v>
      </c>
      <c r="J10228" s="221">
        <v>5800</v>
      </c>
      <c r="K10228" s="221">
        <v>1</v>
      </c>
      <c r="L10228" s="232">
        <v>5800</v>
      </c>
    </row>
    <row r="10229" spans="1:12" s="167" customFormat="1">
      <c r="A10229" s="231" t="str">
        <f t="shared" si="70"/>
        <v>O220804056600일반상품</v>
      </c>
      <c r="B10229" s="219" t="s">
        <v>10653</v>
      </c>
      <c r="C10229" s="219" t="s">
        <v>8023</v>
      </c>
      <c r="D10229" s="219" t="s">
        <v>10647</v>
      </c>
      <c r="E10229" s="219" t="s">
        <v>7705</v>
      </c>
      <c r="F10229" s="219" t="s">
        <v>6394</v>
      </c>
      <c r="G10229" s="219" t="s">
        <v>6441</v>
      </c>
      <c r="H10229" s="219" t="s">
        <v>5990</v>
      </c>
      <c r="I10229" s="220" t="s">
        <v>8405</v>
      </c>
      <c r="J10229" s="221">
        <v>11200</v>
      </c>
      <c r="K10229" s="221">
        <v>1</v>
      </c>
      <c r="L10229" s="232">
        <v>11200</v>
      </c>
    </row>
    <row r="10230" spans="1:12" s="167" customFormat="1">
      <c r="A10230" s="231" t="str">
        <f t="shared" si="70"/>
        <v>O220804056600일반상품</v>
      </c>
      <c r="B10230" s="219" t="s">
        <v>10653</v>
      </c>
      <c r="C10230" s="219" t="s">
        <v>8023</v>
      </c>
      <c r="D10230" s="219" t="s">
        <v>10647</v>
      </c>
      <c r="E10230" s="219" t="s">
        <v>7705</v>
      </c>
      <c r="F10230" s="219" t="s">
        <v>6394</v>
      </c>
      <c r="G10230" s="219" t="s">
        <v>6441</v>
      </c>
      <c r="H10230" s="219" t="s">
        <v>5990</v>
      </c>
      <c r="I10230" s="220" t="s">
        <v>8334</v>
      </c>
      <c r="J10230" s="221">
        <v>1640</v>
      </c>
      <c r="K10230" s="221">
        <v>2</v>
      </c>
      <c r="L10230" s="232">
        <v>3280</v>
      </c>
    </row>
    <row r="10231" spans="1:12" s="167" customFormat="1">
      <c r="A10231" s="231" t="str">
        <f t="shared" si="70"/>
        <v>O220804056600일반상품</v>
      </c>
      <c r="B10231" s="219" t="s">
        <v>10653</v>
      </c>
      <c r="C10231" s="219" t="s">
        <v>8023</v>
      </c>
      <c r="D10231" s="219" t="s">
        <v>10647</v>
      </c>
      <c r="E10231" s="219" t="s">
        <v>7705</v>
      </c>
      <c r="F10231" s="219" t="s">
        <v>6394</v>
      </c>
      <c r="G10231" s="219" t="s">
        <v>6441</v>
      </c>
      <c r="H10231" s="219" t="s">
        <v>5990</v>
      </c>
      <c r="I10231" s="220" t="s">
        <v>8646</v>
      </c>
      <c r="J10231" s="221">
        <v>4200</v>
      </c>
      <c r="K10231" s="221">
        <v>1</v>
      </c>
      <c r="L10231" s="232">
        <v>4200</v>
      </c>
    </row>
    <row r="10232" spans="1:12" s="167" customFormat="1">
      <c r="A10232" s="231" t="str">
        <f t="shared" si="70"/>
        <v>O220804056600일반상품</v>
      </c>
      <c r="B10232" s="219" t="s">
        <v>10653</v>
      </c>
      <c r="C10232" s="219" t="s">
        <v>8023</v>
      </c>
      <c r="D10232" s="219" t="s">
        <v>10647</v>
      </c>
      <c r="E10232" s="219" t="s">
        <v>7705</v>
      </c>
      <c r="F10232" s="219" t="s">
        <v>6394</v>
      </c>
      <c r="G10232" s="219" t="s">
        <v>6441</v>
      </c>
      <c r="H10232" s="219" t="s">
        <v>5990</v>
      </c>
      <c r="I10232" s="220" t="s">
        <v>8567</v>
      </c>
      <c r="J10232" s="221">
        <v>4340</v>
      </c>
      <c r="K10232" s="221">
        <v>1</v>
      </c>
      <c r="L10232" s="232">
        <v>4340</v>
      </c>
    </row>
    <row r="10233" spans="1:12" s="167" customFormat="1">
      <c r="A10233" s="231" t="str">
        <f t="shared" si="70"/>
        <v>O220804056600일반상품</v>
      </c>
      <c r="B10233" s="219" t="s">
        <v>10653</v>
      </c>
      <c r="C10233" s="219" t="s">
        <v>8023</v>
      </c>
      <c r="D10233" s="219" t="s">
        <v>10647</v>
      </c>
      <c r="E10233" s="219" t="s">
        <v>7705</v>
      </c>
      <c r="F10233" s="219" t="s">
        <v>6394</v>
      </c>
      <c r="G10233" s="219" t="s">
        <v>6441</v>
      </c>
      <c r="H10233" s="219" t="s">
        <v>5990</v>
      </c>
      <c r="I10233" s="220" t="s">
        <v>8730</v>
      </c>
      <c r="J10233" s="221">
        <v>5000</v>
      </c>
      <c r="K10233" s="221">
        <v>1</v>
      </c>
      <c r="L10233" s="232">
        <v>5000</v>
      </c>
    </row>
    <row r="10234" spans="1:12" s="167" customFormat="1">
      <c r="A10234" s="231" t="str">
        <f t="shared" si="70"/>
        <v>O220804056600일반상품</v>
      </c>
      <c r="B10234" s="219" t="s">
        <v>10653</v>
      </c>
      <c r="C10234" s="219" t="s">
        <v>8023</v>
      </c>
      <c r="D10234" s="219" t="s">
        <v>10647</v>
      </c>
      <c r="E10234" s="219" t="s">
        <v>7705</v>
      </c>
      <c r="F10234" s="219" t="s">
        <v>6394</v>
      </c>
      <c r="G10234" s="219" t="s">
        <v>6441</v>
      </c>
      <c r="H10234" s="219" t="s">
        <v>5990</v>
      </c>
      <c r="I10234" s="220" t="s">
        <v>8499</v>
      </c>
      <c r="J10234" s="221">
        <v>4400</v>
      </c>
      <c r="K10234" s="221">
        <v>1</v>
      </c>
      <c r="L10234" s="232">
        <v>4400</v>
      </c>
    </row>
    <row r="10235" spans="1:12" s="167" customFormat="1">
      <c r="A10235" s="231" t="str">
        <f t="shared" si="70"/>
        <v>O220804056600일반상품</v>
      </c>
      <c r="B10235" s="219" t="s">
        <v>10653</v>
      </c>
      <c r="C10235" s="219" t="s">
        <v>8023</v>
      </c>
      <c r="D10235" s="219" t="s">
        <v>10647</v>
      </c>
      <c r="E10235" s="219" t="s">
        <v>7705</v>
      </c>
      <c r="F10235" s="219" t="s">
        <v>6394</v>
      </c>
      <c r="G10235" s="219" t="s">
        <v>6441</v>
      </c>
      <c r="H10235" s="219" t="s">
        <v>5990</v>
      </c>
      <c r="I10235" s="220" t="s">
        <v>9574</v>
      </c>
      <c r="J10235" s="221">
        <v>4520</v>
      </c>
      <c r="K10235" s="221">
        <v>1</v>
      </c>
      <c r="L10235" s="232">
        <v>4520</v>
      </c>
    </row>
    <row r="10236" spans="1:12" s="167" customFormat="1">
      <c r="A10236" s="231" t="str">
        <f t="shared" si="70"/>
        <v>O220804056600일반상품</v>
      </c>
      <c r="B10236" s="219" t="s">
        <v>10653</v>
      </c>
      <c r="C10236" s="219" t="s">
        <v>8023</v>
      </c>
      <c r="D10236" s="219" t="s">
        <v>10647</v>
      </c>
      <c r="E10236" s="219" t="s">
        <v>7705</v>
      </c>
      <c r="F10236" s="219" t="s">
        <v>6394</v>
      </c>
      <c r="G10236" s="219" t="s">
        <v>6441</v>
      </c>
      <c r="H10236" s="219" t="s">
        <v>5990</v>
      </c>
      <c r="I10236" s="220" t="s">
        <v>8934</v>
      </c>
      <c r="J10236" s="221">
        <v>1250</v>
      </c>
      <c r="K10236" s="221">
        <v>1</v>
      </c>
      <c r="L10236" s="232">
        <v>1250</v>
      </c>
    </row>
    <row r="10237" spans="1:12" s="167" customFormat="1">
      <c r="A10237" s="231" t="str">
        <f t="shared" si="70"/>
        <v>O220804056600일반상품</v>
      </c>
      <c r="B10237" s="219" t="s">
        <v>10653</v>
      </c>
      <c r="C10237" s="219" t="s">
        <v>8023</v>
      </c>
      <c r="D10237" s="219" t="s">
        <v>10647</v>
      </c>
      <c r="E10237" s="219" t="s">
        <v>7705</v>
      </c>
      <c r="F10237" s="219" t="s">
        <v>6394</v>
      </c>
      <c r="G10237" s="219" t="s">
        <v>6441</v>
      </c>
      <c r="H10237" s="219" t="s">
        <v>5990</v>
      </c>
      <c r="I10237" s="220" t="s">
        <v>8373</v>
      </c>
      <c r="J10237" s="221">
        <v>6636</v>
      </c>
      <c r="K10237" s="221">
        <v>1</v>
      </c>
      <c r="L10237" s="232">
        <v>6636</v>
      </c>
    </row>
    <row r="10238" spans="1:12" s="167" customFormat="1">
      <c r="A10238" s="231" t="str">
        <f t="shared" si="70"/>
        <v>O220804056600일반상품</v>
      </c>
      <c r="B10238" s="219" t="s">
        <v>10653</v>
      </c>
      <c r="C10238" s="219" t="s">
        <v>8023</v>
      </c>
      <c r="D10238" s="219" t="s">
        <v>10647</v>
      </c>
      <c r="E10238" s="219" t="s">
        <v>7705</v>
      </c>
      <c r="F10238" s="219" t="s">
        <v>6394</v>
      </c>
      <c r="G10238" s="219" t="s">
        <v>6441</v>
      </c>
      <c r="H10238" s="219" t="s">
        <v>5990</v>
      </c>
      <c r="I10238" s="220" t="s">
        <v>7202</v>
      </c>
      <c r="J10238" s="221">
        <v>4930</v>
      </c>
      <c r="K10238" s="221">
        <v>1</v>
      </c>
      <c r="L10238" s="232">
        <v>4930</v>
      </c>
    </row>
    <row r="10239" spans="1:12" s="167" customFormat="1">
      <c r="A10239" s="231" t="str">
        <f t="shared" si="70"/>
        <v>O220804056600일반상품</v>
      </c>
      <c r="B10239" s="219" t="s">
        <v>10653</v>
      </c>
      <c r="C10239" s="219" t="s">
        <v>8023</v>
      </c>
      <c r="D10239" s="219" t="s">
        <v>10647</v>
      </c>
      <c r="E10239" s="219" t="s">
        <v>7705</v>
      </c>
      <c r="F10239" s="219" t="s">
        <v>6394</v>
      </c>
      <c r="G10239" s="219" t="s">
        <v>6441</v>
      </c>
      <c r="H10239" s="219" t="s">
        <v>5990</v>
      </c>
      <c r="I10239" s="220" t="s">
        <v>8792</v>
      </c>
      <c r="J10239" s="221">
        <v>5400</v>
      </c>
      <c r="K10239" s="221">
        <v>1</v>
      </c>
      <c r="L10239" s="232">
        <v>5400</v>
      </c>
    </row>
    <row r="10240" spans="1:12" s="167" customFormat="1">
      <c r="A10240" s="231" t="str">
        <f t="shared" si="70"/>
        <v>O220819056996일반상품</v>
      </c>
      <c r="B10240" s="219" t="s">
        <v>10657</v>
      </c>
      <c r="C10240" s="219" t="s">
        <v>8023</v>
      </c>
      <c r="D10240" s="219" t="s">
        <v>10647</v>
      </c>
      <c r="E10240" s="219" t="s">
        <v>7705</v>
      </c>
      <c r="F10240" s="219" t="s">
        <v>6394</v>
      </c>
      <c r="G10240" s="219" t="s">
        <v>7839</v>
      </c>
      <c r="H10240" s="219" t="s">
        <v>5990</v>
      </c>
      <c r="I10240" s="220" t="s">
        <v>10658</v>
      </c>
      <c r="J10240" s="221">
        <v>37000</v>
      </c>
      <c r="K10240" s="221">
        <v>1</v>
      </c>
      <c r="L10240" s="232">
        <v>37000</v>
      </c>
    </row>
    <row r="10241" spans="1:12" s="167" customFormat="1">
      <c r="A10241" s="231" t="str">
        <f t="shared" si="70"/>
        <v>O220819056996일반상품</v>
      </c>
      <c r="B10241" s="219" t="s">
        <v>10657</v>
      </c>
      <c r="C10241" s="219" t="s">
        <v>8023</v>
      </c>
      <c r="D10241" s="219" t="s">
        <v>10647</v>
      </c>
      <c r="E10241" s="219" t="s">
        <v>7705</v>
      </c>
      <c r="F10241" s="219" t="s">
        <v>6394</v>
      </c>
      <c r="G10241" s="219" t="s">
        <v>7839</v>
      </c>
      <c r="H10241" s="219" t="s">
        <v>5990</v>
      </c>
      <c r="I10241" s="220" t="s">
        <v>8534</v>
      </c>
      <c r="J10241" s="221">
        <v>800</v>
      </c>
      <c r="K10241" s="221">
        <v>1</v>
      </c>
      <c r="L10241" s="232">
        <v>800</v>
      </c>
    </row>
    <row r="10242" spans="1:12" s="167" customFormat="1">
      <c r="A10242" s="231" t="str">
        <f t="shared" si="70"/>
        <v>O220819056996일반상품</v>
      </c>
      <c r="B10242" s="219" t="s">
        <v>10657</v>
      </c>
      <c r="C10242" s="219" t="s">
        <v>8023</v>
      </c>
      <c r="D10242" s="219" t="s">
        <v>10647</v>
      </c>
      <c r="E10242" s="219" t="s">
        <v>7705</v>
      </c>
      <c r="F10242" s="219" t="s">
        <v>6394</v>
      </c>
      <c r="G10242" s="219" t="s">
        <v>7839</v>
      </c>
      <c r="H10242" s="219" t="s">
        <v>5990</v>
      </c>
      <c r="I10242" s="220" t="s">
        <v>10659</v>
      </c>
      <c r="J10242" s="221">
        <v>49300</v>
      </c>
      <c r="K10242" s="221">
        <v>1</v>
      </c>
      <c r="L10242" s="232">
        <v>49300</v>
      </c>
    </row>
    <row r="10243" spans="1:12" s="167" customFormat="1">
      <c r="A10243" s="231" t="str">
        <f t="shared" si="70"/>
        <v>O220819056996일반상품</v>
      </c>
      <c r="B10243" s="219" t="s">
        <v>10657</v>
      </c>
      <c r="C10243" s="219" t="s">
        <v>8023</v>
      </c>
      <c r="D10243" s="219" t="s">
        <v>10647</v>
      </c>
      <c r="E10243" s="219" t="s">
        <v>7705</v>
      </c>
      <c r="F10243" s="219" t="s">
        <v>6394</v>
      </c>
      <c r="G10243" s="219" t="s">
        <v>7839</v>
      </c>
      <c r="H10243" s="219" t="s">
        <v>5990</v>
      </c>
      <c r="I10243" s="220" t="s">
        <v>8377</v>
      </c>
      <c r="J10243" s="221">
        <v>49500</v>
      </c>
      <c r="K10243" s="221">
        <v>2</v>
      </c>
      <c r="L10243" s="232">
        <v>99000</v>
      </c>
    </row>
    <row r="10244" spans="1:12" s="167" customFormat="1">
      <c r="A10244" s="231" t="str">
        <f t="shared" si="70"/>
        <v>O220819056996일반상품</v>
      </c>
      <c r="B10244" s="219" t="s">
        <v>10657</v>
      </c>
      <c r="C10244" s="219" t="s">
        <v>8023</v>
      </c>
      <c r="D10244" s="219" t="s">
        <v>10647</v>
      </c>
      <c r="E10244" s="219" t="s">
        <v>7705</v>
      </c>
      <c r="F10244" s="219" t="s">
        <v>6394</v>
      </c>
      <c r="G10244" s="219" t="s">
        <v>7839</v>
      </c>
      <c r="H10244" s="219" t="s">
        <v>5990</v>
      </c>
      <c r="I10244" s="220" t="s">
        <v>8367</v>
      </c>
      <c r="J10244" s="221">
        <v>36300</v>
      </c>
      <c r="K10244" s="221">
        <v>2</v>
      </c>
      <c r="L10244" s="232">
        <v>72600</v>
      </c>
    </row>
    <row r="10245" spans="1:12" s="167" customFormat="1" ht="17.25" thickBot="1">
      <c r="A10245" s="233" t="str">
        <f t="shared" si="70"/>
        <v>O220819056996일반상품</v>
      </c>
      <c r="B10245" s="234" t="s">
        <v>10657</v>
      </c>
      <c r="C10245" s="234" t="s">
        <v>8023</v>
      </c>
      <c r="D10245" s="234" t="s">
        <v>10647</v>
      </c>
      <c r="E10245" s="234" t="s">
        <v>7705</v>
      </c>
      <c r="F10245" s="234" t="s">
        <v>6394</v>
      </c>
      <c r="G10245" s="234" t="s">
        <v>7839</v>
      </c>
      <c r="H10245" s="234" t="s">
        <v>5990</v>
      </c>
      <c r="I10245" s="235" t="s">
        <v>8378</v>
      </c>
      <c r="J10245" s="236">
        <v>41000</v>
      </c>
      <c r="K10245" s="236">
        <v>1</v>
      </c>
      <c r="L10245" s="237">
        <v>41000</v>
      </c>
    </row>
    <row r="10246" spans="1:12">
      <c r="A10246" s="214" t="s">
        <v>6458</v>
      </c>
      <c r="B10246" s="215"/>
      <c r="C10246" s="215"/>
      <c r="D10246" s="215"/>
      <c r="E10246" s="215"/>
      <c r="F10246" s="215"/>
      <c r="G10246" s="215"/>
      <c r="H10246" s="215"/>
      <c r="I10246" s="215"/>
      <c r="J10246" s="216"/>
      <c r="K10246" s="150">
        <f>SUBTOTAL(9,K1:K10245)</f>
        <v>17121</v>
      </c>
      <c r="L10246" s="150">
        <f>SUBTOTAL(9,L1:L10245)</f>
        <v>104507413</v>
      </c>
    </row>
  </sheetData>
  <autoFilter ref="A1:L10245"/>
  <mergeCells count="1">
    <mergeCell ref="A10246:J10246"/>
  </mergeCells>
  <phoneticPr fontId="3" type="noConversion"/>
  <pageMargins left="0.70866141732283472" right="0.70866141732283472" top="0.74803149606299213" bottom="0.74803149606299213" header="0.31496062992125984" footer="0.31496062992125984"/>
  <pageSetup paperSize="9" scale="51" orientation="portrait" r:id="rId1"/>
  <headerFooter>
    <oddHeader>&amp;L■구매 세부내역</oddHeader>
  </headerFooter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3"/>
    <pageSetUpPr fitToPage="1"/>
  </sheetPr>
  <dimension ref="A1:T479"/>
  <sheetViews>
    <sheetView showGridLines="0" zoomScale="85" zoomScaleNormal="85" workbookViewId="0">
      <pane ySplit="1" topLeftCell="A2" activePane="bottomLeft" state="frozen"/>
      <selection activeCell="B287" sqref="B287"/>
      <selection pane="bottomLeft"/>
    </sheetView>
  </sheetViews>
  <sheetFormatPr defaultColWidth="9" defaultRowHeight="16.5" customHeight="1"/>
  <cols>
    <col min="1" max="1" width="21.5" style="68" bestFit="1" customWidth="1"/>
    <col min="2" max="2" width="14.25" style="68" bestFit="1" customWidth="1"/>
    <col min="3" max="3" width="23.875" style="68" bestFit="1" customWidth="1"/>
    <col min="4" max="4" width="10.875" style="67" customWidth="1"/>
    <col min="5" max="5" width="9.375" style="68" bestFit="1" customWidth="1"/>
    <col min="6" max="6" width="8.5" style="68" customWidth="1"/>
    <col min="7" max="7" width="16.625" style="68" customWidth="1"/>
    <col min="8" max="8" width="18.25" style="68" bestFit="1" customWidth="1"/>
    <col min="9" max="9" width="13" style="99" customWidth="1"/>
    <col min="10" max="10" width="7.875" style="106" customWidth="1"/>
    <col min="11" max="11" width="20.25" style="106" customWidth="1"/>
    <col min="12" max="12" width="14.25" style="99" customWidth="1"/>
    <col min="13" max="13" width="14.75" style="99" customWidth="1"/>
    <col min="14" max="14" width="15.5" style="99" customWidth="1"/>
    <col min="15" max="15" width="12.75" style="99" customWidth="1"/>
    <col min="16" max="16" width="15" style="67" customWidth="1"/>
    <col min="17" max="17" width="11.625" style="79" customWidth="1"/>
    <col min="18" max="18" width="11.25" style="79" customWidth="1"/>
    <col min="19" max="19" width="13.125" style="68" customWidth="1"/>
    <col min="20" max="20" width="19.375" style="161" bestFit="1" customWidth="1"/>
    <col min="21" max="16384" width="9" style="1"/>
  </cols>
  <sheetData>
    <row r="1" spans="1:20" ht="36.6" customHeight="1">
      <c r="A1" s="151" t="s">
        <v>6102</v>
      </c>
      <c r="B1" s="151" t="s">
        <v>7176</v>
      </c>
      <c r="C1" s="152" t="s">
        <v>0</v>
      </c>
      <c r="D1" s="153" t="s">
        <v>7941</v>
      </c>
      <c r="E1" s="152" t="s">
        <v>1</v>
      </c>
      <c r="F1" s="152" t="s">
        <v>2</v>
      </c>
      <c r="G1" s="152" t="s">
        <v>3</v>
      </c>
      <c r="H1" s="152" t="s">
        <v>5261</v>
      </c>
      <c r="I1" s="154" t="s">
        <v>5</v>
      </c>
      <c r="J1" s="155" t="s">
        <v>6</v>
      </c>
      <c r="K1" s="155" t="s">
        <v>7</v>
      </c>
      <c r="L1" s="154" t="s">
        <v>8</v>
      </c>
      <c r="M1" s="154" t="s">
        <v>6107</v>
      </c>
      <c r="N1" s="156" t="s">
        <v>6106</v>
      </c>
      <c r="O1" s="154" t="s">
        <v>9</v>
      </c>
      <c r="P1" s="153" t="s">
        <v>10</v>
      </c>
      <c r="Q1" s="157" t="s">
        <v>11</v>
      </c>
      <c r="R1" s="157" t="s">
        <v>12</v>
      </c>
      <c r="S1" s="152" t="s">
        <v>13</v>
      </c>
      <c r="T1" s="158" t="s">
        <v>14</v>
      </c>
    </row>
    <row r="2" spans="1:20" s="98" customFormat="1" ht="16.5" customHeight="1">
      <c r="A2" s="238" t="s">
        <v>8117</v>
      </c>
      <c r="B2" s="238" t="s">
        <v>8063</v>
      </c>
      <c r="C2" s="238" t="s">
        <v>7710</v>
      </c>
      <c r="D2" s="239" t="s">
        <v>8064</v>
      </c>
      <c r="E2" s="240" t="s">
        <v>5990</v>
      </c>
      <c r="F2" s="240"/>
      <c r="G2" s="241" t="s">
        <v>7721</v>
      </c>
      <c r="H2" s="238" t="s">
        <v>7994</v>
      </c>
      <c r="I2" s="242">
        <v>48000</v>
      </c>
      <c r="J2" s="243">
        <v>6</v>
      </c>
      <c r="K2" s="244" t="s">
        <v>7551</v>
      </c>
      <c r="L2" s="243">
        <v>1366000</v>
      </c>
      <c r="M2" s="243">
        <v>50400</v>
      </c>
      <c r="N2" s="242">
        <v>1416400</v>
      </c>
      <c r="O2" s="242">
        <v>0</v>
      </c>
      <c r="P2" s="238">
        <v>701221211</v>
      </c>
      <c r="Q2" s="165">
        <v>44916</v>
      </c>
      <c r="R2" s="165">
        <v>44924</v>
      </c>
      <c r="S2" s="165" t="s">
        <v>7989</v>
      </c>
      <c r="T2" s="108" t="s">
        <v>10139</v>
      </c>
    </row>
    <row r="3" spans="1:20" s="98" customFormat="1" ht="16.5" customHeight="1">
      <c r="A3" s="238" t="s">
        <v>8118</v>
      </c>
      <c r="B3" s="238" t="s">
        <v>8062</v>
      </c>
      <c r="C3" s="238" t="s">
        <v>7710</v>
      </c>
      <c r="D3" s="239" t="s">
        <v>8064</v>
      </c>
      <c r="E3" s="240" t="s">
        <v>5990</v>
      </c>
      <c r="F3" s="240"/>
      <c r="G3" s="241" t="s">
        <v>7719</v>
      </c>
      <c r="H3" s="238" t="s">
        <v>7831</v>
      </c>
      <c r="I3" s="242">
        <v>10000</v>
      </c>
      <c r="J3" s="243">
        <v>2</v>
      </c>
      <c r="K3" s="244" t="s">
        <v>7313</v>
      </c>
      <c r="L3" s="243">
        <v>238000</v>
      </c>
      <c r="M3" s="243">
        <v>10500</v>
      </c>
      <c r="N3" s="242">
        <v>248500</v>
      </c>
      <c r="O3" s="242">
        <v>0</v>
      </c>
      <c r="P3" s="238">
        <v>701221212</v>
      </c>
      <c r="Q3" s="165">
        <v>44916</v>
      </c>
      <c r="R3" s="165">
        <v>44924</v>
      </c>
      <c r="S3" s="165" t="s">
        <v>7989</v>
      </c>
      <c r="T3" s="108" t="s">
        <v>10139</v>
      </c>
    </row>
    <row r="4" spans="1:20" s="98" customFormat="1" ht="16.5" customHeight="1">
      <c r="A4" s="238" t="s">
        <v>8119</v>
      </c>
      <c r="B4" s="238" t="s">
        <v>8061</v>
      </c>
      <c r="C4" s="238" t="s">
        <v>7710</v>
      </c>
      <c r="D4" s="239" t="s">
        <v>8064</v>
      </c>
      <c r="E4" s="240" t="s">
        <v>5990</v>
      </c>
      <c r="F4" s="240"/>
      <c r="G4" s="241" t="s">
        <v>7719</v>
      </c>
      <c r="H4" s="238" t="s">
        <v>7849</v>
      </c>
      <c r="I4" s="242">
        <v>32000</v>
      </c>
      <c r="J4" s="243">
        <v>4</v>
      </c>
      <c r="K4" s="244" t="s">
        <v>7335</v>
      </c>
      <c r="L4" s="243">
        <v>722000</v>
      </c>
      <c r="M4" s="243">
        <v>33600</v>
      </c>
      <c r="N4" s="242">
        <v>755600</v>
      </c>
      <c r="O4" s="242">
        <v>0</v>
      </c>
      <c r="P4" s="238">
        <v>701221213</v>
      </c>
      <c r="Q4" s="165">
        <v>44916</v>
      </c>
      <c r="R4" s="165">
        <v>44924</v>
      </c>
      <c r="S4" s="165" t="s">
        <v>7989</v>
      </c>
      <c r="T4" s="108" t="s">
        <v>10139</v>
      </c>
    </row>
    <row r="5" spans="1:20" s="98" customFormat="1" ht="16.5" customHeight="1">
      <c r="A5" s="238" t="s">
        <v>8120</v>
      </c>
      <c r="B5" s="238" t="s">
        <v>8060</v>
      </c>
      <c r="C5" s="238" t="s">
        <v>7710</v>
      </c>
      <c r="D5" s="239" t="s">
        <v>8064</v>
      </c>
      <c r="E5" s="240" t="s">
        <v>5990</v>
      </c>
      <c r="F5" s="240"/>
      <c r="G5" s="241" t="s">
        <v>7719</v>
      </c>
      <c r="H5" s="238" t="s">
        <v>7773</v>
      </c>
      <c r="I5" s="242">
        <v>43000</v>
      </c>
      <c r="J5" s="243">
        <v>5</v>
      </c>
      <c r="K5" s="244" t="s">
        <v>7346</v>
      </c>
      <c r="L5" s="243">
        <v>964000</v>
      </c>
      <c r="M5" s="243">
        <v>45150</v>
      </c>
      <c r="N5" s="242">
        <v>1009150</v>
      </c>
      <c r="O5" s="242">
        <v>0</v>
      </c>
      <c r="P5" s="238">
        <v>701221214</v>
      </c>
      <c r="Q5" s="165">
        <v>44916</v>
      </c>
      <c r="R5" s="165">
        <v>44924</v>
      </c>
      <c r="S5" s="165" t="s">
        <v>7989</v>
      </c>
      <c r="T5" s="108" t="s">
        <v>10139</v>
      </c>
    </row>
    <row r="6" spans="1:20" s="98" customFormat="1" ht="16.5" customHeight="1">
      <c r="A6" s="238" t="s">
        <v>8121</v>
      </c>
      <c r="B6" s="238" t="s">
        <v>8059</v>
      </c>
      <c r="C6" s="238" t="s">
        <v>7710</v>
      </c>
      <c r="D6" s="239" t="s">
        <v>8064</v>
      </c>
      <c r="E6" s="240" t="s">
        <v>5990</v>
      </c>
      <c r="F6" s="240"/>
      <c r="G6" s="241" t="s">
        <v>7719</v>
      </c>
      <c r="H6" s="238" t="s">
        <v>7737</v>
      </c>
      <c r="I6" s="242">
        <v>40000</v>
      </c>
      <c r="J6" s="243">
        <v>5</v>
      </c>
      <c r="K6" s="244" t="s">
        <v>7343</v>
      </c>
      <c r="L6" s="243">
        <v>898000</v>
      </c>
      <c r="M6" s="243">
        <v>42000</v>
      </c>
      <c r="N6" s="242">
        <v>940000</v>
      </c>
      <c r="O6" s="242">
        <v>0</v>
      </c>
      <c r="P6" s="238">
        <v>701221215</v>
      </c>
      <c r="Q6" s="165">
        <v>44916</v>
      </c>
      <c r="R6" s="165">
        <v>44924</v>
      </c>
      <c r="S6" s="165" t="s">
        <v>7989</v>
      </c>
      <c r="T6" s="108" t="s">
        <v>10139</v>
      </c>
    </row>
    <row r="7" spans="1:20" s="98" customFormat="1" ht="16.5" customHeight="1">
      <c r="A7" s="238" t="s">
        <v>8122</v>
      </c>
      <c r="B7" s="238" t="s">
        <v>8063</v>
      </c>
      <c r="C7" s="238" t="s">
        <v>7710</v>
      </c>
      <c r="D7" s="239" t="s">
        <v>8064</v>
      </c>
      <c r="E7" s="240" t="s">
        <v>15</v>
      </c>
      <c r="F7" s="240"/>
      <c r="G7" s="241" t="s">
        <v>7721</v>
      </c>
      <c r="H7" s="238" t="s">
        <v>7994</v>
      </c>
      <c r="I7" s="242">
        <v>5000</v>
      </c>
      <c r="J7" s="243">
        <v>1</v>
      </c>
      <c r="K7" s="244" t="s">
        <v>7508</v>
      </c>
      <c r="L7" s="243">
        <v>162000</v>
      </c>
      <c r="M7" s="243">
        <v>5250</v>
      </c>
      <c r="N7" s="242">
        <v>167250</v>
      </c>
      <c r="O7" s="242">
        <v>0</v>
      </c>
      <c r="P7" s="238">
        <v>701221216</v>
      </c>
      <c r="Q7" s="165">
        <v>44921</v>
      </c>
      <c r="R7" s="165">
        <v>44929</v>
      </c>
      <c r="S7" s="165" t="s">
        <v>7989</v>
      </c>
      <c r="T7" s="108" t="s">
        <v>10139</v>
      </c>
    </row>
    <row r="8" spans="1:20" s="98" customFormat="1" ht="16.5" customHeight="1">
      <c r="A8" s="238" t="s">
        <v>8123</v>
      </c>
      <c r="B8" s="238" t="s">
        <v>8062</v>
      </c>
      <c r="C8" s="238" t="s">
        <v>7710</v>
      </c>
      <c r="D8" s="239" t="s">
        <v>8064</v>
      </c>
      <c r="E8" s="240" t="s">
        <v>15</v>
      </c>
      <c r="F8" s="240"/>
      <c r="G8" s="241" t="s">
        <v>7719</v>
      </c>
      <c r="H8" s="238" t="s">
        <v>7831</v>
      </c>
      <c r="I8" s="242">
        <v>8000</v>
      </c>
      <c r="J8" s="243">
        <v>1</v>
      </c>
      <c r="K8" s="244" t="s">
        <v>7311</v>
      </c>
      <c r="L8" s="243">
        <v>194000</v>
      </c>
      <c r="M8" s="243">
        <v>8400</v>
      </c>
      <c r="N8" s="242">
        <v>202400</v>
      </c>
      <c r="O8" s="242">
        <v>0</v>
      </c>
      <c r="P8" s="238">
        <v>701221217</v>
      </c>
      <c r="Q8" s="165">
        <v>44921</v>
      </c>
      <c r="R8" s="165">
        <v>44929</v>
      </c>
      <c r="S8" s="165" t="s">
        <v>7989</v>
      </c>
      <c r="T8" s="108" t="s">
        <v>10139</v>
      </c>
    </row>
    <row r="9" spans="1:20" s="98" customFormat="1" ht="16.5" customHeight="1">
      <c r="A9" s="238" t="s">
        <v>8124</v>
      </c>
      <c r="B9" s="238" t="s">
        <v>8061</v>
      </c>
      <c r="C9" s="238" t="s">
        <v>7710</v>
      </c>
      <c r="D9" s="239" t="s">
        <v>8064</v>
      </c>
      <c r="E9" s="240" t="s">
        <v>15</v>
      </c>
      <c r="F9" s="240"/>
      <c r="G9" s="241" t="s">
        <v>7719</v>
      </c>
      <c r="H9" s="238" t="s">
        <v>7849</v>
      </c>
      <c r="I9" s="242">
        <v>11000</v>
      </c>
      <c r="J9" s="243">
        <v>1</v>
      </c>
      <c r="K9" s="244" t="s">
        <v>7314</v>
      </c>
      <c r="L9" s="243">
        <v>260000</v>
      </c>
      <c r="M9" s="243">
        <v>11550</v>
      </c>
      <c r="N9" s="242">
        <v>271550</v>
      </c>
      <c r="O9" s="242">
        <v>0</v>
      </c>
      <c r="P9" s="238">
        <v>701221218</v>
      </c>
      <c r="Q9" s="165">
        <v>44921</v>
      </c>
      <c r="R9" s="165">
        <v>44929</v>
      </c>
      <c r="S9" s="165" t="s">
        <v>7989</v>
      </c>
      <c r="T9" s="108" t="s">
        <v>10139</v>
      </c>
    </row>
    <row r="10" spans="1:20" s="98" customFormat="1" ht="16.5" customHeight="1">
      <c r="A10" s="238" t="s">
        <v>8125</v>
      </c>
      <c r="B10" s="238" t="s">
        <v>8060</v>
      </c>
      <c r="C10" s="238" t="s">
        <v>7710</v>
      </c>
      <c r="D10" s="239" t="s">
        <v>8064</v>
      </c>
      <c r="E10" s="240" t="s">
        <v>15</v>
      </c>
      <c r="F10" s="240"/>
      <c r="G10" s="241" t="s">
        <v>7719</v>
      </c>
      <c r="H10" s="238" t="s">
        <v>7773</v>
      </c>
      <c r="I10" s="242">
        <v>12000</v>
      </c>
      <c r="J10" s="243">
        <v>1</v>
      </c>
      <c r="K10" s="244" t="s">
        <v>7315</v>
      </c>
      <c r="L10" s="243">
        <v>282000</v>
      </c>
      <c r="M10" s="243">
        <v>12600</v>
      </c>
      <c r="N10" s="242">
        <v>294600</v>
      </c>
      <c r="O10" s="242">
        <v>0</v>
      </c>
      <c r="P10" s="238">
        <v>701221219</v>
      </c>
      <c r="Q10" s="165">
        <v>44921</v>
      </c>
      <c r="R10" s="165">
        <v>44929</v>
      </c>
      <c r="S10" s="165" t="s">
        <v>7989</v>
      </c>
      <c r="T10" s="108" t="s">
        <v>10139</v>
      </c>
    </row>
    <row r="11" spans="1:20" s="98" customFormat="1" ht="16.5" customHeight="1">
      <c r="A11" s="238" t="s">
        <v>8126</v>
      </c>
      <c r="B11" s="238" t="s">
        <v>8059</v>
      </c>
      <c r="C11" s="238" t="s">
        <v>7710</v>
      </c>
      <c r="D11" s="239" t="s">
        <v>8064</v>
      </c>
      <c r="E11" s="240" t="s">
        <v>15</v>
      </c>
      <c r="F11" s="240"/>
      <c r="G11" s="241" t="s">
        <v>7719</v>
      </c>
      <c r="H11" s="238" t="s">
        <v>7737</v>
      </c>
      <c r="I11" s="242">
        <v>4000</v>
      </c>
      <c r="J11" s="243">
        <v>1</v>
      </c>
      <c r="K11" s="244" t="s">
        <v>7307</v>
      </c>
      <c r="L11" s="243">
        <v>106000</v>
      </c>
      <c r="M11" s="243">
        <v>4200</v>
      </c>
      <c r="N11" s="242">
        <v>110200</v>
      </c>
      <c r="O11" s="242">
        <v>0</v>
      </c>
      <c r="P11" s="238">
        <v>701221220</v>
      </c>
      <c r="Q11" s="165">
        <v>44921</v>
      </c>
      <c r="R11" s="165">
        <v>44929</v>
      </c>
      <c r="S11" s="165" t="s">
        <v>7989</v>
      </c>
      <c r="T11" s="108" t="s">
        <v>10139</v>
      </c>
    </row>
    <row r="12" spans="1:20" s="98" customFormat="1" ht="16.5" customHeight="1">
      <c r="A12" s="238" t="str">
        <f t="shared" ref="A12:A71" si="0">B12&amp;E12</f>
        <v>O221107058750일반상품</v>
      </c>
      <c r="B12" s="238" t="s">
        <v>9417</v>
      </c>
      <c r="C12" s="238" t="s">
        <v>6390</v>
      </c>
      <c r="D12" s="239" t="s">
        <v>8064</v>
      </c>
      <c r="E12" s="240" t="s">
        <v>5990</v>
      </c>
      <c r="F12" s="240"/>
      <c r="G12" s="241" t="s">
        <v>7721</v>
      </c>
      <c r="H12" s="238" t="s">
        <v>9525</v>
      </c>
      <c r="I12" s="242">
        <v>70000</v>
      </c>
      <c r="J12" s="243">
        <v>8</v>
      </c>
      <c r="K12" s="244" t="s">
        <v>7573</v>
      </c>
      <c r="L12" s="243">
        <v>1982000</v>
      </c>
      <c r="M12" s="243">
        <v>73500</v>
      </c>
      <c r="N12" s="242">
        <v>2055500</v>
      </c>
      <c r="O12" s="242">
        <v>0</v>
      </c>
      <c r="P12" s="238">
        <v>70924367</v>
      </c>
      <c r="Q12" s="165">
        <v>44909</v>
      </c>
      <c r="R12" s="165">
        <v>44919</v>
      </c>
      <c r="S12" s="165" t="s">
        <v>7989</v>
      </c>
      <c r="T12" s="108" t="s">
        <v>7990</v>
      </c>
    </row>
    <row r="13" spans="1:20" s="98" customFormat="1" ht="16.5" customHeight="1">
      <c r="A13" s="238" t="str">
        <f t="shared" si="0"/>
        <v>O221102058555일반상품</v>
      </c>
      <c r="B13" s="238" t="s">
        <v>9485</v>
      </c>
      <c r="C13" s="238" t="s">
        <v>6390</v>
      </c>
      <c r="D13" s="239" t="s">
        <v>8064</v>
      </c>
      <c r="E13" s="240" t="s">
        <v>5990</v>
      </c>
      <c r="F13" s="240"/>
      <c r="G13" s="241" t="s">
        <v>7721</v>
      </c>
      <c r="H13" s="238" t="s">
        <v>9532</v>
      </c>
      <c r="I13" s="242">
        <v>67000</v>
      </c>
      <c r="J13" s="243">
        <v>7</v>
      </c>
      <c r="K13" s="244" t="s">
        <v>7570</v>
      </c>
      <c r="L13" s="243">
        <v>1898000</v>
      </c>
      <c r="M13" s="243">
        <v>70350</v>
      </c>
      <c r="N13" s="242">
        <v>1968350</v>
      </c>
      <c r="O13" s="242">
        <v>0</v>
      </c>
      <c r="P13" s="238">
        <v>70924370</v>
      </c>
      <c r="Q13" s="165">
        <v>44909</v>
      </c>
      <c r="R13" s="165">
        <v>44919</v>
      </c>
      <c r="S13" s="165" t="s">
        <v>7989</v>
      </c>
      <c r="T13" s="108" t="s">
        <v>7990</v>
      </c>
    </row>
    <row r="14" spans="1:20" s="98" customFormat="1" ht="16.5" customHeight="1">
      <c r="A14" s="238" t="str">
        <f t="shared" si="0"/>
        <v>O221106058725일반상품</v>
      </c>
      <c r="B14" s="238" t="s">
        <v>9432</v>
      </c>
      <c r="C14" s="238" t="s">
        <v>6390</v>
      </c>
      <c r="D14" s="239" t="s">
        <v>8064</v>
      </c>
      <c r="E14" s="240" t="s">
        <v>5990</v>
      </c>
      <c r="F14" s="240"/>
      <c r="G14" s="241" t="s">
        <v>7721</v>
      </c>
      <c r="H14" s="238" t="s">
        <v>7794</v>
      </c>
      <c r="I14" s="242">
        <v>68000</v>
      </c>
      <c r="J14" s="243">
        <v>9</v>
      </c>
      <c r="K14" s="244" t="s">
        <v>7571</v>
      </c>
      <c r="L14" s="243">
        <v>1926000</v>
      </c>
      <c r="M14" s="243">
        <v>71400</v>
      </c>
      <c r="N14" s="242">
        <v>1997400</v>
      </c>
      <c r="O14" s="242">
        <v>0</v>
      </c>
      <c r="P14" s="238">
        <v>70924368</v>
      </c>
      <c r="Q14" s="165">
        <v>44909</v>
      </c>
      <c r="R14" s="165">
        <v>44919</v>
      </c>
      <c r="S14" s="165" t="s">
        <v>7989</v>
      </c>
      <c r="T14" s="108" t="s">
        <v>7990</v>
      </c>
    </row>
    <row r="15" spans="1:20" s="98" customFormat="1" ht="16.5" customHeight="1">
      <c r="A15" s="238" t="str">
        <f t="shared" si="0"/>
        <v>O221103058620일반상품</v>
      </c>
      <c r="B15" s="238" t="s">
        <v>9515</v>
      </c>
      <c r="C15" s="238" t="s">
        <v>6390</v>
      </c>
      <c r="D15" s="239" t="s">
        <v>8064</v>
      </c>
      <c r="E15" s="240" t="s">
        <v>5990</v>
      </c>
      <c r="F15" s="240"/>
      <c r="G15" s="241" t="s">
        <v>7721</v>
      </c>
      <c r="H15" s="238" t="s">
        <v>9545</v>
      </c>
      <c r="I15" s="242">
        <v>68000</v>
      </c>
      <c r="J15" s="243">
        <v>10</v>
      </c>
      <c r="K15" s="244" t="s">
        <v>7571</v>
      </c>
      <c r="L15" s="243">
        <v>1926000</v>
      </c>
      <c r="M15" s="243">
        <v>71400</v>
      </c>
      <c r="N15" s="242">
        <v>1997400</v>
      </c>
      <c r="O15" s="242">
        <v>0</v>
      </c>
      <c r="P15" s="238">
        <v>70924369</v>
      </c>
      <c r="Q15" s="165">
        <v>44909</v>
      </c>
      <c r="R15" s="165">
        <v>44919</v>
      </c>
      <c r="S15" s="165" t="s">
        <v>7989</v>
      </c>
      <c r="T15" s="108" t="s">
        <v>7990</v>
      </c>
    </row>
    <row r="16" spans="1:20" s="98" customFormat="1" ht="16.5" customHeight="1">
      <c r="A16" s="238" t="str">
        <f t="shared" si="0"/>
        <v>O221019058402일반상품</v>
      </c>
      <c r="B16" s="238" t="s">
        <v>8198</v>
      </c>
      <c r="C16" s="238" t="s">
        <v>7715</v>
      </c>
      <c r="D16" s="239" t="s">
        <v>8064</v>
      </c>
      <c r="E16" s="240" t="s">
        <v>5990</v>
      </c>
      <c r="F16" s="240"/>
      <c r="G16" s="241" t="s">
        <v>6436</v>
      </c>
      <c r="H16" s="238" t="s">
        <v>7852</v>
      </c>
      <c r="I16" s="242">
        <v>45000</v>
      </c>
      <c r="J16" s="243">
        <v>5</v>
      </c>
      <c r="K16" s="244" t="s">
        <v>1354</v>
      </c>
      <c r="L16" s="243">
        <v>779500</v>
      </c>
      <c r="M16" s="243">
        <v>44100</v>
      </c>
      <c r="N16" s="242">
        <v>823600</v>
      </c>
      <c r="O16" s="242">
        <v>0</v>
      </c>
      <c r="P16" s="238">
        <v>70924240</v>
      </c>
      <c r="Q16" s="165">
        <v>44896</v>
      </c>
      <c r="R16" s="165">
        <v>44898</v>
      </c>
      <c r="S16" s="165" t="s">
        <v>7989</v>
      </c>
      <c r="T16" s="108" t="s">
        <v>7990</v>
      </c>
    </row>
    <row r="17" spans="1:20" s="98" customFormat="1" ht="16.5" customHeight="1">
      <c r="A17" s="238" t="str">
        <f t="shared" si="0"/>
        <v>O221020058414일반상품</v>
      </c>
      <c r="B17" s="238" t="s">
        <v>8187</v>
      </c>
      <c r="C17" s="238" t="s">
        <v>7716</v>
      </c>
      <c r="D17" s="239" t="s">
        <v>8064</v>
      </c>
      <c r="E17" s="240" t="s">
        <v>5990</v>
      </c>
      <c r="F17" s="240"/>
      <c r="G17" s="241" t="s">
        <v>6436</v>
      </c>
      <c r="H17" s="238" t="s">
        <v>7959</v>
      </c>
      <c r="I17" s="242">
        <v>41000</v>
      </c>
      <c r="J17" s="243">
        <v>5</v>
      </c>
      <c r="K17" s="244" t="s">
        <v>1350</v>
      </c>
      <c r="L17" s="243">
        <v>711500</v>
      </c>
      <c r="M17" s="243">
        <v>40180</v>
      </c>
      <c r="N17" s="242">
        <v>751680</v>
      </c>
      <c r="O17" s="242">
        <v>0</v>
      </c>
      <c r="P17" s="238">
        <v>70924239</v>
      </c>
      <c r="Q17" s="165">
        <v>44896</v>
      </c>
      <c r="R17" s="165">
        <v>44898</v>
      </c>
      <c r="S17" s="165" t="s">
        <v>7989</v>
      </c>
      <c r="T17" s="108" t="s">
        <v>7990</v>
      </c>
    </row>
    <row r="18" spans="1:20" s="98" customFormat="1" ht="16.5" customHeight="1">
      <c r="A18" s="238" t="str">
        <f t="shared" si="0"/>
        <v>O221019058398일반상품</v>
      </c>
      <c r="B18" s="238" t="s">
        <v>8202</v>
      </c>
      <c r="C18" s="238" t="s">
        <v>7716</v>
      </c>
      <c r="D18" s="239" t="s">
        <v>8064</v>
      </c>
      <c r="E18" s="240" t="s">
        <v>5990</v>
      </c>
      <c r="F18" s="240"/>
      <c r="G18" s="241" t="s">
        <v>6436</v>
      </c>
      <c r="H18" s="238" t="s">
        <v>7896</v>
      </c>
      <c r="I18" s="242">
        <v>10000</v>
      </c>
      <c r="J18" s="243">
        <v>2</v>
      </c>
      <c r="K18" s="244" t="s">
        <v>1320</v>
      </c>
      <c r="L18" s="243">
        <v>184500</v>
      </c>
      <c r="M18" s="243">
        <v>9800</v>
      </c>
      <c r="N18" s="242">
        <v>194300</v>
      </c>
      <c r="O18" s="242">
        <v>0</v>
      </c>
      <c r="P18" s="238">
        <v>70924241</v>
      </c>
      <c r="Q18" s="165">
        <v>44896</v>
      </c>
      <c r="R18" s="165">
        <v>44898</v>
      </c>
      <c r="S18" s="165" t="s">
        <v>7989</v>
      </c>
      <c r="T18" s="108" t="s">
        <v>7990</v>
      </c>
    </row>
    <row r="19" spans="1:20" s="98" customFormat="1" ht="16.5" customHeight="1">
      <c r="A19" s="238" t="str">
        <f t="shared" si="0"/>
        <v>O221102058554일반상품</v>
      </c>
      <c r="B19" s="238" t="s">
        <v>9486</v>
      </c>
      <c r="C19" s="238" t="s">
        <v>6388</v>
      </c>
      <c r="D19" s="239" t="s">
        <v>8064</v>
      </c>
      <c r="E19" s="240" t="s">
        <v>5990</v>
      </c>
      <c r="F19" s="240"/>
      <c r="G19" s="241" t="s">
        <v>6436</v>
      </c>
      <c r="H19" s="238" t="s">
        <v>7886</v>
      </c>
      <c r="I19" s="242">
        <v>12000</v>
      </c>
      <c r="J19" s="243">
        <v>1</v>
      </c>
      <c r="K19" s="244" t="s">
        <v>1322</v>
      </c>
      <c r="L19" s="243">
        <v>218500</v>
      </c>
      <c r="M19" s="243">
        <v>11760</v>
      </c>
      <c r="N19" s="242">
        <v>230260</v>
      </c>
      <c r="O19" s="242">
        <v>0</v>
      </c>
      <c r="P19" s="238">
        <v>70924242</v>
      </c>
      <c r="Q19" s="165">
        <v>44896</v>
      </c>
      <c r="R19" s="165">
        <v>44898</v>
      </c>
      <c r="S19" s="165" t="s">
        <v>7989</v>
      </c>
      <c r="T19" s="108" t="s">
        <v>7990</v>
      </c>
    </row>
    <row r="20" spans="1:20" s="98" customFormat="1" ht="16.5" customHeight="1">
      <c r="A20" s="238" t="str">
        <f t="shared" si="0"/>
        <v>O221104058640일반상품</v>
      </c>
      <c r="B20" s="238" t="s">
        <v>9462</v>
      </c>
      <c r="C20" s="238" t="s">
        <v>6389</v>
      </c>
      <c r="D20" s="239" t="s">
        <v>8064</v>
      </c>
      <c r="E20" s="240" t="s">
        <v>5990</v>
      </c>
      <c r="F20" s="240"/>
      <c r="G20" s="241" t="s">
        <v>7723</v>
      </c>
      <c r="H20" s="238" t="s">
        <v>7900</v>
      </c>
      <c r="I20" s="242">
        <v>34000</v>
      </c>
      <c r="J20" s="243">
        <v>5</v>
      </c>
      <c r="K20" s="244" t="s">
        <v>6178</v>
      </c>
      <c r="L20" s="243">
        <v>766000</v>
      </c>
      <c r="M20" s="243">
        <v>35700</v>
      </c>
      <c r="N20" s="242">
        <v>801700</v>
      </c>
      <c r="O20" s="242">
        <v>0</v>
      </c>
      <c r="P20" s="238">
        <v>70924425</v>
      </c>
      <c r="Q20" s="165">
        <v>44910</v>
      </c>
      <c r="R20" s="165">
        <v>44920</v>
      </c>
      <c r="S20" s="165" t="s">
        <v>7989</v>
      </c>
      <c r="T20" s="108" t="s">
        <v>7990</v>
      </c>
    </row>
    <row r="21" spans="1:20" s="166" customFormat="1" ht="16.5" customHeight="1">
      <c r="A21" s="238" t="str">
        <f t="shared" si="0"/>
        <v>O221106058707일반상품</v>
      </c>
      <c r="B21" s="238" t="s">
        <v>9439</v>
      </c>
      <c r="C21" s="238" t="s">
        <v>6389</v>
      </c>
      <c r="D21" s="239" t="s">
        <v>8064</v>
      </c>
      <c r="E21" s="240" t="s">
        <v>5990</v>
      </c>
      <c r="F21" s="240"/>
      <c r="G21" s="241" t="s">
        <v>7723</v>
      </c>
      <c r="H21" s="238" t="s">
        <v>7901</v>
      </c>
      <c r="I21" s="242">
        <v>76000</v>
      </c>
      <c r="J21" s="243">
        <v>7</v>
      </c>
      <c r="K21" s="244" t="s">
        <v>6220</v>
      </c>
      <c r="L21" s="243">
        <v>1690000</v>
      </c>
      <c r="M21" s="243">
        <v>79800</v>
      </c>
      <c r="N21" s="242">
        <v>1769800</v>
      </c>
      <c r="O21" s="242">
        <v>0</v>
      </c>
      <c r="P21" s="238">
        <v>70924379</v>
      </c>
      <c r="Q21" s="165">
        <v>44910</v>
      </c>
      <c r="R21" s="165">
        <v>44920</v>
      </c>
      <c r="S21" s="165" t="s">
        <v>7989</v>
      </c>
      <c r="T21" s="108" t="s">
        <v>8131</v>
      </c>
    </row>
    <row r="22" spans="1:20" s="166" customFormat="1" ht="16.5" customHeight="1">
      <c r="A22" s="238" t="str">
        <f t="shared" si="0"/>
        <v>O221107058728일반상품</v>
      </c>
      <c r="B22" s="238" t="s">
        <v>9429</v>
      </c>
      <c r="C22" s="238" t="s">
        <v>6389</v>
      </c>
      <c r="D22" s="239" t="s">
        <v>8064</v>
      </c>
      <c r="E22" s="240" t="s">
        <v>5990</v>
      </c>
      <c r="F22" s="240"/>
      <c r="G22" s="241" t="s">
        <v>7723</v>
      </c>
      <c r="H22" s="238" t="s">
        <v>7907</v>
      </c>
      <c r="I22" s="242">
        <v>70000</v>
      </c>
      <c r="J22" s="243">
        <v>8</v>
      </c>
      <c r="K22" s="244" t="s">
        <v>6214</v>
      </c>
      <c r="L22" s="243">
        <v>1558000</v>
      </c>
      <c r="M22" s="243">
        <v>73500</v>
      </c>
      <c r="N22" s="242">
        <v>1631500</v>
      </c>
      <c r="O22" s="242">
        <v>0</v>
      </c>
      <c r="P22" s="238">
        <v>70924380</v>
      </c>
      <c r="Q22" s="165">
        <v>44910</v>
      </c>
      <c r="R22" s="165">
        <v>44920</v>
      </c>
      <c r="S22" s="165" t="s">
        <v>7989</v>
      </c>
      <c r="T22" s="108" t="s">
        <v>8131</v>
      </c>
    </row>
    <row r="23" spans="1:20" s="166" customFormat="1" ht="16.5" customHeight="1">
      <c r="A23" s="238" t="str">
        <f t="shared" si="0"/>
        <v>O221108058761일반상품</v>
      </c>
      <c r="B23" s="238" t="s">
        <v>9410</v>
      </c>
      <c r="C23" s="238" t="s">
        <v>6389</v>
      </c>
      <c r="D23" s="239" t="s">
        <v>8064</v>
      </c>
      <c r="E23" s="240" t="s">
        <v>5990</v>
      </c>
      <c r="F23" s="240"/>
      <c r="G23" s="241" t="s">
        <v>7723</v>
      </c>
      <c r="H23" s="238" t="s">
        <v>7919</v>
      </c>
      <c r="I23" s="242">
        <v>30000</v>
      </c>
      <c r="J23" s="243">
        <v>4</v>
      </c>
      <c r="K23" s="244" t="s">
        <v>6174</v>
      </c>
      <c r="L23" s="243">
        <v>678000</v>
      </c>
      <c r="M23" s="243">
        <v>31500</v>
      </c>
      <c r="N23" s="242">
        <v>709500</v>
      </c>
      <c r="O23" s="242">
        <v>0</v>
      </c>
      <c r="P23" s="238">
        <v>70924381</v>
      </c>
      <c r="Q23" s="165">
        <v>44910</v>
      </c>
      <c r="R23" s="165">
        <v>44920</v>
      </c>
      <c r="S23" s="165" t="s">
        <v>7989</v>
      </c>
      <c r="T23" s="108" t="s">
        <v>8131</v>
      </c>
    </row>
    <row r="24" spans="1:20" s="166" customFormat="1" ht="16.5" customHeight="1">
      <c r="A24" s="238" t="str">
        <f t="shared" si="0"/>
        <v>O221106058720일반상품</v>
      </c>
      <c r="B24" s="238" t="s">
        <v>9434</v>
      </c>
      <c r="C24" s="238" t="s">
        <v>6389</v>
      </c>
      <c r="D24" s="239" t="s">
        <v>8064</v>
      </c>
      <c r="E24" s="240" t="s">
        <v>5990</v>
      </c>
      <c r="F24" s="240"/>
      <c r="G24" s="241" t="s">
        <v>7723</v>
      </c>
      <c r="H24" s="238" t="s">
        <v>7920</v>
      </c>
      <c r="I24" s="242">
        <v>48000</v>
      </c>
      <c r="J24" s="243">
        <v>5</v>
      </c>
      <c r="K24" s="244" t="s">
        <v>6192</v>
      </c>
      <c r="L24" s="243">
        <v>1074000</v>
      </c>
      <c r="M24" s="243">
        <v>50400</v>
      </c>
      <c r="N24" s="242">
        <v>1124400</v>
      </c>
      <c r="O24" s="242">
        <v>0</v>
      </c>
      <c r="P24" s="238">
        <v>70924426</v>
      </c>
      <c r="Q24" s="165">
        <v>44910</v>
      </c>
      <c r="R24" s="165">
        <v>44920</v>
      </c>
      <c r="S24" s="165" t="s">
        <v>7989</v>
      </c>
      <c r="T24" s="108" t="s">
        <v>6069</v>
      </c>
    </row>
    <row r="25" spans="1:20" s="166" customFormat="1" ht="16.5" customHeight="1">
      <c r="A25" s="238" t="str">
        <f t="shared" si="0"/>
        <v>O221107058729일반상품</v>
      </c>
      <c r="B25" s="238" t="s">
        <v>9428</v>
      </c>
      <c r="C25" s="238" t="s">
        <v>6389</v>
      </c>
      <c r="D25" s="239" t="s">
        <v>8064</v>
      </c>
      <c r="E25" s="240" t="s">
        <v>5990</v>
      </c>
      <c r="F25" s="240"/>
      <c r="G25" s="241" t="s">
        <v>7723</v>
      </c>
      <c r="H25" s="238" t="s">
        <v>7899</v>
      </c>
      <c r="I25" s="242">
        <v>80000</v>
      </c>
      <c r="J25" s="243">
        <v>9</v>
      </c>
      <c r="K25" s="244" t="s">
        <v>6224</v>
      </c>
      <c r="L25" s="243">
        <v>1778000</v>
      </c>
      <c r="M25" s="243">
        <v>84000</v>
      </c>
      <c r="N25" s="242">
        <v>1862000</v>
      </c>
      <c r="O25" s="242">
        <v>0</v>
      </c>
      <c r="P25" s="238">
        <v>70924427</v>
      </c>
      <c r="Q25" s="165">
        <v>44910</v>
      </c>
      <c r="R25" s="165">
        <v>44920</v>
      </c>
      <c r="S25" s="165" t="s">
        <v>7989</v>
      </c>
      <c r="T25" s="108" t="s">
        <v>8131</v>
      </c>
    </row>
    <row r="26" spans="1:20" s="166" customFormat="1" ht="16.5" customHeight="1">
      <c r="A26" s="238" t="str">
        <f t="shared" si="0"/>
        <v>O221107058737일반상품</v>
      </c>
      <c r="B26" s="238" t="s">
        <v>9425</v>
      </c>
      <c r="C26" s="238" t="s">
        <v>7713</v>
      </c>
      <c r="D26" s="239" t="s">
        <v>8064</v>
      </c>
      <c r="E26" s="240" t="s">
        <v>5990</v>
      </c>
      <c r="F26" s="240"/>
      <c r="G26" s="241" t="s">
        <v>7723</v>
      </c>
      <c r="H26" s="238" t="s">
        <v>9526</v>
      </c>
      <c r="I26" s="242">
        <v>76000</v>
      </c>
      <c r="J26" s="243">
        <v>7</v>
      </c>
      <c r="K26" s="244" t="s">
        <v>6220</v>
      </c>
      <c r="L26" s="243">
        <v>1690000</v>
      </c>
      <c r="M26" s="243">
        <v>79800</v>
      </c>
      <c r="N26" s="242">
        <v>1769800</v>
      </c>
      <c r="O26" s="242">
        <v>0</v>
      </c>
      <c r="P26" s="238">
        <v>70924428</v>
      </c>
      <c r="Q26" s="165">
        <v>44910</v>
      </c>
      <c r="R26" s="165">
        <v>44920</v>
      </c>
      <c r="S26" s="165" t="s">
        <v>7989</v>
      </c>
      <c r="T26" s="108" t="s">
        <v>8131</v>
      </c>
    </row>
    <row r="27" spans="1:20" s="166" customFormat="1" ht="16.5" customHeight="1">
      <c r="A27" s="238" t="str">
        <f t="shared" si="0"/>
        <v>O221105058683일반상품</v>
      </c>
      <c r="B27" s="238" t="s">
        <v>9447</v>
      </c>
      <c r="C27" s="238" t="s">
        <v>7709</v>
      </c>
      <c r="D27" s="239" t="s">
        <v>8064</v>
      </c>
      <c r="E27" s="240" t="s">
        <v>5990</v>
      </c>
      <c r="F27" s="240"/>
      <c r="G27" s="241" t="s">
        <v>6437</v>
      </c>
      <c r="H27" s="238" t="s">
        <v>7866</v>
      </c>
      <c r="I27" s="242">
        <v>64000</v>
      </c>
      <c r="J27" s="243">
        <v>9</v>
      </c>
      <c r="K27" s="244" t="s">
        <v>153</v>
      </c>
      <c r="L27" s="243">
        <v>1273500</v>
      </c>
      <c r="M27" s="243">
        <v>67200</v>
      </c>
      <c r="N27" s="242">
        <v>1340700</v>
      </c>
      <c r="O27" s="242">
        <v>0</v>
      </c>
      <c r="P27" s="238">
        <v>70950261</v>
      </c>
      <c r="Q27" s="165">
        <v>44908</v>
      </c>
      <c r="R27" s="165">
        <v>44914</v>
      </c>
      <c r="S27" s="165" t="s">
        <v>7989</v>
      </c>
      <c r="T27" s="108" t="s">
        <v>8131</v>
      </c>
    </row>
    <row r="28" spans="1:20" s="166" customFormat="1" ht="16.5" customHeight="1">
      <c r="A28" s="238" t="str">
        <f t="shared" si="0"/>
        <v>O221104058659일반상품</v>
      </c>
      <c r="B28" s="238" t="s">
        <v>9454</v>
      </c>
      <c r="C28" s="238" t="s">
        <v>6389</v>
      </c>
      <c r="D28" s="239" t="s">
        <v>8064</v>
      </c>
      <c r="E28" s="240" t="s">
        <v>5990</v>
      </c>
      <c r="F28" s="240"/>
      <c r="G28" s="241" t="s">
        <v>6437</v>
      </c>
      <c r="H28" s="238" t="s">
        <v>7921</v>
      </c>
      <c r="I28" s="242">
        <v>90000</v>
      </c>
      <c r="J28" s="243">
        <v>10</v>
      </c>
      <c r="K28" s="244" t="s">
        <v>176</v>
      </c>
      <c r="L28" s="243">
        <v>1780500</v>
      </c>
      <c r="M28" s="243">
        <v>94500</v>
      </c>
      <c r="N28" s="242">
        <v>1875000</v>
      </c>
      <c r="O28" s="242">
        <v>0</v>
      </c>
      <c r="P28" s="238">
        <v>70950264</v>
      </c>
      <c r="Q28" s="165">
        <v>44908</v>
      </c>
      <c r="R28" s="165">
        <v>44914</v>
      </c>
      <c r="S28" s="165" t="s">
        <v>7989</v>
      </c>
      <c r="T28" s="108" t="s">
        <v>8131</v>
      </c>
    </row>
    <row r="29" spans="1:20" s="166" customFormat="1" ht="16.5" customHeight="1">
      <c r="A29" s="238" t="str">
        <f t="shared" si="0"/>
        <v>O221104058669일반상품</v>
      </c>
      <c r="B29" s="238" t="s">
        <v>9450</v>
      </c>
      <c r="C29" s="238" t="s">
        <v>6389</v>
      </c>
      <c r="D29" s="239" t="s">
        <v>8064</v>
      </c>
      <c r="E29" s="240" t="s">
        <v>5990</v>
      </c>
      <c r="F29" s="240"/>
      <c r="G29" s="241" t="s">
        <v>6437</v>
      </c>
      <c r="H29" s="238" t="s">
        <v>7947</v>
      </c>
      <c r="I29" s="242">
        <v>78000</v>
      </c>
      <c r="J29" s="243">
        <v>10</v>
      </c>
      <c r="K29" s="244" t="s">
        <v>164</v>
      </c>
      <c r="L29" s="243">
        <v>1546500</v>
      </c>
      <c r="M29" s="243">
        <v>81900</v>
      </c>
      <c r="N29" s="242">
        <v>1628400</v>
      </c>
      <c r="O29" s="242">
        <v>0</v>
      </c>
      <c r="P29" s="238">
        <v>70950265</v>
      </c>
      <c r="Q29" s="165">
        <v>44908</v>
      </c>
      <c r="R29" s="165">
        <v>44914</v>
      </c>
      <c r="S29" s="165" t="s">
        <v>7989</v>
      </c>
      <c r="T29" s="108" t="s">
        <v>8131</v>
      </c>
    </row>
    <row r="30" spans="1:20" s="166" customFormat="1" ht="16.5" customHeight="1">
      <c r="A30" s="238" t="str">
        <f t="shared" si="0"/>
        <v>O221019058410일반상품</v>
      </c>
      <c r="B30" s="238" t="s">
        <v>8191</v>
      </c>
      <c r="C30" s="238" t="s">
        <v>7711</v>
      </c>
      <c r="D30" s="239" t="s">
        <v>8064</v>
      </c>
      <c r="E30" s="240" t="s">
        <v>5990</v>
      </c>
      <c r="F30" s="240"/>
      <c r="G30" s="241" t="s">
        <v>6437</v>
      </c>
      <c r="H30" s="238" t="s">
        <v>7847</v>
      </c>
      <c r="I30" s="242">
        <v>49000</v>
      </c>
      <c r="J30" s="243">
        <v>5</v>
      </c>
      <c r="K30" s="244" t="s">
        <v>46</v>
      </c>
      <c r="L30" s="243">
        <v>981000</v>
      </c>
      <c r="M30" s="243">
        <v>51450</v>
      </c>
      <c r="N30" s="242">
        <v>1032450</v>
      </c>
      <c r="O30" s="242">
        <v>0</v>
      </c>
      <c r="P30" s="238">
        <v>70950266</v>
      </c>
      <c r="Q30" s="165">
        <v>44903</v>
      </c>
      <c r="R30" s="165">
        <v>44908</v>
      </c>
      <c r="S30" s="165" t="s">
        <v>7989</v>
      </c>
      <c r="T30" s="108" t="s">
        <v>8131</v>
      </c>
    </row>
    <row r="31" spans="1:20" s="166" customFormat="1" ht="16.5" customHeight="1">
      <c r="A31" s="238" t="str">
        <f t="shared" si="0"/>
        <v>O221108058764일반상품</v>
      </c>
      <c r="B31" s="238" t="s">
        <v>9408</v>
      </c>
      <c r="C31" s="238" t="s">
        <v>6082</v>
      </c>
      <c r="D31" s="239" t="s">
        <v>8064</v>
      </c>
      <c r="E31" s="240" t="s">
        <v>5990</v>
      </c>
      <c r="F31" s="240"/>
      <c r="G31" s="241" t="s">
        <v>6437</v>
      </c>
      <c r="H31" s="238" t="s">
        <v>7970</v>
      </c>
      <c r="I31" s="242">
        <v>115000</v>
      </c>
      <c r="J31" s="243">
        <v>12</v>
      </c>
      <c r="K31" s="244" t="s">
        <v>200</v>
      </c>
      <c r="L31" s="243">
        <v>2268000</v>
      </c>
      <c r="M31" s="243">
        <v>120750</v>
      </c>
      <c r="N31" s="242">
        <v>2388750</v>
      </c>
      <c r="O31" s="242">
        <v>0</v>
      </c>
      <c r="P31" s="238">
        <v>70950267</v>
      </c>
      <c r="Q31" s="165">
        <v>44908</v>
      </c>
      <c r="R31" s="165">
        <v>44914</v>
      </c>
      <c r="S31" s="165" t="s">
        <v>7989</v>
      </c>
      <c r="T31" s="108" t="s">
        <v>8132</v>
      </c>
    </row>
    <row r="32" spans="1:20" s="166" customFormat="1" ht="16.5" customHeight="1">
      <c r="A32" s="238" t="str">
        <f t="shared" si="0"/>
        <v>O221108058769일반상품</v>
      </c>
      <c r="B32" s="238" t="s">
        <v>9405</v>
      </c>
      <c r="C32" s="238" t="s">
        <v>6389</v>
      </c>
      <c r="D32" s="239" t="s">
        <v>8064</v>
      </c>
      <c r="E32" s="240" t="s">
        <v>5990</v>
      </c>
      <c r="F32" s="240"/>
      <c r="G32" s="241" t="s">
        <v>6437</v>
      </c>
      <c r="H32" s="238" t="s">
        <v>7995</v>
      </c>
      <c r="I32" s="242">
        <v>40000</v>
      </c>
      <c r="J32" s="243">
        <v>5</v>
      </c>
      <c r="K32" s="244" t="s">
        <v>141</v>
      </c>
      <c r="L32" s="243">
        <v>805500</v>
      </c>
      <c r="M32" s="243">
        <v>42000</v>
      </c>
      <c r="N32" s="242">
        <v>847500</v>
      </c>
      <c r="O32" s="242">
        <v>0</v>
      </c>
      <c r="P32" s="238">
        <v>70950268</v>
      </c>
      <c r="Q32" s="165">
        <v>44908</v>
      </c>
      <c r="R32" s="165">
        <v>44914</v>
      </c>
      <c r="S32" s="165" t="s">
        <v>7989</v>
      </c>
      <c r="T32" s="108" t="s">
        <v>6069</v>
      </c>
    </row>
    <row r="33" spans="1:20" s="166" customFormat="1" ht="16.5" customHeight="1">
      <c r="A33" s="238" t="str">
        <f t="shared" si="0"/>
        <v>O221103058612일반상품</v>
      </c>
      <c r="B33" s="238" t="s">
        <v>9469</v>
      </c>
      <c r="C33" s="238" t="s">
        <v>7996</v>
      </c>
      <c r="D33" s="239" t="s">
        <v>8064</v>
      </c>
      <c r="E33" s="240" t="s">
        <v>5990</v>
      </c>
      <c r="F33" s="240"/>
      <c r="G33" s="241" t="s">
        <v>6437</v>
      </c>
      <c r="H33" s="238" t="s">
        <v>7891</v>
      </c>
      <c r="I33" s="242">
        <v>78000</v>
      </c>
      <c r="J33" s="243">
        <v>9</v>
      </c>
      <c r="K33" s="244" t="s">
        <v>164</v>
      </c>
      <c r="L33" s="243">
        <v>1546500</v>
      </c>
      <c r="M33" s="243">
        <v>81900</v>
      </c>
      <c r="N33" s="242">
        <v>1628400</v>
      </c>
      <c r="O33" s="242">
        <v>0</v>
      </c>
      <c r="P33" s="238">
        <v>70950269</v>
      </c>
      <c r="Q33" s="165">
        <v>44908</v>
      </c>
      <c r="R33" s="165">
        <v>44914</v>
      </c>
      <c r="S33" s="165" t="s">
        <v>7989</v>
      </c>
      <c r="T33" s="108" t="s">
        <v>8131</v>
      </c>
    </row>
    <row r="34" spans="1:20" s="166" customFormat="1" ht="16.5" customHeight="1">
      <c r="A34" s="238" t="str">
        <f t="shared" si="0"/>
        <v>O221110058788일반상품</v>
      </c>
      <c r="B34" s="238" t="s">
        <v>9501</v>
      </c>
      <c r="C34" s="238" t="s">
        <v>6389</v>
      </c>
      <c r="D34" s="239" t="s">
        <v>8064</v>
      </c>
      <c r="E34" s="240" t="s">
        <v>5990</v>
      </c>
      <c r="F34" s="240"/>
      <c r="G34" s="241" t="s">
        <v>6437</v>
      </c>
      <c r="H34" s="238" t="s">
        <v>7909</v>
      </c>
      <c r="I34" s="242">
        <v>24000</v>
      </c>
      <c r="J34" s="243">
        <v>4</v>
      </c>
      <c r="K34" s="244" t="s">
        <v>129</v>
      </c>
      <c r="L34" s="243">
        <v>493500</v>
      </c>
      <c r="M34" s="243">
        <v>25200</v>
      </c>
      <c r="N34" s="242">
        <v>518700</v>
      </c>
      <c r="O34" s="242">
        <v>0</v>
      </c>
      <c r="P34" s="238">
        <v>70950270</v>
      </c>
      <c r="Q34" s="165">
        <v>44908</v>
      </c>
      <c r="R34" s="165">
        <v>44914</v>
      </c>
      <c r="S34" s="165" t="s">
        <v>7989</v>
      </c>
      <c r="T34" s="108" t="s">
        <v>6069</v>
      </c>
    </row>
    <row r="35" spans="1:20" s="166" customFormat="1" ht="16.5" customHeight="1">
      <c r="A35" s="238" t="str">
        <f t="shared" si="0"/>
        <v>O221108058767일반상품</v>
      </c>
      <c r="B35" s="238" t="s">
        <v>9406</v>
      </c>
      <c r="C35" s="238" t="s">
        <v>7996</v>
      </c>
      <c r="D35" s="239" t="s">
        <v>8064</v>
      </c>
      <c r="E35" s="240" t="s">
        <v>5990</v>
      </c>
      <c r="F35" s="240"/>
      <c r="G35" s="241" t="s">
        <v>6437</v>
      </c>
      <c r="H35" s="238" t="s">
        <v>7743</v>
      </c>
      <c r="I35" s="242">
        <v>35000</v>
      </c>
      <c r="J35" s="243">
        <v>3</v>
      </c>
      <c r="K35" s="244" t="s">
        <v>136</v>
      </c>
      <c r="L35" s="243">
        <v>708000</v>
      </c>
      <c r="M35" s="243">
        <v>36750</v>
      </c>
      <c r="N35" s="242">
        <v>744750</v>
      </c>
      <c r="O35" s="242">
        <v>0</v>
      </c>
      <c r="P35" s="238">
        <v>70950271</v>
      </c>
      <c r="Q35" s="165">
        <v>44908</v>
      </c>
      <c r="R35" s="165">
        <v>44914</v>
      </c>
      <c r="S35" s="165" t="s">
        <v>7989</v>
      </c>
      <c r="T35" s="108" t="s">
        <v>8131</v>
      </c>
    </row>
    <row r="36" spans="1:20" s="166" customFormat="1" ht="16.5" customHeight="1">
      <c r="A36" s="238" t="str">
        <f t="shared" si="0"/>
        <v>O221108058757일반상품</v>
      </c>
      <c r="B36" s="238" t="s">
        <v>9413</v>
      </c>
      <c r="C36" s="238" t="s">
        <v>6389</v>
      </c>
      <c r="D36" s="239" t="s">
        <v>8064</v>
      </c>
      <c r="E36" s="240" t="s">
        <v>5990</v>
      </c>
      <c r="F36" s="240"/>
      <c r="G36" s="241" t="s">
        <v>6437</v>
      </c>
      <c r="H36" s="238" t="s">
        <v>7898</v>
      </c>
      <c r="I36" s="242">
        <v>61000</v>
      </c>
      <c r="J36" s="243">
        <v>7</v>
      </c>
      <c r="K36" s="244" t="s">
        <v>35</v>
      </c>
      <c r="L36" s="243">
        <v>1215000</v>
      </c>
      <c r="M36" s="243">
        <v>64050</v>
      </c>
      <c r="N36" s="242">
        <v>1279050</v>
      </c>
      <c r="O36" s="242">
        <v>0</v>
      </c>
      <c r="P36" s="238">
        <v>70950273</v>
      </c>
      <c r="Q36" s="165">
        <v>44908</v>
      </c>
      <c r="R36" s="165">
        <v>44914</v>
      </c>
      <c r="S36" s="165" t="s">
        <v>7989</v>
      </c>
      <c r="T36" s="108" t="s">
        <v>8131</v>
      </c>
    </row>
    <row r="37" spans="1:20" s="166" customFormat="1" ht="16.5" customHeight="1">
      <c r="A37" s="238" t="str">
        <f t="shared" si="0"/>
        <v>O221102058564일반상품</v>
      </c>
      <c r="B37" s="238" t="s">
        <v>9480</v>
      </c>
      <c r="C37" s="238" t="s">
        <v>6089</v>
      </c>
      <c r="D37" s="239" t="s">
        <v>8064</v>
      </c>
      <c r="E37" s="240" t="s">
        <v>5990</v>
      </c>
      <c r="F37" s="240"/>
      <c r="G37" s="241" t="s">
        <v>6437</v>
      </c>
      <c r="H37" s="238" t="s">
        <v>9531</v>
      </c>
      <c r="I37" s="242">
        <v>25000</v>
      </c>
      <c r="J37" s="243">
        <v>3</v>
      </c>
      <c r="K37" s="244" t="s">
        <v>130</v>
      </c>
      <c r="L37" s="243">
        <v>513000</v>
      </c>
      <c r="M37" s="243">
        <v>26250</v>
      </c>
      <c r="N37" s="242">
        <v>539250</v>
      </c>
      <c r="O37" s="242">
        <v>0</v>
      </c>
      <c r="P37" s="238">
        <v>70950274</v>
      </c>
      <c r="Q37" s="165">
        <v>44908</v>
      </c>
      <c r="R37" s="165">
        <v>44914</v>
      </c>
      <c r="S37" s="165" t="s">
        <v>7989</v>
      </c>
      <c r="T37" s="108" t="s">
        <v>8131</v>
      </c>
    </row>
    <row r="38" spans="1:20" s="166" customFormat="1" ht="16.5" customHeight="1">
      <c r="A38" s="238" t="str">
        <f t="shared" si="0"/>
        <v>O221102058552일반상품</v>
      </c>
      <c r="B38" s="238" t="s">
        <v>9487</v>
      </c>
      <c r="C38" s="238" t="s">
        <v>6389</v>
      </c>
      <c r="D38" s="239" t="s">
        <v>8064</v>
      </c>
      <c r="E38" s="240" t="s">
        <v>5990</v>
      </c>
      <c r="F38" s="240"/>
      <c r="G38" s="241" t="s">
        <v>6437</v>
      </c>
      <c r="H38" s="238" t="s">
        <v>7912</v>
      </c>
      <c r="I38" s="242">
        <v>36000</v>
      </c>
      <c r="J38" s="243">
        <v>4</v>
      </c>
      <c r="K38" s="244" t="s">
        <v>137</v>
      </c>
      <c r="L38" s="243">
        <v>727500</v>
      </c>
      <c r="M38" s="243">
        <v>37800</v>
      </c>
      <c r="N38" s="242">
        <v>765300</v>
      </c>
      <c r="O38" s="242">
        <v>0</v>
      </c>
      <c r="P38" s="238">
        <v>70950276</v>
      </c>
      <c r="Q38" s="165">
        <v>44908</v>
      </c>
      <c r="R38" s="165">
        <v>44914</v>
      </c>
      <c r="S38" s="165" t="s">
        <v>7989</v>
      </c>
      <c r="T38" s="108" t="s">
        <v>8131</v>
      </c>
    </row>
    <row r="39" spans="1:20" s="166" customFormat="1" ht="16.5" customHeight="1">
      <c r="A39" s="238" t="str">
        <f t="shared" si="0"/>
        <v>O221102058550일반상품</v>
      </c>
      <c r="B39" s="238" t="s">
        <v>9489</v>
      </c>
      <c r="C39" s="238" t="s">
        <v>6089</v>
      </c>
      <c r="D39" s="239" t="s">
        <v>8064</v>
      </c>
      <c r="E39" s="240" t="s">
        <v>5990</v>
      </c>
      <c r="F39" s="240"/>
      <c r="G39" s="241" t="s">
        <v>6437</v>
      </c>
      <c r="H39" s="238" t="s">
        <v>9533</v>
      </c>
      <c r="I39" s="242">
        <v>14000</v>
      </c>
      <c r="J39" s="243">
        <v>2</v>
      </c>
      <c r="K39" s="244" t="s">
        <v>123</v>
      </c>
      <c r="L39" s="243">
        <v>298500</v>
      </c>
      <c r="M39" s="243">
        <v>14700</v>
      </c>
      <c r="N39" s="242">
        <v>313200</v>
      </c>
      <c r="O39" s="242">
        <v>0</v>
      </c>
      <c r="P39" s="238">
        <v>70950277</v>
      </c>
      <c r="Q39" s="165">
        <v>44908</v>
      </c>
      <c r="R39" s="165">
        <v>44914</v>
      </c>
      <c r="S39" s="165" t="s">
        <v>7989</v>
      </c>
      <c r="T39" s="108" t="s">
        <v>8131</v>
      </c>
    </row>
    <row r="40" spans="1:20" s="166" customFormat="1" ht="16.5" customHeight="1">
      <c r="A40" s="238" t="str">
        <f t="shared" si="0"/>
        <v>O221102058559일반상품</v>
      </c>
      <c r="B40" s="238" t="s">
        <v>9483</v>
      </c>
      <c r="C40" s="238" t="s">
        <v>7705</v>
      </c>
      <c r="D40" s="239" t="s">
        <v>8064</v>
      </c>
      <c r="E40" s="240" t="s">
        <v>5990</v>
      </c>
      <c r="F40" s="240"/>
      <c r="G40" s="241" t="s">
        <v>6437</v>
      </c>
      <c r="H40" s="238" t="s">
        <v>7885</v>
      </c>
      <c r="I40" s="242">
        <v>8000</v>
      </c>
      <c r="J40" s="243">
        <v>1</v>
      </c>
      <c r="K40" s="244" t="s">
        <v>65</v>
      </c>
      <c r="L40" s="243">
        <v>181500</v>
      </c>
      <c r="M40" s="243">
        <v>8400</v>
      </c>
      <c r="N40" s="242">
        <v>189900</v>
      </c>
      <c r="O40" s="242">
        <v>0</v>
      </c>
      <c r="P40" s="238">
        <v>70950278</v>
      </c>
      <c r="Q40" s="165">
        <v>44908</v>
      </c>
      <c r="R40" s="165">
        <v>44914</v>
      </c>
      <c r="S40" s="165" t="s">
        <v>7989</v>
      </c>
      <c r="T40" s="108" t="s">
        <v>8131</v>
      </c>
    </row>
    <row r="41" spans="1:20" s="166" customFormat="1" ht="16.5" customHeight="1">
      <c r="A41" s="238" t="str">
        <f t="shared" si="0"/>
        <v>O221121058793일반상품</v>
      </c>
      <c r="B41" s="238" t="s">
        <v>9518</v>
      </c>
      <c r="C41" s="238" t="s">
        <v>6089</v>
      </c>
      <c r="D41" s="239" t="s">
        <v>8064</v>
      </c>
      <c r="E41" s="240" t="s">
        <v>5990</v>
      </c>
      <c r="F41" s="240"/>
      <c r="G41" s="241" t="s">
        <v>6437</v>
      </c>
      <c r="H41" s="238" t="s">
        <v>9547</v>
      </c>
      <c r="I41" s="242">
        <v>20000</v>
      </c>
      <c r="J41" s="243">
        <v>2</v>
      </c>
      <c r="K41" s="244" t="s">
        <v>57</v>
      </c>
      <c r="L41" s="243">
        <v>415500</v>
      </c>
      <c r="M41" s="243">
        <v>21000</v>
      </c>
      <c r="N41" s="242">
        <v>436500</v>
      </c>
      <c r="O41" s="242">
        <v>0</v>
      </c>
      <c r="P41" s="238">
        <v>70950280</v>
      </c>
      <c r="Q41" s="165">
        <v>44908</v>
      </c>
      <c r="R41" s="165">
        <v>44914</v>
      </c>
      <c r="S41" s="165" t="s">
        <v>7989</v>
      </c>
      <c r="T41" s="108" t="s">
        <v>8131</v>
      </c>
    </row>
    <row r="42" spans="1:20" s="166" customFormat="1" ht="16.5" customHeight="1">
      <c r="A42" s="238" t="str">
        <f t="shared" si="0"/>
        <v>O221104058666일반상품</v>
      </c>
      <c r="B42" s="238" t="s">
        <v>9451</v>
      </c>
      <c r="C42" s="238" t="s">
        <v>6389</v>
      </c>
      <c r="D42" s="239" t="s">
        <v>8064</v>
      </c>
      <c r="E42" s="240" t="s">
        <v>5990</v>
      </c>
      <c r="F42" s="240"/>
      <c r="G42" s="241" t="s">
        <v>6437</v>
      </c>
      <c r="H42" s="238" t="s">
        <v>7997</v>
      </c>
      <c r="I42" s="242">
        <v>68000</v>
      </c>
      <c r="J42" s="243">
        <v>8</v>
      </c>
      <c r="K42" s="244" t="s">
        <v>155</v>
      </c>
      <c r="L42" s="243">
        <v>1351500</v>
      </c>
      <c r="M42" s="243">
        <v>71400</v>
      </c>
      <c r="N42" s="242">
        <v>1422900</v>
      </c>
      <c r="O42" s="242">
        <v>0</v>
      </c>
      <c r="P42" s="238">
        <v>70950282</v>
      </c>
      <c r="Q42" s="165">
        <v>44908</v>
      </c>
      <c r="R42" s="165">
        <v>44914</v>
      </c>
      <c r="S42" s="165" t="s">
        <v>7989</v>
      </c>
      <c r="T42" s="108" t="s">
        <v>8131</v>
      </c>
    </row>
    <row r="43" spans="1:20" s="166" customFormat="1" ht="16.5" customHeight="1">
      <c r="A43" s="238" t="str">
        <f t="shared" si="0"/>
        <v>O221107058748일반상품</v>
      </c>
      <c r="B43" s="238" t="s">
        <v>9418</v>
      </c>
      <c r="C43" s="238" t="s">
        <v>6389</v>
      </c>
      <c r="D43" s="239" t="s">
        <v>8064</v>
      </c>
      <c r="E43" s="240" t="s">
        <v>5990</v>
      </c>
      <c r="F43" s="240"/>
      <c r="G43" s="241" t="s">
        <v>6437</v>
      </c>
      <c r="H43" s="238" t="s">
        <v>7904</v>
      </c>
      <c r="I43" s="242">
        <v>89000</v>
      </c>
      <c r="J43" s="243">
        <v>13</v>
      </c>
      <c r="K43" s="244" t="s">
        <v>175</v>
      </c>
      <c r="L43" s="243">
        <v>1761000</v>
      </c>
      <c r="M43" s="243">
        <v>93450</v>
      </c>
      <c r="N43" s="242">
        <v>1854450</v>
      </c>
      <c r="O43" s="242">
        <v>0</v>
      </c>
      <c r="P43" s="238">
        <v>70950283</v>
      </c>
      <c r="Q43" s="165">
        <v>44908</v>
      </c>
      <c r="R43" s="165">
        <v>44914</v>
      </c>
      <c r="S43" s="165" t="s">
        <v>7989</v>
      </c>
      <c r="T43" s="108" t="s">
        <v>8131</v>
      </c>
    </row>
    <row r="44" spans="1:20" s="166" customFormat="1" ht="16.5" customHeight="1">
      <c r="A44" s="238" t="str">
        <f t="shared" si="0"/>
        <v>O221102058566일반상품</v>
      </c>
      <c r="B44" s="238" t="s">
        <v>9478</v>
      </c>
      <c r="C44" s="238" t="s">
        <v>7705</v>
      </c>
      <c r="D44" s="239" t="s">
        <v>8064</v>
      </c>
      <c r="E44" s="240" t="s">
        <v>5990</v>
      </c>
      <c r="F44" s="240"/>
      <c r="G44" s="241" t="s">
        <v>6437</v>
      </c>
      <c r="H44" s="238" t="s">
        <v>7836</v>
      </c>
      <c r="I44" s="242">
        <v>43000</v>
      </c>
      <c r="J44" s="243">
        <v>4</v>
      </c>
      <c r="K44" s="244" t="s">
        <v>44</v>
      </c>
      <c r="L44" s="243">
        <v>864000</v>
      </c>
      <c r="M44" s="243">
        <v>45150</v>
      </c>
      <c r="N44" s="242">
        <v>909150</v>
      </c>
      <c r="O44" s="242">
        <v>0</v>
      </c>
      <c r="P44" s="238">
        <v>70950284</v>
      </c>
      <c r="Q44" s="165">
        <v>44908</v>
      </c>
      <c r="R44" s="165">
        <v>44914</v>
      </c>
      <c r="S44" s="165" t="s">
        <v>7989</v>
      </c>
      <c r="T44" s="108" t="s">
        <v>8131</v>
      </c>
    </row>
    <row r="45" spans="1:20" s="166" customFormat="1" ht="16.5" customHeight="1">
      <c r="A45" s="238" t="str">
        <f t="shared" si="0"/>
        <v>O221107058732일반상품</v>
      </c>
      <c r="B45" s="238" t="s">
        <v>9426</v>
      </c>
      <c r="C45" s="238" t="s">
        <v>6389</v>
      </c>
      <c r="D45" s="239" t="s">
        <v>8064</v>
      </c>
      <c r="E45" s="240" t="s">
        <v>5990</v>
      </c>
      <c r="F45" s="240"/>
      <c r="G45" s="241" t="s">
        <v>6437</v>
      </c>
      <c r="H45" s="238" t="s">
        <v>7903</v>
      </c>
      <c r="I45" s="242">
        <v>53000</v>
      </c>
      <c r="J45" s="243">
        <v>6</v>
      </c>
      <c r="K45" s="244" t="s">
        <v>40</v>
      </c>
      <c r="L45" s="243">
        <v>1059000</v>
      </c>
      <c r="M45" s="243">
        <v>55650</v>
      </c>
      <c r="N45" s="242">
        <v>1114650</v>
      </c>
      <c r="O45" s="242">
        <v>0</v>
      </c>
      <c r="P45" s="238">
        <v>70840285</v>
      </c>
      <c r="Q45" s="165">
        <v>44908</v>
      </c>
      <c r="R45" s="165">
        <v>44914</v>
      </c>
      <c r="S45" s="165" t="s">
        <v>7989</v>
      </c>
      <c r="T45" s="108" t="s">
        <v>8131</v>
      </c>
    </row>
    <row r="46" spans="1:20" s="166" customFormat="1" ht="16.5" customHeight="1">
      <c r="A46" s="238" t="str">
        <f t="shared" si="0"/>
        <v>O221107058741일반상품</v>
      </c>
      <c r="B46" s="238" t="s">
        <v>9421</v>
      </c>
      <c r="C46" s="238" t="s">
        <v>6389</v>
      </c>
      <c r="D46" s="239" t="s">
        <v>8064</v>
      </c>
      <c r="E46" s="240" t="s">
        <v>5990</v>
      </c>
      <c r="F46" s="240"/>
      <c r="G46" s="241" t="s">
        <v>6437</v>
      </c>
      <c r="H46" s="238" t="s">
        <v>7908</v>
      </c>
      <c r="I46" s="242">
        <v>52000</v>
      </c>
      <c r="J46" s="243">
        <v>6</v>
      </c>
      <c r="K46" s="244" t="s">
        <v>147</v>
      </c>
      <c r="L46" s="243">
        <v>1039500</v>
      </c>
      <c r="M46" s="243">
        <v>54600</v>
      </c>
      <c r="N46" s="242">
        <v>1094100</v>
      </c>
      <c r="O46" s="242">
        <v>0</v>
      </c>
      <c r="P46" s="238">
        <v>70730286</v>
      </c>
      <c r="Q46" s="165">
        <v>44908</v>
      </c>
      <c r="R46" s="165">
        <v>44914</v>
      </c>
      <c r="S46" s="165" t="s">
        <v>7989</v>
      </c>
      <c r="T46" s="108" t="s">
        <v>8131</v>
      </c>
    </row>
    <row r="47" spans="1:20" s="166" customFormat="1" ht="16.5" customHeight="1">
      <c r="A47" s="238" t="str">
        <f t="shared" si="0"/>
        <v>O221106058710일반상품</v>
      </c>
      <c r="B47" s="238" t="s">
        <v>9438</v>
      </c>
      <c r="C47" s="238" t="s">
        <v>6389</v>
      </c>
      <c r="D47" s="239" t="s">
        <v>8064</v>
      </c>
      <c r="E47" s="240" t="s">
        <v>5990</v>
      </c>
      <c r="F47" s="240"/>
      <c r="G47" s="241" t="s">
        <v>6437</v>
      </c>
      <c r="H47" s="238" t="s">
        <v>7998</v>
      </c>
      <c r="I47" s="242">
        <v>43000</v>
      </c>
      <c r="J47" s="243">
        <v>6</v>
      </c>
      <c r="K47" s="244" t="s">
        <v>44</v>
      </c>
      <c r="L47" s="243">
        <v>864000</v>
      </c>
      <c r="M47" s="243">
        <v>45150</v>
      </c>
      <c r="N47" s="242">
        <v>909150</v>
      </c>
      <c r="O47" s="242">
        <v>0</v>
      </c>
      <c r="P47" s="238">
        <v>70620287</v>
      </c>
      <c r="Q47" s="165">
        <v>44908</v>
      </c>
      <c r="R47" s="165">
        <v>44914</v>
      </c>
      <c r="S47" s="165" t="s">
        <v>7989</v>
      </c>
      <c r="T47" s="108" t="s">
        <v>8131</v>
      </c>
    </row>
    <row r="48" spans="1:20" s="166" customFormat="1" ht="16.5" customHeight="1">
      <c r="A48" s="238" t="str">
        <f t="shared" si="0"/>
        <v>O221105058689일반상품</v>
      </c>
      <c r="B48" s="238" t="s">
        <v>9444</v>
      </c>
      <c r="C48" s="238" t="s">
        <v>7705</v>
      </c>
      <c r="D48" s="239" t="s">
        <v>8064</v>
      </c>
      <c r="E48" s="240" t="s">
        <v>5990</v>
      </c>
      <c r="F48" s="240"/>
      <c r="G48" s="241" t="s">
        <v>6439</v>
      </c>
      <c r="H48" s="238" t="s">
        <v>7999</v>
      </c>
      <c r="I48" s="242">
        <v>67000</v>
      </c>
      <c r="J48" s="243">
        <v>7</v>
      </c>
      <c r="K48" s="244" t="s">
        <v>2416</v>
      </c>
      <c r="L48" s="243">
        <v>1440500</v>
      </c>
      <c r="M48" s="243">
        <v>65660</v>
      </c>
      <c r="N48" s="242">
        <v>1506160</v>
      </c>
      <c r="O48" s="242">
        <v>0</v>
      </c>
      <c r="P48" s="238">
        <v>70636141</v>
      </c>
      <c r="Q48" s="165">
        <v>44908</v>
      </c>
      <c r="R48" s="165">
        <v>44912</v>
      </c>
      <c r="S48" s="165" t="s">
        <v>7989</v>
      </c>
      <c r="T48" s="108" t="s">
        <v>8131</v>
      </c>
    </row>
    <row r="49" spans="1:20" s="166" customFormat="1" ht="16.5" customHeight="1">
      <c r="A49" s="238" t="str">
        <f t="shared" si="0"/>
        <v>O221103058624일반상품</v>
      </c>
      <c r="B49" s="238" t="s">
        <v>9466</v>
      </c>
      <c r="C49" s="238" t="s">
        <v>7705</v>
      </c>
      <c r="D49" s="239" t="s">
        <v>8064</v>
      </c>
      <c r="E49" s="240" t="s">
        <v>5990</v>
      </c>
      <c r="F49" s="240"/>
      <c r="G49" s="241" t="s">
        <v>6439</v>
      </c>
      <c r="H49" s="238" t="s">
        <v>9530</v>
      </c>
      <c r="I49" s="242">
        <v>32000</v>
      </c>
      <c r="J49" s="243">
        <v>5</v>
      </c>
      <c r="K49" s="244" t="s">
        <v>99</v>
      </c>
      <c r="L49" s="243">
        <v>688000</v>
      </c>
      <c r="M49" s="243">
        <v>31360</v>
      </c>
      <c r="N49" s="242">
        <v>719360</v>
      </c>
      <c r="O49" s="242">
        <v>0</v>
      </c>
      <c r="P49" s="238">
        <v>70636135</v>
      </c>
      <c r="Q49" s="165">
        <v>44908</v>
      </c>
      <c r="R49" s="165">
        <v>44912</v>
      </c>
      <c r="S49" s="165" t="s">
        <v>7989</v>
      </c>
      <c r="T49" s="108" t="s">
        <v>8131</v>
      </c>
    </row>
    <row r="50" spans="1:20" s="166" customFormat="1" ht="16.5" customHeight="1">
      <c r="A50" s="238" t="str">
        <f t="shared" si="0"/>
        <v>O221107058744일반상품</v>
      </c>
      <c r="B50" s="238" t="s">
        <v>9419</v>
      </c>
      <c r="C50" s="238" t="s">
        <v>7705</v>
      </c>
      <c r="D50" s="239" t="s">
        <v>8064</v>
      </c>
      <c r="E50" s="240" t="s">
        <v>5990</v>
      </c>
      <c r="F50" s="240"/>
      <c r="G50" s="241" t="s">
        <v>6439</v>
      </c>
      <c r="H50" s="238" t="s">
        <v>7730</v>
      </c>
      <c r="I50" s="242">
        <v>37000</v>
      </c>
      <c r="J50" s="243">
        <v>5</v>
      </c>
      <c r="K50" s="244" t="s">
        <v>2389</v>
      </c>
      <c r="L50" s="243">
        <v>795500</v>
      </c>
      <c r="M50" s="243">
        <v>36260</v>
      </c>
      <c r="N50" s="242">
        <v>831760</v>
      </c>
      <c r="O50" s="242">
        <v>0</v>
      </c>
      <c r="P50" s="238">
        <v>70636178</v>
      </c>
      <c r="Q50" s="165">
        <v>44909</v>
      </c>
      <c r="R50" s="165">
        <v>44913</v>
      </c>
      <c r="S50" s="165" t="s">
        <v>7989</v>
      </c>
      <c r="T50" s="108" t="s">
        <v>8131</v>
      </c>
    </row>
    <row r="51" spans="1:20" s="166" customFormat="1" ht="16.5" customHeight="1">
      <c r="A51" s="238" t="str">
        <f t="shared" si="0"/>
        <v>O221104058648일반상품</v>
      </c>
      <c r="B51" s="238" t="s">
        <v>9460</v>
      </c>
      <c r="C51" s="238" t="s">
        <v>7705</v>
      </c>
      <c r="D51" s="239" t="s">
        <v>8064</v>
      </c>
      <c r="E51" s="240" t="s">
        <v>5990</v>
      </c>
      <c r="F51" s="240"/>
      <c r="G51" s="241" t="s">
        <v>6439</v>
      </c>
      <c r="H51" s="238" t="s">
        <v>7739</v>
      </c>
      <c r="I51" s="242">
        <v>19000</v>
      </c>
      <c r="J51" s="243">
        <v>3</v>
      </c>
      <c r="K51" s="244" t="s">
        <v>107</v>
      </c>
      <c r="L51" s="243">
        <v>408500</v>
      </c>
      <c r="M51" s="243">
        <v>18620</v>
      </c>
      <c r="N51" s="242">
        <v>427120</v>
      </c>
      <c r="O51" s="242">
        <v>0</v>
      </c>
      <c r="P51" s="238">
        <v>70924328</v>
      </c>
      <c r="Q51" s="165">
        <v>44905</v>
      </c>
      <c r="R51" s="165">
        <v>44909</v>
      </c>
      <c r="S51" s="165" t="s">
        <v>7989</v>
      </c>
      <c r="T51" s="108" t="s">
        <v>6069</v>
      </c>
    </row>
    <row r="52" spans="1:20" s="166" customFormat="1" ht="16.5" customHeight="1">
      <c r="A52" s="238" t="str">
        <f t="shared" si="0"/>
        <v>O221107058730일반상품</v>
      </c>
      <c r="B52" s="238" t="s">
        <v>9427</v>
      </c>
      <c r="C52" s="238" t="s">
        <v>7705</v>
      </c>
      <c r="D52" s="239" t="s">
        <v>8064</v>
      </c>
      <c r="E52" s="240" t="s">
        <v>5990</v>
      </c>
      <c r="F52" s="240"/>
      <c r="G52" s="241" t="s">
        <v>6439</v>
      </c>
      <c r="H52" s="238" t="s">
        <v>7873</v>
      </c>
      <c r="I52" s="242">
        <v>19000</v>
      </c>
      <c r="J52" s="243">
        <v>3</v>
      </c>
      <c r="K52" s="244" t="s">
        <v>107</v>
      </c>
      <c r="L52" s="243">
        <v>408500</v>
      </c>
      <c r="M52" s="243">
        <v>18620</v>
      </c>
      <c r="N52" s="242">
        <v>427120</v>
      </c>
      <c r="O52" s="242">
        <v>0</v>
      </c>
      <c r="P52" s="238">
        <v>70924326</v>
      </c>
      <c r="Q52" s="165">
        <v>44905</v>
      </c>
      <c r="R52" s="165">
        <v>44909</v>
      </c>
      <c r="S52" s="165" t="s">
        <v>7989</v>
      </c>
      <c r="T52" s="108" t="s">
        <v>6069</v>
      </c>
    </row>
    <row r="53" spans="1:20" s="166" customFormat="1" ht="16.5" customHeight="1">
      <c r="A53" s="238" t="str">
        <f t="shared" si="0"/>
        <v>O221102058565일반상품</v>
      </c>
      <c r="B53" s="238" t="s">
        <v>9479</v>
      </c>
      <c r="C53" s="238" t="s">
        <v>7705</v>
      </c>
      <c r="D53" s="239" t="s">
        <v>8064</v>
      </c>
      <c r="E53" s="240" t="s">
        <v>5990</v>
      </c>
      <c r="F53" s="240"/>
      <c r="G53" s="241" t="s">
        <v>6439</v>
      </c>
      <c r="H53" s="238" t="s">
        <v>7874</v>
      </c>
      <c r="I53" s="242">
        <v>10000</v>
      </c>
      <c r="J53" s="243">
        <v>3</v>
      </c>
      <c r="K53" s="244" t="s">
        <v>2373</v>
      </c>
      <c r="L53" s="243">
        <v>215000</v>
      </c>
      <c r="M53" s="243">
        <v>9800</v>
      </c>
      <c r="N53" s="242">
        <v>224800</v>
      </c>
      <c r="O53" s="242">
        <v>0</v>
      </c>
      <c r="P53" s="238">
        <v>70924324</v>
      </c>
      <c r="Q53" s="165">
        <v>44905</v>
      </c>
      <c r="R53" s="165">
        <v>44909</v>
      </c>
      <c r="S53" s="165" t="s">
        <v>7989</v>
      </c>
      <c r="T53" s="108" t="s">
        <v>8131</v>
      </c>
    </row>
    <row r="54" spans="1:20" s="166" customFormat="1" ht="16.5" customHeight="1">
      <c r="A54" s="238" t="str">
        <f t="shared" si="0"/>
        <v>O221103058614일반상품</v>
      </c>
      <c r="B54" s="238" t="s">
        <v>9468</v>
      </c>
      <c r="C54" s="238" t="s">
        <v>7705</v>
      </c>
      <c r="D54" s="239" t="s">
        <v>8064</v>
      </c>
      <c r="E54" s="240" t="s">
        <v>5990</v>
      </c>
      <c r="F54" s="240"/>
      <c r="G54" s="241" t="s">
        <v>6439</v>
      </c>
      <c r="H54" s="238" t="s">
        <v>7869</v>
      </c>
      <c r="I54" s="242">
        <v>33000</v>
      </c>
      <c r="J54" s="243">
        <v>4</v>
      </c>
      <c r="K54" s="244" t="s">
        <v>2386</v>
      </c>
      <c r="L54" s="243">
        <v>709500</v>
      </c>
      <c r="M54" s="243">
        <v>32340</v>
      </c>
      <c r="N54" s="242">
        <v>741840</v>
      </c>
      <c r="O54" s="242">
        <v>0</v>
      </c>
      <c r="P54" s="238">
        <v>70636181</v>
      </c>
      <c r="Q54" s="165">
        <v>44909</v>
      </c>
      <c r="R54" s="165">
        <v>44913</v>
      </c>
      <c r="S54" s="165" t="s">
        <v>7989</v>
      </c>
      <c r="T54" s="108" t="s">
        <v>8131</v>
      </c>
    </row>
    <row r="55" spans="1:20" s="166" customFormat="1" ht="16.5" customHeight="1">
      <c r="A55" s="238" t="str">
        <f t="shared" si="0"/>
        <v>O221014058294일반상품</v>
      </c>
      <c r="B55" s="238" t="s">
        <v>8297</v>
      </c>
      <c r="C55" s="238" t="s">
        <v>7711</v>
      </c>
      <c r="D55" s="239" t="s">
        <v>8064</v>
      </c>
      <c r="E55" s="240" t="s">
        <v>5990</v>
      </c>
      <c r="F55" s="240"/>
      <c r="G55" s="241" t="s">
        <v>6439</v>
      </c>
      <c r="H55" s="238" t="s">
        <v>7864</v>
      </c>
      <c r="I55" s="242">
        <v>44000</v>
      </c>
      <c r="J55" s="243">
        <v>10</v>
      </c>
      <c r="K55" s="244" t="s">
        <v>2395</v>
      </c>
      <c r="L55" s="243">
        <v>946000</v>
      </c>
      <c r="M55" s="243">
        <v>43120</v>
      </c>
      <c r="N55" s="242">
        <v>989120</v>
      </c>
      <c r="O55" s="242">
        <v>0</v>
      </c>
      <c r="P55" s="238">
        <v>70924321</v>
      </c>
      <c r="Q55" s="165">
        <v>44905</v>
      </c>
      <c r="R55" s="165">
        <v>44909</v>
      </c>
      <c r="S55" s="165" t="s">
        <v>7989</v>
      </c>
      <c r="T55" s="108" t="s">
        <v>8131</v>
      </c>
    </row>
    <row r="56" spans="1:20" s="166" customFormat="1" ht="16.5" customHeight="1">
      <c r="A56" s="238" t="str">
        <f t="shared" si="0"/>
        <v>O221107058740일반상품</v>
      </c>
      <c r="B56" s="238" t="s">
        <v>9422</v>
      </c>
      <c r="C56" s="238" t="s">
        <v>7705</v>
      </c>
      <c r="D56" s="239" t="s">
        <v>8064</v>
      </c>
      <c r="E56" s="240" t="s">
        <v>5990</v>
      </c>
      <c r="F56" s="240"/>
      <c r="G56" s="241" t="s">
        <v>6439</v>
      </c>
      <c r="H56" s="238" t="s">
        <v>7816</v>
      </c>
      <c r="I56" s="242">
        <v>11000</v>
      </c>
      <c r="J56" s="243">
        <v>2</v>
      </c>
      <c r="K56" s="244" t="s">
        <v>2374</v>
      </c>
      <c r="L56" s="243">
        <v>236500</v>
      </c>
      <c r="M56" s="243">
        <v>10780</v>
      </c>
      <c r="N56" s="242">
        <v>247280</v>
      </c>
      <c r="O56" s="242">
        <v>0</v>
      </c>
      <c r="P56" s="238">
        <v>70636177</v>
      </c>
      <c r="Q56" s="165">
        <v>44909</v>
      </c>
      <c r="R56" s="165">
        <v>44913</v>
      </c>
      <c r="S56" s="165" t="s">
        <v>7989</v>
      </c>
      <c r="T56" s="108" t="s">
        <v>8132</v>
      </c>
    </row>
    <row r="57" spans="1:20" s="166" customFormat="1" ht="16.5" customHeight="1">
      <c r="A57" s="238" t="str">
        <f t="shared" si="0"/>
        <v>O221108058771일반상품</v>
      </c>
      <c r="B57" s="238" t="s">
        <v>9404</v>
      </c>
      <c r="C57" s="238" t="s">
        <v>7705</v>
      </c>
      <c r="D57" s="239" t="s">
        <v>8064</v>
      </c>
      <c r="E57" s="240" t="s">
        <v>5990</v>
      </c>
      <c r="F57" s="240"/>
      <c r="G57" s="241" t="s">
        <v>6439</v>
      </c>
      <c r="H57" s="238" t="s">
        <v>7946</v>
      </c>
      <c r="I57" s="242">
        <v>12000</v>
      </c>
      <c r="J57" s="243">
        <v>2</v>
      </c>
      <c r="K57" s="244" t="s">
        <v>102</v>
      </c>
      <c r="L57" s="243">
        <v>258000</v>
      </c>
      <c r="M57" s="243">
        <v>11760</v>
      </c>
      <c r="N57" s="242">
        <v>269760</v>
      </c>
      <c r="O57" s="242">
        <v>0</v>
      </c>
      <c r="P57" s="238">
        <v>70924335</v>
      </c>
      <c r="Q57" s="165">
        <v>44905</v>
      </c>
      <c r="R57" s="165">
        <v>44909</v>
      </c>
      <c r="S57" s="165" t="s">
        <v>7989</v>
      </c>
      <c r="T57" s="108" t="s">
        <v>8131</v>
      </c>
    </row>
    <row r="58" spans="1:20" s="166" customFormat="1" ht="16.5" customHeight="1">
      <c r="A58" s="238" t="str">
        <f t="shared" si="0"/>
        <v>O221105058678일반상품</v>
      </c>
      <c r="B58" s="238" t="s">
        <v>9448</v>
      </c>
      <c r="C58" s="238" t="s">
        <v>7705</v>
      </c>
      <c r="D58" s="239" t="s">
        <v>8064</v>
      </c>
      <c r="E58" s="240" t="s">
        <v>5990</v>
      </c>
      <c r="F58" s="240"/>
      <c r="G58" s="241" t="s">
        <v>6439</v>
      </c>
      <c r="H58" s="238" t="s">
        <v>7878</v>
      </c>
      <c r="I58" s="242">
        <v>48000</v>
      </c>
      <c r="J58" s="243">
        <v>5</v>
      </c>
      <c r="K58" s="244" t="s">
        <v>2398</v>
      </c>
      <c r="L58" s="243">
        <v>1032000</v>
      </c>
      <c r="M58" s="243">
        <v>47040</v>
      </c>
      <c r="N58" s="242">
        <v>1079040</v>
      </c>
      <c r="O58" s="242">
        <v>0</v>
      </c>
      <c r="P58" s="238">
        <v>70924337</v>
      </c>
      <c r="Q58" s="165">
        <v>44905</v>
      </c>
      <c r="R58" s="165">
        <v>44909</v>
      </c>
      <c r="S58" s="165" t="s">
        <v>7989</v>
      </c>
      <c r="T58" s="108" t="s">
        <v>8131</v>
      </c>
    </row>
    <row r="59" spans="1:20" s="166" customFormat="1" ht="16.5" customHeight="1">
      <c r="A59" s="238" t="str">
        <f t="shared" si="0"/>
        <v>O221017058360일반상품</v>
      </c>
      <c r="B59" s="238" t="s">
        <v>8237</v>
      </c>
      <c r="C59" s="238" t="s">
        <v>7711</v>
      </c>
      <c r="D59" s="239" t="s">
        <v>8064</v>
      </c>
      <c r="E59" s="240" t="s">
        <v>5990</v>
      </c>
      <c r="F59" s="240"/>
      <c r="G59" s="241" t="s">
        <v>6439</v>
      </c>
      <c r="H59" s="238" t="s">
        <v>7817</v>
      </c>
      <c r="I59" s="242">
        <v>38000</v>
      </c>
      <c r="J59" s="243">
        <v>4</v>
      </c>
      <c r="K59" s="244" t="s">
        <v>2390</v>
      </c>
      <c r="L59" s="243">
        <v>817000</v>
      </c>
      <c r="M59" s="243">
        <v>37240</v>
      </c>
      <c r="N59" s="242">
        <v>854240</v>
      </c>
      <c r="O59" s="242">
        <v>0</v>
      </c>
      <c r="P59" s="238">
        <v>70924317</v>
      </c>
      <c r="Q59" s="165">
        <v>44905</v>
      </c>
      <c r="R59" s="165">
        <v>44909</v>
      </c>
      <c r="S59" s="165" t="s">
        <v>7989</v>
      </c>
      <c r="T59" s="108" t="s">
        <v>8131</v>
      </c>
    </row>
    <row r="60" spans="1:20" s="166" customFormat="1" ht="16.5" customHeight="1">
      <c r="A60" s="238" t="str">
        <f t="shared" si="0"/>
        <v>O221102058539일반상품</v>
      </c>
      <c r="B60" s="238" t="s">
        <v>9494</v>
      </c>
      <c r="C60" s="238" t="s">
        <v>7705</v>
      </c>
      <c r="D60" s="239" t="s">
        <v>8064</v>
      </c>
      <c r="E60" s="240" t="s">
        <v>5990</v>
      </c>
      <c r="F60" s="240"/>
      <c r="G60" s="241" t="s">
        <v>6439</v>
      </c>
      <c r="H60" s="238" t="s">
        <v>7838</v>
      </c>
      <c r="I60" s="242">
        <v>8000</v>
      </c>
      <c r="J60" s="243">
        <v>2</v>
      </c>
      <c r="K60" s="244" t="s">
        <v>2371</v>
      </c>
      <c r="L60" s="243">
        <v>172000</v>
      </c>
      <c r="M60" s="243">
        <v>7840</v>
      </c>
      <c r="N60" s="242">
        <v>179840</v>
      </c>
      <c r="O60" s="242">
        <v>0</v>
      </c>
      <c r="P60" s="238">
        <v>70924339</v>
      </c>
      <c r="Q60" s="165">
        <v>44905</v>
      </c>
      <c r="R60" s="165">
        <v>44909</v>
      </c>
      <c r="S60" s="165" t="s">
        <v>7989</v>
      </c>
      <c r="T60" s="108" t="s">
        <v>8131</v>
      </c>
    </row>
    <row r="61" spans="1:20" s="166" customFormat="1" ht="16.5" customHeight="1">
      <c r="A61" s="238" t="str">
        <f t="shared" si="0"/>
        <v>O221102058538일반상품</v>
      </c>
      <c r="B61" s="238" t="s">
        <v>9495</v>
      </c>
      <c r="C61" s="238" t="s">
        <v>7705</v>
      </c>
      <c r="D61" s="239" t="s">
        <v>8064</v>
      </c>
      <c r="E61" s="240" t="s">
        <v>5990</v>
      </c>
      <c r="F61" s="240"/>
      <c r="G61" s="241" t="s">
        <v>6439</v>
      </c>
      <c r="H61" s="238" t="s">
        <v>7973</v>
      </c>
      <c r="I61" s="242">
        <v>35000</v>
      </c>
      <c r="J61" s="243">
        <v>4</v>
      </c>
      <c r="K61" s="244" t="s">
        <v>103</v>
      </c>
      <c r="L61" s="243">
        <v>752500</v>
      </c>
      <c r="M61" s="243">
        <v>34300</v>
      </c>
      <c r="N61" s="242">
        <v>786800</v>
      </c>
      <c r="O61" s="242">
        <v>0</v>
      </c>
      <c r="P61" s="238">
        <v>70924330</v>
      </c>
      <c r="Q61" s="165">
        <v>44905</v>
      </c>
      <c r="R61" s="165">
        <v>44909</v>
      </c>
      <c r="S61" s="165" t="s">
        <v>7989</v>
      </c>
      <c r="T61" s="108" t="s">
        <v>8131</v>
      </c>
    </row>
    <row r="62" spans="1:20" s="166" customFormat="1" ht="16.5" customHeight="1">
      <c r="A62" s="238" t="str">
        <f t="shared" si="0"/>
        <v>O221107058739일반상품</v>
      </c>
      <c r="B62" s="238" t="s">
        <v>9423</v>
      </c>
      <c r="C62" s="238" t="s">
        <v>7705</v>
      </c>
      <c r="D62" s="239" t="s">
        <v>8064</v>
      </c>
      <c r="E62" s="240" t="s">
        <v>5990</v>
      </c>
      <c r="F62" s="240"/>
      <c r="G62" s="241" t="s">
        <v>6439</v>
      </c>
      <c r="H62" s="238" t="s">
        <v>7882</v>
      </c>
      <c r="I62" s="242">
        <v>48000</v>
      </c>
      <c r="J62" s="243">
        <v>7</v>
      </c>
      <c r="K62" s="244" t="s">
        <v>2398</v>
      </c>
      <c r="L62" s="243">
        <v>1032000</v>
      </c>
      <c r="M62" s="243">
        <v>47040</v>
      </c>
      <c r="N62" s="242">
        <v>1079040</v>
      </c>
      <c r="O62" s="242">
        <v>0</v>
      </c>
      <c r="P62" s="238">
        <v>70636182</v>
      </c>
      <c r="Q62" s="165">
        <v>44909</v>
      </c>
      <c r="R62" s="165">
        <v>44913</v>
      </c>
      <c r="S62" s="165" t="s">
        <v>7989</v>
      </c>
      <c r="T62" s="108" t="s">
        <v>8131</v>
      </c>
    </row>
    <row r="63" spans="1:20" s="166" customFormat="1" ht="16.5" customHeight="1">
      <c r="A63" s="238" t="str">
        <f t="shared" si="0"/>
        <v>O221102058536일반상품</v>
      </c>
      <c r="B63" s="238" t="s">
        <v>9497</v>
      </c>
      <c r="C63" s="238" t="s">
        <v>7705</v>
      </c>
      <c r="D63" s="239" t="s">
        <v>8064</v>
      </c>
      <c r="E63" s="240" t="s">
        <v>5990</v>
      </c>
      <c r="F63" s="240"/>
      <c r="G63" s="241" t="s">
        <v>6439</v>
      </c>
      <c r="H63" s="238" t="s">
        <v>7872</v>
      </c>
      <c r="I63" s="242">
        <v>11000</v>
      </c>
      <c r="J63" s="243">
        <v>2</v>
      </c>
      <c r="K63" s="244" t="s">
        <v>2374</v>
      </c>
      <c r="L63" s="243">
        <v>236500</v>
      </c>
      <c r="M63" s="243">
        <v>10780</v>
      </c>
      <c r="N63" s="242">
        <v>247280</v>
      </c>
      <c r="O63" s="242">
        <v>0</v>
      </c>
      <c r="P63" s="238">
        <v>70636185</v>
      </c>
      <c r="Q63" s="165">
        <v>44909</v>
      </c>
      <c r="R63" s="165">
        <v>44913</v>
      </c>
      <c r="S63" s="165" t="s">
        <v>7989</v>
      </c>
      <c r="T63" s="108" t="s">
        <v>8131</v>
      </c>
    </row>
    <row r="64" spans="1:20" s="166" customFormat="1" ht="16.5" customHeight="1">
      <c r="A64" s="238" t="str">
        <f t="shared" si="0"/>
        <v>O221104058646일반상품</v>
      </c>
      <c r="B64" s="238" t="s">
        <v>9461</v>
      </c>
      <c r="C64" s="238" t="s">
        <v>7705</v>
      </c>
      <c r="D64" s="239" t="s">
        <v>8064</v>
      </c>
      <c r="E64" s="240" t="s">
        <v>5990</v>
      </c>
      <c r="F64" s="240"/>
      <c r="G64" s="241" t="s">
        <v>6439</v>
      </c>
      <c r="H64" s="238" t="s">
        <v>7951</v>
      </c>
      <c r="I64" s="242">
        <v>2000</v>
      </c>
      <c r="J64" s="243">
        <v>1</v>
      </c>
      <c r="K64" s="244" t="s">
        <v>2370</v>
      </c>
      <c r="L64" s="243">
        <v>43000</v>
      </c>
      <c r="M64" s="243">
        <v>1960</v>
      </c>
      <c r="N64" s="242">
        <v>44960</v>
      </c>
      <c r="O64" s="242">
        <v>0</v>
      </c>
      <c r="P64" s="238">
        <v>70636176</v>
      </c>
      <c r="Q64" s="165">
        <v>44909</v>
      </c>
      <c r="R64" s="165">
        <v>44913</v>
      </c>
      <c r="S64" s="165" t="s">
        <v>7989</v>
      </c>
      <c r="T64" s="108" t="s">
        <v>8131</v>
      </c>
    </row>
    <row r="65" spans="1:20" s="166" customFormat="1" ht="16.5" customHeight="1">
      <c r="A65" s="238" t="str">
        <f t="shared" si="0"/>
        <v>O221107058727일반상품</v>
      </c>
      <c r="B65" s="238" t="s">
        <v>9430</v>
      </c>
      <c r="C65" s="238" t="s">
        <v>7705</v>
      </c>
      <c r="D65" s="239" t="s">
        <v>8064</v>
      </c>
      <c r="E65" s="240" t="s">
        <v>5990</v>
      </c>
      <c r="F65" s="240"/>
      <c r="G65" s="241" t="s">
        <v>6439</v>
      </c>
      <c r="H65" s="238" t="s">
        <v>7809</v>
      </c>
      <c r="I65" s="242">
        <v>27000</v>
      </c>
      <c r="J65" s="243">
        <v>3</v>
      </c>
      <c r="K65" s="244" t="s">
        <v>2383</v>
      </c>
      <c r="L65" s="243">
        <v>580500</v>
      </c>
      <c r="M65" s="243">
        <v>26460</v>
      </c>
      <c r="N65" s="242">
        <v>606960</v>
      </c>
      <c r="O65" s="242">
        <v>0</v>
      </c>
      <c r="P65" s="238">
        <v>70636166</v>
      </c>
      <c r="Q65" s="165">
        <v>44909</v>
      </c>
      <c r="R65" s="165">
        <v>44913</v>
      </c>
      <c r="S65" s="165" t="s">
        <v>7989</v>
      </c>
      <c r="T65" s="108" t="s">
        <v>8131</v>
      </c>
    </row>
    <row r="66" spans="1:20" s="166" customFormat="1" ht="16.5" customHeight="1">
      <c r="A66" s="238" t="str">
        <f t="shared" si="0"/>
        <v>O221020058421일반상품</v>
      </c>
      <c r="B66" s="238" t="s">
        <v>8181</v>
      </c>
      <c r="C66" s="238" t="s">
        <v>7711</v>
      </c>
      <c r="D66" s="239" t="s">
        <v>8064</v>
      </c>
      <c r="E66" s="240" t="s">
        <v>5990</v>
      </c>
      <c r="F66" s="240"/>
      <c r="G66" s="241" t="s">
        <v>6439</v>
      </c>
      <c r="H66" s="238" t="s">
        <v>7851</v>
      </c>
      <c r="I66" s="242">
        <v>47000</v>
      </c>
      <c r="J66" s="243">
        <v>6</v>
      </c>
      <c r="K66" s="244" t="s">
        <v>2397</v>
      </c>
      <c r="L66" s="243">
        <v>1010500</v>
      </c>
      <c r="M66" s="243">
        <v>46060</v>
      </c>
      <c r="N66" s="242">
        <v>1056560</v>
      </c>
      <c r="O66" s="242">
        <v>0</v>
      </c>
      <c r="P66" s="238">
        <v>70924311</v>
      </c>
      <c r="Q66" s="165">
        <v>44905</v>
      </c>
      <c r="R66" s="165">
        <v>44909</v>
      </c>
      <c r="S66" s="165" t="s">
        <v>7989</v>
      </c>
      <c r="T66" s="108" t="s">
        <v>8131</v>
      </c>
    </row>
    <row r="67" spans="1:20" s="166" customFormat="1" ht="16.5" customHeight="1">
      <c r="A67" s="238" t="str">
        <f t="shared" si="0"/>
        <v>O221107058751일반상품</v>
      </c>
      <c r="B67" s="238" t="s">
        <v>9416</v>
      </c>
      <c r="C67" s="238" t="s">
        <v>7705</v>
      </c>
      <c r="D67" s="239" t="s">
        <v>8064</v>
      </c>
      <c r="E67" s="240" t="s">
        <v>5990</v>
      </c>
      <c r="F67" s="240"/>
      <c r="G67" s="241" t="s">
        <v>6439</v>
      </c>
      <c r="H67" s="238" t="s">
        <v>7780</v>
      </c>
      <c r="I67" s="242">
        <v>48000</v>
      </c>
      <c r="J67" s="243">
        <v>5</v>
      </c>
      <c r="K67" s="244" t="s">
        <v>2398</v>
      </c>
      <c r="L67" s="243">
        <v>1032000</v>
      </c>
      <c r="M67" s="243">
        <v>47040</v>
      </c>
      <c r="N67" s="242">
        <v>1079040</v>
      </c>
      <c r="O67" s="242">
        <v>0</v>
      </c>
      <c r="P67" s="238">
        <v>70924341</v>
      </c>
      <c r="Q67" s="165">
        <v>44905</v>
      </c>
      <c r="R67" s="165">
        <v>44909</v>
      </c>
      <c r="S67" s="165" t="s">
        <v>7989</v>
      </c>
      <c r="T67" s="108" t="s">
        <v>8131</v>
      </c>
    </row>
    <row r="68" spans="1:20" s="166" customFormat="1" ht="16.5" customHeight="1">
      <c r="A68" s="238" t="str">
        <f t="shared" si="0"/>
        <v>O221107058743일반상품</v>
      </c>
      <c r="B68" s="238" t="s">
        <v>9420</v>
      </c>
      <c r="C68" s="238" t="s">
        <v>7705</v>
      </c>
      <c r="D68" s="239" t="s">
        <v>8064</v>
      </c>
      <c r="E68" s="240" t="s">
        <v>5990</v>
      </c>
      <c r="F68" s="240"/>
      <c r="G68" s="241" t="s">
        <v>6439</v>
      </c>
      <c r="H68" s="238" t="s">
        <v>8000</v>
      </c>
      <c r="I68" s="242">
        <v>49000</v>
      </c>
      <c r="J68" s="243">
        <v>5</v>
      </c>
      <c r="K68" s="243" t="s">
        <v>2399</v>
      </c>
      <c r="L68" s="243">
        <v>1053500</v>
      </c>
      <c r="M68" s="243">
        <v>48020</v>
      </c>
      <c r="N68" s="242">
        <v>1101520</v>
      </c>
      <c r="O68" s="242">
        <v>0</v>
      </c>
      <c r="P68" s="238">
        <v>70636187</v>
      </c>
      <c r="Q68" s="165">
        <v>44909</v>
      </c>
      <c r="R68" s="165">
        <v>44913</v>
      </c>
      <c r="S68" s="165" t="s">
        <v>7989</v>
      </c>
      <c r="T68" s="108" t="s">
        <v>8131</v>
      </c>
    </row>
    <row r="69" spans="1:20" s="166" customFormat="1" ht="16.5" customHeight="1">
      <c r="A69" s="238" t="str">
        <f t="shared" si="0"/>
        <v>O221102058567일반상품</v>
      </c>
      <c r="B69" s="238" t="s">
        <v>9477</v>
      </c>
      <c r="C69" s="238" t="s">
        <v>7705</v>
      </c>
      <c r="D69" s="239" t="s">
        <v>8064</v>
      </c>
      <c r="E69" s="240" t="s">
        <v>5990</v>
      </c>
      <c r="F69" s="240"/>
      <c r="G69" s="241" t="s">
        <v>6439</v>
      </c>
      <c r="H69" s="238" t="s">
        <v>8001</v>
      </c>
      <c r="I69" s="242">
        <v>29000</v>
      </c>
      <c r="J69" s="243">
        <v>4</v>
      </c>
      <c r="K69" s="244" t="s">
        <v>2384</v>
      </c>
      <c r="L69" s="243">
        <v>623500</v>
      </c>
      <c r="M69" s="243">
        <v>28420</v>
      </c>
      <c r="N69" s="242">
        <v>651920</v>
      </c>
      <c r="O69" s="242">
        <v>0</v>
      </c>
      <c r="P69" s="238">
        <v>70636133</v>
      </c>
      <c r="Q69" s="165">
        <v>44908</v>
      </c>
      <c r="R69" s="165">
        <v>44912</v>
      </c>
      <c r="S69" s="165" t="s">
        <v>7989</v>
      </c>
      <c r="T69" s="108" t="s">
        <v>8131</v>
      </c>
    </row>
    <row r="70" spans="1:20" s="166" customFormat="1" ht="16.5" customHeight="1">
      <c r="A70" s="238" t="str">
        <f t="shared" si="0"/>
        <v>O221102058542일반상품</v>
      </c>
      <c r="B70" s="238" t="s">
        <v>9493</v>
      </c>
      <c r="C70" s="238" t="s">
        <v>7705</v>
      </c>
      <c r="D70" s="239" t="s">
        <v>8064</v>
      </c>
      <c r="E70" s="240" t="s">
        <v>5990</v>
      </c>
      <c r="F70" s="240"/>
      <c r="G70" s="241" t="s">
        <v>6439</v>
      </c>
      <c r="H70" s="238" t="s">
        <v>7944</v>
      </c>
      <c r="I70" s="242">
        <v>24000</v>
      </c>
      <c r="J70" s="243">
        <v>4</v>
      </c>
      <c r="K70" s="244" t="s">
        <v>2380</v>
      </c>
      <c r="L70" s="243">
        <v>516000</v>
      </c>
      <c r="M70" s="243">
        <v>23520</v>
      </c>
      <c r="N70" s="242">
        <v>539520</v>
      </c>
      <c r="O70" s="242">
        <v>0</v>
      </c>
      <c r="P70" s="238">
        <v>70636171</v>
      </c>
      <c r="Q70" s="165">
        <v>44909</v>
      </c>
      <c r="R70" s="165">
        <v>44913</v>
      </c>
      <c r="S70" s="165" t="s">
        <v>7989</v>
      </c>
      <c r="T70" s="108" t="s">
        <v>8131</v>
      </c>
    </row>
    <row r="71" spans="1:20" s="166" customFormat="1" ht="16.5" customHeight="1">
      <c r="A71" s="238" t="str">
        <f t="shared" si="0"/>
        <v>O221102058551일반상품</v>
      </c>
      <c r="B71" s="238" t="s">
        <v>9488</v>
      </c>
      <c r="C71" s="238" t="s">
        <v>7705</v>
      </c>
      <c r="D71" s="239" t="s">
        <v>8064</v>
      </c>
      <c r="E71" s="240" t="s">
        <v>5990</v>
      </c>
      <c r="F71" s="240"/>
      <c r="G71" s="241" t="s">
        <v>6439</v>
      </c>
      <c r="H71" s="238" t="s">
        <v>7171</v>
      </c>
      <c r="I71" s="242">
        <v>20000</v>
      </c>
      <c r="J71" s="243">
        <v>4</v>
      </c>
      <c r="K71" s="244" t="s">
        <v>115</v>
      </c>
      <c r="L71" s="243">
        <v>430000</v>
      </c>
      <c r="M71" s="243">
        <v>19600</v>
      </c>
      <c r="N71" s="242">
        <v>449600</v>
      </c>
      <c r="O71" s="242">
        <v>0</v>
      </c>
      <c r="P71" s="238">
        <v>70636169</v>
      </c>
      <c r="Q71" s="165">
        <v>44909</v>
      </c>
      <c r="R71" s="165">
        <v>44913</v>
      </c>
      <c r="S71" s="165" t="s">
        <v>7989</v>
      </c>
      <c r="T71" s="108" t="s">
        <v>8131</v>
      </c>
    </row>
    <row r="72" spans="1:20" s="166" customFormat="1" ht="16.5" customHeight="1">
      <c r="A72" s="238" t="str">
        <f t="shared" ref="A72:A135" si="1">B72&amp;E72</f>
        <v>O221102058544일반상품</v>
      </c>
      <c r="B72" s="238" t="s">
        <v>9492</v>
      </c>
      <c r="C72" s="238" t="s">
        <v>7705</v>
      </c>
      <c r="D72" s="239" t="s">
        <v>8064</v>
      </c>
      <c r="E72" s="240" t="s">
        <v>5990</v>
      </c>
      <c r="F72" s="240"/>
      <c r="G72" s="241" t="s">
        <v>6439</v>
      </c>
      <c r="H72" s="238" t="s">
        <v>7787</v>
      </c>
      <c r="I72" s="242">
        <v>38000</v>
      </c>
      <c r="J72" s="243">
        <v>5</v>
      </c>
      <c r="K72" s="244" t="s">
        <v>2390</v>
      </c>
      <c r="L72" s="243">
        <v>817000</v>
      </c>
      <c r="M72" s="243">
        <v>37240</v>
      </c>
      <c r="N72" s="242">
        <v>854240</v>
      </c>
      <c r="O72" s="242">
        <v>0</v>
      </c>
      <c r="P72" s="238">
        <v>70924332</v>
      </c>
      <c r="Q72" s="165">
        <v>44905</v>
      </c>
      <c r="R72" s="165">
        <v>44909</v>
      </c>
      <c r="S72" s="165" t="s">
        <v>7989</v>
      </c>
      <c r="T72" s="108" t="s">
        <v>8131</v>
      </c>
    </row>
    <row r="73" spans="1:20" s="166" customFormat="1" ht="16.5" customHeight="1">
      <c r="A73" s="238" t="str">
        <f t="shared" si="1"/>
        <v>O221021058446일반상품</v>
      </c>
      <c r="B73" s="238" t="s">
        <v>8156</v>
      </c>
      <c r="C73" s="238" t="s">
        <v>7711</v>
      </c>
      <c r="D73" s="239" t="s">
        <v>8064</v>
      </c>
      <c r="E73" s="240" t="s">
        <v>5990</v>
      </c>
      <c r="F73" s="240"/>
      <c r="G73" s="241" t="s">
        <v>6439</v>
      </c>
      <c r="H73" s="238" t="s">
        <v>7840</v>
      </c>
      <c r="I73" s="242">
        <v>49000</v>
      </c>
      <c r="J73" s="243">
        <v>7</v>
      </c>
      <c r="K73" s="244" t="s">
        <v>2399</v>
      </c>
      <c r="L73" s="243">
        <v>1053500</v>
      </c>
      <c r="M73" s="243">
        <v>48020</v>
      </c>
      <c r="N73" s="242">
        <v>1101520</v>
      </c>
      <c r="O73" s="242">
        <v>0</v>
      </c>
      <c r="P73" s="238">
        <v>70924319</v>
      </c>
      <c r="Q73" s="165">
        <v>44905</v>
      </c>
      <c r="R73" s="165">
        <v>44909</v>
      </c>
      <c r="S73" s="165" t="s">
        <v>7989</v>
      </c>
      <c r="T73" s="108" t="s">
        <v>8131</v>
      </c>
    </row>
    <row r="74" spans="1:20" s="166" customFormat="1" ht="16.5" customHeight="1">
      <c r="A74" s="238" t="str">
        <f t="shared" si="1"/>
        <v>O221102058563일반상품</v>
      </c>
      <c r="B74" s="238" t="s">
        <v>9481</v>
      </c>
      <c r="C74" s="238" t="s">
        <v>7705</v>
      </c>
      <c r="D74" s="239" t="s">
        <v>8064</v>
      </c>
      <c r="E74" s="240" t="s">
        <v>5990</v>
      </c>
      <c r="F74" s="240"/>
      <c r="G74" s="241" t="s">
        <v>6439</v>
      </c>
      <c r="H74" s="238" t="s">
        <v>7827</v>
      </c>
      <c r="I74" s="242">
        <v>48000</v>
      </c>
      <c r="J74" s="243">
        <v>9</v>
      </c>
      <c r="K74" s="244" t="s">
        <v>2398</v>
      </c>
      <c r="L74" s="243">
        <v>1032000</v>
      </c>
      <c r="M74" s="243">
        <v>47040</v>
      </c>
      <c r="N74" s="242">
        <v>1079040</v>
      </c>
      <c r="O74" s="242">
        <v>0</v>
      </c>
      <c r="P74" s="238">
        <v>70636127</v>
      </c>
      <c r="Q74" s="165">
        <v>44908</v>
      </c>
      <c r="R74" s="165">
        <v>44912</v>
      </c>
      <c r="S74" s="165" t="s">
        <v>7989</v>
      </c>
      <c r="T74" s="108" t="s">
        <v>8132</v>
      </c>
    </row>
    <row r="75" spans="1:20" s="166" customFormat="1" ht="16.5" customHeight="1">
      <c r="A75" s="238" t="str">
        <f t="shared" si="1"/>
        <v>O221102058535일반상품</v>
      </c>
      <c r="B75" s="238" t="s">
        <v>9498</v>
      </c>
      <c r="C75" s="238" t="s">
        <v>7705</v>
      </c>
      <c r="D75" s="239" t="s">
        <v>8064</v>
      </c>
      <c r="E75" s="240" t="s">
        <v>5990</v>
      </c>
      <c r="F75" s="240"/>
      <c r="G75" s="241" t="s">
        <v>6439</v>
      </c>
      <c r="H75" s="238" t="s">
        <v>7808</v>
      </c>
      <c r="I75" s="242">
        <v>7000</v>
      </c>
      <c r="J75" s="243">
        <v>2</v>
      </c>
      <c r="K75" s="244" t="s">
        <v>109</v>
      </c>
      <c r="L75" s="243">
        <v>150500</v>
      </c>
      <c r="M75" s="243">
        <v>6860</v>
      </c>
      <c r="N75" s="242">
        <v>157360</v>
      </c>
      <c r="O75" s="242">
        <v>0</v>
      </c>
      <c r="P75" s="238">
        <v>70636131</v>
      </c>
      <c r="Q75" s="165">
        <v>44908</v>
      </c>
      <c r="R75" s="165">
        <v>44912</v>
      </c>
      <c r="S75" s="165" t="s">
        <v>7989</v>
      </c>
      <c r="T75" s="108" t="s">
        <v>8131</v>
      </c>
    </row>
    <row r="76" spans="1:20" s="166" customFormat="1" ht="16.5" customHeight="1">
      <c r="A76" s="238" t="str">
        <f t="shared" si="1"/>
        <v>O221021058430일반상품</v>
      </c>
      <c r="B76" s="238" t="s">
        <v>8172</v>
      </c>
      <c r="C76" s="238" t="s">
        <v>7711</v>
      </c>
      <c r="D76" s="239" t="s">
        <v>8064</v>
      </c>
      <c r="E76" s="240" t="s">
        <v>5990</v>
      </c>
      <c r="F76" s="240"/>
      <c r="G76" s="241" t="s">
        <v>6439</v>
      </c>
      <c r="H76" s="238" t="s">
        <v>7742</v>
      </c>
      <c r="I76" s="242">
        <v>47000</v>
      </c>
      <c r="J76" s="243">
        <v>6</v>
      </c>
      <c r="K76" s="244" t="s">
        <v>2397</v>
      </c>
      <c r="L76" s="243">
        <v>1010500</v>
      </c>
      <c r="M76" s="243">
        <v>46060</v>
      </c>
      <c r="N76" s="242">
        <v>1056560</v>
      </c>
      <c r="O76" s="242">
        <v>0</v>
      </c>
      <c r="P76" s="238">
        <v>70924313</v>
      </c>
      <c r="Q76" s="165">
        <v>44905</v>
      </c>
      <c r="R76" s="165">
        <v>44909</v>
      </c>
      <c r="S76" s="165" t="s">
        <v>7989</v>
      </c>
      <c r="T76" s="108" t="s">
        <v>8131</v>
      </c>
    </row>
    <row r="77" spans="1:20" s="166" customFormat="1" ht="16.5" customHeight="1">
      <c r="A77" s="238" t="str">
        <f t="shared" si="1"/>
        <v>O221108058762일반상품</v>
      </c>
      <c r="B77" s="238" t="s">
        <v>9409</v>
      </c>
      <c r="C77" s="238" t="s">
        <v>7705</v>
      </c>
      <c r="D77" s="239" t="s">
        <v>8064</v>
      </c>
      <c r="E77" s="240" t="s">
        <v>5990</v>
      </c>
      <c r="F77" s="240"/>
      <c r="G77" s="241" t="s">
        <v>6439</v>
      </c>
      <c r="H77" s="238" t="s">
        <v>8002</v>
      </c>
      <c r="I77" s="242">
        <v>6000</v>
      </c>
      <c r="J77" s="243">
        <v>1</v>
      </c>
      <c r="K77" s="244" t="s">
        <v>104</v>
      </c>
      <c r="L77" s="243">
        <v>129000</v>
      </c>
      <c r="M77" s="243">
        <v>5880</v>
      </c>
      <c r="N77" s="242">
        <v>134880</v>
      </c>
      <c r="O77" s="242">
        <v>0</v>
      </c>
      <c r="P77" s="238">
        <v>70636173</v>
      </c>
      <c r="Q77" s="165">
        <v>44909</v>
      </c>
      <c r="R77" s="165">
        <v>44913</v>
      </c>
      <c r="S77" s="165" t="s">
        <v>7989</v>
      </c>
      <c r="T77" s="108" t="s">
        <v>8131</v>
      </c>
    </row>
    <row r="78" spans="1:20" s="166" customFormat="1" ht="16.5" customHeight="1">
      <c r="A78" s="238" t="str">
        <f t="shared" si="1"/>
        <v>O221105058691일반상품</v>
      </c>
      <c r="B78" s="238" t="s">
        <v>9443</v>
      </c>
      <c r="C78" s="238" t="s">
        <v>7705</v>
      </c>
      <c r="D78" s="239" t="s">
        <v>8064</v>
      </c>
      <c r="E78" s="240" t="s">
        <v>5990</v>
      </c>
      <c r="F78" s="240"/>
      <c r="G78" s="241" t="s">
        <v>6439</v>
      </c>
      <c r="H78" s="238" t="s">
        <v>8003</v>
      </c>
      <c r="I78" s="242">
        <v>35000</v>
      </c>
      <c r="J78" s="243">
        <v>5</v>
      </c>
      <c r="K78" s="244" t="s">
        <v>103</v>
      </c>
      <c r="L78" s="243">
        <v>752500</v>
      </c>
      <c r="M78" s="243">
        <v>34300</v>
      </c>
      <c r="N78" s="242">
        <v>786800</v>
      </c>
      <c r="O78" s="242">
        <v>0</v>
      </c>
      <c r="P78" s="238">
        <v>70636174</v>
      </c>
      <c r="Q78" s="165">
        <v>44909</v>
      </c>
      <c r="R78" s="165">
        <v>44913</v>
      </c>
      <c r="S78" s="165" t="s">
        <v>7989</v>
      </c>
      <c r="T78" s="108" t="s">
        <v>8131</v>
      </c>
    </row>
    <row r="79" spans="1:20" s="166" customFormat="1" ht="16.5" customHeight="1">
      <c r="A79" s="238" t="str">
        <f t="shared" si="1"/>
        <v>O221106058711일반상품</v>
      </c>
      <c r="B79" s="238" t="s">
        <v>9437</v>
      </c>
      <c r="C79" s="238" t="s">
        <v>7705</v>
      </c>
      <c r="D79" s="239" t="s">
        <v>8064</v>
      </c>
      <c r="E79" s="240" t="s">
        <v>5990</v>
      </c>
      <c r="F79" s="240"/>
      <c r="G79" s="241" t="s">
        <v>6439</v>
      </c>
      <c r="H79" s="238" t="s">
        <v>7879</v>
      </c>
      <c r="I79" s="242">
        <v>32000</v>
      </c>
      <c r="J79" s="243">
        <v>4</v>
      </c>
      <c r="K79" s="244" t="s">
        <v>99</v>
      </c>
      <c r="L79" s="243">
        <v>688000</v>
      </c>
      <c r="M79" s="243">
        <v>31360</v>
      </c>
      <c r="N79" s="242">
        <v>719360</v>
      </c>
      <c r="O79" s="242">
        <v>0</v>
      </c>
      <c r="P79" s="238">
        <v>70636116</v>
      </c>
      <c r="Q79" s="165">
        <v>44908</v>
      </c>
      <c r="R79" s="165">
        <v>44912</v>
      </c>
      <c r="S79" s="165" t="s">
        <v>7989</v>
      </c>
      <c r="T79" s="108" t="s">
        <v>8131</v>
      </c>
    </row>
    <row r="80" spans="1:20" s="166" customFormat="1" ht="16.5" customHeight="1">
      <c r="A80" s="238" t="str">
        <f t="shared" si="1"/>
        <v>O221103058626일반상품</v>
      </c>
      <c r="B80" s="238" t="s">
        <v>9464</v>
      </c>
      <c r="C80" s="238" t="s">
        <v>7705</v>
      </c>
      <c r="D80" s="239" t="s">
        <v>8064</v>
      </c>
      <c r="E80" s="240" t="s">
        <v>5990</v>
      </c>
      <c r="F80" s="240"/>
      <c r="G80" s="241" t="s">
        <v>6439</v>
      </c>
      <c r="H80" s="238" t="s">
        <v>7950</v>
      </c>
      <c r="I80" s="242">
        <v>49000</v>
      </c>
      <c r="J80" s="243">
        <v>6</v>
      </c>
      <c r="K80" s="244" t="s">
        <v>2399</v>
      </c>
      <c r="L80" s="243">
        <v>1053500</v>
      </c>
      <c r="M80" s="243">
        <v>48020</v>
      </c>
      <c r="N80" s="242">
        <v>1101520</v>
      </c>
      <c r="O80" s="242">
        <v>0</v>
      </c>
      <c r="P80" s="238">
        <v>70636122</v>
      </c>
      <c r="Q80" s="165">
        <v>44908</v>
      </c>
      <c r="R80" s="165">
        <v>44912</v>
      </c>
      <c r="S80" s="165" t="s">
        <v>7989</v>
      </c>
      <c r="T80" s="108" t="s">
        <v>8131</v>
      </c>
    </row>
    <row r="81" spans="1:20" s="166" customFormat="1" ht="16.5" customHeight="1">
      <c r="A81" s="238" t="str">
        <f t="shared" si="1"/>
        <v>O221104058657일반상품</v>
      </c>
      <c r="B81" s="238" t="s">
        <v>9456</v>
      </c>
      <c r="C81" s="238" t="s">
        <v>7705</v>
      </c>
      <c r="D81" s="239" t="s">
        <v>8064</v>
      </c>
      <c r="E81" s="240" t="s">
        <v>5990</v>
      </c>
      <c r="F81" s="240"/>
      <c r="G81" s="241" t="s">
        <v>6439</v>
      </c>
      <c r="H81" s="238" t="s">
        <v>7846</v>
      </c>
      <c r="I81" s="242">
        <v>8000</v>
      </c>
      <c r="J81" s="243">
        <v>1</v>
      </c>
      <c r="K81" s="244" t="s">
        <v>2371</v>
      </c>
      <c r="L81" s="243">
        <v>172000</v>
      </c>
      <c r="M81" s="243">
        <v>7840</v>
      </c>
      <c r="N81" s="242">
        <v>179840</v>
      </c>
      <c r="O81" s="242">
        <v>0</v>
      </c>
      <c r="P81" s="238">
        <v>70636168</v>
      </c>
      <c r="Q81" s="165">
        <v>44909</v>
      </c>
      <c r="R81" s="165">
        <v>44913</v>
      </c>
      <c r="S81" s="165" t="s">
        <v>7989</v>
      </c>
      <c r="T81" s="108" t="s">
        <v>8131</v>
      </c>
    </row>
    <row r="82" spans="1:20" s="166" customFormat="1" ht="16.5" customHeight="1">
      <c r="A82" s="238" t="str">
        <f t="shared" si="1"/>
        <v>O221102058592일반상품</v>
      </c>
      <c r="B82" s="238" t="s">
        <v>9471</v>
      </c>
      <c r="C82" s="238" t="s">
        <v>7705</v>
      </c>
      <c r="D82" s="239" t="s">
        <v>8064</v>
      </c>
      <c r="E82" s="240" t="s">
        <v>5990</v>
      </c>
      <c r="F82" s="240"/>
      <c r="G82" s="241" t="s">
        <v>6439</v>
      </c>
      <c r="H82" s="238" t="s">
        <v>7825</v>
      </c>
      <c r="I82" s="242">
        <v>16000</v>
      </c>
      <c r="J82" s="243">
        <v>3</v>
      </c>
      <c r="K82" s="244" t="s">
        <v>2377</v>
      </c>
      <c r="L82" s="243">
        <v>344000</v>
      </c>
      <c r="M82" s="243">
        <v>15680</v>
      </c>
      <c r="N82" s="242">
        <v>359680</v>
      </c>
      <c r="O82" s="242">
        <v>0</v>
      </c>
      <c r="P82" s="238">
        <v>70636125</v>
      </c>
      <c r="Q82" s="165">
        <v>44908</v>
      </c>
      <c r="R82" s="165">
        <v>44912</v>
      </c>
      <c r="S82" s="165" t="s">
        <v>7989</v>
      </c>
      <c r="T82" s="108" t="s">
        <v>8132</v>
      </c>
    </row>
    <row r="83" spans="1:20" s="166" customFormat="1" ht="16.5" customHeight="1">
      <c r="A83" s="238" t="str">
        <f t="shared" si="1"/>
        <v>O221105058696일반상품</v>
      </c>
      <c r="B83" s="238" t="s">
        <v>9441</v>
      </c>
      <c r="C83" s="238" t="s">
        <v>7705</v>
      </c>
      <c r="D83" s="239" t="s">
        <v>8064</v>
      </c>
      <c r="E83" s="240" t="s">
        <v>5990</v>
      </c>
      <c r="F83" s="240"/>
      <c r="G83" s="241" t="s">
        <v>6439</v>
      </c>
      <c r="H83" s="238" t="s">
        <v>9528</v>
      </c>
      <c r="I83" s="242">
        <v>27000</v>
      </c>
      <c r="J83" s="243">
        <v>4</v>
      </c>
      <c r="K83" s="244" t="s">
        <v>2383</v>
      </c>
      <c r="L83" s="243">
        <v>580500</v>
      </c>
      <c r="M83" s="243">
        <v>26460</v>
      </c>
      <c r="N83" s="242">
        <v>606960</v>
      </c>
      <c r="O83" s="242">
        <v>0</v>
      </c>
      <c r="P83" s="238">
        <v>70636164</v>
      </c>
      <c r="Q83" s="165">
        <v>44909</v>
      </c>
      <c r="R83" s="165">
        <v>44913</v>
      </c>
      <c r="S83" s="165" t="s">
        <v>7989</v>
      </c>
      <c r="T83" s="108" t="s">
        <v>8131</v>
      </c>
    </row>
    <row r="84" spans="1:20" s="166" customFormat="1" ht="16.5" customHeight="1">
      <c r="A84" s="238" t="str">
        <f t="shared" si="1"/>
        <v>O221103058611일반상품</v>
      </c>
      <c r="B84" s="238" t="s">
        <v>9470</v>
      </c>
      <c r="C84" s="238" t="s">
        <v>7705</v>
      </c>
      <c r="D84" s="239" t="s">
        <v>8064</v>
      </c>
      <c r="E84" s="240" t="s">
        <v>5990</v>
      </c>
      <c r="F84" s="240"/>
      <c r="G84" s="241" t="s">
        <v>6439</v>
      </c>
      <c r="H84" s="238" t="s">
        <v>6451</v>
      </c>
      <c r="I84" s="242">
        <v>32000</v>
      </c>
      <c r="J84" s="243">
        <v>4</v>
      </c>
      <c r="K84" s="244" t="s">
        <v>99</v>
      </c>
      <c r="L84" s="243">
        <v>688000</v>
      </c>
      <c r="M84" s="243">
        <v>31360</v>
      </c>
      <c r="N84" s="242">
        <v>719360</v>
      </c>
      <c r="O84" s="242">
        <v>0</v>
      </c>
      <c r="P84" s="238">
        <v>70636126</v>
      </c>
      <c r="Q84" s="165">
        <v>44908</v>
      </c>
      <c r="R84" s="165">
        <v>44912</v>
      </c>
      <c r="S84" s="165" t="s">
        <v>7989</v>
      </c>
      <c r="T84" s="108" t="s">
        <v>8131</v>
      </c>
    </row>
    <row r="85" spans="1:20" s="166" customFormat="1" ht="16.5" customHeight="1">
      <c r="A85" s="238" t="str">
        <f t="shared" si="1"/>
        <v>O221102058537일반상품</v>
      </c>
      <c r="B85" s="238" t="s">
        <v>9496</v>
      </c>
      <c r="C85" s="238" t="s">
        <v>7705</v>
      </c>
      <c r="D85" s="239" t="s">
        <v>8064</v>
      </c>
      <c r="E85" s="240" t="s">
        <v>5990</v>
      </c>
      <c r="F85" s="240"/>
      <c r="G85" s="241" t="s">
        <v>6439</v>
      </c>
      <c r="H85" s="238" t="s">
        <v>9534</v>
      </c>
      <c r="I85" s="242">
        <v>16000</v>
      </c>
      <c r="J85" s="243">
        <v>3</v>
      </c>
      <c r="K85" s="244" t="s">
        <v>2377</v>
      </c>
      <c r="L85" s="243">
        <v>344000</v>
      </c>
      <c r="M85" s="243">
        <v>15680</v>
      </c>
      <c r="N85" s="242">
        <v>359680</v>
      </c>
      <c r="O85" s="242">
        <v>0</v>
      </c>
      <c r="P85" s="238">
        <v>70636121</v>
      </c>
      <c r="Q85" s="165">
        <v>44908</v>
      </c>
      <c r="R85" s="165">
        <v>44912</v>
      </c>
      <c r="S85" s="165" t="s">
        <v>7989</v>
      </c>
      <c r="T85" s="108" t="s">
        <v>8131</v>
      </c>
    </row>
    <row r="86" spans="1:20" s="166" customFormat="1" ht="16.5" customHeight="1">
      <c r="A86" s="238" t="str">
        <f t="shared" si="1"/>
        <v>O221117058792일반상품</v>
      </c>
      <c r="B86" s="238" t="s">
        <v>9517</v>
      </c>
      <c r="C86" s="238" t="s">
        <v>7705</v>
      </c>
      <c r="D86" s="239" t="s">
        <v>8064</v>
      </c>
      <c r="E86" s="240" t="s">
        <v>5990</v>
      </c>
      <c r="F86" s="240"/>
      <c r="G86" s="241" t="s">
        <v>6439</v>
      </c>
      <c r="H86" s="238" t="s">
        <v>9546</v>
      </c>
      <c r="I86" s="242">
        <v>24000</v>
      </c>
      <c r="J86" s="243">
        <v>3</v>
      </c>
      <c r="K86" s="244" t="s">
        <v>2380</v>
      </c>
      <c r="L86" s="243">
        <v>516000</v>
      </c>
      <c r="M86" s="243">
        <v>23520</v>
      </c>
      <c r="N86" s="242">
        <v>539520</v>
      </c>
      <c r="O86" s="242">
        <v>0</v>
      </c>
      <c r="P86" s="238">
        <v>70636167</v>
      </c>
      <c r="Q86" s="165">
        <v>44909</v>
      </c>
      <c r="R86" s="165">
        <v>44913</v>
      </c>
      <c r="S86" s="165" t="s">
        <v>7989</v>
      </c>
      <c r="T86" s="108" t="s">
        <v>8131</v>
      </c>
    </row>
    <row r="87" spans="1:20" s="166" customFormat="1" ht="16.5" customHeight="1">
      <c r="A87" s="238" t="str">
        <f t="shared" si="1"/>
        <v>O221103058617일반상품</v>
      </c>
      <c r="B87" s="238" t="s">
        <v>9467</v>
      </c>
      <c r="C87" s="238" t="s">
        <v>7705</v>
      </c>
      <c r="D87" s="239" t="s">
        <v>8064</v>
      </c>
      <c r="E87" s="240" t="s">
        <v>5990</v>
      </c>
      <c r="F87" s="240"/>
      <c r="G87" s="241" t="s">
        <v>6439</v>
      </c>
      <c r="H87" s="238" t="s">
        <v>7813</v>
      </c>
      <c r="I87" s="242">
        <v>19000</v>
      </c>
      <c r="J87" s="243">
        <v>3</v>
      </c>
      <c r="K87" s="244" t="s">
        <v>107</v>
      </c>
      <c r="L87" s="243">
        <v>408500</v>
      </c>
      <c r="M87" s="243">
        <v>18620</v>
      </c>
      <c r="N87" s="242">
        <v>427120</v>
      </c>
      <c r="O87" s="242">
        <v>0</v>
      </c>
      <c r="P87" s="238">
        <v>70636130</v>
      </c>
      <c r="Q87" s="165">
        <v>44908</v>
      </c>
      <c r="R87" s="165">
        <v>44912</v>
      </c>
      <c r="S87" s="165" t="s">
        <v>7989</v>
      </c>
      <c r="T87" s="108" t="s">
        <v>8131</v>
      </c>
    </row>
    <row r="88" spans="1:20" s="166" customFormat="1" ht="16.5" customHeight="1">
      <c r="A88" s="238" t="str">
        <f t="shared" si="1"/>
        <v>O221105058687일반상품</v>
      </c>
      <c r="B88" s="238" t="s">
        <v>9445</v>
      </c>
      <c r="C88" s="238" t="s">
        <v>7705</v>
      </c>
      <c r="D88" s="239" t="s">
        <v>8064</v>
      </c>
      <c r="E88" s="240" t="s">
        <v>5990</v>
      </c>
      <c r="F88" s="240"/>
      <c r="G88" s="241" t="s">
        <v>6439</v>
      </c>
      <c r="H88" s="238" t="s">
        <v>7857</v>
      </c>
      <c r="I88" s="242">
        <v>31000</v>
      </c>
      <c r="J88" s="243">
        <v>4</v>
      </c>
      <c r="K88" s="244" t="s">
        <v>2385</v>
      </c>
      <c r="L88" s="243">
        <v>666500</v>
      </c>
      <c r="M88" s="243">
        <v>30380</v>
      </c>
      <c r="N88" s="242">
        <v>696880</v>
      </c>
      <c r="O88" s="242">
        <v>0</v>
      </c>
      <c r="P88" s="238">
        <v>70636137</v>
      </c>
      <c r="Q88" s="165">
        <v>44908</v>
      </c>
      <c r="R88" s="165">
        <v>44912</v>
      </c>
      <c r="S88" s="165" t="s">
        <v>7989</v>
      </c>
      <c r="T88" s="108" t="s">
        <v>8131</v>
      </c>
    </row>
    <row r="89" spans="1:20" s="166" customFormat="1" ht="16.5" customHeight="1">
      <c r="A89" s="238" t="str">
        <f t="shared" si="1"/>
        <v>O221108058780일반상품</v>
      </c>
      <c r="B89" s="238" t="s">
        <v>9400</v>
      </c>
      <c r="C89" s="238" t="s">
        <v>7705</v>
      </c>
      <c r="D89" s="239" t="s">
        <v>8064</v>
      </c>
      <c r="E89" s="240" t="s">
        <v>5990</v>
      </c>
      <c r="F89" s="240"/>
      <c r="G89" s="241" t="s">
        <v>6439</v>
      </c>
      <c r="H89" s="238" t="s">
        <v>7782</v>
      </c>
      <c r="I89" s="242">
        <v>42000</v>
      </c>
      <c r="J89" s="243">
        <v>5</v>
      </c>
      <c r="K89" s="244" t="s">
        <v>2393</v>
      </c>
      <c r="L89" s="243">
        <v>903000</v>
      </c>
      <c r="M89" s="243">
        <v>41160</v>
      </c>
      <c r="N89" s="242">
        <v>944160</v>
      </c>
      <c r="O89" s="242">
        <v>0</v>
      </c>
      <c r="P89" s="238">
        <v>70636112</v>
      </c>
      <c r="Q89" s="165">
        <v>44908</v>
      </c>
      <c r="R89" s="165">
        <v>44912</v>
      </c>
      <c r="S89" s="165" t="s">
        <v>7989</v>
      </c>
      <c r="T89" s="108" t="s">
        <v>8131</v>
      </c>
    </row>
    <row r="90" spans="1:20" s="166" customFormat="1" ht="16.5" customHeight="1">
      <c r="A90" s="238" t="str">
        <f t="shared" si="1"/>
        <v>O221105058686일반상품</v>
      </c>
      <c r="B90" s="238" t="s">
        <v>9446</v>
      </c>
      <c r="C90" s="238" t="s">
        <v>7705</v>
      </c>
      <c r="D90" s="239" t="s">
        <v>8064</v>
      </c>
      <c r="E90" s="240" t="s">
        <v>5990</v>
      </c>
      <c r="F90" s="240"/>
      <c r="G90" s="241" t="s">
        <v>6439</v>
      </c>
      <c r="H90" s="238" t="s">
        <v>7861</v>
      </c>
      <c r="I90" s="242">
        <v>17000</v>
      </c>
      <c r="J90" s="243">
        <v>3</v>
      </c>
      <c r="K90" s="244" t="s">
        <v>114</v>
      </c>
      <c r="L90" s="243">
        <v>365500</v>
      </c>
      <c r="M90" s="243">
        <v>16660</v>
      </c>
      <c r="N90" s="242">
        <v>382160</v>
      </c>
      <c r="O90" s="242">
        <v>0</v>
      </c>
      <c r="P90" s="238">
        <v>70636139</v>
      </c>
      <c r="Q90" s="165">
        <v>44908</v>
      </c>
      <c r="R90" s="165">
        <v>44912</v>
      </c>
      <c r="S90" s="165" t="s">
        <v>7989</v>
      </c>
      <c r="T90" s="108" t="s">
        <v>8131</v>
      </c>
    </row>
    <row r="91" spans="1:20" s="166" customFormat="1" ht="16.5" customHeight="1">
      <c r="A91" s="238" t="str">
        <f t="shared" si="1"/>
        <v>O221108058758일반상품</v>
      </c>
      <c r="B91" s="238" t="s">
        <v>9412</v>
      </c>
      <c r="C91" s="238" t="s">
        <v>7705</v>
      </c>
      <c r="D91" s="239" t="s">
        <v>8064</v>
      </c>
      <c r="E91" s="240" t="s">
        <v>5990</v>
      </c>
      <c r="F91" s="240"/>
      <c r="G91" s="241" t="s">
        <v>6439</v>
      </c>
      <c r="H91" s="238" t="s">
        <v>7762</v>
      </c>
      <c r="I91" s="242">
        <v>40000</v>
      </c>
      <c r="J91" s="243">
        <v>5</v>
      </c>
      <c r="K91" s="244" t="s">
        <v>2392</v>
      </c>
      <c r="L91" s="243">
        <v>860000</v>
      </c>
      <c r="M91" s="243">
        <v>39200</v>
      </c>
      <c r="N91" s="242">
        <v>899200</v>
      </c>
      <c r="O91" s="242">
        <v>0</v>
      </c>
      <c r="P91" s="238">
        <v>70636119</v>
      </c>
      <c r="Q91" s="165">
        <v>44908</v>
      </c>
      <c r="R91" s="165">
        <v>44912</v>
      </c>
      <c r="S91" s="165" t="s">
        <v>7989</v>
      </c>
      <c r="T91" s="108" t="s">
        <v>8131</v>
      </c>
    </row>
    <row r="92" spans="1:20" s="166" customFormat="1" ht="16.5" customHeight="1">
      <c r="A92" s="238" t="str">
        <f t="shared" si="1"/>
        <v>O221108058774일반상품</v>
      </c>
      <c r="B92" s="238" t="s">
        <v>9402</v>
      </c>
      <c r="C92" s="238" t="s">
        <v>6389</v>
      </c>
      <c r="D92" s="239" t="s">
        <v>8064</v>
      </c>
      <c r="E92" s="240" t="s">
        <v>5990</v>
      </c>
      <c r="F92" s="240"/>
      <c r="G92" s="241" t="s">
        <v>7942</v>
      </c>
      <c r="H92" s="238" t="s">
        <v>7943</v>
      </c>
      <c r="I92" s="242">
        <v>64000</v>
      </c>
      <c r="J92" s="243">
        <v>8</v>
      </c>
      <c r="K92" s="244" t="s">
        <v>9957</v>
      </c>
      <c r="L92" s="243">
        <v>1195500</v>
      </c>
      <c r="M92" s="243">
        <v>62720</v>
      </c>
      <c r="N92" s="242">
        <v>1258220</v>
      </c>
      <c r="O92" s="242">
        <v>0</v>
      </c>
      <c r="P92" s="238">
        <v>70924273</v>
      </c>
      <c r="Q92" s="165">
        <v>44897</v>
      </c>
      <c r="R92" s="165">
        <v>44900</v>
      </c>
      <c r="S92" s="165" t="s">
        <v>7989</v>
      </c>
      <c r="T92" s="108" t="s">
        <v>8131</v>
      </c>
    </row>
    <row r="93" spans="1:20" s="166" customFormat="1" ht="16.5" customHeight="1">
      <c r="A93" s="238" t="str">
        <f t="shared" si="1"/>
        <v>O221102058561일반상품</v>
      </c>
      <c r="B93" s="238" t="s">
        <v>9482</v>
      </c>
      <c r="C93" s="238" t="s">
        <v>7705</v>
      </c>
      <c r="D93" s="239" t="s">
        <v>8064</v>
      </c>
      <c r="E93" s="240" t="s">
        <v>5990</v>
      </c>
      <c r="F93" s="240"/>
      <c r="G93" s="241" t="s">
        <v>6440</v>
      </c>
      <c r="H93" s="238" t="s">
        <v>7764</v>
      </c>
      <c r="I93" s="242">
        <v>8000</v>
      </c>
      <c r="J93" s="243">
        <v>2</v>
      </c>
      <c r="K93" s="244" t="s">
        <v>1467</v>
      </c>
      <c r="L93" s="243">
        <v>40400</v>
      </c>
      <c r="M93" s="243">
        <v>0</v>
      </c>
      <c r="N93" s="242">
        <v>40400</v>
      </c>
      <c r="O93" s="242">
        <v>0</v>
      </c>
      <c r="P93" s="238">
        <v>2133159</v>
      </c>
      <c r="Q93" s="165">
        <v>44896</v>
      </c>
      <c r="R93" s="165">
        <v>44905</v>
      </c>
      <c r="S93" s="165" t="s">
        <v>7989</v>
      </c>
      <c r="T93" s="108" t="s">
        <v>8131</v>
      </c>
    </row>
    <row r="94" spans="1:20" s="166" customFormat="1" ht="16.5" customHeight="1">
      <c r="A94" s="238" t="str">
        <f t="shared" si="1"/>
        <v>O221107058753일반상품</v>
      </c>
      <c r="B94" s="238" t="s">
        <v>9509</v>
      </c>
      <c r="C94" s="238" t="s">
        <v>6392</v>
      </c>
      <c r="D94" s="239" t="s">
        <v>8064</v>
      </c>
      <c r="E94" s="240" t="s">
        <v>5990</v>
      </c>
      <c r="F94" s="240"/>
      <c r="G94" s="241" t="s">
        <v>7718</v>
      </c>
      <c r="H94" s="238" t="s">
        <v>9541</v>
      </c>
      <c r="I94" s="242">
        <v>9000</v>
      </c>
      <c r="J94" s="243">
        <v>1</v>
      </c>
      <c r="K94" s="244" t="s">
        <v>7412</v>
      </c>
      <c r="L94" s="243">
        <v>274000</v>
      </c>
      <c r="M94" s="243">
        <v>9450</v>
      </c>
      <c r="N94" s="242">
        <v>283450</v>
      </c>
      <c r="O94" s="242">
        <v>0</v>
      </c>
      <c r="P94" s="238">
        <v>70924352</v>
      </c>
      <c r="Q94" s="165">
        <v>44909</v>
      </c>
      <c r="R94" s="165">
        <v>44918</v>
      </c>
      <c r="S94" s="165" t="s">
        <v>7989</v>
      </c>
      <c r="T94" s="108" t="s">
        <v>8131</v>
      </c>
    </row>
    <row r="95" spans="1:20" s="166" customFormat="1" ht="16.5" customHeight="1">
      <c r="A95" s="238" t="str">
        <f t="shared" si="1"/>
        <v>O221015058313일반상품</v>
      </c>
      <c r="B95" s="238" t="s">
        <v>8279</v>
      </c>
      <c r="C95" s="238" t="s">
        <v>7707</v>
      </c>
      <c r="D95" s="239" t="s">
        <v>8064</v>
      </c>
      <c r="E95" s="240" t="s">
        <v>5990</v>
      </c>
      <c r="F95" s="240"/>
      <c r="G95" s="241" t="s">
        <v>7718</v>
      </c>
      <c r="H95" s="238" t="s">
        <v>7797</v>
      </c>
      <c r="I95" s="242">
        <v>37000</v>
      </c>
      <c r="J95" s="243">
        <v>4</v>
      </c>
      <c r="K95" s="244" t="s">
        <v>7440</v>
      </c>
      <c r="L95" s="243">
        <v>1058000</v>
      </c>
      <c r="M95" s="243">
        <v>38850</v>
      </c>
      <c r="N95" s="242">
        <v>1096850</v>
      </c>
      <c r="O95" s="242">
        <v>0</v>
      </c>
      <c r="P95" s="238">
        <v>70924179</v>
      </c>
      <c r="Q95" s="165">
        <v>44896</v>
      </c>
      <c r="R95" s="165">
        <v>44903</v>
      </c>
      <c r="S95" s="165" t="s">
        <v>7989</v>
      </c>
      <c r="T95" s="108" t="s">
        <v>8131</v>
      </c>
    </row>
    <row r="96" spans="1:20" s="166" customFormat="1" ht="16.5" customHeight="1">
      <c r="A96" s="238" t="str">
        <f t="shared" si="1"/>
        <v>O221016058332일반상품</v>
      </c>
      <c r="B96" s="238" t="s">
        <v>8262</v>
      </c>
      <c r="C96" s="238" t="s">
        <v>7707</v>
      </c>
      <c r="D96" s="239" t="s">
        <v>8064</v>
      </c>
      <c r="E96" s="240" t="s">
        <v>5990</v>
      </c>
      <c r="F96" s="240"/>
      <c r="G96" s="241" t="s">
        <v>7718</v>
      </c>
      <c r="H96" s="238" t="s">
        <v>7802</v>
      </c>
      <c r="I96" s="242">
        <v>56000</v>
      </c>
      <c r="J96" s="243">
        <v>7</v>
      </c>
      <c r="K96" s="244" t="s">
        <v>7459</v>
      </c>
      <c r="L96" s="243">
        <v>1590000</v>
      </c>
      <c r="M96" s="243">
        <v>58800</v>
      </c>
      <c r="N96" s="242">
        <v>1648800</v>
      </c>
      <c r="O96" s="242">
        <v>0</v>
      </c>
      <c r="P96" s="238">
        <v>70924222</v>
      </c>
      <c r="Q96" s="165">
        <v>44896</v>
      </c>
      <c r="R96" s="165">
        <v>44903</v>
      </c>
      <c r="S96" s="165" t="s">
        <v>7989</v>
      </c>
      <c r="T96" s="108" t="s">
        <v>6069</v>
      </c>
    </row>
    <row r="97" spans="1:20" s="166" customFormat="1" ht="16.5" customHeight="1">
      <c r="A97" s="238" t="str">
        <f t="shared" si="1"/>
        <v>O221016058327일반상품</v>
      </c>
      <c r="B97" s="238" t="s">
        <v>8267</v>
      </c>
      <c r="C97" s="238" t="s">
        <v>7707</v>
      </c>
      <c r="D97" s="239" t="s">
        <v>8064</v>
      </c>
      <c r="E97" s="240" t="s">
        <v>5990</v>
      </c>
      <c r="F97" s="240"/>
      <c r="G97" s="241" t="s">
        <v>7718</v>
      </c>
      <c r="H97" s="238" t="s">
        <v>7960</v>
      </c>
      <c r="I97" s="242">
        <v>43000</v>
      </c>
      <c r="J97" s="243">
        <v>5</v>
      </c>
      <c r="K97" s="244" t="s">
        <v>7446</v>
      </c>
      <c r="L97" s="243">
        <v>1226000</v>
      </c>
      <c r="M97" s="243">
        <v>45150</v>
      </c>
      <c r="N97" s="242">
        <v>1271150</v>
      </c>
      <c r="O97" s="242">
        <v>0</v>
      </c>
      <c r="P97" s="238">
        <v>70924180</v>
      </c>
      <c r="Q97" s="165">
        <v>44896</v>
      </c>
      <c r="R97" s="165">
        <v>44903</v>
      </c>
      <c r="S97" s="165" t="s">
        <v>7989</v>
      </c>
      <c r="T97" s="108" t="s">
        <v>8131</v>
      </c>
    </row>
    <row r="98" spans="1:20" s="166" customFormat="1" ht="16.5" customHeight="1">
      <c r="A98" s="238" t="str">
        <f t="shared" si="1"/>
        <v>O221106058717일반상품</v>
      </c>
      <c r="B98" s="238" t="s">
        <v>9511</v>
      </c>
      <c r="C98" s="238" t="s">
        <v>6392</v>
      </c>
      <c r="D98" s="239" t="s">
        <v>8064</v>
      </c>
      <c r="E98" s="240" t="s">
        <v>5990</v>
      </c>
      <c r="F98" s="240"/>
      <c r="G98" s="241" t="s">
        <v>7718</v>
      </c>
      <c r="H98" s="238" t="s">
        <v>7972</v>
      </c>
      <c r="I98" s="242">
        <v>25000</v>
      </c>
      <c r="J98" s="243">
        <v>2</v>
      </c>
      <c r="K98" s="244" t="s">
        <v>7428</v>
      </c>
      <c r="L98" s="243">
        <v>722000</v>
      </c>
      <c r="M98" s="243">
        <v>26250</v>
      </c>
      <c r="N98" s="242">
        <v>748250</v>
      </c>
      <c r="O98" s="242">
        <v>0</v>
      </c>
      <c r="P98" s="238">
        <v>70924374</v>
      </c>
      <c r="Q98" s="165">
        <v>44910</v>
      </c>
      <c r="R98" s="165">
        <v>44920</v>
      </c>
      <c r="S98" s="165" t="s">
        <v>7989</v>
      </c>
      <c r="T98" s="108" t="s">
        <v>6069</v>
      </c>
    </row>
    <row r="99" spans="1:20" s="166" customFormat="1" ht="16.5" customHeight="1">
      <c r="A99" s="238" t="str">
        <f t="shared" si="1"/>
        <v>O221018058369일반상품</v>
      </c>
      <c r="B99" s="238" t="s">
        <v>8228</v>
      </c>
      <c r="C99" s="238" t="s">
        <v>7707</v>
      </c>
      <c r="D99" s="239" t="s">
        <v>8064</v>
      </c>
      <c r="E99" s="240" t="s">
        <v>5990</v>
      </c>
      <c r="F99" s="240"/>
      <c r="G99" s="241" t="s">
        <v>7718</v>
      </c>
      <c r="H99" s="238" t="s">
        <v>7832</v>
      </c>
      <c r="I99" s="242">
        <v>35000</v>
      </c>
      <c r="J99" s="243">
        <v>4</v>
      </c>
      <c r="K99" s="244" t="s">
        <v>7438</v>
      </c>
      <c r="L99" s="243">
        <v>1002000</v>
      </c>
      <c r="M99" s="243">
        <v>36750</v>
      </c>
      <c r="N99" s="242">
        <v>1038750</v>
      </c>
      <c r="O99" s="242">
        <v>0</v>
      </c>
      <c r="P99" s="238">
        <v>70924353</v>
      </c>
      <c r="Q99" s="165">
        <v>44909</v>
      </c>
      <c r="R99" s="165">
        <v>44918</v>
      </c>
      <c r="S99" s="165" t="s">
        <v>7989</v>
      </c>
      <c r="T99" s="108" t="s">
        <v>8131</v>
      </c>
    </row>
    <row r="100" spans="1:20" s="166" customFormat="1" ht="16.5" customHeight="1">
      <c r="A100" s="238" t="str">
        <f t="shared" si="1"/>
        <v>O221019058391일반상품</v>
      </c>
      <c r="B100" s="238" t="s">
        <v>8207</v>
      </c>
      <c r="C100" s="238" t="s">
        <v>7707</v>
      </c>
      <c r="D100" s="239" t="s">
        <v>8064</v>
      </c>
      <c r="E100" s="240" t="s">
        <v>5990</v>
      </c>
      <c r="F100" s="240"/>
      <c r="G100" s="241" t="s">
        <v>7718</v>
      </c>
      <c r="H100" s="238" t="s">
        <v>8004</v>
      </c>
      <c r="I100" s="242">
        <v>60000</v>
      </c>
      <c r="J100" s="243">
        <v>7</v>
      </c>
      <c r="K100" s="244" t="s">
        <v>7463</v>
      </c>
      <c r="L100" s="243">
        <v>1702000</v>
      </c>
      <c r="M100" s="243">
        <v>63000</v>
      </c>
      <c r="N100" s="242">
        <v>1765000</v>
      </c>
      <c r="O100" s="242">
        <v>0</v>
      </c>
      <c r="P100" s="238">
        <v>70924190</v>
      </c>
      <c r="Q100" s="165">
        <v>44896</v>
      </c>
      <c r="R100" s="165">
        <v>44903</v>
      </c>
      <c r="S100" s="165" t="s">
        <v>7989</v>
      </c>
      <c r="T100" s="108" t="s">
        <v>8131</v>
      </c>
    </row>
    <row r="101" spans="1:20" s="166" customFormat="1" ht="16.5" customHeight="1">
      <c r="A101" s="238" t="str">
        <f t="shared" si="1"/>
        <v>O221018058370일반상품</v>
      </c>
      <c r="B101" s="238" t="s">
        <v>8227</v>
      </c>
      <c r="C101" s="238" t="s">
        <v>7707</v>
      </c>
      <c r="D101" s="239" t="s">
        <v>8064</v>
      </c>
      <c r="E101" s="240" t="s">
        <v>5990</v>
      </c>
      <c r="F101" s="240"/>
      <c r="G101" s="241" t="s">
        <v>7718</v>
      </c>
      <c r="H101" s="238" t="s">
        <v>7807</v>
      </c>
      <c r="I101" s="242">
        <v>39000</v>
      </c>
      <c r="J101" s="243">
        <v>5</v>
      </c>
      <c r="K101" s="244" t="s">
        <v>7442</v>
      </c>
      <c r="L101" s="243">
        <v>1114000</v>
      </c>
      <c r="M101" s="243">
        <v>40950</v>
      </c>
      <c r="N101" s="242">
        <v>1154950</v>
      </c>
      <c r="O101" s="242">
        <v>0</v>
      </c>
      <c r="P101" s="238">
        <v>70924191</v>
      </c>
      <c r="Q101" s="165">
        <v>44896</v>
      </c>
      <c r="R101" s="165">
        <v>44903</v>
      </c>
      <c r="S101" s="165" t="s">
        <v>7989</v>
      </c>
      <c r="T101" s="108" t="s">
        <v>8131</v>
      </c>
    </row>
    <row r="102" spans="1:20" s="166" customFormat="1" ht="16.5" customHeight="1">
      <c r="A102" s="238" t="str">
        <f t="shared" si="1"/>
        <v>O221024058465일반상품</v>
      </c>
      <c r="B102" s="238" t="s">
        <v>8302</v>
      </c>
      <c r="C102" s="238" t="s">
        <v>7707</v>
      </c>
      <c r="D102" s="239" t="s">
        <v>8064</v>
      </c>
      <c r="E102" s="240" t="s">
        <v>5990</v>
      </c>
      <c r="F102" s="240"/>
      <c r="G102" s="241" t="s">
        <v>7718</v>
      </c>
      <c r="H102" s="238" t="s">
        <v>7776</v>
      </c>
      <c r="I102" s="242">
        <v>46000</v>
      </c>
      <c r="J102" s="243">
        <v>5</v>
      </c>
      <c r="K102" s="244" t="s">
        <v>7449</v>
      </c>
      <c r="L102" s="243">
        <v>1310000</v>
      </c>
      <c r="M102" s="243">
        <v>48300</v>
      </c>
      <c r="N102" s="242">
        <v>1358300</v>
      </c>
      <c r="O102" s="242">
        <v>0</v>
      </c>
      <c r="P102" s="238">
        <v>70924223</v>
      </c>
      <c r="Q102" s="165">
        <v>44896</v>
      </c>
      <c r="R102" s="165">
        <v>44903</v>
      </c>
      <c r="S102" s="165" t="s">
        <v>7989</v>
      </c>
      <c r="T102" s="108" t="s">
        <v>8131</v>
      </c>
    </row>
    <row r="103" spans="1:20" s="166" customFormat="1" ht="16.5" customHeight="1">
      <c r="A103" s="238" t="str">
        <f t="shared" si="1"/>
        <v>O221019058405일반상품</v>
      </c>
      <c r="B103" s="238" t="s">
        <v>8195</v>
      </c>
      <c r="C103" s="238" t="s">
        <v>7707</v>
      </c>
      <c r="D103" s="239" t="s">
        <v>8064</v>
      </c>
      <c r="E103" s="240" t="s">
        <v>5990</v>
      </c>
      <c r="F103" s="240"/>
      <c r="G103" s="241" t="s">
        <v>7718</v>
      </c>
      <c r="H103" s="238" t="s">
        <v>7792</v>
      </c>
      <c r="I103" s="242">
        <v>51000</v>
      </c>
      <c r="J103" s="243">
        <v>6</v>
      </c>
      <c r="K103" s="244" t="s">
        <v>7454</v>
      </c>
      <c r="L103" s="243">
        <v>1450000</v>
      </c>
      <c r="M103" s="243">
        <v>53550</v>
      </c>
      <c r="N103" s="242">
        <v>1503550</v>
      </c>
      <c r="O103" s="242">
        <v>0</v>
      </c>
      <c r="P103" s="238">
        <v>70924224</v>
      </c>
      <c r="Q103" s="165">
        <v>44896</v>
      </c>
      <c r="R103" s="165">
        <v>44903</v>
      </c>
      <c r="S103" s="165" t="s">
        <v>7989</v>
      </c>
      <c r="T103" s="108" t="s">
        <v>8131</v>
      </c>
    </row>
    <row r="104" spans="1:20" s="166" customFormat="1" ht="16.5" customHeight="1">
      <c r="A104" s="238" t="str">
        <f t="shared" si="1"/>
        <v>O221014058296일반상품</v>
      </c>
      <c r="B104" s="238" t="s">
        <v>8295</v>
      </c>
      <c r="C104" s="238" t="s">
        <v>7707</v>
      </c>
      <c r="D104" s="239" t="s">
        <v>8064</v>
      </c>
      <c r="E104" s="240" t="s">
        <v>5990</v>
      </c>
      <c r="F104" s="240"/>
      <c r="G104" s="241" t="s">
        <v>7718</v>
      </c>
      <c r="H104" s="238" t="s">
        <v>7880</v>
      </c>
      <c r="I104" s="242">
        <v>32000</v>
      </c>
      <c r="J104" s="243">
        <v>4</v>
      </c>
      <c r="K104" s="244" t="s">
        <v>7435</v>
      </c>
      <c r="L104" s="243">
        <v>918000</v>
      </c>
      <c r="M104" s="243">
        <v>33600</v>
      </c>
      <c r="N104" s="242">
        <v>951600</v>
      </c>
      <c r="O104" s="242">
        <v>0</v>
      </c>
      <c r="P104" s="238">
        <v>70924211</v>
      </c>
      <c r="Q104" s="165">
        <v>44896</v>
      </c>
      <c r="R104" s="165">
        <v>44903</v>
      </c>
      <c r="S104" s="165" t="s">
        <v>7989</v>
      </c>
      <c r="T104" s="108" t="s">
        <v>8132</v>
      </c>
    </row>
    <row r="105" spans="1:20" s="166" customFormat="1" ht="16.5" customHeight="1">
      <c r="A105" s="238" t="str">
        <f t="shared" si="1"/>
        <v>O221104058673일반상품</v>
      </c>
      <c r="B105" s="238" t="s">
        <v>9514</v>
      </c>
      <c r="C105" s="238" t="s">
        <v>6392</v>
      </c>
      <c r="D105" s="239" t="s">
        <v>8064</v>
      </c>
      <c r="E105" s="240" t="s">
        <v>5990</v>
      </c>
      <c r="F105" s="240"/>
      <c r="G105" s="241" t="s">
        <v>7718</v>
      </c>
      <c r="H105" s="238" t="s">
        <v>9544</v>
      </c>
      <c r="I105" s="242">
        <v>27000</v>
      </c>
      <c r="J105" s="243">
        <v>3</v>
      </c>
      <c r="K105" s="244" t="s">
        <v>7430</v>
      </c>
      <c r="L105" s="243">
        <v>778000</v>
      </c>
      <c r="M105" s="243">
        <v>28350</v>
      </c>
      <c r="N105" s="242">
        <v>806350</v>
      </c>
      <c r="O105" s="242">
        <v>0</v>
      </c>
      <c r="P105" s="238">
        <v>70924365</v>
      </c>
      <c r="Q105" s="165">
        <v>44909</v>
      </c>
      <c r="R105" s="165">
        <v>44919</v>
      </c>
      <c r="S105" s="165" t="s">
        <v>7989</v>
      </c>
      <c r="T105" s="108" t="s">
        <v>8131</v>
      </c>
    </row>
    <row r="106" spans="1:20" s="166" customFormat="1" ht="16.5" customHeight="1">
      <c r="A106" s="238" t="str">
        <f t="shared" si="1"/>
        <v>O221105058685일반상품</v>
      </c>
      <c r="B106" s="238" t="s">
        <v>9513</v>
      </c>
      <c r="C106" s="238" t="s">
        <v>6392</v>
      </c>
      <c r="D106" s="239" t="s">
        <v>8064</v>
      </c>
      <c r="E106" s="240" t="s">
        <v>5990</v>
      </c>
      <c r="F106" s="240"/>
      <c r="G106" s="241" t="s">
        <v>7718</v>
      </c>
      <c r="H106" s="238" t="s">
        <v>7971</v>
      </c>
      <c r="I106" s="242">
        <v>47000</v>
      </c>
      <c r="J106" s="243">
        <v>7</v>
      </c>
      <c r="K106" s="244" t="s">
        <v>7450</v>
      </c>
      <c r="L106" s="243">
        <v>1338000</v>
      </c>
      <c r="M106" s="243">
        <v>49350</v>
      </c>
      <c r="N106" s="242">
        <v>1387350</v>
      </c>
      <c r="O106" s="242">
        <v>0</v>
      </c>
      <c r="P106" s="238">
        <v>70924373</v>
      </c>
      <c r="Q106" s="165">
        <v>44910</v>
      </c>
      <c r="R106" s="165">
        <v>44920</v>
      </c>
      <c r="S106" s="165" t="s">
        <v>7989</v>
      </c>
      <c r="T106" s="108" t="s">
        <v>8131</v>
      </c>
    </row>
    <row r="107" spans="1:20" s="166" customFormat="1" ht="16.5" customHeight="1">
      <c r="A107" s="238" t="str">
        <f t="shared" si="1"/>
        <v>O221019058404일반상품</v>
      </c>
      <c r="B107" s="238" t="s">
        <v>8196</v>
      </c>
      <c r="C107" s="238" t="s">
        <v>7707</v>
      </c>
      <c r="D107" s="239" t="s">
        <v>8064</v>
      </c>
      <c r="E107" s="240" t="s">
        <v>5990</v>
      </c>
      <c r="F107" s="240"/>
      <c r="G107" s="241" t="s">
        <v>7718</v>
      </c>
      <c r="H107" s="238" t="s">
        <v>7736</v>
      </c>
      <c r="I107" s="242">
        <v>37000</v>
      </c>
      <c r="J107" s="243">
        <v>4</v>
      </c>
      <c r="K107" s="244" t="s">
        <v>7440</v>
      </c>
      <c r="L107" s="243">
        <v>1058000</v>
      </c>
      <c r="M107" s="243">
        <v>38850</v>
      </c>
      <c r="N107" s="242">
        <v>1096850</v>
      </c>
      <c r="O107" s="242">
        <v>0</v>
      </c>
      <c r="P107" s="238">
        <v>70924192</v>
      </c>
      <c r="Q107" s="165">
        <v>44896</v>
      </c>
      <c r="R107" s="165">
        <v>44903</v>
      </c>
      <c r="S107" s="165" t="s">
        <v>7989</v>
      </c>
      <c r="T107" s="108" t="s">
        <v>8131</v>
      </c>
    </row>
    <row r="108" spans="1:20" s="166" customFormat="1" ht="16.5" customHeight="1">
      <c r="A108" s="238" t="str">
        <f t="shared" si="1"/>
        <v>O221106058721일반상품</v>
      </c>
      <c r="B108" s="238" t="s">
        <v>9510</v>
      </c>
      <c r="C108" s="238" t="s">
        <v>6392</v>
      </c>
      <c r="D108" s="239" t="s">
        <v>8064</v>
      </c>
      <c r="E108" s="240" t="s">
        <v>5990</v>
      </c>
      <c r="F108" s="240"/>
      <c r="G108" s="241" t="s">
        <v>7718</v>
      </c>
      <c r="H108" s="238" t="s">
        <v>9542</v>
      </c>
      <c r="I108" s="242">
        <v>25000</v>
      </c>
      <c r="J108" s="243">
        <v>4</v>
      </c>
      <c r="K108" s="244" t="s">
        <v>7428</v>
      </c>
      <c r="L108" s="243">
        <v>722000</v>
      </c>
      <c r="M108" s="243">
        <v>26250</v>
      </c>
      <c r="N108" s="242">
        <v>748250</v>
      </c>
      <c r="O108" s="242">
        <v>0</v>
      </c>
      <c r="P108" s="238">
        <v>70924354</v>
      </c>
      <c r="Q108" s="165">
        <v>44909</v>
      </c>
      <c r="R108" s="165">
        <v>44918</v>
      </c>
      <c r="S108" s="165" t="s">
        <v>7989</v>
      </c>
      <c r="T108" s="108" t="s">
        <v>6069</v>
      </c>
    </row>
    <row r="109" spans="1:20" s="166" customFormat="1" ht="16.5" customHeight="1">
      <c r="A109" s="238" t="str">
        <f t="shared" si="1"/>
        <v>O221025058466일반상품</v>
      </c>
      <c r="B109" s="238" t="s">
        <v>8301</v>
      </c>
      <c r="C109" s="238" t="s">
        <v>7707</v>
      </c>
      <c r="D109" s="239" t="s">
        <v>8064</v>
      </c>
      <c r="E109" s="240" t="s">
        <v>5990</v>
      </c>
      <c r="F109" s="240"/>
      <c r="G109" s="241" t="s">
        <v>7718</v>
      </c>
      <c r="H109" s="238" t="s">
        <v>6455</v>
      </c>
      <c r="I109" s="242">
        <v>26000</v>
      </c>
      <c r="J109" s="243">
        <v>3</v>
      </c>
      <c r="K109" s="244" t="s">
        <v>7429</v>
      </c>
      <c r="L109" s="243">
        <v>750000</v>
      </c>
      <c r="M109" s="243">
        <v>27300</v>
      </c>
      <c r="N109" s="242">
        <v>777300</v>
      </c>
      <c r="O109" s="242">
        <v>0</v>
      </c>
      <c r="P109" s="238">
        <v>70924225</v>
      </c>
      <c r="Q109" s="165">
        <v>44896</v>
      </c>
      <c r="R109" s="165">
        <v>44903</v>
      </c>
      <c r="S109" s="165" t="s">
        <v>7989</v>
      </c>
      <c r="T109" s="108" t="s">
        <v>8131</v>
      </c>
    </row>
    <row r="110" spans="1:20" s="166" customFormat="1" ht="16.5" customHeight="1">
      <c r="A110" s="238" t="str">
        <f t="shared" si="1"/>
        <v>O221018058371일반상품</v>
      </c>
      <c r="B110" s="238" t="s">
        <v>8226</v>
      </c>
      <c r="C110" s="238" t="s">
        <v>7707</v>
      </c>
      <c r="D110" s="239" t="s">
        <v>8064</v>
      </c>
      <c r="E110" s="240" t="s">
        <v>5990</v>
      </c>
      <c r="F110" s="240"/>
      <c r="G110" s="241" t="s">
        <v>7718</v>
      </c>
      <c r="H110" s="238" t="s">
        <v>7791</v>
      </c>
      <c r="I110" s="242">
        <v>39000</v>
      </c>
      <c r="J110" s="243">
        <v>5</v>
      </c>
      <c r="K110" s="244" t="s">
        <v>7442</v>
      </c>
      <c r="L110" s="243">
        <v>1114000</v>
      </c>
      <c r="M110" s="243">
        <v>40950</v>
      </c>
      <c r="N110" s="242">
        <v>1154950</v>
      </c>
      <c r="O110" s="242">
        <v>0</v>
      </c>
      <c r="P110" s="238">
        <v>70924193</v>
      </c>
      <c r="Q110" s="165">
        <v>44896</v>
      </c>
      <c r="R110" s="165">
        <v>44903</v>
      </c>
      <c r="S110" s="165" t="s">
        <v>7989</v>
      </c>
      <c r="T110" s="108" t="s">
        <v>8131</v>
      </c>
    </row>
    <row r="111" spans="1:20" s="166" customFormat="1" ht="16.5" customHeight="1">
      <c r="A111" s="238" t="str">
        <f t="shared" si="1"/>
        <v>O221015058308일반상품</v>
      </c>
      <c r="B111" s="238" t="s">
        <v>8284</v>
      </c>
      <c r="C111" s="238" t="s">
        <v>7707</v>
      </c>
      <c r="D111" s="239" t="s">
        <v>8064</v>
      </c>
      <c r="E111" s="240" t="s">
        <v>5990</v>
      </c>
      <c r="F111" s="240"/>
      <c r="G111" s="241" t="s">
        <v>7718</v>
      </c>
      <c r="H111" s="238" t="s">
        <v>7963</v>
      </c>
      <c r="I111" s="242">
        <v>32000</v>
      </c>
      <c r="J111" s="243">
        <v>4</v>
      </c>
      <c r="K111" s="244" t="s">
        <v>7435</v>
      </c>
      <c r="L111" s="243">
        <v>918000</v>
      </c>
      <c r="M111" s="243">
        <v>33600</v>
      </c>
      <c r="N111" s="242">
        <v>951600</v>
      </c>
      <c r="O111" s="242">
        <v>0</v>
      </c>
      <c r="P111" s="238">
        <v>70924160</v>
      </c>
      <c r="Q111" s="165">
        <v>44896</v>
      </c>
      <c r="R111" s="165">
        <v>44903</v>
      </c>
      <c r="S111" s="165" t="s">
        <v>7989</v>
      </c>
      <c r="T111" s="108" t="s">
        <v>8131</v>
      </c>
    </row>
    <row r="112" spans="1:20" s="166" customFormat="1" ht="16.5" customHeight="1">
      <c r="A112" s="238" t="str">
        <f t="shared" si="1"/>
        <v>O221015058316일반상품</v>
      </c>
      <c r="B112" s="238" t="s">
        <v>8276</v>
      </c>
      <c r="C112" s="238" t="s">
        <v>7707</v>
      </c>
      <c r="D112" s="239" t="s">
        <v>8064</v>
      </c>
      <c r="E112" s="240" t="s">
        <v>5990</v>
      </c>
      <c r="F112" s="240"/>
      <c r="G112" s="241" t="s">
        <v>7718</v>
      </c>
      <c r="H112" s="238" t="s">
        <v>7884</v>
      </c>
      <c r="I112" s="242">
        <v>49000</v>
      </c>
      <c r="J112" s="243">
        <v>5</v>
      </c>
      <c r="K112" s="244" t="s">
        <v>7452</v>
      </c>
      <c r="L112" s="243">
        <v>1394000</v>
      </c>
      <c r="M112" s="243">
        <v>51450</v>
      </c>
      <c r="N112" s="242">
        <v>1445450</v>
      </c>
      <c r="O112" s="242">
        <v>0</v>
      </c>
      <c r="P112" s="238">
        <v>70924161</v>
      </c>
      <c r="Q112" s="165">
        <v>44896</v>
      </c>
      <c r="R112" s="165">
        <v>44903</v>
      </c>
      <c r="S112" s="165" t="s">
        <v>7989</v>
      </c>
      <c r="T112" s="108" t="s">
        <v>8131</v>
      </c>
    </row>
    <row r="113" spans="1:20" s="166" customFormat="1" ht="16.5" customHeight="1">
      <c r="A113" s="238" t="str">
        <f t="shared" si="1"/>
        <v>O221016058325일반상품</v>
      </c>
      <c r="B113" s="238" t="s">
        <v>8269</v>
      </c>
      <c r="C113" s="238" t="s">
        <v>7707</v>
      </c>
      <c r="D113" s="239" t="s">
        <v>8064</v>
      </c>
      <c r="E113" s="240" t="s">
        <v>5990</v>
      </c>
      <c r="F113" s="240"/>
      <c r="G113" s="241" t="s">
        <v>7718</v>
      </c>
      <c r="H113" s="238" t="s">
        <v>7811</v>
      </c>
      <c r="I113" s="242">
        <v>34000</v>
      </c>
      <c r="J113" s="243">
        <v>3</v>
      </c>
      <c r="K113" s="244" t="s">
        <v>7437</v>
      </c>
      <c r="L113" s="243">
        <v>974000</v>
      </c>
      <c r="M113" s="243">
        <v>35700</v>
      </c>
      <c r="N113" s="242">
        <v>1009700</v>
      </c>
      <c r="O113" s="242">
        <v>0</v>
      </c>
      <c r="P113" s="238">
        <v>70924212</v>
      </c>
      <c r="Q113" s="165">
        <v>44896</v>
      </c>
      <c r="R113" s="165">
        <v>44903</v>
      </c>
      <c r="S113" s="165" t="s">
        <v>7989</v>
      </c>
      <c r="T113" s="108" t="s">
        <v>8131</v>
      </c>
    </row>
    <row r="114" spans="1:20" s="166" customFormat="1" ht="16.5" customHeight="1">
      <c r="A114" s="238" t="str">
        <f t="shared" si="1"/>
        <v>O221020058417일반상품</v>
      </c>
      <c r="B114" s="238" t="s">
        <v>8184</v>
      </c>
      <c r="C114" s="238" t="s">
        <v>7707</v>
      </c>
      <c r="D114" s="239" t="s">
        <v>8064</v>
      </c>
      <c r="E114" s="240" t="s">
        <v>5990</v>
      </c>
      <c r="F114" s="240"/>
      <c r="G114" s="241" t="s">
        <v>7718</v>
      </c>
      <c r="H114" s="238" t="s">
        <v>7964</v>
      </c>
      <c r="I114" s="242">
        <v>47000</v>
      </c>
      <c r="J114" s="243">
        <v>5</v>
      </c>
      <c r="K114" s="244" t="s">
        <v>7450</v>
      </c>
      <c r="L114" s="243">
        <v>1338000</v>
      </c>
      <c r="M114" s="243">
        <v>49350</v>
      </c>
      <c r="N114" s="242">
        <v>1387350</v>
      </c>
      <c r="O114" s="242">
        <v>0</v>
      </c>
      <c r="P114" s="238">
        <v>70924226</v>
      </c>
      <c r="Q114" s="165">
        <v>44896</v>
      </c>
      <c r="R114" s="165">
        <v>44903</v>
      </c>
      <c r="S114" s="165" t="s">
        <v>7989</v>
      </c>
      <c r="T114" s="108" t="s">
        <v>8131</v>
      </c>
    </row>
    <row r="115" spans="1:20" s="166" customFormat="1" ht="16.5" customHeight="1">
      <c r="A115" s="238" t="str">
        <f t="shared" si="1"/>
        <v>O221015058306일반상품</v>
      </c>
      <c r="B115" s="238" t="s">
        <v>8286</v>
      </c>
      <c r="C115" s="238" t="s">
        <v>7707</v>
      </c>
      <c r="D115" s="239" t="s">
        <v>8064</v>
      </c>
      <c r="E115" s="240" t="s">
        <v>5990</v>
      </c>
      <c r="F115" s="240"/>
      <c r="G115" s="241" t="s">
        <v>7718</v>
      </c>
      <c r="H115" s="238" t="s">
        <v>8005</v>
      </c>
      <c r="I115" s="242">
        <v>45000</v>
      </c>
      <c r="J115" s="243">
        <v>5</v>
      </c>
      <c r="K115" s="244" t="s">
        <v>7448</v>
      </c>
      <c r="L115" s="243">
        <v>1282000</v>
      </c>
      <c r="M115" s="243">
        <v>47250</v>
      </c>
      <c r="N115" s="242">
        <v>1329250</v>
      </c>
      <c r="O115" s="242">
        <v>0</v>
      </c>
      <c r="P115" s="238">
        <v>70924199</v>
      </c>
      <c r="Q115" s="165">
        <v>44896</v>
      </c>
      <c r="R115" s="165">
        <v>44903</v>
      </c>
      <c r="S115" s="165" t="s">
        <v>7989</v>
      </c>
      <c r="T115" s="108" t="s">
        <v>8132</v>
      </c>
    </row>
    <row r="116" spans="1:20" s="166" customFormat="1" ht="16.5" customHeight="1">
      <c r="A116" s="238" t="str">
        <f t="shared" si="1"/>
        <v>O221108058773일반상품</v>
      </c>
      <c r="B116" s="238" t="s">
        <v>9508</v>
      </c>
      <c r="C116" s="238" t="s">
        <v>6392</v>
      </c>
      <c r="D116" s="239" t="s">
        <v>8064</v>
      </c>
      <c r="E116" s="240" t="s">
        <v>5990</v>
      </c>
      <c r="F116" s="240"/>
      <c r="G116" s="241" t="s">
        <v>7718</v>
      </c>
      <c r="H116" s="238" t="s">
        <v>9540</v>
      </c>
      <c r="I116" s="242">
        <v>4000</v>
      </c>
      <c r="J116" s="243">
        <v>1</v>
      </c>
      <c r="K116" s="244" t="s">
        <v>7407</v>
      </c>
      <c r="L116" s="243">
        <v>134000</v>
      </c>
      <c r="M116" s="243">
        <v>4200</v>
      </c>
      <c r="N116" s="242">
        <v>138200</v>
      </c>
      <c r="O116" s="242">
        <v>0</v>
      </c>
      <c r="P116" s="238">
        <v>70924355</v>
      </c>
      <c r="Q116" s="165">
        <v>44909</v>
      </c>
      <c r="R116" s="165">
        <v>44918</v>
      </c>
      <c r="S116" s="165" t="s">
        <v>7989</v>
      </c>
      <c r="T116" s="108" t="s">
        <v>8131</v>
      </c>
    </row>
    <row r="117" spans="1:20" s="166" customFormat="1" ht="16.5" customHeight="1">
      <c r="A117" s="238" t="str">
        <f t="shared" si="1"/>
        <v>O221020058429일반상품</v>
      </c>
      <c r="B117" s="238" t="s">
        <v>8173</v>
      </c>
      <c r="C117" s="238" t="s">
        <v>7707</v>
      </c>
      <c r="D117" s="239" t="s">
        <v>8064</v>
      </c>
      <c r="E117" s="240" t="s">
        <v>5990</v>
      </c>
      <c r="F117" s="240"/>
      <c r="G117" s="241" t="s">
        <v>7718</v>
      </c>
      <c r="H117" s="238" t="s">
        <v>7729</v>
      </c>
      <c r="I117" s="242">
        <v>39000</v>
      </c>
      <c r="J117" s="243">
        <v>5</v>
      </c>
      <c r="K117" s="244" t="s">
        <v>7442</v>
      </c>
      <c r="L117" s="243">
        <v>1114000</v>
      </c>
      <c r="M117" s="243">
        <v>40950</v>
      </c>
      <c r="N117" s="242">
        <v>1154950</v>
      </c>
      <c r="O117" s="242">
        <v>0</v>
      </c>
      <c r="P117" s="238">
        <v>70924200</v>
      </c>
      <c r="Q117" s="165">
        <v>44896</v>
      </c>
      <c r="R117" s="165">
        <v>44903</v>
      </c>
      <c r="S117" s="165" t="s">
        <v>7989</v>
      </c>
      <c r="T117" s="108" t="s">
        <v>8131</v>
      </c>
    </row>
    <row r="118" spans="1:20" s="166" customFormat="1" ht="16.5" customHeight="1">
      <c r="A118" s="238" t="str">
        <f t="shared" si="1"/>
        <v>O221018058372일반상품</v>
      </c>
      <c r="B118" s="238" t="s">
        <v>8225</v>
      </c>
      <c r="C118" s="238" t="s">
        <v>7707</v>
      </c>
      <c r="D118" s="239" t="s">
        <v>8064</v>
      </c>
      <c r="E118" s="240" t="s">
        <v>5990</v>
      </c>
      <c r="F118" s="240"/>
      <c r="G118" s="241" t="s">
        <v>7718</v>
      </c>
      <c r="H118" s="238" t="s">
        <v>7767</v>
      </c>
      <c r="I118" s="242">
        <v>26000</v>
      </c>
      <c r="J118" s="243">
        <v>3</v>
      </c>
      <c r="K118" s="244" t="s">
        <v>7429</v>
      </c>
      <c r="L118" s="243">
        <v>750000</v>
      </c>
      <c r="M118" s="243">
        <v>27300</v>
      </c>
      <c r="N118" s="242">
        <v>777300</v>
      </c>
      <c r="O118" s="242">
        <v>0</v>
      </c>
      <c r="P118" s="238">
        <v>70924201</v>
      </c>
      <c r="Q118" s="165">
        <v>44896</v>
      </c>
      <c r="R118" s="165">
        <v>44903</v>
      </c>
      <c r="S118" s="165" t="s">
        <v>7989</v>
      </c>
      <c r="T118" s="108" t="s">
        <v>8131</v>
      </c>
    </row>
    <row r="119" spans="1:20" s="166" customFormat="1" ht="16.5" customHeight="1">
      <c r="A119" s="238" t="str">
        <f t="shared" si="1"/>
        <v>O221020058413일반상품</v>
      </c>
      <c r="B119" s="238" t="s">
        <v>8188</v>
      </c>
      <c r="C119" s="238" t="s">
        <v>7707</v>
      </c>
      <c r="D119" s="239" t="s">
        <v>8064</v>
      </c>
      <c r="E119" s="240" t="s">
        <v>5990</v>
      </c>
      <c r="F119" s="240"/>
      <c r="G119" s="241" t="s">
        <v>7718</v>
      </c>
      <c r="H119" s="238" t="s">
        <v>7961</v>
      </c>
      <c r="I119" s="242">
        <v>46000</v>
      </c>
      <c r="J119" s="243">
        <v>5</v>
      </c>
      <c r="K119" s="244" t="s">
        <v>7449</v>
      </c>
      <c r="L119" s="243">
        <v>1310000</v>
      </c>
      <c r="M119" s="243">
        <v>48300</v>
      </c>
      <c r="N119" s="242">
        <v>1358300</v>
      </c>
      <c r="O119" s="242">
        <v>0</v>
      </c>
      <c r="P119" s="238">
        <v>70924213</v>
      </c>
      <c r="Q119" s="165">
        <v>44896</v>
      </c>
      <c r="R119" s="165">
        <v>44903</v>
      </c>
      <c r="S119" s="165" t="s">
        <v>7989</v>
      </c>
      <c r="T119" s="108" t="s">
        <v>8132</v>
      </c>
    </row>
    <row r="120" spans="1:20" s="166" customFormat="1" ht="16.5" customHeight="1">
      <c r="A120" s="238" t="str">
        <f t="shared" si="1"/>
        <v>O221021058436일반상품</v>
      </c>
      <c r="B120" s="238" t="s">
        <v>8166</v>
      </c>
      <c r="C120" s="238" t="s">
        <v>7707</v>
      </c>
      <c r="D120" s="239" t="s">
        <v>8064</v>
      </c>
      <c r="E120" s="240" t="s">
        <v>5990</v>
      </c>
      <c r="F120" s="240"/>
      <c r="G120" s="241" t="s">
        <v>7718</v>
      </c>
      <c r="H120" s="238" t="s">
        <v>7892</v>
      </c>
      <c r="I120" s="242">
        <v>45000</v>
      </c>
      <c r="J120" s="243">
        <v>5</v>
      </c>
      <c r="K120" s="244" t="s">
        <v>7448</v>
      </c>
      <c r="L120" s="243">
        <v>1282000</v>
      </c>
      <c r="M120" s="243">
        <v>47250</v>
      </c>
      <c r="N120" s="242">
        <v>1329250</v>
      </c>
      <c r="O120" s="242">
        <v>0</v>
      </c>
      <c r="P120" s="238">
        <v>70924181</v>
      </c>
      <c r="Q120" s="165">
        <v>44896</v>
      </c>
      <c r="R120" s="165">
        <v>44903</v>
      </c>
      <c r="S120" s="165" t="s">
        <v>7989</v>
      </c>
      <c r="T120" s="108" t="s">
        <v>8131</v>
      </c>
    </row>
    <row r="121" spans="1:20" s="166" customFormat="1" ht="16.5" customHeight="1">
      <c r="A121" s="238" t="str">
        <f t="shared" si="1"/>
        <v>O221019058392일반상품</v>
      </c>
      <c r="B121" s="238" t="s">
        <v>8206</v>
      </c>
      <c r="C121" s="238" t="s">
        <v>7707</v>
      </c>
      <c r="D121" s="239" t="s">
        <v>8064</v>
      </c>
      <c r="E121" s="240" t="s">
        <v>5990</v>
      </c>
      <c r="F121" s="240"/>
      <c r="G121" s="241" t="s">
        <v>7718</v>
      </c>
      <c r="H121" s="238" t="s">
        <v>8006</v>
      </c>
      <c r="I121" s="242">
        <v>22000</v>
      </c>
      <c r="J121" s="243">
        <v>3</v>
      </c>
      <c r="K121" s="244" t="s">
        <v>7425</v>
      </c>
      <c r="L121" s="243">
        <v>638000</v>
      </c>
      <c r="M121" s="243">
        <v>23100</v>
      </c>
      <c r="N121" s="242">
        <v>661100</v>
      </c>
      <c r="O121" s="242">
        <v>0</v>
      </c>
      <c r="P121" s="238">
        <v>70924182</v>
      </c>
      <c r="Q121" s="165">
        <v>44896</v>
      </c>
      <c r="R121" s="165">
        <v>44903</v>
      </c>
      <c r="S121" s="165" t="s">
        <v>7989</v>
      </c>
      <c r="T121" s="108" t="s">
        <v>8131</v>
      </c>
    </row>
    <row r="122" spans="1:20" s="166" customFormat="1" ht="16.5" customHeight="1">
      <c r="A122" s="238" t="str">
        <f t="shared" si="1"/>
        <v>O221018058368일반상품</v>
      </c>
      <c r="B122" s="238" t="s">
        <v>8229</v>
      </c>
      <c r="C122" s="238" t="s">
        <v>7707</v>
      </c>
      <c r="D122" s="239" t="s">
        <v>8064</v>
      </c>
      <c r="E122" s="240" t="s">
        <v>5990</v>
      </c>
      <c r="F122" s="240"/>
      <c r="G122" s="241" t="s">
        <v>7718</v>
      </c>
      <c r="H122" s="238" t="s">
        <v>8007</v>
      </c>
      <c r="I122" s="242">
        <v>10000</v>
      </c>
      <c r="J122" s="243">
        <v>1</v>
      </c>
      <c r="K122" s="244" t="s">
        <v>7413</v>
      </c>
      <c r="L122" s="243">
        <v>302000</v>
      </c>
      <c r="M122" s="243">
        <v>10500</v>
      </c>
      <c r="N122" s="242">
        <v>312500</v>
      </c>
      <c r="O122" s="242">
        <v>0</v>
      </c>
      <c r="P122" s="238">
        <v>70924227</v>
      </c>
      <c r="Q122" s="165">
        <v>44896</v>
      </c>
      <c r="R122" s="165">
        <v>44903</v>
      </c>
      <c r="S122" s="165" t="s">
        <v>7989</v>
      </c>
      <c r="T122" s="108" t="s">
        <v>8131</v>
      </c>
    </row>
    <row r="123" spans="1:20" s="166" customFormat="1" ht="16.5" customHeight="1">
      <c r="A123" s="238" t="str">
        <f t="shared" si="1"/>
        <v>O221020058416일반상품</v>
      </c>
      <c r="B123" s="238" t="s">
        <v>8185</v>
      </c>
      <c r="C123" s="238" t="s">
        <v>7707</v>
      </c>
      <c r="D123" s="239" t="s">
        <v>8064</v>
      </c>
      <c r="E123" s="240" t="s">
        <v>5990</v>
      </c>
      <c r="F123" s="240"/>
      <c r="G123" s="241" t="s">
        <v>7718</v>
      </c>
      <c r="H123" s="238" t="s">
        <v>7757</v>
      </c>
      <c r="I123" s="242">
        <v>53000</v>
      </c>
      <c r="J123" s="243">
        <v>8</v>
      </c>
      <c r="K123" s="244" t="s">
        <v>7456</v>
      </c>
      <c r="L123" s="243">
        <v>1506000</v>
      </c>
      <c r="M123" s="243">
        <v>55650</v>
      </c>
      <c r="N123" s="242">
        <v>1561650</v>
      </c>
      <c r="O123" s="242">
        <v>0</v>
      </c>
      <c r="P123" s="238">
        <v>70924202</v>
      </c>
      <c r="Q123" s="165">
        <v>44896</v>
      </c>
      <c r="R123" s="165">
        <v>44903</v>
      </c>
      <c r="S123" s="165" t="s">
        <v>7989</v>
      </c>
      <c r="T123" s="108" t="s">
        <v>8131</v>
      </c>
    </row>
    <row r="124" spans="1:20" s="166" customFormat="1" ht="16.5" customHeight="1">
      <c r="A124" s="238" t="str">
        <f t="shared" si="1"/>
        <v>O221021058435일반상품</v>
      </c>
      <c r="B124" s="238" t="s">
        <v>8167</v>
      </c>
      <c r="C124" s="238" t="s">
        <v>7707</v>
      </c>
      <c r="D124" s="239" t="s">
        <v>8064</v>
      </c>
      <c r="E124" s="240" t="s">
        <v>5990</v>
      </c>
      <c r="F124" s="240"/>
      <c r="G124" s="241" t="s">
        <v>7718</v>
      </c>
      <c r="H124" s="238" t="s">
        <v>7728</v>
      </c>
      <c r="I124" s="242">
        <v>24000</v>
      </c>
      <c r="J124" s="243">
        <v>3</v>
      </c>
      <c r="K124" s="244" t="s">
        <v>7427</v>
      </c>
      <c r="L124" s="243">
        <v>694000</v>
      </c>
      <c r="M124" s="243">
        <v>25200</v>
      </c>
      <c r="N124" s="242">
        <v>719200</v>
      </c>
      <c r="O124" s="242">
        <v>0</v>
      </c>
      <c r="P124" s="238">
        <v>70924183</v>
      </c>
      <c r="Q124" s="165">
        <v>44896</v>
      </c>
      <c r="R124" s="165">
        <v>44903</v>
      </c>
      <c r="S124" s="165" t="s">
        <v>7989</v>
      </c>
      <c r="T124" s="108" t="s">
        <v>8131</v>
      </c>
    </row>
    <row r="125" spans="1:20" s="166" customFormat="1" ht="16.5" customHeight="1">
      <c r="A125" s="238" t="str">
        <f t="shared" si="1"/>
        <v>O221108058777일반상품</v>
      </c>
      <c r="B125" s="238" t="s">
        <v>9507</v>
      </c>
      <c r="C125" s="238" t="s">
        <v>6392</v>
      </c>
      <c r="D125" s="239" t="s">
        <v>8064</v>
      </c>
      <c r="E125" s="240" t="s">
        <v>5990</v>
      </c>
      <c r="F125" s="240"/>
      <c r="G125" s="241" t="s">
        <v>7718</v>
      </c>
      <c r="H125" s="238" t="s">
        <v>9539</v>
      </c>
      <c r="I125" s="242">
        <v>33000</v>
      </c>
      <c r="J125" s="243">
        <v>4</v>
      </c>
      <c r="K125" s="244" t="s">
        <v>7436</v>
      </c>
      <c r="L125" s="243">
        <v>946000</v>
      </c>
      <c r="M125" s="243">
        <v>34650</v>
      </c>
      <c r="N125" s="242">
        <v>980650</v>
      </c>
      <c r="O125" s="242">
        <v>0</v>
      </c>
      <c r="P125" s="238">
        <v>70924364</v>
      </c>
      <c r="Q125" s="165">
        <v>44909</v>
      </c>
      <c r="R125" s="165">
        <v>44919</v>
      </c>
      <c r="S125" s="165" t="s">
        <v>7989</v>
      </c>
      <c r="T125" s="108" t="s">
        <v>8131</v>
      </c>
    </row>
    <row r="126" spans="1:20" s="166" customFormat="1" ht="16.5" customHeight="1">
      <c r="A126" s="238" t="str">
        <f t="shared" si="1"/>
        <v>O221016058322일반상품</v>
      </c>
      <c r="B126" s="238" t="s">
        <v>8272</v>
      </c>
      <c r="C126" s="238" t="s">
        <v>7707</v>
      </c>
      <c r="D126" s="239" t="s">
        <v>8064</v>
      </c>
      <c r="E126" s="240" t="s">
        <v>5990</v>
      </c>
      <c r="F126" s="240"/>
      <c r="G126" s="241" t="s">
        <v>7718</v>
      </c>
      <c r="H126" s="238" t="s">
        <v>7877</v>
      </c>
      <c r="I126" s="242">
        <v>54000</v>
      </c>
      <c r="J126" s="243">
        <v>6</v>
      </c>
      <c r="K126" s="244" t="s">
        <v>7457</v>
      </c>
      <c r="L126" s="243">
        <v>1534000</v>
      </c>
      <c r="M126" s="243">
        <v>56700</v>
      </c>
      <c r="N126" s="242">
        <v>1590700</v>
      </c>
      <c r="O126" s="242">
        <v>0</v>
      </c>
      <c r="P126" s="238">
        <v>70924162</v>
      </c>
      <c r="Q126" s="165">
        <v>44896</v>
      </c>
      <c r="R126" s="165">
        <v>44903</v>
      </c>
      <c r="S126" s="165" t="s">
        <v>7989</v>
      </c>
      <c r="T126" s="108" t="s">
        <v>8131</v>
      </c>
    </row>
    <row r="127" spans="1:20" s="166" customFormat="1" ht="16.5" customHeight="1">
      <c r="A127" s="238" t="str">
        <f t="shared" si="1"/>
        <v>O221115058791일반상품</v>
      </c>
      <c r="B127" s="238" t="s">
        <v>9516</v>
      </c>
      <c r="C127" s="238" t="s">
        <v>6392</v>
      </c>
      <c r="D127" s="239" t="s">
        <v>8064</v>
      </c>
      <c r="E127" s="240" t="s">
        <v>5990</v>
      </c>
      <c r="F127" s="240"/>
      <c r="G127" s="241" t="s">
        <v>7718</v>
      </c>
      <c r="H127" s="238" t="s">
        <v>7966</v>
      </c>
      <c r="I127" s="242">
        <v>43000</v>
      </c>
      <c r="J127" s="243">
        <v>5</v>
      </c>
      <c r="K127" s="244" t="s">
        <v>7446</v>
      </c>
      <c r="L127" s="243">
        <v>1226000</v>
      </c>
      <c r="M127" s="243">
        <v>45150</v>
      </c>
      <c r="N127" s="242">
        <v>1271150</v>
      </c>
      <c r="O127" s="242">
        <v>0</v>
      </c>
      <c r="P127" s="238">
        <v>70924356</v>
      </c>
      <c r="Q127" s="165">
        <v>44909</v>
      </c>
      <c r="R127" s="165">
        <v>44918</v>
      </c>
      <c r="S127" s="165" t="s">
        <v>7989</v>
      </c>
      <c r="T127" s="108" t="s">
        <v>8131</v>
      </c>
    </row>
    <row r="128" spans="1:20" s="166" customFormat="1" ht="16.5" customHeight="1">
      <c r="A128" s="238" t="str">
        <f t="shared" si="1"/>
        <v>O221020058415일반상품</v>
      </c>
      <c r="B128" s="238" t="s">
        <v>8186</v>
      </c>
      <c r="C128" s="238" t="s">
        <v>7707</v>
      </c>
      <c r="D128" s="239" t="s">
        <v>8064</v>
      </c>
      <c r="E128" s="240" t="s">
        <v>5990</v>
      </c>
      <c r="F128" s="240"/>
      <c r="G128" s="241" t="s">
        <v>7718</v>
      </c>
      <c r="H128" s="238" t="s">
        <v>7889</v>
      </c>
      <c r="I128" s="242">
        <v>55000</v>
      </c>
      <c r="J128" s="243">
        <v>6</v>
      </c>
      <c r="K128" s="244" t="s">
        <v>7458</v>
      </c>
      <c r="L128" s="243">
        <v>1562000</v>
      </c>
      <c r="M128" s="243">
        <v>57750</v>
      </c>
      <c r="N128" s="242">
        <v>1619750</v>
      </c>
      <c r="O128" s="242">
        <v>0</v>
      </c>
      <c r="P128" s="238">
        <v>70924203</v>
      </c>
      <c r="Q128" s="165">
        <v>44896</v>
      </c>
      <c r="R128" s="165">
        <v>44903</v>
      </c>
      <c r="S128" s="165" t="s">
        <v>7989</v>
      </c>
      <c r="T128" s="108" t="s">
        <v>8131</v>
      </c>
    </row>
    <row r="129" spans="1:20" s="166" customFormat="1" ht="16.5" customHeight="1">
      <c r="A129" s="238" t="str">
        <f t="shared" si="1"/>
        <v>O221020058426일반상품</v>
      </c>
      <c r="B129" s="238" t="s">
        <v>8176</v>
      </c>
      <c r="C129" s="238" t="s">
        <v>7707</v>
      </c>
      <c r="D129" s="239" t="s">
        <v>8064</v>
      </c>
      <c r="E129" s="240" t="s">
        <v>5990</v>
      </c>
      <c r="F129" s="240"/>
      <c r="G129" s="241" t="s">
        <v>7718</v>
      </c>
      <c r="H129" s="238" t="s">
        <v>7850</v>
      </c>
      <c r="I129" s="242">
        <v>28000</v>
      </c>
      <c r="J129" s="243">
        <v>3</v>
      </c>
      <c r="K129" s="244" t="s">
        <v>7431</v>
      </c>
      <c r="L129" s="243">
        <v>806000</v>
      </c>
      <c r="M129" s="243">
        <v>29400</v>
      </c>
      <c r="N129" s="242">
        <v>835400</v>
      </c>
      <c r="O129" s="242">
        <v>0</v>
      </c>
      <c r="P129" s="238">
        <v>70924214</v>
      </c>
      <c r="Q129" s="165">
        <v>44896</v>
      </c>
      <c r="R129" s="165">
        <v>44903</v>
      </c>
      <c r="S129" s="165" t="s">
        <v>7989</v>
      </c>
      <c r="T129" s="108" t="s">
        <v>8131</v>
      </c>
    </row>
    <row r="130" spans="1:20" s="166" customFormat="1" ht="16.5" customHeight="1">
      <c r="A130" s="238" t="str">
        <f t="shared" si="1"/>
        <v>O221106058708일반상품</v>
      </c>
      <c r="B130" s="238" t="s">
        <v>9512</v>
      </c>
      <c r="C130" s="238" t="s">
        <v>6392</v>
      </c>
      <c r="D130" s="239" t="s">
        <v>8064</v>
      </c>
      <c r="E130" s="240" t="s">
        <v>5990</v>
      </c>
      <c r="F130" s="240"/>
      <c r="G130" s="241" t="s">
        <v>7718</v>
      </c>
      <c r="H130" s="238" t="s">
        <v>9543</v>
      </c>
      <c r="I130" s="242">
        <v>26000</v>
      </c>
      <c r="J130" s="243">
        <v>4</v>
      </c>
      <c r="K130" s="244" t="s">
        <v>7429</v>
      </c>
      <c r="L130" s="243">
        <v>750000</v>
      </c>
      <c r="M130" s="243">
        <v>27300</v>
      </c>
      <c r="N130" s="242">
        <v>777300</v>
      </c>
      <c r="O130" s="242">
        <v>0</v>
      </c>
      <c r="P130" s="238">
        <v>70924447</v>
      </c>
      <c r="Q130" s="165">
        <v>44910</v>
      </c>
      <c r="R130" s="165">
        <v>44920</v>
      </c>
      <c r="S130" s="165" t="s">
        <v>7989</v>
      </c>
      <c r="T130" s="108" t="s">
        <v>8131</v>
      </c>
    </row>
    <row r="131" spans="1:20" s="166" customFormat="1" ht="16.5" customHeight="1">
      <c r="A131" s="238" t="str">
        <f t="shared" si="1"/>
        <v>O221021058450일반상품</v>
      </c>
      <c r="B131" s="238" t="s">
        <v>8152</v>
      </c>
      <c r="C131" s="238" t="s">
        <v>7707</v>
      </c>
      <c r="D131" s="239" t="s">
        <v>8064</v>
      </c>
      <c r="E131" s="240" t="s">
        <v>5990</v>
      </c>
      <c r="F131" s="240"/>
      <c r="G131" s="241" t="s">
        <v>7718</v>
      </c>
      <c r="H131" s="238" t="s">
        <v>7727</v>
      </c>
      <c r="I131" s="242">
        <v>40000</v>
      </c>
      <c r="J131" s="243">
        <v>5</v>
      </c>
      <c r="K131" s="244" t="s">
        <v>7443</v>
      </c>
      <c r="L131" s="243">
        <v>1142000</v>
      </c>
      <c r="M131" s="243">
        <v>42000</v>
      </c>
      <c r="N131" s="242">
        <v>1184000</v>
      </c>
      <c r="O131" s="242">
        <v>0</v>
      </c>
      <c r="P131" s="238">
        <v>70924215</v>
      </c>
      <c r="Q131" s="165">
        <v>44896</v>
      </c>
      <c r="R131" s="165">
        <v>44903</v>
      </c>
      <c r="S131" s="165" t="s">
        <v>7989</v>
      </c>
      <c r="T131" s="108" t="s">
        <v>8131</v>
      </c>
    </row>
    <row r="132" spans="1:20" s="166" customFormat="1" ht="16.5" customHeight="1">
      <c r="A132" s="238" t="str">
        <f t="shared" si="1"/>
        <v>O221020058412일반상품</v>
      </c>
      <c r="B132" s="238" t="s">
        <v>8189</v>
      </c>
      <c r="C132" s="238" t="s">
        <v>7707</v>
      </c>
      <c r="D132" s="239" t="s">
        <v>8064</v>
      </c>
      <c r="E132" s="240" t="s">
        <v>5990</v>
      </c>
      <c r="F132" s="240"/>
      <c r="G132" s="241" t="s">
        <v>7718</v>
      </c>
      <c r="H132" s="238" t="s">
        <v>7803</v>
      </c>
      <c r="I132" s="242">
        <v>43000</v>
      </c>
      <c r="J132" s="243">
        <v>6</v>
      </c>
      <c r="K132" s="244" t="s">
        <v>7446</v>
      </c>
      <c r="L132" s="243">
        <v>1226000</v>
      </c>
      <c r="M132" s="243">
        <v>45150</v>
      </c>
      <c r="N132" s="242">
        <v>1271150</v>
      </c>
      <c r="O132" s="242">
        <v>0</v>
      </c>
      <c r="P132" s="238">
        <v>70924216</v>
      </c>
      <c r="Q132" s="165">
        <v>44896</v>
      </c>
      <c r="R132" s="165">
        <v>44903</v>
      </c>
      <c r="S132" s="165" t="s">
        <v>7989</v>
      </c>
      <c r="T132" s="108" t="s">
        <v>8131</v>
      </c>
    </row>
    <row r="133" spans="1:20" s="166" customFormat="1" ht="16.5" customHeight="1">
      <c r="A133" s="238" t="str">
        <f t="shared" si="1"/>
        <v>O221019058403일반상품</v>
      </c>
      <c r="B133" s="238" t="s">
        <v>8197</v>
      </c>
      <c r="C133" s="238" t="s">
        <v>7707</v>
      </c>
      <c r="D133" s="239" t="s">
        <v>8064</v>
      </c>
      <c r="E133" s="240" t="s">
        <v>5990</v>
      </c>
      <c r="F133" s="240"/>
      <c r="G133" s="241" t="s">
        <v>7718</v>
      </c>
      <c r="H133" s="238" t="s">
        <v>7848</v>
      </c>
      <c r="I133" s="242">
        <v>46000</v>
      </c>
      <c r="J133" s="243">
        <v>5</v>
      </c>
      <c r="K133" s="244" t="s">
        <v>7449</v>
      </c>
      <c r="L133" s="243">
        <v>1310000</v>
      </c>
      <c r="M133" s="243">
        <v>48300</v>
      </c>
      <c r="N133" s="242">
        <v>1358300</v>
      </c>
      <c r="O133" s="242">
        <v>0</v>
      </c>
      <c r="P133" s="238">
        <v>70924217</v>
      </c>
      <c r="Q133" s="165">
        <v>44896</v>
      </c>
      <c r="R133" s="165">
        <v>44903</v>
      </c>
      <c r="S133" s="165" t="s">
        <v>7989</v>
      </c>
      <c r="T133" s="108" t="s">
        <v>6069</v>
      </c>
    </row>
    <row r="134" spans="1:20" s="166" customFormat="1" ht="16.5" customHeight="1">
      <c r="A134" s="238" t="str">
        <f t="shared" si="1"/>
        <v>O221021058433일반상품</v>
      </c>
      <c r="B134" s="238" t="s">
        <v>8169</v>
      </c>
      <c r="C134" s="238" t="s">
        <v>7707</v>
      </c>
      <c r="D134" s="239" t="s">
        <v>8064</v>
      </c>
      <c r="E134" s="240" t="s">
        <v>5990</v>
      </c>
      <c r="F134" s="240"/>
      <c r="G134" s="241" t="s">
        <v>7718</v>
      </c>
      <c r="H134" s="238" t="s">
        <v>7804</v>
      </c>
      <c r="I134" s="242">
        <v>41000</v>
      </c>
      <c r="J134" s="243">
        <v>4</v>
      </c>
      <c r="K134" s="244" t="s">
        <v>7444</v>
      </c>
      <c r="L134" s="243">
        <v>1170000</v>
      </c>
      <c r="M134" s="243">
        <v>43050</v>
      </c>
      <c r="N134" s="242">
        <v>1213050</v>
      </c>
      <c r="O134" s="242">
        <v>0</v>
      </c>
      <c r="P134" s="238">
        <v>70924184</v>
      </c>
      <c r="Q134" s="165">
        <v>44896</v>
      </c>
      <c r="R134" s="165">
        <v>44903</v>
      </c>
      <c r="S134" s="165" t="s">
        <v>7989</v>
      </c>
      <c r="T134" s="108" t="s">
        <v>8131</v>
      </c>
    </row>
    <row r="135" spans="1:20" s="166" customFormat="1" ht="16.5" customHeight="1">
      <c r="A135" s="238" t="str">
        <f t="shared" si="1"/>
        <v>O221014058300일반상품</v>
      </c>
      <c r="B135" s="238" t="s">
        <v>8291</v>
      </c>
      <c r="C135" s="238" t="s">
        <v>7707</v>
      </c>
      <c r="D135" s="239" t="s">
        <v>8064</v>
      </c>
      <c r="E135" s="240" t="s">
        <v>5990</v>
      </c>
      <c r="F135" s="240"/>
      <c r="G135" s="241" t="s">
        <v>7718</v>
      </c>
      <c r="H135" s="238" t="s">
        <v>7881</v>
      </c>
      <c r="I135" s="242">
        <v>47000</v>
      </c>
      <c r="J135" s="243">
        <v>5</v>
      </c>
      <c r="K135" s="244" t="s">
        <v>7450</v>
      </c>
      <c r="L135" s="243">
        <v>1338000</v>
      </c>
      <c r="M135" s="243">
        <v>49350</v>
      </c>
      <c r="N135" s="242">
        <v>1387350</v>
      </c>
      <c r="O135" s="242">
        <v>0</v>
      </c>
      <c r="P135" s="238">
        <v>70924218</v>
      </c>
      <c r="Q135" s="165">
        <v>44896</v>
      </c>
      <c r="R135" s="165">
        <v>44903</v>
      </c>
      <c r="S135" s="165" t="s">
        <v>7989</v>
      </c>
      <c r="T135" s="108" t="s">
        <v>6069</v>
      </c>
    </row>
    <row r="136" spans="1:20" s="166" customFormat="1" ht="16.5" customHeight="1">
      <c r="A136" s="238" t="str">
        <f t="shared" ref="A136:A194" si="2">B136&amp;E136</f>
        <v>O221109058785일반상품</v>
      </c>
      <c r="B136" s="238" t="s">
        <v>9504</v>
      </c>
      <c r="C136" s="238" t="s">
        <v>6392</v>
      </c>
      <c r="D136" s="239" t="s">
        <v>8064</v>
      </c>
      <c r="E136" s="240" t="s">
        <v>5990</v>
      </c>
      <c r="F136" s="240"/>
      <c r="G136" s="241" t="s">
        <v>7718</v>
      </c>
      <c r="H136" s="238" t="s">
        <v>7968</v>
      </c>
      <c r="I136" s="242">
        <v>41000</v>
      </c>
      <c r="J136" s="243">
        <v>5</v>
      </c>
      <c r="K136" s="244" t="s">
        <v>7444</v>
      </c>
      <c r="L136" s="243">
        <v>1170000</v>
      </c>
      <c r="M136" s="243">
        <v>43050</v>
      </c>
      <c r="N136" s="242">
        <v>1213050</v>
      </c>
      <c r="O136" s="242">
        <v>0</v>
      </c>
      <c r="P136" s="238">
        <v>70924357</v>
      </c>
      <c r="Q136" s="165">
        <v>44908</v>
      </c>
      <c r="R136" s="165">
        <v>44918</v>
      </c>
      <c r="S136" s="165" t="s">
        <v>7989</v>
      </c>
      <c r="T136" s="108" t="s">
        <v>8131</v>
      </c>
    </row>
    <row r="137" spans="1:20" s="166" customFormat="1" ht="16.5" customHeight="1">
      <c r="A137" s="238" t="str">
        <f t="shared" si="2"/>
        <v>O221109058783일반상품</v>
      </c>
      <c r="B137" s="238" t="s">
        <v>9506</v>
      </c>
      <c r="C137" s="238" t="s">
        <v>6392</v>
      </c>
      <c r="D137" s="239" t="s">
        <v>8064</v>
      </c>
      <c r="E137" s="240" t="s">
        <v>5990</v>
      </c>
      <c r="F137" s="240"/>
      <c r="G137" s="241" t="s">
        <v>7718</v>
      </c>
      <c r="H137" s="238" t="s">
        <v>9538</v>
      </c>
      <c r="I137" s="242">
        <v>43000</v>
      </c>
      <c r="J137" s="243">
        <v>5</v>
      </c>
      <c r="K137" s="244" t="s">
        <v>7446</v>
      </c>
      <c r="L137" s="243">
        <v>1226000</v>
      </c>
      <c r="M137" s="243">
        <v>45150</v>
      </c>
      <c r="N137" s="242">
        <v>1271150</v>
      </c>
      <c r="O137" s="242">
        <v>0</v>
      </c>
      <c r="P137" s="238">
        <v>70924358</v>
      </c>
      <c r="Q137" s="165">
        <v>44908</v>
      </c>
      <c r="R137" s="165">
        <v>44918</v>
      </c>
      <c r="S137" s="165" t="s">
        <v>7989</v>
      </c>
      <c r="T137" s="108" t="s">
        <v>8131</v>
      </c>
    </row>
    <row r="138" spans="1:20" s="166" customFormat="1" ht="16.5" customHeight="1">
      <c r="A138" s="238" t="str">
        <f t="shared" si="2"/>
        <v>O221015058304일반상품</v>
      </c>
      <c r="B138" s="238" t="s">
        <v>8288</v>
      </c>
      <c r="C138" s="238" t="s">
        <v>7707</v>
      </c>
      <c r="D138" s="239" t="s">
        <v>8064</v>
      </c>
      <c r="E138" s="240" t="s">
        <v>5990</v>
      </c>
      <c r="F138" s="240"/>
      <c r="G138" s="241" t="s">
        <v>7718</v>
      </c>
      <c r="H138" s="238" t="s">
        <v>7829</v>
      </c>
      <c r="I138" s="242">
        <v>55000</v>
      </c>
      <c r="J138" s="243">
        <v>6</v>
      </c>
      <c r="K138" s="244" t="s">
        <v>7458</v>
      </c>
      <c r="L138" s="243">
        <v>1562000</v>
      </c>
      <c r="M138" s="243">
        <v>57750</v>
      </c>
      <c r="N138" s="242">
        <v>1619750</v>
      </c>
      <c r="O138" s="242">
        <v>0</v>
      </c>
      <c r="P138" s="238">
        <v>70924185</v>
      </c>
      <c r="Q138" s="165">
        <v>44896</v>
      </c>
      <c r="R138" s="165">
        <v>44903</v>
      </c>
      <c r="S138" s="165" t="s">
        <v>7989</v>
      </c>
      <c r="T138" s="108" t="s">
        <v>8131</v>
      </c>
    </row>
    <row r="139" spans="1:20" s="166" customFormat="1" ht="16.5" customHeight="1">
      <c r="A139" s="238" t="str">
        <f t="shared" si="2"/>
        <v>O221017058342일반상품</v>
      </c>
      <c r="B139" s="238" t="s">
        <v>8253</v>
      </c>
      <c r="C139" s="238" t="s">
        <v>7707</v>
      </c>
      <c r="D139" s="239" t="s">
        <v>8064</v>
      </c>
      <c r="E139" s="240" t="s">
        <v>5990</v>
      </c>
      <c r="F139" s="240"/>
      <c r="G139" s="241" t="s">
        <v>7718</v>
      </c>
      <c r="H139" s="238" t="s">
        <v>7775</v>
      </c>
      <c r="I139" s="242">
        <v>31000</v>
      </c>
      <c r="J139" s="243">
        <v>5</v>
      </c>
      <c r="K139" s="244" t="s">
        <v>7434</v>
      </c>
      <c r="L139" s="243">
        <v>890000</v>
      </c>
      <c r="M139" s="243">
        <v>32550</v>
      </c>
      <c r="N139" s="242">
        <v>922550</v>
      </c>
      <c r="O139" s="242">
        <v>0</v>
      </c>
      <c r="P139" s="238">
        <v>70924186</v>
      </c>
      <c r="Q139" s="165">
        <v>44896</v>
      </c>
      <c r="R139" s="165">
        <v>44903</v>
      </c>
      <c r="S139" s="165" t="s">
        <v>7989</v>
      </c>
      <c r="T139" s="108" t="s">
        <v>8131</v>
      </c>
    </row>
    <row r="140" spans="1:20" s="166" customFormat="1" ht="16.5" customHeight="1">
      <c r="A140" s="238" t="str">
        <f t="shared" si="2"/>
        <v>O221110058790일반상품</v>
      </c>
      <c r="B140" s="238" t="s">
        <v>9499</v>
      </c>
      <c r="C140" s="238" t="s">
        <v>6392</v>
      </c>
      <c r="D140" s="239" t="s">
        <v>8064</v>
      </c>
      <c r="E140" s="240" t="s">
        <v>5990</v>
      </c>
      <c r="F140" s="240"/>
      <c r="G140" s="241" t="s">
        <v>7718</v>
      </c>
      <c r="H140" s="238" t="s">
        <v>9535</v>
      </c>
      <c r="I140" s="242">
        <v>37000</v>
      </c>
      <c r="J140" s="243">
        <v>5</v>
      </c>
      <c r="K140" s="244" t="s">
        <v>7440</v>
      </c>
      <c r="L140" s="243">
        <v>1058000</v>
      </c>
      <c r="M140" s="243">
        <v>38850</v>
      </c>
      <c r="N140" s="242">
        <v>1096850</v>
      </c>
      <c r="O140" s="242">
        <v>0</v>
      </c>
      <c r="P140" s="238">
        <v>70924448</v>
      </c>
      <c r="Q140" s="165">
        <v>44910</v>
      </c>
      <c r="R140" s="165">
        <v>44920</v>
      </c>
      <c r="S140" s="165" t="s">
        <v>7989</v>
      </c>
      <c r="T140" s="108" t="s">
        <v>8131</v>
      </c>
    </row>
    <row r="141" spans="1:20" s="166" customFormat="1" ht="16.5" customHeight="1">
      <c r="A141" s="238" t="str">
        <f t="shared" si="2"/>
        <v>O221015058307일반상품</v>
      </c>
      <c r="B141" s="238" t="s">
        <v>8285</v>
      </c>
      <c r="C141" s="238" t="s">
        <v>7707</v>
      </c>
      <c r="D141" s="239" t="s">
        <v>8064</v>
      </c>
      <c r="E141" s="240" t="s">
        <v>5990</v>
      </c>
      <c r="F141" s="240"/>
      <c r="G141" s="241" t="s">
        <v>7718</v>
      </c>
      <c r="H141" s="238" t="s">
        <v>7738</v>
      </c>
      <c r="I141" s="242">
        <v>49000</v>
      </c>
      <c r="J141" s="243">
        <v>6</v>
      </c>
      <c r="K141" s="244" t="s">
        <v>7452</v>
      </c>
      <c r="L141" s="243">
        <v>1394000</v>
      </c>
      <c r="M141" s="243">
        <v>51450</v>
      </c>
      <c r="N141" s="242">
        <v>1445450</v>
      </c>
      <c r="O141" s="242">
        <v>0</v>
      </c>
      <c r="P141" s="238">
        <v>70924163</v>
      </c>
      <c r="Q141" s="165">
        <v>44896</v>
      </c>
      <c r="R141" s="165">
        <v>44903</v>
      </c>
      <c r="S141" s="165" t="s">
        <v>7989</v>
      </c>
      <c r="T141" s="108" t="s">
        <v>8132</v>
      </c>
    </row>
    <row r="142" spans="1:20" s="166" customFormat="1" ht="16.5" customHeight="1">
      <c r="A142" s="238" t="str">
        <f t="shared" si="2"/>
        <v>O221021058439일반상품</v>
      </c>
      <c r="B142" s="238" t="s">
        <v>8163</v>
      </c>
      <c r="C142" s="238" t="s">
        <v>7707</v>
      </c>
      <c r="D142" s="239" t="s">
        <v>8064</v>
      </c>
      <c r="E142" s="240" t="s">
        <v>5990</v>
      </c>
      <c r="F142" s="240"/>
      <c r="G142" s="241" t="s">
        <v>7718</v>
      </c>
      <c r="H142" s="238" t="s">
        <v>7858</v>
      </c>
      <c r="I142" s="242">
        <v>61000</v>
      </c>
      <c r="J142" s="243">
        <v>7</v>
      </c>
      <c r="K142" s="244" t="s">
        <v>7464</v>
      </c>
      <c r="L142" s="243">
        <v>1730000</v>
      </c>
      <c r="M142" s="243">
        <v>64050</v>
      </c>
      <c r="N142" s="242">
        <v>1794050</v>
      </c>
      <c r="O142" s="242">
        <v>0</v>
      </c>
      <c r="P142" s="238">
        <v>70924228</v>
      </c>
      <c r="Q142" s="165">
        <v>44896</v>
      </c>
      <c r="R142" s="165">
        <v>44903</v>
      </c>
      <c r="S142" s="165" t="s">
        <v>7989</v>
      </c>
      <c r="T142" s="108" t="s">
        <v>8131</v>
      </c>
    </row>
    <row r="143" spans="1:20" s="166" customFormat="1" ht="16.5" customHeight="1">
      <c r="A143" s="238" t="str">
        <f t="shared" si="2"/>
        <v>O221110058786일반상품</v>
      </c>
      <c r="B143" s="238" t="s">
        <v>9503</v>
      </c>
      <c r="C143" s="238" t="s">
        <v>6392</v>
      </c>
      <c r="D143" s="239" t="s">
        <v>8064</v>
      </c>
      <c r="E143" s="240" t="s">
        <v>5990</v>
      </c>
      <c r="F143" s="240"/>
      <c r="G143" s="241" t="s">
        <v>7718</v>
      </c>
      <c r="H143" s="238" t="s">
        <v>7969</v>
      </c>
      <c r="I143" s="242">
        <v>35000</v>
      </c>
      <c r="J143" s="243">
        <v>4</v>
      </c>
      <c r="K143" s="244" t="s">
        <v>7438</v>
      </c>
      <c r="L143" s="243">
        <v>1002000</v>
      </c>
      <c r="M143" s="243">
        <v>36750</v>
      </c>
      <c r="N143" s="242">
        <v>1038750</v>
      </c>
      <c r="O143" s="242">
        <v>0</v>
      </c>
      <c r="P143" s="238">
        <v>70924359</v>
      </c>
      <c r="Q143" s="165">
        <v>44909</v>
      </c>
      <c r="R143" s="165">
        <v>44918</v>
      </c>
      <c r="S143" s="165" t="s">
        <v>7989</v>
      </c>
      <c r="T143" s="108" t="s">
        <v>8131</v>
      </c>
    </row>
    <row r="144" spans="1:20" s="166" customFormat="1" ht="16.5" customHeight="1">
      <c r="A144" s="238" t="str">
        <f t="shared" si="2"/>
        <v>O221110058789일반상품</v>
      </c>
      <c r="B144" s="238" t="s">
        <v>9500</v>
      </c>
      <c r="C144" s="238" t="s">
        <v>6392</v>
      </c>
      <c r="D144" s="239" t="s">
        <v>8064</v>
      </c>
      <c r="E144" s="240" t="s">
        <v>5990</v>
      </c>
      <c r="F144" s="240"/>
      <c r="G144" s="241" t="s">
        <v>7718</v>
      </c>
      <c r="H144" s="238" t="s">
        <v>7967</v>
      </c>
      <c r="I144" s="242">
        <v>50000</v>
      </c>
      <c r="J144" s="243">
        <v>7</v>
      </c>
      <c r="K144" s="244" t="s">
        <v>7453</v>
      </c>
      <c r="L144" s="243">
        <v>1422000</v>
      </c>
      <c r="M144" s="243">
        <v>52500</v>
      </c>
      <c r="N144" s="242">
        <v>1474500</v>
      </c>
      <c r="O144" s="242">
        <v>0</v>
      </c>
      <c r="P144" s="238">
        <v>70924360</v>
      </c>
      <c r="Q144" s="165">
        <v>44909</v>
      </c>
      <c r="R144" s="165">
        <v>44918</v>
      </c>
      <c r="S144" s="165" t="s">
        <v>7989</v>
      </c>
      <c r="T144" s="108" t="s">
        <v>8131</v>
      </c>
    </row>
    <row r="145" spans="1:20" s="166" customFormat="1" ht="16.5" customHeight="1">
      <c r="A145" s="238" t="str">
        <f t="shared" si="2"/>
        <v>O221021058455일반상품</v>
      </c>
      <c r="B145" s="238" t="s">
        <v>8147</v>
      </c>
      <c r="C145" s="238" t="s">
        <v>7707</v>
      </c>
      <c r="D145" s="239" t="s">
        <v>8064</v>
      </c>
      <c r="E145" s="240" t="s">
        <v>5990</v>
      </c>
      <c r="F145" s="240"/>
      <c r="G145" s="241" t="s">
        <v>7718</v>
      </c>
      <c r="H145" s="238" t="s">
        <v>7876</v>
      </c>
      <c r="I145" s="242">
        <v>54000</v>
      </c>
      <c r="J145" s="243">
        <v>8</v>
      </c>
      <c r="K145" s="244" t="s">
        <v>7457</v>
      </c>
      <c r="L145" s="243">
        <v>1534000</v>
      </c>
      <c r="M145" s="243">
        <v>56700</v>
      </c>
      <c r="N145" s="242">
        <v>1590700</v>
      </c>
      <c r="O145" s="242">
        <v>0</v>
      </c>
      <c r="P145" s="238">
        <v>70924361</v>
      </c>
      <c r="Q145" s="165">
        <v>44909</v>
      </c>
      <c r="R145" s="165">
        <v>44918</v>
      </c>
      <c r="S145" s="165" t="s">
        <v>7989</v>
      </c>
      <c r="T145" s="108" t="s">
        <v>6069</v>
      </c>
    </row>
    <row r="146" spans="1:20" s="166" customFormat="1" ht="16.5" customHeight="1">
      <c r="A146" s="238" t="str">
        <f t="shared" si="2"/>
        <v>O221021058454일반상품</v>
      </c>
      <c r="B146" s="238" t="s">
        <v>8148</v>
      </c>
      <c r="C146" s="238" t="s">
        <v>7707</v>
      </c>
      <c r="D146" s="239" t="s">
        <v>8064</v>
      </c>
      <c r="E146" s="240" t="s">
        <v>5990</v>
      </c>
      <c r="F146" s="240"/>
      <c r="G146" s="241" t="s">
        <v>7718</v>
      </c>
      <c r="H146" s="238" t="s">
        <v>7735</v>
      </c>
      <c r="I146" s="242">
        <v>24000</v>
      </c>
      <c r="J146" s="243">
        <v>3</v>
      </c>
      <c r="K146" s="244" t="s">
        <v>7427</v>
      </c>
      <c r="L146" s="243">
        <v>694000</v>
      </c>
      <c r="M146" s="243">
        <v>25200</v>
      </c>
      <c r="N146" s="242">
        <v>719200</v>
      </c>
      <c r="O146" s="242">
        <v>0</v>
      </c>
      <c r="P146" s="238">
        <v>70924204</v>
      </c>
      <c r="Q146" s="165">
        <v>44896</v>
      </c>
      <c r="R146" s="165">
        <v>44903</v>
      </c>
      <c r="S146" s="165" t="s">
        <v>7989</v>
      </c>
      <c r="T146" s="108" t="s">
        <v>8131</v>
      </c>
    </row>
    <row r="147" spans="1:20" s="166" customFormat="1" ht="16.5" customHeight="1">
      <c r="A147" s="238" t="str">
        <f t="shared" si="2"/>
        <v>O221021058434일반상품</v>
      </c>
      <c r="B147" s="238" t="s">
        <v>8168</v>
      </c>
      <c r="C147" s="238" t="s">
        <v>7707</v>
      </c>
      <c r="D147" s="239" t="s">
        <v>8064</v>
      </c>
      <c r="E147" s="240" t="s">
        <v>5990</v>
      </c>
      <c r="F147" s="240"/>
      <c r="G147" s="241" t="s">
        <v>7718</v>
      </c>
      <c r="H147" s="238" t="s">
        <v>7790</v>
      </c>
      <c r="I147" s="242">
        <v>42000</v>
      </c>
      <c r="J147" s="243">
        <v>6</v>
      </c>
      <c r="K147" s="244" t="s">
        <v>7445</v>
      </c>
      <c r="L147" s="243">
        <v>1198000</v>
      </c>
      <c r="M147" s="243">
        <v>44100</v>
      </c>
      <c r="N147" s="242">
        <v>1242100</v>
      </c>
      <c r="O147" s="242">
        <v>0</v>
      </c>
      <c r="P147" s="238">
        <v>70924219</v>
      </c>
      <c r="Q147" s="165">
        <v>44896</v>
      </c>
      <c r="R147" s="165">
        <v>44903</v>
      </c>
      <c r="S147" s="165" t="s">
        <v>7989</v>
      </c>
      <c r="T147" s="108" t="s">
        <v>8131</v>
      </c>
    </row>
    <row r="148" spans="1:20" s="166" customFormat="1" ht="16.5" customHeight="1">
      <c r="A148" s="238" t="str">
        <f t="shared" si="2"/>
        <v>O221016058339일반상품</v>
      </c>
      <c r="B148" s="238" t="s">
        <v>8256</v>
      </c>
      <c r="C148" s="238" t="s">
        <v>7707</v>
      </c>
      <c r="D148" s="239" t="s">
        <v>8064</v>
      </c>
      <c r="E148" s="240" t="s">
        <v>5990</v>
      </c>
      <c r="F148" s="240"/>
      <c r="G148" s="241" t="s">
        <v>7718</v>
      </c>
      <c r="H148" s="238" t="s">
        <v>8318</v>
      </c>
      <c r="I148" s="242">
        <v>45000</v>
      </c>
      <c r="J148" s="243">
        <v>6</v>
      </c>
      <c r="K148" s="244" t="s">
        <v>7448</v>
      </c>
      <c r="L148" s="243">
        <v>1282000</v>
      </c>
      <c r="M148" s="243">
        <v>47250</v>
      </c>
      <c r="N148" s="242">
        <v>1329250</v>
      </c>
      <c r="O148" s="242">
        <v>0</v>
      </c>
      <c r="P148" s="238">
        <v>70924187</v>
      </c>
      <c r="Q148" s="165">
        <v>44896</v>
      </c>
      <c r="R148" s="165">
        <v>44903</v>
      </c>
      <c r="S148" s="165" t="s">
        <v>7989</v>
      </c>
      <c r="T148" s="108" t="s">
        <v>8131</v>
      </c>
    </row>
    <row r="149" spans="1:20" s="166" customFormat="1" ht="16.5" customHeight="1">
      <c r="A149" s="238" t="str">
        <f t="shared" si="2"/>
        <v>O221016058331일반상품</v>
      </c>
      <c r="B149" s="238" t="s">
        <v>8263</v>
      </c>
      <c r="C149" s="238" t="s">
        <v>7707</v>
      </c>
      <c r="D149" s="239" t="s">
        <v>8064</v>
      </c>
      <c r="E149" s="240" t="s">
        <v>5990</v>
      </c>
      <c r="F149" s="240"/>
      <c r="G149" s="241" t="s">
        <v>7718</v>
      </c>
      <c r="H149" s="238" t="s">
        <v>7965</v>
      </c>
      <c r="I149" s="242">
        <v>52000</v>
      </c>
      <c r="J149" s="243">
        <v>7</v>
      </c>
      <c r="K149" s="244" t="s">
        <v>7455</v>
      </c>
      <c r="L149" s="243">
        <v>1478000</v>
      </c>
      <c r="M149" s="243">
        <v>54600</v>
      </c>
      <c r="N149" s="242">
        <v>1532600</v>
      </c>
      <c r="O149" s="242">
        <v>0</v>
      </c>
      <c r="P149" s="238">
        <v>70924188</v>
      </c>
      <c r="Q149" s="165">
        <v>44896</v>
      </c>
      <c r="R149" s="165">
        <v>44903</v>
      </c>
      <c r="S149" s="165" t="s">
        <v>7989</v>
      </c>
      <c r="T149" s="108" t="s">
        <v>8131</v>
      </c>
    </row>
    <row r="150" spans="1:20" s="166" customFormat="1" ht="16.5" customHeight="1">
      <c r="A150" s="238" t="str">
        <f t="shared" si="2"/>
        <v>O221016058330일반상품</v>
      </c>
      <c r="B150" s="238" t="s">
        <v>8264</v>
      </c>
      <c r="C150" s="238" t="s">
        <v>7707</v>
      </c>
      <c r="D150" s="239" t="s">
        <v>8064</v>
      </c>
      <c r="E150" s="240" t="s">
        <v>5990</v>
      </c>
      <c r="F150" s="240"/>
      <c r="G150" s="241" t="s">
        <v>7718</v>
      </c>
      <c r="H150" s="238" t="s">
        <v>7793</v>
      </c>
      <c r="I150" s="242">
        <v>31000</v>
      </c>
      <c r="J150" s="243">
        <v>4</v>
      </c>
      <c r="K150" s="244" t="s">
        <v>7434</v>
      </c>
      <c r="L150" s="243">
        <v>890000</v>
      </c>
      <c r="M150" s="243">
        <v>32550</v>
      </c>
      <c r="N150" s="242">
        <v>922550</v>
      </c>
      <c r="O150" s="242">
        <v>0</v>
      </c>
      <c r="P150" s="238">
        <v>70924189</v>
      </c>
      <c r="Q150" s="165">
        <v>44896</v>
      </c>
      <c r="R150" s="165">
        <v>44903</v>
      </c>
      <c r="S150" s="165" t="s">
        <v>7989</v>
      </c>
      <c r="T150" s="108" t="s">
        <v>8131</v>
      </c>
    </row>
    <row r="151" spans="1:20" s="166" customFormat="1" ht="16.5" customHeight="1">
      <c r="A151" s="238" t="str">
        <f t="shared" si="2"/>
        <v>O221021058456일반상품</v>
      </c>
      <c r="B151" s="238" t="s">
        <v>8146</v>
      </c>
      <c r="C151" s="238" t="s">
        <v>7707</v>
      </c>
      <c r="D151" s="239" t="s">
        <v>8064</v>
      </c>
      <c r="E151" s="240" t="s">
        <v>5990</v>
      </c>
      <c r="F151" s="240"/>
      <c r="G151" s="241" t="s">
        <v>7718</v>
      </c>
      <c r="H151" s="238" t="s">
        <v>7726</v>
      </c>
      <c r="I151" s="242">
        <v>19000</v>
      </c>
      <c r="J151" s="243">
        <v>2</v>
      </c>
      <c r="K151" s="244" t="s">
        <v>7422</v>
      </c>
      <c r="L151" s="243">
        <v>554000</v>
      </c>
      <c r="M151" s="243">
        <v>19950</v>
      </c>
      <c r="N151" s="242">
        <v>573950</v>
      </c>
      <c r="O151" s="242">
        <v>0</v>
      </c>
      <c r="P151" s="238">
        <v>70924220</v>
      </c>
      <c r="Q151" s="165">
        <v>44896</v>
      </c>
      <c r="R151" s="165">
        <v>44903</v>
      </c>
      <c r="S151" s="165" t="s">
        <v>7989</v>
      </c>
      <c r="T151" s="108" t="s">
        <v>8131</v>
      </c>
    </row>
    <row r="152" spans="1:20" s="166" customFormat="1" ht="16.5" customHeight="1">
      <c r="A152" s="238" t="str">
        <f t="shared" si="2"/>
        <v>O221018058378일반상품</v>
      </c>
      <c r="B152" s="238" t="s">
        <v>8220</v>
      </c>
      <c r="C152" s="238" t="s">
        <v>7707</v>
      </c>
      <c r="D152" s="239" t="s">
        <v>8064</v>
      </c>
      <c r="E152" s="240" t="s">
        <v>5990</v>
      </c>
      <c r="F152" s="240"/>
      <c r="G152" s="241" t="s">
        <v>7718</v>
      </c>
      <c r="H152" s="238" t="s">
        <v>8316</v>
      </c>
      <c r="I152" s="242">
        <v>45000</v>
      </c>
      <c r="J152" s="243">
        <v>6</v>
      </c>
      <c r="K152" s="244" t="s">
        <v>7448</v>
      </c>
      <c r="L152" s="243">
        <v>1282000</v>
      </c>
      <c r="M152" s="243">
        <v>47250</v>
      </c>
      <c r="N152" s="242">
        <v>1329250</v>
      </c>
      <c r="O152" s="242">
        <v>0</v>
      </c>
      <c r="P152" s="238">
        <v>70924362</v>
      </c>
      <c r="Q152" s="165">
        <v>44909</v>
      </c>
      <c r="R152" s="165">
        <v>44918</v>
      </c>
      <c r="S152" s="165" t="s">
        <v>7989</v>
      </c>
      <c r="T152" s="108" t="s">
        <v>8132</v>
      </c>
    </row>
    <row r="153" spans="1:20" s="166" customFormat="1" ht="16.5" customHeight="1">
      <c r="A153" s="238" t="str">
        <f t="shared" si="2"/>
        <v>O221016058324일반상품</v>
      </c>
      <c r="B153" s="238" t="s">
        <v>8270</v>
      </c>
      <c r="C153" s="238" t="s">
        <v>7707</v>
      </c>
      <c r="D153" s="239" t="s">
        <v>8064</v>
      </c>
      <c r="E153" s="240" t="s">
        <v>5990</v>
      </c>
      <c r="F153" s="240"/>
      <c r="G153" s="241" t="s">
        <v>7718</v>
      </c>
      <c r="H153" s="238" t="s">
        <v>7758</v>
      </c>
      <c r="I153" s="242">
        <v>42000</v>
      </c>
      <c r="J153" s="243">
        <v>5</v>
      </c>
      <c r="K153" s="244" t="s">
        <v>7445</v>
      </c>
      <c r="L153" s="243">
        <v>1198000</v>
      </c>
      <c r="M153" s="243">
        <v>44100</v>
      </c>
      <c r="N153" s="242">
        <v>1242100</v>
      </c>
      <c r="O153" s="242">
        <v>0</v>
      </c>
      <c r="P153" s="238">
        <v>70924164</v>
      </c>
      <c r="Q153" s="165">
        <v>44896</v>
      </c>
      <c r="R153" s="165">
        <v>44903</v>
      </c>
      <c r="S153" s="165" t="s">
        <v>7989</v>
      </c>
      <c r="T153" s="108" t="s">
        <v>8131</v>
      </c>
    </row>
    <row r="154" spans="1:20" s="166" customFormat="1" ht="16.5" customHeight="1">
      <c r="A154" s="238" t="str">
        <f t="shared" si="2"/>
        <v>O221020058422일반상품</v>
      </c>
      <c r="B154" s="238" t="s">
        <v>8180</v>
      </c>
      <c r="C154" s="238" t="s">
        <v>7707</v>
      </c>
      <c r="D154" s="239" t="s">
        <v>8064</v>
      </c>
      <c r="E154" s="240" t="s">
        <v>5990</v>
      </c>
      <c r="F154" s="240"/>
      <c r="G154" s="241" t="s">
        <v>7718</v>
      </c>
      <c r="H154" s="238" t="s">
        <v>8008</v>
      </c>
      <c r="I154" s="242">
        <v>43000</v>
      </c>
      <c r="J154" s="243">
        <v>5</v>
      </c>
      <c r="K154" s="244" t="s">
        <v>7446</v>
      </c>
      <c r="L154" s="243">
        <v>1226000</v>
      </c>
      <c r="M154" s="243">
        <v>45150</v>
      </c>
      <c r="N154" s="242">
        <v>1271150</v>
      </c>
      <c r="O154" s="242">
        <v>0</v>
      </c>
      <c r="P154" s="238">
        <v>70924165</v>
      </c>
      <c r="Q154" s="165">
        <v>44896</v>
      </c>
      <c r="R154" s="165">
        <v>44903</v>
      </c>
      <c r="S154" s="165" t="s">
        <v>7989</v>
      </c>
      <c r="T154" s="108" t="s">
        <v>8131</v>
      </c>
    </row>
    <row r="155" spans="1:20" s="166" customFormat="1" ht="16.5" customHeight="1">
      <c r="A155" s="238" t="str">
        <f t="shared" si="2"/>
        <v>O221015058314일반상품</v>
      </c>
      <c r="B155" s="238" t="s">
        <v>8278</v>
      </c>
      <c r="C155" s="238" t="s">
        <v>7707</v>
      </c>
      <c r="D155" s="239" t="s">
        <v>8064</v>
      </c>
      <c r="E155" s="240" t="s">
        <v>5990</v>
      </c>
      <c r="F155" s="240"/>
      <c r="G155" s="241" t="s">
        <v>7718</v>
      </c>
      <c r="H155" s="238" t="s">
        <v>7828</v>
      </c>
      <c r="I155" s="242">
        <v>62000</v>
      </c>
      <c r="J155" s="243">
        <v>6</v>
      </c>
      <c r="K155" s="244" t="s">
        <v>7465</v>
      </c>
      <c r="L155" s="243">
        <v>1758000</v>
      </c>
      <c r="M155" s="243">
        <v>65100</v>
      </c>
      <c r="N155" s="242">
        <v>1823100</v>
      </c>
      <c r="O155" s="242">
        <v>0</v>
      </c>
      <c r="P155" s="238">
        <v>70924166</v>
      </c>
      <c r="Q155" s="165">
        <v>44896</v>
      </c>
      <c r="R155" s="165">
        <v>44903</v>
      </c>
      <c r="S155" s="165" t="s">
        <v>7989</v>
      </c>
      <c r="T155" s="108" t="s">
        <v>8131</v>
      </c>
    </row>
    <row r="156" spans="1:20" s="166" customFormat="1" ht="16.5" customHeight="1">
      <c r="A156" s="238" t="str">
        <f t="shared" si="2"/>
        <v>O221109058784일반상품</v>
      </c>
      <c r="B156" s="238" t="s">
        <v>9505</v>
      </c>
      <c r="C156" s="238" t="s">
        <v>6392</v>
      </c>
      <c r="D156" s="239" t="s">
        <v>8064</v>
      </c>
      <c r="E156" s="240" t="s">
        <v>5990</v>
      </c>
      <c r="F156" s="240"/>
      <c r="G156" s="241" t="s">
        <v>7718</v>
      </c>
      <c r="H156" s="238" t="s">
        <v>9537</v>
      </c>
      <c r="I156" s="242">
        <v>50000</v>
      </c>
      <c r="J156" s="243">
        <v>6</v>
      </c>
      <c r="K156" s="244" t="s">
        <v>7453</v>
      </c>
      <c r="L156" s="243">
        <v>1422000</v>
      </c>
      <c r="M156" s="243">
        <v>52500</v>
      </c>
      <c r="N156" s="242">
        <v>1474500</v>
      </c>
      <c r="O156" s="242">
        <v>0</v>
      </c>
      <c r="P156" s="238">
        <v>70924363</v>
      </c>
      <c r="Q156" s="165">
        <v>44909</v>
      </c>
      <c r="R156" s="165">
        <v>44918</v>
      </c>
      <c r="S156" s="165" t="s">
        <v>7989</v>
      </c>
      <c r="T156" s="108" t="s">
        <v>8131</v>
      </c>
    </row>
    <row r="157" spans="1:20" s="166" customFormat="1" ht="16.5" customHeight="1">
      <c r="A157" s="238" t="str">
        <f t="shared" si="2"/>
        <v>O221110058787일반상품</v>
      </c>
      <c r="B157" s="238" t="s">
        <v>9502</v>
      </c>
      <c r="C157" s="238" t="s">
        <v>6392</v>
      </c>
      <c r="D157" s="239" t="s">
        <v>8064</v>
      </c>
      <c r="E157" s="240" t="s">
        <v>5990</v>
      </c>
      <c r="F157" s="240"/>
      <c r="G157" s="241" t="s">
        <v>7718</v>
      </c>
      <c r="H157" s="238" t="s">
        <v>9536</v>
      </c>
      <c r="I157" s="242">
        <v>26000</v>
      </c>
      <c r="J157" s="243">
        <v>4</v>
      </c>
      <c r="K157" s="244" t="s">
        <v>7429</v>
      </c>
      <c r="L157" s="243">
        <v>750000</v>
      </c>
      <c r="M157" s="243">
        <v>27300</v>
      </c>
      <c r="N157" s="242">
        <v>777300</v>
      </c>
      <c r="O157" s="242">
        <v>0</v>
      </c>
      <c r="P157" s="238">
        <v>70924449</v>
      </c>
      <c r="Q157" s="165">
        <v>44910</v>
      </c>
      <c r="R157" s="165">
        <v>44920</v>
      </c>
      <c r="S157" s="165" t="s">
        <v>7989</v>
      </c>
      <c r="T157" s="108" t="s">
        <v>8131</v>
      </c>
    </row>
    <row r="158" spans="1:20" s="166" customFormat="1" ht="16.5" customHeight="1">
      <c r="A158" s="238" t="str">
        <f t="shared" si="2"/>
        <v>O221016058321일반상품</v>
      </c>
      <c r="B158" s="238" t="s">
        <v>8273</v>
      </c>
      <c r="C158" s="238" t="s">
        <v>7707</v>
      </c>
      <c r="D158" s="239" t="s">
        <v>8064</v>
      </c>
      <c r="E158" s="240" t="s">
        <v>5990</v>
      </c>
      <c r="F158" s="240"/>
      <c r="G158" s="241" t="s">
        <v>7718</v>
      </c>
      <c r="H158" s="238" t="s">
        <v>7962</v>
      </c>
      <c r="I158" s="242">
        <v>42000</v>
      </c>
      <c r="J158" s="243">
        <v>6</v>
      </c>
      <c r="K158" s="244" t="s">
        <v>7445</v>
      </c>
      <c r="L158" s="243">
        <v>1198000</v>
      </c>
      <c r="M158" s="243">
        <v>44100</v>
      </c>
      <c r="N158" s="242">
        <v>1242100</v>
      </c>
      <c r="O158" s="242">
        <v>0</v>
      </c>
      <c r="P158" s="238">
        <v>70924167</v>
      </c>
      <c r="Q158" s="165">
        <v>44896</v>
      </c>
      <c r="R158" s="165">
        <v>44903</v>
      </c>
      <c r="S158" s="165" t="s">
        <v>7989</v>
      </c>
      <c r="T158" s="108" t="s">
        <v>8131</v>
      </c>
    </row>
    <row r="159" spans="1:20" s="166" customFormat="1" ht="16.5" customHeight="1">
      <c r="A159" s="238" t="str">
        <f t="shared" si="2"/>
        <v>O221014058302일반상품</v>
      </c>
      <c r="B159" s="238" t="s">
        <v>8289</v>
      </c>
      <c r="C159" s="238" t="s">
        <v>7707</v>
      </c>
      <c r="D159" s="239" t="s">
        <v>8064</v>
      </c>
      <c r="E159" s="240" t="s">
        <v>5990</v>
      </c>
      <c r="F159" s="240"/>
      <c r="G159" s="241" t="s">
        <v>7718</v>
      </c>
      <c r="H159" s="238" t="s">
        <v>6452</v>
      </c>
      <c r="I159" s="242">
        <v>48000</v>
      </c>
      <c r="J159" s="243">
        <v>7</v>
      </c>
      <c r="K159" s="244" t="s">
        <v>7451</v>
      </c>
      <c r="L159" s="243">
        <v>1366000</v>
      </c>
      <c r="M159" s="243">
        <v>50400</v>
      </c>
      <c r="N159" s="242">
        <v>1416400</v>
      </c>
      <c r="O159" s="242">
        <v>0</v>
      </c>
      <c r="P159" s="238">
        <v>70924229</v>
      </c>
      <c r="Q159" s="165">
        <v>44896</v>
      </c>
      <c r="R159" s="165">
        <v>44903</v>
      </c>
      <c r="S159" s="165" t="s">
        <v>7989</v>
      </c>
      <c r="T159" s="108" t="s">
        <v>8131</v>
      </c>
    </row>
    <row r="160" spans="1:20" s="166" customFormat="1" ht="16.5" customHeight="1">
      <c r="A160" s="238" t="str">
        <f t="shared" si="2"/>
        <v>O221014058301일반상품</v>
      </c>
      <c r="B160" s="238" t="s">
        <v>8290</v>
      </c>
      <c r="C160" s="238" t="s">
        <v>7707</v>
      </c>
      <c r="D160" s="239" t="s">
        <v>8064</v>
      </c>
      <c r="E160" s="240" t="s">
        <v>5990</v>
      </c>
      <c r="F160" s="240"/>
      <c r="G160" s="241" t="s">
        <v>7718</v>
      </c>
      <c r="H160" s="238" t="s">
        <v>7955</v>
      </c>
      <c r="I160" s="242">
        <v>45000</v>
      </c>
      <c r="J160" s="243">
        <v>6</v>
      </c>
      <c r="K160" s="244" t="s">
        <v>7448</v>
      </c>
      <c r="L160" s="243">
        <v>1282000</v>
      </c>
      <c r="M160" s="243">
        <v>47250</v>
      </c>
      <c r="N160" s="242">
        <v>1329250</v>
      </c>
      <c r="O160" s="242">
        <v>0</v>
      </c>
      <c r="P160" s="238">
        <v>70924230</v>
      </c>
      <c r="Q160" s="165">
        <v>44896</v>
      </c>
      <c r="R160" s="165">
        <v>44903</v>
      </c>
      <c r="S160" s="165" t="s">
        <v>7989</v>
      </c>
      <c r="T160" s="108" t="s">
        <v>8131</v>
      </c>
    </row>
    <row r="161" spans="1:20" s="166" customFormat="1" ht="16.5" customHeight="1">
      <c r="A161" s="238" t="str">
        <f t="shared" si="2"/>
        <v>O221017058341일반상품</v>
      </c>
      <c r="B161" s="238" t="s">
        <v>8254</v>
      </c>
      <c r="C161" s="238" t="s">
        <v>7707</v>
      </c>
      <c r="D161" s="239" t="s">
        <v>8064</v>
      </c>
      <c r="E161" s="240" t="s">
        <v>5990</v>
      </c>
      <c r="F161" s="240"/>
      <c r="G161" s="241" t="s">
        <v>7718</v>
      </c>
      <c r="H161" s="238" t="s">
        <v>7732</v>
      </c>
      <c r="I161" s="242">
        <v>31000</v>
      </c>
      <c r="J161" s="243">
        <v>4</v>
      </c>
      <c r="K161" s="244" t="s">
        <v>7434</v>
      </c>
      <c r="L161" s="243">
        <v>890000</v>
      </c>
      <c r="M161" s="243">
        <v>32550</v>
      </c>
      <c r="N161" s="242">
        <v>922550</v>
      </c>
      <c r="O161" s="242">
        <v>0</v>
      </c>
      <c r="P161" s="238">
        <v>70924231</v>
      </c>
      <c r="Q161" s="165">
        <v>44896</v>
      </c>
      <c r="R161" s="165">
        <v>44903</v>
      </c>
      <c r="S161" s="165" t="s">
        <v>7989</v>
      </c>
      <c r="T161" s="108" t="s">
        <v>8131</v>
      </c>
    </row>
    <row r="162" spans="1:20" s="166" customFormat="1" ht="16.5" customHeight="1">
      <c r="A162" s="238" t="str">
        <f t="shared" si="2"/>
        <v>O221016058323일반상품</v>
      </c>
      <c r="B162" s="238" t="s">
        <v>8271</v>
      </c>
      <c r="C162" s="238" t="s">
        <v>7707</v>
      </c>
      <c r="D162" s="239" t="s">
        <v>8064</v>
      </c>
      <c r="E162" s="240" t="s">
        <v>5990</v>
      </c>
      <c r="F162" s="240"/>
      <c r="G162" s="241" t="s">
        <v>7718</v>
      </c>
      <c r="H162" s="238" t="s">
        <v>7771</v>
      </c>
      <c r="I162" s="242">
        <v>42000</v>
      </c>
      <c r="J162" s="243">
        <v>5</v>
      </c>
      <c r="K162" s="244" t="s">
        <v>7445</v>
      </c>
      <c r="L162" s="243">
        <v>1198000</v>
      </c>
      <c r="M162" s="243">
        <v>44100</v>
      </c>
      <c r="N162" s="242">
        <v>1242100</v>
      </c>
      <c r="O162" s="242">
        <v>0</v>
      </c>
      <c r="P162" s="238">
        <v>70924168</v>
      </c>
      <c r="Q162" s="165">
        <v>44896</v>
      </c>
      <c r="R162" s="165">
        <v>44903</v>
      </c>
      <c r="S162" s="165" t="s">
        <v>7989</v>
      </c>
      <c r="T162" s="108" t="s">
        <v>8131</v>
      </c>
    </row>
    <row r="163" spans="1:20" s="166" customFormat="1" ht="16.5" customHeight="1">
      <c r="A163" s="238" t="str">
        <f t="shared" si="2"/>
        <v>O221017058365일반상품</v>
      </c>
      <c r="B163" s="238" t="s">
        <v>8232</v>
      </c>
      <c r="C163" s="238" t="s">
        <v>7707</v>
      </c>
      <c r="D163" s="239" t="s">
        <v>8064</v>
      </c>
      <c r="E163" s="240" t="s">
        <v>5990</v>
      </c>
      <c r="F163" s="240"/>
      <c r="G163" s="241" t="s">
        <v>7718</v>
      </c>
      <c r="H163" s="238" t="s">
        <v>7741</v>
      </c>
      <c r="I163" s="242">
        <v>40000</v>
      </c>
      <c r="J163" s="243">
        <v>4</v>
      </c>
      <c r="K163" s="244" t="s">
        <v>7443</v>
      </c>
      <c r="L163" s="243">
        <v>1142000</v>
      </c>
      <c r="M163" s="243">
        <v>42000</v>
      </c>
      <c r="N163" s="242">
        <v>1184000</v>
      </c>
      <c r="O163" s="242">
        <v>0</v>
      </c>
      <c r="P163" s="238">
        <v>70924221</v>
      </c>
      <c r="Q163" s="165">
        <v>44896</v>
      </c>
      <c r="R163" s="165">
        <v>44903</v>
      </c>
      <c r="S163" s="165" t="s">
        <v>7989</v>
      </c>
      <c r="T163" s="108" t="s">
        <v>8131</v>
      </c>
    </row>
    <row r="164" spans="1:20" s="166" customFormat="1" ht="16.5" customHeight="1">
      <c r="A164" s="238" t="str">
        <f t="shared" si="2"/>
        <v>O221105058683일반상품</v>
      </c>
      <c r="B164" s="238" t="s">
        <v>9447</v>
      </c>
      <c r="C164" s="238" t="s">
        <v>7709</v>
      </c>
      <c r="D164" s="239" t="s">
        <v>8064</v>
      </c>
      <c r="E164" s="240" t="s">
        <v>5990</v>
      </c>
      <c r="F164" s="240" t="s">
        <v>7177</v>
      </c>
      <c r="G164" s="241" t="s">
        <v>6437</v>
      </c>
      <c r="H164" s="238" t="s">
        <v>7866</v>
      </c>
      <c r="I164" s="242">
        <v>89000</v>
      </c>
      <c r="J164" s="243">
        <v>10</v>
      </c>
      <c r="K164" s="244" t="s">
        <v>175</v>
      </c>
      <c r="L164" s="243">
        <v>1761000</v>
      </c>
      <c r="M164" s="243">
        <v>93450</v>
      </c>
      <c r="N164" s="242">
        <v>1854450</v>
      </c>
      <c r="O164" s="242">
        <f>J164*10000</f>
        <v>100000</v>
      </c>
      <c r="P164" s="238">
        <v>70950288</v>
      </c>
      <c r="Q164" s="165">
        <v>44903</v>
      </c>
      <c r="R164" s="165">
        <v>44908</v>
      </c>
      <c r="S164" s="165" t="s">
        <v>7989</v>
      </c>
      <c r="T164" s="108" t="s">
        <v>8131</v>
      </c>
    </row>
    <row r="165" spans="1:20" s="166" customFormat="1" ht="16.5" customHeight="1">
      <c r="A165" s="238" t="str">
        <f t="shared" si="2"/>
        <v>O221104058659일반상품</v>
      </c>
      <c r="B165" s="238" t="s">
        <v>9454</v>
      </c>
      <c r="C165" s="238" t="s">
        <v>6389</v>
      </c>
      <c r="D165" s="239" t="s">
        <v>8064</v>
      </c>
      <c r="E165" s="240" t="s">
        <v>5990</v>
      </c>
      <c r="F165" s="240" t="s">
        <v>7177</v>
      </c>
      <c r="G165" s="241" t="s">
        <v>6437</v>
      </c>
      <c r="H165" s="238" t="s">
        <v>7921</v>
      </c>
      <c r="I165" s="242">
        <v>64000</v>
      </c>
      <c r="J165" s="243">
        <v>6</v>
      </c>
      <c r="K165" s="244" t="s">
        <v>153</v>
      </c>
      <c r="L165" s="243">
        <v>1273500</v>
      </c>
      <c r="M165" s="243">
        <v>67200</v>
      </c>
      <c r="N165" s="242">
        <v>1340700</v>
      </c>
      <c r="O165" s="242">
        <f t="shared" ref="O165:O182" si="3">J165*10000</f>
        <v>60000</v>
      </c>
      <c r="P165" s="238">
        <v>70950290</v>
      </c>
      <c r="Q165" s="165">
        <v>44903</v>
      </c>
      <c r="R165" s="165">
        <v>44908</v>
      </c>
      <c r="S165" s="165" t="s">
        <v>7989</v>
      </c>
      <c r="T165" s="108" t="s">
        <v>8131</v>
      </c>
    </row>
    <row r="166" spans="1:20" s="166" customFormat="1" ht="16.5" customHeight="1">
      <c r="A166" s="238" t="str">
        <f t="shared" si="2"/>
        <v>O221104058669일반상품</v>
      </c>
      <c r="B166" s="238" t="s">
        <v>9450</v>
      </c>
      <c r="C166" s="238" t="s">
        <v>6389</v>
      </c>
      <c r="D166" s="239" t="s">
        <v>8064</v>
      </c>
      <c r="E166" s="240" t="s">
        <v>5990</v>
      </c>
      <c r="F166" s="240" t="s">
        <v>7177</v>
      </c>
      <c r="G166" s="241" t="s">
        <v>6437</v>
      </c>
      <c r="H166" s="238" t="s">
        <v>7947</v>
      </c>
      <c r="I166" s="242">
        <v>65000</v>
      </c>
      <c r="J166" s="243">
        <v>7</v>
      </c>
      <c r="K166" s="244" t="s">
        <v>154</v>
      </c>
      <c r="L166" s="243">
        <v>1293000</v>
      </c>
      <c r="M166" s="243">
        <v>68250</v>
      </c>
      <c r="N166" s="242">
        <v>1361250</v>
      </c>
      <c r="O166" s="242">
        <f t="shared" si="3"/>
        <v>70000</v>
      </c>
      <c r="P166" s="238">
        <v>70950291</v>
      </c>
      <c r="Q166" s="165">
        <v>44903</v>
      </c>
      <c r="R166" s="165">
        <v>44908</v>
      </c>
      <c r="S166" s="165" t="s">
        <v>7989</v>
      </c>
      <c r="T166" s="108" t="s">
        <v>8131</v>
      </c>
    </row>
    <row r="167" spans="1:20" s="166" customFormat="1" ht="16.5" customHeight="1">
      <c r="A167" s="238" t="str">
        <f t="shared" si="2"/>
        <v>O221019058410일반상품</v>
      </c>
      <c r="B167" s="238" t="s">
        <v>8191</v>
      </c>
      <c r="C167" s="238" t="s">
        <v>7711</v>
      </c>
      <c r="D167" s="239" t="s">
        <v>8064</v>
      </c>
      <c r="E167" s="240" t="s">
        <v>5990</v>
      </c>
      <c r="F167" s="240" t="s">
        <v>7177</v>
      </c>
      <c r="G167" s="241" t="s">
        <v>6437</v>
      </c>
      <c r="H167" s="238" t="s">
        <v>7847</v>
      </c>
      <c r="I167" s="242">
        <v>15000</v>
      </c>
      <c r="J167" s="243">
        <v>2</v>
      </c>
      <c r="K167" s="244" t="s">
        <v>124</v>
      </c>
      <c r="L167" s="243">
        <v>318000</v>
      </c>
      <c r="M167" s="243">
        <v>15750</v>
      </c>
      <c r="N167" s="242">
        <v>333750</v>
      </c>
      <c r="O167" s="242">
        <f t="shared" si="3"/>
        <v>20000</v>
      </c>
      <c r="P167" s="238">
        <v>70924149</v>
      </c>
      <c r="Q167" s="165">
        <v>44896</v>
      </c>
      <c r="R167" s="165">
        <v>44900</v>
      </c>
      <c r="S167" s="165" t="s">
        <v>7989</v>
      </c>
      <c r="T167" s="108" t="s">
        <v>8131</v>
      </c>
    </row>
    <row r="168" spans="1:20" s="166" customFormat="1" ht="16.5" customHeight="1">
      <c r="A168" s="238" t="str">
        <f t="shared" si="2"/>
        <v>O221108058764일반상품</v>
      </c>
      <c r="B168" s="238" t="s">
        <v>9408</v>
      </c>
      <c r="C168" s="238" t="s">
        <v>6082</v>
      </c>
      <c r="D168" s="239" t="s">
        <v>8064</v>
      </c>
      <c r="E168" s="240" t="s">
        <v>5990</v>
      </c>
      <c r="F168" s="240" t="s">
        <v>7177</v>
      </c>
      <c r="G168" s="241" t="s">
        <v>6437</v>
      </c>
      <c r="H168" s="238" t="s">
        <v>7970</v>
      </c>
      <c r="I168" s="242">
        <v>63000</v>
      </c>
      <c r="J168" s="243">
        <v>7</v>
      </c>
      <c r="K168" s="244" t="s">
        <v>152</v>
      </c>
      <c r="L168" s="243">
        <v>1254000</v>
      </c>
      <c r="M168" s="243">
        <v>66150</v>
      </c>
      <c r="N168" s="242">
        <v>1320150</v>
      </c>
      <c r="O168" s="242">
        <f t="shared" si="3"/>
        <v>70000</v>
      </c>
      <c r="P168" s="238">
        <v>70950292</v>
      </c>
      <c r="Q168" s="165">
        <v>44903</v>
      </c>
      <c r="R168" s="165">
        <v>44908</v>
      </c>
      <c r="S168" s="165" t="s">
        <v>7989</v>
      </c>
      <c r="T168" s="108" t="s">
        <v>8131</v>
      </c>
    </row>
    <row r="169" spans="1:20" s="166" customFormat="1" ht="16.5" customHeight="1">
      <c r="A169" s="238" t="str">
        <f t="shared" si="2"/>
        <v>O221108058769일반상품</v>
      </c>
      <c r="B169" s="238" t="s">
        <v>9405</v>
      </c>
      <c r="C169" s="238" t="s">
        <v>6389</v>
      </c>
      <c r="D169" s="239" t="s">
        <v>8064</v>
      </c>
      <c r="E169" s="240" t="s">
        <v>5990</v>
      </c>
      <c r="F169" s="240" t="s">
        <v>7177</v>
      </c>
      <c r="G169" s="241" t="s">
        <v>6437</v>
      </c>
      <c r="H169" s="238" t="s">
        <v>7995</v>
      </c>
      <c r="I169" s="242">
        <v>25000</v>
      </c>
      <c r="J169" s="243">
        <v>3</v>
      </c>
      <c r="K169" s="244" t="s">
        <v>130</v>
      </c>
      <c r="L169" s="243">
        <v>513000</v>
      </c>
      <c r="M169" s="243">
        <v>26250</v>
      </c>
      <c r="N169" s="242">
        <v>539250</v>
      </c>
      <c r="O169" s="242">
        <f t="shared" si="3"/>
        <v>30000</v>
      </c>
      <c r="P169" s="238">
        <v>70950293</v>
      </c>
      <c r="Q169" s="165">
        <v>44903</v>
      </c>
      <c r="R169" s="165">
        <v>44908</v>
      </c>
      <c r="S169" s="165" t="s">
        <v>7989</v>
      </c>
      <c r="T169" s="108" t="s">
        <v>8131</v>
      </c>
    </row>
    <row r="170" spans="1:20" s="166" customFormat="1" ht="16.5" customHeight="1">
      <c r="A170" s="238" t="str">
        <f t="shared" si="2"/>
        <v>O221103058612일반상품</v>
      </c>
      <c r="B170" s="238" t="s">
        <v>9469</v>
      </c>
      <c r="C170" s="238" t="s">
        <v>7996</v>
      </c>
      <c r="D170" s="239" t="s">
        <v>8064</v>
      </c>
      <c r="E170" s="240" t="s">
        <v>5990</v>
      </c>
      <c r="F170" s="240" t="s">
        <v>7177</v>
      </c>
      <c r="G170" s="241" t="s">
        <v>6437</v>
      </c>
      <c r="H170" s="238" t="s">
        <v>7891</v>
      </c>
      <c r="I170" s="242">
        <v>25000</v>
      </c>
      <c r="J170" s="243">
        <v>3</v>
      </c>
      <c r="K170" s="244" t="s">
        <v>130</v>
      </c>
      <c r="L170" s="243">
        <v>513000</v>
      </c>
      <c r="M170" s="243">
        <v>26250</v>
      </c>
      <c r="N170" s="242">
        <v>539250</v>
      </c>
      <c r="O170" s="242">
        <f t="shared" si="3"/>
        <v>30000</v>
      </c>
      <c r="P170" s="238">
        <v>70950294</v>
      </c>
      <c r="Q170" s="165">
        <v>44903</v>
      </c>
      <c r="R170" s="165">
        <v>44908</v>
      </c>
      <c r="S170" s="165" t="s">
        <v>7989</v>
      </c>
      <c r="T170" s="108" t="s">
        <v>8131</v>
      </c>
    </row>
    <row r="171" spans="1:20" s="166" customFormat="1" ht="16.5" customHeight="1">
      <c r="A171" s="238" t="str">
        <f t="shared" si="2"/>
        <v>O221110058788일반상품</v>
      </c>
      <c r="B171" s="238" t="s">
        <v>9501</v>
      </c>
      <c r="C171" s="238" t="s">
        <v>6389</v>
      </c>
      <c r="D171" s="239" t="s">
        <v>8064</v>
      </c>
      <c r="E171" s="240" t="s">
        <v>5990</v>
      </c>
      <c r="F171" s="240" t="s">
        <v>7177</v>
      </c>
      <c r="G171" s="241" t="s">
        <v>6437</v>
      </c>
      <c r="H171" s="238" t="s">
        <v>7909</v>
      </c>
      <c r="I171" s="242">
        <v>62000</v>
      </c>
      <c r="J171" s="243">
        <v>7</v>
      </c>
      <c r="K171" s="244" t="s">
        <v>151</v>
      </c>
      <c r="L171" s="243">
        <v>1234500</v>
      </c>
      <c r="M171" s="243">
        <v>65100</v>
      </c>
      <c r="N171" s="242">
        <v>1299600</v>
      </c>
      <c r="O171" s="242">
        <f t="shared" si="3"/>
        <v>70000</v>
      </c>
      <c r="P171" s="238">
        <v>70950295</v>
      </c>
      <c r="Q171" s="165">
        <v>44903</v>
      </c>
      <c r="R171" s="165">
        <v>44908</v>
      </c>
      <c r="S171" s="165" t="s">
        <v>7989</v>
      </c>
      <c r="T171" s="108" t="s">
        <v>8131</v>
      </c>
    </row>
    <row r="172" spans="1:20" s="166" customFormat="1" ht="16.5" customHeight="1">
      <c r="A172" s="238" t="str">
        <f t="shared" si="2"/>
        <v>O221108058757일반상품</v>
      </c>
      <c r="B172" s="238" t="s">
        <v>9413</v>
      </c>
      <c r="C172" s="238" t="s">
        <v>6389</v>
      </c>
      <c r="D172" s="239" t="s">
        <v>8064</v>
      </c>
      <c r="E172" s="240" t="s">
        <v>5990</v>
      </c>
      <c r="F172" s="240" t="s">
        <v>7177</v>
      </c>
      <c r="G172" s="241" t="s">
        <v>6437</v>
      </c>
      <c r="H172" s="238" t="s">
        <v>7898</v>
      </c>
      <c r="I172" s="242">
        <v>7000</v>
      </c>
      <c r="J172" s="243">
        <v>1</v>
      </c>
      <c r="K172" s="244" t="s">
        <v>121</v>
      </c>
      <c r="L172" s="243">
        <v>162000</v>
      </c>
      <c r="M172" s="243">
        <v>7350</v>
      </c>
      <c r="N172" s="242">
        <v>169350</v>
      </c>
      <c r="O172" s="242">
        <f t="shared" si="3"/>
        <v>10000</v>
      </c>
      <c r="P172" s="238">
        <v>70950296</v>
      </c>
      <c r="Q172" s="165">
        <v>44903</v>
      </c>
      <c r="R172" s="165">
        <v>44908</v>
      </c>
      <c r="S172" s="165" t="s">
        <v>7989</v>
      </c>
      <c r="T172" s="108" t="s">
        <v>8131</v>
      </c>
    </row>
    <row r="173" spans="1:20" s="166" customFormat="1" ht="16.5" customHeight="1">
      <c r="A173" s="238" t="str">
        <f t="shared" si="2"/>
        <v>O221102058564일반상품</v>
      </c>
      <c r="B173" s="238" t="s">
        <v>9480</v>
      </c>
      <c r="C173" s="238" t="s">
        <v>6089</v>
      </c>
      <c r="D173" s="239" t="s">
        <v>8064</v>
      </c>
      <c r="E173" s="240" t="s">
        <v>5990</v>
      </c>
      <c r="F173" s="240" t="s">
        <v>7177</v>
      </c>
      <c r="G173" s="241" t="s">
        <v>6437</v>
      </c>
      <c r="H173" s="238" t="s">
        <v>9531</v>
      </c>
      <c r="I173" s="242">
        <v>16000</v>
      </c>
      <c r="J173" s="243">
        <v>2</v>
      </c>
      <c r="K173" s="244" t="s">
        <v>125</v>
      </c>
      <c r="L173" s="243">
        <v>337500</v>
      </c>
      <c r="M173" s="243">
        <v>16800</v>
      </c>
      <c r="N173" s="242">
        <v>354300</v>
      </c>
      <c r="O173" s="242">
        <f t="shared" si="3"/>
        <v>20000</v>
      </c>
      <c r="P173" s="238">
        <v>70950297</v>
      </c>
      <c r="Q173" s="165">
        <v>44903</v>
      </c>
      <c r="R173" s="165">
        <v>44908</v>
      </c>
      <c r="S173" s="165" t="s">
        <v>7989</v>
      </c>
      <c r="T173" s="108" t="s">
        <v>8131</v>
      </c>
    </row>
    <row r="174" spans="1:20" s="166" customFormat="1" ht="16.5" customHeight="1">
      <c r="A174" s="238" t="str">
        <f t="shared" si="2"/>
        <v>O221102058552일반상품</v>
      </c>
      <c r="B174" s="238" t="s">
        <v>9487</v>
      </c>
      <c r="C174" s="238" t="s">
        <v>6389</v>
      </c>
      <c r="D174" s="239" t="s">
        <v>8064</v>
      </c>
      <c r="E174" s="240" t="s">
        <v>5990</v>
      </c>
      <c r="F174" s="240" t="s">
        <v>7177</v>
      </c>
      <c r="G174" s="241" t="s">
        <v>6437</v>
      </c>
      <c r="H174" s="238" t="s">
        <v>7912</v>
      </c>
      <c r="I174" s="242">
        <v>85000</v>
      </c>
      <c r="J174" s="243">
        <v>9</v>
      </c>
      <c r="K174" s="244" t="s">
        <v>171</v>
      </c>
      <c r="L174" s="243">
        <v>1683000</v>
      </c>
      <c r="M174" s="243">
        <v>89250</v>
      </c>
      <c r="N174" s="242">
        <v>1772250</v>
      </c>
      <c r="O174" s="242">
        <f t="shared" si="3"/>
        <v>90000</v>
      </c>
      <c r="P174" s="238">
        <v>70950298</v>
      </c>
      <c r="Q174" s="165">
        <v>44903</v>
      </c>
      <c r="R174" s="165">
        <v>44908</v>
      </c>
      <c r="S174" s="165" t="s">
        <v>7989</v>
      </c>
      <c r="T174" s="108" t="s">
        <v>8131</v>
      </c>
    </row>
    <row r="175" spans="1:20" s="166" customFormat="1" ht="16.5" customHeight="1">
      <c r="A175" s="238" t="str">
        <f t="shared" si="2"/>
        <v>O221102058550일반상품</v>
      </c>
      <c r="B175" s="238" t="s">
        <v>9489</v>
      </c>
      <c r="C175" s="238" t="s">
        <v>6089</v>
      </c>
      <c r="D175" s="239" t="s">
        <v>8064</v>
      </c>
      <c r="E175" s="240" t="s">
        <v>5990</v>
      </c>
      <c r="F175" s="240" t="s">
        <v>7177</v>
      </c>
      <c r="G175" s="241" t="s">
        <v>6437</v>
      </c>
      <c r="H175" s="238" t="s">
        <v>9533</v>
      </c>
      <c r="I175" s="242">
        <v>8000</v>
      </c>
      <c r="J175" s="243">
        <v>1</v>
      </c>
      <c r="K175" s="244" t="s">
        <v>65</v>
      </c>
      <c r="L175" s="243">
        <v>181500</v>
      </c>
      <c r="M175" s="243">
        <v>8400</v>
      </c>
      <c r="N175" s="242">
        <v>189900</v>
      </c>
      <c r="O175" s="242">
        <f t="shared" si="3"/>
        <v>10000</v>
      </c>
      <c r="P175" s="238">
        <v>70950299</v>
      </c>
      <c r="Q175" s="165">
        <v>44903</v>
      </c>
      <c r="R175" s="165">
        <v>44908</v>
      </c>
      <c r="S175" s="165" t="s">
        <v>7989</v>
      </c>
      <c r="T175" s="108" t="s">
        <v>8131</v>
      </c>
    </row>
    <row r="176" spans="1:20" s="166" customFormat="1" ht="16.5" customHeight="1">
      <c r="A176" s="238" t="str">
        <f t="shared" si="2"/>
        <v>O221102058559일반상품</v>
      </c>
      <c r="B176" s="238" t="s">
        <v>9483</v>
      </c>
      <c r="C176" s="238" t="s">
        <v>7705</v>
      </c>
      <c r="D176" s="239" t="s">
        <v>8064</v>
      </c>
      <c r="E176" s="240" t="s">
        <v>5990</v>
      </c>
      <c r="F176" s="240" t="s">
        <v>7177</v>
      </c>
      <c r="G176" s="241" t="s">
        <v>6437</v>
      </c>
      <c r="H176" s="238" t="s">
        <v>7885</v>
      </c>
      <c r="I176" s="242">
        <v>56000</v>
      </c>
      <c r="J176" s="243">
        <v>6</v>
      </c>
      <c r="K176" s="244" t="s">
        <v>148</v>
      </c>
      <c r="L176" s="243">
        <v>1117500</v>
      </c>
      <c r="M176" s="243">
        <v>58800</v>
      </c>
      <c r="N176" s="242">
        <v>1176300</v>
      </c>
      <c r="O176" s="242">
        <f t="shared" si="3"/>
        <v>60000</v>
      </c>
      <c r="P176" s="238">
        <v>70950300</v>
      </c>
      <c r="Q176" s="165">
        <v>44903</v>
      </c>
      <c r="R176" s="165">
        <v>44908</v>
      </c>
      <c r="S176" s="165" t="s">
        <v>7989</v>
      </c>
      <c r="T176" s="108" t="s">
        <v>8131</v>
      </c>
    </row>
    <row r="177" spans="1:20" s="166" customFormat="1" ht="16.5" customHeight="1">
      <c r="A177" s="238" t="str">
        <f t="shared" si="2"/>
        <v>O221104058666일반상품</v>
      </c>
      <c r="B177" s="238" t="s">
        <v>9451</v>
      </c>
      <c r="C177" s="238" t="s">
        <v>6389</v>
      </c>
      <c r="D177" s="239" t="s">
        <v>8064</v>
      </c>
      <c r="E177" s="240" t="s">
        <v>5990</v>
      </c>
      <c r="F177" s="240" t="s">
        <v>7177</v>
      </c>
      <c r="G177" s="241" t="s">
        <v>6437</v>
      </c>
      <c r="H177" s="238" t="s">
        <v>7997</v>
      </c>
      <c r="I177" s="242">
        <v>85000</v>
      </c>
      <c r="J177" s="243">
        <v>10</v>
      </c>
      <c r="K177" s="244" t="s">
        <v>171</v>
      </c>
      <c r="L177" s="243">
        <v>1683000</v>
      </c>
      <c r="M177" s="243">
        <v>89250</v>
      </c>
      <c r="N177" s="242">
        <v>1772250</v>
      </c>
      <c r="O177" s="242">
        <f t="shared" si="3"/>
        <v>100000</v>
      </c>
      <c r="P177" s="238">
        <v>70950301</v>
      </c>
      <c r="Q177" s="165">
        <v>44903</v>
      </c>
      <c r="R177" s="165">
        <v>44908</v>
      </c>
      <c r="S177" s="165" t="s">
        <v>7989</v>
      </c>
      <c r="T177" s="108" t="s">
        <v>8131</v>
      </c>
    </row>
    <row r="178" spans="1:20" s="166" customFormat="1" ht="16.5" customHeight="1">
      <c r="A178" s="238" t="str">
        <f t="shared" si="2"/>
        <v>O221107058748일반상품</v>
      </c>
      <c r="B178" s="238" t="s">
        <v>9418</v>
      </c>
      <c r="C178" s="238" t="s">
        <v>6389</v>
      </c>
      <c r="D178" s="239" t="s">
        <v>8064</v>
      </c>
      <c r="E178" s="240" t="s">
        <v>5990</v>
      </c>
      <c r="F178" s="240" t="s">
        <v>7177</v>
      </c>
      <c r="G178" s="241" t="s">
        <v>6437</v>
      </c>
      <c r="H178" s="238" t="s">
        <v>7904</v>
      </c>
      <c r="I178" s="242">
        <v>82000</v>
      </c>
      <c r="J178" s="243">
        <v>10</v>
      </c>
      <c r="K178" s="244" t="s">
        <v>168</v>
      </c>
      <c r="L178" s="243">
        <v>1624500</v>
      </c>
      <c r="M178" s="243">
        <v>86100</v>
      </c>
      <c r="N178" s="242">
        <v>1710600</v>
      </c>
      <c r="O178" s="242">
        <f t="shared" si="3"/>
        <v>100000</v>
      </c>
      <c r="P178" s="238">
        <v>70950302</v>
      </c>
      <c r="Q178" s="165">
        <v>44903</v>
      </c>
      <c r="R178" s="165">
        <v>44908</v>
      </c>
      <c r="S178" s="165" t="s">
        <v>7989</v>
      </c>
      <c r="T178" s="108" t="s">
        <v>8132</v>
      </c>
    </row>
    <row r="179" spans="1:20" s="166" customFormat="1" ht="16.5" customHeight="1">
      <c r="A179" s="238" t="str">
        <f t="shared" si="2"/>
        <v>O221107058732일반상품</v>
      </c>
      <c r="B179" s="238" t="s">
        <v>9426</v>
      </c>
      <c r="C179" s="238" t="s">
        <v>6389</v>
      </c>
      <c r="D179" s="239" t="s">
        <v>8064</v>
      </c>
      <c r="E179" s="240" t="s">
        <v>5990</v>
      </c>
      <c r="F179" s="240" t="s">
        <v>7177</v>
      </c>
      <c r="G179" s="241" t="s">
        <v>6437</v>
      </c>
      <c r="H179" s="238" t="s">
        <v>7903</v>
      </c>
      <c r="I179" s="242">
        <v>52000</v>
      </c>
      <c r="J179" s="243">
        <v>6</v>
      </c>
      <c r="K179" s="244" t="s">
        <v>147</v>
      </c>
      <c r="L179" s="243">
        <v>1039500</v>
      </c>
      <c r="M179" s="243">
        <v>54600</v>
      </c>
      <c r="N179" s="242">
        <v>1094100</v>
      </c>
      <c r="O179" s="242">
        <f t="shared" si="3"/>
        <v>60000</v>
      </c>
      <c r="P179" s="238">
        <v>70950303</v>
      </c>
      <c r="Q179" s="165">
        <v>44903</v>
      </c>
      <c r="R179" s="165">
        <v>44908</v>
      </c>
      <c r="S179" s="165" t="s">
        <v>7989</v>
      </c>
      <c r="T179" s="108" t="s">
        <v>8131</v>
      </c>
    </row>
    <row r="180" spans="1:20" s="166" customFormat="1" ht="16.5" customHeight="1">
      <c r="A180" s="238" t="str">
        <f t="shared" si="2"/>
        <v>O221107058741일반상품</v>
      </c>
      <c r="B180" s="238" t="s">
        <v>9421</v>
      </c>
      <c r="C180" s="238" t="s">
        <v>6389</v>
      </c>
      <c r="D180" s="239" t="s">
        <v>8064</v>
      </c>
      <c r="E180" s="240" t="s">
        <v>5990</v>
      </c>
      <c r="F180" s="240" t="s">
        <v>7177</v>
      </c>
      <c r="G180" s="241" t="s">
        <v>6437</v>
      </c>
      <c r="H180" s="238" t="s">
        <v>7908</v>
      </c>
      <c r="I180" s="242">
        <v>63000</v>
      </c>
      <c r="J180" s="243">
        <v>7</v>
      </c>
      <c r="K180" s="244" t="s">
        <v>152</v>
      </c>
      <c r="L180" s="243">
        <v>1254000</v>
      </c>
      <c r="M180" s="243">
        <v>66150</v>
      </c>
      <c r="N180" s="242">
        <v>1320150</v>
      </c>
      <c r="O180" s="242">
        <f t="shared" si="3"/>
        <v>70000</v>
      </c>
      <c r="P180" s="238">
        <v>70950304</v>
      </c>
      <c r="Q180" s="165">
        <v>44903</v>
      </c>
      <c r="R180" s="165">
        <v>44908</v>
      </c>
      <c r="S180" s="165" t="s">
        <v>7989</v>
      </c>
      <c r="T180" s="108" t="s">
        <v>8131</v>
      </c>
    </row>
    <row r="181" spans="1:20" s="166" customFormat="1" ht="16.5" customHeight="1">
      <c r="A181" s="238" t="str">
        <f t="shared" si="2"/>
        <v>O221106058710일반상품</v>
      </c>
      <c r="B181" s="238" t="s">
        <v>9438</v>
      </c>
      <c r="C181" s="238" t="s">
        <v>6389</v>
      </c>
      <c r="D181" s="239" t="s">
        <v>8064</v>
      </c>
      <c r="E181" s="240" t="s">
        <v>5990</v>
      </c>
      <c r="F181" s="240" t="s">
        <v>7177</v>
      </c>
      <c r="G181" s="241" t="s">
        <v>6437</v>
      </c>
      <c r="H181" s="238" t="s">
        <v>7998</v>
      </c>
      <c r="I181" s="242">
        <v>115000</v>
      </c>
      <c r="J181" s="243">
        <v>12</v>
      </c>
      <c r="K181" s="244" t="s">
        <v>200</v>
      </c>
      <c r="L181" s="243">
        <v>2268000</v>
      </c>
      <c r="M181" s="243">
        <v>120750</v>
      </c>
      <c r="N181" s="242">
        <v>2388750</v>
      </c>
      <c r="O181" s="242">
        <f t="shared" si="3"/>
        <v>120000</v>
      </c>
      <c r="P181" s="238">
        <v>70950305</v>
      </c>
      <c r="Q181" s="165">
        <v>44903</v>
      </c>
      <c r="R181" s="165">
        <v>44908</v>
      </c>
      <c r="S181" s="165" t="s">
        <v>7989</v>
      </c>
      <c r="T181" s="108" t="s">
        <v>8131</v>
      </c>
    </row>
    <row r="182" spans="1:20" s="166" customFormat="1" ht="16.5" customHeight="1">
      <c r="A182" s="238" t="str">
        <f t="shared" si="2"/>
        <v>O221102058561일반상품</v>
      </c>
      <c r="B182" s="238" t="s">
        <v>9482</v>
      </c>
      <c r="C182" s="238" t="s">
        <v>7705</v>
      </c>
      <c r="D182" s="239" t="s">
        <v>8064</v>
      </c>
      <c r="E182" s="240" t="s">
        <v>5990</v>
      </c>
      <c r="F182" s="240" t="s">
        <v>7177</v>
      </c>
      <c r="G182" s="241" t="s">
        <v>9958</v>
      </c>
      <c r="H182" s="238" t="s">
        <v>7764</v>
      </c>
      <c r="I182" s="242">
        <v>6000</v>
      </c>
      <c r="J182" s="243">
        <v>1</v>
      </c>
      <c r="K182" s="244" t="s">
        <v>1615</v>
      </c>
      <c r="L182" s="243">
        <v>111500</v>
      </c>
      <c r="M182" s="243">
        <v>5880</v>
      </c>
      <c r="N182" s="242">
        <v>117380</v>
      </c>
      <c r="O182" s="242">
        <f t="shared" si="3"/>
        <v>10000</v>
      </c>
      <c r="P182" s="238">
        <v>70983402</v>
      </c>
      <c r="Q182" s="165">
        <v>44902</v>
      </c>
      <c r="R182" s="165">
        <v>44904</v>
      </c>
      <c r="S182" s="165" t="s">
        <v>7989</v>
      </c>
      <c r="T182" s="108" t="s">
        <v>8131</v>
      </c>
    </row>
    <row r="183" spans="1:20" s="166" customFormat="1" ht="16.5" customHeight="1">
      <c r="A183" s="238" t="str">
        <f t="shared" si="2"/>
        <v>O221106058725도서</v>
      </c>
      <c r="B183" s="238" t="s">
        <v>9432</v>
      </c>
      <c r="C183" s="238" t="s">
        <v>6390</v>
      </c>
      <c r="D183" s="239" t="s">
        <v>8064</v>
      </c>
      <c r="E183" s="240" t="s">
        <v>15</v>
      </c>
      <c r="F183" s="240"/>
      <c r="G183" s="241" t="s">
        <v>7721</v>
      </c>
      <c r="H183" s="238" t="s">
        <v>7794</v>
      </c>
      <c r="I183" s="242">
        <v>2000</v>
      </c>
      <c r="J183" s="243">
        <v>1</v>
      </c>
      <c r="K183" s="244" t="s">
        <v>7505</v>
      </c>
      <c r="L183" s="243">
        <v>78000</v>
      </c>
      <c r="M183" s="243">
        <v>2100</v>
      </c>
      <c r="N183" s="242">
        <v>80100</v>
      </c>
      <c r="O183" s="242">
        <v>0</v>
      </c>
      <c r="P183" s="238">
        <v>70924372</v>
      </c>
      <c r="Q183" s="165">
        <v>44909</v>
      </c>
      <c r="R183" s="165">
        <v>44919</v>
      </c>
      <c r="S183" s="165" t="s">
        <v>7989</v>
      </c>
      <c r="T183" s="108" t="s">
        <v>8131</v>
      </c>
    </row>
    <row r="184" spans="1:20" s="166" customFormat="1" ht="16.5" customHeight="1">
      <c r="A184" s="238" t="str">
        <f t="shared" si="2"/>
        <v>O221104058640도서</v>
      </c>
      <c r="B184" s="238" t="s">
        <v>9462</v>
      </c>
      <c r="C184" s="238" t="s">
        <v>6389</v>
      </c>
      <c r="D184" s="239" t="s">
        <v>8064</v>
      </c>
      <c r="E184" s="240" t="s">
        <v>15</v>
      </c>
      <c r="F184" s="240"/>
      <c r="G184" s="241" t="s">
        <v>7723</v>
      </c>
      <c r="H184" s="238" t="s">
        <v>7900</v>
      </c>
      <c r="I184" s="242">
        <v>14000</v>
      </c>
      <c r="J184" s="243">
        <v>1</v>
      </c>
      <c r="K184" s="244" t="s">
        <v>6158</v>
      </c>
      <c r="L184" s="243">
        <v>326000</v>
      </c>
      <c r="M184" s="243">
        <v>14700</v>
      </c>
      <c r="N184" s="242">
        <v>340700</v>
      </c>
      <c r="O184" s="242">
        <v>0</v>
      </c>
      <c r="P184" s="238">
        <v>70924445</v>
      </c>
      <c r="Q184" s="165">
        <v>44910</v>
      </c>
      <c r="R184" s="165">
        <v>44920</v>
      </c>
      <c r="S184" s="165" t="s">
        <v>7989</v>
      </c>
      <c r="T184" s="108" t="s">
        <v>8131</v>
      </c>
    </row>
    <row r="185" spans="1:20" s="166" customFormat="1" ht="16.5" customHeight="1">
      <c r="A185" s="238" t="str">
        <f t="shared" si="2"/>
        <v>O221108058761도서</v>
      </c>
      <c r="B185" s="238" t="s">
        <v>9410</v>
      </c>
      <c r="C185" s="238" t="s">
        <v>6389</v>
      </c>
      <c r="D185" s="239" t="s">
        <v>8064</v>
      </c>
      <c r="E185" s="240" t="s">
        <v>15</v>
      </c>
      <c r="F185" s="240"/>
      <c r="G185" s="241" t="s">
        <v>7723</v>
      </c>
      <c r="H185" s="238" t="s">
        <v>7919</v>
      </c>
      <c r="I185" s="242">
        <v>15000</v>
      </c>
      <c r="J185" s="243">
        <v>1</v>
      </c>
      <c r="K185" s="244" t="s">
        <v>6159</v>
      </c>
      <c r="L185" s="243">
        <v>348000</v>
      </c>
      <c r="M185" s="243">
        <v>15750</v>
      </c>
      <c r="N185" s="242">
        <v>363750</v>
      </c>
      <c r="O185" s="242">
        <v>0</v>
      </c>
      <c r="P185" s="238">
        <v>70924446</v>
      </c>
      <c r="Q185" s="165">
        <v>44910</v>
      </c>
      <c r="R185" s="165">
        <v>44920</v>
      </c>
      <c r="S185" s="165" t="s">
        <v>7989</v>
      </c>
      <c r="T185" s="108" t="s">
        <v>8131</v>
      </c>
    </row>
    <row r="186" spans="1:20" s="166" customFormat="1" ht="16.5" customHeight="1">
      <c r="A186" s="238" t="str">
        <f t="shared" si="2"/>
        <v>O221104058648도서</v>
      </c>
      <c r="B186" s="238" t="s">
        <v>9460</v>
      </c>
      <c r="C186" s="238" t="s">
        <v>7705</v>
      </c>
      <c r="D186" s="239" t="s">
        <v>8064</v>
      </c>
      <c r="E186" s="240" t="s">
        <v>15</v>
      </c>
      <c r="F186" s="240"/>
      <c r="G186" s="241" t="s">
        <v>6439</v>
      </c>
      <c r="H186" s="238" t="s">
        <v>7739</v>
      </c>
      <c r="I186" s="242">
        <v>2000</v>
      </c>
      <c r="J186" s="243">
        <v>1</v>
      </c>
      <c r="K186" s="244" t="s">
        <v>2370</v>
      </c>
      <c r="L186" s="243">
        <v>43000</v>
      </c>
      <c r="M186" s="243">
        <v>1960</v>
      </c>
      <c r="N186" s="242">
        <v>44960</v>
      </c>
      <c r="O186" s="242">
        <v>0</v>
      </c>
      <c r="P186" s="238">
        <v>70636145</v>
      </c>
      <c r="Q186" s="165">
        <v>44909</v>
      </c>
      <c r="R186" s="165">
        <v>44913</v>
      </c>
      <c r="S186" s="165" t="s">
        <v>7989</v>
      </c>
      <c r="T186" s="108" t="s">
        <v>8131</v>
      </c>
    </row>
    <row r="187" spans="1:20" s="166" customFormat="1" ht="16.5" customHeight="1">
      <c r="A187" s="238" t="str">
        <f t="shared" si="2"/>
        <v>O221107058730도서</v>
      </c>
      <c r="B187" s="238" t="s">
        <v>9427</v>
      </c>
      <c r="C187" s="238" t="s">
        <v>7705</v>
      </c>
      <c r="D187" s="239" t="s">
        <v>8064</v>
      </c>
      <c r="E187" s="240" t="s">
        <v>15</v>
      </c>
      <c r="F187" s="240"/>
      <c r="G187" s="241" t="s">
        <v>6439</v>
      </c>
      <c r="H187" s="238" t="s">
        <v>7873</v>
      </c>
      <c r="I187" s="242">
        <v>6000</v>
      </c>
      <c r="J187" s="243">
        <v>1</v>
      </c>
      <c r="K187" s="244" t="s">
        <v>104</v>
      </c>
      <c r="L187" s="243">
        <v>129000</v>
      </c>
      <c r="M187" s="243">
        <v>5880</v>
      </c>
      <c r="N187" s="242">
        <v>134880</v>
      </c>
      <c r="O187" s="242">
        <v>0</v>
      </c>
      <c r="P187" s="238">
        <v>70636146</v>
      </c>
      <c r="Q187" s="165">
        <v>44909</v>
      </c>
      <c r="R187" s="165">
        <v>44913</v>
      </c>
      <c r="S187" s="165" t="s">
        <v>7989</v>
      </c>
      <c r="T187" s="108" t="s">
        <v>8131</v>
      </c>
    </row>
    <row r="188" spans="1:20" s="166" customFormat="1" ht="16.5" customHeight="1">
      <c r="A188" s="238" t="str">
        <f t="shared" si="2"/>
        <v>O221102058565도서</v>
      </c>
      <c r="B188" s="238" t="s">
        <v>9479</v>
      </c>
      <c r="C188" s="238" t="s">
        <v>7705</v>
      </c>
      <c r="D188" s="239" t="s">
        <v>8064</v>
      </c>
      <c r="E188" s="240" t="s">
        <v>15</v>
      </c>
      <c r="F188" s="240"/>
      <c r="G188" s="241" t="s">
        <v>6439</v>
      </c>
      <c r="H188" s="238" t="s">
        <v>7874</v>
      </c>
      <c r="I188" s="242">
        <v>2000</v>
      </c>
      <c r="J188" s="243">
        <v>1</v>
      </c>
      <c r="K188" s="244" t="s">
        <v>2370</v>
      </c>
      <c r="L188" s="243">
        <v>43000</v>
      </c>
      <c r="M188" s="243">
        <v>1960</v>
      </c>
      <c r="N188" s="242">
        <v>44960</v>
      </c>
      <c r="O188" s="242">
        <v>0</v>
      </c>
      <c r="P188" s="238">
        <v>70636147</v>
      </c>
      <c r="Q188" s="165">
        <v>44909</v>
      </c>
      <c r="R188" s="165">
        <v>44913</v>
      </c>
      <c r="S188" s="165" t="s">
        <v>7989</v>
      </c>
      <c r="T188" s="108" t="s">
        <v>8131</v>
      </c>
    </row>
    <row r="189" spans="1:20" s="166" customFormat="1" ht="16.5" customHeight="1">
      <c r="A189" s="238" t="str">
        <f t="shared" si="2"/>
        <v>O221108058771도서</v>
      </c>
      <c r="B189" s="238" t="s">
        <v>9404</v>
      </c>
      <c r="C189" s="238" t="s">
        <v>7705</v>
      </c>
      <c r="D189" s="239" t="s">
        <v>8064</v>
      </c>
      <c r="E189" s="240" t="s">
        <v>15</v>
      </c>
      <c r="F189" s="240"/>
      <c r="G189" s="241" t="s">
        <v>6439</v>
      </c>
      <c r="H189" s="238" t="s">
        <v>7946</v>
      </c>
      <c r="I189" s="242">
        <v>2000</v>
      </c>
      <c r="J189" s="243">
        <v>1</v>
      </c>
      <c r="K189" s="244" t="s">
        <v>2370</v>
      </c>
      <c r="L189" s="243">
        <v>43000</v>
      </c>
      <c r="M189" s="243">
        <v>1960</v>
      </c>
      <c r="N189" s="242">
        <v>44960</v>
      </c>
      <c r="O189" s="242">
        <v>0</v>
      </c>
      <c r="P189" s="238">
        <v>70636148</v>
      </c>
      <c r="Q189" s="165">
        <v>44909</v>
      </c>
      <c r="R189" s="165">
        <v>44913</v>
      </c>
      <c r="S189" s="165" t="s">
        <v>7989</v>
      </c>
      <c r="T189" s="108" t="s">
        <v>8131</v>
      </c>
    </row>
    <row r="190" spans="1:20" s="166" customFormat="1" ht="16.5" customHeight="1">
      <c r="A190" s="238" t="str">
        <f t="shared" si="2"/>
        <v>O221105058678도서</v>
      </c>
      <c r="B190" s="238" t="s">
        <v>9448</v>
      </c>
      <c r="C190" s="238" t="s">
        <v>7705</v>
      </c>
      <c r="D190" s="239" t="s">
        <v>8064</v>
      </c>
      <c r="E190" s="240" t="s">
        <v>15</v>
      </c>
      <c r="F190" s="240"/>
      <c r="G190" s="241" t="s">
        <v>6439</v>
      </c>
      <c r="H190" s="238" t="s">
        <v>7878</v>
      </c>
      <c r="I190" s="242">
        <v>1000</v>
      </c>
      <c r="J190" s="243">
        <v>1</v>
      </c>
      <c r="K190" s="244" t="s">
        <v>2369</v>
      </c>
      <c r="L190" s="243">
        <v>21500</v>
      </c>
      <c r="M190" s="243">
        <v>980</v>
      </c>
      <c r="N190" s="242">
        <v>22480</v>
      </c>
      <c r="O190" s="242">
        <v>0</v>
      </c>
      <c r="P190" s="238">
        <v>70636149</v>
      </c>
      <c r="Q190" s="165">
        <v>44909</v>
      </c>
      <c r="R190" s="165">
        <v>44913</v>
      </c>
      <c r="S190" s="165" t="s">
        <v>7989</v>
      </c>
      <c r="T190" s="108" t="s">
        <v>8131</v>
      </c>
    </row>
    <row r="191" spans="1:20" s="166" customFormat="1" ht="16.5" customHeight="1">
      <c r="A191" s="238" t="str">
        <f t="shared" si="2"/>
        <v>O221102058539도서</v>
      </c>
      <c r="B191" s="238" t="s">
        <v>9494</v>
      </c>
      <c r="C191" s="238" t="s">
        <v>7705</v>
      </c>
      <c r="D191" s="239" t="s">
        <v>8064</v>
      </c>
      <c r="E191" s="240" t="s">
        <v>15</v>
      </c>
      <c r="F191" s="240"/>
      <c r="G191" s="241" t="s">
        <v>6439</v>
      </c>
      <c r="H191" s="238" t="s">
        <v>7838</v>
      </c>
      <c r="I191" s="242">
        <v>10000</v>
      </c>
      <c r="J191" s="243">
        <v>1</v>
      </c>
      <c r="K191" s="244" t="s">
        <v>2373</v>
      </c>
      <c r="L191" s="243">
        <v>215000</v>
      </c>
      <c r="M191" s="243">
        <v>9800</v>
      </c>
      <c r="N191" s="242">
        <v>224800</v>
      </c>
      <c r="O191" s="242">
        <v>0</v>
      </c>
      <c r="P191" s="238">
        <v>70636150</v>
      </c>
      <c r="Q191" s="165">
        <v>44909</v>
      </c>
      <c r="R191" s="165">
        <v>44913</v>
      </c>
      <c r="S191" s="165" t="s">
        <v>7989</v>
      </c>
      <c r="T191" s="108" t="s">
        <v>8131</v>
      </c>
    </row>
    <row r="192" spans="1:20" s="166" customFormat="1" ht="16.5" customHeight="1">
      <c r="A192" s="238" t="str">
        <f t="shared" si="2"/>
        <v>O221104058646도서</v>
      </c>
      <c r="B192" s="238" t="s">
        <v>9461</v>
      </c>
      <c r="C192" s="238" t="s">
        <v>7705</v>
      </c>
      <c r="D192" s="239" t="s">
        <v>8064</v>
      </c>
      <c r="E192" s="240" t="s">
        <v>15</v>
      </c>
      <c r="F192" s="240"/>
      <c r="G192" s="241" t="s">
        <v>6439</v>
      </c>
      <c r="H192" s="238" t="s">
        <v>7951</v>
      </c>
      <c r="I192" s="242">
        <v>14000</v>
      </c>
      <c r="J192" s="243">
        <v>1</v>
      </c>
      <c r="K192" s="244" t="s">
        <v>2376</v>
      </c>
      <c r="L192" s="243">
        <v>301000</v>
      </c>
      <c r="M192" s="243">
        <v>13720</v>
      </c>
      <c r="N192" s="242">
        <v>314720</v>
      </c>
      <c r="O192" s="242">
        <v>0</v>
      </c>
      <c r="P192" s="238">
        <v>70636151</v>
      </c>
      <c r="Q192" s="165">
        <v>44909</v>
      </c>
      <c r="R192" s="165">
        <v>44913</v>
      </c>
      <c r="S192" s="165" t="s">
        <v>7989</v>
      </c>
      <c r="T192" s="108" t="s">
        <v>6069</v>
      </c>
    </row>
    <row r="193" spans="1:20" s="166" customFormat="1" ht="16.5" customHeight="1">
      <c r="A193" s="238" t="str">
        <f t="shared" si="2"/>
        <v>O221107058727도서</v>
      </c>
      <c r="B193" s="238" t="s">
        <v>9430</v>
      </c>
      <c r="C193" s="238" t="s">
        <v>7705</v>
      </c>
      <c r="D193" s="239" t="s">
        <v>8064</v>
      </c>
      <c r="E193" s="240" t="s">
        <v>15</v>
      </c>
      <c r="F193" s="240"/>
      <c r="G193" s="241" t="s">
        <v>6439</v>
      </c>
      <c r="H193" s="238" t="s">
        <v>7809</v>
      </c>
      <c r="I193" s="242">
        <v>2000</v>
      </c>
      <c r="J193" s="243">
        <v>1</v>
      </c>
      <c r="K193" s="244" t="s">
        <v>2370</v>
      </c>
      <c r="L193" s="243">
        <v>43000</v>
      </c>
      <c r="M193" s="243">
        <v>1960</v>
      </c>
      <c r="N193" s="242">
        <v>44960</v>
      </c>
      <c r="O193" s="242">
        <v>0</v>
      </c>
      <c r="P193" s="238">
        <v>70636152</v>
      </c>
      <c r="Q193" s="165">
        <v>44909</v>
      </c>
      <c r="R193" s="165">
        <v>44913</v>
      </c>
      <c r="S193" s="165" t="s">
        <v>7989</v>
      </c>
      <c r="T193" s="108" t="s">
        <v>8132</v>
      </c>
    </row>
    <row r="194" spans="1:20" s="166" customFormat="1" ht="16.5" customHeight="1">
      <c r="A194" s="238" t="str">
        <f t="shared" si="2"/>
        <v>O221102058542도서</v>
      </c>
      <c r="B194" s="238" t="s">
        <v>9493</v>
      </c>
      <c r="C194" s="238" t="s">
        <v>7705</v>
      </c>
      <c r="D194" s="239" t="s">
        <v>8064</v>
      </c>
      <c r="E194" s="240" t="s">
        <v>15</v>
      </c>
      <c r="F194" s="240"/>
      <c r="G194" s="241" t="s">
        <v>6439</v>
      </c>
      <c r="H194" s="238" t="s">
        <v>7944</v>
      </c>
      <c r="I194" s="242">
        <v>2000</v>
      </c>
      <c r="J194" s="243">
        <v>1</v>
      </c>
      <c r="K194" s="244" t="s">
        <v>2370</v>
      </c>
      <c r="L194" s="243">
        <v>43000</v>
      </c>
      <c r="M194" s="243">
        <v>1960</v>
      </c>
      <c r="N194" s="242">
        <v>44960</v>
      </c>
      <c r="O194" s="242">
        <v>0</v>
      </c>
      <c r="P194" s="238">
        <v>70636153</v>
      </c>
      <c r="Q194" s="165">
        <v>44909</v>
      </c>
      <c r="R194" s="165">
        <v>44913</v>
      </c>
      <c r="S194" s="165" t="s">
        <v>7989</v>
      </c>
      <c r="T194" s="108" t="s">
        <v>8131</v>
      </c>
    </row>
    <row r="195" spans="1:20" s="166" customFormat="1" ht="16.5" customHeight="1">
      <c r="A195" s="238" t="str">
        <f t="shared" ref="A195:A258" si="4">B195&amp;E195</f>
        <v>O221105058691도서</v>
      </c>
      <c r="B195" s="238" t="s">
        <v>9443</v>
      </c>
      <c r="C195" s="238" t="s">
        <v>7705</v>
      </c>
      <c r="D195" s="239" t="s">
        <v>8064</v>
      </c>
      <c r="E195" s="240" t="s">
        <v>15</v>
      </c>
      <c r="F195" s="240"/>
      <c r="G195" s="241" t="s">
        <v>6439</v>
      </c>
      <c r="H195" s="238" t="s">
        <v>8003</v>
      </c>
      <c r="I195" s="242">
        <v>2000</v>
      </c>
      <c r="J195" s="243">
        <v>1</v>
      </c>
      <c r="K195" s="244" t="s">
        <v>2370</v>
      </c>
      <c r="L195" s="243">
        <v>43000</v>
      </c>
      <c r="M195" s="243">
        <v>1960</v>
      </c>
      <c r="N195" s="242">
        <v>44960</v>
      </c>
      <c r="O195" s="242">
        <v>0</v>
      </c>
      <c r="P195" s="238">
        <v>70636154</v>
      </c>
      <c r="Q195" s="165">
        <v>44909</v>
      </c>
      <c r="R195" s="165">
        <v>44913</v>
      </c>
      <c r="S195" s="165" t="s">
        <v>7989</v>
      </c>
      <c r="T195" s="108" t="s">
        <v>8131</v>
      </c>
    </row>
    <row r="196" spans="1:20" s="166" customFormat="1" ht="16.5" customHeight="1">
      <c r="A196" s="238" t="str">
        <f t="shared" si="4"/>
        <v>O221106058711도서</v>
      </c>
      <c r="B196" s="238" t="s">
        <v>9437</v>
      </c>
      <c r="C196" s="238" t="s">
        <v>7705</v>
      </c>
      <c r="D196" s="239" t="s">
        <v>8064</v>
      </c>
      <c r="E196" s="240" t="s">
        <v>15</v>
      </c>
      <c r="F196" s="240"/>
      <c r="G196" s="241" t="s">
        <v>6439</v>
      </c>
      <c r="H196" s="238" t="s">
        <v>7879</v>
      </c>
      <c r="I196" s="242">
        <v>2000</v>
      </c>
      <c r="J196" s="243">
        <v>1</v>
      </c>
      <c r="K196" s="244" t="s">
        <v>2370</v>
      </c>
      <c r="L196" s="243">
        <v>43000</v>
      </c>
      <c r="M196" s="243">
        <v>1960</v>
      </c>
      <c r="N196" s="242">
        <v>44960</v>
      </c>
      <c r="O196" s="242">
        <v>0</v>
      </c>
      <c r="P196" s="238">
        <v>70636155</v>
      </c>
      <c r="Q196" s="165">
        <v>44909</v>
      </c>
      <c r="R196" s="165">
        <v>44913</v>
      </c>
      <c r="S196" s="165" t="s">
        <v>7989</v>
      </c>
      <c r="T196" s="108" t="s">
        <v>8131</v>
      </c>
    </row>
    <row r="197" spans="1:20" s="166" customFormat="1" ht="16.5" customHeight="1">
      <c r="A197" s="238" t="str">
        <f t="shared" si="4"/>
        <v>O221103058626도서</v>
      </c>
      <c r="B197" s="238" t="s">
        <v>9464</v>
      </c>
      <c r="C197" s="238" t="s">
        <v>7705</v>
      </c>
      <c r="D197" s="239" t="s">
        <v>8064</v>
      </c>
      <c r="E197" s="240" t="s">
        <v>15</v>
      </c>
      <c r="F197" s="240"/>
      <c r="G197" s="241" t="s">
        <v>6439</v>
      </c>
      <c r="H197" s="238" t="s">
        <v>7950</v>
      </c>
      <c r="I197" s="242">
        <v>3000</v>
      </c>
      <c r="J197" s="243">
        <v>1</v>
      </c>
      <c r="K197" s="244" t="s">
        <v>97</v>
      </c>
      <c r="L197" s="243">
        <v>64500</v>
      </c>
      <c r="M197" s="243">
        <v>2940</v>
      </c>
      <c r="N197" s="242">
        <v>67440</v>
      </c>
      <c r="O197" s="242">
        <v>0</v>
      </c>
      <c r="P197" s="238">
        <v>70636156</v>
      </c>
      <c r="Q197" s="165">
        <v>44909</v>
      </c>
      <c r="R197" s="165">
        <v>44913</v>
      </c>
      <c r="S197" s="165" t="s">
        <v>7989</v>
      </c>
      <c r="T197" s="108" t="s">
        <v>8131</v>
      </c>
    </row>
    <row r="198" spans="1:20" s="166" customFormat="1" ht="16.5" customHeight="1">
      <c r="A198" s="238" t="str">
        <f t="shared" si="4"/>
        <v>O221102058592도서</v>
      </c>
      <c r="B198" s="238" t="s">
        <v>9471</v>
      </c>
      <c r="C198" s="238" t="s">
        <v>7705</v>
      </c>
      <c r="D198" s="239" t="s">
        <v>8064</v>
      </c>
      <c r="E198" s="240" t="s">
        <v>15</v>
      </c>
      <c r="F198" s="240"/>
      <c r="G198" s="241" t="s">
        <v>6439</v>
      </c>
      <c r="H198" s="238" t="s">
        <v>7825</v>
      </c>
      <c r="I198" s="242">
        <v>9000</v>
      </c>
      <c r="J198" s="243">
        <v>1</v>
      </c>
      <c r="K198" s="244" t="s">
        <v>2372</v>
      </c>
      <c r="L198" s="243">
        <v>193500</v>
      </c>
      <c r="M198" s="243">
        <v>8820</v>
      </c>
      <c r="N198" s="242">
        <v>202320</v>
      </c>
      <c r="O198" s="242">
        <v>0</v>
      </c>
      <c r="P198" s="238">
        <v>70636157</v>
      </c>
      <c r="Q198" s="165">
        <v>44909</v>
      </c>
      <c r="R198" s="165">
        <v>44913</v>
      </c>
      <c r="S198" s="165" t="s">
        <v>7989</v>
      </c>
      <c r="T198" s="108" t="s">
        <v>8131</v>
      </c>
    </row>
    <row r="199" spans="1:20" s="166" customFormat="1" ht="16.5" customHeight="1">
      <c r="A199" s="238" t="str">
        <f t="shared" si="4"/>
        <v>O221105058696도서</v>
      </c>
      <c r="B199" s="238" t="s">
        <v>9441</v>
      </c>
      <c r="C199" s="238" t="s">
        <v>7705</v>
      </c>
      <c r="D199" s="239" t="s">
        <v>8064</v>
      </c>
      <c r="E199" s="240" t="s">
        <v>15</v>
      </c>
      <c r="F199" s="240"/>
      <c r="G199" s="241" t="s">
        <v>6439</v>
      </c>
      <c r="H199" s="238" t="s">
        <v>9528</v>
      </c>
      <c r="I199" s="242">
        <v>2000</v>
      </c>
      <c r="J199" s="243">
        <v>1</v>
      </c>
      <c r="K199" s="244" t="s">
        <v>2370</v>
      </c>
      <c r="L199" s="243">
        <v>43000</v>
      </c>
      <c r="M199" s="243">
        <v>1960</v>
      </c>
      <c r="N199" s="242">
        <v>44960</v>
      </c>
      <c r="O199" s="242">
        <v>0</v>
      </c>
      <c r="P199" s="238">
        <v>70636158</v>
      </c>
      <c r="Q199" s="165">
        <v>44909</v>
      </c>
      <c r="R199" s="165">
        <v>44913</v>
      </c>
      <c r="S199" s="165" t="s">
        <v>7989</v>
      </c>
      <c r="T199" s="108" t="s">
        <v>8131</v>
      </c>
    </row>
    <row r="200" spans="1:20" s="166" customFormat="1" ht="16.5" customHeight="1">
      <c r="A200" s="238" t="str">
        <f t="shared" si="4"/>
        <v>O221117058792도서</v>
      </c>
      <c r="B200" s="238" t="s">
        <v>9517</v>
      </c>
      <c r="C200" s="238" t="s">
        <v>7705</v>
      </c>
      <c r="D200" s="239" t="s">
        <v>8064</v>
      </c>
      <c r="E200" s="240" t="s">
        <v>15</v>
      </c>
      <c r="F200" s="240"/>
      <c r="G200" s="241" t="s">
        <v>6439</v>
      </c>
      <c r="H200" s="238" t="s">
        <v>9546</v>
      </c>
      <c r="I200" s="242">
        <v>3000</v>
      </c>
      <c r="J200" s="243">
        <v>1</v>
      </c>
      <c r="K200" s="244" t="s">
        <v>97</v>
      </c>
      <c r="L200" s="243">
        <v>64500</v>
      </c>
      <c r="M200" s="243">
        <v>2940</v>
      </c>
      <c r="N200" s="242">
        <v>67440</v>
      </c>
      <c r="O200" s="242">
        <v>0</v>
      </c>
      <c r="P200" s="238">
        <v>70636159</v>
      </c>
      <c r="Q200" s="165">
        <v>44909</v>
      </c>
      <c r="R200" s="165">
        <v>44913</v>
      </c>
      <c r="S200" s="165" t="s">
        <v>7989</v>
      </c>
      <c r="T200" s="108" t="s">
        <v>8131</v>
      </c>
    </row>
    <row r="201" spans="1:20" s="166" customFormat="1" ht="16.5" customHeight="1">
      <c r="A201" s="238" t="str">
        <f t="shared" si="4"/>
        <v>O221103058617도서</v>
      </c>
      <c r="B201" s="238" t="s">
        <v>9467</v>
      </c>
      <c r="C201" s="238" t="s">
        <v>7705</v>
      </c>
      <c r="D201" s="239" t="s">
        <v>8064</v>
      </c>
      <c r="E201" s="240" t="s">
        <v>15</v>
      </c>
      <c r="F201" s="240"/>
      <c r="G201" s="241" t="s">
        <v>6439</v>
      </c>
      <c r="H201" s="238" t="s">
        <v>7813</v>
      </c>
      <c r="I201" s="242">
        <v>3000</v>
      </c>
      <c r="J201" s="243">
        <v>1</v>
      </c>
      <c r="K201" s="244" t="s">
        <v>97</v>
      </c>
      <c r="L201" s="243">
        <v>64500</v>
      </c>
      <c r="M201" s="243">
        <v>2940</v>
      </c>
      <c r="N201" s="242">
        <v>67440</v>
      </c>
      <c r="O201" s="242">
        <v>0</v>
      </c>
      <c r="P201" s="238">
        <v>70636160</v>
      </c>
      <c r="Q201" s="165">
        <v>44909</v>
      </c>
      <c r="R201" s="165">
        <v>44913</v>
      </c>
      <c r="S201" s="165" t="s">
        <v>7989</v>
      </c>
      <c r="T201" s="108" t="s">
        <v>8131</v>
      </c>
    </row>
    <row r="202" spans="1:20" s="166" customFormat="1" ht="16.5" customHeight="1">
      <c r="A202" s="238" t="str">
        <f t="shared" si="4"/>
        <v>O221108058758도서</v>
      </c>
      <c r="B202" s="238" t="s">
        <v>9412</v>
      </c>
      <c r="C202" s="238" t="s">
        <v>7705</v>
      </c>
      <c r="D202" s="239" t="s">
        <v>8064</v>
      </c>
      <c r="E202" s="240" t="s">
        <v>15</v>
      </c>
      <c r="F202" s="240"/>
      <c r="G202" s="241" t="s">
        <v>6439</v>
      </c>
      <c r="H202" s="238" t="s">
        <v>7762</v>
      </c>
      <c r="I202" s="242">
        <v>3000</v>
      </c>
      <c r="J202" s="243">
        <v>1</v>
      </c>
      <c r="K202" s="244" t="s">
        <v>97</v>
      </c>
      <c r="L202" s="243">
        <v>64500</v>
      </c>
      <c r="M202" s="243">
        <v>2940</v>
      </c>
      <c r="N202" s="242">
        <v>67440</v>
      </c>
      <c r="O202" s="242">
        <v>0</v>
      </c>
      <c r="P202" s="238">
        <v>70636161</v>
      </c>
      <c r="Q202" s="165">
        <v>44909</v>
      </c>
      <c r="R202" s="165">
        <v>44913</v>
      </c>
      <c r="S202" s="165" t="s">
        <v>7989</v>
      </c>
      <c r="T202" s="108" t="s">
        <v>8131</v>
      </c>
    </row>
    <row r="203" spans="1:20" s="166" customFormat="1" ht="16.5" customHeight="1">
      <c r="A203" s="238" t="str">
        <f t="shared" si="4"/>
        <v>O221102058561도서</v>
      </c>
      <c r="B203" s="238" t="s">
        <v>9482</v>
      </c>
      <c r="C203" s="238" t="s">
        <v>7705</v>
      </c>
      <c r="D203" s="239" t="s">
        <v>8064</v>
      </c>
      <c r="E203" s="240" t="s">
        <v>15</v>
      </c>
      <c r="F203" s="240"/>
      <c r="G203" s="241" t="s">
        <v>6440</v>
      </c>
      <c r="H203" s="238" t="s">
        <v>7764</v>
      </c>
      <c r="I203" s="242">
        <v>4000</v>
      </c>
      <c r="J203" s="243">
        <v>1</v>
      </c>
      <c r="K203" s="244" t="s">
        <v>1463</v>
      </c>
      <c r="L203" s="243">
        <v>25600</v>
      </c>
      <c r="M203" s="243">
        <v>0</v>
      </c>
      <c r="N203" s="242">
        <v>25600</v>
      </c>
      <c r="O203" s="242">
        <v>0</v>
      </c>
      <c r="P203" s="238">
        <v>2134016</v>
      </c>
      <c r="Q203" s="165">
        <v>44903</v>
      </c>
      <c r="R203" s="165">
        <v>44914</v>
      </c>
      <c r="S203" s="165" t="s">
        <v>7989</v>
      </c>
      <c r="T203" s="108" t="s">
        <v>8131</v>
      </c>
    </row>
    <row r="204" spans="1:20" s="166" customFormat="1" ht="16.5" customHeight="1">
      <c r="A204" s="238" t="str">
        <f t="shared" si="4"/>
        <v>O221016058332도서</v>
      </c>
      <c r="B204" s="238" t="s">
        <v>8262</v>
      </c>
      <c r="C204" s="238" t="s">
        <v>7707</v>
      </c>
      <c r="D204" s="239" t="s">
        <v>8064</v>
      </c>
      <c r="E204" s="240" t="s">
        <v>15</v>
      </c>
      <c r="F204" s="240"/>
      <c r="G204" s="241" t="s">
        <v>7718</v>
      </c>
      <c r="H204" s="238" t="s">
        <v>7802</v>
      </c>
      <c r="I204" s="242">
        <v>1000</v>
      </c>
      <c r="J204" s="243">
        <v>1</v>
      </c>
      <c r="K204" s="244" t="s">
        <v>7404</v>
      </c>
      <c r="L204" s="243">
        <v>50000</v>
      </c>
      <c r="M204" s="243">
        <v>1050</v>
      </c>
      <c r="N204" s="242">
        <v>51050</v>
      </c>
      <c r="O204" s="242">
        <v>0</v>
      </c>
      <c r="P204" s="238">
        <v>70924429</v>
      </c>
      <c r="Q204" s="165">
        <v>44910</v>
      </c>
      <c r="R204" s="165">
        <v>44920</v>
      </c>
      <c r="S204" s="165" t="s">
        <v>7989</v>
      </c>
      <c r="T204" s="108" t="s">
        <v>8131</v>
      </c>
    </row>
    <row r="205" spans="1:20" s="166" customFormat="1" ht="16.5" customHeight="1">
      <c r="A205" s="238" t="str">
        <f t="shared" si="4"/>
        <v>O221016058327도서</v>
      </c>
      <c r="B205" s="238" t="s">
        <v>8267</v>
      </c>
      <c r="C205" s="238" t="s">
        <v>7707</v>
      </c>
      <c r="D205" s="239" t="s">
        <v>8064</v>
      </c>
      <c r="E205" s="240" t="s">
        <v>15</v>
      </c>
      <c r="F205" s="240"/>
      <c r="G205" s="241" t="s">
        <v>7718</v>
      </c>
      <c r="H205" s="238" t="s">
        <v>7960</v>
      </c>
      <c r="I205" s="242">
        <v>1000</v>
      </c>
      <c r="J205" s="243">
        <v>1</v>
      </c>
      <c r="K205" s="244" t="s">
        <v>7404</v>
      </c>
      <c r="L205" s="243">
        <v>50000</v>
      </c>
      <c r="M205" s="243">
        <v>1050</v>
      </c>
      <c r="N205" s="242">
        <v>51050</v>
      </c>
      <c r="O205" s="242">
        <v>0</v>
      </c>
      <c r="P205" s="238">
        <v>70924430</v>
      </c>
      <c r="Q205" s="165">
        <v>44910</v>
      </c>
      <c r="R205" s="165">
        <v>44920</v>
      </c>
      <c r="S205" s="165" t="s">
        <v>7989</v>
      </c>
      <c r="T205" s="108" t="s">
        <v>8131</v>
      </c>
    </row>
    <row r="206" spans="1:20" s="166" customFormat="1" ht="16.5" customHeight="1">
      <c r="A206" s="238" t="str">
        <f t="shared" si="4"/>
        <v>O221018058369도서</v>
      </c>
      <c r="B206" s="238" t="s">
        <v>8228</v>
      </c>
      <c r="C206" s="238" t="s">
        <v>7707</v>
      </c>
      <c r="D206" s="239" t="s">
        <v>8064</v>
      </c>
      <c r="E206" s="240" t="s">
        <v>15</v>
      </c>
      <c r="F206" s="240"/>
      <c r="G206" s="241" t="s">
        <v>7718</v>
      </c>
      <c r="H206" s="238" t="s">
        <v>7832</v>
      </c>
      <c r="I206" s="242">
        <v>5000</v>
      </c>
      <c r="J206" s="243">
        <v>1</v>
      </c>
      <c r="K206" s="244" t="s">
        <v>7408</v>
      </c>
      <c r="L206" s="243">
        <v>162000</v>
      </c>
      <c r="M206" s="243">
        <v>5250</v>
      </c>
      <c r="N206" s="242">
        <v>167250</v>
      </c>
      <c r="O206" s="242">
        <v>0</v>
      </c>
      <c r="P206" s="238">
        <v>70924431</v>
      </c>
      <c r="Q206" s="165">
        <v>44910</v>
      </c>
      <c r="R206" s="165">
        <v>44920</v>
      </c>
      <c r="S206" s="165" t="s">
        <v>7989</v>
      </c>
      <c r="T206" s="108" t="s">
        <v>8131</v>
      </c>
    </row>
    <row r="207" spans="1:20" s="166" customFormat="1" ht="16.5" customHeight="1">
      <c r="A207" s="238" t="str">
        <f t="shared" si="4"/>
        <v>O221024058465도서</v>
      </c>
      <c r="B207" s="238" t="s">
        <v>8302</v>
      </c>
      <c r="C207" s="238" t="s">
        <v>7707</v>
      </c>
      <c r="D207" s="239" t="s">
        <v>8064</v>
      </c>
      <c r="E207" s="240" t="s">
        <v>15</v>
      </c>
      <c r="F207" s="240"/>
      <c r="G207" s="241" t="s">
        <v>7718</v>
      </c>
      <c r="H207" s="238" t="s">
        <v>7776</v>
      </c>
      <c r="I207" s="242">
        <v>3000</v>
      </c>
      <c r="J207" s="243">
        <v>1</v>
      </c>
      <c r="K207" s="244" t="s">
        <v>7406</v>
      </c>
      <c r="L207" s="243">
        <v>106000</v>
      </c>
      <c r="M207" s="243">
        <v>3150</v>
      </c>
      <c r="N207" s="242">
        <v>109150</v>
      </c>
      <c r="O207" s="242">
        <v>0</v>
      </c>
      <c r="P207" s="238">
        <v>70924436</v>
      </c>
      <c r="Q207" s="165">
        <v>44910</v>
      </c>
      <c r="R207" s="165">
        <v>44920</v>
      </c>
      <c r="S207" s="165" t="s">
        <v>7989</v>
      </c>
      <c r="T207" s="108" t="s">
        <v>8131</v>
      </c>
    </row>
    <row r="208" spans="1:20" s="166" customFormat="1" ht="16.5" customHeight="1">
      <c r="A208" s="238" t="str">
        <f t="shared" si="4"/>
        <v>O221014058296도서</v>
      </c>
      <c r="B208" s="238" t="s">
        <v>8295</v>
      </c>
      <c r="C208" s="238" t="s">
        <v>7707</v>
      </c>
      <c r="D208" s="239" t="s">
        <v>8064</v>
      </c>
      <c r="E208" s="240" t="s">
        <v>15</v>
      </c>
      <c r="F208" s="240"/>
      <c r="G208" s="241" t="s">
        <v>7718</v>
      </c>
      <c r="H208" s="238" t="s">
        <v>7880</v>
      </c>
      <c r="I208" s="242">
        <v>3000</v>
      </c>
      <c r="J208" s="243">
        <v>1</v>
      </c>
      <c r="K208" s="244" t="s">
        <v>7406</v>
      </c>
      <c r="L208" s="243">
        <v>106000</v>
      </c>
      <c r="M208" s="243">
        <v>3150</v>
      </c>
      <c r="N208" s="242">
        <v>109150</v>
      </c>
      <c r="O208" s="242">
        <v>0</v>
      </c>
      <c r="P208" s="238">
        <v>70924432</v>
      </c>
      <c r="Q208" s="165">
        <v>44910</v>
      </c>
      <c r="R208" s="165">
        <v>44920</v>
      </c>
      <c r="S208" s="165" t="s">
        <v>7989</v>
      </c>
      <c r="T208" s="108" t="s">
        <v>8131</v>
      </c>
    </row>
    <row r="209" spans="1:20" s="166" customFormat="1" ht="16.5" customHeight="1">
      <c r="A209" s="238" t="str">
        <f t="shared" si="4"/>
        <v>O221019058404도서</v>
      </c>
      <c r="B209" s="238" t="s">
        <v>8196</v>
      </c>
      <c r="C209" s="238" t="s">
        <v>7707</v>
      </c>
      <c r="D209" s="239" t="s">
        <v>8064</v>
      </c>
      <c r="E209" s="240" t="s">
        <v>15</v>
      </c>
      <c r="F209" s="240"/>
      <c r="G209" s="241" t="s">
        <v>7718</v>
      </c>
      <c r="H209" s="238" t="s">
        <v>7736</v>
      </c>
      <c r="I209" s="242">
        <v>5000</v>
      </c>
      <c r="J209" s="243">
        <v>1</v>
      </c>
      <c r="K209" s="244" t="s">
        <v>7408</v>
      </c>
      <c r="L209" s="243">
        <v>162000</v>
      </c>
      <c r="M209" s="243">
        <v>5250</v>
      </c>
      <c r="N209" s="242">
        <v>167250</v>
      </c>
      <c r="O209" s="242">
        <v>0</v>
      </c>
      <c r="P209" s="238">
        <v>70924433</v>
      </c>
      <c r="Q209" s="165">
        <v>44910</v>
      </c>
      <c r="R209" s="165">
        <v>44920</v>
      </c>
      <c r="S209" s="165" t="s">
        <v>7989</v>
      </c>
      <c r="T209" s="108" t="s">
        <v>8131</v>
      </c>
    </row>
    <row r="210" spans="1:20" s="166" customFormat="1" ht="16.5" customHeight="1">
      <c r="A210" s="238" t="str">
        <f t="shared" si="4"/>
        <v>O221018058371도서</v>
      </c>
      <c r="B210" s="238" t="s">
        <v>8226</v>
      </c>
      <c r="C210" s="238" t="s">
        <v>7707</v>
      </c>
      <c r="D210" s="239" t="s">
        <v>8064</v>
      </c>
      <c r="E210" s="240" t="s">
        <v>15</v>
      </c>
      <c r="F210" s="240"/>
      <c r="G210" s="241" t="s">
        <v>7718</v>
      </c>
      <c r="H210" s="238" t="s">
        <v>7791</v>
      </c>
      <c r="I210" s="242">
        <v>1000</v>
      </c>
      <c r="J210" s="243">
        <v>1</v>
      </c>
      <c r="K210" s="244" t="s">
        <v>7404</v>
      </c>
      <c r="L210" s="243">
        <v>50000</v>
      </c>
      <c r="M210" s="243">
        <v>1050</v>
      </c>
      <c r="N210" s="242">
        <v>51050</v>
      </c>
      <c r="O210" s="242">
        <v>0</v>
      </c>
      <c r="P210" s="238">
        <v>70924434</v>
      </c>
      <c r="Q210" s="165">
        <v>44910</v>
      </c>
      <c r="R210" s="165">
        <v>44920</v>
      </c>
      <c r="S210" s="165" t="s">
        <v>7989</v>
      </c>
      <c r="T210" s="108" t="s">
        <v>8131</v>
      </c>
    </row>
    <row r="211" spans="1:20" s="166" customFormat="1" ht="16.5" customHeight="1">
      <c r="A211" s="238" t="str">
        <f t="shared" si="4"/>
        <v>O221020058417도서</v>
      </c>
      <c r="B211" s="238" t="s">
        <v>8184</v>
      </c>
      <c r="C211" s="238" t="s">
        <v>7707</v>
      </c>
      <c r="D211" s="239" t="s">
        <v>8064</v>
      </c>
      <c r="E211" s="240" t="s">
        <v>15</v>
      </c>
      <c r="F211" s="240"/>
      <c r="G211" s="241" t="s">
        <v>7718</v>
      </c>
      <c r="H211" s="238" t="s">
        <v>7964</v>
      </c>
      <c r="I211" s="242">
        <v>2000</v>
      </c>
      <c r="J211" s="243">
        <v>1</v>
      </c>
      <c r="K211" s="244" t="s">
        <v>7405</v>
      </c>
      <c r="L211" s="243">
        <v>78000</v>
      </c>
      <c r="M211" s="243">
        <v>2100</v>
      </c>
      <c r="N211" s="242">
        <v>80100</v>
      </c>
      <c r="O211" s="242">
        <v>0</v>
      </c>
      <c r="P211" s="238">
        <v>70924435</v>
      </c>
      <c r="Q211" s="165">
        <v>44910</v>
      </c>
      <c r="R211" s="165">
        <v>44920</v>
      </c>
      <c r="S211" s="165" t="s">
        <v>7989</v>
      </c>
      <c r="T211" s="108" t="s">
        <v>8131</v>
      </c>
    </row>
    <row r="212" spans="1:20" s="166" customFormat="1" ht="16.5" customHeight="1">
      <c r="A212" s="238" t="str">
        <f t="shared" si="4"/>
        <v>O221018058368도서</v>
      </c>
      <c r="B212" s="238" t="s">
        <v>8229</v>
      </c>
      <c r="C212" s="238" t="s">
        <v>7707</v>
      </c>
      <c r="D212" s="239" t="s">
        <v>8064</v>
      </c>
      <c r="E212" s="240" t="s">
        <v>15</v>
      </c>
      <c r="F212" s="240"/>
      <c r="G212" s="241" t="s">
        <v>7718</v>
      </c>
      <c r="H212" s="238" t="s">
        <v>8007</v>
      </c>
      <c r="I212" s="242">
        <v>6000</v>
      </c>
      <c r="J212" s="243">
        <v>1</v>
      </c>
      <c r="K212" s="244" t="s">
        <v>7409</v>
      </c>
      <c r="L212" s="243">
        <v>190000</v>
      </c>
      <c r="M212" s="243">
        <v>6300</v>
      </c>
      <c r="N212" s="242">
        <v>196300</v>
      </c>
      <c r="O212" s="242">
        <v>0</v>
      </c>
      <c r="P212" s="238">
        <v>70924437</v>
      </c>
      <c r="Q212" s="165">
        <v>44910</v>
      </c>
      <c r="R212" s="165">
        <v>44920</v>
      </c>
      <c r="S212" s="165" t="s">
        <v>7989</v>
      </c>
      <c r="T212" s="108" t="s">
        <v>8131</v>
      </c>
    </row>
    <row r="213" spans="1:20" s="166" customFormat="1" ht="16.5" customHeight="1">
      <c r="A213" s="238" t="str">
        <f t="shared" si="4"/>
        <v>O221021058450도서</v>
      </c>
      <c r="B213" s="238" t="s">
        <v>8152</v>
      </c>
      <c r="C213" s="238" t="s">
        <v>7707</v>
      </c>
      <c r="D213" s="239" t="s">
        <v>8064</v>
      </c>
      <c r="E213" s="240" t="s">
        <v>15</v>
      </c>
      <c r="F213" s="240"/>
      <c r="G213" s="241" t="s">
        <v>7718</v>
      </c>
      <c r="H213" s="238" t="s">
        <v>7727</v>
      </c>
      <c r="I213" s="242">
        <v>2000</v>
      </c>
      <c r="J213" s="243">
        <v>1</v>
      </c>
      <c r="K213" s="244" t="s">
        <v>7405</v>
      </c>
      <c r="L213" s="243">
        <v>78000</v>
      </c>
      <c r="M213" s="243">
        <v>2100</v>
      </c>
      <c r="N213" s="242">
        <v>80100</v>
      </c>
      <c r="O213" s="242">
        <v>0</v>
      </c>
      <c r="P213" s="238">
        <v>70924438</v>
      </c>
      <c r="Q213" s="165">
        <v>44910</v>
      </c>
      <c r="R213" s="165">
        <v>44920</v>
      </c>
      <c r="S213" s="165" t="s">
        <v>7989</v>
      </c>
      <c r="T213" s="108" t="s">
        <v>8132</v>
      </c>
    </row>
    <row r="214" spans="1:20" s="166" customFormat="1" ht="16.5" customHeight="1">
      <c r="A214" s="238" t="str">
        <f t="shared" si="4"/>
        <v>O221021058454도서</v>
      </c>
      <c r="B214" s="238" t="s">
        <v>8148</v>
      </c>
      <c r="C214" s="238" t="s">
        <v>7707</v>
      </c>
      <c r="D214" s="239" t="s">
        <v>8064</v>
      </c>
      <c r="E214" s="240" t="s">
        <v>15</v>
      </c>
      <c r="F214" s="240"/>
      <c r="G214" s="241" t="s">
        <v>7718</v>
      </c>
      <c r="H214" s="238" t="s">
        <v>7735</v>
      </c>
      <c r="I214" s="242">
        <v>3000</v>
      </c>
      <c r="J214" s="243">
        <v>1</v>
      </c>
      <c r="K214" s="244" t="s">
        <v>7406</v>
      </c>
      <c r="L214" s="243">
        <v>106000</v>
      </c>
      <c r="M214" s="243">
        <v>3150</v>
      </c>
      <c r="N214" s="242">
        <v>109150</v>
      </c>
      <c r="O214" s="242">
        <v>0</v>
      </c>
      <c r="P214" s="238">
        <v>70924439</v>
      </c>
      <c r="Q214" s="165">
        <v>44910</v>
      </c>
      <c r="R214" s="165">
        <v>44920</v>
      </c>
      <c r="S214" s="165" t="s">
        <v>7989</v>
      </c>
      <c r="T214" s="108" t="s">
        <v>8131</v>
      </c>
    </row>
    <row r="215" spans="1:20" s="166" customFormat="1" ht="16.5" customHeight="1">
      <c r="A215" s="238" t="str">
        <f t="shared" si="4"/>
        <v>O221016058339도서</v>
      </c>
      <c r="B215" s="238" t="s">
        <v>8256</v>
      </c>
      <c r="C215" s="238" t="s">
        <v>7707</v>
      </c>
      <c r="D215" s="239" t="s">
        <v>8064</v>
      </c>
      <c r="E215" s="240" t="s">
        <v>15</v>
      </c>
      <c r="F215" s="240"/>
      <c r="G215" s="241" t="s">
        <v>7718</v>
      </c>
      <c r="H215" s="238" t="s">
        <v>8318</v>
      </c>
      <c r="I215" s="242">
        <v>2000</v>
      </c>
      <c r="J215" s="243">
        <v>1</v>
      </c>
      <c r="K215" s="244" t="s">
        <v>7405</v>
      </c>
      <c r="L215" s="243">
        <v>78000</v>
      </c>
      <c r="M215" s="243">
        <v>2100</v>
      </c>
      <c r="N215" s="242">
        <v>80100</v>
      </c>
      <c r="O215" s="242">
        <v>0</v>
      </c>
      <c r="P215" s="238">
        <v>70924440</v>
      </c>
      <c r="Q215" s="165">
        <v>44910</v>
      </c>
      <c r="R215" s="165">
        <v>44920</v>
      </c>
      <c r="S215" s="165" t="s">
        <v>7989</v>
      </c>
      <c r="T215" s="108" t="s">
        <v>8131</v>
      </c>
    </row>
    <row r="216" spans="1:20" s="166" customFormat="1" ht="16.5" customHeight="1">
      <c r="A216" s="238" t="str">
        <f t="shared" si="4"/>
        <v>O221106058714일반상품</v>
      </c>
      <c r="B216" s="238" t="s">
        <v>9436</v>
      </c>
      <c r="C216" s="238" t="s">
        <v>6389</v>
      </c>
      <c r="D216" s="239" t="s">
        <v>8064</v>
      </c>
      <c r="E216" s="240" t="s">
        <v>5990</v>
      </c>
      <c r="F216" s="240"/>
      <c r="G216" s="241" t="s">
        <v>6433</v>
      </c>
      <c r="H216" s="238" t="s">
        <v>7902</v>
      </c>
      <c r="I216" s="242">
        <v>48000</v>
      </c>
      <c r="J216" s="243">
        <v>6</v>
      </c>
      <c r="K216" s="244" t="s">
        <v>1918</v>
      </c>
      <c r="L216" s="243">
        <v>1697500</v>
      </c>
      <c r="M216" s="243">
        <v>50400</v>
      </c>
      <c r="N216" s="242">
        <v>1747900</v>
      </c>
      <c r="O216" s="242">
        <v>0</v>
      </c>
      <c r="P216" s="238" t="s">
        <v>9959</v>
      </c>
      <c r="Q216" s="165">
        <v>44888</v>
      </c>
      <c r="R216" s="165">
        <v>44895</v>
      </c>
      <c r="S216" s="165" t="s">
        <v>7989</v>
      </c>
      <c r="T216" s="108" t="s">
        <v>8133</v>
      </c>
    </row>
    <row r="217" spans="1:20" s="166" customFormat="1" ht="16.5" customHeight="1">
      <c r="A217" s="238" t="str">
        <f t="shared" si="4"/>
        <v>O221102058546일반상품</v>
      </c>
      <c r="B217" s="238" t="s">
        <v>9491</v>
      </c>
      <c r="C217" s="238" t="s">
        <v>6141</v>
      </c>
      <c r="D217" s="239" t="s">
        <v>8064</v>
      </c>
      <c r="E217" s="240" t="s">
        <v>5990</v>
      </c>
      <c r="F217" s="240"/>
      <c r="G217" s="241" t="s">
        <v>8009</v>
      </c>
      <c r="H217" s="238" t="s">
        <v>8010</v>
      </c>
      <c r="I217" s="242">
        <v>27000</v>
      </c>
      <c r="J217" s="243">
        <v>3</v>
      </c>
      <c r="K217" s="244" t="s">
        <v>3007</v>
      </c>
      <c r="L217" s="243">
        <v>960000</v>
      </c>
      <c r="M217" s="243">
        <v>28350</v>
      </c>
      <c r="N217" s="242">
        <v>988350</v>
      </c>
      <c r="O217" s="242">
        <v>0</v>
      </c>
      <c r="P217" s="238" t="s">
        <v>9960</v>
      </c>
      <c r="Q217" s="165">
        <v>44888</v>
      </c>
      <c r="R217" s="165">
        <v>44893</v>
      </c>
      <c r="S217" s="165" t="s">
        <v>7989</v>
      </c>
      <c r="T217" s="108" t="s">
        <v>8133</v>
      </c>
    </row>
    <row r="218" spans="1:20" s="166" customFormat="1" ht="16.5" customHeight="1">
      <c r="A218" s="238" t="str">
        <f t="shared" si="4"/>
        <v>O221102058575일반상품</v>
      </c>
      <c r="B218" s="238" t="s">
        <v>9476</v>
      </c>
      <c r="C218" s="238" t="s">
        <v>6141</v>
      </c>
      <c r="D218" s="239" t="s">
        <v>8064</v>
      </c>
      <c r="E218" s="240" t="s">
        <v>5990</v>
      </c>
      <c r="F218" s="240"/>
      <c r="G218" s="241" t="s">
        <v>8009</v>
      </c>
      <c r="H218" s="238" t="s">
        <v>8011</v>
      </c>
      <c r="I218" s="242">
        <v>34000</v>
      </c>
      <c r="J218" s="243">
        <v>4</v>
      </c>
      <c r="K218" s="244" t="s">
        <v>3014</v>
      </c>
      <c r="L218" s="243">
        <v>1205000</v>
      </c>
      <c r="M218" s="243">
        <v>35700</v>
      </c>
      <c r="N218" s="242">
        <v>1240700</v>
      </c>
      <c r="O218" s="242">
        <v>0</v>
      </c>
      <c r="P218" s="238" t="s">
        <v>9961</v>
      </c>
      <c r="Q218" s="165">
        <v>44888</v>
      </c>
      <c r="R218" s="165">
        <v>44893</v>
      </c>
      <c r="S218" s="165" t="s">
        <v>7989</v>
      </c>
      <c r="T218" s="108" t="s">
        <v>6398</v>
      </c>
    </row>
    <row r="219" spans="1:20" s="166" customFormat="1" ht="16.5" customHeight="1">
      <c r="A219" s="238" t="str">
        <f t="shared" si="4"/>
        <v>O221106058714일반상품</v>
      </c>
      <c r="B219" s="238" t="s">
        <v>9436</v>
      </c>
      <c r="C219" s="238" t="s">
        <v>6389</v>
      </c>
      <c r="D219" s="239" t="s">
        <v>8064</v>
      </c>
      <c r="E219" s="240" t="s">
        <v>5990</v>
      </c>
      <c r="F219" s="240"/>
      <c r="G219" s="241" t="s">
        <v>6433</v>
      </c>
      <c r="H219" s="238" t="s">
        <v>7902</v>
      </c>
      <c r="I219" s="242">
        <v>52000</v>
      </c>
      <c r="J219" s="243">
        <v>6</v>
      </c>
      <c r="K219" s="244" t="s">
        <v>1922</v>
      </c>
      <c r="L219" s="243">
        <v>1837500</v>
      </c>
      <c r="M219" s="243">
        <v>54600</v>
      </c>
      <c r="N219" s="242">
        <v>1892100</v>
      </c>
      <c r="O219" s="242">
        <v>0</v>
      </c>
      <c r="P219" s="238" t="s">
        <v>9962</v>
      </c>
      <c r="Q219" s="165">
        <v>44888</v>
      </c>
      <c r="R219" s="165">
        <v>44895</v>
      </c>
      <c r="S219" s="165" t="s">
        <v>7989</v>
      </c>
      <c r="T219" s="108" t="s">
        <v>6398</v>
      </c>
    </row>
    <row r="220" spans="1:20" s="166" customFormat="1" ht="16.5" customHeight="1">
      <c r="A220" s="238" t="str">
        <f t="shared" si="4"/>
        <v>O221102058575일반상품</v>
      </c>
      <c r="B220" s="238" t="s">
        <v>9476</v>
      </c>
      <c r="C220" s="238" t="s">
        <v>6141</v>
      </c>
      <c r="D220" s="239" t="s">
        <v>8064</v>
      </c>
      <c r="E220" s="240" t="s">
        <v>5990</v>
      </c>
      <c r="F220" s="240"/>
      <c r="G220" s="241" t="s">
        <v>8009</v>
      </c>
      <c r="H220" s="238" t="s">
        <v>8011</v>
      </c>
      <c r="I220" s="242">
        <v>39000</v>
      </c>
      <c r="J220" s="243">
        <v>5</v>
      </c>
      <c r="K220" s="244" t="s">
        <v>3019</v>
      </c>
      <c r="L220" s="243">
        <v>1380000</v>
      </c>
      <c r="M220" s="243">
        <v>40950</v>
      </c>
      <c r="N220" s="242">
        <v>1420950</v>
      </c>
      <c r="O220" s="242">
        <v>0</v>
      </c>
      <c r="P220" s="238" t="s">
        <v>9963</v>
      </c>
      <c r="Q220" s="165">
        <v>44888</v>
      </c>
      <c r="R220" s="165">
        <v>44893</v>
      </c>
      <c r="S220" s="165" t="s">
        <v>7989</v>
      </c>
      <c r="T220" s="108" t="s">
        <v>6398</v>
      </c>
    </row>
    <row r="221" spans="1:20" s="166" customFormat="1" ht="16.5" customHeight="1">
      <c r="A221" s="238" t="str">
        <f t="shared" si="4"/>
        <v>O221108058760일반상품</v>
      </c>
      <c r="B221" s="238" t="s">
        <v>9411</v>
      </c>
      <c r="C221" s="238" t="s">
        <v>6389</v>
      </c>
      <c r="D221" s="239" t="s">
        <v>8064</v>
      </c>
      <c r="E221" s="240" t="s">
        <v>5990</v>
      </c>
      <c r="F221" s="240"/>
      <c r="G221" s="241" t="s">
        <v>6438</v>
      </c>
      <c r="H221" s="238" t="s">
        <v>9524</v>
      </c>
      <c r="I221" s="242">
        <v>60000</v>
      </c>
      <c r="J221" s="243">
        <v>4</v>
      </c>
      <c r="K221" s="244" t="s">
        <v>27</v>
      </c>
      <c r="L221" s="243">
        <v>1860500</v>
      </c>
      <c r="M221" s="243">
        <v>63000</v>
      </c>
      <c r="N221" s="242">
        <v>1923500</v>
      </c>
      <c r="O221" s="242">
        <v>0</v>
      </c>
      <c r="P221" s="238" t="s">
        <v>9967</v>
      </c>
      <c r="Q221" s="165">
        <v>44900</v>
      </c>
      <c r="R221" s="165">
        <v>44925</v>
      </c>
      <c r="S221" s="165" t="s">
        <v>7989</v>
      </c>
      <c r="T221" s="108" t="s">
        <v>7175</v>
      </c>
    </row>
    <row r="222" spans="1:20" s="166" customFormat="1" ht="16.5" customHeight="1">
      <c r="A222" s="238" t="str">
        <f t="shared" si="4"/>
        <v>O221107058738일반상품</v>
      </c>
      <c r="B222" s="238" t="s">
        <v>9424</v>
      </c>
      <c r="C222" s="238" t="s">
        <v>6389</v>
      </c>
      <c r="D222" s="239" t="s">
        <v>8064</v>
      </c>
      <c r="E222" s="240" t="s">
        <v>5990</v>
      </c>
      <c r="F222" s="240"/>
      <c r="G222" s="241" t="s">
        <v>6438</v>
      </c>
      <c r="H222" s="238" t="s">
        <v>7905</v>
      </c>
      <c r="I222" s="242">
        <v>255000</v>
      </c>
      <c r="J222" s="243">
        <v>17</v>
      </c>
      <c r="K222" s="244" t="s">
        <v>2801</v>
      </c>
      <c r="L222" s="243">
        <v>7905500</v>
      </c>
      <c r="M222" s="243">
        <v>267750</v>
      </c>
      <c r="N222" s="242">
        <v>8173250</v>
      </c>
      <c r="O222" s="242">
        <v>0</v>
      </c>
      <c r="P222" s="238" t="s">
        <v>9968</v>
      </c>
      <c r="Q222" s="165">
        <v>44900</v>
      </c>
      <c r="R222" s="165">
        <v>44925</v>
      </c>
      <c r="S222" s="165" t="s">
        <v>7989</v>
      </c>
      <c r="T222" s="108" t="s">
        <v>7175</v>
      </c>
    </row>
    <row r="223" spans="1:20" s="166" customFormat="1" ht="16.5" customHeight="1">
      <c r="A223" s="238" t="str">
        <f t="shared" si="4"/>
        <v>O221102058582일반상품</v>
      </c>
      <c r="B223" s="238" t="s">
        <v>9475</v>
      </c>
      <c r="C223" s="238" t="s">
        <v>6389</v>
      </c>
      <c r="D223" s="239" t="s">
        <v>8064</v>
      </c>
      <c r="E223" s="240" t="s">
        <v>5990</v>
      </c>
      <c r="F223" s="240"/>
      <c r="G223" s="241" t="s">
        <v>6438</v>
      </c>
      <c r="H223" s="238" t="s">
        <v>7958</v>
      </c>
      <c r="I223" s="242">
        <v>246000</v>
      </c>
      <c r="J223" s="243">
        <v>17</v>
      </c>
      <c r="K223" s="244" t="s">
        <v>2792</v>
      </c>
      <c r="L223" s="243">
        <v>7626500</v>
      </c>
      <c r="M223" s="243">
        <v>258300</v>
      </c>
      <c r="N223" s="242">
        <v>7884800</v>
      </c>
      <c r="O223" s="242">
        <v>0</v>
      </c>
      <c r="P223" s="238" t="s">
        <v>9969</v>
      </c>
      <c r="Q223" s="165">
        <v>44900</v>
      </c>
      <c r="R223" s="165">
        <v>44925</v>
      </c>
      <c r="S223" s="165" t="s">
        <v>7989</v>
      </c>
      <c r="T223" s="108" t="s">
        <v>7175</v>
      </c>
    </row>
    <row r="224" spans="1:20" s="166" customFormat="1" ht="16.5" customHeight="1">
      <c r="A224" s="238" t="str">
        <f t="shared" si="4"/>
        <v>O221105058697일반상품</v>
      </c>
      <c r="B224" s="238" t="s">
        <v>9440</v>
      </c>
      <c r="C224" s="238" t="s">
        <v>6141</v>
      </c>
      <c r="D224" s="239" t="s">
        <v>8064</v>
      </c>
      <c r="E224" s="240" t="s">
        <v>5990</v>
      </c>
      <c r="F224" s="240"/>
      <c r="G224" s="241" t="s">
        <v>6438</v>
      </c>
      <c r="H224" s="238" t="s">
        <v>8012</v>
      </c>
      <c r="I224" s="242">
        <v>58000</v>
      </c>
      <c r="J224" s="243">
        <v>4</v>
      </c>
      <c r="K224" s="244" t="s">
        <v>911</v>
      </c>
      <c r="L224" s="243">
        <v>1798500</v>
      </c>
      <c r="M224" s="243">
        <v>60900</v>
      </c>
      <c r="N224" s="242">
        <v>1859400</v>
      </c>
      <c r="O224" s="242">
        <v>0</v>
      </c>
      <c r="P224" s="238" t="s">
        <v>9970</v>
      </c>
      <c r="Q224" s="165">
        <v>44900</v>
      </c>
      <c r="R224" s="165">
        <v>44925</v>
      </c>
      <c r="S224" s="165" t="s">
        <v>7989</v>
      </c>
      <c r="T224" s="108" t="s">
        <v>8134</v>
      </c>
    </row>
    <row r="225" spans="1:20" s="166" customFormat="1" ht="16.5" customHeight="1">
      <c r="A225" s="238" t="str">
        <f t="shared" si="4"/>
        <v>O221102058584일반상품</v>
      </c>
      <c r="B225" s="238" t="s">
        <v>9474</v>
      </c>
      <c r="C225" s="238" t="s">
        <v>6389</v>
      </c>
      <c r="D225" s="239" t="s">
        <v>8064</v>
      </c>
      <c r="E225" s="240" t="s">
        <v>5990</v>
      </c>
      <c r="F225" s="240"/>
      <c r="G225" s="241" t="s">
        <v>6438</v>
      </c>
      <c r="H225" s="238" t="s">
        <v>7914</v>
      </c>
      <c r="I225" s="242">
        <v>240000</v>
      </c>
      <c r="J225" s="243">
        <v>16</v>
      </c>
      <c r="K225" s="244" t="s">
        <v>2786</v>
      </c>
      <c r="L225" s="243">
        <v>7440500</v>
      </c>
      <c r="M225" s="243">
        <v>252000</v>
      </c>
      <c r="N225" s="242">
        <v>7692500</v>
      </c>
      <c r="O225" s="242">
        <v>0</v>
      </c>
      <c r="P225" s="238" t="s">
        <v>9971</v>
      </c>
      <c r="Q225" s="165">
        <v>44900</v>
      </c>
      <c r="R225" s="165">
        <v>44925</v>
      </c>
      <c r="S225" s="165" t="s">
        <v>7989</v>
      </c>
      <c r="T225" s="108" t="s">
        <v>7175</v>
      </c>
    </row>
    <row r="226" spans="1:20" s="166" customFormat="1" ht="16.5" customHeight="1">
      <c r="A226" s="238" t="str">
        <f t="shared" si="4"/>
        <v>O221104058671일반상품</v>
      </c>
      <c r="B226" s="238" t="s">
        <v>9449</v>
      </c>
      <c r="C226" s="238" t="s">
        <v>6389</v>
      </c>
      <c r="D226" s="239" t="s">
        <v>8064</v>
      </c>
      <c r="E226" s="240" t="s">
        <v>5990</v>
      </c>
      <c r="F226" s="240"/>
      <c r="G226" s="241" t="s">
        <v>6438</v>
      </c>
      <c r="H226" s="238" t="s">
        <v>7956</v>
      </c>
      <c r="I226" s="242">
        <v>267000</v>
      </c>
      <c r="J226" s="243">
        <v>19</v>
      </c>
      <c r="K226" s="244" t="s">
        <v>2813</v>
      </c>
      <c r="L226" s="243">
        <v>8277500</v>
      </c>
      <c r="M226" s="243">
        <v>280350</v>
      </c>
      <c r="N226" s="242">
        <v>8557850</v>
      </c>
      <c r="O226" s="242">
        <v>0</v>
      </c>
      <c r="P226" s="238" t="s">
        <v>9972</v>
      </c>
      <c r="Q226" s="165">
        <v>44900</v>
      </c>
      <c r="R226" s="165">
        <v>44925</v>
      </c>
      <c r="S226" s="165" t="s">
        <v>7989</v>
      </c>
      <c r="T226" s="108" t="s">
        <v>8134</v>
      </c>
    </row>
    <row r="227" spans="1:20" s="166" customFormat="1" ht="16.5" customHeight="1">
      <c r="A227" s="238" t="str">
        <f t="shared" si="4"/>
        <v>O221103058630일반상품</v>
      </c>
      <c r="B227" s="238" t="s">
        <v>9463</v>
      </c>
      <c r="C227" s="238" t="s">
        <v>6141</v>
      </c>
      <c r="D227" s="239" t="s">
        <v>8064</v>
      </c>
      <c r="E227" s="240" t="s">
        <v>5990</v>
      </c>
      <c r="F227" s="240"/>
      <c r="G227" s="241" t="s">
        <v>6438</v>
      </c>
      <c r="H227" s="238" t="s">
        <v>8013</v>
      </c>
      <c r="I227" s="242">
        <v>47000</v>
      </c>
      <c r="J227" s="243">
        <v>3</v>
      </c>
      <c r="K227" s="244" t="s">
        <v>904</v>
      </c>
      <c r="L227" s="243">
        <v>1457500</v>
      </c>
      <c r="M227" s="243">
        <v>49350</v>
      </c>
      <c r="N227" s="242">
        <v>1506850</v>
      </c>
      <c r="O227" s="242">
        <v>0</v>
      </c>
      <c r="P227" s="238" t="s">
        <v>9973</v>
      </c>
      <c r="Q227" s="165">
        <v>44900</v>
      </c>
      <c r="R227" s="165">
        <v>44925</v>
      </c>
      <c r="S227" s="165" t="s">
        <v>7989</v>
      </c>
      <c r="T227" s="108" t="s">
        <v>7175</v>
      </c>
    </row>
    <row r="228" spans="1:20" s="166" customFormat="1" ht="16.5" customHeight="1">
      <c r="A228" s="238" t="str">
        <f t="shared" si="4"/>
        <v>O221107058752일반상품</v>
      </c>
      <c r="B228" s="238" t="s">
        <v>9415</v>
      </c>
      <c r="C228" s="238" t="s">
        <v>6389</v>
      </c>
      <c r="D228" s="239" t="s">
        <v>8064</v>
      </c>
      <c r="E228" s="240" t="s">
        <v>5990</v>
      </c>
      <c r="F228" s="240"/>
      <c r="G228" s="241" t="s">
        <v>6438</v>
      </c>
      <c r="H228" s="238" t="s">
        <v>7948</v>
      </c>
      <c r="I228" s="242">
        <v>182000</v>
      </c>
      <c r="J228" s="243">
        <v>2</v>
      </c>
      <c r="K228" s="244" t="s">
        <v>2728</v>
      </c>
      <c r="L228" s="243">
        <v>5642500</v>
      </c>
      <c r="M228" s="243">
        <v>191100</v>
      </c>
      <c r="N228" s="242">
        <v>5833600</v>
      </c>
      <c r="O228" s="242">
        <v>0</v>
      </c>
      <c r="P228" s="238" t="s">
        <v>9974</v>
      </c>
      <c r="Q228" s="165">
        <v>44900</v>
      </c>
      <c r="R228" s="165">
        <v>44925</v>
      </c>
      <c r="S228" s="165" t="s">
        <v>7989</v>
      </c>
      <c r="T228" s="108" t="s">
        <v>7175</v>
      </c>
    </row>
    <row r="229" spans="1:20" s="166" customFormat="1" ht="16.5" customHeight="1">
      <c r="A229" s="238" t="str">
        <f t="shared" si="4"/>
        <v>O221105058694도서</v>
      </c>
      <c r="B229" s="238" t="s">
        <v>9442</v>
      </c>
      <c r="C229" s="238" t="s">
        <v>6389</v>
      </c>
      <c r="D229" s="239" t="s">
        <v>8064</v>
      </c>
      <c r="E229" s="240" t="s">
        <v>15</v>
      </c>
      <c r="F229" s="240"/>
      <c r="G229" s="241" t="s">
        <v>6394</v>
      </c>
      <c r="H229" s="238" t="s">
        <v>7916</v>
      </c>
      <c r="I229" s="242">
        <v>93000</v>
      </c>
      <c r="J229" s="243">
        <v>4</v>
      </c>
      <c r="K229" s="244" t="s">
        <v>2615</v>
      </c>
      <c r="L229" s="243">
        <v>1302000</v>
      </c>
      <c r="M229" s="243">
        <v>91140</v>
      </c>
      <c r="N229" s="242">
        <v>1393140</v>
      </c>
      <c r="O229" s="242">
        <v>0</v>
      </c>
      <c r="P229" s="238" t="s">
        <v>9975</v>
      </c>
      <c r="Q229" s="165">
        <v>44904</v>
      </c>
      <c r="R229" s="165">
        <v>44905</v>
      </c>
      <c r="S229" s="165" t="s">
        <v>7989</v>
      </c>
      <c r="T229" s="108" t="s">
        <v>7175</v>
      </c>
    </row>
    <row r="230" spans="1:20" s="166" customFormat="1" ht="16.5" customHeight="1">
      <c r="A230" s="238" t="str">
        <f t="shared" si="4"/>
        <v>O221108058781도서</v>
      </c>
      <c r="B230" s="238" t="s">
        <v>9399</v>
      </c>
      <c r="C230" s="238" t="s">
        <v>6389</v>
      </c>
      <c r="D230" s="239" t="s">
        <v>8064</v>
      </c>
      <c r="E230" s="240" t="s">
        <v>15</v>
      </c>
      <c r="F230" s="240"/>
      <c r="G230" s="241" t="s">
        <v>6394</v>
      </c>
      <c r="H230" s="238" t="s">
        <v>7911</v>
      </c>
      <c r="I230" s="242">
        <v>28000</v>
      </c>
      <c r="J230" s="243">
        <v>1</v>
      </c>
      <c r="K230" s="244" t="s">
        <v>84</v>
      </c>
      <c r="L230" s="243">
        <v>392000</v>
      </c>
      <c r="M230" s="243">
        <v>27440</v>
      </c>
      <c r="N230" s="242">
        <v>419440</v>
      </c>
      <c r="O230" s="242">
        <v>0</v>
      </c>
      <c r="P230" s="238" t="s">
        <v>9976</v>
      </c>
      <c r="Q230" s="165">
        <v>44910</v>
      </c>
      <c r="R230" s="165">
        <v>44910</v>
      </c>
      <c r="S230" s="165" t="s">
        <v>7989</v>
      </c>
      <c r="T230" s="108" t="s">
        <v>8135</v>
      </c>
    </row>
    <row r="231" spans="1:20" s="166" customFormat="1" ht="16.5" customHeight="1">
      <c r="A231" s="238" t="str">
        <f t="shared" si="4"/>
        <v>O221108058760도서</v>
      </c>
      <c r="B231" s="238" t="s">
        <v>9411</v>
      </c>
      <c r="C231" s="238" t="s">
        <v>6389</v>
      </c>
      <c r="D231" s="239" t="s">
        <v>8064</v>
      </c>
      <c r="E231" s="240" t="s">
        <v>15</v>
      </c>
      <c r="F231" s="240"/>
      <c r="G231" s="241" t="s">
        <v>6438</v>
      </c>
      <c r="H231" s="238" t="s">
        <v>9524</v>
      </c>
      <c r="I231" s="242">
        <v>12000</v>
      </c>
      <c r="J231" s="243">
        <v>1</v>
      </c>
      <c r="K231" s="244" t="s">
        <v>872</v>
      </c>
      <c r="L231" s="243">
        <v>372500</v>
      </c>
      <c r="M231" s="243">
        <v>12600</v>
      </c>
      <c r="N231" s="242">
        <v>385100</v>
      </c>
      <c r="O231" s="242">
        <v>0</v>
      </c>
      <c r="P231" s="238" t="s">
        <v>9977</v>
      </c>
      <c r="Q231" s="165">
        <v>44900</v>
      </c>
      <c r="R231" s="165">
        <v>44925</v>
      </c>
      <c r="S231" s="165" t="s">
        <v>7989</v>
      </c>
      <c r="T231" s="108" t="s">
        <v>7175</v>
      </c>
    </row>
    <row r="232" spans="1:20" s="166" customFormat="1" ht="16.5" customHeight="1">
      <c r="A232" s="238" t="str">
        <f t="shared" si="4"/>
        <v>O221102058584도서</v>
      </c>
      <c r="B232" s="238" t="s">
        <v>9474</v>
      </c>
      <c r="C232" s="238" t="s">
        <v>6389</v>
      </c>
      <c r="D232" s="239" t="s">
        <v>8064</v>
      </c>
      <c r="E232" s="240" t="s">
        <v>15</v>
      </c>
      <c r="F232" s="240"/>
      <c r="G232" s="241" t="s">
        <v>6438</v>
      </c>
      <c r="H232" s="238" t="s">
        <v>7914</v>
      </c>
      <c r="I232" s="242">
        <v>14000</v>
      </c>
      <c r="J232" s="243">
        <v>1</v>
      </c>
      <c r="K232" s="244" t="s">
        <v>874</v>
      </c>
      <c r="L232" s="243">
        <v>434500</v>
      </c>
      <c r="M232" s="243">
        <v>14700</v>
      </c>
      <c r="N232" s="242">
        <v>449200</v>
      </c>
      <c r="O232" s="242">
        <v>0</v>
      </c>
      <c r="P232" s="238" t="s">
        <v>9978</v>
      </c>
      <c r="Q232" s="165">
        <v>44900</v>
      </c>
      <c r="R232" s="165">
        <v>44925</v>
      </c>
      <c r="S232" s="165" t="s">
        <v>7989</v>
      </c>
      <c r="T232" s="108" t="s">
        <v>7175</v>
      </c>
    </row>
    <row r="233" spans="1:20" s="166" customFormat="1" ht="16.5" customHeight="1">
      <c r="A233" s="238" t="str">
        <f t="shared" si="4"/>
        <v>O221102058582도서</v>
      </c>
      <c r="B233" s="238" t="s">
        <v>9475</v>
      </c>
      <c r="C233" s="238" t="s">
        <v>6389</v>
      </c>
      <c r="D233" s="239" t="s">
        <v>8064</v>
      </c>
      <c r="E233" s="240" t="s">
        <v>15</v>
      </c>
      <c r="F233" s="240"/>
      <c r="G233" s="241" t="s">
        <v>6438</v>
      </c>
      <c r="H233" s="238" t="s">
        <v>7958</v>
      </c>
      <c r="I233" s="242">
        <v>14000</v>
      </c>
      <c r="J233" s="243">
        <v>1</v>
      </c>
      <c r="K233" s="244" t="s">
        <v>874</v>
      </c>
      <c r="L233" s="243">
        <v>434500</v>
      </c>
      <c r="M233" s="243">
        <v>14700</v>
      </c>
      <c r="N233" s="242">
        <v>449200</v>
      </c>
      <c r="O233" s="242">
        <v>0</v>
      </c>
      <c r="P233" s="238" t="s">
        <v>9979</v>
      </c>
      <c r="Q233" s="165">
        <v>44900</v>
      </c>
      <c r="R233" s="165">
        <v>44925</v>
      </c>
      <c r="S233" s="165" t="s">
        <v>7989</v>
      </c>
      <c r="T233" s="108" t="s">
        <v>8134</v>
      </c>
    </row>
    <row r="234" spans="1:20" s="166" customFormat="1" ht="16.5" customHeight="1">
      <c r="A234" s="238" t="str">
        <f t="shared" si="4"/>
        <v>O221104058671도서</v>
      </c>
      <c r="B234" s="238" t="s">
        <v>9449</v>
      </c>
      <c r="C234" s="238" t="s">
        <v>6389</v>
      </c>
      <c r="D234" s="239" t="s">
        <v>8064</v>
      </c>
      <c r="E234" s="240" t="s">
        <v>15</v>
      </c>
      <c r="F234" s="240"/>
      <c r="G234" s="241" t="s">
        <v>6438</v>
      </c>
      <c r="H234" s="238" t="s">
        <v>7956</v>
      </c>
      <c r="I234" s="242">
        <v>11000</v>
      </c>
      <c r="J234" s="243">
        <v>1</v>
      </c>
      <c r="K234" s="244" t="s">
        <v>871</v>
      </c>
      <c r="L234" s="243">
        <v>341500</v>
      </c>
      <c r="M234" s="243">
        <v>11550</v>
      </c>
      <c r="N234" s="242">
        <v>353050</v>
      </c>
      <c r="O234" s="242">
        <v>0</v>
      </c>
      <c r="P234" s="238" t="s">
        <v>9980</v>
      </c>
      <c r="Q234" s="165">
        <v>44900</v>
      </c>
      <c r="R234" s="165">
        <v>44925</v>
      </c>
      <c r="S234" s="165" t="s">
        <v>7989</v>
      </c>
      <c r="T234" s="108" t="s">
        <v>8134</v>
      </c>
    </row>
    <row r="235" spans="1:20" s="166" customFormat="1" ht="16.5" customHeight="1">
      <c r="A235" s="238" t="str">
        <f t="shared" si="4"/>
        <v>O221125058814일반상품</v>
      </c>
      <c r="B235" s="238" t="s">
        <v>9519</v>
      </c>
      <c r="C235" s="238" t="s">
        <v>7712</v>
      </c>
      <c r="D235" s="239" t="s">
        <v>8064</v>
      </c>
      <c r="E235" s="240" t="s">
        <v>5990</v>
      </c>
      <c r="F235" s="240"/>
      <c r="G235" s="241" t="s">
        <v>6434</v>
      </c>
      <c r="H235" s="238" t="s">
        <v>7751</v>
      </c>
      <c r="I235" s="242">
        <v>93000</v>
      </c>
      <c r="J235" s="243">
        <v>7</v>
      </c>
      <c r="K235" s="244" t="s">
        <v>9964</v>
      </c>
      <c r="L235" s="243">
        <v>2766500</v>
      </c>
      <c r="M235" s="243">
        <v>97650</v>
      </c>
      <c r="N235" s="242">
        <v>2864150</v>
      </c>
      <c r="O235" s="242">
        <v>0</v>
      </c>
      <c r="P235" s="238" t="s">
        <v>9981</v>
      </c>
      <c r="Q235" s="165">
        <v>44910</v>
      </c>
      <c r="R235" s="165">
        <v>44921</v>
      </c>
      <c r="S235" s="165" t="s">
        <v>7989</v>
      </c>
      <c r="T235" s="108" t="s">
        <v>7175</v>
      </c>
    </row>
    <row r="236" spans="1:20" s="166" customFormat="1" ht="16.5" customHeight="1">
      <c r="A236" s="238" t="str">
        <f t="shared" si="4"/>
        <v>O221125058813일반상품</v>
      </c>
      <c r="B236" s="238" t="s">
        <v>9520</v>
      </c>
      <c r="C236" s="238" t="s">
        <v>7712</v>
      </c>
      <c r="D236" s="239" t="s">
        <v>8064</v>
      </c>
      <c r="E236" s="240" t="s">
        <v>5990</v>
      </c>
      <c r="F236" s="240"/>
      <c r="G236" s="241" t="s">
        <v>6434</v>
      </c>
      <c r="H236" s="238" t="s">
        <v>7760</v>
      </c>
      <c r="I236" s="242">
        <v>91000</v>
      </c>
      <c r="J236" s="243">
        <v>6</v>
      </c>
      <c r="K236" s="244" t="s">
        <v>9965</v>
      </c>
      <c r="L236" s="243">
        <v>2707500</v>
      </c>
      <c r="M236" s="243">
        <v>95550</v>
      </c>
      <c r="N236" s="242">
        <v>2803050</v>
      </c>
      <c r="O236" s="242">
        <v>0</v>
      </c>
      <c r="P236" s="238" t="s">
        <v>9982</v>
      </c>
      <c r="Q236" s="165">
        <v>44910</v>
      </c>
      <c r="R236" s="165">
        <v>44921</v>
      </c>
      <c r="S236" s="165" t="s">
        <v>7989</v>
      </c>
      <c r="T236" s="108" t="s">
        <v>7175</v>
      </c>
    </row>
    <row r="237" spans="1:20" s="166" customFormat="1" ht="16.5" customHeight="1">
      <c r="A237" s="238" t="str">
        <f t="shared" si="4"/>
        <v>O221019058406일반상품</v>
      </c>
      <c r="B237" s="238" t="s">
        <v>8194</v>
      </c>
      <c r="C237" s="238" t="s">
        <v>7706</v>
      </c>
      <c r="D237" s="239" t="s">
        <v>8064</v>
      </c>
      <c r="E237" s="240" t="s">
        <v>5990</v>
      </c>
      <c r="F237" s="240"/>
      <c r="G237" s="241" t="s">
        <v>7717</v>
      </c>
      <c r="H237" s="238" t="s">
        <v>7932</v>
      </c>
      <c r="I237" s="242">
        <v>44000</v>
      </c>
      <c r="J237" s="243">
        <v>3</v>
      </c>
      <c r="K237" s="244" t="s">
        <v>1059</v>
      </c>
      <c r="L237" s="243">
        <v>572000</v>
      </c>
      <c r="M237" s="243">
        <v>43120</v>
      </c>
      <c r="N237" s="242">
        <v>615120</v>
      </c>
      <c r="O237" s="242">
        <v>0</v>
      </c>
      <c r="P237" s="238" t="s">
        <v>9983</v>
      </c>
      <c r="Q237" s="165">
        <v>44876</v>
      </c>
      <c r="R237" s="165">
        <v>44879</v>
      </c>
      <c r="S237" s="165" t="s">
        <v>7989</v>
      </c>
      <c r="T237" s="108" t="s">
        <v>8134</v>
      </c>
    </row>
    <row r="238" spans="1:20" s="166" customFormat="1" ht="16.5" customHeight="1">
      <c r="A238" s="238" t="str">
        <f t="shared" si="4"/>
        <v>O221016058340일반상품</v>
      </c>
      <c r="B238" s="238" t="s">
        <v>8255</v>
      </c>
      <c r="C238" s="238" t="s">
        <v>7706</v>
      </c>
      <c r="D238" s="239" t="s">
        <v>8064</v>
      </c>
      <c r="E238" s="240" t="s">
        <v>5990</v>
      </c>
      <c r="F238" s="240"/>
      <c r="G238" s="241" t="s">
        <v>7717</v>
      </c>
      <c r="H238" s="238" t="s">
        <v>7855</v>
      </c>
      <c r="I238" s="242">
        <v>45000</v>
      </c>
      <c r="J238" s="243">
        <v>3</v>
      </c>
      <c r="K238" s="244" t="s">
        <v>1060</v>
      </c>
      <c r="L238" s="243">
        <v>585000</v>
      </c>
      <c r="M238" s="243">
        <v>44100</v>
      </c>
      <c r="N238" s="242">
        <v>629100</v>
      </c>
      <c r="O238" s="242">
        <v>0</v>
      </c>
      <c r="P238" s="238" t="s">
        <v>9983</v>
      </c>
      <c r="Q238" s="165">
        <v>44876</v>
      </c>
      <c r="R238" s="165">
        <v>44879</v>
      </c>
      <c r="S238" s="165" t="s">
        <v>7989</v>
      </c>
      <c r="T238" s="108" t="s">
        <v>8134</v>
      </c>
    </row>
    <row r="239" spans="1:20" s="166" customFormat="1" ht="16.5" customHeight="1">
      <c r="A239" s="238" t="str">
        <f t="shared" si="4"/>
        <v>O221027058474일반상품</v>
      </c>
      <c r="B239" s="238" t="s">
        <v>8313</v>
      </c>
      <c r="C239" s="238" t="s">
        <v>7706</v>
      </c>
      <c r="D239" s="239" t="s">
        <v>8064</v>
      </c>
      <c r="E239" s="240" t="s">
        <v>5990</v>
      </c>
      <c r="F239" s="240"/>
      <c r="G239" s="241" t="s">
        <v>7717</v>
      </c>
      <c r="H239" s="238" t="s">
        <v>7725</v>
      </c>
      <c r="I239" s="242">
        <v>77000</v>
      </c>
      <c r="J239" s="243">
        <v>5</v>
      </c>
      <c r="K239" s="244" t="s">
        <v>1092</v>
      </c>
      <c r="L239" s="243">
        <v>1001000</v>
      </c>
      <c r="M239" s="243">
        <v>75460</v>
      </c>
      <c r="N239" s="242">
        <v>1076460</v>
      </c>
      <c r="O239" s="242">
        <v>0</v>
      </c>
      <c r="P239" s="238" t="s">
        <v>9983</v>
      </c>
      <c r="Q239" s="165">
        <v>44876</v>
      </c>
      <c r="R239" s="165">
        <v>44879</v>
      </c>
      <c r="S239" s="165" t="s">
        <v>7989</v>
      </c>
      <c r="T239" s="108" t="s">
        <v>7175</v>
      </c>
    </row>
    <row r="240" spans="1:20" s="166" customFormat="1" ht="16.5" customHeight="1">
      <c r="A240" s="238" t="str">
        <f t="shared" si="4"/>
        <v>O221025058469일반상품</v>
      </c>
      <c r="B240" s="238" t="s">
        <v>8309</v>
      </c>
      <c r="C240" s="238" t="s">
        <v>7715</v>
      </c>
      <c r="D240" s="239" t="s">
        <v>8064</v>
      </c>
      <c r="E240" s="240" t="s">
        <v>5990</v>
      </c>
      <c r="F240" s="240"/>
      <c r="G240" s="241" t="s">
        <v>7717</v>
      </c>
      <c r="H240" s="238" t="s">
        <v>6400</v>
      </c>
      <c r="I240" s="242">
        <v>56000</v>
      </c>
      <c r="J240" s="243">
        <v>4</v>
      </c>
      <c r="K240" s="244" t="s">
        <v>1071</v>
      </c>
      <c r="L240" s="243">
        <v>728000</v>
      </c>
      <c r="M240" s="243">
        <v>54880</v>
      </c>
      <c r="N240" s="242">
        <v>782880</v>
      </c>
      <c r="O240" s="242">
        <v>0</v>
      </c>
      <c r="P240" s="238" t="s">
        <v>9983</v>
      </c>
      <c r="Q240" s="165">
        <v>44876</v>
      </c>
      <c r="R240" s="165">
        <v>44879</v>
      </c>
      <c r="S240" s="165" t="s">
        <v>7989</v>
      </c>
      <c r="T240" s="108" t="s">
        <v>7175</v>
      </c>
    </row>
    <row r="241" spans="1:20" s="166" customFormat="1" ht="16.5" customHeight="1">
      <c r="A241" s="238" t="str">
        <f t="shared" si="4"/>
        <v>O221015058318일반상품</v>
      </c>
      <c r="B241" s="238" t="s">
        <v>8275</v>
      </c>
      <c r="C241" s="238" t="s">
        <v>7706</v>
      </c>
      <c r="D241" s="239" t="s">
        <v>8064</v>
      </c>
      <c r="E241" s="240" t="s">
        <v>5990</v>
      </c>
      <c r="F241" s="240"/>
      <c r="G241" s="241" t="s">
        <v>7717</v>
      </c>
      <c r="H241" s="238" t="s">
        <v>7806</v>
      </c>
      <c r="I241" s="242">
        <v>14000</v>
      </c>
      <c r="J241" s="243">
        <v>1</v>
      </c>
      <c r="K241" s="244" t="s">
        <v>1032</v>
      </c>
      <c r="L241" s="243">
        <v>182000</v>
      </c>
      <c r="M241" s="243">
        <v>13720</v>
      </c>
      <c r="N241" s="242">
        <v>195720</v>
      </c>
      <c r="O241" s="242">
        <v>0</v>
      </c>
      <c r="P241" s="238" t="s">
        <v>9983</v>
      </c>
      <c r="Q241" s="165">
        <v>44876</v>
      </c>
      <c r="R241" s="165">
        <v>44879</v>
      </c>
      <c r="S241" s="165" t="s">
        <v>7989</v>
      </c>
      <c r="T241" s="108" t="s">
        <v>7175</v>
      </c>
    </row>
    <row r="242" spans="1:20" s="166" customFormat="1" ht="16.5" customHeight="1">
      <c r="A242" s="238" t="str">
        <f t="shared" si="4"/>
        <v>O221015058315일반상품</v>
      </c>
      <c r="B242" s="238" t="s">
        <v>8277</v>
      </c>
      <c r="C242" s="238" t="s">
        <v>7715</v>
      </c>
      <c r="D242" s="239" t="s">
        <v>8064</v>
      </c>
      <c r="E242" s="240" t="s">
        <v>5990</v>
      </c>
      <c r="F242" s="240"/>
      <c r="G242" s="241" t="s">
        <v>7717</v>
      </c>
      <c r="H242" s="238" t="s">
        <v>7842</v>
      </c>
      <c r="I242" s="242">
        <v>58000</v>
      </c>
      <c r="J242" s="243">
        <v>4</v>
      </c>
      <c r="K242" s="244" t="s">
        <v>1073</v>
      </c>
      <c r="L242" s="243">
        <v>754000</v>
      </c>
      <c r="M242" s="243">
        <v>56840</v>
      </c>
      <c r="N242" s="242">
        <v>810840</v>
      </c>
      <c r="O242" s="242">
        <v>0</v>
      </c>
      <c r="P242" s="238" t="s">
        <v>9983</v>
      </c>
      <c r="Q242" s="165">
        <v>44876</v>
      </c>
      <c r="R242" s="165">
        <v>44879</v>
      </c>
      <c r="S242" s="165" t="s">
        <v>7989</v>
      </c>
      <c r="T242" s="108" t="s">
        <v>8134</v>
      </c>
    </row>
    <row r="243" spans="1:20" s="166" customFormat="1" ht="16.5" customHeight="1">
      <c r="A243" s="238" t="str">
        <f t="shared" si="4"/>
        <v>O221019058409일반상품</v>
      </c>
      <c r="B243" s="238" t="s">
        <v>8192</v>
      </c>
      <c r="C243" s="238" t="s">
        <v>7706</v>
      </c>
      <c r="D243" s="239" t="s">
        <v>8064</v>
      </c>
      <c r="E243" s="240" t="s">
        <v>5990</v>
      </c>
      <c r="F243" s="240"/>
      <c r="G243" s="241" t="s">
        <v>7717</v>
      </c>
      <c r="H243" s="238" t="s">
        <v>7756</v>
      </c>
      <c r="I243" s="242">
        <v>58000</v>
      </c>
      <c r="J243" s="243">
        <v>4</v>
      </c>
      <c r="K243" s="244" t="s">
        <v>1073</v>
      </c>
      <c r="L243" s="243">
        <v>754000</v>
      </c>
      <c r="M243" s="243">
        <v>56840</v>
      </c>
      <c r="N243" s="242">
        <v>810840</v>
      </c>
      <c r="O243" s="242">
        <v>0</v>
      </c>
      <c r="P243" s="238" t="s">
        <v>9983</v>
      </c>
      <c r="Q243" s="165">
        <v>44876</v>
      </c>
      <c r="R243" s="165">
        <v>44879</v>
      </c>
      <c r="S243" s="165" t="s">
        <v>7989</v>
      </c>
      <c r="T243" s="108" t="s">
        <v>7175</v>
      </c>
    </row>
    <row r="244" spans="1:20" s="166" customFormat="1" ht="16.5" customHeight="1">
      <c r="A244" s="238" t="str">
        <f t="shared" si="4"/>
        <v>O221020058424일반상품</v>
      </c>
      <c r="B244" s="238" t="s">
        <v>8178</v>
      </c>
      <c r="C244" s="238" t="s">
        <v>7706</v>
      </c>
      <c r="D244" s="239" t="s">
        <v>8064</v>
      </c>
      <c r="E244" s="240" t="s">
        <v>5990</v>
      </c>
      <c r="F244" s="240"/>
      <c r="G244" s="241" t="s">
        <v>7717</v>
      </c>
      <c r="H244" s="238" t="s">
        <v>7765</v>
      </c>
      <c r="I244" s="242">
        <v>58000</v>
      </c>
      <c r="J244" s="243">
        <v>4</v>
      </c>
      <c r="K244" s="244" t="s">
        <v>1073</v>
      </c>
      <c r="L244" s="243">
        <v>754000</v>
      </c>
      <c r="M244" s="243">
        <v>56840</v>
      </c>
      <c r="N244" s="242">
        <v>810840</v>
      </c>
      <c r="O244" s="242">
        <v>0</v>
      </c>
      <c r="P244" s="238" t="s">
        <v>9983</v>
      </c>
      <c r="Q244" s="165">
        <v>44876</v>
      </c>
      <c r="R244" s="165">
        <v>44879</v>
      </c>
      <c r="S244" s="165" t="s">
        <v>7989</v>
      </c>
      <c r="T244" s="108" t="s">
        <v>7175</v>
      </c>
    </row>
    <row r="245" spans="1:20" s="166" customFormat="1" ht="16.5" customHeight="1">
      <c r="A245" s="238" t="str">
        <f t="shared" si="4"/>
        <v>O221018058384일반상품</v>
      </c>
      <c r="B245" s="238" t="s">
        <v>8214</v>
      </c>
      <c r="C245" s="238" t="s">
        <v>7715</v>
      </c>
      <c r="D245" s="239" t="s">
        <v>8064</v>
      </c>
      <c r="E245" s="240" t="s">
        <v>5990</v>
      </c>
      <c r="F245" s="240"/>
      <c r="G245" s="241" t="s">
        <v>7717</v>
      </c>
      <c r="H245" s="238" t="s">
        <v>7801</v>
      </c>
      <c r="I245" s="242">
        <v>47000</v>
      </c>
      <c r="J245" s="243">
        <v>3</v>
      </c>
      <c r="K245" s="244" t="s">
        <v>1062</v>
      </c>
      <c r="L245" s="243">
        <v>611000</v>
      </c>
      <c r="M245" s="243">
        <v>46060</v>
      </c>
      <c r="N245" s="242">
        <v>657060</v>
      </c>
      <c r="O245" s="242">
        <v>0</v>
      </c>
      <c r="P245" s="238" t="s">
        <v>9983</v>
      </c>
      <c r="Q245" s="165">
        <v>44876</v>
      </c>
      <c r="R245" s="165">
        <v>44879</v>
      </c>
      <c r="S245" s="165" t="s">
        <v>7989</v>
      </c>
      <c r="T245" s="108" t="s">
        <v>7175</v>
      </c>
    </row>
    <row r="246" spans="1:20" s="166" customFormat="1" ht="16.5" customHeight="1">
      <c r="A246" s="238" t="str">
        <f t="shared" si="4"/>
        <v>O221027058474일반상품</v>
      </c>
      <c r="B246" s="238" t="s">
        <v>8313</v>
      </c>
      <c r="C246" s="238" t="s">
        <v>7706</v>
      </c>
      <c r="D246" s="239" t="s">
        <v>8064</v>
      </c>
      <c r="E246" s="240" t="s">
        <v>5990</v>
      </c>
      <c r="F246" s="240" t="s">
        <v>9966</v>
      </c>
      <c r="G246" s="241" t="s">
        <v>7717</v>
      </c>
      <c r="H246" s="238" t="s">
        <v>7725</v>
      </c>
      <c r="I246" s="242">
        <v>30000</v>
      </c>
      <c r="J246" s="243">
        <v>2</v>
      </c>
      <c r="K246" s="244" t="s">
        <v>1046</v>
      </c>
      <c r="L246" s="243">
        <v>390000</v>
      </c>
      <c r="M246" s="243">
        <v>29400</v>
      </c>
      <c r="N246" s="242">
        <v>419400</v>
      </c>
      <c r="O246" s="242">
        <f t="shared" ref="O246:O251" si="5">J246*10000</f>
        <v>20000</v>
      </c>
      <c r="P246" s="238" t="s">
        <v>9983</v>
      </c>
      <c r="Q246" s="165">
        <v>44884</v>
      </c>
      <c r="R246" s="165">
        <v>44886</v>
      </c>
      <c r="S246" s="165" t="s">
        <v>7989</v>
      </c>
      <c r="T246" s="108" t="s">
        <v>7175</v>
      </c>
    </row>
    <row r="247" spans="1:20" s="166" customFormat="1" ht="16.5" customHeight="1">
      <c r="A247" s="238" t="str">
        <f t="shared" si="4"/>
        <v>O221025058469일반상품</v>
      </c>
      <c r="B247" s="238" t="s">
        <v>8309</v>
      </c>
      <c r="C247" s="238" t="s">
        <v>7715</v>
      </c>
      <c r="D247" s="239" t="s">
        <v>8064</v>
      </c>
      <c r="E247" s="240" t="s">
        <v>5990</v>
      </c>
      <c r="F247" s="240" t="s">
        <v>9966</v>
      </c>
      <c r="G247" s="241" t="s">
        <v>7717</v>
      </c>
      <c r="H247" s="238" t="s">
        <v>6400</v>
      </c>
      <c r="I247" s="242">
        <v>15000</v>
      </c>
      <c r="J247" s="243">
        <v>1</v>
      </c>
      <c r="K247" s="244" t="s">
        <v>1033</v>
      </c>
      <c r="L247" s="243">
        <v>195000</v>
      </c>
      <c r="M247" s="243">
        <v>14700</v>
      </c>
      <c r="N247" s="242">
        <v>209700</v>
      </c>
      <c r="O247" s="242">
        <f t="shared" si="5"/>
        <v>10000</v>
      </c>
      <c r="P247" s="238" t="s">
        <v>9983</v>
      </c>
      <c r="Q247" s="165">
        <v>44884</v>
      </c>
      <c r="R247" s="165">
        <v>44886</v>
      </c>
      <c r="S247" s="165" t="s">
        <v>7989</v>
      </c>
      <c r="T247" s="108" t="s">
        <v>8134</v>
      </c>
    </row>
    <row r="248" spans="1:20" s="166" customFormat="1" ht="16.5" customHeight="1">
      <c r="A248" s="238" t="str">
        <f t="shared" si="4"/>
        <v>O221015058315일반상품</v>
      </c>
      <c r="B248" s="238" t="s">
        <v>8277</v>
      </c>
      <c r="C248" s="238" t="s">
        <v>7715</v>
      </c>
      <c r="D248" s="239" t="s">
        <v>8064</v>
      </c>
      <c r="E248" s="240" t="s">
        <v>5990</v>
      </c>
      <c r="F248" s="240" t="s">
        <v>9966</v>
      </c>
      <c r="G248" s="241" t="s">
        <v>7717</v>
      </c>
      <c r="H248" s="238" t="s">
        <v>7842</v>
      </c>
      <c r="I248" s="242">
        <v>15000</v>
      </c>
      <c r="J248" s="243">
        <v>1</v>
      </c>
      <c r="K248" s="244" t="s">
        <v>1033</v>
      </c>
      <c r="L248" s="243">
        <v>195000</v>
      </c>
      <c r="M248" s="243">
        <v>14700</v>
      </c>
      <c r="N248" s="242">
        <v>209700</v>
      </c>
      <c r="O248" s="242">
        <f t="shared" si="5"/>
        <v>10000</v>
      </c>
      <c r="P248" s="238" t="s">
        <v>9983</v>
      </c>
      <c r="Q248" s="165">
        <v>44884</v>
      </c>
      <c r="R248" s="165">
        <v>44886</v>
      </c>
      <c r="S248" s="165" t="s">
        <v>7989</v>
      </c>
      <c r="T248" s="108" t="s">
        <v>7175</v>
      </c>
    </row>
    <row r="249" spans="1:20" s="166" customFormat="1" ht="16.5" customHeight="1">
      <c r="A249" s="238" t="str">
        <f t="shared" si="4"/>
        <v>O221019058409일반상품</v>
      </c>
      <c r="B249" s="238" t="s">
        <v>8192</v>
      </c>
      <c r="C249" s="238" t="s">
        <v>7706</v>
      </c>
      <c r="D249" s="239" t="s">
        <v>8064</v>
      </c>
      <c r="E249" s="240" t="s">
        <v>5990</v>
      </c>
      <c r="F249" s="240" t="s">
        <v>9966</v>
      </c>
      <c r="G249" s="241" t="s">
        <v>7717</v>
      </c>
      <c r="H249" s="238" t="s">
        <v>7756</v>
      </c>
      <c r="I249" s="242">
        <v>15000</v>
      </c>
      <c r="J249" s="243">
        <v>1</v>
      </c>
      <c r="K249" s="244" t="s">
        <v>1033</v>
      </c>
      <c r="L249" s="243">
        <v>195000</v>
      </c>
      <c r="M249" s="243">
        <v>14700</v>
      </c>
      <c r="N249" s="242">
        <v>209700</v>
      </c>
      <c r="O249" s="242">
        <f t="shared" si="5"/>
        <v>10000</v>
      </c>
      <c r="P249" s="238" t="s">
        <v>9983</v>
      </c>
      <c r="Q249" s="165">
        <v>44884</v>
      </c>
      <c r="R249" s="165">
        <v>44886</v>
      </c>
      <c r="S249" s="165" t="s">
        <v>7989</v>
      </c>
      <c r="T249" s="108" t="s">
        <v>8134</v>
      </c>
    </row>
    <row r="250" spans="1:20" s="166" customFormat="1" ht="16.5" customHeight="1">
      <c r="A250" s="238" t="str">
        <f t="shared" si="4"/>
        <v>O221020058424일반상품</v>
      </c>
      <c r="B250" s="238" t="s">
        <v>8178</v>
      </c>
      <c r="C250" s="238" t="s">
        <v>7706</v>
      </c>
      <c r="D250" s="239" t="s">
        <v>8064</v>
      </c>
      <c r="E250" s="240" t="s">
        <v>5990</v>
      </c>
      <c r="F250" s="240" t="s">
        <v>9966</v>
      </c>
      <c r="G250" s="241" t="s">
        <v>7717</v>
      </c>
      <c r="H250" s="238" t="s">
        <v>7765</v>
      </c>
      <c r="I250" s="242">
        <v>15000</v>
      </c>
      <c r="J250" s="243">
        <v>1</v>
      </c>
      <c r="K250" s="244" t="s">
        <v>1033</v>
      </c>
      <c r="L250" s="243">
        <v>195000</v>
      </c>
      <c r="M250" s="243">
        <v>14700</v>
      </c>
      <c r="N250" s="242">
        <v>209700</v>
      </c>
      <c r="O250" s="242">
        <f t="shared" si="5"/>
        <v>10000</v>
      </c>
      <c r="P250" s="238" t="s">
        <v>9983</v>
      </c>
      <c r="Q250" s="165">
        <v>44884</v>
      </c>
      <c r="R250" s="165">
        <v>44886</v>
      </c>
      <c r="S250" s="165" t="s">
        <v>7989</v>
      </c>
      <c r="T250" s="108" t="s">
        <v>7175</v>
      </c>
    </row>
    <row r="251" spans="1:20" s="166" customFormat="1" ht="16.5" customHeight="1">
      <c r="A251" s="238" t="str">
        <f t="shared" si="4"/>
        <v>O221018058384일반상품</v>
      </c>
      <c r="B251" s="238" t="s">
        <v>8214</v>
      </c>
      <c r="C251" s="238" t="s">
        <v>7715</v>
      </c>
      <c r="D251" s="239" t="s">
        <v>8064</v>
      </c>
      <c r="E251" s="240" t="s">
        <v>5990</v>
      </c>
      <c r="F251" s="240" t="s">
        <v>9966</v>
      </c>
      <c r="G251" s="241" t="s">
        <v>7717</v>
      </c>
      <c r="H251" s="238" t="s">
        <v>7801</v>
      </c>
      <c r="I251" s="242">
        <v>30000</v>
      </c>
      <c r="J251" s="243">
        <v>2</v>
      </c>
      <c r="K251" s="244" t="s">
        <v>1046</v>
      </c>
      <c r="L251" s="243">
        <v>390000</v>
      </c>
      <c r="M251" s="243">
        <v>29400</v>
      </c>
      <c r="N251" s="242">
        <v>419400</v>
      </c>
      <c r="O251" s="242">
        <f t="shared" si="5"/>
        <v>20000</v>
      </c>
      <c r="P251" s="238" t="s">
        <v>9983</v>
      </c>
      <c r="Q251" s="165">
        <v>44884</v>
      </c>
      <c r="R251" s="165">
        <v>44886</v>
      </c>
      <c r="S251" s="165" t="s">
        <v>7989</v>
      </c>
      <c r="T251" s="108" t="s">
        <v>7175</v>
      </c>
    </row>
    <row r="252" spans="1:20" s="166" customFormat="1" ht="16.5" customHeight="1">
      <c r="A252" s="238" t="str">
        <f t="shared" si="4"/>
        <v>O221025058470도서</v>
      </c>
      <c r="B252" s="238" t="s">
        <v>8308</v>
      </c>
      <c r="C252" s="238" t="s">
        <v>7707</v>
      </c>
      <c r="D252" s="239" t="s">
        <v>8064</v>
      </c>
      <c r="E252" s="240" t="s">
        <v>15</v>
      </c>
      <c r="F252" s="240"/>
      <c r="G252" s="241" t="s">
        <v>6394</v>
      </c>
      <c r="H252" s="238" t="s">
        <v>7734</v>
      </c>
      <c r="I252" s="242">
        <v>10000</v>
      </c>
      <c r="J252" s="243">
        <v>1</v>
      </c>
      <c r="K252" s="244" t="s">
        <v>2557</v>
      </c>
      <c r="L252" s="243">
        <v>140000</v>
      </c>
      <c r="M252" s="243">
        <v>9800</v>
      </c>
      <c r="N252" s="242">
        <v>149800</v>
      </c>
      <c r="O252" s="242">
        <v>0</v>
      </c>
      <c r="P252" s="238" t="s">
        <v>9984</v>
      </c>
      <c r="Q252" s="165">
        <v>44894</v>
      </c>
      <c r="R252" s="165">
        <v>44897</v>
      </c>
      <c r="S252" s="165" t="s">
        <v>7989</v>
      </c>
      <c r="T252" s="108" t="s">
        <v>8135</v>
      </c>
    </row>
    <row r="253" spans="1:20" s="166" customFormat="1" ht="16.5" customHeight="1">
      <c r="A253" s="238" t="str">
        <f t="shared" si="4"/>
        <v>O221027058475도서</v>
      </c>
      <c r="B253" s="238" t="s">
        <v>8312</v>
      </c>
      <c r="C253" s="238" t="s">
        <v>7708</v>
      </c>
      <c r="D253" s="239" t="s">
        <v>8064</v>
      </c>
      <c r="E253" s="240" t="s">
        <v>15</v>
      </c>
      <c r="F253" s="240"/>
      <c r="G253" s="241" t="s">
        <v>6394</v>
      </c>
      <c r="H253" s="238" t="s">
        <v>7893</v>
      </c>
      <c r="I253" s="242">
        <v>18000</v>
      </c>
      <c r="J253" s="243">
        <v>1</v>
      </c>
      <c r="K253" s="244" t="s">
        <v>89</v>
      </c>
      <c r="L253" s="243">
        <v>252000</v>
      </c>
      <c r="M253" s="243">
        <v>17640</v>
      </c>
      <c r="N253" s="242">
        <v>269640</v>
      </c>
      <c r="O253" s="242">
        <v>0</v>
      </c>
      <c r="P253" s="238" t="s">
        <v>9985</v>
      </c>
      <c r="Q253" s="165">
        <v>44903</v>
      </c>
      <c r="R253" s="165">
        <v>44904</v>
      </c>
      <c r="S253" s="165" t="s">
        <v>7989</v>
      </c>
      <c r="T253" s="108" t="s">
        <v>8134</v>
      </c>
    </row>
    <row r="254" spans="1:20" s="166" customFormat="1" ht="16.5" customHeight="1">
      <c r="A254" s="238" t="str">
        <f t="shared" si="4"/>
        <v>O221014058292도서</v>
      </c>
      <c r="B254" s="238" t="s">
        <v>8299</v>
      </c>
      <c r="C254" s="238" t="s">
        <v>7707</v>
      </c>
      <c r="D254" s="239" t="s">
        <v>8064</v>
      </c>
      <c r="E254" s="240" t="s">
        <v>15</v>
      </c>
      <c r="F254" s="240"/>
      <c r="G254" s="241" t="s">
        <v>6394</v>
      </c>
      <c r="H254" s="238" t="s">
        <v>6457</v>
      </c>
      <c r="I254" s="242">
        <v>10000</v>
      </c>
      <c r="J254" s="243">
        <v>1</v>
      </c>
      <c r="K254" s="244" t="s">
        <v>2557</v>
      </c>
      <c r="L254" s="243">
        <v>140000</v>
      </c>
      <c r="M254" s="243">
        <v>9800</v>
      </c>
      <c r="N254" s="242">
        <v>149800</v>
      </c>
      <c r="O254" s="242">
        <v>0</v>
      </c>
      <c r="P254" s="238" t="s">
        <v>9986</v>
      </c>
      <c r="Q254" s="165">
        <v>44894</v>
      </c>
      <c r="R254" s="165">
        <v>44897</v>
      </c>
      <c r="S254" s="165" t="s">
        <v>7989</v>
      </c>
      <c r="T254" s="108" t="s">
        <v>8134</v>
      </c>
    </row>
    <row r="255" spans="1:20" s="166" customFormat="1" ht="16.5" customHeight="1">
      <c r="A255" s="238" t="str">
        <f t="shared" si="4"/>
        <v>O221018058381도서</v>
      </c>
      <c r="B255" s="238" t="s">
        <v>8217</v>
      </c>
      <c r="C255" s="238" t="s">
        <v>7707</v>
      </c>
      <c r="D255" s="239" t="s">
        <v>8064</v>
      </c>
      <c r="E255" s="240" t="s">
        <v>15</v>
      </c>
      <c r="F255" s="240"/>
      <c r="G255" s="241" t="s">
        <v>6394</v>
      </c>
      <c r="H255" s="238" t="s">
        <v>7766</v>
      </c>
      <c r="I255" s="242">
        <v>10000</v>
      </c>
      <c r="J255" s="243">
        <v>1</v>
      </c>
      <c r="K255" s="244" t="s">
        <v>2557</v>
      </c>
      <c r="L255" s="243">
        <v>140000</v>
      </c>
      <c r="M255" s="243">
        <v>9800</v>
      </c>
      <c r="N255" s="242">
        <v>149800</v>
      </c>
      <c r="O255" s="242">
        <v>0</v>
      </c>
      <c r="P255" s="238" t="s">
        <v>9987</v>
      </c>
      <c r="Q255" s="165">
        <v>44896</v>
      </c>
      <c r="R255" s="165">
        <v>44901</v>
      </c>
      <c r="S255" s="165" t="s">
        <v>7989</v>
      </c>
      <c r="T255" s="108" t="s">
        <v>7175</v>
      </c>
    </row>
    <row r="256" spans="1:20" s="166" customFormat="1" ht="16.5" customHeight="1">
      <c r="A256" s="238" t="str">
        <f t="shared" si="4"/>
        <v>O221018058373도서</v>
      </c>
      <c r="B256" s="238" t="s">
        <v>8224</v>
      </c>
      <c r="C256" s="238" t="s">
        <v>7707</v>
      </c>
      <c r="D256" s="239" t="s">
        <v>8064</v>
      </c>
      <c r="E256" s="240" t="s">
        <v>15</v>
      </c>
      <c r="F256" s="240"/>
      <c r="G256" s="241" t="s">
        <v>6394</v>
      </c>
      <c r="H256" s="238" t="s">
        <v>7824</v>
      </c>
      <c r="I256" s="242">
        <v>17000</v>
      </c>
      <c r="J256" s="243">
        <v>1</v>
      </c>
      <c r="K256" s="244" t="s">
        <v>76</v>
      </c>
      <c r="L256" s="243">
        <v>238000</v>
      </c>
      <c r="M256" s="243">
        <v>16660</v>
      </c>
      <c r="N256" s="242">
        <v>254660</v>
      </c>
      <c r="O256" s="242">
        <v>0</v>
      </c>
      <c r="P256" s="238" t="s">
        <v>9988</v>
      </c>
      <c r="Q256" s="165">
        <v>44893</v>
      </c>
      <c r="R256" s="165">
        <v>44897</v>
      </c>
      <c r="S256" s="165" t="s">
        <v>7989</v>
      </c>
      <c r="T256" s="108" t="s">
        <v>7175</v>
      </c>
    </row>
    <row r="257" spans="1:20" s="166" customFormat="1" ht="16.5" customHeight="1">
      <c r="A257" s="238" t="str">
        <f t="shared" si="4"/>
        <v>O221021058449도서</v>
      </c>
      <c r="B257" s="238" t="s">
        <v>8153</v>
      </c>
      <c r="C257" s="238" t="s">
        <v>7707</v>
      </c>
      <c r="D257" s="239" t="s">
        <v>8064</v>
      </c>
      <c r="E257" s="240" t="s">
        <v>15</v>
      </c>
      <c r="F257" s="240"/>
      <c r="G257" s="241" t="s">
        <v>6394</v>
      </c>
      <c r="H257" s="238" t="s">
        <v>7895</v>
      </c>
      <c r="I257" s="242">
        <v>16000</v>
      </c>
      <c r="J257" s="243">
        <v>1</v>
      </c>
      <c r="K257" s="244" t="s">
        <v>88</v>
      </c>
      <c r="L257" s="243">
        <v>224000</v>
      </c>
      <c r="M257" s="243">
        <v>15680</v>
      </c>
      <c r="N257" s="242">
        <v>239680</v>
      </c>
      <c r="O257" s="242">
        <v>0</v>
      </c>
      <c r="P257" s="238" t="s">
        <v>9989</v>
      </c>
      <c r="Q257" s="165">
        <v>44889</v>
      </c>
      <c r="R257" s="165">
        <v>44897</v>
      </c>
      <c r="S257" s="165" t="s">
        <v>7989</v>
      </c>
      <c r="T257" s="108" t="s">
        <v>7175</v>
      </c>
    </row>
    <row r="258" spans="1:20" s="166" customFormat="1" ht="16.5" customHeight="1">
      <c r="A258" s="238" t="str">
        <f t="shared" si="4"/>
        <v>O221020058428도서</v>
      </c>
      <c r="B258" s="238" t="s">
        <v>8174</v>
      </c>
      <c r="C258" s="238" t="s">
        <v>7707</v>
      </c>
      <c r="D258" s="239" t="s">
        <v>8064</v>
      </c>
      <c r="E258" s="240" t="s">
        <v>15</v>
      </c>
      <c r="F258" s="240"/>
      <c r="G258" s="241" t="s">
        <v>6394</v>
      </c>
      <c r="H258" s="238" t="s">
        <v>7795</v>
      </c>
      <c r="I258" s="242">
        <v>15000</v>
      </c>
      <c r="J258" s="243">
        <v>1</v>
      </c>
      <c r="K258" s="244" t="s">
        <v>82</v>
      </c>
      <c r="L258" s="243">
        <v>210000</v>
      </c>
      <c r="M258" s="243">
        <v>14700</v>
      </c>
      <c r="N258" s="242">
        <v>224700</v>
      </c>
      <c r="O258" s="242">
        <v>0</v>
      </c>
      <c r="P258" s="238" t="s">
        <v>9990</v>
      </c>
      <c r="Q258" s="165">
        <v>44890</v>
      </c>
      <c r="R258" s="165">
        <v>44899</v>
      </c>
      <c r="S258" s="165" t="s">
        <v>7989</v>
      </c>
      <c r="T258" s="108" t="s">
        <v>7175</v>
      </c>
    </row>
    <row r="259" spans="1:20" s="166" customFormat="1" ht="16.5" customHeight="1">
      <c r="A259" s="238" t="str">
        <f t="shared" ref="A259:A322" si="6">B259&amp;E259</f>
        <v>O221022058461도서</v>
      </c>
      <c r="B259" s="238" t="s">
        <v>8142</v>
      </c>
      <c r="C259" s="238" t="s">
        <v>7708</v>
      </c>
      <c r="D259" s="239" t="s">
        <v>8064</v>
      </c>
      <c r="E259" s="240" t="s">
        <v>15</v>
      </c>
      <c r="F259" s="240"/>
      <c r="G259" s="241" t="s">
        <v>6394</v>
      </c>
      <c r="H259" s="238" t="s">
        <v>7731</v>
      </c>
      <c r="I259" s="242">
        <v>21000</v>
      </c>
      <c r="J259" s="243">
        <v>1</v>
      </c>
      <c r="K259" s="244" t="s">
        <v>2561</v>
      </c>
      <c r="L259" s="243">
        <v>294000</v>
      </c>
      <c r="M259" s="243">
        <v>20580</v>
      </c>
      <c r="N259" s="242">
        <v>314580</v>
      </c>
      <c r="O259" s="242">
        <v>0</v>
      </c>
      <c r="P259" s="238" t="s">
        <v>9991</v>
      </c>
      <c r="Q259" s="165">
        <v>44893</v>
      </c>
      <c r="R259" s="165">
        <v>44897</v>
      </c>
      <c r="S259" s="165" t="s">
        <v>7989</v>
      </c>
      <c r="T259" s="108" t="s">
        <v>7175</v>
      </c>
    </row>
    <row r="260" spans="1:20" s="166" customFormat="1" ht="16.5" customHeight="1">
      <c r="A260" s="238" t="str">
        <f t="shared" si="6"/>
        <v>O221017058363도서</v>
      </c>
      <c r="B260" s="238" t="s">
        <v>8234</v>
      </c>
      <c r="C260" s="238" t="s">
        <v>7708</v>
      </c>
      <c r="D260" s="239" t="s">
        <v>8064</v>
      </c>
      <c r="E260" s="240" t="s">
        <v>15</v>
      </c>
      <c r="F260" s="240"/>
      <c r="G260" s="241" t="s">
        <v>6394</v>
      </c>
      <c r="H260" s="238" t="s">
        <v>7796</v>
      </c>
      <c r="I260" s="242">
        <v>10000</v>
      </c>
      <c r="J260" s="243">
        <v>1</v>
      </c>
      <c r="K260" s="244" t="s">
        <v>2557</v>
      </c>
      <c r="L260" s="243">
        <v>140000</v>
      </c>
      <c r="M260" s="243">
        <v>9800</v>
      </c>
      <c r="N260" s="242">
        <v>149800</v>
      </c>
      <c r="O260" s="242">
        <v>0</v>
      </c>
      <c r="P260" s="238" t="s">
        <v>9992</v>
      </c>
      <c r="Q260" s="165">
        <v>44896</v>
      </c>
      <c r="R260" s="165">
        <v>44902</v>
      </c>
      <c r="S260" s="165" t="s">
        <v>7989</v>
      </c>
      <c r="T260" s="108" t="s">
        <v>7175</v>
      </c>
    </row>
    <row r="261" spans="1:20" s="166" customFormat="1" ht="16.5" customHeight="1">
      <c r="A261" s="238" t="str">
        <f t="shared" si="6"/>
        <v>O221014058293도서</v>
      </c>
      <c r="B261" s="238" t="s">
        <v>8298</v>
      </c>
      <c r="C261" s="238" t="s">
        <v>7707</v>
      </c>
      <c r="D261" s="239" t="s">
        <v>8064</v>
      </c>
      <c r="E261" s="240" t="s">
        <v>15</v>
      </c>
      <c r="F261" s="240"/>
      <c r="G261" s="241" t="s">
        <v>6394</v>
      </c>
      <c r="H261" s="238" t="s">
        <v>7818</v>
      </c>
      <c r="I261" s="242">
        <v>10000</v>
      </c>
      <c r="J261" s="243">
        <v>1</v>
      </c>
      <c r="K261" s="244" t="s">
        <v>2557</v>
      </c>
      <c r="L261" s="243">
        <v>140000</v>
      </c>
      <c r="M261" s="243">
        <v>9800</v>
      </c>
      <c r="N261" s="242">
        <v>149800</v>
      </c>
      <c r="O261" s="242">
        <v>0</v>
      </c>
      <c r="P261" s="238" t="s">
        <v>9993</v>
      </c>
      <c r="Q261" s="165">
        <v>44896</v>
      </c>
      <c r="R261" s="165">
        <v>44902</v>
      </c>
      <c r="S261" s="165" t="s">
        <v>7989</v>
      </c>
      <c r="T261" s="108" t="s">
        <v>7175</v>
      </c>
    </row>
    <row r="262" spans="1:20" s="166" customFormat="1" ht="16.5" customHeight="1">
      <c r="A262" s="238" t="str">
        <f t="shared" si="6"/>
        <v>O221017058343도서</v>
      </c>
      <c r="B262" s="238" t="s">
        <v>8252</v>
      </c>
      <c r="C262" s="238" t="s">
        <v>7707</v>
      </c>
      <c r="D262" s="239" t="s">
        <v>8064</v>
      </c>
      <c r="E262" s="240" t="s">
        <v>15</v>
      </c>
      <c r="F262" s="240"/>
      <c r="G262" s="241" t="s">
        <v>6394</v>
      </c>
      <c r="H262" s="238" t="s">
        <v>7754</v>
      </c>
      <c r="I262" s="242">
        <v>10000</v>
      </c>
      <c r="J262" s="243">
        <v>1</v>
      </c>
      <c r="K262" s="244" t="s">
        <v>2557</v>
      </c>
      <c r="L262" s="243">
        <v>140000</v>
      </c>
      <c r="M262" s="243">
        <v>9800</v>
      </c>
      <c r="N262" s="242">
        <v>149800</v>
      </c>
      <c r="O262" s="242">
        <v>0</v>
      </c>
      <c r="P262" s="238" t="s">
        <v>9994</v>
      </c>
      <c r="Q262" s="165">
        <v>44896</v>
      </c>
      <c r="R262" s="165">
        <v>44903</v>
      </c>
      <c r="S262" s="165" t="s">
        <v>7989</v>
      </c>
      <c r="T262" s="108" t="s">
        <v>7175</v>
      </c>
    </row>
    <row r="263" spans="1:20" s="166" customFormat="1" ht="16.5" customHeight="1">
      <c r="A263" s="238" t="str">
        <f t="shared" si="6"/>
        <v>O221021058431도서</v>
      </c>
      <c r="B263" s="238" t="s">
        <v>8171</v>
      </c>
      <c r="C263" s="238" t="s">
        <v>7707</v>
      </c>
      <c r="D263" s="239" t="s">
        <v>8064</v>
      </c>
      <c r="E263" s="240" t="s">
        <v>15</v>
      </c>
      <c r="F263" s="240"/>
      <c r="G263" s="241" t="s">
        <v>6394</v>
      </c>
      <c r="H263" s="238" t="s">
        <v>7894</v>
      </c>
      <c r="I263" s="242">
        <v>10000</v>
      </c>
      <c r="J263" s="243">
        <v>1</v>
      </c>
      <c r="K263" s="244" t="s">
        <v>2557</v>
      </c>
      <c r="L263" s="243">
        <v>140000</v>
      </c>
      <c r="M263" s="243">
        <v>9800</v>
      </c>
      <c r="N263" s="242">
        <v>149800</v>
      </c>
      <c r="O263" s="242">
        <v>0</v>
      </c>
      <c r="P263" s="238" t="s">
        <v>9995</v>
      </c>
      <c r="Q263" s="165">
        <v>44896</v>
      </c>
      <c r="R263" s="165">
        <v>44902</v>
      </c>
      <c r="S263" s="165" t="s">
        <v>7989</v>
      </c>
      <c r="T263" s="108" t="s">
        <v>7175</v>
      </c>
    </row>
    <row r="264" spans="1:20" s="166" customFormat="1" ht="16.5" customHeight="1">
      <c r="A264" s="238" t="str">
        <f t="shared" si="6"/>
        <v>O221019058395도서</v>
      </c>
      <c r="B264" s="238" t="s">
        <v>9057</v>
      </c>
      <c r="C264" s="238" t="s">
        <v>7708</v>
      </c>
      <c r="D264" s="239" t="s">
        <v>8064</v>
      </c>
      <c r="E264" s="240" t="s">
        <v>15</v>
      </c>
      <c r="F264" s="240"/>
      <c r="G264" s="241" t="s">
        <v>6394</v>
      </c>
      <c r="H264" s="238" t="s">
        <v>7853</v>
      </c>
      <c r="I264" s="242">
        <v>24000</v>
      </c>
      <c r="J264" s="243">
        <v>1</v>
      </c>
      <c r="K264" s="244" t="s">
        <v>70</v>
      </c>
      <c r="L264" s="243">
        <v>336000</v>
      </c>
      <c r="M264" s="243">
        <v>23520</v>
      </c>
      <c r="N264" s="242">
        <v>359520</v>
      </c>
      <c r="O264" s="242">
        <v>0</v>
      </c>
      <c r="P264" s="238" t="s">
        <v>9996</v>
      </c>
      <c r="Q264" s="165">
        <v>44894</v>
      </c>
      <c r="R264" s="165">
        <v>44897</v>
      </c>
      <c r="S264" s="165" t="s">
        <v>7989</v>
      </c>
      <c r="T264" s="108" t="s">
        <v>7175</v>
      </c>
    </row>
    <row r="265" spans="1:20" s="166" customFormat="1" ht="16.5" customHeight="1">
      <c r="A265" s="238" t="str">
        <f t="shared" si="6"/>
        <v>O221017058346도서</v>
      </c>
      <c r="B265" s="238" t="s">
        <v>8249</v>
      </c>
      <c r="C265" s="238" t="s">
        <v>7707</v>
      </c>
      <c r="D265" s="239" t="s">
        <v>8064</v>
      </c>
      <c r="E265" s="240" t="s">
        <v>15</v>
      </c>
      <c r="F265" s="240"/>
      <c r="G265" s="241" t="s">
        <v>6394</v>
      </c>
      <c r="H265" s="238" t="s">
        <v>7788</v>
      </c>
      <c r="I265" s="242">
        <v>19000</v>
      </c>
      <c r="J265" s="243">
        <v>1</v>
      </c>
      <c r="K265" s="244" t="s">
        <v>81</v>
      </c>
      <c r="L265" s="243">
        <v>266000</v>
      </c>
      <c r="M265" s="243">
        <v>18620</v>
      </c>
      <c r="N265" s="242">
        <v>284620</v>
      </c>
      <c r="O265" s="242">
        <v>0</v>
      </c>
      <c r="P265" s="238" t="s">
        <v>9997</v>
      </c>
      <c r="Q265" s="165">
        <v>44893</v>
      </c>
      <c r="R265" s="165">
        <v>44898</v>
      </c>
      <c r="S265" s="165" t="s">
        <v>7989</v>
      </c>
      <c r="T265" s="108" t="s">
        <v>7175</v>
      </c>
    </row>
    <row r="266" spans="1:20" s="166" customFormat="1" ht="16.5" customHeight="1">
      <c r="A266" s="238" t="str">
        <f t="shared" si="6"/>
        <v>O221019058399도서</v>
      </c>
      <c r="B266" s="238" t="s">
        <v>8201</v>
      </c>
      <c r="C266" s="238" t="s">
        <v>7707</v>
      </c>
      <c r="D266" s="239" t="s">
        <v>8064</v>
      </c>
      <c r="E266" s="240" t="s">
        <v>15</v>
      </c>
      <c r="F266" s="240"/>
      <c r="G266" s="241" t="s">
        <v>6394</v>
      </c>
      <c r="H266" s="238" t="s">
        <v>7843</v>
      </c>
      <c r="I266" s="242">
        <v>10000</v>
      </c>
      <c r="J266" s="243">
        <v>1</v>
      </c>
      <c r="K266" s="244" t="s">
        <v>2557</v>
      </c>
      <c r="L266" s="243">
        <v>140000</v>
      </c>
      <c r="M266" s="243">
        <v>9800</v>
      </c>
      <c r="N266" s="242">
        <v>149800</v>
      </c>
      <c r="O266" s="242">
        <v>0</v>
      </c>
      <c r="P266" s="238" t="s">
        <v>9998</v>
      </c>
      <c r="Q266" s="165">
        <v>44896</v>
      </c>
      <c r="R266" s="165">
        <v>44902</v>
      </c>
      <c r="S266" s="165" t="s">
        <v>7989</v>
      </c>
      <c r="T266" s="108" t="s">
        <v>7175</v>
      </c>
    </row>
    <row r="267" spans="1:20" s="166" customFormat="1" ht="16.5" customHeight="1">
      <c r="A267" s="238" t="str">
        <f t="shared" si="6"/>
        <v>O221019058411도서</v>
      </c>
      <c r="B267" s="238" t="s">
        <v>8190</v>
      </c>
      <c r="C267" s="238" t="s">
        <v>7707</v>
      </c>
      <c r="D267" s="239" t="s">
        <v>8064</v>
      </c>
      <c r="E267" s="240" t="s">
        <v>15</v>
      </c>
      <c r="F267" s="240"/>
      <c r="G267" s="241" t="s">
        <v>6394</v>
      </c>
      <c r="H267" s="238" t="s">
        <v>7745</v>
      </c>
      <c r="I267" s="242">
        <v>13000</v>
      </c>
      <c r="J267" s="243">
        <v>1</v>
      </c>
      <c r="K267" s="244" t="s">
        <v>2560</v>
      </c>
      <c r="L267" s="243">
        <v>182000</v>
      </c>
      <c r="M267" s="243">
        <v>12740</v>
      </c>
      <c r="N267" s="242">
        <v>194740</v>
      </c>
      <c r="O267" s="242">
        <v>0</v>
      </c>
      <c r="P267" s="238" t="s">
        <v>9999</v>
      </c>
      <c r="Q267" s="165">
        <v>44896</v>
      </c>
      <c r="R267" s="165">
        <v>44901</v>
      </c>
      <c r="S267" s="165" t="s">
        <v>7989</v>
      </c>
      <c r="T267" s="108" t="s">
        <v>7175</v>
      </c>
    </row>
    <row r="268" spans="1:20" s="166" customFormat="1" ht="16.5" customHeight="1">
      <c r="A268" s="238" t="str">
        <f t="shared" si="6"/>
        <v>O221017058357도서</v>
      </c>
      <c r="B268" s="238" t="s">
        <v>8240</v>
      </c>
      <c r="C268" s="238" t="s">
        <v>7707</v>
      </c>
      <c r="D268" s="239" t="s">
        <v>8064</v>
      </c>
      <c r="E268" s="240" t="s">
        <v>15</v>
      </c>
      <c r="F268" s="240"/>
      <c r="G268" s="241" t="s">
        <v>6394</v>
      </c>
      <c r="H268" s="238" t="s">
        <v>7940</v>
      </c>
      <c r="I268" s="242">
        <v>17000</v>
      </c>
      <c r="J268" s="243">
        <v>1</v>
      </c>
      <c r="K268" s="244" t="s">
        <v>76</v>
      </c>
      <c r="L268" s="243">
        <v>238000</v>
      </c>
      <c r="M268" s="243">
        <v>16660</v>
      </c>
      <c r="N268" s="242">
        <v>254660</v>
      </c>
      <c r="O268" s="242">
        <v>0</v>
      </c>
      <c r="P268" s="238" t="s">
        <v>10000</v>
      </c>
      <c r="Q268" s="165">
        <v>44896</v>
      </c>
      <c r="R268" s="165">
        <v>44901</v>
      </c>
      <c r="S268" s="165" t="s">
        <v>7989</v>
      </c>
      <c r="T268" s="108" t="s">
        <v>7175</v>
      </c>
    </row>
    <row r="269" spans="1:20" s="166" customFormat="1" ht="16.5" customHeight="1">
      <c r="A269" s="238" t="str">
        <f t="shared" si="6"/>
        <v>O221021058457도서</v>
      </c>
      <c r="B269" s="238" t="s">
        <v>8145</v>
      </c>
      <c r="C269" s="238" t="s">
        <v>7707</v>
      </c>
      <c r="D269" s="239" t="s">
        <v>8064</v>
      </c>
      <c r="E269" s="240" t="s">
        <v>15</v>
      </c>
      <c r="F269" s="240"/>
      <c r="G269" s="241" t="s">
        <v>6394</v>
      </c>
      <c r="H269" s="238" t="s">
        <v>7772</v>
      </c>
      <c r="I269" s="242">
        <v>12000</v>
      </c>
      <c r="J269" s="243">
        <v>1</v>
      </c>
      <c r="K269" s="244" t="s">
        <v>2559</v>
      </c>
      <c r="L269" s="243">
        <v>168000</v>
      </c>
      <c r="M269" s="243">
        <v>11760</v>
      </c>
      <c r="N269" s="242">
        <v>179760</v>
      </c>
      <c r="O269" s="242">
        <v>0</v>
      </c>
      <c r="P269" s="238" t="s">
        <v>10001</v>
      </c>
      <c r="Q269" s="165">
        <v>44896</v>
      </c>
      <c r="R269" s="165">
        <v>44902</v>
      </c>
      <c r="S269" s="165" t="s">
        <v>7989</v>
      </c>
      <c r="T269" s="108" t="s">
        <v>7175</v>
      </c>
    </row>
    <row r="270" spans="1:20" s="166" customFormat="1" ht="16.5" customHeight="1">
      <c r="A270" s="238" t="str">
        <f t="shared" si="6"/>
        <v>O221021058438도서</v>
      </c>
      <c r="B270" s="238" t="s">
        <v>8164</v>
      </c>
      <c r="C270" s="238" t="s">
        <v>7707</v>
      </c>
      <c r="D270" s="239" t="s">
        <v>8064</v>
      </c>
      <c r="E270" s="240" t="s">
        <v>15</v>
      </c>
      <c r="F270" s="240"/>
      <c r="G270" s="241" t="s">
        <v>6394</v>
      </c>
      <c r="H270" s="238" t="s">
        <v>7769</v>
      </c>
      <c r="I270" s="242">
        <v>10000</v>
      </c>
      <c r="J270" s="243">
        <v>1</v>
      </c>
      <c r="K270" s="244" t="s">
        <v>2557</v>
      </c>
      <c r="L270" s="243">
        <v>140000</v>
      </c>
      <c r="M270" s="243">
        <v>9800</v>
      </c>
      <c r="N270" s="242">
        <v>149800</v>
      </c>
      <c r="O270" s="242">
        <v>0</v>
      </c>
      <c r="P270" s="238" t="s">
        <v>10002</v>
      </c>
      <c r="Q270" s="165">
        <v>44896</v>
      </c>
      <c r="R270" s="165">
        <v>44901</v>
      </c>
      <c r="S270" s="165" t="s">
        <v>7989</v>
      </c>
      <c r="T270" s="108" t="s">
        <v>7175</v>
      </c>
    </row>
    <row r="271" spans="1:20" s="166" customFormat="1" ht="16.5" customHeight="1">
      <c r="A271" s="238" t="str">
        <f t="shared" si="6"/>
        <v>O221018058385도서</v>
      </c>
      <c r="B271" s="238" t="s">
        <v>8213</v>
      </c>
      <c r="C271" s="238" t="s">
        <v>7707</v>
      </c>
      <c r="D271" s="239" t="s">
        <v>8064</v>
      </c>
      <c r="E271" s="240" t="s">
        <v>15</v>
      </c>
      <c r="F271" s="240"/>
      <c r="G271" s="241" t="s">
        <v>6394</v>
      </c>
      <c r="H271" s="238" t="s">
        <v>7821</v>
      </c>
      <c r="I271" s="242">
        <v>26000</v>
      </c>
      <c r="J271" s="243">
        <v>1</v>
      </c>
      <c r="K271" s="244" t="s">
        <v>2562</v>
      </c>
      <c r="L271" s="243">
        <v>364000</v>
      </c>
      <c r="M271" s="243">
        <v>25480</v>
      </c>
      <c r="N271" s="242">
        <v>389480</v>
      </c>
      <c r="O271" s="242">
        <v>0</v>
      </c>
      <c r="P271" s="238" t="s">
        <v>10003</v>
      </c>
      <c r="Q271" s="165">
        <v>44895</v>
      </c>
      <c r="R271" s="165">
        <v>44900</v>
      </c>
      <c r="S271" s="165" t="s">
        <v>7989</v>
      </c>
      <c r="T271" s="108" t="s">
        <v>7175</v>
      </c>
    </row>
    <row r="272" spans="1:20" s="166" customFormat="1" ht="16.5" customHeight="1">
      <c r="A272" s="238" t="str">
        <f t="shared" si="6"/>
        <v>O221017058356도서</v>
      </c>
      <c r="B272" s="238" t="s">
        <v>8241</v>
      </c>
      <c r="C272" s="238" t="s">
        <v>7707</v>
      </c>
      <c r="D272" s="239" t="s">
        <v>8064</v>
      </c>
      <c r="E272" s="240" t="s">
        <v>15</v>
      </c>
      <c r="F272" s="240"/>
      <c r="G272" s="241" t="s">
        <v>6394</v>
      </c>
      <c r="H272" s="238" t="s">
        <v>7826</v>
      </c>
      <c r="I272" s="242">
        <v>10000</v>
      </c>
      <c r="J272" s="243">
        <v>1</v>
      </c>
      <c r="K272" s="244" t="s">
        <v>2557</v>
      </c>
      <c r="L272" s="243">
        <v>140000</v>
      </c>
      <c r="M272" s="243">
        <v>9800</v>
      </c>
      <c r="N272" s="242">
        <v>149800</v>
      </c>
      <c r="O272" s="242">
        <v>0</v>
      </c>
      <c r="P272" s="238" t="s">
        <v>10004</v>
      </c>
      <c r="Q272" s="165">
        <v>44896</v>
      </c>
      <c r="R272" s="165">
        <v>44901</v>
      </c>
      <c r="S272" s="165" t="s">
        <v>7989</v>
      </c>
      <c r="T272" s="108" t="s">
        <v>7175</v>
      </c>
    </row>
    <row r="273" spans="1:20" s="166" customFormat="1" ht="16.5" customHeight="1">
      <c r="A273" s="238" t="str">
        <f t="shared" si="6"/>
        <v>O221021058458도서</v>
      </c>
      <c r="B273" s="238" t="s">
        <v>9056</v>
      </c>
      <c r="C273" s="238" t="s">
        <v>7708</v>
      </c>
      <c r="D273" s="239" t="s">
        <v>8064</v>
      </c>
      <c r="E273" s="240" t="s">
        <v>15</v>
      </c>
      <c r="F273" s="240"/>
      <c r="G273" s="241" t="s">
        <v>6394</v>
      </c>
      <c r="H273" s="238" t="s">
        <v>7939</v>
      </c>
      <c r="I273" s="242">
        <v>29000</v>
      </c>
      <c r="J273" s="243">
        <v>2</v>
      </c>
      <c r="K273" s="244" t="s">
        <v>2563</v>
      </c>
      <c r="L273" s="243">
        <v>406000</v>
      </c>
      <c r="M273" s="243">
        <v>28420</v>
      </c>
      <c r="N273" s="242">
        <v>434420</v>
      </c>
      <c r="O273" s="242">
        <v>0</v>
      </c>
      <c r="P273" s="238" t="s">
        <v>10005</v>
      </c>
      <c r="Q273" s="165">
        <v>44890</v>
      </c>
      <c r="R273" s="165">
        <v>44897</v>
      </c>
      <c r="S273" s="165" t="s">
        <v>7989</v>
      </c>
      <c r="T273" s="108" t="s">
        <v>7175</v>
      </c>
    </row>
    <row r="274" spans="1:20" s="166" customFormat="1" ht="16.5" customHeight="1">
      <c r="A274" s="238" t="str">
        <f t="shared" si="6"/>
        <v>O221015058309도서</v>
      </c>
      <c r="B274" s="238" t="s">
        <v>8283</v>
      </c>
      <c r="C274" s="238" t="s">
        <v>7707</v>
      </c>
      <c r="D274" s="239" t="s">
        <v>8064</v>
      </c>
      <c r="E274" s="240" t="s">
        <v>15</v>
      </c>
      <c r="F274" s="240"/>
      <c r="G274" s="241" t="s">
        <v>6394</v>
      </c>
      <c r="H274" s="238" t="s">
        <v>7755</v>
      </c>
      <c r="I274" s="242">
        <v>14000</v>
      </c>
      <c r="J274" s="243">
        <v>1</v>
      </c>
      <c r="K274" s="244" t="s">
        <v>91</v>
      </c>
      <c r="L274" s="243">
        <v>196000</v>
      </c>
      <c r="M274" s="243">
        <v>13720</v>
      </c>
      <c r="N274" s="242">
        <v>209720</v>
      </c>
      <c r="O274" s="242">
        <v>0</v>
      </c>
      <c r="P274" s="238" t="s">
        <v>10006</v>
      </c>
      <c r="Q274" s="165">
        <v>44894</v>
      </c>
      <c r="R274" s="165">
        <v>44897</v>
      </c>
      <c r="S274" s="165" t="s">
        <v>7989</v>
      </c>
      <c r="T274" s="108" t="s">
        <v>7175</v>
      </c>
    </row>
    <row r="275" spans="1:20" s="166" customFormat="1" ht="16.5" customHeight="1">
      <c r="A275" s="238" t="str">
        <f t="shared" si="6"/>
        <v>O221018058379도서</v>
      </c>
      <c r="B275" s="238" t="s">
        <v>8219</v>
      </c>
      <c r="C275" s="238" t="s">
        <v>7708</v>
      </c>
      <c r="D275" s="239" t="s">
        <v>8064</v>
      </c>
      <c r="E275" s="240" t="s">
        <v>15</v>
      </c>
      <c r="F275" s="240"/>
      <c r="G275" s="241" t="s">
        <v>6394</v>
      </c>
      <c r="H275" s="238" t="s">
        <v>7752</v>
      </c>
      <c r="I275" s="242">
        <v>12000</v>
      </c>
      <c r="J275" s="243">
        <v>1</v>
      </c>
      <c r="K275" s="244" t="s">
        <v>2559</v>
      </c>
      <c r="L275" s="243">
        <v>168000</v>
      </c>
      <c r="M275" s="243">
        <v>11760</v>
      </c>
      <c r="N275" s="242">
        <v>179760</v>
      </c>
      <c r="O275" s="242">
        <v>0</v>
      </c>
      <c r="P275" s="238" t="s">
        <v>10007</v>
      </c>
      <c r="Q275" s="165">
        <v>44896</v>
      </c>
      <c r="R275" s="165">
        <v>44901</v>
      </c>
      <c r="S275" s="165" t="s">
        <v>7989</v>
      </c>
      <c r="T275" s="108" t="s">
        <v>7175</v>
      </c>
    </row>
    <row r="276" spans="1:20" s="166" customFormat="1" ht="16.5" customHeight="1">
      <c r="A276" s="238" t="str">
        <f t="shared" si="6"/>
        <v>O221019058401도서</v>
      </c>
      <c r="B276" s="238" t="s">
        <v>8199</v>
      </c>
      <c r="C276" s="238" t="s">
        <v>7708</v>
      </c>
      <c r="D276" s="239" t="s">
        <v>8064</v>
      </c>
      <c r="E276" s="240" t="s">
        <v>15</v>
      </c>
      <c r="F276" s="240"/>
      <c r="G276" s="241" t="s">
        <v>6394</v>
      </c>
      <c r="H276" s="238" t="s">
        <v>7800</v>
      </c>
      <c r="I276" s="242">
        <v>12000</v>
      </c>
      <c r="J276" s="243">
        <v>1</v>
      </c>
      <c r="K276" s="244" t="s">
        <v>2559</v>
      </c>
      <c r="L276" s="243">
        <v>168000</v>
      </c>
      <c r="M276" s="243">
        <v>11760</v>
      </c>
      <c r="N276" s="242">
        <v>179760</v>
      </c>
      <c r="O276" s="242">
        <v>0</v>
      </c>
      <c r="P276" s="238" t="s">
        <v>10008</v>
      </c>
      <c r="Q276" s="165">
        <v>44897</v>
      </c>
      <c r="R276" s="165">
        <v>44902</v>
      </c>
      <c r="S276" s="165" t="s">
        <v>7989</v>
      </c>
      <c r="T276" s="108" t="s">
        <v>7175</v>
      </c>
    </row>
    <row r="277" spans="1:20" s="166" customFormat="1" ht="16.5" customHeight="1">
      <c r="A277" s="238" t="str">
        <f t="shared" si="6"/>
        <v>O221019058407도서</v>
      </c>
      <c r="B277" s="238" t="s">
        <v>8193</v>
      </c>
      <c r="C277" s="238" t="s">
        <v>7707</v>
      </c>
      <c r="D277" s="239" t="s">
        <v>8064</v>
      </c>
      <c r="E277" s="240" t="s">
        <v>15</v>
      </c>
      <c r="F277" s="240"/>
      <c r="G277" s="241" t="s">
        <v>6394</v>
      </c>
      <c r="H277" s="238" t="s">
        <v>7744</v>
      </c>
      <c r="I277" s="242">
        <v>14000</v>
      </c>
      <c r="J277" s="243">
        <v>1</v>
      </c>
      <c r="K277" s="244" t="s">
        <v>91</v>
      </c>
      <c r="L277" s="243">
        <v>196000</v>
      </c>
      <c r="M277" s="243">
        <v>13720</v>
      </c>
      <c r="N277" s="242">
        <v>209720</v>
      </c>
      <c r="O277" s="242">
        <v>0</v>
      </c>
      <c r="P277" s="238" t="s">
        <v>10009</v>
      </c>
      <c r="Q277" s="165">
        <v>44895</v>
      </c>
      <c r="R277" s="165">
        <v>44898</v>
      </c>
      <c r="S277" s="165" t="s">
        <v>7989</v>
      </c>
      <c r="T277" s="108" t="s">
        <v>7175</v>
      </c>
    </row>
    <row r="278" spans="1:20" s="166" customFormat="1" ht="16.5" customHeight="1">
      <c r="A278" s="238" t="str">
        <f t="shared" si="6"/>
        <v>O221021058441도서</v>
      </c>
      <c r="B278" s="238" t="s">
        <v>8161</v>
      </c>
      <c r="C278" s="238" t="s">
        <v>7707</v>
      </c>
      <c r="D278" s="239" t="s">
        <v>8064</v>
      </c>
      <c r="E278" s="240" t="s">
        <v>15</v>
      </c>
      <c r="F278" s="240"/>
      <c r="G278" s="241" t="s">
        <v>6394</v>
      </c>
      <c r="H278" s="238" t="s">
        <v>7746</v>
      </c>
      <c r="I278" s="242">
        <v>15000</v>
      </c>
      <c r="J278" s="243">
        <v>1</v>
      </c>
      <c r="K278" s="244" t="s">
        <v>82</v>
      </c>
      <c r="L278" s="243">
        <v>210000</v>
      </c>
      <c r="M278" s="243">
        <v>14700</v>
      </c>
      <c r="N278" s="242">
        <v>224700</v>
      </c>
      <c r="O278" s="242">
        <v>0</v>
      </c>
      <c r="P278" s="238" t="s">
        <v>10010</v>
      </c>
      <c r="Q278" s="165">
        <v>44895</v>
      </c>
      <c r="R278" s="165">
        <v>44898</v>
      </c>
      <c r="S278" s="165" t="s">
        <v>7989</v>
      </c>
      <c r="T278" s="108" t="s">
        <v>7175</v>
      </c>
    </row>
    <row r="279" spans="1:20" s="166" customFormat="1" ht="16.5" customHeight="1">
      <c r="A279" s="238" t="str">
        <f t="shared" si="6"/>
        <v>O221021058448도서</v>
      </c>
      <c r="B279" s="238" t="s">
        <v>8154</v>
      </c>
      <c r="C279" s="238" t="s">
        <v>7707</v>
      </c>
      <c r="D279" s="239" t="s">
        <v>8064</v>
      </c>
      <c r="E279" s="240" t="s">
        <v>15</v>
      </c>
      <c r="F279" s="240"/>
      <c r="G279" s="241" t="s">
        <v>6394</v>
      </c>
      <c r="H279" s="238" t="s">
        <v>7830</v>
      </c>
      <c r="I279" s="242">
        <v>10000</v>
      </c>
      <c r="J279" s="243">
        <v>1</v>
      </c>
      <c r="K279" s="244" t="s">
        <v>2557</v>
      </c>
      <c r="L279" s="243">
        <v>140000</v>
      </c>
      <c r="M279" s="243">
        <v>9800</v>
      </c>
      <c r="N279" s="242">
        <v>149800</v>
      </c>
      <c r="O279" s="242">
        <v>0</v>
      </c>
      <c r="P279" s="238" t="s">
        <v>10011</v>
      </c>
      <c r="Q279" s="165">
        <v>44897</v>
      </c>
      <c r="R279" s="165">
        <v>44901</v>
      </c>
      <c r="S279" s="165" t="s">
        <v>7989</v>
      </c>
      <c r="T279" s="108" t="s">
        <v>7175</v>
      </c>
    </row>
    <row r="280" spans="1:20" s="166" customFormat="1" ht="16.5" customHeight="1">
      <c r="A280" s="238" t="str">
        <f t="shared" si="6"/>
        <v>O221021058437도서</v>
      </c>
      <c r="B280" s="238" t="s">
        <v>8165</v>
      </c>
      <c r="C280" s="238" t="s">
        <v>7707</v>
      </c>
      <c r="D280" s="239" t="s">
        <v>8064</v>
      </c>
      <c r="E280" s="240" t="s">
        <v>15</v>
      </c>
      <c r="F280" s="240"/>
      <c r="G280" s="241" t="s">
        <v>6394</v>
      </c>
      <c r="H280" s="238" t="s">
        <v>7740</v>
      </c>
      <c r="I280" s="242">
        <v>14000</v>
      </c>
      <c r="J280" s="243">
        <v>1</v>
      </c>
      <c r="K280" s="244" t="s">
        <v>91</v>
      </c>
      <c r="L280" s="243">
        <v>196000</v>
      </c>
      <c r="M280" s="243">
        <v>13720</v>
      </c>
      <c r="N280" s="242">
        <v>209720</v>
      </c>
      <c r="O280" s="242">
        <v>0</v>
      </c>
      <c r="P280" s="238" t="s">
        <v>10012</v>
      </c>
      <c r="Q280" s="165">
        <v>44897</v>
      </c>
      <c r="R280" s="165">
        <v>44901</v>
      </c>
      <c r="S280" s="165" t="s">
        <v>7989</v>
      </c>
      <c r="T280" s="108" t="s">
        <v>7175</v>
      </c>
    </row>
    <row r="281" spans="1:20" s="166" customFormat="1" ht="16.5" customHeight="1">
      <c r="A281" s="238" t="str">
        <f t="shared" si="6"/>
        <v>O221027058473도서</v>
      </c>
      <c r="B281" s="238" t="s">
        <v>8306</v>
      </c>
      <c r="C281" s="238" t="s">
        <v>7708</v>
      </c>
      <c r="D281" s="239" t="s">
        <v>8064</v>
      </c>
      <c r="E281" s="240" t="s">
        <v>15</v>
      </c>
      <c r="F281" s="240"/>
      <c r="G281" s="241" t="s">
        <v>6394</v>
      </c>
      <c r="H281" s="238" t="s">
        <v>7954</v>
      </c>
      <c r="I281" s="242">
        <v>20000</v>
      </c>
      <c r="J281" s="243">
        <v>1</v>
      </c>
      <c r="K281" s="244" t="s">
        <v>74</v>
      </c>
      <c r="L281" s="243">
        <v>280000</v>
      </c>
      <c r="M281" s="243">
        <v>19600</v>
      </c>
      <c r="N281" s="242">
        <v>299600</v>
      </c>
      <c r="O281" s="242">
        <v>0</v>
      </c>
      <c r="P281" s="238" t="s">
        <v>10013</v>
      </c>
      <c r="Q281" s="165">
        <v>44889</v>
      </c>
      <c r="R281" s="165">
        <v>44897</v>
      </c>
      <c r="S281" s="165" t="s">
        <v>7989</v>
      </c>
      <c r="T281" s="108" t="s">
        <v>7175</v>
      </c>
    </row>
    <row r="282" spans="1:20" s="166" customFormat="1" ht="16.5" customHeight="1">
      <c r="A282" s="238" t="str">
        <f t="shared" si="6"/>
        <v>O221018058383도서</v>
      </c>
      <c r="B282" s="238" t="s">
        <v>8215</v>
      </c>
      <c r="C282" s="238" t="s">
        <v>7707</v>
      </c>
      <c r="D282" s="239" t="s">
        <v>8064</v>
      </c>
      <c r="E282" s="240" t="s">
        <v>15</v>
      </c>
      <c r="F282" s="240"/>
      <c r="G282" s="241" t="s">
        <v>6394</v>
      </c>
      <c r="H282" s="238" t="s">
        <v>8045</v>
      </c>
      <c r="I282" s="242">
        <v>10000</v>
      </c>
      <c r="J282" s="243">
        <v>1</v>
      </c>
      <c r="K282" s="244" t="s">
        <v>2557</v>
      </c>
      <c r="L282" s="243">
        <v>140000</v>
      </c>
      <c r="M282" s="243">
        <v>9800</v>
      </c>
      <c r="N282" s="242">
        <v>149800</v>
      </c>
      <c r="O282" s="242">
        <v>0</v>
      </c>
      <c r="P282" s="238" t="s">
        <v>10014</v>
      </c>
      <c r="Q282" s="165">
        <v>44897</v>
      </c>
      <c r="R282" s="165">
        <v>44902</v>
      </c>
      <c r="S282" s="165" t="s">
        <v>7989</v>
      </c>
      <c r="T282" s="108" t="s">
        <v>7175</v>
      </c>
    </row>
    <row r="283" spans="1:20" s="166" customFormat="1" ht="16.5" customHeight="1">
      <c r="A283" s="238" t="str">
        <f t="shared" si="6"/>
        <v>O221021058460도서</v>
      </c>
      <c r="B283" s="238" t="s">
        <v>8143</v>
      </c>
      <c r="C283" s="238" t="s">
        <v>7708</v>
      </c>
      <c r="D283" s="239" t="s">
        <v>8064</v>
      </c>
      <c r="E283" s="240" t="s">
        <v>15</v>
      </c>
      <c r="F283" s="240"/>
      <c r="G283" s="241" t="s">
        <v>6394</v>
      </c>
      <c r="H283" s="238" t="s">
        <v>7856</v>
      </c>
      <c r="I283" s="242">
        <v>10000</v>
      </c>
      <c r="J283" s="243">
        <v>1</v>
      </c>
      <c r="K283" s="244" t="s">
        <v>2557</v>
      </c>
      <c r="L283" s="243">
        <v>140000</v>
      </c>
      <c r="M283" s="243">
        <v>9800</v>
      </c>
      <c r="N283" s="242">
        <v>149800</v>
      </c>
      <c r="O283" s="242">
        <v>0</v>
      </c>
      <c r="P283" s="238" t="s">
        <v>10015</v>
      </c>
      <c r="Q283" s="165">
        <v>44897</v>
      </c>
      <c r="R283" s="165">
        <v>44901</v>
      </c>
      <c r="S283" s="165" t="s">
        <v>7989</v>
      </c>
      <c r="T283" s="108" t="s">
        <v>7175</v>
      </c>
    </row>
    <row r="284" spans="1:20" s="166" customFormat="1" ht="16.5" customHeight="1">
      <c r="A284" s="238" t="str">
        <f t="shared" si="6"/>
        <v>O221020058423도서</v>
      </c>
      <c r="B284" s="238" t="s">
        <v>8179</v>
      </c>
      <c r="C284" s="238" t="s">
        <v>7715</v>
      </c>
      <c r="D284" s="239" t="s">
        <v>8064</v>
      </c>
      <c r="E284" s="240" t="s">
        <v>15</v>
      </c>
      <c r="F284" s="240"/>
      <c r="G284" s="241" t="s">
        <v>6394</v>
      </c>
      <c r="H284" s="238" t="s">
        <v>7868</v>
      </c>
      <c r="I284" s="242">
        <v>10000</v>
      </c>
      <c r="J284" s="243">
        <v>1</v>
      </c>
      <c r="K284" s="244" t="s">
        <v>2557</v>
      </c>
      <c r="L284" s="243">
        <v>140000</v>
      </c>
      <c r="M284" s="243">
        <v>9800</v>
      </c>
      <c r="N284" s="242">
        <v>149800</v>
      </c>
      <c r="O284" s="242">
        <v>0</v>
      </c>
      <c r="P284" s="238" t="s">
        <v>10016</v>
      </c>
      <c r="Q284" s="165">
        <v>44897</v>
      </c>
      <c r="R284" s="165">
        <v>44901</v>
      </c>
      <c r="S284" s="165" t="s">
        <v>7989</v>
      </c>
      <c r="T284" s="108" t="s">
        <v>7175</v>
      </c>
    </row>
    <row r="285" spans="1:20" s="166" customFormat="1" ht="16.5" customHeight="1">
      <c r="A285" s="238" t="str">
        <f t="shared" si="6"/>
        <v>O221021058445도서</v>
      </c>
      <c r="B285" s="238" t="s">
        <v>8157</v>
      </c>
      <c r="C285" s="238" t="s">
        <v>7707</v>
      </c>
      <c r="D285" s="239" t="s">
        <v>8064</v>
      </c>
      <c r="E285" s="240" t="s">
        <v>15</v>
      </c>
      <c r="F285" s="240"/>
      <c r="G285" s="241" t="s">
        <v>6394</v>
      </c>
      <c r="H285" s="238" t="s">
        <v>7774</v>
      </c>
      <c r="I285" s="242">
        <v>10000</v>
      </c>
      <c r="J285" s="243">
        <v>1</v>
      </c>
      <c r="K285" s="244" t="s">
        <v>2557</v>
      </c>
      <c r="L285" s="243">
        <v>140000</v>
      </c>
      <c r="M285" s="243">
        <v>9800</v>
      </c>
      <c r="N285" s="242">
        <v>149800</v>
      </c>
      <c r="O285" s="242">
        <v>0</v>
      </c>
      <c r="P285" s="238" t="s">
        <v>10017</v>
      </c>
      <c r="Q285" s="165">
        <v>44897</v>
      </c>
      <c r="R285" s="165">
        <v>44902</v>
      </c>
      <c r="S285" s="165" t="s">
        <v>7989</v>
      </c>
      <c r="T285" s="108" t="s">
        <v>7175</v>
      </c>
    </row>
    <row r="286" spans="1:20" s="166" customFormat="1" ht="16.5" customHeight="1">
      <c r="A286" s="238" t="str">
        <f t="shared" si="6"/>
        <v>O221018058367도서</v>
      </c>
      <c r="B286" s="238" t="s">
        <v>8230</v>
      </c>
      <c r="C286" s="238" t="s">
        <v>7707</v>
      </c>
      <c r="D286" s="239" t="s">
        <v>8064</v>
      </c>
      <c r="E286" s="240" t="s">
        <v>15</v>
      </c>
      <c r="F286" s="240"/>
      <c r="G286" s="241" t="s">
        <v>6394</v>
      </c>
      <c r="H286" s="238" t="s">
        <v>7759</v>
      </c>
      <c r="I286" s="242">
        <v>10000</v>
      </c>
      <c r="J286" s="243">
        <v>1</v>
      </c>
      <c r="K286" s="244" t="s">
        <v>2557</v>
      </c>
      <c r="L286" s="243">
        <v>140000</v>
      </c>
      <c r="M286" s="243">
        <v>9800</v>
      </c>
      <c r="N286" s="242">
        <v>149800</v>
      </c>
      <c r="O286" s="242">
        <v>0</v>
      </c>
      <c r="P286" s="238" t="s">
        <v>10018</v>
      </c>
      <c r="Q286" s="165">
        <v>44897</v>
      </c>
      <c r="R286" s="165">
        <v>44901</v>
      </c>
      <c r="S286" s="165" t="s">
        <v>7989</v>
      </c>
      <c r="T286" s="108" t="s">
        <v>7175</v>
      </c>
    </row>
    <row r="287" spans="1:20" s="166" customFormat="1" ht="16.5" customHeight="1">
      <c r="A287" s="238" t="str">
        <f t="shared" si="6"/>
        <v>O221027058476도서</v>
      </c>
      <c r="B287" s="238" t="s">
        <v>8311</v>
      </c>
      <c r="C287" s="238" t="s">
        <v>7707</v>
      </c>
      <c r="D287" s="239" t="s">
        <v>8064</v>
      </c>
      <c r="E287" s="240" t="s">
        <v>15</v>
      </c>
      <c r="F287" s="240"/>
      <c r="G287" s="241" t="s">
        <v>6394</v>
      </c>
      <c r="H287" s="238" t="s">
        <v>7749</v>
      </c>
      <c r="I287" s="242">
        <v>17000</v>
      </c>
      <c r="J287" s="243">
        <v>1</v>
      </c>
      <c r="K287" s="244" t="s">
        <v>76</v>
      </c>
      <c r="L287" s="243">
        <v>238000</v>
      </c>
      <c r="M287" s="243">
        <v>16660</v>
      </c>
      <c r="N287" s="242">
        <v>254660</v>
      </c>
      <c r="O287" s="242">
        <v>0</v>
      </c>
      <c r="P287" s="238" t="s">
        <v>10019</v>
      </c>
      <c r="Q287" s="165">
        <v>44903</v>
      </c>
      <c r="R287" s="165">
        <v>44904</v>
      </c>
      <c r="S287" s="165" t="s">
        <v>7989</v>
      </c>
      <c r="T287" s="108" t="s">
        <v>7175</v>
      </c>
    </row>
    <row r="288" spans="1:20" s="166" customFormat="1" ht="16.5" customHeight="1">
      <c r="A288" s="238" t="str">
        <f t="shared" si="6"/>
        <v>O221021058440도서</v>
      </c>
      <c r="B288" s="238" t="s">
        <v>8162</v>
      </c>
      <c r="C288" s="238" t="s">
        <v>7707</v>
      </c>
      <c r="D288" s="239" t="s">
        <v>8064</v>
      </c>
      <c r="E288" s="240" t="s">
        <v>15</v>
      </c>
      <c r="F288" s="240"/>
      <c r="G288" s="241" t="s">
        <v>6394</v>
      </c>
      <c r="H288" s="238" t="s">
        <v>7778</v>
      </c>
      <c r="I288" s="242">
        <v>10000</v>
      </c>
      <c r="J288" s="243">
        <v>1</v>
      </c>
      <c r="K288" s="244" t="s">
        <v>2557</v>
      </c>
      <c r="L288" s="243">
        <v>140000</v>
      </c>
      <c r="M288" s="243">
        <v>9800</v>
      </c>
      <c r="N288" s="242">
        <v>149800</v>
      </c>
      <c r="O288" s="242">
        <v>0</v>
      </c>
      <c r="P288" s="238" t="s">
        <v>10020</v>
      </c>
      <c r="Q288" s="165">
        <v>44897</v>
      </c>
      <c r="R288" s="165">
        <v>44903</v>
      </c>
      <c r="S288" s="165" t="s">
        <v>7989</v>
      </c>
      <c r="T288" s="108" t="s">
        <v>7175</v>
      </c>
    </row>
    <row r="289" spans="1:20" s="166" customFormat="1" ht="16.5" customHeight="1">
      <c r="A289" s="238" t="str">
        <f t="shared" si="6"/>
        <v>O221019058390도서</v>
      </c>
      <c r="B289" s="238" t="s">
        <v>8208</v>
      </c>
      <c r="C289" s="238" t="s">
        <v>7707</v>
      </c>
      <c r="D289" s="239" t="s">
        <v>8064</v>
      </c>
      <c r="E289" s="240" t="s">
        <v>15</v>
      </c>
      <c r="F289" s="240"/>
      <c r="G289" s="241" t="s">
        <v>6394</v>
      </c>
      <c r="H289" s="238" t="s">
        <v>7748</v>
      </c>
      <c r="I289" s="242">
        <v>15000</v>
      </c>
      <c r="J289" s="243">
        <v>1</v>
      </c>
      <c r="K289" s="244" t="s">
        <v>82</v>
      </c>
      <c r="L289" s="243">
        <v>210000</v>
      </c>
      <c r="M289" s="243">
        <v>14700</v>
      </c>
      <c r="N289" s="242">
        <v>224700</v>
      </c>
      <c r="O289" s="242">
        <v>0</v>
      </c>
      <c r="P289" s="238" t="s">
        <v>10021</v>
      </c>
      <c r="Q289" s="165">
        <v>44903</v>
      </c>
      <c r="R289" s="165">
        <v>44904</v>
      </c>
      <c r="S289" s="165" t="s">
        <v>7989</v>
      </c>
      <c r="T289" s="108" t="s">
        <v>7175</v>
      </c>
    </row>
    <row r="290" spans="1:20" s="166" customFormat="1" ht="16.5" customHeight="1">
      <c r="A290" s="238" t="str">
        <f t="shared" si="6"/>
        <v>O221020058427도서</v>
      </c>
      <c r="B290" s="238" t="s">
        <v>8175</v>
      </c>
      <c r="C290" s="238" t="s">
        <v>7707</v>
      </c>
      <c r="D290" s="239" t="s">
        <v>8064</v>
      </c>
      <c r="E290" s="240" t="s">
        <v>15</v>
      </c>
      <c r="F290" s="240"/>
      <c r="G290" s="241" t="s">
        <v>6394</v>
      </c>
      <c r="H290" s="238" t="s">
        <v>7814</v>
      </c>
      <c r="I290" s="242">
        <v>25000</v>
      </c>
      <c r="J290" s="243">
        <v>1</v>
      </c>
      <c r="K290" s="244" t="s">
        <v>77</v>
      </c>
      <c r="L290" s="243">
        <v>350000</v>
      </c>
      <c r="M290" s="243">
        <v>24500</v>
      </c>
      <c r="N290" s="242">
        <v>374500</v>
      </c>
      <c r="O290" s="242">
        <v>0</v>
      </c>
      <c r="P290" s="238" t="s">
        <v>10022</v>
      </c>
      <c r="Q290" s="165">
        <v>44903</v>
      </c>
      <c r="R290" s="165">
        <v>44905</v>
      </c>
      <c r="S290" s="165" t="s">
        <v>7989</v>
      </c>
      <c r="T290" s="108" t="s">
        <v>7175</v>
      </c>
    </row>
    <row r="291" spans="1:20" s="166" customFormat="1" ht="16.5" customHeight="1">
      <c r="A291" s="238" t="str">
        <f t="shared" si="6"/>
        <v>O221015058305도서</v>
      </c>
      <c r="B291" s="238" t="s">
        <v>8287</v>
      </c>
      <c r="C291" s="238" t="s">
        <v>7707</v>
      </c>
      <c r="D291" s="239" t="s">
        <v>8064</v>
      </c>
      <c r="E291" s="240" t="s">
        <v>15</v>
      </c>
      <c r="F291" s="240"/>
      <c r="G291" s="241" t="s">
        <v>6394</v>
      </c>
      <c r="H291" s="238" t="s">
        <v>7833</v>
      </c>
      <c r="I291" s="242">
        <v>21000</v>
      </c>
      <c r="J291" s="243">
        <v>1</v>
      </c>
      <c r="K291" s="244" t="s">
        <v>2561</v>
      </c>
      <c r="L291" s="243">
        <v>294000</v>
      </c>
      <c r="M291" s="243">
        <v>20580</v>
      </c>
      <c r="N291" s="242">
        <v>314580</v>
      </c>
      <c r="O291" s="242">
        <v>0</v>
      </c>
      <c r="P291" s="238" t="s">
        <v>10023</v>
      </c>
      <c r="Q291" s="165">
        <v>44889</v>
      </c>
      <c r="R291" s="165">
        <v>44897</v>
      </c>
      <c r="S291" s="165" t="s">
        <v>7989</v>
      </c>
      <c r="T291" s="108" t="s">
        <v>7175</v>
      </c>
    </row>
    <row r="292" spans="1:20" s="166" customFormat="1" ht="16.5" customHeight="1">
      <c r="A292" s="238" t="str">
        <f t="shared" si="6"/>
        <v>O221015058310도서</v>
      </c>
      <c r="B292" s="238" t="s">
        <v>8282</v>
      </c>
      <c r="C292" s="238" t="s">
        <v>7708</v>
      </c>
      <c r="D292" s="239" t="s">
        <v>8064</v>
      </c>
      <c r="E292" s="240" t="s">
        <v>15</v>
      </c>
      <c r="F292" s="240"/>
      <c r="G292" s="241" t="s">
        <v>6394</v>
      </c>
      <c r="H292" s="238" t="s">
        <v>8043</v>
      </c>
      <c r="I292" s="242">
        <v>23000</v>
      </c>
      <c r="J292" s="243">
        <v>1</v>
      </c>
      <c r="K292" s="244" t="s">
        <v>87</v>
      </c>
      <c r="L292" s="243">
        <v>322000</v>
      </c>
      <c r="M292" s="243">
        <v>22540</v>
      </c>
      <c r="N292" s="242">
        <v>344540</v>
      </c>
      <c r="O292" s="242">
        <v>0</v>
      </c>
      <c r="P292" s="238" t="s">
        <v>10024</v>
      </c>
      <c r="Q292" s="165">
        <v>44890</v>
      </c>
      <c r="R292" s="165">
        <v>44896</v>
      </c>
      <c r="S292" s="165" t="s">
        <v>7989</v>
      </c>
      <c r="T292" s="108" t="s">
        <v>7175</v>
      </c>
    </row>
    <row r="293" spans="1:20" s="166" customFormat="1" ht="16.5" customHeight="1">
      <c r="A293" s="238" t="str">
        <f t="shared" si="6"/>
        <v>O221019058406도서</v>
      </c>
      <c r="B293" s="238" t="s">
        <v>8194</v>
      </c>
      <c r="C293" s="238" t="s">
        <v>7706</v>
      </c>
      <c r="D293" s="239" t="s">
        <v>8064</v>
      </c>
      <c r="E293" s="240" t="s">
        <v>15</v>
      </c>
      <c r="F293" s="240"/>
      <c r="G293" s="241" t="s">
        <v>7717</v>
      </c>
      <c r="H293" s="238" t="s">
        <v>7932</v>
      </c>
      <c r="I293" s="242">
        <v>15000</v>
      </c>
      <c r="J293" s="243">
        <v>1</v>
      </c>
      <c r="K293" s="244" t="s">
        <v>1033</v>
      </c>
      <c r="L293" s="243">
        <v>195000</v>
      </c>
      <c r="M293" s="243">
        <v>14700</v>
      </c>
      <c r="N293" s="242">
        <v>209700</v>
      </c>
      <c r="O293" s="242">
        <v>0</v>
      </c>
      <c r="P293" s="238" t="s">
        <v>10024</v>
      </c>
      <c r="Q293" s="165">
        <v>44884</v>
      </c>
      <c r="R293" s="165">
        <v>44884</v>
      </c>
      <c r="S293" s="165" t="s">
        <v>7989</v>
      </c>
      <c r="T293" s="108" t="s">
        <v>7175</v>
      </c>
    </row>
    <row r="294" spans="1:20" s="166" customFormat="1" ht="16.5" customHeight="1">
      <c r="A294" s="238" t="str">
        <f t="shared" si="6"/>
        <v>O221016058340도서</v>
      </c>
      <c r="B294" s="238" t="s">
        <v>8255</v>
      </c>
      <c r="C294" s="238" t="s">
        <v>7706</v>
      </c>
      <c r="D294" s="239" t="s">
        <v>8064</v>
      </c>
      <c r="E294" s="240" t="s">
        <v>15</v>
      </c>
      <c r="F294" s="240"/>
      <c r="G294" s="241" t="s">
        <v>7717</v>
      </c>
      <c r="H294" s="238" t="s">
        <v>7855</v>
      </c>
      <c r="I294" s="242">
        <v>13000</v>
      </c>
      <c r="J294" s="243">
        <v>1</v>
      </c>
      <c r="K294" s="244" t="s">
        <v>1031</v>
      </c>
      <c r="L294" s="243">
        <v>169000</v>
      </c>
      <c r="M294" s="243">
        <v>12740</v>
      </c>
      <c r="N294" s="242">
        <v>181740</v>
      </c>
      <c r="O294" s="242">
        <v>0</v>
      </c>
      <c r="P294" s="238" t="s">
        <v>10025</v>
      </c>
      <c r="Q294" s="165">
        <v>44884</v>
      </c>
      <c r="R294" s="165">
        <v>44884</v>
      </c>
      <c r="S294" s="165" t="s">
        <v>7989</v>
      </c>
      <c r="T294" s="108" t="s">
        <v>7175</v>
      </c>
    </row>
    <row r="295" spans="1:20" s="166" customFormat="1" ht="16.5" customHeight="1">
      <c r="A295" s="238" t="str">
        <f t="shared" si="6"/>
        <v>O221025058469도서</v>
      </c>
      <c r="B295" s="238" t="s">
        <v>8309</v>
      </c>
      <c r="C295" s="238" t="s">
        <v>7715</v>
      </c>
      <c r="D295" s="239" t="s">
        <v>8064</v>
      </c>
      <c r="E295" s="240" t="s">
        <v>15</v>
      </c>
      <c r="F295" s="240"/>
      <c r="G295" s="241" t="s">
        <v>7717</v>
      </c>
      <c r="H295" s="238" t="s">
        <v>6400</v>
      </c>
      <c r="I295" s="242">
        <v>12000</v>
      </c>
      <c r="J295" s="243">
        <v>1</v>
      </c>
      <c r="K295" s="244" t="s">
        <v>1030</v>
      </c>
      <c r="L295" s="243">
        <v>156000</v>
      </c>
      <c r="M295" s="243">
        <v>11760</v>
      </c>
      <c r="N295" s="242">
        <v>167760</v>
      </c>
      <c r="O295" s="242">
        <v>0</v>
      </c>
      <c r="P295" s="238" t="s">
        <v>10026</v>
      </c>
      <c r="Q295" s="165">
        <v>44884</v>
      </c>
      <c r="R295" s="165">
        <v>44884</v>
      </c>
      <c r="S295" s="165" t="s">
        <v>7989</v>
      </c>
      <c r="T295" s="108" t="s">
        <v>7175</v>
      </c>
    </row>
    <row r="296" spans="1:20" s="166" customFormat="1" ht="16.5" customHeight="1">
      <c r="A296" s="238" t="str">
        <f t="shared" si="6"/>
        <v>O221015058318도서</v>
      </c>
      <c r="B296" s="238" t="s">
        <v>8275</v>
      </c>
      <c r="C296" s="238" t="s">
        <v>7706</v>
      </c>
      <c r="D296" s="239" t="s">
        <v>8064</v>
      </c>
      <c r="E296" s="240" t="s">
        <v>15</v>
      </c>
      <c r="F296" s="240"/>
      <c r="G296" s="241" t="s">
        <v>7717</v>
      </c>
      <c r="H296" s="238" t="s">
        <v>7806</v>
      </c>
      <c r="I296" s="242">
        <v>15000</v>
      </c>
      <c r="J296" s="243">
        <v>1</v>
      </c>
      <c r="K296" s="244" t="s">
        <v>1033</v>
      </c>
      <c r="L296" s="243">
        <v>195000</v>
      </c>
      <c r="M296" s="243">
        <v>14700</v>
      </c>
      <c r="N296" s="242">
        <v>209700</v>
      </c>
      <c r="O296" s="242">
        <v>0</v>
      </c>
      <c r="P296" s="238" t="s">
        <v>10027</v>
      </c>
      <c r="Q296" s="165">
        <v>44884</v>
      </c>
      <c r="R296" s="165">
        <v>44884</v>
      </c>
      <c r="S296" s="165" t="s">
        <v>7989</v>
      </c>
      <c r="T296" s="108" t="s">
        <v>7175</v>
      </c>
    </row>
    <row r="297" spans="1:20" s="166" customFormat="1" ht="16.5" customHeight="1">
      <c r="A297" s="238" t="str">
        <f t="shared" si="6"/>
        <v>O221015058315도서</v>
      </c>
      <c r="B297" s="238" t="s">
        <v>8277</v>
      </c>
      <c r="C297" s="238" t="s">
        <v>7715</v>
      </c>
      <c r="D297" s="239" t="s">
        <v>8064</v>
      </c>
      <c r="E297" s="240" t="s">
        <v>15</v>
      </c>
      <c r="F297" s="240"/>
      <c r="G297" s="241" t="s">
        <v>7717</v>
      </c>
      <c r="H297" s="238" t="s">
        <v>7842</v>
      </c>
      <c r="I297" s="242">
        <v>12000</v>
      </c>
      <c r="J297" s="243">
        <v>1</v>
      </c>
      <c r="K297" s="244" t="s">
        <v>1030</v>
      </c>
      <c r="L297" s="243">
        <v>156000</v>
      </c>
      <c r="M297" s="243">
        <v>11760</v>
      </c>
      <c r="N297" s="242">
        <v>167760</v>
      </c>
      <c r="O297" s="242">
        <v>0</v>
      </c>
      <c r="P297" s="238" t="s">
        <v>10028</v>
      </c>
      <c r="Q297" s="165">
        <v>44884</v>
      </c>
      <c r="R297" s="165">
        <v>44884</v>
      </c>
      <c r="S297" s="165" t="s">
        <v>7989</v>
      </c>
      <c r="T297" s="108" t="s">
        <v>7175</v>
      </c>
    </row>
    <row r="298" spans="1:20" s="166" customFormat="1" ht="16.5" customHeight="1">
      <c r="A298" s="238" t="str">
        <f t="shared" si="6"/>
        <v>O221019058409도서</v>
      </c>
      <c r="B298" s="238" t="s">
        <v>8192</v>
      </c>
      <c r="C298" s="238" t="s">
        <v>7706</v>
      </c>
      <c r="D298" s="239" t="s">
        <v>8064</v>
      </c>
      <c r="E298" s="240" t="s">
        <v>15</v>
      </c>
      <c r="F298" s="240"/>
      <c r="G298" s="241" t="s">
        <v>7717</v>
      </c>
      <c r="H298" s="238" t="s">
        <v>7756</v>
      </c>
      <c r="I298" s="242">
        <v>10000</v>
      </c>
      <c r="J298" s="243">
        <v>1</v>
      </c>
      <c r="K298" s="244" t="s">
        <v>23</v>
      </c>
      <c r="L298" s="243">
        <v>130000</v>
      </c>
      <c r="M298" s="243">
        <v>9800</v>
      </c>
      <c r="N298" s="242">
        <v>139800</v>
      </c>
      <c r="O298" s="242">
        <v>0</v>
      </c>
      <c r="P298" s="238" t="s">
        <v>10029</v>
      </c>
      <c r="Q298" s="165">
        <v>44884</v>
      </c>
      <c r="R298" s="165">
        <v>44884</v>
      </c>
      <c r="S298" s="165" t="s">
        <v>7989</v>
      </c>
      <c r="T298" s="108" t="s">
        <v>7175</v>
      </c>
    </row>
    <row r="299" spans="1:20" s="166" customFormat="1" ht="16.5" customHeight="1">
      <c r="A299" s="238" t="str">
        <f t="shared" si="6"/>
        <v>O221019058387일반상품</v>
      </c>
      <c r="B299" s="238" t="s">
        <v>8211</v>
      </c>
      <c r="C299" s="238" t="s">
        <v>7711</v>
      </c>
      <c r="D299" s="239" t="s">
        <v>8064</v>
      </c>
      <c r="E299" s="240" t="s">
        <v>5990</v>
      </c>
      <c r="F299" s="240"/>
      <c r="G299" s="241" t="s">
        <v>8014</v>
      </c>
      <c r="H299" s="238" t="s">
        <v>8016</v>
      </c>
      <c r="I299" s="242">
        <v>6860</v>
      </c>
      <c r="J299" s="243">
        <v>1</v>
      </c>
      <c r="K299" s="244" t="s">
        <v>10030</v>
      </c>
      <c r="L299" s="243">
        <v>147600</v>
      </c>
      <c r="M299" s="243">
        <v>0</v>
      </c>
      <c r="N299" s="242">
        <v>147600</v>
      </c>
      <c r="O299" s="242">
        <v>10000</v>
      </c>
      <c r="P299" s="238" t="s">
        <v>10067</v>
      </c>
      <c r="Q299" s="165" t="s">
        <v>10068</v>
      </c>
      <c r="R299" s="165">
        <v>44881</v>
      </c>
      <c r="S299" s="165" t="s">
        <v>6395</v>
      </c>
      <c r="T299" s="108" t="s">
        <v>8138</v>
      </c>
    </row>
    <row r="300" spans="1:20" s="166" customFormat="1" ht="16.5" customHeight="1">
      <c r="A300" s="238" t="str">
        <f t="shared" si="6"/>
        <v>O221019058387일반상품</v>
      </c>
      <c r="B300" s="238" t="s">
        <v>8211</v>
      </c>
      <c r="C300" s="238" t="s">
        <v>7711</v>
      </c>
      <c r="D300" s="239" t="s">
        <v>8064</v>
      </c>
      <c r="E300" s="240" t="s">
        <v>5990</v>
      </c>
      <c r="F300" s="240"/>
      <c r="G300" s="241" t="s">
        <v>8014</v>
      </c>
      <c r="H300" s="238" t="s">
        <v>8016</v>
      </c>
      <c r="I300" s="242">
        <v>8010</v>
      </c>
      <c r="J300" s="243">
        <v>1</v>
      </c>
      <c r="K300" s="244" t="s">
        <v>10031</v>
      </c>
      <c r="L300" s="243">
        <v>172300</v>
      </c>
      <c r="M300" s="243">
        <v>0</v>
      </c>
      <c r="N300" s="242">
        <v>172300</v>
      </c>
      <c r="O300" s="242">
        <v>10000</v>
      </c>
      <c r="P300" s="238" t="s">
        <v>10069</v>
      </c>
      <c r="Q300" s="165" t="s">
        <v>10068</v>
      </c>
      <c r="R300" s="165">
        <v>44881</v>
      </c>
      <c r="S300" s="165" t="s">
        <v>6395</v>
      </c>
      <c r="T300" s="108" t="s">
        <v>8136</v>
      </c>
    </row>
    <row r="301" spans="1:20" s="166" customFormat="1" ht="16.5" customHeight="1">
      <c r="A301" s="238" t="str">
        <f t="shared" si="6"/>
        <v>O221018058366일반상품</v>
      </c>
      <c r="B301" s="238" t="s">
        <v>8231</v>
      </c>
      <c r="C301" s="238" t="s">
        <v>7711</v>
      </c>
      <c r="D301" s="239" t="s">
        <v>8064</v>
      </c>
      <c r="E301" s="240" t="s">
        <v>5990</v>
      </c>
      <c r="F301" s="240"/>
      <c r="G301" s="241" t="s">
        <v>8014</v>
      </c>
      <c r="H301" s="238" t="s">
        <v>8017</v>
      </c>
      <c r="I301" s="242">
        <v>8818</v>
      </c>
      <c r="J301" s="243">
        <v>1</v>
      </c>
      <c r="K301" s="244" t="s">
        <v>10032</v>
      </c>
      <c r="L301" s="243">
        <v>180700</v>
      </c>
      <c r="M301" s="243">
        <v>0</v>
      </c>
      <c r="N301" s="242">
        <v>180700</v>
      </c>
      <c r="O301" s="242">
        <v>10000</v>
      </c>
      <c r="P301" s="238" t="s">
        <v>10070</v>
      </c>
      <c r="Q301" s="165" t="s">
        <v>10068</v>
      </c>
      <c r="R301" s="165">
        <v>44881</v>
      </c>
      <c r="S301" s="165" t="s">
        <v>6395</v>
      </c>
      <c r="T301" s="108" t="s">
        <v>8136</v>
      </c>
    </row>
    <row r="302" spans="1:20" s="166" customFormat="1" ht="16.5" customHeight="1">
      <c r="A302" s="238" t="str">
        <f t="shared" si="6"/>
        <v>O221018058366일반상품</v>
      </c>
      <c r="B302" s="238" t="s">
        <v>8231</v>
      </c>
      <c r="C302" s="238" t="s">
        <v>7711</v>
      </c>
      <c r="D302" s="239" t="s">
        <v>8064</v>
      </c>
      <c r="E302" s="240" t="s">
        <v>5990</v>
      </c>
      <c r="F302" s="240"/>
      <c r="G302" s="241" t="s">
        <v>8014</v>
      </c>
      <c r="H302" s="238" t="s">
        <v>8017</v>
      </c>
      <c r="I302" s="242">
        <v>8790</v>
      </c>
      <c r="J302" s="243">
        <v>1</v>
      </c>
      <c r="K302" s="244" t="s">
        <v>10033</v>
      </c>
      <c r="L302" s="243">
        <v>180700</v>
      </c>
      <c r="M302" s="243">
        <v>0</v>
      </c>
      <c r="N302" s="242">
        <v>180700</v>
      </c>
      <c r="O302" s="242">
        <v>10000</v>
      </c>
      <c r="P302" s="238" t="s">
        <v>10071</v>
      </c>
      <c r="Q302" s="165" t="s">
        <v>10068</v>
      </c>
      <c r="R302" s="165">
        <v>44881</v>
      </c>
      <c r="S302" s="165" t="s">
        <v>6395</v>
      </c>
      <c r="T302" s="108" t="s">
        <v>8138</v>
      </c>
    </row>
    <row r="303" spans="1:20" s="166" customFormat="1" ht="16.5" customHeight="1">
      <c r="A303" s="238" t="str">
        <f t="shared" si="6"/>
        <v>O221018058366일반상품</v>
      </c>
      <c r="B303" s="238" t="s">
        <v>8231</v>
      </c>
      <c r="C303" s="238" t="s">
        <v>7711</v>
      </c>
      <c r="D303" s="239" t="s">
        <v>8064</v>
      </c>
      <c r="E303" s="240" t="s">
        <v>5990</v>
      </c>
      <c r="F303" s="240"/>
      <c r="G303" s="241" t="s">
        <v>8014</v>
      </c>
      <c r="H303" s="238" t="s">
        <v>8017</v>
      </c>
      <c r="I303" s="242">
        <v>8630</v>
      </c>
      <c r="J303" s="243">
        <v>1</v>
      </c>
      <c r="K303" s="244" t="s">
        <v>10034</v>
      </c>
      <c r="L303" s="243">
        <v>180700</v>
      </c>
      <c r="M303" s="243">
        <v>0</v>
      </c>
      <c r="N303" s="242">
        <v>180700</v>
      </c>
      <c r="O303" s="242">
        <v>10000</v>
      </c>
      <c r="P303" s="238" t="s">
        <v>10072</v>
      </c>
      <c r="Q303" s="165" t="s">
        <v>10068</v>
      </c>
      <c r="R303" s="165">
        <v>44881</v>
      </c>
      <c r="S303" s="165" t="s">
        <v>6395</v>
      </c>
      <c r="T303" s="108" t="s">
        <v>8138</v>
      </c>
    </row>
    <row r="304" spans="1:20" s="166" customFormat="1" ht="16.5" customHeight="1">
      <c r="A304" s="238" t="str">
        <f t="shared" si="6"/>
        <v>O221018058366일반상품</v>
      </c>
      <c r="B304" s="238" t="s">
        <v>8231</v>
      </c>
      <c r="C304" s="238" t="s">
        <v>7711</v>
      </c>
      <c r="D304" s="239" t="s">
        <v>8064</v>
      </c>
      <c r="E304" s="240" t="s">
        <v>5990</v>
      </c>
      <c r="F304" s="240"/>
      <c r="G304" s="241" t="s">
        <v>8014</v>
      </c>
      <c r="H304" s="238" t="s">
        <v>8017</v>
      </c>
      <c r="I304" s="242">
        <v>8690</v>
      </c>
      <c r="J304" s="243">
        <v>1</v>
      </c>
      <c r="K304" s="244" t="s">
        <v>10035</v>
      </c>
      <c r="L304" s="243">
        <v>180700</v>
      </c>
      <c r="M304" s="243">
        <v>0</v>
      </c>
      <c r="N304" s="242">
        <v>180700</v>
      </c>
      <c r="O304" s="242">
        <v>10000</v>
      </c>
      <c r="P304" s="238" t="s">
        <v>10073</v>
      </c>
      <c r="Q304" s="165" t="s">
        <v>10068</v>
      </c>
      <c r="R304" s="165">
        <v>44881</v>
      </c>
      <c r="S304" s="165" t="s">
        <v>6395</v>
      </c>
      <c r="T304" s="108" t="s">
        <v>8136</v>
      </c>
    </row>
    <row r="305" spans="1:20" s="166" customFormat="1" ht="16.5" customHeight="1">
      <c r="A305" s="238" t="str">
        <f t="shared" si="6"/>
        <v>O221018058366일반상품</v>
      </c>
      <c r="B305" s="238" t="s">
        <v>8231</v>
      </c>
      <c r="C305" s="238" t="s">
        <v>7711</v>
      </c>
      <c r="D305" s="239" t="s">
        <v>8064</v>
      </c>
      <c r="E305" s="240" t="s">
        <v>5990</v>
      </c>
      <c r="F305" s="240"/>
      <c r="G305" s="241" t="s">
        <v>8014</v>
      </c>
      <c r="H305" s="238" t="s">
        <v>8017</v>
      </c>
      <c r="I305" s="242">
        <v>7650</v>
      </c>
      <c r="J305" s="243">
        <v>1</v>
      </c>
      <c r="K305" s="244" t="s">
        <v>8015</v>
      </c>
      <c r="L305" s="243">
        <v>163900</v>
      </c>
      <c r="M305" s="243">
        <v>0</v>
      </c>
      <c r="N305" s="242">
        <v>163900</v>
      </c>
      <c r="O305" s="242">
        <v>10000</v>
      </c>
      <c r="P305" s="238" t="s">
        <v>10074</v>
      </c>
      <c r="Q305" s="165" t="s">
        <v>10068</v>
      </c>
      <c r="R305" s="165">
        <v>44881</v>
      </c>
      <c r="S305" s="165" t="s">
        <v>6395</v>
      </c>
      <c r="T305" s="108" t="s">
        <v>8136</v>
      </c>
    </row>
    <row r="306" spans="1:20" s="166" customFormat="1" ht="16.5" customHeight="1">
      <c r="A306" s="238" t="str">
        <f t="shared" si="6"/>
        <v>O221019058387일반상품</v>
      </c>
      <c r="B306" s="238" t="s">
        <v>8211</v>
      </c>
      <c r="C306" s="238" t="s">
        <v>7711</v>
      </c>
      <c r="D306" s="239" t="s">
        <v>8064</v>
      </c>
      <c r="E306" s="240" t="s">
        <v>5990</v>
      </c>
      <c r="F306" s="240"/>
      <c r="G306" s="241" t="s">
        <v>8014</v>
      </c>
      <c r="H306" s="238" t="s">
        <v>8016</v>
      </c>
      <c r="I306" s="242">
        <v>5830</v>
      </c>
      <c r="J306" s="243">
        <v>1</v>
      </c>
      <c r="K306" s="244" t="s">
        <v>10036</v>
      </c>
      <c r="L306" s="243">
        <v>130800</v>
      </c>
      <c r="M306" s="243">
        <v>0</v>
      </c>
      <c r="N306" s="242">
        <v>130800</v>
      </c>
      <c r="O306" s="242">
        <v>10000</v>
      </c>
      <c r="P306" s="238" t="s">
        <v>10075</v>
      </c>
      <c r="Q306" s="165" t="s">
        <v>10076</v>
      </c>
      <c r="R306" s="165">
        <v>44883</v>
      </c>
      <c r="S306" s="165" t="s">
        <v>6395</v>
      </c>
      <c r="T306" s="108" t="s">
        <v>8136</v>
      </c>
    </row>
    <row r="307" spans="1:20" s="166" customFormat="1" ht="16.5" customHeight="1">
      <c r="A307" s="238" t="str">
        <f t="shared" si="6"/>
        <v>O221018058366일반상품</v>
      </c>
      <c r="B307" s="238" t="s">
        <v>8231</v>
      </c>
      <c r="C307" s="238" t="s">
        <v>7711</v>
      </c>
      <c r="D307" s="239" t="s">
        <v>8064</v>
      </c>
      <c r="E307" s="240" t="s">
        <v>5990</v>
      </c>
      <c r="F307" s="240"/>
      <c r="G307" s="241" t="s">
        <v>8014</v>
      </c>
      <c r="H307" s="238" t="s">
        <v>8017</v>
      </c>
      <c r="I307" s="242">
        <v>7650</v>
      </c>
      <c r="J307" s="243">
        <v>1</v>
      </c>
      <c r="K307" s="244" t="s">
        <v>8015</v>
      </c>
      <c r="L307" s="243">
        <v>163900</v>
      </c>
      <c r="M307" s="243">
        <v>0</v>
      </c>
      <c r="N307" s="242">
        <v>163900</v>
      </c>
      <c r="O307" s="242">
        <v>10000</v>
      </c>
      <c r="P307" s="238" t="s">
        <v>10077</v>
      </c>
      <c r="Q307" s="165" t="s">
        <v>10076</v>
      </c>
      <c r="R307" s="165">
        <v>44883</v>
      </c>
      <c r="S307" s="165" t="s">
        <v>6395</v>
      </c>
      <c r="T307" s="108" t="s">
        <v>8138</v>
      </c>
    </row>
    <row r="308" spans="1:20" s="166" customFormat="1" ht="16.5" customHeight="1">
      <c r="A308" s="238" t="str">
        <f t="shared" si="6"/>
        <v>O221018058366일반상품</v>
      </c>
      <c r="B308" s="238" t="s">
        <v>8231</v>
      </c>
      <c r="C308" s="238" t="s">
        <v>7711</v>
      </c>
      <c r="D308" s="239" t="s">
        <v>8064</v>
      </c>
      <c r="E308" s="240" t="s">
        <v>5990</v>
      </c>
      <c r="F308" s="240"/>
      <c r="G308" s="241" t="s">
        <v>8014</v>
      </c>
      <c r="H308" s="238" t="s">
        <v>8017</v>
      </c>
      <c r="I308" s="242">
        <v>4845</v>
      </c>
      <c r="J308" s="243">
        <v>1</v>
      </c>
      <c r="K308" s="244" t="s">
        <v>8021</v>
      </c>
      <c r="L308" s="243">
        <v>114500</v>
      </c>
      <c r="M308" s="243">
        <v>0</v>
      </c>
      <c r="N308" s="242">
        <v>114500</v>
      </c>
      <c r="O308" s="242">
        <v>10000</v>
      </c>
      <c r="P308" s="238" t="s">
        <v>10078</v>
      </c>
      <c r="Q308" s="165" t="s">
        <v>10076</v>
      </c>
      <c r="R308" s="165">
        <v>44883</v>
      </c>
      <c r="S308" s="165" t="s">
        <v>6395</v>
      </c>
      <c r="T308" s="108" t="s">
        <v>8136</v>
      </c>
    </row>
    <row r="309" spans="1:20" s="166" customFormat="1" ht="16.5" customHeight="1">
      <c r="A309" s="238" t="str">
        <f t="shared" si="6"/>
        <v>O221018058366일반상품</v>
      </c>
      <c r="B309" s="238" t="s">
        <v>8231</v>
      </c>
      <c r="C309" s="238" t="s">
        <v>7711</v>
      </c>
      <c r="D309" s="239" t="s">
        <v>8064</v>
      </c>
      <c r="E309" s="240" t="s">
        <v>5990</v>
      </c>
      <c r="F309" s="240"/>
      <c r="G309" s="241" t="s">
        <v>8014</v>
      </c>
      <c r="H309" s="238" t="s">
        <v>8017</v>
      </c>
      <c r="I309" s="242">
        <v>4845</v>
      </c>
      <c r="J309" s="243">
        <v>1</v>
      </c>
      <c r="K309" s="244" t="s">
        <v>8021</v>
      </c>
      <c r="L309" s="243">
        <v>114500</v>
      </c>
      <c r="M309" s="243">
        <v>0</v>
      </c>
      <c r="N309" s="242">
        <v>114500</v>
      </c>
      <c r="O309" s="242">
        <v>10000</v>
      </c>
      <c r="P309" s="238" t="s">
        <v>10079</v>
      </c>
      <c r="Q309" s="165" t="s">
        <v>10076</v>
      </c>
      <c r="R309" s="165">
        <v>44883</v>
      </c>
      <c r="S309" s="165" t="s">
        <v>6395</v>
      </c>
      <c r="T309" s="108" t="s">
        <v>8138</v>
      </c>
    </row>
    <row r="310" spans="1:20" s="166" customFormat="1" ht="16.5" customHeight="1">
      <c r="A310" s="238" t="str">
        <f t="shared" si="6"/>
        <v>O221104058654일반상품</v>
      </c>
      <c r="B310" s="238" t="s">
        <v>9457</v>
      </c>
      <c r="C310" s="238" t="s">
        <v>7705</v>
      </c>
      <c r="D310" s="239" t="s">
        <v>8064</v>
      </c>
      <c r="E310" s="240" t="s">
        <v>5990</v>
      </c>
      <c r="F310" s="240"/>
      <c r="G310" s="241" t="s">
        <v>8014</v>
      </c>
      <c r="H310" s="238" t="s">
        <v>8022</v>
      </c>
      <c r="I310" s="242">
        <v>5940</v>
      </c>
      <c r="J310" s="243">
        <v>1</v>
      </c>
      <c r="K310" s="244" t="s">
        <v>10037</v>
      </c>
      <c r="L310" s="243">
        <v>130800</v>
      </c>
      <c r="M310" s="243">
        <v>0</v>
      </c>
      <c r="N310" s="242">
        <v>130800</v>
      </c>
      <c r="O310" s="242">
        <v>10000</v>
      </c>
      <c r="P310" s="238" t="s">
        <v>10080</v>
      </c>
      <c r="Q310" s="165" t="s">
        <v>10081</v>
      </c>
      <c r="R310" s="165">
        <v>44893</v>
      </c>
      <c r="S310" s="165" t="s">
        <v>6395</v>
      </c>
      <c r="T310" s="108" t="s">
        <v>8136</v>
      </c>
    </row>
    <row r="311" spans="1:20" s="166" customFormat="1" ht="16.5" customHeight="1">
      <c r="A311" s="238" t="str">
        <f t="shared" si="6"/>
        <v>O221104058654일반상품</v>
      </c>
      <c r="B311" s="238" t="s">
        <v>9457</v>
      </c>
      <c r="C311" s="238" t="s">
        <v>7705</v>
      </c>
      <c r="D311" s="239" t="s">
        <v>8064</v>
      </c>
      <c r="E311" s="240" t="s">
        <v>5990</v>
      </c>
      <c r="F311" s="240"/>
      <c r="G311" s="241" t="s">
        <v>8014</v>
      </c>
      <c r="H311" s="238" t="s">
        <v>8022</v>
      </c>
      <c r="I311" s="242">
        <v>7650</v>
      </c>
      <c r="J311" s="243">
        <v>1</v>
      </c>
      <c r="K311" s="244" t="s">
        <v>8015</v>
      </c>
      <c r="L311" s="243">
        <v>163900</v>
      </c>
      <c r="M311" s="243">
        <v>0</v>
      </c>
      <c r="N311" s="242">
        <v>163900</v>
      </c>
      <c r="O311" s="242">
        <v>10000</v>
      </c>
      <c r="P311" s="238" t="s">
        <v>10082</v>
      </c>
      <c r="Q311" s="165" t="s">
        <v>10081</v>
      </c>
      <c r="R311" s="165">
        <v>44893</v>
      </c>
      <c r="S311" s="165" t="s">
        <v>6395</v>
      </c>
      <c r="T311" s="108" t="s">
        <v>8136</v>
      </c>
    </row>
    <row r="312" spans="1:20" s="166" customFormat="1" ht="16.5" customHeight="1">
      <c r="A312" s="238" t="str">
        <f t="shared" si="6"/>
        <v>O221104058654일반상품</v>
      </c>
      <c r="B312" s="238" t="s">
        <v>9457</v>
      </c>
      <c r="C312" s="238" t="s">
        <v>7705</v>
      </c>
      <c r="D312" s="239" t="s">
        <v>8064</v>
      </c>
      <c r="E312" s="240" t="s">
        <v>5990</v>
      </c>
      <c r="F312" s="240"/>
      <c r="G312" s="241" t="s">
        <v>8014</v>
      </c>
      <c r="H312" s="238" t="s">
        <v>8022</v>
      </c>
      <c r="I312" s="242">
        <v>7650</v>
      </c>
      <c r="J312" s="243">
        <v>1</v>
      </c>
      <c r="K312" s="244" t="s">
        <v>8015</v>
      </c>
      <c r="L312" s="243">
        <v>163900</v>
      </c>
      <c r="M312" s="243">
        <v>0</v>
      </c>
      <c r="N312" s="242">
        <v>163900</v>
      </c>
      <c r="O312" s="242">
        <v>10000</v>
      </c>
      <c r="P312" s="238" t="s">
        <v>10083</v>
      </c>
      <c r="Q312" s="165" t="s">
        <v>10081</v>
      </c>
      <c r="R312" s="165">
        <v>44893</v>
      </c>
      <c r="S312" s="165" t="s">
        <v>6395</v>
      </c>
      <c r="T312" s="108" t="s">
        <v>8136</v>
      </c>
    </row>
    <row r="313" spans="1:20" s="166" customFormat="1" ht="16.5" customHeight="1">
      <c r="A313" s="238" t="str">
        <f t="shared" si="6"/>
        <v>O221107058755일반상품</v>
      </c>
      <c r="B313" s="238" t="s">
        <v>9414</v>
      </c>
      <c r="C313" s="238" t="s">
        <v>7996</v>
      </c>
      <c r="D313" s="239" t="s">
        <v>8064</v>
      </c>
      <c r="E313" s="240" t="s">
        <v>5990</v>
      </c>
      <c r="F313" s="240"/>
      <c r="G313" s="241" t="s">
        <v>6435</v>
      </c>
      <c r="H313" s="238" t="s">
        <v>7781</v>
      </c>
      <c r="I313" s="242">
        <v>13960</v>
      </c>
      <c r="J313" s="243">
        <v>1</v>
      </c>
      <c r="K313" s="244" t="s">
        <v>10038</v>
      </c>
      <c r="L313" s="243">
        <v>366200</v>
      </c>
      <c r="M313" s="243">
        <v>0</v>
      </c>
      <c r="N313" s="242">
        <v>366200</v>
      </c>
      <c r="O313" s="242">
        <v>10000</v>
      </c>
      <c r="P313" s="238" t="s">
        <v>10084</v>
      </c>
      <c r="Q313" s="165" t="s">
        <v>10081</v>
      </c>
      <c r="R313" s="165">
        <v>44893</v>
      </c>
      <c r="S313" s="165" t="s">
        <v>6395</v>
      </c>
      <c r="T313" s="108" t="s">
        <v>8136</v>
      </c>
    </row>
    <row r="314" spans="1:20" s="166" customFormat="1" ht="16.5" customHeight="1">
      <c r="A314" s="238" t="str">
        <f t="shared" si="6"/>
        <v>O221107058755일반상품</v>
      </c>
      <c r="B314" s="238" t="s">
        <v>9414</v>
      </c>
      <c r="C314" s="238" t="s">
        <v>7996</v>
      </c>
      <c r="D314" s="239" t="s">
        <v>8064</v>
      </c>
      <c r="E314" s="240" t="s">
        <v>5990</v>
      </c>
      <c r="F314" s="240"/>
      <c r="G314" s="241" t="s">
        <v>6435</v>
      </c>
      <c r="H314" s="238" t="s">
        <v>7781</v>
      </c>
      <c r="I314" s="242">
        <v>16720</v>
      </c>
      <c r="J314" s="243">
        <v>1</v>
      </c>
      <c r="K314" s="244" t="s">
        <v>10039</v>
      </c>
      <c r="L314" s="243">
        <v>441100</v>
      </c>
      <c r="M314" s="243">
        <v>0</v>
      </c>
      <c r="N314" s="242">
        <v>441100</v>
      </c>
      <c r="O314" s="242">
        <v>10000</v>
      </c>
      <c r="P314" s="238" t="s">
        <v>10085</v>
      </c>
      <c r="Q314" s="165" t="s">
        <v>10081</v>
      </c>
      <c r="R314" s="165">
        <v>44893</v>
      </c>
      <c r="S314" s="165" t="s">
        <v>6395</v>
      </c>
      <c r="T314" s="108" t="s">
        <v>8136</v>
      </c>
    </row>
    <row r="315" spans="1:20" s="166" customFormat="1" ht="16.5" customHeight="1">
      <c r="A315" s="238" t="str">
        <f t="shared" si="6"/>
        <v>O221104058649일반상품</v>
      </c>
      <c r="B315" s="238" t="s">
        <v>9459</v>
      </c>
      <c r="C315" s="238" t="s">
        <v>7996</v>
      </c>
      <c r="D315" s="239" t="s">
        <v>8064</v>
      </c>
      <c r="E315" s="240" t="s">
        <v>5990</v>
      </c>
      <c r="F315" s="240"/>
      <c r="G315" s="241" t="s">
        <v>6435</v>
      </c>
      <c r="H315" s="238" t="s">
        <v>9529</v>
      </c>
      <c r="I315" s="242">
        <v>10920</v>
      </c>
      <c r="J315" s="243">
        <v>1</v>
      </c>
      <c r="K315" s="244" t="s">
        <v>10040</v>
      </c>
      <c r="L315" s="243">
        <v>291300</v>
      </c>
      <c r="M315" s="243">
        <v>0</v>
      </c>
      <c r="N315" s="242">
        <v>291300</v>
      </c>
      <c r="O315" s="242">
        <v>10000</v>
      </c>
      <c r="P315" s="238" t="s">
        <v>10086</v>
      </c>
      <c r="Q315" s="165" t="s">
        <v>10081</v>
      </c>
      <c r="R315" s="165">
        <v>44893</v>
      </c>
      <c r="S315" s="165" t="s">
        <v>6395</v>
      </c>
      <c r="T315" s="108" t="s">
        <v>8136</v>
      </c>
    </row>
    <row r="316" spans="1:20" s="166" customFormat="1" ht="16.5" customHeight="1">
      <c r="A316" s="238" t="str">
        <f t="shared" si="6"/>
        <v>O221104058649일반상품</v>
      </c>
      <c r="B316" s="238" t="s">
        <v>9459</v>
      </c>
      <c r="C316" s="238" t="s">
        <v>7996</v>
      </c>
      <c r="D316" s="239" t="s">
        <v>8064</v>
      </c>
      <c r="E316" s="240" t="s">
        <v>5990</v>
      </c>
      <c r="F316" s="240"/>
      <c r="G316" s="241" t="s">
        <v>6435</v>
      </c>
      <c r="H316" s="238" t="s">
        <v>9529</v>
      </c>
      <c r="I316" s="242">
        <v>12010</v>
      </c>
      <c r="J316" s="243">
        <v>1</v>
      </c>
      <c r="K316" s="244" t="s">
        <v>10041</v>
      </c>
      <c r="L316" s="243">
        <v>328500</v>
      </c>
      <c r="M316" s="243">
        <v>0</v>
      </c>
      <c r="N316" s="242">
        <v>328500</v>
      </c>
      <c r="O316" s="242">
        <v>10000</v>
      </c>
      <c r="P316" s="238" t="s">
        <v>10087</v>
      </c>
      <c r="Q316" s="165" t="s">
        <v>10081</v>
      </c>
      <c r="R316" s="165">
        <v>44893</v>
      </c>
      <c r="S316" s="165" t="s">
        <v>6395</v>
      </c>
      <c r="T316" s="108" t="s">
        <v>8136</v>
      </c>
    </row>
    <row r="317" spans="1:20" s="166" customFormat="1" ht="16.5" customHeight="1">
      <c r="A317" s="238" t="str">
        <f t="shared" si="6"/>
        <v>O221104058649일반상품</v>
      </c>
      <c r="B317" s="238" t="s">
        <v>9459</v>
      </c>
      <c r="C317" s="238" t="s">
        <v>7996</v>
      </c>
      <c r="D317" s="239" t="s">
        <v>8064</v>
      </c>
      <c r="E317" s="240" t="s">
        <v>5990</v>
      </c>
      <c r="F317" s="240"/>
      <c r="G317" s="241" t="s">
        <v>6435</v>
      </c>
      <c r="H317" s="238" t="s">
        <v>9529</v>
      </c>
      <c r="I317" s="242">
        <v>7650</v>
      </c>
      <c r="J317" s="243">
        <v>1</v>
      </c>
      <c r="K317" s="244" t="s">
        <v>7934</v>
      </c>
      <c r="L317" s="243">
        <v>216400</v>
      </c>
      <c r="M317" s="243">
        <v>0</v>
      </c>
      <c r="N317" s="242">
        <v>216400</v>
      </c>
      <c r="O317" s="242">
        <v>10000</v>
      </c>
      <c r="P317" s="238" t="s">
        <v>10088</v>
      </c>
      <c r="Q317" s="165" t="s">
        <v>10081</v>
      </c>
      <c r="R317" s="165">
        <v>44893</v>
      </c>
      <c r="S317" s="165" t="s">
        <v>6395</v>
      </c>
      <c r="T317" s="108" t="s">
        <v>8136</v>
      </c>
    </row>
    <row r="318" spans="1:20" s="166" customFormat="1" ht="16.5" customHeight="1">
      <c r="A318" s="238" t="str">
        <f t="shared" si="6"/>
        <v>O221104058649일반상품</v>
      </c>
      <c r="B318" s="238" t="s">
        <v>9459</v>
      </c>
      <c r="C318" s="238" t="s">
        <v>7996</v>
      </c>
      <c r="D318" s="239" t="s">
        <v>8064</v>
      </c>
      <c r="E318" s="240" t="s">
        <v>5990</v>
      </c>
      <c r="F318" s="240"/>
      <c r="G318" s="241" t="s">
        <v>6435</v>
      </c>
      <c r="H318" s="238" t="s">
        <v>9529</v>
      </c>
      <c r="I318" s="242">
        <v>7650</v>
      </c>
      <c r="J318" s="243">
        <v>1</v>
      </c>
      <c r="K318" s="244" t="s">
        <v>7934</v>
      </c>
      <c r="L318" s="243">
        <v>216400</v>
      </c>
      <c r="M318" s="243">
        <v>0</v>
      </c>
      <c r="N318" s="242">
        <v>216400</v>
      </c>
      <c r="O318" s="242">
        <v>10000</v>
      </c>
      <c r="P318" s="238" t="s">
        <v>10089</v>
      </c>
      <c r="Q318" s="165" t="s">
        <v>10081</v>
      </c>
      <c r="R318" s="165">
        <v>44893</v>
      </c>
      <c r="S318" s="165" t="s">
        <v>6395</v>
      </c>
      <c r="T318" s="108" t="s">
        <v>8136</v>
      </c>
    </row>
    <row r="319" spans="1:20" s="166" customFormat="1" ht="16.5" customHeight="1">
      <c r="A319" s="238" t="str">
        <f t="shared" si="6"/>
        <v>O221106058716일반상품</v>
      </c>
      <c r="B319" s="238" t="s">
        <v>9435</v>
      </c>
      <c r="C319" s="238" t="s">
        <v>6389</v>
      </c>
      <c r="D319" s="239" t="s">
        <v>8064</v>
      </c>
      <c r="E319" s="240" t="s">
        <v>5990</v>
      </c>
      <c r="F319" s="240"/>
      <c r="G319" s="241" t="s">
        <v>7724</v>
      </c>
      <c r="H319" s="238" t="s">
        <v>7915</v>
      </c>
      <c r="I319" s="242">
        <v>11740</v>
      </c>
      <c r="J319" s="243">
        <v>1</v>
      </c>
      <c r="K319" s="244" t="s">
        <v>10042</v>
      </c>
      <c r="L319" s="243">
        <v>202100</v>
      </c>
      <c r="M319" s="243">
        <v>0</v>
      </c>
      <c r="N319" s="242">
        <v>202100</v>
      </c>
      <c r="O319" s="242">
        <v>10000</v>
      </c>
      <c r="P319" s="238" t="s">
        <v>10090</v>
      </c>
      <c r="Q319" s="165" t="s">
        <v>10081</v>
      </c>
      <c r="R319" s="165">
        <v>44893</v>
      </c>
      <c r="S319" s="165" t="s">
        <v>6395</v>
      </c>
      <c r="T319" s="108" t="s">
        <v>8138</v>
      </c>
    </row>
    <row r="320" spans="1:20" s="166" customFormat="1" ht="16.5" customHeight="1">
      <c r="A320" s="238" t="str">
        <f t="shared" si="6"/>
        <v>O221106058716일반상품</v>
      </c>
      <c r="B320" s="238" t="s">
        <v>9435</v>
      </c>
      <c r="C320" s="238" t="s">
        <v>6389</v>
      </c>
      <c r="D320" s="239" t="s">
        <v>8064</v>
      </c>
      <c r="E320" s="240" t="s">
        <v>5990</v>
      </c>
      <c r="F320" s="240"/>
      <c r="G320" s="241" t="s">
        <v>7724</v>
      </c>
      <c r="H320" s="238" t="s">
        <v>7915</v>
      </c>
      <c r="I320" s="242">
        <v>10650</v>
      </c>
      <c r="J320" s="243">
        <v>1</v>
      </c>
      <c r="K320" s="244" t="s">
        <v>10043</v>
      </c>
      <c r="L320" s="243">
        <v>186300</v>
      </c>
      <c r="M320" s="243">
        <v>0</v>
      </c>
      <c r="N320" s="242">
        <v>186300</v>
      </c>
      <c r="O320" s="242">
        <v>10000</v>
      </c>
      <c r="P320" s="238" t="s">
        <v>10091</v>
      </c>
      <c r="Q320" s="165" t="s">
        <v>10081</v>
      </c>
      <c r="R320" s="165">
        <v>44893</v>
      </c>
      <c r="S320" s="165" t="s">
        <v>6395</v>
      </c>
      <c r="T320" s="108" t="s">
        <v>8138</v>
      </c>
    </row>
    <row r="321" spans="1:20" s="166" customFormat="1" ht="16.5" customHeight="1">
      <c r="A321" s="238" t="str">
        <f t="shared" si="6"/>
        <v>O221106058716일반상품</v>
      </c>
      <c r="B321" s="238" t="s">
        <v>9435</v>
      </c>
      <c r="C321" s="238" t="s">
        <v>6389</v>
      </c>
      <c r="D321" s="239" t="s">
        <v>8064</v>
      </c>
      <c r="E321" s="240" t="s">
        <v>5990</v>
      </c>
      <c r="F321" s="240"/>
      <c r="G321" s="241" t="s">
        <v>7724</v>
      </c>
      <c r="H321" s="238" t="s">
        <v>7915</v>
      </c>
      <c r="I321" s="242">
        <v>8780</v>
      </c>
      <c r="J321" s="243">
        <v>1</v>
      </c>
      <c r="K321" s="244" t="s">
        <v>10044</v>
      </c>
      <c r="L321" s="243">
        <v>154700</v>
      </c>
      <c r="M321" s="243">
        <v>0</v>
      </c>
      <c r="N321" s="242">
        <v>154700</v>
      </c>
      <c r="O321" s="242">
        <v>10000</v>
      </c>
      <c r="P321" s="238" t="s">
        <v>10092</v>
      </c>
      <c r="Q321" s="165" t="s">
        <v>10081</v>
      </c>
      <c r="R321" s="165">
        <v>44893</v>
      </c>
      <c r="S321" s="165" t="s">
        <v>6395</v>
      </c>
      <c r="T321" s="108" t="s">
        <v>8136</v>
      </c>
    </row>
    <row r="322" spans="1:20" s="166" customFormat="1" ht="16.5" customHeight="1">
      <c r="A322" s="238" t="str">
        <f t="shared" si="6"/>
        <v>O221106058716일반상품</v>
      </c>
      <c r="B322" s="238" t="s">
        <v>9435</v>
      </c>
      <c r="C322" s="238" t="s">
        <v>6389</v>
      </c>
      <c r="D322" s="239" t="s">
        <v>8064</v>
      </c>
      <c r="E322" s="240" t="s">
        <v>5990</v>
      </c>
      <c r="F322" s="240"/>
      <c r="G322" s="241" t="s">
        <v>7724</v>
      </c>
      <c r="H322" s="238" t="s">
        <v>7915</v>
      </c>
      <c r="I322" s="242">
        <v>7650</v>
      </c>
      <c r="J322" s="243">
        <v>1</v>
      </c>
      <c r="K322" s="244" t="s">
        <v>7938</v>
      </c>
      <c r="L322" s="243">
        <v>139400</v>
      </c>
      <c r="M322" s="243">
        <v>0</v>
      </c>
      <c r="N322" s="242">
        <v>139400</v>
      </c>
      <c r="O322" s="242">
        <v>10000</v>
      </c>
      <c r="P322" s="238" t="s">
        <v>10093</v>
      </c>
      <c r="Q322" s="165" t="s">
        <v>10081</v>
      </c>
      <c r="R322" s="165">
        <v>44893</v>
      </c>
      <c r="S322" s="165" t="s">
        <v>6395</v>
      </c>
      <c r="T322" s="108" t="s">
        <v>8136</v>
      </c>
    </row>
    <row r="323" spans="1:20" s="166" customFormat="1" ht="16.5" customHeight="1">
      <c r="A323" s="238" t="str">
        <f t="shared" ref="A323:A474" si="7">B323&amp;E323</f>
        <v>O221102058586일반상품</v>
      </c>
      <c r="B323" s="238" t="s">
        <v>9472</v>
      </c>
      <c r="C323" s="238" t="s">
        <v>6390</v>
      </c>
      <c r="D323" s="239" t="s">
        <v>8064</v>
      </c>
      <c r="E323" s="240" t="s">
        <v>5990</v>
      </c>
      <c r="F323" s="240"/>
      <c r="G323" s="241" t="s">
        <v>7722</v>
      </c>
      <c r="H323" s="238" t="s">
        <v>7779</v>
      </c>
      <c r="I323" s="242">
        <v>4845</v>
      </c>
      <c r="J323" s="243">
        <v>1</v>
      </c>
      <c r="K323" s="244" t="s">
        <v>7935</v>
      </c>
      <c r="L323" s="243">
        <v>48000</v>
      </c>
      <c r="M323" s="243">
        <v>0</v>
      </c>
      <c r="N323" s="242">
        <v>48000</v>
      </c>
      <c r="O323" s="242">
        <v>10000</v>
      </c>
      <c r="P323" s="238" t="s">
        <v>10094</v>
      </c>
      <c r="Q323" s="165" t="s">
        <v>10081</v>
      </c>
      <c r="R323" s="165">
        <v>44893</v>
      </c>
      <c r="S323" s="165" t="s">
        <v>6395</v>
      </c>
      <c r="T323" s="108" t="s">
        <v>8138</v>
      </c>
    </row>
    <row r="324" spans="1:20" s="166" customFormat="1" ht="16.5" customHeight="1">
      <c r="A324" s="238" t="str">
        <f t="shared" si="7"/>
        <v>O221102058586일반상품</v>
      </c>
      <c r="B324" s="238" t="s">
        <v>9472</v>
      </c>
      <c r="C324" s="238" t="s">
        <v>6390</v>
      </c>
      <c r="D324" s="239" t="s">
        <v>8064</v>
      </c>
      <c r="E324" s="240" t="s">
        <v>5990</v>
      </c>
      <c r="F324" s="240"/>
      <c r="G324" s="241" t="s">
        <v>7722</v>
      </c>
      <c r="H324" s="238" t="s">
        <v>7779</v>
      </c>
      <c r="I324" s="242">
        <v>11000</v>
      </c>
      <c r="J324" s="243">
        <v>1</v>
      </c>
      <c r="K324" s="244" t="s">
        <v>10045</v>
      </c>
      <c r="L324" s="243">
        <v>74500</v>
      </c>
      <c r="M324" s="243">
        <v>0</v>
      </c>
      <c r="N324" s="242">
        <v>74500</v>
      </c>
      <c r="O324" s="242">
        <v>10000</v>
      </c>
      <c r="P324" s="238" t="s">
        <v>10095</v>
      </c>
      <c r="Q324" s="165" t="s">
        <v>10081</v>
      </c>
      <c r="R324" s="165">
        <v>44893</v>
      </c>
      <c r="S324" s="165" t="s">
        <v>6395</v>
      </c>
      <c r="T324" s="108" t="s">
        <v>8136</v>
      </c>
    </row>
    <row r="325" spans="1:20" s="166" customFormat="1" ht="16.5" customHeight="1">
      <c r="A325" s="238" t="str">
        <f t="shared" si="7"/>
        <v>O221103058625일반상품</v>
      </c>
      <c r="B325" s="238" t="s">
        <v>9465</v>
      </c>
      <c r="C325" s="238" t="s">
        <v>6390</v>
      </c>
      <c r="D325" s="239" t="s">
        <v>8064</v>
      </c>
      <c r="E325" s="240" t="s">
        <v>5990</v>
      </c>
      <c r="F325" s="240"/>
      <c r="G325" s="241" t="s">
        <v>7722</v>
      </c>
      <c r="H325" s="238" t="s">
        <v>7844</v>
      </c>
      <c r="I325" s="242">
        <v>13020</v>
      </c>
      <c r="J325" s="243">
        <v>1</v>
      </c>
      <c r="K325" s="244" t="s">
        <v>10046</v>
      </c>
      <c r="L325" s="243">
        <v>85000</v>
      </c>
      <c r="M325" s="243">
        <v>0</v>
      </c>
      <c r="N325" s="242">
        <v>85000</v>
      </c>
      <c r="O325" s="242">
        <v>10000</v>
      </c>
      <c r="P325" s="238" t="s">
        <v>10096</v>
      </c>
      <c r="Q325" s="165" t="s">
        <v>10081</v>
      </c>
      <c r="R325" s="165">
        <v>44893</v>
      </c>
      <c r="S325" s="165" t="s">
        <v>6395</v>
      </c>
      <c r="T325" s="108" t="s">
        <v>8138</v>
      </c>
    </row>
    <row r="326" spans="1:20" s="166" customFormat="1" ht="16.5" customHeight="1">
      <c r="A326" s="238" t="str">
        <f t="shared" si="7"/>
        <v>O221103058625일반상품</v>
      </c>
      <c r="B326" s="238" t="s">
        <v>9465</v>
      </c>
      <c r="C326" s="238" t="s">
        <v>6390</v>
      </c>
      <c r="D326" s="239" t="s">
        <v>8064</v>
      </c>
      <c r="E326" s="240" t="s">
        <v>5990</v>
      </c>
      <c r="F326" s="240"/>
      <c r="G326" s="241" t="s">
        <v>7722</v>
      </c>
      <c r="H326" s="238" t="s">
        <v>7844</v>
      </c>
      <c r="I326" s="242">
        <v>15970</v>
      </c>
      <c r="J326" s="243">
        <v>1</v>
      </c>
      <c r="K326" s="244" t="s">
        <v>10047</v>
      </c>
      <c r="L326" s="243">
        <v>95500</v>
      </c>
      <c r="M326" s="243">
        <v>0</v>
      </c>
      <c r="N326" s="242">
        <v>95500</v>
      </c>
      <c r="O326" s="242">
        <v>10000</v>
      </c>
      <c r="P326" s="238" t="s">
        <v>10097</v>
      </c>
      <c r="Q326" s="165" t="s">
        <v>10081</v>
      </c>
      <c r="R326" s="165">
        <v>44893</v>
      </c>
      <c r="S326" s="165" t="s">
        <v>6395</v>
      </c>
      <c r="T326" s="108" t="s">
        <v>8136</v>
      </c>
    </row>
    <row r="327" spans="1:20" s="166" customFormat="1" ht="16.5" customHeight="1">
      <c r="A327" s="238" t="str">
        <f t="shared" si="7"/>
        <v>O221103058625일반상품</v>
      </c>
      <c r="B327" s="238" t="s">
        <v>9465</v>
      </c>
      <c r="C327" s="238" t="s">
        <v>6390</v>
      </c>
      <c r="D327" s="239" t="s">
        <v>8064</v>
      </c>
      <c r="E327" s="240" t="s">
        <v>5990</v>
      </c>
      <c r="F327" s="240"/>
      <c r="G327" s="241" t="s">
        <v>7722</v>
      </c>
      <c r="H327" s="238" t="s">
        <v>7844</v>
      </c>
      <c r="I327" s="242">
        <v>14260</v>
      </c>
      <c r="J327" s="243">
        <v>1</v>
      </c>
      <c r="K327" s="244" t="s">
        <v>10048</v>
      </c>
      <c r="L327" s="243">
        <v>89500</v>
      </c>
      <c r="M327" s="243">
        <v>0</v>
      </c>
      <c r="N327" s="242">
        <v>89500</v>
      </c>
      <c r="O327" s="242">
        <v>10000</v>
      </c>
      <c r="P327" s="238" t="s">
        <v>10098</v>
      </c>
      <c r="Q327" s="165" t="s">
        <v>10081</v>
      </c>
      <c r="R327" s="165">
        <v>44893</v>
      </c>
      <c r="S327" s="165" t="s">
        <v>6395</v>
      </c>
      <c r="T327" s="108" t="s">
        <v>8138</v>
      </c>
    </row>
    <row r="328" spans="1:20" s="166" customFormat="1" ht="16.5" customHeight="1">
      <c r="A328" s="238" t="str">
        <f t="shared" si="7"/>
        <v>O221103058625일반상품</v>
      </c>
      <c r="B328" s="238" t="s">
        <v>9465</v>
      </c>
      <c r="C328" s="238" t="s">
        <v>6390</v>
      </c>
      <c r="D328" s="239" t="s">
        <v>8064</v>
      </c>
      <c r="E328" s="240" t="s">
        <v>5990</v>
      </c>
      <c r="F328" s="240"/>
      <c r="G328" s="241" t="s">
        <v>7722</v>
      </c>
      <c r="H328" s="238" t="s">
        <v>7844</v>
      </c>
      <c r="I328" s="242">
        <v>10060</v>
      </c>
      <c r="J328" s="243">
        <v>1</v>
      </c>
      <c r="K328" s="244" t="s">
        <v>10049</v>
      </c>
      <c r="L328" s="243">
        <v>72500</v>
      </c>
      <c r="M328" s="243">
        <v>0</v>
      </c>
      <c r="N328" s="242">
        <v>72500</v>
      </c>
      <c r="O328" s="242">
        <v>10000</v>
      </c>
      <c r="P328" s="238" t="s">
        <v>10099</v>
      </c>
      <c r="Q328" s="165" t="s">
        <v>10081</v>
      </c>
      <c r="R328" s="165">
        <v>44893</v>
      </c>
      <c r="S328" s="165" t="s">
        <v>6395</v>
      </c>
      <c r="T328" s="108" t="s">
        <v>8136</v>
      </c>
    </row>
    <row r="329" spans="1:20" s="166" customFormat="1" ht="16.5" customHeight="1">
      <c r="A329" s="238" t="str">
        <f t="shared" si="7"/>
        <v>O221108058772일반상품</v>
      </c>
      <c r="B329" s="238" t="s">
        <v>9403</v>
      </c>
      <c r="C329" s="238" t="s">
        <v>6390</v>
      </c>
      <c r="D329" s="239" t="s">
        <v>8064</v>
      </c>
      <c r="E329" s="240" t="s">
        <v>5990</v>
      </c>
      <c r="F329" s="240"/>
      <c r="G329" s="241" t="s">
        <v>7720</v>
      </c>
      <c r="H329" s="238" t="s">
        <v>9522</v>
      </c>
      <c r="I329" s="242">
        <v>12480</v>
      </c>
      <c r="J329" s="243">
        <v>1</v>
      </c>
      <c r="K329" s="244" t="s">
        <v>10050</v>
      </c>
      <c r="L329" s="243">
        <v>212500</v>
      </c>
      <c r="M329" s="243">
        <v>0</v>
      </c>
      <c r="N329" s="242">
        <v>212500</v>
      </c>
      <c r="O329" s="242">
        <v>10000</v>
      </c>
      <c r="P329" s="238" t="s">
        <v>10100</v>
      </c>
      <c r="Q329" s="165" t="s">
        <v>10081</v>
      </c>
      <c r="R329" s="165">
        <v>44893</v>
      </c>
      <c r="S329" s="165" t="s">
        <v>6395</v>
      </c>
      <c r="T329" s="108" t="s">
        <v>8136</v>
      </c>
    </row>
    <row r="330" spans="1:20" s="166" customFormat="1" ht="16.5" customHeight="1">
      <c r="A330" s="238" t="str">
        <f t="shared" si="7"/>
        <v>O221108058772일반상품</v>
      </c>
      <c r="B330" s="238" t="s">
        <v>9403</v>
      </c>
      <c r="C330" s="238" t="s">
        <v>6390</v>
      </c>
      <c r="D330" s="239" t="s">
        <v>8064</v>
      </c>
      <c r="E330" s="240" t="s">
        <v>5990</v>
      </c>
      <c r="F330" s="240"/>
      <c r="G330" s="241" t="s">
        <v>7720</v>
      </c>
      <c r="H330" s="238" t="s">
        <v>9522</v>
      </c>
      <c r="I330" s="242">
        <v>4845</v>
      </c>
      <c r="J330" s="243">
        <v>1</v>
      </c>
      <c r="K330" s="244" t="s">
        <v>7937</v>
      </c>
      <c r="L330" s="243">
        <v>95500</v>
      </c>
      <c r="M330" s="243">
        <v>0</v>
      </c>
      <c r="N330" s="242">
        <v>95500</v>
      </c>
      <c r="O330" s="242">
        <v>10000</v>
      </c>
      <c r="P330" s="238" t="s">
        <v>10101</v>
      </c>
      <c r="Q330" s="165" t="s">
        <v>10081</v>
      </c>
      <c r="R330" s="165">
        <v>44893</v>
      </c>
      <c r="S330" s="165" t="s">
        <v>6395</v>
      </c>
      <c r="T330" s="108" t="s">
        <v>8136</v>
      </c>
    </row>
    <row r="331" spans="1:20" s="166" customFormat="1" ht="16.5" customHeight="1">
      <c r="A331" s="238" t="str">
        <f t="shared" si="7"/>
        <v>O221104058665일반상품</v>
      </c>
      <c r="B331" s="238" t="s">
        <v>9452</v>
      </c>
      <c r="C331" s="238" t="s">
        <v>6390</v>
      </c>
      <c r="D331" s="239" t="s">
        <v>8064</v>
      </c>
      <c r="E331" s="240" t="s">
        <v>5990</v>
      </c>
      <c r="F331" s="240"/>
      <c r="G331" s="241" t="s">
        <v>7720</v>
      </c>
      <c r="H331" s="238" t="s">
        <v>7949</v>
      </c>
      <c r="I331" s="242">
        <v>9576</v>
      </c>
      <c r="J331" s="243">
        <v>1</v>
      </c>
      <c r="K331" s="244" t="s">
        <v>10051</v>
      </c>
      <c r="L331" s="243">
        <v>172500</v>
      </c>
      <c r="M331" s="243">
        <v>0</v>
      </c>
      <c r="N331" s="242">
        <v>172500</v>
      </c>
      <c r="O331" s="242">
        <v>10000</v>
      </c>
      <c r="P331" s="238" t="s">
        <v>10102</v>
      </c>
      <c r="Q331" s="165" t="s">
        <v>10081</v>
      </c>
      <c r="R331" s="165">
        <v>44893</v>
      </c>
      <c r="S331" s="165" t="s">
        <v>6395</v>
      </c>
      <c r="T331" s="108" t="s">
        <v>8138</v>
      </c>
    </row>
    <row r="332" spans="1:20" s="166" customFormat="1" ht="16.5" customHeight="1">
      <c r="A332" s="238" t="str">
        <f t="shared" si="7"/>
        <v>O221104058665일반상품</v>
      </c>
      <c r="B332" s="238" t="s">
        <v>9452</v>
      </c>
      <c r="C332" s="238" t="s">
        <v>6390</v>
      </c>
      <c r="D332" s="239" t="s">
        <v>8064</v>
      </c>
      <c r="E332" s="240" t="s">
        <v>5990</v>
      </c>
      <c r="F332" s="240"/>
      <c r="G332" s="241" t="s">
        <v>7720</v>
      </c>
      <c r="H332" s="238" t="s">
        <v>7949</v>
      </c>
      <c r="I332" s="242">
        <v>13370</v>
      </c>
      <c r="J332" s="243">
        <v>1</v>
      </c>
      <c r="K332" s="244" t="s">
        <v>10052</v>
      </c>
      <c r="L332" s="243">
        <v>228500</v>
      </c>
      <c r="M332" s="243">
        <v>0</v>
      </c>
      <c r="N332" s="242">
        <v>228500</v>
      </c>
      <c r="O332" s="242">
        <v>10000</v>
      </c>
      <c r="P332" s="238" t="s">
        <v>10103</v>
      </c>
      <c r="Q332" s="165" t="s">
        <v>10081</v>
      </c>
      <c r="R332" s="165">
        <v>44893</v>
      </c>
      <c r="S332" s="165" t="s">
        <v>6395</v>
      </c>
      <c r="T332" s="108" t="s">
        <v>8136</v>
      </c>
    </row>
    <row r="333" spans="1:20" s="166" customFormat="1" ht="16.5" customHeight="1">
      <c r="A333" s="238" t="str">
        <f t="shared" si="7"/>
        <v>O221104058665일반상품</v>
      </c>
      <c r="B333" s="238" t="s">
        <v>9452</v>
      </c>
      <c r="C333" s="238" t="s">
        <v>6390</v>
      </c>
      <c r="D333" s="239" t="s">
        <v>8064</v>
      </c>
      <c r="E333" s="240" t="s">
        <v>5990</v>
      </c>
      <c r="F333" s="240"/>
      <c r="G333" s="241" t="s">
        <v>7720</v>
      </c>
      <c r="H333" s="238" t="s">
        <v>7949</v>
      </c>
      <c r="I333" s="242">
        <v>11220</v>
      </c>
      <c r="J333" s="243">
        <v>1</v>
      </c>
      <c r="K333" s="244" t="s">
        <v>10053</v>
      </c>
      <c r="L333" s="243">
        <v>196500</v>
      </c>
      <c r="M333" s="243">
        <v>0</v>
      </c>
      <c r="N333" s="242">
        <v>196500</v>
      </c>
      <c r="O333" s="242">
        <v>10000</v>
      </c>
      <c r="P333" s="238" t="s">
        <v>10104</v>
      </c>
      <c r="Q333" s="165" t="s">
        <v>10081</v>
      </c>
      <c r="R333" s="165">
        <v>44893</v>
      </c>
      <c r="S333" s="165" t="s">
        <v>6395</v>
      </c>
      <c r="T333" s="108" t="s">
        <v>8136</v>
      </c>
    </row>
    <row r="334" spans="1:20" s="166" customFormat="1" ht="16.5" customHeight="1">
      <c r="A334" s="238" t="str">
        <f t="shared" si="7"/>
        <v>O221104058665일반상품</v>
      </c>
      <c r="B334" s="238" t="s">
        <v>9452</v>
      </c>
      <c r="C334" s="238" t="s">
        <v>6390</v>
      </c>
      <c r="D334" s="239" t="s">
        <v>8064</v>
      </c>
      <c r="E334" s="240" t="s">
        <v>5990</v>
      </c>
      <c r="F334" s="240"/>
      <c r="G334" s="241" t="s">
        <v>7720</v>
      </c>
      <c r="H334" s="238" t="s">
        <v>7949</v>
      </c>
      <c r="I334" s="242">
        <v>11230</v>
      </c>
      <c r="J334" s="243">
        <v>1</v>
      </c>
      <c r="K334" s="244" t="s">
        <v>10054</v>
      </c>
      <c r="L334" s="243">
        <v>196500</v>
      </c>
      <c r="M334" s="243">
        <v>0</v>
      </c>
      <c r="N334" s="242">
        <v>196500</v>
      </c>
      <c r="O334" s="242">
        <v>10000</v>
      </c>
      <c r="P334" s="238" t="s">
        <v>10105</v>
      </c>
      <c r="Q334" s="165" t="s">
        <v>10081</v>
      </c>
      <c r="R334" s="165">
        <v>44893</v>
      </c>
      <c r="S334" s="165" t="s">
        <v>6395</v>
      </c>
      <c r="T334" s="108" t="s">
        <v>8136</v>
      </c>
    </row>
    <row r="335" spans="1:20" s="166" customFormat="1" ht="16.5" customHeight="1">
      <c r="A335" s="238" t="str">
        <f t="shared" si="7"/>
        <v>O221102058556일반상품</v>
      </c>
      <c r="B335" s="238" t="s">
        <v>9484</v>
      </c>
      <c r="C335" s="238" t="s">
        <v>6390</v>
      </c>
      <c r="D335" s="239" t="s">
        <v>8064</v>
      </c>
      <c r="E335" s="240" t="s">
        <v>5990</v>
      </c>
      <c r="F335" s="240"/>
      <c r="G335" s="241" t="s">
        <v>7720</v>
      </c>
      <c r="H335" s="238" t="s">
        <v>7777</v>
      </c>
      <c r="I335" s="242">
        <v>12560</v>
      </c>
      <c r="J335" s="243">
        <v>1</v>
      </c>
      <c r="K335" s="244" t="s">
        <v>10055</v>
      </c>
      <c r="L335" s="243">
        <v>220500</v>
      </c>
      <c r="M335" s="243">
        <v>0</v>
      </c>
      <c r="N335" s="242">
        <v>220500</v>
      </c>
      <c r="O335" s="242">
        <v>10000</v>
      </c>
      <c r="P335" s="238" t="s">
        <v>10106</v>
      </c>
      <c r="Q335" s="165" t="s">
        <v>10081</v>
      </c>
      <c r="R335" s="165">
        <v>44893</v>
      </c>
      <c r="S335" s="165" t="s">
        <v>6395</v>
      </c>
      <c r="T335" s="108" t="s">
        <v>8137</v>
      </c>
    </row>
    <row r="336" spans="1:20" s="166" customFormat="1" ht="16.5" customHeight="1">
      <c r="A336" s="238" t="str">
        <f t="shared" si="7"/>
        <v>O221102058556일반상품</v>
      </c>
      <c r="B336" s="238" t="s">
        <v>9484</v>
      </c>
      <c r="C336" s="238" t="s">
        <v>6390</v>
      </c>
      <c r="D336" s="239" t="s">
        <v>8064</v>
      </c>
      <c r="E336" s="240" t="s">
        <v>5990</v>
      </c>
      <c r="F336" s="240"/>
      <c r="G336" s="241" t="s">
        <v>7720</v>
      </c>
      <c r="H336" s="238" t="s">
        <v>7777</v>
      </c>
      <c r="I336" s="242">
        <v>13100</v>
      </c>
      <c r="J336" s="243">
        <v>1</v>
      </c>
      <c r="K336" s="244" t="s">
        <v>10056</v>
      </c>
      <c r="L336" s="243">
        <v>228500</v>
      </c>
      <c r="M336" s="243">
        <v>0</v>
      </c>
      <c r="N336" s="242">
        <v>228500</v>
      </c>
      <c r="O336" s="242">
        <v>10000</v>
      </c>
      <c r="P336" s="238" t="s">
        <v>10107</v>
      </c>
      <c r="Q336" s="165" t="s">
        <v>10081</v>
      </c>
      <c r="R336" s="165">
        <v>44893</v>
      </c>
      <c r="S336" s="165" t="s">
        <v>6395</v>
      </c>
      <c r="T336" s="108" t="s">
        <v>8136</v>
      </c>
    </row>
    <row r="337" spans="1:20" s="166" customFormat="1" ht="16.5" customHeight="1">
      <c r="A337" s="238" t="str">
        <f t="shared" si="7"/>
        <v>O221102058556일반상품</v>
      </c>
      <c r="B337" s="238" t="s">
        <v>9484</v>
      </c>
      <c r="C337" s="238" t="s">
        <v>6390</v>
      </c>
      <c r="D337" s="239" t="s">
        <v>8064</v>
      </c>
      <c r="E337" s="240" t="s">
        <v>5990</v>
      </c>
      <c r="F337" s="240"/>
      <c r="G337" s="241" t="s">
        <v>7720</v>
      </c>
      <c r="H337" s="238" t="s">
        <v>7777</v>
      </c>
      <c r="I337" s="242">
        <v>11130</v>
      </c>
      <c r="J337" s="243">
        <v>1</v>
      </c>
      <c r="K337" s="244" t="s">
        <v>10057</v>
      </c>
      <c r="L337" s="243">
        <v>196500</v>
      </c>
      <c r="M337" s="243">
        <v>0</v>
      </c>
      <c r="N337" s="242">
        <v>196500</v>
      </c>
      <c r="O337" s="242">
        <v>10000</v>
      </c>
      <c r="P337" s="238" t="s">
        <v>10108</v>
      </c>
      <c r="Q337" s="165" t="s">
        <v>10081</v>
      </c>
      <c r="R337" s="165">
        <v>44893</v>
      </c>
      <c r="S337" s="165" t="s">
        <v>6395</v>
      </c>
      <c r="T337" s="108" t="s">
        <v>8136</v>
      </c>
    </row>
    <row r="338" spans="1:20" s="166" customFormat="1" ht="16.5" customHeight="1">
      <c r="A338" s="238" t="str">
        <f t="shared" si="7"/>
        <v>O221102058556일반상품</v>
      </c>
      <c r="B338" s="238" t="s">
        <v>9484</v>
      </c>
      <c r="C338" s="238" t="s">
        <v>6390</v>
      </c>
      <c r="D338" s="239" t="s">
        <v>8064</v>
      </c>
      <c r="E338" s="240" t="s">
        <v>5990</v>
      </c>
      <c r="F338" s="240"/>
      <c r="G338" s="241" t="s">
        <v>7720</v>
      </c>
      <c r="H338" s="238" t="s">
        <v>7777</v>
      </c>
      <c r="I338" s="242">
        <v>7650</v>
      </c>
      <c r="J338" s="243">
        <v>1</v>
      </c>
      <c r="K338" s="244" t="s">
        <v>7933</v>
      </c>
      <c r="L338" s="243">
        <v>141000</v>
      </c>
      <c r="M338" s="243">
        <v>0</v>
      </c>
      <c r="N338" s="242">
        <v>141000</v>
      </c>
      <c r="O338" s="242">
        <v>10000</v>
      </c>
      <c r="P338" s="238" t="s">
        <v>10109</v>
      </c>
      <c r="Q338" s="165" t="s">
        <v>10081</v>
      </c>
      <c r="R338" s="165">
        <v>44893</v>
      </c>
      <c r="S338" s="165" t="s">
        <v>6395</v>
      </c>
      <c r="T338" s="108" t="s">
        <v>8138</v>
      </c>
    </row>
    <row r="339" spans="1:20" s="166" customFormat="1" ht="16.5" customHeight="1">
      <c r="A339" s="238" t="str">
        <f t="shared" si="7"/>
        <v>O221107058755일반상품</v>
      </c>
      <c r="B339" s="238" t="s">
        <v>9414</v>
      </c>
      <c r="C339" s="238" t="s">
        <v>7996</v>
      </c>
      <c r="D339" s="239" t="s">
        <v>8064</v>
      </c>
      <c r="E339" s="240" t="s">
        <v>5990</v>
      </c>
      <c r="F339" s="240"/>
      <c r="G339" s="241" t="s">
        <v>6435</v>
      </c>
      <c r="H339" s="238" t="s">
        <v>7781</v>
      </c>
      <c r="I339" s="242">
        <v>7650</v>
      </c>
      <c r="J339" s="243">
        <v>1</v>
      </c>
      <c r="K339" s="244" t="s">
        <v>7934</v>
      </c>
      <c r="L339" s="243">
        <v>216400</v>
      </c>
      <c r="M339" s="243">
        <v>0</v>
      </c>
      <c r="N339" s="242">
        <v>216400</v>
      </c>
      <c r="O339" s="242">
        <v>10000</v>
      </c>
      <c r="P339" s="238" t="s">
        <v>10110</v>
      </c>
      <c r="Q339" s="165" t="s">
        <v>10081</v>
      </c>
      <c r="R339" s="165">
        <v>44893</v>
      </c>
      <c r="S339" s="165" t="s">
        <v>6395</v>
      </c>
      <c r="T339" s="108" t="s">
        <v>8136</v>
      </c>
    </row>
    <row r="340" spans="1:20" s="166" customFormat="1" ht="16.5" customHeight="1">
      <c r="A340" s="238" t="str">
        <f t="shared" si="7"/>
        <v>O221107058755일반상품</v>
      </c>
      <c r="B340" s="238" t="s">
        <v>9414</v>
      </c>
      <c r="C340" s="238" t="s">
        <v>7996</v>
      </c>
      <c r="D340" s="239" t="s">
        <v>8064</v>
      </c>
      <c r="E340" s="240" t="s">
        <v>5990</v>
      </c>
      <c r="F340" s="240"/>
      <c r="G340" s="241" t="s">
        <v>6435</v>
      </c>
      <c r="H340" s="238" t="s">
        <v>7781</v>
      </c>
      <c r="I340" s="242">
        <v>7650</v>
      </c>
      <c r="J340" s="243">
        <v>1</v>
      </c>
      <c r="K340" s="244" t="s">
        <v>7934</v>
      </c>
      <c r="L340" s="243">
        <v>216400</v>
      </c>
      <c r="M340" s="243">
        <v>0</v>
      </c>
      <c r="N340" s="242">
        <v>216400</v>
      </c>
      <c r="O340" s="242">
        <v>10000</v>
      </c>
      <c r="P340" s="238" t="s">
        <v>10111</v>
      </c>
      <c r="Q340" s="165" t="s">
        <v>10081</v>
      </c>
      <c r="R340" s="165">
        <v>44893</v>
      </c>
      <c r="S340" s="165" t="s">
        <v>6395</v>
      </c>
      <c r="T340" s="108" t="s">
        <v>8138</v>
      </c>
    </row>
    <row r="341" spans="1:20" s="166" customFormat="1" ht="16.5" customHeight="1">
      <c r="A341" s="238" t="str">
        <f t="shared" si="7"/>
        <v>O221108058772일반상품</v>
      </c>
      <c r="B341" s="238" t="s">
        <v>9403</v>
      </c>
      <c r="C341" s="238" t="s">
        <v>6390</v>
      </c>
      <c r="D341" s="239" t="s">
        <v>8064</v>
      </c>
      <c r="E341" s="240" t="s">
        <v>5990</v>
      </c>
      <c r="F341" s="240"/>
      <c r="G341" s="241" t="s">
        <v>7720</v>
      </c>
      <c r="H341" s="238" t="s">
        <v>9522</v>
      </c>
      <c r="I341" s="242">
        <v>12300</v>
      </c>
      <c r="J341" s="243">
        <v>1</v>
      </c>
      <c r="K341" s="244" t="s">
        <v>10058</v>
      </c>
      <c r="L341" s="243">
        <v>212500</v>
      </c>
      <c r="M341" s="243">
        <v>0</v>
      </c>
      <c r="N341" s="242">
        <v>212500</v>
      </c>
      <c r="O341" s="242">
        <v>10000</v>
      </c>
      <c r="P341" s="238" t="s">
        <v>10112</v>
      </c>
      <c r="Q341" s="165" t="s">
        <v>10081</v>
      </c>
      <c r="R341" s="165">
        <v>44893</v>
      </c>
      <c r="S341" s="165" t="s">
        <v>6395</v>
      </c>
      <c r="T341" s="108" t="s">
        <v>8138</v>
      </c>
    </row>
    <row r="342" spans="1:20" s="166" customFormat="1" ht="16.5" customHeight="1">
      <c r="A342" s="238" t="str">
        <f t="shared" si="7"/>
        <v>O221107058755일반상품</v>
      </c>
      <c r="B342" s="238" t="s">
        <v>9414</v>
      </c>
      <c r="C342" s="238" t="s">
        <v>7996</v>
      </c>
      <c r="D342" s="239" t="s">
        <v>8064</v>
      </c>
      <c r="E342" s="240" t="s">
        <v>5990</v>
      </c>
      <c r="F342" s="240"/>
      <c r="G342" s="241" t="s">
        <v>6435</v>
      </c>
      <c r="H342" s="238" t="s">
        <v>7781</v>
      </c>
      <c r="I342" s="242">
        <v>4845</v>
      </c>
      <c r="J342" s="243">
        <v>1</v>
      </c>
      <c r="K342" s="244" t="s">
        <v>10059</v>
      </c>
      <c r="L342" s="243">
        <v>141500</v>
      </c>
      <c r="M342" s="243">
        <v>0</v>
      </c>
      <c r="N342" s="242">
        <v>141500</v>
      </c>
      <c r="O342" s="242">
        <v>10000</v>
      </c>
      <c r="P342" s="238" t="s">
        <v>10113</v>
      </c>
      <c r="Q342" s="165" t="s">
        <v>10114</v>
      </c>
      <c r="R342" s="165">
        <v>44895</v>
      </c>
      <c r="S342" s="165" t="s">
        <v>6395</v>
      </c>
      <c r="T342" s="108" t="s">
        <v>8137</v>
      </c>
    </row>
    <row r="343" spans="1:20" s="166" customFormat="1" ht="16.5" customHeight="1">
      <c r="A343" s="238" t="str">
        <f t="shared" si="7"/>
        <v>O221106058716일반상품</v>
      </c>
      <c r="B343" s="238" t="s">
        <v>9435</v>
      </c>
      <c r="C343" s="238" t="s">
        <v>6389</v>
      </c>
      <c r="D343" s="239" t="s">
        <v>8064</v>
      </c>
      <c r="E343" s="240" t="s">
        <v>5990</v>
      </c>
      <c r="F343" s="240"/>
      <c r="G343" s="241" t="s">
        <v>7724</v>
      </c>
      <c r="H343" s="238" t="s">
        <v>7915</v>
      </c>
      <c r="I343" s="242">
        <v>7650</v>
      </c>
      <c r="J343" s="243">
        <v>1</v>
      </c>
      <c r="K343" s="244" t="s">
        <v>7938</v>
      </c>
      <c r="L343" s="243">
        <v>139400</v>
      </c>
      <c r="M343" s="243">
        <v>0</v>
      </c>
      <c r="N343" s="242">
        <v>139400</v>
      </c>
      <c r="O343" s="242">
        <v>10000</v>
      </c>
      <c r="P343" s="238" t="s">
        <v>10115</v>
      </c>
      <c r="Q343" s="165" t="s">
        <v>10114</v>
      </c>
      <c r="R343" s="165">
        <v>44895</v>
      </c>
      <c r="S343" s="165" t="s">
        <v>6395</v>
      </c>
      <c r="T343" s="108" t="s">
        <v>8136</v>
      </c>
    </row>
    <row r="344" spans="1:20" s="166" customFormat="1" ht="16.5" customHeight="1">
      <c r="A344" s="238" t="str">
        <f t="shared" si="7"/>
        <v>O221103058625일반상품</v>
      </c>
      <c r="B344" s="238" t="s">
        <v>9465</v>
      </c>
      <c r="C344" s="238" t="s">
        <v>6390</v>
      </c>
      <c r="D344" s="239" t="s">
        <v>8064</v>
      </c>
      <c r="E344" s="240" t="s">
        <v>5990</v>
      </c>
      <c r="F344" s="240"/>
      <c r="G344" s="241" t="s">
        <v>7722</v>
      </c>
      <c r="H344" s="238" t="s">
        <v>7844</v>
      </c>
      <c r="I344" s="242">
        <v>11280</v>
      </c>
      <c r="J344" s="243">
        <v>1</v>
      </c>
      <c r="K344" s="244" t="s">
        <v>10060</v>
      </c>
      <c r="L344" s="243">
        <v>77000</v>
      </c>
      <c r="M344" s="243">
        <v>0</v>
      </c>
      <c r="N344" s="242">
        <v>77000</v>
      </c>
      <c r="O344" s="242">
        <v>10000</v>
      </c>
      <c r="P344" s="238" t="s">
        <v>10116</v>
      </c>
      <c r="Q344" s="165" t="s">
        <v>10114</v>
      </c>
      <c r="R344" s="165">
        <v>44895</v>
      </c>
      <c r="S344" s="165" t="s">
        <v>6395</v>
      </c>
      <c r="T344" s="108" t="s">
        <v>8136</v>
      </c>
    </row>
    <row r="345" spans="1:20" s="166" customFormat="1" ht="16.5" customHeight="1">
      <c r="A345" s="238" t="str">
        <f t="shared" si="7"/>
        <v>O221103058625일반상품</v>
      </c>
      <c r="B345" s="238" t="s">
        <v>9465</v>
      </c>
      <c r="C345" s="238" t="s">
        <v>6390</v>
      </c>
      <c r="D345" s="239" t="s">
        <v>8064</v>
      </c>
      <c r="E345" s="240" t="s">
        <v>5990</v>
      </c>
      <c r="F345" s="240"/>
      <c r="G345" s="241" t="s">
        <v>7722</v>
      </c>
      <c r="H345" s="238" t="s">
        <v>7844</v>
      </c>
      <c r="I345" s="242">
        <v>7650</v>
      </c>
      <c r="J345" s="243">
        <v>1</v>
      </c>
      <c r="K345" s="244" t="s">
        <v>7936</v>
      </c>
      <c r="L345" s="243">
        <v>61500</v>
      </c>
      <c r="M345" s="243">
        <v>0</v>
      </c>
      <c r="N345" s="242">
        <v>61500</v>
      </c>
      <c r="O345" s="242">
        <v>10000</v>
      </c>
      <c r="P345" s="238" t="s">
        <v>10117</v>
      </c>
      <c r="Q345" s="165" t="s">
        <v>10114</v>
      </c>
      <c r="R345" s="165">
        <v>44895</v>
      </c>
      <c r="S345" s="165" t="s">
        <v>6395</v>
      </c>
      <c r="T345" s="108" t="s">
        <v>8136</v>
      </c>
    </row>
    <row r="346" spans="1:20" s="166" customFormat="1" ht="16.5" customHeight="1">
      <c r="A346" s="238" t="str">
        <f t="shared" si="7"/>
        <v>O221104058665일반상품</v>
      </c>
      <c r="B346" s="238" t="s">
        <v>9452</v>
      </c>
      <c r="C346" s="238" t="s">
        <v>6390</v>
      </c>
      <c r="D346" s="239" t="s">
        <v>8064</v>
      </c>
      <c r="E346" s="240" t="s">
        <v>5990</v>
      </c>
      <c r="F346" s="240"/>
      <c r="G346" s="241" t="s">
        <v>7720</v>
      </c>
      <c r="H346" s="238" t="s">
        <v>7949</v>
      </c>
      <c r="I346" s="242">
        <v>7650</v>
      </c>
      <c r="J346" s="243">
        <v>1</v>
      </c>
      <c r="K346" s="244" t="s">
        <v>7933</v>
      </c>
      <c r="L346" s="243">
        <v>141000</v>
      </c>
      <c r="M346" s="243">
        <v>0</v>
      </c>
      <c r="N346" s="242">
        <v>141000</v>
      </c>
      <c r="O346" s="242">
        <v>10000</v>
      </c>
      <c r="P346" s="238" t="s">
        <v>10118</v>
      </c>
      <c r="Q346" s="165" t="s">
        <v>10114</v>
      </c>
      <c r="R346" s="165">
        <v>44895</v>
      </c>
      <c r="S346" s="165" t="s">
        <v>6395</v>
      </c>
      <c r="T346" s="108" t="s">
        <v>8136</v>
      </c>
    </row>
    <row r="347" spans="1:20" s="166" customFormat="1" ht="16.5" customHeight="1">
      <c r="A347" s="238" t="str">
        <f t="shared" si="7"/>
        <v>O221104058665일반상품</v>
      </c>
      <c r="B347" s="238" t="s">
        <v>9452</v>
      </c>
      <c r="C347" s="238" t="s">
        <v>6390</v>
      </c>
      <c r="D347" s="239" t="s">
        <v>8064</v>
      </c>
      <c r="E347" s="240" t="s">
        <v>5990</v>
      </c>
      <c r="F347" s="240"/>
      <c r="G347" s="241" t="s">
        <v>7720</v>
      </c>
      <c r="H347" s="238" t="s">
        <v>7949</v>
      </c>
      <c r="I347" s="242">
        <v>7650</v>
      </c>
      <c r="J347" s="243">
        <v>1</v>
      </c>
      <c r="K347" s="244" t="s">
        <v>7933</v>
      </c>
      <c r="L347" s="243">
        <v>141000</v>
      </c>
      <c r="M347" s="243">
        <v>0</v>
      </c>
      <c r="N347" s="242">
        <v>141000</v>
      </c>
      <c r="O347" s="242">
        <v>10000</v>
      </c>
      <c r="P347" s="238" t="s">
        <v>10119</v>
      </c>
      <c r="Q347" s="165" t="s">
        <v>10114</v>
      </c>
      <c r="R347" s="165">
        <v>44895</v>
      </c>
      <c r="S347" s="165" t="s">
        <v>6395</v>
      </c>
      <c r="T347" s="108" t="s">
        <v>8138</v>
      </c>
    </row>
    <row r="348" spans="1:20" s="166" customFormat="1" ht="16.5" customHeight="1">
      <c r="A348" s="238" t="str">
        <f t="shared" si="7"/>
        <v>O221104058665일반상품</v>
      </c>
      <c r="B348" s="238" t="s">
        <v>9452</v>
      </c>
      <c r="C348" s="238" t="s">
        <v>6390</v>
      </c>
      <c r="D348" s="239" t="s">
        <v>8064</v>
      </c>
      <c r="E348" s="240" t="s">
        <v>5990</v>
      </c>
      <c r="F348" s="240"/>
      <c r="G348" s="241" t="s">
        <v>7720</v>
      </c>
      <c r="H348" s="238" t="s">
        <v>7949</v>
      </c>
      <c r="I348" s="242">
        <v>7650</v>
      </c>
      <c r="J348" s="243">
        <v>1</v>
      </c>
      <c r="K348" s="244" t="s">
        <v>7933</v>
      </c>
      <c r="L348" s="243">
        <v>141000</v>
      </c>
      <c r="M348" s="243">
        <v>0</v>
      </c>
      <c r="N348" s="242">
        <v>141000</v>
      </c>
      <c r="O348" s="242">
        <v>10000</v>
      </c>
      <c r="P348" s="238" t="s">
        <v>10120</v>
      </c>
      <c r="Q348" s="165" t="s">
        <v>10114</v>
      </c>
      <c r="R348" s="165">
        <v>44895</v>
      </c>
      <c r="S348" s="165" t="s">
        <v>6395</v>
      </c>
      <c r="T348" s="108" t="s">
        <v>8136</v>
      </c>
    </row>
    <row r="349" spans="1:20" s="166" customFormat="1" ht="16.5" customHeight="1">
      <c r="A349" s="238" t="str">
        <f t="shared" si="7"/>
        <v>O221102058556일반상품</v>
      </c>
      <c r="B349" s="238" t="s">
        <v>9484</v>
      </c>
      <c r="C349" s="238" t="s">
        <v>6390</v>
      </c>
      <c r="D349" s="239" t="s">
        <v>8064</v>
      </c>
      <c r="E349" s="240" t="s">
        <v>5990</v>
      </c>
      <c r="F349" s="240"/>
      <c r="G349" s="241" t="s">
        <v>7720</v>
      </c>
      <c r="H349" s="238" t="s">
        <v>7777</v>
      </c>
      <c r="I349" s="242">
        <v>7650</v>
      </c>
      <c r="J349" s="243">
        <v>1</v>
      </c>
      <c r="K349" s="244" t="s">
        <v>7933</v>
      </c>
      <c r="L349" s="243">
        <v>141000</v>
      </c>
      <c r="M349" s="243">
        <v>0</v>
      </c>
      <c r="N349" s="242">
        <v>141000</v>
      </c>
      <c r="O349" s="242">
        <v>10000</v>
      </c>
      <c r="P349" s="238" t="s">
        <v>10121</v>
      </c>
      <c r="Q349" s="165" t="s">
        <v>10114</v>
      </c>
      <c r="R349" s="165">
        <v>44895</v>
      </c>
      <c r="S349" s="165" t="s">
        <v>6395</v>
      </c>
      <c r="T349" s="108" t="s">
        <v>8136</v>
      </c>
    </row>
    <row r="350" spans="1:20" s="166" customFormat="1" ht="16.5" customHeight="1">
      <c r="A350" s="238" t="str">
        <f t="shared" si="7"/>
        <v>O221102058556일반상품</v>
      </c>
      <c r="B350" s="238" t="s">
        <v>9484</v>
      </c>
      <c r="C350" s="238" t="s">
        <v>6390</v>
      </c>
      <c r="D350" s="239" t="s">
        <v>8064</v>
      </c>
      <c r="E350" s="240" t="s">
        <v>5990</v>
      </c>
      <c r="F350" s="240"/>
      <c r="G350" s="241" t="s">
        <v>7720</v>
      </c>
      <c r="H350" s="238" t="s">
        <v>7777</v>
      </c>
      <c r="I350" s="242">
        <v>7650</v>
      </c>
      <c r="J350" s="243">
        <v>1</v>
      </c>
      <c r="K350" s="244" t="s">
        <v>7933</v>
      </c>
      <c r="L350" s="243">
        <v>141000</v>
      </c>
      <c r="M350" s="243">
        <v>0</v>
      </c>
      <c r="N350" s="242">
        <v>141000</v>
      </c>
      <c r="O350" s="242">
        <v>10000</v>
      </c>
      <c r="P350" s="238" t="s">
        <v>10122</v>
      </c>
      <c r="Q350" s="165" t="s">
        <v>10123</v>
      </c>
      <c r="R350" s="165">
        <v>44900</v>
      </c>
      <c r="S350" s="165" t="s">
        <v>6395</v>
      </c>
      <c r="T350" s="108" t="s">
        <v>8136</v>
      </c>
    </row>
    <row r="351" spans="1:20" s="166" customFormat="1" ht="16.5" customHeight="1">
      <c r="A351" s="238" t="str">
        <f t="shared" si="7"/>
        <v>O221103058625일반상품</v>
      </c>
      <c r="B351" s="238" t="s">
        <v>9465</v>
      </c>
      <c r="C351" s="238" t="s">
        <v>6390</v>
      </c>
      <c r="D351" s="239" t="s">
        <v>8064</v>
      </c>
      <c r="E351" s="240" t="s">
        <v>5990</v>
      </c>
      <c r="F351" s="240"/>
      <c r="G351" s="241" t="s">
        <v>7722</v>
      </c>
      <c r="H351" s="238" t="s">
        <v>7844</v>
      </c>
      <c r="I351" s="242">
        <v>8590</v>
      </c>
      <c r="J351" s="243">
        <v>1</v>
      </c>
      <c r="K351" s="244" t="s">
        <v>10061</v>
      </c>
      <c r="L351" s="243">
        <v>66000</v>
      </c>
      <c r="M351" s="243">
        <v>0</v>
      </c>
      <c r="N351" s="242">
        <v>66000</v>
      </c>
      <c r="O351" s="242">
        <v>10000</v>
      </c>
      <c r="P351" s="238" t="s">
        <v>10124</v>
      </c>
      <c r="Q351" s="165" t="s">
        <v>10123</v>
      </c>
      <c r="R351" s="165">
        <v>44900</v>
      </c>
      <c r="S351" s="165" t="s">
        <v>6395</v>
      </c>
      <c r="T351" s="108" t="s">
        <v>8136</v>
      </c>
    </row>
    <row r="352" spans="1:20" s="166" customFormat="1" ht="16.5" customHeight="1">
      <c r="A352" s="238" t="str">
        <f t="shared" si="7"/>
        <v>O221106058716일반상품</v>
      </c>
      <c r="B352" s="238" t="s">
        <v>9435</v>
      </c>
      <c r="C352" s="238" t="s">
        <v>6389</v>
      </c>
      <c r="D352" s="239" t="s">
        <v>8064</v>
      </c>
      <c r="E352" s="240" t="s">
        <v>5990</v>
      </c>
      <c r="F352" s="240"/>
      <c r="G352" s="241" t="s">
        <v>7724</v>
      </c>
      <c r="H352" s="238" t="s">
        <v>7915</v>
      </c>
      <c r="I352" s="242">
        <v>4845</v>
      </c>
      <c r="J352" s="243">
        <v>1</v>
      </c>
      <c r="K352" s="244" t="s">
        <v>10062</v>
      </c>
      <c r="L352" s="243">
        <v>94500</v>
      </c>
      <c r="M352" s="243">
        <v>0</v>
      </c>
      <c r="N352" s="242">
        <v>94500</v>
      </c>
      <c r="O352" s="242">
        <v>10000</v>
      </c>
      <c r="P352" s="238" t="s">
        <v>10125</v>
      </c>
      <c r="Q352" s="165" t="s">
        <v>10123</v>
      </c>
      <c r="R352" s="165">
        <v>44900</v>
      </c>
      <c r="S352" s="165" t="s">
        <v>6395</v>
      </c>
      <c r="T352" s="108" t="s">
        <v>8138</v>
      </c>
    </row>
    <row r="353" spans="1:20" s="166" customFormat="1" ht="16.5" customHeight="1">
      <c r="A353" s="238" t="str">
        <f t="shared" si="7"/>
        <v>O221108058772일반상품</v>
      </c>
      <c r="B353" s="238" t="s">
        <v>9403</v>
      </c>
      <c r="C353" s="238" t="s">
        <v>6390</v>
      </c>
      <c r="D353" s="239" t="s">
        <v>8064</v>
      </c>
      <c r="E353" s="240" t="s">
        <v>5990</v>
      </c>
      <c r="F353" s="240"/>
      <c r="G353" s="241" t="s">
        <v>7720</v>
      </c>
      <c r="H353" s="238" t="s">
        <v>9522</v>
      </c>
      <c r="I353" s="242">
        <v>7650</v>
      </c>
      <c r="J353" s="243">
        <v>1</v>
      </c>
      <c r="K353" s="244" t="s">
        <v>7933</v>
      </c>
      <c r="L353" s="243">
        <v>141000</v>
      </c>
      <c r="M353" s="243">
        <v>0</v>
      </c>
      <c r="N353" s="242">
        <v>141000</v>
      </c>
      <c r="O353" s="242">
        <v>10000</v>
      </c>
      <c r="P353" s="238" t="s">
        <v>10126</v>
      </c>
      <c r="Q353" s="165" t="s">
        <v>10123</v>
      </c>
      <c r="R353" s="165">
        <v>44900</v>
      </c>
      <c r="S353" s="165" t="s">
        <v>6395</v>
      </c>
      <c r="T353" s="108" t="s">
        <v>8138</v>
      </c>
    </row>
    <row r="354" spans="1:20" s="166" customFormat="1" ht="16.5" customHeight="1">
      <c r="A354" s="238" t="str">
        <f t="shared" si="7"/>
        <v>O221107058755도서</v>
      </c>
      <c r="B354" s="238" t="s">
        <v>9414</v>
      </c>
      <c r="C354" s="238" t="s">
        <v>7996</v>
      </c>
      <c r="D354" s="239" t="s">
        <v>8064</v>
      </c>
      <c r="E354" s="240" t="s">
        <v>15</v>
      </c>
      <c r="F354" s="240"/>
      <c r="G354" s="241" t="s">
        <v>6435</v>
      </c>
      <c r="H354" s="238" t="s">
        <v>7781</v>
      </c>
      <c r="I354" s="242">
        <v>1248</v>
      </c>
      <c r="J354" s="243">
        <v>1</v>
      </c>
      <c r="K354" s="244" t="s">
        <v>10063</v>
      </c>
      <c r="L354" s="243">
        <v>54250</v>
      </c>
      <c r="M354" s="243">
        <v>0</v>
      </c>
      <c r="N354" s="242">
        <v>54250</v>
      </c>
      <c r="O354" s="242">
        <v>0</v>
      </c>
      <c r="P354" s="238" t="s">
        <v>10127</v>
      </c>
      <c r="Q354" s="165" t="s">
        <v>10128</v>
      </c>
      <c r="R354" s="165">
        <v>44902</v>
      </c>
      <c r="S354" s="165" t="s">
        <v>6395</v>
      </c>
      <c r="T354" s="108" t="s">
        <v>8136</v>
      </c>
    </row>
    <row r="355" spans="1:20" s="166" customFormat="1" ht="16.5" customHeight="1">
      <c r="A355" s="238" t="str">
        <f t="shared" si="7"/>
        <v>O221104058649도서</v>
      </c>
      <c r="B355" s="238" t="s">
        <v>9459</v>
      </c>
      <c r="C355" s="238" t="s">
        <v>7996</v>
      </c>
      <c r="D355" s="239" t="s">
        <v>8064</v>
      </c>
      <c r="E355" s="240" t="s">
        <v>15</v>
      </c>
      <c r="F355" s="240"/>
      <c r="G355" s="241" t="s">
        <v>6435</v>
      </c>
      <c r="H355" s="238" t="s">
        <v>9529</v>
      </c>
      <c r="I355" s="242">
        <v>2340</v>
      </c>
      <c r="J355" s="243">
        <v>1</v>
      </c>
      <c r="K355" s="244" t="s">
        <v>10064</v>
      </c>
      <c r="L355" s="243">
        <v>81000</v>
      </c>
      <c r="M355" s="243">
        <v>0</v>
      </c>
      <c r="N355" s="242">
        <v>81000</v>
      </c>
      <c r="O355" s="242">
        <v>0</v>
      </c>
      <c r="P355" s="238" t="s">
        <v>10129</v>
      </c>
      <c r="Q355" s="165" t="s">
        <v>10128</v>
      </c>
      <c r="R355" s="165">
        <v>44902</v>
      </c>
      <c r="S355" s="165" t="s">
        <v>6395</v>
      </c>
      <c r="T355" s="108" t="s">
        <v>8136</v>
      </c>
    </row>
    <row r="356" spans="1:20" s="166" customFormat="1" ht="16.5" customHeight="1">
      <c r="A356" s="238" t="str">
        <f t="shared" si="7"/>
        <v>O221108058772도서</v>
      </c>
      <c r="B356" s="238" t="s">
        <v>9403</v>
      </c>
      <c r="C356" s="238" t="s">
        <v>6390</v>
      </c>
      <c r="D356" s="239" t="s">
        <v>8064</v>
      </c>
      <c r="E356" s="240" t="s">
        <v>15</v>
      </c>
      <c r="F356" s="240"/>
      <c r="G356" s="241" t="s">
        <v>7720</v>
      </c>
      <c r="H356" s="238" t="s">
        <v>9522</v>
      </c>
      <c r="I356" s="242">
        <v>1620</v>
      </c>
      <c r="J356" s="243">
        <v>1</v>
      </c>
      <c r="K356" s="244" t="s">
        <v>10065</v>
      </c>
      <c r="L356" s="243">
        <v>51000</v>
      </c>
      <c r="M356" s="243">
        <v>0</v>
      </c>
      <c r="N356" s="242">
        <v>51000</v>
      </c>
      <c r="O356" s="242">
        <v>0</v>
      </c>
      <c r="P356" s="238" t="s">
        <v>10130</v>
      </c>
      <c r="Q356" s="165" t="s">
        <v>10128</v>
      </c>
      <c r="R356" s="165">
        <v>44902</v>
      </c>
      <c r="S356" s="165" t="s">
        <v>6395</v>
      </c>
      <c r="T356" s="108" t="s">
        <v>8136</v>
      </c>
    </row>
    <row r="357" spans="1:20" s="166" customFormat="1" ht="16.5" customHeight="1">
      <c r="A357" s="238" t="str">
        <f t="shared" si="7"/>
        <v>O221102058556도서</v>
      </c>
      <c r="B357" s="238" t="s">
        <v>9484</v>
      </c>
      <c r="C357" s="238" t="s">
        <v>6390</v>
      </c>
      <c r="D357" s="239" t="s">
        <v>8064</v>
      </c>
      <c r="E357" s="240" t="s">
        <v>15</v>
      </c>
      <c r="F357" s="240"/>
      <c r="G357" s="241" t="s">
        <v>7720</v>
      </c>
      <c r="H357" s="238" t="s">
        <v>7777</v>
      </c>
      <c r="I357" s="242">
        <v>2430</v>
      </c>
      <c r="J357" s="243">
        <v>1</v>
      </c>
      <c r="K357" s="244" t="s">
        <v>10066</v>
      </c>
      <c r="L357" s="243">
        <v>61500</v>
      </c>
      <c r="M357" s="243">
        <v>0</v>
      </c>
      <c r="N357" s="242">
        <v>61500</v>
      </c>
      <c r="O357" s="242">
        <v>0</v>
      </c>
      <c r="P357" s="238" t="s">
        <v>10131</v>
      </c>
      <c r="Q357" s="165" t="s">
        <v>10128</v>
      </c>
      <c r="R357" s="165">
        <v>44902</v>
      </c>
      <c r="S357" s="165" t="s">
        <v>6395</v>
      </c>
      <c r="T357" s="108" t="s">
        <v>8136</v>
      </c>
    </row>
    <row r="358" spans="1:20" s="166" customFormat="1" ht="16.5" customHeight="1">
      <c r="A358" s="238" t="str">
        <f t="shared" si="7"/>
        <v>O221020058414도서</v>
      </c>
      <c r="B358" s="238" t="s">
        <v>8187</v>
      </c>
      <c r="C358" s="238" t="s">
        <v>7716</v>
      </c>
      <c r="D358" s="239" t="s">
        <v>8064</v>
      </c>
      <c r="E358" s="240" t="s">
        <v>15</v>
      </c>
      <c r="F358" s="240"/>
      <c r="G358" s="241" t="s">
        <v>6436</v>
      </c>
      <c r="H358" s="238" t="s">
        <v>7959</v>
      </c>
      <c r="I358" s="242">
        <v>1500</v>
      </c>
      <c r="J358" s="243">
        <v>1</v>
      </c>
      <c r="K358" s="244" t="s">
        <v>10132</v>
      </c>
      <c r="L358" s="243">
        <v>79588</v>
      </c>
      <c r="M358" s="243">
        <v>0</v>
      </c>
      <c r="N358" s="242">
        <v>79588</v>
      </c>
      <c r="O358" s="242">
        <v>0</v>
      </c>
      <c r="P358" s="238">
        <v>3062268311</v>
      </c>
      <c r="Q358" s="165">
        <v>44894</v>
      </c>
      <c r="R358" s="165">
        <v>44901</v>
      </c>
      <c r="S358" s="165" t="s">
        <v>7187</v>
      </c>
      <c r="T358" s="108" t="s">
        <v>7187</v>
      </c>
    </row>
    <row r="359" spans="1:20" s="166" customFormat="1" ht="16.5" customHeight="1">
      <c r="A359" s="238" t="str">
        <f t="shared" si="7"/>
        <v>O221108058768도서</v>
      </c>
      <c r="B359" s="238" t="s">
        <v>9743</v>
      </c>
      <c r="C359" s="238" t="s">
        <v>6390</v>
      </c>
      <c r="D359" s="239" t="s">
        <v>8064</v>
      </c>
      <c r="E359" s="240" t="s">
        <v>15</v>
      </c>
      <c r="F359" s="240"/>
      <c r="G359" s="241" t="s">
        <v>8019</v>
      </c>
      <c r="H359" s="238" t="s">
        <v>8020</v>
      </c>
      <c r="I359" s="242">
        <v>7000</v>
      </c>
      <c r="J359" s="243">
        <v>1</v>
      </c>
      <c r="K359" s="244" t="s">
        <v>10133</v>
      </c>
      <c r="L359" s="243">
        <v>457368</v>
      </c>
      <c r="M359" s="243">
        <v>0</v>
      </c>
      <c r="N359" s="242">
        <v>457368</v>
      </c>
      <c r="O359" s="242">
        <v>0</v>
      </c>
      <c r="P359" s="238">
        <v>1931610892</v>
      </c>
      <c r="Q359" s="165">
        <v>44896</v>
      </c>
      <c r="R359" s="165">
        <v>44903</v>
      </c>
      <c r="S359" s="165" t="s">
        <v>7187</v>
      </c>
      <c r="T359" s="108" t="s">
        <v>7187</v>
      </c>
    </row>
    <row r="360" spans="1:20" s="166" customFormat="1" ht="16.5" customHeight="1">
      <c r="A360" s="238" t="str">
        <f t="shared" si="7"/>
        <v>O221104058666도서</v>
      </c>
      <c r="B360" s="238" t="s">
        <v>9451</v>
      </c>
      <c r="C360" s="238" t="s">
        <v>6389</v>
      </c>
      <c r="D360" s="239" t="s">
        <v>8064</v>
      </c>
      <c r="E360" s="240" t="s">
        <v>15</v>
      </c>
      <c r="F360" s="240"/>
      <c r="G360" s="241" t="s">
        <v>6437</v>
      </c>
      <c r="H360" s="238" t="s">
        <v>7997</v>
      </c>
      <c r="I360" s="242">
        <v>6500</v>
      </c>
      <c r="J360" s="243">
        <v>1</v>
      </c>
      <c r="K360" s="244" t="s">
        <v>10134</v>
      </c>
      <c r="L360" s="243">
        <v>224237</v>
      </c>
      <c r="M360" s="243">
        <v>0</v>
      </c>
      <c r="N360" s="242">
        <v>224237</v>
      </c>
      <c r="O360" s="242">
        <v>0</v>
      </c>
      <c r="P360" s="238">
        <v>1931622420</v>
      </c>
      <c r="Q360" s="165">
        <v>44896</v>
      </c>
      <c r="R360" s="165">
        <v>44903</v>
      </c>
      <c r="S360" s="165" t="s">
        <v>7187</v>
      </c>
      <c r="T360" s="108" t="s">
        <v>7187</v>
      </c>
    </row>
    <row r="361" spans="1:20" s="166" customFormat="1" ht="16.5" customHeight="1">
      <c r="A361" s="238" t="str">
        <f t="shared" si="7"/>
        <v>O221104058669도서</v>
      </c>
      <c r="B361" s="238" t="s">
        <v>9450</v>
      </c>
      <c r="C361" s="238" t="s">
        <v>6389</v>
      </c>
      <c r="D361" s="239" t="s">
        <v>8064</v>
      </c>
      <c r="E361" s="240" t="s">
        <v>15</v>
      </c>
      <c r="F361" s="240"/>
      <c r="G361" s="241" t="s">
        <v>6437</v>
      </c>
      <c r="H361" s="238" t="s">
        <v>7947</v>
      </c>
      <c r="I361" s="242">
        <v>1500</v>
      </c>
      <c r="J361" s="243">
        <v>1</v>
      </c>
      <c r="K361" s="244" t="s">
        <v>8018</v>
      </c>
      <c r="L361" s="243">
        <v>89434</v>
      </c>
      <c r="M361" s="243">
        <v>0</v>
      </c>
      <c r="N361" s="242">
        <v>89434</v>
      </c>
      <c r="O361" s="242">
        <v>0</v>
      </c>
      <c r="P361" s="238">
        <v>1931622431</v>
      </c>
      <c r="Q361" s="165">
        <v>44896</v>
      </c>
      <c r="R361" s="165">
        <v>44903</v>
      </c>
      <c r="S361" s="165" t="s">
        <v>7187</v>
      </c>
      <c r="T361" s="108" t="s">
        <v>7187</v>
      </c>
    </row>
    <row r="362" spans="1:20" s="166" customFormat="1" ht="16.5" customHeight="1">
      <c r="A362" s="238" t="str">
        <f t="shared" si="7"/>
        <v>O221104058659도서</v>
      </c>
      <c r="B362" s="238" t="s">
        <v>9454</v>
      </c>
      <c r="C362" s="238" t="s">
        <v>6389</v>
      </c>
      <c r="D362" s="239" t="s">
        <v>8064</v>
      </c>
      <c r="E362" s="240" t="s">
        <v>15</v>
      </c>
      <c r="F362" s="240"/>
      <c r="G362" s="241" t="s">
        <v>6437</v>
      </c>
      <c r="H362" s="238" t="s">
        <v>7921</v>
      </c>
      <c r="I362" s="242">
        <v>2500</v>
      </c>
      <c r="J362" s="243">
        <v>1</v>
      </c>
      <c r="K362" s="244" t="s">
        <v>7991</v>
      </c>
      <c r="L362" s="243">
        <v>144514</v>
      </c>
      <c r="M362" s="243">
        <v>0</v>
      </c>
      <c r="N362" s="242">
        <v>144514</v>
      </c>
      <c r="O362" s="242">
        <v>0</v>
      </c>
      <c r="P362" s="238">
        <v>1931622442</v>
      </c>
      <c r="Q362" s="165">
        <v>44896</v>
      </c>
      <c r="R362" s="165">
        <v>44903</v>
      </c>
      <c r="S362" s="165" t="s">
        <v>7187</v>
      </c>
      <c r="T362" s="108" t="s">
        <v>7187</v>
      </c>
    </row>
    <row r="363" spans="1:20" s="166" customFormat="1" ht="16.5" customHeight="1">
      <c r="A363" s="238" t="str">
        <f t="shared" si="7"/>
        <v>O221102058554도서</v>
      </c>
      <c r="B363" s="238" t="s">
        <v>9486</v>
      </c>
      <c r="C363" s="238" t="s">
        <v>6388</v>
      </c>
      <c r="D363" s="239" t="s">
        <v>8064</v>
      </c>
      <c r="E363" s="240" t="s">
        <v>15</v>
      </c>
      <c r="F363" s="240"/>
      <c r="G363" s="241" t="s">
        <v>6436</v>
      </c>
      <c r="H363" s="238" t="s">
        <v>7886</v>
      </c>
      <c r="I363" s="242">
        <v>1500</v>
      </c>
      <c r="J363" s="243">
        <v>1</v>
      </c>
      <c r="K363" s="244" t="s">
        <v>10132</v>
      </c>
      <c r="L363" s="243">
        <v>81845</v>
      </c>
      <c r="M363" s="243">
        <v>0</v>
      </c>
      <c r="N363" s="242">
        <v>81845</v>
      </c>
      <c r="O363" s="242">
        <v>0</v>
      </c>
      <c r="P363" s="238">
        <v>4453580423</v>
      </c>
      <c r="Q363" s="165">
        <v>44896</v>
      </c>
      <c r="R363" s="165">
        <v>44903</v>
      </c>
      <c r="S363" s="165" t="s">
        <v>7187</v>
      </c>
      <c r="T363" s="108" t="s">
        <v>7187</v>
      </c>
    </row>
    <row r="364" spans="1:20" s="166" customFormat="1" ht="16.5" customHeight="1">
      <c r="A364" s="238" t="str">
        <f t="shared" si="7"/>
        <v>O221105058683도서</v>
      </c>
      <c r="B364" s="238" t="s">
        <v>9447</v>
      </c>
      <c r="C364" s="238" t="s">
        <v>7709</v>
      </c>
      <c r="D364" s="239" t="s">
        <v>8064</v>
      </c>
      <c r="E364" s="240" t="s">
        <v>15</v>
      </c>
      <c r="F364" s="240"/>
      <c r="G364" s="241" t="s">
        <v>6437</v>
      </c>
      <c r="H364" s="238" t="s">
        <v>7866</v>
      </c>
      <c r="I364" s="242">
        <v>5500</v>
      </c>
      <c r="J364" s="243">
        <v>1</v>
      </c>
      <c r="K364" s="244" t="s">
        <v>10135</v>
      </c>
      <c r="L364" s="243">
        <v>205632</v>
      </c>
      <c r="M364" s="243">
        <v>0</v>
      </c>
      <c r="N364" s="242">
        <v>205632</v>
      </c>
      <c r="O364" s="242">
        <v>0</v>
      </c>
      <c r="P364" s="238">
        <v>4453604584</v>
      </c>
      <c r="Q364" s="165">
        <v>44896</v>
      </c>
      <c r="R364" s="165">
        <v>44903</v>
      </c>
      <c r="S364" s="165" t="s">
        <v>7187</v>
      </c>
      <c r="T364" s="108" t="s">
        <v>7187</v>
      </c>
    </row>
    <row r="365" spans="1:20" s="166" customFormat="1" ht="16.5" customHeight="1">
      <c r="A365" s="238" t="str">
        <f t="shared" si="7"/>
        <v>O221107058732도서</v>
      </c>
      <c r="B365" s="238" t="s">
        <v>9426</v>
      </c>
      <c r="C365" s="238" t="s">
        <v>6389</v>
      </c>
      <c r="D365" s="239" t="s">
        <v>8064</v>
      </c>
      <c r="E365" s="240" t="s">
        <v>15</v>
      </c>
      <c r="F365" s="240"/>
      <c r="G365" s="241" t="s">
        <v>6437</v>
      </c>
      <c r="H365" s="238" t="s">
        <v>7903</v>
      </c>
      <c r="I365" s="242">
        <v>2000</v>
      </c>
      <c r="J365" s="243">
        <v>1</v>
      </c>
      <c r="K365" s="244" t="s">
        <v>10136</v>
      </c>
      <c r="L365" s="243">
        <v>111221</v>
      </c>
      <c r="M365" s="243">
        <v>0</v>
      </c>
      <c r="N365" s="242">
        <v>111221</v>
      </c>
      <c r="O365" s="242">
        <v>0</v>
      </c>
      <c r="P365" s="238">
        <v>4453604595</v>
      </c>
      <c r="Q365" s="165">
        <v>44896</v>
      </c>
      <c r="R365" s="165">
        <v>44903</v>
      </c>
      <c r="S365" s="165" t="s">
        <v>7187</v>
      </c>
      <c r="T365" s="108" t="s">
        <v>7187</v>
      </c>
    </row>
    <row r="366" spans="1:20" s="166" customFormat="1" ht="16.5" customHeight="1">
      <c r="A366" s="238" t="str">
        <f t="shared" si="7"/>
        <v>O221125058813도서</v>
      </c>
      <c r="B366" s="238" t="s">
        <v>9520</v>
      </c>
      <c r="C366" s="238" t="s">
        <v>7712</v>
      </c>
      <c r="D366" s="239" t="s">
        <v>8064</v>
      </c>
      <c r="E366" s="240" t="s">
        <v>15</v>
      </c>
      <c r="F366" s="240"/>
      <c r="G366" s="241" t="s">
        <v>6434</v>
      </c>
      <c r="H366" s="238" t="s">
        <v>7760</v>
      </c>
      <c r="I366" s="242">
        <v>4000</v>
      </c>
      <c r="J366" s="243">
        <v>1</v>
      </c>
      <c r="K366" s="244" t="s">
        <v>10137</v>
      </c>
      <c r="L366" s="243">
        <v>259978</v>
      </c>
      <c r="M366" s="243">
        <v>0</v>
      </c>
      <c r="N366" s="242">
        <v>259978</v>
      </c>
      <c r="O366" s="242">
        <v>0</v>
      </c>
      <c r="P366" s="238">
        <v>2339042742</v>
      </c>
      <c r="Q366" s="165">
        <v>44911</v>
      </c>
      <c r="R366" s="165">
        <v>44918</v>
      </c>
      <c r="S366" s="165" t="s">
        <v>7187</v>
      </c>
      <c r="T366" s="108" t="s">
        <v>7187</v>
      </c>
    </row>
    <row r="367" spans="1:20" s="166" customFormat="1" ht="16.5" customHeight="1">
      <c r="A367" s="238" t="str">
        <f t="shared" si="7"/>
        <v>O221108058781일반상품</v>
      </c>
      <c r="B367" s="238" t="s">
        <v>9399</v>
      </c>
      <c r="C367" s="238" t="s">
        <v>6389</v>
      </c>
      <c r="D367" s="239" t="s">
        <v>8064</v>
      </c>
      <c r="E367" s="240" t="s">
        <v>5990</v>
      </c>
      <c r="F367" s="240"/>
      <c r="G367" s="241" t="s">
        <v>6394</v>
      </c>
      <c r="H367" s="238" t="s">
        <v>7911</v>
      </c>
      <c r="I367" s="242">
        <v>12000</v>
      </c>
      <c r="J367" s="243">
        <v>2</v>
      </c>
      <c r="K367" s="244" t="s">
        <v>2559</v>
      </c>
      <c r="L367" s="243">
        <v>168000</v>
      </c>
      <c r="M367" s="243">
        <v>11760</v>
      </c>
      <c r="N367" s="242">
        <v>179760</v>
      </c>
      <c r="O367" s="242">
        <v>0</v>
      </c>
      <c r="P367" s="238" t="s">
        <v>10535</v>
      </c>
      <c r="Q367" s="165">
        <v>44910</v>
      </c>
      <c r="R367" s="165">
        <v>44922</v>
      </c>
      <c r="S367" s="165" t="s">
        <v>10533</v>
      </c>
      <c r="T367" s="108" t="s">
        <v>10534</v>
      </c>
    </row>
    <row r="368" spans="1:20" s="166" customFormat="1" ht="16.5" customHeight="1">
      <c r="A368" s="238" t="str">
        <f t="shared" si="7"/>
        <v>O221108058776일반상품</v>
      </c>
      <c r="B368" s="238" t="s">
        <v>9401</v>
      </c>
      <c r="C368" s="238" t="s">
        <v>6389</v>
      </c>
      <c r="D368" s="239" t="s">
        <v>8064</v>
      </c>
      <c r="E368" s="240" t="s">
        <v>5990</v>
      </c>
      <c r="F368" s="240"/>
      <c r="G368" s="241" t="s">
        <v>6394</v>
      </c>
      <c r="H368" s="238" t="s">
        <v>9521</v>
      </c>
      <c r="I368" s="242">
        <v>29000</v>
      </c>
      <c r="J368" s="243">
        <v>3</v>
      </c>
      <c r="K368" s="244" t="s">
        <v>2563</v>
      </c>
      <c r="L368" s="243">
        <v>406000</v>
      </c>
      <c r="M368" s="243">
        <v>28420</v>
      </c>
      <c r="N368" s="242">
        <v>434420</v>
      </c>
      <c r="O368" s="242">
        <v>0</v>
      </c>
      <c r="P368" s="238" t="s">
        <v>10536</v>
      </c>
      <c r="Q368" s="165">
        <v>44910</v>
      </c>
      <c r="R368" s="165">
        <v>44922</v>
      </c>
      <c r="S368" s="165" t="s">
        <v>10533</v>
      </c>
      <c r="T368" s="108" t="s">
        <v>10534</v>
      </c>
    </row>
    <row r="369" spans="1:20" s="166" customFormat="1" ht="16.5" customHeight="1">
      <c r="A369" s="238" t="str">
        <f t="shared" si="7"/>
        <v>O221108058766일반상품</v>
      </c>
      <c r="B369" s="238" t="s">
        <v>9407</v>
      </c>
      <c r="C369" s="238" t="s">
        <v>7705</v>
      </c>
      <c r="D369" s="239" t="s">
        <v>8064</v>
      </c>
      <c r="E369" s="240" t="s">
        <v>5990</v>
      </c>
      <c r="F369" s="240"/>
      <c r="G369" s="241" t="s">
        <v>6394</v>
      </c>
      <c r="H369" s="238" t="s">
        <v>9523</v>
      </c>
      <c r="I369" s="242">
        <v>44000</v>
      </c>
      <c r="J369" s="243">
        <v>6</v>
      </c>
      <c r="K369" s="244" t="s">
        <v>2568</v>
      </c>
      <c r="L369" s="243">
        <v>616000</v>
      </c>
      <c r="M369" s="243">
        <v>43120</v>
      </c>
      <c r="N369" s="242">
        <v>659120</v>
      </c>
      <c r="O369" s="242">
        <v>0</v>
      </c>
      <c r="P369" s="238" t="s">
        <v>10537</v>
      </c>
      <c r="Q369" s="165">
        <v>44910</v>
      </c>
      <c r="R369" s="165">
        <v>44922</v>
      </c>
      <c r="S369" s="165" t="s">
        <v>10533</v>
      </c>
      <c r="T369" s="108" t="s">
        <v>10534</v>
      </c>
    </row>
    <row r="370" spans="1:20" s="166" customFormat="1" ht="16.5" customHeight="1">
      <c r="A370" s="238" t="str">
        <f t="shared" si="7"/>
        <v>O221106058726일반상품</v>
      </c>
      <c r="B370" s="238" t="s">
        <v>9431</v>
      </c>
      <c r="C370" s="238" t="s">
        <v>6389</v>
      </c>
      <c r="D370" s="239" t="s">
        <v>8064</v>
      </c>
      <c r="E370" s="240" t="s">
        <v>5990</v>
      </c>
      <c r="F370" s="240"/>
      <c r="G370" s="241" t="s">
        <v>6394</v>
      </c>
      <c r="H370" s="238" t="s">
        <v>9527</v>
      </c>
      <c r="I370" s="242">
        <v>32000</v>
      </c>
      <c r="J370" s="243">
        <v>3</v>
      </c>
      <c r="K370" s="244" t="s">
        <v>85</v>
      </c>
      <c r="L370" s="243">
        <v>448000</v>
      </c>
      <c r="M370" s="243">
        <v>31360</v>
      </c>
      <c r="N370" s="242">
        <v>479360</v>
      </c>
      <c r="O370" s="242">
        <v>0</v>
      </c>
      <c r="P370" s="238" t="s">
        <v>10538</v>
      </c>
      <c r="Q370" s="165">
        <v>44910</v>
      </c>
      <c r="R370" s="165">
        <v>44922</v>
      </c>
      <c r="S370" s="165" t="s">
        <v>10533</v>
      </c>
      <c r="T370" s="108" t="s">
        <v>10534</v>
      </c>
    </row>
    <row r="371" spans="1:20" s="166" customFormat="1" ht="16.5" customHeight="1">
      <c r="A371" s="238" t="str">
        <f t="shared" si="7"/>
        <v>O221106058724일반상품</v>
      </c>
      <c r="B371" s="238" t="s">
        <v>9433</v>
      </c>
      <c r="C371" s="238" t="s">
        <v>7705</v>
      </c>
      <c r="D371" s="239" t="s">
        <v>8064</v>
      </c>
      <c r="E371" s="240" t="s">
        <v>5990</v>
      </c>
      <c r="F371" s="240"/>
      <c r="G371" s="241" t="s">
        <v>6394</v>
      </c>
      <c r="H371" s="238" t="s">
        <v>7839</v>
      </c>
      <c r="I371" s="242">
        <v>8000</v>
      </c>
      <c r="J371" s="243">
        <v>1</v>
      </c>
      <c r="K371" s="244" t="s">
        <v>92</v>
      </c>
      <c r="L371" s="243">
        <v>112000</v>
      </c>
      <c r="M371" s="243">
        <v>7840</v>
      </c>
      <c r="N371" s="242">
        <v>119840</v>
      </c>
      <c r="O371" s="242">
        <v>0</v>
      </c>
      <c r="P371" s="238" t="s">
        <v>10539</v>
      </c>
      <c r="Q371" s="165">
        <v>44910</v>
      </c>
      <c r="R371" s="165">
        <v>44922</v>
      </c>
      <c r="S371" s="165" t="s">
        <v>10533</v>
      </c>
      <c r="T371" s="108" t="s">
        <v>10534</v>
      </c>
    </row>
    <row r="372" spans="1:20" s="166" customFormat="1" ht="16.5" customHeight="1">
      <c r="A372" s="238" t="str">
        <f t="shared" si="7"/>
        <v>O221105058694일반상품</v>
      </c>
      <c r="B372" s="238" t="s">
        <v>9442</v>
      </c>
      <c r="C372" s="238" t="s">
        <v>6389</v>
      </c>
      <c r="D372" s="239" t="s">
        <v>8064</v>
      </c>
      <c r="E372" s="240" t="s">
        <v>5990</v>
      </c>
      <c r="F372" s="240"/>
      <c r="G372" s="241" t="s">
        <v>6394</v>
      </c>
      <c r="H372" s="238" t="s">
        <v>7916</v>
      </c>
      <c r="I372" s="242">
        <v>24000</v>
      </c>
      <c r="J372" s="243">
        <v>3</v>
      </c>
      <c r="K372" s="244" t="s">
        <v>70</v>
      </c>
      <c r="L372" s="243">
        <v>336000</v>
      </c>
      <c r="M372" s="243">
        <v>23520</v>
      </c>
      <c r="N372" s="242">
        <v>359520</v>
      </c>
      <c r="O372" s="242">
        <v>0</v>
      </c>
      <c r="P372" s="238" t="s">
        <v>10540</v>
      </c>
      <c r="Q372" s="165">
        <v>44910</v>
      </c>
      <c r="R372" s="165">
        <v>44922</v>
      </c>
      <c r="S372" s="165" t="s">
        <v>10533</v>
      </c>
      <c r="T372" s="108" t="s">
        <v>10534</v>
      </c>
    </row>
    <row r="373" spans="1:20" s="166" customFormat="1" ht="16.5" customHeight="1">
      <c r="A373" s="238" t="str">
        <f t="shared" si="7"/>
        <v>O221104058661일반상품</v>
      </c>
      <c r="B373" s="238" t="s">
        <v>9453</v>
      </c>
      <c r="C373" s="238" t="s">
        <v>7705</v>
      </c>
      <c r="D373" s="239" t="s">
        <v>8064</v>
      </c>
      <c r="E373" s="240" t="s">
        <v>5990</v>
      </c>
      <c r="F373" s="240"/>
      <c r="G373" s="241" t="s">
        <v>6394</v>
      </c>
      <c r="H373" s="238" t="s">
        <v>7815</v>
      </c>
      <c r="I373" s="242">
        <v>35000</v>
      </c>
      <c r="J373" s="243">
        <v>4</v>
      </c>
      <c r="K373" s="244" t="s">
        <v>2566</v>
      </c>
      <c r="L373" s="243">
        <v>490000</v>
      </c>
      <c r="M373" s="243">
        <v>34300</v>
      </c>
      <c r="N373" s="242">
        <v>524300</v>
      </c>
      <c r="O373" s="242">
        <v>0</v>
      </c>
      <c r="P373" s="238" t="s">
        <v>10541</v>
      </c>
      <c r="Q373" s="165">
        <v>44910</v>
      </c>
      <c r="R373" s="165">
        <v>44922</v>
      </c>
      <c r="S373" s="165" t="s">
        <v>10533</v>
      </c>
      <c r="T373" s="108" t="s">
        <v>10534</v>
      </c>
    </row>
    <row r="374" spans="1:20" s="166" customFormat="1" ht="16.5" customHeight="1">
      <c r="A374" s="238" t="str">
        <f t="shared" si="7"/>
        <v>O221104058658일반상품</v>
      </c>
      <c r="B374" s="238" t="s">
        <v>9455</v>
      </c>
      <c r="C374" s="238" t="s">
        <v>6389</v>
      </c>
      <c r="D374" s="239" t="s">
        <v>8064</v>
      </c>
      <c r="E374" s="240" t="s">
        <v>5990</v>
      </c>
      <c r="F374" s="240"/>
      <c r="G374" s="241" t="s">
        <v>6394</v>
      </c>
      <c r="H374" s="238" t="s">
        <v>7906</v>
      </c>
      <c r="I374" s="242">
        <v>37000</v>
      </c>
      <c r="J374" s="243">
        <v>4</v>
      </c>
      <c r="K374" s="244" t="s">
        <v>86</v>
      </c>
      <c r="L374" s="243">
        <v>518000</v>
      </c>
      <c r="M374" s="243">
        <v>36260</v>
      </c>
      <c r="N374" s="242">
        <v>554260</v>
      </c>
      <c r="O374" s="242">
        <v>0</v>
      </c>
      <c r="P374" s="238" t="s">
        <v>10542</v>
      </c>
      <c r="Q374" s="165">
        <v>44910</v>
      </c>
      <c r="R374" s="165">
        <v>44922</v>
      </c>
      <c r="S374" s="165" t="s">
        <v>10533</v>
      </c>
      <c r="T374" s="108" t="s">
        <v>10534</v>
      </c>
    </row>
    <row r="375" spans="1:20" s="166" customFormat="1" ht="16.5" customHeight="1">
      <c r="A375" s="238" t="str">
        <f t="shared" si="7"/>
        <v>O221104058650일반상품</v>
      </c>
      <c r="B375" s="238" t="s">
        <v>9458</v>
      </c>
      <c r="C375" s="238" t="s">
        <v>6389</v>
      </c>
      <c r="D375" s="239" t="s">
        <v>8064</v>
      </c>
      <c r="E375" s="240" t="s">
        <v>5990</v>
      </c>
      <c r="F375" s="240"/>
      <c r="G375" s="241" t="s">
        <v>6394</v>
      </c>
      <c r="H375" s="238" t="s">
        <v>7910</v>
      </c>
      <c r="I375" s="242">
        <v>22000</v>
      </c>
      <c r="J375" s="243">
        <v>3</v>
      </c>
      <c r="K375" s="244" t="s">
        <v>75</v>
      </c>
      <c r="L375" s="243">
        <v>308000</v>
      </c>
      <c r="M375" s="243">
        <v>21560</v>
      </c>
      <c r="N375" s="242">
        <v>329560</v>
      </c>
      <c r="O375" s="242">
        <v>0</v>
      </c>
      <c r="P375" s="238" t="s">
        <v>10543</v>
      </c>
      <c r="Q375" s="165">
        <v>44910</v>
      </c>
      <c r="R375" s="165">
        <v>44922</v>
      </c>
      <c r="S375" s="165" t="s">
        <v>10533</v>
      </c>
      <c r="T375" s="108" t="s">
        <v>10534</v>
      </c>
    </row>
    <row r="376" spans="1:20" s="166" customFormat="1" ht="16.5" customHeight="1">
      <c r="A376" s="238" t="str">
        <f t="shared" si="7"/>
        <v>O221102058585일반상품</v>
      </c>
      <c r="B376" s="238" t="s">
        <v>9473</v>
      </c>
      <c r="C376" s="238" t="s">
        <v>6389</v>
      </c>
      <c r="D376" s="239" t="s">
        <v>8064</v>
      </c>
      <c r="E376" s="240" t="s">
        <v>5990</v>
      </c>
      <c r="F376" s="240"/>
      <c r="G376" s="241" t="s">
        <v>6394</v>
      </c>
      <c r="H376" s="238" t="s">
        <v>7913</v>
      </c>
      <c r="I376" s="242">
        <v>63000</v>
      </c>
      <c r="J376" s="243">
        <v>6</v>
      </c>
      <c r="K376" s="244" t="s">
        <v>2585</v>
      </c>
      <c r="L376" s="243">
        <v>882000</v>
      </c>
      <c r="M376" s="243">
        <v>61740</v>
      </c>
      <c r="N376" s="242">
        <v>943740</v>
      </c>
      <c r="O376" s="242">
        <v>0</v>
      </c>
      <c r="P376" s="238" t="s">
        <v>10544</v>
      </c>
      <c r="Q376" s="165">
        <v>44910</v>
      </c>
      <c r="R376" s="165">
        <v>44922</v>
      </c>
      <c r="S376" s="165" t="s">
        <v>10533</v>
      </c>
      <c r="T376" s="108" t="s">
        <v>10534</v>
      </c>
    </row>
    <row r="377" spans="1:20" s="166" customFormat="1" ht="16.5" customHeight="1">
      <c r="A377" s="238" t="str">
        <f t="shared" si="7"/>
        <v>O221102058547일반상품</v>
      </c>
      <c r="B377" s="238" t="s">
        <v>9490</v>
      </c>
      <c r="C377" s="238" t="s">
        <v>7705</v>
      </c>
      <c r="D377" s="239" t="s">
        <v>8064</v>
      </c>
      <c r="E377" s="240" t="s">
        <v>5990</v>
      </c>
      <c r="F377" s="240"/>
      <c r="G377" s="241" t="s">
        <v>6394</v>
      </c>
      <c r="H377" s="238" t="s">
        <v>6441</v>
      </c>
      <c r="I377" s="242">
        <v>28000</v>
      </c>
      <c r="J377" s="243">
        <v>3</v>
      </c>
      <c r="K377" s="244" t="s">
        <v>84</v>
      </c>
      <c r="L377" s="243">
        <v>392000</v>
      </c>
      <c r="M377" s="243">
        <v>27440</v>
      </c>
      <c r="N377" s="242">
        <v>419440</v>
      </c>
      <c r="O377" s="242">
        <v>0</v>
      </c>
      <c r="P377" s="238" t="s">
        <v>10545</v>
      </c>
      <c r="Q377" s="165">
        <v>44910</v>
      </c>
      <c r="R377" s="165">
        <v>44922</v>
      </c>
      <c r="S377" s="165" t="s">
        <v>10533</v>
      </c>
      <c r="T377" s="108" t="s">
        <v>10534</v>
      </c>
    </row>
    <row r="378" spans="1:20" s="166" customFormat="1" ht="16.5" customHeight="1">
      <c r="A378" s="238" t="str">
        <f t="shared" si="7"/>
        <v>O221027058476일반상품</v>
      </c>
      <c r="B378" s="238" t="s">
        <v>8311</v>
      </c>
      <c r="C378" s="238" t="s">
        <v>7707</v>
      </c>
      <c r="D378" s="239" t="s">
        <v>8064</v>
      </c>
      <c r="E378" s="240" t="s">
        <v>5990</v>
      </c>
      <c r="F378" s="240"/>
      <c r="G378" s="241" t="s">
        <v>6394</v>
      </c>
      <c r="H378" s="238" t="s">
        <v>7749</v>
      </c>
      <c r="I378" s="242">
        <v>5000</v>
      </c>
      <c r="J378" s="243">
        <v>1</v>
      </c>
      <c r="K378" s="244" t="s">
        <v>2554</v>
      </c>
      <c r="L378" s="243">
        <v>70000</v>
      </c>
      <c r="M378" s="243">
        <v>4900</v>
      </c>
      <c r="N378" s="242">
        <v>74900</v>
      </c>
      <c r="O378" s="242">
        <v>0</v>
      </c>
      <c r="P378" s="238" t="s">
        <v>10546</v>
      </c>
      <c r="Q378" s="165">
        <v>44910</v>
      </c>
      <c r="R378" s="165">
        <v>44922</v>
      </c>
      <c r="S378" s="165" t="s">
        <v>10533</v>
      </c>
      <c r="T378" s="108" t="s">
        <v>10534</v>
      </c>
    </row>
    <row r="379" spans="1:20" s="166" customFormat="1" ht="16.5" customHeight="1">
      <c r="A379" s="238" t="str">
        <f t="shared" si="7"/>
        <v>O221027058475일반상품</v>
      </c>
      <c r="B379" s="238" t="s">
        <v>8312</v>
      </c>
      <c r="C379" s="238" t="s">
        <v>7708</v>
      </c>
      <c r="D379" s="239" t="s">
        <v>8064</v>
      </c>
      <c r="E379" s="240" t="s">
        <v>5990</v>
      </c>
      <c r="F379" s="240"/>
      <c r="G379" s="241" t="s">
        <v>6394</v>
      </c>
      <c r="H379" s="238" t="s">
        <v>7893</v>
      </c>
      <c r="I379" s="242">
        <v>3000</v>
      </c>
      <c r="J379" s="243">
        <v>1</v>
      </c>
      <c r="K379" s="244" t="s">
        <v>2552</v>
      </c>
      <c r="L379" s="243">
        <v>42000</v>
      </c>
      <c r="M379" s="243">
        <v>2940</v>
      </c>
      <c r="N379" s="242">
        <v>44940</v>
      </c>
      <c r="O379" s="242">
        <v>0</v>
      </c>
      <c r="P379" s="238" t="s">
        <v>10547</v>
      </c>
      <c r="Q379" s="165">
        <v>44910</v>
      </c>
      <c r="R379" s="165">
        <v>44922</v>
      </c>
      <c r="S379" s="165" t="s">
        <v>10533</v>
      </c>
      <c r="T379" s="108" t="s">
        <v>10534</v>
      </c>
    </row>
    <row r="380" spans="1:20" s="166" customFormat="1" ht="16.5" customHeight="1">
      <c r="A380" s="238" t="str">
        <f t="shared" si="7"/>
        <v>O221027058473일반상품</v>
      </c>
      <c r="B380" s="238" t="s">
        <v>8306</v>
      </c>
      <c r="C380" s="238" t="s">
        <v>7708</v>
      </c>
      <c r="D380" s="239" t="s">
        <v>8064</v>
      </c>
      <c r="E380" s="240" t="s">
        <v>5990</v>
      </c>
      <c r="F380" s="240"/>
      <c r="G380" s="241" t="s">
        <v>6394</v>
      </c>
      <c r="H380" s="238" t="s">
        <v>7954</v>
      </c>
      <c r="I380" s="242">
        <v>11000</v>
      </c>
      <c r="J380" s="243">
        <v>1</v>
      </c>
      <c r="K380" s="244" t="s">
        <v>2558</v>
      </c>
      <c r="L380" s="243">
        <v>154000</v>
      </c>
      <c r="M380" s="243">
        <v>10780</v>
      </c>
      <c r="N380" s="242">
        <v>164780</v>
      </c>
      <c r="O380" s="242">
        <v>0</v>
      </c>
      <c r="P380" s="238" t="s">
        <v>10548</v>
      </c>
      <c r="Q380" s="165">
        <v>44910</v>
      </c>
      <c r="R380" s="165">
        <v>44922</v>
      </c>
      <c r="S380" s="165" t="s">
        <v>10533</v>
      </c>
      <c r="T380" s="108" t="s">
        <v>10534</v>
      </c>
    </row>
    <row r="381" spans="1:20" s="166" customFormat="1" ht="16.5" customHeight="1">
      <c r="A381" s="238" t="str">
        <f t="shared" si="7"/>
        <v>O221026058471일반상품</v>
      </c>
      <c r="B381" s="238" t="s">
        <v>8307</v>
      </c>
      <c r="C381" s="238" t="s">
        <v>7714</v>
      </c>
      <c r="D381" s="239" t="s">
        <v>8064</v>
      </c>
      <c r="E381" s="240" t="s">
        <v>5990</v>
      </c>
      <c r="F381" s="240"/>
      <c r="G381" s="241" t="s">
        <v>6394</v>
      </c>
      <c r="H381" s="238" t="s">
        <v>8319</v>
      </c>
      <c r="I381" s="242">
        <v>26000</v>
      </c>
      <c r="J381" s="243">
        <v>2</v>
      </c>
      <c r="K381" s="244" t="s">
        <v>2562</v>
      </c>
      <c r="L381" s="243">
        <v>364000</v>
      </c>
      <c r="M381" s="243">
        <v>25480</v>
      </c>
      <c r="N381" s="242">
        <v>389480</v>
      </c>
      <c r="O381" s="242">
        <v>0</v>
      </c>
      <c r="P381" s="238" t="s">
        <v>10549</v>
      </c>
      <c r="Q381" s="165">
        <v>44910</v>
      </c>
      <c r="R381" s="165">
        <v>44922</v>
      </c>
      <c r="S381" s="165" t="s">
        <v>10533</v>
      </c>
      <c r="T381" s="108" t="s">
        <v>10534</v>
      </c>
    </row>
    <row r="382" spans="1:20" s="166" customFormat="1" ht="16.5" customHeight="1">
      <c r="A382" s="238" t="str">
        <f t="shared" si="7"/>
        <v>O221025058470일반상품</v>
      </c>
      <c r="B382" s="238" t="s">
        <v>8308</v>
      </c>
      <c r="C382" s="238" t="s">
        <v>7707</v>
      </c>
      <c r="D382" s="239" t="s">
        <v>8064</v>
      </c>
      <c r="E382" s="240" t="s">
        <v>5990</v>
      </c>
      <c r="F382" s="240"/>
      <c r="G382" s="241" t="s">
        <v>6394</v>
      </c>
      <c r="H382" s="238" t="s">
        <v>7734</v>
      </c>
      <c r="I382" s="242">
        <v>27000</v>
      </c>
      <c r="J382" s="243">
        <v>3</v>
      </c>
      <c r="K382" s="244" t="s">
        <v>73</v>
      </c>
      <c r="L382" s="243">
        <v>378000</v>
      </c>
      <c r="M382" s="243">
        <v>26460</v>
      </c>
      <c r="N382" s="242">
        <v>404460</v>
      </c>
      <c r="O382" s="242">
        <v>0</v>
      </c>
      <c r="P382" s="238" t="s">
        <v>10550</v>
      </c>
      <c r="Q382" s="165">
        <v>44910</v>
      </c>
      <c r="R382" s="165">
        <v>44922</v>
      </c>
      <c r="S382" s="165" t="s">
        <v>10533</v>
      </c>
      <c r="T382" s="108" t="s">
        <v>10534</v>
      </c>
    </row>
    <row r="383" spans="1:20" s="166" customFormat="1" ht="16.5" customHeight="1">
      <c r="A383" s="238" t="str">
        <f t="shared" si="7"/>
        <v>O221025058467일반상품</v>
      </c>
      <c r="B383" s="238" t="s">
        <v>8310</v>
      </c>
      <c r="C383" s="238" t="s">
        <v>7707</v>
      </c>
      <c r="D383" s="239" t="s">
        <v>8064</v>
      </c>
      <c r="E383" s="240" t="s">
        <v>5990</v>
      </c>
      <c r="F383" s="240"/>
      <c r="G383" s="241" t="s">
        <v>6394</v>
      </c>
      <c r="H383" s="238" t="s">
        <v>8048</v>
      </c>
      <c r="I383" s="242">
        <v>32000</v>
      </c>
      <c r="J383" s="243">
        <v>4</v>
      </c>
      <c r="K383" s="244" t="s">
        <v>85</v>
      </c>
      <c r="L383" s="243">
        <v>448000</v>
      </c>
      <c r="M383" s="243">
        <v>31360</v>
      </c>
      <c r="N383" s="242">
        <v>479360</v>
      </c>
      <c r="O383" s="242">
        <v>0</v>
      </c>
      <c r="P383" s="238" t="s">
        <v>10551</v>
      </c>
      <c r="Q383" s="165">
        <v>44910</v>
      </c>
      <c r="R383" s="165">
        <v>44922</v>
      </c>
      <c r="S383" s="165" t="s">
        <v>10533</v>
      </c>
      <c r="T383" s="108" t="s">
        <v>10534</v>
      </c>
    </row>
    <row r="384" spans="1:20" s="166" customFormat="1" ht="16.5" customHeight="1">
      <c r="A384" s="238" t="str">
        <f t="shared" si="7"/>
        <v>O221024058464일반상품</v>
      </c>
      <c r="B384" s="238" t="s">
        <v>8303</v>
      </c>
      <c r="C384" s="238" t="s">
        <v>7707</v>
      </c>
      <c r="D384" s="239" t="s">
        <v>8064</v>
      </c>
      <c r="E384" s="240" t="s">
        <v>5990</v>
      </c>
      <c r="F384" s="240"/>
      <c r="G384" s="241" t="s">
        <v>6394</v>
      </c>
      <c r="H384" s="238" t="s">
        <v>7750</v>
      </c>
      <c r="I384" s="242">
        <v>58000</v>
      </c>
      <c r="J384" s="243">
        <v>6</v>
      </c>
      <c r="K384" s="244" t="s">
        <v>2580</v>
      </c>
      <c r="L384" s="243">
        <v>812000</v>
      </c>
      <c r="M384" s="243">
        <v>56840</v>
      </c>
      <c r="N384" s="242">
        <v>868840</v>
      </c>
      <c r="O384" s="242">
        <v>0</v>
      </c>
      <c r="P384" s="238" t="s">
        <v>10552</v>
      </c>
      <c r="Q384" s="165">
        <v>44910</v>
      </c>
      <c r="R384" s="165">
        <v>44922</v>
      </c>
      <c r="S384" s="165" t="s">
        <v>10533</v>
      </c>
      <c r="T384" s="108" t="s">
        <v>10534</v>
      </c>
    </row>
    <row r="385" spans="1:20" s="166" customFormat="1" ht="16.5" customHeight="1">
      <c r="A385" s="238" t="str">
        <f t="shared" si="7"/>
        <v>O221024058463일반상품</v>
      </c>
      <c r="B385" s="238" t="s">
        <v>8304</v>
      </c>
      <c r="C385" s="238" t="s">
        <v>7707</v>
      </c>
      <c r="D385" s="239" t="s">
        <v>8064</v>
      </c>
      <c r="E385" s="240" t="s">
        <v>5990</v>
      </c>
      <c r="F385" s="240"/>
      <c r="G385" s="241" t="s">
        <v>6394</v>
      </c>
      <c r="H385" s="238" t="s">
        <v>7952</v>
      </c>
      <c r="I385" s="242">
        <v>46000</v>
      </c>
      <c r="J385" s="243">
        <v>5</v>
      </c>
      <c r="K385" s="244" t="s">
        <v>2570</v>
      </c>
      <c r="L385" s="243">
        <v>644000</v>
      </c>
      <c r="M385" s="243">
        <v>45080</v>
      </c>
      <c r="N385" s="242">
        <v>689080</v>
      </c>
      <c r="O385" s="242">
        <v>0</v>
      </c>
      <c r="P385" s="238" t="s">
        <v>10553</v>
      </c>
      <c r="Q385" s="165">
        <v>44910</v>
      </c>
      <c r="R385" s="165">
        <v>44922</v>
      </c>
      <c r="S385" s="165" t="s">
        <v>10533</v>
      </c>
      <c r="T385" s="108" t="s">
        <v>10534</v>
      </c>
    </row>
    <row r="386" spans="1:20" s="166" customFormat="1" ht="16.5" customHeight="1">
      <c r="A386" s="238" t="str">
        <f t="shared" si="7"/>
        <v>O221024058462일반상품</v>
      </c>
      <c r="B386" s="238" t="s">
        <v>8305</v>
      </c>
      <c r="C386" s="238" t="s">
        <v>7707</v>
      </c>
      <c r="D386" s="239" t="s">
        <v>8064</v>
      </c>
      <c r="E386" s="240" t="s">
        <v>5990</v>
      </c>
      <c r="F386" s="240"/>
      <c r="G386" s="241" t="s">
        <v>6394</v>
      </c>
      <c r="H386" s="238" t="s">
        <v>7770</v>
      </c>
      <c r="I386" s="242">
        <v>44000</v>
      </c>
      <c r="J386" s="243">
        <v>6</v>
      </c>
      <c r="K386" s="244" t="s">
        <v>2568</v>
      </c>
      <c r="L386" s="243">
        <v>616000</v>
      </c>
      <c r="M386" s="243">
        <v>43120</v>
      </c>
      <c r="N386" s="242">
        <v>659120</v>
      </c>
      <c r="O386" s="242">
        <v>0</v>
      </c>
      <c r="P386" s="238" t="s">
        <v>10554</v>
      </c>
      <c r="Q386" s="165">
        <v>44910</v>
      </c>
      <c r="R386" s="165">
        <v>44922</v>
      </c>
      <c r="S386" s="165" t="s">
        <v>10533</v>
      </c>
      <c r="T386" s="108" t="s">
        <v>10534</v>
      </c>
    </row>
    <row r="387" spans="1:20" s="166" customFormat="1" ht="16.5" customHeight="1">
      <c r="A387" s="238" t="str">
        <f t="shared" si="7"/>
        <v>O221022058461일반상품</v>
      </c>
      <c r="B387" s="238" t="s">
        <v>8142</v>
      </c>
      <c r="C387" s="238" t="s">
        <v>7708</v>
      </c>
      <c r="D387" s="239" t="s">
        <v>8064</v>
      </c>
      <c r="E387" s="240" t="s">
        <v>5990</v>
      </c>
      <c r="F387" s="240"/>
      <c r="G387" s="241" t="s">
        <v>6394</v>
      </c>
      <c r="H387" s="238" t="s">
        <v>7731</v>
      </c>
      <c r="I387" s="242">
        <v>20000</v>
      </c>
      <c r="J387" s="243">
        <v>2</v>
      </c>
      <c r="K387" s="244" t="s">
        <v>74</v>
      </c>
      <c r="L387" s="243">
        <v>280000</v>
      </c>
      <c r="M387" s="243">
        <v>19600</v>
      </c>
      <c r="N387" s="242">
        <v>299600</v>
      </c>
      <c r="O387" s="242">
        <v>0</v>
      </c>
      <c r="P387" s="238" t="s">
        <v>10555</v>
      </c>
      <c r="Q387" s="165">
        <v>44910</v>
      </c>
      <c r="R387" s="165">
        <v>44922</v>
      </c>
      <c r="S387" s="165" t="s">
        <v>10533</v>
      </c>
      <c r="T387" s="108" t="s">
        <v>10534</v>
      </c>
    </row>
    <row r="388" spans="1:20" s="166" customFormat="1" ht="16.5" customHeight="1">
      <c r="A388" s="238" t="str">
        <f t="shared" si="7"/>
        <v>O221021058460일반상품</v>
      </c>
      <c r="B388" s="238" t="s">
        <v>8143</v>
      </c>
      <c r="C388" s="238" t="s">
        <v>7708</v>
      </c>
      <c r="D388" s="239" t="s">
        <v>8064</v>
      </c>
      <c r="E388" s="240" t="s">
        <v>5990</v>
      </c>
      <c r="F388" s="240"/>
      <c r="G388" s="241" t="s">
        <v>6394</v>
      </c>
      <c r="H388" s="238" t="s">
        <v>7856</v>
      </c>
      <c r="I388" s="242">
        <v>42000</v>
      </c>
      <c r="J388" s="243">
        <v>4</v>
      </c>
      <c r="K388" s="244" t="s">
        <v>79</v>
      </c>
      <c r="L388" s="243">
        <v>588000</v>
      </c>
      <c r="M388" s="243">
        <v>41160</v>
      </c>
      <c r="N388" s="242">
        <v>629160</v>
      </c>
      <c r="O388" s="242">
        <v>0</v>
      </c>
      <c r="P388" s="238" t="s">
        <v>10556</v>
      </c>
      <c r="Q388" s="165">
        <v>44910</v>
      </c>
      <c r="R388" s="165">
        <v>44922</v>
      </c>
      <c r="S388" s="165" t="s">
        <v>10533</v>
      </c>
      <c r="T388" s="108" t="s">
        <v>10534</v>
      </c>
    </row>
    <row r="389" spans="1:20" s="166" customFormat="1" ht="16.5" customHeight="1">
      <c r="A389" s="238" t="str">
        <f t="shared" si="7"/>
        <v>O221021058459일반상품</v>
      </c>
      <c r="B389" s="238" t="s">
        <v>8144</v>
      </c>
      <c r="C389" s="238" t="s">
        <v>7707</v>
      </c>
      <c r="D389" s="239" t="s">
        <v>8064</v>
      </c>
      <c r="E389" s="240" t="s">
        <v>5990</v>
      </c>
      <c r="F389" s="240"/>
      <c r="G389" s="241" t="s">
        <v>6394</v>
      </c>
      <c r="H389" s="238" t="s">
        <v>8314</v>
      </c>
      <c r="I389" s="242">
        <v>40000</v>
      </c>
      <c r="J389" s="243">
        <v>4</v>
      </c>
      <c r="K389" s="244" t="s">
        <v>83</v>
      </c>
      <c r="L389" s="243">
        <v>560000</v>
      </c>
      <c r="M389" s="243">
        <v>39200</v>
      </c>
      <c r="N389" s="242">
        <v>599200</v>
      </c>
      <c r="O389" s="242">
        <v>0</v>
      </c>
      <c r="P389" s="238" t="s">
        <v>10557</v>
      </c>
      <c r="Q389" s="165">
        <v>44910</v>
      </c>
      <c r="R389" s="165">
        <v>44922</v>
      </c>
      <c r="S389" s="165" t="s">
        <v>10533</v>
      </c>
      <c r="T389" s="108" t="s">
        <v>10534</v>
      </c>
    </row>
    <row r="390" spans="1:20" s="166" customFormat="1" ht="16.5" customHeight="1">
      <c r="A390" s="238" t="str">
        <f t="shared" si="7"/>
        <v>O221021058457일반상품</v>
      </c>
      <c r="B390" s="238" t="s">
        <v>8145</v>
      </c>
      <c r="C390" s="238" t="s">
        <v>7707</v>
      </c>
      <c r="D390" s="239" t="s">
        <v>8064</v>
      </c>
      <c r="E390" s="240" t="s">
        <v>5990</v>
      </c>
      <c r="F390" s="240"/>
      <c r="G390" s="241" t="s">
        <v>6394</v>
      </c>
      <c r="H390" s="238" t="s">
        <v>7772</v>
      </c>
      <c r="I390" s="242">
        <v>32000</v>
      </c>
      <c r="J390" s="243">
        <v>3</v>
      </c>
      <c r="K390" s="244" t="s">
        <v>85</v>
      </c>
      <c r="L390" s="243">
        <v>448000</v>
      </c>
      <c r="M390" s="243">
        <v>31360</v>
      </c>
      <c r="N390" s="242">
        <v>479360</v>
      </c>
      <c r="O390" s="242">
        <v>0</v>
      </c>
      <c r="P390" s="238" t="s">
        <v>10558</v>
      </c>
      <c r="Q390" s="165">
        <v>44910</v>
      </c>
      <c r="R390" s="165">
        <v>44922</v>
      </c>
      <c r="S390" s="165" t="s">
        <v>10533</v>
      </c>
      <c r="T390" s="108" t="s">
        <v>10534</v>
      </c>
    </row>
    <row r="391" spans="1:20" s="166" customFormat="1" ht="16.5" customHeight="1">
      <c r="A391" s="238" t="str">
        <f t="shared" si="7"/>
        <v>O221021058453일반상품</v>
      </c>
      <c r="B391" s="238" t="s">
        <v>8149</v>
      </c>
      <c r="C391" s="238" t="s">
        <v>7707</v>
      </c>
      <c r="D391" s="239" t="s">
        <v>8064</v>
      </c>
      <c r="E391" s="240" t="s">
        <v>5990</v>
      </c>
      <c r="F391" s="240"/>
      <c r="G391" s="241" t="s">
        <v>6394</v>
      </c>
      <c r="H391" s="238" t="s">
        <v>7917</v>
      </c>
      <c r="I391" s="242">
        <v>18000</v>
      </c>
      <c r="J391" s="243">
        <v>2</v>
      </c>
      <c r="K391" s="244" t="s">
        <v>89</v>
      </c>
      <c r="L391" s="243">
        <v>252000</v>
      </c>
      <c r="M391" s="243">
        <v>17640</v>
      </c>
      <c r="N391" s="242">
        <v>269640</v>
      </c>
      <c r="O391" s="242">
        <v>0</v>
      </c>
      <c r="P391" s="238" t="s">
        <v>10559</v>
      </c>
      <c r="Q391" s="165">
        <v>44910</v>
      </c>
      <c r="R391" s="165">
        <v>44922</v>
      </c>
      <c r="S391" s="165" t="s">
        <v>10533</v>
      </c>
      <c r="T391" s="108" t="s">
        <v>10534</v>
      </c>
    </row>
    <row r="392" spans="1:20" s="166" customFormat="1" ht="16.5" customHeight="1">
      <c r="A392" s="238" t="str">
        <f t="shared" si="7"/>
        <v>O221021058452일반상품</v>
      </c>
      <c r="B392" s="238" t="s">
        <v>8150</v>
      </c>
      <c r="C392" s="238" t="s">
        <v>7707</v>
      </c>
      <c r="D392" s="239" t="s">
        <v>8064</v>
      </c>
      <c r="E392" s="240" t="s">
        <v>5990</v>
      </c>
      <c r="F392" s="240"/>
      <c r="G392" s="241" t="s">
        <v>6394</v>
      </c>
      <c r="H392" s="238" t="s">
        <v>7945</v>
      </c>
      <c r="I392" s="242">
        <v>57000</v>
      </c>
      <c r="J392" s="243">
        <v>6</v>
      </c>
      <c r="K392" s="244" t="s">
        <v>2579</v>
      </c>
      <c r="L392" s="243">
        <v>798000</v>
      </c>
      <c r="M392" s="243">
        <v>55860</v>
      </c>
      <c r="N392" s="242">
        <v>853860</v>
      </c>
      <c r="O392" s="242">
        <v>0</v>
      </c>
      <c r="P392" s="238" t="s">
        <v>10560</v>
      </c>
      <c r="Q392" s="165">
        <v>44910</v>
      </c>
      <c r="R392" s="165">
        <v>44922</v>
      </c>
      <c r="S392" s="165" t="s">
        <v>10533</v>
      </c>
      <c r="T392" s="108" t="s">
        <v>10534</v>
      </c>
    </row>
    <row r="393" spans="1:20" s="166" customFormat="1" ht="16.5" customHeight="1">
      <c r="A393" s="238" t="str">
        <f t="shared" si="7"/>
        <v>O221021058451일반상품</v>
      </c>
      <c r="B393" s="238" t="s">
        <v>8151</v>
      </c>
      <c r="C393" s="238" t="s">
        <v>7714</v>
      </c>
      <c r="D393" s="239" t="s">
        <v>8064</v>
      </c>
      <c r="E393" s="240" t="s">
        <v>5990</v>
      </c>
      <c r="F393" s="240"/>
      <c r="G393" s="241" t="s">
        <v>6394</v>
      </c>
      <c r="H393" s="238" t="s">
        <v>7799</v>
      </c>
      <c r="I393" s="242">
        <v>31000</v>
      </c>
      <c r="J393" s="243">
        <v>3</v>
      </c>
      <c r="K393" s="244" t="s">
        <v>2564</v>
      </c>
      <c r="L393" s="243">
        <v>434000</v>
      </c>
      <c r="M393" s="243">
        <v>30380</v>
      </c>
      <c r="N393" s="242">
        <v>464380</v>
      </c>
      <c r="O393" s="242">
        <v>0</v>
      </c>
      <c r="P393" s="238" t="s">
        <v>10561</v>
      </c>
      <c r="Q393" s="165">
        <v>44910</v>
      </c>
      <c r="R393" s="165">
        <v>44922</v>
      </c>
      <c r="S393" s="165" t="s">
        <v>10533</v>
      </c>
      <c r="T393" s="108" t="s">
        <v>10534</v>
      </c>
    </row>
    <row r="394" spans="1:20" s="166" customFormat="1" ht="16.5" customHeight="1">
      <c r="A394" s="238" t="str">
        <f t="shared" si="7"/>
        <v>O221021058449일반상품</v>
      </c>
      <c r="B394" s="238" t="s">
        <v>8153</v>
      </c>
      <c r="C394" s="238" t="s">
        <v>7707</v>
      </c>
      <c r="D394" s="239" t="s">
        <v>8064</v>
      </c>
      <c r="E394" s="240" t="s">
        <v>5990</v>
      </c>
      <c r="F394" s="240"/>
      <c r="G394" s="241" t="s">
        <v>6394</v>
      </c>
      <c r="H394" s="238" t="s">
        <v>7895</v>
      </c>
      <c r="I394" s="242">
        <v>7000</v>
      </c>
      <c r="J394" s="243">
        <v>1</v>
      </c>
      <c r="K394" s="244" t="s">
        <v>2555</v>
      </c>
      <c r="L394" s="243">
        <v>98000</v>
      </c>
      <c r="M394" s="243">
        <v>6860</v>
      </c>
      <c r="N394" s="242">
        <v>104860</v>
      </c>
      <c r="O394" s="242">
        <v>0</v>
      </c>
      <c r="P394" s="238" t="s">
        <v>10562</v>
      </c>
      <c r="Q394" s="165">
        <v>44910</v>
      </c>
      <c r="R394" s="165">
        <v>44922</v>
      </c>
      <c r="S394" s="165" t="s">
        <v>10533</v>
      </c>
      <c r="T394" s="108" t="s">
        <v>10534</v>
      </c>
    </row>
    <row r="395" spans="1:20" s="166" customFormat="1" ht="16.5" customHeight="1">
      <c r="A395" s="238" t="str">
        <f t="shared" si="7"/>
        <v>O221021058448일반상품</v>
      </c>
      <c r="B395" s="238" t="s">
        <v>8154</v>
      </c>
      <c r="C395" s="238" t="s">
        <v>7707</v>
      </c>
      <c r="D395" s="239" t="s">
        <v>8064</v>
      </c>
      <c r="E395" s="240" t="s">
        <v>5990</v>
      </c>
      <c r="F395" s="240"/>
      <c r="G395" s="241" t="s">
        <v>6394</v>
      </c>
      <c r="H395" s="238" t="s">
        <v>7830</v>
      </c>
      <c r="I395" s="242">
        <v>32000</v>
      </c>
      <c r="J395" s="243">
        <v>4</v>
      </c>
      <c r="K395" s="244" t="s">
        <v>85</v>
      </c>
      <c r="L395" s="243">
        <v>448000</v>
      </c>
      <c r="M395" s="243">
        <v>31360</v>
      </c>
      <c r="N395" s="242">
        <v>479360</v>
      </c>
      <c r="O395" s="242">
        <v>0</v>
      </c>
      <c r="P395" s="238" t="s">
        <v>10563</v>
      </c>
      <c r="Q395" s="165">
        <v>44910</v>
      </c>
      <c r="R395" s="165">
        <v>44922</v>
      </c>
      <c r="S395" s="165" t="s">
        <v>10533</v>
      </c>
      <c r="T395" s="108" t="s">
        <v>10534</v>
      </c>
    </row>
    <row r="396" spans="1:20" s="166" customFormat="1" ht="16.5" customHeight="1">
      <c r="A396" s="238" t="str">
        <f t="shared" si="7"/>
        <v>O221021058447일반상품</v>
      </c>
      <c r="B396" s="238" t="s">
        <v>8155</v>
      </c>
      <c r="C396" s="238" t="s">
        <v>7707</v>
      </c>
      <c r="D396" s="239" t="s">
        <v>8064</v>
      </c>
      <c r="E396" s="240" t="s">
        <v>5990</v>
      </c>
      <c r="F396" s="240"/>
      <c r="G396" s="241" t="s">
        <v>6394</v>
      </c>
      <c r="H396" s="238" t="s">
        <v>7733</v>
      </c>
      <c r="I396" s="242">
        <v>47000</v>
      </c>
      <c r="J396" s="243">
        <v>5</v>
      </c>
      <c r="K396" s="244" t="s">
        <v>2571</v>
      </c>
      <c r="L396" s="243">
        <v>658000</v>
      </c>
      <c r="M396" s="243">
        <v>46060</v>
      </c>
      <c r="N396" s="242">
        <v>704060</v>
      </c>
      <c r="O396" s="242">
        <v>0</v>
      </c>
      <c r="P396" s="238" t="s">
        <v>10564</v>
      </c>
      <c r="Q396" s="165">
        <v>44910</v>
      </c>
      <c r="R396" s="165">
        <v>44922</v>
      </c>
      <c r="S396" s="165" t="s">
        <v>10533</v>
      </c>
      <c r="T396" s="108" t="s">
        <v>10534</v>
      </c>
    </row>
    <row r="397" spans="1:20" s="166" customFormat="1" ht="16.5" customHeight="1">
      <c r="A397" s="238" t="str">
        <f t="shared" si="7"/>
        <v>O221021058445일반상품</v>
      </c>
      <c r="B397" s="238" t="s">
        <v>8157</v>
      </c>
      <c r="C397" s="238" t="s">
        <v>7707</v>
      </c>
      <c r="D397" s="239" t="s">
        <v>8064</v>
      </c>
      <c r="E397" s="240" t="s">
        <v>5990</v>
      </c>
      <c r="F397" s="240"/>
      <c r="G397" s="241" t="s">
        <v>6394</v>
      </c>
      <c r="H397" s="238" t="s">
        <v>7774</v>
      </c>
      <c r="I397" s="242">
        <v>30000</v>
      </c>
      <c r="J397" s="243">
        <v>3</v>
      </c>
      <c r="K397" s="244" t="s">
        <v>96</v>
      </c>
      <c r="L397" s="243">
        <v>420000</v>
      </c>
      <c r="M397" s="243">
        <v>29400</v>
      </c>
      <c r="N397" s="242">
        <v>449400</v>
      </c>
      <c r="O397" s="242">
        <v>0</v>
      </c>
      <c r="P397" s="238" t="s">
        <v>10565</v>
      </c>
      <c r="Q397" s="165">
        <v>44910</v>
      </c>
      <c r="R397" s="165">
        <v>44922</v>
      </c>
      <c r="S397" s="165" t="s">
        <v>10533</v>
      </c>
      <c r="T397" s="108" t="s">
        <v>10534</v>
      </c>
    </row>
    <row r="398" spans="1:20" s="166" customFormat="1" ht="16.5" customHeight="1">
      <c r="A398" s="238" t="str">
        <f t="shared" si="7"/>
        <v>O221021058444일반상품</v>
      </c>
      <c r="B398" s="238" t="s">
        <v>8158</v>
      </c>
      <c r="C398" s="238" t="s">
        <v>7714</v>
      </c>
      <c r="D398" s="239" t="s">
        <v>8064</v>
      </c>
      <c r="E398" s="240" t="s">
        <v>5990</v>
      </c>
      <c r="F398" s="240"/>
      <c r="G398" s="241" t="s">
        <v>6394</v>
      </c>
      <c r="H398" s="238" t="s">
        <v>8315</v>
      </c>
      <c r="I398" s="242">
        <v>26000</v>
      </c>
      <c r="J398" s="243">
        <v>3</v>
      </c>
      <c r="K398" s="244" t="s">
        <v>2562</v>
      </c>
      <c r="L398" s="243">
        <v>364000</v>
      </c>
      <c r="M398" s="243">
        <v>25480</v>
      </c>
      <c r="N398" s="242">
        <v>389480</v>
      </c>
      <c r="O398" s="242">
        <v>0</v>
      </c>
      <c r="P398" s="238" t="s">
        <v>10566</v>
      </c>
      <c r="Q398" s="165">
        <v>44910</v>
      </c>
      <c r="R398" s="165">
        <v>44922</v>
      </c>
      <c r="S398" s="165" t="s">
        <v>10533</v>
      </c>
      <c r="T398" s="108" t="s">
        <v>10534</v>
      </c>
    </row>
    <row r="399" spans="1:20" s="166" customFormat="1" ht="16.5" customHeight="1">
      <c r="A399" s="238" t="str">
        <f t="shared" si="7"/>
        <v>O221021058443일반상품</v>
      </c>
      <c r="B399" s="238" t="s">
        <v>8159</v>
      </c>
      <c r="C399" s="238" t="s">
        <v>7714</v>
      </c>
      <c r="D399" s="239" t="s">
        <v>8064</v>
      </c>
      <c r="E399" s="240" t="s">
        <v>5990</v>
      </c>
      <c r="F399" s="240"/>
      <c r="G399" s="241" t="s">
        <v>6394</v>
      </c>
      <c r="H399" s="238" t="s">
        <v>7805</v>
      </c>
      <c r="I399" s="242">
        <v>23000</v>
      </c>
      <c r="J399" s="243">
        <v>2</v>
      </c>
      <c r="K399" s="244" t="s">
        <v>87</v>
      </c>
      <c r="L399" s="243">
        <v>322000</v>
      </c>
      <c r="M399" s="243">
        <v>22540</v>
      </c>
      <c r="N399" s="242">
        <v>344540</v>
      </c>
      <c r="O399" s="242">
        <v>0</v>
      </c>
      <c r="P399" s="238" t="s">
        <v>10567</v>
      </c>
      <c r="Q399" s="165">
        <v>44910</v>
      </c>
      <c r="R399" s="165">
        <v>44922</v>
      </c>
      <c r="S399" s="165" t="s">
        <v>10533</v>
      </c>
      <c r="T399" s="108" t="s">
        <v>10534</v>
      </c>
    </row>
    <row r="400" spans="1:20" s="166" customFormat="1" ht="16.5" customHeight="1">
      <c r="A400" s="238" t="str">
        <f t="shared" si="7"/>
        <v>O221021058442일반상품</v>
      </c>
      <c r="B400" s="238" t="s">
        <v>8160</v>
      </c>
      <c r="C400" s="238" t="s">
        <v>7707</v>
      </c>
      <c r="D400" s="239" t="s">
        <v>8064</v>
      </c>
      <c r="E400" s="240" t="s">
        <v>5990</v>
      </c>
      <c r="F400" s="240"/>
      <c r="G400" s="241" t="s">
        <v>6394</v>
      </c>
      <c r="H400" s="238" t="s">
        <v>8038</v>
      </c>
      <c r="I400" s="242">
        <v>57000</v>
      </c>
      <c r="J400" s="243">
        <v>6</v>
      </c>
      <c r="K400" s="244" t="s">
        <v>2579</v>
      </c>
      <c r="L400" s="243">
        <v>798000</v>
      </c>
      <c r="M400" s="243">
        <v>55860</v>
      </c>
      <c r="N400" s="242">
        <v>853860</v>
      </c>
      <c r="O400" s="242">
        <v>0</v>
      </c>
      <c r="P400" s="238" t="s">
        <v>10568</v>
      </c>
      <c r="Q400" s="165">
        <v>44910</v>
      </c>
      <c r="R400" s="165">
        <v>44922</v>
      </c>
      <c r="S400" s="165" t="s">
        <v>10533</v>
      </c>
      <c r="T400" s="108" t="s">
        <v>10534</v>
      </c>
    </row>
    <row r="401" spans="1:20" s="166" customFormat="1" ht="16.5" customHeight="1">
      <c r="A401" s="238" t="str">
        <f t="shared" si="7"/>
        <v>O221021058441일반상품</v>
      </c>
      <c r="B401" s="238" t="s">
        <v>8161</v>
      </c>
      <c r="C401" s="238" t="s">
        <v>7707</v>
      </c>
      <c r="D401" s="239" t="s">
        <v>8064</v>
      </c>
      <c r="E401" s="240" t="s">
        <v>5990</v>
      </c>
      <c r="F401" s="240"/>
      <c r="G401" s="241" t="s">
        <v>6394</v>
      </c>
      <c r="H401" s="238" t="s">
        <v>7746</v>
      </c>
      <c r="I401" s="242">
        <v>25000</v>
      </c>
      <c r="J401" s="243">
        <v>3</v>
      </c>
      <c r="K401" s="244" t="s">
        <v>77</v>
      </c>
      <c r="L401" s="243">
        <v>350000</v>
      </c>
      <c r="M401" s="243">
        <v>24500</v>
      </c>
      <c r="N401" s="242">
        <v>374500</v>
      </c>
      <c r="O401" s="242">
        <v>0</v>
      </c>
      <c r="P401" s="238" t="s">
        <v>10569</v>
      </c>
      <c r="Q401" s="165">
        <v>44910</v>
      </c>
      <c r="R401" s="165">
        <v>44922</v>
      </c>
      <c r="S401" s="165" t="s">
        <v>10533</v>
      </c>
      <c r="T401" s="108" t="s">
        <v>10534</v>
      </c>
    </row>
    <row r="402" spans="1:20" s="166" customFormat="1" ht="16.5" customHeight="1">
      <c r="A402" s="238" t="str">
        <f t="shared" si="7"/>
        <v>O221021058440일반상품</v>
      </c>
      <c r="B402" s="238" t="s">
        <v>8162</v>
      </c>
      <c r="C402" s="238" t="s">
        <v>7707</v>
      </c>
      <c r="D402" s="239" t="s">
        <v>8064</v>
      </c>
      <c r="E402" s="240" t="s">
        <v>5990</v>
      </c>
      <c r="F402" s="240"/>
      <c r="G402" s="241" t="s">
        <v>6394</v>
      </c>
      <c r="H402" s="238" t="s">
        <v>7778</v>
      </c>
      <c r="I402" s="242">
        <v>28000</v>
      </c>
      <c r="J402" s="243">
        <v>3</v>
      </c>
      <c r="K402" s="244" t="s">
        <v>84</v>
      </c>
      <c r="L402" s="243">
        <v>392000</v>
      </c>
      <c r="M402" s="243">
        <v>27440</v>
      </c>
      <c r="N402" s="242">
        <v>419440</v>
      </c>
      <c r="O402" s="242">
        <v>0</v>
      </c>
      <c r="P402" s="238" t="s">
        <v>10570</v>
      </c>
      <c r="Q402" s="165">
        <v>44910</v>
      </c>
      <c r="R402" s="165">
        <v>44922</v>
      </c>
      <c r="S402" s="165" t="s">
        <v>10533</v>
      </c>
      <c r="T402" s="108" t="s">
        <v>10534</v>
      </c>
    </row>
    <row r="403" spans="1:20" s="166" customFormat="1" ht="16.5" customHeight="1">
      <c r="A403" s="238" t="str">
        <f t="shared" si="7"/>
        <v>O221021058438일반상품</v>
      </c>
      <c r="B403" s="238" t="s">
        <v>8164</v>
      </c>
      <c r="C403" s="238" t="s">
        <v>7707</v>
      </c>
      <c r="D403" s="239" t="s">
        <v>8064</v>
      </c>
      <c r="E403" s="240" t="s">
        <v>5990</v>
      </c>
      <c r="F403" s="240"/>
      <c r="G403" s="241" t="s">
        <v>6394</v>
      </c>
      <c r="H403" s="238" t="s">
        <v>7769</v>
      </c>
      <c r="I403" s="242">
        <v>37000</v>
      </c>
      <c r="J403" s="243">
        <v>4</v>
      </c>
      <c r="K403" s="244" t="s">
        <v>86</v>
      </c>
      <c r="L403" s="243">
        <v>518000</v>
      </c>
      <c r="M403" s="243">
        <v>36260</v>
      </c>
      <c r="N403" s="242">
        <v>554260</v>
      </c>
      <c r="O403" s="242">
        <v>0</v>
      </c>
      <c r="P403" s="238" t="s">
        <v>10571</v>
      </c>
      <c r="Q403" s="165">
        <v>44910</v>
      </c>
      <c r="R403" s="165">
        <v>44922</v>
      </c>
      <c r="S403" s="165" t="s">
        <v>10533</v>
      </c>
      <c r="T403" s="108" t="s">
        <v>10534</v>
      </c>
    </row>
    <row r="404" spans="1:20" s="166" customFormat="1" ht="16.5" customHeight="1">
      <c r="A404" s="238" t="str">
        <f t="shared" si="7"/>
        <v>O221021058437일반상품</v>
      </c>
      <c r="B404" s="238" t="s">
        <v>8165</v>
      </c>
      <c r="C404" s="238" t="s">
        <v>7707</v>
      </c>
      <c r="D404" s="239" t="s">
        <v>8064</v>
      </c>
      <c r="E404" s="240" t="s">
        <v>5990</v>
      </c>
      <c r="F404" s="240"/>
      <c r="G404" s="241" t="s">
        <v>6394</v>
      </c>
      <c r="H404" s="238" t="s">
        <v>7740</v>
      </c>
      <c r="I404" s="242">
        <v>5000</v>
      </c>
      <c r="J404" s="243">
        <v>1</v>
      </c>
      <c r="K404" s="244" t="s">
        <v>2554</v>
      </c>
      <c r="L404" s="243">
        <v>70000</v>
      </c>
      <c r="M404" s="243">
        <v>4900</v>
      </c>
      <c r="N404" s="242">
        <v>74900</v>
      </c>
      <c r="O404" s="242">
        <v>0</v>
      </c>
      <c r="P404" s="238" t="s">
        <v>10572</v>
      </c>
      <c r="Q404" s="165">
        <v>44910</v>
      </c>
      <c r="R404" s="165">
        <v>44922</v>
      </c>
      <c r="S404" s="165" t="s">
        <v>10533</v>
      </c>
      <c r="T404" s="108" t="s">
        <v>10534</v>
      </c>
    </row>
    <row r="405" spans="1:20" s="166" customFormat="1" ht="16.5" customHeight="1">
      <c r="A405" s="238" t="str">
        <f t="shared" si="7"/>
        <v>O221021058432일반상품</v>
      </c>
      <c r="B405" s="238" t="s">
        <v>8170</v>
      </c>
      <c r="C405" s="238" t="s">
        <v>7707</v>
      </c>
      <c r="D405" s="239" t="s">
        <v>8064</v>
      </c>
      <c r="E405" s="240" t="s">
        <v>5990</v>
      </c>
      <c r="F405" s="240"/>
      <c r="G405" s="241" t="s">
        <v>6394</v>
      </c>
      <c r="H405" s="238" t="s">
        <v>7763</v>
      </c>
      <c r="I405" s="242">
        <v>36000</v>
      </c>
      <c r="J405" s="243">
        <v>4</v>
      </c>
      <c r="K405" s="244" t="s">
        <v>94</v>
      </c>
      <c r="L405" s="243">
        <v>504000</v>
      </c>
      <c r="M405" s="243">
        <v>35280</v>
      </c>
      <c r="N405" s="242">
        <v>539280</v>
      </c>
      <c r="O405" s="242">
        <v>0</v>
      </c>
      <c r="P405" s="238" t="s">
        <v>10573</v>
      </c>
      <c r="Q405" s="165">
        <v>44910</v>
      </c>
      <c r="R405" s="165">
        <v>44922</v>
      </c>
      <c r="S405" s="165" t="s">
        <v>10533</v>
      </c>
      <c r="T405" s="108" t="s">
        <v>10534</v>
      </c>
    </row>
    <row r="406" spans="1:20" s="166" customFormat="1" ht="16.5" customHeight="1">
      <c r="A406" s="238" t="str">
        <f t="shared" si="7"/>
        <v>O221021058431일반상품</v>
      </c>
      <c r="B406" s="238" t="s">
        <v>8171</v>
      </c>
      <c r="C406" s="238" t="s">
        <v>7707</v>
      </c>
      <c r="D406" s="239" t="s">
        <v>8064</v>
      </c>
      <c r="E406" s="240" t="s">
        <v>5990</v>
      </c>
      <c r="F406" s="240"/>
      <c r="G406" s="241" t="s">
        <v>6394</v>
      </c>
      <c r="H406" s="238" t="s">
        <v>7894</v>
      </c>
      <c r="I406" s="242">
        <v>16000</v>
      </c>
      <c r="J406" s="243">
        <v>2</v>
      </c>
      <c r="K406" s="244" t="s">
        <v>88</v>
      </c>
      <c r="L406" s="243">
        <v>224000</v>
      </c>
      <c r="M406" s="243">
        <v>15680</v>
      </c>
      <c r="N406" s="242">
        <v>239680</v>
      </c>
      <c r="O406" s="242">
        <v>0</v>
      </c>
      <c r="P406" s="238" t="s">
        <v>10574</v>
      </c>
      <c r="Q406" s="165">
        <v>44910</v>
      </c>
      <c r="R406" s="165">
        <v>44922</v>
      </c>
      <c r="S406" s="165" t="s">
        <v>10533</v>
      </c>
      <c r="T406" s="108" t="s">
        <v>10534</v>
      </c>
    </row>
    <row r="407" spans="1:20" s="166" customFormat="1" ht="16.5" customHeight="1">
      <c r="A407" s="238" t="str">
        <f t="shared" si="7"/>
        <v>O221020058428일반상품</v>
      </c>
      <c r="B407" s="238" t="s">
        <v>8174</v>
      </c>
      <c r="C407" s="238" t="s">
        <v>7707</v>
      </c>
      <c r="D407" s="239" t="s">
        <v>8064</v>
      </c>
      <c r="E407" s="240" t="s">
        <v>5990</v>
      </c>
      <c r="F407" s="240"/>
      <c r="G407" s="241" t="s">
        <v>6394</v>
      </c>
      <c r="H407" s="238" t="s">
        <v>7795</v>
      </c>
      <c r="I407" s="242">
        <v>4000</v>
      </c>
      <c r="J407" s="243">
        <v>1</v>
      </c>
      <c r="K407" s="244" t="s">
        <v>2553</v>
      </c>
      <c r="L407" s="243">
        <v>56000</v>
      </c>
      <c r="M407" s="243">
        <v>3920</v>
      </c>
      <c r="N407" s="242">
        <v>59920</v>
      </c>
      <c r="O407" s="242">
        <v>0</v>
      </c>
      <c r="P407" s="238" t="s">
        <v>10575</v>
      </c>
      <c r="Q407" s="165">
        <v>44910</v>
      </c>
      <c r="R407" s="165">
        <v>44922</v>
      </c>
      <c r="S407" s="165" t="s">
        <v>10533</v>
      </c>
      <c r="T407" s="108" t="s">
        <v>10534</v>
      </c>
    </row>
    <row r="408" spans="1:20" s="166" customFormat="1" ht="16.5" customHeight="1">
      <c r="A408" s="238" t="str">
        <f t="shared" si="7"/>
        <v>O221020058427일반상품</v>
      </c>
      <c r="B408" s="238" t="s">
        <v>8175</v>
      </c>
      <c r="C408" s="238" t="s">
        <v>7707</v>
      </c>
      <c r="D408" s="239" t="s">
        <v>8064</v>
      </c>
      <c r="E408" s="240" t="s">
        <v>5990</v>
      </c>
      <c r="F408" s="240"/>
      <c r="G408" s="241" t="s">
        <v>6394</v>
      </c>
      <c r="H408" s="238" t="s">
        <v>7814</v>
      </c>
      <c r="I408" s="242">
        <v>3000</v>
      </c>
      <c r="J408" s="243">
        <v>1</v>
      </c>
      <c r="K408" s="244" t="s">
        <v>2552</v>
      </c>
      <c r="L408" s="243">
        <v>42000</v>
      </c>
      <c r="M408" s="243">
        <v>2940</v>
      </c>
      <c r="N408" s="242">
        <v>44940</v>
      </c>
      <c r="O408" s="242">
        <v>0</v>
      </c>
      <c r="P408" s="238" t="s">
        <v>10576</v>
      </c>
      <c r="Q408" s="165">
        <v>44910</v>
      </c>
      <c r="R408" s="165">
        <v>44922</v>
      </c>
      <c r="S408" s="165" t="s">
        <v>10533</v>
      </c>
      <c r="T408" s="108" t="s">
        <v>10534</v>
      </c>
    </row>
    <row r="409" spans="1:20" s="166" customFormat="1" ht="16.5" customHeight="1">
      <c r="A409" s="238" t="str">
        <f t="shared" si="7"/>
        <v>O221020058425일반상품</v>
      </c>
      <c r="B409" s="238" t="s">
        <v>8177</v>
      </c>
      <c r="C409" s="238" t="s">
        <v>7715</v>
      </c>
      <c r="D409" s="239" t="s">
        <v>8064</v>
      </c>
      <c r="E409" s="240" t="s">
        <v>5990</v>
      </c>
      <c r="F409" s="240"/>
      <c r="G409" s="241" t="s">
        <v>6394</v>
      </c>
      <c r="H409" s="238" t="s">
        <v>7768</v>
      </c>
      <c r="I409" s="242">
        <v>44000</v>
      </c>
      <c r="J409" s="243">
        <v>4</v>
      </c>
      <c r="K409" s="244" t="s">
        <v>2568</v>
      </c>
      <c r="L409" s="243">
        <v>616000</v>
      </c>
      <c r="M409" s="243">
        <v>43120</v>
      </c>
      <c r="N409" s="242">
        <v>659120</v>
      </c>
      <c r="O409" s="242">
        <v>0</v>
      </c>
      <c r="P409" s="238" t="s">
        <v>10577</v>
      </c>
      <c r="Q409" s="165">
        <v>44910</v>
      </c>
      <c r="R409" s="165">
        <v>44922</v>
      </c>
      <c r="S409" s="165" t="s">
        <v>10533</v>
      </c>
      <c r="T409" s="108" t="s">
        <v>10534</v>
      </c>
    </row>
    <row r="410" spans="1:20" s="166" customFormat="1" ht="16.5" customHeight="1">
      <c r="A410" s="238" t="str">
        <f t="shared" si="7"/>
        <v>O221020058423일반상품</v>
      </c>
      <c r="B410" s="238" t="s">
        <v>8179</v>
      </c>
      <c r="C410" s="238" t="s">
        <v>7715</v>
      </c>
      <c r="D410" s="239" t="s">
        <v>8064</v>
      </c>
      <c r="E410" s="240" t="s">
        <v>5990</v>
      </c>
      <c r="F410" s="240"/>
      <c r="G410" s="241" t="s">
        <v>6394</v>
      </c>
      <c r="H410" s="238" t="s">
        <v>7868</v>
      </c>
      <c r="I410" s="242">
        <v>21000</v>
      </c>
      <c r="J410" s="243">
        <v>2</v>
      </c>
      <c r="K410" s="244" t="s">
        <v>2561</v>
      </c>
      <c r="L410" s="243">
        <v>294000</v>
      </c>
      <c r="M410" s="243">
        <v>20580</v>
      </c>
      <c r="N410" s="242">
        <v>314580</v>
      </c>
      <c r="O410" s="242">
        <v>0</v>
      </c>
      <c r="P410" s="238" t="s">
        <v>10578</v>
      </c>
      <c r="Q410" s="165">
        <v>44910</v>
      </c>
      <c r="R410" s="165">
        <v>44922</v>
      </c>
      <c r="S410" s="165" t="s">
        <v>10533</v>
      </c>
      <c r="T410" s="108" t="s">
        <v>10534</v>
      </c>
    </row>
    <row r="411" spans="1:20" s="166" customFormat="1" ht="16.5" customHeight="1">
      <c r="A411" s="238" t="str">
        <f t="shared" si="7"/>
        <v>O221020058419일반상품</v>
      </c>
      <c r="B411" s="238" t="s">
        <v>8182</v>
      </c>
      <c r="C411" s="238" t="s">
        <v>7707</v>
      </c>
      <c r="D411" s="239" t="s">
        <v>8064</v>
      </c>
      <c r="E411" s="240" t="s">
        <v>5990</v>
      </c>
      <c r="F411" s="240"/>
      <c r="G411" s="241" t="s">
        <v>6394</v>
      </c>
      <c r="H411" s="238" t="s">
        <v>7786</v>
      </c>
      <c r="I411" s="242">
        <v>8000</v>
      </c>
      <c r="J411" s="243">
        <v>1</v>
      </c>
      <c r="K411" s="244" t="s">
        <v>92</v>
      </c>
      <c r="L411" s="243">
        <v>112000</v>
      </c>
      <c r="M411" s="243">
        <v>7840</v>
      </c>
      <c r="N411" s="242">
        <v>119840</v>
      </c>
      <c r="O411" s="242">
        <v>0</v>
      </c>
      <c r="P411" s="238" t="s">
        <v>10579</v>
      </c>
      <c r="Q411" s="165">
        <v>44910</v>
      </c>
      <c r="R411" s="165">
        <v>44922</v>
      </c>
      <c r="S411" s="165" t="s">
        <v>10533</v>
      </c>
      <c r="T411" s="108" t="s">
        <v>10534</v>
      </c>
    </row>
    <row r="412" spans="1:20" s="166" customFormat="1" ht="16.5" customHeight="1">
      <c r="A412" s="238" t="str">
        <f t="shared" si="7"/>
        <v>O221020058418일반상품</v>
      </c>
      <c r="B412" s="238" t="s">
        <v>8183</v>
      </c>
      <c r="C412" s="238" t="s">
        <v>7707</v>
      </c>
      <c r="D412" s="239" t="s">
        <v>8064</v>
      </c>
      <c r="E412" s="240" t="s">
        <v>5990</v>
      </c>
      <c r="F412" s="240"/>
      <c r="G412" s="241" t="s">
        <v>6394</v>
      </c>
      <c r="H412" s="238" t="s">
        <v>7812</v>
      </c>
      <c r="I412" s="242">
        <v>9000</v>
      </c>
      <c r="J412" s="243">
        <v>1</v>
      </c>
      <c r="K412" s="244" t="s">
        <v>2556</v>
      </c>
      <c r="L412" s="243">
        <v>126000</v>
      </c>
      <c r="M412" s="243">
        <v>8820</v>
      </c>
      <c r="N412" s="242">
        <v>134820</v>
      </c>
      <c r="O412" s="242">
        <v>0</v>
      </c>
      <c r="P412" s="238" t="s">
        <v>10580</v>
      </c>
      <c r="Q412" s="165">
        <v>44910</v>
      </c>
      <c r="R412" s="165">
        <v>44922</v>
      </c>
      <c r="S412" s="165" t="s">
        <v>10533</v>
      </c>
      <c r="T412" s="108" t="s">
        <v>10534</v>
      </c>
    </row>
    <row r="413" spans="1:20" s="166" customFormat="1" ht="16.5" customHeight="1">
      <c r="A413" s="238" t="str">
        <f t="shared" si="7"/>
        <v>O221019058411일반상품</v>
      </c>
      <c r="B413" s="238" t="s">
        <v>8190</v>
      </c>
      <c r="C413" s="238" t="s">
        <v>7707</v>
      </c>
      <c r="D413" s="239" t="s">
        <v>8064</v>
      </c>
      <c r="E413" s="240" t="s">
        <v>5990</v>
      </c>
      <c r="F413" s="240"/>
      <c r="G413" s="241" t="s">
        <v>6394</v>
      </c>
      <c r="H413" s="238" t="s">
        <v>7745</v>
      </c>
      <c r="I413" s="242">
        <v>35000</v>
      </c>
      <c r="J413" s="243">
        <v>4</v>
      </c>
      <c r="K413" s="244" t="s">
        <v>2566</v>
      </c>
      <c r="L413" s="243">
        <v>490000</v>
      </c>
      <c r="M413" s="243">
        <v>34300</v>
      </c>
      <c r="N413" s="242">
        <v>524300</v>
      </c>
      <c r="O413" s="242">
        <v>0</v>
      </c>
      <c r="P413" s="238" t="s">
        <v>10581</v>
      </c>
      <c r="Q413" s="165">
        <v>44910</v>
      </c>
      <c r="R413" s="165">
        <v>44922</v>
      </c>
      <c r="S413" s="165" t="s">
        <v>10533</v>
      </c>
      <c r="T413" s="108" t="s">
        <v>10534</v>
      </c>
    </row>
    <row r="414" spans="1:20" s="166" customFormat="1" ht="16.5" customHeight="1">
      <c r="A414" s="238" t="str">
        <f t="shared" si="7"/>
        <v>O221019058407일반상품</v>
      </c>
      <c r="B414" s="238" t="s">
        <v>8193</v>
      </c>
      <c r="C414" s="238" t="s">
        <v>7707</v>
      </c>
      <c r="D414" s="239" t="s">
        <v>8064</v>
      </c>
      <c r="E414" s="240" t="s">
        <v>5990</v>
      </c>
      <c r="F414" s="240"/>
      <c r="G414" s="241" t="s">
        <v>6394</v>
      </c>
      <c r="H414" s="238" t="s">
        <v>7744</v>
      </c>
      <c r="I414" s="242">
        <v>23000</v>
      </c>
      <c r="J414" s="243">
        <v>2</v>
      </c>
      <c r="K414" s="244" t="s">
        <v>87</v>
      </c>
      <c r="L414" s="243">
        <v>322000</v>
      </c>
      <c r="M414" s="243">
        <v>22540</v>
      </c>
      <c r="N414" s="242">
        <v>344540</v>
      </c>
      <c r="O414" s="242">
        <v>0</v>
      </c>
      <c r="P414" s="238" t="s">
        <v>10582</v>
      </c>
      <c r="Q414" s="165">
        <v>44910</v>
      </c>
      <c r="R414" s="165">
        <v>44922</v>
      </c>
      <c r="S414" s="165" t="s">
        <v>10533</v>
      </c>
      <c r="T414" s="108" t="s">
        <v>10534</v>
      </c>
    </row>
    <row r="415" spans="1:20" s="166" customFormat="1" ht="16.5" customHeight="1">
      <c r="A415" s="238" t="str">
        <f t="shared" si="7"/>
        <v>O221019058401일반상품</v>
      </c>
      <c r="B415" s="238" t="s">
        <v>8199</v>
      </c>
      <c r="C415" s="238" t="s">
        <v>7708</v>
      </c>
      <c r="D415" s="239" t="s">
        <v>8064</v>
      </c>
      <c r="E415" s="240" t="s">
        <v>5990</v>
      </c>
      <c r="F415" s="240"/>
      <c r="G415" s="241" t="s">
        <v>6394</v>
      </c>
      <c r="H415" s="238" t="s">
        <v>7800</v>
      </c>
      <c r="I415" s="242">
        <v>38000</v>
      </c>
      <c r="J415" s="243">
        <v>4</v>
      </c>
      <c r="K415" s="244" t="s">
        <v>78</v>
      </c>
      <c r="L415" s="243">
        <v>532000</v>
      </c>
      <c r="M415" s="243">
        <v>37240</v>
      </c>
      <c r="N415" s="242">
        <v>569240</v>
      </c>
      <c r="O415" s="242">
        <v>0</v>
      </c>
      <c r="P415" s="238" t="s">
        <v>10583</v>
      </c>
      <c r="Q415" s="165">
        <v>44910</v>
      </c>
      <c r="R415" s="165">
        <v>44922</v>
      </c>
      <c r="S415" s="165" t="s">
        <v>10533</v>
      </c>
      <c r="T415" s="108" t="s">
        <v>10534</v>
      </c>
    </row>
    <row r="416" spans="1:20" s="166" customFormat="1" ht="16.5" customHeight="1">
      <c r="A416" s="238" t="str">
        <f t="shared" si="7"/>
        <v>O221019058400일반상품</v>
      </c>
      <c r="B416" s="238" t="s">
        <v>8200</v>
      </c>
      <c r="C416" s="238" t="s">
        <v>7708</v>
      </c>
      <c r="D416" s="239" t="s">
        <v>8064</v>
      </c>
      <c r="E416" s="240" t="s">
        <v>5990</v>
      </c>
      <c r="F416" s="240"/>
      <c r="G416" s="241" t="s">
        <v>6394</v>
      </c>
      <c r="H416" s="238" t="s">
        <v>7789</v>
      </c>
      <c r="I416" s="242">
        <v>28000</v>
      </c>
      <c r="J416" s="243">
        <v>3</v>
      </c>
      <c r="K416" s="244" t="s">
        <v>84</v>
      </c>
      <c r="L416" s="243">
        <v>392000</v>
      </c>
      <c r="M416" s="243">
        <v>27440</v>
      </c>
      <c r="N416" s="242">
        <v>419440</v>
      </c>
      <c r="O416" s="242">
        <v>0</v>
      </c>
      <c r="P416" s="238" t="s">
        <v>10584</v>
      </c>
      <c r="Q416" s="165">
        <v>44910</v>
      </c>
      <c r="R416" s="165">
        <v>44922</v>
      </c>
      <c r="S416" s="165" t="s">
        <v>10533</v>
      </c>
      <c r="T416" s="108" t="s">
        <v>10534</v>
      </c>
    </row>
    <row r="417" spans="1:20" s="166" customFormat="1" ht="16.5" customHeight="1">
      <c r="A417" s="238" t="str">
        <f t="shared" si="7"/>
        <v>O221019058399일반상품</v>
      </c>
      <c r="B417" s="238" t="s">
        <v>8201</v>
      </c>
      <c r="C417" s="238" t="s">
        <v>7707</v>
      </c>
      <c r="D417" s="239" t="s">
        <v>8064</v>
      </c>
      <c r="E417" s="240" t="s">
        <v>5990</v>
      </c>
      <c r="F417" s="240"/>
      <c r="G417" s="241" t="s">
        <v>6394</v>
      </c>
      <c r="H417" s="238" t="s">
        <v>7843</v>
      </c>
      <c r="I417" s="242">
        <v>45000</v>
      </c>
      <c r="J417" s="243">
        <v>5</v>
      </c>
      <c r="K417" s="244" t="s">
        <v>2569</v>
      </c>
      <c r="L417" s="243">
        <v>630000</v>
      </c>
      <c r="M417" s="243">
        <v>44100</v>
      </c>
      <c r="N417" s="242">
        <v>674100</v>
      </c>
      <c r="O417" s="242">
        <v>0</v>
      </c>
      <c r="P417" s="238" t="s">
        <v>10585</v>
      </c>
      <c r="Q417" s="165">
        <v>44910</v>
      </c>
      <c r="R417" s="165">
        <v>44922</v>
      </c>
      <c r="S417" s="165" t="s">
        <v>10533</v>
      </c>
      <c r="T417" s="108" t="s">
        <v>10534</v>
      </c>
    </row>
    <row r="418" spans="1:20" s="166" customFormat="1" ht="16.5" customHeight="1">
      <c r="A418" s="238" t="str">
        <f t="shared" si="7"/>
        <v>O221019058397일반상품</v>
      </c>
      <c r="B418" s="238" t="s">
        <v>8203</v>
      </c>
      <c r="C418" s="238" t="s">
        <v>7707</v>
      </c>
      <c r="D418" s="239" t="s">
        <v>8064</v>
      </c>
      <c r="E418" s="240" t="s">
        <v>5990</v>
      </c>
      <c r="F418" s="240"/>
      <c r="G418" s="241" t="s">
        <v>6394</v>
      </c>
      <c r="H418" s="238" t="s">
        <v>7890</v>
      </c>
      <c r="I418" s="242">
        <v>29000</v>
      </c>
      <c r="J418" s="243">
        <v>3</v>
      </c>
      <c r="K418" s="244" t="s">
        <v>2563</v>
      </c>
      <c r="L418" s="243">
        <v>406000</v>
      </c>
      <c r="M418" s="243">
        <v>28420</v>
      </c>
      <c r="N418" s="242">
        <v>434420</v>
      </c>
      <c r="O418" s="242">
        <v>0</v>
      </c>
      <c r="P418" s="238" t="s">
        <v>10586</v>
      </c>
      <c r="Q418" s="165">
        <v>44910</v>
      </c>
      <c r="R418" s="165">
        <v>44922</v>
      </c>
      <c r="S418" s="165" t="s">
        <v>10533</v>
      </c>
      <c r="T418" s="108" t="s">
        <v>10534</v>
      </c>
    </row>
    <row r="419" spans="1:20" s="166" customFormat="1" ht="16.5" customHeight="1">
      <c r="A419" s="238" t="str">
        <f t="shared" si="7"/>
        <v>O221019058396일반상품</v>
      </c>
      <c r="B419" s="238" t="s">
        <v>8204</v>
      </c>
      <c r="C419" s="238" t="s">
        <v>7715</v>
      </c>
      <c r="D419" s="239" t="s">
        <v>8064</v>
      </c>
      <c r="E419" s="240" t="s">
        <v>5990</v>
      </c>
      <c r="F419" s="240"/>
      <c r="G419" s="241" t="s">
        <v>6394</v>
      </c>
      <c r="H419" s="238" t="s">
        <v>6450</v>
      </c>
      <c r="I419" s="242">
        <v>51000</v>
      </c>
      <c r="J419" s="243">
        <v>5</v>
      </c>
      <c r="K419" s="244" t="s">
        <v>2574</v>
      </c>
      <c r="L419" s="243">
        <v>714000</v>
      </c>
      <c r="M419" s="243">
        <v>49980</v>
      </c>
      <c r="N419" s="242">
        <v>763980</v>
      </c>
      <c r="O419" s="242">
        <v>0</v>
      </c>
      <c r="P419" s="238" t="s">
        <v>10587</v>
      </c>
      <c r="Q419" s="165">
        <v>44910</v>
      </c>
      <c r="R419" s="165">
        <v>44922</v>
      </c>
      <c r="S419" s="165" t="s">
        <v>10533</v>
      </c>
      <c r="T419" s="108" t="s">
        <v>10534</v>
      </c>
    </row>
    <row r="420" spans="1:20" s="166" customFormat="1" ht="16.5" customHeight="1">
      <c r="A420" s="238" t="str">
        <f t="shared" si="7"/>
        <v>O221019058393일반상품</v>
      </c>
      <c r="B420" s="238" t="s">
        <v>8205</v>
      </c>
      <c r="C420" s="238" t="s">
        <v>7707</v>
      </c>
      <c r="D420" s="239" t="s">
        <v>8064</v>
      </c>
      <c r="E420" s="240" t="s">
        <v>5990</v>
      </c>
      <c r="F420" s="240"/>
      <c r="G420" s="241" t="s">
        <v>6394</v>
      </c>
      <c r="H420" s="238" t="s">
        <v>7957</v>
      </c>
      <c r="I420" s="242">
        <v>48000</v>
      </c>
      <c r="J420" s="243">
        <v>5</v>
      </c>
      <c r="K420" s="244" t="s">
        <v>2572</v>
      </c>
      <c r="L420" s="243">
        <v>672000</v>
      </c>
      <c r="M420" s="243">
        <v>47040</v>
      </c>
      <c r="N420" s="242">
        <v>719040</v>
      </c>
      <c r="O420" s="242">
        <v>0</v>
      </c>
      <c r="P420" s="238" t="s">
        <v>10588</v>
      </c>
      <c r="Q420" s="165">
        <v>44910</v>
      </c>
      <c r="R420" s="165">
        <v>44922</v>
      </c>
      <c r="S420" s="165" t="s">
        <v>10533</v>
      </c>
      <c r="T420" s="108" t="s">
        <v>10534</v>
      </c>
    </row>
    <row r="421" spans="1:20" s="166" customFormat="1" ht="16.5" customHeight="1">
      <c r="A421" s="238" t="str">
        <f t="shared" si="7"/>
        <v>O221019058390일반상품</v>
      </c>
      <c r="B421" s="238" t="s">
        <v>8208</v>
      </c>
      <c r="C421" s="238" t="s">
        <v>7707</v>
      </c>
      <c r="D421" s="239" t="s">
        <v>8064</v>
      </c>
      <c r="E421" s="240" t="s">
        <v>5990</v>
      </c>
      <c r="F421" s="240"/>
      <c r="G421" s="241" t="s">
        <v>6394</v>
      </c>
      <c r="H421" s="238" t="s">
        <v>7748</v>
      </c>
      <c r="I421" s="242">
        <v>3000</v>
      </c>
      <c r="J421" s="243">
        <v>1</v>
      </c>
      <c r="K421" s="244" t="s">
        <v>2552</v>
      </c>
      <c r="L421" s="243">
        <v>42000</v>
      </c>
      <c r="M421" s="243">
        <v>2940</v>
      </c>
      <c r="N421" s="242">
        <v>44940</v>
      </c>
      <c r="O421" s="242">
        <v>0</v>
      </c>
      <c r="P421" s="238" t="s">
        <v>10589</v>
      </c>
      <c r="Q421" s="165">
        <v>44910</v>
      </c>
      <c r="R421" s="165">
        <v>44922</v>
      </c>
      <c r="S421" s="165" t="s">
        <v>10533</v>
      </c>
      <c r="T421" s="108" t="s">
        <v>10534</v>
      </c>
    </row>
    <row r="422" spans="1:20" s="166" customFormat="1" ht="16.5" customHeight="1">
      <c r="A422" s="238" t="str">
        <f t="shared" si="7"/>
        <v>O221019058389일반상품</v>
      </c>
      <c r="B422" s="238" t="s">
        <v>8209</v>
      </c>
      <c r="C422" s="238" t="s">
        <v>7708</v>
      </c>
      <c r="D422" s="239" t="s">
        <v>8064</v>
      </c>
      <c r="E422" s="240" t="s">
        <v>5990</v>
      </c>
      <c r="F422" s="240"/>
      <c r="G422" s="241" t="s">
        <v>6394</v>
      </c>
      <c r="H422" s="238" t="s">
        <v>8042</v>
      </c>
      <c r="I422" s="242">
        <v>42000</v>
      </c>
      <c r="J422" s="243">
        <v>4</v>
      </c>
      <c r="K422" s="244" t="s">
        <v>79</v>
      </c>
      <c r="L422" s="243">
        <v>588000</v>
      </c>
      <c r="M422" s="243">
        <v>41160</v>
      </c>
      <c r="N422" s="242">
        <v>629160</v>
      </c>
      <c r="O422" s="242">
        <v>0</v>
      </c>
      <c r="P422" s="238" t="s">
        <v>10590</v>
      </c>
      <c r="Q422" s="165">
        <v>44910</v>
      </c>
      <c r="R422" s="165">
        <v>44922</v>
      </c>
      <c r="S422" s="165" t="s">
        <v>10533</v>
      </c>
      <c r="T422" s="108" t="s">
        <v>10534</v>
      </c>
    </row>
    <row r="423" spans="1:20" s="166" customFormat="1" ht="16.5" customHeight="1">
      <c r="A423" s="238" t="str">
        <f t="shared" si="7"/>
        <v>O221019058388일반상품</v>
      </c>
      <c r="B423" s="238" t="s">
        <v>8210</v>
      </c>
      <c r="C423" s="238" t="s">
        <v>7707</v>
      </c>
      <c r="D423" s="239" t="s">
        <v>8064</v>
      </c>
      <c r="E423" s="240" t="s">
        <v>5990</v>
      </c>
      <c r="F423" s="240"/>
      <c r="G423" s="241" t="s">
        <v>6394</v>
      </c>
      <c r="H423" s="238" t="s">
        <v>7785</v>
      </c>
      <c r="I423" s="242">
        <v>23000</v>
      </c>
      <c r="J423" s="243">
        <v>3</v>
      </c>
      <c r="K423" s="244" t="s">
        <v>87</v>
      </c>
      <c r="L423" s="243">
        <v>322000</v>
      </c>
      <c r="M423" s="243">
        <v>22540</v>
      </c>
      <c r="N423" s="242">
        <v>344540</v>
      </c>
      <c r="O423" s="242">
        <v>0</v>
      </c>
      <c r="P423" s="238" t="s">
        <v>10591</v>
      </c>
      <c r="Q423" s="165">
        <v>44910</v>
      </c>
      <c r="R423" s="165">
        <v>44922</v>
      </c>
      <c r="S423" s="165" t="s">
        <v>10533</v>
      </c>
      <c r="T423" s="108" t="s">
        <v>10534</v>
      </c>
    </row>
    <row r="424" spans="1:20" s="166" customFormat="1" ht="16.5" customHeight="1">
      <c r="A424" s="238" t="str">
        <f t="shared" si="7"/>
        <v>O221018058386일반상품</v>
      </c>
      <c r="B424" s="238" t="s">
        <v>8212</v>
      </c>
      <c r="C424" s="238" t="s">
        <v>7707</v>
      </c>
      <c r="D424" s="239" t="s">
        <v>8064</v>
      </c>
      <c r="E424" s="240" t="s">
        <v>5990</v>
      </c>
      <c r="F424" s="240"/>
      <c r="G424" s="241" t="s">
        <v>6394</v>
      </c>
      <c r="H424" s="238" t="s">
        <v>7918</v>
      </c>
      <c r="I424" s="242">
        <v>49000</v>
      </c>
      <c r="J424" s="243">
        <v>3</v>
      </c>
      <c r="K424" s="244" t="s">
        <v>2573</v>
      </c>
      <c r="L424" s="243">
        <v>686000</v>
      </c>
      <c r="M424" s="243">
        <v>48020</v>
      </c>
      <c r="N424" s="242">
        <v>734020</v>
      </c>
      <c r="O424" s="242">
        <v>0</v>
      </c>
      <c r="P424" s="238" t="s">
        <v>10592</v>
      </c>
      <c r="Q424" s="165">
        <v>44910</v>
      </c>
      <c r="R424" s="165">
        <v>44922</v>
      </c>
      <c r="S424" s="165" t="s">
        <v>10533</v>
      </c>
      <c r="T424" s="108" t="s">
        <v>10534</v>
      </c>
    </row>
    <row r="425" spans="1:20" s="166" customFormat="1" ht="16.5" customHeight="1">
      <c r="A425" s="238" t="str">
        <f t="shared" si="7"/>
        <v>O221018058385일반상품</v>
      </c>
      <c r="B425" s="238" t="s">
        <v>8213</v>
      </c>
      <c r="C425" s="238" t="s">
        <v>7707</v>
      </c>
      <c r="D425" s="239" t="s">
        <v>8064</v>
      </c>
      <c r="E425" s="240" t="s">
        <v>5990</v>
      </c>
      <c r="F425" s="240"/>
      <c r="G425" s="241" t="s">
        <v>6394</v>
      </c>
      <c r="H425" s="238" t="s">
        <v>7821</v>
      </c>
      <c r="I425" s="242">
        <v>40000</v>
      </c>
      <c r="J425" s="243">
        <v>4</v>
      </c>
      <c r="K425" s="244" t="s">
        <v>83</v>
      </c>
      <c r="L425" s="243">
        <v>560000</v>
      </c>
      <c r="M425" s="243">
        <v>39200</v>
      </c>
      <c r="N425" s="242">
        <v>599200</v>
      </c>
      <c r="O425" s="242">
        <v>0</v>
      </c>
      <c r="P425" s="238" t="s">
        <v>10593</v>
      </c>
      <c r="Q425" s="165">
        <v>44910</v>
      </c>
      <c r="R425" s="165">
        <v>44922</v>
      </c>
      <c r="S425" s="165" t="s">
        <v>10533</v>
      </c>
      <c r="T425" s="108" t="s">
        <v>10534</v>
      </c>
    </row>
    <row r="426" spans="1:20" s="166" customFormat="1" ht="16.5" customHeight="1">
      <c r="A426" s="238" t="str">
        <f t="shared" si="7"/>
        <v>O221018058383일반상품</v>
      </c>
      <c r="B426" s="238" t="s">
        <v>8215</v>
      </c>
      <c r="C426" s="238" t="s">
        <v>7707</v>
      </c>
      <c r="D426" s="239" t="s">
        <v>8064</v>
      </c>
      <c r="E426" s="240" t="s">
        <v>5990</v>
      </c>
      <c r="F426" s="240"/>
      <c r="G426" s="241" t="s">
        <v>6394</v>
      </c>
      <c r="H426" s="238" t="s">
        <v>8045</v>
      </c>
      <c r="I426" s="242">
        <v>9000</v>
      </c>
      <c r="J426" s="243">
        <v>1</v>
      </c>
      <c r="K426" s="244" t="s">
        <v>2556</v>
      </c>
      <c r="L426" s="243">
        <v>126000</v>
      </c>
      <c r="M426" s="243">
        <v>8820</v>
      </c>
      <c r="N426" s="242">
        <v>134820</v>
      </c>
      <c r="O426" s="242">
        <v>0</v>
      </c>
      <c r="P426" s="238" t="s">
        <v>10594</v>
      </c>
      <c r="Q426" s="165">
        <v>44910</v>
      </c>
      <c r="R426" s="165">
        <v>44922</v>
      </c>
      <c r="S426" s="165" t="s">
        <v>10533</v>
      </c>
      <c r="T426" s="108" t="s">
        <v>10534</v>
      </c>
    </row>
    <row r="427" spans="1:20" s="166" customFormat="1" ht="16.5" customHeight="1">
      <c r="A427" s="238" t="str">
        <f t="shared" si="7"/>
        <v>O221018058382일반상품</v>
      </c>
      <c r="B427" s="238" t="s">
        <v>8216</v>
      </c>
      <c r="C427" s="238" t="s">
        <v>7707</v>
      </c>
      <c r="D427" s="239" t="s">
        <v>8064</v>
      </c>
      <c r="E427" s="240" t="s">
        <v>5990</v>
      </c>
      <c r="F427" s="240"/>
      <c r="G427" s="241" t="s">
        <v>6394</v>
      </c>
      <c r="H427" s="238" t="s">
        <v>7862</v>
      </c>
      <c r="I427" s="242">
        <v>65000</v>
      </c>
      <c r="J427" s="243">
        <v>7</v>
      </c>
      <c r="K427" s="244" t="s">
        <v>2587</v>
      </c>
      <c r="L427" s="243">
        <v>910000</v>
      </c>
      <c r="M427" s="243">
        <v>63700</v>
      </c>
      <c r="N427" s="242">
        <v>973700</v>
      </c>
      <c r="O427" s="242">
        <v>0</v>
      </c>
      <c r="P427" s="238" t="s">
        <v>10595</v>
      </c>
      <c r="Q427" s="165">
        <v>44910</v>
      </c>
      <c r="R427" s="165">
        <v>44922</v>
      </c>
      <c r="S427" s="165" t="s">
        <v>10533</v>
      </c>
      <c r="T427" s="108" t="s">
        <v>10534</v>
      </c>
    </row>
    <row r="428" spans="1:20" s="166" customFormat="1" ht="16.5" customHeight="1">
      <c r="A428" s="238" t="str">
        <f t="shared" si="7"/>
        <v>O221018058381일반상품</v>
      </c>
      <c r="B428" s="238" t="s">
        <v>8217</v>
      </c>
      <c r="C428" s="238" t="s">
        <v>7707</v>
      </c>
      <c r="D428" s="239" t="s">
        <v>8064</v>
      </c>
      <c r="E428" s="240" t="s">
        <v>5990</v>
      </c>
      <c r="F428" s="240"/>
      <c r="G428" s="241" t="s">
        <v>6394</v>
      </c>
      <c r="H428" s="238" t="s">
        <v>7766</v>
      </c>
      <c r="I428" s="242">
        <v>24000</v>
      </c>
      <c r="J428" s="243">
        <v>3</v>
      </c>
      <c r="K428" s="244" t="s">
        <v>70</v>
      </c>
      <c r="L428" s="243">
        <v>336000</v>
      </c>
      <c r="M428" s="243">
        <v>23520</v>
      </c>
      <c r="N428" s="242">
        <v>359520</v>
      </c>
      <c r="O428" s="242">
        <v>0</v>
      </c>
      <c r="P428" s="238" t="s">
        <v>10596</v>
      </c>
      <c r="Q428" s="165">
        <v>44910</v>
      </c>
      <c r="R428" s="165">
        <v>44922</v>
      </c>
      <c r="S428" s="165" t="s">
        <v>10533</v>
      </c>
      <c r="T428" s="108" t="s">
        <v>10534</v>
      </c>
    </row>
    <row r="429" spans="1:20" s="166" customFormat="1" ht="16.5" customHeight="1">
      <c r="A429" s="238" t="str">
        <f t="shared" si="7"/>
        <v>O221018058380일반상품</v>
      </c>
      <c r="B429" s="238" t="s">
        <v>8218</v>
      </c>
      <c r="C429" s="238" t="s">
        <v>7707</v>
      </c>
      <c r="D429" s="239" t="s">
        <v>8064</v>
      </c>
      <c r="E429" s="240" t="s">
        <v>5990</v>
      </c>
      <c r="F429" s="240"/>
      <c r="G429" s="241" t="s">
        <v>6394</v>
      </c>
      <c r="H429" s="238" t="s">
        <v>7747</v>
      </c>
      <c r="I429" s="242">
        <v>15000</v>
      </c>
      <c r="J429" s="243">
        <v>2</v>
      </c>
      <c r="K429" s="244" t="s">
        <v>82</v>
      </c>
      <c r="L429" s="243">
        <v>210000</v>
      </c>
      <c r="M429" s="243">
        <v>14700</v>
      </c>
      <c r="N429" s="242">
        <v>224700</v>
      </c>
      <c r="O429" s="242">
        <v>0</v>
      </c>
      <c r="P429" s="238" t="s">
        <v>10597</v>
      </c>
      <c r="Q429" s="165">
        <v>44910</v>
      </c>
      <c r="R429" s="165">
        <v>44922</v>
      </c>
      <c r="S429" s="165" t="s">
        <v>10533</v>
      </c>
      <c r="T429" s="108" t="s">
        <v>10534</v>
      </c>
    </row>
    <row r="430" spans="1:20" s="166" customFormat="1" ht="16.5" customHeight="1">
      <c r="A430" s="238" t="str">
        <f t="shared" si="7"/>
        <v>O221018058379일반상품</v>
      </c>
      <c r="B430" s="238" t="s">
        <v>8219</v>
      </c>
      <c r="C430" s="238" t="s">
        <v>7708</v>
      </c>
      <c r="D430" s="239" t="s">
        <v>8064</v>
      </c>
      <c r="E430" s="240" t="s">
        <v>5990</v>
      </c>
      <c r="F430" s="240"/>
      <c r="G430" s="241" t="s">
        <v>6394</v>
      </c>
      <c r="H430" s="238" t="s">
        <v>7752</v>
      </c>
      <c r="I430" s="242">
        <v>39000</v>
      </c>
      <c r="J430" s="243">
        <v>4</v>
      </c>
      <c r="K430" s="244" t="s">
        <v>93</v>
      </c>
      <c r="L430" s="243">
        <v>546000</v>
      </c>
      <c r="M430" s="243">
        <v>38220</v>
      </c>
      <c r="N430" s="242">
        <v>584220</v>
      </c>
      <c r="O430" s="242">
        <v>0</v>
      </c>
      <c r="P430" s="238" t="s">
        <v>10598</v>
      </c>
      <c r="Q430" s="165">
        <v>44910</v>
      </c>
      <c r="R430" s="165">
        <v>44922</v>
      </c>
      <c r="S430" s="165" t="s">
        <v>10533</v>
      </c>
      <c r="T430" s="108" t="s">
        <v>10534</v>
      </c>
    </row>
    <row r="431" spans="1:20" s="166" customFormat="1" ht="16.5" customHeight="1">
      <c r="A431" s="238" t="str">
        <f t="shared" si="7"/>
        <v>O221018058377일반상품</v>
      </c>
      <c r="B431" s="238" t="s">
        <v>8221</v>
      </c>
      <c r="C431" s="238" t="s">
        <v>7707</v>
      </c>
      <c r="D431" s="239" t="s">
        <v>8064</v>
      </c>
      <c r="E431" s="240" t="s">
        <v>5990</v>
      </c>
      <c r="F431" s="240"/>
      <c r="G431" s="241" t="s">
        <v>6394</v>
      </c>
      <c r="H431" s="238" t="s">
        <v>8046</v>
      </c>
      <c r="I431" s="242">
        <v>48000</v>
      </c>
      <c r="J431" s="243">
        <v>5</v>
      </c>
      <c r="K431" s="244" t="s">
        <v>2572</v>
      </c>
      <c r="L431" s="243">
        <v>672000</v>
      </c>
      <c r="M431" s="243">
        <v>47040</v>
      </c>
      <c r="N431" s="242">
        <v>719040</v>
      </c>
      <c r="O431" s="242">
        <v>0</v>
      </c>
      <c r="P431" s="238" t="s">
        <v>10599</v>
      </c>
      <c r="Q431" s="165">
        <v>44910</v>
      </c>
      <c r="R431" s="165">
        <v>44922</v>
      </c>
      <c r="S431" s="165" t="s">
        <v>10533</v>
      </c>
      <c r="T431" s="108" t="s">
        <v>10534</v>
      </c>
    </row>
    <row r="432" spans="1:20" s="166" customFormat="1" ht="16.5" customHeight="1">
      <c r="A432" s="238" t="str">
        <f t="shared" si="7"/>
        <v>O221018058375일반상품</v>
      </c>
      <c r="B432" s="238" t="s">
        <v>8222</v>
      </c>
      <c r="C432" s="238" t="s">
        <v>7707</v>
      </c>
      <c r="D432" s="239" t="s">
        <v>8064</v>
      </c>
      <c r="E432" s="240" t="s">
        <v>5990</v>
      </c>
      <c r="F432" s="240"/>
      <c r="G432" s="241" t="s">
        <v>6394</v>
      </c>
      <c r="H432" s="238" t="s">
        <v>7887</v>
      </c>
      <c r="I432" s="242">
        <v>54000</v>
      </c>
      <c r="J432" s="243">
        <v>6</v>
      </c>
      <c r="K432" s="244" t="s">
        <v>2577</v>
      </c>
      <c r="L432" s="243">
        <v>756000</v>
      </c>
      <c r="M432" s="243">
        <v>52920</v>
      </c>
      <c r="N432" s="242">
        <v>808920</v>
      </c>
      <c r="O432" s="242">
        <v>0</v>
      </c>
      <c r="P432" s="238" t="s">
        <v>10600</v>
      </c>
      <c r="Q432" s="165">
        <v>44910</v>
      </c>
      <c r="R432" s="165">
        <v>44922</v>
      </c>
      <c r="S432" s="165" t="s">
        <v>10533</v>
      </c>
      <c r="T432" s="108" t="s">
        <v>10534</v>
      </c>
    </row>
    <row r="433" spans="1:20" s="166" customFormat="1" ht="16.5" customHeight="1">
      <c r="A433" s="238" t="str">
        <f t="shared" si="7"/>
        <v>O221018058374일반상품</v>
      </c>
      <c r="B433" s="238" t="s">
        <v>8223</v>
      </c>
      <c r="C433" s="238" t="s">
        <v>7707</v>
      </c>
      <c r="D433" s="239" t="s">
        <v>8064</v>
      </c>
      <c r="E433" s="240" t="s">
        <v>5990</v>
      </c>
      <c r="F433" s="240"/>
      <c r="G433" s="241" t="s">
        <v>6394</v>
      </c>
      <c r="H433" s="238" t="s">
        <v>7854</v>
      </c>
      <c r="I433" s="242">
        <v>5000</v>
      </c>
      <c r="J433" s="243">
        <v>1</v>
      </c>
      <c r="K433" s="244" t="s">
        <v>2554</v>
      </c>
      <c r="L433" s="243">
        <v>70000</v>
      </c>
      <c r="M433" s="243">
        <v>4900</v>
      </c>
      <c r="N433" s="242">
        <v>74900</v>
      </c>
      <c r="O433" s="242">
        <v>0</v>
      </c>
      <c r="P433" s="238" t="s">
        <v>10601</v>
      </c>
      <c r="Q433" s="165">
        <v>44910</v>
      </c>
      <c r="R433" s="165">
        <v>44922</v>
      </c>
      <c r="S433" s="165" t="s">
        <v>10533</v>
      </c>
      <c r="T433" s="108" t="s">
        <v>10534</v>
      </c>
    </row>
    <row r="434" spans="1:20" s="166" customFormat="1" ht="16.5" customHeight="1">
      <c r="A434" s="238" t="str">
        <f t="shared" si="7"/>
        <v>O221018058373일반상품</v>
      </c>
      <c r="B434" s="238" t="s">
        <v>8224</v>
      </c>
      <c r="C434" s="238" t="s">
        <v>7707</v>
      </c>
      <c r="D434" s="239" t="s">
        <v>8064</v>
      </c>
      <c r="E434" s="240" t="s">
        <v>5990</v>
      </c>
      <c r="F434" s="240"/>
      <c r="G434" s="241" t="s">
        <v>6394</v>
      </c>
      <c r="H434" s="238" t="s">
        <v>7824</v>
      </c>
      <c r="I434" s="242">
        <v>18000</v>
      </c>
      <c r="J434" s="243">
        <v>2</v>
      </c>
      <c r="K434" s="244" t="s">
        <v>89</v>
      </c>
      <c r="L434" s="243">
        <v>252000</v>
      </c>
      <c r="M434" s="243">
        <v>17640</v>
      </c>
      <c r="N434" s="242">
        <v>269640</v>
      </c>
      <c r="O434" s="242">
        <v>0</v>
      </c>
      <c r="P434" s="238" t="s">
        <v>10602</v>
      </c>
      <c r="Q434" s="165">
        <v>44910</v>
      </c>
      <c r="R434" s="165">
        <v>44922</v>
      </c>
      <c r="S434" s="165" t="s">
        <v>10533</v>
      </c>
      <c r="T434" s="108" t="s">
        <v>10534</v>
      </c>
    </row>
    <row r="435" spans="1:20" s="166" customFormat="1" ht="16.5" customHeight="1">
      <c r="A435" s="238" t="str">
        <f t="shared" si="7"/>
        <v>O221018058367일반상품</v>
      </c>
      <c r="B435" s="238" t="s">
        <v>8230</v>
      </c>
      <c r="C435" s="238" t="s">
        <v>7707</v>
      </c>
      <c r="D435" s="239" t="s">
        <v>8064</v>
      </c>
      <c r="E435" s="240" t="s">
        <v>5990</v>
      </c>
      <c r="F435" s="240"/>
      <c r="G435" s="241" t="s">
        <v>6394</v>
      </c>
      <c r="H435" s="238" t="s">
        <v>7759</v>
      </c>
      <c r="I435" s="242">
        <v>37000</v>
      </c>
      <c r="J435" s="243">
        <v>4</v>
      </c>
      <c r="K435" s="244" t="s">
        <v>86</v>
      </c>
      <c r="L435" s="243">
        <v>518000</v>
      </c>
      <c r="M435" s="243">
        <v>36260</v>
      </c>
      <c r="N435" s="242">
        <v>554260</v>
      </c>
      <c r="O435" s="242">
        <v>0</v>
      </c>
      <c r="P435" s="238" t="s">
        <v>10603</v>
      </c>
      <c r="Q435" s="165">
        <v>44910</v>
      </c>
      <c r="R435" s="165">
        <v>44922</v>
      </c>
      <c r="S435" s="165" t="s">
        <v>10533</v>
      </c>
      <c r="T435" s="108" t="s">
        <v>10534</v>
      </c>
    </row>
    <row r="436" spans="1:20" s="166" customFormat="1" ht="16.5" customHeight="1">
      <c r="A436" s="238" t="str">
        <f t="shared" si="7"/>
        <v>O221017058364일반상품</v>
      </c>
      <c r="B436" s="238" t="s">
        <v>8233</v>
      </c>
      <c r="C436" s="238" t="s">
        <v>7707</v>
      </c>
      <c r="D436" s="239" t="s">
        <v>8064</v>
      </c>
      <c r="E436" s="240" t="s">
        <v>5990</v>
      </c>
      <c r="F436" s="240"/>
      <c r="G436" s="241" t="s">
        <v>6394</v>
      </c>
      <c r="H436" s="238" t="s">
        <v>7761</v>
      </c>
      <c r="I436" s="242">
        <v>38000</v>
      </c>
      <c r="J436" s="243">
        <v>4</v>
      </c>
      <c r="K436" s="244" t="s">
        <v>78</v>
      </c>
      <c r="L436" s="243">
        <v>532000</v>
      </c>
      <c r="M436" s="243">
        <v>37240</v>
      </c>
      <c r="N436" s="242">
        <v>569240</v>
      </c>
      <c r="O436" s="242">
        <v>0</v>
      </c>
      <c r="P436" s="238" t="s">
        <v>10604</v>
      </c>
      <c r="Q436" s="165">
        <v>44910</v>
      </c>
      <c r="R436" s="165">
        <v>44922</v>
      </c>
      <c r="S436" s="165" t="s">
        <v>10533</v>
      </c>
      <c r="T436" s="108" t="s">
        <v>10534</v>
      </c>
    </row>
    <row r="437" spans="1:20" s="166" customFormat="1" ht="16.5" customHeight="1">
      <c r="A437" s="238" t="str">
        <f t="shared" si="7"/>
        <v>O221017058363일반상품</v>
      </c>
      <c r="B437" s="238" t="s">
        <v>8234</v>
      </c>
      <c r="C437" s="238" t="s">
        <v>7708</v>
      </c>
      <c r="D437" s="239" t="s">
        <v>8064</v>
      </c>
      <c r="E437" s="240" t="s">
        <v>5990</v>
      </c>
      <c r="F437" s="240"/>
      <c r="G437" s="241" t="s">
        <v>6394</v>
      </c>
      <c r="H437" s="238" t="s">
        <v>7796</v>
      </c>
      <c r="I437" s="242">
        <v>37000</v>
      </c>
      <c r="J437" s="243">
        <v>4</v>
      </c>
      <c r="K437" s="244" t="s">
        <v>86</v>
      </c>
      <c r="L437" s="243">
        <v>518000</v>
      </c>
      <c r="M437" s="243">
        <v>36260</v>
      </c>
      <c r="N437" s="242">
        <v>554260</v>
      </c>
      <c r="O437" s="242">
        <v>0</v>
      </c>
      <c r="P437" s="238" t="s">
        <v>10605</v>
      </c>
      <c r="Q437" s="165">
        <v>44910</v>
      </c>
      <c r="R437" s="165">
        <v>44922</v>
      </c>
      <c r="S437" s="165" t="s">
        <v>10533</v>
      </c>
      <c r="T437" s="108" t="s">
        <v>10534</v>
      </c>
    </row>
    <row r="438" spans="1:20" s="166" customFormat="1" ht="16.5" customHeight="1">
      <c r="A438" s="238" t="str">
        <f t="shared" si="7"/>
        <v>O221017058362일반상품</v>
      </c>
      <c r="B438" s="238" t="s">
        <v>8235</v>
      </c>
      <c r="C438" s="238" t="s">
        <v>7707</v>
      </c>
      <c r="D438" s="239" t="s">
        <v>8064</v>
      </c>
      <c r="E438" s="240" t="s">
        <v>5990</v>
      </c>
      <c r="F438" s="240"/>
      <c r="G438" s="241" t="s">
        <v>6394</v>
      </c>
      <c r="H438" s="238" t="s">
        <v>7888</v>
      </c>
      <c r="I438" s="242">
        <v>48000</v>
      </c>
      <c r="J438" s="243">
        <v>5</v>
      </c>
      <c r="K438" s="244" t="s">
        <v>2572</v>
      </c>
      <c r="L438" s="243">
        <v>672000</v>
      </c>
      <c r="M438" s="243">
        <v>47040</v>
      </c>
      <c r="N438" s="242">
        <v>719040</v>
      </c>
      <c r="O438" s="242">
        <v>0</v>
      </c>
      <c r="P438" s="238" t="s">
        <v>10606</v>
      </c>
      <c r="Q438" s="165">
        <v>44910</v>
      </c>
      <c r="R438" s="165">
        <v>44922</v>
      </c>
      <c r="S438" s="165" t="s">
        <v>10533</v>
      </c>
      <c r="T438" s="108" t="s">
        <v>10534</v>
      </c>
    </row>
    <row r="439" spans="1:20" s="166" customFormat="1" ht="16.5" customHeight="1">
      <c r="A439" s="238" t="str">
        <f t="shared" si="7"/>
        <v>O221017058361일반상품</v>
      </c>
      <c r="B439" s="238" t="s">
        <v>8236</v>
      </c>
      <c r="C439" s="238" t="s">
        <v>7707</v>
      </c>
      <c r="D439" s="239" t="s">
        <v>8064</v>
      </c>
      <c r="E439" s="240" t="s">
        <v>5990</v>
      </c>
      <c r="F439" s="240"/>
      <c r="G439" s="241" t="s">
        <v>6394</v>
      </c>
      <c r="H439" s="238" t="s">
        <v>6399</v>
      </c>
      <c r="I439" s="242">
        <v>37000</v>
      </c>
      <c r="J439" s="243">
        <v>4</v>
      </c>
      <c r="K439" s="244" t="s">
        <v>86</v>
      </c>
      <c r="L439" s="243">
        <v>518000</v>
      </c>
      <c r="M439" s="243">
        <v>36260</v>
      </c>
      <c r="N439" s="242">
        <v>554260</v>
      </c>
      <c r="O439" s="242">
        <v>0</v>
      </c>
      <c r="P439" s="238" t="s">
        <v>10607</v>
      </c>
      <c r="Q439" s="165">
        <v>44910</v>
      </c>
      <c r="R439" s="165">
        <v>44922</v>
      </c>
      <c r="S439" s="165" t="s">
        <v>10533</v>
      </c>
      <c r="T439" s="108" t="s">
        <v>10534</v>
      </c>
    </row>
    <row r="440" spans="1:20" s="166" customFormat="1" ht="16.5" customHeight="1">
      <c r="A440" s="238" t="str">
        <f t="shared" si="7"/>
        <v>O221017058359일반상품</v>
      </c>
      <c r="B440" s="238" t="s">
        <v>8238</v>
      </c>
      <c r="C440" s="238" t="s">
        <v>7708</v>
      </c>
      <c r="D440" s="239" t="s">
        <v>8064</v>
      </c>
      <c r="E440" s="240" t="s">
        <v>5990</v>
      </c>
      <c r="F440" s="240"/>
      <c r="G440" s="241" t="s">
        <v>6394</v>
      </c>
      <c r="H440" s="238" t="s">
        <v>7783</v>
      </c>
      <c r="I440" s="242">
        <v>38000</v>
      </c>
      <c r="J440" s="243">
        <v>4</v>
      </c>
      <c r="K440" s="244" t="s">
        <v>78</v>
      </c>
      <c r="L440" s="243">
        <v>532000</v>
      </c>
      <c r="M440" s="243">
        <v>37240</v>
      </c>
      <c r="N440" s="242">
        <v>569240</v>
      </c>
      <c r="O440" s="242">
        <v>0</v>
      </c>
      <c r="P440" s="238" t="s">
        <v>10608</v>
      </c>
      <c r="Q440" s="165">
        <v>44910</v>
      </c>
      <c r="R440" s="165">
        <v>44922</v>
      </c>
      <c r="S440" s="165" t="s">
        <v>10533</v>
      </c>
      <c r="T440" s="108" t="s">
        <v>10534</v>
      </c>
    </row>
    <row r="441" spans="1:20" s="166" customFormat="1" ht="16.5" customHeight="1">
      <c r="A441" s="238" t="str">
        <f t="shared" si="7"/>
        <v>O221017058358일반상품</v>
      </c>
      <c r="B441" s="238" t="s">
        <v>8239</v>
      </c>
      <c r="C441" s="238" t="s">
        <v>7714</v>
      </c>
      <c r="D441" s="239" t="s">
        <v>8064</v>
      </c>
      <c r="E441" s="240" t="s">
        <v>5990</v>
      </c>
      <c r="F441" s="240"/>
      <c r="G441" s="241" t="s">
        <v>6394</v>
      </c>
      <c r="H441" s="238" t="s">
        <v>8317</v>
      </c>
      <c r="I441" s="242">
        <v>40000</v>
      </c>
      <c r="J441" s="243">
        <v>4</v>
      </c>
      <c r="K441" s="244" t="s">
        <v>83</v>
      </c>
      <c r="L441" s="243">
        <v>560000</v>
      </c>
      <c r="M441" s="243">
        <v>39200</v>
      </c>
      <c r="N441" s="242">
        <v>599200</v>
      </c>
      <c r="O441" s="242">
        <v>0</v>
      </c>
      <c r="P441" s="238" t="s">
        <v>10609</v>
      </c>
      <c r="Q441" s="165">
        <v>44910</v>
      </c>
      <c r="R441" s="165">
        <v>44922</v>
      </c>
      <c r="S441" s="165" t="s">
        <v>10533</v>
      </c>
      <c r="T441" s="108" t="s">
        <v>10534</v>
      </c>
    </row>
    <row r="442" spans="1:20" s="166" customFormat="1" ht="16.5" customHeight="1">
      <c r="A442" s="238" t="str">
        <f t="shared" si="7"/>
        <v>O221017058357일반상품</v>
      </c>
      <c r="B442" s="238" t="s">
        <v>8240</v>
      </c>
      <c r="C442" s="238" t="s">
        <v>7707</v>
      </c>
      <c r="D442" s="239" t="s">
        <v>8064</v>
      </c>
      <c r="E442" s="240" t="s">
        <v>5990</v>
      </c>
      <c r="F442" s="240"/>
      <c r="G442" s="241" t="s">
        <v>6394</v>
      </c>
      <c r="H442" s="238" t="s">
        <v>7940</v>
      </c>
      <c r="I442" s="242">
        <v>4000</v>
      </c>
      <c r="J442" s="243">
        <v>1</v>
      </c>
      <c r="K442" s="244" t="s">
        <v>2553</v>
      </c>
      <c r="L442" s="243">
        <v>56000</v>
      </c>
      <c r="M442" s="243">
        <v>3920</v>
      </c>
      <c r="N442" s="242">
        <v>59920</v>
      </c>
      <c r="O442" s="242">
        <v>0</v>
      </c>
      <c r="P442" s="238" t="s">
        <v>10610</v>
      </c>
      <c r="Q442" s="165">
        <v>44910</v>
      </c>
      <c r="R442" s="165">
        <v>44922</v>
      </c>
      <c r="S442" s="165" t="s">
        <v>10533</v>
      </c>
      <c r="T442" s="108" t="s">
        <v>10534</v>
      </c>
    </row>
    <row r="443" spans="1:20" s="166" customFormat="1" ht="16.5" customHeight="1">
      <c r="A443" s="238" t="str">
        <f t="shared" si="7"/>
        <v>O221017058356일반상품</v>
      </c>
      <c r="B443" s="238" t="s">
        <v>8241</v>
      </c>
      <c r="C443" s="238" t="s">
        <v>7707</v>
      </c>
      <c r="D443" s="239" t="s">
        <v>8064</v>
      </c>
      <c r="E443" s="240" t="s">
        <v>5990</v>
      </c>
      <c r="F443" s="240"/>
      <c r="G443" s="241" t="s">
        <v>6394</v>
      </c>
      <c r="H443" s="238" t="s">
        <v>7826</v>
      </c>
      <c r="I443" s="242">
        <v>25000</v>
      </c>
      <c r="J443" s="243">
        <v>2</v>
      </c>
      <c r="K443" s="244" t="s">
        <v>77</v>
      </c>
      <c r="L443" s="243">
        <v>350000</v>
      </c>
      <c r="M443" s="243">
        <v>24500</v>
      </c>
      <c r="N443" s="242">
        <v>374500</v>
      </c>
      <c r="O443" s="242">
        <v>0</v>
      </c>
      <c r="P443" s="238" t="s">
        <v>10611</v>
      </c>
      <c r="Q443" s="165">
        <v>44910</v>
      </c>
      <c r="R443" s="165">
        <v>44922</v>
      </c>
      <c r="S443" s="165" t="s">
        <v>10533</v>
      </c>
      <c r="T443" s="108" t="s">
        <v>10534</v>
      </c>
    </row>
    <row r="444" spans="1:20" s="166" customFormat="1" ht="16.5" customHeight="1">
      <c r="A444" s="238" t="str">
        <f t="shared" si="7"/>
        <v>O221017058355일반상품</v>
      </c>
      <c r="B444" s="238" t="s">
        <v>8242</v>
      </c>
      <c r="C444" s="238" t="s">
        <v>7708</v>
      </c>
      <c r="D444" s="239" t="s">
        <v>8064</v>
      </c>
      <c r="E444" s="240" t="s">
        <v>5990</v>
      </c>
      <c r="F444" s="240"/>
      <c r="G444" s="241" t="s">
        <v>6394</v>
      </c>
      <c r="H444" s="238" t="s">
        <v>7810</v>
      </c>
      <c r="I444" s="242">
        <v>48000</v>
      </c>
      <c r="J444" s="243">
        <v>4</v>
      </c>
      <c r="K444" s="244" t="s">
        <v>2572</v>
      </c>
      <c r="L444" s="243">
        <v>672000</v>
      </c>
      <c r="M444" s="243">
        <v>47040</v>
      </c>
      <c r="N444" s="242">
        <v>719040</v>
      </c>
      <c r="O444" s="242">
        <v>0</v>
      </c>
      <c r="P444" s="238" t="s">
        <v>10612</v>
      </c>
      <c r="Q444" s="165">
        <v>44910</v>
      </c>
      <c r="R444" s="165">
        <v>44922</v>
      </c>
      <c r="S444" s="165" t="s">
        <v>10533</v>
      </c>
      <c r="T444" s="108" t="s">
        <v>10534</v>
      </c>
    </row>
    <row r="445" spans="1:20" s="166" customFormat="1" ht="16.5" customHeight="1">
      <c r="A445" s="238" t="str">
        <f t="shared" si="7"/>
        <v>O221017058354일반상품</v>
      </c>
      <c r="B445" s="238" t="s">
        <v>8243</v>
      </c>
      <c r="C445" s="238" t="s">
        <v>7714</v>
      </c>
      <c r="D445" s="239" t="s">
        <v>8064</v>
      </c>
      <c r="E445" s="240" t="s">
        <v>5990</v>
      </c>
      <c r="F445" s="240"/>
      <c r="G445" s="241" t="s">
        <v>6394</v>
      </c>
      <c r="H445" s="238" t="s">
        <v>7870</v>
      </c>
      <c r="I445" s="242">
        <v>25000</v>
      </c>
      <c r="J445" s="243">
        <v>2</v>
      </c>
      <c r="K445" s="244" t="s">
        <v>77</v>
      </c>
      <c r="L445" s="243">
        <v>350000</v>
      </c>
      <c r="M445" s="243">
        <v>24500</v>
      </c>
      <c r="N445" s="242">
        <v>374500</v>
      </c>
      <c r="O445" s="242">
        <v>0</v>
      </c>
      <c r="P445" s="238" t="s">
        <v>10613</v>
      </c>
      <c r="Q445" s="165">
        <v>44910</v>
      </c>
      <c r="R445" s="165">
        <v>44922</v>
      </c>
      <c r="S445" s="165" t="s">
        <v>10533</v>
      </c>
      <c r="T445" s="108" t="s">
        <v>10534</v>
      </c>
    </row>
    <row r="446" spans="1:20" s="166" customFormat="1" ht="16.5" customHeight="1">
      <c r="A446" s="238" t="str">
        <f t="shared" si="7"/>
        <v>O221017058351일반상품</v>
      </c>
      <c r="B446" s="238" t="s">
        <v>8244</v>
      </c>
      <c r="C446" s="238" t="s">
        <v>7707</v>
      </c>
      <c r="D446" s="239" t="s">
        <v>8064</v>
      </c>
      <c r="E446" s="240" t="s">
        <v>5990</v>
      </c>
      <c r="F446" s="240"/>
      <c r="G446" s="241" t="s">
        <v>6394</v>
      </c>
      <c r="H446" s="238" t="s">
        <v>7860</v>
      </c>
      <c r="I446" s="242">
        <v>38000</v>
      </c>
      <c r="J446" s="243">
        <v>4</v>
      </c>
      <c r="K446" s="244" t="s">
        <v>78</v>
      </c>
      <c r="L446" s="243">
        <v>532000</v>
      </c>
      <c r="M446" s="243">
        <v>37240</v>
      </c>
      <c r="N446" s="242">
        <v>569240</v>
      </c>
      <c r="O446" s="242">
        <v>0</v>
      </c>
      <c r="P446" s="238" t="s">
        <v>10614</v>
      </c>
      <c r="Q446" s="165">
        <v>44910</v>
      </c>
      <c r="R446" s="165">
        <v>44922</v>
      </c>
      <c r="S446" s="165" t="s">
        <v>10533</v>
      </c>
      <c r="T446" s="108" t="s">
        <v>10534</v>
      </c>
    </row>
    <row r="447" spans="1:20" s="166" customFormat="1" ht="16.5" customHeight="1">
      <c r="A447" s="238" t="str">
        <f t="shared" si="7"/>
        <v>O221017058350일반상품</v>
      </c>
      <c r="B447" s="238" t="s">
        <v>8245</v>
      </c>
      <c r="C447" s="238" t="s">
        <v>7707</v>
      </c>
      <c r="D447" s="239" t="s">
        <v>8064</v>
      </c>
      <c r="E447" s="240" t="s">
        <v>5990</v>
      </c>
      <c r="F447" s="240"/>
      <c r="G447" s="241" t="s">
        <v>6394</v>
      </c>
      <c r="H447" s="238" t="s">
        <v>7822</v>
      </c>
      <c r="I447" s="242">
        <v>35000</v>
      </c>
      <c r="J447" s="243">
        <v>3</v>
      </c>
      <c r="K447" s="244" t="s">
        <v>2566</v>
      </c>
      <c r="L447" s="243">
        <v>490000</v>
      </c>
      <c r="M447" s="243">
        <v>34300</v>
      </c>
      <c r="N447" s="242">
        <v>524300</v>
      </c>
      <c r="O447" s="242">
        <v>0</v>
      </c>
      <c r="P447" s="238" t="s">
        <v>10615</v>
      </c>
      <c r="Q447" s="165">
        <v>44910</v>
      </c>
      <c r="R447" s="165">
        <v>44922</v>
      </c>
      <c r="S447" s="165" t="s">
        <v>10533</v>
      </c>
      <c r="T447" s="108" t="s">
        <v>10534</v>
      </c>
    </row>
    <row r="448" spans="1:20" s="166" customFormat="1" ht="16.5" customHeight="1">
      <c r="A448" s="238" t="str">
        <f t="shared" si="7"/>
        <v>O221017058349일반상품</v>
      </c>
      <c r="B448" s="238" t="s">
        <v>8246</v>
      </c>
      <c r="C448" s="238" t="s">
        <v>7707</v>
      </c>
      <c r="D448" s="239" t="s">
        <v>8064</v>
      </c>
      <c r="E448" s="240" t="s">
        <v>5990</v>
      </c>
      <c r="F448" s="240"/>
      <c r="G448" s="241" t="s">
        <v>6394</v>
      </c>
      <c r="H448" s="238" t="s">
        <v>7865</v>
      </c>
      <c r="I448" s="242">
        <v>21000</v>
      </c>
      <c r="J448" s="243">
        <v>2</v>
      </c>
      <c r="K448" s="244" t="s">
        <v>2561</v>
      </c>
      <c r="L448" s="243">
        <v>294000</v>
      </c>
      <c r="M448" s="243">
        <v>20580</v>
      </c>
      <c r="N448" s="242">
        <v>314580</v>
      </c>
      <c r="O448" s="242">
        <v>0</v>
      </c>
      <c r="P448" s="238" t="s">
        <v>10616</v>
      </c>
      <c r="Q448" s="165">
        <v>44910</v>
      </c>
      <c r="R448" s="165">
        <v>44922</v>
      </c>
      <c r="S448" s="165" t="s">
        <v>10533</v>
      </c>
      <c r="T448" s="108" t="s">
        <v>10534</v>
      </c>
    </row>
    <row r="449" spans="1:20" s="166" customFormat="1" ht="16.5" customHeight="1">
      <c r="A449" s="238" t="str">
        <f t="shared" si="7"/>
        <v>O221017058348일반상품</v>
      </c>
      <c r="B449" s="238" t="s">
        <v>8247</v>
      </c>
      <c r="C449" s="238" t="s">
        <v>7714</v>
      </c>
      <c r="D449" s="239" t="s">
        <v>8064</v>
      </c>
      <c r="E449" s="240" t="s">
        <v>5990</v>
      </c>
      <c r="F449" s="240"/>
      <c r="G449" s="241" t="s">
        <v>6394</v>
      </c>
      <c r="H449" s="238" t="s">
        <v>7784</v>
      </c>
      <c r="I449" s="242">
        <v>41000</v>
      </c>
      <c r="J449" s="243">
        <v>4</v>
      </c>
      <c r="K449" s="244" t="s">
        <v>90</v>
      </c>
      <c r="L449" s="243">
        <v>574000</v>
      </c>
      <c r="M449" s="243">
        <v>40180</v>
      </c>
      <c r="N449" s="242">
        <v>614180</v>
      </c>
      <c r="O449" s="242">
        <v>0</v>
      </c>
      <c r="P449" s="238" t="s">
        <v>10617</v>
      </c>
      <c r="Q449" s="165">
        <v>44910</v>
      </c>
      <c r="R449" s="165">
        <v>44922</v>
      </c>
      <c r="S449" s="165" t="s">
        <v>10533</v>
      </c>
      <c r="T449" s="108" t="s">
        <v>10534</v>
      </c>
    </row>
    <row r="450" spans="1:20" s="166" customFormat="1" ht="16.5" customHeight="1">
      <c r="A450" s="238" t="str">
        <f t="shared" si="7"/>
        <v>O221017058347일반상품</v>
      </c>
      <c r="B450" s="238" t="s">
        <v>8248</v>
      </c>
      <c r="C450" s="238" t="s">
        <v>7707</v>
      </c>
      <c r="D450" s="239" t="s">
        <v>8064</v>
      </c>
      <c r="E450" s="240" t="s">
        <v>5990</v>
      </c>
      <c r="F450" s="240"/>
      <c r="G450" s="241" t="s">
        <v>6394</v>
      </c>
      <c r="H450" s="238" t="s">
        <v>7823</v>
      </c>
      <c r="I450" s="242">
        <v>42000</v>
      </c>
      <c r="J450" s="243">
        <v>5</v>
      </c>
      <c r="K450" s="244" t="s">
        <v>79</v>
      </c>
      <c r="L450" s="243">
        <v>588000</v>
      </c>
      <c r="M450" s="243">
        <v>41160</v>
      </c>
      <c r="N450" s="242">
        <v>629160</v>
      </c>
      <c r="O450" s="242">
        <v>0</v>
      </c>
      <c r="P450" s="238" t="s">
        <v>10618</v>
      </c>
      <c r="Q450" s="165">
        <v>44910</v>
      </c>
      <c r="R450" s="165">
        <v>44922</v>
      </c>
      <c r="S450" s="165" t="s">
        <v>10533</v>
      </c>
      <c r="T450" s="108" t="s">
        <v>10534</v>
      </c>
    </row>
    <row r="451" spans="1:20" s="166" customFormat="1" ht="16.5" customHeight="1">
      <c r="A451" s="238" t="str">
        <f t="shared" si="7"/>
        <v>O221017058346일반상품</v>
      </c>
      <c r="B451" s="238" t="s">
        <v>8249</v>
      </c>
      <c r="C451" s="238" t="s">
        <v>7707</v>
      </c>
      <c r="D451" s="239" t="s">
        <v>8064</v>
      </c>
      <c r="E451" s="240" t="s">
        <v>5990</v>
      </c>
      <c r="F451" s="240"/>
      <c r="G451" s="241" t="s">
        <v>6394</v>
      </c>
      <c r="H451" s="238" t="s">
        <v>7788</v>
      </c>
      <c r="I451" s="242">
        <v>7000</v>
      </c>
      <c r="J451" s="243">
        <v>1</v>
      </c>
      <c r="K451" s="244" t="s">
        <v>2555</v>
      </c>
      <c r="L451" s="243">
        <v>98000</v>
      </c>
      <c r="M451" s="243">
        <v>6860</v>
      </c>
      <c r="N451" s="242">
        <v>104860</v>
      </c>
      <c r="O451" s="242">
        <v>0</v>
      </c>
      <c r="P451" s="238" t="s">
        <v>10619</v>
      </c>
      <c r="Q451" s="165">
        <v>44910</v>
      </c>
      <c r="R451" s="165">
        <v>44922</v>
      </c>
      <c r="S451" s="165" t="s">
        <v>10533</v>
      </c>
      <c r="T451" s="108" t="s">
        <v>10534</v>
      </c>
    </row>
    <row r="452" spans="1:20" s="166" customFormat="1" ht="16.5" customHeight="1">
      <c r="A452" s="238" t="str">
        <f t="shared" si="7"/>
        <v>O221017058345일반상품</v>
      </c>
      <c r="B452" s="238" t="s">
        <v>8250</v>
      </c>
      <c r="C452" s="238" t="s">
        <v>7714</v>
      </c>
      <c r="D452" s="239" t="s">
        <v>8064</v>
      </c>
      <c r="E452" s="240" t="s">
        <v>5990</v>
      </c>
      <c r="F452" s="240"/>
      <c r="G452" s="241" t="s">
        <v>6394</v>
      </c>
      <c r="H452" s="238" t="s">
        <v>7753</v>
      </c>
      <c r="I452" s="242">
        <v>44000</v>
      </c>
      <c r="J452" s="243">
        <v>4</v>
      </c>
      <c r="K452" s="244" t="s">
        <v>2568</v>
      </c>
      <c r="L452" s="243">
        <v>616000</v>
      </c>
      <c r="M452" s="243">
        <v>43120</v>
      </c>
      <c r="N452" s="242">
        <v>659120</v>
      </c>
      <c r="O452" s="242">
        <v>0</v>
      </c>
      <c r="P452" s="238" t="s">
        <v>10620</v>
      </c>
      <c r="Q452" s="165">
        <v>44910</v>
      </c>
      <c r="R452" s="165">
        <v>44922</v>
      </c>
      <c r="S452" s="165" t="s">
        <v>10533</v>
      </c>
      <c r="T452" s="108" t="s">
        <v>10534</v>
      </c>
    </row>
    <row r="453" spans="1:20" s="166" customFormat="1" ht="16.5" customHeight="1">
      <c r="A453" s="238" t="str">
        <f t="shared" si="7"/>
        <v>O221017058344일반상품</v>
      </c>
      <c r="B453" s="238" t="s">
        <v>8251</v>
      </c>
      <c r="C453" s="238" t="s">
        <v>7707</v>
      </c>
      <c r="D453" s="239" t="s">
        <v>8064</v>
      </c>
      <c r="E453" s="240" t="s">
        <v>5990</v>
      </c>
      <c r="F453" s="240"/>
      <c r="G453" s="241" t="s">
        <v>6394</v>
      </c>
      <c r="H453" s="238" t="s">
        <v>7819</v>
      </c>
      <c r="I453" s="242">
        <v>34000</v>
      </c>
      <c r="J453" s="243">
        <v>4</v>
      </c>
      <c r="K453" s="244" t="s">
        <v>2565</v>
      </c>
      <c r="L453" s="243">
        <v>476000</v>
      </c>
      <c r="M453" s="243">
        <v>33320</v>
      </c>
      <c r="N453" s="242">
        <v>509320</v>
      </c>
      <c r="O453" s="242">
        <v>0</v>
      </c>
      <c r="P453" s="238" t="s">
        <v>10621</v>
      </c>
      <c r="Q453" s="165">
        <v>44910</v>
      </c>
      <c r="R453" s="165">
        <v>44922</v>
      </c>
      <c r="S453" s="165" t="s">
        <v>10533</v>
      </c>
      <c r="T453" s="108" t="s">
        <v>10534</v>
      </c>
    </row>
    <row r="454" spans="1:20" s="166" customFormat="1" ht="16.5" customHeight="1">
      <c r="A454" s="238" t="str">
        <f t="shared" si="7"/>
        <v>O221017058343일반상품</v>
      </c>
      <c r="B454" s="238" t="s">
        <v>8252</v>
      </c>
      <c r="C454" s="238" t="s">
        <v>7707</v>
      </c>
      <c r="D454" s="239" t="s">
        <v>8064</v>
      </c>
      <c r="E454" s="240" t="s">
        <v>5990</v>
      </c>
      <c r="F454" s="240"/>
      <c r="G454" s="241" t="s">
        <v>6394</v>
      </c>
      <c r="H454" s="238" t="s">
        <v>7754</v>
      </c>
      <c r="I454" s="242">
        <v>33000</v>
      </c>
      <c r="J454" s="243">
        <v>3</v>
      </c>
      <c r="K454" s="244" t="s">
        <v>72</v>
      </c>
      <c r="L454" s="243">
        <v>462000</v>
      </c>
      <c r="M454" s="243">
        <v>32340</v>
      </c>
      <c r="N454" s="242">
        <v>494340</v>
      </c>
      <c r="O454" s="242">
        <v>0</v>
      </c>
      <c r="P454" s="238" t="s">
        <v>10622</v>
      </c>
      <c r="Q454" s="165">
        <v>44910</v>
      </c>
      <c r="R454" s="165">
        <v>44922</v>
      </c>
      <c r="S454" s="165" t="s">
        <v>10533</v>
      </c>
      <c r="T454" s="108" t="s">
        <v>10534</v>
      </c>
    </row>
    <row r="455" spans="1:20" s="166" customFormat="1" ht="16.5" customHeight="1">
      <c r="A455" s="238" t="str">
        <f t="shared" si="7"/>
        <v>O221016058337일반상품</v>
      </c>
      <c r="B455" s="238" t="s">
        <v>8257</v>
      </c>
      <c r="C455" s="238" t="s">
        <v>7708</v>
      </c>
      <c r="D455" s="239" t="s">
        <v>8064</v>
      </c>
      <c r="E455" s="240" t="s">
        <v>5990</v>
      </c>
      <c r="F455" s="240"/>
      <c r="G455" s="241" t="s">
        <v>6394</v>
      </c>
      <c r="H455" s="238" t="s">
        <v>7834</v>
      </c>
      <c r="I455" s="242">
        <v>54000</v>
      </c>
      <c r="J455" s="243">
        <v>5</v>
      </c>
      <c r="K455" s="244" t="s">
        <v>2577</v>
      </c>
      <c r="L455" s="243">
        <v>756000</v>
      </c>
      <c r="M455" s="243">
        <v>52920</v>
      </c>
      <c r="N455" s="242">
        <v>808920</v>
      </c>
      <c r="O455" s="242">
        <v>0</v>
      </c>
      <c r="P455" s="238" t="s">
        <v>10623</v>
      </c>
      <c r="Q455" s="165">
        <v>44910</v>
      </c>
      <c r="R455" s="165">
        <v>44922</v>
      </c>
      <c r="S455" s="165" t="s">
        <v>10533</v>
      </c>
      <c r="T455" s="108" t="s">
        <v>10534</v>
      </c>
    </row>
    <row r="456" spans="1:20" s="166" customFormat="1" ht="16.5" customHeight="1">
      <c r="A456" s="238" t="str">
        <f t="shared" si="7"/>
        <v>O221016058336일반상품</v>
      </c>
      <c r="B456" s="238" t="s">
        <v>8258</v>
      </c>
      <c r="C456" s="238" t="s">
        <v>7707</v>
      </c>
      <c r="D456" s="239" t="s">
        <v>8064</v>
      </c>
      <c r="E456" s="240" t="s">
        <v>5990</v>
      </c>
      <c r="F456" s="240"/>
      <c r="G456" s="241" t="s">
        <v>6394</v>
      </c>
      <c r="H456" s="238" t="s">
        <v>7820</v>
      </c>
      <c r="I456" s="242">
        <v>69000</v>
      </c>
      <c r="J456" s="243">
        <v>7</v>
      </c>
      <c r="K456" s="244" t="s">
        <v>2591</v>
      </c>
      <c r="L456" s="243">
        <v>966000</v>
      </c>
      <c r="M456" s="243">
        <v>67620</v>
      </c>
      <c r="N456" s="242">
        <v>1033620</v>
      </c>
      <c r="O456" s="242">
        <v>0</v>
      </c>
      <c r="P456" s="238" t="s">
        <v>10624</v>
      </c>
      <c r="Q456" s="165">
        <v>44910</v>
      </c>
      <c r="R456" s="165">
        <v>44922</v>
      </c>
      <c r="S456" s="165" t="s">
        <v>10533</v>
      </c>
      <c r="T456" s="108" t="s">
        <v>10534</v>
      </c>
    </row>
    <row r="457" spans="1:20" s="166" customFormat="1" ht="16.5" customHeight="1">
      <c r="A457" s="238" t="str">
        <f t="shared" si="7"/>
        <v>O221016058335일반상품</v>
      </c>
      <c r="B457" s="238" t="s">
        <v>8259</v>
      </c>
      <c r="C457" s="238" t="s">
        <v>7707</v>
      </c>
      <c r="D457" s="239" t="s">
        <v>8064</v>
      </c>
      <c r="E457" s="240" t="s">
        <v>5990</v>
      </c>
      <c r="F457" s="240"/>
      <c r="G457" s="241" t="s">
        <v>6394</v>
      </c>
      <c r="H457" s="238" t="s">
        <v>7837</v>
      </c>
      <c r="I457" s="242">
        <v>55000</v>
      </c>
      <c r="J457" s="243">
        <v>6</v>
      </c>
      <c r="K457" s="244" t="s">
        <v>80</v>
      </c>
      <c r="L457" s="243">
        <v>770000</v>
      </c>
      <c r="M457" s="243">
        <v>53900</v>
      </c>
      <c r="N457" s="242">
        <v>823900</v>
      </c>
      <c r="O457" s="242">
        <v>0</v>
      </c>
      <c r="P457" s="238" t="s">
        <v>10625</v>
      </c>
      <c r="Q457" s="165">
        <v>44910</v>
      </c>
      <c r="R457" s="165">
        <v>44922</v>
      </c>
      <c r="S457" s="165" t="s">
        <v>10533</v>
      </c>
      <c r="T457" s="108" t="s">
        <v>10534</v>
      </c>
    </row>
    <row r="458" spans="1:20" s="166" customFormat="1" ht="16.5" customHeight="1">
      <c r="A458" s="238" t="str">
        <f t="shared" si="7"/>
        <v>O221016058334일반상품</v>
      </c>
      <c r="B458" s="238" t="s">
        <v>8260</v>
      </c>
      <c r="C458" s="238" t="s">
        <v>7714</v>
      </c>
      <c r="D458" s="239" t="s">
        <v>8064</v>
      </c>
      <c r="E458" s="240" t="s">
        <v>5990</v>
      </c>
      <c r="F458" s="240"/>
      <c r="G458" s="241" t="s">
        <v>6394</v>
      </c>
      <c r="H458" s="238" t="s">
        <v>7883</v>
      </c>
      <c r="I458" s="242">
        <v>43000</v>
      </c>
      <c r="J458" s="243">
        <v>4</v>
      </c>
      <c r="K458" s="244" t="s">
        <v>2567</v>
      </c>
      <c r="L458" s="243">
        <v>602000</v>
      </c>
      <c r="M458" s="243">
        <v>42140</v>
      </c>
      <c r="N458" s="242">
        <v>644140</v>
      </c>
      <c r="O458" s="242">
        <v>0</v>
      </c>
      <c r="P458" s="238" t="s">
        <v>10626</v>
      </c>
      <c r="Q458" s="165">
        <v>44910</v>
      </c>
      <c r="R458" s="165">
        <v>44922</v>
      </c>
      <c r="S458" s="165" t="s">
        <v>10533</v>
      </c>
      <c r="T458" s="108" t="s">
        <v>10534</v>
      </c>
    </row>
    <row r="459" spans="1:20" s="166" customFormat="1" ht="16.5" customHeight="1">
      <c r="A459" s="238" t="str">
        <f t="shared" si="7"/>
        <v>O221016058333일반상품</v>
      </c>
      <c r="B459" s="238" t="s">
        <v>8261</v>
      </c>
      <c r="C459" s="238" t="s">
        <v>7714</v>
      </c>
      <c r="D459" s="239" t="s">
        <v>8064</v>
      </c>
      <c r="E459" s="240" t="s">
        <v>5990</v>
      </c>
      <c r="F459" s="240"/>
      <c r="G459" s="241" t="s">
        <v>6394</v>
      </c>
      <c r="H459" s="238" t="s">
        <v>7897</v>
      </c>
      <c r="I459" s="242">
        <v>47000</v>
      </c>
      <c r="J459" s="243">
        <v>5</v>
      </c>
      <c r="K459" s="244" t="s">
        <v>2571</v>
      </c>
      <c r="L459" s="243">
        <v>658000</v>
      </c>
      <c r="M459" s="243">
        <v>46060</v>
      </c>
      <c r="N459" s="242">
        <v>704060</v>
      </c>
      <c r="O459" s="242">
        <v>0</v>
      </c>
      <c r="P459" s="238" t="s">
        <v>10627</v>
      </c>
      <c r="Q459" s="165">
        <v>44910</v>
      </c>
      <c r="R459" s="165">
        <v>44922</v>
      </c>
      <c r="S459" s="165" t="s">
        <v>10533</v>
      </c>
      <c r="T459" s="108" t="s">
        <v>10534</v>
      </c>
    </row>
    <row r="460" spans="1:20" s="166" customFormat="1" ht="16.5" customHeight="1">
      <c r="A460" s="238" t="str">
        <f t="shared" si="7"/>
        <v>O221016058329일반상품</v>
      </c>
      <c r="B460" s="238" t="s">
        <v>8265</v>
      </c>
      <c r="C460" s="238" t="s">
        <v>7707</v>
      </c>
      <c r="D460" s="239" t="s">
        <v>8064</v>
      </c>
      <c r="E460" s="240" t="s">
        <v>5990</v>
      </c>
      <c r="F460" s="240"/>
      <c r="G460" s="241" t="s">
        <v>6394</v>
      </c>
      <c r="H460" s="238" t="s">
        <v>7835</v>
      </c>
      <c r="I460" s="242">
        <v>41000</v>
      </c>
      <c r="J460" s="243">
        <v>4</v>
      </c>
      <c r="K460" s="244" t="s">
        <v>90</v>
      </c>
      <c r="L460" s="243">
        <v>574000</v>
      </c>
      <c r="M460" s="243">
        <v>40180</v>
      </c>
      <c r="N460" s="242">
        <v>614180</v>
      </c>
      <c r="O460" s="242">
        <v>0</v>
      </c>
      <c r="P460" s="238" t="s">
        <v>10628</v>
      </c>
      <c r="Q460" s="165">
        <v>44910</v>
      </c>
      <c r="R460" s="165">
        <v>44922</v>
      </c>
      <c r="S460" s="165" t="s">
        <v>10533</v>
      </c>
      <c r="T460" s="108" t="s">
        <v>10534</v>
      </c>
    </row>
    <row r="461" spans="1:20" s="166" customFormat="1" ht="16.5" customHeight="1">
      <c r="A461" s="238" t="str">
        <f t="shared" si="7"/>
        <v>O221016058328일반상품</v>
      </c>
      <c r="B461" s="238" t="s">
        <v>8266</v>
      </c>
      <c r="C461" s="238" t="s">
        <v>7714</v>
      </c>
      <c r="D461" s="239" t="s">
        <v>8064</v>
      </c>
      <c r="E461" s="240" t="s">
        <v>5990</v>
      </c>
      <c r="F461" s="240"/>
      <c r="G461" s="241" t="s">
        <v>6394</v>
      </c>
      <c r="H461" s="238" t="s">
        <v>7798</v>
      </c>
      <c r="I461" s="242">
        <v>24000</v>
      </c>
      <c r="J461" s="243">
        <v>2</v>
      </c>
      <c r="K461" s="244" t="s">
        <v>70</v>
      </c>
      <c r="L461" s="243">
        <v>336000</v>
      </c>
      <c r="M461" s="243">
        <v>23520</v>
      </c>
      <c r="N461" s="242">
        <v>359520</v>
      </c>
      <c r="O461" s="242">
        <v>0</v>
      </c>
      <c r="P461" s="238" t="s">
        <v>10629</v>
      </c>
      <c r="Q461" s="165">
        <v>44910</v>
      </c>
      <c r="R461" s="165">
        <v>44922</v>
      </c>
      <c r="S461" s="165" t="s">
        <v>10533</v>
      </c>
      <c r="T461" s="108" t="s">
        <v>10534</v>
      </c>
    </row>
    <row r="462" spans="1:20" s="166" customFormat="1" ht="16.5" customHeight="1">
      <c r="A462" s="238" t="str">
        <f t="shared" si="7"/>
        <v>O221016058326일반상품</v>
      </c>
      <c r="B462" s="238" t="s">
        <v>8268</v>
      </c>
      <c r="C462" s="238" t="s">
        <v>7707</v>
      </c>
      <c r="D462" s="239" t="s">
        <v>8064</v>
      </c>
      <c r="E462" s="240" t="s">
        <v>5990</v>
      </c>
      <c r="F462" s="240"/>
      <c r="G462" s="241" t="s">
        <v>6394</v>
      </c>
      <c r="H462" s="238" t="s">
        <v>7863</v>
      </c>
      <c r="I462" s="242">
        <v>15000</v>
      </c>
      <c r="J462" s="243">
        <v>2</v>
      </c>
      <c r="K462" s="244" t="s">
        <v>82</v>
      </c>
      <c r="L462" s="243">
        <v>210000</v>
      </c>
      <c r="M462" s="243">
        <v>14700</v>
      </c>
      <c r="N462" s="242">
        <v>224700</v>
      </c>
      <c r="O462" s="242">
        <v>0</v>
      </c>
      <c r="P462" s="238" t="s">
        <v>10630</v>
      </c>
      <c r="Q462" s="165">
        <v>44910</v>
      </c>
      <c r="R462" s="165">
        <v>44922</v>
      </c>
      <c r="S462" s="165" t="s">
        <v>10533</v>
      </c>
      <c r="T462" s="108" t="s">
        <v>10534</v>
      </c>
    </row>
    <row r="463" spans="1:20" s="166" customFormat="1" ht="16.5" customHeight="1">
      <c r="A463" s="238" t="str">
        <f t="shared" si="7"/>
        <v>O221015058319일반상품</v>
      </c>
      <c r="B463" s="238" t="s">
        <v>8274</v>
      </c>
      <c r="C463" s="238" t="s">
        <v>7707</v>
      </c>
      <c r="D463" s="239" t="s">
        <v>8064</v>
      </c>
      <c r="E463" s="240" t="s">
        <v>5990</v>
      </c>
      <c r="F463" s="240"/>
      <c r="G463" s="241" t="s">
        <v>6394</v>
      </c>
      <c r="H463" s="238" t="s">
        <v>6453</v>
      </c>
      <c r="I463" s="242">
        <v>40000</v>
      </c>
      <c r="J463" s="243">
        <v>4</v>
      </c>
      <c r="K463" s="244" t="s">
        <v>83</v>
      </c>
      <c r="L463" s="243">
        <v>560000</v>
      </c>
      <c r="M463" s="243">
        <v>39200</v>
      </c>
      <c r="N463" s="242">
        <v>599200</v>
      </c>
      <c r="O463" s="242">
        <v>0</v>
      </c>
      <c r="P463" s="238" t="s">
        <v>10631</v>
      </c>
      <c r="Q463" s="165">
        <v>44910</v>
      </c>
      <c r="R463" s="165">
        <v>44922</v>
      </c>
      <c r="S463" s="165" t="s">
        <v>10533</v>
      </c>
      <c r="T463" s="108" t="s">
        <v>10534</v>
      </c>
    </row>
    <row r="464" spans="1:20" s="166" customFormat="1" ht="16.5" customHeight="1">
      <c r="A464" s="238" t="str">
        <f t="shared" si="7"/>
        <v>O221015058312일반상품</v>
      </c>
      <c r="B464" s="238" t="s">
        <v>8280</v>
      </c>
      <c r="C464" s="238" t="s">
        <v>7707</v>
      </c>
      <c r="D464" s="239" t="s">
        <v>8064</v>
      </c>
      <c r="E464" s="240" t="s">
        <v>5990</v>
      </c>
      <c r="F464" s="240"/>
      <c r="G464" s="241" t="s">
        <v>6394</v>
      </c>
      <c r="H464" s="238" t="s">
        <v>7867</v>
      </c>
      <c r="I464" s="242">
        <v>74000</v>
      </c>
      <c r="J464" s="243">
        <v>8</v>
      </c>
      <c r="K464" s="244" t="s">
        <v>2596</v>
      </c>
      <c r="L464" s="243">
        <v>1036000</v>
      </c>
      <c r="M464" s="243">
        <v>72520</v>
      </c>
      <c r="N464" s="242">
        <v>1108520</v>
      </c>
      <c r="O464" s="242">
        <v>0</v>
      </c>
      <c r="P464" s="238" t="s">
        <v>10632</v>
      </c>
      <c r="Q464" s="165">
        <v>44910</v>
      </c>
      <c r="R464" s="165">
        <v>44922</v>
      </c>
      <c r="S464" s="165" t="s">
        <v>10533</v>
      </c>
      <c r="T464" s="108" t="s">
        <v>10534</v>
      </c>
    </row>
    <row r="465" spans="1:20" s="166" customFormat="1" ht="16.5" customHeight="1">
      <c r="A465" s="238" t="str">
        <f t="shared" si="7"/>
        <v>O221015058311일반상품</v>
      </c>
      <c r="B465" s="238" t="s">
        <v>8281</v>
      </c>
      <c r="C465" s="238" t="s">
        <v>7707</v>
      </c>
      <c r="D465" s="239" t="s">
        <v>8064</v>
      </c>
      <c r="E465" s="240" t="s">
        <v>5990</v>
      </c>
      <c r="F465" s="240"/>
      <c r="G465" s="241" t="s">
        <v>6394</v>
      </c>
      <c r="H465" s="238" t="s">
        <v>7953</v>
      </c>
      <c r="I465" s="242">
        <v>48000</v>
      </c>
      <c r="J465" s="243">
        <v>5</v>
      </c>
      <c r="K465" s="244" t="s">
        <v>2572</v>
      </c>
      <c r="L465" s="243">
        <v>672000</v>
      </c>
      <c r="M465" s="243">
        <v>47040</v>
      </c>
      <c r="N465" s="242">
        <v>719040</v>
      </c>
      <c r="O465" s="242">
        <v>0</v>
      </c>
      <c r="P465" s="238" t="s">
        <v>10633</v>
      </c>
      <c r="Q465" s="165">
        <v>44910</v>
      </c>
      <c r="R465" s="165">
        <v>44922</v>
      </c>
      <c r="S465" s="165" t="s">
        <v>10533</v>
      </c>
      <c r="T465" s="108" t="s">
        <v>10534</v>
      </c>
    </row>
    <row r="466" spans="1:20" s="166" customFormat="1" ht="16.5" customHeight="1">
      <c r="A466" s="238" t="str">
        <f t="shared" si="7"/>
        <v>O221015058310일반상품</v>
      </c>
      <c r="B466" s="238" t="s">
        <v>8282</v>
      </c>
      <c r="C466" s="238" t="s">
        <v>7708</v>
      </c>
      <c r="D466" s="239" t="s">
        <v>8064</v>
      </c>
      <c r="E466" s="240" t="s">
        <v>5990</v>
      </c>
      <c r="F466" s="240"/>
      <c r="G466" s="241" t="s">
        <v>6394</v>
      </c>
      <c r="H466" s="238" t="s">
        <v>8043</v>
      </c>
      <c r="I466" s="242">
        <v>9000</v>
      </c>
      <c r="J466" s="243">
        <v>1</v>
      </c>
      <c r="K466" s="244" t="s">
        <v>2556</v>
      </c>
      <c r="L466" s="243">
        <v>126000</v>
      </c>
      <c r="M466" s="243">
        <v>8820</v>
      </c>
      <c r="N466" s="242">
        <v>134820</v>
      </c>
      <c r="O466" s="242">
        <v>0</v>
      </c>
      <c r="P466" s="238" t="s">
        <v>10634</v>
      </c>
      <c r="Q466" s="165">
        <v>44910</v>
      </c>
      <c r="R466" s="165">
        <v>44922</v>
      </c>
      <c r="S466" s="165" t="s">
        <v>10533</v>
      </c>
      <c r="T466" s="108" t="s">
        <v>10534</v>
      </c>
    </row>
    <row r="467" spans="1:20" s="166" customFormat="1" ht="16.5" customHeight="1">
      <c r="A467" s="238" t="str">
        <f t="shared" si="7"/>
        <v>O221015058309일반상품</v>
      </c>
      <c r="B467" s="238" t="s">
        <v>8283</v>
      </c>
      <c r="C467" s="238" t="s">
        <v>7707</v>
      </c>
      <c r="D467" s="239" t="s">
        <v>8064</v>
      </c>
      <c r="E467" s="240" t="s">
        <v>5990</v>
      </c>
      <c r="F467" s="240"/>
      <c r="G467" s="241" t="s">
        <v>6394</v>
      </c>
      <c r="H467" s="238" t="s">
        <v>7755</v>
      </c>
      <c r="I467" s="242">
        <v>16000</v>
      </c>
      <c r="J467" s="243">
        <v>2</v>
      </c>
      <c r="K467" s="244" t="s">
        <v>88</v>
      </c>
      <c r="L467" s="243">
        <v>224000</v>
      </c>
      <c r="M467" s="243">
        <v>15680</v>
      </c>
      <c r="N467" s="242">
        <v>239680</v>
      </c>
      <c r="O467" s="242">
        <v>0</v>
      </c>
      <c r="P467" s="238" t="s">
        <v>10635</v>
      </c>
      <c r="Q467" s="165">
        <v>44910</v>
      </c>
      <c r="R467" s="165">
        <v>44922</v>
      </c>
      <c r="S467" s="165" t="s">
        <v>10533</v>
      </c>
      <c r="T467" s="108" t="s">
        <v>10534</v>
      </c>
    </row>
    <row r="468" spans="1:20" s="166" customFormat="1" ht="16.5" customHeight="1">
      <c r="A468" s="238" t="str">
        <f t="shared" si="7"/>
        <v>O221015058305일반상품</v>
      </c>
      <c r="B468" s="238" t="s">
        <v>8287</v>
      </c>
      <c r="C468" s="238" t="s">
        <v>7707</v>
      </c>
      <c r="D468" s="239" t="s">
        <v>8064</v>
      </c>
      <c r="E468" s="240" t="s">
        <v>5990</v>
      </c>
      <c r="F468" s="240"/>
      <c r="G468" s="241" t="s">
        <v>6394</v>
      </c>
      <c r="H468" s="238" t="s">
        <v>7833</v>
      </c>
      <c r="I468" s="242">
        <v>8000</v>
      </c>
      <c r="J468" s="243">
        <v>1</v>
      </c>
      <c r="K468" s="244" t="s">
        <v>92</v>
      </c>
      <c r="L468" s="243">
        <v>112000</v>
      </c>
      <c r="M468" s="243">
        <v>7840</v>
      </c>
      <c r="N468" s="242">
        <v>119840</v>
      </c>
      <c r="O468" s="242">
        <v>0</v>
      </c>
      <c r="P468" s="238" t="s">
        <v>10636</v>
      </c>
      <c r="Q468" s="165">
        <v>44910</v>
      </c>
      <c r="R468" s="165">
        <v>44922</v>
      </c>
      <c r="S468" s="165" t="s">
        <v>10533</v>
      </c>
      <c r="T468" s="108" t="s">
        <v>10534</v>
      </c>
    </row>
    <row r="469" spans="1:20" s="166" customFormat="1" ht="16.5" customHeight="1">
      <c r="A469" s="238" t="str">
        <f t="shared" si="7"/>
        <v>O221014058299일반상품</v>
      </c>
      <c r="B469" s="238" t="s">
        <v>8292</v>
      </c>
      <c r="C469" s="238" t="s">
        <v>7715</v>
      </c>
      <c r="D469" s="239" t="s">
        <v>8064</v>
      </c>
      <c r="E469" s="240" t="s">
        <v>5990</v>
      </c>
      <c r="F469" s="240"/>
      <c r="G469" s="241" t="s">
        <v>6394</v>
      </c>
      <c r="H469" s="238" t="s">
        <v>7845</v>
      </c>
      <c r="I469" s="242">
        <v>34000</v>
      </c>
      <c r="J469" s="243">
        <v>3</v>
      </c>
      <c r="K469" s="244" t="s">
        <v>2565</v>
      </c>
      <c r="L469" s="243">
        <v>476000</v>
      </c>
      <c r="M469" s="243">
        <v>33320</v>
      </c>
      <c r="N469" s="242">
        <v>509320</v>
      </c>
      <c r="O469" s="242">
        <v>0</v>
      </c>
      <c r="P469" s="238" t="s">
        <v>10637</v>
      </c>
      <c r="Q469" s="165">
        <v>44910</v>
      </c>
      <c r="R469" s="165">
        <v>44922</v>
      </c>
      <c r="S469" s="165" t="s">
        <v>10533</v>
      </c>
      <c r="T469" s="108" t="s">
        <v>10534</v>
      </c>
    </row>
    <row r="470" spans="1:20" s="166" customFormat="1" ht="16.5" customHeight="1">
      <c r="A470" s="238" t="str">
        <f t="shared" si="7"/>
        <v>O221014058298일반상품</v>
      </c>
      <c r="B470" s="238" t="s">
        <v>8293</v>
      </c>
      <c r="C470" s="238" t="s">
        <v>7707</v>
      </c>
      <c r="D470" s="239" t="s">
        <v>8064</v>
      </c>
      <c r="E470" s="240" t="s">
        <v>5990</v>
      </c>
      <c r="F470" s="240"/>
      <c r="G470" s="241" t="s">
        <v>6394</v>
      </c>
      <c r="H470" s="238" t="s">
        <v>7859</v>
      </c>
      <c r="I470" s="242">
        <v>42000</v>
      </c>
      <c r="J470" s="243">
        <v>4</v>
      </c>
      <c r="K470" s="244" t="s">
        <v>79</v>
      </c>
      <c r="L470" s="243">
        <v>588000</v>
      </c>
      <c r="M470" s="243">
        <v>41160</v>
      </c>
      <c r="N470" s="242">
        <v>629160</v>
      </c>
      <c r="O470" s="242">
        <v>0</v>
      </c>
      <c r="P470" s="238" t="s">
        <v>10638</v>
      </c>
      <c r="Q470" s="165">
        <v>44910</v>
      </c>
      <c r="R470" s="165">
        <v>44922</v>
      </c>
      <c r="S470" s="165" t="s">
        <v>10533</v>
      </c>
      <c r="T470" s="108" t="s">
        <v>10534</v>
      </c>
    </row>
    <row r="471" spans="1:20" s="166" customFormat="1" ht="16.5" customHeight="1">
      <c r="A471" s="238" t="str">
        <f t="shared" si="7"/>
        <v>O221014058297일반상품</v>
      </c>
      <c r="B471" s="238" t="s">
        <v>8294</v>
      </c>
      <c r="C471" s="238" t="s">
        <v>7714</v>
      </c>
      <c r="D471" s="239" t="s">
        <v>8064</v>
      </c>
      <c r="E471" s="240" t="s">
        <v>5990</v>
      </c>
      <c r="F471" s="240"/>
      <c r="G471" s="241" t="s">
        <v>6394</v>
      </c>
      <c r="H471" s="238" t="s">
        <v>7871</v>
      </c>
      <c r="I471" s="242">
        <v>57000</v>
      </c>
      <c r="J471" s="243">
        <v>6</v>
      </c>
      <c r="K471" s="244" t="s">
        <v>2579</v>
      </c>
      <c r="L471" s="243">
        <v>798000</v>
      </c>
      <c r="M471" s="243">
        <v>55860</v>
      </c>
      <c r="N471" s="242">
        <v>853860</v>
      </c>
      <c r="O471" s="242">
        <v>0</v>
      </c>
      <c r="P471" s="238" t="s">
        <v>10639</v>
      </c>
      <c r="Q471" s="165">
        <v>44910</v>
      </c>
      <c r="R471" s="165">
        <v>44922</v>
      </c>
      <c r="S471" s="165" t="s">
        <v>10533</v>
      </c>
      <c r="T471" s="108" t="s">
        <v>10534</v>
      </c>
    </row>
    <row r="472" spans="1:20" s="166" customFormat="1" ht="16.5" customHeight="1">
      <c r="A472" s="238" t="str">
        <f t="shared" si="7"/>
        <v>O221014058295일반상품</v>
      </c>
      <c r="B472" s="238" t="s">
        <v>8296</v>
      </c>
      <c r="C472" s="238" t="s">
        <v>7708</v>
      </c>
      <c r="D472" s="239" t="s">
        <v>8064</v>
      </c>
      <c r="E472" s="240" t="s">
        <v>5990</v>
      </c>
      <c r="F472" s="240"/>
      <c r="G472" s="241" t="s">
        <v>6394</v>
      </c>
      <c r="H472" s="238" t="s">
        <v>7841</v>
      </c>
      <c r="I472" s="242">
        <v>31000</v>
      </c>
      <c r="J472" s="243">
        <v>3</v>
      </c>
      <c r="K472" s="244" t="s">
        <v>2564</v>
      </c>
      <c r="L472" s="243">
        <v>434000</v>
      </c>
      <c r="M472" s="243">
        <v>30380</v>
      </c>
      <c r="N472" s="242">
        <v>464380</v>
      </c>
      <c r="O472" s="242">
        <v>0</v>
      </c>
      <c r="P472" s="238" t="s">
        <v>10640</v>
      </c>
      <c r="Q472" s="165">
        <v>44910</v>
      </c>
      <c r="R472" s="165">
        <v>44922</v>
      </c>
      <c r="S472" s="165" t="s">
        <v>10533</v>
      </c>
      <c r="T472" s="108" t="s">
        <v>10534</v>
      </c>
    </row>
    <row r="473" spans="1:20" s="166" customFormat="1" ht="16.5" customHeight="1">
      <c r="A473" s="238" t="str">
        <f t="shared" si="7"/>
        <v>O221014058293일반상품</v>
      </c>
      <c r="B473" s="238" t="s">
        <v>8298</v>
      </c>
      <c r="C473" s="238" t="s">
        <v>7707</v>
      </c>
      <c r="D473" s="239" t="s">
        <v>8064</v>
      </c>
      <c r="E473" s="240" t="s">
        <v>5990</v>
      </c>
      <c r="F473" s="240"/>
      <c r="G473" s="241" t="s">
        <v>6394</v>
      </c>
      <c r="H473" s="238" t="s">
        <v>7818</v>
      </c>
      <c r="I473" s="242">
        <v>46000</v>
      </c>
      <c r="J473" s="243">
        <v>4</v>
      </c>
      <c r="K473" s="244" t="s">
        <v>2570</v>
      </c>
      <c r="L473" s="243">
        <v>644000</v>
      </c>
      <c r="M473" s="243">
        <v>45080</v>
      </c>
      <c r="N473" s="242">
        <v>689080</v>
      </c>
      <c r="O473" s="242">
        <v>0</v>
      </c>
      <c r="P473" s="238" t="s">
        <v>10641</v>
      </c>
      <c r="Q473" s="165">
        <v>44910</v>
      </c>
      <c r="R473" s="165">
        <v>44922</v>
      </c>
      <c r="S473" s="165" t="s">
        <v>10533</v>
      </c>
      <c r="T473" s="108" t="s">
        <v>10534</v>
      </c>
    </row>
    <row r="474" spans="1:20" s="166" customFormat="1" ht="16.5" customHeight="1">
      <c r="A474" s="238" t="str">
        <f t="shared" si="7"/>
        <v>O221014058292일반상품</v>
      </c>
      <c r="B474" s="238" t="s">
        <v>8299</v>
      </c>
      <c r="C474" s="238" t="s">
        <v>7707</v>
      </c>
      <c r="D474" s="239" t="s">
        <v>8064</v>
      </c>
      <c r="E474" s="240" t="s">
        <v>5990</v>
      </c>
      <c r="F474" s="240"/>
      <c r="G474" s="241" t="s">
        <v>6394</v>
      </c>
      <c r="H474" s="238" t="s">
        <v>6457</v>
      </c>
      <c r="I474" s="242">
        <v>31000</v>
      </c>
      <c r="J474" s="243">
        <v>3</v>
      </c>
      <c r="K474" s="244" t="s">
        <v>2564</v>
      </c>
      <c r="L474" s="243">
        <v>434000</v>
      </c>
      <c r="M474" s="243">
        <v>30380</v>
      </c>
      <c r="N474" s="242">
        <v>464380</v>
      </c>
      <c r="O474" s="242">
        <v>0</v>
      </c>
      <c r="P474" s="238" t="s">
        <v>10642</v>
      </c>
      <c r="Q474" s="165">
        <v>44910</v>
      </c>
      <c r="R474" s="165">
        <v>44922</v>
      </c>
      <c r="S474" s="165" t="s">
        <v>10533</v>
      </c>
      <c r="T474" s="108" t="s">
        <v>10534</v>
      </c>
    </row>
    <row r="475" spans="1:20" s="166" customFormat="1" ht="16.5" customHeight="1" thickBot="1">
      <c r="A475" s="245" t="str">
        <f t="shared" ref="A475:A478" si="8">B475&amp;E475</f>
        <v>O221014058291일반상품</v>
      </c>
      <c r="B475" s="245" t="s">
        <v>8300</v>
      </c>
      <c r="C475" s="245" t="s">
        <v>7707</v>
      </c>
      <c r="D475" s="246" t="s">
        <v>8064</v>
      </c>
      <c r="E475" s="247" t="s">
        <v>5990</v>
      </c>
      <c r="F475" s="247"/>
      <c r="G475" s="248" t="s">
        <v>6394</v>
      </c>
      <c r="H475" s="245" t="s">
        <v>7875</v>
      </c>
      <c r="I475" s="249">
        <v>32000</v>
      </c>
      <c r="J475" s="250">
        <v>3</v>
      </c>
      <c r="K475" s="251" t="s">
        <v>85</v>
      </c>
      <c r="L475" s="250">
        <v>448000</v>
      </c>
      <c r="M475" s="250">
        <v>31360</v>
      </c>
      <c r="N475" s="249">
        <v>479360</v>
      </c>
      <c r="O475" s="249">
        <v>0</v>
      </c>
      <c r="P475" s="245" t="s">
        <v>10643</v>
      </c>
      <c r="Q475" s="169">
        <v>44910</v>
      </c>
      <c r="R475" s="169">
        <v>44922</v>
      </c>
      <c r="S475" s="169" t="s">
        <v>7989</v>
      </c>
      <c r="T475" s="108" t="s">
        <v>10534</v>
      </c>
    </row>
    <row r="476" spans="1:20" s="166" customFormat="1" ht="16.5" customHeight="1">
      <c r="A476" s="252" t="str">
        <f t="shared" ref="A476:A477" si="9">B476&amp;E476</f>
        <v>O220805056724일반상품</v>
      </c>
      <c r="B476" s="253" t="s">
        <v>10646</v>
      </c>
      <c r="C476" s="253" t="s">
        <v>7705</v>
      </c>
      <c r="D476" s="254" t="s">
        <v>10647</v>
      </c>
      <c r="E476" s="255" t="s">
        <v>5990</v>
      </c>
      <c r="F476" s="255"/>
      <c r="G476" s="256" t="s">
        <v>6394</v>
      </c>
      <c r="H476" s="253" t="s">
        <v>7815</v>
      </c>
      <c r="I476" s="257">
        <v>24000</v>
      </c>
      <c r="J476" s="258">
        <v>3</v>
      </c>
      <c r="K476" s="259" t="s">
        <v>70</v>
      </c>
      <c r="L476" s="258">
        <v>336000</v>
      </c>
      <c r="M476" s="258">
        <v>23520</v>
      </c>
      <c r="N476" s="257">
        <v>359520</v>
      </c>
      <c r="O476" s="257">
        <v>0</v>
      </c>
      <c r="P476" s="253" t="s">
        <v>10660</v>
      </c>
      <c r="Q476" s="260">
        <v>44884</v>
      </c>
      <c r="R476" s="260">
        <v>44888</v>
      </c>
      <c r="S476" s="172" t="s">
        <v>7989</v>
      </c>
      <c r="T476" s="168" t="s">
        <v>10534</v>
      </c>
    </row>
    <row r="477" spans="1:20" s="166" customFormat="1" ht="16.5" customHeight="1">
      <c r="A477" s="261" t="str">
        <f t="shared" si="9"/>
        <v>O220804056600일반상품</v>
      </c>
      <c r="B477" s="238" t="s">
        <v>10653</v>
      </c>
      <c r="C477" s="238" t="s">
        <v>7705</v>
      </c>
      <c r="D477" s="239" t="s">
        <v>10647</v>
      </c>
      <c r="E477" s="240" t="s">
        <v>5990</v>
      </c>
      <c r="F477" s="240"/>
      <c r="G477" s="241" t="s">
        <v>6394</v>
      </c>
      <c r="H477" s="238" t="s">
        <v>6441</v>
      </c>
      <c r="I477" s="242">
        <v>35000</v>
      </c>
      <c r="J477" s="243">
        <v>3</v>
      </c>
      <c r="K477" s="244" t="s">
        <v>2566</v>
      </c>
      <c r="L477" s="243">
        <v>490000</v>
      </c>
      <c r="M477" s="243">
        <v>34300</v>
      </c>
      <c r="N477" s="242">
        <v>524300</v>
      </c>
      <c r="O477" s="242">
        <v>0</v>
      </c>
      <c r="P477" s="238" t="s">
        <v>10662</v>
      </c>
      <c r="Q477" s="165">
        <v>44886</v>
      </c>
      <c r="R477" s="165">
        <v>44895</v>
      </c>
      <c r="S477" s="173" t="s">
        <v>7989</v>
      </c>
      <c r="T477" s="168" t="s">
        <v>10534</v>
      </c>
    </row>
    <row r="478" spans="1:20" s="166" customFormat="1" ht="16.5" customHeight="1" thickBot="1">
      <c r="A478" s="262" t="str">
        <f t="shared" si="8"/>
        <v>O220819056996일반상품</v>
      </c>
      <c r="B478" s="263" t="s">
        <v>10657</v>
      </c>
      <c r="C478" s="263" t="s">
        <v>7705</v>
      </c>
      <c r="D478" s="264" t="s">
        <v>10647</v>
      </c>
      <c r="E478" s="265" t="s">
        <v>5990</v>
      </c>
      <c r="F478" s="265"/>
      <c r="G478" s="266" t="s">
        <v>6394</v>
      </c>
      <c r="H478" s="263" t="s">
        <v>7839</v>
      </c>
      <c r="I478" s="267">
        <v>4000</v>
      </c>
      <c r="J478" s="268">
        <v>1</v>
      </c>
      <c r="K478" s="269" t="s">
        <v>2553</v>
      </c>
      <c r="L478" s="268">
        <v>56000</v>
      </c>
      <c r="M478" s="268">
        <v>3920</v>
      </c>
      <c r="N478" s="267">
        <v>59920</v>
      </c>
      <c r="O478" s="267">
        <v>0</v>
      </c>
      <c r="P478" s="263" t="s">
        <v>10661</v>
      </c>
      <c r="Q478" s="270">
        <v>44882</v>
      </c>
      <c r="R478" s="270">
        <v>44886</v>
      </c>
      <c r="S478" s="174" t="s">
        <v>7989</v>
      </c>
      <c r="T478" s="168" t="s">
        <v>10534</v>
      </c>
    </row>
    <row r="479" spans="1:20" ht="16.5" customHeight="1">
      <c r="A479" s="217" t="s">
        <v>6109</v>
      </c>
      <c r="B479" s="217"/>
      <c r="C479" s="217"/>
      <c r="D479" s="217"/>
      <c r="E479" s="217"/>
      <c r="F479" s="217"/>
      <c r="G479" s="217"/>
      <c r="H479" s="217"/>
      <c r="I479" s="170">
        <f>SUBTOTAL(9,I1:I478)</f>
        <v>14610902</v>
      </c>
      <c r="J479" s="170">
        <f>SUBTOTAL(9,J1:J478)</f>
        <v>1578</v>
      </c>
      <c r="K479" s="170"/>
      <c r="L479" s="171"/>
      <c r="M479" s="171"/>
      <c r="N479" s="170">
        <f>SUBTOTAL(9,N1:N478)</f>
        <v>326611227</v>
      </c>
      <c r="O479" s="170">
        <f>SUBTOTAL(9,O1:O478)</f>
        <v>1730000</v>
      </c>
    </row>
  </sheetData>
  <autoFilter ref="A1:T478"/>
  <mergeCells count="1">
    <mergeCell ref="A479:H479"/>
  </mergeCells>
  <phoneticPr fontId="3" type="noConversion"/>
  <conditionalFormatting sqref="G2:L366 D2:E366 D467:E474 H467:L474 G368:G474">
    <cfRule type="expression" dxfId="92" priority="1682" stopIfTrue="1">
      <formula>$L2="OK"</formula>
    </cfRule>
  </conditionalFormatting>
  <conditionalFormatting sqref="F29:J29 E2:J28 E12:E182 E30:J366 E467:F474 H467:J474 G368:G474">
    <cfRule type="expression" dxfId="91" priority="1684" stopIfTrue="1">
      <formula>$J2="OK"</formula>
    </cfRule>
  </conditionalFormatting>
  <conditionalFormatting sqref="G2:K366 D2:E366 D467:E474 H467:K474 G368:G474">
    <cfRule type="expression" dxfId="90" priority="1686" stopIfTrue="1">
      <formula>$K2="OK"</formula>
    </cfRule>
  </conditionalFormatting>
  <conditionalFormatting sqref="F29:I29 E2:I28 E12:E182 E30:I366 E467:F474 H467:I474 G368:G474">
    <cfRule type="expression" dxfId="89" priority="1693" stopIfTrue="1">
      <formula>$I2="OK"</formula>
    </cfRule>
  </conditionalFormatting>
  <conditionalFormatting sqref="E29">
    <cfRule type="expression" dxfId="88" priority="1478" stopIfTrue="1">
      <formula>$L29="OK"</formula>
    </cfRule>
  </conditionalFormatting>
  <conditionalFormatting sqref="E29">
    <cfRule type="expression" dxfId="87" priority="1479" stopIfTrue="1">
      <formula>$J29="OK"</formula>
    </cfRule>
  </conditionalFormatting>
  <conditionalFormatting sqref="E29">
    <cfRule type="expression" dxfId="86" priority="1480" stopIfTrue="1">
      <formula>$K29="OK"</formula>
    </cfRule>
  </conditionalFormatting>
  <conditionalFormatting sqref="E29">
    <cfRule type="expression" dxfId="85" priority="1481" stopIfTrue="1">
      <formula>$I29="OK"</formula>
    </cfRule>
  </conditionalFormatting>
  <conditionalFormatting sqref="D457:E466 H457:L466">
    <cfRule type="expression" dxfId="84" priority="57" stopIfTrue="1">
      <formula>$L457="OK"</formula>
    </cfRule>
  </conditionalFormatting>
  <conditionalFormatting sqref="E457:F466 H457:J466">
    <cfRule type="expression" dxfId="83" priority="58" stopIfTrue="1">
      <formula>$J457="OK"</formula>
    </cfRule>
  </conditionalFormatting>
  <conditionalFormatting sqref="D457:E466 H457:K466">
    <cfRule type="expression" dxfId="82" priority="59" stopIfTrue="1">
      <formula>$K457="OK"</formula>
    </cfRule>
  </conditionalFormatting>
  <conditionalFormatting sqref="E457:F466 H457:I466">
    <cfRule type="expression" dxfId="81" priority="60" stopIfTrue="1">
      <formula>$I457="OK"</formula>
    </cfRule>
  </conditionalFormatting>
  <conditionalFormatting sqref="D447:E456 H447:L456">
    <cfRule type="expression" dxfId="80" priority="53" stopIfTrue="1">
      <formula>$L447="OK"</formula>
    </cfRule>
  </conditionalFormatting>
  <conditionalFormatting sqref="E447:F456 H447:J456">
    <cfRule type="expression" dxfId="79" priority="54" stopIfTrue="1">
      <formula>$J447="OK"</formula>
    </cfRule>
  </conditionalFormatting>
  <conditionalFormatting sqref="D447:E456 H447:K456">
    <cfRule type="expression" dxfId="78" priority="55" stopIfTrue="1">
      <formula>$K447="OK"</formula>
    </cfRule>
  </conditionalFormatting>
  <conditionalFormatting sqref="E447:F456 H447:I456">
    <cfRule type="expression" dxfId="77" priority="56" stopIfTrue="1">
      <formula>$I447="OK"</formula>
    </cfRule>
  </conditionalFormatting>
  <conditionalFormatting sqref="D437:E446 H437:L446">
    <cfRule type="expression" dxfId="76" priority="49" stopIfTrue="1">
      <formula>$L437="OK"</formula>
    </cfRule>
  </conditionalFormatting>
  <conditionalFormatting sqref="E437:F446 H437:J446">
    <cfRule type="expression" dxfId="75" priority="50" stopIfTrue="1">
      <formula>$J437="OK"</formula>
    </cfRule>
  </conditionalFormatting>
  <conditionalFormatting sqref="D437:E446 H437:K446">
    <cfRule type="expression" dxfId="74" priority="51" stopIfTrue="1">
      <formula>$K437="OK"</formula>
    </cfRule>
  </conditionalFormatting>
  <conditionalFormatting sqref="E437:F446 H437:I446">
    <cfRule type="expression" dxfId="73" priority="52" stopIfTrue="1">
      <formula>$I437="OK"</formula>
    </cfRule>
  </conditionalFormatting>
  <conditionalFormatting sqref="D427:E436 H427:L436">
    <cfRule type="expression" dxfId="72" priority="45" stopIfTrue="1">
      <formula>$L427="OK"</formula>
    </cfRule>
  </conditionalFormatting>
  <conditionalFormatting sqref="E427:F436 H427:J436">
    <cfRule type="expression" dxfId="71" priority="46" stopIfTrue="1">
      <formula>$J427="OK"</formula>
    </cfRule>
  </conditionalFormatting>
  <conditionalFormatting sqref="D427:E436 H427:K436">
    <cfRule type="expression" dxfId="70" priority="47" stopIfTrue="1">
      <formula>$K427="OK"</formula>
    </cfRule>
  </conditionalFormatting>
  <conditionalFormatting sqref="E427:F436 H427:I436">
    <cfRule type="expression" dxfId="69" priority="48" stopIfTrue="1">
      <formula>$I427="OK"</formula>
    </cfRule>
  </conditionalFormatting>
  <conditionalFormatting sqref="D417:E426 H417:L426">
    <cfRule type="expression" dxfId="68" priority="41" stopIfTrue="1">
      <formula>$L417="OK"</formula>
    </cfRule>
  </conditionalFormatting>
  <conditionalFormatting sqref="E417:F426 H417:J426">
    <cfRule type="expression" dxfId="67" priority="42" stopIfTrue="1">
      <formula>$J417="OK"</formula>
    </cfRule>
  </conditionalFormatting>
  <conditionalFormatting sqref="D417:E426 H417:K426">
    <cfRule type="expression" dxfId="66" priority="43" stopIfTrue="1">
      <formula>$K417="OK"</formula>
    </cfRule>
  </conditionalFormatting>
  <conditionalFormatting sqref="E417:F426 H417:I426">
    <cfRule type="expression" dxfId="65" priority="44" stopIfTrue="1">
      <formula>$I417="OK"</formula>
    </cfRule>
  </conditionalFormatting>
  <conditionalFormatting sqref="D407:E416 H407:L416">
    <cfRule type="expression" dxfId="64" priority="37" stopIfTrue="1">
      <formula>$L407="OK"</formula>
    </cfRule>
  </conditionalFormatting>
  <conditionalFormatting sqref="E407:F416 H407:J416">
    <cfRule type="expression" dxfId="63" priority="38" stopIfTrue="1">
      <formula>$J407="OK"</formula>
    </cfRule>
  </conditionalFormatting>
  <conditionalFormatting sqref="D407:E416 H407:K416">
    <cfRule type="expression" dxfId="62" priority="39" stopIfTrue="1">
      <formula>$K407="OK"</formula>
    </cfRule>
  </conditionalFormatting>
  <conditionalFormatting sqref="E407:F416 H407:I416">
    <cfRule type="expression" dxfId="61" priority="40" stopIfTrue="1">
      <formula>$I407="OK"</formula>
    </cfRule>
  </conditionalFormatting>
  <conditionalFormatting sqref="D397:E406 H397:L406">
    <cfRule type="expression" dxfId="60" priority="33" stopIfTrue="1">
      <formula>$L397="OK"</formula>
    </cfRule>
  </conditionalFormatting>
  <conditionalFormatting sqref="E397:F406 H397:J406">
    <cfRule type="expression" dxfId="59" priority="34" stopIfTrue="1">
      <formula>$J397="OK"</formula>
    </cfRule>
  </conditionalFormatting>
  <conditionalFormatting sqref="D397:E406 H397:K406">
    <cfRule type="expression" dxfId="58" priority="35" stopIfTrue="1">
      <formula>$K397="OK"</formula>
    </cfRule>
  </conditionalFormatting>
  <conditionalFormatting sqref="E397:F406 H397:I406">
    <cfRule type="expression" dxfId="57" priority="36" stopIfTrue="1">
      <formula>$I397="OK"</formula>
    </cfRule>
  </conditionalFormatting>
  <conditionalFormatting sqref="D387:E396 H387:L396">
    <cfRule type="expression" dxfId="56" priority="29" stopIfTrue="1">
      <formula>$L387="OK"</formula>
    </cfRule>
  </conditionalFormatting>
  <conditionalFormatting sqref="E387:F396 H387:J396">
    <cfRule type="expression" dxfId="55" priority="30" stopIfTrue="1">
      <formula>$J387="OK"</formula>
    </cfRule>
  </conditionalFormatting>
  <conditionalFormatting sqref="D387:E396 H387:K396">
    <cfRule type="expression" dxfId="54" priority="31" stopIfTrue="1">
      <formula>$K387="OK"</formula>
    </cfRule>
  </conditionalFormatting>
  <conditionalFormatting sqref="E387:F396 H387:I396">
    <cfRule type="expression" dxfId="53" priority="32" stopIfTrue="1">
      <formula>$I387="OK"</formula>
    </cfRule>
  </conditionalFormatting>
  <conditionalFormatting sqref="D377:E386 H377:L386">
    <cfRule type="expression" dxfId="52" priority="25" stopIfTrue="1">
      <formula>$L377="OK"</formula>
    </cfRule>
  </conditionalFormatting>
  <conditionalFormatting sqref="E377:F386 H377:J386">
    <cfRule type="expression" dxfId="51" priority="26" stopIfTrue="1">
      <formula>$J377="OK"</formula>
    </cfRule>
  </conditionalFormatting>
  <conditionalFormatting sqref="D377:E386 H377:K386">
    <cfRule type="expression" dxfId="50" priority="27" stopIfTrue="1">
      <formula>$K377="OK"</formula>
    </cfRule>
  </conditionalFormatting>
  <conditionalFormatting sqref="E377:F386 H377:I386">
    <cfRule type="expression" dxfId="49" priority="28" stopIfTrue="1">
      <formula>$I377="OK"</formula>
    </cfRule>
  </conditionalFormatting>
  <conditionalFormatting sqref="D367:E376 G367:L367 H368:L376">
    <cfRule type="expression" dxfId="48" priority="21" stopIfTrue="1">
      <formula>$L367="OK"</formula>
    </cfRule>
  </conditionalFormatting>
  <conditionalFormatting sqref="E367:J367 E368:F376 H368:J376">
    <cfRule type="expression" dxfId="47" priority="22" stopIfTrue="1">
      <formula>$J367="OK"</formula>
    </cfRule>
  </conditionalFormatting>
  <conditionalFormatting sqref="D367:E376 G367:K367 H368:K376">
    <cfRule type="expression" dxfId="46" priority="23" stopIfTrue="1">
      <formula>$K367="OK"</formula>
    </cfRule>
  </conditionalFormatting>
  <conditionalFormatting sqref="E367:I367 E368:F376 H368:I376">
    <cfRule type="expression" dxfId="45" priority="24" stopIfTrue="1">
      <formula>$I367="OK"</formula>
    </cfRule>
  </conditionalFormatting>
  <conditionalFormatting sqref="G475:L475 D475:E475">
    <cfRule type="expression" dxfId="44" priority="13" stopIfTrue="1">
      <formula>$L475="OK"</formula>
    </cfRule>
  </conditionalFormatting>
  <conditionalFormatting sqref="E475:J475">
    <cfRule type="expression" dxfId="43" priority="14" stopIfTrue="1">
      <formula>$J475="OK"</formula>
    </cfRule>
  </conditionalFormatting>
  <conditionalFormatting sqref="G475:K475 D475:E475">
    <cfRule type="expression" dxfId="42" priority="15" stopIfTrue="1">
      <formula>$K475="OK"</formula>
    </cfRule>
  </conditionalFormatting>
  <conditionalFormatting sqref="E475:I475">
    <cfRule type="expression" dxfId="41" priority="16" stopIfTrue="1">
      <formula>$I475="OK"</formula>
    </cfRule>
  </conditionalFormatting>
  <conditionalFormatting sqref="G478:L478 D478:E478">
    <cfRule type="expression" dxfId="40" priority="9" stopIfTrue="1">
      <formula>$L478="OK"</formula>
    </cfRule>
  </conditionalFormatting>
  <conditionalFormatting sqref="E478:J478">
    <cfRule type="expression" dxfId="39" priority="10" stopIfTrue="1">
      <formula>$J478="OK"</formula>
    </cfRule>
  </conditionalFormatting>
  <conditionalFormatting sqref="G478:K478 D478:E478">
    <cfRule type="expression" dxfId="38" priority="11" stopIfTrue="1">
      <formula>$K478="OK"</formula>
    </cfRule>
  </conditionalFormatting>
  <conditionalFormatting sqref="E478:I478">
    <cfRule type="expression" dxfId="37" priority="12" stopIfTrue="1">
      <formula>$I478="OK"</formula>
    </cfRule>
  </conditionalFormatting>
  <conditionalFormatting sqref="G477:L477 D477:E477">
    <cfRule type="expression" dxfId="36" priority="5" stopIfTrue="1">
      <formula>$L477="OK"</formula>
    </cfRule>
  </conditionalFormatting>
  <conditionalFormatting sqref="E477:J477">
    <cfRule type="expression" dxfId="35" priority="6" stopIfTrue="1">
      <formula>$J477="OK"</formula>
    </cfRule>
  </conditionalFormatting>
  <conditionalFormatting sqref="G477:K477 D477:E477">
    <cfRule type="expression" dxfId="34" priority="7" stopIfTrue="1">
      <formula>$K477="OK"</formula>
    </cfRule>
  </conditionalFormatting>
  <conditionalFormatting sqref="E477:I477">
    <cfRule type="expression" dxfId="33" priority="8" stopIfTrue="1">
      <formula>$I477="OK"</formula>
    </cfRule>
  </conditionalFormatting>
  <conditionalFormatting sqref="G476:L476 D476:E476">
    <cfRule type="expression" dxfId="32" priority="1" stopIfTrue="1">
      <formula>$L476="OK"</formula>
    </cfRule>
  </conditionalFormatting>
  <conditionalFormatting sqref="E476:J476">
    <cfRule type="expression" dxfId="31" priority="2" stopIfTrue="1">
      <formula>$J476="OK"</formula>
    </cfRule>
  </conditionalFormatting>
  <conditionalFormatting sqref="G476:K476 D476:E476">
    <cfRule type="expression" dxfId="30" priority="3" stopIfTrue="1">
      <formula>$K476="OK"</formula>
    </cfRule>
  </conditionalFormatting>
  <conditionalFormatting sqref="E476:I476">
    <cfRule type="expression" dxfId="29" priority="4" stopIfTrue="1">
      <formula>$I476="OK"</formula>
    </cfRule>
  </conditionalFormatting>
  <pageMargins left="0.70866141732283472" right="0.70866141732283472" top="0.74803149606299213" bottom="0.74803149606299213" header="0.31496062992125984" footer="0.31496062992125984"/>
  <pageSetup paperSize="9" scale="37" fitToHeight="0" orientation="portrait" r:id="rId1"/>
  <headerFooter>
    <oddHeader>&amp;L■ 운송 세부내역</oddHeader>
  </headerFooter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3:F1186"/>
  <sheetViews>
    <sheetView topLeftCell="A3" workbookViewId="0">
      <selection activeCell="A3" sqref="A3"/>
    </sheetView>
  </sheetViews>
  <sheetFormatPr defaultRowHeight="16.5"/>
  <cols>
    <col min="1" max="1" width="23.875" style="3" customWidth="1"/>
    <col min="2" max="2" width="14.875" style="113" customWidth="1"/>
    <col min="5" max="5" width="23.125" bestFit="1" customWidth="1"/>
    <col min="6" max="6" width="33.125" bestFit="1" customWidth="1"/>
  </cols>
  <sheetData>
    <row r="3" spans="1:6">
      <c r="A3" s="72" t="s">
        <v>2930</v>
      </c>
      <c r="B3" s="64" t="s">
        <v>2932</v>
      </c>
      <c r="E3" s="162" t="s">
        <v>7992</v>
      </c>
      <c r="F3" s="162" t="s">
        <v>7993</v>
      </c>
    </row>
    <row r="4" spans="1:6">
      <c r="A4" s="73" t="s">
        <v>8121</v>
      </c>
      <c r="B4" s="64">
        <v>477635</v>
      </c>
      <c r="E4" t="s">
        <v>8121</v>
      </c>
      <c r="F4" t="s">
        <v>8117</v>
      </c>
    </row>
    <row r="5" spans="1:6">
      <c r="A5" s="73" t="s">
        <v>8120</v>
      </c>
      <c r="B5" s="64">
        <v>222920</v>
      </c>
      <c r="E5" t="s">
        <v>8120</v>
      </c>
      <c r="F5" t="s">
        <v>8118</v>
      </c>
    </row>
    <row r="6" spans="1:6">
      <c r="A6" s="73" t="s">
        <v>8119</v>
      </c>
      <c r="B6" s="64">
        <v>193437</v>
      </c>
      <c r="E6" t="s">
        <v>8119</v>
      </c>
      <c r="F6" t="s">
        <v>8119</v>
      </c>
    </row>
    <row r="7" spans="1:6">
      <c r="A7" s="73" t="s">
        <v>8118</v>
      </c>
      <c r="B7" s="64">
        <v>132280</v>
      </c>
      <c r="E7" t="s">
        <v>8118</v>
      </c>
      <c r="F7" t="s">
        <v>8120</v>
      </c>
    </row>
    <row r="8" spans="1:6">
      <c r="A8" s="73" t="s">
        <v>8117</v>
      </c>
      <c r="B8" s="64">
        <v>472268</v>
      </c>
      <c r="E8" t="s">
        <v>8117</v>
      </c>
      <c r="F8" t="s">
        <v>8121</v>
      </c>
    </row>
    <row r="9" spans="1:6">
      <c r="A9" s="73" t="s">
        <v>8126</v>
      </c>
      <c r="B9" s="64">
        <v>21600</v>
      </c>
      <c r="E9" t="s">
        <v>8126</v>
      </c>
      <c r="F9" t="s">
        <v>8122</v>
      </c>
    </row>
    <row r="10" spans="1:6">
      <c r="A10" s="73" t="s">
        <v>8125</v>
      </c>
      <c r="B10" s="64">
        <v>214650</v>
      </c>
      <c r="E10" t="s">
        <v>8125</v>
      </c>
      <c r="F10" t="s">
        <v>8123</v>
      </c>
    </row>
    <row r="11" spans="1:6">
      <c r="A11" s="73" t="s">
        <v>8124</v>
      </c>
      <c r="B11" s="64">
        <v>165420</v>
      </c>
      <c r="E11" t="s">
        <v>8124</v>
      </c>
      <c r="F11" t="s">
        <v>8124</v>
      </c>
    </row>
    <row r="12" spans="1:6">
      <c r="A12" s="73" t="s">
        <v>8123</v>
      </c>
      <c r="B12" s="64">
        <v>108000</v>
      </c>
      <c r="E12" t="s">
        <v>8123</v>
      </c>
      <c r="F12" t="s">
        <v>8125</v>
      </c>
    </row>
    <row r="13" spans="1:6">
      <c r="A13" s="73" t="s">
        <v>8122</v>
      </c>
      <c r="B13" s="64">
        <v>27720</v>
      </c>
      <c r="E13" t="s">
        <v>8122</v>
      </c>
      <c r="F13" t="s">
        <v>8126</v>
      </c>
    </row>
    <row r="14" spans="1:6">
      <c r="A14" s="73" t="s">
        <v>10140</v>
      </c>
      <c r="B14" s="64">
        <v>70030</v>
      </c>
      <c r="E14" t="s">
        <v>10140</v>
      </c>
      <c r="F14" t="s">
        <v>10390</v>
      </c>
    </row>
    <row r="15" spans="1:6">
      <c r="A15" s="73" t="s">
        <v>10141</v>
      </c>
      <c r="B15" s="64">
        <v>228840</v>
      </c>
      <c r="E15" t="s">
        <v>10141</v>
      </c>
      <c r="F15" t="s">
        <v>10458</v>
      </c>
    </row>
    <row r="16" spans="1:6">
      <c r="A16" s="73" t="s">
        <v>10142</v>
      </c>
      <c r="B16" s="64">
        <v>298810</v>
      </c>
      <c r="E16" t="s">
        <v>10142</v>
      </c>
      <c r="F16" t="s">
        <v>10405</v>
      </c>
    </row>
    <row r="17" spans="1:6">
      <c r="A17" s="73" t="s">
        <v>10143</v>
      </c>
      <c r="B17" s="64">
        <v>206256</v>
      </c>
      <c r="E17" t="s">
        <v>10143</v>
      </c>
      <c r="F17" t="s">
        <v>10488</v>
      </c>
    </row>
    <row r="18" spans="1:6">
      <c r="A18" s="73" t="s">
        <v>10144</v>
      </c>
      <c r="B18" s="64">
        <v>299840</v>
      </c>
      <c r="E18" t="s">
        <v>10144</v>
      </c>
      <c r="F18" t="s">
        <v>10196</v>
      </c>
    </row>
    <row r="19" spans="1:6">
      <c r="A19" s="73" t="s">
        <v>10145</v>
      </c>
      <c r="B19" s="64">
        <v>299848</v>
      </c>
      <c r="E19" t="s">
        <v>10145</v>
      </c>
      <c r="F19" t="s">
        <v>10185</v>
      </c>
    </row>
    <row r="20" spans="1:6">
      <c r="A20" s="73" t="s">
        <v>10146</v>
      </c>
      <c r="B20" s="64">
        <v>244092</v>
      </c>
      <c r="E20" t="s">
        <v>10146</v>
      </c>
      <c r="F20" t="s">
        <v>10200</v>
      </c>
    </row>
    <row r="21" spans="1:6">
      <c r="A21" s="73" t="s">
        <v>10147</v>
      </c>
      <c r="B21" s="64">
        <v>299954</v>
      </c>
      <c r="E21" t="s">
        <v>10147</v>
      </c>
      <c r="F21" t="s">
        <v>10459</v>
      </c>
    </row>
    <row r="22" spans="1:6">
      <c r="A22" s="73" t="s">
        <v>10148</v>
      </c>
      <c r="B22" s="64">
        <v>299334</v>
      </c>
      <c r="E22" t="s">
        <v>10148</v>
      </c>
      <c r="F22" t="s">
        <v>10435</v>
      </c>
    </row>
    <row r="23" spans="1:6">
      <c r="A23" s="73" t="s">
        <v>10149</v>
      </c>
      <c r="B23" s="64">
        <v>299930</v>
      </c>
      <c r="E23" t="s">
        <v>10149</v>
      </c>
      <c r="F23" t="s">
        <v>10412</v>
      </c>
    </row>
    <row r="24" spans="1:6">
      <c r="A24" s="73" t="s">
        <v>10150</v>
      </c>
      <c r="B24" s="64">
        <v>244568</v>
      </c>
      <c r="E24" t="s">
        <v>10150</v>
      </c>
      <c r="F24" t="s">
        <v>10402</v>
      </c>
    </row>
    <row r="25" spans="1:6">
      <c r="A25" s="73" t="s">
        <v>10151</v>
      </c>
      <c r="B25" s="64">
        <v>141890</v>
      </c>
      <c r="E25" t="s">
        <v>10151</v>
      </c>
      <c r="F25" t="s">
        <v>10383</v>
      </c>
    </row>
    <row r="26" spans="1:6">
      <c r="A26" s="73" t="s">
        <v>10152</v>
      </c>
      <c r="B26" s="64">
        <v>251370</v>
      </c>
      <c r="E26" t="s">
        <v>10152</v>
      </c>
      <c r="F26" t="s">
        <v>10407</v>
      </c>
    </row>
    <row r="27" spans="1:6">
      <c r="A27" s="73" t="s">
        <v>10153</v>
      </c>
      <c r="B27" s="64">
        <v>299920</v>
      </c>
      <c r="E27" t="s">
        <v>10153</v>
      </c>
      <c r="F27" t="s">
        <v>10401</v>
      </c>
    </row>
    <row r="28" spans="1:6">
      <c r="A28" s="73" t="s">
        <v>10154</v>
      </c>
      <c r="B28" s="64">
        <v>299804</v>
      </c>
      <c r="E28" t="s">
        <v>10154</v>
      </c>
      <c r="F28" t="s">
        <v>10398</v>
      </c>
    </row>
    <row r="29" spans="1:6">
      <c r="A29" s="73" t="s">
        <v>10155</v>
      </c>
      <c r="B29" s="64">
        <v>260340</v>
      </c>
      <c r="E29" t="s">
        <v>10155</v>
      </c>
      <c r="F29" t="s">
        <v>10420</v>
      </c>
    </row>
    <row r="30" spans="1:6">
      <c r="A30" s="73" t="s">
        <v>10156</v>
      </c>
      <c r="B30" s="64">
        <v>299930</v>
      </c>
      <c r="E30" t="s">
        <v>10156</v>
      </c>
      <c r="F30" t="s">
        <v>10427</v>
      </c>
    </row>
    <row r="31" spans="1:6">
      <c r="A31" s="73" t="s">
        <v>10157</v>
      </c>
      <c r="B31" s="64">
        <v>299560</v>
      </c>
      <c r="E31" t="s">
        <v>10157</v>
      </c>
      <c r="F31" t="s">
        <v>10423</v>
      </c>
    </row>
    <row r="32" spans="1:6">
      <c r="A32" s="73" t="s">
        <v>10158</v>
      </c>
      <c r="B32" s="64">
        <v>300000</v>
      </c>
      <c r="E32" t="s">
        <v>10158</v>
      </c>
      <c r="F32" t="s">
        <v>10189</v>
      </c>
    </row>
    <row r="33" spans="1:6">
      <c r="A33" s="73" t="s">
        <v>10159</v>
      </c>
      <c r="B33" s="64">
        <v>165460</v>
      </c>
      <c r="E33" t="s">
        <v>10159</v>
      </c>
      <c r="F33" t="s">
        <v>10381</v>
      </c>
    </row>
    <row r="34" spans="1:6">
      <c r="A34" s="73" t="s">
        <v>10160</v>
      </c>
      <c r="B34" s="64">
        <v>248810</v>
      </c>
      <c r="E34" t="s">
        <v>10160</v>
      </c>
      <c r="F34" t="s">
        <v>10378</v>
      </c>
    </row>
    <row r="35" spans="1:6">
      <c r="A35" s="73" t="s">
        <v>10161</v>
      </c>
      <c r="B35" s="64">
        <v>299940</v>
      </c>
      <c r="E35" t="s">
        <v>10161</v>
      </c>
      <c r="F35" t="s">
        <v>10442</v>
      </c>
    </row>
    <row r="36" spans="1:6">
      <c r="A36" s="73" t="s">
        <v>10162</v>
      </c>
      <c r="B36" s="64">
        <v>214391</v>
      </c>
      <c r="E36" t="s">
        <v>10162</v>
      </c>
      <c r="F36" t="s">
        <v>10474</v>
      </c>
    </row>
    <row r="37" spans="1:6">
      <c r="A37" s="73" t="s">
        <v>10163</v>
      </c>
      <c r="B37" s="64">
        <v>15880</v>
      </c>
      <c r="E37" t="s">
        <v>10163</v>
      </c>
      <c r="F37" t="s">
        <v>10379</v>
      </c>
    </row>
    <row r="38" spans="1:6">
      <c r="A38" s="73" t="s">
        <v>10164</v>
      </c>
      <c r="B38" s="64">
        <v>299440</v>
      </c>
      <c r="E38" t="s">
        <v>10164</v>
      </c>
      <c r="F38" t="s">
        <v>10386</v>
      </c>
    </row>
    <row r="39" spans="1:6">
      <c r="A39" s="73" t="s">
        <v>10165</v>
      </c>
      <c r="B39" s="64">
        <v>299870</v>
      </c>
      <c r="E39" t="s">
        <v>10165</v>
      </c>
      <c r="F39" t="s">
        <v>10453</v>
      </c>
    </row>
    <row r="40" spans="1:6">
      <c r="A40" s="73" t="s">
        <v>10166</v>
      </c>
      <c r="B40" s="64">
        <v>299972</v>
      </c>
      <c r="E40" t="s">
        <v>10166</v>
      </c>
      <c r="F40" t="s">
        <v>10460</v>
      </c>
    </row>
    <row r="41" spans="1:6">
      <c r="A41" s="73" t="s">
        <v>10167</v>
      </c>
      <c r="B41" s="64">
        <v>299824</v>
      </c>
      <c r="E41" t="s">
        <v>10167</v>
      </c>
      <c r="F41" t="s">
        <v>10462</v>
      </c>
    </row>
    <row r="42" spans="1:6">
      <c r="A42" s="73" t="s">
        <v>10168</v>
      </c>
      <c r="B42" s="64">
        <v>299685</v>
      </c>
      <c r="E42" t="s">
        <v>10168</v>
      </c>
      <c r="F42" t="s">
        <v>10456</v>
      </c>
    </row>
    <row r="43" spans="1:6">
      <c r="A43" s="73" t="s">
        <v>10169</v>
      </c>
      <c r="B43" s="64">
        <v>286580</v>
      </c>
      <c r="E43" t="s">
        <v>10169</v>
      </c>
      <c r="F43" t="s">
        <v>10491</v>
      </c>
    </row>
    <row r="44" spans="1:6">
      <c r="A44" s="73" t="s">
        <v>10170</v>
      </c>
      <c r="B44" s="64">
        <v>299926</v>
      </c>
      <c r="E44" t="s">
        <v>10170</v>
      </c>
      <c r="F44" t="s">
        <v>10424</v>
      </c>
    </row>
    <row r="45" spans="1:6">
      <c r="A45" s="73" t="s">
        <v>10171</v>
      </c>
      <c r="B45" s="64">
        <v>299886</v>
      </c>
      <c r="E45" t="s">
        <v>10171</v>
      </c>
      <c r="F45" t="s">
        <v>10391</v>
      </c>
    </row>
    <row r="46" spans="1:6">
      <c r="A46" s="73" t="s">
        <v>10172</v>
      </c>
      <c r="B46" s="64">
        <v>134220</v>
      </c>
      <c r="E46" t="s">
        <v>10172</v>
      </c>
      <c r="F46" t="s">
        <v>10451</v>
      </c>
    </row>
    <row r="47" spans="1:6">
      <c r="A47" s="73" t="s">
        <v>10173</v>
      </c>
      <c r="B47" s="64">
        <v>2780</v>
      </c>
      <c r="E47" t="s">
        <v>10173</v>
      </c>
      <c r="F47" t="s">
        <v>10399</v>
      </c>
    </row>
    <row r="48" spans="1:6">
      <c r="A48" s="73" t="s">
        <v>10174</v>
      </c>
      <c r="B48" s="64">
        <v>299390</v>
      </c>
      <c r="E48" t="s">
        <v>10174</v>
      </c>
      <c r="F48" t="s">
        <v>10394</v>
      </c>
    </row>
    <row r="49" spans="1:6">
      <c r="A49" s="73" t="s">
        <v>10175</v>
      </c>
      <c r="B49" s="64">
        <v>300000</v>
      </c>
      <c r="E49" t="s">
        <v>10175</v>
      </c>
      <c r="F49" t="s">
        <v>10411</v>
      </c>
    </row>
    <row r="50" spans="1:6">
      <c r="A50" s="73" t="s">
        <v>10176</v>
      </c>
      <c r="B50" s="64">
        <v>299810</v>
      </c>
      <c r="E50" t="s">
        <v>10176</v>
      </c>
      <c r="F50" t="s">
        <v>10417</v>
      </c>
    </row>
    <row r="51" spans="1:6">
      <c r="A51" s="73" t="s">
        <v>10177</v>
      </c>
      <c r="B51" s="64">
        <v>256550</v>
      </c>
      <c r="E51" t="s">
        <v>10177</v>
      </c>
      <c r="F51" t="s">
        <v>10439</v>
      </c>
    </row>
    <row r="52" spans="1:6">
      <c r="A52" s="73" t="s">
        <v>10178</v>
      </c>
      <c r="B52" s="64">
        <v>299950</v>
      </c>
      <c r="E52" t="s">
        <v>10178</v>
      </c>
      <c r="F52" t="s">
        <v>10392</v>
      </c>
    </row>
    <row r="53" spans="1:6">
      <c r="A53" s="73" t="s">
        <v>10179</v>
      </c>
      <c r="B53" s="64">
        <v>299740</v>
      </c>
      <c r="E53" t="s">
        <v>10179</v>
      </c>
      <c r="F53" t="s">
        <v>10433</v>
      </c>
    </row>
    <row r="54" spans="1:6">
      <c r="A54" s="73" t="s">
        <v>10180</v>
      </c>
      <c r="B54" s="64">
        <v>300000</v>
      </c>
      <c r="E54" t="s">
        <v>10180</v>
      </c>
      <c r="F54" t="s">
        <v>10400</v>
      </c>
    </row>
    <row r="55" spans="1:6">
      <c r="A55" s="73" t="s">
        <v>10181</v>
      </c>
      <c r="B55" s="64">
        <v>299990</v>
      </c>
      <c r="E55" t="s">
        <v>10181</v>
      </c>
      <c r="F55" t="s">
        <v>10452</v>
      </c>
    </row>
    <row r="56" spans="1:6">
      <c r="A56" s="73" t="s">
        <v>10182</v>
      </c>
      <c r="B56" s="64">
        <v>280790</v>
      </c>
      <c r="E56" t="s">
        <v>10182</v>
      </c>
      <c r="F56" t="s">
        <v>10441</v>
      </c>
    </row>
    <row r="57" spans="1:6">
      <c r="A57" s="73" t="s">
        <v>10183</v>
      </c>
      <c r="B57" s="64">
        <v>299901</v>
      </c>
      <c r="E57" t="s">
        <v>10183</v>
      </c>
      <c r="F57" t="s">
        <v>10295</v>
      </c>
    </row>
    <row r="58" spans="1:6">
      <c r="A58" s="73" t="s">
        <v>10184</v>
      </c>
      <c r="B58" s="64">
        <v>299770</v>
      </c>
      <c r="E58" t="s">
        <v>10184</v>
      </c>
      <c r="F58" t="s">
        <v>10395</v>
      </c>
    </row>
    <row r="59" spans="1:6">
      <c r="A59" s="73" t="s">
        <v>10185</v>
      </c>
      <c r="B59" s="64">
        <v>276510</v>
      </c>
      <c r="E59" t="s">
        <v>10185</v>
      </c>
      <c r="F59" t="s">
        <v>10377</v>
      </c>
    </row>
    <row r="60" spans="1:6">
      <c r="A60" s="73" t="s">
        <v>10186</v>
      </c>
      <c r="B60" s="64">
        <v>300000</v>
      </c>
      <c r="E60" t="s">
        <v>10186</v>
      </c>
      <c r="F60" t="s">
        <v>10421</v>
      </c>
    </row>
    <row r="61" spans="1:6">
      <c r="A61" s="73" t="s">
        <v>10187</v>
      </c>
      <c r="B61" s="64">
        <v>299972</v>
      </c>
      <c r="E61" t="s">
        <v>10187</v>
      </c>
      <c r="F61" t="s">
        <v>10235</v>
      </c>
    </row>
    <row r="62" spans="1:6">
      <c r="A62" s="73" t="s">
        <v>10188</v>
      </c>
      <c r="B62" s="64">
        <v>145108</v>
      </c>
      <c r="E62" t="s">
        <v>10188</v>
      </c>
      <c r="F62" t="s">
        <v>10467</v>
      </c>
    </row>
    <row r="63" spans="1:6">
      <c r="A63" s="73" t="s">
        <v>10189</v>
      </c>
      <c r="B63" s="64">
        <v>299954</v>
      </c>
      <c r="E63" t="s">
        <v>10189</v>
      </c>
      <c r="F63" t="s">
        <v>10468</v>
      </c>
    </row>
    <row r="64" spans="1:6">
      <c r="A64" s="73" t="s">
        <v>10190</v>
      </c>
      <c r="B64" s="64">
        <v>261140</v>
      </c>
      <c r="E64" t="s">
        <v>10190</v>
      </c>
      <c r="F64" t="s">
        <v>10396</v>
      </c>
    </row>
    <row r="65" spans="1:6">
      <c r="A65" s="73" t="s">
        <v>10191</v>
      </c>
      <c r="B65" s="64">
        <v>182530</v>
      </c>
      <c r="E65" t="s">
        <v>10191</v>
      </c>
      <c r="F65" t="s">
        <v>10470</v>
      </c>
    </row>
    <row r="66" spans="1:6">
      <c r="A66" s="73" t="s">
        <v>10192</v>
      </c>
      <c r="B66" s="64">
        <v>107088</v>
      </c>
      <c r="E66" t="s">
        <v>10192</v>
      </c>
      <c r="F66" t="s">
        <v>10434</v>
      </c>
    </row>
    <row r="67" spans="1:6">
      <c r="A67" s="73" t="s">
        <v>10193</v>
      </c>
      <c r="B67" s="64">
        <v>299550</v>
      </c>
      <c r="E67" t="s">
        <v>10193</v>
      </c>
      <c r="F67" t="s">
        <v>10403</v>
      </c>
    </row>
    <row r="68" spans="1:6">
      <c r="A68" s="73" t="s">
        <v>10194</v>
      </c>
      <c r="B68" s="64">
        <v>186500</v>
      </c>
      <c r="E68" t="s">
        <v>10194</v>
      </c>
      <c r="F68" t="s">
        <v>10179</v>
      </c>
    </row>
    <row r="69" spans="1:6">
      <c r="A69" s="73" t="s">
        <v>10195</v>
      </c>
      <c r="B69" s="64">
        <v>299903</v>
      </c>
      <c r="E69" t="s">
        <v>10195</v>
      </c>
      <c r="F69" t="s">
        <v>10389</v>
      </c>
    </row>
    <row r="70" spans="1:6">
      <c r="A70" s="73" t="s">
        <v>10196</v>
      </c>
      <c r="B70" s="64">
        <v>299982</v>
      </c>
      <c r="E70" t="s">
        <v>10196</v>
      </c>
      <c r="F70" t="s">
        <v>10393</v>
      </c>
    </row>
    <row r="71" spans="1:6">
      <c r="A71" s="73" t="s">
        <v>10197</v>
      </c>
      <c r="B71" s="64">
        <v>222180</v>
      </c>
      <c r="E71" t="s">
        <v>10197</v>
      </c>
      <c r="F71" t="s">
        <v>10450</v>
      </c>
    </row>
    <row r="72" spans="1:6">
      <c r="A72" s="73" t="s">
        <v>10198</v>
      </c>
      <c r="B72" s="64">
        <v>299840</v>
      </c>
      <c r="E72" t="s">
        <v>10198</v>
      </c>
      <c r="F72" t="s">
        <v>10466</v>
      </c>
    </row>
    <row r="73" spans="1:6">
      <c r="A73" s="73" t="s">
        <v>10199</v>
      </c>
      <c r="B73" s="64">
        <v>287326</v>
      </c>
      <c r="E73" t="s">
        <v>10199</v>
      </c>
      <c r="F73" t="s">
        <v>10461</v>
      </c>
    </row>
    <row r="74" spans="1:6">
      <c r="A74" s="73" t="s">
        <v>10200</v>
      </c>
      <c r="B74" s="64">
        <v>299220</v>
      </c>
      <c r="E74" t="s">
        <v>10200</v>
      </c>
      <c r="F74" t="s">
        <v>10465</v>
      </c>
    </row>
    <row r="75" spans="1:6">
      <c r="A75" s="73" t="s">
        <v>10201</v>
      </c>
      <c r="B75" s="64">
        <v>299610</v>
      </c>
      <c r="E75" t="s">
        <v>10201</v>
      </c>
      <c r="F75" t="s">
        <v>10154</v>
      </c>
    </row>
    <row r="76" spans="1:6">
      <c r="A76" s="73" t="s">
        <v>10202</v>
      </c>
      <c r="B76" s="64">
        <v>300000</v>
      </c>
      <c r="E76" t="s">
        <v>10202</v>
      </c>
      <c r="F76" t="s">
        <v>10454</v>
      </c>
    </row>
    <row r="77" spans="1:6">
      <c r="A77" s="73" t="s">
        <v>10203</v>
      </c>
      <c r="B77" s="64">
        <v>299900</v>
      </c>
      <c r="E77" t="s">
        <v>10203</v>
      </c>
      <c r="F77" t="s">
        <v>10471</v>
      </c>
    </row>
    <row r="78" spans="1:6">
      <c r="A78" s="73" t="s">
        <v>10204</v>
      </c>
      <c r="B78" s="64">
        <v>299342</v>
      </c>
      <c r="E78" t="s">
        <v>10204</v>
      </c>
      <c r="F78" t="s">
        <v>10170</v>
      </c>
    </row>
    <row r="79" spans="1:6">
      <c r="A79" s="73" t="s">
        <v>10205</v>
      </c>
      <c r="B79" s="64">
        <v>299800</v>
      </c>
      <c r="E79" t="s">
        <v>10205</v>
      </c>
      <c r="F79" t="s">
        <v>10382</v>
      </c>
    </row>
    <row r="80" spans="1:6">
      <c r="A80" s="73" t="s">
        <v>10206</v>
      </c>
      <c r="B80" s="64">
        <v>1500</v>
      </c>
      <c r="E80" t="s">
        <v>10206</v>
      </c>
      <c r="F80" t="s">
        <v>10416</v>
      </c>
    </row>
    <row r="81" spans="1:6">
      <c r="A81" s="73" t="s">
        <v>10207</v>
      </c>
      <c r="B81" s="64">
        <v>299915</v>
      </c>
      <c r="E81" t="s">
        <v>10207</v>
      </c>
      <c r="F81" t="s">
        <v>10410</v>
      </c>
    </row>
    <row r="82" spans="1:6">
      <c r="A82" s="73" t="s">
        <v>10208</v>
      </c>
      <c r="B82" s="64">
        <v>299310</v>
      </c>
      <c r="E82" t="s">
        <v>10208</v>
      </c>
      <c r="F82" t="s">
        <v>10437</v>
      </c>
    </row>
    <row r="83" spans="1:6">
      <c r="A83" s="73" t="s">
        <v>10209</v>
      </c>
      <c r="B83" s="64">
        <v>299920</v>
      </c>
      <c r="E83" t="s">
        <v>10209</v>
      </c>
      <c r="F83" t="s">
        <v>10429</v>
      </c>
    </row>
    <row r="84" spans="1:6">
      <c r="A84" s="73" t="s">
        <v>10210</v>
      </c>
      <c r="B84" s="64">
        <v>298690</v>
      </c>
      <c r="E84" t="s">
        <v>10210</v>
      </c>
      <c r="F84" t="s">
        <v>10444</v>
      </c>
    </row>
    <row r="85" spans="1:6">
      <c r="A85" s="73" t="s">
        <v>10211</v>
      </c>
      <c r="B85" s="64">
        <v>4800</v>
      </c>
      <c r="E85" t="s">
        <v>10211</v>
      </c>
      <c r="F85" t="s">
        <v>10414</v>
      </c>
    </row>
    <row r="86" spans="1:6">
      <c r="A86" s="73" t="s">
        <v>10212</v>
      </c>
      <c r="B86" s="64">
        <v>299930</v>
      </c>
      <c r="E86" t="s">
        <v>10212</v>
      </c>
      <c r="F86" t="s">
        <v>10443</v>
      </c>
    </row>
    <row r="87" spans="1:6">
      <c r="A87" s="73" t="s">
        <v>10213</v>
      </c>
      <c r="B87" s="64">
        <v>274960</v>
      </c>
      <c r="E87" t="s">
        <v>10213</v>
      </c>
      <c r="F87" t="s">
        <v>10469</v>
      </c>
    </row>
    <row r="88" spans="1:6">
      <c r="A88" s="73" t="s">
        <v>10214</v>
      </c>
      <c r="B88" s="64">
        <v>299945</v>
      </c>
      <c r="E88" t="s">
        <v>10214</v>
      </c>
      <c r="F88" t="s">
        <v>10490</v>
      </c>
    </row>
    <row r="89" spans="1:6">
      <c r="A89" s="73" t="s">
        <v>10215</v>
      </c>
      <c r="B89" s="64">
        <v>263928</v>
      </c>
      <c r="E89" t="s">
        <v>10215</v>
      </c>
      <c r="F89" t="s">
        <v>10440</v>
      </c>
    </row>
    <row r="90" spans="1:6">
      <c r="A90" s="73" t="s">
        <v>10216</v>
      </c>
      <c r="B90" s="64">
        <v>299690</v>
      </c>
      <c r="E90" t="s">
        <v>10216</v>
      </c>
      <c r="F90" t="s">
        <v>10418</v>
      </c>
    </row>
    <row r="91" spans="1:6">
      <c r="A91" s="73" t="s">
        <v>10217</v>
      </c>
      <c r="B91" s="64">
        <v>223230</v>
      </c>
      <c r="E91" t="s">
        <v>10217</v>
      </c>
      <c r="F91" t="s">
        <v>10373</v>
      </c>
    </row>
    <row r="92" spans="1:6">
      <c r="A92" s="73" t="s">
        <v>10218</v>
      </c>
      <c r="B92" s="64">
        <v>299970</v>
      </c>
      <c r="E92" t="s">
        <v>10218</v>
      </c>
      <c r="F92" t="s">
        <v>10419</v>
      </c>
    </row>
    <row r="93" spans="1:6">
      <c r="A93" s="73" t="s">
        <v>10219</v>
      </c>
      <c r="B93" s="64">
        <v>299374</v>
      </c>
      <c r="E93" t="s">
        <v>10219</v>
      </c>
      <c r="F93" t="s">
        <v>10385</v>
      </c>
    </row>
    <row r="94" spans="1:6">
      <c r="A94" s="73" t="s">
        <v>10220</v>
      </c>
      <c r="B94" s="64">
        <v>299840</v>
      </c>
      <c r="E94" t="s">
        <v>10220</v>
      </c>
      <c r="F94" t="s">
        <v>10375</v>
      </c>
    </row>
    <row r="95" spans="1:6">
      <c r="A95" s="73" t="s">
        <v>10221</v>
      </c>
      <c r="B95" s="64">
        <v>300000</v>
      </c>
      <c r="E95" t="s">
        <v>10221</v>
      </c>
      <c r="F95" t="s">
        <v>10455</v>
      </c>
    </row>
    <row r="96" spans="1:6">
      <c r="A96" s="73" t="s">
        <v>10222</v>
      </c>
      <c r="B96" s="64">
        <v>125020</v>
      </c>
      <c r="E96" t="s">
        <v>10222</v>
      </c>
      <c r="F96" t="s">
        <v>10482</v>
      </c>
    </row>
    <row r="97" spans="1:6">
      <c r="A97" s="73" t="s">
        <v>10223</v>
      </c>
      <c r="B97" s="64">
        <v>299370</v>
      </c>
      <c r="E97" t="s">
        <v>10223</v>
      </c>
      <c r="F97" t="s">
        <v>10277</v>
      </c>
    </row>
    <row r="98" spans="1:6">
      <c r="A98" s="73" t="s">
        <v>10224</v>
      </c>
      <c r="B98" s="64">
        <v>287340</v>
      </c>
      <c r="E98" t="s">
        <v>10224</v>
      </c>
      <c r="F98" t="s">
        <v>10260</v>
      </c>
    </row>
    <row r="99" spans="1:6">
      <c r="A99" s="73" t="s">
        <v>10225</v>
      </c>
      <c r="B99" s="64">
        <v>299952</v>
      </c>
      <c r="E99" t="s">
        <v>10225</v>
      </c>
      <c r="F99" t="s">
        <v>10265</v>
      </c>
    </row>
    <row r="100" spans="1:6">
      <c r="A100" s="73" t="s">
        <v>10226</v>
      </c>
      <c r="B100" s="64">
        <v>243710</v>
      </c>
      <c r="E100" t="s">
        <v>10226</v>
      </c>
      <c r="F100" t="s">
        <v>10484</v>
      </c>
    </row>
    <row r="101" spans="1:6">
      <c r="A101" s="73" t="s">
        <v>10227</v>
      </c>
      <c r="B101" s="64">
        <v>142250</v>
      </c>
      <c r="E101" t="s">
        <v>10227</v>
      </c>
      <c r="F101" t="s">
        <v>10226</v>
      </c>
    </row>
    <row r="102" spans="1:6">
      <c r="A102" s="73" t="s">
        <v>10228</v>
      </c>
      <c r="B102" s="64">
        <v>258133</v>
      </c>
      <c r="E102" t="s">
        <v>10228</v>
      </c>
      <c r="F102" t="s">
        <v>10205</v>
      </c>
    </row>
    <row r="103" spans="1:6">
      <c r="A103" s="73" t="s">
        <v>10229</v>
      </c>
      <c r="B103" s="64">
        <v>299890</v>
      </c>
      <c r="E103" t="s">
        <v>10229</v>
      </c>
      <c r="F103" t="s">
        <v>10225</v>
      </c>
    </row>
    <row r="104" spans="1:6">
      <c r="A104" s="73" t="s">
        <v>10230</v>
      </c>
      <c r="B104" s="64">
        <v>299850</v>
      </c>
      <c r="E104" t="s">
        <v>10230</v>
      </c>
      <c r="F104" t="s">
        <v>10300</v>
      </c>
    </row>
    <row r="105" spans="1:6">
      <c r="A105" s="73" t="s">
        <v>10231</v>
      </c>
      <c r="B105" s="64">
        <v>299936</v>
      </c>
      <c r="E105" t="s">
        <v>10231</v>
      </c>
      <c r="F105" t="s">
        <v>10193</v>
      </c>
    </row>
    <row r="106" spans="1:6">
      <c r="A106" s="73" t="s">
        <v>10232</v>
      </c>
      <c r="B106" s="64">
        <v>285588</v>
      </c>
      <c r="E106" t="s">
        <v>10232</v>
      </c>
      <c r="F106" t="s">
        <v>10293</v>
      </c>
    </row>
    <row r="107" spans="1:6">
      <c r="A107" s="73" t="s">
        <v>10233</v>
      </c>
      <c r="B107" s="64">
        <v>299999</v>
      </c>
      <c r="E107" t="s">
        <v>10233</v>
      </c>
      <c r="F107" t="s">
        <v>10487</v>
      </c>
    </row>
    <row r="108" spans="1:6">
      <c r="A108" s="73" t="s">
        <v>10234</v>
      </c>
      <c r="B108" s="64">
        <v>299810</v>
      </c>
      <c r="E108" t="s">
        <v>10234</v>
      </c>
      <c r="F108" t="s">
        <v>10486</v>
      </c>
    </row>
    <row r="109" spans="1:6">
      <c r="A109" s="73" t="s">
        <v>10235</v>
      </c>
      <c r="B109" s="64">
        <v>299960</v>
      </c>
      <c r="E109" t="s">
        <v>10235</v>
      </c>
      <c r="F109" t="s">
        <v>10194</v>
      </c>
    </row>
    <row r="110" spans="1:6">
      <c r="A110" s="73" t="s">
        <v>10236</v>
      </c>
      <c r="B110" s="64">
        <v>299860</v>
      </c>
      <c r="E110" t="s">
        <v>10236</v>
      </c>
      <c r="F110" t="s">
        <v>10483</v>
      </c>
    </row>
    <row r="111" spans="1:6">
      <c r="A111" s="73" t="s">
        <v>10237</v>
      </c>
      <c r="B111" s="64">
        <v>299350</v>
      </c>
      <c r="E111" t="s">
        <v>10237</v>
      </c>
      <c r="F111" t="s">
        <v>10299</v>
      </c>
    </row>
    <row r="112" spans="1:6">
      <c r="A112" s="73" t="s">
        <v>10238</v>
      </c>
      <c r="B112" s="64">
        <v>99000</v>
      </c>
      <c r="E112" t="s">
        <v>10238</v>
      </c>
      <c r="F112" t="s">
        <v>10224</v>
      </c>
    </row>
    <row r="113" spans="1:6">
      <c r="A113" s="73" t="s">
        <v>10239</v>
      </c>
      <c r="B113" s="64">
        <v>285130</v>
      </c>
      <c r="E113" t="s">
        <v>10239</v>
      </c>
      <c r="F113" t="s">
        <v>10282</v>
      </c>
    </row>
    <row r="114" spans="1:6">
      <c r="A114" s="73" t="s">
        <v>10240</v>
      </c>
      <c r="B114" s="64">
        <v>300000</v>
      </c>
      <c r="E114" t="s">
        <v>10240</v>
      </c>
      <c r="F114" t="s">
        <v>10274</v>
      </c>
    </row>
    <row r="115" spans="1:6">
      <c r="A115" s="73" t="s">
        <v>10241</v>
      </c>
      <c r="B115" s="64">
        <v>300000</v>
      </c>
      <c r="E115" t="s">
        <v>10241</v>
      </c>
      <c r="F115" t="s">
        <v>10267</v>
      </c>
    </row>
    <row r="116" spans="1:6">
      <c r="A116" s="73" t="s">
        <v>10242</v>
      </c>
      <c r="B116" s="64">
        <v>299030</v>
      </c>
      <c r="E116" t="s">
        <v>10242</v>
      </c>
      <c r="F116" t="s">
        <v>10182</v>
      </c>
    </row>
    <row r="117" spans="1:6">
      <c r="A117" s="73" t="s">
        <v>10243</v>
      </c>
      <c r="B117" s="64">
        <v>299740</v>
      </c>
      <c r="E117" t="s">
        <v>10243</v>
      </c>
      <c r="F117" t="s">
        <v>10284</v>
      </c>
    </row>
    <row r="118" spans="1:6">
      <c r="A118" s="73" t="s">
        <v>10244</v>
      </c>
      <c r="B118" s="64">
        <v>299587</v>
      </c>
      <c r="E118" t="s">
        <v>10244</v>
      </c>
      <c r="F118" t="s">
        <v>10481</v>
      </c>
    </row>
    <row r="119" spans="1:6">
      <c r="A119" s="73" t="s">
        <v>10245</v>
      </c>
      <c r="B119" s="64">
        <v>299846</v>
      </c>
      <c r="E119" t="s">
        <v>10245</v>
      </c>
      <c r="F119" t="s">
        <v>10171</v>
      </c>
    </row>
    <row r="120" spans="1:6">
      <c r="A120" s="73" t="s">
        <v>10246</v>
      </c>
      <c r="B120" s="64">
        <v>299996</v>
      </c>
      <c r="E120" t="s">
        <v>10246</v>
      </c>
      <c r="F120" t="s">
        <v>10223</v>
      </c>
    </row>
    <row r="121" spans="1:6">
      <c r="A121" s="73" t="s">
        <v>10247</v>
      </c>
      <c r="B121" s="64">
        <v>22680</v>
      </c>
      <c r="E121" t="s">
        <v>10247</v>
      </c>
      <c r="F121" t="s">
        <v>10186</v>
      </c>
    </row>
    <row r="122" spans="1:6">
      <c r="A122" s="73" t="s">
        <v>10248</v>
      </c>
      <c r="B122" s="64">
        <v>299970</v>
      </c>
      <c r="E122" t="s">
        <v>10248</v>
      </c>
      <c r="F122" t="s">
        <v>10164</v>
      </c>
    </row>
    <row r="123" spans="1:6">
      <c r="A123" s="73" t="s">
        <v>10249</v>
      </c>
      <c r="B123" s="64">
        <v>300000</v>
      </c>
      <c r="E123" t="s">
        <v>10249</v>
      </c>
      <c r="F123" t="s">
        <v>10204</v>
      </c>
    </row>
    <row r="124" spans="1:6">
      <c r="A124" s="73" t="s">
        <v>10250</v>
      </c>
      <c r="B124" s="64">
        <v>288145</v>
      </c>
      <c r="E124" t="s">
        <v>10250</v>
      </c>
      <c r="F124" t="s">
        <v>10227</v>
      </c>
    </row>
    <row r="125" spans="1:6">
      <c r="A125" s="73" t="s">
        <v>10251</v>
      </c>
      <c r="B125" s="64">
        <v>299690</v>
      </c>
      <c r="E125" t="s">
        <v>10251</v>
      </c>
      <c r="F125" t="s">
        <v>10183</v>
      </c>
    </row>
    <row r="126" spans="1:6">
      <c r="A126" s="73" t="s">
        <v>10252</v>
      </c>
      <c r="B126" s="64">
        <v>300000</v>
      </c>
      <c r="E126" t="s">
        <v>10252</v>
      </c>
      <c r="F126" t="s">
        <v>10165</v>
      </c>
    </row>
    <row r="127" spans="1:6">
      <c r="A127" s="73" t="s">
        <v>10253</v>
      </c>
      <c r="B127" s="64">
        <v>190350</v>
      </c>
      <c r="E127" t="s">
        <v>10253</v>
      </c>
      <c r="F127" t="s">
        <v>10480</v>
      </c>
    </row>
    <row r="128" spans="1:6">
      <c r="A128" s="73" t="s">
        <v>10254</v>
      </c>
      <c r="B128" s="64">
        <v>276973</v>
      </c>
      <c r="E128" t="s">
        <v>10254</v>
      </c>
      <c r="F128" t="s">
        <v>10270</v>
      </c>
    </row>
    <row r="129" spans="1:6">
      <c r="A129" s="73" t="s">
        <v>10255</v>
      </c>
      <c r="B129" s="64">
        <v>299960</v>
      </c>
      <c r="E129" t="s">
        <v>10255</v>
      </c>
      <c r="F129" t="s">
        <v>10489</v>
      </c>
    </row>
    <row r="130" spans="1:6">
      <c r="A130" s="73" t="s">
        <v>10256</v>
      </c>
      <c r="B130" s="64">
        <v>299862</v>
      </c>
      <c r="E130" t="s">
        <v>10256</v>
      </c>
      <c r="F130" t="s">
        <v>10184</v>
      </c>
    </row>
    <row r="131" spans="1:6">
      <c r="A131" s="73" t="s">
        <v>10257</v>
      </c>
      <c r="B131" s="64">
        <v>299850</v>
      </c>
      <c r="E131" t="s">
        <v>10257</v>
      </c>
      <c r="F131" t="s">
        <v>10174</v>
      </c>
    </row>
    <row r="132" spans="1:6">
      <c r="A132" s="73" t="s">
        <v>10258</v>
      </c>
      <c r="B132" s="64">
        <v>300000</v>
      </c>
      <c r="E132" t="s">
        <v>10258</v>
      </c>
      <c r="F132" t="s">
        <v>10485</v>
      </c>
    </row>
    <row r="133" spans="1:6">
      <c r="A133" s="73" t="s">
        <v>10259</v>
      </c>
      <c r="B133" s="64">
        <v>299970</v>
      </c>
      <c r="E133" t="s">
        <v>10259</v>
      </c>
      <c r="F133" t="s">
        <v>10150</v>
      </c>
    </row>
    <row r="134" spans="1:6">
      <c r="A134" s="73" t="s">
        <v>10260</v>
      </c>
      <c r="B134" s="64">
        <v>287740</v>
      </c>
      <c r="E134" t="s">
        <v>10260</v>
      </c>
      <c r="F134" t="s">
        <v>10187</v>
      </c>
    </row>
    <row r="135" spans="1:6">
      <c r="A135" s="73" t="s">
        <v>10261</v>
      </c>
      <c r="B135" s="64">
        <v>299880</v>
      </c>
      <c r="E135" t="s">
        <v>10261</v>
      </c>
      <c r="F135" t="s">
        <v>10195</v>
      </c>
    </row>
    <row r="136" spans="1:6">
      <c r="A136" s="73" t="s">
        <v>10262</v>
      </c>
      <c r="B136" s="64">
        <v>299920</v>
      </c>
      <c r="E136" t="s">
        <v>10262</v>
      </c>
      <c r="F136" t="s">
        <v>10167</v>
      </c>
    </row>
    <row r="137" spans="1:6">
      <c r="A137" s="73" t="s">
        <v>10263</v>
      </c>
      <c r="B137" s="64">
        <v>299915</v>
      </c>
      <c r="E137" t="s">
        <v>10263</v>
      </c>
      <c r="F137" t="s">
        <v>10289</v>
      </c>
    </row>
    <row r="138" spans="1:6">
      <c r="A138" s="73" t="s">
        <v>10264</v>
      </c>
      <c r="B138" s="64">
        <v>299950</v>
      </c>
      <c r="E138" t="s">
        <v>10264</v>
      </c>
      <c r="F138" t="s">
        <v>10477</v>
      </c>
    </row>
    <row r="139" spans="1:6">
      <c r="A139" s="73" t="s">
        <v>10265</v>
      </c>
      <c r="B139" s="64">
        <v>286950</v>
      </c>
      <c r="E139" t="s">
        <v>10265</v>
      </c>
      <c r="F139" t="s">
        <v>10479</v>
      </c>
    </row>
    <row r="140" spans="1:6">
      <c r="A140" s="73" t="s">
        <v>10266</v>
      </c>
      <c r="B140" s="64">
        <v>299900</v>
      </c>
      <c r="E140" t="s">
        <v>10266</v>
      </c>
      <c r="F140" t="s">
        <v>10286</v>
      </c>
    </row>
    <row r="141" spans="1:6">
      <c r="A141" s="73" t="s">
        <v>10267</v>
      </c>
      <c r="B141" s="64">
        <v>299960</v>
      </c>
      <c r="E141" t="s">
        <v>10267</v>
      </c>
      <c r="F141" t="s">
        <v>10251</v>
      </c>
    </row>
    <row r="142" spans="1:6">
      <c r="A142" s="73" t="s">
        <v>10268</v>
      </c>
      <c r="B142" s="64">
        <v>299934</v>
      </c>
      <c r="E142" t="s">
        <v>10268</v>
      </c>
      <c r="F142" t="s">
        <v>10472</v>
      </c>
    </row>
    <row r="143" spans="1:6">
      <c r="A143" s="73" t="s">
        <v>10269</v>
      </c>
      <c r="B143" s="64">
        <v>299890</v>
      </c>
      <c r="E143" t="s">
        <v>10269</v>
      </c>
      <c r="F143" t="s">
        <v>10283</v>
      </c>
    </row>
    <row r="144" spans="1:6">
      <c r="A144" s="73" t="s">
        <v>10270</v>
      </c>
      <c r="B144" s="64">
        <v>299810</v>
      </c>
      <c r="E144" t="s">
        <v>10270</v>
      </c>
      <c r="F144" t="s">
        <v>10161</v>
      </c>
    </row>
    <row r="145" spans="1:6">
      <c r="A145" s="73" t="s">
        <v>10271</v>
      </c>
      <c r="B145" s="64">
        <v>299940</v>
      </c>
      <c r="E145" t="s">
        <v>10271</v>
      </c>
      <c r="F145" t="s">
        <v>10476</v>
      </c>
    </row>
    <row r="146" spans="1:6">
      <c r="A146" s="73" t="s">
        <v>10272</v>
      </c>
      <c r="B146" s="64">
        <v>299483</v>
      </c>
      <c r="E146" t="s">
        <v>10272</v>
      </c>
      <c r="F146" t="s">
        <v>10473</v>
      </c>
    </row>
    <row r="147" spans="1:6">
      <c r="A147" s="73" t="s">
        <v>10273</v>
      </c>
      <c r="B147" s="64">
        <v>116340</v>
      </c>
      <c r="E147" t="s">
        <v>10273</v>
      </c>
      <c r="F147" t="s">
        <v>10145</v>
      </c>
    </row>
    <row r="148" spans="1:6">
      <c r="A148" s="73" t="s">
        <v>10274</v>
      </c>
      <c r="B148" s="64">
        <v>299980</v>
      </c>
      <c r="E148" t="s">
        <v>10274</v>
      </c>
      <c r="F148" t="s">
        <v>10146</v>
      </c>
    </row>
    <row r="149" spans="1:6">
      <c r="A149" s="73" t="s">
        <v>10275</v>
      </c>
      <c r="B149" s="64">
        <v>229600</v>
      </c>
      <c r="E149" t="s">
        <v>10275</v>
      </c>
      <c r="F149" t="s">
        <v>10166</v>
      </c>
    </row>
    <row r="150" spans="1:6">
      <c r="A150" s="73" t="s">
        <v>10276</v>
      </c>
      <c r="B150" s="64">
        <v>299990</v>
      </c>
      <c r="E150" t="s">
        <v>10276</v>
      </c>
      <c r="F150" t="s">
        <v>10254</v>
      </c>
    </row>
    <row r="151" spans="1:6">
      <c r="A151" s="73" t="s">
        <v>10277</v>
      </c>
      <c r="B151" s="64">
        <v>299936</v>
      </c>
      <c r="E151" t="s">
        <v>10277</v>
      </c>
      <c r="F151" t="s">
        <v>10261</v>
      </c>
    </row>
    <row r="152" spans="1:6">
      <c r="A152" s="73" t="s">
        <v>10278</v>
      </c>
      <c r="B152" s="64">
        <v>299895</v>
      </c>
      <c r="E152" t="s">
        <v>10278</v>
      </c>
      <c r="F152" t="s">
        <v>10262</v>
      </c>
    </row>
    <row r="153" spans="1:6">
      <c r="A153" s="73" t="s">
        <v>10279</v>
      </c>
      <c r="B153" s="64">
        <v>299720</v>
      </c>
      <c r="E153" t="s">
        <v>10279</v>
      </c>
      <c r="F153" t="s">
        <v>10144</v>
      </c>
    </row>
    <row r="154" spans="1:6">
      <c r="A154" s="73" t="s">
        <v>10280</v>
      </c>
      <c r="B154" s="64">
        <v>85610</v>
      </c>
      <c r="E154" t="s">
        <v>10280</v>
      </c>
      <c r="F154" t="s">
        <v>10218</v>
      </c>
    </row>
    <row r="155" spans="1:6">
      <c r="A155" s="73" t="s">
        <v>10281</v>
      </c>
      <c r="B155" s="64">
        <v>117870</v>
      </c>
      <c r="E155" t="s">
        <v>10281</v>
      </c>
      <c r="F155" t="s">
        <v>10268</v>
      </c>
    </row>
    <row r="156" spans="1:6">
      <c r="A156" s="73" t="s">
        <v>10282</v>
      </c>
      <c r="B156" s="64">
        <v>299962</v>
      </c>
      <c r="E156" t="s">
        <v>10282</v>
      </c>
      <c r="F156" t="s">
        <v>10178</v>
      </c>
    </row>
    <row r="157" spans="1:6">
      <c r="A157" s="73" t="s">
        <v>10283</v>
      </c>
      <c r="B157" s="64">
        <v>299980</v>
      </c>
      <c r="E157" t="s">
        <v>10283</v>
      </c>
      <c r="F157" t="s">
        <v>10276</v>
      </c>
    </row>
    <row r="158" spans="1:6">
      <c r="A158" s="73" t="s">
        <v>10284</v>
      </c>
      <c r="B158" s="64">
        <v>299910</v>
      </c>
      <c r="E158" t="s">
        <v>10284</v>
      </c>
      <c r="F158" t="s">
        <v>10478</v>
      </c>
    </row>
    <row r="159" spans="1:6">
      <c r="A159" s="73" t="s">
        <v>10285</v>
      </c>
      <c r="B159" s="64">
        <v>64030</v>
      </c>
      <c r="E159" t="s">
        <v>10285</v>
      </c>
      <c r="F159" t="s">
        <v>10475</v>
      </c>
    </row>
    <row r="160" spans="1:6">
      <c r="A160" s="73" t="s">
        <v>10286</v>
      </c>
      <c r="B160" s="64">
        <v>300000</v>
      </c>
      <c r="E160" t="s">
        <v>10286</v>
      </c>
      <c r="F160" t="s">
        <v>10271</v>
      </c>
    </row>
    <row r="161" spans="1:6">
      <c r="A161" s="73" t="s">
        <v>10287</v>
      </c>
      <c r="B161" s="64">
        <v>299900</v>
      </c>
      <c r="E161" t="s">
        <v>10287</v>
      </c>
      <c r="F161" t="s">
        <v>10287</v>
      </c>
    </row>
    <row r="162" spans="1:6">
      <c r="A162" s="73" t="s">
        <v>10288</v>
      </c>
      <c r="B162" s="64">
        <v>299660</v>
      </c>
      <c r="E162" t="s">
        <v>10288</v>
      </c>
      <c r="F162" t="s">
        <v>10288</v>
      </c>
    </row>
    <row r="163" spans="1:6">
      <c r="A163" s="73" t="s">
        <v>10289</v>
      </c>
      <c r="B163" s="64">
        <v>299986</v>
      </c>
      <c r="E163" t="s">
        <v>10289</v>
      </c>
      <c r="F163" t="s">
        <v>10252</v>
      </c>
    </row>
    <row r="164" spans="1:6">
      <c r="A164" s="73" t="s">
        <v>10290</v>
      </c>
      <c r="B164" s="64">
        <v>299730</v>
      </c>
      <c r="E164" t="s">
        <v>10290</v>
      </c>
      <c r="F164" t="s">
        <v>10269</v>
      </c>
    </row>
    <row r="165" spans="1:6">
      <c r="A165" s="73" t="s">
        <v>10291</v>
      </c>
      <c r="B165" s="64">
        <v>299935</v>
      </c>
      <c r="E165" t="s">
        <v>10291</v>
      </c>
      <c r="F165" t="s">
        <v>10230</v>
      </c>
    </row>
    <row r="166" spans="1:6">
      <c r="A166" s="73" t="s">
        <v>10292</v>
      </c>
      <c r="B166" s="64">
        <v>300000</v>
      </c>
      <c r="E166" t="s">
        <v>10292</v>
      </c>
      <c r="F166" t="s">
        <v>10505</v>
      </c>
    </row>
    <row r="167" spans="1:6">
      <c r="A167" s="73" t="s">
        <v>10293</v>
      </c>
      <c r="B167" s="64">
        <v>218100</v>
      </c>
      <c r="E167" t="s">
        <v>10293</v>
      </c>
      <c r="F167" t="s">
        <v>10519</v>
      </c>
    </row>
    <row r="168" spans="1:6">
      <c r="A168" s="73" t="s">
        <v>10294</v>
      </c>
      <c r="B168" s="64">
        <v>299760</v>
      </c>
      <c r="E168" t="s">
        <v>10294</v>
      </c>
      <c r="F168" t="s">
        <v>10498</v>
      </c>
    </row>
    <row r="169" spans="1:6">
      <c r="A169" s="73" t="s">
        <v>10295</v>
      </c>
      <c r="B169" s="64">
        <v>299902</v>
      </c>
      <c r="E169" t="s">
        <v>10295</v>
      </c>
      <c r="F169" t="s">
        <v>10517</v>
      </c>
    </row>
    <row r="170" spans="1:6">
      <c r="A170" s="73" t="s">
        <v>10296</v>
      </c>
      <c r="B170" s="64">
        <v>256700</v>
      </c>
      <c r="E170" t="s">
        <v>10296</v>
      </c>
      <c r="F170" t="s">
        <v>10503</v>
      </c>
    </row>
    <row r="171" spans="1:6">
      <c r="A171" s="73" t="s">
        <v>10297</v>
      </c>
      <c r="B171" s="64">
        <v>281970</v>
      </c>
      <c r="E171" t="s">
        <v>10297</v>
      </c>
      <c r="F171" t="s">
        <v>10525</v>
      </c>
    </row>
    <row r="172" spans="1:6">
      <c r="A172" s="73" t="s">
        <v>10298</v>
      </c>
      <c r="B172" s="64">
        <v>299560</v>
      </c>
      <c r="E172" t="s">
        <v>10298</v>
      </c>
      <c r="F172" t="s">
        <v>10496</v>
      </c>
    </row>
    <row r="173" spans="1:6">
      <c r="A173" s="73" t="s">
        <v>10299</v>
      </c>
      <c r="B173" s="64">
        <v>299860</v>
      </c>
      <c r="E173" t="s">
        <v>10299</v>
      </c>
      <c r="F173" t="s">
        <v>10511</v>
      </c>
    </row>
    <row r="174" spans="1:6">
      <c r="A174" s="73" t="s">
        <v>10300</v>
      </c>
      <c r="B174" s="64">
        <v>261836</v>
      </c>
      <c r="E174" t="s">
        <v>10300</v>
      </c>
      <c r="F174" t="s">
        <v>10530</v>
      </c>
    </row>
    <row r="175" spans="1:6">
      <c r="A175" s="73" t="s">
        <v>10301</v>
      </c>
      <c r="B175" s="64">
        <v>299890</v>
      </c>
      <c r="E175" t="s">
        <v>10301</v>
      </c>
      <c r="F175" t="s">
        <v>10518</v>
      </c>
    </row>
    <row r="176" spans="1:6">
      <c r="A176" s="73" t="s">
        <v>10302</v>
      </c>
      <c r="B176" s="64">
        <v>299990</v>
      </c>
      <c r="E176" t="s">
        <v>10302</v>
      </c>
      <c r="F176" t="s">
        <v>10504</v>
      </c>
    </row>
    <row r="177" spans="1:6">
      <c r="A177" s="73" t="s">
        <v>10303</v>
      </c>
      <c r="B177" s="64">
        <v>299795</v>
      </c>
      <c r="E177" t="s">
        <v>10303</v>
      </c>
      <c r="F177" t="s">
        <v>10529</v>
      </c>
    </row>
    <row r="178" spans="1:6">
      <c r="A178" s="73" t="s">
        <v>10304</v>
      </c>
      <c r="B178" s="64">
        <v>72370</v>
      </c>
      <c r="E178" t="s">
        <v>10304</v>
      </c>
      <c r="F178" t="s">
        <v>10509</v>
      </c>
    </row>
    <row r="179" spans="1:6">
      <c r="A179" s="73" t="s">
        <v>10305</v>
      </c>
      <c r="B179" s="64">
        <v>298410</v>
      </c>
      <c r="E179" t="s">
        <v>10305</v>
      </c>
      <c r="F179" t="s">
        <v>10506</v>
      </c>
    </row>
    <row r="180" spans="1:6">
      <c r="A180" s="73" t="s">
        <v>10306</v>
      </c>
      <c r="B180" s="64">
        <v>283640</v>
      </c>
      <c r="E180" t="s">
        <v>10306</v>
      </c>
      <c r="F180" t="s">
        <v>10520</v>
      </c>
    </row>
    <row r="181" spans="1:6">
      <c r="A181" s="73" t="s">
        <v>10307</v>
      </c>
      <c r="B181" s="64">
        <v>244888</v>
      </c>
      <c r="E181" t="s">
        <v>10307</v>
      </c>
      <c r="F181" t="s">
        <v>10522</v>
      </c>
    </row>
    <row r="182" spans="1:6">
      <c r="A182" s="73" t="s">
        <v>10308</v>
      </c>
      <c r="B182" s="64">
        <v>298858</v>
      </c>
      <c r="E182" t="s">
        <v>10308</v>
      </c>
      <c r="F182" t="s">
        <v>10507</v>
      </c>
    </row>
    <row r="183" spans="1:6">
      <c r="A183" s="73" t="s">
        <v>10309</v>
      </c>
      <c r="B183" s="64">
        <v>114040</v>
      </c>
      <c r="E183" t="s">
        <v>10309</v>
      </c>
      <c r="F183" t="s">
        <v>10531</v>
      </c>
    </row>
    <row r="184" spans="1:6">
      <c r="A184" s="73" t="s">
        <v>10310</v>
      </c>
      <c r="B184" s="64">
        <v>20400</v>
      </c>
      <c r="E184" t="s">
        <v>10310</v>
      </c>
      <c r="F184" t="s">
        <v>10521</v>
      </c>
    </row>
    <row r="185" spans="1:6">
      <c r="A185" s="73" t="s">
        <v>10311</v>
      </c>
      <c r="B185" s="64">
        <v>299980</v>
      </c>
      <c r="E185" t="s">
        <v>10311</v>
      </c>
      <c r="F185" t="s">
        <v>10500</v>
      </c>
    </row>
    <row r="186" spans="1:6">
      <c r="A186" s="73" t="s">
        <v>10312</v>
      </c>
      <c r="B186" s="64">
        <v>228150</v>
      </c>
      <c r="E186" t="s">
        <v>10312</v>
      </c>
      <c r="F186" t="s">
        <v>10526</v>
      </c>
    </row>
    <row r="187" spans="1:6">
      <c r="A187" s="73" t="s">
        <v>10313</v>
      </c>
      <c r="B187" s="64">
        <v>71100</v>
      </c>
      <c r="E187" t="s">
        <v>10313</v>
      </c>
      <c r="F187" t="s">
        <v>10356</v>
      </c>
    </row>
    <row r="188" spans="1:6">
      <c r="A188" s="73" t="s">
        <v>10314</v>
      </c>
      <c r="B188" s="64">
        <v>299430</v>
      </c>
      <c r="E188" t="s">
        <v>10314</v>
      </c>
      <c r="F188" t="s">
        <v>10357</v>
      </c>
    </row>
    <row r="189" spans="1:6">
      <c r="A189" s="73" t="s">
        <v>10315</v>
      </c>
      <c r="B189" s="64">
        <v>93690</v>
      </c>
      <c r="E189" t="s">
        <v>10315</v>
      </c>
      <c r="F189" t="s">
        <v>10346</v>
      </c>
    </row>
    <row r="190" spans="1:6">
      <c r="A190" s="73" t="s">
        <v>10316</v>
      </c>
      <c r="B190" s="64">
        <v>55440</v>
      </c>
      <c r="E190" t="s">
        <v>10316</v>
      </c>
      <c r="F190" t="s">
        <v>10366</v>
      </c>
    </row>
    <row r="191" spans="1:6">
      <c r="A191" s="73" t="s">
        <v>10317</v>
      </c>
      <c r="B191" s="64">
        <v>55350</v>
      </c>
      <c r="E191" t="s">
        <v>10317</v>
      </c>
      <c r="F191" t="s">
        <v>10363</v>
      </c>
    </row>
    <row r="192" spans="1:6">
      <c r="A192" s="73" t="s">
        <v>10318</v>
      </c>
      <c r="B192" s="64">
        <v>158040</v>
      </c>
      <c r="E192" t="s">
        <v>10318</v>
      </c>
      <c r="F192" t="s">
        <v>10335</v>
      </c>
    </row>
    <row r="193" spans="1:6">
      <c r="A193" s="73" t="s">
        <v>10319</v>
      </c>
      <c r="B193" s="64">
        <v>48600</v>
      </c>
      <c r="E193" t="s">
        <v>10319</v>
      </c>
      <c r="F193" t="s">
        <v>10345</v>
      </c>
    </row>
    <row r="194" spans="1:6">
      <c r="A194" s="73" t="s">
        <v>10320</v>
      </c>
      <c r="B194" s="64">
        <v>39600</v>
      </c>
      <c r="E194" t="s">
        <v>10320</v>
      </c>
      <c r="F194" t="s">
        <v>10329</v>
      </c>
    </row>
    <row r="195" spans="1:6">
      <c r="A195" s="73" t="s">
        <v>10321</v>
      </c>
      <c r="B195" s="64">
        <v>134370</v>
      </c>
      <c r="E195" t="s">
        <v>10321</v>
      </c>
      <c r="F195" t="s">
        <v>10347</v>
      </c>
    </row>
    <row r="196" spans="1:6">
      <c r="A196" s="73" t="s">
        <v>10322</v>
      </c>
      <c r="B196" s="64">
        <v>51120</v>
      </c>
      <c r="E196" t="s">
        <v>10322</v>
      </c>
      <c r="F196" t="s">
        <v>10317</v>
      </c>
    </row>
    <row r="197" spans="1:6">
      <c r="A197" s="73" t="s">
        <v>10323</v>
      </c>
      <c r="B197" s="64">
        <v>85140</v>
      </c>
      <c r="E197" t="s">
        <v>10323</v>
      </c>
      <c r="F197" t="s">
        <v>10316</v>
      </c>
    </row>
    <row r="198" spans="1:6">
      <c r="A198" s="73" t="s">
        <v>10324</v>
      </c>
      <c r="B198" s="64">
        <v>283950</v>
      </c>
      <c r="E198" t="s">
        <v>10324</v>
      </c>
      <c r="F198" t="s">
        <v>10355</v>
      </c>
    </row>
    <row r="199" spans="1:6">
      <c r="A199" s="73" t="s">
        <v>10325</v>
      </c>
      <c r="B199" s="64">
        <v>12150</v>
      </c>
      <c r="E199" t="s">
        <v>10325</v>
      </c>
      <c r="F199" t="s">
        <v>10409</v>
      </c>
    </row>
    <row r="200" spans="1:6">
      <c r="A200" s="73" t="s">
        <v>10326</v>
      </c>
      <c r="B200" s="64">
        <v>165780</v>
      </c>
      <c r="E200" t="s">
        <v>10326</v>
      </c>
      <c r="F200" t="s">
        <v>10464</v>
      </c>
    </row>
    <row r="201" spans="1:6">
      <c r="A201" s="73" t="s">
        <v>10327</v>
      </c>
      <c r="B201" s="64">
        <v>297000</v>
      </c>
      <c r="E201" t="s">
        <v>10327</v>
      </c>
      <c r="F201" t="s">
        <v>10449</v>
      </c>
    </row>
    <row r="202" spans="1:6">
      <c r="A202" s="73" t="s">
        <v>10328</v>
      </c>
      <c r="B202" s="64">
        <v>42660</v>
      </c>
      <c r="E202" t="s">
        <v>10328</v>
      </c>
      <c r="F202" t="s">
        <v>10384</v>
      </c>
    </row>
    <row r="203" spans="1:6">
      <c r="A203" s="73" t="s">
        <v>10329</v>
      </c>
      <c r="B203" s="64">
        <v>18900</v>
      </c>
      <c r="E203" t="s">
        <v>10329</v>
      </c>
      <c r="F203" t="s">
        <v>10397</v>
      </c>
    </row>
    <row r="204" spans="1:6">
      <c r="A204" s="73" t="s">
        <v>10330</v>
      </c>
      <c r="B204" s="64">
        <v>23400</v>
      </c>
      <c r="E204" t="s">
        <v>10330</v>
      </c>
      <c r="F204" t="s">
        <v>10448</v>
      </c>
    </row>
    <row r="205" spans="1:6">
      <c r="A205" s="73" t="s">
        <v>10331</v>
      </c>
      <c r="B205" s="64">
        <v>154800</v>
      </c>
      <c r="E205" t="s">
        <v>10331</v>
      </c>
      <c r="F205" t="s">
        <v>10413</v>
      </c>
    </row>
    <row r="206" spans="1:6">
      <c r="A206" s="73" t="s">
        <v>10332</v>
      </c>
      <c r="B206" s="64">
        <v>38700</v>
      </c>
      <c r="E206" t="s">
        <v>10332</v>
      </c>
      <c r="F206" t="s">
        <v>10447</v>
      </c>
    </row>
    <row r="207" spans="1:6">
      <c r="A207" s="73" t="s">
        <v>10333</v>
      </c>
      <c r="B207" s="64">
        <v>117450</v>
      </c>
      <c r="E207" t="s">
        <v>10333</v>
      </c>
      <c r="F207" t="s">
        <v>10422</v>
      </c>
    </row>
    <row r="208" spans="1:6">
      <c r="A208" s="73" t="s">
        <v>10334</v>
      </c>
      <c r="B208" s="64">
        <v>192780</v>
      </c>
      <c r="E208" t="s">
        <v>10334</v>
      </c>
      <c r="F208" t="s">
        <v>10436</v>
      </c>
    </row>
    <row r="209" spans="1:6">
      <c r="A209" s="73" t="s">
        <v>10335</v>
      </c>
      <c r="B209" s="64">
        <v>113400</v>
      </c>
      <c r="E209" t="s">
        <v>10335</v>
      </c>
      <c r="F209" t="s">
        <v>10388</v>
      </c>
    </row>
    <row r="210" spans="1:6">
      <c r="A210" s="73" t="s">
        <v>10336</v>
      </c>
      <c r="B210" s="64">
        <v>77580</v>
      </c>
      <c r="E210" t="s">
        <v>10336</v>
      </c>
      <c r="F210" t="s">
        <v>10508</v>
      </c>
    </row>
    <row r="211" spans="1:6">
      <c r="A211" s="73" t="s">
        <v>10337</v>
      </c>
      <c r="B211" s="64">
        <v>12600</v>
      </c>
      <c r="E211" t="s">
        <v>10337</v>
      </c>
      <c r="F211" t="s">
        <v>10494</v>
      </c>
    </row>
    <row r="212" spans="1:6">
      <c r="A212" s="73" t="s">
        <v>10338</v>
      </c>
      <c r="B212" s="64">
        <v>293400</v>
      </c>
      <c r="E212" t="s">
        <v>10338</v>
      </c>
      <c r="F212" t="s">
        <v>10499</v>
      </c>
    </row>
    <row r="213" spans="1:6">
      <c r="A213" s="73" t="s">
        <v>10339</v>
      </c>
      <c r="B213" s="64">
        <v>298350</v>
      </c>
      <c r="E213" t="s">
        <v>10339</v>
      </c>
      <c r="F213" t="s">
        <v>10523</v>
      </c>
    </row>
    <row r="214" spans="1:6">
      <c r="A214" s="73" t="s">
        <v>10340</v>
      </c>
      <c r="B214" s="64">
        <v>295200</v>
      </c>
      <c r="E214" t="s">
        <v>10340</v>
      </c>
      <c r="F214" t="s">
        <v>10524</v>
      </c>
    </row>
    <row r="215" spans="1:6">
      <c r="A215" s="73" t="s">
        <v>10341</v>
      </c>
      <c r="B215" s="64">
        <v>25020</v>
      </c>
      <c r="E215" t="s">
        <v>10341</v>
      </c>
      <c r="F215" t="s">
        <v>10512</v>
      </c>
    </row>
    <row r="216" spans="1:6">
      <c r="A216" s="73" t="s">
        <v>10342</v>
      </c>
      <c r="B216" s="64">
        <v>36000</v>
      </c>
      <c r="E216" t="s">
        <v>10342</v>
      </c>
      <c r="F216" t="s">
        <v>10492</v>
      </c>
    </row>
    <row r="217" spans="1:6">
      <c r="A217" s="73" t="s">
        <v>10343</v>
      </c>
      <c r="B217" s="64">
        <v>76680</v>
      </c>
      <c r="E217" t="s">
        <v>10343</v>
      </c>
      <c r="F217" t="s">
        <v>10493</v>
      </c>
    </row>
    <row r="218" spans="1:6">
      <c r="A218" s="73" t="s">
        <v>10344</v>
      </c>
      <c r="B218" s="64">
        <v>174960</v>
      </c>
      <c r="E218" t="s">
        <v>10344</v>
      </c>
      <c r="F218" t="s">
        <v>10192</v>
      </c>
    </row>
    <row r="219" spans="1:6">
      <c r="A219" s="73" t="s">
        <v>10345</v>
      </c>
      <c r="B219" s="64">
        <v>12600</v>
      </c>
      <c r="E219" t="s">
        <v>10345</v>
      </c>
      <c r="F219" t="s">
        <v>10253</v>
      </c>
    </row>
    <row r="220" spans="1:6">
      <c r="A220" s="73" t="s">
        <v>10346</v>
      </c>
      <c r="B220" s="64">
        <v>56250</v>
      </c>
      <c r="E220" t="s">
        <v>10346</v>
      </c>
      <c r="F220" t="s">
        <v>10311</v>
      </c>
    </row>
    <row r="221" spans="1:6">
      <c r="A221" s="73" t="s">
        <v>10347</v>
      </c>
      <c r="B221" s="64">
        <v>157500</v>
      </c>
      <c r="E221" t="s">
        <v>10347</v>
      </c>
      <c r="F221" t="s">
        <v>10307</v>
      </c>
    </row>
    <row r="222" spans="1:6">
      <c r="A222" s="73" t="s">
        <v>10348</v>
      </c>
      <c r="B222" s="64">
        <v>41850</v>
      </c>
      <c r="E222" t="s">
        <v>10348</v>
      </c>
      <c r="F222" t="s">
        <v>10273</v>
      </c>
    </row>
    <row r="223" spans="1:6">
      <c r="A223" s="73" t="s">
        <v>10349</v>
      </c>
      <c r="B223" s="64">
        <v>14400</v>
      </c>
      <c r="E223" t="s">
        <v>10349</v>
      </c>
      <c r="F223" t="s">
        <v>10275</v>
      </c>
    </row>
    <row r="224" spans="1:6">
      <c r="A224" s="73" t="s">
        <v>10350</v>
      </c>
      <c r="B224" s="64">
        <v>200970</v>
      </c>
      <c r="E224" t="s">
        <v>10350</v>
      </c>
      <c r="F224" t="s">
        <v>10190</v>
      </c>
    </row>
    <row r="225" spans="1:6">
      <c r="A225" s="73" t="s">
        <v>10351</v>
      </c>
      <c r="B225" s="64">
        <v>14850</v>
      </c>
      <c r="E225" t="s">
        <v>10351</v>
      </c>
      <c r="F225" t="s">
        <v>10176</v>
      </c>
    </row>
    <row r="226" spans="1:6">
      <c r="A226" s="73" t="s">
        <v>10352</v>
      </c>
      <c r="B226" s="64">
        <v>277290</v>
      </c>
      <c r="E226" t="s">
        <v>10352</v>
      </c>
      <c r="F226" t="s">
        <v>10212</v>
      </c>
    </row>
    <row r="227" spans="1:6">
      <c r="A227" s="73" t="s">
        <v>10353</v>
      </c>
      <c r="B227" s="64">
        <v>11700</v>
      </c>
      <c r="E227" t="s">
        <v>10353</v>
      </c>
      <c r="F227" t="s">
        <v>10368</v>
      </c>
    </row>
    <row r="228" spans="1:6">
      <c r="A228" s="73" t="s">
        <v>10354</v>
      </c>
      <c r="B228" s="64">
        <v>109620</v>
      </c>
      <c r="E228" t="s">
        <v>10354</v>
      </c>
      <c r="F228" t="s">
        <v>10371</v>
      </c>
    </row>
    <row r="229" spans="1:6">
      <c r="A229" s="73" t="s">
        <v>10355</v>
      </c>
      <c r="B229" s="64">
        <v>22950</v>
      </c>
      <c r="E229" t="s">
        <v>10355</v>
      </c>
      <c r="F229" t="s">
        <v>10365</v>
      </c>
    </row>
    <row r="230" spans="1:6">
      <c r="A230" s="73" t="s">
        <v>10356</v>
      </c>
      <c r="B230" s="64">
        <v>12150</v>
      </c>
      <c r="E230" t="s">
        <v>10356</v>
      </c>
      <c r="F230" t="s">
        <v>10342</v>
      </c>
    </row>
    <row r="231" spans="1:6">
      <c r="A231" s="73" t="s">
        <v>10357</v>
      </c>
      <c r="B231" s="64">
        <v>13050</v>
      </c>
      <c r="E231" t="s">
        <v>10357</v>
      </c>
      <c r="F231" t="s">
        <v>10344</v>
      </c>
    </row>
    <row r="232" spans="1:6">
      <c r="A232" s="73" t="s">
        <v>10358</v>
      </c>
      <c r="B232" s="64">
        <v>183420</v>
      </c>
      <c r="E232" t="s">
        <v>10358</v>
      </c>
      <c r="F232" t="s">
        <v>10318</v>
      </c>
    </row>
    <row r="233" spans="1:6">
      <c r="A233" s="73" t="s">
        <v>10359</v>
      </c>
      <c r="B233" s="64">
        <v>69480</v>
      </c>
      <c r="E233" t="s">
        <v>10359</v>
      </c>
      <c r="F233" t="s">
        <v>10326</v>
      </c>
    </row>
    <row r="234" spans="1:6">
      <c r="A234" s="73" t="s">
        <v>10360</v>
      </c>
      <c r="B234" s="64">
        <v>214200</v>
      </c>
      <c r="E234" t="s">
        <v>10360</v>
      </c>
      <c r="F234" t="s">
        <v>10312</v>
      </c>
    </row>
    <row r="235" spans="1:6">
      <c r="A235" s="73" t="s">
        <v>10361</v>
      </c>
      <c r="B235" s="64">
        <v>181800</v>
      </c>
      <c r="E235" t="s">
        <v>10361</v>
      </c>
      <c r="F235" t="s">
        <v>10349</v>
      </c>
    </row>
    <row r="236" spans="1:6">
      <c r="A236" s="73" t="s">
        <v>10362</v>
      </c>
      <c r="B236" s="64">
        <v>235800</v>
      </c>
      <c r="E236" t="s">
        <v>10362</v>
      </c>
      <c r="F236" t="s">
        <v>10364</v>
      </c>
    </row>
    <row r="237" spans="1:6">
      <c r="A237" s="73" t="s">
        <v>10363</v>
      </c>
      <c r="B237" s="64">
        <v>81900</v>
      </c>
      <c r="E237" t="s">
        <v>10363</v>
      </c>
      <c r="F237" t="s">
        <v>10353</v>
      </c>
    </row>
    <row r="238" spans="1:6">
      <c r="A238" s="73" t="s">
        <v>10364</v>
      </c>
      <c r="B238" s="64">
        <v>43200</v>
      </c>
      <c r="E238" t="s">
        <v>10364</v>
      </c>
      <c r="F238" t="s">
        <v>10325</v>
      </c>
    </row>
    <row r="239" spans="1:6">
      <c r="A239" s="73" t="s">
        <v>10365</v>
      </c>
      <c r="B239" s="64">
        <v>17820</v>
      </c>
      <c r="E239" t="s">
        <v>10365</v>
      </c>
      <c r="F239" t="s">
        <v>10338</v>
      </c>
    </row>
    <row r="240" spans="1:6">
      <c r="A240" s="73" t="s">
        <v>10366</v>
      </c>
      <c r="B240" s="64">
        <v>37800</v>
      </c>
      <c r="E240" t="s">
        <v>10366</v>
      </c>
      <c r="F240" t="s">
        <v>10352</v>
      </c>
    </row>
    <row r="241" spans="1:6">
      <c r="A241" s="73" t="s">
        <v>10367</v>
      </c>
      <c r="B241" s="64">
        <v>225180</v>
      </c>
      <c r="E241" t="s">
        <v>10367</v>
      </c>
      <c r="F241" t="s">
        <v>10337</v>
      </c>
    </row>
    <row r="242" spans="1:6">
      <c r="A242" s="73" t="s">
        <v>10368</v>
      </c>
      <c r="B242" s="64">
        <v>16200</v>
      </c>
      <c r="E242" t="s">
        <v>10368</v>
      </c>
      <c r="F242" t="s">
        <v>10331</v>
      </c>
    </row>
    <row r="243" spans="1:6">
      <c r="A243" s="73" t="s">
        <v>10369</v>
      </c>
      <c r="B243" s="64">
        <v>54900</v>
      </c>
      <c r="E243" t="s">
        <v>10369</v>
      </c>
      <c r="F243" t="s">
        <v>10350</v>
      </c>
    </row>
    <row r="244" spans="1:6">
      <c r="A244" s="73" t="s">
        <v>10370</v>
      </c>
      <c r="B244" s="64">
        <v>185670</v>
      </c>
      <c r="E244" t="s">
        <v>10370</v>
      </c>
      <c r="F244" t="s">
        <v>10315</v>
      </c>
    </row>
    <row r="245" spans="1:6">
      <c r="A245" s="73" t="s">
        <v>10371</v>
      </c>
      <c r="B245" s="64">
        <v>273240</v>
      </c>
      <c r="E245" t="s">
        <v>10371</v>
      </c>
      <c r="F245" t="s">
        <v>10323</v>
      </c>
    </row>
    <row r="246" spans="1:6">
      <c r="A246" s="73" t="s">
        <v>10372</v>
      </c>
      <c r="B246" s="64">
        <v>61760</v>
      </c>
      <c r="E246" t="s">
        <v>10372</v>
      </c>
      <c r="F246" t="s">
        <v>10340</v>
      </c>
    </row>
    <row r="247" spans="1:6">
      <c r="A247" s="73" t="s">
        <v>10373</v>
      </c>
      <c r="B247" s="64">
        <v>299959</v>
      </c>
      <c r="E247" t="s">
        <v>10373</v>
      </c>
      <c r="F247" t="s">
        <v>10351</v>
      </c>
    </row>
    <row r="248" spans="1:6">
      <c r="A248" s="73" t="s">
        <v>10374</v>
      </c>
      <c r="B248" s="64">
        <v>125520</v>
      </c>
      <c r="E248" t="s">
        <v>10374</v>
      </c>
      <c r="F248" t="s">
        <v>10314</v>
      </c>
    </row>
    <row r="249" spans="1:6">
      <c r="A249" s="73" t="s">
        <v>10375</v>
      </c>
      <c r="B249" s="64">
        <v>439214</v>
      </c>
      <c r="E249" t="s">
        <v>10375</v>
      </c>
      <c r="F249" t="s">
        <v>10361</v>
      </c>
    </row>
    <row r="250" spans="1:6">
      <c r="A250" s="73" t="s">
        <v>10376</v>
      </c>
      <c r="B250" s="64">
        <v>257353</v>
      </c>
      <c r="E250" t="s">
        <v>10376</v>
      </c>
      <c r="F250" t="s">
        <v>10343</v>
      </c>
    </row>
    <row r="251" spans="1:6">
      <c r="A251" s="73" t="s">
        <v>10377</v>
      </c>
      <c r="B251" s="64">
        <v>253940</v>
      </c>
      <c r="E251" t="s">
        <v>10377</v>
      </c>
      <c r="F251" t="s">
        <v>10336</v>
      </c>
    </row>
    <row r="252" spans="1:6">
      <c r="A252" s="73" t="s">
        <v>10378</v>
      </c>
      <c r="B252" s="64">
        <v>352631</v>
      </c>
      <c r="E252" t="s">
        <v>10378</v>
      </c>
      <c r="F252" t="s">
        <v>10333</v>
      </c>
    </row>
    <row r="253" spans="1:6">
      <c r="A253" s="73" t="s">
        <v>10379</v>
      </c>
      <c r="B253" s="64">
        <v>203610</v>
      </c>
      <c r="E253" t="s">
        <v>10379</v>
      </c>
      <c r="F253" t="s">
        <v>10321</v>
      </c>
    </row>
    <row r="254" spans="1:6">
      <c r="A254" s="73" t="s">
        <v>10380</v>
      </c>
      <c r="B254" s="64">
        <v>299746</v>
      </c>
      <c r="E254" t="s">
        <v>10380</v>
      </c>
      <c r="F254" t="s">
        <v>10319</v>
      </c>
    </row>
    <row r="255" spans="1:6">
      <c r="A255" s="73" t="s">
        <v>10381</v>
      </c>
      <c r="B255" s="64">
        <v>999473</v>
      </c>
      <c r="E255" t="s">
        <v>10381</v>
      </c>
      <c r="F255" t="s">
        <v>10324</v>
      </c>
    </row>
    <row r="256" spans="1:6">
      <c r="A256" s="73" t="s">
        <v>10382</v>
      </c>
      <c r="B256" s="64">
        <v>299500</v>
      </c>
      <c r="E256" t="s">
        <v>10382</v>
      </c>
      <c r="F256" t="s">
        <v>10367</v>
      </c>
    </row>
    <row r="257" spans="1:6">
      <c r="A257" s="73" t="s">
        <v>10383</v>
      </c>
      <c r="B257" s="64">
        <v>207370</v>
      </c>
      <c r="E257" t="s">
        <v>10383</v>
      </c>
      <c r="F257" t="s">
        <v>10341</v>
      </c>
    </row>
    <row r="258" spans="1:6">
      <c r="A258" s="73" t="s">
        <v>10384</v>
      </c>
      <c r="B258" s="64">
        <v>371108</v>
      </c>
      <c r="E258" t="s">
        <v>10384</v>
      </c>
      <c r="F258" t="s">
        <v>10313</v>
      </c>
    </row>
    <row r="259" spans="1:6">
      <c r="A259" s="73" t="s">
        <v>10385</v>
      </c>
      <c r="B259" s="64">
        <v>244793</v>
      </c>
      <c r="E259" t="s">
        <v>10385</v>
      </c>
      <c r="F259" t="s">
        <v>10328</v>
      </c>
    </row>
    <row r="260" spans="1:6">
      <c r="A260" s="73" t="s">
        <v>10386</v>
      </c>
      <c r="B260" s="64">
        <v>478609</v>
      </c>
      <c r="E260" t="s">
        <v>10386</v>
      </c>
      <c r="F260" t="s">
        <v>10320</v>
      </c>
    </row>
    <row r="261" spans="1:6">
      <c r="A261" s="73" t="s">
        <v>10387</v>
      </c>
      <c r="B261" s="64">
        <v>230726</v>
      </c>
      <c r="E261" t="s">
        <v>10387</v>
      </c>
      <c r="F261" t="s">
        <v>10348</v>
      </c>
    </row>
    <row r="262" spans="1:6">
      <c r="A262" s="73" t="s">
        <v>10388</v>
      </c>
      <c r="B262" s="64">
        <v>842737</v>
      </c>
      <c r="E262" t="s">
        <v>10388</v>
      </c>
      <c r="F262" t="s">
        <v>10370</v>
      </c>
    </row>
    <row r="263" spans="1:6">
      <c r="A263" s="73" t="s">
        <v>10389</v>
      </c>
      <c r="B263" s="64">
        <v>299380</v>
      </c>
      <c r="E263" t="s">
        <v>10389</v>
      </c>
      <c r="F263" t="s">
        <v>10322</v>
      </c>
    </row>
    <row r="264" spans="1:6">
      <c r="A264" s="73" t="s">
        <v>10390</v>
      </c>
      <c r="B264" s="64">
        <v>499919</v>
      </c>
      <c r="E264" t="s">
        <v>10390</v>
      </c>
      <c r="F264" t="s">
        <v>10339</v>
      </c>
    </row>
    <row r="265" spans="1:6">
      <c r="A265" s="73" t="s">
        <v>10391</v>
      </c>
      <c r="B265" s="64">
        <v>998136</v>
      </c>
      <c r="E265" t="s">
        <v>10391</v>
      </c>
      <c r="F265" t="s">
        <v>10327</v>
      </c>
    </row>
    <row r="266" spans="1:6">
      <c r="A266" s="73" t="s">
        <v>10392</v>
      </c>
      <c r="B266" s="64">
        <v>299440</v>
      </c>
      <c r="E266" t="s">
        <v>10392</v>
      </c>
      <c r="F266" t="s">
        <v>10362</v>
      </c>
    </row>
    <row r="267" spans="1:6">
      <c r="A267" s="73" t="s">
        <v>10393</v>
      </c>
      <c r="B267" s="64">
        <v>299990</v>
      </c>
      <c r="E267" t="s">
        <v>10393</v>
      </c>
      <c r="F267" t="s">
        <v>10360</v>
      </c>
    </row>
    <row r="268" spans="1:6">
      <c r="A268" s="73" t="s">
        <v>10394</v>
      </c>
      <c r="B268" s="64">
        <v>678201</v>
      </c>
      <c r="E268" t="s">
        <v>10394</v>
      </c>
      <c r="F268" t="s">
        <v>10334</v>
      </c>
    </row>
    <row r="269" spans="1:6">
      <c r="A269" s="73" t="s">
        <v>10395</v>
      </c>
      <c r="B269" s="64">
        <v>299970</v>
      </c>
      <c r="E269" t="s">
        <v>10395</v>
      </c>
      <c r="F269" t="s">
        <v>10354</v>
      </c>
    </row>
    <row r="270" spans="1:6">
      <c r="A270" s="73" t="s">
        <v>10396</v>
      </c>
      <c r="B270" s="64">
        <v>300000</v>
      </c>
      <c r="E270" t="s">
        <v>10396</v>
      </c>
      <c r="F270" t="s">
        <v>10369</v>
      </c>
    </row>
    <row r="271" spans="1:6">
      <c r="A271" s="73" t="s">
        <v>10397</v>
      </c>
      <c r="B271" s="64">
        <v>999659</v>
      </c>
      <c r="E271" t="s">
        <v>10397</v>
      </c>
      <c r="F271" t="s">
        <v>10358</v>
      </c>
    </row>
    <row r="272" spans="1:6">
      <c r="A272" s="73" t="s">
        <v>10398</v>
      </c>
      <c r="B272" s="64">
        <v>499680</v>
      </c>
      <c r="E272" t="s">
        <v>10398</v>
      </c>
      <c r="F272" t="s">
        <v>10359</v>
      </c>
    </row>
    <row r="273" spans="1:6">
      <c r="A273" s="73" t="s">
        <v>10399</v>
      </c>
      <c r="B273" s="64">
        <v>697900</v>
      </c>
      <c r="E273" t="s">
        <v>10399</v>
      </c>
      <c r="F273" t="s">
        <v>10332</v>
      </c>
    </row>
    <row r="274" spans="1:6">
      <c r="A274" s="73" t="s">
        <v>10400</v>
      </c>
      <c r="B274" s="64">
        <v>130840</v>
      </c>
      <c r="E274" t="s">
        <v>10400</v>
      </c>
      <c r="F274" t="s">
        <v>10209</v>
      </c>
    </row>
    <row r="275" spans="1:6">
      <c r="A275" s="73" t="s">
        <v>10401</v>
      </c>
      <c r="B275" s="64">
        <v>499787</v>
      </c>
      <c r="E275" t="s">
        <v>10401</v>
      </c>
      <c r="F275" t="s">
        <v>10229</v>
      </c>
    </row>
    <row r="276" spans="1:6">
      <c r="A276" s="73" t="s">
        <v>10402</v>
      </c>
      <c r="B276" s="64">
        <v>463023</v>
      </c>
      <c r="E276" t="s">
        <v>10402</v>
      </c>
      <c r="F276" t="s">
        <v>10430</v>
      </c>
    </row>
    <row r="277" spans="1:6">
      <c r="A277" s="73" t="s">
        <v>10403</v>
      </c>
      <c r="B277" s="64">
        <v>123740</v>
      </c>
      <c r="E277" t="s">
        <v>10403</v>
      </c>
      <c r="F277" t="s">
        <v>10387</v>
      </c>
    </row>
    <row r="278" spans="1:6">
      <c r="A278" s="73" t="s">
        <v>10404</v>
      </c>
      <c r="B278" s="64">
        <v>126800</v>
      </c>
      <c r="E278" t="s">
        <v>10404</v>
      </c>
      <c r="F278" t="s">
        <v>10432</v>
      </c>
    </row>
    <row r="279" spans="1:6">
      <c r="A279" s="73" t="s">
        <v>10405</v>
      </c>
      <c r="B279" s="64">
        <v>470336</v>
      </c>
      <c r="E279" t="s">
        <v>10405</v>
      </c>
      <c r="F279" t="s">
        <v>10408</v>
      </c>
    </row>
    <row r="280" spans="1:6">
      <c r="A280" s="73" t="s">
        <v>10406</v>
      </c>
      <c r="B280" s="64">
        <v>299858</v>
      </c>
      <c r="E280" t="s">
        <v>10406</v>
      </c>
      <c r="F280" t="s">
        <v>10445</v>
      </c>
    </row>
    <row r="281" spans="1:6">
      <c r="A281" s="73" t="s">
        <v>10407</v>
      </c>
      <c r="B281" s="64">
        <v>478540</v>
      </c>
      <c r="E281" t="s">
        <v>10407</v>
      </c>
      <c r="F281" t="s">
        <v>10438</v>
      </c>
    </row>
    <row r="282" spans="1:6">
      <c r="A282" s="73" t="s">
        <v>10408</v>
      </c>
      <c r="B282" s="64">
        <v>417500</v>
      </c>
      <c r="E282" t="s">
        <v>10408</v>
      </c>
      <c r="F282" t="s">
        <v>10376</v>
      </c>
    </row>
    <row r="283" spans="1:6">
      <c r="A283" s="73" t="s">
        <v>10409</v>
      </c>
      <c r="B283" s="64">
        <v>333830</v>
      </c>
      <c r="E283" t="s">
        <v>10409</v>
      </c>
      <c r="F283" t="s">
        <v>10425</v>
      </c>
    </row>
    <row r="284" spans="1:6">
      <c r="A284" s="73" t="s">
        <v>10410</v>
      </c>
      <c r="B284" s="64">
        <v>262810</v>
      </c>
      <c r="E284" t="s">
        <v>10410</v>
      </c>
      <c r="F284" t="s">
        <v>10457</v>
      </c>
    </row>
    <row r="285" spans="1:6">
      <c r="A285" s="73" t="s">
        <v>10411</v>
      </c>
      <c r="B285" s="64">
        <v>997810</v>
      </c>
      <c r="E285" t="s">
        <v>10411</v>
      </c>
      <c r="F285" t="s">
        <v>10501</v>
      </c>
    </row>
    <row r="286" spans="1:6">
      <c r="A286" s="73" t="s">
        <v>10412</v>
      </c>
      <c r="B286" s="64">
        <v>499837</v>
      </c>
      <c r="E286" t="s">
        <v>10412</v>
      </c>
      <c r="F286" t="s">
        <v>10516</v>
      </c>
    </row>
    <row r="287" spans="1:6">
      <c r="A287" s="73" t="s">
        <v>10413</v>
      </c>
      <c r="B287" s="64">
        <v>199830</v>
      </c>
      <c r="E287" t="s">
        <v>10413</v>
      </c>
      <c r="F287" t="s">
        <v>10495</v>
      </c>
    </row>
    <row r="288" spans="1:6">
      <c r="A288" s="73" t="s">
        <v>10414</v>
      </c>
      <c r="B288" s="64">
        <v>262170</v>
      </c>
      <c r="E288" t="s">
        <v>10414</v>
      </c>
      <c r="F288" t="s">
        <v>10527</v>
      </c>
    </row>
    <row r="289" spans="1:6">
      <c r="A289" s="73" t="s">
        <v>10415</v>
      </c>
      <c r="B289" s="64">
        <v>219721</v>
      </c>
      <c r="E289" t="s">
        <v>10415</v>
      </c>
      <c r="F289" t="s">
        <v>10330</v>
      </c>
    </row>
    <row r="290" spans="1:6">
      <c r="A290" s="73" t="s">
        <v>10416</v>
      </c>
      <c r="B290" s="64">
        <v>280200</v>
      </c>
      <c r="E290" t="s">
        <v>10416</v>
      </c>
      <c r="F290" t="s">
        <v>10497</v>
      </c>
    </row>
    <row r="291" spans="1:6">
      <c r="A291" s="73" t="s">
        <v>10417</v>
      </c>
      <c r="B291" s="64">
        <v>299972</v>
      </c>
      <c r="E291" t="s">
        <v>10417</v>
      </c>
      <c r="F291" t="s">
        <v>10514</v>
      </c>
    </row>
    <row r="292" spans="1:6">
      <c r="A292" s="73" t="s">
        <v>10418</v>
      </c>
      <c r="B292" s="64">
        <v>299970</v>
      </c>
      <c r="E292" t="s">
        <v>10418</v>
      </c>
      <c r="F292" t="s">
        <v>10513</v>
      </c>
    </row>
    <row r="293" spans="1:6">
      <c r="A293" s="73" t="s">
        <v>10419</v>
      </c>
      <c r="B293" s="64">
        <v>299913</v>
      </c>
      <c r="E293" t="s">
        <v>10419</v>
      </c>
      <c r="F293" t="s">
        <v>10515</v>
      </c>
    </row>
    <row r="294" spans="1:6">
      <c r="A294" s="73" t="s">
        <v>10420</v>
      </c>
      <c r="B294" s="64">
        <v>866775</v>
      </c>
      <c r="E294" t="s">
        <v>10420</v>
      </c>
      <c r="F294" t="s">
        <v>10528</v>
      </c>
    </row>
    <row r="295" spans="1:6">
      <c r="A295" s="73" t="s">
        <v>10421</v>
      </c>
      <c r="B295" s="64">
        <v>280975</v>
      </c>
      <c r="E295" t="s">
        <v>10421</v>
      </c>
      <c r="F295" t="s">
        <v>10510</v>
      </c>
    </row>
    <row r="296" spans="1:6">
      <c r="A296" s="73" t="s">
        <v>10422</v>
      </c>
      <c r="B296" s="64">
        <v>774637</v>
      </c>
      <c r="E296" t="s">
        <v>10422</v>
      </c>
      <c r="F296" t="s">
        <v>10502</v>
      </c>
    </row>
    <row r="297" spans="1:6">
      <c r="A297" s="73" t="s">
        <v>10423</v>
      </c>
      <c r="B297" s="64">
        <v>958066</v>
      </c>
      <c r="E297" t="s">
        <v>10423</v>
      </c>
      <c r="F297" t="s">
        <v>10532</v>
      </c>
    </row>
    <row r="298" spans="1:6">
      <c r="A298" s="73" t="s">
        <v>10424</v>
      </c>
      <c r="B298" s="64">
        <v>857205</v>
      </c>
      <c r="E298" t="s">
        <v>10424</v>
      </c>
      <c r="F298" t="s">
        <v>10140</v>
      </c>
    </row>
    <row r="299" spans="1:6">
      <c r="A299" s="73" t="s">
        <v>10425</v>
      </c>
      <c r="B299" s="64">
        <v>499609</v>
      </c>
      <c r="E299" t="s">
        <v>10425</v>
      </c>
      <c r="F299" t="s">
        <v>10141</v>
      </c>
    </row>
    <row r="300" spans="1:6">
      <c r="A300" s="73" t="s">
        <v>10426</v>
      </c>
      <c r="B300" s="64">
        <v>300000</v>
      </c>
      <c r="E300" t="s">
        <v>10426</v>
      </c>
      <c r="F300" t="s">
        <v>10142</v>
      </c>
    </row>
    <row r="301" spans="1:6">
      <c r="A301" s="73" t="s">
        <v>10427</v>
      </c>
      <c r="B301" s="64">
        <v>962348</v>
      </c>
      <c r="E301" t="s">
        <v>10427</v>
      </c>
      <c r="F301" t="s">
        <v>10143</v>
      </c>
    </row>
    <row r="302" spans="1:6">
      <c r="A302" s="73" t="s">
        <v>10428</v>
      </c>
      <c r="B302" s="64">
        <v>415980</v>
      </c>
      <c r="E302" t="s">
        <v>10428</v>
      </c>
      <c r="F302" t="s">
        <v>10147</v>
      </c>
    </row>
    <row r="303" spans="1:6">
      <c r="A303" s="73" t="s">
        <v>10429</v>
      </c>
      <c r="B303" s="64">
        <v>149890</v>
      </c>
      <c r="E303" t="s">
        <v>10429</v>
      </c>
      <c r="F303" t="s">
        <v>10148</v>
      </c>
    </row>
    <row r="304" spans="1:6">
      <c r="A304" s="73" t="s">
        <v>10430</v>
      </c>
      <c r="B304" s="64">
        <v>299850</v>
      </c>
      <c r="E304" t="s">
        <v>10430</v>
      </c>
      <c r="F304" t="s">
        <v>10149</v>
      </c>
    </row>
    <row r="305" spans="1:6">
      <c r="A305" s="73" t="s">
        <v>10431</v>
      </c>
      <c r="B305" s="64">
        <v>129905</v>
      </c>
      <c r="E305" t="s">
        <v>10431</v>
      </c>
      <c r="F305" t="s">
        <v>10151</v>
      </c>
    </row>
    <row r="306" spans="1:6">
      <c r="A306" s="73" t="s">
        <v>10432</v>
      </c>
      <c r="B306" s="64">
        <v>548050</v>
      </c>
      <c r="E306" t="s">
        <v>10432</v>
      </c>
      <c r="F306" t="s">
        <v>10152</v>
      </c>
    </row>
    <row r="307" spans="1:6">
      <c r="A307" s="73" t="s">
        <v>10433</v>
      </c>
      <c r="B307" s="64">
        <v>260335</v>
      </c>
      <c r="E307" t="s">
        <v>10433</v>
      </c>
      <c r="F307" t="s">
        <v>10153</v>
      </c>
    </row>
    <row r="308" spans="1:6">
      <c r="A308" s="73" t="s">
        <v>10434</v>
      </c>
      <c r="B308" s="64">
        <v>22060</v>
      </c>
      <c r="E308" t="s">
        <v>10434</v>
      </c>
      <c r="F308" t="s">
        <v>10155</v>
      </c>
    </row>
    <row r="309" spans="1:6">
      <c r="A309" s="73" t="s">
        <v>10435</v>
      </c>
      <c r="B309" s="64">
        <v>255030</v>
      </c>
      <c r="E309" t="s">
        <v>10435</v>
      </c>
      <c r="F309" t="s">
        <v>10156</v>
      </c>
    </row>
    <row r="310" spans="1:6">
      <c r="A310" s="73" t="s">
        <v>10436</v>
      </c>
      <c r="B310" s="64">
        <v>199867</v>
      </c>
      <c r="E310" t="s">
        <v>10436</v>
      </c>
      <c r="F310" t="s">
        <v>10157</v>
      </c>
    </row>
    <row r="311" spans="1:6">
      <c r="A311" s="73" t="s">
        <v>10437</v>
      </c>
      <c r="B311" s="64">
        <v>237880</v>
      </c>
      <c r="E311" t="s">
        <v>10437</v>
      </c>
      <c r="F311" t="s">
        <v>10158</v>
      </c>
    </row>
    <row r="312" spans="1:6">
      <c r="A312" s="73" t="s">
        <v>10438</v>
      </c>
      <c r="B312" s="64">
        <v>493723</v>
      </c>
      <c r="E312" t="s">
        <v>10438</v>
      </c>
      <c r="F312" t="s">
        <v>10159</v>
      </c>
    </row>
    <row r="313" spans="1:6">
      <c r="A313" s="73" t="s">
        <v>10439</v>
      </c>
      <c r="B313" s="64">
        <v>299000</v>
      </c>
      <c r="E313" t="s">
        <v>10439</v>
      </c>
      <c r="F313" t="s">
        <v>10160</v>
      </c>
    </row>
    <row r="314" spans="1:6">
      <c r="A314" s="73" t="s">
        <v>10440</v>
      </c>
      <c r="B314" s="64">
        <v>230105</v>
      </c>
      <c r="E314" t="s">
        <v>10440</v>
      </c>
      <c r="F314" t="s">
        <v>10162</v>
      </c>
    </row>
    <row r="315" spans="1:6">
      <c r="A315" s="73" t="s">
        <v>10441</v>
      </c>
      <c r="B315" s="64">
        <v>299730</v>
      </c>
      <c r="E315" t="s">
        <v>10441</v>
      </c>
      <c r="F315" t="s">
        <v>10163</v>
      </c>
    </row>
    <row r="316" spans="1:6">
      <c r="A316" s="73" t="s">
        <v>10442</v>
      </c>
      <c r="B316" s="64">
        <v>561588</v>
      </c>
      <c r="E316" t="s">
        <v>10442</v>
      </c>
      <c r="F316" t="s">
        <v>10168</v>
      </c>
    </row>
    <row r="317" spans="1:6">
      <c r="A317" s="73" t="s">
        <v>10443</v>
      </c>
      <c r="B317" s="64">
        <v>299980</v>
      </c>
      <c r="E317" t="s">
        <v>10443</v>
      </c>
      <c r="F317" t="s">
        <v>10169</v>
      </c>
    </row>
    <row r="318" spans="1:6">
      <c r="A318" s="73" t="s">
        <v>10444</v>
      </c>
      <c r="B318" s="64">
        <v>143240</v>
      </c>
      <c r="E318" t="s">
        <v>10444</v>
      </c>
      <c r="F318" t="s">
        <v>10172</v>
      </c>
    </row>
    <row r="319" spans="1:6">
      <c r="A319" s="73" t="s">
        <v>10445</v>
      </c>
      <c r="B319" s="64">
        <v>96900</v>
      </c>
      <c r="E319" t="s">
        <v>10445</v>
      </c>
      <c r="F319" t="s">
        <v>10173</v>
      </c>
    </row>
    <row r="320" spans="1:6">
      <c r="A320" s="73" t="s">
        <v>10446</v>
      </c>
      <c r="B320" s="64">
        <v>516170</v>
      </c>
      <c r="E320" t="s">
        <v>10446</v>
      </c>
      <c r="F320" t="s">
        <v>10175</v>
      </c>
    </row>
    <row r="321" spans="1:6">
      <c r="A321" s="73" t="s">
        <v>10447</v>
      </c>
      <c r="B321" s="64">
        <v>892902</v>
      </c>
      <c r="E321" t="s">
        <v>10447</v>
      </c>
      <c r="F321" t="s">
        <v>10177</v>
      </c>
    </row>
    <row r="322" spans="1:6">
      <c r="A322" s="73" t="s">
        <v>10448</v>
      </c>
      <c r="B322" s="64">
        <v>904429</v>
      </c>
      <c r="E322" t="s">
        <v>10448</v>
      </c>
      <c r="F322" t="s">
        <v>10180</v>
      </c>
    </row>
    <row r="323" spans="1:6">
      <c r="A323" s="73" t="s">
        <v>10449</v>
      </c>
      <c r="B323" s="64">
        <v>199635</v>
      </c>
      <c r="E323" t="s">
        <v>10449</v>
      </c>
      <c r="F323" t="s">
        <v>10181</v>
      </c>
    </row>
    <row r="324" spans="1:6">
      <c r="A324" s="73" t="s">
        <v>10450</v>
      </c>
      <c r="B324" s="64">
        <v>299930</v>
      </c>
      <c r="E324" t="s">
        <v>10450</v>
      </c>
      <c r="F324" t="s">
        <v>10188</v>
      </c>
    </row>
    <row r="325" spans="1:6">
      <c r="A325" s="73" t="s">
        <v>10451</v>
      </c>
      <c r="B325" s="64">
        <v>300000</v>
      </c>
      <c r="E325" t="s">
        <v>10451</v>
      </c>
      <c r="F325" t="s">
        <v>10191</v>
      </c>
    </row>
    <row r="326" spans="1:6">
      <c r="A326" s="73" t="s">
        <v>10452</v>
      </c>
      <c r="B326" s="64">
        <v>269510</v>
      </c>
      <c r="E326" t="s">
        <v>10452</v>
      </c>
      <c r="F326" t="s">
        <v>10197</v>
      </c>
    </row>
    <row r="327" spans="1:6">
      <c r="A327" s="73" t="s">
        <v>10453</v>
      </c>
      <c r="B327" s="64">
        <v>199849</v>
      </c>
      <c r="E327" t="s">
        <v>10453</v>
      </c>
      <c r="F327" t="s">
        <v>10198</v>
      </c>
    </row>
    <row r="328" spans="1:6">
      <c r="A328" s="73" t="s">
        <v>10454</v>
      </c>
      <c r="B328" s="64">
        <v>299849</v>
      </c>
      <c r="E328" t="s">
        <v>10454</v>
      </c>
      <c r="F328" t="s">
        <v>10199</v>
      </c>
    </row>
    <row r="329" spans="1:6">
      <c r="A329" s="73" t="s">
        <v>10455</v>
      </c>
      <c r="B329" s="64">
        <v>185418</v>
      </c>
      <c r="E329" t="s">
        <v>10455</v>
      </c>
      <c r="F329" t="s">
        <v>10201</v>
      </c>
    </row>
    <row r="330" spans="1:6">
      <c r="A330" s="73" t="s">
        <v>10456</v>
      </c>
      <c r="B330" s="64">
        <v>299940</v>
      </c>
      <c r="E330" t="s">
        <v>10456</v>
      </c>
      <c r="F330" t="s">
        <v>10202</v>
      </c>
    </row>
    <row r="331" spans="1:6">
      <c r="A331" s="73" t="s">
        <v>10457</v>
      </c>
      <c r="B331" s="64">
        <v>464767</v>
      </c>
      <c r="E331" t="s">
        <v>10457</v>
      </c>
      <c r="F331" t="s">
        <v>10203</v>
      </c>
    </row>
    <row r="332" spans="1:6">
      <c r="A332" s="73" t="s">
        <v>10458</v>
      </c>
      <c r="B332" s="64">
        <v>499500</v>
      </c>
      <c r="E332" t="s">
        <v>10458</v>
      </c>
      <c r="F332" t="s">
        <v>10206</v>
      </c>
    </row>
    <row r="333" spans="1:6">
      <c r="A333" s="73" t="s">
        <v>10459</v>
      </c>
      <c r="B333" s="64">
        <v>75340</v>
      </c>
      <c r="E333" t="s">
        <v>10459</v>
      </c>
      <c r="F333" t="s">
        <v>10207</v>
      </c>
    </row>
    <row r="334" spans="1:6">
      <c r="A334" s="73" t="s">
        <v>10460</v>
      </c>
      <c r="B334" s="64">
        <v>999960</v>
      </c>
      <c r="E334" t="s">
        <v>10460</v>
      </c>
      <c r="F334" t="s">
        <v>10208</v>
      </c>
    </row>
    <row r="335" spans="1:6">
      <c r="A335" s="73" t="s">
        <v>10461</v>
      </c>
      <c r="B335" s="64">
        <v>299766</v>
      </c>
      <c r="E335" t="s">
        <v>10461</v>
      </c>
      <c r="F335" t="s">
        <v>10210</v>
      </c>
    </row>
    <row r="336" spans="1:6">
      <c r="A336" s="73" t="s">
        <v>10462</v>
      </c>
      <c r="B336" s="64">
        <v>86733</v>
      </c>
      <c r="E336" t="s">
        <v>10462</v>
      </c>
      <c r="F336" t="s">
        <v>10211</v>
      </c>
    </row>
    <row r="337" spans="1:6">
      <c r="A337" s="73" t="s">
        <v>10463</v>
      </c>
      <c r="B337" s="64">
        <v>300000</v>
      </c>
      <c r="E337" t="s">
        <v>10463</v>
      </c>
      <c r="F337" t="s">
        <v>10213</v>
      </c>
    </row>
    <row r="338" spans="1:6">
      <c r="A338" s="73" t="s">
        <v>10464</v>
      </c>
      <c r="B338" s="64">
        <v>199866</v>
      </c>
      <c r="E338" t="s">
        <v>10464</v>
      </c>
      <c r="F338" t="s">
        <v>10214</v>
      </c>
    </row>
    <row r="339" spans="1:6">
      <c r="A339" s="73" t="s">
        <v>10465</v>
      </c>
      <c r="B339" s="64">
        <v>299650</v>
      </c>
      <c r="E339" t="s">
        <v>10465</v>
      </c>
      <c r="F339" t="s">
        <v>10215</v>
      </c>
    </row>
    <row r="340" spans="1:6">
      <c r="A340" s="73" t="s">
        <v>10466</v>
      </c>
      <c r="B340" s="64">
        <v>251353</v>
      </c>
      <c r="E340" t="s">
        <v>10466</v>
      </c>
      <c r="F340" t="s">
        <v>10216</v>
      </c>
    </row>
    <row r="341" spans="1:6">
      <c r="A341" s="73" t="s">
        <v>10467</v>
      </c>
      <c r="B341" s="64">
        <v>74440</v>
      </c>
      <c r="E341" t="s">
        <v>10467</v>
      </c>
      <c r="F341" t="s">
        <v>10217</v>
      </c>
    </row>
    <row r="342" spans="1:6">
      <c r="A342" s="73" t="s">
        <v>10468</v>
      </c>
      <c r="B342" s="64">
        <v>299535</v>
      </c>
      <c r="E342" t="s">
        <v>10468</v>
      </c>
      <c r="F342" t="s">
        <v>10219</v>
      </c>
    </row>
    <row r="343" spans="1:6">
      <c r="A343" s="73" t="s">
        <v>10469</v>
      </c>
      <c r="B343" s="64">
        <v>299910</v>
      </c>
      <c r="E343" t="s">
        <v>10469</v>
      </c>
      <c r="F343" t="s">
        <v>10220</v>
      </c>
    </row>
    <row r="344" spans="1:6">
      <c r="A344" s="73" t="s">
        <v>10470</v>
      </c>
      <c r="B344" s="64">
        <v>299993</v>
      </c>
      <c r="E344" t="s">
        <v>10470</v>
      </c>
      <c r="F344" t="s">
        <v>10221</v>
      </c>
    </row>
    <row r="345" spans="1:6">
      <c r="A345" s="73" t="s">
        <v>10471</v>
      </c>
      <c r="B345" s="64">
        <v>299990</v>
      </c>
      <c r="E345" t="s">
        <v>10471</v>
      </c>
      <c r="F345" t="s">
        <v>10222</v>
      </c>
    </row>
    <row r="346" spans="1:6">
      <c r="A346" s="73" t="s">
        <v>10472</v>
      </c>
      <c r="B346" s="64">
        <v>299450</v>
      </c>
      <c r="E346" t="s">
        <v>10472</v>
      </c>
      <c r="F346" t="s">
        <v>10228</v>
      </c>
    </row>
    <row r="347" spans="1:6">
      <c r="A347" s="73" t="s">
        <v>10473</v>
      </c>
      <c r="B347" s="64">
        <v>299717</v>
      </c>
      <c r="E347" t="s">
        <v>10473</v>
      </c>
      <c r="F347" t="s">
        <v>10231</v>
      </c>
    </row>
    <row r="348" spans="1:6">
      <c r="A348" s="73" t="s">
        <v>10474</v>
      </c>
      <c r="B348" s="64">
        <v>334840</v>
      </c>
      <c r="E348" t="s">
        <v>10474</v>
      </c>
      <c r="F348" t="s">
        <v>10232</v>
      </c>
    </row>
    <row r="349" spans="1:6">
      <c r="A349" s="73" t="s">
        <v>10475</v>
      </c>
      <c r="B349" s="64">
        <v>299323</v>
      </c>
      <c r="E349" t="s">
        <v>10475</v>
      </c>
      <c r="F349" t="s">
        <v>10233</v>
      </c>
    </row>
    <row r="350" spans="1:6">
      <c r="A350" s="73" t="s">
        <v>10476</v>
      </c>
      <c r="B350" s="64">
        <v>299985</v>
      </c>
      <c r="E350" t="s">
        <v>10476</v>
      </c>
      <c r="F350" t="s">
        <v>10234</v>
      </c>
    </row>
    <row r="351" spans="1:6">
      <c r="A351" s="73" t="s">
        <v>10477</v>
      </c>
      <c r="B351" s="64">
        <v>300000</v>
      </c>
      <c r="E351" t="s">
        <v>10477</v>
      </c>
      <c r="F351" t="s">
        <v>10236</v>
      </c>
    </row>
    <row r="352" spans="1:6">
      <c r="A352" s="73" t="s">
        <v>10478</v>
      </c>
      <c r="B352" s="64">
        <v>299848</v>
      </c>
      <c r="E352" t="s">
        <v>10478</v>
      </c>
      <c r="F352" t="s">
        <v>10237</v>
      </c>
    </row>
    <row r="353" spans="1:6">
      <c r="A353" s="73" t="s">
        <v>10479</v>
      </c>
      <c r="B353" s="64">
        <v>299874</v>
      </c>
      <c r="E353" t="s">
        <v>10479</v>
      </c>
      <c r="F353" t="s">
        <v>10238</v>
      </c>
    </row>
    <row r="354" spans="1:6">
      <c r="A354" s="73" t="s">
        <v>10480</v>
      </c>
      <c r="B354" s="64">
        <v>300000</v>
      </c>
      <c r="E354" t="s">
        <v>10480</v>
      </c>
      <c r="F354" t="s">
        <v>10239</v>
      </c>
    </row>
    <row r="355" spans="1:6">
      <c r="A355" s="73" t="s">
        <v>10481</v>
      </c>
      <c r="B355" s="64">
        <v>299770</v>
      </c>
      <c r="E355" t="s">
        <v>10481</v>
      </c>
      <c r="F355" t="s">
        <v>10240</v>
      </c>
    </row>
    <row r="356" spans="1:6">
      <c r="A356" s="73" t="s">
        <v>10482</v>
      </c>
      <c r="B356" s="64">
        <v>299828</v>
      </c>
      <c r="E356" t="s">
        <v>10482</v>
      </c>
      <c r="F356" t="s">
        <v>10241</v>
      </c>
    </row>
    <row r="357" spans="1:6">
      <c r="A357" s="73" t="s">
        <v>10483</v>
      </c>
      <c r="B357" s="64">
        <v>299980</v>
      </c>
      <c r="E357" t="s">
        <v>10483</v>
      </c>
      <c r="F357" t="s">
        <v>10242</v>
      </c>
    </row>
    <row r="358" spans="1:6">
      <c r="A358" s="73" t="s">
        <v>10484</v>
      </c>
      <c r="B358" s="64">
        <v>299928</v>
      </c>
      <c r="E358" t="s">
        <v>10484</v>
      </c>
      <c r="F358" t="s">
        <v>10243</v>
      </c>
    </row>
    <row r="359" spans="1:6">
      <c r="A359" s="73" t="s">
        <v>10485</v>
      </c>
      <c r="B359" s="64">
        <v>299810</v>
      </c>
      <c r="E359" t="s">
        <v>10485</v>
      </c>
      <c r="F359" t="s">
        <v>10244</v>
      </c>
    </row>
    <row r="360" spans="1:6">
      <c r="A360" s="73" t="s">
        <v>10486</v>
      </c>
      <c r="B360" s="64">
        <v>299899</v>
      </c>
      <c r="E360" t="s">
        <v>10486</v>
      </c>
      <c r="F360" t="s">
        <v>10245</v>
      </c>
    </row>
    <row r="361" spans="1:6">
      <c r="A361" s="73" t="s">
        <v>10487</v>
      </c>
      <c r="B361" s="64">
        <v>299920</v>
      </c>
      <c r="E361" t="s">
        <v>10487</v>
      </c>
      <c r="F361" t="s">
        <v>10246</v>
      </c>
    </row>
    <row r="362" spans="1:6">
      <c r="A362" s="73" t="s">
        <v>10488</v>
      </c>
      <c r="B362" s="64">
        <v>499505</v>
      </c>
      <c r="E362" t="s">
        <v>10488</v>
      </c>
      <c r="F362" t="s">
        <v>10247</v>
      </c>
    </row>
    <row r="363" spans="1:6">
      <c r="A363" s="73" t="s">
        <v>10489</v>
      </c>
      <c r="B363" s="64">
        <v>299974</v>
      </c>
      <c r="E363" t="s">
        <v>10489</v>
      </c>
      <c r="F363" t="s">
        <v>10248</v>
      </c>
    </row>
    <row r="364" spans="1:6">
      <c r="A364" s="73" t="s">
        <v>10490</v>
      </c>
      <c r="B364" s="64">
        <v>218996</v>
      </c>
      <c r="E364" t="s">
        <v>10490</v>
      </c>
      <c r="F364" t="s">
        <v>10249</v>
      </c>
    </row>
    <row r="365" spans="1:6">
      <c r="A365" s="73" t="s">
        <v>10491</v>
      </c>
      <c r="B365" s="64">
        <v>116600</v>
      </c>
      <c r="E365" t="s">
        <v>10491</v>
      </c>
      <c r="F365" t="s">
        <v>10250</v>
      </c>
    </row>
    <row r="366" spans="1:6">
      <c r="A366" s="73" t="s">
        <v>10492</v>
      </c>
      <c r="B366" s="64">
        <v>398846</v>
      </c>
      <c r="E366" t="s">
        <v>10492</v>
      </c>
      <c r="F366" t="s">
        <v>10255</v>
      </c>
    </row>
    <row r="367" spans="1:6">
      <c r="A367" s="73" t="s">
        <v>10493</v>
      </c>
      <c r="B367" s="64">
        <v>460260</v>
      </c>
      <c r="E367" t="s">
        <v>10493</v>
      </c>
      <c r="F367" t="s">
        <v>10256</v>
      </c>
    </row>
    <row r="368" spans="1:6">
      <c r="A368" s="73" t="s">
        <v>10494</v>
      </c>
      <c r="B368" s="64">
        <v>297810</v>
      </c>
      <c r="E368" t="s">
        <v>10494</v>
      </c>
      <c r="F368" t="s">
        <v>10257</v>
      </c>
    </row>
    <row r="369" spans="1:6">
      <c r="A369" s="73" t="s">
        <v>10495</v>
      </c>
      <c r="B369" s="64">
        <v>39150</v>
      </c>
      <c r="E369" t="s">
        <v>10495</v>
      </c>
      <c r="F369" t="s">
        <v>10258</v>
      </c>
    </row>
    <row r="370" spans="1:6">
      <c r="A370" s="73" t="s">
        <v>10496</v>
      </c>
      <c r="B370" s="64">
        <v>45720</v>
      </c>
      <c r="E370" t="s">
        <v>10496</v>
      </c>
      <c r="F370" t="s">
        <v>10259</v>
      </c>
    </row>
    <row r="371" spans="1:6">
      <c r="A371" s="73" t="s">
        <v>10497</v>
      </c>
      <c r="B371" s="64">
        <v>134100</v>
      </c>
      <c r="E371" t="s">
        <v>10497</v>
      </c>
      <c r="F371" t="s">
        <v>10263</v>
      </c>
    </row>
    <row r="372" spans="1:6">
      <c r="A372" s="73" t="s">
        <v>10498</v>
      </c>
      <c r="B372" s="64">
        <v>291240</v>
      </c>
      <c r="E372" t="s">
        <v>10498</v>
      </c>
      <c r="F372" t="s">
        <v>10264</v>
      </c>
    </row>
    <row r="373" spans="1:6">
      <c r="A373" s="73" t="s">
        <v>10499</v>
      </c>
      <c r="B373" s="64">
        <v>48960</v>
      </c>
      <c r="E373" t="s">
        <v>10499</v>
      </c>
      <c r="F373" t="s">
        <v>10266</v>
      </c>
    </row>
    <row r="374" spans="1:6">
      <c r="A374" s="73" t="s">
        <v>10500</v>
      </c>
      <c r="B374" s="64">
        <v>55170</v>
      </c>
      <c r="E374" t="s">
        <v>10500</v>
      </c>
      <c r="F374" t="s">
        <v>10272</v>
      </c>
    </row>
    <row r="375" spans="1:6">
      <c r="A375" s="73" t="s">
        <v>10501</v>
      </c>
      <c r="B375" s="64">
        <v>14400</v>
      </c>
      <c r="E375" t="s">
        <v>10501</v>
      </c>
      <c r="F375" t="s">
        <v>10278</v>
      </c>
    </row>
    <row r="376" spans="1:6">
      <c r="A376" s="73" t="s">
        <v>10502</v>
      </c>
      <c r="B376" s="64">
        <v>45000</v>
      </c>
      <c r="E376" t="s">
        <v>10502</v>
      </c>
      <c r="F376" t="s">
        <v>10279</v>
      </c>
    </row>
    <row r="377" spans="1:6">
      <c r="A377" s="73" t="s">
        <v>10503</v>
      </c>
      <c r="B377" s="64">
        <v>169020</v>
      </c>
      <c r="E377" t="s">
        <v>10503</v>
      </c>
      <c r="F377" t="s">
        <v>10280</v>
      </c>
    </row>
    <row r="378" spans="1:6">
      <c r="A378" s="73" t="s">
        <v>10504</v>
      </c>
      <c r="B378" s="64">
        <v>26100</v>
      </c>
      <c r="E378" t="s">
        <v>10504</v>
      </c>
      <c r="F378" t="s">
        <v>10281</v>
      </c>
    </row>
    <row r="379" spans="1:6">
      <c r="A379" s="73" t="s">
        <v>10505</v>
      </c>
      <c r="B379" s="64">
        <v>29520</v>
      </c>
      <c r="E379" t="s">
        <v>10505</v>
      </c>
      <c r="F379" t="s">
        <v>10285</v>
      </c>
    </row>
    <row r="380" spans="1:6">
      <c r="A380" s="73" t="s">
        <v>10506</v>
      </c>
      <c r="B380" s="64">
        <v>37170</v>
      </c>
      <c r="E380" t="s">
        <v>10506</v>
      </c>
      <c r="F380" t="s">
        <v>10290</v>
      </c>
    </row>
    <row r="381" spans="1:6">
      <c r="A381" s="73" t="s">
        <v>10507</v>
      </c>
      <c r="B381" s="64">
        <v>37800</v>
      </c>
      <c r="E381" t="s">
        <v>10507</v>
      </c>
      <c r="F381" t="s">
        <v>10291</v>
      </c>
    </row>
    <row r="382" spans="1:6">
      <c r="A382" s="73" t="s">
        <v>10508</v>
      </c>
      <c r="B382" s="64">
        <v>780030</v>
      </c>
      <c r="E382" t="s">
        <v>10508</v>
      </c>
      <c r="F382" t="s">
        <v>10292</v>
      </c>
    </row>
    <row r="383" spans="1:6">
      <c r="A383" s="73" t="s">
        <v>10509</v>
      </c>
      <c r="B383" s="64">
        <v>19800</v>
      </c>
      <c r="E383" t="s">
        <v>10509</v>
      </c>
      <c r="F383" t="s">
        <v>10294</v>
      </c>
    </row>
    <row r="384" spans="1:6">
      <c r="A384" s="73" t="s">
        <v>10510</v>
      </c>
      <c r="B384" s="64">
        <v>133200</v>
      </c>
      <c r="E384" t="s">
        <v>10510</v>
      </c>
      <c r="F384" t="s">
        <v>10296</v>
      </c>
    </row>
    <row r="385" spans="1:6">
      <c r="A385" s="73" t="s">
        <v>10511</v>
      </c>
      <c r="B385" s="64">
        <v>18918</v>
      </c>
      <c r="E385" t="s">
        <v>10511</v>
      </c>
      <c r="F385" t="s">
        <v>10297</v>
      </c>
    </row>
    <row r="386" spans="1:6">
      <c r="A386" s="73" t="s">
        <v>10512</v>
      </c>
      <c r="B386" s="64">
        <v>81900</v>
      </c>
      <c r="E386" t="s">
        <v>10512</v>
      </c>
      <c r="F386" t="s">
        <v>10298</v>
      </c>
    </row>
    <row r="387" spans="1:6">
      <c r="A387" s="73" t="s">
        <v>10513</v>
      </c>
      <c r="B387" s="64">
        <v>41850</v>
      </c>
      <c r="E387" t="s">
        <v>10513</v>
      </c>
      <c r="F387" t="s">
        <v>10301</v>
      </c>
    </row>
    <row r="388" spans="1:6">
      <c r="A388" s="73" t="s">
        <v>10514</v>
      </c>
      <c r="B388" s="64">
        <v>142290</v>
      </c>
      <c r="E388" t="s">
        <v>10514</v>
      </c>
      <c r="F388" t="s">
        <v>10302</v>
      </c>
    </row>
    <row r="389" spans="1:6">
      <c r="A389" s="73" t="s">
        <v>10515</v>
      </c>
      <c r="B389" s="64">
        <v>36900</v>
      </c>
      <c r="E389" t="s">
        <v>10515</v>
      </c>
      <c r="F389" t="s">
        <v>10303</v>
      </c>
    </row>
    <row r="390" spans="1:6">
      <c r="A390" s="73" t="s">
        <v>10516</v>
      </c>
      <c r="B390" s="64">
        <v>51300</v>
      </c>
      <c r="E390" t="s">
        <v>10516</v>
      </c>
      <c r="F390" t="s">
        <v>10304</v>
      </c>
    </row>
    <row r="391" spans="1:6">
      <c r="A391" s="73" t="s">
        <v>10517</v>
      </c>
      <c r="B391" s="64">
        <v>39600</v>
      </c>
      <c r="E391" t="s">
        <v>10517</v>
      </c>
      <c r="F391" t="s">
        <v>10305</v>
      </c>
    </row>
    <row r="392" spans="1:6">
      <c r="A392" s="73" t="s">
        <v>10518</v>
      </c>
      <c r="B392" s="64">
        <v>277560</v>
      </c>
      <c r="E392" t="s">
        <v>10518</v>
      </c>
      <c r="F392" t="s">
        <v>10306</v>
      </c>
    </row>
    <row r="393" spans="1:6">
      <c r="A393" s="73" t="s">
        <v>10519</v>
      </c>
      <c r="B393" s="64">
        <v>244800</v>
      </c>
      <c r="E393" t="s">
        <v>10519</v>
      </c>
      <c r="F393" t="s">
        <v>10308</v>
      </c>
    </row>
    <row r="394" spans="1:6">
      <c r="A394" s="73" t="s">
        <v>10520</v>
      </c>
      <c r="B394" s="64">
        <v>62100</v>
      </c>
      <c r="E394" t="s">
        <v>10520</v>
      </c>
      <c r="F394" t="s">
        <v>10309</v>
      </c>
    </row>
    <row r="395" spans="1:6">
      <c r="A395" s="73" t="s">
        <v>10521</v>
      </c>
      <c r="B395" s="64">
        <v>69570</v>
      </c>
      <c r="E395" t="s">
        <v>10521</v>
      </c>
      <c r="F395" t="s">
        <v>10310</v>
      </c>
    </row>
    <row r="396" spans="1:6">
      <c r="A396" s="73" t="s">
        <v>10522</v>
      </c>
      <c r="B396" s="64">
        <v>156600</v>
      </c>
      <c r="E396" t="s">
        <v>10522</v>
      </c>
      <c r="F396" t="s">
        <v>10372</v>
      </c>
    </row>
    <row r="397" spans="1:6">
      <c r="A397" s="73" t="s">
        <v>10523</v>
      </c>
      <c r="B397" s="64">
        <v>106920</v>
      </c>
      <c r="E397" t="s">
        <v>10523</v>
      </c>
      <c r="F397" t="s">
        <v>10374</v>
      </c>
    </row>
    <row r="398" spans="1:6">
      <c r="A398" s="73" t="s">
        <v>10524</v>
      </c>
      <c r="B398" s="64">
        <v>95310</v>
      </c>
      <c r="E398" t="s">
        <v>10524</v>
      </c>
      <c r="F398" t="s">
        <v>10380</v>
      </c>
    </row>
    <row r="399" spans="1:6">
      <c r="A399" s="73" t="s">
        <v>10525</v>
      </c>
      <c r="B399" s="64">
        <v>30150</v>
      </c>
      <c r="E399" t="s">
        <v>10525</v>
      </c>
      <c r="F399" t="s">
        <v>10404</v>
      </c>
    </row>
    <row r="400" spans="1:6">
      <c r="A400" s="73" t="s">
        <v>10526</v>
      </c>
      <c r="B400" s="64">
        <v>114570</v>
      </c>
      <c r="E400" t="s">
        <v>10526</v>
      </c>
      <c r="F400" t="s">
        <v>10406</v>
      </c>
    </row>
    <row r="401" spans="1:6">
      <c r="A401" s="73" t="s">
        <v>10527</v>
      </c>
      <c r="B401" s="64">
        <v>35100</v>
      </c>
      <c r="E401" t="s">
        <v>10527</v>
      </c>
      <c r="F401" t="s">
        <v>10415</v>
      </c>
    </row>
    <row r="402" spans="1:6">
      <c r="A402" s="73" t="s">
        <v>10528</v>
      </c>
      <c r="B402" s="64">
        <v>24390</v>
      </c>
      <c r="E402" t="s">
        <v>10528</v>
      </c>
      <c r="F402" t="s">
        <v>10426</v>
      </c>
    </row>
    <row r="403" spans="1:6">
      <c r="A403" s="73" t="s">
        <v>10529</v>
      </c>
      <c r="B403" s="64">
        <v>48600</v>
      </c>
      <c r="E403" t="s">
        <v>10529</v>
      </c>
      <c r="F403" t="s">
        <v>10428</v>
      </c>
    </row>
    <row r="404" spans="1:6">
      <c r="A404" s="73" t="s">
        <v>10530</v>
      </c>
      <c r="B404" s="64">
        <v>225432</v>
      </c>
      <c r="E404" t="s">
        <v>10530</v>
      </c>
      <c r="F404" t="s">
        <v>10431</v>
      </c>
    </row>
    <row r="405" spans="1:6">
      <c r="A405" s="73" t="s">
        <v>10531</v>
      </c>
      <c r="B405" s="64">
        <v>81000</v>
      </c>
      <c r="E405" t="s">
        <v>10531</v>
      </c>
      <c r="F405" t="s">
        <v>10446</v>
      </c>
    </row>
    <row r="406" spans="1:6">
      <c r="A406" s="73" t="s">
        <v>10532</v>
      </c>
      <c r="B406" s="64">
        <v>39600</v>
      </c>
      <c r="E406" t="s">
        <v>10532</v>
      </c>
      <c r="F406" t="s">
        <v>10463</v>
      </c>
    </row>
    <row r="407" spans="1:6">
      <c r="A407" s="73" t="s">
        <v>10645</v>
      </c>
      <c r="B407" s="64">
        <v>300000</v>
      </c>
      <c r="E407" t="s">
        <v>10645</v>
      </c>
      <c r="F407" t="s">
        <v>10645</v>
      </c>
    </row>
    <row r="408" spans="1:6">
      <c r="A408" s="73" t="s">
        <v>10652</v>
      </c>
      <c r="B408" s="64">
        <v>299846</v>
      </c>
      <c r="E408" t="s">
        <v>10652</v>
      </c>
      <c r="F408" t="s">
        <v>10652</v>
      </c>
    </row>
    <row r="409" spans="1:6">
      <c r="A409" s="73" t="s">
        <v>10656</v>
      </c>
      <c r="B409" s="64">
        <v>299700</v>
      </c>
      <c r="E409" t="s">
        <v>10656</v>
      </c>
      <c r="F409" t="s">
        <v>10656</v>
      </c>
    </row>
    <row r="410" spans="1:6">
      <c r="A410" s="73" t="s">
        <v>2931</v>
      </c>
      <c r="B410" s="64">
        <v>104507413</v>
      </c>
    </row>
    <row r="411" spans="1:6">
      <c r="A411"/>
      <c r="B411"/>
    </row>
    <row r="412" spans="1:6">
      <c r="A412"/>
      <c r="B412"/>
    </row>
    <row r="413" spans="1:6">
      <c r="A413"/>
      <c r="B413"/>
    </row>
    <row r="414" spans="1:6">
      <c r="A414"/>
      <c r="B414"/>
    </row>
    <row r="415" spans="1:6">
      <c r="A415"/>
      <c r="B415"/>
    </row>
    <row r="416" spans="1:6">
      <c r="A416"/>
      <c r="B416"/>
    </row>
    <row r="417" spans="1:2">
      <c r="A417"/>
      <c r="B417"/>
    </row>
    <row r="418" spans="1:2">
      <c r="A418"/>
      <c r="B418"/>
    </row>
    <row r="419" spans="1:2">
      <c r="A419"/>
      <c r="B419"/>
    </row>
    <row r="420" spans="1:2">
      <c r="A420"/>
      <c r="B420"/>
    </row>
    <row r="421" spans="1:2">
      <c r="A421"/>
      <c r="B421"/>
    </row>
    <row r="422" spans="1:2">
      <c r="A422"/>
      <c r="B422"/>
    </row>
    <row r="423" spans="1:2">
      <c r="A423"/>
      <c r="B423"/>
    </row>
    <row r="424" spans="1:2">
      <c r="A424"/>
      <c r="B424"/>
    </row>
    <row r="425" spans="1:2">
      <c r="A425"/>
      <c r="B425"/>
    </row>
    <row r="426" spans="1:2">
      <c r="A426"/>
      <c r="B426"/>
    </row>
    <row r="427" spans="1:2">
      <c r="A427"/>
      <c r="B427"/>
    </row>
    <row r="428" spans="1:2">
      <c r="A428"/>
      <c r="B428"/>
    </row>
    <row r="429" spans="1:2">
      <c r="A429"/>
      <c r="B429"/>
    </row>
    <row r="430" spans="1:2">
      <c r="A430"/>
      <c r="B430"/>
    </row>
    <row r="431" spans="1:2">
      <c r="A431"/>
      <c r="B431"/>
    </row>
    <row r="432" spans="1:2">
      <c r="A432"/>
      <c r="B432"/>
    </row>
    <row r="433" spans="1:2">
      <c r="A433"/>
      <c r="B433"/>
    </row>
    <row r="434" spans="1:2">
      <c r="A434"/>
      <c r="B434"/>
    </row>
    <row r="435" spans="1:2">
      <c r="A435"/>
      <c r="B435"/>
    </row>
    <row r="436" spans="1:2">
      <c r="A436"/>
      <c r="B436"/>
    </row>
    <row r="437" spans="1:2">
      <c r="A437"/>
      <c r="B437"/>
    </row>
    <row r="438" spans="1:2">
      <c r="A438"/>
      <c r="B438"/>
    </row>
    <row r="439" spans="1:2">
      <c r="A439"/>
      <c r="B439"/>
    </row>
    <row r="440" spans="1:2">
      <c r="A440"/>
      <c r="B440"/>
    </row>
    <row r="441" spans="1:2">
      <c r="A441"/>
      <c r="B441"/>
    </row>
    <row r="442" spans="1:2">
      <c r="A442"/>
      <c r="B442"/>
    </row>
    <row r="443" spans="1:2">
      <c r="A443"/>
      <c r="B443"/>
    </row>
    <row r="444" spans="1:2">
      <c r="A444"/>
      <c r="B444"/>
    </row>
    <row r="445" spans="1:2">
      <c r="A445"/>
      <c r="B445"/>
    </row>
    <row r="446" spans="1:2">
      <c r="A446"/>
      <c r="B446"/>
    </row>
    <row r="447" spans="1:2">
      <c r="A447"/>
      <c r="B447"/>
    </row>
    <row r="448" spans="1:2">
      <c r="A448"/>
      <c r="B448"/>
    </row>
    <row r="449" spans="1:2">
      <c r="A449"/>
      <c r="B449"/>
    </row>
    <row r="450" spans="1:2">
      <c r="A450"/>
      <c r="B450"/>
    </row>
    <row r="451" spans="1:2">
      <c r="A451"/>
      <c r="B451"/>
    </row>
    <row r="452" spans="1:2">
      <c r="A452"/>
      <c r="B452"/>
    </row>
    <row r="453" spans="1:2">
      <c r="A453"/>
      <c r="B453"/>
    </row>
    <row r="454" spans="1:2">
      <c r="A454"/>
      <c r="B454"/>
    </row>
    <row r="455" spans="1:2">
      <c r="A455"/>
      <c r="B455"/>
    </row>
    <row r="456" spans="1:2">
      <c r="A456"/>
      <c r="B456"/>
    </row>
    <row r="457" spans="1:2">
      <c r="A457"/>
      <c r="B457"/>
    </row>
    <row r="458" spans="1:2">
      <c r="A458"/>
      <c r="B458"/>
    </row>
    <row r="459" spans="1:2">
      <c r="A459"/>
      <c r="B459"/>
    </row>
    <row r="460" spans="1:2">
      <c r="A460"/>
      <c r="B460"/>
    </row>
    <row r="461" spans="1:2">
      <c r="A461"/>
      <c r="B461"/>
    </row>
    <row r="462" spans="1:2">
      <c r="A462"/>
      <c r="B462"/>
    </row>
    <row r="463" spans="1:2">
      <c r="A463"/>
      <c r="B463"/>
    </row>
    <row r="464" spans="1:2">
      <c r="A464"/>
      <c r="B464"/>
    </row>
    <row r="465" spans="1:2">
      <c r="A465"/>
      <c r="B465"/>
    </row>
    <row r="466" spans="1:2">
      <c r="A466"/>
      <c r="B466"/>
    </row>
    <row r="467" spans="1:2">
      <c r="A467"/>
      <c r="B467"/>
    </row>
    <row r="468" spans="1:2">
      <c r="A468"/>
      <c r="B468"/>
    </row>
    <row r="469" spans="1:2">
      <c r="A469"/>
      <c r="B469"/>
    </row>
    <row r="470" spans="1:2">
      <c r="A470"/>
      <c r="B470"/>
    </row>
    <row r="471" spans="1:2">
      <c r="A471"/>
      <c r="B471"/>
    </row>
    <row r="472" spans="1:2">
      <c r="A472"/>
      <c r="B472"/>
    </row>
    <row r="473" spans="1:2">
      <c r="A473"/>
      <c r="B473"/>
    </row>
    <row r="474" spans="1:2">
      <c r="A474"/>
      <c r="B474"/>
    </row>
    <row r="475" spans="1:2">
      <c r="A475"/>
      <c r="B475"/>
    </row>
    <row r="476" spans="1:2">
      <c r="A476"/>
      <c r="B476"/>
    </row>
    <row r="477" spans="1:2">
      <c r="A477"/>
      <c r="B477"/>
    </row>
    <row r="478" spans="1:2">
      <c r="A478"/>
      <c r="B478"/>
    </row>
    <row r="479" spans="1:2">
      <c r="A479"/>
      <c r="B479"/>
    </row>
    <row r="480" spans="1:2">
      <c r="A480"/>
      <c r="B480"/>
    </row>
    <row r="481" spans="1:2">
      <c r="A481"/>
      <c r="B481"/>
    </row>
    <row r="482" spans="1:2">
      <c r="A482"/>
      <c r="B482"/>
    </row>
    <row r="483" spans="1:2">
      <c r="A483"/>
      <c r="B483"/>
    </row>
    <row r="484" spans="1:2">
      <c r="A484"/>
      <c r="B484"/>
    </row>
    <row r="485" spans="1:2">
      <c r="A485"/>
      <c r="B485"/>
    </row>
    <row r="486" spans="1:2">
      <c r="A486"/>
      <c r="B486"/>
    </row>
    <row r="487" spans="1:2">
      <c r="A487"/>
      <c r="B487"/>
    </row>
    <row r="488" spans="1:2">
      <c r="A488"/>
      <c r="B488"/>
    </row>
    <row r="489" spans="1:2">
      <c r="A489"/>
      <c r="B489"/>
    </row>
    <row r="490" spans="1:2">
      <c r="A490"/>
      <c r="B490"/>
    </row>
    <row r="491" spans="1:2">
      <c r="A491"/>
      <c r="B491"/>
    </row>
    <row r="492" spans="1:2">
      <c r="A492"/>
      <c r="B492"/>
    </row>
    <row r="493" spans="1:2">
      <c r="A493"/>
      <c r="B493"/>
    </row>
    <row r="494" spans="1:2">
      <c r="A494"/>
      <c r="B494"/>
    </row>
    <row r="495" spans="1:2">
      <c r="A495"/>
      <c r="B495"/>
    </row>
    <row r="496" spans="1:2">
      <c r="A496"/>
      <c r="B496"/>
    </row>
    <row r="497" spans="1:2">
      <c r="A497"/>
      <c r="B497"/>
    </row>
    <row r="498" spans="1:2">
      <c r="A498"/>
      <c r="B498"/>
    </row>
    <row r="499" spans="1:2">
      <c r="A499"/>
      <c r="B499"/>
    </row>
    <row r="500" spans="1:2">
      <c r="A500"/>
      <c r="B500"/>
    </row>
    <row r="501" spans="1:2">
      <c r="A501"/>
      <c r="B501"/>
    </row>
    <row r="502" spans="1:2">
      <c r="A502"/>
      <c r="B502"/>
    </row>
    <row r="503" spans="1:2">
      <c r="A503"/>
      <c r="B503"/>
    </row>
    <row r="504" spans="1:2">
      <c r="A504"/>
      <c r="B504"/>
    </row>
    <row r="505" spans="1:2">
      <c r="A505"/>
      <c r="B505"/>
    </row>
    <row r="506" spans="1:2">
      <c r="A506"/>
      <c r="B506"/>
    </row>
    <row r="507" spans="1:2">
      <c r="A507"/>
      <c r="B507"/>
    </row>
    <row r="508" spans="1:2">
      <c r="A508"/>
      <c r="B508"/>
    </row>
    <row r="509" spans="1:2">
      <c r="A509"/>
      <c r="B509"/>
    </row>
    <row r="510" spans="1:2">
      <c r="A510"/>
      <c r="B510"/>
    </row>
    <row r="511" spans="1:2">
      <c r="A511"/>
      <c r="B511"/>
    </row>
    <row r="512" spans="1:2">
      <c r="A512"/>
      <c r="B512"/>
    </row>
    <row r="513" spans="1:2">
      <c r="A513"/>
      <c r="B513"/>
    </row>
    <row r="514" spans="1:2">
      <c r="A514"/>
      <c r="B514"/>
    </row>
    <row r="515" spans="1:2">
      <c r="A515"/>
      <c r="B515"/>
    </row>
    <row r="516" spans="1:2">
      <c r="A516"/>
      <c r="B516"/>
    </row>
    <row r="517" spans="1:2">
      <c r="A517"/>
      <c r="B517"/>
    </row>
    <row r="518" spans="1:2">
      <c r="A518"/>
      <c r="B518"/>
    </row>
    <row r="519" spans="1:2">
      <c r="A519"/>
      <c r="B519"/>
    </row>
    <row r="520" spans="1:2">
      <c r="A520"/>
      <c r="B520"/>
    </row>
    <row r="521" spans="1:2">
      <c r="A521"/>
      <c r="B521"/>
    </row>
    <row r="522" spans="1:2">
      <c r="A522"/>
      <c r="B522"/>
    </row>
    <row r="523" spans="1:2">
      <c r="A523"/>
      <c r="B523"/>
    </row>
    <row r="524" spans="1:2">
      <c r="A524"/>
      <c r="B524"/>
    </row>
    <row r="525" spans="1:2">
      <c r="A525"/>
      <c r="B525"/>
    </row>
    <row r="526" spans="1:2">
      <c r="A526"/>
      <c r="B526"/>
    </row>
    <row r="527" spans="1:2">
      <c r="A527"/>
      <c r="B527"/>
    </row>
    <row r="528" spans="1:2">
      <c r="A528"/>
      <c r="B528"/>
    </row>
    <row r="529" spans="1:2">
      <c r="A529"/>
      <c r="B529"/>
    </row>
    <row r="530" spans="1:2">
      <c r="A530"/>
      <c r="B530"/>
    </row>
    <row r="531" spans="1:2">
      <c r="A531"/>
      <c r="B531"/>
    </row>
    <row r="532" spans="1:2">
      <c r="A532"/>
      <c r="B532"/>
    </row>
    <row r="533" spans="1:2">
      <c r="A533"/>
      <c r="B533"/>
    </row>
    <row r="534" spans="1:2">
      <c r="A534"/>
      <c r="B534"/>
    </row>
    <row r="535" spans="1:2">
      <c r="A535"/>
      <c r="B535"/>
    </row>
    <row r="536" spans="1:2">
      <c r="A536"/>
      <c r="B536"/>
    </row>
    <row r="537" spans="1:2">
      <c r="A537"/>
      <c r="B537"/>
    </row>
    <row r="538" spans="1:2">
      <c r="A538"/>
      <c r="B538"/>
    </row>
    <row r="539" spans="1:2">
      <c r="A539"/>
      <c r="B539"/>
    </row>
    <row r="540" spans="1:2">
      <c r="A540"/>
      <c r="B540"/>
    </row>
    <row r="541" spans="1:2">
      <c r="A541"/>
      <c r="B541"/>
    </row>
    <row r="542" spans="1:2">
      <c r="A542"/>
      <c r="B542"/>
    </row>
    <row r="543" spans="1:2">
      <c r="A543"/>
      <c r="B543"/>
    </row>
    <row r="544" spans="1:2">
      <c r="A544"/>
      <c r="B544"/>
    </row>
    <row r="545" spans="1:2">
      <c r="A545"/>
      <c r="B545"/>
    </row>
    <row r="546" spans="1:2">
      <c r="A546"/>
      <c r="B546"/>
    </row>
    <row r="547" spans="1:2">
      <c r="A547"/>
      <c r="B547"/>
    </row>
    <row r="548" spans="1:2">
      <c r="A548"/>
      <c r="B548"/>
    </row>
    <row r="549" spans="1:2">
      <c r="A549"/>
      <c r="B549"/>
    </row>
    <row r="550" spans="1:2">
      <c r="A550"/>
      <c r="B550"/>
    </row>
    <row r="551" spans="1:2">
      <c r="A551"/>
      <c r="B551"/>
    </row>
    <row r="552" spans="1:2">
      <c r="A552"/>
      <c r="B552"/>
    </row>
    <row r="553" spans="1:2">
      <c r="A553"/>
      <c r="B553"/>
    </row>
    <row r="554" spans="1:2">
      <c r="A554"/>
      <c r="B554"/>
    </row>
    <row r="555" spans="1:2">
      <c r="A555"/>
      <c r="B555"/>
    </row>
    <row r="556" spans="1:2">
      <c r="A556"/>
      <c r="B556"/>
    </row>
    <row r="557" spans="1:2">
      <c r="A557"/>
      <c r="B557"/>
    </row>
    <row r="558" spans="1:2">
      <c r="A558"/>
      <c r="B558"/>
    </row>
    <row r="559" spans="1:2">
      <c r="A559"/>
      <c r="B559"/>
    </row>
    <row r="560" spans="1:2">
      <c r="A560"/>
      <c r="B560"/>
    </row>
    <row r="561" spans="1:2">
      <c r="A561"/>
      <c r="B561"/>
    </row>
    <row r="562" spans="1:2">
      <c r="A562"/>
      <c r="B562"/>
    </row>
    <row r="563" spans="1:2">
      <c r="A563"/>
      <c r="B563"/>
    </row>
    <row r="564" spans="1:2">
      <c r="A564"/>
      <c r="B564"/>
    </row>
    <row r="565" spans="1:2">
      <c r="A565"/>
      <c r="B565"/>
    </row>
    <row r="566" spans="1:2">
      <c r="A566"/>
      <c r="B566"/>
    </row>
    <row r="567" spans="1:2">
      <c r="A567"/>
      <c r="B567"/>
    </row>
    <row r="568" spans="1:2">
      <c r="A568"/>
      <c r="B568"/>
    </row>
    <row r="569" spans="1:2">
      <c r="A569"/>
      <c r="B569"/>
    </row>
    <row r="570" spans="1:2">
      <c r="A570"/>
      <c r="B570"/>
    </row>
    <row r="571" spans="1:2">
      <c r="A571"/>
      <c r="B571"/>
    </row>
    <row r="572" spans="1:2">
      <c r="A572"/>
      <c r="B572"/>
    </row>
    <row r="573" spans="1:2">
      <c r="A573"/>
      <c r="B573"/>
    </row>
    <row r="574" spans="1:2">
      <c r="A574"/>
      <c r="B574"/>
    </row>
    <row r="575" spans="1:2">
      <c r="A575"/>
      <c r="B575"/>
    </row>
    <row r="576" spans="1:2">
      <c r="A576"/>
      <c r="B576"/>
    </row>
    <row r="577" spans="1:2">
      <c r="A577"/>
      <c r="B577"/>
    </row>
    <row r="578" spans="1:2">
      <c r="A578"/>
      <c r="B578"/>
    </row>
    <row r="579" spans="1:2">
      <c r="A579"/>
      <c r="B579"/>
    </row>
    <row r="580" spans="1:2">
      <c r="A580"/>
      <c r="B580"/>
    </row>
    <row r="581" spans="1:2">
      <c r="A581"/>
      <c r="B581"/>
    </row>
    <row r="582" spans="1:2">
      <c r="A582"/>
      <c r="B582"/>
    </row>
    <row r="583" spans="1:2">
      <c r="A583"/>
      <c r="B583"/>
    </row>
    <row r="584" spans="1:2">
      <c r="A584"/>
      <c r="B584"/>
    </row>
    <row r="585" spans="1:2">
      <c r="A585"/>
      <c r="B585"/>
    </row>
    <row r="586" spans="1:2">
      <c r="A586"/>
      <c r="B586"/>
    </row>
    <row r="587" spans="1:2">
      <c r="A587"/>
      <c r="B587"/>
    </row>
    <row r="588" spans="1:2">
      <c r="A588"/>
      <c r="B588"/>
    </row>
    <row r="589" spans="1:2">
      <c r="A589"/>
      <c r="B589"/>
    </row>
    <row r="590" spans="1:2">
      <c r="A590"/>
      <c r="B590"/>
    </row>
    <row r="591" spans="1:2">
      <c r="A591"/>
      <c r="B591"/>
    </row>
    <row r="592" spans="1:2">
      <c r="A592"/>
      <c r="B592"/>
    </row>
    <row r="593" spans="1:2">
      <c r="A593"/>
      <c r="B593"/>
    </row>
    <row r="594" spans="1:2">
      <c r="A594"/>
      <c r="B594"/>
    </row>
    <row r="595" spans="1:2">
      <c r="A595"/>
      <c r="B595"/>
    </row>
    <row r="596" spans="1:2">
      <c r="A596"/>
      <c r="B596"/>
    </row>
    <row r="597" spans="1:2">
      <c r="A597"/>
      <c r="B597"/>
    </row>
    <row r="598" spans="1:2">
      <c r="A598"/>
      <c r="B598"/>
    </row>
    <row r="599" spans="1:2">
      <c r="A599"/>
      <c r="B599"/>
    </row>
    <row r="600" spans="1:2">
      <c r="A600"/>
      <c r="B600"/>
    </row>
    <row r="601" spans="1:2">
      <c r="A601"/>
      <c r="B601"/>
    </row>
    <row r="602" spans="1:2">
      <c r="A602"/>
      <c r="B602"/>
    </row>
    <row r="603" spans="1:2">
      <c r="A603"/>
      <c r="B603"/>
    </row>
    <row r="604" spans="1:2">
      <c r="A604"/>
      <c r="B604"/>
    </row>
    <row r="605" spans="1:2">
      <c r="A605"/>
      <c r="B605"/>
    </row>
    <row r="606" spans="1:2">
      <c r="A606"/>
      <c r="B606"/>
    </row>
    <row r="607" spans="1:2">
      <c r="A607"/>
      <c r="B607"/>
    </row>
    <row r="608" spans="1:2">
      <c r="A608"/>
      <c r="B608"/>
    </row>
    <row r="609" spans="1:2">
      <c r="A609"/>
      <c r="B609"/>
    </row>
    <row r="610" spans="1:2">
      <c r="A610"/>
      <c r="B610"/>
    </row>
    <row r="611" spans="1:2">
      <c r="A611"/>
      <c r="B611"/>
    </row>
    <row r="612" spans="1:2">
      <c r="A612"/>
      <c r="B612"/>
    </row>
    <row r="613" spans="1:2">
      <c r="A613"/>
      <c r="B613"/>
    </row>
    <row r="614" spans="1:2">
      <c r="A614"/>
      <c r="B614"/>
    </row>
    <row r="615" spans="1:2">
      <c r="A615"/>
      <c r="B615"/>
    </row>
    <row r="616" spans="1:2">
      <c r="A616"/>
      <c r="B616"/>
    </row>
    <row r="617" spans="1:2">
      <c r="A617"/>
      <c r="B617"/>
    </row>
    <row r="618" spans="1:2">
      <c r="A618"/>
      <c r="B618"/>
    </row>
    <row r="619" spans="1:2">
      <c r="A619"/>
      <c r="B619"/>
    </row>
    <row r="620" spans="1:2">
      <c r="A620"/>
      <c r="B620"/>
    </row>
    <row r="621" spans="1:2">
      <c r="A621"/>
      <c r="B621"/>
    </row>
    <row r="622" spans="1:2">
      <c r="A622"/>
      <c r="B622"/>
    </row>
    <row r="623" spans="1:2">
      <c r="A623"/>
      <c r="B623"/>
    </row>
    <row r="624" spans="1:2">
      <c r="A624"/>
      <c r="B624"/>
    </row>
    <row r="625" spans="1:2">
      <c r="A625"/>
      <c r="B625"/>
    </row>
    <row r="626" spans="1:2">
      <c r="A626"/>
      <c r="B626"/>
    </row>
    <row r="627" spans="1:2">
      <c r="A627"/>
      <c r="B627"/>
    </row>
    <row r="628" spans="1:2">
      <c r="A628"/>
      <c r="B628"/>
    </row>
    <row r="629" spans="1:2">
      <c r="A629"/>
      <c r="B629"/>
    </row>
    <row r="630" spans="1:2">
      <c r="A630"/>
      <c r="B630"/>
    </row>
    <row r="631" spans="1:2">
      <c r="A631"/>
      <c r="B631"/>
    </row>
    <row r="632" spans="1:2">
      <c r="A632"/>
      <c r="B632"/>
    </row>
    <row r="633" spans="1:2">
      <c r="A633"/>
      <c r="B633"/>
    </row>
    <row r="634" spans="1:2">
      <c r="A634"/>
      <c r="B634"/>
    </row>
    <row r="635" spans="1:2">
      <c r="A635"/>
      <c r="B635"/>
    </row>
    <row r="636" spans="1:2">
      <c r="A636"/>
      <c r="B636"/>
    </row>
    <row r="637" spans="1:2">
      <c r="A637"/>
      <c r="B637"/>
    </row>
    <row r="638" spans="1:2">
      <c r="A638"/>
      <c r="B638"/>
    </row>
    <row r="639" spans="1:2">
      <c r="A639"/>
      <c r="B639"/>
    </row>
    <row r="640" spans="1:2">
      <c r="A640"/>
      <c r="B640"/>
    </row>
    <row r="641" spans="1:2">
      <c r="A641"/>
      <c r="B641"/>
    </row>
    <row r="642" spans="1:2">
      <c r="A642"/>
      <c r="B642"/>
    </row>
    <row r="643" spans="1:2">
      <c r="A643"/>
      <c r="B643"/>
    </row>
    <row r="644" spans="1:2">
      <c r="A644"/>
      <c r="B644"/>
    </row>
    <row r="645" spans="1:2">
      <c r="A645"/>
      <c r="B645"/>
    </row>
    <row r="646" spans="1:2">
      <c r="A646"/>
      <c r="B646"/>
    </row>
    <row r="647" spans="1:2">
      <c r="A647"/>
      <c r="B647"/>
    </row>
    <row r="648" spans="1:2">
      <c r="A648"/>
      <c r="B648"/>
    </row>
    <row r="649" spans="1:2">
      <c r="A649"/>
      <c r="B649"/>
    </row>
    <row r="650" spans="1:2">
      <c r="A650"/>
      <c r="B650"/>
    </row>
    <row r="651" spans="1:2">
      <c r="A651"/>
      <c r="B651"/>
    </row>
    <row r="652" spans="1:2">
      <c r="A652"/>
      <c r="B652"/>
    </row>
    <row r="653" spans="1:2">
      <c r="A653"/>
      <c r="B653"/>
    </row>
    <row r="654" spans="1:2">
      <c r="A654"/>
      <c r="B654"/>
    </row>
    <row r="655" spans="1:2">
      <c r="A655"/>
      <c r="B655"/>
    </row>
    <row r="656" spans="1:2">
      <c r="A656"/>
      <c r="B656"/>
    </row>
    <row r="657" spans="1:2">
      <c r="A657"/>
      <c r="B657"/>
    </row>
    <row r="658" spans="1:2">
      <c r="A658"/>
      <c r="B658"/>
    </row>
    <row r="659" spans="1:2">
      <c r="A659"/>
      <c r="B659"/>
    </row>
    <row r="660" spans="1:2">
      <c r="A660"/>
      <c r="B660"/>
    </row>
    <row r="661" spans="1:2">
      <c r="A661"/>
      <c r="B661"/>
    </row>
    <row r="662" spans="1:2">
      <c r="A662"/>
      <c r="B662"/>
    </row>
    <row r="663" spans="1:2">
      <c r="A663"/>
      <c r="B663"/>
    </row>
    <row r="664" spans="1:2">
      <c r="A664"/>
      <c r="B664"/>
    </row>
    <row r="665" spans="1:2">
      <c r="A665"/>
      <c r="B665"/>
    </row>
    <row r="666" spans="1:2">
      <c r="A666"/>
      <c r="B666"/>
    </row>
    <row r="667" spans="1:2">
      <c r="A667"/>
      <c r="B667"/>
    </row>
    <row r="668" spans="1:2">
      <c r="A668"/>
      <c r="B668"/>
    </row>
    <row r="669" spans="1:2">
      <c r="A669"/>
      <c r="B669"/>
    </row>
    <row r="670" spans="1:2">
      <c r="A670"/>
      <c r="B670"/>
    </row>
    <row r="671" spans="1:2">
      <c r="A671"/>
      <c r="B671"/>
    </row>
    <row r="672" spans="1:2">
      <c r="A672"/>
      <c r="B672"/>
    </row>
    <row r="673" spans="1:2">
      <c r="A673"/>
      <c r="B673"/>
    </row>
    <row r="674" spans="1:2">
      <c r="A674"/>
      <c r="B674"/>
    </row>
    <row r="675" spans="1:2">
      <c r="A675"/>
      <c r="B675"/>
    </row>
    <row r="676" spans="1:2">
      <c r="A676"/>
      <c r="B676"/>
    </row>
    <row r="677" spans="1:2">
      <c r="A677"/>
      <c r="B677"/>
    </row>
    <row r="678" spans="1:2">
      <c r="A678"/>
      <c r="B678"/>
    </row>
    <row r="679" spans="1:2">
      <c r="A679"/>
      <c r="B679"/>
    </row>
    <row r="680" spans="1:2">
      <c r="A680"/>
      <c r="B680"/>
    </row>
    <row r="681" spans="1:2">
      <c r="A681"/>
      <c r="B681"/>
    </row>
    <row r="682" spans="1:2">
      <c r="A682"/>
      <c r="B682"/>
    </row>
    <row r="683" spans="1:2">
      <c r="A683"/>
      <c r="B683"/>
    </row>
    <row r="684" spans="1:2">
      <c r="A684"/>
      <c r="B684"/>
    </row>
    <row r="685" spans="1:2">
      <c r="A685"/>
      <c r="B685"/>
    </row>
    <row r="686" spans="1:2">
      <c r="A686"/>
      <c r="B686"/>
    </row>
    <row r="687" spans="1:2">
      <c r="A687"/>
      <c r="B687"/>
    </row>
    <row r="688" spans="1:2">
      <c r="A688"/>
      <c r="B688"/>
    </row>
    <row r="689" spans="1:2">
      <c r="A689"/>
      <c r="B689"/>
    </row>
    <row r="690" spans="1:2">
      <c r="A690"/>
      <c r="B690"/>
    </row>
    <row r="691" spans="1:2">
      <c r="A691"/>
      <c r="B691"/>
    </row>
    <row r="692" spans="1:2">
      <c r="A692"/>
      <c r="B692"/>
    </row>
    <row r="693" spans="1:2">
      <c r="A693"/>
      <c r="B693"/>
    </row>
    <row r="694" spans="1:2">
      <c r="A694"/>
      <c r="B694"/>
    </row>
    <row r="695" spans="1:2">
      <c r="A695"/>
      <c r="B695"/>
    </row>
    <row r="696" spans="1:2">
      <c r="A696"/>
      <c r="B696"/>
    </row>
    <row r="697" spans="1:2">
      <c r="A697"/>
      <c r="B697"/>
    </row>
    <row r="698" spans="1:2">
      <c r="A698"/>
      <c r="B698"/>
    </row>
    <row r="699" spans="1:2">
      <c r="A699"/>
      <c r="B699"/>
    </row>
    <row r="700" spans="1:2">
      <c r="A700"/>
      <c r="B700"/>
    </row>
    <row r="701" spans="1:2">
      <c r="A701"/>
      <c r="B701"/>
    </row>
    <row r="702" spans="1:2">
      <c r="A702"/>
      <c r="B702"/>
    </row>
    <row r="703" spans="1:2">
      <c r="A703"/>
      <c r="B703"/>
    </row>
    <row r="704" spans="1:2">
      <c r="A704"/>
      <c r="B704"/>
    </row>
    <row r="705" spans="1:2">
      <c r="A705"/>
      <c r="B705"/>
    </row>
    <row r="706" spans="1:2">
      <c r="A706"/>
      <c r="B706"/>
    </row>
    <row r="707" spans="1:2">
      <c r="A707"/>
      <c r="B707"/>
    </row>
    <row r="708" spans="1:2">
      <c r="A708"/>
      <c r="B708"/>
    </row>
    <row r="709" spans="1:2">
      <c r="A709"/>
      <c r="B709"/>
    </row>
    <row r="710" spans="1:2">
      <c r="A710"/>
      <c r="B710"/>
    </row>
    <row r="711" spans="1:2">
      <c r="A711"/>
      <c r="B711"/>
    </row>
    <row r="712" spans="1:2">
      <c r="A712"/>
      <c r="B712"/>
    </row>
    <row r="713" spans="1:2">
      <c r="A713"/>
      <c r="B713"/>
    </row>
    <row r="714" spans="1:2">
      <c r="A714"/>
      <c r="B714"/>
    </row>
    <row r="715" spans="1:2">
      <c r="A715"/>
      <c r="B715"/>
    </row>
    <row r="716" spans="1:2">
      <c r="A716"/>
      <c r="B716"/>
    </row>
    <row r="717" spans="1:2">
      <c r="A717"/>
      <c r="B717"/>
    </row>
    <row r="718" spans="1:2">
      <c r="A718"/>
      <c r="B718"/>
    </row>
    <row r="719" spans="1:2">
      <c r="A719"/>
      <c r="B719"/>
    </row>
    <row r="720" spans="1:2">
      <c r="A720"/>
      <c r="B720"/>
    </row>
    <row r="721" spans="1:2">
      <c r="A721"/>
      <c r="B721"/>
    </row>
    <row r="722" spans="1:2">
      <c r="A722"/>
      <c r="B722"/>
    </row>
    <row r="723" spans="1:2">
      <c r="A723"/>
      <c r="B723"/>
    </row>
    <row r="724" spans="1:2">
      <c r="A724"/>
      <c r="B724"/>
    </row>
    <row r="725" spans="1:2">
      <c r="A725"/>
      <c r="B725"/>
    </row>
    <row r="726" spans="1:2">
      <c r="A726"/>
      <c r="B726"/>
    </row>
    <row r="727" spans="1:2">
      <c r="A727"/>
      <c r="B727"/>
    </row>
    <row r="728" spans="1:2">
      <c r="A728"/>
      <c r="B728"/>
    </row>
    <row r="729" spans="1:2">
      <c r="A729"/>
      <c r="B729"/>
    </row>
    <row r="730" spans="1:2">
      <c r="A730"/>
      <c r="B730"/>
    </row>
    <row r="731" spans="1:2">
      <c r="A731"/>
      <c r="B731"/>
    </row>
    <row r="732" spans="1:2">
      <c r="A732"/>
      <c r="B732"/>
    </row>
    <row r="733" spans="1:2">
      <c r="A733"/>
      <c r="B733"/>
    </row>
    <row r="734" spans="1:2">
      <c r="A734"/>
      <c r="B734"/>
    </row>
    <row r="735" spans="1:2">
      <c r="A735"/>
      <c r="B735"/>
    </row>
    <row r="736" spans="1:2">
      <c r="A736"/>
      <c r="B736"/>
    </row>
    <row r="737" spans="1:2">
      <c r="A737"/>
      <c r="B737"/>
    </row>
    <row r="738" spans="1:2">
      <c r="A738"/>
      <c r="B738"/>
    </row>
    <row r="739" spans="1:2">
      <c r="A739"/>
      <c r="B739"/>
    </row>
    <row r="740" spans="1:2">
      <c r="A740"/>
      <c r="B740"/>
    </row>
    <row r="741" spans="1:2">
      <c r="A741"/>
      <c r="B741"/>
    </row>
    <row r="742" spans="1:2">
      <c r="A742"/>
      <c r="B742"/>
    </row>
    <row r="743" spans="1:2">
      <c r="A743"/>
      <c r="B743"/>
    </row>
    <row r="744" spans="1:2">
      <c r="A744"/>
      <c r="B744"/>
    </row>
    <row r="745" spans="1:2">
      <c r="A745"/>
      <c r="B745"/>
    </row>
    <row r="746" spans="1:2">
      <c r="A746"/>
      <c r="B746"/>
    </row>
    <row r="747" spans="1:2">
      <c r="A747"/>
      <c r="B747"/>
    </row>
    <row r="748" spans="1:2">
      <c r="A748"/>
      <c r="B748"/>
    </row>
    <row r="749" spans="1:2">
      <c r="A749"/>
      <c r="B749"/>
    </row>
    <row r="750" spans="1:2">
      <c r="A750"/>
      <c r="B750"/>
    </row>
    <row r="751" spans="1:2">
      <c r="A751"/>
      <c r="B751"/>
    </row>
    <row r="752" spans="1:2">
      <c r="A752"/>
      <c r="B752"/>
    </row>
    <row r="753" spans="1:2">
      <c r="A753"/>
      <c r="B753"/>
    </row>
    <row r="754" spans="1:2">
      <c r="A754"/>
      <c r="B754"/>
    </row>
    <row r="755" spans="1:2">
      <c r="A755"/>
      <c r="B755"/>
    </row>
    <row r="756" spans="1:2">
      <c r="A756"/>
      <c r="B756"/>
    </row>
    <row r="757" spans="1:2">
      <c r="A757"/>
      <c r="B757"/>
    </row>
    <row r="758" spans="1:2">
      <c r="A758"/>
      <c r="B758"/>
    </row>
    <row r="759" spans="1:2">
      <c r="A759"/>
      <c r="B759"/>
    </row>
    <row r="760" spans="1:2">
      <c r="A760"/>
      <c r="B760"/>
    </row>
    <row r="761" spans="1:2">
      <c r="A761"/>
      <c r="B761"/>
    </row>
    <row r="762" spans="1:2">
      <c r="A762"/>
      <c r="B762"/>
    </row>
    <row r="763" spans="1:2">
      <c r="A763"/>
      <c r="B763"/>
    </row>
    <row r="764" spans="1:2">
      <c r="A764"/>
      <c r="B764"/>
    </row>
    <row r="765" spans="1:2">
      <c r="A765"/>
      <c r="B765"/>
    </row>
    <row r="766" spans="1:2">
      <c r="A766"/>
      <c r="B766"/>
    </row>
    <row r="767" spans="1:2">
      <c r="A767"/>
      <c r="B767"/>
    </row>
    <row r="768" spans="1:2">
      <c r="A768"/>
      <c r="B768"/>
    </row>
    <row r="769" spans="1:2">
      <c r="A769"/>
      <c r="B769"/>
    </row>
    <row r="770" spans="1:2">
      <c r="A770"/>
      <c r="B770"/>
    </row>
    <row r="771" spans="1:2">
      <c r="A771"/>
      <c r="B771"/>
    </row>
    <row r="772" spans="1:2">
      <c r="A772"/>
      <c r="B772"/>
    </row>
    <row r="773" spans="1:2">
      <c r="A773"/>
      <c r="B773"/>
    </row>
    <row r="774" spans="1:2">
      <c r="A774"/>
      <c r="B774"/>
    </row>
    <row r="775" spans="1:2">
      <c r="A775"/>
      <c r="B775"/>
    </row>
    <row r="776" spans="1:2">
      <c r="A776"/>
      <c r="B776"/>
    </row>
    <row r="777" spans="1:2">
      <c r="A777"/>
      <c r="B777"/>
    </row>
    <row r="778" spans="1:2">
      <c r="A778"/>
      <c r="B778"/>
    </row>
    <row r="779" spans="1:2">
      <c r="A779"/>
      <c r="B779"/>
    </row>
    <row r="780" spans="1:2">
      <c r="A780"/>
      <c r="B780"/>
    </row>
    <row r="781" spans="1:2">
      <c r="A781"/>
      <c r="B781"/>
    </row>
    <row r="782" spans="1:2">
      <c r="A782"/>
      <c r="B782"/>
    </row>
    <row r="783" spans="1:2">
      <c r="A783"/>
      <c r="B783"/>
    </row>
    <row r="784" spans="1:2">
      <c r="A784"/>
      <c r="B784"/>
    </row>
    <row r="785" spans="1:2">
      <c r="A785"/>
      <c r="B785"/>
    </row>
    <row r="786" spans="1:2">
      <c r="A786"/>
      <c r="B786"/>
    </row>
    <row r="787" spans="1:2">
      <c r="A787"/>
      <c r="B787"/>
    </row>
    <row r="788" spans="1:2">
      <c r="A788"/>
      <c r="B788"/>
    </row>
    <row r="789" spans="1:2">
      <c r="A789"/>
      <c r="B789"/>
    </row>
    <row r="790" spans="1:2">
      <c r="A790"/>
      <c r="B790"/>
    </row>
    <row r="791" spans="1:2">
      <c r="A791"/>
      <c r="B791"/>
    </row>
    <row r="792" spans="1:2">
      <c r="A792"/>
      <c r="B792"/>
    </row>
    <row r="793" spans="1:2">
      <c r="A793"/>
      <c r="B793"/>
    </row>
    <row r="794" spans="1:2">
      <c r="A794"/>
      <c r="B794"/>
    </row>
    <row r="795" spans="1:2">
      <c r="A795"/>
      <c r="B795"/>
    </row>
    <row r="796" spans="1:2">
      <c r="A796"/>
      <c r="B796"/>
    </row>
    <row r="797" spans="1:2">
      <c r="A797"/>
      <c r="B797"/>
    </row>
    <row r="798" spans="1:2">
      <c r="A798"/>
      <c r="B798"/>
    </row>
    <row r="799" spans="1:2">
      <c r="A799"/>
      <c r="B799"/>
    </row>
    <row r="800" spans="1:2">
      <c r="A800"/>
      <c r="B800"/>
    </row>
    <row r="801" spans="1:2">
      <c r="A801"/>
      <c r="B801"/>
    </row>
    <row r="802" spans="1:2">
      <c r="A802"/>
      <c r="B802"/>
    </row>
    <row r="803" spans="1:2">
      <c r="A803"/>
      <c r="B803"/>
    </row>
    <row r="804" spans="1:2">
      <c r="A804"/>
      <c r="B804"/>
    </row>
    <row r="805" spans="1:2">
      <c r="A805"/>
      <c r="B805"/>
    </row>
    <row r="806" spans="1:2">
      <c r="A806"/>
      <c r="B806"/>
    </row>
    <row r="807" spans="1:2">
      <c r="A807"/>
      <c r="B807"/>
    </row>
    <row r="808" spans="1:2">
      <c r="A808"/>
      <c r="B808"/>
    </row>
    <row r="809" spans="1:2">
      <c r="A809"/>
      <c r="B809"/>
    </row>
    <row r="810" spans="1:2">
      <c r="A810"/>
      <c r="B810"/>
    </row>
    <row r="811" spans="1:2">
      <c r="A811"/>
      <c r="B811"/>
    </row>
    <row r="812" spans="1:2">
      <c r="A812"/>
      <c r="B812"/>
    </row>
    <row r="813" spans="1:2">
      <c r="A813"/>
      <c r="B813"/>
    </row>
    <row r="814" spans="1:2">
      <c r="A814"/>
      <c r="B814"/>
    </row>
    <row r="815" spans="1:2">
      <c r="A815"/>
      <c r="B815"/>
    </row>
    <row r="816" spans="1:2">
      <c r="A816"/>
      <c r="B816"/>
    </row>
    <row r="817" spans="1:2">
      <c r="A817"/>
      <c r="B817"/>
    </row>
    <row r="818" spans="1:2">
      <c r="A818"/>
      <c r="B818"/>
    </row>
    <row r="819" spans="1:2">
      <c r="A819"/>
      <c r="B819"/>
    </row>
    <row r="820" spans="1:2">
      <c r="A820"/>
      <c r="B820"/>
    </row>
    <row r="821" spans="1:2">
      <c r="A821"/>
      <c r="B821"/>
    </row>
    <row r="822" spans="1:2">
      <c r="A822"/>
      <c r="B822"/>
    </row>
    <row r="823" spans="1:2">
      <c r="A823"/>
      <c r="B823"/>
    </row>
    <row r="824" spans="1:2">
      <c r="A824"/>
      <c r="B824"/>
    </row>
    <row r="825" spans="1:2">
      <c r="A825"/>
      <c r="B825"/>
    </row>
    <row r="826" spans="1:2">
      <c r="A826"/>
      <c r="B826"/>
    </row>
    <row r="827" spans="1:2">
      <c r="A827"/>
      <c r="B827"/>
    </row>
    <row r="828" spans="1:2">
      <c r="A828"/>
      <c r="B828"/>
    </row>
    <row r="829" spans="1:2">
      <c r="A829"/>
      <c r="B829"/>
    </row>
    <row r="830" spans="1:2">
      <c r="A830"/>
      <c r="B830"/>
    </row>
    <row r="831" spans="1:2">
      <c r="A831"/>
      <c r="B831"/>
    </row>
    <row r="832" spans="1:2">
      <c r="A832"/>
      <c r="B832"/>
    </row>
    <row r="833" spans="1:2">
      <c r="A833"/>
      <c r="B833"/>
    </row>
    <row r="834" spans="1:2">
      <c r="A834"/>
      <c r="B834"/>
    </row>
    <row r="835" spans="1:2">
      <c r="A835"/>
      <c r="B835"/>
    </row>
    <row r="836" spans="1:2">
      <c r="A836"/>
      <c r="B836"/>
    </row>
    <row r="837" spans="1:2">
      <c r="A837"/>
      <c r="B837"/>
    </row>
    <row r="838" spans="1:2">
      <c r="A838"/>
      <c r="B838"/>
    </row>
    <row r="839" spans="1:2">
      <c r="A839"/>
      <c r="B839"/>
    </row>
    <row r="840" spans="1:2">
      <c r="A840"/>
      <c r="B840"/>
    </row>
    <row r="841" spans="1:2">
      <c r="A841"/>
      <c r="B841"/>
    </row>
    <row r="842" spans="1:2">
      <c r="A842"/>
      <c r="B842"/>
    </row>
    <row r="843" spans="1:2">
      <c r="A843"/>
      <c r="B843"/>
    </row>
    <row r="844" spans="1:2">
      <c r="A844"/>
      <c r="B844"/>
    </row>
    <row r="845" spans="1:2">
      <c r="A845"/>
      <c r="B845"/>
    </row>
    <row r="846" spans="1:2">
      <c r="A846"/>
      <c r="B846"/>
    </row>
    <row r="847" spans="1:2">
      <c r="A847"/>
      <c r="B847"/>
    </row>
    <row r="848" spans="1:2">
      <c r="A848"/>
      <c r="B848"/>
    </row>
    <row r="849" spans="1:2">
      <c r="A849"/>
      <c r="B849"/>
    </row>
    <row r="850" spans="1:2">
      <c r="A850"/>
      <c r="B850"/>
    </row>
    <row r="851" spans="1:2">
      <c r="A851"/>
      <c r="B851"/>
    </row>
    <row r="852" spans="1:2">
      <c r="A852"/>
      <c r="B852"/>
    </row>
    <row r="853" spans="1:2">
      <c r="A853"/>
      <c r="B853"/>
    </row>
    <row r="854" spans="1:2">
      <c r="A854"/>
      <c r="B854"/>
    </row>
    <row r="855" spans="1:2">
      <c r="A855"/>
      <c r="B855"/>
    </row>
    <row r="856" spans="1:2">
      <c r="A856"/>
      <c r="B856"/>
    </row>
    <row r="857" spans="1:2">
      <c r="A857"/>
      <c r="B857"/>
    </row>
    <row r="858" spans="1:2">
      <c r="A858"/>
      <c r="B858"/>
    </row>
    <row r="859" spans="1:2">
      <c r="A859"/>
      <c r="B859"/>
    </row>
    <row r="860" spans="1:2">
      <c r="A860"/>
      <c r="B860"/>
    </row>
    <row r="861" spans="1:2">
      <c r="A861"/>
      <c r="B861"/>
    </row>
    <row r="862" spans="1:2">
      <c r="A862"/>
      <c r="B862"/>
    </row>
    <row r="863" spans="1:2">
      <c r="A863"/>
      <c r="B863"/>
    </row>
    <row r="864" spans="1:2">
      <c r="A864"/>
      <c r="B864"/>
    </row>
    <row r="865" spans="1:2">
      <c r="A865"/>
      <c r="B865"/>
    </row>
    <row r="866" spans="1:2">
      <c r="A866"/>
      <c r="B866"/>
    </row>
    <row r="867" spans="1:2">
      <c r="A867"/>
      <c r="B867"/>
    </row>
    <row r="868" spans="1:2">
      <c r="A868"/>
      <c r="B868"/>
    </row>
    <row r="869" spans="1:2">
      <c r="A869"/>
      <c r="B869"/>
    </row>
    <row r="870" spans="1:2">
      <c r="A870"/>
      <c r="B870"/>
    </row>
    <row r="871" spans="1:2">
      <c r="A871"/>
      <c r="B871"/>
    </row>
    <row r="872" spans="1:2">
      <c r="A872"/>
      <c r="B872"/>
    </row>
    <row r="873" spans="1:2">
      <c r="A873"/>
      <c r="B873"/>
    </row>
    <row r="874" spans="1:2">
      <c r="A874"/>
      <c r="B874"/>
    </row>
    <row r="875" spans="1:2">
      <c r="A875"/>
      <c r="B875"/>
    </row>
    <row r="876" spans="1:2">
      <c r="A876"/>
      <c r="B876"/>
    </row>
    <row r="877" spans="1:2">
      <c r="A877"/>
      <c r="B877"/>
    </row>
    <row r="878" spans="1:2">
      <c r="A878"/>
      <c r="B878"/>
    </row>
    <row r="879" spans="1:2">
      <c r="A879"/>
      <c r="B879"/>
    </row>
    <row r="880" spans="1:2">
      <c r="A880"/>
      <c r="B880"/>
    </row>
    <row r="881" spans="1:2">
      <c r="A881"/>
      <c r="B881"/>
    </row>
    <row r="882" spans="1:2">
      <c r="A882"/>
      <c r="B882"/>
    </row>
    <row r="883" spans="1:2">
      <c r="A883"/>
      <c r="B883"/>
    </row>
    <row r="884" spans="1:2">
      <c r="A884"/>
      <c r="B884"/>
    </row>
    <row r="885" spans="1:2">
      <c r="A885"/>
      <c r="B885"/>
    </row>
    <row r="886" spans="1:2">
      <c r="A886"/>
      <c r="B886"/>
    </row>
    <row r="887" spans="1:2">
      <c r="A887"/>
      <c r="B887"/>
    </row>
    <row r="888" spans="1:2">
      <c r="A888"/>
      <c r="B888"/>
    </row>
    <row r="889" spans="1:2">
      <c r="A889"/>
      <c r="B889"/>
    </row>
    <row r="890" spans="1:2">
      <c r="A890"/>
      <c r="B890"/>
    </row>
    <row r="891" spans="1:2">
      <c r="A891"/>
      <c r="B891"/>
    </row>
    <row r="892" spans="1:2">
      <c r="A892"/>
      <c r="B892"/>
    </row>
    <row r="893" spans="1:2">
      <c r="A893"/>
      <c r="B893"/>
    </row>
    <row r="894" spans="1:2">
      <c r="A894"/>
      <c r="B894"/>
    </row>
    <row r="895" spans="1:2">
      <c r="A895"/>
      <c r="B895"/>
    </row>
    <row r="896" spans="1:2">
      <c r="A896"/>
      <c r="B896"/>
    </row>
    <row r="897" spans="1:2">
      <c r="A897"/>
      <c r="B897"/>
    </row>
    <row r="898" spans="1:2">
      <c r="A898"/>
      <c r="B898"/>
    </row>
    <row r="899" spans="1:2">
      <c r="A899"/>
      <c r="B899"/>
    </row>
    <row r="900" spans="1:2">
      <c r="A900"/>
      <c r="B900"/>
    </row>
    <row r="901" spans="1:2">
      <c r="A901"/>
      <c r="B901"/>
    </row>
    <row r="902" spans="1:2">
      <c r="A902"/>
      <c r="B902"/>
    </row>
    <row r="903" spans="1:2">
      <c r="A903"/>
      <c r="B903"/>
    </row>
    <row r="904" spans="1:2">
      <c r="A904"/>
      <c r="B904"/>
    </row>
    <row r="905" spans="1:2">
      <c r="A905"/>
      <c r="B905"/>
    </row>
    <row r="906" spans="1:2">
      <c r="A906"/>
      <c r="B906"/>
    </row>
    <row r="907" spans="1:2">
      <c r="A907"/>
      <c r="B907"/>
    </row>
    <row r="908" spans="1:2">
      <c r="A908"/>
      <c r="B908"/>
    </row>
    <row r="909" spans="1:2">
      <c r="A909"/>
      <c r="B909"/>
    </row>
    <row r="910" spans="1:2">
      <c r="A910"/>
      <c r="B910"/>
    </row>
    <row r="911" spans="1:2">
      <c r="A911"/>
      <c r="B911"/>
    </row>
    <row r="912" spans="1:2">
      <c r="A912"/>
      <c r="B912"/>
    </row>
    <row r="913" spans="1:2">
      <c r="A913"/>
      <c r="B913"/>
    </row>
    <row r="914" spans="1:2">
      <c r="A914"/>
      <c r="B914"/>
    </row>
    <row r="915" spans="1:2">
      <c r="A915"/>
      <c r="B915"/>
    </row>
    <row r="916" spans="1:2">
      <c r="A916"/>
      <c r="B916"/>
    </row>
    <row r="917" spans="1:2">
      <c r="A917"/>
      <c r="B917"/>
    </row>
    <row r="918" spans="1:2">
      <c r="A918"/>
      <c r="B918"/>
    </row>
    <row r="919" spans="1:2">
      <c r="A919"/>
      <c r="B919"/>
    </row>
    <row r="920" spans="1:2">
      <c r="A920"/>
      <c r="B920"/>
    </row>
    <row r="921" spans="1:2">
      <c r="A921"/>
      <c r="B921"/>
    </row>
    <row r="922" spans="1:2">
      <c r="A922"/>
      <c r="B922"/>
    </row>
    <row r="923" spans="1:2">
      <c r="A923"/>
      <c r="B923"/>
    </row>
    <row r="924" spans="1:2">
      <c r="A924"/>
      <c r="B924"/>
    </row>
    <row r="925" spans="1:2">
      <c r="A925"/>
      <c r="B925"/>
    </row>
    <row r="926" spans="1:2">
      <c r="A926"/>
      <c r="B926"/>
    </row>
    <row r="927" spans="1:2">
      <c r="A927"/>
      <c r="B927"/>
    </row>
    <row r="928" spans="1:2">
      <c r="A928"/>
      <c r="B928"/>
    </row>
    <row r="929" spans="1:2">
      <c r="A929"/>
      <c r="B929"/>
    </row>
    <row r="930" spans="1:2">
      <c r="A930"/>
      <c r="B930"/>
    </row>
    <row r="931" spans="1:2">
      <c r="A931"/>
      <c r="B931"/>
    </row>
    <row r="932" spans="1:2">
      <c r="A932"/>
      <c r="B932"/>
    </row>
    <row r="933" spans="1:2">
      <c r="A933"/>
      <c r="B933"/>
    </row>
    <row r="934" spans="1:2">
      <c r="A934"/>
      <c r="B934"/>
    </row>
    <row r="935" spans="1:2">
      <c r="A935"/>
      <c r="B935"/>
    </row>
    <row r="936" spans="1:2">
      <c r="A936"/>
      <c r="B936"/>
    </row>
    <row r="937" spans="1:2">
      <c r="A937"/>
      <c r="B937"/>
    </row>
    <row r="938" spans="1:2">
      <c r="A938"/>
      <c r="B938"/>
    </row>
    <row r="939" spans="1:2">
      <c r="A939"/>
      <c r="B939"/>
    </row>
    <row r="940" spans="1:2">
      <c r="A940"/>
      <c r="B940"/>
    </row>
    <row r="941" spans="1:2">
      <c r="A941"/>
      <c r="B941"/>
    </row>
    <row r="942" spans="1:2">
      <c r="A942"/>
      <c r="B942"/>
    </row>
    <row r="943" spans="1:2">
      <c r="A943"/>
      <c r="B943"/>
    </row>
    <row r="944" spans="1:2">
      <c r="A944"/>
      <c r="B944"/>
    </row>
    <row r="945" spans="1:2">
      <c r="A945"/>
      <c r="B945"/>
    </row>
    <row r="946" spans="1:2">
      <c r="A946"/>
      <c r="B946"/>
    </row>
    <row r="947" spans="1:2">
      <c r="A947"/>
      <c r="B947"/>
    </row>
    <row r="948" spans="1:2">
      <c r="A948"/>
      <c r="B948"/>
    </row>
    <row r="949" spans="1:2">
      <c r="A949"/>
      <c r="B949"/>
    </row>
    <row r="950" spans="1:2">
      <c r="A950"/>
      <c r="B950"/>
    </row>
    <row r="951" spans="1:2">
      <c r="A951"/>
      <c r="B951"/>
    </row>
    <row r="952" spans="1:2">
      <c r="A952"/>
      <c r="B952"/>
    </row>
    <row r="953" spans="1:2">
      <c r="A953"/>
      <c r="B953"/>
    </row>
    <row r="954" spans="1:2">
      <c r="A954"/>
      <c r="B954"/>
    </row>
    <row r="955" spans="1:2">
      <c r="A955"/>
      <c r="B955"/>
    </row>
    <row r="956" spans="1:2">
      <c r="A956"/>
      <c r="B956"/>
    </row>
    <row r="957" spans="1:2">
      <c r="A957"/>
      <c r="B957"/>
    </row>
    <row r="958" spans="1:2">
      <c r="A958"/>
      <c r="B958" s="64"/>
    </row>
    <row r="959" spans="1:2">
      <c r="A959"/>
      <c r="B959" s="64"/>
    </row>
    <row r="960" spans="1:2">
      <c r="A960"/>
      <c r="B960" s="64"/>
    </row>
    <row r="961" spans="1:2">
      <c r="A961"/>
      <c r="B961" s="64"/>
    </row>
    <row r="962" spans="1:2">
      <c r="A962"/>
      <c r="B962" s="64"/>
    </row>
    <row r="963" spans="1:2">
      <c r="A963"/>
      <c r="B963" s="64"/>
    </row>
    <row r="964" spans="1:2">
      <c r="A964"/>
      <c r="B964" s="64"/>
    </row>
    <row r="965" spans="1:2">
      <c r="A965"/>
      <c r="B965" s="64"/>
    </row>
    <row r="966" spans="1:2">
      <c r="A966"/>
      <c r="B966" s="64"/>
    </row>
    <row r="967" spans="1:2">
      <c r="A967"/>
      <c r="B967" s="64"/>
    </row>
    <row r="968" spans="1:2">
      <c r="A968"/>
      <c r="B968" s="64"/>
    </row>
    <row r="969" spans="1:2">
      <c r="A969"/>
      <c r="B969" s="64"/>
    </row>
    <row r="970" spans="1:2">
      <c r="A970"/>
      <c r="B970" s="64"/>
    </row>
    <row r="971" spans="1:2">
      <c r="A971"/>
      <c r="B971" s="64"/>
    </row>
    <row r="972" spans="1:2">
      <c r="A972"/>
      <c r="B972" s="64"/>
    </row>
    <row r="973" spans="1:2">
      <c r="A973"/>
      <c r="B973" s="64"/>
    </row>
    <row r="974" spans="1:2">
      <c r="A974"/>
      <c r="B974" s="64"/>
    </row>
    <row r="975" spans="1:2">
      <c r="A975"/>
      <c r="B975" s="64"/>
    </row>
    <row r="976" spans="1:2">
      <c r="A976"/>
      <c r="B976" s="64"/>
    </row>
    <row r="977" spans="1:2">
      <c r="A977"/>
      <c r="B977" s="64"/>
    </row>
    <row r="978" spans="1:2">
      <c r="A978"/>
      <c r="B978" s="64"/>
    </row>
    <row r="979" spans="1:2">
      <c r="A979"/>
      <c r="B979" s="64"/>
    </row>
    <row r="980" spans="1:2">
      <c r="A980"/>
      <c r="B980" s="64"/>
    </row>
    <row r="981" spans="1:2">
      <c r="A981"/>
      <c r="B981" s="64"/>
    </row>
    <row r="982" spans="1:2">
      <c r="A982"/>
      <c r="B982" s="64"/>
    </row>
    <row r="983" spans="1:2">
      <c r="A983"/>
      <c r="B983" s="64"/>
    </row>
    <row r="984" spans="1:2">
      <c r="A984"/>
      <c r="B984" s="64"/>
    </row>
    <row r="985" spans="1:2">
      <c r="A985"/>
      <c r="B985" s="64"/>
    </row>
    <row r="986" spans="1:2">
      <c r="A986"/>
      <c r="B986" s="64"/>
    </row>
    <row r="987" spans="1:2">
      <c r="A987"/>
      <c r="B987" s="64"/>
    </row>
    <row r="988" spans="1:2">
      <c r="A988"/>
      <c r="B988" s="64"/>
    </row>
    <row r="989" spans="1:2">
      <c r="A989"/>
      <c r="B989" s="64"/>
    </row>
    <row r="990" spans="1:2">
      <c r="A990"/>
      <c r="B990" s="64"/>
    </row>
    <row r="991" spans="1:2">
      <c r="A991"/>
      <c r="B991" s="64"/>
    </row>
    <row r="992" spans="1:2">
      <c r="A992"/>
      <c r="B992" s="64"/>
    </row>
    <row r="993" spans="1:2">
      <c r="A993"/>
      <c r="B993" s="64"/>
    </row>
    <row r="994" spans="1:2">
      <c r="A994"/>
      <c r="B994" s="64"/>
    </row>
    <row r="995" spans="1:2">
      <c r="A995"/>
      <c r="B995" s="64"/>
    </row>
    <row r="996" spans="1:2">
      <c r="A996"/>
      <c r="B996" s="64"/>
    </row>
    <row r="997" spans="1:2">
      <c r="A997"/>
      <c r="B997" s="64"/>
    </row>
    <row r="998" spans="1:2">
      <c r="A998"/>
      <c r="B998" s="64"/>
    </row>
    <row r="999" spans="1:2">
      <c r="A999"/>
      <c r="B999" s="64"/>
    </row>
    <row r="1000" spans="1:2">
      <c r="A1000"/>
      <c r="B1000" s="64"/>
    </row>
    <row r="1001" spans="1:2">
      <c r="A1001"/>
      <c r="B1001" s="64"/>
    </row>
    <row r="1002" spans="1:2">
      <c r="A1002"/>
      <c r="B1002" s="64"/>
    </row>
    <row r="1003" spans="1:2">
      <c r="A1003"/>
      <c r="B1003" s="64"/>
    </row>
    <row r="1004" spans="1:2">
      <c r="A1004"/>
      <c r="B1004" s="64"/>
    </row>
    <row r="1005" spans="1:2">
      <c r="A1005"/>
      <c r="B1005" s="64"/>
    </row>
    <row r="1006" spans="1:2">
      <c r="A1006"/>
      <c r="B1006" s="64"/>
    </row>
    <row r="1007" spans="1:2">
      <c r="A1007"/>
      <c r="B1007" s="64"/>
    </row>
    <row r="1008" spans="1:2">
      <c r="A1008"/>
      <c r="B1008" s="64"/>
    </row>
    <row r="1009" spans="1:2">
      <c r="A1009"/>
      <c r="B1009" s="64"/>
    </row>
    <row r="1010" spans="1:2">
      <c r="A1010"/>
      <c r="B1010" s="64"/>
    </row>
    <row r="1011" spans="1:2">
      <c r="A1011"/>
      <c r="B1011" s="64"/>
    </row>
    <row r="1012" spans="1:2">
      <c r="A1012"/>
      <c r="B1012" s="64"/>
    </row>
    <row r="1013" spans="1:2">
      <c r="A1013"/>
      <c r="B1013" s="64"/>
    </row>
    <row r="1014" spans="1:2">
      <c r="A1014"/>
      <c r="B1014" s="64"/>
    </row>
    <row r="1015" spans="1:2">
      <c r="A1015"/>
      <c r="B1015" s="64"/>
    </row>
    <row r="1016" spans="1:2">
      <c r="A1016"/>
      <c r="B1016" s="64"/>
    </row>
    <row r="1017" spans="1:2">
      <c r="A1017"/>
      <c r="B1017" s="64"/>
    </row>
    <row r="1018" spans="1:2">
      <c r="A1018"/>
      <c r="B1018" s="64"/>
    </row>
    <row r="1019" spans="1:2">
      <c r="A1019"/>
      <c r="B1019" s="64"/>
    </row>
    <row r="1020" spans="1:2">
      <c r="A1020"/>
      <c r="B1020" s="64"/>
    </row>
    <row r="1021" spans="1:2">
      <c r="A1021"/>
      <c r="B1021" s="64"/>
    </row>
    <row r="1022" spans="1:2">
      <c r="A1022"/>
      <c r="B1022" s="64"/>
    </row>
    <row r="1023" spans="1:2">
      <c r="A1023"/>
      <c r="B1023" s="64"/>
    </row>
    <row r="1024" spans="1:2">
      <c r="A1024"/>
      <c r="B1024" s="64"/>
    </row>
    <row r="1025" spans="1:2">
      <c r="A1025"/>
      <c r="B1025" s="64"/>
    </row>
    <row r="1026" spans="1:2">
      <c r="A1026"/>
      <c r="B1026" s="64"/>
    </row>
    <row r="1027" spans="1:2">
      <c r="A1027"/>
      <c r="B1027" s="64"/>
    </row>
    <row r="1028" spans="1:2">
      <c r="A1028"/>
      <c r="B1028" s="64"/>
    </row>
    <row r="1029" spans="1:2">
      <c r="A1029"/>
      <c r="B1029" s="64"/>
    </row>
    <row r="1030" spans="1:2">
      <c r="A1030"/>
      <c r="B1030" s="64"/>
    </row>
    <row r="1031" spans="1:2">
      <c r="A1031"/>
      <c r="B1031" s="64"/>
    </row>
    <row r="1032" spans="1:2">
      <c r="A1032"/>
      <c r="B1032" s="64"/>
    </row>
    <row r="1033" spans="1:2">
      <c r="A1033"/>
      <c r="B1033" s="64"/>
    </row>
    <row r="1034" spans="1:2">
      <c r="A1034"/>
      <c r="B1034" s="64"/>
    </row>
    <row r="1035" spans="1:2">
      <c r="A1035"/>
      <c r="B1035" s="64"/>
    </row>
    <row r="1036" spans="1:2">
      <c r="A1036"/>
      <c r="B1036" s="64"/>
    </row>
    <row r="1037" spans="1:2">
      <c r="A1037"/>
      <c r="B1037" s="64"/>
    </row>
    <row r="1038" spans="1:2">
      <c r="A1038"/>
      <c r="B1038" s="64"/>
    </row>
    <row r="1039" spans="1:2">
      <c r="A1039"/>
      <c r="B1039" s="64"/>
    </row>
    <row r="1040" spans="1:2">
      <c r="A1040"/>
      <c r="B1040" s="64"/>
    </row>
    <row r="1041" spans="1:2">
      <c r="A1041"/>
      <c r="B1041" s="64"/>
    </row>
    <row r="1042" spans="1:2">
      <c r="A1042"/>
      <c r="B1042" s="64"/>
    </row>
    <row r="1043" spans="1:2">
      <c r="A1043"/>
      <c r="B1043" s="64"/>
    </row>
    <row r="1044" spans="1:2">
      <c r="A1044"/>
      <c r="B1044" s="64"/>
    </row>
    <row r="1045" spans="1:2">
      <c r="A1045"/>
      <c r="B1045" s="64"/>
    </row>
    <row r="1046" spans="1:2">
      <c r="A1046"/>
      <c r="B1046" s="64"/>
    </row>
    <row r="1047" spans="1:2">
      <c r="A1047"/>
      <c r="B1047" s="64"/>
    </row>
    <row r="1048" spans="1:2">
      <c r="A1048"/>
      <c r="B1048" s="64"/>
    </row>
    <row r="1049" spans="1:2">
      <c r="A1049"/>
      <c r="B1049" s="64"/>
    </row>
    <row r="1050" spans="1:2">
      <c r="A1050"/>
      <c r="B1050" s="64"/>
    </row>
    <row r="1051" spans="1:2">
      <c r="A1051"/>
      <c r="B1051" s="64"/>
    </row>
    <row r="1052" spans="1:2">
      <c r="A1052"/>
      <c r="B1052" s="64"/>
    </row>
    <row r="1053" spans="1:2">
      <c r="A1053"/>
      <c r="B1053" s="64"/>
    </row>
    <row r="1054" spans="1:2">
      <c r="A1054"/>
      <c r="B1054" s="64"/>
    </row>
    <row r="1055" spans="1:2">
      <c r="A1055"/>
      <c r="B1055" s="64"/>
    </row>
    <row r="1056" spans="1:2">
      <c r="A1056"/>
      <c r="B1056" s="64"/>
    </row>
    <row r="1057" spans="1:2">
      <c r="A1057"/>
      <c r="B1057" s="64"/>
    </row>
    <row r="1058" spans="1:2">
      <c r="A1058"/>
      <c r="B1058" s="64"/>
    </row>
    <row r="1059" spans="1:2">
      <c r="A1059"/>
      <c r="B1059" s="64"/>
    </row>
    <row r="1060" spans="1:2">
      <c r="A1060"/>
      <c r="B1060" s="64"/>
    </row>
    <row r="1061" spans="1:2">
      <c r="A1061"/>
      <c r="B1061" s="64"/>
    </row>
    <row r="1062" spans="1:2">
      <c r="A1062"/>
      <c r="B1062" s="64"/>
    </row>
    <row r="1063" spans="1:2">
      <c r="A1063"/>
      <c r="B1063" s="64"/>
    </row>
    <row r="1064" spans="1:2">
      <c r="A1064"/>
      <c r="B1064" s="64"/>
    </row>
    <row r="1065" spans="1:2">
      <c r="A1065"/>
      <c r="B1065" s="64"/>
    </row>
    <row r="1066" spans="1:2">
      <c r="A1066"/>
      <c r="B1066" s="64"/>
    </row>
    <row r="1067" spans="1:2">
      <c r="A1067"/>
      <c r="B1067" s="64"/>
    </row>
    <row r="1068" spans="1:2">
      <c r="A1068"/>
      <c r="B1068" s="64"/>
    </row>
    <row r="1069" spans="1:2">
      <c r="A1069"/>
      <c r="B1069" s="64"/>
    </row>
    <row r="1070" spans="1:2">
      <c r="A1070"/>
      <c r="B1070" s="64"/>
    </row>
    <row r="1071" spans="1:2">
      <c r="A1071"/>
      <c r="B1071" s="64"/>
    </row>
    <row r="1072" spans="1:2">
      <c r="A1072"/>
      <c r="B1072" s="64"/>
    </row>
    <row r="1073" spans="1:2">
      <c r="A1073"/>
      <c r="B1073" s="64"/>
    </row>
    <row r="1074" spans="1:2">
      <c r="A1074"/>
      <c r="B1074" s="64"/>
    </row>
    <row r="1075" spans="1:2">
      <c r="A1075"/>
      <c r="B1075" s="64"/>
    </row>
    <row r="1076" spans="1:2">
      <c r="A1076"/>
      <c r="B1076" s="64"/>
    </row>
    <row r="1077" spans="1:2">
      <c r="A1077"/>
      <c r="B1077" s="64"/>
    </row>
    <row r="1078" spans="1:2">
      <c r="A1078"/>
      <c r="B1078" s="64"/>
    </row>
    <row r="1079" spans="1:2">
      <c r="A1079"/>
      <c r="B1079" s="64"/>
    </row>
    <row r="1080" spans="1:2">
      <c r="A1080"/>
      <c r="B1080" s="64"/>
    </row>
    <row r="1081" spans="1:2">
      <c r="A1081"/>
      <c r="B1081" s="64"/>
    </row>
    <row r="1082" spans="1:2">
      <c r="A1082"/>
      <c r="B1082" s="64"/>
    </row>
    <row r="1083" spans="1:2">
      <c r="A1083"/>
      <c r="B1083" s="64"/>
    </row>
    <row r="1084" spans="1:2">
      <c r="A1084"/>
      <c r="B1084" s="64"/>
    </row>
    <row r="1085" spans="1:2">
      <c r="A1085"/>
      <c r="B1085" s="64"/>
    </row>
    <row r="1086" spans="1:2">
      <c r="A1086"/>
      <c r="B1086" s="64"/>
    </row>
    <row r="1087" spans="1:2">
      <c r="A1087"/>
      <c r="B1087" s="64"/>
    </row>
    <row r="1088" spans="1:2">
      <c r="A1088"/>
      <c r="B1088" s="64"/>
    </row>
    <row r="1089" spans="1:2">
      <c r="A1089"/>
      <c r="B1089" s="64"/>
    </row>
    <row r="1090" spans="1:2">
      <c r="A1090"/>
      <c r="B1090" s="64"/>
    </row>
    <row r="1091" spans="1:2">
      <c r="A1091"/>
      <c r="B1091" s="64"/>
    </row>
    <row r="1092" spans="1:2">
      <c r="A1092"/>
      <c r="B1092" s="64"/>
    </row>
    <row r="1093" spans="1:2">
      <c r="A1093"/>
      <c r="B1093" s="64"/>
    </row>
    <row r="1094" spans="1:2">
      <c r="A1094"/>
      <c r="B1094" s="64"/>
    </row>
    <row r="1095" spans="1:2">
      <c r="A1095"/>
      <c r="B1095" s="64"/>
    </row>
    <row r="1096" spans="1:2">
      <c r="A1096"/>
      <c r="B1096" s="64"/>
    </row>
    <row r="1097" spans="1:2">
      <c r="A1097"/>
      <c r="B1097" s="64"/>
    </row>
    <row r="1098" spans="1:2">
      <c r="A1098"/>
      <c r="B1098" s="64"/>
    </row>
    <row r="1099" spans="1:2">
      <c r="A1099"/>
      <c r="B1099" s="64"/>
    </row>
    <row r="1100" spans="1:2">
      <c r="A1100"/>
      <c r="B1100" s="64"/>
    </row>
    <row r="1101" spans="1:2">
      <c r="A1101"/>
      <c r="B1101" s="64"/>
    </row>
    <row r="1102" spans="1:2">
      <c r="A1102"/>
      <c r="B1102" s="64"/>
    </row>
    <row r="1103" spans="1:2">
      <c r="A1103"/>
      <c r="B1103" s="64"/>
    </row>
    <row r="1104" spans="1:2">
      <c r="A1104"/>
      <c r="B1104" s="64"/>
    </row>
    <row r="1105" spans="1:2">
      <c r="A1105"/>
      <c r="B1105" s="64"/>
    </row>
    <row r="1106" spans="1:2">
      <c r="A1106"/>
      <c r="B1106" s="64"/>
    </row>
    <row r="1107" spans="1:2">
      <c r="A1107"/>
      <c r="B1107" s="64"/>
    </row>
    <row r="1108" spans="1:2">
      <c r="A1108"/>
      <c r="B1108" s="64"/>
    </row>
    <row r="1109" spans="1:2">
      <c r="A1109"/>
      <c r="B1109" s="64"/>
    </row>
    <row r="1110" spans="1:2">
      <c r="A1110"/>
      <c r="B1110" s="64"/>
    </row>
    <row r="1111" spans="1:2">
      <c r="A1111"/>
      <c r="B1111" s="64"/>
    </row>
    <row r="1112" spans="1:2">
      <c r="A1112"/>
      <c r="B1112" s="64"/>
    </row>
    <row r="1113" spans="1:2">
      <c r="A1113"/>
      <c r="B1113" s="64"/>
    </row>
    <row r="1114" spans="1:2">
      <c r="A1114"/>
      <c r="B1114" s="64"/>
    </row>
    <row r="1115" spans="1:2">
      <c r="A1115"/>
      <c r="B1115" s="64"/>
    </row>
    <row r="1116" spans="1:2">
      <c r="A1116"/>
      <c r="B1116" s="64"/>
    </row>
    <row r="1117" spans="1:2">
      <c r="A1117"/>
      <c r="B1117" s="64"/>
    </row>
    <row r="1118" spans="1:2">
      <c r="A1118"/>
      <c r="B1118" s="64"/>
    </row>
    <row r="1119" spans="1:2">
      <c r="A1119"/>
      <c r="B1119" s="64"/>
    </row>
    <row r="1120" spans="1:2">
      <c r="A1120"/>
      <c r="B1120" s="64"/>
    </row>
    <row r="1121" spans="1:2">
      <c r="A1121"/>
      <c r="B1121" s="64"/>
    </row>
    <row r="1122" spans="1:2">
      <c r="A1122"/>
      <c r="B1122" s="64"/>
    </row>
    <row r="1123" spans="1:2">
      <c r="A1123"/>
      <c r="B1123" s="64"/>
    </row>
    <row r="1124" spans="1:2">
      <c r="A1124"/>
      <c r="B1124" s="64"/>
    </row>
    <row r="1125" spans="1:2">
      <c r="A1125"/>
      <c r="B1125" s="64"/>
    </row>
    <row r="1126" spans="1:2">
      <c r="A1126"/>
      <c r="B1126" s="64"/>
    </row>
    <row r="1127" spans="1:2">
      <c r="A1127"/>
      <c r="B1127" s="64"/>
    </row>
    <row r="1128" spans="1:2">
      <c r="A1128"/>
      <c r="B1128" s="64"/>
    </row>
    <row r="1129" spans="1:2">
      <c r="A1129"/>
      <c r="B1129" s="64"/>
    </row>
    <row r="1130" spans="1:2">
      <c r="A1130"/>
      <c r="B1130" s="64"/>
    </row>
    <row r="1131" spans="1:2">
      <c r="A1131"/>
      <c r="B1131" s="64"/>
    </row>
    <row r="1132" spans="1:2">
      <c r="A1132"/>
      <c r="B1132" s="64"/>
    </row>
    <row r="1133" spans="1:2">
      <c r="A1133"/>
      <c r="B1133" s="64"/>
    </row>
    <row r="1134" spans="1:2">
      <c r="A1134"/>
      <c r="B1134" s="64"/>
    </row>
    <row r="1135" spans="1:2">
      <c r="A1135"/>
      <c r="B1135" s="64"/>
    </row>
    <row r="1136" spans="1:2">
      <c r="A1136"/>
      <c r="B1136" s="64"/>
    </row>
    <row r="1137" spans="1:2">
      <c r="A1137"/>
      <c r="B1137" s="64"/>
    </row>
    <row r="1138" spans="1:2">
      <c r="A1138"/>
      <c r="B1138" s="64"/>
    </row>
    <row r="1139" spans="1:2">
      <c r="A1139"/>
      <c r="B1139" s="64"/>
    </row>
    <row r="1140" spans="1:2">
      <c r="A1140"/>
      <c r="B1140" s="64"/>
    </row>
    <row r="1141" spans="1:2">
      <c r="A1141"/>
      <c r="B1141" s="64"/>
    </row>
    <row r="1142" spans="1:2">
      <c r="A1142"/>
      <c r="B1142" s="64"/>
    </row>
    <row r="1143" spans="1:2">
      <c r="A1143"/>
      <c r="B1143" s="64"/>
    </row>
    <row r="1144" spans="1:2">
      <c r="A1144"/>
      <c r="B1144" s="64"/>
    </row>
    <row r="1145" spans="1:2">
      <c r="A1145"/>
      <c r="B1145" s="64"/>
    </row>
    <row r="1146" spans="1:2">
      <c r="A1146"/>
      <c r="B1146" s="64"/>
    </row>
    <row r="1147" spans="1:2">
      <c r="A1147"/>
      <c r="B1147" s="64"/>
    </row>
    <row r="1148" spans="1:2">
      <c r="A1148"/>
      <c r="B1148" s="64"/>
    </row>
    <row r="1149" spans="1:2">
      <c r="A1149"/>
      <c r="B1149" s="64"/>
    </row>
    <row r="1150" spans="1:2">
      <c r="A1150"/>
      <c r="B1150" s="64"/>
    </row>
    <row r="1151" spans="1:2">
      <c r="A1151"/>
      <c r="B1151" s="64"/>
    </row>
    <row r="1152" spans="1:2">
      <c r="A1152"/>
      <c r="B1152" s="64"/>
    </row>
    <row r="1153" spans="1:2">
      <c r="A1153"/>
      <c r="B1153" s="64"/>
    </row>
    <row r="1154" spans="1:2">
      <c r="A1154"/>
      <c r="B1154" s="64"/>
    </row>
    <row r="1155" spans="1:2">
      <c r="A1155"/>
      <c r="B1155" s="64"/>
    </row>
    <row r="1156" spans="1:2">
      <c r="A1156"/>
      <c r="B1156" s="64"/>
    </row>
    <row r="1157" spans="1:2">
      <c r="A1157"/>
      <c r="B1157" s="64"/>
    </row>
    <row r="1158" spans="1:2">
      <c r="A1158"/>
      <c r="B1158" s="64"/>
    </row>
    <row r="1159" spans="1:2">
      <c r="A1159"/>
      <c r="B1159" s="64"/>
    </row>
    <row r="1160" spans="1:2">
      <c r="A1160"/>
      <c r="B1160" s="64"/>
    </row>
    <row r="1161" spans="1:2">
      <c r="A1161"/>
      <c r="B1161" s="64"/>
    </row>
    <row r="1162" spans="1:2">
      <c r="A1162"/>
      <c r="B1162" s="64"/>
    </row>
    <row r="1163" spans="1:2">
      <c r="A1163"/>
      <c r="B1163" s="64"/>
    </row>
    <row r="1164" spans="1:2">
      <c r="A1164"/>
      <c r="B1164" s="64"/>
    </row>
    <row r="1165" spans="1:2">
      <c r="A1165"/>
      <c r="B1165" s="64"/>
    </row>
    <row r="1166" spans="1:2">
      <c r="A1166"/>
      <c r="B1166" s="64"/>
    </row>
    <row r="1167" spans="1:2">
      <c r="A1167"/>
      <c r="B1167" s="64"/>
    </row>
    <row r="1168" spans="1:2">
      <c r="A1168"/>
      <c r="B1168" s="64"/>
    </row>
    <row r="1169" spans="1:2">
      <c r="A1169"/>
      <c r="B1169" s="64"/>
    </row>
    <row r="1170" spans="1:2">
      <c r="A1170"/>
      <c r="B1170" s="64"/>
    </row>
    <row r="1171" spans="1:2">
      <c r="A1171"/>
      <c r="B1171" s="64"/>
    </row>
    <row r="1172" spans="1:2">
      <c r="A1172"/>
      <c r="B1172" s="64"/>
    </row>
    <row r="1173" spans="1:2">
      <c r="A1173"/>
      <c r="B1173" s="64"/>
    </row>
    <row r="1174" spans="1:2">
      <c r="A1174"/>
      <c r="B1174" s="64"/>
    </row>
    <row r="1175" spans="1:2">
      <c r="A1175"/>
      <c r="B1175" s="64"/>
    </row>
    <row r="1176" spans="1:2">
      <c r="A1176"/>
      <c r="B1176" s="64"/>
    </row>
    <row r="1177" spans="1:2">
      <c r="A1177"/>
      <c r="B1177" s="64"/>
    </row>
    <row r="1178" spans="1:2">
      <c r="A1178"/>
      <c r="B1178" s="64"/>
    </row>
    <row r="1179" spans="1:2">
      <c r="A1179"/>
      <c r="B1179" s="64"/>
    </row>
    <row r="1180" spans="1:2">
      <c r="A1180"/>
      <c r="B1180" s="64"/>
    </row>
    <row r="1181" spans="1:2">
      <c r="A1181"/>
      <c r="B1181" s="64"/>
    </row>
    <row r="1182" spans="1:2">
      <c r="A1182"/>
      <c r="B1182" s="64"/>
    </row>
    <row r="1183" spans="1:2">
      <c r="A1183"/>
      <c r="B1183" s="64"/>
    </row>
    <row r="1184" spans="1:2">
      <c r="A1184"/>
      <c r="B1184" s="64"/>
    </row>
    <row r="1185" spans="1:2">
      <c r="A1185"/>
      <c r="B1185" s="64"/>
    </row>
    <row r="1186" spans="1:2">
      <c r="A1186"/>
      <c r="B1186" s="64"/>
    </row>
  </sheetData>
  <phoneticPr fontId="3" type="noConversion"/>
  <conditionalFormatting sqref="E1:F1048576">
    <cfRule type="duplicateValues" dxfId="28" priority="2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3:E445"/>
  <sheetViews>
    <sheetView topLeftCell="A3" zoomScaleNormal="100" workbookViewId="0">
      <selection activeCell="A3" sqref="A3"/>
    </sheetView>
  </sheetViews>
  <sheetFormatPr defaultColWidth="9" defaultRowHeight="16.5"/>
  <cols>
    <col min="1" max="1" width="23.875" style="3" customWidth="1"/>
    <col min="2" max="2" width="13.75" style="3" customWidth="1"/>
    <col min="3" max="3" width="15.25" style="3" customWidth="1"/>
    <col min="4" max="4" width="30.625" style="3" customWidth="1"/>
    <col min="5" max="5" width="13.125" style="3" customWidth="1"/>
    <col min="6" max="16384" width="9" style="3"/>
  </cols>
  <sheetData>
    <row r="3" spans="1:5">
      <c r="A3" s="72" t="s">
        <v>2930</v>
      </c>
      <c r="B3" t="s">
        <v>2933</v>
      </c>
      <c r="C3" t="s">
        <v>2934</v>
      </c>
      <c r="D3" t="s">
        <v>6108</v>
      </c>
      <c r="E3" t="s">
        <v>2935</v>
      </c>
    </row>
    <row r="4" spans="1:5">
      <c r="A4" s="73" t="s">
        <v>8117</v>
      </c>
      <c r="B4" s="74">
        <v>48000</v>
      </c>
      <c r="C4" s="74">
        <v>6</v>
      </c>
      <c r="D4" s="74">
        <v>1416400</v>
      </c>
      <c r="E4" s="74">
        <v>0</v>
      </c>
    </row>
    <row r="5" spans="1:5">
      <c r="A5" s="73" t="s">
        <v>8118</v>
      </c>
      <c r="B5" s="74">
        <v>10000</v>
      </c>
      <c r="C5" s="74">
        <v>2</v>
      </c>
      <c r="D5" s="74">
        <v>248500</v>
      </c>
      <c r="E5" s="74">
        <v>0</v>
      </c>
    </row>
    <row r="6" spans="1:5">
      <c r="A6" s="73" t="s">
        <v>8119</v>
      </c>
      <c r="B6" s="74">
        <v>32000</v>
      </c>
      <c r="C6" s="74">
        <v>4</v>
      </c>
      <c r="D6" s="74">
        <v>755600</v>
      </c>
      <c r="E6" s="74">
        <v>0</v>
      </c>
    </row>
    <row r="7" spans="1:5">
      <c r="A7" s="73" t="s">
        <v>8120</v>
      </c>
      <c r="B7" s="74">
        <v>43000</v>
      </c>
      <c r="C7" s="74">
        <v>5</v>
      </c>
      <c r="D7" s="74">
        <v>1009150</v>
      </c>
      <c r="E7" s="74">
        <v>0</v>
      </c>
    </row>
    <row r="8" spans="1:5">
      <c r="A8" s="73" t="s">
        <v>8121</v>
      </c>
      <c r="B8" s="74">
        <v>40000</v>
      </c>
      <c r="C8" s="74">
        <v>5</v>
      </c>
      <c r="D8" s="74">
        <v>940000</v>
      </c>
      <c r="E8" s="74">
        <v>0</v>
      </c>
    </row>
    <row r="9" spans="1:5">
      <c r="A9" s="73" t="s">
        <v>8122</v>
      </c>
      <c r="B9" s="74">
        <v>5000</v>
      </c>
      <c r="C9" s="74">
        <v>1</v>
      </c>
      <c r="D9" s="74">
        <v>167250</v>
      </c>
      <c r="E9" s="74">
        <v>0</v>
      </c>
    </row>
    <row r="10" spans="1:5">
      <c r="A10" s="73" t="s">
        <v>8123</v>
      </c>
      <c r="B10" s="74">
        <v>8000</v>
      </c>
      <c r="C10" s="74">
        <v>1</v>
      </c>
      <c r="D10" s="74">
        <v>202400</v>
      </c>
      <c r="E10" s="74">
        <v>0</v>
      </c>
    </row>
    <row r="11" spans="1:5">
      <c r="A11" s="73" t="s">
        <v>8124</v>
      </c>
      <c r="B11" s="74">
        <v>11000</v>
      </c>
      <c r="C11" s="74">
        <v>1</v>
      </c>
      <c r="D11" s="74">
        <v>271550</v>
      </c>
      <c r="E11" s="74">
        <v>0</v>
      </c>
    </row>
    <row r="12" spans="1:5">
      <c r="A12" s="73" t="s">
        <v>8125</v>
      </c>
      <c r="B12" s="74">
        <v>12000</v>
      </c>
      <c r="C12" s="74">
        <v>1</v>
      </c>
      <c r="D12" s="74">
        <v>294600</v>
      </c>
      <c r="E12" s="74">
        <v>0</v>
      </c>
    </row>
    <row r="13" spans="1:5">
      <c r="A13" s="73" t="s">
        <v>8126</v>
      </c>
      <c r="B13" s="74">
        <v>4000</v>
      </c>
      <c r="C13" s="74">
        <v>1</v>
      </c>
      <c r="D13" s="74">
        <v>110200</v>
      </c>
      <c r="E13" s="74">
        <v>0</v>
      </c>
    </row>
    <row r="14" spans="1:5">
      <c r="A14" s="73" t="s">
        <v>10390</v>
      </c>
      <c r="B14" s="74">
        <v>70000</v>
      </c>
      <c r="C14" s="74">
        <v>8</v>
      </c>
      <c r="D14" s="74">
        <v>2055500</v>
      </c>
      <c r="E14" s="74">
        <v>0</v>
      </c>
    </row>
    <row r="15" spans="1:5">
      <c r="A15" s="73" t="s">
        <v>10458</v>
      </c>
      <c r="B15" s="74">
        <v>67000</v>
      </c>
      <c r="C15" s="74">
        <v>7</v>
      </c>
      <c r="D15" s="74">
        <v>1968350</v>
      </c>
      <c r="E15" s="74">
        <v>0</v>
      </c>
    </row>
    <row r="16" spans="1:5">
      <c r="A16" s="73" t="s">
        <v>10405</v>
      </c>
      <c r="B16" s="74">
        <v>68000</v>
      </c>
      <c r="C16" s="74">
        <v>9</v>
      </c>
      <c r="D16" s="74">
        <v>1997400</v>
      </c>
      <c r="E16" s="74">
        <v>0</v>
      </c>
    </row>
    <row r="17" spans="1:5">
      <c r="A17" s="73" t="s">
        <v>10488</v>
      </c>
      <c r="B17" s="74">
        <v>68000</v>
      </c>
      <c r="C17" s="74">
        <v>10</v>
      </c>
      <c r="D17" s="74">
        <v>1997400</v>
      </c>
      <c r="E17" s="74">
        <v>0</v>
      </c>
    </row>
    <row r="18" spans="1:5">
      <c r="A18" s="73" t="s">
        <v>10196</v>
      </c>
      <c r="B18" s="74">
        <v>45000</v>
      </c>
      <c r="C18" s="74">
        <v>5</v>
      </c>
      <c r="D18" s="74">
        <v>823600</v>
      </c>
      <c r="E18" s="74">
        <v>0</v>
      </c>
    </row>
    <row r="19" spans="1:5">
      <c r="A19" s="73" t="s">
        <v>10185</v>
      </c>
      <c r="B19" s="74">
        <v>41000</v>
      </c>
      <c r="C19" s="74">
        <v>5</v>
      </c>
      <c r="D19" s="74">
        <v>751680</v>
      </c>
      <c r="E19" s="74">
        <v>0</v>
      </c>
    </row>
    <row r="20" spans="1:5">
      <c r="A20" s="73" t="s">
        <v>10200</v>
      </c>
      <c r="B20" s="74">
        <v>10000</v>
      </c>
      <c r="C20" s="74">
        <v>2</v>
      </c>
      <c r="D20" s="74">
        <v>194300</v>
      </c>
      <c r="E20" s="74">
        <v>0</v>
      </c>
    </row>
    <row r="21" spans="1:5">
      <c r="A21" s="73" t="s">
        <v>10459</v>
      </c>
      <c r="B21" s="74">
        <v>12000</v>
      </c>
      <c r="C21" s="74">
        <v>1</v>
      </c>
      <c r="D21" s="74">
        <v>230260</v>
      </c>
      <c r="E21" s="74">
        <v>0</v>
      </c>
    </row>
    <row r="22" spans="1:5">
      <c r="A22" s="73" t="s">
        <v>10435</v>
      </c>
      <c r="B22" s="74">
        <v>34000</v>
      </c>
      <c r="C22" s="74">
        <v>5</v>
      </c>
      <c r="D22" s="74">
        <v>801700</v>
      </c>
      <c r="E22" s="74">
        <v>0</v>
      </c>
    </row>
    <row r="23" spans="1:5">
      <c r="A23" s="73" t="s">
        <v>10412</v>
      </c>
      <c r="B23" s="74">
        <v>76000</v>
      </c>
      <c r="C23" s="74">
        <v>7</v>
      </c>
      <c r="D23" s="74">
        <v>1769800</v>
      </c>
      <c r="E23" s="74">
        <v>0</v>
      </c>
    </row>
    <row r="24" spans="1:5">
      <c r="A24" s="73" t="s">
        <v>10402</v>
      </c>
      <c r="B24" s="74">
        <v>70000</v>
      </c>
      <c r="C24" s="74">
        <v>8</v>
      </c>
      <c r="D24" s="74">
        <v>1631500</v>
      </c>
      <c r="E24" s="74">
        <v>0</v>
      </c>
    </row>
    <row r="25" spans="1:5">
      <c r="A25" s="73" t="s">
        <v>10383</v>
      </c>
      <c r="B25" s="74">
        <v>30000</v>
      </c>
      <c r="C25" s="74">
        <v>4</v>
      </c>
      <c r="D25" s="74">
        <v>709500</v>
      </c>
      <c r="E25" s="74">
        <v>0</v>
      </c>
    </row>
    <row r="26" spans="1:5">
      <c r="A26" s="73" t="s">
        <v>10407</v>
      </c>
      <c r="B26" s="74">
        <v>48000</v>
      </c>
      <c r="C26" s="74">
        <v>5</v>
      </c>
      <c r="D26" s="74">
        <v>1124400</v>
      </c>
      <c r="E26" s="74">
        <v>0</v>
      </c>
    </row>
    <row r="27" spans="1:5">
      <c r="A27" s="73" t="s">
        <v>10401</v>
      </c>
      <c r="B27" s="74">
        <v>80000</v>
      </c>
      <c r="C27" s="74">
        <v>9</v>
      </c>
      <c r="D27" s="74">
        <v>1862000</v>
      </c>
      <c r="E27" s="74">
        <v>0</v>
      </c>
    </row>
    <row r="28" spans="1:5">
      <c r="A28" s="73" t="s">
        <v>10398</v>
      </c>
      <c r="B28" s="74">
        <v>76000</v>
      </c>
      <c r="C28" s="74">
        <v>7</v>
      </c>
      <c r="D28" s="74">
        <v>1769800</v>
      </c>
      <c r="E28" s="74">
        <v>0</v>
      </c>
    </row>
    <row r="29" spans="1:5">
      <c r="A29" s="73" t="s">
        <v>10420</v>
      </c>
      <c r="B29" s="74">
        <v>153000</v>
      </c>
      <c r="C29" s="74">
        <v>19</v>
      </c>
      <c r="D29" s="74">
        <v>3195150</v>
      </c>
      <c r="E29" s="74">
        <v>100000</v>
      </c>
    </row>
    <row r="30" spans="1:5">
      <c r="A30" s="73" t="s">
        <v>10427</v>
      </c>
      <c r="B30" s="74">
        <v>154000</v>
      </c>
      <c r="C30" s="74">
        <v>16</v>
      </c>
      <c r="D30" s="74">
        <v>3215700</v>
      </c>
      <c r="E30" s="74">
        <v>60000</v>
      </c>
    </row>
    <row r="31" spans="1:5">
      <c r="A31" s="73" t="s">
        <v>10423</v>
      </c>
      <c r="B31" s="74">
        <v>143000</v>
      </c>
      <c r="C31" s="74">
        <v>17</v>
      </c>
      <c r="D31" s="74">
        <v>2989650</v>
      </c>
      <c r="E31" s="74">
        <v>70000</v>
      </c>
    </row>
    <row r="32" spans="1:5">
      <c r="A32" s="73" t="s">
        <v>10189</v>
      </c>
      <c r="B32" s="74">
        <v>64000</v>
      </c>
      <c r="C32" s="74">
        <v>7</v>
      </c>
      <c r="D32" s="74">
        <v>1366200</v>
      </c>
      <c r="E32" s="74">
        <v>20000</v>
      </c>
    </row>
    <row r="33" spans="1:5">
      <c r="A33" s="73" t="s">
        <v>10381</v>
      </c>
      <c r="B33" s="74">
        <v>178000</v>
      </c>
      <c r="C33" s="74">
        <v>19</v>
      </c>
      <c r="D33" s="74">
        <v>3708900</v>
      </c>
      <c r="E33" s="74">
        <v>70000</v>
      </c>
    </row>
    <row r="34" spans="1:5">
      <c r="A34" s="73" t="s">
        <v>10378</v>
      </c>
      <c r="B34" s="74">
        <v>65000</v>
      </c>
      <c r="C34" s="74">
        <v>8</v>
      </c>
      <c r="D34" s="74">
        <v>1386750</v>
      </c>
      <c r="E34" s="74">
        <v>30000</v>
      </c>
    </row>
    <row r="35" spans="1:5">
      <c r="A35" s="73" t="s">
        <v>10442</v>
      </c>
      <c r="B35" s="74">
        <v>103000</v>
      </c>
      <c r="C35" s="74">
        <v>12</v>
      </c>
      <c r="D35" s="74">
        <v>2167650</v>
      </c>
      <c r="E35" s="74">
        <v>30000</v>
      </c>
    </row>
    <row r="36" spans="1:5">
      <c r="A36" s="73" t="s">
        <v>10474</v>
      </c>
      <c r="B36" s="74">
        <v>86000</v>
      </c>
      <c r="C36" s="74">
        <v>11</v>
      </c>
      <c r="D36" s="74">
        <v>1818300</v>
      </c>
      <c r="E36" s="74">
        <v>70000</v>
      </c>
    </row>
    <row r="37" spans="1:5">
      <c r="A37" s="73" t="s">
        <v>10379</v>
      </c>
      <c r="B37" s="74">
        <v>35000</v>
      </c>
      <c r="C37" s="74">
        <v>3</v>
      </c>
      <c r="D37" s="74">
        <v>744750</v>
      </c>
      <c r="E37" s="74">
        <v>0</v>
      </c>
    </row>
    <row r="38" spans="1:5">
      <c r="A38" s="73" t="s">
        <v>10386</v>
      </c>
      <c r="B38" s="74">
        <v>68000</v>
      </c>
      <c r="C38" s="74">
        <v>8</v>
      </c>
      <c r="D38" s="74">
        <v>1448400</v>
      </c>
      <c r="E38" s="74">
        <v>10000</v>
      </c>
    </row>
    <row r="39" spans="1:5">
      <c r="A39" s="73" t="s">
        <v>10453</v>
      </c>
      <c r="B39" s="74">
        <v>41000</v>
      </c>
      <c r="C39" s="74">
        <v>5</v>
      </c>
      <c r="D39" s="74">
        <v>893550</v>
      </c>
      <c r="E39" s="74">
        <v>20000</v>
      </c>
    </row>
    <row r="40" spans="1:5">
      <c r="A40" s="73" t="s">
        <v>10460</v>
      </c>
      <c r="B40" s="74">
        <v>121000</v>
      </c>
      <c r="C40" s="74">
        <v>13</v>
      </c>
      <c r="D40" s="74">
        <v>2537550</v>
      </c>
      <c r="E40" s="74">
        <v>90000</v>
      </c>
    </row>
    <row r="41" spans="1:5">
      <c r="A41" s="73" t="s">
        <v>10462</v>
      </c>
      <c r="B41" s="74">
        <v>22000</v>
      </c>
      <c r="C41" s="74">
        <v>3</v>
      </c>
      <c r="D41" s="74">
        <v>503100</v>
      </c>
      <c r="E41" s="74">
        <v>10000</v>
      </c>
    </row>
    <row r="42" spans="1:5">
      <c r="A42" s="73" t="s">
        <v>10456</v>
      </c>
      <c r="B42" s="74">
        <v>64000</v>
      </c>
      <c r="C42" s="74">
        <v>7</v>
      </c>
      <c r="D42" s="74">
        <v>1366200</v>
      </c>
      <c r="E42" s="74">
        <v>60000</v>
      </c>
    </row>
    <row r="43" spans="1:5">
      <c r="A43" s="73" t="s">
        <v>10491</v>
      </c>
      <c r="B43" s="74">
        <v>20000</v>
      </c>
      <c r="C43" s="74">
        <v>2</v>
      </c>
      <c r="D43" s="74">
        <v>436500</v>
      </c>
      <c r="E43" s="74">
        <v>0</v>
      </c>
    </row>
    <row r="44" spans="1:5">
      <c r="A44" s="73" t="s">
        <v>10424</v>
      </c>
      <c r="B44" s="74">
        <v>153000</v>
      </c>
      <c r="C44" s="74">
        <v>18</v>
      </c>
      <c r="D44" s="74">
        <v>3195150</v>
      </c>
      <c r="E44" s="74">
        <v>100000</v>
      </c>
    </row>
    <row r="45" spans="1:5">
      <c r="A45" s="73" t="s">
        <v>10391</v>
      </c>
      <c r="B45" s="74">
        <v>171000</v>
      </c>
      <c r="C45" s="74">
        <v>23</v>
      </c>
      <c r="D45" s="74">
        <v>3565050</v>
      </c>
      <c r="E45" s="74">
        <v>100000</v>
      </c>
    </row>
    <row r="46" spans="1:5">
      <c r="A46" s="73" t="s">
        <v>10451</v>
      </c>
      <c r="B46" s="74">
        <v>43000</v>
      </c>
      <c r="C46" s="74">
        <v>4</v>
      </c>
      <c r="D46" s="74">
        <v>909150</v>
      </c>
      <c r="E46" s="74">
        <v>0</v>
      </c>
    </row>
    <row r="47" spans="1:5">
      <c r="A47" s="73" t="s">
        <v>10399</v>
      </c>
      <c r="B47" s="74">
        <v>105000</v>
      </c>
      <c r="C47" s="74">
        <v>12</v>
      </c>
      <c r="D47" s="74">
        <v>2208750</v>
      </c>
      <c r="E47" s="74">
        <v>60000</v>
      </c>
    </row>
    <row r="48" spans="1:5">
      <c r="A48" s="73" t="s">
        <v>10394</v>
      </c>
      <c r="B48" s="74">
        <v>115000</v>
      </c>
      <c r="C48" s="74">
        <v>13</v>
      </c>
      <c r="D48" s="74">
        <v>2414250</v>
      </c>
      <c r="E48" s="74">
        <v>70000</v>
      </c>
    </row>
    <row r="49" spans="1:5">
      <c r="A49" s="73" t="s">
        <v>10411</v>
      </c>
      <c r="B49" s="74">
        <v>158000</v>
      </c>
      <c r="C49" s="74">
        <v>18</v>
      </c>
      <c r="D49" s="74">
        <v>3297900</v>
      </c>
      <c r="E49" s="74">
        <v>120000</v>
      </c>
    </row>
    <row r="50" spans="1:5">
      <c r="A50" s="73" t="s">
        <v>10417</v>
      </c>
      <c r="B50" s="74">
        <v>67000</v>
      </c>
      <c r="C50" s="74">
        <v>7</v>
      </c>
      <c r="D50" s="74">
        <v>1506160</v>
      </c>
      <c r="E50" s="74">
        <v>0</v>
      </c>
    </row>
    <row r="51" spans="1:5">
      <c r="A51" s="73" t="s">
        <v>10439</v>
      </c>
      <c r="B51" s="74">
        <v>32000</v>
      </c>
      <c r="C51" s="74">
        <v>5</v>
      </c>
      <c r="D51" s="74">
        <v>719360</v>
      </c>
      <c r="E51" s="74">
        <v>0</v>
      </c>
    </row>
    <row r="52" spans="1:5">
      <c r="A52" s="73" t="s">
        <v>10392</v>
      </c>
      <c r="B52" s="74">
        <v>37000</v>
      </c>
      <c r="C52" s="74">
        <v>5</v>
      </c>
      <c r="D52" s="74">
        <v>831760</v>
      </c>
      <c r="E52" s="74">
        <v>0</v>
      </c>
    </row>
    <row r="53" spans="1:5">
      <c r="A53" s="73" t="s">
        <v>10433</v>
      </c>
      <c r="B53" s="74">
        <v>19000</v>
      </c>
      <c r="C53" s="74">
        <v>3</v>
      </c>
      <c r="D53" s="74">
        <v>427120</v>
      </c>
      <c r="E53" s="74">
        <v>0</v>
      </c>
    </row>
    <row r="54" spans="1:5">
      <c r="A54" s="73" t="s">
        <v>10400</v>
      </c>
      <c r="B54" s="74">
        <v>19000</v>
      </c>
      <c r="C54" s="74">
        <v>3</v>
      </c>
      <c r="D54" s="74">
        <v>427120</v>
      </c>
      <c r="E54" s="74">
        <v>0</v>
      </c>
    </row>
    <row r="55" spans="1:5">
      <c r="A55" s="73" t="s">
        <v>10452</v>
      </c>
      <c r="B55" s="74">
        <v>10000</v>
      </c>
      <c r="C55" s="74">
        <v>3</v>
      </c>
      <c r="D55" s="74">
        <v>224800</v>
      </c>
      <c r="E55" s="74">
        <v>0</v>
      </c>
    </row>
    <row r="56" spans="1:5">
      <c r="A56" s="73" t="s">
        <v>10441</v>
      </c>
      <c r="B56" s="74">
        <v>33000</v>
      </c>
      <c r="C56" s="74">
        <v>4</v>
      </c>
      <c r="D56" s="74">
        <v>741840</v>
      </c>
      <c r="E56" s="74">
        <v>0</v>
      </c>
    </row>
    <row r="57" spans="1:5">
      <c r="A57" s="73" t="s">
        <v>10295</v>
      </c>
      <c r="B57" s="74">
        <v>44000</v>
      </c>
      <c r="C57" s="74">
        <v>10</v>
      </c>
      <c r="D57" s="74">
        <v>989120</v>
      </c>
      <c r="E57" s="74">
        <v>0</v>
      </c>
    </row>
    <row r="58" spans="1:5">
      <c r="A58" s="73" t="s">
        <v>10395</v>
      </c>
      <c r="B58" s="74">
        <v>11000</v>
      </c>
      <c r="C58" s="74">
        <v>2</v>
      </c>
      <c r="D58" s="74">
        <v>247280</v>
      </c>
      <c r="E58" s="74">
        <v>0</v>
      </c>
    </row>
    <row r="59" spans="1:5">
      <c r="A59" s="73" t="s">
        <v>10377</v>
      </c>
      <c r="B59" s="74">
        <v>12000</v>
      </c>
      <c r="C59" s="74">
        <v>2</v>
      </c>
      <c r="D59" s="74">
        <v>269760</v>
      </c>
      <c r="E59" s="74">
        <v>0</v>
      </c>
    </row>
    <row r="60" spans="1:5">
      <c r="A60" s="73" t="s">
        <v>10421</v>
      </c>
      <c r="B60" s="74">
        <v>48000</v>
      </c>
      <c r="C60" s="74">
        <v>5</v>
      </c>
      <c r="D60" s="74">
        <v>1079040</v>
      </c>
      <c r="E60" s="74">
        <v>0</v>
      </c>
    </row>
    <row r="61" spans="1:5">
      <c r="A61" s="73" t="s">
        <v>10235</v>
      </c>
      <c r="B61" s="74">
        <v>38000</v>
      </c>
      <c r="C61" s="74">
        <v>4</v>
      </c>
      <c r="D61" s="74">
        <v>854240</v>
      </c>
      <c r="E61" s="74">
        <v>0</v>
      </c>
    </row>
    <row r="62" spans="1:5">
      <c r="A62" s="73" t="s">
        <v>10467</v>
      </c>
      <c r="B62" s="74">
        <v>8000</v>
      </c>
      <c r="C62" s="74">
        <v>2</v>
      </c>
      <c r="D62" s="74">
        <v>179840</v>
      </c>
      <c r="E62" s="74">
        <v>0</v>
      </c>
    </row>
    <row r="63" spans="1:5">
      <c r="A63" s="73" t="s">
        <v>10468</v>
      </c>
      <c r="B63" s="74">
        <v>35000</v>
      </c>
      <c r="C63" s="74">
        <v>4</v>
      </c>
      <c r="D63" s="74">
        <v>786800</v>
      </c>
      <c r="E63" s="74">
        <v>0</v>
      </c>
    </row>
    <row r="64" spans="1:5">
      <c r="A64" s="73" t="s">
        <v>10396</v>
      </c>
      <c r="B64" s="74">
        <v>48000</v>
      </c>
      <c r="C64" s="74">
        <v>7</v>
      </c>
      <c r="D64" s="74">
        <v>1079040</v>
      </c>
      <c r="E64" s="74">
        <v>0</v>
      </c>
    </row>
    <row r="65" spans="1:5">
      <c r="A65" s="73" t="s">
        <v>10470</v>
      </c>
      <c r="B65" s="74">
        <v>11000</v>
      </c>
      <c r="C65" s="74">
        <v>2</v>
      </c>
      <c r="D65" s="74">
        <v>247280</v>
      </c>
      <c r="E65" s="74">
        <v>0</v>
      </c>
    </row>
    <row r="66" spans="1:5">
      <c r="A66" s="73" t="s">
        <v>10434</v>
      </c>
      <c r="B66" s="74">
        <v>2000</v>
      </c>
      <c r="C66" s="74">
        <v>1</v>
      </c>
      <c r="D66" s="74">
        <v>44960</v>
      </c>
      <c r="E66" s="74">
        <v>0</v>
      </c>
    </row>
    <row r="67" spans="1:5">
      <c r="A67" s="73" t="s">
        <v>10403</v>
      </c>
      <c r="B67" s="74">
        <v>27000</v>
      </c>
      <c r="C67" s="74">
        <v>3</v>
      </c>
      <c r="D67" s="74">
        <v>606960</v>
      </c>
      <c r="E67" s="74">
        <v>0</v>
      </c>
    </row>
    <row r="68" spans="1:5">
      <c r="A68" s="73" t="s">
        <v>10179</v>
      </c>
      <c r="B68" s="74">
        <v>47000</v>
      </c>
      <c r="C68" s="74">
        <v>6</v>
      </c>
      <c r="D68" s="74">
        <v>1056560</v>
      </c>
      <c r="E68" s="74">
        <v>0</v>
      </c>
    </row>
    <row r="69" spans="1:5">
      <c r="A69" s="73" t="s">
        <v>10389</v>
      </c>
      <c r="B69" s="74">
        <v>48000</v>
      </c>
      <c r="C69" s="74">
        <v>5</v>
      </c>
      <c r="D69" s="74">
        <v>1079040</v>
      </c>
      <c r="E69" s="74">
        <v>0</v>
      </c>
    </row>
    <row r="70" spans="1:5">
      <c r="A70" s="73" t="s">
        <v>10393</v>
      </c>
      <c r="B70" s="74">
        <v>49000</v>
      </c>
      <c r="C70" s="74">
        <v>5</v>
      </c>
      <c r="D70" s="74">
        <v>1101520</v>
      </c>
      <c r="E70" s="74">
        <v>0</v>
      </c>
    </row>
    <row r="71" spans="1:5">
      <c r="A71" s="73" t="s">
        <v>10450</v>
      </c>
      <c r="B71" s="74">
        <v>29000</v>
      </c>
      <c r="C71" s="74">
        <v>4</v>
      </c>
      <c r="D71" s="74">
        <v>651920</v>
      </c>
      <c r="E71" s="74">
        <v>0</v>
      </c>
    </row>
    <row r="72" spans="1:5">
      <c r="A72" s="73" t="s">
        <v>10466</v>
      </c>
      <c r="B72" s="74">
        <v>24000</v>
      </c>
      <c r="C72" s="74">
        <v>4</v>
      </c>
      <c r="D72" s="74">
        <v>539520</v>
      </c>
      <c r="E72" s="74">
        <v>0</v>
      </c>
    </row>
    <row r="73" spans="1:5">
      <c r="A73" s="73" t="s">
        <v>10461</v>
      </c>
      <c r="B73" s="74">
        <v>20000</v>
      </c>
      <c r="C73" s="74">
        <v>4</v>
      </c>
      <c r="D73" s="74">
        <v>449600</v>
      </c>
      <c r="E73" s="74">
        <v>0</v>
      </c>
    </row>
    <row r="74" spans="1:5">
      <c r="A74" s="73" t="s">
        <v>10465</v>
      </c>
      <c r="B74" s="74">
        <v>38000</v>
      </c>
      <c r="C74" s="74">
        <v>5</v>
      </c>
      <c r="D74" s="74">
        <v>854240</v>
      </c>
      <c r="E74" s="74">
        <v>0</v>
      </c>
    </row>
    <row r="75" spans="1:5">
      <c r="A75" s="73" t="s">
        <v>10154</v>
      </c>
      <c r="B75" s="74">
        <v>49000</v>
      </c>
      <c r="C75" s="74">
        <v>7</v>
      </c>
      <c r="D75" s="74">
        <v>1101520</v>
      </c>
      <c r="E75" s="74">
        <v>0</v>
      </c>
    </row>
    <row r="76" spans="1:5">
      <c r="A76" s="73" t="s">
        <v>10454</v>
      </c>
      <c r="B76" s="74">
        <v>48000</v>
      </c>
      <c r="C76" s="74">
        <v>9</v>
      </c>
      <c r="D76" s="74">
        <v>1079040</v>
      </c>
      <c r="E76" s="74">
        <v>0</v>
      </c>
    </row>
    <row r="77" spans="1:5">
      <c r="A77" s="73" t="s">
        <v>10471</v>
      </c>
      <c r="B77" s="74">
        <v>7000</v>
      </c>
      <c r="C77" s="74">
        <v>2</v>
      </c>
      <c r="D77" s="74">
        <v>157360</v>
      </c>
      <c r="E77" s="74">
        <v>0</v>
      </c>
    </row>
    <row r="78" spans="1:5">
      <c r="A78" s="73" t="s">
        <v>10170</v>
      </c>
      <c r="B78" s="74">
        <v>47000</v>
      </c>
      <c r="C78" s="74">
        <v>6</v>
      </c>
      <c r="D78" s="74">
        <v>1056560</v>
      </c>
      <c r="E78" s="74">
        <v>0</v>
      </c>
    </row>
    <row r="79" spans="1:5">
      <c r="A79" s="73" t="s">
        <v>10382</v>
      </c>
      <c r="B79" s="74">
        <v>6000</v>
      </c>
      <c r="C79" s="74">
        <v>1</v>
      </c>
      <c r="D79" s="74">
        <v>134880</v>
      </c>
      <c r="E79" s="74">
        <v>0</v>
      </c>
    </row>
    <row r="80" spans="1:5">
      <c r="A80" s="73" t="s">
        <v>10416</v>
      </c>
      <c r="B80" s="74">
        <v>35000</v>
      </c>
      <c r="C80" s="74">
        <v>5</v>
      </c>
      <c r="D80" s="74">
        <v>786800</v>
      </c>
      <c r="E80" s="74">
        <v>0</v>
      </c>
    </row>
    <row r="81" spans="1:5">
      <c r="A81" s="73" t="s">
        <v>10410</v>
      </c>
      <c r="B81" s="74">
        <v>32000</v>
      </c>
      <c r="C81" s="74">
        <v>4</v>
      </c>
      <c r="D81" s="74">
        <v>719360</v>
      </c>
      <c r="E81" s="74">
        <v>0</v>
      </c>
    </row>
    <row r="82" spans="1:5">
      <c r="A82" s="73" t="s">
        <v>10437</v>
      </c>
      <c r="B82" s="74">
        <v>49000</v>
      </c>
      <c r="C82" s="74">
        <v>6</v>
      </c>
      <c r="D82" s="74">
        <v>1101520</v>
      </c>
      <c r="E82" s="74">
        <v>0</v>
      </c>
    </row>
    <row r="83" spans="1:5">
      <c r="A83" s="73" t="s">
        <v>10429</v>
      </c>
      <c r="B83" s="74">
        <v>8000</v>
      </c>
      <c r="C83" s="74">
        <v>1</v>
      </c>
      <c r="D83" s="74">
        <v>179840</v>
      </c>
      <c r="E83" s="74">
        <v>0</v>
      </c>
    </row>
    <row r="84" spans="1:5">
      <c r="A84" s="73" t="s">
        <v>10444</v>
      </c>
      <c r="B84" s="74">
        <v>16000</v>
      </c>
      <c r="C84" s="74">
        <v>3</v>
      </c>
      <c r="D84" s="74">
        <v>359680</v>
      </c>
      <c r="E84" s="74">
        <v>0</v>
      </c>
    </row>
    <row r="85" spans="1:5">
      <c r="A85" s="73" t="s">
        <v>10414</v>
      </c>
      <c r="B85" s="74">
        <v>27000</v>
      </c>
      <c r="C85" s="74">
        <v>4</v>
      </c>
      <c r="D85" s="74">
        <v>606960</v>
      </c>
      <c r="E85" s="74">
        <v>0</v>
      </c>
    </row>
    <row r="86" spans="1:5">
      <c r="A86" s="73" t="s">
        <v>10443</v>
      </c>
      <c r="B86" s="74">
        <v>32000</v>
      </c>
      <c r="C86" s="74">
        <v>4</v>
      </c>
      <c r="D86" s="74">
        <v>719360</v>
      </c>
      <c r="E86" s="74">
        <v>0</v>
      </c>
    </row>
    <row r="87" spans="1:5">
      <c r="A87" s="73" t="s">
        <v>10469</v>
      </c>
      <c r="B87" s="74">
        <v>16000</v>
      </c>
      <c r="C87" s="74">
        <v>3</v>
      </c>
      <c r="D87" s="74">
        <v>359680</v>
      </c>
      <c r="E87" s="74">
        <v>0</v>
      </c>
    </row>
    <row r="88" spans="1:5">
      <c r="A88" s="73" t="s">
        <v>10490</v>
      </c>
      <c r="B88" s="74">
        <v>24000</v>
      </c>
      <c r="C88" s="74">
        <v>3</v>
      </c>
      <c r="D88" s="74">
        <v>539520</v>
      </c>
      <c r="E88" s="74">
        <v>0</v>
      </c>
    </row>
    <row r="89" spans="1:5">
      <c r="A89" s="73" t="s">
        <v>10440</v>
      </c>
      <c r="B89" s="74">
        <v>19000</v>
      </c>
      <c r="C89" s="74">
        <v>3</v>
      </c>
      <c r="D89" s="74">
        <v>427120</v>
      </c>
      <c r="E89" s="74">
        <v>0</v>
      </c>
    </row>
    <row r="90" spans="1:5">
      <c r="A90" s="73" t="s">
        <v>10418</v>
      </c>
      <c r="B90" s="74">
        <v>31000</v>
      </c>
      <c r="C90" s="74">
        <v>4</v>
      </c>
      <c r="D90" s="74">
        <v>696880</v>
      </c>
      <c r="E90" s="74">
        <v>0</v>
      </c>
    </row>
    <row r="91" spans="1:5">
      <c r="A91" s="73" t="s">
        <v>10373</v>
      </c>
      <c r="B91" s="74">
        <v>42000</v>
      </c>
      <c r="C91" s="74">
        <v>5</v>
      </c>
      <c r="D91" s="74">
        <v>944160</v>
      </c>
      <c r="E91" s="74">
        <v>0</v>
      </c>
    </row>
    <row r="92" spans="1:5">
      <c r="A92" s="73" t="s">
        <v>10419</v>
      </c>
      <c r="B92" s="74">
        <v>17000</v>
      </c>
      <c r="C92" s="74">
        <v>3</v>
      </c>
      <c r="D92" s="74">
        <v>382160</v>
      </c>
      <c r="E92" s="74">
        <v>0</v>
      </c>
    </row>
    <row r="93" spans="1:5">
      <c r="A93" s="73" t="s">
        <v>10385</v>
      </c>
      <c r="B93" s="74">
        <v>40000</v>
      </c>
      <c r="C93" s="74">
        <v>5</v>
      </c>
      <c r="D93" s="74">
        <v>899200</v>
      </c>
      <c r="E93" s="74">
        <v>0</v>
      </c>
    </row>
    <row r="94" spans="1:5">
      <c r="A94" s="73" t="s">
        <v>10375</v>
      </c>
      <c r="B94" s="74">
        <v>64000</v>
      </c>
      <c r="C94" s="74">
        <v>8</v>
      </c>
      <c r="D94" s="74">
        <v>1258220</v>
      </c>
      <c r="E94" s="74">
        <v>0</v>
      </c>
    </row>
    <row r="95" spans="1:5">
      <c r="A95" s="73" t="s">
        <v>10455</v>
      </c>
      <c r="B95" s="74">
        <v>14000</v>
      </c>
      <c r="C95" s="74">
        <v>3</v>
      </c>
      <c r="D95" s="74">
        <v>157780</v>
      </c>
      <c r="E95" s="74">
        <v>10000</v>
      </c>
    </row>
    <row r="96" spans="1:5">
      <c r="A96" s="73" t="s">
        <v>10482</v>
      </c>
      <c r="B96" s="74">
        <v>9000</v>
      </c>
      <c r="C96" s="74">
        <v>1</v>
      </c>
      <c r="D96" s="74">
        <v>283450</v>
      </c>
      <c r="E96" s="74">
        <v>0</v>
      </c>
    </row>
    <row r="97" spans="1:5">
      <c r="A97" s="73" t="s">
        <v>10277</v>
      </c>
      <c r="B97" s="74">
        <v>37000</v>
      </c>
      <c r="C97" s="74">
        <v>4</v>
      </c>
      <c r="D97" s="74">
        <v>1096850</v>
      </c>
      <c r="E97" s="74">
        <v>0</v>
      </c>
    </row>
    <row r="98" spans="1:5">
      <c r="A98" s="73" t="s">
        <v>10260</v>
      </c>
      <c r="B98" s="74">
        <v>56000</v>
      </c>
      <c r="C98" s="74">
        <v>7</v>
      </c>
      <c r="D98" s="74">
        <v>1648800</v>
      </c>
      <c r="E98" s="74">
        <v>0</v>
      </c>
    </row>
    <row r="99" spans="1:5">
      <c r="A99" s="73" t="s">
        <v>10265</v>
      </c>
      <c r="B99" s="74">
        <v>43000</v>
      </c>
      <c r="C99" s="74">
        <v>5</v>
      </c>
      <c r="D99" s="74">
        <v>1271150</v>
      </c>
      <c r="E99" s="74">
        <v>0</v>
      </c>
    </row>
    <row r="100" spans="1:5">
      <c r="A100" s="73" t="s">
        <v>10484</v>
      </c>
      <c r="B100" s="74">
        <v>25000</v>
      </c>
      <c r="C100" s="74">
        <v>2</v>
      </c>
      <c r="D100" s="74">
        <v>748250</v>
      </c>
      <c r="E100" s="74">
        <v>0</v>
      </c>
    </row>
    <row r="101" spans="1:5">
      <c r="A101" s="73" t="s">
        <v>10226</v>
      </c>
      <c r="B101" s="74">
        <v>35000</v>
      </c>
      <c r="C101" s="74">
        <v>4</v>
      </c>
      <c r="D101" s="74">
        <v>1038750</v>
      </c>
      <c r="E101" s="74">
        <v>0</v>
      </c>
    </row>
    <row r="102" spans="1:5">
      <c r="A102" s="73" t="s">
        <v>10205</v>
      </c>
      <c r="B102" s="74">
        <v>60000</v>
      </c>
      <c r="C102" s="74">
        <v>7</v>
      </c>
      <c r="D102" s="74">
        <v>1765000</v>
      </c>
      <c r="E102" s="74">
        <v>0</v>
      </c>
    </row>
    <row r="103" spans="1:5">
      <c r="A103" s="73" t="s">
        <v>10225</v>
      </c>
      <c r="B103" s="74">
        <v>39000</v>
      </c>
      <c r="C103" s="74">
        <v>5</v>
      </c>
      <c r="D103" s="74">
        <v>1154950</v>
      </c>
      <c r="E103" s="74">
        <v>0</v>
      </c>
    </row>
    <row r="104" spans="1:5">
      <c r="A104" s="73" t="s">
        <v>10300</v>
      </c>
      <c r="B104" s="74">
        <v>46000</v>
      </c>
      <c r="C104" s="74">
        <v>5</v>
      </c>
      <c r="D104" s="74">
        <v>1358300</v>
      </c>
      <c r="E104" s="74">
        <v>0</v>
      </c>
    </row>
    <row r="105" spans="1:5">
      <c r="A105" s="73" t="s">
        <v>10193</v>
      </c>
      <c r="B105" s="74">
        <v>51000</v>
      </c>
      <c r="C105" s="74">
        <v>6</v>
      </c>
      <c r="D105" s="74">
        <v>1503550</v>
      </c>
      <c r="E105" s="74">
        <v>0</v>
      </c>
    </row>
    <row r="106" spans="1:5">
      <c r="A106" s="73" t="s">
        <v>10293</v>
      </c>
      <c r="B106" s="74">
        <v>32000</v>
      </c>
      <c r="C106" s="74">
        <v>4</v>
      </c>
      <c r="D106" s="74">
        <v>951600</v>
      </c>
      <c r="E106" s="74">
        <v>0</v>
      </c>
    </row>
    <row r="107" spans="1:5">
      <c r="A107" s="73" t="s">
        <v>10487</v>
      </c>
      <c r="B107" s="74">
        <v>27000</v>
      </c>
      <c r="C107" s="74">
        <v>3</v>
      </c>
      <c r="D107" s="74">
        <v>806350</v>
      </c>
      <c r="E107" s="74">
        <v>0</v>
      </c>
    </row>
    <row r="108" spans="1:5">
      <c r="A108" s="73" t="s">
        <v>10486</v>
      </c>
      <c r="B108" s="74">
        <v>47000</v>
      </c>
      <c r="C108" s="74">
        <v>7</v>
      </c>
      <c r="D108" s="74">
        <v>1387350</v>
      </c>
      <c r="E108" s="74">
        <v>0</v>
      </c>
    </row>
    <row r="109" spans="1:5">
      <c r="A109" s="73" t="s">
        <v>10194</v>
      </c>
      <c r="B109" s="74">
        <v>37000</v>
      </c>
      <c r="C109" s="74">
        <v>4</v>
      </c>
      <c r="D109" s="74">
        <v>1096850</v>
      </c>
      <c r="E109" s="74">
        <v>0</v>
      </c>
    </row>
    <row r="110" spans="1:5">
      <c r="A110" s="73" t="s">
        <v>10483</v>
      </c>
      <c r="B110" s="74">
        <v>25000</v>
      </c>
      <c r="C110" s="74">
        <v>4</v>
      </c>
      <c r="D110" s="74">
        <v>748250</v>
      </c>
      <c r="E110" s="74">
        <v>0</v>
      </c>
    </row>
    <row r="111" spans="1:5">
      <c r="A111" s="73" t="s">
        <v>10299</v>
      </c>
      <c r="B111" s="74">
        <v>26000</v>
      </c>
      <c r="C111" s="74">
        <v>3</v>
      </c>
      <c r="D111" s="74">
        <v>777300</v>
      </c>
      <c r="E111" s="74">
        <v>0</v>
      </c>
    </row>
    <row r="112" spans="1:5">
      <c r="A112" s="73" t="s">
        <v>10224</v>
      </c>
      <c r="B112" s="74">
        <v>39000</v>
      </c>
      <c r="C112" s="74">
        <v>5</v>
      </c>
      <c r="D112" s="74">
        <v>1154950</v>
      </c>
      <c r="E112" s="74">
        <v>0</v>
      </c>
    </row>
    <row r="113" spans="1:5">
      <c r="A113" s="73" t="s">
        <v>10282</v>
      </c>
      <c r="B113" s="74">
        <v>32000</v>
      </c>
      <c r="C113" s="74">
        <v>4</v>
      </c>
      <c r="D113" s="74">
        <v>951600</v>
      </c>
      <c r="E113" s="74">
        <v>0</v>
      </c>
    </row>
    <row r="114" spans="1:5">
      <c r="A114" s="73" t="s">
        <v>10274</v>
      </c>
      <c r="B114" s="74">
        <v>49000</v>
      </c>
      <c r="C114" s="74">
        <v>5</v>
      </c>
      <c r="D114" s="74">
        <v>1445450</v>
      </c>
      <c r="E114" s="74">
        <v>0</v>
      </c>
    </row>
    <row r="115" spans="1:5">
      <c r="A115" s="73" t="s">
        <v>10267</v>
      </c>
      <c r="B115" s="74">
        <v>34000</v>
      </c>
      <c r="C115" s="74">
        <v>3</v>
      </c>
      <c r="D115" s="74">
        <v>1009700</v>
      </c>
      <c r="E115" s="74">
        <v>0</v>
      </c>
    </row>
    <row r="116" spans="1:5">
      <c r="A116" s="73" t="s">
        <v>10182</v>
      </c>
      <c r="B116" s="74">
        <v>47000</v>
      </c>
      <c r="C116" s="74">
        <v>5</v>
      </c>
      <c r="D116" s="74">
        <v>1387350</v>
      </c>
      <c r="E116" s="74">
        <v>0</v>
      </c>
    </row>
    <row r="117" spans="1:5">
      <c r="A117" s="73" t="s">
        <v>10284</v>
      </c>
      <c r="B117" s="74">
        <v>45000</v>
      </c>
      <c r="C117" s="74">
        <v>5</v>
      </c>
      <c r="D117" s="74">
        <v>1329250</v>
      </c>
      <c r="E117" s="74">
        <v>0</v>
      </c>
    </row>
    <row r="118" spans="1:5">
      <c r="A118" s="73" t="s">
        <v>10481</v>
      </c>
      <c r="B118" s="74">
        <v>4000</v>
      </c>
      <c r="C118" s="74">
        <v>1</v>
      </c>
      <c r="D118" s="74">
        <v>138200</v>
      </c>
      <c r="E118" s="74">
        <v>0</v>
      </c>
    </row>
    <row r="119" spans="1:5">
      <c r="A119" s="73" t="s">
        <v>10171</v>
      </c>
      <c r="B119" s="74">
        <v>39000</v>
      </c>
      <c r="C119" s="74">
        <v>5</v>
      </c>
      <c r="D119" s="74">
        <v>1154950</v>
      </c>
      <c r="E119" s="74">
        <v>0</v>
      </c>
    </row>
    <row r="120" spans="1:5">
      <c r="A120" s="73" t="s">
        <v>10223</v>
      </c>
      <c r="B120" s="74">
        <v>26000</v>
      </c>
      <c r="C120" s="74">
        <v>3</v>
      </c>
      <c r="D120" s="74">
        <v>777300</v>
      </c>
      <c r="E120" s="74">
        <v>0</v>
      </c>
    </row>
    <row r="121" spans="1:5">
      <c r="A121" s="73" t="s">
        <v>10186</v>
      </c>
      <c r="B121" s="74">
        <v>46000</v>
      </c>
      <c r="C121" s="74">
        <v>5</v>
      </c>
      <c r="D121" s="74">
        <v>1358300</v>
      </c>
      <c r="E121" s="74">
        <v>0</v>
      </c>
    </row>
    <row r="122" spans="1:5">
      <c r="A122" s="73" t="s">
        <v>10164</v>
      </c>
      <c r="B122" s="74">
        <v>45000</v>
      </c>
      <c r="C122" s="74">
        <v>5</v>
      </c>
      <c r="D122" s="74">
        <v>1329250</v>
      </c>
      <c r="E122" s="74">
        <v>0</v>
      </c>
    </row>
    <row r="123" spans="1:5">
      <c r="A123" s="73" t="s">
        <v>10204</v>
      </c>
      <c r="B123" s="74">
        <v>22000</v>
      </c>
      <c r="C123" s="74">
        <v>3</v>
      </c>
      <c r="D123" s="74">
        <v>661100</v>
      </c>
      <c r="E123" s="74">
        <v>0</v>
      </c>
    </row>
    <row r="124" spans="1:5">
      <c r="A124" s="73" t="s">
        <v>10227</v>
      </c>
      <c r="B124" s="74">
        <v>10000</v>
      </c>
      <c r="C124" s="74">
        <v>1</v>
      </c>
      <c r="D124" s="74">
        <v>312500</v>
      </c>
      <c r="E124" s="74">
        <v>0</v>
      </c>
    </row>
    <row r="125" spans="1:5">
      <c r="A125" s="73" t="s">
        <v>10183</v>
      </c>
      <c r="B125" s="74">
        <v>53000</v>
      </c>
      <c r="C125" s="74">
        <v>8</v>
      </c>
      <c r="D125" s="74">
        <v>1561650</v>
      </c>
      <c r="E125" s="74">
        <v>0</v>
      </c>
    </row>
    <row r="126" spans="1:5">
      <c r="A126" s="73" t="s">
        <v>10165</v>
      </c>
      <c r="B126" s="74">
        <v>24000</v>
      </c>
      <c r="C126" s="74">
        <v>3</v>
      </c>
      <c r="D126" s="74">
        <v>719200</v>
      </c>
      <c r="E126" s="74">
        <v>0</v>
      </c>
    </row>
    <row r="127" spans="1:5">
      <c r="A127" s="73" t="s">
        <v>10480</v>
      </c>
      <c r="B127" s="74">
        <v>33000</v>
      </c>
      <c r="C127" s="74">
        <v>4</v>
      </c>
      <c r="D127" s="74">
        <v>980650</v>
      </c>
      <c r="E127" s="74">
        <v>0</v>
      </c>
    </row>
    <row r="128" spans="1:5">
      <c r="A128" s="73" t="s">
        <v>10270</v>
      </c>
      <c r="B128" s="74">
        <v>54000</v>
      </c>
      <c r="C128" s="74">
        <v>6</v>
      </c>
      <c r="D128" s="74">
        <v>1590700</v>
      </c>
      <c r="E128" s="74">
        <v>0</v>
      </c>
    </row>
    <row r="129" spans="1:5">
      <c r="A129" s="73" t="s">
        <v>10489</v>
      </c>
      <c r="B129" s="74">
        <v>43000</v>
      </c>
      <c r="C129" s="74">
        <v>5</v>
      </c>
      <c r="D129" s="74">
        <v>1271150</v>
      </c>
      <c r="E129" s="74">
        <v>0</v>
      </c>
    </row>
    <row r="130" spans="1:5">
      <c r="A130" s="73" t="s">
        <v>10184</v>
      </c>
      <c r="B130" s="74">
        <v>55000</v>
      </c>
      <c r="C130" s="74">
        <v>6</v>
      </c>
      <c r="D130" s="74">
        <v>1619750</v>
      </c>
      <c r="E130" s="74">
        <v>0</v>
      </c>
    </row>
    <row r="131" spans="1:5">
      <c r="A131" s="73" t="s">
        <v>10174</v>
      </c>
      <c r="B131" s="74">
        <v>28000</v>
      </c>
      <c r="C131" s="74">
        <v>3</v>
      </c>
      <c r="D131" s="74">
        <v>835400</v>
      </c>
      <c r="E131" s="74">
        <v>0</v>
      </c>
    </row>
    <row r="132" spans="1:5">
      <c r="A132" s="73" t="s">
        <v>10485</v>
      </c>
      <c r="B132" s="74">
        <v>26000</v>
      </c>
      <c r="C132" s="74">
        <v>4</v>
      </c>
      <c r="D132" s="74">
        <v>777300</v>
      </c>
      <c r="E132" s="74">
        <v>0</v>
      </c>
    </row>
    <row r="133" spans="1:5">
      <c r="A133" s="73" t="s">
        <v>10150</v>
      </c>
      <c r="B133" s="74">
        <v>40000</v>
      </c>
      <c r="C133" s="74">
        <v>5</v>
      </c>
      <c r="D133" s="74">
        <v>1184000</v>
      </c>
      <c r="E133" s="74">
        <v>0</v>
      </c>
    </row>
    <row r="134" spans="1:5">
      <c r="A134" s="73" t="s">
        <v>10187</v>
      </c>
      <c r="B134" s="74">
        <v>43000</v>
      </c>
      <c r="C134" s="74">
        <v>6</v>
      </c>
      <c r="D134" s="74">
        <v>1271150</v>
      </c>
      <c r="E134" s="74">
        <v>0</v>
      </c>
    </row>
    <row r="135" spans="1:5">
      <c r="A135" s="73" t="s">
        <v>10195</v>
      </c>
      <c r="B135" s="74">
        <v>46000</v>
      </c>
      <c r="C135" s="74">
        <v>5</v>
      </c>
      <c r="D135" s="74">
        <v>1358300</v>
      </c>
      <c r="E135" s="74">
        <v>0</v>
      </c>
    </row>
    <row r="136" spans="1:5">
      <c r="A136" s="73" t="s">
        <v>10167</v>
      </c>
      <c r="B136" s="74">
        <v>41000</v>
      </c>
      <c r="C136" s="74">
        <v>4</v>
      </c>
      <c r="D136" s="74">
        <v>1213050</v>
      </c>
      <c r="E136" s="74">
        <v>0</v>
      </c>
    </row>
    <row r="137" spans="1:5">
      <c r="A137" s="73" t="s">
        <v>10289</v>
      </c>
      <c r="B137" s="74">
        <v>47000</v>
      </c>
      <c r="C137" s="74">
        <v>5</v>
      </c>
      <c r="D137" s="74">
        <v>1387350</v>
      </c>
      <c r="E137" s="74">
        <v>0</v>
      </c>
    </row>
    <row r="138" spans="1:5">
      <c r="A138" s="73" t="s">
        <v>10477</v>
      </c>
      <c r="B138" s="74">
        <v>41000</v>
      </c>
      <c r="C138" s="74">
        <v>5</v>
      </c>
      <c r="D138" s="74">
        <v>1213050</v>
      </c>
      <c r="E138" s="74">
        <v>0</v>
      </c>
    </row>
    <row r="139" spans="1:5">
      <c r="A139" s="73" t="s">
        <v>10479</v>
      </c>
      <c r="B139" s="74">
        <v>43000</v>
      </c>
      <c r="C139" s="74">
        <v>5</v>
      </c>
      <c r="D139" s="74">
        <v>1271150</v>
      </c>
      <c r="E139" s="74">
        <v>0</v>
      </c>
    </row>
    <row r="140" spans="1:5">
      <c r="A140" s="73" t="s">
        <v>10286</v>
      </c>
      <c r="B140" s="74">
        <v>55000</v>
      </c>
      <c r="C140" s="74">
        <v>6</v>
      </c>
      <c r="D140" s="74">
        <v>1619750</v>
      </c>
      <c r="E140" s="74">
        <v>0</v>
      </c>
    </row>
    <row r="141" spans="1:5">
      <c r="A141" s="73" t="s">
        <v>10251</v>
      </c>
      <c r="B141" s="74">
        <v>31000</v>
      </c>
      <c r="C141" s="74">
        <v>5</v>
      </c>
      <c r="D141" s="74">
        <v>922550</v>
      </c>
      <c r="E141" s="74">
        <v>0</v>
      </c>
    </row>
    <row r="142" spans="1:5">
      <c r="A142" s="73" t="s">
        <v>10472</v>
      </c>
      <c r="B142" s="74">
        <v>37000</v>
      </c>
      <c r="C142" s="74">
        <v>5</v>
      </c>
      <c r="D142" s="74">
        <v>1096850</v>
      </c>
      <c r="E142" s="74">
        <v>0</v>
      </c>
    </row>
    <row r="143" spans="1:5">
      <c r="A143" s="73" t="s">
        <v>10283</v>
      </c>
      <c r="B143" s="74">
        <v>49000</v>
      </c>
      <c r="C143" s="74">
        <v>6</v>
      </c>
      <c r="D143" s="74">
        <v>1445450</v>
      </c>
      <c r="E143" s="74">
        <v>0</v>
      </c>
    </row>
    <row r="144" spans="1:5">
      <c r="A144" s="73" t="s">
        <v>10161</v>
      </c>
      <c r="B144" s="74">
        <v>61000</v>
      </c>
      <c r="C144" s="74">
        <v>7</v>
      </c>
      <c r="D144" s="74">
        <v>1794050</v>
      </c>
      <c r="E144" s="74">
        <v>0</v>
      </c>
    </row>
    <row r="145" spans="1:5">
      <c r="A145" s="73" t="s">
        <v>10476</v>
      </c>
      <c r="B145" s="74">
        <v>35000</v>
      </c>
      <c r="C145" s="74">
        <v>4</v>
      </c>
      <c r="D145" s="74">
        <v>1038750</v>
      </c>
      <c r="E145" s="74">
        <v>0</v>
      </c>
    </row>
    <row r="146" spans="1:5">
      <c r="A146" s="73" t="s">
        <v>10473</v>
      </c>
      <c r="B146" s="74">
        <v>50000</v>
      </c>
      <c r="C146" s="74">
        <v>7</v>
      </c>
      <c r="D146" s="74">
        <v>1474500</v>
      </c>
      <c r="E146" s="74">
        <v>0</v>
      </c>
    </row>
    <row r="147" spans="1:5">
      <c r="A147" s="73" t="s">
        <v>10145</v>
      </c>
      <c r="B147" s="74">
        <v>54000</v>
      </c>
      <c r="C147" s="74">
        <v>8</v>
      </c>
      <c r="D147" s="74">
        <v>1590700</v>
      </c>
      <c r="E147" s="74">
        <v>0</v>
      </c>
    </row>
    <row r="148" spans="1:5">
      <c r="A148" s="73" t="s">
        <v>10146</v>
      </c>
      <c r="B148" s="74">
        <v>24000</v>
      </c>
      <c r="C148" s="74">
        <v>3</v>
      </c>
      <c r="D148" s="74">
        <v>719200</v>
      </c>
      <c r="E148" s="74">
        <v>0</v>
      </c>
    </row>
    <row r="149" spans="1:5">
      <c r="A149" s="73" t="s">
        <v>10166</v>
      </c>
      <c r="B149" s="74">
        <v>42000</v>
      </c>
      <c r="C149" s="74">
        <v>6</v>
      </c>
      <c r="D149" s="74">
        <v>1242100</v>
      </c>
      <c r="E149" s="74">
        <v>0</v>
      </c>
    </row>
    <row r="150" spans="1:5">
      <c r="A150" s="73" t="s">
        <v>10254</v>
      </c>
      <c r="B150" s="74">
        <v>45000</v>
      </c>
      <c r="C150" s="74">
        <v>6</v>
      </c>
      <c r="D150" s="74">
        <v>1329250</v>
      </c>
      <c r="E150" s="74">
        <v>0</v>
      </c>
    </row>
    <row r="151" spans="1:5">
      <c r="A151" s="73" t="s">
        <v>10261</v>
      </c>
      <c r="B151" s="74">
        <v>52000</v>
      </c>
      <c r="C151" s="74">
        <v>7</v>
      </c>
      <c r="D151" s="74">
        <v>1532600</v>
      </c>
      <c r="E151" s="74">
        <v>0</v>
      </c>
    </row>
    <row r="152" spans="1:5">
      <c r="A152" s="73" t="s">
        <v>10262</v>
      </c>
      <c r="B152" s="74">
        <v>31000</v>
      </c>
      <c r="C152" s="74">
        <v>4</v>
      </c>
      <c r="D152" s="74">
        <v>922550</v>
      </c>
      <c r="E152" s="74">
        <v>0</v>
      </c>
    </row>
    <row r="153" spans="1:5">
      <c r="A153" s="73" t="s">
        <v>10144</v>
      </c>
      <c r="B153" s="74">
        <v>19000</v>
      </c>
      <c r="C153" s="74">
        <v>2</v>
      </c>
      <c r="D153" s="74">
        <v>573950</v>
      </c>
      <c r="E153" s="74">
        <v>0</v>
      </c>
    </row>
    <row r="154" spans="1:5">
      <c r="A154" s="73" t="s">
        <v>10218</v>
      </c>
      <c r="B154" s="74">
        <v>45000</v>
      </c>
      <c r="C154" s="74">
        <v>6</v>
      </c>
      <c r="D154" s="74">
        <v>1329250</v>
      </c>
      <c r="E154" s="74">
        <v>0</v>
      </c>
    </row>
    <row r="155" spans="1:5">
      <c r="A155" s="73" t="s">
        <v>10268</v>
      </c>
      <c r="B155" s="74">
        <v>42000</v>
      </c>
      <c r="C155" s="74">
        <v>5</v>
      </c>
      <c r="D155" s="74">
        <v>1242100</v>
      </c>
      <c r="E155" s="74">
        <v>0</v>
      </c>
    </row>
    <row r="156" spans="1:5">
      <c r="A156" s="73" t="s">
        <v>10178</v>
      </c>
      <c r="B156" s="74">
        <v>43000</v>
      </c>
      <c r="C156" s="74">
        <v>5</v>
      </c>
      <c r="D156" s="74">
        <v>1271150</v>
      </c>
      <c r="E156" s="74">
        <v>0</v>
      </c>
    </row>
    <row r="157" spans="1:5">
      <c r="A157" s="73" t="s">
        <v>10276</v>
      </c>
      <c r="B157" s="74">
        <v>62000</v>
      </c>
      <c r="C157" s="74">
        <v>6</v>
      </c>
      <c r="D157" s="74">
        <v>1823100</v>
      </c>
      <c r="E157" s="74">
        <v>0</v>
      </c>
    </row>
    <row r="158" spans="1:5">
      <c r="A158" s="73" t="s">
        <v>10478</v>
      </c>
      <c r="B158" s="74">
        <v>50000</v>
      </c>
      <c r="C158" s="74">
        <v>6</v>
      </c>
      <c r="D158" s="74">
        <v>1474500</v>
      </c>
      <c r="E158" s="74">
        <v>0</v>
      </c>
    </row>
    <row r="159" spans="1:5">
      <c r="A159" s="73" t="s">
        <v>10475</v>
      </c>
      <c r="B159" s="74">
        <v>26000</v>
      </c>
      <c r="C159" s="74">
        <v>4</v>
      </c>
      <c r="D159" s="74">
        <v>777300</v>
      </c>
      <c r="E159" s="74">
        <v>0</v>
      </c>
    </row>
    <row r="160" spans="1:5">
      <c r="A160" s="73" t="s">
        <v>10271</v>
      </c>
      <c r="B160" s="74">
        <v>42000</v>
      </c>
      <c r="C160" s="74">
        <v>6</v>
      </c>
      <c r="D160" s="74">
        <v>1242100</v>
      </c>
      <c r="E160" s="74">
        <v>0</v>
      </c>
    </row>
    <row r="161" spans="1:5">
      <c r="A161" s="73" t="s">
        <v>10287</v>
      </c>
      <c r="B161" s="74">
        <v>48000</v>
      </c>
      <c r="C161" s="74">
        <v>7</v>
      </c>
      <c r="D161" s="74">
        <v>1416400</v>
      </c>
      <c r="E161" s="74">
        <v>0</v>
      </c>
    </row>
    <row r="162" spans="1:5">
      <c r="A162" s="73" t="s">
        <v>10288</v>
      </c>
      <c r="B162" s="74">
        <v>45000</v>
      </c>
      <c r="C162" s="74">
        <v>6</v>
      </c>
      <c r="D162" s="74">
        <v>1329250</v>
      </c>
      <c r="E162" s="74">
        <v>0</v>
      </c>
    </row>
    <row r="163" spans="1:5">
      <c r="A163" s="73" t="s">
        <v>10252</v>
      </c>
      <c r="B163" s="74">
        <v>31000</v>
      </c>
      <c r="C163" s="74">
        <v>4</v>
      </c>
      <c r="D163" s="74">
        <v>922550</v>
      </c>
      <c r="E163" s="74">
        <v>0</v>
      </c>
    </row>
    <row r="164" spans="1:5">
      <c r="A164" s="73" t="s">
        <v>10269</v>
      </c>
      <c r="B164" s="74">
        <v>42000</v>
      </c>
      <c r="C164" s="74">
        <v>5</v>
      </c>
      <c r="D164" s="74">
        <v>1242100</v>
      </c>
      <c r="E164" s="74">
        <v>0</v>
      </c>
    </row>
    <row r="165" spans="1:5">
      <c r="A165" s="73" t="s">
        <v>10230</v>
      </c>
      <c r="B165" s="74">
        <v>40000</v>
      </c>
      <c r="C165" s="74">
        <v>4</v>
      </c>
      <c r="D165" s="74">
        <v>1184000</v>
      </c>
      <c r="E165" s="74">
        <v>0</v>
      </c>
    </row>
    <row r="166" spans="1:5">
      <c r="A166" s="73" t="s">
        <v>10505</v>
      </c>
      <c r="B166" s="74">
        <v>2000</v>
      </c>
      <c r="C166" s="74">
        <v>1</v>
      </c>
      <c r="D166" s="74">
        <v>80100</v>
      </c>
      <c r="E166" s="74">
        <v>0</v>
      </c>
    </row>
    <row r="167" spans="1:5">
      <c r="A167" s="73" t="s">
        <v>10519</v>
      </c>
      <c r="B167" s="74">
        <v>14000</v>
      </c>
      <c r="C167" s="74">
        <v>1</v>
      </c>
      <c r="D167" s="74">
        <v>340700</v>
      </c>
      <c r="E167" s="74">
        <v>0</v>
      </c>
    </row>
    <row r="168" spans="1:5">
      <c r="A168" s="73" t="s">
        <v>10498</v>
      </c>
      <c r="B168" s="74">
        <v>15000</v>
      </c>
      <c r="C168" s="74">
        <v>1</v>
      </c>
      <c r="D168" s="74">
        <v>363750</v>
      </c>
      <c r="E168" s="74">
        <v>0</v>
      </c>
    </row>
    <row r="169" spans="1:5">
      <c r="A169" s="73" t="s">
        <v>10517</v>
      </c>
      <c r="B169" s="74">
        <v>2000</v>
      </c>
      <c r="C169" s="74">
        <v>1</v>
      </c>
      <c r="D169" s="74">
        <v>44960</v>
      </c>
      <c r="E169" s="74">
        <v>0</v>
      </c>
    </row>
    <row r="170" spans="1:5">
      <c r="A170" s="73" t="s">
        <v>10503</v>
      </c>
      <c r="B170" s="74">
        <v>6000</v>
      </c>
      <c r="C170" s="74">
        <v>1</v>
      </c>
      <c r="D170" s="74">
        <v>134880</v>
      </c>
      <c r="E170" s="74">
        <v>0</v>
      </c>
    </row>
    <row r="171" spans="1:5">
      <c r="A171" s="73" t="s">
        <v>10525</v>
      </c>
      <c r="B171" s="74">
        <v>2000</v>
      </c>
      <c r="C171" s="74">
        <v>1</v>
      </c>
      <c r="D171" s="74">
        <v>44960</v>
      </c>
      <c r="E171" s="74">
        <v>0</v>
      </c>
    </row>
    <row r="172" spans="1:5">
      <c r="A172" s="73" t="s">
        <v>10496</v>
      </c>
      <c r="B172" s="74">
        <v>2000</v>
      </c>
      <c r="C172" s="74">
        <v>1</v>
      </c>
      <c r="D172" s="74">
        <v>44960</v>
      </c>
      <c r="E172" s="74">
        <v>0</v>
      </c>
    </row>
    <row r="173" spans="1:5">
      <c r="A173" s="73" t="s">
        <v>10511</v>
      </c>
      <c r="B173" s="74">
        <v>1000</v>
      </c>
      <c r="C173" s="74">
        <v>1</v>
      </c>
      <c r="D173" s="74">
        <v>22480</v>
      </c>
      <c r="E173" s="74">
        <v>0</v>
      </c>
    </row>
    <row r="174" spans="1:5">
      <c r="A174" s="73" t="s">
        <v>10530</v>
      </c>
      <c r="B174" s="74">
        <v>10000</v>
      </c>
      <c r="C174" s="74">
        <v>1</v>
      </c>
      <c r="D174" s="74">
        <v>224800</v>
      </c>
      <c r="E174" s="74">
        <v>0</v>
      </c>
    </row>
    <row r="175" spans="1:5">
      <c r="A175" s="73" t="s">
        <v>10518</v>
      </c>
      <c r="B175" s="74">
        <v>14000</v>
      </c>
      <c r="C175" s="74">
        <v>1</v>
      </c>
      <c r="D175" s="74">
        <v>314720</v>
      </c>
      <c r="E175" s="74">
        <v>0</v>
      </c>
    </row>
    <row r="176" spans="1:5">
      <c r="A176" s="73" t="s">
        <v>10504</v>
      </c>
      <c r="B176" s="74">
        <v>2000</v>
      </c>
      <c r="C176" s="74">
        <v>1</v>
      </c>
      <c r="D176" s="74">
        <v>44960</v>
      </c>
      <c r="E176" s="74">
        <v>0</v>
      </c>
    </row>
    <row r="177" spans="1:5">
      <c r="A177" s="73" t="s">
        <v>10529</v>
      </c>
      <c r="B177" s="74">
        <v>2000</v>
      </c>
      <c r="C177" s="74">
        <v>1</v>
      </c>
      <c r="D177" s="74">
        <v>44960</v>
      </c>
      <c r="E177" s="74">
        <v>0</v>
      </c>
    </row>
    <row r="178" spans="1:5">
      <c r="A178" s="73" t="s">
        <v>10509</v>
      </c>
      <c r="B178" s="74">
        <v>2000</v>
      </c>
      <c r="C178" s="74">
        <v>1</v>
      </c>
      <c r="D178" s="74">
        <v>44960</v>
      </c>
      <c r="E178" s="74">
        <v>0</v>
      </c>
    </row>
    <row r="179" spans="1:5">
      <c r="A179" s="73" t="s">
        <v>10506</v>
      </c>
      <c r="B179" s="74">
        <v>2000</v>
      </c>
      <c r="C179" s="74">
        <v>1</v>
      </c>
      <c r="D179" s="74">
        <v>44960</v>
      </c>
      <c r="E179" s="74">
        <v>0</v>
      </c>
    </row>
    <row r="180" spans="1:5">
      <c r="A180" s="73" t="s">
        <v>10520</v>
      </c>
      <c r="B180" s="74">
        <v>3000</v>
      </c>
      <c r="C180" s="74">
        <v>1</v>
      </c>
      <c r="D180" s="74">
        <v>67440</v>
      </c>
      <c r="E180" s="74">
        <v>0</v>
      </c>
    </row>
    <row r="181" spans="1:5">
      <c r="A181" s="73" t="s">
        <v>10522</v>
      </c>
      <c r="B181" s="74">
        <v>9000</v>
      </c>
      <c r="C181" s="74">
        <v>1</v>
      </c>
      <c r="D181" s="74">
        <v>202320</v>
      </c>
      <c r="E181" s="74">
        <v>0</v>
      </c>
    </row>
    <row r="182" spans="1:5">
      <c r="A182" s="73" t="s">
        <v>10507</v>
      </c>
      <c r="B182" s="74">
        <v>2000</v>
      </c>
      <c r="C182" s="74">
        <v>1</v>
      </c>
      <c r="D182" s="74">
        <v>44960</v>
      </c>
      <c r="E182" s="74">
        <v>0</v>
      </c>
    </row>
    <row r="183" spans="1:5">
      <c r="A183" s="73" t="s">
        <v>10531</v>
      </c>
      <c r="B183" s="74">
        <v>3000</v>
      </c>
      <c r="C183" s="74">
        <v>1</v>
      </c>
      <c r="D183" s="74">
        <v>67440</v>
      </c>
      <c r="E183" s="74">
        <v>0</v>
      </c>
    </row>
    <row r="184" spans="1:5">
      <c r="A184" s="73" t="s">
        <v>10521</v>
      </c>
      <c r="B184" s="74">
        <v>3000</v>
      </c>
      <c r="C184" s="74">
        <v>1</v>
      </c>
      <c r="D184" s="74">
        <v>67440</v>
      </c>
      <c r="E184" s="74">
        <v>0</v>
      </c>
    </row>
    <row r="185" spans="1:5">
      <c r="A185" s="73" t="s">
        <v>10500</v>
      </c>
      <c r="B185" s="74">
        <v>3000</v>
      </c>
      <c r="C185" s="74">
        <v>1</v>
      </c>
      <c r="D185" s="74">
        <v>67440</v>
      </c>
      <c r="E185" s="74">
        <v>0</v>
      </c>
    </row>
    <row r="186" spans="1:5">
      <c r="A186" s="73" t="s">
        <v>10526</v>
      </c>
      <c r="B186" s="74">
        <v>4000</v>
      </c>
      <c r="C186" s="74">
        <v>1</v>
      </c>
      <c r="D186" s="74">
        <v>25600</v>
      </c>
      <c r="E186" s="74">
        <v>0</v>
      </c>
    </row>
    <row r="187" spans="1:5">
      <c r="A187" s="73" t="s">
        <v>10356</v>
      </c>
      <c r="B187" s="74">
        <v>1000</v>
      </c>
      <c r="C187" s="74">
        <v>1</v>
      </c>
      <c r="D187" s="74">
        <v>51050</v>
      </c>
      <c r="E187" s="74">
        <v>0</v>
      </c>
    </row>
    <row r="188" spans="1:5">
      <c r="A188" s="73" t="s">
        <v>10357</v>
      </c>
      <c r="B188" s="74">
        <v>1000</v>
      </c>
      <c r="C188" s="74">
        <v>1</v>
      </c>
      <c r="D188" s="74">
        <v>51050</v>
      </c>
      <c r="E188" s="74">
        <v>0</v>
      </c>
    </row>
    <row r="189" spans="1:5">
      <c r="A189" s="73" t="s">
        <v>10346</v>
      </c>
      <c r="B189" s="74">
        <v>5000</v>
      </c>
      <c r="C189" s="74">
        <v>1</v>
      </c>
      <c r="D189" s="74">
        <v>167250</v>
      </c>
      <c r="E189" s="74">
        <v>0</v>
      </c>
    </row>
    <row r="190" spans="1:5">
      <c r="A190" s="73" t="s">
        <v>10366</v>
      </c>
      <c r="B190" s="74">
        <v>3000</v>
      </c>
      <c r="C190" s="74">
        <v>1</v>
      </c>
      <c r="D190" s="74">
        <v>109150</v>
      </c>
      <c r="E190" s="74">
        <v>0</v>
      </c>
    </row>
    <row r="191" spans="1:5">
      <c r="A191" s="73" t="s">
        <v>10363</v>
      </c>
      <c r="B191" s="74">
        <v>3000</v>
      </c>
      <c r="C191" s="74">
        <v>1</v>
      </c>
      <c r="D191" s="74">
        <v>109150</v>
      </c>
      <c r="E191" s="74">
        <v>0</v>
      </c>
    </row>
    <row r="192" spans="1:5">
      <c r="A192" s="73" t="s">
        <v>10335</v>
      </c>
      <c r="B192" s="74">
        <v>5000</v>
      </c>
      <c r="C192" s="74">
        <v>1</v>
      </c>
      <c r="D192" s="74">
        <v>167250</v>
      </c>
      <c r="E192" s="74">
        <v>0</v>
      </c>
    </row>
    <row r="193" spans="1:5">
      <c r="A193" s="73" t="s">
        <v>10345</v>
      </c>
      <c r="B193" s="74">
        <v>1000</v>
      </c>
      <c r="C193" s="74">
        <v>1</v>
      </c>
      <c r="D193" s="74">
        <v>51050</v>
      </c>
      <c r="E193" s="74">
        <v>0</v>
      </c>
    </row>
    <row r="194" spans="1:5">
      <c r="A194" s="73" t="s">
        <v>10329</v>
      </c>
      <c r="B194" s="74">
        <v>2000</v>
      </c>
      <c r="C194" s="74">
        <v>1</v>
      </c>
      <c r="D194" s="74">
        <v>80100</v>
      </c>
      <c r="E194" s="74">
        <v>0</v>
      </c>
    </row>
    <row r="195" spans="1:5">
      <c r="A195" s="73" t="s">
        <v>10347</v>
      </c>
      <c r="B195" s="74">
        <v>6000</v>
      </c>
      <c r="C195" s="74">
        <v>1</v>
      </c>
      <c r="D195" s="74">
        <v>196300</v>
      </c>
      <c r="E195" s="74">
        <v>0</v>
      </c>
    </row>
    <row r="196" spans="1:5">
      <c r="A196" s="73" t="s">
        <v>10317</v>
      </c>
      <c r="B196" s="74">
        <v>2000</v>
      </c>
      <c r="C196" s="74">
        <v>1</v>
      </c>
      <c r="D196" s="74">
        <v>80100</v>
      </c>
      <c r="E196" s="74">
        <v>0</v>
      </c>
    </row>
    <row r="197" spans="1:5">
      <c r="A197" s="73" t="s">
        <v>10316</v>
      </c>
      <c r="B197" s="74">
        <v>3000</v>
      </c>
      <c r="C197" s="74">
        <v>1</v>
      </c>
      <c r="D197" s="74">
        <v>109150</v>
      </c>
      <c r="E197" s="74">
        <v>0</v>
      </c>
    </row>
    <row r="198" spans="1:5">
      <c r="A198" s="73" t="s">
        <v>10355</v>
      </c>
      <c r="B198" s="74">
        <v>2000</v>
      </c>
      <c r="C198" s="74">
        <v>1</v>
      </c>
      <c r="D198" s="74">
        <v>80100</v>
      </c>
      <c r="E198" s="74">
        <v>0</v>
      </c>
    </row>
    <row r="199" spans="1:5">
      <c r="A199" s="73" t="s">
        <v>10409</v>
      </c>
      <c r="B199" s="74">
        <v>100000</v>
      </c>
      <c r="C199" s="74">
        <v>12</v>
      </c>
      <c r="D199" s="74">
        <v>3640000</v>
      </c>
      <c r="E199" s="74">
        <v>0</v>
      </c>
    </row>
    <row r="200" spans="1:5">
      <c r="A200" s="73" t="s">
        <v>10464</v>
      </c>
      <c r="B200" s="74">
        <v>27000</v>
      </c>
      <c r="C200" s="74">
        <v>3</v>
      </c>
      <c r="D200" s="74">
        <v>988350</v>
      </c>
      <c r="E200" s="74">
        <v>0</v>
      </c>
    </row>
    <row r="201" spans="1:5">
      <c r="A201" s="73" t="s">
        <v>10449</v>
      </c>
      <c r="B201" s="74">
        <v>73000</v>
      </c>
      <c r="C201" s="74">
        <v>9</v>
      </c>
      <c r="D201" s="74">
        <v>2661650</v>
      </c>
      <c r="E201" s="74">
        <v>0</v>
      </c>
    </row>
    <row r="202" spans="1:5">
      <c r="A202" s="73" t="s">
        <v>10384</v>
      </c>
      <c r="B202" s="74">
        <v>60000</v>
      </c>
      <c r="C202" s="74">
        <v>4</v>
      </c>
      <c r="D202" s="74">
        <v>1923500</v>
      </c>
      <c r="E202" s="74">
        <v>0</v>
      </c>
    </row>
    <row r="203" spans="1:5">
      <c r="A203" s="73" t="s">
        <v>10397</v>
      </c>
      <c r="B203" s="74">
        <v>255000</v>
      </c>
      <c r="C203" s="74">
        <v>17</v>
      </c>
      <c r="D203" s="74">
        <v>8173250</v>
      </c>
      <c r="E203" s="74">
        <v>0</v>
      </c>
    </row>
    <row r="204" spans="1:5">
      <c r="A204" s="73" t="s">
        <v>10448</v>
      </c>
      <c r="B204" s="74">
        <v>246000</v>
      </c>
      <c r="C204" s="74">
        <v>17</v>
      </c>
      <c r="D204" s="74">
        <v>7884800</v>
      </c>
      <c r="E204" s="74">
        <v>0</v>
      </c>
    </row>
    <row r="205" spans="1:5">
      <c r="A205" s="73" t="s">
        <v>10413</v>
      </c>
      <c r="B205" s="74">
        <v>58000</v>
      </c>
      <c r="C205" s="74">
        <v>4</v>
      </c>
      <c r="D205" s="74">
        <v>1859400</v>
      </c>
      <c r="E205" s="74">
        <v>0</v>
      </c>
    </row>
    <row r="206" spans="1:5">
      <c r="A206" s="73" t="s">
        <v>10447</v>
      </c>
      <c r="B206" s="74">
        <v>240000</v>
      </c>
      <c r="C206" s="74">
        <v>16</v>
      </c>
      <c r="D206" s="74">
        <v>7692500</v>
      </c>
      <c r="E206" s="74">
        <v>0</v>
      </c>
    </row>
    <row r="207" spans="1:5">
      <c r="A207" s="73" t="s">
        <v>10422</v>
      </c>
      <c r="B207" s="74">
        <v>267000</v>
      </c>
      <c r="C207" s="74">
        <v>19</v>
      </c>
      <c r="D207" s="74">
        <v>8557850</v>
      </c>
      <c r="E207" s="74">
        <v>0</v>
      </c>
    </row>
    <row r="208" spans="1:5">
      <c r="A208" s="73" t="s">
        <v>10436</v>
      </c>
      <c r="B208" s="74">
        <v>47000</v>
      </c>
      <c r="C208" s="74">
        <v>3</v>
      </c>
      <c r="D208" s="74">
        <v>1506850</v>
      </c>
      <c r="E208" s="74">
        <v>0</v>
      </c>
    </row>
    <row r="209" spans="1:5">
      <c r="A209" s="73" t="s">
        <v>10388</v>
      </c>
      <c r="B209" s="74">
        <v>182000</v>
      </c>
      <c r="C209" s="74">
        <v>2</v>
      </c>
      <c r="D209" s="74">
        <v>5833600</v>
      </c>
      <c r="E209" s="74">
        <v>0</v>
      </c>
    </row>
    <row r="210" spans="1:5">
      <c r="A210" s="73" t="s">
        <v>10508</v>
      </c>
      <c r="B210" s="74">
        <v>93000</v>
      </c>
      <c r="C210" s="74">
        <v>4</v>
      </c>
      <c r="D210" s="74">
        <v>1393140</v>
      </c>
      <c r="E210" s="74">
        <v>0</v>
      </c>
    </row>
    <row r="211" spans="1:5">
      <c r="A211" s="73" t="s">
        <v>10494</v>
      </c>
      <c r="B211" s="74">
        <v>28000</v>
      </c>
      <c r="C211" s="74">
        <v>1</v>
      </c>
      <c r="D211" s="74">
        <v>419440</v>
      </c>
      <c r="E211" s="74">
        <v>0</v>
      </c>
    </row>
    <row r="212" spans="1:5">
      <c r="A212" s="73" t="s">
        <v>10499</v>
      </c>
      <c r="B212" s="74">
        <v>12000</v>
      </c>
      <c r="C212" s="74">
        <v>1</v>
      </c>
      <c r="D212" s="74">
        <v>385100</v>
      </c>
      <c r="E212" s="74">
        <v>0</v>
      </c>
    </row>
    <row r="213" spans="1:5">
      <c r="A213" s="73" t="s">
        <v>10523</v>
      </c>
      <c r="B213" s="74">
        <v>14000</v>
      </c>
      <c r="C213" s="74">
        <v>1</v>
      </c>
      <c r="D213" s="74">
        <v>449200</v>
      </c>
      <c r="E213" s="74">
        <v>0</v>
      </c>
    </row>
    <row r="214" spans="1:5">
      <c r="A214" s="73" t="s">
        <v>10524</v>
      </c>
      <c r="B214" s="74">
        <v>14000</v>
      </c>
      <c r="C214" s="74">
        <v>1</v>
      </c>
      <c r="D214" s="74">
        <v>449200</v>
      </c>
      <c r="E214" s="74">
        <v>0</v>
      </c>
    </row>
    <row r="215" spans="1:5">
      <c r="A215" s="73" t="s">
        <v>10512</v>
      </c>
      <c r="B215" s="74">
        <v>11000</v>
      </c>
      <c r="C215" s="74">
        <v>1</v>
      </c>
      <c r="D215" s="74">
        <v>353050</v>
      </c>
      <c r="E215" s="74">
        <v>0</v>
      </c>
    </row>
    <row r="216" spans="1:5">
      <c r="A216" s="73" t="s">
        <v>10492</v>
      </c>
      <c r="B216" s="74">
        <v>93000</v>
      </c>
      <c r="C216" s="74">
        <v>7</v>
      </c>
      <c r="D216" s="74">
        <v>2864150</v>
      </c>
      <c r="E216" s="74">
        <v>0</v>
      </c>
    </row>
    <row r="217" spans="1:5">
      <c r="A217" s="73" t="s">
        <v>10493</v>
      </c>
      <c r="B217" s="74">
        <v>91000</v>
      </c>
      <c r="C217" s="74">
        <v>6</v>
      </c>
      <c r="D217" s="74">
        <v>2803050</v>
      </c>
      <c r="E217" s="74">
        <v>0</v>
      </c>
    </row>
    <row r="218" spans="1:5">
      <c r="A218" s="73" t="s">
        <v>10192</v>
      </c>
      <c r="B218" s="74">
        <v>44000</v>
      </c>
      <c r="C218" s="74">
        <v>3</v>
      </c>
      <c r="D218" s="74">
        <v>615120</v>
      </c>
      <c r="E218" s="74">
        <v>0</v>
      </c>
    </row>
    <row r="219" spans="1:5">
      <c r="A219" s="73" t="s">
        <v>10253</v>
      </c>
      <c r="B219" s="74">
        <v>45000</v>
      </c>
      <c r="C219" s="74">
        <v>3</v>
      </c>
      <c r="D219" s="74">
        <v>629100</v>
      </c>
      <c r="E219" s="74">
        <v>0</v>
      </c>
    </row>
    <row r="220" spans="1:5">
      <c r="A220" s="73" t="s">
        <v>10311</v>
      </c>
      <c r="B220" s="74">
        <v>107000</v>
      </c>
      <c r="C220" s="74">
        <v>7</v>
      </c>
      <c r="D220" s="74">
        <v>1495860</v>
      </c>
      <c r="E220" s="74">
        <v>20000</v>
      </c>
    </row>
    <row r="221" spans="1:5">
      <c r="A221" s="73" t="s">
        <v>10307</v>
      </c>
      <c r="B221" s="74">
        <v>71000</v>
      </c>
      <c r="C221" s="74">
        <v>5</v>
      </c>
      <c r="D221" s="74">
        <v>992580</v>
      </c>
      <c r="E221" s="74">
        <v>10000</v>
      </c>
    </row>
    <row r="222" spans="1:5">
      <c r="A222" s="73" t="s">
        <v>10273</v>
      </c>
      <c r="B222" s="74">
        <v>14000</v>
      </c>
      <c r="C222" s="74">
        <v>1</v>
      </c>
      <c r="D222" s="74">
        <v>195720</v>
      </c>
      <c r="E222" s="74">
        <v>0</v>
      </c>
    </row>
    <row r="223" spans="1:5">
      <c r="A223" s="73" t="s">
        <v>10275</v>
      </c>
      <c r="B223" s="74">
        <v>73000</v>
      </c>
      <c r="C223" s="74">
        <v>5</v>
      </c>
      <c r="D223" s="74">
        <v>1020540</v>
      </c>
      <c r="E223" s="74">
        <v>10000</v>
      </c>
    </row>
    <row r="224" spans="1:5">
      <c r="A224" s="73" t="s">
        <v>10190</v>
      </c>
      <c r="B224" s="74">
        <v>73000</v>
      </c>
      <c r="C224" s="74">
        <v>5</v>
      </c>
      <c r="D224" s="74">
        <v>1020540</v>
      </c>
      <c r="E224" s="74">
        <v>10000</v>
      </c>
    </row>
    <row r="225" spans="1:5">
      <c r="A225" s="73" t="s">
        <v>10176</v>
      </c>
      <c r="B225" s="74">
        <v>73000</v>
      </c>
      <c r="C225" s="74">
        <v>5</v>
      </c>
      <c r="D225" s="74">
        <v>1020540</v>
      </c>
      <c r="E225" s="74">
        <v>10000</v>
      </c>
    </row>
    <row r="226" spans="1:5">
      <c r="A226" s="73" t="s">
        <v>10212</v>
      </c>
      <c r="B226" s="74">
        <v>77000</v>
      </c>
      <c r="C226" s="74">
        <v>5</v>
      </c>
      <c r="D226" s="74">
        <v>1076460</v>
      </c>
      <c r="E226" s="74">
        <v>20000</v>
      </c>
    </row>
    <row r="227" spans="1:5">
      <c r="A227" s="73" t="s">
        <v>10368</v>
      </c>
      <c r="B227" s="74">
        <v>10000</v>
      </c>
      <c r="C227" s="74">
        <v>1</v>
      </c>
      <c r="D227" s="74">
        <v>149800</v>
      </c>
      <c r="E227" s="74">
        <v>0</v>
      </c>
    </row>
    <row r="228" spans="1:5">
      <c r="A228" s="73" t="s">
        <v>10371</v>
      </c>
      <c r="B228" s="74">
        <v>18000</v>
      </c>
      <c r="C228" s="74">
        <v>1</v>
      </c>
      <c r="D228" s="74">
        <v>269640</v>
      </c>
      <c r="E228" s="74">
        <v>0</v>
      </c>
    </row>
    <row r="229" spans="1:5">
      <c r="A229" s="73" t="s">
        <v>10365</v>
      </c>
      <c r="B229" s="74">
        <v>10000</v>
      </c>
      <c r="C229" s="74">
        <v>1</v>
      </c>
      <c r="D229" s="74">
        <v>149800</v>
      </c>
      <c r="E229" s="74">
        <v>0</v>
      </c>
    </row>
    <row r="230" spans="1:5">
      <c r="A230" s="73" t="s">
        <v>10342</v>
      </c>
      <c r="B230" s="74">
        <v>10000</v>
      </c>
      <c r="C230" s="74">
        <v>1</v>
      </c>
      <c r="D230" s="74">
        <v>149800</v>
      </c>
      <c r="E230" s="74">
        <v>0</v>
      </c>
    </row>
    <row r="231" spans="1:5">
      <c r="A231" s="73" t="s">
        <v>10344</v>
      </c>
      <c r="B231" s="74">
        <v>17000</v>
      </c>
      <c r="C231" s="74">
        <v>1</v>
      </c>
      <c r="D231" s="74">
        <v>254660</v>
      </c>
      <c r="E231" s="74">
        <v>0</v>
      </c>
    </row>
    <row r="232" spans="1:5">
      <c r="A232" s="73" t="s">
        <v>10318</v>
      </c>
      <c r="B232" s="74">
        <v>16000</v>
      </c>
      <c r="C232" s="74">
        <v>1</v>
      </c>
      <c r="D232" s="74">
        <v>239680</v>
      </c>
      <c r="E232" s="74">
        <v>0</v>
      </c>
    </row>
    <row r="233" spans="1:5">
      <c r="A233" s="73" t="s">
        <v>10326</v>
      </c>
      <c r="B233" s="74">
        <v>15000</v>
      </c>
      <c r="C233" s="74">
        <v>1</v>
      </c>
      <c r="D233" s="74">
        <v>224700</v>
      </c>
      <c r="E233" s="74">
        <v>0</v>
      </c>
    </row>
    <row r="234" spans="1:5">
      <c r="A234" s="73" t="s">
        <v>10312</v>
      </c>
      <c r="B234" s="74">
        <v>21000</v>
      </c>
      <c r="C234" s="74">
        <v>1</v>
      </c>
      <c r="D234" s="74">
        <v>314580</v>
      </c>
      <c r="E234" s="74">
        <v>0</v>
      </c>
    </row>
    <row r="235" spans="1:5">
      <c r="A235" s="73" t="s">
        <v>10349</v>
      </c>
      <c r="B235" s="74">
        <v>10000</v>
      </c>
      <c r="C235" s="74">
        <v>1</v>
      </c>
      <c r="D235" s="74">
        <v>149800</v>
      </c>
      <c r="E235" s="74">
        <v>0</v>
      </c>
    </row>
    <row r="236" spans="1:5">
      <c r="A236" s="73" t="s">
        <v>10364</v>
      </c>
      <c r="B236" s="74">
        <v>10000</v>
      </c>
      <c r="C236" s="74">
        <v>1</v>
      </c>
      <c r="D236" s="74">
        <v>149800</v>
      </c>
      <c r="E236" s="74">
        <v>0</v>
      </c>
    </row>
    <row r="237" spans="1:5">
      <c r="A237" s="73" t="s">
        <v>10353</v>
      </c>
      <c r="B237" s="74">
        <v>10000</v>
      </c>
      <c r="C237" s="74">
        <v>1</v>
      </c>
      <c r="D237" s="74">
        <v>149800</v>
      </c>
      <c r="E237" s="74">
        <v>0</v>
      </c>
    </row>
    <row r="238" spans="1:5">
      <c r="A238" s="73" t="s">
        <v>10325</v>
      </c>
      <c r="B238" s="74">
        <v>10000</v>
      </c>
      <c r="C238" s="74">
        <v>1</v>
      </c>
      <c r="D238" s="74">
        <v>149800</v>
      </c>
      <c r="E238" s="74">
        <v>0</v>
      </c>
    </row>
    <row r="239" spans="1:5">
      <c r="A239" s="73" t="s">
        <v>10338</v>
      </c>
      <c r="B239" s="74">
        <v>24000</v>
      </c>
      <c r="C239" s="74">
        <v>1</v>
      </c>
      <c r="D239" s="74">
        <v>359520</v>
      </c>
      <c r="E239" s="74">
        <v>0</v>
      </c>
    </row>
    <row r="240" spans="1:5">
      <c r="A240" s="73" t="s">
        <v>10352</v>
      </c>
      <c r="B240" s="74">
        <v>19000</v>
      </c>
      <c r="C240" s="74">
        <v>1</v>
      </c>
      <c r="D240" s="74">
        <v>284620</v>
      </c>
      <c r="E240" s="74">
        <v>0</v>
      </c>
    </row>
    <row r="241" spans="1:5">
      <c r="A241" s="73" t="s">
        <v>10337</v>
      </c>
      <c r="B241" s="74">
        <v>10000</v>
      </c>
      <c r="C241" s="74">
        <v>1</v>
      </c>
      <c r="D241" s="74">
        <v>149800</v>
      </c>
      <c r="E241" s="74">
        <v>0</v>
      </c>
    </row>
    <row r="242" spans="1:5">
      <c r="A242" s="73" t="s">
        <v>10331</v>
      </c>
      <c r="B242" s="74">
        <v>13000</v>
      </c>
      <c r="C242" s="74">
        <v>1</v>
      </c>
      <c r="D242" s="74">
        <v>194740</v>
      </c>
      <c r="E242" s="74">
        <v>0</v>
      </c>
    </row>
    <row r="243" spans="1:5">
      <c r="A243" s="73" t="s">
        <v>10350</v>
      </c>
      <c r="B243" s="74">
        <v>17000</v>
      </c>
      <c r="C243" s="74">
        <v>1</v>
      </c>
      <c r="D243" s="74">
        <v>254660</v>
      </c>
      <c r="E243" s="74">
        <v>0</v>
      </c>
    </row>
    <row r="244" spans="1:5">
      <c r="A244" s="73" t="s">
        <v>10315</v>
      </c>
      <c r="B244" s="74">
        <v>12000</v>
      </c>
      <c r="C244" s="74">
        <v>1</v>
      </c>
      <c r="D244" s="74">
        <v>179760</v>
      </c>
      <c r="E244" s="74">
        <v>0</v>
      </c>
    </row>
    <row r="245" spans="1:5">
      <c r="A245" s="73" t="s">
        <v>10323</v>
      </c>
      <c r="B245" s="74">
        <v>10000</v>
      </c>
      <c r="C245" s="74">
        <v>1</v>
      </c>
      <c r="D245" s="74">
        <v>149800</v>
      </c>
      <c r="E245" s="74">
        <v>0</v>
      </c>
    </row>
    <row r="246" spans="1:5">
      <c r="A246" s="73" t="s">
        <v>10340</v>
      </c>
      <c r="B246" s="74">
        <v>26000</v>
      </c>
      <c r="C246" s="74">
        <v>1</v>
      </c>
      <c r="D246" s="74">
        <v>389480</v>
      </c>
      <c r="E246" s="74">
        <v>0</v>
      </c>
    </row>
    <row r="247" spans="1:5">
      <c r="A247" s="73" t="s">
        <v>10351</v>
      </c>
      <c r="B247" s="74">
        <v>10000</v>
      </c>
      <c r="C247" s="74">
        <v>1</v>
      </c>
      <c r="D247" s="74">
        <v>149800</v>
      </c>
      <c r="E247" s="74">
        <v>0</v>
      </c>
    </row>
    <row r="248" spans="1:5">
      <c r="A248" s="73" t="s">
        <v>10314</v>
      </c>
      <c r="B248" s="74">
        <v>29000</v>
      </c>
      <c r="C248" s="74">
        <v>2</v>
      </c>
      <c r="D248" s="74">
        <v>434420</v>
      </c>
      <c r="E248" s="74">
        <v>0</v>
      </c>
    </row>
    <row r="249" spans="1:5">
      <c r="A249" s="73" t="s">
        <v>10361</v>
      </c>
      <c r="B249" s="74">
        <v>14000</v>
      </c>
      <c r="C249" s="74">
        <v>1</v>
      </c>
      <c r="D249" s="74">
        <v>209720</v>
      </c>
      <c r="E249" s="74">
        <v>0</v>
      </c>
    </row>
    <row r="250" spans="1:5">
      <c r="A250" s="73" t="s">
        <v>10343</v>
      </c>
      <c r="B250" s="74">
        <v>12000</v>
      </c>
      <c r="C250" s="74">
        <v>1</v>
      </c>
      <c r="D250" s="74">
        <v>179760</v>
      </c>
      <c r="E250" s="74">
        <v>0</v>
      </c>
    </row>
    <row r="251" spans="1:5">
      <c r="A251" s="73" t="s">
        <v>10336</v>
      </c>
      <c r="B251" s="74">
        <v>12000</v>
      </c>
      <c r="C251" s="74">
        <v>1</v>
      </c>
      <c r="D251" s="74">
        <v>179760</v>
      </c>
      <c r="E251" s="74">
        <v>0</v>
      </c>
    </row>
    <row r="252" spans="1:5">
      <c r="A252" s="73" t="s">
        <v>10333</v>
      </c>
      <c r="B252" s="74">
        <v>14000</v>
      </c>
      <c r="C252" s="74">
        <v>1</v>
      </c>
      <c r="D252" s="74">
        <v>209720</v>
      </c>
      <c r="E252" s="74">
        <v>0</v>
      </c>
    </row>
    <row r="253" spans="1:5">
      <c r="A253" s="73" t="s">
        <v>10321</v>
      </c>
      <c r="B253" s="74">
        <v>15000</v>
      </c>
      <c r="C253" s="74">
        <v>1</v>
      </c>
      <c r="D253" s="74">
        <v>224700</v>
      </c>
      <c r="E253" s="74">
        <v>0</v>
      </c>
    </row>
    <row r="254" spans="1:5">
      <c r="A254" s="73" t="s">
        <v>10319</v>
      </c>
      <c r="B254" s="74">
        <v>10000</v>
      </c>
      <c r="C254" s="74">
        <v>1</v>
      </c>
      <c r="D254" s="74">
        <v>149800</v>
      </c>
      <c r="E254" s="74">
        <v>0</v>
      </c>
    </row>
    <row r="255" spans="1:5">
      <c r="A255" s="73" t="s">
        <v>10324</v>
      </c>
      <c r="B255" s="74">
        <v>14000</v>
      </c>
      <c r="C255" s="74">
        <v>1</v>
      </c>
      <c r="D255" s="74">
        <v>209720</v>
      </c>
      <c r="E255" s="74">
        <v>0</v>
      </c>
    </row>
    <row r="256" spans="1:5">
      <c r="A256" s="73" t="s">
        <v>10367</v>
      </c>
      <c r="B256" s="74">
        <v>20000</v>
      </c>
      <c r="C256" s="74">
        <v>1</v>
      </c>
      <c r="D256" s="74">
        <v>299600</v>
      </c>
      <c r="E256" s="74">
        <v>0</v>
      </c>
    </row>
    <row r="257" spans="1:5">
      <c r="A257" s="73" t="s">
        <v>10341</v>
      </c>
      <c r="B257" s="74">
        <v>10000</v>
      </c>
      <c r="C257" s="74">
        <v>1</v>
      </c>
      <c r="D257" s="74">
        <v>149800</v>
      </c>
      <c r="E257" s="74">
        <v>0</v>
      </c>
    </row>
    <row r="258" spans="1:5">
      <c r="A258" s="73" t="s">
        <v>10313</v>
      </c>
      <c r="B258" s="74">
        <v>10000</v>
      </c>
      <c r="C258" s="74">
        <v>1</v>
      </c>
      <c r="D258" s="74">
        <v>149800</v>
      </c>
      <c r="E258" s="74">
        <v>0</v>
      </c>
    </row>
    <row r="259" spans="1:5">
      <c r="A259" s="73" t="s">
        <v>10328</v>
      </c>
      <c r="B259" s="74">
        <v>10000</v>
      </c>
      <c r="C259" s="74">
        <v>1</v>
      </c>
      <c r="D259" s="74">
        <v>149800</v>
      </c>
      <c r="E259" s="74">
        <v>0</v>
      </c>
    </row>
    <row r="260" spans="1:5">
      <c r="A260" s="73" t="s">
        <v>10320</v>
      </c>
      <c r="B260" s="74">
        <v>10000</v>
      </c>
      <c r="C260" s="74">
        <v>1</v>
      </c>
      <c r="D260" s="74">
        <v>149800</v>
      </c>
      <c r="E260" s="74">
        <v>0</v>
      </c>
    </row>
    <row r="261" spans="1:5">
      <c r="A261" s="73" t="s">
        <v>10348</v>
      </c>
      <c r="B261" s="74">
        <v>10000</v>
      </c>
      <c r="C261" s="74">
        <v>1</v>
      </c>
      <c r="D261" s="74">
        <v>149800</v>
      </c>
      <c r="E261" s="74">
        <v>0</v>
      </c>
    </row>
    <row r="262" spans="1:5">
      <c r="A262" s="73" t="s">
        <v>10370</v>
      </c>
      <c r="B262" s="74">
        <v>17000</v>
      </c>
      <c r="C262" s="74">
        <v>1</v>
      </c>
      <c r="D262" s="74">
        <v>254660</v>
      </c>
      <c r="E262" s="74">
        <v>0</v>
      </c>
    </row>
    <row r="263" spans="1:5">
      <c r="A263" s="73" t="s">
        <v>10322</v>
      </c>
      <c r="B263" s="74">
        <v>10000</v>
      </c>
      <c r="C263" s="74">
        <v>1</v>
      </c>
      <c r="D263" s="74">
        <v>149800</v>
      </c>
      <c r="E263" s="74">
        <v>0</v>
      </c>
    </row>
    <row r="264" spans="1:5">
      <c r="A264" s="73" t="s">
        <v>10339</v>
      </c>
      <c r="B264" s="74">
        <v>15000</v>
      </c>
      <c r="C264" s="74">
        <v>1</v>
      </c>
      <c r="D264" s="74">
        <v>224700</v>
      </c>
      <c r="E264" s="74">
        <v>0</v>
      </c>
    </row>
    <row r="265" spans="1:5">
      <c r="A265" s="73" t="s">
        <v>10327</v>
      </c>
      <c r="B265" s="74">
        <v>25000</v>
      </c>
      <c r="C265" s="74">
        <v>1</v>
      </c>
      <c r="D265" s="74">
        <v>374500</v>
      </c>
      <c r="E265" s="74">
        <v>0</v>
      </c>
    </row>
    <row r="266" spans="1:5">
      <c r="A266" s="73" t="s">
        <v>10362</v>
      </c>
      <c r="B266" s="74">
        <v>21000</v>
      </c>
      <c r="C266" s="74">
        <v>1</v>
      </c>
      <c r="D266" s="74">
        <v>314580</v>
      </c>
      <c r="E266" s="74">
        <v>0</v>
      </c>
    </row>
    <row r="267" spans="1:5">
      <c r="A267" s="73" t="s">
        <v>10360</v>
      </c>
      <c r="B267" s="74">
        <v>23000</v>
      </c>
      <c r="C267" s="74">
        <v>1</v>
      </c>
      <c r="D267" s="74">
        <v>344540</v>
      </c>
      <c r="E267" s="74">
        <v>0</v>
      </c>
    </row>
    <row r="268" spans="1:5">
      <c r="A268" s="73" t="s">
        <v>10334</v>
      </c>
      <c r="B268" s="74">
        <v>15000</v>
      </c>
      <c r="C268" s="74">
        <v>1</v>
      </c>
      <c r="D268" s="74">
        <v>209700</v>
      </c>
      <c r="E268" s="74">
        <v>0</v>
      </c>
    </row>
    <row r="269" spans="1:5">
      <c r="A269" s="73" t="s">
        <v>10354</v>
      </c>
      <c r="B269" s="74">
        <v>13000</v>
      </c>
      <c r="C269" s="74">
        <v>1</v>
      </c>
      <c r="D269" s="74">
        <v>181740</v>
      </c>
      <c r="E269" s="74">
        <v>0</v>
      </c>
    </row>
    <row r="270" spans="1:5">
      <c r="A270" s="73" t="s">
        <v>10369</v>
      </c>
      <c r="B270" s="74">
        <v>12000</v>
      </c>
      <c r="C270" s="74">
        <v>1</v>
      </c>
      <c r="D270" s="74">
        <v>167760</v>
      </c>
      <c r="E270" s="74">
        <v>0</v>
      </c>
    </row>
    <row r="271" spans="1:5">
      <c r="A271" s="73" t="s">
        <v>10358</v>
      </c>
      <c r="B271" s="74">
        <v>15000</v>
      </c>
      <c r="C271" s="74">
        <v>1</v>
      </c>
      <c r="D271" s="74">
        <v>209700</v>
      </c>
      <c r="E271" s="74">
        <v>0</v>
      </c>
    </row>
    <row r="272" spans="1:5">
      <c r="A272" s="73" t="s">
        <v>10359</v>
      </c>
      <c r="B272" s="74">
        <v>12000</v>
      </c>
      <c r="C272" s="74">
        <v>1</v>
      </c>
      <c r="D272" s="74">
        <v>167760</v>
      </c>
      <c r="E272" s="74">
        <v>0</v>
      </c>
    </row>
    <row r="273" spans="1:5">
      <c r="A273" s="73" t="s">
        <v>10332</v>
      </c>
      <c r="B273" s="74">
        <v>10000</v>
      </c>
      <c r="C273" s="74">
        <v>1</v>
      </c>
      <c r="D273" s="74">
        <v>139800</v>
      </c>
      <c r="E273" s="74">
        <v>0</v>
      </c>
    </row>
    <row r="274" spans="1:5">
      <c r="A274" s="73" t="s">
        <v>10209</v>
      </c>
      <c r="B274" s="74">
        <v>20700</v>
      </c>
      <c r="C274" s="74">
        <v>3</v>
      </c>
      <c r="D274" s="74">
        <v>450700</v>
      </c>
      <c r="E274" s="74">
        <v>30000</v>
      </c>
    </row>
    <row r="275" spans="1:5">
      <c r="A275" s="73" t="s">
        <v>10229</v>
      </c>
      <c r="B275" s="74">
        <v>59918</v>
      </c>
      <c r="C275" s="74">
        <v>8</v>
      </c>
      <c r="D275" s="74">
        <v>1279600</v>
      </c>
      <c r="E275" s="74">
        <v>80000</v>
      </c>
    </row>
    <row r="276" spans="1:5">
      <c r="A276" s="73" t="s">
        <v>10430</v>
      </c>
      <c r="B276" s="74">
        <v>21240</v>
      </c>
      <c r="C276" s="74">
        <v>3</v>
      </c>
      <c r="D276" s="74">
        <v>458600</v>
      </c>
      <c r="E276" s="74">
        <v>30000</v>
      </c>
    </row>
    <row r="277" spans="1:5">
      <c r="A277" s="73" t="s">
        <v>10387</v>
      </c>
      <c r="B277" s="74">
        <v>50825</v>
      </c>
      <c r="C277" s="74">
        <v>5</v>
      </c>
      <c r="D277" s="74">
        <v>1381600</v>
      </c>
      <c r="E277" s="74">
        <v>50000</v>
      </c>
    </row>
    <row r="278" spans="1:5">
      <c r="A278" s="73" t="s">
        <v>10432</v>
      </c>
      <c r="B278" s="74">
        <v>38230</v>
      </c>
      <c r="C278" s="74">
        <v>4</v>
      </c>
      <c r="D278" s="74">
        <v>1052600</v>
      </c>
      <c r="E278" s="74">
        <v>40000</v>
      </c>
    </row>
    <row r="279" spans="1:5">
      <c r="A279" s="73" t="s">
        <v>10408</v>
      </c>
      <c r="B279" s="74">
        <v>51315</v>
      </c>
      <c r="C279" s="74">
        <v>6</v>
      </c>
      <c r="D279" s="74">
        <v>916400</v>
      </c>
      <c r="E279" s="74">
        <v>60000</v>
      </c>
    </row>
    <row r="280" spans="1:5">
      <c r="A280" s="73" t="s">
        <v>10445</v>
      </c>
      <c r="B280" s="74">
        <v>15845</v>
      </c>
      <c r="C280" s="74">
        <v>2</v>
      </c>
      <c r="D280" s="74">
        <v>122500</v>
      </c>
      <c r="E280" s="74">
        <v>20000</v>
      </c>
    </row>
    <row r="281" spans="1:5">
      <c r="A281" s="73" t="s">
        <v>10438</v>
      </c>
      <c r="B281" s="74">
        <v>80830</v>
      </c>
      <c r="C281" s="74">
        <v>7</v>
      </c>
      <c r="D281" s="74">
        <v>547000</v>
      </c>
      <c r="E281" s="74">
        <v>70000</v>
      </c>
    </row>
    <row r="282" spans="1:5">
      <c r="A282" s="73" t="s">
        <v>10376</v>
      </c>
      <c r="B282" s="74">
        <v>37275</v>
      </c>
      <c r="C282" s="74">
        <v>4</v>
      </c>
      <c r="D282" s="74">
        <v>661500</v>
      </c>
      <c r="E282" s="74">
        <v>40000</v>
      </c>
    </row>
    <row r="283" spans="1:5">
      <c r="A283" s="73" t="s">
        <v>10425</v>
      </c>
      <c r="B283" s="74">
        <v>68346</v>
      </c>
      <c r="C283" s="74">
        <v>7</v>
      </c>
      <c r="D283" s="74">
        <v>1217000</v>
      </c>
      <c r="E283" s="74">
        <v>70000</v>
      </c>
    </row>
    <row r="284" spans="1:5">
      <c r="A284" s="73" t="s">
        <v>10457</v>
      </c>
      <c r="B284" s="74">
        <v>59740</v>
      </c>
      <c r="C284" s="74">
        <v>6</v>
      </c>
      <c r="D284" s="74">
        <v>1068500</v>
      </c>
      <c r="E284" s="74">
        <v>60000</v>
      </c>
    </row>
    <row r="285" spans="1:5">
      <c r="A285" s="73" t="s">
        <v>10501</v>
      </c>
      <c r="B285" s="74">
        <v>1248</v>
      </c>
      <c r="C285" s="74">
        <v>1</v>
      </c>
      <c r="D285" s="74">
        <v>54250</v>
      </c>
      <c r="E285" s="74">
        <v>0</v>
      </c>
    </row>
    <row r="286" spans="1:5">
      <c r="A286" s="73" t="s">
        <v>10516</v>
      </c>
      <c r="B286" s="74">
        <v>2340</v>
      </c>
      <c r="C286" s="74">
        <v>1</v>
      </c>
      <c r="D286" s="74">
        <v>81000</v>
      </c>
      <c r="E286" s="74">
        <v>0</v>
      </c>
    </row>
    <row r="287" spans="1:5">
      <c r="A287" s="73" t="s">
        <v>10495</v>
      </c>
      <c r="B287" s="74">
        <v>1620</v>
      </c>
      <c r="C287" s="74">
        <v>1</v>
      </c>
      <c r="D287" s="74">
        <v>51000</v>
      </c>
      <c r="E287" s="74">
        <v>0</v>
      </c>
    </row>
    <row r="288" spans="1:5">
      <c r="A288" s="73" t="s">
        <v>10527</v>
      </c>
      <c r="B288" s="74">
        <v>2430</v>
      </c>
      <c r="C288" s="74">
        <v>1</v>
      </c>
      <c r="D288" s="74">
        <v>61500</v>
      </c>
      <c r="E288" s="74">
        <v>0</v>
      </c>
    </row>
    <row r="289" spans="1:5">
      <c r="A289" s="73" t="s">
        <v>10330</v>
      </c>
      <c r="B289" s="74">
        <v>1500</v>
      </c>
      <c r="C289" s="74">
        <v>1</v>
      </c>
      <c r="D289" s="74">
        <v>79588</v>
      </c>
      <c r="E289" s="74">
        <v>0</v>
      </c>
    </row>
    <row r="290" spans="1:5">
      <c r="A290" s="73" t="s">
        <v>10497</v>
      </c>
      <c r="B290" s="74">
        <v>7000</v>
      </c>
      <c r="C290" s="74">
        <v>1</v>
      </c>
      <c r="D290" s="74">
        <v>457368</v>
      </c>
      <c r="E290" s="74">
        <v>0</v>
      </c>
    </row>
    <row r="291" spans="1:5">
      <c r="A291" s="73" t="s">
        <v>10514</v>
      </c>
      <c r="B291" s="74">
        <v>6500</v>
      </c>
      <c r="C291" s="74">
        <v>1</v>
      </c>
      <c r="D291" s="74">
        <v>224237</v>
      </c>
      <c r="E291" s="74">
        <v>0</v>
      </c>
    </row>
    <row r="292" spans="1:5">
      <c r="A292" s="73" t="s">
        <v>10513</v>
      </c>
      <c r="B292" s="74">
        <v>1500</v>
      </c>
      <c r="C292" s="74">
        <v>1</v>
      </c>
      <c r="D292" s="74">
        <v>89434</v>
      </c>
      <c r="E292" s="74">
        <v>0</v>
      </c>
    </row>
    <row r="293" spans="1:5">
      <c r="A293" s="73" t="s">
        <v>10515</v>
      </c>
      <c r="B293" s="74">
        <v>2500</v>
      </c>
      <c r="C293" s="74">
        <v>1</v>
      </c>
      <c r="D293" s="74">
        <v>144514</v>
      </c>
      <c r="E293" s="74">
        <v>0</v>
      </c>
    </row>
    <row r="294" spans="1:5">
      <c r="A294" s="73" t="s">
        <v>10528</v>
      </c>
      <c r="B294" s="74">
        <v>1500</v>
      </c>
      <c r="C294" s="74">
        <v>1</v>
      </c>
      <c r="D294" s="74">
        <v>81845</v>
      </c>
      <c r="E294" s="74">
        <v>0</v>
      </c>
    </row>
    <row r="295" spans="1:5">
      <c r="A295" s="73" t="s">
        <v>10510</v>
      </c>
      <c r="B295" s="74">
        <v>5500</v>
      </c>
      <c r="C295" s="74">
        <v>1</v>
      </c>
      <c r="D295" s="74">
        <v>205632</v>
      </c>
      <c r="E295" s="74">
        <v>0</v>
      </c>
    </row>
    <row r="296" spans="1:5">
      <c r="A296" s="73" t="s">
        <v>10502</v>
      </c>
      <c r="B296" s="74">
        <v>2000</v>
      </c>
      <c r="C296" s="74">
        <v>1</v>
      </c>
      <c r="D296" s="74">
        <v>111221</v>
      </c>
      <c r="E296" s="74">
        <v>0</v>
      </c>
    </row>
    <row r="297" spans="1:5">
      <c r="A297" s="73" t="s">
        <v>10532</v>
      </c>
      <c r="B297" s="74">
        <v>4000</v>
      </c>
      <c r="C297" s="74">
        <v>1</v>
      </c>
      <c r="D297" s="74">
        <v>259978</v>
      </c>
      <c r="E297" s="74">
        <v>0</v>
      </c>
    </row>
    <row r="298" spans="1:5">
      <c r="A298" s="73" t="s">
        <v>10140</v>
      </c>
      <c r="B298" s="74">
        <v>20000</v>
      </c>
      <c r="C298" s="74">
        <v>2</v>
      </c>
      <c r="D298" s="74">
        <v>299600</v>
      </c>
      <c r="E298" s="74">
        <v>0</v>
      </c>
    </row>
    <row r="299" spans="1:5">
      <c r="A299" s="73" t="s">
        <v>10141</v>
      </c>
      <c r="B299" s="74">
        <v>42000</v>
      </c>
      <c r="C299" s="74">
        <v>4</v>
      </c>
      <c r="D299" s="74">
        <v>629160</v>
      </c>
      <c r="E299" s="74">
        <v>0</v>
      </c>
    </row>
    <row r="300" spans="1:5">
      <c r="A300" s="73" t="s">
        <v>10142</v>
      </c>
      <c r="B300" s="74">
        <v>40000</v>
      </c>
      <c r="C300" s="74">
        <v>4</v>
      </c>
      <c r="D300" s="74">
        <v>599200</v>
      </c>
      <c r="E300" s="74">
        <v>0</v>
      </c>
    </row>
    <row r="301" spans="1:5">
      <c r="A301" s="73" t="s">
        <v>10143</v>
      </c>
      <c r="B301" s="74">
        <v>32000</v>
      </c>
      <c r="C301" s="74">
        <v>3</v>
      </c>
      <c r="D301" s="74">
        <v>479360</v>
      </c>
      <c r="E301" s="74">
        <v>0</v>
      </c>
    </row>
    <row r="302" spans="1:5">
      <c r="A302" s="73" t="s">
        <v>10147</v>
      </c>
      <c r="B302" s="74">
        <v>18000</v>
      </c>
      <c r="C302" s="74">
        <v>2</v>
      </c>
      <c r="D302" s="74">
        <v>269640</v>
      </c>
      <c r="E302" s="74">
        <v>0</v>
      </c>
    </row>
    <row r="303" spans="1:5">
      <c r="A303" s="73" t="s">
        <v>10148</v>
      </c>
      <c r="B303" s="74">
        <v>57000</v>
      </c>
      <c r="C303" s="74">
        <v>6</v>
      </c>
      <c r="D303" s="74">
        <v>853860</v>
      </c>
      <c r="E303" s="74">
        <v>0</v>
      </c>
    </row>
    <row r="304" spans="1:5">
      <c r="A304" s="73" t="s">
        <v>10149</v>
      </c>
      <c r="B304" s="74">
        <v>31000</v>
      </c>
      <c r="C304" s="74">
        <v>3</v>
      </c>
      <c r="D304" s="74">
        <v>464380</v>
      </c>
      <c r="E304" s="74">
        <v>0</v>
      </c>
    </row>
    <row r="305" spans="1:5">
      <c r="A305" s="73" t="s">
        <v>10151</v>
      </c>
      <c r="B305" s="74">
        <v>7000</v>
      </c>
      <c r="C305" s="74">
        <v>1</v>
      </c>
      <c r="D305" s="74">
        <v>104860</v>
      </c>
      <c r="E305" s="74">
        <v>0</v>
      </c>
    </row>
    <row r="306" spans="1:5">
      <c r="A306" s="73" t="s">
        <v>10152</v>
      </c>
      <c r="B306" s="74">
        <v>32000</v>
      </c>
      <c r="C306" s="74">
        <v>4</v>
      </c>
      <c r="D306" s="74">
        <v>479360</v>
      </c>
      <c r="E306" s="74">
        <v>0</v>
      </c>
    </row>
    <row r="307" spans="1:5">
      <c r="A307" s="73" t="s">
        <v>10153</v>
      </c>
      <c r="B307" s="74">
        <v>47000</v>
      </c>
      <c r="C307" s="74">
        <v>5</v>
      </c>
      <c r="D307" s="74">
        <v>704060</v>
      </c>
      <c r="E307" s="74">
        <v>0</v>
      </c>
    </row>
    <row r="308" spans="1:5">
      <c r="A308" s="73" t="s">
        <v>10155</v>
      </c>
      <c r="B308" s="74">
        <v>30000</v>
      </c>
      <c r="C308" s="74">
        <v>3</v>
      </c>
      <c r="D308" s="74">
        <v>449400</v>
      </c>
      <c r="E308" s="74">
        <v>0</v>
      </c>
    </row>
    <row r="309" spans="1:5">
      <c r="A309" s="73" t="s">
        <v>10156</v>
      </c>
      <c r="B309" s="74">
        <v>26000</v>
      </c>
      <c r="C309" s="74">
        <v>3</v>
      </c>
      <c r="D309" s="74">
        <v>389480</v>
      </c>
      <c r="E309" s="74">
        <v>0</v>
      </c>
    </row>
    <row r="310" spans="1:5">
      <c r="A310" s="73" t="s">
        <v>10157</v>
      </c>
      <c r="B310" s="74">
        <v>23000</v>
      </c>
      <c r="C310" s="74">
        <v>2</v>
      </c>
      <c r="D310" s="74">
        <v>344540</v>
      </c>
      <c r="E310" s="74">
        <v>0</v>
      </c>
    </row>
    <row r="311" spans="1:5">
      <c r="A311" s="73" t="s">
        <v>10158</v>
      </c>
      <c r="B311" s="74">
        <v>57000</v>
      </c>
      <c r="C311" s="74">
        <v>6</v>
      </c>
      <c r="D311" s="74">
        <v>853860</v>
      </c>
      <c r="E311" s="74">
        <v>0</v>
      </c>
    </row>
    <row r="312" spans="1:5">
      <c r="A312" s="73" t="s">
        <v>10159</v>
      </c>
      <c r="B312" s="74">
        <v>25000</v>
      </c>
      <c r="C312" s="74">
        <v>3</v>
      </c>
      <c r="D312" s="74">
        <v>374500</v>
      </c>
      <c r="E312" s="74">
        <v>0</v>
      </c>
    </row>
    <row r="313" spans="1:5">
      <c r="A313" s="73" t="s">
        <v>10160</v>
      </c>
      <c r="B313" s="74">
        <v>28000</v>
      </c>
      <c r="C313" s="74">
        <v>3</v>
      </c>
      <c r="D313" s="74">
        <v>419440</v>
      </c>
      <c r="E313" s="74">
        <v>0</v>
      </c>
    </row>
    <row r="314" spans="1:5">
      <c r="A314" s="73" t="s">
        <v>10162</v>
      </c>
      <c r="B314" s="74">
        <v>37000</v>
      </c>
      <c r="C314" s="74">
        <v>4</v>
      </c>
      <c r="D314" s="74">
        <v>554260</v>
      </c>
      <c r="E314" s="74">
        <v>0</v>
      </c>
    </row>
    <row r="315" spans="1:5">
      <c r="A315" s="73" t="s">
        <v>10163</v>
      </c>
      <c r="B315" s="74">
        <v>5000</v>
      </c>
      <c r="C315" s="74">
        <v>1</v>
      </c>
      <c r="D315" s="74">
        <v>74900</v>
      </c>
      <c r="E315" s="74">
        <v>0</v>
      </c>
    </row>
    <row r="316" spans="1:5">
      <c r="A316" s="73" t="s">
        <v>10168</v>
      </c>
      <c r="B316" s="74">
        <v>36000</v>
      </c>
      <c r="C316" s="74">
        <v>4</v>
      </c>
      <c r="D316" s="74">
        <v>539280</v>
      </c>
      <c r="E316" s="74">
        <v>0</v>
      </c>
    </row>
    <row r="317" spans="1:5">
      <c r="A317" s="73" t="s">
        <v>10169</v>
      </c>
      <c r="B317" s="74">
        <v>16000</v>
      </c>
      <c r="C317" s="74">
        <v>2</v>
      </c>
      <c r="D317" s="74">
        <v>239680</v>
      </c>
      <c r="E317" s="74">
        <v>0</v>
      </c>
    </row>
    <row r="318" spans="1:5">
      <c r="A318" s="73" t="s">
        <v>10172</v>
      </c>
      <c r="B318" s="74">
        <v>4000</v>
      </c>
      <c r="C318" s="74">
        <v>1</v>
      </c>
      <c r="D318" s="74">
        <v>59920</v>
      </c>
      <c r="E318" s="74">
        <v>0</v>
      </c>
    </row>
    <row r="319" spans="1:5">
      <c r="A319" s="73" t="s">
        <v>10173</v>
      </c>
      <c r="B319" s="74">
        <v>3000</v>
      </c>
      <c r="C319" s="74">
        <v>1</v>
      </c>
      <c r="D319" s="74">
        <v>44940</v>
      </c>
      <c r="E319" s="74">
        <v>0</v>
      </c>
    </row>
    <row r="320" spans="1:5">
      <c r="A320" s="73" t="s">
        <v>10175</v>
      </c>
      <c r="B320" s="74">
        <v>44000</v>
      </c>
      <c r="C320" s="74">
        <v>4</v>
      </c>
      <c r="D320" s="74">
        <v>659120</v>
      </c>
      <c r="E320" s="74">
        <v>0</v>
      </c>
    </row>
    <row r="321" spans="1:5">
      <c r="A321" s="73" t="s">
        <v>10177</v>
      </c>
      <c r="B321" s="74">
        <v>21000</v>
      </c>
      <c r="C321" s="74">
        <v>2</v>
      </c>
      <c r="D321" s="74">
        <v>314580</v>
      </c>
      <c r="E321" s="74">
        <v>0</v>
      </c>
    </row>
    <row r="322" spans="1:5">
      <c r="A322" s="73" t="s">
        <v>10180</v>
      </c>
      <c r="B322" s="74">
        <v>8000</v>
      </c>
      <c r="C322" s="74">
        <v>1</v>
      </c>
      <c r="D322" s="74">
        <v>119840</v>
      </c>
      <c r="E322" s="74">
        <v>0</v>
      </c>
    </row>
    <row r="323" spans="1:5">
      <c r="A323" s="73" t="s">
        <v>10181</v>
      </c>
      <c r="B323" s="74">
        <v>9000</v>
      </c>
      <c r="C323" s="74">
        <v>1</v>
      </c>
      <c r="D323" s="74">
        <v>134820</v>
      </c>
      <c r="E323" s="74">
        <v>0</v>
      </c>
    </row>
    <row r="324" spans="1:5">
      <c r="A324" s="73" t="s">
        <v>10188</v>
      </c>
      <c r="B324" s="74">
        <v>35000</v>
      </c>
      <c r="C324" s="74">
        <v>4</v>
      </c>
      <c r="D324" s="74">
        <v>524300</v>
      </c>
      <c r="E324" s="74">
        <v>0</v>
      </c>
    </row>
    <row r="325" spans="1:5">
      <c r="A325" s="73" t="s">
        <v>10191</v>
      </c>
      <c r="B325" s="74">
        <v>23000</v>
      </c>
      <c r="C325" s="74">
        <v>2</v>
      </c>
      <c r="D325" s="74">
        <v>344540</v>
      </c>
      <c r="E325" s="74">
        <v>0</v>
      </c>
    </row>
    <row r="326" spans="1:5">
      <c r="A326" s="73" t="s">
        <v>10197</v>
      </c>
      <c r="B326" s="74">
        <v>38000</v>
      </c>
      <c r="C326" s="74">
        <v>4</v>
      </c>
      <c r="D326" s="74">
        <v>569240</v>
      </c>
      <c r="E326" s="74">
        <v>0</v>
      </c>
    </row>
    <row r="327" spans="1:5">
      <c r="A327" s="73" t="s">
        <v>10198</v>
      </c>
      <c r="B327" s="74">
        <v>28000</v>
      </c>
      <c r="C327" s="74">
        <v>3</v>
      </c>
      <c r="D327" s="74">
        <v>419440</v>
      </c>
      <c r="E327" s="74">
        <v>0</v>
      </c>
    </row>
    <row r="328" spans="1:5">
      <c r="A328" s="73" t="s">
        <v>10199</v>
      </c>
      <c r="B328" s="74">
        <v>45000</v>
      </c>
      <c r="C328" s="74">
        <v>5</v>
      </c>
      <c r="D328" s="74">
        <v>674100</v>
      </c>
      <c r="E328" s="74">
        <v>0</v>
      </c>
    </row>
    <row r="329" spans="1:5">
      <c r="A329" s="73" t="s">
        <v>10201</v>
      </c>
      <c r="B329" s="74">
        <v>29000</v>
      </c>
      <c r="C329" s="74">
        <v>3</v>
      </c>
      <c r="D329" s="74">
        <v>434420</v>
      </c>
      <c r="E329" s="74">
        <v>0</v>
      </c>
    </row>
    <row r="330" spans="1:5">
      <c r="A330" s="73" t="s">
        <v>10202</v>
      </c>
      <c r="B330" s="74">
        <v>51000</v>
      </c>
      <c r="C330" s="74">
        <v>5</v>
      </c>
      <c r="D330" s="74">
        <v>763980</v>
      </c>
      <c r="E330" s="74">
        <v>0</v>
      </c>
    </row>
    <row r="331" spans="1:5">
      <c r="A331" s="73" t="s">
        <v>10203</v>
      </c>
      <c r="B331" s="74">
        <v>48000</v>
      </c>
      <c r="C331" s="74">
        <v>5</v>
      </c>
      <c r="D331" s="74">
        <v>719040</v>
      </c>
      <c r="E331" s="74">
        <v>0</v>
      </c>
    </row>
    <row r="332" spans="1:5">
      <c r="A332" s="73" t="s">
        <v>10206</v>
      </c>
      <c r="B332" s="74">
        <v>3000</v>
      </c>
      <c r="C332" s="74">
        <v>1</v>
      </c>
      <c r="D332" s="74">
        <v>44940</v>
      </c>
      <c r="E332" s="74">
        <v>0</v>
      </c>
    </row>
    <row r="333" spans="1:5">
      <c r="A333" s="73" t="s">
        <v>10207</v>
      </c>
      <c r="B333" s="74">
        <v>42000</v>
      </c>
      <c r="C333" s="74">
        <v>4</v>
      </c>
      <c r="D333" s="74">
        <v>629160</v>
      </c>
      <c r="E333" s="74">
        <v>0</v>
      </c>
    </row>
    <row r="334" spans="1:5">
      <c r="A334" s="73" t="s">
        <v>10208</v>
      </c>
      <c r="B334" s="74">
        <v>23000</v>
      </c>
      <c r="C334" s="74">
        <v>3</v>
      </c>
      <c r="D334" s="74">
        <v>344540</v>
      </c>
      <c r="E334" s="74">
        <v>0</v>
      </c>
    </row>
    <row r="335" spans="1:5">
      <c r="A335" s="73" t="s">
        <v>10210</v>
      </c>
      <c r="B335" s="74">
        <v>49000</v>
      </c>
      <c r="C335" s="74">
        <v>3</v>
      </c>
      <c r="D335" s="74">
        <v>734020</v>
      </c>
      <c r="E335" s="74">
        <v>0</v>
      </c>
    </row>
    <row r="336" spans="1:5">
      <c r="A336" s="73" t="s">
        <v>10211</v>
      </c>
      <c r="B336" s="74">
        <v>40000</v>
      </c>
      <c r="C336" s="74">
        <v>4</v>
      </c>
      <c r="D336" s="74">
        <v>599200</v>
      </c>
      <c r="E336" s="74">
        <v>0</v>
      </c>
    </row>
    <row r="337" spans="1:5">
      <c r="A337" s="73" t="s">
        <v>10213</v>
      </c>
      <c r="B337" s="74">
        <v>9000</v>
      </c>
      <c r="C337" s="74">
        <v>1</v>
      </c>
      <c r="D337" s="74">
        <v>134820</v>
      </c>
      <c r="E337" s="74">
        <v>0</v>
      </c>
    </row>
    <row r="338" spans="1:5">
      <c r="A338" s="73" t="s">
        <v>10214</v>
      </c>
      <c r="B338" s="74">
        <v>65000</v>
      </c>
      <c r="C338" s="74">
        <v>7</v>
      </c>
      <c r="D338" s="74">
        <v>973700</v>
      </c>
      <c r="E338" s="74">
        <v>0</v>
      </c>
    </row>
    <row r="339" spans="1:5">
      <c r="A339" s="73" t="s">
        <v>10215</v>
      </c>
      <c r="B339" s="74">
        <v>24000</v>
      </c>
      <c r="C339" s="74">
        <v>3</v>
      </c>
      <c r="D339" s="74">
        <v>359520</v>
      </c>
      <c r="E339" s="74">
        <v>0</v>
      </c>
    </row>
    <row r="340" spans="1:5">
      <c r="A340" s="73" t="s">
        <v>10216</v>
      </c>
      <c r="B340" s="74">
        <v>15000</v>
      </c>
      <c r="C340" s="74">
        <v>2</v>
      </c>
      <c r="D340" s="74">
        <v>224700</v>
      </c>
      <c r="E340" s="74">
        <v>0</v>
      </c>
    </row>
    <row r="341" spans="1:5">
      <c r="A341" s="73" t="s">
        <v>10217</v>
      </c>
      <c r="B341" s="74">
        <v>39000</v>
      </c>
      <c r="C341" s="74">
        <v>4</v>
      </c>
      <c r="D341" s="74">
        <v>584220</v>
      </c>
      <c r="E341" s="74">
        <v>0</v>
      </c>
    </row>
    <row r="342" spans="1:5">
      <c r="A342" s="73" t="s">
        <v>10219</v>
      </c>
      <c r="B342" s="74">
        <v>48000</v>
      </c>
      <c r="C342" s="74">
        <v>5</v>
      </c>
      <c r="D342" s="74">
        <v>719040</v>
      </c>
      <c r="E342" s="74">
        <v>0</v>
      </c>
    </row>
    <row r="343" spans="1:5">
      <c r="A343" s="73" t="s">
        <v>10220</v>
      </c>
      <c r="B343" s="74">
        <v>54000</v>
      </c>
      <c r="C343" s="74">
        <v>6</v>
      </c>
      <c r="D343" s="74">
        <v>808920</v>
      </c>
      <c r="E343" s="74">
        <v>0</v>
      </c>
    </row>
    <row r="344" spans="1:5">
      <c r="A344" s="73" t="s">
        <v>10221</v>
      </c>
      <c r="B344" s="74">
        <v>5000</v>
      </c>
      <c r="C344" s="74">
        <v>1</v>
      </c>
      <c r="D344" s="74">
        <v>74900</v>
      </c>
      <c r="E344" s="74">
        <v>0</v>
      </c>
    </row>
    <row r="345" spans="1:5">
      <c r="A345" s="73" t="s">
        <v>10222</v>
      </c>
      <c r="B345" s="74">
        <v>18000</v>
      </c>
      <c r="C345" s="74">
        <v>2</v>
      </c>
      <c r="D345" s="74">
        <v>269640</v>
      </c>
      <c r="E345" s="74">
        <v>0</v>
      </c>
    </row>
    <row r="346" spans="1:5">
      <c r="A346" s="73" t="s">
        <v>10228</v>
      </c>
      <c r="B346" s="74">
        <v>37000</v>
      </c>
      <c r="C346" s="74">
        <v>4</v>
      </c>
      <c r="D346" s="74">
        <v>554260</v>
      </c>
      <c r="E346" s="74">
        <v>0</v>
      </c>
    </row>
    <row r="347" spans="1:5">
      <c r="A347" s="73" t="s">
        <v>10231</v>
      </c>
      <c r="B347" s="74">
        <v>38000</v>
      </c>
      <c r="C347" s="74">
        <v>4</v>
      </c>
      <c r="D347" s="74">
        <v>569240</v>
      </c>
      <c r="E347" s="74">
        <v>0</v>
      </c>
    </row>
    <row r="348" spans="1:5">
      <c r="A348" s="73" t="s">
        <v>10232</v>
      </c>
      <c r="B348" s="74">
        <v>37000</v>
      </c>
      <c r="C348" s="74">
        <v>4</v>
      </c>
      <c r="D348" s="74">
        <v>554260</v>
      </c>
      <c r="E348" s="74">
        <v>0</v>
      </c>
    </row>
    <row r="349" spans="1:5">
      <c r="A349" s="73" t="s">
        <v>10233</v>
      </c>
      <c r="B349" s="74">
        <v>48000</v>
      </c>
      <c r="C349" s="74">
        <v>5</v>
      </c>
      <c r="D349" s="74">
        <v>719040</v>
      </c>
      <c r="E349" s="74">
        <v>0</v>
      </c>
    </row>
    <row r="350" spans="1:5">
      <c r="A350" s="73" t="s">
        <v>10234</v>
      </c>
      <c r="B350" s="74">
        <v>37000</v>
      </c>
      <c r="C350" s="74">
        <v>4</v>
      </c>
      <c r="D350" s="74">
        <v>554260</v>
      </c>
      <c r="E350" s="74">
        <v>0</v>
      </c>
    </row>
    <row r="351" spans="1:5">
      <c r="A351" s="73" t="s">
        <v>10236</v>
      </c>
      <c r="B351" s="74">
        <v>38000</v>
      </c>
      <c r="C351" s="74">
        <v>4</v>
      </c>
      <c r="D351" s="74">
        <v>569240</v>
      </c>
      <c r="E351" s="74">
        <v>0</v>
      </c>
    </row>
    <row r="352" spans="1:5">
      <c r="A352" s="73" t="s">
        <v>10237</v>
      </c>
      <c r="B352" s="74">
        <v>40000</v>
      </c>
      <c r="C352" s="74">
        <v>4</v>
      </c>
      <c r="D352" s="74">
        <v>599200</v>
      </c>
      <c r="E352" s="74">
        <v>0</v>
      </c>
    </row>
    <row r="353" spans="1:5">
      <c r="A353" s="73" t="s">
        <v>10238</v>
      </c>
      <c r="B353" s="74">
        <v>4000</v>
      </c>
      <c r="C353" s="74">
        <v>1</v>
      </c>
      <c r="D353" s="74">
        <v>59920</v>
      </c>
      <c r="E353" s="74">
        <v>0</v>
      </c>
    </row>
    <row r="354" spans="1:5">
      <c r="A354" s="73" t="s">
        <v>10239</v>
      </c>
      <c r="B354" s="74">
        <v>25000</v>
      </c>
      <c r="C354" s="74">
        <v>2</v>
      </c>
      <c r="D354" s="74">
        <v>374500</v>
      </c>
      <c r="E354" s="74">
        <v>0</v>
      </c>
    </row>
    <row r="355" spans="1:5">
      <c r="A355" s="73" t="s">
        <v>10240</v>
      </c>
      <c r="B355" s="74">
        <v>48000</v>
      </c>
      <c r="C355" s="74">
        <v>4</v>
      </c>
      <c r="D355" s="74">
        <v>719040</v>
      </c>
      <c r="E355" s="74">
        <v>0</v>
      </c>
    </row>
    <row r="356" spans="1:5">
      <c r="A356" s="73" t="s">
        <v>10241</v>
      </c>
      <c r="B356" s="74">
        <v>25000</v>
      </c>
      <c r="C356" s="74">
        <v>2</v>
      </c>
      <c r="D356" s="74">
        <v>374500</v>
      </c>
      <c r="E356" s="74">
        <v>0</v>
      </c>
    </row>
    <row r="357" spans="1:5">
      <c r="A357" s="73" t="s">
        <v>10242</v>
      </c>
      <c r="B357" s="74">
        <v>38000</v>
      </c>
      <c r="C357" s="74">
        <v>4</v>
      </c>
      <c r="D357" s="74">
        <v>569240</v>
      </c>
      <c r="E357" s="74">
        <v>0</v>
      </c>
    </row>
    <row r="358" spans="1:5">
      <c r="A358" s="73" t="s">
        <v>10243</v>
      </c>
      <c r="B358" s="74">
        <v>35000</v>
      </c>
      <c r="C358" s="74">
        <v>3</v>
      </c>
      <c r="D358" s="74">
        <v>524300</v>
      </c>
      <c r="E358" s="74">
        <v>0</v>
      </c>
    </row>
    <row r="359" spans="1:5">
      <c r="A359" s="73" t="s">
        <v>10244</v>
      </c>
      <c r="B359" s="74">
        <v>21000</v>
      </c>
      <c r="C359" s="74">
        <v>2</v>
      </c>
      <c r="D359" s="74">
        <v>314580</v>
      </c>
      <c r="E359" s="74">
        <v>0</v>
      </c>
    </row>
    <row r="360" spans="1:5">
      <c r="A360" s="73" t="s">
        <v>10245</v>
      </c>
      <c r="B360" s="74">
        <v>41000</v>
      </c>
      <c r="C360" s="74">
        <v>4</v>
      </c>
      <c r="D360" s="74">
        <v>614180</v>
      </c>
      <c r="E360" s="74">
        <v>0</v>
      </c>
    </row>
    <row r="361" spans="1:5">
      <c r="A361" s="73" t="s">
        <v>10246</v>
      </c>
      <c r="B361" s="74">
        <v>42000</v>
      </c>
      <c r="C361" s="74">
        <v>5</v>
      </c>
      <c r="D361" s="74">
        <v>629160</v>
      </c>
      <c r="E361" s="74">
        <v>0</v>
      </c>
    </row>
    <row r="362" spans="1:5">
      <c r="A362" s="73" t="s">
        <v>10247</v>
      </c>
      <c r="B362" s="74">
        <v>7000</v>
      </c>
      <c r="C362" s="74">
        <v>1</v>
      </c>
      <c r="D362" s="74">
        <v>104860</v>
      </c>
      <c r="E362" s="74">
        <v>0</v>
      </c>
    </row>
    <row r="363" spans="1:5">
      <c r="A363" s="73" t="s">
        <v>10248</v>
      </c>
      <c r="B363" s="74">
        <v>44000</v>
      </c>
      <c r="C363" s="74">
        <v>4</v>
      </c>
      <c r="D363" s="74">
        <v>659120</v>
      </c>
      <c r="E363" s="74">
        <v>0</v>
      </c>
    </row>
    <row r="364" spans="1:5">
      <c r="A364" s="73" t="s">
        <v>10249</v>
      </c>
      <c r="B364" s="74">
        <v>34000</v>
      </c>
      <c r="C364" s="74">
        <v>4</v>
      </c>
      <c r="D364" s="74">
        <v>509320</v>
      </c>
      <c r="E364" s="74">
        <v>0</v>
      </c>
    </row>
    <row r="365" spans="1:5">
      <c r="A365" s="73" t="s">
        <v>10250</v>
      </c>
      <c r="B365" s="74">
        <v>33000</v>
      </c>
      <c r="C365" s="74">
        <v>3</v>
      </c>
      <c r="D365" s="74">
        <v>494340</v>
      </c>
      <c r="E365" s="74">
        <v>0</v>
      </c>
    </row>
    <row r="366" spans="1:5">
      <c r="A366" s="73" t="s">
        <v>10255</v>
      </c>
      <c r="B366" s="74">
        <v>54000</v>
      </c>
      <c r="C366" s="74">
        <v>5</v>
      </c>
      <c r="D366" s="74">
        <v>808920</v>
      </c>
      <c r="E366" s="74">
        <v>0</v>
      </c>
    </row>
    <row r="367" spans="1:5">
      <c r="A367" s="73" t="s">
        <v>10256</v>
      </c>
      <c r="B367" s="74">
        <v>69000</v>
      </c>
      <c r="C367" s="74">
        <v>7</v>
      </c>
      <c r="D367" s="74">
        <v>1033620</v>
      </c>
      <c r="E367" s="74">
        <v>0</v>
      </c>
    </row>
    <row r="368" spans="1:5">
      <c r="A368" s="73" t="s">
        <v>10257</v>
      </c>
      <c r="B368" s="74">
        <v>55000</v>
      </c>
      <c r="C368" s="74">
        <v>6</v>
      </c>
      <c r="D368" s="74">
        <v>823900</v>
      </c>
      <c r="E368" s="74">
        <v>0</v>
      </c>
    </row>
    <row r="369" spans="1:5">
      <c r="A369" s="73" t="s">
        <v>10258</v>
      </c>
      <c r="B369" s="74">
        <v>43000</v>
      </c>
      <c r="C369" s="74">
        <v>4</v>
      </c>
      <c r="D369" s="74">
        <v>644140</v>
      </c>
      <c r="E369" s="74">
        <v>0</v>
      </c>
    </row>
    <row r="370" spans="1:5">
      <c r="A370" s="73" t="s">
        <v>10259</v>
      </c>
      <c r="B370" s="74">
        <v>47000</v>
      </c>
      <c r="C370" s="74">
        <v>5</v>
      </c>
      <c r="D370" s="74">
        <v>704060</v>
      </c>
      <c r="E370" s="74">
        <v>0</v>
      </c>
    </row>
    <row r="371" spans="1:5">
      <c r="A371" s="73" t="s">
        <v>10263</v>
      </c>
      <c r="B371" s="74">
        <v>41000</v>
      </c>
      <c r="C371" s="74">
        <v>4</v>
      </c>
      <c r="D371" s="74">
        <v>614180</v>
      </c>
      <c r="E371" s="74">
        <v>0</v>
      </c>
    </row>
    <row r="372" spans="1:5">
      <c r="A372" s="73" t="s">
        <v>10264</v>
      </c>
      <c r="B372" s="74">
        <v>24000</v>
      </c>
      <c r="C372" s="74">
        <v>2</v>
      </c>
      <c r="D372" s="74">
        <v>359520</v>
      </c>
      <c r="E372" s="74">
        <v>0</v>
      </c>
    </row>
    <row r="373" spans="1:5">
      <c r="A373" s="73" t="s">
        <v>10266</v>
      </c>
      <c r="B373" s="74">
        <v>15000</v>
      </c>
      <c r="C373" s="74">
        <v>2</v>
      </c>
      <c r="D373" s="74">
        <v>224700</v>
      </c>
      <c r="E373" s="74">
        <v>0</v>
      </c>
    </row>
    <row r="374" spans="1:5">
      <c r="A374" s="73" t="s">
        <v>10272</v>
      </c>
      <c r="B374" s="74">
        <v>40000</v>
      </c>
      <c r="C374" s="74">
        <v>4</v>
      </c>
      <c r="D374" s="74">
        <v>599200</v>
      </c>
      <c r="E374" s="74">
        <v>0</v>
      </c>
    </row>
    <row r="375" spans="1:5">
      <c r="A375" s="73" t="s">
        <v>10278</v>
      </c>
      <c r="B375" s="74">
        <v>74000</v>
      </c>
      <c r="C375" s="74">
        <v>8</v>
      </c>
      <c r="D375" s="74">
        <v>1108520</v>
      </c>
      <c r="E375" s="74">
        <v>0</v>
      </c>
    </row>
    <row r="376" spans="1:5">
      <c r="A376" s="73" t="s">
        <v>10279</v>
      </c>
      <c r="B376" s="74">
        <v>48000</v>
      </c>
      <c r="C376" s="74">
        <v>5</v>
      </c>
      <c r="D376" s="74">
        <v>719040</v>
      </c>
      <c r="E376" s="74">
        <v>0</v>
      </c>
    </row>
    <row r="377" spans="1:5">
      <c r="A377" s="73" t="s">
        <v>10280</v>
      </c>
      <c r="B377" s="74">
        <v>9000</v>
      </c>
      <c r="C377" s="74">
        <v>1</v>
      </c>
      <c r="D377" s="74">
        <v>134820</v>
      </c>
      <c r="E377" s="74">
        <v>0</v>
      </c>
    </row>
    <row r="378" spans="1:5">
      <c r="A378" s="73" t="s">
        <v>10281</v>
      </c>
      <c r="B378" s="74">
        <v>16000</v>
      </c>
      <c r="C378" s="74">
        <v>2</v>
      </c>
      <c r="D378" s="74">
        <v>239680</v>
      </c>
      <c r="E378" s="74">
        <v>0</v>
      </c>
    </row>
    <row r="379" spans="1:5">
      <c r="A379" s="73" t="s">
        <v>10285</v>
      </c>
      <c r="B379" s="74">
        <v>8000</v>
      </c>
      <c r="C379" s="74">
        <v>1</v>
      </c>
      <c r="D379" s="74">
        <v>119840</v>
      </c>
      <c r="E379" s="74">
        <v>0</v>
      </c>
    </row>
    <row r="380" spans="1:5">
      <c r="A380" s="73" t="s">
        <v>10290</v>
      </c>
      <c r="B380" s="74">
        <v>34000</v>
      </c>
      <c r="C380" s="74">
        <v>3</v>
      </c>
      <c r="D380" s="74">
        <v>509320</v>
      </c>
      <c r="E380" s="74">
        <v>0</v>
      </c>
    </row>
    <row r="381" spans="1:5">
      <c r="A381" s="73" t="s">
        <v>10291</v>
      </c>
      <c r="B381" s="74">
        <v>42000</v>
      </c>
      <c r="C381" s="74">
        <v>4</v>
      </c>
      <c r="D381" s="74">
        <v>629160</v>
      </c>
      <c r="E381" s="74">
        <v>0</v>
      </c>
    </row>
    <row r="382" spans="1:5">
      <c r="A382" s="73" t="s">
        <v>10292</v>
      </c>
      <c r="B382" s="74">
        <v>57000</v>
      </c>
      <c r="C382" s="74">
        <v>6</v>
      </c>
      <c r="D382" s="74">
        <v>853860</v>
      </c>
      <c r="E382" s="74">
        <v>0</v>
      </c>
    </row>
    <row r="383" spans="1:5">
      <c r="A383" s="73" t="s">
        <v>10294</v>
      </c>
      <c r="B383" s="74">
        <v>31000</v>
      </c>
      <c r="C383" s="74">
        <v>3</v>
      </c>
      <c r="D383" s="74">
        <v>464380</v>
      </c>
      <c r="E383" s="74">
        <v>0</v>
      </c>
    </row>
    <row r="384" spans="1:5">
      <c r="A384" s="73" t="s">
        <v>10296</v>
      </c>
      <c r="B384" s="74">
        <v>46000</v>
      </c>
      <c r="C384" s="74">
        <v>4</v>
      </c>
      <c r="D384" s="74">
        <v>689080</v>
      </c>
      <c r="E384" s="74">
        <v>0</v>
      </c>
    </row>
    <row r="385" spans="1:5">
      <c r="A385" s="73" t="s">
        <v>10297</v>
      </c>
      <c r="B385" s="74">
        <v>31000</v>
      </c>
      <c r="C385" s="74">
        <v>3</v>
      </c>
      <c r="D385" s="74">
        <v>464380</v>
      </c>
      <c r="E385" s="74">
        <v>0</v>
      </c>
    </row>
    <row r="386" spans="1:5">
      <c r="A386" s="73" t="s">
        <v>10298</v>
      </c>
      <c r="B386" s="74">
        <v>32000</v>
      </c>
      <c r="C386" s="74">
        <v>3</v>
      </c>
      <c r="D386" s="74">
        <v>479360</v>
      </c>
      <c r="E386" s="74">
        <v>0</v>
      </c>
    </row>
    <row r="387" spans="1:5">
      <c r="A387" s="73" t="s">
        <v>10301</v>
      </c>
      <c r="B387" s="74">
        <v>58000</v>
      </c>
      <c r="C387" s="74">
        <v>6</v>
      </c>
      <c r="D387" s="74">
        <v>868840</v>
      </c>
      <c r="E387" s="74">
        <v>0</v>
      </c>
    </row>
    <row r="388" spans="1:5">
      <c r="A388" s="73" t="s">
        <v>10302</v>
      </c>
      <c r="B388" s="74">
        <v>46000</v>
      </c>
      <c r="C388" s="74">
        <v>5</v>
      </c>
      <c r="D388" s="74">
        <v>689080</v>
      </c>
      <c r="E388" s="74">
        <v>0</v>
      </c>
    </row>
    <row r="389" spans="1:5">
      <c r="A389" s="73" t="s">
        <v>10303</v>
      </c>
      <c r="B389" s="74">
        <v>44000</v>
      </c>
      <c r="C389" s="74">
        <v>6</v>
      </c>
      <c r="D389" s="74">
        <v>659120</v>
      </c>
      <c r="E389" s="74">
        <v>0</v>
      </c>
    </row>
    <row r="390" spans="1:5">
      <c r="A390" s="73" t="s">
        <v>10304</v>
      </c>
      <c r="B390" s="74">
        <v>11000</v>
      </c>
      <c r="C390" s="74">
        <v>1</v>
      </c>
      <c r="D390" s="74">
        <v>164780</v>
      </c>
      <c r="E390" s="74">
        <v>0</v>
      </c>
    </row>
    <row r="391" spans="1:5">
      <c r="A391" s="73" t="s">
        <v>10305</v>
      </c>
      <c r="B391" s="74">
        <v>26000</v>
      </c>
      <c r="C391" s="74">
        <v>2</v>
      </c>
      <c r="D391" s="74">
        <v>389480</v>
      </c>
      <c r="E391" s="74">
        <v>0</v>
      </c>
    </row>
    <row r="392" spans="1:5">
      <c r="A392" s="73" t="s">
        <v>10306</v>
      </c>
      <c r="B392" s="74">
        <v>27000</v>
      </c>
      <c r="C392" s="74">
        <v>3</v>
      </c>
      <c r="D392" s="74">
        <v>404460</v>
      </c>
      <c r="E392" s="74">
        <v>0</v>
      </c>
    </row>
    <row r="393" spans="1:5">
      <c r="A393" s="73" t="s">
        <v>10308</v>
      </c>
      <c r="B393" s="74">
        <v>32000</v>
      </c>
      <c r="C393" s="74">
        <v>4</v>
      </c>
      <c r="D393" s="74">
        <v>479360</v>
      </c>
      <c r="E393" s="74">
        <v>0</v>
      </c>
    </row>
    <row r="394" spans="1:5">
      <c r="A394" s="73" t="s">
        <v>10309</v>
      </c>
      <c r="B394" s="74">
        <v>5000</v>
      </c>
      <c r="C394" s="74">
        <v>1</v>
      </c>
      <c r="D394" s="74">
        <v>74900</v>
      </c>
      <c r="E394" s="74">
        <v>0</v>
      </c>
    </row>
    <row r="395" spans="1:5">
      <c r="A395" s="73" t="s">
        <v>10310</v>
      </c>
      <c r="B395" s="74">
        <v>3000</v>
      </c>
      <c r="C395" s="74">
        <v>1</v>
      </c>
      <c r="D395" s="74">
        <v>44940</v>
      </c>
      <c r="E395" s="74">
        <v>0</v>
      </c>
    </row>
    <row r="396" spans="1:5">
      <c r="A396" s="73" t="s">
        <v>10372</v>
      </c>
      <c r="B396" s="74">
        <v>12000</v>
      </c>
      <c r="C396" s="74">
        <v>2</v>
      </c>
      <c r="D396" s="74">
        <v>179760</v>
      </c>
      <c r="E396" s="74">
        <v>0</v>
      </c>
    </row>
    <row r="397" spans="1:5">
      <c r="A397" s="73" t="s">
        <v>10374</v>
      </c>
      <c r="B397" s="74">
        <v>29000</v>
      </c>
      <c r="C397" s="74">
        <v>3</v>
      </c>
      <c r="D397" s="74">
        <v>434420</v>
      </c>
      <c r="E397" s="74">
        <v>0</v>
      </c>
    </row>
    <row r="398" spans="1:5">
      <c r="A398" s="73" t="s">
        <v>10380</v>
      </c>
      <c r="B398" s="74">
        <v>44000</v>
      </c>
      <c r="C398" s="74">
        <v>6</v>
      </c>
      <c r="D398" s="74">
        <v>659120</v>
      </c>
      <c r="E398" s="74">
        <v>0</v>
      </c>
    </row>
    <row r="399" spans="1:5">
      <c r="A399" s="73" t="s">
        <v>10404</v>
      </c>
      <c r="B399" s="74">
        <v>32000</v>
      </c>
      <c r="C399" s="74">
        <v>3</v>
      </c>
      <c r="D399" s="74">
        <v>479360</v>
      </c>
      <c r="E399" s="74">
        <v>0</v>
      </c>
    </row>
    <row r="400" spans="1:5">
      <c r="A400" s="73" t="s">
        <v>10406</v>
      </c>
      <c r="B400" s="74">
        <v>8000</v>
      </c>
      <c r="C400" s="74">
        <v>1</v>
      </c>
      <c r="D400" s="74">
        <v>119840</v>
      </c>
      <c r="E400" s="74">
        <v>0</v>
      </c>
    </row>
    <row r="401" spans="1:5">
      <c r="A401" s="73" t="s">
        <v>10415</v>
      </c>
      <c r="B401" s="74">
        <v>24000</v>
      </c>
      <c r="C401" s="74">
        <v>3</v>
      </c>
      <c r="D401" s="74">
        <v>359520</v>
      </c>
      <c r="E401" s="74">
        <v>0</v>
      </c>
    </row>
    <row r="402" spans="1:5">
      <c r="A402" s="73" t="s">
        <v>10426</v>
      </c>
      <c r="B402" s="74">
        <v>35000</v>
      </c>
      <c r="C402" s="74">
        <v>4</v>
      </c>
      <c r="D402" s="74">
        <v>524300</v>
      </c>
      <c r="E402" s="74">
        <v>0</v>
      </c>
    </row>
    <row r="403" spans="1:5">
      <c r="A403" s="73" t="s">
        <v>10428</v>
      </c>
      <c r="B403" s="74">
        <v>37000</v>
      </c>
      <c r="C403" s="74">
        <v>4</v>
      </c>
      <c r="D403" s="74">
        <v>554260</v>
      </c>
      <c r="E403" s="74">
        <v>0</v>
      </c>
    </row>
    <row r="404" spans="1:5">
      <c r="A404" s="73" t="s">
        <v>10431</v>
      </c>
      <c r="B404" s="74">
        <v>22000</v>
      </c>
      <c r="C404" s="74">
        <v>3</v>
      </c>
      <c r="D404" s="74">
        <v>329560</v>
      </c>
      <c r="E404" s="74">
        <v>0</v>
      </c>
    </row>
    <row r="405" spans="1:5">
      <c r="A405" s="73" t="s">
        <v>10446</v>
      </c>
      <c r="B405" s="74">
        <v>63000</v>
      </c>
      <c r="C405" s="74">
        <v>6</v>
      </c>
      <c r="D405" s="74">
        <v>943740</v>
      </c>
      <c r="E405" s="74">
        <v>0</v>
      </c>
    </row>
    <row r="406" spans="1:5">
      <c r="A406" s="73" t="s">
        <v>10463</v>
      </c>
      <c r="B406" s="74">
        <v>28000</v>
      </c>
      <c r="C406" s="74">
        <v>3</v>
      </c>
      <c r="D406" s="74">
        <v>419440</v>
      </c>
      <c r="E406" s="74">
        <v>0</v>
      </c>
    </row>
    <row r="407" spans="1:5">
      <c r="A407" s="73" t="s">
        <v>10645</v>
      </c>
      <c r="B407" s="74">
        <v>24000</v>
      </c>
      <c r="C407" s="74">
        <v>3</v>
      </c>
      <c r="D407" s="74">
        <v>359520</v>
      </c>
      <c r="E407" s="74">
        <v>0</v>
      </c>
    </row>
    <row r="408" spans="1:5">
      <c r="A408" s="73" t="s">
        <v>10652</v>
      </c>
      <c r="B408" s="74">
        <v>35000</v>
      </c>
      <c r="C408" s="74">
        <v>3</v>
      </c>
      <c r="D408" s="74">
        <v>524300</v>
      </c>
      <c r="E408" s="74">
        <v>0</v>
      </c>
    </row>
    <row r="409" spans="1:5">
      <c r="A409" s="73" t="s">
        <v>10656</v>
      </c>
      <c r="B409" s="74">
        <v>4000</v>
      </c>
      <c r="C409" s="74">
        <v>1</v>
      </c>
      <c r="D409" s="74">
        <v>59920</v>
      </c>
      <c r="E409" s="74">
        <v>0</v>
      </c>
    </row>
    <row r="410" spans="1:5">
      <c r="A410" s="73" t="s">
        <v>2931</v>
      </c>
      <c r="B410" s="64">
        <v>14610902</v>
      </c>
      <c r="C410" s="64">
        <v>1578</v>
      </c>
      <c r="D410" s="64">
        <v>326611227</v>
      </c>
      <c r="E410" s="64">
        <v>1730000</v>
      </c>
    </row>
    <row r="411" spans="1:5">
      <c r="A411"/>
      <c r="B411"/>
      <c r="C411"/>
      <c r="D411"/>
      <c r="E411"/>
    </row>
    <row r="412" spans="1:5">
      <c r="A412"/>
      <c r="B412"/>
      <c r="C412"/>
      <c r="D412"/>
      <c r="E412"/>
    </row>
    <row r="413" spans="1:5">
      <c r="A413"/>
      <c r="B413"/>
      <c r="C413"/>
      <c r="D413"/>
      <c r="E413"/>
    </row>
    <row r="414" spans="1:5">
      <c r="A414"/>
      <c r="B414"/>
      <c r="C414"/>
      <c r="D414"/>
      <c r="E414"/>
    </row>
    <row r="415" spans="1:5">
      <c r="A415"/>
      <c r="B415"/>
      <c r="C415"/>
      <c r="D415"/>
      <c r="E415"/>
    </row>
    <row r="416" spans="1:5">
      <c r="A416"/>
      <c r="B416"/>
      <c r="C416"/>
      <c r="D416"/>
      <c r="E416"/>
    </row>
    <row r="417" spans="1:5">
      <c r="A417"/>
      <c r="B417"/>
      <c r="C417"/>
      <c r="D417"/>
      <c r="E417"/>
    </row>
    <row r="418" spans="1:5">
      <c r="A418"/>
      <c r="B418"/>
      <c r="C418"/>
      <c r="D418"/>
      <c r="E418"/>
    </row>
    <row r="419" spans="1:5">
      <c r="A419"/>
      <c r="B419"/>
      <c r="C419"/>
      <c r="D419"/>
      <c r="E419"/>
    </row>
    <row r="420" spans="1:5">
      <c r="A420"/>
      <c r="B420"/>
      <c r="C420"/>
      <c r="D420"/>
      <c r="E420"/>
    </row>
    <row r="421" spans="1:5">
      <c r="A421"/>
      <c r="B421"/>
      <c r="C421"/>
      <c r="D421"/>
      <c r="E421"/>
    </row>
    <row r="422" spans="1:5">
      <c r="A422"/>
      <c r="B422"/>
      <c r="C422"/>
      <c r="D422"/>
      <c r="E422"/>
    </row>
    <row r="423" spans="1:5">
      <c r="A423"/>
      <c r="B423"/>
      <c r="C423"/>
      <c r="D423"/>
      <c r="E423"/>
    </row>
    <row r="424" spans="1:5">
      <c r="A424"/>
      <c r="B424"/>
      <c r="C424"/>
      <c r="D424"/>
      <c r="E424"/>
    </row>
    <row r="425" spans="1:5">
      <c r="A425"/>
      <c r="B425"/>
      <c r="C425"/>
      <c r="D425"/>
      <c r="E425"/>
    </row>
    <row r="426" spans="1:5">
      <c r="A426"/>
      <c r="B426"/>
      <c r="C426"/>
      <c r="D426"/>
      <c r="E426"/>
    </row>
    <row r="427" spans="1:5">
      <c r="A427"/>
      <c r="B427"/>
      <c r="C427"/>
      <c r="D427"/>
      <c r="E427"/>
    </row>
    <row r="428" spans="1:5">
      <c r="A428"/>
      <c r="B428"/>
      <c r="C428"/>
      <c r="D428"/>
      <c r="E428"/>
    </row>
    <row r="429" spans="1:5">
      <c r="A429"/>
      <c r="B429"/>
      <c r="C429"/>
      <c r="D429"/>
      <c r="E429"/>
    </row>
    <row r="430" spans="1:5">
      <c r="A430"/>
      <c r="B430"/>
      <c r="C430"/>
      <c r="D430"/>
      <c r="E430"/>
    </row>
    <row r="431" spans="1:5">
      <c r="A431"/>
      <c r="B431"/>
      <c r="C431"/>
      <c r="D431"/>
      <c r="E431"/>
    </row>
    <row r="432" spans="1:5">
      <c r="A432"/>
      <c r="B432"/>
      <c r="C432"/>
      <c r="D432"/>
      <c r="E432"/>
    </row>
    <row r="433" spans="1:5">
      <c r="A433"/>
      <c r="B433"/>
      <c r="C433"/>
      <c r="D433"/>
      <c r="E433"/>
    </row>
    <row r="434" spans="1:5">
      <c r="A434"/>
      <c r="B434"/>
      <c r="C434"/>
      <c r="D434"/>
      <c r="E434"/>
    </row>
    <row r="435" spans="1:5">
      <c r="A435"/>
      <c r="B435"/>
      <c r="C435"/>
      <c r="D435"/>
      <c r="E435"/>
    </row>
    <row r="436" spans="1:5">
      <c r="A436"/>
      <c r="B436"/>
      <c r="C436"/>
      <c r="D436"/>
      <c r="E436"/>
    </row>
    <row r="437" spans="1:5">
      <c r="A437"/>
      <c r="B437"/>
      <c r="C437"/>
      <c r="D437"/>
      <c r="E437"/>
    </row>
    <row r="438" spans="1:5">
      <c r="A438"/>
      <c r="B438"/>
      <c r="C438"/>
      <c r="D438"/>
      <c r="E438"/>
    </row>
    <row r="439" spans="1:5">
      <c r="A439"/>
      <c r="B439"/>
      <c r="C439"/>
      <c r="D439"/>
      <c r="E439"/>
    </row>
    <row r="440" spans="1:5">
      <c r="A440"/>
      <c r="B440"/>
      <c r="C440"/>
      <c r="D440"/>
      <c r="E440"/>
    </row>
    <row r="441" spans="1:5">
      <c r="A441"/>
      <c r="B441"/>
      <c r="C441"/>
      <c r="D441"/>
      <c r="E441"/>
    </row>
    <row r="442" spans="1:5">
      <c r="A442"/>
      <c r="B442"/>
      <c r="C442"/>
      <c r="D442"/>
      <c r="E442"/>
    </row>
    <row r="443" spans="1:5">
      <c r="A443"/>
      <c r="B443"/>
      <c r="C443"/>
      <c r="D443"/>
      <c r="E443"/>
    </row>
    <row r="444" spans="1:5">
      <c r="A444"/>
      <c r="B444"/>
      <c r="C444"/>
      <c r="D444"/>
      <c r="E444"/>
    </row>
    <row r="445" spans="1:5">
      <c r="A445"/>
      <c r="B445"/>
      <c r="C445"/>
      <c r="D445"/>
      <c r="E445"/>
    </row>
  </sheetData>
  <phoneticPr fontId="3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M277"/>
  <sheetViews>
    <sheetView workbookViewId="0"/>
  </sheetViews>
  <sheetFormatPr defaultColWidth="9" defaultRowHeight="16.5"/>
  <cols>
    <col min="1" max="1" width="21.625" style="3" customWidth="1"/>
    <col min="2" max="3" width="13.625" style="3" customWidth="1"/>
    <col min="4" max="4" width="14.875" style="3" customWidth="1"/>
    <col min="5" max="5" width="13.625" style="3" customWidth="1"/>
    <col min="6" max="6" width="9.375" style="3" customWidth="1"/>
    <col min="7" max="8" width="10.5" style="3" customWidth="1"/>
    <col min="9" max="9" width="9.375" style="3" customWidth="1"/>
    <col min="10" max="14" width="10.5" style="3" customWidth="1"/>
    <col min="15" max="15" width="12.375" style="3" customWidth="1"/>
    <col min="16" max="22" width="10.5" style="3" customWidth="1"/>
    <col min="23" max="23" width="10.5" style="3" bestFit="1" customWidth="1"/>
    <col min="24" max="28" width="10.5" style="3" customWidth="1"/>
    <col min="29" max="31" width="10.5" style="3" bestFit="1" customWidth="1"/>
    <col min="32" max="32" width="9.375" style="3" bestFit="1" customWidth="1"/>
    <col min="33" max="38" width="10.5" style="3" bestFit="1" customWidth="1"/>
    <col min="39" max="39" width="9.375" style="3" bestFit="1" customWidth="1"/>
    <col min="40" max="42" width="10.5" style="3" bestFit="1" customWidth="1"/>
    <col min="43" max="43" width="9.375" style="3" bestFit="1" customWidth="1"/>
    <col min="44" max="49" width="10.5" style="3" bestFit="1" customWidth="1"/>
    <col min="50" max="50" width="9.375" style="3" bestFit="1" customWidth="1"/>
    <col min="51" max="67" width="10.5" style="3" bestFit="1" customWidth="1"/>
    <col min="68" max="68" width="9.375" style="3" bestFit="1" customWidth="1"/>
    <col min="69" max="69" width="10.5" style="3" bestFit="1" customWidth="1"/>
    <col min="70" max="70" width="9.375" style="3" bestFit="1" customWidth="1"/>
    <col min="71" max="76" width="10.5" style="3" bestFit="1" customWidth="1"/>
    <col min="77" max="78" width="9.375" style="3" bestFit="1" customWidth="1"/>
    <col min="79" max="79" width="10.5" style="3" bestFit="1" customWidth="1"/>
    <col min="80" max="81" width="9.375" style="3" bestFit="1" customWidth="1"/>
    <col min="82" max="82" width="12.375" style="3" bestFit="1" customWidth="1"/>
    <col min="83" max="83" width="9.375" style="3" bestFit="1" customWidth="1"/>
    <col min="84" max="91" width="10.5" style="3" bestFit="1" customWidth="1"/>
    <col min="92" max="92" width="9.375" style="3" bestFit="1" customWidth="1"/>
    <col min="93" max="99" width="10.5" style="3" bestFit="1" customWidth="1"/>
    <col min="100" max="101" width="9.375" style="3" bestFit="1" customWidth="1"/>
    <col min="102" max="104" width="10.5" style="3" bestFit="1" customWidth="1"/>
    <col min="105" max="106" width="9.375" style="3" bestFit="1" customWidth="1"/>
    <col min="107" max="107" width="10.5" style="3" bestFit="1" customWidth="1"/>
    <col min="108" max="108" width="9.375" style="3" bestFit="1" customWidth="1"/>
    <col min="109" max="112" width="10.5" style="3" bestFit="1" customWidth="1"/>
    <col min="113" max="113" width="13.625" style="3" bestFit="1" customWidth="1"/>
    <col min="114" max="118" width="9.375" style="3" bestFit="1" customWidth="1"/>
    <col min="119" max="119" width="10.5" style="3" bestFit="1" customWidth="1"/>
    <col min="120" max="123" width="9.375" style="3" bestFit="1" customWidth="1"/>
    <col min="124" max="124" width="10.5" style="3" bestFit="1" customWidth="1"/>
    <col min="125" max="127" width="9.375" style="3" bestFit="1" customWidth="1"/>
    <col min="128" max="128" width="10.5" style="3" bestFit="1" customWidth="1"/>
    <col min="129" max="137" width="9.375" style="3" bestFit="1" customWidth="1"/>
    <col min="138" max="138" width="8.25" style="3" customWidth="1"/>
    <col min="139" max="139" width="9.375" style="3" bestFit="1" customWidth="1"/>
    <col min="140" max="141" width="10.5" style="3" bestFit="1" customWidth="1"/>
    <col min="142" max="142" width="12.375" style="3" bestFit="1" customWidth="1"/>
    <col min="143" max="143" width="13.625" style="3" bestFit="1" customWidth="1"/>
    <col min="144" max="16384" width="9" style="3"/>
  </cols>
  <sheetData>
    <row r="1" spans="1:143">
      <c r="A1" s="72" t="s">
        <v>2932</v>
      </c>
      <c r="B1" s="72" t="s">
        <v>2981</v>
      </c>
      <c r="C1" s="76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</row>
    <row r="2" spans="1:143">
      <c r="A2" s="72" t="s">
        <v>2930</v>
      </c>
      <c r="B2" t="s">
        <v>5990</v>
      </c>
      <c r="C2" t="s">
        <v>15</v>
      </c>
      <c r="D2" t="s">
        <v>2931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</row>
    <row r="3" spans="1:143" s="71" customFormat="1">
      <c r="A3" s="77" t="s">
        <v>6141</v>
      </c>
      <c r="B3" s="75">
        <v>799198</v>
      </c>
      <c r="C3" s="75"/>
      <c r="D3" s="75">
        <v>799198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</row>
    <row r="4" spans="1:143" s="71" customFormat="1">
      <c r="A4" s="77" t="s">
        <v>7705</v>
      </c>
      <c r="B4" s="75">
        <v>13177062</v>
      </c>
      <c r="C4" s="75">
        <v>1514880</v>
      </c>
      <c r="D4" s="75">
        <v>14691942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</row>
    <row r="5" spans="1:143" s="71" customFormat="1">
      <c r="A5" s="77" t="s">
        <v>6392</v>
      </c>
      <c r="B5" s="75">
        <v>4797306</v>
      </c>
      <c r="C5" s="75"/>
      <c r="D5" s="75">
        <v>4797306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</row>
    <row r="6" spans="1:143" s="71" customFormat="1">
      <c r="A6" s="77" t="s">
        <v>6388</v>
      </c>
      <c r="B6" s="75">
        <v>75340</v>
      </c>
      <c r="C6" s="75">
        <v>24390</v>
      </c>
      <c r="D6" s="75">
        <v>99730</v>
      </c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</row>
    <row r="7" spans="1:143" s="71" customFormat="1">
      <c r="A7" s="77" t="s">
        <v>7711</v>
      </c>
      <c r="B7" s="75">
        <v>2399096</v>
      </c>
      <c r="C7" s="75"/>
      <c r="D7" s="75">
        <v>2399096</v>
      </c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</row>
    <row r="8" spans="1:143" s="71" customFormat="1">
      <c r="A8" s="77" t="s">
        <v>7708</v>
      </c>
      <c r="B8" s="75">
        <v>3007583</v>
      </c>
      <c r="C8" s="75">
        <v>1773360</v>
      </c>
      <c r="D8" s="75">
        <v>4780943</v>
      </c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</row>
    <row r="9" spans="1:143" s="71" customFormat="1">
      <c r="A9" s="77" t="s">
        <v>7706</v>
      </c>
      <c r="B9" s="75">
        <v>1274708</v>
      </c>
      <c r="C9" s="75">
        <v>524520</v>
      </c>
      <c r="D9" s="75">
        <v>1799228</v>
      </c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</row>
    <row r="10" spans="1:143" s="71" customFormat="1">
      <c r="A10" s="77" t="s">
        <v>7715</v>
      </c>
      <c r="B10" s="75">
        <v>2230680</v>
      </c>
      <c r="C10" s="75">
        <v>167040</v>
      </c>
      <c r="D10" s="75">
        <v>2397720</v>
      </c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</row>
    <row r="11" spans="1:143" s="71" customFormat="1">
      <c r="A11" s="77" t="s">
        <v>7707</v>
      </c>
      <c r="B11" s="75">
        <v>32227667</v>
      </c>
      <c r="C11" s="75">
        <v>4348260</v>
      </c>
      <c r="D11" s="75">
        <v>36575927</v>
      </c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</row>
    <row r="12" spans="1:143" s="71" customFormat="1">
      <c r="A12" s="77" t="s">
        <v>7714</v>
      </c>
      <c r="B12" s="75">
        <v>3596916</v>
      </c>
      <c r="C12" s="75"/>
      <c r="D12" s="75">
        <v>3596916</v>
      </c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</row>
    <row r="13" spans="1:143" s="71" customFormat="1">
      <c r="A13" s="77" t="s">
        <v>7716</v>
      </c>
      <c r="B13" s="75">
        <v>575730</v>
      </c>
      <c r="C13" s="75">
        <v>23400</v>
      </c>
      <c r="D13" s="75">
        <v>599130</v>
      </c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</row>
    <row r="14" spans="1:143" s="71" customFormat="1">
      <c r="A14" s="77" t="s">
        <v>7996</v>
      </c>
      <c r="B14" s="75">
        <v>1543974</v>
      </c>
      <c r="C14" s="75">
        <v>65700</v>
      </c>
      <c r="D14" s="75">
        <v>1609674</v>
      </c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</row>
    <row r="15" spans="1:143">
      <c r="A15" s="77" t="s">
        <v>6089</v>
      </c>
      <c r="B15" s="75">
        <v>403182</v>
      </c>
      <c r="C15" s="75"/>
      <c r="D15" s="75">
        <v>403182</v>
      </c>
      <c r="E15"/>
    </row>
    <row r="16" spans="1:143">
      <c r="A16" s="77" t="s">
        <v>6082</v>
      </c>
      <c r="B16" s="75">
        <v>999473</v>
      </c>
      <c r="C16" s="75"/>
      <c r="D16" s="75">
        <v>999473</v>
      </c>
      <c r="E16"/>
    </row>
    <row r="17" spans="1:5">
      <c r="A17" s="77" t="s">
        <v>7709</v>
      </c>
      <c r="B17" s="75">
        <v>866775</v>
      </c>
      <c r="C17" s="75">
        <v>133200</v>
      </c>
      <c r="D17" s="75">
        <v>999975</v>
      </c>
      <c r="E17"/>
    </row>
    <row r="18" spans="1:5">
      <c r="A18" s="77" t="s">
        <v>6389</v>
      </c>
      <c r="B18" s="75">
        <v>18291165</v>
      </c>
      <c r="C18" s="75">
        <v>2213010</v>
      </c>
      <c r="D18" s="75">
        <v>20504175</v>
      </c>
      <c r="E18"/>
    </row>
    <row r="19" spans="1:5">
      <c r="A19" s="77" t="s">
        <v>7710</v>
      </c>
      <c r="B19" s="75">
        <v>1498540</v>
      </c>
      <c r="C19" s="75">
        <v>537390</v>
      </c>
      <c r="D19" s="75">
        <v>2035930</v>
      </c>
      <c r="E19"/>
    </row>
    <row r="20" spans="1:5">
      <c r="A20" s="77" t="s">
        <v>7712</v>
      </c>
      <c r="B20" s="75">
        <v>859106</v>
      </c>
      <c r="C20" s="75">
        <v>39600</v>
      </c>
      <c r="D20" s="75">
        <v>898706</v>
      </c>
      <c r="E20"/>
    </row>
    <row r="21" spans="1:5">
      <c r="A21" s="77" t="s">
        <v>7713</v>
      </c>
      <c r="B21" s="75">
        <v>499680</v>
      </c>
      <c r="C21" s="75"/>
      <c r="D21" s="75">
        <v>499680</v>
      </c>
      <c r="E21"/>
    </row>
    <row r="22" spans="1:5">
      <c r="A22" s="77" t="s">
        <v>6390</v>
      </c>
      <c r="B22" s="75">
        <v>3781612</v>
      </c>
      <c r="C22" s="75">
        <v>237870</v>
      </c>
      <c r="D22" s="75">
        <v>4019482</v>
      </c>
      <c r="E22"/>
    </row>
    <row r="23" spans="1:5">
      <c r="A23" s="73" t="s">
        <v>2931</v>
      </c>
      <c r="B23" s="64">
        <v>92904793</v>
      </c>
      <c r="C23" s="64">
        <v>11602620</v>
      </c>
      <c r="D23" s="64">
        <v>104507413</v>
      </c>
      <c r="E23"/>
    </row>
    <row r="24" spans="1:5">
      <c r="A24"/>
      <c r="B24"/>
      <c r="C24"/>
      <c r="D24"/>
      <c r="E24"/>
    </row>
    <row r="25" spans="1:5">
      <c r="A25"/>
      <c r="B25"/>
      <c r="C25"/>
      <c r="D25"/>
      <c r="E25"/>
    </row>
    <row r="26" spans="1:5">
      <c r="A26"/>
      <c r="B26"/>
      <c r="C26"/>
      <c r="D26"/>
      <c r="E26"/>
    </row>
    <row r="27" spans="1:5">
      <c r="A27"/>
      <c r="B27"/>
      <c r="C27"/>
      <c r="D27"/>
      <c r="E27"/>
    </row>
    <row r="28" spans="1:5">
      <c r="A28"/>
      <c r="B28"/>
      <c r="C28"/>
      <c r="D28"/>
      <c r="E28"/>
    </row>
    <row r="29" spans="1:5">
      <c r="A29"/>
      <c r="B29"/>
      <c r="C29"/>
      <c r="D29"/>
      <c r="E29"/>
    </row>
    <row r="30" spans="1:5">
      <c r="A30"/>
      <c r="B30"/>
      <c r="C30"/>
      <c r="D30"/>
      <c r="E30"/>
    </row>
    <row r="31" spans="1:5">
      <c r="A31"/>
      <c r="B31"/>
      <c r="C31"/>
      <c r="D31"/>
      <c r="E31"/>
    </row>
    <row r="32" spans="1:5">
      <c r="A32"/>
      <c r="B32"/>
      <c r="C32"/>
      <c r="D32"/>
      <c r="E32"/>
    </row>
    <row r="33" spans="1:5">
      <c r="A33"/>
      <c r="B33"/>
      <c r="C33"/>
      <c r="D33"/>
      <c r="E33"/>
    </row>
    <row r="34" spans="1:5">
      <c r="A34"/>
      <c r="B34"/>
      <c r="C34"/>
      <c r="D34"/>
      <c r="E34"/>
    </row>
    <row r="35" spans="1:5">
      <c r="A35"/>
      <c r="B35"/>
      <c r="C35"/>
      <c r="D35"/>
      <c r="E35"/>
    </row>
    <row r="36" spans="1:5">
      <c r="A36"/>
      <c r="B36"/>
      <c r="C36"/>
      <c r="D36"/>
      <c r="E36"/>
    </row>
    <row r="37" spans="1:5">
      <c r="A37"/>
      <c r="B37"/>
      <c r="C37"/>
      <c r="D37"/>
      <c r="E37"/>
    </row>
    <row r="38" spans="1:5">
      <c r="A38"/>
      <c r="B38"/>
      <c r="C38"/>
      <c r="D38"/>
      <c r="E38"/>
    </row>
    <row r="39" spans="1:5">
      <c r="A39"/>
      <c r="B39"/>
      <c r="C39"/>
      <c r="D39"/>
      <c r="E39"/>
    </row>
    <row r="40" spans="1:5">
      <c r="A40"/>
      <c r="B40"/>
      <c r="C40"/>
      <c r="D40"/>
      <c r="E40"/>
    </row>
    <row r="41" spans="1:5">
      <c r="A41"/>
      <c r="B41"/>
      <c r="C41"/>
      <c r="D41"/>
      <c r="E41"/>
    </row>
    <row r="42" spans="1:5">
      <c r="A42"/>
      <c r="B42"/>
      <c r="C42"/>
      <c r="D42"/>
      <c r="E42"/>
    </row>
    <row r="43" spans="1:5">
      <c r="A43"/>
      <c r="B43"/>
      <c r="C43"/>
      <c r="D43"/>
      <c r="E43"/>
    </row>
    <row r="44" spans="1:5">
      <c r="A44"/>
      <c r="B44"/>
      <c r="C44"/>
      <c r="D44"/>
      <c r="E44"/>
    </row>
    <row r="45" spans="1:5">
      <c r="A45"/>
      <c r="B45"/>
      <c r="C45"/>
      <c r="D45"/>
      <c r="E45"/>
    </row>
    <row r="46" spans="1:5">
      <c r="A46"/>
      <c r="B46"/>
      <c r="C46"/>
      <c r="D46"/>
      <c r="E46"/>
    </row>
    <row r="47" spans="1:5">
      <c r="A47"/>
      <c r="B47"/>
      <c r="C47"/>
      <c r="D47"/>
      <c r="E47"/>
    </row>
    <row r="48" spans="1:5">
      <c r="A48"/>
      <c r="B48"/>
      <c r="C48"/>
      <c r="D48"/>
      <c r="E48"/>
    </row>
    <row r="49" spans="1:5">
      <c r="A49"/>
      <c r="B49"/>
      <c r="C49"/>
      <c r="D49"/>
      <c r="E49"/>
    </row>
    <row r="50" spans="1:5">
      <c r="A50"/>
      <c r="B50"/>
      <c r="C50"/>
      <c r="D50"/>
      <c r="E50"/>
    </row>
    <row r="51" spans="1:5">
      <c r="A51"/>
      <c r="B51"/>
      <c r="C51"/>
      <c r="D51"/>
      <c r="E51"/>
    </row>
    <row r="52" spans="1:5">
      <c r="A52"/>
      <c r="B52"/>
      <c r="C52"/>
      <c r="D52"/>
      <c r="E52"/>
    </row>
    <row r="53" spans="1:5">
      <c r="A53"/>
      <c r="B53"/>
      <c r="C53"/>
      <c r="D53"/>
      <c r="E53"/>
    </row>
    <row r="54" spans="1:5">
      <c r="A54"/>
      <c r="B54"/>
      <c r="C54"/>
      <c r="D54"/>
      <c r="E54"/>
    </row>
    <row r="55" spans="1:5">
      <c r="A55"/>
      <c r="B55"/>
      <c r="C55"/>
      <c r="D55"/>
      <c r="E55"/>
    </row>
    <row r="56" spans="1:5">
      <c r="A56"/>
      <c r="B56"/>
      <c r="C56"/>
      <c r="D56"/>
      <c r="E56"/>
    </row>
    <row r="57" spans="1:5">
      <c r="A57"/>
      <c r="B57"/>
      <c r="C57"/>
      <c r="D57"/>
      <c r="E57"/>
    </row>
    <row r="58" spans="1:5">
      <c r="A58"/>
      <c r="B58"/>
      <c r="C58"/>
      <c r="D58"/>
      <c r="E58"/>
    </row>
    <row r="59" spans="1:5">
      <c r="A59"/>
      <c r="B59"/>
      <c r="C59"/>
      <c r="D59"/>
      <c r="E59"/>
    </row>
    <row r="60" spans="1:5">
      <c r="A60"/>
      <c r="B60"/>
      <c r="C60"/>
      <c r="D60"/>
      <c r="E60"/>
    </row>
    <row r="61" spans="1:5">
      <c r="A61"/>
      <c r="B61"/>
      <c r="C61"/>
      <c r="D61"/>
      <c r="E61"/>
    </row>
    <row r="62" spans="1:5">
      <c r="A62"/>
      <c r="B62"/>
      <c r="C62"/>
      <c r="D62"/>
      <c r="E62"/>
    </row>
    <row r="63" spans="1:5">
      <c r="A63"/>
      <c r="B63"/>
      <c r="C63"/>
      <c r="D63"/>
      <c r="E63"/>
    </row>
    <row r="64" spans="1:5">
      <c r="A64"/>
      <c r="B64"/>
      <c r="C64"/>
      <c r="D64"/>
      <c r="E64"/>
    </row>
    <row r="65" spans="1:5">
      <c r="A65"/>
      <c r="B65"/>
      <c r="C65"/>
      <c r="D65"/>
      <c r="E65"/>
    </row>
    <row r="66" spans="1:5">
      <c r="A66"/>
      <c r="B66"/>
      <c r="C66"/>
      <c r="D66"/>
      <c r="E66"/>
    </row>
    <row r="67" spans="1:5">
      <c r="A67"/>
      <c r="B67"/>
      <c r="C67"/>
      <c r="D67"/>
      <c r="E67"/>
    </row>
    <row r="68" spans="1:5">
      <c r="A68"/>
      <c r="B68"/>
      <c r="C68"/>
      <c r="D68"/>
      <c r="E68"/>
    </row>
    <row r="69" spans="1:5">
      <c r="A69"/>
      <c r="B69"/>
      <c r="C69"/>
      <c r="D69"/>
      <c r="E69"/>
    </row>
    <row r="70" spans="1:5">
      <c r="A70"/>
      <c r="B70"/>
      <c r="C70"/>
      <c r="D70"/>
      <c r="E70"/>
    </row>
    <row r="71" spans="1:5">
      <c r="A71"/>
      <c r="B71"/>
      <c r="C71"/>
      <c r="D71"/>
      <c r="E71"/>
    </row>
    <row r="72" spans="1:5">
      <c r="A72"/>
      <c r="B72"/>
      <c r="C72"/>
      <c r="D72"/>
      <c r="E72"/>
    </row>
    <row r="73" spans="1:5">
      <c r="A73"/>
      <c r="B73"/>
      <c r="C73"/>
      <c r="D73"/>
      <c r="E73"/>
    </row>
    <row r="74" spans="1:5">
      <c r="A74"/>
      <c r="B74"/>
      <c r="C74"/>
      <c r="D74"/>
      <c r="E74"/>
    </row>
    <row r="75" spans="1:5">
      <c r="A75"/>
      <c r="B75"/>
      <c r="C75"/>
      <c r="D75"/>
      <c r="E75"/>
    </row>
    <row r="76" spans="1:5">
      <c r="A76"/>
      <c r="B76"/>
      <c r="C76"/>
      <c r="D76"/>
      <c r="E76"/>
    </row>
    <row r="77" spans="1:5">
      <c r="A77"/>
      <c r="B77"/>
      <c r="C77"/>
      <c r="D77"/>
      <c r="E77"/>
    </row>
    <row r="78" spans="1:5">
      <c r="A78"/>
      <c r="B78"/>
      <c r="C78"/>
      <c r="D78"/>
      <c r="E78"/>
    </row>
    <row r="79" spans="1:5">
      <c r="A79"/>
      <c r="B79"/>
      <c r="C79"/>
      <c r="D79"/>
      <c r="E79"/>
    </row>
    <row r="80" spans="1:5">
      <c r="A80"/>
      <c r="B80"/>
      <c r="C80"/>
      <c r="D80"/>
      <c r="E80"/>
    </row>
    <row r="81" spans="1:5">
      <c r="A81"/>
      <c r="B81"/>
      <c r="C81"/>
      <c r="D81"/>
      <c r="E81"/>
    </row>
    <row r="82" spans="1:5">
      <c r="A82"/>
      <c r="B82"/>
      <c r="C82"/>
      <c r="D82"/>
      <c r="E82"/>
    </row>
    <row r="83" spans="1:5">
      <c r="A83"/>
      <c r="B83"/>
      <c r="C83"/>
      <c r="D83"/>
      <c r="E83"/>
    </row>
    <row r="84" spans="1:5">
      <c r="A84"/>
      <c r="B84"/>
      <c r="C84"/>
      <c r="D84"/>
      <c r="E84"/>
    </row>
    <row r="85" spans="1:5">
      <c r="A85"/>
      <c r="B85"/>
      <c r="C85"/>
      <c r="D85"/>
      <c r="E85"/>
    </row>
    <row r="86" spans="1:5">
      <c r="A86"/>
      <c r="B86"/>
      <c r="C86"/>
      <c r="D86"/>
      <c r="E86"/>
    </row>
    <row r="87" spans="1:5">
      <c r="A87"/>
      <c r="B87"/>
      <c r="C87"/>
      <c r="D87"/>
      <c r="E87"/>
    </row>
    <row r="88" spans="1:5">
      <c r="A88"/>
      <c r="B88"/>
      <c r="C88"/>
      <c r="D88"/>
      <c r="E88"/>
    </row>
    <row r="89" spans="1:5">
      <c r="A89"/>
      <c r="B89"/>
      <c r="C89"/>
      <c r="D89"/>
      <c r="E89"/>
    </row>
    <row r="90" spans="1:5">
      <c r="A90"/>
      <c r="B90"/>
      <c r="C90"/>
      <c r="D90"/>
      <c r="E90"/>
    </row>
    <row r="91" spans="1:5">
      <c r="A91"/>
      <c r="B91"/>
      <c r="C91"/>
      <c r="D91"/>
      <c r="E91"/>
    </row>
    <row r="92" spans="1:5">
      <c r="A92"/>
      <c r="B92"/>
      <c r="C92"/>
      <c r="D92"/>
      <c r="E92"/>
    </row>
    <row r="93" spans="1:5">
      <c r="A93"/>
      <c r="B93"/>
      <c r="C93"/>
      <c r="D93"/>
      <c r="E93"/>
    </row>
    <row r="94" spans="1:5">
      <c r="A94"/>
      <c r="B94"/>
      <c r="C94"/>
      <c r="D94"/>
      <c r="E94"/>
    </row>
    <row r="95" spans="1:5">
      <c r="A95"/>
      <c r="B95"/>
      <c r="C95"/>
      <c r="D95"/>
      <c r="E95"/>
    </row>
    <row r="96" spans="1:5">
      <c r="A96"/>
      <c r="B96"/>
      <c r="C96"/>
      <c r="D96"/>
      <c r="E96"/>
    </row>
    <row r="97" spans="1:5">
      <c r="A97"/>
      <c r="B97"/>
      <c r="C97"/>
      <c r="D97"/>
      <c r="E97"/>
    </row>
    <row r="98" spans="1:5">
      <c r="A98"/>
      <c r="B98"/>
      <c r="C98"/>
      <c r="D98"/>
      <c r="E98"/>
    </row>
    <row r="99" spans="1:5">
      <c r="A99"/>
      <c r="B99"/>
      <c r="C99"/>
      <c r="D99"/>
      <c r="E99"/>
    </row>
    <row r="100" spans="1:5">
      <c r="A100"/>
      <c r="B100"/>
      <c r="C100"/>
      <c r="D100"/>
      <c r="E100"/>
    </row>
    <row r="101" spans="1:5">
      <c r="A101"/>
      <c r="B101"/>
      <c r="C101"/>
      <c r="D101"/>
      <c r="E101"/>
    </row>
    <row r="102" spans="1:5">
      <c r="A102"/>
      <c r="B102"/>
      <c r="C102"/>
      <c r="D102"/>
      <c r="E102"/>
    </row>
    <row r="103" spans="1:5">
      <c r="A103"/>
      <c r="B103"/>
      <c r="C103"/>
      <c r="D103"/>
      <c r="E103"/>
    </row>
    <row r="104" spans="1:5">
      <c r="A104"/>
      <c r="B104"/>
      <c r="C104"/>
      <c r="D104"/>
      <c r="E104"/>
    </row>
    <row r="105" spans="1:5">
      <c r="A105"/>
      <c r="B105"/>
      <c r="C105"/>
      <c r="D105"/>
      <c r="E105"/>
    </row>
    <row r="106" spans="1:5">
      <c r="A106"/>
      <c r="B106"/>
      <c r="C106"/>
      <c r="D106"/>
      <c r="E106"/>
    </row>
    <row r="107" spans="1:5">
      <c r="A107"/>
      <c r="B107"/>
      <c r="C107"/>
      <c r="D107"/>
      <c r="E107"/>
    </row>
    <row r="108" spans="1:5">
      <c r="A108"/>
      <c r="B108"/>
      <c r="C108"/>
      <c r="D108"/>
      <c r="E108"/>
    </row>
    <row r="109" spans="1:5">
      <c r="A109"/>
      <c r="B109"/>
      <c r="C109"/>
      <c r="D109"/>
      <c r="E109"/>
    </row>
    <row r="110" spans="1:5">
      <c r="A110"/>
      <c r="B110"/>
      <c r="C110"/>
      <c r="D110"/>
      <c r="E110"/>
    </row>
    <row r="111" spans="1:5">
      <c r="A111"/>
      <c r="B111"/>
      <c r="C111"/>
      <c r="D111"/>
      <c r="E111"/>
    </row>
    <row r="112" spans="1:5">
      <c r="A112"/>
      <c r="B112"/>
      <c r="C112"/>
      <c r="D112"/>
      <c r="E112"/>
    </row>
    <row r="113" spans="1:5">
      <c r="A113"/>
      <c r="B113"/>
      <c r="C113"/>
      <c r="D113"/>
      <c r="E113"/>
    </row>
    <row r="114" spans="1:5">
      <c r="A114"/>
      <c r="B114"/>
      <c r="C114"/>
      <c r="D114"/>
      <c r="E114"/>
    </row>
    <row r="115" spans="1:5">
      <c r="A115"/>
      <c r="B115"/>
      <c r="C115"/>
      <c r="D115"/>
      <c r="E115"/>
    </row>
    <row r="116" spans="1:5">
      <c r="A116"/>
      <c r="B116"/>
      <c r="C116"/>
      <c r="D116"/>
      <c r="E116"/>
    </row>
    <row r="117" spans="1:5">
      <c r="A117"/>
      <c r="B117"/>
      <c r="C117"/>
      <c r="D117"/>
      <c r="E117"/>
    </row>
    <row r="118" spans="1:5">
      <c r="A118"/>
      <c r="B118"/>
      <c r="C118"/>
      <c r="D118"/>
      <c r="E118"/>
    </row>
    <row r="119" spans="1:5">
      <c r="A119"/>
      <c r="B119"/>
      <c r="C119"/>
      <c r="D119"/>
      <c r="E119"/>
    </row>
    <row r="120" spans="1:5">
      <c r="A120"/>
      <c r="B120"/>
      <c r="C120"/>
      <c r="D120"/>
      <c r="E120"/>
    </row>
    <row r="121" spans="1:5">
      <c r="A121"/>
      <c r="B121"/>
      <c r="C121"/>
      <c r="D121"/>
      <c r="E121"/>
    </row>
    <row r="122" spans="1:5">
      <c r="A122"/>
      <c r="B122"/>
      <c r="C122"/>
      <c r="D122"/>
      <c r="E122"/>
    </row>
    <row r="123" spans="1:5">
      <c r="A123"/>
      <c r="B123"/>
      <c r="C123"/>
      <c r="D123"/>
      <c r="E123"/>
    </row>
    <row r="124" spans="1:5">
      <c r="A124"/>
      <c r="B124"/>
      <c r="C124"/>
      <c r="D124"/>
      <c r="E124"/>
    </row>
    <row r="125" spans="1:5">
      <c r="A125"/>
      <c r="B125"/>
      <c r="C125"/>
      <c r="D125"/>
      <c r="E125"/>
    </row>
    <row r="126" spans="1:5">
      <c r="A126"/>
      <c r="B126"/>
      <c r="C126"/>
      <c r="D126"/>
      <c r="E126"/>
    </row>
    <row r="127" spans="1:5">
      <c r="A127"/>
      <c r="B127"/>
      <c r="C127"/>
      <c r="D127"/>
      <c r="E127"/>
    </row>
    <row r="128" spans="1:5">
      <c r="A128"/>
      <c r="B128"/>
      <c r="C128"/>
      <c r="D128"/>
      <c r="E128"/>
    </row>
    <row r="129" spans="1:5">
      <c r="A129"/>
      <c r="B129"/>
      <c r="C129"/>
      <c r="D129"/>
      <c r="E129"/>
    </row>
    <row r="130" spans="1:5">
      <c r="A130"/>
      <c r="B130"/>
      <c r="C130"/>
      <c r="D130"/>
      <c r="E130"/>
    </row>
    <row r="131" spans="1:5">
      <c r="A131"/>
      <c r="B131"/>
      <c r="C131"/>
      <c r="D131"/>
      <c r="E131"/>
    </row>
    <row r="132" spans="1:5">
      <c r="A132"/>
      <c r="B132"/>
      <c r="C132"/>
      <c r="D132"/>
      <c r="E132"/>
    </row>
    <row r="133" spans="1:5">
      <c r="A133"/>
      <c r="B133"/>
      <c r="C133"/>
      <c r="D133"/>
      <c r="E133"/>
    </row>
    <row r="134" spans="1:5">
      <c r="A134"/>
      <c r="B134"/>
      <c r="C134"/>
      <c r="D134"/>
      <c r="E134"/>
    </row>
    <row r="135" spans="1:5">
      <c r="A135"/>
      <c r="B135"/>
      <c r="C135"/>
      <c r="D135"/>
      <c r="E135"/>
    </row>
    <row r="136" spans="1:5">
      <c r="A136"/>
      <c r="B136"/>
      <c r="C136"/>
      <c r="D136"/>
      <c r="E136"/>
    </row>
    <row r="137" spans="1:5">
      <c r="A137"/>
      <c r="B137"/>
      <c r="C137"/>
      <c r="D137"/>
      <c r="E137"/>
    </row>
    <row r="138" spans="1:5">
      <c r="A138"/>
      <c r="B138"/>
      <c r="C138"/>
      <c r="D138"/>
      <c r="E138"/>
    </row>
    <row r="139" spans="1:5">
      <c r="A139"/>
      <c r="B139"/>
      <c r="C139"/>
      <c r="D139"/>
      <c r="E139"/>
    </row>
    <row r="140" spans="1:5">
      <c r="A140"/>
      <c r="B140"/>
      <c r="C140"/>
      <c r="D140"/>
      <c r="E140"/>
    </row>
    <row r="141" spans="1:5">
      <c r="A141"/>
      <c r="B141"/>
      <c r="C141"/>
      <c r="D141"/>
      <c r="E141"/>
    </row>
    <row r="142" spans="1:5">
      <c r="A142"/>
      <c r="B142"/>
      <c r="C142"/>
      <c r="D142"/>
      <c r="E142"/>
    </row>
    <row r="143" spans="1:5">
      <c r="A143"/>
      <c r="B143"/>
      <c r="C143"/>
      <c r="D143"/>
      <c r="E143"/>
    </row>
    <row r="144" spans="1:5">
      <c r="A144"/>
      <c r="B144"/>
      <c r="C144"/>
      <c r="D144"/>
      <c r="E144"/>
    </row>
    <row r="145" spans="1:5">
      <c r="A145"/>
      <c r="B145"/>
      <c r="C145"/>
      <c r="D145"/>
      <c r="E145"/>
    </row>
    <row r="146" spans="1:5">
      <c r="A146"/>
      <c r="B146"/>
      <c r="C146"/>
      <c r="D146"/>
      <c r="E146"/>
    </row>
    <row r="147" spans="1:5">
      <c r="A147"/>
      <c r="B147"/>
      <c r="C147"/>
      <c r="D147"/>
      <c r="E147"/>
    </row>
    <row r="148" spans="1:5">
      <c r="A148"/>
      <c r="B148"/>
      <c r="C148"/>
      <c r="D148"/>
      <c r="E148"/>
    </row>
    <row r="149" spans="1:5">
      <c r="A149"/>
      <c r="B149"/>
      <c r="C149"/>
      <c r="D149"/>
      <c r="E149"/>
    </row>
    <row r="150" spans="1:5">
      <c r="A150"/>
      <c r="B150"/>
      <c r="C150"/>
      <c r="D150"/>
      <c r="E150"/>
    </row>
    <row r="151" spans="1:5">
      <c r="A151"/>
      <c r="B151"/>
      <c r="C151"/>
      <c r="D151"/>
      <c r="E151"/>
    </row>
    <row r="152" spans="1:5">
      <c r="A152"/>
      <c r="B152"/>
      <c r="C152"/>
      <c r="D152"/>
      <c r="E152"/>
    </row>
    <row r="153" spans="1:5">
      <c r="A153"/>
      <c r="B153"/>
      <c r="C153"/>
      <c r="D153"/>
      <c r="E153"/>
    </row>
    <row r="154" spans="1:5">
      <c r="A154"/>
      <c r="B154"/>
      <c r="C154"/>
      <c r="D154"/>
      <c r="E154"/>
    </row>
    <row r="155" spans="1:5">
      <c r="A155"/>
      <c r="B155"/>
      <c r="C155"/>
      <c r="D155"/>
      <c r="E155"/>
    </row>
    <row r="156" spans="1:5">
      <c r="A156"/>
      <c r="B156"/>
      <c r="C156"/>
      <c r="D156"/>
      <c r="E156"/>
    </row>
    <row r="157" spans="1:5">
      <c r="A157"/>
      <c r="B157"/>
      <c r="C157"/>
      <c r="D157"/>
      <c r="E157"/>
    </row>
    <row r="158" spans="1:5">
      <c r="A158"/>
      <c r="B158"/>
      <c r="C158"/>
      <c r="D158"/>
      <c r="E158"/>
    </row>
    <row r="159" spans="1:5">
      <c r="A159"/>
      <c r="B159"/>
      <c r="C159"/>
      <c r="D159"/>
      <c r="E159"/>
    </row>
    <row r="160" spans="1:5">
      <c r="A160"/>
      <c r="B160"/>
      <c r="C160"/>
      <c r="D160"/>
      <c r="E160"/>
    </row>
    <row r="161" spans="1:5">
      <c r="A161"/>
      <c r="B161"/>
      <c r="C161"/>
      <c r="D161"/>
      <c r="E161"/>
    </row>
    <row r="162" spans="1:5">
      <c r="A162"/>
      <c r="B162"/>
      <c r="C162"/>
      <c r="D162"/>
      <c r="E162"/>
    </row>
    <row r="163" spans="1:5">
      <c r="A163"/>
      <c r="B163"/>
      <c r="C163"/>
      <c r="D163"/>
      <c r="E163"/>
    </row>
    <row r="164" spans="1:5">
      <c r="A164"/>
      <c r="B164"/>
      <c r="C164"/>
      <c r="D164"/>
      <c r="E164"/>
    </row>
    <row r="165" spans="1:5">
      <c r="A165"/>
      <c r="B165"/>
      <c r="C165"/>
      <c r="D165"/>
      <c r="E165"/>
    </row>
    <row r="166" spans="1:5">
      <c r="A166"/>
      <c r="B166"/>
      <c r="C166"/>
      <c r="D166"/>
      <c r="E166"/>
    </row>
    <row r="167" spans="1:5">
      <c r="A167"/>
      <c r="B167"/>
      <c r="C167"/>
      <c r="D167"/>
      <c r="E167"/>
    </row>
    <row r="168" spans="1:5">
      <c r="A168"/>
      <c r="B168"/>
      <c r="C168"/>
      <c r="D168"/>
      <c r="E168"/>
    </row>
    <row r="169" spans="1:5">
      <c r="A169"/>
      <c r="B169"/>
      <c r="C169"/>
      <c r="D169"/>
      <c r="E169"/>
    </row>
    <row r="170" spans="1:5">
      <c r="A170"/>
      <c r="B170"/>
      <c r="C170"/>
      <c r="D170"/>
      <c r="E170"/>
    </row>
    <row r="171" spans="1:5">
      <c r="A171"/>
      <c r="B171"/>
      <c r="C171"/>
      <c r="D171"/>
      <c r="E171"/>
    </row>
    <row r="172" spans="1:5">
      <c r="A172"/>
      <c r="B172"/>
      <c r="C172"/>
      <c r="D172"/>
      <c r="E172"/>
    </row>
    <row r="173" spans="1:5">
      <c r="A173"/>
      <c r="B173"/>
      <c r="C173"/>
      <c r="D173"/>
      <c r="E173"/>
    </row>
    <row r="174" spans="1:5">
      <c r="A174"/>
      <c r="B174"/>
      <c r="C174"/>
      <c r="D174"/>
      <c r="E174"/>
    </row>
    <row r="175" spans="1:5">
      <c r="A175"/>
      <c r="B175"/>
      <c r="C175"/>
      <c r="D175"/>
      <c r="E175"/>
    </row>
    <row r="176" spans="1:5">
      <c r="A176"/>
      <c r="B176"/>
      <c r="C176"/>
      <c r="D176"/>
      <c r="E176"/>
    </row>
    <row r="177" spans="1:5">
      <c r="A177"/>
      <c r="B177"/>
      <c r="C177"/>
      <c r="D177"/>
      <c r="E177"/>
    </row>
    <row r="178" spans="1:5">
      <c r="A178"/>
      <c r="B178"/>
      <c r="C178"/>
      <c r="D178"/>
      <c r="E178"/>
    </row>
    <row r="179" spans="1:5">
      <c r="A179"/>
      <c r="B179"/>
      <c r="C179"/>
      <c r="D179"/>
      <c r="E179"/>
    </row>
    <row r="180" spans="1:5">
      <c r="A180"/>
      <c r="B180"/>
      <c r="C180"/>
      <c r="D180"/>
      <c r="E180"/>
    </row>
    <row r="181" spans="1:5">
      <c r="A181"/>
      <c r="B181"/>
      <c r="C181"/>
      <c r="D181"/>
      <c r="E181"/>
    </row>
    <row r="182" spans="1:5">
      <c r="A182"/>
      <c r="B182"/>
      <c r="C182"/>
      <c r="D182"/>
      <c r="E182"/>
    </row>
    <row r="183" spans="1:5">
      <c r="A183"/>
      <c r="B183"/>
      <c r="C183"/>
      <c r="D183"/>
      <c r="E183"/>
    </row>
    <row r="184" spans="1:5">
      <c r="A184"/>
      <c r="B184"/>
      <c r="C184"/>
      <c r="D184"/>
      <c r="E184"/>
    </row>
    <row r="185" spans="1:5">
      <c r="A185"/>
      <c r="B185"/>
      <c r="C185"/>
      <c r="D185"/>
      <c r="E185"/>
    </row>
    <row r="186" spans="1:5">
      <c r="A186"/>
      <c r="B186"/>
      <c r="C186"/>
      <c r="D186"/>
      <c r="E186"/>
    </row>
    <row r="187" spans="1:5">
      <c r="A187"/>
      <c r="B187"/>
      <c r="C187"/>
      <c r="D187"/>
      <c r="E187"/>
    </row>
    <row r="188" spans="1:5">
      <c r="A188"/>
      <c r="B188"/>
      <c r="C188"/>
      <c r="D188"/>
      <c r="E188"/>
    </row>
    <row r="189" spans="1:5">
      <c r="A189"/>
      <c r="B189"/>
      <c r="C189"/>
      <c r="D189"/>
      <c r="E189"/>
    </row>
    <row r="190" spans="1:5">
      <c r="A190"/>
      <c r="B190"/>
      <c r="C190"/>
      <c r="D190"/>
      <c r="E190"/>
    </row>
    <row r="191" spans="1:5">
      <c r="A191"/>
      <c r="B191"/>
      <c r="C191"/>
      <c r="D191"/>
      <c r="E191"/>
    </row>
    <row r="192" spans="1:5">
      <c r="A192"/>
      <c r="B192"/>
      <c r="C192"/>
      <c r="D192"/>
      <c r="E192"/>
    </row>
    <row r="193" spans="1:5">
      <c r="A193"/>
      <c r="B193"/>
      <c r="C193"/>
      <c r="D193"/>
      <c r="E193"/>
    </row>
    <row r="194" spans="1:5">
      <c r="A194"/>
      <c r="B194"/>
      <c r="C194"/>
      <c r="D194"/>
      <c r="E194"/>
    </row>
    <row r="195" spans="1:5">
      <c r="A195"/>
      <c r="B195"/>
      <c r="C195"/>
      <c r="D195"/>
      <c r="E195"/>
    </row>
    <row r="196" spans="1:5">
      <c r="A196"/>
      <c r="B196"/>
      <c r="C196"/>
      <c r="D196"/>
      <c r="E196"/>
    </row>
    <row r="197" spans="1:5">
      <c r="A197"/>
      <c r="B197"/>
      <c r="C197"/>
      <c r="D197"/>
      <c r="E197"/>
    </row>
    <row r="198" spans="1:5">
      <c r="A198"/>
      <c r="B198"/>
      <c r="C198"/>
      <c r="D198"/>
      <c r="E198"/>
    </row>
    <row r="199" spans="1:5">
      <c r="A199"/>
      <c r="B199"/>
      <c r="C199"/>
      <c r="D199"/>
      <c r="E199"/>
    </row>
    <row r="200" spans="1:5">
      <c r="A200"/>
      <c r="B200"/>
      <c r="C200"/>
      <c r="D200"/>
      <c r="E200"/>
    </row>
    <row r="201" spans="1:5">
      <c r="A201"/>
      <c r="B201"/>
      <c r="C201"/>
      <c r="D201"/>
      <c r="E201"/>
    </row>
    <row r="202" spans="1:5">
      <c r="A202"/>
      <c r="B202"/>
      <c r="C202"/>
      <c r="D202"/>
      <c r="E202"/>
    </row>
    <row r="203" spans="1:5">
      <c r="A203"/>
      <c r="B203"/>
      <c r="C203"/>
      <c r="D203"/>
      <c r="E203"/>
    </row>
    <row r="204" spans="1:5">
      <c r="A204"/>
      <c r="B204"/>
      <c r="C204"/>
      <c r="D204"/>
      <c r="E204"/>
    </row>
    <row r="205" spans="1:5">
      <c r="A205"/>
      <c r="B205"/>
      <c r="C205"/>
      <c r="D205"/>
      <c r="E205"/>
    </row>
    <row r="206" spans="1:5">
      <c r="A206"/>
      <c r="B206"/>
      <c r="C206"/>
      <c r="D206"/>
      <c r="E206"/>
    </row>
    <row r="207" spans="1:5">
      <c r="A207"/>
      <c r="B207"/>
      <c r="C207"/>
      <c r="D207"/>
      <c r="E207"/>
    </row>
    <row r="208" spans="1:5">
      <c r="A208"/>
      <c r="B208"/>
      <c r="C208"/>
      <c r="D208"/>
      <c r="E208"/>
    </row>
    <row r="209" spans="1:5">
      <c r="A209"/>
      <c r="B209"/>
      <c r="C209"/>
      <c r="D209"/>
      <c r="E209"/>
    </row>
    <row r="210" spans="1:5">
      <c r="A210"/>
      <c r="B210"/>
      <c r="C210"/>
      <c r="D210"/>
      <c r="E210"/>
    </row>
    <row r="211" spans="1:5">
      <c r="A211"/>
      <c r="B211"/>
      <c r="C211"/>
      <c r="D211"/>
      <c r="E211"/>
    </row>
    <row r="212" spans="1:5">
      <c r="A212"/>
      <c r="B212"/>
      <c r="C212"/>
      <c r="D212"/>
      <c r="E212"/>
    </row>
    <row r="213" spans="1:5">
      <c r="A213"/>
      <c r="B213"/>
      <c r="C213"/>
      <c r="D213"/>
      <c r="E213"/>
    </row>
    <row r="214" spans="1:5">
      <c r="A214"/>
      <c r="B214"/>
      <c r="C214"/>
      <c r="D214"/>
      <c r="E214"/>
    </row>
    <row r="215" spans="1:5">
      <c r="A215"/>
      <c r="B215"/>
      <c r="C215"/>
      <c r="D215"/>
      <c r="E215"/>
    </row>
    <row r="216" spans="1:5">
      <c r="A216"/>
      <c r="B216"/>
      <c r="C216"/>
      <c r="D216"/>
      <c r="E216"/>
    </row>
    <row r="217" spans="1:5">
      <c r="A217"/>
      <c r="B217"/>
      <c r="C217"/>
      <c r="D217"/>
      <c r="E217"/>
    </row>
    <row r="218" spans="1:5">
      <c r="A218"/>
      <c r="B218"/>
      <c r="C218"/>
      <c r="D218"/>
      <c r="E218"/>
    </row>
    <row r="219" spans="1:5">
      <c r="A219"/>
      <c r="B219"/>
      <c r="C219"/>
      <c r="D219"/>
      <c r="E219"/>
    </row>
    <row r="220" spans="1:5">
      <c r="A220"/>
      <c r="B220"/>
      <c r="C220"/>
      <c r="D220"/>
      <c r="E220"/>
    </row>
    <row r="221" spans="1:5">
      <c r="A221"/>
      <c r="B221"/>
      <c r="C221"/>
      <c r="D221"/>
      <c r="E221"/>
    </row>
    <row r="222" spans="1:5">
      <c r="A222"/>
      <c r="B222"/>
      <c r="C222"/>
      <c r="D222"/>
      <c r="E222"/>
    </row>
    <row r="223" spans="1:5">
      <c r="A223"/>
      <c r="B223"/>
      <c r="C223"/>
      <c r="D223"/>
      <c r="E223"/>
    </row>
    <row r="224" spans="1:5">
      <c r="A224"/>
      <c r="B224"/>
      <c r="C224"/>
      <c r="D224"/>
      <c r="E224"/>
    </row>
    <row r="225" spans="1:5">
      <c r="A225"/>
      <c r="B225"/>
      <c r="C225"/>
      <c r="D225"/>
      <c r="E225"/>
    </row>
    <row r="226" spans="1:5">
      <c r="A226"/>
      <c r="B226"/>
      <c r="C226"/>
      <c r="D226"/>
      <c r="E226"/>
    </row>
    <row r="227" spans="1:5">
      <c r="A227"/>
      <c r="B227"/>
      <c r="C227"/>
      <c r="D227"/>
      <c r="E227"/>
    </row>
    <row r="228" spans="1:5">
      <c r="A228"/>
      <c r="B228"/>
      <c r="C228"/>
      <c r="D228"/>
      <c r="E228"/>
    </row>
    <row r="229" spans="1:5">
      <c r="A229"/>
      <c r="B229"/>
      <c r="C229"/>
      <c r="D229"/>
      <c r="E229"/>
    </row>
    <row r="230" spans="1:5">
      <c r="A230"/>
      <c r="B230"/>
      <c r="C230"/>
      <c r="D230"/>
      <c r="E230"/>
    </row>
    <row r="231" spans="1:5">
      <c r="A231"/>
      <c r="B231"/>
      <c r="C231"/>
      <c r="D231"/>
      <c r="E231"/>
    </row>
    <row r="232" spans="1:5">
      <c r="A232"/>
      <c r="B232"/>
      <c r="C232"/>
      <c r="D232"/>
      <c r="E232"/>
    </row>
    <row r="233" spans="1:5">
      <c r="A233"/>
      <c r="B233"/>
      <c r="C233"/>
      <c r="D233"/>
      <c r="E233"/>
    </row>
    <row r="234" spans="1:5">
      <c r="A234"/>
      <c r="B234"/>
      <c r="C234"/>
      <c r="D234"/>
      <c r="E234"/>
    </row>
    <row r="235" spans="1:5">
      <c r="A235"/>
      <c r="B235"/>
      <c r="C235"/>
      <c r="D235"/>
      <c r="E235"/>
    </row>
    <row r="236" spans="1:5">
      <c r="A236"/>
      <c r="B236"/>
      <c r="C236"/>
      <c r="D236"/>
      <c r="E236"/>
    </row>
    <row r="237" spans="1:5">
      <c r="A237"/>
      <c r="B237"/>
      <c r="C237"/>
      <c r="D237"/>
      <c r="E237"/>
    </row>
    <row r="238" spans="1:5">
      <c r="A238"/>
      <c r="B238"/>
      <c r="C238"/>
      <c r="D238"/>
      <c r="E238"/>
    </row>
    <row r="239" spans="1:5">
      <c r="A239"/>
      <c r="B239"/>
      <c r="C239"/>
      <c r="D239"/>
      <c r="E239"/>
    </row>
    <row r="240" spans="1:5">
      <c r="A240"/>
      <c r="B240"/>
      <c r="C240"/>
      <c r="D240"/>
      <c r="E240"/>
    </row>
    <row r="241" spans="1:5">
      <c r="A241"/>
      <c r="B241"/>
      <c r="C241"/>
      <c r="D241"/>
      <c r="E241"/>
    </row>
    <row r="242" spans="1:5">
      <c r="A242"/>
      <c r="B242"/>
      <c r="C242"/>
      <c r="D242"/>
      <c r="E242"/>
    </row>
    <row r="243" spans="1:5">
      <c r="A243"/>
      <c r="B243"/>
      <c r="C243"/>
      <c r="D243"/>
      <c r="E243"/>
    </row>
    <row r="244" spans="1:5">
      <c r="A244"/>
      <c r="B244"/>
      <c r="C244"/>
      <c r="D244"/>
      <c r="E244"/>
    </row>
    <row r="245" spans="1:5">
      <c r="A245"/>
      <c r="B245"/>
      <c r="C245"/>
      <c r="D245"/>
      <c r="E245"/>
    </row>
    <row r="246" spans="1:5">
      <c r="A246"/>
      <c r="B246"/>
      <c r="C246"/>
      <c r="D246"/>
      <c r="E246"/>
    </row>
    <row r="247" spans="1:5">
      <c r="A247"/>
      <c r="B247"/>
      <c r="C247"/>
      <c r="D247"/>
      <c r="E247"/>
    </row>
    <row r="248" spans="1:5">
      <c r="A248"/>
      <c r="B248"/>
      <c r="C248"/>
      <c r="D248"/>
      <c r="E248"/>
    </row>
    <row r="249" spans="1:5">
      <c r="A249"/>
      <c r="B249"/>
      <c r="C249"/>
      <c r="D249"/>
      <c r="E249"/>
    </row>
    <row r="250" spans="1:5">
      <c r="A250"/>
      <c r="B250"/>
      <c r="C250"/>
      <c r="D250"/>
      <c r="E250"/>
    </row>
    <row r="251" spans="1:5">
      <c r="A251"/>
      <c r="B251"/>
      <c r="C251"/>
      <c r="D251"/>
      <c r="E251"/>
    </row>
    <row r="252" spans="1:5">
      <c r="A252"/>
      <c r="B252"/>
      <c r="C252"/>
      <c r="D252"/>
      <c r="E252"/>
    </row>
    <row r="253" spans="1:5">
      <c r="A253"/>
      <c r="B253"/>
      <c r="C253"/>
      <c r="D253"/>
      <c r="E253"/>
    </row>
    <row r="254" spans="1:5">
      <c r="A254"/>
      <c r="B254"/>
      <c r="C254"/>
      <c r="D254"/>
      <c r="E254"/>
    </row>
    <row r="255" spans="1:5">
      <c r="A255"/>
      <c r="B255"/>
      <c r="C255"/>
      <c r="D255"/>
      <c r="E255"/>
    </row>
    <row r="256" spans="1:5">
      <c r="A256"/>
      <c r="B256"/>
      <c r="C256"/>
      <c r="D256"/>
      <c r="E256"/>
    </row>
    <row r="257" spans="1:5">
      <c r="A257"/>
      <c r="B257"/>
      <c r="C257"/>
      <c r="D257"/>
      <c r="E257"/>
    </row>
    <row r="258" spans="1:5">
      <c r="A258"/>
      <c r="B258"/>
      <c r="C258"/>
      <c r="D258"/>
      <c r="E258"/>
    </row>
    <row r="259" spans="1:5">
      <c r="A259"/>
      <c r="B259"/>
      <c r="C259"/>
      <c r="D259"/>
      <c r="E259"/>
    </row>
    <row r="260" spans="1:5">
      <c r="A260"/>
      <c r="B260"/>
      <c r="C260"/>
      <c r="D260"/>
      <c r="E260"/>
    </row>
    <row r="261" spans="1:5">
      <c r="A261"/>
      <c r="B261"/>
      <c r="C261"/>
      <c r="D261"/>
      <c r="E261"/>
    </row>
    <row r="262" spans="1:5">
      <c r="A262"/>
      <c r="B262"/>
      <c r="C262"/>
      <c r="D262"/>
      <c r="E262"/>
    </row>
    <row r="263" spans="1:5">
      <c r="A263"/>
      <c r="B263"/>
      <c r="C263"/>
      <c r="D263"/>
      <c r="E263"/>
    </row>
    <row r="264" spans="1:5">
      <c r="A264"/>
      <c r="B264"/>
      <c r="C264"/>
      <c r="D264"/>
      <c r="E264"/>
    </row>
    <row r="265" spans="1:5">
      <c r="A265"/>
      <c r="B265"/>
      <c r="C265"/>
      <c r="D265"/>
      <c r="E265"/>
    </row>
    <row r="266" spans="1:5">
      <c r="A266"/>
      <c r="B266"/>
      <c r="C266"/>
      <c r="D266"/>
      <c r="E266"/>
    </row>
    <row r="267" spans="1:5">
      <c r="A267"/>
      <c r="B267"/>
      <c r="C267"/>
      <c r="D267"/>
      <c r="E267"/>
    </row>
    <row r="268" spans="1:5">
      <c r="A268"/>
      <c r="B268"/>
      <c r="C268"/>
      <c r="D268"/>
      <c r="E268"/>
    </row>
    <row r="269" spans="1:5">
      <c r="A269"/>
      <c r="B269"/>
      <c r="C269"/>
      <c r="D269"/>
      <c r="E269"/>
    </row>
    <row r="270" spans="1:5">
      <c r="A270"/>
      <c r="B270"/>
      <c r="C270"/>
      <c r="D270"/>
      <c r="E270"/>
    </row>
    <row r="271" spans="1:5">
      <c r="A271"/>
      <c r="B271"/>
      <c r="C271"/>
      <c r="D271"/>
      <c r="E271"/>
    </row>
    <row r="272" spans="1:5">
      <c r="A272"/>
      <c r="B272"/>
      <c r="C272"/>
      <c r="D272"/>
      <c r="E272"/>
    </row>
    <row r="273" spans="1:5">
      <c r="A273"/>
      <c r="B273"/>
      <c r="C273"/>
      <c r="D273"/>
      <c r="E273"/>
    </row>
    <row r="274" spans="1:5">
      <c r="A274"/>
      <c r="B274"/>
      <c r="C274"/>
      <c r="D274"/>
      <c r="E274"/>
    </row>
    <row r="275" spans="1:5">
      <c r="A275"/>
      <c r="B275"/>
      <c r="C275"/>
      <c r="D275"/>
      <c r="E275"/>
    </row>
    <row r="276" spans="1:5">
      <c r="A276"/>
      <c r="B276"/>
      <c r="C276"/>
      <c r="D276"/>
      <c r="E276"/>
    </row>
    <row r="277" spans="1:5">
      <c r="A277"/>
      <c r="B277"/>
      <c r="C277"/>
      <c r="D277"/>
      <c r="E277"/>
    </row>
  </sheetData>
  <phoneticPr fontId="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3"/>
  <sheetViews>
    <sheetView showGridLines="0" workbookViewId="0"/>
  </sheetViews>
  <sheetFormatPr defaultColWidth="9" defaultRowHeight="16.5"/>
  <cols>
    <col min="1" max="1" width="30.625" style="3" bestFit="1" customWidth="1"/>
    <col min="2" max="2" width="14.875" style="3" bestFit="1" customWidth="1"/>
    <col min="3" max="3" width="13.625" style="3" bestFit="1" customWidth="1"/>
    <col min="4" max="4" width="14.875" style="71" bestFit="1" customWidth="1"/>
    <col min="5" max="5" width="11.5" style="71" customWidth="1"/>
    <col min="6" max="6" width="13.5" style="71" customWidth="1"/>
    <col min="7" max="8" width="12.375" style="71" bestFit="1" customWidth="1"/>
    <col min="9" max="16384" width="9" style="71"/>
  </cols>
  <sheetData>
    <row r="1" spans="1:8">
      <c r="A1" s="72" t="s">
        <v>6108</v>
      </c>
      <c r="B1" s="72" t="s">
        <v>2981</v>
      </c>
      <c r="C1"/>
      <c r="D1"/>
      <c r="E1"/>
      <c r="F1"/>
      <c r="G1"/>
      <c r="H1"/>
    </row>
    <row r="2" spans="1:8">
      <c r="A2" s="72" t="s">
        <v>2930</v>
      </c>
      <c r="B2" t="s">
        <v>5990</v>
      </c>
      <c r="C2" t="s">
        <v>15</v>
      </c>
      <c r="D2" t="s">
        <v>2931</v>
      </c>
      <c r="E2"/>
      <c r="F2"/>
      <c r="G2"/>
      <c r="H2"/>
    </row>
    <row r="3" spans="1:8">
      <c r="A3" s="73" t="s">
        <v>6141</v>
      </c>
      <c r="B3" s="64">
        <v>7016250</v>
      </c>
      <c r="C3" s="64"/>
      <c r="D3" s="64">
        <v>7016250</v>
      </c>
      <c r="E3"/>
      <c r="F3"/>
      <c r="G3"/>
      <c r="H3"/>
    </row>
    <row r="4" spans="1:8">
      <c r="A4" s="82" t="s">
        <v>7174</v>
      </c>
      <c r="B4" s="64">
        <v>7016250</v>
      </c>
      <c r="C4" s="64"/>
      <c r="D4" s="64">
        <v>7016250</v>
      </c>
      <c r="E4"/>
      <c r="F4"/>
      <c r="G4"/>
      <c r="H4"/>
    </row>
    <row r="5" spans="1:8">
      <c r="A5" s="83" t="s">
        <v>7303</v>
      </c>
      <c r="B5" s="64">
        <v>3650000</v>
      </c>
      <c r="C5" s="64"/>
      <c r="D5" s="64">
        <v>3650000</v>
      </c>
      <c r="E5"/>
      <c r="F5"/>
      <c r="G5"/>
      <c r="H5"/>
    </row>
    <row r="6" spans="1:8">
      <c r="A6" s="83" t="s">
        <v>7172</v>
      </c>
      <c r="B6" s="64">
        <v>3366250</v>
      </c>
      <c r="C6" s="64"/>
      <c r="D6" s="64">
        <v>3366250</v>
      </c>
      <c r="E6"/>
    </row>
    <row r="7" spans="1:8">
      <c r="A7" s="73" t="s">
        <v>7705</v>
      </c>
      <c r="B7" s="64">
        <v>29746650</v>
      </c>
      <c r="C7" s="64">
        <v>1554240</v>
      </c>
      <c r="D7" s="64">
        <v>31300890</v>
      </c>
      <c r="E7"/>
    </row>
    <row r="8" spans="1:8">
      <c r="A8" s="82" t="s">
        <v>7174</v>
      </c>
      <c r="B8" s="64">
        <v>29288050</v>
      </c>
      <c r="C8" s="64">
        <v>1554240</v>
      </c>
      <c r="D8" s="64">
        <v>30842290</v>
      </c>
      <c r="E8"/>
    </row>
    <row r="9" spans="1:8">
      <c r="A9" s="83" t="s">
        <v>7178</v>
      </c>
      <c r="B9" s="64">
        <v>26621610</v>
      </c>
      <c r="C9" s="64">
        <v>1554240</v>
      </c>
      <c r="D9" s="64">
        <v>28175850</v>
      </c>
      <c r="E9"/>
    </row>
    <row r="10" spans="1:8">
      <c r="A10" s="83" t="s">
        <v>10644</v>
      </c>
      <c r="B10" s="64">
        <v>2666440</v>
      </c>
      <c r="C10" s="64"/>
      <c r="D10" s="64">
        <v>2666440</v>
      </c>
      <c r="E10"/>
    </row>
    <row r="11" spans="1:8">
      <c r="A11" s="82" t="s">
        <v>6395</v>
      </c>
      <c r="B11" s="64">
        <v>458600</v>
      </c>
      <c r="C11" s="64"/>
      <c r="D11" s="64">
        <v>458600</v>
      </c>
      <c r="E11"/>
    </row>
    <row r="12" spans="1:8">
      <c r="A12" s="83" t="s">
        <v>6395</v>
      </c>
      <c r="B12" s="64">
        <v>458600</v>
      </c>
      <c r="C12" s="64"/>
      <c r="D12" s="64">
        <v>458600</v>
      </c>
      <c r="E12"/>
    </row>
    <row r="13" spans="1:8">
      <c r="A13" s="73" t="s">
        <v>6392</v>
      </c>
      <c r="B13" s="64">
        <v>15487050</v>
      </c>
      <c r="C13" s="64"/>
      <c r="D13" s="64">
        <v>15487050</v>
      </c>
      <c r="E13"/>
    </row>
    <row r="14" spans="1:8">
      <c r="A14" s="82" t="s">
        <v>7174</v>
      </c>
      <c r="B14" s="64">
        <v>15487050</v>
      </c>
      <c r="C14" s="64"/>
      <c r="D14" s="64">
        <v>15487050</v>
      </c>
      <c r="E14"/>
    </row>
    <row r="15" spans="1:8">
      <c r="A15" s="83" t="s">
        <v>7178</v>
      </c>
      <c r="B15" s="64">
        <v>15487050</v>
      </c>
      <c r="C15" s="64"/>
      <c r="D15" s="64">
        <v>15487050</v>
      </c>
      <c r="E15"/>
    </row>
    <row r="16" spans="1:8">
      <c r="A16" s="73" t="s">
        <v>6388</v>
      </c>
      <c r="B16" s="64">
        <v>230260</v>
      </c>
      <c r="C16" s="64">
        <v>81845</v>
      </c>
      <c r="D16" s="64">
        <v>312105</v>
      </c>
      <c r="E16"/>
    </row>
    <row r="17" spans="1:5">
      <c r="A17" s="82" t="s">
        <v>7174</v>
      </c>
      <c r="B17" s="64">
        <v>230260</v>
      </c>
      <c r="C17" s="64"/>
      <c r="D17" s="64">
        <v>230260</v>
      </c>
      <c r="E17"/>
    </row>
    <row r="18" spans="1:5">
      <c r="A18" s="83" t="s">
        <v>7178</v>
      </c>
      <c r="B18" s="64">
        <v>230260</v>
      </c>
      <c r="C18" s="64"/>
      <c r="D18" s="64">
        <v>230260</v>
      </c>
      <c r="E18"/>
    </row>
    <row r="19" spans="1:5">
      <c r="A19" s="82" t="s">
        <v>7187</v>
      </c>
      <c r="B19" s="64"/>
      <c r="C19" s="64">
        <v>81845</v>
      </c>
      <c r="D19" s="64">
        <v>81845</v>
      </c>
      <c r="E19"/>
    </row>
    <row r="20" spans="1:5">
      <c r="A20" s="83" t="s">
        <v>7187</v>
      </c>
      <c r="B20" s="64"/>
      <c r="C20" s="64">
        <v>81845</v>
      </c>
      <c r="D20" s="64">
        <v>81845</v>
      </c>
      <c r="E20"/>
    </row>
    <row r="21" spans="1:5">
      <c r="A21" s="73" t="s">
        <v>7711</v>
      </c>
      <c r="B21" s="64">
        <v>8154500</v>
      </c>
      <c r="C21" s="64"/>
      <c r="D21" s="64">
        <v>8154500</v>
      </c>
      <c r="E21"/>
    </row>
    <row r="22" spans="1:5">
      <c r="A22" s="82" t="s">
        <v>7174</v>
      </c>
      <c r="B22" s="64">
        <v>6424200</v>
      </c>
      <c r="C22" s="64"/>
      <c r="D22" s="64">
        <v>6424200</v>
      </c>
      <c r="E22"/>
    </row>
    <row r="23" spans="1:5">
      <c r="A23" s="83" t="s">
        <v>7178</v>
      </c>
      <c r="B23" s="64">
        <v>6424200</v>
      </c>
      <c r="C23" s="64"/>
      <c r="D23" s="64">
        <v>6424200</v>
      </c>
      <c r="E23"/>
    </row>
    <row r="24" spans="1:5">
      <c r="A24" s="82" t="s">
        <v>6395</v>
      </c>
      <c r="B24" s="64">
        <v>1730300</v>
      </c>
      <c r="C24" s="64"/>
      <c r="D24" s="64">
        <v>1730300</v>
      </c>
      <c r="E24"/>
    </row>
    <row r="25" spans="1:5">
      <c r="A25" s="83" t="s">
        <v>6395</v>
      </c>
      <c r="B25" s="64">
        <v>1730300</v>
      </c>
      <c r="C25" s="64"/>
      <c r="D25" s="64">
        <v>1730300</v>
      </c>
      <c r="E25"/>
    </row>
    <row r="26" spans="1:5">
      <c r="A26" s="73" t="s">
        <v>7708</v>
      </c>
      <c r="B26" s="64">
        <v>6591200</v>
      </c>
      <c r="C26" s="64">
        <v>2681420</v>
      </c>
      <c r="D26" s="64">
        <v>9272620</v>
      </c>
      <c r="E26"/>
    </row>
    <row r="27" spans="1:5">
      <c r="A27" s="82" t="s">
        <v>7174</v>
      </c>
      <c r="B27" s="64">
        <v>6591200</v>
      </c>
      <c r="C27" s="64">
        <v>2681420</v>
      </c>
      <c r="D27" s="64">
        <v>9272620</v>
      </c>
      <c r="E27"/>
    </row>
    <row r="28" spans="1:5">
      <c r="A28" s="83" t="s">
        <v>7172</v>
      </c>
      <c r="B28" s="64"/>
      <c r="C28" s="64">
        <v>2681420</v>
      </c>
      <c r="D28" s="64">
        <v>2681420</v>
      </c>
      <c r="E28"/>
    </row>
    <row r="29" spans="1:5">
      <c r="A29" s="83" t="s">
        <v>10644</v>
      </c>
      <c r="B29" s="64">
        <v>6591200</v>
      </c>
      <c r="C29" s="64"/>
      <c r="D29" s="64">
        <v>6591200</v>
      </c>
      <c r="E29"/>
    </row>
    <row r="30" spans="1:5">
      <c r="A30" s="73" t="s">
        <v>7706</v>
      </c>
      <c r="B30" s="64">
        <v>4976880</v>
      </c>
      <c r="C30" s="64">
        <v>740940</v>
      </c>
      <c r="D30" s="64">
        <v>5717820</v>
      </c>
      <c r="E30"/>
    </row>
    <row r="31" spans="1:5">
      <c r="A31" s="82" t="s">
        <v>7174</v>
      </c>
      <c r="B31" s="64">
        <v>4976880</v>
      </c>
      <c r="C31" s="64">
        <v>740940</v>
      </c>
      <c r="D31" s="64">
        <v>5717820</v>
      </c>
      <c r="E31"/>
    </row>
    <row r="32" spans="1:5">
      <c r="A32" s="83" t="s">
        <v>7172</v>
      </c>
      <c r="B32" s="64">
        <v>4976880</v>
      </c>
      <c r="C32" s="64">
        <v>740940</v>
      </c>
      <c r="D32" s="64">
        <v>5717820</v>
      </c>
      <c r="E32"/>
    </row>
    <row r="33" spans="1:5">
      <c r="A33" s="73" t="s">
        <v>7715</v>
      </c>
      <c r="B33" s="64">
        <v>6160180</v>
      </c>
      <c r="C33" s="64">
        <v>485320</v>
      </c>
      <c r="D33" s="64">
        <v>6645500</v>
      </c>
      <c r="E33"/>
    </row>
    <row r="34" spans="1:5">
      <c r="A34" s="82" t="s">
        <v>7174</v>
      </c>
      <c r="B34" s="64">
        <v>6160180</v>
      </c>
      <c r="C34" s="64">
        <v>485320</v>
      </c>
      <c r="D34" s="64">
        <v>6645500</v>
      </c>
      <c r="E34"/>
    </row>
    <row r="35" spans="1:5">
      <c r="A35" s="83" t="s">
        <v>7178</v>
      </c>
      <c r="B35" s="64">
        <v>823600</v>
      </c>
      <c r="C35" s="64"/>
      <c r="D35" s="64">
        <v>823600</v>
      </c>
      <c r="E35"/>
    </row>
    <row r="36" spans="1:5">
      <c r="A36" s="83" t="s">
        <v>7172</v>
      </c>
      <c r="B36" s="64">
        <v>3089580</v>
      </c>
      <c r="C36" s="64">
        <v>485320</v>
      </c>
      <c r="D36" s="64">
        <v>3574900</v>
      </c>
      <c r="E36"/>
    </row>
    <row r="37" spans="1:5">
      <c r="A37" s="83" t="s">
        <v>10644</v>
      </c>
      <c r="B37" s="64">
        <v>2247000</v>
      </c>
      <c r="C37" s="64"/>
      <c r="D37" s="64">
        <v>2247000</v>
      </c>
      <c r="E37"/>
    </row>
    <row r="38" spans="1:5">
      <c r="A38" s="73" t="s">
        <v>7707</v>
      </c>
      <c r="B38" s="64">
        <v>98206460</v>
      </c>
      <c r="C38" s="64">
        <v>7393500</v>
      </c>
      <c r="D38" s="64">
        <v>105599960</v>
      </c>
      <c r="E38"/>
    </row>
    <row r="39" spans="1:5">
      <c r="A39" s="82" t="s">
        <v>7174</v>
      </c>
      <c r="B39" s="64">
        <v>98206460</v>
      </c>
      <c r="C39" s="64">
        <v>7393500</v>
      </c>
      <c r="D39" s="64">
        <v>105599960</v>
      </c>
      <c r="E39"/>
    </row>
    <row r="40" spans="1:5">
      <c r="A40" s="83" t="s">
        <v>7178</v>
      </c>
      <c r="B40" s="64">
        <v>65969500</v>
      </c>
      <c r="C40" s="64">
        <v>1251700</v>
      </c>
      <c r="D40" s="64">
        <v>67221200</v>
      </c>
      <c r="E40"/>
    </row>
    <row r="41" spans="1:5">
      <c r="A41" s="83" t="s">
        <v>7172</v>
      </c>
      <c r="B41" s="64"/>
      <c r="C41" s="64">
        <v>6141800</v>
      </c>
      <c r="D41" s="64">
        <v>6141800</v>
      </c>
      <c r="E41"/>
    </row>
    <row r="42" spans="1:5">
      <c r="A42" s="83" t="s">
        <v>10644</v>
      </c>
      <c r="B42" s="64">
        <v>32236960</v>
      </c>
      <c r="C42" s="64"/>
      <c r="D42" s="64">
        <v>32236960</v>
      </c>
      <c r="E42"/>
    </row>
    <row r="43" spans="1:5">
      <c r="A43" s="73" t="s">
        <v>7714</v>
      </c>
      <c r="B43" s="64">
        <v>6396460</v>
      </c>
      <c r="C43" s="64"/>
      <c r="D43" s="64">
        <v>6396460</v>
      </c>
    </row>
    <row r="44" spans="1:5">
      <c r="A44" s="82" t="s">
        <v>7174</v>
      </c>
      <c r="B44" s="64">
        <v>6396460</v>
      </c>
      <c r="C44" s="64"/>
      <c r="D44" s="64">
        <v>6396460</v>
      </c>
    </row>
    <row r="45" spans="1:5">
      <c r="A45" s="83" t="s">
        <v>10644</v>
      </c>
      <c r="B45" s="64">
        <v>6396460</v>
      </c>
      <c r="C45" s="64"/>
      <c r="D45" s="64">
        <v>6396460</v>
      </c>
    </row>
    <row r="46" spans="1:5">
      <c r="A46" s="73" t="s">
        <v>7716</v>
      </c>
      <c r="B46" s="64">
        <v>945980</v>
      </c>
      <c r="C46" s="64">
        <v>79588</v>
      </c>
      <c r="D46" s="64">
        <v>1025568</v>
      </c>
    </row>
    <row r="47" spans="1:5">
      <c r="A47" s="82" t="s">
        <v>7174</v>
      </c>
      <c r="B47" s="64">
        <v>945980</v>
      </c>
      <c r="C47" s="64"/>
      <c r="D47" s="64">
        <v>945980</v>
      </c>
    </row>
    <row r="48" spans="1:5">
      <c r="A48" s="83" t="s">
        <v>7178</v>
      </c>
      <c r="B48" s="64">
        <v>945980</v>
      </c>
      <c r="C48" s="64"/>
      <c r="D48" s="64">
        <v>945980</v>
      </c>
    </row>
    <row r="49" spans="1:4">
      <c r="A49" s="82" t="s">
        <v>7187</v>
      </c>
      <c r="B49" s="64"/>
      <c r="C49" s="64">
        <v>79588</v>
      </c>
      <c r="D49" s="64">
        <v>79588</v>
      </c>
    </row>
    <row r="50" spans="1:4">
      <c r="A50" s="83" t="s">
        <v>7187</v>
      </c>
      <c r="B50" s="64"/>
      <c r="C50" s="64">
        <v>79588</v>
      </c>
      <c r="D50" s="64">
        <v>79588</v>
      </c>
    </row>
    <row r="51" spans="1:4">
      <c r="A51" s="73" t="s">
        <v>7996</v>
      </c>
      <c r="B51" s="64">
        <v>5346600</v>
      </c>
      <c r="C51" s="64">
        <v>135250</v>
      </c>
      <c r="D51" s="64">
        <v>5481850</v>
      </c>
    </row>
    <row r="52" spans="1:4">
      <c r="A52" s="82" t="s">
        <v>7174</v>
      </c>
      <c r="B52" s="64">
        <v>2912400</v>
      </c>
      <c r="C52" s="64"/>
      <c r="D52" s="64">
        <v>2912400</v>
      </c>
    </row>
    <row r="53" spans="1:4">
      <c r="A53" s="83" t="s">
        <v>7178</v>
      </c>
      <c r="B53" s="64">
        <v>2912400</v>
      </c>
      <c r="C53" s="64"/>
      <c r="D53" s="64">
        <v>2912400</v>
      </c>
    </row>
    <row r="54" spans="1:4">
      <c r="A54" s="82" t="s">
        <v>6395</v>
      </c>
      <c r="B54" s="64">
        <v>2434200</v>
      </c>
      <c r="C54" s="64">
        <v>135250</v>
      </c>
      <c r="D54" s="64">
        <v>2569450</v>
      </c>
    </row>
    <row r="55" spans="1:4">
      <c r="A55" s="83" t="s">
        <v>6395</v>
      </c>
      <c r="B55" s="64">
        <v>2434200</v>
      </c>
      <c r="C55" s="64">
        <v>135250</v>
      </c>
      <c r="D55" s="64">
        <v>2569450</v>
      </c>
    </row>
    <row r="56" spans="1:4">
      <c r="A56" s="73" t="s">
        <v>6089</v>
      </c>
      <c r="B56" s="64">
        <v>1833150</v>
      </c>
      <c r="C56" s="64"/>
      <c r="D56" s="64">
        <v>1833150</v>
      </c>
    </row>
    <row r="57" spans="1:4">
      <c r="A57" s="82" t="s">
        <v>7174</v>
      </c>
      <c r="B57" s="64">
        <v>1833150</v>
      </c>
      <c r="C57" s="64"/>
      <c r="D57" s="64">
        <v>1833150</v>
      </c>
    </row>
    <row r="58" spans="1:4">
      <c r="A58" s="83" t="s">
        <v>7178</v>
      </c>
      <c r="B58" s="64">
        <v>1833150</v>
      </c>
      <c r="C58" s="64"/>
      <c r="D58" s="64">
        <v>1833150</v>
      </c>
    </row>
    <row r="59" spans="1:4">
      <c r="A59" s="73" t="s">
        <v>6082</v>
      </c>
      <c r="B59" s="64">
        <v>3708900</v>
      </c>
      <c r="C59" s="64"/>
      <c r="D59" s="64">
        <v>3708900</v>
      </c>
    </row>
    <row r="60" spans="1:4">
      <c r="A60" s="82" t="s">
        <v>7174</v>
      </c>
      <c r="B60" s="64">
        <v>3708900</v>
      </c>
      <c r="C60" s="64"/>
      <c r="D60" s="64">
        <v>3708900</v>
      </c>
    </row>
    <row r="61" spans="1:4">
      <c r="A61" s="83" t="s">
        <v>7178</v>
      </c>
      <c r="B61" s="64">
        <v>3708900</v>
      </c>
      <c r="C61" s="64"/>
      <c r="D61" s="64">
        <v>3708900</v>
      </c>
    </row>
    <row r="62" spans="1:4">
      <c r="A62" s="73" t="s">
        <v>7709</v>
      </c>
      <c r="B62" s="64">
        <v>3195150</v>
      </c>
      <c r="C62" s="64">
        <v>205632</v>
      </c>
      <c r="D62" s="64">
        <v>3400782</v>
      </c>
    </row>
    <row r="63" spans="1:4">
      <c r="A63" s="82" t="s">
        <v>7174</v>
      </c>
      <c r="B63" s="64">
        <v>3195150</v>
      </c>
      <c r="C63" s="64"/>
      <c r="D63" s="64">
        <v>3195150</v>
      </c>
    </row>
    <row r="64" spans="1:4">
      <c r="A64" s="83" t="s">
        <v>7178</v>
      </c>
      <c r="B64" s="64">
        <v>3195150</v>
      </c>
      <c r="C64" s="64"/>
      <c r="D64" s="64">
        <v>3195150</v>
      </c>
    </row>
    <row r="65" spans="1:4">
      <c r="A65" s="82" t="s">
        <v>7187</v>
      </c>
      <c r="B65" s="64"/>
      <c r="C65" s="64">
        <v>205632</v>
      </c>
      <c r="D65" s="64">
        <v>205632</v>
      </c>
    </row>
    <row r="66" spans="1:4">
      <c r="A66" s="83" t="s">
        <v>7187</v>
      </c>
      <c r="B66" s="64"/>
      <c r="C66" s="64">
        <v>205632</v>
      </c>
      <c r="D66" s="64">
        <v>205632</v>
      </c>
    </row>
    <row r="67" spans="1:4">
      <c r="A67" s="73" t="s">
        <v>6389</v>
      </c>
      <c r="B67" s="64">
        <v>85137090</v>
      </c>
      <c r="C67" s="64">
        <v>4722986</v>
      </c>
      <c r="D67" s="64">
        <v>89860076</v>
      </c>
    </row>
    <row r="68" spans="1:4">
      <c r="A68" s="82" t="s">
        <v>7174</v>
      </c>
      <c r="B68" s="64">
        <v>84220690</v>
      </c>
      <c r="C68" s="64">
        <v>4153580</v>
      </c>
      <c r="D68" s="64">
        <v>88374270</v>
      </c>
    </row>
    <row r="69" spans="1:4">
      <c r="A69" s="83" t="s">
        <v>7178</v>
      </c>
      <c r="B69" s="64">
        <v>37234570</v>
      </c>
      <c r="C69" s="64">
        <v>704450</v>
      </c>
      <c r="D69" s="64">
        <v>37939020</v>
      </c>
    </row>
    <row r="70" spans="1:4">
      <c r="A70" s="83" t="s">
        <v>7303</v>
      </c>
      <c r="B70" s="64">
        <v>3640000</v>
      </c>
      <c r="C70" s="64"/>
      <c r="D70" s="64">
        <v>3640000</v>
      </c>
    </row>
    <row r="71" spans="1:4">
      <c r="A71" s="83" t="s">
        <v>7172</v>
      </c>
      <c r="B71" s="64">
        <v>40065500</v>
      </c>
      <c r="C71" s="64">
        <v>3449130</v>
      </c>
      <c r="D71" s="64">
        <v>43514630</v>
      </c>
    </row>
    <row r="72" spans="1:4">
      <c r="A72" s="83" t="s">
        <v>10644</v>
      </c>
      <c r="B72" s="64">
        <v>3280620</v>
      </c>
      <c r="C72" s="64"/>
      <c r="D72" s="64">
        <v>3280620</v>
      </c>
    </row>
    <row r="73" spans="1:4">
      <c r="A73" s="82" t="s">
        <v>6395</v>
      </c>
      <c r="B73" s="64">
        <v>916400</v>
      </c>
      <c r="C73" s="64"/>
      <c r="D73" s="64">
        <v>916400</v>
      </c>
    </row>
    <row r="74" spans="1:4">
      <c r="A74" s="83" t="s">
        <v>6395</v>
      </c>
      <c r="B74" s="64">
        <v>916400</v>
      </c>
      <c r="C74" s="64"/>
      <c r="D74" s="64">
        <v>916400</v>
      </c>
    </row>
    <row r="75" spans="1:4">
      <c r="A75" s="82" t="s">
        <v>7187</v>
      </c>
      <c r="B75" s="64"/>
      <c r="C75" s="64">
        <v>569406</v>
      </c>
      <c r="D75" s="64">
        <v>569406</v>
      </c>
    </row>
    <row r="76" spans="1:4">
      <c r="A76" s="83" t="s">
        <v>7187</v>
      </c>
      <c r="B76" s="64"/>
      <c r="C76" s="64">
        <v>569406</v>
      </c>
      <c r="D76" s="64">
        <v>569406</v>
      </c>
    </row>
    <row r="77" spans="1:4">
      <c r="A77" s="73" t="s">
        <v>7710</v>
      </c>
      <c r="B77" s="64">
        <v>4369650</v>
      </c>
      <c r="C77" s="64">
        <v>1046000</v>
      </c>
      <c r="D77" s="64">
        <v>5415650</v>
      </c>
    </row>
    <row r="78" spans="1:4">
      <c r="A78" s="82" t="s">
        <v>7174</v>
      </c>
      <c r="B78" s="64">
        <v>4369650</v>
      </c>
      <c r="C78" s="64">
        <v>1046000</v>
      </c>
      <c r="D78" s="64">
        <v>5415650</v>
      </c>
    </row>
    <row r="79" spans="1:4">
      <c r="A79" s="83" t="s">
        <v>10138</v>
      </c>
      <c r="B79" s="64">
        <v>4369650</v>
      </c>
      <c r="C79" s="64">
        <v>1046000</v>
      </c>
      <c r="D79" s="64">
        <v>5415650</v>
      </c>
    </row>
    <row r="80" spans="1:4">
      <c r="A80" s="73" t="s">
        <v>7712</v>
      </c>
      <c r="B80" s="64">
        <v>5667200</v>
      </c>
      <c r="C80" s="64">
        <v>259978</v>
      </c>
      <c r="D80" s="64">
        <v>5927178</v>
      </c>
    </row>
    <row r="81" spans="1:4">
      <c r="A81" s="82" t="s">
        <v>7174</v>
      </c>
      <c r="B81" s="64">
        <v>5667200</v>
      </c>
      <c r="C81" s="64"/>
      <c r="D81" s="64">
        <v>5667200</v>
      </c>
    </row>
    <row r="82" spans="1:4">
      <c r="A82" s="83" t="s">
        <v>7172</v>
      </c>
      <c r="B82" s="64">
        <v>5667200</v>
      </c>
      <c r="C82" s="64"/>
      <c r="D82" s="64">
        <v>5667200</v>
      </c>
    </row>
    <row r="83" spans="1:4">
      <c r="A83" s="82" t="s">
        <v>7187</v>
      </c>
      <c r="B83" s="64"/>
      <c r="C83" s="64">
        <v>259978</v>
      </c>
      <c r="D83" s="64">
        <v>259978</v>
      </c>
    </row>
    <row r="84" spans="1:4">
      <c r="A84" s="83" t="s">
        <v>7187</v>
      </c>
      <c r="B84" s="64"/>
      <c r="C84" s="64">
        <v>259978</v>
      </c>
      <c r="D84" s="64">
        <v>259978</v>
      </c>
    </row>
    <row r="85" spans="1:4">
      <c r="A85" s="73" t="s">
        <v>7713</v>
      </c>
      <c r="B85" s="64">
        <v>1769800</v>
      </c>
      <c r="C85" s="64"/>
      <c r="D85" s="64">
        <v>1769800</v>
      </c>
    </row>
    <row r="86" spans="1:4">
      <c r="A86" s="82" t="s">
        <v>7174</v>
      </c>
      <c r="B86" s="64">
        <v>1769800</v>
      </c>
      <c r="C86" s="64"/>
      <c r="D86" s="64">
        <v>1769800</v>
      </c>
    </row>
    <row r="87" spans="1:4">
      <c r="A87" s="83" t="s">
        <v>7178</v>
      </c>
      <c r="B87" s="64">
        <v>1769800</v>
      </c>
      <c r="C87" s="64"/>
      <c r="D87" s="64">
        <v>1769800</v>
      </c>
    </row>
    <row r="88" spans="1:4">
      <c r="A88" s="73" t="s">
        <v>6390</v>
      </c>
      <c r="B88" s="64">
        <v>11635150</v>
      </c>
      <c r="C88" s="64">
        <v>649968</v>
      </c>
      <c r="D88" s="64">
        <v>12285118</v>
      </c>
    </row>
    <row r="89" spans="1:4">
      <c r="A89" s="82" t="s">
        <v>7174</v>
      </c>
      <c r="B89" s="64">
        <v>8018650</v>
      </c>
      <c r="C89" s="64">
        <v>80100</v>
      </c>
      <c r="D89" s="64">
        <v>8098750</v>
      </c>
    </row>
    <row r="90" spans="1:4">
      <c r="A90" s="83" t="s">
        <v>7178</v>
      </c>
      <c r="B90" s="64">
        <v>8018650</v>
      </c>
      <c r="C90" s="64">
        <v>80100</v>
      </c>
      <c r="D90" s="64">
        <v>8098750</v>
      </c>
    </row>
    <row r="91" spans="1:4">
      <c r="A91" s="82" t="s">
        <v>6395</v>
      </c>
      <c r="B91" s="64">
        <v>3616500</v>
      </c>
      <c r="C91" s="64">
        <v>112500</v>
      </c>
      <c r="D91" s="64">
        <v>3729000</v>
      </c>
    </row>
    <row r="92" spans="1:4">
      <c r="A92" s="83" t="s">
        <v>6395</v>
      </c>
      <c r="B92" s="64">
        <v>3616500</v>
      </c>
      <c r="C92" s="64">
        <v>112500</v>
      </c>
      <c r="D92" s="64">
        <v>3729000</v>
      </c>
    </row>
    <row r="93" spans="1:4">
      <c r="A93" s="82" t="s">
        <v>7187</v>
      </c>
      <c r="B93" s="64"/>
      <c r="C93" s="64">
        <v>457368</v>
      </c>
      <c r="D93" s="64">
        <v>457368</v>
      </c>
    </row>
    <row r="94" spans="1:4">
      <c r="A94" s="83" t="s">
        <v>7187</v>
      </c>
      <c r="B94" s="64"/>
      <c r="C94" s="64">
        <v>457368</v>
      </c>
      <c r="D94" s="64">
        <v>457368</v>
      </c>
    </row>
    <row r="95" spans="1:4">
      <c r="A95" s="73" t="s">
        <v>2931</v>
      </c>
      <c r="B95" s="64">
        <v>306574560</v>
      </c>
      <c r="C95" s="64">
        <v>20036667</v>
      </c>
      <c r="D95" s="64">
        <v>326611227</v>
      </c>
    </row>
    <row r="96" spans="1:4">
      <c r="A96"/>
      <c r="B96"/>
      <c r="C96"/>
      <c r="D96"/>
    </row>
    <row r="97" spans="1:4">
      <c r="A97"/>
      <c r="B97"/>
      <c r="C97"/>
      <c r="D97"/>
    </row>
    <row r="98" spans="1:4">
      <c r="A98"/>
      <c r="B98"/>
      <c r="C98"/>
      <c r="D98"/>
    </row>
    <row r="99" spans="1:4">
      <c r="A99"/>
      <c r="B99"/>
      <c r="C99"/>
      <c r="D99"/>
    </row>
    <row r="100" spans="1:4">
      <c r="A100"/>
      <c r="B100"/>
      <c r="C100"/>
      <c r="D100"/>
    </row>
    <row r="101" spans="1:4">
      <c r="A101"/>
      <c r="B101"/>
      <c r="C101"/>
      <c r="D101"/>
    </row>
    <row r="102" spans="1:4">
      <c r="A102"/>
      <c r="B102"/>
      <c r="C102"/>
      <c r="D102"/>
    </row>
    <row r="103" spans="1:4">
      <c r="A103"/>
      <c r="B103"/>
      <c r="C103"/>
      <c r="D103"/>
    </row>
  </sheetData>
  <phoneticPr fontId="3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61"/>
  <sheetViews>
    <sheetView showGridLines="0" topLeftCell="A2" workbookViewId="0">
      <selection activeCell="A2" sqref="A2"/>
    </sheetView>
  </sheetViews>
  <sheetFormatPr defaultColWidth="9" defaultRowHeight="16.5"/>
  <cols>
    <col min="1" max="1" width="24.125" style="3" customWidth="1"/>
    <col min="2" max="2" width="12.375" style="3" customWidth="1"/>
    <col min="3" max="3" width="5.5" style="3" customWidth="1"/>
    <col min="4" max="4" width="12.375" style="3" customWidth="1"/>
    <col min="5" max="5" width="9.375" style="3" customWidth="1"/>
    <col min="6" max="16384" width="9" style="3"/>
  </cols>
  <sheetData>
    <row r="2" spans="1:5">
      <c r="A2" s="72" t="s">
        <v>2935</v>
      </c>
      <c r="B2" s="72" t="s">
        <v>2981</v>
      </c>
      <c r="C2"/>
      <c r="D2"/>
      <c r="E2"/>
    </row>
    <row r="3" spans="1:5">
      <c r="A3" s="72" t="s">
        <v>2930</v>
      </c>
      <c r="B3" t="s">
        <v>5990</v>
      </c>
      <c r="C3" t="s">
        <v>15</v>
      </c>
      <c r="D3" t="s">
        <v>2931</v>
      </c>
      <c r="E3"/>
    </row>
    <row r="4" spans="1:5" s="71" customFormat="1">
      <c r="A4" s="73" t="s">
        <v>6141</v>
      </c>
      <c r="B4" s="64">
        <v>0</v>
      </c>
      <c r="C4" s="64"/>
      <c r="D4" s="64">
        <v>0</v>
      </c>
      <c r="E4"/>
    </row>
    <row r="5" spans="1:5" s="71" customFormat="1">
      <c r="A5" s="82" t="s">
        <v>7174</v>
      </c>
      <c r="B5" s="64">
        <v>0</v>
      </c>
      <c r="C5" s="64"/>
      <c r="D5" s="64">
        <v>0</v>
      </c>
      <c r="E5"/>
    </row>
    <row r="6" spans="1:5" s="71" customFormat="1">
      <c r="A6" s="73" t="s">
        <v>7705</v>
      </c>
      <c r="B6" s="64">
        <v>100000</v>
      </c>
      <c r="C6" s="64">
        <v>0</v>
      </c>
      <c r="D6" s="64">
        <v>100000</v>
      </c>
      <c r="E6"/>
    </row>
    <row r="7" spans="1:5" s="71" customFormat="1">
      <c r="A7" s="82" t="s">
        <v>6395</v>
      </c>
      <c r="B7" s="64">
        <v>30000</v>
      </c>
      <c r="C7" s="64"/>
      <c r="D7" s="64">
        <v>30000</v>
      </c>
      <c r="E7"/>
    </row>
    <row r="8" spans="1:5" s="71" customFormat="1">
      <c r="A8" s="82" t="s">
        <v>7174</v>
      </c>
      <c r="B8" s="64">
        <v>70000</v>
      </c>
      <c r="C8" s="64">
        <v>0</v>
      </c>
      <c r="D8" s="64">
        <v>70000</v>
      </c>
      <c r="E8"/>
    </row>
    <row r="9" spans="1:5" s="71" customFormat="1">
      <c r="A9" s="73" t="s">
        <v>6392</v>
      </c>
      <c r="B9" s="64">
        <v>0</v>
      </c>
      <c r="C9" s="64"/>
      <c r="D9" s="64">
        <v>0</v>
      </c>
      <c r="E9"/>
    </row>
    <row r="10" spans="1:5" s="71" customFormat="1">
      <c r="A10" s="82" t="s">
        <v>7174</v>
      </c>
      <c r="B10" s="64">
        <v>0</v>
      </c>
      <c r="C10" s="64"/>
      <c r="D10" s="64">
        <v>0</v>
      </c>
      <c r="E10"/>
    </row>
    <row r="11" spans="1:5">
      <c r="A11" s="73" t="s">
        <v>6388</v>
      </c>
      <c r="B11" s="64">
        <v>0</v>
      </c>
      <c r="C11" s="64">
        <v>0</v>
      </c>
      <c r="D11" s="64">
        <v>0</v>
      </c>
      <c r="E11"/>
    </row>
    <row r="12" spans="1:5">
      <c r="A12" s="82" t="s">
        <v>7187</v>
      </c>
      <c r="B12" s="64"/>
      <c r="C12" s="64">
        <v>0</v>
      </c>
      <c r="D12" s="64">
        <v>0</v>
      </c>
      <c r="E12"/>
    </row>
    <row r="13" spans="1:5">
      <c r="A13" s="82" t="s">
        <v>7174</v>
      </c>
      <c r="B13" s="64">
        <v>0</v>
      </c>
      <c r="C13" s="64"/>
      <c r="D13" s="64">
        <v>0</v>
      </c>
      <c r="E13"/>
    </row>
    <row r="14" spans="1:5">
      <c r="A14" s="73" t="s">
        <v>7711</v>
      </c>
      <c r="B14" s="64">
        <v>130000</v>
      </c>
      <c r="C14" s="64"/>
      <c r="D14" s="64">
        <v>130000</v>
      </c>
      <c r="E14"/>
    </row>
    <row r="15" spans="1:5">
      <c r="A15" s="82" t="s">
        <v>6395</v>
      </c>
      <c r="B15" s="64">
        <v>110000</v>
      </c>
      <c r="C15" s="64"/>
      <c r="D15" s="64">
        <v>110000</v>
      </c>
      <c r="E15"/>
    </row>
    <row r="16" spans="1:5">
      <c r="A16" s="82" t="s">
        <v>7174</v>
      </c>
      <c r="B16" s="64">
        <v>20000</v>
      </c>
      <c r="C16" s="64"/>
      <c r="D16" s="64">
        <v>20000</v>
      </c>
      <c r="E16"/>
    </row>
    <row r="17" spans="1:5">
      <c r="A17" s="73" t="s">
        <v>7708</v>
      </c>
      <c r="B17" s="64">
        <v>0</v>
      </c>
      <c r="C17" s="64">
        <v>0</v>
      </c>
      <c r="D17" s="64">
        <v>0</v>
      </c>
      <c r="E17"/>
    </row>
    <row r="18" spans="1:5">
      <c r="A18" s="82" t="s">
        <v>7174</v>
      </c>
      <c r="B18" s="64">
        <v>0</v>
      </c>
      <c r="C18" s="64">
        <v>0</v>
      </c>
      <c r="D18" s="64">
        <v>0</v>
      </c>
      <c r="E18"/>
    </row>
    <row r="19" spans="1:5">
      <c r="A19" s="73" t="s">
        <v>7706</v>
      </c>
      <c r="B19" s="64">
        <v>40000</v>
      </c>
      <c r="C19" s="64">
        <v>0</v>
      </c>
      <c r="D19" s="64">
        <v>40000</v>
      </c>
      <c r="E19"/>
    </row>
    <row r="20" spans="1:5">
      <c r="A20" s="82" t="s">
        <v>7174</v>
      </c>
      <c r="B20" s="64">
        <v>40000</v>
      </c>
      <c r="C20" s="64">
        <v>0</v>
      </c>
      <c r="D20" s="64">
        <v>40000</v>
      </c>
      <c r="E20"/>
    </row>
    <row r="21" spans="1:5">
      <c r="A21" s="73" t="s">
        <v>7715</v>
      </c>
      <c r="B21" s="64">
        <v>40000</v>
      </c>
      <c r="C21" s="64">
        <v>0</v>
      </c>
      <c r="D21" s="64">
        <v>40000</v>
      </c>
      <c r="E21"/>
    </row>
    <row r="22" spans="1:5">
      <c r="A22" s="82" t="s">
        <v>7174</v>
      </c>
      <c r="B22" s="64">
        <v>40000</v>
      </c>
      <c r="C22" s="64">
        <v>0</v>
      </c>
      <c r="D22" s="64">
        <v>40000</v>
      </c>
      <c r="E22"/>
    </row>
    <row r="23" spans="1:5">
      <c r="A23" s="73" t="s">
        <v>7707</v>
      </c>
      <c r="B23" s="64">
        <v>0</v>
      </c>
      <c r="C23" s="64">
        <v>0</v>
      </c>
      <c r="D23" s="64">
        <v>0</v>
      </c>
      <c r="E23"/>
    </row>
    <row r="24" spans="1:5">
      <c r="A24" s="82" t="s">
        <v>7174</v>
      </c>
      <c r="B24" s="64">
        <v>0</v>
      </c>
      <c r="C24" s="64">
        <v>0</v>
      </c>
      <c r="D24" s="64">
        <v>0</v>
      </c>
      <c r="E24"/>
    </row>
    <row r="25" spans="1:5">
      <c r="A25" s="73" t="s">
        <v>7714</v>
      </c>
      <c r="B25" s="64">
        <v>0</v>
      </c>
      <c r="C25" s="64"/>
      <c r="D25" s="64">
        <v>0</v>
      </c>
      <c r="E25"/>
    </row>
    <row r="26" spans="1:5">
      <c r="A26" s="82" t="s">
        <v>7174</v>
      </c>
      <c r="B26" s="64">
        <v>0</v>
      </c>
      <c r="C26" s="64"/>
      <c r="D26" s="64">
        <v>0</v>
      </c>
      <c r="E26"/>
    </row>
    <row r="27" spans="1:5">
      <c r="A27" s="73" t="s">
        <v>7716</v>
      </c>
      <c r="B27" s="64">
        <v>0</v>
      </c>
      <c r="C27" s="64">
        <v>0</v>
      </c>
      <c r="D27" s="64">
        <v>0</v>
      </c>
      <c r="E27"/>
    </row>
    <row r="28" spans="1:5">
      <c r="A28" s="82" t="s">
        <v>7187</v>
      </c>
      <c r="B28" s="64"/>
      <c r="C28" s="64">
        <v>0</v>
      </c>
      <c r="D28" s="64">
        <v>0</v>
      </c>
      <c r="E28"/>
    </row>
    <row r="29" spans="1:5">
      <c r="A29" s="82" t="s">
        <v>7174</v>
      </c>
      <c r="B29" s="64">
        <v>0</v>
      </c>
      <c r="C29" s="64"/>
      <c r="D29" s="64">
        <v>0</v>
      </c>
      <c r="E29"/>
    </row>
    <row r="30" spans="1:5">
      <c r="A30" s="73" t="s">
        <v>7996</v>
      </c>
      <c r="B30" s="64">
        <v>120000</v>
      </c>
      <c r="C30" s="64">
        <v>0</v>
      </c>
      <c r="D30" s="64">
        <v>120000</v>
      </c>
      <c r="E30"/>
    </row>
    <row r="31" spans="1:5">
      <c r="A31" s="82" t="s">
        <v>6395</v>
      </c>
      <c r="B31" s="64">
        <v>90000</v>
      </c>
      <c r="C31" s="64">
        <v>0</v>
      </c>
      <c r="D31" s="64">
        <v>90000</v>
      </c>
      <c r="E31"/>
    </row>
    <row r="32" spans="1:5">
      <c r="A32" s="82" t="s">
        <v>7174</v>
      </c>
      <c r="B32" s="64">
        <v>30000</v>
      </c>
      <c r="C32" s="64"/>
      <c r="D32" s="64">
        <v>30000</v>
      </c>
      <c r="E32"/>
    </row>
    <row r="33" spans="1:5">
      <c r="A33" s="73" t="s">
        <v>6089</v>
      </c>
      <c r="B33" s="64">
        <v>30000</v>
      </c>
      <c r="C33" s="64"/>
      <c r="D33" s="64">
        <v>30000</v>
      </c>
      <c r="E33"/>
    </row>
    <row r="34" spans="1:5">
      <c r="A34" s="82" t="s">
        <v>7174</v>
      </c>
      <c r="B34" s="64">
        <v>30000</v>
      </c>
      <c r="C34" s="64"/>
      <c r="D34" s="64">
        <v>30000</v>
      </c>
      <c r="E34"/>
    </row>
    <row r="35" spans="1:5">
      <c r="A35" s="73" t="s">
        <v>6082</v>
      </c>
      <c r="B35" s="64">
        <v>70000</v>
      </c>
      <c r="C35" s="64"/>
      <c r="D35" s="64">
        <v>70000</v>
      </c>
      <c r="E35"/>
    </row>
    <row r="36" spans="1:5">
      <c r="A36" s="82" t="s">
        <v>7174</v>
      </c>
      <c r="B36" s="64">
        <v>70000</v>
      </c>
      <c r="C36" s="64"/>
      <c r="D36" s="64">
        <v>70000</v>
      </c>
      <c r="E36"/>
    </row>
    <row r="37" spans="1:5">
      <c r="A37" s="73" t="s">
        <v>7709</v>
      </c>
      <c r="B37" s="64">
        <v>100000</v>
      </c>
      <c r="C37" s="64">
        <v>0</v>
      </c>
      <c r="D37" s="64">
        <v>100000</v>
      </c>
      <c r="E37"/>
    </row>
    <row r="38" spans="1:5">
      <c r="A38" s="82" t="s">
        <v>7187</v>
      </c>
      <c r="B38" s="64"/>
      <c r="C38" s="64">
        <v>0</v>
      </c>
      <c r="D38" s="64">
        <v>0</v>
      </c>
      <c r="E38"/>
    </row>
    <row r="39" spans="1:5">
      <c r="A39" s="82" t="s">
        <v>7174</v>
      </c>
      <c r="B39" s="64">
        <v>100000</v>
      </c>
      <c r="C39" s="64"/>
      <c r="D39" s="64">
        <v>100000</v>
      </c>
      <c r="E39"/>
    </row>
    <row r="40" spans="1:5">
      <c r="A40" s="73" t="s">
        <v>6389</v>
      </c>
      <c r="B40" s="64">
        <v>840000</v>
      </c>
      <c r="C40" s="64">
        <v>0</v>
      </c>
      <c r="D40" s="64">
        <v>840000</v>
      </c>
      <c r="E40"/>
    </row>
    <row r="41" spans="1:5">
      <c r="A41" s="82" t="s">
        <v>7187</v>
      </c>
      <c r="B41" s="64"/>
      <c r="C41" s="64">
        <v>0</v>
      </c>
      <c r="D41" s="64">
        <v>0</v>
      </c>
      <c r="E41"/>
    </row>
    <row r="42" spans="1:5">
      <c r="A42" s="82" t="s">
        <v>6395</v>
      </c>
      <c r="B42" s="64">
        <v>60000</v>
      </c>
      <c r="C42" s="64"/>
      <c r="D42" s="64">
        <v>60000</v>
      </c>
      <c r="E42"/>
    </row>
    <row r="43" spans="1:5">
      <c r="A43" s="82" t="s">
        <v>7174</v>
      </c>
      <c r="B43" s="64">
        <v>780000</v>
      </c>
      <c r="C43" s="64">
        <v>0</v>
      </c>
      <c r="D43" s="64">
        <v>780000</v>
      </c>
      <c r="E43"/>
    </row>
    <row r="44" spans="1:5">
      <c r="A44" s="73" t="s">
        <v>7710</v>
      </c>
      <c r="B44" s="64">
        <v>0</v>
      </c>
      <c r="C44" s="64">
        <v>0</v>
      </c>
      <c r="D44" s="64">
        <v>0</v>
      </c>
      <c r="E44"/>
    </row>
    <row r="45" spans="1:5">
      <c r="A45" s="82" t="s">
        <v>7174</v>
      </c>
      <c r="B45" s="64">
        <v>0</v>
      </c>
      <c r="C45" s="64">
        <v>0</v>
      </c>
      <c r="D45" s="64">
        <v>0</v>
      </c>
      <c r="E45"/>
    </row>
    <row r="46" spans="1:5">
      <c r="A46" s="73" t="s">
        <v>7712</v>
      </c>
      <c r="B46" s="64">
        <v>0</v>
      </c>
      <c r="C46" s="64">
        <v>0</v>
      </c>
      <c r="D46" s="64">
        <v>0</v>
      </c>
      <c r="E46"/>
    </row>
    <row r="47" spans="1:5">
      <c r="A47" s="82" t="s">
        <v>7187</v>
      </c>
      <c r="B47" s="64"/>
      <c r="C47" s="64">
        <v>0</v>
      </c>
      <c r="D47" s="64">
        <v>0</v>
      </c>
      <c r="E47"/>
    </row>
    <row r="48" spans="1:5">
      <c r="A48" s="82" t="s">
        <v>7174</v>
      </c>
      <c r="B48" s="64">
        <v>0</v>
      </c>
      <c r="C48" s="64"/>
      <c r="D48" s="64">
        <v>0</v>
      </c>
    </row>
    <row r="49" spans="1:4">
      <c r="A49" s="73" t="s">
        <v>7713</v>
      </c>
      <c r="B49" s="64">
        <v>0</v>
      </c>
      <c r="C49" s="64"/>
      <c r="D49" s="64">
        <v>0</v>
      </c>
    </row>
    <row r="50" spans="1:4">
      <c r="A50" s="82" t="s">
        <v>7174</v>
      </c>
      <c r="B50" s="64">
        <v>0</v>
      </c>
      <c r="C50" s="64"/>
      <c r="D50" s="64">
        <v>0</v>
      </c>
    </row>
    <row r="51" spans="1:4">
      <c r="A51" s="73" t="s">
        <v>6390</v>
      </c>
      <c r="B51" s="64">
        <v>260000</v>
      </c>
      <c r="C51" s="64">
        <v>0</v>
      </c>
      <c r="D51" s="64">
        <v>260000</v>
      </c>
    </row>
    <row r="52" spans="1:4">
      <c r="A52" s="82" t="s">
        <v>7187</v>
      </c>
      <c r="B52" s="64"/>
      <c r="C52" s="64">
        <v>0</v>
      </c>
      <c r="D52" s="64">
        <v>0</v>
      </c>
    </row>
    <row r="53" spans="1:4">
      <c r="A53" s="82" t="s">
        <v>6395</v>
      </c>
      <c r="B53" s="64">
        <v>260000</v>
      </c>
      <c r="C53" s="64">
        <v>0</v>
      </c>
      <c r="D53" s="64">
        <v>260000</v>
      </c>
    </row>
    <row r="54" spans="1:4">
      <c r="A54" s="82" t="s">
        <v>7174</v>
      </c>
      <c r="B54" s="64">
        <v>0</v>
      </c>
      <c r="C54" s="64">
        <v>0</v>
      </c>
      <c r="D54" s="64">
        <v>0</v>
      </c>
    </row>
    <row r="55" spans="1:4">
      <c r="A55" s="73" t="s">
        <v>2931</v>
      </c>
      <c r="B55" s="64">
        <v>1730000</v>
      </c>
      <c r="C55" s="64">
        <v>0</v>
      </c>
      <c r="D55" s="64">
        <v>1730000</v>
      </c>
    </row>
    <row r="56" spans="1:4">
      <c r="A56"/>
      <c r="B56"/>
      <c r="C56"/>
      <c r="D56"/>
    </row>
    <row r="57" spans="1:4">
      <c r="A57"/>
      <c r="B57"/>
      <c r="C57"/>
      <c r="D57"/>
    </row>
    <row r="58" spans="1:4">
      <c r="A58"/>
      <c r="B58"/>
      <c r="C58"/>
      <c r="D58"/>
    </row>
    <row r="59" spans="1:4">
      <c r="A59"/>
      <c r="B59"/>
      <c r="C59"/>
      <c r="D59"/>
    </row>
    <row r="60" spans="1:4">
      <c r="A60"/>
      <c r="B60"/>
      <c r="C60"/>
      <c r="D60"/>
    </row>
    <row r="61" spans="1:4">
      <c r="A61"/>
      <c r="B61"/>
      <c r="C61"/>
      <c r="D61"/>
    </row>
  </sheetData>
  <phoneticPr fontId="3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P167"/>
  <sheetViews>
    <sheetView workbookViewId="0">
      <selection activeCell="A3" sqref="A3"/>
    </sheetView>
  </sheetViews>
  <sheetFormatPr defaultColWidth="9" defaultRowHeight="16.5"/>
  <cols>
    <col min="1" max="1" width="21.625" style="3" customWidth="1"/>
    <col min="2" max="2" width="11.875" style="113" customWidth="1"/>
    <col min="3" max="4" width="13.625" style="113" customWidth="1"/>
    <col min="5" max="5" width="12.375" style="3" customWidth="1"/>
    <col min="6" max="11" width="9" style="3"/>
    <col min="12" max="12" width="50.25" style="3" customWidth="1"/>
    <col min="13" max="15" width="9" style="3"/>
    <col min="16" max="16" width="10.875" style="3" bestFit="1" customWidth="1"/>
    <col min="17" max="16384" width="9" style="3"/>
  </cols>
  <sheetData>
    <row r="2" spans="1:14">
      <c r="B2" s="113" t="s">
        <v>6087</v>
      </c>
      <c r="D2" s="113">
        <v>250000</v>
      </c>
    </row>
    <row r="3" spans="1:14">
      <c r="A3" s="72" t="s">
        <v>6086</v>
      </c>
      <c r="B3" s="72" t="s">
        <v>2981</v>
      </c>
      <c r="C3"/>
      <c r="D3"/>
      <c r="E3"/>
    </row>
    <row r="4" spans="1:14">
      <c r="A4" s="72" t="s">
        <v>2930</v>
      </c>
      <c r="B4" s="64" t="s">
        <v>6396</v>
      </c>
      <c r="C4" s="64" t="s">
        <v>6387</v>
      </c>
      <c r="D4" s="64" t="s">
        <v>2931</v>
      </c>
      <c r="E4"/>
    </row>
    <row r="5" spans="1:14">
      <c r="A5" s="97" t="s">
        <v>6141</v>
      </c>
      <c r="B5" s="114"/>
      <c r="C5" s="114">
        <v>781546</v>
      </c>
      <c r="D5" s="114">
        <v>781546</v>
      </c>
      <c r="E5"/>
      <c r="F5" s="97" t="s">
        <v>6085</v>
      </c>
      <c r="G5" s="114">
        <v>163187</v>
      </c>
      <c r="H5" s="3">
        <f>$D$2-G5</f>
        <v>86813</v>
      </c>
    </row>
    <row r="6" spans="1:14">
      <c r="A6" s="97" t="s">
        <v>7705</v>
      </c>
      <c r="B6" s="114"/>
      <c r="C6" s="114">
        <v>4609286</v>
      </c>
      <c r="D6" s="114">
        <v>4609286</v>
      </c>
      <c r="E6"/>
      <c r="F6" s="97" t="s">
        <v>6084</v>
      </c>
      <c r="G6" s="114">
        <v>249069</v>
      </c>
      <c r="H6" s="3">
        <f>$D$2-G6</f>
        <v>931</v>
      </c>
      <c r="L6" s="118" t="s">
        <v>2930</v>
      </c>
      <c r="M6" s="117" t="s">
        <v>2931</v>
      </c>
    </row>
    <row r="7" spans="1:14">
      <c r="A7" s="97" t="s">
        <v>6392</v>
      </c>
      <c r="B7" s="114"/>
      <c r="C7" s="114">
        <v>2028436</v>
      </c>
      <c r="D7" s="114">
        <v>2028436</v>
      </c>
      <c r="E7"/>
      <c r="F7" s="97" t="s">
        <v>6077</v>
      </c>
      <c r="G7" s="114">
        <v>44383</v>
      </c>
      <c r="H7" s="3">
        <f>$D$2-G7</f>
        <v>205617</v>
      </c>
      <c r="L7" s="97" t="s">
        <v>6141</v>
      </c>
      <c r="M7" s="114">
        <v>2239805</v>
      </c>
    </row>
    <row r="8" spans="1:14">
      <c r="A8" s="97" t="s">
        <v>6388</v>
      </c>
      <c r="B8" s="114"/>
      <c r="C8" s="114">
        <v>41184</v>
      </c>
      <c r="D8" s="114">
        <v>41184</v>
      </c>
      <c r="E8"/>
      <c r="F8" s="97" t="s">
        <v>6083</v>
      </c>
      <c r="G8" s="114">
        <v>117063</v>
      </c>
      <c r="H8" s="3">
        <f>$D$2-G8</f>
        <v>132937</v>
      </c>
      <c r="L8" s="97" t="s">
        <v>6085</v>
      </c>
      <c r="M8" s="114">
        <v>250000</v>
      </c>
    </row>
    <row r="9" spans="1:14">
      <c r="A9" s="97" t="s">
        <v>7711</v>
      </c>
      <c r="B9" s="114"/>
      <c r="C9" s="114">
        <v>1068359</v>
      </c>
      <c r="D9" s="114">
        <v>1068359</v>
      </c>
      <c r="E9"/>
      <c r="F9" s="97" t="s">
        <v>6082</v>
      </c>
      <c r="G9" s="114">
        <v>140165</v>
      </c>
      <c r="H9" s="3">
        <f>$D$2-G9</f>
        <v>109835</v>
      </c>
      <c r="L9" s="97" t="s">
        <v>6089</v>
      </c>
      <c r="M9" s="114">
        <v>344422</v>
      </c>
    </row>
    <row r="10" spans="1:14">
      <c r="A10" s="97" t="s">
        <v>7708</v>
      </c>
      <c r="B10" s="114"/>
      <c r="C10" s="114">
        <v>1405357</v>
      </c>
      <c r="D10" s="114">
        <v>1405357</v>
      </c>
      <c r="E10"/>
      <c r="L10" s="97" t="s">
        <v>6075</v>
      </c>
      <c r="M10" s="114">
        <v>984834</v>
      </c>
    </row>
    <row r="11" spans="1:14">
      <c r="A11" s="97" t="s">
        <v>7706</v>
      </c>
      <c r="B11" s="114"/>
      <c r="C11" s="114">
        <v>755705</v>
      </c>
      <c r="D11" s="114">
        <v>755705</v>
      </c>
      <c r="E11"/>
      <c r="L11" s="97" t="s">
        <v>6078</v>
      </c>
      <c r="M11" s="114">
        <v>3334932</v>
      </c>
    </row>
    <row r="12" spans="1:14">
      <c r="A12" s="97" t="s">
        <v>7715</v>
      </c>
      <c r="B12" s="114"/>
      <c r="C12" s="114">
        <v>908322</v>
      </c>
      <c r="D12" s="114">
        <v>908322</v>
      </c>
      <c r="E12"/>
      <c r="L12" s="97" t="s">
        <v>6084</v>
      </c>
      <c r="M12" s="114">
        <v>238150</v>
      </c>
      <c r="N12" s="3">
        <f>250000-M12</f>
        <v>11850</v>
      </c>
    </row>
    <row r="13" spans="1:14">
      <c r="A13" s="97" t="s">
        <v>7707</v>
      </c>
      <c r="B13" s="114"/>
      <c r="C13" s="114">
        <v>14217592</v>
      </c>
      <c r="D13" s="114">
        <v>14217592</v>
      </c>
      <c r="E13"/>
      <c r="L13" s="97" t="s">
        <v>6074</v>
      </c>
      <c r="M13" s="114">
        <v>51725</v>
      </c>
      <c r="N13" s="3">
        <f>250000-M13</f>
        <v>198275</v>
      </c>
    </row>
    <row r="14" spans="1:14">
      <c r="A14" s="97" t="s">
        <v>7714</v>
      </c>
      <c r="B14" s="114"/>
      <c r="C14" s="114">
        <v>999338</v>
      </c>
      <c r="D14" s="114">
        <v>999338</v>
      </c>
      <c r="E14"/>
      <c r="L14" s="97" t="s">
        <v>6079</v>
      </c>
      <c r="M14" s="114">
        <v>663648</v>
      </c>
    </row>
    <row r="15" spans="1:14">
      <c r="A15" s="97" t="s">
        <v>7716</v>
      </c>
      <c r="B15" s="114"/>
      <c r="C15" s="114">
        <v>162470</v>
      </c>
      <c r="D15" s="114">
        <v>162470</v>
      </c>
      <c r="E15"/>
      <c r="L15" s="97" t="s">
        <v>6081</v>
      </c>
      <c r="M15" s="114">
        <v>4960205.1000000006</v>
      </c>
    </row>
    <row r="16" spans="1:14">
      <c r="A16" s="97" t="s">
        <v>7996</v>
      </c>
      <c r="B16" s="114"/>
      <c r="C16" s="114">
        <v>721153</v>
      </c>
      <c r="D16" s="114">
        <v>721153</v>
      </c>
      <c r="E16"/>
      <c r="L16" s="97" t="s">
        <v>6071</v>
      </c>
      <c r="M16" s="114">
        <v>1994608</v>
      </c>
    </row>
    <row r="17" spans="1:16">
      <c r="A17" s="97" t="s">
        <v>6089</v>
      </c>
      <c r="B17" s="114"/>
      <c r="C17" s="114">
        <v>226633</v>
      </c>
      <c r="D17" s="114">
        <v>226633</v>
      </c>
      <c r="E17"/>
      <c r="L17" s="97" t="s">
        <v>6076</v>
      </c>
      <c r="M17" s="114">
        <v>1271317.05</v>
      </c>
    </row>
    <row r="18" spans="1:16">
      <c r="A18" s="97" t="s">
        <v>6082</v>
      </c>
      <c r="B18" s="114">
        <v>238919</v>
      </c>
      <c r="C18" s="114"/>
      <c r="D18" s="114">
        <v>238919</v>
      </c>
      <c r="E18"/>
      <c r="L18" s="97" t="s">
        <v>6083</v>
      </c>
      <c r="M18" s="114">
        <v>128954</v>
      </c>
      <c r="N18" s="3">
        <f>250000-M18</f>
        <v>121046</v>
      </c>
    </row>
    <row r="19" spans="1:16">
      <c r="A19" s="97" t="s">
        <v>7709</v>
      </c>
      <c r="B19" s="114"/>
      <c r="C19" s="114">
        <v>450076</v>
      </c>
      <c r="D19" s="114">
        <v>450076</v>
      </c>
      <c r="E19"/>
      <c r="L19" s="97" t="s">
        <v>6082</v>
      </c>
      <c r="M19" s="114">
        <v>149731</v>
      </c>
      <c r="N19" s="3">
        <f>250000-M19</f>
        <v>100269</v>
      </c>
    </row>
    <row r="20" spans="1:16">
      <c r="A20" s="97" t="s">
        <v>6389</v>
      </c>
      <c r="B20" s="114"/>
      <c r="C20" s="114">
        <v>11120427</v>
      </c>
      <c r="D20" s="114">
        <v>11120427</v>
      </c>
      <c r="E20"/>
      <c r="L20" s="97" t="s">
        <v>6073</v>
      </c>
      <c r="M20" s="114">
        <v>2576524</v>
      </c>
    </row>
    <row r="21" spans="1:16">
      <c r="A21" s="97" t="s">
        <v>7710</v>
      </c>
      <c r="B21" s="114"/>
      <c r="C21" s="114">
        <v>745159</v>
      </c>
      <c r="D21" s="114">
        <v>745159</v>
      </c>
      <c r="E21"/>
      <c r="L21" s="97" t="s">
        <v>6080</v>
      </c>
      <c r="M21" s="114">
        <v>4175962</v>
      </c>
    </row>
    <row r="22" spans="1:16">
      <c r="A22" s="97" t="s">
        <v>7712</v>
      </c>
      <c r="B22" s="114"/>
      <c r="C22" s="114">
        <v>682589</v>
      </c>
      <c r="D22" s="114">
        <v>682589</v>
      </c>
      <c r="E22"/>
      <c r="L22" s="97" t="s">
        <v>6072</v>
      </c>
      <c r="M22" s="114">
        <v>206261</v>
      </c>
      <c r="N22" s="3">
        <f>250000-M22</f>
        <v>43739</v>
      </c>
    </row>
    <row r="23" spans="1:16">
      <c r="A23" s="97" t="s">
        <v>7713</v>
      </c>
      <c r="B23" s="114"/>
      <c r="C23" s="114">
        <v>226948</v>
      </c>
      <c r="D23" s="114">
        <v>226948</v>
      </c>
    </row>
    <row r="24" spans="1:16">
      <c r="A24" s="97" t="s">
        <v>6390</v>
      </c>
      <c r="B24" s="114"/>
      <c r="C24" s="114">
        <v>1656461</v>
      </c>
      <c r="D24" s="114">
        <v>1656461</v>
      </c>
    </row>
    <row r="25" spans="1:16">
      <c r="A25" s="73" t="s">
        <v>2931</v>
      </c>
      <c r="B25" s="64">
        <v>238919</v>
      </c>
      <c r="C25" s="64">
        <v>42807041</v>
      </c>
      <c r="D25" s="64">
        <v>43045960</v>
      </c>
    </row>
    <row r="26" spans="1:16">
      <c r="A26"/>
      <c r="B26" s="64"/>
      <c r="C26" s="64"/>
      <c r="D26" s="64"/>
    </row>
    <row r="27" spans="1:16">
      <c r="A27"/>
    </row>
    <row r="28" spans="1:16">
      <c r="A28"/>
      <c r="L28" s="3" t="s">
        <v>2930</v>
      </c>
      <c r="M28" s="3" t="s">
        <v>6387</v>
      </c>
      <c r="N28" s="3" t="s">
        <v>6393</v>
      </c>
      <c r="O28" s="3" t="s">
        <v>2931</v>
      </c>
    </row>
    <row r="29" spans="1:16" hidden="1">
      <c r="A29"/>
      <c r="L29" s="3" t="s">
        <v>6392</v>
      </c>
      <c r="M29" s="3">
        <v>702216</v>
      </c>
      <c r="O29" s="3">
        <v>702216</v>
      </c>
    </row>
    <row r="30" spans="1:16">
      <c r="A30"/>
      <c r="L30" s="3" t="s">
        <v>6388</v>
      </c>
      <c r="M30" s="3">
        <v>0</v>
      </c>
      <c r="O30" s="3">
        <v>0</v>
      </c>
    </row>
    <row r="31" spans="1:16">
      <c r="A31"/>
      <c r="L31" s="3" t="s">
        <v>6391</v>
      </c>
      <c r="M31" s="3">
        <v>53390</v>
      </c>
      <c r="O31" s="3">
        <v>53390</v>
      </c>
      <c r="P31" s="3">
        <f>250000-O31</f>
        <v>196610</v>
      </c>
    </row>
    <row r="32" spans="1:16">
      <c r="A32"/>
      <c r="L32" s="3" t="s">
        <v>6389</v>
      </c>
      <c r="M32" s="3">
        <v>15919</v>
      </c>
      <c r="O32" s="3">
        <v>15919</v>
      </c>
      <c r="P32" s="3">
        <f>250000-O32</f>
        <v>234081</v>
      </c>
    </row>
    <row r="33" spans="1:16">
      <c r="A33"/>
      <c r="L33" s="3" t="s">
        <v>6390</v>
      </c>
      <c r="M33" s="3">
        <v>1000</v>
      </c>
      <c r="O33" s="3">
        <v>1000</v>
      </c>
      <c r="P33" s="3">
        <f>250000-O33</f>
        <v>249000</v>
      </c>
    </row>
    <row r="34" spans="1:16" hidden="1">
      <c r="A34"/>
      <c r="L34" s="3" t="s">
        <v>6393</v>
      </c>
      <c r="N34" s="3" t="e">
        <v>#N/A</v>
      </c>
      <c r="O34" s="3" t="e">
        <v>#N/A</v>
      </c>
    </row>
    <row r="35" spans="1:16">
      <c r="A35"/>
    </row>
    <row r="36" spans="1:16">
      <c r="A36"/>
    </row>
    <row r="37" spans="1:16">
      <c r="A37"/>
    </row>
    <row r="38" spans="1:16">
      <c r="A38"/>
    </row>
    <row r="39" spans="1:16">
      <c r="A39"/>
    </row>
    <row r="40" spans="1:16">
      <c r="A40"/>
    </row>
    <row r="41" spans="1:16">
      <c r="A41"/>
    </row>
    <row r="42" spans="1:16">
      <c r="A42"/>
    </row>
    <row r="43" spans="1:16">
      <c r="A43"/>
    </row>
    <row r="44" spans="1:16">
      <c r="A44"/>
    </row>
    <row r="45" spans="1:16">
      <c r="A45"/>
    </row>
    <row r="46" spans="1:16">
      <c r="A46"/>
    </row>
    <row r="47" spans="1:16">
      <c r="A47"/>
    </row>
    <row r="48" spans="1:16">
      <c r="A48"/>
    </row>
    <row r="49" spans="1:1">
      <c r="A49"/>
    </row>
    <row r="50" spans="1:1">
      <c r="A50"/>
    </row>
    <row r="51" spans="1:1">
      <c r="A51"/>
    </row>
    <row r="52" spans="1:1">
      <c r="A52"/>
    </row>
    <row r="53" spans="1:1">
      <c r="A53"/>
    </row>
    <row r="54" spans="1:1">
      <c r="A54"/>
    </row>
    <row r="55" spans="1:1">
      <c r="A55"/>
    </row>
    <row r="56" spans="1:1">
      <c r="A56"/>
    </row>
    <row r="57" spans="1:1">
      <c r="A57"/>
    </row>
    <row r="58" spans="1:1">
      <c r="A58"/>
    </row>
    <row r="59" spans="1:1">
      <c r="A59"/>
    </row>
    <row r="60" spans="1:1">
      <c r="A60"/>
    </row>
    <row r="61" spans="1:1">
      <c r="A61"/>
    </row>
    <row r="62" spans="1:1">
      <c r="A62"/>
    </row>
    <row r="63" spans="1:1">
      <c r="A63"/>
    </row>
    <row r="64" spans="1:1">
      <c r="A64"/>
    </row>
    <row r="65" spans="1:1">
      <c r="A65"/>
    </row>
    <row r="66" spans="1:1">
      <c r="A66"/>
    </row>
    <row r="67" spans="1:1">
      <c r="A67"/>
    </row>
    <row r="68" spans="1:1">
      <c r="A68"/>
    </row>
    <row r="69" spans="1:1">
      <c r="A69"/>
    </row>
    <row r="70" spans="1:1">
      <c r="A70"/>
    </row>
    <row r="71" spans="1:1">
      <c r="A71"/>
    </row>
    <row r="72" spans="1:1">
      <c r="A72"/>
    </row>
    <row r="73" spans="1:1">
      <c r="A73"/>
    </row>
    <row r="74" spans="1:1">
      <c r="A74"/>
    </row>
    <row r="75" spans="1:1">
      <c r="A75"/>
    </row>
    <row r="76" spans="1:1">
      <c r="A76"/>
    </row>
    <row r="77" spans="1:1">
      <c r="A77"/>
    </row>
    <row r="78" spans="1:1">
      <c r="A78"/>
    </row>
    <row r="79" spans="1:1">
      <c r="A79"/>
    </row>
    <row r="80" spans="1:1">
      <c r="A80"/>
    </row>
    <row r="81" spans="1:1">
      <c r="A81"/>
    </row>
    <row r="82" spans="1:1">
      <c r="A82"/>
    </row>
    <row r="83" spans="1:1">
      <c r="A83"/>
    </row>
    <row r="84" spans="1:1">
      <c r="A84"/>
    </row>
    <row r="85" spans="1:1">
      <c r="A85"/>
    </row>
    <row r="86" spans="1:1">
      <c r="A86"/>
    </row>
    <row r="87" spans="1:1">
      <c r="A87"/>
    </row>
    <row r="88" spans="1:1">
      <c r="A88"/>
    </row>
    <row r="89" spans="1:1">
      <c r="A89"/>
    </row>
    <row r="90" spans="1:1">
      <c r="A90"/>
    </row>
    <row r="91" spans="1:1">
      <c r="A91"/>
    </row>
    <row r="92" spans="1:1">
      <c r="A92"/>
    </row>
    <row r="93" spans="1:1">
      <c r="A93"/>
    </row>
    <row r="94" spans="1:1">
      <c r="A94"/>
    </row>
    <row r="95" spans="1:1">
      <c r="A95"/>
    </row>
    <row r="96" spans="1:1">
      <c r="A96"/>
    </row>
    <row r="97" spans="1:1">
      <c r="A97"/>
    </row>
    <row r="98" spans="1:1">
      <c r="A98"/>
    </row>
    <row r="99" spans="1:1">
      <c r="A99"/>
    </row>
    <row r="100" spans="1:1">
      <c r="A100"/>
    </row>
    <row r="101" spans="1:1">
      <c r="A101"/>
    </row>
    <row r="102" spans="1:1">
      <c r="A102"/>
    </row>
    <row r="103" spans="1:1">
      <c r="A103"/>
    </row>
    <row r="104" spans="1:1">
      <c r="A104"/>
    </row>
    <row r="105" spans="1:1">
      <c r="A105"/>
    </row>
    <row r="106" spans="1:1">
      <c r="A106"/>
    </row>
    <row r="107" spans="1:1">
      <c r="A107"/>
    </row>
    <row r="108" spans="1:1">
      <c r="A108"/>
    </row>
    <row r="109" spans="1:1">
      <c r="A109"/>
    </row>
    <row r="110" spans="1:1">
      <c r="A110"/>
    </row>
    <row r="111" spans="1:1">
      <c r="A111"/>
    </row>
    <row r="112" spans="1:1">
      <c r="A112"/>
    </row>
    <row r="113" spans="1:1">
      <c r="A113"/>
    </row>
    <row r="114" spans="1:1">
      <c r="A114"/>
    </row>
    <row r="115" spans="1:1">
      <c r="A115"/>
    </row>
    <row r="116" spans="1:1">
      <c r="A116"/>
    </row>
    <row r="117" spans="1:1">
      <c r="A117"/>
    </row>
    <row r="118" spans="1:1">
      <c r="A118"/>
    </row>
    <row r="119" spans="1:1">
      <c r="A119"/>
    </row>
    <row r="120" spans="1:1">
      <c r="A120"/>
    </row>
    <row r="121" spans="1:1">
      <c r="A121"/>
    </row>
    <row r="122" spans="1:1">
      <c r="A122"/>
    </row>
    <row r="123" spans="1:1">
      <c r="A123"/>
    </row>
    <row r="124" spans="1:1">
      <c r="A124"/>
    </row>
    <row r="125" spans="1:1">
      <c r="A125"/>
    </row>
    <row r="126" spans="1:1">
      <c r="A126"/>
    </row>
    <row r="127" spans="1:1">
      <c r="A127"/>
    </row>
    <row r="128" spans="1:1">
      <c r="A128"/>
    </row>
    <row r="129" spans="1:1">
      <c r="A129"/>
    </row>
    <row r="130" spans="1:1">
      <c r="A130"/>
    </row>
    <row r="131" spans="1:1">
      <c r="A131"/>
    </row>
    <row r="132" spans="1:1">
      <c r="A132"/>
    </row>
    <row r="133" spans="1:1">
      <c r="A133"/>
    </row>
    <row r="134" spans="1:1">
      <c r="A134"/>
    </row>
    <row r="135" spans="1:1">
      <c r="A135"/>
    </row>
    <row r="136" spans="1:1">
      <c r="A136"/>
    </row>
    <row r="137" spans="1:1">
      <c r="A137"/>
    </row>
    <row r="138" spans="1:1">
      <c r="A138"/>
    </row>
    <row r="139" spans="1:1">
      <c r="A139"/>
    </row>
    <row r="140" spans="1:1">
      <c r="A140"/>
    </row>
    <row r="141" spans="1:1">
      <c r="A141"/>
    </row>
    <row r="142" spans="1:1">
      <c r="A142"/>
    </row>
    <row r="143" spans="1:1">
      <c r="A143"/>
    </row>
    <row r="144" spans="1:1">
      <c r="A144"/>
    </row>
    <row r="145" spans="1:1">
      <c r="A145"/>
    </row>
    <row r="146" spans="1:1">
      <c r="A146"/>
    </row>
    <row r="147" spans="1:1">
      <c r="A147"/>
    </row>
    <row r="148" spans="1:1">
      <c r="A148"/>
    </row>
    <row r="149" spans="1:1">
      <c r="A149"/>
    </row>
    <row r="150" spans="1:1">
      <c r="A150"/>
    </row>
    <row r="151" spans="1:1">
      <c r="A151"/>
    </row>
    <row r="152" spans="1:1">
      <c r="A152"/>
    </row>
    <row r="153" spans="1:1">
      <c r="A153"/>
    </row>
    <row r="154" spans="1:1">
      <c r="A154"/>
    </row>
    <row r="155" spans="1:1">
      <c r="A155"/>
    </row>
    <row r="156" spans="1:1">
      <c r="A156"/>
    </row>
    <row r="157" spans="1:1">
      <c r="A157"/>
    </row>
    <row r="158" spans="1:1">
      <c r="A158"/>
    </row>
    <row r="159" spans="1:1">
      <c r="A159"/>
    </row>
    <row r="160" spans="1:1">
      <c r="A160"/>
    </row>
    <row r="161" spans="1:1">
      <c r="A161"/>
    </row>
    <row r="162" spans="1:1">
      <c r="A162"/>
    </row>
    <row r="163" spans="1:1">
      <c r="A163"/>
    </row>
    <row r="164" spans="1:1">
      <c r="A164"/>
    </row>
    <row r="165" spans="1:1">
      <c r="A165"/>
    </row>
    <row r="166" spans="1:1">
      <c r="A166"/>
    </row>
    <row r="167" spans="1:1">
      <c r="A167"/>
    </row>
  </sheetData>
  <autoFilter ref="L28:O34">
    <filterColumn colId="1">
      <customFilters>
        <customFilter operator="lessThan" val="250000"/>
      </customFilters>
    </filterColumn>
  </autoFilter>
  <phoneticPr fontId="3" type="noConversion"/>
  <conditionalFormatting sqref="G5">
    <cfRule type="cellIs" dxfId="12" priority="12" operator="lessThan">
      <formula>250000</formula>
    </cfRule>
  </conditionalFormatting>
  <conditionalFormatting sqref="G5:G9">
    <cfRule type="cellIs" dxfId="11" priority="11" operator="lessThan">
      <formula>250000</formula>
    </cfRule>
  </conditionalFormatting>
  <conditionalFormatting sqref="G5:G6 G9">
    <cfRule type="cellIs" dxfId="10" priority="10" operator="lessThan">
      <formula>$D$2</formula>
    </cfRule>
  </conditionalFormatting>
  <conditionalFormatting sqref="G5:G6 G9">
    <cfRule type="cellIs" dxfId="9" priority="9" operator="lessThan">
      <formula>$D$2</formula>
    </cfRule>
  </conditionalFormatting>
  <conditionalFormatting sqref="M8">
    <cfRule type="cellIs" dxfId="8" priority="4" operator="lessThan">
      <formula>250000</formula>
    </cfRule>
  </conditionalFormatting>
  <conditionalFormatting sqref="M8:M22">
    <cfRule type="cellIs" dxfId="7" priority="3" operator="lessThan">
      <formula>250000</formula>
    </cfRule>
  </conditionalFormatting>
  <conditionalFormatting sqref="M8 M10:M17 M19:M20">
    <cfRule type="cellIs" dxfId="6" priority="2" operator="lessThan">
      <formula>$D$2</formula>
    </cfRule>
  </conditionalFormatting>
  <conditionalFormatting sqref="M8 M10:M17 M19:M22">
    <cfRule type="cellIs" dxfId="5" priority="1" operator="lessThan">
      <formula>$D$2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K11110"/>
  <sheetViews>
    <sheetView showGridLines="0" zoomScale="115" zoomScaleNormal="115" workbookViewId="0">
      <pane ySplit="1" topLeftCell="A2" activePane="bottomLeft" state="frozen"/>
      <selection activeCell="A476" sqref="A476"/>
      <selection pane="bottomLeft"/>
    </sheetView>
  </sheetViews>
  <sheetFormatPr defaultColWidth="9" defaultRowHeight="16.5"/>
  <cols>
    <col min="1" max="1" width="22.625" style="126" customWidth="1"/>
    <col min="2" max="2" width="9" style="126"/>
    <col min="3" max="3" width="14.375" style="126" bestFit="1" customWidth="1"/>
    <col min="4" max="4" width="11.125" style="126" bestFit="1" customWidth="1"/>
    <col min="5" max="5" width="15.25" style="126" bestFit="1" customWidth="1"/>
    <col min="6" max="6" width="3.5" style="126" customWidth="1"/>
    <col min="7" max="7" width="12.875" style="126" bestFit="1" customWidth="1"/>
    <col min="8" max="16384" width="9" style="126"/>
  </cols>
  <sheetData>
    <row r="1" spans="1:11" ht="17.25" thickBot="1">
      <c r="A1" s="119" t="s">
        <v>7179</v>
      </c>
      <c r="B1" s="2" t="s">
        <v>2959</v>
      </c>
      <c r="C1" s="119" t="s">
        <v>6401</v>
      </c>
      <c r="D1" s="119" t="s">
        <v>6107</v>
      </c>
      <c r="E1" s="119" t="s">
        <v>3236</v>
      </c>
      <c r="F1" s="120"/>
      <c r="G1" s="121" t="s">
        <v>6402</v>
      </c>
      <c r="H1" s="122"/>
      <c r="I1" s="123"/>
      <c r="J1" s="124"/>
      <c r="K1" s="125"/>
    </row>
    <row r="2" spans="1:11" ht="17.25" thickBot="1">
      <c r="A2" s="160" t="s">
        <v>116</v>
      </c>
      <c r="B2" s="127">
        <v>1000</v>
      </c>
      <c r="C2" s="128">
        <v>45000</v>
      </c>
      <c r="D2" s="129">
        <f t="shared" ref="D2:D65" si="0">SUM($G$2)*(B2*0.001)</f>
        <v>1050</v>
      </c>
      <c r="E2" s="130" t="s">
        <v>6069</v>
      </c>
      <c r="F2" s="131"/>
      <c r="G2" s="132">
        <v>1050</v>
      </c>
      <c r="H2" s="125" t="s">
        <v>7988</v>
      </c>
      <c r="I2" s="123"/>
      <c r="J2" s="122"/>
      <c r="K2" s="125"/>
    </row>
    <row r="3" spans="1:11" ht="17.25" thickBot="1">
      <c r="A3" s="127" t="s">
        <v>116</v>
      </c>
      <c r="B3" s="127">
        <v>2000</v>
      </c>
      <c r="C3" s="128">
        <f>SUM(C2)+19500</f>
        <v>64500</v>
      </c>
      <c r="D3" s="129">
        <f t="shared" si="0"/>
        <v>2100</v>
      </c>
      <c r="E3" s="130" t="s">
        <v>6069</v>
      </c>
      <c r="F3" s="131"/>
      <c r="G3" s="132">
        <v>980</v>
      </c>
      <c r="H3" s="125" t="s">
        <v>7152</v>
      </c>
      <c r="I3" s="123"/>
      <c r="J3" s="122"/>
      <c r="K3" s="125"/>
    </row>
    <row r="4" spans="1:11">
      <c r="A4" s="127" t="s">
        <v>117</v>
      </c>
      <c r="B4" s="127">
        <v>3000</v>
      </c>
      <c r="C4" s="128">
        <f t="shared" ref="C4:C67" si="1">SUM(C3)+19500</f>
        <v>84000</v>
      </c>
      <c r="D4" s="129">
        <f t="shared" si="0"/>
        <v>3150</v>
      </c>
      <c r="E4" s="130" t="s">
        <v>6069</v>
      </c>
      <c r="F4" s="131"/>
      <c r="G4" s="122"/>
      <c r="H4" s="122"/>
      <c r="I4" s="122"/>
      <c r="J4" s="122"/>
      <c r="K4" s="122"/>
    </row>
    <row r="5" spans="1:11" ht="17.25" thickBot="1">
      <c r="A5" s="127" t="s">
        <v>118</v>
      </c>
      <c r="B5" s="127">
        <v>4000</v>
      </c>
      <c r="C5" s="128">
        <f t="shared" si="1"/>
        <v>103500</v>
      </c>
      <c r="D5" s="129">
        <f t="shared" si="0"/>
        <v>4200</v>
      </c>
      <c r="E5" s="130" t="s">
        <v>6069</v>
      </c>
      <c r="F5" s="131"/>
      <c r="G5" s="121" t="s">
        <v>6403</v>
      </c>
      <c r="H5" s="122"/>
      <c r="I5" s="122"/>
      <c r="J5" s="122"/>
      <c r="K5" s="122"/>
    </row>
    <row r="6" spans="1:11" ht="17.25" thickBot="1">
      <c r="A6" s="127" t="s">
        <v>119</v>
      </c>
      <c r="B6" s="127">
        <v>5000</v>
      </c>
      <c r="C6" s="128">
        <f t="shared" si="1"/>
        <v>123000</v>
      </c>
      <c r="D6" s="129">
        <f t="shared" si="0"/>
        <v>5250</v>
      </c>
      <c r="E6" s="130" t="s">
        <v>6069</v>
      </c>
      <c r="F6" s="131"/>
      <c r="G6" s="133">
        <v>1129.5</v>
      </c>
      <c r="H6" s="134" t="s">
        <v>6404</v>
      </c>
      <c r="I6" s="122"/>
      <c r="J6" s="122"/>
      <c r="K6" s="122"/>
    </row>
    <row r="7" spans="1:11">
      <c r="A7" s="127" t="s">
        <v>120</v>
      </c>
      <c r="B7" s="127">
        <v>6000</v>
      </c>
      <c r="C7" s="128">
        <f t="shared" si="1"/>
        <v>142500</v>
      </c>
      <c r="D7" s="129">
        <f t="shared" si="0"/>
        <v>6300</v>
      </c>
      <c r="E7" s="130" t="s">
        <v>6069</v>
      </c>
      <c r="F7" s="131"/>
      <c r="G7" s="135"/>
      <c r="H7" s="122"/>
      <c r="I7" s="122"/>
      <c r="J7" s="122"/>
      <c r="K7" s="122"/>
    </row>
    <row r="8" spans="1:11">
      <c r="A8" s="127" t="s">
        <v>121</v>
      </c>
      <c r="B8" s="127">
        <v>7000</v>
      </c>
      <c r="C8" s="128">
        <f t="shared" si="1"/>
        <v>162000</v>
      </c>
      <c r="D8" s="129">
        <f t="shared" si="0"/>
        <v>7350</v>
      </c>
      <c r="E8" s="130" t="s">
        <v>6069</v>
      </c>
      <c r="F8" s="131"/>
      <c r="G8" s="122"/>
      <c r="H8" s="122"/>
      <c r="I8" s="122"/>
      <c r="J8" s="122"/>
      <c r="K8" s="122"/>
    </row>
    <row r="9" spans="1:11">
      <c r="A9" s="127" t="s">
        <v>65</v>
      </c>
      <c r="B9" s="127">
        <v>8000</v>
      </c>
      <c r="C9" s="128">
        <f t="shared" si="1"/>
        <v>181500</v>
      </c>
      <c r="D9" s="129">
        <f t="shared" si="0"/>
        <v>8400</v>
      </c>
      <c r="E9" s="130" t="s">
        <v>6069</v>
      </c>
      <c r="F9" s="131"/>
      <c r="G9" s="121" t="s">
        <v>6405</v>
      </c>
      <c r="H9" s="122"/>
      <c r="I9" s="122"/>
      <c r="J9" s="122"/>
      <c r="K9" s="122"/>
    </row>
    <row r="10" spans="1:11">
      <c r="A10" s="127" t="s">
        <v>63</v>
      </c>
      <c r="B10" s="127">
        <v>9000</v>
      </c>
      <c r="C10" s="128">
        <f t="shared" si="1"/>
        <v>201000</v>
      </c>
      <c r="D10" s="129">
        <f t="shared" si="0"/>
        <v>9450</v>
      </c>
      <c r="E10" s="130" t="s">
        <v>6069</v>
      </c>
      <c r="F10" s="131"/>
      <c r="G10" s="78" t="s">
        <v>6406</v>
      </c>
      <c r="H10" s="122"/>
      <c r="I10" s="122"/>
      <c r="J10" s="122"/>
      <c r="K10" s="122"/>
    </row>
    <row r="11" spans="1:11">
      <c r="A11" s="127" t="s">
        <v>60</v>
      </c>
      <c r="B11" s="127">
        <v>10000</v>
      </c>
      <c r="C11" s="128">
        <f t="shared" si="1"/>
        <v>220500</v>
      </c>
      <c r="D11" s="129">
        <f t="shared" si="0"/>
        <v>10500</v>
      </c>
      <c r="E11" s="130" t="s">
        <v>6069</v>
      </c>
      <c r="F11" s="131"/>
      <c r="G11" s="122"/>
      <c r="H11" s="122"/>
      <c r="I11" s="122"/>
      <c r="J11" s="122"/>
      <c r="K11" s="122"/>
    </row>
    <row r="12" spans="1:11" ht="12" customHeight="1">
      <c r="A12" s="127" t="s">
        <v>62</v>
      </c>
      <c r="B12" s="127">
        <v>11000</v>
      </c>
      <c r="C12" s="128">
        <f t="shared" si="1"/>
        <v>240000</v>
      </c>
      <c r="D12" s="129">
        <f t="shared" si="0"/>
        <v>11550</v>
      </c>
      <c r="E12" s="130" t="s">
        <v>6069</v>
      </c>
      <c r="F12" s="131"/>
      <c r="G12" s="80" t="s">
        <v>6407</v>
      </c>
      <c r="H12" s="122"/>
      <c r="I12" s="122"/>
      <c r="J12" s="122"/>
      <c r="K12" s="122"/>
    </row>
    <row r="13" spans="1:11">
      <c r="A13" s="127" t="s">
        <v>61</v>
      </c>
      <c r="B13" s="127">
        <v>12000</v>
      </c>
      <c r="C13" s="128">
        <f t="shared" si="1"/>
        <v>259500</v>
      </c>
      <c r="D13" s="129">
        <f t="shared" si="0"/>
        <v>12600</v>
      </c>
      <c r="E13" s="130" t="s">
        <v>6069</v>
      </c>
      <c r="F13" s="131"/>
      <c r="G13" s="122"/>
      <c r="H13" s="122"/>
      <c r="I13" s="122"/>
      <c r="J13" s="122"/>
      <c r="K13" s="122"/>
    </row>
    <row r="14" spans="1:11">
      <c r="A14" s="127" t="s">
        <v>122</v>
      </c>
      <c r="B14" s="127">
        <v>13000</v>
      </c>
      <c r="C14" s="128">
        <f t="shared" si="1"/>
        <v>279000</v>
      </c>
      <c r="D14" s="129">
        <f t="shared" si="0"/>
        <v>13650</v>
      </c>
      <c r="E14" s="130" t="s">
        <v>6069</v>
      </c>
      <c r="F14" s="131"/>
      <c r="G14" s="122"/>
      <c r="H14" s="122"/>
      <c r="I14" s="122"/>
      <c r="J14" s="122"/>
      <c r="K14" s="122"/>
    </row>
    <row r="15" spans="1:11">
      <c r="A15" s="127" t="s">
        <v>123</v>
      </c>
      <c r="B15" s="127">
        <v>14000</v>
      </c>
      <c r="C15" s="128">
        <f t="shared" si="1"/>
        <v>298500</v>
      </c>
      <c r="D15" s="129">
        <f t="shared" si="0"/>
        <v>14700</v>
      </c>
      <c r="E15" s="130" t="s">
        <v>6069</v>
      </c>
      <c r="F15" s="131"/>
      <c r="G15" s="122"/>
      <c r="H15" s="122"/>
      <c r="I15" s="122"/>
      <c r="J15" s="122"/>
      <c r="K15" s="122"/>
    </row>
    <row r="16" spans="1:11">
      <c r="A16" s="127" t="s">
        <v>124</v>
      </c>
      <c r="B16" s="127">
        <v>15000</v>
      </c>
      <c r="C16" s="128">
        <f t="shared" si="1"/>
        <v>318000</v>
      </c>
      <c r="D16" s="129">
        <f t="shared" si="0"/>
        <v>15750</v>
      </c>
      <c r="E16" s="130" t="s">
        <v>6069</v>
      </c>
      <c r="F16" s="131"/>
      <c r="G16" s="122"/>
      <c r="H16" s="122"/>
      <c r="I16" s="122"/>
      <c r="J16" s="122"/>
      <c r="K16" s="122"/>
    </row>
    <row r="17" spans="1:6">
      <c r="A17" s="127" t="s">
        <v>125</v>
      </c>
      <c r="B17" s="127">
        <v>16000</v>
      </c>
      <c r="C17" s="128">
        <f t="shared" si="1"/>
        <v>337500</v>
      </c>
      <c r="D17" s="129">
        <f t="shared" si="0"/>
        <v>16800</v>
      </c>
      <c r="E17" s="130" t="s">
        <v>6069</v>
      </c>
      <c r="F17" s="131"/>
    </row>
    <row r="18" spans="1:6">
      <c r="A18" s="127" t="s">
        <v>126</v>
      </c>
      <c r="B18" s="127">
        <v>17000</v>
      </c>
      <c r="C18" s="128">
        <f t="shared" si="1"/>
        <v>357000</v>
      </c>
      <c r="D18" s="129">
        <f t="shared" si="0"/>
        <v>17850</v>
      </c>
      <c r="E18" s="130" t="s">
        <v>6069</v>
      </c>
      <c r="F18" s="131"/>
    </row>
    <row r="19" spans="1:6">
      <c r="A19" s="127" t="s">
        <v>127</v>
      </c>
      <c r="B19" s="127">
        <v>18000</v>
      </c>
      <c r="C19" s="128">
        <f t="shared" si="1"/>
        <v>376500</v>
      </c>
      <c r="D19" s="129">
        <f t="shared" si="0"/>
        <v>18900</v>
      </c>
      <c r="E19" s="130" t="s">
        <v>6069</v>
      </c>
      <c r="F19" s="131"/>
    </row>
    <row r="20" spans="1:6">
      <c r="A20" s="127" t="s">
        <v>64</v>
      </c>
      <c r="B20" s="127">
        <v>19000</v>
      </c>
      <c r="C20" s="128">
        <f t="shared" si="1"/>
        <v>396000</v>
      </c>
      <c r="D20" s="129">
        <f t="shared" si="0"/>
        <v>19950</v>
      </c>
      <c r="E20" s="130" t="s">
        <v>6069</v>
      </c>
      <c r="F20" s="131"/>
    </row>
    <row r="21" spans="1:6">
      <c r="A21" s="127" t="s">
        <v>57</v>
      </c>
      <c r="B21" s="127">
        <v>20000</v>
      </c>
      <c r="C21" s="128">
        <f t="shared" si="1"/>
        <v>415500</v>
      </c>
      <c r="D21" s="129">
        <f t="shared" si="0"/>
        <v>21000</v>
      </c>
      <c r="E21" s="130" t="s">
        <v>6069</v>
      </c>
      <c r="F21" s="131"/>
    </row>
    <row r="22" spans="1:6">
      <c r="A22" s="127" t="s">
        <v>66</v>
      </c>
      <c r="B22" s="127">
        <v>21000</v>
      </c>
      <c r="C22" s="128">
        <f t="shared" si="1"/>
        <v>435000</v>
      </c>
      <c r="D22" s="129">
        <f t="shared" si="0"/>
        <v>22050</v>
      </c>
      <c r="E22" s="130" t="s">
        <v>6069</v>
      </c>
      <c r="F22" s="131"/>
    </row>
    <row r="23" spans="1:6">
      <c r="A23" s="127" t="s">
        <v>59</v>
      </c>
      <c r="B23" s="127">
        <v>22000</v>
      </c>
      <c r="C23" s="128">
        <f t="shared" si="1"/>
        <v>454500</v>
      </c>
      <c r="D23" s="129">
        <f t="shared" si="0"/>
        <v>23100</v>
      </c>
      <c r="E23" s="130" t="s">
        <v>6069</v>
      </c>
      <c r="F23" s="131"/>
    </row>
    <row r="24" spans="1:6">
      <c r="A24" s="127" t="s">
        <v>128</v>
      </c>
      <c r="B24" s="127">
        <v>23000</v>
      </c>
      <c r="C24" s="128">
        <f t="shared" si="1"/>
        <v>474000</v>
      </c>
      <c r="D24" s="129">
        <f t="shared" si="0"/>
        <v>24150</v>
      </c>
      <c r="E24" s="130" t="s">
        <v>6069</v>
      </c>
      <c r="F24" s="131"/>
    </row>
    <row r="25" spans="1:6">
      <c r="A25" s="127" t="s">
        <v>129</v>
      </c>
      <c r="B25" s="127">
        <v>24000</v>
      </c>
      <c r="C25" s="128">
        <f t="shared" si="1"/>
        <v>493500</v>
      </c>
      <c r="D25" s="129">
        <f t="shared" si="0"/>
        <v>25200</v>
      </c>
      <c r="E25" s="130" t="s">
        <v>6069</v>
      </c>
      <c r="F25" s="131"/>
    </row>
    <row r="26" spans="1:6">
      <c r="A26" s="127" t="s">
        <v>130</v>
      </c>
      <c r="B26" s="127">
        <v>25000</v>
      </c>
      <c r="C26" s="128">
        <f t="shared" si="1"/>
        <v>513000</v>
      </c>
      <c r="D26" s="129">
        <f t="shared" si="0"/>
        <v>26250</v>
      </c>
      <c r="E26" s="130" t="s">
        <v>6069</v>
      </c>
      <c r="F26" s="131"/>
    </row>
    <row r="27" spans="1:6">
      <c r="A27" s="127" t="s">
        <v>131</v>
      </c>
      <c r="B27" s="127">
        <v>26000</v>
      </c>
      <c r="C27" s="128">
        <f t="shared" si="1"/>
        <v>532500</v>
      </c>
      <c r="D27" s="129">
        <f t="shared" si="0"/>
        <v>27300</v>
      </c>
      <c r="E27" s="130" t="s">
        <v>6069</v>
      </c>
      <c r="F27" s="131"/>
    </row>
    <row r="28" spans="1:6">
      <c r="A28" s="127" t="s">
        <v>132</v>
      </c>
      <c r="B28" s="127">
        <v>27000</v>
      </c>
      <c r="C28" s="128">
        <f t="shared" si="1"/>
        <v>552000</v>
      </c>
      <c r="D28" s="129">
        <f t="shared" si="0"/>
        <v>28350</v>
      </c>
      <c r="E28" s="130" t="s">
        <v>6069</v>
      </c>
      <c r="F28" s="131"/>
    </row>
    <row r="29" spans="1:6">
      <c r="A29" s="127" t="s">
        <v>47</v>
      </c>
      <c r="B29" s="127">
        <v>28000</v>
      </c>
      <c r="C29" s="128">
        <f t="shared" si="1"/>
        <v>571500</v>
      </c>
      <c r="D29" s="129">
        <f t="shared" si="0"/>
        <v>29400</v>
      </c>
      <c r="E29" s="130" t="s">
        <v>6069</v>
      </c>
      <c r="F29" s="131"/>
    </row>
    <row r="30" spans="1:6">
      <c r="A30" s="127" t="s">
        <v>133</v>
      </c>
      <c r="B30" s="127">
        <v>29000</v>
      </c>
      <c r="C30" s="128">
        <f t="shared" si="1"/>
        <v>591000</v>
      </c>
      <c r="D30" s="129">
        <f t="shared" si="0"/>
        <v>30450</v>
      </c>
      <c r="E30" s="130" t="s">
        <v>6069</v>
      </c>
      <c r="F30" s="131"/>
    </row>
    <row r="31" spans="1:6">
      <c r="A31" s="127" t="s">
        <v>134</v>
      </c>
      <c r="B31" s="127">
        <v>30000</v>
      </c>
      <c r="C31" s="128">
        <f t="shared" si="1"/>
        <v>610500</v>
      </c>
      <c r="D31" s="129">
        <f t="shared" si="0"/>
        <v>31500</v>
      </c>
      <c r="E31" s="130" t="s">
        <v>6069</v>
      </c>
      <c r="F31" s="131"/>
    </row>
    <row r="32" spans="1:6">
      <c r="A32" s="127" t="s">
        <v>58</v>
      </c>
      <c r="B32" s="127">
        <v>31000</v>
      </c>
      <c r="C32" s="128">
        <f t="shared" si="1"/>
        <v>630000</v>
      </c>
      <c r="D32" s="129">
        <f t="shared" si="0"/>
        <v>32550</v>
      </c>
      <c r="E32" s="130" t="s">
        <v>6069</v>
      </c>
      <c r="F32" s="131"/>
    </row>
    <row r="33" spans="1:6">
      <c r="A33" s="127" t="s">
        <v>135</v>
      </c>
      <c r="B33" s="127">
        <v>32000</v>
      </c>
      <c r="C33" s="128">
        <f t="shared" si="1"/>
        <v>649500</v>
      </c>
      <c r="D33" s="129">
        <f t="shared" si="0"/>
        <v>33600</v>
      </c>
      <c r="E33" s="130" t="s">
        <v>6069</v>
      </c>
      <c r="F33" s="131"/>
    </row>
    <row r="34" spans="1:6">
      <c r="A34" s="127" t="s">
        <v>43</v>
      </c>
      <c r="B34" s="127">
        <v>33000</v>
      </c>
      <c r="C34" s="128">
        <f t="shared" si="1"/>
        <v>669000</v>
      </c>
      <c r="D34" s="129">
        <f t="shared" si="0"/>
        <v>34650</v>
      </c>
      <c r="E34" s="130" t="s">
        <v>6069</v>
      </c>
      <c r="F34" s="131"/>
    </row>
    <row r="35" spans="1:6">
      <c r="A35" s="127" t="s">
        <v>49</v>
      </c>
      <c r="B35" s="127">
        <v>34000</v>
      </c>
      <c r="C35" s="128">
        <f t="shared" si="1"/>
        <v>688500</v>
      </c>
      <c r="D35" s="129">
        <f t="shared" si="0"/>
        <v>35700</v>
      </c>
      <c r="E35" s="130" t="s">
        <v>6069</v>
      </c>
      <c r="F35" s="131"/>
    </row>
    <row r="36" spans="1:6">
      <c r="A36" s="127" t="s">
        <v>136</v>
      </c>
      <c r="B36" s="127">
        <v>35000</v>
      </c>
      <c r="C36" s="128">
        <f t="shared" si="1"/>
        <v>708000</v>
      </c>
      <c r="D36" s="129">
        <f t="shared" si="0"/>
        <v>36750</v>
      </c>
      <c r="E36" s="130" t="s">
        <v>6069</v>
      </c>
      <c r="F36" s="131"/>
    </row>
    <row r="37" spans="1:6">
      <c r="A37" s="127" t="s">
        <v>137</v>
      </c>
      <c r="B37" s="127">
        <v>36000</v>
      </c>
      <c r="C37" s="128">
        <f t="shared" si="1"/>
        <v>727500</v>
      </c>
      <c r="D37" s="129">
        <f t="shared" si="0"/>
        <v>37800</v>
      </c>
      <c r="E37" s="130" t="s">
        <v>6069</v>
      </c>
      <c r="F37" s="131"/>
    </row>
    <row r="38" spans="1:6">
      <c r="A38" s="127" t="s">
        <v>138</v>
      </c>
      <c r="B38" s="127">
        <v>37000</v>
      </c>
      <c r="C38" s="128">
        <f t="shared" si="1"/>
        <v>747000</v>
      </c>
      <c r="D38" s="129">
        <f t="shared" si="0"/>
        <v>38850</v>
      </c>
      <c r="E38" s="130" t="s">
        <v>6069</v>
      </c>
      <c r="F38" s="131"/>
    </row>
    <row r="39" spans="1:6">
      <c r="A39" s="127" t="s">
        <v>139</v>
      </c>
      <c r="B39" s="127">
        <v>38000</v>
      </c>
      <c r="C39" s="128">
        <f t="shared" si="1"/>
        <v>766500</v>
      </c>
      <c r="D39" s="129">
        <f t="shared" si="0"/>
        <v>39900</v>
      </c>
      <c r="E39" s="130" t="s">
        <v>6069</v>
      </c>
      <c r="F39" s="131"/>
    </row>
    <row r="40" spans="1:6">
      <c r="A40" s="127" t="s">
        <v>140</v>
      </c>
      <c r="B40" s="127">
        <v>39000</v>
      </c>
      <c r="C40" s="128">
        <f t="shared" si="1"/>
        <v>786000</v>
      </c>
      <c r="D40" s="129">
        <f t="shared" si="0"/>
        <v>40950</v>
      </c>
      <c r="E40" s="130" t="s">
        <v>6069</v>
      </c>
      <c r="F40" s="131"/>
    </row>
    <row r="41" spans="1:6">
      <c r="A41" s="127" t="s">
        <v>141</v>
      </c>
      <c r="B41" s="127">
        <v>40000</v>
      </c>
      <c r="C41" s="128">
        <f t="shared" si="1"/>
        <v>805500</v>
      </c>
      <c r="D41" s="129">
        <f t="shared" si="0"/>
        <v>42000</v>
      </c>
      <c r="E41" s="130" t="s">
        <v>6069</v>
      </c>
      <c r="F41" s="131"/>
    </row>
    <row r="42" spans="1:6">
      <c r="A42" s="127" t="s">
        <v>142</v>
      </c>
      <c r="B42" s="127">
        <v>41000</v>
      </c>
      <c r="C42" s="128">
        <f t="shared" si="1"/>
        <v>825000</v>
      </c>
      <c r="D42" s="129">
        <f t="shared" si="0"/>
        <v>43050</v>
      </c>
      <c r="E42" s="130" t="s">
        <v>6069</v>
      </c>
      <c r="F42" s="131"/>
    </row>
    <row r="43" spans="1:6">
      <c r="A43" s="127" t="s">
        <v>37</v>
      </c>
      <c r="B43" s="127">
        <v>42000</v>
      </c>
      <c r="C43" s="128">
        <f t="shared" si="1"/>
        <v>844500</v>
      </c>
      <c r="D43" s="129">
        <f t="shared" si="0"/>
        <v>44100</v>
      </c>
      <c r="E43" s="130" t="s">
        <v>6069</v>
      </c>
      <c r="F43" s="131"/>
    </row>
    <row r="44" spans="1:6">
      <c r="A44" s="127" t="s">
        <v>44</v>
      </c>
      <c r="B44" s="127">
        <v>43000</v>
      </c>
      <c r="C44" s="128">
        <f t="shared" si="1"/>
        <v>864000</v>
      </c>
      <c r="D44" s="129">
        <f t="shared" si="0"/>
        <v>45150</v>
      </c>
      <c r="E44" s="130" t="s">
        <v>6069</v>
      </c>
      <c r="F44" s="131"/>
    </row>
    <row r="45" spans="1:6">
      <c r="A45" s="127" t="s">
        <v>48</v>
      </c>
      <c r="B45" s="127">
        <v>44000</v>
      </c>
      <c r="C45" s="128">
        <f t="shared" si="1"/>
        <v>883500</v>
      </c>
      <c r="D45" s="129">
        <f t="shared" si="0"/>
        <v>46200</v>
      </c>
      <c r="E45" s="130" t="s">
        <v>6069</v>
      </c>
      <c r="F45" s="131"/>
    </row>
    <row r="46" spans="1:6">
      <c r="A46" s="127" t="s">
        <v>143</v>
      </c>
      <c r="B46" s="127">
        <v>45000</v>
      </c>
      <c r="C46" s="128">
        <f t="shared" si="1"/>
        <v>903000</v>
      </c>
      <c r="D46" s="129">
        <f t="shared" si="0"/>
        <v>47250</v>
      </c>
      <c r="E46" s="130" t="s">
        <v>6069</v>
      </c>
      <c r="F46" s="131"/>
    </row>
    <row r="47" spans="1:6">
      <c r="A47" s="127" t="s">
        <v>41</v>
      </c>
      <c r="B47" s="127">
        <v>46000</v>
      </c>
      <c r="C47" s="128">
        <f t="shared" si="1"/>
        <v>922500</v>
      </c>
      <c r="D47" s="129">
        <f t="shared" si="0"/>
        <v>48300</v>
      </c>
      <c r="E47" s="130" t="s">
        <v>6069</v>
      </c>
      <c r="F47" s="131"/>
    </row>
    <row r="48" spans="1:6">
      <c r="A48" s="127" t="s">
        <v>144</v>
      </c>
      <c r="B48" s="127">
        <v>47000</v>
      </c>
      <c r="C48" s="128">
        <f t="shared" si="1"/>
        <v>942000</v>
      </c>
      <c r="D48" s="129">
        <f t="shared" si="0"/>
        <v>49350</v>
      </c>
      <c r="E48" s="130" t="s">
        <v>6069</v>
      </c>
      <c r="F48" s="131"/>
    </row>
    <row r="49" spans="1:6">
      <c r="A49" s="127" t="s">
        <v>145</v>
      </c>
      <c r="B49" s="127">
        <v>48000</v>
      </c>
      <c r="C49" s="128">
        <f t="shared" si="1"/>
        <v>961500</v>
      </c>
      <c r="D49" s="129">
        <f t="shared" si="0"/>
        <v>50400</v>
      </c>
      <c r="E49" s="130" t="s">
        <v>6069</v>
      </c>
      <c r="F49" s="131"/>
    </row>
    <row r="50" spans="1:6">
      <c r="A50" s="127" t="s">
        <v>46</v>
      </c>
      <c r="B50" s="127">
        <v>49000</v>
      </c>
      <c r="C50" s="128">
        <f t="shared" si="1"/>
        <v>981000</v>
      </c>
      <c r="D50" s="129">
        <f t="shared" si="0"/>
        <v>51450</v>
      </c>
      <c r="E50" s="130" t="s">
        <v>6069</v>
      </c>
      <c r="F50" s="131"/>
    </row>
    <row r="51" spans="1:6">
      <c r="A51" s="127" t="s">
        <v>146</v>
      </c>
      <c r="B51" s="127">
        <v>50000</v>
      </c>
      <c r="C51" s="128">
        <f t="shared" si="1"/>
        <v>1000500</v>
      </c>
      <c r="D51" s="129">
        <f t="shared" si="0"/>
        <v>52500</v>
      </c>
      <c r="E51" s="130" t="s">
        <v>6069</v>
      </c>
      <c r="F51" s="131"/>
    </row>
    <row r="52" spans="1:6">
      <c r="A52" s="127" t="s">
        <v>53</v>
      </c>
      <c r="B52" s="127">
        <v>51000</v>
      </c>
      <c r="C52" s="128">
        <f t="shared" si="1"/>
        <v>1020000</v>
      </c>
      <c r="D52" s="129">
        <f t="shared" si="0"/>
        <v>53550</v>
      </c>
      <c r="E52" s="130" t="s">
        <v>6069</v>
      </c>
      <c r="F52" s="131"/>
    </row>
    <row r="53" spans="1:6">
      <c r="A53" s="127" t="s">
        <v>147</v>
      </c>
      <c r="B53" s="127">
        <v>52000</v>
      </c>
      <c r="C53" s="128">
        <f t="shared" si="1"/>
        <v>1039500</v>
      </c>
      <c r="D53" s="129">
        <f t="shared" si="0"/>
        <v>54600</v>
      </c>
      <c r="E53" s="130" t="s">
        <v>6069</v>
      </c>
      <c r="F53" s="131"/>
    </row>
    <row r="54" spans="1:6">
      <c r="A54" s="127" t="s">
        <v>40</v>
      </c>
      <c r="B54" s="127">
        <v>53000</v>
      </c>
      <c r="C54" s="128">
        <f t="shared" si="1"/>
        <v>1059000</v>
      </c>
      <c r="D54" s="129">
        <f t="shared" si="0"/>
        <v>55650</v>
      </c>
      <c r="E54" s="130" t="s">
        <v>6069</v>
      </c>
      <c r="F54" s="131"/>
    </row>
    <row r="55" spans="1:6">
      <c r="A55" s="127" t="s">
        <v>38</v>
      </c>
      <c r="B55" s="127">
        <v>54000</v>
      </c>
      <c r="C55" s="128">
        <f t="shared" si="1"/>
        <v>1078500</v>
      </c>
      <c r="D55" s="129">
        <f t="shared" si="0"/>
        <v>56700</v>
      </c>
      <c r="E55" s="130" t="s">
        <v>6069</v>
      </c>
      <c r="F55" s="131"/>
    </row>
    <row r="56" spans="1:6">
      <c r="A56" s="127" t="s">
        <v>51</v>
      </c>
      <c r="B56" s="127">
        <v>55000</v>
      </c>
      <c r="C56" s="128">
        <f t="shared" si="1"/>
        <v>1098000</v>
      </c>
      <c r="D56" s="129">
        <f t="shared" si="0"/>
        <v>57750</v>
      </c>
      <c r="E56" s="130" t="s">
        <v>6069</v>
      </c>
      <c r="F56" s="131"/>
    </row>
    <row r="57" spans="1:6">
      <c r="A57" s="127" t="s">
        <v>148</v>
      </c>
      <c r="B57" s="127">
        <v>56000</v>
      </c>
      <c r="C57" s="128">
        <f t="shared" si="1"/>
        <v>1117500</v>
      </c>
      <c r="D57" s="129">
        <f t="shared" si="0"/>
        <v>58800</v>
      </c>
      <c r="E57" s="130" t="s">
        <v>6069</v>
      </c>
      <c r="F57" s="131"/>
    </row>
    <row r="58" spans="1:6">
      <c r="A58" s="127" t="s">
        <v>149</v>
      </c>
      <c r="B58" s="127">
        <v>57000</v>
      </c>
      <c r="C58" s="128">
        <f t="shared" si="1"/>
        <v>1137000</v>
      </c>
      <c r="D58" s="129">
        <f t="shared" si="0"/>
        <v>59850</v>
      </c>
      <c r="E58" s="130" t="s">
        <v>6069</v>
      </c>
      <c r="F58" s="131"/>
    </row>
    <row r="59" spans="1:6">
      <c r="A59" s="127" t="s">
        <v>50</v>
      </c>
      <c r="B59" s="127">
        <v>58000</v>
      </c>
      <c r="C59" s="128">
        <f t="shared" si="1"/>
        <v>1156500</v>
      </c>
      <c r="D59" s="129">
        <f t="shared" si="0"/>
        <v>60900</v>
      </c>
      <c r="E59" s="130" t="s">
        <v>6069</v>
      </c>
      <c r="F59" s="131"/>
    </row>
    <row r="60" spans="1:6">
      <c r="A60" s="127" t="s">
        <v>36</v>
      </c>
      <c r="B60" s="127">
        <v>59000</v>
      </c>
      <c r="C60" s="128">
        <f t="shared" si="1"/>
        <v>1176000</v>
      </c>
      <c r="D60" s="129">
        <f t="shared" si="0"/>
        <v>61950</v>
      </c>
      <c r="E60" s="130" t="s">
        <v>6069</v>
      </c>
      <c r="F60" s="131"/>
    </row>
    <row r="61" spans="1:6">
      <c r="A61" s="127" t="s">
        <v>150</v>
      </c>
      <c r="B61" s="127">
        <v>60000</v>
      </c>
      <c r="C61" s="128">
        <f t="shared" si="1"/>
        <v>1195500</v>
      </c>
      <c r="D61" s="129">
        <f t="shared" si="0"/>
        <v>63000</v>
      </c>
      <c r="E61" s="130" t="s">
        <v>6069</v>
      </c>
      <c r="F61" s="131"/>
    </row>
    <row r="62" spans="1:6">
      <c r="A62" s="127" t="s">
        <v>35</v>
      </c>
      <c r="B62" s="127">
        <v>61000</v>
      </c>
      <c r="C62" s="128">
        <f t="shared" si="1"/>
        <v>1215000</v>
      </c>
      <c r="D62" s="129">
        <f t="shared" si="0"/>
        <v>64050</v>
      </c>
      <c r="E62" s="130" t="s">
        <v>6069</v>
      </c>
      <c r="F62" s="131"/>
    </row>
    <row r="63" spans="1:6">
      <c r="A63" s="127" t="s">
        <v>151</v>
      </c>
      <c r="B63" s="127">
        <v>62000</v>
      </c>
      <c r="C63" s="128">
        <f t="shared" si="1"/>
        <v>1234500</v>
      </c>
      <c r="D63" s="129">
        <f t="shared" si="0"/>
        <v>65100</v>
      </c>
      <c r="E63" s="130" t="s">
        <v>6069</v>
      </c>
      <c r="F63" s="131"/>
    </row>
    <row r="64" spans="1:6">
      <c r="A64" s="127" t="s">
        <v>152</v>
      </c>
      <c r="B64" s="127">
        <v>63000</v>
      </c>
      <c r="C64" s="128">
        <f t="shared" si="1"/>
        <v>1254000</v>
      </c>
      <c r="D64" s="129">
        <f t="shared" si="0"/>
        <v>66150</v>
      </c>
      <c r="E64" s="130" t="s">
        <v>6069</v>
      </c>
      <c r="F64" s="131"/>
    </row>
    <row r="65" spans="1:6">
      <c r="A65" s="127" t="s">
        <v>153</v>
      </c>
      <c r="B65" s="127">
        <v>64000</v>
      </c>
      <c r="C65" s="128">
        <f t="shared" si="1"/>
        <v>1273500</v>
      </c>
      <c r="D65" s="129">
        <f t="shared" si="0"/>
        <v>67200</v>
      </c>
      <c r="E65" s="130" t="s">
        <v>6069</v>
      </c>
      <c r="F65" s="131"/>
    </row>
    <row r="66" spans="1:6">
      <c r="A66" s="127" t="s">
        <v>154</v>
      </c>
      <c r="B66" s="127">
        <v>65000</v>
      </c>
      <c r="C66" s="128">
        <f t="shared" si="1"/>
        <v>1293000</v>
      </c>
      <c r="D66" s="129">
        <f t="shared" ref="D66:D129" si="2">SUM($G$2)*(B66*0.001)</f>
        <v>68250</v>
      </c>
      <c r="E66" s="130" t="s">
        <v>6069</v>
      </c>
      <c r="F66" s="131"/>
    </row>
    <row r="67" spans="1:6">
      <c r="A67" s="127" t="s">
        <v>42</v>
      </c>
      <c r="B67" s="127">
        <v>66000</v>
      </c>
      <c r="C67" s="128">
        <f t="shared" si="1"/>
        <v>1312500</v>
      </c>
      <c r="D67" s="129">
        <f t="shared" si="2"/>
        <v>69300</v>
      </c>
      <c r="E67" s="130" t="s">
        <v>6069</v>
      </c>
      <c r="F67" s="131"/>
    </row>
    <row r="68" spans="1:6">
      <c r="A68" s="127" t="s">
        <v>52</v>
      </c>
      <c r="B68" s="127">
        <v>67000</v>
      </c>
      <c r="C68" s="128">
        <f t="shared" ref="C68:C131" si="3">SUM(C67)+19500</f>
        <v>1332000</v>
      </c>
      <c r="D68" s="129">
        <f t="shared" si="2"/>
        <v>70350</v>
      </c>
      <c r="E68" s="130" t="s">
        <v>6069</v>
      </c>
      <c r="F68" s="131"/>
    </row>
    <row r="69" spans="1:6">
      <c r="A69" s="127" t="s">
        <v>155</v>
      </c>
      <c r="B69" s="127">
        <v>68000</v>
      </c>
      <c r="C69" s="128">
        <f t="shared" si="3"/>
        <v>1351500</v>
      </c>
      <c r="D69" s="129">
        <f t="shared" si="2"/>
        <v>71400</v>
      </c>
      <c r="E69" s="130" t="s">
        <v>6069</v>
      </c>
      <c r="F69" s="131"/>
    </row>
    <row r="70" spans="1:6">
      <c r="A70" s="127" t="s">
        <v>45</v>
      </c>
      <c r="B70" s="127">
        <v>69000</v>
      </c>
      <c r="C70" s="128">
        <f t="shared" si="3"/>
        <v>1371000</v>
      </c>
      <c r="D70" s="129">
        <f t="shared" si="2"/>
        <v>72450</v>
      </c>
      <c r="E70" s="130" t="s">
        <v>6069</v>
      </c>
      <c r="F70" s="131"/>
    </row>
    <row r="71" spans="1:6">
      <c r="A71" s="127" t="s">
        <v>156</v>
      </c>
      <c r="B71" s="127">
        <v>70000</v>
      </c>
      <c r="C71" s="128">
        <f t="shared" si="3"/>
        <v>1390500</v>
      </c>
      <c r="D71" s="129">
        <f t="shared" si="2"/>
        <v>73500</v>
      </c>
      <c r="E71" s="130" t="s">
        <v>6069</v>
      </c>
      <c r="F71" s="131"/>
    </row>
    <row r="72" spans="1:6">
      <c r="A72" s="127" t="s">
        <v>157</v>
      </c>
      <c r="B72" s="127">
        <v>71000</v>
      </c>
      <c r="C72" s="128">
        <f t="shared" si="3"/>
        <v>1410000</v>
      </c>
      <c r="D72" s="129">
        <f t="shared" si="2"/>
        <v>74550</v>
      </c>
      <c r="E72" s="130" t="s">
        <v>6069</v>
      </c>
      <c r="F72" s="131"/>
    </row>
    <row r="73" spans="1:6">
      <c r="A73" s="127" t="s">
        <v>158</v>
      </c>
      <c r="B73" s="127">
        <v>72000</v>
      </c>
      <c r="C73" s="128">
        <f t="shared" si="3"/>
        <v>1429500</v>
      </c>
      <c r="D73" s="129">
        <f t="shared" si="2"/>
        <v>75600</v>
      </c>
      <c r="E73" s="130" t="s">
        <v>6069</v>
      </c>
      <c r="F73" s="131"/>
    </row>
    <row r="74" spans="1:6">
      <c r="A74" s="127" t="s">
        <v>159</v>
      </c>
      <c r="B74" s="127">
        <v>73000</v>
      </c>
      <c r="C74" s="128">
        <f t="shared" si="3"/>
        <v>1449000</v>
      </c>
      <c r="D74" s="129">
        <f t="shared" si="2"/>
        <v>76650</v>
      </c>
      <c r="E74" s="130" t="s">
        <v>6069</v>
      </c>
      <c r="F74" s="131"/>
    </row>
    <row r="75" spans="1:6">
      <c r="A75" s="127" t="s">
        <v>160</v>
      </c>
      <c r="B75" s="127">
        <v>74000</v>
      </c>
      <c r="C75" s="128">
        <f t="shared" si="3"/>
        <v>1468500</v>
      </c>
      <c r="D75" s="129">
        <f t="shared" si="2"/>
        <v>77700</v>
      </c>
      <c r="E75" s="130" t="s">
        <v>6069</v>
      </c>
      <c r="F75" s="131"/>
    </row>
    <row r="76" spans="1:6">
      <c r="A76" s="127" t="s">
        <v>161</v>
      </c>
      <c r="B76" s="127">
        <v>75000</v>
      </c>
      <c r="C76" s="128">
        <f t="shared" si="3"/>
        <v>1488000</v>
      </c>
      <c r="D76" s="129">
        <f t="shared" si="2"/>
        <v>78750</v>
      </c>
      <c r="E76" s="130" t="s">
        <v>6069</v>
      </c>
      <c r="F76" s="131"/>
    </row>
    <row r="77" spans="1:6">
      <c r="A77" s="127" t="s">
        <v>162</v>
      </c>
      <c r="B77" s="127">
        <v>76000</v>
      </c>
      <c r="C77" s="128">
        <f t="shared" si="3"/>
        <v>1507500</v>
      </c>
      <c r="D77" s="129">
        <f t="shared" si="2"/>
        <v>79800</v>
      </c>
      <c r="E77" s="130" t="s">
        <v>6069</v>
      </c>
      <c r="F77" s="131"/>
    </row>
    <row r="78" spans="1:6">
      <c r="A78" s="127" t="s">
        <v>163</v>
      </c>
      <c r="B78" s="127">
        <v>77000</v>
      </c>
      <c r="C78" s="128">
        <f t="shared" si="3"/>
        <v>1527000</v>
      </c>
      <c r="D78" s="129">
        <f t="shared" si="2"/>
        <v>80850</v>
      </c>
      <c r="E78" s="130" t="s">
        <v>6069</v>
      </c>
      <c r="F78" s="131"/>
    </row>
    <row r="79" spans="1:6">
      <c r="A79" s="127" t="s">
        <v>164</v>
      </c>
      <c r="B79" s="127">
        <v>78000</v>
      </c>
      <c r="C79" s="128">
        <f t="shared" si="3"/>
        <v>1546500</v>
      </c>
      <c r="D79" s="129">
        <f t="shared" si="2"/>
        <v>81900</v>
      </c>
      <c r="E79" s="130" t="s">
        <v>6069</v>
      </c>
      <c r="F79" s="131"/>
    </row>
    <row r="80" spans="1:6">
      <c r="A80" s="127" t="s">
        <v>165</v>
      </c>
      <c r="B80" s="127">
        <v>79000</v>
      </c>
      <c r="C80" s="128">
        <f t="shared" si="3"/>
        <v>1566000</v>
      </c>
      <c r="D80" s="129">
        <f t="shared" si="2"/>
        <v>82950</v>
      </c>
      <c r="E80" s="130" t="s">
        <v>6069</v>
      </c>
      <c r="F80" s="131"/>
    </row>
    <row r="81" spans="1:6">
      <c r="A81" s="127" t="s">
        <v>166</v>
      </c>
      <c r="B81" s="127">
        <v>80000</v>
      </c>
      <c r="C81" s="128">
        <f t="shared" si="3"/>
        <v>1585500</v>
      </c>
      <c r="D81" s="129">
        <f t="shared" si="2"/>
        <v>84000</v>
      </c>
      <c r="E81" s="130" t="s">
        <v>6069</v>
      </c>
      <c r="F81" s="131"/>
    </row>
    <row r="82" spans="1:6">
      <c r="A82" s="127" t="s">
        <v>167</v>
      </c>
      <c r="B82" s="127">
        <v>81000</v>
      </c>
      <c r="C82" s="128">
        <f t="shared" si="3"/>
        <v>1605000</v>
      </c>
      <c r="D82" s="129">
        <f t="shared" si="2"/>
        <v>85050</v>
      </c>
      <c r="E82" s="130" t="s">
        <v>6069</v>
      </c>
      <c r="F82" s="131"/>
    </row>
    <row r="83" spans="1:6">
      <c r="A83" s="127" t="s">
        <v>168</v>
      </c>
      <c r="B83" s="127">
        <v>82000</v>
      </c>
      <c r="C83" s="128">
        <f t="shared" si="3"/>
        <v>1624500</v>
      </c>
      <c r="D83" s="129">
        <f t="shared" si="2"/>
        <v>86100</v>
      </c>
      <c r="E83" s="130" t="s">
        <v>6069</v>
      </c>
      <c r="F83" s="131"/>
    </row>
    <row r="84" spans="1:6">
      <c r="A84" s="127" t="s">
        <v>169</v>
      </c>
      <c r="B84" s="127">
        <v>83000</v>
      </c>
      <c r="C84" s="128">
        <f t="shared" si="3"/>
        <v>1644000</v>
      </c>
      <c r="D84" s="129">
        <f t="shared" si="2"/>
        <v>87150</v>
      </c>
      <c r="E84" s="130" t="s">
        <v>6069</v>
      </c>
      <c r="F84" s="131"/>
    </row>
    <row r="85" spans="1:6">
      <c r="A85" s="127" t="s">
        <v>170</v>
      </c>
      <c r="B85" s="127">
        <v>84000</v>
      </c>
      <c r="C85" s="128">
        <f t="shared" si="3"/>
        <v>1663500</v>
      </c>
      <c r="D85" s="129">
        <f t="shared" si="2"/>
        <v>88200</v>
      </c>
      <c r="E85" s="130" t="s">
        <v>6069</v>
      </c>
      <c r="F85" s="131"/>
    </row>
    <row r="86" spans="1:6">
      <c r="A86" s="127" t="s">
        <v>171</v>
      </c>
      <c r="B86" s="127">
        <v>85000</v>
      </c>
      <c r="C86" s="128">
        <f t="shared" si="3"/>
        <v>1683000</v>
      </c>
      <c r="D86" s="129">
        <f t="shared" si="2"/>
        <v>89250</v>
      </c>
      <c r="E86" s="130" t="s">
        <v>6069</v>
      </c>
      <c r="F86" s="131"/>
    </row>
    <row r="87" spans="1:6">
      <c r="A87" s="127" t="s">
        <v>172</v>
      </c>
      <c r="B87" s="127">
        <v>86000</v>
      </c>
      <c r="C87" s="128">
        <f t="shared" si="3"/>
        <v>1702500</v>
      </c>
      <c r="D87" s="129">
        <f t="shared" si="2"/>
        <v>90300</v>
      </c>
      <c r="E87" s="130" t="s">
        <v>6069</v>
      </c>
      <c r="F87" s="131"/>
    </row>
    <row r="88" spans="1:6">
      <c r="A88" s="127" t="s">
        <v>173</v>
      </c>
      <c r="B88" s="127">
        <v>87000</v>
      </c>
      <c r="C88" s="128">
        <f t="shared" si="3"/>
        <v>1722000</v>
      </c>
      <c r="D88" s="129">
        <f t="shared" si="2"/>
        <v>91350</v>
      </c>
      <c r="E88" s="130" t="s">
        <v>6069</v>
      </c>
      <c r="F88" s="131"/>
    </row>
    <row r="89" spans="1:6">
      <c r="A89" s="127" t="s">
        <v>174</v>
      </c>
      <c r="B89" s="127">
        <v>88000</v>
      </c>
      <c r="C89" s="128">
        <f t="shared" si="3"/>
        <v>1741500</v>
      </c>
      <c r="D89" s="129">
        <f t="shared" si="2"/>
        <v>92400</v>
      </c>
      <c r="E89" s="130" t="s">
        <v>6069</v>
      </c>
      <c r="F89" s="131"/>
    </row>
    <row r="90" spans="1:6">
      <c r="A90" s="127" t="s">
        <v>175</v>
      </c>
      <c r="B90" s="127">
        <v>89000</v>
      </c>
      <c r="C90" s="128">
        <f t="shared" si="3"/>
        <v>1761000</v>
      </c>
      <c r="D90" s="129">
        <f t="shared" si="2"/>
        <v>93450</v>
      </c>
      <c r="E90" s="130" t="s">
        <v>6069</v>
      </c>
      <c r="F90" s="131"/>
    </row>
    <row r="91" spans="1:6">
      <c r="A91" s="127" t="s">
        <v>176</v>
      </c>
      <c r="B91" s="127">
        <v>90000</v>
      </c>
      <c r="C91" s="128">
        <f t="shared" si="3"/>
        <v>1780500</v>
      </c>
      <c r="D91" s="129">
        <f t="shared" si="2"/>
        <v>94500</v>
      </c>
      <c r="E91" s="130" t="s">
        <v>6069</v>
      </c>
      <c r="F91" s="131"/>
    </row>
    <row r="92" spans="1:6">
      <c r="A92" s="127" t="s">
        <v>177</v>
      </c>
      <c r="B92" s="127">
        <v>91000</v>
      </c>
      <c r="C92" s="128">
        <f t="shared" si="3"/>
        <v>1800000</v>
      </c>
      <c r="D92" s="129">
        <f t="shared" si="2"/>
        <v>95550</v>
      </c>
      <c r="E92" s="130" t="s">
        <v>6069</v>
      </c>
      <c r="F92" s="131"/>
    </row>
    <row r="93" spans="1:6">
      <c r="A93" s="127" t="s">
        <v>178</v>
      </c>
      <c r="B93" s="127">
        <v>92000</v>
      </c>
      <c r="C93" s="128">
        <f t="shared" si="3"/>
        <v>1819500</v>
      </c>
      <c r="D93" s="129">
        <f t="shared" si="2"/>
        <v>96600</v>
      </c>
      <c r="E93" s="130" t="s">
        <v>6069</v>
      </c>
      <c r="F93" s="131"/>
    </row>
    <row r="94" spans="1:6">
      <c r="A94" s="127" t="s">
        <v>179</v>
      </c>
      <c r="B94" s="127">
        <v>93000</v>
      </c>
      <c r="C94" s="128">
        <f t="shared" si="3"/>
        <v>1839000</v>
      </c>
      <c r="D94" s="129">
        <f t="shared" si="2"/>
        <v>97650</v>
      </c>
      <c r="E94" s="130" t="s">
        <v>6069</v>
      </c>
      <c r="F94" s="131"/>
    </row>
    <row r="95" spans="1:6">
      <c r="A95" s="127" t="s">
        <v>180</v>
      </c>
      <c r="B95" s="127">
        <v>94000</v>
      </c>
      <c r="C95" s="128">
        <f t="shared" si="3"/>
        <v>1858500</v>
      </c>
      <c r="D95" s="129">
        <f t="shared" si="2"/>
        <v>98700</v>
      </c>
      <c r="E95" s="130" t="s">
        <v>6069</v>
      </c>
      <c r="F95" s="131"/>
    </row>
    <row r="96" spans="1:6">
      <c r="A96" s="127" t="s">
        <v>181</v>
      </c>
      <c r="B96" s="127">
        <v>95000</v>
      </c>
      <c r="C96" s="128">
        <f t="shared" si="3"/>
        <v>1878000</v>
      </c>
      <c r="D96" s="129">
        <f t="shared" si="2"/>
        <v>99750</v>
      </c>
      <c r="E96" s="130" t="s">
        <v>6069</v>
      </c>
      <c r="F96" s="131"/>
    </row>
    <row r="97" spans="1:6">
      <c r="A97" s="127" t="s">
        <v>182</v>
      </c>
      <c r="B97" s="127">
        <v>96000</v>
      </c>
      <c r="C97" s="128">
        <f t="shared" si="3"/>
        <v>1897500</v>
      </c>
      <c r="D97" s="129">
        <f t="shared" si="2"/>
        <v>100800</v>
      </c>
      <c r="E97" s="130" t="s">
        <v>6069</v>
      </c>
      <c r="F97" s="131"/>
    </row>
    <row r="98" spans="1:6">
      <c r="A98" s="127" t="s">
        <v>183</v>
      </c>
      <c r="B98" s="127">
        <v>97000</v>
      </c>
      <c r="C98" s="128">
        <f t="shared" si="3"/>
        <v>1917000</v>
      </c>
      <c r="D98" s="129">
        <f t="shared" si="2"/>
        <v>101850</v>
      </c>
      <c r="E98" s="130" t="s">
        <v>6069</v>
      </c>
      <c r="F98" s="131"/>
    </row>
    <row r="99" spans="1:6">
      <c r="A99" s="127" t="s">
        <v>184</v>
      </c>
      <c r="B99" s="127">
        <v>98000</v>
      </c>
      <c r="C99" s="128">
        <f t="shared" si="3"/>
        <v>1936500</v>
      </c>
      <c r="D99" s="129">
        <f t="shared" si="2"/>
        <v>102900</v>
      </c>
      <c r="E99" s="130" t="s">
        <v>6069</v>
      </c>
      <c r="F99" s="131"/>
    </row>
    <row r="100" spans="1:6">
      <c r="A100" s="127" t="s">
        <v>185</v>
      </c>
      <c r="B100" s="127">
        <v>99000</v>
      </c>
      <c r="C100" s="128">
        <f t="shared" si="3"/>
        <v>1956000</v>
      </c>
      <c r="D100" s="129">
        <f t="shared" si="2"/>
        <v>103950</v>
      </c>
      <c r="E100" s="130" t="s">
        <v>6069</v>
      </c>
      <c r="F100" s="131"/>
    </row>
    <row r="101" spans="1:6">
      <c r="A101" s="127" t="s">
        <v>186</v>
      </c>
      <c r="B101" s="127">
        <v>100000</v>
      </c>
      <c r="C101" s="128">
        <f t="shared" si="3"/>
        <v>1975500</v>
      </c>
      <c r="D101" s="129">
        <f t="shared" si="2"/>
        <v>105000</v>
      </c>
      <c r="E101" s="130" t="s">
        <v>6069</v>
      </c>
      <c r="F101" s="131"/>
    </row>
    <row r="102" spans="1:6">
      <c r="A102" s="127" t="s">
        <v>39</v>
      </c>
      <c r="B102" s="127">
        <v>101000</v>
      </c>
      <c r="C102" s="128">
        <f t="shared" si="3"/>
        <v>1995000</v>
      </c>
      <c r="D102" s="129">
        <f t="shared" si="2"/>
        <v>106050</v>
      </c>
      <c r="E102" s="130" t="s">
        <v>6069</v>
      </c>
      <c r="F102" s="131"/>
    </row>
    <row r="103" spans="1:6">
      <c r="A103" s="127" t="s">
        <v>187</v>
      </c>
      <c r="B103" s="127">
        <v>102000</v>
      </c>
      <c r="C103" s="128">
        <f t="shared" si="3"/>
        <v>2014500</v>
      </c>
      <c r="D103" s="129">
        <f t="shared" si="2"/>
        <v>107100</v>
      </c>
      <c r="E103" s="130" t="s">
        <v>6069</v>
      </c>
      <c r="F103" s="131"/>
    </row>
    <row r="104" spans="1:6">
      <c r="A104" s="127" t="s">
        <v>188</v>
      </c>
      <c r="B104" s="127">
        <v>103000</v>
      </c>
      <c r="C104" s="128">
        <f t="shared" si="3"/>
        <v>2034000</v>
      </c>
      <c r="D104" s="129">
        <f t="shared" si="2"/>
        <v>108150</v>
      </c>
      <c r="E104" s="130" t="s">
        <v>6069</v>
      </c>
      <c r="F104" s="131"/>
    </row>
    <row r="105" spans="1:6">
      <c r="A105" s="127" t="s">
        <v>189</v>
      </c>
      <c r="B105" s="127">
        <v>104000</v>
      </c>
      <c r="C105" s="128">
        <f t="shared" si="3"/>
        <v>2053500</v>
      </c>
      <c r="D105" s="129">
        <f t="shared" si="2"/>
        <v>109200</v>
      </c>
      <c r="E105" s="130" t="s">
        <v>6069</v>
      </c>
      <c r="F105" s="131"/>
    </row>
    <row r="106" spans="1:6">
      <c r="A106" s="127" t="s">
        <v>190</v>
      </c>
      <c r="B106" s="127">
        <v>105000</v>
      </c>
      <c r="C106" s="128">
        <f t="shared" si="3"/>
        <v>2073000</v>
      </c>
      <c r="D106" s="129">
        <f t="shared" si="2"/>
        <v>110250</v>
      </c>
      <c r="E106" s="130" t="s">
        <v>6069</v>
      </c>
      <c r="F106" s="131"/>
    </row>
    <row r="107" spans="1:6">
      <c r="A107" s="127" t="s">
        <v>191</v>
      </c>
      <c r="B107" s="127">
        <v>106000</v>
      </c>
      <c r="C107" s="128">
        <f t="shared" si="3"/>
        <v>2092500</v>
      </c>
      <c r="D107" s="129">
        <f t="shared" si="2"/>
        <v>111300</v>
      </c>
      <c r="E107" s="130" t="s">
        <v>6069</v>
      </c>
      <c r="F107" s="131"/>
    </row>
    <row r="108" spans="1:6">
      <c r="A108" s="127" t="s">
        <v>192</v>
      </c>
      <c r="B108" s="127">
        <v>107000</v>
      </c>
      <c r="C108" s="128">
        <f t="shared" si="3"/>
        <v>2112000</v>
      </c>
      <c r="D108" s="129">
        <f t="shared" si="2"/>
        <v>112350</v>
      </c>
      <c r="E108" s="130" t="s">
        <v>6069</v>
      </c>
      <c r="F108" s="131"/>
    </row>
    <row r="109" spans="1:6">
      <c r="A109" s="127" t="s">
        <v>193</v>
      </c>
      <c r="B109" s="127">
        <v>108000</v>
      </c>
      <c r="C109" s="128">
        <f t="shared" si="3"/>
        <v>2131500</v>
      </c>
      <c r="D109" s="129">
        <f t="shared" si="2"/>
        <v>113400</v>
      </c>
      <c r="E109" s="130" t="s">
        <v>6069</v>
      </c>
      <c r="F109" s="131"/>
    </row>
    <row r="110" spans="1:6">
      <c r="A110" s="127" t="s">
        <v>194</v>
      </c>
      <c r="B110" s="127">
        <v>109000</v>
      </c>
      <c r="C110" s="128">
        <f t="shared" si="3"/>
        <v>2151000</v>
      </c>
      <c r="D110" s="129">
        <f t="shared" si="2"/>
        <v>114450</v>
      </c>
      <c r="E110" s="130" t="s">
        <v>6069</v>
      </c>
      <c r="F110" s="131"/>
    </row>
    <row r="111" spans="1:6">
      <c r="A111" s="127" t="s">
        <v>195</v>
      </c>
      <c r="B111" s="127">
        <v>110000</v>
      </c>
      <c r="C111" s="128">
        <f t="shared" si="3"/>
        <v>2170500</v>
      </c>
      <c r="D111" s="129">
        <f t="shared" si="2"/>
        <v>115500</v>
      </c>
      <c r="E111" s="130" t="s">
        <v>6069</v>
      </c>
      <c r="F111" s="131"/>
    </row>
    <row r="112" spans="1:6">
      <c r="A112" s="127" t="s">
        <v>196</v>
      </c>
      <c r="B112" s="127">
        <v>111000</v>
      </c>
      <c r="C112" s="128">
        <f t="shared" si="3"/>
        <v>2190000</v>
      </c>
      <c r="D112" s="129">
        <f t="shared" si="2"/>
        <v>116550</v>
      </c>
      <c r="E112" s="130" t="s">
        <v>6069</v>
      </c>
      <c r="F112" s="131"/>
    </row>
    <row r="113" spans="1:6">
      <c r="A113" s="127" t="s">
        <v>197</v>
      </c>
      <c r="B113" s="127">
        <v>112000</v>
      </c>
      <c r="C113" s="128">
        <f t="shared" si="3"/>
        <v>2209500</v>
      </c>
      <c r="D113" s="129">
        <f t="shared" si="2"/>
        <v>117600</v>
      </c>
      <c r="E113" s="130" t="s">
        <v>6069</v>
      </c>
      <c r="F113" s="131"/>
    </row>
    <row r="114" spans="1:6">
      <c r="A114" s="127" t="s">
        <v>198</v>
      </c>
      <c r="B114" s="127">
        <v>113000</v>
      </c>
      <c r="C114" s="128">
        <f t="shared" si="3"/>
        <v>2229000</v>
      </c>
      <c r="D114" s="129">
        <f t="shared" si="2"/>
        <v>118650</v>
      </c>
      <c r="E114" s="130" t="s">
        <v>6069</v>
      </c>
      <c r="F114" s="131"/>
    </row>
    <row r="115" spans="1:6">
      <c r="A115" s="127" t="s">
        <v>199</v>
      </c>
      <c r="B115" s="127">
        <v>114000</v>
      </c>
      <c r="C115" s="128">
        <f t="shared" si="3"/>
        <v>2248500</v>
      </c>
      <c r="D115" s="129">
        <f t="shared" si="2"/>
        <v>119700</v>
      </c>
      <c r="E115" s="130" t="s">
        <v>6069</v>
      </c>
      <c r="F115" s="131"/>
    </row>
    <row r="116" spans="1:6">
      <c r="A116" s="127" t="s">
        <v>200</v>
      </c>
      <c r="B116" s="127">
        <v>115000</v>
      </c>
      <c r="C116" s="128">
        <f t="shared" si="3"/>
        <v>2268000</v>
      </c>
      <c r="D116" s="129">
        <f t="shared" si="2"/>
        <v>120750</v>
      </c>
      <c r="E116" s="130" t="s">
        <v>6069</v>
      </c>
      <c r="F116" s="131"/>
    </row>
    <row r="117" spans="1:6">
      <c r="A117" s="127" t="s">
        <v>201</v>
      </c>
      <c r="B117" s="127">
        <v>116000</v>
      </c>
      <c r="C117" s="128">
        <f t="shared" si="3"/>
        <v>2287500</v>
      </c>
      <c r="D117" s="129">
        <f t="shared" si="2"/>
        <v>121800</v>
      </c>
      <c r="E117" s="130" t="s">
        <v>6069</v>
      </c>
      <c r="F117" s="131"/>
    </row>
    <row r="118" spans="1:6">
      <c r="A118" s="127" t="s">
        <v>202</v>
      </c>
      <c r="B118" s="127">
        <v>117000</v>
      </c>
      <c r="C118" s="128">
        <f t="shared" si="3"/>
        <v>2307000</v>
      </c>
      <c r="D118" s="129">
        <f t="shared" si="2"/>
        <v>122850</v>
      </c>
      <c r="E118" s="130" t="s">
        <v>6069</v>
      </c>
      <c r="F118" s="131"/>
    </row>
    <row r="119" spans="1:6">
      <c r="A119" s="127" t="s">
        <v>203</v>
      </c>
      <c r="B119" s="127">
        <v>118000</v>
      </c>
      <c r="C119" s="128">
        <f t="shared" si="3"/>
        <v>2326500</v>
      </c>
      <c r="D119" s="129">
        <f t="shared" si="2"/>
        <v>123900</v>
      </c>
      <c r="E119" s="130" t="s">
        <v>6069</v>
      </c>
      <c r="F119" s="131"/>
    </row>
    <row r="120" spans="1:6">
      <c r="A120" s="127" t="s">
        <v>204</v>
      </c>
      <c r="B120" s="127">
        <v>119000</v>
      </c>
      <c r="C120" s="128">
        <f t="shared" si="3"/>
        <v>2346000</v>
      </c>
      <c r="D120" s="129">
        <f t="shared" si="2"/>
        <v>124950</v>
      </c>
      <c r="E120" s="130" t="s">
        <v>6069</v>
      </c>
      <c r="F120" s="131"/>
    </row>
    <row r="121" spans="1:6">
      <c r="A121" s="127" t="s">
        <v>205</v>
      </c>
      <c r="B121" s="127">
        <v>120000</v>
      </c>
      <c r="C121" s="128">
        <f t="shared" si="3"/>
        <v>2365500</v>
      </c>
      <c r="D121" s="129">
        <f t="shared" si="2"/>
        <v>126000</v>
      </c>
      <c r="E121" s="130" t="s">
        <v>6069</v>
      </c>
      <c r="F121" s="131"/>
    </row>
    <row r="122" spans="1:6">
      <c r="A122" s="127" t="s">
        <v>206</v>
      </c>
      <c r="B122" s="127">
        <v>121000</v>
      </c>
      <c r="C122" s="128">
        <f t="shared" si="3"/>
        <v>2385000</v>
      </c>
      <c r="D122" s="129">
        <f t="shared" si="2"/>
        <v>127050</v>
      </c>
      <c r="E122" s="130" t="s">
        <v>6069</v>
      </c>
      <c r="F122" s="131"/>
    </row>
    <row r="123" spans="1:6">
      <c r="A123" s="127" t="s">
        <v>207</v>
      </c>
      <c r="B123" s="127">
        <v>122000</v>
      </c>
      <c r="C123" s="128">
        <f t="shared" si="3"/>
        <v>2404500</v>
      </c>
      <c r="D123" s="129">
        <f t="shared" si="2"/>
        <v>128100</v>
      </c>
      <c r="E123" s="130" t="s">
        <v>6069</v>
      </c>
      <c r="F123" s="131"/>
    </row>
    <row r="124" spans="1:6">
      <c r="A124" s="127" t="s">
        <v>208</v>
      </c>
      <c r="B124" s="127">
        <v>123000</v>
      </c>
      <c r="C124" s="128">
        <f t="shared" si="3"/>
        <v>2424000</v>
      </c>
      <c r="D124" s="129">
        <f t="shared" si="2"/>
        <v>129150</v>
      </c>
      <c r="E124" s="130" t="s">
        <v>6069</v>
      </c>
      <c r="F124" s="131"/>
    </row>
    <row r="125" spans="1:6">
      <c r="A125" s="127" t="s">
        <v>209</v>
      </c>
      <c r="B125" s="127">
        <v>124000</v>
      </c>
      <c r="C125" s="128">
        <f t="shared" si="3"/>
        <v>2443500</v>
      </c>
      <c r="D125" s="129">
        <f t="shared" si="2"/>
        <v>130200</v>
      </c>
      <c r="E125" s="130" t="s">
        <v>6069</v>
      </c>
      <c r="F125" s="131"/>
    </row>
    <row r="126" spans="1:6">
      <c r="A126" s="127" t="s">
        <v>210</v>
      </c>
      <c r="B126" s="127">
        <v>125000</v>
      </c>
      <c r="C126" s="128">
        <f t="shared" si="3"/>
        <v>2463000</v>
      </c>
      <c r="D126" s="129">
        <f t="shared" si="2"/>
        <v>131250</v>
      </c>
      <c r="E126" s="130" t="s">
        <v>6069</v>
      </c>
      <c r="F126" s="131"/>
    </row>
    <row r="127" spans="1:6">
      <c r="A127" s="127" t="s">
        <v>211</v>
      </c>
      <c r="B127" s="127">
        <v>126000</v>
      </c>
      <c r="C127" s="128">
        <f t="shared" si="3"/>
        <v>2482500</v>
      </c>
      <c r="D127" s="129">
        <f t="shared" si="2"/>
        <v>132300</v>
      </c>
      <c r="E127" s="130" t="s">
        <v>6069</v>
      </c>
      <c r="F127" s="131"/>
    </row>
    <row r="128" spans="1:6">
      <c r="A128" s="127" t="s">
        <v>212</v>
      </c>
      <c r="B128" s="127">
        <v>127000</v>
      </c>
      <c r="C128" s="128">
        <f t="shared" si="3"/>
        <v>2502000</v>
      </c>
      <c r="D128" s="129">
        <f t="shared" si="2"/>
        <v>133350</v>
      </c>
      <c r="E128" s="130" t="s">
        <v>6069</v>
      </c>
      <c r="F128" s="131"/>
    </row>
    <row r="129" spans="1:6">
      <c r="A129" s="127" t="s">
        <v>213</v>
      </c>
      <c r="B129" s="127">
        <v>128000</v>
      </c>
      <c r="C129" s="128">
        <f t="shared" si="3"/>
        <v>2521500</v>
      </c>
      <c r="D129" s="129">
        <f t="shared" si="2"/>
        <v>134400</v>
      </c>
      <c r="E129" s="130" t="s">
        <v>6069</v>
      </c>
      <c r="F129" s="131"/>
    </row>
    <row r="130" spans="1:6">
      <c r="A130" s="127" t="s">
        <v>214</v>
      </c>
      <c r="B130" s="127">
        <v>129000</v>
      </c>
      <c r="C130" s="128">
        <f t="shared" si="3"/>
        <v>2541000</v>
      </c>
      <c r="D130" s="129">
        <f t="shared" ref="D130:D193" si="4">SUM($G$2)*(B130*0.001)</f>
        <v>135450</v>
      </c>
      <c r="E130" s="130" t="s">
        <v>6069</v>
      </c>
      <c r="F130" s="131"/>
    </row>
    <row r="131" spans="1:6">
      <c r="A131" s="127" t="s">
        <v>215</v>
      </c>
      <c r="B131" s="127">
        <v>130000</v>
      </c>
      <c r="C131" s="128">
        <f t="shared" si="3"/>
        <v>2560500</v>
      </c>
      <c r="D131" s="129">
        <f t="shared" si="4"/>
        <v>136500</v>
      </c>
      <c r="E131" s="130" t="s">
        <v>6069</v>
      </c>
      <c r="F131" s="131"/>
    </row>
    <row r="132" spans="1:6">
      <c r="A132" s="127" t="s">
        <v>216</v>
      </c>
      <c r="B132" s="127">
        <v>131000</v>
      </c>
      <c r="C132" s="128">
        <f t="shared" ref="C132:C195" si="5">SUM(C131)+19500</f>
        <v>2580000</v>
      </c>
      <c r="D132" s="129">
        <f t="shared" si="4"/>
        <v>137550</v>
      </c>
      <c r="E132" s="130" t="s">
        <v>6069</v>
      </c>
      <c r="F132" s="131"/>
    </row>
    <row r="133" spans="1:6">
      <c r="A133" s="127" t="s">
        <v>217</v>
      </c>
      <c r="B133" s="127">
        <v>132000</v>
      </c>
      <c r="C133" s="128">
        <f t="shared" si="5"/>
        <v>2599500</v>
      </c>
      <c r="D133" s="129">
        <f t="shared" si="4"/>
        <v>138600</v>
      </c>
      <c r="E133" s="130" t="s">
        <v>6069</v>
      </c>
      <c r="F133" s="131"/>
    </row>
    <row r="134" spans="1:6">
      <c r="A134" s="127" t="s">
        <v>218</v>
      </c>
      <c r="B134" s="127">
        <v>133000</v>
      </c>
      <c r="C134" s="128">
        <f t="shared" si="5"/>
        <v>2619000</v>
      </c>
      <c r="D134" s="129">
        <f t="shared" si="4"/>
        <v>139650</v>
      </c>
      <c r="E134" s="130" t="s">
        <v>6069</v>
      </c>
      <c r="F134" s="131"/>
    </row>
    <row r="135" spans="1:6">
      <c r="A135" s="127" t="s">
        <v>219</v>
      </c>
      <c r="B135" s="127">
        <v>134000</v>
      </c>
      <c r="C135" s="128">
        <f t="shared" si="5"/>
        <v>2638500</v>
      </c>
      <c r="D135" s="129">
        <f t="shared" si="4"/>
        <v>140700</v>
      </c>
      <c r="E135" s="130" t="s">
        <v>6069</v>
      </c>
      <c r="F135" s="131"/>
    </row>
    <row r="136" spans="1:6">
      <c r="A136" s="127" t="s">
        <v>220</v>
      </c>
      <c r="B136" s="127">
        <v>135000</v>
      </c>
      <c r="C136" s="128">
        <f t="shared" si="5"/>
        <v>2658000</v>
      </c>
      <c r="D136" s="129">
        <f t="shared" si="4"/>
        <v>141750</v>
      </c>
      <c r="E136" s="130" t="s">
        <v>6069</v>
      </c>
      <c r="F136" s="131"/>
    </row>
    <row r="137" spans="1:6">
      <c r="A137" s="127" t="s">
        <v>221</v>
      </c>
      <c r="B137" s="127">
        <v>136000</v>
      </c>
      <c r="C137" s="128">
        <f t="shared" si="5"/>
        <v>2677500</v>
      </c>
      <c r="D137" s="129">
        <f t="shared" si="4"/>
        <v>142800</v>
      </c>
      <c r="E137" s="130" t="s">
        <v>6069</v>
      </c>
      <c r="F137" s="131"/>
    </row>
    <row r="138" spans="1:6">
      <c r="A138" s="127" t="s">
        <v>222</v>
      </c>
      <c r="B138" s="127">
        <v>137000</v>
      </c>
      <c r="C138" s="128">
        <f t="shared" si="5"/>
        <v>2697000</v>
      </c>
      <c r="D138" s="129">
        <f t="shared" si="4"/>
        <v>143850</v>
      </c>
      <c r="E138" s="130" t="s">
        <v>6069</v>
      </c>
      <c r="F138" s="131"/>
    </row>
    <row r="139" spans="1:6">
      <c r="A139" s="127" t="s">
        <v>223</v>
      </c>
      <c r="B139" s="127">
        <v>138000</v>
      </c>
      <c r="C139" s="128">
        <f t="shared" si="5"/>
        <v>2716500</v>
      </c>
      <c r="D139" s="129">
        <f t="shared" si="4"/>
        <v>144900</v>
      </c>
      <c r="E139" s="130" t="s">
        <v>6069</v>
      </c>
      <c r="F139" s="131"/>
    </row>
    <row r="140" spans="1:6">
      <c r="A140" s="127" t="s">
        <v>224</v>
      </c>
      <c r="B140" s="127">
        <v>139000</v>
      </c>
      <c r="C140" s="128">
        <f t="shared" si="5"/>
        <v>2736000</v>
      </c>
      <c r="D140" s="129">
        <f t="shared" si="4"/>
        <v>145950</v>
      </c>
      <c r="E140" s="130" t="s">
        <v>6069</v>
      </c>
      <c r="F140" s="131"/>
    </row>
    <row r="141" spans="1:6">
      <c r="A141" s="127" t="s">
        <v>225</v>
      </c>
      <c r="B141" s="127">
        <v>140000</v>
      </c>
      <c r="C141" s="128">
        <f t="shared" si="5"/>
        <v>2755500</v>
      </c>
      <c r="D141" s="129">
        <f t="shared" si="4"/>
        <v>147000</v>
      </c>
      <c r="E141" s="130" t="s">
        <v>6069</v>
      </c>
      <c r="F141" s="131"/>
    </row>
    <row r="142" spans="1:6">
      <c r="A142" s="127" t="s">
        <v>226</v>
      </c>
      <c r="B142" s="127">
        <v>141000</v>
      </c>
      <c r="C142" s="128">
        <f t="shared" si="5"/>
        <v>2775000</v>
      </c>
      <c r="D142" s="129">
        <f t="shared" si="4"/>
        <v>148050</v>
      </c>
      <c r="E142" s="130" t="s">
        <v>6069</v>
      </c>
      <c r="F142" s="131"/>
    </row>
    <row r="143" spans="1:6">
      <c r="A143" s="127" t="s">
        <v>227</v>
      </c>
      <c r="B143" s="127">
        <v>142000</v>
      </c>
      <c r="C143" s="128">
        <f t="shared" si="5"/>
        <v>2794500</v>
      </c>
      <c r="D143" s="129">
        <f t="shared" si="4"/>
        <v>149100</v>
      </c>
      <c r="E143" s="130" t="s">
        <v>6069</v>
      </c>
      <c r="F143" s="131"/>
    </row>
    <row r="144" spans="1:6">
      <c r="A144" s="127" t="s">
        <v>228</v>
      </c>
      <c r="B144" s="127">
        <v>143000</v>
      </c>
      <c r="C144" s="128">
        <f t="shared" si="5"/>
        <v>2814000</v>
      </c>
      <c r="D144" s="129">
        <f t="shared" si="4"/>
        <v>150150</v>
      </c>
      <c r="E144" s="130" t="s">
        <v>6069</v>
      </c>
      <c r="F144" s="131"/>
    </row>
    <row r="145" spans="1:6">
      <c r="A145" s="127" t="s">
        <v>229</v>
      </c>
      <c r="B145" s="127">
        <v>144000</v>
      </c>
      <c r="C145" s="128">
        <f t="shared" si="5"/>
        <v>2833500</v>
      </c>
      <c r="D145" s="129">
        <f t="shared" si="4"/>
        <v>151200</v>
      </c>
      <c r="E145" s="130" t="s">
        <v>6069</v>
      </c>
      <c r="F145" s="131"/>
    </row>
    <row r="146" spans="1:6">
      <c r="A146" s="127" t="s">
        <v>230</v>
      </c>
      <c r="B146" s="127">
        <v>145000</v>
      </c>
      <c r="C146" s="128">
        <f t="shared" si="5"/>
        <v>2853000</v>
      </c>
      <c r="D146" s="129">
        <f t="shared" si="4"/>
        <v>152250</v>
      </c>
      <c r="E146" s="130" t="s">
        <v>6069</v>
      </c>
      <c r="F146" s="131"/>
    </row>
    <row r="147" spans="1:6">
      <c r="A147" s="127" t="s">
        <v>231</v>
      </c>
      <c r="B147" s="127">
        <v>146000</v>
      </c>
      <c r="C147" s="128">
        <f t="shared" si="5"/>
        <v>2872500</v>
      </c>
      <c r="D147" s="129">
        <f t="shared" si="4"/>
        <v>153300</v>
      </c>
      <c r="E147" s="130" t="s">
        <v>6069</v>
      </c>
      <c r="F147" s="131"/>
    </row>
    <row r="148" spans="1:6">
      <c r="A148" s="127" t="s">
        <v>232</v>
      </c>
      <c r="B148" s="127">
        <v>147000</v>
      </c>
      <c r="C148" s="128">
        <f t="shared" si="5"/>
        <v>2892000</v>
      </c>
      <c r="D148" s="129">
        <f t="shared" si="4"/>
        <v>154350</v>
      </c>
      <c r="E148" s="130" t="s">
        <v>6069</v>
      </c>
      <c r="F148" s="131"/>
    </row>
    <row r="149" spans="1:6">
      <c r="A149" s="127" t="s">
        <v>233</v>
      </c>
      <c r="B149" s="127">
        <v>148000</v>
      </c>
      <c r="C149" s="128">
        <f t="shared" si="5"/>
        <v>2911500</v>
      </c>
      <c r="D149" s="129">
        <f t="shared" si="4"/>
        <v>155400</v>
      </c>
      <c r="E149" s="130" t="s">
        <v>6069</v>
      </c>
      <c r="F149" s="131"/>
    </row>
    <row r="150" spans="1:6">
      <c r="A150" s="127" t="s">
        <v>234</v>
      </c>
      <c r="B150" s="127">
        <v>149000</v>
      </c>
      <c r="C150" s="128">
        <f t="shared" si="5"/>
        <v>2931000</v>
      </c>
      <c r="D150" s="129">
        <f t="shared" si="4"/>
        <v>156450</v>
      </c>
      <c r="E150" s="130" t="s">
        <v>6069</v>
      </c>
      <c r="F150" s="131"/>
    </row>
    <row r="151" spans="1:6">
      <c r="A151" s="127" t="s">
        <v>235</v>
      </c>
      <c r="B151" s="127">
        <v>150000</v>
      </c>
      <c r="C151" s="128">
        <f t="shared" si="5"/>
        <v>2950500</v>
      </c>
      <c r="D151" s="129">
        <f t="shared" si="4"/>
        <v>157500</v>
      </c>
      <c r="E151" s="130" t="s">
        <v>6069</v>
      </c>
      <c r="F151" s="131"/>
    </row>
    <row r="152" spans="1:6">
      <c r="A152" s="127" t="s">
        <v>236</v>
      </c>
      <c r="B152" s="127">
        <v>151000</v>
      </c>
      <c r="C152" s="128">
        <f t="shared" si="5"/>
        <v>2970000</v>
      </c>
      <c r="D152" s="129">
        <f t="shared" si="4"/>
        <v>158550</v>
      </c>
      <c r="E152" s="130" t="s">
        <v>6069</v>
      </c>
      <c r="F152" s="131"/>
    </row>
    <row r="153" spans="1:6">
      <c r="A153" s="127" t="s">
        <v>237</v>
      </c>
      <c r="B153" s="127">
        <v>152000</v>
      </c>
      <c r="C153" s="128">
        <f t="shared" si="5"/>
        <v>2989500</v>
      </c>
      <c r="D153" s="129">
        <f t="shared" si="4"/>
        <v>159600</v>
      </c>
      <c r="E153" s="130" t="s">
        <v>6069</v>
      </c>
      <c r="F153" s="131"/>
    </row>
    <row r="154" spans="1:6">
      <c r="A154" s="127" t="s">
        <v>238</v>
      </c>
      <c r="B154" s="127">
        <v>153000</v>
      </c>
      <c r="C154" s="128">
        <f t="shared" si="5"/>
        <v>3009000</v>
      </c>
      <c r="D154" s="129">
        <f t="shared" si="4"/>
        <v>160650</v>
      </c>
      <c r="E154" s="130" t="s">
        <v>6069</v>
      </c>
      <c r="F154" s="131"/>
    </row>
    <row r="155" spans="1:6">
      <c r="A155" s="127" t="s">
        <v>239</v>
      </c>
      <c r="B155" s="127">
        <v>154000</v>
      </c>
      <c r="C155" s="128">
        <f t="shared" si="5"/>
        <v>3028500</v>
      </c>
      <c r="D155" s="129">
        <f t="shared" si="4"/>
        <v>161700</v>
      </c>
      <c r="E155" s="130" t="s">
        <v>6069</v>
      </c>
      <c r="F155" s="131"/>
    </row>
    <row r="156" spans="1:6">
      <c r="A156" s="127" t="s">
        <v>240</v>
      </c>
      <c r="B156" s="127">
        <v>155000</v>
      </c>
      <c r="C156" s="128">
        <f t="shared" si="5"/>
        <v>3048000</v>
      </c>
      <c r="D156" s="129">
        <f t="shared" si="4"/>
        <v>162750</v>
      </c>
      <c r="E156" s="130" t="s">
        <v>6069</v>
      </c>
      <c r="F156" s="131"/>
    </row>
    <row r="157" spans="1:6">
      <c r="A157" s="127" t="s">
        <v>241</v>
      </c>
      <c r="B157" s="127">
        <v>156000</v>
      </c>
      <c r="C157" s="128">
        <f t="shared" si="5"/>
        <v>3067500</v>
      </c>
      <c r="D157" s="129">
        <f t="shared" si="4"/>
        <v>163800</v>
      </c>
      <c r="E157" s="130" t="s">
        <v>6069</v>
      </c>
      <c r="F157" s="131"/>
    </row>
    <row r="158" spans="1:6">
      <c r="A158" s="127" t="s">
        <v>242</v>
      </c>
      <c r="B158" s="127">
        <v>157000</v>
      </c>
      <c r="C158" s="128">
        <f t="shared" si="5"/>
        <v>3087000</v>
      </c>
      <c r="D158" s="129">
        <f t="shared" si="4"/>
        <v>164850</v>
      </c>
      <c r="E158" s="130" t="s">
        <v>6069</v>
      </c>
      <c r="F158" s="131"/>
    </row>
    <row r="159" spans="1:6">
      <c r="A159" s="127" t="s">
        <v>243</v>
      </c>
      <c r="B159" s="127">
        <v>158000</v>
      </c>
      <c r="C159" s="128">
        <f t="shared" si="5"/>
        <v>3106500</v>
      </c>
      <c r="D159" s="129">
        <f t="shared" si="4"/>
        <v>165900</v>
      </c>
      <c r="E159" s="130" t="s">
        <v>6069</v>
      </c>
      <c r="F159" s="131"/>
    </row>
    <row r="160" spans="1:6">
      <c r="A160" s="127" t="s">
        <v>244</v>
      </c>
      <c r="B160" s="127">
        <v>159000</v>
      </c>
      <c r="C160" s="128">
        <f t="shared" si="5"/>
        <v>3126000</v>
      </c>
      <c r="D160" s="129">
        <f t="shared" si="4"/>
        <v>166950</v>
      </c>
      <c r="E160" s="130" t="s">
        <v>6069</v>
      </c>
      <c r="F160" s="131"/>
    </row>
    <row r="161" spans="1:6">
      <c r="A161" s="127" t="s">
        <v>245</v>
      </c>
      <c r="B161" s="127">
        <v>160000</v>
      </c>
      <c r="C161" s="128">
        <f t="shared" si="5"/>
        <v>3145500</v>
      </c>
      <c r="D161" s="129">
        <f t="shared" si="4"/>
        <v>168000</v>
      </c>
      <c r="E161" s="130" t="s">
        <v>6069</v>
      </c>
      <c r="F161" s="131"/>
    </row>
    <row r="162" spans="1:6">
      <c r="A162" s="127" t="s">
        <v>246</v>
      </c>
      <c r="B162" s="127">
        <v>161000</v>
      </c>
      <c r="C162" s="128">
        <f t="shared" si="5"/>
        <v>3165000</v>
      </c>
      <c r="D162" s="129">
        <f t="shared" si="4"/>
        <v>169050</v>
      </c>
      <c r="E162" s="130" t="s">
        <v>6069</v>
      </c>
      <c r="F162" s="131"/>
    </row>
    <row r="163" spans="1:6">
      <c r="A163" s="127" t="s">
        <v>247</v>
      </c>
      <c r="B163" s="127">
        <v>162000</v>
      </c>
      <c r="C163" s="128">
        <f t="shared" si="5"/>
        <v>3184500</v>
      </c>
      <c r="D163" s="129">
        <f t="shared" si="4"/>
        <v>170100</v>
      </c>
      <c r="E163" s="130" t="s">
        <v>6069</v>
      </c>
      <c r="F163" s="131"/>
    </row>
    <row r="164" spans="1:6">
      <c r="A164" s="127" t="s">
        <v>248</v>
      </c>
      <c r="B164" s="127">
        <v>163000</v>
      </c>
      <c r="C164" s="128">
        <f t="shared" si="5"/>
        <v>3204000</v>
      </c>
      <c r="D164" s="129">
        <f t="shared" si="4"/>
        <v>171150</v>
      </c>
      <c r="E164" s="130" t="s">
        <v>6069</v>
      </c>
      <c r="F164" s="131"/>
    </row>
    <row r="165" spans="1:6">
      <c r="A165" s="127" t="s">
        <v>249</v>
      </c>
      <c r="B165" s="127">
        <v>164000</v>
      </c>
      <c r="C165" s="128">
        <f t="shared" si="5"/>
        <v>3223500</v>
      </c>
      <c r="D165" s="129">
        <f t="shared" si="4"/>
        <v>172200</v>
      </c>
      <c r="E165" s="130" t="s">
        <v>6069</v>
      </c>
      <c r="F165" s="131"/>
    </row>
    <row r="166" spans="1:6">
      <c r="A166" s="127" t="s">
        <v>250</v>
      </c>
      <c r="B166" s="127">
        <v>165000</v>
      </c>
      <c r="C166" s="128">
        <f t="shared" si="5"/>
        <v>3243000</v>
      </c>
      <c r="D166" s="129">
        <f t="shared" si="4"/>
        <v>173250</v>
      </c>
      <c r="E166" s="130" t="s">
        <v>6069</v>
      </c>
      <c r="F166" s="131"/>
    </row>
    <row r="167" spans="1:6">
      <c r="A167" s="127" t="s">
        <v>251</v>
      </c>
      <c r="B167" s="127">
        <v>166000</v>
      </c>
      <c r="C167" s="128">
        <f t="shared" si="5"/>
        <v>3262500</v>
      </c>
      <c r="D167" s="129">
        <f t="shared" si="4"/>
        <v>174300</v>
      </c>
      <c r="E167" s="130" t="s">
        <v>6069</v>
      </c>
      <c r="F167" s="131"/>
    </row>
    <row r="168" spans="1:6">
      <c r="A168" s="127" t="s">
        <v>252</v>
      </c>
      <c r="B168" s="127">
        <v>167000</v>
      </c>
      <c r="C168" s="128">
        <f t="shared" si="5"/>
        <v>3282000</v>
      </c>
      <c r="D168" s="129">
        <f t="shared" si="4"/>
        <v>175350</v>
      </c>
      <c r="E168" s="130" t="s">
        <v>6069</v>
      </c>
      <c r="F168" s="131"/>
    </row>
    <row r="169" spans="1:6">
      <c r="A169" s="127" t="s">
        <v>253</v>
      </c>
      <c r="B169" s="127">
        <v>168000</v>
      </c>
      <c r="C169" s="128">
        <f t="shared" si="5"/>
        <v>3301500</v>
      </c>
      <c r="D169" s="129">
        <f t="shared" si="4"/>
        <v>176400</v>
      </c>
      <c r="E169" s="130" t="s">
        <v>6069</v>
      </c>
      <c r="F169" s="131"/>
    </row>
    <row r="170" spans="1:6">
      <c r="A170" s="127" t="s">
        <v>254</v>
      </c>
      <c r="B170" s="127">
        <v>169000</v>
      </c>
      <c r="C170" s="128">
        <f t="shared" si="5"/>
        <v>3321000</v>
      </c>
      <c r="D170" s="129">
        <f t="shared" si="4"/>
        <v>177450</v>
      </c>
      <c r="E170" s="130" t="s">
        <v>6069</v>
      </c>
      <c r="F170" s="131"/>
    </row>
    <row r="171" spans="1:6">
      <c r="A171" s="127" t="s">
        <v>255</v>
      </c>
      <c r="B171" s="127">
        <v>170000</v>
      </c>
      <c r="C171" s="128">
        <f t="shared" si="5"/>
        <v>3340500</v>
      </c>
      <c r="D171" s="129">
        <f t="shared" si="4"/>
        <v>178500</v>
      </c>
      <c r="E171" s="130" t="s">
        <v>6069</v>
      </c>
      <c r="F171" s="131"/>
    </row>
    <row r="172" spans="1:6">
      <c r="A172" s="127" t="s">
        <v>256</v>
      </c>
      <c r="B172" s="127">
        <v>171000</v>
      </c>
      <c r="C172" s="128">
        <f t="shared" si="5"/>
        <v>3360000</v>
      </c>
      <c r="D172" s="129">
        <f t="shared" si="4"/>
        <v>179550</v>
      </c>
      <c r="E172" s="130" t="s">
        <v>6069</v>
      </c>
      <c r="F172" s="131"/>
    </row>
    <row r="173" spans="1:6">
      <c r="A173" s="127" t="s">
        <v>257</v>
      </c>
      <c r="B173" s="127">
        <v>172000</v>
      </c>
      <c r="C173" s="128">
        <f t="shared" si="5"/>
        <v>3379500</v>
      </c>
      <c r="D173" s="129">
        <f t="shared" si="4"/>
        <v>180600</v>
      </c>
      <c r="E173" s="130" t="s">
        <v>6069</v>
      </c>
      <c r="F173" s="131"/>
    </row>
    <row r="174" spans="1:6">
      <c r="A174" s="127" t="s">
        <v>258</v>
      </c>
      <c r="B174" s="127">
        <v>173000</v>
      </c>
      <c r="C174" s="128">
        <f t="shared" si="5"/>
        <v>3399000</v>
      </c>
      <c r="D174" s="129">
        <f t="shared" si="4"/>
        <v>181650</v>
      </c>
      <c r="E174" s="130" t="s">
        <v>6069</v>
      </c>
      <c r="F174" s="131"/>
    </row>
    <row r="175" spans="1:6">
      <c r="A175" s="127" t="s">
        <v>259</v>
      </c>
      <c r="B175" s="127">
        <v>174000</v>
      </c>
      <c r="C175" s="128">
        <f t="shared" si="5"/>
        <v>3418500</v>
      </c>
      <c r="D175" s="129">
        <f t="shared" si="4"/>
        <v>182700</v>
      </c>
      <c r="E175" s="130" t="s">
        <v>6069</v>
      </c>
      <c r="F175" s="131"/>
    </row>
    <row r="176" spans="1:6">
      <c r="A176" s="127" t="s">
        <v>260</v>
      </c>
      <c r="B176" s="127">
        <v>175000</v>
      </c>
      <c r="C176" s="128">
        <f t="shared" si="5"/>
        <v>3438000</v>
      </c>
      <c r="D176" s="129">
        <f t="shared" si="4"/>
        <v>183750</v>
      </c>
      <c r="E176" s="130" t="s">
        <v>6069</v>
      </c>
      <c r="F176" s="131"/>
    </row>
    <row r="177" spans="1:6">
      <c r="A177" s="127" t="s">
        <v>261</v>
      </c>
      <c r="B177" s="127">
        <v>176000</v>
      </c>
      <c r="C177" s="128">
        <f t="shared" si="5"/>
        <v>3457500</v>
      </c>
      <c r="D177" s="129">
        <f t="shared" si="4"/>
        <v>184800</v>
      </c>
      <c r="E177" s="130" t="s">
        <v>6069</v>
      </c>
      <c r="F177" s="131"/>
    </row>
    <row r="178" spans="1:6">
      <c r="A178" s="127" t="s">
        <v>262</v>
      </c>
      <c r="B178" s="127">
        <v>177000</v>
      </c>
      <c r="C178" s="128">
        <f t="shared" si="5"/>
        <v>3477000</v>
      </c>
      <c r="D178" s="129">
        <f t="shared" si="4"/>
        <v>185850</v>
      </c>
      <c r="E178" s="130" t="s">
        <v>6069</v>
      </c>
      <c r="F178" s="131"/>
    </row>
    <row r="179" spans="1:6">
      <c r="A179" s="127" t="s">
        <v>2842</v>
      </c>
      <c r="B179" s="127">
        <v>178000</v>
      </c>
      <c r="C179" s="128">
        <f t="shared" si="5"/>
        <v>3496500</v>
      </c>
      <c r="D179" s="129">
        <f t="shared" si="4"/>
        <v>186900</v>
      </c>
      <c r="E179" s="130" t="s">
        <v>6069</v>
      </c>
      <c r="F179" s="131"/>
    </row>
    <row r="180" spans="1:6">
      <c r="A180" s="127" t="s">
        <v>2843</v>
      </c>
      <c r="B180" s="127">
        <v>179000</v>
      </c>
      <c r="C180" s="128">
        <f t="shared" si="5"/>
        <v>3516000</v>
      </c>
      <c r="D180" s="129">
        <f t="shared" si="4"/>
        <v>187950</v>
      </c>
      <c r="E180" s="130" t="s">
        <v>6069</v>
      </c>
      <c r="F180" s="131"/>
    </row>
    <row r="181" spans="1:6">
      <c r="A181" s="127" t="s">
        <v>2844</v>
      </c>
      <c r="B181" s="127">
        <v>180000</v>
      </c>
      <c r="C181" s="128">
        <f t="shared" si="5"/>
        <v>3535500</v>
      </c>
      <c r="D181" s="129">
        <f t="shared" si="4"/>
        <v>189000</v>
      </c>
      <c r="E181" s="130" t="s">
        <v>6069</v>
      </c>
      <c r="F181" s="131"/>
    </row>
    <row r="182" spans="1:6">
      <c r="A182" s="127" t="s">
        <v>2845</v>
      </c>
      <c r="B182" s="127">
        <v>181000</v>
      </c>
      <c r="C182" s="128">
        <f t="shared" si="5"/>
        <v>3555000</v>
      </c>
      <c r="D182" s="129">
        <f t="shared" si="4"/>
        <v>190050</v>
      </c>
      <c r="E182" s="130" t="s">
        <v>6069</v>
      </c>
      <c r="F182" s="131"/>
    </row>
    <row r="183" spans="1:6">
      <c r="A183" s="127" t="s">
        <v>2846</v>
      </c>
      <c r="B183" s="127">
        <v>182000</v>
      </c>
      <c r="C183" s="128">
        <f t="shared" si="5"/>
        <v>3574500</v>
      </c>
      <c r="D183" s="129">
        <f t="shared" si="4"/>
        <v>191100</v>
      </c>
      <c r="E183" s="130" t="s">
        <v>6069</v>
      </c>
      <c r="F183" s="131"/>
    </row>
    <row r="184" spans="1:6">
      <c r="A184" s="127" t="s">
        <v>2847</v>
      </c>
      <c r="B184" s="127">
        <v>183000</v>
      </c>
      <c r="C184" s="128">
        <f t="shared" si="5"/>
        <v>3594000</v>
      </c>
      <c r="D184" s="129">
        <f t="shared" si="4"/>
        <v>192150</v>
      </c>
      <c r="E184" s="130" t="s">
        <v>6069</v>
      </c>
      <c r="F184" s="131"/>
    </row>
    <row r="185" spans="1:6">
      <c r="A185" s="127" t="s">
        <v>2848</v>
      </c>
      <c r="B185" s="127">
        <v>184000</v>
      </c>
      <c r="C185" s="128">
        <f t="shared" si="5"/>
        <v>3613500</v>
      </c>
      <c r="D185" s="129">
        <f t="shared" si="4"/>
        <v>193200</v>
      </c>
      <c r="E185" s="130" t="s">
        <v>6069</v>
      </c>
      <c r="F185" s="131"/>
    </row>
    <row r="186" spans="1:6">
      <c r="A186" s="127" t="s">
        <v>2849</v>
      </c>
      <c r="B186" s="127">
        <v>185000</v>
      </c>
      <c r="C186" s="128">
        <f t="shared" si="5"/>
        <v>3633000</v>
      </c>
      <c r="D186" s="129">
        <f t="shared" si="4"/>
        <v>194250</v>
      </c>
      <c r="E186" s="130" t="s">
        <v>6069</v>
      </c>
      <c r="F186" s="131"/>
    </row>
    <row r="187" spans="1:6">
      <c r="A187" s="127" t="s">
        <v>2850</v>
      </c>
      <c r="B187" s="127">
        <v>186000</v>
      </c>
      <c r="C187" s="128">
        <f t="shared" si="5"/>
        <v>3652500</v>
      </c>
      <c r="D187" s="129">
        <f t="shared" si="4"/>
        <v>195300</v>
      </c>
      <c r="E187" s="130" t="s">
        <v>6069</v>
      </c>
      <c r="F187" s="131"/>
    </row>
    <row r="188" spans="1:6">
      <c r="A188" s="127" t="s">
        <v>2851</v>
      </c>
      <c r="B188" s="127">
        <v>187000</v>
      </c>
      <c r="C188" s="128">
        <f t="shared" si="5"/>
        <v>3672000</v>
      </c>
      <c r="D188" s="129">
        <f t="shared" si="4"/>
        <v>196350</v>
      </c>
      <c r="E188" s="130" t="s">
        <v>6069</v>
      </c>
      <c r="F188" s="131"/>
    </row>
    <row r="189" spans="1:6">
      <c r="A189" s="127" t="s">
        <v>2852</v>
      </c>
      <c r="B189" s="127">
        <v>188000</v>
      </c>
      <c r="C189" s="128">
        <f t="shared" si="5"/>
        <v>3691500</v>
      </c>
      <c r="D189" s="129">
        <f t="shared" si="4"/>
        <v>197400</v>
      </c>
      <c r="E189" s="130" t="s">
        <v>6069</v>
      </c>
      <c r="F189" s="131"/>
    </row>
    <row r="190" spans="1:6">
      <c r="A190" s="127" t="s">
        <v>2853</v>
      </c>
      <c r="B190" s="127">
        <v>189000</v>
      </c>
      <c r="C190" s="128">
        <f t="shared" si="5"/>
        <v>3711000</v>
      </c>
      <c r="D190" s="129">
        <f t="shared" si="4"/>
        <v>198450</v>
      </c>
      <c r="E190" s="130" t="s">
        <v>6069</v>
      </c>
      <c r="F190" s="131"/>
    </row>
    <row r="191" spans="1:6">
      <c r="A191" s="127" t="s">
        <v>2854</v>
      </c>
      <c r="B191" s="127">
        <v>190000</v>
      </c>
      <c r="C191" s="128">
        <f t="shared" si="5"/>
        <v>3730500</v>
      </c>
      <c r="D191" s="129">
        <f t="shared" si="4"/>
        <v>199500</v>
      </c>
      <c r="E191" s="130" t="s">
        <v>6069</v>
      </c>
      <c r="F191" s="131"/>
    </row>
    <row r="192" spans="1:6">
      <c r="A192" s="127" t="s">
        <v>2855</v>
      </c>
      <c r="B192" s="127">
        <v>191000</v>
      </c>
      <c r="C192" s="128">
        <f t="shared" si="5"/>
        <v>3750000</v>
      </c>
      <c r="D192" s="129">
        <f t="shared" si="4"/>
        <v>200550</v>
      </c>
      <c r="E192" s="130" t="s">
        <v>6069</v>
      </c>
      <c r="F192" s="131"/>
    </row>
    <row r="193" spans="1:6">
      <c r="A193" s="127" t="s">
        <v>2856</v>
      </c>
      <c r="B193" s="127">
        <v>192000</v>
      </c>
      <c r="C193" s="128">
        <f t="shared" si="5"/>
        <v>3769500</v>
      </c>
      <c r="D193" s="129">
        <f t="shared" si="4"/>
        <v>201600</v>
      </c>
      <c r="E193" s="130" t="s">
        <v>6069</v>
      </c>
      <c r="F193" s="131"/>
    </row>
    <row r="194" spans="1:6">
      <c r="A194" s="127" t="s">
        <v>2857</v>
      </c>
      <c r="B194" s="127">
        <v>193000</v>
      </c>
      <c r="C194" s="128">
        <f t="shared" si="5"/>
        <v>3789000</v>
      </c>
      <c r="D194" s="129">
        <f t="shared" ref="D194:D257" si="6">SUM($G$2)*(B194*0.001)</f>
        <v>202650</v>
      </c>
      <c r="E194" s="130" t="s">
        <v>6069</v>
      </c>
      <c r="F194" s="131"/>
    </row>
    <row r="195" spans="1:6">
      <c r="A195" s="127" t="s">
        <v>2858</v>
      </c>
      <c r="B195" s="127">
        <v>194000</v>
      </c>
      <c r="C195" s="128">
        <f t="shared" si="5"/>
        <v>3808500</v>
      </c>
      <c r="D195" s="129">
        <f t="shared" si="6"/>
        <v>203700</v>
      </c>
      <c r="E195" s="130" t="s">
        <v>6069</v>
      </c>
      <c r="F195" s="131"/>
    </row>
    <row r="196" spans="1:6">
      <c r="A196" s="127" t="s">
        <v>2859</v>
      </c>
      <c r="B196" s="127">
        <v>195000</v>
      </c>
      <c r="C196" s="128">
        <f t="shared" ref="C196:C259" si="7">SUM(C195)+19500</f>
        <v>3828000</v>
      </c>
      <c r="D196" s="129">
        <f t="shared" si="6"/>
        <v>204750</v>
      </c>
      <c r="E196" s="130" t="s">
        <v>6069</v>
      </c>
      <c r="F196" s="131"/>
    </row>
    <row r="197" spans="1:6">
      <c r="A197" s="127" t="s">
        <v>2860</v>
      </c>
      <c r="B197" s="127">
        <v>196000</v>
      </c>
      <c r="C197" s="128">
        <f t="shared" si="7"/>
        <v>3847500</v>
      </c>
      <c r="D197" s="129">
        <f t="shared" si="6"/>
        <v>205800</v>
      </c>
      <c r="E197" s="130" t="s">
        <v>6069</v>
      </c>
      <c r="F197" s="131"/>
    </row>
    <row r="198" spans="1:6">
      <c r="A198" s="127" t="s">
        <v>2861</v>
      </c>
      <c r="B198" s="127">
        <v>197000</v>
      </c>
      <c r="C198" s="128">
        <f t="shared" si="7"/>
        <v>3867000</v>
      </c>
      <c r="D198" s="129">
        <f t="shared" si="6"/>
        <v>206850</v>
      </c>
      <c r="E198" s="130" t="s">
        <v>6069</v>
      </c>
      <c r="F198" s="131"/>
    </row>
    <row r="199" spans="1:6">
      <c r="A199" s="127" t="s">
        <v>2862</v>
      </c>
      <c r="B199" s="127">
        <v>198000</v>
      </c>
      <c r="C199" s="128">
        <f t="shared" si="7"/>
        <v>3886500</v>
      </c>
      <c r="D199" s="129">
        <f t="shared" si="6"/>
        <v>207900</v>
      </c>
      <c r="E199" s="130" t="s">
        <v>6069</v>
      </c>
      <c r="F199" s="131"/>
    </row>
    <row r="200" spans="1:6">
      <c r="A200" s="127" t="s">
        <v>2863</v>
      </c>
      <c r="B200" s="127">
        <v>199000</v>
      </c>
      <c r="C200" s="128">
        <f t="shared" si="7"/>
        <v>3906000</v>
      </c>
      <c r="D200" s="129">
        <f t="shared" si="6"/>
        <v>208950</v>
      </c>
      <c r="E200" s="130" t="s">
        <v>6069</v>
      </c>
      <c r="F200" s="131"/>
    </row>
    <row r="201" spans="1:6">
      <c r="A201" s="127" t="s">
        <v>2864</v>
      </c>
      <c r="B201" s="127">
        <v>200000</v>
      </c>
      <c r="C201" s="128">
        <f t="shared" si="7"/>
        <v>3925500</v>
      </c>
      <c r="D201" s="129">
        <f t="shared" si="6"/>
        <v>210000</v>
      </c>
      <c r="E201" s="130" t="s">
        <v>6069</v>
      </c>
      <c r="F201" s="131"/>
    </row>
    <row r="202" spans="1:6">
      <c r="A202" s="127" t="s">
        <v>2865</v>
      </c>
      <c r="B202" s="127">
        <v>201000</v>
      </c>
      <c r="C202" s="128">
        <f t="shared" si="7"/>
        <v>3945000</v>
      </c>
      <c r="D202" s="129">
        <f t="shared" si="6"/>
        <v>211050</v>
      </c>
      <c r="E202" s="130" t="s">
        <v>6069</v>
      </c>
      <c r="F202" s="131"/>
    </row>
    <row r="203" spans="1:6">
      <c r="A203" s="127" t="s">
        <v>2866</v>
      </c>
      <c r="B203" s="127">
        <v>202000</v>
      </c>
      <c r="C203" s="128">
        <f t="shared" si="7"/>
        <v>3964500</v>
      </c>
      <c r="D203" s="129">
        <f t="shared" si="6"/>
        <v>212100</v>
      </c>
      <c r="E203" s="130" t="s">
        <v>6069</v>
      </c>
      <c r="F203" s="131"/>
    </row>
    <row r="204" spans="1:6">
      <c r="A204" s="127" t="s">
        <v>2867</v>
      </c>
      <c r="B204" s="127">
        <v>203000</v>
      </c>
      <c r="C204" s="128">
        <f t="shared" si="7"/>
        <v>3984000</v>
      </c>
      <c r="D204" s="129">
        <f t="shared" si="6"/>
        <v>213150</v>
      </c>
      <c r="E204" s="130" t="s">
        <v>6069</v>
      </c>
      <c r="F204" s="131"/>
    </row>
    <row r="205" spans="1:6">
      <c r="A205" s="127" t="s">
        <v>2868</v>
      </c>
      <c r="B205" s="127">
        <v>204000</v>
      </c>
      <c r="C205" s="128">
        <f t="shared" si="7"/>
        <v>4003500</v>
      </c>
      <c r="D205" s="129">
        <f t="shared" si="6"/>
        <v>214200</v>
      </c>
      <c r="E205" s="130" t="s">
        <v>6069</v>
      </c>
      <c r="F205" s="131"/>
    </row>
    <row r="206" spans="1:6">
      <c r="A206" s="127" t="s">
        <v>2869</v>
      </c>
      <c r="B206" s="127">
        <v>205000</v>
      </c>
      <c r="C206" s="128">
        <f t="shared" si="7"/>
        <v>4023000</v>
      </c>
      <c r="D206" s="129">
        <f t="shared" si="6"/>
        <v>215250</v>
      </c>
      <c r="E206" s="130" t="s">
        <v>6069</v>
      </c>
      <c r="F206" s="131"/>
    </row>
    <row r="207" spans="1:6">
      <c r="A207" s="127" t="s">
        <v>2870</v>
      </c>
      <c r="B207" s="127">
        <v>206000</v>
      </c>
      <c r="C207" s="128">
        <f t="shared" si="7"/>
        <v>4042500</v>
      </c>
      <c r="D207" s="129">
        <f t="shared" si="6"/>
        <v>216300</v>
      </c>
      <c r="E207" s="130" t="s">
        <v>6069</v>
      </c>
      <c r="F207" s="131"/>
    </row>
    <row r="208" spans="1:6">
      <c r="A208" s="127" t="s">
        <v>2871</v>
      </c>
      <c r="B208" s="127">
        <v>207000</v>
      </c>
      <c r="C208" s="128">
        <f t="shared" si="7"/>
        <v>4062000</v>
      </c>
      <c r="D208" s="129">
        <f t="shared" si="6"/>
        <v>217350</v>
      </c>
      <c r="E208" s="130" t="s">
        <v>6069</v>
      </c>
      <c r="F208" s="131"/>
    </row>
    <row r="209" spans="1:6">
      <c r="A209" s="127" t="s">
        <v>2872</v>
      </c>
      <c r="B209" s="127">
        <v>208000</v>
      </c>
      <c r="C209" s="128">
        <f t="shared" si="7"/>
        <v>4081500</v>
      </c>
      <c r="D209" s="129">
        <f t="shared" si="6"/>
        <v>218400</v>
      </c>
      <c r="E209" s="130" t="s">
        <v>6069</v>
      </c>
      <c r="F209" s="131"/>
    </row>
    <row r="210" spans="1:6">
      <c r="A210" s="127" t="s">
        <v>2873</v>
      </c>
      <c r="B210" s="127">
        <v>209000</v>
      </c>
      <c r="C210" s="128">
        <f t="shared" si="7"/>
        <v>4101000</v>
      </c>
      <c r="D210" s="129">
        <f t="shared" si="6"/>
        <v>219450</v>
      </c>
      <c r="E210" s="130" t="s">
        <v>6069</v>
      </c>
      <c r="F210" s="131"/>
    </row>
    <row r="211" spans="1:6">
      <c r="A211" s="127" t="s">
        <v>2874</v>
      </c>
      <c r="B211" s="127">
        <v>210000</v>
      </c>
      <c r="C211" s="128">
        <f t="shared" si="7"/>
        <v>4120500</v>
      </c>
      <c r="D211" s="129">
        <f t="shared" si="6"/>
        <v>220500</v>
      </c>
      <c r="E211" s="130" t="s">
        <v>6069</v>
      </c>
      <c r="F211" s="131"/>
    </row>
    <row r="212" spans="1:6">
      <c r="A212" s="127" t="s">
        <v>3652</v>
      </c>
      <c r="B212" s="127">
        <v>211000</v>
      </c>
      <c r="C212" s="128">
        <f t="shared" si="7"/>
        <v>4140000</v>
      </c>
      <c r="D212" s="129">
        <f t="shared" si="6"/>
        <v>221550</v>
      </c>
      <c r="E212" s="130" t="s">
        <v>6069</v>
      </c>
      <c r="F212" s="131"/>
    </row>
    <row r="213" spans="1:6">
      <c r="A213" s="127" t="s">
        <v>3653</v>
      </c>
      <c r="B213" s="127">
        <v>212000</v>
      </c>
      <c r="C213" s="128">
        <f t="shared" si="7"/>
        <v>4159500</v>
      </c>
      <c r="D213" s="129">
        <f t="shared" si="6"/>
        <v>222600</v>
      </c>
      <c r="E213" s="130" t="s">
        <v>6069</v>
      </c>
      <c r="F213" s="131"/>
    </row>
    <row r="214" spans="1:6">
      <c r="A214" s="127" t="s">
        <v>3654</v>
      </c>
      <c r="B214" s="127">
        <v>213000</v>
      </c>
      <c r="C214" s="128">
        <f t="shared" si="7"/>
        <v>4179000</v>
      </c>
      <c r="D214" s="129">
        <f t="shared" si="6"/>
        <v>223650</v>
      </c>
      <c r="E214" s="130" t="s">
        <v>6069</v>
      </c>
      <c r="F214" s="131"/>
    </row>
    <row r="215" spans="1:6">
      <c r="A215" s="127" t="s">
        <v>3655</v>
      </c>
      <c r="B215" s="127">
        <v>214000</v>
      </c>
      <c r="C215" s="128">
        <f t="shared" si="7"/>
        <v>4198500</v>
      </c>
      <c r="D215" s="129">
        <f t="shared" si="6"/>
        <v>224700</v>
      </c>
      <c r="E215" s="130" t="s">
        <v>6069</v>
      </c>
      <c r="F215" s="131"/>
    </row>
    <row r="216" spans="1:6">
      <c r="A216" s="127" t="s">
        <v>3656</v>
      </c>
      <c r="B216" s="127">
        <v>215000</v>
      </c>
      <c r="C216" s="128">
        <f t="shared" si="7"/>
        <v>4218000</v>
      </c>
      <c r="D216" s="129">
        <f t="shared" si="6"/>
        <v>225750</v>
      </c>
      <c r="E216" s="130" t="s">
        <v>6069</v>
      </c>
      <c r="F216" s="131"/>
    </row>
    <row r="217" spans="1:6">
      <c r="A217" s="127" t="s">
        <v>3657</v>
      </c>
      <c r="B217" s="127">
        <v>216000</v>
      </c>
      <c r="C217" s="128">
        <f t="shared" si="7"/>
        <v>4237500</v>
      </c>
      <c r="D217" s="129">
        <f t="shared" si="6"/>
        <v>226800</v>
      </c>
      <c r="E217" s="130" t="s">
        <v>6069</v>
      </c>
      <c r="F217" s="131"/>
    </row>
    <row r="218" spans="1:6">
      <c r="A218" s="127" t="s">
        <v>3658</v>
      </c>
      <c r="B218" s="127">
        <v>217000</v>
      </c>
      <c r="C218" s="128">
        <f t="shared" si="7"/>
        <v>4257000</v>
      </c>
      <c r="D218" s="129">
        <f t="shared" si="6"/>
        <v>227850</v>
      </c>
      <c r="E218" s="130" t="s">
        <v>6069</v>
      </c>
      <c r="F218" s="131"/>
    </row>
    <row r="219" spans="1:6">
      <c r="A219" s="127" t="s">
        <v>3659</v>
      </c>
      <c r="B219" s="127">
        <v>218000</v>
      </c>
      <c r="C219" s="128">
        <f t="shared" si="7"/>
        <v>4276500</v>
      </c>
      <c r="D219" s="129">
        <f t="shared" si="6"/>
        <v>228900</v>
      </c>
      <c r="E219" s="130" t="s">
        <v>6069</v>
      </c>
      <c r="F219" s="131"/>
    </row>
    <row r="220" spans="1:6">
      <c r="A220" s="127" t="s">
        <v>3660</v>
      </c>
      <c r="B220" s="127">
        <v>219000</v>
      </c>
      <c r="C220" s="128">
        <f t="shared" si="7"/>
        <v>4296000</v>
      </c>
      <c r="D220" s="129">
        <f t="shared" si="6"/>
        <v>229950</v>
      </c>
      <c r="E220" s="130" t="s">
        <v>6069</v>
      </c>
      <c r="F220" s="131"/>
    </row>
    <row r="221" spans="1:6">
      <c r="A221" s="127" t="s">
        <v>3661</v>
      </c>
      <c r="B221" s="127">
        <v>220000</v>
      </c>
      <c r="C221" s="128">
        <f t="shared" si="7"/>
        <v>4315500</v>
      </c>
      <c r="D221" s="129">
        <f t="shared" si="6"/>
        <v>231000</v>
      </c>
      <c r="E221" s="130" t="s">
        <v>6069</v>
      </c>
      <c r="F221" s="131"/>
    </row>
    <row r="222" spans="1:6">
      <c r="A222" s="127" t="s">
        <v>3662</v>
      </c>
      <c r="B222" s="127">
        <v>221000</v>
      </c>
      <c r="C222" s="128">
        <f t="shared" si="7"/>
        <v>4335000</v>
      </c>
      <c r="D222" s="129">
        <f t="shared" si="6"/>
        <v>232050</v>
      </c>
      <c r="E222" s="130" t="s">
        <v>6069</v>
      </c>
      <c r="F222" s="131"/>
    </row>
    <row r="223" spans="1:6">
      <c r="A223" s="127" t="s">
        <v>4395</v>
      </c>
      <c r="B223" s="127">
        <v>222000</v>
      </c>
      <c r="C223" s="128">
        <f t="shared" si="7"/>
        <v>4354500</v>
      </c>
      <c r="D223" s="129">
        <f t="shared" si="6"/>
        <v>233100</v>
      </c>
      <c r="E223" s="130" t="s">
        <v>6069</v>
      </c>
      <c r="F223" s="131"/>
    </row>
    <row r="224" spans="1:6">
      <c r="A224" s="127" t="s">
        <v>4396</v>
      </c>
      <c r="B224" s="127">
        <v>223000</v>
      </c>
      <c r="C224" s="128">
        <f t="shared" si="7"/>
        <v>4374000</v>
      </c>
      <c r="D224" s="129">
        <f t="shared" si="6"/>
        <v>234150</v>
      </c>
      <c r="E224" s="130" t="s">
        <v>6069</v>
      </c>
      <c r="F224" s="131"/>
    </row>
    <row r="225" spans="1:6">
      <c r="A225" s="127" t="s">
        <v>4397</v>
      </c>
      <c r="B225" s="127">
        <v>224000</v>
      </c>
      <c r="C225" s="128">
        <f t="shared" si="7"/>
        <v>4393500</v>
      </c>
      <c r="D225" s="129">
        <f t="shared" si="6"/>
        <v>235200</v>
      </c>
      <c r="E225" s="130" t="s">
        <v>6069</v>
      </c>
      <c r="F225" s="131"/>
    </row>
    <row r="226" spans="1:6">
      <c r="A226" s="127" t="s">
        <v>4398</v>
      </c>
      <c r="B226" s="127">
        <v>225000</v>
      </c>
      <c r="C226" s="128">
        <f t="shared" si="7"/>
        <v>4413000</v>
      </c>
      <c r="D226" s="129">
        <f t="shared" si="6"/>
        <v>236250</v>
      </c>
      <c r="E226" s="130" t="s">
        <v>6069</v>
      </c>
      <c r="F226" s="131"/>
    </row>
    <row r="227" spans="1:6">
      <c r="A227" s="127" t="s">
        <v>4399</v>
      </c>
      <c r="B227" s="127">
        <v>226000</v>
      </c>
      <c r="C227" s="128">
        <f t="shared" si="7"/>
        <v>4432500</v>
      </c>
      <c r="D227" s="129">
        <f t="shared" si="6"/>
        <v>237300</v>
      </c>
      <c r="E227" s="130" t="s">
        <v>6069</v>
      </c>
      <c r="F227" s="131"/>
    </row>
    <row r="228" spans="1:6">
      <c r="A228" s="127" t="s">
        <v>4400</v>
      </c>
      <c r="B228" s="127">
        <v>227000</v>
      </c>
      <c r="C228" s="128">
        <f t="shared" si="7"/>
        <v>4452000</v>
      </c>
      <c r="D228" s="129">
        <f t="shared" si="6"/>
        <v>238350</v>
      </c>
      <c r="E228" s="130" t="s">
        <v>6069</v>
      </c>
      <c r="F228" s="131"/>
    </row>
    <row r="229" spans="1:6">
      <c r="A229" s="127" t="s">
        <v>4401</v>
      </c>
      <c r="B229" s="127">
        <v>228000</v>
      </c>
      <c r="C229" s="128">
        <f t="shared" si="7"/>
        <v>4471500</v>
      </c>
      <c r="D229" s="129">
        <f t="shared" si="6"/>
        <v>239400</v>
      </c>
      <c r="E229" s="130" t="s">
        <v>6069</v>
      </c>
      <c r="F229" s="131"/>
    </row>
    <row r="230" spans="1:6">
      <c r="A230" s="127" t="s">
        <v>4402</v>
      </c>
      <c r="B230" s="127">
        <v>229000</v>
      </c>
      <c r="C230" s="128">
        <f t="shared" si="7"/>
        <v>4491000</v>
      </c>
      <c r="D230" s="129">
        <f t="shared" si="6"/>
        <v>240450</v>
      </c>
      <c r="E230" s="130" t="s">
        <v>6069</v>
      </c>
      <c r="F230" s="131"/>
    </row>
    <row r="231" spans="1:6">
      <c r="A231" s="127" t="s">
        <v>4403</v>
      </c>
      <c r="B231" s="127">
        <v>230000</v>
      </c>
      <c r="C231" s="128">
        <f t="shared" si="7"/>
        <v>4510500</v>
      </c>
      <c r="D231" s="129">
        <f t="shared" si="6"/>
        <v>241500</v>
      </c>
      <c r="E231" s="130" t="s">
        <v>6069</v>
      </c>
      <c r="F231" s="131"/>
    </row>
    <row r="232" spans="1:6">
      <c r="A232" s="127" t="s">
        <v>4404</v>
      </c>
      <c r="B232" s="127">
        <v>231000</v>
      </c>
      <c r="C232" s="128">
        <f t="shared" si="7"/>
        <v>4530000</v>
      </c>
      <c r="D232" s="129">
        <f t="shared" si="6"/>
        <v>242550</v>
      </c>
      <c r="E232" s="130" t="s">
        <v>6069</v>
      </c>
      <c r="F232" s="131"/>
    </row>
    <row r="233" spans="1:6">
      <c r="A233" s="127" t="s">
        <v>4405</v>
      </c>
      <c r="B233" s="127">
        <v>232000</v>
      </c>
      <c r="C233" s="128">
        <f t="shared" si="7"/>
        <v>4549500</v>
      </c>
      <c r="D233" s="129">
        <f t="shared" si="6"/>
        <v>243600</v>
      </c>
      <c r="E233" s="130" t="s">
        <v>6069</v>
      </c>
      <c r="F233" s="131"/>
    </row>
    <row r="234" spans="1:6">
      <c r="A234" s="127" t="s">
        <v>4406</v>
      </c>
      <c r="B234" s="127">
        <v>233000</v>
      </c>
      <c r="C234" s="128">
        <f t="shared" si="7"/>
        <v>4569000</v>
      </c>
      <c r="D234" s="129">
        <f t="shared" si="6"/>
        <v>244650</v>
      </c>
      <c r="E234" s="130" t="s">
        <v>6069</v>
      </c>
      <c r="F234" s="131"/>
    </row>
    <row r="235" spans="1:6">
      <c r="A235" s="127" t="s">
        <v>4407</v>
      </c>
      <c r="B235" s="127">
        <v>234000</v>
      </c>
      <c r="C235" s="128">
        <f t="shared" si="7"/>
        <v>4588500</v>
      </c>
      <c r="D235" s="129">
        <f t="shared" si="6"/>
        <v>245700</v>
      </c>
      <c r="E235" s="130" t="s">
        <v>6069</v>
      </c>
      <c r="F235" s="131"/>
    </row>
    <row r="236" spans="1:6">
      <c r="A236" s="127" t="s">
        <v>4408</v>
      </c>
      <c r="B236" s="127">
        <v>235000</v>
      </c>
      <c r="C236" s="128">
        <f t="shared" si="7"/>
        <v>4608000</v>
      </c>
      <c r="D236" s="129">
        <f t="shared" si="6"/>
        <v>246750</v>
      </c>
      <c r="E236" s="130" t="s">
        <v>6069</v>
      </c>
      <c r="F236" s="131"/>
    </row>
    <row r="237" spans="1:6">
      <c r="A237" s="127" t="s">
        <v>4409</v>
      </c>
      <c r="B237" s="127">
        <v>236000</v>
      </c>
      <c r="C237" s="128">
        <f t="shared" si="7"/>
        <v>4627500</v>
      </c>
      <c r="D237" s="129">
        <f t="shared" si="6"/>
        <v>247800</v>
      </c>
      <c r="E237" s="130" t="s">
        <v>6069</v>
      </c>
      <c r="F237" s="131"/>
    </row>
    <row r="238" spans="1:6">
      <c r="A238" s="127" t="s">
        <v>4410</v>
      </c>
      <c r="B238" s="127">
        <v>237000</v>
      </c>
      <c r="C238" s="128">
        <f t="shared" si="7"/>
        <v>4647000</v>
      </c>
      <c r="D238" s="129">
        <f t="shared" si="6"/>
        <v>248850</v>
      </c>
      <c r="E238" s="130" t="s">
        <v>6069</v>
      </c>
      <c r="F238" s="131"/>
    </row>
    <row r="239" spans="1:6">
      <c r="A239" s="127" t="s">
        <v>4411</v>
      </c>
      <c r="B239" s="127">
        <v>238000</v>
      </c>
      <c r="C239" s="128">
        <f t="shared" si="7"/>
        <v>4666500</v>
      </c>
      <c r="D239" s="129">
        <f t="shared" si="6"/>
        <v>249900</v>
      </c>
      <c r="E239" s="130" t="s">
        <v>6069</v>
      </c>
      <c r="F239" s="131"/>
    </row>
    <row r="240" spans="1:6">
      <c r="A240" s="127" t="s">
        <v>4412</v>
      </c>
      <c r="B240" s="127">
        <v>239000</v>
      </c>
      <c r="C240" s="128">
        <f t="shared" si="7"/>
        <v>4686000</v>
      </c>
      <c r="D240" s="129">
        <f t="shared" si="6"/>
        <v>250950</v>
      </c>
      <c r="E240" s="130" t="s">
        <v>6069</v>
      </c>
      <c r="F240" s="131"/>
    </row>
    <row r="241" spans="1:6">
      <c r="A241" s="127" t="s">
        <v>4413</v>
      </c>
      <c r="B241" s="127">
        <v>240000</v>
      </c>
      <c r="C241" s="128">
        <f t="shared" si="7"/>
        <v>4705500</v>
      </c>
      <c r="D241" s="129">
        <f t="shared" si="6"/>
        <v>252000</v>
      </c>
      <c r="E241" s="130" t="s">
        <v>6069</v>
      </c>
      <c r="F241" s="131"/>
    </row>
    <row r="242" spans="1:6">
      <c r="A242" s="127" t="s">
        <v>4414</v>
      </c>
      <c r="B242" s="127">
        <v>241000</v>
      </c>
      <c r="C242" s="128">
        <f t="shared" si="7"/>
        <v>4725000</v>
      </c>
      <c r="D242" s="129">
        <f t="shared" si="6"/>
        <v>253050</v>
      </c>
      <c r="E242" s="130" t="s">
        <v>6069</v>
      </c>
      <c r="F242" s="131"/>
    </row>
    <row r="243" spans="1:6">
      <c r="A243" s="127" t="s">
        <v>4415</v>
      </c>
      <c r="B243" s="127">
        <v>242000</v>
      </c>
      <c r="C243" s="128">
        <f t="shared" si="7"/>
        <v>4744500</v>
      </c>
      <c r="D243" s="129">
        <f t="shared" si="6"/>
        <v>254100</v>
      </c>
      <c r="E243" s="130" t="s">
        <v>6069</v>
      </c>
      <c r="F243" s="131"/>
    </row>
    <row r="244" spans="1:6">
      <c r="A244" s="127" t="str">
        <f t="shared" ref="A244:A307" si="8">"인도"&amp;B244</f>
        <v>인도243000</v>
      </c>
      <c r="B244" s="127">
        <f t="shared" ref="B244:B307" si="9">B243+1000</f>
        <v>243000</v>
      </c>
      <c r="C244" s="128">
        <f t="shared" si="7"/>
        <v>4764000</v>
      </c>
      <c r="D244" s="129">
        <f t="shared" si="6"/>
        <v>255150</v>
      </c>
      <c r="E244" s="130" t="s">
        <v>6069</v>
      </c>
      <c r="F244" s="131"/>
    </row>
    <row r="245" spans="1:6">
      <c r="A245" s="127" t="str">
        <f t="shared" si="8"/>
        <v>인도244000</v>
      </c>
      <c r="B245" s="127">
        <f t="shared" si="9"/>
        <v>244000</v>
      </c>
      <c r="C245" s="128">
        <f t="shared" si="7"/>
        <v>4783500</v>
      </c>
      <c r="D245" s="129">
        <f t="shared" si="6"/>
        <v>256200</v>
      </c>
      <c r="E245" s="130" t="s">
        <v>6069</v>
      </c>
      <c r="F245" s="131"/>
    </row>
    <row r="246" spans="1:6">
      <c r="A246" s="127" t="str">
        <f t="shared" si="8"/>
        <v>인도245000</v>
      </c>
      <c r="B246" s="127">
        <f t="shared" si="9"/>
        <v>245000</v>
      </c>
      <c r="C246" s="128">
        <f t="shared" si="7"/>
        <v>4803000</v>
      </c>
      <c r="D246" s="129">
        <f t="shared" si="6"/>
        <v>257250</v>
      </c>
      <c r="E246" s="130" t="s">
        <v>6069</v>
      </c>
      <c r="F246" s="131"/>
    </row>
    <row r="247" spans="1:6">
      <c r="A247" s="127" t="str">
        <f t="shared" si="8"/>
        <v>인도246000</v>
      </c>
      <c r="B247" s="127">
        <f t="shared" si="9"/>
        <v>246000</v>
      </c>
      <c r="C247" s="128">
        <f t="shared" si="7"/>
        <v>4822500</v>
      </c>
      <c r="D247" s="129">
        <f t="shared" si="6"/>
        <v>258300</v>
      </c>
      <c r="E247" s="130" t="s">
        <v>6069</v>
      </c>
      <c r="F247" s="131"/>
    </row>
    <row r="248" spans="1:6">
      <c r="A248" s="127" t="str">
        <f t="shared" si="8"/>
        <v>인도247000</v>
      </c>
      <c r="B248" s="127">
        <f t="shared" si="9"/>
        <v>247000</v>
      </c>
      <c r="C248" s="128">
        <f t="shared" si="7"/>
        <v>4842000</v>
      </c>
      <c r="D248" s="129">
        <f t="shared" si="6"/>
        <v>259350</v>
      </c>
      <c r="E248" s="130" t="s">
        <v>6069</v>
      </c>
      <c r="F248" s="131"/>
    </row>
    <row r="249" spans="1:6">
      <c r="A249" s="127" t="str">
        <f t="shared" si="8"/>
        <v>인도248000</v>
      </c>
      <c r="B249" s="127">
        <f t="shared" si="9"/>
        <v>248000</v>
      </c>
      <c r="C249" s="128">
        <f t="shared" si="7"/>
        <v>4861500</v>
      </c>
      <c r="D249" s="129">
        <f t="shared" si="6"/>
        <v>260400</v>
      </c>
      <c r="E249" s="130" t="s">
        <v>6069</v>
      </c>
      <c r="F249" s="131"/>
    </row>
    <row r="250" spans="1:6">
      <c r="A250" s="127" t="str">
        <f t="shared" si="8"/>
        <v>인도249000</v>
      </c>
      <c r="B250" s="127">
        <f t="shared" si="9"/>
        <v>249000</v>
      </c>
      <c r="C250" s="128">
        <f t="shared" si="7"/>
        <v>4881000</v>
      </c>
      <c r="D250" s="129">
        <f t="shared" si="6"/>
        <v>261450</v>
      </c>
      <c r="E250" s="130" t="s">
        <v>6069</v>
      </c>
      <c r="F250" s="131"/>
    </row>
    <row r="251" spans="1:6">
      <c r="A251" s="127" t="str">
        <f t="shared" si="8"/>
        <v>인도250000</v>
      </c>
      <c r="B251" s="127">
        <f t="shared" si="9"/>
        <v>250000</v>
      </c>
      <c r="C251" s="128">
        <f t="shared" si="7"/>
        <v>4900500</v>
      </c>
      <c r="D251" s="129">
        <f t="shared" si="6"/>
        <v>262500</v>
      </c>
      <c r="E251" s="130" t="s">
        <v>6069</v>
      </c>
      <c r="F251" s="131"/>
    </row>
    <row r="252" spans="1:6">
      <c r="A252" s="127" t="str">
        <f t="shared" si="8"/>
        <v>인도251000</v>
      </c>
      <c r="B252" s="127">
        <f t="shared" si="9"/>
        <v>251000</v>
      </c>
      <c r="C252" s="128">
        <f t="shared" si="7"/>
        <v>4920000</v>
      </c>
      <c r="D252" s="129">
        <f t="shared" si="6"/>
        <v>263550</v>
      </c>
      <c r="E252" s="130" t="s">
        <v>6069</v>
      </c>
      <c r="F252" s="131"/>
    </row>
    <row r="253" spans="1:6">
      <c r="A253" s="127" t="str">
        <f t="shared" si="8"/>
        <v>인도252000</v>
      </c>
      <c r="B253" s="127">
        <f t="shared" si="9"/>
        <v>252000</v>
      </c>
      <c r="C253" s="128">
        <f t="shared" si="7"/>
        <v>4939500</v>
      </c>
      <c r="D253" s="129">
        <f t="shared" si="6"/>
        <v>264600</v>
      </c>
      <c r="E253" s="130" t="s">
        <v>6069</v>
      </c>
      <c r="F253" s="131"/>
    </row>
    <row r="254" spans="1:6">
      <c r="A254" s="127" t="str">
        <f t="shared" si="8"/>
        <v>인도253000</v>
      </c>
      <c r="B254" s="127">
        <f t="shared" si="9"/>
        <v>253000</v>
      </c>
      <c r="C254" s="128">
        <f t="shared" si="7"/>
        <v>4959000</v>
      </c>
      <c r="D254" s="129">
        <f t="shared" si="6"/>
        <v>265650</v>
      </c>
      <c r="E254" s="130" t="s">
        <v>6069</v>
      </c>
      <c r="F254" s="131"/>
    </row>
    <row r="255" spans="1:6">
      <c r="A255" s="127" t="str">
        <f t="shared" si="8"/>
        <v>인도254000</v>
      </c>
      <c r="B255" s="127">
        <f t="shared" si="9"/>
        <v>254000</v>
      </c>
      <c r="C255" s="128">
        <f t="shared" si="7"/>
        <v>4978500</v>
      </c>
      <c r="D255" s="129">
        <f t="shared" si="6"/>
        <v>266700</v>
      </c>
      <c r="E255" s="130" t="s">
        <v>6069</v>
      </c>
      <c r="F255" s="131"/>
    </row>
    <row r="256" spans="1:6">
      <c r="A256" s="127" t="str">
        <f t="shared" si="8"/>
        <v>인도255000</v>
      </c>
      <c r="B256" s="127">
        <f t="shared" si="9"/>
        <v>255000</v>
      </c>
      <c r="C256" s="128">
        <f t="shared" si="7"/>
        <v>4998000</v>
      </c>
      <c r="D256" s="129">
        <f t="shared" si="6"/>
        <v>267750</v>
      </c>
      <c r="E256" s="130" t="s">
        <v>6069</v>
      </c>
      <c r="F256" s="131"/>
    </row>
    <row r="257" spans="1:6">
      <c r="A257" s="127" t="str">
        <f t="shared" si="8"/>
        <v>인도256000</v>
      </c>
      <c r="B257" s="127">
        <f t="shared" si="9"/>
        <v>256000</v>
      </c>
      <c r="C257" s="128">
        <f t="shared" si="7"/>
        <v>5017500</v>
      </c>
      <c r="D257" s="129">
        <f t="shared" si="6"/>
        <v>268800</v>
      </c>
      <c r="E257" s="130" t="s">
        <v>6069</v>
      </c>
      <c r="F257" s="131"/>
    </row>
    <row r="258" spans="1:6">
      <c r="A258" s="127" t="str">
        <f t="shared" si="8"/>
        <v>인도257000</v>
      </c>
      <c r="B258" s="127">
        <f t="shared" si="9"/>
        <v>257000</v>
      </c>
      <c r="C258" s="128">
        <f t="shared" si="7"/>
        <v>5037000</v>
      </c>
      <c r="D258" s="129">
        <f t="shared" ref="D258:D321" si="10">SUM($G$2)*(B258*0.001)</f>
        <v>269850</v>
      </c>
      <c r="E258" s="130" t="s">
        <v>6069</v>
      </c>
      <c r="F258" s="131"/>
    </row>
    <row r="259" spans="1:6">
      <c r="A259" s="127" t="str">
        <f t="shared" si="8"/>
        <v>인도258000</v>
      </c>
      <c r="B259" s="127">
        <f t="shared" si="9"/>
        <v>258000</v>
      </c>
      <c r="C259" s="128">
        <f t="shared" si="7"/>
        <v>5056500</v>
      </c>
      <c r="D259" s="129">
        <f t="shared" si="10"/>
        <v>270900</v>
      </c>
      <c r="E259" s="130" t="s">
        <v>6069</v>
      </c>
      <c r="F259" s="131"/>
    </row>
    <row r="260" spans="1:6">
      <c r="A260" s="127" t="str">
        <f t="shared" si="8"/>
        <v>인도259000</v>
      </c>
      <c r="B260" s="127">
        <f t="shared" si="9"/>
        <v>259000</v>
      </c>
      <c r="C260" s="128">
        <f t="shared" ref="C260:C323" si="11">SUM(C259)+19500</f>
        <v>5076000</v>
      </c>
      <c r="D260" s="129">
        <f t="shared" si="10"/>
        <v>271950</v>
      </c>
      <c r="E260" s="130" t="s">
        <v>6069</v>
      </c>
      <c r="F260" s="131"/>
    </row>
    <row r="261" spans="1:6">
      <c r="A261" s="127" t="str">
        <f t="shared" si="8"/>
        <v>인도260000</v>
      </c>
      <c r="B261" s="127">
        <f t="shared" si="9"/>
        <v>260000</v>
      </c>
      <c r="C261" s="128">
        <f t="shared" si="11"/>
        <v>5095500</v>
      </c>
      <c r="D261" s="129">
        <f t="shared" si="10"/>
        <v>273000</v>
      </c>
      <c r="E261" s="130" t="s">
        <v>6069</v>
      </c>
      <c r="F261" s="131"/>
    </row>
    <row r="262" spans="1:6">
      <c r="A262" s="127" t="str">
        <f t="shared" si="8"/>
        <v>인도261000</v>
      </c>
      <c r="B262" s="127">
        <f t="shared" si="9"/>
        <v>261000</v>
      </c>
      <c r="C262" s="128">
        <f t="shared" si="11"/>
        <v>5115000</v>
      </c>
      <c r="D262" s="129">
        <f t="shared" si="10"/>
        <v>274050</v>
      </c>
      <c r="E262" s="130" t="s">
        <v>6069</v>
      </c>
      <c r="F262" s="131"/>
    </row>
    <row r="263" spans="1:6">
      <c r="A263" s="127" t="str">
        <f t="shared" si="8"/>
        <v>인도262000</v>
      </c>
      <c r="B263" s="127">
        <f t="shared" si="9"/>
        <v>262000</v>
      </c>
      <c r="C263" s="128">
        <f t="shared" si="11"/>
        <v>5134500</v>
      </c>
      <c r="D263" s="129">
        <f t="shared" si="10"/>
        <v>275100</v>
      </c>
      <c r="E263" s="130" t="s">
        <v>6069</v>
      </c>
      <c r="F263" s="131"/>
    </row>
    <row r="264" spans="1:6">
      <c r="A264" s="127" t="str">
        <f t="shared" si="8"/>
        <v>인도263000</v>
      </c>
      <c r="B264" s="127">
        <f t="shared" si="9"/>
        <v>263000</v>
      </c>
      <c r="C264" s="128">
        <f t="shared" si="11"/>
        <v>5154000</v>
      </c>
      <c r="D264" s="129">
        <f t="shared" si="10"/>
        <v>276150</v>
      </c>
      <c r="E264" s="130" t="s">
        <v>6069</v>
      </c>
      <c r="F264" s="131"/>
    </row>
    <row r="265" spans="1:6">
      <c r="A265" s="127" t="str">
        <f t="shared" si="8"/>
        <v>인도264000</v>
      </c>
      <c r="B265" s="127">
        <f t="shared" si="9"/>
        <v>264000</v>
      </c>
      <c r="C265" s="128">
        <f t="shared" si="11"/>
        <v>5173500</v>
      </c>
      <c r="D265" s="129">
        <f t="shared" si="10"/>
        <v>277200</v>
      </c>
      <c r="E265" s="130" t="s">
        <v>6069</v>
      </c>
      <c r="F265" s="131"/>
    </row>
    <row r="266" spans="1:6">
      <c r="A266" s="127" t="str">
        <f t="shared" si="8"/>
        <v>인도265000</v>
      </c>
      <c r="B266" s="127">
        <f t="shared" si="9"/>
        <v>265000</v>
      </c>
      <c r="C266" s="128">
        <f t="shared" si="11"/>
        <v>5193000</v>
      </c>
      <c r="D266" s="129">
        <f t="shared" si="10"/>
        <v>278250</v>
      </c>
      <c r="E266" s="130" t="s">
        <v>6069</v>
      </c>
      <c r="F266" s="131"/>
    </row>
    <row r="267" spans="1:6">
      <c r="A267" s="127" t="str">
        <f t="shared" si="8"/>
        <v>인도266000</v>
      </c>
      <c r="B267" s="127">
        <f t="shared" si="9"/>
        <v>266000</v>
      </c>
      <c r="C267" s="128">
        <f t="shared" si="11"/>
        <v>5212500</v>
      </c>
      <c r="D267" s="129">
        <f t="shared" si="10"/>
        <v>279300</v>
      </c>
      <c r="E267" s="130" t="s">
        <v>6069</v>
      </c>
      <c r="F267" s="131"/>
    </row>
    <row r="268" spans="1:6">
      <c r="A268" s="127" t="str">
        <f t="shared" si="8"/>
        <v>인도267000</v>
      </c>
      <c r="B268" s="127">
        <f t="shared" si="9"/>
        <v>267000</v>
      </c>
      <c r="C268" s="128">
        <f t="shared" si="11"/>
        <v>5232000</v>
      </c>
      <c r="D268" s="129">
        <f t="shared" si="10"/>
        <v>280350</v>
      </c>
      <c r="E268" s="130" t="s">
        <v>6069</v>
      </c>
      <c r="F268" s="131"/>
    </row>
    <row r="269" spans="1:6">
      <c r="A269" s="127" t="str">
        <f t="shared" si="8"/>
        <v>인도268000</v>
      </c>
      <c r="B269" s="127">
        <f t="shared" si="9"/>
        <v>268000</v>
      </c>
      <c r="C269" s="128">
        <f t="shared" si="11"/>
        <v>5251500</v>
      </c>
      <c r="D269" s="129">
        <f t="shared" si="10"/>
        <v>281400</v>
      </c>
      <c r="E269" s="130" t="s">
        <v>6069</v>
      </c>
      <c r="F269" s="131"/>
    </row>
    <row r="270" spans="1:6">
      <c r="A270" s="127" t="str">
        <f t="shared" si="8"/>
        <v>인도269000</v>
      </c>
      <c r="B270" s="127">
        <f t="shared" si="9"/>
        <v>269000</v>
      </c>
      <c r="C270" s="128">
        <f t="shared" si="11"/>
        <v>5271000</v>
      </c>
      <c r="D270" s="129">
        <f t="shared" si="10"/>
        <v>282450</v>
      </c>
      <c r="E270" s="130" t="s">
        <v>6069</v>
      </c>
      <c r="F270" s="131"/>
    </row>
    <row r="271" spans="1:6">
      <c r="A271" s="127" t="str">
        <f t="shared" si="8"/>
        <v>인도270000</v>
      </c>
      <c r="B271" s="127">
        <f t="shared" si="9"/>
        <v>270000</v>
      </c>
      <c r="C271" s="128">
        <f t="shared" si="11"/>
        <v>5290500</v>
      </c>
      <c r="D271" s="129">
        <f t="shared" si="10"/>
        <v>283500</v>
      </c>
      <c r="E271" s="130" t="s">
        <v>6069</v>
      </c>
      <c r="F271" s="131"/>
    </row>
    <row r="272" spans="1:6">
      <c r="A272" s="127" t="str">
        <f t="shared" si="8"/>
        <v>인도271000</v>
      </c>
      <c r="B272" s="127">
        <f t="shared" si="9"/>
        <v>271000</v>
      </c>
      <c r="C272" s="128">
        <f t="shared" si="11"/>
        <v>5310000</v>
      </c>
      <c r="D272" s="129">
        <f t="shared" si="10"/>
        <v>284550</v>
      </c>
      <c r="E272" s="130" t="s">
        <v>6069</v>
      </c>
      <c r="F272" s="131"/>
    </row>
    <row r="273" spans="1:6">
      <c r="A273" s="127" t="str">
        <f t="shared" si="8"/>
        <v>인도272000</v>
      </c>
      <c r="B273" s="127">
        <f t="shared" si="9"/>
        <v>272000</v>
      </c>
      <c r="C273" s="128">
        <f t="shared" si="11"/>
        <v>5329500</v>
      </c>
      <c r="D273" s="129">
        <f t="shared" si="10"/>
        <v>285600</v>
      </c>
      <c r="E273" s="130" t="s">
        <v>6069</v>
      </c>
      <c r="F273" s="131"/>
    </row>
    <row r="274" spans="1:6">
      <c r="A274" s="127" t="str">
        <f t="shared" si="8"/>
        <v>인도273000</v>
      </c>
      <c r="B274" s="127">
        <f t="shared" si="9"/>
        <v>273000</v>
      </c>
      <c r="C274" s="128">
        <f t="shared" si="11"/>
        <v>5349000</v>
      </c>
      <c r="D274" s="129">
        <f t="shared" si="10"/>
        <v>286650</v>
      </c>
      <c r="E274" s="130" t="s">
        <v>6069</v>
      </c>
      <c r="F274" s="131"/>
    </row>
    <row r="275" spans="1:6">
      <c r="A275" s="127" t="str">
        <f t="shared" si="8"/>
        <v>인도274000</v>
      </c>
      <c r="B275" s="127">
        <f t="shared" si="9"/>
        <v>274000</v>
      </c>
      <c r="C275" s="128">
        <f t="shared" si="11"/>
        <v>5368500</v>
      </c>
      <c r="D275" s="129">
        <f t="shared" si="10"/>
        <v>287700</v>
      </c>
      <c r="E275" s="130" t="s">
        <v>6069</v>
      </c>
      <c r="F275" s="131"/>
    </row>
    <row r="276" spans="1:6">
      <c r="A276" s="127" t="str">
        <f t="shared" si="8"/>
        <v>인도275000</v>
      </c>
      <c r="B276" s="127">
        <f t="shared" si="9"/>
        <v>275000</v>
      </c>
      <c r="C276" s="128">
        <f t="shared" si="11"/>
        <v>5388000</v>
      </c>
      <c r="D276" s="129">
        <f t="shared" si="10"/>
        <v>288750</v>
      </c>
      <c r="E276" s="130" t="s">
        <v>6069</v>
      </c>
      <c r="F276" s="131"/>
    </row>
    <row r="277" spans="1:6">
      <c r="A277" s="127" t="str">
        <f t="shared" si="8"/>
        <v>인도276000</v>
      </c>
      <c r="B277" s="127">
        <f t="shared" si="9"/>
        <v>276000</v>
      </c>
      <c r="C277" s="128">
        <f t="shared" si="11"/>
        <v>5407500</v>
      </c>
      <c r="D277" s="129">
        <f t="shared" si="10"/>
        <v>289800</v>
      </c>
      <c r="E277" s="130" t="s">
        <v>6069</v>
      </c>
      <c r="F277" s="131"/>
    </row>
    <row r="278" spans="1:6">
      <c r="A278" s="127" t="str">
        <f t="shared" si="8"/>
        <v>인도277000</v>
      </c>
      <c r="B278" s="127">
        <f t="shared" si="9"/>
        <v>277000</v>
      </c>
      <c r="C278" s="128">
        <f t="shared" si="11"/>
        <v>5427000</v>
      </c>
      <c r="D278" s="129">
        <f t="shared" si="10"/>
        <v>290850</v>
      </c>
      <c r="E278" s="130" t="s">
        <v>6069</v>
      </c>
      <c r="F278" s="131"/>
    </row>
    <row r="279" spans="1:6">
      <c r="A279" s="127" t="str">
        <f t="shared" si="8"/>
        <v>인도278000</v>
      </c>
      <c r="B279" s="127">
        <f t="shared" si="9"/>
        <v>278000</v>
      </c>
      <c r="C279" s="128">
        <f t="shared" si="11"/>
        <v>5446500</v>
      </c>
      <c r="D279" s="129">
        <f t="shared" si="10"/>
        <v>291900</v>
      </c>
      <c r="E279" s="130" t="s">
        <v>6069</v>
      </c>
      <c r="F279" s="131"/>
    </row>
    <row r="280" spans="1:6">
      <c r="A280" s="127" t="str">
        <f t="shared" si="8"/>
        <v>인도279000</v>
      </c>
      <c r="B280" s="127">
        <f t="shared" si="9"/>
        <v>279000</v>
      </c>
      <c r="C280" s="128">
        <f t="shared" si="11"/>
        <v>5466000</v>
      </c>
      <c r="D280" s="129">
        <f t="shared" si="10"/>
        <v>292950</v>
      </c>
      <c r="E280" s="130" t="s">
        <v>6069</v>
      </c>
      <c r="F280" s="131"/>
    </row>
    <row r="281" spans="1:6">
      <c r="A281" s="127" t="str">
        <f t="shared" si="8"/>
        <v>인도280000</v>
      </c>
      <c r="B281" s="127">
        <f t="shared" si="9"/>
        <v>280000</v>
      </c>
      <c r="C281" s="128">
        <f t="shared" si="11"/>
        <v>5485500</v>
      </c>
      <c r="D281" s="129">
        <f t="shared" si="10"/>
        <v>294000</v>
      </c>
      <c r="E281" s="130" t="s">
        <v>6069</v>
      </c>
      <c r="F281" s="131"/>
    </row>
    <row r="282" spans="1:6">
      <c r="A282" s="127" t="str">
        <f t="shared" si="8"/>
        <v>인도281000</v>
      </c>
      <c r="B282" s="127">
        <f t="shared" si="9"/>
        <v>281000</v>
      </c>
      <c r="C282" s="128">
        <f t="shared" si="11"/>
        <v>5505000</v>
      </c>
      <c r="D282" s="129">
        <f t="shared" si="10"/>
        <v>295050</v>
      </c>
      <c r="E282" s="130" t="s">
        <v>6069</v>
      </c>
      <c r="F282" s="131"/>
    </row>
    <row r="283" spans="1:6">
      <c r="A283" s="127" t="str">
        <f t="shared" si="8"/>
        <v>인도282000</v>
      </c>
      <c r="B283" s="127">
        <f t="shared" si="9"/>
        <v>282000</v>
      </c>
      <c r="C283" s="128">
        <f t="shared" si="11"/>
        <v>5524500</v>
      </c>
      <c r="D283" s="129">
        <f t="shared" si="10"/>
        <v>296100</v>
      </c>
      <c r="E283" s="130" t="s">
        <v>6069</v>
      </c>
      <c r="F283" s="131"/>
    </row>
    <row r="284" spans="1:6">
      <c r="A284" s="127" t="str">
        <f t="shared" si="8"/>
        <v>인도283000</v>
      </c>
      <c r="B284" s="127">
        <f t="shared" si="9"/>
        <v>283000</v>
      </c>
      <c r="C284" s="128">
        <f t="shared" si="11"/>
        <v>5544000</v>
      </c>
      <c r="D284" s="129">
        <f t="shared" si="10"/>
        <v>297150</v>
      </c>
      <c r="E284" s="130" t="s">
        <v>6069</v>
      </c>
      <c r="F284" s="131"/>
    </row>
    <row r="285" spans="1:6">
      <c r="A285" s="127" t="str">
        <f t="shared" si="8"/>
        <v>인도284000</v>
      </c>
      <c r="B285" s="127">
        <f t="shared" si="9"/>
        <v>284000</v>
      </c>
      <c r="C285" s="128">
        <f t="shared" si="11"/>
        <v>5563500</v>
      </c>
      <c r="D285" s="129">
        <f t="shared" si="10"/>
        <v>298200</v>
      </c>
      <c r="E285" s="130" t="s">
        <v>6069</v>
      </c>
      <c r="F285" s="131"/>
    </row>
    <row r="286" spans="1:6">
      <c r="A286" s="127" t="str">
        <f t="shared" si="8"/>
        <v>인도285000</v>
      </c>
      <c r="B286" s="127">
        <f t="shared" si="9"/>
        <v>285000</v>
      </c>
      <c r="C286" s="128">
        <f t="shared" si="11"/>
        <v>5583000</v>
      </c>
      <c r="D286" s="129">
        <f t="shared" si="10"/>
        <v>299250</v>
      </c>
      <c r="E286" s="130" t="s">
        <v>6069</v>
      </c>
      <c r="F286" s="131"/>
    </row>
    <row r="287" spans="1:6">
      <c r="A287" s="127" t="str">
        <f t="shared" si="8"/>
        <v>인도286000</v>
      </c>
      <c r="B287" s="127">
        <f t="shared" si="9"/>
        <v>286000</v>
      </c>
      <c r="C287" s="128">
        <f t="shared" si="11"/>
        <v>5602500</v>
      </c>
      <c r="D287" s="129">
        <f t="shared" si="10"/>
        <v>300300</v>
      </c>
      <c r="E287" s="130" t="s">
        <v>6069</v>
      </c>
      <c r="F287" s="131"/>
    </row>
    <row r="288" spans="1:6">
      <c r="A288" s="127" t="str">
        <f t="shared" si="8"/>
        <v>인도287000</v>
      </c>
      <c r="B288" s="127">
        <f t="shared" si="9"/>
        <v>287000</v>
      </c>
      <c r="C288" s="128">
        <f t="shared" si="11"/>
        <v>5622000</v>
      </c>
      <c r="D288" s="129">
        <f t="shared" si="10"/>
        <v>301350</v>
      </c>
      <c r="E288" s="130" t="s">
        <v>6069</v>
      </c>
      <c r="F288" s="131"/>
    </row>
    <row r="289" spans="1:6">
      <c r="A289" s="127" t="str">
        <f t="shared" si="8"/>
        <v>인도288000</v>
      </c>
      <c r="B289" s="127">
        <f t="shared" si="9"/>
        <v>288000</v>
      </c>
      <c r="C289" s="128">
        <f t="shared" si="11"/>
        <v>5641500</v>
      </c>
      <c r="D289" s="129">
        <f t="shared" si="10"/>
        <v>302400</v>
      </c>
      <c r="E289" s="130" t="s">
        <v>6069</v>
      </c>
      <c r="F289" s="131"/>
    </row>
    <row r="290" spans="1:6">
      <c r="A290" s="127" t="str">
        <f t="shared" si="8"/>
        <v>인도289000</v>
      </c>
      <c r="B290" s="127">
        <f t="shared" si="9"/>
        <v>289000</v>
      </c>
      <c r="C290" s="128">
        <f t="shared" si="11"/>
        <v>5661000</v>
      </c>
      <c r="D290" s="129">
        <f t="shared" si="10"/>
        <v>303450</v>
      </c>
      <c r="E290" s="130" t="s">
        <v>6069</v>
      </c>
      <c r="F290" s="131"/>
    </row>
    <row r="291" spans="1:6">
      <c r="A291" s="127" t="str">
        <f t="shared" si="8"/>
        <v>인도290000</v>
      </c>
      <c r="B291" s="127">
        <f t="shared" si="9"/>
        <v>290000</v>
      </c>
      <c r="C291" s="128">
        <f t="shared" si="11"/>
        <v>5680500</v>
      </c>
      <c r="D291" s="129">
        <f t="shared" si="10"/>
        <v>304500</v>
      </c>
      <c r="E291" s="130" t="s">
        <v>6069</v>
      </c>
      <c r="F291" s="131"/>
    </row>
    <row r="292" spans="1:6">
      <c r="A292" s="127" t="str">
        <f t="shared" si="8"/>
        <v>인도291000</v>
      </c>
      <c r="B292" s="127">
        <f t="shared" si="9"/>
        <v>291000</v>
      </c>
      <c r="C292" s="128">
        <f t="shared" si="11"/>
        <v>5700000</v>
      </c>
      <c r="D292" s="129">
        <f t="shared" si="10"/>
        <v>305550</v>
      </c>
      <c r="E292" s="130" t="s">
        <v>6069</v>
      </c>
      <c r="F292" s="131"/>
    </row>
    <row r="293" spans="1:6">
      <c r="A293" s="127" t="str">
        <f t="shared" si="8"/>
        <v>인도292000</v>
      </c>
      <c r="B293" s="127">
        <f t="shared" si="9"/>
        <v>292000</v>
      </c>
      <c r="C293" s="128">
        <f t="shared" si="11"/>
        <v>5719500</v>
      </c>
      <c r="D293" s="129">
        <f t="shared" si="10"/>
        <v>306600</v>
      </c>
      <c r="E293" s="130" t="s">
        <v>6069</v>
      </c>
      <c r="F293" s="131"/>
    </row>
    <row r="294" spans="1:6">
      <c r="A294" s="127" t="str">
        <f t="shared" si="8"/>
        <v>인도293000</v>
      </c>
      <c r="B294" s="127">
        <f t="shared" si="9"/>
        <v>293000</v>
      </c>
      <c r="C294" s="128">
        <f t="shared" si="11"/>
        <v>5739000</v>
      </c>
      <c r="D294" s="129">
        <f t="shared" si="10"/>
        <v>307650</v>
      </c>
      <c r="E294" s="130" t="s">
        <v>6069</v>
      </c>
      <c r="F294" s="131"/>
    </row>
    <row r="295" spans="1:6">
      <c r="A295" s="127" t="str">
        <f t="shared" si="8"/>
        <v>인도294000</v>
      </c>
      <c r="B295" s="127">
        <f t="shared" si="9"/>
        <v>294000</v>
      </c>
      <c r="C295" s="128">
        <f t="shared" si="11"/>
        <v>5758500</v>
      </c>
      <c r="D295" s="129">
        <f t="shared" si="10"/>
        <v>308700</v>
      </c>
      <c r="E295" s="130" t="s">
        <v>6069</v>
      </c>
      <c r="F295" s="131"/>
    </row>
    <row r="296" spans="1:6">
      <c r="A296" s="127" t="str">
        <f t="shared" si="8"/>
        <v>인도295000</v>
      </c>
      <c r="B296" s="127">
        <f t="shared" si="9"/>
        <v>295000</v>
      </c>
      <c r="C296" s="128">
        <f t="shared" si="11"/>
        <v>5778000</v>
      </c>
      <c r="D296" s="129">
        <f t="shared" si="10"/>
        <v>309750</v>
      </c>
      <c r="E296" s="130" t="s">
        <v>6069</v>
      </c>
      <c r="F296" s="131"/>
    </row>
    <row r="297" spans="1:6">
      <c r="A297" s="127" t="str">
        <f t="shared" si="8"/>
        <v>인도296000</v>
      </c>
      <c r="B297" s="127">
        <f t="shared" si="9"/>
        <v>296000</v>
      </c>
      <c r="C297" s="128">
        <f t="shared" si="11"/>
        <v>5797500</v>
      </c>
      <c r="D297" s="129">
        <f t="shared" si="10"/>
        <v>310800</v>
      </c>
      <c r="E297" s="130" t="s">
        <v>6069</v>
      </c>
      <c r="F297" s="131"/>
    </row>
    <row r="298" spans="1:6">
      <c r="A298" s="127" t="str">
        <f t="shared" si="8"/>
        <v>인도297000</v>
      </c>
      <c r="B298" s="127">
        <f t="shared" si="9"/>
        <v>297000</v>
      </c>
      <c r="C298" s="128">
        <f t="shared" si="11"/>
        <v>5817000</v>
      </c>
      <c r="D298" s="129">
        <f t="shared" si="10"/>
        <v>311850</v>
      </c>
      <c r="E298" s="130" t="s">
        <v>6069</v>
      </c>
      <c r="F298" s="131"/>
    </row>
    <row r="299" spans="1:6">
      <c r="A299" s="127" t="str">
        <f t="shared" si="8"/>
        <v>인도298000</v>
      </c>
      <c r="B299" s="127">
        <f t="shared" si="9"/>
        <v>298000</v>
      </c>
      <c r="C299" s="128">
        <f t="shared" si="11"/>
        <v>5836500</v>
      </c>
      <c r="D299" s="129">
        <f t="shared" si="10"/>
        <v>312900</v>
      </c>
      <c r="E299" s="130" t="s">
        <v>6069</v>
      </c>
      <c r="F299" s="131"/>
    </row>
    <row r="300" spans="1:6">
      <c r="A300" s="127" t="str">
        <f t="shared" si="8"/>
        <v>인도299000</v>
      </c>
      <c r="B300" s="127">
        <f t="shared" si="9"/>
        <v>299000</v>
      </c>
      <c r="C300" s="128">
        <f t="shared" si="11"/>
        <v>5856000</v>
      </c>
      <c r="D300" s="129">
        <f t="shared" si="10"/>
        <v>313950</v>
      </c>
      <c r="E300" s="130" t="s">
        <v>6069</v>
      </c>
      <c r="F300" s="131"/>
    </row>
    <row r="301" spans="1:6">
      <c r="A301" s="127" t="str">
        <f t="shared" si="8"/>
        <v>인도300000</v>
      </c>
      <c r="B301" s="127">
        <f t="shared" si="9"/>
        <v>300000</v>
      </c>
      <c r="C301" s="128">
        <f t="shared" si="11"/>
        <v>5875500</v>
      </c>
      <c r="D301" s="129">
        <f t="shared" si="10"/>
        <v>315000</v>
      </c>
      <c r="E301" s="130" t="s">
        <v>6069</v>
      </c>
      <c r="F301" s="131"/>
    </row>
    <row r="302" spans="1:6">
      <c r="A302" s="127" t="str">
        <f t="shared" si="8"/>
        <v>인도301000</v>
      </c>
      <c r="B302" s="127">
        <f t="shared" si="9"/>
        <v>301000</v>
      </c>
      <c r="C302" s="128">
        <f t="shared" si="11"/>
        <v>5895000</v>
      </c>
      <c r="D302" s="129">
        <f t="shared" si="10"/>
        <v>316050</v>
      </c>
      <c r="E302" s="130" t="s">
        <v>6069</v>
      </c>
      <c r="F302" s="131"/>
    </row>
    <row r="303" spans="1:6">
      <c r="A303" s="127" t="str">
        <f t="shared" si="8"/>
        <v>인도302000</v>
      </c>
      <c r="B303" s="127">
        <f t="shared" si="9"/>
        <v>302000</v>
      </c>
      <c r="C303" s="128">
        <f t="shared" si="11"/>
        <v>5914500</v>
      </c>
      <c r="D303" s="129">
        <f t="shared" si="10"/>
        <v>317100</v>
      </c>
      <c r="E303" s="130" t="s">
        <v>6069</v>
      </c>
      <c r="F303" s="131"/>
    </row>
    <row r="304" spans="1:6">
      <c r="A304" s="127" t="str">
        <f t="shared" si="8"/>
        <v>인도303000</v>
      </c>
      <c r="B304" s="127">
        <f t="shared" si="9"/>
        <v>303000</v>
      </c>
      <c r="C304" s="128">
        <f t="shared" si="11"/>
        <v>5934000</v>
      </c>
      <c r="D304" s="129">
        <f t="shared" si="10"/>
        <v>318150</v>
      </c>
      <c r="E304" s="130" t="s">
        <v>6069</v>
      </c>
      <c r="F304" s="131"/>
    </row>
    <row r="305" spans="1:6">
      <c r="A305" s="127" t="str">
        <f t="shared" si="8"/>
        <v>인도304000</v>
      </c>
      <c r="B305" s="127">
        <f t="shared" si="9"/>
        <v>304000</v>
      </c>
      <c r="C305" s="128">
        <f t="shared" si="11"/>
        <v>5953500</v>
      </c>
      <c r="D305" s="129">
        <f t="shared" si="10"/>
        <v>319200</v>
      </c>
      <c r="E305" s="130" t="s">
        <v>6069</v>
      </c>
      <c r="F305" s="131"/>
    </row>
    <row r="306" spans="1:6">
      <c r="A306" s="127" t="str">
        <f t="shared" si="8"/>
        <v>인도305000</v>
      </c>
      <c r="B306" s="127">
        <f t="shared" si="9"/>
        <v>305000</v>
      </c>
      <c r="C306" s="128">
        <f t="shared" si="11"/>
        <v>5973000</v>
      </c>
      <c r="D306" s="129">
        <f t="shared" si="10"/>
        <v>320250</v>
      </c>
      <c r="E306" s="130" t="s">
        <v>6069</v>
      </c>
      <c r="F306" s="131"/>
    </row>
    <row r="307" spans="1:6">
      <c r="A307" s="127" t="str">
        <f t="shared" si="8"/>
        <v>인도306000</v>
      </c>
      <c r="B307" s="127">
        <f t="shared" si="9"/>
        <v>306000</v>
      </c>
      <c r="C307" s="128">
        <f t="shared" si="11"/>
        <v>5992500</v>
      </c>
      <c r="D307" s="129">
        <f t="shared" si="10"/>
        <v>321300</v>
      </c>
      <c r="E307" s="130" t="s">
        <v>6069</v>
      </c>
      <c r="F307" s="131"/>
    </row>
    <row r="308" spans="1:6">
      <c r="A308" s="127" t="str">
        <f t="shared" ref="A308:A371" si="12">"인도"&amp;B308</f>
        <v>인도307000</v>
      </c>
      <c r="B308" s="127">
        <f t="shared" ref="B308:B371" si="13">B307+1000</f>
        <v>307000</v>
      </c>
      <c r="C308" s="128">
        <f t="shared" si="11"/>
        <v>6012000</v>
      </c>
      <c r="D308" s="129">
        <f t="shared" si="10"/>
        <v>322350</v>
      </c>
      <c r="E308" s="130" t="s">
        <v>6069</v>
      </c>
      <c r="F308" s="131"/>
    </row>
    <row r="309" spans="1:6">
      <c r="A309" s="127" t="str">
        <f t="shared" si="12"/>
        <v>인도308000</v>
      </c>
      <c r="B309" s="127">
        <f t="shared" si="13"/>
        <v>308000</v>
      </c>
      <c r="C309" s="128">
        <f t="shared" si="11"/>
        <v>6031500</v>
      </c>
      <c r="D309" s="129">
        <f t="shared" si="10"/>
        <v>323400</v>
      </c>
      <c r="E309" s="130" t="s">
        <v>6069</v>
      </c>
      <c r="F309" s="131"/>
    </row>
    <row r="310" spans="1:6">
      <c r="A310" s="127" t="str">
        <f t="shared" si="12"/>
        <v>인도309000</v>
      </c>
      <c r="B310" s="127">
        <f t="shared" si="13"/>
        <v>309000</v>
      </c>
      <c r="C310" s="128">
        <f t="shared" si="11"/>
        <v>6051000</v>
      </c>
      <c r="D310" s="129">
        <f t="shared" si="10"/>
        <v>324450</v>
      </c>
      <c r="E310" s="130" t="s">
        <v>6069</v>
      </c>
      <c r="F310" s="131"/>
    </row>
    <row r="311" spans="1:6">
      <c r="A311" s="127" t="str">
        <f t="shared" si="12"/>
        <v>인도310000</v>
      </c>
      <c r="B311" s="127">
        <f t="shared" si="13"/>
        <v>310000</v>
      </c>
      <c r="C311" s="128">
        <f t="shared" si="11"/>
        <v>6070500</v>
      </c>
      <c r="D311" s="129">
        <f t="shared" si="10"/>
        <v>325500</v>
      </c>
      <c r="E311" s="130" t="s">
        <v>6069</v>
      </c>
      <c r="F311" s="131"/>
    </row>
    <row r="312" spans="1:6">
      <c r="A312" s="127" t="str">
        <f t="shared" si="12"/>
        <v>인도311000</v>
      </c>
      <c r="B312" s="127">
        <f t="shared" si="13"/>
        <v>311000</v>
      </c>
      <c r="C312" s="128">
        <f t="shared" si="11"/>
        <v>6090000</v>
      </c>
      <c r="D312" s="129">
        <f t="shared" si="10"/>
        <v>326550</v>
      </c>
      <c r="E312" s="130" t="s">
        <v>6069</v>
      </c>
      <c r="F312" s="131"/>
    </row>
    <row r="313" spans="1:6">
      <c r="A313" s="127" t="str">
        <f t="shared" si="12"/>
        <v>인도312000</v>
      </c>
      <c r="B313" s="127">
        <f t="shared" si="13"/>
        <v>312000</v>
      </c>
      <c r="C313" s="128">
        <f t="shared" si="11"/>
        <v>6109500</v>
      </c>
      <c r="D313" s="129">
        <f t="shared" si="10"/>
        <v>327600</v>
      </c>
      <c r="E313" s="130" t="s">
        <v>6069</v>
      </c>
      <c r="F313" s="131"/>
    </row>
    <row r="314" spans="1:6">
      <c r="A314" s="127" t="str">
        <f t="shared" si="12"/>
        <v>인도313000</v>
      </c>
      <c r="B314" s="127">
        <f t="shared" si="13"/>
        <v>313000</v>
      </c>
      <c r="C314" s="128">
        <f t="shared" si="11"/>
        <v>6129000</v>
      </c>
      <c r="D314" s="129">
        <f t="shared" si="10"/>
        <v>328650</v>
      </c>
      <c r="E314" s="130" t="s">
        <v>6069</v>
      </c>
      <c r="F314" s="131"/>
    </row>
    <row r="315" spans="1:6">
      <c r="A315" s="127" t="str">
        <f t="shared" si="12"/>
        <v>인도314000</v>
      </c>
      <c r="B315" s="127">
        <f t="shared" si="13"/>
        <v>314000</v>
      </c>
      <c r="C315" s="128">
        <f t="shared" si="11"/>
        <v>6148500</v>
      </c>
      <c r="D315" s="129">
        <f t="shared" si="10"/>
        <v>329700</v>
      </c>
      <c r="E315" s="130" t="s">
        <v>6069</v>
      </c>
      <c r="F315" s="131"/>
    </row>
    <row r="316" spans="1:6">
      <c r="A316" s="127" t="str">
        <f t="shared" si="12"/>
        <v>인도315000</v>
      </c>
      <c r="B316" s="127">
        <f t="shared" si="13"/>
        <v>315000</v>
      </c>
      <c r="C316" s="128">
        <f t="shared" si="11"/>
        <v>6168000</v>
      </c>
      <c r="D316" s="129">
        <f t="shared" si="10"/>
        <v>330750</v>
      </c>
      <c r="E316" s="130" t="s">
        <v>6069</v>
      </c>
      <c r="F316" s="131"/>
    </row>
    <row r="317" spans="1:6">
      <c r="A317" s="127" t="str">
        <f t="shared" si="12"/>
        <v>인도316000</v>
      </c>
      <c r="B317" s="127">
        <f t="shared" si="13"/>
        <v>316000</v>
      </c>
      <c r="C317" s="128">
        <f t="shared" si="11"/>
        <v>6187500</v>
      </c>
      <c r="D317" s="129">
        <f t="shared" si="10"/>
        <v>331800</v>
      </c>
      <c r="E317" s="130" t="s">
        <v>6069</v>
      </c>
      <c r="F317" s="131"/>
    </row>
    <row r="318" spans="1:6">
      <c r="A318" s="127" t="str">
        <f t="shared" si="12"/>
        <v>인도317000</v>
      </c>
      <c r="B318" s="127">
        <f t="shared" si="13"/>
        <v>317000</v>
      </c>
      <c r="C318" s="128">
        <f t="shared" si="11"/>
        <v>6207000</v>
      </c>
      <c r="D318" s="129">
        <f t="shared" si="10"/>
        <v>332850</v>
      </c>
      <c r="E318" s="130" t="s">
        <v>6069</v>
      </c>
      <c r="F318" s="131"/>
    </row>
    <row r="319" spans="1:6">
      <c r="A319" s="127" t="str">
        <f t="shared" si="12"/>
        <v>인도318000</v>
      </c>
      <c r="B319" s="127">
        <f t="shared" si="13"/>
        <v>318000</v>
      </c>
      <c r="C319" s="128">
        <f t="shared" si="11"/>
        <v>6226500</v>
      </c>
      <c r="D319" s="129">
        <f t="shared" si="10"/>
        <v>333900</v>
      </c>
      <c r="E319" s="130" t="s">
        <v>6069</v>
      </c>
      <c r="F319" s="131"/>
    </row>
    <row r="320" spans="1:6">
      <c r="A320" s="127" t="str">
        <f t="shared" si="12"/>
        <v>인도319000</v>
      </c>
      <c r="B320" s="127">
        <f t="shared" si="13"/>
        <v>319000</v>
      </c>
      <c r="C320" s="128">
        <f t="shared" si="11"/>
        <v>6246000</v>
      </c>
      <c r="D320" s="129">
        <f t="shared" si="10"/>
        <v>334950</v>
      </c>
      <c r="E320" s="130" t="s">
        <v>6069</v>
      </c>
      <c r="F320" s="131"/>
    </row>
    <row r="321" spans="1:6">
      <c r="A321" s="127" t="str">
        <f t="shared" si="12"/>
        <v>인도320000</v>
      </c>
      <c r="B321" s="127">
        <f t="shared" si="13"/>
        <v>320000</v>
      </c>
      <c r="C321" s="128">
        <f t="shared" si="11"/>
        <v>6265500</v>
      </c>
      <c r="D321" s="129">
        <f t="shared" si="10"/>
        <v>336000</v>
      </c>
      <c r="E321" s="130" t="s">
        <v>6069</v>
      </c>
      <c r="F321" s="131"/>
    </row>
    <row r="322" spans="1:6">
      <c r="A322" s="127" t="str">
        <f t="shared" si="12"/>
        <v>인도321000</v>
      </c>
      <c r="B322" s="127">
        <f t="shared" si="13"/>
        <v>321000</v>
      </c>
      <c r="C322" s="128">
        <f t="shared" si="11"/>
        <v>6285000</v>
      </c>
      <c r="D322" s="129">
        <f t="shared" ref="D322:D385" si="14">SUM($G$2)*(B322*0.001)</f>
        <v>337050</v>
      </c>
      <c r="E322" s="130" t="s">
        <v>6069</v>
      </c>
      <c r="F322" s="131"/>
    </row>
    <row r="323" spans="1:6">
      <c r="A323" s="127" t="str">
        <f t="shared" si="12"/>
        <v>인도322000</v>
      </c>
      <c r="B323" s="127">
        <f t="shared" si="13"/>
        <v>322000</v>
      </c>
      <c r="C323" s="128">
        <f t="shared" si="11"/>
        <v>6304500</v>
      </c>
      <c r="D323" s="129">
        <f t="shared" si="14"/>
        <v>338100</v>
      </c>
      <c r="E323" s="130" t="s">
        <v>6069</v>
      </c>
      <c r="F323" s="131"/>
    </row>
    <row r="324" spans="1:6">
      <c r="A324" s="127" t="str">
        <f t="shared" si="12"/>
        <v>인도323000</v>
      </c>
      <c r="B324" s="127">
        <f t="shared" si="13"/>
        <v>323000</v>
      </c>
      <c r="C324" s="128">
        <f t="shared" ref="C324:C387" si="15">SUM(C323)+19500</f>
        <v>6324000</v>
      </c>
      <c r="D324" s="129">
        <f t="shared" si="14"/>
        <v>339150</v>
      </c>
      <c r="E324" s="130" t="s">
        <v>6069</v>
      </c>
      <c r="F324" s="131"/>
    </row>
    <row r="325" spans="1:6">
      <c r="A325" s="127" t="str">
        <f t="shared" si="12"/>
        <v>인도324000</v>
      </c>
      <c r="B325" s="127">
        <f t="shared" si="13"/>
        <v>324000</v>
      </c>
      <c r="C325" s="128">
        <f t="shared" si="15"/>
        <v>6343500</v>
      </c>
      <c r="D325" s="129">
        <f t="shared" si="14"/>
        <v>340200</v>
      </c>
      <c r="E325" s="130" t="s">
        <v>6069</v>
      </c>
      <c r="F325" s="131"/>
    </row>
    <row r="326" spans="1:6">
      <c r="A326" s="127" t="str">
        <f t="shared" si="12"/>
        <v>인도325000</v>
      </c>
      <c r="B326" s="127">
        <f t="shared" si="13"/>
        <v>325000</v>
      </c>
      <c r="C326" s="128">
        <f t="shared" si="15"/>
        <v>6363000</v>
      </c>
      <c r="D326" s="129">
        <f t="shared" si="14"/>
        <v>341250</v>
      </c>
      <c r="E326" s="130" t="s">
        <v>6069</v>
      </c>
      <c r="F326" s="131"/>
    </row>
    <row r="327" spans="1:6">
      <c r="A327" s="127" t="str">
        <f t="shared" si="12"/>
        <v>인도326000</v>
      </c>
      <c r="B327" s="127">
        <f t="shared" si="13"/>
        <v>326000</v>
      </c>
      <c r="C327" s="128">
        <f t="shared" si="15"/>
        <v>6382500</v>
      </c>
      <c r="D327" s="129">
        <f t="shared" si="14"/>
        <v>342300</v>
      </c>
      <c r="E327" s="130" t="s">
        <v>6069</v>
      </c>
      <c r="F327" s="131"/>
    </row>
    <row r="328" spans="1:6">
      <c r="A328" s="127" t="str">
        <f t="shared" si="12"/>
        <v>인도327000</v>
      </c>
      <c r="B328" s="127">
        <f t="shared" si="13"/>
        <v>327000</v>
      </c>
      <c r="C328" s="128">
        <f t="shared" si="15"/>
        <v>6402000</v>
      </c>
      <c r="D328" s="129">
        <f t="shared" si="14"/>
        <v>343350</v>
      </c>
      <c r="E328" s="130" t="s">
        <v>6069</v>
      </c>
      <c r="F328" s="131"/>
    </row>
    <row r="329" spans="1:6">
      <c r="A329" s="127" t="str">
        <f t="shared" si="12"/>
        <v>인도328000</v>
      </c>
      <c r="B329" s="127">
        <f t="shared" si="13"/>
        <v>328000</v>
      </c>
      <c r="C329" s="128">
        <f t="shared" si="15"/>
        <v>6421500</v>
      </c>
      <c r="D329" s="129">
        <f t="shared" si="14"/>
        <v>344400</v>
      </c>
      <c r="E329" s="130" t="s">
        <v>6069</v>
      </c>
      <c r="F329" s="131"/>
    </row>
    <row r="330" spans="1:6">
      <c r="A330" s="127" t="str">
        <f t="shared" si="12"/>
        <v>인도329000</v>
      </c>
      <c r="B330" s="127">
        <f t="shared" si="13"/>
        <v>329000</v>
      </c>
      <c r="C330" s="128">
        <f t="shared" si="15"/>
        <v>6441000</v>
      </c>
      <c r="D330" s="129">
        <f t="shared" si="14"/>
        <v>345450</v>
      </c>
      <c r="E330" s="130" t="s">
        <v>6069</v>
      </c>
      <c r="F330" s="131"/>
    </row>
    <row r="331" spans="1:6">
      <c r="A331" s="127" t="str">
        <f t="shared" si="12"/>
        <v>인도330000</v>
      </c>
      <c r="B331" s="127">
        <f t="shared" si="13"/>
        <v>330000</v>
      </c>
      <c r="C331" s="128">
        <f t="shared" si="15"/>
        <v>6460500</v>
      </c>
      <c r="D331" s="129">
        <f t="shared" si="14"/>
        <v>346500</v>
      </c>
      <c r="E331" s="130" t="s">
        <v>6069</v>
      </c>
      <c r="F331" s="131"/>
    </row>
    <row r="332" spans="1:6">
      <c r="A332" s="127" t="str">
        <f t="shared" si="12"/>
        <v>인도331000</v>
      </c>
      <c r="B332" s="127">
        <f t="shared" si="13"/>
        <v>331000</v>
      </c>
      <c r="C332" s="128">
        <f t="shared" si="15"/>
        <v>6480000</v>
      </c>
      <c r="D332" s="129">
        <f t="shared" si="14"/>
        <v>347550</v>
      </c>
      <c r="E332" s="130" t="s">
        <v>6069</v>
      </c>
      <c r="F332" s="131"/>
    </row>
    <row r="333" spans="1:6">
      <c r="A333" s="127" t="str">
        <f t="shared" si="12"/>
        <v>인도332000</v>
      </c>
      <c r="B333" s="127">
        <f t="shared" si="13"/>
        <v>332000</v>
      </c>
      <c r="C333" s="128">
        <f t="shared" si="15"/>
        <v>6499500</v>
      </c>
      <c r="D333" s="129">
        <f t="shared" si="14"/>
        <v>348600</v>
      </c>
      <c r="E333" s="130" t="s">
        <v>6069</v>
      </c>
      <c r="F333" s="131"/>
    </row>
    <row r="334" spans="1:6">
      <c r="A334" s="127" t="str">
        <f t="shared" si="12"/>
        <v>인도333000</v>
      </c>
      <c r="B334" s="127">
        <f t="shared" si="13"/>
        <v>333000</v>
      </c>
      <c r="C334" s="128">
        <f t="shared" si="15"/>
        <v>6519000</v>
      </c>
      <c r="D334" s="129">
        <f t="shared" si="14"/>
        <v>349650</v>
      </c>
      <c r="E334" s="130" t="s">
        <v>6069</v>
      </c>
      <c r="F334" s="131"/>
    </row>
    <row r="335" spans="1:6">
      <c r="A335" s="127" t="str">
        <f t="shared" si="12"/>
        <v>인도334000</v>
      </c>
      <c r="B335" s="127">
        <f t="shared" si="13"/>
        <v>334000</v>
      </c>
      <c r="C335" s="128">
        <f t="shared" si="15"/>
        <v>6538500</v>
      </c>
      <c r="D335" s="129">
        <f t="shared" si="14"/>
        <v>350700</v>
      </c>
      <c r="E335" s="130" t="s">
        <v>6069</v>
      </c>
      <c r="F335" s="131"/>
    </row>
    <row r="336" spans="1:6">
      <c r="A336" s="127" t="str">
        <f t="shared" si="12"/>
        <v>인도335000</v>
      </c>
      <c r="B336" s="127">
        <f t="shared" si="13"/>
        <v>335000</v>
      </c>
      <c r="C336" s="128">
        <f t="shared" si="15"/>
        <v>6558000</v>
      </c>
      <c r="D336" s="129">
        <f t="shared" si="14"/>
        <v>351750</v>
      </c>
      <c r="E336" s="130" t="s">
        <v>6069</v>
      </c>
      <c r="F336" s="131"/>
    </row>
    <row r="337" spans="1:6">
      <c r="A337" s="127" t="str">
        <f t="shared" si="12"/>
        <v>인도336000</v>
      </c>
      <c r="B337" s="127">
        <f t="shared" si="13"/>
        <v>336000</v>
      </c>
      <c r="C337" s="128">
        <f t="shared" si="15"/>
        <v>6577500</v>
      </c>
      <c r="D337" s="129">
        <f t="shared" si="14"/>
        <v>352800</v>
      </c>
      <c r="E337" s="130" t="s">
        <v>6069</v>
      </c>
      <c r="F337" s="131"/>
    </row>
    <row r="338" spans="1:6">
      <c r="A338" s="127" t="str">
        <f t="shared" si="12"/>
        <v>인도337000</v>
      </c>
      <c r="B338" s="127">
        <f t="shared" si="13"/>
        <v>337000</v>
      </c>
      <c r="C338" s="128">
        <f t="shared" si="15"/>
        <v>6597000</v>
      </c>
      <c r="D338" s="129">
        <f t="shared" si="14"/>
        <v>353850</v>
      </c>
      <c r="E338" s="130" t="s">
        <v>6069</v>
      </c>
      <c r="F338" s="131"/>
    </row>
    <row r="339" spans="1:6">
      <c r="A339" s="127" t="str">
        <f t="shared" si="12"/>
        <v>인도338000</v>
      </c>
      <c r="B339" s="127">
        <f t="shared" si="13"/>
        <v>338000</v>
      </c>
      <c r="C339" s="128">
        <f t="shared" si="15"/>
        <v>6616500</v>
      </c>
      <c r="D339" s="129">
        <f t="shared" si="14"/>
        <v>354900</v>
      </c>
      <c r="E339" s="130" t="s">
        <v>6069</v>
      </c>
      <c r="F339" s="131"/>
    </row>
    <row r="340" spans="1:6">
      <c r="A340" s="127" t="str">
        <f t="shared" si="12"/>
        <v>인도339000</v>
      </c>
      <c r="B340" s="127">
        <f t="shared" si="13"/>
        <v>339000</v>
      </c>
      <c r="C340" s="128">
        <f t="shared" si="15"/>
        <v>6636000</v>
      </c>
      <c r="D340" s="129">
        <f t="shared" si="14"/>
        <v>355950</v>
      </c>
      <c r="E340" s="130" t="s">
        <v>6069</v>
      </c>
      <c r="F340" s="131"/>
    </row>
    <row r="341" spans="1:6">
      <c r="A341" s="127" t="str">
        <f t="shared" si="12"/>
        <v>인도340000</v>
      </c>
      <c r="B341" s="127">
        <f t="shared" si="13"/>
        <v>340000</v>
      </c>
      <c r="C341" s="128">
        <f t="shared" si="15"/>
        <v>6655500</v>
      </c>
      <c r="D341" s="129">
        <f t="shared" si="14"/>
        <v>357000</v>
      </c>
      <c r="E341" s="130" t="s">
        <v>6069</v>
      </c>
      <c r="F341" s="131"/>
    </row>
    <row r="342" spans="1:6">
      <c r="A342" s="127" t="str">
        <f t="shared" si="12"/>
        <v>인도341000</v>
      </c>
      <c r="B342" s="127">
        <f t="shared" si="13"/>
        <v>341000</v>
      </c>
      <c r="C342" s="128">
        <f t="shared" si="15"/>
        <v>6675000</v>
      </c>
      <c r="D342" s="129">
        <f t="shared" si="14"/>
        <v>358050</v>
      </c>
      <c r="E342" s="130" t="s">
        <v>6069</v>
      </c>
      <c r="F342" s="131"/>
    </row>
    <row r="343" spans="1:6">
      <c r="A343" s="127" t="str">
        <f t="shared" si="12"/>
        <v>인도342000</v>
      </c>
      <c r="B343" s="127">
        <f t="shared" si="13"/>
        <v>342000</v>
      </c>
      <c r="C343" s="128">
        <f t="shared" si="15"/>
        <v>6694500</v>
      </c>
      <c r="D343" s="129">
        <f t="shared" si="14"/>
        <v>359100</v>
      </c>
      <c r="E343" s="130" t="s">
        <v>6069</v>
      </c>
      <c r="F343" s="131"/>
    </row>
    <row r="344" spans="1:6">
      <c r="A344" s="127" t="str">
        <f t="shared" si="12"/>
        <v>인도343000</v>
      </c>
      <c r="B344" s="127">
        <f t="shared" si="13"/>
        <v>343000</v>
      </c>
      <c r="C344" s="128">
        <f t="shared" si="15"/>
        <v>6714000</v>
      </c>
      <c r="D344" s="129">
        <f t="shared" si="14"/>
        <v>360150</v>
      </c>
      <c r="E344" s="130" t="s">
        <v>6069</v>
      </c>
      <c r="F344" s="131"/>
    </row>
    <row r="345" spans="1:6">
      <c r="A345" s="127" t="str">
        <f t="shared" si="12"/>
        <v>인도344000</v>
      </c>
      <c r="B345" s="127">
        <f t="shared" si="13"/>
        <v>344000</v>
      </c>
      <c r="C345" s="128">
        <f t="shared" si="15"/>
        <v>6733500</v>
      </c>
      <c r="D345" s="129">
        <f t="shared" si="14"/>
        <v>361200</v>
      </c>
      <c r="E345" s="130" t="s">
        <v>6069</v>
      </c>
      <c r="F345" s="131"/>
    </row>
    <row r="346" spans="1:6">
      <c r="A346" s="127" t="str">
        <f t="shared" si="12"/>
        <v>인도345000</v>
      </c>
      <c r="B346" s="127">
        <f t="shared" si="13"/>
        <v>345000</v>
      </c>
      <c r="C346" s="128">
        <f t="shared" si="15"/>
        <v>6753000</v>
      </c>
      <c r="D346" s="129">
        <f t="shared" si="14"/>
        <v>362250</v>
      </c>
      <c r="E346" s="130" t="s">
        <v>6069</v>
      </c>
      <c r="F346" s="131"/>
    </row>
    <row r="347" spans="1:6">
      <c r="A347" s="127" t="str">
        <f t="shared" si="12"/>
        <v>인도346000</v>
      </c>
      <c r="B347" s="127">
        <f t="shared" si="13"/>
        <v>346000</v>
      </c>
      <c r="C347" s="128">
        <f t="shared" si="15"/>
        <v>6772500</v>
      </c>
      <c r="D347" s="129">
        <f t="shared" si="14"/>
        <v>363300</v>
      </c>
      <c r="E347" s="130" t="s">
        <v>6069</v>
      </c>
      <c r="F347" s="131"/>
    </row>
    <row r="348" spans="1:6">
      <c r="A348" s="127" t="str">
        <f t="shared" si="12"/>
        <v>인도347000</v>
      </c>
      <c r="B348" s="127">
        <f t="shared" si="13"/>
        <v>347000</v>
      </c>
      <c r="C348" s="128">
        <f t="shared" si="15"/>
        <v>6792000</v>
      </c>
      <c r="D348" s="129">
        <f t="shared" si="14"/>
        <v>364350</v>
      </c>
      <c r="E348" s="130" t="s">
        <v>6069</v>
      </c>
      <c r="F348" s="131"/>
    </row>
    <row r="349" spans="1:6">
      <c r="A349" s="127" t="str">
        <f t="shared" si="12"/>
        <v>인도348000</v>
      </c>
      <c r="B349" s="127">
        <f t="shared" si="13"/>
        <v>348000</v>
      </c>
      <c r="C349" s="128">
        <f t="shared" si="15"/>
        <v>6811500</v>
      </c>
      <c r="D349" s="129">
        <f t="shared" si="14"/>
        <v>365400</v>
      </c>
      <c r="E349" s="130" t="s">
        <v>6069</v>
      </c>
      <c r="F349" s="131"/>
    </row>
    <row r="350" spans="1:6">
      <c r="A350" s="127" t="str">
        <f t="shared" si="12"/>
        <v>인도349000</v>
      </c>
      <c r="B350" s="127">
        <f t="shared" si="13"/>
        <v>349000</v>
      </c>
      <c r="C350" s="128">
        <f t="shared" si="15"/>
        <v>6831000</v>
      </c>
      <c r="D350" s="129">
        <f t="shared" si="14"/>
        <v>366450</v>
      </c>
      <c r="E350" s="130" t="s">
        <v>6069</v>
      </c>
      <c r="F350" s="131"/>
    </row>
    <row r="351" spans="1:6">
      <c r="A351" s="127" t="str">
        <f t="shared" si="12"/>
        <v>인도350000</v>
      </c>
      <c r="B351" s="127">
        <f t="shared" si="13"/>
        <v>350000</v>
      </c>
      <c r="C351" s="128">
        <f t="shared" si="15"/>
        <v>6850500</v>
      </c>
      <c r="D351" s="129">
        <f t="shared" si="14"/>
        <v>367500</v>
      </c>
      <c r="E351" s="130" t="s">
        <v>6069</v>
      </c>
      <c r="F351" s="131"/>
    </row>
    <row r="352" spans="1:6">
      <c r="A352" s="127" t="str">
        <f t="shared" si="12"/>
        <v>인도351000</v>
      </c>
      <c r="B352" s="127">
        <f t="shared" si="13"/>
        <v>351000</v>
      </c>
      <c r="C352" s="128">
        <f t="shared" si="15"/>
        <v>6870000</v>
      </c>
      <c r="D352" s="129">
        <f t="shared" si="14"/>
        <v>368550</v>
      </c>
      <c r="E352" s="130" t="s">
        <v>6069</v>
      </c>
      <c r="F352" s="131"/>
    </row>
    <row r="353" spans="1:6">
      <c r="A353" s="127" t="str">
        <f t="shared" si="12"/>
        <v>인도352000</v>
      </c>
      <c r="B353" s="127">
        <f t="shared" si="13"/>
        <v>352000</v>
      </c>
      <c r="C353" s="128">
        <f t="shared" si="15"/>
        <v>6889500</v>
      </c>
      <c r="D353" s="129">
        <f t="shared" si="14"/>
        <v>369600</v>
      </c>
      <c r="E353" s="130" t="s">
        <v>6069</v>
      </c>
      <c r="F353" s="131"/>
    </row>
    <row r="354" spans="1:6">
      <c r="A354" s="127" t="str">
        <f t="shared" si="12"/>
        <v>인도353000</v>
      </c>
      <c r="B354" s="127">
        <f t="shared" si="13"/>
        <v>353000</v>
      </c>
      <c r="C354" s="128">
        <f t="shared" si="15"/>
        <v>6909000</v>
      </c>
      <c r="D354" s="129">
        <f t="shared" si="14"/>
        <v>370650</v>
      </c>
      <c r="E354" s="130" t="s">
        <v>6069</v>
      </c>
      <c r="F354" s="131"/>
    </row>
    <row r="355" spans="1:6">
      <c r="A355" s="127" t="str">
        <f t="shared" si="12"/>
        <v>인도354000</v>
      </c>
      <c r="B355" s="127">
        <f t="shared" si="13"/>
        <v>354000</v>
      </c>
      <c r="C355" s="128">
        <f t="shared" si="15"/>
        <v>6928500</v>
      </c>
      <c r="D355" s="129">
        <f t="shared" si="14"/>
        <v>371700</v>
      </c>
      <c r="E355" s="130" t="s">
        <v>6069</v>
      </c>
      <c r="F355" s="131"/>
    </row>
    <row r="356" spans="1:6">
      <c r="A356" s="127" t="str">
        <f t="shared" si="12"/>
        <v>인도355000</v>
      </c>
      <c r="B356" s="127">
        <f t="shared" si="13"/>
        <v>355000</v>
      </c>
      <c r="C356" s="128">
        <f t="shared" si="15"/>
        <v>6948000</v>
      </c>
      <c r="D356" s="129">
        <f t="shared" si="14"/>
        <v>372750</v>
      </c>
      <c r="E356" s="130" t="s">
        <v>6069</v>
      </c>
      <c r="F356" s="131"/>
    </row>
    <row r="357" spans="1:6">
      <c r="A357" s="127" t="str">
        <f t="shared" si="12"/>
        <v>인도356000</v>
      </c>
      <c r="B357" s="127">
        <f t="shared" si="13"/>
        <v>356000</v>
      </c>
      <c r="C357" s="128">
        <f t="shared" si="15"/>
        <v>6967500</v>
      </c>
      <c r="D357" s="129">
        <f t="shared" si="14"/>
        <v>373800</v>
      </c>
      <c r="E357" s="130" t="s">
        <v>6069</v>
      </c>
      <c r="F357" s="131"/>
    </row>
    <row r="358" spans="1:6">
      <c r="A358" s="127" t="str">
        <f t="shared" si="12"/>
        <v>인도357000</v>
      </c>
      <c r="B358" s="127">
        <f t="shared" si="13"/>
        <v>357000</v>
      </c>
      <c r="C358" s="128">
        <f t="shared" si="15"/>
        <v>6987000</v>
      </c>
      <c r="D358" s="129">
        <f t="shared" si="14"/>
        <v>374850</v>
      </c>
      <c r="E358" s="130" t="s">
        <v>6069</v>
      </c>
      <c r="F358" s="131"/>
    </row>
    <row r="359" spans="1:6">
      <c r="A359" s="127" t="str">
        <f t="shared" si="12"/>
        <v>인도358000</v>
      </c>
      <c r="B359" s="127">
        <f t="shared" si="13"/>
        <v>358000</v>
      </c>
      <c r="C359" s="128">
        <f t="shared" si="15"/>
        <v>7006500</v>
      </c>
      <c r="D359" s="129">
        <f t="shared" si="14"/>
        <v>375900</v>
      </c>
      <c r="E359" s="130" t="s">
        <v>6069</v>
      </c>
      <c r="F359" s="131"/>
    </row>
    <row r="360" spans="1:6">
      <c r="A360" s="127" t="str">
        <f t="shared" si="12"/>
        <v>인도359000</v>
      </c>
      <c r="B360" s="127">
        <f t="shared" si="13"/>
        <v>359000</v>
      </c>
      <c r="C360" s="128">
        <f t="shared" si="15"/>
        <v>7026000</v>
      </c>
      <c r="D360" s="129">
        <f t="shared" si="14"/>
        <v>376950</v>
      </c>
      <c r="E360" s="130" t="s">
        <v>6069</v>
      </c>
      <c r="F360" s="131"/>
    </row>
    <row r="361" spans="1:6">
      <c r="A361" s="127" t="str">
        <f t="shared" si="12"/>
        <v>인도360000</v>
      </c>
      <c r="B361" s="127">
        <f t="shared" si="13"/>
        <v>360000</v>
      </c>
      <c r="C361" s="128">
        <f t="shared" si="15"/>
        <v>7045500</v>
      </c>
      <c r="D361" s="129">
        <f t="shared" si="14"/>
        <v>378000</v>
      </c>
      <c r="E361" s="130" t="s">
        <v>6069</v>
      </c>
      <c r="F361" s="131"/>
    </row>
    <row r="362" spans="1:6">
      <c r="A362" s="127" t="str">
        <f t="shared" si="12"/>
        <v>인도361000</v>
      </c>
      <c r="B362" s="127">
        <f t="shared" si="13"/>
        <v>361000</v>
      </c>
      <c r="C362" s="128">
        <f t="shared" si="15"/>
        <v>7065000</v>
      </c>
      <c r="D362" s="129">
        <f t="shared" si="14"/>
        <v>379050</v>
      </c>
      <c r="E362" s="130" t="s">
        <v>6069</v>
      </c>
      <c r="F362" s="131"/>
    </row>
    <row r="363" spans="1:6">
      <c r="A363" s="127" t="str">
        <f t="shared" si="12"/>
        <v>인도362000</v>
      </c>
      <c r="B363" s="127">
        <f t="shared" si="13"/>
        <v>362000</v>
      </c>
      <c r="C363" s="128">
        <f t="shared" si="15"/>
        <v>7084500</v>
      </c>
      <c r="D363" s="129">
        <f t="shared" si="14"/>
        <v>380100</v>
      </c>
      <c r="E363" s="130" t="s">
        <v>6069</v>
      </c>
      <c r="F363" s="131"/>
    </row>
    <row r="364" spans="1:6">
      <c r="A364" s="127" t="str">
        <f t="shared" si="12"/>
        <v>인도363000</v>
      </c>
      <c r="B364" s="127">
        <f t="shared" si="13"/>
        <v>363000</v>
      </c>
      <c r="C364" s="128">
        <f t="shared" si="15"/>
        <v>7104000</v>
      </c>
      <c r="D364" s="129">
        <f t="shared" si="14"/>
        <v>381150</v>
      </c>
      <c r="E364" s="130" t="s">
        <v>6069</v>
      </c>
      <c r="F364" s="131"/>
    </row>
    <row r="365" spans="1:6">
      <c r="A365" s="127" t="str">
        <f t="shared" si="12"/>
        <v>인도364000</v>
      </c>
      <c r="B365" s="127">
        <f t="shared" si="13"/>
        <v>364000</v>
      </c>
      <c r="C365" s="128">
        <f t="shared" si="15"/>
        <v>7123500</v>
      </c>
      <c r="D365" s="129">
        <f t="shared" si="14"/>
        <v>382200</v>
      </c>
      <c r="E365" s="130" t="s">
        <v>6069</v>
      </c>
      <c r="F365" s="131"/>
    </row>
    <row r="366" spans="1:6">
      <c r="A366" s="127" t="str">
        <f t="shared" si="12"/>
        <v>인도365000</v>
      </c>
      <c r="B366" s="127">
        <f t="shared" si="13"/>
        <v>365000</v>
      </c>
      <c r="C366" s="128">
        <f t="shared" si="15"/>
        <v>7143000</v>
      </c>
      <c r="D366" s="129">
        <f t="shared" si="14"/>
        <v>383250</v>
      </c>
      <c r="E366" s="130" t="s">
        <v>6069</v>
      </c>
      <c r="F366" s="131"/>
    </row>
    <row r="367" spans="1:6">
      <c r="A367" s="127" t="str">
        <f t="shared" si="12"/>
        <v>인도366000</v>
      </c>
      <c r="B367" s="127">
        <f t="shared" si="13"/>
        <v>366000</v>
      </c>
      <c r="C367" s="128">
        <f t="shared" si="15"/>
        <v>7162500</v>
      </c>
      <c r="D367" s="129">
        <f t="shared" si="14"/>
        <v>384300</v>
      </c>
      <c r="E367" s="130" t="s">
        <v>6069</v>
      </c>
      <c r="F367" s="131"/>
    </row>
    <row r="368" spans="1:6">
      <c r="A368" s="127" t="str">
        <f t="shared" si="12"/>
        <v>인도367000</v>
      </c>
      <c r="B368" s="127">
        <f t="shared" si="13"/>
        <v>367000</v>
      </c>
      <c r="C368" s="128">
        <f t="shared" si="15"/>
        <v>7182000</v>
      </c>
      <c r="D368" s="129">
        <f t="shared" si="14"/>
        <v>385350</v>
      </c>
      <c r="E368" s="130" t="s">
        <v>6069</v>
      </c>
      <c r="F368" s="131"/>
    </row>
    <row r="369" spans="1:6">
      <c r="A369" s="127" t="str">
        <f t="shared" si="12"/>
        <v>인도368000</v>
      </c>
      <c r="B369" s="127">
        <f t="shared" si="13"/>
        <v>368000</v>
      </c>
      <c r="C369" s="128">
        <f t="shared" si="15"/>
        <v>7201500</v>
      </c>
      <c r="D369" s="129">
        <f t="shared" si="14"/>
        <v>386400</v>
      </c>
      <c r="E369" s="130" t="s">
        <v>6069</v>
      </c>
      <c r="F369" s="131"/>
    </row>
    <row r="370" spans="1:6">
      <c r="A370" s="127" t="str">
        <f t="shared" si="12"/>
        <v>인도369000</v>
      </c>
      <c r="B370" s="127">
        <f t="shared" si="13"/>
        <v>369000</v>
      </c>
      <c r="C370" s="128">
        <f t="shared" si="15"/>
        <v>7221000</v>
      </c>
      <c r="D370" s="129">
        <f t="shared" si="14"/>
        <v>387450</v>
      </c>
      <c r="E370" s="130" t="s">
        <v>6069</v>
      </c>
      <c r="F370" s="131"/>
    </row>
    <row r="371" spans="1:6">
      <c r="A371" s="127" t="str">
        <f t="shared" si="12"/>
        <v>인도370000</v>
      </c>
      <c r="B371" s="127">
        <f t="shared" si="13"/>
        <v>370000</v>
      </c>
      <c r="C371" s="128">
        <f t="shared" si="15"/>
        <v>7240500</v>
      </c>
      <c r="D371" s="129">
        <f t="shared" si="14"/>
        <v>388500</v>
      </c>
      <c r="E371" s="130" t="s">
        <v>6069</v>
      </c>
      <c r="F371" s="131"/>
    </row>
    <row r="372" spans="1:6">
      <c r="A372" s="127" t="str">
        <f t="shared" ref="A372:A433" si="16">"인도"&amp;B372</f>
        <v>인도371000</v>
      </c>
      <c r="B372" s="127">
        <f t="shared" ref="B372:B433" si="17">B371+1000</f>
        <v>371000</v>
      </c>
      <c r="C372" s="128">
        <f t="shared" si="15"/>
        <v>7260000</v>
      </c>
      <c r="D372" s="129">
        <f t="shared" si="14"/>
        <v>389550</v>
      </c>
      <c r="E372" s="130" t="s">
        <v>6069</v>
      </c>
      <c r="F372" s="131"/>
    </row>
    <row r="373" spans="1:6">
      <c r="A373" s="127" t="str">
        <f t="shared" si="16"/>
        <v>인도372000</v>
      </c>
      <c r="B373" s="127">
        <f t="shared" si="17"/>
        <v>372000</v>
      </c>
      <c r="C373" s="128">
        <f t="shared" si="15"/>
        <v>7279500</v>
      </c>
      <c r="D373" s="129">
        <f t="shared" si="14"/>
        <v>390600</v>
      </c>
      <c r="E373" s="130" t="s">
        <v>6069</v>
      </c>
      <c r="F373" s="131"/>
    </row>
    <row r="374" spans="1:6">
      <c r="A374" s="127" t="str">
        <f t="shared" si="16"/>
        <v>인도373000</v>
      </c>
      <c r="B374" s="127">
        <f t="shared" si="17"/>
        <v>373000</v>
      </c>
      <c r="C374" s="128">
        <f t="shared" si="15"/>
        <v>7299000</v>
      </c>
      <c r="D374" s="129">
        <f t="shared" si="14"/>
        <v>391650</v>
      </c>
      <c r="E374" s="130" t="s">
        <v>6069</v>
      </c>
      <c r="F374" s="131"/>
    </row>
    <row r="375" spans="1:6">
      <c r="A375" s="127" t="str">
        <f t="shared" si="16"/>
        <v>인도374000</v>
      </c>
      <c r="B375" s="127">
        <f t="shared" si="17"/>
        <v>374000</v>
      </c>
      <c r="C375" s="128">
        <f t="shared" si="15"/>
        <v>7318500</v>
      </c>
      <c r="D375" s="129">
        <f t="shared" si="14"/>
        <v>392700</v>
      </c>
      <c r="E375" s="130" t="s">
        <v>6069</v>
      </c>
      <c r="F375" s="131"/>
    </row>
    <row r="376" spans="1:6">
      <c r="A376" s="127" t="str">
        <f t="shared" si="16"/>
        <v>인도375000</v>
      </c>
      <c r="B376" s="127">
        <f t="shared" si="17"/>
        <v>375000</v>
      </c>
      <c r="C376" s="128">
        <f t="shared" si="15"/>
        <v>7338000</v>
      </c>
      <c r="D376" s="129">
        <f t="shared" si="14"/>
        <v>393750</v>
      </c>
      <c r="E376" s="130" t="s">
        <v>6069</v>
      </c>
      <c r="F376" s="131"/>
    </row>
    <row r="377" spans="1:6">
      <c r="A377" s="127" t="str">
        <f t="shared" si="16"/>
        <v>인도376000</v>
      </c>
      <c r="B377" s="127">
        <f t="shared" si="17"/>
        <v>376000</v>
      </c>
      <c r="C377" s="128">
        <f t="shared" si="15"/>
        <v>7357500</v>
      </c>
      <c r="D377" s="129">
        <f t="shared" si="14"/>
        <v>394800</v>
      </c>
      <c r="E377" s="130" t="s">
        <v>6069</v>
      </c>
      <c r="F377" s="131"/>
    </row>
    <row r="378" spans="1:6">
      <c r="A378" s="127" t="str">
        <f t="shared" si="16"/>
        <v>인도377000</v>
      </c>
      <c r="B378" s="127">
        <f t="shared" si="17"/>
        <v>377000</v>
      </c>
      <c r="C378" s="128">
        <f t="shared" si="15"/>
        <v>7377000</v>
      </c>
      <c r="D378" s="129">
        <f t="shared" si="14"/>
        <v>395850</v>
      </c>
      <c r="E378" s="130" t="s">
        <v>6069</v>
      </c>
      <c r="F378" s="131"/>
    </row>
    <row r="379" spans="1:6">
      <c r="A379" s="127" t="str">
        <f t="shared" si="16"/>
        <v>인도378000</v>
      </c>
      <c r="B379" s="127">
        <f t="shared" si="17"/>
        <v>378000</v>
      </c>
      <c r="C379" s="128">
        <f t="shared" si="15"/>
        <v>7396500</v>
      </c>
      <c r="D379" s="129">
        <f t="shared" si="14"/>
        <v>396900</v>
      </c>
      <c r="E379" s="130" t="s">
        <v>6069</v>
      </c>
      <c r="F379" s="131"/>
    </row>
    <row r="380" spans="1:6">
      <c r="A380" s="127" t="str">
        <f t="shared" si="16"/>
        <v>인도379000</v>
      </c>
      <c r="B380" s="127">
        <f t="shared" si="17"/>
        <v>379000</v>
      </c>
      <c r="C380" s="128">
        <f t="shared" si="15"/>
        <v>7416000</v>
      </c>
      <c r="D380" s="129">
        <f t="shared" si="14"/>
        <v>397950</v>
      </c>
      <c r="E380" s="130" t="s">
        <v>6069</v>
      </c>
      <c r="F380" s="131"/>
    </row>
    <row r="381" spans="1:6">
      <c r="A381" s="127" t="str">
        <f t="shared" si="16"/>
        <v>인도380000</v>
      </c>
      <c r="B381" s="127">
        <f t="shared" si="17"/>
        <v>380000</v>
      </c>
      <c r="C381" s="128">
        <f t="shared" si="15"/>
        <v>7435500</v>
      </c>
      <c r="D381" s="129">
        <f t="shared" si="14"/>
        <v>399000</v>
      </c>
      <c r="E381" s="130" t="s">
        <v>6069</v>
      </c>
      <c r="F381" s="131"/>
    </row>
    <row r="382" spans="1:6">
      <c r="A382" s="127" t="str">
        <f t="shared" si="16"/>
        <v>인도381000</v>
      </c>
      <c r="B382" s="127">
        <f t="shared" si="17"/>
        <v>381000</v>
      </c>
      <c r="C382" s="128">
        <f t="shared" si="15"/>
        <v>7455000</v>
      </c>
      <c r="D382" s="129">
        <f t="shared" si="14"/>
        <v>400050</v>
      </c>
      <c r="E382" s="130" t="s">
        <v>6069</v>
      </c>
      <c r="F382" s="131"/>
    </row>
    <row r="383" spans="1:6">
      <c r="A383" s="127" t="str">
        <f t="shared" si="16"/>
        <v>인도382000</v>
      </c>
      <c r="B383" s="127">
        <f t="shared" si="17"/>
        <v>382000</v>
      </c>
      <c r="C383" s="128">
        <f t="shared" si="15"/>
        <v>7474500</v>
      </c>
      <c r="D383" s="129">
        <f t="shared" si="14"/>
        <v>401100</v>
      </c>
      <c r="E383" s="130" t="s">
        <v>6069</v>
      </c>
      <c r="F383" s="131"/>
    </row>
    <row r="384" spans="1:6">
      <c r="A384" s="127" t="str">
        <f t="shared" si="16"/>
        <v>인도383000</v>
      </c>
      <c r="B384" s="127">
        <f t="shared" si="17"/>
        <v>383000</v>
      </c>
      <c r="C384" s="128">
        <f t="shared" si="15"/>
        <v>7494000</v>
      </c>
      <c r="D384" s="129">
        <f t="shared" si="14"/>
        <v>402150</v>
      </c>
      <c r="E384" s="130" t="s">
        <v>6069</v>
      </c>
      <c r="F384" s="131"/>
    </row>
    <row r="385" spans="1:6">
      <c r="A385" s="127" t="str">
        <f t="shared" si="16"/>
        <v>인도384000</v>
      </c>
      <c r="B385" s="127">
        <f t="shared" si="17"/>
        <v>384000</v>
      </c>
      <c r="C385" s="128">
        <f t="shared" si="15"/>
        <v>7513500</v>
      </c>
      <c r="D385" s="129">
        <f t="shared" si="14"/>
        <v>403200</v>
      </c>
      <c r="E385" s="130" t="s">
        <v>6069</v>
      </c>
      <c r="F385" s="131"/>
    </row>
    <row r="386" spans="1:6">
      <c r="A386" s="127" t="str">
        <f t="shared" si="16"/>
        <v>인도385000</v>
      </c>
      <c r="B386" s="127">
        <f t="shared" si="17"/>
        <v>385000</v>
      </c>
      <c r="C386" s="128">
        <f t="shared" si="15"/>
        <v>7533000</v>
      </c>
      <c r="D386" s="129">
        <f t="shared" ref="D386:D449" si="18">SUM($G$2)*(B386*0.001)</f>
        <v>404250</v>
      </c>
      <c r="E386" s="130" t="s">
        <v>6069</v>
      </c>
      <c r="F386" s="131"/>
    </row>
    <row r="387" spans="1:6">
      <c r="A387" s="127" t="str">
        <f t="shared" si="16"/>
        <v>인도386000</v>
      </c>
      <c r="B387" s="127">
        <f t="shared" si="17"/>
        <v>386000</v>
      </c>
      <c r="C387" s="128">
        <f t="shared" si="15"/>
        <v>7552500</v>
      </c>
      <c r="D387" s="129">
        <f t="shared" si="18"/>
        <v>405300</v>
      </c>
      <c r="E387" s="130" t="s">
        <v>6069</v>
      </c>
      <c r="F387" s="131"/>
    </row>
    <row r="388" spans="1:6">
      <c r="A388" s="127" t="str">
        <f t="shared" si="16"/>
        <v>인도387000</v>
      </c>
      <c r="B388" s="127">
        <f t="shared" si="17"/>
        <v>387000</v>
      </c>
      <c r="C388" s="128">
        <f t="shared" ref="C388:C433" si="19">SUM(C387)+19500</f>
        <v>7572000</v>
      </c>
      <c r="D388" s="129">
        <f t="shared" si="18"/>
        <v>406350</v>
      </c>
      <c r="E388" s="130" t="s">
        <v>6069</v>
      </c>
      <c r="F388" s="131"/>
    </row>
    <row r="389" spans="1:6">
      <c r="A389" s="127" t="str">
        <f t="shared" si="16"/>
        <v>인도388000</v>
      </c>
      <c r="B389" s="127">
        <f t="shared" si="17"/>
        <v>388000</v>
      </c>
      <c r="C389" s="128">
        <f t="shared" si="19"/>
        <v>7591500</v>
      </c>
      <c r="D389" s="129">
        <f t="shared" si="18"/>
        <v>407400</v>
      </c>
      <c r="E389" s="130" t="s">
        <v>6069</v>
      </c>
      <c r="F389" s="131"/>
    </row>
    <row r="390" spans="1:6">
      <c r="A390" s="127" t="str">
        <f t="shared" si="16"/>
        <v>인도389000</v>
      </c>
      <c r="B390" s="127">
        <f t="shared" si="17"/>
        <v>389000</v>
      </c>
      <c r="C390" s="128">
        <f t="shared" si="19"/>
        <v>7611000</v>
      </c>
      <c r="D390" s="129">
        <f t="shared" si="18"/>
        <v>408450</v>
      </c>
      <c r="E390" s="130" t="s">
        <v>6069</v>
      </c>
      <c r="F390" s="131"/>
    </row>
    <row r="391" spans="1:6">
      <c r="A391" s="127" t="str">
        <f t="shared" si="16"/>
        <v>인도390000</v>
      </c>
      <c r="B391" s="127">
        <f t="shared" si="17"/>
        <v>390000</v>
      </c>
      <c r="C391" s="128">
        <f t="shared" si="19"/>
        <v>7630500</v>
      </c>
      <c r="D391" s="129">
        <f t="shared" si="18"/>
        <v>409500</v>
      </c>
      <c r="E391" s="130" t="s">
        <v>6069</v>
      </c>
      <c r="F391" s="131"/>
    </row>
    <row r="392" spans="1:6">
      <c r="A392" s="127" t="str">
        <f t="shared" si="16"/>
        <v>인도391000</v>
      </c>
      <c r="B392" s="127">
        <f t="shared" si="17"/>
        <v>391000</v>
      </c>
      <c r="C392" s="128">
        <f t="shared" si="19"/>
        <v>7650000</v>
      </c>
      <c r="D392" s="129">
        <f t="shared" si="18"/>
        <v>410550</v>
      </c>
      <c r="E392" s="130" t="s">
        <v>6069</v>
      </c>
      <c r="F392" s="131"/>
    </row>
    <row r="393" spans="1:6">
      <c r="A393" s="127" t="str">
        <f t="shared" si="16"/>
        <v>인도392000</v>
      </c>
      <c r="B393" s="127">
        <f t="shared" si="17"/>
        <v>392000</v>
      </c>
      <c r="C393" s="128">
        <f t="shared" si="19"/>
        <v>7669500</v>
      </c>
      <c r="D393" s="129">
        <f t="shared" si="18"/>
        <v>411600</v>
      </c>
      <c r="E393" s="130" t="s">
        <v>6069</v>
      </c>
      <c r="F393" s="131"/>
    </row>
    <row r="394" spans="1:6">
      <c r="A394" s="127" t="str">
        <f t="shared" si="16"/>
        <v>인도393000</v>
      </c>
      <c r="B394" s="127">
        <f t="shared" si="17"/>
        <v>393000</v>
      </c>
      <c r="C394" s="128">
        <f t="shared" si="19"/>
        <v>7689000</v>
      </c>
      <c r="D394" s="129">
        <f t="shared" si="18"/>
        <v>412650</v>
      </c>
      <c r="E394" s="130" t="s">
        <v>6069</v>
      </c>
      <c r="F394" s="131"/>
    </row>
    <row r="395" spans="1:6">
      <c r="A395" s="127" t="str">
        <f t="shared" si="16"/>
        <v>인도394000</v>
      </c>
      <c r="B395" s="127">
        <f t="shared" si="17"/>
        <v>394000</v>
      </c>
      <c r="C395" s="128">
        <f t="shared" si="19"/>
        <v>7708500</v>
      </c>
      <c r="D395" s="129">
        <f t="shared" si="18"/>
        <v>413700</v>
      </c>
      <c r="E395" s="130" t="s">
        <v>6069</v>
      </c>
      <c r="F395" s="131"/>
    </row>
    <row r="396" spans="1:6">
      <c r="A396" s="127" t="str">
        <f t="shared" si="16"/>
        <v>인도395000</v>
      </c>
      <c r="B396" s="127">
        <f t="shared" si="17"/>
        <v>395000</v>
      </c>
      <c r="C396" s="128">
        <f t="shared" si="19"/>
        <v>7728000</v>
      </c>
      <c r="D396" s="129">
        <f t="shared" si="18"/>
        <v>414750</v>
      </c>
      <c r="E396" s="130" t="s">
        <v>6069</v>
      </c>
      <c r="F396" s="131"/>
    </row>
    <row r="397" spans="1:6">
      <c r="A397" s="127" t="str">
        <f t="shared" si="16"/>
        <v>인도396000</v>
      </c>
      <c r="B397" s="127">
        <f t="shared" si="17"/>
        <v>396000</v>
      </c>
      <c r="C397" s="128">
        <f t="shared" si="19"/>
        <v>7747500</v>
      </c>
      <c r="D397" s="129">
        <f t="shared" si="18"/>
        <v>415800</v>
      </c>
      <c r="E397" s="130" t="s">
        <v>6069</v>
      </c>
      <c r="F397" s="131"/>
    </row>
    <row r="398" spans="1:6">
      <c r="A398" s="127" t="str">
        <f t="shared" si="16"/>
        <v>인도397000</v>
      </c>
      <c r="B398" s="127">
        <f t="shared" si="17"/>
        <v>397000</v>
      </c>
      <c r="C398" s="128">
        <f t="shared" si="19"/>
        <v>7767000</v>
      </c>
      <c r="D398" s="129">
        <f t="shared" si="18"/>
        <v>416850</v>
      </c>
      <c r="E398" s="130" t="s">
        <v>6069</v>
      </c>
      <c r="F398" s="131"/>
    </row>
    <row r="399" spans="1:6">
      <c r="A399" s="127" t="str">
        <f t="shared" si="16"/>
        <v>인도398000</v>
      </c>
      <c r="B399" s="127">
        <f t="shared" si="17"/>
        <v>398000</v>
      </c>
      <c r="C399" s="128">
        <f t="shared" si="19"/>
        <v>7786500</v>
      </c>
      <c r="D399" s="129">
        <f t="shared" si="18"/>
        <v>417900</v>
      </c>
      <c r="E399" s="130" t="s">
        <v>6069</v>
      </c>
      <c r="F399" s="131"/>
    </row>
    <row r="400" spans="1:6">
      <c r="A400" s="127" t="str">
        <f t="shared" si="16"/>
        <v>인도399000</v>
      </c>
      <c r="B400" s="127">
        <f t="shared" si="17"/>
        <v>399000</v>
      </c>
      <c r="C400" s="128">
        <f t="shared" si="19"/>
        <v>7806000</v>
      </c>
      <c r="D400" s="129">
        <f t="shared" si="18"/>
        <v>418950</v>
      </c>
      <c r="E400" s="130" t="s">
        <v>6069</v>
      </c>
      <c r="F400" s="131"/>
    </row>
    <row r="401" spans="1:6">
      <c r="A401" s="127" t="str">
        <f t="shared" si="16"/>
        <v>인도400000</v>
      </c>
      <c r="B401" s="127">
        <f t="shared" si="17"/>
        <v>400000</v>
      </c>
      <c r="C401" s="128">
        <f t="shared" si="19"/>
        <v>7825500</v>
      </c>
      <c r="D401" s="129">
        <f t="shared" si="18"/>
        <v>420000</v>
      </c>
      <c r="E401" s="130" t="s">
        <v>6069</v>
      </c>
      <c r="F401" s="131"/>
    </row>
    <row r="402" spans="1:6">
      <c r="A402" s="127" t="str">
        <f t="shared" si="16"/>
        <v>인도401000</v>
      </c>
      <c r="B402" s="127">
        <f t="shared" si="17"/>
        <v>401000</v>
      </c>
      <c r="C402" s="128">
        <f t="shared" si="19"/>
        <v>7845000</v>
      </c>
      <c r="D402" s="129">
        <f t="shared" si="18"/>
        <v>421050</v>
      </c>
      <c r="E402" s="130" t="s">
        <v>6069</v>
      </c>
      <c r="F402" s="131"/>
    </row>
    <row r="403" spans="1:6">
      <c r="A403" s="127" t="str">
        <f t="shared" si="16"/>
        <v>인도402000</v>
      </c>
      <c r="B403" s="127">
        <f t="shared" si="17"/>
        <v>402000</v>
      </c>
      <c r="C403" s="128">
        <f t="shared" si="19"/>
        <v>7864500</v>
      </c>
      <c r="D403" s="129">
        <f t="shared" si="18"/>
        <v>422100</v>
      </c>
      <c r="E403" s="130" t="s">
        <v>6069</v>
      </c>
      <c r="F403" s="131"/>
    </row>
    <row r="404" spans="1:6">
      <c r="A404" s="127" t="str">
        <f t="shared" si="16"/>
        <v>인도403000</v>
      </c>
      <c r="B404" s="127">
        <f t="shared" si="17"/>
        <v>403000</v>
      </c>
      <c r="C404" s="128">
        <f t="shared" si="19"/>
        <v>7884000</v>
      </c>
      <c r="D404" s="129">
        <f t="shared" si="18"/>
        <v>423150</v>
      </c>
      <c r="E404" s="130" t="s">
        <v>6069</v>
      </c>
      <c r="F404" s="131"/>
    </row>
    <row r="405" spans="1:6">
      <c r="A405" s="127" t="str">
        <f t="shared" si="16"/>
        <v>인도404000</v>
      </c>
      <c r="B405" s="127">
        <f t="shared" si="17"/>
        <v>404000</v>
      </c>
      <c r="C405" s="128">
        <f t="shared" si="19"/>
        <v>7903500</v>
      </c>
      <c r="D405" s="129">
        <f t="shared" si="18"/>
        <v>424200</v>
      </c>
      <c r="E405" s="130" t="s">
        <v>6069</v>
      </c>
      <c r="F405" s="131"/>
    </row>
    <row r="406" spans="1:6">
      <c r="A406" s="127" t="str">
        <f t="shared" si="16"/>
        <v>인도405000</v>
      </c>
      <c r="B406" s="127">
        <f t="shared" si="17"/>
        <v>405000</v>
      </c>
      <c r="C406" s="128">
        <f t="shared" si="19"/>
        <v>7923000</v>
      </c>
      <c r="D406" s="129">
        <f t="shared" si="18"/>
        <v>425250</v>
      </c>
      <c r="E406" s="130" t="s">
        <v>6069</v>
      </c>
      <c r="F406" s="131"/>
    </row>
    <row r="407" spans="1:6">
      <c r="A407" s="127" t="str">
        <f t="shared" si="16"/>
        <v>인도406000</v>
      </c>
      <c r="B407" s="127">
        <f t="shared" si="17"/>
        <v>406000</v>
      </c>
      <c r="C407" s="128">
        <f t="shared" si="19"/>
        <v>7942500</v>
      </c>
      <c r="D407" s="129">
        <f t="shared" si="18"/>
        <v>426300</v>
      </c>
      <c r="E407" s="130" t="s">
        <v>6069</v>
      </c>
      <c r="F407" s="131"/>
    </row>
    <row r="408" spans="1:6">
      <c r="A408" s="127" t="str">
        <f t="shared" si="16"/>
        <v>인도407000</v>
      </c>
      <c r="B408" s="127">
        <f t="shared" si="17"/>
        <v>407000</v>
      </c>
      <c r="C408" s="128">
        <f t="shared" si="19"/>
        <v>7962000</v>
      </c>
      <c r="D408" s="129">
        <f t="shared" si="18"/>
        <v>427350</v>
      </c>
      <c r="E408" s="130" t="s">
        <v>6069</v>
      </c>
      <c r="F408" s="131"/>
    </row>
    <row r="409" spans="1:6">
      <c r="A409" s="127" t="str">
        <f t="shared" si="16"/>
        <v>인도408000</v>
      </c>
      <c r="B409" s="127">
        <f t="shared" si="17"/>
        <v>408000</v>
      </c>
      <c r="C409" s="128">
        <f t="shared" si="19"/>
        <v>7981500</v>
      </c>
      <c r="D409" s="129">
        <f t="shared" si="18"/>
        <v>428400</v>
      </c>
      <c r="E409" s="130" t="s">
        <v>6069</v>
      </c>
      <c r="F409" s="131"/>
    </row>
    <row r="410" spans="1:6">
      <c r="A410" s="127" t="str">
        <f t="shared" si="16"/>
        <v>인도409000</v>
      </c>
      <c r="B410" s="127">
        <f t="shared" si="17"/>
        <v>409000</v>
      </c>
      <c r="C410" s="128">
        <f t="shared" si="19"/>
        <v>8001000</v>
      </c>
      <c r="D410" s="129">
        <f t="shared" si="18"/>
        <v>429450</v>
      </c>
      <c r="E410" s="130" t="s">
        <v>6069</v>
      </c>
      <c r="F410" s="131"/>
    </row>
    <row r="411" spans="1:6">
      <c r="A411" s="127" t="str">
        <f t="shared" si="16"/>
        <v>인도410000</v>
      </c>
      <c r="B411" s="127">
        <f t="shared" si="17"/>
        <v>410000</v>
      </c>
      <c r="C411" s="128">
        <f t="shared" si="19"/>
        <v>8020500</v>
      </c>
      <c r="D411" s="129">
        <f t="shared" si="18"/>
        <v>430500</v>
      </c>
      <c r="E411" s="130" t="s">
        <v>6069</v>
      </c>
      <c r="F411" s="131"/>
    </row>
    <row r="412" spans="1:6">
      <c r="A412" s="127" t="str">
        <f t="shared" si="16"/>
        <v>인도411000</v>
      </c>
      <c r="B412" s="127">
        <f t="shared" si="17"/>
        <v>411000</v>
      </c>
      <c r="C412" s="128">
        <f t="shared" si="19"/>
        <v>8040000</v>
      </c>
      <c r="D412" s="129">
        <f t="shared" si="18"/>
        <v>431550</v>
      </c>
      <c r="E412" s="130" t="s">
        <v>6069</v>
      </c>
      <c r="F412" s="131"/>
    </row>
    <row r="413" spans="1:6">
      <c r="A413" s="127" t="str">
        <f t="shared" si="16"/>
        <v>인도412000</v>
      </c>
      <c r="B413" s="127">
        <f t="shared" si="17"/>
        <v>412000</v>
      </c>
      <c r="C413" s="128">
        <f t="shared" si="19"/>
        <v>8059500</v>
      </c>
      <c r="D413" s="129">
        <f t="shared" si="18"/>
        <v>432600</v>
      </c>
      <c r="E413" s="130" t="s">
        <v>6069</v>
      </c>
      <c r="F413" s="131"/>
    </row>
    <row r="414" spans="1:6">
      <c r="A414" s="127" t="str">
        <f t="shared" si="16"/>
        <v>인도413000</v>
      </c>
      <c r="B414" s="127">
        <f t="shared" si="17"/>
        <v>413000</v>
      </c>
      <c r="C414" s="128">
        <f t="shared" si="19"/>
        <v>8079000</v>
      </c>
      <c r="D414" s="129">
        <f t="shared" si="18"/>
        <v>433650</v>
      </c>
      <c r="E414" s="130" t="s">
        <v>6069</v>
      </c>
      <c r="F414" s="131"/>
    </row>
    <row r="415" spans="1:6">
      <c r="A415" s="127" t="str">
        <f t="shared" si="16"/>
        <v>인도414000</v>
      </c>
      <c r="B415" s="127">
        <f t="shared" si="17"/>
        <v>414000</v>
      </c>
      <c r="C415" s="128">
        <f t="shared" si="19"/>
        <v>8098500</v>
      </c>
      <c r="D415" s="129">
        <f t="shared" si="18"/>
        <v>434700</v>
      </c>
      <c r="E415" s="130" t="s">
        <v>6069</v>
      </c>
      <c r="F415" s="131"/>
    </row>
    <row r="416" spans="1:6">
      <c r="A416" s="127" t="str">
        <f t="shared" si="16"/>
        <v>인도415000</v>
      </c>
      <c r="B416" s="127">
        <f t="shared" si="17"/>
        <v>415000</v>
      </c>
      <c r="C416" s="128">
        <f t="shared" si="19"/>
        <v>8118000</v>
      </c>
      <c r="D416" s="129">
        <f t="shared" si="18"/>
        <v>435750</v>
      </c>
      <c r="E416" s="130" t="s">
        <v>6069</v>
      </c>
      <c r="F416" s="131"/>
    </row>
    <row r="417" spans="1:6">
      <c r="A417" s="127" t="str">
        <f t="shared" si="16"/>
        <v>인도416000</v>
      </c>
      <c r="B417" s="127">
        <f t="shared" si="17"/>
        <v>416000</v>
      </c>
      <c r="C417" s="128">
        <f t="shared" si="19"/>
        <v>8137500</v>
      </c>
      <c r="D417" s="129">
        <f t="shared" si="18"/>
        <v>436800</v>
      </c>
      <c r="E417" s="130" t="s">
        <v>6069</v>
      </c>
      <c r="F417" s="131"/>
    </row>
    <row r="418" spans="1:6">
      <c r="A418" s="127" t="str">
        <f t="shared" si="16"/>
        <v>인도417000</v>
      </c>
      <c r="B418" s="127">
        <f t="shared" si="17"/>
        <v>417000</v>
      </c>
      <c r="C418" s="128">
        <f t="shared" si="19"/>
        <v>8157000</v>
      </c>
      <c r="D418" s="129">
        <f t="shared" si="18"/>
        <v>437850</v>
      </c>
      <c r="E418" s="130" t="s">
        <v>6069</v>
      </c>
      <c r="F418" s="131"/>
    </row>
    <row r="419" spans="1:6">
      <c r="A419" s="127" t="str">
        <f t="shared" si="16"/>
        <v>인도418000</v>
      </c>
      <c r="B419" s="127">
        <f t="shared" si="17"/>
        <v>418000</v>
      </c>
      <c r="C419" s="128">
        <f t="shared" si="19"/>
        <v>8176500</v>
      </c>
      <c r="D419" s="129">
        <f t="shared" si="18"/>
        <v>438900</v>
      </c>
      <c r="E419" s="130" t="s">
        <v>6069</v>
      </c>
      <c r="F419" s="131"/>
    </row>
    <row r="420" spans="1:6">
      <c r="A420" s="127" t="str">
        <f t="shared" si="16"/>
        <v>인도419000</v>
      </c>
      <c r="B420" s="127">
        <f t="shared" si="17"/>
        <v>419000</v>
      </c>
      <c r="C420" s="128">
        <f t="shared" si="19"/>
        <v>8196000</v>
      </c>
      <c r="D420" s="129">
        <f t="shared" si="18"/>
        <v>439950</v>
      </c>
      <c r="E420" s="130" t="s">
        <v>6069</v>
      </c>
      <c r="F420" s="131"/>
    </row>
    <row r="421" spans="1:6">
      <c r="A421" s="127" t="str">
        <f t="shared" si="16"/>
        <v>인도420000</v>
      </c>
      <c r="B421" s="127">
        <f t="shared" si="17"/>
        <v>420000</v>
      </c>
      <c r="C421" s="128">
        <f t="shared" si="19"/>
        <v>8215500</v>
      </c>
      <c r="D421" s="129">
        <f t="shared" si="18"/>
        <v>441000</v>
      </c>
      <c r="E421" s="130" t="s">
        <v>6069</v>
      </c>
      <c r="F421" s="131"/>
    </row>
    <row r="422" spans="1:6">
      <c r="A422" s="127" t="str">
        <f t="shared" si="16"/>
        <v>인도421000</v>
      </c>
      <c r="B422" s="127">
        <f t="shared" si="17"/>
        <v>421000</v>
      </c>
      <c r="C422" s="128">
        <f t="shared" si="19"/>
        <v>8235000</v>
      </c>
      <c r="D422" s="129">
        <f t="shared" si="18"/>
        <v>442050</v>
      </c>
      <c r="E422" s="130" t="s">
        <v>6069</v>
      </c>
      <c r="F422" s="131"/>
    </row>
    <row r="423" spans="1:6">
      <c r="A423" s="127" t="str">
        <f t="shared" si="16"/>
        <v>인도422000</v>
      </c>
      <c r="B423" s="127">
        <f t="shared" si="17"/>
        <v>422000</v>
      </c>
      <c r="C423" s="128">
        <f t="shared" si="19"/>
        <v>8254500</v>
      </c>
      <c r="D423" s="129">
        <f t="shared" si="18"/>
        <v>443100</v>
      </c>
      <c r="E423" s="130" t="s">
        <v>6069</v>
      </c>
      <c r="F423" s="131"/>
    </row>
    <row r="424" spans="1:6">
      <c r="A424" s="127" t="str">
        <f t="shared" si="16"/>
        <v>인도423000</v>
      </c>
      <c r="B424" s="127">
        <f t="shared" si="17"/>
        <v>423000</v>
      </c>
      <c r="C424" s="128">
        <f t="shared" si="19"/>
        <v>8274000</v>
      </c>
      <c r="D424" s="129">
        <f t="shared" si="18"/>
        <v>444150</v>
      </c>
      <c r="E424" s="130" t="s">
        <v>6069</v>
      </c>
      <c r="F424" s="131"/>
    </row>
    <row r="425" spans="1:6">
      <c r="A425" s="127" t="str">
        <f t="shared" si="16"/>
        <v>인도424000</v>
      </c>
      <c r="B425" s="127">
        <f t="shared" si="17"/>
        <v>424000</v>
      </c>
      <c r="C425" s="128">
        <f t="shared" si="19"/>
        <v>8293500</v>
      </c>
      <c r="D425" s="129">
        <f t="shared" si="18"/>
        <v>445200</v>
      </c>
      <c r="E425" s="130" t="s">
        <v>6069</v>
      </c>
      <c r="F425" s="131"/>
    </row>
    <row r="426" spans="1:6">
      <c r="A426" s="127" t="str">
        <f t="shared" si="16"/>
        <v>인도425000</v>
      </c>
      <c r="B426" s="127">
        <f t="shared" si="17"/>
        <v>425000</v>
      </c>
      <c r="C426" s="128">
        <f t="shared" si="19"/>
        <v>8313000</v>
      </c>
      <c r="D426" s="129">
        <f t="shared" si="18"/>
        <v>446250</v>
      </c>
      <c r="E426" s="130" t="s">
        <v>6069</v>
      </c>
      <c r="F426" s="131"/>
    </row>
    <row r="427" spans="1:6">
      <c r="A427" s="127" t="str">
        <f t="shared" si="16"/>
        <v>인도426000</v>
      </c>
      <c r="B427" s="127">
        <f t="shared" si="17"/>
        <v>426000</v>
      </c>
      <c r="C427" s="128">
        <f t="shared" si="19"/>
        <v>8332500</v>
      </c>
      <c r="D427" s="129">
        <f t="shared" si="18"/>
        <v>447300</v>
      </c>
      <c r="E427" s="130" t="s">
        <v>6069</v>
      </c>
      <c r="F427" s="131"/>
    </row>
    <row r="428" spans="1:6">
      <c r="A428" s="127" t="str">
        <f t="shared" si="16"/>
        <v>인도427000</v>
      </c>
      <c r="B428" s="127">
        <f t="shared" si="17"/>
        <v>427000</v>
      </c>
      <c r="C428" s="128">
        <f t="shared" si="19"/>
        <v>8352000</v>
      </c>
      <c r="D428" s="129">
        <f t="shared" si="18"/>
        <v>448350</v>
      </c>
      <c r="E428" s="130" t="s">
        <v>6069</v>
      </c>
      <c r="F428" s="131"/>
    </row>
    <row r="429" spans="1:6">
      <c r="A429" s="127" t="str">
        <f t="shared" si="16"/>
        <v>인도428000</v>
      </c>
      <c r="B429" s="127">
        <f t="shared" si="17"/>
        <v>428000</v>
      </c>
      <c r="C429" s="128">
        <f t="shared" si="19"/>
        <v>8371500</v>
      </c>
      <c r="D429" s="129">
        <f t="shared" si="18"/>
        <v>449400</v>
      </c>
      <c r="E429" s="130" t="s">
        <v>6069</v>
      </c>
      <c r="F429" s="131"/>
    </row>
    <row r="430" spans="1:6">
      <c r="A430" s="127" t="str">
        <f t="shared" si="16"/>
        <v>인도429000</v>
      </c>
      <c r="B430" s="127">
        <f t="shared" si="17"/>
        <v>429000</v>
      </c>
      <c r="C430" s="128">
        <f t="shared" si="19"/>
        <v>8391000</v>
      </c>
      <c r="D430" s="129">
        <f t="shared" si="18"/>
        <v>450450</v>
      </c>
      <c r="E430" s="130" t="s">
        <v>6069</v>
      </c>
      <c r="F430" s="131"/>
    </row>
    <row r="431" spans="1:6">
      <c r="A431" s="127" t="str">
        <f t="shared" si="16"/>
        <v>인도430000</v>
      </c>
      <c r="B431" s="127">
        <f t="shared" si="17"/>
        <v>430000</v>
      </c>
      <c r="C431" s="128">
        <f t="shared" si="19"/>
        <v>8410500</v>
      </c>
      <c r="D431" s="129">
        <f t="shared" si="18"/>
        <v>451500</v>
      </c>
      <c r="E431" s="130" t="s">
        <v>6069</v>
      </c>
      <c r="F431" s="131"/>
    </row>
    <row r="432" spans="1:6">
      <c r="A432" s="127" t="str">
        <f t="shared" si="16"/>
        <v>인도431000</v>
      </c>
      <c r="B432" s="127">
        <f t="shared" si="17"/>
        <v>431000</v>
      </c>
      <c r="C432" s="128">
        <f t="shared" si="19"/>
        <v>8430000</v>
      </c>
      <c r="D432" s="129">
        <f t="shared" si="18"/>
        <v>452550</v>
      </c>
      <c r="E432" s="130" t="s">
        <v>6069</v>
      </c>
      <c r="F432" s="131"/>
    </row>
    <row r="433" spans="1:6">
      <c r="A433" s="127" t="str">
        <f t="shared" si="16"/>
        <v>인도432000</v>
      </c>
      <c r="B433" s="127">
        <f t="shared" si="17"/>
        <v>432000</v>
      </c>
      <c r="C433" s="128">
        <f t="shared" si="19"/>
        <v>8449500</v>
      </c>
      <c r="D433" s="129">
        <f t="shared" si="18"/>
        <v>453600</v>
      </c>
      <c r="E433" s="130" t="s">
        <v>6069</v>
      </c>
      <c r="F433" s="131"/>
    </row>
    <row r="434" spans="1:6">
      <c r="A434" s="127" t="s">
        <v>5500</v>
      </c>
      <c r="B434" s="127">
        <v>1000</v>
      </c>
      <c r="C434" s="128">
        <v>52500</v>
      </c>
      <c r="D434" s="129">
        <f t="shared" si="18"/>
        <v>1050</v>
      </c>
      <c r="E434" s="130" t="s">
        <v>7185</v>
      </c>
      <c r="F434" s="131"/>
    </row>
    <row r="435" spans="1:6">
      <c r="A435" s="127" t="s">
        <v>5042</v>
      </c>
      <c r="B435" s="127">
        <v>2000</v>
      </c>
      <c r="C435" s="128">
        <f>SUM(C434)+35000</f>
        <v>87500</v>
      </c>
      <c r="D435" s="129">
        <f t="shared" si="18"/>
        <v>2100</v>
      </c>
      <c r="E435" s="130" t="s">
        <v>7185</v>
      </c>
      <c r="F435" s="131"/>
    </row>
    <row r="436" spans="1:6">
      <c r="A436" s="127" t="s">
        <v>5501</v>
      </c>
      <c r="B436" s="127">
        <v>3000</v>
      </c>
      <c r="C436" s="128">
        <f t="shared" ref="C436:C499" si="20">SUM(C435)+35000</f>
        <v>122500</v>
      </c>
      <c r="D436" s="129">
        <f t="shared" si="18"/>
        <v>3150</v>
      </c>
      <c r="E436" s="130" t="s">
        <v>7185</v>
      </c>
      <c r="F436" s="131"/>
    </row>
    <row r="437" spans="1:6">
      <c r="A437" s="127" t="s">
        <v>5502</v>
      </c>
      <c r="B437" s="127">
        <v>4000</v>
      </c>
      <c r="C437" s="128">
        <f t="shared" si="20"/>
        <v>157500</v>
      </c>
      <c r="D437" s="129">
        <f t="shared" si="18"/>
        <v>4200</v>
      </c>
      <c r="E437" s="130" t="s">
        <v>7185</v>
      </c>
      <c r="F437" s="131"/>
    </row>
    <row r="438" spans="1:6">
      <c r="A438" s="127" t="s">
        <v>5503</v>
      </c>
      <c r="B438" s="127">
        <v>5000</v>
      </c>
      <c r="C438" s="128">
        <f t="shared" si="20"/>
        <v>192500</v>
      </c>
      <c r="D438" s="129">
        <f t="shared" si="18"/>
        <v>5250</v>
      </c>
      <c r="E438" s="130" t="s">
        <v>7185</v>
      </c>
      <c r="F438" s="131"/>
    </row>
    <row r="439" spans="1:6">
      <c r="A439" s="127" t="s">
        <v>5037</v>
      </c>
      <c r="B439" s="127">
        <v>6000</v>
      </c>
      <c r="C439" s="128">
        <f t="shared" si="20"/>
        <v>227500</v>
      </c>
      <c r="D439" s="129">
        <f t="shared" si="18"/>
        <v>6300</v>
      </c>
      <c r="E439" s="130" t="s">
        <v>7185</v>
      </c>
      <c r="F439" s="131"/>
    </row>
    <row r="440" spans="1:6">
      <c r="A440" s="127" t="s">
        <v>5038</v>
      </c>
      <c r="B440" s="127">
        <v>7000</v>
      </c>
      <c r="C440" s="128">
        <f t="shared" si="20"/>
        <v>262500</v>
      </c>
      <c r="D440" s="129">
        <f t="shared" si="18"/>
        <v>7350</v>
      </c>
      <c r="E440" s="130" t="s">
        <v>7185</v>
      </c>
      <c r="F440" s="131"/>
    </row>
    <row r="441" spans="1:6">
      <c r="A441" s="127" t="s">
        <v>5039</v>
      </c>
      <c r="B441" s="127">
        <v>8000</v>
      </c>
      <c r="C441" s="128">
        <f t="shared" si="20"/>
        <v>297500</v>
      </c>
      <c r="D441" s="129">
        <f t="shared" si="18"/>
        <v>8400</v>
      </c>
      <c r="E441" s="130" t="s">
        <v>7185</v>
      </c>
      <c r="F441" s="131"/>
    </row>
    <row r="442" spans="1:6">
      <c r="A442" s="127" t="s">
        <v>5040</v>
      </c>
      <c r="B442" s="127">
        <v>9000</v>
      </c>
      <c r="C442" s="128">
        <f t="shared" si="20"/>
        <v>332500</v>
      </c>
      <c r="D442" s="129">
        <f t="shared" si="18"/>
        <v>9450</v>
      </c>
      <c r="E442" s="130" t="s">
        <v>7185</v>
      </c>
      <c r="F442" s="131"/>
    </row>
    <row r="443" spans="1:6">
      <c r="A443" s="127" t="s">
        <v>5041</v>
      </c>
      <c r="B443" s="127">
        <v>10000</v>
      </c>
      <c r="C443" s="128">
        <f t="shared" si="20"/>
        <v>367500</v>
      </c>
      <c r="D443" s="129">
        <f t="shared" si="18"/>
        <v>10500</v>
      </c>
      <c r="E443" s="130" t="s">
        <v>7185</v>
      </c>
      <c r="F443" s="131"/>
    </row>
    <row r="444" spans="1:6">
      <c r="A444" s="127" t="s">
        <v>5504</v>
      </c>
      <c r="B444" s="127">
        <v>11000</v>
      </c>
      <c r="C444" s="128">
        <f t="shared" si="20"/>
        <v>402500</v>
      </c>
      <c r="D444" s="129">
        <f t="shared" si="18"/>
        <v>11550</v>
      </c>
      <c r="E444" s="130" t="s">
        <v>7185</v>
      </c>
      <c r="F444" s="131"/>
    </row>
    <row r="445" spans="1:6">
      <c r="A445" s="127" t="s">
        <v>5505</v>
      </c>
      <c r="B445" s="127">
        <v>12000</v>
      </c>
      <c r="C445" s="128">
        <f t="shared" si="20"/>
        <v>437500</v>
      </c>
      <c r="D445" s="129">
        <f t="shared" si="18"/>
        <v>12600</v>
      </c>
      <c r="E445" s="130" t="s">
        <v>7185</v>
      </c>
      <c r="F445" s="131"/>
    </row>
    <row r="446" spans="1:6">
      <c r="A446" s="127" t="s">
        <v>5506</v>
      </c>
      <c r="B446" s="127">
        <v>13000</v>
      </c>
      <c r="C446" s="128">
        <f t="shared" si="20"/>
        <v>472500</v>
      </c>
      <c r="D446" s="129">
        <f t="shared" si="18"/>
        <v>13650</v>
      </c>
      <c r="E446" s="130" t="s">
        <v>7185</v>
      </c>
      <c r="F446" s="131"/>
    </row>
    <row r="447" spans="1:6">
      <c r="A447" s="127" t="s">
        <v>5507</v>
      </c>
      <c r="B447" s="127">
        <v>14000</v>
      </c>
      <c r="C447" s="128">
        <f t="shared" si="20"/>
        <v>507500</v>
      </c>
      <c r="D447" s="129">
        <f t="shared" si="18"/>
        <v>14700</v>
      </c>
      <c r="E447" s="130" t="s">
        <v>7185</v>
      </c>
      <c r="F447" s="131"/>
    </row>
    <row r="448" spans="1:6">
      <c r="A448" s="127" t="s">
        <v>5508</v>
      </c>
      <c r="B448" s="127">
        <v>15000</v>
      </c>
      <c r="C448" s="128">
        <f t="shared" si="20"/>
        <v>542500</v>
      </c>
      <c r="D448" s="129">
        <f t="shared" si="18"/>
        <v>15750</v>
      </c>
      <c r="E448" s="130" t="s">
        <v>7185</v>
      </c>
      <c r="F448" s="131"/>
    </row>
    <row r="449" spans="1:6">
      <c r="A449" s="127" t="s">
        <v>5509</v>
      </c>
      <c r="B449" s="127">
        <v>16000</v>
      </c>
      <c r="C449" s="128">
        <f t="shared" si="20"/>
        <v>577500</v>
      </c>
      <c r="D449" s="129">
        <f t="shared" si="18"/>
        <v>16800</v>
      </c>
      <c r="E449" s="130" t="s">
        <v>7185</v>
      </c>
      <c r="F449" s="131"/>
    </row>
    <row r="450" spans="1:6">
      <c r="A450" s="127" t="s">
        <v>5510</v>
      </c>
      <c r="B450" s="127">
        <v>17000</v>
      </c>
      <c r="C450" s="128">
        <f t="shared" si="20"/>
        <v>612500</v>
      </c>
      <c r="D450" s="129">
        <f t="shared" ref="D450:D513" si="21">SUM($G$2)*(B450*0.001)</f>
        <v>17850</v>
      </c>
      <c r="E450" s="130" t="s">
        <v>7185</v>
      </c>
      <c r="F450" s="131"/>
    </row>
    <row r="451" spans="1:6">
      <c r="A451" s="127" t="s">
        <v>5511</v>
      </c>
      <c r="B451" s="127">
        <v>18000</v>
      </c>
      <c r="C451" s="128">
        <f t="shared" si="20"/>
        <v>647500</v>
      </c>
      <c r="D451" s="129">
        <f t="shared" si="21"/>
        <v>18900</v>
      </c>
      <c r="E451" s="130" t="s">
        <v>7185</v>
      </c>
      <c r="F451" s="131"/>
    </row>
    <row r="452" spans="1:6">
      <c r="A452" s="127" t="s">
        <v>5512</v>
      </c>
      <c r="B452" s="127">
        <v>19000</v>
      </c>
      <c r="C452" s="128">
        <f t="shared" si="20"/>
        <v>682500</v>
      </c>
      <c r="D452" s="129">
        <f t="shared" si="21"/>
        <v>19950</v>
      </c>
      <c r="E452" s="130" t="s">
        <v>7185</v>
      </c>
      <c r="F452" s="131"/>
    </row>
    <row r="453" spans="1:6">
      <c r="A453" s="127" t="s">
        <v>5513</v>
      </c>
      <c r="B453" s="127">
        <v>20000</v>
      </c>
      <c r="C453" s="128">
        <f t="shared" si="20"/>
        <v>717500</v>
      </c>
      <c r="D453" s="129">
        <f t="shared" si="21"/>
        <v>21000</v>
      </c>
      <c r="E453" s="130" t="s">
        <v>7185</v>
      </c>
      <c r="F453" s="131"/>
    </row>
    <row r="454" spans="1:6">
      <c r="A454" s="127" t="s">
        <v>5514</v>
      </c>
      <c r="B454" s="127">
        <v>21000</v>
      </c>
      <c r="C454" s="128">
        <f t="shared" si="20"/>
        <v>752500</v>
      </c>
      <c r="D454" s="129">
        <f t="shared" si="21"/>
        <v>22050</v>
      </c>
      <c r="E454" s="130" t="s">
        <v>7185</v>
      </c>
      <c r="F454" s="131"/>
    </row>
    <row r="455" spans="1:6">
      <c r="A455" s="127" t="s">
        <v>5515</v>
      </c>
      <c r="B455" s="127">
        <v>22000</v>
      </c>
      <c r="C455" s="128">
        <f t="shared" si="20"/>
        <v>787500</v>
      </c>
      <c r="D455" s="129">
        <f t="shared" si="21"/>
        <v>23100</v>
      </c>
      <c r="E455" s="130" t="s">
        <v>7185</v>
      </c>
      <c r="F455" s="131"/>
    </row>
    <row r="456" spans="1:6">
      <c r="A456" s="127" t="s">
        <v>5516</v>
      </c>
      <c r="B456" s="127">
        <v>23000</v>
      </c>
      <c r="C456" s="128">
        <f t="shared" si="20"/>
        <v>822500</v>
      </c>
      <c r="D456" s="129">
        <f t="shared" si="21"/>
        <v>24150</v>
      </c>
      <c r="E456" s="130" t="s">
        <v>7185</v>
      </c>
      <c r="F456" s="131"/>
    </row>
    <row r="457" spans="1:6">
      <c r="A457" s="127" t="s">
        <v>5517</v>
      </c>
      <c r="B457" s="127">
        <v>24000</v>
      </c>
      <c r="C457" s="128">
        <f t="shared" si="20"/>
        <v>857500</v>
      </c>
      <c r="D457" s="129">
        <f t="shared" si="21"/>
        <v>25200</v>
      </c>
      <c r="E457" s="130" t="s">
        <v>7185</v>
      </c>
      <c r="F457" s="131"/>
    </row>
    <row r="458" spans="1:6">
      <c r="A458" s="127" t="s">
        <v>5518</v>
      </c>
      <c r="B458" s="127">
        <v>25000</v>
      </c>
      <c r="C458" s="128">
        <f t="shared" si="20"/>
        <v>892500</v>
      </c>
      <c r="D458" s="129">
        <f t="shared" si="21"/>
        <v>26250</v>
      </c>
      <c r="E458" s="130" t="s">
        <v>7185</v>
      </c>
      <c r="F458" s="131"/>
    </row>
    <row r="459" spans="1:6">
      <c r="A459" s="127" t="s">
        <v>5519</v>
      </c>
      <c r="B459" s="127">
        <v>26000</v>
      </c>
      <c r="C459" s="128">
        <f t="shared" si="20"/>
        <v>927500</v>
      </c>
      <c r="D459" s="129">
        <f t="shared" si="21"/>
        <v>27300</v>
      </c>
      <c r="E459" s="130" t="s">
        <v>7185</v>
      </c>
      <c r="F459" s="131"/>
    </row>
    <row r="460" spans="1:6">
      <c r="A460" s="127" t="s">
        <v>5520</v>
      </c>
      <c r="B460" s="127">
        <v>27000</v>
      </c>
      <c r="C460" s="128">
        <f t="shared" si="20"/>
        <v>962500</v>
      </c>
      <c r="D460" s="129">
        <f t="shared" si="21"/>
        <v>28350</v>
      </c>
      <c r="E460" s="130" t="s">
        <v>7185</v>
      </c>
      <c r="F460" s="131"/>
    </row>
    <row r="461" spans="1:6">
      <c r="A461" s="127" t="s">
        <v>5521</v>
      </c>
      <c r="B461" s="127">
        <v>28000</v>
      </c>
      <c r="C461" s="128">
        <f t="shared" si="20"/>
        <v>997500</v>
      </c>
      <c r="D461" s="129">
        <f t="shared" si="21"/>
        <v>29400</v>
      </c>
      <c r="E461" s="130" t="s">
        <v>7185</v>
      </c>
      <c r="F461" s="131"/>
    </row>
    <row r="462" spans="1:6">
      <c r="A462" s="127" t="s">
        <v>5522</v>
      </c>
      <c r="B462" s="127">
        <v>29000</v>
      </c>
      <c r="C462" s="128">
        <f t="shared" si="20"/>
        <v>1032500</v>
      </c>
      <c r="D462" s="129">
        <f t="shared" si="21"/>
        <v>30450</v>
      </c>
      <c r="E462" s="130" t="s">
        <v>7185</v>
      </c>
      <c r="F462" s="131"/>
    </row>
    <row r="463" spans="1:6">
      <c r="A463" s="127" t="s">
        <v>5523</v>
      </c>
      <c r="B463" s="127">
        <v>30000</v>
      </c>
      <c r="C463" s="128">
        <f t="shared" si="20"/>
        <v>1067500</v>
      </c>
      <c r="D463" s="129">
        <f t="shared" si="21"/>
        <v>31500</v>
      </c>
      <c r="E463" s="130" t="s">
        <v>7185</v>
      </c>
      <c r="F463" s="131"/>
    </row>
    <row r="464" spans="1:6">
      <c r="A464" s="127" t="s">
        <v>5524</v>
      </c>
      <c r="B464" s="127">
        <v>31000</v>
      </c>
      <c r="C464" s="128">
        <f t="shared" si="20"/>
        <v>1102500</v>
      </c>
      <c r="D464" s="129">
        <f t="shared" si="21"/>
        <v>32550</v>
      </c>
      <c r="E464" s="130" t="s">
        <v>7185</v>
      </c>
      <c r="F464" s="131"/>
    </row>
    <row r="465" spans="1:6">
      <c r="A465" s="127" t="s">
        <v>5525</v>
      </c>
      <c r="B465" s="127">
        <v>32000</v>
      </c>
      <c r="C465" s="128">
        <f t="shared" si="20"/>
        <v>1137500</v>
      </c>
      <c r="D465" s="129">
        <f t="shared" si="21"/>
        <v>33600</v>
      </c>
      <c r="E465" s="130" t="s">
        <v>7185</v>
      </c>
      <c r="F465" s="131"/>
    </row>
    <row r="466" spans="1:6">
      <c r="A466" s="127" t="s">
        <v>5526</v>
      </c>
      <c r="B466" s="127">
        <v>33000</v>
      </c>
      <c r="C466" s="128">
        <f t="shared" si="20"/>
        <v>1172500</v>
      </c>
      <c r="D466" s="129">
        <f t="shared" si="21"/>
        <v>34650</v>
      </c>
      <c r="E466" s="130" t="s">
        <v>7185</v>
      </c>
      <c r="F466" s="131"/>
    </row>
    <row r="467" spans="1:6">
      <c r="A467" s="127" t="s">
        <v>5527</v>
      </c>
      <c r="B467" s="127">
        <v>34000</v>
      </c>
      <c r="C467" s="128">
        <f t="shared" si="20"/>
        <v>1207500</v>
      </c>
      <c r="D467" s="129">
        <f t="shared" si="21"/>
        <v>35700</v>
      </c>
      <c r="E467" s="130" t="s">
        <v>7185</v>
      </c>
      <c r="F467" s="131"/>
    </row>
    <row r="468" spans="1:6">
      <c r="A468" s="127" t="s">
        <v>5528</v>
      </c>
      <c r="B468" s="127">
        <v>35000</v>
      </c>
      <c r="C468" s="128">
        <f t="shared" si="20"/>
        <v>1242500</v>
      </c>
      <c r="D468" s="129">
        <f t="shared" si="21"/>
        <v>36750</v>
      </c>
      <c r="E468" s="130" t="s">
        <v>7185</v>
      </c>
      <c r="F468" s="131"/>
    </row>
    <row r="469" spans="1:6">
      <c r="A469" s="127" t="s">
        <v>5529</v>
      </c>
      <c r="B469" s="127">
        <v>36000</v>
      </c>
      <c r="C469" s="128">
        <f t="shared" si="20"/>
        <v>1277500</v>
      </c>
      <c r="D469" s="129">
        <f t="shared" si="21"/>
        <v>37800</v>
      </c>
      <c r="E469" s="130" t="s">
        <v>7185</v>
      </c>
      <c r="F469" s="131"/>
    </row>
    <row r="470" spans="1:6">
      <c r="A470" s="127" t="s">
        <v>5530</v>
      </c>
      <c r="B470" s="127">
        <v>37000</v>
      </c>
      <c r="C470" s="128">
        <f t="shared" si="20"/>
        <v>1312500</v>
      </c>
      <c r="D470" s="129">
        <f t="shared" si="21"/>
        <v>38850</v>
      </c>
      <c r="E470" s="130" t="s">
        <v>7185</v>
      </c>
      <c r="F470" s="131"/>
    </row>
    <row r="471" spans="1:6">
      <c r="A471" s="127" t="s">
        <v>5531</v>
      </c>
      <c r="B471" s="127">
        <v>38000</v>
      </c>
      <c r="C471" s="128">
        <f t="shared" si="20"/>
        <v>1347500</v>
      </c>
      <c r="D471" s="129">
        <f t="shared" si="21"/>
        <v>39900</v>
      </c>
      <c r="E471" s="130" t="s">
        <v>7185</v>
      </c>
      <c r="F471" s="131"/>
    </row>
    <row r="472" spans="1:6">
      <c r="A472" s="127" t="s">
        <v>5532</v>
      </c>
      <c r="B472" s="127">
        <v>39000</v>
      </c>
      <c r="C472" s="128">
        <f t="shared" si="20"/>
        <v>1382500</v>
      </c>
      <c r="D472" s="129">
        <f t="shared" si="21"/>
        <v>40950</v>
      </c>
      <c r="E472" s="130" t="s">
        <v>7185</v>
      </c>
      <c r="F472" s="131"/>
    </row>
    <row r="473" spans="1:6">
      <c r="A473" s="127" t="s">
        <v>5533</v>
      </c>
      <c r="B473" s="127">
        <v>40000</v>
      </c>
      <c r="C473" s="128">
        <f t="shared" si="20"/>
        <v>1417500</v>
      </c>
      <c r="D473" s="129">
        <f t="shared" si="21"/>
        <v>42000</v>
      </c>
      <c r="E473" s="130" t="s">
        <v>7185</v>
      </c>
      <c r="F473" s="131"/>
    </row>
    <row r="474" spans="1:6">
      <c r="A474" s="127" t="s">
        <v>5534</v>
      </c>
      <c r="B474" s="127">
        <v>41000</v>
      </c>
      <c r="C474" s="128">
        <f t="shared" si="20"/>
        <v>1452500</v>
      </c>
      <c r="D474" s="129">
        <f t="shared" si="21"/>
        <v>43050</v>
      </c>
      <c r="E474" s="130" t="s">
        <v>7185</v>
      </c>
      <c r="F474" s="131"/>
    </row>
    <row r="475" spans="1:6">
      <c r="A475" s="127" t="s">
        <v>5535</v>
      </c>
      <c r="B475" s="127">
        <v>42000</v>
      </c>
      <c r="C475" s="128">
        <f t="shared" si="20"/>
        <v>1487500</v>
      </c>
      <c r="D475" s="129">
        <f t="shared" si="21"/>
        <v>44100</v>
      </c>
      <c r="E475" s="130" t="s">
        <v>7185</v>
      </c>
      <c r="F475" s="131"/>
    </row>
    <row r="476" spans="1:6">
      <c r="A476" s="127" t="s">
        <v>5536</v>
      </c>
      <c r="B476" s="127">
        <v>43000</v>
      </c>
      <c r="C476" s="128">
        <f t="shared" si="20"/>
        <v>1522500</v>
      </c>
      <c r="D476" s="129">
        <f t="shared" si="21"/>
        <v>45150</v>
      </c>
      <c r="E476" s="130" t="s">
        <v>7185</v>
      </c>
      <c r="F476" s="131"/>
    </row>
    <row r="477" spans="1:6">
      <c r="A477" s="127" t="s">
        <v>5537</v>
      </c>
      <c r="B477" s="127">
        <v>44000</v>
      </c>
      <c r="C477" s="128">
        <f t="shared" si="20"/>
        <v>1557500</v>
      </c>
      <c r="D477" s="129">
        <f t="shared" si="21"/>
        <v>46200</v>
      </c>
      <c r="E477" s="130" t="s">
        <v>7185</v>
      </c>
      <c r="F477" s="131"/>
    </row>
    <row r="478" spans="1:6">
      <c r="A478" s="127" t="s">
        <v>5538</v>
      </c>
      <c r="B478" s="127">
        <v>45000</v>
      </c>
      <c r="C478" s="128">
        <f t="shared" si="20"/>
        <v>1592500</v>
      </c>
      <c r="D478" s="129">
        <f t="shared" si="21"/>
        <v>47250</v>
      </c>
      <c r="E478" s="130" t="s">
        <v>7185</v>
      </c>
      <c r="F478" s="131"/>
    </row>
    <row r="479" spans="1:6">
      <c r="A479" s="127" t="s">
        <v>5539</v>
      </c>
      <c r="B479" s="127">
        <v>46000</v>
      </c>
      <c r="C479" s="128">
        <f t="shared" si="20"/>
        <v>1627500</v>
      </c>
      <c r="D479" s="129">
        <f t="shared" si="21"/>
        <v>48300</v>
      </c>
      <c r="E479" s="130" t="s">
        <v>7185</v>
      </c>
      <c r="F479" s="131"/>
    </row>
    <row r="480" spans="1:6">
      <c r="A480" s="127" t="s">
        <v>5540</v>
      </c>
      <c r="B480" s="127">
        <v>47000</v>
      </c>
      <c r="C480" s="128">
        <f t="shared" si="20"/>
        <v>1662500</v>
      </c>
      <c r="D480" s="129">
        <f t="shared" si="21"/>
        <v>49350</v>
      </c>
      <c r="E480" s="130" t="s">
        <v>7185</v>
      </c>
      <c r="F480" s="131"/>
    </row>
    <row r="481" spans="1:6">
      <c r="A481" s="127" t="s">
        <v>5541</v>
      </c>
      <c r="B481" s="127">
        <v>48000</v>
      </c>
      <c r="C481" s="128">
        <f t="shared" si="20"/>
        <v>1697500</v>
      </c>
      <c r="D481" s="129">
        <f t="shared" si="21"/>
        <v>50400</v>
      </c>
      <c r="E481" s="130" t="s">
        <v>7185</v>
      </c>
      <c r="F481" s="131"/>
    </row>
    <row r="482" spans="1:6">
      <c r="A482" s="127" t="s">
        <v>5542</v>
      </c>
      <c r="B482" s="127">
        <v>49000</v>
      </c>
      <c r="C482" s="128">
        <f t="shared" si="20"/>
        <v>1732500</v>
      </c>
      <c r="D482" s="129">
        <f t="shared" si="21"/>
        <v>51450</v>
      </c>
      <c r="E482" s="130" t="s">
        <v>7185</v>
      </c>
      <c r="F482" s="131"/>
    </row>
    <row r="483" spans="1:6">
      <c r="A483" s="127" t="s">
        <v>5543</v>
      </c>
      <c r="B483" s="127">
        <v>50000</v>
      </c>
      <c r="C483" s="128">
        <f t="shared" si="20"/>
        <v>1767500</v>
      </c>
      <c r="D483" s="129">
        <f t="shared" si="21"/>
        <v>52500</v>
      </c>
      <c r="E483" s="130" t="s">
        <v>7185</v>
      </c>
      <c r="F483" s="131"/>
    </row>
    <row r="484" spans="1:6">
      <c r="A484" s="127" t="s">
        <v>5544</v>
      </c>
      <c r="B484" s="127">
        <v>51000</v>
      </c>
      <c r="C484" s="128">
        <f t="shared" si="20"/>
        <v>1802500</v>
      </c>
      <c r="D484" s="129">
        <f t="shared" si="21"/>
        <v>53550</v>
      </c>
      <c r="E484" s="130" t="s">
        <v>7185</v>
      </c>
      <c r="F484" s="131"/>
    </row>
    <row r="485" spans="1:6">
      <c r="A485" s="127" t="s">
        <v>5545</v>
      </c>
      <c r="B485" s="127">
        <v>52000</v>
      </c>
      <c r="C485" s="128">
        <f t="shared" si="20"/>
        <v>1837500</v>
      </c>
      <c r="D485" s="129">
        <f t="shared" si="21"/>
        <v>54600</v>
      </c>
      <c r="E485" s="130" t="s">
        <v>7185</v>
      </c>
      <c r="F485" s="131"/>
    </row>
    <row r="486" spans="1:6">
      <c r="A486" s="127" t="s">
        <v>5546</v>
      </c>
      <c r="B486" s="127">
        <v>53000</v>
      </c>
      <c r="C486" s="128">
        <f t="shared" si="20"/>
        <v>1872500</v>
      </c>
      <c r="D486" s="129">
        <f t="shared" si="21"/>
        <v>55650</v>
      </c>
      <c r="E486" s="130" t="s">
        <v>7185</v>
      </c>
      <c r="F486" s="131"/>
    </row>
    <row r="487" spans="1:6">
      <c r="A487" s="127" t="s">
        <v>5547</v>
      </c>
      <c r="B487" s="127">
        <v>54000</v>
      </c>
      <c r="C487" s="128">
        <f t="shared" si="20"/>
        <v>1907500</v>
      </c>
      <c r="D487" s="129">
        <f t="shared" si="21"/>
        <v>56700</v>
      </c>
      <c r="E487" s="130" t="s">
        <v>7185</v>
      </c>
      <c r="F487" s="131"/>
    </row>
    <row r="488" spans="1:6">
      <c r="A488" s="127" t="s">
        <v>5548</v>
      </c>
      <c r="B488" s="127">
        <v>55000</v>
      </c>
      <c r="C488" s="128">
        <f t="shared" si="20"/>
        <v>1942500</v>
      </c>
      <c r="D488" s="129">
        <f t="shared" si="21"/>
        <v>57750</v>
      </c>
      <c r="E488" s="130" t="s">
        <v>7185</v>
      </c>
      <c r="F488" s="131"/>
    </row>
    <row r="489" spans="1:6">
      <c r="A489" s="127" t="s">
        <v>5549</v>
      </c>
      <c r="B489" s="127">
        <v>56000</v>
      </c>
      <c r="C489" s="128">
        <f t="shared" si="20"/>
        <v>1977500</v>
      </c>
      <c r="D489" s="129">
        <f t="shared" si="21"/>
        <v>58800</v>
      </c>
      <c r="E489" s="130" t="s">
        <v>7185</v>
      </c>
      <c r="F489" s="131"/>
    </row>
    <row r="490" spans="1:6">
      <c r="A490" s="127" t="s">
        <v>5550</v>
      </c>
      <c r="B490" s="127">
        <v>57000</v>
      </c>
      <c r="C490" s="128">
        <f t="shared" si="20"/>
        <v>2012500</v>
      </c>
      <c r="D490" s="129">
        <f t="shared" si="21"/>
        <v>59850</v>
      </c>
      <c r="E490" s="130" t="s">
        <v>7185</v>
      </c>
      <c r="F490" s="131"/>
    </row>
    <row r="491" spans="1:6">
      <c r="A491" s="127" t="s">
        <v>5551</v>
      </c>
      <c r="B491" s="127">
        <v>58000</v>
      </c>
      <c r="C491" s="128">
        <f t="shared" si="20"/>
        <v>2047500</v>
      </c>
      <c r="D491" s="129">
        <f t="shared" si="21"/>
        <v>60900</v>
      </c>
      <c r="E491" s="130" t="s">
        <v>7185</v>
      </c>
      <c r="F491" s="131"/>
    </row>
    <row r="492" spans="1:6">
      <c r="A492" s="127" t="s">
        <v>5552</v>
      </c>
      <c r="B492" s="127">
        <v>59000</v>
      </c>
      <c r="C492" s="128">
        <f t="shared" si="20"/>
        <v>2082500</v>
      </c>
      <c r="D492" s="129">
        <f t="shared" si="21"/>
        <v>61950</v>
      </c>
      <c r="E492" s="130" t="s">
        <v>7185</v>
      </c>
      <c r="F492" s="131"/>
    </row>
    <row r="493" spans="1:6">
      <c r="A493" s="127" t="s">
        <v>5553</v>
      </c>
      <c r="B493" s="127">
        <v>60000</v>
      </c>
      <c r="C493" s="128">
        <f t="shared" si="20"/>
        <v>2117500</v>
      </c>
      <c r="D493" s="129">
        <f t="shared" si="21"/>
        <v>63000</v>
      </c>
      <c r="E493" s="130" t="s">
        <v>7185</v>
      </c>
      <c r="F493" s="131"/>
    </row>
    <row r="494" spans="1:6">
      <c r="A494" s="127" t="s">
        <v>5554</v>
      </c>
      <c r="B494" s="127">
        <v>61000</v>
      </c>
      <c r="C494" s="128">
        <f t="shared" si="20"/>
        <v>2152500</v>
      </c>
      <c r="D494" s="129">
        <f t="shared" si="21"/>
        <v>64050</v>
      </c>
      <c r="E494" s="130" t="s">
        <v>7185</v>
      </c>
      <c r="F494" s="131"/>
    </row>
    <row r="495" spans="1:6">
      <c r="A495" s="127" t="s">
        <v>5555</v>
      </c>
      <c r="B495" s="127">
        <v>62000</v>
      </c>
      <c r="C495" s="128">
        <f t="shared" si="20"/>
        <v>2187500</v>
      </c>
      <c r="D495" s="129">
        <f t="shared" si="21"/>
        <v>65100</v>
      </c>
      <c r="E495" s="130" t="s">
        <v>7185</v>
      </c>
      <c r="F495" s="131"/>
    </row>
    <row r="496" spans="1:6">
      <c r="A496" s="127" t="s">
        <v>5556</v>
      </c>
      <c r="B496" s="127">
        <v>63000</v>
      </c>
      <c r="C496" s="128">
        <f t="shared" si="20"/>
        <v>2222500</v>
      </c>
      <c r="D496" s="129">
        <f t="shared" si="21"/>
        <v>66150</v>
      </c>
      <c r="E496" s="130" t="s">
        <v>7185</v>
      </c>
      <c r="F496" s="131"/>
    </row>
    <row r="497" spans="1:6">
      <c r="A497" s="127" t="s">
        <v>5557</v>
      </c>
      <c r="B497" s="127">
        <v>64000</v>
      </c>
      <c r="C497" s="128">
        <f t="shared" si="20"/>
        <v>2257500</v>
      </c>
      <c r="D497" s="129">
        <f t="shared" si="21"/>
        <v>67200</v>
      </c>
      <c r="E497" s="130" t="s">
        <v>7185</v>
      </c>
      <c r="F497" s="131"/>
    </row>
    <row r="498" spans="1:6">
      <c r="A498" s="127" t="s">
        <v>5558</v>
      </c>
      <c r="B498" s="127">
        <v>65000</v>
      </c>
      <c r="C498" s="128">
        <f t="shared" si="20"/>
        <v>2292500</v>
      </c>
      <c r="D498" s="129">
        <f t="shared" si="21"/>
        <v>68250</v>
      </c>
      <c r="E498" s="130" t="s">
        <v>7185</v>
      </c>
      <c r="F498" s="131"/>
    </row>
    <row r="499" spans="1:6">
      <c r="A499" s="127" t="s">
        <v>5559</v>
      </c>
      <c r="B499" s="127">
        <v>66000</v>
      </c>
      <c r="C499" s="128">
        <f t="shared" si="20"/>
        <v>2327500</v>
      </c>
      <c r="D499" s="129">
        <f t="shared" si="21"/>
        <v>69300</v>
      </c>
      <c r="E499" s="130" t="s">
        <v>7185</v>
      </c>
      <c r="F499" s="131"/>
    </row>
    <row r="500" spans="1:6">
      <c r="A500" s="127" t="s">
        <v>5560</v>
      </c>
      <c r="B500" s="127">
        <v>67000</v>
      </c>
      <c r="C500" s="128">
        <f t="shared" ref="C500:C563" si="22">SUM(C499)+35000</f>
        <v>2362500</v>
      </c>
      <c r="D500" s="129">
        <f t="shared" si="21"/>
        <v>70350</v>
      </c>
      <c r="E500" s="130" t="s">
        <v>7185</v>
      </c>
      <c r="F500" s="131"/>
    </row>
    <row r="501" spans="1:6">
      <c r="A501" s="127" t="s">
        <v>5561</v>
      </c>
      <c r="B501" s="127">
        <v>68000</v>
      </c>
      <c r="C501" s="128">
        <f t="shared" si="22"/>
        <v>2397500</v>
      </c>
      <c r="D501" s="129">
        <f t="shared" si="21"/>
        <v>71400</v>
      </c>
      <c r="E501" s="130" t="s">
        <v>7185</v>
      </c>
      <c r="F501" s="131"/>
    </row>
    <row r="502" spans="1:6">
      <c r="A502" s="127" t="s">
        <v>5562</v>
      </c>
      <c r="B502" s="127">
        <v>69000</v>
      </c>
      <c r="C502" s="128">
        <f t="shared" si="22"/>
        <v>2432500</v>
      </c>
      <c r="D502" s="129">
        <f t="shared" si="21"/>
        <v>72450</v>
      </c>
      <c r="E502" s="130" t="s">
        <v>7185</v>
      </c>
      <c r="F502" s="131"/>
    </row>
    <row r="503" spans="1:6">
      <c r="A503" s="127" t="s">
        <v>5563</v>
      </c>
      <c r="B503" s="127">
        <v>70000</v>
      </c>
      <c r="C503" s="128">
        <f t="shared" si="22"/>
        <v>2467500</v>
      </c>
      <c r="D503" s="129">
        <f t="shared" si="21"/>
        <v>73500</v>
      </c>
      <c r="E503" s="130" t="s">
        <v>7185</v>
      </c>
      <c r="F503" s="131"/>
    </row>
    <row r="504" spans="1:6">
      <c r="A504" s="127" t="s">
        <v>5564</v>
      </c>
      <c r="B504" s="127">
        <v>71000</v>
      </c>
      <c r="C504" s="128">
        <f t="shared" si="22"/>
        <v>2502500</v>
      </c>
      <c r="D504" s="129">
        <f t="shared" si="21"/>
        <v>74550</v>
      </c>
      <c r="E504" s="130" t="s">
        <v>7185</v>
      </c>
      <c r="F504" s="131"/>
    </row>
    <row r="505" spans="1:6">
      <c r="A505" s="127" t="s">
        <v>5565</v>
      </c>
      <c r="B505" s="127">
        <v>72000</v>
      </c>
      <c r="C505" s="128">
        <f t="shared" si="22"/>
        <v>2537500</v>
      </c>
      <c r="D505" s="129">
        <f t="shared" si="21"/>
        <v>75600</v>
      </c>
      <c r="E505" s="130" t="s">
        <v>7185</v>
      </c>
      <c r="F505" s="131"/>
    </row>
    <row r="506" spans="1:6">
      <c r="A506" s="127" t="s">
        <v>5566</v>
      </c>
      <c r="B506" s="127">
        <v>73000</v>
      </c>
      <c r="C506" s="128">
        <f t="shared" si="22"/>
        <v>2572500</v>
      </c>
      <c r="D506" s="129">
        <f t="shared" si="21"/>
        <v>76650</v>
      </c>
      <c r="E506" s="130" t="s">
        <v>7185</v>
      </c>
      <c r="F506" s="131"/>
    </row>
    <row r="507" spans="1:6">
      <c r="A507" s="127" t="s">
        <v>5567</v>
      </c>
      <c r="B507" s="127">
        <v>74000</v>
      </c>
      <c r="C507" s="128">
        <f t="shared" si="22"/>
        <v>2607500</v>
      </c>
      <c r="D507" s="129">
        <f t="shared" si="21"/>
        <v>77700</v>
      </c>
      <c r="E507" s="130" t="s">
        <v>7185</v>
      </c>
      <c r="F507" s="131"/>
    </row>
    <row r="508" spans="1:6">
      <c r="A508" s="127" t="s">
        <v>5568</v>
      </c>
      <c r="B508" s="127">
        <v>75000</v>
      </c>
      <c r="C508" s="128">
        <f t="shared" si="22"/>
        <v>2642500</v>
      </c>
      <c r="D508" s="129">
        <f t="shared" si="21"/>
        <v>78750</v>
      </c>
      <c r="E508" s="130" t="s">
        <v>7185</v>
      </c>
      <c r="F508" s="131"/>
    </row>
    <row r="509" spans="1:6">
      <c r="A509" s="127" t="s">
        <v>5569</v>
      </c>
      <c r="B509" s="127">
        <v>76000</v>
      </c>
      <c r="C509" s="128">
        <f t="shared" si="22"/>
        <v>2677500</v>
      </c>
      <c r="D509" s="129">
        <f t="shared" si="21"/>
        <v>79800</v>
      </c>
      <c r="E509" s="130" t="s">
        <v>7185</v>
      </c>
      <c r="F509" s="131"/>
    </row>
    <row r="510" spans="1:6">
      <c r="A510" s="127" t="s">
        <v>5570</v>
      </c>
      <c r="B510" s="127">
        <v>77000</v>
      </c>
      <c r="C510" s="128">
        <f t="shared" si="22"/>
        <v>2712500</v>
      </c>
      <c r="D510" s="129">
        <f t="shared" si="21"/>
        <v>80850</v>
      </c>
      <c r="E510" s="130" t="s">
        <v>7185</v>
      </c>
      <c r="F510" s="131"/>
    </row>
    <row r="511" spans="1:6">
      <c r="A511" s="127" t="s">
        <v>5571</v>
      </c>
      <c r="B511" s="127">
        <v>78000</v>
      </c>
      <c r="C511" s="128">
        <f t="shared" si="22"/>
        <v>2747500</v>
      </c>
      <c r="D511" s="129">
        <f t="shared" si="21"/>
        <v>81900</v>
      </c>
      <c r="E511" s="130" t="s">
        <v>7185</v>
      </c>
      <c r="F511" s="131"/>
    </row>
    <row r="512" spans="1:6">
      <c r="A512" s="127" t="s">
        <v>5572</v>
      </c>
      <c r="B512" s="127">
        <v>79000</v>
      </c>
      <c r="C512" s="128">
        <f t="shared" si="22"/>
        <v>2782500</v>
      </c>
      <c r="D512" s="129">
        <f t="shared" si="21"/>
        <v>82950</v>
      </c>
      <c r="E512" s="130" t="s">
        <v>7185</v>
      </c>
      <c r="F512" s="131"/>
    </row>
    <row r="513" spans="1:6">
      <c r="A513" s="127" t="s">
        <v>5573</v>
      </c>
      <c r="B513" s="127">
        <v>80000</v>
      </c>
      <c r="C513" s="128">
        <f t="shared" si="22"/>
        <v>2817500</v>
      </c>
      <c r="D513" s="129">
        <f t="shared" si="21"/>
        <v>84000</v>
      </c>
      <c r="E513" s="130" t="s">
        <v>7185</v>
      </c>
      <c r="F513" s="131"/>
    </row>
    <row r="514" spans="1:6">
      <c r="A514" s="127" t="s">
        <v>5574</v>
      </c>
      <c r="B514" s="127">
        <v>81000</v>
      </c>
      <c r="C514" s="128">
        <f t="shared" si="22"/>
        <v>2852500</v>
      </c>
      <c r="D514" s="129">
        <f t="shared" ref="D514:D577" si="23">SUM($G$2)*(B514*0.001)</f>
        <v>85050</v>
      </c>
      <c r="E514" s="130" t="s">
        <v>7185</v>
      </c>
      <c r="F514" s="131"/>
    </row>
    <row r="515" spans="1:6">
      <c r="A515" s="127" t="s">
        <v>5575</v>
      </c>
      <c r="B515" s="127">
        <v>82000</v>
      </c>
      <c r="C515" s="128">
        <f t="shared" si="22"/>
        <v>2887500</v>
      </c>
      <c r="D515" s="129">
        <f t="shared" si="23"/>
        <v>86100</v>
      </c>
      <c r="E515" s="130" t="s">
        <v>7185</v>
      </c>
      <c r="F515" s="131"/>
    </row>
    <row r="516" spans="1:6">
      <c r="A516" s="127" t="s">
        <v>5576</v>
      </c>
      <c r="B516" s="127">
        <v>83000</v>
      </c>
      <c r="C516" s="128">
        <f t="shared" si="22"/>
        <v>2922500</v>
      </c>
      <c r="D516" s="129">
        <f t="shared" si="23"/>
        <v>87150</v>
      </c>
      <c r="E516" s="130" t="s">
        <v>7185</v>
      </c>
      <c r="F516" s="131"/>
    </row>
    <row r="517" spans="1:6">
      <c r="A517" s="127" t="s">
        <v>5577</v>
      </c>
      <c r="B517" s="127">
        <v>84000</v>
      </c>
      <c r="C517" s="128">
        <f t="shared" si="22"/>
        <v>2957500</v>
      </c>
      <c r="D517" s="129">
        <f t="shared" si="23"/>
        <v>88200</v>
      </c>
      <c r="E517" s="130" t="s">
        <v>7185</v>
      </c>
      <c r="F517" s="131"/>
    </row>
    <row r="518" spans="1:6">
      <c r="A518" s="127" t="s">
        <v>5578</v>
      </c>
      <c r="B518" s="127">
        <v>85000</v>
      </c>
      <c r="C518" s="128">
        <f t="shared" si="22"/>
        <v>2992500</v>
      </c>
      <c r="D518" s="129">
        <f t="shared" si="23"/>
        <v>89250</v>
      </c>
      <c r="E518" s="130" t="s">
        <v>7185</v>
      </c>
      <c r="F518" s="131"/>
    </row>
    <row r="519" spans="1:6">
      <c r="A519" s="127" t="s">
        <v>5579</v>
      </c>
      <c r="B519" s="127">
        <v>86000</v>
      </c>
      <c r="C519" s="128">
        <f t="shared" si="22"/>
        <v>3027500</v>
      </c>
      <c r="D519" s="129">
        <f t="shared" si="23"/>
        <v>90300</v>
      </c>
      <c r="E519" s="130" t="s">
        <v>7185</v>
      </c>
      <c r="F519" s="131"/>
    </row>
    <row r="520" spans="1:6">
      <c r="A520" s="127" t="s">
        <v>5580</v>
      </c>
      <c r="B520" s="127">
        <v>87000</v>
      </c>
      <c r="C520" s="128">
        <f t="shared" si="22"/>
        <v>3062500</v>
      </c>
      <c r="D520" s="129">
        <f t="shared" si="23"/>
        <v>91350</v>
      </c>
      <c r="E520" s="130" t="s">
        <v>7185</v>
      </c>
      <c r="F520" s="131"/>
    </row>
    <row r="521" spans="1:6">
      <c r="A521" s="127" t="s">
        <v>5581</v>
      </c>
      <c r="B521" s="127">
        <v>88000</v>
      </c>
      <c r="C521" s="128">
        <f t="shared" si="22"/>
        <v>3097500</v>
      </c>
      <c r="D521" s="129">
        <f t="shared" si="23"/>
        <v>92400</v>
      </c>
      <c r="E521" s="130" t="s">
        <v>7185</v>
      </c>
      <c r="F521" s="131"/>
    </row>
    <row r="522" spans="1:6">
      <c r="A522" s="127" t="s">
        <v>5582</v>
      </c>
      <c r="B522" s="127">
        <v>89000</v>
      </c>
      <c r="C522" s="128">
        <f t="shared" si="22"/>
        <v>3132500</v>
      </c>
      <c r="D522" s="129">
        <f t="shared" si="23"/>
        <v>93450</v>
      </c>
      <c r="E522" s="130" t="s">
        <v>7185</v>
      </c>
      <c r="F522" s="131"/>
    </row>
    <row r="523" spans="1:6">
      <c r="A523" s="127" t="s">
        <v>5583</v>
      </c>
      <c r="B523" s="127">
        <v>90000</v>
      </c>
      <c r="C523" s="128">
        <f t="shared" si="22"/>
        <v>3167500</v>
      </c>
      <c r="D523" s="129">
        <f t="shared" si="23"/>
        <v>94500</v>
      </c>
      <c r="E523" s="130" t="s">
        <v>7185</v>
      </c>
      <c r="F523" s="131"/>
    </row>
    <row r="524" spans="1:6">
      <c r="A524" s="127" t="s">
        <v>5584</v>
      </c>
      <c r="B524" s="127">
        <v>91000</v>
      </c>
      <c r="C524" s="128">
        <f t="shared" si="22"/>
        <v>3202500</v>
      </c>
      <c r="D524" s="129">
        <f t="shared" si="23"/>
        <v>95550</v>
      </c>
      <c r="E524" s="130" t="s">
        <v>7185</v>
      </c>
      <c r="F524" s="131"/>
    </row>
    <row r="525" spans="1:6">
      <c r="A525" s="127" t="s">
        <v>5585</v>
      </c>
      <c r="B525" s="127">
        <v>92000</v>
      </c>
      <c r="C525" s="128">
        <f t="shared" si="22"/>
        <v>3237500</v>
      </c>
      <c r="D525" s="129">
        <f t="shared" si="23"/>
        <v>96600</v>
      </c>
      <c r="E525" s="130" t="s">
        <v>7185</v>
      </c>
      <c r="F525" s="131"/>
    </row>
    <row r="526" spans="1:6">
      <c r="A526" s="127" t="s">
        <v>5586</v>
      </c>
      <c r="B526" s="127">
        <v>93000</v>
      </c>
      <c r="C526" s="128">
        <f t="shared" si="22"/>
        <v>3272500</v>
      </c>
      <c r="D526" s="129">
        <f t="shared" si="23"/>
        <v>97650</v>
      </c>
      <c r="E526" s="130" t="s">
        <v>7185</v>
      </c>
      <c r="F526" s="131"/>
    </row>
    <row r="527" spans="1:6">
      <c r="A527" s="127" t="s">
        <v>5587</v>
      </c>
      <c r="B527" s="127">
        <v>94000</v>
      </c>
      <c r="C527" s="128">
        <f t="shared" si="22"/>
        <v>3307500</v>
      </c>
      <c r="D527" s="129">
        <f t="shared" si="23"/>
        <v>98700</v>
      </c>
      <c r="E527" s="130" t="s">
        <v>7185</v>
      </c>
      <c r="F527" s="131"/>
    </row>
    <row r="528" spans="1:6">
      <c r="A528" s="127" t="s">
        <v>5588</v>
      </c>
      <c r="B528" s="127">
        <v>95000</v>
      </c>
      <c r="C528" s="128">
        <f t="shared" si="22"/>
        <v>3342500</v>
      </c>
      <c r="D528" s="129">
        <f t="shared" si="23"/>
        <v>99750</v>
      </c>
      <c r="E528" s="130" t="s">
        <v>7185</v>
      </c>
      <c r="F528" s="131"/>
    </row>
    <row r="529" spans="1:6">
      <c r="A529" s="127" t="s">
        <v>5589</v>
      </c>
      <c r="B529" s="127">
        <v>96000</v>
      </c>
      <c r="C529" s="128">
        <f t="shared" si="22"/>
        <v>3377500</v>
      </c>
      <c r="D529" s="129">
        <f t="shared" si="23"/>
        <v>100800</v>
      </c>
      <c r="E529" s="130" t="s">
        <v>7185</v>
      </c>
      <c r="F529" s="131"/>
    </row>
    <row r="530" spans="1:6">
      <c r="A530" s="127" t="s">
        <v>5590</v>
      </c>
      <c r="B530" s="127">
        <v>97000</v>
      </c>
      <c r="C530" s="128">
        <f t="shared" si="22"/>
        <v>3412500</v>
      </c>
      <c r="D530" s="129">
        <f t="shared" si="23"/>
        <v>101850</v>
      </c>
      <c r="E530" s="130" t="s">
        <v>7185</v>
      </c>
      <c r="F530" s="131"/>
    </row>
    <row r="531" spans="1:6">
      <c r="A531" s="127" t="s">
        <v>5591</v>
      </c>
      <c r="B531" s="127">
        <v>98000</v>
      </c>
      <c r="C531" s="128">
        <f t="shared" si="22"/>
        <v>3447500</v>
      </c>
      <c r="D531" s="129">
        <f t="shared" si="23"/>
        <v>102900</v>
      </c>
      <c r="E531" s="130" t="s">
        <v>7185</v>
      </c>
      <c r="F531" s="131"/>
    </row>
    <row r="532" spans="1:6">
      <c r="A532" s="127" t="s">
        <v>5592</v>
      </c>
      <c r="B532" s="127">
        <v>99000</v>
      </c>
      <c r="C532" s="128">
        <f t="shared" si="22"/>
        <v>3482500</v>
      </c>
      <c r="D532" s="129">
        <f t="shared" si="23"/>
        <v>103950</v>
      </c>
      <c r="E532" s="130" t="s">
        <v>7185</v>
      </c>
      <c r="F532" s="131"/>
    </row>
    <row r="533" spans="1:6">
      <c r="A533" s="127" t="s">
        <v>5593</v>
      </c>
      <c r="B533" s="127">
        <v>100000</v>
      </c>
      <c r="C533" s="128">
        <f t="shared" si="22"/>
        <v>3517500</v>
      </c>
      <c r="D533" s="129">
        <f t="shared" si="23"/>
        <v>105000</v>
      </c>
      <c r="E533" s="130" t="s">
        <v>7185</v>
      </c>
      <c r="F533" s="131"/>
    </row>
    <row r="534" spans="1:6">
      <c r="A534" s="127" t="s">
        <v>5594</v>
      </c>
      <c r="B534" s="127">
        <v>101000</v>
      </c>
      <c r="C534" s="128">
        <f t="shared" si="22"/>
        <v>3552500</v>
      </c>
      <c r="D534" s="129">
        <f t="shared" si="23"/>
        <v>106050</v>
      </c>
      <c r="E534" s="130" t="s">
        <v>7185</v>
      </c>
      <c r="F534" s="131"/>
    </row>
    <row r="535" spans="1:6">
      <c r="A535" s="127" t="s">
        <v>5595</v>
      </c>
      <c r="B535" s="127">
        <v>102000</v>
      </c>
      <c r="C535" s="128">
        <f t="shared" si="22"/>
        <v>3587500</v>
      </c>
      <c r="D535" s="129">
        <f t="shared" si="23"/>
        <v>107100</v>
      </c>
      <c r="E535" s="130" t="s">
        <v>7185</v>
      </c>
      <c r="F535" s="131"/>
    </row>
    <row r="536" spans="1:6">
      <c r="A536" s="127" t="s">
        <v>5596</v>
      </c>
      <c r="B536" s="127">
        <v>103000</v>
      </c>
      <c r="C536" s="128">
        <f t="shared" si="22"/>
        <v>3622500</v>
      </c>
      <c r="D536" s="129">
        <f t="shared" si="23"/>
        <v>108150</v>
      </c>
      <c r="E536" s="130" t="s">
        <v>7185</v>
      </c>
      <c r="F536" s="131"/>
    </row>
    <row r="537" spans="1:6">
      <c r="A537" s="127" t="s">
        <v>5597</v>
      </c>
      <c r="B537" s="127">
        <v>104000</v>
      </c>
      <c r="C537" s="128">
        <f t="shared" si="22"/>
        <v>3657500</v>
      </c>
      <c r="D537" s="129">
        <f t="shared" si="23"/>
        <v>109200</v>
      </c>
      <c r="E537" s="130" t="s">
        <v>7185</v>
      </c>
      <c r="F537" s="131"/>
    </row>
    <row r="538" spans="1:6">
      <c r="A538" s="127" t="s">
        <v>5598</v>
      </c>
      <c r="B538" s="127">
        <v>105000</v>
      </c>
      <c r="C538" s="128">
        <f t="shared" si="22"/>
        <v>3692500</v>
      </c>
      <c r="D538" s="129">
        <f t="shared" si="23"/>
        <v>110250</v>
      </c>
      <c r="E538" s="130" t="s">
        <v>7185</v>
      </c>
      <c r="F538" s="131"/>
    </row>
    <row r="539" spans="1:6">
      <c r="A539" s="127" t="s">
        <v>5599</v>
      </c>
      <c r="B539" s="127">
        <v>106000</v>
      </c>
      <c r="C539" s="128">
        <f t="shared" si="22"/>
        <v>3727500</v>
      </c>
      <c r="D539" s="129">
        <f t="shared" si="23"/>
        <v>111300</v>
      </c>
      <c r="E539" s="130" t="s">
        <v>7185</v>
      </c>
      <c r="F539" s="131"/>
    </row>
    <row r="540" spans="1:6">
      <c r="A540" s="127" t="s">
        <v>5600</v>
      </c>
      <c r="B540" s="127">
        <v>107000</v>
      </c>
      <c r="C540" s="128">
        <f t="shared" si="22"/>
        <v>3762500</v>
      </c>
      <c r="D540" s="129">
        <f t="shared" si="23"/>
        <v>112350</v>
      </c>
      <c r="E540" s="130" t="s">
        <v>7185</v>
      </c>
      <c r="F540" s="131"/>
    </row>
    <row r="541" spans="1:6">
      <c r="A541" s="127" t="s">
        <v>5601</v>
      </c>
      <c r="B541" s="127">
        <v>108000</v>
      </c>
      <c r="C541" s="128">
        <f t="shared" si="22"/>
        <v>3797500</v>
      </c>
      <c r="D541" s="129">
        <f t="shared" si="23"/>
        <v>113400</v>
      </c>
      <c r="E541" s="130" t="s">
        <v>7185</v>
      </c>
      <c r="F541" s="131"/>
    </row>
    <row r="542" spans="1:6">
      <c r="A542" s="127" t="s">
        <v>5602</v>
      </c>
      <c r="B542" s="127">
        <v>109000</v>
      </c>
      <c r="C542" s="128">
        <f t="shared" si="22"/>
        <v>3832500</v>
      </c>
      <c r="D542" s="129">
        <f t="shared" si="23"/>
        <v>114450</v>
      </c>
      <c r="E542" s="130" t="s">
        <v>7185</v>
      </c>
      <c r="F542" s="131"/>
    </row>
    <row r="543" spans="1:6">
      <c r="A543" s="127" t="s">
        <v>5603</v>
      </c>
      <c r="B543" s="127">
        <v>110000</v>
      </c>
      <c r="C543" s="128">
        <f t="shared" si="22"/>
        <v>3867500</v>
      </c>
      <c r="D543" s="129">
        <f t="shared" si="23"/>
        <v>115500</v>
      </c>
      <c r="E543" s="130" t="s">
        <v>7185</v>
      </c>
      <c r="F543" s="131"/>
    </row>
    <row r="544" spans="1:6">
      <c r="A544" s="127" t="s">
        <v>5604</v>
      </c>
      <c r="B544" s="127">
        <v>111000</v>
      </c>
      <c r="C544" s="128">
        <f t="shared" si="22"/>
        <v>3902500</v>
      </c>
      <c r="D544" s="129">
        <f t="shared" si="23"/>
        <v>116550</v>
      </c>
      <c r="E544" s="130" t="s">
        <v>7185</v>
      </c>
      <c r="F544" s="131"/>
    </row>
    <row r="545" spans="1:6">
      <c r="A545" s="127" t="s">
        <v>5605</v>
      </c>
      <c r="B545" s="127">
        <v>112000</v>
      </c>
      <c r="C545" s="128">
        <f t="shared" si="22"/>
        <v>3937500</v>
      </c>
      <c r="D545" s="129">
        <f t="shared" si="23"/>
        <v>117600</v>
      </c>
      <c r="E545" s="130" t="s">
        <v>7185</v>
      </c>
      <c r="F545" s="131"/>
    </row>
    <row r="546" spans="1:6">
      <c r="A546" s="127" t="s">
        <v>5606</v>
      </c>
      <c r="B546" s="127">
        <v>113000</v>
      </c>
      <c r="C546" s="128">
        <f t="shared" si="22"/>
        <v>3972500</v>
      </c>
      <c r="D546" s="129">
        <f t="shared" si="23"/>
        <v>118650</v>
      </c>
      <c r="E546" s="130" t="s">
        <v>7185</v>
      </c>
      <c r="F546" s="131"/>
    </row>
    <row r="547" spans="1:6">
      <c r="A547" s="127" t="s">
        <v>5607</v>
      </c>
      <c r="B547" s="127">
        <v>114000</v>
      </c>
      <c r="C547" s="128">
        <f t="shared" si="22"/>
        <v>4007500</v>
      </c>
      <c r="D547" s="129">
        <f t="shared" si="23"/>
        <v>119700</v>
      </c>
      <c r="E547" s="130" t="s">
        <v>7185</v>
      </c>
      <c r="F547" s="131"/>
    </row>
    <row r="548" spans="1:6">
      <c r="A548" s="127" t="s">
        <v>5608</v>
      </c>
      <c r="B548" s="127">
        <v>115000</v>
      </c>
      <c r="C548" s="128">
        <f t="shared" si="22"/>
        <v>4042500</v>
      </c>
      <c r="D548" s="129">
        <f t="shared" si="23"/>
        <v>120750</v>
      </c>
      <c r="E548" s="130" t="s">
        <v>7185</v>
      </c>
      <c r="F548" s="131"/>
    </row>
    <row r="549" spans="1:6">
      <c r="A549" s="127" t="s">
        <v>5609</v>
      </c>
      <c r="B549" s="127">
        <v>116000</v>
      </c>
      <c r="C549" s="128">
        <f t="shared" si="22"/>
        <v>4077500</v>
      </c>
      <c r="D549" s="129">
        <f t="shared" si="23"/>
        <v>121800</v>
      </c>
      <c r="E549" s="130" t="s">
        <v>7185</v>
      </c>
      <c r="F549" s="131"/>
    </row>
    <row r="550" spans="1:6">
      <c r="A550" s="127" t="s">
        <v>5610</v>
      </c>
      <c r="B550" s="127">
        <v>117000</v>
      </c>
      <c r="C550" s="128">
        <f t="shared" si="22"/>
        <v>4112500</v>
      </c>
      <c r="D550" s="129">
        <f t="shared" si="23"/>
        <v>122850</v>
      </c>
      <c r="E550" s="130" t="s">
        <v>7185</v>
      </c>
      <c r="F550" s="131"/>
    </row>
    <row r="551" spans="1:6">
      <c r="A551" s="127" t="s">
        <v>5611</v>
      </c>
      <c r="B551" s="127">
        <v>118000</v>
      </c>
      <c r="C551" s="128">
        <f t="shared" si="22"/>
        <v>4147500</v>
      </c>
      <c r="D551" s="129">
        <f t="shared" si="23"/>
        <v>123900</v>
      </c>
      <c r="E551" s="130" t="s">
        <v>7185</v>
      </c>
      <c r="F551" s="131"/>
    </row>
    <row r="552" spans="1:6">
      <c r="A552" s="127" t="s">
        <v>5612</v>
      </c>
      <c r="B552" s="127">
        <v>119000</v>
      </c>
      <c r="C552" s="128">
        <f t="shared" si="22"/>
        <v>4182500</v>
      </c>
      <c r="D552" s="129">
        <f t="shared" si="23"/>
        <v>124950</v>
      </c>
      <c r="E552" s="130" t="s">
        <v>7185</v>
      </c>
      <c r="F552" s="131"/>
    </row>
    <row r="553" spans="1:6">
      <c r="A553" s="127" t="s">
        <v>5613</v>
      </c>
      <c r="B553" s="127">
        <v>120000</v>
      </c>
      <c r="C553" s="128">
        <f t="shared" si="22"/>
        <v>4217500</v>
      </c>
      <c r="D553" s="129">
        <f t="shared" si="23"/>
        <v>126000</v>
      </c>
      <c r="E553" s="130" t="s">
        <v>7185</v>
      </c>
      <c r="F553" s="131"/>
    </row>
    <row r="554" spans="1:6">
      <c r="A554" s="127" t="s">
        <v>5614</v>
      </c>
      <c r="B554" s="127">
        <v>121000</v>
      </c>
      <c r="C554" s="128">
        <f t="shared" si="22"/>
        <v>4252500</v>
      </c>
      <c r="D554" s="129">
        <f t="shared" si="23"/>
        <v>127050</v>
      </c>
      <c r="E554" s="130" t="s">
        <v>7185</v>
      </c>
      <c r="F554" s="131"/>
    </row>
    <row r="555" spans="1:6">
      <c r="A555" s="127" t="s">
        <v>5615</v>
      </c>
      <c r="B555" s="127">
        <v>122000</v>
      </c>
      <c r="C555" s="128">
        <f t="shared" si="22"/>
        <v>4287500</v>
      </c>
      <c r="D555" s="129">
        <f t="shared" si="23"/>
        <v>128100</v>
      </c>
      <c r="E555" s="130" t="s">
        <v>7185</v>
      </c>
      <c r="F555" s="131"/>
    </row>
    <row r="556" spans="1:6">
      <c r="A556" s="127" t="s">
        <v>5616</v>
      </c>
      <c r="B556" s="127">
        <v>123000</v>
      </c>
      <c r="C556" s="128">
        <f t="shared" si="22"/>
        <v>4322500</v>
      </c>
      <c r="D556" s="129">
        <f t="shared" si="23"/>
        <v>129150</v>
      </c>
      <c r="E556" s="130" t="s">
        <v>7185</v>
      </c>
      <c r="F556" s="131"/>
    </row>
    <row r="557" spans="1:6">
      <c r="A557" s="127" t="s">
        <v>5617</v>
      </c>
      <c r="B557" s="127">
        <v>124000</v>
      </c>
      <c r="C557" s="128">
        <f t="shared" si="22"/>
        <v>4357500</v>
      </c>
      <c r="D557" s="129">
        <f t="shared" si="23"/>
        <v>130200</v>
      </c>
      <c r="E557" s="130" t="s">
        <v>7185</v>
      </c>
      <c r="F557" s="131"/>
    </row>
    <row r="558" spans="1:6">
      <c r="A558" s="127" t="s">
        <v>5618</v>
      </c>
      <c r="B558" s="127">
        <v>125000</v>
      </c>
      <c r="C558" s="128">
        <f t="shared" si="22"/>
        <v>4392500</v>
      </c>
      <c r="D558" s="129">
        <f t="shared" si="23"/>
        <v>131250</v>
      </c>
      <c r="E558" s="130" t="s">
        <v>7185</v>
      </c>
      <c r="F558" s="131"/>
    </row>
    <row r="559" spans="1:6">
      <c r="A559" s="127" t="s">
        <v>5619</v>
      </c>
      <c r="B559" s="127">
        <v>126000</v>
      </c>
      <c r="C559" s="128">
        <f t="shared" si="22"/>
        <v>4427500</v>
      </c>
      <c r="D559" s="129">
        <f t="shared" si="23"/>
        <v>132300</v>
      </c>
      <c r="E559" s="130" t="s">
        <v>7185</v>
      </c>
      <c r="F559" s="131"/>
    </row>
    <row r="560" spans="1:6">
      <c r="A560" s="127" t="s">
        <v>5620</v>
      </c>
      <c r="B560" s="127">
        <v>127000</v>
      </c>
      <c r="C560" s="128">
        <f t="shared" si="22"/>
        <v>4462500</v>
      </c>
      <c r="D560" s="129">
        <f t="shared" si="23"/>
        <v>133350</v>
      </c>
      <c r="E560" s="130" t="s">
        <v>7185</v>
      </c>
      <c r="F560" s="131"/>
    </row>
    <row r="561" spans="1:6">
      <c r="A561" s="127" t="s">
        <v>5621</v>
      </c>
      <c r="B561" s="127">
        <v>128000</v>
      </c>
      <c r="C561" s="128">
        <f t="shared" si="22"/>
        <v>4497500</v>
      </c>
      <c r="D561" s="129">
        <f t="shared" si="23"/>
        <v>134400</v>
      </c>
      <c r="E561" s="130" t="s">
        <v>7185</v>
      </c>
      <c r="F561" s="131"/>
    </row>
    <row r="562" spans="1:6">
      <c r="A562" s="127" t="s">
        <v>5622</v>
      </c>
      <c r="B562" s="127">
        <v>129000</v>
      </c>
      <c r="C562" s="128">
        <f t="shared" si="22"/>
        <v>4532500</v>
      </c>
      <c r="D562" s="129">
        <f t="shared" si="23"/>
        <v>135450</v>
      </c>
      <c r="E562" s="130" t="s">
        <v>7185</v>
      </c>
      <c r="F562" s="131"/>
    </row>
    <row r="563" spans="1:6">
      <c r="A563" s="127" t="s">
        <v>5623</v>
      </c>
      <c r="B563" s="127">
        <v>130000</v>
      </c>
      <c r="C563" s="128">
        <f t="shared" si="22"/>
        <v>4567500</v>
      </c>
      <c r="D563" s="129">
        <f t="shared" si="23"/>
        <v>136500</v>
      </c>
      <c r="E563" s="130" t="s">
        <v>7185</v>
      </c>
      <c r="F563" s="131"/>
    </row>
    <row r="564" spans="1:6">
      <c r="A564" s="127" t="s">
        <v>5624</v>
      </c>
      <c r="B564" s="127">
        <v>131000</v>
      </c>
      <c r="C564" s="128">
        <f t="shared" ref="C564:C627" si="24">SUM(C563)+35000</f>
        <v>4602500</v>
      </c>
      <c r="D564" s="129">
        <f t="shared" si="23"/>
        <v>137550</v>
      </c>
      <c r="E564" s="130" t="s">
        <v>7185</v>
      </c>
      <c r="F564" s="131"/>
    </row>
    <row r="565" spans="1:6">
      <c r="A565" s="127" t="s">
        <v>5625</v>
      </c>
      <c r="B565" s="127">
        <v>132000</v>
      </c>
      <c r="C565" s="128">
        <f t="shared" si="24"/>
        <v>4637500</v>
      </c>
      <c r="D565" s="129">
        <f t="shared" si="23"/>
        <v>138600</v>
      </c>
      <c r="E565" s="130" t="s">
        <v>7185</v>
      </c>
      <c r="F565" s="131"/>
    </row>
    <row r="566" spans="1:6">
      <c r="A566" s="127" t="s">
        <v>5626</v>
      </c>
      <c r="B566" s="127">
        <v>133000</v>
      </c>
      <c r="C566" s="128">
        <f t="shared" si="24"/>
        <v>4672500</v>
      </c>
      <c r="D566" s="129">
        <f t="shared" si="23"/>
        <v>139650</v>
      </c>
      <c r="E566" s="130" t="s">
        <v>7185</v>
      </c>
      <c r="F566" s="131"/>
    </row>
    <row r="567" spans="1:6">
      <c r="A567" s="127" t="s">
        <v>5627</v>
      </c>
      <c r="B567" s="127">
        <v>134000</v>
      </c>
      <c r="C567" s="128">
        <f t="shared" si="24"/>
        <v>4707500</v>
      </c>
      <c r="D567" s="129">
        <f t="shared" si="23"/>
        <v>140700</v>
      </c>
      <c r="E567" s="130" t="s">
        <v>7185</v>
      </c>
      <c r="F567" s="131"/>
    </row>
    <row r="568" spans="1:6">
      <c r="A568" s="127" t="s">
        <v>5628</v>
      </c>
      <c r="B568" s="127">
        <v>135000</v>
      </c>
      <c r="C568" s="128">
        <f t="shared" si="24"/>
        <v>4742500</v>
      </c>
      <c r="D568" s="129">
        <f t="shared" si="23"/>
        <v>141750</v>
      </c>
      <c r="E568" s="130" t="s">
        <v>7185</v>
      </c>
      <c r="F568" s="131"/>
    </row>
    <row r="569" spans="1:6">
      <c r="A569" s="127" t="s">
        <v>5629</v>
      </c>
      <c r="B569" s="127">
        <v>136000</v>
      </c>
      <c r="C569" s="128">
        <f t="shared" si="24"/>
        <v>4777500</v>
      </c>
      <c r="D569" s="129">
        <f t="shared" si="23"/>
        <v>142800</v>
      </c>
      <c r="E569" s="130" t="s">
        <v>7185</v>
      </c>
      <c r="F569" s="131"/>
    </row>
    <row r="570" spans="1:6">
      <c r="A570" s="127" t="s">
        <v>5630</v>
      </c>
      <c r="B570" s="127">
        <v>137000</v>
      </c>
      <c r="C570" s="128">
        <f t="shared" si="24"/>
        <v>4812500</v>
      </c>
      <c r="D570" s="129">
        <f t="shared" si="23"/>
        <v>143850</v>
      </c>
      <c r="E570" s="130" t="s">
        <v>7185</v>
      </c>
      <c r="F570" s="131"/>
    </row>
    <row r="571" spans="1:6">
      <c r="A571" s="127" t="s">
        <v>5631</v>
      </c>
      <c r="B571" s="127">
        <v>138000</v>
      </c>
      <c r="C571" s="128">
        <f t="shared" si="24"/>
        <v>4847500</v>
      </c>
      <c r="D571" s="129">
        <f t="shared" si="23"/>
        <v>144900</v>
      </c>
      <c r="E571" s="130" t="s">
        <v>7185</v>
      </c>
      <c r="F571" s="131"/>
    </row>
    <row r="572" spans="1:6">
      <c r="A572" s="127" t="s">
        <v>5632</v>
      </c>
      <c r="B572" s="127">
        <v>139000</v>
      </c>
      <c r="C572" s="128">
        <f t="shared" si="24"/>
        <v>4882500</v>
      </c>
      <c r="D572" s="129">
        <f t="shared" si="23"/>
        <v>145950</v>
      </c>
      <c r="E572" s="130" t="s">
        <v>7185</v>
      </c>
      <c r="F572" s="131"/>
    </row>
    <row r="573" spans="1:6">
      <c r="A573" s="127" t="s">
        <v>5633</v>
      </c>
      <c r="B573" s="127">
        <v>140000</v>
      </c>
      <c r="C573" s="128">
        <f t="shared" si="24"/>
        <v>4917500</v>
      </c>
      <c r="D573" s="129">
        <f t="shared" si="23"/>
        <v>147000</v>
      </c>
      <c r="E573" s="130" t="s">
        <v>7185</v>
      </c>
      <c r="F573" s="131"/>
    </row>
    <row r="574" spans="1:6">
      <c r="A574" s="127" t="s">
        <v>5634</v>
      </c>
      <c r="B574" s="127">
        <v>141000</v>
      </c>
      <c r="C574" s="128">
        <f t="shared" si="24"/>
        <v>4952500</v>
      </c>
      <c r="D574" s="129">
        <f t="shared" si="23"/>
        <v>148050</v>
      </c>
      <c r="E574" s="130" t="s">
        <v>7185</v>
      </c>
      <c r="F574" s="131"/>
    </row>
    <row r="575" spans="1:6">
      <c r="A575" s="127" t="s">
        <v>5635</v>
      </c>
      <c r="B575" s="127">
        <v>142000</v>
      </c>
      <c r="C575" s="128">
        <f t="shared" si="24"/>
        <v>4987500</v>
      </c>
      <c r="D575" s="129">
        <f t="shared" si="23"/>
        <v>149100</v>
      </c>
      <c r="E575" s="130" t="s">
        <v>7185</v>
      </c>
      <c r="F575" s="131"/>
    </row>
    <row r="576" spans="1:6">
      <c r="A576" s="127" t="s">
        <v>5636</v>
      </c>
      <c r="B576" s="127">
        <v>143000</v>
      </c>
      <c r="C576" s="128">
        <f t="shared" si="24"/>
        <v>5022500</v>
      </c>
      <c r="D576" s="129">
        <f t="shared" si="23"/>
        <v>150150</v>
      </c>
      <c r="E576" s="130" t="s">
        <v>7185</v>
      </c>
      <c r="F576" s="131"/>
    </row>
    <row r="577" spans="1:6">
      <c r="A577" s="127" t="s">
        <v>5637</v>
      </c>
      <c r="B577" s="127">
        <v>144000</v>
      </c>
      <c r="C577" s="128">
        <f t="shared" si="24"/>
        <v>5057500</v>
      </c>
      <c r="D577" s="129">
        <f t="shared" si="23"/>
        <v>151200</v>
      </c>
      <c r="E577" s="130" t="s">
        <v>7185</v>
      </c>
      <c r="F577" s="131"/>
    </row>
    <row r="578" spans="1:6">
      <c r="A578" s="127" t="s">
        <v>5638</v>
      </c>
      <c r="B578" s="127">
        <v>145000</v>
      </c>
      <c r="C578" s="128">
        <f t="shared" si="24"/>
        <v>5092500</v>
      </c>
      <c r="D578" s="129">
        <f t="shared" ref="D578:D641" si="25">SUM($G$2)*(B578*0.001)</f>
        <v>152250</v>
      </c>
      <c r="E578" s="130" t="s">
        <v>7185</v>
      </c>
      <c r="F578" s="131"/>
    </row>
    <row r="579" spans="1:6">
      <c r="A579" s="127" t="s">
        <v>5639</v>
      </c>
      <c r="B579" s="127">
        <v>146000</v>
      </c>
      <c r="C579" s="128">
        <f t="shared" si="24"/>
        <v>5127500</v>
      </c>
      <c r="D579" s="129">
        <f t="shared" si="25"/>
        <v>153300</v>
      </c>
      <c r="E579" s="130" t="s">
        <v>7185</v>
      </c>
      <c r="F579" s="131"/>
    </row>
    <row r="580" spans="1:6">
      <c r="A580" s="127" t="s">
        <v>5640</v>
      </c>
      <c r="B580" s="127">
        <v>147000</v>
      </c>
      <c r="C580" s="128">
        <f t="shared" si="24"/>
        <v>5162500</v>
      </c>
      <c r="D580" s="129">
        <f t="shared" si="25"/>
        <v>154350</v>
      </c>
      <c r="E580" s="130" t="s">
        <v>7185</v>
      </c>
      <c r="F580" s="131"/>
    </row>
    <row r="581" spans="1:6">
      <c r="A581" s="127" t="s">
        <v>5641</v>
      </c>
      <c r="B581" s="127">
        <v>148000</v>
      </c>
      <c r="C581" s="128">
        <f t="shared" si="24"/>
        <v>5197500</v>
      </c>
      <c r="D581" s="129">
        <f t="shared" si="25"/>
        <v>155400</v>
      </c>
      <c r="E581" s="130" t="s">
        <v>7185</v>
      </c>
      <c r="F581" s="131"/>
    </row>
    <row r="582" spans="1:6">
      <c r="A582" s="127" t="s">
        <v>5642</v>
      </c>
      <c r="B582" s="127">
        <v>149000</v>
      </c>
      <c r="C582" s="128">
        <f t="shared" si="24"/>
        <v>5232500</v>
      </c>
      <c r="D582" s="129">
        <f t="shared" si="25"/>
        <v>156450</v>
      </c>
      <c r="E582" s="130" t="s">
        <v>7185</v>
      </c>
      <c r="F582" s="131"/>
    </row>
    <row r="583" spans="1:6">
      <c r="A583" s="127" t="s">
        <v>5643</v>
      </c>
      <c r="B583" s="127">
        <v>150000</v>
      </c>
      <c r="C583" s="128">
        <f t="shared" si="24"/>
        <v>5267500</v>
      </c>
      <c r="D583" s="129">
        <f t="shared" si="25"/>
        <v>157500</v>
      </c>
      <c r="E583" s="130" t="s">
        <v>7185</v>
      </c>
      <c r="F583" s="131"/>
    </row>
    <row r="584" spans="1:6">
      <c r="A584" s="127" t="s">
        <v>5644</v>
      </c>
      <c r="B584" s="127">
        <v>151000</v>
      </c>
      <c r="C584" s="128">
        <f t="shared" si="24"/>
        <v>5302500</v>
      </c>
      <c r="D584" s="129">
        <f t="shared" si="25"/>
        <v>158550</v>
      </c>
      <c r="E584" s="130" t="s">
        <v>7185</v>
      </c>
      <c r="F584" s="131"/>
    </row>
    <row r="585" spans="1:6">
      <c r="A585" s="127" t="s">
        <v>5645</v>
      </c>
      <c r="B585" s="127">
        <v>152000</v>
      </c>
      <c r="C585" s="128">
        <f t="shared" si="24"/>
        <v>5337500</v>
      </c>
      <c r="D585" s="129">
        <f t="shared" si="25"/>
        <v>159600</v>
      </c>
      <c r="E585" s="130" t="s">
        <v>7185</v>
      </c>
      <c r="F585" s="131"/>
    </row>
    <row r="586" spans="1:6">
      <c r="A586" s="127" t="s">
        <v>5646</v>
      </c>
      <c r="B586" s="127">
        <v>153000</v>
      </c>
      <c r="C586" s="128">
        <f t="shared" si="24"/>
        <v>5372500</v>
      </c>
      <c r="D586" s="129">
        <f t="shared" si="25"/>
        <v>160650</v>
      </c>
      <c r="E586" s="130" t="s">
        <v>7185</v>
      </c>
      <c r="F586" s="131"/>
    </row>
    <row r="587" spans="1:6">
      <c r="A587" s="127" t="s">
        <v>5647</v>
      </c>
      <c r="B587" s="127">
        <v>154000</v>
      </c>
      <c r="C587" s="128">
        <f t="shared" si="24"/>
        <v>5407500</v>
      </c>
      <c r="D587" s="129">
        <f t="shared" si="25"/>
        <v>161700</v>
      </c>
      <c r="E587" s="130" t="s">
        <v>7185</v>
      </c>
      <c r="F587" s="131"/>
    </row>
    <row r="588" spans="1:6">
      <c r="A588" s="127" t="s">
        <v>5648</v>
      </c>
      <c r="B588" s="127">
        <v>155000</v>
      </c>
      <c r="C588" s="128">
        <f t="shared" si="24"/>
        <v>5442500</v>
      </c>
      <c r="D588" s="129">
        <f t="shared" si="25"/>
        <v>162750</v>
      </c>
      <c r="E588" s="130" t="s">
        <v>7185</v>
      </c>
      <c r="F588" s="131"/>
    </row>
    <row r="589" spans="1:6">
      <c r="A589" s="127" t="s">
        <v>5649</v>
      </c>
      <c r="B589" s="127">
        <v>156000</v>
      </c>
      <c r="C589" s="128">
        <f t="shared" si="24"/>
        <v>5477500</v>
      </c>
      <c r="D589" s="129">
        <f t="shared" si="25"/>
        <v>163800</v>
      </c>
      <c r="E589" s="130" t="s">
        <v>7185</v>
      </c>
      <c r="F589" s="131"/>
    </row>
    <row r="590" spans="1:6">
      <c r="A590" s="127" t="s">
        <v>5650</v>
      </c>
      <c r="B590" s="127">
        <v>157000</v>
      </c>
      <c r="C590" s="128">
        <f t="shared" si="24"/>
        <v>5512500</v>
      </c>
      <c r="D590" s="129">
        <f t="shared" si="25"/>
        <v>164850</v>
      </c>
      <c r="E590" s="130" t="s">
        <v>7185</v>
      </c>
      <c r="F590" s="131"/>
    </row>
    <row r="591" spans="1:6">
      <c r="A591" s="127" t="s">
        <v>5651</v>
      </c>
      <c r="B591" s="127">
        <v>158000</v>
      </c>
      <c r="C591" s="128">
        <f t="shared" si="24"/>
        <v>5547500</v>
      </c>
      <c r="D591" s="129">
        <f t="shared" si="25"/>
        <v>165900</v>
      </c>
      <c r="E591" s="130" t="s">
        <v>7185</v>
      </c>
      <c r="F591" s="131"/>
    </row>
    <row r="592" spans="1:6">
      <c r="A592" s="127" t="s">
        <v>5652</v>
      </c>
      <c r="B592" s="127">
        <v>159000</v>
      </c>
      <c r="C592" s="128">
        <f t="shared" si="24"/>
        <v>5582500</v>
      </c>
      <c r="D592" s="129">
        <f t="shared" si="25"/>
        <v>166950</v>
      </c>
      <c r="E592" s="130" t="s">
        <v>7185</v>
      </c>
      <c r="F592" s="131"/>
    </row>
    <row r="593" spans="1:6">
      <c r="A593" s="127" t="s">
        <v>5653</v>
      </c>
      <c r="B593" s="127">
        <v>160000</v>
      </c>
      <c r="C593" s="128">
        <f t="shared" si="24"/>
        <v>5617500</v>
      </c>
      <c r="D593" s="129">
        <f t="shared" si="25"/>
        <v>168000</v>
      </c>
      <c r="E593" s="130" t="s">
        <v>7185</v>
      </c>
      <c r="F593" s="131"/>
    </row>
    <row r="594" spans="1:6">
      <c r="A594" s="127" t="s">
        <v>5654</v>
      </c>
      <c r="B594" s="127">
        <v>161000</v>
      </c>
      <c r="C594" s="128">
        <f t="shared" si="24"/>
        <v>5652500</v>
      </c>
      <c r="D594" s="129">
        <f t="shared" si="25"/>
        <v>169050</v>
      </c>
      <c r="E594" s="130" t="s">
        <v>7185</v>
      </c>
      <c r="F594" s="131"/>
    </row>
    <row r="595" spans="1:6">
      <c r="A595" s="127" t="s">
        <v>5655</v>
      </c>
      <c r="B595" s="127">
        <v>162000</v>
      </c>
      <c r="C595" s="128">
        <f t="shared" si="24"/>
        <v>5687500</v>
      </c>
      <c r="D595" s="129">
        <f t="shared" si="25"/>
        <v>170100</v>
      </c>
      <c r="E595" s="130" t="s">
        <v>7185</v>
      </c>
      <c r="F595" s="131"/>
    </row>
    <row r="596" spans="1:6">
      <c r="A596" s="127" t="s">
        <v>5656</v>
      </c>
      <c r="B596" s="127">
        <v>163000</v>
      </c>
      <c r="C596" s="128">
        <f t="shared" si="24"/>
        <v>5722500</v>
      </c>
      <c r="D596" s="129">
        <f t="shared" si="25"/>
        <v>171150</v>
      </c>
      <c r="E596" s="130" t="s">
        <v>7185</v>
      </c>
      <c r="F596" s="131"/>
    </row>
    <row r="597" spans="1:6">
      <c r="A597" s="127" t="s">
        <v>5657</v>
      </c>
      <c r="B597" s="127">
        <v>164000</v>
      </c>
      <c r="C597" s="128">
        <f t="shared" si="24"/>
        <v>5757500</v>
      </c>
      <c r="D597" s="129">
        <f t="shared" si="25"/>
        <v>172200</v>
      </c>
      <c r="E597" s="130" t="s">
        <v>7185</v>
      </c>
      <c r="F597" s="131"/>
    </row>
    <row r="598" spans="1:6">
      <c r="A598" s="127" t="s">
        <v>5658</v>
      </c>
      <c r="B598" s="127">
        <v>165000</v>
      </c>
      <c r="C598" s="128">
        <f t="shared" si="24"/>
        <v>5792500</v>
      </c>
      <c r="D598" s="129">
        <f t="shared" si="25"/>
        <v>173250</v>
      </c>
      <c r="E598" s="130" t="s">
        <v>7185</v>
      </c>
      <c r="F598" s="131"/>
    </row>
    <row r="599" spans="1:6">
      <c r="A599" s="127" t="s">
        <v>5659</v>
      </c>
      <c r="B599" s="127">
        <v>166000</v>
      </c>
      <c r="C599" s="128">
        <f t="shared" si="24"/>
        <v>5827500</v>
      </c>
      <c r="D599" s="129">
        <f t="shared" si="25"/>
        <v>174300</v>
      </c>
      <c r="E599" s="130" t="s">
        <v>7185</v>
      </c>
      <c r="F599" s="131"/>
    </row>
    <row r="600" spans="1:6">
      <c r="A600" s="127" t="s">
        <v>5660</v>
      </c>
      <c r="B600" s="127">
        <v>167000</v>
      </c>
      <c r="C600" s="128">
        <f t="shared" si="24"/>
        <v>5862500</v>
      </c>
      <c r="D600" s="129">
        <f t="shared" si="25"/>
        <v>175350</v>
      </c>
      <c r="E600" s="130" t="s">
        <v>7185</v>
      </c>
      <c r="F600" s="131"/>
    </row>
    <row r="601" spans="1:6">
      <c r="A601" s="127" t="s">
        <v>5661</v>
      </c>
      <c r="B601" s="127">
        <v>168000</v>
      </c>
      <c r="C601" s="128">
        <f t="shared" si="24"/>
        <v>5897500</v>
      </c>
      <c r="D601" s="129">
        <f t="shared" si="25"/>
        <v>176400</v>
      </c>
      <c r="E601" s="130" t="s">
        <v>7185</v>
      </c>
      <c r="F601" s="131"/>
    </row>
    <row r="602" spans="1:6">
      <c r="A602" s="127" t="s">
        <v>5662</v>
      </c>
      <c r="B602" s="127">
        <v>169000</v>
      </c>
      <c r="C602" s="128">
        <f t="shared" si="24"/>
        <v>5932500</v>
      </c>
      <c r="D602" s="129">
        <f t="shared" si="25"/>
        <v>177450</v>
      </c>
      <c r="E602" s="130" t="s">
        <v>7185</v>
      </c>
      <c r="F602" s="131"/>
    </row>
    <row r="603" spans="1:6">
      <c r="A603" s="127" t="s">
        <v>5663</v>
      </c>
      <c r="B603" s="127">
        <v>170000</v>
      </c>
      <c r="C603" s="128">
        <f t="shared" si="24"/>
        <v>5967500</v>
      </c>
      <c r="D603" s="129">
        <f t="shared" si="25"/>
        <v>178500</v>
      </c>
      <c r="E603" s="130" t="s">
        <v>7185</v>
      </c>
      <c r="F603" s="131"/>
    </row>
    <row r="604" spans="1:6">
      <c r="A604" s="127" t="s">
        <v>5664</v>
      </c>
      <c r="B604" s="127">
        <v>171000</v>
      </c>
      <c r="C604" s="128">
        <f t="shared" si="24"/>
        <v>6002500</v>
      </c>
      <c r="D604" s="129">
        <f t="shared" si="25"/>
        <v>179550</v>
      </c>
      <c r="E604" s="130" t="s">
        <v>7185</v>
      </c>
      <c r="F604" s="131"/>
    </row>
    <row r="605" spans="1:6">
      <c r="A605" s="127" t="s">
        <v>5665</v>
      </c>
      <c r="B605" s="127">
        <v>172000</v>
      </c>
      <c r="C605" s="128">
        <f t="shared" si="24"/>
        <v>6037500</v>
      </c>
      <c r="D605" s="129">
        <f t="shared" si="25"/>
        <v>180600</v>
      </c>
      <c r="E605" s="130" t="s">
        <v>7185</v>
      </c>
      <c r="F605" s="131"/>
    </row>
    <row r="606" spans="1:6">
      <c r="A606" s="127" t="s">
        <v>5666</v>
      </c>
      <c r="B606" s="127">
        <v>173000</v>
      </c>
      <c r="C606" s="128">
        <f t="shared" si="24"/>
        <v>6072500</v>
      </c>
      <c r="D606" s="129">
        <f t="shared" si="25"/>
        <v>181650</v>
      </c>
      <c r="E606" s="130" t="s">
        <v>7185</v>
      </c>
      <c r="F606" s="131"/>
    </row>
    <row r="607" spans="1:6">
      <c r="A607" s="127" t="s">
        <v>5667</v>
      </c>
      <c r="B607" s="127">
        <v>174000</v>
      </c>
      <c r="C607" s="128">
        <f t="shared" si="24"/>
        <v>6107500</v>
      </c>
      <c r="D607" s="129">
        <f t="shared" si="25"/>
        <v>182700</v>
      </c>
      <c r="E607" s="130" t="s">
        <v>7185</v>
      </c>
      <c r="F607" s="131"/>
    </row>
    <row r="608" spans="1:6">
      <c r="A608" s="127" t="s">
        <v>5668</v>
      </c>
      <c r="B608" s="127">
        <v>175000</v>
      </c>
      <c r="C608" s="128">
        <f t="shared" si="24"/>
        <v>6142500</v>
      </c>
      <c r="D608" s="129">
        <f t="shared" si="25"/>
        <v>183750</v>
      </c>
      <c r="E608" s="130" t="s">
        <v>7185</v>
      </c>
      <c r="F608" s="131"/>
    </row>
    <row r="609" spans="1:6">
      <c r="A609" s="127" t="s">
        <v>5669</v>
      </c>
      <c r="B609" s="127">
        <v>176000</v>
      </c>
      <c r="C609" s="128">
        <f t="shared" si="24"/>
        <v>6177500</v>
      </c>
      <c r="D609" s="129">
        <f t="shared" si="25"/>
        <v>184800</v>
      </c>
      <c r="E609" s="130" t="s">
        <v>7185</v>
      </c>
      <c r="F609" s="131"/>
    </row>
    <row r="610" spans="1:6">
      <c r="A610" s="127" t="s">
        <v>5670</v>
      </c>
      <c r="B610" s="127">
        <v>177000</v>
      </c>
      <c r="C610" s="128">
        <f t="shared" si="24"/>
        <v>6212500</v>
      </c>
      <c r="D610" s="129">
        <f t="shared" si="25"/>
        <v>185850</v>
      </c>
      <c r="E610" s="130" t="s">
        <v>7185</v>
      </c>
      <c r="F610" s="131"/>
    </row>
    <row r="611" spans="1:6">
      <c r="A611" s="127" t="s">
        <v>5671</v>
      </c>
      <c r="B611" s="127">
        <v>178000</v>
      </c>
      <c r="C611" s="128">
        <f t="shared" si="24"/>
        <v>6247500</v>
      </c>
      <c r="D611" s="129">
        <f t="shared" si="25"/>
        <v>186900</v>
      </c>
      <c r="E611" s="130" t="s">
        <v>7185</v>
      </c>
      <c r="F611" s="131"/>
    </row>
    <row r="612" spans="1:6">
      <c r="A612" s="127" t="s">
        <v>5672</v>
      </c>
      <c r="B612" s="127">
        <v>179000</v>
      </c>
      <c r="C612" s="128">
        <f t="shared" si="24"/>
        <v>6282500</v>
      </c>
      <c r="D612" s="129">
        <f t="shared" si="25"/>
        <v>187950</v>
      </c>
      <c r="E612" s="130" t="s">
        <v>7185</v>
      </c>
      <c r="F612" s="131"/>
    </row>
    <row r="613" spans="1:6">
      <c r="A613" s="127" t="s">
        <v>5673</v>
      </c>
      <c r="B613" s="127">
        <v>180000</v>
      </c>
      <c r="C613" s="128">
        <f t="shared" si="24"/>
        <v>6317500</v>
      </c>
      <c r="D613" s="129">
        <f t="shared" si="25"/>
        <v>189000</v>
      </c>
      <c r="E613" s="130" t="s">
        <v>7185</v>
      </c>
      <c r="F613" s="131"/>
    </row>
    <row r="614" spans="1:6">
      <c r="A614" s="127" t="s">
        <v>5674</v>
      </c>
      <c r="B614" s="127">
        <v>181000</v>
      </c>
      <c r="C614" s="128">
        <f t="shared" si="24"/>
        <v>6352500</v>
      </c>
      <c r="D614" s="129">
        <f t="shared" si="25"/>
        <v>190050</v>
      </c>
      <c r="E614" s="130" t="s">
        <v>7185</v>
      </c>
      <c r="F614" s="131"/>
    </row>
    <row r="615" spans="1:6">
      <c r="A615" s="127" t="s">
        <v>5675</v>
      </c>
      <c r="B615" s="127">
        <v>182000</v>
      </c>
      <c r="C615" s="128">
        <f t="shared" si="24"/>
        <v>6387500</v>
      </c>
      <c r="D615" s="129">
        <f t="shared" si="25"/>
        <v>191100</v>
      </c>
      <c r="E615" s="130" t="s">
        <v>7185</v>
      </c>
      <c r="F615" s="131"/>
    </row>
    <row r="616" spans="1:6">
      <c r="A616" s="127" t="s">
        <v>5676</v>
      </c>
      <c r="B616" s="127">
        <v>183000</v>
      </c>
      <c r="C616" s="128">
        <f t="shared" si="24"/>
        <v>6422500</v>
      </c>
      <c r="D616" s="129">
        <f t="shared" si="25"/>
        <v>192150</v>
      </c>
      <c r="E616" s="130" t="s">
        <v>7185</v>
      </c>
      <c r="F616" s="131"/>
    </row>
    <row r="617" spans="1:6">
      <c r="A617" s="127" t="s">
        <v>5677</v>
      </c>
      <c r="B617" s="127">
        <v>184000</v>
      </c>
      <c r="C617" s="128">
        <f t="shared" si="24"/>
        <v>6457500</v>
      </c>
      <c r="D617" s="129">
        <f t="shared" si="25"/>
        <v>193200</v>
      </c>
      <c r="E617" s="130" t="s">
        <v>7185</v>
      </c>
      <c r="F617" s="131"/>
    </row>
    <row r="618" spans="1:6">
      <c r="A618" s="127" t="s">
        <v>5678</v>
      </c>
      <c r="B618" s="127">
        <v>185000</v>
      </c>
      <c r="C618" s="128">
        <f t="shared" si="24"/>
        <v>6492500</v>
      </c>
      <c r="D618" s="129">
        <f t="shared" si="25"/>
        <v>194250</v>
      </c>
      <c r="E618" s="130" t="s">
        <v>7185</v>
      </c>
      <c r="F618" s="131"/>
    </row>
    <row r="619" spans="1:6">
      <c r="A619" s="127" t="s">
        <v>5679</v>
      </c>
      <c r="B619" s="127">
        <v>186000</v>
      </c>
      <c r="C619" s="128">
        <f t="shared" si="24"/>
        <v>6527500</v>
      </c>
      <c r="D619" s="129">
        <f t="shared" si="25"/>
        <v>195300</v>
      </c>
      <c r="E619" s="130" t="s">
        <v>7185</v>
      </c>
      <c r="F619" s="131"/>
    </row>
    <row r="620" spans="1:6">
      <c r="A620" s="127" t="s">
        <v>5680</v>
      </c>
      <c r="B620" s="127">
        <v>187000</v>
      </c>
      <c r="C620" s="128">
        <f t="shared" si="24"/>
        <v>6562500</v>
      </c>
      <c r="D620" s="129">
        <f t="shared" si="25"/>
        <v>196350</v>
      </c>
      <c r="E620" s="130" t="s">
        <v>7185</v>
      </c>
      <c r="F620" s="131"/>
    </row>
    <row r="621" spans="1:6">
      <c r="A621" s="127" t="s">
        <v>5681</v>
      </c>
      <c r="B621" s="127">
        <v>188000</v>
      </c>
      <c r="C621" s="128">
        <f t="shared" si="24"/>
        <v>6597500</v>
      </c>
      <c r="D621" s="129">
        <f t="shared" si="25"/>
        <v>197400</v>
      </c>
      <c r="E621" s="130" t="s">
        <v>7185</v>
      </c>
      <c r="F621" s="131"/>
    </row>
    <row r="622" spans="1:6">
      <c r="A622" s="127" t="s">
        <v>5682</v>
      </c>
      <c r="B622" s="127">
        <v>189000</v>
      </c>
      <c r="C622" s="128">
        <f t="shared" si="24"/>
        <v>6632500</v>
      </c>
      <c r="D622" s="129">
        <f t="shared" si="25"/>
        <v>198450</v>
      </c>
      <c r="E622" s="130" t="s">
        <v>7185</v>
      </c>
      <c r="F622" s="131"/>
    </row>
    <row r="623" spans="1:6">
      <c r="A623" s="127" t="s">
        <v>5683</v>
      </c>
      <c r="B623" s="127">
        <v>190000</v>
      </c>
      <c r="C623" s="128">
        <f t="shared" si="24"/>
        <v>6667500</v>
      </c>
      <c r="D623" s="129">
        <f t="shared" si="25"/>
        <v>199500</v>
      </c>
      <c r="E623" s="130" t="s">
        <v>7185</v>
      </c>
      <c r="F623" s="131"/>
    </row>
    <row r="624" spans="1:6">
      <c r="A624" s="127" t="s">
        <v>5684</v>
      </c>
      <c r="B624" s="127">
        <v>191000</v>
      </c>
      <c r="C624" s="128">
        <f t="shared" si="24"/>
        <v>6702500</v>
      </c>
      <c r="D624" s="129">
        <f t="shared" si="25"/>
        <v>200550</v>
      </c>
      <c r="E624" s="130" t="s">
        <v>7185</v>
      </c>
      <c r="F624" s="131"/>
    </row>
    <row r="625" spans="1:6">
      <c r="A625" s="127" t="s">
        <v>5685</v>
      </c>
      <c r="B625" s="127">
        <v>192000</v>
      </c>
      <c r="C625" s="128">
        <f t="shared" si="24"/>
        <v>6737500</v>
      </c>
      <c r="D625" s="129">
        <f t="shared" si="25"/>
        <v>201600</v>
      </c>
      <c r="E625" s="130" t="s">
        <v>7185</v>
      </c>
      <c r="F625" s="131"/>
    </row>
    <row r="626" spans="1:6">
      <c r="A626" s="127" t="s">
        <v>5686</v>
      </c>
      <c r="B626" s="127">
        <v>193000</v>
      </c>
      <c r="C626" s="128">
        <f t="shared" si="24"/>
        <v>6772500</v>
      </c>
      <c r="D626" s="129">
        <f t="shared" si="25"/>
        <v>202650</v>
      </c>
      <c r="E626" s="130" t="s">
        <v>7185</v>
      </c>
      <c r="F626" s="131"/>
    </row>
    <row r="627" spans="1:6">
      <c r="A627" s="127" t="s">
        <v>5687</v>
      </c>
      <c r="B627" s="127">
        <v>194000</v>
      </c>
      <c r="C627" s="128">
        <f t="shared" si="24"/>
        <v>6807500</v>
      </c>
      <c r="D627" s="129">
        <f t="shared" si="25"/>
        <v>203700</v>
      </c>
      <c r="E627" s="130" t="s">
        <v>7185</v>
      </c>
      <c r="F627" s="131"/>
    </row>
    <row r="628" spans="1:6">
      <c r="A628" s="127" t="s">
        <v>5688</v>
      </c>
      <c r="B628" s="127">
        <v>195000</v>
      </c>
      <c r="C628" s="128">
        <f t="shared" ref="C628:C675" si="26">SUM(C627)+35000</f>
        <v>6842500</v>
      </c>
      <c r="D628" s="129">
        <f t="shared" si="25"/>
        <v>204750</v>
      </c>
      <c r="E628" s="130" t="s">
        <v>7185</v>
      </c>
      <c r="F628" s="131"/>
    </row>
    <row r="629" spans="1:6">
      <c r="A629" s="127" t="s">
        <v>5689</v>
      </c>
      <c r="B629" s="127">
        <v>196000</v>
      </c>
      <c r="C629" s="128">
        <f t="shared" si="26"/>
        <v>6877500</v>
      </c>
      <c r="D629" s="129">
        <f t="shared" si="25"/>
        <v>205800</v>
      </c>
      <c r="E629" s="130" t="s">
        <v>7185</v>
      </c>
      <c r="F629" s="131"/>
    </row>
    <row r="630" spans="1:6">
      <c r="A630" s="127" t="s">
        <v>5690</v>
      </c>
      <c r="B630" s="127">
        <v>197000</v>
      </c>
      <c r="C630" s="128">
        <f t="shared" si="26"/>
        <v>6912500</v>
      </c>
      <c r="D630" s="129">
        <f t="shared" si="25"/>
        <v>206850</v>
      </c>
      <c r="E630" s="130" t="s">
        <v>7185</v>
      </c>
      <c r="F630" s="131"/>
    </row>
    <row r="631" spans="1:6">
      <c r="A631" s="127" t="s">
        <v>5691</v>
      </c>
      <c r="B631" s="127">
        <v>198000</v>
      </c>
      <c r="C631" s="128">
        <f t="shared" si="26"/>
        <v>6947500</v>
      </c>
      <c r="D631" s="129">
        <f t="shared" si="25"/>
        <v>207900</v>
      </c>
      <c r="E631" s="130" t="s">
        <v>7185</v>
      </c>
      <c r="F631" s="131"/>
    </row>
    <row r="632" spans="1:6">
      <c r="A632" s="127" t="s">
        <v>5692</v>
      </c>
      <c r="B632" s="127">
        <v>199000</v>
      </c>
      <c r="C632" s="128">
        <f t="shared" si="26"/>
        <v>6982500</v>
      </c>
      <c r="D632" s="129">
        <f t="shared" si="25"/>
        <v>208950</v>
      </c>
      <c r="E632" s="130" t="s">
        <v>7185</v>
      </c>
      <c r="F632" s="131"/>
    </row>
    <row r="633" spans="1:6">
      <c r="A633" s="127" t="s">
        <v>5693</v>
      </c>
      <c r="B633" s="127">
        <v>200000</v>
      </c>
      <c r="C633" s="128">
        <f t="shared" si="26"/>
        <v>7017500</v>
      </c>
      <c r="D633" s="129">
        <f t="shared" si="25"/>
        <v>210000</v>
      </c>
      <c r="E633" s="130" t="s">
        <v>7185</v>
      </c>
      <c r="F633" s="131"/>
    </row>
    <row r="634" spans="1:6">
      <c r="A634" s="127" t="s">
        <v>5694</v>
      </c>
      <c r="B634" s="127">
        <v>201000</v>
      </c>
      <c r="C634" s="128">
        <f t="shared" si="26"/>
        <v>7052500</v>
      </c>
      <c r="D634" s="129">
        <f t="shared" si="25"/>
        <v>211050</v>
      </c>
      <c r="E634" s="130" t="s">
        <v>7185</v>
      </c>
      <c r="F634" s="131"/>
    </row>
    <row r="635" spans="1:6">
      <c r="A635" s="127" t="s">
        <v>5695</v>
      </c>
      <c r="B635" s="127">
        <v>202000</v>
      </c>
      <c r="C635" s="128">
        <f t="shared" si="26"/>
        <v>7087500</v>
      </c>
      <c r="D635" s="129">
        <f t="shared" si="25"/>
        <v>212100</v>
      </c>
      <c r="E635" s="130" t="s">
        <v>7185</v>
      </c>
      <c r="F635" s="131"/>
    </row>
    <row r="636" spans="1:6">
      <c r="A636" s="127" t="s">
        <v>5696</v>
      </c>
      <c r="B636" s="127">
        <v>203000</v>
      </c>
      <c r="C636" s="128">
        <f t="shared" si="26"/>
        <v>7122500</v>
      </c>
      <c r="D636" s="129">
        <f t="shared" si="25"/>
        <v>213150</v>
      </c>
      <c r="E636" s="130" t="s">
        <v>7185</v>
      </c>
      <c r="F636" s="131"/>
    </row>
    <row r="637" spans="1:6">
      <c r="A637" s="127" t="s">
        <v>5697</v>
      </c>
      <c r="B637" s="127">
        <v>204000</v>
      </c>
      <c r="C637" s="128">
        <f t="shared" si="26"/>
        <v>7157500</v>
      </c>
      <c r="D637" s="129">
        <f t="shared" si="25"/>
        <v>214200</v>
      </c>
      <c r="E637" s="130" t="s">
        <v>7185</v>
      </c>
      <c r="F637" s="131"/>
    </row>
    <row r="638" spans="1:6">
      <c r="A638" s="127" t="s">
        <v>5698</v>
      </c>
      <c r="B638" s="127">
        <v>205000</v>
      </c>
      <c r="C638" s="128">
        <f t="shared" si="26"/>
        <v>7192500</v>
      </c>
      <c r="D638" s="129">
        <f t="shared" si="25"/>
        <v>215250</v>
      </c>
      <c r="E638" s="130" t="s">
        <v>7185</v>
      </c>
      <c r="F638" s="131"/>
    </row>
    <row r="639" spans="1:6">
      <c r="A639" s="127" t="s">
        <v>5699</v>
      </c>
      <c r="B639" s="127">
        <v>206000</v>
      </c>
      <c r="C639" s="128">
        <f t="shared" si="26"/>
        <v>7227500</v>
      </c>
      <c r="D639" s="129">
        <f t="shared" si="25"/>
        <v>216300</v>
      </c>
      <c r="E639" s="130" t="s">
        <v>7185</v>
      </c>
      <c r="F639" s="131"/>
    </row>
    <row r="640" spans="1:6">
      <c r="A640" s="127" t="s">
        <v>5700</v>
      </c>
      <c r="B640" s="127">
        <v>207000</v>
      </c>
      <c r="C640" s="128">
        <f t="shared" si="26"/>
        <v>7262500</v>
      </c>
      <c r="D640" s="129">
        <f t="shared" si="25"/>
        <v>217350</v>
      </c>
      <c r="E640" s="130" t="s">
        <v>7185</v>
      </c>
      <c r="F640" s="131"/>
    </row>
    <row r="641" spans="1:6">
      <c r="A641" s="127" t="s">
        <v>5701</v>
      </c>
      <c r="B641" s="127">
        <v>208000</v>
      </c>
      <c r="C641" s="128">
        <f t="shared" si="26"/>
        <v>7297500</v>
      </c>
      <c r="D641" s="129">
        <f t="shared" si="25"/>
        <v>218400</v>
      </c>
      <c r="E641" s="130" t="s">
        <v>7185</v>
      </c>
      <c r="F641" s="131"/>
    </row>
    <row r="642" spans="1:6">
      <c r="A642" s="127" t="s">
        <v>5702</v>
      </c>
      <c r="B642" s="127">
        <v>209000</v>
      </c>
      <c r="C642" s="128">
        <f t="shared" si="26"/>
        <v>7332500</v>
      </c>
      <c r="D642" s="129">
        <f t="shared" ref="D642:D705" si="27">SUM($G$2)*(B642*0.001)</f>
        <v>219450</v>
      </c>
      <c r="E642" s="130" t="s">
        <v>7185</v>
      </c>
      <c r="F642" s="131"/>
    </row>
    <row r="643" spans="1:6">
      <c r="A643" s="127" t="s">
        <v>5703</v>
      </c>
      <c r="B643" s="127">
        <v>210000</v>
      </c>
      <c r="C643" s="128">
        <f t="shared" si="26"/>
        <v>7367500</v>
      </c>
      <c r="D643" s="129">
        <f t="shared" si="27"/>
        <v>220500</v>
      </c>
      <c r="E643" s="130" t="s">
        <v>7185</v>
      </c>
      <c r="F643" s="131"/>
    </row>
    <row r="644" spans="1:6">
      <c r="A644" s="127" t="s">
        <v>5704</v>
      </c>
      <c r="B644" s="127">
        <v>211000</v>
      </c>
      <c r="C644" s="128">
        <f t="shared" si="26"/>
        <v>7402500</v>
      </c>
      <c r="D644" s="129">
        <f t="shared" si="27"/>
        <v>221550</v>
      </c>
      <c r="E644" s="130" t="s">
        <v>7185</v>
      </c>
      <c r="F644" s="131"/>
    </row>
    <row r="645" spans="1:6">
      <c r="A645" s="127" t="s">
        <v>5705</v>
      </c>
      <c r="B645" s="127">
        <v>212000</v>
      </c>
      <c r="C645" s="128">
        <f t="shared" si="26"/>
        <v>7437500</v>
      </c>
      <c r="D645" s="129">
        <f t="shared" si="27"/>
        <v>222600</v>
      </c>
      <c r="E645" s="130" t="s">
        <v>7185</v>
      </c>
      <c r="F645" s="131"/>
    </row>
    <row r="646" spans="1:6">
      <c r="A646" s="127" t="s">
        <v>5706</v>
      </c>
      <c r="B646" s="127">
        <v>213000</v>
      </c>
      <c r="C646" s="128">
        <f t="shared" si="26"/>
        <v>7472500</v>
      </c>
      <c r="D646" s="129">
        <f t="shared" si="27"/>
        <v>223650</v>
      </c>
      <c r="E646" s="130" t="s">
        <v>7185</v>
      </c>
      <c r="F646" s="131"/>
    </row>
    <row r="647" spans="1:6">
      <c r="A647" s="127" t="s">
        <v>5707</v>
      </c>
      <c r="B647" s="127">
        <v>214000</v>
      </c>
      <c r="C647" s="128">
        <f t="shared" si="26"/>
        <v>7507500</v>
      </c>
      <c r="D647" s="129">
        <f t="shared" si="27"/>
        <v>224700</v>
      </c>
      <c r="E647" s="130" t="s">
        <v>7185</v>
      </c>
      <c r="F647" s="131"/>
    </row>
    <row r="648" spans="1:6">
      <c r="A648" s="127" t="s">
        <v>5708</v>
      </c>
      <c r="B648" s="127">
        <v>215000</v>
      </c>
      <c r="C648" s="128">
        <f t="shared" si="26"/>
        <v>7542500</v>
      </c>
      <c r="D648" s="129">
        <f t="shared" si="27"/>
        <v>225750</v>
      </c>
      <c r="E648" s="130" t="s">
        <v>7185</v>
      </c>
      <c r="F648" s="131"/>
    </row>
    <row r="649" spans="1:6">
      <c r="A649" s="127" t="s">
        <v>5709</v>
      </c>
      <c r="B649" s="127">
        <v>216000</v>
      </c>
      <c r="C649" s="128">
        <f t="shared" si="26"/>
        <v>7577500</v>
      </c>
      <c r="D649" s="129">
        <f t="shared" si="27"/>
        <v>226800</v>
      </c>
      <c r="E649" s="130" t="s">
        <v>7185</v>
      </c>
      <c r="F649" s="131"/>
    </row>
    <row r="650" spans="1:6">
      <c r="A650" s="127" t="s">
        <v>5710</v>
      </c>
      <c r="B650" s="127">
        <v>217000</v>
      </c>
      <c r="C650" s="128">
        <f t="shared" si="26"/>
        <v>7612500</v>
      </c>
      <c r="D650" s="129">
        <f t="shared" si="27"/>
        <v>227850</v>
      </c>
      <c r="E650" s="130" t="s">
        <v>7185</v>
      </c>
      <c r="F650" s="131"/>
    </row>
    <row r="651" spans="1:6">
      <c r="A651" s="127" t="s">
        <v>5711</v>
      </c>
      <c r="B651" s="127">
        <v>218000</v>
      </c>
      <c r="C651" s="128">
        <f t="shared" si="26"/>
        <v>7647500</v>
      </c>
      <c r="D651" s="129">
        <f t="shared" si="27"/>
        <v>228900</v>
      </c>
      <c r="E651" s="130" t="s">
        <v>7185</v>
      </c>
      <c r="F651" s="131"/>
    </row>
    <row r="652" spans="1:6">
      <c r="A652" s="127" t="s">
        <v>5712</v>
      </c>
      <c r="B652" s="127">
        <v>219000</v>
      </c>
      <c r="C652" s="128">
        <f t="shared" si="26"/>
        <v>7682500</v>
      </c>
      <c r="D652" s="129">
        <f t="shared" si="27"/>
        <v>229950</v>
      </c>
      <c r="E652" s="130" t="s">
        <v>7185</v>
      </c>
      <c r="F652" s="131"/>
    </row>
    <row r="653" spans="1:6">
      <c r="A653" s="127" t="s">
        <v>5713</v>
      </c>
      <c r="B653" s="127">
        <v>220000</v>
      </c>
      <c r="C653" s="128">
        <f t="shared" si="26"/>
        <v>7717500</v>
      </c>
      <c r="D653" s="129">
        <f t="shared" si="27"/>
        <v>231000</v>
      </c>
      <c r="E653" s="130" t="s">
        <v>7185</v>
      </c>
      <c r="F653" s="131"/>
    </row>
    <row r="654" spans="1:6">
      <c r="A654" s="127" t="s">
        <v>5714</v>
      </c>
      <c r="B654" s="127">
        <v>221000</v>
      </c>
      <c r="C654" s="128">
        <f t="shared" si="26"/>
        <v>7752500</v>
      </c>
      <c r="D654" s="129">
        <f t="shared" si="27"/>
        <v>232050</v>
      </c>
      <c r="E654" s="130" t="s">
        <v>7185</v>
      </c>
      <c r="F654" s="131"/>
    </row>
    <row r="655" spans="1:6">
      <c r="A655" s="127" t="s">
        <v>5715</v>
      </c>
      <c r="B655" s="127">
        <v>222000</v>
      </c>
      <c r="C655" s="128">
        <f t="shared" si="26"/>
        <v>7787500</v>
      </c>
      <c r="D655" s="129">
        <f t="shared" si="27"/>
        <v>233100</v>
      </c>
      <c r="E655" s="130" t="s">
        <v>7185</v>
      </c>
      <c r="F655" s="131"/>
    </row>
    <row r="656" spans="1:6">
      <c r="A656" s="127" t="s">
        <v>5716</v>
      </c>
      <c r="B656" s="127">
        <v>223000</v>
      </c>
      <c r="C656" s="128">
        <f t="shared" si="26"/>
        <v>7822500</v>
      </c>
      <c r="D656" s="129">
        <f t="shared" si="27"/>
        <v>234150</v>
      </c>
      <c r="E656" s="130" t="s">
        <v>7185</v>
      </c>
      <c r="F656" s="131"/>
    </row>
    <row r="657" spans="1:6">
      <c r="A657" s="127" t="s">
        <v>5717</v>
      </c>
      <c r="B657" s="127">
        <v>224000</v>
      </c>
      <c r="C657" s="128">
        <f t="shared" si="26"/>
        <v>7857500</v>
      </c>
      <c r="D657" s="129">
        <f t="shared" si="27"/>
        <v>235200</v>
      </c>
      <c r="E657" s="130" t="s">
        <v>7185</v>
      </c>
      <c r="F657" s="131"/>
    </row>
    <row r="658" spans="1:6">
      <c r="A658" s="127" t="s">
        <v>5718</v>
      </c>
      <c r="B658" s="127">
        <v>225000</v>
      </c>
      <c r="C658" s="128">
        <f t="shared" si="26"/>
        <v>7892500</v>
      </c>
      <c r="D658" s="129">
        <f t="shared" si="27"/>
        <v>236250</v>
      </c>
      <c r="E658" s="130" t="s">
        <v>7185</v>
      </c>
      <c r="F658" s="131"/>
    </row>
    <row r="659" spans="1:6">
      <c r="A659" s="127" t="s">
        <v>5719</v>
      </c>
      <c r="B659" s="127">
        <v>226000</v>
      </c>
      <c r="C659" s="128">
        <f t="shared" si="26"/>
        <v>7927500</v>
      </c>
      <c r="D659" s="129">
        <f t="shared" si="27"/>
        <v>237300</v>
      </c>
      <c r="E659" s="130" t="s">
        <v>7185</v>
      </c>
      <c r="F659" s="131"/>
    </row>
    <row r="660" spans="1:6">
      <c r="A660" s="127" t="s">
        <v>5720</v>
      </c>
      <c r="B660" s="127">
        <v>227000</v>
      </c>
      <c r="C660" s="128">
        <f t="shared" si="26"/>
        <v>7962500</v>
      </c>
      <c r="D660" s="129">
        <f t="shared" si="27"/>
        <v>238350</v>
      </c>
      <c r="E660" s="130" t="s">
        <v>7185</v>
      </c>
      <c r="F660" s="131"/>
    </row>
    <row r="661" spans="1:6">
      <c r="A661" s="127" t="s">
        <v>5721</v>
      </c>
      <c r="B661" s="127">
        <v>228000</v>
      </c>
      <c r="C661" s="128">
        <f t="shared" si="26"/>
        <v>7997500</v>
      </c>
      <c r="D661" s="129">
        <f t="shared" si="27"/>
        <v>239400</v>
      </c>
      <c r="E661" s="130" t="s">
        <v>7185</v>
      </c>
      <c r="F661" s="131"/>
    </row>
    <row r="662" spans="1:6">
      <c r="A662" s="127" t="s">
        <v>5722</v>
      </c>
      <c r="B662" s="127">
        <v>229000</v>
      </c>
      <c r="C662" s="128">
        <f t="shared" si="26"/>
        <v>8032500</v>
      </c>
      <c r="D662" s="129">
        <f t="shared" si="27"/>
        <v>240450</v>
      </c>
      <c r="E662" s="130" t="s">
        <v>7185</v>
      </c>
      <c r="F662" s="131"/>
    </row>
    <row r="663" spans="1:6">
      <c r="A663" s="127" t="s">
        <v>5723</v>
      </c>
      <c r="B663" s="127">
        <v>230000</v>
      </c>
      <c r="C663" s="128">
        <f t="shared" si="26"/>
        <v>8067500</v>
      </c>
      <c r="D663" s="129">
        <f t="shared" si="27"/>
        <v>241500</v>
      </c>
      <c r="E663" s="130" t="s">
        <v>7185</v>
      </c>
      <c r="F663" s="131"/>
    </row>
    <row r="664" spans="1:6">
      <c r="A664" s="127" t="s">
        <v>5724</v>
      </c>
      <c r="B664" s="127">
        <v>231000</v>
      </c>
      <c r="C664" s="128">
        <f t="shared" si="26"/>
        <v>8102500</v>
      </c>
      <c r="D664" s="129">
        <f t="shared" si="27"/>
        <v>242550</v>
      </c>
      <c r="E664" s="130" t="s">
        <v>7185</v>
      </c>
      <c r="F664" s="131"/>
    </row>
    <row r="665" spans="1:6">
      <c r="A665" s="127" t="s">
        <v>5725</v>
      </c>
      <c r="B665" s="127">
        <v>232000</v>
      </c>
      <c r="C665" s="128">
        <f t="shared" si="26"/>
        <v>8137500</v>
      </c>
      <c r="D665" s="129">
        <f t="shared" si="27"/>
        <v>243600</v>
      </c>
      <c r="E665" s="130" t="s">
        <v>7185</v>
      </c>
      <c r="F665" s="131"/>
    </row>
    <row r="666" spans="1:6">
      <c r="A666" s="127" t="s">
        <v>5726</v>
      </c>
      <c r="B666" s="127">
        <v>233000</v>
      </c>
      <c r="C666" s="128">
        <f t="shared" si="26"/>
        <v>8172500</v>
      </c>
      <c r="D666" s="129">
        <f t="shared" si="27"/>
        <v>244650</v>
      </c>
      <c r="E666" s="130" t="s">
        <v>7185</v>
      </c>
      <c r="F666" s="131"/>
    </row>
    <row r="667" spans="1:6">
      <c r="A667" s="127" t="s">
        <v>5727</v>
      </c>
      <c r="B667" s="127">
        <v>234000</v>
      </c>
      <c r="C667" s="128">
        <f t="shared" si="26"/>
        <v>8207500</v>
      </c>
      <c r="D667" s="129">
        <f t="shared" si="27"/>
        <v>245700</v>
      </c>
      <c r="E667" s="130" t="s">
        <v>7185</v>
      </c>
      <c r="F667" s="131"/>
    </row>
    <row r="668" spans="1:6">
      <c r="A668" s="127" t="s">
        <v>5728</v>
      </c>
      <c r="B668" s="127">
        <v>235000</v>
      </c>
      <c r="C668" s="128">
        <f t="shared" si="26"/>
        <v>8242500</v>
      </c>
      <c r="D668" s="129">
        <f t="shared" si="27"/>
        <v>246750</v>
      </c>
      <c r="E668" s="130" t="s">
        <v>7185</v>
      </c>
      <c r="F668" s="131"/>
    </row>
    <row r="669" spans="1:6">
      <c r="A669" s="127" t="s">
        <v>5729</v>
      </c>
      <c r="B669" s="127">
        <v>236000</v>
      </c>
      <c r="C669" s="128">
        <f t="shared" si="26"/>
        <v>8277500</v>
      </c>
      <c r="D669" s="129">
        <f t="shared" si="27"/>
        <v>247800</v>
      </c>
      <c r="E669" s="130" t="s">
        <v>7185</v>
      </c>
      <c r="F669" s="131"/>
    </row>
    <row r="670" spans="1:6">
      <c r="A670" s="127" t="s">
        <v>5730</v>
      </c>
      <c r="B670" s="127">
        <v>237000</v>
      </c>
      <c r="C670" s="128">
        <f t="shared" si="26"/>
        <v>8312500</v>
      </c>
      <c r="D670" s="129">
        <f t="shared" si="27"/>
        <v>248850</v>
      </c>
      <c r="E670" s="130" t="s">
        <v>7185</v>
      </c>
      <c r="F670" s="131"/>
    </row>
    <row r="671" spans="1:6">
      <c r="A671" s="127" t="s">
        <v>5731</v>
      </c>
      <c r="B671" s="127">
        <v>238000</v>
      </c>
      <c r="C671" s="128">
        <f t="shared" si="26"/>
        <v>8347500</v>
      </c>
      <c r="D671" s="129">
        <f t="shared" si="27"/>
        <v>249900</v>
      </c>
      <c r="E671" s="130" t="s">
        <v>7185</v>
      </c>
      <c r="F671" s="131"/>
    </row>
    <row r="672" spans="1:6">
      <c r="A672" s="127" t="s">
        <v>5732</v>
      </c>
      <c r="B672" s="127">
        <v>239000</v>
      </c>
      <c r="C672" s="128">
        <f t="shared" si="26"/>
        <v>8382500</v>
      </c>
      <c r="D672" s="129">
        <f t="shared" si="27"/>
        <v>250950</v>
      </c>
      <c r="E672" s="130" t="s">
        <v>7185</v>
      </c>
      <c r="F672" s="131"/>
    </row>
    <row r="673" spans="1:6">
      <c r="A673" s="127" t="s">
        <v>5733</v>
      </c>
      <c r="B673" s="127">
        <v>240000</v>
      </c>
      <c r="C673" s="128">
        <f t="shared" si="26"/>
        <v>8417500</v>
      </c>
      <c r="D673" s="129">
        <f t="shared" si="27"/>
        <v>252000</v>
      </c>
      <c r="E673" s="130" t="s">
        <v>7185</v>
      </c>
      <c r="F673" s="131"/>
    </row>
    <row r="674" spans="1:6">
      <c r="A674" s="127" t="s">
        <v>5734</v>
      </c>
      <c r="B674" s="127">
        <v>241000</v>
      </c>
      <c r="C674" s="128">
        <f t="shared" si="26"/>
        <v>8452500</v>
      </c>
      <c r="D674" s="129">
        <f t="shared" si="27"/>
        <v>253050</v>
      </c>
      <c r="E674" s="130" t="s">
        <v>7185</v>
      </c>
      <c r="F674" s="131"/>
    </row>
    <row r="675" spans="1:6">
      <c r="A675" s="127" t="s">
        <v>5735</v>
      </c>
      <c r="B675" s="127">
        <v>242000</v>
      </c>
      <c r="C675" s="128">
        <f t="shared" si="26"/>
        <v>8487500</v>
      </c>
      <c r="D675" s="129">
        <f t="shared" si="27"/>
        <v>254100</v>
      </c>
      <c r="E675" s="130" t="s">
        <v>7185</v>
      </c>
      <c r="F675" s="131"/>
    </row>
    <row r="676" spans="1:6">
      <c r="A676" s="128" t="s">
        <v>263</v>
      </c>
      <c r="B676" s="127">
        <v>1000</v>
      </c>
      <c r="C676" s="127">
        <v>52500</v>
      </c>
      <c r="D676" s="129">
        <f t="shared" si="27"/>
        <v>1050</v>
      </c>
      <c r="E676" s="130" t="s">
        <v>7180</v>
      </c>
      <c r="F676" s="131"/>
    </row>
    <row r="677" spans="1:6">
      <c r="A677" s="128" t="s">
        <v>264</v>
      </c>
      <c r="B677" s="127">
        <v>2000</v>
      </c>
      <c r="C677" s="127">
        <f>SUM(C676)+35000</f>
        <v>87500</v>
      </c>
      <c r="D677" s="129">
        <f t="shared" si="27"/>
        <v>2100</v>
      </c>
      <c r="E677" s="130" t="s">
        <v>7180</v>
      </c>
      <c r="F677" s="131"/>
    </row>
    <row r="678" spans="1:6">
      <c r="A678" s="128" t="s">
        <v>265</v>
      </c>
      <c r="B678" s="127">
        <v>3000</v>
      </c>
      <c r="C678" s="127">
        <f t="shared" ref="C678:C741" si="28">SUM(C677)+35000</f>
        <v>122500</v>
      </c>
      <c r="D678" s="129">
        <f t="shared" si="27"/>
        <v>3150</v>
      </c>
      <c r="E678" s="130" t="s">
        <v>7180</v>
      </c>
      <c r="F678" s="131"/>
    </row>
    <row r="679" spans="1:6">
      <c r="A679" s="128" t="s">
        <v>266</v>
      </c>
      <c r="B679" s="127">
        <v>4000</v>
      </c>
      <c r="C679" s="127">
        <f t="shared" si="28"/>
        <v>157500</v>
      </c>
      <c r="D679" s="129">
        <f t="shared" si="27"/>
        <v>4200</v>
      </c>
      <c r="E679" s="130" t="s">
        <v>7180</v>
      </c>
      <c r="F679" s="131"/>
    </row>
    <row r="680" spans="1:6">
      <c r="A680" s="128" t="s">
        <v>267</v>
      </c>
      <c r="B680" s="127">
        <v>5000</v>
      </c>
      <c r="C680" s="127">
        <f t="shared" si="28"/>
        <v>192500</v>
      </c>
      <c r="D680" s="129">
        <f t="shared" si="27"/>
        <v>5250</v>
      </c>
      <c r="E680" s="130" t="s">
        <v>7180</v>
      </c>
      <c r="F680" s="131"/>
    </row>
    <row r="681" spans="1:6">
      <c r="A681" s="128" t="s">
        <v>268</v>
      </c>
      <c r="B681" s="127">
        <v>6000</v>
      </c>
      <c r="C681" s="127">
        <f t="shared" si="28"/>
        <v>227500</v>
      </c>
      <c r="D681" s="129">
        <f t="shared" si="27"/>
        <v>6300</v>
      </c>
      <c r="E681" s="130" t="s">
        <v>7180</v>
      </c>
      <c r="F681" s="131"/>
    </row>
    <row r="682" spans="1:6">
      <c r="A682" s="128" t="s">
        <v>269</v>
      </c>
      <c r="B682" s="127">
        <v>7000</v>
      </c>
      <c r="C682" s="127">
        <f t="shared" si="28"/>
        <v>262500</v>
      </c>
      <c r="D682" s="129">
        <f t="shared" si="27"/>
        <v>7350</v>
      </c>
      <c r="E682" s="130" t="s">
        <v>7180</v>
      </c>
      <c r="F682" s="131"/>
    </row>
    <row r="683" spans="1:6">
      <c r="A683" s="128" t="s">
        <v>270</v>
      </c>
      <c r="B683" s="127">
        <v>8000</v>
      </c>
      <c r="C683" s="127">
        <f t="shared" si="28"/>
        <v>297500</v>
      </c>
      <c r="D683" s="129">
        <f t="shared" si="27"/>
        <v>8400</v>
      </c>
      <c r="E683" s="130" t="s">
        <v>7180</v>
      </c>
      <c r="F683" s="131"/>
    </row>
    <row r="684" spans="1:6">
      <c r="A684" s="128" t="s">
        <v>271</v>
      </c>
      <c r="B684" s="127">
        <v>9000</v>
      </c>
      <c r="C684" s="127">
        <f t="shared" si="28"/>
        <v>332500</v>
      </c>
      <c r="D684" s="129">
        <f t="shared" si="27"/>
        <v>9450</v>
      </c>
      <c r="E684" s="130" t="s">
        <v>7180</v>
      </c>
      <c r="F684" s="131"/>
    </row>
    <row r="685" spans="1:6">
      <c r="A685" s="128" t="s">
        <v>272</v>
      </c>
      <c r="B685" s="127">
        <v>10000</v>
      </c>
      <c r="C685" s="127">
        <f t="shared" si="28"/>
        <v>367500</v>
      </c>
      <c r="D685" s="129">
        <f t="shared" si="27"/>
        <v>10500</v>
      </c>
      <c r="E685" s="130" t="s">
        <v>7180</v>
      </c>
      <c r="F685" s="131"/>
    </row>
    <row r="686" spans="1:6">
      <c r="A686" s="128" t="s">
        <v>273</v>
      </c>
      <c r="B686" s="127">
        <v>11000</v>
      </c>
      <c r="C686" s="127">
        <f t="shared" si="28"/>
        <v>402500</v>
      </c>
      <c r="D686" s="129">
        <f t="shared" si="27"/>
        <v>11550</v>
      </c>
      <c r="E686" s="130" t="s">
        <v>7180</v>
      </c>
      <c r="F686" s="131"/>
    </row>
    <row r="687" spans="1:6">
      <c r="A687" s="128" t="s">
        <v>274</v>
      </c>
      <c r="B687" s="127">
        <v>12000</v>
      </c>
      <c r="C687" s="127">
        <f t="shared" si="28"/>
        <v>437500</v>
      </c>
      <c r="D687" s="129">
        <f t="shared" si="27"/>
        <v>12600</v>
      </c>
      <c r="E687" s="130" t="s">
        <v>7180</v>
      </c>
      <c r="F687" s="131"/>
    </row>
    <row r="688" spans="1:6">
      <c r="A688" s="128" t="s">
        <v>275</v>
      </c>
      <c r="B688" s="127">
        <v>13000</v>
      </c>
      <c r="C688" s="127">
        <f t="shared" si="28"/>
        <v>472500</v>
      </c>
      <c r="D688" s="129">
        <f t="shared" si="27"/>
        <v>13650</v>
      </c>
      <c r="E688" s="130" t="s">
        <v>7180</v>
      </c>
      <c r="F688" s="131"/>
    </row>
    <row r="689" spans="1:6">
      <c r="A689" s="128" t="s">
        <v>276</v>
      </c>
      <c r="B689" s="127">
        <v>14000</v>
      </c>
      <c r="C689" s="127">
        <f t="shared" si="28"/>
        <v>507500</v>
      </c>
      <c r="D689" s="129">
        <f t="shared" si="27"/>
        <v>14700</v>
      </c>
      <c r="E689" s="130" t="s">
        <v>7180</v>
      </c>
      <c r="F689" s="131"/>
    </row>
    <row r="690" spans="1:6">
      <c r="A690" s="128" t="s">
        <v>277</v>
      </c>
      <c r="B690" s="127">
        <v>15000</v>
      </c>
      <c r="C690" s="127">
        <f t="shared" si="28"/>
        <v>542500</v>
      </c>
      <c r="D690" s="129">
        <f t="shared" si="27"/>
        <v>15750</v>
      </c>
      <c r="E690" s="130" t="s">
        <v>7180</v>
      </c>
      <c r="F690" s="131"/>
    </row>
    <row r="691" spans="1:6">
      <c r="A691" s="128" t="s">
        <v>278</v>
      </c>
      <c r="B691" s="127">
        <v>16000</v>
      </c>
      <c r="C691" s="127">
        <f t="shared" si="28"/>
        <v>577500</v>
      </c>
      <c r="D691" s="129">
        <f t="shared" si="27"/>
        <v>16800</v>
      </c>
      <c r="E691" s="130" t="s">
        <v>7180</v>
      </c>
      <c r="F691" s="131"/>
    </row>
    <row r="692" spans="1:6">
      <c r="A692" s="128" t="s">
        <v>279</v>
      </c>
      <c r="B692" s="127">
        <v>17000</v>
      </c>
      <c r="C692" s="127">
        <f t="shared" si="28"/>
        <v>612500</v>
      </c>
      <c r="D692" s="129">
        <f t="shared" si="27"/>
        <v>17850</v>
      </c>
      <c r="E692" s="130" t="s">
        <v>7180</v>
      </c>
      <c r="F692" s="131"/>
    </row>
    <row r="693" spans="1:6">
      <c r="A693" s="128" t="s">
        <v>280</v>
      </c>
      <c r="B693" s="127">
        <v>18000</v>
      </c>
      <c r="C693" s="127">
        <f t="shared" si="28"/>
        <v>647500</v>
      </c>
      <c r="D693" s="129">
        <f t="shared" si="27"/>
        <v>18900</v>
      </c>
      <c r="E693" s="130" t="s">
        <v>7180</v>
      </c>
      <c r="F693" s="131"/>
    </row>
    <row r="694" spans="1:6">
      <c r="A694" s="128" t="s">
        <v>281</v>
      </c>
      <c r="B694" s="127">
        <v>19000</v>
      </c>
      <c r="C694" s="127">
        <f t="shared" si="28"/>
        <v>682500</v>
      </c>
      <c r="D694" s="129">
        <f t="shared" si="27"/>
        <v>19950</v>
      </c>
      <c r="E694" s="130" t="s">
        <v>7180</v>
      </c>
      <c r="F694" s="131"/>
    </row>
    <row r="695" spans="1:6">
      <c r="A695" s="128" t="s">
        <v>282</v>
      </c>
      <c r="B695" s="127">
        <v>20000</v>
      </c>
      <c r="C695" s="127">
        <f t="shared" si="28"/>
        <v>717500</v>
      </c>
      <c r="D695" s="129">
        <f t="shared" si="27"/>
        <v>21000</v>
      </c>
      <c r="E695" s="130" t="s">
        <v>7180</v>
      </c>
      <c r="F695" s="131"/>
    </row>
    <row r="696" spans="1:6">
      <c r="A696" s="128" t="s">
        <v>283</v>
      </c>
      <c r="B696" s="127">
        <v>21000</v>
      </c>
      <c r="C696" s="127">
        <f t="shared" si="28"/>
        <v>752500</v>
      </c>
      <c r="D696" s="129">
        <f t="shared" si="27"/>
        <v>22050</v>
      </c>
      <c r="E696" s="130" t="s">
        <v>7180</v>
      </c>
      <c r="F696" s="131"/>
    </row>
    <row r="697" spans="1:6">
      <c r="A697" s="128" t="s">
        <v>284</v>
      </c>
      <c r="B697" s="127">
        <v>22000</v>
      </c>
      <c r="C697" s="127">
        <f t="shared" si="28"/>
        <v>787500</v>
      </c>
      <c r="D697" s="129">
        <f t="shared" si="27"/>
        <v>23100</v>
      </c>
      <c r="E697" s="130" t="s">
        <v>7180</v>
      </c>
      <c r="F697" s="131"/>
    </row>
    <row r="698" spans="1:6">
      <c r="A698" s="128" t="s">
        <v>285</v>
      </c>
      <c r="B698" s="127">
        <v>23000</v>
      </c>
      <c r="C698" s="127">
        <f t="shared" si="28"/>
        <v>822500</v>
      </c>
      <c r="D698" s="129">
        <f t="shared" si="27"/>
        <v>24150</v>
      </c>
      <c r="E698" s="130" t="s">
        <v>7180</v>
      </c>
      <c r="F698" s="131"/>
    </row>
    <row r="699" spans="1:6">
      <c r="A699" s="128" t="s">
        <v>286</v>
      </c>
      <c r="B699" s="127">
        <v>24000</v>
      </c>
      <c r="C699" s="127">
        <f t="shared" si="28"/>
        <v>857500</v>
      </c>
      <c r="D699" s="129">
        <f t="shared" si="27"/>
        <v>25200</v>
      </c>
      <c r="E699" s="130" t="s">
        <v>7180</v>
      </c>
      <c r="F699" s="131"/>
    </row>
    <row r="700" spans="1:6">
      <c r="A700" s="128" t="s">
        <v>287</v>
      </c>
      <c r="B700" s="127">
        <v>25000</v>
      </c>
      <c r="C700" s="127">
        <f t="shared" si="28"/>
        <v>892500</v>
      </c>
      <c r="D700" s="129">
        <f t="shared" si="27"/>
        <v>26250</v>
      </c>
      <c r="E700" s="130" t="s">
        <v>7180</v>
      </c>
      <c r="F700" s="131"/>
    </row>
    <row r="701" spans="1:6">
      <c r="A701" s="128" t="s">
        <v>288</v>
      </c>
      <c r="B701" s="127">
        <v>26000</v>
      </c>
      <c r="C701" s="127">
        <f t="shared" si="28"/>
        <v>927500</v>
      </c>
      <c r="D701" s="129">
        <f t="shared" si="27"/>
        <v>27300</v>
      </c>
      <c r="E701" s="130" t="s">
        <v>7180</v>
      </c>
      <c r="F701" s="131"/>
    </row>
    <row r="702" spans="1:6">
      <c r="A702" s="128" t="s">
        <v>289</v>
      </c>
      <c r="B702" s="127">
        <v>27000</v>
      </c>
      <c r="C702" s="127">
        <f t="shared" si="28"/>
        <v>962500</v>
      </c>
      <c r="D702" s="129">
        <f t="shared" si="27"/>
        <v>28350</v>
      </c>
      <c r="E702" s="130" t="s">
        <v>7180</v>
      </c>
      <c r="F702" s="131"/>
    </row>
    <row r="703" spans="1:6">
      <c r="A703" s="128" t="s">
        <v>290</v>
      </c>
      <c r="B703" s="127">
        <v>28000</v>
      </c>
      <c r="C703" s="127">
        <f t="shared" si="28"/>
        <v>997500</v>
      </c>
      <c r="D703" s="129">
        <f t="shared" si="27"/>
        <v>29400</v>
      </c>
      <c r="E703" s="130" t="s">
        <v>7180</v>
      </c>
      <c r="F703" s="131"/>
    </row>
    <row r="704" spans="1:6">
      <c r="A704" s="128" t="s">
        <v>291</v>
      </c>
      <c r="B704" s="127">
        <v>29000</v>
      </c>
      <c r="C704" s="127">
        <f t="shared" si="28"/>
        <v>1032500</v>
      </c>
      <c r="D704" s="129">
        <f t="shared" si="27"/>
        <v>30450</v>
      </c>
      <c r="E704" s="130" t="s">
        <v>7180</v>
      </c>
      <c r="F704" s="131"/>
    </row>
    <row r="705" spans="1:6">
      <c r="A705" s="128" t="s">
        <v>292</v>
      </c>
      <c r="B705" s="127">
        <v>30000</v>
      </c>
      <c r="C705" s="127">
        <f t="shared" si="28"/>
        <v>1067500</v>
      </c>
      <c r="D705" s="129">
        <f t="shared" si="27"/>
        <v>31500</v>
      </c>
      <c r="E705" s="130" t="s">
        <v>7180</v>
      </c>
      <c r="F705" s="131"/>
    </row>
    <row r="706" spans="1:6">
      <c r="A706" s="128" t="s">
        <v>293</v>
      </c>
      <c r="B706" s="127">
        <v>31000</v>
      </c>
      <c r="C706" s="127">
        <f t="shared" si="28"/>
        <v>1102500</v>
      </c>
      <c r="D706" s="129">
        <f t="shared" ref="D706:D769" si="29">SUM($G$2)*(B706*0.001)</f>
        <v>32550</v>
      </c>
      <c r="E706" s="130" t="s">
        <v>7180</v>
      </c>
      <c r="F706" s="131"/>
    </row>
    <row r="707" spans="1:6">
      <c r="A707" s="128" t="s">
        <v>294</v>
      </c>
      <c r="B707" s="127">
        <v>32000</v>
      </c>
      <c r="C707" s="127">
        <f t="shared" si="28"/>
        <v>1137500</v>
      </c>
      <c r="D707" s="129">
        <f t="shared" si="29"/>
        <v>33600</v>
      </c>
      <c r="E707" s="130" t="s">
        <v>7180</v>
      </c>
      <c r="F707" s="131"/>
    </row>
    <row r="708" spans="1:6">
      <c r="A708" s="128" t="s">
        <v>295</v>
      </c>
      <c r="B708" s="127">
        <v>33000</v>
      </c>
      <c r="C708" s="127">
        <f t="shared" si="28"/>
        <v>1172500</v>
      </c>
      <c r="D708" s="129">
        <f t="shared" si="29"/>
        <v>34650</v>
      </c>
      <c r="E708" s="130" t="s">
        <v>7180</v>
      </c>
      <c r="F708" s="131"/>
    </row>
    <row r="709" spans="1:6">
      <c r="A709" s="128" t="s">
        <v>296</v>
      </c>
      <c r="B709" s="127">
        <v>34000</v>
      </c>
      <c r="C709" s="127">
        <f t="shared" si="28"/>
        <v>1207500</v>
      </c>
      <c r="D709" s="129">
        <f t="shared" si="29"/>
        <v>35700</v>
      </c>
      <c r="E709" s="130" t="s">
        <v>7180</v>
      </c>
      <c r="F709" s="131"/>
    </row>
    <row r="710" spans="1:6">
      <c r="A710" s="128" t="s">
        <v>297</v>
      </c>
      <c r="B710" s="127">
        <v>35000</v>
      </c>
      <c r="C710" s="127">
        <f t="shared" si="28"/>
        <v>1242500</v>
      </c>
      <c r="D710" s="129">
        <f t="shared" si="29"/>
        <v>36750</v>
      </c>
      <c r="E710" s="130" t="s">
        <v>7180</v>
      </c>
      <c r="F710" s="131"/>
    </row>
    <row r="711" spans="1:6">
      <c r="A711" s="128" t="s">
        <v>298</v>
      </c>
      <c r="B711" s="127">
        <v>36000</v>
      </c>
      <c r="C711" s="127">
        <f t="shared" si="28"/>
        <v>1277500</v>
      </c>
      <c r="D711" s="129">
        <f t="shared" si="29"/>
        <v>37800</v>
      </c>
      <c r="E711" s="130" t="s">
        <v>7180</v>
      </c>
      <c r="F711" s="131"/>
    </row>
    <row r="712" spans="1:6">
      <c r="A712" s="128" t="s">
        <v>299</v>
      </c>
      <c r="B712" s="127">
        <v>37000</v>
      </c>
      <c r="C712" s="127">
        <f t="shared" si="28"/>
        <v>1312500</v>
      </c>
      <c r="D712" s="129">
        <f t="shared" si="29"/>
        <v>38850</v>
      </c>
      <c r="E712" s="130" t="s">
        <v>7180</v>
      </c>
      <c r="F712" s="131"/>
    </row>
    <row r="713" spans="1:6">
      <c r="A713" s="128" t="s">
        <v>300</v>
      </c>
      <c r="B713" s="127">
        <v>38000</v>
      </c>
      <c r="C713" s="127">
        <f t="shared" si="28"/>
        <v>1347500</v>
      </c>
      <c r="D713" s="129">
        <f t="shared" si="29"/>
        <v>39900</v>
      </c>
      <c r="E713" s="130" t="s">
        <v>7180</v>
      </c>
      <c r="F713" s="131"/>
    </row>
    <row r="714" spans="1:6">
      <c r="A714" s="128" t="s">
        <v>301</v>
      </c>
      <c r="B714" s="127">
        <v>39000</v>
      </c>
      <c r="C714" s="127">
        <f t="shared" si="28"/>
        <v>1382500</v>
      </c>
      <c r="D714" s="129">
        <f t="shared" si="29"/>
        <v>40950</v>
      </c>
      <c r="E714" s="130" t="s">
        <v>7180</v>
      </c>
      <c r="F714" s="131"/>
    </row>
    <row r="715" spans="1:6">
      <c r="A715" s="128" t="s">
        <v>302</v>
      </c>
      <c r="B715" s="127">
        <v>40000</v>
      </c>
      <c r="C715" s="127">
        <f t="shared" si="28"/>
        <v>1417500</v>
      </c>
      <c r="D715" s="129">
        <f t="shared" si="29"/>
        <v>42000</v>
      </c>
      <c r="E715" s="130" t="s">
        <v>7180</v>
      </c>
      <c r="F715" s="131"/>
    </row>
    <row r="716" spans="1:6">
      <c r="A716" s="128" t="s">
        <v>303</v>
      </c>
      <c r="B716" s="127">
        <v>41000</v>
      </c>
      <c r="C716" s="127">
        <f t="shared" si="28"/>
        <v>1452500</v>
      </c>
      <c r="D716" s="129">
        <f t="shared" si="29"/>
        <v>43050</v>
      </c>
      <c r="E716" s="130" t="s">
        <v>7180</v>
      </c>
      <c r="F716" s="131"/>
    </row>
    <row r="717" spans="1:6">
      <c r="A717" s="128" t="s">
        <v>304</v>
      </c>
      <c r="B717" s="127">
        <v>42000</v>
      </c>
      <c r="C717" s="127">
        <f t="shared" si="28"/>
        <v>1487500</v>
      </c>
      <c r="D717" s="129">
        <f t="shared" si="29"/>
        <v>44100</v>
      </c>
      <c r="E717" s="130" t="s">
        <v>7180</v>
      </c>
      <c r="F717" s="131"/>
    </row>
    <row r="718" spans="1:6">
      <c r="A718" s="128" t="s">
        <v>305</v>
      </c>
      <c r="B718" s="127">
        <v>43000</v>
      </c>
      <c r="C718" s="127">
        <f t="shared" si="28"/>
        <v>1522500</v>
      </c>
      <c r="D718" s="129">
        <f t="shared" si="29"/>
        <v>45150</v>
      </c>
      <c r="E718" s="130" t="s">
        <v>7180</v>
      </c>
      <c r="F718" s="131"/>
    </row>
    <row r="719" spans="1:6">
      <c r="A719" s="128" t="s">
        <v>306</v>
      </c>
      <c r="B719" s="127">
        <v>44000</v>
      </c>
      <c r="C719" s="127">
        <f t="shared" si="28"/>
        <v>1557500</v>
      </c>
      <c r="D719" s="129">
        <f t="shared" si="29"/>
        <v>46200</v>
      </c>
      <c r="E719" s="130" t="s">
        <v>7180</v>
      </c>
      <c r="F719" s="131"/>
    </row>
    <row r="720" spans="1:6">
      <c r="A720" s="128" t="s">
        <v>307</v>
      </c>
      <c r="B720" s="127">
        <v>45000</v>
      </c>
      <c r="C720" s="127">
        <f t="shared" si="28"/>
        <v>1592500</v>
      </c>
      <c r="D720" s="129">
        <f t="shared" si="29"/>
        <v>47250</v>
      </c>
      <c r="E720" s="130" t="s">
        <v>7180</v>
      </c>
      <c r="F720" s="131"/>
    </row>
    <row r="721" spans="1:6">
      <c r="A721" s="128" t="s">
        <v>308</v>
      </c>
      <c r="B721" s="127">
        <v>46000</v>
      </c>
      <c r="C721" s="127">
        <f t="shared" si="28"/>
        <v>1627500</v>
      </c>
      <c r="D721" s="129">
        <f t="shared" si="29"/>
        <v>48300</v>
      </c>
      <c r="E721" s="130" t="s">
        <v>7180</v>
      </c>
      <c r="F721" s="131"/>
    </row>
    <row r="722" spans="1:6">
      <c r="A722" s="128" t="s">
        <v>309</v>
      </c>
      <c r="B722" s="127">
        <v>47000</v>
      </c>
      <c r="C722" s="127">
        <f t="shared" si="28"/>
        <v>1662500</v>
      </c>
      <c r="D722" s="129">
        <f t="shared" si="29"/>
        <v>49350</v>
      </c>
      <c r="E722" s="130" t="s">
        <v>7180</v>
      </c>
      <c r="F722" s="131"/>
    </row>
    <row r="723" spans="1:6">
      <c r="A723" s="128" t="s">
        <v>310</v>
      </c>
      <c r="B723" s="127">
        <v>48000</v>
      </c>
      <c r="C723" s="127">
        <f t="shared" si="28"/>
        <v>1697500</v>
      </c>
      <c r="D723" s="129">
        <f t="shared" si="29"/>
        <v>50400</v>
      </c>
      <c r="E723" s="130" t="s">
        <v>7180</v>
      </c>
      <c r="F723" s="131"/>
    </row>
    <row r="724" spans="1:6">
      <c r="A724" s="128" t="s">
        <v>311</v>
      </c>
      <c r="B724" s="127">
        <v>49000</v>
      </c>
      <c r="C724" s="127">
        <f t="shared" si="28"/>
        <v>1732500</v>
      </c>
      <c r="D724" s="129">
        <f t="shared" si="29"/>
        <v>51450</v>
      </c>
      <c r="E724" s="130" t="s">
        <v>7180</v>
      </c>
      <c r="F724" s="131"/>
    </row>
    <row r="725" spans="1:6">
      <c r="A725" s="128" t="s">
        <v>312</v>
      </c>
      <c r="B725" s="127">
        <v>50000</v>
      </c>
      <c r="C725" s="127">
        <f t="shared" si="28"/>
        <v>1767500</v>
      </c>
      <c r="D725" s="129">
        <f t="shared" si="29"/>
        <v>52500</v>
      </c>
      <c r="E725" s="130" t="s">
        <v>7180</v>
      </c>
      <c r="F725" s="131"/>
    </row>
    <row r="726" spans="1:6">
      <c r="A726" s="128" t="s">
        <v>313</v>
      </c>
      <c r="B726" s="127">
        <v>51000</v>
      </c>
      <c r="C726" s="127">
        <f t="shared" si="28"/>
        <v>1802500</v>
      </c>
      <c r="D726" s="129">
        <f t="shared" si="29"/>
        <v>53550</v>
      </c>
      <c r="E726" s="130" t="s">
        <v>7180</v>
      </c>
      <c r="F726" s="131"/>
    </row>
    <row r="727" spans="1:6">
      <c r="A727" s="128" t="s">
        <v>314</v>
      </c>
      <c r="B727" s="127">
        <v>52000</v>
      </c>
      <c r="C727" s="127">
        <f t="shared" si="28"/>
        <v>1837500</v>
      </c>
      <c r="D727" s="129">
        <f t="shared" si="29"/>
        <v>54600</v>
      </c>
      <c r="E727" s="130" t="s">
        <v>7180</v>
      </c>
      <c r="F727" s="131"/>
    </row>
    <row r="728" spans="1:6">
      <c r="A728" s="128" t="s">
        <v>315</v>
      </c>
      <c r="B728" s="127">
        <v>53000</v>
      </c>
      <c r="C728" s="127">
        <f t="shared" si="28"/>
        <v>1872500</v>
      </c>
      <c r="D728" s="129">
        <f t="shared" si="29"/>
        <v>55650</v>
      </c>
      <c r="E728" s="130" t="s">
        <v>7180</v>
      </c>
      <c r="F728" s="131"/>
    </row>
    <row r="729" spans="1:6">
      <c r="A729" s="128" t="s">
        <v>316</v>
      </c>
      <c r="B729" s="127">
        <v>54000</v>
      </c>
      <c r="C729" s="127">
        <f t="shared" si="28"/>
        <v>1907500</v>
      </c>
      <c r="D729" s="129">
        <f t="shared" si="29"/>
        <v>56700</v>
      </c>
      <c r="E729" s="130" t="s">
        <v>7180</v>
      </c>
      <c r="F729" s="131"/>
    </row>
    <row r="730" spans="1:6">
      <c r="A730" s="128" t="s">
        <v>317</v>
      </c>
      <c r="B730" s="127">
        <v>55000</v>
      </c>
      <c r="C730" s="127">
        <f t="shared" si="28"/>
        <v>1942500</v>
      </c>
      <c r="D730" s="129">
        <f t="shared" si="29"/>
        <v>57750</v>
      </c>
      <c r="E730" s="130" t="s">
        <v>7180</v>
      </c>
      <c r="F730" s="131"/>
    </row>
    <row r="731" spans="1:6">
      <c r="A731" s="128" t="s">
        <v>318</v>
      </c>
      <c r="B731" s="127">
        <v>56000</v>
      </c>
      <c r="C731" s="127">
        <f t="shared" si="28"/>
        <v>1977500</v>
      </c>
      <c r="D731" s="129">
        <f t="shared" si="29"/>
        <v>58800</v>
      </c>
      <c r="E731" s="130" t="s">
        <v>7180</v>
      </c>
      <c r="F731" s="131"/>
    </row>
    <row r="732" spans="1:6">
      <c r="A732" s="128" t="s">
        <v>319</v>
      </c>
      <c r="B732" s="127">
        <v>57000</v>
      </c>
      <c r="C732" s="127">
        <f t="shared" si="28"/>
        <v>2012500</v>
      </c>
      <c r="D732" s="129">
        <f t="shared" si="29"/>
        <v>59850</v>
      </c>
      <c r="E732" s="130" t="s">
        <v>7180</v>
      </c>
      <c r="F732" s="131"/>
    </row>
    <row r="733" spans="1:6">
      <c r="A733" s="128" t="s">
        <v>320</v>
      </c>
      <c r="B733" s="127">
        <v>58000</v>
      </c>
      <c r="C733" s="127">
        <f t="shared" si="28"/>
        <v>2047500</v>
      </c>
      <c r="D733" s="129">
        <f t="shared" si="29"/>
        <v>60900</v>
      </c>
      <c r="E733" s="130" t="s">
        <v>7180</v>
      </c>
      <c r="F733" s="131"/>
    </row>
    <row r="734" spans="1:6">
      <c r="A734" s="128" t="s">
        <v>321</v>
      </c>
      <c r="B734" s="127">
        <v>59000</v>
      </c>
      <c r="C734" s="127">
        <f t="shared" si="28"/>
        <v>2082500</v>
      </c>
      <c r="D734" s="129">
        <f t="shared" si="29"/>
        <v>61950</v>
      </c>
      <c r="E734" s="130" t="s">
        <v>7180</v>
      </c>
      <c r="F734" s="131"/>
    </row>
    <row r="735" spans="1:6">
      <c r="A735" s="128" t="s">
        <v>322</v>
      </c>
      <c r="B735" s="127">
        <v>60000</v>
      </c>
      <c r="C735" s="127">
        <f t="shared" si="28"/>
        <v>2117500</v>
      </c>
      <c r="D735" s="129">
        <f t="shared" si="29"/>
        <v>63000</v>
      </c>
      <c r="E735" s="130" t="s">
        <v>7180</v>
      </c>
      <c r="F735" s="131"/>
    </row>
    <row r="736" spans="1:6">
      <c r="A736" s="128" t="s">
        <v>323</v>
      </c>
      <c r="B736" s="127">
        <v>61000</v>
      </c>
      <c r="C736" s="127">
        <f t="shared" si="28"/>
        <v>2152500</v>
      </c>
      <c r="D736" s="129">
        <f t="shared" si="29"/>
        <v>64050</v>
      </c>
      <c r="E736" s="130" t="s">
        <v>7180</v>
      </c>
      <c r="F736" s="131"/>
    </row>
    <row r="737" spans="1:6">
      <c r="A737" s="128" t="s">
        <v>324</v>
      </c>
      <c r="B737" s="127">
        <v>62000</v>
      </c>
      <c r="C737" s="127">
        <f t="shared" si="28"/>
        <v>2187500</v>
      </c>
      <c r="D737" s="129">
        <f t="shared" si="29"/>
        <v>65100</v>
      </c>
      <c r="E737" s="130" t="s">
        <v>7180</v>
      </c>
      <c r="F737" s="131"/>
    </row>
    <row r="738" spans="1:6">
      <c r="A738" s="128" t="s">
        <v>325</v>
      </c>
      <c r="B738" s="127">
        <v>63000</v>
      </c>
      <c r="C738" s="127">
        <f t="shared" si="28"/>
        <v>2222500</v>
      </c>
      <c r="D738" s="129">
        <f t="shared" si="29"/>
        <v>66150</v>
      </c>
      <c r="E738" s="130" t="s">
        <v>7180</v>
      </c>
      <c r="F738" s="131"/>
    </row>
    <row r="739" spans="1:6">
      <c r="A739" s="128" t="s">
        <v>326</v>
      </c>
      <c r="B739" s="127">
        <v>64000</v>
      </c>
      <c r="C739" s="127">
        <f t="shared" si="28"/>
        <v>2257500</v>
      </c>
      <c r="D739" s="129">
        <f t="shared" si="29"/>
        <v>67200</v>
      </c>
      <c r="E739" s="130" t="s">
        <v>7180</v>
      </c>
      <c r="F739" s="131"/>
    </row>
    <row r="740" spans="1:6">
      <c r="A740" s="128" t="s">
        <v>327</v>
      </c>
      <c r="B740" s="127">
        <v>65000</v>
      </c>
      <c r="C740" s="127">
        <f t="shared" si="28"/>
        <v>2292500</v>
      </c>
      <c r="D740" s="129">
        <f t="shared" si="29"/>
        <v>68250</v>
      </c>
      <c r="E740" s="130" t="s">
        <v>7180</v>
      </c>
      <c r="F740" s="131"/>
    </row>
    <row r="741" spans="1:6">
      <c r="A741" s="128" t="s">
        <v>328</v>
      </c>
      <c r="B741" s="127">
        <v>66000</v>
      </c>
      <c r="C741" s="127">
        <f t="shared" si="28"/>
        <v>2327500</v>
      </c>
      <c r="D741" s="129">
        <f t="shared" si="29"/>
        <v>69300</v>
      </c>
      <c r="E741" s="130" t="s">
        <v>7180</v>
      </c>
      <c r="F741" s="131"/>
    </row>
    <row r="742" spans="1:6">
      <c r="A742" s="128" t="s">
        <v>329</v>
      </c>
      <c r="B742" s="127">
        <v>67000</v>
      </c>
      <c r="C742" s="127">
        <f t="shared" ref="C742:C805" si="30">SUM(C741)+35000</f>
        <v>2362500</v>
      </c>
      <c r="D742" s="129">
        <f t="shared" si="29"/>
        <v>70350</v>
      </c>
      <c r="E742" s="130" t="s">
        <v>7180</v>
      </c>
      <c r="F742" s="131"/>
    </row>
    <row r="743" spans="1:6">
      <c r="A743" s="128" t="s">
        <v>330</v>
      </c>
      <c r="B743" s="127">
        <v>68000</v>
      </c>
      <c r="C743" s="127">
        <f t="shared" si="30"/>
        <v>2397500</v>
      </c>
      <c r="D743" s="129">
        <f t="shared" si="29"/>
        <v>71400</v>
      </c>
      <c r="E743" s="130" t="s">
        <v>7180</v>
      </c>
      <c r="F743" s="131"/>
    </row>
    <row r="744" spans="1:6">
      <c r="A744" s="128" t="s">
        <v>331</v>
      </c>
      <c r="B744" s="127">
        <v>69000</v>
      </c>
      <c r="C744" s="127">
        <f t="shared" si="30"/>
        <v>2432500</v>
      </c>
      <c r="D744" s="129">
        <f t="shared" si="29"/>
        <v>72450</v>
      </c>
      <c r="E744" s="130" t="s">
        <v>7180</v>
      </c>
      <c r="F744" s="131"/>
    </row>
    <row r="745" spans="1:6">
      <c r="A745" s="128" t="s">
        <v>332</v>
      </c>
      <c r="B745" s="127">
        <v>70000</v>
      </c>
      <c r="C745" s="127">
        <f t="shared" si="30"/>
        <v>2467500</v>
      </c>
      <c r="D745" s="129">
        <f t="shared" si="29"/>
        <v>73500</v>
      </c>
      <c r="E745" s="130" t="s">
        <v>7180</v>
      </c>
      <c r="F745" s="131"/>
    </row>
    <row r="746" spans="1:6">
      <c r="A746" s="128" t="s">
        <v>333</v>
      </c>
      <c r="B746" s="127">
        <v>71000</v>
      </c>
      <c r="C746" s="127">
        <f t="shared" si="30"/>
        <v>2502500</v>
      </c>
      <c r="D746" s="129">
        <f t="shared" si="29"/>
        <v>74550</v>
      </c>
      <c r="E746" s="130" t="s">
        <v>7180</v>
      </c>
      <c r="F746" s="131"/>
    </row>
    <row r="747" spans="1:6">
      <c r="A747" s="128" t="s">
        <v>334</v>
      </c>
      <c r="B747" s="127">
        <v>72000</v>
      </c>
      <c r="C747" s="127">
        <f t="shared" si="30"/>
        <v>2537500</v>
      </c>
      <c r="D747" s="129">
        <f t="shared" si="29"/>
        <v>75600</v>
      </c>
      <c r="E747" s="130" t="s">
        <v>7180</v>
      </c>
      <c r="F747" s="131"/>
    </row>
    <row r="748" spans="1:6">
      <c r="A748" s="128" t="s">
        <v>335</v>
      </c>
      <c r="B748" s="127">
        <v>73000</v>
      </c>
      <c r="C748" s="127">
        <f t="shared" si="30"/>
        <v>2572500</v>
      </c>
      <c r="D748" s="129">
        <f t="shared" si="29"/>
        <v>76650</v>
      </c>
      <c r="E748" s="130" t="s">
        <v>7180</v>
      </c>
      <c r="F748" s="131"/>
    </row>
    <row r="749" spans="1:6">
      <c r="A749" s="128" t="s">
        <v>336</v>
      </c>
      <c r="B749" s="127">
        <v>74000</v>
      </c>
      <c r="C749" s="127">
        <f t="shared" si="30"/>
        <v>2607500</v>
      </c>
      <c r="D749" s="129">
        <f t="shared" si="29"/>
        <v>77700</v>
      </c>
      <c r="E749" s="130" t="s">
        <v>7180</v>
      </c>
      <c r="F749" s="131"/>
    </row>
    <row r="750" spans="1:6">
      <c r="A750" s="128" t="s">
        <v>337</v>
      </c>
      <c r="B750" s="127">
        <v>75000</v>
      </c>
      <c r="C750" s="127">
        <f t="shared" si="30"/>
        <v>2642500</v>
      </c>
      <c r="D750" s="129">
        <f t="shared" si="29"/>
        <v>78750</v>
      </c>
      <c r="E750" s="130" t="s">
        <v>7180</v>
      </c>
      <c r="F750" s="131"/>
    </row>
    <row r="751" spans="1:6">
      <c r="A751" s="128" t="s">
        <v>338</v>
      </c>
      <c r="B751" s="127">
        <v>76000</v>
      </c>
      <c r="C751" s="127">
        <f t="shared" si="30"/>
        <v>2677500</v>
      </c>
      <c r="D751" s="129">
        <f t="shared" si="29"/>
        <v>79800</v>
      </c>
      <c r="E751" s="130" t="s">
        <v>7180</v>
      </c>
      <c r="F751" s="131"/>
    </row>
    <row r="752" spans="1:6">
      <c r="A752" s="128" t="s">
        <v>339</v>
      </c>
      <c r="B752" s="127">
        <v>77000</v>
      </c>
      <c r="C752" s="127">
        <f t="shared" si="30"/>
        <v>2712500</v>
      </c>
      <c r="D752" s="129">
        <f t="shared" si="29"/>
        <v>80850</v>
      </c>
      <c r="E752" s="130" t="s">
        <v>7180</v>
      </c>
      <c r="F752" s="131"/>
    </row>
    <row r="753" spans="1:6">
      <c r="A753" s="128" t="s">
        <v>340</v>
      </c>
      <c r="B753" s="127">
        <v>78000</v>
      </c>
      <c r="C753" s="127">
        <f t="shared" si="30"/>
        <v>2747500</v>
      </c>
      <c r="D753" s="129">
        <f t="shared" si="29"/>
        <v>81900</v>
      </c>
      <c r="E753" s="130" t="s">
        <v>7180</v>
      </c>
      <c r="F753" s="131"/>
    </row>
    <row r="754" spans="1:6">
      <c r="A754" s="128" t="s">
        <v>341</v>
      </c>
      <c r="B754" s="127">
        <v>79000</v>
      </c>
      <c r="C754" s="127">
        <f t="shared" si="30"/>
        <v>2782500</v>
      </c>
      <c r="D754" s="129">
        <f t="shared" si="29"/>
        <v>82950</v>
      </c>
      <c r="E754" s="130" t="s">
        <v>7180</v>
      </c>
      <c r="F754" s="131"/>
    </row>
    <row r="755" spans="1:6">
      <c r="A755" s="128" t="s">
        <v>342</v>
      </c>
      <c r="B755" s="127">
        <v>80000</v>
      </c>
      <c r="C755" s="127">
        <f t="shared" si="30"/>
        <v>2817500</v>
      </c>
      <c r="D755" s="129">
        <f t="shared" si="29"/>
        <v>84000</v>
      </c>
      <c r="E755" s="130" t="s">
        <v>7180</v>
      </c>
      <c r="F755" s="131"/>
    </row>
    <row r="756" spans="1:6">
      <c r="A756" s="128" t="s">
        <v>343</v>
      </c>
      <c r="B756" s="127">
        <v>81000</v>
      </c>
      <c r="C756" s="127">
        <f t="shared" si="30"/>
        <v>2852500</v>
      </c>
      <c r="D756" s="129">
        <f t="shared" si="29"/>
        <v>85050</v>
      </c>
      <c r="E756" s="130" t="s">
        <v>7180</v>
      </c>
      <c r="F756" s="131"/>
    </row>
    <row r="757" spans="1:6">
      <c r="A757" s="128" t="s">
        <v>344</v>
      </c>
      <c r="B757" s="127">
        <v>82000</v>
      </c>
      <c r="C757" s="127">
        <f t="shared" si="30"/>
        <v>2887500</v>
      </c>
      <c r="D757" s="129">
        <f t="shared" si="29"/>
        <v>86100</v>
      </c>
      <c r="E757" s="130" t="s">
        <v>7180</v>
      </c>
      <c r="F757" s="131"/>
    </row>
    <row r="758" spans="1:6">
      <c r="A758" s="128" t="s">
        <v>345</v>
      </c>
      <c r="B758" s="127">
        <v>83000</v>
      </c>
      <c r="C758" s="127">
        <f t="shared" si="30"/>
        <v>2922500</v>
      </c>
      <c r="D758" s="129">
        <f t="shared" si="29"/>
        <v>87150</v>
      </c>
      <c r="E758" s="130" t="s">
        <v>7180</v>
      </c>
      <c r="F758" s="131"/>
    </row>
    <row r="759" spans="1:6">
      <c r="A759" s="128" t="s">
        <v>346</v>
      </c>
      <c r="B759" s="127">
        <v>84000</v>
      </c>
      <c r="C759" s="127">
        <f t="shared" si="30"/>
        <v>2957500</v>
      </c>
      <c r="D759" s="129">
        <f t="shared" si="29"/>
        <v>88200</v>
      </c>
      <c r="E759" s="130" t="s">
        <v>7180</v>
      </c>
      <c r="F759" s="131"/>
    </row>
    <row r="760" spans="1:6">
      <c r="A760" s="128" t="s">
        <v>347</v>
      </c>
      <c r="B760" s="127">
        <v>85000</v>
      </c>
      <c r="C760" s="127">
        <f t="shared" si="30"/>
        <v>2992500</v>
      </c>
      <c r="D760" s="129">
        <f t="shared" si="29"/>
        <v>89250</v>
      </c>
      <c r="E760" s="130" t="s">
        <v>7180</v>
      </c>
      <c r="F760" s="131"/>
    </row>
    <row r="761" spans="1:6">
      <c r="A761" s="128" t="s">
        <v>348</v>
      </c>
      <c r="B761" s="127">
        <v>86000</v>
      </c>
      <c r="C761" s="127">
        <f t="shared" si="30"/>
        <v>3027500</v>
      </c>
      <c r="D761" s="129">
        <f t="shared" si="29"/>
        <v>90300</v>
      </c>
      <c r="E761" s="130" t="s">
        <v>7180</v>
      </c>
      <c r="F761" s="131"/>
    </row>
    <row r="762" spans="1:6">
      <c r="A762" s="128" t="s">
        <v>349</v>
      </c>
      <c r="B762" s="127">
        <v>87000</v>
      </c>
      <c r="C762" s="127">
        <f t="shared" si="30"/>
        <v>3062500</v>
      </c>
      <c r="D762" s="129">
        <f t="shared" si="29"/>
        <v>91350</v>
      </c>
      <c r="E762" s="130" t="s">
        <v>7180</v>
      </c>
      <c r="F762" s="131"/>
    </row>
    <row r="763" spans="1:6">
      <c r="A763" s="128" t="s">
        <v>350</v>
      </c>
      <c r="B763" s="127">
        <v>88000</v>
      </c>
      <c r="C763" s="127">
        <f t="shared" si="30"/>
        <v>3097500</v>
      </c>
      <c r="D763" s="129">
        <f t="shared" si="29"/>
        <v>92400</v>
      </c>
      <c r="E763" s="130" t="s">
        <v>7180</v>
      </c>
      <c r="F763" s="131"/>
    </row>
    <row r="764" spans="1:6">
      <c r="A764" s="128" t="s">
        <v>351</v>
      </c>
      <c r="B764" s="127">
        <v>89000</v>
      </c>
      <c r="C764" s="127">
        <f t="shared" si="30"/>
        <v>3132500</v>
      </c>
      <c r="D764" s="129">
        <f t="shared" si="29"/>
        <v>93450</v>
      </c>
      <c r="E764" s="130" t="s">
        <v>7180</v>
      </c>
      <c r="F764" s="131"/>
    </row>
    <row r="765" spans="1:6">
      <c r="A765" s="128" t="s">
        <v>352</v>
      </c>
      <c r="B765" s="127">
        <v>90000</v>
      </c>
      <c r="C765" s="127">
        <f t="shared" si="30"/>
        <v>3167500</v>
      </c>
      <c r="D765" s="129">
        <f t="shared" si="29"/>
        <v>94500</v>
      </c>
      <c r="E765" s="130" t="s">
        <v>7180</v>
      </c>
      <c r="F765" s="131"/>
    </row>
    <row r="766" spans="1:6">
      <c r="A766" s="128" t="s">
        <v>353</v>
      </c>
      <c r="B766" s="127">
        <v>91000</v>
      </c>
      <c r="C766" s="127">
        <f t="shared" si="30"/>
        <v>3202500</v>
      </c>
      <c r="D766" s="129">
        <f t="shared" si="29"/>
        <v>95550</v>
      </c>
      <c r="E766" s="130" t="s">
        <v>7180</v>
      </c>
      <c r="F766" s="131"/>
    </row>
    <row r="767" spans="1:6">
      <c r="A767" s="128" t="s">
        <v>354</v>
      </c>
      <c r="B767" s="127">
        <v>92000</v>
      </c>
      <c r="C767" s="127">
        <f t="shared" si="30"/>
        <v>3237500</v>
      </c>
      <c r="D767" s="129">
        <f t="shared" si="29"/>
        <v>96600</v>
      </c>
      <c r="E767" s="130" t="s">
        <v>7180</v>
      </c>
      <c r="F767" s="131"/>
    </row>
    <row r="768" spans="1:6">
      <c r="A768" s="128" t="s">
        <v>355</v>
      </c>
      <c r="B768" s="127">
        <v>93000</v>
      </c>
      <c r="C768" s="127">
        <f t="shared" si="30"/>
        <v>3272500</v>
      </c>
      <c r="D768" s="129">
        <f t="shared" si="29"/>
        <v>97650</v>
      </c>
      <c r="E768" s="130" t="s">
        <v>7180</v>
      </c>
      <c r="F768" s="131"/>
    </row>
    <row r="769" spans="1:6">
      <c r="A769" s="128" t="s">
        <v>356</v>
      </c>
      <c r="B769" s="127">
        <v>94000</v>
      </c>
      <c r="C769" s="127">
        <f t="shared" si="30"/>
        <v>3307500</v>
      </c>
      <c r="D769" s="129">
        <f t="shared" si="29"/>
        <v>98700</v>
      </c>
      <c r="E769" s="130" t="s">
        <v>7180</v>
      </c>
      <c r="F769" s="131"/>
    </row>
    <row r="770" spans="1:6">
      <c r="A770" s="128" t="s">
        <v>357</v>
      </c>
      <c r="B770" s="127">
        <v>95000</v>
      </c>
      <c r="C770" s="127">
        <f t="shared" si="30"/>
        <v>3342500</v>
      </c>
      <c r="D770" s="129">
        <f t="shared" ref="D770:D833" si="31">SUM($G$2)*(B770*0.001)</f>
        <v>99750</v>
      </c>
      <c r="E770" s="130" t="s">
        <v>7180</v>
      </c>
      <c r="F770" s="131"/>
    </row>
    <row r="771" spans="1:6">
      <c r="A771" s="128" t="s">
        <v>358</v>
      </c>
      <c r="B771" s="127">
        <v>96000</v>
      </c>
      <c r="C771" s="127">
        <f t="shared" si="30"/>
        <v>3377500</v>
      </c>
      <c r="D771" s="129">
        <f t="shared" si="31"/>
        <v>100800</v>
      </c>
      <c r="E771" s="130" t="s">
        <v>7180</v>
      </c>
      <c r="F771" s="131"/>
    </row>
    <row r="772" spans="1:6">
      <c r="A772" s="128" t="s">
        <v>359</v>
      </c>
      <c r="B772" s="127">
        <v>97000</v>
      </c>
      <c r="C772" s="127">
        <f t="shared" si="30"/>
        <v>3412500</v>
      </c>
      <c r="D772" s="129">
        <f t="shared" si="31"/>
        <v>101850</v>
      </c>
      <c r="E772" s="130" t="s">
        <v>7180</v>
      </c>
      <c r="F772" s="131"/>
    </row>
    <row r="773" spans="1:6">
      <c r="A773" s="128" t="s">
        <v>360</v>
      </c>
      <c r="B773" s="127">
        <v>98000</v>
      </c>
      <c r="C773" s="127">
        <f t="shared" si="30"/>
        <v>3447500</v>
      </c>
      <c r="D773" s="129">
        <f t="shared" si="31"/>
        <v>102900</v>
      </c>
      <c r="E773" s="130" t="s">
        <v>7180</v>
      </c>
      <c r="F773" s="131"/>
    </row>
    <row r="774" spans="1:6">
      <c r="A774" s="128" t="s">
        <v>361</v>
      </c>
      <c r="B774" s="127">
        <v>99000</v>
      </c>
      <c r="C774" s="127">
        <f t="shared" si="30"/>
        <v>3482500</v>
      </c>
      <c r="D774" s="129">
        <f t="shared" si="31"/>
        <v>103950</v>
      </c>
      <c r="E774" s="130" t="s">
        <v>7180</v>
      </c>
      <c r="F774" s="131"/>
    </row>
    <row r="775" spans="1:6">
      <c r="A775" s="128" t="s">
        <v>362</v>
      </c>
      <c r="B775" s="127">
        <v>100000</v>
      </c>
      <c r="C775" s="127">
        <f t="shared" si="30"/>
        <v>3517500</v>
      </c>
      <c r="D775" s="129">
        <f t="shared" si="31"/>
        <v>105000</v>
      </c>
      <c r="E775" s="130" t="s">
        <v>7180</v>
      </c>
      <c r="F775" s="131"/>
    </row>
    <row r="776" spans="1:6">
      <c r="A776" s="128" t="s">
        <v>363</v>
      </c>
      <c r="B776" s="127">
        <v>101000</v>
      </c>
      <c r="C776" s="127">
        <f t="shared" si="30"/>
        <v>3552500</v>
      </c>
      <c r="D776" s="129">
        <f t="shared" si="31"/>
        <v>106050</v>
      </c>
      <c r="E776" s="130" t="s">
        <v>7180</v>
      </c>
      <c r="F776" s="131"/>
    </row>
    <row r="777" spans="1:6">
      <c r="A777" s="128" t="s">
        <v>364</v>
      </c>
      <c r="B777" s="127">
        <v>102000</v>
      </c>
      <c r="C777" s="127">
        <f t="shared" si="30"/>
        <v>3587500</v>
      </c>
      <c r="D777" s="129">
        <f t="shared" si="31"/>
        <v>107100</v>
      </c>
      <c r="E777" s="130" t="s">
        <v>7180</v>
      </c>
      <c r="F777" s="131"/>
    </row>
    <row r="778" spans="1:6">
      <c r="A778" s="128" t="s">
        <v>365</v>
      </c>
      <c r="B778" s="127">
        <v>103000</v>
      </c>
      <c r="C778" s="127">
        <f t="shared" si="30"/>
        <v>3622500</v>
      </c>
      <c r="D778" s="129">
        <f t="shared" si="31"/>
        <v>108150</v>
      </c>
      <c r="E778" s="130" t="s">
        <v>7180</v>
      </c>
      <c r="F778" s="131"/>
    </row>
    <row r="779" spans="1:6">
      <c r="A779" s="128" t="s">
        <v>366</v>
      </c>
      <c r="B779" s="127">
        <v>104000</v>
      </c>
      <c r="C779" s="127">
        <f t="shared" si="30"/>
        <v>3657500</v>
      </c>
      <c r="D779" s="129">
        <f t="shared" si="31"/>
        <v>109200</v>
      </c>
      <c r="E779" s="130" t="s">
        <v>7180</v>
      </c>
      <c r="F779" s="131"/>
    </row>
    <row r="780" spans="1:6">
      <c r="A780" s="128" t="s">
        <v>367</v>
      </c>
      <c r="B780" s="127">
        <v>105000</v>
      </c>
      <c r="C780" s="127">
        <f t="shared" si="30"/>
        <v>3692500</v>
      </c>
      <c r="D780" s="129">
        <f t="shared" si="31"/>
        <v>110250</v>
      </c>
      <c r="E780" s="130" t="s">
        <v>7180</v>
      </c>
      <c r="F780" s="131"/>
    </row>
    <row r="781" spans="1:6">
      <c r="A781" s="128" t="s">
        <v>368</v>
      </c>
      <c r="B781" s="127">
        <v>106000</v>
      </c>
      <c r="C781" s="127">
        <f t="shared" si="30"/>
        <v>3727500</v>
      </c>
      <c r="D781" s="129">
        <f t="shared" si="31"/>
        <v>111300</v>
      </c>
      <c r="E781" s="130" t="s">
        <v>7180</v>
      </c>
      <c r="F781" s="131"/>
    </row>
    <row r="782" spans="1:6">
      <c r="A782" s="128" t="s">
        <v>369</v>
      </c>
      <c r="B782" s="127">
        <v>107000</v>
      </c>
      <c r="C782" s="127">
        <f t="shared" si="30"/>
        <v>3762500</v>
      </c>
      <c r="D782" s="129">
        <f t="shared" si="31"/>
        <v>112350</v>
      </c>
      <c r="E782" s="130" t="s">
        <v>7180</v>
      </c>
      <c r="F782" s="131"/>
    </row>
    <row r="783" spans="1:6">
      <c r="A783" s="128" t="s">
        <v>370</v>
      </c>
      <c r="B783" s="127">
        <v>108000</v>
      </c>
      <c r="C783" s="127">
        <f t="shared" si="30"/>
        <v>3797500</v>
      </c>
      <c r="D783" s="129">
        <f t="shared" si="31"/>
        <v>113400</v>
      </c>
      <c r="E783" s="130" t="s">
        <v>7180</v>
      </c>
      <c r="F783" s="131"/>
    </row>
    <row r="784" spans="1:6">
      <c r="A784" s="128" t="s">
        <v>371</v>
      </c>
      <c r="B784" s="127">
        <v>109000</v>
      </c>
      <c r="C784" s="127">
        <f t="shared" si="30"/>
        <v>3832500</v>
      </c>
      <c r="D784" s="129">
        <f t="shared" si="31"/>
        <v>114450</v>
      </c>
      <c r="E784" s="130" t="s">
        <v>7180</v>
      </c>
      <c r="F784" s="131"/>
    </row>
    <row r="785" spans="1:6">
      <c r="A785" s="128" t="s">
        <v>372</v>
      </c>
      <c r="B785" s="127">
        <v>110000</v>
      </c>
      <c r="C785" s="127">
        <f t="shared" si="30"/>
        <v>3867500</v>
      </c>
      <c r="D785" s="129">
        <f t="shared" si="31"/>
        <v>115500</v>
      </c>
      <c r="E785" s="130" t="s">
        <v>7180</v>
      </c>
      <c r="F785" s="131"/>
    </row>
    <row r="786" spans="1:6">
      <c r="A786" s="128" t="s">
        <v>373</v>
      </c>
      <c r="B786" s="127">
        <v>111000</v>
      </c>
      <c r="C786" s="127">
        <f t="shared" si="30"/>
        <v>3902500</v>
      </c>
      <c r="D786" s="129">
        <f t="shared" si="31"/>
        <v>116550</v>
      </c>
      <c r="E786" s="130" t="s">
        <v>7180</v>
      </c>
      <c r="F786" s="131"/>
    </row>
    <row r="787" spans="1:6">
      <c r="A787" s="128" t="s">
        <v>374</v>
      </c>
      <c r="B787" s="127">
        <v>112000</v>
      </c>
      <c r="C787" s="127">
        <f t="shared" si="30"/>
        <v>3937500</v>
      </c>
      <c r="D787" s="129">
        <f t="shared" si="31"/>
        <v>117600</v>
      </c>
      <c r="E787" s="130" t="s">
        <v>7180</v>
      </c>
      <c r="F787" s="131"/>
    </row>
    <row r="788" spans="1:6">
      <c r="A788" s="128" t="s">
        <v>375</v>
      </c>
      <c r="B788" s="127">
        <v>113000</v>
      </c>
      <c r="C788" s="127">
        <f t="shared" si="30"/>
        <v>3972500</v>
      </c>
      <c r="D788" s="129">
        <f t="shared" si="31"/>
        <v>118650</v>
      </c>
      <c r="E788" s="130" t="s">
        <v>7180</v>
      </c>
      <c r="F788" s="131"/>
    </row>
    <row r="789" spans="1:6">
      <c r="A789" s="128" t="s">
        <v>376</v>
      </c>
      <c r="B789" s="127">
        <v>114000</v>
      </c>
      <c r="C789" s="127">
        <f t="shared" si="30"/>
        <v>4007500</v>
      </c>
      <c r="D789" s="129">
        <f t="shared" si="31"/>
        <v>119700</v>
      </c>
      <c r="E789" s="130" t="s">
        <v>7180</v>
      </c>
      <c r="F789" s="131"/>
    </row>
    <row r="790" spans="1:6">
      <c r="A790" s="128" t="s">
        <v>377</v>
      </c>
      <c r="B790" s="127">
        <v>115000</v>
      </c>
      <c r="C790" s="127">
        <f t="shared" si="30"/>
        <v>4042500</v>
      </c>
      <c r="D790" s="129">
        <f t="shared" si="31"/>
        <v>120750</v>
      </c>
      <c r="E790" s="130" t="s">
        <v>7180</v>
      </c>
      <c r="F790" s="131"/>
    </row>
    <row r="791" spans="1:6">
      <c r="A791" s="128" t="s">
        <v>378</v>
      </c>
      <c r="B791" s="127">
        <v>116000</v>
      </c>
      <c r="C791" s="127">
        <f t="shared" si="30"/>
        <v>4077500</v>
      </c>
      <c r="D791" s="129">
        <f t="shared" si="31"/>
        <v>121800</v>
      </c>
      <c r="E791" s="130" t="s">
        <v>7180</v>
      </c>
      <c r="F791" s="131"/>
    </row>
    <row r="792" spans="1:6">
      <c r="A792" s="128" t="s">
        <v>379</v>
      </c>
      <c r="B792" s="127">
        <v>117000</v>
      </c>
      <c r="C792" s="127">
        <f t="shared" si="30"/>
        <v>4112500</v>
      </c>
      <c r="D792" s="129">
        <f t="shared" si="31"/>
        <v>122850</v>
      </c>
      <c r="E792" s="130" t="s">
        <v>7180</v>
      </c>
      <c r="F792" s="131"/>
    </row>
    <row r="793" spans="1:6">
      <c r="A793" s="128" t="s">
        <v>380</v>
      </c>
      <c r="B793" s="127">
        <v>118000</v>
      </c>
      <c r="C793" s="127">
        <f t="shared" si="30"/>
        <v>4147500</v>
      </c>
      <c r="D793" s="129">
        <f t="shared" si="31"/>
        <v>123900</v>
      </c>
      <c r="E793" s="130" t="s">
        <v>7180</v>
      </c>
      <c r="F793" s="131"/>
    </row>
    <row r="794" spans="1:6">
      <c r="A794" s="128" t="s">
        <v>381</v>
      </c>
      <c r="B794" s="127">
        <v>119000</v>
      </c>
      <c r="C794" s="127">
        <f t="shared" si="30"/>
        <v>4182500</v>
      </c>
      <c r="D794" s="129">
        <f t="shared" si="31"/>
        <v>124950</v>
      </c>
      <c r="E794" s="130" t="s">
        <v>7180</v>
      </c>
      <c r="F794" s="131"/>
    </row>
    <row r="795" spans="1:6">
      <c r="A795" s="128" t="s">
        <v>382</v>
      </c>
      <c r="B795" s="127">
        <v>120000</v>
      </c>
      <c r="C795" s="127">
        <f t="shared" si="30"/>
        <v>4217500</v>
      </c>
      <c r="D795" s="129">
        <f t="shared" si="31"/>
        <v>126000</v>
      </c>
      <c r="E795" s="130" t="s">
        <v>7180</v>
      </c>
      <c r="F795" s="131"/>
    </row>
    <row r="796" spans="1:6">
      <c r="A796" s="128" t="s">
        <v>383</v>
      </c>
      <c r="B796" s="127">
        <v>121000</v>
      </c>
      <c r="C796" s="127">
        <f t="shared" si="30"/>
        <v>4252500</v>
      </c>
      <c r="D796" s="129">
        <f t="shared" si="31"/>
        <v>127050</v>
      </c>
      <c r="E796" s="130" t="s">
        <v>7180</v>
      </c>
      <c r="F796" s="131"/>
    </row>
    <row r="797" spans="1:6">
      <c r="A797" s="128" t="s">
        <v>384</v>
      </c>
      <c r="B797" s="127">
        <v>122000</v>
      </c>
      <c r="C797" s="127">
        <f t="shared" si="30"/>
        <v>4287500</v>
      </c>
      <c r="D797" s="129">
        <f t="shared" si="31"/>
        <v>128100</v>
      </c>
      <c r="E797" s="130" t="s">
        <v>7180</v>
      </c>
      <c r="F797" s="131"/>
    </row>
    <row r="798" spans="1:6">
      <c r="A798" s="128" t="s">
        <v>385</v>
      </c>
      <c r="B798" s="127">
        <v>123000</v>
      </c>
      <c r="C798" s="127">
        <f t="shared" si="30"/>
        <v>4322500</v>
      </c>
      <c r="D798" s="129">
        <f t="shared" si="31"/>
        <v>129150</v>
      </c>
      <c r="E798" s="130" t="s">
        <v>7180</v>
      </c>
      <c r="F798" s="131"/>
    </row>
    <row r="799" spans="1:6">
      <c r="A799" s="128" t="s">
        <v>386</v>
      </c>
      <c r="B799" s="127">
        <v>124000</v>
      </c>
      <c r="C799" s="127">
        <f t="shared" si="30"/>
        <v>4357500</v>
      </c>
      <c r="D799" s="129">
        <f t="shared" si="31"/>
        <v>130200</v>
      </c>
      <c r="E799" s="130" t="s">
        <v>7180</v>
      </c>
      <c r="F799" s="131"/>
    </row>
    <row r="800" spans="1:6">
      <c r="A800" s="128" t="s">
        <v>387</v>
      </c>
      <c r="B800" s="127">
        <v>125000</v>
      </c>
      <c r="C800" s="127">
        <f t="shared" si="30"/>
        <v>4392500</v>
      </c>
      <c r="D800" s="129">
        <f t="shared" si="31"/>
        <v>131250</v>
      </c>
      <c r="E800" s="130" t="s">
        <v>7180</v>
      </c>
      <c r="F800" s="131"/>
    </row>
    <row r="801" spans="1:6">
      <c r="A801" s="128" t="s">
        <v>388</v>
      </c>
      <c r="B801" s="127">
        <v>126000</v>
      </c>
      <c r="C801" s="127">
        <f t="shared" si="30"/>
        <v>4427500</v>
      </c>
      <c r="D801" s="129">
        <f t="shared" si="31"/>
        <v>132300</v>
      </c>
      <c r="E801" s="130" t="s">
        <v>7180</v>
      </c>
      <c r="F801" s="131"/>
    </row>
    <row r="802" spans="1:6">
      <c r="A802" s="128" t="s">
        <v>389</v>
      </c>
      <c r="B802" s="127">
        <v>127000</v>
      </c>
      <c r="C802" s="127">
        <f t="shared" si="30"/>
        <v>4462500</v>
      </c>
      <c r="D802" s="129">
        <f t="shared" si="31"/>
        <v>133350</v>
      </c>
      <c r="E802" s="130" t="s">
        <v>7180</v>
      </c>
      <c r="F802" s="131"/>
    </row>
    <row r="803" spans="1:6">
      <c r="A803" s="128" t="s">
        <v>390</v>
      </c>
      <c r="B803" s="127">
        <v>128000</v>
      </c>
      <c r="C803" s="127">
        <f t="shared" si="30"/>
        <v>4497500</v>
      </c>
      <c r="D803" s="129">
        <f t="shared" si="31"/>
        <v>134400</v>
      </c>
      <c r="E803" s="130" t="s">
        <v>7180</v>
      </c>
      <c r="F803" s="131"/>
    </row>
    <row r="804" spans="1:6">
      <c r="A804" s="128" t="s">
        <v>391</v>
      </c>
      <c r="B804" s="127">
        <v>129000</v>
      </c>
      <c r="C804" s="127">
        <f t="shared" si="30"/>
        <v>4532500</v>
      </c>
      <c r="D804" s="129">
        <f t="shared" si="31"/>
        <v>135450</v>
      </c>
      <c r="E804" s="130" t="s">
        <v>7180</v>
      </c>
      <c r="F804" s="131"/>
    </row>
    <row r="805" spans="1:6">
      <c r="A805" s="128" t="s">
        <v>392</v>
      </c>
      <c r="B805" s="127">
        <v>130000</v>
      </c>
      <c r="C805" s="127">
        <f t="shared" si="30"/>
        <v>4567500</v>
      </c>
      <c r="D805" s="129">
        <f t="shared" si="31"/>
        <v>136500</v>
      </c>
      <c r="E805" s="130" t="s">
        <v>7180</v>
      </c>
      <c r="F805" s="131"/>
    </row>
    <row r="806" spans="1:6">
      <c r="A806" s="128" t="s">
        <v>393</v>
      </c>
      <c r="B806" s="127">
        <v>131000</v>
      </c>
      <c r="C806" s="127">
        <f t="shared" ref="C806:C869" si="32">SUM(C805)+35000</f>
        <v>4602500</v>
      </c>
      <c r="D806" s="129">
        <f t="shared" si="31"/>
        <v>137550</v>
      </c>
      <c r="E806" s="130" t="s">
        <v>7180</v>
      </c>
      <c r="F806" s="131"/>
    </row>
    <row r="807" spans="1:6">
      <c r="A807" s="128" t="s">
        <v>394</v>
      </c>
      <c r="B807" s="127">
        <v>132000</v>
      </c>
      <c r="C807" s="127">
        <f t="shared" si="32"/>
        <v>4637500</v>
      </c>
      <c r="D807" s="129">
        <f t="shared" si="31"/>
        <v>138600</v>
      </c>
      <c r="E807" s="130" t="s">
        <v>7180</v>
      </c>
      <c r="F807" s="131"/>
    </row>
    <row r="808" spans="1:6">
      <c r="A808" s="128" t="s">
        <v>395</v>
      </c>
      <c r="B808" s="127">
        <v>133000</v>
      </c>
      <c r="C808" s="127">
        <f t="shared" si="32"/>
        <v>4672500</v>
      </c>
      <c r="D808" s="129">
        <f t="shared" si="31"/>
        <v>139650</v>
      </c>
      <c r="E808" s="130" t="s">
        <v>7180</v>
      </c>
      <c r="F808" s="131"/>
    </row>
    <row r="809" spans="1:6">
      <c r="A809" s="128" t="s">
        <v>396</v>
      </c>
      <c r="B809" s="127">
        <v>134000</v>
      </c>
      <c r="C809" s="127">
        <f t="shared" si="32"/>
        <v>4707500</v>
      </c>
      <c r="D809" s="129">
        <f t="shared" si="31"/>
        <v>140700</v>
      </c>
      <c r="E809" s="130" t="s">
        <v>7180</v>
      </c>
      <c r="F809" s="131"/>
    </row>
    <row r="810" spans="1:6">
      <c r="A810" s="128" t="s">
        <v>397</v>
      </c>
      <c r="B810" s="127">
        <v>135000</v>
      </c>
      <c r="C810" s="127">
        <f t="shared" si="32"/>
        <v>4742500</v>
      </c>
      <c r="D810" s="129">
        <f t="shared" si="31"/>
        <v>141750</v>
      </c>
      <c r="E810" s="130" t="s">
        <v>7180</v>
      </c>
      <c r="F810" s="131"/>
    </row>
    <row r="811" spans="1:6">
      <c r="A811" s="128" t="s">
        <v>398</v>
      </c>
      <c r="B811" s="127">
        <v>136000</v>
      </c>
      <c r="C811" s="127">
        <f t="shared" si="32"/>
        <v>4777500</v>
      </c>
      <c r="D811" s="129">
        <f t="shared" si="31"/>
        <v>142800</v>
      </c>
      <c r="E811" s="130" t="s">
        <v>7180</v>
      </c>
      <c r="F811" s="131"/>
    </row>
    <row r="812" spans="1:6">
      <c r="A812" s="128" t="s">
        <v>399</v>
      </c>
      <c r="B812" s="127">
        <v>137000</v>
      </c>
      <c r="C812" s="127">
        <f t="shared" si="32"/>
        <v>4812500</v>
      </c>
      <c r="D812" s="129">
        <f t="shared" si="31"/>
        <v>143850</v>
      </c>
      <c r="E812" s="130" t="s">
        <v>7180</v>
      </c>
      <c r="F812" s="131"/>
    </row>
    <row r="813" spans="1:6">
      <c r="A813" s="128" t="s">
        <v>400</v>
      </c>
      <c r="B813" s="127">
        <v>138000</v>
      </c>
      <c r="C813" s="127">
        <f t="shared" si="32"/>
        <v>4847500</v>
      </c>
      <c r="D813" s="129">
        <f t="shared" si="31"/>
        <v>144900</v>
      </c>
      <c r="E813" s="130" t="s">
        <v>7180</v>
      </c>
      <c r="F813" s="131"/>
    </row>
    <row r="814" spans="1:6">
      <c r="A814" s="128" t="s">
        <v>401</v>
      </c>
      <c r="B814" s="127">
        <v>139000</v>
      </c>
      <c r="C814" s="127">
        <f t="shared" si="32"/>
        <v>4882500</v>
      </c>
      <c r="D814" s="129">
        <f t="shared" si="31"/>
        <v>145950</v>
      </c>
      <c r="E814" s="130" t="s">
        <v>7180</v>
      </c>
      <c r="F814" s="131"/>
    </row>
    <row r="815" spans="1:6">
      <c r="A815" s="128" t="s">
        <v>402</v>
      </c>
      <c r="B815" s="127">
        <v>140000</v>
      </c>
      <c r="C815" s="127">
        <f t="shared" si="32"/>
        <v>4917500</v>
      </c>
      <c r="D815" s="129">
        <f t="shared" si="31"/>
        <v>147000</v>
      </c>
      <c r="E815" s="130" t="s">
        <v>7180</v>
      </c>
      <c r="F815" s="131"/>
    </row>
    <row r="816" spans="1:6">
      <c r="A816" s="128" t="s">
        <v>403</v>
      </c>
      <c r="B816" s="127">
        <v>141000</v>
      </c>
      <c r="C816" s="127">
        <f t="shared" si="32"/>
        <v>4952500</v>
      </c>
      <c r="D816" s="129">
        <f t="shared" si="31"/>
        <v>148050</v>
      </c>
      <c r="E816" s="130" t="s">
        <v>7180</v>
      </c>
      <c r="F816" s="131"/>
    </row>
    <row r="817" spans="1:6">
      <c r="A817" s="128" t="s">
        <v>404</v>
      </c>
      <c r="B817" s="127">
        <v>142000</v>
      </c>
      <c r="C817" s="127">
        <f t="shared" si="32"/>
        <v>4987500</v>
      </c>
      <c r="D817" s="129">
        <f t="shared" si="31"/>
        <v>149100</v>
      </c>
      <c r="E817" s="130" t="s">
        <v>7180</v>
      </c>
      <c r="F817" s="131"/>
    </row>
    <row r="818" spans="1:6">
      <c r="A818" s="128" t="s">
        <v>405</v>
      </c>
      <c r="B818" s="127">
        <v>143000</v>
      </c>
      <c r="C818" s="127">
        <f t="shared" si="32"/>
        <v>5022500</v>
      </c>
      <c r="D818" s="129">
        <f t="shared" si="31"/>
        <v>150150</v>
      </c>
      <c r="E818" s="130" t="s">
        <v>7180</v>
      </c>
      <c r="F818" s="131"/>
    </row>
    <row r="819" spans="1:6">
      <c r="A819" s="128" t="s">
        <v>406</v>
      </c>
      <c r="B819" s="127">
        <v>144000</v>
      </c>
      <c r="C819" s="127">
        <f t="shared" si="32"/>
        <v>5057500</v>
      </c>
      <c r="D819" s="129">
        <f t="shared" si="31"/>
        <v>151200</v>
      </c>
      <c r="E819" s="130" t="s">
        <v>7180</v>
      </c>
      <c r="F819" s="131"/>
    </row>
    <row r="820" spans="1:6">
      <c r="A820" s="128" t="s">
        <v>407</v>
      </c>
      <c r="B820" s="127">
        <v>145000</v>
      </c>
      <c r="C820" s="127">
        <f t="shared" si="32"/>
        <v>5092500</v>
      </c>
      <c r="D820" s="129">
        <f t="shared" si="31"/>
        <v>152250</v>
      </c>
      <c r="E820" s="130" t="s">
        <v>7180</v>
      </c>
      <c r="F820" s="131"/>
    </row>
    <row r="821" spans="1:6">
      <c r="A821" s="128" t="s">
        <v>408</v>
      </c>
      <c r="B821" s="127">
        <v>146000</v>
      </c>
      <c r="C821" s="127">
        <f t="shared" si="32"/>
        <v>5127500</v>
      </c>
      <c r="D821" s="129">
        <f t="shared" si="31"/>
        <v>153300</v>
      </c>
      <c r="E821" s="130" t="s">
        <v>7180</v>
      </c>
      <c r="F821" s="131"/>
    </row>
    <row r="822" spans="1:6">
      <c r="A822" s="128" t="s">
        <v>409</v>
      </c>
      <c r="B822" s="127">
        <v>147000</v>
      </c>
      <c r="C822" s="127">
        <f t="shared" si="32"/>
        <v>5162500</v>
      </c>
      <c r="D822" s="129">
        <f t="shared" si="31"/>
        <v>154350</v>
      </c>
      <c r="E822" s="130" t="s">
        <v>7180</v>
      </c>
      <c r="F822" s="131"/>
    </row>
    <row r="823" spans="1:6">
      <c r="A823" s="128" t="s">
        <v>410</v>
      </c>
      <c r="B823" s="127">
        <v>148000</v>
      </c>
      <c r="C823" s="127">
        <f t="shared" si="32"/>
        <v>5197500</v>
      </c>
      <c r="D823" s="129">
        <f t="shared" si="31"/>
        <v>155400</v>
      </c>
      <c r="E823" s="130" t="s">
        <v>7180</v>
      </c>
      <c r="F823" s="131"/>
    </row>
    <row r="824" spans="1:6">
      <c r="A824" s="128" t="s">
        <v>411</v>
      </c>
      <c r="B824" s="127">
        <v>149000</v>
      </c>
      <c r="C824" s="127">
        <f t="shared" si="32"/>
        <v>5232500</v>
      </c>
      <c r="D824" s="129">
        <f t="shared" si="31"/>
        <v>156450</v>
      </c>
      <c r="E824" s="130" t="s">
        <v>7180</v>
      </c>
      <c r="F824" s="131"/>
    </row>
    <row r="825" spans="1:6">
      <c r="A825" s="128" t="s">
        <v>412</v>
      </c>
      <c r="B825" s="127">
        <v>150000</v>
      </c>
      <c r="C825" s="127">
        <f t="shared" si="32"/>
        <v>5267500</v>
      </c>
      <c r="D825" s="129">
        <f t="shared" si="31"/>
        <v>157500</v>
      </c>
      <c r="E825" s="130" t="s">
        <v>7180</v>
      </c>
      <c r="F825" s="131"/>
    </row>
    <row r="826" spans="1:6">
      <c r="A826" s="127" t="s">
        <v>3932</v>
      </c>
      <c r="B826" s="127">
        <v>151000</v>
      </c>
      <c r="C826" s="127">
        <f t="shared" si="32"/>
        <v>5302500</v>
      </c>
      <c r="D826" s="129">
        <f t="shared" si="31"/>
        <v>158550</v>
      </c>
      <c r="E826" s="130" t="s">
        <v>7180</v>
      </c>
      <c r="F826" s="131"/>
    </row>
    <row r="827" spans="1:6">
      <c r="A827" s="127" t="s">
        <v>3933</v>
      </c>
      <c r="B827" s="127">
        <v>152000</v>
      </c>
      <c r="C827" s="127">
        <f t="shared" si="32"/>
        <v>5337500</v>
      </c>
      <c r="D827" s="129">
        <f t="shared" si="31"/>
        <v>159600</v>
      </c>
      <c r="E827" s="130" t="s">
        <v>7180</v>
      </c>
      <c r="F827" s="131"/>
    </row>
    <row r="828" spans="1:6">
      <c r="A828" s="127" t="s">
        <v>3934</v>
      </c>
      <c r="B828" s="127">
        <v>153000</v>
      </c>
      <c r="C828" s="127">
        <f t="shared" si="32"/>
        <v>5372500</v>
      </c>
      <c r="D828" s="129">
        <f t="shared" si="31"/>
        <v>160650</v>
      </c>
      <c r="E828" s="130" t="s">
        <v>7180</v>
      </c>
      <c r="F828" s="131"/>
    </row>
    <row r="829" spans="1:6">
      <c r="A829" s="127" t="s">
        <v>3935</v>
      </c>
      <c r="B829" s="127">
        <v>154000</v>
      </c>
      <c r="C829" s="127">
        <f t="shared" si="32"/>
        <v>5407500</v>
      </c>
      <c r="D829" s="129">
        <f t="shared" si="31"/>
        <v>161700</v>
      </c>
      <c r="E829" s="130" t="s">
        <v>7180</v>
      </c>
      <c r="F829" s="131"/>
    </row>
    <row r="830" spans="1:6">
      <c r="A830" s="127" t="s">
        <v>3936</v>
      </c>
      <c r="B830" s="127">
        <v>155000</v>
      </c>
      <c r="C830" s="127">
        <f t="shared" si="32"/>
        <v>5442500</v>
      </c>
      <c r="D830" s="129">
        <f t="shared" si="31"/>
        <v>162750</v>
      </c>
      <c r="E830" s="130" t="s">
        <v>7180</v>
      </c>
      <c r="F830" s="131"/>
    </row>
    <row r="831" spans="1:6">
      <c r="A831" s="127" t="s">
        <v>3937</v>
      </c>
      <c r="B831" s="127">
        <v>156000</v>
      </c>
      <c r="C831" s="127">
        <f t="shared" si="32"/>
        <v>5477500</v>
      </c>
      <c r="D831" s="129">
        <f t="shared" si="31"/>
        <v>163800</v>
      </c>
      <c r="E831" s="130" t="s">
        <v>7180</v>
      </c>
      <c r="F831" s="131"/>
    </row>
    <row r="832" spans="1:6">
      <c r="A832" s="127" t="s">
        <v>3938</v>
      </c>
      <c r="B832" s="127">
        <v>157000</v>
      </c>
      <c r="C832" s="127">
        <f t="shared" si="32"/>
        <v>5512500</v>
      </c>
      <c r="D832" s="129">
        <f t="shared" si="31"/>
        <v>164850</v>
      </c>
      <c r="E832" s="130" t="s">
        <v>7180</v>
      </c>
      <c r="F832" s="131"/>
    </row>
    <row r="833" spans="1:6">
      <c r="A833" s="127" t="s">
        <v>3939</v>
      </c>
      <c r="B833" s="127">
        <v>158000</v>
      </c>
      <c r="C833" s="127">
        <f t="shared" si="32"/>
        <v>5547500</v>
      </c>
      <c r="D833" s="129">
        <f t="shared" si="31"/>
        <v>165900</v>
      </c>
      <c r="E833" s="130" t="s">
        <v>7180</v>
      </c>
      <c r="F833" s="131"/>
    </row>
    <row r="834" spans="1:6">
      <c r="A834" s="127" t="s">
        <v>3940</v>
      </c>
      <c r="B834" s="127">
        <v>159000</v>
      </c>
      <c r="C834" s="127">
        <f t="shared" si="32"/>
        <v>5582500</v>
      </c>
      <c r="D834" s="129">
        <f t="shared" ref="D834:D897" si="33">SUM($G$2)*(B834*0.001)</f>
        <v>166950</v>
      </c>
      <c r="E834" s="130" t="s">
        <v>7180</v>
      </c>
      <c r="F834" s="131"/>
    </row>
    <row r="835" spans="1:6">
      <c r="A835" s="127" t="s">
        <v>3941</v>
      </c>
      <c r="B835" s="127">
        <v>160000</v>
      </c>
      <c r="C835" s="127">
        <f t="shared" si="32"/>
        <v>5617500</v>
      </c>
      <c r="D835" s="129">
        <f t="shared" si="33"/>
        <v>168000</v>
      </c>
      <c r="E835" s="130" t="s">
        <v>7180</v>
      </c>
      <c r="F835" s="131"/>
    </row>
    <row r="836" spans="1:6">
      <c r="A836" s="127" t="s">
        <v>3942</v>
      </c>
      <c r="B836" s="127">
        <v>161000</v>
      </c>
      <c r="C836" s="127">
        <f t="shared" si="32"/>
        <v>5652500</v>
      </c>
      <c r="D836" s="129">
        <f t="shared" si="33"/>
        <v>169050</v>
      </c>
      <c r="E836" s="130" t="s">
        <v>7180</v>
      </c>
      <c r="F836" s="131"/>
    </row>
    <row r="837" spans="1:6">
      <c r="A837" s="127" t="s">
        <v>3943</v>
      </c>
      <c r="B837" s="127">
        <v>162000</v>
      </c>
      <c r="C837" s="127">
        <f t="shared" si="32"/>
        <v>5687500</v>
      </c>
      <c r="D837" s="129">
        <f t="shared" si="33"/>
        <v>170100</v>
      </c>
      <c r="E837" s="130" t="s">
        <v>7180</v>
      </c>
      <c r="F837" s="131"/>
    </row>
    <row r="838" spans="1:6">
      <c r="A838" s="127" t="s">
        <v>3944</v>
      </c>
      <c r="B838" s="127">
        <v>163000</v>
      </c>
      <c r="C838" s="127">
        <f t="shared" si="32"/>
        <v>5722500</v>
      </c>
      <c r="D838" s="129">
        <f t="shared" si="33"/>
        <v>171150</v>
      </c>
      <c r="E838" s="130" t="s">
        <v>7180</v>
      </c>
      <c r="F838" s="131"/>
    </row>
    <row r="839" spans="1:6">
      <c r="A839" s="127" t="s">
        <v>3945</v>
      </c>
      <c r="B839" s="127">
        <v>164000</v>
      </c>
      <c r="C839" s="127">
        <f t="shared" si="32"/>
        <v>5757500</v>
      </c>
      <c r="D839" s="129">
        <f t="shared" si="33"/>
        <v>172200</v>
      </c>
      <c r="E839" s="130" t="s">
        <v>7180</v>
      </c>
      <c r="F839" s="131"/>
    </row>
    <row r="840" spans="1:6">
      <c r="A840" s="127" t="s">
        <v>3946</v>
      </c>
      <c r="B840" s="127">
        <v>165000</v>
      </c>
      <c r="C840" s="127">
        <f t="shared" si="32"/>
        <v>5792500</v>
      </c>
      <c r="D840" s="129">
        <f t="shared" si="33"/>
        <v>173250</v>
      </c>
      <c r="E840" s="130" t="s">
        <v>7180</v>
      </c>
      <c r="F840" s="131"/>
    </row>
    <row r="841" spans="1:6">
      <c r="A841" s="127" t="s">
        <v>3947</v>
      </c>
      <c r="B841" s="127">
        <v>166000</v>
      </c>
      <c r="C841" s="127">
        <f t="shared" si="32"/>
        <v>5827500</v>
      </c>
      <c r="D841" s="129">
        <f t="shared" si="33"/>
        <v>174300</v>
      </c>
      <c r="E841" s="130" t="s">
        <v>7180</v>
      </c>
      <c r="F841" s="131"/>
    </row>
    <row r="842" spans="1:6">
      <c r="A842" s="127" t="s">
        <v>3948</v>
      </c>
      <c r="B842" s="127">
        <v>167000</v>
      </c>
      <c r="C842" s="127">
        <f t="shared" si="32"/>
        <v>5862500</v>
      </c>
      <c r="D842" s="129">
        <f t="shared" si="33"/>
        <v>175350</v>
      </c>
      <c r="E842" s="130" t="s">
        <v>7180</v>
      </c>
      <c r="F842" s="131"/>
    </row>
    <row r="843" spans="1:6">
      <c r="A843" s="127" t="s">
        <v>3949</v>
      </c>
      <c r="B843" s="127">
        <v>168000</v>
      </c>
      <c r="C843" s="127">
        <f t="shared" si="32"/>
        <v>5897500</v>
      </c>
      <c r="D843" s="129">
        <f t="shared" si="33"/>
        <v>176400</v>
      </c>
      <c r="E843" s="130" t="s">
        <v>7180</v>
      </c>
      <c r="F843" s="131"/>
    </row>
    <row r="844" spans="1:6">
      <c r="A844" s="127" t="s">
        <v>3950</v>
      </c>
      <c r="B844" s="127">
        <v>169000</v>
      </c>
      <c r="C844" s="127">
        <f t="shared" si="32"/>
        <v>5932500</v>
      </c>
      <c r="D844" s="129">
        <f t="shared" si="33"/>
        <v>177450</v>
      </c>
      <c r="E844" s="130" t="s">
        <v>7180</v>
      </c>
      <c r="F844" s="131"/>
    </row>
    <row r="845" spans="1:6">
      <c r="A845" s="127" t="s">
        <v>3951</v>
      </c>
      <c r="B845" s="127">
        <v>170000</v>
      </c>
      <c r="C845" s="127">
        <f t="shared" si="32"/>
        <v>5967500</v>
      </c>
      <c r="D845" s="129">
        <f t="shared" si="33"/>
        <v>178500</v>
      </c>
      <c r="E845" s="130" t="s">
        <v>7180</v>
      </c>
      <c r="F845" s="131"/>
    </row>
    <row r="846" spans="1:6">
      <c r="A846" s="127" t="s">
        <v>3952</v>
      </c>
      <c r="B846" s="127">
        <v>171000</v>
      </c>
      <c r="C846" s="127">
        <f t="shared" si="32"/>
        <v>6002500</v>
      </c>
      <c r="D846" s="129">
        <f t="shared" si="33"/>
        <v>179550</v>
      </c>
      <c r="E846" s="130" t="s">
        <v>7180</v>
      </c>
      <c r="F846" s="131"/>
    </row>
    <row r="847" spans="1:6">
      <c r="A847" s="127" t="s">
        <v>3953</v>
      </c>
      <c r="B847" s="127">
        <v>172000</v>
      </c>
      <c r="C847" s="127">
        <f t="shared" si="32"/>
        <v>6037500</v>
      </c>
      <c r="D847" s="129">
        <f t="shared" si="33"/>
        <v>180600</v>
      </c>
      <c r="E847" s="130" t="s">
        <v>7180</v>
      </c>
      <c r="F847" s="131"/>
    </row>
    <row r="848" spans="1:6">
      <c r="A848" s="127" t="s">
        <v>3954</v>
      </c>
      <c r="B848" s="127">
        <v>173000</v>
      </c>
      <c r="C848" s="127">
        <f t="shared" si="32"/>
        <v>6072500</v>
      </c>
      <c r="D848" s="129">
        <f t="shared" si="33"/>
        <v>181650</v>
      </c>
      <c r="E848" s="130" t="s">
        <v>7180</v>
      </c>
      <c r="F848" s="131"/>
    </row>
    <row r="849" spans="1:6">
      <c r="A849" s="127" t="s">
        <v>3955</v>
      </c>
      <c r="B849" s="127">
        <v>174000</v>
      </c>
      <c r="C849" s="127">
        <f t="shared" si="32"/>
        <v>6107500</v>
      </c>
      <c r="D849" s="129">
        <f t="shared" si="33"/>
        <v>182700</v>
      </c>
      <c r="E849" s="130" t="s">
        <v>7180</v>
      </c>
      <c r="F849" s="131"/>
    </row>
    <row r="850" spans="1:6">
      <c r="A850" s="127" t="s">
        <v>3956</v>
      </c>
      <c r="B850" s="127">
        <v>175000</v>
      </c>
      <c r="C850" s="127">
        <f t="shared" si="32"/>
        <v>6142500</v>
      </c>
      <c r="D850" s="129">
        <f t="shared" si="33"/>
        <v>183750</v>
      </c>
      <c r="E850" s="130" t="s">
        <v>7180</v>
      </c>
      <c r="F850" s="131"/>
    </row>
    <row r="851" spans="1:6">
      <c r="A851" s="127" t="s">
        <v>3957</v>
      </c>
      <c r="B851" s="127">
        <v>176000</v>
      </c>
      <c r="C851" s="127">
        <f t="shared" si="32"/>
        <v>6177500</v>
      </c>
      <c r="D851" s="129">
        <f t="shared" si="33"/>
        <v>184800</v>
      </c>
      <c r="E851" s="130" t="s">
        <v>7180</v>
      </c>
      <c r="F851" s="131"/>
    </row>
    <row r="852" spans="1:6">
      <c r="A852" s="127" t="s">
        <v>3958</v>
      </c>
      <c r="B852" s="127">
        <v>177000</v>
      </c>
      <c r="C852" s="127">
        <f t="shared" si="32"/>
        <v>6212500</v>
      </c>
      <c r="D852" s="129">
        <f t="shared" si="33"/>
        <v>185850</v>
      </c>
      <c r="E852" s="130" t="s">
        <v>7180</v>
      </c>
      <c r="F852" s="131"/>
    </row>
    <row r="853" spans="1:6">
      <c r="A853" s="127" t="s">
        <v>3959</v>
      </c>
      <c r="B853" s="127">
        <v>178000</v>
      </c>
      <c r="C853" s="127">
        <f t="shared" si="32"/>
        <v>6247500</v>
      </c>
      <c r="D853" s="129">
        <f t="shared" si="33"/>
        <v>186900</v>
      </c>
      <c r="E853" s="130" t="s">
        <v>7180</v>
      </c>
      <c r="F853" s="131"/>
    </row>
    <row r="854" spans="1:6">
      <c r="A854" s="127" t="s">
        <v>3960</v>
      </c>
      <c r="B854" s="127">
        <v>179000</v>
      </c>
      <c r="C854" s="127">
        <f t="shared" si="32"/>
        <v>6282500</v>
      </c>
      <c r="D854" s="129">
        <f t="shared" si="33"/>
        <v>187950</v>
      </c>
      <c r="E854" s="130" t="s">
        <v>7180</v>
      </c>
      <c r="F854" s="131"/>
    </row>
    <row r="855" spans="1:6">
      <c r="A855" s="127" t="s">
        <v>3961</v>
      </c>
      <c r="B855" s="127">
        <v>180000</v>
      </c>
      <c r="C855" s="127">
        <f t="shared" si="32"/>
        <v>6317500</v>
      </c>
      <c r="D855" s="129">
        <f t="shared" si="33"/>
        <v>189000</v>
      </c>
      <c r="E855" s="130" t="s">
        <v>7180</v>
      </c>
      <c r="F855" s="131"/>
    </row>
    <row r="856" spans="1:6">
      <c r="A856" s="127" t="s">
        <v>3962</v>
      </c>
      <c r="B856" s="127">
        <v>181000</v>
      </c>
      <c r="C856" s="127">
        <f t="shared" si="32"/>
        <v>6352500</v>
      </c>
      <c r="D856" s="129">
        <f t="shared" si="33"/>
        <v>190050</v>
      </c>
      <c r="E856" s="130" t="s">
        <v>7180</v>
      </c>
      <c r="F856" s="131"/>
    </row>
    <row r="857" spans="1:6">
      <c r="A857" s="127" t="s">
        <v>3963</v>
      </c>
      <c r="B857" s="127">
        <v>182000</v>
      </c>
      <c r="C857" s="127">
        <f t="shared" si="32"/>
        <v>6387500</v>
      </c>
      <c r="D857" s="129">
        <f t="shared" si="33"/>
        <v>191100</v>
      </c>
      <c r="E857" s="130" t="s">
        <v>7180</v>
      </c>
      <c r="F857" s="131"/>
    </row>
    <row r="858" spans="1:6">
      <c r="A858" s="127" t="s">
        <v>3964</v>
      </c>
      <c r="B858" s="127">
        <v>183000</v>
      </c>
      <c r="C858" s="127">
        <f t="shared" si="32"/>
        <v>6422500</v>
      </c>
      <c r="D858" s="129">
        <f t="shared" si="33"/>
        <v>192150</v>
      </c>
      <c r="E858" s="130" t="s">
        <v>7180</v>
      </c>
      <c r="F858" s="131"/>
    </row>
    <row r="859" spans="1:6">
      <c r="A859" s="127" t="s">
        <v>3965</v>
      </c>
      <c r="B859" s="127">
        <v>184000</v>
      </c>
      <c r="C859" s="127">
        <f t="shared" si="32"/>
        <v>6457500</v>
      </c>
      <c r="D859" s="129">
        <f t="shared" si="33"/>
        <v>193200</v>
      </c>
      <c r="E859" s="130" t="s">
        <v>7180</v>
      </c>
      <c r="F859" s="131"/>
    </row>
    <row r="860" spans="1:6">
      <c r="A860" s="127" t="s">
        <v>3966</v>
      </c>
      <c r="B860" s="127">
        <v>185000</v>
      </c>
      <c r="C860" s="127">
        <f t="shared" si="32"/>
        <v>6492500</v>
      </c>
      <c r="D860" s="129">
        <f t="shared" si="33"/>
        <v>194250</v>
      </c>
      <c r="E860" s="130" t="s">
        <v>7180</v>
      </c>
      <c r="F860" s="131"/>
    </row>
    <row r="861" spans="1:6">
      <c r="A861" s="127" t="s">
        <v>3967</v>
      </c>
      <c r="B861" s="127">
        <v>186000</v>
      </c>
      <c r="C861" s="127">
        <f t="shared" si="32"/>
        <v>6527500</v>
      </c>
      <c r="D861" s="129">
        <f t="shared" si="33"/>
        <v>195300</v>
      </c>
      <c r="E861" s="130" t="s">
        <v>7180</v>
      </c>
      <c r="F861" s="131"/>
    </row>
    <row r="862" spans="1:6">
      <c r="A862" s="127" t="s">
        <v>3968</v>
      </c>
      <c r="B862" s="127">
        <v>187000</v>
      </c>
      <c r="C862" s="127">
        <f t="shared" si="32"/>
        <v>6562500</v>
      </c>
      <c r="D862" s="129">
        <f t="shared" si="33"/>
        <v>196350</v>
      </c>
      <c r="E862" s="130" t="s">
        <v>7180</v>
      </c>
      <c r="F862" s="131"/>
    </row>
    <row r="863" spans="1:6">
      <c r="A863" s="127" t="s">
        <v>3969</v>
      </c>
      <c r="B863" s="127">
        <v>188000</v>
      </c>
      <c r="C863" s="127">
        <f t="shared" si="32"/>
        <v>6597500</v>
      </c>
      <c r="D863" s="129">
        <f t="shared" si="33"/>
        <v>197400</v>
      </c>
      <c r="E863" s="130" t="s">
        <v>7180</v>
      </c>
      <c r="F863" s="131"/>
    </row>
    <row r="864" spans="1:6">
      <c r="A864" s="127" t="s">
        <v>3970</v>
      </c>
      <c r="B864" s="127">
        <v>189000</v>
      </c>
      <c r="C864" s="127">
        <f t="shared" si="32"/>
        <v>6632500</v>
      </c>
      <c r="D864" s="129">
        <f t="shared" si="33"/>
        <v>198450</v>
      </c>
      <c r="E864" s="130" t="s">
        <v>7180</v>
      </c>
      <c r="F864" s="131"/>
    </row>
    <row r="865" spans="1:6">
      <c r="A865" s="127" t="s">
        <v>3971</v>
      </c>
      <c r="B865" s="127">
        <v>190000</v>
      </c>
      <c r="C865" s="127">
        <f t="shared" si="32"/>
        <v>6667500</v>
      </c>
      <c r="D865" s="129">
        <f t="shared" si="33"/>
        <v>199500</v>
      </c>
      <c r="E865" s="130" t="s">
        <v>7180</v>
      </c>
      <c r="F865" s="131"/>
    </row>
    <row r="866" spans="1:6">
      <c r="A866" s="127" t="s">
        <v>3972</v>
      </c>
      <c r="B866" s="127">
        <v>191000</v>
      </c>
      <c r="C866" s="127">
        <f t="shared" si="32"/>
        <v>6702500</v>
      </c>
      <c r="D866" s="129">
        <f t="shared" si="33"/>
        <v>200550</v>
      </c>
      <c r="E866" s="130" t="s">
        <v>7180</v>
      </c>
      <c r="F866" s="131"/>
    </row>
    <row r="867" spans="1:6">
      <c r="A867" s="127" t="s">
        <v>3973</v>
      </c>
      <c r="B867" s="127">
        <v>192000</v>
      </c>
      <c r="C867" s="127">
        <f t="shared" si="32"/>
        <v>6737500</v>
      </c>
      <c r="D867" s="129">
        <f t="shared" si="33"/>
        <v>201600</v>
      </c>
      <c r="E867" s="130" t="s">
        <v>7180</v>
      </c>
      <c r="F867" s="131"/>
    </row>
    <row r="868" spans="1:6">
      <c r="A868" s="127" t="s">
        <v>3974</v>
      </c>
      <c r="B868" s="127">
        <v>193000</v>
      </c>
      <c r="C868" s="127">
        <f t="shared" si="32"/>
        <v>6772500</v>
      </c>
      <c r="D868" s="129">
        <f t="shared" si="33"/>
        <v>202650</v>
      </c>
      <c r="E868" s="130" t="s">
        <v>7180</v>
      </c>
      <c r="F868" s="131"/>
    </row>
    <row r="869" spans="1:6">
      <c r="A869" s="127" t="s">
        <v>3975</v>
      </c>
      <c r="B869" s="127">
        <v>194000</v>
      </c>
      <c r="C869" s="127">
        <f t="shared" si="32"/>
        <v>6807500</v>
      </c>
      <c r="D869" s="129">
        <f t="shared" si="33"/>
        <v>203700</v>
      </c>
      <c r="E869" s="130" t="s">
        <v>7180</v>
      </c>
      <c r="F869" s="131"/>
    </row>
    <row r="870" spans="1:6">
      <c r="A870" s="127" t="s">
        <v>3976</v>
      </c>
      <c r="B870" s="127">
        <v>195000</v>
      </c>
      <c r="C870" s="127">
        <f t="shared" ref="C870:C933" si="34">SUM(C869)+35000</f>
        <v>6842500</v>
      </c>
      <c r="D870" s="129">
        <f t="shared" si="33"/>
        <v>204750</v>
      </c>
      <c r="E870" s="130" t="s">
        <v>7180</v>
      </c>
      <c r="F870" s="131"/>
    </row>
    <row r="871" spans="1:6">
      <c r="A871" s="127" t="s">
        <v>3977</v>
      </c>
      <c r="B871" s="127">
        <v>196000</v>
      </c>
      <c r="C871" s="127">
        <f t="shared" si="34"/>
        <v>6877500</v>
      </c>
      <c r="D871" s="129">
        <f t="shared" si="33"/>
        <v>205800</v>
      </c>
      <c r="E871" s="130" t="s">
        <v>7180</v>
      </c>
      <c r="F871" s="131"/>
    </row>
    <row r="872" spans="1:6">
      <c r="A872" s="127" t="s">
        <v>3978</v>
      </c>
      <c r="B872" s="127">
        <v>197000</v>
      </c>
      <c r="C872" s="127">
        <f t="shared" si="34"/>
        <v>6912500</v>
      </c>
      <c r="D872" s="129">
        <f t="shared" si="33"/>
        <v>206850</v>
      </c>
      <c r="E872" s="130" t="s">
        <v>7180</v>
      </c>
      <c r="F872" s="131"/>
    </row>
    <row r="873" spans="1:6">
      <c r="A873" s="127" t="s">
        <v>3979</v>
      </c>
      <c r="B873" s="127">
        <v>198000</v>
      </c>
      <c r="C873" s="127">
        <f t="shared" si="34"/>
        <v>6947500</v>
      </c>
      <c r="D873" s="129">
        <f t="shared" si="33"/>
        <v>207900</v>
      </c>
      <c r="E873" s="130" t="s">
        <v>7180</v>
      </c>
      <c r="F873" s="131"/>
    </row>
    <row r="874" spans="1:6">
      <c r="A874" s="127" t="s">
        <v>3980</v>
      </c>
      <c r="B874" s="127">
        <v>199000</v>
      </c>
      <c r="C874" s="127">
        <f t="shared" si="34"/>
        <v>6982500</v>
      </c>
      <c r="D874" s="129">
        <f t="shared" si="33"/>
        <v>208950</v>
      </c>
      <c r="E874" s="130" t="s">
        <v>7180</v>
      </c>
      <c r="F874" s="131"/>
    </row>
    <row r="875" spans="1:6">
      <c r="A875" s="127" t="s">
        <v>3981</v>
      </c>
      <c r="B875" s="127">
        <v>200000</v>
      </c>
      <c r="C875" s="127">
        <f t="shared" si="34"/>
        <v>7017500</v>
      </c>
      <c r="D875" s="129">
        <f t="shared" si="33"/>
        <v>210000</v>
      </c>
      <c r="E875" s="130" t="s">
        <v>7180</v>
      </c>
      <c r="F875" s="131"/>
    </row>
    <row r="876" spans="1:6">
      <c r="A876" s="127" t="s">
        <v>3982</v>
      </c>
      <c r="B876" s="127">
        <v>201000</v>
      </c>
      <c r="C876" s="127">
        <f t="shared" si="34"/>
        <v>7052500</v>
      </c>
      <c r="D876" s="129">
        <f t="shared" si="33"/>
        <v>211050</v>
      </c>
      <c r="E876" s="130" t="s">
        <v>7180</v>
      </c>
      <c r="F876" s="131"/>
    </row>
    <row r="877" spans="1:6">
      <c r="A877" s="127" t="s">
        <v>3983</v>
      </c>
      <c r="B877" s="127">
        <v>202000</v>
      </c>
      <c r="C877" s="127">
        <f t="shared" si="34"/>
        <v>7087500</v>
      </c>
      <c r="D877" s="129">
        <f t="shared" si="33"/>
        <v>212100</v>
      </c>
      <c r="E877" s="130" t="s">
        <v>7180</v>
      </c>
      <c r="F877" s="131"/>
    </row>
    <row r="878" spans="1:6">
      <c r="A878" s="127" t="s">
        <v>3984</v>
      </c>
      <c r="B878" s="127">
        <v>203000</v>
      </c>
      <c r="C878" s="127">
        <f t="shared" si="34"/>
        <v>7122500</v>
      </c>
      <c r="D878" s="129">
        <f t="shared" si="33"/>
        <v>213150</v>
      </c>
      <c r="E878" s="130" t="s">
        <v>7180</v>
      </c>
      <c r="F878" s="131"/>
    </row>
    <row r="879" spans="1:6">
      <c r="A879" s="127" t="s">
        <v>3985</v>
      </c>
      <c r="B879" s="127">
        <v>204000</v>
      </c>
      <c r="C879" s="127">
        <f t="shared" si="34"/>
        <v>7157500</v>
      </c>
      <c r="D879" s="129">
        <f t="shared" si="33"/>
        <v>214200</v>
      </c>
      <c r="E879" s="130" t="s">
        <v>7180</v>
      </c>
      <c r="F879" s="131"/>
    </row>
    <row r="880" spans="1:6">
      <c r="A880" s="127" t="s">
        <v>3986</v>
      </c>
      <c r="B880" s="127">
        <v>205000</v>
      </c>
      <c r="C880" s="127">
        <f t="shared" si="34"/>
        <v>7192500</v>
      </c>
      <c r="D880" s="129">
        <f t="shared" si="33"/>
        <v>215250</v>
      </c>
      <c r="E880" s="130" t="s">
        <v>7180</v>
      </c>
      <c r="F880" s="131"/>
    </row>
    <row r="881" spans="1:6">
      <c r="A881" s="127" t="s">
        <v>3987</v>
      </c>
      <c r="B881" s="127">
        <v>206000</v>
      </c>
      <c r="C881" s="127">
        <f t="shared" si="34"/>
        <v>7227500</v>
      </c>
      <c r="D881" s="129">
        <f t="shared" si="33"/>
        <v>216300</v>
      </c>
      <c r="E881" s="130" t="s">
        <v>7180</v>
      </c>
      <c r="F881" s="131"/>
    </row>
    <row r="882" spans="1:6">
      <c r="A882" s="127" t="s">
        <v>3988</v>
      </c>
      <c r="B882" s="127">
        <v>207000</v>
      </c>
      <c r="C882" s="127">
        <f t="shared" si="34"/>
        <v>7262500</v>
      </c>
      <c r="D882" s="129">
        <f t="shared" si="33"/>
        <v>217350</v>
      </c>
      <c r="E882" s="130" t="s">
        <v>7180</v>
      </c>
      <c r="F882" s="131"/>
    </row>
    <row r="883" spans="1:6">
      <c r="A883" s="127" t="s">
        <v>3989</v>
      </c>
      <c r="B883" s="127">
        <v>208000</v>
      </c>
      <c r="C883" s="127">
        <f t="shared" si="34"/>
        <v>7297500</v>
      </c>
      <c r="D883" s="129">
        <f t="shared" si="33"/>
        <v>218400</v>
      </c>
      <c r="E883" s="130" t="s">
        <v>7180</v>
      </c>
      <c r="F883" s="131"/>
    </row>
    <row r="884" spans="1:6">
      <c r="A884" s="127" t="s">
        <v>3990</v>
      </c>
      <c r="B884" s="127">
        <v>209000</v>
      </c>
      <c r="C884" s="127">
        <f t="shared" si="34"/>
        <v>7332500</v>
      </c>
      <c r="D884" s="129">
        <f t="shared" si="33"/>
        <v>219450</v>
      </c>
      <c r="E884" s="130" t="s">
        <v>7180</v>
      </c>
      <c r="F884" s="131"/>
    </row>
    <row r="885" spans="1:6">
      <c r="A885" s="127" t="s">
        <v>3991</v>
      </c>
      <c r="B885" s="127">
        <v>210000</v>
      </c>
      <c r="C885" s="127">
        <f t="shared" si="34"/>
        <v>7367500</v>
      </c>
      <c r="D885" s="129">
        <f t="shared" si="33"/>
        <v>220500</v>
      </c>
      <c r="E885" s="130" t="s">
        <v>7180</v>
      </c>
      <c r="F885" s="131"/>
    </row>
    <row r="886" spans="1:6">
      <c r="A886" s="127" t="s">
        <v>3992</v>
      </c>
      <c r="B886" s="127">
        <v>211000</v>
      </c>
      <c r="C886" s="127">
        <f t="shared" si="34"/>
        <v>7402500</v>
      </c>
      <c r="D886" s="129">
        <f t="shared" si="33"/>
        <v>221550</v>
      </c>
      <c r="E886" s="130" t="s">
        <v>7180</v>
      </c>
      <c r="F886" s="131"/>
    </row>
    <row r="887" spans="1:6">
      <c r="A887" s="127" t="s">
        <v>3993</v>
      </c>
      <c r="B887" s="127">
        <v>212000</v>
      </c>
      <c r="C887" s="127">
        <f t="shared" si="34"/>
        <v>7437500</v>
      </c>
      <c r="D887" s="129">
        <f t="shared" si="33"/>
        <v>222600</v>
      </c>
      <c r="E887" s="130" t="s">
        <v>7180</v>
      </c>
      <c r="F887" s="131"/>
    </row>
    <row r="888" spans="1:6">
      <c r="A888" s="127" t="s">
        <v>3994</v>
      </c>
      <c r="B888" s="127">
        <v>213000</v>
      </c>
      <c r="C888" s="127">
        <f t="shared" si="34"/>
        <v>7472500</v>
      </c>
      <c r="D888" s="129">
        <f t="shared" si="33"/>
        <v>223650</v>
      </c>
      <c r="E888" s="130" t="s">
        <v>7180</v>
      </c>
      <c r="F888" s="131"/>
    </row>
    <row r="889" spans="1:6">
      <c r="A889" s="127" t="s">
        <v>3995</v>
      </c>
      <c r="B889" s="127">
        <v>214000</v>
      </c>
      <c r="C889" s="127">
        <f t="shared" si="34"/>
        <v>7507500</v>
      </c>
      <c r="D889" s="129">
        <f t="shared" si="33"/>
        <v>224700</v>
      </c>
      <c r="E889" s="130" t="s">
        <v>7180</v>
      </c>
      <c r="F889" s="131"/>
    </row>
    <row r="890" spans="1:6">
      <c r="A890" s="127" t="s">
        <v>3996</v>
      </c>
      <c r="B890" s="127">
        <v>215000</v>
      </c>
      <c r="C890" s="127">
        <f t="shared" si="34"/>
        <v>7542500</v>
      </c>
      <c r="D890" s="129">
        <f t="shared" si="33"/>
        <v>225750</v>
      </c>
      <c r="E890" s="130" t="s">
        <v>7180</v>
      </c>
      <c r="F890" s="131"/>
    </row>
    <row r="891" spans="1:6">
      <c r="A891" s="127" t="s">
        <v>3997</v>
      </c>
      <c r="B891" s="127">
        <v>216000</v>
      </c>
      <c r="C891" s="127">
        <f t="shared" si="34"/>
        <v>7577500</v>
      </c>
      <c r="D891" s="129">
        <f t="shared" si="33"/>
        <v>226800</v>
      </c>
      <c r="E891" s="130" t="s">
        <v>7180</v>
      </c>
      <c r="F891" s="131"/>
    </row>
    <row r="892" spans="1:6">
      <c r="A892" s="127" t="s">
        <v>3998</v>
      </c>
      <c r="B892" s="127">
        <v>217000</v>
      </c>
      <c r="C892" s="127">
        <f t="shared" si="34"/>
        <v>7612500</v>
      </c>
      <c r="D892" s="129">
        <f t="shared" si="33"/>
        <v>227850</v>
      </c>
      <c r="E892" s="130" t="s">
        <v>7180</v>
      </c>
      <c r="F892" s="131"/>
    </row>
    <row r="893" spans="1:6">
      <c r="A893" s="127" t="s">
        <v>3999</v>
      </c>
      <c r="B893" s="127">
        <v>218000</v>
      </c>
      <c r="C893" s="127">
        <f t="shared" si="34"/>
        <v>7647500</v>
      </c>
      <c r="D893" s="129">
        <f t="shared" si="33"/>
        <v>228900</v>
      </c>
      <c r="E893" s="130" t="s">
        <v>7180</v>
      </c>
      <c r="F893" s="131"/>
    </row>
    <row r="894" spans="1:6">
      <c r="A894" s="127" t="s">
        <v>4000</v>
      </c>
      <c r="B894" s="127">
        <v>219000</v>
      </c>
      <c r="C894" s="127">
        <f t="shared" si="34"/>
        <v>7682500</v>
      </c>
      <c r="D894" s="129">
        <f t="shared" si="33"/>
        <v>229950</v>
      </c>
      <c r="E894" s="130" t="s">
        <v>7180</v>
      </c>
      <c r="F894" s="131"/>
    </row>
    <row r="895" spans="1:6">
      <c r="A895" s="127" t="s">
        <v>4001</v>
      </c>
      <c r="B895" s="127">
        <v>220000</v>
      </c>
      <c r="C895" s="127">
        <f t="shared" si="34"/>
        <v>7717500</v>
      </c>
      <c r="D895" s="129">
        <f t="shared" si="33"/>
        <v>231000</v>
      </c>
      <c r="E895" s="130" t="s">
        <v>7180</v>
      </c>
      <c r="F895" s="131"/>
    </row>
    <row r="896" spans="1:6">
      <c r="A896" s="127" t="s">
        <v>4002</v>
      </c>
      <c r="B896" s="127">
        <v>221000</v>
      </c>
      <c r="C896" s="127">
        <f t="shared" si="34"/>
        <v>7752500</v>
      </c>
      <c r="D896" s="129">
        <f t="shared" si="33"/>
        <v>232050</v>
      </c>
      <c r="E896" s="130" t="s">
        <v>7180</v>
      </c>
      <c r="F896" s="131"/>
    </row>
    <row r="897" spans="1:6">
      <c r="A897" s="127" t="s">
        <v>4003</v>
      </c>
      <c r="B897" s="127">
        <v>222000</v>
      </c>
      <c r="C897" s="127">
        <f t="shared" si="34"/>
        <v>7787500</v>
      </c>
      <c r="D897" s="129">
        <f t="shared" si="33"/>
        <v>233100</v>
      </c>
      <c r="E897" s="130" t="s">
        <v>7180</v>
      </c>
      <c r="F897" s="131"/>
    </row>
    <row r="898" spans="1:6">
      <c r="A898" s="127" t="s">
        <v>4004</v>
      </c>
      <c r="B898" s="127">
        <v>223000</v>
      </c>
      <c r="C898" s="127">
        <f t="shared" si="34"/>
        <v>7822500</v>
      </c>
      <c r="D898" s="129">
        <f t="shared" ref="D898:D949" si="35">SUM($G$2)*(B898*0.001)</f>
        <v>234150</v>
      </c>
      <c r="E898" s="130" t="s">
        <v>7180</v>
      </c>
      <c r="F898" s="131"/>
    </row>
    <row r="899" spans="1:6">
      <c r="A899" s="127" t="s">
        <v>4005</v>
      </c>
      <c r="B899" s="127">
        <v>224000</v>
      </c>
      <c r="C899" s="127">
        <f t="shared" si="34"/>
        <v>7857500</v>
      </c>
      <c r="D899" s="129">
        <f t="shared" si="35"/>
        <v>235200</v>
      </c>
      <c r="E899" s="130" t="s">
        <v>7180</v>
      </c>
      <c r="F899" s="131"/>
    </row>
    <row r="900" spans="1:6">
      <c r="A900" s="127" t="s">
        <v>4006</v>
      </c>
      <c r="B900" s="127">
        <v>225000</v>
      </c>
      <c r="C900" s="127">
        <f t="shared" si="34"/>
        <v>7892500</v>
      </c>
      <c r="D900" s="129">
        <f t="shared" si="35"/>
        <v>236250</v>
      </c>
      <c r="E900" s="130" t="s">
        <v>7180</v>
      </c>
      <c r="F900" s="131"/>
    </row>
    <row r="901" spans="1:6">
      <c r="A901" s="127" t="s">
        <v>4007</v>
      </c>
      <c r="B901" s="127">
        <v>226000</v>
      </c>
      <c r="C901" s="127">
        <f t="shared" si="34"/>
        <v>7927500</v>
      </c>
      <c r="D901" s="129">
        <f t="shared" si="35"/>
        <v>237300</v>
      </c>
      <c r="E901" s="130" t="s">
        <v>7180</v>
      </c>
      <c r="F901" s="131"/>
    </row>
    <row r="902" spans="1:6">
      <c r="A902" s="127" t="s">
        <v>4008</v>
      </c>
      <c r="B902" s="127">
        <v>227000</v>
      </c>
      <c r="C902" s="127">
        <f t="shared" si="34"/>
        <v>7962500</v>
      </c>
      <c r="D902" s="129">
        <f t="shared" si="35"/>
        <v>238350</v>
      </c>
      <c r="E902" s="130" t="s">
        <v>7180</v>
      </c>
      <c r="F902" s="131"/>
    </row>
    <row r="903" spans="1:6">
      <c r="A903" s="127" t="s">
        <v>4009</v>
      </c>
      <c r="B903" s="127">
        <v>228000</v>
      </c>
      <c r="C903" s="127">
        <f t="shared" si="34"/>
        <v>7997500</v>
      </c>
      <c r="D903" s="129">
        <f t="shared" si="35"/>
        <v>239400</v>
      </c>
      <c r="E903" s="130" t="s">
        <v>7180</v>
      </c>
      <c r="F903" s="131"/>
    </row>
    <row r="904" spans="1:6">
      <c r="A904" s="127" t="s">
        <v>4010</v>
      </c>
      <c r="B904" s="127">
        <v>229000</v>
      </c>
      <c r="C904" s="127">
        <f t="shared" si="34"/>
        <v>8032500</v>
      </c>
      <c r="D904" s="129">
        <f t="shared" si="35"/>
        <v>240450</v>
      </c>
      <c r="E904" s="130" t="s">
        <v>7180</v>
      </c>
      <c r="F904" s="131"/>
    </row>
    <row r="905" spans="1:6">
      <c r="A905" s="127" t="s">
        <v>4011</v>
      </c>
      <c r="B905" s="127">
        <v>230000</v>
      </c>
      <c r="C905" s="127">
        <f t="shared" si="34"/>
        <v>8067500</v>
      </c>
      <c r="D905" s="129">
        <f t="shared" si="35"/>
        <v>241500</v>
      </c>
      <c r="E905" s="130" t="s">
        <v>7180</v>
      </c>
      <c r="F905" s="131"/>
    </row>
    <row r="906" spans="1:6">
      <c r="A906" s="127" t="s">
        <v>4012</v>
      </c>
      <c r="B906" s="127">
        <v>231000</v>
      </c>
      <c r="C906" s="127">
        <f t="shared" si="34"/>
        <v>8102500</v>
      </c>
      <c r="D906" s="129">
        <f t="shared" si="35"/>
        <v>242550</v>
      </c>
      <c r="E906" s="130" t="s">
        <v>7180</v>
      </c>
      <c r="F906" s="131"/>
    </row>
    <row r="907" spans="1:6">
      <c r="A907" s="127" t="s">
        <v>4013</v>
      </c>
      <c r="B907" s="127">
        <v>232000</v>
      </c>
      <c r="C907" s="127">
        <f t="shared" si="34"/>
        <v>8137500</v>
      </c>
      <c r="D907" s="129">
        <f t="shared" si="35"/>
        <v>243600</v>
      </c>
      <c r="E907" s="130" t="s">
        <v>7180</v>
      </c>
      <c r="F907" s="131"/>
    </row>
    <row r="908" spans="1:6">
      <c r="A908" s="127" t="s">
        <v>4014</v>
      </c>
      <c r="B908" s="127">
        <v>233000</v>
      </c>
      <c r="C908" s="127">
        <f t="shared" si="34"/>
        <v>8172500</v>
      </c>
      <c r="D908" s="129">
        <f t="shared" si="35"/>
        <v>244650</v>
      </c>
      <c r="E908" s="130" t="s">
        <v>7180</v>
      </c>
      <c r="F908" s="131"/>
    </row>
    <row r="909" spans="1:6">
      <c r="A909" s="127" t="s">
        <v>4015</v>
      </c>
      <c r="B909" s="127">
        <v>234000</v>
      </c>
      <c r="C909" s="127">
        <f t="shared" si="34"/>
        <v>8207500</v>
      </c>
      <c r="D909" s="129">
        <f t="shared" si="35"/>
        <v>245700</v>
      </c>
      <c r="E909" s="130" t="s">
        <v>7180</v>
      </c>
      <c r="F909" s="131"/>
    </row>
    <row r="910" spans="1:6">
      <c r="A910" s="127" t="s">
        <v>4016</v>
      </c>
      <c r="B910" s="127">
        <v>235000</v>
      </c>
      <c r="C910" s="127">
        <f t="shared" si="34"/>
        <v>8242500</v>
      </c>
      <c r="D910" s="129">
        <f t="shared" si="35"/>
        <v>246750</v>
      </c>
      <c r="E910" s="130" t="s">
        <v>7180</v>
      </c>
      <c r="F910" s="131"/>
    </row>
    <row r="911" spans="1:6">
      <c r="A911" s="127" t="s">
        <v>4017</v>
      </c>
      <c r="B911" s="127">
        <v>236000</v>
      </c>
      <c r="C911" s="127">
        <f t="shared" si="34"/>
        <v>8277500</v>
      </c>
      <c r="D911" s="129">
        <f t="shared" si="35"/>
        <v>247800</v>
      </c>
      <c r="E911" s="130" t="s">
        <v>7180</v>
      </c>
      <c r="F911" s="131"/>
    </row>
    <row r="912" spans="1:6">
      <c r="A912" s="127" t="s">
        <v>4018</v>
      </c>
      <c r="B912" s="127">
        <v>237000</v>
      </c>
      <c r="C912" s="127">
        <f t="shared" si="34"/>
        <v>8312500</v>
      </c>
      <c r="D912" s="129">
        <f t="shared" si="35"/>
        <v>248850</v>
      </c>
      <c r="E912" s="130" t="s">
        <v>7180</v>
      </c>
      <c r="F912" s="131"/>
    </row>
    <row r="913" spans="1:6">
      <c r="A913" s="127" t="s">
        <v>4019</v>
      </c>
      <c r="B913" s="127">
        <v>238000</v>
      </c>
      <c r="C913" s="127">
        <f t="shared" si="34"/>
        <v>8347500</v>
      </c>
      <c r="D913" s="129">
        <f t="shared" si="35"/>
        <v>249900</v>
      </c>
      <c r="E913" s="130" t="s">
        <v>7180</v>
      </c>
      <c r="F913" s="131"/>
    </row>
    <row r="914" spans="1:6">
      <c r="A914" s="127" t="s">
        <v>4020</v>
      </c>
      <c r="B914" s="127">
        <v>239000</v>
      </c>
      <c r="C914" s="127">
        <f t="shared" si="34"/>
        <v>8382500</v>
      </c>
      <c r="D914" s="129">
        <f t="shared" si="35"/>
        <v>250950</v>
      </c>
      <c r="E914" s="130" t="s">
        <v>7180</v>
      </c>
      <c r="F914" s="131"/>
    </row>
    <row r="915" spans="1:6">
      <c r="A915" s="127" t="s">
        <v>4021</v>
      </c>
      <c r="B915" s="127">
        <v>240000</v>
      </c>
      <c r="C915" s="127">
        <f t="shared" si="34"/>
        <v>8417500</v>
      </c>
      <c r="D915" s="129">
        <f t="shared" si="35"/>
        <v>252000</v>
      </c>
      <c r="E915" s="130" t="s">
        <v>6398</v>
      </c>
      <c r="F915" s="131"/>
    </row>
    <row r="916" spans="1:6">
      <c r="A916" s="127" t="s">
        <v>4022</v>
      </c>
      <c r="B916" s="127">
        <v>241000</v>
      </c>
      <c r="C916" s="127">
        <f t="shared" si="34"/>
        <v>8452500</v>
      </c>
      <c r="D916" s="129">
        <f t="shared" si="35"/>
        <v>253050</v>
      </c>
      <c r="E916" s="130" t="s">
        <v>6398</v>
      </c>
      <c r="F916" s="131"/>
    </row>
    <row r="917" spans="1:6">
      <c r="A917" s="127" t="s">
        <v>4023</v>
      </c>
      <c r="B917" s="127">
        <v>242000</v>
      </c>
      <c r="C917" s="127">
        <f t="shared" si="34"/>
        <v>8487500</v>
      </c>
      <c r="D917" s="129">
        <f t="shared" si="35"/>
        <v>254100</v>
      </c>
      <c r="E917" s="130" t="s">
        <v>6398</v>
      </c>
      <c r="F917" s="131"/>
    </row>
    <row r="918" spans="1:6">
      <c r="A918" s="127" t="s">
        <v>4024</v>
      </c>
      <c r="B918" s="127">
        <v>243000</v>
      </c>
      <c r="C918" s="127">
        <f t="shared" si="34"/>
        <v>8522500</v>
      </c>
      <c r="D918" s="129">
        <f t="shared" si="35"/>
        <v>255150</v>
      </c>
      <c r="E918" s="130" t="s">
        <v>6398</v>
      </c>
      <c r="F918" s="131"/>
    </row>
    <row r="919" spans="1:6">
      <c r="A919" s="127" t="s">
        <v>4025</v>
      </c>
      <c r="B919" s="127">
        <v>244000</v>
      </c>
      <c r="C919" s="127">
        <f t="shared" si="34"/>
        <v>8557500</v>
      </c>
      <c r="D919" s="129">
        <f t="shared" si="35"/>
        <v>256200</v>
      </c>
      <c r="E919" s="130" t="s">
        <v>6398</v>
      </c>
      <c r="F919" s="131"/>
    </row>
    <row r="920" spans="1:6">
      <c r="A920" s="127" t="s">
        <v>4026</v>
      </c>
      <c r="B920" s="127">
        <v>245000</v>
      </c>
      <c r="C920" s="127">
        <f t="shared" si="34"/>
        <v>8592500</v>
      </c>
      <c r="D920" s="129">
        <f t="shared" si="35"/>
        <v>257250</v>
      </c>
      <c r="E920" s="130" t="s">
        <v>6398</v>
      </c>
      <c r="F920" s="131"/>
    </row>
    <row r="921" spans="1:6">
      <c r="A921" s="127" t="s">
        <v>4027</v>
      </c>
      <c r="B921" s="127">
        <v>246000</v>
      </c>
      <c r="C921" s="127">
        <f t="shared" si="34"/>
        <v>8627500</v>
      </c>
      <c r="D921" s="129">
        <f t="shared" si="35"/>
        <v>258300</v>
      </c>
      <c r="E921" s="130" t="s">
        <v>6398</v>
      </c>
      <c r="F921" s="131"/>
    </row>
    <row r="922" spans="1:6">
      <c r="A922" s="127" t="s">
        <v>4028</v>
      </c>
      <c r="B922" s="127">
        <v>247000</v>
      </c>
      <c r="C922" s="127">
        <f t="shared" si="34"/>
        <v>8662500</v>
      </c>
      <c r="D922" s="129">
        <f t="shared" si="35"/>
        <v>259350</v>
      </c>
      <c r="E922" s="130" t="s">
        <v>6398</v>
      </c>
      <c r="F922" s="131"/>
    </row>
    <row r="923" spans="1:6">
      <c r="A923" s="127" t="s">
        <v>4029</v>
      </c>
      <c r="B923" s="127">
        <v>248000</v>
      </c>
      <c r="C923" s="127">
        <f t="shared" si="34"/>
        <v>8697500</v>
      </c>
      <c r="D923" s="129">
        <f t="shared" si="35"/>
        <v>260400</v>
      </c>
      <c r="E923" s="130" t="s">
        <v>6398</v>
      </c>
      <c r="F923" s="131"/>
    </row>
    <row r="924" spans="1:6">
      <c r="A924" s="127" t="s">
        <v>4030</v>
      </c>
      <c r="B924" s="127">
        <v>249000</v>
      </c>
      <c r="C924" s="127">
        <f t="shared" si="34"/>
        <v>8732500</v>
      </c>
      <c r="D924" s="129">
        <f t="shared" si="35"/>
        <v>261450</v>
      </c>
      <c r="E924" s="130" t="s">
        <v>6398</v>
      </c>
      <c r="F924" s="131"/>
    </row>
    <row r="925" spans="1:6">
      <c r="A925" s="127" t="s">
        <v>4031</v>
      </c>
      <c r="B925" s="127">
        <v>250000</v>
      </c>
      <c r="C925" s="127">
        <f t="shared" si="34"/>
        <v>8767500</v>
      </c>
      <c r="D925" s="129">
        <f t="shared" si="35"/>
        <v>262500</v>
      </c>
      <c r="E925" s="130" t="s">
        <v>6398</v>
      </c>
      <c r="F925" s="131"/>
    </row>
    <row r="926" spans="1:6">
      <c r="A926" s="127" t="s">
        <v>4032</v>
      </c>
      <c r="B926" s="127">
        <v>251000</v>
      </c>
      <c r="C926" s="127">
        <f t="shared" si="34"/>
        <v>8802500</v>
      </c>
      <c r="D926" s="129">
        <f t="shared" si="35"/>
        <v>263550</v>
      </c>
      <c r="E926" s="130" t="s">
        <v>6398</v>
      </c>
      <c r="F926" s="131"/>
    </row>
    <row r="927" spans="1:6">
      <c r="A927" s="127" t="s">
        <v>4033</v>
      </c>
      <c r="B927" s="127">
        <v>252000</v>
      </c>
      <c r="C927" s="127">
        <f t="shared" si="34"/>
        <v>8837500</v>
      </c>
      <c r="D927" s="129">
        <f t="shared" si="35"/>
        <v>264600</v>
      </c>
      <c r="E927" s="130" t="s">
        <v>6398</v>
      </c>
      <c r="F927" s="131"/>
    </row>
    <row r="928" spans="1:6">
      <c r="A928" s="127" t="s">
        <v>4034</v>
      </c>
      <c r="B928" s="127">
        <v>253000</v>
      </c>
      <c r="C928" s="127">
        <f t="shared" si="34"/>
        <v>8872500</v>
      </c>
      <c r="D928" s="129">
        <f t="shared" si="35"/>
        <v>265650</v>
      </c>
      <c r="E928" s="130" t="s">
        <v>6398</v>
      </c>
      <c r="F928" s="131"/>
    </row>
    <row r="929" spans="1:6">
      <c r="A929" s="127" t="s">
        <v>4035</v>
      </c>
      <c r="B929" s="127">
        <v>254000</v>
      </c>
      <c r="C929" s="127">
        <f t="shared" si="34"/>
        <v>8907500</v>
      </c>
      <c r="D929" s="129">
        <f t="shared" si="35"/>
        <v>266700</v>
      </c>
      <c r="E929" s="130" t="s">
        <v>6398</v>
      </c>
      <c r="F929" s="131"/>
    </row>
    <row r="930" spans="1:6">
      <c r="A930" s="127" t="s">
        <v>4036</v>
      </c>
      <c r="B930" s="127">
        <v>255000</v>
      </c>
      <c r="C930" s="127">
        <f t="shared" si="34"/>
        <v>8942500</v>
      </c>
      <c r="D930" s="129">
        <f t="shared" si="35"/>
        <v>267750</v>
      </c>
      <c r="E930" s="130" t="s">
        <v>6398</v>
      </c>
      <c r="F930" s="131"/>
    </row>
    <row r="931" spans="1:6">
      <c r="A931" s="127" t="s">
        <v>4037</v>
      </c>
      <c r="B931" s="127">
        <v>256000</v>
      </c>
      <c r="C931" s="127">
        <f t="shared" si="34"/>
        <v>8977500</v>
      </c>
      <c r="D931" s="129">
        <f t="shared" si="35"/>
        <v>268800</v>
      </c>
      <c r="E931" s="130" t="s">
        <v>6398</v>
      </c>
      <c r="F931" s="131"/>
    </row>
    <row r="932" spans="1:6">
      <c r="A932" s="127" t="s">
        <v>4038</v>
      </c>
      <c r="B932" s="127">
        <v>257000</v>
      </c>
      <c r="C932" s="127">
        <f t="shared" si="34"/>
        <v>9012500</v>
      </c>
      <c r="D932" s="129">
        <f t="shared" si="35"/>
        <v>269850</v>
      </c>
      <c r="E932" s="130" t="s">
        <v>6398</v>
      </c>
      <c r="F932" s="131"/>
    </row>
    <row r="933" spans="1:6">
      <c r="A933" s="127" t="s">
        <v>4039</v>
      </c>
      <c r="B933" s="127">
        <v>258000</v>
      </c>
      <c r="C933" s="127">
        <f t="shared" si="34"/>
        <v>9047500</v>
      </c>
      <c r="D933" s="129">
        <f t="shared" si="35"/>
        <v>270900</v>
      </c>
      <c r="E933" s="130" t="s">
        <v>6398</v>
      </c>
      <c r="F933" s="131"/>
    </row>
    <row r="934" spans="1:6">
      <c r="A934" s="127" t="s">
        <v>4040</v>
      </c>
      <c r="B934" s="127">
        <v>259000</v>
      </c>
      <c r="C934" s="127">
        <f t="shared" ref="C934:C949" si="36">SUM(C933)+35000</f>
        <v>9082500</v>
      </c>
      <c r="D934" s="129">
        <f t="shared" si="35"/>
        <v>271950</v>
      </c>
      <c r="E934" s="130" t="s">
        <v>6398</v>
      </c>
      <c r="F934" s="131"/>
    </row>
    <row r="935" spans="1:6">
      <c r="A935" s="127" t="s">
        <v>4041</v>
      </c>
      <c r="B935" s="127">
        <v>260000</v>
      </c>
      <c r="C935" s="127">
        <f t="shared" si="36"/>
        <v>9117500</v>
      </c>
      <c r="D935" s="129">
        <f t="shared" si="35"/>
        <v>273000</v>
      </c>
      <c r="E935" s="130" t="s">
        <v>6398</v>
      </c>
      <c r="F935" s="131"/>
    </row>
    <row r="936" spans="1:6">
      <c r="A936" s="127" t="s">
        <v>4042</v>
      </c>
      <c r="B936" s="127">
        <v>261000</v>
      </c>
      <c r="C936" s="127">
        <f t="shared" si="36"/>
        <v>9152500</v>
      </c>
      <c r="D936" s="129">
        <f t="shared" si="35"/>
        <v>274050</v>
      </c>
      <c r="E936" s="130" t="s">
        <v>6398</v>
      </c>
      <c r="F936" s="131"/>
    </row>
    <row r="937" spans="1:6">
      <c r="A937" s="127" t="s">
        <v>4043</v>
      </c>
      <c r="B937" s="127">
        <v>262000</v>
      </c>
      <c r="C937" s="127">
        <f t="shared" si="36"/>
        <v>9187500</v>
      </c>
      <c r="D937" s="129">
        <f t="shared" si="35"/>
        <v>275100</v>
      </c>
      <c r="E937" s="130" t="s">
        <v>6398</v>
      </c>
      <c r="F937" s="131"/>
    </row>
    <row r="938" spans="1:6">
      <c r="A938" s="127" t="s">
        <v>4044</v>
      </c>
      <c r="B938" s="127">
        <v>263000</v>
      </c>
      <c r="C938" s="127">
        <f t="shared" si="36"/>
        <v>9222500</v>
      </c>
      <c r="D938" s="129">
        <f t="shared" si="35"/>
        <v>276150</v>
      </c>
      <c r="E938" s="130" t="s">
        <v>6398</v>
      </c>
      <c r="F938" s="131"/>
    </row>
    <row r="939" spans="1:6">
      <c r="A939" s="127" t="s">
        <v>4045</v>
      </c>
      <c r="B939" s="127">
        <v>264000</v>
      </c>
      <c r="C939" s="127">
        <f t="shared" si="36"/>
        <v>9257500</v>
      </c>
      <c r="D939" s="129">
        <f t="shared" si="35"/>
        <v>277200</v>
      </c>
      <c r="E939" s="130" t="s">
        <v>6398</v>
      </c>
      <c r="F939" s="131"/>
    </row>
    <row r="940" spans="1:6">
      <c r="A940" s="127" t="s">
        <v>4046</v>
      </c>
      <c r="B940" s="127">
        <v>265000</v>
      </c>
      <c r="C940" s="127">
        <f t="shared" si="36"/>
        <v>9292500</v>
      </c>
      <c r="D940" s="129">
        <f t="shared" si="35"/>
        <v>278250</v>
      </c>
      <c r="E940" s="130" t="s">
        <v>6398</v>
      </c>
      <c r="F940" s="131"/>
    </row>
    <row r="941" spans="1:6">
      <c r="A941" s="127" t="s">
        <v>4047</v>
      </c>
      <c r="B941" s="127">
        <v>266000</v>
      </c>
      <c r="C941" s="127">
        <f t="shared" si="36"/>
        <v>9327500</v>
      </c>
      <c r="D941" s="129">
        <f t="shared" si="35"/>
        <v>279300</v>
      </c>
      <c r="E941" s="130" t="s">
        <v>6398</v>
      </c>
      <c r="F941" s="131"/>
    </row>
    <row r="942" spans="1:6">
      <c r="A942" s="127" t="s">
        <v>4048</v>
      </c>
      <c r="B942" s="127">
        <v>267000</v>
      </c>
      <c r="C942" s="127">
        <f t="shared" si="36"/>
        <v>9362500</v>
      </c>
      <c r="D942" s="129">
        <f t="shared" si="35"/>
        <v>280350</v>
      </c>
      <c r="E942" s="130" t="s">
        <v>6398</v>
      </c>
      <c r="F942" s="131"/>
    </row>
    <row r="943" spans="1:6">
      <c r="A943" s="127" t="s">
        <v>4049</v>
      </c>
      <c r="B943" s="127">
        <v>268000</v>
      </c>
      <c r="C943" s="127">
        <f t="shared" si="36"/>
        <v>9397500</v>
      </c>
      <c r="D943" s="129">
        <f t="shared" si="35"/>
        <v>281400</v>
      </c>
      <c r="E943" s="130" t="s">
        <v>6398</v>
      </c>
      <c r="F943" s="131"/>
    </row>
    <row r="944" spans="1:6">
      <c r="A944" s="127" t="s">
        <v>4050</v>
      </c>
      <c r="B944" s="127">
        <v>269000</v>
      </c>
      <c r="C944" s="127">
        <f t="shared" si="36"/>
        <v>9432500</v>
      </c>
      <c r="D944" s="129">
        <f t="shared" si="35"/>
        <v>282450</v>
      </c>
      <c r="E944" s="130" t="s">
        <v>6398</v>
      </c>
      <c r="F944" s="131"/>
    </row>
    <row r="945" spans="1:6">
      <c r="A945" s="127" t="s">
        <v>4051</v>
      </c>
      <c r="B945" s="127">
        <v>270000</v>
      </c>
      <c r="C945" s="127">
        <f t="shared" si="36"/>
        <v>9467500</v>
      </c>
      <c r="D945" s="129">
        <f t="shared" si="35"/>
        <v>283500</v>
      </c>
      <c r="E945" s="130" t="s">
        <v>6398</v>
      </c>
      <c r="F945" s="131"/>
    </row>
    <row r="946" spans="1:6">
      <c r="A946" s="127" t="s">
        <v>4052</v>
      </c>
      <c r="B946" s="127">
        <v>271000</v>
      </c>
      <c r="C946" s="127">
        <f t="shared" si="36"/>
        <v>9502500</v>
      </c>
      <c r="D946" s="129">
        <f t="shared" si="35"/>
        <v>284550</v>
      </c>
      <c r="E946" s="130" t="s">
        <v>6398</v>
      </c>
      <c r="F946" s="131"/>
    </row>
    <row r="947" spans="1:6">
      <c r="A947" s="127" t="s">
        <v>4053</v>
      </c>
      <c r="B947" s="127">
        <v>272000</v>
      </c>
      <c r="C947" s="127">
        <f t="shared" si="36"/>
        <v>9537500</v>
      </c>
      <c r="D947" s="129">
        <f t="shared" si="35"/>
        <v>285600</v>
      </c>
      <c r="E947" s="130" t="s">
        <v>6398</v>
      </c>
      <c r="F947" s="131"/>
    </row>
    <row r="948" spans="1:6">
      <c r="A948" s="127" t="s">
        <v>4054</v>
      </c>
      <c r="B948" s="127">
        <v>273000</v>
      </c>
      <c r="C948" s="127">
        <f t="shared" si="36"/>
        <v>9572500</v>
      </c>
      <c r="D948" s="129">
        <f t="shared" si="35"/>
        <v>286650</v>
      </c>
      <c r="E948" s="130" t="s">
        <v>6398</v>
      </c>
      <c r="F948" s="131"/>
    </row>
    <row r="949" spans="1:6">
      <c r="A949" s="127" t="s">
        <v>4055</v>
      </c>
      <c r="B949" s="127">
        <v>274000</v>
      </c>
      <c r="C949" s="127">
        <f t="shared" si="36"/>
        <v>9607500</v>
      </c>
      <c r="D949" s="129">
        <f t="shared" si="35"/>
        <v>287700</v>
      </c>
      <c r="E949" s="130" t="s">
        <v>6398</v>
      </c>
      <c r="F949" s="131"/>
    </row>
    <row r="950" spans="1:6">
      <c r="A950" s="128" t="s">
        <v>413</v>
      </c>
      <c r="B950" s="127">
        <v>1000</v>
      </c>
      <c r="C950" s="127">
        <v>40000</v>
      </c>
      <c r="D950" s="129">
        <f t="shared" ref="D950:D1010" si="37">SUM($G$2)*(B950*0.001)</f>
        <v>1050</v>
      </c>
      <c r="E950" s="130" t="s">
        <v>7186</v>
      </c>
      <c r="F950" s="131"/>
    </row>
    <row r="951" spans="1:6">
      <c r="A951" s="128" t="s">
        <v>414</v>
      </c>
      <c r="B951" s="127">
        <v>2000</v>
      </c>
      <c r="C951" s="127">
        <f>SUM(C950)+28000</f>
        <v>68000</v>
      </c>
      <c r="D951" s="129">
        <f t="shared" si="37"/>
        <v>2100</v>
      </c>
      <c r="E951" s="130" t="s">
        <v>7186</v>
      </c>
      <c r="F951" s="131"/>
    </row>
    <row r="952" spans="1:6">
      <c r="A952" s="128" t="s">
        <v>415</v>
      </c>
      <c r="B952" s="127">
        <v>3000</v>
      </c>
      <c r="C952" s="127">
        <f t="shared" ref="C952:C1015" si="38">SUM(C951)+28000</f>
        <v>96000</v>
      </c>
      <c r="D952" s="129">
        <f t="shared" si="37"/>
        <v>3150</v>
      </c>
      <c r="E952" s="130" t="s">
        <v>7186</v>
      </c>
      <c r="F952" s="131"/>
    </row>
    <row r="953" spans="1:6">
      <c r="A953" s="128" t="s">
        <v>416</v>
      </c>
      <c r="B953" s="127">
        <v>4000</v>
      </c>
      <c r="C953" s="127">
        <f t="shared" si="38"/>
        <v>124000</v>
      </c>
      <c r="D953" s="129">
        <f t="shared" si="37"/>
        <v>4200</v>
      </c>
      <c r="E953" s="130" t="s">
        <v>7186</v>
      </c>
      <c r="F953" s="131"/>
    </row>
    <row r="954" spans="1:6">
      <c r="A954" s="128" t="s">
        <v>417</v>
      </c>
      <c r="B954" s="127">
        <v>5000</v>
      </c>
      <c r="C954" s="127">
        <f t="shared" si="38"/>
        <v>152000</v>
      </c>
      <c r="D954" s="129">
        <f t="shared" si="37"/>
        <v>5250</v>
      </c>
      <c r="E954" s="130" t="s">
        <v>7186</v>
      </c>
      <c r="F954" s="131"/>
    </row>
    <row r="955" spans="1:6">
      <c r="A955" s="128" t="s">
        <v>418</v>
      </c>
      <c r="B955" s="127">
        <v>6000</v>
      </c>
      <c r="C955" s="127">
        <f t="shared" si="38"/>
        <v>180000</v>
      </c>
      <c r="D955" s="129">
        <f t="shared" si="37"/>
        <v>6300</v>
      </c>
      <c r="E955" s="130" t="s">
        <v>7186</v>
      </c>
      <c r="F955" s="131"/>
    </row>
    <row r="956" spans="1:6">
      <c r="A956" s="128" t="s">
        <v>419</v>
      </c>
      <c r="B956" s="127">
        <v>7000</v>
      </c>
      <c r="C956" s="127">
        <f t="shared" si="38"/>
        <v>208000</v>
      </c>
      <c r="D956" s="129">
        <f t="shared" si="37"/>
        <v>7350</v>
      </c>
      <c r="E956" s="130" t="s">
        <v>7186</v>
      </c>
      <c r="F956" s="131"/>
    </row>
    <row r="957" spans="1:6">
      <c r="A957" s="128" t="s">
        <v>420</v>
      </c>
      <c r="B957" s="127">
        <v>8000</v>
      </c>
      <c r="C957" s="127">
        <f t="shared" si="38"/>
        <v>236000</v>
      </c>
      <c r="D957" s="129">
        <f t="shared" si="37"/>
        <v>8400</v>
      </c>
      <c r="E957" s="130" t="s">
        <v>7186</v>
      </c>
      <c r="F957" s="131"/>
    </row>
    <row r="958" spans="1:6">
      <c r="A958" s="128" t="s">
        <v>421</v>
      </c>
      <c r="B958" s="127">
        <v>9000</v>
      </c>
      <c r="C958" s="127">
        <f t="shared" si="38"/>
        <v>264000</v>
      </c>
      <c r="D958" s="129">
        <f t="shared" si="37"/>
        <v>9450</v>
      </c>
      <c r="E958" s="130" t="s">
        <v>7186</v>
      </c>
      <c r="F958" s="131"/>
    </row>
    <row r="959" spans="1:6">
      <c r="A959" s="128" t="s">
        <v>422</v>
      </c>
      <c r="B959" s="127">
        <v>10000</v>
      </c>
      <c r="C959" s="127">
        <f t="shared" si="38"/>
        <v>292000</v>
      </c>
      <c r="D959" s="129">
        <f t="shared" si="37"/>
        <v>10500</v>
      </c>
      <c r="E959" s="130" t="s">
        <v>7186</v>
      </c>
      <c r="F959" s="131"/>
    </row>
    <row r="960" spans="1:6">
      <c r="A960" s="128" t="s">
        <v>423</v>
      </c>
      <c r="B960" s="127">
        <v>11000</v>
      </c>
      <c r="C960" s="127">
        <f t="shared" si="38"/>
        <v>320000</v>
      </c>
      <c r="D960" s="129">
        <f t="shared" si="37"/>
        <v>11550</v>
      </c>
      <c r="E960" s="130" t="s">
        <v>7186</v>
      </c>
      <c r="F960" s="131"/>
    </row>
    <row r="961" spans="1:6">
      <c r="A961" s="128" t="s">
        <v>424</v>
      </c>
      <c r="B961" s="127">
        <v>12000</v>
      </c>
      <c r="C961" s="127">
        <f t="shared" si="38"/>
        <v>348000</v>
      </c>
      <c r="D961" s="129">
        <f t="shared" si="37"/>
        <v>12600</v>
      </c>
      <c r="E961" s="130" t="s">
        <v>7186</v>
      </c>
      <c r="F961" s="131"/>
    </row>
    <row r="962" spans="1:6">
      <c r="A962" s="128" t="s">
        <v>425</v>
      </c>
      <c r="B962" s="127">
        <v>13000</v>
      </c>
      <c r="C962" s="127">
        <f t="shared" si="38"/>
        <v>376000</v>
      </c>
      <c r="D962" s="129">
        <f t="shared" si="37"/>
        <v>13650</v>
      </c>
      <c r="E962" s="130" t="s">
        <v>7186</v>
      </c>
      <c r="F962" s="131"/>
    </row>
    <row r="963" spans="1:6">
      <c r="A963" s="128" t="s">
        <v>426</v>
      </c>
      <c r="B963" s="127">
        <v>14000</v>
      </c>
      <c r="C963" s="127">
        <f t="shared" si="38"/>
        <v>404000</v>
      </c>
      <c r="D963" s="129">
        <f t="shared" si="37"/>
        <v>14700</v>
      </c>
      <c r="E963" s="130" t="s">
        <v>7186</v>
      </c>
      <c r="F963" s="131"/>
    </row>
    <row r="964" spans="1:6">
      <c r="A964" s="128" t="s">
        <v>427</v>
      </c>
      <c r="B964" s="127">
        <v>15000</v>
      </c>
      <c r="C964" s="127">
        <f t="shared" si="38"/>
        <v>432000</v>
      </c>
      <c r="D964" s="129">
        <f t="shared" si="37"/>
        <v>15750</v>
      </c>
      <c r="E964" s="130" t="s">
        <v>7186</v>
      </c>
      <c r="F964" s="131"/>
    </row>
    <row r="965" spans="1:6">
      <c r="A965" s="128" t="s">
        <v>428</v>
      </c>
      <c r="B965" s="127">
        <v>16000</v>
      </c>
      <c r="C965" s="127">
        <f t="shared" si="38"/>
        <v>460000</v>
      </c>
      <c r="D965" s="129">
        <f t="shared" si="37"/>
        <v>16800</v>
      </c>
      <c r="E965" s="130" t="s">
        <v>7186</v>
      </c>
      <c r="F965" s="131"/>
    </row>
    <row r="966" spans="1:6">
      <c r="A966" s="128" t="s">
        <v>429</v>
      </c>
      <c r="B966" s="127">
        <v>17000</v>
      </c>
      <c r="C966" s="127">
        <f t="shared" si="38"/>
        <v>488000</v>
      </c>
      <c r="D966" s="129">
        <f t="shared" si="37"/>
        <v>17850</v>
      </c>
      <c r="E966" s="130" t="s">
        <v>7186</v>
      </c>
      <c r="F966" s="131"/>
    </row>
    <row r="967" spans="1:6">
      <c r="A967" s="128" t="s">
        <v>430</v>
      </c>
      <c r="B967" s="127">
        <v>18000</v>
      </c>
      <c r="C967" s="127">
        <f t="shared" si="38"/>
        <v>516000</v>
      </c>
      <c r="D967" s="129">
        <f t="shared" si="37"/>
        <v>18900</v>
      </c>
      <c r="E967" s="130" t="s">
        <v>7186</v>
      </c>
      <c r="F967" s="131"/>
    </row>
    <row r="968" spans="1:6">
      <c r="A968" s="128" t="s">
        <v>431</v>
      </c>
      <c r="B968" s="127">
        <v>19000</v>
      </c>
      <c r="C968" s="127">
        <f t="shared" si="38"/>
        <v>544000</v>
      </c>
      <c r="D968" s="129">
        <f t="shared" si="37"/>
        <v>19950</v>
      </c>
      <c r="E968" s="130" t="s">
        <v>7186</v>
      </c>
      <c r="F968" s="131"/>
    </row>
    <row r="969" spans="1:6">
      <c r="A969" s="128" t="s">
        <v>432</v>
      </c>
      <c r="B969" s="127">
        <v>20000</v>
      </c>
      <c r="C969" s="127">
        <f t="shared" si="38"/>
        <v>572000</v>
      </c>
      <c r="D969" s="129">
        <f t="shared" si="37"/>
        <v>21000</v>
      </c>
      <c r="E969" s="130" t="s">
        <v>7186</v>
      </c>
      <c r="F969" s="131"/>
    </row>
    <row r="970" spans="1:6">
      <c r="A970" s="128" t="s">
        <v>433</v>
      </c>
      <c r="B970" s="127">
        <v>21000</v>
      </c>
      <c r="C970" s="127">
        <f t="shared" si="38"/>
        <v>600000</v>
      </c>
      <c r="D970" s="129">
        <f t="shared" si="37"/>
        <v>22050</v>
      </c>
      <c r="E970" s="130" t="s">
        <v>7186</v>
      </c>
      <c r="F970" s="131"/>
    </row>
    <row r="971" spans="1:6">
      <c r="A971" s="128" t="s">
        <v>434</v>
      </c>
      <c r="B971" s="127">
        <v>22000</v>
      </c>
      <c r="C971" s="127">
        <f t="shared" si="38"/>
        <v>628000</v>
      </c>
      <c r="D971" s="129">
        <f t="shared" si="37"/>
        <v>23100</v>
      </c>
      <c r="E971" s="130" t="s">
        <v>7186</v>
      </c>
      <c r="F971" s="131"/>
    </row>
    <row r="972" spans="1:6">
      <c r="A972" s="128" t="s">
        <v>435</v>
      </c>
      <c r="B972" s="127">
        <v>23000</v>
      </c>
      <c r="C972" s="127">
        <f t="shared" si="38"/>
        <v>656000</v>
      </c>
      <c r="D972" s="129">
        <f t="shared" si="37"/>
        <v>24150</v>
      </c>
      <c r="E972" s="130" t="s">
        <v>7186</v>
      </c>
      <c r="F972" s="131"/>
    </row>
    <row r="973" spans="1:6">
      <c r="A973" s="128" t="s">
        <v>436</v>
      </c>
      <c r="B973" s="127">
        <v>24000</v>
      </c>
      <c r="C973" s="127">
        <f t="shared" si="38"/>
        <v>684000</v>
      </c>
      <c r="D973" s="129">
        <f t="shared" si="37"/>
        <v>25200</v>
      </c>
      <c r="E973" s="130" t="s">
        <v>7186</v>
      </c>
      <c r="F973" s="131"/>
    </row>
    <row r="974" spans="1:6">
      <c r="A974" s="128" t="s">
        <v>437</v>
      </c>
      <c r="B974" s="127">
        <v>25000</v>
      </c>
      <c r="C974" s="127">
        <f t="shared" si="38"/>
        <v>712000</v>
      </c>
      <c r="D974" s="129">
        <f t="shared" si="37"/>
        <v>26250</v>
      </c>
      <c r="E974" s="130" t="s">
        <v>7186</v>
      </c>
      <c r="F974" s="131"/>
    </row>
    <row r="975" spans="1:6">
      <c r="A975" s="128" t="s">
        <v>438</v>
      </c>
      <c r="B975" s="127">
        <v>26000</v>
      </c>
      <c r="C975" s="127">
        <f t="shared" si="38"/>
        <v>740000</v>
      </c>
      <c r="D975" s="129">
        <f t="shared" si="37"/>
        <v>27300</v>
      </c>
      <c r="E975" s="130" t="s">
        <v>7186</v>
      </c>
      <c r="F975" s="131"/>
    </row>
    <row r="976" spans="1:6">
      <c r="A976" s="128" t="s">
        <v>439</v>
      </c>
      <c r="B976" s="127">
        <v>27000</v>
      </c>
      <c r="C976" s="127">
        <f t="shared" si="38"/>
        <v>768000</v>
      </c>
      <c r="D976" s="129">
        <f t="shared" si="37"/>
        <v>28350</v>
      </c>
      <c r="E976" s="130" t="s">
        <v>7186</v>
      </c>
      <c r="F976" s="131"/>
    </row>
    <row r="977" spans="1:6">
      <c r="A977" s="128" t="s">
        <v>440</v>
      </c>
      <c r="B977" s="127">
        <v>28000</v>
      </c>
      <c r="C977" s="127">
        <f t="shared" si="38"/>
        <v>796000</v>
      </c>
      <c r="D977" s="129">
        <f t="shared" si="37"/>
        <v>29400</v>
      </c>
      <c r="E977" s="130" t="s">
        <v>7186</v>
      </c>
      <c r="F977" s="131"/>
    </row>
    <row r="978" spans="1:6">
      <c r="A978" s="128" t="s">
        <v>441</v>
      </c>
      <c r="B978" s="127">
        <v>29000</v>
      </c>
      <c r="C978" s="127">
        <f t="shared" si="38"/>
        <v>824000</v>
      </c>
      <c r="D978" s="129">
        <f t="shared" si="37"/>
        <v>30450</v>
      </c>
      <c r="E978" s="130" t="s">
        <v>7186</v>
      </c>
      <c r="F978" s="131"/>
    </row>
    <row r="979" spans="1:6">
      <c r="A979" s="128" t="s">
        <v>442</v>
      </c>
      <c r="B979" s="127">
        <v>30000</v>
      </c>
      <c r="C979" s="127">
        <f t="shared" si="38"/>
        <v>852000</v>
      </c>
      <c r="D979" s="129">
        <f t="shared" si="37"/>
        <v>31500</v>
      </c>
      <c r="E979" s="130" t="s">
        <v>7186</v>
      </c>
      <c r="F979" s="131"/>
    </row>
    <row r="980" spans="1:6">
      <c r="A980" s="128" t="s">
        <v>443</v>
      </c>
      <c r="B980" s="127">
        <v>31000</v>
      </c>
      <c r="C980" s="127">
        <f t="shared" si="38"/>
        <v>880000</v>
      </c>
      <c r="D980" s="129">
        <f t="shared" si="37"/>
        <v>32550</v>
      </c>
      <c r="E980" s="130" t="s">
        <v>7186</v>
      </c>
      <c r="F980" s="131"/>
    </row>
    <row r="981" spans="1:6">
      <c r="A981" s="128" t="s">
        <v>444</v>
      </c>
      <c r="B981" s="127">
        <v>32000</v>
      </c>
      <c r="C981" s="127">
        <f t="shared" si="38"/>
        <v>908000</v>
      </c>
      <c r="D981" s="129">
        <f t="shared" si="37"/>
        <v>33600</v>
      </c>
      <c r="E981" s="130" t="s">
        <v>7186</v>
      </c>
      <c r="F981" s="131"/>
    </row>
    <row r="982" spans="1:6">
      <c r="A982" s="128" t="s">
        <v>445</v>
      </c>
      <c r="B982" s="127">
        <v>33000</v>
      </c>
      <c r="C982" s="127">
        <f t="shared" si="38"/>
        <v>936000</v>
      </c>
      <c r="D982" s="129">
        <f t="shared" si="37"/>
        <v>34650</v>
      </c>
      <c r="E982" s="130" t="s">
        <v>7186</v>
      </c>
      <c r="F982" s="131"/>
    </row>
    <row r="983" spans="1:6">
      <c r="A983" s="128" t="s">
        <v>446</v>
      </c>
      <c r="B983" s="127">
        <v>34000</v>
      </c>
      <c r="C983" s="127">
        <f t="shared" si="38"/>
        <v>964000</v>
      </c>
      <c r="D983" s="129">
        <f t="shared" si="37"/>
        <v>35700</v>
      </c>
      <c r="E983" s="130" t="s">
        <v>7186</v>
      </c>
      <c r="F983" s="131"/>
    </row>
    <row r="984" spans="1:6">
      <c r="A984" s="128" t="s">
        <v>447</v>
      </c>
      <c r="B984" s="127">
        <v>35000</v>
      </c>
      <c r="C984" s="127">
        <f t="shared" si="38"/>
        <v>992000</v>
      </c>
      <c r="D984" s="129">
        <f t="shared" si="37"/>
        <v>36750</v>
      </c>
      <c r="E984" s="130" t="s">
        <v>7186</v>
      </c>
      <c r="F984" s="131"/>
    </row>
    <row r="985" spans="1:6">
      <c r="A985" s="128" t="s">
        <v>448</v>
      </c>
      <c r="B985" s="127">
        <v>36000</v>
      </c>
      <c r="C985" s="127">
        <f t="shared" si="38"/>
        <v>1020000</v>
      </c>
      <c r="D985" s="129">
        <f t="shared" si="37"/>
        <v>37800</v>
      </c>
      <c r="E985" s="130" t="s">
        <v>7186</v>
      </c>
      <c r="F985" s="131"/>
    </row>
    <row r="986" spans="1:6">
      <c r="A986" s="128" t="s">
        <v>449</v>
      </c>
      <c r="B986" s="127">
        <v>37000</v>
      </c>
      <c r="C986" s="127">
        <f t="shared" si="38"/>
        <v>1048000</v>
      </c>
      <c r="D986" s="129">
        <f t="shared" si="37"/>
        <v>38850</v>
      </c>
      <c r="E986" s="130" t="s">
        <v>7186</v>
      </c>
      <c r="F986" s="131"/>
    </row>
    <row r="987" spans="1:6">
      <c r="A987" s="128" t="s">
        <v>450</v>
      </c>
      <c r="B987" s="127">
        <v>38000</v>
      </c>
      <c r="C987" s="127">
        <f t="shared" si="38"/>
        <v>1076000</v>
      </c>
      <c r="D987" s="129">
        <f t="shared" si="37"/>
        <v>39900</v>
      </c>
      <c r="E987" s="130" t="s">
        <v>7186</v>
      </c>
      <c r="F987" s="131"/>
    </row>
    <row r="988" spans="1:6">
      <c r="A988" s="128" t="s">
        <v>451</v>
      </c>
      <c r="B988" s="127">
        <v>39000</v>
      </c>
      <c r="C988" s="127">
        <f t="shared" si="38"/>
        <v>1104000</v>
      </c>
      <c r="D988" s="129">
        <f t="shared" si="37"/>
        <v>40950</v>
      </c>
      <c r="E988" s="130" t="s">
        <v>7186</v>
      </c>
      <c r="F988" s="131"/>
    </row>
    <row r="989" spans="1:6">
      <c r="A989" s="128" t="s">
        <v>452</v>
      </c>
      <c r="B989" s="127">
        <v>40000</v>
      </c>
      <c r="C989" s="127">
        <f t="shared" si="38"/>
        <v>1132000</v>
      </c>
      <c r="D989" s="129">
        <f t="shared" si="37"/>
        <v>42000</v>
      </c>
      <c r="E989" s="130" t="s">
        <v>7186</v>
      </c>
      <c r="F989" s="131"/>
    </row>
    <row r="990" spans="1:6">
      <c r="A990" s="128" t="s">
        <v>453</v>
      </c>
      <c r="B990" s="127">
        <v>41000</v>
      </c>
      <c r="C990" s="127">
        <f t="shared" si="38"/>
        <v>1160000</v>
      </c>
      <c r="D990" s="129">
        <f t="shared" si="37"/>
        <v>43050</v>
      </c>
      <c r="E990" s="130" t="s">
        <v>7186</v>
      </c>
      <c r="F990" s="131"/>
    </row>
    <row r="991" spans="1:6">
      <c r="A991" s="128" t="s">
        <v>454</v>
      </c>
      <c r="B991" s="127">
        <v>42000</v>
      </c>
      <c r="C991" s="127">
        <f t="shared" si="38"/>
        <v>1188000</v>
      </c>
      <c r="D991" s="129">
        <f t="shared" si="37"/>
        <v>44100</v>
      </c>
      <c r="E991" s="130" t="s">
        <v>7186</v>
      </c>
      <c r="F991" s="131"/>
    </row>
    <row r="992" spans="1:6">
      <c r="A992" s="128" t="s">
        <v>455</v>
      </c>
      <c r="B992" s="127">
        <v>43000</v>
      </c>
      <c r="C992" s="127">
        <f t="shared" si="38"/>
        <v>1216000</v>
      </c>
      <c r="D992" s="129">
        <f t="shared" si="37"/>
        <v>45150</v>
      </c>
      <c r="E992" s="130" t="s">
        <v>7186</v>
      </c>
      <c r="F992" s="131"/>
    </row>
    <row r="993" spans="1:6">
      <c r="A993" s="128" t="s">
        <v>456</v>
      </c>
      <c r="B993" s="127">
        <v>44000</v>
      </c>
      <c r="C993" s="127">
        <f t="shared" si="38"/>
        <v>1244000</v>
      </c>
      <c r="D993" s="129">
        <f t="shared" si="37"/>
        <v>46200</v>
      </c>
      <c r="E993" s="130" t="s">
        <v>7186</v>
      </c>
      <c r="F993" s="131"/>
    </row>
    <row r="994" spans="1:6">
      <c r="A994" s="128" t="s">
        <v>457</v>
      </c>
      <c r="B994" s="127">
        <v>45000</v>
      </c>
      <c r="C994" s="127">
        <f t="shared" si="38"/>
        <v>1272000</v>
      </c>
      <c r="D994" s="129">
        <f t="shared" si="37"/>
        <v>47250</v>
      </c>
      <c r="E994" s="130" t="s">
        <v>7186</v>
      </c>
      <c r="F994" s="131"/>
    </row>
    <row r="995" spans="1:6">
      <c r="A995" s="128" t="s">
        <v>458</v>
      </c>
      <c r="B995" s="127">
        <v>46000</v>
      </c>
      <c r="C995" s="127">
        <f t="shared" si="38"/>
        <v>1300000</v>
      </c>
      <c r="D995" s="129">
        <f t="shared" si="37"/>
        <v>48300</v>
      </c>
      <c r="E995" s="130" t="s">
        <v>7186</v>
      </c>
      <c r="F995" s="131"/>
    </row>
    <row r="996" spans="1:6">
      <c r="A996" s="128" t="s">
        <v>459</v>
      </c>
      <c r="B996" s="127">
        <v>47000</v>
      </c>
      <c r="C996" s="127">
        <f t="shared" si="38"/>
        <v>1328000</v>
      </c>
      <c r="D996" s="129">
        <f t="shared" si="37"/>
        <v>49350</v>
      </c>
      <c r="E996" s="130" t="s">
        <v>7186</v>
      </c>
      <c r="F996" s="131"/>
    </row>
    <row r="997" spans="1:6">
      <c r="A997" s="128" t="s">
        <v>460</v>
      </c>
      <c r="B997" s="127">
        <v>48000</v>
      </c>
      <c r="C997" s="127">
        <f t="shared" si="38"/>
        <v>1356000</v>
      </c>
      <c r="D997" s="129">
        <f t="shared" si="37"/>
        <v>50400</v>
      </c>
      <c r="E997" s="130" t="s">
        <v>7186</v>
      </c>
      <c r="F997" s="131"/>
    </row>
    <row r="998" spans="1:6">
      <c r="A998" s="128" t="s">
        <v>461</v>
      </c>
      <c r="B998" s="127">
        <v>49000</v>
      </c>
      <c r="C998" s="127">
        <f t="shared" si="38"/>
        <v>1384000</v>
      </c>
      <c r="D998" s="129">
        <f t="shared" si="37"/>
        <v>51450</v>
      </c>
      <c r="E998" s="130" t="s">
        <v>7186</v>
      </c>
      <c r="F998" s="131"/>
    </row>
    <row r="999" spans="1:6">
      <c r="A999" s="128" t="s">
        <v>462</v>
      </c>
      <c r="B999" s="127">
        <v>50000</v>
      </c>
      <c r="C999" s="127">
        <f t="shared" si="38"/>
        <v>1412000</v>
      </c>
      <c r="D999" s="129">
        <f t="shared" si="37"/>
        <v>52500</v>
      </c>
      <c r="E999" s="130" t="s">
        <v>7186</v>
      </c>
      <c r="F999" s="131"/>
    </row>
    <row r="1000" spans="1:6">
      <c r="A1000" s="128" t="s">
        <v>463</v>
      </c>
      <c r="B1000" s="127">
        <v>51000</v>
      </c>
      <c r="C1000" s="127">
        <f t="shared" si="38"/>
        <v>1440000</v>
      </c>
      <c r="D1000" s="129">
        <f t="shared" si="37"/>
        <v>53550</v>
      </c>
      <c r="E1000" s="130" t="s">
        <v>7186</v>
      </c>
      <c r="F1000" s="131"/>
    </row>
    <row r="1001" spans="1:6">
      <c r="A1001" s="128" t="s">
        <v>464</v>
      </c>
      <c r="B1001" s="127">
        <v>52000</v>
      </c>
      <c r="C1001" s="127">
        <f t="shared" si="38"/>
        <v>1468000</v>
      </c>
      <c r="D1001" s="129">
        <f t="shared" si="37"/>
        <v>54600</v>
      </c>
      <c r="E1001" s="130" t="s">
        <v>7186</v>
      </c>
      <c r="F1001" s="131"/>
    </row>
    <row r="1002" spans="1:6">
      <c r="A1002" s="128" t="s">
        <v>465</v>
      </c>
      <c r="B1002" s="127">
        <v>53000</v>
      </c>
      <c r="C1002" s="127">
        <f t="shared" si="38"/>
        <v>1496000</v>
      </c>
      <c r="D1002" s="129">
        <f t="shared" si="37"/>
        <v>55650</v>
      </c>
      <c r="E1002" s="130" t="s">
        <v>7186</v>
      </c>
      <c r="F1002" s="131"/>
    </row>
    <row r="1003" spans="1:6">
      <c r="A1003" s="128" t="s">
        <v>466</v>
      </c>
      <c r="B1003" s="127">
        <v>54000</v>
      </c>
      <c r="C1003" s="127">
        <f t="shared" si="38"/>
        <v>1524000</v>
      </c>
      <c r="D1003" s="129">
        <f t="shared" si="37"/>
        <v>56700</v>
      </c>
      <c r="E1003" s="130" t="s">
        <v>7186</v>
      </c>
      <c r="F1003" s="131"/>
    </row>
    <row r="1004" spans="1:6">
      <c r="A1004" s="128" t="s">
        <v>467</v>
      </c>
      <c r="B1004" s="127">
        <v>55000</v>
      </c>
      <c r="C1004" s="127">
        <f t="shared" si="38"/>
        <v>1552000</v>
      </c>
      <c r="D1004" s="129">
        <f t="shared" si="37"/>
        <v>57750</v>
      </c>
      <c r="E1004" s="130" t="s">
        <v>7186</v>
      </c>
      <c r="F1004" s="131"/>
    </row>
    <row r="1005" spans="1:6">
      <c r="A1005" s="128" t="s">
        <v>468</v>
      </c>
      <c r="B1005" s="127">
        <v>56000</v>
      </c>
      <c r="C1005" s="127">
        <f t="shared" si="38"/>
        <v>1580000</v>
      </c>
      <c r="D1005" s="129">
        <f t="shared" si="37"/>
        <v>58800</v>
      </c>
      <c r="E1005" s="130" t="s">
        <v>7186</v>
      </c>
      <c r="F1005" s="131"/>
    </row>
    <row r="1006" spans="1:6">
      <c r="A1006" s="128" t="s">
        <v>469</v>
      </c>
      <c r="B1006" s="127">
        <v>57000</v>
      </c>
      <c r="C1006" s="127">
        <f t="shared" si="38"/>
        <v>1608000</v>
      </c>
      <c r="D1006" s="129">
        <f t="shared" si="37"/>
        <v>59850</v>
      </c>
      <c r="E1006" s="130" t="s">
        <v>7186</v>
      </c>
      <c r="F1006" s="131"/>
    </row>
    <row r="1007" spans="1:6">
      <c r="A1007" s="128" t="s">
        <v>470</v>
      </c>
      <c r="B1007" s="127">
        <v>58000</v>
      </c>
      <c r="C1007" s="127">
        <f t="shared" si="38"/>
        <v>1636000</v>
      </c>
      <c r="D1007" s="129">
        <f t="shared" si="37"/>
        <v>60900</v>
      </c>
      <c r="E1007" s="130" t="s">
        <v>7186</v>
      </c>
      <c r="F1007" s="131"/>
    </row>
    <row r="1008" spans="1:6">
      <c r="A1008" s="128" t="s">
        <v>471</v>
      </c>
      <c r="B1008" s="127">
        <v>59000</v>
      </c>
      <c r="C1008" s="127">
        <f t="shared" si="38"/>
        <v>1664000</v>
      </c>
      <c r="D1008" s="129">
        <f t="shared" si="37"/>
        <v>61950</v>
      </c>
      <c r="E1008" s="130" t="s">
        <v>7186</v>
      </c>
      <c r="F1008" s="131"/>
    </row>
    <row r="1009" spans="1:6">
      <c r="A1009" s="128" t="s">
        <v>472</v>
      </c>
      <c r="B1009" s="127">
        <v>60000</v>
      </c>
      <c r="C1009" s="127">
        <f t="shared" si="38"/>
        <v>1692000</v>
      </c>
      <c r="D1009" s="129">
        <f t="shared" si="37"/>
        <v>63000</v>
      </c>
      <c r="E1009" s="130" t="s">
        <v>7186</v>
      </c>
      <c r="F1009" s="131"/>
    </row>
    <row r="1010" spans="1:6">
      <c r="A1010" s="128" t="s">
        <v>473</v>
      </c>
      <c r="B1010" s="127">
        <v>61000</v>
      </c>
      <c r="C1010" s="127">
        <f t="shared" si="38"/>
        <v>1720000</v>
      </c>
      <c r="D1010" s="129">
        <f t="shared" si="37"/>
        <v>64050</v>
      </c>
      <c r="E1010" s="130" t="s">
        <v>7186</v>
      </c>
      <c r="F1010" s="131"/>
    </row>
    <row r="1011" spans="1:6">
      <c r="A1011" s="128" t="s">
        <v>474</v>
      </c>
      <c r="B1011" s="127">
        <v>62000</v>
      </c>
      <c r="C1011" s="127">
        <f t="shared" si="38"/>
        <v>1748000</v>
      </c>
      <c r="D1011" s="129">
        <f t="shared" ref="D1011:D1074" si="39">SUM($G$2)*(B1011*0.001)</f>
        <v>65100</v>
      </c>
      <c r="E1011" s="130" t="s">
        <v>7186</v>
      </c>
      <c r="F1011" s="131"/>
    </row>
    <row r="1012" spans="1:6">
      <c r="A1012" s="128" t="s">
        <v>475</v>
      </c>
      <c r="B1012" s="127">
        <v>63000</v>
      </c>
      <c r="C1012" s="127">
        <f t="shared" si="38"/>
        <v>1776000</v>
      </c>
      <c r="D1012" s="129">
        <f t="shared" si="39"/>
        <v>66150</v>
      </c>
      <c r="E1012" s="130" t="s">
        <v>7186</v>
      </c>
      <c r="F1012" s="131"/>
    </row>
    <row r="1013" spans="1:6">
      <c r="A1013" s="128" t="s">
        <v>476</v>
      </c>
      <c r="B1013" s="127">
        <v>64000</v>
      </c>
      <c r="C1013" s="127">
        <f t="shared" si="38"/>
        <v>1804000</v>
      </c>
      <c r="D1013" s="129">
        <f t="shared" si="39"/>
        <v>67200</v>
      </c>
      <c r="E1013" s="130" t="s">
        <v>7186</v>
      </c>
      <c r="F1013" s="131"/>
    </row>
    <row r="1014" spans="1:6">
      <c r="A1014" s="128" t="s">
        <v>477</v>
      </c>
      <c r="B1014" s="127">
        <v>65000</v>
      </c>
      <c r="C1014" s="127">
        <f t="shared" si="38"/>
        <v>1832000</v>
      </c>
      <c r="D1014" s="129">
        <f t="shared" si="39"/>
        <v>68250</v>
      </c>
      <c r="E1014" s="130" t="s">
        <v>7186</v>
      </c>
      <c r="F1014" s="131"/>
    </row>
    <row r="1015" spans="1:6">
      <c r="A1015" s="128" t="s">
        <v>478</v>
      </c>
      <c r="B1015" s="127">
        <v>66000</v>
      </c>
      <c r="C1015" s="127">
        <f t="shared" si="38"/>
        <v>1860000</v>
      </c>
      <c r="D1015" s="129">
        <f t="shared" si="39"/>
        <v>69300</v>
      </c>
      <c r="E1015" s="130" t="s">
        <v>7186</v>
      </c>
      <c r="F1015" s="131"/>
    </row>
    <row r="1016" spans="1:6">
      <c r="A1016" s="128" t="s">
        <v>479</v>
      </c>
      <c r="B1016" s="127">
        <v>67000</v>
      </c>
      <c r="C1016" s="127">
        <f t="shared" ref="C1016:C1079" si="40">SUM(C1015)+28000</f>
        <v>1888000</v>
      </c>
      <c r="D1016" s="129">
        <f t="shared" si="39"/>
        <v>70350</v>
      </c>
      <c r="E1016" s="130" t="s">
        <v>7186</v>
      </c>
      <c r="F1016" s="131"/>
    </row>
    <row r="1017" spans="1:6">
      <c r="A1017" s="128" t="s">
        <v>480</v>
      </c>
      <c r="B1017" s="127">
        <v>68000</v>
      </c>
      <c r="C1017" s="127">
        <f t="shared" si="40"/>
        <v>1916000</v>
      </c>
      <c r="D1017" s="129">
        <f t="shared" si="39"/>
        <v>71400</v>
      </c>
      <c r="E1017" s="130" t="s">
        <v>7186</v>
      </c>
      <c r="F1017" s="131"/>
    </row>
    <row r="1018" spans="1:6">
      <c r="A1018" s="128" t="s">
        <v>481</v>
      </c>
      <c r="B1018" s="127">
        <v>69000</v>
      </c>
      <c r="C1018" s="127">
        <f t="shared" si="40"/>
        <v>1944000</v>
      </c>
      <c r="D1018" s="129">
        <f t="shared" si="39"/>
        <v>72450</v>
      </c>
      <c r="E1018" s="130" t="s">
        <v>7186</v>
      </c>
      <c r="F1018" s="131"/>
    </row>
    <row r="1019" spans="1:6">
      <c r="A1019" s="128" t="s">
        <v>482</v>
      </c>
      <c r="B1019" s="127">
        <v>70000</v>
      </c>
      <c r="C1019" s="127">
        <f t="shared" si="40"/>
        <v>1972000</v>
      </c>
      <c r="D1019" s="129">
        <f t="shared" si="39"/>
        <v>73500</v>
      </c>
      <c r="E1019" s="130" t="s">
        <v>7186</v>
      </c>
      <c r="F1019" s="131"/>
    </row>
    <row r="1020" spans="1:6">
      <c r="A1020" s="128" t="s">
        <v>483</v>
      </c>
      <c r="B1020" s="127">
        <v>71000</v>
      </c>
      <c r="C1020" s="127">
        <f t="shared" si="40"/>
        <v>2000000</v>
      </c>
      <c r="D1020" s="129">
        <f t="shared" si="39"/>
        <v>74550</v>
      </c>
      <c r="E1020" s="130" t="s">
        <v>7186</v>
      </c>
      <c r="F1020" s="131"/>
    </row>
    <row r="1021" spans="1:6">
      <c r="A1021" s="128" t="s">
        <v>484</v>
      </c>
      <c r="B1021" s="127">
        <v>72000</v>
      </c>
      <c r="C1021" s="127">
        <f t="shared" si="40"/>
        <v>2028000</v>
      </c>
      <c r="D1021" s="129">
        <f t="shared" si="39"/>
        <v>75600</v>
      </c>
      <c r="E1021" s="130" t="s">
        <v>7186</v>
      </c>
      <c r="F1021" s="131"/>
    </row>
    <row r="1022" spans="1:6">
      <c r="A1022" s="128" t="s">
        <v>485</v>
      </c>
      <c r="B1022" s="127">
        <v>73000</v>
      </c>
      <c r="C1022" s="127">
        <f t="shared" si="40"/>
        <v>2056000</v>
      </c>
      <c r="D1022" s="129">
        <f t="shared" si="39"/>
        <v>76650</v>
      </c>
      <c r="E1022" s="130" t="s">
        <v>7186</v>
      </c>
      <c r="F1022" s="131"/>
    </row>
    <row r="1023" spans="1:6">
      <c r="A1023" s="128" t="s">
        <v>486</v>
      </c>
      <c r="B1023" s="127">
        <v>74000</v>
      </c>
      <c r="C1023" s="127">
        <f t="shared" si="40"/>
        <v>2084000</v>
      </c>
      <c r="D1023" s="129">
        <f t="shared" si="39"/>
        <v>77700</v>
      </c>
      <c r="E1023" s="130" t="s">
        <v>7186</v>
      </c>
      <c r="F1023" s="131"/>
    </row>
    <row r="1024" spans="1:6">
      <c r="A1024" s="128" t="s">
        <v>487</v>
      </c>
      <c r="B1024" s="127">
        <v>75000</v>
      </c>
      <c r="C1024" s="127">
        <f t="shared" si="40"/>
        <v>2112000</v>
      </c>
      <c r="D1024" s="129">
        <f t="shared" si="39"/>
        <v>78750</v>
      </c>
      <c r="E1024" s="130" t="s">
        <v>7186</v>
      </c>
      <c r="F1024" s="131"/>
    </row>
    <row r="1025" spans="1:6">
      <c r="A1025" s="128" t="s">
        <v>488</v>
      </c>
      <c r="B1025" s="127">
        <v>76000</v>
      </c>
      <c r="C1025" s="127">
        <f t="shared" si="40"/>
        <v>2140000</v>
      </c>
      <c r="D1025" s="129">
        <f t="shared" si="39"/>
        <v>79800</v>
      </c>
      <c r="E1025" s="130" t="s">
        <v>7186</v>
      </c>
      <c r="F1025" s="131"/>
    </row>
    <row r="1026" spans="1:6">
      <c r="A1026" s="128" t="s">
        <v>489</v>
      </c>
      <c r="B1026" s="127">
        <v>77000</v>
      </c>
      <c r="C1026" s="127">
        <f t="shared" si="40"/>
        <v>2168000</v>
      </c>
      <c r="D1026" s="129">
        <f t="shared" si="39"/>
        <v>80850</v>
      </c>
      <c r="E1026" s="130" t="s">
        <v>7186</v>
      </c>
      <c r="F1026" s="131"/>
    </row>
    <row r="1027" spans="1:6">
      <c r="A1027" s="128" t="s">
        <v>490</v>
      </c>
      <c r="B1027" s="127">
        <v>78000</v>
      </c>
      <c r="C1027" s="127">
        <f t="shared" si="40"/>
        <v>2196000</v>
      </c>
      <c r="D1027" s="129">
        <f t="shared" si="39"/>
        <v>81900</v>
      </c>
      <c r="E1027" s="130" t="s">
        <v>7186</v>
      </c>
      <c r="F1027" s="131"/>
    </row>
    <row r="1028" spans="1:6">
      <c r="A1028" s="128" t="s">
        <v>491</v>
      </c>
      <c r="B1028" s="127">
        <v>79000</v>
      </c>
      <c r="C1028" s="127">
        <f t="shared" si="40"/>
        <v>2224000</v>
      </c>
      <c r="D1028" s="129">
        <f t="shared" si="39"/>
        <v>82950</v>
      </c>
      <c r="E1028" s="130" t="s">
        <v>7186</v>
      </c>
      <c r="F1028" s="131"/>
    </row>
    <row r="1029" spans="1:6">
      <c r="A1029" s="128" t="s">
        <v>492</v>
      </c>
      <c r="B1029" s="127">
        <v>80000</v>
      </c>
      <c r="C1029" s="127">
        <f t="shared" si="40"/>
        <v>2252000</v>
      </c>
      <c r="D1029" s="129">
        <f t="shared" si="39"/>
        <v>84000</v>
      </c>
      <c r="E1029" s="130" t="s">
        <v>7186</v>
      </c>
      <c r="F1029" s="131"/>
    </row>
    <row r="1030" spans="1:6">
      <c r="A1030" s="128" t="s">
        <v>493</v>
      </c>
      <c r="B1030" s="127">
        <v>81000</v>
      </c>
      <c r="C1030" s="127">
        <f t="shared" si="40"/>
        <v>2280000</v>
      </c>
      <c r="D1030" s="129">
        <f t="shared" si="39"/>
        <v>85050</v>
      </c>
      <c r="E1030" s="130" t="s">
        <v>7186</v>
      </c>
      <c r="F1030" s="131"/>
    </row>
    <row r="1031" spans="1:6">
      <c r="A1031" s="128" t="s">
        <v>494</v>
      </c>
      <c r="B1031" s="127">
        <v>82000</v>
      </c>
      <c r="C1031" s="127">
        <f t="shared" si="40"/>
        <v>2308000</v>
      </c>
      <c r="D1031" s="129">
        <f t="shared" si="39"/>
        <v>86100</v>
      </c>
      <c r="E1031" s="130" t="s">
        <v>7186</v>
      </c>
      <c r="F1031" s="131"/>
    </row>
    <row r="1032" spans="1:6">
      <c r="A1032" s="128" t="s">
        <v>495</v>
      </c>
      <c r="B1032" s="127">
        <v>83000</v>
      </c>
      <c r="C1032" s="127">
        <f t="shared" si="40"/>
        <v>2336000</v>
      </c>
      <c r="D1032" s="129">
        <f t="shared" si="39"/>
        <v>87150</v>
      </c>
      <c r="E1032" s="130" t="s">
        <v>7186</v>
      </c>
      <c r="F1032" s="131"/>
    </row>
    <row r="1033" spans="1:6">
      <c r="A1033" s="128" t="s">
        <v>496</v>
      </c>
      <c r="B1033" s="127">
        <v>84000</v>
      </c>
      <c r="C1033" s="127">
        <f t="shared" si="40"/>
        <v>2364000</v>
      </c>
      <c r="D1033" s="129">
        <f t="shared" si="39"/>
        <v>88200</v>
      </c>
      <c r="E1033" s="130" t="s">
        <v>7186</v>
      </c>
      <c r="F1033" s="131"/>
    </row>
    <row r="1034" spans="1:6">
      <c r="A1034" s="128" t="s">
        <v>497</v>
      </c>
      <c r="B1034" s="127">
        <v>85000</v>
      </c>
      <c r="C1034" s="127">
        <f t="shared" si="40"/>
        <v>2392000</v>
      </c>
      <c r="D1034" s="129">
        <f t="shared" si="39"/>
        <v>89250</v>
      </c>
      <c r="E1034" s="130" t="s">
        <v>7186</v>
      </c>
      <c r="F1034" s="131"/>
    </row>
    <row r="1035" spans="1:6">
      <c r="A1035" s="128" t="s">
        <v>498</v>
      </c>
      <c r="B1035" s="127">
        <v>86000</v>
      </c>
      <c r="C1035" s="127">
        <f t="shared" si="40"/>
        <v>2420000</v>
      </c>
      <c r="D1035" s="129">
        <f t="shared" si="39"/>
        <v>90300</v>
      </c>
      <c r="E1035" s="130" t="s">
        <v>7186</v>
      </c>
      <c r="F1035" s="131"/>
    </row>
    <row r="1036" spans="1:6">
      <c r="A1036" s="128" t="s">
        <v>499</v>
      </c>
      <c r="B1036" s="127">
        <v>87000</v>
      </c>
      <c r="C1036" s="127">
        <f t="shared" si="40"/>
        <v>2448000</v>
      </c>
      <c r="D1036" s="129">
        <f t="shared" si="39"/>
        <v>91350</v>
      </c>
      <c r="E1036" s="130" t="s">
        <v>7186</v>
      </c>
      <c r="F1036" s="131"/>
    </row>
    <row r="1037" spans="1:6">
      <c r="A1037" s="128" t="s">
        <v>500</v>
      </c>
      <c r="B1037" s="127">
        <v>88000</v>
      </c>
      <c r="C1037" s="127">
        <f t="shared" si="40"/>
        <v>2476000</v>
      </c>
      <c r="D1037" s="129">
        <f t="shared" si="39"/>
        <v>92400</v>
      </c>
      <c r="E1037" s="130" t="s">
        <v>7186</v>
      </c>
      <c r="F1037" s="131"/>
    </row>
    <row r="1038" spans="1:6">
      <c r="A1038" s="128" t="s">
        <v>501</v>
      </c>
      <c r="B1038" s="127">
        <v>89000</v>
      </c>
      <c r="C1038" s="127">
        <f t="shared" si="40"/>
        <v>2504000</v>
      </c>
      <c r="D1038" s="129">
        <f t="shared" si="39"/>
        <v>93450</v>
      </c>
      <c r="E1038" s="130" t="s">
        <v>7186</v>
      </c>
      <c r="F1038" s="131"/>
    </row>
    <row r="1039" spans="1:6">
      <c r="A1039" s="128" t="s">
        <v>502</v>
      </c>
      <c r="B1039" s="127">
        <v>90000</v>
      </c>
      <c r="C1039" s="127">
        <f t="shared" si="40"/>
        <v>2532000</v>
      </c>
      <c r="D1039" s="129">
        <f t="shared" si="39"/>
        <v>94500</v>
      </c>
      <c r="E1039" s="130" t="s">
        <v>7186</v>
      </c>
      <c r="F1039" s="131"/>
    </row>
    <row r="1040" spans="1:6">
      <c r="A1040" s="128" t="s">
        <v>503</v>
      </c>
      <c r="B1040" s="127">
        <v>91000</v>
      </c>
      <c r="C1040" s="127">
        <f t="shared" si="40"/>
        <v>2560000</v>
      </c>
      <c r="D1040" s="129">
        <f t="shared" si="39"/>
        <v>95550</v>
      </c>
      <c r="E1040" s="130" t="s">
        <v>7186</v>
      </c>
      <c r="F1040" s="131"/>
    </row>
    <row r="1041" spans="1:6">
      <c r="A1041" s="128" t="s">
        <v>504</v>
      </c>
      <c r="B1041" s="127">
        <v>92000</v>
      </c>
      <c r="C1041" s="127">
        <f t="shared" si="40"/>
        <v>2588000</v>
      </c>
      <c r="D1041" s="129">
        <f t="shared" si="39"/>
        <v>96600</v>
      </c>
      <c r="E1041" s="130" t="s">
        <v>7186</v>
      </c>
      <c r="F1041" s="131"/>
    </row>
    <row r="1042" spans="1:6">
      <c r="A1042" s="128" t="s">
        <v>505</v>
      </c>
      <c r="B1042" s="127">
        <v>93000</v>
      </c>
      <c r="C1042" s="127">
        <f t="shared" si="40"/>
        <v>2616000</v>
      </c>
      <c r="D1042" s="129">
        <f t="shared" si="39"/>
        <v>97650</v>
      </c>
      <c r="E1042" s="130" t="s">
        <v>7186</v>
      </c>
      <c r="F1042" s="131"/>
    </row>
    <row r="1043" spans="1:6">
      <c r="A1043" s="128" t="s">
        <v>506</v>
      </c>
      <c r="B1043" s="127">
        <v>94000</v>
      </c>
      <c r="C1043" s="127">
        <f t="shared" si="40"/>
        <v>2644000</v>
      </c>
      <c r="D1043" s="129">
        <f t="shared" si="39"/>
        <v>98700</v>
      </c>
      <c r="E1043" s="130" t="s">
        <v>7186</v>
      </c>
      <c r="F1043" s="131"/>
    </row>
    <row r="1044" spans="1:6">
      <c r="A1044" s="128" t="s">
        <v>507</v>
      </c>
      <c r="B1044" s="127">
        <v>95000</v>
      </c>
      <c r="C1044" s="127">
        <f t="shared" si="40"/>
        <v>2672000</v>
      </c>
      <c r="D1044" s="129">
        <f t="shared" si="39"/>
        <v>99750</v>
      </c>
      <c r="E1044" s="130" t="s">
        <v>7186</v>
      </c>
      <c r="F1044" s="131"/>
    </row>
    <row r="1045" spans="1:6">
      <c r="A1045" s="128" t="s">
        <v>508</v>
      </c>
      <c r="B1045" s="127">
        <v>96000</v>
      </c>
      <c r="C1045" s="127">
        <f t="shared" si="40"/>
        <v>2700000</v>
      </c>
      <c r="D1045" s="129">
        <f t="shared" si="39"/>
        <v>100800</v>
      </c>
      <c r="E1045" s="130" t="s">
        <v>7186</v>
      </c>
      <c r="F1045" s="131"/>
    </row>
    <row r="1046" spans="1:6">
      <c r="A1046" s="128" t="s">
        <v>509</v>
      </c>
      <c r="B1046" s="127">
        <v>97000</v>
      </c>
      <c r="C1046" s="127">
        <f t="shared" si="40"/>
        <v>2728000</v>
      </c>
      <c r="D1046" s="129">
        <f t="shared" si="39"/>
        <v>101850</v>
      </c>
      <c r="E1046" s="130" t="s">
        <v>7186</v>
      </c>
      <c r="F1046" s="131"/>
    </row>
    <row r="1047" spans="1:6">
      <c r="A1047" s="128" t="s">
        <v>510</v>
      </c>
      <c r="B1047" s="127">
        <v>98000</v>
      </c>
      <c r="C1047" s="127">
        <f t="shared" si="40"/>
        <v>2756000</v>
      </c>
      <c r="D1047" s="129">
        <f t="shared" si="39"/>
        <v>102900</v>
      </c>
      <c r="E1047" s="130" t="s">
        <v>7186</v>
      </c>
      <c r="F1047" s="131"/>
    </row>
    <row r="1048" spans="1:6">
      <c r="A1048" s="128" t="s">
        <v>511</v>
      </c>
      <c r="B1048" s="127">
        <v>99000</v>
      </c>
      <c r="C1048" s="127">
        <f t="shared" si="40"/>
        <v>2784000</v>
      </c>
      <c r="D1048" s="129">
        <f t="shared" si="39"/>
        <v>103950</v>
      </c>
      <c r="E1048" s="130" t="s">
        <v>7186</v>
      </c>
      <c r="F1048" s="131"/>
    </row>
    <row r="1049" spans="1:6">
      <c r="A1049" s="128" t="s">
        <v>512</v>
      </c>
      <c r="B1049" s="127">
        <v>100000</v>
      </c>
      <c r="C1049" s="127">
        <f t="shared" si="40"/>
        <v>2812000</v>
      </c>
      <c r="D1049" s="129">
        <f t="shared" si="39"/>
        <v>105000</v>
      </c>
      <c r="E1049" s="130" t="s">
        <v>7186</v>
      </c>
      <c r="F1049" s="131"/>
    </row>
    <row r="1050" spans="1:6">
      <c r="A1050" s="128" t="s">
        <v>513</v>
      </c>
      <c r="B1050" s="127">
        <v>101000</v>
      </c>
      <c r="C1050" s="127">
        <f t="shared" si="40"/>
        <v>2840000</v>
      </c>
      <c r="D1050" s="129">
        <f t="shared" si="39"/>
        <v>106050</v>
      </c>
      <c r="E1050" s="130" t="s">
        <v>7186</v>
      </c>
      <c r="F1050" s="131"/>
    </row>
    <row r="1051" spans="1:6">
      <c r="A1051" s="128" t="s">
        <v>514</v>
      </c>
      <c r="B1051" s="127">
        <v>102000</v>
      </c>
      <c r="C1051" s="127">
        <f t="shared" si="40"/>
        <v>2868000</v>
      </c>
      <c r="D1051" s="129">
        <f t="shared" si="39"/>
        <v>107100</v>
      </c>
      <c r="E1051" s="130" t="s">
        <v>7186</v>
      </c>
      <c r="F1051" s="131"/>
    </row>
    <row r="1052" spans="1:6">
      <c r="A1052" s="128" t="s">
        <v>515</v>
      </c>
      <c r="B1052" s="127">
        <v>103000</v>
      </c>
      <c r="C1052" s="127">
        <f t="shared" si="40"/>
        <v>2896000</v>
      </c>
      <c r="D1052" s="129">
        <f t="shared" si="39"/>
        <v>108150</v>
      </c>
      <c r="E1052" s="130" t="s">
        <v>7186</v>
      </c>
      <c r="F1052" s="131"/>
    </row>
    <row r="1053" spans="1:6">
      <c r="A1053" s="128" t="s">
        <v>516</v>
      </c>
      <c r="B1053" s="127">
        <v>104000</v>
      </c>
      <c r="C1053" s="127">
        <f t="shared" si="40"/>
        <v>2924000</v>
      </c>
      <c r="D1053" s="129">
        <f t="shared" si="39"/>
        <v>109200</v>
      </c>
      <c r="E1053" s="130" t="s">
        <v>7186</v>
      </c>
      <c r="F1053" s="131"/>
    </row>
    <row r="1054" spans="1:6">
      <c r="A1054" s="128" t="s">
        <v>517</v>
      </c>
      <c r="B1054" s="127">
        <v>105000</v>
      </c>
      <c r="C1054" s="127">
        <f t="shared" si="40"/>
        <v>2952000</v>
      </c>
      <c r="D1054" s="129">
        <f t="shared" si="39"/>
        <v>110250</v>
      </c>
      <c r="E1054" s="130" t="s">
        <v>7186</v>
      </c>
      <c r="F1054" s="131"/>
    </row>
    <row r="1055" spans="1:6">
      <c r="A1055" s="128" t="s">
        <v>518</v>
      </c>
      <c r="B1055" s="127">
        <v>106000</v>
      </c>
      <c r="C1055" s="127">
        <f t="shared" si="40"/>
        <v>2980000</v>
      </c>
      <c r="D1055" s="129">
        <f t="shared" si="39"/>
        <v>111300</v>
      </c>
      <c r="E1055" s="130" t="s">
        <v>7186</v>
      </c>
      <c r="F1055" s="131"/>
    </row>
    <row r="1056" spans="1:6">
      <c r="A1056" s="128" t="s">
        <v>519</v>
      </c>
      <c r="B1056" s="127">
        <v>107000</v>
      </c>
      <c r="C1056" s="127">
        <f t="shared" si="40"/>
        <v>3008000</v>
      </c>
      <c r="D1056" s="129">
        <f t="shared" si="39"/>
        <v>112350</v>
      </c>
      <c r="E1056" s="130" t="s">
        <v>7186</v>
      </c>
      <c r="F1056" s="131"/>
    </row>
    <row r="1057" spans="1:6">
      <c r="A1057" s="128" t="s">
        <v>520</v>
      </c>
      <c r="B1057" s="127">
        <v>108000</v>
      </c>
      <c r="C1057" s="127">
        <f t="shared" si="40"/>
        <v>3036000</v>
      </c>
      <c r="D1057" s="129">
        <f t="shared" si="39"/>
        <v>113400</v>
      </c>
      <c r="E1057" s="130" t="s">
        <v>7186</v>
      </c>
      <c r="F1057" s="131"/>
    </row>
    <row r="1058" spans="1:6">
      <c r="A1058" s="128" t="s">
        <v>521</v>
      </c>
      <c r="B1058" s="127">
        <v>109000</v>
      </c>
      <c r="C1058" s="127">
        <f t="shared" si="40"/>
        <v>3064000</v>
      </c>
      <c r="D1058" s="129">
        <f t="shared" si="39"/>
        <v>114450</v>
      </c>
      <c r="E1058" s="130" t="s">
        <v>7186</v>
      </c>
      <c r="F1058" s="131"/>
    </row>
    <row r="1059" spans="1:6">
      <c r="A1059" s="128" t="s">
        <v>522</v>
      </c>
      <c r="B1059" s="127">
        <v>110000</v>
      </c>
      <c r="C1059" s="127">
        <f t="shared" si="40"/>
        <v>3092000</v>
      </c>
      <c r="D1059" s="129">
        <f t="shared" si="39"/>
        <v>115500</v>
      </c>
      <c r="E1059" s="130" t="s">
        <v>7186</v>
      </c>
      <c r="F1059" s="131"/>
    </row>
    <row r="1060" spans="1:6">
      <c r="A1060" s="128" t="s">
        <v>523</v>
      </c>
      <c r="B1060" s="127">
        <v>111000</v>
      </c>
      <c r="C1060" s="127">
        <f t="shared" si="40"/>
        <v>3120000</v>
      </c>
      <c r="D1060" s="129">
        <f t="shared" si="39"/>
        <v>116550</v>
      </c>
      <c r="E1060" s="130" t="s">
        <v>7186</v>
      </c>
      <c r="F1060" s="131"/>
    </row>
    <row r="1061" spans="1:6">
      <c r="A1061" s="128" t="s">
        <v>524</v>
      </c>
      <c r="B1061" s="127">
        <v>112000</v>
      </c>
      <c r="C1061" s="127">
        <f t="shared" si="40"/>
        <v>3148000</v>
      </c>
      <c r="D1061" s="129">
        <f t="shared" si="39"/>
        <v>117600</v>
      </c>
      <c r="E1061" s="130" t="s">
        <v>7186</v>
      </c>
      <c r="F1061" s="131"/>
    </row>
    <row r="1062" spans="1:6">
      <c r="A1062" s="128" t="s">
        <v>525</v>
      </c>
      <c r="B1062" s="127">
        <v>113000</v>
      </c>
      <c r="C1062" s="127">
        <f t="shared" si="40"/>
        <v>3176000</v>
      </c>
      <c r="D1062" s="129">
        <f t="shared" si="39"/>
        <v>118650</v>
      </c>
      <c r="E1062" s="130" t="s">
        <v>7186</v>
      </c>
      <c r="F1062" s="131"/>
    </row>
    <row r="1063" spans="1:6">
      <c r="A1063" s="128" t="s">
        <v>526</v>
      </c>
      <c r="B1063" s="127">
        <v>114000</v>
      </c>
      <c r="C1063" s="127">
        <f t="shared" si="40"/>
        <v>3204000</v>
      </c>
      <c r="D1063" s="129">
        <f t="shared" si="39"/>
        <v>119700</v>
      </c>
      <c r="E1063" s="130" t="s">
        <v>7186</v>
      </c>
      <c r="F1063" s="131"/>
    </row>
    <row r="1064" spans="1:6">
      <c r="A1064" s="128" t="s">
        <v>527</v>
      </c>
      <c r="B1064" s="127">
        <v>115000</v>
      </c>
      <c r="C1064" s="127">
        <f t="shared" si="40"/>
        <v>3232000</v>
      </c>
      <c r="D1064" s="129">
        <f t="shared" si="39"/>
        <v>120750</v>
      </c>
      <c r="E1064" s="130" t="s">
        <v>7186</v>
      </c>
      <c r="F1064" s="131"/>
    </row>
    <row r="1065" spans="1:6">
      <c r="A1065" s="128" t="s">
        <v>528</v>
      </c>
      <c r="B1065" s="127">
        <v>116000</v>
      </c>
      <c r="C1065" s="127">
        <f t="shared" si="40"/>
        <v>3260000</v>
      </c>
      <c r="D1065" s="129">
        <f t="shared" si="39"/>
        <v>121800</v>
      </c>
      <c r="E1065" s="130" t="s">
        <v>7186</v>
      </c>
      <c r="F1065" s="131"/>
    </row>
    <row r="1066" spans="1:6">
      <c r="A1066" s="128" t="s">
        <v>529</v>
      </c>
      <c r="B1066" s="127">
        <v>117000</v>
      </c>
      <c r="C1066" s="127">
        <f t="shared" si="40"/>
        <v>3288000</v>
      </c>
      <c r="D1066" s="129">
        <f t="shared" si="39"/>
        <v>122850</v>
      </c>
      <c r="E1066" s="130" t="s">
        <v>7186</v>
      </c>
      <c r="F1066" s="131"/>
    </row>
    <row r="1067" spans="1:6">
      <c r="A1067" s="128" t="s">
        <v>530</v>
      </c>
      <c r="B1067" s="127">
        <v>118000</v>
      </c>
      <c r="C1067" s="127">
        <f t="shared" si="40"/>
        <v>3316000</v>
      </c>
      <c r="D1067" s="129">
        <f t="shared" si="39"/>
        <v>123900</v>
      </c>
      <c r="E1067" s="130" t="s">
        <v>7186</v>
      </c>
      <c r="F1067" s="131"/>
    </row>
    <row r="1068" spans="1:6">
      <c r="A1068" s="128" t="s">
        <v>531</v>
      </c>
      <c r="B1068" s="127">
        <v>119000</v>
      </c>
      <c r="C1068" s="127">
        <f t="shared" si="40"/>
        <v>3344000</v>
      </c>
      <c r="D1068" s="129">
        <f t="shared" si="39"/>
        <v>124950</v>
      </c>
      <c r="E1068" s="130" t="s">
        <v>7186</v>
      </c>
      <c r="F1068" s="131"/>
    </row>
    <row r="1069" spans="1:6">
      <c r="A1069" s="128" t="s">
        <v>532</v>
      </c>
      <c r="B1069" s="127">
        <v>120000</v>
      </c>
      <c r="C1069" s="127">
        <f t="shared" si="40"/>
        <v>3372000</v>
      </c>
      <c r="D1069" s="129">
        <f t="shared" si="39"/>
        <v>126000</v>
      </c>
      <c r="E1069" s="130" t="s">
        <v>7186</v>
      </c>
      <c r="F1069" s="131"/>
    </row>
    <row r="1070" spans="1:6">
      <c r="A1070" s="128" t="s">
        <v>533</v>
      </c>
      <c r="B1070" s="127">
        <v>121000</v>
      </c>
      <c r="C1070" s="127">
        <f t="shared" si="40"/>
        <v>3400000</v>
      </c>
      <c r="D1070" s="129">
        <f t="shared" si="39"/>
        <v>127050</v>
      </c>
      <c r="E1070" s="130" t="s">
        <v>7186</v>
      </c>
      <c r="F1070" s="131"/>
    </row>
    <row r="1071" spans="1:6">
      <c r="A1071" s="128" t="s">
        <v>534</v>
      </c>
      <c r="B1071" s="127">
        <v>122000</v>
      </c>
      <c r="C1071" s="127">
        <f t="shared" si="40"/>
        <v>3428000</v>
      </c>
      <c r="D1071" s="129">
        <f t="shared" si="39"/>
        <v>128100</v>
      </c>
      <c r="E1071" s="130" t="s">
        <v>7186</v>
      </c>
      <c r="F1071" s="131"/>
    </row>
    <row r="1072" spans="1:6">
      <c r="A1072" s="128" t="s">
        <v>535</v>
      </c>
      <c r="B1072" s="127">
        <v>123000</v>
      </c>
      <c r="C1072" s="127">
        <f t="shared" si="40"/>
        <v>3456000</v>
      </c>
      <c r="D1072" s="129">
        <f t="shared" si="39"/>
        <v>129150</v>
      </c>
      <c r="E1072" s="130" t="s">
        <v>7186</v>
      </c>
      <c r="F1072" s="131"/>
    </row>
    <row r="1073" spans="1:6">
      <c r="A1073" s="128" t="s">
        <v>536</v>
      </c>
      <c r="B1073" s="127">
        <v>124000</v>
      </c>
      <c r="C1073" s="127">
        <f t="shared" si="40"/>
        <v>3484000</v>
      </c>
      <c r="D1073" s="129">
        <f t="shared" si="39"/>
        <v>130200</v>
      </c>
      <c r="E1073" s="130" t="s">
        <v>7186</v>
      </c>
      <c r="F1073" s="131"/>
    </row>
    <row r="1074" spans="1:6">
      <c r="A1074" s="128" t="s">
        <v>537</v>
      </c>
      <c r="B1074" s="127">
        <v>125000</v>
      </c>
      <c r="C1074" s="127">
        <f t="shared" si="40"/>
        <v>3512000</v>
      </c>
      <c r="D1074" s="129">
        <f t="shared" si="39"/>
        <v>131250</v>
      </c>
      <c r="E1074" s="130" t="s">
        <v>7186</v>
      </c>
      <c r="F1074" s="131"/>
    </row>
    <row r="1075" spans="1:6">
      <c r="A1075" s="128" t="s">
        <v>538</v>
      </c>
      <c r="B1075" s="127">
        <v>126000</v>
      </c>
      <c r="C1075" s="127">
        <f t="shared" si="40"/>
        <v>3540000</v>
      </c>
      <c r="D1075" s="129">
        <f t="shared" ref="D1075:D1138" si="41">SUM($G$2)*(B1075*0.001)</f>
        <v>132300</v>
      </c>
      <c r="E1075" s="130" t="s">
        <v>7186</v>
      </c>
      <c r="F1075" s="131"/>
    </row>
    <row r="1076" spans="1:6">
      <c r="A1076" s="128" t="s">
        <v>539</v>
      </c>
      <c r="B1076" s="127">
        <v>127000</v>
      </c>
      <c r="C1076" s="127">
        <f t="shared" si="40"/>
        <v>3568000</v>
      </c>
      <c r="D1076" s="129">
        <f t="shared" si="41"/>
        <v>133350</v>
      </c>
      <c r="E1076" s="130" t="s">
        <v>7186</v>
      </c>
      <c r="F1076" s="131"/>
    </row>
    <row r="1077" spans="1:6">
      <c r="A1077" s="128" t="s">
        <v>540</v>
      </c>
      <c r="B1077" s="127">
        <v>128000</v>
      </c>
      <c r="C1077" s="127">
        <f t="shared" si="40"/>
        <v>3596000</v>
      </c>
      <c r="D1077" s="129">
        <f t="shared" si="41"/>
        <v>134400</v>
      </c>
      <c r="E1077" s="130" t="s">
        <v>7186</v>
      </c>
      <c r="F1077" s="131"/>
    </row>
    <row r="1078" spans="1:6">
      <c r="A1078" s="128" t="s">
        <v>541</v>
      </c>
      <c r="B1078" s="127">
        <v>129000</v>
      </c>
      <c r="C1078" s="127">
        <f t="shared" si="40"/>
        <v>3624000</v>
      </c>
      <c r="D1078" s="129">
        <f t="shared" si="41"/>
        <v>135450</v>
      </c>
      <c r="E1078" s="130" t="s">
        <v>7186</v>
      </c>
      <c r="F1078" s="131"/>
    </row>
    <row r="1079" spans="1:6">
      <c r="A1079" s="128" t="s">
        <v>542</v>
      </c>
      <c r="B1079" s="127">
        <v>130000</v>
      </c>
      <c r="C1079" s="127">
        <f t="shared" si="40"/>
        <v>3652000</v>
      </c>
      <c r="D1079" s="129">
        <f t="shared" si="41"/>
        <v>136500</v>
      </c>
      <c r="E1079" s="130" t="s">
        <v>7186</v>
      </c>
      <c r="F1079" s="131"/>
    </row>
    <row r="1080" spans="1:6">
      <c r="A1080" s="128" t="s">
        <v>543</v>
      </c>
      <c r="B1080" s="127">
        <v>131000</v>
      </c>
      <c r="C1080" s="127">
        <f t="shared" ref="C1080:C1143" si="42">SUM(C1079)+28000</f>
        <v>3680000</v>
      </c>
      <c r="D1080" s="129">
        <f t="shared" si="41"/>
        <v>137550</v>
      </c>
      <c r="E1080" s="130" t="s">
        <v>7186</v>
      </c>
      <c r="F1080" s="131"/>
    </row>
    <row r="1081" spans="1:6">
      <c r="A1081" s="128" t="s">
        <v>544</v>
      </c>
      <c r="B1081" s="127">
        <v>132000</v>
      </c>
      <c r="C1081" s="127">
        <f t="shared" si="42"/>
        <v>3708000</v>
      </c>
      <c r="D1081" s="129">
        <f t="shared" si="41"/>
        <v>138600</v>
      </c>
      <c r="E1081" s="130" t="s">
        <v>7186</v>
      </c>
      <c r="F1081" s="131"/>
    </row>
    <row r="1082" spans="1:6">
      <c r="A1082" s="128" t="s">
        <v>545</v>
      </c>
      <c r="B1082" s="127">
        <v>133000</v>
      </c>
      <c r="C1082" s="127">
        <f t="shared" si="42"/>
        <v>3736000</v>
      </c>
      <c r="D1082" s="129">
        <f t="shared" si="41"/>
        <v>139650</v>
      </c>
      <c r="E1082" s="130" t="s">
        <v>7186</v>
      </c>
      <c r="F1082" s="131"/>
    </row>
    <row r="1083" spans="1:6">
      <c r="A1083" s="128" t="s">
        <v>546</v>
      </c>
      <c r="B1083" s="127">
        <v>134000</v>
      </c>
      <c r="C1083" s="127">
        <f t="shared" si="42"/>
        <v>3764000</v>
      </c>
      <c r="D1083" s="129">
        <f t="shared" si="41"/>
        <v>140700</v>
      </c>
      <c r="E1083" s="130" t="s">
        <v>7186</v>
      </c>
      <c r="F1083" s="131"/>
    </row>
    <row r="1084" spans="1:6">
      <c r="A1084" s="128" t="s">
        <v>547</v>
      </c>
      <c r="B1084" s="127">
        <v>135000</v>
      </c>
      <c r="C1084" s="127">
        <f t="shared" si="42"/>
        <v>3792000</v>
      </c>
      <c r="D1084" s="129">
        <f t="shared" si="41"/>
        <v>141750</v>
      </c>
      <c r="E1084" s="130" t="s">
        <v>7186</v>
      </c>
      <c r="F1084" s="131"/>
    </row>
    <row r="1085" spans="1:6">
      <c r="A1085" s="128" t="s">
        <v>548</v>
      </c>
      <c r="B1085" s="127">
        <v>136000</v>
      </c>
      <c r="C1085" s="127">
        <f t="shared" si="42"/>
        <v>3820000</v>
      </c>
      <c r="D1085" s="129">
        <f t="shared" si="41"/>
        <v>142800</v>
      </c>
      <c r="E1085" s="130" t="s">
        <v>7186</v>
      </c>
      <c r="F1085" s="131"/>
    </row>
    <row r="1086" spans="1:6">
      <c r="A1086" s="128" t="s">
        <v>549</v>
      </c>
      <c r="B1086" s="127">
        <v>137000</v>
      </c>
      <c r="C1086" s="127">
        <f t="shared" si="42"/>
        <v>3848000</v>
      </c>
      <c r="D1086" s="129">
        <f t="shared" si="41"/>
        <v>143850</v>
      </c>
      <c r="E1086" s="130" t="s">
        <v>7186</v>
      </c>
      <c r="F1086" s="131"/>
    </row>
    <row r="1087" spans="1:6">
      <c r="A1087" s="128" t="s">
        <v>550</v>
      </c>
      <c r="B1087" s="127">
        <v>138000</v>
      </c>
      <c r="C1087" s="127">
        <f t="shared" si="42"/>
        <v>3876000</v>
      </c>
      <c r="D1087" s="129">
        <f t="shared" si="41"/>
        <v>144900</v>
      </c>
      <c r="E1087" s="130" t="s">
        <v>7186</v>
      </c>
      <c r="F1087" s="131"/>
    </row>
    <row r="1088" spans="1:6">
      <c r="A1088" s="128" t="s">
        <v>551</v>
      </c>
      <c r="B1088" s="127">
        <v>139000</v>
      </c>
      <c r="C1088" s="127">
        <f t="shared" si="42"/>
        <v>3904000</v>
      </c>
      <c r="D1088" s="129">
        <f t="shared" si="41"/>
        <v>145950</v>
      </c>
      <c r="E1088" s="130" t="s">
        <v>7186</v>
      </c>
      <c r="F1088" s="131"/>
    </row>
    <row r="1089" spans="1:6">
      <c r="A1089" s="128" t="s">
        <v>552</v>
      </c>
      <c r="B1089" s="127">
        <v>140000</v>
      </c>
      <c r="C1089" s="127">
        <f t="shared" si="42"/>
        <v>3932000</v>
      </c>
      <c r="D1089" s="129">
        <f t="shared" si="41"/>
        <v>147000</v>
      </c>
      <c r="E1089" s="130" t="s">
        <v>7186</v>
      </c>
      <c r="F1089" s="131"/>
    </row>
    <row r="1090" spans="1:6">
      <c r="A1090" s="128" t="s">
        <v>553</v>
      </c>
      <c r="B1090" s="127">
        <v>141000</v>
      </c>
      <c r="C1090" s="127">
        <f t="shared" si="42"/>
        <v>3960000</v>
      </c>
      <c r="D1090" s="129">
        <f t="shared" si="41"/>
        <v>148050</v>
      </c>
      <c r="E1090" s="130" t="s">
        <v>7186</v>
      </c>
      <c r="F1090" s="131"/>
    </row>
    <row r="1091" spans="1:6">
      <c r="A1091" s="128" t="s">
        <v>554</v>
      </c>
      <c r="B1091" s="127">
        <v>142000</v>
      </c>
      <c r="C1091" s="127">
        <f t="shared" si="42"/>
        <v>3988000</v>
      </c>
      <c r="D1091" s="129">
        <f t="shared" si="41"/>
        <v>149100</v>
      </c>
      <c r="E1091" s="130" t="s">
        <v>7186</v>
      </c>
      <c r="F1091" s="131"/>
    </row>
    <row r="1092" spans="1:6">
      <c r="A1092" s="128" t="s">
        <v>555</v>
      </c>
      <c r="B1092" s="127">
        <v>143000</v>
      </c>
      <c r="C1092" s="127">
        <f t="shared" si="42"/>
        <v>4016000</v>
      </c>
      <c r="D1092" s="129">
        <f t="shared" si="41"/>
        <v>150150</v>
      </c>
      <c r="E1092" s="130" t="s">
        <v>7186</v>
      </c>
      <c r="F1092" s="131"/>
    </row>
    <row r="1093" spans="1:6">
      <c r="A1093" s="128" t="s">
        <v>556</v>
      </c>
      <c r="B1093" s="127">
        <v>144000</v>
      </c>
      <c r="C1093" s="127">
        <f t="shared" si="42"/>
        <v>4044000</v>
      </c>
      <c r="D1093" s="129">
        <f t="shared" si="41"/>
        <v>151200</v>
      </c>
      <c r="E1093" s="130" t="s">
        <v>7186</v>
      </c>
      <c r="F1093" s="131"/>
    </row>
    <row r="1094" spans="1:6">
      <c r="A1094" s="128" t="s">
        <v>557</v>
      </c>
      <c r="B1094" s="127">
        <v>145000</v>
      </c>
      <c r="C1094" s="127">
        <f t="shared" si="42"/>
        <v>4072000</v>
      </c>
      <c r="D1094" s="129">
        <f t="shared" si="41"/>
        <v>152250</v>
      </c>
      <c r="E1094" s="130" t="s">
        <v>7186</v>
      </c>
      <c r="F1094" s="131"/>
    </row>
    <row r="1095" spans="1:6">
      <c r="A1095" s="128" t="s">
        <v>558</v>
      </c>
      <c r="B1095" s="127">
        <v>146000</v>
      </c>
      <c r="C1095" s="127">
        <f t="shared" si="42"/>
        <v>4100000</v>
      </c>
      <c r="D1095" s="129">
        <f t="shared" si="41"/>
        <v>153300</v>
      </c>
      <c r="E1095" s="130" t="s">
        <v>7186</v>
      </c>
      <c r="F1095" s="131"/>
    </row>
    <row r="1096" spans="1:6">
      <c r="A1096" s="128" t="s">
        <v>559</v>
      </c>
      <c r="B1096" s="127">
        <v>147000</v>
      </c>
      <c r="C1096" s="127">
        <f t="shared" si="42"/>
        <v>4128000</v>
      </c>
      <c r="D1096" s="129">
        <f t="shared" si="41"/>
        <v>154350</v>
      </c>
      <c r="E1096" s="130" t="s">
        <v>7186</v>
      </c>
      <c r="F1096" s="131"/>
    </row>
    <row r="1097" spans="1:6">
      <c r="A1097" s="128" t="s">
        <v>560</v>
      </c>
      <c r="B1097" s="127">
        <v>148000</v>
      </c>
      <c r="C1097" s="127">
        <f t="shared" si="42"/>
        <v>4156000</v>
      </c>
      <c r="D1097" s="129">
        <f t="shared" si="41"/>
        <v>155400</v>
      </c>
      <c r="E1097" s="130" t="s">
        <v>7186</v>
      </c>
      <c r="F1097" s="131"/>
    </row>
    <row r="1098" spans="1:6">
      <c r="A1098" s="128" t="s">
        <v>561</v>
      </c>
      <c r="B1098" s="127">
        <v>149000</v>
      </c>
      <c r="C1098" s="127">
        <f t="shared" si="42"/>
        <v>4184000</v>
      </c>
      <c r="D1098" s="129">
        <f t="shared" si="41"/>
        <v>156450</v>
      </c>
      <c r="E1098" s="130" t="s">
        <v>7186</v>
      </c>
      <c r="F1098" s="131"/>
    </row>
    <row r="1099" spans="1:6">
      <c r="A1099" s="128" t="s">
        <v>562</v>
      </c>
      <c r="B1099" s="127">
        <v>150000</v>
      </c>
      <c r="C1099" s="127">
        <f t="shared" si="42"/>
        <v>4212000</v>
      </c>
      <c r="D1099" s="129">
        <f t="shared" si="41"/>
        <v>157500</v>
      </c>
      <c r="E1099" s="130" t="s">
        <v>7186</v>
      </c>
      <c r="F1099" s="131"/>
    </row>
    <row r="1100" spans="1:6">
      <c r="A1100" s="128" t="s">
        <v>6408</v>
      </c>
      <c r="B1100" s="127">
        <v>151000</v>
      </c>
      <c r="C1100" s="127">
        <f t="shared" si="42"/>
        <v>4240000</v>
      </c>
      <c r="D1100" s="129">
        <f t="shared" si="41"/>
        <v>158550</v>
      </c>
      <c r="E1100" s="130" t="s">
        <v>7186</v>
      </c>
      <c r="F1100" s="131"/>
    </row>
    <row r="1101" spans="1:6">
      <c r="A1101" s="128" t="s">
        <v>2875</v>
      </c>
      <c r="B1101" s="127">
        <v>152000</v>
      </c>
      <c r="C1101" s="127">
        <f t="shared" si="42"/>
        <v>4268000</v>
      </c>
      <c r="D1101" s="129">
        <f t="shared" si="41"/>
        <v>159600</v>
      </c>
      <c r="E1101" s="130" t="s">
        <v>7186</v>
      </c>
      <c r="F1101" s="131"/>
    </row>
    <row r="1102" spans="1:6">
      <c r="A1102" s="128" t="s">
        <v>2876</v>
      </c>
      <c r="B1102" s="127">
        <v>153000</v>
      </c>
      <c r="C1102" s="127">
        <f t="shared" si="42"/>
        <v>4296000</v>
      </c>
      <c r="D1102" s="129">
        <f t="shared" si="41"/>
        <v>160650</v>
      </c>
      <c r="E1102" s="130" t="s">
        <v>7186</v>
      </c>
      <c r="F1102" s="131"/>
    </row>
    <row r="1103" spans="1:6">
      <c r="A1103" s="128" t="s">
        <v>2877</v>
      </c>
      <c r="B1103" s="127">
        <v>154000</v>
      </c>
      <c r="C1103" s="127">
        <f t="shared" si="42"/>
        <v>4324000</v>
      </c>
      <c r="D1103" s="129">
        <f t="shared" si="41"/>
        <v>161700</v>
      </c>
      <c r="E1103" s="130" t="s">
        <v>7186</v>
      </c>
      <c r="F1103" s="131"/>
    </row>
    <row r="1104" spans="1:6">
      <c r="A1104" s="128" t="s">
        <v>2878</v>
      </c>
      <c r="B1104" s="127">
        <v>155000</v>
      </c>
      <c r="C1104" s="127">
        <f t="shared" si="42"/>
        <v>4352000</v>
      </c>
      <c r="D1104" s="129">
        <f t="shared" si="41"/>
        <v>162750</v>
      </c>
      <c r="E1104" s="130" t="s">
        <v>7186</v>
      </c>
      <c r="F1104" s="131"/>
    </row>
    <row r="1105" spans="1:6">
      <c r="A1105" s="128" t="s">
        <v>2879</v>
      </c>
      <c r="B1105" s="127">
        <v>156000</v>
      </c>
      <c r="C1105" s="127">
        <f t="shared" si="42"/>
        <v>4380000</v>
      </c>
      <c r="D1105" s="129">
        <f t="shared" si="41"/>
        <v>163800</v>
      </c>
      <c r="E1105" s="130" t="s">
        <v>7186</v>
      </c>
      <c r="F1105" s="131"/>
    </row>
    <row r="1106" spans="1:6">
      <c r="A1106" s="128" t="s">
        <v>2880</v>
      </c>
      <c r="B1106" s="127">
        <v>157000</v>
      </c>
      <c r="C1106" s="127">
        <f t="shared" si="42"/>
        <v>4408000</v>
      </c>
      <c r="D1106" s="129">
        <f t="shared" si="41"/>
        <v>164850</v>
      </c>
      <c r="E1106" s="130" t="s">
        <v>7186</v>
      </c>
      <c r="F1106" s="131"/>
    </row>
    <row r="1107" spans="1:6">
      <c r="A1107" s="128" t="s">
        <v>2881</v>
      </c>
      <c r="B1107" s="127">
        <v>158000</v>
      </c>
      <c r="C1107" s="127">
        <f t="shared" si="42"/>
        <v>4436000</v>
      </c>
      <c r="D1107" s="129">
        <f t="shared" si="41"/>
        <v>165900</v>
      </c>
      <c r="E1107" s="130" t="s">
        <v>7186</v>
      </c>
      <c r="F1107" s="131"/>
    </row>
    <row r="1108" spans="1:6">
      <c r="A1108" s="128" t="s">
        <v>2882</v>
      </c>
      <c r="B1108" s="127">
        <v>159000</v>
      </c>
      <c r="C1108" s="127">
        <f t="shared" si="42"/>
        <v>4464000</v>
      </c>
      <c r="D1108" s="129">
        <f t="shared" si="41"/>
        <v>166950</v>
      </c>
      <c r="E1108" s="130" t="s">
        <v>7186</v>
      </c>
      <c r="F1108" s="131"/>
    </row>
    <row r="1109" spans="1:6">
      <c r="A1109" s="128" t="s">
        <v>2883</v>
      </c>
      <c r="B1109" s="127">
        <v>160000</v>
      </c>
      <c r="C1109" s="127">
        <f t="shared" si="42"/>
        <v>4492000</v>
      </c>
      <c r="D1109" s="129">
        <f t="shared" si="41"/>
        <v>168000</v>
      </c>
      <c r="E1109" s="130" t="s">
        <v>7186</v>
      </c>
      <c r="F1109" s="131"/>
    </row>
    <row r="1110" spans="1:6">
      <c r="A1110" s="128" t="s">
        <v>2884</v>
      </c>
      <c r="B1110" s="127">
        <v>161000</v>
      </c>
      <c r="C1110" s="127">
        <f t="shared" si="42"/>
        <v>4520000</v>
      </c>
      <c r="D1110" s="129">
        <f t="shared" si="41"/>
        <v>169050</v>
      </c>
      <c r="E1110" s="130" t="s">
        <v>7186</v>
      </c>
      <c r="F1110" s="131"/>
    </row>
    <row r="1111" spans="1:6">
      <c r="A1111" s="128" t="s">
        <v>2885</v>
      </c>
      <c r="B1111" s="127">
        <v>162000</v>
      </c>
      <c r="C1111" s="127">
        <f t="shared" si="42"/>
        <v>4548000</v>
      </c>
      <c r="D1111" s="129">
        <f t="shared" si="41"/>
        <v>170100</v>
      </c>
      <c r="E1111" s="130" t="s">
        <v>7186</v>
      </c>
      <c r="F1111" s="131"/>
    </row>
    <row r="1112" spans="1:6">
      <c r="A1112" s="128" t="s">
        <v>2886</v>
      </c>
      <c r="B1112" s="127">
        <v>163000</v>
      </c>
      <c r="C1112" s="127">
        <f t="shared" si="42"/>
        <v>4576000</v>
      </c>
      <c r="D1112" s="129">
        <f t="shared" si="41"/>
        <v>171150</v>
      </c>
      <c r="E1112" s="130" t="s">
        <v>7186</v>
      </c>
      <c r="F1112" s="131"/>
    </row>
    <row r="1113" spans="1:6">
      <c r="A1113" s="128" t="s">
        <v>2887</v>
      </c>
      <c r="B1113" s="127">
        <v>164000</v>
      </c>
      <c r="C1113" s="127">
        <f t="shared" si="42"/>
        <v>4604000</v>
      </c>
      <c r="D1113" s="129">
        <f t="shared" si="41"/>
        <v>172200</v>
      </c>
      <c r="E1113" s="130" t="s">
        <v>7186</v>
      </c>
      <c r="F1113" s="131"/>
    </row>
    <row r="1114" spans="1:6">
      <c r="A1114" s="128" t="s">
        <v>2888</v>
      </c>
      <c r="B1114" s="127">
        <v>165000</v>
      </c>
      <c r="C1114" s="127">
        <f t="shared" si="42"/>
        <v>4632000</v>
      </c>
      <c r="D1114" s="129">
        <f t="shared" si="41"/>
        <v>173250</v>
      </c>
      <c r="E1114" s="130" t="s">
        <v>7186</v>
      </c>
      <c r="F1114" s="131"/>
    </row>
    <row r="1115" spans="1:6">
      <c r="A1115" s="128" t="s">
        <v>2889</v>
      </c>
      <c r="B1115" s="127">
        <v>166000</v>
      </c>
      <c r="C1115" s="127">
        <f t="shared" si="42"/>
        <v>4660000</v>
      </c>
      <c r="D1115" s="129">
        <f t="shared" si="41"/>
        <v>174300</v>
      </c>
      <c r="E1115" s="130" t="s">
        <v>7186</v>
      </c>
      <c r="F1115" s="131"/>
    </row>
    <row r="1116" spans="1:6">
      <c r="A1116" s="128" t="s">
        <v>2890</v>
      </c>
      <c r="B1116" s="127">
        <v>167000</v>
      </c>
      <c r="C1116" s="127">
        <f t="shared" si="42"/>
        <v>4688000</v>
      </c>
      <c r="D1116" s="129">
        <f t="shared" si="41"/>
        <v>175350</v>
      </c>
      <c r="E1116" s="130" t="s">
        <v>7186</v>
      </c>
      <c r="F1116" s="131"/>
    </row>
    <row r="1117" spans="1:6">
      <c r="A1117" s="128" t="s">
        <v>2891</v>
      </c>
      <c r="B1117" s="127">
        <v>168000</v>
      </c>
      <c r="C1117" s="127">
        <f t="shared" si="42"/>
        <v>4716000</v>
      </c>
      <c r="D1117" s="129">
        <f t="shared" si="41"/>
        <v>176400</v>
      </c>
      <c r="E1117" s="130" t="s">
        <v>7186</v>
      </c>
      <c r="F1117" s="131"/>
    </row>
    <row r="1118" spans="1:6">
      <c r="A1118" s="128" t="s">
        <v>2892</v>
      </c>
      <c r="B1118" s="127">
        <v>169000</v>
      </c>
      <c r="C1118" s="127">
        <f t="shared" si="42"/>
        <v>4744000</v>
      </c>
      <c r="D1118" s="129">
        <f t="shared" si="41"/>
        <v>177450</v>
      </c>
      <c r="E1118" s="130" t="s">
        <v>7186</v>
      </c>
      <c r="F1118" s="131"/>
    </row>
    <row r="1119" spans="1:6">
      <c r="A1119" s="128" t="s">
        <v>2893</v>
      </c>
      <c r="B1119" s="127">
        <v>170000</v>
      </c>
      <c r="C1119" s="127">
        <f t="shared" si="42"/>
        <v>4772000</v>
      </c>
      <c r="D1119" s="129">
        <f t="shared" si="41"/>
        <v>178500</v>
      </c>
      <c r="E1119" s="130" t="s">
        <v>7186</v>
      </c>
      <c r="F1119" s="131"/>
    </row>
    <row r="1120" spans="1:6">
      <c r="A1120" s="128" t="s">
        <v>2894</v>
      </c>
      <c r="B1120" s="127">
        <v>171000</v>
      </c>
      <c r="C1120" s="127">
        <f t="shared" si="42"/>
        <v>4800000</v>
      </c>
      <c r="D1120" s="129">
        <f t="shared" si="41"/>
        <v>179550</v>
      </c>
      <c r="E1120" s="130" t="s">
        <v>7186</v>
      </c>
      <c r="F1120" s="131"/>
    </row>
    <row r="1121" spans="1:6">
      <c r="A1121" s="128" t="s">
        <v>2895</v>
      </c>
      <c r="B1121" s="127">
        <v>172000</v>
      </c>
      <c r="C1121" s="127">
        <f t="shared" si="42"/>
        <v>4828000</v>
      </c>
      <c r="D1121" s="129">
        <f t="shared" si="41"/>
        <v>180600</v>
      </c>
      <c r="E1121" s="130" t="s">
        <v>7186</v>
      </c>
      <c r="F1121" s="131"/>
    </row>
    <row r="1122" spans="1:6">
      <c r="A1122" s="128" t="s">
        <v>2896</v>
      </c>
      <c r="B1122" s="127">
        <v>173000</v>
      </c>
      <c r="C1122" s="127">
        <f t="shared" si="42"/>
        <v>4856000</v>
      </c>
      <c r="D1122" s="129">
        <f t="shared" si="41"/>
        <v>181650</v>
      </c>
      <c r="E1122" s="130" t="s">
        <v>7186</v>
      </c>
      <c r="F1122" s="131"/>
    </row>
    <row r="1123" spans="1:6">
      <c r="A1123" s="128" t="s">
        <v>3502</v>
      </c>
      <c r="B1123" s="127">
        <v>174000</v>
      </c>
      <c r="C1123" s="127">
        <f t="shared" si="42"/>
        <v>4884000</v>
      </c>
      <c r="D1123" s="129">
        <f t="shared" si="41"/>
        <v>182700</v>
      </c>
      <c r="E1123" s="130" t="s">
        <v>7186</v>
      </c>
      <c r="F1123" s="131"/>
    </row>
    <row r="1124" spans="1:6">
      <c r="A1124" s="128" t="s">
        <v>3503</v>
      </c>
      <c r="B1124" s="127">
        <v>175000</v>
      </c>
      <c r="C1124" s="127">
        <f t="shared" si="42"/>
        <v>4912000</v>
      </c>
      <c r="D1124" s="129">
        <f t="shared" si="41"/>
        <v>183750</v>
      </c>
      <c r="E1124" s="130" t="s">
        <v>7186</v>
      </c>
      <c r="F1124" s="131"/>
    </row>
    <row r="1125" spans="1:6">
      <c r="A1125" s="128" t="s">
        <v>3504</v>
      </c>
      <c r="B1125" s="127">
        <v>176000</v>
      </c>
      <c r="C1125" s="127">
        <f t="shared" si="42"/>
        <v>4940000</v>
      </c>
      <c r="D1125" s="129">
        <f t="shared" si="41"/>
        <v>184800</v>
      </c>
      <c r="E1125" s="130" t="s">
        <v>7186</v>
      </c>
      <c r="F1125" s="131"/>
    </row>
    <row r="1126" spans="1:6">
      <c r="A1126" s="128" t="s">
        <v>3505</v>
      </c>
      <c r="B1126" s="127">
        <v>177000</v>
      </c>
      <c r="C1126" s="127">
        <f t="shared" si="42"/>
        <v>4968000</v>
      </c>
      <c r="D1126" s="129">
        <f t="shared" si="41"/>
        <v>185850</v>
      </c>
      <c r="E1126" s="130" t="s">
        <v>7186</v>
      </c>
      <c r="F1126" s="131"/>
    </row>
    <row r="1127" spans="1:6">
      <c r="A1127" s="128" t="s">
        <v>3506</v>
      </c>
      <c r="B1127" s="127">
        <v>178000</v>
      </c>
      <c r="C1127" s="127">
        <f t="shared" si="42"/>
        <v>4996000</v>
      </c>
      <c r="D1127" s="129">
        <f t="shared" si="41"/>
        <v>186900</v>
      </c>
      <c r="E1127" s="130" t="s">
        <v>7186</v>
      </c>
      <c r="F1127" s="131"/>
    </row>
    <row r="1128" spans="1:6">
      <c r="A1128" s="128" t="s">
        <v>3507</v>
      </c>
      <c r="B1128" s="127">
        <v>179000</v>
      </c>
      <c r="C1128" s="127">
        <f t="shared" si="42"/>
        <v>5024000</v>
      </c>
      <c r="D1128" s="129">
        <f t="shared" si="41"/>
        <v>187950</v>
      </c>
      <c r="E1128" s="130" t="s">
        <v>7186</v>
      </c>
      <c r="F1128" s="131"/>
    </row>
    <row r="1129" spans="1:6">
      <c r="A1129" s="128" t="s">
        <v>3508</v>
      </c>
      <c r="B1129" s="127">
        <v>180000</v>
      </c>
      <c r="C1129" s="127">
        <f t="shared" si="42"/>
        <v>5052000</v>
      </c>
      <c r="D1129" s="129">
        <f t="shared" si="41"/>
        <v>189000</v>
      </c>
      <c r="E1129" s="130" t="s">
        <v>7186</v>
      </c>
      <c r="F1129" s="131"/>
    </row>
    <row r="1130" spans="1:6">
      <c r="A1130" s="128" t="s">
        <v>3509</v>
      </c>
      <c r="B1130" s="127">
        <v>181000</v>
      </c>
      <c r="C1130" s="127">
        <f t="shared" si="42"/>
        <v>5080000</v>
      </c>
      <c r="D1130" s="129">
        <f t="shared" si="41"/>
        <v>190050</v>
      </c>
      <c r="E1130" s="130" t="s">
        <v>7186</v>
      </c>
      <c r="F1130" s="131"/>
    </row>
    <row r="1131" spans="1:6">
      <c r="A1131" s="128" t="s">
        <v>3510</v>
      </c>
      <c r="B1131" s="127">
        <v>182000</v>
      </c>
      <c r="C1131" s="127">
        <f t="shared" si="42"/>
        <v>5108000</v>
      </c>
      <c r="D1131" s="129">
        <f t="shared" si="41"/>
        <v>191100</v>
      </c>
      <c r="E1131" s="130" t="s">
        <v>7186</v>
      </c>
      <c r="F1131" s="131"/>
    </row>
    <row r="1132" spans="1:6">
      <c r="A1132" s="128" t="s">
        <v>3511</v>
      </c>
      <c r="B1132" s="127">
        <v>183000</v>
      </c>
      <c r="C1132" s="127">
        <f t="shared" si="42"/>
        <v>5136000</v>
      </c>
      <c r="D1132" s="129">
        <f t="shared" si="41"/>
        <v>192150</v>
      </c>
      <c r="E1132" s="130" t="s">
        <v>7186</v>
      </c>
      <c r="F1132" s="131"/>
    </row>
    <row r="1133" spans="1:6">
      <c r="A1133" s="128" t="s">
        <v>3512</v>
      </c>
      <c r="B1133" s="127">
        <v>184000</v>
      </c>
      <c r="C1133" s="127">
        <f t="shared" si="42"/>
        <v>5164000</v>
      </c>
      <c r="D1133" s="129">
        <f t="shared" si="41"/>
        <v>193200</v>
      </c>
      <c r="E1133" s="130" t="s">
        <v>7186</v>
      </c>
      <c r="F1133" s="131"/>
    </row>
    <row r="1134" spans="1:6">
      <c r="A1134" s="128" t="s">
        <v>3513</v>
      </c>
      <c r="B1134" s="127">
        <v>185000</v>
      </c>
      <c r="C1134" s="127">
        <f t="shared" si="42"/>
        <v>5192000</v>
      </c>
      <c r="D1134" s="129">
        <f t="shared" si="41"/>
        <v>194250</v>
      </c>
      <c r="E1134" s="130" t="s">
        <v>7186</v>
      </c>
      <c r="F1134" s="131"/>
    </row>
    <row r="1135" spans="1:6">
      <c r="A1135" s="128" t="s">
        <v>3514</v>
      </c>
      <c r="B1135" s="127">
        <v>186000</v>
      </c>
      <c r="C1135" s="127">
        <f t="shared" si="42"/>
        <v>5220000</v>
      </c>
      <c r="D1135" s="129">
        <f t="shared" si="41"/>
        <v>195300</v>
      </c>
      <c r="E1135" s="130" t="s">
        <v>7186</v>
      </c>
      <c r="F1135" s="131"/>
    </row>
    <row r="1136" spans="1:6">
      <c r="A1136" s="128" t="s">
        <v>3515</v>
      </c>
      <c r="B1136" s="127">
        <v>187000</v>
      </c>
      <c r="C1136" s="127">
        <f t="shared" si="42"/>
        <v>5248000</v>
      </c>
      <c r="D1136" s="129">
        <f t="shared" si="41"/>
        <v>196350</v>
      </c>
      <c r="E1136" s="130" t="s">
        <v>7186</v>
      </c>
      <c r="F1136" s="131"/>
    </row>
    <row r="1137" spans="1:6">
      <c r="A1137" s="128" t="s">
        <v>3516</v>
      </c>
      <c r="B1137" s="127">
        <v>188000</v>
      </c>
      <c r="C1137" s="127">
        <f t="shared" si="42"/>
        <v>5276000</v>
      </c>
      <c r="D1137" s="129">
        <f t="shared" si="41"/>
        <v>197400</v>
      </c>
      <c r="E1137" s="130" t="s">
        <v>7186</v>
      </c>
      <c r="F1137" s="131"/>
    </row>
    <row r="1138" spans="1:6">
      <c r="A1138" s="128" t="s">
        <v>3517</v>
      </c>
      <c r="B1138" s="127">
        <v>189000</v>
      </c>
      <c r="C1138" s="127">
        <f t="shared" si="42"/>
        <v>5304000</v>
      </c>
      <c r="D1138" s="129">
        <f t="shared" si="41"/>
        <v>198450</v>
      </c>
      <c r="E1138" s="130" t="s">
        <v>7186</v>
      </c>
      <c r="F1138" s="131"/>
    </row>
    <row r="1139" spans="1:6">
      <c r="A1139" s="128" t="s">
        <v>3518</v>
      </c>
      <c r="B1139" s="127">
        <v>190000</v>
      </c>
      <c r="C1139" s="127">
        <f t="shared" si="42"/>
        <v>5332000</v>
      </c>
      <c r="D1139" s="129">
        <f t="shared" ref="D1139:D1202" si="43">SUM($G$2)*(B1139*0.001)</f>
        <v>199500</v>
      </c>
      <c r="E1139" s="130" t="s">
        <v>7186</v>
      </c>
      <c r="F1139" s="131"/>
    </row>
    <row r="1140" spans="1:6">
      <c r="A1140" s="128" t="s">
        <v>3519</v>
      </c>
      <c r="B1140" s="127">
        <v>191000</v>
      </c>
      <c r="C1140" s="127">
        <f t="shared" si="42"/>
        <v>5360000</v>
      </c>
      <c r="D1140" s="129">
        <f t="shared" si="43"/>
        <v>200550</v>
      </c>
      <c r="E1140" s="130" t="s">
        <v>7186</v>
      </c>
      <c r="F1140" s="131"/>
    </row>
    <row r="1141" spans="1:6">
      <c r="A1141" s="128" t="s">
        <v>3520</v>
      </c>
      <c r="B1141" s="127">
        <v>192000</v>
      </c>
      <c r="C1141" s="127">
        <f t="shared" si="42"/>
        <v>5388000</v>
      </c>
      <c r="D1141" s="129">
        <f t="shared" si="43"/>
        <v>201600</v>
      </c>
      <c r="E1141" s="130" t="s">
        <v>7186</v>
      </c>
      <c r="F1141" s="131"/>
    </row>
    <row r="1142" spans="1:6">
      <c r="A1142" s="128" t="s">
        <v>3521</v>
      </c>
      <c r="B1142" s="127">
        <v>193000</v>
      </c>
      <c r="C1142" s="127">
        <f t="shared" si="42"/>
        <v>5416000</v>
      </c>
      <c r="D1142" s="129">
        <f t="shared" si="43"/>
        <v>202650</v>
      </c>
      <c r="E1142" s="130" t="s">
        <v>7186</v>
      </c>
      <c r="F1142" s="131"/>
    </row>
    <row r="1143" spans="1:6">
      <c r="A1143" s="128" t="s">
        <v>3522</v>
      </c>
      <c r="B1143" s="127">
        <v>194000</v>
      </c>
      <c r="C1143" s="127">
        <f t="shared" si="42"/>
        <v>5444000</v>
      </c>
      <c r="D1143" s="129">
        <f t="shared" si="43"/>
        <v>203700</v>
      </c>
      <c r="E1143" s="130" t="s">
        <v>7186</v>
      </c>
      <c r="F1143" s="131"/>
    </row>
    <row r="1144" spans="1:6">
      <c r="A1144" s="128" t="s">
        <v>3523</v>
      </c>
      <c r="B1144" s="127">
        <v>195000</v>
      </c>
      <c r="C1144" s="127">
        <f t="shared" ref="C1144:C1207" si="44">SUM(C1143)+28000</f>
        <v>5472000</v>
      </c>
      <c r="D1144" s="129">
        <f t="shared" si="43"/>
        <v>204750</v>
      </c>
      <c r="E1144" s="130" t="s">
        <v>7186</v>
      </c>
      <c r="F1144" s="131"/>
    </row>
    <row r="1145" spans="1:6">
      <c r="A1145" s="128" t="s">
        <v>3524</v>
      </c>
      <c r="B1145" s="127">
        <v>196000</v>
      </c>
      <c r="C1145" s="127">
        <f t="shared" si="44"/>
        <v>5500000</v>
      </c>
      <c r="D1145" s="129">
        <f t="shared" si="43"/>
        <v>205800</v>
      </c>
      <c r="E1145" s="130" t="s">
        <v>7186</v>
      </c>
      <c r="F1145" s="131"/>
    </row>
    <row r="1146" spans="1:6">
      <c r="A1146" s="128" t="s">
        <v>3525</v>
      </c>
      <c r="B1146" s="127">
        <v>197000</v>
      </c>
      <c r="C1146" s="127">
        <f t="shared" si="44"/>
        <v>5528000</v>
      </c>
      <c r="D1146" s="129">
        <f t="shared" si="43"/>
        <v>206850</v>
      </c>
      <c r="E1146" s="130" t="s">
        <v>7186</v>
      </c>
      <c r="F1146" s="131"/>
    </row>
    <row r="1147" spans="1:6">
      <c r="A1147" s="128" t="s">
        <v>3526</v>
      </c>
      <c r="B1147" s="127">
        <v>198000</v>
      </c>
      <c r="C1147" s="127">
        <f t="shared" si="44"/>
        <v>5556000</v>
      </c>
      <c r="D1147" s="129">
        <f t="shared" si="43"/>
        <v>207900</v>
      </c>
      <c r="E1147" s="130" t="s">
        <v>7186</v>
      </c>
      <c r="F1147" s="131"/>
    </row>
    <row r="1148" spans="1:6">
      <c r="A1148" s="128" t="s">
        <v>3527</v>
      </c>
      <c r="B1148" s="127">
        <v>199000</v>
      </c>
      <c r="C1148" s="127">
        <f t="shared" si="44"/>
        <v>5584000</v>
      </c>
      <c r="D1148" s="129">
        <f t="shared" si="43"/>
        <v>208950</v>
      </c>
      <c r="E1148" s="130" t="s">
        <v>7186</v>
      </c>
      <c r="F1148" s="131"/>
    </row>
    <row r="1149" spans="1:6">
      <c r="A1149" s="128" t="s">
        <v>3528</v>
      </c>
      <c r="B1149" s="127">
        <v>200000</v>
      </c>
      <c r="C1149" s="127">
        <f t="shared" si="44"/>
        <v>5612000</v>
      </c>
      <c r="D1149" s="129">
        <f t="shared" si="43"/>
        <v>210000</v>
      </c>
      <c r="E1149" s="130" t="s">
        <v>7186</v>
      </c>
      <c r="F1149" s="131"/>
    </row>
    <row r="1150" spans="1:6">
      <c r="A1150" s="128" t="s">
        <v>3529</v>
      </c>
      <c r="B1150" s="127">
        <v>201000</v>
      </c>
      <c r="C1150" s="127">
        <f t="shared" si="44"/>
        <v>5640000</v>
      </c>
      <c r="D1150" s="129">
        <f t="shared" si="43"/>
        <v>211050</v>
      </c>
      <c r="E1150" s="130" t="s">
        <v>7186</v>
      </c>
      <c r="F1150" s="131"/>
    </row>
    <row r="1151" spans="1:6">
      <c r="A1151" s="128" t="s">
        <v>3530</v>
      </c>
      <c r="B1151" s="127">
        <v>202000</v>
      </c>
      <c r="C1151" s="127">
        <f t="shared" si="44"/>
        <v>5668000</v>
      </c>
      <c r="D1151" s="129">
        <f t="shared" si="43"/>
        <v>212100</v>
      </c>
      <c r="E1151" s="130" t="s">
        <v>7186</v>
      </c>
      <c r="F1151" s="131"/>
    </row>
    <row r="1152" spans="1:6">
      <c r="A1152" s="128" t="s">
        <v>3531</v>
      </c>
      <c r="B1152" s="127">
        <v>203000</v>
      </c>
      <c r="C1152" s="127">
        <f t="shared" si="44"/>
        <v>5696000</v>
      </c>
      <c r="D1152" s="129">
        <f t="shared" si="43"/>
        <v>213150</v>
      </c>
      <c r="E1152" s="130" t="s">
        <v>7186</v>
      </c>
      <c r="F1152" s="131"/>
    </row>
    <row r="1153" spans="1:6">
      <c r="A1153" s="128" t="s">
        <v>3532</v>
      </c>
      <c r="B1153" s="127">
        <v>204000</v>
      </c>
      <c r="C1153" s="127">
        <f t="shared" si="44"/>
        <v>5724000</v>
      </c>
      <c r="D1153" s="129">
        <f t="shared" si="43"/>
        <v>214200</v>
      </c>
      <c r="E1153" s="130" t="s">
        <v>7186</v>
      </c>
      <c r="F1153" s="131"/>
    </row>
    <row r="1154" spans="1:6">
      <c r="A1154" s="128" t="s">
        <v>3533</v>
      </c>
      <c r="B1154" s="127">
        <v>205000</v>
      </c>
      <c r="C1154" s="127">
        <f t="shared" si="44"/>
        <v>5752000</v>
      </c>
      <c r="D1154" s="129">
        <f t="shared" si="43"/>
        <v>215250</v>
      </c>
      <c r="E1154" s="130" t="s">
        <v>7186</v>
      </c>
      <c r="F1154" s="131"/>
    </row>
    <row r="1155" spans="1:6">
      <c r="A1155" s="128" t="s">
        <v>3534</v>
      </c>
      <c r="B1155" s="127">
        <v>206000</v>
      </c>
      <c r="C1155" s="127">
        <f t="shared" si="44"/>
        <v>5780000</v>
      </c>
      <c r="D1155" s="129">
        <f t="shared" si="43"/>
        <v>216300</v>
      </c>
      <c r="E1155" s="130" t="s">
        <v>7186</v>
      </c>
      <c r="F1155" s="131"/>
    </row>
    <row r="1156" spans="1:6">
      <c r="A1156" s="128" t="s">
        <v>3535</v>
      </c>
      <c r="B1156" s="127">
        <v>207000</v>
      </c>
      <c r="C1156" s="127">
        <f t="shared" si="44"/>
        <v>5808000</v>
      </c>
      <c r="D1156" s="129">
        <f t="shared" si="43"/>
        <v>217350</v>
      </c>
      <c r="E1156" s="130" t="s">
        <v>7186</v>
      </c>
      <c r="F1156" s="131"/>
    </row>
    <row r="1157" spans="1:6">
      <c r="A1157" s="128" t="s">
        <v>3536</v>
      </c>
      <c r="B1157" s="127">
        <v>208000</v>
      </c>
      <c r="C1157" s="127">
        <f t="shared" si="44"/>
        <v>5836000</v>
      </c>
      <c r="D1157" s="129">
        <f t="shared" si="43"/>
        <v>218400</v>
      </c>
      <c r="E1157" s="130" t="s">
        <v>7186</v>
      </c>
      <c r="F1157" s="131"/>
    </row>
    <row r="1158" spans="1:6">
      <c r="A1158" s="128" t="s">
        <v>3537</v>
      </c>
      <c r="B1158" s="127">
        <v>209000</v>
      </c>
      <c r="C1158" s="127">
        <f t="shared" si="44"/>
        <v>5864000</v>
      </c>
      <c r="D1158" s="129">
        <f t="shared" si="43"/>
        <v>219450</v>
      </c>
      <c r="E1158" s="130" t="s">
        <v>7186</v>
      </c>
      <c r="F1158" s="131"/>
    </row>
    <row r="1159" spans="1:6">
      <c r="A1159" s="128" t="s">
        <v>3538</v>
      </c>
      <c r="B1159" s="127">
        <v>210000</v>
      </c>
      <c r="C1159" s="127">
        <f t="shared" si="44"/>
        <v>5892000</v>
      </c>
      <c r="D1159" s="129">
        <f t="shared" si="43"/>
        <v>220500</v>
      </c>
      <c r="E1159" s="130" t="s">
        <v>7186</v>
      </c>
      <c r="F1159" s="131"/>
    </row>
    <row r="1160" spans="1:6">
      <c r="A1160" s="128" t="s">
        <v>3539</v>
      </c>
      <c r="B1160" s="127">
        <v>211000</v>
      </c>
      <c r="C1160" s="127">
        <f t="shared" si="44"/>
        <v>5920000</v>
      </c>
      <c r="D1160" s="129">
        <f t="shared" si="43"/>
        <v>221550</v>
      </c>
      <c r="E1160" s="130" t="s">
        <v>7186</v>
      </c>
      <c r="F1160" s="131"/>
    </row>
    <row r="1161" spans="1:6">
      <c r="A1161" s="128" t="s">
        <v>3540</v>
      </c>
      <c r="B1161" s="127">
        <v>212000</v>
      </c>
      <c r="C1161" s="127">
        <f t="shared" si="44"/>
        <v>5948000</v>
      </c>
      <c r="D1161" s="129">
        <f t="shared" si="43"/>
        <v>222600</v>
      </c>
      <c r="E1161" s="130" t="s">
        <v>7186</v>
      </c>
      <c r="F1161" s="131"/>
    </row>
    <row r="1162" spans="1:6">
      <c r="A1162" s="128" t="s">
        <v>3541</v>
      </c>
      <c r="B1162" s="127">
        <v>213000</v>
      </c>
      <c r="C1162" s="127">
        <f t="shared" si="44"/>
        <v>5976000</v>
      </c>
      <c r="D1162" s="129">
        <f t="shared" si="43"/>
        <v>223650</v>
      </c>
      <c r="E1162" s="130" t="s">
        <v>7186</v>
      </c>
      <c r="F1162" s="131"/>
    </row>
    <row r="1163" spans="1:6">
      <c r="A1163" s="128" t="s">
        <v>3542</v>
      </c>
      <c r="B1163" s="127">
        <v>214000</v>
      </c>
      <c r="C1163" s="127">
        <f t="shared" si="44"/>
        <v>6004000</v>
      </c>
      <c r="D1163" s="129">
        <f t="shared" si="43"/>
        <v>224700</v>
      </c>
      <c r="E1163" s="130" t="s">
        <v>7186</v>
      </c>
      <c r="F1163" s="131"/>
    </row>
    <row r="1164" spans="1:6">
      <c r="A1164" s="128" t="s">
        <v>3543</v>
      </c>
      <c r="B1164" s="127">
        <v>215000</v>
      </c>
      <c r="C1164" s="127">
        <f t="shared" si="44"/>
        <v>6032000</v>
      </c>
      <c r="D1164" s="129">
        <f t="shared" si="43"/>
        <v>225750</v>
      </c>
      <c r="E1164" s="130" t="s">
        <v>7186</v>
      </c>
      <c r="F1164" s="131"/>
    </row>
    <row r="1165" spans="1:6">
      <c r="A1165" s="128" t="s">
        <v>3544</v>
      </c>
      <c r="B1165" s="127">
        <v>216000</v>
      </c>
      <c r="C1165" s="127">
        <f t="shared" si="44"/>
        <v>6060000</v>
      </c>
      <c r="D1165" s="129">
        <f t="shared" si="43"/>
        <v>226800</v>
      </c>
      <c r="E1165" s="130" t="s">
        <v>7186</v>
      </c>
      <c r="F1165" s="131"/>
    </row>
    <row r="1166" spans="1:6">
      <c r="A1166" s="128" t="s">
        <v>3545</v>
      </c>
      <c r="B1166" s="127">
        <v>217000</v>
      </c>
      <c r="C1166" s="127">
        <f t="shared" si="44"/>
        <v>6088000</v>
      </c>
      <c r="D1166" s="129">
        <f t="shared" si="43"/>
        <v>227850</v>
      </c>
      <c r="E1166" s="130" t="s">
        <v>7186</v>
      </c>
      <c r="F1166" s="131"/>
    </row>
    <row r="1167" spans="1:6">
      <c r="A1167" s="128" t="s">
        <v>3546</v>
      </c>
      <c r="B1167" s="127">
        <v>218000</v>
      </c>
      <c r="C1167" s="127">
        <f t="shared" si="44"/>
        <v>6116000</v>
      </c>
      <c r="D1167" s="129">
        <f t="shared" si="43"/>
        <v>228900</v>
      </c>
      <c r="E1167" s="130" t="s">
        <v>7186</v>
      </c>
      <c r="F1167" s="131"/>
    </row>
    <row r="1168" spans="1:6">
      <c r="A1168" s="128" t="s">
        <v>3547</v>
      </c>
      <c r="B1168" s="127">
        <v>219000</v>
      </c>
      <c r="C1168" s="127">
        <f t="shared" si="44"/>
        <v>6144000</v>
      </c>
      <c r="D1168" s="129">
        <f t="shared" si="43"/>
        <v>229950</v>
      </c>
      <c r="E1168" s="130" t="s">
        <v>7186</v>
      </c>
      <c r="F1168" s="131"/>
    </row>
    <row r="1169" spans="1:6">
      <c r="A1169" s="128" t="s">
        <v>3548</v>
      </c>
      <c r="B1169" s="127">
        <v>220000</v>
      </c>
      <c r="C1169" s="127">
        <f t="shared" si="44"/>
        <v>6172000</v>
      </c>
      <c r="D1169" s="129">
        <f t="shared" si="43"/>
        <v>231000</v>
      </c>
      <c r="E1169" s="130" t="s">
        <v>7186</v>
      </c>
      <c r="F1169" s="131"/>
    </row>
    <row r="1170" spans="1:6">
      <c r="A1170" s="128" t="s">
        <v>3549</v>
      </c>
      <c r="B1170" s="127">
        <v>221000</v>
      </c>
      <c r="C1170" s="127">
        <f t="shared" si="44"/>
        <v>6200000</v>
      </c>
      <c r="D1170" s="129">
        <f t="shared" si="43"/>
        <v>232050</v>
      </c>
      <c r="E1170" s="130" t="s">
        <v>7186</v>
      </c>
      <c r="F1170" s="131"/>
    </row>
    <row r="1171" spans="1:6">
      <c r="A1171" s="128" t="s">
        <v>3550</v>
      </c>
      <c r="B1171" s="127">
        <v>222000</v>
      </c>
      <c r="C1171" s="127">
        <f t="shared" si="44"/>
        <v>6228000</v>
      </c>
      <c r="D1171" s="129">
        <f t="shared" si="43"/>
        <v>233100</v>
      </c>
      <c r="E1171" s="130" t="s">
        <v>7186</v>
      </c>
      <c r="F1171" s="131"/>
    </row>
    <row r="1172" spans="1:6">
      <c r="A1172" s="128" t="s">
        <v>3551</v>
      </c>
      <c r="B1172" s="127">
        <v>223000</v>
      </c>
      <c r="C1172" s="127">
        <f t="shared" si="44"/>
        <v>6256000</v>
      </c>
      <c r="D1172" s="129">
        <f t="shared" si="43"/>
        <v>234150</v>
      </c>
      <c r="E1172" s="130" t="s">
        <v>7186</v>
      </c>
      <c r="F1172" s="131"/>
    </row>
    <row r="1173" spans="1:6">
      <c r="A1173" s="128" t="s">
        <v>3552</v>
      </c>
      <c r="B1173" s="127">
        <v>224000</v>
      </c>
      <c r="C1173" s="127">
        <f t="shared" si="44"/>
        <v>6284000</v>
      </c>
      <c r="D1173" s="129">
        <f t="shared" si="43"/>
        <v>235200</v>
      </c>
      <c r="E1173" s="130" t="s">
        <v>7186</v>
      </c>
      <c r="F1173" s="131"/>
    </row>
    <row r="1174" spans="1:6">
      <c r="A1174" s="128" t="s">
        <v>3553</v>
      </c>
      <c r="B1174" s="127">
        <v>225000</v>
      </c>
      <c r="C1174" s="127">
        <f t="shared" si="44"/>
        <v>6312000</v>
      </c>
      <c r="D1174" s="129">
        <f t="shared" si="43"/>
        <v>236250</v>
      </c>
      <c r="E1174" s="130" t="s">
        <v>7186</v>
      </c>
      <c r="F1174" s="131"/>
    </row>
    <row r="1175" spans="1:6">
      <c r="A1175" s="128" t="s">
        <v>3554</v>
      </c>
      <c r="B1175" s="127">
        <v>226000</v>
      </c>
      <c r="C1175" s="127">
        <f t="shared" si="44"/>
        <v>6340000</v>
      </c>
      <c r="D1175" s="129">
        <f t="shared" si="43"/>
        <v>237300</v>
      </c>
      <c r="E1175" s="130" t="s">
        <v>7186</v>
      </c>
      <c r="F1175" s="131"/>
    </row>
    <row r="1176" spans="1:6">
      <c r="A1176" s="128" t="s">
        <v>3555</v>
      </c>
      <c r="B1176" s="127">
        <v>227000</v>
      </c>
      <c r="C1176" s="127">
        <f t="shared" si="44"/>
        <v>6368000</v>
      </c>
      <c r="D1176" s="129">
        <f t="shared" si="43"/>
        <v>238350</v>
      </c>
      <c r="E1176" s="130" t="s">
        <v>7186</v>
      </c>
      <c r="F1176" s="131"/>
    </row>
    <row r="1177" spans="1:6">
      <c r="A1177" s="128" t="s">
        <v>3556</v>
      </c>
      <c r="B1177" s="127">
        <v>228000</v>
      </c>
      <c r="C1177" s="127">
        <f t="shared" si="44"/>
        <v>6396000</v>
      </c>
      <c r="D1177" s="129">
        <f t="shared" si="43"/>
        <v>239400</v>
      </c>
      <c r="E1177" s="130" t="s">
        <v>7186</v>
      </c>
      <c r="F1177" s="131"/>
    </row>
    <row r="1178" spans="1:6">
      <c r="A1178" s="128" t="s">
        <v>3557</v>
      </c>
      <c r="B1178" s="127">
        <v>229000</v>
      </c>
      <c r="C1178" s="127">
        <f t="shared" si="44"/>
        <v>6424000</v>
      </c>
      <c r="D1178" s="129">
        <f t="shared" si="43"/>
        <v>240450</v>
      </c>
      <c r="E1178" s="130" t="s">
        <v>7186</v>
      </c>
      <c r="F1178" s="131"/>
    </row>
    <row r="1179" spans="1:6">
      <c r="A1179" s="128" t="s">
        <v>3558</v>
      </c>
      <c r="B1179" s="127">
        <v>230000</v>
      </c>
      <c r="C1179" s="127">
        <f t="shared" si="44"/>
        <v>6452000</v>
      </c>
      <c r="D1179" s="129">
        <f t="shared" si="43"/>
        <v>241500</v>
      </c>
      <c r="E1179" s="130" t="s">
        <v>7186</v>
      </c>
      <c r="F1179" s="131"/>
    </row>
    <row r="1180" spans="1:6">
      <c r="A1180" s="128" t="s">
        <v>3559</v>
      </c>
      <c r="B1180" s="127">
        <v>231000</v>
      </c>
      <c r="C1180" s="127">
        <f t="shared" si="44"/>
        <v>6480000</v>
      </c>
      <c r="D1180" s="129">
        <f t="shared" si="43"/>
        <v>242550</v>
      </c>
      <c r="E1180" s="130" t="s">
        <v>7186</v>
      </c>
      <c r="F1180" s="131"/>
    </row>
    <row r="1181" spans="1:6">
      <c r="A1181" s="128" t="s">
        <v>3560</v>
      </c>
      <c r="B1181" s="127">
        <v>232000</v>
      </c>
      <c r="C1181" s="127">
        <f t="shared" si="44"/>
        <v>6508000</v>
      </c>
      <c r="D1181" s="129">
        <f t="shared" si="43"/>
        <v>243600</v>
      </c>
      <c r="E1181" s="130" t="s">
        <v>7186</v>
      </c>
      <c r="F1181" s="131"/>
    </row>
    <row r="1182" spans="1:6">
      <c r="A1182" s="128" t="s">
        <v>3561</v>
      </c>
      <c r="B1182" s="127">
        <v>233000</v>
      </c>
      <c r="C1182" s="127">
        <f t="shared" si="44"/>
        <v>6536000</v>
      </c>
      <c r="D1182" s="129">
        <f t="shared" si="43"/>
        <v>244650</v>
      </c>
      <c r="E1182" s="130" t="s">
        <v>7186</v>
      </c>
      <c r="F1182" s="131"/>
    </row>
    <row r="1183" spans="1:6">
      <c r="A1183" s="128" t="s">
        <v>3562</v>
      </c>
      <c r="B1183" s="127">
        <v>234000</v>
      </c>
      <c r="C1183" s="127">
        <f t="shared" si="44"/>
        <v>6564000</v>
      </c>
      <c r="D1183" s="129">
        <f t="shared" si="43"/>
        <v>245700</v>
      </c>
      <c r="E1183" s="130" t="s">
        <v>7186</v>
      </c>
      <c r="F1183" s="131"/>
    </row>
    <row r="1184" spans="1:6">
      <c r="A1184" s="128" t="s">
        <v>3563</v>
      </c>
      <c r="B1184" s="127">
        <v>235000</v>
      </c>
      <c r="C1184" s="127">
        <f t="shared" si="44"/>
        <v>6592000</v>
      </c>
      <c r="D1184" s="129">
        <f t="shared" si="43"/>
        <v>246750</v>
      </c>
      <c r="E1184" s="130" t="s">
        <v>7186</v>
      </c>
      <c r="F1184" s="131"/>
    </row>
    <row r="1185" spans="1:6">
      <c r="A1185" s="128" t="s">
        <v>3564</v>
      </c>
      <c r="B1185" s="127">
        <v>236000</v>
      </c>
      <c r="C1185" s="127">
        <f t="shared" si="44"/>
        <v>6620000</v>
      </c>
      <c r="D1185" s="129">
        <f t="shared" si="43"/>
        <v>247800</v>
      </c>
      <c r="E1185" s="130" t="s">
        <v>7186</v>
      </c>
      <c r="F1185" s="131"/>
    </row>
    <row r="1186" spans="1:6">
      <c r="A1186" s="128" t="s">
        <v>3565</v>
      </c>
      <c r="B1186" s="127">
        <v>237000</v>
      </c>
      <c r="C1186" s="127">
        <f t="shared" si="44"/>
        <v>6648000</v>
      </c>
      <c r="D1186" s="129">
        <f t="shared" si="43"/>
        <v>248850</v>
      </c>
      <c r="E1186" s="130" t="s">
        <v>7186</v>
      </c>
      <c r="F1186" s="131"/>
    </row>
    <row r="1187" spans="1:6">
      <c r="A1187" s="128" t="s">
        <v>6021</v>
      </c>
      <c r="B1187" s="127">
        <v>238000</v>
      </c>
      <c r="C1187" s="127">
        <f t="shared" si="44"/>
        <v>6676000</v>
      </c>
      <c r="D1187" s="129">
        <f t="shared" si="43"/>
        <v>249900</v>
      </c>
      <c r="E1187" s="130" t="s">
        <v>7186</v>
      </c>
      <c r="F1187" s="131"/>
    </row>
    <row r="1188" spans="1:6">
      <c r="A1188" s="128" t="s">
        <v>6022</v>
      </c>
      <c r="B1188" s="127">
        <v>239000</v>
      </c>
      <c r="C1188" s="127">
        <f t="shared" si="44"/>
        <v>6704000</v>
      </c>
      <c r="D1188" s="129">
        <f t="shared" si="43"/>
        <v>250950</v>
      </c>
      <c r="E1188" s="130" t="s">
        <v>7186</v>
      </c>
      <c r="F1188" s="131"/>
    </row>
    <row r="1189" spans="1:6">
      <c r="A1189" s="128" t="s">
        <v>6023</v>
      </c>
      <c r="B1189" s="127">
        <v>240000</v>
      </c>
      <c r="C1189" s="127">
        <f t="shared" si="44"/>
        <v>6732000</v>
      </c>
      <c r="D1189" s="129">
        <f t="shared" si="43"/>
        <v>252000</v>
      </c>
      <c r="E1189" s="130" t="s">
        <v>7186</v>
      </c>
      <c r="F1189" s="131"/>
    </row>
    <row r="1190" spans="1:6">
      <c r="A1190" s="128" t="s">
        <v>6024</v>
      </c>
      <c r="B1190" s="127">
        <v>241000</v>
      </c>
      <c r="C1190" s="127">
        <f t="shared" si="44"/>
        <v>6760000</v>
      </c>
      <c r="D1190" s="129">
        <f t="shared" si="43"/>
        <v>253050</v>
      </c>
      <c r="E1190" s="130" t="s">
        <v>7186</v>
      </c>
      <c r="F1190" s="131"/>
    </row>
    <row r="1191" spans="1:6">
      <c r="A1191" s="128" t="s">
        <v>6025</v>
      </c>
      <c r="B1191" s="127">
        <v>242000</v>
      </c>
      <c r="C1191" s="127">
        <f t="shared" si="44"/>
        <v>6788000</v>
      </c>
      <c r="D1191" s="129">
        <f t="shared" si="43"/>
        <v>254100</v>
      </c>
      <c r="E1191" s="130" t="s">
        <v>7186</v>
      </c>
      <c r="F1191" s="131"/>
    </row>
    <row r="1192" spans="1:6">
      <c r="A1192" s="128" t="s">
        <v>6026</v>
      </c>
      <c r="B1192" s="127">
        <v>243000</v>
      </c>
      <c r="C1192" s="127">
        <f t="shared" si="44"/>
        <v>6816000</v>
      </c>
      <c r="D1192" s="129">
        <f t="shared" si="43"/>
        <v>255150</v>
      </c>
      <c r="E1192" s="130" t="s">
        <v>7186</v>
      </c>
      <c r="F1192" s="131"/>
    </row>
    <row r="1193" spans="1:6">
      <c r="A1193" s="128" t="s">
        <v>6027</v>
      </c>
      <c r="B1193" s="127">
        <v>244000</v>
      </c>
      <c r="C1193" s="127">
        <f t="shared" si="44"/>
        <v>6844000</v>
      </c>
      <c r="D1193" s="129">
        <f t="shared" si="43"/>
        <v>256200</v>
      </c>
      <c r="E1193" s="130" t="s">
        <v>7186</v>
      </c>
      <c r="F1193" s="131"/>
    </row>
    <row r="1194" spans="1:6">
      <c r="A1194" s="128" t="s">
        <v>6028</v>
      </c>
      <c r="B1194" s="127">
        <v>245000</v>
      </c>
      <c r="C1194" s="127">
        <f t="shared" si="44"/>
        <v>6872000</v>
      </c>
      <c r="D1194" s="129">
        <f t="shared" si="43"/>
        <v>257250</v>
      </c>
      <c r="E1194" s="130" t="s">
        <v>7186</v>
      </c>
      <c r="F1194" s="131"/>
    </row>
    <row r="1195" spans="1:6">
      <c r="A1195" s="128" t="s">
        <v>6029</v>
      </c>
      <c r="B1195" s="127">
        <v>246000</v>
      </c>
      <c r="C1195" s="127">
        <f t="shared" si="44"/>
        <v>6900000</v>
      </c>
      <c r="D1195" s="129">
        <f t="shared" si="43"/>
        <v>258300</v>
      </c>
      <c r="E1195" s="130" t="s">
        <v>7186</v>
      </c>
      <c r="F1195" s="131"/>
    </row>
    <row r="1196" spans="1:6">
      <c r="A1196" s="128" t="s">
        <v>6030</v>
      </c>
      <c r="B1196" s="127">
        <v>247000</v>
      </c>
      <c r="C1196" s="127">
        <f t="shared" si="44"/>
        <v>6928000</v>
      </c>
      <c r="D1196" s="129">
        <f t="shared" si="43"/>
        <v>259350</v>
      </c>
      <c r="E1196" s="130" t="s">
        <v>7186</v>
      </c>
      <c r="F1196" s="131"/>
    </row>
    <row r="1197" spans="1:6">
      <c r="A1197" s="128" t="s">
        <v>6031</v>
      </c>
      <c r="B1197" s="127">
        <v>248000</v>
      </c>
      <c r="C1197" s="127">
        <f t="shared" si="44"/>
        <v>6956000</v>
      </c>
      <c r="D1197" s="129">
        <f t="shared" si="43"/>
        <v>260400</v>
      </c>
      <c r="E1197" s="130" t="s">
        <v>7186</v>
      </c>
      <c r="F1197" s="131"/>
    </row>
    <row r="1198" spans="1:6">
      <c r="A1198" s="128" t="s">
        <v>6032</v>
      </c>
      <c r="B1198" s="127">
        <v>249000</v>
      </c>
      <c r="C1198" s="127">
        <f t="shared" si="44"/>
        <v>6984000</v>
      </c>
      <c r="D1198" s="129">
        <f t="shared" si="43"/>
        <v>261450</v>
      </c>
      <c r="E1198" s="130" t="s">
        <v>7186</v>
      </c>
      <c r="F1198" s="131"/>
    </row>
    <row r="1199" spans="1:6">
      <c r="A1199" s="128" t="s">
        <v>6033</v>
      </c>
      <c r="B1199" s="127">
        <v>250000</v>
      </c>
      <c r="C1199" s="127">
        <f t="shared" si="44"/>
        <v>7012000</v>
      </c>
      <c r="D1199" s="129">
        <f t="shared" si="43"/>
        <v>262500</v>
      </c>
      <c r="E1199" s="130" t="s">
        <v>7186</v>
      </c>
      <c r="F1199" s="131"/>
    </row>
    <row r="1200" spans="1:6">
      <c r="A1200" s="128" t="s">
        <v>6034</v>
      </c>
      <c r="B1200" s="127">
        <v>251000</v>
      </c>
      <c r="C1200" s="127">
        <f t="shared" si="44"/>
        <v>7040000</v>
      </c>
      <c r="D1200" s="129">
        <f t="shared" si="43"/>
        <v>263550</v>
      </c>
      <c r="E1200" s="130" t="s">
        <v>7186</v>
      </c>
      <c r="F1200" s="131"/>
    </row>
    <row r="1201" spans="1:6">
      <c r="A1201" s="128" t="s">
        <v>6035</v>
      </c>
      <c r="B1201" s="127">
        <v>252000</v>
      </c>
      <c r="C1201" s="127">
        <f t="shared" si="44"/>
        <v>7068000</v>
      </c>
      <c r="D1201" s="129">
        <f t="shared" si="43"/>
        <v>264600</v>
      </c>
      <c r="E1201" s="130" t="s">
        <v>7186</v>
      </c>
      <c r="F1201" s="131"/>
    </row>
    <row r="1202" spans="1:6">
      <c r="A1202" s="128" t="s">
        <v>6036</v>
      </c>
      <c r="B1202" s="127">
        <v>253000</v>
      </c>
      <c r="C1202" s="127">
        <f t="shared" si="44"/>
        <v>7096000</v>
      </c>
      <c r="D1202" s="129">
        <f t="shared" si="43"/>
        <v>265650</v>
      </c>
      <c r="E1202" s="130" t="s">
        <v>7186</v>
      </c>
      <c r="F1202" s="131"/>
    </row>
    <row r="1203" spans="1:6">
      <c r="A1203" s="128" t="s">
        <v>6037</v>
      </c>
      <c r="B1203" s="127">
        <v>254000</v>
      </c>
      <c r="C1203" s="127">
        <f t="shared" si="44"/>
        <v>7124000</v>
      </c>
      <c r="D1203" s="129">
        <f t="shared" ref="D1203:D1266" si="45">SUM($G$2)*(B1203*0.001)</f>
        <v>266700</v>
      </c>
      <c r="E1203" s="130" t="s">
        <v>7186</v>
      </c>
      <c r="F1203" s="131"/>
    </row>
    <row r="1204" spans="1:6">
      <c r="A1204" s="128" t="s">
        <v>6038</v>
      </c>
      <c r="B1204" s="127">
        <v>255000</v>
      </c>
      <c r="C1204" s="127">
        <f t="shared" si="44"/>
        <v>7152000</v>
      </c>
      <c r="D1204" s="129">
        <f t="shared" si="45"/>
        <v>267750</v>
      </c>
      <c r="E1204" s="130" t="s">
        <v>7186</v>
      </c>
      <c r="F1204" s="131"/>
    </row>
    <row r="1205" spans="1:6">
      <c r="A1205" s="128" t="s">
        <v>6039</v>
      </c>
      <c r="B1205" s="127">
        <v>256000</v>
      </c>
      <c r="C1205" s="127">
        <f t="shared" si="44"/>
        <v>7180000</v>
      </c>
      <c r="D1205" s="129">
        <f t="shared" si="45"/>
        <v>268800</v>
      </c>
      <c r="E1205" s="130" t="s">
        <v>7186</v>
      </c>
      <c r="F1205" s="131"/>
    </row>
    <row r="1206" spans="1:6">
      <c r="A1206" s="128" t="s">
        <v>6040</v>
      </c>
      <c r="B1206" s="127">
        <v>257000</v>
      </c>
      <c r="C1206" s="127">
        <f t="shared" si="44"/>
        <v>7208000</v>
      </c>
      <c r="D1206" s="129">
        <f t="shared" si="45"/>
        <v>269850</v>
      </c>
      <c r="E1206" s="130" t="s">
        <v>7186</v>
      </c>
      <c r="F1206" s="131"/>
    </row>
    <row r="1207" spans="1:6">
      <c r="A1207" s="128" t="s">
        <v>6041</v>
      </c>
      <c r="B1207" s="127">
        <v>258000</v>
      </c>
      <c r="C1207" s="127">
        <f t="shared" si="44"/>
        <v>7236000</v>
      </c>
      <c r="D1207" s="129">
        <f t="shared" si="45"/>
        <v>270900</v>
      </c>
      <c r="E1207" s="130" t="s">
        <v>7186</v>
      </c>
      <c r="F1207" s="131"/>
    </row>
    <row r="1208" spans="1:6">
      <c r="A1208" s="128" t="s">
        <v>6042</v>
      </c>
      <c r="B1208" s="127">
        <v>259000</v>
      </c>
      <c r="C1208" s="127">
        <f t="shared" ref="C1208:C1234" si="46">SUM(C1207)+28000</f>
        <v>7264000</v>
      </c>
      <c r="D1208" s="129">
        <f t="shared" si="45"/>
        <v>271950</v>
      </c>
      <c r="E1208" s="130" t="s">
        <v>7186</v>
      </c>
      <c r="F1208" s="131"/>
    </row>
    <row r="1209" spans="1:6">
      <c r="A1209" s="128" t="s">
        <v>6043</v>
      </c>
      <c r="B1209" s="127">
        <v>260000</v>
      </c>
      <c r="C1209" s="127">
        <f t="shared" si="46"/>
        <v>7292000</v>
      </c>
      <c r="D1209" s="129">
        <f t="shared" si="45"/>
        <v>273000</v>
      </c>
      <c r="E1209" s="130" t="s">
        <v>7186</v>
      </c>
      <c r="F1209" s="131"/>
    </row>
    <row r="1210" spans="1:6">
      <c r="A1210" s="128" t="s">
        <v>6044</v>
      </c>
      <c r="B1210" s="127">
        <v>261000</v>
      </c>
      <c r="C1210" s="127">
        <f t="shared" si="46"/>
        <v>7320000</v>
      </c>
      <c r="D1210" s="129">
        <f t="shared" si="45"/>
        <v>274050</v>
      </c>
      <c r="E1210" s="130" t="s">
        <v>7186</v>
      </c>
      <c r="F1210" s="131"/>
    </row>
    <row r="1211" spans="1:6">
      <c r="A1211" s="128" t="s">
        <v>6045</v>
      </c>
      <c r="B1211" s="127">
        <v>262000</v>
      </c>
      <c r="C1211" s="127">
        <f t="shared" si="46"/>
        <v>7348000</v>
      </c>
      <c r="D1211" s="129">
        <f t="shared" si="45"/>
        <v>275100</v>
      </c>
      <c r="E1211" s="130" t="s">
        <v>7186</v>
      </c>
      <c r="F1211" s="131"/>
    </row>
    <row r="1212" spans="1:6">
      <c r="A1212" s="128" t="s">
        <v>6046</v>
      </c>
      <c r="B1212" s="127">
        <v>263000</v>
      </c>
      <c r="C1212" s="127">
        <f t="shared" si="46"/>
        <v>7376000</v>
      </c>
      <c r="D1212" s="129">
        <f t="shared" si="45"/>
        <v>276150</v>
      </c>
      <c r="E1212" s="130" t="s">
        <v>7186</v>
      </c>
      <c r="F1212" s="131"/>
    </row>
    <row r="1213" spans="1:6">
      <c r="A1213" s="128" t="s">
        <v>6047</v>
      </c>
      <c r="B1213" s="127">
        <v>264000</v>
      </c>
      <c r="C1213" s="127">
        <f t="shared" si="46"/>
        <v>7404000</v>
      </c>
      <c r="D1213" s="129">
        <f t="shared" si="45"/>
        <v>277200</v>
      </c>
      <c r="E1213" s="130" t="s">
        <v>7186</v>
      </c>
      <c r="F1213" s="131"/>
    </row>
    <row r="1214" spans="1:6">
      <c r="A1214" s="128" t="s">
        <v>6048</v>
      </c>
      <c r="B1214" s="127">
        <v>265000</v>
      </c>
      <c r="C1214" s="127">
        <f t="shared" si="46"/>
        <v>7432000</v>
      </c>
      <c r="D1214" s="129">
        <f t="shared" si="45"/>
        <v>278250</v>
      </c>
      <c r="E1214" s="130" t="s">
        <v>7186</v>
      </c>
      <c r="F1214" s="131"/>
    </row>
    <row r="1215" spans="1:6">
      <c r="A1215" s="128" t="s">
        <v>6049</v>
      </c>
      <c r="B1215" s="127">
        <v>266000</v>
      </c>
      <c r="C1215" s="127">
        <f t="shared" si="46"/>
        <v>7460000</v>
      </c>
      <c r="D1215" s="129">
        <f t="shared" si="45"/>
        <v>279300</v>
      </c>
      <c r="E1215" s="130" t="s">
        <v>7186</v>
      </c>
      <c r="F1215" s="131"/>
    </row>
    <row r="1216" spans="1:6">
      <c r="A1216" s="128" t="s">
        <v>6050</v>
      </c>
      <c r="B1216" s="127">
        <v>267000</v>
      </c>
      <c r="C1216" s="127">
        <f t="shared" si="46"/>
        <v>7488000</v>
      </c>
      <c r="D1216" s="129">
        <f t="shared" si="45"/>
        <v>280350</v>
      </c>
      <c r="E1216" s="130" t="s">
        <v>7186</v>
      </c>
      <c r="F1216" s="131"/>
    </row>
    <row r="1217" spans="1:6">
      <c r="A1217" s="128" t="s">
        <v>6051</v>
      </c>
      <c r="B1217" s="127">
        <v>268000</v>
      </c>
      <c r="C1217" s="127">
        <f t="shared" si="46"/>
        <v>7516000</v>
      </c>
      <c r="D1217" s="129">
        <f t="shared" si="45"/>
        <v>281400</v>
      </c>
      <c r="E1217" s="130" t="s">
        <v>7186</v>
      </c>
      <c r="F1217" s="131"/>
    </row>
    <row r="1218" spans="1:6">
      <c r="A1218" s="128" t="s">
        <v>6052</v>
      </c>
      <c r="B1218" s="127">
        <v>269000</v>
      </c>
      <c r="C1218" s="127">
        <f t="shared" si="46"/>
        <v>7544000</v>
      </c>
      <c r="D1218" s="129">
        <f t="shared" si="45"/>
        <v>282450</v>
      </c>
      <c r="E1218" s="130" t="s">
        <v>7186</v>
      </c>
      <c r="F1218" s="131"/>
    </row>
    <row r="1219" spans="1:6">
      <c r="A1219" s="128" t="s">
        <v>6053</v>
      </c>
      <c r="B1219" s="127">
        <v>270000</v>
      </c>
      <c r="C1219" s="127">
        <f t="shared" si="46"/>
        <v>7572000</v>
      </c>
      <c r="D1219" s="129">
        <f t="shared" si="45"/>
        <v>283500</v>
      </c>
      <c r="E1219" s="130" t="s">
        <v>7186</v>
      </c>
      <c r="F1219" s="131"/>
    </row>
    <row r="1220" spans="1:6">
      <c r="A1220" s="128" t="s">
        <v>6054</v>
      </c>
      <c r="B1220" s="127">
        <v>271000</v>
      </c>
      <c r="C1220" s="127">
        <f t="shared" si="46"/>
        <v>7600000</v>
      </c>
      <c r="D1220" s="129">
        <f t="shared" si="45"/>
        <v>284550</v>
      </c>
      <c r="E1220" s="130" t="s">
        <v>7186</v>
      </c>
      <c r="F1220" s="131"/>
    </row>
    <row r="1221" spans="1:6">
      <c r="A1221" s="128" t="s">
        <v>6055</v>
      </c>
      <c r="B1221" s="127">
        <v>272000</v>
      </c>
      <c r="C1221" s="127">
        <f t="shared" si="46"/>
        <v>7628000</v>
      </c>
      <c r="D1221" s="129">
        <f t="shared" si="45"/>
        <v>285600</v>
      </c>
      <c r="E1221" s="130" t="s">
        <v>7186</v>
      </c>
      <c r="F1221" s="131"/>
    </row>
    <row r="1222" spans="1:6">
      <c r="A1222" s="128" t="s">
        <v>6056</v>
      </c>
      <c r="B1222" s="127">
        <v>273000</v>
      </c>
      <c r="C1222" s="127">
        <f t="shared" si="46"/>
        <v>7656000</v>
      </c>
      <c r="D1222" s="129">
        <f t="shared" si="45"/>
        <v>286650</v>
      </c>
      <c r="E1222" s="130" t="s">
        <v>7186</v>
      </c>
      <c r="F1222" s="131"/>
    </row>
    <row r="1223" spans="1:6">
      <c r="A1223" s="128" t="s">
        <v>6057</v>
      </c>
      <c r="B1223" s="127">
        <v>274000</v>
      </c>
      <c r="C1223" s="127">
        <f t="shared" si="46"/>
        <v>7684000</v>
      </c>
      <c r="D1223" s="129">
        <f t="shared" si="45"/>
        <v>287700</v>
      </c>
      <c r="E1223" s="130" t="s">
        <v>7186</v>
      </c>
      <c r="F1223" s="131"/>
    </row>
    <row r="1224" spans="1:6">
      <c r="A1224" s="128" t="s">
        <v>6058</v>
      </c>
      <c r="B1224" s="127">
        <v>275000</v>
      </c>
      <c r="C1224" s="127">
        <f t="shared" si="46"/>
        <v>7712000</v>
      </c>
      <c r="D1224" s="129">
        <f t="shared" si="45"/>
        <v>288750</v>
      </c>
      <c r="E1224" s="130" t="s">
        <v>7186</v>
      </c>
      <c r="F1224" s="131"/>
    </row>
    <row r="1225" spans="1:6">
      <c r="A1225" s="128" t="s">
        <v>6059</v>
      </c>
      <c r="B1225" s="127">
        <v>276000</v>
      </c>
      <c r="C1225" s="127">
        <f t="shared" si="46"/>
        <v>7740000</v>
      </c>
      <c r="D1225" s="129">
        <f t="shared" si="45"/>
        <v>289800</v>
      </c>
      <c r="E1225" s="130" t="s">
        <v>7186</v>
      </c>
      <c r="F1225" s="131"/>
    </row>
    <row r="1226" spans="1:6">
      <c r="A1226" s="128" t="s">
        <v>6060</v>
      </c>
      <c r="B1226" s="127">
        <v>277000</v>
      </c>
      <c r="C1226" s="127">
        <f t="shared" si="46"/>
        <v>7768000</v>
      </c>
      <c r="D1226" s="129">
        <f t="shared" si="45"/>
        <v>290850</v>
      </c>
      <c r="E1226" s="130" t="s">
        <v>7186</v>
      </c>
      <c r="F1226" s="131"/>
    </row>
    <row r="1227" spans="1:6">
      <c r="A1227" s="128" t="s">
        <v>6061</v>
      </c>
      <c r="B1227" s="127">
        <v>278000</v>
      </c>
      <c r="C1227" s="127">
        <f t="shared" si="46"/>
        <v>7796000</v>
      </c>
      <c r="D1227" s="129">
        <f t="shared" si="45"/>
        <v>291900</v>
      </c>
      <c r="E1227" s="130" t="s">
        <v>7186</v>
      </c>
      <c r="F1227" s="131"/>
    </row>
    <row r="1228" spans="1:6">
      <c r="A1228" s="128" t="s">
        <v>6062</v>
      </c>
      <c r="B1228" s="127">
        <v>279000</v>
      </c>
      <c r="C1228" s="127">
        <f t="shared" si="46"/>
        <v>7824000</v>
      </c>
      <c r="D1228" s="129">
        <f t="shared" si="45"/>
        <v>292950</v>
      </c>
      <c r="E1228" s="130" t="s">
        <v>7186</v>
      </c>
      <c r="F1228" s="131"/>
    </row>
    <row r="1229" spans="1:6">
      <c r="A1229" s="128" t="s">
        <v>6063</v>
      </c>
      <c r="B1229" s="127">
        <v>280000</v>
      </c>
      <c r="C1229" s="127">
        <f t="shared" si="46"/>
        <v>7852000</v>
      </c>
      <c r="D1229" s="129">
        <f t="shared" si="45"/>
        <v>294000</v>
      </c>
      <c r="E1229" s="130" t="s">
        <v>7186</v>
      </c>
      <c r="F1229" s="131"/>
    </row>
    <row r="1230" spans="1:6">
      <c r="A1230" s="128" t="s">
        <v>6064</v>
      </c>
      <c r="B1230" s="127">
        <v>281000</v>
      </c>
      <c r="C1230" s="127">
        <f t="shared" si="46"/>
        <v>7880000</v>
      </c>
      <c r="D1230" s="129">
        <f t="shared" si="45"/>
        <v>295050</v>
      </c>
      <c r="E1230" s="130" t="s">
        <v>7186</v>
      </c>
      <c r="F1230" s="131"/>
    </row>
    <row r="1231" spans="1:6">
      <c r="A1231" s="128" t="s">
        <v>6065</v>
      </c>
      <c r="B1231" s="127">
        <v>282000</v>
      </c>
      <c r="C1231" s="127">
        <f t="shared" si="46"/>
        <v>7908000</v>
      </c>
      <c r="D1231" s="129">
        <f t="shared" si="45"/>
        <v>296100</v>
      </c>
      <c r="E1231" s="130" t="s">
        <v>7186</v>
      </c>
      <c r="F1231" s="131"/>
    </row>
    <row r="1232" spans="1:6">
      <c r="A1232" s="128" t="s">
        <v>6066</v>
      </c>
      <c r="B1232" s="127">
        <v>283000</v>
      </c>
      <c r="C1232" s="127">
        <f t="shared" si="46"/>
        <v>7936000</v>
      </c>
      <c r="D1232" s="129">
        <f t="shared" si="45"/>
        <v>297150</v>
      </c>
      <c r="E1232" s="130" t="s">
        <v>7186</v>
      </c>
      <c r="F1232" s="131"/>
    </row>
    <row r="1233" spans="1:6">
      <c r="A1233" s="128" t="s">
        <v>6067</v>
      </c>
      <c r="B1233" s="127">
        <v>284000</v>
      </c>
      <c r="C1233" s="127">
        <f t="shared" si="46"/>
        <v>7964000</v>
      </c>
      <c r="D1233" s="129">
        <f t="shared" si="45"/>
        <v>298200</v>
      </c>
      <c r="E1233" s="130" t="s">
        <v>7186</v>
      </c>
      <c r="F1233" s="131"/>
    </row>
    <row r="1234" spans="1:6">
      <c r="A1234" s="128" t="s">
        <v>6068</v>
      </c>
      <c r="B1234" s="127">
        <v>285000</v>
      </c>
      <c r="C1234" s="127">
        <f t="shared" si="46"/>
        <v>7992000</v>
      </c>
      <c r="D1234" s="129">
        <f t="shared" si="45"/>
        <v>299250</v>
      </c>
      <c r="E1234" s="130" t="s">
        <v>7186</v>
      </c>
      <c r="F1234" s="131"/>
    </row>
    <row r="1235" spans="1:6">
      <c r="A1235" s="128" t="s">
        <v>6409</v>
      </c>
      <c r="B1235" s="127">
        <v>1000</v>
      </c>
      <c r="C1235" s="127">
        <v>50000</v>
      </c>
      <c r="D1235" s="129">
        <f t="shared" si="45"/>
        <v>1050</v>
      </c>
      <c r="E1235" s="130" t="s">
        <v>7180</v>
      </c>
      <c r="F1235" s="131"/>
    </row>
    <row r="1236" spans="1:6">
      <c r="A1236" s="128" t="s">
        <v>6410</v>
      </c>
      <c r="B1236" s="127">
        <v>2000</v>
      </c>
      <c r="C1236" s="127">
        <f>SUM(C1235)+35000</f>
        <v>85000</v>
      </c>
      <c r="D1236" s="129">
        <f t="shared" si="45"/>
        <v>2100</v>
      </c>
      <c r="E1236" s="130" t="s">
        <v>7180</v>
      </c>
      <c r="F1236" s="131"/>
    </row>
    <row r="1237" spans="1:6">
      <c r="A1237" s="128" t="s">
        <v>2983</v>
      </c>
      <c r="B1237" s="127">
        <v>3000</v>
      </c>
      <c r="C1237" s="127">
        <f t="shared" ref="C1237:C1300" si="47">SUM(C1236)+35000</f>
        <v>120000</v>
      </c>
      <c r="D1237" s="129">
        <f t="shared" si="45"/>
        <v>3150</v>
      </c>
      <c r="E1237" s="130" t="s">
        <v>7180</v>
      </c>
      <c r="F1237" s="131"/>
    </row>
    <row r="1238" spans="1:6">
      <c r="A1238" s="128" t="s">
        <v>2984</v>
      </c>
      <c r="B1238" s="127">
        <v>4000</v>
      </c>
      <c r="C1238" s="127">
        <f t="shared" si="47"/>
        <v>155000</v>
      </c>
      <c r="D1238" s="129">
        <f t="shared" si="45"/>
        <v>4200</v>
      </c>
      <c r="E1238" s="130" t="s">
        <v>7180</v>
      </c>
      <c r="F1238" s="131"/>
    </row>
    <row r="1239" spans="1:6">
      <c r="A1239" s="128" t="s">
        <v>2985</v>
      </c>
      <c r="B1239" s="127">
        <v>5000</v>
      </c>
      <c r="C1239" s="127">
        <f t="shared" si="47"/>
        <v>190000</v>
      </c>
      <c r="D1239" s="129">
        <f t="shared" si="45"/>
        <v>5250</v>
      </c>
      <c r="E1239" s="130" t="s">
        <v>7180</v>
      </c>
      <c r="F1239" s="131"/>
    </row>
    <row r="1240" spans="1:6">
      <c r="A1240" s="128" t="s">
        <v>2986</v>
      </c>
      <c r="B1240" s="127">
        <v>6000</v>
      </c>
      <c r="C1240" s="127">
        <f t="shared" si="47"/>
        <v>225000</v>
      </c>
      <c r="D1240" s="129">
        <f t="shared" si="45"/>
        <v>6300</v>
      </c>
      <c r="E1240" s="130" t="s">
        <v>7180</v>
      </c>
      <c r="F1240" s="131"/>
    </row>
    <row r="1241" spans="1:6">
      <c r="A1241" s="128" t="s">
        <v>2987</v>
      </c>
      <c r="B1241" s="127">
        <v>7000</v>
      </c>
      <c r="C1241" s="127">
        <f t="shared" si="47"/>
        <v>260000</v>
      </c>
      <c r="D1241" s="129">
        <f t="shared" si="45"/>
        <v>7350</v>
      </c>
      <c r="E1241" s="130" t="s">
        <v>7180</v>
      </c>
      <c r="F1241" s="131"/>
    </row>
    <row r="1242" spans="1:6">
      <c r="A1242" s="128" t="s">
        <v>2988</v>
      </c>
      <c r="B1242" s="127">
        <v>8000</v>
      </c>
      <c r="C1242" s="127">
        <f t="shared" si="47"/>
        <v>295000</v>
      </c>
      <c r="D1242" s="129">
        <f t="shared" si="45"/>
        <v>8400</v>
      </c>
      <c r="E1242" s="130" t="s">
        <v>7180</v>
      </c>
      <c r="F1242" s="131"/>
    </row>
    <row r="1243" spans="1:6">
      <c r="A1243" s="128" t="s">
        <v>2989</v>
      </c>
      <c r="B1243" s="127">
        <v>9000</v>
      </c>
      <c r="C1243" s="127">
        <f t="shared" si="47"/>
        <v>330000</v>
      </c>
      <c r="D1243" s="129">
        <f t="shared" si="45"/>
        <v>9450</v>
      </c>
      <c r="E1243" s="130" t="s">
        <v>7180</v>
      </c>
      <c r="F1243" s="131"/>
    </row>
    <row r="1244" spans="1:6">
      <c r="A1244" s="128" t="s">
        <v>2990</v>
      </c>
      <c r="B1244" s="127">
        <v>10000</v>
      </c>
      <c r="C1244" s="127">
        <f t="shared" si="47"/>
        <v>365000</v>
      </c>
      <c r="D1244" s="129">
        <f t="shared" si="45"/>
        <v>10500</v>
      </c>
      <c r="E1244" s="130" t="s">
        <v>7180</v>
      </c>
      <c r="F1244" s="131"/>
    </row>
    <row r="1245" spans="1:6">
      <c r="A1245" s="128" t="s">
        <v>2991</v>
      </c>
      <c r="B1245" s="127">
        <v>11000</v>
      </c>
      <c r="C1245" s="127">
        <f t="shared" si="47"/>
        <v>400000</v>
      </c>
      <c r="D1245" s="129">
        <f t="shared" si="45"/>
        <v>11550</v>
      </c>
      <c r="E1245" s="130" t="s">
        <v>7180</v>
      </c>
      <c r="F1245" s="131"/>
    </row>
    <row r="1246" spans="1:6">
      <c r="A1246" s="128" t="s">
        <v>2992</v>
      </c>
      <c r="B1246" s="127">
        <v>12000</v>
      </c>
      <c r="C1246" s="127">
        <f t="shared" si="47"/>
        <v>435000</v>
      </c>
      <c r="D1246" s="129">
        <f t="shared" si="45"/>
        <v>12600</v>
      </c>
      <c r="E1246" s="130" t="s">
        <v>7180</v>
      </c>
      <c r="F1246" s="131"/>
    </row>
    <row r="1247" spans="1:6">
      <c r="A1247" s="128" t="s">
        <v>2993</v>
      </c>
      <c r="B1247" s="127">
        <v>13000</v>
      </c>
      <c r="C1247" s="127">
        <f t="shared" si="47"/>
        <v>470000</v>
      </c>
      <c r="D1247" s="129">
        <f t="shared" si="45"/>
        <v>13650</v>
      </c>
      <c r="E1247" s="130" t="s">
        <v>7180</v>
      </c>
      <c r="F1247" s="131"/>
    </row>
    <row r="1248" spans="1:6">
      <c r="A1248" s="128" t="s">
        <v>2994</v>
      </c>
      <c r="B1248" s="127">
        <v>14000</v>
      </c>
      <c r="C1248" s="127">
        <f t="shared" si="47"/>
        <v>505000</v>
      </c>
      <c r="D1248" s="129">
        <f t="shared" si="45"/>
        <v>14700</v>
      </c>
      <c r="E1248" s="130" t="s">
        <v>7180</v>
      </c>
      <c r="F1248" s="131"/>
    </row>
    <row r="1249" spans="1:6">
      <c r="A1249" s="128" t="s">
        <v>2995</v>
      </c>
      <c r="B1249" s="127">
        <v>15000</v>
      </c>
      <c r="C1249" s="127">
        <f t="shared" si="47"/>
        <v>540000</v>
      </c>
      <c r="D1249" s="129">
        <f t="shared" si="45"/>
        <v>15750</v>
      </c>
      <c r="E1249" s="130" t="s">
        <v>7180</v>
      </c>
      <c r="F1249" s="131"/>
    </row>
    <row r="1250" spans="1:6">
      <c r="A1250" s="128" t="s">
        <v>2996</v>
      </c>
      <c r="B1250" s="127">
        <v>16000</v>
      </c>
      <c r="C1250" s="127">
        <f t="shared" si="47"/>
        <v>575000</v>
      </c>
      <c r="D1250" s="129">
        <f t="shared" si="45"/>
        <v>16800</v>
      </c>
      <c r="E1250" s="130" t="s">
        <v>7180</v>
      </c>
      <c r="F1250" s="131"/>
    </row>
    <row r="1251" spans="1:6">
      <c r="A1251" s="128" t="s">
        <v>2997</v>
      </c>
      <c r="B1251" s="127">
        <v>17000</v>
      </c>
      <c r="C1251" s="127">
        <f t="shared" si="47"/>
        <v>610000</v>
      </c>
      <c r="D1251" s="129">
        <f t="shared" si="45"/>
        <v>17850</v>
      </c>
      <c r="E1251" s="130" t="s">
        <v>7180</v>
      </c>
      <c r="F1251" s="131"/>
    </row>
    <row r="1252" spans="1:6">
      <c r="A1252" s="128" t="s">
        <v>2998</v>
      </c>
      <c r="B1252" s="127">
        <v>18000</v>
      </c>
      <c r="C1252" s="127">
        <f t="shared" si="47"/>
        <v>645000</v>
      </c>
      <c r="D1252" s="129">
        <f t="shared" si="45"/>
        <v>18900</v>
      </c>
      <c r="E1252" s="130" t="s">
        <v>7180</v>
      </c>
      <c r="F1252" s="131"/>
    </row>
    <row r="1253" spans="1:6">
      <c r="A1253" s="128" t="s">
        <v>2999</v>
      </c>
      <c r="B1253" s="127">
        <v>19000</v>
      </c>
      <c r="C1253" s="127">
        <f t="shared" si="47"/>
        <v>680000</v>
      </c>
      <c r="D1253" s="129">
        <f t="shared" si="45"/>
        <v>19950</v>
      </c>
      <c r="E1253" s="130" t="s">
        <v>7180</v>
      </c>
      <c r="F1253" s="131"/>
    </row>
    <row r="1254" spans="1:6">
      <c r="A1254" s="128" t="s">
        <v>3000</v>
      </c>
      <c r="B1254" s="127">
        <v>20000</v>
      </c>
      <c r="C1254" s="127">
        <f t="shared" si="47"/>
        <v>715000</v>
      </c>
      <c r="D1254" s="129">
        <f t="shared" si="45"/>
        <v>21000</v>
      </c>
      <c r="E1254" s="130" t="s">
        <v>7180</v>
      </c>
      <c r="F1254" s="131"/>
    </row>
    <row r="1255" spans="1:6">
      <c r="A1255" s="128" t="s">
        <v>3001</v>
      </c>
      <c r="B1255" s="127">
        <v>21000</v>
      </c>
      <c r="C1255" s="127">
        <f t="shared" si="47"/>
        <v>750000</v>
      </c>
      <c r="D1255" s="129">
        <f t="shared" si="45"/>
        <v>22050</v>
      </c>
      <c r="E1255" s="130" t="s">
        <v>7180</v>
      </c>
      <c r="F1255" s="131"/>
    </row>
    <row r="1256" spans="1:6">
      <c r="A1256" s="128" t="s">
        <v>3002</v>
      </c>
      <c r="B1256" s="127">
        <v>22000</v>
      </c>
      <c r="C1256" s="127">
        <f t="shared" si="47"/>
        <v>785000</v>
      </c>
      <c r="D1256" s="129">
        <f t="shared" si="45"/>
        <v>23100</v>
      </c>
      <c r="E1256" s="130" t="s">
        <v>7180</v>
      </c>
      <c r="F1256" s="131"/>
    </row>
    <row r="1257" spans="1:6">
      <c r="A1257" s="128" t="s">
        <v>3003</v>
      </c>
      <c r="B1257" s="127">
        <v>23000</v>
      </c>
      <c r="C1257" s="127">
        <f t="shared" si="47"/>
        <v>820000</v>
      </c>
      <c r="D1257" s="129">
        <f t="shared" si="45"/>
        <v>24150</v>
      </c>
      <c r="E1257" s="130" t="s">
        <v>7180</v>
      </c>
      <c r="F1257" s="131"/>
    </row>
    <row r="1258" spans="1:6">
      <c r="A1258" s="128" t="s">
        <v>3004</v>
      </c>
      <c r="B1258" s="127">
        <v>24000</v>
      </c>
      <c r="C1258" s="127">
        <f t="shared" si="47"/>
        <v>855000</v>
      </c>
      <c r="D1258" s="129">
        <f t="shared" si="45"/>
        <v>25200</v>
      </c>
      <c r="E1258" s="130" t="s">
        <v>7180</v>
      </c>
      <c r="F1258" s="131"/>
    </row>
    <row r="1259" spans="1:6">
      <c r="A1259" s="128" t="s">
        <v>3005</v>
      </c>
      <c r="B1259" s="127">
        <v>25000</v>
      </c>
      <c r="C1259" s="127">
        <f t="shared" si="47"/>
        <v>890000</v>
      </c>
      <c r="D1259" s="129">
        <f t="shared" si="45"/>
        <v>26250</v>
      </c>
      <c r="E1259" s="130" t="s">
        <v>7180</v>
      </c>
      <c r="F1259" s="131"/>
    </row>
    <row r="1260" spans="1:6">
      <c r="A1260" s="128" t="s">
        <v>3006</v>
      </c>
      <c r="B1260" s="127">
        <v>26000</v>
      </c>
      <c r="C1260" s="127">
        <f t="shared" si="47"/>
        <v>925000</v>
      </c>
      <c r="D1260" s="129">
        <f t="shared" si="45"/>
        <v>27300</v>
      </c>
      <c r="E1260" s="130" t="s">
        <v>7180</v>
      </c>
      <c r="F1260" s="131"/>
    </row>
    <row r="1261" spans="1:6">
      <c r="A1261" s="128" t="s">
        <v>3007</v>
      </c>
      <c r="B1261" s="127">
        <v>27000</v>
      </c>
      <c r="C1261" s="127">
        <f t="shared" si="47"/>
        <v>960000</v>
      </c>
      <c r="D1261" s="129">
        <f t="shared" si="45"/>
        <v>28350</v>
      </c>
      <c r="E1261" s="130" t="s">
        <v>7180</v>
      </c>
      <c r="F1261" s="131"/>
    </row>
    <row r="1262" spans="1:6">
      <c r="A1262" s="128" t="s">
        <v>3008</v>
      </c>
      <c r="B1262" s="127">
        <v>28000</v>
      </c>
      <c r="C1262" s="127">
        <f t="shared" si="47"/>
        <v>995000</v>
      </c>
      <c r="D1262" s="129">
        <f t="shared" si="45"/>
        <v>29400</v>
      </c>
      <c r="E1262" s="130" t="s">
        <v>7180</v>
      </c>
      <c r="F1262" s="131"/>
    </row>
    <row r="1263" spans="1:6">
      <c r="A1263" s="128" t="s">
        <v>3009</v>
      </c>
      <c r="B1263" s="127">
        <v>29000</v>
      </c>
      <c r="C1263" s="127">
        <f t="shared" si="47"/>
        <v>1030000</v>
      </c>
      <c r="D1263" s="129">
        <f t="shared" si="45"/>
        <v>30450</v>
      </c>
      <c r="E1263" s="130" t="s">
        <v>7180</v>
      </c>
      <c r="F1263" s="131"/>
    </row>
    <row r="1264" spans="1:6">
      <c r="A1264" s="128" t="s">
        <v>3010</v>
      </c>
      <c r="B1264" s="127">
        <v>30000</v>
      </c>
      <c r="C1264" s="127">
        <f t="shared" si="47"/>
        <v>1065000</v>
      </c>
      <c r="D1264" s="129">
        <f t="shared" si="45"/>
        <v>31500</v>
      </c>
      <c r="E1264" s="130" t="s">
        <v>7180</v>
      </c>
      <c r="F1264" s="131"/>
    </row>
    <row r="1265" spans="1:6">
      <c r="A1265" s="128" t="s">
        <v>3011</v>
      </c>
      <c r="B1265" s="127">
        <v>31000</v>
      </c>
      <c r="C1265" s="127">
        <f t="shared" si="47"/>
        <v>1100000</v>
      </c>
      <c r="D1265" s="129">
        <f t="shared" si="45"/>
        <v>32550</v>
      </c>
      <c r="E1265" s="130" t="s">
        <v>7180</v>
      </c>
      <c r="F1265" s="131"/>
    </row>
    <row r="1266" spans="1:6">
      <c r="A1266" s="128" t="s">
        <v>3012</v>
      </c>
      <c r="B1266" s="127">
        <v>32000</v>
      </c>
      <c r="C1266" s="127">
        <f t="shared" si="47"/>
        <v>1135000</v>
      </c>
      <c r="D1266" s="129">
        <f t="shared" si="45"/>
        <v>33600</v>
      </c>
      <c r="E1266" s="130" t="s">
        <v>7180</v>
      </c>
      <c r="F1266" s="131"/>
    </row>
    <row r="1267" spans="1:6">
      <c r="A1267" s="128" t="s">
        <v>3013</v>
      </c>
      <c r="B1267" s="127">
        <v>33000</v>
      </c>
      <c r="C1267" s="127">
        <f t="shared" si="47"/>
        <v>1170000</v>
      </c>
      <c r="D1267" s="129">
        <f t="shared" ref="D1267:D1330" si="48">SUM($G$2)*(B1267*0.001)</f>
        <v>34650</v>
      </c>
      <c r="E1267" s="130" t="s">
        <v>7180</v>
      </c>
      <c r="F1267" s="131"/>
    </row>
    <row r="1268" spans="1:6">
      <c r="A1268" s="128" t="s">
        <v>3014</v>
      </c>
      <c r="B1268" s="127">
        <v>34000</v>
      </c>
      <c r="C1268" s="127">
        <f t="shared" si="47"/>
        <v>1205000</v>
      </c>
      <c r="D1268" s="129">
        <f t="shared" si="48"/>
        <v>35700</v>
      </c>
      <c r="E1268" s="130" t="s">
        <v>7180</v>
      </c>
      <c r="F1268" s="131"/>
    </row>
    <row r="1269" spans="1:6">
      <c r="A1269" s="128" t="s">
        <v>3015</v>
      </c>
      <c r="B1269" s="127">
        <v>35000</v>
      </c>
      <c r="C1269" s="127">
        <f t="shared" si="47"/>
        <v>1240000</v>
      </c>
      <c r="D1269" s="129">
        <f t="shared" si="48"/>
        <v>36750</v>
      </c>
      <c r="E1269" s="130" t="s">
        <v>7180</v>
      </c>
      <c r="F1269" s="131"/>
    </row>
    <row r="1270" spans="1:6">
      <c r="A1270" s="128" t="s">
        <v>3016</v>
      </c>
      <c r="B1270" s="127">
        <v>36000</v>
      </c>
      <c r="C1270" s="127">
        <f t="shared" si="47"/>
        <v>1275000</v>
      </c>
      <c r="D1270" s="129">
        <f t="shared" si="48"/>
        <v>37800</v>
      </c>
      <c r="E1270" s="130" t="s">
        <v>7180</v>
      </c>
      <c r="F1270" s="131"/>
    </row>
    <row r="1271" spans="1:6">
      <c r="A1271" s="128" t="s">
        <v>3017</v>
      </c>
      <c r="B1271" s="127">
        <v>37000</v>
      </c>
      <c r="C1271" s="127">
        <f t="shared" si="47"/>
        <v>1310000</v>
      </c>
      <c r="D1271" s="129">
        <f t="shared" si="48"/>
        <v>38850</v>
      </c>
      <c r="E1271" s="130" t="s">
        <v>7180</v>
      </c>
      <c r="F1271" s="131"/>
    </row>
    <row r="1272" spans="1:6">
      <c r="A1272" s="128" t="s">
        <v>3018</v>
      </c>
      <c r="B1272" s="127">
        <v>38000</v>
      </c>
      <c r="C1272" s="127">
        <f t="shared" si="47"/>
        <v>1345000</v>
      </c>
      <c r="D1272" s="129">
        <f t="shared" si="48"/>
        <v>39900</v>
      </c>
      <c r="E1272" s="130" t="s">
        <v>7180</v>
      </c>
      <c r="F1272" s="131"/>
    </row>
    <row r="1273" spans="1:6">
      <c r="A1273" s="128" t="s">
        <v>3019</v>
      </c>
      <c r="B1273" s="127">
        <v>39000</v>
      </c>
      <c r="C1273" s="127">
        <f t="shared" si="47"/>
        <v>1380000</v>
      </c>
      <c r="D1273" s="129">
        <f t="shared" si="48"/>
        <v>40950</v>
      </c>
      <c r="E1273" s="130" t="s">
        <v>7180</v>
      </c>
      <c r="F1273" s="131"/>
    </row>
    <row r="1274" spans="1:6">
      <c r="A1274" s="128" t="s">
        <v>3020</v>
      </c>
      <c r="B1274" s="127">
        <v>40000</v>
      </c>
      <c r="C1274" s="127">
        <f t="shared" si="47"/>
        <v>1415000</v>
      </c>
      <c r="D1274" s="129">
        <f t="shared" si="48"/>
        <v>42000</v>
      </c>
      <c r="E1274" s="130" t="s">
        <v>7180</v>
      </c>
      <c r="F1274" s="131"/>
    </row>
    <row r="1275" spans="1:6">
      <c r="A1275" s="128" t="s">
        <v>3021</v>
      </c>
      <c r="B1275" s="127">
        <v>41000</v>
      </c>
      <c r="C1275" s="127">
        <f t="shared" si="47"/>
        <v>1450000</v>
      </c>
      <c r="D1275" s="129">
        <f t="shared" si="48"/>
        <v>43050</v>
      </c>
      <c r="E1275" s="130" t="s">
        <v>7180</v>
      </c>
      <c r="F1275" s="131"/>
    </row>
    <row r="1276" spans="1:6">
      <c r="A1276" s="128" t="s">
        <v>3022</v>
      </c>
      <c r="B1276" s="127">
        <v>42000</v>
      </c>
      <c r="C1276" s="127">
        <f t="shared" si="47"/>
        <v>1485000</v>
      </c>
      <c r="D1276" s="129">
        <f t="shared" si="48"/>
        <v>44100</v>
      </c>
      <c r="E1276" s="130" t="s">
        <v>7180</v>
      </c>
      <c r="F1276" s="131"/>
    </row>
    <row r="1277" spans="1:6">
      <c r="A1277" s="128" t="s">
        <v>3023</v>
      </c>
      <c r="B1277" s="127">
        <v>43000</v>
      </c>
      <c r="C1277" s="127">
        <f t="shared" si="47"/>
        <v>1520000</v>
      </c>
      <c r="D1277" s="129">
        <f t="shared" si="48"/>
        <v>45150</v>
      </c>
      <c r="E1277" s="130" t="s">
        <v>7180</v>
      </c>
      <c r="F1277" s="131"/>
    </row>
    <row r="1278" spans="1:6">
      <c r="A1278" s="128" t="s">
        <v>3024</v>
      </c>
      <c r="B1278" s="127">
        <v>44000</v>
      </c>
      <c r="C1278" s="127">
        <f t="shared" si="47"/>
        <v>1555000</v>
      </c>
      <c r="D1278" s="129">
        <f t="shared" si="48"/>
        <v>46200</v>
      </c>
      <c r="E1278" s="130" t="s">
        <v>7180</v>
      </c>
      <c r="F1278" s="131"/>
    </row>
    <row r="1279" spans="1:6">
      <c r="A1279" s="128" t="s">
        <v>3025</v>
      </c>
      <c r="B1279" s="127">
        <v>45000</v>
      </c>
      <c r="C1279" s="127">
        <f t="shared" si="47"/>
        <v>1590000</v>
      </c>
      <c r="D1279" s="129">
        <f t="shared" si="48"/>
        <v>47250</v>
      </c>
      <c r="E1279" s="130" t="s">
        <v>7180</v>
      </c>
      <c r="F1279" s="131"/>
    </row>
    <row r="1280" spans="1:6">
      <c r="A1280" s="128" t="s">
        <v>3026</v>
      </c>
      <c r="B1280" s="127">
        <v>46000</v>
      </c>
      <c r="C1280" s="127">
        <f t="shared" si="47"/>
        <v>1625000</v>
      </c>
      <c r="D1280" s="129">
        <f t="shared" si="48"/>
        <v>48300</v>
      </c>
      <c r="E1280" s="130" t="s">
        <v>7180</v>
      </c>
      <c r="F1280" s="131"/>
    </row>
    <row r="1281" spans="1:6">
      <c r="A1281" s="128" t="s">
        <v>3027</v>
      </c>
      <c r="B1281" s="127">
        <v>47000</v>
      </c>
      <c r="C1281" s="127">
        <f t="shared" si="47"/>
        <v>1660000</v>
      </c>
      <c r="D1281" s="129">
        <f t="shared" si="48"/>
        <v>49350</v>
      </c>
      <c r="E1281" s="130" t="s">
        <v>7180</v>
      </c>
      <c r="F1281" s="131"/>
    </row>
    <row r="1282" spans="1:6">
      <c r="A1282" s="128" t="s">
        <v>3028</v>
      </c>
      <c r="B1282" s="127">
        <v>48000</v>
      </c>
      <c r="C1282" s="127">
        <f t="shared" si="47"/>
        <v>1695000</v>
      </c>
      <c r="D1282" s="129">
        <f t="shared" si="48"/>
        <v>50400</v>
      </c>
      <c r="E1282" s="130" t="s">
        <v>7180</v>
      </c>
      <c r="F1282" s="131"/>
    </row>
    <row r="1283" spans="1:6">
      <c r="A1283" s="128" t="s">
        <v>3029</v>
      </c>
      <c r="B1283" s="127">
        <v>49000</v>
      </c>
      <c r="C1283" s="127">
        <f t="shared" si="47"/>
        <v>1730000</v>
      </c>
      <c r="D1283" s="129">
        <f t="shared" si="48"/>
        <v>51450</v>
      </c>
      <c r="E1283" s="130" t="s">
        <v>7180</v>
      </c>
      <c r="F1283" s="131"/>
    </row>
    <row r="1284" spans="1:6">
      <c r="A1284" s="128" t="s">
        <v>3030</v>
      </c>
      <c r="B1284" s="127">
        <v>50000</v>
      </c>
      <c r="C1284" s="127">
        <f t="shared" si="47"/>
        <v>1765000</v>
      </c>
      <c r="D1284" s="129">
        <f t="shared" si="48"/>
        <v>52500</v>
      </c>
      <c r="E1284" s="130" t="s">
        <v>7180</v>
      </c>
      <c r="F1284" s="131"/>
    </row>
    <row r="1285" spans="1:6">
      <c r="A1285" s="128" t="s">
        <v>3031</v>
      </c>
      <c r="B1285" s="127">
        <v>51000</v>
      </c>
      <c r="C1285" s="127">
        <f t="shared" si="47"/>
        <v>1800000</v>
      </c>
      <c r="D1285" s="129">
        <f t="shared" si="48"/>
        <v>53550</v>
      </c>
      <c r="E1285" s="130" t="s">
        <v>7180</v>
      </c>
      <c r="F1285" s="131"/>
    </row>
    <row r="1286" spans="1:6">
      <c r="A1286" s="128" t="s">
        <v>3032</v>
      </c>
      <c r="B1286" s="127">
        <v>52000</v>
      </c>
      <c r="C1286" s="127">
        <f t="shared" si="47"/>
        <v>1835000</v>
      </c>
      <c r="D1286" s="129">
        <f t="shared" si="48"/>
        <v>54600</v>
      </c>
      <c r="E1286" s="130" t="s">
        <v>7180</v>
      </c>
      <c r="F1286" s="131"/>
    </row>
    <row r="1287" spans="1:6">
      <c r="A1287" s="128" t="s">
        <v>3033</v>
      </c>
      <c r="B1287" s="127">
        <v>53000</v>
      </c>
      <c r="C1287" s="127">
        <f t="shared" si="47"/>
        <v>1870000</v>
      </c>
      <c r="D1287" s="129">
        <f t="shared" si="48"/>
        <v>55650</v>
      </c>
      <c r="E1287" s="130" t="s">
        <v>7180</v>
      </c>
      <c r="F1287" s="131"/>
    </row>
    <row r="1288" spans="1:6">
      <c r="A1288" s="128" t="s">
        <v>3034</v>
      </c>
      <c r="B1288" s="127">
        <v>54000</v>
      </c>
      <c r="C1288" s="127">
        <f t="shared" si="47"/>
        <v>1905000</v>
      </c>
      <c r="D1288" s="129">
        <f t="shared" si="48"/>
        <v>56700</v>
      </c>
      <c r="E1288" s="130" t="s">
        <v>7180</v>
      </c>
      <c r="F1288" s="131"/>
    </row>
    <row r="1289" spans="1:6">
      <c r="A1289" s="128" t="s">
        <v>3035</v>
      </c>
      <c r="B1289" s="127">
        <v>55000</v>
      </c>
      <c r="C1289" s="127">
        <f t="shared" si="47"/>
        <v>1940000</v>
      </c>
      <c r="D1289" s="129">
        <f t="shared" si="48"/>
        <v>57750</v>
      </c>
      <c r="E1289" s="130" t="s">
        <v>7180</v>
      </c>
      <c r="F1289" s="131"/>
    </row>
    <row r="1290" spans="1:6">
      <c r="A1290" s="128" t="s">
        <v>3036</v>
      </c>
      <c r="B1290" s="127">
        <v>56000</v>
      </c>
      <c r="C1290" s="127">
        <f t="shared" si="47"/>
        <v>1975000</v>
      </c>
      <c r="D1290" s="129">
        <f t="shared" si="48"/>
        <v>58800</v>
      </c>
      <c r="E1290" s="130" t="s">
        <v>7180</v>
      </c>
      <c r="F1290" s="131"/>
    </row>
    <row r="1291" spans="1:6">
      <c r="A1291" s="128" t="s">
        <v>3037</v>
      </c>
      <c r="B1291" s="127">
        <v>57000</v>
      </c>
      <c r="C1291" s="127">
        <f t="shared" si="47"/>
        <v>2010000</v>
      </c>
      <c r="D1291" s="129">
        <f t="shared" si="48"/>
        <v>59850</v>
      </c>
      <c r="E1291" s="130" t="s">
        <v>7180</v>
      </c>
      <c r="F1291" s="131"/>
    </row>
    <row r="1292" spans="1:6">
      <c r="A1292" s="128" t="s">
        <v>3038</v>
      </c>
      <c r="B1292" s="127">
        <v>58000</v>
      </c>
      <c r="C1292" s="127">
        <f t="shared" si="47"/>
        <v>2045000</v>
      </c>
      <c r="D1292" s="129">
        <f t="shared" si="48"/>
        <v>60900</v>
      </c>
      <c r="E1292" s="130" t="s">
        <v>7180</v>
      </c>
      <c r="F1292" s="131"/>
    </row>
    <row r="1293" spans="1:6">
      <c r="A1293" s="128" t="s">
        <v>3039</v>
      </c>
      <c r="B1293" s="127">
        <v>59000</v>
      </c>
      <c r="C1293" s="127">
        <f t="shared" si="47"/>
        <v>2080000</v>
      </c>
      <c r="D1293" s="129">
        <f t="shared" si="48"/>
        <v>61950</v>
      </c>
      <c r="E1293" s="130" t="s">
        <v>7180</v>
      </c>
      <c r="F1293" s="131"/>
    </row>
    <row r="1294" spans="1:6">
      <c r="A1294" s="128" t="s">
        <v>3040</v>
      </c>
      <c r="B1294" s="127">
        <v>60000</v>
      </c>
      <c r="C1294" s="127">
        <f t="shared" si="47"/>
        <v>2115000</v>
      </c>
      <c r="D1294" s="129">
        <f t="shared" si="48"/>
        <v>63000</v>
      </c>
      <c r="E1294" s="130" t="s">
        <v>7180</v>
      </c>
      <c r="F1294" s="131"/>
    </row>
    <row r="1295" spans="1:6">
      <c r="A1295" s="128" t="s">
        <v>3041</v>
      </c>
      <c r="B1295" s="127">
        <v>61000</v>
      </c>
      <c r="C1295" s="127">
        <f t="shared" si="47"/>
        <v>2150000</v>
      </c>
      <c r="D1295" s="129">
        <f t="shared" si="48"/>
        <v>64050</v>
      </c>
      <c r="E1295" s="130" t="s">
        <v>7180</v>
      </c>
      <c r="F1295" s="131"/>
    </row>
    <row r="1296" spans="1:6">
      <c r="A1296" s="128" t="s">
        <v>3042</v>
      </c>
      <c r="B1296" s="127">
        <v>62000</v>
      </c>
      <c r="C1296" s="127">
        <f t="shared" si="47"/>
        <v>2185000</v>
      </c>
      <c r="D1296" s="129">
        <f t="shared" si="48"/>
        <v>65100</v>
      </c>
      <c r="E1296" s="130" t="s">
        <v>7180</v>
      </c>
      <c r="F1296" s="131"/>
    </row>
    <row r="1297" spans="1:6">
      <c r="A1297" s="128" t="s">
        <v>3043</v>
      </c>
      <c r="B1297" s="127">
        <v>63000</v>
      </c>
      <c r="C1297" s="127">
        <f t="shared" si="47"/>
        <v>2220000</v>
      </c>
      <c r="D1297" s="129">
        <f t="shared" si="48"/>
        <v>66150</v>
      </c>
      <c r="E1297" s="130" t="s">
        <v>7180</v>
      </c>
      <c r="F1297" s="131"/>
    </row>
    <row r="1298" spans="1:6">
      <c r="A1298" s="128" t="s">
        <v>3044</v>
      </c>
      <c r="B1298" s="127">
        <v>64000</v>
      </c>
      <c r="C1298" s="127">
        <f t="shared" si="47"/>
        <v>2255000</v>
      </c>
      <c r="D1298" s="129">
        <f t="shared" si="48"/>
        <v>67200</v>
      </c>
      <c r="E1298" s="130" t="s">
        <v>7180</v>
      </c>
      <c r="F1298" s="131"/>
    </row>
    <row r="1299" spans="1:6">
      <c r="A1299" s="128" t="s">
        <v>3045</v>
      </c>
      <c r="B1299" s="127">
        <v>65000</v>
      </c>
      <c r="C1299" s="127">
        <f t="shared" si="47"/>
        <v>2290000</v>
      </c>
      <c r="D1299" s="129">
        <f t="shared" si="48"/>
        <v>68250</v>
      </c>
      <c r="E1299" s="130" t="s">
        <v>7180</v>
      </c>
      <c r="F1299" s="131"/>
    </row>
    <row r="1300" spans="1:6">
      <c r="A1300" s="128" t="s">
        <v>3046</v>
      </c>
      <c r="B1300" s="127">
        <v>66000</v>
      </c>
      <c r="C1300" s="127">
        <f t="shared" si="47"/>
        <v>2325000</v>
      </c>
      <c r="D1300" s="129">
        <f t="shared" si="48"/>
        <v>69300</v>
      </c>
      <c r="E1300" s="130" t="s">
        <v>7180</v>
      </c>
      <c r="F1300" s="131"/>
    </row>
    <row r="1301" spans="1:6">
      <c r="A1301" s="128" t="s">
        <v>3047</v>
      </c>
      <c r="B1301" s="127">
        <v>67000</v>
      </c>
      <c r="C1301" s="127">
        <f t="shared" ref="C1301:C1364" si="49">SUM(C1300)+35000</f>
        <v>2360000</v>
      </c>
      <c r="D1301" s="129">
        <f t="shared" si="48"/>
        <v>70350</v>
      </c>
      <c r="E1301" s="130" t="s">
        <v>7180</v>
      </c>
      <c r="F1301" s="131"/>
    </row>
    <row r="1302" spans="1:6">
      <c r="A1302" s="128" t="s">
        <v>3048</v>
      </c>
      <c r="B1302" s="127">
        <v>68000</v>
      </c>
      <c r="C1302" s="127">
        <f t="shared" si="49"/>
        <v>2395000</v>
      </c>
      <c r="D1302" s="129">
        <f t="shared" si="48"/>
        <v>71400</v>
      </c>
      <c r="E1302" s="130" t="s">
        <v>7180</v>
      </c>
      <c r="F1302" s="131"/>
    </row>
    <row r="1303" spans="1:6">
      <c r="A1303" s="128" t="s">
        <v>3049</v>
      </c>
      <c r="B1303" s="127">
        <v>69000</v>
      </c>
      <c r="C1303" s="127">
        <f t="shared" si="49"/>
        <v>2430000</v>
      </c>
      <c r="D1303" s="129">
        <f t="shared" si="48"/>
        <v>72450</v>
      </c>
      <c r="E1303" s="130" t="s">
        <v>7180</v>
      </c>
      <c r="F1303" s="131"/>
    </row>
    <row r="1304" spans="1:6">
      <c r="A1304" s="128" t="s">
        <v>3050</v>
      </c>
      <c r="B1304" s="127">
        <v>70000</v>
      </c>
      <c r="C1304" s="127">
        <f t="shared" si="49"/>
        <v>2465000</v>
      </c>
      <c r="D1304" s="129">
        <f t="shared" si="48"/>
        <v>73500</v>
      </c>
      <c r="E1304" s="130" t="s">
        <v>7180</v>
      </c>
      <c r="F1304" s="131"/>
    </row>
    <row r="1305" spans="1:6">
      <c r="A1305" s="128" t="s">
        <v>3051</v>
      </c>
      <c r="B1305" s="127">
        <v>71000</v>
      </c>
      <c r="C1305" s="127">
        <f t="shared" si="49"/>
        <v>2500000</v>
      </c>
      <c r="D1305" s="129">
        <f t="shared" si="48"/>
        <v>74550</v>
      </c>
      <c r="E1305" s="130" t="s">
        <v>7180</v>
      </c>
      <c r="F1305" s="131"/>
    </row>
    <row r="1306" spans="1:6">
      <c r="A1306" s="128" t="s">
        <v>3052</v>
      </c>
      <c r="B1306" s="127">
        <v>72000</v>
      </c>
      <c r="C1306" s="127">
        <f t="shared" si="49"/>
        <v>2535000</v>
      </c>
      <c r="D1306" s="129">
        <f t="shared" si="48"/>
        <v>75600</v>
      </c>
      <c r="E1306" s="130" t="s">
        <v>7180</v>
      </c>
      <c r="F1306" s="131"/>
    </row>
    <row r="1307" spans="1:6">
      <c r="A1307" s="128" t="s">
        <v>3053</v>
      </c>
      <c r="B1307" s="127">
        <v>73000</v>
      </c>
      <c r="C1307" s="127">
        <f t="shared" si="49"/>
        <v>2570000</v>
      </c>
      <c r="D1307" s="129">
        <f t="shared" si="48"/>
        <v>76650</v>
      </c>
      <c r="E1307" s="130" t="s">
        <v>7180</v>
      </c>
      <c r="F1307" s="131"/>
    </row>
    <row r="1308" spans="1:6">
      <c r="A1308" s="128" t="s">
        <v>3054</v>
      </c>
      <c r="B1308" s="127">
        <v>74000</v>
      </c>
      <c r="C1308" s="127">
        <f t="shared" si="49"/>
        <v>2605000</v>
      </c>
      <c r="D1308" s="129">
        <f t="shared" si="48"/>
        <v>77700</v>
      </c>
      <c r="E1308" s="130" t="s">
        <v>7180</v>
      </c>
      <c r="F1308" s="131"/>
    </row>
    <row r="1309" spans="1:6">
      <c r="A1309" s="128" t="s">
        <v>3055</v>
      </c>
      <c r="B1309" s="127">
        <v>75000</v>
      </c>
      <c r="C1309" s="127">
        <f t="shared" si="49"/>
        <v>2640000</v>
      </c>
      <c r="D1309" s="129">
        <f t="shared" si="48"/>
        <v>78750</v>
      </c>
      <c r="E1309" s="130" t="s">
        <v>7180</v>
      </c>
      <c r="F1309" s="131"/>
    </row>
    <row r="1310" spans="1:6">
      <c r="A1310" s="128" t="s">
        <v>3056</v>
      </c>
      <c r="B1310" s="127">
        <v>76000</v>
      </c>
      <c r="C1310" s="127">
        <f t="shared" si="49"/>
        <v>2675000</v>
      </c>
      <c r="D1310" s="129">
        <f t="shared" si="48"/>
        <v>79800</v>
      </c>
      <c r="E1310" s="130" t="s">
        <v>7180</v>
      </c>
      <c r="F1310" s="131"/>
    </row>
    <row r="1311" spans="1:6">
      <c r="A1311" s="128" t="s">
        <v>3057</v>
      </c>
      <c r="B1311" s="127">
        <v>77000</v>
      </c>
      <c r="C1311" s="127">
        <f t="shared" si="49"/>
        <v>2710000</v>
      </c>
      <c r="D1311" s="129">
        <f t="shared" si="48"/>
        <v>80850</v>
      </c>
      <c r="E1311" s="130" t="s">
        <v>7180</v>
      </c>
      <c r="F1311" s="131"/>
    </row>
    <row r="1312" spans="1:6">
      <c r="A1312" s="128" t="s">
        <v>3058</v>
      </c>
      <c r="B1312" s="127">
        <v>78000</v>
      </c>
      <c r="C1312" s="127">
        <f t="shared" si="49"/>
        <v>2745000</v>
      </c>
      <c r="D1312" s="129">
        <f t="shared" si="48"/>
        <v>81900</v>
      </c>
      <c r="E1312" s="130" t="s">
        <v>7180</v>
      </c>
      <c r="F1312" s="131"/>
    </row>
    <row r="1313" spans="1:6">
      <c r="A1313" s="128" t="s">
        <v>3059</v>
      </c>
      <c r="B1313" s="127">
        <v>79000</v>
      </c>
      <c r="C1313" s="127">
        <f t="shared" si="49"/>
        <v>2780000</v>
      </c>
      <c r="D1313" s="129">
        <f t="shared" si="48"/>
        <v>82950</v>
      </c>
      <c r="E1313" s="130" t="s">
        <v>7180</v>
      </c>
      <c r="F1313" s="131"/>
    </row>
    <row r="1314" spans="1:6">
      <c r="A1314" s="128" t="s">
        <v>3060</v>
      </c>
      <c r="B1314" s="127">
        <v>80000</v>
      </c>
      <c r="C1314" s="127">
        <f t="shared" si="49"/>
        <v>2815000</v>
      </c>
      <c r="D1314" s="129">
        <f t="shared" si="48"/>
        <v>84000</v>
      </c>
      <c r="E1314" s="130" t="s">
        <v>7180</v>
      </c>
      <c r="F1314" s="131"/>
    </row>
    <row r="1315" spans="1:6">
      <c r="A1315" s="128" t="s">
        <v>3061</v>
      </c>
      <c r="B1315" s="127">
        <v>81000</v>
      </c>
      <c r="C1315" s="127">
        <f t="shared" si="49"/>
        <v>2850000</v>
      </c>
      <c r="D1315" s="129">
        <f t="shared" si="48"/>
        <v>85050</v>
      </c>
      <c r="E1315" s="130" t="s">
        <v>7180</v>
      </c>
      <c r="F1315" s="131"/>
    </row>
    <row r="1316" spans="1:6">
      <c r="A1316" s="128" t="s">
        <v>3062</v>
      </c>
      <c r="B1316" s="127">
        <v>82000</v>
      </c>
      <c r="C1316" s="127">
        <f t="shared" si="49"/>
        <v>2885000</v>
      </c>
      <c r="D1316" s="129">
        <f t="shared" si="48"/>
        <v>86100</v>
      </c>
      <c r="E1316" s="130" t="s">
        <v>7180</v>
      </c>
      <c r="F1316" s="131"/>
    </row>
    <row r="1317" spans="1:6">
      <c r="A1317" s="128" t="s">
        <v>3063</v>
      </c>
      <c r="B1317" s="127">
        <v>83000</v>
      </c>
      <c r="C1317" s="127">
        <f t="shared" si="49"/>
        <v>2920000</v>
      </c>
      <c r="D1317" s="129">
        <f t="shared" si="48"/>
        <v>87150</v>
      </c>
      <c r="E1317" s="130" t="s">
        <v>7180</v>
      </c>
      <c r="F1317" s="131"/>
    </row>
    <row r="1318" spans="1:6">
      <c r="A1318" s="128" t="s">
        <v>3064</v>
      </c>
      <c r="B1318" s="127">
        <v>84000</v>
      </c>
      <c r="C1318" s="127">
        <f t="shared" si="49"/>
        <v>2955000</v>
      </c>
      <c r="D1318" s="129">
        <f t="shared" si="48"/>
        <v>88200</v>
      </c>
      <c r="E1318" s="130" t="s">
        <v>7180</v>
      </c>
      <c r="F1318" s="131"/>
    </row>
    <row r="1319" spans="1:6">
      <c r="A1319" s="128" t="s">
        <v>3065</v>
      </c>
      <c r="B1319" s="127">
        <v>85000</v>
      </c>
      <c r="C1319" s="127">
        <f t="shared" si="49"/>
        <v>2990000</v>
      </c>
      <c r="D1319" s="129">
        <f t="shared" si="48"/>
        <v>89250</v>
      </c>
      <c r="E1319" s="130" t="s">
        <v>7180</v>
      </c>
      <c r="F1319" s="131"/>
    </row>
    <row r="1320" spans="1:6">
      <c r="A1320" s="128" t="s">
        <v>3066</v>
      </c>
      <c r="B1320" s="127">
        <v>86000</v>
      </c>
      <c r="C1320" s="127">
        <f t="shared" si="49"/>
        <v>3025000</v>
      </c>
      <c r="D1320" s="129">
        <f t="shared" si="48"/>
        <v>90300</v>
      </c>
      <c r="E1320" s="130" t="s">
        <v>7180</v>
      </c>
      <c r="F1320" s="131"/>
    </row>
    <row r="1321" spans="1:6">
      <c r="A1321" s="128" t="s">
        <v>3067</v>
      </c>
      <c r="B1321" s="127">
        <v>87000</v>
      </c>
      <c r="C1321" s="127">
        <f t="shared" si="49"/>
        <v>3060000</v>
      </c>
      <c r="D1321" s="129">
        <f t="shared" si="48"/>
        <v>91350</v>
      </c>
      <c r="E1321" s="130" t="s">
        <v>7180</v>
      </c>
      <c r="F1321" s="131"/>
    </row>
    <row r="1322" spans="1:6">
      <c r="A1322" s="128" t="s">
        <v>3068</v>
      </c>
      <c r="B1322" s="127">
        <v>88000</v>
      </c>
      <c r="C1322" s="127">
        <f t="shared" si="49"/>
        <v>3095000</v>
      </c>
      <c r="D1322" s="129">
        <f t="shared" si="48"/>
        <v>92400</v>
      </c>
      <c r="E1322" s="130" t="s">
        <v>7180</v>
      </c>
      <c r="F1322" s="131"/>
    </row>
    <row r="1323" spans="1:6">
      <c r="A1323" s="128" t="s">
        <v>3069</v>
      </c>
      <c r="B1323" s="127">
        <v>89000</v>
      </c>
      <c r="C1323" s="127">
        <f t="shared" si="49"/>
        <v>3130000</v>
      </c>
      <c r="D1323" s="129">
        <f t="shared" si="48"/>
        <v>93450</v>
      </c>
      <c r="E1323" s="130" t="s">
        <v>7180</v>
      </c>
      <c r="F1323" s="131"/>
    </row>
    <row r="1324" spans="1:6">
      <c r="A1324" s="128" t="s">
        <v>3070</v>
      </c>
      <c r="B1324" s="127">
        <v>90000</v>
      </c>
      <c r="C1324" s="127">
        <f t="shared" si="49"/>
        <v>3165000</v>
      </c>
      <c r="D1324" s="129">
        <f t="shared" si="48"/>
        <v>94500</v>
      </c>
      <c r="E1324" s="130" t="s">
        <v>7180</v>
      </c>
      <c r="F1324" s="131"/>
    </row>
    <row r="1325" spans="1:6">
      <c r="A1325" s="128" t="s">
        <v>3071</v>
      </c>
      <c r="B1325" s="127">
        <v>91000</v>
      </c>
      <c r="C1325" s="127">
        <f t="shared" si="49"/>
        <v>3200000</v>
      </c>
      <c r="D1325" s="129">
        <f t="shared" si="48"/>
        <v>95550</v>
      </c>
      <c r="E1325" s="130" t="s">
        <v>7180</v>
      </c>
      <c r="F1325" s="131"/>
    </row>
    <row r="1326" spans="1:6">
      <c r="A1326" s="128" t="s">
        <v>3072</v>
      </c>
      <c r="B1326" s="127">
        <v>92000</v>
      </c>
      <c r="C1326" s="127">
        <f t="shared" si="49"/>
        <v>3235000</v>
      </c>
      <c r="D1326" s="129">
        <f t="shared" si="48"/>
        <v>96600</v>
      </c>
      <c r="E1326" s="130" t="s">
        <v>7180</v>
      </c>
      <c r="F1326" s="131"/>
    </row>
    <row r="1327" spans="1:6">
      <c r="A1327" s="128" t="s">
        <v>3073</v>
      </c>
      <c r="B1327" s="127">
        <v>93000</v>
      </c>
      <c r="C1327" s="127">
        <f t="shared" si="49"/>
        <v>3270000</v>
      </c>
      <c r="D1327" s="129">
        <f t="shared" si="48"/>
        <v>97650</v>
      </c>
      <c r="E1327" s="130" t="s">
        <v>7180</v>
      </c>
      <c r="F1327" s="131"/>
    </row>
    <row r="1328" spans="1:6">
      <c r="A1328" s="128" t="s">
        <v>3074</v>
      </c>
      <c r="B1328" s="127">
        <v>94000</v>
      </c>
      <c r="C1328" s="127">
        <f t="shared" si="49"/>
        <v>3305000</v>
      </c>
      <c r="D1328" s="129">
        <f t="shared" si="48"/>
        <v>98700</v>
      </c>
      <c r="E1328" s="130" t="s">
        <v>7180</v>
      </c>
      <c r="F1328" s="131"/>
    </row>
    <row r="1329" spans="1:6">
      <c r="A1329" s="128" t="s">
        <v>3075</v>
      </c>
      <c r="B1329" s="127">
        <v>95000</v>
      </c>
      <c r="C1329" s="127">
        <f t="shared" si="49"/>
        <v>3340000</v>
      </c>
      <c r="D1329" s="129">
        <f t="shared" si="48"/>
        <v>99750</v>
      </c>
      <c r="E1329" s="130" t="s">
        <v>7180</v>
      </c>
      <c r="F1329" s="131"/>
    </row>
    <row r="1330" spans="1:6">
      <c r="A1330" s="128" t="s">
        <v>3076</v>
      </c>
      <c r="B1330" s="127">
        <v>96000</v>
      </c>
      <c r="C1330" s="127">
        <f t="shared" si="49"/>
        <v>3375000</v>
      </c>
      <c r="D1330" s="129">
        <f t="shared" si="48"/>
        <v>100800</v>
      </c>
      <c r="E1330" s="130" t="s">
        <v>7180</v>
      </c>
      <c r="F1330" s="131"/>
    </row>
    <row r="1331" spans="1:6">
      <c r="A1331" s="128" t="s">
        <v>3077</v>
      </c>
      <c r="B1331" s="127">
        <v>97000</v>
      </c>
      <c r="C1331" s="127">
        <f t="shared" si="49"/>
        <v>3410000</v>
      </c>
      <c r="D1331" s="129">
        <f t="shared" ref="D1331:D1394" si="50">SUM($G$2)*(B1331*0.001)</f>
        <v>101850</v>
      </c>
      <c r="E1331" s="130" t="s">
        <v>7180</v>
      </c>
      <c r="F1331" s="131"/>
    </row>
    <row r="1332" spans="1:6">
      <c r="A1332" s="128" t="s">
        <v>3078</v>
      </c>
      <c r="B1332" s="127">
        <v>98000</v>
      </c>
      <c r="C1332" s="127">
        <f t="shared" si="49"/>
        <v>3445000</v>
      </c>
      <c r="D1332" s="129">
        <f t="shared" si="50"/>
        <v>102900</v>
      </c>
      <c r="E1332" s="130" t="s">
        <v>7180</v>
      </c>
      <c r="F1332" s="131"/>
    </row>
    <row r="1333" spans="1:6">
      <c r="A1333" s="128" t="s">
        <v>3079</v>
      </c>
      <c r="B1333" s="127">
        <v>99000</v>
      </c>
      <c r="C1333" s="127">
        <f t="shared" si="49"/>
        <v>3480000</v>
      </c>
      <c r="D1333" s="129">
        <f t="shared" si="50"/>
        <v>103950</v>
      </c>
      <c r="E1333" s="130" t="s">
        <v>7180</v>
      </c>
      <c r="F1333" s="131"/>
    </row>
    <row r="1334" spans="1:6">
      <c r="A1334" s="128" t="s">
        <v>3080</v>
      </c>
      <c r="B1334" s="127">
        <v>100000</v>
      </c>
      <c r="C1334" s="127">
        <f t="shared" si="49"/>
        <v>3515000</v>
      </c>
      <c r="D1334" s="129">
        <f t="shared" si="50"/>
        <v>105000</v>
      </c>
      <c r="E1334" s="130" t="s">
        <v>7180</v>
      </c>
      <c r="F1334" s="131"/>
    </row>
    <row r="1335" spans="1:6">
      <c r="A1335" s="128" t="s">
        <v>3081</v>
      </c>
      <c r="B1335" s="127">
        <v>101000</v>
      </c>
      <c r="C1335" s="127">
        <f t="shared" si="49"/>
        <v>3550000</v>
      </c>
      <c r="D1335" s="129">
        <f t="shared" si="50"/>
        <v>106050</v>
      </c>
      <c r="E1335" s="130" t="s">
        <v>7180</v>
      </c>
      <c r="F1335" s="131"/>
    </row>
    <row r="1336" spans="1:6">
      <c r="A1336" s="128" t="s">
        <v>3082</v>
      </c>
      <c r="B1336" s="127">
        <v>102000</v>
      </c>
      <c r="C1336" s="127">
        <f t="shared" si="49"/>
        <v>3585000</v>
      </c>
      <c r="D1336" s="129">
        <f t="shared" si="50"/>
        <v>107100</v>
      </c>
      <c r="E1336" s="130" t="s">
        <v>7180</v>
      </c>
      <c r="F1336" s="131"/>
    </row>
    <row r="1337" spans="1:6">
      <c r="A1337" s="128" t="s">
        <v>3083</v>
      </c>
      <c r="B1337" s="127">
        <v>103000</v>
      </c>
      <c r="C1337" s="127">
        <f t="shared" si="49"/>
        <v>3620000</v>
      </c>
      <c r="D1337" s="129">
        <f t="shared" si="50"/>
        <v>108150</v>
      </c>
      <c r="E1337" s="130" t="s">
        <v>7180</v>
      </c>
      <c r="F1337" s="131"/>
    </row>
    <row r="1338" spans="1:6">
      <c r="A1338" s="128" t="s">
        <v>3084</v>
      </c>
      <c r="B1338" s="127">
        <v>104000</v>
      </c>
      <c r="C1338" s="127">
        <f t="shared" si="49"/>
        <v>3655000</v>
      </c>
      <c r="D1338" s="129">
        <f t="shared" si="50"/>
        <v>109200</v>
      </c>
      <c r="E1338" s="130" t="s">
        <v>7180</v>
      </c>
      <c r="F1338" s="131"/>
    </row>
    <row r="1339" spans="1:6">
      <c r="A1339" s="128" t="s">
        <v>3085</v>
      </c>
      <c r="B1339" s="127">
        <v>105000</v>
      </c>
      <c r="C1339" s="127">
        <f t="shared" si="49"/>
        <v>3690000</v>
      </c>
      <c r="D1339" s="129">
        <f t="shared" si="50"/>
        <v>110250</v>
      </c>
      <c r="E1339" s="130" t="s">
        <v>7180</v>
      </c>
      <c r="F1339" s="131"/>
    </row>
    <row r="1340" spans="1:6">
      <c r="A1340" s="128" t="s">
        <v>3086</v>
      </c>
      <c r="B1340" s="127">
        <v>106000</v>
      </c>
      <c r="C1340" s="127">
        <f t="shared" si="49"/>
        <v>3725000</v>
      </c>
      <c r="D1340" s="129">
        <f t="shared" si="50"/>
        <v>111300</v>
      </c>
      <c r="E1340" s="130" t="s">
        <v>7180</v>
      </c>
      <c r="F1340" s="131"/>
    </row>
    <row r="1341" spans="1:6">
      <c r="A1341" s="128" t="s">
        <v>3087</v>
      </c>
      <c r="B1341" s="127">
        <v>107000</v>
      </c>
      <c r="C1341" s="127">
        <f t="shared" si="49"/>
        <v>3760000</v>
      </c>
      <c r="D1341" s="129">
        <f t="shared" si="50"/>
        <v>112350</v>
      </c>
      <c r="E1341" s="130" t="s">
        <v>7180</v>
      </c>
      <c r="F1341" s="131"/>
    </row>
    <row r="1342" spans="1:6">
      <c r="A1342" s="128" t="s">
        <v>3088</v>
      </c>
      <c r="B1342" s="127">
        <v>108000</v>
      </c>
      <c r="C1342" s="127">
        <f t="shared" si="49"/>
        <v>3795000</v>
      </c>
      <c r="D1342" s="129">
        <f t="shared" si="50"/>
        <v>113400</v>
      </c>
      <c r="E1342" s="130" t="s">
        <v>7180</v>
      </c>
      <c r="F1342" s="131"/>
    </row>
    <row r="1343" spans="1:6">
      <c r="A1343" s="128" t="s">
        <v>3089</v>
      </c>
      <c r="B1343" s="127">
        <v>109000</v>
      </c>
      <c r="C1343" s="127">
        <f t="shared" si="49"/>
        <v>3830000</v>
      </c>
      <c r="D1343" s="129">
        <f t="shared" si="50"/>
        <v>114450</v>
      </c>
      <c r="E1343" s="130" t="s">
        <v>7180</v>
      </c>
      <c r="F1343" s="131"/>
    </row>
    <row r="1344" spans="1:6">
      <c r="A1344" s="128" t="s">
        <v>3090</v>
      </c>
      <c r="B1344" s="127">
        <v>110000</v>
      </c>
      <c r="C1344" s="127">
        <f t="shared" si="49"/>
        <v>3865000</v>
      </c>
      <c r="D1344" s="129">
        <f t="shared" si="50"/>
        <v>115500</v>
      </c>
      <c r="E1344" s="130" t="s">
        <v>7180</v>
      </c>
      <c r="F1344" s="131"/>
    </row>
    <row r="1345" spans="1:6">
      <c r="A1345" s="128" t="s">
        <v>3091</v>
      </c>
      <c r="B1345" s="127">
        <v>111000</v>
      </c>
      <c r="C1345" s="127">
        <f t="shared" si="49"/>
        <v>3900000</v>
      </c>
      <c r="D1345" s="129">
        <f t="shared" si="50"/>
        <v>116550</v>
      </c>
      <c r="E1345" s="130" t="s">
        <v>7180</v>
      </c>
      <c r="F1345" s="131"/>
    </row>
    <row r="1346" spans="1:6">
      <c r="A1346" s="128" t="s">
        <v>3092</v>
      </c>
      <c r="B1346" s="127">
        <v>112000</v>
      </c>
      <c r="C1346" s="127">
        <f t="shared" si="49"/>
        <v>3935000</v>
      </c>
      <c r="D1346" s="129">
        <f t="shared" si="50"/>
        <v>117600</v>
      </c>
      <c r="E1346" s="130" t="s">
        <v>7180</v>
      </c>
      <c r="F1346" s="131"/>
    </row>
    <row r="1347" spans="1:6">
      <c r="A1347" s="128" t="s">
        <v>3093</v>
      </c>
      <c r="B1347" s="127">
        <v>113000</v>
      </c>
      <c r="C1347" s="127">
        <f t="shared" si="49"/>
        <v>3970000</v>
      </c>
      <c r="D1347" s="129">
        <f t="shared" si="50"/>
        <v>118650</v>
      </c>
      <c r="E1347" s="130" t="s">
        <v>7180</v>
      </c>
      <c r="F1347" s="131"/>
    </row>
    <row r="1348" spans="1:6">
      <c r="A1348" s="128" t="s">
        <v>3094</v>
      </c>
      <c r="B1348" s="127">
        <v>114000</v>
      </c>
      <c r="C1348" s="127">
        <f t="shared" si="49"/>
        <v>4005000</v>
      </c>
      <c r="D1348" s="129">
        <f t="shared" si="50"/>
        <v>119700</v>
      </c>
      <c r="E1348" s="130" t="s">
        <v>7180</v>
      </c>
      <c r="F1348" s="131"/>
    </row>
    <row r="1349" spans="1:6">
      <c r="A1349" s="128" t="s">
        <v>3095</v>
      </c>
      <c r="B1349" s="127">
        <v>115000</v>
      </c>
      <c r="C1349" s="127">
        <f t="shared" si="49"/>
        <v>4040000</v>
      </c>
      <c r="D1349" s="129">
        <f t="shared" si="50"/>
        <v>120750</v>
      </c>
      <c r="E1349" s="130" t="s">
        <v>7180</v>
      </c>
      <c r="F1349" s="131"/>
    </row>
    <row r="1350" spans="1:6">
      <c r="A1350" s="128" t="s">
        <v>3096</v>
      </c>
      <c r="B1350" s="127">
        <v>116000</v>
      </c>
      <c r="C1350" s="127">
        <f t="shared" si="49"/>
        <v>4075000</v>
      </c>
      <c r="D1350" s="129">
        <f t="shared" si="50"/>
        <v>121800</v>
      </c>
      <c r="E1350" s="130" t="s">
        <v>7180</v>
      </c>
      <c r="F1350" s="131"/>
    </row>
    <row r="1351" spans="1:6">
      <c r="A1351" s="128" t="s">
        <v>3097</v>
      </c>
      <c r="B1351" s="127">
        <v>117000</v>
      </c>
      <c r="C1351" s="127">
        <f t="shared" si="49"/>
        <v>4110000</v>
      </c>
      <c r="D1351" s="129">
        <f t="shared" si="50"/>
        <v>122850</v>
      </c>
      <c r="E1351" s="130" t="s">
        <v>7180</v>
      </c>
      <c r="F1351" s="131"/>
    </row>
    <row r="1352" spans="1:6">
      <c r="A1352" s="128" t="s">
        <v>3098</v>
      </c>
      <c r="B1352" s="127">
        <v>118000</v>
      </c>
      <c r="C1352" s="127">
        <f t="shared" si="49"/>
        <v>4145000</v>
      </c>
      <c r="D1352" s="129">
        <f t="shared" si="50"/>
        <v>123900</v>
      </c>
      <c r="E1352" s="130" t="s">
        <v>7180</v>
      </c>
      <c r="F1352" s="131"/>
    </row>
    <row r="1353" spans="1:6">
      <c r="A1353" s="128" t="s">
        <v>3099</v>
      </c>
      <c r="B1353" s="127">
        <v>119000</v>
      </c>
      <c r="C1353" s="127">
        <f t="shared" si="49"/>
        <v>4180000</v>
      </c>
      <c r="D1353" s="129">
        <f t="shared" si="50"/>
        <v>124950</v>
      </c>
      <c r="E1353" s="130" t="s">
        <v>7180</v>
      </c>
      <c r="F1353" s="131"/>
    </row>
    <row r="1354" spans="1:6">
      <c r="A1354" s="128" t="s">
        <v>3100</v>
      </c>
      <c r="B1354" s="127">
        <v>120000</v>
      </c>
      <c r="C1354" s="127">
        <f t="shared" si="49"/>
        <v>4215000</v>
      </c>
      <c r="D1354" s="129">
        <f t="shared" si="50"/>
        <v>126000</v>
      </c>
      <c r="E1354" s="130" t="s">
        <v>7180</v>
      </c>
      <c r="F1354" s="131"/>
    </row>
    <row r="1355" spans="1:6">
      <c r="A1355" s="128" t="s">
        <v>3101</v>
      </c>
      <c r="B1355" s="127">
        <v>121000</v>
      </c>
      <c r="C1355" s="127">
        <f t="shared" si="49"/>
        <v>4250000</v>
      </c>
      <c r="D1355" s="129">
        <f t="shared" si="50"/>
        <v>127050</v>
      </c>
      <c r="E1355" s="130" t="s">
        <v>7180</v>
      </c>
      <c r="F1355" s="131"/>
    </row>
    <row r="1356" spans="1:6">
      <c r="A1356" s="128" t="s">
        <v>3102</v>
      </c>
      <c r="B1356" s="127">
        <v>122000</v>
      </c>
      <c r="C1356" s="127">
        <f t="shared" si="49"/>
        <v>4285000</v>
      </c>
      <c r="D1356" s="129">
        <f t="shared" si="50"/>
        <v>128100</v>
      </c>
      <c r="E1356" s="130" t="s">
        <v>7180</v>
      </c>
      <c r="F1356" s="131"/>
    </row>
    <row r="1357" spans="1:6">
      <c r="A1357" s="128" t="s">
        <v>3103</v>
      </c>
      <c r="B1357" s="127">
        <v>123000</v>
      </c>
      <c r="C1357" s="127">
        <f t="shared" si="49"/>
        <v>4320000</v>
      </c>
      <c r="D1357" s="129">
        <f t="shared" si="50"/>
        <v>129150</v>
      </c>
      <c r="E1357" s="130" t="s">
        <v>7180</v>
      </c>
      <c r="F1357" s="131"/>
    </row>
    <row r="1358" spans="1:6">
      <c r="A1358" s="128" t="s">
        <v>3104</v>
      </c>
      <c r="B1358" s="127">
        <v>124000</v>
      </c>
      <c r="C1358" s="127">
        <f t="shared" si="49"/>
        <v>4355000</v>
      </c>
      <c r="D1358" s="129">
        <f t="shared" si="50"/>
        <v>130200</v>
      </c>
      <c r="E1358" s="130" t="s">
        <v>7180</v>
      </c>
      <c r="F1358" s="131"/>
    </row>
    <row r="1359" spans="1:6">
      <c r="A1359" s="128" t="s">
        <v>3105</v>
      </c>
      <c r="B1359" s="127">
        <v>125000</v>
      </c>
      <c r="C1359" s="127">
        <f t="shared" si="49"/>
        <v>4390000</v>
      </c>
      <c r="D1359" s="129">
        <f t="shared" si="50"/>
        <v>131250</v>
      </c>
      <c r="E1359" s="130" t="s">
        <v>7180</v>
      </c>
      <c r="F1359" s="131"/>
    </row>
    <row r="1360" spans="1:6">
      <c r="A1360" s="128" t="s">
        <v>3106</v>
      </c>
      <c r="B1360" s="127">
        <v>126000</v>
      </c>
      <c r="C1360" s="127">
        <f t="shared" si="49"/>
        <v>4425000</v>
      </c>
      <c r="D1360" s="129">
        <f t="shared" si="50"/>
        <v>132300</v>
      </c>
      <c r="E1360" s="130" t="s">
        <v>7180</v>
      </c>
      <c r="F1360" s="131"/>
    </row>
    <row r="1361" spans="1:6">
      <c r="A1361" s="128" t="s">
        <v>3107</v>
      </c>
      <c r="B1361" s="127">
        <v>127000</v>
      </c>
      <c r="C1361" s="127">
        <f t="shared" si="49"/>
        <v>4460000</v>
      </c>
      <c r="D1361" s="129">
        <f t="shared" si="50"/>
        <v>133350</v>
      </c>
      <c r="E1361" s="130" t="s">
        <v>7180</v>
      </c>
      <c r="F1361" s="131"/>
    </row>
    <row r="1362" spans="1:6">
      <c r="A1362" s="128" t="s">
        <v>3108</v>
      </c>
      <c r="B1362" s="127">
        <v>128000</v>
      </c>
      <c r="C1362" s="127">
        <f t="shared" si="49"/>
        <v>4495000</v>
      </c>
      <c r="D1362" s="129">
        <f t="shared" si="50"/>
        <v>134400</v>
      </c>
      <c r="E1362" s="130" t="s">
        <v>7180</v>
      </c>
      <c r="F1362" s="131"/>
    </row>
    <row r="1363" spans="1:6">
      <c r="A1363" s="128" t="s">
        <v>3109</v>
      </c>
      <c r="B1363" s="127">
        <v>129000</v>
      </c>
      <c r="C1363" s="127">
        <f t="shared" si="49"/>
        <v>4530000</v>
      </c>
      <c r="D1363" s="129">
        <f t="shared" si="50"/>
        <v>135450</v>
      </c>
      <c r="E1363" s="130" t="s">
        <v>7180</v>
      </c>
      <c r="F1363" s="131"/>
    </row>
    <row r="1364" spans="1:6">
      <c r="A1364" s="128" t="s">
        <v>3110</v>
      </c>
      <c r="B1364" s="127">
        <v>130000</v>
      </c>
      <c r="C1364" s="127">
        <f t="shared" si="49"/>
        <v>4565000</v>
      </c>
      <c r="D1364" s="129">
        <f t="shared" si="50"/>
        <v>136500</v>
      </c>
      <c r="E1364" s="130" t="s">
        <v>7180</v>
      </c>
      <c r="F1364" s="131"/>
    </row>
    <row r="1365" spans="1:6">
      <c r="A1365" s="128" t="s">
        <v>3111</v>
      </c>
      <c r="B1365" s="127">
        <v>131000</v>
      </c>
      <c r="C1365" s="127">
        <f t="shared" ref="C1365:C1428" si="51">SUM(C1364)+35000</f>
        <v>4600000</v>
      </c>
      <c r="D1365" s="129">
        <f t="shared" si="50"/>
        <v>137550</v>
      </c>
      <c r="E1365" s="130" t="s">
        <v>7180</v>
      </c>
      <c r="F1365" s="131"/>
    </row>
    <row r="1366" spans="1:6">
      <c r="A1366" s="128" t="s">
        <v>3112</v>
      </c>
      <c r="B1366" s="127">
        <v>132000</v>
      </c>
      <c r="C1366" s="127">
        <f t="shared" si="51"/>
        <v>4635000</v>
      </c>
      <c r="D1366" s="129">
        <f t="shared" si="50"/>
        <v>138600</v>
      </c>
      <c r="E1366" s="130" t="s">
        <v>7180</v>
      </c>
      <c r="F1366" s="131"/>
    </row>
    <row r="1367" spans="1:6">
      <c r="A1367" s="128" t="s">
        <v>3113</v>
      </c>
      <c r="B1367" s="127">
        <v>133000</v>
      </c>
      <c r="C1367" s="127">
        <f t="shared" si="51"/>
        <v>4670000</v>
      </c>
      <c r="D1367" s="129">
        <f t="shared" si="50"/>
        <v>139650</v>
      </c>
      <c r="E1367" s="130" t="s">
        <v>7180</v>
      </c>
      <c r="F1367" s="131"/>
    </row>
    <row r="1368" spans="1:6">
      <c r="A1368" s="128" t="s">
        <v>3114</v>
      </c>
      <c r="B1368" s="127">
        <v>134000</v>
      </c>
      <c r="C1368" s="127">
        <f t="shared" si="51"/>
        <v>4705000</v>
      </c>
      <c r="D1368" s="129">
        <f t="shared" si="50"/>
        <v>140700</v>
      </c>
      <c r="E1368" s="130" t="s">
        <v>7180</v>
      </c>
      <c r="F1368" s="131"/>
    </row>
    <row r="1369" spans="1:6">
      <c r="A1369" s="128" t="s">
        <v>3115</v>
      </c>
      <c r="B1369" s="127">
        <v>135000</v>
      </c>
      <c r="C1369" s="127">
        <f t="shared" si="51"/>
        <v>4740000</v>
      </c>
      <c r="D1369" s="129">
        <f t="shared" si="50"/>
        <v>141750</v>
      </c>
      <c r="E1369" s="130" t="s">
        <v>7180</v>
      </c>
      <c r="F1369" s="131"/>
    </row>
    <row r="1370" spans="1:6">
      <c r="A1370" s="128" t="s">
        <v>3116</v>
      </c>
      <c r="B1370" s="127">
        <v>136000</v>
      </c>
      <c r="C1370" s="127">
        <f t="shared" si="51"/>
        <v>4775000</v>
      </c>
      <c r="D1370" s="129">
        <f t="shared" si="50"/>
        <v>142800</v>
      </c>
      <c r="E1370" s="130" t="s">
        <v>7180</v>
      </c>
      <c r="F1370" s="131"/>
    </row>
    <row r="1371" spans="1:6">
      <c r="A1371" s="128" t="s">
        <v>3117</v>
      </c>
      <c r="B1371" s="127">
        <v>137000</v>
      </c>
      <c r="C1371" s="127">
        <f t="shared" si="51"/>
        <v>4810000</v>
      </c>
      <c r="D1371" s="129">
        <f t="shared" si="50"/>
        <v>143850</v>
      </c>
      <c r="E1371" s="130" t="s">
        <v>7180</v>
      </c>
      <c r="F1371" s="131"/>
    </row>
    <row r="1372" spans="1:6">
      <c r="A1372" s="128" t="s">
        <v>3118</v>
      </c>
      <c r="B1372" s="127">
        <v>138000</v>
      </c>
      <c r="C1372" s="127">
        <f t="shared" si="51"/>
        <v>4845000</v>
      </c>
      <c r="D1372" s="129">
        <f t="shared" si="50"/>
        <v>144900</v>
      </c>
      <c r="E1372" s="130" t="s">
        <v>7180</v>
      </c>
      <c r="F1372" s="131"/>
    </row>
    <row r="1373" spans="1:6">
      <c r="A1373" s="128" t="s">
        <v>3119</v>
      </c>
      <c r="B1373" s="127">
        <v>139000</v>
      </c>
      <c r="C1373" s="127">
        <f t="shared" si="51"/>
        <v>4880000</v>
      </c>
      <c r="D1373" s="129">
        <f t="shared" si="50"/>
        <v>145950</v>
      </c>
      <c r="E1373" s="130" t="s">
        <v>7180</v>
      </c>
      <c r="F1373" s="131"/>
    </row>
    <row r="1374" spans="1:6">
      <c r="A1374" s="128" t="s">
        <v>3120</v>
      </c>
      <c r="B1374" s="127">
        <v>140000</v>
      </c>
      <c r="C1374" s="127">
        <f t="shared" si="51"/>
        <v>4915000</v>
      </c>
      <c r="D1374" s="129">
        <f t="shared" si="50"/>
        <v>147000</v>
      </c>
      <c r="E1374" s="130" t="s">
        <v>7180</v>
      </c>
      <c r="F1374" s="131"/>
    </row>
    <row r="1375" spans="1:6">
      <c r="A1375" s="128" t="s">
        <v>3121</v>
      </c>
      <c r="B1375" s="127">
        <v>141000</v>
      </c>
      <c r="C1375" s="127">
        <f t="shared" si="51"/>
        <v>4950000</v>
      </c>
      <c r="D1375" s="129">
        <f t="shared" si="50"/>
        <v>148050</v>
      </c>
      <c r="E1375" s="130" t="s">
        <v>7180</v>
      </c>
      <c r="F1375" s="131"/>
    </row>
    <row r="1376" spans="1:6">
      <c r="A1376" s="128" t="s">
        <v>3122</v>
      </c>
      <c r="B1376" s="127">
        <v>142000</v>
      </c>
      <c r="C1376" s="127">
        <f t="shared" si="51"/>
        <v>4985000</v>
      </c>
      <c r="D1376" s="129">
        <f t="shared" si="50"/>
        <v>149100</v>
      </c>
      <c r="E1376" s="130" t="s">
        <v>7180</v>
      </c>
      <c r="F1376" s="131"/>
    </row>
    <row r="1377" spans="1:6">
      <c r="A1377" s="128" t="s">
        <v>3123</v>
      </c>
      <c r="B1377" s="127">
        <v>143000</v>
      </c>
      <c r="C1377" s="127">
        <f t="shared" si="51"/>
        <v>5020000</v>
      </c>
      <c r="D1377" s="129">
        <f t="shared" si="50"/>
        <v>150150</v>
      </c>
      <c r="E1377" s="130" t="s">
        <v>7180</v>
      </c>
      <c r="F1377" s="131"/>
    </row>
    <row r="1378" spans="1:6">
      <c r="A1378" s="128" t="s">
        <v>3124</v>
      </c>
      <c r="B1378" s="127">
        <v>144000</v>
      </c>
      <c r="C1378" s="127">
        <f t="shared" si="51"/>
        <v>5055000</v>
      </c>
      <c r="D1378" s="129">
        <f t="shared" si="50"/>
        <v>151200</v>
      </c>
      <c r="E1378" s="130" t="s">
        <v>7180</v>
      </c>
      <c r="F1378" s="131"/>
    </row>
    <row r="1379" spans="1:6">
      <c r="A1379" s="128" t="s">
        <v>3125</v>
      </c>
      <c r="B1379" s="127">
        <v>145000</v>
      </c>
      <c r="C1379" s="127">
        <f t="shared" si="51"/>
        <v>5090000</v>
      </c>
      <c r="D1379" s="129">
        <f t="shared" si="50"/>
        <v>152250</v>
      </c>
      <c r="E1379" s="130" t="s">
        <v>7180</v>
      </c>
      <c r="F1379" s="131"/>
    </row>
    <row r="1380" spans="1:6">
      <c r="A1380" s="128" t="s">
        <v>3126</v>
      </c>
      <c r="B1380" s="127">
        <v>146000</v>
      </c>
      <c r="C1380" s="127">
        <f t="shared" si="51"/>
        <v>5125000</v>
      </c>
      <c r="D1380" s="129">
        <f t="shared" si="50"/>
        <v>153300</v>
      </c>
      <c r="E1380" s="130" t="s">
        <v>7180</v>
      </c>
      <c r="F1380" s="131"/>
    </row>
    <row r="1381" spans="1:6">
      <c r="A1381" s="128" t="s">
        <v>3127</v>
      </c>
      <c r="B1381" s="127">
        <v>147000</v>
      </c>
      <c r="C1381" s="127">
        <f t="shared" si="51"/>
        <v>5160000</v>
      </c>
      <c r="D1381" s="129">
        <f t="shared" si="50"/>
        <v>154350</v>
      </c>
      <c r="E1381" s="130" t="s">
        <v>7180</v>
      </c>
      <c r="F1381" s="131"/>
    </row>
    <row r="1382" spans="1:6">
      <c r="A1382" s="128" t="s">
        <v>3128</v>
      </c>
      <c r="B1382" s="127">
        <v>148000</v>
      </c>
      <c r="C1382" s="127">
        <f t="shared" si="51"/>
        <v>5195000</v>
      </c>
      <c r="D1382" s="129">
        <f t="shared" si="50"/>
        <v>155400</v>
      </c>
      <c r="E1382" s="130" t="s">
        <v>7180</v>
      </c>
      <c r="F1382" s="131"/>
    </row>
    <row r="1383" spans="1:6">
      <c r="A1383" s="128" t="s">
        <v>3129</v>
      </c>
      <c r="B1383" s="127">
        <v>149000</v>
      </c>
      <c r="C1383" s="127">
        <f t="shared" si="51"/>
        <v>5230000</v>
      </c>
      <c r="D1383" s="129">
        <f t="shared" si="50"/>
        <v>156450</v>
      </c>
      <c r="E1383" s="130" t="s">
        <v>7180</v>
      </c>
      <c r="F1383" s="131"/>
    </row>
    <row r="1384" spans="1:6">
      <c r="A1384" s="128" t="s">
        <v>3130</v>
      </c>
      <c r="B1384" s="127">
        <v>150000</v>
      </c>
      <c r="C1384" s="127">
        <f t="shared" si="51"/>
        <v>5265000</v>
      </c>
      <c r="D1384" s="129">
        <f t="shared" si="50"/>
        <v>157500</v>
      </c>
      <c r="E1384" s="130" t="s">
        <v>7180</v>
      </c>
      <c r="F1384" s="131"/>
    </row>
    <row r="1385" spans="1:6">
      <c r="A1385" s="128" t="s">
        <v>3131</v>
      </c>
      <c r="B1385" s="127">
        <v>151000</v>
      </c>
      <c r="C1385" s="127">
        <f t="shared" si="51"/>
        <v>5300000</v>
      </c>
      <c r="D1385" s="129">
        <f t="shared" si="50"/>
        <v>158550</v>
      </c>
      <c r="E1385" s="130" t="s">
        <v>7180</v>
      </c>
      <c r="F1385" s="131"/>
    </row>
    <row r="1386" spans="1:6">
      <c r="A1386" s="128" t="s">
        <v>3132</v>
      </c>
      <c r="B1386" s="127">
        <v>152000</v>
      </c>
      <c r="C1386" s="127">
        <f t="shared" si="51"/>
        <v>5335000</v>
      </c>
      <c r="D1386" s="129">
        <f t="shared" si="50"/>
        <v>159600</v>
      </c>
      <c r="E1386" s="130" t="s">
        <v>7180</v>
      </c>
      <c r="F1386" s="131"/>
    </row>
    <row r="1387" spans="1:6">
      <c r="A1387" s="128" t="s">
        <v>3133</v>
      </c>
      <c r="B1387" s="127">
        <v>153000</v>
      </c>
      <c r="C1387" s="127">
        <f t="shared" si="51"/>
        <v>5370000</v>
      </c>
      <c r="D1387" s="129">
        <f t="shared" si="50"/>
        <v>160650</v>
      </c>
      <c r="E1387" s="130" t="s">
        <v>7180</v>
      </c>
      <c r="F1387" s="131"/>
    </row>
    <row r="1388" spans="1:6">
      <c r="A1388" s="128" t="s">
        <v>3134</v>
      </c>
      <c r="B1388" s="127">
        <v>154000</v>
      </c>
      <c r="C1388" s="127">
        <f t="shared" si="51"/>
        <v>5405000</v>
      </c>
      <c r="D1388" s="129">
        <f t="shared" si="50"/>
        <v>161700</v>
      </c>
      <c r="E1388" s="130" t="s">
        <v>7180</v>
      </c>
      <c r="F1388" s="131"/>
    </row>
    <row r="1389" spans="1:6">
      <c r="A1389" s="128" t="s">
        <v>3135</v>
      </c>
      <c r="B1389" s="127">
        <v>155000</v>
      </c>
      <c r="C1389" s="127">
        <f t="shared" si="51"/>
        <v>5440000</v>
      </c>
      <c r="D1389" s="129">
        <f t="shared" si="50"/>
        <v>162750</v>
      </c>
      <c r="E1389" s="130" t="s">
        <v>7180</v>
      </c>
      <c r="F1389" s="131"/>
    </row>
    <row r="1390" spans="1:6">
      <c r="A1390" s="128" t="s">
        <v>3136</v>
      </c>
      <c r="B1390" s="127">
        <v>156000</v>
      </c>
      <c r="C1390" s="127">
        <f t="shared" si="51"/>
        <v>5475000</v>
      </c>
      <c r="D1390" s="129">
        <f t="shared" si="50"/>
        <v>163800</v>
      </c>
      <c r="E1390" s="130" t="s">
        <v>7180</v>
      </c>
      <c r="F1390" s="131"/>
    </row>
    <row r="1391" spans="1:6">
      <c r="A1391" s="128" t="s">
        <v>3137</v>
      </c>
      <c r="B1391" s="127">
        <v>157000</v>
      </c>
      <c r="C1391" s="127">
        <f t="shared" si="51"/>
        <v>5510000</v>
      </c>
      <c r="D1391" s="129">
        <f t="shared" si="50"/>
        <v>164850</v>
      </c>
      <c r="E1391" s="130" t="s">
        <v>7180</v>
      </c>
      <c r="F1391" s="131"/>
    </row>
    <row r="1392" spans="1:6">
      <c r="A1392" s="128" t="s">
        <v>3138</v>
      </c>
      <c r="B1392" s="127">
        <v>158000</v>
      </c>
      <c r="C1392" s="127">
        <f t="shared" si="51"/>
        <v>5545000</v>
      </c>
      <c r="D1392" s="129">
        <f t="shared" si="50"/>
        <v>165900</v>
      </c>
      <c r="E1392" s="130" t="s">
        <v>7180</v>
      </c>
      <c r="F1392" s="131"/>
    </row>
    <row r="1393" spans="1:6">
      <c r="A1393" s="128" t="s">
        <v>3139</v>
      </c>
      <c r="B1393" s="127">
        <v>159000</v>
      </c>
      <c r="C1393" s="127">
        <f t="shared" si="51"/>
        <v>5580000</v>
      </c>
      <c r="D1393" s="129">
        <f t="shared" si="50"/>
        <v>166950</v>
      </c>
      <c r="E1393" s="130" t="s">
        <v>7180</v>
      </c>
      <c r="F1393" s="131"/>
    </row>
    <row r="1394" spans="1:6">
      <c r="A1394" s="128" t="s">
        <v>3140</v>
      </c>
      <c r="B1394" s="127">
        <v>160000</v>
      </c>
      <c r="C1394" s="127">
        <f t="shared" si="51"/>
        <v>5615000</v>
      </c>
      <c r="D1394" s="129">
        <f t="shared" si="50"/>
        <v>168000</v>
      </c>
      <c r="E1394" s="130" t="s">
        <v>7180</v>
      </c>
      <c r="F1394" s="131"/>
    </row>
    <row r="1395" spans="1:6">
      <c r="A1395" s="128" t="s">
        <v>3141</v>
      </c>
      <c r="B1395" s="127">
        <v>161000</v>
      </c>
      <c r="C1395" s="127">
        <f t="shared" si="51"/>
        <v>5650000</v>
      </c>
      <c r="D1395" s="129">
        <f t="shared" ref="D1395:D1458" si="52">SUM($G$2)*(B1395*0.001)</f>
        <v>169050</v>
      </c>
      <c r="E1395" s="130" t="s">
        <v>7180</v>
      </c>
      <c r="F1395" s="131"/>
    </row>
    <row r="1396" spans="1:6">
      <c r="A1396" s="128" t="s">
        <v>3142</v>
      </c>
      <c r="B1396" s="127">
        <v>162000</v>
      </c>
      <c r="C1396" s="127">
        <f t="shared" si="51"/>
        <v>5685000</v>
      </c>
      <c r="D1396" s="129">
        <f t="shared" si="52"/>
        <v>170100</v>
      </c>
      <c r="E1396" s="130" t="s">
        <v>7180</v>
      </c>
      <c r="F1396" s="131"/>
    </row>
    <row r="1397" spans="1:6">
      <c r="A1397" s="128" t="s">
        <v>3143</v>
      </c>
      <c r="B1397" s="127">
        <v>163000</v>
      </c>
      <c r="C1397" s="127">
        <f t="shared" si="51"/>
        <v>5720000</v>
      </c>
      <c r="D1397" s="129">
        <f t="shared" si="52"/>
        <v>171150</v>
      </c>
      <c r="E1397" s="130" t="s">
        <v>7180</v>
      </c>
      <c r="F1397" s="131"/>
    </row>
    <row r="1398" spans="1:6">
      <c r="A1398" s="128" t="s">
        <v>3144</v>
      </c>
      <c r="B1398" s="127">
        <v>164000</v>
      </c>
      <c r="C1398" s="127">
        <f t="shared" si="51"/>
        <v>5755000</v>
      </c>
      <c r="D1398" s="129">
        <f t="shared" si="52"/>
        <v>172200</v>
      </c>
      <c r="E1398" s="130" t="s">
        <v>7180</v>
      </c>
      <c r="F1398" s="131"/>
    </row>
    <row r="1399" spans="1:6">
      <c r="A1399" s="128" t="s">
        <v>3145</v>
      </c>
      <c r="B1399" s="127">
        <v>165000</v>
      </c>
      <c r="C1399" s="127">
        <f t="shared" si="51"/>
        <v>5790000</v>
      </c>
      <c r="D1399" s="129">
        <f t="shared" si="52"/>
        <v>173250</v>
      </c>
      <c r="E1399" s="130" t="s">
        <v>7180</v>
      </c>
      <c r="F1399" s="131"/>
    </row>
    <row r="1400" spans="1:6">
      <c r="A1400" s="128" t="s">
        <v>3146</v>
      </c>
      <c r="B1400" s="127">
        <v>166000</v>
      </c>
      <c r="C1400" s="127">
        <f t="shared" si="51"/>
        <v>5825000</v>
      </c>
      <c r="D1400" s="129">
        <f t="shared" si="52"/>
        <v>174300</v>
      </c>
      <c r="E1400" s="130" t="s">
        <v>7180</v>
      </c>
      <c r="F1400" s="131"/>
    </row>
    <row r="1401" spans="1:6">
      <c r="A1401" s="128" t="s">
        <v>3147</v>
      </c>
      <c r="B1401" s="127">
        <v>167000</v>
      </c>
      <c r="C1401" s="127">
        <f t="shared" si="51"/>
        <v>5860000</v>
      </c>
      <c r="D1401" s="129">
        <f t="shared" si="52"/>
        <v>175350</v>
      </c>
      <c r="E1401" s="130" t="s">
        <v>7180</v>
      </c>
      <c r="F1401" s="131"/>
    </row>
    <row r="1402" spans="1:6">
      <c r="A1402" s="128" t="s">
        <v>3148</v>
      </c>
      <c r="B1402" s="127">
        <v>168000</v>
      </c>
      <c r="C1402" s="127">
        <f t="shared" si="51"/>
        <v>5895000</v>
      </c>
      <c r="D1402" s="129">
        <f t="shared" si="52"/>
        <v>176400</v>
      </c>
      <c r="E1402" s="130" t="s">
        <v>7180</v>
      </c>
      <c r="F1402" s="131"/>
    </row>
    <row r="1403" spans="1:6">
      <c r="A1403" s="128" t="s">
        <v>3149</v>
      </c>
      <c r="B1403" s="127">
        <v>169000</v>
      </c>
      <c r="C1403" s="127">
        <f t="shared" si="51"/>
        <v>5930000</v>
      </c>
      <c r="D1403" s="129">
        <f t="shared" si="52"/>
        <v>177450</v>
      </c>
      <c r="E1403" s="130" t="s">
        <v>7180</v>
      </c>
      <c r="F1403" s="131"/>
    </row>
    <row r="1404" spans="1:6">
      <c r="A1404" s="128" t="s">
        <v>3150</v>
      </c>
      <c r="B1404" s="127">
        <v>170000</v>
      </c>
      <c r="C1404" s="127">
        <f t="shared" si="51"/>
        <v>5965000</v>
      </c>
      <c r="D1404" s="129">
        <f t="shared" si="52"/>
        <v>178500</v>
      </c>
      <c r="E1404" s="130" t="s">
        <v>7180</v>
      </c>
      <c r="F1404" s="131"/>
    </row>
    <row r="1405" spans="1:6">
      <c r="A1405" s="128" t="s">
        <v>3151</v>
      </c>
      <c r="B1405" s="127">
        <v>171000</v>
      </c>
      <c r="C1405" s="127">
        <f t="shared" si="51"/>
        <v>6000000</v>
      </c>
      <c r="D1405" s="129">
        <f t="shared" si="52"/>
        <v>179550</v>
      </c>
      <c r="E1405" s="130" t="s">
        <v>7180</v>
      </c>
      <c r="F1405" s="131"/>
    </row>
    <row r="1406" spans="1:6">
      <c r="A1406" s="128" t="s">
        <v>3152</v>
      </c>
      <c r="B1406" s="127">
        <v>172000</v>
      </c>
      <c r="C1406" s="127">
        <f t="shared" si="51"/>
        <v>6035000</v>
      </c>
      <c r="D1406" s="129">
        <f t="shared" si="52"/>
        <v>180600</v>
      </c>
      <c r="E1406" s="130" t="s">
        <v>7180</v>
      </c>
      <c r="F1406" s="131"/>
    </row>
    <row r="1407" spans="1:6">
      <c r="A1407" s="128" t="s">
        <v>3153</v>
      </c>
      <c r="B1407" s="127">
        <v>173000</v>
      </c>
      <c r="C1407" s="127">
        <f t="shared" si="51"/>
        <v>6070000</v>
      </c>
      <c r="D1407" s="129">
        <f t="shared" si="52"/>
        <v>181650</v>
      </c>
      <c r="E1407" s="130" t="s">
        <v>7180</v>
      </c>
      <c r="F1407" s="131"/>
    </row>
    <row r="1408" spans="1:6">
      <c r="A1408" s="128" t="s">
        <v>3154</v>
      </c>
      <c r="B1408" s="127">
        <v>174000</v>
      </c>
      <c r="C1408" s="127">
        <f t="shared" si="51"/>
        <v>6105000</v>
      </c>
      <c r="D1408" s="129">
        <f t="shared" si="52"/>
        <v>182700</v>
      </c>
      <c r="E1408" s="130" t="s">
        <v>7180</v>
      </c>
      <c r="F1408" s="131"/>
    </row>
    <row r="1409" spans="1:6">
      <c r="A1409" s="128" t="s">
        <v>3155</v>
      </c>
      <c r="B1409" s="127">
        <v>175000</v>
      </c>
      <c r="C1409" s="127">
        <f t="shared" si="51"/>
        <v>6140000</v>
      </c>
      <c r="D1409" s="129">
        <f t="shared" si="52"/>
        <v>183750</v>
      </c>
      <c r="E1409" s="130" t="s">
        <v>7180</v>
      </c>
      <c r="F1409" s="131"/>
    </row>
    <row r="1410" spans="1:6">
      <c r="A1410" s="128" t="s">
        <v>3156</v>
      </c>
      <c r="B1410" s="127">
        <v>176000</v>
      </c>
      <c r="C1410" s="127">
        <f t="shared" si="51"/>
        <v>6175000</v>
      </c>
      <c r="D1410" s="129">
        <f t="shared" si="52"/>
        <v>184800</v>
      </c>
      <c r="E1410" s="130" t="s">
        <v>7180</v>
      </c>
      <c r="F1410" s="131"/>
    </row>
    <row r="1411" spans="1:6">
      <c r="A1411" s="128" t="s">
        <v>3157</v>
      </c>
      <c r="B1411" s="127">
        <v>177000</v>
      </c>
      <c r="C1411" s="127">
        <f t="shared" si="51"/>
        <v>6210000</v>
      </c>
      <c r="D1411" s="129">
        <f t="shared" si="52"/>
        <v>185850</v>
      </c>
      <c r="E1411" s="130" t="s">
        <v>7180</v>
      </c>
      <c r="F1411" s="131"/>
    </row>
    <row r="1412" spans="1:6">
      <c r="A1412" s="128" t="s">
        <v>3158</v>
      </c>
      <c r="B1412" s="127">
        <v>178000</v>
      </c>
      <c r="C1412" s="127">
        <f t="shared" si="51"/>
        <v>6245000</v>
      </c>
      <c r="D1412" s="129">
        <f t="shared" si="52"/>
        <v>186900</v>
      </c>
      <c r="E1412" s="130" t="s">
        <v>7180</v>
      </c>
      <c r="F1412" s="131"/>
    </row>
    <row r="1413" spans="1:6">
      <c r="A1413" s="128" t="s">
        <v>3159</v>
      </c>
      <c r="B1413" s="127">
        <v>179000</v>
      </c>
      <c r="C1413" s="127">
        <f t="shared" si="51"/>
        <v>6280000</v>
      </c>
      <c r="D1413" s="129">
        <f t="shared" si="52"/>
        <v>187950</v>
      </c>
      <c r="E1413" s="130" t="s">
        <v>7180</v>
      </c>
      <c r="F1413" s="131"/>
    </row>
    <row r="1414" spans="1:6">
      <c r="A1414" s="128" t="s">
        <v>3160</v>
      </c>
      <c r="B1414" s="127">
        <v>180000</v>
      </c>
      <c r="C1414" s="127">
        <f t="shared" si="51"/>
        <v>6315000</v>
      </c>
      <c r="D1414" s="129">
        <f t="shared" si="52"/>
        <v>189000</v>
      </c>
      <c r="E1414" s="130" t="s">
        <v>7180</v>
      </c>
      <c r="F1414" s="131"/>
    </row>
    <row r="1415" spans="1:6">
      <c r="A1415" s="128" t="s">
        <v>3161</v>
      </c>
      <c r="B1415" s="127">
        <v>181000</v>
      </c>
      <c r="C1415" s="127">
        <f t="shared" si="51"/>
        <v>6350000</v>
      </c>
      <c r="D1415" s="129">
        <f t="shared" si="52"/>
        <v>190050</v>
      </c>
      <c r="E1415" s="130" t="s">
        <v>7180</v>
      </c>
      <c r="F1415" s="131"/>
    </row>
    <row r="1416" spans="1:6">
      <c r="A1416" s="128" t="s">
        <v>3162</v>
      </c>
      <c r="B1416" s="127">
        <v>182000</v>
      </c>
      <c r="C1416" s="127">
        <f t="shared" si="51"/>
        <v>6385000</v>
      </c>
      <c r="D1416" s="129">
        <f t="shared" si="52"/>
        <v>191100</v>
      </c>
      <c r="E1416" s="130" t="s">
        <v>7180</v>
      </c>
      <c r="F1416" s="131"/>
    </row>
    <row r="1417" spans="1:6">
      <c r="A1417" s="128" t="s">
        <v>3163</v>
      </c>
      <c r="B1417" s="127">
        <v>183000</v>
      </c>
      <c r="C1417" s="127">
        <f t="shared" si="51"/>
        <v>6420000</v>
      </c>
      <c r="D1417" s="129">
        <f t="shared" si="52"/>
        <v>192150</v>
      </c>
      <c r="E1417" s="130" t="s">
        <v>7180</v>
      </c>
      <c r="F1417" s="131"/>
    </row>
    <row r="1418" spans="1:6">
      <c r="A1418" s="128" t="s">
        <v>3164</v>
      </c>
      <c r="B1418" s="127">
        <v>184000</v>
      </c>
      <c r="C1418" s="127">
        <f t="shared" si="51"/>
        <v>6455000</v>
      </c>
      <c r="D1418" s="129">
        <f t="shared" si="52"/>
        <v>193200</v>
      </c>
      <c r="E1418" s="130" t="s">
        <v>7180</v>
      </c>
      <c r="F1418" s="131"/>
    </row>
    <row r="1419" spans="1:6">
      <c r="A1419" s="128" t="s">
        <v>3165</v>
      </c>
      <c r="B1419" s="127">
        <v>185000</v>
      </c>
      <c r="C1419" s="127">
        <f t="shared" si="51"/>
        <v>6490000</v>
      </c>
      <c r="D1419" s="129">
        <f t="shared" si="52"/>
        <v>194250</v>
      </c>
      <c r="E1419" s="130" t="s">
        <v>7180</v>
      </c>
      <c r="F1419" s="131"/>
    </row>
    <row r="1420" spans="1:6">
      <c r="A1420" s="128" t="s">
        <v>3166</v>
      </c>
      <c r="B1420" s="127">
        <v>186000</v>
      </c>
      <c r="C1420" s="127">
        <f t="shared" si="51"/>
        <v>6525000</v>
      </c>
      <c r="D1420" s="129">
        <f t="shared" si="52"/>
        <v>195300</v>
      </c>
      <c r="E1420" s="130" t="s">
        <v>7180</v>
      </c>
      <c r="F1420" s="131"/>
    </row>
    <row r="1421" spans="1:6">
      <c r="A1421" s="128" t="s">
        <v>3167</v>
      </c>
      <c r="B1421" s="127">
        <v>187000</v>
      </c>
      <c r="C1421" s="127">
        <f t="shared" si="51"/>
        <v>6560000</v>
      </c>
      <c r="D1421" s="129">
        <f t="shared" si="52"/>
        <v>196350</v>
      </c>
      <c r="E1421" s="130" t="s">
        <v>7180</v>
      </c>
      <c r="F1421" s="131"/>
    </row>
    <row r="1422" spans="1:6">
      <c r="A1422" s="128" t="s">
        <v>3168</v>
      </c>
      <c r="B1422" s="127">
        <v>188000</v>
      </c>
      <c r="C1422" s="127">
        <f t="shared" si="51"/>
        <v>6595000</v>
      </c>
      <c r="D1422" s="129">
        <f t="shared" si="52"/>
        <v>197400</v>
      </c>
      <c r="E1422" s="130" t="s">
        <v>7180</v>
      </c>
      <c r="F1422" s="131"/>
    </row>
    <row r="1423" spans="1:6">
      <c r="A1423" s="128" t="s">
        <v>3169</v>
      </c>
      <c r="B1423" s="127">
        <v>189000</v>
      </c>
      <c r="C1423" s="127">
        <f t="shared" si="51"/>
        <v>6630000</v>
      </c>
      <c r="D1423" s="129">
        <f t="shared" si="52"/>
        <v>198450</v>
      </c>
      <c r="E1423" s="130" t="s">
        <v>7180</v>
      </c>
      <c r="F1423" s="131"/>
    </row>
    <row r="1424" spans="1:6">
      <c r="A1424" s="128" t="s">
        <v>3170</v>
      </c>
      <c r="B1424" s="127">
        <v>190000</v>
      </c>
      <c r="C1424" s="127">
        <f t="shared" si="51"/>
        <v>6665000</v>
      </c>
      <c r="D1424" s="129">
        <f t="shared" si="52"/>
        <v>199500</v>
      </c>
      <c r="E1424" s="130" t="s">
        <v>7180</v>
      </c>
      <c r="F1424" s="131"/>
    </row>
    <row r="1425" spans="1:6">
      <c r="A1425" s="128" t="s">
        <v>3171</v>
      </c>
      <c r="B1425" s="127">
        <v>191000</v>
      </c>
      <c r="C1425" s="127">
        <f t="shared" si="51"/>
        <v>6700000</v>
      </c>
      <c r="D1425" s="129">
        <f t="shared" si="52"/>
        <v>200550</v>
      </c>
      <c r="E1425" s="130" t="s">
        <v>7180</v>
      </c>
      <c r="F1425" s="131"/>
    </row>
    <row r="1426" spans="1:6">
      <c r="A1426" s="128" t="s">
        <v>3172</v>
      </c>
      <c r="B1426" s="127">
        <v>192000</v>
      </c>
      <c r="C1426" s="127">
        <f t="shared" si="51"/>
        <v>6735000</v>
      </c>
      <c r="D1426" s="129">
        <f t="shared" si="52"/>
        <v>201600</v>
      </c>
      <c r="E1426" s="130" t="s">
        <v>7180</v>
      </c>
      <c r="F1426" s="131"/>
    </row>
    <row r="1427" spans="1:6">
      <c r="A1427" s="128" t="s">
        <v>3173</v>
      </c>
      <c r="B1427" s="127">
        <v>193000</v>
      </c>
      <c r="C1427" s="127">
        <f t="shared" si="51"/>
        <v>6770000</v>
      </c>
      <c r="D1427" s="129">
        <f t="shared" si="52"/>
        <v>202650</v>
      </c>
      <c r="E1427" s="130" t="s">
        <v>7180</v>
      </c>
      <c r="F1427" s="131"/>
    </row>
    <row r="1428" spans="1:6">
      <c r="A1428" s="128" t="s">
        <v>3174</v>
      </c>
      <c r="B1428" s="127">
        <v>194000</v>
      </c>
      <c r="C1428" s="127">
        <f t="shared" si="51"/>
        <v>6805000</v>
      </c>
      <c r="D1428" s="129">
        <f t="shared" si="52"/>
        <v>203700</v>
      </c>
      <c r="E1428" s="130" t="s">
        <v>7180</v>
      </c>
      <c r="F1428" s="131"/>
    </row>
    <row r="1429" spans="1:6">
      <c r="A1429" s="128" t="s">
        <v>3175</v>
      </c>
      <c r="B1429" s="127">
        <v>195000</v>
      </c>
      <c r="C1429" s="127">
        <f t="shared" ref="C1429:C1474" si="53">SUM(C1428)+35000</f>
        <v>6840000</v>
      </c>
      <c r="D1429" s="129">
        <f t="shared" si="52"/>
        <v>204750</v>
      </c>
      <c r="E1429" s="130" t="s">
        <v>7180</v>
      </c>
      <c r="F1429" s="131"/>
    </row>
    <row r="1430" spans="1:6">
      <c r="A1430" s="128" t="s">
        <v>3176</v>
      </c>
      <c r="B1430" s="127">
        <v>196000</v>
      </c>
      <c r="C1430" s="127">
        <f t="shared" si="53"/>
        <v>6875000</v>
      </c>
      <c r="D1430" s="129">
        <f t="shared" si="52"/>
        <v>205800</v>
      </c>
      <c r="E1430" s="130" t="s">
        <v>7180</v>
      </c>
      <c r="F1430" s="131"/>
    </row>
    <row r="1431" spans="1:6">
      <c r="A1431" s="128" t="s">
        <v>3177</v>
      </c>
      <c r="B1431" s="127">
        <v>197000</v>
      </c>
      <c r="C1431" s="127">
        <f t="shared" si="53"/>
        <v>6910000</v>
      </c>
      <c r="D1431" s="129">
        <f t="shared" si="52"/>
        <v>206850</v>
      </c>
      <c r="E1431" s="130" t="s">
        <v>7180</v>
      </c>
      <c r="F1431" s="131"/>
    </row>
    <row r="1432" spans="1:6">
      <c r="A1432" s="128" t="s">
        <v>3178</v>
      </c>
      <c r="B1432" s="127">
        <v>198000</v>
      </c>
      <c r="C1432" s="127">
        <f t="shared" si="53"/>
        <v>6945000</v>
      </c>
      <c r="D1432" s="129">
        <f t="shared" si="52"/>
        <v>207900</v>
      </c>
      <c r="E1432" s="130" t="s">
        <v>7180</v>
      </c>
      <c r="F1432" s="131"/>
    </row>
    <row r="1433" spans="1:6">
      <c r="A1433" s="128" t="s">
        <v>3179</v>
      </c>
      <c r="B1433" s="127">
        <v>199000</v>
      </c>
      <c r="C1433" s="127">
        <f t="shared" si="53"/>
        <v>6980000</v>
      </c>
      <c r="D1433" s="129">
        <f t="shared" si="52"/>
        <v>208950</v>
      </c>
      <c r="E1433" s="130" t="s">
        <v>7180</v>
      </c>
      <c r="F1433" s="131"/>
    </row>
    <row r="1434" spans="1:6">
      <c r="A1434" s="128" t="s">
        <v>3180</v>
      </c>
      <c r="B1434" s="127">
        <v>200000</v>
      </c>
      <c r="C1434" s="127">
        <f t="shared" si="53"/>
        <v>7015000</v>
      </c>
      <c r="D1434" s="129">
        <f t="shared" si="52"/>
        <v>210000</v>
      </c>
      <c r="E1434" s="130" t="s">
        <v>7180</v>
      </c>
      <c r="F1434" s="131"/>
    </row>
    <row r="1435" spans="1:6">
      <c r="A1435" s="128" t="s">
        <v>3181</v>
      </c>
      <c r="B1435" s="127">
        <v>201000</v>
      </c>
      <c r="C1435" s="127">
        <f t="shared" si="53"/>
        <v>7050000</v>
      </c>
      <c r="D1435" s="129">
        <f t="shared" si="52"/>
        <v>211050</v>
      </c>
      <c r="E1435" s="130" t="s">
        <v>7180</v>
      </c>
      <c r="F1435" s="131"/>
    </row>
    <row r="1436" spans="1:6">
      <c r="A1436" s="128" t="s">
        <v>3182</v>
      </c>
      <c r="B1436" s="127">
        <v>202000</v>
      </c>
      <c r="C1436" s="127">
        <f t="shared" si="53"/>
        <v>7085000</v>
      </c>
      <c r="D1436" s="129">
        <f t="shared" si="52"/>
        <v>212100</v>
      </c>
      <c r="E1436" s="130" t="s">
        <v>7180</v>
      </c>
      <c r="F1436" s="131"/>
    </row>
    <row r="1437" spans="1:6">
      <c r="A1437" s="128" t="s">
        <v>3183</v>
      </c>
      <c r="B1437" s="127">
        <v>203000</v>
      </c>
      <c r="C1437" s="127">
        <f t="shared" si="53"/>
        <v>7120000</v>
      </c>
      <c r="D1437" s="129">
        <f t="shared" si="52"/>
        <v>213150</v>
      </c>
      <c r="E1437" s="130" t="s">
        <v>7180</v>
      </c>
      <c r="F1437" s="131"/>
    </row>
    <row r="1438" spans="1:6">
      <c r="A1438" s="128" t="s">
        <v>3184</v>
      </c>
      <c r="B1438" s="127">
        <v>204000</v>
      </c>
      <c r="C1438" s="127">
        <f t="shared" si="53"/>
        <v>7155000</v>
      </c>
      <c r="D1438" s="129">
        <f t="shared" si="52"/>
        <v>214200</v>
      </c>
      <c r="E1438" s="130" t="s">
        <v>7180</v>
      </c>
      <c r="F1438" s="131"/>
    </row>
    <row r="1439" spans="1:6">
      <c r="A1439" s="128" t="s">
        <v>3185</v>
      </c>
      <c r="B1439" s="127">
        <v>205000</v>
      </c>
      <c r="C1439" s="127">
        <f t="shared" si="53"/>
        <v>7190000</v>
      </c>
      <c r="D1439" s="129">
        <f t="shared" si="52"/>
        <v>215250</v>
      </c>
      <c r="E1439" s="130" t="s">
        <v>7180</v>
      </c>
      <c r="F1439" s="131"/>
    </row>
    <row r="1440" spans="1:6">
      <c r="A1440" s="128" t="s">
        <v>3186</v>
      </c>
      <c r="B1440" s="127">
        <v>206000</v>
      </c>
      <c r="C1440" s="127">
        <f t="shared" si="53"/>
        <v>7225000</v>
      </c>
      <c r="D1440" s="129">
        <f t="shared" si="52"/>
        <v>216300</v>
      </c>
      <c r="E1440" s="130" t="s">
        <v>7180</v>
      </c>
      <c r="F1440" s="131"/>
    </row>
    <row r="1441" spans="1:6">
      <c r="A1441" s="128" t="s">
        <v>3187</v>
      </c>
      <c r="B1441" s="127">
        <v>207000</v>
      </c>
      <c r="C1441" s="127">
        <f t="shared" si="53"/>
        <v>7260000</v>
      </c>
      <c r="D1441" s="129">
        <f t="shared" si="52"/>
        <v>217350</v>
      </c>
      <c r="E1441" s="130" t="s">
        <v>7180</v>
      </c>
      <c r="F1441" s="131"/>
    </row>
    <row r="1442" spans="1:6">
      <c r="A1442" s="128" t="s">
        <v>3188</v>
      </c>
      <c r="B1442" s="127">
        <v>208000</v>
      </c>
      <c r="C1442" s="127">
        <f t="shared" si="53"/>
        <v>7295000</v>
      </c>
      <c r="D1442" s="129">
        <f t="shared" si="52"/>
        <v>218400</v>
      </c>
      <c r="E1442" s="130" t="s">
        <v>7180</v>
      </c>
      <c r="F1442" s="131"/>
    </row>
    <row r="1443" spans="1:6">
      <c r="A1443" s="128" t="s">
        <v>3189</v>
      </c>
      <c r="B1443" s="127">
        <v>209000</v>
      </c>
      <c r="C1443" s="127">
        <f t="shared" si="53"/>
        <v>7330000</v>
      </c>
      <c r="D1443" s="129">
        <f t="shared" si="52"/>
        <v>219450</v>
      </c>
      <c r="E1443" s="130" t="s">
        <v>7180</v>
      </c>
      <c r="F1443" s="131"/>
    </row>
    <row r="1444" spans="1:6">
      <c r="A1444" s="128" t="s">
        <v>3190</v>
      </c>
      <c r="B1444" s="127">
        <v>210000</v>
      </c>
      <c r="C1444" s="127">
        <f t="shared" si="53"/>
        <v>7365000</v>
      </c>
      <c r="D1444" s="129">
        <f t="shared" si="52"/>
        <v>220500</v>
      </c>
      <c r="E1444" s="130" t="s">
        <v>7180</v>
      </c>
      <c r="F1444" s="131"/>
    </row>
    <row r="1445" spans="1:6">
      <c r="A1445" s="128" t="s">
        <v>3237</v>
      </c>
      <c r="B1445" s="127">
        <v>211000</v>
      </c>
      <c r="C1445" s="127">
        <f t="shared" si="53"/>
        <v>7400000</v>
      </c>
      <c r="D1445" s="129">
        <f t="shared" si="52"/>
        <v>221550</v>
      </c>
      <c r="E1445" s="130" t="s">
        <v>7180</v>
      </c>
      <c r="F1445" s="131"/>
    </row>
    <row r="1446" spans="1:6">
      <c r="A1446" s="128" t="s">
        <v>3238</v>
      </c>
      <c r="B1446" s="127">
        <v>212000</v>
      </c>
      <c r="C1446" s="127">
        <f t="shared" si="53"/>
        <v>7435000</v>
      </c>
      <c r="D1446" s="129">
        <f t="shared" si="52"/>
        <v>222600</v>
      </c>
      <c r="E1446" s="130" t="s">
        <v>7180</v>
      </c>
      <c r="F1446" s="131"/>
    </row>
    <row r="1447" spans="1:6">
      <c r="A1447" s="128" t="s">
        <v>3239</v>
      </c>
      <c r="B1447" s="127">
        <v>213000</v>
      </c>
      <c r="C1447" s="127">
        <f t="shared" si="53"/>
        <v>7470000</v>
      </c>
      <c r="D1447" s="129">
        <f t="shared" si="52"/>
        <v>223650</v>
      </c>
      <c r="E1447" s="130" t="s">
        <v>7180</v>
      </c>
      <c r="F1447" s="131"/>
    </row>
    <row r="1448" spans="1:6">
      <c r="A1448" s="128" t="s">
        <v>3240</v>
      </c>
      <c r="B1448" s="127">
        <v>214000</v>
      </c>
      <c r="C1448" s="127">
        <f t="shared" si="53"/>
        <v>7505000</v>
      </c>
      <c r="D1448" s="129">
        <f t="shared" si="52"/>
        <v>224700</v>
      </c>
      <c r="E1448" s="130" t="s">
        <v>7180</v>
      </c>
      <c r="F1448" s="131"/>
    </row>
    <row r="1449" spans="1:6">
      <c r="A1449" s="128" t="s">
        <v>3241</v>
      </c>
      <c r="B1449" s="127">
        <v>215000</v>
      </c>
      <c r="C1449" s="127">
        <f t="shared" si="53"/>
        <v>7540000</v>
      </c>
      <c r="D1449" s="129">
        <f t="shared" si="52"/>
        <v>225750</v>
      </c>
      <c r="E1449" s="130" t="s">
        <v>7180</v>
      </c>
      <c r="F1449" s="131"/>
    </row>
    <row r="1450" spans="1:6">
      <c r="A1450" s="128" t="s">
        <v>3242</v>
      </c>
      <c r="B1450" s="127">
        <v>216000</v>
      </c>
      <c r="C1450" s="127">
        <f t="shared" si="53"/>
        <v>7575000</v>
      </c>
      <c r="D1450" s="129">
        <f t="shared" si="52"/>
        <v>226800</v>
      </c>
      <c r="E1450" s="130" t="s">
        <v>7180</v>
      </c>
      <c r="F1450" s="131"/>
    </row>
    <row r="1451" spans="1:6">
      <c r="A1451" s="128" t="s">
        <v>3243</v>
      </c>
      <c r="B1451" s="127">
        <v>217000</v>
      </c>
      <c r="C1451" s="127">
        <f t="shared" si="53"/>
        <v>7610000</v>
      </c>
      <c r="D1451" s="129">
        <f t="shared" si="52"/>
        <v>227850</v>
      </c>
      <c r="E1451" s="130" t="s">
        <v>7180</v>
      </c>
      <c r="F1451" s="131"/>
    </row>
    <row r="1452" spans="1:6">
      <c r="A1452" s="128" t="s">
        <v>3244</v>
      </c>
      <c r="B1452" s="127">
        <v>218000</v>
      </c>
      <c r="C1452" s="127">
        <f t="shared" si="53"/>
        <v>7645000</v>
      </c>
      <c r="D1452" s="129">
        <f t="shared" si="52"/>
        <v>228900</v>
      </c>
      <c r="E1452" s="130" t="s">
        <v>7180</v>
      </c>
      <c r="F1452" s="131"/>
    </row>
    <row r="1453" spans="1:6">
      <c r="A1453" s="128" t="s">
        <v>3245</v>
      </c>
      <c r="B1453" s="127">
        <v>219000</v>
      </c>
      <c r="C1453" s="127">
        <f t="shared" si="53"/>
        <v>7680000</v>
      </c>
      <c r="D1453" s="129">
        <f t="shared" si="52"/>
        <v>229950</v>
      </c>
      <c r="E1453" s="130" t="s">
        <v>7180</v>
      </c>
      <c r="F1453" s="131"/>
    </row>
    <row r="1454" spans="1:6">
      <c r="A1454" s="128" t="s">
        <v>3246</v>
      </c>
      <c r="B1454" s="127">
        <v>220000</v>
      </c>
      <c r="C1454" s="127">
        <f t="shared" si="53"/>
        <v>7715000</v>
      </c>
      <c r="D1454" s="129">
        <f t="shared" si="52"/>
        <v>231000</v>
      </c>
      <c r="E1454" s="130" t="s">
        <v>7180</v>
      </c>
      <c r="F1454" s="131"/>
    </row>
    <row r="1455" spans="1:6">
      <c r="A1455" s="128" t="s">
        <v>3247</v>
      </c>
      <c r="B1455" s="127">
        <v>221000</v>
      </c>
      <c r="C1455" s="127">
        <f t="shared" si="53"/>
        <v>7750000</v>
      </c>
      <c r="D1455" s="129">
        <f t="shared" si="52"/>
        <v>232050</v>
      </c>
      <c r="E1455" s="130" t="s">
        <v>7180</v>
      </c>
      <c r="F1455" s="131"/>
    </row>
    <row r="1456" spans="1:6">
      <c r="A1456" s="128" t="s">
        <v>3248</v>
      </c>
      <c r="B1456" s="127">
        <v>222000</v>
      </c>
      <c r="C1456" s="127">
        <f t="shared" si="53"/>
        <v>7785000</v>
      </c>
      <c r="D1456" s="129">
        <f t="shared" si="52"/>
        <v>233100</v>
      </c>
      <c r="E1456" s="130" t="s">
        <v>7180</v>
      </c>
      <c r="F1456" s="131"/>
    </row>
    <row r="1457" spans="1:6">
      <c r="A1457" s="128" t="s">
        <v>3249</v>
      </c>
      <c r="B1457" s="127">
        <v>223000</v>
      </c>
      <c r="C1457" s="127">
        <f t="shared" si="53"/>
        <v>7820000</v>
      </c>
      <c r="D1457" s="129">
        <f t="shared" si="52"/>
        <v>234150</v>
      </c>
      <c r="E1457" s="130" t="s">
        <v>7180</v>
      </c>
      <c r="F1457" s="131"/>
    </row>
    <row r="1458" spans="1:6">
      <c r="A1458" s="128" t="s">
        <v>3250</v>
      </c>
      <c r="B1458" s="127">
        <v>224000</v>
      </c>
      <c r="C1458" s="127">
        <f t="shared" si="53"/>
        <v>7855000</v>
      </c>
      <c r="D1458" s="129">
        <f t="shared" si="52"/>
        <v>235200</v>
      </c>
      <c r="E1458" s="130" t="s">
        <v>7180</v>
      </c>
      <c r="F1458" s="131"/>
    </row>
    <row r="1459" spans="1:6">
      <c r="A1459" s="128" t="s">
        <v>3251</v>
      </c>
      <c r="B1459" s="127">
        <v>225000</v>
      </c>
      <c r="C1459" s="127">
        <f t="shared" si="53"/>
        <v>7890000</v>
      </c>
      <c r="D1459" s="129">
        <f t="shared" ref="D1459:D1522" si="54">SUM($G$2)*(B1459*0.001)</f>
        <v>236250</v>
      </c>
      <c r="E1459" s="130" t="s">
        <v>7180</v>
      </c>
      <c r="F1459" s="131"/>
    </row>
    <row r="1460" spans="1:6">
      <c r="A1460" s="128" t="s">
        <v>3252</v>
      </c>
      <c r="B1460" s="127">
        <v>226000</v>
      </c>
      <c r="C1460" s="127">
        <f t="shared" si="53"/>
        <v>7925000</v>
      </c>
      <c r="D1460" s="129">
        <f t="shared" si="54"/>
        <v>237300</v>
      </c>
      <c r="E1460" s="130" t="s">
        <v>7180</v>
      </c>
      <c r="F1460" s="131"/>
    </row>
    <row r="1461" spans="1:6">
      <c r="A1461" s="128" t="s">
        <v>3253</v>
      </c>
      <c r="B1461" s="127">
        <v>227000</v>
      </c>
      <c r="C1461" s="127">
        <f t="shared" si="53"/>
        <v>7960000</v>
      </c>
      <c r="D1461" s="129">
        <f t="shared" si="54"/>
        <v>238350</v>
      </c>
      <c r="E1461" s="130" t="s">
        <v>7180</v>
      </c>
      <c r="F1461" s="131"/>
    </row>
    <row r="1462" spans="1:6">
      <c r="A1462" s="128" t="s">
        <v>3254</v>
      </c>
      <c r="B1462" s="127">
        <v>228000</v>
      </c>
      <c r="C1462" s="127">
        <f t="shared" si="53"/>
        <v>7995000</v>
      </c>
      <c r="D1462" s="129">
        <f t="shared" si="54"/>
        <v>239400</v>
      </c>
      <c r="E1462" s="130" t="s">
        <v>7180</v>
      </c>
      <c r="F1462" s="131"/>
    </row>
    <row r="1463" spans="1:6">
      <c r="A1463" s="128" t="s">
        <v>3255</v>
      </c>
      <c r="B1463" s="127">
        <v>229000</v>
      </c>
      <c r="C1463" s="127">
        <f t="shared" si="53"/>
        <v>8030000</v>
      </c>
      <c r="D1463" s="129">
        <f t="shared" si="54"/>
        <v>240450</v>
      </c>
      <c r="E1463" s="130" t="s">
        <v>7180</v>
      </c>
      <c r="F1463" s="131"/>
    </row>
    <row r="1464" spans="1:6">
      <c r="A1464" s="128" t="s">
        <v>3256</v>
      </c>
      <c r="B1464" s="127">
        <v>230000</v>
      </c>
      <c r="C1464" s="127">
        <f t="shared" si="53"/>
        <v>8065000</v>
      </c>
      <c r="D1464" s="129">
        <f t="shared" si="54"/>
        <v>241500</v>
      </c>
      <c r="E1464" s="130" t="s">
        <v>7180</v>
      </c>
      <c r="F1464" s="131"/>
    </row>
    <row r="1465" spans="1:6">
      <c r="A1465" s="128" t="s">
        <v>3257</v>
      </c>
      <c r="B1465" s="127">
        <v>231000</v>
      </c>
      <c r="C1465" s="127">
        <f t="shared" si="53"/>
        <v>8100000</v>
      </c>
      <c r="D1465" s="129">
        <f t="shared" si="54"/>
        <v>242550</v>
      </c>
      <c r="E1465" s="130" t="s">
        <v>7180</v>
      </c>
      <c r="F1465" s="131"/>
    </row>
    <row r="1466" spans="1:6">
      <c r="A1466" s="128" t="s">
        <v>3258</v>
      </c>
      <c r="B1466" s="127">
        <v>232000</v>
      </c>
      <c r="C1466" s="127">
        <f t="shared" si="53"/>
        <v>8135000</v>
      </c>
      <c r="D1466" s="129">
        <f t="shared" si="54"/>
        <v>243600</v>
      </c>
      <c r="E1466" s="130" t="s">
        <v>7180</v>
      </c>
      <c r="F1466" s="131"/>
    </row>
    <row r="1467" spans="1:6">
      <c r="A1467" s="128" t="s">
        <v>3259</v>
      </c>
      <c r="B1467" s="127">
        <v>233000</v>
      </c>
      <c r="C1467" s="127">
        <f t="shared" si="53"/>
        <v>8170000</v>
      </c>
      <c r="D1467" s="129">
        <f t="shared" si="54"/>
        <v>244650</v>
      </c>
      <c r="E1467" s="130" t="s">
        <v>7180</v>
      </c>
      <c r="F1467" s="131"/>
    </row>
    <row r="1468" spans="1:6">
      <c r="A1468" s="128" t="s">
        <v>3260</v>
      </c>
      <c r="B1468" s="127">
        <v>234000</v>
      </c>
      <c r="C1468" s="127">
        <f t="shared" si="53"/>
        <v>8205000</v>
      </c>
      <c r="D1468" s="129">
        <f t="shared" si="54"/>
        <v>245700</v>
      </c>
      <c r="E1468" s="130" t="s">
        <v>7180</v>
      </c>
      <c r="F1468" s="131"/>
    </row>
    <row r="1469" spans="1:6">
      <c r="A1469" s="128" t="s">
        <v>3261</v>
      </c>
      <c r="B1469" s="127">
        <v>235000</v>
      </c>
      <c r="C1469" s="127">
        <f t="shared" si="53"/>
        <v>8240000</v>
      </c>
      <c r="D1469" s="129">
        <f t="shared" si="54"/>
        <v>246750</v>
      </c>
      <c r="E1469" s="130" t="s">
        <v>7180</v>
      </c>
      <c r="F1469" s="131"/>
    </row>
    <row r="1470" spans="1:6">
      <c r="A1470" s="128" t="s">
        <v>3262</v>
      </c>
      <c r="B1470" s="127">
        <v>236000</v>
      </c>
      <c r="C1470" s="127">
        <f t="shared" si="53"/>
        <v>8275000</v>
      </c>
      <c r="D1470" s="129">
        <f t="shared" si="54"/>
        <v>247800</v>
      </c>
      <c r="E1470" s="130" t="s">
        <v>7180</v>
      </c>
      <c r="F1470" s="131"/>
    </row>
    <row r="1471" spans="1:6">
      <c r="A1471" s="128" t="s">
        <v>3263</v>
      </c>
      <c r="B1471" s="127">
        <v>237000</v>
      </c>
      <c r="C1471" s="127">
        <f t="shared" si="53"/>
        <v>8310000</v>
      </c>
      <c r="D1471" s="129">
        <f t="shared" si="54"/>
        <v>248850</v>
      </c>
      <c r="E1471" s="130" t="s">
        <v>7180</v>
      </c>
      <c r="F1471" s="131"/>
    </row>
    <row r="1472" spans="1:6">
      <c r="A1472" s="128" t="s">
        <v>3264</v>
      </c>
      <c r="B1472" s="127">
        <v>238000</v>
      </c>
      <c r="C1472" s="127">
        <f t="shared" si="53"/>
        <v>8345000</v>
      </c>
      <c r="D1472" s="129">
        <f t="shared" si="54"/>
        <v>249900</v>
      </c>
      <c r="E1472" s="130" t="s">
        <v>7180</v>
      </c>
      <c r="F1472" s="131"/>
    </row>
    <row r="1473" spans="1:6">
      <c r="A1473" s="128" t="s">
        <v>3265</v>
      </c>
      <c r="B1473" s="127">
        <v>239000</v>
      </c>
      <c r="C1473" s="127">
        <f t="shared" si="53"/>
        <v>8380000</v>
      </c>
      <c r="D1473" s="129">
        <f t="shared" si="54"/>
        <v>250950</v>
      </c>
      <c r="E1473" s="130" t="s">
        <v>7180</v>
      </c>
      <c r="F1473" s="131"/>
    </row>
    <row r="1474" spans="1:6">
      <c r="A1474" s="128" t="s">
        <v>3266</v>
      </c>
      <c r="B1474" s="127">
        <v>240000</v>
      </c>
      <c r="C1474" s="127">
        <f t="shared" si="53"/>
        <v>8415000</v>
      </c>
      <c r="D1474" s="129">
        <f t="shared" si="54"/>
        <v>252000</v>
      </c>
      <c r="E1474" s="130" t="s">
        <v>7180</v>
      </c>
      <c r="F1474" s="131"/>
    </row>
    <row r="1475" spans="1:6">
      <c r="A1475" s="128" t="s">
        <v>563</v>
      </c>
      <c r="B1475" s="127">
        <v>1000</v>
      </c>
      <c r="C1475" s="127">
        <v>40000</v>
      </c>
      <c r="D1475" s="129">
        <f t="shared" si="54"/>
        <v>1050</v>
      </c>
      <c r="E1475" s="130" t="s">
        <v>6069</v>
      </c>
      <c r="F1475" s="131"/>
    </row>
    <row r="1476" spans="1:6">
      <c r="A1476" s="128" t="s">
        <v>564</v>
      </c>
      <c r="B1476" s="127">
        <v>2000</v>
      </c>
      <c r="C1476" s="127">
        <f>SUM(C1475)+28000</f>
        <v>68000</v>
      </c>
      <c r="D1476" s="129">
        <f t="shared" si="54"/>
        <v>2100</v>
      </c>
      <c r="E1476" s="130" t="s">
        <v>6069</v>
      </c>
      <c r="F1476" s="131"/>
    </row>
    <row r="1477" spans="1:6">
      <c r="A1477" s="128" t="s">
        <v>565</v>
      </c>
      <c r="B1477" s="127">
        <v>3000</v>
      </c>
      <c r="C1477" s="127">
        <f t="shared" ref="C1477:C1540" si="55">SUM(C1476)+28000</f>
        <v>96000</v>
      </c>
      <c r="D1477" s="129">
        <f t="shared" si="54"/>
        <v>3150</v>
      </c>
      <c r="E1477" s="130" t="s">
        <v>6069</v>
      </c>
      <c r="F1477" s="131"/>
    </row>
    <row r="1478" spans="1:6">
      <c r="A1478" s="128" t="s">
        <v>566</v>
      </c>
      <c r="B1478" s="127">
        <v>4000</v>
      </c>
      <c r="C1478" s="127">
        <f t="shared" si="55"/>
        <v>124000</v>
      </c>
      <c r="D1478" s="129">
        <f t="shared" si="54"/>
        <v>4200</v>
      </c>
      <c r="E1478" s="130" t="s">
        <v>6069</v>
      </c>
      <c r="F1478" s="131"/>
    </row>
    <row r="1479" spans="1:6">
      <c r="A1479" s="128" t="s">
        <v>567</v>
      </c>
      <c r="B1479" s="127">
        <v>5000</v>
      </c>
      <c r="C1479" s="127">
        <f t="shared" si="55"/>
        <v>152000</v>
      </c>
      <c r="D1479" s="129">
        <f t="shared" si="54"/>
        <v>5250</v>
      </c>
      <c r="E1479" s="130" t="s">
        <v>6069</v>
      </c>
      <c r="F1479" s="131"/>
    </row>
    <row r="1480" spans="1:6">
      <c r="A1480" s="128" t="s">
        <v>568</v>
      </c>
      <c r="B1480" s="127">
        <v>6000</v>
      </c>
      <c r="C1480" s="127">
        <f t="shared" si="55"/>
        <v>180000</v>
      </c>
      <c r="D1480" s="129">
        <f t="shared" si="54"/>
        <v>6300</v>
      </c>
      <c r="E1480" s="130" t="s">
        <v>6069</v>
      </c>
      <c r="F1480" s="131"/>
    </row>
    <row r="1481" spans="1:6">
      <c r="A1481" s="128" t="s">
        <v>569</v>
      </c>
      <c r="B1481" s="127">
        <v>7000</v>
      </c>
      <c r="C1481" s="127">
        <f t="shared" si="55"/>
        <v>208000</v>
      </c>
      <c r="D1481" s="129">
        <f t="shared" si="54"/>
        <v>7350</v>
      </c>
      <c r="E1481" s="130" t="s">
        <v>6069</v>
      </c>
      <c r="F1481" s="131"/>
    </row>
    <row r="1482" spans="1:6">
      <c r="A1482" s="128" t="s">
        <v>570</v>
      </c>
      <c r="B1482" s="127">
        <v>8000</v>
      </c>
      <c r="C1482" s="127">
        <f t="shared" si="55"/>
        <v>236000</v>
      </c>
      <c r="D1482" s="129">
        <f t="shared" si="54"/>
        <v>8400</v>
      </c>
      <c r="E1482" s="130" t="s">
        <v>6069</v>
      </c>
      <c r="F1482" s="131"/>
    </row>
    <row r="1483" spans="1:6">
      <c r="A1483" s="128" t="s">
        <v>571</v>
      </c>
      <c r="B1483" s="127">
        <v>9000</v>
      </c>
      <c r="C1483" s="127">
        <f t="shared" si="55"/>
        <v>264000</v>
      </c>
      <c r="D1483" s="129">
        <f t="shared" si="54"/>
        <v>9450</v>
      </c>
      <c r="E1483" s="130" t="s">
        <v>6069</v>
      </c>
      <c r="F1483" s="131"/>
    </row>
    <row r="1484" spans="1:6">
      <c r="A1484" s="128" t="s">
        <v>572</v>
      </c>
      <c r="B1484" s="127">
        <v>10000</v>
      </c>
      <c r="C1484" s="127">
        <f t="shared" si="55"/>
        <v>292000</v>
      </c>
      <c r="D1484" s="129">
        <f t="shared" si="54"/>
        <v>10500</v>
      </c>
      <c r="E1484" s="130" t="s">
        <v>6069</v>
      </c>
      <c r="F1484" s="131"/>
    </row>
    <row r="1485" spans="1:6">
      <c r="A1485" s="128" t="s">
        <v>573</v>
      </c>
      <c r="B1485" s="127">
        <v>11000</v>
      </c>
      <c r="C1485" s="127">
        <f t="shared" si="55"/>
        <v>320000</v>
      </c>
      <c r="D1485" s="129">
        <f t="shared" si="54"/>
        <v>11550</v>
      </c>
      <c r="E1485" s="130" t="s">
        <v>6069</v>
      </c>
      <c r="F1485" s="131"/>
    </row>
    <row r="1486" spans="1:6">
      <c r="A1486" s="128" t="s">
        <v>574</v>
      </c>
      <c r="B1486" s="127">
        <v>12000</v>
      </c>
      <c r="C1486" s="127">
        <f t="shared" si="55"/>
        <v>348000</v>
      </c>
      <c r="D1486" s="129">
        <f t="shared" si="54"/>
        <v>12600</v>
      </c>
      <c r="E1486" s="130" t="s">
        <v>6069</v>
      </c>
      <c r="F1486" s="131"/>
    </row>
    <row r="1487" spans="1:6">
      <c r="A1487" s="128" t="s">
        <v>575</v>
      </c>
      <c r="B1487" s="127">
        <v>13000</v>
      </c>
      <c r="C1487" s="127">
        <f t="shared" si="55"/>
        <v>376000</v>
      </c>
      <c r="D1487" s="129">
        <f t="shared" si="54"/>
        <v>13650</v>
      </c>
      <c r="E1487" s="130" t="s">
        <v>6069</v>
      </c>
      <c r="F1487" s="131"/>
    </row>
    <row r="1488" spans="1:6">
      <c r="A1488" s="128" t="s">
        <v>576</v>
      </c>
      <c r="B1488" s="127">
        <v>14000</v>
      </c>
      <c r="C1488" s="127">
        <f t="shared" si="55"/>
        <v>404000</v>
      </c>
      <c r="D1488" s="129">
        <f t="shared" si="54"/>
        <v>14700</v>
      </c>
      <c r="E1488" s="130" t="s">
        <v>6069</v>
      </c>
      <c r="F1488" s="131"/>
    </row>
    <row r="1489" spans="1:6">
      <c r="A1489" s="128" t="s">
        <v>577</v>
      </c>
      <c r="B1489" s="127">
        <v>15000</v>
      </c>
      <c r="C1489" s="127">
        <f t="shared" si="55"/>
        <v>432000</v>
      </c>
      <c r="D1489" s="129">
        <f t="shared" si="54"/>
        <v>15750</v>
      </c>
      <c r="E1489" s="130" t="s">
        <v>6069</v>
      </c>
      <c r="F1489" s="131"/>
    </row>
    <row r="1490" spans="1:6">
      <c r="A1490" s="128" t="s">
        <v>578</v>
      </c>
      <c r="B1490" s="127">
        <v>16000</v>
      </c>
      <c r="C1490" s="127">
        <f t="shared" si="55"/>
        <v>460000</v>
      </c>
      <c r="D1490" s="129">
        <f t="shared" si="54"/>
        <v>16800</v>
      </c>
      <c r="E1490" s="130" t="s">
        <v>6069</v>
      </c>
      <c r="F1490" s="131"/>
    </row>
    <row r="1491" spans="1:6">
      <c r="A1491" s="128" t="s">
        <v>579</v>
      </c>
      <c r="B1491" s="127">
        <v>17000</v>
      </c>
      <c r="C1491" s="127">
        <f t="shared" si="55"/>
        <v>488000</v>
      </c>
      <c r="D1491" s="129">
        <f t="shared" si="54"/>
        <v>17850</v>
      </c>
      <c r="E1491" s="130" t="s">
        <v>6069</v>
      </c>
      <c r="F1491" s="131"/>
    </row>
    <row r="1492" spans="1:6">
      <c r="A1492" s="128" t="s">
        <v>580</v>
      </c>
      <c r="B1492" s="127">
        <v>18000</v>
      </c>
      <c r="C1492" s="127">
        <f t="shared" si="55"/>
        <v>516000</v>
      </c>
      <c r="D1492" s="129">
        <f t="shared" si="54"/>
        <v>18900</v>
      </c>
      <c r="E1492" s="130" t="s">
        <v>6069</v>
      </c>
      <c r="F1492" s="131"/>
    </row>
    <row r="1493" spans="1:6">
      <c r="A1493" s="128" t="s">
        <v>581</v>
      </c>
      <c r="B1493" s="127">
        <v>19000</v>
      </c>
      <c r="C1493" s="127">
        <f t="shared" si="55"/>
        <v>544000</v>
      </c>
      <c r="D1493" s="129">
        <f t="shared" si="54"/>
        <v>19950</v>
      </c>
      <c r="E1493" s="130" t="s">
        <v>6069</v>
      </c>
      <c r="F1493" s="131"/>
    </row>
    <row r="1494" spans="1:6">
      <c r="A1494" s="128" t="s">
        <v>582</v>
      </c>
      <c r="B1494" s="127">
        <v>20000</v>
      </c>
      <c r="C1494" s="127">
        <f t="shared" si="55"/>
        <v>572000</v>
      </c>
      <c r="D1494" s="129">
        <f t="shared" si="54"/>
        <v>21000</v>
      </c>
      <c r="E1494" s="130" t="s">
        <v>6069</v>
      </c>
      <c r="F1494" s="131"/>
    </row>
    <row r="1495" spans="1:6">
      <c r="A1495" s="128" t="s">
        <v>583</v>
      </c>
      <c r="B1495" s="127">
        <v>21000</v>
      </c>
      <c r="C1495" s="127">
        <f t="shared" si="55"/>
        <v>600000</v>
      </c>
      <c r="D1495" s="129">
        <f t="shared" si="54"/>
        <v>22050</v>
      </c>
      <c r="E1495" s="130" t="s">
        <v>6069</v>
      </c>
      <c r="F1495" s="131"/>
    </row>
    <row r="1496" spans="1:6">
      <c r="A1496" s="128" t="s">
        <v>584</v>
      </c>
      <c r="B1496" s="127">
        <v>22000</v>
      </c>
      <c r="C1496" s="127">
        <f t="shared" si="55"/>
        <v>628000</v>
      </c>
      <c r="D1496" s="129">
        <f t="shared" si="54"/>
        <v>23100</v>
      </c>
      <c r="E1496" s="130" t="s">
        <v>6069</v>
      </c>
      <c r="F1496" s="131"/>
    </row>
    <row r="1497" spans="1:6">
      <c r="A1497" s="128" t="s">
        <v>585</v>
      </c>
      <c r="B1497" s="127">
        <v>23000</v>
      </c>
      <c r="C1497" s="127">
        <f t="shared" si="55"/>
        <v>656000</v>
      </c>
      <c r="D1497" s="129">
        <f t="shared" si="54"/>
        <v>24150</v>
      </c>
      <c r="E1497" s="130" t="s">
        <v>6069</v>
      </c>
      <c r="F1497" s="131"/>
    </row>
    <row r="1498" spans="1:6">
      <c r="A1498" s="128" t="s">
        <v>586</v>
      </c>
      <c r="B1498" s="127">
        <v>24000</v>
      </c>
      <c r="C1498" s="127">
        <f t="shared" si="55"/>
        <v>684000</v>
      </c>
      <c r="D1498" s="129">
        <f t="shared" si="54"/>
        <v>25200</v>
      </c>
      <c r="E1498" s="130" t="s">
        <v>6069</v>
      </c>
      <c r="F1498" s="131"/>
    </row>
    <row r="1499" spans="1:6">
      <c r="A1499" s="128" t="s">
        <v>587</v>
      </c>
      <c r="B1499" s="127">
        <v>25000</v>
      </c>
      <c r="C1499" s="127">
        <f t="shared" si="55"/>
        <v>712000</v>
      </c>
      <c r="D1499" s="129">
        <f t="shared" si="54"/>
        <v>26250</v>
      </c>
      <c r="E1499" s="130" t="s">
        <v>6069</v>
      </c>
      <c r="F1499" s="131"/>
    </row>
    <row r="1500" spans="1:6">
      <c r="A1500" s="128" t="s">
        <v>588</v>
      </c>
      <c r="B1500" s="127">
        <v>26000</v>
      </c>
      <c r="C1500" s="127">
        <f t="shared" si="55"/>
        <v>740000</v>
      </c>
      <c r="D1500" s="129">
        <f t="shared" si="54"/>
        <v>27300</v>
      </c>
      <c r="E1500" s="130" t="s">
        <v>6069</v>
      </c>
      <c r="F1500" s="131"/>
    </row>
    <row r="1501" spans="1:6">
      <c r="A1501" s="128" t="s">
        <v>589</v>
      </c>
      <c r="B1501" s="127">
        <v>27000</v>
      </c>
      <c r="C1501" s="127">
        <f t="shared" si="55"/>
        <v>768000</v>
      </c>
      <c r="D1501" s="129">
        <f t="shared" si="54"/>
        <v>28350</v>
      </c>
      <c r="E1501" s="130" t="s">
        <v>6069</v>
      </c>
      <c r="F1501" s="131"/>
    </row>
    <row r="1502" spans="1:6">
      <c r="A1502" s="128" t="s">
        <v>590</v>
      </c>
      <c r="B1502" s="127">
        <v>28000</v>
      </c>
      <c r="C1502" s="127">
        <f t="shared" si="55"/>
        <v>796000</v>
      </c>
      <c r="D1502" s="129">
        <f t="shared" si="54"/>
        <v>29400</v>
      </c>
      <c r="E1502" s="130" t="s">
        <v>6069</v>
      </c>
      <c r="F1502" s="131"/>
    </row>
    <row r="1503" spans="1:6">
      <c r="A1503" s="128" t="s">
        <v>591</v>
      </c>
      <c r="B1503" s="127">
        <v>29000</v>
      </c>
      <c r="C1503" s="127">
        <f t="shared" si="55"/>
        <v>824000</v>
      </c>
      <c r="D1503" s="129">
        <f t="shared" si="54"/>
        <v>30450</v>
      </c>
      <c r="E1503" s="130" t="s">
        <v>6069</v>
      </c>
      <c r="F1503" s="131"/>
    </row>
    <row r="1504" spans="1:6">
      <c r="A1504" s="128" t="s">
        <v>592</v>
      </c>
      <c r="B1504" s="127">
        <v>30000</v>
      </c>
      <c r="C1504" s="127">
        <f t="shared" si="55"/>
        <v>852000</v>
      </c>
      <c r="D1504" s="129">
        <f t="shared" si="54"/>
        <v>31500</v>
      </c>
      <c r="E1504" s="130" t="s">
        <v>6069</v>
      </c>
      <c r="F1504" s="131"/>
    </row>
    <row r="1505" spans="1:6">
      <c r="A1505" s="128" t="s">
        <v>593</v>
      </c>
      <c r="B1505" s="127">
        <v>31000</v>
      </c>
      <c r="C1505" s="127">
        <f t="shared" si="55"/>
        <v>880000</v>
      </c>
      <c r="D1505" s="129">
        <f t="shared" si="54"/>
        <v>32550</v>
      </c>
      <c r="E1505" s="130" t="s">
        <v>6069</v>
      </c>
      <c r="F1505" s="131"/>
    </row>
    <row r="1506" spans="1:6">
      <c r="A1506" s="128" t="s">
        <v>594</v>
      </c>
      <c r="B1506" s="127">
        <v>32000</v>
      </c>
      <c r="C1506" s="127">
        <f t="shared" si="55"/>
        <v>908000</v>
      </c>
      <c r="D1506" s="129">
        <f t="shared" si="54"/>
        <v>33600</v>
      </c>
      <c r="E1506" s="130" t="s">
        <v>6069</v>
      </c>
      <c r="F1506" s="131"/>
    </row>
    <row r="1507" spans="1:6">
      <c r="A1507" s="128" t="s">
        <v>595</v>
      </c>
      <c r="B1507" s="127">
        <v>33000</v>
      </c>
      <c r="C1507" s="127">
        <f t="shared" si="55"/>
        <v>936000</v>
      </c>
      <c r="D1507" s="129">
        <f t="shared" si="54"/>
        <v>34650</v>
      </c>
      <c r="E1507" s="130" t="s">
        <v>6069</v>
      </c>
      <c r="F1507" s="131"/>
    </row>
    <row r="1508" spans="1:6">
      <c r="A1508" s="128" t="s">
        <v>596</v>
      </c>
      <c r="B1508" s="127">
        <v>34000</v>
      </c>
      <c r="C1508" s="127">
        <f t="shared" si="55"/>
        <v>964000</v>
      </c>
      <c r="D1508" s="129">
        <f t="shared" si="54"/>
        <v>35700</v>
      </c>
      <c r="E1508" s="130" t="s">
        <v>6069</v>
      </c>
      <c r="F1508" s="131"/>
    </row>
    <row r="1509" spans="1:6">
      <c r="A1509" s="128" t="s">
        <v>597</v>
      </c>
      <c r="B1509" s="127">
        <v>35000</v>
      </c>
      <c r="C1509" s="127">
        <f t="shared" si="55"/>
        <v>992000</v>
      </c>
      <c r="D1509" s="129">
        <f t="shared" si="54"/>
        <v>36750</v>
      </c>
      <c r="E1509" s="130" t="s">
        <v>6069</v>
      </c>
      <c r="F1509" s="131"/>
    </row>
    <row r="1510" spans="1:6">
      <c r="A1510" s="128" t="s">
        <v>598</v>
      </c>
      <c r="B1510" s="127">
        <v>36000</v>
      </c>
      <c r="C1510" s="127">
        <f t="shared" si="55"/>
        <v>1020000</v>
      </c>
      <c r="D1510" s="129">
        <f t="shared" si="54"/>
        <v>37800</v>
      </c>
      <c r="E1510" s="130" t="s">
        <v>6069</v>
      </c>
      <c r="F1510" s="131"/>
    </row>
    <row r="1511" spans="1:6">
      <c r="A1511" s="128" t="s">
        <v>54</v>
      </c>
      <c r="B1511" s="127">
        <v>37000</v>
      </c>
      <c r="C1511" s="127">
        <f t="shared" si="55"/>
        <v>1048000</v>
      </c>
      <c r="D1511" s="129">
        <f t="shared" si="54"/>
        <v>38850</v>
      </c>
      <c r="E1511" s="130" t="s">
        <v>6069</v>
      </c>
      <c r="F1511" s="131"/>
    </row>
    <row r="1512" spans="1:6">
      <c r="A1512" s="128" t="s">
        <v>599</v>
      </c>
      <c r="B1512" s="127">
        <v>38000</v>
      </c>
      <c r="C1512" s="127">
        <f t="shared" si="55"/>
        <v>1076000</v>
      </c>
      <c r="D1512" s="129">
        <f t="shared" si="54"/>
        <v>39900</v>
      </c>
      <c r="E1512" s="130" t="s">
        <v>6069</v>
      </c>
      <c r="F1512" s="131"/>
    </row>
    <row r="1513" spans="1:6">
      <c r="A1513" s="128" t="s">
        <v>600</v>
      </c>
      <c r="B1513" s="127">
        <v>39000</v>
      </c>
      <c r="C1513" s="127">
        <f t="shared" si="55"/>
        <v>1104000</v>
      </c>
      <c r="D1513" s="129">
        <f t="shared" si="54"/>
        <v>40950</v>
      </c>
      <c r="E1513" s="130" t="s">
        <v>6069</v>
      </c>
      <c r="F1513" s="131"/>
    </row>
    <row r="1514" spans="1:6">
      <c r="A1514" s="128" t="s">
        <v>601</v>
      </c>
      <c r="B1514" s="127">
        <v>40000</v>
      </c>
      <c r="C1514" s="127">
        <f t="shared" si="55"/>
        <v>1132000</v>
      </c>
      <c r="D1514" s="129">
        <f t="shared" si="54"/>
        <v>42000</v>
      </c>
      <c r="E1514" s="130" t="s">
        <v>6069</v>
      </c>
      <c r="F1514" s="131"/>
    </row>
    <row r="1515" spans="1:6">
      <c r="A1515" s="128" t="s">
        <v>602</v>
      </c>
      <c r="B1515" s="127">
        <v>41000</v>
      </c>
      <c r="C1515" s="127">
        <f t="shared" si="55"/>
        <v>1160000</v>
      </c>
      <c r="D1515" s="129">
        <f t="shared" si="54"/>
        <v>43050</v>
      </c>
      <c r="E1515" s="130" t="s">
        <v>6069</v>
      </c>
      <c r="F1515" s="131"/>
    </row>
    <row r="1516" spans="1:6">
      <c r="A1516" s="128" t="s">
        <v>603</v>
      </c>
      <c r="B1516" s="127">
        <v>42000</v>
      </c>
      <c r="C1516" s="127">
        <f t="shared" si="55"/>
        <v>1188000</v>
      </c>
      <c r="D1516" s="129">
        <f t="shared" si="54"/>
        <v>44100</v>
      </c>
      <c r="E1516" s="130" t="s">
        <v>6069</v>
      </c>
      <c r="F1516" s="131"/>
    </row>
    <row r="1517" spans="1:6">
      <c r="A1517" s="128" t="s">
        <v>604</v>
      </c>
      <c r="B1517" s="127">
        <v>43000</v>
      </c>
      <c r="C1517" s="127">
        <f t="shared" si="55"/>
        <v>1216000</v>
      </c>
      <c r="D1517" s="129">
        <f t="shared" si="54"/>
        <v>45150</v>
      </c>
      <c r="E1517" s="130" t="s">
        <v>6069</v>
      </c>
      <c r="F1517" s="131"/>
    </row>
    <row r="1518" spans="1:6">
      <c r="A1518" s="128" t="s">
        <v>605</v>
      </c>
      <c r="B1518" s="127">
        <v>44000</v>
      </c>
      <c r="C1518" s="127">
        <f t="shared" si="55"/>
        <v>1244000</v>
      </c>
      <c r="D1518" s="129">
        <f t="shared" si="54"/>
        <v>46200</v>
      </c>
      <c r="E1518" s="130" t="s">
        <v>6069</v>
      </c>
      <c r="F1518" s="131"/>
    </row>
    <row r="1519" spans="1:6">
      <c r="A1519" s="128" t="s">
        <v>606</v>
      </c>
      <c r="B1519" s="127">
        <v>45000</v>
      </c>
      <c r="C1519" s="127">
        <f t="shared" si="55"/>
        <v>1272000</v>
      </c>
      <c r="D1519" s="129">
        <f t="shared" si="54"/>
        <v>47250</v>
      </c>
      <c r="E1519" s="130" t="s">
        <v>6069</v>
      </c>
      <c r="F1519" s="131"/>
    </row>
    <row r="1520" spans="1:6">
      <c r="A1520" s="128" t="s">
        <v>607</v>
      </c>
      <c r="B1520" s="127">
        <v>46000</v>
      </c>
      <c r="C1520" s="127">
        <f t="shared" si="55"/>
        <v>1300000</v>
      </c>
      <c r="D1520" s="129">
        <f t="shared" si="54"/>
        <v>48300</v>
      </c>
      <c r="E1520" s="130" t="s">
        <v>6069</v>
      </c>
      <c r="F1520" s="131"/>
    </row>
    <row r="1521" spans="1:6">
      <c r="A1521" s="128" t="s">
        <v>608</v>
      </c>
      <c r="B1521" s="127">
        <v>47000</v>
      </c>
      <c r="C1521" s="127">
        <f t="shared" si="55"/>
        <v>1328000</v>
      </c>
      <c r="D1521" s="129">
        <f t="shared" si="54"/>
        <v>49350</v>
      </c>
      <c r="E1521" s="130" t="s">
        <v>6069</v>
      </c>
      <c r="F1521" s="131"/>
    </row>
    <row r="1522" spans="1:6">
      <c r="A1522" s="128" t="s">
        <v>609</v>
      </c>
      <c r="B1522" s="127">
        <v>48000</v>
      </c>
      <c r="C1522" s="127">
        <f t="shared" si="55"/>
        <v>1356000</v>
      </c>
      <c r="D1522" s="129">
        <f t="shared" si="54"/>
        <v>50400</v>
      </c>
      <c r="E1522" s="130" t="s">
        <v>6069</v>
      </c>
      <c r="F1522" s="131"/>
    </row>
    <row r="1523" spans="1:6">
      <c r="A1523" s="128" t="s">
        <v>610</v>
      </c>
      <c r="B1523" s="127">
        <v>49000</v>
      </c>
      <c r="C1523" s="127">
        <f t="shared" si="55"/>
        <v>1384000</v>
      </c>
      <c r="D1523" s="129">
        <f t="shared" ref="D1523:D1586" si="56">SUM($G$2)*(B1523*0.001)</f>
        <v>51450</v>
      </c>
      <c r="E1523" s="130" t="s">
        <v>6069</v>
      </c>
      <c r="F1523" s="131"/>
    </row>
    <row r="1524" spans="1:6">
      <c r="A1524" s="128" t="s">
        <v>611</v>
      </c>
      <c r="B1524" s="127">
        <v>50000</v>
      </c>
      <c r="C1524" s="127">
        <f t="shared" si="55"/>
        <v>1412000</v>
      </c>
      <c r="D1524" s="129">
        <f t="shared" si="56"/>
        <v>52500</v>
      </c>
      <c r="E1524" s="130" t="s">
        <v>6069</v>
      </c>
      <c r="F1524" s="131"/>
    </row>
    <row r="1525" spans="1:6">
      <c r="A1525" s="128" t="s">
        <v>612</v>
      </c>
      <c r="B1525" s="127">
        <v>51000</v>
      </c>
      <c r="C1525" s="127">
        <f t="shared" si="55"/>
        <v>1440000</v>
      </c>
      <c r="D1525" s="129">
        <f t="shared" si="56"/>
        <v>53550</v>
      </c>
      <c r="E1525" s="130" t="s">
        <v>6069</v>
      </c>
      <c r="F1525" s="131"/>
    </row>
    <row r="1526" spans="1:6">
      <c r="A1526" s="128" t="s">
        <v>613</v>
      </c>
      <c r="B1526" s="127">
        <v>52000</v>
      </c>
      <c r="C1526" s="127">
        <f t="shared" si="55"/>
        <v>1468000</v>
      </c>
      <c r="D1526" s="129">
        <f t="shared" si="56"/>
        <v>54600</v>
      </c>
      <c r="E1526" s="130" t="s">
        <v>6069</v>
      </c>
      <c r="F1526" s="131"/>
    </row>
    <row r="1527" spans="1:6">
      <c r="A1527" s="128" t="s">
        <v>614</v>
      </c>
      <c r="B1527" s="127">
        <v>53000</v>
      </c>
      <c r="C1527" s="127">
        <f t="shared" si="55"/>
        <v>1496000</v>
      </c>
      <c r="D1527" s="129">
        <f t="shared" si="56"/>
        <v>55650</v>
      </c>
      <c r="E1527" s="130" t="s">
        <v>6069</v>
      </c>
      <c r="F1527" s="131"/>
    </row>
    <row r="1528" spans="1:6">
      <c r="A1528" s="128" t="s">
        <v>615</v>
      </c>
      <c r="B1528" s="127">
        <v>54000</v>
      </c>
      <c r="C1528" s="127">
        <f t="shared" si="55"/>
        <v>1524000</v>
      </c>
      <c r="D1528" s="129">
        <f t="shared" si="56"/>
        <v>56700</v>
      </c>
      <c r="E1528" s="130" t="s">
        <v>6069</v>
      </c>
      <c r="F1528" s="131"/>
    </row>
    <row r="1529" spans="1:6">
      <c r="A1529" s="128" t="s">
        <v>616</v>
      </c>
      <c r="B1529" s="127">
        <v>55000</v>
      </c>
      <c r="C1529" s="127">
        <f t="shared" si="55"/>
        <v>1552000</v>
      </c>
      <c r="D1529" s="129">
        <f t="shared" si="56"/>
        <v>57750</v>
      </c>
      <c r="E1529" s="130" t="s">
        <v>6069</v>
      </c>
      <c r="F1529" s="131"/>
    </row>
    <row r="1530" spans="1:6">
      <c r="A1530" s="128" t="s">
        <v>617</v>
      </c>
      <c r="B1530" s="127">
        <v>56000</v>
      </c>
      <c r="C1530" s="127">
        <f t="shared" si="55"/>
        <v>1580000</v>
      </c>
      <c r="D1530" s="129">
        <f t="shared" si="56"/>
        <v>58800</v>
      </c>
      <c r="E1530" s="130" t="s">
        <v>6069</v>
      </c>
      <c r="F1530" s="131"/>
    </row>
    <row r="1531" spans="1:6">
      <c r="A1531" s="128" t="s">
        <v>618</v>
      </c>
      <c r="B1531" s="127">
        <v>57000</v>
      </c>
      <c r="C1531" s="127">
        <f t="shared" si="55"/>
        <v>1608000</v>
      </c>
      <c r="D1531" s="129">
        <f t="shared" si="56"/>
        <v>59850</v>
      </c>
      <c r="E1531" s="130" t="s">
        <v>6069</v>
      </c>
      <c r="F1531" s="131"/>
    </row>
    <row r="1532" spans="1:6">
      <c r="A1532" s="128" t="s">
        <v>619</v>
      </c>
      <c r="B1532" s="127">
        <v>58000</v>
      </c>
      <c r="C1532" s="127">
        <f t="shared" si="55"/>
        <v>1636000</v>
      </c>
      <c r="D1532" s="129">
        <f t="shared" si="56"/>
        <v>60900</v>
      </c>
      <c r="E1532" s="130" t="s">
        <v>6069</v>
      </c>
      <c r="F1532" s="131"/>
    </row>
    <row r="1533" spans="1:6">
      <c r="A1533" s="128" t="s">
        <v>620</v>
      </c>
      <c r="B1533" s="127">
        <v>59000</v>
      </c>
      <c r="C1533" s="127">
        <f t="shared" si="55"/>
        <v>1664000</v>
      </c>
      <c r="D1533" s="129">
        <f t="shared" si="56"/>
        <v>61950</v>
      </c>
      <c r="E1533" s="130" t="s">
        <v>6069</v>
      </c>
      <c r="F1533" s="131"/>
    </row>
    <row r="1534" spans="1:6">
      <c r="A1534" s="128" t="s">
        <v>621</v>
      </c>
      <c r="B1534" s="127">
        <v>60000</v>
      </c>
      <c r="C1534" s="127">
        <f t="shared" si="55"/>
        <v>1692000</v>
      </c>
      <c r="D1534" s="129">
        <f t="shared" si="56"/>
        <v>63000</v>
      </c>
      <c r="E1534" s="130" t="s">
        <v>6069</v>
      </c>
      <c r="F1534" s="131"/>
    </row>
    <row r="1535" spans="1:6">
      <c r="A1535" s="128" t="s">
        <v>622</v>
      </c>
      <c r="B1535" s="127">
        <v>61000</v>
      </c>
      <c r="C1535" s="127">
        <f t="shared" si="55"/>
        <v>1720000</v>
      </c>
      <c r="D1535" s="129">
        <f t="shared" si="56"/>
        <v>64050</v>
      </c>
      <c r="E1535" s="130" t="s">
        <v>6069</v>
      </c>
      <c r="F1535" s="131"/>
    </row>
    <row r="1536" spans="1:6">
      <c r="A1536" s="128" t="s">
        <v>623</v>
      </c>
      <c r="B1536" s="127">
        <v>62000</v>
      </c>
      <c r="C1536" s="127">
        <f t="shared" si="55"/>
        <v>1748000</v>
      </c>
      <c r="D1536" s="129">
        <f t="shared" si="56"/>
        <v>65100</v>
      </c>
      <c r="E1536" s="130" t="s">
        <v>6069</v>
      </c>
      <c r="F1536" s="131"/>
    </row>
    <row r="1537" spans="1:6">
      <c r="A1537" s="128" t="s">
        <v>624</v>
      </c>
      <c r="B1537" s="127">
        <v>63000</v>
      </c>
      <c r="C1537" s="127">
        <f t="shared" si="55"/>
        <v>1776000</v>
      </c>
      <c r="D1537" s="129">
        <f t="shared" si="56"/>
        <v>66150</v>
      </c>
      <c r="E1537" s="130" t="s">
        <v>6069</v>
      </c>
      <c r="F1537" s="131"/>
    </row>
    <row r="1538" spans="1:6">
      <c r="A1538" s="128" t="s">
        <v>625</v>
      </c>
      <c r="B1538" s="127">
        <v>64000</v>
      </c>
      <c r="C1538" s="127">
        <f t="shared" si="55"/>
        <v>1804000</v>
      </c>
      <c r="D1538" s="129">
        <f t="shared" si="56"/>
        <v>67200</v>
      </c>
      <c r="E1538" s="130" t="s">
        <v>6069</v>
      </c>
      <c r="F1538" s="131"/>
    </row>
    <row r="1539" spans="1:6">
      <c r="A1539" s="128" t="s">
        <v>626</v>
      </c>
      <c r="B1539" s="127">
        <v>65000</v>
      </c>
      <c r="C1539" s="127">
        <f t="shared" si="55"/>
        <v>1832000</v>
      </c>
      <c r="D1539" s="129">
        <f t="shared" si="56"/>
        <v>68250</v>
      </c>
      <c r="E1539" s="130" t="s">
        <v>6069</v>
      </c>
      <c r="F1539" s="131"/>
    </row>
    <row r="1540" spans="1:6">
      <c r="A1540" s="128" t="s">
        <v>627</v>
      </c>
      <c r="B1540" s="127">
        <v>66000</v>
      </c>
      <c r="C1540" s="127">
        <f t="shared" si="55"/>
        <v>1860000</v>
      </c>
      <c r="D1540" s="129">
        <f t="shared" si="56"/>
        <v>69300</v>
      </c>
      <c r="E1540" s="130" t="s">
        <v>6069</v>
      </c>
      <c r="F1540" s="131"/>
    </row>
    <row r="1541" spans="1:6">
      <c r="A1541" s="128" t="s">
        <v>628</v>
      </c>
      <c r="B1541" s="127">
        <v>67000</v>
      </c>
      <c r="C1541" s="127">
        <f t="shared" ref="C1541:C1604" si="57">SUM(C1540)+28000</f>
        <v>1888000</v>
      </c>
      <c r="D1541" s="129">
        <f t="shared" si="56"/>
        <v>70350</v>
      </c>
      <c r="E1541" s="130" t="s">
        <v>6069</v>
      </c>
      <c r="F1541" s="131"/>
    </row>
    <row r="1542" spans="1:6">
      <c r="A1542" s="128" t="s">
        <v>629</v>
      </c>
      <c r="B1542" s="127">
        <v>68000</v>
      </c>
      <c r="C1542" s="127">
        <f t="shared" si="57"/>
        <v>1916000</v>
      </c>
      <c r="D1542" s="129">
        <f t="shared" si="56"/>
        <v>71400</v>
      </c>
      <c r="E1542" s="130" t="s">
        <v>6069</v>
      </c>
      <c r="F1542" s="131"/>
    </row>
    <row r="1543" spans="1:6">
      <c r="A1543" s="128" t="s">
        <v>630</v>
      </c>
      <c r="B1543" s="127">
        <v>69000</v>
      </c>
      <c r="C1543" s="127">
        <f t="shared" si="57"/>
        <v>1944000</v>
      </c>
      <c r="D1543" s="129">
        <f t="shared" si="56"/>
        <v>72450</v>
      </c>
      <c r="E1543" s="130" t="s">
        <v>6069</v>
      </c>
      <c r="F1543" s="131"/>
    </row>
    <row r="1544" spans="1:6">
      <c r="A1544" s="128" t="s">
        <v>631</v>
      </c>
      <c r="B1544" s="127">
        <v>70000</v>
      </c>
      <c r="C1544" s="127">
        <f t="shared" si="57"/>
        <v>1972000</v>
      </c>
      <c r="D1544" s="129">
        <f t="shared" si="56"/>
        <v>73500</v>
      </c>
      <c r="E1544" s="130" t="s">
        <v>6069</v>
      </c>
      <c r="F1544" s="131"/>
    </row>
    <row r="1545" spans="1:6">
      <c r="A1545" s="128" t="s">
        <v>632</v>
      </c>
      <c r="B1545" s="127">
        <v>71000</v>
      </c>
      <c r="C1545" s="127">
        <f t="shared" si="57"/>
        <v>2000000</v>
      </c>
      <c r="D1545" s="129">
        <f t="shared" si="56"/>
        <v>74550</v>
      </c>
      <c r="E1545" s="130" t="s">
        <v>6069</v>
      </c>
      <c r="F1545" s="131"/>
    </row>
    <row r="1546" spans="1:6">
      <c r="A1546" s="128" t="s">
        <v>633</v>
      </c>
      <c r="B1546" s="127">
        <v>72000</v>
      </c>
      <c r="C1546" s="127">
        <f t="shared" si="57"/>
        <v>2028000</v>
      </c>
      <c r="D1546" s="129">
        <f t="shared" si="56"/>
        <v>75600</v>
      </c>
      <c r="E1546" s="130" t="s">
        <v>6069</v>
      </c>
      <c r="F1546" s="131"/>
    </row>
    <row r="1547" spans="1:6">
      <c r="A1547" s="128" t="s">
        <v>634</v>
      </c>
      <c r="B1547" s="127">
        <v>73000</v>
      </c>
      <c r="C1547" s="127">
        <f t="shared" si="57"/>
        <v>2056000</v>
      </c>
      <c r="D1547" s="129">
        <f t="shared" si="56"/>
        <v>76650</v>
      </c>
      <c r="E1547" s="130" t="s">
        <v>6069</v>
      </c>
      <c r="F1547" s="131"/>
    </row>
    <row r="1548" spans="1:6">
      <c r="A1548" s="128" t="s">
        <v>635</v>
      </c>
      <c r="B1548" s="127">
        <v>74000</v>
      </c>
      <c r="C1548" s="127">
        <f t="shared" si="57"/>
        <v>2084000</v>
      </c>
      <c r="D1548" s="129">
        <f t="shared" si="56"/>
        <v>77700</v>
      </c>
      <c r="E1548" s="130" t="s">
        <v>6069</v>
      </c>
      <c r="F1548" s="131"/>
    </row>
    <row r="1549" spans="1:6">
      <c r="A1549" s="128" t="s">
        <v>636</v>
      </c>
      <c r="B1549" s="127">
        <v>75000</v>
      </c>
      <c r="C1549" s="127">
        <f t="shared" si="57"/>
        <v>2112000</v>
      </c>
      <c r="D1549" s="129">
        <f t="shared" si="56"/>
        <v>78750</v>
      </c>
      <c r="E1549" s="130" t="s">
        <v>6069</v>
      </c>
      <c r="F1549" s="131"/>
    </row>
    <row r="1550" spans="1:6">
      <c r="A1550" s="128" t="s">
        <v>637</v>
      </c>
      <c r="B1550" s="127">
        <v>76000</v>
      </c>
      <c r="C1550" s="127">
        <f t="shared" si="57"/>
        <v>2140000</v>
      </c>
      <c r="D1550" s="129">
        <f t="shared" si="56"/>
        <v>79800</v>
      </c>
      <c r="E1550" s="130" t="s">
        <v>6069</v>
      </c>
      <c r="F1550" s="131"/>
    </row>
    <row r="1551" spans="1:6">
      <c r="A1551" s="128" t="s">
        <v>638</v>
      </c>
      <c r="B1551" s="127">
        <v>77000</v>
      </c>
      <c r="C1551" s="127">
        <f t="shared" si="57"/>
        <v>2168000</v>
      </c>
      <c r="D1551" s="129">
        <f t="shared" si="56"/>
        <v>80850</v>
      </c>
      <c r="E1551" s="130" t="s">
        <v>6069</v>
      </c>
      <c r="F1551" s="131"/>
    </row>
    <row r="1552" spans="1:6">
      <c r="A1552" s="128" t="s">
        <v>639</v>
      </c>
      <c r="B1552" s="127">
        <v>78000</v>
      </c>
      <c r="C1552" s="127">
        <f t="shared" si="57"/>
        <v>2196000</v>
      </c>
      <c r="D1552" s="129">
        <f t="shared" si="56"/>
        <v>81900</v>
      </c>
      <c r="E1552" s="130" t="s">
        <v>6069</v>
      </c>
      <c r="F1552" s="131"/>
    </row>
    <row r="1553" spans="1:6">
      <c r="A1553" s="128" t="s">
        <v>640</v>
      </c>
      <c r="B1553" s="127">
        <v>79000</v>
      </c>
      <c r="C1553" s="127">
        <f t="shared" si="57"/>
        <v>2224000</v>
      </c>
      <c r="D1553" s="129">
        <f t="shared" si="56"/>
        <v>82950</v>
      </c>
      <c r="E1553" s="130" t="s">
        <v>6069</v>
      </c>
      <c r="F1553" s="131"/>
    </row>
    <row r="1554" spans="1:6">
      <c r="A1554" s="128" t="s">
        <v>641</v>
      </c>
      <c r="B1554" s="127">
        <v>80000</v>
      </c>
      <c r="C1554" s="127">
        <f t="shared" si="57"/>
        <v>2252000</v>
      </c>
      <c r="D1554" s="129">
        <f t="shared" si="56"/>
        <v>84000</v>
      </c>
      <c r="E1554" s="130" t="s">
        <v>6069</v>
      </c>
      <c r="F1554" s="131"/>
    </row>
    <row r="1555" spans="1:6">
      <c r="A1555" s="128" t="s">
        <v>642</v>
      </c>
      <c r="B1555" s="127">
        <v>81000</v>
      </c>
      <c r="C1555" s="127">
        <f t="shared" si="57"/>
        <v>2280000</v>
      </c>
      <c r="D1555" s="129">
        <f t="shared" si="56"/>
        <v>85050</v>
      </c>
      <c r="E1555" s="130" t="s">
        <v>6069</v>
      </c>
      <c r="F1555" s="131"/>
    </row>
    <row r="1556" spans="1:6">
      <c r="A1556" s="128" t="s">
        <v>643</v>
      </c>
      <c r="B1556" s="127">
        <v>82000</v>
      </c>
      <c r="C1556" s="127">
        <f t="shared" si="57"/>
        <v>2308000</v>
      </c>
      <c r="D1556" s="129">
        <f t="shared" si="56"/>
        <v>86100</v>
      </c>
      <c r="E1556" s="130" t="s">
        <v>6069</v>
      </c>
      <c r="F1556" s="131"/>
    </row>
    <row r="1557" spans="1:6">
      <c r="A1557" s="128" t="s">
        <v>644</v>
      </c>
      <c r="B1557" s="127">
        <v>83000</v>
      </c>
      <c r="C1557" s="127">
        <f t="shared" si="57"/>
        <v>2336000</v>
      </c>
      <c r="D1557" s="129">
        <f t="shared" si="56"/>
        <v>87150</v>
      </c>
      <c r="E1557" s="130" t="s">
        <v>6069</v>
      </c>
      <c r="F1557" s="131"/>
    </row>
    <row r="1558" spans="1:6">
      <c r="A1558" s="128" t="s">
        <v>645</v>
      </c>
      <c r="B1558" s="127">
        <v>84000</v>
      </c>
      <c r="C1558" s="127">
        <f t="shared" si="57"/>
        <v>2364000</v>
      </c>
      <c r="D1558" s="129">
        <f t="shared" si="56"/>
        <v>88200</v>
      </c>
      <c r="E1558" s="130" t="s">
        <v>6069</v>
      </c>
      <c r="F1558" s="131"/>
    </row>
    <row r="1559" spans="1:6">
      <c r="A1559" s="128" t="s">
        <v>646</v>
      </c>
      <c r="B1559" s="127">
        <v>85000</v>
      </c>
      <c r="C1559" s="127">
        <f t="shared" si="57"/>
        <v>2392000</v>
      </c>
      <c r="D1559" s="129">
        <f t="shared" si="56"/>
        <v>89250</v>
      </c>
      <c r="E1559" s="130" t="s">
        <v>6069</v>
      </c>
      <c r="F1559" s="131"/>
    </row>
    <row r="1560" spans="1:6">
      <c r="A1560" s="128" t="s">
        <v>647</v>
      </c>
      <c r="B1560" s="127">
        <v>86000</v>
      </c>
      <c r="C1560" s="127">
        <f t="shared" si="57"/>
        <v>2420000</v>
      </c>
      <c r="D1560" s="129">
        <f t="shared" si="56"/>
        <v>90300</v>
      </c>
      <c r="E1560" s="130" t="s">
        <v>6069</v>
      </c>
      <c r="F1560" s="131"/>
    </row>
    <row r="1561" spans="1:6">
      <c r="A1561" s="128" t="s">
        <v>648</v>
      </c>
      <c r="B1561" s="127">
        <v>87000</v>
      </c>
      <c r="C1561" s="127">
        <f t="shared" si="57"/>
        <v>2448000</v>
      </c>
      <c r="D1561" s="129">
        <f t="shared" si="56"/>
        <v>91350</v>
      </c>
      <c r="E1561" s="130" t="s">
        <v>6069</v>
      </c>
      <c r="F1561" s="131"/>
    </row>
    <row r="1562" spans="1:6">
      <c r="A1562" s="128" t="s">
        <v>649</v>
      </c>
      <c r="B1562" s="127">
        <v>88000</v>
      </c>
      <c r="C1562" s="127">
        <f t="shared" si="57"/>
        <v>2476000</v>
      </c>
      <c r="D1562" s="129">
        <f t="shared" si="56"/>
        <v>92400</v>
      </c>
      <c r="E1562" s="130" t="s">
        <v>6069</v>
      </c>
      <c r="F1562" s="131"/>
    </row>
    <row r="1563" spans="1:6">
      <c r="A1563" s="128" t="s">
        <v>650</v>
      </c>
      <c r="B1563" s="127">
        <v>89000</v>
      </c>
      <c r="C1563" s="127">
        <f t="shared" si="57"/>
        <v>2504000</v>
      </c>
      <c r="D1563" s="129">
        <f t="shared" si="56"/>
        <v>93450</v>
      </c>
      <c r="E1563" s="130" t="s">
        <v>6069</v>
      </c>
      <c r="F1563" s="131"/>
    </row>
    <row r="1564" spans="1:6">
      <c r="A1564" s="128" t="s">
        <v>651</v>
      </c>
      <c r="B1564" s="127">
        <v>90000</v>
      </c>
      <c r="C1564" s="127">
        <f t="shared" si="57"/>
        <v>2532000</v>
      </c>
      <c r="D1564" s="129">
        <f t="shared" si="56"/>
        <v>94500</v>
      </c>
      <c r="E1564" s="130" t="s">
        <v>6069</v>
      </c>
      <c r="F1564" s="131"/>
    </row>
    <row r="1565" spans="1:6">
      <c r="A1565" s="128" t="s">
        <v>652</v>
      </c>
      <c r="B1565" s="127">
        <v>91000</v>
      </c>
      <c r="C1565" s="127">
        <f t="shared" si="57"/>
        <v>2560000</v>
      </c>
      <c r="D1565" s="129">
        <f t="shared" si="56"/>
        <v>95550</v>
      </c>
      <c r="E1565" s="130" t="s">
        <v>6069</v>
      </c>
      <c r="F1565" s="131"/>
    </row>
    <row r="1566" spans="1:6">
      <c r="A1566" s="128" t="s">
        <v>653</v>
      </c>
      <c r="B1566" s="127">
        <v>92000</v>
      </c>
      <c r="C1566" s="127">
        <f t="shared" si="57"/>
        <v>2588000</v>
      </c>
      <c r="D1566" s="129">
        <f t="shared" si="56"/>
        <v>96600</v>
      </c>
      <c r="E1566" s="130" t="s">
        <v>6069</v>
      </c>
      <c r="F1566" s="131"/>
    </row>
    <row r="1567" spans="1:6">
      <c r="A1567" s="128" t="s">
        <v>654</v>
      </c>
      <c r="B1567" s="127">
        <v>93000</v>
      </c>
      <c r="C1567" s="127">
        <f t="shared" si="57"/>
        <v>2616000</v>
      </c>
      <c r="D1567" s="129">
        <f t="shared" si="56"/>
        <v>97650</v>
      </c>
      <c r="E1567" s="130" t="s">
        <v>6069</v>
      </c>
      <c r="F1567" s="131"/>
    </row>
    <row r="1568" spans="1:6">
      <c r="A1568" s="128" t="s">
        <v>655</v>
      </c>
      <c r="B1568" s="127">
        <v>94000</v>
      </c>
      <c r="C1568" s="127">
        <f t="shared" si="57"/>
        <v>2644000</v>
      </c>
      <c r="D1568" s="129">
        <f t="shared" si="56"/>
        <v>98700</v>
      </c>
      <c r="E1568" s="130" t="s">
        <v>6069</v>
      </c>
      <c r="F1568" s="131"/>
    </row>
    <row r="1569" spans="1:6">
      <c r="A1569" s="128" t="s">
        <v>656</v>
      </c>
      <c r="B1569" s="127">
        <v>95000</v>
      </c>
      <c r="C1569" s="127">
        <f t="shared" si="57"/>
        <v>2672000</v>
      </c>
      <c r="D1569" s="129">
        <f t="shared" si="56"/>
        <v>99750</v>
      </c>
      <c r="E1569" s="130" t="s">
        <v>6069</v>
      </c>
      <c r="F1569" s="131"/>
    </row>
    <row r="1570" spans="1:6">
      <c r="A1570" s="128" t="s">
        <v>657</v>
      </c>
      <c r="B1570" s="127">
        <v>96000</v>
      </c>
      <c r="C1570" s="127">
        <f t="shared" si="57"/>
        <v>2700000</v>
      </c>
      <c r="D1570" s="129">
        <f t="shared" si="56"/>
        <v>100800</v>
      </c>
      <c r="E1570" s="130" t="s">
        <v>6069</v>
      </c>
      <c r="F1570" s="131"/>
    </row>
    <row r="1571" spans="1:6">
      <c r="A1571" s="128" t="s">
        <v>658</v>
      </c>
      <c r="B1571" s="127">
        <v>97000</v>
      </c>
      <c r="C1571" s="127">
        <f t="shared" si="57"/>
        <v>2728000</v>
      </c>
      <c r="D1571" s="129">
        <f t="shared" si="56"/>
        <v>101850</v>
      </c>
      <c r="E1571" s="130" t="s">
        <v>6069</v>
      </c>
      <c r="F1571" s="131"/>
    </row>
    <row r="1572" spans="1:6">
      <c r="A1572" s="128" t="s">
        <v>659</v>
      </c>
      <c r="B1572" s="127">
        <v>98000</v>
      </c>
      <c r="C1572" s="127">
        <f t="shared" si="57"/>
        <v>2756000</v>
      </c>
      <c r="D1572" s="129">
        <f t="shared" si="56"/>
        <v>102900</v>
      </c>
      <c r="E1572" s="130" t="s">
        <v>6069</v>
      </c>
      <c r="F1572" s="131"/>
    </row>
    <row r="1573" spans="1:6">
      <c r="A1573" s="128" t="s">
        <v>660</v>
      </c>
      <c r="B1573" s="127">
        <v>99000</v>
      </c>
      <c r="C1573" s="127">
        <f t="shared" si="57"/>
        <v>2784000</v>
      </c>
      <c r="D1573" s="129">
        <f t="shared" si="56"/>
        <v>103950</v>
      </c>
      <c r="E1573" s="130" t="s">
        <v>6069</v>
      </c>
      <c r="F1573" s="131"/>
    </row>
    <row r="1574" spans="1:6">
      <c r="A1574" s="128" t="s">
        <v>661</v>
      </c>
      <c r="B1574" s="127">
        <v>100000</v>
      </c>
      <c r="C1574" s="127">
        <f t="shared" si="57"/>
        <v>2812000</v>
      </c>
      <c r="D1574" s="129">
        <f t="shared" si="56"/>
        <v>105000</v>
      </c>
      <c r="E1574" s="130" t="s">
        <v>6069</v>
      </c>
      <c r="F1574" s="131"/>
    </row>
    <row r="1575" spans="1:6">
      <c r="A1575" s="128" t="s">
        <v>662</v>
      </c>
      <c r="B1575" s="127">
        <v>101000</v>
      </c>
      <c r="C1575" s="127">
        <f t="shared" si="57"/>
        <v>2840000</v>
      </c>
      <c r="D1575" s="129">
        <f t="shared" si="56"/>
        <v>106050</v>
      </c>
      <c r="E1575" s="130" t="s">
        <v>6069</v>
      </c>
      <c r="F1575" s="131"/>
    </row>
    <row r="1576" spans="1:6">
      <c r="A1576" s="128" t="s">
        <v>663</v>
      </c>
      <c r="B1576" s="127">
        <v>102000</v>
      </c>
      <c r="C1576" s="127">
        <f t="shared" si="57"/>
        <v>2868000</v>
      </c>
      <c r="D1576" s="129">
        <f t="shared" si="56"/>
        <v>107100</v>
      </c>
      <c r="E1576" s="130" t="s">
        <v>6069</v>
      </c>
      <c r="F1576" s="131"/>
    </row>
    <row r="1577" spans="1:6">
      <c r="A1577" s="128" t="s">
        <v>664</v>
      </c>
      <c r="B1577" s="127">
        <v>103000</v>
      </c>
      <c r="C1577" s="127">
        <f t="shared" si="57"/>
        <v>2896000</v>
      </c>
      <c r="D1577" s="129">
        <f t="shared" si="56"/>
        <v>108150</v>
      </c>
      <c r="E1577" s="130" t="s">
        <v>6069</v>
      </c>
      <c r="F1577" s="131"/>
    </row>
    <row r="1578" spans="1:6">
      <c r="A1578" s="128" t="s">
        <v>665</v>
      </c>
      <c r="B1578" s="127">
        <v>104000</v>
      </c>
      <c r="C1578" s="127">
        <f t="shared" si="57"/>
        <v>2924000</v>
      </c>
      <c r="D1578" s="129">
        <f t="shared" si="56"/>
        <v>109200</v>
      </c>
      <c r="E1578" s="130" t="s">
        <v>6069</v>
      </c>
      <c r="F1578" s="131"/>
    </row>
    <row r="1579" spans="1:6">
      <c r="A1579" s="128" t="s">
        <v>666</v>
      </c>
      <c r="B1579" s="127">
        <v>105000</v>
      </c>
      <c r="C1579" s="127">
        <f t="shared" si="57"/>
        <v>2952000</v>
      </c>
      <c r="D1579" s="129">
        <f t="shared" si="56"/>
        <v>110250</v>
      </c>
      <c r="E1579" s="130" t="s">
        <v>6069</v>
      </c>
      <c r="F1579" s="131"/>
    </row>
    <row r="1580" spans="1:6">
      <c r="A1580" s="128" t="s">
        <v>667</v>
      </c>
      <c r="B1580" s="127">
        <v>106000</v>
      </c>
      <c r="C1580" s="127">
        <f t="shared" si="57"/>
        <v>2980000</v>
      </c>
      <c r="D1580" s="129">
        <f t="shared" si="56"/>
        <v>111300</v>
      </c>
      <c r="E1580" s="130" t="s">
        <v>6069</v>
      </c>
      <c r="F1580" s="131"/>
    </row>
    <row r="1581" spans="1:6">
      <c r="A1581" s="128" t="s">
        <v>668</v>
      </c>
      <c r="B1581" s="127">
        <v>107000</v>
      </c>
      <c r="C1581" s="127">
        <f t="shared" si="57"/>
        <v>3008000</v>
      </c>
      <c r="D1581" s="129">
        <f t="shared" si="56"/>
        <v>112350</v>
      </c>
      <c r="E1581" s="130" t="s">
        <v>6069</v>
      </c>
      <c r="F1581" s="131"/>
    </row>
    <row r="1582" spans="1:6">
      <c r="A1582" s="128" t="s">
        <v>669</v>
      </c>
      <c r="B1582" s="127">
        <v>108000</v>
      </c>
      <c r="C1582" s="127">
        <f t="shared" si="57"/>
        <v>3036000</v>
      </c>
      <c r="D1582" s="129">
        <f t="shared" si="56"/>
        <v>113400</v>
      </c>
      <c r="E1582" s="130" t="s">
        <v>6069</v>
      </c>
      <c r="F1582" s="131"/>
    </row>
    <row r="1583" spans="1:6">
      <c r="A1583" s="128" t="s">
        <v>670</v>
      </c>
      <c r="B1583" s="127">
        <v>109000</v>
      </c>
      <c r="C1583" s="127">
        <f t="shared" si="57"/>
        <v>3064000</v>
      </c>
      <c r="D1583" s="129">
        <f t="shared" si="56"/>
        <v>114450</v>
      </c>
      <c r="E1583" s="130" t="s">
        <v>6069</v>
      </c>
      <c r="F1583" s="131"/>
    </row>
    <row r="1584" spans="1:6">
      <c r="A1584" s="128" t="s">
        <v>671</v>
      </c>
      <c r="B1584" s="127">
        <v>110000</v>
      </c>
      <c r="C1584" s="127">
        <f t="shared" si="57"/>
        <v>3092000</v>
      </c>
      <c r="D1584" s="129">
        <f t="shared" si="56"/>
        <v>115500</v>
      </c>
      <c r="E1584" s="130" t="s">
        <v>6069</v>
      </c>
      <c r="F1584" s="131"/>
    </row>
    <row r="1585" spans="1:6">
      <c r="A1585" s="128" t="s">
        <v>672</v>
      </c>
      <c r="B1585" s="127">
        <v>111000</v>
      </c>
      <c r="C1585" s="127">
        <f t="shared" si="57"/>
        <v>3120000</v>
      </c>
      <c r="D1585" s="129">
        <f t="shared" si="56"/>
        <v>116550</v>
      </c>
      <c r="E1585" s="130" t="s">
        <v>6069</v>
      </c>
      <c r="F1585" s="131"/>
    </row>
    <row r="1586" spans="1:6">
      <c r="A1586" s="128" t="s">
        <v>673</v>
      </c>
      <c r="B1586" s="127">
        <v>112000</v>
      </c>
      <c r="C1586" s="127">
        <f t="shared" si="57"/>
        <v>3148000</v>
      </c>
      <c r="D1586" s="129">
        <f t="shared" si="56"/>
        <v>117600</v>
      </c>
      <c r="E1586" s="130" t="s">
        <v>6069</v>
      </c>
      <c r="F1586" s="131"/>
    </row>
    <row r="1587" spans="1:6">
      <c r="A1587" s="128" t="s">
        <v>674</v>
      </c>
      <c r="B1587" s="127">
        <v>113000</v>
      </c>
      <c r="C1587" s="127">
        <f t="shared" si="57"/>
        <v>3176000</v>
      </c>
      <c r="D1587" s="129">
        <f t="shared" ref="D1587:D1650" si="58">SUM($G$2)*(B1587*0.001)</f>
        <v>118650</v>
      </c>
      <c r="E1587" s="130" t="s">
        <v>6069</v>
      </c>
      <c r="F1587" s="131"/>
    </row>
    <row r="1588" spans="1:6">
      <c r="A1588" s="128" t="s">
        <v>675</v>
      </c>
      <c r="B1588" s="127">
        <v>114000</v>
      </c>
      <c r="C1588" s="127">
        <f t="shared" si="57"/>
        <v>3204000</v>
      </c>
      <c r="D1588" s="129">
        <f t="shared" si="58"/>
        <v>119700</v>
      </c>
      <c r="E1588" s="130" t="s">
        <v>6069</v>
      </c>
      <c r="F1588" s="131"/>
    </row>
    <row r="1589" spans="1:6">
      <c r="A1589" s="128" t="s">
        <v>676</v>
      </c>
      <c r="B1589" s="127">
        <v>115000</v>
      </c>
      <c r="C1589" s="127">
        <f t="shared" si="57"/>
        <v>3232000</v>
      </c>
      <c r="D1589" s="129">
        <f t="shared" si="58"/>
        <v>120750</v>
      </c>
      <c r="E1589" s="130" t="s">
        <v>6069</v>
      </c>
      <c r="F1589" s="131"/>
    </row>
    <row r="1590" spans="1:6">
      <c r="A1590" s="128" t="s">
        <v>677</v>
      </c>
      <c r="B1590" s="127">
        <v>116000</v>
      </c>
      <c r="C1590" s="127">
        <f t="shared" si="57"/>
        <v>3260000</v>
      </c>
      <c r="D1590" s="129">
        <f t="shared" si="58"/>
        <v>121800</v>
      </c>
      <c r="E1590" s="130" t="s">
        <v>6069</v>
      </c>
      <c r="F1590" s="131"/>
    </row>
    <row r="1591" spans="1:6">
      <c r="A1591" s="128" t="s">
        <v>678</v>
      </c>
      <c r="B1591" s="127">
        <v>117000</v>
      </c>
      <c r="C1591" s="127">
        <f t="shared" si="57"/>
        <v>3288000</v>
      </c>
      <c r="D1591" s="129">
        <f t="shared" si="58"/>
        <v>122850</v>
      </c>
      <c r="E1591" s="130" t="s">
        <v>6069</v>
      </c>
      <c r="F1591" s="131"/>
    </row>
    <row r="1592" spans="1:6">
      <c r="A1592" s="128" t="s">
        <v>679</v>
      </c>
      <c r="B1592" s="127">
        <v>118000</v>
      </c>
      <c r="C1592" s="127">
        <f t="shared" si="57"/>
        <v>3316000</v>
      </c>
      <c r="D1592" s="129">
        <f t="shared" si="58"/>
        <v>123900</v>
      </c>
      <c r="E1592" s="130" t="s">
        <v>6069</v>
      </c>
      <c r="F1592" s="131"/>
    </row>
    <row r="1593" spans="1:6">
      <c r="A1593" s="128" t="s">
        <v>680</v>
      </c>
      <c r="B1593" s="127">
        <v>119000</v>
      </c>
      <c r="C1593" s="127">
        <f t="shared" si="57"/>
        <v>3344000</v>
      </c>
      <c r="D1593" s="129">
        <f t="shared" si="58"/>
        <v>124950</v>
      </c>
      <c r="E1593" s="130" t="s">
        <v>6069</v>
      </c>
      <c r="F1593" s="131"/>
    </row>
    <row r="1594" spans="1:6">
      <c r="A1594" s="128" t="s">
        <v>681</v>
      </c>
      <c r="B1594" s="127">
        <v>120000</v>
      </c>
      <c r="C1594" s="127">
        <f t="shared" si="57"/>
        <v>3372000</v>
      </c>
      <c r="D1594" s="129">
        <f t="shared" si="58"/>
        <v>126000</v>
      </c>
      <c r="E1594" s="130" t="s">
        <v>6069</v>
      </c>
      <c r="F1594" s="131"/>
    </row>
    <row r="1595" spans="1:6">
      <c r="A1595" s="128" t="s">
        <v>682</v>
      </c>
      <c r="B1595" s="127">
        <v>121000</v>
      </c>
      <c r="C1595" s="127">
        <f t="shared" si="57"/>
        <v>3400000</v>
      </c>
      <c r="D1595" s="129">
        <f t="shared" si="58"/>
        <v>127050</v>
      </c>
      <c r="E1595" s="130" t="s">
        <v>6069</v>
      </c>
      <c r="F1595" s="131"/>
    </row>
    <row r="1596" spans="1:6">
      <c r="A1596" s="128" t="s">
        <v>683</v>
      </c>
      <c r="B1596" s="127">
        <v>122000</v>
      </c>
      <c r="C1596" s="127">
        <f t="shared" si="57"/>
        <v>3428000</v>
      </c>
      <c r="D1596" s="129">
        <f t="shared" si="58"/>
        <v>128100</v>
      </c>
      <c r="E1596" s="130" t="s">
        <v>6069</v>
      </c>
      <c r="F1596" s="131"/>
    </row>
    <row r="1597" spans="1:6">
      <c r="A1597" s="128" t="s">
        <v>684</v>
      </c>
      <c r="B1597" s="127">
        <v>123000</v>
      </c>
      <c r="C1597" s="127">
        <f t="shared" si="57"/>
        <v>3456000</v>
      </c>
      <c r="D1597" s="129">
        <f t="shared" si="58"/>
        <v>129150</v>
      </c>
      <c r="E1597" s="130" t="s">
        <v>6069</v>
      </c>
      <c r="F1597" s="131"/>
    </row>
    <row r="1598" spans="1:6">
      <c r="A1598" s="128" t="s">
        <v>685</v>
      </c>
      <c r="B1598" s="127">
        <v>124000</v>
      </c>
      <c r="C1598" s="127">
        <f t="shared" si="57"/>
        <v>3484000</v>
      </c>
      <c r="D1598" s="129">
        <f t="shared" si="58"/>
        <v>130200</v>
      </c>
      <c r="E1598" s="130" t="s">
        <v>6069</v>
      </c>
      <c r="F1598" s="131"/>
    </row>
    <row r="1599" spans="1:6">
      <c r="A1599" s="128" t="s">
        <v>686</v>
      </c>
      <c r="B1599" s="127">
        <v>125000</v>
      </c>
      <c r="C1599" s="127">
        <f t="shared" si="57"/>
        <v>3512000</v>
      </c>
      <c r="D1599" s="129">
        <f t="shared" si="58"/>
        <v>131250</v>
      </c>
      <c r="E1599" s="130" t="s">
        <v>6069</v>
      </c>
      <c r="F1599" s="131"/>
    </row>
    <row r="1600" spans="1:6">
      <c r="A1600" s="128" t="s">
        <v>687</v>
      </c>
      <c r="B1600" s="127">
        <v>126000</v>
      </c>
      <c r="C1600" s="127">
        <f t="shared" si="57"/>
        <v>3540000</v>
      </c>
      <c r="D1600" s="129">
        <f t="shared" si="58"/>
        <v>132300</v>
      </c>
      <c r="E1600" s="130" t="s">
        <v>6069</v>
      </c>
      <c r="F1600" s="131"/>
    </row>
    <row r="1601" spans="1:6">
      <c r="A1601" s="128" t="s">
        <v>688</v>
      </c>
      <c r="B1601" s="127">
        <v>127000</v>
      </c>
      <c r="C1601" s="127">
        <f t="shared" si="57"/>
        <v>3568000</v>
      </c>
      <c r="D1601" s="129">
        <f t="shared" si="58"/>
        <v>133350</v>
      </c>
      <c r="E1601" s="130" t="s">
        <v>6069</v>
      </c>
      <c r="F1601" s="131"/>
    </row>
    <row r="1602" spans="1:6">
      <c r="A1602" s="128" t="s">
        <v>689</v>
      </c>
      <c r="B1602" s="127">
        <v>128000</v>
      </c>
      <c r="C1602" s="127">
        <f t="shared" si="57"/>
        <v>3596000</v>
      </c>
      <c r="D1602" s="129">
        <f t="shared" si="58"/>
        <v>134400</v>
      </c>
      <c r="E1602" s="130" t="s">
        <v>6069</v>
      </c>
      <c r="F1602" s="131"/>
    </row>
    <row r="1603" spans="1:6">
      <c r="A1603" s="128" t="s">
        <v>690</v>
      </c>
      <c r="B1603" s="127">
        <v>129000</v>
      </c>
      <c r="C1603" s="127">
        <f t="shared" si="57"/>
        <v>3624000</v>
      </c>
      <c r="D1603" s="129">
        <f t="shared" si="58"/>
        <v>135450</v>
      </c>
      <c r="E1603" s="130" t="s">
        <v>6069</v>
      </c>
      <c r="F1603" s="131"/>
    </row>
    <row r="1604" spans="1:6">
      <c r="A1604" s="128" t="s">
        <v>691</v>
      </c>
      <c r="B1604" s="127">
        <v>130000</v>
      </c>
      <c r="C1604" s="127">
        <f t="shared" si="57"/>
        <v>3652000</v>
      </c>
      <c r="D1604" s="129">
        <f t="shared" si="58"/>
        <v>136500</v>
      </c>
      <c r="E1604" s="130" t="s">
        <v>6069</v>
      </c>
      <c r="F1604" s="131"/>
    </row>
    <row r="1605" spans="1:6">
      <c r="A1605" s="128" t="s">
        <v>692</v>
      </c>
      <c r="B1605" s="127">
        <v>131000</v>
      </c>
      <c r="C1605" s="127">
        <f t="shared" ref="C1605:C1668" si="59">SUM(C1604)+28000</f>
        <v>3680000</v>
      </c>
      <c r="D1605" s="129">
        <f t="shared" si="58"/>
        <v>137550</v>
      </c>
      <c r="E1605" s="130" t="s">
        <v>6069</v>
      </c>
      <c r="F1605" s="131"/>
    </row>
    <row r="1606" spans="1:6">
      <c r="A1606" s="128" t="s">
        <v>693</v>
      </c>
      <c r="B1606" s="127">
        <v>132000</v>
      </c>
      <c r="C1606" s="127">
        <f t="shared" si="59"/>
        <v>3708000</v>
      </c>
      <c r="D1606" s="129">
        <f t="shared" si="58"/>
        <v>138600</v>
      </c>
      <c r="E1606" s="130" t="s">
        <v>6069</v>
      </c>
      <c r="F1606" s="131"/>
    </row>
    <row r="1607" spans="1:6">
      <c r="A1607" s="128" t="s">
        <v>694</v>
      </c>
      <c r="B1607" s="127">
        <v>133000</v>
      </c>
      <c r="C1607" s="127">
        <f t="shared" si="59"/>
        <v>3736000</v>
      </c>
      <c r="D1607" s="129">
        <f t="shared" si="58"/>
        <v>139650</v>
      </c>
      <c r="E1607" s="130" t="s">
        <v>6069</v>
      </c>
      <c r="F1607" s="131"/>
    </row>
    <row r="1608" spans="1:6">
      <c r="A1608" s="128" t="s">
        <v>695</v>
      </c>
      <c r="B1608" s="127">
        <v>134000</v>
      </c>
      <c r="C1608" s="127">
        <f t="shared" si="59"/>
        <v>3764000</v>
      </c>
      <c r="D1608" s="129">
        <f t="shared" si="58"/>
        <v>140700</v>
      </c>
      <c r="E1608" s="130" t="s">
        <v>6069</v>
      </c>
      <c r="F1608" s="131"/>
    </row>
    <row r="1609" spans="1:6">
      <c r="A1609" s="128" t="s">
        <v>696</v>
      </c>
      <c r="B1609" s="127">
        <v>135000</v>
      </c>
      <c r="C1609" s="127">
        <f t="shared" si="59"/>
        <v>3792000</v>
      </c>
      <c r="D1609" s="129">
        <f t="shared" si="58"/>
        <v>141750</v>
      </c>
      <c r="E1609" s="130" t="s">
        <v>6069</v>
      </c>
      <c r="F1609" s="131"/>
    </row>
    <row r="1610" spans="1:6">
      <c r="A1610" s="128" t="s">
        <v>697</v>
      </c>
      <c r="B1610" s="127">
        <v>136000</v>
      </c>
      <c r="C1610" s="127">
        <f t="shared" si="59"/>
        <v>3820000</v>
      </c>
      <c r="D1610" s="129">
        <f t="shared" si="58"/>
        <v>142800</v>
      </c>
      <c r="E1610" s="130" t="s">
        <v>6069</v>
      </c>
      <c r="F1610" s="131"/>
    </row>
    <row r="1611" spans="1:6">
      <c r="A1611" s="128" t="s">
        <v>698</v>
      </c>
      <c r="B1611" s="127">
        <v>137000</v>
      </c>
      <c r="C1611" s="127">
        <f t="shared" si="59"/>
        <v>3848000</v>
      </c>
      <c r="D1611" s="129">
        <f t="shared" si="58"/>
        <v>143850</v>
      </c>
      <c r="E1611" s="130" t="s">
        <v>6069</v>
      </c>
      <c r="F1611" s="131"/>
    </row>
    <row r="1612" spans="1:6">
      <c r="A1612" s="128" t="s">
        <v>699</v>
      </c>
      <c r="B1612" s="127">
        <v>138000</v>
      </c>
      <c r="C1612" s="127">
        <f t="shared" si="59"/>
        <v>3876000</v>
      </c>
      <c r="D1612" s="129">
        <f t="shared" si="58"/>
        <v>144900</v>
      </c>
      <c r="E1612" s="130" t="s">
        <v>6069</v>
      </c>
      <c r="F1612" s="131"/>
    </row>
    <row r="1613" spans="1:6">
      <c r="A1613" s="128" t="s">
        <v>700</v>
      </c>
      <c r="B1613" s="127">
        <v>139000</v>
      </c>
      <c r="C1613" s="127">
        <f t="shared" si="59"/>
        <v>3904000</v>
      </c>
      <c r="D1613" s="129">
        <f t="shared" si="58"/>
        <v>145950</v>
      </c>
      <c r="E1613" s="130" t="s">
        <v>6069</v>
      </c>
      <c r="F1613" s="131"/>
    </row>
    <row r="1614" spans="1:6">
      <c r="A1614" s="128" t="s">
        <v>701</v>
      </c>
      <c r="B1614" s="127">
        <v>140000</v>
      </c>
      <c r="C1614" s="127">
        <f t="shared" si="59"/>
        <v>3932000</v>
      </c>
      <c r="D1614" s="129">
        <f t="shared" si="58"/>
        <v>147000</v>
      </c>
      <c r="E1614" s="130" t="s">
        <v>6069</v>
      </c>
      <c r="F1614" s="131"/>
    </row>
    <row r="1615" spans="1:6">
      <c r="A1615" s="128" t="s">
        <v>702</v>
      </c>
      <c r="B1615" s="127">
        <v>141000</v>
      </c>
      <c r="C1615" s="127">
        <f t="shared" si="59"/>
        <v>3960000</v>
      </c>
      <c r="D1615" s="129">
        <f t="shared" si="58"/>
        <v>148050</v>
      </c>
      <c r="E1615" s="130" t="s">
        <v>6069</v>
      </c>
      <c r="F1615" s="131"/>
    </row>
    <row r="1616" spans="1:6">
      <c r="A1616" s="128" t="s">
        <v>703</v>
      </c>
      <c r="B1616" s="127">
        <v>142000</v>
      </c>
      <c r="C1616" s="127">
        <f t="shared" si="59"/>
        <v>3988000</v>
      </c>
      <c r="D1616" s="129">
        <f t="shared" si="58"/>
        <v>149100</v>
      </c>
      <c r="E1616" s="130" t="s">
        <v>6069</v>
      </c>
      <c r="F1616" s="131"/>
    </row>
    <row r="1617" spans="1:6">
      <c r="A1617" s="128" t="s">
        <v>704</v>
      </c>
      <c r="B1617" s="127">
        <v>143000</v>
      </c>
      <c r="C1617" s="127">
        <f t="shared" si="59"/>
        <v>4016000</v>
      </c>
      <c r="D1617" s="129">
        <f t="shared" si="58"/>
        <v>150150</v>
      </c>
      <c r="E1617" s="130" t="s">
        <v>6069</v>
      </c>
      <c r="F1617" s="131"/>
    </row>
    <row r="1618" spans="1:6">
      <c r="A1618" s="128" t="s">
        <v>705</v>
      </c>
      <c r="B1618" s="127">
        <v>144000</v>
      </c>
      <c r="C1618" s="127">
        <f t="shared" si="59"/>
        <v>4044000</v>
      </c>
      <c r="D1618" s="129">
        <f t="shared" si="58"/>
        <v>151200</v>
      </c>
      <c r="E1618" s="130" t="s">
        <v>6069</v>
      </c>
      <c r="F1618" s="131"/>
    </row>
    <row r="1619" spans="1:6">
      <c r="A1619" s="128" t="s">
        <v>706</v>
      </c>
      <c r="B1619" s="127">
        <v>145000</v>
      </c>
      <c r="C1619" s="127">
        <f t="shared" si="59"/>
        <v>4072000</v>
      </c>
      <c r="D1619" s="129">
        <f t="shared" si="58"/>
        <v>152250</v>
      </c>
      <c r="E1619" s="130" t="s">
        <v>6069</v>
      </c>
      <c r="F1619" s="131"/>
    </row>
    <row r="1620" spans="1:6">
      <c r="A1620" s="128" t="s">
        <v>707</v>
      </c>
      <c r="B1620" s="127">
        <v>146000</v>
      </c>
      <c r="C1620" s="127">
        <f t="shared" si="59"/>
        <v>4100000</v>
      </c>
      <c r="D1620" s="129">
        <f t="shared" si="58"/>
        <v>153300</v>
      </c>
      <c r="E1620" s="130" t="s">
        <v>6069</v>
      </c>
      <c r="F1620" s="131"/>
    </row>
    <row r="1621" spans="1:6">
      <c r="A1621" s="128" t="s">
        <v>708</v>
      </c>
      <c r="B1621" s="127">
        <v>147000</v>
      </c>
      <c r="C1621" s="127">
        <f t="shared" si="59"/>
        <v>4128000</v>
      </c>
      <c r="D1621" s="129">
        <f t="shared" si="58"/>
        <v>154350</v>
      </c>
      <c r="E1621" s="130" t="s">
        <v>6069</v>
      </c>
      <c r="F1621" s="131"/>
    </row>
    <row r="1622" spans="1:6">
      <c r="A1622" s="128" t="s">
        <v>709</v>
      </c>
      <c r="B1622" s="127">
        <v>148000</v>
      </c>
      <c r="C1622" s="127">
        <f t="shared" si="59"/>
        <v>4156000</v>
      </c>
      <c r="D1622" s="129">
        <f t="shared" si="58"/>
        <v>155400</v>
      </c>
      <c r="E1622" s="130" t="s">
        <v>6069</v>
      </c>
      <c r="F1622" s="131"/>
    </row>
    <row r="1623" spans="1:6">
      <c r="A1623" s="128" t="s">
        <v>710</v>
      </c>
      <c r="B1623" s="127">
        <v>149000</v>
      </c>
      <c r="C1623" s="127">
        <f t="shared" si="59"/>
        <v>4184000</v>
      </c>
      <c r="D1623" s="129">
        <f t="shared" si="58"/>
        <v>156450</v>
      </c>
      <c r="E1623" s="130" t="s">
        <v>6069</v>
      </c>
      <c r="F1623" s="131"/>
    </row>
    <row r="1624" spans="1:6">
      <c r="A1624" s="128" t="s">
        <v>711</v>
      </c>
      <c r="B1624" s="127">
        <v>150000</v>
      </c>
      <c r="C1624" s="127">
        <f t="shared" si="59"/>
        <v>4212000</v>
      </c>
      <c r="D1624" s="129">
        <f t="shared" si="58"/>
        <v>157500</v>
      </c>
      <c r="E1624" s="130" t="s">
        <v>6069</v>
      </c>
      <c r="F1624" s="131"/>
    </row>
    <row r="1625" spans="1:6">
      <c r="A1625" s="128" t="s">
        <v>3191</v>
      </c>
      <c r="B1625" s="127">
        <v>151000</v>
      </c>
      <c r="C1625" s="127">
        <f t="shared" si="59"/>
        <v>4240000</v>
      </c>
      <c r="D1625" s="129">
        <f t="shared" si="58"/>
        <v>158550</v>
      </c>
      <c r="E1625" s="130" t="s">
        <v>6069</v>
      </c>
      <c r="F1625" s="131"/>
    </row>
    <row r="1626" spans="1:6">
      <c r="A1626" s="128" t="s">
        <v>3192</v>
      </c>
      <c r="B1626" s="127">
        <v>152000</v>
      </c>
      <c r="C1626" s="127">
        <f t="shared" si="59"/>
        <v>4268000</v>
      </c>
      <c r="D1626" s="129">
        <f t="shared" si="58"/>
        <v>159600</v>
      </c>
      <c r="E1626" s="130" t="s">
        <v>6069</v>
      </c>
      <c r="F1626" s="131"/>
    </row>
    <row r="1627" spans="1:6">
      <c r="A1627" s="128" t="s">
        <v>3193</v>
      </c>
      <c r="B1627" s="127">
        <v>153000</v>
      </c>
      <c r="C1627" s="127">
        <f t="shared" si="59"/>
        <v>4296000</v>
      </c>
      <c r="D1627" s="129">
        <f t="shared" si="58"/>
        <v>160650</v>
      </c>
      <c r="E1627" s="130" t="s">
        <v>6069</v>
      </c>
      <c r="F1627" s="131"/>
    </row>
    <row r="1628" spans="1:6">
      <c r="A1628" s="128" t="s">
        <v>3194</v>
      </c>
      <c r="B1628" s="127">
        <v>154000</v>
      </c>
      <c r="C1628" s="127">
        <f t="shared" si="59"/>
        <v>4324000</v>
      </c>
      <c r="D1628" s="129">
        <f t="shared" si="58"/>
        <v>161700</v>
      </c>
      <c r="E1628" s="130" t="s">
        <v>6069</v>
      </c>
      <c r="F1628" s="131"/>
    </row>
    <row r="1629" spans="1:6">
      <c r="A1629" s="128" t="s">
        <v>3195</v>
      </c>
      <c r="B1629" s="127">
        <v>155000</v>
      </c>
      <c r="C1629" s="127">
        <f t="shared" si="59"/>
        <v>4352000</v>
      </c>
      <c r="D1629" s="129">
        <f t="shared" si="58"/>
        <v>162750</v>
      </c>
      <c r="E1629" s="130" t="s">
        <v>6069</v>
      </c>
      <c r="F1629" s="131"/>
    </row>
    <row r="1630" spans="1:6">
      <c r="A1630" s="128" t="s">
        <v>4385</v>
      </c>
      <c r="B1630" s="127">
        <v>156000</v>
      </c>
      <c r="C1630" s="127">
        <f t="shared" si="59"/>
        <v>4380000</v>
      </c>
      <c r="D1630" s="129">
        <f t="shared" si="58"/>
        <v>163800</v>
      </c>
      <c r="E1630" s="130" t="s">
        <v>6069</v>
      </c>
      <c r="F1630" s="131"/>
    </row>
    <row r="1631" spans="1:6">
      <c r="A1631" s="128" t="s">
        <v>4386</v>
      </c>
      <c r="B1631" s="127">
        <v>157000</v>
      </c>
      <c r="C1631" s="127">
        <f t="shared" si="59"/>
        <v>4408000</v>
      </c>
      <c r="D1631" s="129">
        <f t="shared" si="58"/>
        <v>164850</v>
      </c>
      <c r="E1631" s="130" t="s">
        <v>6069</v>
      </c>
      <c r="F1631" s="131"/>
    </row>
    <row r="1632" spans="1:6">
      <c r="A1632" s="128" t="s">
        <v>4387</v>
      </c>
      <c r="B1632" s="127">
        <v>158000</v>
      </c>
      <c r="C1632" s="127">
        <f t="shared" si="59"/>
        <v>4436000</v>
      </c>
      <c r="D1632" s="129">
        <f t="shared" si="58"/>
        <v>165900</v>
      </c>
      <c r="E1632" s="130" t="s">
        <v>6069</v>
      </c>
      <c r="F1632" s="131"/>
    </row>
    <row r="1633" spans="1:6">
      <c r="A1633" s="128" t="s">
        <v>4388</v>
      </c>
      <c r="B1633" s="127">
        <v>159000</v>
      </c>
      <c r="C1633" s="127">
        <f t="shared" si="59"/>
        <v>4464000</v>
      </c>
      <c r="D1633" s="129">
        <f t="shared" si="58"/>
        <v>166950</v>
      </c>
      <c r="E1633" s="130" t="s">
        <v>6069</v>
      </c>
      <c r="F1633" s="131"/>
    </row>
    <row r="1634" spans="1:6">
      <c r="A1634" s="128" t="s">
        <v>4389</v>
      </c>
      <c r="B1634" s="127">
        <v>160000</v>
      </c>
      <c r="C1634" s="127">
        <f t="shared" si="59"/>
        <v>4492000</v>
      </c>
      <c r="D1634" s="129">
        <f t="shared" si="58"/>
        <v>168000</v>
      </c>
      <c r="E1634" s="130" t="s">
        <v>6069</v>
      </c>
      <c r="F1634" s="131"/>
    </row>
    <row r="1635" spans="1:6">
      <c r="A1635" s="128" t="s">
        <v>4390</v>
      </c>
      <c r="B1635" s="127">
        <v>161000</v>
      </c>
      <c r="C1635" s="127">
        <f t="shared" si="59"/>
        <v>4520000</v>
      </c>
      <c r="D1635" s="129">
        <f t="shared" si="58"/>
        <v>169050</v>
      </c>
      <c r="E1635" s="130" t="s">
        <v>6069</v>
      </c>
      <c r="F1635" s="131"/>
    </row>
    <row r="1636" spans="1:6">
      <c r="A1636" s="128" t="s">
        <v>4391</v>
      </c>
      <c r="B1636" s="127">
        <v>162000</v>
      </c>
      <c r="C1636" s="127">
        <f t="shared" si="59"/>
        <v>4548000</v>
      </c>
      <c r="D1636" s="129">
        <f t="shared" si="58"/>
        <v>170100</v>
      </c>
      <c r="E1636" s="130" t="s">
        <v>6069</v>
      </c>
      <c r="F1636" s="131"/>
    </row>
    <row r="1637" spans="1:6">
      <c r="A1637" s="128" t="s">
        <v>4392</v>
      </c>
      <c r="B1637" s="127">
        <v>163000</v>
      </c>
      <c r="C1637" s="127">
        <f t="shared" si="59"/>
        <v>4576000</v>
      </c>
      <c r="D1637" s="129">
        <f t="shared" si="58"/>
        <v>171150</v>
      </c>
      <c r="E1637" s="130" t="s">
        <v>6069</v>
      </c>
      <c r="F1637" s="131"/>
    </row>
    <row r="1638" spans="1:6">
      <c r="A1638" s="128" t="s">
        <v>4393</v>
      </c>
      <c r="B1638" s="127">
        <v>164000</v>
      </c>
      <c r="C1638" s="127">
        <f t="shared" si="59"/>
        <v>4604000</v>
      </c>
      <c r="D1638" s="129">
        <f t="shared" si="58"/>
        <v>172200</v>
      </c>
      <c r="E1638" s="130" t="s">
        <v>6069</v>
      </c>
      <c r="F1638" s="131"/>
    </row>
    <row r="1639" spans="1:6">
      <c r="A1639" s="128" t="s">
        <v>4394</v>
      </c>
      <c r="B1639" s="127">
        <v>165000</v>
      </c>
      <c r="C1639" s="127">
        <f t="shared" si="59"/>
        <v>4632000</v>
      </c>
      <c r="D1639" s="129">
        <f t="shared" si="58"/>
        <v>173250</v>
      </c>
      <c r="E1639" s="130" t="s">
        <v>6069</v>
      </c>
      <c r="F1639" s="131"/>
    </row>
    <row r="1640" spans="1:6">
      <c r="A1640" s="128" t="s">
        <v>6411</v>
      </c>
      <c r="B1640" s="127">
        <v>166000</v>
      </c>
      <c r="C1640" s="127">
        <f t="shared" si="59"/>
        <v>4660000</v>
      </c>
      <c r="D1640" s="129">
        <f t="shared" si="58"/>
        <v>174300</v>
      </c>
      <c r="E1640" s="130" t="s">
        <v>6069</v>
      </c>
      <c r="F1640" s="131"/>
    </row>
    <row r="1641" spans="1:6">
      <c r="A1641" s="128" t="s">
        <v>6412</v>
      </c>
      <c r="B1641" s="127">
        <v>167000</v>
      </c>
      <c r="C1641" s="127">
        <f t="shared" si="59"/>
        <v>4688000</v>
      </c>
      <c r="D1641" s="129">
        <f t="shared" si="58"/>
        <v>175350</v>
      </c>
      <c r="E1641" s="130" t="s">
        <v>6069</v>
      </c>
      <c r="F1641" s="131"/>
    </row>
    <row r="1642" spans="1:6">
      <c r="A1642" s="128" t="s">
        <v>6413</v>
      </c>
      <c r="B1642" s="127">
        <v>168000</v>
      </c>
      <c r="C1642" s="127">
        <f t="shared" si="59"/>
        <v>4716000</v>
      </c>
      <c r="D1642" s="129">
        <f t="shared" si="58"/>
        <v>176400</v>
      </c>
      <c r="E1642" s="130" t="s">
        <v>6069</v>
      </c>
      <c r="F1642" s="131"/>
    </row>
    <row r="1643" spans="1:6">
      <c r="A1643" s="128" t="s">
        <v>6414</v>
      </c>
      <c r="B1643" s="127">
        <v>169000</v>
      </c>
      <c r="C1643" s="127">
        <f t="shared" si="59"/>
        <v>4744000</v>
      </c>
      <c r="D1643" s="129">
        <f t="shared" si="58"/>
        <v>177450</v>
      </c>
      <c r="E1643" s="130" t="s">
        <v>6069</v>
      </c>
      <c r="F1643" s="131"/>
    </row>
    <row r="1644" spans="1:6">
      <c r="A1644" s="128" t="s">
        <v>6415</v>
      </c>
      <c r="B1644" s="127">
        <v>170000</v>
      </c>
      <c r="C1644" s="127">
        <f t="shared" si="59"/>
        <v>4772000</v>
      </c>
      <c r="D1644" s="129">
        <f t="shared" si="58"/>
        <v>178500</v>
      </c>
      <c r="E1644" s="130" t="s">
        <v>6069</v>
      </c>
      <c r="F1644" s="131"/>
    </row>
    <row r="1645" spans="1:6">
      <c r="A1645" s="128" t="s">
        <v>5786</v>
      </c>
      <c r="B1645" s="127">
        <v>171000</v>
      </c>
      <c r="C1645" s="127">
        <f t="shared" si="59"/>
        <v>4800000</v>
      </c>
      <c r="D1645" s="129">
        <f t="shared" si="58"/>
        <v>179550</v>
      </c>
      <c r="E1645" s="130" t="s">
        <v>6069</v>
      </c>
      <c r="F1645" s="131"/>
    </row>
    <row r="1646" spans="1:6">
      <c r="A1646" s="128" t="s">
        <v>5787</v>
      </c>
      <c r="B1646" s="127">
        <v>172000</v>
      </c>
      <c r="C1646" s="127">
        <f t="shared" si="59"/>
        <v>4828000</v>
      </c>
      <c r="D1646" s="129">
        <f t="shared" si="58"/>
        <v>180600</v>
      </c>
      <c r="E1646" s="130" t="s">
        <v>6069</v>
      </c>
      <c r="F1646" s="131"/>
    </row>
    <row r="1647" spans="1:6">
      <c r="A1647" s="128" t="s">
        <v>5788</v>
      </c>
      <c r="B1647" s="127">
        <v>173000</v>
      </c>
      <c r="C1647" s="127">
        <f t="shared" si="59"/>
        <v>4856000</v>
      </c>
      <c r="D1647" s="129">
        <f t="shared" si="58"/>
        <v>181650</v>
      </c>
      <c r="E1647" s="130" t="s">
        <v>6069</v>
      </c>
      <c r="F1647" s="131"/>
    </row>
    <row r="1648" spans="1:6">
      <c r="A1648" s="128" t="s">
        <v>5789</v>
      </c>
      <c r="B1648" s="127">
        <v>174000</v>
      </c>
      <c r="C1648" s="127">
        <f t="shared" si="59"/>
        <v>4884000</v>
      </c>
      <c r="D1648" s="129">
        <f t="shared" si="58"/>
        <v>182700</v>
      </c>
      <c r="E1648" s="130" t="s">
        <v>6069</v>
      </c>
      <c r="F1648" s="131"/>
    </row>
    <row r="1649" spans="1:11">
      <c r="A1649" s="128" t="s">
        <v>6090</v>
      </c>
      <c r="B1649" s="127">
        <v>175000</v>
      </c>
      <c r="C1649" s="127">
        <f t="shared" si="59"/>
        <v>4912000</v>
      </c>
      <c r="D1649" s="129">
        <f t="shared" si="58"/>
        <v>183750</v>
      </c>
      <c r="E1649" s="130" t="s">
        <v>6069</v>
      </c>
      <c r="F1649" s="131"/>
    </row>
    <row r="1650" spans="1:11">
      <c r="A1650" s="128" t="s">
        <v>6091</v>
      </c>
      <c r="B1650" s="127">
        <v>176000</v>
      </c>
      <c r="C1650" s="127">
        <f t="shared" si="59"/>
        <v>4940000</v>
      </c>
      <c r="D1650" s="129">
        <f t="shared" si="58"/>
        <v>184800</v>
      </c>
      <c r="E1650" s="130" t="s">
        <v>6069</v>
      </c>
      <c r="F1650" s="131"/>
    </row>
    <row r="1651" spans="1:11">
      <c r="A1651" s="128" t="s">
        <v>6092</v>
      </c>
      <c r="B1651" s="127">
        <v>177000</v>
      </c>
      <c r="C1651" s="127">
        <f t="shared" si="59"/>
        <v>4968000</v>
      </c>
      <c r="D1651" s="129">
        <f t="shared" ref="D1651:D1714" si="60">SUM($G$2)*(B1651*0.001)</f>
        <v>185850</v>
      </c>
      <c r="E1651" s="130" t="s">
        <v>6069</v>
      </c>
      <c r="F1651" s="131"/>
    </row>
    <row r="1652" spans="1:11">
      <c r="A1652" s="128" t="s">
        <v>6093</v>
      </c>
      <c r="B1652" s="127">
        <v>178000</v>
      </c>
      <c r="C1652" s="127">
        <f t="shared" si="59"/>
        <v>4996000</v>
      </c>
      <c r="D1652" s="129">
        <f t="shared" si="60"/>
        <v>186900</v>
      </c>
      <c r="E1652" s="130" t="s">
        <v>6069</v>
      </c>
      <c r="F1652" s="131"/>
    </row>
    <row r="1653" spans="1:11">
      <c r="A1653" s="128" t="s">
        <v>6094</v>
      </c>
      <c r="B1653" s="127">
        <v>179000</v>
      </c>
      <c r="C1653" s="127">
        <f t="shared" si="59"/>
        <v>5024000</v>
      </c>
      <c r="D1653" s="129">
        <f t="shared" si="60"/>
        <v>187950</v>
      </c>
      <c r="E1653" s="130" t="s">
        <v>6069</v>
      </c>
      <c r="F1653" s="131"/>
    </row>
    <row r="1654" spans="1:11">
      <c r="A1654" s="128" t="s">
        <v>6095</v>
      </c>
      <c r="B1654" s="127">
        <v>180000</v>
      </c>
      <c r="C1654" s="127">
        <f t="shared" si="59"/>
        <v>5052000</v>
      </c>
      <c r="D1654" s="129">
        <f t="shared" si="60"/>
        <v>189000</v>
      </c>
      <c r="E1654" s="130" t="s">
        <v>6069</v>
      </c>
      <c r="F1654" s="131"/>
    </row>
    <row r="1655" spans="1:11">
      <c r="A1655" s="128" t="s">
        <v>6096</v>
      </c>
      <c r="B1655" s="127">
        <v>181000</v>
      </c>
      <c r="C1655" s="127">
        <f t="shared" si="59"/>
        <v>5080000</v>
      </c>
      <c r="D1655" s="129">
        <f t="shared" si="60"/>
        <v>190050</v>
      </c>
      <c r="E1655" s="130" t="s">
        <v>6069</v>
      </c>
      <c r="F1655" s="131"/>
    </row>
    <row r="1656" spans="1:11">
      <c r="A1656" s="128" t="s">
        <v>6097</v>
      </c>
      <c r="B1656" s="127">
        <v>182000</v>
      </c>
      <c r="C1656" s="127">
        <f t="shared" si="59"/>
        <v>5108000</v>
      </c>
      <c r="D1656" s="129">
        <f t="shared" si="60"/>
        <v>191100</v>
      </c>
      <c r="E1656" s="130" t="s">
        <v>6069</v>
      </c>
      <c r="F1656" s="131"/>
    </row>
    <row r="1657" spans="1:11">
      <c r="A1657" s="128" t="s">
        <v>6098</v>
      </c>
      <c r="B1657" s="127">
        <v>183000</v>
      </c>
      <c r="C1657" s="127">
        <f t="shared" si="59"/>
        <v>5136000</v>
      </c>
      <c r="D1657" s="129">
        <f t="shared" si="60"/>
        <v>192150</v>
      </c>
      <c r="E1657" s="130" t="s">
        <v>6069</v>
      </c>
      <c r="F1657" s="131"/>
    </row>
    <row r="1658" spans="1:11">
      <c r="A1658" s="128" t="s">
        <v>6099</v>
      </c>
      <c r="B1658" s="127">
        <v>184000</v>
      </c>
      <c r="C1658" s="127">
        <f t="shared" si="59"/>
        <v>5164000</v>
      </c>
      <c r="D1658" s="129">
        <f t="shared" si="60"/>
        <v>193200</v>
      </c>
      <c r="E1658" s="130" t="s">
        <v>6069</v>
      </c>
      <c r="F1658" s="131"/>
    </row>
    <row r="1659" spans="1:11" s="122" customFormat="1">
      <c r="A1659" s="128" t="s">
        <v>6100</v>
      </c>
      <c r="B1659" s="127">
        <v>185000</v>
      </c>
      <c r="C1659" s="127">
        <f t="shared" si="59"/>
        <v>5192000</v>
      </c>
      <c r="D1659" s="129">
        <f t="shared" si="60"/>
        <v>194250</v>
      </c>
      <c r="E1659" s="130" t="s">
        <v>6069</v>
      </c>
      <c r="F1659" s="131"/>
      <c r="G1659" s="126"/>
      <c r="H1659" s="126"/>
      <c r="I1659" s="126"/>
      <c r="J1659" s="126"/>
      <c r="K1659" s="126"/>
    </row>
    <row r="1660" spans="1:11" s="122" customFormat="1">
      <c r="A1660" s="128" t="s">
        <v>6101</v>
      </c>
      <c r="B1660" s="127">
        <v>186000</v>
      </c>
      <c r="C1660" s="127">
        <f t="shared" si="59"/>
        <v>5220000</v>
      </c>
      <c r="D1660" s="129">
        <f t="shared" si="60"/>
        <v>195300</v>
      </c>
      <c r="E1660" s="130" t="s">
        <v>6069</v>
      </c>
      <c r="F1660" s="131"/>
      <c r="G1660" s="126"/>
      <c r="H1660" s="126"/>
      <c r="I1660" s="126"/>
      <c r="J1660" s="126"/>
      <c r="K1660" s="126"/>
    </row>
    <row r="1661" spans="1:11" s="122" customFormat="1">
      <c r="A1661" s="128" t="s">
        <v>6110</v>
      </c>
      <c r="B1661" s="127">
        <v>187000</v>
      </c>
      <c r="C1661" s="127">
        <f t="shared" si="59"/>
        <v>5248000</v>
      </c>
      <c r="D1661" s="129">
        <f t="shared" si="60"/>
        <v>196350</v>
      </c>
      <c r="E1661" s="130" t="s">
        <v>6069</v>
      </c>
      <c r="F1661" s="131"/>
      <c r="G1661" s="126"/>
      <c r="H1661" s="126"/>
      <c r="I1661" s="126"/>
      <c r="J1661" s="126"/>
      <c r="K1661" s="126"/>
    </row>
    <row r="1662" spans="1:11" s="122" customFormat="1">
      <c r="A1662" s="128" t="s">
        <v>6111</v>
      </c>
      <c r="B1662" s="127">
        <v>188000</v>
      </c>
      <c r="C1662" s="127">
        <f t="shared" si="59"/>
        <v>5276000</v>
      </c>
      <c r="D1662" s="129">
        <f t="shared" si="60"/>
        <v>197400</v>
      </c>
      <c r="E1662" s="130" t="s">
        <v>6069</v>
      </c>
      <c r="F1662" s="131"/>
      <c r="G1662" s="126"/>
      <c r="H1662" s="126"/>
      <c r="I1662" s="126"/>
      <c r="J1662" s="126"/>
      <c r="K1662" s="126"/>
    </row>
    <row r="1663" spans="1:11" s="122" customFormat="1">
      <c r="A1663" s="128" t="s">
        <v>6112</v>
      </c>
      <c r="B1663" s="127">
        <v>189000</v>
      </c>
      <c r="C1663" s="127">
        <f t="shared" si="59"/>
        <v>5304000</v>
      </c>
      <c r="D1663" s="129">
        <f t="shared" si="60"/>
        <v>198450</v>
      </c>
      <c r="E1663" s="130" t="s">
        <v>6069</v>
      </c>
      <c r="F1663" s="131"/>
      <c r="G1663" s="126"/>
      <c r="H1663" s="126"/>
      <c r="I1663" s="126"/>
      <c r="J1663" s="126"/>
      <c r="K1663" s="126"/>
    </row>
    <row r="1664" spans="1:11" s="122" customFormat="1">
      <c r="A1664" s="128" t="s">
        <v>6113</v>
      </c>
      <c r="B1664" s="127">
        <v>190000</v>
      </c>
      <c r="C1664" s="127">
        <f t="shared" si="59"/>
        <v>5332000</v>
      </c>
      <c r="D1664" s="129">
        <f t="shared" si="60"/>
        <v>199500</v>
      </c>
      <c r="E1664" s="130" t="s">
        <v>6069</v>
      </c>
      <c r="F1664" s="131"/>
      <c r="G1664" s="126"/>
      <c r="H1664" s="126"/>
      <c r="I1664" s="126"/>
      <c r="J1664" s="126"/>
      <c r="K1664" s="126"/>
    </row>
    <row r="1665" spans="1:11" s="122" customFormat="1">
      <c r="A1665" s="128" t="s">
        <v>6114</v>
      </c>
      <c r="B1665" s="127">
        <v>191000</v>
      </c>
      <c r="C1665" s="127">
        <f t="shared" si="59"/>
        <v>5360000</v>
      </c>
      <c r="D1665" s="129">
        <f t="shared" si="60"/>
        <v>200550</v>
      </c>
      <c r="E1665" s="130" t="s">
        <v>6069</v>
      </c>
      <c r="F1665" s="131"/>
      <c r="G1665" s="126"/>
      <c r="H1665" s="126"/>
      <c r="I1665" s="126"/>
      <c r="J1665" s="126"/>
      <c r="K1665" s="126"/>
    </row>
    <row r="1666" spans="1:11" s="122" customFormat="1">
      <c r="A1666" s="128" t="s">
        <v>6115</v>
      </c>
      <c r="B1666" s="127">
        <v>192000</v>
      </c>
      <c r="C1666" s="127">
        <f t="shared" si="59"/>
        <v>5388000</v>
      </c>
      <c r="D1666" s="129">
        <f t="shared" si="60"/>
        <v>201600</v>
      </c>
      <c r="E1666" s="130" t="s">
        <v>6069</v>
      </c>
      <c r="F1666" s="131"/>
      <c r="G1666" s="126"/>
      <c r="H1666" s="126"/>
      <c r="I1666" s="126"/>
      <c r="J1666" s="126"/>
      <c r="K1666" s="126"/>
    </row>
    <row r="1667" spans="1:11" s="122" customFormat="1">
      <c r="A1667" s="128" t="s">
        <v>6116</v>
      </c>
      <c r="B1667" s="127">
        <v>193000</v>
      </c>
      <c r="C1667" s="127">
        <f t="shared" si="59"/>
        <v>5416000</v>
      </c>
      <c r="D1667" s="129">
        <f t="shared" si="60"/>
        <v>202650</v>
      </c>
      <c r="E1667" s="130" t="s">
        <v>6069</v>
      </c>
      <c r="F1667" s="131"/>
      <c r="G1667" s="126"/>
      <c r="H1667" s="126"/>
      <c r="I1667" s="126"/>
      <c r="J1667" s="126"/>
      <c r="K1667" s="126"/>
    </row>
    <row r="1668" spans="1:11" s="122" customFormat="1">
      <c r="A1668" s="128" t="s">
        <v>6117</v>
      </c>
      <c r="B1668" s="127">
        <v>194000</v>
      </c>
      <c r="C1668" s="127">
        <f t="shared" si="59"/>
        <v>5444000</v>
      </c>
      <c r="D1668" s="129">
        <f t="shared" si="60"/>
        <v>203700</v>
      </c>
      <c r="E1668" s="130" t="s">
        <v>6069</v>
      </c>
      <c r="F1668" s="131"/>
      <c r="G1668" s="126"/>
      <c r="H1668" s="126"/>
      <c r="I1668" s="126"/>
      <c r="J1668" s="126"/>
      <c r="K1668" s="126"/>
    </row>
    <row r="1669" spans="1:11" s="122" customFormat="1">
      <c r="A1669" s="128" t="s">
        <v>6118</v>
      </c>
      <c r="B1669" s="127">
        <v>195000</v>
      </c>
      <c r="C1669" s="127">
        <f t="shared" ref="C1669:C1691" si="61">SUM(C1668)+28000</f>
        <v>5472000</v>
      </c>
      <c r="D1669" s="129">
        <f t="shared" si="60"/>
        <v>204750</v>
      </c>
      <c r="E1669" s="130" t="s">
        <v>6069</v>
      </c>
      <c r="F1669" s="131"/>
      <c r="G1669" s="126"/>
      <c r="H1669" s="126"/>
      <c r="I1669" s="126"/>
      <c r="J1669" s="126"/>
      <c r="K1669" s="126"/>
    </row>
    <row r="1670" spans="1:11" s="122" customFormat="1">
      <c r="A1670" s="128" t="s">
        <v>6119</v>
      </c>
      <c r="B1670" s="127">
        <v>196000</v>
      </c>
      <c r="C1670" s="127">
        <f t="shared" si="61"/>
        <v>5500000</v>
      </c>
      <c r="D1670" s="129">
        <f t="shared" si="60"/>
        <v>205800</v>
      </c>
      <c r="E1670" s="130" t="s">
        <v>6069</v>
      </c>
      <c r="F1670" s="131"/>
      <c r="G1670" s="126"/>
      <c r="H1670" s="126"/>
      <c r="I1670" s="126"/>
      <c r="J1670" s="126"/>
      <c r="K1670" s="126"/>
    </row>
    <row r="1671" spans="1:11" s="122" customFormat="1">
      <c r="A1671" s="128" t="s">
        <v>6120</v>
      </c>
      <c r="B1671" s="127">
        <v>197000</v>
      </c>
      <c r="C1671" s="127">
        <f t="shared" si="61"/>
        <v>5528000</v>
      </c>
      <c r="D1671" s="129">
        <f t="shared" si="60"/>
        <v>206850</v>
      </c>
      <c r="E1671" s="130" t="s">
        <v>6069</v>
      </c>
      <c r="F1671" s="131"/>
      <c r="G1671" s="126"/>
      <c r="H1671" s="126"/>
      <c r="I1671" s="126"/>
      <c r="J1671" s="126"/>
      <c r="K1671" s="126"/>
    </row>
    <row r="1672" spans="1:11" s="122" customFormat="1">
      <c r="A1672" s="128" t="s">
        <v>6121</v>
      </c>
      <c r="B1672" s="127">
        <v>198000</v>
      </c>
      <c r="C1672" s="127">
        <f t="shared" si="61"/>
        <v>5556000</v>
      </c>
      <c r="D1672" s="129">
        <f t="shared" si="60"/>
        <v>207900</v>
      </c>
      <c r="E1672" s="130" t="s">
        <v>6069</v>
      </c>
      <c r="F1672" s="131"/>
      <c r="G1672" s="126"/>
      <c r="H1672" s="126"/>
      <c r="I1672" s="126"/>
      <c r="J1672" s="126"/>
      <c r="K1672" s="126"/>
    </row>
    <row r="1673" spans="1:11" s="122" customFormat="1">
      <c r="A1673" s="128" t="s">
        <v>6122</v>
      </c>
      <c r="B1673" s="127">
        <v>199000</v>
      </c>
      <c r="C1673" s="127">
        <f t="shared" si="61"/>
        <v>5584000</v>
      </c>
      <c r="D1673" s="129">
        <f t="shared" si="60"/>
        <v>208950</v>
      </c>
      <c r="E1673" s="130" t="s">
        <v>6069</v>
      </c>
      <c r="F1673" s="131"/>
      <c r="G1673" s="126"/>
      <c r="H1673" s="126"/>
      <c r="I1673" s="126"/>
      <c r="J1673" s="126"/>
      <c r="K1673" s="126"/>
    </row>
    <row r="1674" spans="1:11" s="122" customFormat="1">
      <c r="A1674" s="128" t="s">
        <v>6123</v>
      </c>
      <c r="B1674" s="127">
        <v>200000</v>
      </c>
      <c r="C1674" s="127">
        <f t="shared" si="61"/>
        <v>5612000</v>
      </c>
      <c r="D1674" s="129">
        <f t="shared" si="60"/>
        <v>210000</v>
      </c>
      <c r="E1674" s="130" t="s">
        <v>6069</v>
      </c>
      <c r="F1674" s="131"/>
      <c r="G1674" s="126"/>
      <c r="H1674" s="126"/>
      <c r="I1674" s="126"/>
      <c r="J1674" s="126"/>
      <c r="K1674" s="126"/>
    </row>
    <row r="1675" spans="1:11" s="122" customFormat="1">
      <c r="A1675" s="128" t="s">
        <v>6124</v>
      </c>
      <c r="B1675" s="127">
        <v>201000</v>
      </c>
      <c r="C1675" s="127">
        <f t="shared" si="61"/>
        <v>5640000</v>
      </c>
      <c r="D1675" s="129">
        <f t="shared" si="60"/>
        <v>211050</v>
      </c>
      <c r="E1675" s="130" t="s">
        <v>6069</v>
      </c>
      <c r="F1675" s="131"/>
      <c r="G1675" s="126"/>
      <c r="H1675" s="126"/>
      <c r="I1675" s="126"/>
      <c r="J1675" s="126"/>
      <c r="K1675" s="126"/>
    </row>
    <row r="1676" spans="1:11" s="122" customFormat="1">
      <c r="A1676" s="128" t="s">
        <v>6125</v>
      </c>
      <c r="B1676" s="127">
        <v>202000</v>
      </c>
      <c r="C1676" s="127">
        <f t="shared" si="61"/>
        <v>5668000</v>
      </c>
      <c r="D1676" s="129">
        <f t="shared" si="60"/>
        <v>212100</v>
      </c>
      <c r="E1676" s="130" t="s">
        <v>6069</v>
      </c>
      <c r="F1676" s="131"/>
      <c r="G1676" s="126"/>
      <c r="H1676" s="126"/>
      <c r="I1676" s="126"/>
      <c r="J1676" s="126"/>
      <c r="K1676" s="126"/>
    </row>
    <row r="1677" spans="1:11" s="122" customFormat="1">
      <c r="A1677" s="128" t="s">
        <v>6126</v>
      </c>
      <c r="B1677" s="127">
        <v>203000</v>
      </c>
      <c r="C1677" s="127">
        <f t="shared" si="61"/>
        <v>5696000</v>
      </c>
      <c r="D1677" s="129">
        <f t="shared" si="60"/>
        <v>213150</v>
      </c>
      <c r="E1677" s="130" t="s">
        <v>6069</v>
      </c>
      <c r="F1677" s="131"/>
      <c r="G1677" s="126"/>
      <c r="H1677" s="126"/>
      <c r="I1677" s="126"/>
      <c r="J1677" s="126"/>
      <c r="K1677" s="126"/>
    </row>
    <row r="1678" spans="1:11" s="122" customFormat="1">
      <c r="A1678" s="128" t="s">
        <v>6127</v>
      </c>
      <c r="B1678" s="127">
        <v>204000</v>
      </c>
      <c r="C1678" s="127">
        <f t="shared" si="61"/>
        <v>5724000</v>
      </c>
      <c r="D1678" s="129">
        <f t="shared" si="60"/>
        <v>214200</v>
      </c>
      <c r="E1678" s="130" t="s">
        <v>6069</v>
      </c>
      <c r="F1678" s="131"/>
      <c r="G1678" s="126"/>
      <c r="H1678" s="126"/>
      <c r="I1678" s="126"/>
      <c r="J1678" s="126"/>
      <c r="K1678" s="126"/>
    </row>
    <row r="1679" spans="1:11" s="122" customFormat="1">
      <c r="A1679" s="128" t="s">
        <v>6128</v>
      </c>
      <c r="B1679" s="127">
        <v>205000</v>
      </c>
      <c r="C1679" s="127">
        <f t="shared" si="61"/>
        <v>5752000</v>
      </c>
      <c r="D1679" s="129">
        <f t="shared" si="60"/>
        <v>215250</v>
      </c>
      <c r="E1679" s="130" t="s">
        <v>6069</v>
      </c>
      <c r="F1679" s="131"/>
      <c r="G1679" s="126"/>
      <c r="H1679" s="126"/>
      <c r="I1679" s="126"/>
      <c r="J1679" s="126"/>
      <c r="K1679" s="126"/>
    </row>
    <row r="1680" spans="1:11" s="122" customFormat="1">
      <c r="A1680" s="128" t="s">
        <v>6129</v>
      </c>
      <c r="B1680" s="127">
        <v>206000</v>
      </c>
      <c r="C1680" s="127">
        <f t="shared" si="61"/>
        <v>5780000</v>
      </c>
      <c r="D1680" s="129">
        <f t="shared" si="60"/>
        <v>216300</v>
      </c>
      <c r="E1680" s="130" t="s">
        <v>6069</v>
      </c>
      <c r="F1680" s="131"/>
      <c r="G1680" s="126"/>
      <c r="H1680" s="126"/>
      <c r="I1680" s="126"/>
      <c r="J1680" s="126"/>
      <c r="K1680" s="126"/>
    </row>
    <row r="1681" spans="1:11" s="122" customFormat="1">
      <c r="A1681" s="128" t="s">
        <v>6130</v>
      </c>
      <c r="B1681" s="127">
        <v>207000</v>
      </c>
      <c r="C1681" s="127">
        <f t="shared" si="61"/>
        <v>5808000</v>
      </c>
      <c r="D1681" s="129">
        <f t="shared" si="60"/>
        <v>217350</v>
      </c>
      <c r="E1681" s="130" t="s">
        <v>6069</v>
      </c>
      <c r="F1681" s="131"/>
      <c r="G1681" s="126"/>
      <c r="H1681" s="126"/>
      <c r="I1681" s="126"/>
      <c r="J1681" s="126"/>
      <c r="K1681" s="126"/>
    </row>
    <row r="1682" spans="1:11" s="122" customFormat="1">
      <c r="A1682" s="128" t="s">
        <v>6131</v>
      </c>
      <c r="B1682" s="127">
        <v>208000</v>
      </c>
      <c r="C1682" s="127">
        <f t="shared" si="61"/>
        <v>5836000</v>
      </c>
      <c r="D1682" s="129">
        <f t="shared" si="60"/>
        <v>218400</v>
      </c>
      <c r="E1682" s="130" t="s">
        <v>6069</v>
      </c>
      <c r="F1682" s="131"/>
      <c r="G1682" s="126"/>
      <c r="H1682" s="126"/>
      <c r="I1682" s="126"/>
      <c r="J1682" s="126"/>
      <c r="K1682" s="126"/>
    </row>
    <row r="1683" spans="1:11" s="122" customFormat="1">
      <c r="A1683" s="128" t="s">
        <v>6132</v>
      </c>
      <c r="B1683" s="127">
        <v>209000</v>
      </c>
      <c r="C1683" s="127">
        <f t="shared" si="61"/>
        <v>5864000</v>
      </c>
      <c r="D1683" s="129">
        <f t="shared" si="60"/>
        <v>219450</v>
      </c>
      <c r="E1683" s="130" t="s">
        <v>6069</v>
      </c>
      <c r="F1683" s="131"/>
      <c r="G1683" s="126"/>
      <c r="H1683" s="126"/>
      <c r="I1683" s="126"/>
      <c r="J1683" s="126"/>
      <c r="K1683" s="126"/>
    </row>
    <row r="1684" spans="1:11" s="122" customFormat="1">
      <c r="A1684" s="128" t="s">
        <v>6133</v>
      </c>
      <c r="B1684" s="127">
        <v>210000</v>
      </c>
      <c r="C1684" s="127">
        <f t="shared" si="61"/>
        <v>5892000</v>
      </c>
      <c r="D1684" s="129">
        <f t="shared" si="60"/>
        <v>220500</v>
      </c>
      <c r="E1684" s="130" t="s">
        <v>6069</v>
      </c>
      <c r="F1684" s="131"/>
      <c r="G1684" s="126"/>
      <c r="H1684" s="126"/>
      <c r="I1684" s="126"/>
      <c r="J1684" s="126"/>
      <c r="K1684" s="126"/>
    </row>
    <row r="1685" spans="1:11" s="122" customFormat="1">
      <c r="A1685" s="128" t="s">
        <v>6134</v>
      </c>
      <c r="B1685" s="127">
        <v>211000</v>
      </c>
      <c r="C1685" s="127">
        <f t="shared" si="61"/>
        <v>5920000</v>
      </c>
      <c r="D1685" s="129">
        <f t="shared" si="60"/>
        <v>221550</v>
      </c>
      <c r="E1685" s="130" t="s">
        <v>6069</v>
      </c>
      <c r="F1685" s="131"/>
      <c r="G1685" s="126"/>
      <c r="H1685" s="126"/>
      <c r="I1685" s="126"/>
      <c r="J1685" s="126"/>
      <c r="K1685" s="126"/>
    </row>
    <row r="1686" spans="1:11" s="122" customFormat="1">
      <c r="A1686" s="128" t="s">
        <v>6135</v>
      </c>
      <c r="B1686" s="127">
        <v>212000</v>
      </c>
      <c r="C1686" s="127">
        <f t="shared" si="61"/>
        <v>5948000</v>
      </c>
      <c r="D1686" s="129">
        <f t="shared" si="60"/>
        <v>222600</v>
      </c>
      <c r="E1686" s="130" t="s">
        <v>6069</v>
      </c>
      <c r="F1686" s="131"/>
      <c r="G1686" s="126"/>
      <c r="H1686" s="126"/>
      <c r="I1686" s="126"/>
      <c r="J1686" s="126"/>
      <c r="K1686" s="126"/>
    </row>
    <row r="1687" spans="1:11" s="122" customFormat="1">
      <c r="A1687" s="128" t="s">
        <v>6136</v>
      </c>
      <c r="B1687" s="127">
        <v>213000</v>
      </c>
      <c r="C1687" s="127">
        <f t="shared" si="61"/>
        <v>5976000</v>
      </c>
      <c r="D1687" s="129">
        <f t="shared" si="60"/>
        <v>223650</v>
      </c>
      <c r="E1687" s="130" t="s">
        <v>6069</v>
      </c>
      <c r="F1687" s="131"/>
      <c r="G1687" s="126"/>
      <c r="H1687" s="126"/>
      <c r="I1687" s="126"/>
      <c r="J1687" s="126"/>
      <c r="K1687" s="126"/>
    </row>
    <row r="1688" spans="1:11" s="122" customFormat="1">
      <c r="A1688" s="128" t="s">
        <v>6137</v>
      </c>
      <c r="B1688" s="127">
        <v>214000</v>
      </c>
      <c r="C1688" s="127">
        <f t="shared" si="61"/>
        <v>6004000</v>
      </c>
      <c r="D1688" s="129">
        <f t="shared" si="60"/>
        <v>224700</v>
      </c>
      <c r="E1688" s="130" t="s">
        <v>6069</v>
      </c>
      <c r="F1688" s="131"/>
      <c r="G1688" s="126"/>
      <c r="H1688" s="126"/>
      <c r="I1688" s="126"/>
      <c r="J1688" s="126"/>
      <c r="K1688" s="126"/>
    </row>
    <row r="1689" spans="1:11" s="122" customFormat="1">
      <c r="A1689" s="128" t="s">
        <v>6138</v>
      </c>
      <c r="B1689" s="127">
        <v>215000</v>
      </c>
      <c r="C1689" s="127">
        <f t="shared" si="61"/>
        <v>6032000</v>
      </c>
      <c r="D1689" s="129">
        <f t="shared" si="60"/>
        <v>225750</v>
      </c>
      <c r="E1689" s="130" t="s">
        <v>6069</v>
      </c>
      <c r="F1689" s="131"/>
      <c r="G1689" s="126"/>
      <c r="H1689" s="126"/>
      <c r="I1689" s="126"/>
      <c r="J1689" s="126"/>
      <c r="K1689" s="126"/>
    </row>
    <row r="1690" spans="1:11" s="122" customFormat="1">
      <c r="A1690" s="128" t="s">
        <v>6139</v>
      </c>
      <c r="B1690" s="127">
        <v>216000</v>
      </c>
      <c r="C1690" s="127">
        <f t="shared" si="61"/>
        <v>6060000</v>
      </c>
      <c r="D1690" s="129">
        <f t="shared" si="60"/>
        <v>226800</v>
      </c>
      <c r="E1690" s="130" t="s">
        <v>6069</v>
      </c>
      <c r="F1690" s="131"/>
      <c r="G1690" s="126"/>
      <c r="H1690" s="126"/>
      <c r="I1690" s="126"/>
      <c r="J1690" s="126"/>
      <c r="K1690" s="126"/>
    </row>
    <row r="1691" spans="1:11" s="122" customFormat="1">
      <c r="A1691" s="128" t="s">
        <v>6140</v>
      </c>
      <c r="B1691" s="127">
        <v>217000</v>
      </c>
      <c r="C1691" s="127">
        <f t="shared" si="61"/>
        <v>6088000</v>
      </c>
      <c r="D1691" s="129">
        <f t="shared" si="60"/>
        <v>227850</v>
      </c>
      <c r="E1691" s="130" t="s">
        <v>6069</v>
      </c>
      <c r="F1691" s="131"/>
      <c r="G1691" s="126"/>
      <c r="H1691" s="126"/>
      <c r="I1691" s="126"/>
      <c r="J1691" s="126"/>
      <c r="K1691" s="126"/>
    </row>
    <row r="1692" spans="1:11" s="122" customFormat="1">
      <c r="A1692" s="128" t="s">
        <v>712</v>
      </c>
      <c r="B1692" s="127">
        <v>1000</v>
      </c>
      <c r="C1692" s="127">
        <v>40000</v>
      </c>
      <c r="D1692" s="129">
        <f t="shared" si="60"/>
        <v>1050</v>
      </c>
      <c r="E1692" s="130" t="s">
        <v>6069</v>
      </c>
      <c r="F1692" s="131"/>
      <c r="G1692" s="126"/>
      <c r="H1692" s="126"/>
      <c r="I1692" s="126"/>
      <c r="J1692" s="126"/>
      <c r="K1692" s="126"/>
    </row>
    <row r="1693" spans="1:11" s="122" customFormat="1">
      <c r="A1693" s="128" t="s">
        <v>713</v>
      </c>
      <c r="B1693" s="127">
        <v>2000</v>
      </c>
      <c r="C1693" s="127">
        <f>SUM(C1692)+28000</f>
        <v>68000</v>
      </c>
      <c r="D1693" s="129">
        <f t="shared" si="60"/>
        <v>2100</v>
      </c>
      <c r="E1693" s="130" t="s">
        <v>6069</v>
      </c>
      <c r="F1693" s="131"/>
      <c r="G1693" s="126"/>
      <c r="H1693" s="126"/>
      <c r="I1693" s="126"/>
      <c r="J1693" s="126"/>
      <c r="K1693" s="126"/>
    </row>
    <row r="1694" spans="1:11" s="122" customFormat="1">
      <c r="A1694" s="128" t="s">
        <v>714</v>
      </c>
      <c r="B1694" s="127">
        <v>3000</v>
      </c>
      <c r="C1694" s="127">
        <f t="shared" ref="C1694:C1757" si="62">SUM(C1693)+28000</f>
        <v>96000</v>
      </c>
      <c r="D1694" s="129">
        <f t="shared" si="60"/>
        <v>3150</v>
      </c>
      <c r="E1694" s="130" t="s">
        <v>6069</v>
      </c>
      <c r="F1694" s="131"/>
      <c r="G1694" s="126"/>
      <c r="H1694" s="126"/>
      <c r="I1694" s="126"/>
      <c r="J1694" s="126"/>
      <c r="K1694" s="126"/>
    </row>
    <row r="1695" spans="1:11" s="122" customFormat="1">
      <c r="A1695" s="128" t="s">
        <v>715</v>
      </c>
      <c r="B1695" s="127">
        <v>4000</v>
      </c>
      <c r="C1695" s="127">
        <f t="shared" si="62"/>
        <v>124000</v>
      </c>
      <c r="D1695" s="129">
        <f t="shared" si="60"/>
        <v>4200</v>
      </c>
      <c r="E1695" s="130" t="s">
        <v>6069</v>
      </c>
      <c r="F1695" s="131"/>
      <c r="G1695" s="126"/>
      <c r="H1695" s="126"/>
      <c r="I1695" s="126"/>
      <c r="J1695" s="126"/>
      <c r="K1695" s="126"/>
    </row>
    <row r="1696" spans="1:11" s="122" customFormat="1">
      <c r="A1696" s="128" t="s">
        <v>716</v>
      </c>
      <c r="B1696" s="127">
        <v>5000</v>
      </c>
      <c r="C1696" s="127">
        <f t="shared" si="62"/>
        <v>152000</v>
      </c>
      <c r="D1696" s="129">
        <f t="shared" si="60"/>
        <v>5250</v>
      </c>
      <c r="E1696" s="130" t="s">
        <v>6069</v>
      </c>
      <c r="F1696" s="131"/>
      <c r="G1696" s="126"/>
      <c r="H1696" s="126"/>
      <c r="I1696" s="126"/>
      <c r="J1696" s="126"/>
      <c r="K1696" s="126"/>
    </row>
    <row r="1697" spans="1:11" s="122" customFormat="1">
      <c r="A1697" s="128" t="s">
        <v>717</v>
      </c>
      <c r="B1697" s="127">
        <v>6000</v>
      </c>
      <c r="C1697" s="127">
        <f t="shared" si="62"/>
        <v>180000</v>
      </c>
      <c r="D1697" s="129">
        <f t="shared" si="60"/>
        <v>6300</v>
      </c>
      <c r="E1697" s="130" t="s">
        <v>6069</v>
      </c>
      <c r="F1697" s="131"/>
      <c r="G1697" s="126"/>
      <c r="H1697" s="126"/>
      <c r="I1697" s="126"/>
      <c r="J1697" s="126"/>
      <c r="K1697" s="126"/>
    </row>
    <row r="1698" spans="1:11" s="122" customFormat="1">
      <c r="A1698" s="128" t="s">
        <v>718</v>
      </c>
      <c r="B1698" s="127">
        <v>7000</v>
      </c>
      <c r="C1698" s="127">
        <f t="shared" si="62"/>
        <v>208000</v>
      </c>
      <c r="D1698" s="129">
        <f t="shared" si="60"/>
        <v>7350</v>
      </c>
      <c r="E1698" s="130" t="s">
        <v>6069</v>
      </c>
      <c r="F1698" s="131"/>
      <c r="G1698" s="126"/>
      <c r="H1698" s="126"/>
      <c r="I1698" s="126"/>
      <c r="J1698" s="126"/>
      <c r="K1698" s="126"/>
    </row>
    <row r="1699" spans="1:11" s="122" customFormat="1">
      <c r="A1699" s="128" t="s">
        <v>719</v>
      </c>
      <c r="B1699" s="127">
        <v>8000</v>
      </c>
      <c r="C1699" s="127">
        <f t="shared" si="62"/>
        <v>236000</v>
      </c>
      <c r="D1699" s="129">
        <f t="shared" si="60"/>
        <v>8400</v>
      </c>
      <c r="E1699" s="130" t="s">
        <v>6069</v>
      </c>
      <c r="F1699" s="131"/>
      <c r="G1699" s="126"/>
      <c r="H1699" s="126"/>
      <c r="I1699" s="126"/>
      <c r="J1699" s="126"/>
      <c r="K1699" s="126"/>
    </row>
    <row r="1700" spans="1:11" s="122" customFormat="1">
      <c r="A1700" s="128" t="s">
        <v>720</v>
      </c>
      <c r="B1700" s="127">
        <v>9000</v>
      </c>
      <c r="C1700" s="127">
        <f t="shared" si="62"/>
        <v>264000</v>
      </c>
      <c r="D1700" s="129">
        <f t="shared" si="60"/>
        <v>9450</v>
      </c>
      <c r="E1700" s="130" t="s">
        <v>6069</v>
      </c>
      <c r="F1700" s="131"/>
      <c r="G1700" s="126"/>
      <c r="H1700" s="126"/>
      <c r="I1700" s="126"/>
      <c r="J1700" s="126"/>
      <c r="K1700" s="126"/>
    </row>
    <row r="1701" spans="1:11" s="122" customFormat="1">
      <c r="A1701" s="128" t="s">
        <v>721</v>
      </c>
      <c r="B1701" s="127">
        <v>10000</v>
      </c>
      <c r="C1701" s="127">
        <f t="shared" si="62"/>
        <v>292000</v>
      </c>
      <c r="D1701" s="129">
        <f t="shared" si="60"/>
        <v>10500</v>
      </c>
      <c r="E1701" s="130" t="s">
        <v>6069</v>
      </c>
      <c r="F1701" s="131"/>
      <c r="G1701" s="126"/>
      <c r="H1701" s="126"/>
      <c r="I1701" s="126"/>
      <c r="J1701" s="126"/>
      <c r="K1701" s="126"/>
    </row>
    <row r="1702" spans="1:11" s="122" customFormat="1">
      <c r="A1702" s="128" t="s">
        <v>722</v>
      </c>
      <c r="B1702" s="127">
        <v>11000</v>
      </c>
      <c r="C1702" s="127">
        <f t="shared" si="62"/>
        <v>320000</v>
      </c>
      <c r="D1702" s="129">
        <f t="shared" si="60"/>
        <v>11550</v>
      </c>
      <c r="E1702" s="130" t="s">
        <v>6069</v>
      </c>
      <c r="F1702" s="131"/>
      <c r="G1702" s="126"/>
      <c r="H1702" s="126"/>
      <c r="I1702" s="126"/>
      <c r="J1702" s="126"/>
      <c r="K1702" s="126"/>
    </row>
    <row r="1703" spans="1:11" s="122" customFormat="1">
      <c r="A1703" s="128" t="s">
        <v>723</v>
      </c>
      <c r="B1703" s="127">
        <v>12000</v>
      </c>
      <c r="C1703" s="127">
        <f t="shared" si="62"/>
        <v>348000</v>
      </c>
      <c r="D1703" s="129">
        <f t="shared" si="60"/>
        <v>12600</v>
      </c>
      <c r="E1703" s="130" t="s">
        <v>6069</v>
      </c>
      <c r="F1703" s="131"/>
      <c r="G1703" s="126"/>
      <c r="H1703" s="126"/>
      <c r="I1703" s="126"/>
      <c r="J1703" s="126"/>
      <c r="K1703" s="126"/>
    </row>
    <row r="1704" spans="1:11" s="122" customFormat="1">
      <c r="A1704" s="128" t="s">
        <v>724</v>
      </c>
      <c r="B1704" s="127">
        <v>13000</v>
      </c>
      <c r="C1704" s="127">
        <f t="shared" si="62"/>
        <v>376000</v>
      </c>
      <c r="D1704" s="129">
        <f t="shared" si="60"/>
        <v>13650</v>
      </c>
      <c r="E1704" s="130" t="s">
        <v>6069</v>
      </c>
      <c r="F1704" s="131"/>
      <c r="G1704" s="126"/>
      <c r="H1704" s="126"/>
      <c r="I1704" s="126"/>
      <c r="J1704" s="126"/>
      <c r="K1704" s="126"/>
    </row>
    <row r="1705" spans="1:11" s="122" customFormat="1">
      <c r="A1705" s="128" t="s">
        <v>725</v>
      </c>
      <c r="B1705" s="127">
        <v>14000</v>
      </c>
      <c r="C1705" s="127">
        <f t="shared" si="62"/>
        <v>404000</v>
      </c>
      <c r="D1705" s="129">
        <f t="shared" si="60"/>
        <v>14700</v>
      </c>
      <c r="E1705" s="130" t="s">
        <v>6069</v>
      </c>
      <c r="F1705" s="131"/>
      <c r="G1705" s="126"/>
      <c r="H1705" s="126"/>
      <c r="I1705" s="126"/>
      <c r="J1705" s="126"/>
      <c r="K1705" s="126"/>
    </row>
    <row r="1706" spans="1:11" s="122" customFormat="1">
      <c r="A1706" s="128" t="s">
        <v>726</v>
      </c>
      <c r="B1706" s="127">
        <v>15000</v>
      </c>
      <c r="C1706" s="127">
        <f t="shared" si="62"/>
        <v>432000</v>
      </c>
      <c r="D1706" s="129">
        <f t="shared" si="60"/>
        <v>15750</v>
      </c>
      <c r="E1706" s="130" t="s">
        <v>6069</v>
      </c>
      <c r="F1706" s="131"/>
      <c r="G1706" s="126"/>
      <c r="H1706" s="126"/>
      <c r="I1706" s="126"/>
      <c r="J1706" s="126"/>
      <c r="K1706" s="126"/>
    </row>
    <row r="1707" spans="1:11" s="122" customFormat="1">
      <c r="A1707" s="128" t="s">
        <v>727</v>
      </c>
      <c r="B1707" s="127">
        <v>16000</v>
      </c>
      <c r="C1707" s="127">
        <f t="shared" si="62"/>
        <v>460000</v>
      </c>
      <c r="D1707" s="129">
        <f t="shared" si="60"/>
        <v>16800</v>
      </c>
      <c r="E1707" s="130" t="s">
        <v>6069</v>
      </c>
      <c r="F1707" s="131"/>
      <c r="G1707" s="126"/>
      <c r="H1707" s="126"/>
      <c r="I1707" s="126"/>
      <c r="J1707" s="126"/>
      <c r="K1707" s="126"/>
    </row>
    <row r="1708" spans="1:11" s="122" customFormat="1">
      <c r="A1708" s="128" t="s">
        <v>728</v>
      </c>
      <c r="B1708" s="127">
        <v>17000</v>
      </c>
      <c r="C1708" s="127">
        <f t="shared" si="62"/>
        <v>488000</v>
      </c>
      <c r="D1708" s="129">
        <f t="shared" si="60"/>
        <v>17850</v>
      </c>
      <c r="E1708" s="130" t="s">
        <v>6069</v>
      </c>
      <c r="F1708" s="131"/>
      <c r="G1708" s="126"/>
      <c r="H1708" s="126"/>
      <c r="I1708" s="126"/>
      <c r="J1708" s="126"/>
      <c r="K1708" s="126"/>
    </row>
    <row r="1709" spans="1:11" s="122" customFormat="1">
      <c r="A1709" s="128" t="s">
        <v>729</v>
      </c>
      <c r="B1709" s="127">
        <v>18000</v>
      </c>
      <c r="C1709" s="127">
        <f t="shared" si="62"/>
        <v>516000</v>
      </c>
      <c r="D1709" s="129">
        <f t="shared" si="60"/>
        <v>18900</v>
      </c>
      <c r="E1709" s="130" t="s">
        <v>6069</v>
      </c>
      <c r="F1709" s="131"/>
      <c r="G1709" s="126"/>
      <c r="H1709" s="126"/>
      <c r="I1709" s="126"/>
      <c r="J1709" s="126"/>
      <c r="K1709" s="126"/>
    </row>
    <row r="1710" spans="1:11" s="122" customFormat="1">
      <c r="A1710" s="128" t="s">
        <v>730</v>
      </c>
      <c r="B1710" s="127">
        <v>19000</v>
      </c>
      <c r="C1710" s="127">
        <f t="shared" si="62"/>
        <v>544000</v>
      </c>
      <c r="D1710" s="129">
        <f t="shared" si="60"/>
        <v>19950</v>
      </c>
      <c r="E1710" s="130" t="s">
        <v>6069</v>
      </c>
      <c r="F1710" s="131"/>
      <c r="G1710" s="126"/>
      <c r="H1710" s="126"/>
      <c r="I1710" s="126"/>
      <c r="J1710" s="126"/>
      <c r="K1710" s="126"/>
    </row>
    <row r="1711" spans="1:11" s="122" customFormat="1">
      <c r="A1711" s="128" t="s">
        <v>731</v>
      </c>
      <c r="B1711" s="127">
        <v>20000</v>
      </c>
      <c r="C1711" s="127">
        <f t="shared" si="62"/>
        <v>572000</v>
      </c>
      <c r="D1711" s="129">
        <f t="shared" si="60"/>
        <v>21000</v>
      </c>
      <c r="E1711" s="130" t="s">
        <v>6069</v>
      </c>
      <c r="F1711" s="131"/>
      <c r="G1711" s="126"/>
      <c r="H1711" s="126"/>
      <c r="I1711" s="126"/>
      <c r="J1711" s="126"/>
      <c r="K1711" s="126"/>
    </row>
    <row r="1712" spans="1:11" s="122" customFormat="1">
      <c r="A1712" s="128" t="s">
        <v>732</v>
      </c>
      <c r="B1712" s="127">
        <v>21000</v>
      </c>
      <c r="C1712" s="127">
        <f t="shared" si="62"/>
        <v>600000</v>
      </c>
      <c r="D1712" s="129">
        <f t="shared" si="60"/>
        <v>22050</v>
      </c>
      <c r="E1712" s="130" t="s">
        <v>6069</v>
      </c>
      <c r="F1712" s="131"/>
      <c r="G1712" s="126"/>
      <c r="H1712" s="126"/>
      <c r="I1712" s="126"/>
      <c r="J1712" s="126"/>
      <c r="K1712" s="126"/>
    </row>
    <row r="1713" spans="1:11" s="122" customFormat="1">
      <c r="A1713" s="128" t="s">
        <v>733</v>
      </c>
      <c r="B1713" s="127">
        <v>22000</v>
      </c>
      <c r="C1713" s="127">
        <f t="shared" si="62"/>
        <v>628000</v>
      </c>
      <c r="D1713" s="129">
        <f t="shared" si="60"/>
        <v>23100</v>
      </c>
      <c r="E1713" s="130" t="s">
        <v>6069</v>
      </c>
      <c r="F1713" s="131"/>
      <c r="G1713" s="126"/>
      <c r="H1713" s="126"/>
      <c r="I1713" s="126"/>
      <c r="J1713" s="126"/>
      <c r="K1713" s="126"/>
    </row>
    <row r="1714" spans="1:11" s="122" customFormat="1">
      <c r="A1714" s="128" t="s">
        <v>734</v>
      </c>
      <c r="B1714" s="127">
        <v>23000</v>
      </c>
      <c r="C1714" s="127">
        <f t="shared" si="62"/>
        <v>656000</v>
      </c>
      <c r="D1714" s="129">
        <f t="shared" si="60"/>
        <v>24150</v>
      </c>
      <c r="E1714" s="130" t="s">
        <v>6069</v>
      </c>
      <c r="F1714" s="131"/>
      <c r="G1714" s="126"/>
      <c r="H1714" s="126"/>
      <c r="I1714" s="126"/>
      <c r="J1714" s="126"/>
      <c r="K1714" s="126"/>
    </row>
    <row r="1715" spans="1:11" s="122" customFormat="1">
      <c r="A1715" s="128" t="s">
        <v>735</v>
      </c>
      <c r="B1715" s="127">
        <v>24000</v>
      </c>
      <c r="C1715" s="127">
        <f t="shared" si="62"/>
        <v>684000</v>
      </c>
      <c r="D1715" s="129">
        <f t="shared" ref="D1715:D1778" si="63">SUM($G$2)*(B1715*0.001)</f>
        <v>25200</v>
      </c>
      <c r="E1715" s="130" t="s">
        <v>6069</v>
      </c>
      <c r="F1715" s="131"/>
      <c r="G1715" s="126"/>
      <c r="H1715" s="126"/>
      <c r="I1715" s="126"/>
      <c r="J1715" s="126"/>
      <c r="K1715" s="126"/>
    </row>
    <row r="1716" spans="1:11" s="122" customFormat="1">
      <c r="A1716" s="128" t="s">
        <v>736</v>
      </c>
      <c r="B1716" s="127">
        <v>25000</v>
      </c>
      <c r="C1716" s="127">
        <f t="shared" si="62"/>
        <v>712000</v>
      </c>
      <c r="D1716" s="129">
        <f t="shared" si="63"/>
        <v>26250</v>
      </c>
      <c r="E1716" s="130" t="s">
        <v>6069</v>
      </c>
      <c r="F1716" s="131"/>
      <c r="G1716" s="126"/>
      <c r="H1716" s="126"/>
      <c r="I1716" s="126"/>
      <c r="J1716" s="126"/>
      <c r="K1716" s="126"/>
    </row>
    <row r="1717" spans="1:11" s="122" customFormat="1">
      <c r="A1717" s="128" t="s">
        <v>737</v>
      </c>
      <c r="B1717" s="127">
        <v>26000</v>
      </c>
      <c r="C1717" s="127">
        <f t="shared" si="62"/>
        <v>740000</v>
      </c>
      <c r="D1717" s="129">
        <f t="shared" si="63"/>
        <v>27300</v>
      </c>
      <c r="E1717" s="130" t="s">
        <v>6069</v>
      </c>
      <c r="F1717" s="131"/>
      <c r="G1717" s="126"/>
      <c r="H1717" s="126"/>
      <c r="I1717" s="126"/>
      <c r="J1717" s="126"/>
      <c r="K1717" s="126"/>
    </row>
    <row r="1718" spans="1:11" s="122" customFormat="1">
      <c r="A1718" s="128" t="s">
        <v>738</v>
      </c>
      <c r="B1718" s="127">
        <v>27000</v>
      </c>
      <c r="C1718" s="127">
        <f t="shared" si="62"/>
        <v>768000</v>
      </c>
      <c r="D1718" s="129">
        <f t="shared" si="63"/>
        <v>28350</v>
      </c>
      <c r="E1718" s="130" t="s">
        <v>6069</v>
      </c>
      <c r="F1718" s="131"/>
      <c r="G1718" s="126"/>
      <c r="H1718" s="126"/>
      <c r="I1718" s="126"/>
      <c r="J1718" s="126"/>
      <c r="K1718" s="126"/>
    </row>
    <row r="1719" spans="1:11" s="122" customFormat="1">
      <c r="A1719" s="128" t="s">
        <v>739</v>
      </c>
      <c r="B1719" s="127">
        <v>28000</v>
      </c>
      <c r="C1719" s="127">
        <f t="shared" si="62"/>
        <v>796000</v>
      </c>
      <c r="D1719" s="129">
        <f t="shared" si="63"/>
        <v>29400</v>
      </c>
      <c r="E1719" s="130" t="s">
        <v>6069</v>
      </c>
      <c r="F1719" s="131"/>
      <c r="G1719" s="126"/>
      <c r="H1719" s="126"/>
      <c r="I1719" s="126"/>
      <c r="J1719" s="126"/>
      <c r="K1719" s="126"/>
    </row>
    <row r="1720" spans="1:11" s="122" customFormat="1">
      <c r="A1720" s="128" t="s">
        <v>740</v>
      </c>
      <c r="B1720" s="127">
        <v>29000</v>
      </c>
      <c r="C1720" s="127">
        <f t="shared" si="62"/>
        <v>824000</v>
      </c>
      <c r="D1720" s="129">
        <f t="shared" si="63"/>
        <v>30450</v>
      </c>
      <c r="E1720" s="130" t="s">
        <v>6069</v>
      </c>
      <c r="F1720" s="131"/>
      <c r="G1720" s="126"/>
      <c r="H1720" s="126"/>
      <c r="I1720" s="126"/>
      <c r="J1720" s="126"/>
      <c r="K1720" s="126"/>
    </row>
    <row r="1721" spans="1:11" s="122" customFormat="1">
      <c r="A1721" s="128" t="s">
        <v>741</v>
      </c>
      <c r="B1721" s="127">
        <v>30000</v>
      </c>
      <c r="C1721" s="127">
        <f t="shared" si="62"/>
        <v>852000</v>
      </c>
      <c r="D1721" s="129">
        <f t="shared" si="63"/>
        <v>31500</v>
      </c>
      <c r="E1721" s="130" t="s">
        <v>6069</v>
      </c>
      <c r="F1721" s="131"/>
      <c r="G1721" s="126"/>
      <c r="H1721" s="126"/>
      <c r="I1721" s="126"/>
      <c r="J1721" s="126"/>
      <c r="K1721" s="126"/>
    </row>
    <row r="1722" spans="1:11" s="122" customFormat="1">
      <c r="A1722" s="128" t="s">
        <v>742</v>
      </c>
      <c r="B1722" s="127">
        <v>31000</v>
      </c>
      <c r="C1722" s="127">
        <f t="shared" si="62"/>
        <v>880000</v>
      </c>
      <c r="D1722" s="129">
        <f t="shared" si="63"/>
        <v>32550</v>
      </c>
      <c r="E1722" s="130" t="s">
        <v>6069</v>
      </c>
      <c r="F1722" s="131"/>
      <c r="G1722" s="126"/>
      <c r="H1722" s="126"/>
      <c r="I1722" s="126"/>
      <c r="J1722" s="126"/>
      <c r="K1722" s="126"/>
    </row>
    <row r="1723" spans="1:11" s="122" customFormat="1">
      <c r="A1723" s="128" t="s">
        <v>743</v>
      </c>
      <c r="B1723" s="127">
        <v>32000</v>
      </c>
      <c r="C1723" s="127">
        <f t="shared" si="62"/>
        <v>908000</v>
      </c>
      <c r="D1723" s="129">
        <f t="shared" si="63"/>
        <v>33600</v>
      </c>
      <c r="E1723" s="130" t="s">
        <v>6069</v>
      </c>
      <c r="F1723" s="131"/>
      <c r="G1723" s="126"/>
      <c r="H1723" s="126"/>
      <c r="I1723" s="126"/>
      <c r="J1723" s="126"/>
      <c r="K1723" s="126"/>
    </row>
    <row r="1724" spans="1:11" s="122" customFormat="1">
      <c r="A1724" s="128" t="s">
        <v>744</v>
      </c>
      <c r="B1724" s="127">
        <v>33000</v>
      </c>
      <c r="C1724" s="127">
        <f t="shared" si="62"/>
        <v>936000</v>
      </c>
      <c r="D1724" s="129">
        <f t="shared" si="63"/>
        <v>34650</v>
      </c>
      <c r="E1724" s="130" t="s">
        <v>6069</v>
      </c>
      <c r="F1724" s="131"/>
      <c r="G1724" s="126"/>
      <c r="H1724" s="126"/>
      <c r="I1724" s="126"/>
      <c r="J1724" s="126"/>
      <c r="K1724" s="126"/>
    </row>
    <row r="1725" spans="1:11" s="122" customFormat="1">
      <c r="A1725" s="128" t="s">
        <v>19</v>
      </c>
      <c r="B1725" s="127">
        <v>34000</v>
      </c>
      <c r="C1725" s="127">
        <f t="shared" si="62"/>
        <v>964000</v>
      </c>
      <c r="D1725" s="129">
        <f t="shared" si="63"/>
        <v>35700</v>
      </c>
      <c r="E1725" s="130" t="s">
        <v>6069</v>
      </c>
      <c r="F1725" s="131"/>
      <c r="G1725" s="126"/>
      <c r="H1725" s="126"/>
      <c r="I1725" s="126"/>
      <c r="J1725" s="126"/>
      <c r="K1725" s="126"/>
    </row>
    <row r="1726" spans="1:11" s="122" customFormat="1">
      <c r="A1726" s="128" t="s">
        <v>745</v>
      </c>
      <c r="B1726" s="127">
        <v>35000</v>
      </c>
      <c r="C1726" s="127">
        <f t="shared" si="62"/>
        <v>992000</v>
      </c>
      <c r="D1726" s="129">
        <f t="shared" si="63"/>
        <v>36750</v>
      </c>
      <c r="E1726" s="130" t="s">
        <v>6069</v>
      </c>
      <c r="F1726" s="131"/>
      <c r="G1726" s="126"/>
      <c r="H1726" s="126"/>
      <c r="I1726" s="126"/>
      <c r="J1726" s="126"/>
      <c r="K1726" s="126"/>
    </row>
    <row r="1727" spans="1:11" s="122" customFormat="1">
      <c r="A1727" s="128" t="s">
        <v>746</v>
      </c>
      <c r="B1727" s="127">
        <v>36000</v>
      </c>
      <c r="C1727" s="127">
        <f t="shared" si="62"/>
        <v>1020000</v>
      </c>
      <c r="D1727" s="129">
        <f t="shared" si="63"/>
        <v>37800</v>
      </c>
      <c r="E1727" s="130" t="s">
        <v>6069</v>
      </c>
      <c r="F1727" s="131"/>
      <c r="G1727" s="126"/>
      <c r="H1727" s="126"/>
      <c r="I1727" s="126"/>
      <c r="J1727" s="126"/>
      <c r="K1727" s="126"/>
    </row>
    <row r="1728" spans="1:11" s="122" customFormat="1">
      <c r="A1728" s="128" t="s">
        <v>747</v>
      </c>
      <c r="B1728" s="127">
        <v>37000</v>
      </c>
      <c r="C1728" s="127">
        <f t="shared" si="62"/>
        <v>1048000</v>
      </c>
      <c r="D1728" s="129">
        <f t="shared" si="63"/>
        <v>38850</v>
      </c>
      <c r="E1728" s="130" t="s">
        <v>6069</v>
      </c>
      <c r="F1728" s="131"/>
      <c r="G1728" s="126"/>
      <c r="H1728" s="126"/>
      <c r="I1728" s="126"/>
      <c r="J1728" s="126"/>
      <c r="K1728" s="126"/>
    </row>
    <row r="1729" spans="1:11" s="122" customFormat="1">
      <c r="A1729" s="128" t="s">
        <v>748</v>
      </c>
      <c r="B1729" s="127">
        <v>38000</v>
      </c>
      <c r="C1729" s="127">
        <f t="shared" si="62"/>
        <v>1076000</v>
      </c>
      <c r="D1729" s="129">
        <f t="shared" si="63"/>
        <v>39900</v>
      </c>
      <c r="E1729" s="130" t="s">
        <v>6069</v>
      </c>
      <c r="F1729" s="131"/>
      <c r="G1729" s="126"/>
      <c r="H1729" s="126"/>
      <c r="I1729" s="126"/>
      <c r="J1729" s="126"/>
      <c r="K1729" s="126"/>
    </row>
    <row r="1730" spans="1:11" s="122" customFormat="1">
      <c r="A1730" s="128" t="s">
        <v>749</v>
      </c>
      <c r="B1730" s="127">
        <v>39000</v>
      </c>
      <c r="C1730" s="127">
        <f t="shared" si="62"/>
        <v>1104000</v>
      </c>
      <c r="D1730" s="129">
        <f t="shared" si="63"/>
        <v>40950</v>
      </c>
      <c r="E1730" s="130" t="s">
        <v>6069</v>
      </c>
      <c r="F1730" s="131"/>
      <c r="G1730" s="126"/>
      <c r="H1730" s="126"/>
      <c r="I1730" s="126"/>
      <c r="J1730" s="126"/>
      <c r="K1730" s="126"/>
    </row>
    <row r="1731" spans="1:11" s="122" customFormat="1">
      <c r="A1731" s="128" t="s">
        <v>750</v>
      </c>
      <c r="B1731" s="127">
        <v>40000</v>
      </c>
      <c r="C1731" s="127">
        <f t="shared" si="62"/>
        <v>1132000</v>
      </c>
      <c r="D1731" s="129">
        <f t="shared" si="63"/>
        <v>42000</v>
      </c>
      <c r="E1731" s="130" t="s">
        <v>6069</v>
      </c>
      <c r="F1731" s="131"/>
      <c r="G1731" s="126"/>
      <c r="H1731" s="126"/>
      <c r="I1731" s="126"/>
      <c r="J1731" s="126"/>
      <c r="K1731" s="126"/>
    </row>
    <row r="1732" spans="1:11" s="122" customFormat="1">
      <c r="A1732" s="128" t="s">
        <v>751</v>
      </c>
      <c r="B1732" s="127">
        <v>41000</v>
      </c>
      <c r="C1732" s="127">
        <f t="shared" si="62"/>
        <v>1160000</v>
      </c>
      <c r="D1732" s="129">
        <f t="shared" si="63"/>
        <v>43050</v>
      </c>
      <c r="E1732" s="130" t="s">
        <v>6069</v>
      </c>
      <c r="F1732" s="131"/>
      <c r="G1732" s="126"/>
      <c r="H1732" s="126"/>
      <c r="I1732" s="126"/>
      <c r="J1732" s="126"/>
      <c r="K1732" s="126"/>
    </row>
    <row r="1733" spans="1:11" s="122" customFormat="1">
      <c r="A1733" s="128" t="s">
        <v>752</v>
      </c>
      <c r="B1733" s="127">
        <v>42000</v>
      </c>
      <c r="C1733" s="127">
        <f t="shared" si="62"/>
        <v>1188000</v>
      </c>
      <c r="D1733" s="129">
        <f t="shared" si="63"/>
        <v>44100</v>
      </c>
      <c r="E1733" s="130" t="s">
        <v>6069</v>
      </c>
      <c r="F1733" s="131"/>
      <c r="G1733" s="126"/>
      <c r="H1733" s="126"/>
      <c r="I1733" s="126"/>
      <c r="J1733" s="126"/>
      <c r="K1733" s="126"/>
    </row>
    <row r="1734" spans="1:11" s="122" customFormat="1">
      <c r="A1734" s="128" t="s">
        <v>753</v>
      </c>
      <c r="B1734" s="127">
        <v>43000</v>
      </c>
      <c r="C1734" s="127">
        <f t="shared" si="62"/>
        <v>1216000</v>
      </c>
      <c r="D1734" s="129">
        <f t="shared" si="63"/>
        <v>45150</v>
      </c>
      <c r="E1734" s="130" t="s">
        <v>6069</v>
      </c>
      <c r="F1734" s="131"/>
      <c r="G1734" s="126"/>
      <c r="H1734" s="126"/>
      <c r="I1734" s="126"/>
      <c r="J1734" s="126"/>
      <c r="K1734" s="126"/>
    </row>
    <row r="1735" spans="1:11" s="122" customFormat="1">
      <c r="A1735" s="128" t="s">
        <v>754</v>
      </c>
      <c r="B1735" s="127">
        <v>44000</v>
      </c>
      <c r="C1735" s="127">
        <f t="shared" si="62"/>
        <v>1244000</v>
      </c>
      <c r="D1735" s="129">
        <f t="shared" si="63"/>
        <v>46200</v>
      </c>
      <c r="E1735" s="130" t="s">
        <v>6069</v>
      </c>
      <c r="F1735" s="131"/>
      <c r="G1735" s="126"/>
      <c r="H1735" s="126"/>
      <c r="I1735" s="126"/>
      <c r="J1735" s="126"/>
      <c r="K1735" s="126"/>
    </row>
    <row r="1736" spans="1:11" s="122" customFormat="1">
      <c r="A1736" s="128" t="s">
        <v>755</v>
      </c>
      <c r="B1736" s="127">
        <v>45000</v>
      </c>
      <c r="C1736" s="127">
        <f t="shared" si="62"/>
        <v>1272000</v>
      </c>
      <c r="D1736" s="129">
        <f t="shared" si="63"/>
        <v>47250</v>
      </c>
      <c r="E1736" s="130" t="s">
        <v>6069</v>
      </c>
      <c r="F1736" s="131"/>
      <c r="G1736" s="126"/>
      <c r="H1736" s="126"/>
      <c r="I1736" s="126"/>
      <c r="J1736" s="126"/>
      <c r="K1736" s="126"/>
    </row>
    <row r="1737" spans="1:11" s="122" customFormat="1">
      <c r="A1737" s="128" t="s">
        <v>756</v>
      </c>
      <c r="B1737" s="127">
        <v>46000</v>
      </c>
      <c r="C1737" s="127">
        <f t="shared" si="62"/>
        <v>1300000</v>
      </c>
      <c r="D1737" s="129">
        <f t="shared" si="63"/>
        <v>48300</v>
      </c>
      <c r="E1737" s="130" t="s">
        <v>6069</v>
      </c>
      <c r="F1737" s="131"/>
      <c r="G1737" s="126"/>
      <c r="H1737" s="126"/>
      <c r="I1737" s="126"/>
      <c r="J1737" s="126"/>
      <c r="K1737" s="126"/>
    </row>
    <row r="1738" spans="1:11" s="122" customFormat="1">
      <c r="A1738" s="128" t="s">
        <v>757</v>
      </c>
      <c r="B1738" s="127">
        <v>47000</v>
      </c>
      <c r="C1738" s="127">
        <f t="shared" si="62"/>
        <v>1328000</v>
      </c>
      <c r="D1738" s="129">
        <f t="shared" si="63"/>
        <v>49350</v>
      </c>
      <c r="E1738" s="130" t="s">
        <v>6069</v>
      </c>
      <c r="F1738" s="131"/>
      <c r="G1738" s="126"/>
      <c r="H1738" s="126"/>
      <c r="I1738" s="126"/>
      <c r="J1738" s="126"/>
      <c r="K1738" s="126"/>
    </row>
    <row r="1739" spans="1:11" s="122" customFormat="1">
      <c r="A1739" s="128" t="s">
        <v>758</v>
      </c>
      <c r="B1739" s="127">
        <v>48000</v>
      </c>
      <c r="C1739" s="127">
        <f t="shared" si="62"/>
        <v>1356000</v>
      </c>
      <c r="D1739" s="129">
        <f t="shared" si="63"/>
        <v>50400</v>
      </c>
      <c r="E1739" s="130" t="s">
        <v>6069</v>
      </c>
      <c r="F1739" s="131"/>
      <c r="G1739" s="126"/>
      <c r="H1739" s="126"/>
      <c r="I1739" s="126"/>
      <c r="J1739" s="126"/>
      <c r="K1739" s="126"/>
    </row>
    <row r="1740" spans="1:11" s="122" customFormat="1">
      <c r="A1740" s="128" t="s">
        <v>759</v>
      </c>
      <c r="B1740" s="127">
        <v>49000</v>
      </c>
      <c r="C1740" s="127">
        <f t="shared" si="62"/>
        <v>1384000</v>
      </c>
      <c r="D1740" s="129">
        <f t="shared" si="63"/>
        <v>51450</v>
      </c>
      <c r="E1740" s="130" t="s">
        <v>6069</v>
      </c>
      <c r="F1740" s="131"/>
      <c r="G1740" s="126"/>
      <c r="H1740" s="126"/>
      <c r="I1740" s="126"/>
      <c r="J1740" s="126"/>
      <c r="K1740" s="126"/>
    </row>
    <row r="1741" spans="1:11" s="122" customFormat="1">
      <c r="A1741" s="128" t="s">
        <v>760</v>
      </c>
      <c r="B1741" s="127">
        <v>50000</v>
      </c>
      <c r="C1741" s="127">
        <f t="shared" si="62"/>
        <v>1412000</v>
      </c>
      <c r="D1741" s="129">
        <f t="shared" si="63"/>
        <v>52500</v>
      </c>
      <c r="E1741" s="130" t="s">
        <v>6069</v>
      </c>
      <c r="F1741" s="131"/>
      <c r="G1741" s="126"/>
      <c r="H1741" s="126"/>
      <c r="I1741" s="126"/>
      <c r="J1741" s="126"/>
      <c r="K1741" s="126"/>
    </row>
    <row r="1742" spans="1:11" s="122" customFormat="1">
      <c r="A1742" s="128" t="s">
        <v>761</v>
      </c>
      <c r="B1742" s="127">
        <v>51000</v>
      </c>
      <c r="C1742" s="127">
        <f t="shared" si="62"/>
        <v>1440000</v>
      </c>
      <c r="D1742" s="129">
        <f t="shared" si="63"/>
        <v>53550</v>
      </c>
      <c r="E1742" s="130" t="s">
        <v>6069</v>
      </c>
      <c r="F1742" s="131"/>
      <c r="G1742" s="126"/>
      <c r="H1742" s="126"/>
      <c r="I1742" s="126"/>
      <c r="J1742" s="126"/>
      <c r="K1742" s="126"/>
    </row>
    <row r="1743" spans="1:11" s="122" customFormat="1">
      <c r="A1743" s="128" t="s">
        <v>762</v>
      </c>
      <c r="B1743" s="127">
        <v>52000</v>
      </c>
      <c r="C1743" s="127">
        <f t="shared" si="62"/>
        <v>1468000</v>
      </c>
      <c r="D1743" s="129">
        <f t="shared" si="63"/>
        <v>54600</v>
      </c>
      <c r="E1743" s="130" t="s">
        <v>6069</v>
      </c>
      <c r="F1743" s="131"/>
      <c r="G1743" s="126"/>
      <c r="H1743" s="126"/>
      <c r="I1743" s="126"/>
      <c r="J1743" s="126"/>
      <c r="K1743" s="126"/>
    </row>
    <row r="1744" spans="1:11" s="122" customFormat="1">
      <c r="A1744" s="128" t="s">
        <v>763</v>
      </c>
      <c r="B1744" s="127">
        <v>53000</v>
      </c>
      <c r="C1744" s="127">
        <f t="shared" si="62"/>
        <v>1496000</v>
      </c>
      <c r="D1744" s="129">
        <f t="shared" si="63"/>
        <v>55650</v>
      </c>
      <c r="E1744" s="130" t="s">
        <v>6069</v>
      </c>
      <c r="F1744" s="131"/>
      <c r="G1744" s="126"/>
      <c r="H1744" s="126"/>
      <c r="I1744" s="126"/>
      <c r="J1744" s="126"/>
      <c r="K1744" s="126"/>
    </row>
    <row r="1745" spans="1:11" s="122" customFormat="1">
      <c r="A1745" s="128" t="s">
        <v>764</v>
      </c>
      <c r="B1745" s="127">
        <v>54000</v>
      </c>
      <c r="C1745" s="127">
        <f t="shared" si="62"/>
        <v>1524000</v>
      </c>
      <c r="D1745" s="129">
        <f t="shared" si="63"/>
        <v>56700</v>
      </c>
      <c r="E1745" s="130" t="s">
        <v>6069</v>
      </c>
      <c r="F1745" s="131"/>
      <c r="G1745" s="126"/>
      <c r="H1745" s="126"/>
      <c r="I1745" s="126"/>
      <c r="J1745" s="126"/>
      <c r="K1745" s="126"/>
    </row>
    <row r="1746" spans="1:11" s="122" customFormat="1">
      <c r="A1746" s="128" t="s">
        <v>765</v>
      </c>
      <c r="B1746" s="127">
        <v>55000</v>
      </c>
      <c r="C1746" s="127">
        <f t="shared" si="62"/>
        <v>1552000</v>
      </c>
      <c r="D1746" s="129">
        <f t="shared" si="63"/>
        <v>57750</v>
      </c>
      <c r="E1746" s="130" t="s">
        <v>6069</v>
      </c>
      <c r="F1746" s="131"/>
      <c r="G1746" s="126"/>
      <c r="H1746" s="126"/>
      <c r="I1746" s="126"/>
      <c r="J1746" s="126"/>
      <c r="K1746" s="126"/>
    </row>
    <row r="1747" spans="1:11" s="122" customFormat="1">
      <c r="A1747" s="128" t="s">
        <v>766</v>
      </c>
      <c r="B1747" s="127">
        <v>56000</v>
      </c>
      <c r="C1747" s="127">
        <f t="shared" si="62"/>
        <v>1580000</v>
      </c>
      <c r="D1747" s="129">
        <f t="shared" si="63"/>
        <v>58800</v>
      </c>
      <c r="E1747" s="130" t="s">
        <v>6069</v>
      </c>
      <c r="F1747" s="131"/>
      <c r="G1747" s="126"/>
      <c r="H1747" s="126"/>
      <c r="I1747" s="126"/>
      <c r="J1747" s="126"/>
      <c r="K1747" s="126"/>
    </row>
    <row r="1748" spans="1:11" s="122" customFormat="1">
      <c r="A1748" s="128" t="s">
        <v>767</v>
      </c>
      <c r="B1748" s="127">
        <v>57000</v>
      </c>
      <c r="C1748" s="127">
        <f t="shared" si="62"/>
        <v>1608000</v>
      </c>
      <c r="D1748" s="129">
        <f t="shared" si="63"/>
        <v>59850</v>
      </c>
      <c r="E1748" s="130" t="s">
        <v>6069</v>
      </c>
      <c r="F1748" s="131"/>
      <c r="G1748" s="126"/>
      <c r="H1748" s="126"/>
      <c r="I1748" s="126"/>
      <c r="J1748" s="126"/>
      <c r="K1748" s="126"/>
    </row>
    <row r="1749" spans="1:11" s="122" customFormat="1">
      <c r="A1749" s="128" t="s">
        <v>768</v>
      </c>
      <c r="B1749" s="127">
        <v>58000</v>
      </c>
      <c r="C1749" s="127">
        <f t="shared" si="62"/>
        <v>1636000</v>
      </c>
      <c r="D1749" s="129">
        <f t="shared" si="63"/>
        <v>60900</v>
      </c>
      <c r="E1749" s="130" t="s">
        <v>6069</v>
      </c>
      <c r="F1749" s="131"/>
      <c r="G1749" s="126"/>
      <c r="H1749" s="126"/>
      <c r="I1749" s="126"/>
      <c r="J1749" s="126"/>
      <c r="K1749" s="126"/>
    </row>
    <row r="1750" spans="1:11" s="122" customFormat="1">
      <c r="A1750" s="128" t="s">
        <v>769</v>
      </c>
      <c r="B1750" s="127">
        <v>59000</v>
      </c>
      <c r="C1750" s="127">
        <f t="shared" si="62"/>
        <v>1664000</v>
      </c>
      <c r="D1750" s="129">
        <f t="shared" si="63"/>
        <v>61950</v>
      </c>
      <c r="E1750" s="130" t="s">
        <v>6069</v>
      </c>
      <c r="F1750" s="131"/>
      <c r="G1750" s="126"/>
      <c r="H1750" s="126"/>
      <c r="I1750" s="126"/>
      <c r="J1750" s="126"/>
      <c r="K1750" s="126"/>
    </row>
    <row r="1751" spans="1:11" s="122" customFormat="1">
      <c r="A1751" s="128" t="s">
        <v>770</v>
      </c>
      <c r="B1751" s="127">
        <v>60000</v>
      </c>
      <c r="C1751" s="127">
        <f t="shared" si="62"/>
        <v>1692000</v>
      </c>
      <c r="D1751" s="129">
        <f t="shared" si="63"/>
        <v>63000</v>
      </c>
      <c r="E1751" s="130" t="s">
        <v>6069</v>
      </c>
      <c r="F1751" s="131"/>
      <c r="G1751" s="126"/>
      <c r="H1751" s="126"/>
      <c r="I1751" s="126"/>
      <c r="J1751" s="126"/>
      <c r="K1751" s="126"/>
    </row>
    <row r="1752" spans="1:11" s="122" customFormat="1">
      <c r="A1752" s="128" t="s">
        <v>771</v>
      </c>
      <c r="B1752" s="127">
        <v>61000</v>
      </c>
      <c r="C1752" s="127">
        <f t="shared" si="62"/>
        <v>1720000</v>
      </c>
      <c r="D1752" s="129">
        <f t="shared" si="63"/>
        <v>64050</v>
      </c>
      <c r="E1752" s="130" t="s">
        <v>6069</v>
      </c>
      <c r="F1752" s="131"/>
      <c r="G1752" s="126"/>
      <c r="H1752" s="126"/>
      <c r="I1752" s="126"/>
      <c r="J1752" s="126"/>
      <c r="K1752" s="126"/>
    </row>
    <row r="1753" spans="1:11" s="122" customFormat="1">
      <c r="A1753" s="128" t="s">
        <v>772</v>
      </c>
      <c r="B1753" s="127">
        <v>62000</v>
      </c>
      <c r="C1753" s="127">
        <f t="shared" si="62"/>
        <v>1748000</v>
      </c>
      <c r="D1753" s="129">
        <f t="shared" si="63"/>
        <v>65100</v>
      </c>
      <c r="E1753" s="130" t="s">
        <v>6069</v>
      </c>
      <c r="F1753" s="131"/>
      <c r="G1753" s="126"/>
      <c r="H1753" s="126"/>
      <c r="I1753" s="126"/>
      <c r="J1753" s="126"/>
      <c r="K1753" s="126"/>
    </row>
    <row r="1754" spans="1:11" s="122" customFormat="1">
      <c r="A1754" s="128" t="s">
        <v>773</v>
      </c>
      <c r="B1754" s="127">
        <v>63000</v>
      </c>
      <c r="C1754" s="127">
        <f t="shared" si="62"/>
        <v>1776000</v>
      </c>
      <c r="D1754" s="129">
        <f t="shared" si="63"/>
        <v>66150</v>
      </c>
      <c r="E1754" s="130" t="s">
        <v>6069</v>
      </c>
      <c r="F1754" s="131"/>
      <c r="G1754" s="126"/>
      <c r="H1754" s="126"/>
      <c r="I1754" s="126"/>
      <c r="J1754" s="126"/>
      <c r="K1754" s="126"/>
    </row>
    <row r="1755" spans="1:11" s="122" customFormat="1">
      <c r="A1755" s="128" t="s">
        <v>774</v>
      </c>
      <c r="B1755" s="127">
        <v>64000</v>
      </c>
      <c r="C1755" s="127">
        <f t="shared" si="62"/>
        <v>1804000</v>
      </c>
      <c r="D1755" s="129">
        <f t="shared" si="63"/>
        <v>67200</v>
      </c>
      <c r="E1755" s="130" t="s">
        <v>6069</v>
      </c>
      <c r="F1755" s="131"/>
      <c r="G1755" s="126"/>
      <c r="H1755" s="126"/>
      <c r="I1755" s="126"/>
      <c r="J1755" s="126"/>
      <c r="K1755" s="126"/>
    </row>
    <row r="1756" spans="1:11" s="122" customFormat="1">
      <c r="A1756" s="128" t="s">
        <v>775</v>
      </c>
      <c r="B1756" s="127">
        <v>65000</v>
      </c>
      <c r="C1756" s="127">
        <f t="shared" si="62"/>
        <v>1832000</v>
      </c>
      <c r="D1756" s="129">
        <f t="shared" si="63"/>
        <v>68250</v>
      </c>
      <c r="E1756" s="130" t="s">
        <v>6069</v>
      </c>
      <c r="F1756" s="131"/>
      <c r="G1756" s="126"/>
      <c r="H1756" s="126"/>
      <c r="I1756" s="126"/>
      <c r="J1756" s="126"/>
      <c r="K1756" s="126"/>
    </row>
    <row r="1757" spans="1:11" s="122" customFormat="1">
      <c r="A1757" s="128" t="s">
        <v>776</v>
      </c>
      <c r="B1757" s="127">
        <v>66000</v>
      </c>
      <c r="C1757" s="127">
        <f t="shared" si="62"/>
        <v>1860000</v>
      </c>
      <c r="D1757" s="129">
        <f t="shared" si="63"/>
        <v>69300</v>
      </c>
      <c r="E1757" s="130" t="s">
        <v>6069</v>
      </c>
      <c r="F1757" s="131"/>
      <c r="G1757" s="126"/>
      <c r="H1757" s="126"/>
      <c r="I1757" s="126"/>
      <c r="J1757" s="126"/>
      <c r="K1757" s="126"/>
    </row>
    <row r="1758" spans="1:11" s="122" customFormat="1">
      <c r="A1758" s="128" t="s">
        <v>777</v>
      </c>
      <c r="B1758" s="127">
        <v>67000</v>
      </c>
      <c r="C1758" s="127">
        <f t="shared" ref="C1758:C1821" si="64">SUM(C1757)+28000</f>
        <v>1888000</v>
      </c>
      <c r="D1758" s="129">
        <f t="shared" si="63"/>
        <v>70350</v>
      </c>
      <c r="E1758" s="130" t="s">
        <v>6069</v>
      </c>
      <c r="F1758" s="131"/>
      <c r="G1758" s="126"/>
      <c r="H1758" s="126"/>
      <c r="I1758" s="126"/>
      <c r="J1758" s="126"/>
      <c r="K1758" s="126"/>
    </row>
    <row r="1759" spans="1:11" s="122" customFormat="1">
      <c r="A1759" s="128" t="s">
        <v>778</v>
      </c>
      <c r="B1759" s="127">
        <v>68000</v>
      </c>
      <c r="C1759" s="127">
        <f t="shared" si="64"/>
        <v>1916000</v>
      </c>
      <c r="D1759" s="129">
        <f t="shared" si="63"/>
        <v>71400</v>
      </c>
      <c r="E1759" s="130" t="s">
        <v>6069</v>
      </c>
      <c r="F1759" s="131"/>
      <c r="G1759" s="126"/>
      <c r="H1759" s="126"/>
      <c r="I1759" s="126"/>
      <c r="J1759" s="126"/>
      <c r="K1759" s="126"/>
    </row>
    <row r="1760" spans="1:11" s="122" customFormat="1">
      <c r="A1760" s="128" t="s">
        <v>779</v>
      </c>
      <c r="B1760" s="127">
        <v>69000</v>
      </c>
      <c r="C1760" s="127">
        <f t="shared" si="64"/>
        <v>1944000</v>
      </c>
      <c r="D1760" s="129">
        <f t="shared" si="63"/>
        <v>72450</v>
      </c>
      <c r="E1760" s="130" t="s">
        <v>6069</v>
      </c>
      <c r="F1760" s="131"/>
      <c r="G1760" s="126"/>
      <c r="H1760" s="126"/>
      <c r="I1760" s="126"/>
      <c r="J1760" s="126"/>
      <c r="K1760" s="126"/>
    </row>
    <row r="1761" spans="1:11" s="122" customFormat="1">
      <c r="A1761" s="128" t="s">
        <v>780</v>
      </c>
      <c r="B1761" s="127">
        <v>70000</v>
      </c>
      <c r="C1761" s="127">
        <f t="shared" si="64"/>
        <v>1972000</v>
      </c>
      <c r="D1761" s="129">
        <f t="shared" si="63"/>
        <v>73500</v>
      </c>
      <c r="E1761" s="130" t="s">
        <v>6069</v>
      </c>
      <c r="F1761" s="131"/>
      <c r="G1761" s="126"/>
      <c r="H1761" s="126"/>
      <c r="I1761" s="126"/>
      <c r="J1761" s="126"/>
      <c r="K1761" s="126"/>
    </row>
    <row r="1762" spans="1:11" s="122" customFormat="1">
      <c r="A1762" s="128" t="s">
        <v>781</v>
      </c>
      <c r="B1762" s="127">
        <v>71000</v>
      </c>
      <c r="C1762" s="127">
        <f t="shared" si="64"/>
        <v>2000000</v>
      </c>
      <c r="D1762" s="129">
        <f t="shared" si="63"/>
        <v>74550</v>
      </c>
      <c r="E1762" s="130" t="s">
        <v>6069</v>
      </c>
      <c r="F1762" s="131"/>
      <c r="G1762" s="126"/>
      <c r="H1762" s="126"/>
      <c r="I1762" s="126"/>
      <c r="J1762" s="126"/>
      <c r="K1762" s="126"/>
    </row>
    <row r="1763" spans="1:11" s="122" customFormat="1">
      <c r="A1763" s="128" t="s">
        <v>782</v>
      </c>
      <c r="B1763" s="127">
        <v>72000</v>
      </c>
      <c r="C1763" s="127">
        <f t="shared" si="64"/>
        <v>2028000</v>
      </c>
      <c r="D1763" s="129">
        <f t="shared" si="63"/>
        <v>75600</v>
      </c>
      <c r="E1763" s="130" t="s">
        <v>6069</v>
      </c>
      <c r="F1763" s="131"/>
      <c r="G1763" s="126"/>
      <c r="H1763" s="126"/>
      <c r="I1763" s="126"/>
      <c r="J1763" s="126"/>
      <c r="K1763" s="126"/>
    </row>
    <row r="1764" spans="1:11" s="122" customFormat="1">
      <c r="A1764" s="128" t="s">
        <v>783</v>
      </c>
      <c r="B1764" s="127">
        <v>73000</v>
      </c>
      <c r="C1764" s="127">
        <f t="shared" si="64"/>
        <v>2056000</v>
      </c>
      <c r="D1764" s="129">
        <f t="shared" si="63"/>
        <v>76650</v>
      </c>
      <c r="E1764" s="130" t="s">
        <v>6069</v>
      </c>
      <c r="F1764" s="131"/>
      <c r="G1764" s="126"/>
      <c r="H1764" s="126"/>
      <c r="I1764" s="126"/>
      <c r="J1764" s="126"/>
      <c r="K1764" s="126"/>
    </row>
    <row r="1765" spans="1:11" s="122" customFormat="1">
      <c r="A1765" s="128" t="s">
        <v>784</v>
      </c>
      <c r="B1765" s="127">
        <v>74000</v>
      </c>
      <c r="C1765" s="127">
        <f t="shared" si="64"/>
        <v>2084000</v>
      </c>
      <c r="D1765" s="129">
        <f t="shared" si="63"/>
        <v>77700</v>
      </c>
      <c r="E1765" s="130" t="s">
        <v>6069</v>
      </c>
      <c r="F1765" s="131"/>
      <c r="G1765" s="126"/>
      <c r="H1765" s="126"/>
      <c r="I1765" s="126"/>
      <c r="J1765" s="126"/>
      <c r="K1765" s="126"/>
    </row>
    <row r="1766" spans="1:11" s="122" customFormat="1">
      <c r="A1766" s="128" t="s">
        <v>785</v>
      </c>
      <c r="B1766" s="127">
        <v>75000</v>
      </c>
      <c r="C1766" s="127">
        <f t="shared" si="64"/>
        <v>2112000</v>
      </c>
      <c r="D1766" s="129">
        <f t="shared" si="63"/>
        <v>78750</v>
      </c>
      <c r="E1766" s="130" t="s">
        <v>6069</v>
      </c>
      <c r="F1766" s="131"/>
      <c r="G1766" s="126"/>
      <c r="H1766" s="126"/>
      <c r="I1766" s="126"/>
      <c r="J1766" s="126"/>
      <c r="K1766" s="126"/>
    </row>
    <row r="1767" spans="1:11" s="122" customFormat="1">
      <c r="A1767" s="128" t="s">
        <v>786</v>
      </c>
      <c r="B1767" s="127">
        <v>76000</v>
      </c>
      <c r="C1767" s="127">
        <f t="shared" si="64"/>
        <v>2140000</v>
      </c>
      <c r="D1767" s="129">
        <f t="shared" si="63"/>
        <v>79800</v>
      </c>
      <c r="E1767" s="130" t="s">
        <v>6069</v>
      </c>
      <c r="F1767" s="131"/>
      <c r="G1767" s="126"/>
      <c r="H1767" s="126"/>
      <c r="I1767" s="126"/>
      <c r="J1767" s="126"/>
      <c r="K1767" s="126"/>
    </row>
    <row r="1768" spans="1:11" s="122" customFormat="1">
      <c r="A1768" s="128" t="s">
        <v>787</v>
      </c>
      <c r="B1768" s="127">
        <v>77000</v>
      </c>
      <c r="C1768" s="127">
        <f t="shared" si="64"/>
        <v>2168000</v>
      </c>
      <c r="D1768" s="129">
        <f t="shared" si="63"/>
        <v>80850</v>
      </c>
      <c r="E1768" s="130" t="s">
        <v>6069</v>
      </c>
      <c r="F1768" s="131"/>
      <c r="G1768" s="126"/>
      <c r="H1768" s="126"/>
      <c r="I1768" s="126"/>
      <c r="J1768" s="126"/>
      <c r="K1768" s="126"/>
    </row>
    <row r="1769" spans="1:11" s="122" customFormat="1">
      <c r="A1769" s="128" t="s">
        <v>788</v>
      </c>
      <c r="B1769" s="127">
        <v>78000</v>
      </c>
      <c r="C1769" s="127">
        <f t="shared" si="64"/>
        <v>2196000</v>
      </c>
      <c r="D1769" s="129">
        <f t="shared" si="63"/>
        <v>81900</v>
      </c>
      <c r="E1769" s="130" t="s">
        <v>6069</v>
      </c>
      <c r="F1769" s="131"/>
      <c r="G1769" s="126"/>
      <c r="H1769" s="126"/>
      <c r="I1769" s="126"/>
      <c r="J1769" s="126"/>
      <c r="K1769" s="126"/>
    </row>
    <row r="1770" spans="1:11" s="122" customFormat="1">
      <c r="A1770" s="128" t="s">
        <v>789</v>
      </c>
      <c r="B1770" s="127">
        <v>79000</v>
      </c>
      <c r="C1770" s="127">
        <f t="shared" si="64"/>
        <v>2224000</v>
      </c>
      <c r="D1770" s="129">
        <f t="shared" si="63"/>
        <v>82950</v>
      </c>
      <c r="E1770" s="130" t="s">
        <v>6069</v>
      </c>
      <c r="F1770" s="131"/>
      <c r="G1770" s="126"/>
      <c r="H1770" s="126"/>
      <c r="I1770" s="126"/>
      <c r="J1770" s="126"/>
      <c r="K1770" s="126"/>
    </row>
    <row r="1771" spans="1:11" s="122" customFormat="1">
      <c r="A1771" s="128" t="s">
        <v>790</v>
      </c>
      <c r="B1771" s="127">
        <v>80000</v>
      </c>
      <c r="C1771" s="127">
        <f t="shared" si="64"/>
        <v>2252000</v>
      </c>
      <c r="D1771" s="129">
        <f t="shared" si="63"/>
        <v>84000</v>
      </c>
      <c r="E1771" s="130" t="s">
        <v>6069</v>
      </c>
      <c r="F1771" s="131"/>
      <c r="G1771" s="126"/>
      <c r="H1771" s="126"/>
      <c r="I1771" s="126"/>
      <c r="J1771" s="126"/>
      <c r="K1771" s="126"/>
    </row>
    <row r="1772" spans="1:11" s="122" customFormat="1">
      <c r="A1772" s="128" t="s">
        <v>791</v>
      </c>
      <c r="B1772" s="127">
        <v>81000</v>
      </c>
      <c r="C1772" s="127">
        <f t="shared" si="64"/>
        <v>2280000</v>
      </c>
      <c r="D1772" s="129">
        <f t="shared" si="63"/>
        <v>85050</v>
      </c>
      <c r="E1772" s="130" t="s">
        <v>6069</v>
      </c>
      <c r="F1772" s="131"/>
      <c r="G1772" s="126"/>
      <c r="H1772" s="126"/>
      <c r="I1772" s="126"/>
      <c r="J1772" s="126"/>
      <c r="K1772" s="126"/>
    </row>
    <row r="1773" spans="1:11" s="122" customFormat="1">
      <c r="A1773" s="128" t="s">
        <v>792</v>
      </c>
      <c r="B1773" s="127">
        <v>82000</v>
      </c>
      <c r="C1773" s="127">
        <f t="shared" si="64"/>
        <v>2308000</v>
      </c>
      <c r="D1773" s="129">
        <f t="shared" si="63"/>
        <v>86100</v>
      </c>
      <c r="E1773" s="130" t="s">
        <v>6069</v>
      </c>
      <c r="F1773" s="131"/>
      <c r="G1773" s="126"/>
      <c r="H1773" s="126"/>
      <c r="I1773" s="126"/>
      <c r="J1773" s="126"/>
      <c r="K1773" s="126"/>
    </row>
    <row r="1774" spans="1:11" s="122" customFormat="1">
      <c r="A1774" s="128" t="s">
        <v>793</v>
      </c>
      <c r="B1774" s="127">
        <v>83000</v>
      </c>
      <c r="C1774" s="127">
        <f t="shared" si="64"/>
        <v>2336000</v>
      </c>
      <c r="D1774" s="129">
        <f t="shared" si="63"/>
        <v>87150</v>
      </c>
      <c r="E1774" s="130" t="s">
        <v>6069</v>
      </c>
      <c r="F1774" s="131"/>
      <c r="G1774" s="126"/>
      <c r="H1774" s="126"/>
      <c r="I1774" s="126"/>
      <c r="J1774" s="126"/>
      <c r="K1774" s="126"/>
    </row>
    <row r="1775" spans="1:11" s="122" customFormat="1">
      <c r="A1775" s="128" t="s">
        <v>794</v>
      </c>
      <c r="B1775" s="127">
        <v>84000</v>
      </c>
      <c r="C1775" s="127">
        <f t="shared" si="64"/>
        <v>2364000</v>
      </c>
      <c r="D1775" s="129">
        <f t="shared" si="63"/>
        <v>88200</v>
      </c>
      <c r="E1775" s="130" t="s">
        <v>6069</v>
      </c>
      <c r="F1775" s="131"/>
      <c r="G1775" s="126"/>
      <c r="H1775" s="126"/>
      <c r="I1775" s="126"/>
      <c r="J1775" s="126"/>
      <c r="K1775" s="126"/>
    </row>
    <row r="1776" spans="1:11" s="122" customFormat="1">
      <c r="A1776" s="128" t="s">
        <v>795</v>
      </c>
      <c r="B1776" s="127">
        <v>85000</v>
      </c>
      <c r="C1776" s="127">
        <f t="shared" si="64"/>
        <v>2392000</v>
      </c>
      <c r="D1776" s="129">
        <f t="shared" si="63"/>
        <v>89250</v>
      </c>
      <c r="E1776" s="130" t="s">
        <v>6069</v>
      </c>
      <c r="F1776" s="131"/>
      <c r="G1776" s="126"/>
      <c r="H1776" s="126"/>
      <c r="I1776" s="126"/>
      <c r="J1776" s="126"/>
      <c r="K1776" s="126"/>
    </row>
    <row r="1777" spans="1:11" s="122" customFormat="1">
      <c r="A1777" s="128" t="s">
        <v>796</v>
      </c>
      <c r="B1777" s="127">
        <v>86000</v>
      </c>
      <c r="C1777" s="127">
        <f t="shared" si="64"/>
        <v>2420000</v>
      </c>
      <c r="D1777" s="129">
        <f t="shared" si="63"/>
        <v>90300</v>
      </c>
      <c r="E1777" s="130" t="s">
        <v>6069</v>
      </c>
      <c r="F1777" s="131"/>
      <c r="G1777" s="126"/>
      <c r="H1777" s="126"/>
      <c r="I1777" s="126"/>
      <c r="J1777" s="126"/>
      <c r="K1777" s="126"/>
    </row>
    <row r="1778" spans="1:11" s="122" customFormat="1">
      <c r="A1778" s="128" t="s">
        <v>797</v>
      </c>
      <c r="B1778" s="127">
        <v>87000</v>
      </c>
      <c r="C1778" s="127">
        <f t="shared" si="64"/>
        <v>2448000</v>
      </c>
      <c r="D1778" s="129">
        <f t="shared" si="63"/>
        <v>91350</v>
      </c>
      <c r="E1778" s="130" t="s">
        <v>6069</v>
      </c>
      <c r="F1778" s="131"/>
      <c r="G1778" s="126"/>
      <c r="H1778" s="126"/>
      <c r="I1778" s="126"/>
      <c r="J1778" s="126"/>
      <c r="K1778" s="126"/>
    </row>
    <row r="1779" spans="1:11" s="122" customFormat="1">
      <c r="A1779" s="128" t="s">
        <v>798</v>
      </c>
      <c r="B1779" s="127">
        <v>88000</v>
      </c>
      <c r="C1779" s="127">
        <f t="shared" si="64"/>
        <v>2476000</v>
      </c>
      <c r="D1779" s="129">
        <f t="shared" ref="D1779:D1842" si="65">SUM($G$2)*(B1779*0.001)</f>
        <v>92400</v>
      </c>
      <c r="E1779" s="130" t="s">
        <v>6069</v>
      </c>
      <c r="F1779" s="131"/>
      <c r="G1779" s="126"/>
      <c r="H1779" s="126"/>
      <c r="I1779" s="126"/>
      <c r="J1779" s="126"/>
      <c r="K1779" s="126"/>
    </row>
    <row r="1780" spans="1:11" s="122" customFormat="1">
      <c r="A1780" s="128" t="s">
        <v>799</v>
      </c>
      <c r="B1780" s="127">
        <v>89000</v>
      </c>
      <c r="C1780" s="127">
        <f t="shared" si="64"/>
        <v>2504000</v>
      </c>
      <c r="D1780" s="129">
        <f t="shared" si="65"/>
        <v>93450</v>
      </c>
      <c r="E1780" s="130" t="s">
        <v>6069</v>
      </c>
      <c r="F1780" s="131"/>
      <c r="G1780" s="126"/>
      <c r="H1780" s="126"/>
      <c r="I1780" s="126"/>
      <c r="J1780" s="126"/>
      <c r="K1780" s="126"/>
    </row>
    <row r="1781" spans="1:11" s="122" customFormat="1">
      <c r="A1781" s="128" t="s">
        <v>800</v>
      </c>
      <c r="B1781" s="127">
        <v>90000</v>
      </c>
      <c r="C1781" s="127">
        <f t="shared" si="64"/>
        <v>2532000</v>
      </c>
      <c r="D1781" s="129">
        <f t="shared" si="65"/>
        <v>94500</v>
      </c>
      <c r="E1781" s="130" t="s">
        <v>6069</v>
      </c>
      <c r="F1781" s="131"/>
      <c r="G1781" s="126"/>
      <c r="H1781" s="126"/>
      <c r="I1781" s="126"/>
      <c r="J1781" s="126"/>
      <c r="K1781" s="126"/>
    </row>
    <row r="1782" spans="1:11" s="122" customFormat="1">
      <c r="A1782" s="128" t="s">
        <v>801</v>
      </c>
      <c r="B1782" s="127">
        <v>91000</v>
      </c>
      <c r="C1782" s="127">
        <f t="shared" si="64"/>
        <v>2560000</v>
      </c>
      <c r="D1782" s="129">
        <f t="shared" si="65"/>
        <v>95550</v>
      </c>
      <c r="E1782" s="130" t="s">
        <v>6069</v>
      </c>
      <c r="F1782" s="131"/>
      <c r="G1782" s="126"/>
      <c r="H1782" s="126"/>
      <c r="I1782" s="126"/>
      <c r="J1782" s="126"/>
      <c r="K1782" s="126"/>
    </row>
    <row r="1783" spans="1:11" s="122" customFormat="1">
      <c r="A1783" s="128" t="s">
        <v>802</v>
      </c>
      <c r="B1783" s="127">
        <v>92000</v>
      </c>
      <c r="C1783" s="127">
        <f t="shared" si="64"/>
        <v>2588000</v>
      </c>
      <c r="D1783" s="129">
        <f t="shared" si="65"/>
        <v>96600</v>
      </c>
      <c r="E1783" s="130" t="s">
        <v>6069</v>
      </c>
      <c r="F1783" s="131"/>
      <c r="G1783" s="126"/>
      <c r="H1783" s="126"/>
      <c r="I1783" s="126"/>
      <c r="J1783" s="126"/>
      <c r="K1783" s="126"/>
    </row>
    <row r="1784" spans="1:11" s="122" customFormat="1">
      <c r="A1784" s="128" t="s">
        <v>803</v>
      </c>
      <c r="B1784" s="127">
        <v>93000</v>
      </c>
      <c r="C1784" s="127">
        <f t="shared" si="64"/>
        <v>2616000</v>
      </c>
      <c r="D1784" s="129">
        <f t="shared" si="65"/>
        <v>97650</v>
      </c>
      <c r="E1784" s="130" t="s">
        <v>6069</v>
      </c>
      <c r="F1784" s="131"/>
      <c r="G1784" s="126"/>
      <c r="H1784" s="126"/>
      <c r="I1784" s="126"/>
      <c r="J1784" s="126"/>
      <c r="K1784" s="126"/>
    </row>
    <row r="1785" spans="1:11" s="122" customFormat="1">
      <c r="A1785" s="128" t="s">
        <v>804</v>
      </c>
      <c r="B1785" s="127">
        <v>94000</v>
      </c>
      <c r="C1785" s="127">
        <f t="shared" si="64"/>
        <v>2644000</v>
      </c>
      <c r="D1785" s="129">
        <f t="shared" si="65"/>
        <v>98700</v>
      </c>
      <c r="E1785" s="130" t="s">
        <v>6069</v>
      </c>
      <c r="F1785" s="131"/>
      <c r="G1785" s="126"/>
      <c r="H1785" s="126"/>
      <c r="I1785" s="126"/>
      <c r="J1785" s="126"/>
      <c r="K1785" s="126"/>
    </row>
    <row r="1786" spans="1:11" s="122" customFormat="1">
      <c r="A1786" s="128" t="s">
        <v>805</v>
      </c>
      <c r="B1786" s="127">
        <v>95000</v>
      </c>
      <c r="C1786" s="127">
        <f t="shared" si="64"/>
        <v>2672000</v>
      </c>
      <c r="D1786" s="129">
        <f t="shared" si="65"/>
        <v>99750</v>
      </c>
      <c r="E1786" s="130" t="s">
        <v>6069</v>
      </c>
      <c r="F1786" s="131"/>
      <c r="G1786" s="126"/>
      <c r="H1786" s="126"/>
      <c r="I1786" s="126"/>
      <c r="J1786" s="126"/>
      <c r="K1786" s="126"/>
    </row>
    <row r="1787" spans="1:11" s="122" customFormat="1">
      <c r="A1787" s="128" t="s">
        <v>806</v>
      </c>
      <c r="B1787" s="127">
        <v>96000</v>
      </c>
      <c r="C1787" s="127">
        <f t="shared" si="64"/>
        <v>2700000</v>
      </c>
      <c r="D1787" s="129">
        <f t="shared" si="65"/>
        <v>100800</v>
      </c>
      <c r="E1787" s="130" t="s">
        <v>6069</v>
      </c>
      <c r="F1787" s="131"/>
      <c r="G1787" s="126"/>
      <c r="H1787" s="126"/>
      <c r="I1787" s="126"/>
      <c r="J1787" s="126"/>
      <c r="K1787" s="126"/>
    </row>
    <row r="1788" spans="1:11" s="122" customFormat="1">
      <c r="A1788" s="128" t="s">
        <v>807</v>
      </c>
      <c r="B1788" s="127">
        <v>97000</v>
      </c>
      <c r="C1788" s="127">
        <f t="shared" si="64"/>
        <v>2728000</v>
      </c>
      <c r="D1788" s="129">
        <f t="shared" si="65"/>
        <v>101850</v>
      </c>
      <c r="E1788" s="130" t="s">
        <v>6069</v>
      </c>
      <c r="F1788" s="131"/>
      <c r="G1788" s="126"/>
      <c r="H1788" s="126"/>
      <c r="I1788" s="126"/>
      <c r="J1788" s="126"/>
      <c r="K1788" s="126"/>
    </row>
    <row r="1789" spans="1:11" s="122" customFormat="1">
      <c r="A1789" s="128" t="s">
        <v>808</v>
      </c>
      <c r="B1789" s="127">
        <v>98000</v>
      </c>
      <c r="C1789" s="127">
        <f t="shared" si="64"/>
        <v>2756000</v>
      </c>
      <c r="D1789" s="129">
        <f t="shared" si="65"/>
        <v>102900</v>
      </c>
      <c r="E1789" s="130" t="s">
        <v>6069</v>
      </c>
      <c r="F1789" s="131"/>
      <c r="G1789" s="126"/>
      <c r="H1789" s="126"/>
      <c r="I1789" s="126"/>
      <c r="J1789" s="126"/>
      <c r="K1789" s="126"/>
    </row>
    <row r="1790" spans="1:11" s="122" customFormat="1">
      <c r="A1790" s="128" t="s">
        <v>809</v>
      </c>
      <c r="B1790" s="127">
        <v>99000</v>
      </c>
      <c r="C1790" s="127">
        <f t="shared" si="64"/>
        <v>2784000</v>
      </c>
      <c r="D1790" s="129">
        <f t="shared" si="65"/>
        <v>103950</v>
      </c>
      <c r="E1790" s="130" t="s">
        <v>6069</v>
      </c>
      <c r="F1790" s="131"/>
      <c r="G1790" s="126"/>
      <c r="H1790" s="126"/>
      <c r="I1790" s="126"/>
      <c r="J1790" s="126"/>
      <c r="K1790" s="126"/>
    </row>
    <row r="1791" spans="1:11" s="122" customFormat="1">
      <c r="A1791" s="128" t="s">
        <v>810</v>
      </c>
      <c r="B1791" s="127">
        <v>100000</v>
      </c>
      <c r="C1791" s="127">
        <f t="shared" si="64"/>
        <v>2812000</v>
      </c>
      <c r="D1791" s="129">
        <f t="shared" si="65"/>
        <v>105000</v>
      </c>
      <c r="E1791" s="130" t="s">
        <v>6069</v>
      </c>
      <c r="F1791" s="131"/>
      <c r="G1791" s="126"/>
      <c r="H1791" s="126"/>
      <c r="I1791" s="126"/>
      <c r="J1791" s="126"/>
      <c r="K1791" s="126"/>
    </row>
    <row r="1792" spans="1:11" s="122" customFormat="1">
      <c r="A1792" s="128" t="s">
        <v>811</v>
      </c>
      <c r="B1792" s="127">
        <v>101000</v>
      </c>
      <c r="C1792" s="127">
        <f t="shared" si="64"/>
        <v>2840000</v>
      </c>
      <c r="D1792" s="129">
        <f t="shared" si="65"/>
        <v>106050</v>
      </c>
      <c r="E1792" s="130" t="s">
        <v>6069</v>
      </c>
      <c r="F1792" s="131"/>
      <c r="G1792" s="126"/>
      <c r="H1792" s="126"/>
      <c r="I1792" s="126"/>
      <c r="J1792" s="126"/>
      <c r="K1792" s="126"/>
    </row>
    <row r="1793" spans="1:11" s="122" customFormat="1">
      <c r="A1793" s="128" t="s">
        <v>812</v>
      </c>
      <c r="B1793" s="127">
        <v>102000</v>
      </c>
      <c r="C1793" s="127">
        <f t="shared" si="64"/>
        <v>2868000</v>
      </c>
      <c r="D1793" s="129">
        <f t="shared" si="65"/>
        <v>107100</v>
      </c>
      <c r="E1793" s="130" t="s">
        <v>6069</v>
      </c>
      <c r="F1793" s="131"/>
      <c r="G1793" s="126"/>
      <c r="H1793" s="126"/>
      <c r="I1793" s="126"/>
      <c r="J1793" s="126"/>
      <c r="K1793" s="126"/>
    </row>
    <row r="1794" spans="1:11" s="122" customFormat="1">
      <c r="A1794" s="128" t="s">
        <v>813</v>
      </c>
      <c r="B1794" s="127">
        <v>103000</v>
      </c>
      <c r="C1794" s="127">
        <f t="shared" si="64"/>
        <v>2896000</v>
      </c>
      <c r="D1794" s="129">
        <f t="shared" si="65"/>
        <v>108150</v>
      </c>
      <c r="E1794" s="130" t="s">
        <v>6069</v>
      </c>
      <c r="F1794" s="131"/>
      <c r="G1794" s="126"/>
      <c r="H1794" s="126"/>
      <c r="I1794" s="126"/>
      <c r="J1794" s="126"/>
      <c r="K1794" s="126"/>
    </row>
    <row r="1795" spans="1:11" s="122" customFormat="1">
      <c r="A1795" s="128" t="s">
        <v>814</v>
      </c>
      <c r="B1795" s="127">
        <v>104000</v>
      </c>
      <c r="C1795" s="127">
        <f t="shared" si="64"/>
        <v>2924000</v>
      </c>
      <c r="D1795" s="129">
        <f t="shared" si="65"/>
        <v>109200</v>
      </c>
      <c r="E1795" s="130" t="s">
        <v>6069</v>
      </c>
      <c r="F1795" s="131"/>
      <c r="G1795" s="126"/>
      <c r="H1795" s="126"/>
      <c r="I1795" s="126"/>
      <c r="J1795" s="126"/>
      <c r="K1795" s="126"/>
    </row>
    <row r="1796" spans="1:11" s="122" customFormat="1">
      <c r="A1796" s="128" t="s">
        <v>815</v>
      </c>
      <c r="B1796" s="127">
        <v>105000</v>
      </c>
      <c r="C1796" s="127">
        <f t="shared" si="64"/>
        <v>2952000</v>
      </c>
      <c r="D1796" s="129">
        <f t="shared" si="65"/>
        <v>110250</v>
      </c>
      <c r="E1796" s="130" t="s">
        <v>6069</v>
      </c>
      <c r="F1796" s="131"/>
      <c r="G1796" s="126"/>
      <c r="H1796" s="126"/>
      <c r="I1796" s="126"/>
      <c r="J1796" s="126"/>
      <c r="K1796" s="126"/>
    </row>
    <row r="1797" spans="1:11" s="122" customFormat="1">
      <c r="A1797" s="128" t="s">
        <v>816</v>
      </c>
      <c r="B1797" s="127">
        <v>106000</v>
      </c>
      <c r="C1797" s="127">
        <f t="shared" si="64"/>
        <v>2980000</v>
      </c>
      <c r="D1797" s="129">
        <f t="shared" si="65"/>
        <v>111300</v>
      </c>
      <c r="E1797" s="130" t="s">
        <v>6069</v>
      </c>
      <c r="F1797" s="131"/>
      <c r="G1797" s="126"/>
      <c r="H1797" s="126"/>
      <c r="I1797" s="126"/>
      <c r="J1797" s="126"/>
      <c r="K1797" s="126"/>
    </row>
    <row r="1798" spans="1:11" s="122" customFormat="1">
      <c r="A1798" s="128" t="s">
        <v>817</v>
      </c>
      <c r="B1798" s="127">
        <v>107000</v>
      </c>
      <c r="C1798" s="127">
        <f t="shared" si="64"/>
        <v>3008000</v>
      </c>
      <c r="D1798" s="129">
        <f t="shared" si="65"/>
        <v>112350</v>
      </c>
      <c r="E1798" s="130" t="s">
        <v>6069</v>
      </c>
      <c r="F1798" s="131"/>
      <c r="G1798" s="126"/>
      <c r="H1798" s="126"/>
      <c r="I1798" s="126"/>
      <c r="J1798" s="126"/>
      <c r="K1798" s="126"/>
    </row>
    <row r="1799" spans="1:11" s="122" customFormat="1">
      <c r="A1799" s="128" t="s">
        <v>818</v>
      </c>
      <c r="B1799" s="127">
        <v>108000</v>
      </c>
      <c r="C1799" s="127">
        <f t="shared" si="64"/>
        <v>3036000</v>
      </c>
      <c r="D1799" s="129">
        <f t="shared" si="65"/>
        <v>113400</v>
      </c>
      <c r="E1799" s="130" t="s">
        <v>6069</v>
      </c>
      <c r="F1799" s="131"/>
      <c r="G1799" s="126"/>
      <c r="H1799" s="126"/>
      <c r="I1799" s="126"/>
      <c r="J1799" s="126"/>
      <c r="K1799" s="126"/>
    </row>
    <row r="1800" spans="1:11" s="122" customFormat="1">
      <c r="A1800" s="128" t="s">
        <v>819</v>
      </c>
      <c r="B1800" s="127">
        <v>109000</v>
      </c>
      <c r="C1800" s="127">
        <f t="shared" si="64"/>
        <v>3064000</v>
      </c>
      <c r="D1800" s="129">
        <f t="shared" si="65"/>
        <v>114450</v>
      </c>
      <c r="E1800" s="130" t="s">
        <v>6069</v>
      </c>
      <c r="F1800" s="131"/>
      <c r="G1800" s="126"/>
      <c r="H1800" s="126"/>
      <c r="I1800" s="126"/>
      <c r="J1800" s="126"/>
      <c r="K1800" s="126"/>
    </row>
    <row r="1801" spans="1:11" s="122" customFormat="1">
      <c r="A1801" s="128" t="s">
        <v>820</v>
      </c>
      <c r="B1801" s="127">
        <v>110000</v>
      </c>
      <c r="C1801" s="127">
        <f t="shared" si="64"/>
        <v>3092000</v>
      </c>
      <c r="D1801" s="129">
        <f t="shared" si="65"/>
        <v>115500</v>
      </c>
      <c r="E1801" s="130" t="s">
        <v>6069</v>
      </c>
      <c r="F1801" s="131"/>
      <c r="G1801" s="126"/>
      <c r="H1801" s="126"/>
      <c r="I1801" s="126"/>
      <c r="J1801" s="126"/>
      <c r="K1801" s="126"/>
    </row>
    <row r="1802" spans="1:11" s="122" customFormat="1">
      <c r="A1802" s="128" t="s">
        <v>821</v>
      </c>
      <c r="B1802" s="127">
        <v>111000</v>
      </c>
      <c r="C1802" s="127">
        <f t="shared" si="64"/>
        <v>3120000</v>
      </c>
      <c r="D1802" s="129">
        <f t="shared" si="65"/>
        <v>116550</v>
      </c>
      <c r="E1802" s="130" t="s">
        <v>6069</v>
      </c>
      <c r="F1802" s="131"/>
      <c r="G1802" s="126"/>
      <c r="H1802" s="126"/>
      <c r="I1802" s="126"/>
      <c r="J1802" s="126"/>
      <c r="K1802" s="126"/>
    </row>
    <row r="1803" spans="1:11" s="122" customFormat="1">
      <c r="A1803" s="128" t="s">
        <v>822</v>
      </c>
      <c r="B1803" s="127">
        <v>112000</v>
      </c>
      <c r="C1803" s="127">
        <f t="shared" si="64"/>
        <v>3148000</v>
      </c>
      <c r="D1803" s="129">
        <f t="shared" si="65"/>
        <v>117600</v>
      </c>
      <c r="E1803" s="130" t="s">
        <v>6069</v>
      </c>
      <c r="F1803" s="131"/>
      <c r="G1803" s="126"/>
      <c r="H1803" s="126"/>
      <c r="I1803" s="126"/>
      <c r="J1803" s="126"/>
      <c r="K1803" s="126"/>
    </row>
    <row r="1804" spans="1:11" s="122" customFormat="1">
      <c r="A1804" s="128" t="s">
        <v>823</v>
      </c>
      <c r="B1804" s="127">
        <v>113000</v>
      </c>
      <c r="C1804" s="127">
        <f t="shared" si="64"/>
        <v>3176000</v>
      </c>
      <c r="D1804" s="129">
        <f t="shared" si="65"/>
        <v>118650</v>
      </c>
      <c r="E1804" s="130" t="s">
        <v>6069</v>
      </c>
      <c r="F1804" s="131"/>
      <c r="G1804" s="126"/>
      <c r="H1804" s="126"/>
      <c r="I1804" s="126"/>
      <c r="J1804" s="126"/>
      <c r="K1804" s="126"/>
    </row>
    <row r="1805" spans="1:11" s="122" customFormat="1">
      <c r="A1805" s="128" t="s">
        <v>824</v>
      </c>
      <c r="B1805" s="127">
        <v>114000</v>
      </c>
      <c r="C1805" s="127">
        <f t="shared" si="64"/>
        <v>3204000</v>
      </c>
      <c r="D1805" s="129">
        <f t="shared" si="65"/>
        <v>119700</v>
      </c>
      <c r="E1805" s="130" t="s">
        <v>6069</v>
      </c>
      <c r="F1805" s="131"/>
      <c r="G1805" s="126"/>
      <c r="H1805" s="126"/>
      <c r="I1805" s="126"/>
      <c r="J1805" s="126"/>
      <c r="K1805" s="126"/>
    </row>
    <row r="1806" spans="1:11" s="122" customFormat="1">
      <c r="A1806" s="128" t="s">
        <v>825</v>
      </c>
      <c r="B1806" s="127">
        <v>115000</v>
      </c>
      <c r="C1806" s="127">
        <f t="shared" si="64"/>
        <v>3232000</v>
      </c>
      <c r="D1806" s="129">
        <f t="shared" si="65"/>
        <v>120750</v>
      </c>
      <c r="E1806" s="130" t="s">
        <v>6069</v>
      </c>
      <c r="F1806" s="131"/>
      <c r="G1806" s="126"/>
      <c r="H1806" s="126"/>
      <c r="I1806" s="126"/>
      <c r="J1806" s="126"/>
      <c r="K1806" s="126"/>
    </row>
    <row r="1807" spans="1:11" s="122" customFormat="1">
      <c r="A1807" s="128" t="s">
        <v>826</v>
      </c>
      <c r="B1807" s="127">
        <v>116000</v>
      </c>
      <c r="C1807" s="127">
        <f t="shared" si="64"/>
        <v>3260000</v>
      </c>
      <c r="D1807" s="129">
        <f t="shared" si="65"/>
        <v>121800</v>
      </c>
      <c r="E1807" s="130" t="s">
        <v>6069</v>
      </c>
      <c r="F1807" s="131"/>
      <c r="G1807" s="126"/>
      <c r="H1807" s="126"/>
      <c r="I1807" s="126"/>
      <c r="J1807" s="126"/>
      <c r="K1807" s="126"/>
    </row>
    <row r="1808" spans="1:11" s="122" customFormat="1">
      <c r="A1808" s="128" t="s">
        <v>827</v>
      </c>
      <c r="B1808" s="127">
        <v>117000</v>
      </c>
      <c r="C1808" s="127">
        <f t="shared" si="64"/>
        <v>3288000</v>
      </c>
      <c r="D1808" s="129">
        <f t="shared" si="65"/>
        <v>122850</v>
      </c>
      <c r="E1808" s="130" t="s">
        <v>6069</v>
      </c>
      <c r="F1808" s="131"/>
      <c r="G1808" s="126"/>
      <c r="H1808" s="126"/>
      <c r="I1808" s="126"/>
      <c r="J1808" s="126"/>
      <c r="K1808" s="126"/>
    </row>
    <row r="1809" spans="1:11" s="122" customFormat="1">
      <c r="A1809" s="128" t="s">
        <v>828</v>
      </c>
      <c r="B1809" s="127">
        <v>118000</v>
      </c>
      <c r="C1809" s="127">
        <f t="shared" si="64"/>
        <v>3316000</v>
      </c>
      <c r="D1809" s="129">
        <f t="shared" si="65"/>
        <v>123900</v>
      </c>
      <c r="E1809" s="130" t="s">
        <v>6069</v>
      </c>
      <c r="F1809" s="131"/>
      <c r="G1809" s="126"/>
      <c r="H1809" s="126"/>
      <c r="I1809" s="126"/>
      <c r="J1809" s="126"/>
      <c r="K1809" s="126"/>
    </row>
    <row r="1810" spans="1:11" s="122" customFormat="1">
      <c r="A1810" s="128" t="s">
        <v>829</v>
      </c>
      <c r="B1810" s="127">
        <v>119000</v>
      </c>
      <c r="C1810" s="127">
        <f t="shared" si="64"/>
        <v>3344000</v>
      </c>
      <c r="D1810" s="129">
        <f t="shared" si="65"/>
        <v>124950</v>
      </c>
      <c r="E1810" s="130" t="s">
        <v>6069</v>
      </c>
      <c r="F1810" s="131"/>
      <c r="G1810" s="126"/>
      <c r="H1810" s="126"/>
      <c r="I1810" s="126"/>
      <c r="J1810" s="126"/>
      <c r="K1810" s="126"/>
    </row>
    <row r="1811" spans="1:11" s="122" customFormat="1">
      <c r="A1811" s="128" t="s">
        <v>830</v>
      </c>
      <c r="B1811" s="127">
        <v>120000</v>
      </c>
      <c r="C1811" s="127">
        <f t="shared" si="64"/>
        <v>3372000</v>
      </c>
      <c r="D1811" s="129">
        <f t="shared" si="65"/>
        <v>126000</v>
      </c>
      <c r="E1811" s="130" t="s">
        <v>6069</v>
      </c>
      <c r="F1811" s="131"/>
      <c r="G1811" s="126"/>
      <c r="H1811" s="126"/>
      <c r="I1811" s="126"/>
      <c r="J1811" s="126"/>
      <c r="K1811" s="126"/>
    </row>
    <row r="1812" spans="1:11" s="122" customFormat="1">
      <c r="A1812" s="128" t="s">
        <v>831</v>
      </c>
      <c r="B1812" s="127">
        <v>121000</v>
      </c>
      <c r="C1812" s="127">
        <f t="shared" si="64"/>
        <v>3400000</v>
      </c>
      <c r="D1812" s="129">
        <f t="shared" si="65"/>
        <v>127050</v>
      </c>
      <c r="E1812" s="130" t="s">
        <v>6069</v>
      </c>
      <c r="F1812" s="131"/>
      <c r="G1812" s="126"/>
      <c r="H1812" s="126"/>
      <c r="I1812" s="126"/>
      <c r="J1812" s="126"/>
      <c r="K1812" s="126"/>
    </row>
    <row r="1813" spans="1:11" s="122" customFormat="1">
      <c r="A1813" s="128" t="s">
        <v>832</v>
      </c>
      <c r="B1813" s="127">
        <v>122000</v>
      </c>
      <c r="C1813" s="127">
        <f t="shared" si="64"/>
        <v>3428000</v>
      </c>
      <c r="D1813" s="129">
        <f t="shared" si="65"/>
        <v>128100</v>
      </c>
      <c r="E1813" s="130" t="s">
        <v>6069</v>
      </c>
      <c r="F1813" s="131"/>
      <c r="G1813" s="126"/>
      <c r="H1813" s="126"/>
      <c r="I1813" s="126"/>
      <c r="J1813" s="126"/>
      <c r="K1813" s="126"/>
    </row>
    <row r="1814" spans="1:11" s="122" customFormat="1">
      <c r="A1814" s="128" t="s">
        <v>833</v>
      </c>
      <c r="B1814" s="127">
        <v>123000</v>
      </c>
      <c r="C1814" s="127">
        <f t="shared" si="64"/>
        <v>3456000</v>
      </c>
      <c r="D1814" s="129">
        <f t="shared" si="65"/>
        <v>129150</v>
      </c>
      <c r="E1814" s="130" t="s">
        <v>6069</v>
      </c>
      <c r="F1814" s="131"/>
      <c r="G1814" s="126"/>
      <c r="H1814" s="126"/>
      <c r="I1814" s="126"/>
      <c r="J1814" s="126"/>
      <c r="K1814" s="126"/>
    </row>
    <row r="1815" spans="1:11" s="122" customFormat="1">
      <c r="A1815" s="128" t="s">
        <v>834</v>
      </c>
      <c r="B1815" s="127">
        <v>124000</v>
      </c>
      <c r="C1815" s="127">
        <f t="shared" si="64"/>
        <v>3484000</v>
      </c>
      <c r="D1815" s="129">
        <f t="shared" si="65"/>
        <v>130200</v>
      </c>
      <c r="E1815" s="130" t="s">
        <v>6069</v>
      </c>
      <c r="F1815" s="131"/>
      <c r="G1815" s="126"/>
      <c r="H1815" s="126"/>
      <c r="I1815" s="126"/>
      <c r="J1815" s="126"/>
      <c r="K1815" s="126"/>
    </row>
    <row r="1816" spans="1:11" s="122" customFormat="1">
      <c r="A1816" s="128" t="s">
        <v>835</v>
      </c>
      <c r="B1816" s="127">
        <v>125000</v>
      </c>
      <c r="C1816" s="127">
        <f t="shared" si="64"/>
        <v>3512000</v>
      </c>
      <c r="D1816" s="129">
        <f t="shared" si="65"/>
        <v>131250</v>
      </c>
      <c r="E1816" s="130" t="s">
        <v>6069</v>
      </c>
      <c r="F1816" s="131"/>
      <c r="G1816" s="126"/>
      <c r="H1816" s="126"/>
      <c r="I1816" s="126"/>
      <c r="J1816" s="126"/>
      <c r="K1816" s="126"/>
    </row>
    <row r="1817" spans="1:11" s="122" customFormat="1">
      <c r="A1817" s="128" t="s">
        <v>836</v>
      </c>
      <c r="B1817" s="127">
        <v>126000</v>
      </c>
      <c r="C1817" s="127">
        <f t="shared" si="64"/>
        <v>3540000</v>
      </c>
      <c r="D1817" s="129">
        <f t="shared" si="65"/>
        <v>132300</v>
      </c>
      <c r="E1817" s="130" t="s">
        <v>6069</v>
      </c>
      <c r="F1817" s="131"/>
      <c r="G1817" s="126"/>
      <c r="H1817" s="126"/>
      <c r="I1817" s="126"/>
      <c r="J1817" s="126"/>
      <c r="K1817" s="126"/>
    </row>
    <row r="1818" spans="1:11" s="122" customFormat="1">
      <c r="A1818" s="128" t="s">
        <v>837</v>
      </c>
      <c r="B1818" s="127">
        <v>127000</v>
      </c>
      <c r="C1818" s="127">
        <f t="shared" si="64"/>
        <v>3568000</v>
      </c>
      <c r="D1818" s="129">
        <f t="shared" si="65"/>
        <v>133350</v>
      </c>
      <c r="E1818" s="130" t="s">
        <v>6069</v>
      </c>
      <c r="F1818" s="131"/>
      <c r="G1818" s="126"/>
      <c r="H1818" s="126"/>
      <c r="I1818" s="126"/>
      <c r="J1818" s="126"/>
      <c r="K1818" s="126"/>
    </row>
    <row r="1819" spans="1:11" s="122" customFormat="1">
      <c r="A1819" s="128" t="s">
        <v>838</v>
      </c>
      <c r="B1819" s="127">
        <v>128000</v>
      </c>
      <c r="C1819" s="127">
        <f t="shared" si="64"/>
        <v>3596000</v>
      </c>
      <c r="D1819" s="129">
        <f t="shared" si="65"/>
        <v>134400</v>
      </c>
      <c r="E1819" s="130" t="s">
        <v>6069</v>
      </c>
      <c r="F1819" s="131"/>
      <c r="G1819" s="126"/>
      <c r="H1819" s="126"/>
      <c r="I1819" s="126"/>
      <c r="J1819" s="126"/>
      <c r="K1819" s="126"/>
    </row>
    <row r="1820" spans="1:11" s="122" customFormat="1">
      <c r="A1820" s="128" t="s">
        <v>839</v>
      </c>
      <c r="B1820" s="127">
        <v>129000</v>
      </c>
      <c r="C1820" s="127">
        <f t="shared" si="64"/>
        <v>3624000</v>
      </c>
      <c r="D1820" s="129">
        <f t="shared" si="65"/>
        <v>135450</v>
      </c>
      <c r="E1820" s="130" t="s">
        <v>6069</v>
      </c>
      <c r="F1820" s="131"/>
      <c r="G1820" s="126"/>
      <c r="H1820" s="126"/>
      <c r="I1820" s="126"/>
      <c r="J1820" s="126"/>
      <c r="K1820" s="126"/>
    </row>
    <row r="1821" spans="1:11" s="122" customFormat="1">
      <c r="A1821" s="128" t="s">
        <v>840</v>
      </c>
      <c r="B1821" s="127">
        <v>130000</v>
      </c>
      <c r="C1821" s="127">
        <f t="shared" si="64"/>
        <v>3652000</v>
      </c>
      <c r="D1821" s="129">
        <f t="shared" si="65"/>
        <v>136500</v>
      </c>
      <c r="E1821" s="130" t="s">
        <v>6069</v>
      </c>
      <c r="F1821" s="131"/>
      <c r="G1821" s="126"/>
      <c r="H1821" s="126"/>
      <c r="I1821" s="126"/>
      <c r="J1821" s="126"/>
      <c r="K1821" s="126"/>
    </row>
    <row r="1822" spans="1:11" s="122" customFormat="1">
      <c r="A1822" s="128" t="s">
        <v>841</v>
      </c>
      <c r="B1822" s="127">
        <v>131000</v>
      </c>
      <c r="C1822" s="127">
        <f t="shared" ref="C1822:C1885" si="66">SUM(C1821)+28000</f>
        <v>3680000</v>
      </c>
      <c r="D1822" s="129">
        <f t="shared" si="65"/>
        <v>137550</v>
      </c>
      <c r="E1822" s="130" t="s">
        <v>6069</v>
      </c>
      <c r="F1822" s="131"/>
      <c r="G1822" s="126"/>
      <c r="H1822" s="126"/>
      <c r="I1822" s="126"/>
      <c r="J1822" s="126"/>
      <c r="K1822" s="126"/>
    </row>
    <row r="1823" spans="1:11" s="122" customFormat="1">
      <c r="A1823" s="128" t="s">
        <v>842</v>
      </c>
      <c r="B1823" s="127">
        <v>132000</v>
      </c>
      <c r="C1823" s="127">
        <f t="shared" si="66"/>
        <v>3708000</v>
      </c>
      <c r="D1823" s="129">
        <f t="shared" si="65"/>
        <v>138600</v>
      </c>
      <c r="E1823" s="130" t="s">
        <v>6069</v>
      </c>
      <c r="F1823" s="131"/>
      <c r="G1823" s="126"/>
      <c r="H1823" s="126"/>
      <c r="I1823" s="126"/>
      <c r="J1823" s="126"/>
      <c r="K1823" s="126"/>
    </row>
    <row r="1824" spans="1:11" s="122" customFormat="1">
      <c r="A1824" s="128" t="s">
        <v>843</v>
      </c>
      <c r="B1824" s="127">
        <v>133000</v>
      </c>
      <c r="C1824" s="127">
        <f t="shared" si="66"/>
        <v>3736000</v>
      </c>
      <c r="D1824" s="129">
        <f t="shared" si="65"/>
        <v>139650</v>
      </c>
      <c r="E1824" s="130" t="s">
        <v>6069</v>
      </c>
      <c r="F1824" s="131"/>
      <c r="G1824" s="126"/>
      <c r="H1824" s="126"/>
      <c r="I1824" s="126"/>
      <c r="J1824" s="126"/>
      <c r="K1824" s="126"/>
    </row>
    <row r="1825" spans="1:11" s="122" customFormat="1">
      <c r="A1825" s="128" t="s">
        <v>844</v>
      </c>
      <c r="B1825" s="127">
        <v>134000</v>
      </c>
      <c r="C1825" s="127">
        <f t="shared" si="66"/>
        <v>3764000</v>
      </c>
      <c r="D1825" s="129">
        <f t="shared" si="65"/>
        <v>140700</v>
      </c>
      <c r="E1825" s="130" t="s">
        <v>6069</v>
      </c>
      <c r="F1825" s="131"/>
      <c r="G1825" s="126"/>
      <c r="H1825" s="126"/>
      <c r="I1825" s="126"/>
      <c r="J1825" s="126"/>
      <c r="K1825" s="126"/>
    </row>
    <row r="1826" spans="1:11" s="122" customFormat="1">
      <c r="A1826" s="128" t="s">
        <v>845</v>
      </c>
      <c r="B1826" s="127">
        <v>135000</v>
      </c>
      <c r="C1826" s="127">
        <f t="shared" si="66"/>
        <v>3792000</v>
      </c>
      <c r="D1826" s="129">
        <f t="shared" si="65"/>
        <v>141750</v>
      </c>
      <c r="E1826" s="130" t="s">
        <v>6069</v>
      </c>
      <c r="F1826" s="131"/>
      <c r="G1826" s="126"/>
      <c r="H1826" s="126"/>
      <c r="I1826" s="126"/>
      <c r="J1826" s="126"/>
      <c r="K1826" s="126"/>
    </row>
    <row r="1827" spans="1:11" s="122" customFormat="1">
      <c r="A1827" s="128" t="s">
        <v>846</v>
      </c>
      <c r="B1827" s="127">
        <v>136000</v>
      </c>
      <c r="C1827" s="127">
        <f t="shared" si="66"/>
        <v>3820000</v>
      </c>
      <c r="D1827" s="129">
        <f t="shared" si="65"/>
        <v>142800</v>
      </c>
      <c r="E1827" s="130" t="s">
        <v>6069</v>
      </c>
      <c r="F1827" s="131"/>
      <c r="G1827" s="126"/>
      <c r="H1827" s="126"/>
      <c r="I1827" s="126"/>
      <c r="J1827" s="126"/>
      <c r="K1827" s="126"/>
    </row>
    <row r="1828" spans="1:11" s="122" customFormat="1">
      <c r="A1828" s="128" t="s">
        <v>847</v>
      </c>
      <c r="B1828" s="127">
        <v>137000</v>
      </c>
      <c r="C1828" s="127">
        <f t="shared" si="66"/>
        <v>3848000</v>
      </c>
      <c r="D1828" s="129">
        <f t="shared" si="65"/>
        <v>143850</v>
      </c>
      <c r="E1828" s="130" t="s">
        <v>6069</v>
      </c>
      <c r="F1828" s="131"/>
      <c r="G1828" s="126"/>
      <c r="H1828" s="126"/>
      <c r="I1828" s="126"/>
      <c r="J1828" s="126"/>
      <c r="K1828" s="126"/>
    </row>
    <row r="1829" spans="1:11" s="122" customFormat="1">
      <c r="A1829" s="128" t="s">
        <v>848</v>
      </c>
      <c r="B1829" s="127">
        <v>138000</v>
      </c>
      <c r="C1829" s="127">
        <f t="shared" si="66"/>
        <v>3876000</v>
      </c>
      <c r="D1829" s="129">
        <f t="shared" si="65"/>
        <v>144900</v>
      </c>
      <c r="E1829" s="130" t="s">
        <v>6069</v>
      </c>
      <c r="F1829" s="131"/>
      <c r="G1829" s="126"/>
      <c r="H1829" s="126"/>
      <c r="I1829" s="126"/>
      <c r="J1829" s="126"/>
      <c r="K1829" s="126"/>
    </row>
    <row r="1830" spans="1:11" s="122" customFormat="1">
      <c r="A1830" s="128" t="s">
        <v>849</v>
      </c>
      <c r="B1830" s="127">
        <v>139000</v>
      </c>
      <c r="C1830" s="127">
        <f t="shared" si="66"/>
        <v>3904000</v>
      </c>
      <c r="D1830" s="129">
        <f t="shared" si="65"/>
        <v>145950</v>
      </c>
      <c r="E1830" s="130" t="s">
        <v>6069</v>
      </c>
      <c r="F1830" s="131"/>
      <c r="G1830" s="126"/>
      <c r="H1830" s="126"/>
      <c r="I1830" s="126"/>
      <c r="J1830" s="126"/>
      <c r="K1830" s="126"/>
    </row>
    <row r="1831" spans="1:11" s="122" customFormat="1">
      <c r="A1831" s="128" t="s">
        <v>850</v>
      </c>
      <c r="B1831" s="127">
        <v>140000</v>
      </c>
      <c r="C1831" s="127">
        <f t="shared" si="66"/>
        <v>3932000</v>
      </c>
      <c r="D1831" s="129">
        <f t="shared" si="65"/>
        <v>147000</v>
      </c>
      <c r="E1831" s="130" t="s">
        <v>6069</v>
      </c>
      <c r="F1831" s="131"/>
      <c r="G1831" s="126"/>
      <c r="H1831" s="126"/>
      <c r="I1831" s="126"/>
      <c r="J1831" s="126"/>
      <c r="K1831" s="126"/>
    </row>
    <row r="1832" spans="1:11" s="122" customFormat="1">
      <c r="A1832" s="128" t="s">
        <v>851</v>
      </c>
      <c r="B1832" s="127">
        <v>141000</v>
      </c>
      <c r="C1832" s="127">
        <f t="shared" si="66"/>
        <v>3960000</v>
      </c>
      <c r="D1832" s="129">
        <f t="shared" si="65"/>
        <v>148050</v>
      </c>
      <c r="E1832" s="130" t="s">
        <v>6069</v>
      </c>
      <c r="F1832" s="131"/>
      <c r="G1832" s="126"/>
      <c r="H1832" s="126"/>
      <c r="I1832" s="126"/>
      <c r="J1832" s="126"/>
      <c r="K1832" s="126"/>
    </row>
    <row r="1833" spans="1:11" s="122" customFormat="1">
      <c r="A1833" s="128" t="s">
        <v>852</v>
      </c>
      <c r="B1833" s="127">
        <v>142000</v>
      </c>
      <c r="C1833" s="127">
        <f t="shared" si="66"/>
        <v>3988000</v>
      </c>
      <c r="D1833" s="129">
        <f t="shared" si="65"/>
        <v>149100</v>
      </c>
      <c r="E1833" s="130" t="s">
        <v>6069</v>
      </c>
      <c r="F1833" s="131"/>
      <c r="G1833" s="126"/>
      <c r="H1833" s="126"/>
      <c r="I1833" s="126"/>
      <c r="J1833" s="126"/>
      <c r="K1833" s="126"/>
    </row>
    <row r="1834" spans="1:11" s="122" customFormat="1">
      <c r="A1834" s="128" t="s">
        <v>853</v>
      </c>
      <c r="B1834" s="127">
        <v>143000</v>
      </c>
      <c r="C1834" s="127">
        <f t="shared" si="66"/>
        <v>4016000</v>
      </c>
      <c r="D1834" s="129">
        <f t="shared" si="65"/>
        <v>150150</v>
      </c>
      <c r="E1834" s="130" t="s">
        <v>6069</v>
      </c>
      <c r="F1834" s="131"/>
      <c r="G1834" s="126"/>
      <c r="H1834" s="126"/>
      <c r="I1834" s="126"/>
      <c r="J1834" s="126"/>
      <c r="K1834" s="126"/>
    </row>
    <row r="1835" spans="1:11" s="122" customFormat="1">
      <c r="A1835" s="128" t="s">
        <v>854</v>
      </c>
      <c r="B1835" s="127">
        <v>144000</v>
      </c>
      <c r="C1835" s="127">
        <f t="shared" si="66"/>
        <v>4044000</v>
      </c>
      <c r="D1835" s="129">
        <f t="shared" si="65"/>
        <v>151200</v>
      </c>
      <c r="E1835" s="130" t="s">
        <v>6069</v>
      </c>
      <c r="F1835" s="131"/>
      <c r="G1835" s="126"/>
      <c r="H1835" s="126"/>
      <c r="I1835" s="126"/>
      <c r="J1835" s="126"/>
      <c r="K1835" s="126"/>
    </row>
    <row r="1836" spans="1:11" s="122" customFormat="1">
      <c r="A1836" s="128" t="s">
        <v>855</v>
      </c>
      <c r="B1836" s="127">
        <v>145000</v>
      </c>
      <c r="C1836" s="127">
        <f t="shared" si="66"/>
        <v>4072000</v>
      </c>
      <c r="D1836" s="129">
        <f t="shared" si="65"/>
        <v>152250</v>
      </c>
      <c r="E1836" s="130" t="s">
        <v>6069</v>
      </c>
      <c r="F1836" s="131"/>
      <c r="G1836" s="126"/>
      <c r="H1836" s="126"/>
      <c r="I1836" s="126"/>
      <c r="J1836" s="126"/>
      <c r="K1836" s="126"/>
    </row>
    <row r="1837" spans="1:11" s="122" customFormat="1">
      <c r="A1837" s="128" t="s">
        <v>856</v>
      </c>
      <c r="B1837" s="127">
        <v>146000</v>
      </c>
      <c r="C1837" s="127">
        <f t="shared" si="66"/>
        <v>4100000</v>
      </c>
      <c r="D1837" s="129">
        <f t="shared" si="65"/>
        <v>153300</v>
      </c>
      <c r="E1837" s="130" t="s">
        <v>6069</v>
      </c>
      <c r="F1837" s="131"/>
      <c r="G1837" s="126"/>
      <c r="H1837" s="126"/>
      <c r="I1837" s="126"/>
      <c r="J1837" s="126"/>
      <c r="K1837" s="126"/>
    </row>
    <row r="1838" spans="1:11" s="122" customFormat="1">
      <c r="A1838" s="128" t="s">
        <v>857</v>
      </c>
      <c r="B1838" s="127">
        <v>147000</v>
      </c>
      <c r="C1838" s="127">
        <f t="shared" si="66"/>
        <v>4128000</v>
      </c>
      <c r="D1838" s="129">
        <f t="shared" si="65"/>
        <v>154350</v>
      </c>
      <c r="E1838" s="130" t="s">
        <v>6069</v>
      </c>
      <c r="F1838" s="131"/>
      <c r="G1838" s="126"/>
      <c r="H1838" s="126"/>
      <c r="I1838" s="126"/>
      <c r="J1838" s="126"/>
      <c r="K1838" s="126"/>
    </row>
    <row r="1839" spans="1:11" s="122" customFormat="1">
      <c r="A1839" s="128" t="s">
        <v>858</v>
      </c>
      <c r="B1839" s="127">
        <v>148000</v>
      </c>
      <c r="C1839" s="127">
        <f t="shared" si="66"/>
        <v>4156000</v>
      </c>
      <c r="D1839" s="129">
        <f t="shared" si="65"/>
        <v>155400</v>
      </c>
      <c r="E1839" s="130" t="s">
        <v>6069</v>
      </c>
      <c r="F1839" s="131"/>
      <c r="G1839" s="126"/>
      <c r="H1839" s="126"/>
      <c r="I1839" s="126"/>
      <c r="J1839" s="126"/>
      <c r="K1839" s="126"/>
    </row>
    <row r="1840" spans="1:11" s="122" customFormat="1">
      <c r="A1840" s="128" t="s">
        <v>859</v>
      </c>
      <c r="B1840" s="127">
        <v>149000</v>
      </c>
      <c r="C1840" s="127">
        <f t="shared" si="66"/>
        <v>4184000</v>
      </c>
      <c r="D1840" s="129">
        <f t="shared" si="65"/>
        <v>156450</v>
      </c>
      <c r="E1840" s="130" t="s">
        <v>6069</v>
      </c>
      <c r="F1840" s="131"/>
      <c r="G1840" s="126"/>
      <c r="H1840" s="126"/>
      <c r="I1840" s="126"/>
      <c r="J1840" s="126"/>
      <c r="K1840" s="126"/>
    </row>
    <row r="1841" spans="1:11" s="122" customFormat="1">
      <c r="A1841" s="128" t="s">
        <v>860</v>
      </c>
      <c r="B1841" s="127">
        <v>150000</v>
      </c>
      <c r="C1841" s="127">
        <f t="shared" si="66"/>
        <v>4212000</v>
      </c>
      <c r="D1841" s="129">
        <f t="shared" si="65"/>
        <v>157500</v>
      </c>
      <c r="E1841" s="130" t="s">
        <v>6069</v>
      </c>
      <c r="F1841" s="131"/>
      <c r="G1841" s="126"/>
      <c r="H1841" s="126"/>
      <c r="I1841" s="126"/>
      <c r="J1841" s="126"/>
      <c r="K1841" s="126"/>
    </row>
    <row r="1842" spans="1:11" s="122" customFormat="1">
      <c r="A1842" s="128" t="s">
        <v>3566</v>
      </c>
      <c r="B1842" s="127">
        <v>151000</v>
      </c>
      <c r="C1842" s="127">
        <f t="shared" si="66"/>
        <v>4240000</v>
      </c>
      <c r="D1842" s="129">
        <f t="shared" si="65"/>
        <v>158550</v>
      </c>
      <c r="E1842" s="130" t="s">
        <v>6069</v>
      </c>
      <c r="F1842" s="131"/>
      <c r="G1842" s="126"/>
      <c r="H1842" s="126"/>
      <c r="I1842" s="126"/>
      <c r="J1842" s="126"/>
      <c r="K1842" s="126"/>
    </row>
    <row r="1843" spans="1:11" s="122" customFormat="1">
      <c r="A1843" s="128" t="s">
        <v>3567</v>
      </c>
      <c r="B1843" s="127">
        <v>152000</v>
      </c>
      <c r="C1843" s="127">
        <f t="shared" si="66"/>
        <v>4268000</v>
      </c>
      <c r="D1843" s="129">
        <f t="shared" ref="D1843:D1893" si="67">SUM($G$2)*(B1843*0.001)</f>
        <v>159600</v>
      </c>
      <c r="E1843" s="130" t="s">
        <v>6069</v>
      </c>
      <c r="F1843" s="131"/>
      <c r="G1843" s="126"/>
      <c r="H1843" s="126"/>
      <c r="I1843" s="126"/>
      <c r="J1843" s="126"/>
      <c r="K1843" s="126"/>
    </row>
    <row r="1844" spans="1:11" s="122" customFormat="1">
      <c r="A1844" s="128" t="s">
        <v>3568</v>
      </c>
      <c r="B1844" s="127">
        <v>153000</v>
      </c>
      <c r="C1844" s="127">
        <f t="shared" si="66"/>
        <v>4296000</v>
      </c>
      <c r="D1844" s="129">
        <f t="shared" si="67"/>
        <v>160650</v>
      </c>
      <c r="E1844" s="130" t="s">
        <v>6069</v>
      </c>
      <c r="F1844" s="131"/>
      <c r="G1844" s="126"/>
      <c r="H1844" s="126"/>
      <c r="I1844" s="126"/>
      <c r="J1844" s="126"/>
      <c r="K1844" s="126"/>
    </row>
    <row r="1845" spans="1:11" s="122" customFormat="1">
      <c r="A1845" s="128" t="s">
        <v>3569</v>
      </c>
      <c r="B1845" s="127">
        <v>154000</v>
      </c>
      <c r="C1845" s="127">
        <f t="shared" si="66"/>
        <v>4324000</v>
      </c>
      <c r="D1845" s="129">
        <f t="shared" si="67"/>
        <v>161700</v>
      </c>
      <c r="E1845" s="130" t="s">
        <v>6069</v>
      </c>
      <c r="F1845" s="131"/>
      <c r="G1845" s="126"/>
      <c r="H1845" s="126"/>
      <c r="I1845" s="126"/>
      <c r="J1845" s="126"/>
      <c r="K1845" s="126"/>
    </row>
    <row r="1846" spans="1:11" s="122" customFormat="1">
      <c r="A1846" s="128" t="s">
        <v>3570</v>
      </c>
      <c r="B1846" s="127">
        <v>155000</v>
      </c>
      <c r="C1846" s="127">
        <f t="shared" si="66"/>
        <v>4352000</v>
      </c>
      <c r="D1846" s="129">
        <f t="shared" si="67"/>
        <v>162750</v>
      </c>
      <c r="E1846" s="130" t="s">
        <v>6069</v>
      </c>
      <c r="F1846" s="131"/>
      <c r="G1846" s="126"/>
      <c r="H1846" s="126"/>
      <c r="I1846" s="126"/>
      <c r="J1846" s="126"/>
      <c r="K1846" s="126"/>
    </row>
    <row r="1847" spans="1:11" s="122" customFormat="1">
      <c r="A1847" s="128" t="s">
        <v>3571</v>
      </c>
      <c r="B1847" s="127">
        <v>156000</v>
      </c>
      <c r="C1847" s="127">
        <f t="shared" si="66"/>
        <v>4380000</v>
      </c>
      <c r="D1847" s="129">
        <f t="shared" si="67"/>
        <v>163800</v>
      </c>
      <c r="E1847" s="130" t="s">
        <v>6069</v>
      </c>
      <c r="F1847" s="131"/>
      <c r="G1847" s="126"/>
      <c r="H1847" s="126"/>
      <c r="I1847" s="126"/>
      <c r="J1847" s="126"/>
      <c r="K1847" s="126"/>
    </row>
    <row r="1848" spans="1:11" s="122" customFormat="1">
      <c r="A1848" s="128" t="s">
        <v>3572</v>
      </c>
      <c r="B1848" s="127">
        <v>157000</v>
      </c>
      <c r="C1848" s="127">
        <f t="shared" si="66"/>
        <v>4408000</v>
      </c>
      <c r="D1848" s="129">
        <f t="shared" si="67"/>
        <v>164850</v>
      </c>
      <c r="E1848" s="130" t="s">
        <v>6069</v>
      </c>
      <c r="F1848" s="131"/>
      <c r="G1848" s="126"/>
      <c r="H1848" s="126"/>
      <c r="I1848" s="126"/>
      <c r="J1848" s="126"/>
      <c r="K1848" s="126"/>
    </row>
    <row r="1849" spans="1:11" s="122" customFormat="1">
      <c r="A1849" s="128" t="s">
        <v>3573</v>
      </c>
      <c r="B1849" s="127">
        <v>158000</v>
      </c>
      <c r="C1849" s="127">
        <f t="shared" si="66"/>
        <v>4436000</v>
      </c>
      <c r="D1849" s="129">
        <f t="shared" si="67"/>
        <v>165900</v>
      </c>
      <c r="E1849" s="130" t="s">
        <v>6069</v>
      </c>
      <c r="F1849" s="131"/>
      <c r="G1849" s="126"/>
      <c r="H1849" s="126"/>
      <c r="I1849" s="126"/>
      <c r="J1849" s="126"/>
      <c r="K1849" s="126"/>
    </row>
    <row r="1850" spans="1:11" s="122" customFormat="1">
      <c r="A1850" s="128" t="s">
        <v>3574</v>
      </c>
      <c r="B1850" s="127">
        <v>159000</v>
      </c>
      <c r="C1850" s="127">
        <f t="shared" si="66"/>
        <v>4464000</v>
      </c>
      <c r="D1850" s="129">
        <f t="shared" si="67"/>
        <v>166950</v>
      </c>
      <c r="E1850" s="130" t="s">
        <v>6069</v>
      </c>
      <c r="F1850" s="131"/>
      <c r="G1850" s="126"/>
      <c r="H1850" s="126"/>
      <c r="I1850" s="126"/>
      <c r="J1850" s="126"/>
      <c r="K1850" s="126"/>
    </row>
    <row r="1851" spans="1:11" s="122" customFormat="1">
      <c r="A1851" s="128" t="s">
        <v>3575</v>
      </c>
      <c r="B1851" s="127">
        <v>160000</v>
      </c>
      <c r="C1851" s="127">
        <f t="shared" si="66"/>
        <v>4492000</v>
      </c>
      <c r="D1851" s="129">
        <f t="shared" si="67"/>
        <v>168000</v>
      </c>
      <c r="E1851" s="130" t="s">
        <v>6069</v>
      </c>
      <c r="F1851" s="131"/>
      <c r="G1851" s="126"/>
      <c r="H1851" s="126"/>
      <c r="I1851" s="126"/>
      <c r="J1851" s="126"/>
      <c r="K1851" s="126"/>
    </row>
    <row r="1852" spans="1:11" s="122" customFormat="1">
      <c r="A1852" s="128" t="s">
        <v>3576</v>
      </c>
      <c r="B1852" s="127">
        <v>161000</v>
      </c>
      <c r="C1852" s="127">
        <f t="shared" si="66"/>
        <v>4520000</v>
      </c>
      <c r="D1852" s="129">
        <f t="shared" si="67"/>
        <v>169050</v>
      </c>
      <c r="E1852" s="130" t="s">
        <v>6069</v>
      </c>
      <c r="F1852" s="131"/>
      <c r="G1852" s="126"/>
      <c r="H1852" s="126"/>
      <c r="I1852" s="126"/>
      <c r="J1852" s="126"/>
      <c r="K1852" s="126"/>
    </row>
    <row r="1853" spans="1:11" s="122" customFormat="1">
      <c r="A1853" s="128" t="s">
        <v>3577</v>
      </c>
      <c r="B1853" s="127">
        <v>162000</v>
      </c>
      <c r="C1853" s="127">
        <f t="shared" si="66"/>
        <v>4548000</v>
      </c>
      <c r="D1853" s="129">
        <f t="shared" si="67"/>
        <v>170100</v>
      </c>
      <c r="E1853" s="130" t="s">
        <v>6069</v>
      </c>
      <c r="F1853" s="131"/>
      <c r="G1853" s="126"/>
      <c r="H1853" s="126"/>
      <c r="I1853" s="126"/>
      <c r="J1853" s="126"/>
      <c r="K1853" s="126"/>
    </row>
    <row r="1854" spans="1:11" s="122" customFormat="1">
      <c r="A1854" s="128" t="s">
        <v>3578</v>
      </c>
      <c r="B1854" s="127">
        <v>163000</v>
      </c>
      <c r="C1854" s="127">
        <f t="shared" si="66"/>
        <v>4576000</v>
      </c>
      <c r="D1854" s="129">
        <f t="shared" si="67"/>
        <v>171150</v>
      </c>
      <c r="E1854" s="130" t="s">
        <v>6069</v>
      </c>
      <c r="F1854" s="131"/>
      <c r="G1854" s="126"/>
      <c r="H1854" s="126"/>
      <c r="I1854" s="126"/>
      <c r="J1854" s="126"/>
      <c r="K1854" s="126"/>
    </row>
    <row r="1855" spans="1:11" s="122" customFormat="1">
      <c r="A1855" s="128" t="s">
        <v>3579</v>
      </c>
      <c r="B1855" s="127">
        <v>164000</v>
      </c>
      <c r="C1855" s="127">
        <f t="shared" si="66"/>
        <v>4604000</v>
      </c>
      <c r="D1855" s="129">
        <f t="shared" si="67"/>
        <v>172200</v>
      </c>
      <c r="E1855" s="130" t="s">
        <v>6069</v>
      </c>
      <c r="F1855" s="131"/>
      <c r="G1855" s="126"/>
      <c r="H1855" s="126"/>
      <c r="I1855" s="126"/>
      <c r="J1855" s="126"/>
      <c r="K1855" s="126"/>
    </row>
    <row r="1856" spans="1:11" s="122" customFormat="1">
      <c r="A1856" s="128" t="s">
        <v>3580</v>
      </c>
      <c r="B1856" s="127">
        <v>165000</v>
      </c>
      <c r="C1856" s="127">
        <f t="shared" si="66"/>
        <v>4632000</v>
      </c>
      <c r="D1856" s="129">
        <f t="shared" si="67"/>
        <v>173250</v>
      </c>
      <c r="E1856" s="130" t="s">
        <v>6069</v>
      </c>
      <c r="F1856" s="131"/>
      <c r="G1856" s="126"/>
      <c r="H1856" s="126"/>
      <c r="I1856" s="126"/>
      <c r="J1856" s="126"/>
      <c r="K1856" s="126"/>
    </row>
    <row r="1857" spans="1:11" s="122" customFormat="1">
      <c r="A1857" s="128" t="s">
        <v>3581</v>
      </c>
      <c r="B1857" s="127">
        <v>166000</v>
      </c>
      <c r="C1857" s="127">
        <f t="shared" si="66"/>
        <v>4660000</v>
      </c>
      <c r="D1857" s="129">
        <f t="shared" si="67"/>
        <v>174300</v>
      </c>
      <c r="E1857" s="130" t="s">
        <v>6069</v>
      </c>
      <c r="F1857" s="131"/>
      <c r="G1857" s="126"/>
      <c r="H1857" s="126"/>
      <c r="I1857" s="126"/>
      <c r="J1857" s="126"/>
      <c r="K1857" s="126"/>
    </row>
    <row r="1858" spans="1:11" s="122" customFormat="1">
      <c r="A1858" s="128" t="s">
        <v>3582</v>
      </c>
      <c r="B1858" s="127">
        <v>167000</v>
      </c>
      <c r="C1858" s="127">
        <f t="shared" si="66"/>
        <v>4688000</v>
      </c>
      <c r="D1858" s="129">
        <f t="shared" si="67"/>
        <v>175350</v>
      </c>
      <c r="E1858" s="130" t="s">
        <v>6069</v>
      </c>
      <c r="F1858" s="131"/>
      <c r="G1858" s="126"/>
      <c r="H1858" s="126"/>
      <c r="I1858" s="126"/>
      <c r="J1858" s="126"/>
      <c r="K1858" s="126"/>
    </row>
    <row r="1859" spans="1:11" s="122" customFormat="1">
      <c r="A1859" s="128" t="s">
        <v>3583</v>
      </c>
      <c r="B1859" s="127">
        <v>168000</v>
      </c>
      <c r="C1859" s="127">
        <f t="shared" si="66"/>
        <v>4716000</v>
      </c>
      <c r="D1859" s="129">
        <f t="shared" si="67"/>
        <v>176400</v>
      </c>
      <c r="E1859" s="130" t="s">
        <v>6069</v>
      </c>
      <c r="F1859" s="131"/>
      <c r="G1859" s="126"/>
      <c r="H1859" s="126"/>
      <c r="I1859" s="126"/>
      <c r="J1859" s="126"/>
      <c r="K1859" s="126"/>
    </row>
    <row r="1860" spans="1:11" s="122" customFormat="1">
      <c r="A1860" s="128" t="s">
        <v>3584</v>
      </c>
      <c r="B1860" s="127">
        <v>169000</v>
      </c>
      <c r="C1860" s="127">
        <f t="shared" si="66"/>
        <v>4744000</v>
      </c>
      <c r="D1860" s="129">
        <f t="shared" si="67"/>
        <v>177450</v>
      </c>
      <c r="E1860" s="130" t="s">
        <v>6069</v>
      </c>
      <c r="F1860" s="131"/>
      <c r="G1860" s="126"/>
      <c r="H1860" s="126"/>
      <c r="I1860" s="126"/>
      <c r="J1860" s="126"/>
      <c r="K1860" s="126"/>
    </row>
    <row r="1861" spans="1:11" s="122" customFormat="1">
      <c r="A1861" s="128" t="s">
        <v>3585</v>
      </c>
      <c r="B1861" s="127">
        <v>170000</v>
      </c>
      <c r="C1861" s="127">
        <f t="shared" si="66"/>
        <v>4772000</v>
      </c>
      <c r="D1861" s="129">
        <f t="shared" si="67"/>
        <v>178500</v>
      </c>
      <c r="E1861" s="130" t="s">
        <v>6069</v>
      </c>
      <c r="F1861" s="131"/>
      <c r="G1861" s="126"/>
      <c r="H1861" s="126"/>
      <c r="I1861" s="126"/>
      <c r="J1861" s="126"/>
      <c r="K1861" s="126"/>
    </row>
    <row r="1862" spans="1:11" s="122" customFormat="1">
      <c r="A1862" s="128" t="s">
        <v>3586</v>
      </c>
      <c r="B1862" s="127">
        <v>171000</v>
      </c>
      <c r="C1862" s="127">
        <f t="shared" si="66"/>
        <v>4800000</v>
      </c>
      <c r="D1862" s="129">
        <f t="shared" si="67"/>
        <v>179550</v>
      </c>
      <c r="E1862" s="130" t="s">
        <v>6069</v>
      </c>
      <c r="F1862" s="131"/>
      <c r="G1862" s="126"/>
      <c r="H1862" s="126"/>
      <c r="I1862" s="126"/>
      <c r="J1862" s="126"/>
      <c r="K1862" s="126"/>
    </row>
    <row r="1863" spans="1:11" s="122" customFormat="1">
      <c r="A1863" s="128" t="s">
        <v>3587</v>
      </c>
      <c r="B1863" s="127">
        <v>172000</v>
      </c>
      <c r="C1863" s="127">
        <f t="shared" si="66"/>
        <v>4828000</v>
      </c>
      <c r="D1863" s="129">
        <f t="shared" si="67"/>
        <v>180600</v>
      </c>
      <c r="E1863" s="130" t="s">
        <v>6069</v>
      </c>
      <c r="F1863" s="131"/>
      <c r="G1863" s="126"/>
      <c r="H1863" s="126"/>
      <c r="I1863" s="126"/>
      <c r="J1863" s="126"/>
      <c r="K1863" s="126"/>
    </row>
    <row r="1864" spans="1:11" s="122" customFormat="1">
      <c r="A1864" s="128" t="s">
        <v>3588</v>
      </c>
      <c r="B1864" s="127">
        <v>173000</v>
      </c>
      <c r="C1864" s="127">
        <f t="shared" si="66"/>
        <v>4856000</v>
      </c>
      <c r="D1864" s="129">
        <f t="shared" si="67"/>
        <v>181650</v>
      </c>
      <c r="E1864" s="130" t="s">
        <v>6069</v>
      </c>
      <c r="F1864" s="131"/>
      <c r="G1864" s="126"/>
      <c r="H1864" s="126"/>
      <c r="I1864" s="126"/>
      <c r="J1864" s="126"/>
      <c r="K1864" s="126"/>
    </row>
    <row r="1865" spans="1:11" s="122" customFormat="1">
      <c r="A1865" s="128" t="s">
        <v>3589</v>
      </c>
      <c r="B1865" s="127">
        <v>174000</v>
      </c>
      <c r="C1865" s="127">
        <f t="shared" si="66"/>
        <v>4884000</v>
      </c>
      <c r="D1865" s="129">
        <f t="shared" si="67"/>
        <v>182700</v>
      </c>
      <c r="E1865" s="130" t="s">
        <v>6069</v>
      </c>
      <c r="F1865" s="131"/>
      <c r="G1865" s="126"/>
      <c r="H1865" s="126"/>
      <c r="I1865" s="126"/>
      <c r="J1865" s="126"/>
      <c r="K1865" s="126"/>
    </row>
    <row r="1866" spans="1:11" s="122" customFormat="1">
      <c r="A1866" s="128" t="s">
        <v>3590</v>
      </c>
      <c r="B1866" s="127">
        <v>175000</v>
      </c>
      <c r="C1866" s="127">
        <f t="shared" si="66"/>
        <v>4912000</v>
      </c>
      <c r="D1866" s="129">
        <f t="shared" si="67"/>
        <v>183750</v>
      </c>
      <c r="E1866" s="130" t="s">
        <v>6069</v>
      </c>
      <c r="F1866" s="131"/>
      <c r="G1866" s="126"/>
      <c r="H1866" s="126"/>
      <c r="I1866" s="126"/>
      <c r="J1866" s="126"/>
      <c r="K1866" s="126"/>
    </row>
    <row r="1867" spans="1:11" s="122" customFormat="1">
      <c r="A1867" s="128" t="s">
        <v>3591</v>
      </c>
      <c r="B1867" s="127">
        <v>176000</v>
      </c>
      <c r="C1867" s="127">
        <f t="shared" si="66"/>
        <v>4940000</v>
      </c>
      <c r="D1867" s="129">
        <f t="shared" si="67"/>
        <v>184800</v>
      </c>
      <c r="E1867" s="130" t="s">
        <v>6069</v>
      </c>
      <c r="F1867" s="131"/>
      <c r="G1867" s="126"/>
      <c r="H1867" s="126"/>
      <c r="I1867" s="126"/>
      <c r="J1867" s="126"/>
      <c r="K1867" s="126"/>
    </row>
    <row r="1868" spans="1:11" s="122" customFormat="1">
      <c r="A1868" s="128" t="s">
        <v>3592</v>
      </c>
      <c r="B1868" s="127">
        <v>177000</v>
      </c>
      <c r="C1868" s="127">
        <f t="shared" si="66"/>
        <v>4968000</v>
      </c>
      <c r="D1868" s="129">
        <f t="shared" si="67"/>
        <v>185850</v>
      </c>
      <c r="E1868" s="130" t="s">
        <v>6069</v>
      </c>
      <c r="F1868" s="131"/>
      <c r="G1868" s="126"/>
      <c r="H1868" s="126"/>
      <c r="I1868" s="126"/>
      <c r="J1868" s="126"/>
      <c r="K1868" s="126"/>
    </row>
    <row r="1869" spans="1:11" s="122" customFormat="1">
      <c r="A1869" s="128" t="s">
        <v>3593</v>
      </c>
      <c r="B1869" s="127">
        <v>178000</v>
      </c>
      <c r="C1869" s="127">
        <f t="shared" si="66"/>
        <v>4996000</v>
      </c>
      <c r="D1869" s="129">
        <f t="shared" si="67"/>
        <v>186900</v>
      </c>
      <c r="E1869" s="130" t="s">
        <v>6069</v>
      </c>
      <c r="F1869" s="131"/>
      <c r="G1869" s="126"/>
      <c r="H1869" s="126"/>
      <c r="I1869" s="126"/>
      <c r="J1869" s="126"/>
      <c r="K1869" s="126"/>
    </row>
    <row r="1870" spans="1:11" s="122" customFormat="1">
      <c r="A1870" s="128" t="s">
        <v>3594</v>
      </c>
      <c r="B1870" s="127">
        <v>179000</v>
      </c>
      <c r="C1870" s="127">
        <f t="shared" si="66"/>
        <v>5024000</v>
      </c>
      <c r="D1870" s="129">
        <f t="shared" si="67"/>
        <v>187950</v>
      </c>
      <c r="E1870" s="130" t="s">
        <v>6069</v>
      </c>
      <c r="F1870" s="131"/>
      <c r="G1870" s="126"/>
      <c r="H1870" s="126"/>
      <c r="I1870" s="126"/>
      <c r="J1870" s="126"/>
      <c r="K1870" s="126"/>
    </row>
    <row r="1871" spans="1:11" s="122" customFormat="1">
      <c r="A1871" s="128" t="s">
        <v>3595</v>
      </c>
      <c r="B1871" s="127">
        <v>180000</v>
      </c>
      <c r="C1871" s="127">
        <f t="shared" si="66"/>
        <v>5052000</v>
      </c>
      <c r="D1871" s="129">
        <f t="shared" si="67"/>
        <v>189000</v>
      </c>
      <c r="E1871" s="130" t="s">
        <v>6069</v>
      </c>
      <c r="F1871" s="131"/>
      <c r="G1871" s="126"/>
      <c r="H1871" s="126"/>
      <c r="I1871" s="126"/>
      <c r="J1871" s="126"/>
      <c r="K1871" s="126"/>
    </row>
    <row r="1872" spans="1:11" s="122" customFormat="1">
      <c r="A1872" s="128" t="s">
        <v>4065</v>
      </c>
      <c r="B1872" s="127">
        <v>181000</v>
      </c>
      <c r="C1872" s="127">
        <f t="shared" si="66"/>
        <v>5080000</v>
      </c>
      <c r="D1872" s="129">
        <f t="shared" si="67"/>
        <v>190050</v>
      </c>
      <c r="E1872" s="130" t="s">
        <v>6069</v>
      </c>
      <c r="F1872" s="131"/>
      <c r="G1872" s="126"/>
      <c r="H1872" s="126"/>
      <c r="I1872" s="126"/>
      <c r="J1872" s="126"/>
      <c r="K1872" s="126"/>
    </row>
    <row r="1873" spans="1:11" s="122" customFormat="1">
      <c r="A1873" s="128" t="s">
        <v>4066</v>
      </c>
      <c r="B1873" s="127">
        <v>182000</v>
      </c>
      <c r="C1873" s="127">
        <f t="shared" si="66"/>
        <v>5108000</v>
      </c>
      <c r="D1873" s="129">
        <f t="shared" si="67"/>
        <v>191100</v>
      </c>
      <c r="E1873" s="130" t="s">
        <v>6069</v>
      </c>
      <c r="F1873" s="131"/>
      <c r="G1873" s="126"/>
      <c r="H1873" s="126"/>
      <c r="I1873" s="126"/>
      <c r="J1873" s="126"/>
      <c r="K1873" s="126"/>
    </row>
    <row r="1874" spans="1:11" s="122" customFormat="1">
      <c r="A1874" s="128" t="s">
        <v>4067</v>
      </c>
      <c r="B1874" s="127">
        <v>183000</v>
      </c>
      <c r="C1874" s="127">
        <f t="shared" si="66"/>
        <v>5136000</v>
      </c>
      <c r="D1874" s="129">
        <f t="shared" si="67"/>
        <v>192150</v>
      </c>
      <c r="E1874" s="130" t="s">
        <v>6069</v>
      </c>
      <c r="F1874" s="131"/>
      <c r="G1874" s="126"/>
      <c r="H1874" s="126"/>
      <c r="I1874" s="126"/>
      <c r="J1874" s="126"/>
      <c r="K1874" s="126"/>
    </row>
    <row r="1875" spans="1:11" s="122" customFormat="1">
      <c r="A1875" s="128" t="s">
        <v>4068</v>
      </c>
      <c r="B1875" s="127">
        <v>184000</v>
      </c>
      <c r="C1875" s="127">
        <f t="shared" si="66"/>
        <v>5164000</v>
      </c>
      <c r="D1875" s="129">
        <f t="shared" si="67"/>
        <v>193200</v>
      </c>
      <c r="E1875" s="130" t="s">
        <v>6069</v>
      </c>
      <c r="F1875" s="131"/>
      <c r="G1875" s="126"/>
      <c r="H1875" s="126"/>
      <c r="I1875" s="126"/>
      <c r="J1875" s="126"/>
      <c r="K1875" s="126"/>
    </row>
    <row r="1876" spans="1:11" s="122" customFormat="1">
      <c r="A1876" s="128" t="s">
        <v>4069</v>
      </c>
      <c r="B1876" s="127">
        <v>185000</v>
      </c>
      <c r="C1876" s="127">
        <f t="shared" si="66"/>
        <v>5192000</v>
      </c>
      <c r="D1876" s="129">
        <f t="shared" si="67"/>
        <v>194250</v>
      </c>
      <c r="E1876" s="130" t="s">
        <v>6069</v>
      </c>
      <c r="F1876" s="131"/>
      <c r="G1876" s="126"/>
      <c r="H1876" s="126"/>
      <c r="I1876" s="126"/>
      <c r="J1876" s="126"/>
      <c r="K1876" s="126"/>
    </row>
    <row r="1877" spans="1:11" s="122" customFormat="1">
      <c r="A1877" s="128" t="s">
        <v>4070</v>
      </c>
      <c r="B1877" s="127">
        <v>186000</v>
      </c>
      <c r="C1877" s="127">
        <f t="shared" si="66"/>
        <v>5220000</v>
      </c>
      <c r="D1877" s="129">
        <f t="shared" si="67"/>
        <v>195300</v>
      </c>
      <c r="E1877" s="130" t="s">
        <v>6069</v>
      </c>
      <c r="F1877" s="131"/>
      <c r="G1877" s="126"/>
      <c r="H1877" s="126"/>
      <c r="I1877" s="126"/>
      <c r="J1877" s="126"/>
      <c r="K1877" s="126"/>
    </row>
    <row r="1878" spans="1:11" s="122" customFormat="1">
      <c r="A1878" s="128" t="s">
        <v>4071</v>
      </c>
      <c r="B1878" s="127">
        <v>187000</v>
      </c>
      <c r="C1878" s="127">
        <f t="shared" si="66"/>
        <v>5248000</v>
      </c>
      <c r="D1878" s="129">
        <f t="shared" si="67"/>
        <v>196350</v>
      </c>
      <c r="E1878" s="130" t="s">
        <v>6069</v>
      </c>
      <c r="F1878" s="131"/>
      <c r="G1878" s="126"/>
      <c r="H1878" s="126"/>
      <c r="I1878" s="126"/>
      <c r="J1878" s="126"/>
      <c r="K1878" s="126"/>
    </row>
    <row r="1879" spans="1:11" s="122" customFormat="1">
      <c r="A1879" s="128" t="s">
        <v>4072</v>
      </c>
      <c r="B1879" s="127">
        <v>188000</v>
      </c>
      <c r="C1879" s="127">
        <f t="shared" si="66"/>
        <v>5276000</v>
      </c>
      <c r="D1879" s="129">
        <f t="shared" si="67"/>
        <v>197400</v>
      </c>
      <c r="E1879" s="130" t="s">
        <v>6069</v>
      </c>
      <c r="F1879" s="131"/>
      <c r="G1879" s="126"/>
      <c r="H1879" s="126"/>
      <c r="I1879" s="126"/>
      <c r="J1879" s="126"/>
      <c r="K1879" s="126"/>
    </row>
    <row r="1880" spans="1:11" s="122" customFormat="1">
      <c r="A1880" s="128" t="s">
        <v>4073</v>
      </c>
      <c r="B1880" s="127">
        <v>189000</v>
      </c>
      <c r="C1880" s="127">
        <f t="shared" si="66"/>
        <v>5304000</v>
      </c>
      <c r="D1880" s="129">
        <f t="shared" si="67"/>
        <v>198450</v>
      </c>
      <c r="E1880" s="130" t="s">
        <v>6069</v>
      </c>
      <c r="F1880" s="131"/>
      <c r="G1880" s="126"/>
      <c r="H1880" s="126"/>
      <c r="I1880" s="126"/>
      <c r="J1880" s="126"/>
      <c r="K1880" s="126"/>
    </row>
    <row r="1881" spans="1:11" s="122" customFormat="1">
      <c r="A1881" s="128" t="s">
        <v>4074</v>
      </c>
      <c r="B1881" s="127">
        <v>190000</v>
      </c>
      <c r="C1881" s="127">
        <f t="shared" si="66"/>
        <v>5332000</v>
      </c>
      <c r="D1881" s="129">
        <f t="shared" si="67"/>
        <v>199500</v>
      </c>
      <c r="E1881" s="130" t="s">
        <v>6069</v>
      </c>
      <c r="F1881" s="131"/>
      <c r="G1881" s="126"/>
      <c r="H1881" s="126"/>
      <c r="I1881" s="126"/>
      <c r="J1881" s="126"/>
      <c r="K1881" s="126"/>
    </row>
    <row r="1882" spans="1:11" s="122" customFormat="1">
      <c r="A1882" s="128" t="s">
        <v>4075</v>
      </c>
      <c r="B1882" s="127">
        <v>191000</v>
      </c>
      <c r="C1882" s="127">
        <f t="shared" si="66"/>
        <v>5360000</v>
      </c>
      <c r="D1882" s="129">
        <f t="shared" si="67"/>
        <v>200550</v>
      </c>
      <c r="E1882" s="130" t="s">
        <v>6069</v>
      </c>
      <c r="F1882" s="131"/>
      <c r="G1882" s="126"/>
      <c r="H1882" s="126"/>
      <c r="I1882" s="126"/>
      <c r="J1882" s="126"/>
      <c r="K1882" s="126"/>
    </row>
    <row r="1883" spans="1:11" s="122" customFormat="1">
      <c r="A1883" s="128" t="s">
        <v>4076</v>
      </c>
      <c r="B1883" s="127">
        <v>192000</v>
      </c>
      <c r="C1883" s="127">
        <f t="shared" si="66"/>
        <v>5388000</v>
      </c>
      <c r="D1883" s="129">
        <f t="shared" si="67"/>
        <v>201600</v>
      </c>
      <c r="E1883" s="130" t="s">
        <v>6069</v>
      </c>
      <c r="F1883" s="131"/>
      <c r="G1883" s="126"/>
      <c r="H1883" s="126"/>
      <c r="I1883" s="126"/>
      <c r="J1883" s="126"/>
      <c r="K1883" s="126"/>
    </row>
    <row r="1884" spans="1:11" s="122" customFormat="1">
      <c r="A1884" s="128" t="s">
        <v>4077</v>
      </c>
      <c r="B1884" s="127">
        <v>193000</v>
      </c>
      <c r="C1884" s="127">
        <f t="shared" si="66"/>
        <v>5416000</v>
      </c>
      <c r="D1884" s="129">
        <f t="shared" si="67"/>
        <v>202650</v>
      </c>
      <c r="E1884" s="130" t="s">
        <v>6069</v>
      </c>
      <c r="F1884" s="131"/>
      <c r="G1884" s="126"/>
      <c r="H1884" s="126"/>
      <c r="I1884" s="126"/>
      <c r="J1884" s="126"/>
      <c r="K1884" s="126"/>
    </row>
    <row r="1885" spans="1:11" s="122" customFormat="1">
      <c r="A1885" s="128" t="s">
        <v>4078</v>
      </c>
      <c r="B1885" s="127">
        <v>194000</v>
      </c>
      <c r="C1885" s="127">
        <f t="shared" si="66"/>
        <v>5444000</v>
      </c>
      <c r="D1885" s="129">
        <f t="shared" si="67"/>
        <v>203700</v>
      </c>
      <c r="E1885" s="130" t="s">
        <v>6069</v>
      </c>
      <c r="F1885" s="131"/>
      <c r="G1885" s="126"/>
      <c r="H1885" s="126"/>
      <c r="I1885" s="126"/>
      <c r="J1885" s="126"/>
      <c r="K1885" s="126"/>
    </row>
    <row r="1886" spans="1:11" s="122" customFormat="1">
      <c r="A1886" s="128" t="s">
        <v>4079</v>
      </c>
      <c r="B1886" s="127">
        <v>195000</v>
      </c>
      <c r="C1886" s="127">
        <f t="shared" ref="C1886:C1893" si="68">SUM(C1885)+28000</f>
        <v>5472000</v>
      </c>
      <c r="D1886" s="129">
        <f t="shared" si="67"/>
        <v>204750</v>
      </c>
      <c r="E1886" s="130" t="s">
        <v>6069</v>
      </c>
      <c r="F1886" s="131"/>
      <c r="G1886" s="126"/>
      <c r="H1886" s="126"/>
      <c r="I1886" s="126"/>
      <c r="J1886" s="126"/>
      <c r="K1886" s="126"/>
    </row>
    <row r="1887" spans="1:11" s="122" customFormat="1">
      <c r="A1887" s="128" t="s">
        <v>4080</v>
      </c>
      <c r="B1887" s="127">
        <v>196000</v>
      </c>
      <c r="C1887" s="127">
        <f t="shared" si="68"/>
        <v>5500000</v>
      </c>
      <c r="D1887" s="129">
        <f t="shared" si="67"/>
        <v>205800</v>
      </c>
      <c r="E1887" s="130" t="s">
        <v>6069</v>
      </c>
      <c r="F1887" s="131"/>
      <c r="G1887" s="126"/>
      <c r="H1887" s="126"/>
      <c r="I1887" s="126"/>
      <c r="J1887" s="126"/>
      <c r="K1887" s="126"/>
    </row>
    <row r="1888" spans="1:11" s="122" customFormat="1">
      <c r="A1888" s="128" t="s">
        <v>4081</v>
      </c>
      <c r="B1888" s="127">
        <v>197000</v>
      </c>
      <c r="C1888" s="127">
        <f t="shared" si="68"/>
        <v>5528000</v>
      </c>
      <c r="D1888" s="129">
        <f t="shared" si="67"/>
        <v>206850</v>
      </c>
      <c r="E1888" s="130" t="s">
        <v>6069</v>
      </c>
      <c r="F1888" s="131"/>
      <c r="G1888" s="126"/>
      <c r="H1888" s="126"/>
      <c r="I1888" s="126"/>
      <c r="J1888" s="126"/>
      <c r="K1888" s="126"/>
    </row>
    <row r="1889" spans="1:11" s="122" customFormat="1">
      <c r="A1889" s="128" t="s">
        <v>4082</v>
      </c>
      <c r="B1889" s="127">
        <v>198000</v>
      </c>
      <c r="C1889" s="127">
        <f t="shared" si="68"/>
        <v>5556000</v>
      </c>
      <c r="D1889" s="129">
        <f t="shared" si="67"/>
        <v>207900</v>
      </c>
      <c r="E1889" s="130" t="s">
        <v>6069</v>
      </c>
      <c r="F1889" s="131"/>
      <c r="G1889" s="126"/>
      <c r="H1889" s="126"/>
      <c r="I1889" s="126"/>
      <c r="J1889" s="126"/>
      <c r="K1889" s="126"/>
    </row>
    <row r="1890" spans="1:11" s="122" customFormat="1">
      <c r="A1890" s="128" t="s">
        <v>4083</v>
      </c>
      <c r="B1890" s="127">
        <v>199000</v>
      </c>
      <c r="C1890" s="127">
        <f t="shared" si="68"/>
        <v>5584000</v>
      </c>
      <c r="D1890" s="129">
        <f t="shared" si="67"/>
        <v>208950</v>
      </c>
      <c r="E1890" s="130" t="s">
        <v>6069</v>
      </c>
      <c r="F1890" s="131"/>
      <c r="G1890" s="126"/>
      <c r="H1890" s="126"/>
      <c r="I1890" s="126"/>
      <c r="J1890" s="126"/>
      <c r="K1890" s="126"/>
    </row>
    <row r="1891" spans="1:11" s="122" customFormat="1">
      <c r="A1891" s="128" t="s">
        <v>4084</v>
      </c>
      <c r="B1891" s="127">
        <v>200000</v>
      </c>
      <c r="C1891" s="127">
        <f t="shared" si="68"/>
        <v>5612000</v>
      </c>
      <c r="D1891" s="129">
        <f t="shared" si="67"/>
        <v>210000</v>
      </c>
      <c r="E1891" s="130" t="s">
        <v>6069</v>
      </c>
      <c r="F1891" s="131"/>
      <c r="G1891" s="126"/>
      <c r="H1891" s="126"/>
      <c r="I1891" s="126"/>
      <c r="J1891" s="126"/>
      <c r="K1891" s="126"/>
    </row>
    <row r="1892" spans="1:11" s="122" customFormat="1">
      <c r="A1892" s="128" t="s">
        <v>4085</v>
      </c>
      <c r="B1892" s="127">
        <v>201000</v>
      </c>
      <c r="C1892" s="127">
        <f t="shared" si="68"/>
        <v>5640000</v>
      </c>
      <c r="D1892" s="129">
        <f t="shared" si="67"/>
        <v>211050</v>
      </c>
      <c r="E1892" s="130" t="s">
        <v>6069</v>
      </c>
      <c r="F1892" s="131"/>
      <c r="G1892" s="126"/>
      <c r="H1892" s="126"/>
      <c r="I1892" s="126"/>
      <c r="J1892" s="126"/>
      <c r="K1892" s="126"/>
    </row>
    <row r="1893" spans="1:11" s="122" customFormat="1">
      <c r="A1893" s="128" t="s">
        <v>4086</v>
      </c>
      <c r="B1893" s="127">
        <v>202000</v>
      </c>
      <c r="C1893" s="127">
        <f t="shared" si="68"/>
        <v>5668000</v>
      </c>
      <c r="D1893" s="129">
        <f t="shared" si="67"/>
        <v>212100</v>
      </c>
      <c r="E1893" s="130" t="s">
        <v>6069</v>
      </c>
      <c r="F1893" s="131"/>
      <c r="G1893" s="126"/>
      <c r="H1893" s="126"/>
      <c r="I1893" s="126"/>
      <c r="J1893" s="126"/>
      <c r="K1893" s="126"/>
    </row>
    <row r="1894" spans="1:11" s="122" customFormat="1">
      <c r="A1894" s="128" t="s">
        <v>861</v>
      </c>
      <c r="B1894" s="127">
        <v>1000</v>
      </c>
      <c r="C1894" s="127">
        <v>31500</v>
      </c>
      <c r="D1894" s="129">
        <f t="shared" ref="D1894:D1914" si="69">SUM($G$2)*(B1894*0.001)</f>
        <v>1050</v>
      </c>
      <c r="E1894" s="130" t="s">
        <v>7183</v>
      </c>
      <c r="F1894" s="131"/>
      <c r="G1894" s="126"/>
      <c r="H1894" s="126"/>
      <c r="I1894" s="126"/>
      <c r="J1894" s="126"/>
      <c r="K1894" s="126"/>
    </row>
    <row r="1895" spans="1:11" s="122" customFormat="1">
      <c r="A1895" s="128" t="s">
        <v>862</v>
      </c>
      <c r="B1895" s="127">
        <v>2000</v>
      </c>
      <c r="C1895" s="127">
        <f>C1894+31000</f>
        <v>62500</v>
      </c>
      <c r="D1895" s="129">
        <f t="shared" si="69"/>
        <v>2100</v>
      </c>
      <c r="E1895" s="130" t="s">
        <v>7183</v>
      </c>
      <c r="F1895" s="131"/>
      <c r="G1895" s="126"/>
      <c r="H1895" s="126"/>
      <c r="I1895" s="126"/>
      <c r="J1895" s="126"/>
      <c r="K1895" s="126"/>
    </row>
    <row r="1896" spans="1:11" s="122" customFormat="1">
      <c r="A1896" s="128" t="s">
        <v>863</v>
      </c>
      <c r="B1896" s="127">
        <v>3000</v>
      </c>
      <c r="C1896" s="127">
        <f t="shared" ref="C1896:C1959" si="70">C1895+31000</f>
        <v>93500</v>
      </c>
      <c r="D1896" s="129">
        <f t="shared" si="69"/>
        <v>3150</v>
      </c>
      <c r="E1896" s="130" t="s">
        <v>7183</v>
      </c>
      <c r="F1896" s="131"/>
      <c r="G1896" s="126"/>
      <c r="H1896" s="126"/>
      <c r="I1896" s="126"/>
      <c r="J1896" s="126"/>
      <c r="K1896" s="126"/>
    </row>
    <row r="1897" spans="1:11" s="122" customFormat="1">
      <c r="A1897" s="128" t="s">
        <v>864</v>
      </c>
      <c r="B1897" s="127">
        <v>4000</v>
      </c>
      <c r="C1897" s="127">
        <f t="shared" si="70"/>
        <v>124500</v>
      </c>
      <c r="D1897" s="129">
        <f t="shared" si="69"/>
        <v>4200</v>
      </c>
      <c r="E1897" s="130" t="s">
        <v>7183</v>
      </c>
      <c r="F1897" s="131"/>
      <c r="G1897" s="126"/>
      <c r="H1897" s="126"/>
      <c r="I1897" s="126"/>
      <c r="J1897" s="126"/>
      <c r="K1897" s="126"/>
    </row>
    <row r="1898" spans="1:11" s="122" customFormat="1">
      <c r="A1898" s="128" t="s">
        <v>865</v>
      </c>
      <c r="B1898" s="127">
        <v>5000</v>
      </c>
      <c r="C1898" s="127">
        <f t="shared" si="70"/>
        <v>155500</v>
      </c>
      <c r="D1898" s="129">
        <f t="shared" si="69"/>
        <v>5250</v>
      </c>
      <c r="E1898" s="130" t="s">
        <v>7183</v>
      </c>
      <c r="F1898" s="131"/>
      <c r="G1898" s="126"/>
      <c r="H1898" s="126"/>
      <c r="I1898" s="126"/>
      <c r="J1898" s="126"/>
      <c r="K1898" s="126"/>
    </row>
    <row r="1899" spans="1:11" s="122" customFormat="1">
      <c r="A1899" s="128" t="s">
        <v>866</v>
      </c>
      <c r="B1899" s="127">
        <v>6000</v>
      </c>
      <c r="C1899" s="127">
        <f t="shared" si="70"/>
        <v>186500</v>
      </c>
      <c r="D1899" s="129">
        <f t="shared" si="69"/>
        <v>6300</v>
      </c>
      <c r="E1899" s="130" t="s">
        <v>7183</v>
      </c>
      <c r="F1899" s="131"/>
      <c r="G1899" s="126"/>
      <c r="H1899" s="126"/>
      <c r="I1899" s="126"/>
      <c r="J1899" s="126"/>
      <c r="K1899" s="126"/>
    </row>
    <row r="1900" spans="1:11" s="122" customFormat="1">
      <c r="A1900" s="128" t="s">
        <v>867</v>
      </c>
      <c r="B1900" s="127">
        <v>7000</v>
      </c>
      <c r="C1900" s="127">
        <f t="shared" si="70"/>
        <v>217500</v>
      </c>
      <c r="D1900" s="129">
        <f t="shared" si="69"/>
        <v>7350</v>
      </c>
      <c r="E1900" s="130" t="s">
        <v>7183</v>
      </c>
      <c r="F1900" s="131"/>
      <c r="G1900" s="126"/>
      <c r="H1900" s="126"/>
      <c r="I1900" s="126"/>
      <c r="J1900" s="126"/>
      <c r="K1900" s="126"/>
    </row>
    <row r="1901" spans="1:11" s="122" customFormat="1">
      <c r="A1901" s="128" t="s">
        <v>868</v>
      </c>
      <c r="B1901" s="127">
        <v>8000</v>
      </c>
      <c r="C1901" s="127">
        <f t="shared" si="70"/>
        <v>248500</v>
      </c>
      <c r="D1901" s="129">
        <f t="shared" si="69"/>
        <v>8400</v>
      </c>
      <c r="E1901" s="130" t="s">
        <v>7183</v>
      </c>
      <c r="F1901" s="131"/>
      <c r="G1901" s="126"/>
      <c r="H1901" s="126"/>
      <c r="I1901" s="126"/>
      <c r="J1901" s="126"/>
      <c r="K1901" s="126"/>
    </row>
    <row r="1902" spans="1:11" s="122" customFormat="1">
      <c r="A1902" s="128" t="s">
        <v>869</v>
      </c>
      <c r="B1902" s="127">
        <v>9000</v>
      </c>
      <c r="C1902" s="127">
        <f t="shared" si="70"/>
        <v>279500</v>
      </c>
      <c r="D1902" s="129">
        <f t="shared" si="69"/>
        <v>9450</v>
      </c>
      <c r="E1902" s="130" t="s">
        <v>7183</v>
      </c>
      <c r="F1902" s="131"/>
      <c r="G1902" s="126"/>
      <c r="H1902" s="126"/>
      <c r="I1902" s="126"/>
      <c r="J1902" s="126"/>
      <c r="K1902" s="126"/>
    </row>
    <row r="1903" spans="1:11" s="122" customFormat="1">
      <c r="A1903" s="128" t="s">
        <v>870</v>
      </c>
      <c r="B1903" s="127">
        <v>10000</v>
      </c>
      <c r="C1903" s="127">
        <f t="shared" si="70"/>
        <v>310500</v>
      </c>
      <c r="D1903" s="129">
        <f t="shared" si="69"/>
        <v>10500</v>
      </c>
      <c r="E1903" s="130" t="s">
        <v>7183</v>
      </c>
      <c r="F1903" s="131"/>
      <c r="G1903" s="126"/>
      <c r="H1903" s="126"/>
      <c r="I1903" s="126"/>
      <c r="J1903" s="126"/>
      <c r="K1903" s="126"/>
    </row>
    <row r="1904" spans="1:11" s="122" customFormat="1">
      <c r="A1904" s="128" t="s">
        <v>871</v>
      </c>
      <c r="B1904" s="127">
        <v>11000</v>
      </c>
      <c r="C1904" s="127">
        <f t="shared" si="70"/>
        <v>341500</v>
      </c>
      <c r="D1904" s="129">
        <f t="shared" si="69"/>
        <v>11550</v>
      </c>
      <c r="E1904" s="130" t="s">
        <v>7183</v>
      </c>
      <c r="F1904" s="131"/>
      <c r="G1904" s="126"/>
      <c r="H1904" s="126"/>
      <c r="I1904" s="126"/>
      <c r="J1904" s="126"/>
      <c r="K1904" s="126"/>
    </row>
    <row r="1905" spans="1:11" s="122" customFormat="1">
      <c r="A1905" s="128" t="s">
        <v>872</v>
      </c>
      <c r="B1905" s="127">
        <v>12000</v>
      </c>
      <c r="C1905" s="127">
        <f t="shared" si="70"/>
        <v>372500</v>
      </c>
      <c r="D1905" s="129">
        <f t="shared" si="69"/>
        <v>12600</v>
      </c>
      <c r="E1905" s="130" t="s">
        <v>7183</v>
      </c>
      <c r="F1905" s="131"/>
      <c r="G1905" s="126"/>
      <c r="H1905" s="126"/>
      <c r="I1905" s="126"/>
      <c r="J1905" s="126"/>
      <c r="K1905" s="126"/>
    </row>
    <row r="1906" spans="1:11" s="122" customFormat="1">
      <c r="A1906" s="128" t="s">
        <v>873</v>
      </c>
      <c r="B1906" s="127">
        <v>13000</v>
      </c>
      <c r="C1906" s="127">
        <f t="shared" si="70"/>
        <v>403500</v>
      </c>
      <c r="D1906" s="129">
        <f t="shared" si="69"/>
        <v>13650</v>
      </c>
      <c r="E1906" s="130" t="s">
        <v>7183</v>
      </c>
      <c r="F1906" s="131"/>
      <c r="G1906" s="126"/>
      <c r="H1906" s="126"/>
      <c r="I1906" s="126"/>
      <c r="J1906" s="126"/>
      <c r="K1906" s="126"/>
    </row>
    <row r="1907" spans="1:11" s="122" customFormat="1">
      <c r="A1907" s="128" t="s">
        <v>874</v>
      </c>
      <c r="B1907" s="127">
        <v>14000</v>
      </c>
      <c r="C1907" s="127">
        <f t="shared" si="70"/>
        <v>434500</v>
      </c>
      <c r="D1907" s="129">
        <f t="shared" si="69"/>
        <v>14700</v>
      </c>
      <c r="E1907" s="130" t="s">
        <v>7183</v>
      </c>
      <c r="F1907" s="131"/>
      <c r="G1907" s="126"/>
      <c r="H1907" s="126"/>
      <c r="I1907" s="126"/>
      <c r="J1907" s="126"/>
      <c r="K1907" s="126"/>
    </row>
    <row r="1908" spans="1:11" s="122" customFormat="1">
      <c r="A1908" s="128" t="s">
        <v>875</v>
      </c>
      <c r="B1908" s="127">
        <v>15000</v>
      </c>
      <c r="C1908" s="127">
        <f t="shared" si="70"/>
        <v>465500</v>
      </c>
      <c r="D1908" s="129">
        <f t="shared" si="69"/>
        <v>15750</v>
      </c>
      <c r="E1908" s="130" t="s">
        <v>7183</v>
      </c>
      <c r="F1908" s="131"/>
      <c r="G1908" s="126"/>
      <c r="H1908" s="126"/>
      <c r="I1908" s="126"/>
      <c r="J1908" s="126"/>
      <c r="K1908" s="126"/>
    </row>
    <row r="1909" spans="1:11" s="122" customFormat="1">
      <c r="A1909" s="128" t="s">
        <v>876</v>
      </c>
      <c r="B1909" s="127">
        <v>16000</v>
      </c>
      <c r="C1909" s="127">
        <f t="shared" si="70"/>
        <v>496500</v>
      </c>
      <c r="D1909" s="129">
        <f t="shared" si="69"/>
        <v>16800</v>
      </c>
      <c r="E1909" s="130" t="s">
        <v>7183</v>
      </c>
      <c r="F1909" s="131"/>
      <c r="G1909" s="126"/>
      <c r="H1909" s="126"/>
      <c r="I1909" s="126"/>
      <c r="J1909" s="126"/>
      <c r="K1909" s="126"/>
    </row>
    <row r="1910" spans="1:11" s="122" customFormat="1">
      <c r="A1910" s="128" t="s">
        <v>877</v>
      </c>
      <c r="B1910" s="127">
        <v>17000</v>
      </c>
      <c r="C1910" s="127">
        <f t="shared" si="70"/>
        <v>527500</v>
      </c>
      <c r="D1910" s="129">
        <f t="shared" si="69"/>
        <v>17850</v>
      </c>
      <c r="E1910" s="130" t="s">
        <v>7183</v>
      </c>
      <c r="F1910" s="131"/>
      <c r="G1910" s="126"/>
      <c r="H1910" s="126"/>
      <c r="I1910" s="126"/>
      <c r="J1910" s="126"/>
      <c r="K1910" s="126"/>
    </row>
    <row r="1911" spans="1:11" s="122" customFormat="1">
      <c r="A1911" s="128" t="s">
        <v>878</v>
      </c>
      <c r="B1911" s="127">
        <v>18000</v>
      </c>
      <c r="C1911" s="127">
        <f t="shared" si="70"/>
        <v>558500</v>
      </c>
      <c r="D1911" s="129">
        <f t="shared" si="69"/>
        <v>18900</v>
      </c>
      <c r="E1911" s="130" t="s">
        <v>7183</v>
      </c>
      <c r="F1911" s="131"/>
      <c r="G1911" s="126"/>
      <c r="H1911" s="126"/>
      <c r="I1911" s="126"/>
      <c r="J1911" s="126"/>
      <c r="K1911" s="126"/>
    </row>
    <row r="1912" spans="1:11" s="122" customFormat="1">
      <c r="A1912" s="128" t="s">
        <v>879</v>
      </c>
      <c r="B1912" s="127">
        <v>19000</v>
      </c>
      <c r="C1912" s="127">
        <f t="shared" si="70"/>
        <v>589500</v>
      </c>
      <c r="D1912" s="129">
        <f t="shared" si="69"/>
        <v>19950</v>
      </c>
      <c r="E1912" s="130" t="s">
        <v>7183</v>
      </c>
      <c r="F1912" s="131"/>
      <c r="G1912" s="126"/>
      <c r="H1912" s="126"/>
      <c r="I1912" s="126"/>
      <c r="J1912" s="126"/>
      <c r="K1912" s="126"/>
    </row>
    <row r="1913" spans="1:11" s="122" customFormat="1">
      <c r="A1913" s="128" t="s">
        <v>880</v>
      </c>
      <c r="B1913" s="127">
        <v>20000</v>
      </c>
      <c r="C1913" s="127">
        <f t="shared" si="70"/>
        <v>620500</v>
      </c>
      <c r="D1913" s="129">
        <f t="shared" si="69"/>
        <v>21000</v>
      </c>
      <c r="E1913" s="130" t="s">
        <v>7183</v>
      </c>
      <c r="F1913" s="131"/>
      <c r="G1913" s="126"/>
      <c r="H1913" s="126"/>
      <c r="I1913" s="126"/>
      <c r="J1913" s="126"/>
      <c r="K1913" s="126"/>
    </row>
    <row r="1914" spans="1:11" s="122" customFormat="1">
      <c r="A1914" s="128" t="s">
        <v>881</v>
      </c>
      <c r="B1914" s="127">
        <v>21000</v>
      </c>
      <c r="C1914" s="127">
        <f t="shared" si="70"/>
        <v>651500</v>
      </c>
      <c r="D1914" s="129">
        <f t="shared" si="69"/>
        <v>22050</v>
      </c>
      <c r="E1914" s="130" t="s">
        <v>7183</v>
      </c>
      <c r="F1914" s="131"/>
      <c r="G1914" s="126"/>
      <c r="H1914" s="126"/>
      <c r="I1914" s="126"/>
      <c r="J1914" s="126"/>
      <c r="K1914" s="126"/>
    </row>
    <row r="1915" spans="1:11" s="122" customFormat="1">
      <c r="A1915" s="128" t="s">
        <v>882</v>
      </c>
      <c r="B1915" s="127">
        <v>22000</v>
      </c>
      <c r="C1915" s="127">
        <f t="shared" si="70"/>
        <v>682500</v>
      </c>
      <c r="D1915" s="129">
        <f t="shared" ref="D1915:D1978" si="71">SUM($G$2)*(B1915*0.001)</f>
        <v>23100</v>
      </c>
      <c r="E1915" s="130" t="s">
        <v>7183</v>
      </c>
      <c r="F1915" s="131"/>
      <c r="G1915" s="126"/>
      <c r="H1915" s="126"/>
      <c r="I1915" s="126"/>
      <c r="J1915" s="126"/>
      <c r="K1915" s="126"/>
    </row>
    <row r="1916" spans="1:11" s="122" customFormat="1">
      <c r="A1916" s="128" t="s">
        <v>883</v>
      </c>
      <c r="B1916" s="127">
        <v>23000</v>
      </c>
      <c r="C1916" s="127">
        <f t="shared" si="70"/>
        <v>713500</v>
      </c>
      <c r="D1916" s="129">
        <f t="shared" si="71"/>
        <v>24150</v>
      </c>
      <c r="E1916" s="130" t="s">
        <v>7183</v>
      </c>
      <c r="F1916" s="131"/>
      <c r="G1916" s="126"/>
      <c r="H1916" s="126"/>
      <c r="I1916" s="126"/>
      <c r="J1916" s="126"/>
      <c r="K1916" s="126"/>
    </row>
    <row r="1917" spans="1:11" s="122" customFormat="1">
      <c r="A1917" s="128" t="s">
        <v>884</v>
      </c>
      <c r="B1917" s="127">
        <v>24000</v>
      </c>
      <c r="C1917" s="127">
        <f t="shared" si="70"/>
        <v>744500</v>
      </c>
      <c r="D1917" s="129">
        <f t="shared" si="71"/>
        <v>25200</v>
      </c>
      <c r="E1917" s="130" t="s">
        <v>7183</v>
      </c>
      <c r="F1917" s="131"/>
      <c r="G1917" s="126"/>
      <c r="H1917" s="126"/>
      <c r="I1917" s="126"/>
      <c r="J1917" s="126"/>
      <c r="K1917" s="126"/>
    </row>
    <row r="1918" spans="1:11" s="122" customFormat="1">
      <c r="A1918" s="128" t="s">
        <v>885</v>
      </c>
      <c r="B1918" s="127">
        <v>25000</v>
      </c>
      <c r="C1918" s="127">
        <f t="shared" si="70"/>
        <v>775500</v>
      </c>
      <c r="D1918" s="129">
        <f t="shared" si="71"/>
        <v>26250</v>
      </c>
      <c r="E1918" s="130" t="s">
        <v>7183</v>
      </c>
      <c r="F1918" s="131"/>
      <c r="G1918" s="126"/>
      <c r="H1918" s="126"/>
      <c r="I1918" s="126"/>
      <c r="J1918" s="126"/>
      <c r="K1918" s="126"/>
    </row>
    <row r="1919" spans="1:11" s="122" customFormat="1">
      <c r="A1919" s="128" t="s">
        <v>886</v>
      </c>
      <c r="B1919" s="127">
        <v>26000</v>
      </c>
      <c r="C1919" s="127">
        <f t="shared" si="70"/>
        <v>806500</v>
      </c>
      <c r="D1919" s="129">
        <f t="shared" si="71"/>
        <v>27300</v>
      </c>
      <c r="E1919" s="130" t="s">
        <v>7183</v>
      </c>
      <c r="F1919" s="131"/>
      <c r="G1919" s="126"/>
      <c r="H1919" s="126"/>
      <c r="I1919" s="126"/>
      <c r="J1919" s="126"/>
      <c r="K1919" s="126"/>
    </row>
    <row r="1920" spans="1:11" s="122" customFormat="1">
      <c r="A1920" s="128" t="s">
        <v>887</v>
      </c>
      <c r="B1920" s="127">
        <v>27000</v>
      </c>
      <c r="C1920" s="127">
        <f t="shared" si="70"/>
        <v>837500</v>
      </c>
      <c r="D1920" s="129">
        <f t="shared" si="71"/>
        <v>28350</v>
      </c>
      <c r="E1920" s="130" t="s">
        <v>7183</v>
      </c>
      <c r="F1920" s="131"/>
      <c r="G1920" s="126"/>
      <c r="H1920" s="126"/>
      <c r="I1920" s="126"/>
      <c r="J1920" s="126"/>
      <c r="K1920" s="126"/>
    </row>
    <row r="1921" spans="1:11" s="122" customFormat="1">
      <c r="A1921" s="128" t="s">
        <v>888</v>
      </c>
      <c r="B1921" s="127">
        <v>28000</v>
      </c>
      <c r="C1921" s="127">
        <f t="shared" si="70"/>
        <v>868500</v>
      </c>
      <c r="D1921" s="129">
        <f t="shared" si="71"/>
        <v>29400</v>
      </c>
      <c r="E1921" s="130" t="s">
        <v>7183</v>
      </c>
      <c r="F1921" s="131"/>
      <c r="G1921" s="126"/>
      <c r="H1921" s="126"/>
      <c r="I1921" s="126"/>
      <c r="J1921" s="126"/>
      <c r="K1921" s="126"/>
    </row>
    <row r="1922" spans="1:11" s="122" customFormat="1">
      <c r="A1922" s="128" t="s">
        <v>889</v>
      </c>
      <c r="B1922" s="127">
        <v>29000</v>
      </c>
      <c r="C1922" s="127">
        <f t="shared" si="70"/>
        <v>899500</v>
      </c>
      <c r="D1922" s="129">
        <f t="shared" si="71"/>
        <v>30450</v>
      </c>
      <c r="E1922" s="130" t="s">
        <v>7183</v>
      </c>
      <c r="F1922" s="131"/>
      <c r="G1922" s="126"/>
      <c r="H1922" s="126"/>
      <c r="I1922" s="126"/>
      <c r="J1922" s="126"/>
      <c r="K1922" s="126"/>
    </row>
    <row r="1923" spans="1:11" s="122" customFormat="1">
      <c r="A1923" s="128" t="s">
        <v>890</v>
      </c>
      <c r="B1923" s="127">
        <v>30000</v>
      </c>
      <c r="C1923" s="127">
        <f t="shared" si="70"/>
        <v>930500</v>
      </c>
      <c r="D1923" s="129">
        <f t="shared" si="71"/>
        <v>31500</v>
      </c>
      <c r="E1923" s="130" t="s">
        <v>7183</v>
      </c>
      <c r="F1923" s="131"/>
      <c r="G1923" s="126"/>
      <c r="H1923" s="126"/>
      <c r="I1923" s="126"/>
      <c r="J1923" s="126"/>
      <c r="K1923" s="126"/>
    </row>
    <row r="1924" spans="1:11" s="122" customFormat="1">
      <c r="A1924" s="128" t="s">
        <v>891</v>
      </c>
      <c r="B1924" s="127">
        <v>31000</v>
      </c>
      <c r="C1924" s="127">
        <f t="shared" si="70"/>
        <v>961500</v>
      </c>
      <c r="D1924" s="129">
        <f t="shared" si="71"/>
        <v>32550</v>
      </c>
      <c r="E1924" s="130" t="s">
        <v>7183</v>
      </c>
      <c r="F1924" s="131"/>
      <c r="G1924" s="126"/>
      <c r="H1924" s="126"/>
      <c r="I1924" s="126"/>
      <c r="J1924" s="126"/>
      <c r="K1924" s="126"/>
    </row>
    <row r="1925" spans="1:11" s="122" customFormat="1">
      <c r="A1925" s="128" t="s">
        <v>892</v>
      </c>
      <c r="B1925" s="127">
        <v>32000</v>
      </c>
      <c r="C1925" s="127">
        <f t="shared" si="70"/>
        <v>992500</v>
      </c>
      <c r="D1925" s="129">
        <f t="shared" si="71"/>
        <v>33600</v>
      </c>
      <c r="E1925" s="130" t="s">
        <v>7183</v>
      </c>
      <c r="F1925" s="131"/>
      <c r="G1925" s="126"/>
      <c r="H1925" s="126"/>
      <c r="I1925" s="126"/>
      <c r="J1925" s="126"/>
      <c r="K1925" s="126"/>
    </row>
    <row r="1926" spans="1:11" s="122" customFormat="1">
      <c r="A1926" s="128" t="s">
        <v>29</v>
      </c>
      <c r="B1926" s="127">
        <v>33000</v>
      </c>
      <c r="C1926" s="127">
        <f t="shared" si="70"/>
        <v>1023500</v>
      </c>
      <c r="D1926" s="129">
        <f t="shared" si="71"/>
        <v>34650</v>
      </c>
      <c r="E1926" s="130" t="s">
        <v>7183</v>
      </c>
      <c r="F1926" s="131"/>
      <c r="G1926" s="126"/>
      <c r="H1926" s="126"/>
      <c r="I1926" s="126"/>
      <c r="J1926" s="126"/>
      <c r="K1926" s="126"/>
    </row>
    <row r="1927" spans="1:11" s="122" customFormat="1">
      <c r="A1927" s="128" t="s">
        <v>893</v>
      </c>
      <c r="B1927" s="127">
        <v>34000</v>
      </c>
      <c r="C1927" s="127">
        <f t="shared" si="70"/>
        <v>1054500</v>
      </c>
      <c r="D1927" s="129">
        <f t="shared" si="71"/>
        <v>35700</v>
      </c>
      <c r="E1927" s="130" t="s">
        <v>7183</v>
      </c>
      <c r="F1927" s="131"/>
      <c r="G1927" s="126"/>
      <c r="H1927" s="126"/>
      <c r="I1927" s="126"/>
      <c r="J1927" s="126"/>
      <c r="K1927" s="126"/>
    </row>
    <row r="1928" spans="1:11" s="122" customFormat="1">
      <c r="A1928" s="128" t="s">
        <v>894</v>
      </c>
      <c r="B1928" s="127">
        <v>35000</v>
      </c>
      <c r="C1928" s="127">
        <f t="shared" si="70"/>
        <v>1085500</v>
      </c>
      <c r="D1928" s="129">
        <f t="shared" si="71"/>
        <v>36750</v>
      </c>
      <c r="E1928" s="130" t="s">
        <v>7183</v>
      </c>
      <c r="F1928" s="131"/>
      <c r="G1928" s="126"/>
      <c r="H1928" s="126"/>
      <c r="I1928" s="126"/>
      <c r="J1928" s="126"/>
      <c r="K1928" s="126"/>
    </row>
    <row r="1929" spans="1:11" s="122" customFormat="1">
      <c r="A1929" s="128" t="s">
        <v>895</v>
      </c>
      <c r="B1929" s="127">
        <v>36000</v>
      </c>
      <c r="C1929" s="127">
        <f t="shared" si="70"/>
        <v>1116500</v>
      </c>
      <c r="D1929" s="129">
        <f t="shared" si="71"/>
        <v>37800</v>
      </c>
      <c r="E1929" s="130" t="s">
        <v>7183</v>
      </c>
      <c r="F1929" s="131"/>
      <c r="G1929" s="126"/>
      <c r="H1929" s="126"/>
      <c r="I1929" s="126"/>
      <c r="J1929" s="126"/>
      <c r="K1929" s="126"/>
    </row>
    <row r="1930" spans="1:11" s="122" customFormat="1">
      <c r="A1930" s="128" t="s">
        <v>31</v>
      </c>
      <c r="B1930" s="127">
        <v>37000</v>
      </c>
      <c r="C1930" s="127">
        <f t="shared" si="70"/>
        <v>1147500</v>
      </c>
      <c r="D1930" s="129">
        <f t="shared" si="71"/>
        <v>38850</v>
      </c>
      <c r="E1930" s="130" t="s">
        <v>7183</v>
      </c>
      <c r="F1930" s="131"/>
      <c r="G1930" s="126"/>
      <c r="H1930" s="126"/>
      <c r="I1930" s="126"/>
      <c r="J1930" s="126"/>
      <c r="K1930" s="126"/>
    </row>
    <row r="1931" spans="1:11" s="122" customFormat="1">
      <c r="A1931" s="128" t="s">
        <v>896</v>
      </c>
      <c r="B1931" s="127">
        <v>38000</v>
      </c>
      <c r="C1931" s="127">
        <f t="shared" si="70"/>
        <v>1178500</v>
      </c>
      <c r="D1931" s="129">
        <f t="shared" si="71"/>
        <v>39900</v>
      </c>
      <c r="E1931" s="130" t="s">
        <v>7183</v>
      </c>
      <c r="F1931" s="131"/>
      <c r="G1931" s="126"/>
      <c r="H1931" s="126"/>
      <c r="I1931" s="126"/>
      <c r="J1931" s="126"/>
      <c r="K1931" s="126"/>
    </row>
    <row r="1932" spans="1:11" s="122" customFormat="1">
      <c r="A1932" s="128" t="s">
        <v>897</v>
      </c>
      <c r="B1932" s="127">
        <v>39000</v>
      </c>
      <c r="C1932" s="127">
        <f t="shared" si="70"/>
        <v>1209500</v>
      </c>
      <c r="D1932" s="129">
        <f t="shared" si="71"/>
        <v>40950</v>
      </c>
      <c r="E1932" s="130" t="s">
        <v>7183</v>
      </c>
      <c r="F1932" s="131"/>
      <c r="G1932" s="126"/>
      <c r="H1932" s="126"/>
      <c r="I1932" s="126"/>
      <c r="J1932" s="126"/>
      <c r="K1932" s="126"/>
    </row>
    <row r="1933" spans="1:11" s="122" customFormat="1">
      <c r="A1933" s="128" t="s">
        <v>898</v>
      </c>
      <c r="B1933" s="127">
        <v>40000</v>
      </c>
      <c r="C1933" s="127">
        <f t="shared" si="70"/>
        <v>1240500</v>
      </c>
      <c r="D1933" s="129">
        <f t="shared" si="71"/>
        <v>42000</v>
      </c>
      <c r="E1933" s="130" t="s">
        <v>7183</v>
      </c>
      <c r="F1933" s="131"/>
      <c r="G1933" s="126"/>
      <c r="H1933" s="126"/>
      <c r="I1933" s="126"/>
      <c r="J1933" s="126"/>
      <c r="K1933" s="126"/>
    </row>
    <row r="1934" spans="1:11" s="122" customFormat="1">
      <c r="A1934" s="128" t="s">
        <v>899</v>
      </c>
      <c r="B1934" s="127">
        <v>41000</v>
      </c>
      <c r="C1934" s="127">
        <f t="shared" si="70"/>
        <v>1271500</v>
      </c>
      <c r="D1934" s="129">
        <f t="shared" si="71"/>
        <v>43050</v>
      </c>
      <c r="E1934" s="130" t="s">
        <v>7183</v>
      </c>
      <c r="F1934" s="131"/>
      <c r="G1934" s="126"/>
      <c r="H1934" s="126"/>
      <c r="I1934" s="126"/>
      <c r="J1934" s="126"/>
      <c r="K1934" s="126"/>
    </row>
    <row r="1935" spans="1:11" s="122" customFormat="1">
      <c r="A1935" s="128" t="s">
        <v>900</v>
      </c>
      <c r="B1935" s="127">
        <v>42000</v>
      </c>
      <c r="C1935" s="127">
        <f t="shared" si="70"/>
        <v>1302500</v>
      </c>
      <c r="D1935" s="129">
        <f t="shared" si="71"/>
        <v>44100</v>
      </c>
      <c r="E1935" s="130" t="s">
        <v>7183</v>
      </c>
      <c r="F1935" s="131"/>
      <c r="G1935" s="126"/>
      <c r="H1935" s="126"/>
      <c r="I1935" s="126"/>
      <c r="J1935" s="126"/>
      <c r="K1935" s="126"/>
    </row>
    <row r="1936" spans="1:11" s="122" customFormat="1">
      <c r="A1936" s="128" t="s">
        <v>901</v>
      </c>
      <c r="B1936" s="127">
        <v>43000</v>
      </c>
      <c r="C1936" s="127">
        <f t="shared" si="70"/>
        <v>1333500</v>
      </c>
      <c r="D1936" s="129">
        <f t="shared" si="71"/>
        <v>45150</v>
      </c>
      <c r="E1936" s="130" t="s">
        <v>7183</v>
      </c>
      <c r="F1936" s="131"/>
      <c r="G1936" s="126"/>
      <c r="H1936" s="126"/>
      <c r="I1936" s="126"/>
      <c r="J1936" s="126"/>
      <c r="K1936" s="126"/>
    </row>
    <row r="1937" spans="1:11" s="122" customFormat="1">
      <c r="A1937" s="128" t="s">
        <v>34</v>
      </c>
      <c r="B1937" s="127">
        <v>44000</v>
      </c>
      <c r="C1937" s="127">
        <f t="shared" si="70"/>
        <v>1364500</v>
      </c>
      <c r="D1937" s="129">
        <f t="shared" si="71"/>
        <v>46200</v>
      </c>
      <c r="E1937" s="130" t="s">
        <v>7183</v>
      </c>
      <c r="F1937" s="131"/>
      <c r="G1937" s="126"/>
      <c r="H1937" s="126"/>
      <c r="I1937" s="126"/>
      <c r="J1937" s="126"/>
      <c r="K1937" s="126"/>
    </row>
    <row r="1938" spans="1:11" s="122" customFormat="1">
      <c r="A1938" s="128" t="s">
        <v>902</v>
      </c>
      <c r="B1938" s="127">
        <v>45000</v>
      </c>
      <c r="C1938" s="127">
        <f t="shared" si="70"/>
        <v>1395500</v>
      </c>
      <c r="D1938" s="129">
        <f t="shared" si="71"/>
        <v>47250</v>
      </c>
      <c r="E1938" s="130" t="s">
        <v>7183</v>
      </c>
      <c r="F1938" s="131"/>
      <c r="G1938" s="126"/>
      <c r="H1938" s="126"/>
      <c r="I1938" s="126"/>
      <c r="J1938" s="126"/>
      <c r="K1938" s="126"/>
    </row>
    <row r="1939" spans="1:11" s="122" customFormat="1">
      <c r="A1939" s="128" t="s">
        <v>903</v>
      </c>
      <c r="B1939" s="127">
        <v>46000</v>
      </c>
      <c r="C1939" s="127">
        <f t="shared" si="70"/>
        <v>1426500</v>
      </c>
      <c r="D1939" s="129">
        <f t="shared" si="71"/>
        <v>48300</v>
      </c>
      <c r="E1939" s="130" t="s">
        <v>7183</v>
      </c>
      <c r="F1939" s="131"/>
      <c r="G1939" s="126"/>
      <c r="H1939" s="126"/>
      <c r="I1939" s="126"/>
      <c r="J1939" s="126"/>
      <c r="K1939" s="126"/>
    </row>
    <row r="1940" spans="1:11" s="122" customFormat="1">
      <c r="A1940" s="128" t="s">
        <v>904</v>
      </c>
      <c r="B1940" s="127">
        <v>47000</v>
      </c>
      <c r="C1940" s="127">
        <f t="shared" si="70"/>
        <v>1457500</v>
      </c>
      <c r="D1940" s="129">
        <f t="shared" si="71"/>
        <v>49350</v>
      </c>
      <c r="E1940" s="130" t="s">
        <v>7183</v>
      </c>
      <c r="F1940" s="131"/>
      <c r="G1940" s="126"/>
      <c r="H1940" s="126"/>
      <c r="I1940" s="126"/>
      <c r="J1940" s="126"/>
      <c r="K1940" s="126"/>
    </row>
    <row r="1941" spans="1:11" s="122" customFormat="1">
      <c r="A1941" s="128" t="s">
        <v>32</v>
      </c>
      <c r="B1941" s="127">
        <v>48000</v>
      </c>
      <c r="C1941" s="127">
        <f t="shared" si="70"/>
        <v>1488500</v>
      </c>
      <c r="D1941" s="129">
        <f t="shared" si="71"/>
        <v>50400</v>
      </c>
      <c r="E1941" s="130" t="s">
        <v>7183</v>
      </c>
      <c r="F1941" s="131"/>
      <c r="G1941" s="126"/>
      <c r="H1941" s="126"/>
      <c r="I1941" s="126"/>
      <c r="J1941" s="126"/>
      <c r="K1941" s="126"/>
    </row>
    <row r="1942" spans="1:11" s="122" customFormat="1">
      <c r="A1942" s="128" t="s">
        <v>905</v>
      </c>
      <c r="B1942" s="127">
        <v>49000</v>
      </c>
      <c r="C1942" s="127">
        <f t="shared" si="70"/>
        <v>1519500</v>
      </c>
      <c r="D1942" s="129">
        <f t="shared" si="71"/>
        <v>51450</v>
      </c>
      <c r="E1942" s="130" t="s">
        <v>7183</v>
      </c>
      <c r="F1942" s="131"/>
      <c r="G1942" s="126"/>
      <c r="H1942" s="126"/>
      <c r="I1942" s="126"/>
      <c r="J1942" s="126"/>
      <c r="K1942" s="126"/>
    </row>
    <row r="1943" spans="1:11" s="122" customFormat="1">
      <c r="A1943" s="128" t="s">
        <v>906</v>
      </c>
      <c r="B1943" s="127">
        <v>50000</v>
      </c>
      <c r="C1943" s="127">
        <f t="shared" si="70"/>
        <v>1550500</v>
      </c>
      <c r="D1943" s="129">
        <f t="shared" si="71"/>
        <v>52500</v>
      </c>
      <c r="E1943" s="130" t="s">
        <v>7183</v>
      </c>
      <c r="F1943" s="131"/>
      <c r="G1943" s="126"/>
      <c r="H1943" s="126"/>
      <c r="I1943" s="126"/>
      <c r="J1943" s="126"/>
      <c r="K1943" s="126"/>
    </row>
    <row r="1944" spans="1:11" s="122" customFormat="1">
      <c r="A1944" s="128" t="s">
        <v>907</v>
      </c>
      <c r="B1944" s="127">
        <v>51000</v>
      </c>
      <c r="C1944" s="127">
        <f t="shared" si="70"/>
        <v>1581500</v>
      </c>
      <c r="D1944" s="129">
        <f t="shared" si="71"/>
        <v>53550</v>
      </c>
      <c r="E1944" s="130" t="s">
        <v>7183</v>
      </c>
      <c r="F1944" s="131"/>
      <c r="G1944" s="126"/>
      <c r="H1944" s="126"/>
      <c r="I1944" s="126"/>
      <c r="J1944" s="126"/>
      <c r="K1944" s="126"/>
    </row>
    <row r="1945" spans="1:11" s="122" customFormat="1">
      <c r="A1945" s="128" t="s">
        <v>30</v>
      </c>
      <c r="B1945" s="127">
        <v>52000</v>
      </c>
      <c r="C1945" s="127">
        <f t="shared" si="70"/>
        <v>1612500</v>
      </c>
      <c r="D1945" s="129">
        <f t="shared" si="71"/>
        <v>54600</v>
      </c>
      <c r="E1945" s="130" t="s">
        <v>7183</v>
      </c>
      <c r="F1945" s="131"/>
      <c r="G1945" s="126"/>
      <c r="H1945" s="126"/>
      <c r="I1945" s="126"/>
      <c r="J1945" s="126"/>
      <c r="K1945" s="126"/>
    </row>
    <row r="1946" spans="1:11" s="122" customFormat="1">
      <c r="A1946" s="128" t="s">
        <v>33</v>
      </c>
      <c r="B1946" s="127">
        <v>53000</v>
      </c>
      <c r="C1946" s="127">
        <f t="shared" si="70"/>
        <v>1643500</v>
      </c>
      <c r="D1946" s="129">
        <f t="shared" si="71"/>
        <v>55650</v>
      </c>
      <c r="E1946" s="130" t="s">
        <v>7183</v>
      </c>
      <c r="F1946" s="131"/>
      <c r="G1946" s="126"/>
      <c r="H1946" s="126"/>
      <c r="I1946" s="126"/>
      <c r="J1946" s="126"/>
      <c r="K1946" s="126"/>
    </row>
    <row r="1947" spans="1:11" s="122" customFormat="1">
      <c r="A1947" s="128" t="s">
        <v>28</v>
      </c>
      <c r="B1947" s="127">
        <v>54000</v>
      </c>
      <c r="C1947" s="127">
        <f t="shared" si="70"/>
        <v>1674500</v>
      </c>
      <c r="D1947" s="129">
        <f t="shared" si="71"/>
        <v>56700</v>
      </c>
      <c r="E1947" s="130" t="s">
        <v>7183</v>
      </c>
      <c r="F1947" s="131"/>
      <c r="G1947" s="126"/>
      <c r="H1947" s="126"/>
      <c r="I1947" s="126"/>
      <c r="J1947" s="126"/>
      <c r="K1947" s="126"/>
    </row>
    <row r="1948" spans="1:11" s="122" customFormat="1">
      <c r="A1948" s="128" t="s">
        <v>908</v>
      </c>
      <c r="B1948" s="127">
        <v>55000</v>
      </c>
      <c r="C1948" s="127">
        <f t="shared" si="70"/>
        <v>1705500</v>
      </c>
      <c r="D1948" s="129">
        <f t="shared" si="71"/>
        <v>57750</v>
      </c>
      <c r="E1948" s="130" t="s">
        <v>7183</v>
      </c>
      <c r="F1948" s="131"/>
      <c r="G1948" s="126"/>
      <c r="H1948" s="126"/>
      <c r="I1948" s="126"/>
      <c r="J1948" s="126"/>
      <c r="K1948" s="126"/>
    </row>
    <row r="1949" spans="1:11" s="122" customFormat="1">
      <c r="A1949" s="128" t="s">
        <v>909</v>
      </c>
      <c r="B1949" s="127">
        <v>56000</v>
      </c>
      <c r="C1949" s="127">
        <f t="shared" si="70"/>
        <v>1736500</v>
      </c>
      <c r="D1949" s="129">
        <f t="shared" si="71"/>
        <v>58800</v>
      </c>
      <c r="E1949" s="130" t="s">
        <v>7183</v>
      </c>
      <c r="F1949" s="131"/>
      <c r="G1949" s="126"/>
      <c r="H1949" s="126"/>
      <c r="I1949" s="126"/>
      <c r="J1949" s="126"/>
      <c r="K1949" s="126"/>
    </row>
    <row r="1950" spans="1:11" s="122" customFormat="1">
      <c r="A1950" s="128" t="s">
        <v>910</v>
      </c>
      <c r="B1950" s="127">
        <v>57000</v>
      </c>
      <c r="C1950" s="127">
        <f t="shared" si="70"/>
        <v>1767500</v>
      </c>
      <c r="D1950" s="129">
        <f t="shared" si="71"/>
        <v>59850</v>
      </c>
      <c r="E1950" s="130" t="s">
        <v>7183</v>
      </c>
      <c r="F1950" s="131"/>
      <c r="G1950" s="126"/>
      <c r="H1950" s="126"/>
      <c r="I1950" s="126"/>
      <c r="J1950" s="126"/>
      <c r="K1950" s="126"/>
    </row>
    <row r="1951" spans="1:11" s="122" customFormat="1">
      <c r="A1951" s="128" t="s">
        <v>911</v>
      </c>
      <c r="B1951" s="127">
        <v>58000</v>
      </c>
      <c r="C1951" s="127">
        <f t="shared" si="70"/>
        <v>1798500</v>
      </c>
      <c r="D1951" s="129">
        <f t="shared" si="71"/>
        <v>60900</v>
      </c>
      <c r="E1951" s="130" t="s">
        <v>7183</v>
      </c>
      <c r="F1951" s="131"/>
      <c r="G1951" s="126"/>
      <c r="H1951" s="126"/>
      <c r="I1951" s="126"/>
      <c r="J1951" s="126"/>
      <c r="K1951" s="126"/>
    </row>
    <row r="1952" spans="1:11" s="122" customFormat="1">
      <c r="A1952" s="128" t="s">
        <v>912</v>
      </c>
      <c r="B1952" s="127">
        <v>59000</v>
      </c>
      <c r="C1952" s="127">
        <f t="shared" si="70"/>
        <v>1829500</v>
      </c>
      <c r="D1952" s="129">
        <f t="shared" si="71"/>
        <v>61950</v>
      </c>
      <c r="E1952" s="130" t="s">
        <v>7183</v>
      </c>
      <c r="F1952" s="131"/>
      <c r="G1952" s="126"/>
      <c r="H1952" s="126"/>
      <c r="I1952" s="126"/>
      <c r="J1952" s="126"/>
      <c r="K1952" s="126"/>
    </row>
    <row r="1953" spans="1:11" s="122" customFormat="1">
      <c r="A1953" s="128" t="s">
        <v>27</v>
      </c>
      <c r="B1953" s="127">
        <v>60000</v>
      </c>
      <c r="C1953" s="127">
        <f t="shared" si="70"/>
        <v>1860500</v>
      </c>
      <c r="D1953" s="129">
        <f t="shared" si="71"/>
        <v>63000</v>
      </c>
      <c r="E1953" s="130" t="s">
        <v>7183</v>
      </c>
      <c r="F1953" s="131"/>
      <c r="G1953" s="126"/>
      <c r="H1953" s="126"/>
      <c r="I1953" s="126"/>
      <c r="J1953" s="126"/>
      <c r="K1953" s="126"/>
    </row>
    <row r="1954" spans="1:11" s="122" customFormat="1">
      <c r="A1954" s="128" t="s">
        <v>913</v>
      </c>
      <c r="B1954" s="127">
        <v>61000</v>
      </c>
      <c r="C1954" s="127">
        <f t="shared" si="70"/>
        <v>1891500</v>
      </c>
      <c r="D1954" s="129">
        <f t="shared" si="71"/>
        <v>64050</v>
      </c>
      <c r="E1954" s="130" t="s">
        <v>7183</v>
      </c>
      <c r="F1954" s="131"/>
      <c r="G1954" s="126"/>
      <c r="H1954" s="126"/>
      <c r="I1954" s="126"/>
      <c r="J1954" s="126"/>
      <c r="K1954" s="126"/>
    </row>
    <row r="1955" spans="1:11" s="122" customFormat="1">
      <c r="A1955" s="128" t="s">
        <v>914</v>
      </c>
      <c r="B1955" s="127">
        <v>62000</v>
      </c>
      <c r="C1955" s="127">
        <f t="shared" si="70"/>
        <v>1922500</v>
      </c>
      <c r="D1955" s="129">
        <f t="shared" si="71"/>
        <v>65100</v>
      </c>
      <c r="E1955" s="130" t="s">
        <v>7183</v>
      </c>
      <c r="F1955" s="131"/>
      <c r="G1955" s="126"/>
      <c r="H1955" s="126"/>
      <c r="I1955" s="126"/>
      <c r="J1955" s="126"/>
      <c r="K1955" s="126"/>
    </row>
    <row r="1956" spans="1:11" s="122" customFormat="1">
      <c r="A1956" s="128" t="s">
        <v>915</v>
      </c>
      <c r="B1956" s="127">
        <v>63000</v>
      </c>
      <c r="C1956" s="127">
        <f t="shared" si="70"/>
        <v>1953500</v>
      </c>
      <c r="D1956" s="129">
        <f t="shared" si="71"/>
        <v>66150</v>
      </c>
      <c r="E1956" s="130" t="s">
        <v>7183</v>
      </c>
      <c r="F1956" s="131"/>
      <c r="G1956" s="126"/>
      <c r="H1956" s="126"/>
      <c r="I1956" s="126"/>
      <c r="J1956" s="126"/>
      <c r="K1956" s="126"/>
    </row>
    <row r="1957" spans="1:11" s="122" customFormat="1">
      <c r="A1957" s="128" t="s">
        <v>916</v>
      </c>
      <c r="B1957" s="127">
        <v>64000</v>
      </c>
      <c r="C1957" s="127">
        <f t="shared" si="70"/>
        <v>1984500</v>
      </c>
      <c r="D1957" s="129">
        <f t="shared" si="71"/>
        <v>67200</v>
      </c>
      <c r="E1957" s="130" t="s">
        <v>7183</v>
      </c>
      <c r="F1957" s="131"/>
      <c r="G1957" s="126"/>
      <c r="H1957" s="126"/>
      <c r="I1957" s="126"/>
      <c r="J1957" s="126"/>
      <c r="K1957" s="126"/>
    </row>
    <row r="1958" spans="1:11" s="122" customFormat="1">
      <c r="A1958" s="128" t="s">
        <v>917</v>
      </c>
      <c r="B1958" s="127">
        <v>65000</v>
      </c>
      <c r="C1958" s="127">
        <f t="shared" si="70"/>
        <v>2015500</v>
      </c>
      <c r="D1958" s="129">
        <f t="shared" si="71"/>
        <v>68250</v>
      </c>
      <c r="E1958" s="130" t="s">
        <v>7183</v>
      </c>
      <c r="F1958" s="131"/>
      <c r="G1958" s="126"/>
      <c r="H1958" s="126"/>
      <c r="I1958" s="126"/>
      <c r="J1958" s="126"/>
      <c r="K1958" s="126"/>
    </row>
    <row r="1959" spans="1:11" s="122" customFormat="1">
      <c r="A1959" s="128" t="s">
        <v>26</v>
      </c>
      <c r="B1959" s="127">
        <v>66000</v>
      </c>
      <c r="C1959" s="127">
        <f t="shared" si="70"/>
        <v>2046500</v>
      </c>
      <c r="D1959" s="129">
        <f t="shared" si="71"/>
        <v>69300</v>
      </c>
      <c r="E1959" s="130" t="s">
        <v>7183</v>
      </c>
      <c r="F1959" s="131"/>
      <c r="G1959" s="126"/>
      <c r="H1959" s="126"/>
      <c r="I1959" s="126"/>
      <c r="J1959" s="126"/>
      <c r="K1959" s="126"/>
    </row>
    <row r="1960" spans="1:11" s="122" customFormat="1">
      <c r="A1960" s="128" t="s">
        <v>918</v>
      </c>
      <c r="B1960" s="127">
        <v>67000</v>
      </c>
      <c r="C1960" s="127">
        <f t="shared" ref="C1960:C2023" si="72">C1959+31000</f>
        <v>2077500</v>
      </c>
      <c r="D1960" s="129">
        <f t="shared" si="71"/>
        <v>70350</v>
      </c>
      <c r="E1960" s="130" t="s">
        <v>7183</v>
      </c>
      <c r="F1960" s="131"/>
      <c r="G1960" s="126"/>
      <c r="H1960" s="126"/>
      <c r="I1960" s="126"/>
      <c r="J1960" s="126"/>
      <c r="K1960" s="126"/>
    </row>
    <row r="1961" spans="1:11" s="122" customFormat="1">
      <c r="A1961" s="128" t="s">
        <v>919</v>
      </c>
      <c r="B1961" s="127">
        <v>68000</v>
      </c>
      <c r="C1961" s="127">
        <f t="shared" si="72"/>
        <v>2108500</v>
      </c>
      <c r="D1961" s="129">
        <f t="shared" si="71"/>
        <v>71400</v>
      </c>
      <c r="E1961" s="130" t="s">
        <v>7183</v>
      </c>
      <c r="F1961" s="131"/>
      <c r="G1961" s="126"/>
      <c r="H1961" s="126"/>
      <c r="I1961" s="126"/>
      <c r="J1961" s="126"/>
      <c r="K1961" s="126"/>
    </row>
    <row r="1962" spans="1:11" s="122" customFormat="1">
      <c r="A1962" s="128" t="s">
        <v>920</v>
      </c>
      <c r="B1962" s="127">
        <v>69000</v>
      </c>
      <c r="C1962" s="127">
        <f t="shared" si="72"/>
        <v>2139500</v>
      </c>
      <c r="D1962" s="129">
        <f t="shared" si="71"/>
        <v>72450</v>
      </c>
      <c r="E1962" s="130" t="s">
        <v>7183</v>
      </c>
      <c r="F1962" s="131"/>
      <c r="G1962" s="126"/>
      <c r="H1962" s="126"/>
      <c r="I1962" s="126"/>
      <c r="J1962" s="126"/>
      <c r="K1962" s="126"/>
    </row>
    <row r="1963" spans="1:11" s="122" customFormat="1">
      <c r="A1963" s="128" t="s">
        <v>921</v>
      </c>
      <c r="B1963" s="127">
        <v>70000</v>
      </c>
      <c r="C1963" s="127">
        <f t="shared" si="72"/>
        <v>2170500</v>
      </c>
      <c r="D1963" s="129">
        <f t="shared" si="71"/>
        <v>73500</v>
      </c>
      <c r="E1963" s="130" t="s">
        <v>7183</v>
      </c>
      <c r="F1963" s="131"/>
      <c r="G1963" s="126"/>
      <c r="H1963" s="126"/>
      <c r="I1963" s="126"/>
      <c r="J1963" s="126"/>
      <c r="K1963" s="126"/>
    </row>
    <row r="1964" spans="1:11" s="122" customFormat="1">
      <c r="A1964" s="128" t="s">
        <v>922</v>
      </c>
      <c r="B1964" s="127">
        <v>71000</v>
      </c>
      <c r="C1964" s="127">
        <f t="shared" si="72"/>
        <v>2201500</v>
      </c>
      <c r="D1964" s="129">
        <f t="shared" si="71"/>
        <v>74550</v>
      </c>
      <c r="E1964" s="130" t="s">
        <v>7183</v>
      </c>
      <c r="F1964" s="131"/>
      <c r="G1964" s="126"/>
      <c r="H1964" s="126"/>
      <c r="I1964" s="126"/>
      <c r="J1964" s="126"/>
      <c r="K1964" s="126"/>
    </row>
    <row r="1965" spans="1:11" s="122" customFormat="1">
      <c r="A1965" s="128" t="s">
        <v>923</v>
      </c>
      <c r="B1965" s="127">
        <v>72000</v>
      </c>
      <c r="C1965" s="127">
        <f t="shared" si="72"/>
        <v>2232500</v>
      </c>
      <c r="D1965" s="129">
        <f t="shared" si="71"/>
        <v>75600</v>
      </c>
      <c r="E1965" s="130" t="s">
        <v>7183</v>
      </c>
      <c r="F1965" s="131"/>
      <c r="G1965" s="126"/>
      <c r="H1965" s="126"/>
      <c r="I1965" s="126"/>
      <c r="J1965" s="126"/>
      <c r="K1965" s="126"/>
    </row>
    <row r="1966" spans="1:11" s="122" customFormat="1">
      <c r="A1966" s="128" t="s">
        <v>924</v>
      </c>
      <c r="B1966" s="127">
        <v>73000</v>
      </c>
      <c r="C1966" s="127">
        <f t="shared" si="72"/>
        <v>2263500</v>
      </c>
      <c r="D1966" s="129">
        <f t="shared" si="71"/>
        <v>76650</v>
      </c>
      <c r="E1966" s="130" t="s">
        <v>7183</v>
      </c>
      <c r="F1966" s="131"/>
      <c r="G1966" s="126"/>
      <c r="H1966" s="126"/>
      <c r="I1966" s="126"/>
      <c r="J1966" s="126"/>
      <c r="K1966" s="126"/>
    </row>
    <row r="1967" spans="1:11" s="122" customFormat="1">
      <c r="A1967" s="128" t="s">
        <v>925</v>
      </c>
      <c r="B1967" s="127">
        <v>74000</v>
      </c>
      <c r="C1967" s="127">
        <f t="shared" si="72"/>
        <v>2294500</v>
      </c>
      <c r="D1967" s="129">
        <f t="shared" si="71"/>
        <v>77700</v>
      </c>
      <c r="E1967" s="130" t="s">
        <v>7183</v>
      </c>
      <c r="F1967" s="131"/>
      <c r="G1967" s="126"/>
      <c r="H1967" s="126"/>
      <c r="I1967" s="126"/>
      <c r="J1967" s="126"/>
      <c r="K1967" s="126"/>
    </row>
    <row r="1968" spans="1:11" s="122" customFormat="1">
      <c r="A1968" s="128" t="s">
        <v>926</v>
      </c>
      <c r="B1968" s="127">
        <v>75000</v>
      </c>
      <c r="C1968" s="127">
        <f t="shared" si="72"/>
        <v>2325500</v>
      </c>
      <c r="D1968" s="129">
        <f t="shared" si="71"/>
        <v>78750</v>
      </c>
      <c r="E1968" s="130" t="s">
        <v>7183</v>
      </c>
      <c r="F1968" s="131"/>
      <c r="G1968" s="126"/>
      <c r="H1968" s="126"/>
      <c r="I1968" s="126"/>
      <c r="J1968" s="126"/>
      <c r="K1968" s="126"/>
    </row>
    <row r="1969" spans="1:11" s="122" customFormat="1">
      <c r="A1969" s="128" t="s">
        <v>927</v>
      </c>
      <c r="B1969" s="127">
        <v>76000</v>
      </c>
      <c r="C1969" s="127">
        <f t="shared" si="72"/>
        <v>2356500</v>
      </c>
      <c r="D1969" s="129">
        <f t="shared" si="71"/>
        <v>79800</v>
      </c>
      <c r="E1969" s="130" t="s">
        <v>7183</v>
      </c>
      <c r="F1969" s="131"/>
      <c r="G1969" s="126"/>
      <c r="H1969" s="126"/>
      <c r="I1969" s="126"/>
      <c r="J1969" s="126"/>
      <c r="K1969" s="126"/>
    </row>
    <row r="1970" spans="1:11" s="122" customFormat="1">
      <c r="A1970" s="128" t="s">
        <v>928</v>
      </c>
      <c r="B1970" s="127">
        <v>77000</v>
      </c>
      <c r="C1970" s="127">
        <f t="shared" si="72"/>
        <v>2387500</v>
      </c>
      <c r="D1970" s="129">
        <f t="shared" si="71"/>
        <v>80850</v>
      </c>
      <c r="E1970" s="130" t="s">
        <v>7183</v>
      </c>
      <c r="F1970" s="131"/>
      <c r="G1970" s="126"/>
      <c r="H1970" s="126"/>
      <c r="I1970" s="126"/>
      <c r="J1970" s="126"/>
      <c r="K1970" s="126"/>
    </row>
    <row r="1971" spans="1:11" s="122" customFormat="1">
      <c r="A1971" s="128" t="s">
        <v>929</v>
      </c>
      <c r="B1971" s="127">
        <v>78000</v>
      </c>
      <c r="C1971" s="127">
        <f t="shared" si="72"/>
        <v>2418500</v>
      </c>
      <c r="D1971" s="129">
        <f t="shared" si="71"/>
        <v>81900</v>
      </c>
      <c r="E1971" s="130" t="s">
        <v>7183</v>
      </c>
      <c r="F1971" s="131"/>
      <c r="G1971" s="126"/>
      <c r="H1971" s="126"/>
      <c r="I1971" s="126"/>
      <c r="J1971" s="126"/>
      <c r="K1971" s="126"/>
    </row>
    <row r="1972" spans="1:11" s="122" customFormat="1">
      <c r="A1972" s="128" t="s">
        <v>930</v>
      </c>
      <c r="B1972" s="127">
        <v>79000</v>
      </c>
      <c r="C1972" s="127">
        <f t="shared" si="72"/>
        <v>2449500</v>
      </c>
      <c r="D1972" s="129">
        <f t="shared" si="71"/>
        <v>82950</v>
      </c>
      <c r="E1972" s="130" t="s">
        <v>7183</v>
      </c>
      <c r="F1972" s="131"/>
      <c r="G1972" s="126"/>
      <c r="H1972" s="126"/>
      <c r="I1972" s="126"/>
      <c r="J1972" s="126"/>
      <c r="K1972" s="126"/>
    </row>
    <row r="1973" spans="1:11" s="122" customFormat="1">
      <c r="A1973" s="128" t="s">
        <v>931</v>
      </c>
      <c r="B1973" s="127">
        <v>80000</v>
      </c>
      <c r="C1973" s="127">
        <f t="shared" si="72"/>
        <v>2480500</v>
      </c>
      <c r="D1973" s="129">
        <f t="shared" si="71"/>
        <v>84000</v>
      </c>
      <c r="E1973" s="130" t="s">
        <v>7183</v>
      </c>
      <c r="F1973" s="131"/>
      <c r="G1973" s="126"/>
      <c r="H1973" s="126"/>
      <c r="I1973" s="126"/>
      <c r="J1973" s="126"/>
      <c r="K1973" s="126"/>
    </row>
    <row r="1974" spans="1:11" s="122" customFormat="1">
      <c r="A1974" s="128" t="s">
        <v>932</v>
      </c>
      <c r="B1974" s="127">
        <v>81000</v>
      </c>
      <c r="C1974" s="127">
        <f t="shared" si="72"/>
        <v>2511500</v>
      </c>
      <c r="D1974" s="129">
        <f t="shared" si="71"/>
        <v>85050</v>
      </c>
      <c r="E1974" s="130" t="s">
        <v>7183</v>
      </c>
      <c r="F1974" s="131"/>
      <c r="G1974" s="126"/>
      <c r="H1974" s="126"/>
      <c r="I1974" s="126"/>
      <c r="J1974" s="126"/>
      <c r="K1974" s="126"/>
    </row>
    <row r="1975" spans="1:11" s="122" customFormat="1">
      <c r="A1975" s="128" t="s">
        <v>933</v>
      </c>
      <c r="B1975" s="127">
        <v>82000</v>
      </c>
      <c r="C1975" s="127">
        <f t="shared" si="72"/>
        <v>2542500</v>
      </c>
      <c r="D1975" s="129">
        <f t="shared" si="71"/>
        <v>86100</v>
      </c>
      <c r="E1975" s="130" t="s">
        <v>7183</v>
      </c>
      <c r="F1975" s="131"/>
      <c r="G1975" s="126"/>
      <c r="H1975" s="126"/>
      <c r="I1975" s="126"/>
      <c r="J1975" s="126"/>
      <c r="K1975" s="126"/>
    </row>
    <row r="1976" spans="1:11" s="122" customFormat="1">
      <c r="A1976" s="128" t="s">
        <v>934</v>
      </c>
      <c r="B1976" s="127">
        <v>83000</v>
      </c>
      <c r="C1976" s="127">
        <f t="shared" si="72"/>
        <v>2573500</v>
      </c>
      <c r="D1976" s="129">
        <f t="shared" si="71"/>
        <v>87150</v>
      </c>
      <c r="E1976" s="130" t="s">
        <v>7183</v>
      </c>
      <c r="F1976" s="131"/>
      <c r="G1976" s="126"/>
      <c r="H1976" s="126"/>
      <c r="I1976" s="126"/>
      <c r="J1976" s="126"/>
      <c r="K1976" s="126"/>
    </row>
    <row r="1977" spans="1:11" s="122" customFormat="1">
      <c r="A1977" s="128" t="s">
        <v>935</v>
      </c>
      <c r="B1977" s="127">
        <v>84000</v>
      </c>
      <c r="C1977" s="127">
        <f t="shared" si="72"/>
        <v>2604500</v>
      </c>
      <c r="D1977" s="129">
        <f t="shared" si="71"/>
        <v>88200</v>
      </c>
      <c r="E1977" s="130" t="s">
        <v>7183</v>
      </c>
      <c r="F1977" s="131"/>
      <c r="G1977" s="126"/>
      <c r="H1977" s="126"/>
      <c r="I1977" s="126"/>
      <c r="J1977" s="126"/>
      <c r="K1977" s="126"/>
    </row>
    <row r="1978" spans="1:11" s="122" customFormat="1">
      <c r="A1978" s="128" t="s">
        <v>936</v>
      </c>
      <c r="B1978" s="127">
        <v>85000</v>
      </c>
      <c r="C1978" s="127">
        <f t="shared" si="72"/>
        <v>2635500</v>
      </c>
      <c r="D1978" s="129">
        <f t="shared" si="71"/>
        <v>89250</v>
      </c>
      <c r="E1978" s="130" t="s">
        <v>7183</v>
      </c>
      <c r="F1978" s="131"/>
      <c r="G1978" s="126"/>
      <c r="H1978" s="126"/>
      <c r="I1978" s="126"/>
      <c r="J1978" s="126"/>
      <c r="K1978" s="126"/>
    </row>
    <row r="1979" spans="1:11" s="122" customFormat="1">
      <c r="A1979" s="128" t="s">
        <v>937</v>
      </c>
      <c r="B1979" s="127">
        <v>86000</v>
      </c>
      <c r="C1979" s="127">
        <f t="shared" si="72"/>
        <v>2666500</v>
      </c>
      <c r="D1979" s="129">
        <f t="shared" ref="D1979:D2042" si="73">SUM($G$2)*(B1979*0.001)</f>
        <v>90300</v>
      </c>
      <c r="E1979" s="130" t="s">
        <v>7183</v>
      </c>
      <c r="F1979" s="131"/>
      <c r="G1979" s="126"/>
      <c r="H1979" s="126"/>
      <c r="I1979" s="126"/>
      <c r="J1979" s="126"/>
      <c r="K1979" s="126"/>
    </row>
    <row r="1980" spans="1:11" s="122" customFormat="1">
      <c r="A1980" s="128" t="s">
        <v>938</v>
      </c>
      <c r="B1980" s="127">
        <v>87000</v>
      </c>
      <c r="C1980" s="127">
        <f t="shared" si="72"/>
        <v>2697500</v>
      </c>
      <c r="D1980" s="129">
        <f t="shared" si="73"/>
        <v>91350</v>
      </c>
      <c r="E1980" s="130" t="s">
        <v>7183</v>
      </c>
      <c r="F1980" s="131"/>
      <c r="G1980" s="126"/>
      <c r="H1980" s="126"/>
      <c r="I1980" s="126"/>
      <c r="J1980" s="126"/>
      <c r="K1980" s="126"/>
    </row>
    <row r="1981" spans="1:11" s="122" customFormat="1">
      <c r="A1981" s="128" t="s">
        <v>939</v>
      </c>
      <c r="B1981" s="127">
        <v>88000</v>
      </c>
      <c r="C1981" s="127">
        <f t="shared" si="72"/>
        <v>2728500</v>
      </c>
      <c r="D1981" s="129">
        <f t="shared" si="73"/>
        <v>92400</v>
      </c>
      <c r="E1981" s="130" t="s">
        <v>7183</v>
      </c>
      <c r="F1981" s="131"/>
      <c r="G1981" s="126"/>
      <c r="H1981" s="126"/>
      <c r="I1981" s="126"/>
      <c r="J1981" s="126"/>
      <c r="K1981" s="126"/>
    </row>
    <row r="1982" spans="1:11" s="122" customFormat="1">
      <c r="A1982" s="128" t="s">
        <v>940</v>
      </c>
      <c r="B1982" s="127">
        <v>89000</v>
      </c>
      <c r="C1982" s="127">
        <f t="shared" si="72"/>
        <v>2759500</v>
      </c>
      <c r="D1982" s="129">
        <f t="shared" si="73"/>
        <v>93450</v>
      </c>
      <c r="E1982" s="130" t="s">
        <v>7183</v>
      </c>
      <c r="F1982" s="131"/>
      <c r="G1982" s="126"/>
      <c r="H1982" s="126"/>
      <c r="I1982" s="126"/>
      <c r="J1982" s="126"/>
      <c r="K1982" s="126"/>
    </row>
    <row r="1983" spans="1:11" s="122" customFormat="1">
      <c r="A1983" s="128" t="s">
        <v>941</v>
      </c>
      <c r="B1983" s="127">
        <v>90000</v>
      </c>
      <c r="C1983" s="127">
        <f t="shared" si="72"/>
        <v>2790500</v>
      </c>
      <c r="D1983" s="129">
        <f t="shared" si="73"/>
        <v>94500</v>
      </c>
      <c r="E1983" s="130" t="s">
        <v>7183</v>
      </c>
      <c r="F1983" s="131"/>
      <c r="G1983" s="126"/>
      <c r="H1983" s="126"/>
      <c r="I1983" s="126"/>
      <c r="J1983" s="126"/>
      <c r="K1983" s="126"/>
    </row>
    <row r="1984" spans="1:11" s="122" customFormat="1">
      <c r="A1984" s="128" t="s">
        <v>942</v>
      </c>
      <c r="B1984" s="127">
        <v>91000</v>
      </c>
      <c r="C1984" s="127">
        <f t="shared" si="72"/>
        <v>2821500</v>
      </c>
      <c r="D1984" s="129">
        <f t="shared" si="73"/>
        <v>95550</v>
      </c>
      <c r="E1984" s="130" t="s">
        <v>7183</v>
      </c>
      <c r="F1984" s="131"/>
      <c r="G1984" s="126"/>
      <c r="H1984" s="126"/>
      <c r="I1984" s="126"/>
      <c r="J1984" s="126"/>
      <c r="K1984" s="126"/>
    </row>
    <row r="1985" spans="1:11" s="122" customFormat="1">
      <c r="A1985" s="128" t="s">
        <v>943</v>
      </c>
      <c r="B1985" s="127">
        <v>92000</v>
      </c>
      <c r="C1985" s="127">
        <f t="shared" si="72"/>
        <v>2852500</v>
      </c>
      <c r="D1985" s="129">
        <f t="shared" si="73"/>
        <v>96600</v>
      </c>
      <c r="E1985" s="130" t="s">
        <v>7183</v>
      </c>
      <c r="F1985" s="131"/>
      <c r="G1985" s="126"/>
      <c r="H1985" s="126"/>
      <c r="I1985" s="126"/>
      <c r="J1985" s="126"/>
      <c r="K1985" s="126"/>
    </row>
    <row r="1986" spans="1:11" s="122" customFormat="1">
      <c r="A1986" s="128" t="s">
        <v>944</v>
      </c>
      <c r="B1986" s="127">
        <v>93000</v>
      </c>
      <c r="C1986" s="127">
        <f t="shared" si="72"/>
        <v>2883500</v>
      </c>
      <c r="D1986" s="129">
        <f t="shared" si="73"/>
        <v>97650</v>
      </c>
      <c r="E1986" s="130" t="s">
        <v>7183</v>
      </c>
      <c r="F1986" s="131"/>
      <c r="G1986" s="126"/>
      <c r="H1986" s="126"/>
      <c r="I1986" s="126"/>
      <c r="J1986" s="126"/>
      <c r="K1986" s="126"/>
    </row>
    <row r="1987" spans="1:11" s="122" customFormat="1">
      <c r="A1987" s="128" t="s">
        <v>945</v>
      </c>
      <c r="B1987" s="127">
        <v>94000</v>
      </c>
      <c r="C1987" s="127">
        <f t="shared" si="72"/>
        <v>2914500</v>
      </c>
      <c r="D1987" s="129">
        <f t="shared" si="73"/>
        <v>98700</v>
      </c>
      <c r="E1987" s="130" t="s">
        <v>7183</v>
      </c>
      <c r="F1987" s="131"/>
      <c r="G1987" s="126"/>
      <c r="H1987" s="126"/>
      <c r="I1987" s="126"/>
      <c r="J1987" s="126"/>
      <c r="K1987" s="126"/>
    </row>
    <row r="1988" spans="1:11" s="122" customFormat="1">
      <c r="A1988" s="128" t="s">
        <v>946</v>
      </c>
      <c r="B1988" s="127">
        <v>95000</v>
      </c>
      <c r="C1988" s="127">
        <f t="shared" si="72"/>
        <v>2945500</v>
      </c>
      <c r="D1988" s="129">
        <f t="shared" si="73"/>
        <v>99750</v>
      </c>
      <c r="E1988" s="130" t="s">
        <v>7183</v>
      </c>
      <c r="F1988" s="131"/>
      <c r="G1988" s="126"/>
      <c r="H1988" s="126"/>
      <c r="I1988" s="126"/>
      <c r="J1988" s="126"/>
      <c r="K1988" s="126"/>
    </row>
    <row r="1989" spans="1:11" s="122" customFormat="1">
      <c r="A1989" s="128" t="s">
        <v>947</v>
      </c>
      <c r="B1989" s="127">
        <v>96000</v>
      </c>
      <c r="C1989" s="127">
        <f t="shared" si="72"/>
        <v>2976500</v>
      </c>
      <c r="D1989" s="129">
        <f t="shared" si="73"/>
        <v>100800</v>
      </c>
      <c r="E1989" s="130" t="s">
        <v>7183</v>
      </c>
      <c r="F1989" s="131"/>
      <c r="G1989" s="126"/>
      <c r="H1989" s="126"/>
      <c r="I1989" s="126"/>
      <c r="J1989" s="126"/>
      <c r="K1989" s="126"/>
    </row>
    <row r="1990" spans="1:11" s="122" customFormat="1">
      <c r="A1990" s="128" t="s">
        <v>948</v>
      </c>
      <c r="B1990" s="127">
        <v>97000</v>
      </c>
      <c r="C1990" s="127">
        <f t="shared" si="72"/>
        <v>3007500</v>
      </c>
      <c r="D1990" s="129">
        <f t="shared" si="73"/>
        <v>101850</v>
      </c>
      <c r="E1990" s="130" t="s">
        <v>7183</v>
      </c>
      <c r="F1990" s="131"/>
      <c r="G1990" s="126"/>
      <c r="H1990" s="126"/>
      <c r="I1990" s="126"/>
      <c r="J1990" s="126"/>
      <c r="K1990" s="126"/>
    </row>
    <row r="1991" spans="1:11" s="122" customFormat="1">
      <c r="A1991" s="128" t="s">
        <v>949</v>
      </c>
      <c r="B1991" s="127">
        <v>98000</v>
      </c>
      <c r="C1991" s="127">
        <f t="shared" si="72"/>
        <v>3038500</v>
      </c>
      <c r="D1991" s="129">
        <f t="shared" si="73"/>
        <v>102900</v>
      </c>
      <c r="E1991" s="130" t="s">
        <v>7183</v>
      </c>
      <c r="F1991" s="131"/>
      <c r="G1991" s="126"/>
      <c r="H1991" s="126"/>
      <c r="I1991" s="126"/>
      <c r="J1991" s="126"/>
      <c r="K1991" s="126"/>
    </row>
    <row r="1992" spans="1:11" s="122" customFormat="1">
      <c r="A1992" s="128" t="s">
        <v>950</v>
      </c>
      <c r="B1992" s="127">
        <v>99000</v>
      </c>
      <c r="C1992" s="127">
        <f t="shared" si="72"/>
        <v>3069500</v>
      </c>
      <c r="D1992" s="129">
        <f t="shared" si="73"/>
        <v>103950</v>
      </c>
      <c r="E1992" s="130" t="s">
        <v>7183</v>
      </c>
      <c r="F1992" s="131"/>
      <c r="G1992" s="126"/>
      <c r="H1992" s="126"/>
      <c r="I1992" s="126"/>
      <c r="J1992" s="126"/>
      <c r="K1992" s="126"/>
    </row>
    <row r="1993" spans="1:11" s="122" customFormat="1">
      <c r="A1993" s="128" t="s">
        <v>951</v>
      </c>
      <c r="B1993" s="127">
        <v>100000</v>
      </c>
      <c r="C1993" s="127">
        <f t="shared" si="72"/>
        <v>3100500</v>
      </c>
      <c r="D1993" s="129">
        <f t="shared" si="73"/>
        <v>105000</v>
      </c>
      <c r="E1993" s="130" t="s">
        <v>7183</v>
      </c>
      <c r="F1993" s="131"/>
      <c r="G1993" s="126"/>
      <c r="H1993" s="126"/>
      <c r="I1993" s="126"/>
      <c r="J1993" s="126"/>
      <c r="K1993" s="126"/>
    </row>
    <row r="1994" spans="1:11" s="122" customFormat="1">
      <c r="A1994" s="128" t="s">
        <v>952</v>
      </c>
      <c r="B1994" s="127">
        <v>101000</v>
      </c>
      <c r="C1994" s="127">
        <f t="shared" si="72"/>
        <v>3131500</v>
      </c>
      <c r="D1994" s="129">
        <f t="shared" si="73"/>
        <v>106050</v>
      </c>
      <c r="E1994" s="130" t="s">
        <v>7183</v>
      </c>
      <c r="F1994" s="131"/>
      <c r="G1994" s="126"/>
      <c r="H1994" s="126"/>
      <c r="I1994" s="126"/>
      <c r="J1994" s="126"/>
      <c r="K1994" s="126"/>
    </row>
    <row r="1995" spans="1:11" s="122" customFormat="1">
      <c r="A1995" s="128" t="s">
        <v>953</v>
      </c>
      <c r="B1995" s="127">
        <v>102000</v>
      </c>
      <c r="C1995" s="127">
        <f t="shared" si="72"/>
        <v>3162500</v>
      </c>
      <c r="D1995" s="129">
        <f t="shared" si="73"/>
        <v>107100</v>
      </c>
      <c r="E1995" s="130" t="s">
        <v>7183</v>
      </c>
      <c r="F1995" s="131"/>
      <c r="G1995" s="126"/>
      <c r="H1995" s="126"/>
      <c r="I1995" s="126"/>
      <c r="J1995" s="126"/>
      <c r="K1995" s="126"/>
    </row>
    <row r="1996" spans="1:11" s="122" customFormat="1">
      <c r="A1996" s="128" t="s">
        <v>954</v>
      </c>
      <c r="B1996" s="127">
        <v>103000</v>
      </c>
      <c r="C1996" s="127">
        <f t="shared" si="72"/>
        <v>3193500</v>
      </c>
      <c r="D1996" s="129">
        <f t="shared" si="73"/>
        <v>108150</v>
      </c>
      <c r="E1996" s="130" t="s">
        <v>7183</v>
      </c>
      <c r="F1996" s="131"/>
      <c r="G1996" s="126"/>
      <c r="H1996" s="126"/>
      <c r="I1996" s="126"/>
      <c r="J1996" s="126"/>
      <c r="K1996" s="126"/>
    </row>
    <row r="1997" spans="1:11" s="122" customFormat="1">
      <c r="A1997" s="128" t="s">
        <v>955</v>
      </c>
      <c r="B1997" s="127">
        <v>104000</v>
      </c>
      <c r="C1997" s="127">
        <f t="shared" si="72"/>
        <v>3224500</v>
      </c>
      <c r="D1997" s="129">
        <f t="shared" si="73"/>
        <v>109200</v>
      </c>
      <c r="E1997" s="130" t="s">
        <v>7183</v>
      </c>
      <c r="F1997" s="131"/>
      <c r="G1997" s="126"/>
      <c r="H1997" s="126"/>
      <c r="I1997" s="126"/>
      <c r="J1997" s="126"/>
      <c r="K1997" s="126"/>
    </row>
    <row r="1998" spans="1:11" s="122" customFormat="1">
      <c r="A1998" s="128" t="s">
        <v>956</v>
      </c>
      <c r="B1998" s="127">
        <v>105000</v>
      </c>
      <c r="C1998" s="127">
        <f t="shared" si="72"/>
        <v>3255500</v>
      </c>
      <c r="D1998" s="129">
        <f t="shared" si="73"/>
        <v>110250</v>
      </c>
      <c r="E1998" s="130" t="s">
        <v>7183</v>
      </c>
      <c r="F1998" s="131"/>
      <c r="G1998" s="126"/>
      <c r="H1998" s="126"/>
      <c r="I1998" s="126"/>
      <c r="J1998" s="126"/>
      <c r="K1998" s="126"/>
    </row>
    <row r="1999" spans="1:11" s="122" customFormat="1">
      <c r="A1999" s="128" t="s">
        <v>957</v>
      </c>
      <c r="B1999" s="127">
        <v>106000</v>
      </c>
      <c r="C1999" s="127">
        <f t="shared" si="72"/>
        <v>3286500</v>
      </c>
      <c r="D1999" s="129">
        <f t="shared" si="73"/>
        <v>111300</v>
      </c>
      <c r="E1999" s="130" t="s">
        <v>7183</v>
      </c>
      <c r="F1999" s="131"/>
      <c r="G1999" s="126"/>
      <c r="H1999" s="126"/>
      <c r="I1999" s="126"/>
      <c r="J1999" s="126"/>
      <c r="K1999" s="126"/>
    </row>
    <row r="2000" spans="1:11" s="122" customFormat="1">
      <c r="A2000" s="128" t="s">
        <v>958</v>
      </c>
      <c r="B2000" s="127">
        <v>107000</v>
      </c>
      <c r="C2000" s="127">
        <f t="shared" si="72"/>
        <v>3317500</v>
      </c>
      <c r="D2000" s="129">
        <f t="shared" si="73"/>
        <v>112350</v>
      </c>
      <c r="E2000" s="130" t="s">
        <v>7183</v>
      </c>
      <c r="F2000" s="131"/>
      <c r="G2000" s="126"/>
      <c r="H2000" s="126"/>
      <c r="I2000" s="126"/>
      <c r="J2000" s="126"/>
      <c r="K2000" s="126"/>
    </row>
    <row r="2001" spans="1:11" s="122" customFormat="1">
      <c r="A2001" s="128" t="s">
        <v>959</v>
      </c>
      <c r="B2001" s="127">
        <v>108000</v>
      </c>
      <c r="C2001" s="127">
        <f t="shared" si="72"/>
        <v>3348500</v>
      </c>
      <c r="D2001" s="129">
        <f t="shared" si="73"/>
        <v>113400</v>
      </c>
      <c r="E2001" s="130" t="s">
        <v>7183</v>
      </c>
      <c r="F2001" s="131"/>
      <c r="G2001" s="126"/>
      <c r="H2001" s="126"/>
      <c r="I2001" s="126"/>
      <c r="J2001" s="126"/>
      <c r="K2001" s="126"/>
    </row>
    <row r="2002" spans="1:11" s="122" customFormat="1">
      <c r="A2002" s="128" t="s">
        <v>960</v>
      </c>
      <c r="B2002" s="127">
        <v>109000</v>
      </c>
      <c r="C2002" s="127">
        <f t="shared" si="72"/>
        <v>3379500</v>
      </c>
      <c r="D2002" s="129">
        <f t="shared" si="73"/>
        <v>114450</v>
      </c>
      <c r="E2002" s="130" t="s">
        <v>7183</v>
      </c>
      <c r="F2002" s="131"/>
      <c r="G2002" s="126"/>
      <c r="H2002" s="126"/>
      <c r="I2002" s="126"/>
      <c r="J2002" s="126"/>
      <c r="K2002" s="126"/>
    </row>
    <row r="2003" spans="1:11" s="122" customFormat="1">
      <c r="A2003" s="128" t="s">
        <v>961</v>
      </c>
      <c r="B2003" s="127">
        <v>110000</v>
      </c>
      <c r="C2003" s="127">
        <f t="shared" si="72"/>
        <v>3410500</v>
      </c>
      <c r="D2003" s="129">
        <f t="shared" si="73"/>
        <v>115500</v>
      </c>
      <c r="E2003" s="130" t="s">
        <v>7183</v>
      </c>
      <c r="F2003" s="131"/>
      <c r="G2003" s="126"/>
      <c r="H2003" s="126"/>
      <c r="I2003" s="126"/>
      <c r="J2003" s="126"/>
      <c r="K2003" s="126"/>
    </row>
    <row r="2004" spans="1:11" s="122" customFormat="1">
      <c r="A2004" s="128" t="s">
        <v>962</v>
      </c>
      <c r="B2004" s="127">
        <v>111000</v>
      </c>
      <c r="C2004" s="127">
        <f t="shared" si="72"/>
        <v>3441500</v>
      </c>
      <c r="D2004" s="129">
        <f t="shared" si="73"/>
        <v>116550</v>
      </c>
      <c r="E2004" s="130" t="s">
        <v>7183</v>
      </c>
      <c r="F2004" s="131"/>
      <c r="G2004" s="126"/>
      <c r="H2004" s="126"/>
      <c r="I2004" s="126"/>
      <c r="J2004" s="126"/>
      <c r="K2004" s="126"/>
    </row>
    <row r="2005" spans="1:11" s="122" customFormat="1">
      <c r="A2005" s="128" t="s">
        <v>963</v>
      </c>
      <c r="B2005" s="127">
        <v>112000</v>
      </c>
      <c r="C2005" s="127">
        <f t="shared" si="72"/>
        <v>3472500</v>
      </c>
      <c r="D2005" s="129">
        <f t="shared" si="73"/>
        <v>117600</v>
      </c>
      <c r="E2005" s="130" t="s">
        <v>7183</v>
      </c>
      <c r="F2005" s="131"/>
      <c r="G2005" s="126"/>
      <c r="H2005" s="126"/>
      <c r="I2005" s="126"/>
      <c r="J2005" s="126"/>
      <c r="K2005" s="126"/>
    </row>
    <row r="2006" spans="1:11" s="122" customFormat="1">
      <c r="A2006" s="128" t="s">
        <v>964</v>
      </c>
      <c r="B2006" s="127">
        <v>113000</v>
      </c>
      <c r="C2006" s="127">
        <f t="shared" si="72"/>
        <v>3503500</v>
      </c>
      <c r="D2006" s="129">
        <f t="shared" si="73"/>
        <v>118650</v>
      </c>
      <c r="E2006" s="130" t="s">
        <v>7183</v>
      </c>
      <c r="F2006" s="131"/>
      <c r="G2006" s="126"/>
      <c r="H2006" s="126"/>
      <c r="I2006" s="126"/>
      <c r="J2006" s="126"/>
      <c r="K2006" s="126"/>
    </row>
    <row r="2007" spans="1:11" s="122" customFormat="1">
      <c r="A2007" s="128" t="s">
        <v>965</v>
      </c>
      <c r="B2007" s="127">
        <v>114000</v>
      </c>
      <c r="C2007" s="127">
        <f t="shared" si="72"/>
        <v>3534500</v>
      </c>
      <c r="D2007" s="129">
        <f t="shared" si="73"/>
        <v>119700</v>
      </c>
      <c r="E2007" s="130" t="s">
        <v>7183</v>
      </c>
      <c r="F2007" s="131"/>
      <c r="G2007" s="126"/>
      <c r="H2007" s="126"/>
      <c r="I2007" s="126"/>
      <c r="J2007" s="126"/>
      <c r="K2007" s="126"/>
    </row>
    <row r="2008" spans="1:11" s="122" customFormat="1">
      <c r="A2008" s="128" t="s">
        <v>966</v>
      </c>
      <c r="B2008" s="127">
        <v>115000</v>
      </c>
      <c r="C2008" s="127">
        <f t="shared" si="72"/>
        <v>3565500</v>
      </c>
      <c r="D2008" s="129">
        <f t="shared" si="73"/>
        <v>120750</v>
      </c>
      <c r="E2008" s="130" t="s">
        <v>7183</v>
      </c>
      <c r="F2008" s="131"/>
      <c r="G2008" s="126"/>
      <c r="H2008" s="126"/>
      <c r="I2008" s="126"/>
      <c r="J2008" s="126"/>
      <c r="K2008" s="126"/>
    </row>
    <row r="2009" spans="1:11" s="122" customFormat="1">
      <c r="A2009" s="128" t="s">
        <v>967</v>
      </c>
      <c r="B2009" s="127">
        <v>116000</v>
      </c>
      <c r="C2009" s="127">
        <f t="shared" si="72"/>
        <v>3596500</v>
      </c>
      <c r="D2009" s="129">
        <f t="shared" si="73"/>
        <v>121800</v>
      </c>
      <c r="E2009" s="130" t="s">
        <v>7183</v>
      </c>
      <c r="F2009" s="131"/>
      <c r="G2009" s="126"/>
      <c r="H2009" s="126"/>
      <c r="I2009" s="126"/>
      <c r="J2009" s="126"/>
      <c r="K2009" s="126"/>
    </row>
    <row r="2010" spans="1:11" s="122" customFormat="1">
      <c r="A2010" s="128" t="s">
        <v>968</v>
      </c>
      <c r="B2010" s="127">
        <v>117000</v>
      </c>
      <c r="C2010" s="127">
        <f t="shared" si="72"/>
        <v>3627500</v>
      </c>
      <c r="D2010" s="129">
        <f t="shared" si="73"/>
        <v>122850</v>
      </c>
      <c r="E2010" s="130" t="s">
        <v>7183</v>
      </c>
      <c r="F2010" s="131"/>
      <c r="G2010" s="126"/>
      <c r="H2010" s="126"/>
      <c r="I2010" s="126"/>
      <c r="J2010" s="126"/>
      <c r="K2010" s="126"/>
    </row>
    <row r="2011" spans="1:11" s="122" customFormat="1">
      <c r="A2011" s="128" t="s">
        <v>969</v>
      </c>
      <c r="B2011" s="127">
        <v>118000</v>
      </c>
      <c r="C2011" s="127">
        <f t="shared" si="72"/>
        <v>3658500</v>
      </c>
      <c r="D2011" s="129">
        <f t="shared" si="73"/>
        <v>123900</v>
      </c>
      <c r="E2011" s="130" t="s">
        <v>7183</v>
      </c>
      <c r="F2011" s="131"/>
      <c r="G2011" s="126"/>
      <c r="H2011" s="126"/>
      <c r="I2011" s="126"/>
      <c r="J2011" s="126"/>
      <c r="K2011" s="126"/>
    </row>
    <row r="2012" spans="1:11" s="122" customFormat="1">
      <c r="A2012" s="128" t="s">
        <v>970</v>
      </c>
      <c r="B2012" s="127">
        <v>119000</v>
      </c>
      <c r="C2012" s="127">
        <f t="shared" si="72"/>
        <v>3689500</v>
      </c>
      <c r="D2012" s="129">
        <f t="shared" si="73"/>
        <v>124950</v>
      </c>
      <c r="E2012" s="130" t="s">
        <v>7183</v>
      </c>
      <c r="F2012" s="131"/>
      <c r="G2012" s="126"/>
      <c r="H2012" s="126"/>
      <c r="I2012" s="126"/>
      <c r="J2012" s="126"/>
      <c r="K2012" s="126"/>
    </row>
    <row r="2013" spans="1:11" s="122" customFormat="1">
      <c r="A2013" s="128" t="s">
        <v>971</v>
      </c>
      <c r="B2013" s="127">
        <v>120000</v>
      </c>
      <c r="C2013" s="127">
        <f t="shared" si="72"/>
        <v>3720500</v>
      </c>
      <c r="D2013" s="129">
        <f t="shared" si="73"/>
        <v>126000</v>
      </c>
      <c r="E2013" s="130" t="s">
        <v>7183</v>
      </c>
      <c r="F2013" s="131"/>
      <c r="G2013" s="126"/>
      <c r="H2013" s="126"/>
      <c r="I2013" s="126"/>
      <c r="J2013" s="126"/>
      <c r="K2013" s="126"/>
    </row>
    <row r="2014" spans="1:11" s="122" customFormat="1">
      <c r="A2014" s="128" t="s">
        <v>972</v>
      </c>
      <c r="B2014" s="127">
        <v>121000</v>
      </c>
      <c r="C2014" s="127">
        <f t="shared" si="72"/>
        <v>3751500</v>
      </c>
      <c r="D2014" s="129">
        <f t="shared" si="73"/>
        <v>127050</v>
      </c>
      <c r="E2014" s="130" t="s">
        <v>7183</v>
      </c>
      <c r="F2014" s="131"/>
      <c r="G2014" s="126"/>
      <c r="H2014" s="126"/>
      <c r="I2014" s="126"/>
      <c r="J2014" s="126"/>
      <c r="K2014" s="126"/>
    </row>
    <row r="2015" spans="1:11" s="122" customFormat="1">
      <c r="A2015" s="128" t="s">
        <v>973</v>
      </c>
      <c r="B2015" s="127">
        <v>122000</v>
      </c>
      <c r="C2015" s="127">
        <f t="shared" si="72"/>
        <v>3782500</v>
      </c>
      <c r="D2015" s="129">
        <f t="shared" si="73"/>
        <v>128100</v>
      </c>
      <c r="E2015" s="130" t="s">
        <v>7183</v>
      </c>
      <c r="F2015" s="131"/>
      <c r="G2015" s="126"/>
      <c r="H2015" s="126"/>
      <c r="I2015" s="126"/>
      <c r="J2015" s="126"/>
      <c r="K2015" s="126"/>
    </row>
    <row r="2016" spans="1:11" s="122" customFormat="1">
      <c r="A2016" s="128" t="s">
        <v>974</v>
      </c>
      <c r="B2016" s="127">
        <v>123000</v>
      </c>
      <c r="C2016" s="127">
        <f t="shared" si="72"/>
        <v>3813500</v>
      </c>
      <c r="D2016" s="129">
        <f t="shared" si="73"/>
        <v>129150</v>
      </c>
      <c r="E2016" s="130" t="s">
        <v>7183</v>
      </c>
      <c r="F2016" s="131"/>
      <c r="G2016" s="126"/>
      <c r="H2016" s="126"/>
      <c r="I2016" s="126"/>
      <c r="J2016" s="126"/>
      <c r="K2016" s="126"/>
    </row>
    <row r="2017" spans="1:11" s="122" customFormat="1">
      <c r="A2017" s="128" t="s">
        <v>975</v>
      </c>
      <c r="B2017" s="127">
        <v>124000</v>
      </c>
      <c r="C2017" s="127">
        <f t="shared" si="72"/>
        <v>3844500</v>
      </c>
      <c r="D2017" s="129">
        <f t="shared" si="73"/>
        <v>130200</v>
      </c>
      <c r="E2017" s="130" t="s">
        <v>7183</v>
      </c>
      <c r="F2017" s="131"/>
      <c r="G2017" s="126"/>
      <c r="H2017" s="126"/>
      <c r="I2017" s="126"/>
      <c r="J2017" s="126"/>
      <c r="K2017" s="126"/>
    </row>
    <row r="2018" spans="1:11" s="122" customFormat="1">
      <c r="A2018" s="128" t="s">
        <v>976</v>
      </c>
      <c r="B2018" s="127">
        <v>125000</v>
      </c>
      <c r="C2018" s="127">
        <f t="shared" si="72"/>
        <v>3875500</v>
      </c>
      <c r="D2018" s="129">
        <f t="shared" si="73"/>
        <v>131250</v>
      </c>
      <c r="E2018" s="130" t="s">
        <v>7183</v>
      </c>
      <c r="F2018" s="131"/>
      <c r="G2018" s="126"/>
      <c r="H2018" s="126"/>
      <c r="I2018" s="126"/>
      <c r="J2018" s="126"/>
      <c r="K2018" s="126"/>
    </row>
    <row r="2019" spans="1:11" s="122" customFormat="1">
      <c r="A2019" s="128" t="s">
        <v>977</v>
      </c>
      <c r="B2019" s="127">
        <v>126000</v>
      </c>
      <c r="C2019" s="127">
        <f t="shared" si="72"/>
        <v>3906500</v>
      </c>
      <c r="D2019" s="129">
        <f t="shared" si="73"/>
        <v>132300</v>
      </c>
      <c r="E2019" s="130" t="s">
        <v>7183</v>
      </c>
      <c r="F2019" s="131"/>
      <c r="G2019" s="126"/>
      <c r="H2019" s="126"/>
      <c r="I2019" s="126"/>
      <c r="J2019" s="126"/>
      <c r="K2019" s="126"/>
    </row>
    <row r="2020" spans="1:11" s="122" customFormat="1">
      <c r="A2020" s="128" t="s">
        <v>978</v>
      </c>
      <c r="B2020" s="127">
        <v>127000</v>
      </c>
      <c r="C2020" s="127">
        <f t="shared" si="72"/>
        <v>3937500</v>
      </c>
      <c r="D2020" s="129">
        <f t="shared" si="73"/>
        <v>133350</v>
      </c>
      <c r="E2020" s="130" t="s">
        <v>7183</v>
      </c>
      <c r="F2020" s="131"/>
      <c r="G2020" s="126"/>
      <c r="H2020" s="126"/>
      <c r="I2020" s="126"/>
      <c r="J2020" s="126"/>
      <c r="K2020" s="126"/>
    </row>
    <row r="2021" spans="1:11" s="122" customFormat="1">
      <c r="A2021" s="128" t="s">
        <v>979</v>
      </c>
      <c r="B2021" s="127">
        <v>128000</v>
      </c>
      <c r="C2021" s="127">
        <f t="shared" si="72"/>
        <v>3968500</v>
      </c>
      <c r="D2021" s="129">
        <f t="shared" si="73"/>
        <v>134400</v>
      </c>
      <c r="E2021" s="130" t="s">
        <v>7183</v>
      </c>
      <c r="F2021" s="131"/>
      <c r="G2021" s="126"/>
      <c r="H2021" s="126"/>
      <c r="I2021" s="126"/>
      <c r="J2021" s="126"/>
      <c r="K2021" s="126"/>
    </row>
    <row r="2022" spans="1:11" s="122" customFormat="1">
      <c r="A2022" s="128" t="s">
        <v>980</v>
      </c>
      <c r="B2022" s="127">
        <v>129000</v>
      </c>
      <c r="C2022" s="127">
        <f t="shared" si="72"/>
        <v>3999500</v>
      </c>
      <c r="D2022" s="129">
        <f t="shared" si="73"/>
        <v>135450</v>
      </c>
      <c r="E2022" s="130" t="s">
        <v>7183</v>
      </c>
      <c r="F2022" s="131"/>
      <c r="G2022" s="126"/>
      <c r="H2022" s="126"/>
      <c r="I2022" s="126"/>
      <c r="J2022" s="126"/>
      <c r="K2022" s="126"/>
    </row>
    <row r="2023" spans="1:11" s="122" customFormat="1">
      <c r="A2023" s="128" t="s">
        <v>981</v>
      </c>
      <c r="B2023" s="127">
        <v>130000</v>
      </c>
      <c r="C2023" s="127">
        <f t="shared" si="72"/>
        <v>4030500</v>
      </c>
      <c r="D2023" s="129">
        <f t="shared" si="73"/>
        <v>136500</v>
      </c>
      <c r="E2023" s="130" t="s">
        <v>7183</v>
      </c>
      <c r="F2023" s="131"/>
      <c r="G2023" s="126"/>
      <c r="H2023" s="126"/>
      <c r="I2023" s="126"/>
      <c r="J2023" s="126"/>
      <c r="K2023" s="126"/>
    </row>
    <row r="2024" spans="1:11" s="122" customFormat="1">
      <c r="A2024" s="128" t="s">
        <v>982</v>
      </c>
      <c r="B2024" s="127">
        <v>131000</v>
      </c>
      <c r="C2024" s="127">
        <f t="shared" ref="C2024:C2087" si="74">C2023+31000</f>
        <v>4061500</v>
      </c>
      <c r="D2024" s="129">
        <f t="shared" si="73"/>
        <v>137550</v>
      </c>
      <c r="E2024" s="130" t="s">
        <v>7183</v>
      </c>
      <c r="F2024" s="131"/>
      <c r="G2024" s="126"/>
      <c r="H2024" s="126"/>
      <c r="I2024" s="126"/>
      <c r="J2024" s="126"/>
      <c r="K2024" s="126"/>
    </row>
    <row r="2025" spans="1:11" s="122" customFormat="1">
      <c r="A2025" s="128" t="s">
        <v>983</v>
      </c>
      <c r="B2025" s="127">
        <v>132000</v>
      </c>
      <c r="C2025" s="127">
        <f t="shared" si="74"/>
        <v>4092500</v>
      </c>
      <c r="D2025" s="129">
        <f t="shared" si="73"/>
        <v>138600</v>
      </c>
      <c r="E2025" s="130" t="s">
        <v>7183</v>
      </c>
      <c r="F2025" s="131"/>
      <c r="G2025" s="126"/>
      <c r="H2025" s="126"/>
      <c r="I2025" s="126"/>
      <c r="J2025" s="126"/>
      <c r="K2025" s="126"/>
    </row>
    <row r="2026" spans="1:11" s="122" customFormat="1">
      <c r="A2026" s="128" t="s">
        <v>984</v>
      </c>
      <c r="B2026" s="127">
        <v>133000</v>
      </c>
      <c r="C2026" s="127">
        <f t="shared" si="74"/>
        <v>4123500</v>
      </c>
      <c r="D2026" s="129">
        <f t="shared" si="73"/>
        <v>139650</v>
      </c>
      <c r="E2026" s="130" t="s">
        <v>7183</v>
      </c>
      <c r="F2026" s="131"/>
      <c r="G2026" s="126"/>
      <c r="H2026" s="126"/>
      <c r="I2026" s="126"/>
      <c r="J2026" s="126"/>
      <c r="K2026" s="126"/>
    </row>
    <row r="2027" spans="1:11" s="122" customFormat="1">
      <c r="A2027" s="128" t="s">
        <v>985</v>
      </c>
      <c r="B2027" s="127">
        <v>134000</v>
      </c>
      <c r="C2027" s="127">
        <f t="shared" si="74"/>
        <v>4154500</v>
      </c>
      <c r="D2027" s="129">
        <f t="shared" si="73"/>
        <v>140700</v>
      </c>
      <c r="E2027" s="130" t="s">
        <v>7183</v>
      </c>
      <c r="F2027" s="131"/>
      <c r="G2027" s="126"/>
      <c r="H2027" s="126"/>
      <c r="I2027" s="126"/>
      <c r="J2027" s="126"/>
      <c r="K2027" s="126"/>
    </row>
    <row r="2028" spans="1:11" s="122" customFormat="1">
      <c r="A2028" s="128" t="s">
        <v>986</v>
      </c>
      <c r="B2028" s="127">
        <v>135000</v>
      </c>
      <c r="C2028" s="127">
        <f t="shared" si="74"/>
        <v>4185500</v>
      </c>
      <c r="D2028" s="129">
        <f t="shared" si="73"/>
        <v>141750</v>
      </c>
      <c r="E2028" s="130" t="s">
        <v>7183</v>
      </c>
      <c r="F2028" s="131"/>
      <c r="G2028" s="126"/>
      <c r="H2028" s="126"/>
      <c r="I2028" s="126"/>
      <c r="J2028" s="126"/>
      <c r="K2028" s="126"/>
    </row>
    <row r="2029" spans="1:11" s="122" customFormat="1">
      <c r="A2029" s="128" t="s">
        <v>987</v>
      </c>
      <c r="B2029" s="127">
        <v>136000</v>
      </c>
      <c r="C2029" s="127">
        <f t="shared" si="74"/>
        <v>4216500</v>
      </c>
      <c r="D2029" s="129">
        <f t="shared" si="73"/>
        <v>142800</v>
      </c>
      <c r="E2029" s="130" t="s">
        <v>7183</v>
      </c>
      <c r="F2029" s="131"/>
      <c r="G2029" s="126"/>
      <c r="H2029" s="126"/>
      <c r="I2029" s="126"/>
      <c r="J2029" s="126"/>
      <c r="K2029" s="126"/>
    </row>
    <row r="2030" spans="1:11" s="122" customFormat="1">
      <c r="A2030" s="128" t="s">
        <v>988</v>
      </c>
      <c r="B2030" s="127">
        <v>137000</v>
      </c>
      <c r="C2030" s="127">
        <f t="shared" si="74"/>
        <v>4247500</v>
      </c>
      <c r="D2030" s="129">
        <f t="shared" si="73"/>
        <v>143850</v>
      </c>
      <c r="E2030" s="130" t="s">
        <v>7183</v>
      </c>
      <c r="F2030" s="131"/>
      <c r="G2030" s="126"/>
      <c r="H2030" s="126"/>
      <c r="I2030" s="126"/>
      <c r="J2030" s="126"/>
      <c r="K2030" s="126"/>
    </row>
    <row r="2031" spans="1:11" s="122" customFormat="1">
      <c r="A2031" s="128" t="s">
        <v>989</v>
      </c>
      <c r="B2031" s="127">
        <v>138000</v>
      </c>
      <c r="C2031" s="127">
        <f t="shared" si="74"/>
        <v>4278500</v>
      </c>
      <c r="D2031" s="129">
        <f t="shared" si="73"/>
        <v>144900</v>
      </c>
      <c r="E2031" s="130" t="s">
        <v>7183</v>
      </c>
      <c r="F2031" s="131"/>
      <c r="G2031" s="126"/>
      <c r="H2031" s="126"/>
      <c r="I2031" s="126"/>
      <c r="J2031" s="126"/>
      <c r="K2031" s="126"/>
    </row>
    <row r="2032" spans="1:11" s="122" customFormat="1">
      <c r="A2032" s="128" t="s">
        <v>990</v>
      </c>
      <c r="B2032" s="127">
        <v>139000</v>
      </c>
      <c r="C2032" s="127">
        <f t="shared" si="74"/>
        <v>4309500</v>
      </c>
      <c r="D2032" s="129">
        <f t="shared" si="73"/>
        <v>145950</v>
      </c>
      <c r="E2032" s="130" t="s">
        <v>7183</v>
      </c>
      <c r="F2032" s="131"/>
      <c r="G2032" s="126"/>
      <c r="H2032" s="126"/>
      <c r="I2032" s="126"/>
      <c r="J2032" s="126"/>
      <c r="K2032" s="126"/>
    </row>
    <row r="2033" spans="1:11" s="122" customFormat="1">
      <c r="A2033" s="128" t="s">
        <v>991</v>
      </c>
      <c r="B2033" s="127">
        <v>140000</v>
      </c>
      <c r="C2033" s="127">
        <f t="shared" si="74"/>
        <v>4340500</v>
      </c>
      <c r="D2033" s="129">
        <f t="shared" si="73"/>
        <v>147000</v>
      </c>
      <c r="E2033" s="130" t="s">
        <v>7183</v>
      </c>
      <c r="F2033" s="131"/>
      <c r="G2033" s="126"/>
      <c r="H2033" s="126"/>
      <c r="I2033" s="126"/>
      <c r="J2033" s="126"/>
      <c r="K2033" s="126"/>
    </row>
    <row r="2034" spans="1:11" s="122" customFormat="1">
      <c r="A2034" s="128" t="s">
        <v>992</v>
      </c>
      <c r="B2034" s="127">
        <v>141000</v>
      </c>
      <c r="C2034" s="127">
        <f t="shared" si="74"/>
        <v>4371500</v>
      </c>
      <c r="D2034" s="129">
        <f t="shared" si="73"/>
        <v>148050</v>
      </c>
      <c r="E2034" s="130" t="s">
        <v>7183</v>
      </c>
      <c r="F2034" s="131"/>
      <c r="G2034" s="126"/>
      <c r="H2034" s="126"/>
      <c r="I2034" s="126"/>
      <c r="J2034" s="126"/>
      <c r="K2034" s="126"/>
    </row>
    <row r="2035" spans="1:11" s="122" customFormat="1">
      <c r="A2035" s="128" t="s">
        <v>993</v>
      </c>
      <c r="B2035" s="127">
        <v>142000</v>
      </c>
      <c r="C2035" s="127">
        <f t="shared" si="74"/>
        <v>4402500</v>
      </c>
      <c r="D2035" s="129">
        <f t="shared" si="73"/>
        <v>149100</v>
      </c>
      <c r="E2035" s="130" t="s">
        <v>7183</v>
      </c>
      <c r="F2035" s="131"/>
      <c r="G2035" s="126"/>
      <c r="H2035" s="126"/>
      <c r="I2035" s="126"/>
      <c r="J2035" s="126"/>
      <c r="K2035" s="126"/>
    </row>
    <row r="2036" spans="1:11" s="122" customFormat="1">
      <c r="A2036" s="128" t="s">
        <v>994</v>
      </c>
      <c r="B2036" s="127">
        <v>143000</v>
      </c>
      <c r="C2036" s="127">
        <f t="shared" si="74"/>
        <v>4433500</v>
      </c>
      <c r="D2036" s="129">
        <f t="shared" si="73"/>
        <v>150150</v>
      </c>
      <c r="E2036" s="130" t="s">
        <v>7183</v>
      </c>
      <c r="F2036" s="131"/>
      <c r="G2036" s="126"/>
      <c r="H2036" s="126"/>
      <c r="I2036" s="126"/>
      <c r="J2036" s="126"/>
      <c r="K2036" s="126"/>
    </row>
    <row r="2037" spans="1:11" s="122" customFormat="1">
      <c r="A2037" s="128" t="s">
        <v>995</v>
      </c>
      <c r="B2037" s="127">
        <v>144000</v>
      </c>
      <c r="C2037" s="127">
        <f t="shared" si="74"/>
        <v>4464500</v>
      </c>
      <c r="D2037" s="129">
        <f t="shared" si="73"/>
        <v>151200</v>
      </c>
      <c r="E2037" s="130" t="s">
        <v>7183</v>
      </c>
      <c r="F2037" s="131"/>
      <c r="G2037" s="126"/>
      <c r="H2037" s="126"/>
      <c r="I2037" s="126"/>
      <c r="J2037" s="126"/>
      <c r="K2037" s="126"/>
    </row>
    <row r="2038" spans="1:11" s="122" customFormat="1">
      <c r="A2038" s="128" t="s">
        <v>996</v>
      </c>
      <c r="B2038" s="127">
        <v>145000</v>
      </c>
      <c r="C2038" s="127">
        <f t="shared" si="74"/>
        <v>4495500</v>
      </c>
      <c r="D2038" s="129">
        <f t="shared" si="73"/>
        <v>152250</v>
      </c>
      <c r="E2038" s="130" t="s">
        <v>7183</v>
      </c>
      <c r="F2038" s="131"/>
      <c r="G2038" s="126"/>
      <c r="H2038" s="126"/>
      <c r="I2038" s="126"/>
      <c r="J2038" s="126"/>
      <c r="K2038" s="126"/>
    </row>
    <row r="2039" spans="1:11" s="122" customFormat="1">
      <c r="A2039" s="128" t="s">
        <v>997</v>
      </c>
      <c r="B2039" s="127">
        <v>146000</v>
      </c>
      <c r="C2039" s="127">
        <f t="shared" si="74"/>
        <v>4526500</v>
      </c>
      <c r="D2039" s="129">
        <f t="shared" si="73"/>
        <v>153300</v>
      </c>
      <c r="E2039" s="130" t="s">
        <v>7183</v>
      </c>
      <c r="F2039" s="131"/>
      <c r="G2039" s="126"/>
      <c r="H2039" s="126"/>
      <c r="I2039" s="126"/>
      <c r="J2039" s="126"/>
      <c r="K2039" s="126"/>
    </row>
    <row r="2040" spans="1:11" s="122" customFormat="1">
      <c r="A2040" s="128" t="s">
        <v>998</v>
      </c>
      <c r="B2040" s="127">
        <v>147000</v>
      </c>
      <c r="C2040" s="127">
        <f t="shared" si="74"/>
        <v>4557500</v>
      </c>
      <c r="D2040" s="129">
        <f t="shared" si="73"/>
        <v>154350</v>
      </c>
      <c r="E2040" s="130" t="s">
        <v>7183</v>
      </c>
      <c r="F2040" s="131"/>
      <c r="G2040" s="126"/>
      <c r="H2040" s="126"/>
      <c r="I2040" s="126"/>
      <c r="J2040" s="126"/>
      <c r="K2040" s="126"/>
    </row>
    <row r="2041" spans="1:11" s="122" customFormat="1">
      <c r="A2041" s="128" t="s">
        <v>999</v>
      </c>
      <c r="B2041" s="127">
        <v>148000</v>
      </c>
      <c r="C2041" s="127">
        <f t="shared" si="74"/>
        <v>4588500</v>
      </c>
      <c r="D2041" s="129">
        <f t="shared" si="73"/>
        <v>155400</v>
      </c>
      <c r="E2041" s="130" t="s">
        <v>7183</v>
      </c>
      <c r="F2041" s="131"/>
      <c r="G2041" s="126"/>
      <c r="H2041" s="126"/>
      <c r="I2041" s="126"/>
      <c r="J2041" s="126"/>
      <c r="K2041" s="126"/>
    </row>
    <row r="2042" spans="1:11" s="122" customFormat="1">
      <c r="A2042" s="128" t="s">
        <v>1000</v>
      </c>
      <c r="B2042" s="127">
        <v>149000</v>
      </c>
      <c r="C2042" s="127">
        <f t="shared" si="74"/>
        <v>4619500</v>
      </c>
      <c r="D2042" s="129">
        <f t="shared" si="73"/>
        <v>156450</v>
      </c>
      <c r="E2042" s="130" t="s">
        <v>7183</v>
      </c>
      <c r="F2042" s="131"/>
      <c r="G2042" s="126"/>
      <c r="H2042" s="126"/>
      <c r="I2042" s="126"/>
      <c r="J2042" s="126"/>
      <c r="K2042" s="126"/>
    </row>
    <row r="2043" spans="1:11" s="122" customFormat="1">
      <c r="A2043" s="128" t="s">
        <v>1001</v>
      </c>
      <c r="B2043" s="127">
        <v>150000</v>
      </c>
      <c r="C2043" s="127">
        <f t="shared" si="74"/>
        <v>4650500</v>
      </c>
      <c r="D2043" s="129">
        <f t="shared" ref="D2043:D2106" si="75">SUM($G$2)*(B2043*0.001)</f>
        <v>157500</v>
      </c>
      <c r="E2043" s="130" t="s">
        <v>7183</v>
      </c>
      <c r="F2043" s="131"/>
      <c r="G2043" s="126"/>
      <c r="H2043" s="126"/>
      <c r="I2043" s="126"/>
      <c r="J2043" s="126"/>
      <c r="K2043" s="126"/>
    </row>
    <row r="2044" spans="1:11" s="122" customFormat="1">
      <c r="A2044" s="128" t="s">
        <v>1002</v>
      </c>
      <c r="B2044" s="127">
        <v>151000</v>
      </c>
      <c r="C2044" s="127">
        <f t="shared" si="74"/>
        <v>4681500</v>
      </c>
      <c r="D2044" s="129">
        <f t="shared" si="75"/>
        <v>158550</v>
      </c>
      <c r="E2044" s="130" t="s">
        <v>7183</v>
      </c>
      <c r="F2044" s="131"/>
      <c r="G2044" s="126"/>
      <c r="H2044" s="126"/>
      <c r="I2044" s="126"/>
      <c r="J2044" s="126"/>
      <c r="K2044" s="126"/>
    </row>
    <row r="2045" spans="1:11" s="122" customFormat="1">
      <c r="A2045" s="128" t="s">
        <v>1003</v>
      </c>
      <c r="B2045" s="127">
        <v>152000</v>
      </c>
      <c r="C2045" s="127">
        <f t="shared" si="74"/>
        <v>4712500</v>
      </c>
      <c r="D2045" s="129">
        <f t="shared" si="75"/>
        <v>159600</v>
      </c>
      <c r="E2045" s="130" t="s">
        <v>7183</v>
      </c>
      <c r="F2045" s="131"/>
      <c r="G2045" s="126"/>
      <c r="H2045" s="126"/>
      <c r="I2045" s="126"/>
      <c r="J2045" s="126"/>
      <c r="K2045" s="126"/>
    </row>
    <row r="2046" spans="1:11" s="122" customFormat="1">
      <c r="A2046" s="128" t="s">
        <v>1004</v>
      </c>
      <c r="B2046" s="127">
        <v>153000</v>
      </c>
      <c r="C2046" s="127">
        <f t="shared" si="74"/>
        <v>4743500</v>
      </c>
      <c r="D2046" s="129">
        <f t="shared" si="75"/>
        <v>160650</v>
      </c>
      <c r="E2046" s="130" t="s">
        <v>7183</v>
      </c>
      <c r="F2046" s="131"/>
      <c r="G2046" s="126"/>
      <c r="H2046" s="126"/>
      <c r="I2046" s="126"/>
      <c r="J2046" s="126"/>
      <c r="K2046" s="126"/>
    </row>
    <row r="2047" spans="1:11" s="122" customFormat="1">
      <c r="A2047" s="128" t="s">
        <v>1005</v>
      </c>
      <c r="B2047" s="127">
        <v>154000</v>
      </c>
      <c r="C2047" s="127">
        <f t="shared" si="74"/>
        <v>4774500</v>
      </c>
      <c r="D2047" s="129">
        <f t="shared" si="75"/>
        <v>161700</v>
      </c>
      <c r="E2047" s="130" t="s">
        <v>7183</v>
      </c>
      <c r="F2047" s="131"/>
      <c r="G2047" s="126"/>
      <c r="H2047" s="126"/>
      <c r="I2047" s="126"/>
      <c r="J2047" s="126"/>
      <c r="K2047" s="126"/>
    </row>
    <row r="2048" spans="1:11" s="122" customFormat="1">
      <c r="A2048" s="128" t="s">
        <v>1006</v>
      </c>
      <c r="B2048" s="127">
        <v>155000</v>
      </c>
      <c r="C2048" s="127">
        <f t="shared" si="74"/>
        <v>4805500</v>
      </c>
      <c r="D2048" s="129">
        <f t="shared" si="75"/>
        <v>162750</v>
      </c>
      <c r="E2048" s="130" t="s">
        <v>7183</v>
      </c>
      <c r="F2048" s="131"/>
      <c r="G2048" s="126"/>
      <c r="H2048" s="126"/>
      <c r="I2048" s="126"/>
      <c r="J2048" s="126"/>
      <c r="K2048" s="126"/>
    </row>
    <row r="2049" spans="1:11" s="122" customFormat="1">
      <c r="A2049" s="128" t="s">
        <v>1007</v>
      </c>
      <c r="B2049" s="127">
        <v>156000</v>
      </c>
      <c r="C2049" s="127">
        <f t="shared" si="74"/>
        <v>4836500</v>
      </c>
      <c r="D2049" s="129">
        <f t="shared" si="75"/>
        <v>163800</v>
      </c>
      <c r="E2049" s="130" t="s">
        <v>7183</v>
      </c>
      <c r="F2049" s="131"/>
      <c r="G2049" s="126"/>
      <c r="H2049" s="126"/>
      <c r="I2049" s="126"/>
      <c r="J2049" s="126"/>
      <c r="K2049" s="126"/>
    </row>
    <row r="2050" spans="1:11" s="122" customFormat="1">
      <c r="A2050" s="128" t="s">
        <v>1008</v>
      </c>
      <c r="B2050" s="127">
        <v>157000</v>
      </c>
      <c r="C2050" s="127">
        <f t="shared" si="74"/>
        <v>4867500</v>
      </c>
      <c r="D2050" s="129">
        <f t="shared" si="75"/>
        <v>164850</v>
      </c>
      <c r="E2050" s="130" t="s">
        <v>7183</v>
      </c>
      <c r="F2050" s="131"/>
      <c r="G2050" s="126"/>
      <c r="H2050" s="126"/>
      <c r="I2050" s="126"/>
      <c r="J2050" s="126"/>
      <c r="K2050" s="126"/>
    </row>
    <row r="2051" spans="1:11" s="122" customFormat="1">
      <c r="A2051" s="128" t="s">
        <v>1009</v>
      </c>
      <c r="B2051" s="127">
        <v>158000</v>
      </c>
      <c r="C2051" s="127">
        <f t="shared" si="74"/>
        <v>4898500</v>
      </c>
      <c r="D2051" s="129">
        <f t="shared" si="75"/>
        <v>165900</v>
      </c>
      <c r="E2051" s="130" t="s">
        <v>7183</v>
      </c>
      <c r="F2051" s="131"/>
      <c r="G2051" s="126"/>
      <c r="H2051" s="126"/>
      <c r="I2051" s="126"/>
      <c r="J2051" s="126"/>
      <c r="K2051" s="126"/>
    </row>
    <row r="2052" spans="1:11" s="122" customFormat="1">
      <c r="A2052" s="128" t="s">
        <v>1010</v>
      </c>
      <c r="B2052" s="127">
        <v>159000</v>
      </c>
      <c r="C2052" s="127">
        <f t="shared" si="74"/>
        <v>4929500</v>
      </c>
      <c r="D2052" s="129">
        <f t="shared" si="75"/>
        <v>166950</v>
      </c>
      <c r="E2052" s="130" t="s">
        <v>7183</v>
      </c>
      <c r="F2052" s="131"/>
      <c r="G2052" s="126"/>
      <c r="H2052" s="126"/>
      <c r="I2052" s="126"/>
      <c r="J2052" s="126"/>
      <c r="K2052" s="126"/>
    </row>
    <row r="2053" spans="1:11" s="122" customFormat="1">
      <c r="A2053" s="128" t="s">
        <v>1011</v>
      </c>
      <c r="B2053" s="127">
        <v>160000</v>
      </c>
      <c r="C2053" s="127">
        <f t="shared" si="74"/>
        <v>4960500</v>
      </c>
      <c r="D2053" s="129">
        <f t="shared" si="75"/>
        <v>168000</v>
      </c>
      <c r="E2053" s="130" t="s">
        <v>7183</v>
      </c>
      <c r="F2053" s="131"/>
      <c r="G2053" s="126"/>
      <c r="H2053" s="126"/>
      <c r="I2053" s="126"/>
      <c r="J2053" s="126"/>
      <c r="K2053" s="126"/>
    </row>
    <row r="2054" spans="1:11" s="122" customFormat="1">
      <c r="A2054" s="128" t="s">
        <v>1012</v>
      </c>
      <c r="B2054" s="127">
        <v>161000</v>
      </c>
      <c r="C2054" s="127">
        <f t="shared" si="74"/>
        <v>4991500</v>
      </c>
      <c r="D2054" s="129">
        <f t="shared" si="75"/>
        <v>169050</v>
      </c>
      <c r="E2054" s="130" t="s">
        <v>7183</v>
      </c>
      <c r="F2054" s="131"/>
      <c r="G2054" s="126"/>
      <c r="H2054" s="126"/>
      <c r="I2054" s="126"/>
      <c r="J2054" s="126"/>
      <c r="K2054" s="126"/>
    </row>
    <row r="2055" spans="1:11" s="122" customFormat="1">
      <c r="A2055" s="128" t="s">
        <v>1013</v>
      </c>
      <c r="B2055" s="127">
        <v>162000</v>
      </c>
      <c r="C2055" s="127">
        <f t="shared" si="74"/>
        <v>5022500</v>
      </c>
      <c r="D2055" s="129">
        <f t="shared" si="75"/>
        <v>170100</v>
      </c>
      <c r="E2055" s="130" t="s">
        <v>7183</v>
      </c>
      <c r="F2055" s="131"/>
      <c r="G2055" s="126"/>
      <c r="H2055" s="126"/>
      <c r="I2055" s="126"/>
      <c r="J2055" s="126"/>
      <c r="K2055" s="126"/>
    </row>
    <row r="2056" spans="1:11" s="122" customFormat="1">
      <c r="A2056" s="128" t="s">
        <v>1014</v>
      </c>
      <c r="B2056" s="127">
        <v>163000</v>
      </c>
      <c r="C2056" s="127">
        <f t="shared" si="74"/>
        <v>5053500</v>
      </c>
      <c r="D2056" s="129">
        <f t="shared" si="75"/>
        <v>171150</v>
      </c>
      <c r="E2056" s="130" t="s">
        <v>7183</v>
      </c>
      <c r="F2056" s="131"/>
      <c r="G2056" s="126"/>
      <c r="H2056" s="126"/>
      <c r="I2056" s="126"/>
      <c r="J2056" s="126"/>
      <c r="K2056" s="126"/>
    </row>
    <row r="2057" spans="1:11" s="122" customFormat="1">
      <c r="A2057" s="128" t="s">
        <v>1015</v>
      </c>
      <c r="B2057" s="127">
        <v>164000</v>
      </c>
      <c r="C2057" s="127">
        <f t="shared" si="74"/>
        <v>5084500</v>
      </c>
      <c r="D2057" s="129">
        <f t="shared" si="75"/>
        <v>172200</v>
      </c>
      <c r="E2057" s="130" t="s">
        <v>7183</v>
      </c>
      <c r="F2057" s="131"/>
      <c r="G2057" s="126"/>
      <c r="H2057" s="126"/>
      <c r="I2057" s="126"/>
      <c r="J2057" s="126"/>
      <c r="K2057" s="126"/>
    </row>
    <row r="2058" spans="1:11" s="122" customFormat="1">
      <c r="A2058" s="128" t="s">
        <v>1016</v>
      </c>
      <c r="B2058" s="127">
        <v>165000</v>
      </c>
      <c r="C2058" s="127">
        <f t="shared" si="74"/>
        <v>5115500</v>
      </c>
      <c r="D2058" s="129">
        <f t="shared" si="75"/>
        <v>173250</v>
      </c>
      <c r="E2058" s="130" t="s">
        <v>7183</v>
      </c>
      <c r="F2058" s="131"/>
      <c r="G2058" s="126"/>
      <c r="H2058" s="126"/>
      <c r="I2058" s="126"/>
      <c r="J2058" s="126"/>
      <c r="K2058" s="126"/>
    </row>
    <row r="2059" spans="1:11" s="122" customFormat="1">
      <c r="A2059" s="128" t="s">
        <v>1017</v>
      </c>
      <c r="B2059" s="127">
        <v>166000</v>
      </c>
      <c r="C2059" s="127">
        <f t="shared" si="74"/>
        <v>5146500</v>
      </c>
      <c r="D2059" s="129">
        <f t="shared" si="75"/>
        <v>174300</v>
      </c>
      <c r="E2059" s="130" t="s">
        <v>7183</v>
      </c>
      <c r="F2059" s="131"/>
      <c r="G2059" s="126"/>
      <c r="H2059" s="126"/>
      <c r="I2059" s="126"/>
      <c r="J2059" s="126"/>
      <c r="K2059" s="126"/>
    </row>
    <row r="2060" spans="1:11" s="122" customFormat="1">
      <c r="A2060" s="128" t="s">
        <v>1018</v>
      </c>
      <c r="B2060" s="127">
        <v>167000</v>
      </c>
      <c r="C2060" s="127">
        <f t="shared" si="74"/>
        <v>5177500</v>
      </c>
      <c r="D2060" s="129">
        <f t="shared" si="75"/>
        <v>175350</v>
      </c>
      <c r="E2060" s="130" t="s">
        <v>7183</v>
      </c>
      <c r="F2060" s="131"/>
      <c r="G2060" s="126"/>
      <c r="H2060" s="126"/>
      <c r="I2060" s="126"/>
      <c r="J2060" s="126"/>
      <c r="K2060" s="126"/>
    </row>
    <row r="2061" spans="1:11" s="122" customFormat="1">
      <c r="A2061" s="128" t="s">
        <v>1019</v>
      </c>
      <c r="B2061" s="127">
        <v>168000</v>
      </c>
      <c r="C2061" s="127">
        <f t="shared" si="74"/>
        <v>5208500</v>
      </c>
      <c r="D2061" s="129">
        <f t="shared" si="75"/>
        <v>176400</v>
      </c>
      <c r="E2061" s="130" t="s">
        <v>7183</v>
      </c>
      <c r="F2061" s="131"/>
      <c r="G2061" s="126"/>
      <c r="H2061" s="126"/>
      <c r="I2061" s="126"/>
      <c r="J2061" s="126"/>
      <c r="K2061" s="126"/>
    </row>
    <row r="2062" spans="1:11" s="122" customFormat="1">
      <c r="A2062" s="128" t="s">
        <v>1020</v>
      </c>
      <c r="B2062" s="127">
        <v>169000</v>
      </c>
      <c r="C2062" s="127">
        <f t="shared" si="74"/>
        <v>5239500</v>
      </c>
      <c r="D2062" s="129">
        <f t="shared" si="75"/>
        <v>177450</v>
      </c>
      <c r="E2062" s="130" t="s">
        <v>7183</v>
      </c>
      <c r="F2062" s="131"/>
      <c r="G2062" s="126"/>
      <c r="H2062" s="126"/>
      <c r="I2062" s="126"/>
      <c r="J2062" s="126"/>
      <c r="K2062" s="126"/>
    </row>
    <row r="2063" spans="1:11" s="122" customFormat="1">
      <c r="A2063" s="128" t="s">
        <v>1021</v>
      </c>
      <c r="B2063" s="127">
        <v>170000</v>
      </c>
      <c r="C2063" s="127">
        <f t="shared" si="74"/>
        <v>5270500</v>
      </c>
      <c r="D2063" s="129">
        <f t="shared" si="75"/>
        <v>178500</v>
      </c>
      <c r="E2063" s="130" t="s">
        <v>7183</v>
      </c>
      <c r="F2063" s="131"/>
      <c r="G2063" s="126"/>
      <c r="H2063" s="126"/>
      <c r="I2063" s="126"/>
      <c r="J2063" s="126"/>
      <c r="K2063" s="126"/>
    </row>
    <row r="2064" spans="1:11" s="122" customFormat="1">
      <c r="A2064" s="128" t="s">
        <v>1022</v>
      </c>
      <c r="B2064" s="127">
        <v>171000</v>
      </c>
      <c r="C2064" s="127">
        <f t="shared" si="74"/>
        <v>5301500</v>
      </c>
      <c r="D2064" s="129">
        <f t="shared" si="75"/>
        <v>179550</v>
      </c>
      <c r="E2064" s="130" t="s">
        <v>7183</v>
      </c>
      <c r="F2064" s="131"/>
      <c r="G2064" s="126"/>
      <c r="H2064" s="126"/>
      <c r="I2064" s="126"/>
      <c r="J2064" s="126"/>
      <c r="K2064" s="126"/>
    </row>
    <row r="2065" spans="1:11" s="122" customFormat="1">
      <c r="A2065" s="128" t="s">
        <v>1023</v>
      </c>
      <c r="B2065" s="127">
        <v>172000</v>
      </c>
      <c r="C2065" s="127">
        <f t="shared" si="74"/>
        <v>5332500</v>
      </c>
      <c r="D2065" s="129">
        <f t="shared" si="75"/>
        <v>180600</v>
      </c>
      <c r="E2065" s="130" t="s">
        <v>7183</v>
      </c>
      <c r="F2065" s="131"/>
      <c r="G2065" s="126"/>
      <c r="H2065" s="126"/>
      <c r="I2065" s="126"/>
      <c r="J2065" s="126"/>
      <c r="K2065" s="126"/>
    </row>
    <row r="2066" spans="1:11" s="122" customFormat="1">
      <c r="A2066" s="128" t="s">
        <v>1024</v>
      </c>
      <c r="B2066" s="127">
        <v>173000</v>
      </c>
      <c r="C2066" s="127">
        <f t="shared" si="74"/>
        <v>5363500</v>
      </c>
      <c r="D2066" s="129">
        <f t="shared" si="75"/>
        <v>181650</v>
      </c>
      <c r="E2066" s="130" t="s">
        <v>7183</v>
      </c>
      <c r="F2066" s="131"/>
      <c r="G2066" s="126"/>
      <c r="H2066" s="126"/>
      <c r="I2066" s="126"/>
      <c r="J2066" s="126"/>
      <c r="K2066" s="126"/>
    </row>
    <row r="2067" spans="1:11" s="122" customFormat="1">
      <c r="A2067" s="128" t="s">
        <v>1025</v>
      </c>
      <c r="B2067" s="127">
        <v>174000</v>
      </c>
      <c r="C2067" s="127">
        <f t="shared" si="74"/>
        <v>5394500</v>
      </c>
      <c r="D2067" s="129">
        <f t="shared" si="75"/>
        <v>182700</v>
      </c>
      <c r="E2067" s="130" t="s">
        <v>7183</v>
      </c>
      <c r="F2067" s="131"/>
      <c r="G2067" s="126"/>
      <c r="H2067" s="126"/>
      <c r="I2067" s="126"/>
      <c r="J2067" s="126"/>
      <c r="K2067" s="126"/>
    </row>
    <row r="2068" spans="1:11" s="122" customFormat="1">
      <c r="A2068" s="128" t="s">
        <v>1026</v>
      </c>
      <c r="B2068" s="127">
        <v>175000</v>
      </c>
      <c r="C2068" s="127">
        <f t="shared" si="74"/>
        <v>5425500</v>
      </c>
      <c r="D2068" s="129">
        <f t="shared" si="75"/>
        <v>183750</v>
      </c>
      <c r="E2068" s="130" t="s">
        <v>7183</v>
      </c>
      <c r="F2068" s="131"/>
      <c r="G2068" s="126"/>
      <c r="H2068" s="126"/>
      <c r="I2068" s="126"/>
      <c r="J2068" s="126"/>
      <c r="K2068" s="126"/>
    </row>
    <row r="2069" spans="1:11" s="122" customFormat="1">
      <c r="A2069" s="128" t="s">
        <v>2722</v>
      </c>
      <c r="B2069" s="127">
        <v>176000</v>
      </c>
      <c r="C2069" s="127">
        <f t="shared" si="74"/>
        <v>5456500</v>
      </c>
      <c r="D2069" s="129">
        <f t="shared" si="75"/>
        <v>184800</v>
      </c>
      <c r="E2069" s="130" t="s">
        <v>7183</v>
      </c>
      <c r="F2069" s="131"/>
      <c r="G2069" s="126"/>
      <c r="H2069" s="126"/>
      <c r="I2069" s="126"/>
      <c r="J2069" s="126"/>
      <c r="K2069" s="126"/>
    </row>
    <row r="2070" spans="1:11" s="122" customFormat="1">
      <c r="A2070" s="128" t="s">
        <v>2723</v>
      </c>
      <c r="B2070" s="127">
        <v>177000</v>
      </c>
      <c r="C2070" s="127">
        <f t="shared" si="74"/>
        <v>5487500</v>
      </c>
      <c r="D2070" s="129">
        <f t="shared" si="75"/>
        <v>185850</v>
      </c>
      <c r="E2070" s="130" t="s">
        <v>7183</v>
      </c>
      <c r="F2070" s="131"/>
      <c r="G2070" s="126"/>
      <c r="H2070" s="126"/>
      <c r="I2070" s="126"/>
      <c r="J2070" s="126"/>
      <c r="K2070" s="126"/>
    </row>
    <row r="2071" spans="1:11" s="122" customFormat="1">
      <c r="A2071" s="128" t="s">
        <v>2724</v>
      </c>
      <c r="B2071" s="127">
        <v>178000</v>
      </c>
      <c r="C2071" s="127">
        <f t="shared" si="74"/>
        <v>5518500</v>
      </c>
      <c r="D2071" s="129">
        <f t="shared" si="75"/>
        <v>186900</v>
      </c>
      <c r="E2071" s="130" t="s">
        <v>7183</v>
      </c>
      <c r="F2071" s="131"/>
      <c r="G2071" s="126"/>
      <c r="H2071" s="126"/>
      <c r="I2071" s="126"/>
      <c r="J2071" s="126"/>
      <c r="K2071" s="126"/>
    </row>
    <row r="2072" spans="1:11" s="122" customFormat="1">
      <c r="A2072" s="128" t="s">
        <v>2725</v>
      </c>
      <c r="B2072" s="127">
        <v>179000</v>
      </c>
      <c r="C2072" s="127">
        <f t="shared" si="74"/>
        <v>5549500</v>
      </c>
      <c r="D2072" s="129">
        <f t="shared" si="75"/>
        <v>187950</v>
      </c>
      <c r="E2072" s="130" t="s">
        <v>7183</v>
      </c>
      <c r="F2072" s="131"/>
      <c r="G2072" s="126"/>
      <c r="H2072" s="126"/>
      <c r="I2072" s="126"/>
      <c r="J2072" s="126"/>
      <c r="K2072" s="126"/>
    </row>
    <row r="2073" spans="1:11" s="122" customFormat="1">
      <c r="A2073" s="128" t="s">
        <v>2726</v>
      </c>
      <c r="B2073" s="127">
        <v>180000</v>
      </c>
      <c r="C2073" s="127">
        <f t="shared" si="74"/>
        <v>5580500</v>
      </c>
      <c r="D2073" s="129">
        <f t="shared" si="75"/>
        <v>189000</v>
      </c>
      <c r="E2073" s="130" t="s">
        <v>7183</v>
      </c>
      <c r="F2073" s="131"/>
      <c r="G2073" s="126"/>
      <c r="H2073" s="126"/>
      <c r="I2073" s="126"/>
      <c r="J2073" s="126"/>
      <c r="K2073" s="126"/>
    </row>
    <row r="2074" spans="1:11" s="122" customFormat="1">
      <c r="A2074" s="128" t="s">
        <v>2727</v>
      </c>
      <c r="B2074" s="127">
        <v>181000</v>
      </c>
      <c r="C2074" s="127">
        <f t="shared" si="74"/>
        <v>5611500</v>
      </c>
      <c r="D2074" s="129">
        <f t="shared" si="75"/>
        <v>190050</v>
      </c>
      <c r="E2074" s="130" t="s">
        <v>7183</v>
      </c>
      <c r="F2074" s="131"/>
      <c r="G2074" s="126"/>
      <c r="H2074" s="126"/>
      <c r="I2074" s="126"/>
      <c r="J2074" s="126"/>
      <c r="K2074" s="126"/>
    </row>
    <row r="2075" spans="1:11" s="122" customFormat="1">
      <c r="A2075" s="128" t="s">
        <v>2728</v>
      </c>
      <c r="B2075" s="127">
        <v>182000</v>
      </c>
      <c r="C2075" s="127">
        <f t="shared" si="74"/>
        <v>5642500</v>
      </c>
      <c r="D2075" s="129">
        <f t="shared" si="75"/>
        <v>191100</v>
      </c>
      <c r="E2075" s="130" t="s">
        <v>7183</v>
      </c>
      <c r="F2075" s="131"/>
      <c r="G2075" s="126"/>
      <c r="H2075" s="126"/>
      <c r="I2075" s="126"/>
      <c r="J2075" s="126"/>
      <c r="K2075" s="126"/>
    </row>
    <row r="2076" spans="1:11" s="122" customFormat="1">
      <c r="A2076" s="128" t="s">
        <v>2729</v>
      </c>
      <c r="B2076" s="127">
        <v>183000</v>
      </c>
      <c r="C2076" s="127">
        <f t="shared" si="74"/>
        <v>5673500</v>
      </c>
      <c r="D2076" s="129">
        <f t="shared" si="75"/>
        <v>192150</v>
      </c>
      <c r="E2076" s="130" t="s">
        <v>7183</v>
      </c>
      <c r="F2076" s="131"/>
      <c r="G2076" s="126"/>
      <c r="H2076" s="126"/>
      <c r="I2076" s="126"/>
      <c r="J2076" s="126"/>
      <c r="K2076" s="126"/>
    </row>
    <row r="2077" spans="1:11" s="122" customFormat="1">
      <c r="A2077" s="128" t="s">
        <v>2730</v>
      </c>
      <c r="B2077" s="127">
        <v>184000</v>
      </c>
      <c r="C2077" s="127">
        <f t="shared" si="74"/>
        <v>5704500</v>
      </c>
      <c r="D2077" s="129">
        <f t="shared" si="75"/>
        <v>193200</v>
      </c>
      <c r="E2077" s="130" t="s">
        <v>7183</v>
      </c>
      <c r="F2077" s="131"/>
      <c r="G2077" s="126"/>
      <c r="H2077" s="126"/>
      <c r="I2077" s="126"/>
      <c r="J2077" s="126"/>
      <c r="K2077" s="126"/>
    </row>
    <row r="2078" spans="1:11" s="122" customFormat="1">
      <c r="A2078" s="128" t="s">
        <v>2731</v>
      </c>
      <c r="B2078" s="127">
        <v>185000</v>
      </c>
      <c r="C2078" s="127">
        <f t="shared" si="74"/>
        <v>5735500</v>
      </c>
      <c r="D2078" s="129">
        <f t="shared" si="75"/>
        <v>194250</v>
      </c>
      <c r="E2078" s="130" t="s">
        <v>7183</v>
      </c>
      <c r="F2078" s="131"/>
      <c r="G2078" s="126"/>
      <c r="H2078" s="126"/>
      <c r="I2078" s="126"/>
      <c r="J2078" s="126"/>
      <c r="K2078" s="126"/>
    </row>
    <row r="2079" spans="1:11" s="122" customFormat="1">
      <c r="A2079" s="128" t="s">
        <v>2732</v>
      </c>
      <c r="B2079" s="127">
        <v>186000</v>
      </c>
      <c r="C2079" s="127">
        <f t="shared" si="74"/>
        <v>5766500</v>
      </c>
      <c r="D2079" s="129">
        <f t="shared" si="75"/>
        <v>195300</v>
      </c>
      <c r="E2079" s="130" t="s">
        <v>7183</v>
      </c>
      <c r="F2079" s="131"/>
      <c r="G2079" s="126"/>
      <c r="H2079" s="126"/>
      <c r="I2079" s="126"/>
      <c r="J2079" s="126"/>
      <c r="K2079" s="126"/>
    </row>
    <row r="2080" spans="1:11" s="122" customFormat="1">
      <c r="A2080" s="128" t="s">
        <v>2733</v>
      </c>
      <c r="B2080" s="127">
        <v>187000</v>
      </c>
      <c r="C2080" s="127">
        <f t="shared" si="74"/>
        <v>5797500</v>
      </c>
      <c r="D2080" s="129">
        <f t="shared" si="75"/>
        <v>196350</v>
      </c>
      <c r="E2080" s="130" t="s">
        <v>7183</v>
      </c>
      <c r="F2080" s="131"/>
      <c r="G2080" s="126"/>
      <c r="H2080" s="126"/>
      <c r="I2080" s="126"/>
      <c r="J2080" s="126"/>
      <c r="K2080" s="126"/>
    </row>
    <row r="2081" spans="1:11" s="122" customFormat="1">
      <c r="A2081" s="128" t="s">
        <v>2734</v>
      </c>
      <c r="B2081" s="127">
        <v>188000</v>
      </c>
      <c r="C2081" s="127">
        <f t="shared" si="74"/>
        <v>5828500</v>
      </c>
      <c r="D2081" s="129">
        <f t="shared" si="75"/>
        <v>197400</v>
      </c>
      <c r="E2081" s="130" t="s">
        <v>7183</v>
      </c>
      <c r="F2081" s="131"/>
      <c r="G2081" s="126"/>
      <c r="H2081" s="126"/>
      <c r="I2081" s="126"/>
      <c r="J2081" s="126"/>
      <c r="K2081" s="126"/>
    </row>
    <row r="2082" spans="1:11" s="122" customFormat="1">
      <c r="A2082" s="128" t="s">
        <v>2735</v>
      </c>
      <c r="B2082" s="127">
        <v>189000</v>
      </c>
      <c r="C2082" s="127">
        <f t="shared" si="74"/>
        <v>5859500</v>
      </c>
      <c r="D2082" s="129">
        <f t="shared" si="75"/>
        <v>198450</v>
      </c>
      <c r="E2082" s="130" t="s">
        <v>7183</v>
      </c>
      <c r="F2082" s="131"/>
      <c r="G2082" s="126"/>
      <c r="H2082" s="126"/>
      <c r="I2082" s="126"/>
      <c r="J2082" s="126"/>
      <c r="K2082" s="126"/>
    </row>
    <row r="2083" spans="1:11" s="122" customFormat="1">
      <c r="A2083" s="128" t="s">
        <v>2736</v>
      </c>
      <c r="B2083" s="127">
        <v>190000</v>
      </c>
      <c r="C2083" s="127">
        <f t="shared" si="74"/>
        <v>5890500</v>
      </c>
      <c r="D2083" s="129">
        <f t="shared" si="75"/>
        <v>199500</v>
      </c>
      <c r="E2083" s="130" t="s">
        <v>7183</v>
      </c>
      <c r="F2083" s="131"/>
      <c r="G2083" s="126"/>
      <c r="H2083" s="126"/>
      <c r="I2083" s="126"/>
      <c r="J2083" s="126"/>
      <c r="K2083" s="126"/>
    </row>
    <row r="2084" spans="1:11" s="122" customFormat="1">
      <c r="A2084" s="128" t="s">
        <v>2737</v>
      </c>
      <c r="B2084" s="127">
        <v>191000</v>
      </c>
      <c r="C2084" s="127">
        <f t="shared" si="74"/>
        <v>5921500</v>
      </c>
      <c r="D2084" s="129">
        <f t="shared" si="75"/>
        <v>200550</v>
      </c>
      <c r="E2084" s="130" t="s">
        <v>7183</v>
      </c>
      <c r="F2084" s="131"/>
      <c r="G2084" s="126"/>
      <c r="H2084" s="126"/>
      <c r="I2084" s="126"/>
      <c r="J2084" s="126"/>
      <c r="K2084" s="126"/>
    </row>
    <row r="2085" spans="1:11" s="122" customFormat="1">
      <c r="A2085" s="128" t="s">
        <v>2738</v>
      </c>
      <c r="B2085" s="127">
        <v>192000</v>
      </c>
      <c r="C2085" s="127">
        <f t="shared" si="74"/>
        <v>5952500</v>
      </c>
      <c r="D2085" s="129">
        <f t="shared" si="75"/>
        <v>201600</v>
      </c>
      <c r="E2085" s="130" t="s">
        <v>7183</v>
      </c>
      <c r="F2085" s="131"/>
      <c r="G2085" s="126"/>
      <c r="H2085" s="126"/>
      <c r="I2085" s="126"/>
      <c r="J2085" s="126"/>
      <c r="K2085" s="126"/>
    </row>
    <row r="2086" spans="1:11" s="122" customFormat="1">
      <c r="A2086" s="128" t="s">
        <v>2739</v>
      </c>
      <c r="B2086" s="127">
        <v>193000</v>
      </c>
      <c r="C2086" s="127">
        <f t="shared" si="74"/>
        <v>5983500</v>
      </c>
      <c r="D2086" s="129">
        <f t="shared" si="75"/>
        <v>202650</v>
      </c>
      <c r="E2086" s="130" t="s">
        <v>7183</v>
      </c>
      <c r="F2086" s="131"/>
      <c r="G2086" s="126"/>
      <c r="H2086" s="126"/>
      <c r="I2086" s="126"/>
      <c r="J2086" s="126"/>
      <c r="K2086" s="126"/>
    </row>
    <row r="2087" spans="1:11" s="122" customFormat="1">
      <c r="A2087" s="128" t="s">
        <v>2740</v>
      </c>
      <c r="B2087" s="127">
        <v>194000</v>
      </c>
      <c r="C2087" s="127">
        <f t="shared" si="74"/>
        <v>6014500</v>
      </c>
      <c r="D2087" s="129">
        <f t="shared" si="75"/>
        <v>203700</v>
      </c>
      <c r="E2087" s="130" t="s">
        <v>7183</v>
      </c>
      <c r="F2087" s="131"/>
      <c r="G2087" s="126"/>
      <c r="H2087" s="126"/>
      <c r="I2087" s="126"/>
      <c r="J2087" s="126"/>
      <c r="K2087" s="126"/>
    </row>
    <row r="2088" spans="1:11" s="122" customFormat="1">
      <c r="A2088" s="128" t="s">
        <v>2741</v>
      </c>
      <c r="B2088" s="127">
        <v>195000</v>
      </c>
      <c r="C2088" s="127">
        <f t="shared" ref="C2088:C2151" si="76">C2087+31000</f>
        <v>6045500</v>
      </c>
      <c r="D2088" s="129">
        <f t="shared" si="75"/>
        <v>204750</v>
      </c>
      <c r="E2088" s="130" t="s">
        <v>7183</v>
      </c>
      <c r="F2088" s="131"/>
      <c r="G2088" s="126"/>
      <c r="H2088" s="126"/>
      <c r="I2088" s="126"/>
      <c r="J2088" s="126"/>
      <c r="K2088" s="126"/>
    </row>
    <row r="2089" spans="1:11" s="122" customFormat="1">
      <c r="A2089" s="128" t="s">
        <v>2742</v>
      </c>
      <c r="B2089" s="127">
        <v>196000</v>
      </c>
      <c r="C2089" s="127">
        <f t="shared" si="76"/>
        <v>6076500</v>
      </c>
      <c r="D2089" s="129">
        <f t="shared" si="75"/>
        <v>205800</v>
      </c>
      <c r="E2089" s="130" t="s">
        <v>7183</v>
      </c>
      <c r="F2089" s="131"/>
      <c r="G2089" s="126"/>
      <c r="H2089" s="126"/>
      <c r="I2089" s="126"/>
      <c r="J2089" s="126"/>
      <c r="K2089" s="126"/>
    </row>
    <row r="2090" spans="1:11" s="122" customFormat="1">
      <c r="A2090" s="128" t="s">
        <v>2743</v>
      </c>
      <c r="B2090" s="127">
        <v>197000</v>
      </c>
      <c r="C2090" s="127">
        <f t="shared" si="76"/>
        <v>6107500</v>
      </c>
      <c r="D2090" s="129">
        <f t="shared" si="75"/>
        <v>206850</v>
      </c>
      <c r="E2090" s="130" t="s">
        <v>7183</v>
      </c>
      <c r="F2090" s="131"/>
      <c r="G2090" s="126"/>
      <c r="H2090" s="126"/>
      <c r="I2090" s="126"/>
      <c r="J2090" s="126"/>
      <c r="K2090" s="126"/>
    </row>
    <row r="2091" spans="1:11" s="122" customFormat="1">
      <c r="A2091" s="128" t="s">
        <v>2744</v>
      </c>
      <c r="B2091" s="127">
        <v>198000</v>
      </c>
      <c r="C2091" s="127">
        <f t="shared" si="76"/>
        <v>6138500</v>
      </c>
      <c r="D2091" s="129">
        <f t="shared" si="75"/>
        <v>207900</v>
      </c>
      <c r="E2091" s="130" t="s">
        <v>7183</v>
      </c>
      <c r="F2091" s="131"/>
      <c r="G2091" s="126"/>
      <c r="H2091" s="126"/>
      <c r="I2091" s="126"/>
      <c r="J2091" s="126"/>
      <c r="K2091" s="126"/>
    </row>
    <row r="2092" spans="1:11" s="122" customFormat="1">
      <c r="A2092" s="128" t="s">
        <v>2745</v>
      </c>
      <c r="B2092" s="127">
        <v>199000</v>
      </c>
      <c r="C2092" s="127">
        <f t="shared" si="76"/>
        <v>6169500</v>
      </c>
      <c r="D2092" s="129">
        <f t="shared" si="75"/>
        <v>208950</v>
      </c>
      <c r="E2092" s="130" t="s">
        <v>7183</v>
      </c>
      <c r="F2092" s="131"/>
      <c r="G2092" s="126"/>
      <c r="H2092" s="126"/>
      <c r="I2092" s="126"/>
      <c r="J2092" s="126"/>
      <c r="K2092" s="126"/>
    </row>
    <row r="2093" spans="1:11" s="122" customFormat="1">
      <c r="A2093" s="128" t="s">
        <v>2746</v>
      </c>
      <c r="B2093" s="127">
        <v>200000</v>
      </c>
      <c r="C2093" s="127">
        <f t="shared" si="76"/>
        <v>6200500</v>
      </c>
      <c r="D2093" s="129">
        <f t="shared" si="75"/>
        <v>210000</v>
      </c>
      <c r="E2093" s="130" t="s">
        <v>7183</v>
      </c>
      <c r="F2093" s="131"/>
      <c r="G2093" s="126"/>
      <c r="H2093" s="126"/>
      <c r="I2093" s="126"/>
      <c r="J2093" s="126"/>
      <c r="K2093" s="126"/>
    </row>
    <row r="2094" spans="1:11" s="122" customFormat="1">
      <c r="A2094" s="128" t="s">
        <v>2747</v>
      </c>
      <c r="B2094" s="127">
        <v>201000</v>
      </c>
      <c r="C2094" s="127">
        <f t="shared" si="76"/>
        <v>6231500</v>
      </c>
      <c r="D2094" s="129">
        <f t="shared" si="75"/>
        <v>211050</v>
      </c>
      <c r="E2094" s="130" t="s">
        <v>7183</v>
      </c>
      <c r="F2094" s="131"/>
      <c r="G2094" s="126"/>
      <c r="H2094" s="126"/>
      <c r="I2094" s="126"/>
      <c r="J2094" s="126"/>
      <c r="K2094" s="126"/>
    </row>
    <row r="2095" spans="1:11" s="122" customFormat="1">
      <c r="A2095" s="128" t="s">
        <v>2748</v>
      </c>
      <c r="B2095" s="127">
        <v>202000</v>
      </c>
      <c r="C2095" s="127">
        <f t="shared" si="76"/>
        <v>6262500</v>
      </c>
      <c r="D2095" s="129">
        <f t="shared" si="75"/>
        <v>212100</v>
      </c>
      <c r="E2095" s="130" t="s">
        <v>7183</v>
      </c>
      <c r="F2095" s="131"/>
      <c r="G2095" s="126"/>
      <c r="H2095" s="126"/>
      <c r="I2095" s="126"/>
      <c r="J2095" s="126"/>
      <c r="K2095" s="126"/>
    </row>
    <row r="2096" spans="1:11" s="122" customFormat="1">
      <c r="A2096" s="128" t="s">
        <v>2749</v>
      </c>
      <c r="B2096" s="127">
        <v>203000</v>
      </c>
      <c r="C2096" s="127">
        <f t="shared" si="76"/>
        <v>6293500</v>
      </c>
      <c r="D2096" s="129">
        <f t="shared" si="75"/>
        <v>213150</v>
      </c>
      <c r="E2096" s="130" t="s">
        <v>7183</v>
      </c>
      <c r="F2096" s="131"/>
      <c r="G2096" s="126"/>
      <c r="H2096" s="126"/>
      <c r="I2096" s="126"/>
      <c r="J2096" s="126"/>
      <c r="K2096" s="126"/>
    </row>
    <row r="2097" spans="1:11" s="122" customFormat="1">
      <c r="A2097" s="128" t="s">
        <v>2750</v>
      </c>
      <c r="B2097" s="127">
        <v>204000</v>
      </c>
      <c r="C2097" s="127">
        <f t="shared" si="76"/>
        <v>6324500</v>
      </c>
      <c r="D2097" s="129">
        <f t="shared" si="75"/>
        <v>214200</v>
      </c>
      <c r="E2097" s="130" t="s">
        <v>7183</v>
      </c>
      <c r="F2097" s="131"/>
      <c r="G2097" s="126"/>
      <c r="H2097" s="126"/>
      <c r="I2097" s="126"/>
      <c r="J2097" s="126"/>
      <c r="K2097" s="126"/>
    </row>
    <row r="2098" spans="1:11" s="122" customFormat="1">
      <c r="A2098" s="128" t="s">
        <v>2751</v>
      </c>
      <c r="B2098" s="127">
        <v>205000</v>
      </c>
      <c r="C2098" s="127">
        <f t="shared" si="76"/>
        <v>6355500</v>
      </c>
      <c r="D2098" s="129">
        <f t="shared" si="75"/>
        <v>215250</v>
      </c>
      <c r="E2098" s="130" t="s">
        <v>7183</v>
      </c>
      <c r="F2098" s="131"/>
      <c r="G2098" s="126"/>
      <c r="H2098" s="126"/>
      <c r="I2098" s="126"/>
      <c r="J2098" s="126"/>
      <c r="K2098" s="126"/>
    </row>
    <row r="2099" spans="1:11" s="122" customFormat="1">
      <c r="A2099" s="128" t="s">
        <v>2752</v>
      </c>
      <c r="B2099" s="127">
        <v>206000</v>
      </c>
      <c r="C2099" s="127">
        <f t="shared" si="76"/>
        <v>6386500</v>
      </c>
      <c r="D2099" s="129">
        <f t="shared" si="75"/>
        <v>216300</v>
      </c>
      <c r="E2099" s="130" t="s">
        <v>7183</v>
      </c>
      <c r="F2099" s="131"/>
      <c r="G2099" s="126"/>
      <c r="H2099" s="126"/>
      <c r="I2099" s="126"/>
      <c r="J2099" s="126"/>
      <c r="K2099" s="126"/>
    </row>
    <row r="2100" spans="1:11" s="122" customFormat="1">
      <c r="A2100" s="128" t="s">
        <v>2753</v>
      </c>
      <c r="B2100" s="127">
        <v>207000</v>
      </c>
      <c r="C2100" s="127">
        <f t="shared" si="76"/>
        <v>6417500</v>
      </c>
      <c r="D2100" s="129">
        <f t="shared" si="75"/>
        <v>217350</v>
      </c>
      <c r="E2100" s="130" t="s">
        <v>7183</v>
      </c>
      <c r="F2100" s="131"/>
      <c r="G2100" s="126"/>
      <c r="H2100" s="126"/>
      <c r="I2100" s="126"/>
      <c r="J2100" s="126"/>
      <c r="K2100" s="126"/>
    </row>
    <row r="2101" spans="1:11" s="122" customFormat="1">
      <c r="A2101" s="128" t="s">
        <v>2754</v>
      </c>
      <c r="B2101" s="127">
        <v>208000</v>
      </c>
      <c r="C2101" s="127">
        <f t="shared" si="76"/>
        <v>6448500</v>
      </c>
      <c r="D2101" s="129">
        <f t="shared" si="75"/>
        <v>218400</v>
      </c>
      <c r="E2101" s="130" t="s">
        <v>7183</v>
      </c>
      <c r="F2101" s="131"/>
      <c r="G2101" s="126"/>
      <c r="H2101" s="126"/>
      <c r="I2101" s="126"/>
      <c r="J2101" s="126"/>
      <c r="K2101" s="126"/>
    </row>
    <row r="2102" spans="1:11" s="122" customFormat="1">
      <c r="A2102" s="128" t="s">
        <v>2755</v>
      </c>
      <c r="B2102" s="127">
        <v>209000</v>
      </c>
      <c r="C2102" s="127">
        <f t="shared" si="76"/>
        <v>6479500</v>
      </c>
      <c r="D2102" s="129">
        <f t="shared" si="75"/>
        <v>219450</v>
      </c>
      <c r="E2102" s="130" t="s">
        <v>7183</v>
      </c>
      <c r="F2102" s="131"/>
      <c r="G2102" s="126"/>
      <c r="H2102" s="126"/>
      <c r="I2102" s="126"/>
      <c r="J2102" s="126"/>
      <c r="K2102" s="126"/>
    </row>
    <row r="2103" spans="1:11" s="122" customFormat="1">
      <c r="A2103" s="128" t="s">
        <v>2756</v>
      </c>
      <c r="B2103" s="127">
        <v>210000</v>
      </c>
      <c r="C2103" s="127">
        <f t="shared" si="76"/>
        <v>6510500</v>
      </c>
      <c r="D2103" s="129">
        <f t="shared" si="75"/>
        <v>220500</v>
      </c>
      <c r="E2103" s="130" t="s">
        <v>7183</v>
      </c>
      <c r="F2103" s="131"/>
      <c r="G2103" s="126"/>
      <c r="H2103" s="126"/>
      <c r="I2103" s="126"/>
      <c r="J2103" s="126"/>
      <c r="K2103" s="126"/>
    </row>
    <row r="2104" spans="1:11" s="122" customFormat="1">
      <c r="A2104" s="128" t="s">
        <v>2757</v>
      </c>
      <c r="B2104" s="127">
        <v>211000</v>
      </c>
      <c r="C2104" s="127">
        <f t="shared" si="76"/>
        <v>6541500</v>
      </c>
      <c r="D2104" s="129">
        <f t="shared" si="75"/>
        <v>221550</v>
      </c>
      <c r="E2104" s="130" t="s">
        <v>7183</v>
      </c>
      <c r="F2104" s="131"/>
      <c r="G2104" s="126"/>
      <c r="H2104" s="126"/>
      <c r="I2104" s="126"/>
      <c r="J2104" s="126"/>
      <c r="K2104" s="126"/>
    </row>
    <row r="2105" spans="1:11" s="122" customFormat="1">
      <c r="A2105" s="128" t="s">
        <v>2758</v>
      </c>
      <c r="B2105" s="127">
        <v>212000</v>
      </c>
      <c r="C2105" s="127">
        <f t="shared" si="76"/>
        <v>6572500</v>
      </c>
      <c r="D2105" s="129">
        <f t="shared" si="75"/>
        <v>222600</v>
      </c>
      <c r="E2105" s="130" t="s">
        <v>7183</v>
      </c>
      <c r="F2105" s="131"/>
      <c r="G2105" s="126"/>
      <c r="H2105" s="126"/>
      <c r="I2105" s="126"/>
      <c r="J2105" s="126"/>
      <c r="K2105" s="126"/>
    </row>
    <row r="2106" spans="1:11" s="122" customFormat="1">
      <c r="A2106" s="128" t="s">
        <v>2759</v>
      </c>
      <c r="B2106" s="127">
        <v>213000</v>
      </c>
      <c r="C2106" s="127">
        <f t="shared" si="76"/>
        <v>6603500</v>
      </c>
      <c r="D2106" s="129">
        <f t="shared" si="75"/>
        <v>223650</v>
      </c>
      <c r="E2106" s="130" t="s">
        <v>7183</v>
      </c>
      <c r="F2106" s="131"/>
      <c r="G2106" s="126"/>
      <c r="H2106" s="126"/>
      <c r="I2106" s="126"/>
      <c r="J2106" s="126"/>
      <c r="K2106" s="126"/>
    </row>
    <row r="2107" spans="1:11" s="122" customFormat="1">
      <c r="A2107" s="128" t="s">
        <v>2760</v>
      </c>
      <c r="B2107" s="127">
        <v>214000</v>
      </c>
      <c r="C2107" s="127">
        <f t="shared" si="76"/>
        <v>6634500</v>
      </c>
      <c r="D2107" s="129">
        <f t="shared" ref="D2107:D2170" si="77">SUM($G$2)*(B2107*0.001)</f>
        <v>224700</v>
      </c>
      <c r="E2107" s="130" t="s">
        <v>7183</v>
      </c>
      <c r="F2107" s="131"/>
      <c r="G2107" s="126"/>
      <c r="H2107" s="126"/>
      <c r="I2107" s="126"/>
      <c r="J2107" s="126"/>
      <c r="K2107" s="126"/>
    </row>
    <row r="2108" spans="1:11" s="122" customFormat="1">
      <c r="A2108" s="128" t="s">
        <v>2761</v>
      </c>
      <c r="B2108" s="127">
        <v>215000</v>
      </c>
      <c r="C2108" s="127">
        <f t="shared" si="76"/>
        <v>6665500</v>
      </c>
      <c r="D2108" s="129">
        <f t="shared" si="77"/>
        <v>225750</v>
      </c>
      <c r="E2108" s="130" t="s">
        <v>7183</v>
      </c>
      <c r="F2108" s="131"/>
      <c r="G2108" s="126"/>
      <c r="H2108" s="126"/>
      <c r="I2108" s="126"/>
      <c r="J2108" s="126"/>
      <c r="K2108" s="126"/>
    </row>
    <row r="2109" spans="1:11" s="122" customFormat="1">
      <c r="A2109" s="128" t="s">
        <v>2762</v>
      </c>
      <c r="B2109" s="127">
        <v>216000</v>
      </c>
      <c r="C2109" s="127">
        <f t="shared" si="76"/>
        <v>6696500</v>
      </c>
      <c r="D2109" s="129">
        <f t="shared" si="77"/>
        <v>226800</v>
      </c>
      <c r="E2109" s="130" t="s">
        <v>7183</v>
      </c>
      <c r="F2109" s="131"/>
      <c r="G2109" s="126"/>
      <c r="H2109" s="126"/>
      <c r="I2109" s="126"/>
      <c r="J2109" s="126"/>
      <c r="K2109" s="126"/>
    </row>
    <row r="2110" spans="1:11" s="122" customFormat="1">
      <c r="A2110" s="128" t="s">
        <v>2763</v>
      </c>
      <c r="B2110" s="127">
        <v>217000</v>
      </c>
      <c r="C2110" s="127">
        <f t="shared" si="76"/>
        <v>6727500</v>
      </c>
      <c r="D2110" s="129">
        <f t="shared" si="77"/>
        <v>227850</v>
      </c>
      <c r="E2110" s="130" t="s">
        <v>7183</v>
      </c>
      <c r="F2110" s="131"/>
      <c r="G2110" s="126"/>
      <c r="H2110" s="126"/>
      <c r="I2110" s="126"/>
      <c r="J2110" s="126"/>
      <c r="K2110" s="126"/>
    </row>
    <row r="2111" spans="1:11" s="122" customFormat="1">
      <c r="A2111" s="128" t="s">
        <v>2764</v>
      </c>
      <c r="B2111" s="127">
        <v>218000</v>
      </c>
      <c r="C2111" s="127">
        <f t="shared" si="76"/>
        <v>6758500</v>
      </c>
      <c r="D2111" s="129">
        <f t="shared" si="77"/>
        <v>228900</v>
      </c>
      <c r="E2111" s="130" t="s">
        <v>7183</v>
      </c>
      <c r="F2111" s="131"/>
      <c r="G2111" s="126"/>
      <c r="H2111" s="126"/>
      <c r="I2111" s="126"/>
      <c r="J2111" s="126"/>
      <c r="K2111" s="126"/>
    </row>
    <row r="2112" spans="1:11" s="122" customFormat="1">
      <c r="A2112" s="128" t="s">
        <v>2765</v>
      </c>
      <c r="B2112" s="127">
        <v>219000</v>
      </c>
      <c r="C2112" s="127">
        <f t="shared" si="76"/>
        <v>6789500</v>
      </c>
      <c r="D2112" s="129">
        <f t="shared" si="77"/>
        <v>229950</v>
      </c>
      <c r="E2112" s="130" t="s">
        <v>7183</v>
      </c>
      <c r="F2112" s="131"/>
      <c r="G2112" s="126"/>
      <c r="H2112" s="126"/>
      <c r="I2112" s="126"/>
      <c r="J2112" s="126"/>
      <c r="K2112" s="126"/>
    </row>
    <row r="2113" spans="1:11" s="122" customFormat="1">
      <c r="A2113" s="128" t="s">
        <v>2766</v>
      </c>
      <c r="B2113" s="127">
        <v>220000</v>
      </c>
      <c r="C2113" s="127">
        <f t="shared" si="76"/>
        <v>6820500</v>
      </c>
      <c r="D2113" s="129">
        <f t="shared" si="77"/>
        <v>231000</v>
      </c>
      <c r="E2113" s="130" t="s">
        <v>7183</v>
      </c>
      <c r="F2113" s="131"/>
      <c r="G2113" s="126"/>
      <c r="H2113" s="126"/>
      <c r="I2113" s="126"/>
      <c r="J2113" s="126"/>
      <c r="K2113" s="126"/>
    </row>
    <row r="2114" spans="1:11" s="122" customFormat="1">
      <c r="A2114" s="128" t="s">
        <v>2767</v>
      </c>
      <c r="B2114" s="127">
        <v>221000</v>
      </c>
      <c r="C2114" s="127">
        <f t="shared" si="76"/>
        <v>6851500</v>
      </c>
      <c r="D2114" s="129">
        <f t="shared" si="77"/>
        <v>232050</v>
      </c>
      <c r="E2114" s="130" t="s">
        <v>7183</v>
      </c>
      <c r="F2114" s="131"/>
      <c r="G2114" s="126"/>
      <c r="H2114" s="126"/>
      <c r="I2114" s="126"/>
      <c r="J2114" s="126"/>
      <c r="K2114" s="126"/>
    </row>
    <row r="2115" spans="1:11" s="122" customFormat="1">
      <c r="A2115" s="128" t="s">
        <v>2768</v>
      </c>
      <c r="B2115" s="127">
        <v>222000</v>
      </c>
      <c r="C2115" s="127">
        <f t="shared" si="76"/>
        <v>6882500</v>
      </c>
      <c r="D2115" s="129">
        <f t="shared" si="77"/>
        <v>233100</v>
      </c>
      <c r="E2115" s="130" t="s">
        <v>7183</v>
      </c>
      <c r="F2115" s="131"/>
      <c r="G2115" s="126"/>
      <c r="H2115" s="126"/>
      <c r="I2115" s="126"/>
      <c r="J2115" s="126"/>
      <c r="K2115" s="126"/>
    </row>
    <row r="2116" spans="1:11" s="122" customFormat="1">
      <c r="A2116" s="128" t="s">
        <v>2769</v>
      </c>
      <c r="B2116" s="127">
        <v>223000</v>
      </c>
      <c r="C2116" s="127">
        <f t="shared" si="76"/>
        <v>6913500</v>
      </c>
      <c r="D2116" s="129">
        <f t="shared" si="77"/>
        <v>234150</v>
      </c>
      <c r="E2116" s="130" t="s">
        <v>7183</v>
      </c>
      <c r="F2116" s="131"/>
      <c r="G2116" s="126"/>
      <c r="H2116" s="126"/>
      <c r="I2116" s="126"/>
      <c r="J2116" s="126"/>
      <c r="K2116" s="126"/>
    </row>
    <row r="2117" spans="1:11" s="122" customFormat="1">
      <c r="A2117" s="128" t="s">
        <v>2770</v>
      </c>
      <c r="B2117" s="127">
        <v>224000</v>
      </c>
      <c r="C2117" s="127">
        <f t="shared" si="76"/>
        <v>6944500</v>
      </c>
      <c r="D2117" s="129">
        <f t="shared" si="77"/>
        <v>235200</v>
      </c>
      <c r="E2117" s="130" t="s">
        <v>7183</v>
      </c>
      <c r="F2117" s="131"/>
      <c r="G2117" s="126"/>
      <c r="H2117" s="126"/>
      <c r="I2117" s="126"/>
      <c r="J2117" s="126"/>
      <c r="K2117" s="126"/>
    </row>
    <row r="2118" spans="1:11" s="122" customFormat="1">
      <c r="A2118" s="128" t="s">
        <v>2771</v>
      </c>
      <c r="B2118" s="127">
        <v>225000</v>
      </c>
      <c r="C2118" s="127">
        <f t="shared" si="76"/>
        <v>6975500</v>
      </c>
      <c r="D2118" s="129">
        <f t="shared" si="77"/>
        <v>236250</v>
      </c>
      <c r="E2118" s="130" t="s">
        <v>7183</v>
      </c>
      <c r="F2118" s="131"/>
      <c r="G2118" s="126"/>
      <c r="H2118" s="126"/>
      <c r="I2118" s="126"/>
      <c r="J2118" s="126"/>
      <c r="K2118" s="126"/>
    </row>
    <row r="2119" spans="1:11" s="122" customFormat="1">
      <c r="A2119" s="128" t="s">
        <v>2772</v>
      </c>
      <c r="B2119" s="127">
        <v>226000</v>
      </c>
      <c r="C2119" s="127">
        <f t="shared" si="76"/>
        <v>7006500</v>
      </c>
      <c r="D2119" s="129">
        <f t="shared" si="77"/>
        <v>237300</v>
      </c>
      <c r="E2119" s="130" t="s">
        <v>7183</v>
      </c>
      <c r="F2119" s="131"/>
      <c r="G2119" s="126"/>
      <c r="H2119" s="126"/>
      <c r="I2119" s="126"/>
      <c r="J2119" s="126"/>
      <c r="K2119" s="126"/>
    </row>
    <row r="2120" spans="1:11" s="122" customFormat="1">
      <c r="A2120" s="128" t="s">
        <v>2773</v>
      </c>
      <c r="B2120" s="127">
        <v>227000</v>
      </c>
      <c r="C2120" s="127">
        <f t="shared" si="76"/>
        <v>7037500</v>
      </c>
      <c r="D2120" s="129">
        <f t="shared" si="77"/>
        <v>238350</v>
      </c>
      <c r="E2120" s="130" t="s">
        <v>7183</v>
      </c>
      <c r="F2120" s="131"/>
      <c r="G2120" s="126"/>
      <c r="H2120" s="126"/>
      <c r="I2120" s="126"/>
      <c r="J2120" s="126"/>
      <c r="K2120" s="126"/>
    </row>
    <row r="2121" spans="1:11" s="122" customFormat="1">
      <c r="A2121" s="128" t="s">
        <v>2774</v>
      </c>
      <c r="B2121" s="127">
        <v>228000</v>
      </c>
      <c r="C2121" s="127">
        <f t="shared" si="76"/>
        <v>7068500</v>
      </c>
      <c r="D2121" s="129">
        <f t="shared" si="77"/>
        <v>239400</v>
      </c>
      <c r="E2121" s="130" t="s">
        <v>7183</v>
      </c>
      <c r="F2121" s="131"/>
      <c r="G2121" s="126"/>
      <c r="H2121" s="126"/>
      <c r="I2121" s="126"/>
      <c r="J2121" s="126"/>
      <c r="K2121" s="126"/>
    </row>
    <row r="2122" spans="1:11" s="122" customFormat="1">
      <c r="A2122" s="128" t="s">
        <v>2775</v>
      </c>
      <c r="B2122" s="127">
        <v>229000</v>
      </c>
      <c r="C2122" s="127">
        <f t="shared" si="76"/>
        <v>7099500</v>
      </c>
      <c r="D2122" s="129">
        <f t="shared" si="77"/>
        <v>240450</v>
      </c>
      <c r="E2122" s="130" t="s">
        <v>7183</v>
      </c>
      <c r="F2122" s="131"/>
      <c r="G2122" s="126"/>
      <c r="H2122" s="126"/>
      <c r="I2122" s="126"/>
      <c r="J2122" s="126"/>
      <c r="K2122" s="126"/>
    </row>
    <row r="2123" spans="1:11" s="122" customFormat="1">
      <c r="A2123" s="128" t="s">
        <v>2776</v>
      </c>
      <c r="B2123" s="127">
        <v>230000</v>
      </c>
      <c r="C2123" s="127">
        <f t="shared" si="76"/>
        <v>7130500</v>
      </c>
      <c r="D2123" s="129">
        <f t="shared" si="77"/>
        <v>241500</v>
      </c>
      <c r="E2123" s="130" t="s">
        <v>7183</v>
      </c>
      <c r="F2123" s="131"/>
      <c r="G2123" s="126"/>
      <c r="H2123" s="126"/>
      <c r="I2123" s="126"/>
      <c r="J2123" s="126"/>
      <c r="K2123" s="126"/>
    </row>
    <row r="2124" spans="1:11" s="122" customFormat="1">
      <c r="A2124" s="128" t="s">
        <v>2777</v>
      </c>
      <c r="B2124" s="127">
        <v>231000</v>
      </c>
      <c r="C2124" s="127">
        <f t="shared" si="76"/>
        <v>7161500</v>
      </c>
      <c r="D2124" s="129">
        <f t="shared" si="77"/>
        <v>242550</v>
      </c>
      <c r="E2124" s="130" t="s">
        <v>7183</v>
      </c>
      <c r="F2124" s="131"/>
      <c r="G2124" s="126"/>
      <c r="H2124" s="126"/>
      <c r="I2124" s="126"/>
      <c r="J2124" s="126"/>
      <c r="K2124" s="126"/>
    </row>
    <row r="2125" spans="1:11" s="122" customFormat="1">
      <c r="A2125" s="128" t="s">
        <v>2778</v>
      </c>
      <c r="B2125" s="127">
        <v>232000</v>
      </c>
      <c r="C2125" s="127">
        <f t="shared" si="76"/>
        <v>7192500</v>
      </c>
      <c r="D2125" s="129">
        <f t="shared" si="77"/>
        <v>243600</v>
      </c>
      <c r="E2125" s="130" t="s">
        <v>7183</v>
      </c>
      <c r="F2125" s="131"/>
      <c r="G2125" s="126"/>
      <c r="H2125" s="126"/>
      <c r="I2125" s="126"/>
      <c r="J2125" s="126"/>
      <c r="K2125" s="126"/>
    </row>
    <row r="2126" spans="1:11" s="122" customFormat="1">
      <c r="A2126" s="128" t="s">
        <v>2779</v>
      </c>
      <c r="B2126" s="127">
        <v>233000</v>
      </c>
      <c r="C2126" s="127">
        <f t="shared" si="76"/>
        <v>7223500</v>
      </c>
      <c r="D2126" s="129">
        <f t="shared" si="77"/>
        <v>244650</v>
      </c>
      <c r="E2126" s="130" t="s">
        <v>7183</v>
      </c>
      <c r="F2126" s="131"/>
      <c r="G2126" s="126"/>
      <c r="H2126" s="126"/>
      <c r="I2126" s="126"/>
      <c r="J2126" s="126"/>
      <c r="K2126" s="126"/>
    </row>
    <row r="2127" spans="1:11" s="122" customFormat="1">
      <c r="A2127" s="128" t="s">
        <v>2780</v>
      </c>
      <c r="B2127" s="127">
        <v>234000</v>
      </c>
      <c r="C2127" s="127">
        <f t="shared" si="76"/>
        <v>7254500</v>
      </c>
      <c r="D2127" s="129">
        <f t="shared" si="77"/>
        <v>245700</v>
      </c>
      <c r="E2127" s="130" t="s">
        <v>7183</v>
      </c>
      <c r="F2127" s="131"/>
      <c r="G2127" s="126"/>
      <c r="H2127" s="126"/>
      <c r="I2127" s="126"/>
      <c r="J2127" s="126"/>
      <c r="K2127" s="126"/>
    </row>
    <row r="2128" spans="1:11" s="122" customFormat="1">
      <c r="A2128" s="128" t="s">
        <v>2781</v>
      </c>
      <c r="B2128" s="127">
        <v>235000</v>
      </c>
      <c r="C2128" s="127">
        <f t="shared" si="76"/>
        <v>7285500</v>
      </c>
      <c r="D2128" s="129">
        <f t="shared" si="77"/>
        <v>246750</v>
      </c>
      <c r="E2128" s="130" t="s">
        <v>7183</v>
      </c>
      <c r="F2128" s="131"/>
      <c r="G2128" s="126"/>
      <c r="H2128" s="126"/>
      <c r="I2128" s="126"/>
      <c r="J2128" s="126"/>
      <c r="K2128" s="126"/>
    </row>
    <row r="2129" spans="1:11" s="122" customFormat="1">
      <c r="A2129" s="128" t="s">
        <v>2782</v>
      </c>
      <c r="B2129" s="127">
        <v>236000</v>
      </c>
      <c r="C2129" s="127">
        <f t="shared" si="76"/>
        <v>7316500</v>
      </c>
      <c r="D2129" s="129">
        <f t="shared" si="77"/>
        <v>247800</v>
      </c>
      <c r="E2129" s="130" t="s">
        <v>7183</v>
      </c>
      <c r="F2129" s="131"/>
      <c r="G2129" s="126"/>
      <c r="H2129" s="126"/>
      <c r="I2129" s="126"/>
      <c r="J2129" s="126"/>
      <c r="K2129" s="126"/>
    </row>
    <row r="2130" spans="1:11" s="122" customFormat="1">
      <c r="A2130" s="128" t="s">
        <v>2783</v>
      </c>
      <c r="B2130" s="127">
        <v>237000</v>
      </c>
      <c r="C2130" s="127">
        <f t="shared" si="76"/>
        <v>7347500</v>
      </c>
      <c r="D2130" s="129">
        <f t="shared" si="77"/>
        <v>248850</v>
      </c>
      <c r="E2130" s="130" t="s">
        <v>7183</v>
      </c>
      <c r="F2130" s="131"/>
      <c r="G2130" s="126"/>
      <c r="H2130" s="126"/>
      <c r="I2130" s="126"/>
      <c r="J2130" s="126"/>
      <c r="K2130" s="126"/>
    </row>
    <row r="2131" spans="1:11" s="122" customFormat="1">
      <c r="A2131" s="128" t="s">
        <v>2784</v>
      </c>
      <c r="B2131" s="127">
        <v>238000</v>
      </c>
      <c r="C2131" s="127">
        <f t="shared" si="76"/>
        <v>7378500</v>
      </c>
      <c r="D2131" s="129">
        <f t="shared" si="77"/>
        <v>249900</v>
      </c>
      <c r="E2131" s="130" t="s">
        <v>7183</v>
      </c>
      <c r="F2131" s="131"/>
      <c r="G2131" s="126"/>
      <c r="H2131" s="126"/>
      <c r="I2131" s="126"/>
      <c r="J2131" s="126"/>
      <c r="K2131" s="126"/>
    </row>
    <row r="2132" spans="1:11" s="122" customFormat="1">
      <c r="A2132" s="128" t="s">
        <v>2785</v>
      </c>
      <c r="B2132" s="127">
        <v>239000</v>
      </c>
      <c r="C2132" s="127">
        <f t="shared" si="76"/>
        <v>7409500</v>
      </c>
      <c r="D2132" s="129">
        <f t="shared" si="77"/>
        <v>250950</v>
      </c>
      <c r="E2132" s="130" t="s">
        <v>7183</v>
      </c>
      <c r="F2132" s="131"/>
      <c r="G2132" s="126"/>
      <c r="H2132" s="126"/>
      <c r="I2132" s="126"/>
      <c r="J2132" s="126"/>
      <c r="K2132" s="126"/>
    </row>
    <row r="2133" spans="1:11" s="122" customFormat="1">
      <c r="A2133" s="128" t="s">
        <v>2786</v>
      </c>
      <c r="B2133" s="127">
        <v>240000</v>
      </c>
      <c r="C2133" s="127">
        <f t="shared" si="76"/>
        <v>7440500</v>
      </c>
      <c r="D2133" s="129">
        <f t="shared" si="77"/>
        <v>252000</v>
      </c>
      <c r="E2133" s="130" t="s">
        <v>7183</v>
      </c>
      <c r="F2133" s="131"/>
      <c r="G2133" s="126"/>
      <c r="H2133" s="126"/>
      <c r="I2133" s="126"/>
      <c r="J2133" s="126"/>
      <c r="K2133" s="126"/>
    </row>
    <row r="2134" spans="1:11" s="122" customFormat="1">
      <c r="A2134" s="128" t="s">
        <v>2787</v>
      </c>
      <c r="B2134" s="127">
        <v>241000</v>
      </c>
      <c r="C2134" s="127">
        <f t="shared" si="76"/>
        <v>7471500</v>
      </c>
      <c r="D2134" s="129">
        <f t="shared" si="77"/>
        <v>253050</v>
      </c>
      <c r="E2134" s="130" t="s">
        <v>7183</v>
      </c>
      <c r="F2134" s="131"/>
      <c r="G2134" s="126"/>
      <c r="H2134" s="126"/>
      <c r="I2134" s="126"/>
      <c r="J2134" s="126"/>
      <c r="K2134" s="126"/>
    </row>
    <row r="2135" spans="1:11" s="122" customFormat="1">
      <c r="A2135" s="128" t="s">
        <v>2788</v>
      </c>
      <c r="B2135" s="127">
        <v>242000</v>
      </c>
      <c r="C2135" s="127">
        <f t="shared" si="76"/>
        <v>7502500</v>
      </c>
      <c r="D2135" s="129">
        <f t="shared" si="77"/>
        <v>254100</v>
      </c>
      <c r="E2135" s="130" t="s">
        <v>7183</v>
      </c>
      <c r="F2135" s="131"/>
      <c r="G2135" s="126"/>
      <c r="H2135" s="126"/>
      <c r="I2135" s="126"/>
      <c r="J2135" s="126"/>
      <c r="K2135" s="126"/>
    </row>
    <row r="2136" spans="1:11" s="122" customFormat="1">
      <c r="A2136" s="128" t="s">
        <v>2789</v>
      </c>
      <c r="B2136" s="127">
        <v>243000</v>
      </c>
      <c r="C2136" s="127">
        <f t="shared" si="76"/>
        <v>7533500</v>
      </c>
      <c r="D2136" s="129">
        <f t="shared" si="77"/>
        <v>255150</v>
      </c>
      <c r="E2136" s="130" t="s">
        <v>7183</v>
      </c>
      <c r="F2136" s="131"/>
      <c r="G2136" s="126"/>
      <c r="H2136" s="126"/>
      <c r="I2136" s="126"/>
      <c r="J2136" s="126"/>
      <c r="K2136" s="126"/>
    </row>
    <row r="2137" spans="1:11" s="122" customFormat="1">
      <c r="A2137" s="128" t="s">
        <v>2790</v>
      </c>
      <c r="B2137" s="127">
        <v>244000</v>
      </c>
      <c r="C2137" s="127">
        <f t="shared" si="76"/>
        <v>7564500</v>
      </c>
      <c r="D2137" s="129">
        <f t="shared" si="77"/>
        <v>256200</v>
      </c>
      <c r="E2137" s="130" t="s">
        <v>7183</v>
      </c>
      <c r="F2137" s="131"/>
      <c r="G2137" s="126"/>
      <c r="H2137" s="126"/>
      <c r="I2137" s="126"/>
      <c r="J2137" s="126"/>
      <c r="K2137" s="126"/>
    </row>
    <row r="2138" spans="1:11" s="122" customFormat="1">
      <c r="A2138" s="128" t="s">
        <v>2791</v>
      </c>
      <c r="B2138" s="127">
        <v>245000</v>
      </c>
      <c r="C2138" s="127">
        <f t="shared" si="76"/>
        <v>7595500</v>
      </c>
      <c r="D2138" s="129">
        <f t="shared" si="77"/>
        <v>257250</v>
      </c>
      <c r="E2138" s="130" t="s">
        <v>7183</v>
      </c>
      <c r="F2138" s="131"/>
      <c r="G2138" s="126"/>
      <c r="H2138" s="126"/>
      <c r="I2138" s="126"/>
      <c r="J2138" s="126"/>
      <c r="K2138" s="126"/>
    </row>
    <row r="2139" spans="1:11" s="122" customFormat="1">
      <c r="A2139" s="128" t="s">
        <v>2792</v>
      </c>
      <c r="B2139" s="127">
        <v>246000</v>
      </c>
      <c r="C2139" s="127">
        <f t="shared" si="76"/>
        <v>7626500</v>
      </c>
      <c r="D2139" s="129">
        <f t="shared" si="77"/>
        <v>258300</v>
      </c>
      <c r="E2139" s="130" t="s">
        <v>7183</v>
      </c>
      <c r="F2139" s="131"/>
      <c r="G2139" s="126"/>
      <c r="H2139" s="126"/>
      <c r="I2139" s="126"/>
      <c r="J2139" s="126"/>
      <c r="K2139" s="126"/>
    </row>
    <row r="2140" spans="1:11" s="122" customFormat="1">
      <c r="A2140" s="128" t="s">
        <v>2793</v>
      </c>
      <c r="B2140" s="127">
        <v>247000</v>
      </c>
      <c r="C2140" s="127">
        <f t="shared" si="76"/>
        <v>7657500</v>
      </c>
      <c r="D2140" s="129">
        <f t="shared" si="77"/>
        <v>259350</v>
      </c>
      <c r="E2140" s="130" t="s">
        <v>7183</v>
      </c>
      <c r="F2140" s="131"/>
      <c r="G2140" s="126"/>
      <c r="H2140" s="126"/>
      <c r="I2140" s="126"/>
      <c r="J2140" s="126"/>
      <c r="K2140" s="126"/>
    </row>
    <row r="2141" spans="1:11" s="122" customFormat="1">
      <c r="A2141" s="128" t="s">
        <v>2794</v>
      </c>
      <c r="B2141" s="127">
        <v>248000</v>
      </c>
      <c r="C2141" s="127">
        <f t="shared" si="76"/>
        <v>7688500</v>
      </c>
      <c r="D2141" s="129">
        <f t="shared" si="77"/>
        <v>260400</v>
      </c>
      <c r="E2141" s="130" t="s">
        <v>7183</v>
      </c>
      <c r="F2141" s="131"/>
      <c r="G2141" s="126"/>
      <c r="H2141" s="126"/>
      <c r="I2141" s="126"/>
      <c r="J2141" s="126"/>
      <c r="K2141" s="126"/>
    </row>
    <row r="2142" spans="1:11" s="122" customFormat="1">
      <c r="A2142" s="128" t="s">
        <v>2795</v>
      </c>
      <c r="B2142" s="127">
        <v>249000</v>
      </c>
      <c r="C2142" s="127">
        <f t="shared" si="76"/>
        <v>7719500</v>
      </c>
      <c r="D2142" s="129">
        <f t="shared" si="77"/>
        <v>261450</v>
      </c>
      <c r="E2142" s="130" t="s">
        <v>7183</v>
      </c>
      <c r="F2142" s="131"/>
      <c r="G2142" s="126"/>
      <c r="H2142" s="126"/>
      <c r="I2142" s="126"/>
      <c r="J2142" s="126"/>
      <c r="K2142" s="126"/>
    </row>
    <row r="2143" spans="1:11" s="122" customFormat="1">
      <c r="A2143" s="128" t="s">
        <v>2796</v>
      </c>
      <c r="B2143" s="127">
        <v>250000</v>
      </c>
      <c r="C2143" s="127">
        <f t="shared" si="76"/>
        <v>7750500</v>
      </c>
      <c r="D2143" s="129">
        <f t="shared" si="77"/>
        <v>262500</v>
      </c>
      <c r="E2143" s="130" t="s">
        <v>7183</v>
      </c>
      <c r="F2143" s="131"/>
      <c r="G2143" s="126"/>
      <c r="H2143" s="126"/>
      <c r="I2143" s="126"/>
      <c r="J2143" s="126"/>
      <c r="K2143" s="126"/>
    </row>
    <row r="2144" spans="1:11" s="122" customFormat="1">
      <c r="A2144" s="128" t="s">
        <v>2797</v>
      </c>
      <c r="B2144" s="127">
        <v>251000</v>
      </c>
      <c r="C2144" s="127">
        <f t="shared" si="76"/>
        <v>7781500</v>
      </c>
      <c r="D2144" s="129">
        <f t="shared" si="77"/>
        <v>263550</v>
      </c>
      <c r="E2144" s="130" t="s">
        <v>7183</v>
      </c>
      <c r="F2144" s="131"/>
      <c r="G2144" s="126"/>
      <c r="H2144" s="126"/>
      <c r="I2144" s="126"/>
      <c r="J2144" s="126"/>
      <c r="K2144" s="126"/>
    </row>
    <row r="2145" spans="1:11" s="122" customFormat="1">
      <c r="A2145" s="128" t="s">
        <v>2798</v>
      </c>
      <c r="B2145" s="127">
        <v>252000</v>
      </c>
      <c r="C2145" s="127">
        <f t="shared" si="76"/>
        <v>7812500</v>
      </c>
      <c r="D2145" s="129">
        <f t="shared" si="77"/>
        <v>264600</v>
      </c>
      <c r="E2145" s="130" t="s">
        <v>7183</v>
      </c>
      <c r="F2145" s="131"/>
      <c r="G2145" s="126"/>
      <c r="H2145" s="126"/>
      <c r="I2145" s="126"/>
      <c r="J2145" s="126"/>
      <c r="K2145" s="126"/>
    </row>
    <row r="2146" spans="1:11" s="122" customFormat="1">
      <c r="A2146" s="128" t="s">
        <v>2799</v>
      </c>
      <c r="B2146" s="127">
        <v>253000</v>
      </c>
      <c r="C2146" s="127">
        <f t="shared" si="76"/>
        <v>7843500</v>
      </c>
      <c r="D2146" s="129">
        <f t="shared" si="77"/>
        <v>265650</v>
      </c>
      <c r="E2146" s="130" t="s">
        <v>7183</v>
      </c>
      <c r="F2146" s="131"/>
      <c r="G2146" s="126"/>
      <c r="H2146" s="126"/>
      <c r="I2146" s="126"/>
      <c r="J2146" s="126"/>
      <c r="K2146" s="126"/>
    </row>
    <row r="2147" spans="1:11" s="122" customFormat="1">
      <c r="A2147" s="128" t="s">
        <v>2800</v>
      </c>
      <c r="B2147" s="127">
        <v>254000</v>
      </c>
      <c r="C2147" s="127">
        <f t="shared" si="76"/>
        <v>7874500</v>
      </c>
      <c r="D2147" s="129">
        <f t="shared" si="77"/>
        <v>266700</v>
      </c>
      <c r="E2147" s="130" t="s">
        <v>7183</v>
      </c>
      <c r="F2147" s="131"/>
      <c r="G2147" s="126"/>
      <c r="H2147" s="126"/>
      <c r="I2147" s="126"/>
      <c r="J2147" s="126"/>
      <c r="K2147" s="126"/>
    </row>
    <row r="2148" spans="1:11" s="122" customFormat="1">
      <c r="A2148" s="128" t="s">
        <v>2801</v>
      </c>
      <c r="B2148" s="127">
        <v>255000</v>
      </c>
      <c r="C2148" s="127">
        <f t="shared" si="76"/>
        <v>7905500</v>
      </c>
      <c r="D2148" s="129">
        <f t="shared" si="77"/>
        <v>267750</v>
      </c>
      <c r="E2148" s="130" t="s">
        <v>7183</v>
      </c>
      <c r="F2148" s="131"/>
      <c r="G2148" s="126"/>
      <c r="H2148" s="126"/>
      <c r="I2148" s="126"/>
      <c r="J2148" s="126"/>
      <c r="K2148" s="126"/>
    </row>
    <row r="2149" spans="1:11" s="122" customFormat="1">
      <c r="A2149" s="128" t="s">
        <v>2802</v>
      </c>
      <c r="B2149" s="127">
        <v>256000</v>
      </c>
      <c r="C2149" s="127">
        <f t="shared" si="76"/>
        <v>7936500</v>
      </c>
      <c r="D2149" s="129">
        <f t="shared" si="77"/>
        <v>268800</v>
      </c>
      <c r="E2149" s="130" t="s">
        <v>7183</v>
      </c>
      <c r="F2149" s="131"/>
      <c r="G2149" s="126"/>
      <c r="H2149" s="126"/>
      <c r="I2149" s="126"/>
      <c r="J2149" s="126"/>
      <c r="K2149" s="126"/>
    </row>
    <row r="2150" spans="1:11" s="122" customFormat="1">
      <c r="A2150" s="128" t="s">
        <v>2803</v>
      </c>
      <c r="B2150" s="127">
        <v>257000</v>
      </c>
      <c r="C2150" s="127">
        <f t="shared" si="76"/>
        <v>7967500</v>
      </c>
      <c r="D2150" s="129">
        <f t="shared" si="77"/>
        <v>269850</v>
      </c>
      <c r="E2150" s="130" t="s">
        <v>7183</v>
      </c>
      <c r="F2150" s="131"/>
      <c r="G2150" s="126"/>
      <c r="H2150" s="126"/>
      <c r="I2150" s="126"/>
      <c r="J2150" s="126"/>
      <c r="K2150" s="126"/>
    </row>
    <row r="2151" spans="1:11" s="122" customFormat="1">
      <c r="A2151" s="128" t="s">
        <v>2804</v>
      </c>
      <c r="B2151" s="127">
        <v>258000</v>
      </c>
      <c r="C2151" s="127">
        <f t="shared" si="76"/>
        <v>7998500</v>
      </c>
      <c r="D2151" s="129">
        <f t="shared" si="77"/>
        <v>270900</v>
      </c>
      <c r="E2151" s="130" t="s">
        <v>7183</v>
      </c>
      <c r="F2151" s="131"/>
      <c r="G2151" s="126"/>
      <c r="H2151" s="126"/>
      <c r="I2151" s="126"/>
      <c r="J2151" s="126"/>
      <c r="K2151" s="126"/>
    </row>
    <row r="2152" spans="1:11" s="122" customFormat="1">
      <c r="A2152" s="128" t="s">
        <v>2805</v>
      </c>
      <c r="B2152" s="127">
        <v>259000</v>
      </c>
      <c r="C2152" s="127">
        <f t="shared" ref="C2152:C2215" si="78">C2151+31000</f>
        <v>8029500</v>
      </c>
      <c r="D2152" s="129">
        <f t="shared" si="77"/>
        <v>271950</v>
      </c>
      <c r="E2152" s="130" t="s">
        <v>7183</v>
      </c>
      <c r="F2152" s="131"/>
      <c r="G2152" s="126"/>
      <c r="H2152" s="126"/>
      <c r="I2152" s="126"/>
      <c r="J2152" s="126"/>
      <c r="K2152" s="126"/>
    </row>
    <row r="2153" spans="1:11" s="122" customFormat="1">
      <c r="A2153" s="128" t="s">
        <v>2806</v>
      </c>
      <c r="B2153" s="127">
        <v>260000</v>
      </c>
      <c r="C2153" s="127">
        <f t="shared" si="78"/>
        <v>8060500</v>
      </c>
      <c r="D2153" s="129">
        <f t="shared" si="77"/>
        <v>273000</v>
      </c>
      <c r="E2153" s="130" t="s">
        <v>7183</v>
      </c>
      <c r="F2153" s="131"/>
      <c r="G2153" s="126"/>
      <c r="H2153" s="126"/>
      <c r="I2153" s="126"/>
      <c r="J2153" s="126"/>
      <c r="K2153" s="126"/>
    </row>
    <row r="2154" spans="1:11" s="122" customFormat="1">
      <c r="A2154" s="128" t="s">
        <v>2807</v>
      </c>
      <c r="B2154" s="127">
        <v>261000</v>
      </c>
      <c r="C2154" s="127">
        <f t="shared" si="78"/>
        <v>8091500</v>
      </c>
      <c r="D2154" s="129">
        <f t="shared" si="77"/>
        <v>274050</v>
      </c>
      <c r="E2154" s="130" t="s">
        <v>7183</v>
      </c>
      <c r="F2154" s="131"/>
      <c r="G2154" s="126"/>
      <c r="H2154" s="126"/>
      <c r="I2154" s="126"/>
      <c r="J2154" s="126"/>
      <c r="K2154" s="126"/>
    </row>
    <row r="2155" spans="1:11" s="122" customFormat="1">
      <c r="A2155" s="128" t="s">
        <v>2808</v>
      </c>
      <c r="B2155" s="127">
        <v>262000</v>
      </c>
      <c r="C2155" s="127">
        <f t="shared" si="78"/>
        <v>8122500</v>
      </c>
      <c r="D2155" s="129">
        <f t="shared" si="77"/>
        <v>275100</v>
      </c>
      <c r="E2155" s="130" t="s">
        <v>7183</v>
      </c>
      <c r="F2155" s="131"/>
      <c r="G2155" s="126"/>
      <c r="H2155" s="126"/>
      <c r="I2155" s="126"/>
      <c r="J2155" s="126"/>
      <c r="K2155" s="126"/>
    </row>
    <row r="2156" spans="1:11" s="122" customFormat="1">
      <c r="A2156" s="128" t="s">
        <v>2809</v>
      </c>
      <c r="B2156" s="127">
        <v>263000</v>
      </c>
      <c r="C2156" s="127">
        <f t="shared" si="78"/>
        <v>8153500</v>
      </c>
      <c r="D2156" s="129">
        <f t="shared" si="77"/>
        <v>276150</v>
      </c>
      <c r="E2156" s="130" t="s">
        <v>7183</v>
      </c>
      <c r="F2156" s="131"/>
      <c r="G2156" s="126"/>
      <c r="H2156" s="126"/>
      <c r="I2156" s="126"/>
      <c r="J2156" s="126"/>
      <c r="K2156" s="126"/>
    </row>
    <row r="2157" spans="1:11" s="122" customFormat="1">
      <c r="A2157" s="128" t="s">
        <v>2810</v>
      </c>
      <c r="B2157" s="127">
        <v>264000</v>
      </c>
      <c r="C2157" s="127">
        <f t="shared" si="78"/>
        <v>8184500</v>
      </c>
      <c r="D2157" s="129">
        <f t="shared" si="77"/>
        <v>277200</v>
      </c>
      <c r="E2157" s="130" t="s">
        <v>7183</v>
      </c>
      <c r="F2157" s="131"/>
      <c r="G2157" s="126"/>
      <c r="H2157" s="126"/>
      <c r="I2157" s="126"/>
      <c r="J2157" s="126"/>
      <c r="K2157" s="126"/>
    </row>
    <row r="2158" spans="1:11" s="122" customFormat="1">
      <c r="A2158" s="128" t="s">
        <v>2811</v>
      </c>
      <c r="B2158" s="127">
        <v>265000</v>
      </c>
      <c r="C2158" s="127">
        <f t="shared" si="78"/>
        <v>8215500</v>
      </c>
      <c r="D2158" s="129">
        <f t="shared" si="77"/>
        <v>278250</v>
      </c>
      <c r="E2158" s="130" t="s">
        <v>7183</v>
      </c>
      <c r="F2158" s="131"/>
      <c r="G2158" s="126"/>
      <c r="H2158" s="126"/>
      <c r="I2158" s="126"/>
      <c r="J2158" s="126"/>
      <c r="K2158" s="126"/>
    </row>
    <row r="2159" spans="1:11" s="122" customFormat="1">
      <c r="A2159" s="128" t="s">
        <v>2812</v>
      </c>
      <c r="B2159" s="127">
        <v>266000</v>
      </c>
      <c r="C2159" s="127">
        <f t="shared" si="78"/>
        <v>8246500</v>
      </c>
      <c r="D2159" s="129">
        <f t="shared" si="77"/>
        <v>279300</v>
      </c>
      <c r="E2159" s="130" t="s">
        <v>7183</v>
      </c>
      <c r="F2159" s="131"/>
      <c r="G2159" s="126"/>
      <c r="H2159" s="126"/>
      <c r="I2159" s="126"/>
      <c r="J2159" s="126"/>
      <c r="K2159" s="126"/>
    </row>
    <row r="2160" spans="1:11" s="122" customFormat="1">
      <c r="A2160" s="128" t="s">
        <v>2813</v>
      </c>
      <c r="B2160" s="127">
        <v>267000</v>
      </c>
      <c r="C2160" s="127">
        <f t="shared" si="78"/>
        <v>8277500</v>
      </c>
      <c r="D2160" s="129">
        <f t="shared" si="77"/>
        <v>280350</v>
      </c>
      <c r="E2160" s="130" t="s">
        <v>7183</v>
      </c>
      <c r="F2160" s="131"/>
      <c r="G2160" s="126"/>
      <c r="H2160" s="126"/>
      <c r="I2160" s="126"/>
      <c r="J2160" s="126"/>
      <c r="K2160" s="126"/>
    </row>
    <row r="2161" spans="1:11" s="122" customFormat="1">
      <c r="A2161" s="128" t="s">
        <v>2814</v>
      </c>
      <c r="B2161" s="127">
        <v>268000</v>
      </c>
      <c r="C2161" s="127">
        <f t="shared" si="78"/>
        <v>8308500</v>
      </c>
      <c r="D2161" s="129">
        <f t="shared" si="77"/>
        <v>281400</v>
      </c>
      <c r="E2161" s="130" t="s">
        <v>7183</v>
      </c>
      <c r="F2161" s="131"/>
      <c r="G2161" s="126"/>
      <c r="H2161" s="126"/>
      <c r="I2161" s="126"/>
      <c r="J2161" s="126"/>
      <c r="K2161" s="126"/>
    </row>
    <row r="2162" spans="1:11" s="122" customFormat="1">
      <c r="A2162" s="128" t="s">
        <v>2815</v>
      </c>
      <c r="B2162" s="127">
        <v>269000</v>
      </c>
      <c r="C2162" s="127">
        <f t="shared" si="78"/>
        <v>8339500</v>
      </c>
      <c r="D2162" s="129">
        <f t="shared" si="77"/>
        <v>282450</v>
      </c>
      <c r="E2162" s="130" t="s">
        <v>7183</v>
      </c>
      <c r="F2162" s="131"/>
      <c r="G2162" s="126"/>
      <c r="H2162" s="126"/>
      <c r="I2162" s="126"/>
      <c r="J2162" s="126"/>
      <c r="K2162" s="126"/>
    </row>
    <row r="2163" spans="1:11" s="122" customFormat="1">
      <c r="A2163" s="128" t="s">
        <v>2816</v>
      </c>
      <c r="B2163" s="127">
        <v>270000</v>
      </c>
      <c r="C2163" s="127">
        <f t="shared" si="78"/>
        <v>8370500</v>
      </c>
      <c r="D2163" s="129">
        <f t="shared" si="77"/>
        <v>283500</v>
      </c>
      <c r="E2163" s="130" t="s">
        <v>7183</v>
      </c>
      <c r="F2163" s="131"/>
      <c r="G2163" s="126"/>
      <c r="H2163" s="126"/>
      <c r="I2163" s="126"/>
      <c r="J2163" s="126"/>
      <c r="K2163" s="126"/>
    </row>
    <row r="2164" spans="1:11" s="122" customFormat="1">
      <c r="A2164" s="128" t="s">
        <v>2817</v>
      </c>
      <c r="B2164" s="127">
        <v>271000</v>
      </c>
      <c r="C2164" s="127">
        <f t="shared" si="78"/>
        <v>8401500</v>
      </c>
      <c r="D2164" s="129">
        <f t="shared" si="77"/>
        <v>284550</v>
      </c>
      <c r="E2164" s="130" t="s">
        <v>7183</v>
      </c>
      <c r="F2164" s="131"/>
      <c r="G2164" s="126"/>
      <c r="H2164" s="126"/>
      <c r="I2164" s="126"/>
      <c r="J2164" s="126"/>
      <c r="K2164" s="126"/>
    </row>
    <row r="2165" spans="1:11" s="122" customFormat="1">
      <c r="A2165" s="128" t="s">
        <v>2818</v>
      </c>
      <c r="B2165" s="127">
        <v>272000</v>
      </c>
      <c r="C2165" s="127">
        <f t="shared" si="78"/>
        <v>8432500</v>
      </c>
      <c r="D2165" s="129">
        <f t="shared" si="77"/>
        <v>285600</v>
      </c>
      <c r="E2165" s="130" t="s">
        <v>7183</v>
      </c>
      <c r="F2165" s="131"/>
      <c r="G2165" s="126"/>
      <c r="H2165" s="126"/>
      <c r="I2165" s="126"/>
      <c r="J2165" s="126"/>
      <c r="K2165" s="126"/>
    </row>
    <row r="2166" spans="1:11" s="122" customFormat="1">
      <c r="A2166" s="128" t="s">
        <v>2819</v>
      </c>
      <c r="B2166" s="127">
        <v>273000</v>
      </c>
      <c r="C2166" s="127">
        <f t="shared" si="78"/>
        <v>8463500</v>
      </c>
      <c r="D2166" s="129">
        <f t="shared" si="77"/>
        <v>286650</v>
      </c>
      <c r="E2166" s="130" t="s">
        <v>7183</v>
      </c>
      <c r="F2166" s="131"/>
      <c r="G2166" s="126"/>
      <c r="H2166" s="126"/>
      <c r="I2166" s="126"/>
      <c r="J2166" s="126"/>
      <c r="K2166" s="126"/>
    </row>
    <row r="2167" spans="1:11" s="122" customFormat="1">
      <c r="A2167" s="128" t="s">
        <v>2820</v>
      </c>
      <c r="B2167" s="127">
        <v>274000</v>
      </c>
      <c r="C2167" s="127">
        <f t="shared" si="78"/>
        <v>8494500</v>
      </c>
      <c r="D2167" s="129">
        <f t="shared" si="77"/>
        <v>287700</v>
      </c>
      <c r="E2167" s="130" t="s">
        <v>7183</v>
      </c>
      <c r="F2167" s="131"/>
      <c r="G2167" s="126"/>
      <c r="H2167" s="126"/>
      <c r="I2167" s="126"/>
      <c r="J2167" s="126"/>
      <c r="K2167" s="126"/>
    </row>
    <row r="2168" spans="1:11" s="122" customFormat="1">
      <c r="A2168" s="128" t="s">
        <v>2821</v>
      </c>
      <c r="B2168" s="127">
        <v>275000</v>
      </c>
      <c r="C2168" s="127">
        <f t="shared" si="78"/>
        <v>8525500</v>
      </c>
      <c r="D2168" s="129">
        <f t="shared" si="77"/>
        <v>288750</v>
      </c>
      <c r="E2168" s="130" t="s">
        <v>7183</v>
      </c>
      <c r="F2168" s="131"/>
      <c r="G2168" s="126"/>
      <c r="H2168" s="126"/>
      <c r="I2168" s="126"/>
      <c r="J2168" s="126"/>
      <c r="K2168" s="126"/>
    </row>
    <row r="2169" spans="1:11" s="122" customFormat="1">
      <c r="A2169" s="128" t="s">
        <v>2822</v>
      </c>
      <c r="B2169" s="127">
        <v>276000</v>
      </c>
      <c r="C2169" s="127">
        <f t="shared" si="78"/>
        <v>8556500</v>
      </c>
      <c r="D2169" s="129">
        <f t="shared" si="77"/>
        <v>289800</v>
      </c>
      <c r="E2169" s="130" t="s">
        <v>7183</v>
      </c>
      <c r="F2169" s="131"/>
      <c r="G2169" s="126"/>
      <c r="H2169" s="126"/>
      <c r="I2169" s="126"/>
      <c r="J2169" s="126"/>
      <c r="K2169" s="126"/>
    </row>
    <row r="2170" spans="1:11" s="122" customFormat="1">
      <c r="A2170" s="128" t="s">
        <v>2823</v>
      </c>
      <c r="B2170" s="127">
        <v>277000</v>
      </c>
      <c r="C2170" s="127">
        <f t="shared" si="78"/>
        <v>8587500</v>
      </c>
      <c r="D2170" s="129">
        <f t="shared" si="77"/>
        <v>290850</v>
      </c>
      <c r="E2170" s="130" t="s">
        <v>7183</v>
      </c>
      <c r="F2170" s="131"/>
      <c r="G2170" s="126"/>
      <c r="H2170" s="126"/>
      <c r="I2170" s="126"/>
      <c r="J2170" s="126"/>
      <c r="K2170" s="126"/>
    </row>
    <row r="2171" spans="1:11" s="122" customFormat="1">
      <c r="A2171" s="128" t="s">
        <v>2824</v>
      </c>
      <c r="B2171" s="127">
        <v>278000</v>
      </c>
      <c r="C2171" s="127">
        <f t="shared" si="78"/>
        <v>8618500</v>
      </c>
      <c r="D2171" s="129">
        <f t="shared" ref="D2171:D2234" si="79">SUM($G$2)*(B2171*0.001)</f>
        <v>291900</v>
      </c>
      <c r="E2171" s="130" t="s">
        <v>7183</v>
      </c>
      <c r="F2171" s="131"/>
      <c r="G2171" s="126"/>
      <c r="H2171" s="126"/>
      <c r="I2171" s="126"/>
      <c r="J2171" s="126"/>
      <c r="K2171" s="126"/>
    </row>
    <row r="2172" spans="1:11" s="122" customFormat="1">
      <c r="A2172" s="128" t="s">
        <v>2825</v>
      </c>
      <c r="B2172" s="127">
        <v>279000</v>
      </c>
      <c r="C2172" s="127">
        <f t="shared" si="78"/>
        <v>8649500</v>
      </c>
      <c r="D2172" s="129">
        <f t="shared" si="79"/>
        <v>292950</v>
      </c>
      <c r="E2172" s="130" t="s">
        <v>7183</v>
      </c>
      <c r="F2172" s="131"/>
      <c r="G2172" s="126"/>
      <c r="H2172" s="126"/>
      <c r="I2172" s="126"/>
      <c r="J2172" s="126"/>
      <c r="K2172" s="126"/>
    </row>
    <row r="2173" spans="1:11" s="122" customFormat="1">
      <c r="A2173" s="128" t="s">
        <v>2826</v>
      </c>
      <c r="B2173" s="127">
        <v>280000</v>
      </c>
      <c r="C2173" s="127">
        <f t="shared" si="78"/>
        <v>8680500</v>
      </c>
      <c r="D2173" s="129">
        <f t="shared" si="79"/>
        <v>294000</v>
      </c>
      <c r="E2173" s="130" t="s">
        <v>7183</v>
      </c>
      <c r="F2173" s="131"/>
      <c r="G2173" s="126"/>
      <c r="H2173" s="126"/>
      <c r="I2173" s="126"/>
      <c r="J2173" s="126"/>
      <c r="K2173" s="126"/>
    </row>
    <row r="2174" spans="1:11" s="122" customFormat="1">
      <c r="A2174" s="128" t="s">
        <v>2827</v>
      </c>
      <c r="B2174" s="127">
        <v>281000</v>
      </c>
      <c r="C2174" s="127">
        <f t="shared" si="78"/>
        <v>8711500</v>
      </c>
      <c r="D2174" s="129">
        <f t="shared" si="79"/>
        <v>295050</v>
      </c>
      <c r="E2174" s="130" t="s">
        <v>7183</v>
      </c>
      <c r="F2174" s="131"/>
      <c r="G2174" s="126"/>
      <c r="H2174" s="126"/>
      <c r="I2174" s="126"/>
      <c r="J2174" s="126"/>
      <c r="K2174" s="126"/>
    </row>
    <row r="2175" spans="1:11" s="122" customFormat="1">
      <c r="A2175" s="128" t="s">
        <v>2828</v>
      </c>
      <c r="B2175" s="127">
        <v>282000</v>
      </c>
      <c r="C2175" s="127">
        <f t="shared" si="78"/>
        <v>8742500</v>
      </c>
      <c r="D2175" s="129">
        <f t="shared" si="79"/>
        <v>296100</v>
      </c>
      <c r="E2175" s="130" t="s">
        <v>7183</v>
      </c>
      <c r="F2175" s="131"/>
      <c r="G2175" s="126"/>
      <c r="H2175" s="126"/>
      <c r="I2175" s="126"/>
      <c r="J2175" s="126"/>
      <c r="K2175" s="126"/>
    </row>
    <row r="2176" spans="1:11" s="122" customFormat="1">
      <c r="A2176" s="128" t="s">
        <v>2829</v>
      </c>
      <c r="B2176" s="127">
        <v>283000</v>
      </c>
      <c r="C2176" s="127">
        <f t="shared" si="78"/>
        <v>8773500</v>
      </c>
      <c r="D2176" s="129">
        <f t="shared" si="79"/>
        <v>297150</v>
      </c>
      <c r="E2176" s="130" t="s">
        <v>7183</v>
      </c>
      <c r="F2176" s="131"/>
      <c r="G2176" s="126"/>
      <c r="H2176" s="126"/>
      <c r="I2176" s="126"/>
      <c r="J2176" s="126"/>
      <c r="K2176" s="126"/>
    </row>
    <row r="2177" spans="1:11" s="122" customFormat="1">
      <c r="A2177" s="128" t="s">
        <v>2830</v>
      </c>
      <c r="B2177" s="127">
        <v>284000</v>
      </c>
      <c r="C2177" s="127">
        <f t="shared" si="78"/>
        <v>8804500</v>
      </c>
      <c r="D2177" s="129">
        <f t="shared" si="79"/>
        <v>298200</v>
      </c>
      <c r="E2177" s="130" t="s">
        <v>7183</v>
      </c>
      <c r="F2177" s="131"/>
      <c r="G2177" s="126"/>
      <c r="H2177" s="126"/>
      <c r="I2177" s="126"/>
      <c r="J2177" s="126"/>
      <c r="K2177" s="126"/>
    </row>
    <row r="2178" spans="1:11" s="122" customFormat="1">
      <c r="A2178" s="128" t="s">
        <v>2831</v>
      </c>
      <c r="B2178" s="127">
        <v>285000</v>
      </c>
      <c r="C2178" s="127">
        <f t="shared" si="78"/>
        <v>8835500</v>
      </c>
      <c r="D2178" s="129">
        <f t="shared" si="79"/>
        <v>299250</v>
      </c>
      <c r="E2178" s="130" t="s">
        <v>7183</v>
      </c>
      <c r="F2178" s="131"/>
      <c r="G2178" s="126"/>
      <c r="H2178" s="126"/>
      <c r="I2178" s="126"/>
      <c r="J2178" s="126"/>
      <c r="K2178" s="126"/>
    </row>
    <row r="2179" spans="1:11" s="122" customFormat="1">
      <c r="A2179" s="128" t="s">
        <v>2832</v>
      </c>
      <c r="B2179" s="127">
        <v>286000</v>
      </c>
      <c r="C2179" s="127">
        <f t="shared" si="78"/>
        <v>8866500</v>
      </c>
      <c r="D2179" s="129">
        <f t="shared" si="79"/>
        <v>300300</v>
      </c>
      <c r="E2179" s="130" t="s">
        <v>7183</v>
      </c>
      <c r="F2179" s="131"/>
      <c r="G2179" s="126"/>
      <c r="H2179" s="126"/>
      <c r="I2179" s="126"/>
      <c r="J2179" s="126"/>
      <c r="K2179" s="126"/>
    </row>
    <row r="2180" spans="1:11" s="122" customFormat="1">
      <c r="A2180" s="128" t="s">
        <v>2833</v>
      </c>
      <c r="B2180" s="127">
        <v>287000</v>
      </c>
      <c r="C2180" s="127">
        <f t="shared" si="78"/>
        <v>8897500</v>
      </c>
      <c r="D2180" s="129">
        <f t="shared" si="79"/>
        <v>301350</v>
      </c>
      <c r="E2180" s="130" t="s">
        <v>7183</v>
      </c>
      <c r="F2180" s="131"/>
      <c r="G2180" s="126"/>
      <c r="H2180" s="126"/>
      <c r="I2180" s="126"/>
      <c r="J2180" s="126"/>
      <c r="K2180" s="126"/>
    </row>
    <row r="2181" spans="1:11" s="122" customFormat="1">
      <c r="A2181" s="128" t="s">
        <v>2834</v>
      </c>
      <c r="B2181" s="127">
        <v>288000</v>
      </c>
      <c r="C2181" s="127">
        <f t="shared" si="78"/>
        <v>8928500</v>
      </c>
      <c r="D2181" s="129">
        <f t="shared" si="79"/>
        <v>302400</v>
      </c>
      <c r="E2181" s="130" t="s">
        <v>7183</v>
      </c>
      <c r="F2181" s="131"/>
      <c r="G2181" s="126"/>
      <c r="H2181" s="126"/>
      <c r="I2181" s="126"/>
      <c r="J2181" s="126"/>
      <c r="K2181" s="126"/>
    </row>
    <row r="2182" spans="1:11" s="122" customFormat="1">
      <c r="A2182" s="128" t="s">
        <v>2835</v>
      </c>
      <c r="B2182" s="127">
        <v>289000</v>
      </c>
      <c r="C2182" s="127">
        <f t="shared" si="78"/>
        <v>8959500</v>
      </c>
      <c r="D2182" s="129">
        <f t="shared" si="79"/>
        <v>303450</v>
      </c>
      <c r="E2182" s="130" t="s">
        <v>7183</v>
      </c>
      <c r="F2182" s="131"/>
      <c r="G2182" s="126"/>
      <c r="H2182" s="126"/>
      <c r="I2182" s="126"/>
      <c r="J2182" s="126"/>
      <c r="K2182" s="126"/>
    </row>
    <row r="2183" spans="1:11" s="122" customFormat="1">
      <c r="A2183" s="128" t="s">
        <v>2836</v>
      </c>
      <c r="B2183" s="127">
        <v>290000</v>
      </c>
      <c r="C2183" s="127">
        <f t="shared" si="78"/>
        <v>8990500</v>
      </c>
      <c r="D2183" s="129">
        <f t="shared" si="79"/>
        <v>304500</v>
      </c>
      <c r="E2183" s="130" t="s">
        <v>7183</v>
      </c>
      <c r="F2183" s="131"/>
      <c r="G2183" s="126"/>
      <c r="H2183" s="126"/>
      <c r="I2183" s="126"/>
      <c r="J2183" s="126"/>
      <c r="K2183" s="126"/>
    </row>
    <row r="2184" spans="1:11" s="122" customFormat="1">
      <c r="A2184" s="128" t="s">
        <v>2837</v>
      </c>
      <c r="B2184" s="127">
        <v>291000</v>
      </c>
      <c r="C2184" s="127">
        <f t="shared" si="78"/>
        <v>9021500</v>
      </c>
      <c r="D2184" s="129">
        <f t="shared" si="79"/>
        <v>305550</v>
      </c>
      <c r="E2184" s="130" t="s">
        <v>7183</v>
      </c>
      <c r="F2184" s="131"/>
      <c r="G2184" s="126"/>
      <c r="H2184" s="126"/>
      <c r="I2184" s="126"/>
      <c r="J2184" s="126"/>
      <c r="K2184" s="126"/>
    </row>
    <row r="2185" spans="1:11" s="122" customFormat="1">
      <c r="A2185" s="128" t="s">
        <v>2838</v>
      </c>
      <c r="B2185" s="127">
        <v>292000</v>
      </c>
      <c r="C2185" s="127">
        <f t="shared" si="78"/>
        <v>9052500</v>
      </c>
      <c r="D2185" s="129">
        <f t="shared" si="79"/>
        <v>306600</v>
      </c>
      <c r="E2185" s="130" t="s">
        <v>7183</v>
      </c>
      <c r="F2185" s="131"/>
      <c r="G2185" s="126"/>
      <c r="H2185" s="126"/>
      <c r="I2185" s="126"/>
      <c r="J2185" s="126"/>
      <c r="K2185" s="126"/>
    </row>
    <row r="2186" spans="1:11" s="122" customFormat="1">
      <c r="A2186" s="128" t="s">
        <v>2839</v>
      </c>
      <c r="B2186" s="127">
        <v>293000</v>
      </c>
      <c r="C2186" s="127">
        <f t="shared" si="78"/>
        <v>9083500</v>
      </c>
      <c r="D2186" s="129">
        <f t="shared" si="79"/>
        <v>307650</v>
      </c>
      <c r="E2186" s="130" t="s">
        <v>7183</v>
      </c>
      <c r="F2186" s="131"/>
      <c r="G2186" s="126"/>
      <c r="H2186" s="126"/>
      <c r="I2186" s="126"/>
      <c r="J2186" s="126"/>
      <c r="K2186" s="126"/>
    </row>
    <row r="2187" spans="1:11" s="122" customFormat="1">
      <c r="A2187" s="128" t="s">
        <v>2840</v>
      </c>
      <c r="B2187" s="127">
        <v>294000</v>
      </c>
      <c r="C2187" s="127">
        <f t="shared" si="78"/>
        <v>9114500</v>
      </c>
      <c r="D2187" s="129">
        <f t="shared" si="79"/>
        <v>308700</v>
      </c>
      <c r="E2187" s="130" t="s">
        <v>7183</v>
      </c>
      <c r="F2187" s="131"/>
      <c r="G2187" s="126"/>
      <c r="H2187" s="126"/>
      <c r="I2187" s="126"/>
      <c r="J2187" s="126"/>
      <c r="K2187" s="126"/>
    </row>
    <row r="2188" spans="1:11" s="122" customFormat="1">
      <c r="A2188" s="128" t="s">
        <v>2841</v>
      </c>
      <c r="B2188" s="127">
        <v>295000</v>
      </c>
      <c r="C2188" s="127">
        <f t="shared" si="78"/>
        <v>9145500</v>
      </c>
      <c r="D2188" s="129">
        <f t="shared" si="79"/>
        <v>309750</v>
      </c>
      <c r="E2188" s="130" t="s">
        <v>7183</v>
      </c>
      <c r="F2188" s="131"/>
      <c r="G2188" s="126"/>
      <c r="H2188" s="126"/>
      <c r="I2188" s="126"/>
      <c r="J2188" s="126"/>
      <c r="K2188" s="126"/>
    </row>
    <row r="2189" spans="1:11" s="122" customFormat="1">
      <c r="A2189" s="128" t="s">
        <v>4416</v>
      </c>
      <c r="B2189" s="127">
        <v>296000</v>
      </c>
      <c r="C2189" s="127">
        <f t="shared" si="78"/>
        <v>9176500</v>
      </c>
      <c r="D2189" s="129">
        <f t="shared" si="79"/>
        <v>310800</v>
      </c>
      <c r="E2189" s="130" t="s">
        <v>7183</v>
      </c>
      <c r="F2189" s="131"/>
      <c r="G2189" s="126"/>
      <c r="H2189" s="126"/>
      <c r="I2189" s="126"/>
      <c r="J2189" s="126"/>
      <c r="K2189" s="126"/>
    </row>
    <row r="2190" spans="1:11" s="122" customFormat="1">
      <c r="A2190" s="128" t="s">
        <v>4417</v>
      </c>
      <c r="B2190" s="127">
        <v>297000</v>
      </c>
      <c r="C2190" s="127">
        <f t="shared" si="78"/>
        <v>9207500</v>
      </c>
      <c r="D2190" s="129">
        <f t="shared" si="79"/>
        <v>311850</v>
      </c>
      <c r="E2190" s="130" t="s">
        <v>7183</v>
      </c>
      <c r="F2190" s="131"/>
      <c r="G2190" s="126"/>
      <c r="H2190" s="126"/>
      <c r="I2190" s="126"/>
      <c r="J2190" s="126"/>
      <c r="K2190" s="126"/>
    </row>
    <row r="2191" spans="1:11" s="122" customFormat="1">
      <c r="A2191" s="128" t="s">
        <v>4418</v>
      </c>
      <c r="B2191" s="127">
        <v>298000</v>
      </c>
      <c r="C2191" s="127">
        <f t="shared" si="78"/>
        <v>9238500</v>
      </c>
      <c r="D2191" s="129">
        <f t="shared" si="79"/>
        <v>312900</v>
      </c>
      <c r="E2191" s="130" t="s">
        <v>7183</v>
      </c>
      <c r="F2191" s="131"/>
      <c r="G2191" s="126"/>
      <c r="H2191" s="126"/>
      <c r="I2191" s="126"/>
      <c r="J2191" s="126"/>
      <c r="K2191" s="126"/>
    </row>
    <row r="2192" spans="1:11" s="122" customFormat="1">
      <c r="A2192" s="128" t="s">
        <v>4419</v>
      </c>
      <c r="B2192" s="127">
        <v>299000</v>
      </c>
      <c r="C2192" s="127">
        <f t="shared" si="78"/>
        <v>9269500</v>
      </c>
      <c r="D2192" s="129">
        <f t="shared" si="79"/>
        <v>313950</v>
      </c>
      <c r="E2192" s="130" t="s">
        <v>7183</v>
      </c>
      <c r="F2192" s="131"/>
      <c r="G2192" s="126"/>
      <c r="H2192" s="126"/>
      <c r="I2192" s="126"/>
      <c r="J2192" s="126"/>
      <c r="K2192" s="126"/>
    </row>
    <row r="2193" spans="1:11" s="122" customFormat="1">
      <c r="A2193" s="128" t="s">
        <v>4420</v>
      </c>
      <c r="B2193" s="127">
        <v>300000</v>
      </c>
      <c r="C2193" s="127">
        <f t="shared" si="78"/>
        <v>9300500</v>
      </c>
      <c r="D2193" s="129">
        <f t="shared" si="79"/>
        <v>315000</v>
      </c>
      <c r="E2193" s="130" t="s">
        <v>7183</v>
      </c>
      <c r="F2193" s="131"/>
      <c r="G2193" s="126"/>
      <c r="H2193" s="126"/>
      <c r="I2193" s="126"/>
      <c r="J2193" s="126"/>
      <c r="K2193" s="126"/>
    </row>
    <row r="2194" spans="1:11" s="122" customFormat="1">
      <c r="A2194" s="128" t="s">
        <v>4421</v>
      </c>
      <c r="B2194" s="127">
        <v>301000</v>
      </c>
      <c r="C2194" s="127">
        <f t="shared" si="78"/>
        <v>9331500</v>
      </c>
      <c r="D2194" s="129">
        <f t="shared" si="79"/>
        <v>316050</v>
      </c>
      <c r="E2194" s="130" t="s">
        <v>7183</v>
      </c>
      <c r="F2194" s="131"/>
      <c r="G2194" s="126"/>
      <c r="H2194" s="126"/>
      <c r="I2194" s="126"/>
      <c r="J2194" s="126"/>
      <c r="K2194" s="126"/>
    </row>
    <row r="2195" spans="1:11" s="122" customFormat="1">
      <c r="A2195" s="128" t="s">
        <v>4422</v>
      </c>
      <c r="B2195" s="127">
        <v>302000</v>
      </c>
      <c r="C2195" s="127">
        <f t="shared" si="78"/>
        <v>9362500</v>
      </c>
      <c r="D2195" s="129">
        <f t="shared" si="79"/>
        <v>317100</v>
      </c>
      <c r="E2195" s="130" t="s">
        <v>7183</v>
      </c>
      <c r="F2195" s="131"/>
      <c r="G2195" s="126"/>
      <c r="H2195" s="126"/>
      <c r="I2195" s="126"/>
      <c r="J2195" s="126"/>
      <c r="K2195" s="126"/>
    </row>
    <row r="2196" spans="1:11" s="122" customFormat="1">
      <c r="A2196" s="128" t="s">
        <v>4423</v>
      </c>
      <c r="B2196" s="127">
        <v>303000</v>
      </c>
      <c r="C2196" s="127">
        <f t="shared" si="78"/>
        <v>9393500</v>
      </c>
      <c r="D2196" s="129">
        <f t="shared" si="79"/>
        <v>318150</v>
      </c>
      <c r="E2196" s="130" t="s">
        <v>7183</v>
      </c>
      <c r="F2196" s="131"/>
      <c r="G2196" s="126"/>
      <c r="H2196" s="126"/>
      <c r="I2196" s="126"/>
      <c r="J2196" s="126"/>
      <c r="K2196" s="126"/>
    </row>
    <row r="2197" spans="1:11" s="122" customFormat="1">
      <c r="A2197" s="128" t="s">
        <v>4424</v>
      </c>
      <c r="B2197" s="127">
        <v>304000</v>
      </c>
      <c r="C2197" s="127">
        <f t="shared" si="78"/>
        <v>9424500</v>
      </c>
      <c r="D2197" s="129">
        <f t="shared" si="79"/>
        <v>319200</v>
      </c>
      <c r="E2197" s="130" t="s">
        <v>7183</v>
      </c>
      <c r="F2197" s="131"/>
      <c r="G2197" s="126"/>
      <c r="H2197" s="126"/>
      <c r="I2197" s="126"/>
      <c r="J2197" s="126"/>
      <c r="K2197" s="126"/>
    </row>
    <row r="2198" spans="1:11" s="122" customFormat="1">
      <c r="A2198" s="128" t="s">
        <v>4425</v>
      </c>
      <c r="B2198" s="127">
        <v>305000</v>
      </c>
      <c r="C2198" s="127">
        <f t="shared" si="78"/>
        <v>9455500</v>
      </c>
      <c r="D2198" s="129">
        <f t="shared" si="79"/>
        <v>320250</v>
      </c>
      <c r="E2198" s="130" t="s">
        <v>7183</v>
      </c>
      <c r="F2198" s="131"/>
      <c r="G2198" s="126"/>
      <c r="H2198" s="126"/>
      <c r="I2198" s="126"/>
      <c r="J2198" s="126"/>
      <c r="K2198" s="126"/>
    </row>
    <row r="2199" spans="1:11" s="122" customFormat="1">
      <c r="A2199" s="128" t="s">
        <v>4426</v>
      </c>
      <c r="B2199" s="127">
        <v>306000</v>
      </c>
      <c r="C2199" s="127">
        <f t="shared" si="78"/>
        <v>9486500</v>
      </c>
      <c r="D2199" s="129">
        <f t="shared" si="79"/>
        <v>321300</v>
      </c>
      <c r="E2199" s="130" t="s">
        <v>7183</v>
      </c>
      <c r="F2199" s="131"/>
      <c r="G2199" s="126"/>
      <c r="H2199" s="126"/>
      <c r="I2199" s="126"/>
      <c r="J2199" s="126"/>
      <c r="K2199" s="126"/>
    </row>
    <row r="2200" spans="1:11" s="122" customFormat="1">
      <c r="A2200" s="128" t="s">
        <v>4427</v>
      </c>
      <c r="B2200" s="127">
        <v>307000</v>
      </c>
      <c r="C2200" s="127">
        <f t="shared" si="78"/>
        <v>9517500</v>
      </c>
      <c r="D2200" s="129">
        <f t="shared" si="79"/>
        <v>322350</v>
      </c>
      <c r="E2200" s="130" t="s">
        <v>7183</v>
      </c>
      <c r="F2200" s="131"/>
      <c r="G2200" s="126"/>
      <c r="H2200" s="126"/>
      <c r="I2200" s="126"/>
      <c r="J2200" s="126"/>
      <c r="K2200" s="126"/>
    </row>
    <row r="2201" spans="1:11" s="122" customFormat="1">
      <c r="A2201" s="128" t="s">
        <v>4428</v>
      </c>
      <c r="B2201" s="127">
        <v>308000</v>
      </c>
      <c r="C2201" s="127">
        <f t="shared" si="78"/>
        <v>9548500</v>
      </c>
      <c r="D2201" s="129">
        <f t="shared" si="79"/>
        <v>323400</v>
      </c>
      <c r="E2201" s="130" t="s">
        <v>7183</v>
      </c>
      <c r="F2201" s="131"/>
      <c r="G2201" s="126"/>
      <c r="H2201" s="126"/>
      <c r="I2201" s="126"/>
      <c r="J2201" s="126"/>
      <c r="K2201" s="126"/>
    </row>
    <row r="2202" spans="1:11" s="122" customFormat="1">
      <c r="A2202" s="128" t="s">
        <v>4429</v>
      </c>
      <c r="B2202" s="127">
        <v>309000</v>
      </c>
      <c r="C2202" s="127">
        <f t="shared" si="78"/>
        <v>9579500</v>
      </c>
      <c r="D2202" s="129">
        <f t="shared" si="79"/>
        <v>324450</v>
      </c>
      <c r="E2202" s="130" t="s">
        <v>7183</v>
      </c>
      <c r="F2202" s="131"/>
      <c r="G2202" s="126"/>
      <c r="H2202" s="126"/>
      <c r="I2202" s="126"/>
      <c r="J2202" s="126"/>
      <c r="K2202" s="126"/>
    </row>
    <row r="2203" spans="1:11" s="122" customFormat="1">
      <c r="A2203" s="128" t="s">
        <v>4430</v>
      </c>
      <c r="B2203" s="127">
        <v>310000</v>
      </c>
      <c r="C2203" s="127">
        <f t="shared" si="78"/>
        <v>9610500</v>
      </c>
      <c r="D2203" s="129">
        <f t="shared" si="79"/>
        <v>325500</v>
      </c>
      <c r="E2203" s="130" t="s">
        <v>7183</v>
      </c>
      <c r="F2203" s="131"/>
      <c r="G2203" s="126"/>
      <c r="H2203" s="126"/>
      <c r="I2203" s="126"/>
      <c r="J2203" s="126"/>
      <c r="K2203" s="126"/>
    </row>
    <row r="2204" spans="1:11" s="122" customFormat="1">
      <c r="A2204" s="128" t="s">
        <v>4431</v>
      </c>
      <c r="B2204" s="127">
        <v>311000</v>
      </c>
      <c r="C2204" s="127">
        <f t="shared" si="78"/>
        <v>9641500</v>
      </c>
      <c r="D2204" s="129">
        <f t="shared" si="79"/>
        <v>326550</v>
      </c>
      <c r="E2204" s="130" t="s">
        <v>7183</v>
      </c>
      <c r="F2204" s="131"/>
      <c r="G2204" s="126"/>
      <c r="H2204" s="126"/>
      <c r="I2204" s="126"/>
      <c r="J2204" s="126"/>
      <c r="K2204" s="126"/>
    </row>
    <row r="2205" spans="1:11" s="122" customFormat="1">
      <c r="A2205" s="128" t="s">
        <v>4432</v>
      </c>
      <c r="B2205" s="127">
        <v>312000</v>
      </c>
      <c r="C2205" s="127">
        <f t="shared" si="78"/>
        <v>9672500</v>
      </c>
      <c r="D2205" s="129">
        <f t="shared" si="79"/>
        <v>327600</v>
      </c>
      <c r="E2205" s="130" t="s">
        <v>7183</v>
      </c>
      <c r="F2205" s="131"/>
      <c r="G2205" s="126"/>
      <c r="H2205" s="126"/>
      <c r="I2205" s="126"/>
      <c r="J2205" s="126"/>
      <c r="K2205" s="126"/>
    </row>
    <row r="2206" spans="1:11" s="122" customFormat="1">
      <c r="A2206" s="128" t="s">
        <v>4433</v>
      </c>
      <c r="B2206" s="127">
        <v>313000</v>
      </c>
      <c r="C2206" s="127">
        <f t="shared" si="78"/>
        <v>9703500</v>
      </c>
      <c r="D2206" s="129">
        <f t="shared" si="79"/>
        <v>328650</v>
      </c>
      <c r="E2206" s="130" t="s">
        <v>7183</v>
      </c>
      <c r="F2206" s="131"/>
      <c r="G2206" s="126"/>
      <c r="H2206" s="126"/>
      <c r="I2206" s="126"/>
      <c r="J2206" s="126"/>
      <c r="K2206" s="126"/>
    </row>
    <row r="2207" spans="1:11" s="122" customFormat="1">
      <c r="A2207" s="128" t="s">
        <v>4434</v>
      </c>
      <c r="B2207" s="127">
        <v>314000</v>
      </c>
      <c r="C2207" s="127">
        <f t="shared" si="78"/>
        <v>9734500</v>
      </c>
      <c r="D2207" s="129">
        <f t="shared" si="79"/>
        <v>329700</v>
      </c>
      <c r="E2207" s="130" t="s">
        <v>7183</v>
      </c>
      <c r="F2207" s="131"/>
      <c r="G2207" s="126"/>
      <c r="H2207" s="126"/>
      <c r="I2207" s="126"/>
      <c r="J2207" s="126"/>
      <c r="K2207" s="126"/>
    </row>
    <row r="2208" spans="1:11" s="122" customFormat="1">
      <c r="A2208" s="128" t="s">
        <v>4435</v>
      </c>
      <c r="B2208" s="127">
        <v>315000</v>
      </c>
      <c r="C2208" s="127">
        <f t="shared" si="78"/>
        <v>9765500</v>
      </c>
      <c r="D2208" s="129">
        <f t="shared" si="79"/>
        <v>330750</v>
      </c>
      <c r="E2208" s="130" t="s">
        <v>7183</v>
      </c>
      <c r="F2208" s="131"/>
      <c r="G2208" s="126"/>
      <c r="H2208" s="126"/>
      <c r="I2208" s="126"/>
      <c r="J2208" s="126"/>
      <c r="K2208" s="126"/>
    </row>
    <row r="2209" spans="1:11" s="122" customFormat="1">
      <c r="A2209" s="128" t="s">
        <v>4436</v>
      </c>
      <c r="B2209" s="127">
        <v>316000</v>
      </c>
      <c r="C2209" s="127">
        <f t="shared" si="78"/>
        <v>9796500</v>
      </c>
      <c r="D2209" s="129">
        <f t="shared" si="79"/>
        <v>331800</v>
      </c>
      <c r="E2209" s="130" t="s">
        <v>7183</v>
      </c>
      <c r="F2209" s="131"/>
      <c r="G2209" s="126"/>
      <c r="H2209" s="126"/>
      <c r="I2209" s="126"/>
      <c r="J2209" s="126"/>
      <c r="K2209" s="126"/>
    </row>
    <row r="2210" spans="1:11" s="122" customFormat="1">
      <c r="A2210" s="128" t="s">
        <v>4437</v>
      </c>
      <c r="B2210" s="127">
        <v>317000</v>
      </c>
      <c r="C2210" s="127">
        <f t="shared" si="78"/>
        <v>9827500</v>
      </c>
      <c r="D2210" s="129">
        <f t="shared" si="79"/>
        <v>332850</v>
      </c>
      <c r="E2210" s="130" t="s">
        <v>7183</v>
      </c>
      <c r="F2210" s="131"/>
      <c r="G2210" s="126"/>
      <c r="H2210" s="126"/>
      <c r="I2210" s="126"/>
      <c r="J2210" s="126"/>
      <c r="K2210" s="126"/>
    </row>
    <row r="2211" spans="1:11" s="122" customFormat="1">
      <c r="A2211" s="128" t="s">
        <v>4438</v>
      </c>
      <c r="B2211" s="127">
        <v>318000</v>
      </c>
      <c r="C2211" s="127">
        <f t="shared" si="78"/>
        <v>9858500</v>
      </c>
      <c r="D2211" s="129">
        <f t="shared" si="79"/>
        <v>333900</v>
      </c>
      <c r="E2211" s="130" t="s">
        <v>7183</v>
      </c>
      <c r="F2211" s="131"/>
      <c r="G2211" s="126"/>
      <c r="H2211" s="126"/>
      <c r="I2211" s="126"/>
      <c r="J2211" s="126"/>
      <c r="K2211" s="126"/>
    </row>
    <row r="2212" spans="1:11" s="122" customFormat="1">
      <c r="A2212" s="128" t="s">
        <v>4439</v>
      </c>
      <c r="B2212" s="127">
        <v>319000</v>
      </c>
      <c r="C2212" s="127">
        <f t="shared" si="78"/>
        <v>9889500</v>
      </c>
      <c r="D2212" s="129">
        <f t="shared" si="79"/>
        <v>334950</v>
      </c>
      <c r="E2212" s="130" t="s">
        <v>7183</v>
      </c>
      <c r="F2212" s="131"/>
      <c r="G2212" s="126"/>
      <c r="H2212" s="126"/>
      <c r="I2212" s="126"/>
      <c r="J2212" s="126"/>
      <c r="K2212" s="126"/>
    </row>
    <row r="2213" spans="1:11" s="122" customFormat="1">
      <c r="A2213" s="128" t="s">
        <v>4440</v>
      </c>
      <c r="B2213" s="127">
        <v>320000</v>
      </c>
      <c r="C2213" s="127">
        <f t="shared" si="78"/>
        <v>9920500</v>
      </c>
      <c r="D2213" s="129">
        <f t="shared" si="79"/>
        <v>336000</v>
      </c>
      <c r="E2213" s="130" t="s">
        <v>7183</v>
      </c>
      <c r="F2213" s="131"/>
      <c r="G2213" s="126"/>
      <c r="H2213" s="126"/>
      <c r="I2213" s="126"/>
      <c r="J2213" s="126"/>
      <c r="K2213" s="126"/>
    </row>
    <row r="2214" spans="1:11" s="122" customFormat="1">
      <c r="A2214" s="128" t="s">
        <v>4441</v>
      </c>
      <c r="B2214" s="127">
        <v>321000</v>
      </c>
      <c r="C2214" s="127">
        <f t="shared" si="78"/>
        <v>9951500</v>
      </c>
      <c r="D2214" s="129">
        <f t="shared" si="79"/>
        <v>337050</v>
      </c>
      <c r="E2214" s="130" t="s">
        <v>7183</v>
      </c>
      <c r="F2214" s="131"/>
      <c r="G2214" s="126"/>
      <c r="H2214" s="126"/>
      <c r="I2214" s="126"/>
      <c r="J2214" s="126"/>
      <c r="K2214" s="126"/>
    </row>
    <row r="2215" spans="1:11" s="122" customFormat="1">
      <c r="A2215" s="128" t="s">
        <v>4442</v>
      </c>
      <c r="B2215" s="127">
        <v>322000</v>
      </c>
      <c r="C2215" s="127">
        <f t="shared" si="78"/>
        <v>9982500</v>
      </c>
      <c r="D2215" s="129">
        <f t="shared" si="79"/>
        <v>338100</v>
      </c>
      <c r="E2215" s="130" t="s">
        <v>7183</v>
      </c>
      <c r="F2215" s="131"/>
      <c r="G2215" s="126"/>
      <c r="H2215" s="126"/>
      <c r="I2215" s="126"/>
      <c r="J2215" s="126"/>
      <c r="K2215" s="126"/>
    </row>
    <row r="2216" spans="1:11" s="122" customFormat="1">
      <c r="A2216" s="128" t="s">
        <v>4443</v>
      </c>
      <c r="B2216" s="127">
        <v>323000</v>
      </c>
      <c r="C2216" s="127">
        <f t="shared" ref="C2216:C2279" si="80">C2215+31000</f>
        <v>10013500</v>
      </c>
      <c r="D2216" s="129">
        <f t="shared" si="79"/>
        <v>339150</v>
      </c>
      <c r="E2216" s="130" t="s">
        <v>7183</v>
      </c>
      <c r="F2216" s="131"/>
      <c r="G2216" s="126"/>
      <c r="H2216" s="126"/>
      <c r="I2216" s="126"/>
      <c r="J2216" s="126"/>
      <c r="K2216" s="126"/>
    </row>
    <row r="2217" spans="1:11" s="122" customFormat="1">
      <c r="A2217" s="128" t="s">
        <v>4444</v>
      </c>
      <c r="B2217" s="127">
        <v>324000</v>
      </c>
      <c r="C2217" s="127">
        <f t="shared" si="80"/>
        <v>10044500</v>
      </c>
      <c r="D2217" s="129">
        <f t="shared" si="79"/>
        <v>340200</v>
      </c>
      <c r="E2217" s="130" t="s">
        <v>7183</v>
      </c>
      <c r="F2217" s="131"/>
      <c r="G2217" s="126"/>
      <c r="H2217" s="126"/>
      <c r="I2217" s="126"/>
      <c r="J2217" s="126"/>
      <c r="K2217" s="126"/>
    </row>
    <row r="2218" spans="1:11" s="122" customFormat="1">
      <c r="A2218" s="128" t="s">
        <v>4445</v>
      </c>
      <c r="B2218" s="127">
        <v>325000</v>
      </c>
      <c r="C2218" s="127">
        <f t="shared" si="80"/>
        <v>10075500</v>
      </c>
      <c r="D2218" s="129">
        <f t="shared" si="79"/>
        <v>341250</v>
      </c>
      <c r="E2218" s="130" t="s">
        <v>7183</v>
      </c>
      <c r="F2218" s="131"/>
      <c r="G2218" s="126"/>
      <c r="H2218" s="126"/>
      <c r="I2218" s="126"/>
      <c r="J2218" s="126"/>
      <c r="K2218" s="126"/>
    </row>
    <row r="2219" spans="1:11" s="122" customFormat="1">
      <c r="A2219" s="128" t="s">
        <v>4446</v>
      </c>
      <c r="B2219" s="127">
        <v>326000</v>
      </c>
      <c r="C2219" s="127">
        <f t="shared" si="80"/>
        <v>10106500</v>
      </c>
      <c r="D2219" s="129">
        <f t="shared" si="79"/>
        <v>342300</v>
      </c>
      <c r="E2219" s="130" t="s">
        <v>7183</v>
      </c>
      <c r="F2219" s="131"/>
      <c r="G2219" s="126"/>
      <c r="H2219" s="126"/>
      <c r="I2219" s="126"/>
      <c r="J2219" s="126"/>
      <c r="K2219" s="126"/>
    </row>
    <row r="2220" spans="1:11" s="122" customFormat="1">
      <c r="A2220" s="128" t="s">
        <v>4447</v>
      </c>
      <c r="B2220" s="127">
        <v>327000</v>
      </c>
      <c r="C2220" s="127">
        <f t="shared" si="80"/>
        <v>10137500</v>
      </c>
      <c r="D2220" s="129">
        <f t="shared" si="79"/>
        <v>343350</v>
      </c>
      <c r="E2220" s="130" t="s">
        <v>7183</v>
      </c>
      <c r="F2220" s="131"/>
      <c r="G2220" s="126"/>
      <c r="H2220" s="126"/>
      <c r="I2220" s="126"/>
      <c r="J2220" s="126"/>
      <c r="K2220" s="126"/>
    </row>
    <row r="2221" spans="1:11" s="122" customFormat="1">
      <c r="A2221" s="128" t="s">
        <v>4448</v>
      </c>
      <c r="B2221" s="127">
        <v>328000</v>
      </c>
      <c r="C2221" s="127">
        <f t="shared" si="80"/>
        <v>10168500</v>
      </c>
      <c r="D2221" s="129">
        <f t="shared" si="79"/>
        <v>344400</v>
      </c>
      <c r="E2221" s="130" t="s">
        <v>7183</v>
      </c>
      <c r="F2221" s="131"/>
      <c r="G2221" s="126"/>
      <c r="H2221" s="126"/>
      <c r="I2221" s="126"/>
      <c r="J2221" s="126"/>
      <c r="K2221" s="126"/>
    </row>
    <row r="2222" spans="1:11" s="122" customFormat="1">
      <c r="A2222" s="128" t="s">
        <v>4449</v>
      </c>
      <c r="B2222" s="127">
        <v>329000</v>
      </c>
      <c r="C2222" s="127">
        <f t="shared" si="80"/>
        <v>10199500</v>
      </c>
      <c r="D2222" s="129">
        <f t="shared" si="79"/>
        <v>345450</v>
      </c>
      <c r="E2222" s="130" t="s">
        <v>7183</v>
      </c>
      <c r="F2222" s="131"/>
      <c r="G2222" s="126"/>
      <c r="H2222" s="126"/>
      <c r="I2222" s="126"/>
      <c r="J2222" s="126"/>
      <c r="K2222" s="126"/>
    </row>
    <row r="2223" spans="1:11" s="122" customFormat="1">
      <c r="A2223" s="128" t="s">
        <v>4450</v>
      </c>
      <c r="B2223" s="127">
        <v>330000</v>
      </c>
      <c r="C2223" s="127">
        <f t="shared" si="80"/>
        <v>10230500</v>
      </c>
      <c r="D2223" s="129">
        <f t="shared" si="79"/>
        <v>346500</v>
      </c>
      <c r="E2223" s="130" t="s">
        <v>7183</v>
      </c>
      <c r="F2223" s="131"/>
      <c r="G2223" s="126"/>
      <c r="H2223" s="126"/>
      <c r="I2223" s="126"/>
      <c r="J2223" s="126"/>
      <c r="K2223" s="126"/>
    </row>
    <row r="2224" spans="1:11" s="122" customFormat="1">
      <c r="A2224" s="128" t="s">
        <v>4451</v>
      </c>
      <c r="B2224" s="127">
        <v>331000</v>
      </c>
      <c r="C2224" s="127">
        <f t="shared" si="80"/>
        <v>10261500</v>
      </c>
      <c r="D2224" s="129">
        <f t="shared" si="79"/>
        <v>347550</v>
      </c>
      <c r="E2224" s="130" t="s">
        <v>7183</v>
      </c>
      <c r="F2224" s="131"/>
      <c r="G2224" s="126"/>
      <c r="H2224" s="126"/>
      <c r="I2224" s="126"/>
      <c r="J2224" s="126"/>
      <c r="K2224" s="126"/>
    </row>
    <row r="2225" spans="1:11" s="122" customFormat="1">
      <c r="A2225" s="128" t="s">
        <v>4452</v>
      </c>
      <c r="B2225" s="127">
        <v>332000</v>
      </c>
      <c r="C2225" s="127">
        <f t="shared" si="80"/>
        <v>10292500</v>
      </c>
      <c r="D2225" s="129">
        <f t="shared" si="79"/>
        <v>348600</v>
      </c>
      <c r="E2225" s="130" t="s">
        <v>7183</v>
      </c>
      <c r="F2225" s="131"/>
      <c r="G2225" s="126"/>
      <c r="H2225" s="126"/>
      <c r="I2225" s="126"/>
      <c r="J2225" s="126"/>
      <c r="K2225" s="126"/>
    </row>
    <row r="2226" spans="1:11" s="122" customFormat="1">
      <c r="A2226" s="128" t="s">
        <v>4453</v>
      </c>
      <c r="B2226" s="127">
        <v>333000</v>
      </c>
      <c r="C2226" s="127">
        <f t="shared" si="80"/>
        <v>10323500</v>
      </c>
      <c r="D2226" s="129">
        <f t="shared" si="79"/>
        <v>349650</v>
      </c>
      <c r="E2226" s="130" t="s">
        <v>7183</v>
      </c>
      <c r="F2226" s="131"/>
      <c r="G2226" s="126"/>
      <c r="H2226" s="126"/>
      <c r="I2226" s="126"/>
      <c r="J2226" s="126"/>
      <c r="K2226" s="126"/>
    </row>
    <row r="2227" spans="1:11" s="122" customFormat="1">
      <c r="A2227" s="128" t="s">
        <v>4454</v>
      </c>
      <c r="B2227" s="127">
        <v>334000</v>
      </c>
      <c r="C2227" s="127">
        <f t="shared" si="80"/>
        <v>10354500</v>
      </c>
      <c r="D2227" s="129">
        <f t="shared" si="79"/>
        <v>350700</v>
      </c>
      <c r="E2227" s="130" t="s">
        <v>7183</v>
      </c>
      <c r="F2227" s="131"/>
      <c r="G2227" s="126"/>
      <c r="H2227" s="126"/>
      <c r="I2227" s="126"/>
      <c r="J2227" s="126"/>
      <c r="K2227" s="126"/>
    </row>
    <row r="2228" spans="1:11" s="122" customFormat="1">
      <c r="A2228" s="128" t="s">
        <v>4455</v>
      </c>
      <c r="B2228" s="127">
        <v>335000</v>
      </c>
      <c r="C2228" s="127">
        <f t="shared" si="80"/>
        <v>10385500</v>
      </c>
      <c r="D2228" s="129">
        <f t="shared" si="79"/>
        <v>351750</v>
      </c>
      <c r="E2228" s="130" t="s">
        <v>7183</v>
      </c>
      <c r="F2228" s="131"/>
      <c r="G2228" s="126"/>
      <c r="H2228" s="126"/>
      <c r="I2228" s="126"/>
      <c r="J2228" s="126"/>
      <c r="K2228" s="126"/>
    </row>
    <row r="2229" spans="1:11" s="122" customFormat="1">
      <c r="A2229" s="128" t="s">
        <v>4456</v>
      </c>
      <c r="B2229" s="127">
        <v>336000</v>
      </c>
      <c r="C2229" s="127">
        <f t="shared" si="80"/>
        <v>10416500</v>
      </c>
      <c r="D2229" s="129">
        <f t="shared" si="79"/>
        <v>352800</v>
      </c>
      <c r="E2229" s="130" t="s">
        <v>7183</v>
      </c>
      <c r="F2229" s="131"/>
      <c r="G2229" s="126"/>
      <c r="H2229" s="126"/>
      <c r="I2229" s="126"/>
      <c r="J2229" s="126"/>
      <c r="K2229" s="126"/>
    </row>
    <row r="2230" spans="1:11" s="122" customFormat="1">
      <c r="A2230" s="128" t="s">
        <v>4457</v>
      </c>
      <c r="B2230" s="127">
        <v>337000</v>
      </c>
      <c r="C2230" s="127">
        <f t="shared" si="80"/>
        <v>10447500</v>
      </c>
      <c r="D2230" s="129">
        <f t="shared" si="79"/>
        <v>353850</v>
      </c>
      <c r="E2230" s="130" t="s">
        <v>7183</v>
      </c>
      <c r="F2230" s="131"/>
      <c r="G2230" s="126"/>
      <c r="H2230" s="126"/>
      <c r="I2230" s="126"/>
      <c r="J2230" s="126"/>
      <c r="K2230" s="126"/>
    </row>
    <row r="2231" spans="1:11" s="122" customFormat="1">
      <c r="A2231" s="128" t="s">
        <v>4458</v>
      </c>
      <c r="B2231" s="127">
        <v>338000</v>
      </c>
      <c r="C2231" s="127">
        <f t="shared" si="80"/>
        <v>10478500</v>
      </c>
      <c r="D2231" s="129">
        <f t="shared" si="79"/>
        <v>354900</v>
      </c>
      <c r="E2231" s="130" t="s">
        <v>7183</v>
      </c>
      <c r="F2231" s="131"/>
      <c r="G2231" s="126"/>
      <c r="H2231" s="126"/>
      <c r="I2231" s="126"/>
      <c r="J2231" s="126"/>
      <c r="K2231" s="126"/>
    </row>
    <row r="2232" spans="1:11" s="122" customFormat="1">
      <c r="A2232" s="128" t="s">
        <v>4459</v>
      </c>
      <c r="B2232" s="127">
        <v>339000</v>
      </c>
      <c r="C2232" s="127">
        <f t="shared" si="80"/>
        <v>10509500</v>
      </c>
      <c r="D2232" s="129">
        <f t="shared" si="79"/>
        <v>355950</v>
      </c>
      <c r="E2232" s="130" t="s">
        <v>7183</v>
      </c>
      <c r="F2232" s="131"/>
      <c r="G2232" s="126"/>
      <c r="H2232" s="126"/>
      <c r="I2232" s="126"/>
      <c r="J2232" s="126"/>
      <c r="K2232" s="126"/>
    </row>
    <row r="2233" spans="1:11" s="122" customFormat="1">
      <c r="A2233" s="128" t="s">
        <v>4460</v>
      </c>
      <c r="B2233" s="127">
        <v>340000</v>
      </c>
      <c r="C2233" s="127">
        <f t="shared" si="80"/>
        <v>10540500</v>
      </c>
      <c r="D2233" s="129">
        <f t="shared" si="79"/>
        <v>357000</v>
      </c>
      <c r="E2233" s="130" t="s">
        <v>7183</v>
      </c>
      <c r="F2233" s="131"/>
      <c r="G2233" s="126"/>
      <c r="H2233" s="126"/>
      <c r="I2233" s="126"/>
      <c r="J2233" s="126"/>
      <c r="K2233" s="126"/>
    </row>
    <row r="2234" spans="1:11" s="122" customFormat="1">
      <c r="A2234" s="128" t="s">
        <v>4461</v>
      </c>
      <c r="B2234" s="127">
        <v>341000</v>
      </c>
      <c r="C2234" s="127">
        <f t="shared" si="80"/>
        <v>10571500</v>
      </c>
      <c r="D2234" s="129">
        <f t="shared" si="79"/>
        <v>358050</v>
      </c>
      <c r="E2234" s="130" t="s">
        <v>7183</v>
      </c>
      <c r="F2234" s="131"/>
      <c r="G2234" s="126"/>
      <c r="H2234" s="126"/>
      <c r="I2234" s="126"/>
      <c r="J2234" s="126"/>
      <c r="K2234" s="126"/>
    </row>
    <row r="2235" spans="1:11" s="122" customFormat="1">
      <c r="A2235" s="128" t="s">
        <v>4462</v>
      </c>
      <c r="B2235" s="127">
        <v>342000</v>
      </c>
      <c r="C2235" s="127">
        <f t="shared" si="80"/>
        <v>10602500</v>
      </c>
      <c r="D2235" s="129">
        <f t="shared" ref="D2235:D2298" si="81">SUM($G$2)*(B2235*0.001)</f>
        <v>359100</v>
      </c>
      <c r="E2235" s="130" t="s">
        <v>7183</v>
      </c>
      <c r="F2235" s="131"/>
      <c r="G2235" s="126"/>
      <c r="H2235" s="126"/>
      <c r="I2235" s="126"/>
      <c r="J2235" s="126"/>
      <c r="K2235" s="126"/>
    </row>
    <row r="2236" spans="1:11" s="122" customFormat="1">
      <c r="A2236" s="128" t="s">
        <v>4463</v>
      </c>
      <c r="B2236" s="127">
        <v>343000</v>
      </c>
      <c r="C2236" s="127">
        <f t="shared" si="80"/>
        <v>10633500</v>
      </c>
      <c r="D2236" s="129">
        <f t="shared" si="81"/>
        <v>360150</v>
      </c>
      <c r="E2236" s="130" t="s">
        <v>7183</v>
      </c>
      <c r="F2236" s="131"/>
      <c r="G2236" s="126"/>
      <c r="H2236" s="126"/>
      <c r="I2236" s="126"/>
      <c r="J2236" s="126"/>
      <c r="K2236" s="126"/>
    </row>
    <row r="2237" spans="1:11" s="122" customFormat="1">
      <c r="A2237" s="128" t="s">
        <v>4464</v>
      </c>
      <c r="B2237" s="127">
        <v>344000</v>
      </c>
      <c r="C2237" s="127">
        <f t="shared" si="80"/>
        <v>10664500</v>
      </c>
      <c r="D2237" s="129">
        <f t="shared" si="81"/>
        <v>361200</v>
      </c>
      <c r="E2237" s="130" t="s">
        <v>7183</v>
      </c>
      <c r="F2237" s="131"/>
      <c r="G2237" s="126"/>
      <c r="H2237" s="126"/>
      <c r="I2237" s="126"/>
      <c r="J2237" s="126"/>
      <c r="K2237" s="126"/>
    </row>
    <row r="2238" spans="1:11" s="122" customFormat="1">
      <c r="A2238" s="128" t="s">
        <v>4465</v>
      </c>
      <c r="B2238" s="127">
        <v>345000</v>
      </c>
      <c r="C2238" s="127">
        <f t="shared" si="80"/>
        <v>10695500</v>
      </c>
      <c r="D2238" s="129">
        <f t="shared" si="81"/>
        <v>362250</v>
      </c>
      <c r="E2238" s="130" t="s">
        <v>7183</v>
      </c>
      <c r="F2238" s="131"/>
      <c r="G2238" s="126"/>
      <c r="H2238" s="126"/>
      <c r="I2238" s="126"/>
      <c r="J2238" s="126"/>
      <c r="K2238" s="126"/>
    </row>
    <row r="2239" spans="1:11" s="122" customFormat="1">
      <c r="A2239" s="128" t="s">
        <v>4466</v>
      </c>
      <c r="B2239" s="127">
        <v>346000</v>
      </c>
      <c r="C2239" s="127">
        <f t="shared" si="80"/>
        <v>10726500</v>
      </c>
      <c r="D2239" s="129">
        <f t="shared" si="81"/>
        <v>363300</v>
      </c>
      <c r="E2239" s="130" t="s">
        <v>7183</v>
      </c>
      <c r="F2239" s="131"/>
      <c r="G2239" s="126"/>
      <c r="H2239" s="126"/>
      <c r="I2239" s="126"/>
      <c r="J2239" s="126"/>
      <c r="K2239" s="126"/>
    </row>
    <row r="2240" spans="1:11" s="122" customFormat="1">
      <c r="A2240" s="128" t="s">
        <v>4467</v>
      </c>
      <c r="B2240" s="127">
        <v>347000</v>
      </c>
      <c r="C2240" s="127">
        <f t="shared" si="80"/>
        <v>10757500</v>
      </c>
      <c r="D2240" s="129">
        <f t="shared" si="81"/>
        <v>364350</v>
      </c>
      <c r="E2240" s="130" t="s">
        <v>7183</v>
      </c>
      <c r="F2240" s="131"/>
      <c r="G2240" s="126"/>
      <c r="H2240" s="126"/>
      <c r="I2240" s="126"/>
      <c r="J2240" s="126"/>
      <c r="K2240" s="126"/>
    </row>
    <row r="2241" spans="1:11" s="122" customFormat="1">
      <c r="A2241" s="128" t="s">
        <v>4468</v>
      </c>
      <c r="B2241" s="127">
        <v>348000</v>
      </c>
      <c r="C2241" s="127">
        <f t="shared" si="80"/>
        <v>10788500</v>
      </c>
      <c r="D2241" s="129">
        <f t="shared" si="81"/>
        <v>365400</v>
      </c>
      <c r="E2241" s="130" t="s">
        <v>7183</v>
      </c>
      <c r="F2241" s="131"/>
      <c r="G2241" s="126"/>
      <c r="H2241" s="126"/>
      <c r="I2241" s="126"/>
      <c r="J2241" s="126"/>
      <c r="K2241" s="126"/>
    </row>
    <row r="2242" spans="1:11" s="122" customFormat="1">
      <c r="A2242" s="128" t="s">
        <v>4469</v>
      </c>
      <c r="B2242" s="127">
        <v>349000</v>
      </c>
      <c r="C2242" s="127">
        <f t="shared" si="80"/>
        <v>10819500</v>
      </c>
      <c r="D2242" s="129">
        <f t="shared" si="81"/>
        <v>366450</v>
      </c>
      <c r="E2242" s="130" t="s">
        <v>7183</v>
      </c>
      <c r="F2242" s="131"/>
      <c r="G2242" s="126"/>
      <c r="H2242" s="126"/>
      <c r="I2242" s="126"/>
      <c r="J2242" s="126"/>
      <c r="K2242" s="126"/>
    </row>
    <row r="2243" spans="1:11" s="122" customFormat="1">
      <c r="A2243" s="128" t="s">
        <v>4470</v>
      </c>
      <c r="B2243" s="127">
        <v>350000</v>
      </c>
      <c r="C2243" s="127">
        <f t="shared" si="80"/>
        <v>10850500</v>
      </c>
      <c r="D2243" s="129">
        <f t="shared" si="81"/>
        <v>367500</v>
      </c>
      <c r="E2243" s="130" t="s">
        <v>7183</v>
      </c>
      <c r="F2243" s="131"/>
      <c r="G2243" s="126"/>
      <c r="H2243" s="126"/>
      <c r="I2243" s="126"/>
      <c r="J2243" s="126"/>
      <c r="K2243" s="126"/>
    </row>
    <row r="2244" spans="1:11" s="122" customFormat="1">
      <c r="A2244" s="128" t="s">
        <v>4471</v>
      </c>
      <c r="B2244" s="127">
        <v>351000</v>
      </c>
      <c r="C2244" s="127">
        <f t="shared" si="80"/>
        <v>10881500</v>
      </c>
      <c r="D2244" s="129">
        <f t="shared" si="81"/>
        <v>368550</v>
      </c>
      <c r="E2244" s="130" t="s">
        <v>7183</v>
      </c>
      <c r="F2244" s="131"/>
      <c r="G2244" s="126"/>
      <c r="H2244" s="126"/>
      <c r="I2244" s="126"/>
      <c r="J2244" s="126"/>
      <c r="K2244" s="126"/>
    </row>
    <row r="2245" spans="1:11" s="122" customFormat="1">
      <c r="A2245" s="128" t="s">
        <v>4472</v>
      </c>
      <c r="B2245" s="127">
        <v>352000</v>
      </c>
      <c r="C2245" s="127">
        <f t="shared" si="80"/>
        <v>10912500</v>
      </c>
      <c r="D2245" s="129">
        <f t="shared" si="81"/>
        <v>369600</v>
      </c>
      <c r="E2245" s="130" t="s">
        <v>7183</v>
      </c>
      <c r="F2245" s="131"/>
      <c r="G2245" s="126"/>
      <c r="H2245" s="126"/>
      <c r="I2245" s="126"/>
      <c r="J2245" s="126"/>
      <c r="K2245" s="126"/>
    </row>
    <row r="2246" spans="1:11" s="122" customFormat="1">
      <c r="A2246" s="128" t="s">
        <v>4473</v>
      </c>
      <c r="B2246" s="127">
        <v>353000</v>
      </c>
      <c r="C2246" s="127">
        <f t="shared" si="80"/>
        <v>10943500</v>
      </c>
      <c r="D2246" s="129">
        <f t="shared" si="81"/>
        <v>370650</v>
      </c>
      <c r="E2246" s="130" t="s">
        <v>7183</v>
      </c>
      <c r="F2246" s="131"/>
      <c r="G2246" s="126"/>
      <c r="H2246" s="126"/>
      <c r="I2246" s="126"/>
      <c r="J2246" s="126"/>
      <c r="K2246" s="126"/>
    </row>
    <row r="2247" spans="1:11" s="122" customFormat="1">
      <c r="A2247" s="128" t="s">
        <v>4474</v>
      </c>
      <c r="B2247" s="127">
        <v>354000</v>
      </c>
      <c r="C2247" s="127">
        <f t="shared" si="80"/>
        <v>10974500</v>
      </c>
      <c r="D2247" s="129">
        <f t="shared" si="81"/>
        <v>371700</v>
      </c>
      <c r="E2247" s="130" t="s">
        <v>7183</v>
      </c>
      <c r="F2247" s="131"/>
      <c r="G2247" s="126"/>
      <c r="H2247" s="126"/>
      <c r="I2247" s="126"/>
      <c r="J2247" s="126"/>
      <c r="K2247" s="126"/>
    </row>
    <row r="2248" spans="1:11" s="122" customFormat="1">
      <c r="A2248" s="128" t="s">
        <v>4475</v>
      </c>
      <c r="B2248" s="127">
        <v>355000</v>
      </c>
      <c r="C2248" s="127">
        <f t="shared" si="80"/>
        <v>11005500</v>
      </c>
      <c r="D2248" s="129">
        <f t="shared" si="81"/>
        <v>372750</v>
      </c>
      <c r="E2248" s="130" t="s">
        <v>7183</v>
      </c>
      <c r="F2248" s="131"/>
      <c r="G2248" s="126"/>
      <c r="H2248" s="126"/>
      <c r="I2248" s="126"/>
      <c r="J2248" s="126"/>
      <c r="K2248" s="126"/>
    </row>
    <row r="2249" spans="1:11" s="122" customFormat="1">
      <c r="A2249" s="128" t="s">
        <v>4476</v>
      </c>
      <c r="B2249" s="127">
        <v>356000</v>
      </c>
      <c r="C2249" s="127">
        <f t="shared" si="80"/>
        <v>11036500</v>
      </c>
      <c r="D2249" s="129">
        <f t="shared" si="81"/>
        <v>373800</v>
      </c>
      <c r="E2249" s="130" t="s">
        <v>7183</v>
      </c>
      <c r="F2249" s="131"/>
      <c r="G2249" s="126"/>
      <c r="H2249" s="126"/>
      <c r="I2249" s="126"/>
      <c r="J2249" s="126"/>
      <c r="K2249" s="126"/>
    </row>
    <row r="2250" spans="1:11" s="122" customFormat="1">
      <c r="A2250" s="128" t="s">
        <v>4477</v>
      </c>
      <c r="B2250" s="127">
        <v>357000</v>
      </c>
      <c r="C2250" s="127">
        <f t="shared" si="80"/>
        <v>11067500</v>
      </c>
      <c r="D2250" s="129">
        <f t="shared" si="81"/>
        <v>374850</v>
      </c>
      <c r="E2250" s="130" t="s">
        <v>7183</v>
      </c>
      <c r="F2250" s="131"/>
      <c r="G2250" s="126"/>
      <c r="H2250" s="126"/>
      <c r="I2250" s="126"/>
      <c r="J2250" s="126"/>
      <c r="K2250" s="126"/>
    </row>
    <row r="2251" spans="1:11" s="122" customFormat="1">
      <c r="A2251" s="128" t="s">
        <v>4478</v>
      </c>
      <c r="B2251" s="127">
        <v>358000</v>
      </c>
      <c r="C2251" s="127">
        <f t="shared" si="80"/>
        <v>11098500</v>
      </c>
      <c r="D2251" s="129">
        <f t="shared" si="81"/>
        <v>375900</v>
      </c>
      <c r="E2251" s="130" t="s">
        <v>7183</v>
      </c>
      <c r="F2251" s="131"/>
      <c r="G2251" s="126"/>
      <c r="H2251" s="126"/>
      <c r="I2251" s="126"/>
      <c r="J2251" s="126"/>
      <c r="K2251" s="126"/>
    </row>
    <row r="2252" spans="1:11" s="122" customFormat="1">
      <c r="A2252" s="128" t="s">
        <v>4479</v>
      </c>
      <c r="B2252" s="127">
        <v>359000</v>
      </c>
      <c r="C2252" s="127">
        <f t="shared" si="80"/>
        <v>11129500</v>
      </c>
      <c r="D2252" s="129">
        <f t="shared" si="81"/>
        <v>376950</v>
      </c>
      <c r="E2252" s="130" t="s">
        <v>7183</v>
      </c>
      <c r="F2252" s="131"/>
      <c r="G2252" s="126"/>
      <c r="H2252" s="126"/>
      <c r="I2252" s="126"/>
      <c r="J2252" s="126"/>
      <c r="K2252" s="126"/>
    </row>
    <row r="2253" spans="1:11" s="122" customFormat="1">
      <c r="A2253" s="128" t="s">
        <v>4480</v>
      </c>
      <c r="B2253" s="127">
        <v>360000</v>
      </c>
      <c r="C2253" s="127">
        <f t="shared" si="80"/>
        <v>11160500</v>
      </c>
      <c r="D2253" s="129">
        <f t="shared" si="81"/>
        <v>378000</v>
      </c>
      <c r="E2253" s="130" t="s">
        <v>7183</v>
      </c>
      <c r="F2253" s="131"/>
      <c r="G2253" s="126"/>
      <c r="H2253" s="126"/>
      <c r="I2253" s="126"/>
      <c r="J2253" s="126"/>
      <c r="K2253" s="126"/>
    </row>
    <row r="2254" spans="1:11" s="122" customFormat="1">
      <c r="A2254" s="128" t="s">
        <v>4481</v>
      </c>
      <c r="B2254" s="127">
        <v>361000</v>
      </c>
      <c r="C2254" s="127">
        <f t="shared" si="80"/>
        <v>11191500</v>
      </c>
      <c r="D2254" s="129">
        <f t="shared" si="81"/>
        <v>379050</v>
      </c>
      <c r="E2254" s="130" t="s">
        <v>7183</v>
      </c>
      <c r="F2254" s="131"/>
      <c r="G2254" s="126"/>
      <c r="H2254" s="126"/>
      <c r="I2254" s="126"/>
      <c r="J2254" s="126"/>
      <c r="K2254" s="126"/>
    </row>
    <row r="2255" spans="1:11" s="122" customFormat="1">
      <c r="A2255" s="128" t="s">
        <v>4482</v>
      </c>
      <c r="B2255" s="127">
        <v>362000</v>
      </c>
      <c r="C2255" s="127">
        <f t="shared" si="80"/>
        <v>11222500</v>
      </c>
      <c r="D2255" s="129">
        <f t="shared" si="81"/>
        <v>380100</v>
      </c>
      <c r="E2255" s="130" t="s">
        <v>7183</v>
      </c>
      <c r="F2255" s="131"/>
      <c r="G2255" s="126"/>
      <c r="H2255" s="126"/>
      <c r="I2255" s="126"/>
      <c r="J2255" s="126"/>
      <c r="K2255" s="126"/>
    </row>
    <row r="2256" spans="1:11" s="122" customFormat="1">
      <c r="A2256" s="128" t="s">
        <v>4483</v>
      </c>
      <c r="B2256" s="127">
        <v>363000</v>
      </c>
      <c r="C2256" s="127">
        <f t="shared" si="80"/>
        <v>11253500</v>
      </c>
      <c r="D2256" s="129">
        <f t="shared" si="81"/>
        <v>381150</v>
      </c>
      <c r="E2256" s="130" t="s">
        <v>7183</v>
      </c>
      <c r="F2256" s="131"/>
      <c r="G2256" s="126"/>
      <c r="H2256" s="126"/>
      <c r="I2256" s="126"/>
      <c r="J2256" s="126"/>
      <c r="K2256" s="126"/>
    </row>
    <row r="2257" spans="1:11" s="122" customFormat="1">
      <c r="A2257" s="128" t="s">
        <v>4484</v>
      </c>
      <c r="B2257" s="127">
        <v>364000</v>
      </c>
      <c r="C2257" s="127">
        <f t="shared" si="80"/>
        <v>11284500</v>
      </c>
      <c r="D2257" s="129">
        <f t="shared" si="81"/>
        <v>382200</v>
      </c>
      <c r="E2257" s="130" t="s">
        <v>7183</v>
      </c>
      <c r="F2257" s="131"/>
      <c r="G2257" s="126"/>
      <c r="H2257" s="126"/>
      <c r="I2257" s="126"/>
      <c r="J2257" s="126"/>
      <c r="K2257" s="126"/>
    </row>
    <row r="2258" spans="1:11" s="122" customFormat="1">
      <c r="A2258" s="128" t="s">
        <v>4485</v>
      </c>
      <c r="B2258" s="127">
        <v>365000</v>
      </c>
      <c r="C2258" s="127">
        <f t="shared" si="80"/>
        <v>11315500</v>
      </c>
      <c r="D2258" s="129">
        <f t="shared" si="81"/>
        <v>383250</v>
      </c>
      <c r="E2258" s="130" t="s">
        <v>7183</v>
      </c>
      <c r="F2258" s="131"/>
      <c r="G2258" s="126"/>
      <c r="H2258" s="126"/>
      <c r="I2258" s="126"/>
      <c r="J2258" s="126"/>
      <c r="K2258" s="126"/>
    </row>
    <row r="2259" spans="1:11" s="122" customFormat="1">
      <c r="A2259" s="128" t="s">
        <v>4486</v>
      </c>
      <c r="B2259" s="127">
        <v>366000</v>
      </c>
      <c r="C2259" s="127">
        <f t="shared" si="80"/>
        <v>11346500</v>
      </c>
      <c r="D2259" s="129">
        <f t="shared" si="81"/>
        <v>384300</v>
      </c>
      <c r="E2259" s="130" t="s">
        <v>7183</v>
      </c>
      <c r="F2259" s="131"/>
      <c r="G2259" s="126"/>
      <c r="H2259" s="126"/>
      <c r="I2259" s="126"/>
      <c r="J2259" s="126"/>
      <c r="K2259" s="126"/>
    </row>
    <row r="2260" spans="1:11" s="122" customFormat="1">
      <c r="A2260" s="128" t="s">
        <v>4487</v>
      </c>
      <c r="B2260" s="127">
        <v>367000</v>
      </c>
      <c r="C2260" s="127">
        <f t="shared" si="80"/>
        <v>11377500</v>
      </c>
      <c r="D2260" s="129">
        <f t="shared" si="81"/>
        <v>385350</v>
      </c>
      <c r="E2260" s="130" t="s">
        <v>7183</v>
      </c>
      <c r="F2260" s="131"/>
      <c r="G2260" s="126"/>
      <c r="H2260" s="126"/>
      <c r="I2260" s="126"/>
      <c r="J2260" s="126"/>
      <c r="K2260" s="126"/>
    </row>
    <row r="2261" spans="1:11" s="122" customFormat="1">
      <c r="A2261" s="128" t="s">
        <v>4488</v>
      </c>
      <c r="B2261" s="127">
        <v>368000</v>
      </c>
      <c r="C2261" s="127">
        <f t="shared" si="80"/>
        <v>11408500</v>
      </c>
      <c r="D2261" s="129">
        <f t="shared" si="81"/>
        <v>386400</v>
      </c>
      <c r="E2261" s="130" t="s">
        <v>7183</v>
      </c>
      <c r="F2261" s="131"/>
      <c r="G2261" s="126"/>
      <c r="H2261" s="126"/>
      <c r="I2261" s="126"/>
      <c r="J2261" s="126"/>
      <c r="K2261" s="126"/>
    </row>
    <row r="2262" spans="1:11" s="122" customFormat="1">
      <c r="A2262" s="128" t="s">
        <v>4489</v>
      </c>
      <c r="B2262" s="127">
        <v>369000</v>
      </c>
      <c r="C2262" s="127">
        <f t="shared" si="80"/>
        <v>11439500</v>
      </c>
      <c r="D2262" s="129">
        <f t="shared" si="81"/>
        <v>387450</v>
      </c>
      <c r="E2262" s="130" t="s">
        <v>7183</v>
      </c>
      <c r="F2262" s="131"/>
      <c r="G2262" s="126"/>
      <c r="H2262" s="126"/>
      <c r="I2262" s="126"/>
      <c r="J2262" s="126"/>
      <c r="K2262" s="126"/>
    </row>
    <row r="2263" spans="1:11" s="122" customFormat="1">
      <c r="A2263" s="128" t="s">
        <v>4490</v>
      </c>
      <c r="B2263" s="127">
        <v>370000</v>
      </c>
      <c r="C2263" s="127">
        <f t="shared" si="80"/>
        <v>11470500</v>
      </c>
      <c r="D2263" s="129">
        <f t="shared" si="81"/>
        <v>388500</v>
      </c>
      <c r="E2263" s="130" t="s">
        <v>7183</v>
      </c>
      <c r="F2263" s="131"/>
      <c r="G2263" s="126"/>
      <c r="H2263" s="126"/>
      <c r="I2263" s="126"/>
      <c r="J2263" s="126"/>
      <c r="K2263" s="126"/>
    </row>
    <row r="2264" spans="1:11" s="122" customFormat="1">
      <c r="A2264" s="128" t="s">
        <v>4491</v>
      </c>
      <c r="B2264" s="127">
        <v>371000</v>
      </c>
      <c r="C2264" s="127">
        <f t="shared" si="80"/>
        <v>11501500</v>
      </c>
      <c r="D2264" s="129">
        <f t="shared" si="81"/>
        <v>389550</v>
      </c>
      <c r="E2264" s="130" t="s">
        <v>7183</v>
      </c>
      <c r="F2264" s="131"/>
      <c r="G2264" s="126"/>
      <c r="H2264" s="126"/>
      <c r="I2264" s="126"/>
      <c r="J2264" s="126"/>
      <c r="K2264" s="126"/>
    </row>
    <row r="2265" spans="1:11" s="122" customFormat="1">
      <c r="A2265" s="128" t="s">
        <v>4492</v>
      </c>
      <c r="B2265" s="127">
        <v>372000</v>
      </c>
      <c r="C2265" s="127">
        <f t="shared" si="80"/>
        <v>11532500</v>
      </c>
      <c r="D2265" s="129">
        <f t="shared" si="81"/>
        <v>390600</v>
      </c>
      <c r="E2265" s="130" t="s">
        <v>7183</v>
      </c>
      <c r="F2265" s="131"/>
      <c r="G2265" s="126"/>
      <c r="H2265" s="126"/>
      <c r="I2265" s="126"/>
      <c r="J2265" s="126"/>
      <c r="K2265" s="126"/>
    </row>
    <row r="2266" spans="1:11" s="122" customFormat="1">
      <c r="A2266" s="128" t="s">
        <v>4493</v>
      </c>
      <c r="B2266" s="127">
        <v>373000</v>
      </c>
      <c r="C2266" s="127">
        <f t="shared" si="80"/>
        <v>11563500</v>
      </c>
      <c r="D2266" s="129">
        <f t="shared" si="81"/>
        <v>391650</v>
      </c>
      <c r="E2266" s="130" t="s">
        <v>7183</v>
      </c>
      <c r="F2266" s="131"/>
      <c r="G2266" s="126"/>
      <c r="H2266" s="126"/>
      <c r="I2266" s="126"/>
      <c r="J2266" s="126"/>
      <c r="K2266" s="126"/>
    </row>
    <row r="2267" spans="1:11" s="122" customFormat="1">
      <c r="A2267" s="128" t="s">
        <v>4494</v>
      </c>
      <c r="B2267" s="127">
        <v>374000</v>
      </c>
      <c r="C2267" s="127">
        <f t="shared" si="80"/>
        <v>11594500</v>
      </c>
      <c r="D2267" s="129">
        <f t="shared" si="81"/>
        <v>392700</v>
      </c>
      <c r="E2267" s="130" t="s">
        <v>7183</v>
      </c>
      <c r="F2267" s="131"/>
      <c r="G2267" s="126"/>
      <c r="H2267" s="126"/>
      <c r="I2267" s="126"/>
      <c r="J2267" s="126"/>
      <c r="K2267" s="126"/>
    </row>
    <row r="2268" spans="1:11" s="122" customFormat="1">
      <c r="A2268" s="128" t="s">
        <v>4495</v>
      </c>
      <c r="B2268" s="127">
        <v>375000</v>
      </c>
      <c r="C2268" s="127">
        <f t="shared" si="80"/>
        <v>11625500</v>
      </c>
      <c r="D2268" s="129">
        <f t="shared" si="81"/>
        <v>393750</v>
      </c>
      <c r="E2268" s="130" t="s">
        <v>7183</v>
      </c>
      <c r="F2268" s="131"/>
      <c r="G2268" s="126"/>
      <c r="H2268" s="126"/>
      <c r="I2268" s="126"/>
      <c r="J2268" s="126"/>
      <c r="K2268" s="126"/>
    </row>
    <row r="2269" spans="1:11" s="122" customFormat="1">
      <c r="A2269" s="128" t="s">
        <v>4496</v>
      </c>
      <c r="B2269" s="127">
        <v>376000</v>
      </c>
      <c r="C2269" s="127">
        <f t="shared" si="80"/>
        <v>11656500</v>
      </c>
      <c r="D2269" s="129">
        <f t="shared" si="81"/>
        <v>394800</v>
      </c>
      <c r="E2269" s="130" t="s">
        <v>7183</v>
      </c>
      <c r="F2269" s="131"/>
      <c r="G2269" s="126"/>
      <c r="H2269" s="126"/>
      <c r="I2269" s="126"/>
      <c r="J2269" s="126"/>
      <c r="K2269" s="126"/>
    </row>
    <row r="2270" spans="1:11" s="122" customFormat="1">
      <c r="A2270" s="128" t="s">
        <v>4497</v>
      </c>
      <c r="B2270" s="127">
        <v>377000</v>
      </c>
      <c r="C2270" s="127">
        <f t="shared" si="80"/>
        <v>11687500</v>
      </c>
      <c r="D2270" s="129">
        <f t="shared" si="81"/>
        <v>395850</v>
      </c>
      <c r="E2270" s="130" t="s">
        <v>7183</v>
      </c>
      <c r="F2270" s="131"/>
      <c r="G2270" s="126"/>
      <c r="H2270" s="126"/>
      <c r="I2270" s="126"/>
      <c r="J2270" s="126"/>
      <c r="K2270" s="126"/>
    </row>
    <row r="2271" spans="1:11" s="122" customFormat="1">
      <c r="A2271" s="128" t="s">
        <v>4498</v>
      </c>
      <c r="B2271" s="127">
        <v>378000</v>
      </c>
      <c r="C2271" s="127">
        <f t="shared" si="80"/>
        <v>11718500</v>
      </c>
      <c r="D2271" s="129">
        <f t="shared" si="81"/>
        <v>396900</v>
      </c>
      <c r="E2271" s="130" t="s">
        <v>7183</v>
      </c>
      <c r="F2271" s="131"/>
      <c r="G2271" s="126"/>
      <c r="H2271" s="126"/>
      <c r="I2271" s="126"/>
      <c r="J2271" s="126"/>
      <c r="K2271" s="126"/>
    </row>
    <row r="2272" spans="1:11" s="122" customFormat="1">
      <c r="A2272" s="128" t="s">
        <v>4499</v>
      </c>
      <c r="B2272" s="127">
        <v>379000</v>
      </c>
      <c r="C2272" s="127">
        <f t="shared" si="80"/>
        <v>11749500</v>
      </c>
      <c r="D2272" s="129">
        <f t="shared" si="81"/>
        <v>397950</v>
      </c>
      <c r="E2272" s="130" t="s">
        <v>7183</v>
      </c>
      <c r="F2272" s="131"/>
      <c r="G2272" s="126"/>
      <c r="H2272" s="126"/>
      <c r="I2272" s="126"/>
      <c r="J2272" s="126"/>
      <c r="K2272" s="126"/>
    </row>
    <row r="2273" spans="1:11" s="122" customFormat="1">
      <c r="A2273" s="128" t="s">
        <v>4500</v>
      </c>
      <c r="B2273" s="127">
        <v>380000</v>
      </c>
      <c r="C2273" s="127">
        <f t="shared" si="80"/>
        <v>11780500</v>
      </c>
      <c r="D2273" s="129">
        <f t="shared" si="81"/>
        <v>399000</v>
      </c>
      <c r="E2273" s="130" t="s">
        <v>7183</v>
      </c>
      <c r="F2273" s="131"/>
      <c r="G2273" s="126"/>
      <c r="H2273" s="126"/>
      <c r="I2273" s="126"/>
      <c r="J2273" s="126"/>
      <c r="K2273" s="126"/>
    </row>
    <row r="2274" spans="1:11" s="122" customFormat="1">
      <c r="A2274" s="128" t="s">
        <v>4501</v>
      </c>
      <c r="B2274" s="127">
        <v>381000</v>
      </c>
      <c r="C2274" s="127">
        <f t="shared" si="80"/>
        <v>11811500</v>
      </c>
      <c r="D2274" s="129">
        <f t="shared" si="81"/>
        <v>400050</v>
      </c>
      <c r="E2274" s="130" t="s">
        <v>7183</v>
      </c>
      <c r="F2274" s="131"/>
      <c r="G2274" s="126"/>
      <c r="H2274" s="126"/>
      <c r="I2274" s="126"/>
      <c r="J2274" s="126"/>
      <c r="K2274" s="126"/>
    </row>
    <row r="2275" spans="1:11" s="122" customFormat="1">
      <c r="A2275" s="128" t="s">
        <v>4502</v>
      </c>
      <c r="B2275" s="127">
        <v>382000</v>
      </c>
      <c r="C2275" s="127">
        <f t="shared" si="80"/>
        <v>11842500</v>
      </c>
      <c r="D2275" s="129">
        <f t="shared" si="81"/>
        <v>401100</v>
      </c>
      <c r="E2275" s="130" t="s">
        <v>7183</v>
      </c>
      <c r="F2275" s="131"/>
      <c r="G2275" s="126"/>
      <c r="H2275" s="126"/>
      <c r="I2275" s="126"/>
      <c r="J2275" s="126"/>
      <c r="K2275" s="126"/>
    </row>
    <row r="2276" spans="1:11" s="122" customFormat="1">
      <c r="A2276" s="128" t="s">
        <v>4503</v>
      </c>
      <c r="B2276" s="127">
        <v>383000</v>
      </c>
      <c r="C2276" s="127">
        <f t="shared" si="80"/>
        <v>11873500</v>
      </c>
      <c r="D2276" s="129">
        <f t="shared" si="81"/>
        <v>402150</v>
      </c>
      <c r="E2276" s="130" t="s">
        <v>7183</v>
      </c>
      <c r="F2276" s="131"/>
      <c r="G2276" s="126"/>
      <c r="H2276" s="126"/>
      <c r="I2276" s="126"/>
      <c r="J2276" s="126"/>
      <c r="K2276" s="126"/>
    </row>
    <row r="2277" spans="1:11" s="122" customFormat="1">
      <c r="A2277" s="128" t="s">
        <v>4504</v>
      </c>
      <c r="B2277" s="127">
        <v>384000</v>
      </c>
      <c r="C2277" s="127">
        <f t="shared" si="80"/>
        <v>11904500</v>
      </c>
      <c r="D2277" s="129">
        <f t="shared" si="81"/>
        <v>403200</v>
      </c>
      <c r="E2277" s="130" t="s">
        <v>7183</v>
      </c>
      <c r="F2277" s="131"/>
      <c r="G2277" s="126"/>
      <c r="H2277" s="126"/>
      <c r="I2277" s="126"/>
      <c r="J2277" s="126"/>
      <c r="K2277" s="126"/>
    </row>
    <row r="2278" spans="1:11" s="122" customFormat="1">
      <c r="A2278" s="128" t="s">
        <v>4505</v>
      </c>
      <c r="B2278" s="127">
        <v>385000</v>
      </c>
      <c r="C2278" s="127">
        <f t="shared" si="80"/>
        <v>11935500</v>
      </c>
      <c r="D2278" s="129">
        <f t="shared" si="81"/>
        <v>404250</v>
      </c>
      <c r="E2278" s="130" t="s">
        <v>7183</v>
      </c>
      <c r="F2278" s="131"/>
      <c r="G2278" s="126"/>
      <c r="H2278" s="126"/>
      <c r="I2278" s="126"/>
      <c r="J2278" s="126"/>
      <c r="K2278" s="126"/>
    </row>
    <row r="2279" spans="1:11" s="122" customFormat="1">
      <c r="A2279" s="128" t="s">
        <v>4506</v>
      </c>
      <c r="B2279" s="127">
        <v>386000</v>
      </c>
      <c r="C2279" s="127">
        <f t="shared" si="80"/>
        <v>11966500</v>
      </c>
      <c r="D2279" s="129">
        <f t="shared" si="81"/>
        <v>405300</v>
      </c>
      <c r="E2279" s="130" t="s">
        <v>7183</v>
      </c>
      <c r="F2279" s="131"/>
      <c r="G2279" s="126"/>
      <c r="H2279" s="126"/>
      <c r="I2279" s="126"/>
      <c r="J2279" s="126"/>
      <c r="K2279" s="126"/>
    </row>
    <row r="2280" spans="1:11" s="122" customFormat="1">
      <c r="A2280" s="128" t="s">
        <v>4507</v>
      </c>
      <c r="B2280" s="127">
        <v>387000</v>
      </c>
      <c r="C2280" s="127">
        <f t="shared" ref="C2280:C2343" si="82">C2279+31000</f>
        <v>11997500</v>
      </c>
      <c r="D2280" s="129">
        <f t="shared" si="81"/>
        <v>406350</v>
      </c>
      <c r="E2280" s="130" t="s">
        <v>7183</v>
      </c>
      <c r="F2280" s="131"/>
      <c r="G2280" s="126"/>
      <c r="H2280" s="126"/>
      <c r="I2280" s="126"/>
      <c r="J2280" s="126"/>
      <c r="K2280" s="126"/>
    </row>
    <row r="2281" spans="1:11" s="122" customFormat="1">
      <c r="A2281" s="128" t="s">
        <v>4508</v>
      </c>
      <c r="B2281" s="127">
        <v>388000</v>
      </c>
      <c r="C2281" s="127">
        <f t="shared" si="82"/>
        <v>12028500</v>
      </c>
      <c r="D2281" s="129">
        <f t="shared" si="81"/>
        <v>407400</v>
      </c>
      <c r="E2281" s="130" t="s">
        <v>7183</v>
      </c>
      <c r="F2281" s="131"/>
      <c r="G2281" s="126"/>
      <c r="H2281" s="126"/>
      <c r="I2281" s="126"/>
      <c r="J2281" s="126"/>
      <c r="K2281" s="126"/>
    </row>
    <row r="2282" spans="1:11" s="122" customFormat="1">
      <c r="A2282" s="128" t="s">
        <v>4509</v>
      </c>
      <c r="B2282" s="127">
        <v>389000</v>
      </c>
      <c r="C2282" s="127">
        <f t="shared" si="82"/>
        <v>12059500</v>
      </c>
      <c r="D2282" s="129">
        <f t="shared" si="81"/>
        <v>408450</v>
      </c>
      <c r="E2282" s="130" t="s">
        <v>7183</v>
      </c>
      <c r="F2282" s="131"/>
      <c r="G2282" s="126"/>
      <c r="H2282" s="126"/>
      <c r="I2282" s="126"/>
      <c r="J2282" s="126"/>
      <c r="K2282" s="126"/>
    </row>
    <row r="2283" spans="1:11" s="122" customFormat="1">
      <c r="A2283" s="128" t="s">
        <v>4510</v>
      </c>
      <c r="B2283" s="127">
        <v>390000</v>
      </c>
      <c r="C2283" s="127">
        <f t="shared" si="82"/>
        <v>12090500</v>
      </c>
      <c r="D2283" s="129">
        <f t="shared" si="81"/>
        <v>409500</v>
      </c>
      <c r="E2283" s="130" t="s">
        <v>7183</v>
      </c>
      <c r="F2283" s="131"/>
      <c r="G2283" s="126"/>
      <c r="H2283" s="126"/>
      <c r="I2283" s="126"/>
      <c r="J2283" s="126"/>
      <c r="K2283" s="126"/>
    </row>
    <row r="2284" spans="1:11" s="122" customFormat="1">
      <c r="A2284" s="128" t="s">
        <v>4511</v>
      </c>
      <c r="B2284" s="127">
        <v>391000</v>
      </c>
      <c r="C2284" s="127">
        <f t="shared" si="82"/>
        <v>12121500</v>
      </c>
      <c r="D2284" s="129">
        <f t="shared" si="81"/>
        <v>410550</v>
      </c>
      <c r="E2284" s="130" t="s">
        <v>7183</v>
      </c>
      <c r="F2284" s="131"/>
      <c r="G2284" s="126"/>
      <c r="H2284" s="126"/>
      <c r="I2284" s="126"/>
      <c r="J2284" s="126"/>
      <c r="K2284" s="126"/>
    </row>
    <row r="2285" spans="1:11" s="122" customFormat="1">
      <c r="A2285" s="128" t="s">
        <v>4512</v>
      </c>
      <c r="B2285" s="127">
        <v>392000</v>
      </c>
      <c r="C2285" s="127">
        <f t="shared" si="82"/>
        <v>12152500</v>
      </c>
      <c r="D2285" s="129">
        <f t="shared" si="81"/>
        <v>411600</v>
      </c>
      <c r="E2285" s="130" t="s">
        <v>7183</v>
      </c>
      <c r="F2285" s="131"/>
      <c r="G2285" s="126"/>
      <c r="H2285" s="126"/>
      <c r="I2285" s="126"/>
      <c r="J2285" s="126"/>
      <c r="K2285" s="126"/>
    </row>
    <row r="2286" spans="1:11" s="122" customFormat="1">
      <c r="A2286" s="128" t="s">
        <v>4513</v>
      </c>
      <c r="B2286" s="127">
        <v>393000</v>
      </c>
      <c r="C2286" s="127">
        <f t="shared" si="82"/>
        <v>12183500</v>
      </c>
      <c r="D2286" s="129">
        <f t="shared" si="81"/>
        <v>412650</v>
      </c>
      <c r="E2286" s="130" t="s">
        <v>7183</v>
      </c>
      <c r="F2286" s="131"/>
      <c r="G2286" s="126"/>
      <c r="H2286" s="126"/>
      <c r="I2286" s="126"/>
      <c r="J2286" s="126"/>
      <c r="K2286" s="126"/>
    </row>
    <row r="2287" spans="1:11" s="122" customFormat="1">
      <c r="A2287" s="128" t="s">
        <v>4514</v>
      </c>
      <c r="B2287" s="127">
        <v>394000</v>
      </c>
      <c r="C2287" s="127">
        <f t="shared" si="82"/>
        <v>12214500</v>
      </c>
      <c r="D2287" s="129">
        <f t="shared" si="81"/>
        <v>413700</v>
      </c>
      <c r="E2287" s="130" t="s">
        <v>7183</v>
      </c>
      <c r="F2287" s="131"/>
      <c r="G2287" s="126"/>
      <c r="H2287" s="126"/>
      <c r="I2287" s="126"/>
      <c r="J2287" s="126"/>
      <c r="K2287" s="126"/>
    </row>
    <row r="2288" spans="1:11" s="122" customFormat="1">
      <c r="A2288" s="128" t="s">
        <v>4515</v>
      </c>
      <c r="B2288" s="127">
        <v>395000</v>
      </c>
      <c r="C2288" s="127">
        <f t="shared" si="82"/>
        <v>12245500</v>
      </c>
      <c r="D2288" s="129">
        <f t="shared" si="81"/>
        <v>414750</v>
      </c>
      <c r="E2288" s="130" t="s">
        <v>7183</v>
      </c>
      <c r="F2288" s="131"/>
      <c r="G2288" s="126"/>
      <c r="H2288" s="126"/>
      <c r="I2288" s="126"/>
      <c r="J2288" s="126"/>
      <c r="K2288" s="126"/>
    </row>
    <row r="2289" spans="1:11" s="122" customFormat="1">
      <c r="A2289" s="128" t="s">
        <v>4516</v>
      </c>
      <c r="B2289" s="127">
        <v>396000</v>
      </c>
      <c r="C2289" s="127">
        <f t="shared" si="82"/>
        <v>12276500</v>
      </c>
      <c r="D2289" s="129">
        <f t="shared" si="81"/>
        <v>415800</v>
      </c>
      <c r="E2289" s="130" t="s">
        <v>7183</v>
      </c>
      <c r="F2289" s="131"/>
      <c r="G2289" s="126"/>
      <c r="H2289" s="126"/>
      <c r="I2289" s="126"/>
      <c r="J2289" s="126"/>
      <c r="K2289" s="126"/>
    </row>
    <row r="2290" spans="1:11" s="122" customFormat="1">
      <c r="A2290" s="128" t="s">
        <v>4517</v>
      </c>
      <c r="B2290" s="127">
        <v>397000</v>
      </c>
      <c r="C2290" s="127">
        <f t="shared" si="82"/>
        <v>12307500</v>
      </c>
      <c r="D2290" s="129">
        <f t="shared" si="81"/>
        <v>416850</v>
      </c>
      <c r="E2290" s="130" t="s">
        <v>7183</v>
      </c>
      <c r="F2290" s="131"/>
      <c r="G2290" s="126"/>
      <c r="H2290" s="126"/>
      <c r="I2290" s="126"/>
      <c r="J2290" s="126"/>
      <c r="K2290" s="126"/>
    </row>
    <row r="2291" spans="1:11" s="122" customFormat="1">
      <c r="A2291" s="128" t="s">
        <v>4518</v>
      </c>
      <c r="B2291" s="127">
        <v>398000</v>
      </c>
      <c r="C2291" s="127">
        <f t="shared" si="82"/>
        <v>12338500</v>
      </c>
      <c r="D2291" s="129">
        <f t="shared" si="81"/>
        <v>417900</v>
      </c>
      <c r="E2291" s="130" t="s">
        <v>7183</v>
      </c>
      <c r="F2291" s="131"/>
      <c r="G2291" s="126"/>
      <c r="H2291" s="126"/>
      <c r="I2291" s="126"/>
      <c r="J2291" s="126"/>
      <c r="K2291" s="126"/>
    </row>
    <row r="2292" spans="1:11" s="122" customFormat="1">
      <c r="A2292" s="128" t="s">
        <v>4519</v>
      </c>
      <c r="B2292" s="127">
        <v>399000</v>
      </c>
      <c r="C2292" s="127">
        <f t="shared" si="82"/>
        <v>12369500</v>
      </c>
      <c r="D2292" s="129">
        <f t="shared" si="81"/>
        <v>418950</v>
      </c>
      <c r="E2292" s="130" t="s">
        <v>7183</v>
      </c>
      <c r="F2292" s="131"/>
      <c r="G2292" s="126"/>
      <c r="H2292" s="126"/>
      <c r="I2292" s="126"/>
      <c r="J2292" s="126"/>
      <c r="K2292" s="126"/>
    </row>
    <row r="2293" spans="1:11" s="122" customFormat="1">
      <c r="A2293" s="128" t="s">
        <v>4520</v>
      </c>
      <c r="B2293" s="127">
        <v>400000</v>
      </c>
      <c r="C2293" s="127">
        <f t="shared" si="82"/>
        <v>12400500</v>
      </c>
      <c r="D2293" s="129">
        <f t="shared" si="81"/>
        <v>420000</v>
      </c>
      <c r="E2293" s="130" t="s">
        <v>7183</v>
      </c>
      <c r="F2293" s="131"/>
      <c r="G2293" s="126"/>
      <c r="H2293" s="126"/>
      <c r="I2293" s="126"/>
      <c r="J2293" s="126"/>
      <c r="K2293" s="126"/>
    </row>
    <row r="2294" spans="1:11" s="122" customFormat="1">
      <c r="A2294" s="128" t="s">
        <v>4521</v>
      </c>
      <c r="B2294" s="127">
        <v>401000</v>
      </c>
      <c r="C2294" s="127">
        <f t="shared" si="82"/>
        <v>12431500</v>
      </c>
      <c r="D2294" s="129">
        <f t="shared" si="81"/>
        <v>421050</v>
      </c>
      <c r="E2294" s="130" t="s">
        <v>7183</v>
      </c>
      <c r="F2294" s="131"/>
      <c r="G2294" s="126"/>
      <c r="H2294" s="126"/>
      <c r="I2294" s="126"/>
      <c r="J2294" s="126"/>
      <c r="K2294" s="126"/>
    </row>
    <row r="2295" spans="1:11" s="122" customFormat="1">
      <c r="A2295" s="128" t="s">
        <v>4522</v>
      </c>
      <c r="B2295" s="127">
        <v>402000</v>
      </c>
      <c r="C2295" s="127">
        <f t="shared" si="82"/>
        <v>12462500</v>
      </c>
      <c r="D2295" s="129">
        <f t="shared" si="81"/>
        <v>422100</v>
      </c>
      <c r="E2295" s="130" t="s">
        <v>7183</v>
      </c>
      <c r="F2295" s="131"/>
      <c r="G2295" s="126"/>
      <c r="H2295" s="126"/>
      <c r="I2295" s="126"/>
      <c r="J2295" s="126"/>
      <c r="K2295" s="126"/>
    </row>
    <row r="2296" spans="1:11" s="122" customFormat="1">
      <c r="A2296" s="128" t="s">
        <v>4523</v>
      </c>
      <c r="B2296" s="127">
        <v>403000</v>
      </c>
      <c r="C2296" s="127">
        <f t="shared" si="82"/>
        <v>12493500</v>
      </c>
      <c r="D2296" s="129">
        <f t="shared" si="81"/>
        <v>423150</v>
      </c>
      <c r="E2296" s="130" t="s">
        <v>7183</v>
      </c>
      <c r="F2296" s="131"/>
      <c r="G2296" s="126"/>
      <c r="H2296" s="126"/>
      <c r="I2296" s="126"/>
      <c r="J2296" s="126"/>
      <c r="K2296" s="126"/>
    </row>
    <row r="2297" spans="1:11" s="122" customFormat="1">
      <c r="A2297" s="128" t="s">
        <v>4524</v>
      </c>
      <c r="B2297" s="127">
        <v>404000</v>
      </c>
      <c r="C2297" s="127">
        <f t="shared" si="82"/>
        <v>12524500</v>
      </c>
      <c r="D2297" s="129">
        <f t="shared" si="81"/>
        <v>424200</v>
      </c>
      <c r="E2297" s="130" t="s">
        <v>7183</v>
      </c>
      <c r="F2297" s="131"/>
      <c r="G2297" s="126"/>
      <c r="H2297" s="126"/>
      <c r="I2297" s="126"/>
      <c r="J2297" s="126"/>
      <c r="K2297" s="126"/>
    </row>
    <row r="2298" spans="1:11" s="122" customFormat="1">
      <c r="A2298" s="128" t="s">
        <v>4525</v>
      </c>
      <c r="B2298" s="127">
        <v>405000</v>
      </c>
      <c r="C2298" s="127">
        <f t="shared" si="82"/>
        <v>12555500</v>
      </c>
      <c r="D2298" s="129">
        <f t="shared" si="81"/>
        <v>425250</v>
      </c>
      <c r="E2298" s="130" t="s">
        <v>7183</v>
      </c>
      <c r="F2298" s="131"/>
      <c r="G2298" s="126"/>
      <c r="H2298" s="126"/>
      <c r="I2298" s="126"/>
      <c r="J2298" s="126"/>
      <c r="K2298" s="126"/>
    </row>
    <row r="2299" spans="1:11" s="122" customFormat="1">
      <c r="A2299" s="128" t="s">
        <v>4526</v>
      </c>
      <c r="B2299" s="127">
        <v>406000</v>
      </c>
      <c r="C2299" s="127">
        <f t="shared" si="82"/>
        <v>12586500</v>
      </c>
      <c r="D2299" s="129">
        <f t="shared" ref="D2299:D2343" si="83">SUM($G$2)*(B2299*0.001)</f>
        <v>426300</v>
      </c>
      <c r="E2299" s="130" t="s">
        <v>7183</v>
      </c>
      <c r="F2299" s="131"/>
      <c r="G2299" s="126"/>
      <c r="H2299" s="126"/>
      <c r="I2299" s="126"/>
      <c r="J2299" s="126"/>
      <c r="K2299" s="126"/>
    </row>
    <row r="2300" spans="1:11" s="122" customFormat="1">
      <c r="A2300" s="128" t="s">
        <v>4527</v>
      </c>
      <c r="B2300" s="127">
        <v>407000</v>
      </c>
      <c r="C2300" s="127">
        <f t="shared" si="82"/>
        <v>12617500</v>
      </c>
      <c r="D2300" s="129">
        <f t="shared" si="83"/>
        <v>427350</v>
      </c>
      <c r="E2300" s="130" t="s">
        <v>7183</v>
      </c>
      <c r="F2300" s="131"/>
      <c r="G2300" s="126"/>
      <c r="H2300" s="126"/>
      <c r="I2300" s="126"/>
      <c r="J2300" s="126"/>
      <c r="K2300" s="126"/>
    </row>
    <row r="2301" spans="1:11" s="122" customFormat="1">
      <c r="A2301" s="128" t="s">
        <v>4528</v>
      </c>
      <c r="B2301" s="127">
        <v>408000</v>
      </c>
      <c r="C2301" s="127">
        <f t="shared" si="82"/>
        <v>12648500</v>
      </c>
      <c r="D2301" s="129">
        <f t="shared" si="83"/>
        <v>428400</v>
      </c>
      <c r="E2301" s="130" t="s">
        <v>7183</v>
      </c>
      <c r="F2301" s="131"/>
      <c r="G2301" s="126"/>
      <c r="H2301" s="126"/>
      <c r="I2301" s="126"/>
      <c r="J2301" s="126"/>
      <c r="K2301" s="126"/>
    </row>
    <row r="2302" spans="1:11" s="122" customFormat="1">
      <c r="A2302" s="128" t="s">
        <v>4529</v>
      </c>
      <c r="B2302" s="127">
        <v>409000</v>
      </c>
      <c r="C2302" s="127">
        <f t="shared" si="82"/>
        <v>12679500</v>
      </c>
      <c r="D2302" s="129">
        <f t="shared" si="83"/>
        <v>429450</v>
      </c>
      <c r="E2302" s="130" t="s">
        <v>7183</v>
      </c>
      <c r="F2302" s="131"/>
      <c r="G2302" s="126"/>
      <c r="H2302" s="126"/>
      <c r="I2302" s="126"/>
      <c r="J2302" s="126"/>
      <c r="K2302" s="126"/>
    </row>
    <row r="2303" spans="1:11" s="122" customFormat="1">
      <c r="A2303" s="128" t="s">
        <v>4530</v>
      </c>
      <c r="B2303" s="127">
        <v>410000</v>
      </c>
      <c r="C2303" s="127">
        <f t="shared" si="82"/>
        <v>12710500</v>
      </c>
      <c r="D2303" s="129">
        <f t="shared" si="83"/>
        <v>430500</v>
      </c>
      <c r="E2303" s="130" t="s">
        <v>7183</v>
      </c>
      <c r="F2303" s="131"/>
      <c r="G2303" s="126"/>
      <c r="H2303" s="126"/>
      <c r="I2303" s="126"/>
      <c r="J2303" s="126"/>
      <c r="K2303" s="126"/>
    </row>
    <row r="2304" spans="1:11" s="122" customFormat="1">
      <c r="A2304" s="128" t="s">
        <v>4531</v>
      </c>
      <c r="B2304" s="127">
        <v>411000</v>
      </c>
      <c r="C2304" s="127">
        <f t="shared" si="82"/>
        <v>12741500</v>
      </c>
      <c r="D2304" s="129">
        <f t="shared" si="83"/>
        <v>431550</v>
      </c>
      <c r="E2304" s="130" t="s">
        <v>7183</v>
      </c>
      <c r="F2304" s="131"/>
      <c r="G2304" s="126"/>
      <c r="H2304" s="126"/>
      <c r="I2304" s="126"/>
      <c r="J2304" s="126"/>
      <c r="K2304" s="126"/>
    </row>
    <row r="2305" spans="1:11" s="122" customFormat="1">
      <c r="A2305" s="128" t="s">
        <v>4532</v>
      </c>
      <c r="B2305" s="127">
        <v>412000</v>
      </c>
      <c r="C2305" s="127">
        <f t="shared" si="82"/>
        <v>12772500</v>
      </c>
      <c r="D2305" s="129">
        <f t="shared" si="83"/>
        <v>432600</v>
      </c>
      <c r="E2305" s="130" t="s">
        <v>7183</v>
      </c>
      <c r="F2305" s="131"/>
      <c r="G2305" s="126"/>
      <c r="H2305" s="126"/>
      <c r="I2305" s="126"/>
      <c r="J2305" s="126"/>
      <c r="K2305" s="126"/>
    </row>
    <row r="2306" spans="1:11" s="122" customFormat="1">
      <c r="A2306" s="128" t="s">
        <v>4533</v>
      </c>
      <c r="B2306" s="127">
        <v>413000</v>
      </c>
      <c r="C2306" s="127">
        <f t="shared" si="82"/>
        <v>12803500</v>
      </c>
      <c r="D2306" s="129">
        <f t="shared" si="83"/>
        <v>433650</v>
      </c>
      <c r="E2306" s="130" t="s">
        <v>7183</v>
      </c>
      <c r="F2306" s="131"/>
      <c r="G2306" s="126"/>
      <c r="H2306" s="126"/>
      <c r="I2306" s="126"/>
      <c r="J2306" s="126"/>
      <c r="K2306" s="126"/>
    </row>
    <row r="2307" spans="1:11" s="122" customFormat="1">
      <c r="A2307" s="128" t="s">
        <v>4534</v>
      </c>
      <c r="B2307" s="127">
        <v>414000</v>
      </c>
      <c r="C2307" s="127">
        <f t="shared" si="82"/>
        <v>12834500</v>
      </c>
      <c r="D2307" s="129">
        <f t="shared" si="83"/>
        <v>434700</v>
      </c>
      <c r="E2307" s="130" t="s">
        <v>7183</v>
      </c>
      <c r="F2307" s="131"/>
      <c r="G2307" s="126"/>
      <c r="H2307" s="126"/>
      <c r="I2307" s="126"/>
      <c r="J2307" s="126"/>
      <c r="K2307" s="126"/>
    </row>
    <row r="2308" spans="1:11" s="122" customFormat="1">
      <c r="A2308" s="128" t="s">
        <v>4535</v>
      </c>
      <c r="B2308" s="127">
        <v>415000</v>
      </c>
      <c r="C2308" s="127">
        <f t="shared" si="82"/>
        <v>12865500</v>
      </c>
      <c r="D2308" s="129">
        <f t="shared" si="83"/>
        <v>435750</v>
      </c>
      <c r="E2308" s="130" t="s">
        <v>7183</v>
      </c>
      <c r="F2308" s="131"/>
      <c r="G2308" s="126"/>
      <c r="H2308" s="126"/>
      <c r="I2308" s="126"/>
      <c r="J2308" s="126"/>
      <c r="K2308" s="126"/>
    </row>
    <row r="2309" spans="1:11" s="122" customFormat="1">
      <c r="A2309" s="128" t="s">
        <v>4536</v>
      </c>
      <c r="B2309" s="127">
        <v>416000</v>
      </c>
      <c r="C2309" s="127">
        <f t="shared" si="82"/>
        <v>12896500</v>
      </c>
      <c r="D2309" s="129">
        <f t="shared" si="83"/>
        <v>436800</v>
      </c>
      <c r="E2309" s="130" t="s">
        <v>7183</v>
      </c>
      <c r="F2309" s="131"/>
      <c r="G2309" s="126"/>
      <c r="H2309" s="126"/>
      <c r="I2309" s="126"/>
      <c r="J2309" s="126"/>
      <c r="K2309" s="126"/>
    </row>
    <row r="2310" spans="1:11" s="122" customFormat="1">
      <c r="A2310" s="128" t="s">
        <v>4537</v>
      </c>
      <c r="B2310" s="127">
        <v>417000</v>
      </c>
      <c r="C2310" s="127">
        <f t="shared" si="82"/>
        <v>12927500</v>
      </c>
      <c r="D2310" s="129">
        <f t="shared" si="83"/>
        <v>437850</v>
      </c>
      <c r="E2310" s="130" t="s">
        <v>7183</v>
      </c>
      <c r="F2310" s="131"/>
      <c r="G2310" s="126"/>
      <c r="H2310" s="126"/>
      <c r="I2310" s="126"/>
      <c r="J2310" s="126"/>
      <c r="K2310" s="126"/>
    </row>
    <row r="2311" spans="1:11" s="122" customFormat="1">
      <c r="A2311" s="128" t="s">
        <v>4538</v>
      </c>
      <c r="B2311" s="127">
        <v>418000</v>
      </c>
      <c r="C2311" s="127">
        <f t="shared" si="82"/>
        <v>12958500</v>
      </c>
      <c r="D2311" s="129">
        <f t="shared" si="83"/>
        <v>438900</v>
      </c>
      <c r="E2311" s="130" t="s">
        <v>7183</v>
      </c>
      <c r="F2311" s="131"/>
      <c r="G2311" s="126"/>
      <c r="H2311" s="126"/>
      <c r="I2311" s="126"/>
      <c r="J2311" s="126"/>
      <c r="K2311" s="126"/>
    </row>
    <row r="2312" spans="1:11" s="122" customFormat="1">
      <c r="A2312" s="128" t="s">
        <v>4539</v>
      </c>
      <c r="B2312" s="127">
        <v>419000</v>
      </c>
      <c r="C2312" s="127">
        <f t="shared" si="82"/>
        <v>12989500</v>
      </c>
      <c r="D2312" s="129">
        <f t="shared" si="83"/>
        <v>439950</v>
      </c>
      <c r="E2312" s="130" t="s">
        <v>7183</v>
      </c>
      <c r="F2312" s="131"/>
      <c r="G2312" s="126"/>
      <c r="H2312" s="126"/>
      <c r="I2312" s="126"/>
      <c r="J2312" s="126"/>
      <c r="K2312" s="126"/>
    </row>
    <row r="2313" spans="1:11" s="122" customFormat="1">
      <c r="A2313" s="128" t="s">
        <v>4540</v>
      </c>
      <c r="B2313" s="127">
        <v>420000</v>
      </c>
      <c r="C2313" s="127">
        <f t="shared" si="82"/>
        <v>13020500</v>
      </c>
      <c r="D2313" s="129">
        <f t="shared" si="83"/>
        <v>441000</v>
      </c>
      <c r="E2313" s="130" t="s">
        <v>7183</v>
      </c>
      <c r="F2313" s="131"/>
      <c r="G2313" s="126"/>
      <c r="H2313" s="126"/>
      <c r="I2313" s="126"/>
      <c r="J2313" s="126"/>
      <c r="K2313" s="126"/>
    </row>
    <row r="2314" spans="1:11" s="122" customFormat="1">
      <c r="A2314" s="128" t="s">
        <v>4541</v>
      </c>
      <c r="B2314" s="127">
        <v>421000</v>
      </c>
      <c r="C2314" s="127">
        <f t="shared" si="82"/>
        <v>13051500</v>
      </c>
      <c r="D2314" s="129">
        <f t="shared" si="83"/>
        <v>442050</v>
      </c>
      <c r="E2314" s="130" t="s">
        <v>7183</v>
      </c>
      <c r="F2314" s="131"/>
      <c r="G2314" s="126"/>
      <c r="H2314" s="126"/>
      <c r="I2314" s="126"/>
      <c r="J2314" s="126"/>
      <c r="K2314" s="126"/>
    </row>
    <row r="2315" spans="1:11" s="122" customFormat="1">
      <c r="A2315" s="128" t="s">
        <v>4542</v>
      </c>
      <c r="B2315" s="127">
        <v>422000</v>
      </c>
      <c r="C2315" s="127">
        <f t="shared" si="82"/>
        <v>13082500</v>
      </c>
      <c r="D2315" s="129">
        <f t="shared" si="83"/>
        <v>443100</v>
      </c>
      <c r="E2315" s="130" t="s">
        <v>7183</v>
      </c>
      <c r="F2315" s="131"/>
      <c r="G2315" s="126"/>
      <c r="H2315" s="126"/>
      <c r="I2315" s="126"/>
      <c r="J2315" s="126"/>
      <c r="K2315" s="126"/>
    </row>
    <row r="2316" spans="1:11" s="122" customFormat="1">
      <c r="A2316" s="128" t="s">
        <v>4543</v>
      </c>
      <c r="B2316" s="127">
        <v>423000</v>
      </c>
      <c r="C2316" s="127">
        <f t="shared" si="82"/>
        <v>13113500</v>
      </c>
      <c r="D2316" s="129">
        <f t="shared" si="83"/>
        <v>444150</v>
      </c>
      <c r="E2316" s="130" t="s">
        <v>7183</v>
      </c>
      <c r="F2316" s="131"/>
      <c r="G2316" s="126"/>
      <c r="H2316" s="126"/>
      <c r="I2316" s="126"/>
      <c r="J2316" s="126"/>
      <c r="K2316" s="126"/>
    </row>
    <row r="2317" spans="1:11" s="122" customFormat="1">
      <c r="A2317" s="128" t="s">
        <v>4544</v>
      </c>
      <c r="B2317" s="127">
        <v>424000</v>
      </c>
      <c r="C2317" s="127">
        <f t="shared" si="82"/>
        <v>13144500</v>
      </c>
      <c r="D2317" s="129">
        <f t="shared" si="83"/>
        <v>445200</v>
      </c>
      <c r="E2317" s="130" t="s">
        <v>7183</v>
      </c>
      <c r="F2317" s="131"/>
      <c r="G2317" s="126"/>
      <c r="H2317" s="126"/>
      <c r="I2317" s="126"/>
      <c r="J2317" s="126"/>
      <c r="K2317" s="126"/>
    </row>
    <row r="2318" spans="1:11" s="122" customFormat="1">
      <c r="A2318" s="128" t="s">
        <v>4545</v>
      </c>
      <c r="B2318" s="127">
        <v>425000</v>
      </c>
      <c r="C2318" s="127">
        <f t="shared" si="82"/>
        <v>13175500</v>
      </c>
      <c r="D2318" s="129">
        <f t="shared" si="83"/>
        <v>446250</v>
      </c>
      <c r="E2318" s="130" t="s">
        <v>7183</v>
      </c>
      <c r="F2318" s="131"/>
      <c r="G2318" s="126"/>
      <c r="H2318" s="126"/>
      <c r="I2318" s="126"/>
      <c r="J2318" s="126"/>
      <c r="K2318" s="126"/>
    </row>
    <row r="2319" spans="1:11" s="122" customFormat="1">
      <c r="A2319" s="128" t="s">
        <v>4546</v>
      </c>
      <c r="B2319" s="127">
        <v>426000</v>
      </c>
      <c r="C2319" s="127">
        <f t="shared" si="82"/>
        <v>13206500</v>
      </c>
      <c r="D2319" s="129">
        <f t="shared" si="83"/>
        <v>447300</v>
      </c>
      <c r="E2319" s="130" t="s">
        <v>7183</v>
      </c>
      <c r="F2319" s="131"/>
      <c r="G2319" s="126"/>
      <c r="H2319" s="126"/>
      <c r="I2319" s="126"/>
      <c r="J2319" s="126"/>
      <c r="K2319" s="126"/>
    </row>
    <row r="2320" spans="1:11" s="122" customFormat="1">
      <c r="A2320" s="128" t="str">
        <f t="shared" ref="A2320:A2343" si="84">"브라질"&amp;B2320</f>
        <v>브라질427000</v>
      </c>
      <c r="B2320" s="127">
        <f t="shared" ref="B2320:B2343" si="85">B2319+1000</f>
        <v>427000</v>
      </c>
      <c r="C2320" s="127">
        <f t="shared" si="82"/>
        <v>13237500</v>
      </c>
      <c r="D2320" s="129">
        <f t="shared" si="83"/>
        <v>448350</v>
      </c>
      <c r="E2320" s="130" t="s">
        <v>7183</v>
      </c>
      <c r="F2320" s="131"/>
      <c r="G2320" s="126"/>
      <c r="H2320" s="126"/>
      <c r="I2320" s="126"/>
      <c r="J2320" s="126"/>
      <c r="K2320" s="126"/>
    </row>
    <row r="2321" spans="1:11" s="122" customFormat="1">
      <c r="A2321" s="128" t="str">
        <f t="shared" si="84"/>
        <v>브라질428000</v>
      </c>
      <c r="B2321" s="127">
        <f t="shared" si="85"/>
        <v>428000</v>
      </c>
      <c r="C2321" s="127">
        <f t="shared" si="82"/>
        <v>13268500</v>
      </c>
      <c r="D2321" s="129">
        <f t="shared" si="83"/>
        <v>449400</v>
      </c>
      <c r="E2321" s="130" t="s">
        <v>7183</v>
      </c>
      <c r="F2321" s="131"/>
      <c r="G2321" s="126"/>
      <c r="H2321" s="126"/>
      <c r="I2321" s="126"/>
      <c r="J2321" s="126"/>
      <c r="K2321" s="126"/>
    </row>
    <row r="2322" spans="1:11" s="122" customFormat="1">
      <c r="A2322" s="128" t="str">
        <f t="shared" si="84"/>
        <v>브라질429000</v>
      </c>
      <c r="B2322" s="127">
        <f t="shared" si="85"/>
        <v>429000</v>
      </c>
      <c r="C2322" s="127">
        <f t="shared" si="82"/>
        <v>13299500</v>
      </c>
      <c r="D2322" s="129">
        <f t="shared" si="83"/>
        <v>450450</v>
      </c>
      <c r="E2322" s="130" t="s">
        <v>7183</v>
      </c>
      <c r="F2322" s="131"/>
      <c r="G2322" s="126"/>
      <c r="H2322" s="126"/>
      <c r="I2322" s="126"/>
      <c r="J2322" s="126"/>
      <c r="K2322" s="126"/>
    </row>
    <row r="2323" spans="1:11" s="122" customFormat="1">
      <c r="A2323" s="128" t="str">
        <f t="shared" si="84"/>
        <v>브라질430000</v>
      </c>
      <c r="B2323" s="127">
        <f t="shared" si="85"/>
        <v>430000</v>
      </c>
      <c r="C2323" s="127">
        <f t="shared" si="82"/>
        <v>13330500</v>
      </c>
      <c r="D2323" s="129">
        <f t="shared" si="83"/>
        <v>451500</v>
      </c>
      <c r="E2323" s="130" t="s">
        <v>7183</v>
      </c>
      <c r="F2323" s="131"/>
      <c r="G2323" s="126"/>
      <c r="H2323" s="126"/>
      <c r="I2323" s="126"/>
      <c r="J2323" s="126"/>
      <c r="K2323" s="126"/>
    </row>
    <row r="2324" spans="1:11" s="122" customFormat="1">
      <c r="A2324" s="128" t="str">
        <f t="shared" si="84"/>
        <v>브라질431000</v>
      </c>
      <c r="B2324" s="127">
        <f t="shared" si="85"/>
        <v>431000</v>
      </c>
      <c r="C2324" s="127">
        <f t="shared" si="82"/>
        <v>13361500</v>
      </c>
      <c r="D2324" s="129">
        <f t="shared" si="83"/>
        <v>452550</v>
      </c>
      <c r="E2324" s="130" t="s">
        <v>7183</v>
      </c>
      <c r="F2324" s="131"/>
      <c r="G2324" s="126"/>
      <c r="H2324" s="126"/>
      <c r="I2324" s="126"/>
      <c r="J2324" s="126"/>
      <c r="K2324" s="126"/>
    </row>
    <row r="2325" spans="1:11" s="122" customFormat="1">
      <c r="A2325" s="128" t="str">
        <f t="shared" si="84"/>
        <v>브라질432000</v>
      </c>
      <c r="B2325" s="127">
        <f t="shared" si="85"/>
        <v>432000</v>
      </c>
      <c r="C2325" s="127">
        <f t="shared" si="82"/>
        <v>13392500</v>
      </c>
      <c r="D2325" s="129">
        <f t="shared" si="83"/>
        <v>453600</v>
      </c>
      <c r="E2325" s="130" t="s">
        <v>7183</v>
      </c>
      <c r="F2325" s="131"/>
      <c r="G2325" s="126"/>
      <c r="H2325" s="126"/>
      <c r="I2325" s="126"/>
      <c r="J2325" s="126"/>
      <c r="K2325" s="126"/>
    </row>
    <row r="2326" spans="1:11" s="122" customFormat="1">
      <c r="A2326" s="128" t="str">
        <f t="shared" si="84"/>
        <v>브라질433000</v>
      </c>
      <c r="B2326" s="127">
        <f t="shared" si="85"/>
        <v>433000</v>
      </c>
      <c r="C2326" s="127">
        <f t="shared" si="82"/>
        <v>13423500</v>
      </c>
      <c r="D2326" s="129">
        <f t="shared" si="83"/>
        <v>454650</v>
      </c>
      <c r="E2326" s="130" t="s">
        <v>7183</v>
      </c>
      <c r="F2326" s="131"/>
      <c r="G2326" s="126"/>
      <c r="H2326" s="126"/>
      <c r="I2326" s="126"/>
      <c r="J2326" s="126"/>
      <c r="K2326" s="126"/>
    </row>
    <row r="2327" spans="1:11" s="122" customFormat="1">
      <c r="A2327" s="128" t="str">
        <f t="shared" si="84"/>
        <v>브라질434000</v>
      </c>
      <c r="B2327" s="127">
        <f t="shared" si="85"/>
        <v>434000</v>
      </c>
      <c r="C2327" s="127">
        <f t="shared" si="82"/>
        <v>13454500</v>
      </c>
      <c r="D2327" s="129">
        <f t="shared" si="83"/>
        <v>455700</v>
      </c>
      <c r="E2327" s="130" t="s">
        <v>7183</v>
      </c>
      <c r="F2327" s="131"/>
      <c r="G2327" s="126"/>
      <c r="H2327" s="126"/>
      <c r="I2327" s="126"/>
      <c r="J2327" s="126"/>
      <c r="K2327" s="126"/>
    </row>
    <row r="2328" spans="1:11" s="122" customFormat="1">
      <c r="A2328" s="128" t="str">
        <f t="shared" si="84"/>
        <v>브라질435000</v>
      </c>
      <c r="B2328" s="127">
        <f t="shared" si="85"/>
        <v>435000</v>
      </c>
      <c r="C2328" s="127">
        <f t="shared" si="82"/>
        <v>13485500</v>
      </c>
      <c r="D2328" s="129">
        <f t="shared" si="83"/>
        <v>456750</v>
      </c>
      <c r="E2328" s="130" t="s">
        <v>7183</v>
      </c>
      <c r="F2328" s="131"/>
      <c r="G2328" s="126"/>
      <c r="H2328" s="126"/>
      <c r="I2328" s="126"/>
      <c r="J2328" s="126"/>
      <c r="K2328" s="126"/>
    </row>
    <row r="2329" spans="1:11" s="122" customFormat="1">
      <c r="A2329" s="128" t="str">
        <f t="shared" si="84"/>
        <v>브라질436000</v>
      </c>
      <c r="B2329" s="127">
        <f t="shared" si="85"/>
        <v>436000</v>
      </c>
      <c r="C2329" s="127">
        <f t="shared" si="82"/>
        <v>13516500</v>
      </c>
      <c r="D2329" s="129">
        <f t="shared" si="83"/>
        <v>457800</v>
      </c>
      <c r="E2329" s="130" t="s">
        <v>7183</v>
      </c>
      <c r="F2329" s="131"/>
      <c r="G2329" s="126"/>
      <c r="H2329" s="126"/>
      <c r="I2329" s="126"/>
      <c r="J2329" s="126"/>
      <c r="K2329" s="126"/>
    </row>
    <row r="2330" spans="1:11" s="122" customFormat="1">
      <c r="A2330" s="128" t="str">
        <f t="shared" si="84"/>
        <v>브라질437000</v>
      </c>
      <c r="B2330" s="127">
        <f t="shared" si="85"/>
        <v>437000</v>
      </c>
      <c r="C2330" s="127">
        <f t="shared" si="82"/>
        <v>13547500</v>
      </c>
      <c r="D2330" s="129">
        <f t="shared" si="83"/>
        <v>458850</v>
      </c>
      <c r="E2330" s="130" t="s">
        <v>7183</v>
      </c>
      <c r="F2330" s="131"/>
      <c r="G2330" s="126"/>
      <c r="H2330" s="126"/>
      <c r="I2330" s="126"/>
      <c r="J2330" s="126"/>
      <c r="K2330" s="126"/>
    </row>
    <row r="2331" spans="1:11" s="122" customFormat="1">
      <c r="A2331" s="128" t="str">
        <f t="shared" si="84"/>
        <v>브라질438000</v>
      </c>
      <c r="B2331" s="127">
        <f t="shared" si="85"/>
        <v>438000</v>
      </c>
      <c r="C2331" s="127">
        <f t="shared" si="82"/>
        <v>13578500</v>
      </c>
      <c r="D2331" s="129">
        <f t="shared" si="83"/>
        <v>459900</v>
      </c>
      <c r="E2331" s="130" t="s">
        <v>7183</v>
      </c>
      <c r="F2331" s="131"/>
      <c r="G2331" s="126"/>
      <c r="H2331" s="126"/>
      <c r="I2331" s="126"/>
      <c r="J2331" s="126"/>
      <c r="K2331" s="126"/>
    </row>
    <row r="2332" spans="1:11" s="122" customFormat="1">
      <c r="A2332" s="128" t="str">
        <f t="shared" si="84"/>
        <v>브라질439000</v>
      </c>
      <c r="B2332" s="127">
        <f t="shared" si="85"/>
        <v>439000</v>
      </c>
      <c r="C2332" s="127">
        <f t="shared" si="82"/>
        <v>13609500</v>
      </c>
      <c r="D2332" s="129">
        <f t="shared" si="83"/>
        <v>460950</v>
      </c>
      <c r="E2332" s="130" t="s">
        <v>7183</v>
      </c>
      <c r="F2332" s="131"/>
      <c r="G2332" s="126"/>
      <c r="H2332" s="126"/>
      <c r="I2332" s="126"/>
      <c r="J2332" s="126"/>
      <c r="K2332" s="126"/>
    </row>
    <row r="2333" spans="1:11" s="122" customFormat="1">
      <c r="A2333" s="128" t="str">
        <f t="shared" si="84"/>
        <v>브라질440000</v>
      </c>
      <c r="B2333" s="127">
        <f t="shared" si="85"/>
        <v>440000</v>
      </c>
      <c r="C2333" s="127">
        <f t="shared" si="82"/>
        <v>13640500</v>
      </c>
      <c r="D2333" s="129">
        <f t="shared" si="83"/>
        <v>462000</v>
      </c>
      <c r="E2333" s="130" t="s">
        <v>7183</v>
      </c>
      <c r="F2333" s="131"/>
      <c r="G2333" s="126"/>
      <c r="H2333" s="126"/>
      <c r="I2333" s="126"/>
      <c r="J2333" s="126"/>
      <c r="K2333" s="126"/>
    </row>
    <row r="2334" spans="1:11" s="122" customFormat="1">
      <c r="A2334" s="128" t="str">
        <f t="shared" si="84"/>
        <v>브라질441000</v>
      </c>
      <c r="B2334" s="127">
        <f t="shared" si="85"/>
        <v>441000</v>
      </c>
      <c r="C2334" s="127">
        <f t="shared" si="82"/>
        <v>13671500</v>
      </c>
      <c r="D2334" s="129">
        <f t="shared" si="83"/>
        <v>463050</v>
      </c>
      <c r="E2334" s="130" t="s">
        <v>7183</v>
      </c>
      <c r="F2334" s="131"/>
      <c r="G2334" s="126"/>
      <c r="H2334" s="126"/>
      <c r="I2334" s="126"/>
      <c r="J2334" s="126"/>
      <c r="K2334" s="126"/>
    </row>
    <row r="2335" spans="1:11" s="122" customFormat="1">
      <c r="A2335" s="128" t="str">
        <f t="shared" si="84"/>
        <v>브라질442000</v>
      </c>
      <c r="B2335" s="127">
        <f t="shared" si="85"/>
        <v>442000</v>
      </c>
      <c r="C2335" s="127">
        <f t="shared" si="82"/>
        <v>13702500</v>
      </c>
      <c r="D2335" s="129">
        <f t="shared" si="83"/>
        <v>464100</v>
      </c>
      <c r="E2335" s="130" t="s">
        <v>7183</v>
      </c>
      <c r="F2335" s="131"/>
      <c r="G2335" s="126"/>
      <c r="H2335" s="126"/>
      <c r="I2335" s="126"/>
      <c r="J2335" s="126"/>
      <c r="K2335" s="126"/>
    </row>
    <row r="2336" spans="1:11" s="122" customFormat="1">
      <c r="A2336" s="128" t="str">
        <f t="shared" si="84"/>
        <v>브라질443000</v>
      </c>
      <c r="B2336" s="127">
        <f t="shared" si="85"/>
        <v>443000</v>
      </c>
      <c r="C2336" s="127">
        <f t="shared" si="82"/>
        <v>13733500</v>
      </c>
      <c r="D2336" s="129">
        <f t="shared" si="83"/>
        <v>465150</v>
      </c>
      <c r="E2336" s="130" t="s">
        <v>7183</v>
      </c>
      <c r="F2336" s="131"/>
      <c r="G2336" s="126"/>
      <c r="H2336" s="126"/>
      <c r="I2336" s="126"/>
      <c r="J2336" s="126"/>
      <c r="K2336" s="126"/>
    </row>
    <row r="2337" spans="1:11" s="122" customFormat="1">
      <c r="A2337" s="128" t="str">
        <f t="shared" si="84"/>
        <v>브라질444000</v>
      </c>
      <c r="B2337" s="127">
        <f t="shared" si="85"/>
        <v>444000</v>
      </c>
      <c r="C2337" s="127">
        <f t="shared" si="82"/>
        <v>13764500</v>
      </c>
      <c r="D2337" s="129">
        <f t="shared" si="83"/>
        <v>466200</v>
      </c>
      <c r="E2337" s="130" t="s">
        <v>7183</v>
      </c>
      <c r="F2337" s="131"/>
      <c r="G2337" s="126"/>
      <c r="H2337" s="126"/>
      <c r="I2337" s="126"/>
      <c r="J2337" s="126"/>
      <c r="K2337" s="126"/>
    </row>
    <row r="2338" spans="1:11" s="122" customFormat="1">
      <c r="A2338" s="128" t="str">
        <f t="shared" si="84"/>
        <v>브라질445000</v>
      </c>
      <c r="B2338" s="127">
        <f t="shared" si="85"/>
        <v>445000</v>
      </c>
      <c r="C2338" s="127">
        <f t="shared" si="82"/>
        <v>13795500</v>
      </c>
      <c r="D2338" s="129">
        <f t="shared" si="83"/>
        <v>467250</v>
      </c>
      <c r="E2338" s="130" t="s">
        <v>7183</v>
      </c>
      <c r="F2338" s="131"/>
      <c r="G2338" s="126"/>
      <c r="H2338" s="126"/>
      <c r="I2338" s="126"/>
      <c r="J2338" s="126"/>
      <c r="K2338" s="126"/>
    </row>
    <row r="2339" spans="1:11" s="122" customFormat="1">
      <c r="A2339" s="128" t="str">
        <f t="shared" si="84"/>
        <v>브라질446000</v>
      </c>
      <c r="B2339" s="127">
        <f t="shared" si="85"/>
        <v>446000</v>
      </c>
      <c r="C2339" s="127">
        <f t="shared" si="82"/>
        <v>13826500</v>
      </c>
      <c r="D2339" s="129">
        <f t="shared" si="83"/>
        <v>468300</v>
      </c>
      <c r="E2339" s="130" t="s">
        <v>7183</v>
      </c>
      <c r="F2339" s="131"/>
      <c r="G2339" s="126"/>
      <c r="H2339" s="126"/>
      <c r="I2339" s="126"/>
      <c r="J2339" s="126"/>
      <c r="K2339" s="126"/>
    </row>
    <row r="2340" spans="1:11" s="122" customFormat="1">
      <c r="A2340" s="128" t="str">
        <f t="shared" si="84"/>
        <v>브라질447000</v>
      </c>
      <c r="B2340" s="127">
        <f t="shared" si="85"/>
        <v>447000</v>
      </c>
      <c r="C2340" s="127">
        <f t="shared" si="82"/>
        <v>13857500</v>
      </c>
      <c r="D2340" s="129">
        <f t="shared" si="83"/>
        <v>469350</v>
      </c>
      <c r="E2340" s="130" t="s">
        <v>7183</v>
      </c>
      <c r="F2340" s="131"/>
      <c r="G2340" s="126"/>
      <c r="H2340" s="126"/>
      <c r="I2340" s="126"/>
      <c r="J2340" s="126"/>
      <c r="K2340" s="126"/>
    </row>
    <row r="2341" spans="1:11" s="122" customFormat="1">
      <c r="A2341" s="128" t="str">
        <f t="shared" si="84"/>
        <v>브라질448000</v>
      </c>
      <c r="B2341" s="127">
        <f t="shared" si="85"/>
        <v>448000</v>
      </c>
      <c r="C2341" s="127">
        <f t="shared" si="82"/>
        <v>13888500</v>
      </c>
      <c r="D2341" s="129">
        <f t="shared" si="83"/>
        <v>470400</v>
      </c>
      <c r="E2341" s="130" t="s">
        <v>7183</v>
      </c>
      <c r="F2341" s="131"/>
      <c r="G2341" s="126"/>
      <c r="H2341" s="126"/>
      <c r="I2341" s="126"/>
      <c r="J2341" s="126"/>
      <c r="K2341" s="126"/>
    </row>
    <row r="2342" spans="1:11" s="122" customFormat="1">
      <c r="A2342" s="128" t="str">
        <f t="shared" si="84"/>
        <v>브라질449000</v>
      </c>
      <c r="B2342" s="127">
        <f t="shared" si="85"/>
        <v>449000</v>
      </c>
      <c r="C2342" s="127">
        <f t="shared" si="82"/>
        <v>13919500</v>
      </c>
      <c r="D2342" s="129">
        <f t="shared" si="83"/>
        <v>471450</v>
      </c>
      <c r="E2342" s="130" t="s">
        <v>7183</v>
      </c>
      <c r="F2342" s="131"/>
      <c r="G2342" s="126"/>
      <c r="H2342" s="126"/>
      <c r="I2342" s="126"/>
      <c r="J2342" s="126"/>
      <c r="K2342" s="126"/>
    </row>
    <row r="2343" spans="1:11" s="122" customFormat="1">
      <c r="A2343" s="128" t="str">
        <f t="shared" si="84"/>
        <v>브라질450000</v>
      </c>
      <c r="B2343" s="127">
        <f t="shared" si="85"/>
        <v>450000</v>
      </c>
      <c r="C2343" s="127">
        <f t="shared" si="82"/>
        <v>13950500</v>
      </c>
      <c r="D2343" s="129">
        <f t="shared" si="83"/>
        <v>472500</v>
      </c>
      <c r="E2343" s="130" t="s">
        <v>7183</v>
      </c>
      <c r="F2343" s="131"/>
      <c r="G2343" s="126"/>
      <c r="H2343" s="126"/>
      <c r="I2343" s="126"/>
      <c r="J2343" s="126"/>
      <c r="K2343" s="126"/>
    </row>
    <row r="2344" spans="1:11" s="122" customFormat="1">
      <c r="A2344" s="128" t="s">
        <v>6142</v>
      </c>
      <c r="B2344" s="127">
        <v>1000</v>
      </c>
      <c r="C2344" s="127">
        <v>13000</v>
      </c>
      <c r="D2344" s="129">
        <f t="shared" ref="D2344:D2407" si="86">SUM($G$3)*(B2344*0.001)</f>
        <v>980</v>
      </c>
      <c r="E2344" s="130" t="s">
        <v>7183</v>
      </c>
      <c r="F2344" s="131"/>
      <c r="G2344" s="126"/>
      <c r="H2344" s="126"/>
      <c r="I2344" s="126"/>
      <c r="J2344" s="126"/>
      <c r="K2344" s="126"/>
    </row>
    <row r="2345" spans="1:11" s="122" customFormat="1">
      <c r="A2345" s="128" t="s">
        <v>6397</v>
      </c>
      <c r="B2345" s="127">
        <v>2000</v>
      </c>
      <c r="C2345" s="127">
        <f>C2344+13000</f>
        <v>26000</v>
      </c>
      <c r="D2345" s="129">
        <f t="shared" si="86"/>
        <v>1960</v>
      </c>
      <c r="E2345" s="130" t="s">
        <v>7183</v>
      </c>
      <c r="F2345" s="131"/>
      <c r="G2345" s="126"/>
      <c r="H2345" s="126"/>
      <c r="I2345" s="126"/>
      <c r="J2345" s="126"/>
      <c r="K2345" s="126"/>
    </row>
    <row r="2346" spans="1:11" s="122" customFormat="1">
      <c r="A2346" s="128" t="s">
        <v>69</v>
      </c>
      <c r="B2346" s="127">
        <v>3000</v>
      </c>
      <c r="C2346" s="127">
        <f>C2345+13000</f>
        <v>39000</v>
      </c>
      <c r="D2346" s="129">
        <f t="shared" si="86"/>
        <v>2940</v>
      </c>
      <c r="E2346" s="130" t="s">
        <v>7183</v>
      </c>
      <c r="F2346" s="131"/>
      <c r="G2346" s="126"/>
      <c r="H2346" s="126"/>
      <c r="I2346" s="126"/>
      <c r="J2346" s="126"/>
      <c r="K2346" s="126"/>
    </row>
    <row r="2347" spans="1:11" s="122" customFormat="1">
      <c r="A2347" s="128" t="s">
        <v>67</v>
      </c>
      <c r="B2347" s="127">
        <v>4000</v>
      </c>
      <c r="C2347" s="127">
        <f t="shared" ref="C2347:C2410" si="87">C2346+13000</f>
        <v>52000</v>
      </c>
      <c r="D2347" s="129">
        <f t="shared" si="86"/>
        <v>3920</v>
      </c>
      <c r="E2347" s="130" t="s">
        <v>7183</v>
      </c>
      <c r="F2347" s="131"/>
      <c r="G2347" s="126"/>
      <c r="H2347" s="126"/>
      <c r="I2347" s="126"/>
      <c r="J2347" s="126"/>
      <c r="K2347" s="126"/>
    </row>
    <row r="2348" spans="1:11" s="122" customFormat="1">
      <c r="A2348" s="128" t="s">
        <v>1027</v>
      </c>
      <c r="B2348" s="127">
        <v>5000</v>
      </c>
      <c r="C2348" s="127">
        <f t="shared" si="87"/>
        <v>65000</v>
      </c>
      <c r="D2348" s="129">
        <f t="shared" si="86"/>
        <v>4900</v>
      </c>
      <c r="E2348" s="130" t="s">
        <v>7183</v>
      </c>
      <c r="F2348" s="131"/>
      <c r="G2348" s="126"/>
      <c r="H2348" s="126"/>
      <c r="I2348" s="126"/>
      <c r="J2348" s="126"/>
      <c r="K2348" s="126"/>
    </row>
    <row r="2349" spans="1:11" s="122" customFormat="1">
      <c r="A2349" s="128" t="s">
        <v>1028</v>
      </c>
      <c r="B2349" s="127">
        <v>6000</v>
      </c>
      <c r="C2349" s="127">
        <f t="shared" si="87"/>
        <v>78000</v>
      </c>
      <c r="D2349" s="129">
        <f t="shared" si="86"/>
        <v>5880</v>
      </c>
      <c r="E2349" s="130" t="s">
        <v>7183</v>
      </c>
      <c r="F2349" s="131"/>
      <c r="G2349" s="126"/>
      <c r="H2349" s="126"/>
      <c r="I2349" s="126"/>
      <c r="J2349" s="126"/>
      <c r="K2349" s="126"/>
    </row>
    <row r="2350" spans="1:11" s="122" customFormat="1">
      <c r="A2350" s="128" t="s">
        <v>22</v>
      </c>
      <c r="B2350" s="127">
        <v>7000</v>
      </c>
      <c r="C2350" s="127">
        <f t="shared" si="87"/>
        <v>91000</v>
      </c>
      <c r="D2350" s="129">
        <f t="shared" si="86"/>
        <v>6860</v>
      </c>
      <c r="E2350" s="130" t="s">
        <v>7183</v>
      </c>
      <c r="F2350" s="131"/>
      <c r="G2350" s="126"/>
      <c r="H2350" s="126"/>
      <c r="I2350" s="126"/>
      <c r="J2350" s="126"/>
      <c r="K2350" s="126"/>
    </row>
    <row r="2351" spans="1:11" s="122" customFormat="1">
      <c r="A2351" s="128" t="s">
        <v>1029</v>
      </c>
      <c r="B2351" s="127">
        <v>8000</v>
      </c>
      <c r="C2351" s="127">
        <f t="shared" si="87"/>
        <v>104000</v>
      </c>
      <c r="D2351" s="129">
        <f t="shared" si="86"/>
        <v>7840</v>
      </c>
      <c r="E2351" s="130" t="s">
        <v>7183</v>
      </c>
      <c r="F2351" s="131"/>
      <c r="G2351" s="126"/>
      <c r="H2351" s="126"/>
      <c r="I2351" s="126"/>
      <c r="J2351" s="126"/>
      <c r="K2351" s="126"/>
    </row>
    <row r="2352" spans="1:11" s="122" customFormat="1">
      <c r="A2352" s="128" t="s">
        <v>68</v>
      </c>
      <c r="B2352" s="127">
        <v>9000</v>
      </c>
      <c r="C2352" s="127">
        <f t="shared" si="87"/>
        <v>117000</v>
      </c>
      <c r="D2352" s="129">
        <f t="shared" si="86"/>
        <v>8820</v>
      </c>
      <c r="E2352" s="130" t="s">
        <v>7183</v>
      </c>
      <c r="F2352" s="131"/>
      <c r="G2352" s="126"/>
      <c r="H2352" s="126"/>
      <c r="I2352" s="126"/>
      <c r="J2352" s="126"/>
      <c r="K2352" s="126"/>
    </row>
    <row r="2353" spans="1:11" s="122" customFormat="1">
      <c r="A2353" s="128" t="s">
        <v>23</v>
      </c>
      <c r="B2353" s="127">
        <v>10000</v>
      </c>
      <c r="C2353" s="127">
        <f t="shared" si="87"/>
        <v>130000</v>
      </c>
      <c r="D2353" s="129">
        <f t="shared" si="86"/>
        <v>9800</v>
      </c>
      <c r="E2353" s="130" t="s">
        <v>7183</v>
      </c>
      <c r="F2353" s="131"/>
      <c r="G2353" s="126"/>
      <c r="H2353" s="126"/>
      <c r="I2353" s="126"/>
      <c r="J2353" s="126"/>
      <c r="K2353" s="126"/>
    </row>
    <row r="2354" spans="1:11" s="122" customFormat="1">
      <c r="A2354" s="128" t="s">
        <v>56</v>
      </c>
      <c r="B2354" s="127">
        <v>11000</v>
      </c>
      <c r="C2354" s="127">
        <f t="shared" si="87"/>
        <v>143000</v>
      </c>
      <c r="D2354" s="129">
        <f t="shared" si="86"/>
        <v>10780</v>
      </c>
      <c r="E2354" s="130" t="s">
        <v>7183</v>
      </c>
      <c r="F2354" s="131"/>
      <c r="G2354" s="126"/>
      <c r="H2354" s="126"/>
      <c r="I2354" s="126"/>
      <c r="J2354" s="126"/>
      <c r="K2354" s="126"/>
    </row>
    <row r="2355" spans="1:11" s="122" customFormat="1">
      <c r="A2355" s="128" t="s">
        <v>1030</v>
      </c>
      <c r="B2355" s="127">
        <v>12000</v>
      </c>
      <c r="C2355" s="127">
        <f t="shared" si="87"/>
        <v>156000</v>
      </c>
      <c r="D2355" s="129">
        <f t="shared" si="86"/>
        <v>11760</v>
      </c>
      <c r="E2355" s="130" t="s">
        <v>7183</v>
      </c>
      <c r="F2355" s="131"/>
      <c r="G2355" s="126"/>
      <c r="H2355" s="126"/>
      <c r="I2355" s="126"/>
      <c r="J2355" s="126"/>
      <c r="K2355" s="126"/>
    </row>
    <row r="2356" spans="1:11" s="122" customFormat="1">
      <c r="A2356" s="128" t="s">
        <v>1031</v>
      </c>
      <c r="B2356" s="127">
        <v>13000</v>
      </c>
      <c r="C2356" s="127">
        <f t="shared" si="87"/>
        <v>169000</v>
      </c>
      <c r="D2356" s="129">
        <f t="shared" si="86"/>
        <v>12740</v>
      </c>
      <c r="E2356" s="130" t="s">
        <v>7183</v>
      </c>
      <c r="F2356" s="131"/>
      <c r="G2356" s="126"/>
      <c r="H2356" s="126"/>
      <c r="I2356" s="126"/>
      <c r="J2356" s="126"/>
      <c r="K2356" s="126"/>
    </row>
    <row r="2357" spans="1:11" s="122" customFormat="1">
      <c r="A2357" s="128" t="s">
        <v>1032</v>
      </c>
      <c r="B2357" s="127">
        <v>14000</v>
      </c>
      <c r="C2357" s="127">
        <f t="shared" si="87"/>
        <v>182000</v>
      </c>
      <c r="D2357" s="129">
        <f t="shared" si="86"/>
        <v>13720</v>
      </c>
      <c r="E2357" s="130" t="s">
        <v>7183</v>
      </c>
      <c r="F2357" s="131"/>
      <c r="G2357" s="126"/>
      <c r="H2357" s="126"/>
      <c r="I2357" s="126"/>
      <c r="J2357" s="126"/>
      <c r="K2357" s="126"/>
    </row>
    <row r="2358" spans="1:11" s="122" customFormat="1">
      <c r="A2358" s="128" t="s">
        <v>1033</v>
      </c>
      <c r="B2358" s="127">
        <v>15000</v>
      </c>
      <c r="C2358" s="127">
        <f t="shared" si="87"/>
        <v>195000</v>
      </c>
      <c r="D2358" s="129">
        <f t="shared" si="86"/>
        <v>14700</v>
      </c>
      <c r="E2358" s="130" t="s">
        <v>7183</v>
      </c>
      <c r="F2358" s="131"/>
      <c r="G2358" s="126"/>
      <c r="H2358" s="126"/>
      <c r="I2358" s="126"/>
      <c r="J2358" s="126"/>
      <c r="K2358" s="126"/>
    </row>
    <row r="2359" spans="1:11" s="122" customFormat="1">
      <c r="A2359" s="128" t="s">
        <v>1034</v>
      </c>
      <c r="B2359" s="127">
        <v>16000</v>
      </c>
      <c r="C2359" s="127">
        <f t="shared" si="87"/>
        <v>208000</v>
      </c>
      <c r="D2359" s="129">
        <f t="shared" si="86"/>
        <v>15680</v>
      </c>
      <c r="E2359" s="130" t="s">
        <v>7183</v>
      </c>
      <c r="F2359" s="131"/>
      <c r="G2359" s="126"/>
      <c r="H2359" s="126"/>
      <c r="I2359" s="126"/>
      <c r="J2359" s="126"/>
      <c r="K2359" s="126"/>
    </row>
    <row r="2360" spans="1:11" s="122" customFormat="1">
      <c r="A2360" s="128" t="s">
        <v>1035</v>
      </c>
      <c r="B2360" s="127">
        <v>17000</v>
      </c>
      <c r="C2360" s="127">
        <f t="shared" si="87"/>
        <v>221000</v>
      </c>
      <c r="D2360" s="129">
        <f t="shared" si="86"/>
        <v>16660</v>
      </c>
      <c r="E2360" s="130" t="s">
        <v>7183</v>
      </c>
      <c r="F2360" s="131"/>
      <c r="G2360" s="126"/>
      <c r="H2360" s="126"/>
      <c r="I2360" s="126"/>
      <c r="J2360" s="126"/>
      <c r="K2360" s="126"/>
    </row>
    <row r="2361" spans="1:11" s="122" customFormat="1">
      <c r="A2361" s="128" t="s">
        <v>1036</v>
      </c>
      <c r="B2361" s="127">
        <v>18000</v>
      </c>
      <c r="C2361" s="127">
        <f t="shared" si="87"/>
        <v>234000</v>
      </c>
      <c r="D2361" s="129">
        <f t="shared" si="86"/>
        <v>17640</v>
      </c>
      <c r="E2361" s="130" t="s">
        <v>7183</v>
      </c>
      <c r="F2361" s="131"/>
      <c r="G2361" s="126"/>
      <c r="H2361" s="126"/>
      <c r="I2361" s="126"/>
      <c r="J2361" s="126"/>
      <c r="K2361" s="126"/>
    </row>
    <row r="2362" spans="1:11" s="122" customFormat="1">
      <c r="A2362" s="128" t="s">
        <v>1037</v>
      </c>
      <c r="B2362" s="127">
        <v>19000</v>
      </c>
      <c r="C2362" s="127">
        <f t="shared" si="87"/>
        <v>247000</v>
      </c>
      <c r="D2362" s="129">
        <f t="shared" si="86"/>
        <v>18620</v>
      </c>
      <c r="E2362" s="130" t="s">
        <v>7183</v>
      </c>
      <c r="F2362" s="131"/>
      <c r="G2362" s="126"/>
      <c r="H2362" s="126"/>
      <c r="I2362" s="126"/>
      <c r="J2362" s="126"/>
      <c r="K2362" s="126"/>
    </row>
    <row r="2363" spans="1:11" s="122" customFormat="1">
      <c r="A2363" s="128" t="s">
        <v>1038</v>
      </c>
      <c r="B2363" s="127">
        <v>20000</v>
      </c>
      <c r="C2363" s="127">
        <f t="shared" si="87"/>
        <v>260000</v>
      </c>
      <c r="D2363" s="129">
        <f t="shared" si="86"/>
        <v>19600</v>
      </c>
      <c r="E2363" s="130" t="s">
        <v>7183</v>
      </c>
      <c r="F2363" s="131"/>
      <c r="G2363" s="126"/>
      <c r="H2363" s="126"/>
      <c r="I2363" s="126"/>
      <c r="J2363" s="126"/>
      <c r="K2363" s="126"/>
    </row>
    <row r="2364" spans="1:11" s="122" customFormat="1">
      <c r="A2364" s="128" t="s">
        <v>1039</v>
      </c>
      <c r="B2364" s="127">
        <v>21000</v>
      </c>
      <c r="C2364" s="127">
        <f t="shared" si="87"/>
        <v>273000</v>
      </c>
      <c r="D2364" s="129">
        <f t="shared" si="86"/>
        <v>20580</v>
      </c>
      <c r="E2364" s="130" t="s">
        <v>7183</v>
      </c>
      <c r="F2364" s="131"/>
      <c r="G2364" s="126"/>
      <c r="H2364" s="126"/>
      <c r="I2364" s="126"/>
      <c r="J2364" s="126"/>
      <c r="K2364" s="126"/>
    </row>
    <row r="2365" spans="1:11" s="122" customFormat="1">
      <c r="A2365" s="128" t="s">
        <v>1040</v>
      </c>
      <c r="B2365" s="127">
        <v>22000</v>
      </c>
      <c r="C2365" s="127">
        <f t="shared" si="87"/>
        <v>286000</v>
      </c>
      <c r="D2365" s="129">
        <f t="shared" si="86"/>
        <v>21560</v>
      </c>
      <c r="E2365" s="130" t="s">
        <v>7183</v>
      </c>
      <c r="F2365" s="131"/>
      <c r="G2365" s="126"/>
      <c r="H2365" s="126"/>
      <c r="I2365" s="126"/>
      <c r="J2365" s="126"/>
      <c r="K2365" s="126"/>
    </row>
    <row r="2366" spans="1:11" s="122" customFormat="1">
      <c r="A2366" s="128" t="s">
        <v>1041</v>
      </c>
      <c r="B2366" s="127">
        <v>23000</v>
      </c>
      <c r="C2366" s="127">
        <f t="shared" si="87"/>
        <v>299000</v>
      </c>
      <c r="D2366" s="129">
        <f t="shared" si="86"/>
        <v>22540</v>
      </c>
      <c r="E2366" s="130" t="s">
        <v>7183</v>
      </c>
      <c r="F2366" s="131"/>
      <c r="G2366" s="126"/>
      <c r="H2366" s="126"/>
      <c r="I2366" s="126"/>
      <c r="J2366" s="126"/>
      <c r="K2366" s="126"/>
    </row>
    <row r="2367" spans="1:11" s="122" customFormat="1">
      <c r="A2367" s="128" t="s">
        <v>21</v>
      </c>
      <c r="B2367" s="127">
        <v>24000</v>
      </c>
      <c r="C2367" s="127">
        <f t="shared" si="87"/>
        <v>312000</v>
      </c>
      <c r="D2367" s="129">
        <f t="shared" si="86"/>
        <v>23520</v>
      </c>
      <c r="E2367" s="130" t="s">
        <v>7183</v>
      </c>
      <c r="F2367" s="131"/>
      <c r="G2367" s="126"/>
      <c r="H2367" s="126"/>
      <c r="I2367" s="126"/>
      <c r="J2367" s="126"/>
      <c r="K2367" s="126"/>
    </row>
    <row r="2368" spans="1:11" s="122" customFormat="1">
      <c r="A2368" s="128" t="s">
        <v>25</v>
      </c>
      <c r="B2368" s="127">
        <v>25000</v>
      </c>
      <c r="C2368" s="127">
        <f t="shared" si="87"/>
        <v>325000</v>
      </c>
      <c r="D2368" s="129">
        <f t="shared" si="86"/>
        <v>24500</v>
      </c>
      <c r="E2368" s="130" t="s">
        <v>7183</v>
      </c>
      <c r="F2368" s="131"/>
      <c r="G2368" s="126"/>
      <c r="H2368" s="126"/>
      <c r="I2368" s="126"/>
      <c r="J2368" s="126"/>
      <c r="K2368" s="126"/>
    </row>
    <row r="2369" spans="1:11" s="122" customFormat="1">
      <c r="A2369" s="128" t="s">
        <v>1042</v>
      </c>
      <c r="B2369" s="127">
        <v>26000</v>
      </c>
      <c r="C2369" s="127">
        <f t="shared" si="87"/>
        <v>338000</v>
      </c>
      <c r="D2369" s="129">
        <f t="shared" si="86"/>
        <v>25480</v>
      </c>
      <c r="E2369" s="130" t="s">
        <v>7183</v>
      </c>
      <c r="F2369" s="131"/>
      <c r="G2369" s="126"/>
      <c r="H2369" s="126"/>
      <c r="I2369" s="126"/>
      <c r="J2369" s="126"/>
      <c r="K2369" s="126"/>
    </row>
    <row r="2370" spans="1:11" s="122" customFormat="1">
      <c r="A2370" s="128" t="s">
        <v>1043</v>
      </c>
      <c r="B2370" s="127">
        <v>27000</v>
      </c>
      <c r="C2370" s="127">
        <f t="shared" si="87"/>
        <v>351000</v>
      </c>
      <c r="D2370" s="129">
        <f t="shared" si="86"/>
        <v>26460</v>
      </c>
      <c r="E2370" s="130" t="s">
        <v>7183</v>
      </c>
      <c r="F2370" s="131"/>
      <c r="G2370" s="126"/>
      <c r="H2370" s="126"/>
      <c r="I2370" s="126"/>
      <c r="J2370" s="126"/>
      <c r="K2370" s="126"/>
    </row>
    <row r="2371" spans="1:11" s="122" customFormat="1">
      <c r="A2371" s="128" t="s">
        <v>1044</v>
      </c>
      <c r="B2371" s="127">
        <v>28000</v>
      </c>
      <c r="C2371" s="127">
        <f t="shared" si="87"/>
        <v>364000</v>
      </c>
      <c r="D2371" s="129">
        <f t="shared" si="86"/>
        <v>27440</v>
      </c>
      <c r="E2371" s="130" t="s">
        <v>7183</v>
      </c>
      <c r="F2371" s="131"/>
      <c r="G2371" s="126"/>
      <c r="H2371" s="126"/>
      <c r="I2371" s="126"/>
      <c r="J2371" s="126"/>
      <c r="K2371" s="126"/>
    </row>
    <row r="2372" spans="1:11" s="122" customFormat="1">
      <c r="A2372" s="128" t="s">
        <v>1045</v>
      </c>
      <c r="B2372" s="127">
        <v>29000</v>
      </c>
      <c r="C2372" s="127">
        <f t="shared" si="87"/>
        <v>377000</v>
      </c>
      <c r="D2372" s="129">
        <f t="shared" si="86"/>
        <v>28420</v>
      </c>
      <c r="E2372" s="130" t="s">
        <v>7183</v>
      </c>
      <c r="F2372" s="131"/>
      <c r="G2372" s="126"/>
      <c r="H2372" s="126"/>
      <c r="I2372" s="126"/>
      <c r="J2372" s="126"/>
      <c r="K2372" s="126"/>
    </row>
    <row r="2373" spans="1:11" s="122" customFormat="1">
      <c r="A2373" s="128" t="s">
        <v>1046</v>
      </c>
      <c r="B2373" s="127">
        <v>30000</v>
      </c>
      <c r="C2373" s="127">
        <f t="shared" si="87"/>
        <v>390000</v>
      </c>
      <c r="D2373" s="129">
        <f t="shared" si="86"/>
        <v>29400</v>
      </c>
      <c r="E2373" s="130" t="s">
        <v>7183</v>
      </c>
      <c r="F2373" s="131"/>
      <c r="G2373" s="126"/>
      <c r="H2373" s="126"/>
      <c r="I2373" s="126"/>
      <c r="J2373" s="126"/>
      <c r="K2373" s="126"/>
    </row>
    <row r="2374" spans="1:11" s="122" customFormat="1">
      <c r="A2374" s="128" t="s">
        <v>1047</v>
      </c>
      <c r="B2374" s="127">
        <v>31000</v>
      </c>
      <c r="C2374" s="127">
        <f t="shared" si="87"/>
        <v>403000</v>
      </c>
      <c r="D2374" s="129">
        <f t="shared" si="86"/>
        <v>30380</v>
      </c>
      <c r="E2374" s="130" t="s">
        <v>7183</v>
      </c>
      <c r="F2374" s="131"/>
      <c r="G2374" s="126"/>
      <c r="H2374" s="126"/>
      <c r="I2374" s="126"/>
      <c r="J2374" s="126"/>
      <c r="K2374" s="126"/>
    </row>
    <row r="2375" spans="1:11" s="122" customFormat="1">
      <c r="A2375" s="128" t="s">
        <v>1048</v>
      </c>
      <c r="B2375" s="127">
        <v>32000</v>
      </c>
      <c r="C2375" s="127">
        <f t="shared" si="87"/>
        <v>416000</v>
      </c>
      <c r="D2375" s="129">
        <f t="shared" si="86"/>
        <v>31360</v>
      </c>
      <c r="E2375" s="130" t="s">
        <v>7183</v>
      </c>
      <c r="F2375" s="131"/>
      <c r="G2375" s="126"/>
      <c r="H2375" s="126"/>
      <c r="I2375" s="126"/>
      <c r="J2375" s="126"/>
      <c r="K2375" s="126"/>
    </row>
    <row r="2376" spans="1:11" s="122" customFormat="1">
      <c r="A2376" s="128" t="s">
        <v>1049</v>
      </c>
      <c r="B2376" s="127">
        <v>33000</v>
      </c>
      <c r="C2376" s="127">
        <f t="shared" si="87"/>
        <v>429000</v>
      </c>
      <c r="D2376" s="129">
        <f t="shared" si="86"/>
        <v>32340</v>
      </c>
      <c r="E2376" s="130" t="s">
        <v>7183</v>
      </c>
      <c r="F2376" s="131"/>
      <c r="G2376" s="126"/>
      <c r="H2376" s="126"/>
      <c r="I2376" s="126"/>
      <c r="J2376" s="126"/>
      <c r="K2376" s="126"/>
    </row>
    <row r="2377" spans="1:11" s="122" customFormat="1">
      <c r="A2377" s="128" t="s">
        <v>1050</v>
      </c>
      <c r="B2377" s="127">
        <v>34000</v>
      </c>
      <c r="C2377" s="127">
        <f t="shared" si="87"/>
        <v>442000</v>
      </c>
      <c r="D2377" s="129">
        <f t="shared" si="86"/>
        <v>33320</v>
      </c>
      <c r="E2377" s="130" t="s">
        <v>7183</v>
      </c>
      <c r="F2377" s="131"/>
      <c r="G2377" s="126"/>
      <c r="H2377" s="126"/>
      <c r="I2377" s="126"/>
      <c r="J2377" s="126"/>
      <c r="K2377" s="126"/>
    </row>
    <row r="2378" spans="1:11" s="122" customFormat="1">
      <c r="A2378" s="128" t="s">
        <v>1051</v>
      </c>
      <c r="B2378" s="127">
        <v>35000</v>
      </c>
      <c r="C2378" s="127">
        <f t="shared" si="87"/>
        <v>455000</v>
      </c>
      <c r="D2378" s="129">
        <f t="shared" si="86"/>
        <v>34300</v>
      </c>
      <c r="E2378" s="130" t="s">
        <v>7183</v>
      </c>
      <c r="F2378" s="131"/>
      <c r="G2378" s="126"/>
      <c r="H2378" s="126"/>
      <c r="I2378" s="126"/>
      <c r="J2378" s="126"/>
      <c r="K2378" s="126"/>
    </row>
    <row r="2379" spans="1:11" s="122" customFormat="1">
      <c r="A2379" s="128" t="s">
        <v>1052</v>
      </c>
      <c r="B2379" s="127">
        <v>36000</v>
      </c>
      <c r="C2379" s="127">
        <f t="shared" si="87"/>
        <v>468000</v>
      </c>
      <c r="D2379" s="129">
        <f t="shared" si="86"/>
        <v>35280</v>
      </c>
      <c r="E2379" s="130" t="s">
        <v>7183</v>
      </c>
      <c r="F2379" s="131"/>
      <c r="G2379" s="126"/>
      <c r="H2379" s="126"/>
      <c r="I2379" s="126"/>
      <c r="J2379" s="126"/>
      <c r="K2379" s="126"/>
    </row>
    <row r="2380" spans="1:11" s="122" customFormat="1">
      <c r="A2380" s="128" t="s">
        <v>1053</v>
      </c>
      <c r="B2380" s="127">
        <v>37000</v>
      </c>
      <c r="C2380" s="127">
        <f t="shared" si="87"/>
        <v>481000</v>
      </c>
      <c r="D2380" s="129">
        <f t="shared" si="86"/>
        <v>36260</v>
      </c>
      <c r="E2380" s="130" t="s">
        <v>7183</v>
      </c>
      <c r="F2380" s="131"/>
      <c r="G2380" s="126"/>
      <c r="H2380" s="126"/>
      <c r="I2380" s="126"/>
      <c r="J2380" s="126"/>
      <c r="K2380" s="126"/>
    </row>
    <row r="2381" spans="1:11" s="122" customFormat="1">
      <c r="A2381" s="128" t="s">
        <v>1054</v>
      </c>
      <c r="B2381" s="127">
        <v>38000</v>
      </c>
      <c r="C2381" s="127">
        <f t="shared" si="87"/>
        <v>494000</v>
      </c>
      <c r="D2381" s="129">
        <f t="shared" si="86"/>
        <v>37240</v>
      </c>
      <c r="E2381" s="130" t="s">
        <v>7183</v>
      </c>
      <c r="F2381" s="131"/>
      <c r="G2381" s="126"/>
      <c r="H2381" s="126"/>
      <c r="I2381" s="126"/>
      <c r="J2381" s="126"/>
      <c r="K2381" s="126"/>
    </row>
    <row r="2382" spans="1:11" s="122" customFormat="1">
      <c r="A2382" s="128" t="s">
        <v>1055</v>
      </c>
      <c r="B2382" s="127">
        <v>39000</v>
      </c>
      <c r="C2382" s="127">
        <f t="shared" si="87"/>
        <v>507000</v>
      </c>
      <c r="D2382" s="129">
        <f t="shared" si="86"/>
        <v>38220</v>
      </c>
      <c r="E2382" s="130" t="s">
        <v>7183</v>
      </c>
      <c r="F2382" s="131"/>
      <c r="G2382" s="126"/>
      <c r="H2382" s="126"/>
      <c r="I2382" s="126"/>
      <c r="J2382" s="126"/>
      <c r="K2382" s="126"/>
    </row>
    <row r="2383" spans="1:11" s="122" customFormat="1">
      <c r="A2383" s="128" t="s">
        <v>1056</v>
      </c>
      <c r="B2383" s="127">
        <v>40000</v>
      </c>
      <c r="C2383" s="127">
        <f t="shared" si="87"/>
        <v>520000</v>
      </c>
      <c r="D2383" s="129">
        <f t="shared" si="86"/>
        <v>39200</v>
      </c>
      <c r="E2383" s="130" t="s">
        <v>7183</v>
      </c>
      <c r="F2383" s="131"/>
      <c r="G2383" s="126"/>
      <c r="H2383" s="126"/>
      <c r="I2383" s="126"/>
      <c r="J2383" s="126"/>
      <c r="K2383" s="126"/>
    </row>
    <row r="2384" spans="1:11" s="122" customFormat="1">
      <c r="A2384" s="128" t="s">
        <v>1057</v>
      </c>
      <c r="B2384" s="127">
        <v>41000</v>
      </c>
      <c r="C2384" s="127">
        <f t="shared" si="87"/>
        <v>533000</v>
      </c>
      <c r="D2384" s="129">
        <f t="shared" si="86"/>
        <v>40180</v>
      </c>
      <c r="E2384" s="130" t="s">
        <v>7183</v>
      </c>
      <c r="F2384" s="131"/>
      <c r="G2384" s="126"/>
      <c r="H2384" s="126"/>
      <c r="I2384" s="126"/>
      <c r="J2384" s="126"/>
      <c r="K2384" s="126"/>
    </row>
    <row r="2385" spans="1:11" s="122" customFormat="1">
      <c r="A2385" s="128" t="s">
        <v>1058</v>
      </c>
      <c r="B2385" s="127">
        <v>42000</v>
      </c>
      <c r="C2385" s="127">
        <f t="shared" si="87"/>
        <v>546000</v>
      </c>
      <c r="D2385" s="129">
        <f t="shared" si="86"/>
        <v>41160</v>
      </c>
      <c r="E2385" s="130" t="s">
        <v>7183</v>
      </c>
      <c r="F2385" s="131"/>
      <c r="G2385" s="126"/>
      <c r="H2385" s="126"/>
      <c r="I2385" s="126"/>
      <c r="J2385" s="126"/>
      <c r="K2385" s="126"/>
    </row>
    <row r="2386" spans="1:11" s="122" customFormat="1">
      <c r="A2386" s="128" t="s">
        <v>24</v>
      </c>
      <c r="B2386" s="127">
        <v>43000</v>
      </c>
      <c r="C2386" s="127">
        <f t="shared" si="87"/>
        <v>559000</v>
      </c>
      <c r="D2386" s="129">
        <f t="shared" si="86"/>
        <v>42140</v>
      </c>
      <c r="E2386" s="130" t="s">
        <v>7183</v>
      </c>
      <c r="F2386" s="131"/>
      <c r="G2386" s="126"/>
      <c r="H2386" s="126"/>
      <c r="I2386" s="126"/>
      <c r="J2386" s="126"/>
      <c r="K2386" s="126"/>
    </row>
    <row r="2387" spans="1:11" s="122" customFormat="1">
      <c r="A2387" s="128" t="s">
        <v>1059</v>
      </c>
      <c r="B2387" s="127">
        <v>44000</v>
      </c>
      <c r="C2387" s="127">
        <f t="shared" si="87"/>
        <v>572000</v>
      </c>
      <c r="D2387" s="129">
        <f t="shared" si="86"/>
        <v>43120</v>
      </c>
      <c r="E2387" s="130" t="s">
        <v>7183</v>
      </c>
      <c r="F2387" s="131"/>
      <c r="G2387" s="126"/>
      <c r="H2387" s="126"/>
      <c r="I2387" s="126"/>
      <c r="J2387" s="126"/>
      <c r="K2387" s="126"/>
    </row>
    <row r="2388" spans="1:11" s="122" customFormat="1">
      <c r="A2388" s="128" t="s">
        <v>1060</v>
      </c>
      <c r="B2388" s="127">
        <v>45000</v>
      </c>
      <c r="C2388" s="127">
        <f t="shared" si="87"/>
        <v>585000</v>
      </c>
      <c r="D2388" s="129">
        <f t="shared" si="86"/>
        <v>44100</v>
      </c>
      <c r="E2388" s="130" t="s">
        <v>7183</v>
      </c>
      <c r="F2388" s="131"/>
      <c r="G2388" s="126"/>
      <c r="H2388" s="126"/>
      <c r="I2388" s="126"/>
      <c r="J2388" s="126"/>
      <c r="K2388" s="126"/>
    </row>
    <row r="2389" spans="1:11" s="122" customFormat="1">
      <c r="A2389" s="128" t="s">
        <v>1061</v>
      </c>
      <c r="B2389" s="127">
        <v>46000</v>
      </c>
      <c r="C2389" s="127">
        <f t="shared" si="87"/>
        <v>598000</v>
      </c>
      <c r="D2389" s="129">
        <f t="shared" si="86"/>
        <v>45080</v>
      </c>
      <c r="E2389" s="130" t="s">
        <v>7183</v>
      </c>
      <c r="F2389" s="131"/>
      <c r="G2389" s="126"/>
      <c r="H2389" s="126"/>
      <c r="I2389" s="126"/>
      <c r="J2389" s="126"/>
      <c r="K2389" s="126"/>
    </row>
    <row r="2390" spans="1:11" s="122" customFormat="1">
      <c r="A2390" s="128" t="s">
        <v>1062</v>
      </c>
      <c r="B2390" s="127">
        <v>47000</v>
      </c>
      <c r="C2390" s="127">
        <f t="shared" si="87"/>
        <v>611000</v>
      </c>
      <c r="D2390" s="129">
        <f t="shared" si="86"/>
        <v>46060</v>
      </c>
      <c r="E2390" s="130" t="s">
        <v>7183</v>
      </c>
      <c r="F2390" s="131"/>
      <c r="G2390" s="126"/>
      <c r="H2390" s="126"/>
      <c r="I2390" s="126"/>
      <c r="J2390" s="126"/>
      <c r="K2390" s="126"/>
    </row>
    <row r="2391" spans="1:11" s="122" customFormat="1">
      <c r="A2391" s="128" t="s">
        <v>1063</v>
      </c>
      <c r="B2391" s="127">
        <v>48000</v>
      </c>
      <c r="C2391" s="127">
        <f t="shared" si="87"/>
        <v>624000</v>
      </c>
      <c r="D2391" s="129">
        <f t="shared" si="86"/>
        <v>47040</v>
      </c>
      <c r="E2391" s="130" t="s">
        <v>7183</v>
      </c>
      <c r="F2391" s="131"/>
      <c r="G2391" s="126"/>
      <c r="H2391" s="126"/>
      <c r="I2391" s="126"/>
      <c r="J2391" s="126"/>
      <c r="K2391" s="126"/>
    </row>
    <row r="2392" spans="1:11" s="122" customFormat="1">
      <c r="A2392" s="128" t="s">
        <v>1064</v>
      </c>
      <c r="B2392" s="127">
        <v>49000</v>
      </c>
      <c r="C2392" s="127">
        <f t="shared" si="87"/>
        <v>637000</v>
      </c>
      <c r="D2392" s="129">
        <f t="shared" si="86"/>
        <v>48020</v>
      </c>
      <c r="E2392" s="130" t="s">
        <v>7183</v>
      </c>
      <c r="F2392" s="131"/>
      <c r="G2392" s="126"/>
      <c r="H2392" s="126"/>
      <c r="I2392" s="126"/>
      <c r="J2392" s="126"/>
      <c r="K2392" s="126"/>
    </row>
    <row r="2393" spans="1:11" s="122" customFormat="1">
      <c r="A2393" s="128" t="s">
        <v>1065</v>
      </c>
      <c r="B2393" s="127">
        <v>50000</v>
      </c>
      <c r="C2393" s="127">
        <f t="shared" si="87"/>
        <v>650000</v>
      </c>
      <c r="D2393" s="129">
        <f t="shared" si="86"/>
        <v>49000</v>
      </c>
      <c r="E2393" s="130" t="s">
        <v>7183</v>
      </c>
      <c r="F2393" s="131"/>
      <c r="G2393" s="126"/>
      <c r="H2393" s="126"/>
      <c r="I2393" s="126"/>
      <c r="J2393" s="126"/>
      <c r="K2393" s="126"/>
    </row>
    <row r="2394" spans="1:11" s="122" customFormat="1">
      <c r="A2394" s="128" t="s">
        <v>1066</v>
      </c>
      <c r="B2394" s="127">
        <v>51000</v>
      </c>
      <c r="C2394" s="127">
        <f t="shared" si="87"/>
        <v>663000</v>
      </c>
      <c r="D2394" s="129">
        <f t="shared" si="86"/>
        <v>49980</v>
      </c>
      <c r="E2394" s="130" t="s">
        <v>7183</v>
      </c>
      <c r="F2394" s="131"/>
      <c r="G2394" s="126"/>
      <c r="H2394" s="126"/>
      <c r="I2394" s="126"/>
      <c r="J2394" s="126"/>
      <c r="K2394" s="126"/>
    </row>
    <row r="2395" spans="1:11" s="122" customFormat="1">
      <c r="A2395" s="128" t="s">
        <v>1067</v>
      </c>
      <c r="B2395" s="127">
        <v>52000</v>
      </c>
      <c r="C2395" s="127">
        <f t="shared" si="87"/>
        <v>676000</v>
      </c>
      <c r="D2395" s="129">
        <f t="shared" si="86"/>
        <v>50960</v>
      </c>
      <c r="E2395" s="130" t="s">
        <v>7183</v>
      </c>
      <c r="F2395" s="131"/>
      <c r="G2395" s="126"/>
      <c r="H2395" s="126"/>
      <c r="I2395" s="126"/>
      <c r="J2395" s="126"/>
      <c r="K2395" s="126"/>
    </row>
    <row r="2396" spans="1:11" s="122" customFormat="1">
      <c r="A2396" s="128" t="s">
        <v>1068</v>
      </c>
      <c r="B2396" s="127">
        <v>53000</v>
      </c>
      <c r="C2396" s="127">
        <f t="shared" si="87"/>
        <v>689000</v>
      </c>
      <c r="D2396" s="129">
        <f t="shared" si="86"/>
        <v>51940</v>
      </c>
      <c r="E2396" s="130" t="s">
        <v>7183</v>
      </c>
      <c r="F2396" s="131"/>
      <c r="G2396" s="126"/>
      <c r="H2396" s="126"/>
      <c r="I2396" s="126"/>
      <c r="J2396" s="126"/>
      <c r="K2396" s="126"/>
    </row>
    <row r="2397" spans="1:11" s="122" customFormat="1">
      <c r="A2397" s="128" t="s">
        <v>1069</v>
      </c>
      <c r="B2397" s="127">
        <v>54000</v>
      </c>
      <c r="C2397" s="127">
        <f t="shared" si="87"/>
        <v>702000</v>
      </c>
      <c r="D2397" s="129">
        <f t="shared" si="86"/>
        <v>52920</v>
      </c>
      <c r="E2397" s="130" t="s">
        <v>7183</v>
      </c>
      <c r="F2397" s="131"/>
      <c r="G2397" s="126"/>
      <c r="H2397" s="126"/>
      <c r="I2397" s="126"/>
      <c r="J2397" s="126"/>
      <c r="K2397" s="126"/>
    </row>
    <row r="2398" spans="1:11" s="122" customFormat="1">
      <c r="A2398" s="128" t="s">
        <v>1070</v>
      </c>
      <c r="B2398" s="127">
        <v>55000</v>
      </c>
      <c r="C2398" s="127">
        <f t="shared" si="87"/>
        <v>715000</v>
      </c>
      <c r="D2398" s="129">
        <f t="shared" si="86"/>
        <v>53900</v>
      </c>
      <c r="E2398" s="130" t="s">
        <v>7183</v>
      </c>
      <c r="F2398" s="131"/>
      <c r="G2398" s="126"/>
      <c r="H2398" s="126"/>
      <c r="I2398" s="126"/>
      <c r="J2398" s="126"/>
      <c r="K2398" s="126"/>
    </row>
    <row r="2399" spans="1:11" s="122" customFormat="1">
      <c r="A2399" s="128" t="s">
        <v>1071</v>
      </c>
      <c r="B2399" s="127">
        <v>56000</v>
      </c>
      <c r="C2399" s="127">
        <f t="shared" si="87"/>
        <v>728000</v>
      </c>
      <c r="D2399" s="129">
        <f t="shared" si="86"/>
        <v>54880</v>
      </c>
      <c r="E2399" s="130" t="s">
        <v>7183</v>
      </c>
      <c r="F2399" s="131"/>
      <c r="G2399" s="126"/>
      <c r="H2399" s="126"/>
      <c r="I2399" s="126"/>
      <c r="J2399" s="126"/>
      <c r="K2399" s="126"/>
    </row>
    <row r="2400" spans="1:11" s="122" customFormat="1">
      <c r="A2400" s="128" t="s">
        <v>1072</v>
      </c>
      <c r="B2400" s="127">
        <v>57000</v>
      </c>
      <c r="C2400" s="127">
        <f t="shared" si="87"/>
        <v>741000</v>
      </c>
      <c r="D2400" s="129">
        <f t="shared" si="86"/>
        <v>55860</v>
      </c>
      <c r="E2400" s="130" t="s">
        <v>7183</v>
      </c>
      <c r="F2400" s="131"/>
      <c r="G2400" s="126"/>
      <c r="H2400" s="126"/>
      <c r="I2400" s="126"/>
      <c r="J2400" s="126"/>
      <c r="K2400" s="126"/>
    </row>
    <row r="2401" spans="1:11" s="122" customFormat="1">
      <c r="A2401" s="128" t="s">
        <v>1073</v>
      </c>
      <c r="B2401" s="127">
        <v>58000</v>
      </c>
      <c r="C2401" s="127">
        <f t="shared" si="87"/>
        <v>754000</v>
      </c>
      <c r="D2401" s="129">
        <f t="shared" si="86"/>
        <v>56840</v>
      </c>
      <c r="E2401" s="130" t="s">
        <v>7183</v>
      </c>
      <c r="F2401" s="131"/>
      <c r="G2401" s="126"/>
      <c r="H2401" s="126"/>
      <c r="I2401" s="126"/>
      <c r="J2401" s="126"/>
      <c r="K2401" s="126"/>
    </row>
    <row r="2402" spans="1:11" s="122" customFormat="1">
      <c r="A2402" s="128" t="s">
        <v>1074</v>
      </c>
      <c r="B2402" s="127">
        <v>59000</v>
      </c>
      <c r="C2402" s="127">
        <f t="shared" si="87"/>
        <v>767000</v>
      </c>
      <c r="D2402" s="129">
        <f t="shared" si="86"/>
        <v>57820</v>
      </c>
      <c r="E2402" s="130" t="s">
        <v>7183</v>
      </c>
      <c r="F2402" s="131"/>
      <c r="G2402" s="126"/>
      <c r="H2402" s="126"/>
      <c r="I2402" s="126"/>
      <c r="J2402" s="126"/>
      <c r="K2402" s="126"/>
    </row>
    <row r="2403" spans="1:11" s="122" customFormat="1">
      <c r="A2403" s="128" t="s">
        <v>1075</v>
      </c>
      <c r="B2403" s="127">
        <v>60000</v>
      </c>
      <c r="C2403" s="127">
        <f t="shared" si="87"/>
        <v>780000</v>
      </c>
      <c r="D2403" s="129">
        <f t="shared" si="86"/>
        <v>58800</v>
      </c>
      <c r="E2403" s="130" t="s">
        <v>7183</v>
      </c>
      <c r="F2403" s="131"/>
      <c r="G2403" s="126"/>
      <c r="H2403" s="126"/>
      <c r="I2403" s="126"/>
      <c r="J2403" s="126"/>
      <c r="K2403" s="126"/>
    </row>
    <row r="2404" spans="1:11" s="122" customFormat="1">
      <c r="A2404" s="128" t="s">
        <v>1076</v>
      </c>
      <c r="B2404" s="127">
        <v>61000</v>
      </c>
      <c r="C2404" s="127">
        <f t="shared" si="87"/>
        <v>793000</v>
      </c>
      <c r="D2404" s="129">
        <f t="shared" si="86"/>
        <v>59780</v>
      </c>
      <c r="E2404" s="130" t="s">
        <v>7183</v>
      </c>
      <c r="F2404" s="131"/>
      <c r="G2404" s="126"/>
      <c r="H2404" s="126"/>
      <c r="I2404" s="126"/>
      <c r="J2404" s="126"/>
      <c r="K2404" s="126"/>
    </row>
    <row r="2405" spans="1:11" s="122" customFormat="1">
      <c r="A2405" s="128" t="s">
        <v>1077</v>
      </c>
      <c r="B2405" s="127">
        <v>62000</v>
      </c>
      <c r="C2405" s="127">
        <f t="shared" si="87"/>
        <v>806000</v>
      </c>
      <c r="D2405" s="129">
        <f t="shared" si="86"/>
        <v>60760</v>
      </c>
      <c r="E2405" s="130" t="s">
        <v>7183</v>
      </c>
      <c r="F2405" s="131"/>
      <c r="G2405" s="126"/>
      <c r="H2405" s="126"/>
      <c r="I2405" s="126"/>
      <c r="J2405" s="126"/>
      <c r="K2405" s="126"/>
    </row>
    <row r="2406" spans="1:11" s="122" customFormat="1">
      <c r="A2406" s="128" t="s">
        <v>1078</v>
      </c>
      <c r="B2406" s="127">
        <v>63000</v>
      </c>
      <c r="C2406" s="127">
        <f t="shared" si="87"/>
        <v>819000</v>
      </c>
      <c r="D2406" s="129">
        <f t="shared" si="86"/>
        <v>61740</v>
      </c>
      <c r="E2406" s="130" t="s">
        <v>7183</v>
      </c>
      <c r="F2406" s="131"/>
      <c r="G2406" s="126"/>
      <c r="H2406" s="126"/>
      <c r="I2406" s="126"/>
      <c r="J2406" s="126"/>
      <c r="K2406" s="126"/>
    </row>
    <row r="2407" spans="1:11" s="122" customFormat="1">
      <c r="A2407" s="128" t="s">
        <v>1079</v>
      </c>
      <c r="B2407" s="127">
        <v>64000</v>
      </c>
      <c r="C2407" s="127">
        <f t="shared" si="87"/>
        <v>832000</v>
      </c>
      <c r="D2407" s="129">
        <f t="shared" si="86"/>
        <v>62720</v>
      </c>
      <c r="E2407" s="130" t="s">
        <v>7183</v>
      </c>
      <c r="F2407" s="131"/>
      <c r="G2407" s="126"/>
      <c r="H2407" s="126"/>
      <c r="I2407" s="126"/>
      <c r="J2407" s="126"/>
      <c r="K2407" s="126"/>
    </row>
    <row r="2408" spans="1:11" s="122" customFormat="1">
      <c r="A2408" s="128" t="s">
        <v>1080</v>
      </c>
      <c r="B2408" s="127">
        <v>65000</v>
      </c>
      <c r="C2408" s="127">
        <f t="shared" si="87"/>
        <v>845000</v>
      </c>
      <c r="D2408" s="129">
        <f t="shared" ref="D2408:D2471" si="88">SUM($G$3)*(B2408*0.001)</f>
        <v>63700</v>
      </c>
      <c r="E2408" s="130" t="s">
        <v>7183</v>
      </c>
      <c r="F2408" s="131"/>
      <c r="G2408" s="126"/>
      <c r="H2408" s="126"/>
      <c r="I2408" s="126"/>
      <c r="J2408" s="126"/>
      <c r="K2408" s="126"/>
    </row>
    <row r="2409" spans="1:11" s="122" customFormat="1">
      <c r="A2409" s="128" t="s">
        <v>1081</v>
      </c>
      <c r="B2409" s="127">
        <v>66000</v>
      </c>
      <c r="C2409" s="127">
        <f t="shared" si="87"/>
        <v>858000</v>
      </c>
      <c r="D2409" s="129">
        <f t="shared" si="88"/>
        <v>64680</v>
      </c>
      <c r="E2409" s="130" t="s">
        <v>7183</v>
      </c>
      <c r="F2409" s="131"/>
      <c r="G2409" s="126"/>
      <c r="H2409" s="126"/>
      <c r="I2409" s="126"/>
      <c r="J2409" s="126"/>
      <c r="K2409" s="126"/>
    </row>
    <row r="2410" spans="1:11" s="122" customFormat="1">
      <c r="A2410" s="128" t="s">
        <v>1082</v>
      </c>
      <c r="B2410" s="127">
        <v>67000</v>
      </c>
      <c r="C2410" s="127">
        <f t="shared" si="87"/>
        <v>871000</v>
      </c>
      <c r="D2410" s="129">
        <f t="shared" si="88"/>
        <v>65660</v>
      </c>
      <c r="E2410" s="130" t="s">
        <v>7183</v>
      </c>
      <c r="F2410" s="131"/>
      <c r="G2410" s="126"/>
      <c r="H2410" s="126"/>
      <c r="I2410" s="126"/>
      <c r="J2410" s="126"/>
      <c r="K2410" s="126"/>
    </row>
    <row r="2411" spans="1:11" s="122" customFormat="1">
      <c r="A2411" s="128" t="s">
        <v>1083</v>
      </c>
      <c r="B2411" s="127">
        <v>68000</v>
      </c>
      <c r="C2411" s="127">
        <f t="shared" ref="C2411:C2474" si="89">C2410+13000</f>
        <v>884000</v>
      </c>
      <c r="D2411" s="129">
        <f t="shared" si="88"/>
        <v>66640</v>
      </c>
      <c r="E2411" s="130" t="s">
        <v>7183</v>
      </c>
      <c r="F2411" s="131"/>
      <c r="G2411" s="126"/>
      <c r="H2411" s="126"/>
      <c r="I2411" s="126"/>
      <c r="J2411" s="126"/>
      <c r="K2411" s="126"/>
    </row>
    <row r="2412" spans="1:11" s="122" customFormat="1">
      <c r="A2412" s="128" t="s">
        <v>1084</v>
      </c>
      <c r="B2412" s="127">
        <v>69000</v>
      </c>
      <c r="C2412" s="127">
        <f t="shared" si="89"/>
        <v>897000</v>
      </c>
      <c r="D2412" s="129">
        <f t="shared" si="88"/>
        <v>67620</v>
      </c>
      <c r="E2412" s="130" t="s">
        <v>7183</v>
      </c>
      <c r="F2412" s="131"/>
      <c r="G2412" s="126"/>
      <c r="H2412" s="126"/>
      <c r="I2412" s="126"/>
      <c r="J2412" s="126"/>
      <c r="K2412" s="126"/>
    </row>
    <row r="2413" spans="1:11" s="122" customFormat="1">
      <c r="A2413" s="128" t="s">
        <v>1085</v>
      </c>
      <c r="B2413" s="127">
        <v>70000</v>
      </c>
      <c r="C2413" s="127">
        <f t="shared" si="89"/>
        <v>910000</v>
      </c>
      <c r="D2413" s="129">
        <f t="shared" si="88"/>
        <v>68600</v>
      </c>
      <c r="E2413" s="130" t="s">
        <v>7183</v>
      </c>
      <c r="F2413" s="131"/>
      <c r="G2413" s="126"/>
      <c r="H2413" s="126"/>
      <c r="I2413" s="126"/>
      <c r="J2413" s="126"/>
      <c r="K2413" s="126"/>
    </row>
    <row r="2414" spans="1:11" s="122" customFormat="1">
      <c r="A2414" s="128" t="s">
        <v>1086</v>
      </c>
      <c r="B2414" s="127">
        <v>71000</v>
      </c>
      <c r="C2414" s="127">
        <f t="shared" si="89"/>
        <v>923000</v>
      </c>
      <c r="D2414" s="129">
        <f t="shared" si="88"/>
        <v>69580</v>
      </c>
      <c r="E2414" s="130" t="s">
        <v>7183</v>
      </c>
      <c r="F2414" s="131"/>
      <c r="G2414" s="126"/>
      <c r="H2414" s="126"/>
      <c r="I2414" s="126"/>
      <c r="J2414" s="126"/>
      <c r="K2414" s="126"/>
    </row>
    <row r="2415" spans="1:11" s="122" customFormat="1">
      <c r="A2415" s="128" t="s">
        <v>1087</v>
      </c>
      <c r="B2415" s="127">
        <v>72000</v>
      </c>
      <c r="C2415" s="127">
        <f t="shared" si="89"/>
        <v>936000</v>
      </c>
      <c r="D2415" s="129">
        <f t="shared" si="88"/>
        <v>70560</v>
      </c>
      <c r="E2415" s="130" t="s">
        <v>7183</v>
      </c>
      <c r="F2415" s="131"/>
      <c r="G2415" s="126"/>
      <c r="H2415" s="126"/>
      <c r="I2415" s="126"/>
      <c r="J2415" s="126"/>
      <c r="K2415" s="126"/>
    </row>
    <row r="2416" spans="1:11" s="122" customFormat="1">
      <c r="A2416" s="128" t="s">
        <v>1088</v>
      </c>
      <c r="B2416" s="127">
        <v>73000</v>
      </c>
      <c r="C2416" s="127">
        <f t="shared" si="89"/>
        <v>949000</v>
      </c>
      <c r="D2416" s="129">
        <f t="shared" si="88"/>
        <v>71540</v>
      </c>
      <c r="E2416" s="130" t="s">
        <v>7183</v>
      </c>
      <c r="F2416" s="131"/>
      <c r="G2416" s="126"/>
      <c r="H2416" s="126"/>
      <c r="I2416" s="126"/>
      <c r="J2416" s="126"/>
      <c r="K2416" s="126"/>
    </row>
    <row r="2417" spans="1:11" s="122" customFormat="1">
      <c r="A2417" s="128" t="s">
        <v>1089</v>
      </c>
      <c r="B2417" s="127">
        <v>74000</v>
      </c>
      <c r="C2417" s="127">
        <f t="shared" si="89"/>
        <v>962000</v>
      </c>
      <c r="D2417" s="129">
        <f t="shared" si="88"/>
        <v>72520</v>
      </c>
      <c r="E2417" s="130" t="s">
        <v>7183</v>
      </c>
      <c r="F2417" s="131"/>
      <c r="G2417" s="126"/>
      <c r="H2417" s="126"/>
      <c r="I2417" s="126"/>
      <c r="J2417" s="126"/>
      <c r="K2417" s="126"/>
    </row>
    <row r="2418" spans="1:11" s="122" customFormat="1">
      <c r="A2418" s="128" t="s">
        <v>1090</v>
      </c>
      <c r="B2418" s="127">
        <v>75000</v>
      </c>
      <c r="C2418" s="127">
        <f t="shared" si="89"/>
        <v>975000</v>
      </c>
      <c r="D2418" s="129">
        <f t="shared" si="88"/>
        <v>73500</v>
      </c>
      <c r="E2418" s="130" t="s">
        <v>7183</v>
      </c>
      <c r="F2418" s="131"/>
      <c r="G2418" s="126"/>
      <c r="H2418" s="126"/>
      <c r="I2418" s="126"/>
      <c r="J2418" s="126"/>
      <c r="K2418" s="126"/>
    </row>
    <row r="2419" spans="1:11" s="122" customFormat="1">
      <c r="A2419" s="128" t="s">
        <v>1091</v>
      </c>
      <c r="B2419" s="127">
        <v>76000</v>
      </c>
      <c r="C2419" s="127">
        <f t="shared" si="89"/>
        <v>988000</v>
      </c>
      <c r="D2419" s="129">
        <f t="shared" si="88"/>
        <v>74480</v>
      </c>
      <c r="E2419" s="130" t="s">
        <v>7183</v>
      </c>
      <c r="F2419" s="131"/>
      <c r="G2419" s="126"/>
      <c r="H2419" s="126"/>
      <c r="I2419" s="126"/>
      <c r="J2419" s="126"/>
      <c r="K2419" s="126"/>
    </row>
    <row r="2420" spans="1:11" s="122" customFormat="1">
      <c r="A2420" s="128" t="s">
        <v>1092</v>
      </c>
      <c r="B2420" s="127">
        <v>77000</v>
      </c>
      <c r="C2420" s="127">
        <f t="shared" si="89"/>
        <v>1001000</v>
      </c>
      <c r="D2420" s="129">
        <f t="shared" si="88"/>
        <v>75460</v>
      </c>
      <c r="E2420" s="130" t="s">
        <v>7183</v>
      </c>
      <c r="F2420" s="131"/>
      <c r="G2420" s="126"/>
      <c r="H2420" s="126"/>
      <c r="I2420" s="126"/>
      <c r="J2420" s="126"/>
      <c r="K2420" s="126"/>
    </row>
    <row r="2421" spans="1:11" s="122" customFormat="1">
      <c r="A2421" s="128" t="s">
        <v>1093</v>
      </c>
      <c r="B2421" s="127">
        <v>78000</v>
      </c>
      <c r="C2421" s="127">
        <f t="shared" si="89"/>
        <v>1014000</v>
      </c>
      <c r="D2421" s="129">
        <f t="shared" si="88"/>
        <v>76440</v>
      </c>
      <c r="E2421" s="130" t="s">
        <v>7183</v>
      </c>
      <c r="F2421" s="131"/>
      <c r="G2421" s="126"/>
      <c r="H2421" s="126"/>
      <c r="I2421" s="126"/>
      <c r="J2421" s="126"/>
      <c r="K2421" s="126"/>
    </row>
    <row r="2422" spans="1:11" s="122" customFormat="1">
      <c r="A2422" s="128" t="s">
        <v>1094</v>
      </c>
      <c r="B2422" s="127">
        <v>79000</v>
      </c>
      <c r="C2422" s="127">
        <f t="shared" si="89"/>
        <v>1027000</v>
      </c>
      <c r="D2422" s="129">
        <f t="shared" si="88"/>
        <v>77420</v>
      </c>
      <c r="E2422" s="130" t="s">
        <v>7183</v>
      </c>
      <c r="F2422" s="131"/>
      <c r="G2422" s="126"/>
      <c r="H2422" s="126"/>
      <c r="I2422" s="126"/>
      <c r="J2422" s="126"/>
      <c r="K2422" s="126"/>
    </row>
    <row r="2423" spans="1:11" s="122" customFormat="1">
      <c r="A2423" s="128" t="s">
        <v>1095</v>
      </c>
      <c r="B2423" s="127">
        <v>80000</v>
      </c>
      <c r="C2423" s="127">
        <f t="shared" si="89"/>
        <v>1040000</v>
      </c>
      <c r="D2423" s="129">
        <f t="shared" si="88"/>
        <v>78400</v>
      </c>
      <c r="E2423" s="130" t="s">
        <v>7183</v>
      </c>
      <c r="F2423" s="131"/>
      <c r="G2423" s="126"/>
      <c r="H2423" s="126"/>
      <c r="I2423" s="126"/>
      <c r="J2423" s="126"/>
      <c r="K2423" s="126"/>
    </row>
    <row r="2424" spans="1:11" s="122" customFormat="1">
      <c r="A2424" s="128" t="s">
        <v>1096</v>
      </c>
      <c r="B2424" s="127">
        <v>81000</v>
      </c>
      <c r="C2424" s="127">
        <f t="shared" si="89"/>
        <v>1053000</v>
      </c>
      <c r="D2424" s="129">
        <f t="shared" si="88"/>
        <v>79380</v>
      </c>
      <c r="E2424" s="130" t="s">
        <v>7183</v>
      </c>
      <c r="F2424" s="131"/>
      <c r="G2424" s="126"/>
      <c r="H2424" s="126"/>
      <c r="I2424" s="126"/>
      <c r="J2424" s="126"/>
      <c r="K2424" s="126"/>
    </row>
    <row r="2425" spans="1:11" s="122" customFormat="1">
      <c r="A2425" s="128" t="s">
        <v>1097</v>
      </c>
      <c r="B2425" s="127">
        <v>82000</v>
      </c>
      <c r="C2425" s="127">
        <f t="shared" si="89"/>
        <v>1066000</v>
      </c>
      <c r="D2425" s="129">
        <f t="shared" si="88"/>
        <v>80360</v>
      </c>
      <c r="E2425" s="130" t="s">
        <v>7183</v>
      </c>
      <c r="F2425" s="131"/>
      <c r="G2425" s="126"/>
      <c r="H2425" s="126"/>
      <c r="I2425" s="126"/>
      <c r="J2425" s="126"/>
      <c r="K2425" s="126"/>
    </row>
    <row r="2426" spans="1:11" s="122" customFormat="1">
      <c r="A2426" s="128" t="s">
        <v>1098</v>
      </c>
      <c r="B2426" s="127">
        <v>83000</v>
      </c>
      <c r="C2426" s="127">
        <f t="shared" si="89"/>
        <v>1079000</v>
      </c>
      <c r="D2426" s="129">
        <f t="shared" si="88"/>
        <v>81340</v>
      </c>
      <c r="E2426" s="130" t="s">
        <v>7183</v>
      </c>
      <c r="F2426" s="131"/>
      <c r="G2426" s="126"/>
      <c r="H2426" s="126"/>
      <c r="I2426" s="126"/>
      <c r="J2426" s="126"/>
      <c r="K2426" s="126"/>
    </row>
    <row r="2427" spans="1:11" s="122" customFormat="1">
      <c r="A2427" s="128" t="s">
        <v>1099</v>
      </c>
      <c r="B2427" s="127">
        <v>84000</v>
      </c>
      <c r="C2427" s="127">
        <f t="shared" si="89"/>
        <v>1092000</v>
      </c>
      <c r="D2427" s="129">
        <f t="shared" si="88"/>
        <v>82320</v>
      </c>
      <c r="E2427" s="130" t="s">
        <v>7183</v>
      </c>
      <c r="F2427" s="131"/>
      <c r="G2427" s="126"/>
      <c r="H2427" s="126"/>
      <c r="I2427" s="126"/>
      <c r="J2427" s="126"/>
      <c r="K2427" s="126"/>
    </row>
    <row r="2428" spans="1:11" s="122" customFormat="1">
      <c r="A2428" s="128" t="s">
        <v>1100</v>
      </c>
      <c r="B2428" s="127">
        <v>85000</v>
      </c>
      <c r="C2428" s="127">
        <f t="shared" si="89"/>
        <v>1105000</v>
      </c>
      <c r="D2428" s="129">
        <f t="shared" si="88"/>
        <v>83300</v>
      </c>
      <c r="E2428" s="130" t="s">
        <v>7183</v>
      </c>
      <c r="F2428" s="131"/>
      <c r="G2428" s="126"/>
      <c r="H2428" s="126"/>
      <c r="I2428" s="126"/>
      <c r="J2428" s="126"/>
      <c r="K2428" s="126"/>
    </row>
    <row r="2429" spans="1:11" s="122" customFormat="1">
      <c r="A2429" s="128" t="s">
        <v>1101</v>
      </c>
      <c r="B2429" s="127">
        <v>86000</v>
      </c>
      <c r="C2429" s="127">
        <f t="shared" si="89"/>
        <v>1118000</v>
      </c>
      <c r="D2429" s="129">
        <f t="shared" si="88"/>
        <v>84280</v>
      </c>
      <c r="E2429" s="130" t="s">
        <v>7183</v>
      </c>
      <c r="F2429" s="131"/>
      <c r="G2429" s="126"/>
      <c r="H2429" s="126"/>
      <c r="I2429" s="126"/>
      <c r="J2429" s="126"/>
      <c r="K2429" s="126"/>
    </row>
    <row r="2430" spans="1:11" s="122" customFormat="1">
      <c r="A2430" s="128" t="s">
        <v>1102</v>
      </c>
      <c r="B2430" s="127">
        <v>87000</v>
      </c>
      <c r="C2430" s="127">
        <f t="shared" si="89"/>
        <v>1131000</v>
      </c>
      <c r="D2430" s="129">
        <f t="shared" si="88"/>
        <v>85260</v>
      </c>
      <c r="E2430" s="130" t="s">
        <v>7183</v>
      </c>
      <c r="F2430" s="131"/>
      <c r="G2430" s="126"/>
      <c r="H2430" s="126"/>
      <c r="I2430" s="126"/>
      <c r="J2430" s="126"/>
      <c r="K2430" s="126"/>
    </row>
    <row r="2431" spans="1:11" s="122" customFormat="1">
      <c r="A2431" s="128" t="s">
        <v>1103</v>
      </c>
      <c r="B2431" s="127">
        <v>88000</v>
      </c>
      <c r="C2431" s="127">
        <f t="shared" si="89"/>
        <v>1144000</v>
      </c>
      <c r="D2431" s="129">
        <f t="shared" si="88"/>
        <v>86240</v>
      </c>
      <c r="E2431" s="130" t="s">
        <v>7183</v>
      </c>
      <c r="F2431" s="131"/>
      <c r="G2431" s="126"/>
      <c r="H2431" s="126"/>
      <c r="I2431" s="126"/>
      <c r="J2431" s="126"/>
      <c r="K2431" s="126"/>
    </row>
    <row r="2432" spans="1:11" s="122" customFormat="1">
      <c r="A2432" s="128" t="s">
        <v>1104</v>
      </c>
      <c r="B2432" s="127">
        <v>89000</v>
      </c>
      <c r="C2432" s="127">
        <f t="shared" si="89"/>
        <v>1157000</v>
      </c>
      <c r="D2432" s="129">
        <f t="shared" si="88"/>
        <v>87220</v>
      </c>
      <c r="E2432" s="130" t="s">
        <v>7183</v>
      </c>
      <c r="F2432" s="131"/>
      <c r="G2432" s="126"/>
      <c r="H2432" s="126"/>
      <c r="I2432" s="126"/>
      <c r="J2432" s="126"/>
      <c r="K2432" s="126"/>
    </row>
    <row r="2433" spans="1:11" s="122" customFormat="1">
      <c r="A2433" s="128" t="s">
        <v>1105</v>
      </c>
      <c r="B2433" s="127">
        <v>90000</v>
      </c>
      <c r="C2433" s="127">
        <f t="shared" si="89"/>
        <v>1170000</v>
      </c>
      <c r="D2433" s="129">
        <f t="shared" si="88"/>
        <v>88200</v>
      </c>
      <c r="E2433" s="130" t="s">
        <v>7183</v>
      </c>
      <c r="F2433" s="131"/>
      <c r="G2433" s="126"/>
      <c r="H2433" s="126"/>
      <c r="I2433" s="126"/>
      <c r="J2433" s="126"/>
      <c r="K2433" s="126"/>
    </row>
    <row r="2434" spans="1:11" s="122" customFormat="1">
      <c r="A2434" s="128" t="s">
        <v>1106</v>
      </c>
      <c r="B2434" s="127">
        <v>91000</v>
      </c>
      <c r="C2434" s="127">
        <f t="shared" si="89"/>
        <v>1183000</v>
      </c>
      <c r="D2434" s="129">
        <f t="shared" si="88"/>
        <v>89180</v>
      </c>
      <c r="E2434" s="130" t="s">
        <v>7183</v>
      </c>
      <c r="F2434" s="131"/>
      <c r="G2434" s="126"/>
      <c r="H2434" s="126"/>
      <c r="I2434" s="126"/>
      <c r="J2434" s="126"/>
      <c r="K2434" s="126"/>
    </row>
    <row r="2435" spans="1:11" s="122" customFormat="1">
      <c r="A2435" s="128" t="s">
        <v>1107</v>
      </c>
      <c r="B2435" s="127">
        <v>92000</v>
      </c>
      <c r="C2435" s="127">
        <f t="shared" si="89"/>
        <v>1196000</v>
      </c>
      <c r="D2435" s="129">
        <f t="shared" si="88"/>
        <v>90160</v>
      </c>
      <c r="E2435" s="130" t="s">
        <v>7183</v>
      </c>
      <c r="F2435" s="131"/>
      <c r="G2435" s="126"/>
      <c r="H2435" s="126"/>
      <c r="I2435" s="126"/>
      <c r="J2435" s="126"/>
      <c r="K2435" s="126"/>
    </row>
    <row r="2436" spans="1:11" s="122" customFormat="1">
      <c r="A2436" s="128" t="s">
        <v>1108</v>
      </c>
      <c r="B2436" s="127">
        <v>93000</v>
      </c>
      <c r="C2436" s="127">
        <f t="shared" si="89"/>
        <v>1209000</v>
      </c>
      <c r="D2436" s="129">
        <f t="shared" si="88"/>
        <v>91140</v>
      </c>
      <c r="E2436" s="130" t="s">
        <v>7183</v>
      </c>
      <c r="F2436" s="131"/>
      <c r="G2436" s="126"/>
      <c r="H2436" s="126"/>
      <c r="I2436" s="126"/>
      <c r="J2436" s="126"/>
      <c r="K2436" s="126"/>
    </row>
    <row r="2437" spans="1:11" s="122" customFormat="1">
      <c r="A2437" s="128" t="s">
        <v>1109</v>
      </c>
      <c r="B2437" s="127">
        <v>94000</v>
      </c>
      <c r="C2437" s="127">
        <f t="shared" si="89"/>
        <v>1222000</v>
      </c>
      <c r="D2437" s="129">
        <f t="shared" si="88"/>
        <v>92120</v>
      </c>
      <c r="E2437" s="130" t="s">
        <v>7183</v>
      </c>
      <c r="F2437" s="131"/>
      <c r="G2437" s="126"/>
      <c r="H2437" s="126"/>
      <c r="I2437" s="126"/>
      <c r="J2437" s="126"/>
      <c r="K2437" s="126"/>
    </row>
    <row r="2438" spans="1:11" s="122" customFormat="1">
      <c r="A2438" s="128" t="s">
        <v>1110</v>
      </c>
      <c r="B2438" s="127">
        <v>95000</v>
      </c>
      <c r="C2438" s="127">
        <f t="shared" si="89"/>
        <v>1235000</v>
      </c>
      <c r="D2438" s="129">
        <f t="shared" si="88"/>
        <v>93100</v>
      </c>
      <c r="E2438" s="130" t="s">
        <v>7183</v>
      </c>
      <c r="F2438" s="131"/>
      <c r="G2438" s="126"/>
      <c r="H2438" s="126"/>
      <c r="I2438" s="126"/>
      <c r="J2438" s="126"/>
      <c r="K2438" s="126"/>
    </row>
    <row r="2439" spans="1:11" s="122" customFormat="1">
      <c r="A2439" s="128" t="s">
        <v>1111</v>
      </c>
      <c r="B2439" s="127">
        <v>96000</v>
      </c>
      <c r="C2439" s="127">
        <f t="shared" si="89"/>
        <v>1248000</v>
      </c>
      <c r="D2439" s="129">
        <f t="shared" si="88"/>
        <v>94080</v>
      </c>
      <c r="E2439" s="130" t="s">
        <v>7183</v>
      </c>
      <c r="F2439" s="131"/>
      <c r="G2439" s="126"/>
      <c r="H2439" s="126"/>
      <c r="I2439" s="126"/>
      <c r="J2439" s="126"/>
      <c r="K2439" s="126"/>
    </row>
    <row r="2440" spans="1:11" s="122" customFormat="1">
      <c r="A2440" s="128" t="s">
        <v>1112</v>
      </c>
      <c r="B2440" s="127">
        <v>97000</v>
      </c>
      <c r="C2440" s="127">
        <f t="shared" si="89"/>
        <v>1261000</v>
      </c>
      <c r="D2440" s="129">
        <f t="shared" si="88"/>
        <v>95060</v>
      </c>
      <c r="E2440" s="130" t="s">
        <v>7183</v>
      </c>
      <c r="F2440" s="131"/>
      <c r="G2440" s="126"/>
      <c r="H2440" s="126"/>
      <c r="I2440" s="126"/>
      <c r="J2440" s="126"/>
      <c r="K2440" s="126"/>
    </row>
    <row r="2441" spans="1:11" s="122" customFormat="1">
      <c r="A2441" s="128" t="s">
        <v>1113</v>
      </c>
      <c r="B2441" s="127">
        <v>98000</v>
      </c>
      <c r="C2441" s="127">
        <f t="shared" si="89"/>
        <v>1274000</v>
      </c>
      <c r="D2441" s="129">
        <f t="shared" si="88"/>
        <v>96040</v>
      </c>
      <c r="E2441" s="130" t="s">
        <v>7183</v>
      </c>
      <c r="F2441" s="131"/>
      <c r="G2441" s="126"/>
      <c r="H2441" s="126"/>
      <c r="I2441" s="126"/>
      <c r="J2441" s="126"/>
      <c r="K2441" s="126"/>
    </row>
    <row r="2442" spans="1:11" s="122" customFormat="1">
      <c r="A2442" s="128" t="s">
        <v>1114</v>
      </c>
      <c r="B2442" s="127">
        <v>99000</v>
      </c>
      <c r="C2442" s="127">
        <f t="shared" si="89"/>
        <v>1287000</v>
      </c>
      <c r="D2442" s="129">
        <f t="shared" si="88"/>
        <v>97020</v>
      </c>
      <c r="E2442" s="130" t="s">
        <v>7183</v>
      </c>
      <c r="F2442" s="131"/>
      <c r="G2442" s="126"/>
      <c r="H2442" s="126"/>
      <c r="I2442" s="126"/>
      <c r="J2442" s="126"/>
      <c r="K2442" s="126"/>
    </row>
    <row r="2443" spans="1:11" s="122" customFormat="1">
      <c r="A2443" s="128" t="s">
        <v>1115</v>
      </c>
      <c r="B2443" s="127">
        <v>100000</v>
      </c>
      <c r="C2443" s="127">
        <f t="shared" si="89"/>
        <v>1300000</v>
      </c>
      <c r="D2443" s="129">
        <f t="shared" si="88"/>
        <v>98000</v>
      </c>
      <c r="E2443" s="130" t="s">
        <v>7183</v>
      </c>
      <c r="F2443" s="131"/>
      <c r="G2443" s="126"/>
      <c r="H2443" s="126"/>
      <c r="I2443" s="126"/>
      <c r="J2443" s="126"/>
      <c r="K2443" s="126"/>
    </row>
    <row r="2444" spans="1:11" s="122" customFormat="1">
      <c r="A2444" s="128" t="s">
        <v>1116</v>
      </c>
      <c r="B2444" s="127">
        <v>101000</v>
      </c>
      <c r="C2444" s="127">
        <f t="shared" si="89"/>
        <v>1313000</v>
      </c>
      <c r="D2444" s="129">
        <f t="shared" si="88"/>
        <v>98980</v>
      </c>
      <c r="E2444" s="130" t="s">
        <v>7183</v>
      </c>
      <c r="F2444" s="131"/>
      <c r="G2444" s="126"/>
      <c r="H2444" s="126"/>
      <c r="I2444" s="126"/>
      <c r="J2444" s="126"/>
      <c r="K2444" s="126"/>
    </row>
    <row r="2445" spans="1:11" s="122" customFormat="1">
      <c r="A2445" s="128" t="s">
        <v>1117</v>
      </c>
      <c r="B2445" s="127">
        <v>102000</v>
      </c>
      <c r="C2445" s="127">
        <f t="shared" si="89"/>
        <v>1326000</v>
      </c>
      <c r="D2445" s="129">
        <f t="shared" si="88"/>
        <v>99960</v>
      </c>
      <c r="E2445" s="130" t="s">
        <v>7183</v>
      </c>
      <c r="F2445" s="131"/>
      <c r="G2445" s="126"/>
      <c r="H2445" s="126"/>
      <c r="I2445" s="126"/>
      <c r="J2445" s="126"/>
      <c r="K2445" s="126"/>
    </row>
    <row r="2446" spans="1:11" s="122" customFormat="1">
      <c r="A2446" s="128" t="s">
        <v>1118</v>
      </c>
      <c r="B2446" s="127">
        <v>103000</v>
      </c>
      <c r="C2446" s="127">
        <f t="shared" si="89"/>
        <v>1339000</v>
      </c>
      <c r="D2446" s="129">
        <f t="shared" si="88"/>
        <v>100940</v>
      </c>
      <c r="E2446" s="130" t="s">
        <v>7183</v>
      </c>
      <c r="F2446" s="131"/>
      <c r="G2446" s="126"/>
      <c r="H2446" s="126"/>
      <c r="I2446" s="126"/>
      <c r="J2446" s="126"/>
      <c r="K2446" s="126"/>
    </row>
    <row r="2447" spans="1:11" s="122" customFormat="1">
      <c r="A2447" s="128" t="s">
        <v>1119</v>
      </c>
      <c r="B2447" s="127">
        <v>104000</v>
      </c>
      <c r="C2447" s="127">
        <f t="shared" si="89"/>
        <v>1352000</v>
      </c>
      <c r="D2447" s="129">
        <f t="shared" si="88"/>
        <v>101920</v>
      </c>
      <c r="E2447" s="130" t="s">
        <v>7183</v>
      </c>
      <c r="F2447" s="131"/>
      <c r="G2447" s="126"/>
      <c r="H2447" s="126"/>
      <c r="I2447" s="126"/>
      <c r="J2447" s="126"/>
      <c r="K2447" s="126"/>
    </row>
    <row r="2448" spans="1:11" s="122" customFormat="1">
      <c r="A2448" s="128" t="s">
        <v>1120</v>
      </c>
      <c r="B2448" s="127">
        <v>105000</v>
      </c>
      <c r="C2448" s="127">
        <f t="shared" si="89"/>
        <v>1365000</v>
      </c>
      <c r="D2448" s="129">
        <f t="shared" si="88"/>
        <v>102900</v>
      </c>
      <c r="E2448" s="130" t="s">
        <v>7183</v>
      </c>
      <c r="F2448" s="131"/>
      <c r="G2448" s="126"/>
      <c r="H2448" s="126"/>
      <c r="I2448" s="126"/>
      <c r="J2448" s="126"/>
      <c r="K2448" s="126"/>
    </row>
    <row r="2449" spans="1:11" s="122" customFormat="1">
      <c r="A2449" s="128" t="s">
        <v>1121</v>
      </c>
      <c r="B2449" s="127">
        <v>106000</v>
      </c>
      <c r="C2449" s="127">
        <f t="shared" si="89"/>
        <v>1378000</v>
      </c>
      <c r="D2449" s="129">
        <f t="shared" si="88"/>
        <v>103880</v>
      </c>
      <c r="E2449" s="130" t="s">
        <v>7183</v>
      </c>
      <c r="F2449" s="131"/>
      <c r="G2449" s="126"/>
      <c r="H2449" s="126"/>
      <c r="I2449" s="126"/>
      <c r="J2449" s="126"/>
      <c r="K2449" s="126"/>
    </row>
    <row r="2450" spans="1:11" s="122" customFormat="1">
      <c r="A2450" s="128" t="s">
        <v>1122</v>
      </c>
      <c r="B2450" s="127">
        <v>107000</v>
      </c>
      <c r="C2450" s="127">
        <f t="shared" si="89"/>
        <v>1391000</v>
      </c>
      <c r="D2450" s="129">
        <f t="shared" si="88"/>
        <v>104860</v>
      </c>
      <c r="E2450" s="130" t="s">
        <v>7183</v>
      </c>
      <c r="F2450" s="131"/>
      <c r="G2450" s="126"/>
      <c r="H2450" s="126"/>
      <c r="I2450" s="126"/>
      <c r="J2450" s="126"/>
      <c r="K2450" s="126"/>
    </row>
    <row r="2451" spans="1:11" s="122" customFormat="1">
      <c r="A2451" s="128" t="s">
        <v>1123</v>
      </c>
      <c r="B2451" s="127">
        <v>108000</v>
      </c>
      <c r="C2451" s="127">
        <f t="shared" si="89"/>
        <v>1404000</v>
      </c>
      <c r="D2451" s="129">
        <f t="shared" si="88"/>
        <v>105840</v>
      </c>
      <c r="E2451" s="130" t="s">
        <v>7183</v>
      </c>
      <c r="F2451" s="131"/>
      <c r="G2451" s="126"/>
      <c r="H2451" s="126"/>
      <c r="I2451" s="126"/>
      <c r="J2451" s="126"/>
      <c r="K2451" s="126"/>
    </row>
    <row r="2452" spans="1:11" s="122" customFormat="1">
      <c r="A2452" s="128" t="s">
        <v>1124</v>
      </c>
      <c r="B2452" s="127">
        <v>109000</v>
      </c>
      <c r="C2452" s="127">
        <f t="shared" si="89"/>
        <v>1417000</v>
      </c>
      <c r="D2452" s="129">
        <f t="shared" si="88"/>
        <v>106820</v>
      </c>
      <c r="E2452" s="130" t="s">
        <v>7183</v>
      </c>
      <c r="F2452" s="131"/>
      <c r="G2452" s="126"/>
      <c r="H2452" s="126"/>
      <c r="I2452" s="126"/>
      <c r="J2452" s="126"/>
      <c r="K2452" s="126"/>
    </row>
    <row r="2453" spans="1:11" s="122" customFormat="1">
      <c r="A2453" s="128" t="s">
        <v>1125</v>
      </c>
      <c r="B2453" s="127">
        <v>110000</v>
      </c>
      <c r="C2453" s="127">
        <f t="shared" si="89"/>
        <v>1430000</v>
      </c>
      <c r="D2453" s="129">
        <f t="shared" si="88"/>
        <v>107800</v>
      </c>
      <c r="E2453" s="130" t="s">
        <v>7183</v>
      </c>
      <c r="F2453" s="131"/>
      <c r="G2453" s="126"/>
      <c r="H2453" s="126"/>
      <c r="I2453" s="126"/>
      <c r="J2453" s="126"/>
      <c r="K2453" s="126"/>
    </row>
    <row r="2454" spans="1:11" s="122" customFormat="1">
      <c r="A2454" s="128" t="s">
        <v>1126</v>
      </c>
      <c r="B2454" s="127">
        <v>111000</v>
      </c>
      <c r="C2454" s="127">
        <f t="shared" si="89"/>
        <v>1443000</v>
      </c>
      <c r="D2454" s="129">
        <f t="shared" si="88"/>
        <v>108780</v>
      </c>
      <c r="E2454" s="130" t="s">
        <v>7183</v>
      </c>
      <c r="F2454" s="131"/>
      <c r="G2454" s="126"/>
      <c r="H2454" s="126"/>
      <c r="I2454" s="126"/>
      <c r="J2454" s="126"/>
      <c r="K2454" s="126"/>
    </row>
    <row r="2455" spans="1:11" s="122" customFormat="1">
      <c r="A2455" s="128" t="s">
        <v>1127</v>
      </c>
      <c r="B2455" s="127">
        <v>112000</v>
      </c>
      <c r="C2455" s="127">
        <f t="shared" si="89"/>
        <v>1456000</v>
      </c>
      <c r="D2455" s="129">
        <f t="shared" si="88"/>
        <v>109760</v>
      </c>
      <c r="E2455" s="130" t="s">
        <v>7183</v>
      </c>
      <c r="F2455" s="131"/>
      <c r="G2455" s="126"/>
      <c r="H2455" s="126"/>
      <c r="I2455" s="126"/>
      <c r="J2455" s="126"/>
      <c r="K2455" s="126"/>
    </row>
    <row r="2456" spans="1:11" s="122" customFormat="1">
      <c r="A2456" s="128" t="s">
        <v>1128</v>
      </c>
      <c r="B2456" s="127">
        <v>113000</v>
      </c>
      <c r="C2456" s="127">
        <f t="shared" si="89"/>
        <v>1469000</v>
      </c>
      <c r="D2456" s="129">
        <f t="shared" si="88"/>
        <v>110740</v>
      </c>
      <c r="E2456" s="130" t="s">
        <v>7183</v>
      </c>
      <c r="F2456" s="131"/>
      <c r="G2456" s="126"/>
      <c r="H2456" s="126"/>
      <c r="I2456" s="126"/>
      <c r="J2456" s="126"/>
      <c r="K2456" s="126"/>
    </row>
    <row r="2457" spans="1:11" s="122" customFormat="1">
      <c r="A2457" s="128" t="s">
        <v>1129</v>
      </c>
      <c r="B2457" s="127">
        <v>114000</v>
      </c>
      <c r="C2457" s="127">
        <f t="shared" si="89"/>
        <v>1482000</v>
      </c>
      <c r="D2457" s="129">
        <f t="shared" si="88"/>
        <v>111720</v>
      </c>
      <c r="E2457" s="130" t="s">
        <v>7183</v>
      </c>
      <c r="F2457" s="131"/>
      <c r="G2457" s="126"/>
      <c r="H2457" s="126"/>
      <c r="I2457" s="126"/>
      <c r="J2457" s="126"/>
      <c r="K2457" s="126"/>
    </row>
    <row r="2458" spans="1:11" s="122" customFormat="1">
      <c r="A2458" s="128" t="s">
        <v>1130</v>
      </c>
      <c r="B2458" s="127">
        <v>115000</v>
      </c>
      <c r="C2458" s="127">
        <f t="shared" si="89"/>
        <v>1495000</v>
      </c>
      <c r="D2458" s="129">
        <f t="shared" si="88"/>
        <v>112700</v>
      </c>
      <c r="E2458" s="130" t="s">
        <v>7183</v>
      </c>
      <c r="F2458" s="131"/>
      <c r="G2458" s="126"/>
      <c r="H2458" s="126"/>
      <c r="I2458" s="126"/>
      <c r="J2458" s="126"/>
      <c r="K2458" s="126"/>
    </row>
    <row r="2459" spans="1:11" s="122" customFormat="1">
      <c r="A2459" s="128" t="s">
        <v>1131</v>
      </c>
      <c r="B2459" s="127">
        <v>116000</v>
      </c>
      <c r="C2459" s="127">
        <f t="shared" si="89"/>
        <v>1508000</v>
      </c>
      <c r="D2459" s="129">
        <f t="shared" si="88"/>
        <v>113680</v>
      </c>
      <c r="E2459" s="130" t="s">
        <v>7183</v>
      </c>
      <c r="F2459" s="131"/>
      <c r="G2459" s="126"/>
      <c r="H2459" s="126"/>
      <c r="I2459" s="126"/>
      <c r="J2459" s="126"/>
      <c r="K2459" s="126"/>
    </row>
    <row r="2460" spans="1:11" s="122" customFormat="1">
      <c r="A2460" s="128" t="s">
        <v>1132</v>
      </c>
      <c r="B2460" s="127">
        <v>117000</v>
      </c>
      <c r="C2460" s="127">
        <f t="shared" si="89"/>
        <v>1521000</v>
      </c>
      <c r="D2460" s="129">
        <f t="shared" si="88"/>
        <v>114660</v>
      </c>
      <c r="E2460" s="130" t="s">
        <v>7183</v>
      </c>
      <c r="F2460" s="131"/>
      <c r="G2460" s="126"/>
      <c r="H2460" s="126"/>
      <c r="I2460" s="126"/>
      <c r="J2460" s="126"/>
      <c r="K2460" s="126"/>
    </row>
    <row r="2461" spans="1:11" s="122" customFormat="1">
      <c r="A2461" s="128" t="s">
        <v>1133</v>
      </c>
      <c r="B2461" s="127">
        <v>118000</v>
      </c>
      <c r="C2461" s="127">
        <f t="shared" si="89"/>
        <v>1534000</v>
      </c>
      <c r="D2461" s="129">
        <f t="shared" si="88"/>
        <v>115640</v>
      </c>
      <c r="E2461" s="130" t="s">
        <v>7183</v>
      </c>
      <c r="F2461" s="131"/>
      <c r="G2461" s="126"/>
      <c r="H2461" s="126"/>
      <c r="I2461" s="126"/>
      <c r="J2461" s="126"/>
      <c r="K2461" s="126"/>
    </row>
    <row r="2462" spans="1:11" s="122" customFormat="1">
      <c r="A2462" s="128" t="s">
        <v>1134</v>
      </c>
      <c r="B2462" s="127">
        <v>119000</v>
      </c>
      <c r="C2462" s="127">
        <f t="shared" si="89"/>
        <v>1547000</v>
      </c>
      <c r="D2462" s="129">
        <f t="shared" si="88"/>
        <v>116620</v>
      </c>
      <c r="E2462" s="130" t="s">
        <v>7183</v>
      </c>
      <c r="F2462" s="131"/>
      <c r="G2462" s="126"/>
      <c r="H2462" s="126"/>
      <c r="I2462" s="126"/>
      <c r="J2462" s="126"/>
      <c r="K2462" s="126"/>
    </row>
    <row r="2463" spans="1:11" s="122" customFormat="1">
      <c r="A2463" s="128" t="s">
        <v>1135</v>
      </c>
      <c r="B2463" s="127">
        <v>120000</v>
      </c>
      <c r="C2463" s="127">
        <f t="shared" si="89"/>
        <v>1560000</v>
      </c>
      <c r="D2463" s="129">
        <f t="shared" si="88"/>
        <v>117600</v>
      </c>
      <c r="E2463" s="130" t="s">
        <v>7183</v>
      </c>
      <c r="F2463" s="131"/>
      <c r="G2463" s="126"/>
      <c r="H2463" s="126"/>
      <c r="I2463" s="126"/>
      <c r="J2463" s="126"/>
      <c r="K2463" s="126"/>
    </row>
    <row r="2464" spans="1:11" s="122" customFormat="1">
      <c r="A2464" s="128" t="s">
        <v>1136</v>
      </c>
      <c r="B2464" s="127">
        <v>121000</v>
      </c>
      <c r="C2464" s="127">
        <f t="shared" si="89"/>
        <v>1573000</v>
      </c>
      <c r="D2464" s="129">
        <f t="shared" si="88"/>
        <v>118580</v>
      </c>
      <c r="E2464" s="130" t="s">
        <v>7183</v>
      </c>
      <c r="F2464" s="131"/>
      <c r="G2464" s="126"/>
      <c r="H2464" s="126"/>
      <c r="I2464" s="126"/>
      <c r="J2464" s="126"/>
      <c r="K2464" s="126"/>
    </row>
    <row r="2465" spans="1:11" s="122" customFormat="1">
      <c r="A2465" s="128" t="s">
        <v>1137</v>
      </c>
      <c r="B2465" s="127">
        <v>122000</v>
      </c>
      <c r="C2465" s="127">
        <f t="shared" si="89"/>
        <v>1586000</v>
      </c>
      <c r="D2465" s="129">
        <f t="shared" si="88"/>
        <v>119560</v>
      </c>
      <c r="E2465" s="130" t="s">
        <v>7183</v>
      </c>
      <c r="F2465" s="131"/>
      <c r="G2465" s="126"/>
      <c r="H2465" s="126"/>
      <c r="I2465" s="126"/>
      <c r="J2465" s="126"/>
      <c r="K2465" s="126"/>
    </row>
    <row r="2466" spans="1:11" s="122" customFormat="1">
      <c r="A2466" s="128" t="s">
        <v>1138</v>
      </c>
      <c r="B2466" s="127">
        <v>123000</v>
      </c>
      <c r="C2466" s="127">
        <f t="shared" si="89"/>
        <v>1599000</v>
      </c>
      <c r="D2466" s="129">
        <f t="shared" si="88"/>
        <v>120540</v>
      </c>
      <c r="E2466" s="130" t="s">
        <v>7183</v>
      </c>
      <c r="F2466" s="131"/>
      <c r="G2466" s="126"/>
      <c r="H2466" s="126"/>
      <c r="I2466" s="126"/>
      <c r="J2466" s="126"/>
      <c r="K2466" s="126"/>
    </row>
    <row r="2467" spans="1:11" s="122" customFormat="1">
      <c r="A2467" s="128" t="s">
        <v>1139</v>
      </c>
      <c r="B2467" s="127">
        <v>124000</v>
      </c>
      <c r="C2467" s="127">
        <f t="shared" si="89"/>
        <v>1612000</v>
      </c>
      <c r="D2467" s="129">
        <f t="shared" si="88"/>
        <v>121520</v>
      </c>
      <c r="E2467" s="130" t="s">
        <v>7183</v>
      </c>
      <c r="F2467" s="131"/>
      <c r="G2467" s="126"/>
      <c r="H2467" s="126"/>
      <c r="I2467" s="126"/>
      <c r="J2467" s="126"/>
      <c r="K2467" s="126"/>
    </row>
    <row r="2468" spans="1:11" s="122" customFormat="1">
      <c r="A2468" s="128" t="s">
        <v>1140</v>
      </c>
      <c r="B2468" s="127">
        <v>125000</v>
      </c>
      <c r="C2468" s="127">
        <f t="shared" si="89"/>
        <v>1625000</v>
      </c>
      <c r="D2468" s="129">
        <f t="shared" si="88"/>
        <v>122500</v>
      </c>
      <c r="E2468" s="130" t="s">
        <v>7183</v>
      </c>
      <c r="F2468" s="131"/>
      <c r="G2468" s="126"/>
      <c r="H2468" s="126"/>
      <c r="I2468" s="126"/>
      <c r="J2468" s="126"/>
      <c r="K2468" s="126"/>
    </row>
    <row r="2469" spans="1:11" s="122" customFormat="1">
      <c r="A2469" s="128" t="s">
        <v>1141</v>
      </c>
      <c r="B2469" s="127">
        <v>126000</v>
      </c>
      <c r="C2469" s="127">
        <f t="shared" si="89"/>
        <v>1638000</v>
      </c>
      <c r="D2469" s="129">
        <f t="shared" si="88"/>
        <v>123480</v>
      </c>
      <c r="E2469" s="130" t="s">
        <v>7183</v>
      </c>
      <c r="F2469" s="131"/>
      <c r="G2469" s="126"/>
      <c r="H2469" s="126"/>
      <c r="I2469" s="126"/>
      <c r="J2469" s="126"/>
      <c r="K2469" s="126"/>
    </row>
    <row r="2470" spans="1:11" s="122" customFormat="1">
      <c r="A2470" s="128" t="s">
        <v>1142</v>
      </c>
      <c r="B2470" s="127">
        <v>127000</v>
      </c>
      <c r="C2470" s="127">
        <f t="shared" si="89"/>
        <v>1651000</v>
      </c>
      <c r="D2470" s="129">
        <f t="shared" si="88"/>
        <v>124460</v>
      </c>
      <c r="E2470" s="130" t="s">
        <v>7183</v>
      </c>
      <c r="F2470" s="131"/>
      <c r="G2470" s="126"/>
      <c r="H2470" s="126"/>
      <c r="I2470" s="126"/>
      <c r="J2470" s="126"/>
      <c r="K2470" s="126"/>
    </row>
    <row r="2471" spans="1:11" s="122" customFormat="1">
      <c r="A2471" s="128" t="s">
        <v>1143</v>
      </c>
      <c r="B2471" s="127">
        <v>128000</v>
      </c>
      <c r="C2471" s="127">
        <f t="shared" si="89"/>
        <v>1664000</v>
      </c>
      <c r="D2471" s="129">
        <f t="shared" si="88"/>
        <v>125440</v>
      </c>
      <c r="E2471" s="130" t="s">
        <v>7183</v>
      </c>
      <c r="F2471" s="131"/>
      <c r="G2471" s="126"/>
      <c r="H2471" s="126"/>
      <c r="I2471" s="126"/>
      <c r="J2471" s="126"/>
      <c r="K2471" s="126"/>
    </row>
    <row r="2472" spans="1:11" s="122" customFormat="1">
      <c r="A2472" s="128" t="s">
        <v>1144</v>
      </c>
      <c r="B2472" s="127">
        <v>129000</v>
      </c>
      <c r="C2472" s="127">
        <f t="shared" si="89"/>
        <v>1677000</v>
      </c>
      <c r="D2472" s="129">
        <f t="shared" ref="D2472:D2535" si="90">SUM($G$3)*(B2472*0.001)</f>
        <v>126420</v>
      </c>
      <c r="E2472" s="130" t="s">
        <v>7183</v>
      </c>
      <c r="F2472" s="131"/>
      <c r="G2472" s="126"/>
      <c r="H2472" s="126"/>
      <c r="I2472" s="126"/>
      <c r="J2472" s="126"/>
      <c r="K2472" s="126"/>
    </row>
    <row r="2473" spans="1:11" s="122" customFormat="1">
      <c r="A2473" s="128" t="s">
        <v>1145</v>
      </c>
      <c r="B2473" s="127">
        <v>130000</v>
      </c>
      <c r="C2473" s="127">
        <f t="shared" si="89"/>
        <v>1690000</v>
      </c>
      <c r="D2473" s="129">
        <f t="shared" si="90"/>
        <v>127400</v>
      </c>
      <c r="E2473" s="130" t="s">
        <v>7183</v>
      </c>
      <c r="F2473" s="131"/>
      <c r="G2473" s="126"/>
      <c r="H2473" s="126"/>
      <c r="I2473" s="126"/>
      <c r="J2473" s="126"/>
      <c r="K2473" s="126"/>
    </row>
    <row r="2474" spans="1:11" s="122" customFormat="1">
      <c r="A2474" s="128" t="s">
        <v>1146</v>
      </c>
      <c r="B2474" s="127">
        <v>131000</v>
      </c>
      <c r="C2474" s="127">
        <f t="shared" si="89"/>
        <v>1703000</v>
      </c>
      <c r="D2474" s="129">
        <f t="shared" si="90"/>
        <v>128380</v>
      </c>
      <c r="E2474" s="130" t="s">
        <v>7183</v>
      </c>
      <c r="F2474" s="131"/>
      <c r="G2474" s="126"/>
      <c r="H2474" s="126"/>
      <c r="I2474" s="126"/>
      <c r="J2474" s="126"/>
      <c r="K2474" s="126"/>
    </row>
    <row r="2475" spans="1:11" s="122" customFormat="1">
      <c r="A2475" s="128" t="s">
        <v>1147</v>
      </c>
      <c r="B2475" s="127">
        <v>132000</v>
      </c>
      <c r="C2475" s="127">
        <f t="shared" ref="C2475:C2493" si="91">C2474+13000</f>
        <v>1716000</v>
      </c>
      <c r="D2475" s="129">
        <f t="shared" si="90"/>
        <v>129360</v>
      </c>
      <c r="E2475" s="130" t="s">
        <v>7183</v>
      </c>
      <c r="F2475" s="131"/>
      <c r="G2475" s="126"/>
      <c r="H2475" s="126"/>
      <c r="I2475" s="126"/>
      <c r="J2475" s="126"/>
      <c r="K2475" s="126"/>
    </row>
    <row r="2476" spans="1:11" s="122" customFormat="1">
      <c r="A2476" s="128" t="s">
        <v>1148</v>
      </c>
      <c r="B2476" s="127">
        <v>133000</v>
      </c>
      <c r="C2476" s="127">
        <f t="shared" si="91"/>
        <v>1729000</v>
      </c>
      <c r="D2476" s="129">
        <f t="shared" si="90"/>
        <v>130340</v>
      </c>
      <c r="E2476" s="130" t="s">
        <v>7183</v>
      </c>
      <c r="F2476" s="131"/>
      <c r="G2476" s="126"/>
      <c r="H2476" s="126"/>
      <c r="I2476" s="126"/>
      <c r="J2476" s="126"/>
      <c r="K2476" s="126"/>
    </row>
    <row r="2477" spans="1:11" s="122" customFormat="1">
      <c r="A2477" s="128" t="s">
        <v>1149</v>
      </c>
      <c r="B2477" s="127">
        <v>134000</v>
      </c>
      <c r="C2477" s="127">
        <f t="shared" si="91"/>
        <v>1742000</v>
      </c>
      <c r="D2477" s="129">
        <f t="shared" si="90"/>
        <v>131320</v>
      </c>
      <c r="E2477" s="130" t="s">
        <v>7183</v>
      </c>
      <c r="F2477" s="131"/>
      <c r="G2477" s="126"/>
      <c r="H2477" s="126"/>
      <c r="I2477" s="126"/>
      <c r="J2477" s="126"/>
      <c r="K2477" s="126"/>
    </row>
    <row r="2478" spans="1:11" s="122" customFormat="1">
      <c r="A2478" s="128" t="s">
        <v>1150</v>
      </c>
      <c r="B2478" s="127">
        <v>135000</v>
      </c>
      <c r="C2478" s="127">
        <f t="shared" si="91"/>
        <v>1755000</v>
      </c>
      <c r="D2478" s="129">
        <f t="shared" si="90"/>
        <v>132300</v>
      </c>
      <c r="E2478" s="130" t="s">
        <v>7183</v>
      </c>
      <c r="F2478" s="131"/>
      <c r="G2478" s="126"/>
      <c r="H2478" s="126"/>
      <c r="I2478" s="126"/>
      <c r="J2478" s="126"/>
      <c r="K2478" s="126"/>
    </row>
    <row r="2479" spans="1:11" s="122" customFormat="1">
      <c r="A2479" s="128" t="s">
        <v>1151</v>
      </c>
      <c r="B2479" s="127">
        <v>136000</v>
      </c>
      <c r="C2479" s="127">
        <f t="shared" si="91"/>
        <v>1768000</v>
      </c>
      <c r="D2479" s="129">
        <f t="shared" si="90"/>
        <v>133280</v>
      </c>
      <c r="E2479" s="130" t="s">
        <v>7183</v>
      </c>
      <c r="F2479" s="131"/>
      <c r="G2479" s="126"/>
      <c r="H2479" s="126"/>
      <c r="I2479" s="126"/>
      <c r="J2479" s="126"/>
      <c r="K2479" s="126"/>
    </row>
    <row r="2480" spans="1:11" s="122" customFormat="1">
      <c r="A2480" s="128" t="s">
        <v>1152</v>
      </c>
      <c r="B2480" s="127">
        <v>137000</v>
      </c>
      <c r="C2480" s="127">
        <f t="shared" si="91"/>
        <v>1781000</v>
      </c>
      <c r="D2480" s="129">
        <f t="shared" si="90"/>
        <v>134260</v>
      </c>
      <c r="E2480" s="130" t="s">
        <v>7183</v>
      </c>
      <c r="F2480" s="131"/>
      <c r="G2480" s="126"/>
      <c r="H2480" s="126"/>
      <c r="I2480" s="126"/>
      <c r="J2480" s="126"/>
      <c r="K2480" s="126"/>
    </row>
    <row r="2481" spans="1:11" s="122" customFormat="1">
      <c r="A2481" s="128" t="s">
        <v>1153</v>
      </c>
      <c r="B2481" s="127">
        <v>138000</v>
      </c>
      <c r="C2481" s="127">
        <f t="shared" si="91"/>
        <v>1794000</v>
      </c>
      <c r="D2481" s="129">
        <f t="shared" si="90"/>
        <v>135240</v>
      </c>
      <c r="E2481" s="130" t="s">
        <v>7183</v>
      </c>
      <c r="F2481" s="131"/>
      <c r="G2481" s="126"/>
      <c r="H2481" s="126"/>
      <c r="I2481" s="126"/>
      <c r="J2481" s="126"/>
      <c r="K2481" s="126"/>
    </row>
    <row r="2482" spans="1:11" s="122" customFormat="1">
      <c r="A2482" s="128" t="s">
        <v>1154</v>
      </c>
      <c r="B2482" s="127">
        <v>139000</v>
      </c>
      <c r="C2482" s="127">
        <f t="shared" si="91"/>
        <v>1807000</v>
      </c>
      <c r="D2482" s="129">
        <f t="shared" si="90"/>
        <v>136220</v>
      </c>
      <c r="E2482" s="130" t="s">
        <v>7183</v>
      </c>
      <c r="F2482" s="131"/>
      <c r="G2482" s="126"/>
      <c r="H2482" s="126"/>
      <c r="I2482" s="126"/>
      <c r="J2482" s="126"/>
      <c r="K2482" s="126"/>
    </row>
    <row r="2483" spans="1:11" s="122" customFormat="1">
      <c r="A2483" s="128" t="s">
        <v>1155</v>
      </c>
      <c r="B2483" s="127">
        <v>140000</v>
      </c>
      <c r="C2483" s="127">
        <f t="shared" si="91"/>
        <v>1820000</v>
      </c>
      <c r="D2483" s="129">
        <f t="shared" si="90"/>
        <v>137200</v>
      </c>
      <c r="E2483" s="130" t="s">
        <v>7183</v>
      </c>
      <c r="F2483" s="131"/>
      <c r="G2483" s="126"/>
      <c r="H2483" s="126"/>
      <c r="I2483" s="126"/>
      <c r="J2483" s="126"/>
      <c r="K2483" s="126"/>
    </row>
    <row r="2484" spans="1:11" s="122" customFormat="1">
      <c r="A2484" s="128" t="s">
        <v>1156</v>
      </c>
      <c r="B2484" s="127">
        <v>141000</v>
      </c>
      <c r="C2484" s="127">
        <f t="shared" si="91"/>
        <v>1833000</v>
      </c>
      <c r="D2484" s="129">
        <f t="shared" si="90"/>
        <v>138180</v>
      </c>
      <c r="E2484" s="130" t="s">
        <v>7183</v>
      </c>
      <c r="F2484" s="131"/>
      <c r="G2484" s="126"/>
      <c r="H2484" s="126"/>
      <c r="I2484" s="126"/>
      <c r="J2484" s="126"/>
      <c r="K2484" s="126"/>
    </row>
    <row r="2485" spans="1:11" s="122" customFormat="1">
      <c r="A2485" s="128" t="s">
        <v>1157</v>
      </c>
      <c r="B2485" s="127">
        <v>142000</v>
      </c>
      <c r="C2485" s="127">
        <f t="shared" si="91"/>
        <v>1846000</v>
      </c>
      <c r="D2485" s="129">
        <f t="shared" si="90"/>
        <v>139160</v>
      </c>
      <c r="E2485" s="130" t="s">
        <v>7183</v>
      </c>
      <c r="F2485" s="131"/>
      <c r="G2485" s="126"/>
      <c r="H2485" s="126"/>
      <c r="I2485" s="126"/>
      <c r="J2485" s="126"/>
      <c r="K2485" s="126"/>
    </row>
    <row r="2486" spans="1:11" s="122" customFormat="1">
      <c r="A2486" s="128" t="s">
        <v>1158</v>
      </c>
      <c r="B2486" s="127">
        <v>143000</v>
      </c>
      <c r="C2486" s="127">
        <f t="shared" si="91"/>
        <v>1859000</v>
      </c>
      <c r="D2486" s="129">
        <f t="shared" si="90"/>
        <v>140140</v>
      </c>
      <c r="E2486" s="130" t="s">
        <v>7183</v>
      </c>
      <c r="F2486" s="131"/>
      <c r="G2486" s="126"/>
      <c r="H2486" s="126"/>
      <c r="I2486" s="126"/>
      <c r="J2486" s="126"/>
      <c r="K2486" s="126"/>
    </row>
    <row r="2487" spans="1:11" s="122" customFormat="1">
      <c r="A2487" s="128" t="s">
        <v>1159</v>
      </c>
      <c r="B2487" s="127">
        <v>144000</v>
      </c>
      <c r="C2487" s="127">
        <f t="shared" si="91"/>
        <v>1872000</v>
      </c>
      <c r="D2487" s="129">
        <f t="shared" si="90"/>
        <v>141120</v>
      </c>
      <c r="E2487" s="130" t="s">
        <v>7183</v>
      </c>
      <c r="F2487" s="131"/>
      <c r="G2487" s="126"/>
      <c r="H2487" s="126"/>
      <c r="I2487" s="126"/>
      <c r="J2487" s="126"/>
      <c r="K2487" s="126"/>
    </row>
    <row r="2488" spans="1:11" s="122" customFormat="1">
      <c r="A2488" s="128" t="s">
        <v>1160</v>
      </c>
      <c r="B2488" s="127">
        <v>145000</v>
      </c>
      <c r="C2488" s="127">
        <f t="shared" si="91"/>
        <v>1885000</v>
      </c>
      <c r="D2488" s="129">
        <f t="shared" si="90"/>
        <v>142100</v>
      </c>
      <c r="E2488" s="130" t="s">
        <v>7183</v>
      </c>
      <c r="F2488" s="131"/>
      <c r="G2488" s="126"/>
      <c r="H2488" s="126"/>
      <c r="I2488" s="126"/>
      <c r="J2488" s="126"/>
      <c r="K2488" s="126"/>
    </row>
    <row r="2489" spans="1:11" s="122" customFormat="1">
      <c r="A2489" s="128" t="s">
        <v>1161</v>
      </c>
      <c r="B2489" s="127">
        <v>146000</v>
      </c>
      <c r="C2489" s="127">
        <f t="shared" si="91"/>
        <v>1898000</v>
      </c>
      <c r="D2489" s="129">
        <f t="shared" si="90"/>
        <v>143080</v>
      </c>
      <c r="E2489" s="130" t="s">
        <v>7183</v>
      </c>
      <c r="F2489" s="131"/>
      <c r="G2489" s="126"/>
      <c r="H2489" s="126"/>
      <c r="I2489" s="126"/>
      <c r="J2489" s="126"/>
      <c r="K2489" s="126"/>
    </row>
    <row r="2490" spans="1:11" s="122" customFormat="1">
      <c r="A2490" s="128" t="s">
        <v>1162</v>
      </c>
      <c r="B2490" s="127">
        <v>147000</v>
      </c>
      <c r="C2490" s="127">
        <f t="shared" si="91"/>
        <v>1911000</v>
      </c>
      <c r="D2490" s="129">
        <f t="shared" si="90"/>
        <v>144060</v>
      </c>
      <c r="E2490" s="130" t="s">
        <v>7183</v>
      </c>
      <c r="F2490" s="131"/>
      <c r="G2490" s="126"/>
      <c r="H2490" s="126"/>
      <c r="I2490" s="126"/>
      <c r="J2490" s="126"/>
      <c r="K2490" s="126"/>
    </row>
    <row r="2491" spans="1:11" s="122" customFormat="1">
      <c r="A2491" s="128" t="s">
        <v>1163</v>
      </c>
      <c r="B2491" s="127">
        <v>148000</v>
      </c>
      <c r="C2491" s="127">
        <f t="shared" si="91"/>
        <v>1924000</v>
      </c>
      <c r="D2491" s="129">
        <f t="shared" si="90"/>
        <v>145040</v>
      </c>
      <c r="E2491" s="130" t="s">
        <v>7183</v>
      </c>
      <c r="F2491" s="131"/>
      <c r="G2491" s="126"/>
      <c r="H2491" s="126"/>
      <c r="I2491" s="126"/>
      <c r="J2491" s="126"/>
      <c r="K2491" s="126"/>
    </row>
    <row r="2492" spans="1:11" s="122" customFormat="1">
      <c r="A2492" s="128" t="s">
        <v>1164</v>
      </c>
      <c r="B2492" s="127">
        <v>149000</v>
      </c>
      <c r="C2492" s="127">
        <f t="shared" si="91"/>
        <v>1937000</v>
      </c>
      <c r="D2492" s="129">
        <f t="shared" si="90"/>
        <v>146020</v>
      </c>
      <c r="E2492" s="130" t="s">
        <v>7183</v>
      </c>
      <c r="F2492" s="131"/>
      <c r="G2492" s="126"/>
      <c r="H2492" s="126"/>
      <c r="I2492" s="126"/>
      <c r="J2492" s="126"/>
      <c r="K2492" s="126"/>
    </row>
    <row r="2493" spans="1:11" s="122" customFormat="1">
      <c r="A2493" s="128" t="s">
        <v>1165</v>
      </c>
      <c r="B2493" s="127">
        <v>150000</v>
      </c>
      <c r="C2493" s="127">
        <f t="shared" si="91"/>
        <v>1950000</v>
      </c>
      <c r="D2493" s="129">
        <f t="shared" si="90"/>
        <v>147000</v>
      </c>
      <c r="E2493" s="130" t="s">
        <v>7183</v>
      </c>
      <c r="F2493" s="131"/>
      <c r="G2493" s="126"/>
      <c r="H2493" s="126"/>
      <c r="I2493" s="126"/>
      <c r="J2493" s="126"/>
      <c r="K2493" s="126"/>
    </row>
    <row r="2494" spans="1:11" s="122" customFormat="1">
      <c r="A2494" s="128" t="s">
        <v>6416</v>
      </c>
      <c r="B2494" s="127">
        <v>1000</v>
      </c>
      <c r="C2494" s="127">
        <v>31500</v>
      </c>
      <c r="D2494" s="129">
        <f t="shared" si="90"/>
        <v>980</v>
      </c>
      <c r="E2494" s="130" t="s">
        <v>7183</v>
      </c>
      <c r="F2494" s="131"/>
      <c r="G2494" s="126"/>
      <c r="H2494" s="126"/>
      <c r="I2494" s="126"/>
      <c r="J2494" s="126"/>
      <c r="K2494" s="126"/>
    </row>
    <row r="2495" spans="1:11" s="122" customFormat="1">
      <c r="A2495" s="128" t="s">
        <v>6417</v>
      </c>
      <c r="B2495" s="127">
        <v>2000</v>
      </c>
      <c r="C2495" s="127">
        <f>C2494+18000</f>
        <v>49500</v>
      </c>
      <c r="D2495" s="129">
        <f t="shared" si="90"/>
        <v>1960</v>
      </c>
      <c r="E2495" s="130" t="s">
        <v>7183</v>
      </c>
      <c r="F2495" s="131"/>
      <c r="G2495" s="126"/>
      <c r="H2495" s="126"/>
      <c r="I2495" s="126"/>
      <c r="J2495" s="126"/>
      <c r="K2495" s="126"/>
    </row>
    <row r="2496" spans="1:11" s="122" customFormat="1">
      <c r="A2496" s="128" t="s">
        <v>1166</v>
      </c>
      <c r="B2496" s="127">
        <v>3000</v>
      </c>
      <c r="C2496" s="127">
        <f t="shared" ref="C2496:C2559" si="92">C2495+18000</f>
        <v>67500</v>
      </c>
      <c r="D2496" s="129">
        <f t="shared" si="90"/>
        <v>2940</v>
      </c>
      <c r="E2496" s="130" t="s">
        <v>7183</v>
      </c>
      <c r="F2496" s="131"/>
      <c r="G2496" s="126"/>
      <c r="H2496" s="126"/>
      <c r="I2496" s="126"/>
      <c r="J2496" s="126"/>
      <c r="K2496" s="126"/>
    </row>
    <row r="2497" spans="1:11" s="122" customFormat="1">
      <c r="A2497" s="128" t="s">
        <v>1167</v>
      </c>
      <c r="B2497" s="127">
        <v>4000</v>
      </c>
      <c r="C2497" s="127">
        <f t="shared" si="92"/>
        <v>85500</v>
      </c>
      <c r="D2497" s="129">
        <f t="shared" si="90"/>
        <v>3920</v>
      </c>
      <c r="E2497" s="130" t="s">
        <v>7183</v>
      </c>
      <c r="F2497" s="131"/>
      <c r="G2497" s="126"/>
      <c r="H2497" s="126"/>
      <c r="I2497" s="126"/>
      <c r="J2497" s="126"/>
      <c r="K2497" s="126"/>
    </row>
    <row r="2498" spans="1:11" s="122" customFormat="1">
      <c r="A2498" s="128" t="s">
        <v>1168</v>
      </c>
      <c r="B2498" s="127">
        <v>5000</v>
      </c>
      <c r="C2498" s="127">
        <f t="shared" si="92"/>
        <v>103500</v>
      </c>
      <c r="D2498" s="129">
        <f t="shared" si="90"/>
        <v>4900</v>
      </c>
      <c r="E2498" s="130" t="s">
        <v>7183</v>
      </c>
      <c r="F2498" s="131"/>
      <c r="G2498" s="126"/>
      <c r="H2498" s="126"/>
      <c r="I2498" s="126"/>
      <c r="J2498" s="126"/>
      <c r="K2498" s="126"/>
    </row>
    <row r="2499" spans="1:11" s="122" customFormat="1">
      <c r="A2499" s="128" t="s">
        <v>1169</v>
      </c>
      <c r="B2499" s="127">
        <v>6000</v>
      </c>
      <c r="C2499" s="127">
        <f t="shared" si="92"/>
        <v>121500</v>
      </c>
      <c r="D2499" s="129">
        <f t="shared" si="90"/>
        <v>5880</v>
      </c>
      <c r="E2499" s="130" t="s">
        <v>7183</v>
      </c>
      <c r="F2499" s="131"/>
      <c r="G2499" s="126"/>
      <c r="H2499" s="126"/>
      <c r="I2499" s="126"/>
      <c r="J2499" s="126"/>
      <c r="K2499" s="126"/>
    </row>
    <row r="2500" spans="1:11" s="122" customFormat="1">
      <c r="A2500" s="128" t="s">
        <v>1170</v>
      </c>
      <c r="B2500" s="127">
        <v>7000</v>
      </c>
      <c r="C2500" s="127">
        <f t="shared" si="92"/>
        <v>139500</v>
      </c>
      <c r="D2500" s="129">
        <f t="shared" si="90"/>
        <v>6860</v>
      </c>
      <c r="E2500" s="130" t="s">
        <v>7183</v>
      </c>
      <c r="F2500" s="131"/>
      <c r="G2500" s="126"/>
      <c r="H2500" s="126"/>
      <c r="I2500" s="126"/>
      <c r="J2500" s="126"/>
      <c r="K2500" s="126"/>
    </row>
    <row r="2501" spans="1:11" s="122" customFormat="1">
      <c r="A2501" s="128" t="s">
        <v>1171</v>
      </c>
      <c r="B2501" s="127">
        <v>8000</v>
      </c>
      <c r="C2501" s="127">
        <f t="shared" si="92"/>
        <v>157500</v>
      </c>
      <c r="D2501" s="129">
        <f t="shared" si="90"/>
        <v>7840</v>
      </c>
      <c r="E2501" s="130" t="s">
        <v>7183</v>
      </c>
      <c r="F2501" s="131"/>
      <c r="G2501" s="126"/>
      <c r="H2501" s="126"/>
      <c r="I2501" s="126"/>
      <c r="J2501" s="126"/>
      <c r="K2501" s="126"/>
    </row>
    <row r="2502" spans="1:11" s="122" customFormat="1">
      <c r="A2502" s="128" t="s">
        <v>1172</v>
      </c>
      <c r="B2502" s="127">
        <v>9000</v>
      </c>
      <c r="C2502" s="127">
        <f t="shared" si="92"/>
        <v>175500</v>
      </c>
      <c r="D2502" s="129">
        <f t="shared" si="90"/>
        <v>8820</v>
      </c>
      <c r="E2502" s="130" t="s">
        <v>7183</v>
      </c>
      <c r="F2502" s="131"/>
      <c r="G2502" s="126"/>
      <c r="H2502" s="126"/>
      <c r="I2502" s="126"/>
      <c r="J2502" s="126"/>
      <c r="K2502" s="126"/>
    </row>
    <row r="2503" spans="1:11" s="122" customFormat="1">
      <c r="A2503" s="128" t="s">
        <v>1173</v>
      </c>
      <c r="B2503" s="127">
        <v>10000</v>
      </c>
      <c r="C2503" s="127">
        <f t="shared" si="92"/>
        <v>193500</v>
      </c>
      <c r="D2503" s="129">
        <f t="shared" si="90"/>
        <v>9800</v>
      </c>
      <c r="E2503" s="130" t="s">
        <v>7183</v>
      </c>
      <c r="F2503" s="131"/>
      <c r="G2503" s="126"/>
      <c r="H2503" s="126"/>
      <c r="I2503" s="126"/>
      <c r="J2503" s="126"/>
      <c r="K2503" s="126"/>
    </row>
    <row r="2504" spans="1:11" s="122" customFormat="1">
      <c r="A2504" s="128" t="s">
        <v>1174</v>
      </c>
      <c r="B2504" s="127">
        <v>11000</v>
      </c>
      <c r="C2504" s="127">
        <f t="shared" si="92"/>
        <v>211500</v>
      </c>
      <c r="D2504" s="129">
        <f t="shared" si="90"/>
        <v>10780</v>
      </c>
      <c r="E2504" s="130" t="s">
        <v>7183</v>
      </c>
      <c r="F2504" s="131"/>
      <c r="G2504" s="126"/>
      <c r="H2504" s="126"/>
      <c r="I2504" s="126"/>
      <c r="J2504" s="126"/>
      <c r="K2504" s="126"/>
    </row>
    <row r="2505" spans="1:11" s="122" customFormat="1">
      <c r="A2505" s="128" t="s">
        <v>1175</v>
      </c>
      <c r="B2505" s="127">
        <v>12000</v>
      </c>
      <c r="C2505" s="127">
        <f t="shared" si="92"/>
        <v>229500</v>
      </c>
      <c r="D2505" s="129">
        <f t="shared" si="90"/>
        <v>11760</v>
      </c>
      <c r="E2505" s="130" t="s">
        <v>7183</v>
      </c>
      <c r="F2505" s="131"/>
      <c r="G2505" s="126"/>
      <c r="H2505" s="126"/>
      <c r="I2505" s="126"/>
      <c r="J2505" s="126"/>
      <c r="K2505" s="126"/>
    </row>
    <row r="2506" spans="1:11" s="122" customFormat="1">
      <c r="A2506" s="128" t="s">
        <v>1176</v>
      </c>
      <c r="B2506" s="127">
        <v>13000</v>
      </c>
      <c r="C2506" s="127">
        <f t="shared" si="92"/>
        <v>247500</v>
      </c>
      <c r="D2506" s="129">
        <f t="shared" si="90"/>
        <v>12740</v>
      </c>
      <c r="E2506" s="130" t="s">
        <v>7183</v>
      </c>
      <c r="F2506" s="131"/>
      <c r="G2506" s="126"/>
      <c r="H2506" s="126"/>
      <c r="I2506" s="126"/>
      <c r="J2506" s="126"/>
      <c r="K2506" s="126"/>
    </row>
    <row r="2507" spans="1:11" s="122" customFormat="1">
      <c r="A2507" s="128" t="s">
        <v>1177</v>
      </c>
      <c r="B2507" s="127">
        <v>14000</v>
      </c>
      <c r="C2507" s="127">
        <f t="shared" si="92"/>
        <v>265500</v>
      </c>
      <c r="D2507" s="129">
        <f t="shared" si="90"/>
        <v>13720</v>
      </c>
      <c r="E2507" s="130" t="s">
        <v>7183</v>
      </c>
      <c r="F2507" s="131"/>
      <c r="G2507" s="126"/>
      <c r="H2507" s="126"/>
      <c r="I2507" s="126"/>
      <c r="J2507" s="126"/>
      <c r="K2507" s="126"/>
    </row>
    <row r="2508" spans="1:11" s="122" customFormat="1">
      <c r="A2508" s="128" t="s">
        <v>1178</v>
      </c>
      <c r="B2508" s="127">
        <v>15000</v>
      </c>
      <c r="C2508" s="127">
        <f t="shared" si="92"/>
        <v>283500</v>
      </c>
      <c r="D2508" s="129">
        <f t="shared" si="90"/>
        <v>14700</v>
      </c>
      <c r="E2508" s="130" t="s">
        <v>7183</v>
      </c>
      <c r="F2508" s="131"/>
      <c r="G2508" s="126"/>
      <c r="H2508" s="126"/>
      <c r="I2508" s="126"/>
      <c r="J2508" s="126"/>
      <c r="K2508" s="126"/>
    </row>
    <row r="2509" spans="1:11" s="122" customFormat="1">
      <c r="A2509" s="128" t="s">
        <v>1179</v>
      </c>
      <c r="B2509" s="127">
        <v>16000</v>
      </c>
      <c r="C2509" s="127">
        <f t="shared" si="92"/>
        <v>301500</v>
      </c>
      <c r="D2509" s="129">
        <f t="shared" si="90"/>
        <v>15680</v>
      </c>
      <c r="E2509" s="130" t="s">
        <v>7183</v>
      </c>
      <c r="F2509" s="131"/>
      <c r="G2509" s="126"/>
      <c r="H2509" s="126"/>
      <c r="I2509" s="126"/>
      <c r="J2509" s="126"/>
      <c r="K2509" s="126"/>
    </row>
    <row r="2510" spans="1:11" s="122" customFormat="1">
      <c r="A2510" s="128" t="s">
        <v>1180</v>
      </c>
      <c r="B2510" s="127">
        <v>17000</v>
      </c>
      <c r="C2510" s="127">
        <f t="shared" si="92"/>
        <v>319500</v>
      </c>
      <c r="D2510" s="129">
        <f t="shared" si="90"/>
        <v>16660</v>
      </c>
      <c r="E2510" s="130" t="s">
        <v>7183</v>
      </c>
      <c r="F2510" s="131"/>
      <c r="G2510" s="126"/>
      <c r="H2510" s="126"/>
      <c r="I2510" s="126"/>
      <c r="J2510" s="126"/>
      <c r="K2510" s="126"/>
    </row>
    <row r="2511" spans="1:11" s="122" customFormat="1">
      <c r="A2511" s="128" t="s">
        <v>1181</v>
      </c>
      <c r="B2511" s="127">
        <v>18000</v>
      </c>
      <c r="C2511" s="127">
        <f t="shared" si="92"/>
        <v>337500</v>
      </c>
      <c r="D2511" s="129">
        <f t="shared" si="90"/>
        <v>17640</v>
      </c>
      <c r="E2511" s="130" t="s">
        <v>7183</v>
      </c>
      <c r="F2511" s="131"/>
      <c r="G2511" s="126"/>
      <c r="H2511" s="126"/>
      <c r="I2511" s="126"/>
      <c r="J2511" s="126"/>
      <c r="K2511" s="126"/>
    </row>
    <row r="2512" spans="1:11" s="122" customFormat="1">
      <c r="A2512" s="128" t="s">
        <v>1182</v>
      </c>
      <c r="B2512" s="127">
        <v>19000</v>
      </c>
      <c r="C2512" s="127">
        <f t="shared" si="92"/>
        <v>355500</v>
      </c>
      <c r="D2512" s="129">
        <f t="shared" si="90"/>
        <v>18620</v>
      </c>
      <c r="E2512" s="130" t="s">
        <v>7183</v>
      </c>
      <c r="F2512" s="131"/>
      <c r="G2512" s="126"/>
      <c r="H2512" s="126"/>
      <c r="I2512" s="126"/>
      <c r="J2512" s="126"/>
      <c r="K2512" s="126"/>
    </row>
    <row r="2513" spans="1:11" s="122" customFormat="1">
      <c r="A2513" s="128" t="s">
        <v>1183</v>
      </c>
      <c r="B2513" s="127">
        <v>20000</v>
      </c>
      <c r="C2513" s="127">
        <f t="shared" si="92"/>
        <v>373500</v>
      </c>
      <c r="D2513" s="129">
        <f t="shared" si="90"/>
        <v>19600</v>
      </c>
      <c r="E2513" s="130" t="s">
        <v>7183</v>
      </c>
      <c r="F2513" s="131"/>
      <c r="G2513" s="126"/>
      <c r="H2513" s="126"/>
      <c r="I2513" s="126"/>
      <c r="J2513" s="126"/>
      <c r="K2513" s="126"/>
    </row>
    <row r="2514" spans="1:11" s="122" customFormat="1">
      <c r="A2514" s="128" t="s">
        <v>1184</v>
      </c>
      <c r="B2514" s="127">
        <v>21000</v>
      </c>
      <c r="C2514" s="127">
        <f t="shared" si="92"/>
        <v>391500</v>
      </c>
      <c r="D2514" s="129">
        <f t="shared" si="90"/>
        <v>20580</v>
      </c>
      <c r="E2514" s="130" t="s">
        <v>7183</v>
      </c>
      <c r="F2514" s="131"/>
      <c r="G2514" s="126"/>
      <c r="H2514" s="126"/>
      <c r="I2514" s="126"/>
      <c r="J2514" s="126"/>
      <c r="K2514" s="126"/>
    </row>
    <row r="2515" spans="1:11" s="122" customFormat="1">
      <c r="A2515" s="128" t="s">
        <v>1185</v>
      </c>
      <c r="B2515" s="127">
        <v>22000</v>
      </c>
      <c r="C2515" s="127">
        <f t="shared" si="92"/>
        <v>409500</v>
      </c>
      <c r="D2515" s="129">
        <f t="shared" si="90"/>
        <v>21560</v>
      </c>
      <c r="E2515" s="130" t="s">
        <v>7183</v>
      </c>
      <c r="F2515" s="131"/>
      <c r="G2515" s="126"/>
      <c r="H2515" s="126"/>
      <c r="I2515" s="126"/>
      <c r="J2515" s="126"/>
      <c r="K2515" s="126"/>
    </row>
    <row r="2516" spans="1:11" s="122" customFormat="1">
      <c r="A2516" s="128" t="s">
        <v>1186</v>
      </c>
      <c r="B2516" s="127">
        <v>23000</v>
      </c>
      <c r="C2516" s="127">
        <f t="shared" si="92"/>
        <v>427500</v>
      </c>
      <c r="D2516" s="129">
        <f t="shared" si="90"/>
        <v>22540</v>
      </c>
      <c r="E2516" s="130" t="s">
        <v>7183</v>
      </c>
      <c r="F2516" s="131"/>
      <c r="G2516" s="126"/>
      <c r="H2516" s="126"/>
      <c r="I2516" s="126"/>
      <c r="J2516" s="126"/>
      <c r="K2516" s="126"/>
    </row>
    <row r="2517" spans="1:11" s="122" customFormat="1">
      <c r="A2517" s="128" t="s">
        <v>1187</v>
      </c>
      <c r="B2517" s="127">
        <v>24000</v>
      </c>
      <c r="C2517" s="127">
        <f t="shared" si="92"/>
        <v>445500</v>
      </c>
      <c r="D2517" s="129">
        <f t="shared" si="90"/>
        <v>23520</v>
      </c>
      <c r="E2517" s="130" t="s">
        <v>7183</v>
      </c>
      <c r="F2517" s="131"/>
      <c r="G2517" s="126"/>
      <c r="H2517" s="126"/>
      <c r="I2517" s="126"/>
      <c r="J2517" s="126"/>
      <c r="K2517" s="126"/>
    </row>
    <row r="2518" spans="1:11" s="122" customFormat="1">
      <c r="A2518" s="128" t="s">
        <v>1188</v>
      </c>
      <c r="B2518" s="127">
        <v>25000</v>
      </c>
      <c r="C2518" s="127">
        <f t="shared" si="92"/>
        <v>463500</v>
      </c>
      <c r="D2518" s="129">
        <f t="shared" si="90"/>
        <v>24500</v>
      </c>
      <c r="E2518" s="130" t="s">
        <v>7183</v>
      </c>
      <c r="F2518" s="131"/>
      <c r="G2518" s="126"/>
      <c r="H2518" s="126"/>
      <c r="I2518" s="126"/>
      <c r="J2518" s="126"/>
      <c r="K2518" s="126"/>
    </row>
    <row r="2519" spans="1:11" s="122" customFormat="1">
      <c r="A2519" s="128" t="s">
        <v>1189</v>
      </c>
      <c r="B2519" s="127">
        <v>26000</v>
      </c>
      <c r="C2519" s="127">
        <f t="shared" si="92"/>
        <v>481500</v>
      </c>
      <c r="D2519" s="129">
        <f t="shared" si="90"/>
        <v>25480</v>
      </c>
      <c r="E2519" s="130" t="s">
        <v>7183</v>
      </c>
      <c r="F2519" s="131"/>
      <c r="G2519" s="126"/>
      <c r="H2519" s="126"/>
      <c r="I2519" s="126"/>
      <c r="J2519" s="126"/>
      <c r="K2519" s="126"/>
    </row>
    <row r="2520" spans="1:11" s="122" customFormat="1">
      <c r="A2520" s="128" t="s">
        <v>1190</v>
      </c>
      <c r="B2520" s="127">
        <v>27000</v>
      </c>
      <c r="C2520" s="127">
        <f t="shared" si="92"/>
        <v>499500</v>
      </c>
      <c r="D2520" s="129">
        <f t="shared" si="90"/>
        <v>26460</v>
      </c>
      <c r="E2520" s="130" t="s">
        <v>7183</v>
      </c>
      <c r="F2520" s="131"/>
      <c r="G2520" s="126"/>
      <c r="H2520" s="126"/>
      <c r="I2520" s="126"/>
      <c r="J2520" s="126"/>
      <c r="K2520" s="126"/>
    </row>
    <row r="2521" spans="1:11" s="122" customFormat="1">
      <c r="A2521" s="128" t="s">
        <v>1191</v>
      </c>
      <c r="B2521" s="127">
        <v>28000</v>
      </c>
      <c r="C2521" s="127">
        <f t="shared" si="92"/>
        <v>517500</v>
      </c>
      <c r="D2521" s="129">
        <f t="shared" si="90"/>
        <v>27440</v>
      </c>
      <c r="E2521" s="130" t="s">
        <v>7183</v>
      </c>
      <c r="F2521" s="131"/>
      <c r="G2521" s="126"/>
      <c r="H2521" s="126"/>
      <c r="I2521" s="126"/>
      <c r="J2521" s="126"/>
      <c r="K2521" s="126"/>
    </row>
    <row r="2522" spans="1:11" s="122" customFormat="1">
      <c r="A2522" s="128" t="s">
        <v>1192</v>
      </c>
      <c r="B2522" s="127">
        <v>29000</v>
      </c>
      <c r="C2522" s="127">
        <f t="shared" si="92"/>
        <v>535500</v>
      </c>
      <c r="D2522" s="129">
        <f t="shared" si="90"/>
        <v>28420</v>
      </c>
      <c r="E2522" s="130" t="s">
        <v>7183</v>
      </c>
      <c r="F2522" s="131"/>
      <c r="G2522" s="126"/>
      <c r="H2522" s="126"/>
      <c r="I2522" s="126"/>
      <c r="J2522" s="126"/>
      <c r="K2522" s="126"/>
    </row>
    <row r="2523" spans="1:11" s="122" customFormat="1">
      <c r="A2523" s="128" t="s">
        <v>1193</v>
      </c>
      <c r="B2523" s="127">
        <v>30000</v>
      </c>
      <c r="C2523" s="127">
        <f t="shared" si="92"/>
        <v>553500</v>
      </c>
      <c r="D2523" s="129">
        <f t="shared" si="90"/>
        <v>29400</v>
      </c>
      <c r="E2523" s="130" t="s">
        <v>7183</v>
      </c>
      <c r="F2523" s="131"/>
      <c r="G2523" s="126"/>
      <c r="H2523" s="126"/>
      <c r="I2523" s="126"/>
      <c r="J2523" s="126"/>
      <c r="K2523" s="126"/>
    </row>
    <row r="2524" spans="1:11" s="122" customFormat="1">
      <c r="A2524" s="128" t="s">
        <v>1194</v>
      </c>
      <c r="B2524" s="127">
        <v>31000</v>
      </c>
      <c r="C2524" s="127">
        <f t="shared" si="92"/>
        <v>571500</v>
      </c>
      <c r="D2524" s="129">
        <f t="shared" si="90"/>
        <v>30380</v>
      </c>
      <c r="E2524" s="130" t="s">
        <v>7183</v>
      </c>
      <c r="F2524" s="131"/>
      <c r="G2524" s="126"/>
      <c r="H2524" s="126"/>
      <c r="I2524" s="126"/>
      <c r="J2524" s="126"/>
      <c r="K2524" s="126"/>
    </row>
    <row r="2525" spans="1:11" s="122" customFormat="1">
      <c r="A2525" s="128" t="s">
        <v>1195</v>
      </c>
      <c r="B2525" s="127">
        <v>32000</v>
      </c>
      <c r="C2525" s="127">
        <f t="shared" si="92"/>
        <v>589500</v>
      </c>
      <c r="D2525" s="129">
        <f t="shared" si="90"/>
        <v>31360</v>
      </c>
      <c r="E2525" s="130" t="s">
        <v>7183</v>
      </c>
      <c r="F2525" s="131"/>
      <c r="G2525" s="126"/>
      <c r="H2525" s="126"/>
      <c r="I2525" s="126"/>
      <c r="J2525" s="126"/>
      <c r="K2525" s="126"/>
    </row>
    <row r="2526" spans="1:11" s="122" customFormat="1">
      <c r="A2526" s="128" t="s">
        <v>1196</v>
      </c>
      <c r="B2526" s="127">
        <v>33000</v>
      </c>
      <c r="C2526" s="127">
        <f t="shared" si="92"/>
        <v>607500</v>
      </c>
      <c r="D2526" s="129">
        <f t="shared" si="90"/>
        <v>32340</v>
      </c>
      <c r="E2526" s="130" t="s">
        <v>7183</v>
      </c>
      <c r="F2526" s="131"/>
      <c r="G2526" s="126"/>
      <c r="H2526" s="126"/>
      <c r="I2526" s="126"/>
      <c r="J2526" s="126"/>
      <c r="K2526" s="126"/>
    </row>
    <row r="2527" spans="1:11" s="122" customFormat="1">
      <c r="A2527" s="128" t="s">
        <v>1197</v>
      </c>
      <c r="B2527" s="127">
        <v>34000</v>
      </c>
      <c r="C2527" s="127">
        <f t="shared" si="92"/>
        <v>625500</v>
      </c>
      <c r="D2527" s="129">
        <f t="shared" si="90"/>
        <v>33320</v>
      </c>
      <c r="E2527" s="130" t="s">
        <v>7183</v>
      </c>
      <c r="F2527" s="131"/>
      <c r="G2527" s="126"/>
      <c r="H2527" s="126"/>
      <c r="I2527" s="126"/>
      <c r="J2527" s="126"/>
      <c r="K2527" s="126"/>
    </row>
    <row r="2528" spans="1:11" s="122" customFormat="1">
      <c r="A2528" s="128" t="s">
        <v>1198</v>
      </c>
      <c r="B2528" s="127">
        <v>35000</v>
      </c>
      <c r="C2528" s="127">
        <f t="shared" si="92"/>
        <v>643500</v>
      </c>
      <c r="D2528" s="129">
        <f t="shared" si="90"/>
        <v>34300</v>
      </c>
      <c r="E2528" s="130" t="s">
        <v>7183</v>
      </c>
      <c r="F2528" s="131"/>
      <c r="G2528" s="126"/>
      <c r="H2528" s="126"/>
      <c r="I2528" s="126"/>
      <c r="J2528" s="126"/>
      <c r="K2528" s="126"/>
    </row>
    <row r="2529" spans="1:11" s="122" customFormat="1">
      <c r="A2529" s="128" t="s">
        <v>1199</v>
      </c>
      <c r="B2529" s="127">
        <v>36000</v>
      </c>
      <c r="C2529" s="127">
        <f t="shared" si="92"/>
        <v>661500</v>
      </c>
      <c r="D2529" s="129">
        <f t="shared" si="90"/>
        <v>35280</v>
      </c>
      <c r="E2529" s="130" t="s">
        <v>7183</v>
      </c>
      <c r="F2529" s="131"/>
      <c r="G2529" s="126"/>
      <c r="H2529" s="126"/>
      <c r="I2529" s="126"/>
      <c r="J2529" s="126"/>
      <c r="K2529" s="126"/>
    </row>
    <row r="2530" spans="1:11" s="122" customFormat="1">
      <c r="A2530" s="128" t="s">
        <v>1200</v>
      </c>
      <c r="B2530" s="127">
        <v>37000</v>
      </c>
      <c r="C2530" s="127">
        <f t="shared" si="92"/>
        <v>679500</v>
      </c>
      <c r="D2530" s="129">
        <f t="shared" si="90"/>
        <v>36260</v>
      </c>
      <c r="E2530" s="130" t="s">
        <v>7183</v>
      </c>
      <c r="F2530" s="131"/>
      <c r="G2530" s="126"/>
      <c r="H2530" s="126"/>
      <c r="I2530" s="126"/>
      <c r="J2530" s="126"/>
      <c r="K2530" s="126"/>
    </row>
    <row r="2531" spans="1:11" s="122" customFormat="1">
      <c r="A2531" s="128" t="s">
        <v>1201</v>
      </c>
      <c r="B2531" s="127">
        <v>38000</v>
      </c>
      <c r="C2531" s="127">
        <f t="shared" si="92"/>
        <v>697500</v>
      </c>
      <c r="D2531" s="129">
        <f t="shared" si="90"/>
        <v>37240</v>
      </c>
      <c r="E2531" s="130" t="s">
        <v>7183</v>
      </c>
      <c r="F2531" s="131"/>
      <c r="G2531" s="126"/>
      <c r="H2531" s="126"/>
      <c r="I2531" s="126"/>
      <c r="J2531" s="126"/>
      <c r="K2531" s="126"/>
    </row>
    <row r="2532" spans="1:11" s="122" customFormat="1">
      <c r="A2532" s="128" t="s">
        <v>1202</v>
      </c>
      <c r="B2532" s="127">
        <v>39000</v>
      </c>
      <c r="C2532" s="127">
        <f t="shared" si="92"/>
        <v>715500</v>
      </c>
      <c r="D2532" s="129">
        <f t="shared" si="90"/>
        <v>38220</v>
      </c>
      <c r="E2532" s="130" t="s">
        <v>7183</v>
      </c>
      <c r="F2532" s="131"/>
      <c r="G2532" s="126"/>
      <c r="H2532" s="126"/>
      <c r="I2532" s="126"/>
      <c r="J2532" s="126"/>
      <c r="K2532" s="126"/>
    </row>
    <row r="2533" spans="1:11" s="122" customFormat="1">
      <c r="A2533" s="128" t="s">
        <v>1203</v>
      </c>
      <c r="B2533" s="127">
        <v>40000</v>
      </c>
      <c r="C2533" s="127">
        <f t="shared" si="92"/>
        <v>733500</v>
      </c>
      <c r="D2533" s="129">
        <f t="shared" si="90"/>
        <v>39200</v>
      </c>
      <c r="E2533" s="130" t="s">
        <v>7183</v>
      </c>
      <c r="F2533" s="131"/>
      <c r="G2533" s="126"/>
      <c r="H2533" s="126"/>
      <c r="I2533" s="126"/>
      <c r="J2533" s="126"/>
      <c r="K2533" s="126"/>
    </row>
    <row r="2534" spans="1:11" s="122" customFormat="1">
      <c r="A2534" s="128" t="s">
        <v>1204</v>
      </c>
      <c r="B2534" s="127">
        <v>41000</v>
      </c>
      <c r="C2534" s="127">
        <f t="shared" si="92"/>
        <v>751500</v>
      </c>
      <c r="D2534" s="129">
        <f t="shared" si="90"/>
        <v>40180</v>
      </c>
      <c r="E2534" s="130" t="s">
        <v>7183</v>
      </c>
      <c r="F2534" s="131"/>
      <c r="G2534" s="126"/>
      <c r="H2534" s="126"/>
      <c r="I2534" s="126"/>
      <c r="J2534" s="126"/>
      <c r="K2534" s="126"/>
    </row>
    <row r="2535" spans="1:11" s="122" customFormat="1">
      <c r="A2535" s="128" t="s">
        <v>1205</v>
      </c>
      <c r="B2535" s="127">
        <v>42000</v>
      </c>
      <c r="C2535" s="127">
        <f t="shared" si="92"/>
        <v>769500</v>
      </c>
      <c r="D2535" s="129">
        <f t="shared" si="90"/>
        <v>41160</v>
      </c>
      <c r="E2535" s="130" t="s">
        <v>7183</v>
      </c>
      <c r="F2535" s="131"/>
      <c r="G2535" s="126"/>
      <c r="H2535" s="126"/>
      <c r="I2535" s="126"/>
      <c r="J2535" s="126"/>
      <c r="K2535" s="126"/>
    </row>
    <row r="2536" spans="1:11" s="122" customFormat="1">
      <c r="A2536" s="128" t="s">
        <v>1206</v>
      </c>
      <c r="B2536" s="127">
        <v>43000</v>
      </c>
      <c r="C2536" s="127">
        <f t="shared" si="92"/>
        <v>787500</v>
      </c>
      <c r="D2536" s="129">
        <f t="shared" ref="D2536:D2599" si="93">SUM($G$3)*(B2536*0.001)</f>
        <v>42140</v>
      </c>
      <c r="E2536" s="130" t="s">
        <v>7183</v>
      </c>
      <c r="F2536" s="131"/>
      <c r="G2536" s="126"/>
      <c r="H2536" s="126"/>
      <c r="I2536" s="126"/>
      <c r="J2536" s="126"/>
      <c r="K2536" s="126"/>
    </row>
    <row r="2537" spans="1:11" s="122" customFormat="1">
      <c r="A2537" s="128" t="s">
        <v>1207</v>
      </c>
      <c r="B2537" s="127">
        <v>44000</v>
      </c>
      <c r="C2537" s="127">
        <f t="shared" si="92"/>
        <v>805500</v>
      </c>
      <c r="D2537" s="129">
        <f t="shared" si="93"/>
        <v>43120</v>
      </c>
      <c r="E2537" s="130" t="s">
        <v>7183</v>
      </c>
      <c r="F2537" s="131"/>
      <c r="G2537" s="126"/>
      <c r="H2537" s="126"/>
      <c r="I2537" s="126"/>
      <c r="J2537" s="126"/>
      <c r="K2537" s="126"/>
    </row>
    <row r="2538" spans="1:11" s="122" customFormat="1">
      <c r="A2538" s="128" t="s">
        <v>1208</v>
      </c>
      <c r="B2538" s="127">
        <v>45000</v>
      </c>
      <c r="C2538" s="127">
        <f t="shared" si="92"/>
        <v>823500</v>
      </c>
      <c r="D2538" s="129">
        <f t="shared" si="93"/>
        <v>44100</v>
      </c>
      <c r="E2538" s="130" t="s">
        <v>7183</v>
      </c>
      <c r="F2538" s="131"/>
      <c r="G2538" s="126"/>
      <c r="H2538" s="126"/>
      <c r="I2538" s="126"/>
      <c r="J2538" s="126"/>
      <c r="K2538" s="126"/>
    </row>
    <row r="2539" spans="1:11" s="122" customFormat="1">
      <c r="A2539" s="128" t="s">
        <v>1209</v>
      </c>
      <c r="B2539" s="127">
        <v>46000</v>
      </c>
      <c r="C2539" s="127">
        <f t="shared" si="92"/>
        <v>841500</v>
      </c>
      <c r="D2539" s="129">
        <f t="shared" si="93"/>
        <v>45080</v>
      </c>
      <c r="E2539" s="130" t="s">
        <v>7183</v>
      </c>
      <c r="F2539" s="131"/>
      <c r="G2539" s="126"/>
      <c r="H2539" s="126"/>
      <c r="I2539" s="126"/>
      <c r="J2539" s="126"/>
      <c r="K2539" s="126"/>
    </row>
    <row r="2540" spans="1:11" s="122" customFormat="1">
      <c r="A2540" s="128" t="s">
        <v>1210</v>
      </c>
      <c r="B2540" s="127">
        <v>47000</v>
      </c>
      <c r="C2540" s="127">
        <f t="shared" si="92"/>
        <v>859500</v>
      </c>
      <c r="D2540" s="129">
        <f t="shared" si="93"/>
        <v>46060</v>
      </c>
      <c r="E2540" s="130" t="s">
        <v>7183</v>
      </c>
      <c r="F2540" s="131"/>
      <c r="G2540" s="126"/>
      <c r="H2540" s="126"/>
      <c r="I2540" s="126"/>
      <c r="J2540" s="126"/>
      <c r="K2540" s="126"/>
    </row>
    <row r="2541" spans="1:11" s="122" customFormat="1">
      <c r="A2541" s="128" t="s">
        <v>1211</v>
      </c>
      <c r="B2541" s="127">
        <v>48000</v>
      </c>
      <c r="C2541" s="127">
        <f t="shared" si="92"/>
        <v>877500</v>
      </c>
      <c r="D2541" s="129">
        <f t="shared" si="93"/>
        <v>47040</v>
      </c>
      <c r="E2541" s="130" t="s">
        <v>7183</v>
      </c>
      <c r="F2541" s="131"/>
      <c r="G2541" s="126"/>
      <c r="H2541" s="126"/>
      <c r="I2541" s="126"/>
      <c r="J2541" s="126"/>
      <c r="K2541" s="126"/>
    </row>
    <row r="2542" spans="1:11" s="122" customFormat="1">
      <c r="A2542" s="128" t="s">
        <v>1212</v>
      </c>
      <c r="B2542" s="127">
        <v>49000</v>
      </c>
      <c r="C2542" s="127">
        <f t="shared" si="92"/>
        <v>895500</v>
      </c>
      <c r="D2542" s="129">
        <f t="shared" si="93"/>
        <v>48020</v>
      </c>
      <c r="E2542" s="130" t="s">
        <v>7183</v>
      </c>
      <c r="F2542" s="131"/>
      <c r="G2542" s="126"/>
      <c r="H2542" s="126"/>
      <c r="I2542" s="126"/>
      <c r="J2542" s="126"/>
      <c r="K2542" s="126"/>
    </row>
    <row r="2543" spans="1:11" s="122" customFormat="1">
      <c r="A2543" s="128" t="s">
        <v>1213</v>
      </c>
      <c r="B2543" s="127">
        <v>50000</v>
      </c>
      <c r="C2543" s="127">
        <f t="shared" si="92"/>
        <v>913500</v>
      </c>
      <c r="D2543" s="129">
        <f t="shared" si="93"/>
        <v>49000</v>
      </c>
      <c r="E2543" s="130" t="s">
        <v>7183</v>
      </c>
      <c r="F2543" s="131"/>
      <c r="G2543" s="126"/>
      <c r="H2543" s="126"/>
      <c r="I2543" s="126"/>
      <c r="J2543" s="126"/>
      <c r="K2543" s="126"/>
    </row>
    <row r="2544" spans="1:11" s="122" customFormat="1">
      <c r="A2544" s="128" t="s">
        <v>1214</v>
      </c>
      <c r="B2544" s="127">
        <v>51000</v>
      </c>
      <c r="C2544" s="127">
        <f t="shared" si="92"/>
        <v>931500</v>
      </c>
      <c r="D2544" s="129">
        <f t="shared" si="93"/>
        <v>49980</v>
      </c>
      <c r="E2544" s="130" t="s">
        <v>7183</v>
      </c>
      <c r="F2544" s="131"/>
      <c r="G2544" s="126"/>
      <c r="H2544" s="126"/>
      <c r="I2544" s="126"/>
      <c r="J2544" s="126"/>
      <c r="K2544" s="126"/>
    </row>
    <row r="2545" spans="1:11" s="122" customFormat="1">
      <c r="A2545" s="128" t="s">
        <v>1215</v>
      </c>
      <c r="B2545" s="127">
        <v>52000</v>
      </c>
      <c r="C2545" s="127">
        <f t="shared" si="92"/>
        <v>949500</v>
      </c>
      <c r="D2545" s="129">
        <f t="shared" si="93"/>
        <v>50960</v>
      </c>
      <c r="E2545" s="130" t="s">
        <v>7183</v>
      </c>
      <c r="F2545" s="131"/>
      <c r="G2545" s="126"/>
      <c r="H2545" s="126"/>
      <c r="I2545" s="126"/>
      <c r="J2545" s="126"/>
      <c r="K2545" s="126"/>
    </row>
    <row r="2546" spans="1:11" s="122" customFormat="1">
      <c r="A2546" s="128" t="s">
        <v>1216</v>
      </c>
      <c r="B2546" s="127">
        <v>53000</v>
      </c>
      <c r="C2546" s="127">
        <f t="shared" si="92"/>
        <v>967500</v>
      </c>
      <c r="D2546" s="129">
        <f t="shared" si="93"/>
        <v>51940</v>
      </c>
      <c r="E2546" s="130" t="s">
        <v>7183</v>
      </c>
      <c r="F2546" s="131"/>
      <c r="G2546" s="126"/>
      <c r="H2546" s="126"/>
      <c r="I2546" s="126"/>
      <c r="J2546" s="126"/>
      <c r="K2546" s="126"/>
    </row>
    <row r="2547" spans="1:11" s="122" customFormat="1">
      <c r="A2547" s="128" t="s">
        <v>1217</v>
      </c>
      <c r="B2547" s="127">
        <v>54000</v>
      </c>
      <c r="C2547" s="127">
        <f t="shared" si="92"/>
        <v>985500</v>
      </c>
      <c r="D2547" s="129">
        <f t="shared" si="93"/>
        <v>52920</v>
      </c>
      <c r="E2547" s="130" t="s">
        <v>7183</v>
      </c>
      <c r="F2547" s="131"/>
      <c r="G2547" s="126"/>
      <c r="H2547" s="126"/>
      <c r="I2547" s="126"/>
      <c r="J2547" s="126"/>
      <c r="K2547" s="126"/>
    </row>
    <row r="2548" spans="1:11" s="122" customFormat="1">
      <c r="A2548" s="128" t="s">
        <v>1218</v>
      </c>
      <c r="B2548" s="127">
        <v>55000</v>
      </c>
      <c r="C2548" s="127">
        <f t="shared" si="92"/>
        <v>1003500</v>
      </c>
      <c r="D2548" s="129">
        <f t="shared" si="93"/>
        <v>53900</v>
      </c>
      <c r="E2548" s="130" t="s">
        <v>7183</v>
      </c>
      <c r="F2548" s="131"/>
      <c r="G2548" s="126"/>
      <c r="H2548" s="126"/>
      <c r="I2548" s="126"/>
      <c r="J2548" s="126"/>
      <c r="K2548" s="126"/>
    </row>
    <row r="2549" spans="1:11" s="122" customFormat="1">
      <c r="A2549" s="128" t="s">
        <v>1219</v>
      </c>
      <c r="B2549" s="127">
        <v>56000</v>
      </c>
      <c r="C2549" s="127">
        <f t="shared" si="92"/>
        <v>1021500</v>
      </c>
      <c r="D2549" s="129">
        <f t="shared" si="93"/>
        <v>54880</v>
      </c>
      <c r="E2549" s="130" t="s">
        <v>7183</v>
      </c>
      <c r="F2549" s="131"/>
      <c r="G2549" s="126"/>
      <c r="H2549" s="126"/>
      <c r="I2549" s="126"/>
      <c r="J2549" s="126"/>
      <c r="K2549" s="126"/>
    </row>
    <row r="2550" spans="1:11" s="122" customFormat="1">
      <c r="A2550" s="128" t="s">
        <v>1220</v>
      </c>
      <c r="B2550" s="127">
        <v>57000</v>
      </c>
      <c r="C2550" s="127">
        <f t="shared" si="92"/>
        <v>1039500</v>
      </c>
      <c r="D2550" s="129">
        <f t="shared" si="93"/>
        <v>55860</v>
      </c>
      <c r="E2550" s="130" t="s">
        <v>7183</v>
      </c>
      <c r="F2550" s="131"/>
      <c r="G2550" s="126"/>
      <c r="H2550" s="126"/>
      <c r="I2550" s="126"/>
      <c r="J2550" s="126"/>
      <c r="K2550" s="126"/>
    </row>
    <row r="2551" spans="1:11" s="122" customFormat="1">
      <c r="A2551" s="128" t="s">
        <v>1221</v>
      </c>
      <c r="B2551" s="127">
        <v>58000</v>
      </c>
      <c r="C2551" s="127">
        <f t="shared" si="92"/>
        <v>1057500</v>
      </c>
      <c r="D2551" s="129">
        <f t="shared" si="93"/>
        <v>56840</v>
      </c>
      <c r="E2551" s="130" t="s">
        <v>7183</v>
      </c>
      <c r="F2551" s="131"/>
      <c r="G2551" s="126"/>
      <c r="H2551" s="126"/>
      <c r="I2551" s="126"/>
      <c r="J2551" s="126"/>
      <c r="K2551" s="126"/>
    </row>
    <row r="2552" spans="1:11" s="122" customFormat="1">
      <c r="A2552" s="128" t="s">
        <v>1222</v>
      </c>
      <c r="B2552" s="127">
        <v>59000</v>
      </c>
      <c r="C2552" s="127">
        <f t="shared" si="92"/>
        <v>1075500</v>
      </c>
      <c r="D2552" s="129">
        <f t="shared" si="93"/>
        <v>57820</v>
      </c>
      <c r="E2552" s="130" t="s">
        <v>7183</v>
      </c>
      <c r="F2552" s="131"/>
      <c r="G2552" s="126"/>
      <c r="H2552" s="126"/>
      <c r="I2552" s="126"/>
      <c r="J2552" s="126"/>
      <c r="K2552" s="126"/>
    </row>
    <row r="2553" spans="1:11" s="122" customFormat="1">
      <c r="A2553" s="128" t="s">
        <v>1223</v>
      </c>
      <c r="B2553" s="127">
        <v>60000</v>
      </c>
      <c r="C2553" s="127">
        <f t="shared" si="92"/>
        <v>1093500</v>
      </c>
      <c r="D2553" s="129">
        <f t="shared" si="93"/>
        <v>58800</v>
      </c>
      <c r="E2553" s="130" t="s">
        <v>7183</v>
      </c>
      <c r="F2553" s="131"/>
      <c r="G2553" s="126"/>
      <c r="H2553" s="126"/>
      <c r="I2553" s="126"/>
      <c r="J2553" s="126"/>
      <c r="K2553" s="126"/>
    </row>
    <row r="2554" spans="1:11" s="122" customFormat="1">
      <c r="A2554" s="128" t="s">
        <v>1224</v>
      </c>
      <c r="B2554" s="127">
        <v>61000</v>
      </c>
      <c r="C2554" s="127">
        <f t="shared" si="92"/>
        <v>1111500</v>
      </c>
      <c r="D2554" s="129">
        <f t="shared" si="93"/>
        <v>59780</v>
      </c>
      <c r="E2554" s="130" t="s">
        <v>7183</v>
      </c>
      <c r="F2554" s="131"/>
      <c r="G2554" s="126"/>
      <c r="H2554" s="126"/>
      <c r="I2554" s="126"/>
      <c r="J2554" s="126"/>
      <c r="K2554" s="126"/>
    </row>
    <row r="2555" spans="1:11" s="122" customFormat="1">
      <c r="A2555" s="128" t="s">
        <v>1225</v>
      </c>
      <c r="B2555" s="127">
        <v>62000</v>
      </c>
      <c r="C2555" s="127">
        <f t="shared" si="92"/>
        <v>1129500</v>
      </c>
      <c r="D2555" s="129">
        <f t="shared" si="93"/>
        <v>60760</v>
      </c>
      <c r="E2555" s="130" t="s">
        <v>7183</v>
      </c>
      <c r="F2555" s="131"/>
      <c r="G2555" s="126"/>
      <c r="H2555" s="126"/>
      <c r="I2555" s="126"/>
      <c r="J2555" s="126"/>
      <c r="K2555" s="126"/>
    </row>
    <row r="2556" spans="1:11" s="122" customFormat="1">
      <c r="A2556" s="128" t="s">
        <v>1226</v>
      </c>
      <c r="B2556" s="127">
        <v>63000</v>
      </c>
      <c r="C2556" s="127">
        <f t="shared" si="92"/>
        <v>1147500</v>
      </c>
      <c r="D2556" s="129">
        <f t="shared" si="93"/>
        <v>61740</v>
      </c>
      <c r="E2556" s="130" t="s">
        <v>7183</v>
      </c>
      <c r="F2556" s="131"/>
      <c r="G2556" s="126"/>
      <c r="H2556" s="126"/>
      <c r="I2556" s="126"/>
      <c r="J2556" s="126"/>
      <c r="K2556" s="126"/>
    </row>
    <row r="2557" spans="1:11" s="122" customFormat="1">
      <c r="A2557" s="128" t="s">
        <v>1227</v>
      </c>
      <c r="B2557" s="127">
        <v>64000</v>
      </c>
      <c r="C2557" s="127">
        <f t="shared" si="92"/>
        <v>1165500</v>
      </c>
      <c r="D2557" s="129">
        <f t="shared" si="93"/>
        <v>62720</v>
      </c>
      <c r="E2557" s="130" t="s">
        <v>7183</v>
      </c>
      <c r="F2557" s="131"/>
      <c r="G2557" s="126"/>
      <c r="H2557" s="126"/>
      <c r="I2557" s="126"/>
      <c r="J2557" s="126"/>
      <c r="K2557" s="126"/>
    </row>
    <row r="2558" spans="1:11" s="122" customFormat="1">
      <c r="A2558" s="128" t="s">
        <v>1228</v>
      </c>
      <c r="B2558" s="127">
        <v>65000</v>
      </c>
      <c r="C2558" s="127">
        <f t="shared" si="92"/>
        <v>1183500</v>
      </c>
      <c r="D2558" s="129">
        <f t="shared" si="93"/>
        <v>63700</v>
      </c>
      <c r="E2558" s="130" t="s">
        <v>7183</v>
      </c>
      <c r="F2558" s="131"/>
      <c r="G2558" s="126"/>
      <c r="H2558" s="126"/>
      <c r="I2558" s="126"/>
      <c r="J2558" s="126"/>
      <c r="K2558" s="126"/>
    </row>
    <row r="2559" spans="1:11" s="122" customFormat="1">
      <c r="A2559" s="128" t="s">
        <v>1229</v>
      </c>
      <c r="B2559" s="127">
        <v>66000</v>
      </c>
      <c r="C2559" s="127">
        <f t="shared" si="92"/>
        <v>1201500</v>
      </c>
      <c r="D2559" s="129">
        <f t="shared" si="93"/>
        <v>64680</v>
      </c>
      <c r="E2559" s="130" t="s">
        <v>7183</v>
      </c>
      <c r="F2559" s="131"/>
      <c r="G2559" s="126"/>
      <c r="H2559" s="126"/>
      <c r="I2559" s="126"/>
      <c r="J2559" s="126"/>
      <c r="K2559" s="126"/>
    </row>
    <row r="2560" spans="1:11" s="122" customFormat="1">
      <c r="A2560" s="128" t="s">
        <v>1230</v>
      </c>
      <c r="B2560" s="127">
        <v>67000</v>
      </c>
      <c r="C2560" s="127">
        <f t="shared" ref="C2560:C2623" si="94">C2559+18000</f>
        <v>1219500</v>
      </c>
      <c r="D2560" s="129">
        <f t="shared" si="93"/>
        <v>65660</v>
      </c>
      <c r="E2560" s="130" t="s">
        <v>7183</v>
      </c>
      <c r="F2560" s="131"/>
      <c r="G2560" s="126"/>
      <c r="H2560" s="126"/>
      <c r="I2560" s="126"/>
      <c r="J2560" s="126"/>
      <c r="K2560" s="126"/>
    </row>
    <row r="2561" spans="1:11" s="122" customFormat="1">
      <c r="A2561" s="128" t="s">
        <v>1231</v>
      </c>
      <c r="B2561" s="127">
        <v>68000</v>
      </c>
      <c r="C2561" s="127">
        <f t="shared" si="94"/>
        <v>1237500</v>
      </c>
      <c r="D2561" s="129">
        <f t="shared" si="93"/>
        <v>66640</v>
      </c>
      <c r="E2561" s="130" t="s">
        <v>7183</v>
      </c>
      <c r="F2561" s="131"/>
      <c r="G2561" s="126"/>
      <c r="H2561" s="126"/>
      <c r="I2561" s="126"/>
      <c r="J2561" s="126"/>
      <c r="K2561" s="126"/>
    </row>
    <row r="2562" spans="1:11" s="122" customFormat="1">
      <c r="A2562" s="128" t="s">
        <v>1232</v>
      </c>
      <c r="B2562" s="127">
        <v>69000</v>
      </c>
      <c r="C2562" s="127">
        <f t="shared" si="94"/>
        <v>1255500</v>
      </c>
      <c r="D2562" s="129">
        <f t="shared" si="93"/>
        <v>67620</v>
      </c>
      <c r="E2562" s="130" t="s">
        <v>7183</v>
      </c>
      <c r="F2562" s="131"/>
      <c r="G2562" s="126"/>
      <c r="H2562" s="126"/>
      <c r="I2562" s="126"/>
      <c r="J2562" s="126"/>
      <c r="K2562" s="126"/>
    </row>
    <row r="2563" spans="1:11" s="122" customFormat="1">
      <c r="A2563" s="128" t="s">
        <v>1233</v>
      </c>
      <c r="B2563" s="127">
        <v>70000</v>
      </c>
      <c r="C2563" s="127">
        <f t="shared" si="94"/>
        <v>1273500</v>
      </c>
      <c r="D2563" s="129">
        <f t="shared" si="93"/>
        <v>68600</v>
      </c>
      <c r="E2563" s="130" t="s">
        <v>7183</v>
      </c>
      <c r="F2563" s="131"/>
      <c r="G2563" s="126"/>
      <c r="H2563" s="126"/>
      <c r="I2563" s="126"/>
      <c r="J2563" s="126"/>
      <c r="K2563" s="126"/>
    </row>
    <row r="2564" spans="1:11" s="122" customFormat="1">
      <c r="A2564" s="128" t="s">
        <v>1234</v>
      </c>
      <c r="B2564" s="127">
        <v>71000</v>
      </c>
      <c r="C2564" s="127">
        <f t="shared" si="94"/>
        <v>1291500</v>
      </c>
      <c r="D2564" s="129">
        <f t="shared" si="93"/>
        <v>69580</v>
      </c>
      <c r="E2564" s="130" t="s">
        <v>7183</v>
      </c>
      <c r="F2564" s="131"/>
      <c r="G2564" s="126"/>
      <c r="H2564" s="126"/>
      <c r="I2564" s="126"/>
      <c r="J2564" s="126"/>
      <c r="K2564" s="126"/>
    </row>
    <row r="2565" spans="1:11" s="122" customFormat="1">
      <c r="A2565" s="128" t="s">
        <v>1235</v>
      </c>
      <c r="B2565" s="127">
        <v>72000</v>
      </c>
      <c r="C2565" s="127">
        <f t="shared" si="94"/>
        <v>1309500</v>
      </c>
      <c r="D2565" s="129">
        <f t="shared" si="93"/>
        <v>70560</v>
      </c>
      <c r="E2565" s="130" t="s">
        <v>7183</v>
      </c>
      <c r="F2565" s="131"/>
      <c r="G2565" s="126"/>
      <c r="H2565" s="126"/>
      <c r="I2565" s="126"/>
      <c r="J2565" s="126"/>
      <c r="K2565" s="126"/>
    </row>
    <row r="2566" spans="1:11" s="122" customFormat="1">
      <c r="A2566" s="128" t="s">
        <v>1236</v>
      </c>
      <c r="B2566" s="127">
        <v>73000</v>
      </c>
      <c r="C2566" s="127">
        <f t="shared" si="94"/>
        <v>1327500</v>
      </c>
      <c r="D2566" s="129">
        <f t="shared" si="93"/>
        <v>71540</v>
      </c>
      <c r="E2566" s="130" t="s">
        <v>7183</v>
      </c>
      <c r="F2566" s="131"/>
      <c r="G2566" s="126"/>
      <c r="H2566" s="126"/>
      <c r="I2566" s="126"/>
      <c r="J2566" s="126"/>
      <c r="K2566" s="126"/>
    </row>
    <row r="2567" spans="1:11" s="122" customFormat="1">
      <c r="A2567" s="128" t="s">
        <v>1237</v>
      </c>
      <c r="B2567" s="127">
        <v>74000</v>
      </c>
      <c r="C2567" s="127">
        <f t="shared" si="94"/>
        <v>1345500</v>
      </c>
      <c r="D2567" s="129">
        <f t="shared" si="93"/>
        <v>72520</v>
      </c>
      <c r="E2567" s="130" t="s">
        <v>7183</v>
      </c>
      <c r="F2567" s="131"/>
      <c r="G2567" s="126"/>
      <c r="H2567" s="126"/>
      <c r="I2567" s="126"/>
      <c r="J2567" s="126"/>
      <c r="K2567" s="126"/>
    </row>
    <row r="2568" spans="1:11" s="122" customFormat="1">
      <c r="A2568" s="128" t="s">
        <v>1238</v>
      </c>
      <c r="B2568" s="127">
        <v>75000</v>
      </c>
      <c r="C2568" s="127">
        <f t="shared" si="94"/>
        <v>1363500</v>
      </c>
      <c r="D2568" s="129">
        <f t="shared" si="93"/>
        <v>73500</v>
      </c>
      <c r="E2568" s="130" t="s">
        <v>7183</v>
      </c>
      <c r="F2568" s="131"/>
      <c r="G2568" s="126"/>
      <c r="H2568" s="126"/>
      <c r="I2568" s="126"/>
      <c r="J2568" s="126"/>
      <c r="K2568" s="126"/>
    </row>
    <row r="2569" spans="1:11" s="122" customFormat="1">
      <c r="A2569" s="128" t="s">
        <v>1239</v>
      </c>
      <c r="B2569" s="127">
        <v>76000</v>
      </c>
      <c r="C2569" s="127">
        <f t="shared" si="94"/>
        <v>1381500</v>
      </c>
      <c r="D2569" s="129">
        <f t="shared" si="93"/>
        <v>74480</v>
      </c>
      <c r="E2569" s="130" t="s">
        <v>7183</v>
      </c>
      <c r="F2569" s="131"/>
      <c r="G2569" s="126"/>
      <c r="H2569" s="126"/>
      <c r="I2569" s="126"/>
      <c r="J2569" s="126"/>
      <c r="K2569" s="126"/>
    </row>
    <row r="2570" spans="1:11" s="122" customFormat="1">
      <c r="A2570" s="128" t="s">
        <v>1240</v>
      </c>
      <c r="B2570" s="127">
        <v>77000</v>
      </c>
      <c r="C2570" s="127">
        <f t="shared" si="94"/>
        <v>1399500</v>
      </c>
      <c r="D2570" s="129">
        <f t="shared" si="93"/>
        <v>75460</v>
      </c>
      <c r="E2570" s="130" t="s">
        <v>7183</v>
      </c>
      <c r="F2570" s="131"/>
      <c r="G2570" s="126"/>
      <c r="H2570" s="126"/>
      <c r="I2570" s="126"/>
      <c r="J2570" s="126"/>
      <c r="K2570" s="126"/>
    </row>
    <row r="2571" spans="1:11" s="122" customFormat="1">
      <c r="A2571" s="128" t="s">
        <v>1241</v>
      </c>
      <c r="B2571" s="127">
        <v>78000</v>
      </c>
      <c r="C2571" s="127">
        <f t="shared" si="94"/>
        <v>1417500</v>
      </c>
      <c r="D2571" s="129">
        <f t="shared" si="93"/>
        <v>76440</v>
      </c>
      <c r="E2571" s="130" t="s">
        <v>7183</v>
      </c>
      <c r="F2571" s="131"/>
      <c r="G2571" s="126"/>
      <c r="H2571" s="126"/>
      <c r="I2571" s="126"/>
      <c r="J2571" s="126"/>
      <c r="K2571" s="126"/>
    </row>
    <row r="2572" spans="1:11" s="122" customFormat="1">
      <c r="A2572" s="128" t="s">
        <v>1242</v>
      </c>
      <c r="B2572" s="127">
        <v>79000</v>
      </c>
      <c r="C2572" s="127">
        <f t="shared" si="94"/>
        <v>1435500</v>
      </c>
      <c r="D2572" s="129">
        <f t="shared" si="93"/>
        <v>77420</v>
      </c>
      <c r="E2572" s="130" t="s">
        <v>7183</v>
      </c>
      <c r="F2572" s="131"/>
      <c r="G2572" s="126"/>
      <c r="H2572" s="126"/>
      <c r="I2572" s="126"/>
      <c r="J2572" s="126"/>
      <c r="K2572" s="126"/>
    </row>
    <row r="2573" spans="1:11" s="122" customFormat="1">
      <c r="A2573" s="128" t="s">
        <v>1243</v>
      </c>
      <c r="B2573" s="127">
        <v>80000</v>
      </c>
      <c r="C2573" s="127">
        <f t="shared" si="94"/>
        <v>1453500</v>
      </c>
      <c r="D2573" s="129">
        <f t="shared" si="93"/>
        <v>78400</v>
      </c>
      <c r="E2573" s="130" t="s">
        <v>7183</v>
      </c>
      <c r="F2573" s="131"/>
      <c r="G2573" s="126"/>
      <c r="H2573" s="126"/>
      <c r="I2573" s="126"/>
      <c r="J2573" s="126"/>
      <c r="K2573" s="126"/>
    </row>
    <row r="2574" spans="1:11" s="122" customFormat="1">
      <c r="A2574" s="128" t="s">
        <v>1244</v>
      </c>
      <c r="B2574" s="127">
        <v>81000</v>
      </c>
      <c r="C2574" s="127">
        <f t="shared" si="94"/>
        <v>1471500</v>
      </c>
      <c r="D2574" s="129">
        <f t="shared" si="93"/>
        <v>79380</v>
      </c>
      <c r="E2574" s="130" t="s">
        <v>7183</v>
      </c>
      <c r="F2574" s="131"/>
      <c r="G2574" s="126"/>
      <c r="H2574" s="126"/>
      <c r="I2574" s="126"/>
      <c r="J2574" s="126"/>
      <c r="K2574" s="126"/>
    </row>
    <row r="2575" spans="1:11" s="122" customFormat="1">
      <c r="A2575" s="128" t="s">
        <v>1245</v>
      </c>
      <c r="B2575" s="127">
        <v>82000</v>
      </c>
      <c r="C2575" s="127">
        <f t="shared" si="94"/>
        <v>1489500</v>
      </c>
      <c r="D2575" s="129">
        <f t="shared" si="93"/>
        <v>80360</v>
      </c>
      <c r="E2575" s="130" t="s">
        <v>7183</v>
      </c>
      <c r="F2575" s="131"/>
      <c r="G2575" s="126"/>
      <c r="H2575" s="126"/>
      <c r="I2575" s="126"/>
      <c r="J2575" s="126"/>
      <c r="K2575" s="126"/>
    </row>
    <row r="2576" spans="1:11" s="122" customFormat="1">
      <c r="A2576" s="128" t="s">
        <v>1246</v>
      </c>
      <c r="B2576" s="127">
        <v>83000</v>
      </c>
      <c r="C2576" s="127">
        <f t="shared" si="94"/>
        <v>1507500</v>
      </c>
      <c r="D2576" s="129">
        <f t="shared" si="93"/>
        <v>81340</v>
      </c>
      <c r="E2576" s="130" t="s">
        <v>7183</v>
      </c>
      <c r="F2576" s="131"/>
      <c r="G2576" s="126"/>
      <c r="H2576" s="126"/>
      <c r="I2576" s="126"/>
      <c r="J2576" s="126"/>
      <c r="K2576" s="126"/>
    </row>
    <row r="2577" spans="1:11" s="122" customFormat="1">
      <c r="A2577" s="128" t="s">
        <v>1247</v>
      </c>
      <c r="B2577" s="127">
        <v>84000</v>
      </c>
      <c r="C2577" s="127">
        <f t="shared" si="94"/>
        <v>1525500</v>
      </c>
      <c r="D2577" s="129">
        <f t="shared" si="93"/>
        <v>82320</v>
      </c>
      <c r="E2577" s="130" t="s">
        <v>7183</v>
      </c>
      <c r="F2577" s="131"/>
      <c r="G2577" s="126"/>
      <c r="H2577" s="126"/>
      <c r="I2577" s="126"/>
      <c r="J2577" s="126"/>
      <c r="K2577" s="126"/>
    </row>
    <row r="2578" spans="1:11" s="122" customFormat="1">
      <c r="A2578" s="128" t="s">
        <v>1248</v>
      </c>
      <c r="B2578" s="127">
        <v>85000</v>
      </c>
      <c r="C2578" s="127">
        <f t="shared" si="94"/>
        <v>1543500</v>
      </c>
      <c r="D2578" s="129">
        <f t="shared" si="93"/>
        <v>83300</v>
      </c>
      <c r="E2578" s="130" t="s">
        <v>7183</v>
      </c>
      <c r="F2578" s="131"/>
      <c r="G2578" s="126"/>
      <c r="H2578" s="126"/>
      <c r="I2578" s="126"/>
      <c r="J2578" s="126"/>
      <c r="K2578" s="126"/>
    </row>
    <row r="2579" spans="1:11" s="122" customFormat="1">
      <c r="A2579" s="128" t="s">
        <v>1249</v>
      </c>
      <c r="B2579" s="127">
        <v>86000</v>
      </c>
      <c r="C2579" s="127">
        <f t="shared" si="94"/>
        <v>1561500</v>
      </c>
      <c r="D2579" s="129">
        <f t="shared" si="93"/>
        <v>84280</v>
      </c>
      <c r="E2579" s="130" t="s">
        <v>7183</v>
      </c>
      <c r="F2579" s="131"/>
      <c r="G2579" s="126"/>
      <c r="H2579" s="126"/>
      <c r="I2579" s="126"/>
      <c r="J2579" s="126"/>
      <c r="K2579" s="126"/>
    </row>
    <row r="2580" spans="1:11" s="122" customFormat="1">
      <c r="A2580" s="128" t="s">
        <v>1250</v>
      </c>
      <c r="B2580" s="127">
        <v>87000</v>
      </c>
      <c r="C2580" s="127">
        <f t="shared" si="94"/>
        <v>1579500</v>
      </c>
      <c r="D2580" s="129">
        <f t="shared" si="93"/>
        <v>85260</v>
      </c>
      <c r="E2580" s="130" t="s">
        <v>7183</v>
      </c>
      <c r="F2580" s="131"/>
      <c r="G2580" s="126"/>
      <c r="H2580" s="126"/>
      <c r="I2580" s="126"/>
      <c r="J2580" s="126"/>
      <c r="K2580" s="126"/>
    </row>
    <row r="2581" spans="1:11" s="122" customFormat="1">
      <c r="A2581" s="128" t="s">
        <v>1251</v>
      </c>
      <c r="B2581" s="127">
        <v>88000</v>
      </c>
      <c r="C2581" s="127">
        <f t="shared" si="94"/>
        <v>1597500</v>
      </c>
      <c r="D2581" s="129">
        <f t="shared" si="93"/>
        <v>86240</v>
      </c>
      <c r="E2581" s="130" t="s">
        <v>7183</v>
      </c>
      <c r="F2581" s="131"/>
      <c r="G2581" s="126"/>
      <c r="H2581" s="126"/>
      <c r="I2581" s="126"/>
      <c r="J2581" s="126"/>
      <c r="K2581" s="126"/>
    </row>
    <row r="2582" spans="1:11" s="122" customFormat="1">
      <c r="A2582" s="128" t="s">
        <v>1252</v>
      </c>
      <c r="B2582" s="127">
        <v>89000</v>
      </c>
      <c r="C2582" s="127">
        <f t="shared" si="94"/>
        <v>1615500</v>
      </c>
      <c r="D2582" s="129">
        <f t="shared" si="93"/>
        <v>87220</v>
      </c>
      <c r="E2582" s="130" t="s">
        <v>7183</v>
      </c>
      <c r="F2582" s="131"/>
      <c r="G2582" s="126"/>
      <c r="H2582" s="126"/>
      <c r="I2582" s="126"/>
      <c r="J2582" s="126"/>
      <c r="K2582" s="126"/>
    </row>
    <row r="2583" spans="1:11" s="122" customFormat="1">
      <c r="A2583" s="128" t="s">
        <v>1253</v>
      </c>
      <c r="B2583" s="127">
        <v>90000</v>
      </c>
      <c r="C2583" s="127">
        <f t="shared" si="94"/>
        <v>1633500</v>
      </c>
      <c r="D2583" s="129">
        <f t="shared" si="93"/>
        <v>88200</v>
      </c>
      <c r="E2583" s="130" t="s">
        <v>7183</v>
      </c>
      <c r="F2583" s="131"/>
      <c r="G2583" s="126"/>
      <c r="H2583" s="126"/>
      <c r="I2583" s="126"/>
      <c r="J2583" s="126"/>
      <c r="K2583" s="126"/>
    </row>
    <row r="2584" spans="1:11" s="122" customFormat="1">
      <c r="A2584" s="128" t="s">
        <v>1254</v>
      </c>
      <c r="B2584" s="127">
        <v>91000</v>
      </c>
      <c r="C2584" s="127">
        <f t="shared" si="94"/>
        <v>1651500</v>
      </c>
      <c r="D2584" s="129">
        <f t="shared" si="93"/>
        <v>89180</v>
      </c>
      <c r="E2584" s="130" t="s">
        <v>7183</v>
      </c>
      <c r="F2584" s="131"/>
      <c r="G2584" s="126"/>
      <c r="H2584" s="126"/>
      <c r="I2584" s="126"/>
      <c r="J2584" s="126"/>
      <c r="K2584" s="126"/>
    </row>
    <row r="2585" spans="1:11" s="122" customFormat="1">
      <c r="A2585" s="128" t="s">
        <v>1255</v>
      </c>
      <c r="B2585" s="127">
        <v>92000</v>
      </c>
      <c r="C2585" s="127">
        <f t="shared" si="94"/>
        <v>1669500</v>
      </c>
      <c r="D2585" s="129">
        <f t="shared" si="93"/>
        <v>90160</v>
      </c>
      <c r="E2585" s="130" t="s">
        <v>7183</v>
      </c>
      <c r="F2585" s="131"/>
      <c r="G2585" s="126"/>
      <c r="H2585" s="126"/>
      <c r="I2585" s="126"/>
      <c r="J2585" s="126"/>
      <c r="K2585" s="126"/>
    </row>
    <row r="2586" spans="1:11" s="122" customFormat="1">
      <c r="A2586" s="128" t="s">
        <v>1256</v>
      </c>
      <c r="B2586" s="127">
        <v>93000</v>
      </c>
      <c r="C2586" s="127">
        <f t="shared" si="94"/>
        <v>1687500</v>
      </c>
      <c r="D2586" s="129">
        <f t="shared" si="93"/>
        <v>91140</v>
      </c>
      <c r="E2586" s="130" t="s">
        <v>7183</v>
      </c>
      <c r="F2586" s="131"/>
      <c r="G2586" s="126"/>
      <c r="H2586" s="126"/>
      <c r="I2586" s="126"/>
      <c r="J2586" s="126"/>
      <c r="K2586" s="126"/>
    </row>
    <row r="2587" spans="1:11" s="122" customFormat="1">
      <c r="A2587" s="128" t="s">
        <v>1257</v>
      </c>
      <c r="B2587" s="127">
        <v>94000</v>
      </c>
      <c r="C2587" s="127">
        <f t="shared" si="94"/>
        <v>1705500</v>
      </c>
      <c r="D2587" s="129">
        <f t="shared" si="93"/>
        <v>92120</v>
      </c>
      <c r="E2587" s="130" t="s">
        <v>7183</v>
      </c>
      <c r="F2587" s="131"/>
      <c r="G2587" s="126"/>
      <c r="H2587" s="126"/>
      <c r="I2587" s="126"/>
      <c r="J2587" s="126"/>
      <c r="K2587" s="126"/>
    </row>
    <row r="2588" spans="1:11" s="122" customFormat="1">
      <c r="A2588" s="128" t="s">
        <v>1258</v>
      </c>
      <c r="B2588" s="127">
        <v>95000</v>
      </c>
      <c r="C2588" s="127">
        <f t="shared" si="94"/>
        <v>1723500</v>
      </c>
      <c r="D2588" s="129">
        <f t="shared" si="93"/>
        <v>93100</v>
      </c>
      <c r="E2588" s="130" t="s">
        <v>7183</v>
      </c>
      <c r="F2588" s="131"/>
      <c r="G2588" s="126"/>
      <c r="H2588" s="126"/>
      <c r="I2588" s="126"/>
      <c r="J2588" s="126"/>
      <c r="K2588" s="126"/>
    </row>
    <row r="2589" spans="1:11" s="122" customFormat="1">
      <c r="A2589" s="128" t="s">
        <v>1259</v>
      </c>
      <c r="B2589" s="127">
        <v>96000</v>
      </c>
      <c r="C2589" s="127">
        <f t="shared" si="94"/>
        <v>1741500</v>
      </c>
      <c r="D2589" s="129">
        <f t="shared" si="93"/>
        <v>94080</v>
      </c>
      <c r="E2589" s="130" t="s">
        <v>7183</v>
      </c>
      <c r="F2589" s="131"/>
      <c r="G2589" s="126"/>
      <c r="H2589" s="126"/>
      <c r="I2589" s="126"/>
      <c r="J2589" s="126"/>
      <c r="K2589" s="126"/>
    </row>
    <row r="2590" spans="1:11" s="122" customFormat="1">
      <c r="A2590" s="128" t="s">
        <v>1260</v>
      </c>
      <c r="B2590" s="127">
        <v>97000</v>
      </c>
      <c r="C2590" s="127">
        <f t="shared" si="94"/>
        <v>1759500</v>
      </c>
      <c r="D2590" s="129">
        <f t="shared" si="93"/>
        <v>95060</v>
      </c>
      <c r="E2590" s="130" t="s">
        <v>7183</v>
      </c>
      <c r="F2590" s="131"/>
      <c r="G2590" s="126"/>
      <c r="H2590" s="126"/>
      <c r="I2590" s="126"/>
      <c r="J2590" s="126"/>
      <c r="K2590" s="126"/>
    </row>
    <row r="2591" spans="1:11" s="122" customFormat="1">
      <c r="A2591" s="128" t="s">
        <v>1261</v>
      </c>
      <c r="B2591" s="127">
        <v>98000</v>
      </c>
      <c r="C2591" s="127">
        <f t="shared" si="94"/>
        <v>1777500</v>
      </c>
      <c r="D2591" s="129">
        <f t="shared" si="93"/>
        <v>96040</v>
      </c>
      <c r="E2591" s="130" t="s">
        <v>7183</v>
      </c>
      <c r="F2591" s="131"/>
      <c r="G2591" s="126"/>
      <c r="H2591" s="126"/>
      <c r="I2591" s="126"/>
      <c r="J2591" s="126"/>
      <c r="K2591" s="126"/>
    </row>
    <row r="2592" spans="1:11" s="122" customFormat="1">
      <c r="A2592" s="128" t="s">
        <v>1262</v>
      </c>
      <c r="B2592" s="127">
        <v>99000</v>
      </c>
      <c r="C2592" s="127">
        <f t="shared" si="94"/>
        <v>1795500</v>
      </c>
      <c r="D2592" s="129">
        <f t="shared" si="93"/>
        <v>97020</v>
      </c>
      <c r="E2592" s="130" t="s">
        <v>7183</v>
      </c>
      <c r="F2592" s="131"/>
      <c r="G2592" s="126"/>
      <c r="H2592" s="126"/>
      <c r="I2592" s="126"/>
      <c r="J2592" s="126"/>
      <c r="K2592" s="126"/>
    </row>
    <row r="2593" spans="1:11" s="122" customFormat="1">
      <c r="A2593" s="128" t="s">
        <v>1263</v>
      </c>
      <c r="B2593" s="127">
        <v>100000</v>
      </c>
      <c r="C2593" s="127">
        <f t="shared" si="94"/>
        <v>1813500</v>
      </c>
      <c r="D2593" s="129">
        <f t="shared" si="93"/>
        <v>98000</v>
      </c>
      <c r="E2593" s="130" t="s">
        <v>7183</v>
      </c>
      <c r="F2593" s="131"/>
      <c r="G2593" s="126"/>
      <c r="H2593" s="126"/>
      <c r="I2593" s="126"/>
      <c r="J2593" s="126"/>
      <c r="K2593" s="126"/>
    </row>
    <row r="2594" spans="1:11" s="122" customFormat="1">
      <c r="A2594" s="128" t="s">
        <v>1264</v>
      </c>
      <c r="B2594" s="127">
        <v>101000</v>
      </c>
      <c r="C2594" s="127">
        <f t="shared" si="94"/>
        <v>1831500</v>
      </c>
      <c r="D2594" s="129">
        <f t="shared" si="93"/>
        <v>98980</v>
      </c>
      <c r="E2594" s="130" t="s">
        <v>7183</v>
      </c>
      <c r="F2594" s="131"/>
      <c r="G2594" s="126"/>
      <c r="H2594" s="126"/>
      <c r="I2594" s="126"/>
      <c r="J2594" s="126"/>
      <c r="K2594" s="126"/>
    </row>
    <row r="2595" spans="1:11" s="122" customFormat="1">
      <c r="A2595" s="128" t="s">
        <v>1265</v>
      </c>
      <c r="B2595" s="127">
        <v>102000</v>
      </c>
      <c r="C2595" s="127">
        <f t="shared" si="94"/>
        <v>1849500</v>
      </c>
      <c r="D2595" s="129">
        <f t="shared" si="93"/>
        <v>99960</v>
      </c>
      <c r="E2595" s="130" t="s">
        <v>7183</v>
      </c>
      <c r="F2595" s="131"/>
      <c r="G2595" s="126"/>
      <c r="H2595" s="126"/>
      <c r="I2595" s="126"/>
      <c r="J2595" s="126"/>
      <c r="K2595" s="126"/>
    </row>
    <row r="2596" spans="1:11" s="122" customFormat="1">
      <c r="A2596" s="128" t="s">
        <v>1266</v>
      </c>
      <c r="B2596" s="127">
        <v>103000</v>
      </c>
      <c r="C2596" s="127">
        <f t="shared" si="94"/>
        <v>1867500</v>
      </c>
      <c r="D2596" s="129">
        <f t="shared" si="93"/>
        <v>100940</v>
      </c>
      <c r="E2596" s="130" t="s">
        <v>7183</v>
      </c>
      <c r="F2596" s="131"/>
      <c r="G2596" s="126"/>
      <c r="H2596" s="126"/>
      <c r="I2596" s="126"/>
      <c r="J2596" s="126"/>
      <c r="K2596" s="126"/>
    </row>
    <row r="2597" spans="1:11" s="122" customFormat="1">
      <c r="A2597" s="128" t="s">
        <v>1267</v>
      </c>
      <c r="B2597" s="127">
        <v>104000</v>
      </c>
      <c r="C2597" s="127">
        <f t="shared" si="94"/>
        <v>1885500</v>
      </c>
      <c r="D2597" s="129">
        <f t="shared" si="93"/>
        <v>101920</v>
      </c>
      <c r="E2597" s="130" t="s">
        <v>7183</v>
      </c>
      <c r="F2597" s="131"/>
      <c r="G2597" s="126"/>
      <c r="H2597" s="126"/>
      <c r="I2597" s="126"/>
      <c r="J2597" s="126"/>
      <c r="K2597" s="126"/>
    </row>
    <row r="2598" spans="1:11" s="122" customFormat="1">
      <c r="A2598" s="128" t="s">
        <v>1268</v>
      </c>
      <c r="B2598" s="127">
        <v>105000</v>
      </c>
      <c r="C2598" s="127">
        <f t="shared" si="94"/>
        <v>1903500</v>
      </c>
      <c r="D2598" s="129">
        <f t="shared" si="93"/>
        <v>102900</v>
      </c>
      <c r="E2598" s="130" t="s">
        <v>7183</v>
      </c>
      <c r="F2598" s="131"/>
      <c r="G2598" s="126"/>
      <c r="H2598" s="126"/>
      <c r="I2598" s="126"/>
      <c r="J2598" s="126"/>
      <c r="K2598" s="126"/>
    </row>
    <row r="2599" spans="1:11" s="122" customFormat="1">
      <c r="A2599" s="128" t="s">
        <v>1269</v>
      </c>
      <c r="B2599" s="127">
        <v>106000</v>
      </c>
      <c r="C2599" s="127">
        <f t="shared" si="94"/>
        <v>1921500</v>
      </c>
      <c r="D2599" s="129">
        <f t="shared" si="93"/>
        <v>103880</v>
      </c>
      <c r="E2599" s="130" t="s">
        <v>7183</v>
      </c>
      <c r="F2599" s="131"/>
      <c r="G2599" s="126"/>
      <c r="H2599" s="126"/>
      <c r="I2599" s="126"/>
      <c r="J2599" s="126"/>
      <c r="K2599" s="126"/>
    </row>
    <row r="2600" spans="1:11" s="122" customFormat="1">
      <c r="A2600" s="128" t="s">
        <v>1270</v>
      </c>
      <c r="B2600" s="127">
        <v>107000</v>
      </c>
      <c r="C2600" s="127">
        <f t="shared" si="94"/>
        <v>1939500</v>
      </c>
      <c r="D2600" s="129">
        <f t="shared" ref="D2600:D2663" si="95">SUM($G$3)*(B2600*0.001)</f>
        <v>104860</v>
      </c>
      <c r="E2600" s="130" t="s">
        <v>7183</v>
      </c>
      <c r="F2600" s="131"/>
      <c r="G2600" s="126"/>
      <c r="H2600" s="126"/>
      <c r="I2600" s="126"/>
      <c r="J2600" s="126"/>
      <c r="K2600" s="126"/>
    </row>
    <row r="2601" spans="1:11" s="122" customFormat="1">
      <c r="A2601" s="128" t="s">
        <v>1271</v>
      </c>
      <c r="B2601" s="127">
        <v>108000</v>
      </c>
      <c r="C2601" s="127">
        <f t="shared" si="94"/>
        <v>1957500</v>
      </c>
      <c r="D2601" s="129">
        <f t="shared" si="95"/>
        <v>105840</v>
      </c>
      <c r="E2601" s="130" t="s">
        <v>7183</v>
      </c>
      <c r="F2601" s="131"/>
      <c r="G2601" s="126"/>
      <c r="H2601" s="126"/>
      <c r="I2601" s="126"/>
      <c r="J2601" s="126"/>
      <c r="K2601" s="126"/>
    </row>
    <row r="2602" spans="1:11" s="122" customFormat="1">
      <c r="A2602" s="128" t="s">
        <v>1272</v>
      </c>
      <c r="B2602" s="127">
        <v>109000</v>
      </c>
      <c r="C2602" s="127">
        <f t="shared" si="94"/>
        <v>1975500</v>
      </c>
      <c r="D2602" s="129">
        <f t="shared" si="95"/>
        <v>106820</v>
      </c>
      <c r="E2602" s="130" t="s">
        <v>7183</v>
      </c>
      <c r="F2602" s="131"/>
      <c r="G2602" s="126"/>
      <c r="H2602" s="126"/>
      <c r="I2602" s="126"/>
      <c r="J2602" s="126"/>
      <c r="K2602" s="126"/>
    </row>
    <row r="2603" spans="1:11" s="122" customFormat="1">
      <c r="A2603" s="128" t="s">
        <v>1273</v>
      </c>
      <c r="B2603" s="127">
        <v>110000</v>
      </c>
      <c r="C2603" s="127">
        <f t="shared" si="94"/>
        <v>1993500</v>
      </c>
      <c r="D2603" s="129">
        <f t="shared" si="95"/>
        <v>107800</v>
      </c>
      <c r="E2603" s="130" t="s">
        <v>7183</v>
      </c>
      <c r="F2603" s="131"/>
      <c r="G2603" s="126"/>
      <c r="H2603" s="126"/>
      <c r="I2603" s="126"/>
      <c r="J2603" s="126"/>
      <c r="K2603" s="126"/>
    </row>
    <row r="2604" spans="1:11" s="122" customFormat="1">
      <c r="A2604" s="128" t="s">
        <v>1274</v>
      </c>
      <c r="B2604" s="127">
        <v>111000</v>
      </c>
      <c r="C2604" s="127">
        <f t="shared" si="94"/>
        <v>2011500</v>
      </c>
      <c r="D2604" s="129">
        <f t="shared" si="95"/>
        <v>108780</v>
      </c>
      <c r="E2604" s="130" t="s">
        <v>7183</v>
      </c>
      <c r="F2604" s="131"/>
      <c r="G2604" s="126"/>
      <c r="H2604" s="126"/>
      <c r="I2604" s="126"/>
      <c r="J2604" s="126"/>
      <c r="K2604" s="126"/>
    </row>
    <row r="2605" spans="1:11" s="122" customFormat="1">
      <c r="A2605" s="128" t="s">
        <v>1275</v>
      </c>
      <c r="B2605" s="127">
        <v>112000</v>
      </c>
      <c r="C2605" s="127">
        <f t="shared" si="94"/>
        <v>2029500</v>
      </c>
      <c r="D2605" s="129">
        <f t="shared" si="95"/>
        <v>109760</v>
      </c>
      <c r="E2605" s="130" t="s">
        <v>7183</v>
      </c>
      <c r="F2605" s="131"/>
      <c r="G2605" s="126"/>
      <c r="H2605" s="126"/>
      <c r="I2605" s="126"/>
      <c r="J2605" s="126"/>
      <c r="K2605" s="126"/>
    </row>
    <row r="2606" spans="1:11" s="122" customFormat="1">
      <c r="A2606" s="128" t="s">
        <v>1276</v>
      </c>
      <c r="B2606" s="127">
        <v>113000</v>
      </c>
      <c r="C2606" s="127">
        <f t="shared" si="94"/>
        <v>2047500</v>
      </c>
      <c r="D2606" s="129">
        <f t="shared" si="95"/>
        <v>110740</v>
      </c>
      <c r="E2606" s="130" t="s">
        <v>7183</v>
      </c>
      <c r="F2606" s="131"/>
      <c r="G2606" s="126"/>
      <c r="H2606" s="126"/>
      <c r="I2606" s="126"/>
      <c r="J2606" s="126"/>
      <c r="K2606" s="126"/>
    </row>
    <row r="2607" spans="1:11" s="122" customFormat="1">
      <c r="A2607" s="128" t="s">
        <v>1277</v>
      </c>
      <c r="B2607" s="127">
        <v>114000</v>
      </c>
      <c r="C2607" s="127">
        <f t="shared" si="94"/>
        <v>2065500</v>
      </c>
      <c r="D2607" s="129">
        <f t="shared" si="95"/>
        <v>111720</v>
      </c>
      <c r="E2607" s="130" t="s">
        <v>7183</v>
      </c>
      <c r="F2607" s="131"/>
      <c r="G2607" s="126"/>
      <c r="H2607" s="126"/>
      <c r="I2607" s="126"/>
      <c r="J2607" s="126"/>
      <c r="K2607" s="126"/>
    </row>
    <row r="2608" spans="1:11" s="122" customFormat="1">
      <c r="A2608" s="128" t="s">
        <v>1278</v>
      </c>
      <c r="B2608" s="127">
        <v>115000</v>
      </c>
      <c r="C2608" s="127">
        <f t="shared" si="94"/>
        <v>2083500</v>
      </c>
      <c r="D2608" s="129">
        <f t="shared" si="95"/>
        <v>112700</v>
      </c>
      <c r="E2608" s="130" t="s">
        <v>7183</v>
      </c>
      <c r="F2608" s="131"/>
      <c r="G2608" s="126"/>
      <c r="H2608" s="126"/>
      <c r="I2608" s="126"/>
      <c r="J2608" s="126"/>
      <c r="K2608" s="126"/>
    </row>
    <row r="2609" spans="1:11" s="122" customFormat="1">
      <c r="A2609" s="128" t="s">
        <v>1279</v>
      </c>
      <c r="B2609" s="127">
        <v>116000</v>
      </c>
      <c r="C2609" s="127">
        <f t="shared" si="94"/>
        <v>2101500</v>
      </c>
      <c r="D2609" s="129">
        <f t="shared" si="95"/>
        <v>113680</v>
      </c>
      <c r="E2609" s="130" t="s">
        <v>7183</v>
      </c>
      <c r="F2609" s="131"/>
      <c r="G2609" s="126"/>
      <c r="H2609" s="126"/>
      <c r="I2609" s="126"/>
      <c r="J2609" s="126"/>
      <c r="K2609" s="126"/>
    </row>
    <row r="2610" spans="1:11" s="122" customFormat="1">
      <c r="A2610" s="128" t="s">
        <v>1280</v>
      </c>
      <c r="B2610" s="127">
        <v>117000</v>
      </c>
      <c r="C2610" s="127">
        <f t="shared" si="94"/>
        <v>2119500</v>
      </c>
      <c r="D2610" s="129">
        <f t="shared" si="95"/>
        <v>114660</v>
      </c>
      <c r="E2610" s="130" t="s">
        <v>7183</v>
      </c>
      <c r="F2610" s="131"/>
      <c r="G2610" s="126"/>
      <c r="H2610" s="126"/>
      <c r="I2610" s="126"/>
      <c r="J2610" s="126"/>
      <c r="K2610" s="126"/>
    </row>
    <row r="2611" spans="1:11" s="122" customFormat="1">
      <c r="A2611" s="128" t="s">
        <v>1281</v>
      </c>
      <c r="B2611" s="127">
        <v>118000</v>
      </c>
      <c r="C2611" s="127">
        <f t="shared" si="94"/>
        <v>2137500</v>
      </c>
      <c r="D2611" s="129">
        <f t="shared" si="95"/>
        <v>115640</v>
      </c>
      <c r="E2611" s="130" t="s">
        <v>7183</v>
      </c>
      <c r="F2611" s="131"/>
      <c r="G2611" s="126"/>
      <c r="H2611" s="126"/>
      <c r="I2611" s="126"/>
      <c r="J2611" s="126"/>
      <c r="K2611" s="126"/>
    </row>
    <row r="2612" spans="1:11" s="122" customFormat="1">
      <c r="A2612" s="128" t="s">
        <v>1282</v>
      </c>
      <c r="B2612" s="127">
        <v>119000</v>
      </c>
      <c r="C2612" s="127">
        <f t="shared" si="94"/>
        <v>2155500</v>
      </c>
      <c r="D2612" s="129">
        <f t="shared" si="95"/>
        <v>116620</v>
      </c>
      <c r="E2612" s="130" t="s">
        <v>7183</v>
      </c>
      <c r="F2612" s="131"/>
      <c r="G2612" s="126"/>
      <c r="H2612" s="126"/>
      <c r="I2612" s="126"/>
      <c r="J2612" s="126"/>
      <c r="K2612" s="126"/>
    </row>
    <row r="2613" spans="1:11" s="122" customFormat="1">
      <c r="A2613" s="128" t="s">
        <v>1283</v>
      </c>
      <c r="B2613" s="127">
        <v>120000</v>
      </c>
      <c r="C2613" s="127">
        <f t="shared" si="94"/>
        <v>2173500</v>
      </c>
      <c r="D2613" s="129">
        <f t="shared" si="95"/>
        <v>117600</v>
      </c>
      <c r="E2613" s="130" t="s">
        <v>7183</v>
      </c>
      <c r="F2613" s="131"/>
      <c r="G2613" s="126"/>
      <c r="H2613" s="126"/>
      <c r="I2613" s="126"/>
      <c r="J2613" s="126"/>
      <c r="K2613" s="126"/>
    </row>
    <row r="2614" spans="1:11" s="122" customFormat="1">
      <c r="A2614" s="128" t="s">
        <v>1284</v>
      </c>
      <c r="B2614" s="127">
        <v>121000</v>
      </c>
      <c r="C2614" s="127">
        <f t="shared" si="94"/>
        <v>2191500</v>
      </c>
      <c r="D2614" s="129">
        <f t="shared" si="95"/>
        <v>118580</v>
      </c>
      <c r="E2614" s="130" t="s">
        <v>7183</v>
      </c>
      <c r="F2614" s="131"/>
      <c r="G2614" s="126"/>
      <c r="H2614" s="126"/>
      <c r="I2614" s="126"/>
      <c r="J2614" s="126"/>
      <c r="K2614" s="126"/>
    </row>
    <row r="2615" spans="1:11" s="122" customFormat="1">
      <c r="A2615" s="128" t="s">
        <v>1285</v>
      </c>
      <c r="B2615" s="127">
        <v>122000</v>
      </c>
      <c r="C2615" s="127">
        <f t="shared" si="94"/>
        <v>2209500</v>
      </c>
      <c r="D2615" s="129">
        <f t="shared" si="95"/>
        <v>119560</v>
      </c>
      <c r="E2615" s="130" t="s">
        <v>7183</v>
      </c>
      <c r="F2615" s="131"/>
      <c r="G2615" s="126"/>
      <c r="H2615" s="126"/>
      <c r="I2615" s="126"/>
      <c r="J2615" s="126"/>
      <c r="K2615" s="126"/>
    </row>
    <row r="2616" spans="1:11" s="122" customFormat="1">
      <c r="A2616" s="128" t="s">
        <v>1286</v>
      </c>
      <c r="B2616" s="127">
        <v>123000</v>
      </c>
      <c r="C2616" s="127">
        <f t="shared" si="94"/>
        <v>2227500</v>
      </c>
      <c r="D2616" s="129">
        <f t="shared" si="95"/>
        <v>120540</v>
      </c>
      <c r="E2616" s="130" t="s">
        <v>7183</v>
      </c>
      <c r="F2616" s="131"/>
      <c r="G2616" s="126"/>
      <c r="H2616" s="126"/>
      <c r="I2616" s="126"/>
      <c r="J2616" s="126"/>
      <c r="K2616" s="126"/>
    </row>
    <row r="2617" spans="1:11" s="122" customFormat="1">
      <c r="A2617" s="128" t="s">
        <v>1287</v>
      </c>
      <c r="B2617" s="127">
        <v>124000</v>
      </c>
      <c r="C2617" s="127">
        <f t="shared" si="94"/>
        <v>2245500</v>
      </c>
      <c r="D2617" s="129">
        <f t="shared" si="95"/>
        <v>121520</v>
      </c>
      <c r="E2617" s="130" t="s">
        <v>7183</v>
      </c>
      <c r="F2617" s="131"/>
      <c r="G2617" s="126"/>
      <c r="H2617" s="126"/>
      <c r="I2617" s="126"/>
      <c r="J2617" s="126"/>
      <c r="K2617" s="126"/>
    </row>
    <row r="2618" spans="1:11" s="122" customFormat="1">
      <c r="A2618" s="128" t="s">
        <v>1288</v>
      </c>
      <c r="B2618" s="127">
        <v>125000</v>
      </c>
      <c r="C2618" s="127">
        <f t="shared" si="94"/>
        <v>2263500</v>
      </c>
      <c r="D2618" s="129">
        <f t="shared" si="95"/>
        <v>122500</v>
      </c>
      <c r="E2618" s="130" t="s">
        <v>7183</v>
      </c>
      <c r="F2618" s="131"/>
      <c r="G2618" s="126"/>
      <c r="H2618" s="126"/>
      <c r="I2618" s="126"/>
      <c r="J2618" s="126"/>
      <c r="K2618" s="126"/>
    </row>
    <row r="2619" spans="1:11" s="122" customFormat="1">
      <c r="A2619" s="128" t="s">
        <v>1289</v>
      </c>
      <c r="B2619" s="127">
        <v>126000</v>
      </c>
      <c r="C2619" s="127">
        <f t="shared" si="94"/>
        <v>2281500</v>
      </c>
      <c r="D2619" s="129">
        <f t="shared" si="95"/>
        <v>123480</v>
      </c>
      <c r="E2619" s="130" t="s">
        <v>7183</v>
      </c>
      <c r="F2619" s="131"/>
      <c r="G2619" s="126"/>
      <c r="H2619" s="126"/>
      <c r="I2619" s="126"/>
      <c r="J2619" s="126"/>
      <c r="K2619" s="126"/>
    </row>
    <row r="2620" spans="1:11" s="122" customFormat="1">
      <c r="A2620" s="128" t="s">
        <v>1290</v>
      </c>
      <c r="B2620" s="127">
        <v>127000</v>
      </c>
      <c r="C2620" s="127">
        <f t="shared" si="94"/>
        <v>2299500</v>
      </c>
      <c r="D2620" s="129">
        <f t="shared" si="95"/>
        <v>124460</v>
      </c>
      <c r="E2620" s="130" t="s">
        <v>7183</v>
      </c>
      <c r="F2620" s="131"/>
      <c r="G2620" s="126"/>
      <c r="H2620" s="126"/>
      <c r="I2620" s="126"/>
      <c r="J2620" s="126"/>
      <c r="K2620" s="126"/>
    </row>
    <row r="2621" spans="1:11" s="122" customFormat="1">
      <c r="A2621" s="128" t="s">
        <v>1291</v>
      </c>
      <c r="B2621" s="127">
        <v>128000</v>
      </c>
      <c r="C2621" s="127">
        <f t="shared" si="94"/>
        <v>2317500</v>
      </c>
      <c r="D2621" s="129">
        <f t="shared" si="95"/>
        <v>125440</v>
      </c>
      <c r="E2621" s="130" t="s">
        <v>7183</v>
      </c>
      <c r="F2621" s="131"/>
      <c r="G2621" s="126"/>
      <c r="H2621" s="126"/>
      <c r="I2621" s="126"/>
      <c r="J2621" s="126"/>
      <c r="K2621" s="126"/>
    </row>
    <row r="2622" spans="1:11" s="122" customFormat="1">
      <c r="A2622" s="128" t="s">
        <v>1292</v>
      </c>
      <c r="B2622" s="127">
        <v>129000</v>
      </c>
      <c r="C2622" s="127">
        <f t="shared" si="94"/>
        <v>2335500</v>
      </c>
      <c r="D2622" s="129">
        <f t="shared" si="95"/>
        <v>126420</v>
      </c>
      <c r="E2622" s="130" t="s">
        <v>7183</v>
      </c>
      <c r="F2622" s="131"/>
      <c r="G2622" s="126"/>
      <c r="H2622" s="126"/>
      <c r="I2622" s="126"/>
      <c r="J2622" s="126"/>
      <c r="K2622" s="126"/>
    </row>
    <row r="2623" spans="1:11" s="122" customFormat="1">
      <c r="A2623" s="128" t="s">
        <v>1293</v>
      </c>
      <c r="B2623" s="127">
        <v>130000</v>
      </c>
      <c r="C2623" s="127">
        <f t="shared" si="94"/>
        <v>2353500</v>
      </c>
      <c r="D2623" s="129">
        <f t="shared" si="95"/>
        <v>127400</v>
      </c>
      <c r="E2623" s="130" t="s">
        <v>7183</v>
      </c>
      <c r="F2623" s="131"/>
      <c r="G2623" s="126"/>
      <c r="H2623" s="126"/>
      <c r="I2623" s="126"/>
      <c r="J2623" s="126"/>
      <c r="K2623" s="126"/>
    </row>
    <row r="2624" spans="1:11" s="122" customFormat="1">
      <c r="A2624" s="128" t="s">
        <v>1294</v>
      </c>
      <c r="B2624" s="127">
        <v>131000</v>
      </c>
      <c r="C2624" s="127">
        <f t="shared" ref="C2624:C2687" si="96">C2623+18000</f>
        <v>2371500</v>
      </c>
      <c r="D2624" s="129">
        <f t="shared" si="95"/>
        <v>128380</v>
      </c>
      <c r="E2624" s="130" t="s">
        <v>7183</v>
      </c>
      <c r="F2624" s="131"/>
      <c r="G2624" s="126"/>
      <c r="H2624" s="126"/>
      <c r="I2624" s="126"/>
      <c r="J2624" s="126"/>
      <c r="K2624" s="126"/>
    </row>
    <row r="2625" spans="1:11" s="122" customFormat="1">
      <c r="A2625" s="128" t="s">
        <v>1295</v>
      </c>
      <c r="B2625" s="127">
        <v>132000</v>
      </c>
      <c r="C2625" s="127">
        <f t="shared" si="96"/>
        <v>2389500</v>
      </c>
      <c r="D2625" s="129">
        <f t="shared" si="95"/>
        <v>129360</v>
      </c>
      <c r="E2625" s="130" t="s">
        <v>7183</v>
      </c>
      <c r="F2625" s="131"/>
      <c r="G2625" s="126"/>
      <c r="H2625" s="126"/>
      <c r="I2625" s="126"/>
      <c r="J2625" s="126"/>
      <c r="K2625" s="126"/>
    </row>
    <row r="2626" spans="1:11" s="122" customFormat="1">
      <c r="A2626" s="128" t="s">
        <v>1296</v>
      </c>
      <c r="B2626" s="127">
        <v>133000</v>
      </c>
      <c r="C2626" s="127">
        <f t="shared" si="96"/>
        <v>2407500</v>
      </c>
      <c r="D2626" s="129">
        <f t="shared" si="95"/>
        <v>130340</v>
      </c>
      <c r="E2626" s="130" t="s">
        <v>7183</v>
      </c>
      <c r="F2626" s="131"/>
      <c r="G2626" s="126"/>
      <c r="H2626" s="126"/>
      <c r="I2626" s="126"/>
      <c r="J2626" s="126"/>
      <c r="K2626" s="126"/>
    </row>
    <row r="2627" spans="1:11" s="122" customFormat="1">
      <c r="A2627" s="128" t="s">
        <v>1297</v>
      </c>
      <c r="B2627" s="127">
        <v>134000</v>
      </c>
      <c r="C2627" s="127">
        <f t="shared" si="96"/>
        <v>2425500</v>
      </c>
      <c r="D2627" s="129">
        <f t="shared" si="95"/>
        <v>131320</v>
      </c>
      <c r="E2627" s="130" t="s">
        <v>7183</v>
      </c>
      <c r="F2627" s="131"/>
      <c r="G2627" s="126"/>
      <c r="H2627" s="126"/>
      <c r="I2627" s="126"/>
      <c r="J2627" s="126"/>
      <c r="K2627" s="126"/>
    </row>
    <row r="2628" spans="1:11" s="122" customFormat="1">
      <c r="A2628" s="128" t="s">
        <v>1298</v>
      </c>
      <c r="B2628" s="127">
        <v>135000</v>
      </c>
      <c r="C2628" s="127">
        <f t="shared" si="96"/>
        <v>2443500</v>
      </c>
      <c r="D2628" s="129">
        <f t="shared" si="95"/>
        <v>132300</v>
      </c>
      <c r="E2628" s="130" t="s">
        <v>7183</v>
      </c>
      <c r="F2628" s="131"/>
      <c r="G2628" s="126"/>
      <c r="H2628" s="126"/>
      <c r="I2628" s="126"/>
      <c r="J2628" s="126"/>
      <c r="K2628" s="126"/>
    </row>
    <row r="2629" spans="1:11" s="122" customFormat="1">
      <c r="A2629" s="128" t="s">
        <v>1299</v>
      </c>
      <c r="B2629" s="127">
        <v>136000</v>
      </c>
      <c r="C2629" s="127">
        <f t="shared" si="96"/>
        <v>2461500</v>
      </c>
      <c r="D2629" s="129">
        <f t="shared" si="95"/>
        <v>133280</v>
      </c>
      <c r="E2629" s="130" t="s">
        <v>7183</v>
      </c>
      <c r="F2629" s="131"/>
      <c r="G2629" s="126"/>
      <c r="H2629" s="126"/>
      <c r="I2629" s="126"/>
      <c r="J2629" s="126"/>
      <c r="K2629" s="126"/>
    </row>
    <row r="2630" spans="1:11" s="122" customFormat="1">
      <c r="A2630" s="128" t="s">
        <v>1300</v>
      </c>
      <c r="B2630" s="127">
        <v>137000</v>
      </c>
      <c r="C2630" s="127">
        <f t="shared" si="96"/>
        <v>2479500</v>
      </c>
      <c r="D2630" s="129">
        <f t="shared" si="95"/>
        <v>134260</v>
      </c>
      <c r="E2630" s="130" t="s">
        <v>7183</v>
      </c>
      <c r="F2630" s="131"/>
      <c r="G2630" s="126"/>
      <c r="H2630" s="126"/>
      <c r="I2630" s="126"/>
      <c r="J2630" s="126"/>
      <c r="K2630" s="126"/>
    </row>
    <row r="2631" spans="1:11" s="122" customFormat="1">
      <c r="A2631" s="128" t="s">
        <v>1301</v>
      </c>
      <c r="B2631" s="127">
        <v>138000</v>
      </c>
      <c r="C2631" s="127">
        <f t="shared" si="96"/>
        <v>2497500</v>
      </c>
      <c r="D2631" s="129">
        <f t="shared" si="95"/>
        <v>135240</v>
      </c>
      <c r="E2631" s="130" t="s">
        <v>7183</v>
      </c>
      <c r="F2631" s="131"/>
      <c r="G2631" s="126"/>
      <c r="H2631" s="126"/>
      <c r="I2631" s="126"/>
      <c r="J2631" s="126"/>
      <c r="K2631" s="126"/>
    </row>
    <row r="2632" spans="1:11" s="122" customFormat="1">
      <c r="A2632" s="128" t="s">
        <v>1302</v>
      </c>
      <c r="B2632" s="127">
        <v>139000</v>
      </c>
      <c r="C2632" s="127">
        <f t="shared" si="96"/>
        <v>2515500</v>
      </c>
      <c r="D2632" s="129">
        <f t="shared" si="95"/>
        <v>136220</v>
      </c>
      <c r="E2632" s="130" t="s">
        <v>7183</v>
      </c>
      <c r="F2632" s="131"/>
      <c r="G2632" s="126"/>
      <c r="H2632" s="126"/>
      <c r="I2632" s="126"/>
      <c r="J2632" s="126"/>
      <c r="K2632" s="126"/>
    </row>
    <row r="2633" spans="1:11" s="122" customFormat="1">
      <c r="A2633" s="128" t="s">
        <v>1303</v>
      </c>
      <c r="B2633" s="127">
        <v>140000</v>
      </c>
      <c r="C2633" s="127">
        <f t="shared" si="96"/>
        <v>2533500</v>
      </c>
      <c r="D2633" s="129">
        <f t="shared" si="95"/>
        <v>137200</v>
      </c>
      <c r="E2633" s="130" t="s">
        <v>7183</v>
      </c>
      <c r="F2633" s="131"/>
      <c r="G2633" s="126"/>
      <c r="H2633" s="126"/>
      <c r="I2633" s="126"/>
      <c r="J2633" s="126"/>
      <c r="K2633" s="126"/>
    </row>
    <row r="2634" spans="1:11" s="122" customFormat="1">
      <c r="A2634" s="128" t="s">
        <v>1304</v>
      </c>
      <c r="B2634" s="127">
        <v>141000</v>
      </c>
      <c r="C2634" s="127">
        <f t="shared" si="96"/>
        <v>2551500</v>
      </c>
      <c r="D2634" s="129">
        <f t="shared" si="95"/>
        <v>138180</v>
      </c>
      <c r="E2634" s="130" t="s">
        <v>7183</v>
      </c>
      <c r="F2634" s="131"/>
      <c r="G2634" s="126"/>
      <c r="H2634" s="126"/>
      <c r="I2634" s="126"/>
      <c r="J2634" s="126"/>
      <c r="K2634" s="126"/>
    </row>
    <row r="2635" spans="1:11" s="122" customFormat="1">
      <c r="A2635" s="128" t="s">
        <v>1305</v>
      </c>
      <c r="B2635" s="127">
        <v>142000</v>
      </c>
      <c r="C2635" s="127">
        <f t="shared" si="96"/>
        <v>2569500</v>
      </c>
      <c r="D2635" s="129">
        <f t="shared" si="95"/>
        <v>139160</v>
      </c>
      <c r="E2635" s="130" t="s">
        <v>7183</v>
      </c>
      <c r="F2635" s="131"/>
      <c r="G2635" s="126"/>
      <c r="H2635" s="126"/>
      <c r="I2635" s="126"/>
      <c r="J2635" s="126"/>
      <c r="K2635" s="126"/>
    </row>
    <row r="2636" spans="1:11" s="122" customFormat="1">
      <c r="A2636" s="128" t="s">
        <v>1306</v>
      </c>
      <c r="B2636" s="127">
        <v>143000</v>
      </c>
      <c r="C2636" s="127">
        <f t="shared" si="96"/>
        <v>2587500</v>
      </c>
      <c r="D2636" s="129">
        <f t="shared" si="95"/>
        <v>140140</v>
      </c>
      <c r="E2636" s="130" t="s">
        <v>7183</v>
      </c>
      <c r="F2636" s="131"/>
      <c r="G2636" s="126"/>
      <c r="H2636" s="126"/>
      <c r="I2636" s="126"/>
      <c r="J2636" s="126"/>
      <c r="K2636" s="126"/>
    </row>
    <row r="2637" spans="1:11" s="122" customFormat="1">
      <c r="A2637" s="128" t="s">
        <v>1307</v>
      </c>
      <c r="B2637" s="127">
        <v>144000</v>
      </c>
      <c r="C2637" s="127">
        <f t="shared" si="96"/>
        <v>2605500</v>
      </c>
      <c r="D2637" s="129">
        <f t="shared" si="95"/>
        <v>141120</v>
      </c>
      <c r="E2637" s="130" t="s">
        <v>7183</v>
      </c>
      <c r="F2637" s="131"/>
      <c r="G2637" s="126"/>
      <c r="H2637" s="126"/>
      <c r="I2637" s="126"/>
      <c r="J2637" s="126"/>
      <c r="K2637" s="126"/>
    </row>
    <row r="2638" spans="1:11" s="122" customFormat="1">
      <c r="A2638" s="128" t="s">
        <v>1308</v>
      </c>
      <c r="B2638" s="127">
        <v>145000</v>
      </c>
      <c r="C2638" s="127">
        <f t="shared" si="96"/>
        <v>2623500</v>
      </c>
      <c r="D2638" s="129">
        <f t="shared" si="95"/>
        <v>142100</v>
      </c>
      <c r="E2638" s="130" t="s">
        <v>7183</v>
      </c>
      <c r="F2638" s="131"/>
      <c r="G2638" s="126"/>
      <c r="H2638" s="126"/>
      <c r="I2638" s="126"/>
      <c r="J2638" s="126"/>
      <c r="K2638" s="126"/>
    </row>
    <row r="2639" spans="1:11" s="122" customFormat="1">
      <c r="A2639" s="128" t="s">
        <v>1309</v>
      </c>
      <c r="B2639" s="127">
        <v>146000</v>
      </c>
      <c r="C2639" s="127">
        <f t="shared" si="96"/>
        <v>2641500</v>
      </c>
      <c r="D2639" s="129">
        <f t="shared" si="95"/>
        <v>143080</v>
      </c>
      <c r="E2639" s="130" t="s">
        <v>7183</v>
      </c>
      <c r="F2639" s="131"/>
      <c r="G2639" s="126"/>
      <c r="H2639" s="126"/>
      <c r="I2639" s="126"/>
      <c r="J2639" s="126"/>
      <c r="K2639" s="126"/>
    </row>
    <row r="2640" spans="1:11" s="122" customFormat="1">
      <c r="A2640" s="128" t="s">
        <v>1310</v>
      </c>
      <c r="B2640" s="127">
        <v>147000</v>
      </c>
      <c r="C2640" s="127">
        <f t="shared" si="96"/>
        <v>2659500</v>
      </c>
      <c r="D2640" s="129">
        <f t="shared" si="95"/>
        <v>144060</v>
      </c>
      <c r="E2640" s="130" t="s">
        <v>7183</v>
      </c>
      <c r="F2640" s="131"/>
      <c r="G2640" s="126"/>
      <c r="H2640" s="126"/>
      <c r="I2640" s="126"/>
      <c r="J2640" s="126"/>
      <c r="K2640" s="126"/>
    </row>
    <row r="2641" spans="1:11" s="122" customFormat="1">
      <c r="A2641" s="128" t="s">
        <v>1311</v>
      </c>
      <c r="B2641" s="127">
        <v>148000</v>
      </c>
      <c r="C2641" s="127">
        <f t="shared" si="96"/>
        <v>2677500</v>
      </c>
      <c r="D2641" s="129">
        <f t="shared" si="95"/>
        <v>145040</v>
      </c>
      <c r="E2641" s="130" t="s">
        <v>7183</v>
      </c>
      <c r="F2641" s="131"/>
      <c r="G2641" s="126"/>
      <c r="H2641" s="126"/>
      <c r="I2641" s="126"/>
      <c r="J2641" s="126"/>
      <c r="K2641" s="126"/>
    </row>
    <row r="2642" spans="1:11" s="122" customFormat="1">
      <c r="A2642" s="128" t="s">
        <v>1312</v>
      </c>
      <c r="B2642" s="127">
        <v>149000</v>
      </c>
      <c r="C2642" s="127">
        <f t="shared" si="96"/>
        <v>2695500</v>
      </c>
      <c r="D2642" s="129">
        <f t="shared" si="95"/>
        <v>146020</v>
      </c>
      <c r="E2642" s="130" t="s">
        <v>7183</v>
      </c>
      <c r="F2642" s="131"/>
      <c r="G2642" s="126"/>
      <c r="H2642" s="126"/>
      <c r="I2642" s="126"/>
      <c r="J2642" s="126"/>
      <c r="K2642" s="126"/>
    </row>
    <row r="2643" spans="1:11" s="122" customFormat="1">
      <c r="A2643" s="128" t="s">
        <v>1313</v>
      </c>
      <c r="B2643" s="127">
        <v>150000</v>
      </c>
      <c r="C2643" s="127">
        <f t="shared" si="96"/>
        <v>2713500</v>
      </c>
      <c r="D2643" s="129">
        <f t="shared" si="95"/>
        <v>147000</v>
      </c>
      <c r="E2643" s="130" t="s">
        <v>7183</v>
      </c>
      <c r="F2643" s="131"/>
      <c r="G2643" s="126"/>
      <c r="H2643" s="126"/>
      <c r="I2643" s="126"/>
      <c r="J2643" s="126"/>
      <c r="K2643" s="126"/>
    </row>
    <row r="2644" spans="1:11" s="122" customFormat="1">
      <c r="A2644" s="128" t="str">
        <f t="shared" ref="A2644:A2685" si="97">"캄보디아"&amp;B2644</f>
        <v>캄보디아151000</v>
      </c>
      <c r="B2644" s="127">
        <f t="shared" ref="B2644:B2707" si="98">B2643+1000</f>
        <v>151000</v>
      </c>
      <c r="C2644" s="127">
        <f t="shared" si="96"/>
        <v>2731500</v>
      </c>
      <c r="D2644" s="129">
        <f t="shared" si="95"/>
        <v>147980</v>
      </c>
      <c r="E2644" s="130" t="s">
        <v>7183</v>
      </c>
      <c r="F2644" s="131"/>
      <c r="G2644" s="126"/>
      <c r="H2644" s="126"/>
      <c r="I2644" s="126"/>
      <c r="J2644" s="126"/>
      <c r="K2644" s="126"/>
    </row>
    <row r="2645" spans="1:11" s="122" customFormat="1">
      <c r="A2645" s="128" t="str">
        <f t="shared" si="97"/>
        <v>캄보디아152000</v>
      </c>
      <c r="B2645" s="127">
        <f t="shared" si="98"/>
        <v>152000</v>
      </c>
      <c r="C2645" s="127">
        <f t="shared" si="96"/>
        <v>2749500</v>
      </c>
      <c r="D2645" s="129">
        <f t="shared" si="95"/>
        <v>148960</v>
      </c>
      <c r="E2645" s="130" t="s">
        <v>7183</v>
      </c>
      <c r="F2645" s="131"/>
      <c r="G2645" s="126"/>
      <c r="H2645" s="126"/>
      <c r="I2645" s="126"/>
      <c r="J2645" s="126"/>
      <c r="K2645" s="126"/>
    </row>
    <row r="2646" spans="1:11" s="122" customFormat="1">
      <c r="A2646" s="128" t="str">
        <f t="shared" si="97"/>
        <v>캄보디아153000</v>
      </c>
      <c r="B2646" s="127">
        <f t="shared" si="98"/>
        <v>153000</v>
      </c>
      <c r="C2646" s="127">
        <f t="shared" si="96"/>
        <v>2767500</v>
      </c>
      <c r="D2646" s="129">
        <f t="shared" si="95"/>
        <v>149940</v>
      </c>
      <c r="E2646" s="130" t="s">
        <v>7183</v>
      </c>
      <c r="F2646" s="131"/>
      <c r="G2646" s="126"/>
      <c r="H2646" s="126"/>
      <c r="I2646" s="126"/>
      <c r="J2646" s="126"/>
      <c r="K2646" s="126"/>
    </row>
    <row r="2647" spans="1:11" s="122" customFormat="1">
      <c r="A2647" s="128" t="str">
        <f t="shared" si="97"/>
        <v>캄보디아154000</v>
      </c>
      <c r="B2647" s="127">
        <f t="shared" si="98"/>
        <v>154000</v>
      </c>
      <c r="C2647" s="127">
        <f t="shared" si="96"/>
        <v>2785500</v>
      </c>
      <c r="D2647" s="129">
        <f t="shared" si="95"/>
        <v>150920</v>
      </c>
      <c r="E2647" s="130" t="s">
        <v>7183</v>
      </c>
      <c r="F2647" s="131"/>
      <c r="G2647" s="126"/>
      <c r="H2647" s="126"/>
      <c r="I2647" s="126"/>
      <c r="J2647" s="126"/>
      <c r="K2647" s="126"/>
    </row>
    <row r="2648" spans="1:11" s="122" customFormat="1">
      <c r="A2648" s="128" t="str">
        <f t="shared" si="97"/>
        <v>캄보디아155000</v>
      </c>
      <c r="B2648" s="127">
        <f t="shared" si="98"/>
        <v>155000</v>
      </c>
      <c r="C2648" s="127">
        <f t="shared" si="96"/>
        <v>2803500</v>
      </c>
      <c r="D2648" s="129">
        <f t="shared" si="95"/>
        <v>151900</v>
      </c>
      <c r="E2648" s="130" t="s">
        <v>7183</v>
      </c>
      <c r="F2648" s="131"/>
      <c r="G2648" s="126"/>
      <c r="H2648" s="126"/>
      <c r="I2648" s="126"/>
      <c r="J2648" s="126"/>
      <c r="K2648" s="126"/>
    </row>
    <row r="2649" spans="1:11" s="122" customFormat="1">
      <c r="A2649" s="128" t="str">
        <f t="shared" si="97"/>
        <v>캄보디아156000</v>
      </c>
      <c r="B2649" s="127">
        <f t="shared" si="98"/>
        <v>156000</v>
      </c>
      <c r="C2649" s="127">
        <f t="shared" si="96"/>
        <v>2821500</v>
      </c>
      <c r="D2649" s="129">
        <f t="shared" si="95"/>
        <v>152880</v>
      </c>
      <c r="E2649" s="130" t="s">
        <v>7183</v>
      </c>
      <c r="F2649" s="131"/>
      <c r="G2649" s="126"/>
      <c r="H2649" s="126"/>
      <c r="I2649" s="126"/>
      <c r="J2649" s="126"/>
      <c r="K2649" s="126"/>
    </row>
    <row r="2650" spans="1:11" s="122" customFormat="1">
      <c r="A2650" s="128" t="str">
        <f t="shared" si="97"/>
        <v>캄보디아157000</v>
      </c>
      <c r="B2650" s="127">
        <f t="shared" si="98"/>
        <v>157000</v>
      </c>
      <c r="C2650" s="127">
        <f t="shared" si="96"/>
        <v>2839500</v>
      </c>
      <c r="D2650" s="129">
        <f t="shared" si="95"/>
        <v>153860</v>
      </c>
      <c r="E2650" s="130" t="s">
        <v>7183</v>
      </c>
      <c r="F2650" s="131"/>
      <c r="G2650" s="126"/>
      <c r="H2650" s="126"/>
      <c r="I2650" s="126"/>
      <c r="J2650" s="126"/>
      <c r="K2650" s="126"/>
    </row>
    <row r="2651" spans="1:11" s="122" customFormat="1">
      <c r="A2651" s="128" t="str">
        <f t="shared" si="97"/>
        <v>캄보디아158000</v>
      </c>
      <c r="B2651" s="127">
        <f t="shared" si="98"/>
        <v>158000</v>
      </c>
      <c r="C2651" s="127">
        <f t="shared" si="96"/>
        <v>2857500</v>
      </c>
      <c r="D2651" s="129">
        <f t="shared" si="95"/>
        <v>154840</v>
      </c>
      <c r="E2651" s="130" t="s">
        <v>7183</v>
      </c>
      <c r="F2651" s="131"/>
      <c r="G2651" s="126"/>
      <c r="H2651" s="126"/>
      <c r="I2651" s="126"/>
      <c r="J2651" s="126"/>
      <c r="K2651" s="126"/>
    </row>
    <row r="2652" spans="1:11" s="122" customFormat="1">
      <c r="A2652" s="128" t="str">
        <f t="shared" si="97"/>
        <v>캄보디아159000</v>
      </c>
      <c r="B2652" s="127">
        <f t="shared" si="98"/>
        <v>159000</v>
      </c>
      <c r="C2652" s="127">
        <f t="shared" si="96"/>
        <v>2875500</v>
      </c>
      <c r="D2652" s="129">
        <f t="shared" si="95"/>
        <v>155820</v>
      </c>
      <c r="E2652" s="130" t="s">
        <v>7183</v>
      </c>
      <c r="F2652" s="131"/>
      <c r="G2652" s="126"/>
      <c r="H2652" s="126"/>
      <c r="I2652" s="126"/>
      <c r="J2652" s="126"/>
      <c r="K2652" s="126"/>
    </row>
    <row r="2653" spans="1:11" s="122" customFormat="1">
      <c r="A2653" s="128" t="str">
        <f t="shared" si="97"/>
        <v>캄보디아160000</v>
      </c>
      <c r="B2653" s="127">
        <f t="shared" si="98"/>
        <v>160000</v>
      </c>
      <c r="C2653" s="127">
        <f t="shared" si="96"/>
        <v>2893500</v>
      </c>
      <c r="D2653" s="129">
        <f t="shared" si="95"/>
        <v>156800</v>
      </c>
      <c r="E2653" s="130" t="s">
        <v>7183</v>
      </c>
      <c r="F2653" s="131"/>
      <c r="G2653" s="126"/>
      <c r="H2653" s="126"/>
      <c r="I2653" s="126"/>
      <c r="J2653" s="126"/>
      <c r="K2653" s="126"/>
    </row>
    <row r="2654" spans="1:11" s="122" customFormat="1">
      <c r="A2654" s="128" t="str">
        <f t="shared" si="97"/>
        <v>캄보디아161000</v>
      </c>
      <c r="B2654" s="127">
        <f t="shared" si="98"/>
        <v>161000</v>
      </c>
      <c r="C2654" s="127">
        <f t="shared" si="96"/>
        <v>2911500</v>
      </c>
      <c r="D2654" s="129">
        <f t="shared" si="95"/>
        <v>157780</v>
      </c>
      <c r="E2654" s="130" t="s">
        <v>7183</v>
      </c>
      <c r="F2654" s="131"/>
      <c r="G2654" s="126"/>
      <c r="H2654" s="126"/>
      <c r="I2654" s="126"/>
      <c r="J2654" s="126"/>
      <c r="K2654" s="126"/>
    </row>
    <row r="2655" spans="1:11" s="122" customFormat="1">
      <c r="A2655" s="128" t="str">
        <f t="shared" si="97"/>
        <v>캄보디아162000</v>
      </c>
      <c r="B2655" s="127">
        <f t="shared" si="98"/>
        <v>162000</v>
      </c>
      <c r="C2655" s="127">
        <f t="shared" si="96"/>
        <v>2929500</v>
      </c>
      <c r="D2655" s="129">
        <f t="shared" si="95"/>
        <v>158760</v>
      </c>
      <c r="E2655" s="130" t="s">
        <v>7183</v>
      </c>
      <c r="F2655" s="131"/>
      <c r="G2655" s="126"/>
      <c r="H2655" s="126"/>
      <c r="I2655" s="126"/>
      <c r="J2655" s="126"/>
      <c r="K2655" s="126"/>
    </row>
    <row r="2656" spans="1:11" s="122" customFormat="1">
      <c r="A2656" s="128" t="str">
        <f t="shared" si="97"/>
        <v>캄보디아163000</v>
      </c>
      <c r="B2656" s="127">
        <f t="shared" si="98"/>
        <v>163000</v>
      </c>
      <c r="C2656" s="127">
        <f t="shared" si="96"/>
        <v>2947500</v>
      </c>
      <c r="D2656" s="129">
        <f t="shared" si="95"/>
        <v>159740</v>
      </c>
      <c r="E2656" s="130" t="s">
        <v>7183</v>
      </c>
      <c r="F2656" s="131"/>
      <c r="G2656" s="126"/>
      <c r="H2656" s="126"/>
      <c r="I2656" s="126"/>
      <c r="J2656" s="126"/>
      <c r="K2656" s="126"/>
    </row>
    <row r="2657" spans="1:11" s="122" customFormat="1">
      <c r="A2657" s="128" t="str">
        <f t="shared" si="97"/>
        <v>캄보디아164000</v>
      </c>
      <c r="B2657" s="127">
        <f t="shared" si="98"/>
        <v>164000</v>
      </c>
      <c r="C2657" s="127">
        <f t="shared" si="96"/>
        <v>2965500</v>
      </c>
      <c r="D2657" s="129">
        <f t="shared" si="95"/>
        <v>160720</v>
      </c>
      <c r="E2657" s="130" t="s">
        <v>7183</v>
      </c>
      <c r="F2657" s="131"/>
      <c r="G2657" s="126"/>
      <c r="H2657" s="126"/>
      <c r="I2657" s="126"/>
      <c r="J2657" s="126"/>
      <c r="K2657" s="126"/>
    </row>
    <row r="2658" spans="1:11" s="122" customFormat="1">
      <c r="A2658" s="128" t="str">
        <f t="shared" si="97"/>
        <v>캄보디아165000</v>
      </c>
      <c r="B2658" s="127">
        <f t="shared" si="98"/>
        <v>165000</v>
      </c>
      <c r="C2658" s="127">
        <f t="shared" si="96"/>
        <v>2983500</v>
      </c>
      <c r="D2658" s="129">
        <f t="shared" si="95"/>
        <v>161700</v>
      </c>
      <c r="E2658" s="130" t="s">
        <v>7183</v>
      </c>
      <c r="F2658" s="131"/>
      <c r="G2658" s="126"/>
      <c r="H2658" s="126"/>
      <c r="I2658" s="126"/>
      <c r="J2658" s="126"/>
      <c r="K2658" s="126"/>
    </row>
    <row r="2659" spans="1:11" s="122" customFormat="1">
      <c r="A2659" s="128" t="str">
        <f t="shared" si="97"/>
        <v>캄보디아166000</v>
      </c>
      <c r="B2659" s="127">
        <f t="shared" si="98"/>
        <v>166000</v>
      </c>
      <c r="C2659" s="127">
        <f t="shared" si="96"/>
        <v>3001500</v>
      </c>
      <c r="D2659" s="129">
        <f t="shared" si="95"/>
        <v>162680</v>
      </c>
      <c r="E2659" s="130" t="s">
        <v>7183</v>
      </c>
      <c r="F2659" s="131"/>
      <c r="G2659" s="126"/>
      <c r="H2659" s="126"/>
      <c r="I2659" s="126"/>
      <c r="J2659" s="126"/>
      <c r="K2659" s="126"/>
    </row>
    <row r="2660" spans="1:11" s="122" customFormat="1">
      <c r="A2660" s="128" t="str">
        <f t="shared" si="97"/>
        <v>캄보디아167000</v>
      </c>
      <c r="B2660" s="127">
        <f t="shared" si="98"/>
        <v>167000</v>
      </c>
      <c r="C2660" s="127">
        <f t="shared" si="96"/>
        <v>3019500</v>
      </c>
      <c r="D2660" s="129">
        <f t="shared" si="95"/>
        <v>163660</v>
      </c>
      <c r="E2660" s="130" t="s">
        <v>7183</v>
      </c>
      <c r="F2660" s="131"/>
      <c r="G2660" s="126"/>
      <c r="H2660" s="126"/>
      <c r="I2660" s="126"/>
      <c r="J2660" s="126"/>
      <c r="K2660" s="126"/>
    </row>
    <row r="2661" spans="1:11" s="122" customFormat="1">
      <c r="A2661" s="128" t="str">
        <f t="shared" si="97"/>
        <v>캄보디아168000</v>
      </c>
      <c r="B2661" s="127">
        <f t="shared" si="98"/>
        <v>168000</v>
      </c>
      <c r="C2661" s="127">
        <f t="shared" si="96"/>
        <v>3037500</v>
      </c>
      <c r="D2661" s="129">
        <f t="shared" si="95"/>
        <v>164640</v>
      </c>
      <c r="E2661" s="130" t="s">
        <v>7183</v>
      </c>
      <c r="F2661" s="131"/>
      <c r="G2661" s="126"/>
      <c r="H2661" s="126"/>
      <c r="I2661" s="126"/>
      <c r="J2661" s="126"/>
      <c r="K2661" s="126"/>
    </row>
    <row r="2662" spans="1:11" s="122" customFormat="1">
      <c r="A2662" s="128" t="str">
        <f t="shared" si="97"/>
        <v>캄보디아169000</v>
      </c>
      <c r="B2662" s="127">
        <f t="shared" si="98"/>
        <v>169000</v>
      </c>
      <c r="C2662" s="127">
        <f t="shared" si="96"/>
        <v>3055500</v>
      </c>
      <c r="D2662" s="129">
        <f t="shared" si="95"/>
        <v>165620</v>
      </c>
      <c r="E2662" s="130" t="s">
        <v>7183</v>
      </c>
      <c r="F2662" s="131"/>
      <c r="G2662" s="126"/>
      <c r="H2662" s="126"/>
      <c r="I2662" s="126"/>
      <c r="J2662" s="126"/>
      <c r="K2662" s="126"/>
    </row>
    <row r="2663" spans="1:11" s="122" customFormat="1">
      <c r="A2663" s="128" t="str">
        <f t="shared" si="97"/>
        <v>캄보디아170000</v>
      </c>
      <c r="B2663" s="127">
        <f t="shared" si="98"/>
        <v>170000</v>
      </c>
      <c r="C2663" s="127">
        <f t="shared" si="96"/>
        <v>3073500</v>
      </c>
      <c r="D2663" s="129">
        <f t="shared" si="95"/>
        <v>166600</v>
      </c>
      <c r="E2663" s="130" t="s">
        <v>7183</v>
      </c>
      <c r="F2663" s="131"/>
      <c r="G2663" s="126"/>
      <c r="H2663" s="126"/>
      <c r="I2663" s="126"/>
      <c r="J2663" s="126"/>
      <c r="K2663" s="126"/>
    </row>
    <row r="2664" spans="1:11" s="122" customFormat="1">
      <c r="A2664" s="128" t="str">
        <f t="shared" si="97"/>
        <v>캄보디아171000</v>
      </c>
      <c r="B2664" s="127">
        <f t="shared" si="98"/>
        <v>171000</v>
      </c>
      <c r="C2664" s="127">
        <f t="shared" si="96"/>
        <v>3091500</v>
      </c>
      <c r="D2664" s="129">
        <f t="shared" ref="D2664:D2685" si="99">SUM($G$3)*(B2664*0.001)</f>
        <v>167580</v>
      </c>
      <c r="E2664" s="130" t="s">
        <v>7183</v>
      </c>
      <c r="F2664" s="131"/>
      <c r="G2664" s="126"/>
      <c r="H2664" s="126"/>
      <c r="I2664" s="126"/>
      <c r="J2664" s="126"/>
      <c r="K2664" s="126"/>
    </row>
    <row r="2665" spans="1:11" s="122" customFormat="1">
      <c r="A2665" s="128" t="str">
        <f t="shared" si="97"/>
        <v>캄보디아172000</v>
      </c>
      <c r="B2665" s="127">
        <f t="shared" si="98"/>
        <v>172000</v>
      </c>
      <c r="C2665" s="127">
        <f t="shared" si="96"/>
        <v>3109500</v>
      </c>
      <c r="D2665" s="129">
        <f t="shared" si="99"/>
        <v>168560</v>
      </c>
      <c r="E2665" s="130" t="s">
        <v>7183</v>
      </c>
      <c r="F2665" s="131"/>
      <c r="G2665" s="126"/>
      <c r="H2665" s="126"/>
      <c r="I2665" s="126"/>
      <c r="J2665" s="126"/>
      <c r="K2665" s="126"/>
    </row>
    <row r="2666" spans="1:11" s="122" customFormat="1">
      <c r="A2666" s="128" t="str">
        <f t="shared" si="97"/>
        <v>캄보디아173000</v>
      </c>
      <c r="B2666" s="127">
        <f t="shared" si="98"/>
        <v>173000</v>
      </c>
      <c r="C2666" s="127">
        <f t="shared" si="96"/>
        <v>3127500</v>
      </c>
      <c r="D2666" s="129">
        <f t="shared" si="99"/>
        <v>169540</v>
      </c>
      <c r="E2666" s="130" t="s">
        <v>7183</v>
      </c>
      <c r="F2666" s="131"/>
      <c r="G2666" s="126"/>
      <c r="H2666" s="126"/>
      <c r="I2666" s="126"/>
      <c r="J2666" s="126"/>
      <c r="K2666" s="126"/>
    </row>
    <row r="2667" spans="1:11" s="122" customFormat="1">
      <c r="A2667" s="128" t="str">
        <f t="shared" si="97"/>
        <v>캄보디아174000</v>
      </c>
      <c r="B2667" s="127">
        <f t="shared" si="98"/>
        <v>174000</v>
      </c>
      <c r="C2667" s="127">
        <f t="shared" si="96"/>
        <v>3145500</v>
      </c>
      <c r="D2667" s="129">
        <f t="shared" si="99"/>
        <v>170520</v>
      </c>
      <c r="E2667" s="130" t="s">
        <v>7183</v>
      </c>
      <c r="F2667" s="131"/>
      <c r="G2667" s="126"/>
      <c r="H2667" s="126"/>
      <c r="I2667" s="126"/>
      <c r="J2667" s="126"/>
      <c r="K2667" s="126"/>
    </row>
    <row r="2668" spans="1:11" s="122" customFormat="1">
      <c r="A2668" s="128" t="str">
        <f t="shared" si="97"/>
        <v>캄보디아175000</v>
      </c>
      <c r="B2668" s="127">
        <f t="shared" si="98"/>
        <v>175000</v>
      </c>
      <c r="C2668" s="127">
        <f t="shared" si="96"/>
        <v>3163500</v>
      </c>
      <c r="D2668" s="129">
        <f t="shared" si="99"/>
        <v>171500</v>
      </c>
      <c r="E2668" s="130" t="s">
        <v>7183</v>
      </c>
      <c r="F2668" s="131"/>
      <c r="G2668" s="126"/>
      <c r="H2668" s="126"/>
      <c r="I2668" s="126"/>
      <c r="J2668" s="126"/>
      <c r="K2668" s="126"/>
    </row>
    <row r="2669" spans="1:11" s="122" customFormat="1">
      <c r="A2669" s="128" t="str">
        <f t="shared" si="97"/>
        <v>캄보디아176000</v>
      </c>
      <c r="B2669" s="127">
        <f t="shared" si="98"/>
        <v>176000</v>
      </c>
      <c r="C2669" s="127">
        <f t="shared" si="96"/>
        <v>3181500</v>
      </c>
      <c r="D2669" s="129">
        <f t="shared" si="99"/>
        <v>172480</v>
      </c>
      <c r="E2669" s="130" t="s">
        <v>7183</v>
      </c>
      <c r="F2669" s="131"/>
      <c r="G2669" s="126"/>
      <c r="H2669" s="126"/>
      <c r="I2669" s="126"/>
      <c r="J2669" s="126"/>
      <c r="K2669" s="126"/>
    </row>
    <row r="2670" spans="1:11" s="122" customFormat="1">
      <c r="A2670" s="128" t="str">
        <f t="shared" si="97"/>
        <v>캄보디아177000</v>
      </c>
      <c r="B2670" s="127">
        <f t="shared" si="98"/>
        <v>177000</v>
      </c>
      <c r="C2670" s="127">
        <f t="shared" si="96"/>
        <v>3199500</v>
      </c>
      <c r="D2670" s="129">
        <f t="shared" si="99"/>
        <v>173460</v>
      </c>
      <c r="E2670" s="130" t="s">
        <v>7183</v>
      </c>
      <c r="F2670" s="131"/>
      <c r="G2670" s="126"/>
      <c r="H2670" s="126"/>
      <c r="I2670" s="126"/>
      <c r="J2670" s="126"/>
      <c r="K2670" s="126"/>
    </row>
    <row r="2671" spans="1:11" s="122" customFormat="1">
      <c r="A2671" s="128" t="str">
        <f t="shared" si="97"/>
        <v>캄보디아178000</v>
      </c>
      <c r="B2671" s="127">
        <f t="shared" si="98"/>
        <v>178000</v>
      </c>
      <c r="C2671" s="127">
        <f t="shared" si="96"/>
        <v>3217500</v>
      </c>
      <c r="D2671" s="129">
        <f t="shared" si="99"/>
        <v>174440</v>
      </c>
      <c r="E2671" s="130" t="s">
        <v>7183</v>
      </c>
      <c r="F2671" s="131"/>
      <c r="G2671" s="126"/>
      <c r="H2671" s="126"/>
      <c r="I2671" s="126"/>
      <c r="J2671" s="126"/>
      <c r="K2671" s="126"/>
    </row>
    <row r="2672" spans="1:11" s="122" customFormat="1">
      <c r="A2672" s="128" t="str">
        <f t="shared" si="97"/>
        <v>캄보디아179000</v>
      </c>
      <c r="B2672" s="127">
        <f t="shared" si="98"/>
        <v>179000</v>
      </c>
      <c r="C2672" s="127">
        <f t="shared" si="96"/>
        <v>3235500</v>
      </c>
      <c r="D2672" s="129">
        <f t="shared" si="99"/>
        <v>175420</v>
      </c>
      <c r="E2672" s="130" t="s">
        <v>7183</v>
      </c>
      <c r="F2672" s="131"/>
      <c r="G2672" s="126"/>
      <c r="H2672" s="126"/>
      <c r="I2672" s="126"/>
      <c r="J2672" s="126"/>
      <c r="K2672" s="126"/>
    </row>
    <row r="2673" spans="1:11" s="122" customFormat="1">
      <c r="A2673" s="128" t="str">
        <f t="shared" si="97"/>
        <v>캄보디아180000</v>
      </c>
      <c r="B2673" s="127">
        <f t="shared" si="98"/>
        <v>180000</v>
      </c>
      <c r="C2673" s="127">
        <f t="shared" si="96"/>
        <v>3253500</v>
      </c>
      <c r="D2673" s="129">
        <f t="shared" si="99"/>
        <v>176400</v>
      </c>
      <c r="E2673" s="130" t="s">
        <v>7183</v>
      </c>
      <c r="F2673" s="131"/>
      <c r="G2673" s="126"/>
      <c r="H2673" s="126"/>
      <c r="I2673" s="126"/>
      <c r="J2673" s="126"/>
      <c r="K2673" s="126"/>
    </row>
    <row r="2674" spans="1:11" s="122" customFormat="1">
      <c r="A2674" s="128" t="str">
        <f t="shared" si="97"/>
        <v>캄보디아181000</v>
      </c>
      <c r="B2674" s="127">
        <f t="shared" si="98"/>
        <v>181000</v>
      </c>
      <c r="C2674" s="127">
        <f t="shared" si="96"/>
        <v>3271500</v>
      </c>
      <c r="D2674" s="129">
        <f t="shared" si="99"/>
        <v>177380</v>
      </c>
      <c r="E2674" s="130" t="s">
        <v>7183</v>
      </c>
      <c r="F2674" s="131"/>
      <c r="G2674" s="126"/>
      <c r="H2674" s="126"/>
      <c r="I2674" s="126"/>
      <c r="J2674" s="126"/>
      <c r="K2674" s="126"/>
    </row>
    <row r="2675" spans="1:11" s="122" customFormat="1">
      <c r="A2675" s="128" t="str">
        <f t="shared" si="97"/>
        <v>캄보디아182000</v>
      </c>
      <c r="B2675" s="127">
        <f t="shared" si="98"/>
        <v>182000</v>
      </c>
      <c r="C2675" s="127">
        <f t="shared" si="96"/>
        <v>3289500</v>
      </c>
      <c r="D2675" s="129">
        <f t="shared" si="99"/>
        <v>178360</v>
      </c>
      <c r="E2675" s="130" t="s">
        <v>7183</v>
      </c>
      <c r="F2675" s="131"/>
      <c r="G2675" s="126"/>
      <c r="H2675" s="126"/>
      <c r="I2675" s="126"/>
      <c r="J2675" s="126"/>
      <c r="K2675" s="126"/>
    </row>
    <row r="2676" spans="1:11" s="122" customFormat="1">
      <c r="A2676" s="128" t="str">
        <f t="shared" si="97"/>
        <v>캄보디아183000</v>
      </c>
      <c r="B2676" s="127">
        <f t="shared" si="98"/>
        <v>183000</v>
      </c>
      <c r="C2676" s="127">
        <f t="shared" si="96"/>
        <v>3307500</v>
      </c>
      <c r="D2676" s="129">
        <f t="shared" si="99"/>
        <v>179340</v>
      </c>
      <c r="E2676" s="130" t="s">
        <v>7183</v>
      </c>
      <c r="F2676" s="131"/>
      <c r="G2676" s="126"/>
      <c r="H2676" s="126"/>
      <c r="I2676" s="126"/>
      <c r="J2676" s="126"/>
      <c r="K2676" s="126"/>
    </row>
    <row r="2677" spans="1:11" s="122" customFormat="1">
      <c r="A2677" s="128" t="str">
        <f t="shared" si="97"/>
        <v>캄보디아184000</v>
      </c>
      <c r="B2677" s="127">
        <f t="shared" si="98"/>
        <v>184000</v>
      </c>
      <c r="C2677" s="127">
        <f t="shared" si="96"/>
        <v>3325500</v>
      </c>
      <c r="D2677" s="129">
        <f t="shared" si="99"/>
        <v>180320</v>
      </c>
      <c r="E2677" s="130" t="s">
        <v>7183</v>
      </c>
      <c r="F2677" s="131"/>
      <c r="G2677" s="126"/>
      <c r="H2677" s="126"/>
      <c r="I2677" s="126"/>
      <c r="J2677" s="126"/>
      <c r="K2677" s="126"/>
    </row>
    <row r="2678" spans="1:11" s="122" customFormat="1">
      <c r="A2678" s="128" t="str">
        <f t="shared" si="97"/>
        <v>캄보디아185000</v>
      </c>
      <c r="B2678" s="127">
        <f t="shared" si="98"/>
        <v>185000</v>
      </c>
      <c r="C2678" s="127">
        <f t="shared" si="96"/>
        <v>3343500</v>
      </c>
      <c r="D2678" s="129">
        <f t="shared" si="99"/>
        <v>181300</v>
      </c>
      <c r="E2678" s="130" t="s">
        <v>7183</v>
      </c>
      <c r="F2678" s="131"/>
      <c r="G2678" s="126"/>
      <c r="H2678" s="126"/>
      <c r="I2678" s="126"/>
      <c r="J2678" s="126"/>
      <c r="K2678" s="126"/>
    </row>
    <row r="2679" spans="1:11" s="122" customFormat="1">
      <c r="A2679" s="128" t="str">
        <f t="shared" si="97"/>
        <v>캄보디아186000</v>
      </c>
      <c r="B2679" s="127">
        <f t="shared" si="98"/>
        <v>186000</v>
      </c>
      <c r="C2679" s="127">
        <f t="shared" si="96"/>
        <v>3361500</v>
      </c>
      <c r="D2679" s="129">
        <f t="shared" si="99"/>
        <v>182280</v>
      </c>
      <c r="E2679" s="130" t="s">
        <v>7183</v>
      </c>
      <c r="F2679" s="131"/>
      <c r="G2679" s="126"/>
      <c r="H2679" s="126"/>
      <c r="I2679" s="126"/>
      <c r="J2679" s="126"/>
      <c r="K2679" s="126"/>
    </row>
    <row r="2680" spans="1:11" s="122" customFormat="1">
      <c r="A2680" s="128" t="str">
        <f t="shared" si="97"/>
        <v>캄보디아187000</v>
      </c>
      <c r="B2680" s="127">
        <f t="shared" si="98"/>
        <v>187000</v>
      </c>
      <c r="C2680" s="127">
        <f t="shared" si="96"/>
        <v>3379500</v>
      </c>
      <c r="D2680" s="129">
        <f t="shared" si="99"/>
        <v>183260</v>
      </c>
      <c r="E2680" s="130" t="s">
        <v>7183</v>
      </c>
      <c r="F2680" s="131"/>
      <c r="G2680" s="126"/>
      <c r="H2680" s="126"/>
      <c r="I2680" s="126"/>
      <c r="J2680" s="126"/>
      <c r="K2680" s="126"/>
    </row>
    <row r="2681" spans="1:11" s="122" customFormat="1">
      <c r="A2681" s="128" t="str">
        <f t="shared" si="97"/>
        <v>캄보디아188000</v>
      </c>
      <c r="B2681" s="127">
        <f t="shared" si="98"/>
        <v>188000</v>
      </c>
      <c r="C2681" s="127">
        <f t="shared" si="96"/>
        <v>3397500</v>
      </c>
      <c r="D2681" s="129">
        <f t="shared" si="99"/>
        <v>184240</v>
      </c>
      <c r="E2681" s="130" t="s">
        <v>7183</v>
      </c>
      <c r="F2681" s="131"/>
      <c r="G2681" s="126"/>
      <c r="H2681" s="126"/>
      <c r="I2681" s="126"/>
      <c r="J2681" s="126"/>
      <c r="K2681" s="126"/>
    </row>
    <row r="2682" spans="1:11" s="122" customFormat="1">
      <c r="A2682" s="128" t="str">
        <f t="shared" si="97"/>
        <v>캄보디아189000</v>
      </c>
      <c r="B2682" s="127">
        <f t="shared" si="98"/>
        <v>189000</v>
      </c>
      <c r="C2682" s="127">
        <f t="shared" si="96"/>
        <v>3415500</v>
      </c>
      <c r="D2682" s="129">
        <f t="shared" si="99"/>
        <v>185220</v>
      </c>
      <c r="E2682" s="130" t="s">
        <v>7183</v>
      </c>
      <c r="F2682" s="131"/>
      <c r="G2682" s="126"/>
      <c r="H2682" s="126"/>
      <c r="I2682" s="126"/>
      <c r="J2682" s="126"/>
      <c r="K2682" s="126"/>
    </row>
    <row r="2683" spans="1:11" s="122" customFormat="1">
      <c r="A2683" s="128" t="str">
        <f t="shared" si="97"/>
        <v>캄보디아190000</v>
      </c>
      <c r="B2683" s="127">
        <f t="shared" si="98"/>
        <v>190000</v>
      </c>
      <c r="C2683" s="127">
        <f t="shared" si="96"/>
        <v>3433500</v>
      </c>
      <c r="D2683" s="129">
        <f t="shared" si="99"/>
        <v>186200</v>
      </c>
      <c r="E2683" s="130" t="s">
        <v>7183</v>
      </c>
      <c r="F2683" s="131"/>
      <c r="G2683" s="126"/>
      <c r="H2683" s="126"/>
      <c r="I2683" s="126"/>
      <c r="J2683" s="126"/>
      <c r="K2683" s="126"/>
    </row>
    <row r="2684" spans="1:11" s="122" customFormat="1">
      <c r="A2684" s="128" t="str">
        <f t="shared" si="97"/>
        <v>캄보디아191000</v>
      </c>
      <c r="B2684" s="127">
        <f t="shared" si="98"/>
        <v>191000</v>
      </c>
      <c r="C2684" s="127">
        <f t="shared" si="96"/>
        <v>3451500</v>
      </c>
      <c r="D2684" s="129">
        <f t="shared" si="99"/>
        <v>187180</v>
      </c>
      <c r="E2684" s="130" t="s">
        <v>7183</v>
      </c>
      <c r="F2684" s="131"/>
      <c r="G2684" s="126"/>
      <c r="H2684" s="126"/>
      <c r="I2684" s="126"/>
      <c r="J2684" s="126"/>
      <c r="K2684" s="126"/>
    </row>
    <row r="2685" spans="1:11" s="122" customFormat="1">
      <c r="A2685" s="128" t="str">
        <f t="shared" si="97"/>
        <v>캄보디아192000</v>
      </c>
      <c r="B2685" s="127">
        <f t="shared" si="98"/>
        <v>192000</v>
      </c>
      <c r="C2685" s="127">
        <f t="shared" si="96"/>
        <v>3469500</v>
      </c>
      <c r="D2685" s="129">
        <f t="shared" si="99"/>
        <v>188160</v>
      </c>
      <c r="E2685" s="130" t="s">
        <v>7183</v>
      </c>
      <c r="F2685" s="131"/>
      <c r="G2685" s="126"/>
      <c r="H2685" s="126"/>
      <c r="I2685" s="126"/>
      <c r="J2685" s="126"/>
      <c r="K2685" s="126"/>
    </row>
    <row r="2686" spans="1:11" s="122" customFormat="1">
      <c r="A2686" s="128" t="str">
        <f t="shared" ref="A2686:A2700" si="100">"캄보디아"&amp;B2686</f>
        <v>캄보디아193000</v>
      </c>
      <c r="B2686" s="127">
        <f t="shared" si="98"/>
        <v>193000</v>
      </c>
      <c r="C2686" s="127">
        <f t="shared" si="96"/>
        <v>3487500</v>
      </c>
      <c r="D2686" s="129">
        <f t="shared" ref="D2686:D2700" si="101">SUM($G$3)*(B2686*0.001)</f>
        <v>189140</v>
      </c>
      <c r="E2686" s="130" t="s">
        <v>7183</v>
      </c>
      <c r="F2686" s="131"/>
      <c r="G2686" s="126"/>
      <c r="H2686" s="126"/>
      <c r="I2686" s="126"/>
      <c r="J2686" s="126"/>
      <c r="K2686" s="126"/>
    </row>
    <row r="2687" spans="1:11" s="122" customFormat="1">
      <c r="A2687" s="128" t="str">
        <f t="shared" si="100"/>
        <v>캄보디아194000</v>
      </c>
      <c r="B2687" s="127">
        <f t="shared" si="98"/>
        <v>194000</v>
      </c>
      <c r="C2687" s="127">
        <f t="shared" si="96"/>
        <v>3505500</v>
      </c>
      <c r="D2687" s="129">
        <f t="shared" si="101"/>
        <v>190120</v>
      </c>
      <c r="E2687" s="130" t="s">
        <v>7183</v>
      </c>
      <c r="F2687" s="131"/>
      <c r="G2687" s="126"/>
      <c r="H2687" s="126"/>
      <c r="I2687" s="126"/>
      <c r="J2687" s="126"/>
      <c r="K2687" s="126"/>
    </row>
    <row r="2688" spans="1:11" s="122" customFormat="1">
      <c r="A2688" s="128" t="str">
        <f t="shared" si="100"/>
        <v>캄보디아195000</v>
      </c>
      <c r="B2688" s="127">
        <f t="shared" si="98"/>
        <v>195000</v>
      </c>
      <c r="C2688" s="127">
        <f t="shared" ref="C2688:C2728" si="102">C2687+18000</f>
        <v>3523500</v>
      </c>
      <c r="D2688" s="129">
        <f t="shared" si="101"/>
        <v>191100</v>
      </c>
      <c r="E2688" s="130" t="s">
        <v>7183</v>
      </c>
      <c r="F2688" s="131"/>
      <c r="G2688" s="126"/>
      <c r="H2688" s="126"/>
      <c r="I2688" s="126"/>
      <c r="J2688" s="126"/>
      <c r="K2688" s="126"/>
    </row>
    <row r="2689" spans="1:11" s="122" customFormat="1">
      <c r="A2689" s="128" t="str">
        <f t="shared" si="100"/>
        <v>캄보디아196000</v>
      </c>
      <c r="B2689" s="127">
        <f t="shared" si="98"/>
        <v>196000</v>
      </c>
      <c r="C2689" s="127">
        <f t="shared" si="102"/>
        <v>3541500</v>
      </c>
      <c r="D2689" s="129">
        <f t="shared" si="101"/>
        <v>192080</v>
      </c>
      <c r="E2689" s="130" t="s">
        <v>7183</v>
      </c>
      <c r="F2689" s="131"/>
      <c r="G2689" s="126"/>
      <c r="H2689" s="126"/>
      <c r="I2689" s="126"/>
      <c r="J2689" s="126"/>
      <c r="K2689" s="126"/>
    </row>
    <row r="2690" spans="1:11" s="122" customFormat="1">
      <c r="A2690" s="128" t="str">
        <f t="shared" si="100"/>
        <v>캄보디아197000</v>
      </c>
      <c r="B2690" s="127">
        <f t="shared" si="98"/>
        <v>197000</v>
      </c>
      <c r="C2690" s="127">
        <f t="shared" si="102"/>
        <v>3559500</v>
      </c>
      <c r="D2690" s="129">
        <f t="shared" si="101"/>
        <v>193060</v>
      </c>
      <c r="E2690" s="130" t="s">
        <v>7183</v>
      </c>
      <c r="F2690" s="131"/>
      <c r="G2690" s="126"/>
      <c r="H2690" s="126"/>
      <c r="I2690" s="126"/>
      <c r="J2690" s="126"/>
      <c r="K2690" s="126"/>
    </row>
    <row r="2691" spans="1:11" s="122" customFormat="1">
      <c r="A2691" s="128" t="str">
        <f t="shared" si="100"/>
        <v>캄보디아198000</v>
      </c>
      <c r="B2691" s="127">
        <f t="shared" si="98"/>
        <v>198000</v>
      </c>
      <c r="C2691" s="127">
        <f t="shared" si="102"/>
        <v>3577500</v>
      </c>
      <c r="D2691" s="129">
        <f t="shared" si="101"/>
        <v>194040</v>
      </c>
      <c r="E2691" s="130" t="s">
        <v>7183</v>
      </c>
      <c r="F2691" s="131"/>
      <c r="G2691" s="126"/>
      <c r="H2691" s="126"/>
      <c r="I2691" s="126"/>
      <c r="J2691" s="126"/>
      <c r="K2691" s="126"/>
    </row>
    <row r="2692" spans="1:11" s="122" customFormat="1">
      <c r="A2692" s="128" t="str">
        <f t="shared" si="100"/>
        <v>캄보디아199000</v>
      </c>
      <c r="B2692" s="127">
        <f t="shared" si="98"/>
        <v>199000</v>
      </c>
      <c r="C2692" s="127">
        <f t="shared" si="102"/>
        <v>3595500</v>
      </c>
      <c r="D2692" s="129">
        <f t="shared" si="101"/>
        <v>195020</v>
      </c>
      <c r="E2692" s="130" t="s">
        <v>7183</v>
      </c>
      <c r="F2692" s="131"/>
      <c r="G2692" s="126"/>
      <c r="H2692" s="126"/>
      <c r="I2692" s="126"/>
      <c r="J2692" s="126"/>
      <c r="K2692" s="126"/>
    </row>
    <row r="2693" spans="1:11" s="122" customFormat="1">
      <c r="A2693" s="128" t="str">
        <f t="shared" si="100"/>
        <v>캄보디아200000</v>
      </c>
      <c r="B2693" s="127">
        <f t="shared" si="98"/>
        <v>200000</v>
      </c>
      <c r="C2693" s="127">
        <f t="shared" si="102"/>
        <v>3613500</v>
      </c>
      <c r="D2693" s="129">
        <f t="shared" si="101"/>
        <v>196000</v>
      </c>
      <c r="E2693" s="130" t="s">
        <v>7183</v>
      </c>
      <c r="F2693" s="131"/>
      <c r="G2693" s="126"/>
      <c r="H2693" s="126"/>
      <c r="I2693" s="126"/>
      <c r="J2693" s="126"/>
      <c r="K2693" s="126"/>
    </row>
    <row r="2694" spans="1:11" s="122" customFormat="1">
      <c r="A2694" s="128" t="str">
        <f t="shared" si="100"/>
        <v>캄보디아201000</v>
      </c>
      <c r="B2694" s="127">
        <f t="shared" si="98"/>
        <v>201000</v>
      </c>
      <c r="C2694" s="127">
        <f t="shared" si="102"/>
        <v>3631500</v>
      </c>
      <c r="D2694" s="129">
        <f t="shared" si="101"/>
        <v>196980</v>
      </c>
      <c r="E2694" s="130" t="s">
        <v>7183</v>
      </c>
      <c r="F2694" s="131"/>
      <c r="G2694" s="126"/>
      <c r="H2694" s="126"/>
      <c r="I2694" s="126"/>
      <c r="J2694" s="126"/>
      <c r="K2694" s="126"/>
    </row>
    <row r="2695" spans="1:11" s="122" customFormat="1">
      <c r="A2695" s="128" t="str">
        <f t="shared" si="100"/>
        <v>캄보디아202000</v>
      </c>
      <c r="B2695" s="127">
        <f t="shared" si="98"/>
        <v>202000</v>
      </c>
      <c r="C2695" s="127">
        <f t="shared" si="102"/>
        <v>3649500</v>
      </c>
      <c r="D2695" s="129">
        <f t="shared" si="101"/>
        <v>197960</v>
      </c>
      <c r="E2695" s="130" t="s">
        <v>7183</v>
      </c>
      <c r="F2695" s="131"/>
      <c r="G2695" s="126"/>
      <c r="H2695" s="126"/>
      <c r="I2695" s="126"/>
      <c r="J2695" s="126"/>
      <c r="K2695" s="126"/>
    </row>
    <row r="2696" spans="1:11" s="122" customFormat="1">
      <c r="A2696" s="128" t="str">
        <f t="shared" si="100"/>
        <v>캄보디아203000</v>
      </c>
      <c r="B2696" s="127">
        <f t="shared" si="98"/>
        <v>203000</v>
      </c>
      <c r="C2696" s="127">
        <f t="shared" si="102"/>
        <v>3667500</v>
      </c>
      <c r="D2696" s="129">
        <f t="shared" si="101"/>
        <v>198940</v>
      </c>
      <c r="E2696" s="130" t="s">
        <v>7183</v>
      </c>
      <c r="F2696" s="131"/>
      <c r="G2696" s="126"/>
      <c r="H2696" s="126"/>
      <c r="I2696" s="126"/>
      <c r="J2696" s="126"/>
      <c r="K2696" s="126"/>
    </row>
    <row r="2697" spans="1:11" s="122" customFormat="1">
      <c r="A2697" s="128" t="str">
        <f t="shared" si="100"/>
        <v>캄보디아204000</v>
      </c>
      <c r="B2697" s="127">
        <f t="shared" si="98"/>
        <v>204000</v>
      </c>
      <c r="C2697" s="127">
        <f t="shared" si="102"/>
        <v>3685500</v>
      </c>
      <c r="D2697" s="129">
        <f t="shared" si="101"/>
        <v>199920</v>
      </c>
      <c r="E2697" s="130" t="s">
        <v>7183</v>
      </c>
      <c r="F2697" s="131"/>
      <c r="G2697" s="126"/>
      <c r="H2697" s="126"/>
      <c r="I2697" s="126"/>
      <c r="J2697" s="126"/>
      <c r="K2697" s="126"/>
    </row>
    <row r="2698" spans="1:11" s="122" customFormat="1">
      <c r="A2698" s="128" t="str">
        <f t="shared" si="100"/>
        <v>캄보디아205000</v>
      </c>
      <c r="B2698" s="127">
        <f t="shared" si="98"/>
        <v>205000</v>
      </c>
      <c r="C2698" s="127">
        <f t="shared" si="102"/>
        <v>3703500</v>
      </c>
      <c r="D2698" s="129">
        <f t="shared" si="101"/>
        <v>200900</v>
      </c>
      <c r="E2698" s="130" t="s">
        <v>7183</v>
      </c>
      <c r="F2698" s="131"/>
      <c r="G2698" s="126"/>
      <c r="H2698" s="126"/>
      <c r="I2698" s="126"/>
      <c r="J2698" s="126"/>
      <c r="K2698" s="126"/>
    </row>
    <row r="2699" spans="1:11" s="122" customFormat="1">
      <c r="A2699" s="128" t="str">
        <f t="shared" si="100"/>
        <v>캄보디아206000</v>
      </c>
      <c r="B2699" s="127">
        <f t="shared" si="98"/>
        <v>206000</v>
      </c>
      <c r="C2699" s="127">
        <f t="shared" si="102"/>
        <v>3721500</v>
      </c>
      <c r="D2699" s="129">
        <f t="shared" si="101"/>
        <v>201880</v>
      </c>
      <c r="E2699" s="130" t="s">
        <v>7183</v>
      </c>
      <c r="F2699" s="131"/>
      <c r="G2699" s="126"/>
      <c r="H2699" s="126"/>
      <c r="I2699" s="126"/>
      <c r="J2699" s="126"/>
      <c r="K2699" s="126"/>
    </row>
    <row r="2700" spans="1:11" s="122" customFormat="1">
      <c r="A2700" s="128" t="str">
        <f t="shared" si="100"/>
        <v>캄보디아207000</v>
      </c>
      <c r="B2700" s="127">
        <f t="shared" si="98"/>
        <v>207000</v>
      </c>
      <c r="C2700" s="127">
        <f t="shared" si="102"/>
        <v>3739500</v>
      </c>
      <c r="D2700" s="129">
        <f t="shared" si="101"/>
        <v>202860</v>
      </c>
      <c r="E2700" s="130" t="s">
        <v>7183</v>
      </c>
      <c r="F2700" s="131"/>
      <c r="G2700" s="126"/>
      <c r="H2700" s="126"/>
      <c r="I2700" s="126"/>
      <c r="J2700" s="126"/>
      <c r="K2700" s="126"/>
    </row>
    <row r="2701" spans="1:11" s="122" customFormat="1">
      <c r="A2701" s="128" t="str">
        <f t="shared" ref="A2701:A2728" si="103">"캄보디아"&amp;B2701</f>
        <v>캄보디아208000</v>
      </c>
      <c r="B2701" s="127">
        <f t="shared" si="98"/>
        <v>208000</v>
      </c>
      <c r="C2701" s="127">
        <f t="shared" si="102"/>
        <v>3757500</v>
      </c>
      <c r="D2701" s="129">
        <f t="shared" ref="D2701:D2728" si="104">SUM($G$3)*(B2701*0.001)</f>
        <v>203840</v>
      </c>
      <c r="E2701" s="130" t="s">
        <v>7183</v>
      </c>
      <c r="F2701" s="131"/>
      <c r="G2701" s="126"/>
      <c r="H2701" s="126"/>
      <c r="I2701" s="126"/>
      <c r="J2701" s="126"/>
      <c r="K2701" s="126"/>
    </row>
    <row r="2702" spans="1:11" s="122" customFormat="1">
      <c r="A2702" s="128" t="str">
        <f t="shared" si="103"/>
        <v>캄보디아209000</v>
      </c>
      <c r="B2702" s="127">
        <f t="shared" si="98"/>
        <v>209000</v>
      </c>
      <c r="C2702" s="127">
        <f t="shared" si="102"/>
        <v>3775500</v>
      </c>
      <c r="D2702" s="129">
        <f t="shared" si="104"/>
        <v>204820</v>
      </c>
      <c r="E2702" s="130" t="s">
        <v>7183</v>
      </c>
      <c r="F2702" s="131"/>
      <c r="G2702" s="126"/>
      <c r="H2702" s="126"/>
      <c r="I2702" s="126"/>
      <c r="J2702" s="126"/>
      <c r="K2702" s="126"/>
    </row>
    <row r="2703" spans="1:11" s="122" customFormat="1">
      <c r="A2703" s="128" t="str">
        <f t="shared" si="103"/>
        <v>캄보디아210000</v>
      </c>
      <c r="B2703" s="127">
        <f t="shared" si="98"/>
        <v>210000</v>
      </c>
      <c r="C2703" s="127">
        <f t="shared" si="102"/>
        <v>3793500</v>
      </c>
      <c r="D2703" s="129">
        <f t="shared" si="104"/>
        <v>205800</v>
      </c>
      <c r="E2703" s="130" t="s">
        <v>7183</v>
      </c>
      <c r="F2703" s="131"/>
      <c r="G2703" s="126"/>
      <c r="H2703" s="126"/>
      <c r="I2703" s="126"/>
      <c r="J2703" s="126"/>
      <c r="K2703" s="126"/>
    </row>
    <row r="2704" spans="1:11" s="122" customFormat="1">
      <c r="A2704" s="128" t="str">
        <f t="shared" si="103"/>
        <v>캄보디아211000</v>
      </c>
      <c r="B2704" s="127">
        <f t="shared" si="98"/>
        <v>211000</v>
      </c>
      <c r="C2704" s="127">
        <f t="shared" si="102"/>
        <v>3811500</v>
      </c>
      <c r="D2704" s="129">
        <f t="shared" si="104"/>
        <v>206780</v>
      </c>
      <c r="E2704" s="130" t="s">
        <v>7183</v>
      </c>
      <c r="F2704" s="131"/>
      <c r="G2704" s="126"/>
      <c r="H2704" s="126"/>
      <c r="I2704" s="126"/>
      <c r="J2704" s="126"/>
      <c r="K2704" s="126"/>
    </row>
    <row r="2705" spans="1:11" s="122" customFormat="1">
      <c r="A2705" s="128" t="str">
        <f t="shared" si="103"/>
        <v>캄보디아212000</v>
      </c>
      <c r="B2705" s="127">
        <f t="shared" si="98"/>
        <v>212000</v>
      </c>
      <c r="C2705" s="127">
        <f t="shared" si="102"/>
        <v>3829500</v>
      </c>
      <c r="D2705" s="129">
        <f t="shared" si="104"/>
        <v>207760</v>
      </c>
      <c r="E2705" s="130" t="s">
        <v>7183</v>
      </c>
      <c r="F2705" s="131"/>
      <c r="G2705" s="126"/>
      <c r="H2705" s="126"/>
      <c r="I2705" s="126"/>
      <c r="J2705" s="126"/>
      <c r="K2705" s="126"/>
    </row>
    <row r="2706" spans="1:11" s="122" customFormat="1">
      <c r="A2706" s="128" t="str">
        <f t="shared" si="103"/>
        <v>캄보디아213000</v>
      </c>
      <c r="B2706" s="127">
        <f t="shared" si="98"/>
        <v>213000</v>
      </c>
      <c r="C2706" s="127">
        <f t="shared" si="102"/>
        <v>3847500</v>
      </c>
      <c r="D2706" s="129">
        <f t="shared" si="104"/>
        <v>208740</v>
      </c>
      <c r="E2706" s="130" t="s">
        <v>7183</v>
      </c>
      <c r="F2706" s="131"/>
      <c r="G2706" s="126"/>
      <c r="H2706" s="126"/>
      <c r="I2706" s="126"/>
      <c r="J2706" s="126"/>
      <c r="K2706" s="126"/>
    </row>
    <row r="2707" spans="1:11" s="122" customFormat="1">
      <c r="A2707" s="128" t="str">
        <f t="shared" si="103"/>
        <v>캄보디아214000</v>
      </c>
      <c r="B2707" s="127">
        <f t="shared" si="98"/>
        <v>214000</v>
      </c>
      <c r="C2707" s="127">
        <f t="shared" si="102"/>
        <v>3865500</v>
      </c>
      <c r="D2707" s="129">
        <f t="shared" si="104"/>
        <v>209720</v>
      </c>
      <c r="E2707" s="130" t="s">
        <v>7183</v>
      </c>
      <c r="F2707" s="131"/>
      <c r="G2707" s="126"/>
      <c r="H2707" s="126"/>
      <c r="I2707" s="126"/>
      <c r="J2707" s="126"/>
      <c r="K2707" s="126"/>
    </row>
    <row r="2708" spans="1:11" s="122" customFormat="1">
      <c r="A2708" s="128" t="str">
        <f t="shared" si="103"/>
        <v>캄보디아215000</v>
      </c>
      <c r="B2708" s="127">
        <f t="shared" ref="B2708:B2728" si="105">B2707+1000</f>
        <v>215000</v>
      </c>
      <c r="C2708" s="127">
        <f t="shared" si="102"/>
        <v>3883500</v>
      </c>
      <c r="D2708" s="129">
        <f t="shared" si="104"/>
        <v>210700</v>
      </c>
      <c r="E2708" s="130" t="s">
        <v>7183</v>
      </c>
      <c r="F2708" s="131"/>
      <c r="G2708" s="126"/>
      <c r="H2708" s="126"/>
      <c r="I2708" s="126"/>
      <c r="J2708" s="126"/>
      <c r="K2708" s="126"/>
    </row>
    <row r="2709" spans="1:11" s="122" customFormat="1">
      <c r="A2709" s="128" t="str">
        <f t="shared" si="103"/>
        <v>캄보디아216000</v>
      </c>
      <c r="B2709" s="127">
        <f t="shared" si="105"/>
        <v>216000</v>
      </c>
      <c r="C2709" s="127">
        <f t="shared" si="102"/>
        <v>3901500</v>
      </c>
      <c r="D2709" s="129">
        <f t="shared" si="104"/>
        <v>211680</v>
      </c>
      <c r="E2709" s="130" t="s">
        <v>7183</v>
      </c>
      <c r="F2709" s="131"/>
      <c r="G2709" s="126"/>
      <c r="H2709" s="126"/>
      <c r="I2709" s="126"/>
      <c r="J2709" s="126"/>
      <c r="K2709" s="126"/>
    </row>
    <row r="2710" spans="1:11" s="122" customFormat="1">
      <c r="A2710" s="128" t="str">
        <f t="shared" si="103"/>
        <v>캄보디아217000</v>
      </c>
      <c r="B2710" s="127">
        <f t="shared" si="105"/>
        <v>217000</v>
      </c>
      <c r="C2710" s="127">
        <f t="shared" si="102"/>
        <v>3919500</v>
      </c>
      <c r="D2710" s="129">
        <f t="shared" si="104"/>
        <v>212660</v>
      </c>
      <c r="E2710" s="130" t="s">
        <v>7183</v>
      </c>
      <c r="F2710" s="131"/>
      <c r="G2710" s="126"/>
      <c r="H2710" s="126"/>
      <c r="I2710" s="126"/>
      <c r="J2710" s="126"/>
      <c r="K2710" s="126"/>
    </row>
    <row r="2711" spans="1:11" s="122" customFormat="1">
      <c r="A2711" s="128" t="str">
        <f t="shared" si="103"/>
        <v>캄보디아218000</v>
      </c>
      <c r="B2711" s="127">
        <f t="shared" si="105"/>
        <v>218000</v>
      </c>
      <c r="C2711" s="127">
        <f t="shared" si="102"/>
        <v>3937500</v>
      </c>
      <c r="D2711" s="129">
        <f t="shared" si="104"/>
        <v>213640</v>
      </c>
      <c r="E2711" s="130" t="s">
        <v>7183</v>
      </c>
      <c r="F2711" s="131"/>
      <c r="G2711" s="126"/>
      <c r="H2711" s="126"/>
      <c r="I2711" s="126"/>
      <c r="J2711" s="126"/>
      <c r="K2711" s="126"/>
    </row>
    <row r="2712" spans="1:11" s="122" customFormat="1">
      <c r="A2712" s="128" t="str">
        <f t="shared" si="103"/>
        <v>캄보디아219000</v>
      </c>
      <c r="B2712" s="127">
        <f t="shared" si="105"/>
        <v>219000</v>
      </c>
      <c r="C2712" s="127">
        <f t="shared" si="102"/>
        <v>3955500</v>
      </c>
      <c r="D2712" s="129">
        <f t="shared" si="104"/>
        <v>214620</v>
      </c>
      <c r="E2712" s="130" t="s">
        <v>7183</v>
      </c>
      <c r="F2712" s="131"/>
      <c r="G2712" s="126"/>
      <c r="H2712" s="126"/>
      <c r="I2712" s="126"/>
      <c r="J2712" s="126"/>
      <c r="K2712" s="126"/>
    </row>
    <row r="2713" spans="1:11" s="122" customFormat="1">
      <c r="A2713" s="128" t="str">
        <f t="shared" si="103"/>
        <v>캄보디아220000</v>
      </c>
      <c r="B2713" s="127">
        <f t="shared" si="105"/>
        <v>220000</v>
      </c>
      <c r="C2713" s="127">
        <f t="shared" si="102"/>
        <v>3973500</v>
      </c>
      <c r="D2713" s="129">
        <f t="shared" si="104"/>
        <v>215600</v>
      </c>
      <c r="E2713" s="130" t="s">
        <v>7183</v>
      </c>
      <c r="F2713" s="131"/>
      <c r="G2713" s="126"/>
      <c r="H2713" s="126"/>
      <c r="I2713" s="126"/>
      <c r="J2713" s="126"/>
      <c r="K2713" s="126"/>
    </row>
    <row r="2714" spans="1:11" s="122" customFormat="1">
      <c r="A2714" s="128" t="str">
        <f t="shared" si="103"/>
        <v>캄보디아221000</v>
      </c>
      <c r="B2714" s="127">
        <f t="shared" si="105"/>
        <v>221000</v>
      </c>
      <c r="C2714" s="127">
        <f t="shared" si="102"/>
        <v>3991500</v>
      </c>
      <c r="D2714" s="129">
        <f t="shared" si="104"/>
        <v>216580</v>
      </c>
      <c r="E2714" s="130" t="s">
        <v>7183</v>
      </c>
      <c r="F2714" s="131"/>
      <c r="G2714" s="126"/>
      <c r="H2714" s="126"/>
      <c r="I2714" s="126"/>
      <c r="J2714" s="126"/>
      <c r="K2714" s="126"/>
    </row>
    <row r="2715" spans="1:11" s="122" customFormat="1">
      <c r="A2715" s="128" t="str">
        <f t="shared" si="103"/>
        <v>캄보디아222000</v>
      </c>
      <c r="B2715" s="127">
        <f t="shared" si="105"/>
        <v>222000</v>
      </c>
      <c r="C2715" s="127">
        <f t="shared" si="102"/>
        <v>4009500</v>
      </c>
      <c r="D2715" s="129">
        <f t="shared" si="104"/>
        <v>217560</v>
      </c>
      <c r="E2715" s="130" t="s">
        <v>7183</v>
      </c>
      <c r="F2715" s="131"/>
      <c r="G2715" s="126"/>
      <c r="H2715" s="126"/>
      <c r="I2715" s="126"/>
      <c r="J2715" s="126"/>
      <c r="K2715" s="126"/>
    </row>
    <row r="2716" spans="1:11" s="122" customFormat="1">
      <c r="A2716" s="128" t="str">
        <f t="shared" si="103"/>
        <v>캄보디아223000</v>
      </c>
      <c r="B2716" s="127">
        <f t="shared" si="105"/>
        <v>223000</v>
      </c>
      <c r="C2716" s="127">
        <f t="shared" si="102"/>
        <v>4027500</v>
      </c>
      <c r="D2716" s="129">
        <f t="shared" si="104"/>
        <v>218540</v>
      </c>
      <c r="E2716" s="130" t="s">
        <v>7183</v>
      </c>
      <c r="F2716" s="131"/>
      <c r="G2716" s="126"/>
      <c r="H2716" s="126"/>
      <c r="I2716" s="126"/>
      <c r="J2716" s="126"/>
      <c r="K2716" s="126"/>
    </row>
    <row r="2717" spans="1:11" s="122" customFormat="1">
      <c r="A2717" s="128" t="str">
        <f t="shared" si="103"/>
        <v>캄보디아224000</v>
      </c>
      <c r="B2717" s="127">
        <f t="shared" si="105"/>
        <v>224000</v>
      </c>
      <c r="C2717" s="127">
        <f t="shared" si="102"/>
        <v>4045500</v>
      </c>
      <c r="D2717" s="129">
        <f t="shared" si="104"/>
        <v>219520</v>
      </c>
      <c r="E2717" s="130" t="s">
        <v>7183</v>
      </c>
      <c r="F2717" s="131"/>
      <c r="G2717" s="126"/>
      <c r="H2717" s="126"/>
      <c r="I2717" s="126"/>
      <c r="J2717" s="126"/>
      <c r="K2717" s="126"/>
    </row>
    <row r="2718" spans="1:11" s="122" customFormat="1">
      <c r="A2718" s="128" t="str">
        <f t="shared" si="103"/>
        <v>캄보디아225000</v>
      </c>
      <c r="B2718" s="127">
        <f t="shared" si="105"/>
        <v>225000</v>
      </c>
      <c r="C2718" s="127">
        <f t="shared" si="102"/>
        <v>4063500</v>
      </c>
      <c r="D2718" s="129">
        <f t="shared" si="104"/>
        <v>220500</v>
      </c>
      <c r="E2718" s="130" t="s">
        <v>7183</v>
      </c>
      <c r="F2718" s="131"/>
      <c r="G2718" s="126"/>
      <c r="H2718" s="126"/>
      <c r="I2718" s="126"/>
      <c r="J2718" s="126"/>
      <c r="K2718" s="126"/>
    </row>
    <row r="2719" spans="1:11" s="122" customFormat="1">
      <c r="A2719" s="128" t="str">
        <f t="shared" si="103"/>
        <v>캄보디아226000</v>
      </c>
      <c r="B2719" s="127">
        <f t="shared" si="105"/>
        <v>226000</v>
      </c>
      <c r="C2719" s="127">
        <f t="shared" si="102"/>
        <v>4081500</v>
      </c>
      <c r="D2719" s="129">
        <f t="shared" si="104"/>
        <v>221480</v>
      </c>
      <c r="E2719" s="130" t="s">
        <v>7183</v>
      </c>
      <c r="F2719" s="131"/>
      <c r="G2719" s="126"/>
      <c r="H2719" s="126"/>
      <c r="I2719" s="126"/>
      <c r="J2719" s="126"/>
      <c r="K2719" s="126"/>
    </row>
    <row r="2720" spans="1:11" s="122" customFormat="1">
      <c r="A2720" s="128" t="str">
        <f t="shared" si="103"/>
        <v>캄보디아227000</v>
      </c>
      <c r="B2720" s="127">
        <f t="shared" si="105"/>
        <v>227000</v>
      </c>
      <c r="C2720" s="127">
        <f t="shared" si="102"/>
        <v>4099500</v>
      </c>
      <c r="D2720" s="129">
        <f t="shared" si="104"/>
        <v>222460</v>
      </c>
      <c r="E2720" s="130" t="s">
        <v>7183</v>
      </c>
      <c r="F2720" s="131"/>
      <c r="G2720" s="126"/>
      <c r="H2720" s="126"/>
      <c r="I2720" s="126"/>
      <c r="J2720" s="126"/>
      <c r="K2720" s="126"/>
    </row>
    <row r="2721" spans="1:11" s="122" customFormat="1">
      <c r="A2721" s="128" t="str">
        <f t="shared" si="103"/>
        <v>캄보디아228000</v>
      </c>
      <c r="B2721" s="127">
        <f t="shared" si="105"/>
        <v>228000</v>
      </c>
      <c r="C2721" s="127">
        <f t="shared" si="102"/>
        <v>4117500</v>
      </c>
      <c r="D2721" s="129">
        <f t="shared" si="104"/>
        <v>223440</v>
      </c>
      <c r="E2721" s="130" t="s">
        <v>7183</v>
      </c>
      <c r="F2721" s="131"/>
      <c r="G2721" s="126"/>
      <c r="H2721" s="126"/>
      <c r="I2721" s="126"/>
      <c r="J2721" s="126"/>
      <c r="K2721" s="126"/>
    </row>
    <row r="2722" spans="1:11" s="122" customFormat="1">
      <c r="A2722" s="128" t="str">
        <f t="shared" si="103"/>
        <v>캄보디아229000</v>
      </c>
      <c r="B2722" s="127">
        <f t="shared" si="105"/>
        <v>229000</v>
      </c>
      <c r="C2722" s="127">
        <f t="shared" si="102"/>
        <v>4135500</v>
      </c>
      <c r="D2722" s="129">
        <f t="shared" si="104"/>
        <v>224420</v>
      </c>
      <c r="E2722" s="130" t="s">
        <v>7183</v>
      </c>
      <c r="F2722" s="131"/>
      <c r="G2722" s="126"/>
      <c r="H2722" s="126"/>
      <c r="I2722" s="126"/>
      <c r="J2722" s="126"/>
      <c r="K2722" s="126"/>
    </row>
    <row r="2723" spans="1:11" s="122" customFormat="1">
      <c r="A2723" s="128" t="str">
        <f t="shared" si="103"/>
        <v>캄보디아230000</v>
      </c>
      <c r="B2723" s="127">
        <f t="shared" si="105"/>
        <v>230000</v>
      </c>
      <c r="C2723" s="127">
        <f t="shared" si="102"/>
        <v>4153500</v>
      </c>
      <c r="D2723" s="129">
        <f t="shared" si="104"/>
        <v>225400</v>
      </c>
      <c r="E2723" s="130" t="s">
        <v>7183</v>
      </c>
      <c r="F2723" s="131"/>
      <c r="G2723" s="126"/>
      <c r="H2723" s="126"/>
      <c r="I2723" s="126"/>
      <c r="J2723" s="126"/>
      <c r="K2723" s="126"/>
    </row>
    <row r="2724" spans="1:11" s="122" customFormat="1">
      <c r="A2724" s="128" t="str">
        <f t="shared" si="103"/>
        <v>캄보디아231000</v>
      </c>
      <c r="B2724" s="127">
        <f t="shared" si="105"/>
        <v>231000</v>
      </c>
      <c r="C2724" s="127">
        <f t="shared" si="102"/>
        <v>4171500</v>
      </c>
      <c r="D2724" s="129">
        <f t="shared" si="104"/>
        <v>226380</v>
      </c>
      <c r="E2724" s="130" t="s">
        <v>7183</v>
      </c>
      <c r="F2724" s="131"/>
      <c r="G2724" s="126"/>
      <c r="H2724" s="126"/>
      <c r="I2724" s="126"/>
      <c r="J2724" s="126"/>
      <c r="K2724" s="126"/>
    </row>
    <row r="2725" spans="1:11" s="122" customFormat="1">
      <c r="A2725" s="128" t="str">
        <f t="shared" si="103"/>
        <v>캄보디아232000</v>
      </c>
      <c r="B2725" s="127">
        <f t="shared" si="105"/>
        <v>232000</v>
      </c>
      <c r="C2725" s="127">
        <f t="shared" si="102"/>
        <v>4189500</v>
      </c>
      <c r="D2725" s="129">
        <f t="shared" si="104"/>
        <v>227360</v>
      </c>
      <c r="E2725" s="130" t="s">
        <v>7183</v>
      </c>
      <c r="F2725" s="131"/>
      <c r="G2725" s="126"/>
      <c r="H2725" s="126"/>
      <c r="I2725" s="126"/>
      <c r="J2725" s="126"/>
      <c r="K2725" s="126"/>
    </row>
    <row r="2726" spans="1:11" s="122" customFormat="1">
      <c r="A2726" s="128" t="str">
        <f t="shared" si="103"/>
        <v>캄보디아233000</v>
      </c>
      <c r="B2726" s="127">
        <f t="shared" si="105"/>
        <v>233000</v>
      </c>
      <c r="C2726" s="127">
        <f t="shared" si="102"/>
        <v>4207500</v>
      </c>
      <c r="D2726" s="129">
        <f t="shared" si="104"/>
        <v>228340</v>
      </c>
      <c r="E2726" s="130" t="s">
        <v>7183</v>
      </c>
      <c r="F2726" s="131"/>
      <c r="G2726" s="126"/>
      <c r="H2726" s="126"/>
      <c r="I2726" s="126"/>
      <c r="J2726" s="126"/>
      <c r="K2726" s="126"/>
    </row>
    <row r="2727" spans="1:11" s="122" customFormat="1">
      <c r="A2727" s="128" t="str">
        <f t="shared" si="103"/>
        <v>캄보디아234000</v>
      </c>
      <c r="B2727" s="127">
        <f t="shared" si="105"/>
        <v>234000</v>
      </c>
      <c r="C2727" s="127">
        <f t="shared" si="102"/>
        <v>4225500</v>
      </c>
      <c r="D2727" s="129">
        <f t="shared" si="104"/>
        <v>229320</v>
      </c>
      <c r="E2727" s="130" t="s">
        <v>7183</v>
      </c>
      <c r="F2727" s="131"/>
      <c r="G2727" s="126"/>
      <c r="H2727" s="126"/>
      <c r="I2727" s="126"/>
      <c r="J2727" s="126"/>
      <c r="K2727" s="126"/>
    </row>
    <row r="2728" spans="1:11" s="122" customFormat="1">
      <c r="A2728" s="128" t="str">
        <f t="shared" si="103"/>
        <v>캄보디아235000</v>
      </c>
      <c r="B2728" s="127">
        <f t="shared" si="105"/>
        <v>235000</v>
      </c>
      <c r="C2728" s="127">
        <f t="shared" si="102"/>
        <v>4243500</v>
      </c>
      <c r="D2728" s="129">
        <f t="shared" si="104"/>
        <v>230300</v>
      </c>
      <c r="E2728" s="130" t="s">
        <v>7183</v>
      </c>
      <c r="F2728" s="131"/>
      <c r="G2728" s="126"/>
      <c r="H2728" s="126"/>
      <c r="I2728" s="126"/>
      <c r="J2728" s="126"/>
      <c r="K2728" s="126"/>
    </row>
    <row r="2729" spans="1:11" s="122" customFormat="1">
      <c r="A2729" s="128" t="s">
        <v>6962</v>
      </c>
      <c r="B2729" s="127">
        <v>1000</v>
      </c>
      <c r="C2729" s="127">
        <v>37000</v>
      </c>
      <c r="D2729" s="129">
        <f>SUM($G$2)*(B2729*0.001)</f>
        <v>1050</v>
      </c>
      <c r="E2729" s="130" t="s">
        <v>7181</v>
      </c>
      <c r="F2729" s="131"/>
      <c r="G2729" s="126"/>
      <c r="H2729" s="126"/>
      <c r="I2729" s="126"/>
      <c r="J2729" s="126"/>
      <c r="K2729" s="126"/>
    </row>
    <row r="2730" spans="1:11" s="122" customFormat="1">
      <c r="A2730" s="128" t="s">
        <v>6963</v>
      </c>
      <c r="B2730" s="127">
        <v>2000</v>
      </c>
      <c r="C2730" s="127">
        <f>SUM(C2729)+17000</f>
        <v>54000</v>
      </c>
      <c r="D2730" s="129">
        <f t="shared" ref="D2730:D2793" si="106">SUM($G$2)*(B2730*0.001)</f>
        <v>2100</v>
      </c>
      <c r="E2730" s="130" t="s">
        <v>7181</v>
      </c>
      <c r="F2730" s="131"/>
      <c r="G2730" s="126"/>
      <c r="H2730" s="126"/>
      <c r="I2730" s="126"/>
      <c r="J2730" s="126"/>
      <c r="K2730" s="126"/>
    </row>
    <row r="2731" spans="1:11" s="122" customFormat="1">
      <c r="A2731" s="128" t="s">
        <v>6964</v>
      </c>
      <c r="B2731" s="127">
        <v>3000</v>
      </c>
      <c r="C2731" s="127">
        <f t="shared" ref="C2731:C2794" si="107">SUM(C2730)+17000</f>
        <v>71000</v>
      </c>
      <c r="D2731" s="129">
        <f t="shared" si="106"/>
        <v>3150</v>
      </c>
      <c r="E2731" s="130" t="s">
        <v>7181</v>
      </c>
      <c r="F2731" s="131"/>
      <c r="G2731" s="126"/>
      <c r="H2731" s="126"/>
      <c r="I2731" s="126"/>
      <c r="J2731" s="126"/>
      <c r="K2731" s="126"/>
    </row>
    <row r="2732" spans="1:11" s="122" customFormat="1">
      <c r="A2732" s="128" t="s">
        <v>6965</v>
      </c>
      <c r="B2732" s="127">
        <v>4000</v>
      </c>
      <c r="C2732" s="127">
        <f t="shared" si="107"/>
        <v>88000</v>
      </c>
      <c r="D2732" s="129">
        <f t="shared" si="106"/>
        <v>4200</v>
      </c>
      <c r="E2732" s="130" t="s">
        <v>7181</v>
      </c>
      <c r="F2732" s="131"/>
      <c r="G2732" s="126"/>
      <c r="H2732" s="126"/>
      <c r="I2732" s="126"/>
      <c r="J2732" s="126"/>
      <c r="K2732" s="126"/>
    </row>
    <row r="2733" spans="1:11" s="122" customFormat="1">
      <c r="A2733" s="128" t="s">
        <v>6966</v>
      </c>
      <c r="B2733" s="127">
        <v>5000</v>
      </c>
      <c r="C2733" s="127">
        <f t="shared" si="107"/>
        <v>105000</v>
      </c>
      <c r="D2733" s="129">
        <f t="shared" si="106"/>
        <v>5250</v>
      </c>
      <c r="E2733" s="130" t="s">
        <v>7181</v>
      </c>
      <c r="F2733" s="131"/>
      <c r="G2733" s="126"/>
      <c r="H2733" s="126"/>
      <c r="I2733" s="126"/>
      <c r="J2733" s="126"/>
      <c r="K2733" s="126"/>
    </row>
    <row r="2734" spans="1:11" s="122" customFormat="1">
      <c r="A2734" s="128" t="s">
        <v>6967</v>
      </c>
      <c r="B2734" s="127">
        <v>6000</v>
      </c>
      <c r="C2734" s="127">
        <f t="shared" si="107"/>
        <v>122000</v>
      </c>
      <c r="D2734" s="129">
        <f t="shared" si="106"/>
        <v>6300</v>
      </c>
      <c r="E2734" s="130" t="s">
        <v>7181</v>
      </c>
      <c r="F2734" s="131"/>
      <c r="G2734" s="126"/>
      <c r="H2734" s="126"/>
      <c r="I2734" s="126"/>
      <c r="J2734" s="126"/>
      <c r="K2734" s="126"/>
    </row>
    <row r="2735" spans="1:11" s="122" customFormat="1">
      <c r="A2735" s="128" t="s">
        <v>6968</v>
      </c>
      <c r="B2735" s="127">
        <v>7000</v>
      </c>
      <c r="C2735" s="127">
        <f t="shared" si="107"/>
        <v>139000</v>
      </c>
      <c r="D2735" s="129">
        <f t="shared" si="106"/>
        <v>7350</v>
      </c>
      <c r="E2735" s="130" t="s">
        <v>7181</v>
      </c>
      <c r="F2735" s="131"/>
      <c r="G2735" s="126"/>
      <c r="H2735" s="126"/>
      <c r="I2735" s="126"/>
      <c r="J2735" s="126"/>
      <c r="K2735" s="126"/>
    </row>
    <row r="2736" spans="1:11" s="122" customFormat="1">
      <c r="A2736" s="128" t="s">
        <v>6969</v>
      </c>
      <c r="B2736" s="127">
        <v>8000</v>
      </c>
      <c r="C2736" s="127">
        <f t="shared" si="107"/>
        <v>156000</v>
      </c>
      <c r="D2736" s="129">
        <f t="shared" si="106"/>
        <v>8400</v>
      </c>
      <c r="E2736" s="130" t="s">
        <v>7181</v>
      </c>
      <c r="F2736" s="131"/>
      <c r="G2736" s="126"/>
      <c r="H2736" s="126"/>
      <c r="I2736" s="126"/>
      <c r="J2736" s="126"/>
      <c r="K2736" s="126"/>
    </row>
    <row r="2737" spans="1:11" s="122" customFormat="1">
      <c r="A2737" s="128" t="s">
        <v>6970</v>
      </c>
      <c r="B2737" s="127">
        <v>9000</v>
      </c>
      <c r="C2737" s="127">
        <f t="shared" si="107"/>
        <v>173000</v>
      </c>
      <c r="D2737" s="129">
        <f t="shared" si="106"/>
        <v>9450</v>
      </c>
      <c r="E2737" s="130" t="s">
        <v>7181</v>
      </c>
      <c r="F2737" s="131"/>
      <c r="G2737" s="126"/>
      <c r="H2737" s="126"/>
      <c r="I2737" s="126"/>
      <c r="J2737" s="126"/>
      <c r="K2737" s="126"/>
    </row>
    <row r="2738" spans="1:11" s="122" customFormat="1">
      <c r="A2738" s="128" t="s">
        <v>6971</v>
      </c>
      <c r="B2738" s="127">
        <v>10000</v>
      </c>
      <c r="C2738" s="127">
        <f t="shared" si="107"/>
        <v>190000</v>
      </c>
      <c r="D2738" s="129">
        <f t="shared" si="106"/>
        <v>10500</v>
      </c>
      <c r="E2738" s="130" t="s">
        <v>7181</v>
      </c>
      <c r="F2738" s="131"/>
      <c r="G2738" s="126"/>
      <c r="H2738" s="126"/>
      <c r="I2738" s="126"/>
      <c r="J2738" s="126"/>
      <c r="K2738" s="126"/>
    </row>
    <row r="2739" spans="1:11" s="122" customFormat="1">
      <c r="A2739" s="128" t="s">
        <v>6972</v>
      </c>
      <c r="B2739" s="127">
        <v>11000</v>
      </c>
      <c r="C2739" s="127">
        <f t="shared" si="107"/>
        <v>207000</v>
      </c>
      <c r="D2739" s="129">
        <f t="shared" si="106"/>
        <v>11550</v>
      </c>
      <c r="E2739" s="130" t="s">
        <v>7181</v>
      </c>
      <c r="F2739" s="131"/>
      <c r="G2739" s="126"/>
      <c r="H2739" s="126"/>
      <c r="I2739" s="126"/>
      <c r="J2739" s="126"/>
      <c r="K2739" s="126"/>
    </row>
    <row r="2740" spans="1:11" s="122" customFormat="1">
      <c r="A2740" s="128" t="s">
        <v>6973</v>
      </c>
      <c r="B2740" s="127">
        <v>12000</v>
      </c>
      <c r="C2740" s="127">
        <f t="shared" si="107"/>
        <v>224000</v>
      </c>
      <c r="D2740" s="129">
        <f t="shared" si="106"/>
        <v>12600</v>
      </c>
      <c r="E2740" s="130" t="s">
        <v>7181</v>
      </c>
      <c r="F2740" s="131"/>
      <c r="G2740" s="126"/>
      <c r="H2740" s="126"/>
      <c r="I2740" s="126"/>
      <c r="J2740" s="126"/>
      <c r="K2740" s="126"/>
    </row>
    <row r="2741" spans="1:11" s="122" customFormat="1">
      <c r="A2741" s="128" t="s">
        <v>6974</v>
      </c>
      <c r="B2741" s="127">
        <v>13000</v>
      </c>
      <c r="C2741" s="127">
        <f t="shared" si="107"/>
        <v>241000</v>
      </c>
      <c r="D2741" s="129">
        <f t="shared" si="106"/>
        <v>13650</v>
      </c>
      <c r="E2741" s="130" t="s">
        <v>7181</v>
      </c>
      <c r="F2741" s="131"/>
      <c r="G2741" s="126"/>
      <c r="H2741" s="126"/>
      <c r="I2741" s="126"/>
      <c r="J2741" s="126"/>
      <c r="K2741" s="126"/>
    </row>
    <row r="2742" spans="1:11" s="122" customFormat="1">
      <c r="A2742" s="128" t="s">
        <v>6975</v>
      </c>
      <c r="B2742" s="127">
        <v>14000</v>
      </c>
      <c r="C2742" s="127">
        <f t="shared" si="107"/>
        <v>258000</v>
      </c>
      <c r="D2742" s="129">
        <f t="shared" si="106"/>
        <v>14700</v>
      </c>
      <c r="E2742" s="130" t="s">
        <v>7181</v>
      </c>
      <c r="F2742" s="131"/>
      <c r="G2742" s="126"/>
      <c r="H2742" s="126"/>
      <c r="I2742" s="126"/>
      <c r="J2742" s="126"/>
      <c r="K2742" s="126"/>
    </row>
    <row r="2743" spans="1:11" s="122" customFormat="1">
      <c r="A2743" s="128" t="s">
        <v>6976</v>
      </c>
      <c r="B2743" s="127">
        <v>15000</v>
      </c>
      <c r="C2743" s="127">
        <f t="shared" si="107"/>
        <v>275000</v>
      </c>
      <c r="D2743" s="129">
        <f t="shared" si="106"/>
        <v>15750</v>
      </c>
      <c r="E2743" s="130" t="s">
        <v>7181</v>
      </c>
      <c r="F2743" s="131"/>
      <c r="G2743" s="126"/>
      <c r="H2743" s="126"/>
      <c r="I2743" s="126"/>
      <c r="J2743" s="126"/>
      <c r="K2743" s="126"/>
    </row>
    <row r="2744" spans="1:11" s="122" customFormat="1">
      <c r="A2744" s="128" t="s">
        <v>6977</v>
      </c>
      <c r="B2744" s="127">
        <v>16000</v>
      </c>
      <c r="C2744" s="127">
        <f t="shared" si="107"/>
        <v>292000</v>
      </c>
      <c r="D2744" s="129">
        <f t="shared" si="106"/>
        <v>16800</v>
      </c>
      <c r="E2744" s="130" t="s">
        <v>7181</v>
      </c>
      <c r="F2744" s="131"/>
      <c r="G2744" s="126"/>
      <c r="H2744" s="126"/>
      <c r="I2744" s="126"/>
      <c r="J2744" s="126"/>
      <c r="K2744" s="126"/>
    </row>
    <row r="2745" spans="1:11" s="122" customFormat="1">
      <c r="A2745" s="128" t="s">
        <v>6978</v>
      </c>
      <c r="B2745" s="127">
        <v>17000</v>
      </c>
      <c r="C2745" s="127">
        <f t="shared" si="107"/>
        <v>309000</v>
      </c>
      <c r="D2745" s="129">
        <f t="shared" si="106"/>
        <v>17850</v>
      </c>
      <c r="E2745" s="130" t="s">
        <v>7181</v>
      </c>
      <c r="F2745" s="131"/>
      <c r="G2745" s="126"/>
      <c r="H2745" s="126"/>
      <c r="I2745" s="126"/>
      <c r="J2745" s="126"/>
      <c r="K2745" s="126"/>
    </row>
    <row r="2746" spans="1:11" s="122" customFormat="1">
      <c r="A2746" s="128" t="s">
        <v>6979</v>
      </c>
      <c r="B2746" s="127">
        <v>18000</v>
      </c>
      <c r="C2746" s="127">
        <f t="shared" si="107"/>
        <v>326000</v>
      </c>
      <c r="D2746" s="129">
        <f t="shared" si="106"/>
        <v>18900</v>
      </c>
      <c r="E2746" s="130" t="s">
        <v>7181</v>
      </c>
      <c r="F2746" s="131"/>
      <c r="G2746" s="126"/>
      <c r="H2746" s="126"/>
      <c r="I2746" s="126"/>
      <c r="J2746" s="126"/>
      <c r="K2746" s="126"/>
    </row>
    <row r="2747" spans="1:11" s="122" customFormat="1">
      <c r="A2747" s="128" t="s">
        <v>6980</v>
      </c>
      <c r="B2747" s="127">
        <v>19000</v>
      </c>
      <c r="C2747" s="127">
        <f t="shared" si="107"/>
        <v>343000</v>
      </c>
      <c r="D2747" s="129">
        <f t="shared" si="106"/>
        <v>19950</v>
      </c>
      <c r="E2747" s="130" t="s">
        <v>7181</v>
      </c>
      <c r="F2747" s="131"/>
      <c r="G2747" s="126"/>
      <c r="H2747" s="126"/>
      <c r="I2747" s="126"/>
      <c r="J2747" s="126"/>
      <c r="K2747" s="126"/>
    </row>
    <row r="2748" spans="1:11" s="122" customFormat="1">
      <c r="A2748" s="128" t="s">
        <v>6981</v>
      </c>
      <c r="B2748" s="127">
        <v>20000</v>
      </c>
      <c r="C2748" s="127">
        <f t="shared" si="107"/>
        <v>360000</v>
      </c>
      <c r="D2748" s="129">
        <f t="shared" si="106"/>
        <v>21000</v>
      </c>
      <c r="E2748" s="130" t="s">
        <v>7181</v>
      </c>
      <c r="F2748" s="131"/>
      <c r="G2748" s="126"/>
      <c r="H2748" s="126"/>
      <c r="I2748" s="126"/>
      <c r="J2748" s="126"/>
      <c r="K2748" s="126"/>
    </row>
    <row r="2749" spans="1:11" s="122" customFormat="1">
      <c r="A2749" s="128" t="s">
        <v>6982</v>
      </c>
      <c r="B2749" s="127">
        <v>21000</v>
      </c>
      <c r="C2749" s="127">
        <f t="shared" si="107"/>
        <v>377000</v>
      </c>
      <c r="D2749" s="129">
        <f t="shared" si="106"/>
        <v>22050</v>
      </c>
      <c r="E2749" s="130" t="s">
        <v>7181</v>
      </c>
      <c r="F2749" s="131"/>
      <c r="G2749" s="126"/>
      <c r="H2749" s="126"/>
      <c r="I2749" s="126"/>
      <c r="J2749" s="126"/>
      <c r="K2749" s="126"/>
    </row>
    <row r="2750" spans="1:11" s="122" customFormat="1">
      <c r="A2750" s="128" t="s">
        <v>6983</v>
      </c>
      <c r="B2750" s="127">
        <v>22000</v>
      </c>
      <c r="C2750" s="127">
        <f t="shared" si="107"/>
        <v>394000</v>
      </c>
      <c r="D2750" s="129">
        <f t="shared" si="106"/>
        <v>23100</v>
      </c>
      <c r="E2750" s="130" t="s">
        <v>7181</v>
      </c>
      <c r="F2750" s="131"/>
      <c r="G2750" s="126"/>
      <c r="H2750" s="126"/>
      <c r="I2750" s="126"/>
      <c r="J2750" s="126"/>
      <c r="K2750" s="126"/>
    </row>
    <row r="2751" spans="1:11" s="122" customFormat="1">
      <c r="A2751" s="128" t="s">
        <v>6984</v>
      </c>
      <c r="B2751" s="127">
        <v>23000</v>
      </c>
      <c r="C2751" s="127">
        <f t="shared" si="107"/>
        <v>411000</v>
      </c>
      <c r="D2751" s="129">
        <f t="shared" si="106"/>
        <v>24150</v>
      </c>
      <c r="E2751" s="130" t="s">
        <v>7181</v>
      </c>
      <c r="F2751" s="131"/>
      <c r="G2751" s="126"/>
      <c r="H2751" s="126"/>
      <c r="I2751" s="126"/>
      <c r="J2751" s="126"/>
      <c r="K2751" s="126"/>
    </row>
    <row r="2752" spans="1:11" s="122" customFormat="1">
      <c r="A2752" s="128" t="s">
        <v>6985</v>
      </c>
      <c r="B2752" s="127">
        <v>24000</v>
      </c>
      <c r="C2752" s="127">
        <f t="shared" si="107"/>
        <v>428000</v>
      </c>
      <c r="D2752" s="129">
        <f t="shared" si="106"/>
        <v>25200</v>
      </c>
      <c r="E2752" s="130" t="s">
        <v>7181</v>
      </c>
      <c r="F2752" s="131"/>
      <c r="G2752" s="126"/>
      <c r="H2752" s="126"/>
      <c r="I2752" s="126"/>
      <c r="J2752" s="126"/>
      <c r="K2752" s="126"/>
    </row>
    <row r="2753" spans="1:11" s="122" customFormat="1">
      <c r="A2753" s="128" t="s">
        <v>6986</v>
      </c>
      <c r="B2753" s="127">
        <v>25000</v>
      </c>
      <c r="C2753" s="127">
        <f t="shared" si="107"/>
        <v>445000</v>
      </c>
      <c r="D2753" s="129">
        <f t="shared" si="106"/>
        <v>26250</v>
      </c>
      <c r="E2753" s="130" t="s">
        <v>7181</v>
      </c>
      <c r="F2753" s="131"/>
      <c r="G2753" s="126"/>
      <c r="H2753" s="126"/>
      <c r="I2753" s="126"/>
      <c r="J2753" s="126"/>
      <c r="K2753" s="126"/>
    </row>
    <row r="2754" spans="1:11" s="122" customFormat="1">
      <c r="A2754" s="128" t="s">
        <v>6987</v>
      </c>
      <c r="B2754" s="127">
        <v>26000</v>
      </c>
      <c r="C2754" s="127">
        <f t="shared" si="107"/>
        <v>462000</v>
      </c>
      <c r="D2754" s="129">
        <f t="shared" si="106"/>
        <v>27300</v>
      </c>
      <c r="E2754" s="130" t="s">
        <v>7181</v>
      </c>
      <c r="F2754" s="131"/>
      <c r="G2754" s="126"/>
      <c r="H2754" s="126"/>
      <c r="I2754" s="126"/>
      <c r="J2754" s="126"/>
      <c r="K2754" s="126"/>
    </row>
    <row r="2755" spans="1:11" s="122" customFormat="1">
      <c r="A2755" s="128" t="s">
        <v>6988</v>
      </c>
      <c r="B2755" s="127">
        <v>27000</v>
      </c>
      <c r="C2755" s="127">
        <f t="shared" si="107"/>
        <v>479000</v>
      </c>
      <c r="D2755" s="129">
        <f t="shared" si="106"/>
        <v>28350</v>
      </c>
      <c r="E2755" s="130" t="s">
        <v>7181</v>
      </c>
      <c r="F2755" s="131"/>
      <c r="G2755" s="126"/>
      <c r="H2755" s="126"/>
      <c r="I2755" s="126"/>
      <c r="J2755" s="126"/>
      <c r="K2755" s="126"/>
    </row>
    <row r="2756" spans="1:11" s="122" customFormat="1">
      <c r="A2756" s="128" t="s">
        <v>6989</v>
      </c>
      <c r="B2756" s="127">
        <v>28000</v>
      </c>
      <c r="C2756" s="127">
        <f t="shared" si="107"/>
        <v>496000</v>
      </c>
      <c r="D2756" s="129">
        <f t="shared" si="106"/>
        <v>29400</v>
      </c>
      <c r="E2756" s="130" t="s">
        <v>7181</v>
      </c>
      <c r="F2756" s="131"/>
      <c r="G2756" s="126"/>
      <c r="H2756" s="126"/>
      <c r="I2756" s="126"/>
      <c r="J2756" s="126"/>
      <c r="K2756" s="126"/>
    </row>
    <row r="2757" spans="1:11" s="122" customFormat="1">
      <c r="A2757" s="128" t="s">
        <v>6990</v>
      </c>
      <c r="B2757" s="127">
        <v>29000</v>
      </c>
      <c r="C2757" s="127">
        <f t="shared" si="107"/>
        <v>513000</v>
      </c>
      <c r="D2757" s="129">
        <f t="shared" si="106"/>
        <v>30450</v>
      </c>
      <c r="E2757" s="130" t="s">
        <v>7181</v>
      </c>
      <c r="F2757" s="131"/>
      <c r="G2757" s="126"/>
      <c r="H2757" s="126"/>
      <c r="I2757" s="126"/>
      <c r="J2757" s="126"/>
      <c r="K2757" s="126"/>
    </row>
    <row r="2758" spans="1:11" s="122" customFormat="1">
      <c r="A2758" s="128" t="s">
        <v>6991</v>
      </c>
      <c r="B2758" s="127">
        <v>30000</v>
      </c>
      <c r="C2758" s="127">
        <f t="shared" si="107"/>
        <v>530000</v>
      </c>
      <c r="D2758" s="129">
        <f t="shared" si="106"/>
        <v>31500</v>
      </c>
      <c r="E2758" s="130" t="s">
        <v>7181</v>
      </c>
      <c r="F2758" s="131"/>
      <c r="G2758" s="126"/>
      <c r="H2758" s="126"/>
      <c r="I2758" s="126"/>
      <c r="J2758" s="126"/>
      <c r="K2758" s="126"/>
    </row>
    <row r="2759" spans="1:11" s="122" customFormat="1">
      <c r="A2759" s="128" t="s">
        <v>6992</v>
      </c>
      <c r="B2759" s="127">
        <v>31000</v>
      </c>
      <c r="C2759" s="127">
        <f t="shared" si="107"/>
        <v>547000</v>
      </c>
      <c r="D2759" s="129">
        <f t="shared" si="106"/>
        <v>32550</v>
      </c>
      <c r="E2759" s="130" t="s">
        <v>7181</v>
      </c>
      <c r="F2759" s="131"/>
      <c r="G2759" s="126"/>
      <c r="H2759" s="126"/>
      <c r="I2759" s="126"/>
      <c r="J2759" s="126"/>
      <c r="K2759" s="126"/>
    </row>
    <row r="2760" spans="1:11" s="122" customFormat="1">
      <c r="A2760" s="128" t="s">
        <v>6993</v>
      </c>
      <c r="B2760" s="127">
        <v>32000</v>
      </c>
      <c r="C2760" s="127">
        <f t="shared" si="107"/>
        <v>564000</v>
      </c>
      <c r="D2760" s="129">
        <f t="shared" si="106"/>
        <v>33600</v>
      </c>
      <c r="E2760" s="130" t="s">
        <v>7181</v>
      </c>
      <c r="F2760" s="131"/>
      <c r="G2760" s="126"/>
      <c r="H2760" s="126"/>
      <c r="I2760" s="126"/>
      <c r="J2760" s="126"/>
      <c r="K2760" s="126"/>
    </row>
    <row r="2761" spans="1:11" s="122" customFormat="1">
      <c r="A2761" s="128" t="s">
        <v>6994</v>
      </c>
      <c r="B2761" s="127">
        <v>33000</v>
      </c>
      <c r="C2761" s="127">
        <f t="shared" si="107"/>
        <v>581000</v>
      </c>
      <c r="D2761" s="129">
        <f t="shared" si="106"/>
        <v>34650</v>
      </c>
      <c r="E2761" s="130" t="s">
        <v>7181</v>
      </c>
      <c r="F2761" s="131"/>
      <c r="G2761" s="126"/>
      <c r="H2761" s="126"/>
      <c r="I2761" s="126"/>
      <c r="J2761" s="126"/>
      <c r="K2761" s="126"/>
    </row>
    <row r="2762" spans="1:11" s="122" customFormat="1">
      <c r="A2762" s="128" t="s">
        <v>6995</v>
      </c>
      <c r="B2762" s="127">
        <v>34000</v>
      </c>
      <c r="C2762" s="127">
        <f t="shared" si="107"/>
        <v>598000</v>
      </c>
      <c r="D2762" s="129">
        <f t="shared" si="106"/>
        <v>35700</v>
      </c>
      <c r="E2762" s="130" t="s">
        <v>7181</v>
      </c>
      <c r="F2762" s="131"/>
      <c r="G2762" s="126"/>
      <c r="H2762" s="126"/>
      <c r="I2762" s="126"/>
      <c r="J2762" s="126"/>
      <c r="K2762" s="126"/>
    </row>
    <row r="2763" spans="1:11" s="122" customFormat="1">
      <c r="A2763" s="128" t="s">
        <v>6996</v>
      </c>
      <c r="B2763" s="127">
        <v>35000</v>
      </c>
      <c r="C2763" s="127">
        <f t="shared" si="107"/>
        <v>615000</v>
      </c>
      <c r="D2763" s="129">
        <f t="shared" si="106"/>
        <v>36750</v>
      </c>
      <c r="E2763" s="130" t="s">
        <v>7181</v>
      </c>
      <c r="F2763" s="131"/>
      <c r="G2763" s="126"/>
      <c r="H2763" s="126"/>
      <c r="I2763" s="126"/>
      <c r="J2763" s="126"/>
      <c r="K2763" s="126"/>
    </row>
    <row r="2764" spans="1:11" s="122" customFormat="1">
      <c r="A2764" s="128" t="s">
        <v>6997</v>
      </c>
      <c r="B2764" s="127">
        <v>36000</v>
      </c>
      <c r="C2764" s="127">
        <f t="shared" si="107"/>
        <v>632000</v>
      </c>
      <c r="D2764" s="129">
        <f t="shared" si="106"/>
        <v>37800</v>
      </c>
      <c r="E2764" s="130" t="s">
        <v>7181</v>
      </c>
      <c r="F2764" s="131"/>
      <c r="G2764" s="126"/>
      <c r="H2764" s="126"/>
      <c r="I2764" s="126"/>
      <c r="J2764" s="126"/>
      <c r="K2764" s="126"/>
    </row>
    <row r="2765" spans="1:11" s="122" customFormat="1">
      <c r="A2765" s="128" t="s">
        <v>6998</v>
      </c>
      <c r="B2765" s="127">
        <v>37000</v>
      </c>
      <c r="C2765" s="127">
        <f t="shared" si="107"/>
        <v>649000</v>
      </c>
      <c r="D2765" s="129">
        <f t="shared" si="106"/>
        <v>38850</v>
      </c>
      <c r="E2765" s="130" t="s">
        <v>7181</v>
      </c>
      <c r="F2765" s="131"/>
      <c r="G2765" s="126"/>
      <c r="H2765" s="126"/>
      <c r="I2765" s="126"/>
      <c r="J2765" s="126"/>
      <c r="K2765" s="126"/>
    </row>
    <row r="2766" spans="1:11" s="122" customFormat="1">
      <c r="A2766" s="128" t="s">
        <v>6999</v>
      </c>
      <c r="B2766" s="127">
        <v>38000</v>
      </c>
      <c r="C2766" s="127">
        <f t="shared" si="107"/>
        <v>666000</v>
      </c>
      <c r="D2766" s="129">
        <f t="shared" si="106"/>
        <v>39900</v>
      </c>
      <c r="E2766" s="130" t="s">
        <v>7181</v>
      </c>
      <c r="F2766" s="131"/>
      <c r="G2766" s="126"/>
      <c r="H2766" s="126"/>
      <c r="I2766" s="126"/>
      <c r="J2766" s="126"/>
      <c r="K2766" s="126"/>
    </row>
    <row r="2767" spans="1:11" s="122" customFormat="1">
      <c r="A2767" s="128" t="s">
        <v>7000</v>
      </c>
      <c r="B2767" s="127">
        <v>39000</v>
      </c>
      <c r="C2767" s="127">
        <f t="shared" si="107"/>
        <v>683000</v>
      </c>
      <c r="D2767" s="129">
        <f t="shared" si="106"/>
        <v>40950</v>
      </c>
      <c r="E2767" s="130" t="s">
        <v>7181</v>
      </c>
      <c r="F2767" s="131"/>
      <c r="G2767" s="126"/>
      <c r="H2767" s="126"/>
      <c r="I2767" s="126"/>
      <c r="J2767" s="126"/>
      <c r="K2767" s="126"/>
    </row>
    <row r="2768" spans="1:11" s="122" customFormat="1">
      <c r="A2768" s="128" t="s">
        <v>7001</v>
      </c>
      <c r="B2768" s="127">
        <v>40000</v>
      </c>
      <c r="C2768" s="127">
        <f t="shared" si="107"/>
        <v>700000</v>
      </c>
      <c r="D2768" s="129">
        <f t="shared" si="106"/>
        <v>42000</v>
      </c>
      <c r="E2768" s="130" t="s">
        <v>7181</v>
      </c>
      <c r="F2768" s="131"/>
      <c r="G2768" s="126"/>
      <c r="H2768" s="126"/>
      <c r="I2768" s="126"/>
      <c r="J2768" s="126"/>
      <c r="K2768" s="126"/>
    </row>
    <row r="2769" spans="1:11" s="122" customFormat="1">
      <c r="A2769" s="128" t="s">
        <v>7002</v>
      </c>
      <c r="B2769" s="127">
        <v>41000</v>
      </c>
      <c r="C2769" s="127">
        <f t="shared" si="107"/>
        <v>717000</v>
      </c>
      <c r="D2769" s="129">
        <f t="shared" si="106"/>
        <v>43050</v>
      </c>
      <c r="E2769" s="130" t="s">
        <v>7181</v>
      </c>
      <c r="F2769" s="131"/>
      <c r="G2769" s="126"/>
      <c r="H2769" s="126"/>
      <c r="I2769" s="126"/>
      <c r="J2769" s="126"/>
      <c r="K2769" s="126"/>
    </row>
    <row r="2770" spans="1:11" s="122" customFormat="1">
      <c r="A2770" s="128" t="s">
        <v>7003</v>
      </c>
      <c r="B2770" s="127">
        <v>42000</v>
      </c>
      <c r="C2770" s="127">
        <f t="shared" si="107"/>
        <v>734000</v>
      </c>
      <c r="D2770" s="129">
        <f t="shared" si="106"/>
        <v>44100</v>
      </c>
      <c r="E2770" s="130" t="s">
        <v>7181</v>
      </c>
      <c r="F2770" s="131"/>
      <c r="G2770" s="126"/>
      <c r="H2770" s="126"/>
      <c r="I2770" s="126"/>
      <c r="J2770" s="126"/>
      <c r="K2770" s="126"/>
    </row>
    <row r="2771" spans="1:11" s="122" customFormat="1">
      <c r="A2771" s="128" t="s">
        <v>7004</v>
      </c>
      <c r="B2771" s="127">
        <v>43000</v>
      </c>
      <c r="C2771" s="127">
        <f t="shared" si="107"/>
        <v>751000</v>
      </c>
      <c r="D2771" s="129">
        <f t="shared" si="106"/>
        <v>45150</v>
      </c>
      <c r="E2771" s="130" t="s">
        <v>7181</v>
      </c>
      <c r="F2771" s="131"/>
      <c r="G2771" s="126"/>
      <c r="H2771" s="126"/>
      <c r="I2771" s="126"/>
      <c r="J2771" s="126"/>
      <c r="K2771" s="126"/>
    </row>
    <row r="2772" spans="1:11" s="122" customFormat="1">
      <c r="A2772" s="128" t="s">
        <v>7005</v>
      </c>
      <c r="B2772" s="127">
        <v>44000</v>
      </c>
      <c r="C2772" s="127">
        <f t="shared" si="107"/>
        <v>768000</v>
      </c>
      <c r="D2772" s="129">
        <f t="shared" si="106"/>
        <v>46200</v>
      </c>
      <c r="E2772" s="130" t="s">
        <v>7181</v>
      </c>
      <c r="F2772" s="131"/>
      <c r="G2772" s="126"/>
      <c r="H2772" s="126"/>
      <c r="I2772" s="126"/>
      <c r="J2772" s="126"/>
      <c r="K2772" s="126"/>
    </row>
    <row r="2773" spans="1:11" s="122" customFormat="1">
      <c r="A2773" s="128" t="s">
        <v>7006</v>
      </c>
      <c r="B2773" s="127">
        <v>45000</v>
      </c>
      <c r="C2773" s="127">
        <f t="shared" si="107"/>
        <v>785000</v>
      </c>
      <c r="D2773" s="129">
        <f t="shared" si="106"/>
        <v>47250</v>
      </c>
      <c r="E2773" s="130" t="s">
        <v>7181</v>
      </c>
      <c r="F2773" s="131"/>
      <c r="G2773" s="126"/>
      <c r="H2773" s="126"/>
      <c r="I2773" s="126"/>
      <c r="J2773" s="126"/>
      <c r="K2773" s="126"/>
    </row>
    <row r="2774" spans="1:11" s="122" customFormat="1">
      <c r="A2774" s="128" t="s">
        <v>7007</v>
      </c>
      <c r="B2774" s="127">
        <v>46000</v>
      </c>
      <c r="C2774" s="127">
        <f t="shared" si="107"/>
        <v>802000</v>
      </c>
      <c r="D2774" s="129">
        <f t="shared" si="106"/>
        <v>48300</v>
      </c>
      <c r="E2774" s="130" t="s">
        <v>7181</v>
      </c>
      <c r="F2774" s="131"/>
      <c r="G2774" s="126"/>
      <c r="H2774" s="126"/>
      <c r="I2774" s="126"/>
      <c r="J2774" s="126"/>
      <c r="K2774" s="126"/>
    </row>
    <row r="2775" spans="1:11" s="122" customFormat="1">
      <c r="A2775" s="128" t="s">
        <v>7008</v>
      </c>
      <c r="B2775" s="127">
        <v>47000</v>
      </c>
      <c r="C2775" s="127">
        <f t="shared" si="107"/>
        <v>819000</v>
      </c>
      <c r="D2775" s="129">
        <f t="shared" si="106"/>
        <v>49350</v>
      </c>
      <c r="E2775" s="130" t="s">
        <v>7181</v>
      </c>
      <c r="F2775" s="131"/>
      <c r="G2775" s="126"/>
      <c r="H2775" s="126"/>
      <c r="I2775" s="126"/>
      <c r="J2775" s="126"/>
      <c r="K2775" s="126"/>
    </row>
    <row r="2776" spans="1:11" s="122" customFormat="1">
      <c r="A2776" s="128" t="s">
        <v>7009</v>
      </c>
      <c r="B2776" s="127">
        <v>48000</v>
      </c>
      <c r="C2776" s="127">
        <f t="shared" si="107"/>
        <v>836000</v>
      </c>
      <c r="D2776" s="129">
        <f t="shared" si="106"/>
        <v>50400</v>
      </c>
      <c r="E2776" s="130" t="s">
        <v>7181</v>
      </c>
      <c r="F2776" s="131"/>
      <c r="G2776" s="126"/>
      <c r="H2776" s="126"/>
      <c r="I2776" s="126"/>
      <c r="J2776" s="126"/>
      <c r="K2776" s="126"/>
    </row>
    <row r="2777" spans="1:11" s="122" customFormat="1">
      <c r="A2777" s="128" t="s">
        <v>7010</v>
      </c>
      <c r="B2777" s="127">
        <v>49000</v>
      </c>
      <c r="C2777" s="127">
        <f t="shared" si="107"/>
        <v>853000</v>
      </c>
      <c r="D2777" s="129">
        <f t="shared" si="106"/>
        <v>51450</v>
      </c>
      <c r="E2777" s="130" t="s">
        <v>7181</v>
      </c>
      <c r="F2777" s="131"/>
      <c r="G2777" s="126"/>
      <c r="H2777" s="126"/>
      <c r="I2777" s="126"/>
      <c r="J2777" s="126"/>
      <c r="K2777" s="126"/>
    </row>
    <row r="2778" spans="1:11" s="122" customFormat="1">
      <c r="A2778" s="128" t="s">
        <v>7011</v>
      </c>
      <c r="B2778" s="127">
        <v>50000</v>
      </c>
      <c r="C2778" s="127">
        <f t="shared" si="107"/>
        <v>870000</v>
      </c>
      <c r="D2778" s="129">
        <f t="shared" si="106"/>
        <v>52500</v>
      </c>
      <c r="E2778" s="130" t="s">
        <v>7181</v>
      </c>
      <c r="F2778" s="131"/>
      <c r="G2778" s="126"/>
      <c r="H2778" s="126"/>
      <c r="I2778" s="126"/>
      <c r="J2778" s="126"/>
      <c r="K2778" s="126"/>
    </row>
    <row r="2779" spans="1:11" s="122" customFormat="1">
      <c r="A2779" s="128" t="s">
        <v>7012</v>
      </c>
      <c r="B2779" s="127">
        <v>51000</v>
      </c>
      <c r="C2779" s="127">
        <f t="shared" si="107"/>
        <v>887000</v>
      </c>
      <c r="D2779" s="129">
        <f t="shared" si="106"/>
        <v>53550</v>
      </c>
      <c r="E2779" s="130" t="s">
        <v>7181</v>
      </c>
      <c r="F2779" s="131"/>
      <c r="G2779" s="126"/>
      <c r="H2779" s="126"/>
      <c r="I2779" s="126"/>
      <c r="J2779" s="126"/>
      <c r="K2779" s="126"/>
    </row>
    <row r="2780" spans="1:11" s="122" customFormat="1">
      <c r="A2780" s="128" t="s">
        <v>7013</v>
      </c>
      <c r="B2780" s="127">
        <v>52000</v>
      </c>
      <c r="C2780" s="127">
        <f t="shared" si="107"/>
        <v>904000</v>
      </c>
      <c r="D2780" s="129">
        <f t="shared" si="106"/>
        <v>54600</v>
      </c>
      <c r="E2780" s="130" t="s">
        <v>7181</v>
      </c>
      <c r="F2780" s="131"/>
      <c r="G2780" s="126"/>
      <c r="H2780" s="126"/>
      <c r="I2780" s="126"/>
      <c r="J2780" s="126"/>
      <c r="K2780" s="126"/>
    </row>
    <row r="2781" spans="1:11" s="122" customFormat="1">
      <c r="A2781" s="128" t="s">
        <v>7014</v>
      </c>
      <c r="B2781" s="127">
        <v>53000</v>
      </c>
      <c r="C2781" s="127">
        <f t="shared" si="107"/>
        <v>921000</v>
      </c>
      <c r="D2781" s="129">
        <f t="shared" si="106"/>
        <v>55650</v>
      </c>
      <c r="E2781" s="130" t="s">
        <v>7181</v>
      </c>
      <c r="F2781" s="131"/>
      <c r="G2781" s="126"/>
      <c r="H2781" s="126"/>
      <c r="I2781" s="126"/>
      <c r="J2781" s="126"/>
      <c r="K2781" s="126"/>
    </row>
    <row r="2782" spans="1:11" s="122" customFormat="1">
      <c r="A2782" s="128" t="s">
        <v>7015</v>
      </c>
      <c r="B2782" s="127">
        <v>54000</v>
      </c>
      <c r="C2782" s="127">
        <f t="shared" si="107"/>
        <v>938000</v>
      </c>
      <c r="D2782" s="129">
        <f t="shared" si="106"/>
        <v>56700</v>
      </c>
      <c r="E2782" s="130" t="s">
        <v>7181</v>
      </c>
      <c r="F2782" s="131"/>
      <c r="G2782" s="126"/>
      <c r="H2782" s="126"/>
      <c r="I2782" s="126"/>
      <c r="J2782" s="126"/>
      <c r="K2782" s="126"/>
    </row>
    <row r="2783" spans="1:11" s="122" customFormat="1">
      <c r="A2783" s="128" t="s">
        <v>7016</v>
      </c>
      <c r="B2783" s="127">
        <v>55000</v>
      </c>
      <c r="C2783" s="127">
        <f t="shared" si="107"/>
        <v>955000</v>
      </c>
      <c r="D2783" s="129">
        <f t="shared" si="106"/>
        <v>57750</v>
      </c>
      <c r="E2783" s="130" t="s">
        <v>7181</v>
      </c>
      <c r="F2783" s="131"/>
      <c r="G2783" s="126"/>
      <c r="H2783" s="126"/>
      <c r="I2783" s="126"/>
      <c r="J2783" s="126"/>
      <c r="K2783" s="126"/>
    </row>
    <row r="2784" spans="1:11" s="122" customFormat="1">
      <c r="A2784" s="128" t="s">
        <v>7017</v>
      </c>
      <c r="B2784" s="127">
        <v>56000</v>
      </c>
      <c r="C2784" s="127">
        <f t="shared" si="107"/>
        <v>972000</v>
      </c>
      <c r="D2784" s="129">
        <f t="shared" si="106"/>
        <v>58800</v>
      </c>
      <c r="E2784" s="130" t="s">
        <v>7181</v>
      </c>
      <c r="F2784" s="131"/>
      <c r="G2784" s="126"/>
      <c r="H2784" s="126"/>
      <c r="I2784" s="126"/>
      <c r="J2784" s="126"/>
      <c r="K2784" s="126"/>
    </row>
    <row r="2785" spans="1:11" s="122" customFormat="1">
      <c r="A2785" s="128" t="s">
        <v>7018</v>
      </c>
      <c r="B2785" s="127">
        <v>57000</v>
      </c>
      <c r="C2785" s="127">
        <f t="shared" si="107"/>
        <v>989000</v>
      </c>
      <c r="D2785" s="129">
        <f t="shared" si="106"/>
        <v>59850</v>
      </c>
      <c r="E2785" s="130" t="s">
        <v>7181</v>
      </c>
      <c r="F2785" s="131"/>
      <c r="G2785" s="126"/>
      <c r="H2785" s="126"/>
      <c r="I2785" s="126"/>
      <c r="J2785" s="126"/>
      <c r="K2785" s="126"/>
    </row>
    <row r="2786" spans="1:11" s="122" customFormat="1">
      <c r="A2786" s="128" t="s">
        <v>7019</v>
      </c>
      <c r="B2786" s="127">
        <v>58000</v>
      </c>
      <c r="C2786" s="127">
        <f t="shared" si="107"/>
        <v>1006000</v>
      </c>
      <c r="D2786" s="129">
        <f t="shared" si="106"/>
        <v>60900</v>
      </c>
      <c r="E2786" s="130" t="s">
        <v>7181</v>
      </c>
      <c r="F2786" s="131"/>
      <c r="G2786" s="126"/>
      <c r="H2786" s="126"/>
      <c r="I2786" s="126"/>
      <c r="J2786" s="126"/>
      <c r="K2786" s="126"/>
    </row>
    <row r="2787" spans="1:11" s="122" customFormat="1">
      <c r="A2787" s="128" t="s">
        <v>7020</v>
      </c>
      <c r="B2787" s="127">
        <v>59000</v>
      </c>
      <c r="C2787" s="127">
        <f t="shared" si="107"/>
        <v>1023000</v>
      </c>
      <c r="D2787" s="129">
        <f t="shared" si="106"/>
        <v>61950</v>
      </c>
      <c r="E2787" s="130" t="s">
        <v>7181</v>
      </c>
      <c r="F2787" s="131"/>
      <c r="G2787" s="126"/>
      <c r="H2787" s="126"/>
      <c r="I2787" s="126"/>
      <c r="J2787" s="126"/>
      <c r="K2787" s="126"/>
    </row>
    <row r="2788" spans="1:11" s="122" customFormat="1">
      <c r="A2788" s="128" t="s">
        <v>7021</v>
      </c>
      <c r="B2788" s="127">
        <v>60000</v>
      </c>
      <c r="C2788" s="127">
        <f t="shared" si="107"/>
        <v>1040000</v>
      </c>
      <c r="D2788" s="129">
        <f t="shared" si="106"/>
        <v>63000</v>
      </c>
      <c r="E2788" s="130" t="s">
        <v>7181</v>
      </c>
      <c r="F2788" s="131"/>
      <c r="G2788" s="126"/>
      <c r="H2788" s="126"/>
      <c r="I2788" s="126"/>
      <c r="J2788" s="126"/>
      <c r="K2788" s="126"/>
    </row>
    <row r="2789" spans="1:11" s="122" customFormat="1">
      <c r="A2789" s="128" t="s">
        <v>7022</v>
      </c>
      <c r="B2789" s="127">
        <v>61000</v>
      </c>
      <c r="C2789" s="127">
        <f t="shared" si="107"/>
        <v>1057000</v>
      </c>
      <c r="D2789" s="129">
        <f t="shared" si="106"/>
        <v>64050</v>
      </c>
      <c r="E2789" s="130" t="s">
        <v>7181</v>
      </c>
      <c r="F2789" s="131"/>
      <c r="G2789" s="126"/>
      <c r="H2789" s="126"/>
      <c r="I2789" s="126"/>
      <c r="J2789" s="126"/>
      <c r="K2789" s="126"/>
    </row>
    <row r="2790" spans="1:11" s="122" customFormat="1">
      <c r="A2790" s="128" t="s">
        <v>7023</v>
      </c>
      <c r="B2790" s="127">
        <v>62000</v>
      </c>
      <c r="C2790" s="127">
        <f t="shared" si="107"/>
        <v>1074000</v>
      </c>
      <c r="D2790" s="129">
        <f t="shared" si="106"/>
        <v>65100</v>
      </c>
      <c r="E2790" s="130" t="s">
        <v>7181</v>
      </c>
      <c r="F2790" s="131"/>
      <c r="G2790" s="126"/>
      <c r="H2790" s="126"/>
      <c r="I2790" s="126"/>
      <c r="J2790" s="126"/>
      <c r="K2790" s="126"/>
    </row>
    <row r="2791" spans="1:11" s="122" customFormat="1">
      <c r="A2791" s="128" t="s">
        <v>7024</v>
      </c>
      <c r="B2791" s="127">
        <v>63000</v>
      </c>
      <c r="C2791" s="127">
        <f t="shared" si="107"/>
        <v>1091000</v>
      </c>
      <c r="D2791" s="129">
        <f t="shared" si="106"/>
        <v>66150</v>
      </c>
      <c r="E2791" s="130" t="s">
        <v>7181</v>
      </c>
      <c r="F2791" s="131"/>
      <c r="G2791" s="126"/>
      <c r="H2791" s="126"/>
      <c r="I2791" s="126"/>
      <c r="J2791" s="126"/>
      <c r="K2791" s="126"/>
    </row>
    <row r="2792" spans="1:11" s="122" customFormat="1">
      <c r="A2792" s="128" t="s">
        <v>7025</v>
      </c>
      <c r="B2792" s="127">
        <v>64000</v>
      </c>
      <c r="C2792" s="127">
        <f t="shared" si="107"/>
        <v>1108000</v>
      </c>
      <c r="D2792" s="129">
        <f t="shared" si="106"/>
        <v>67200</v>
      </c>
      <c r="E2792" s="130" t="s">
        <v>7181</v>
      </c>
      <c r="F2792" s="131"/>
      <c r="G2792" s="126"/>
      <c r="H2792" s="126"/>
      <c r="I2792" s="126"/>
      <c r="J2792" s="126"/>
      <c r="K2792" s="126"/>
    </row>
    <row r="2793" spans="1:11" s="122" customFormat="1">
      <c r="A2793" s="128" t="s">
        <v>7026</v>
      </c>
      <c r="B2793" s="127">
        <v>65000</v>
      </c>
      <c r="C2793" s="127">
        <f t="shared" si="107"/>
        <v>1125000</v>
      </c>
      <c r="D2793" s="129">
        <f t="shared" si="106"/>
        <v>68250</v>
      </c>
      <c r="E2793" s="130" t="s">
        <v>7181</v>
      </c>
      <c r="F2793" s="131"/>
      <c r="G2793" s="126"/>
      <c r="H2793" s="126"/>
      <c r="I2793" s="126"/>
      <c r="J2793" s="126"/>
      <c r="K2793" s="126"/>
    </row>
    <row r="2794" spans="1:11" s="122" customFormat="1">
      <c r="A2794" s="128" t="s">
        <v>7027</v>
      </c>
      <c r="B2794" s="127">
        <v>66000</v>
      </c>
      <c r="C2794" s="127">
        <f t="shared" si="107"/>
        <v>1142000</v>
      </c>
      <c r="D2794" s="129">
        <f t="shared" ref="D2794:D2857" si="108">SUM($G$2)*(B2794*0.001)</f>
        <v>69300</v>
      </c>
      <c r="E2794" s="130" t="s">
        <v>7181</v>
      </c>
      <c r="F2794" s="131"/>
      <c r="G2794" s="126"/>
      <c r="H2794" s="126"/>
      <c r="I2794" s="126"/>
      <c r="J2794" s="126"/>
      <c r="K2794" s="126"/>
    </row>
    <row r="2795" spans="1:11" s="122" customFormat="1">
      <c r="A2795" s="128" t="s">
        <v>7028</v>
      </c>
      <c r="B2795" s="127">
        <v>67000</v>
      </c>
      <c r="C2795" s="127">
        <f t="shared" ref="C2795:C2858" si="109">SUM(C2794)+17000</f>
        <v>1159000</v>
      </c>
      <c r="D2795" s="129">
        <f t="shared" si="108"/>
        <v>70350</v>
      </c>
      <c r="E2795" s="130" t="s">
        <v>7181</v>
      </c>
      <c r="F2795" s="131"/>
      <c r="G2795" s="126"/>
      <c r="H2795" s="126"/>
      <c r="I2795" s="126"/>
      <c r="J2795" s="126"/>
      <c r="K2795" s="126"/>
    </row>
    <row r="2796" spans="1:11" s="122" customFormat="1">
      <c r="A2796" s="128" t="s">
        <v>7029</v>
      </c>
      <c r="B2796" s="127">
        <v>68000</v>
      </c>
      <c r="C2796" s="127">
        <f t="shared" si="109"/>
        <v>1176000</v>
      </c>
      <c r="D2796" s="129">
        <f t="shared" si="108"/>
        <v>71400</v>
      </c>
      <c r="E2796" s="130" t="s">
        <v>7181</v>
      </c>
      <c r="F2796" s="131"/>
      <c r="G2796" s="126"/>
      <c r="H2796" s="126"/>
      <c r="I2796" s="126"/>
      <c r="J2796" s="126"/>
      <c r="K2796" s="126"/>
    </row>
    <row r="2797" spans="1:11" s="122" customFormat="1">
      <c r="A2797" s="128" t="s">
        <v>7030</v>
      </c>
      <c r="B2797" s="127">
        <v>69000</v>
      </c>
      <c r="C2797" s="127">
        <f t="shared" si="109"/>
        <v>1193000</v>
      </c>
      <c r="D2797" s="129">
        <f t="shared" si="108"/>
        <v>72450</v>
      </c>
      <c r="E2797" s="130" t="s">
        <v>7181</v>
      </c>
      <c r="F2797" s="131"/>
      <c r="G2797" s="126"/>
      <c r="H2797" s="126"/>
      <c r="I2797" s="126"/>
      <c r="J2797" s="126"/>
      <c r="K2797" s="126"/>
    </row>
    <row r="2798" spans="1:11" s="122" customFormat="1">
      <c r="A2798" s="128" t="s">
        <v>7031</v>
      </c>
      <c r="B2798" s="127">
        <v>70000</v>
      </c>
      <c r="C2798" s="127">
        <f t="shared" si="109"/>
        <v>1210000</v>
      </c>
      <c r="D2798" s="129">
        <f t="shared" si="108"/>
        <v>73500</v>
      </c>
      <c r="E2798" s="130" t="s">
        <v>7181</v>
      </c>
      <c r="F2798" s="131"/>
      <c r="G2798" s="126"/>
      <c r="H2798" s="126"/>
      <c r="I2798" s="126"/>
      <c r="J2798" s="126"/>
      <c r="K2798" s="126"/>
    </row>
    <row r="2799" spans="1:11" s="122" customFormat="1">
      <c r="A2799" s="128" t="s">
        <v>7032</v>
      </c>
      <c r="B2799" s="127">
        <v>71000</v>
      </c>
      <c r="C2799" s="127">
        <f t="shared" si="109"/>
        <v>1227000</v>
      </c>
      <c r="D2799" s="129">
        <f t="shared" si="108"/>
        <v>74550</v>
      </c>
      <c r="E2799" s="130" t="s">
        <v>7181</v>
      </c>
      <c r="F2799" s="131"/>
      <c r="G2799" s="126"/>
      <c r="H2799" s="126"/>
      <c r="I2799" s="126"/>
      <c r="J2799" s="126"/>
      <c r="K2799" s="126"/>
    </row>
    <row r="2800" spans="1:11" s="122" customFormat="1">
      <c r="A2800" s="128" t="s">
        <v>7033</v>
      </c>
      <c r="B2800" s="127">
        <v>72000</v>
      </c>
      <c r="C2800" s="127">
        <f t="shared" si="109"/>
        <v>1244000</v>
      </c>
      <c r="D2800" s="129">
        <f t="shared" si="108"/>
        <v>75600</v>
      </c>
      <c r="E2800" s="130" t="s">
        <v>7181</v>
      </c>
      <c r="F2800" s="131"/>
      <c r="G2800" s="126"/>
      <c r="H2800" s="126"/>
      <c r="I2800" s="126"/>
      <c r="J2800" s="126"/>
      <c r="K2800" s="126"/>
    </row>
    <row r="2801" spans="1:11" s="122" customFormat="1">
      <c r="A2801" s="128" t="s">
        <v>7034</v>
      </c>
      <c r="B2801" s="127">
        <v>73000</v>
      </c>
      <c r="C2801" s="127">
        <f t="shared" si="109"/>
        <v>1261000</v>
      </c>
      <c r="D2801" s="129">
        <f t="shared" si="108"/>
        <v>76650</v>
      </c>
      <c r="E2801" s="130" t="s">
        <v>7181</v>
      </c>
      <c r="F2801" s="131"/>
      <c r="G2801" s="126"/>
      <c r="H2801" s="126"/>
      <c r="I2801" s="126"/>
      <c r="J2801" s="126"/>
      <c r="K2801" s="126"/>
    </row>
    <row r="2802" spans="1:11" s="122" customFormat="1">
      <c r="A2802" s="128" t="s">
        <v>7035</v>
      </c>
      <c r="B2802" s="127">
        <v>74000</v>
      </c>
      <c r="C2802" s="127">
        <f t="shared" si="109"/>
        <v>1278000</v>
      </c>
      <c r="D2802" s="129">
        <f t="shared" si="108"/>
        <v>77700</v>
      </c>
      <c r="E2802" s="130" t="s">
        <v>7181</v>
      </c>
      <c r="F2802" s="131"/>
      <c r="G2802" s="126"/>
      <c r="H2802" s="126"/>
      <c r="I2802" s="126"/>
      <c r="J2802" s="126"/>
      <c r="K2802" s="126"/>
    </row>
    <row r="2803" spans="1:11" s="122" customFormat="1">
      <c r="A2803" s="128" t="s">
        <v>7036</v>
      </c>
      <c r="B2803" s="127">
        <v>75000</v>
      </c>
      <c r="C2803" s="127">
        <f t="shared" si="109"/>
        <v>1295000</v>
      </c>
      <c r="D2803" s="129">
        <f t="shared" si="108"/>
        <v>78750</v>
      </c>
      <c r="E2803" s="130" t="s">
        <v>7181</v>
      </c>
      <c r="F2803" s="131"/>
      <c r="G2803" s="126"/>
      <c r="H2803" s="126"/>
      <c r="I2803" s="126"/>
      <c r="J2803" s="126"/>
      <c r="K2803" s="126"/>
    </row>
    <row r="2804" spans="1:11" s="122" customFormat="1">
      <c r="A2804" s="128" t="s">
        <v>7037</v>
      </c>
      <c r="B2804" s="127">
        <v>76000</v>
      </c>
      <c r="C2804" s="127">
        <f t="shared" si="109"/>
        <v>1312000</v>
      </c>
      <c r="D2804" s="129">
        <f t="shared" si="108"/>
        <v>79800</v>
      </c>
      <c r="E2804" s="130" t="s">
        <v>7181</v>
      </c>
      <c r="F2804" s="131"/>
      <c r="G2804" s="126"/>
      <c r="H2804" s="126"/>
      <c r="I2804" s="126"/>
      <c r="J2804" s="126"/>
      <c r="K2804" s="126"/>
    </row>
    <row r="2805" spans="1:11" s="122" customFormat="1">
      <c r="A2805" s="128" t="s">
        <v>7038</v>
      </c>
      <c r="B2805" s="127">
        <v>77000</v>
      </c>
      <c r="C2805" s="127">
        <f t="shared" si="109"/>
        <v>1329000</v>
      </c>
      <c r="D2805" s="129">
        <f t="shared" si="108"/>
        <v>80850</v>
      </c>
      <c r="E2805" s="130" t="s">
        <v>7181</v>
      </c>
      <c r="F2805" s="131"/>
      <c r="G2805" s="126"/>
      <c r="H2805" s="126"/>
      <c r="I2805" s="126"/>
      <c r="J2805" s="126"/>
      <c r="K2805" s="126"/>
    </row>
    <row r="2806" spans="1:11" s="122" customFormat="1">
      <c r="A2806" s="128" t="s">
        <v>7039</v>
      </c>
      <c r="B2806" s="127">
        <v>78000</v>
      </c>
      <c r="C2806" s="127">
        <f t="shared" si="109"/>
        <v>1346000</v>
      </c>
      <c r="D2806" s="129">
        <f t="shared" si="108"/>
        <v>81900</v>
      </c>
      <c r="E2806" s="130" t="s">
        <v>7181</v>
      </c>
      <c r="F2806" s="131"/>
      <c r="G2806" s="126"/>
      <c r="H2806" s="126"/>
      <c r="I2806" s="126"/>
      <c r="J2806" s="126"/>
      <c r="K2806" s="126"/>
    </row>
    <row r="2807" spans="1:11" s="122" customFormat="1">
      <c r="A2807" s="128" t="s">
        <v>7040</v>
      </c>
      <c r="B2807" s="127">
        <v>79000</v>
      </c>
      <c r="C2807" s="127">
        <f t="shared" si="109"/>
        <v>1363000</v>
      </c>
      <c r="D2807" s="129">
        <f t="shared" si="108"/>
        <v>82950</v>
      </c>
      <c r="E2807" s="130" t="s">
        <v>7181</v>
      </c>
      <c r="F2807" s="131"/>
      <c r="G2807" s="126"/>
      <c r="H2807" s="126"/>
      <c r="I2807" s="126"/>
      <c r="J2807" s="126"/>
      <c r="K2807" s="126"/>
    </row>
    <row r="2808" spans="1:11" s="122" customFormat="1">
      <c r="A2808" s="128" t="s">
        <v>7041</v>
      </c>
      <c r="B2808" s="127">
        <v>80000</v>
      </c>
      <c r="C2808" s="127">
        <f t="shared" si="109"/>
        <v>1380000</v>
      </c>
      <c r="D2808" s="129">
        <f t="shared" si="108"/>
        <v>84000</v>
      </c>
      <c r="E2808" s="130" t="s">
        <v>7181</v>
      </c>
      <c r="F2808" s="131"/>
      <c r="G2808" s="126"/>
      <c r="H2808" s="126"/>
      <c r="I2808" s="126"/>
      <c r="J2808" s="126"/>
      <c r="K2808" s="126"/>
    </row>
    <row r="2809" spans="1:11" s="122" customFormat="1">
      <c r="A2809" s="128" t="s">
        <v>7042</v>
      </c>
      <c r="B2809" s="127">
        <v>81000</v>
      </c>
      <c r="C2809" s="127">
        <f t="shared" si="109"/>
        <v>1397000</v>
      </c>
      <c r="D2809" s="129">
        <f t="shared" si="108"/>
        <v>85050</v>
      </c>
      <c r="E2809" s="130" t="s">
        <v>7181</v>
      </c>
      <c r="F2809" s="131"/>
      <c r="G2809" s="126"/>
      <c r="H2809" s="126"/>
      <c r="I2809" s="126"/>
      <c r="J2809" s="126"/>
      <c r="K2809" s="126"/>
    </row>
    <row r="2810" spans="1:11" s="122" customFormat="1">
      <c r="A2810" s="128" t="s">
        <v>7043</v>
      </c>
      <c r="B2810" s="127">
        <v>82000</v>
      </c>
      <c r="C2810" s="127">
        <f t="shared" si="109"/>
        <v>1414000</v>
      </c>
      <c r="D2810" s="129">
        <f t="shared" si="108"/>
        <v>86100</v>
      </c>
      <c r="E2810" s="130" t="s">
        <v>7181</v>
      </c>
      <c r="F2810" s="131"/>
      <c r="G2810" s="126"/>
      <c r="H2810" s="126"/>
      <c r="I2810" s="126"/>
      <c r="J2810" s="126"/>
      <c r="K2810" s="126"/>
    </row>
    <row r="2811" spans="1:11" s="122" customFormat="1">
      <c r="A2811" s="128" t="s">
        <v>7044</v>
      </c>
      <c r="B2811" s="127">
        <v>83000</v>
      </c>
      <c r="C2811" s="127">
        <f t="shared" si="109"/>
        <v>1431000</v>
      </c>
      <c r="D2811" s="129">
        <f t="shared" si="108"/>
        <v>87150</v>
      </c>
      <c r="E2811" s="130" t="s">
        <v>7181</v>
      </c>
      <c r="F2811" s="131"/>
      <c r="G2811" s="126"/>
      <c r="H2811" s="126"/>
      <c r="I2811" s="126"/>
      <c r="J2811" s="126"/>
      <c r="K2811" s="126"/>
    </row>
    <row r="2812" spans="1:11" s="122" customFormat="1">
      <c r="A2812" s="128" t="s">
        <v>7045</v>
      </c>
      <c r="B2812" s="127">
        <v>84000</v>
      </c>
      <c r="C2812" s="127">
        <f t="shared" si="109"/>
        <v>1448000</v>
      </c>
      <c r="D2812" s="129">
        <f t="shared" si="108"/>
        <v>88200</v>
      </c>
      <c r="E2812" s="130" t="s">
        <v>7181</v>
      </c>
      <c r="F2812" s="131"/>
      <c r="G2812" s="126"/>
      <c r="H2812" s="126"/>
      <c r="I2812" s="126"/>
      <c r="J2812" s="126"/>
      <c r="K2812" s="126"/>
    </row>
    <row r="2813" spans="1:11" s="122" customFormat="1">
      <c r="A2813" s="128" t="s">
        <v>7046</v>
      </c>
      <c r="B2813" s="127">
        <v>85000</v>
      </c>
      <c r="C2813" s="127">
        <f t="shared" si="109"/>
        <v>1465000</v>
      </c>
      <c r="D2813" s="129">
        <f t="shared" si="108"/>
        <v>89250</v>
      </c>
      <c r="E2813" s="130" t="s">
        <v>7181</v>
      </c>
      <c r="F2813" s="131"/>
      <c r="G2813" s="126"/>
      <c r="H2813" s="126"/>
      <c r="I2813" s="126"/>
      <c r="J2813" s="126"/>
      <c r="K2813" s="126"/>
    </row>
    <row r="2814" spans="1:11" s="122" customFormat="1">
      <c r="A2814" s="128" t="s">
        <v>7047</v>
      </c>
      <c r="B2814" s="127">
        <v>86000</v>
      </c>
      <c r="C2814" s="127">
        <f t="shared" si="109"/>
        <v>1482000</v>
      </c>
      <c r="D2814" s="129">
        <f t="shared" si="108"/>
        <v>90300</v>
      </c>
      <c r="E2814" s="130" t="s">
        <v>7181</v>
      </c>
      <c r="F2814" s="131"/>
      <c r="G2814" s="126"/>
      <c r="H2814" s="126"/>
      <c r="I2814" s="126"/>
      <c r="J2814" s="126"/>
      <c r="K2814" s="126"/>
    </row>
    <row r="2815" spans="1:11" s="122" customFormat="1">
      <c r="A2815" s="128" t="s">
        <v>7048</v>
      </c>
      <c r="B2815" s="127">
        <v>87000</v>
      </c>
      <c r="C2815" s="127">
        <f t="shared" si="109"/>
        <v>1499000</v>
      </c>
      <c r="D2815" s="129">
        <f t="shared" si="108"/>
        <v>91350</v>
      </c>
      <c r="E2815" s="130" t="s">
        <v>7181</v>
      </c>
      <c r="F2815" s="131"/>
      <c r="G2815" s="126"/>
      <c r="H2815" s="126"/>
      <c r="I2815" s="126"/>
      <c r="J2815" s="126"/>
      <c r="K2815" s="126"/>
    </row>
    <row r="2816" spans="1:11" s="122" customFormat="1">
      <c r="A2816" s="128" t="s">
        <v>7049</v>
      </c>
      <c r="B2816" s="127">
        <v>88000</v>
      </c>
      <c r="C2816" s="127">
        <f t="shared" si="109"/>
        <v>1516000</v>
      </c>
      <c r="D2816" s="129">
        <f t="shared" si="108"/>
        <v>92400</v>
      </c>
      <c r="E2816" s="130" t="s">
        <v>7181</v>
      </c>
      <c r="F2816" s="131"/>
      <c r="G2816" s="126"/>
      <c r="H2816" s="126"/>
      <c r="I2816" s="126"/>
      <c r="J2816" s="126"/>
      <c r="K2816" s="126"/>
    </row>
    <row r="2817" spans="1:11" s="122" customFormat="1">
      <c r="A2817" s="128" t="s">
        <v>7050</v>
      </c>
      <c r="B2817" s="127">
        <v>89000</v>
      </c>
      <c r="C2817" s="127">
        <f t="shared" si="109"/>
        <v>1533000</v>
      </c>
      <c r="D2817" s="129">
        <f t="shared" si="108"/>
        <v>93450</v>
      </c>
      <c r="E2817" s="130" t="s">
        <v>7181</v>
      </c>
      <c r="F2817" s="131"/>
      <c r="G2817" s="126"/>
      <c r="H2817" s="126"/>
      <c r="I2817" s="126"/>
      <c r="J2817" s="126"/>
      <c r="K2817" s="126"/>
    </row>
    <row r="2818" spans="1:11" s="122" customFormat="1">
      <c r="A2818" s="128" t="s">
        <v>7051</v>
      </c>
      <c r="B2818" s="127">
        <v>90000</v>
      </c>
      <c r="C2818" s="127">
        <f t="shared" si="109"/>
        <v>1550000</v>
      </c>
      <c r="D2818" s="129">
        <f t="shared" si="108"/>
        <v>94500</v>
      </c>
      <c r="E2818" s="130" t="s">
        <v>7181</v>
      </c>
      <c r="F2818" s="131"/>
      <c r="G2818" s="126"/>
      <c r="H2818" s="126"/>
      <c r="I2818" s="126"/>
      <c r="J2818" s="126"/>
      <c r="K2818" s="126"/>
    </row>
    <row r="2819" spans="1:11" s="122" customFormat="1">
      <c r="A2819" s="128" t="s">
        <v>7052</v>
      </c>
      <c r="B2819" s="127">
        <v>91000</v>
      </c>
      <c r="C2819" s="127">
        <f t="shared" si="109"/>
        <v>1567000</v>
      </c>
      <c r="D2819" s="129">
        <f t="shared" si="108"/>
        <v>95550</v>
      </c>
      <c r="E2819" s="130" t="s">
        <v>7181</v>
      </c>
      <c r="F2819" s="131"/>
      <c r="G2819" s="126"/>
      <c r="H2819" s="126"/>
      <c r="I2819" s="126"/>
      <c r="J2819" s="126"/>
      <c r="K2819" s="126"/>
    </row>
    <row r="2820" spans="1:11" s="122" customFormat="1">
      <c r="A2820" s="128" t="s">
        <v>7053</v>
      </c>
      <c r="B2820" s="127">
        <v>92000</v>
      </c>
      <c r="C2820" s="127">
        <f t="shared" si="109"/>
        <v>1584000</v>
      </c>
      <c r="D2820" s="129">
        <f t="shared" si="108"/>
        <v>96600</v>
      </c>
      <c r="E2820" s="130" t="s">
        <v>7181</v>
      </c>
      <c r="F2820" s="131"/>
      <c r="G2820" s="126"/>
      <c r="H2820" s="126"/>
      <c r="I2820" s="126"/>
      <c r="J2820" s="126"/>
      <c r="K2820" s="126"/>
    </row>
    <row r="2821" spans="1:11" s="122" customFormat="1">
      <c r="A2821" s="128" t="s">
        <v>7054</v>
      </c>
      <c r="B2821" s="127">
        <v>93000</v>
      </c>
      <c r="C2821" s="127">
        <f t="shared" si="109"/>
        <v>1601000</v>
      </c>
      <c r="D2821" s="129">
        <f t="shared" si="108"/>
        <v>97650</v>
      </c>
      <c r="E2821" s="130" t="s">
        <v>7181</v>
      </c>
      <c r="F2821" s="131"/>
      <c r="G2821" s="126"/>
      <c r="H2821" s="126"/>
      <c r="I2821" s="126"/>
      <c r="J2821" s="126"/>
      <c r="K2821" s="126"/>
    </row>
    <row r="2822" spans="1:11" s="122" customFormat="1">
      <c r="A2822" s="128" t="s">
        <v>7055</v>
      </c>
      <c r="B2822" s="127">
        <v>94000</v>
      </c>
      <c r="C2822" s="127">
        <f t="shared" si="109"/>
        <v>1618000</v>
      </c>
      <c r="D2822" s="129">
        <f t="shared" si="108"/>
        <v>98700</v>
      </c>
      <c r="E2822" s="130" t="s">
        <v>7181</v>
      </c>
      <c r="F2822" s="131"/>
      <c r="G2822" s="126"/>
      <c r="H2822" s="126"/>
      <c r="I2822" s="126"/>
      <c r="J2822" s="126"/>
      <c r="K2822" s="126"/>
    </row>
    <row r="2823" spans="1:11" s="122" customFormat="1">
      <c r="A2823" s="128" t="s">
        <v>7056</v>
      </c>
      <c r="B2823" s="127">
        <v>95000</v>
      </c>
      <c r="C2823" s="127">
        <f t="shared" si="109"/>
        <v>1635000</v>
      </c>
      <c r="D2823" s="129">
        <f t="shared" si="108"/>
        <v>99750</v>
      </c>
      <c r="E2823" s="130" t="s">
        <v>7181</v>
      </c>
      <c r="F2823" s="131"/>
      <c r="G2823" s="126"/>
      <c r="H2823" s="126"/>
      <c r="I2823" s="126"/>
      <c r="J2823" s="126"/>
      <c r="K2823" s="126"/>
    </row>
    <row r="2824" spans="1:11" s="122" customFormat="1">
      <c r="A2824" s="128" t="s">
        <v>7057</v>
      </c>
      <c r="B2824" s="127">
        <v>96000</v>
      </c>
      <c r="C2824" s="127">
        <f t="shared" si="109"/>
        <v>1652000</v>
      </c>
      <c r="D2824" s="129">
        <f t="shared" si="108"/>
        <v>100800</v>
      </c>
      <c r="E2824" s="130" t="s">
        <v>7181</v>
      </c>
      <c r="F2824" s="131"/>
      <c r="G2824" s="126"/>
      <c r="H2824" s="126"/>
      <c r="I2824" s="126"/>
      <c r="J2824" s="126"/>
      <c r="K2824" s="126"/>
    </row>
    <row r="2825" spans="1:11" s="122" customFormat="1">
      <c r="A2825" s="128" t="s">
        <v>7058</v>
      </c>
      <c r="B2825" s="127">
        <v>97000</v>
      </c>
      <c r="C2825" s="127">
        <f t="shared" si="109"/>
        <v>1669000</v>
      </c>
      <c r="D2825" s="129">
        <f t="shared" si="108"/>
        <v>101850</v>
      </c>
      <c r="E2825" s="130" t="s">
        <v>7181</v>
      </c>
      <c r="F2825" s="131"/>
      <c r="G2825" s="126"/>
      <c r="H2825" s="126"/>
      <c r="I2825" s="126"/>
      <c r="J2825" s="126"/>
      <c r="K2825" s="126"/>
    </row>
    <row r="2826" spans="1:11" s="122" customFormat="1">
      <c r="A2826" s="128" t="s">
        <v>7059</v>
      </c>
      <c r="B2826" s="127">
        <v>98000</v>
      </c>
      <c r="C2826" s="127">
        <f t="shared" si="109"/>
        <v>1686000</v>
      </c>
      <c r="D2826" s="129">
        <f t="shared" si="108"/>
        <v>102900</v>
      </c>
      <c r="E2826" s="130" t="s">
        <v>7181</v>
      </c>
      <c r="F2826" s="131"/>
      <c r="G2826" s="126"/>
      <c r="H2826" s="126"/>
      <c r="I2826" s="126"/>
      <c r="J2826" s="126"/>
      <c r="K2826" s="126"/>
    </row>
    <row r="2827" spans="1:11" s="122" customFormat="1">
      <c r="A2827" s="128" t="s">
        <v>7060</v>
      </c>
      <c r="B2827" s="127">
        <v>99000</v>
      </c>
      <c r="C2827" s="127">
        <f t="shared" si="109"/>
        <v>1703000</v>
      </c>
      <c r="D2827" s="129">
        <f t="shared" si="108"/>
        <v>103950</v>
      </c>
      <c r="E2827" s="130" t="s">
        <v>7181</v>
      </c>
      <c r="F2827" s="131"/>
      <c r="G2827" s="126"/>
      <c r="H2827" s="126"/>
      <c r="I2827" s="126"/>
      <c r="J2827" s="126"/>
      <c r="K2827" s="126"/>
    </row>
    <row r="2828" spans="1:11" s="122" customFormat="1">
      <c r="A2828" s="128" t="s">
        <v>7061</v>
      </c>
      <c r="B2828" s="127">
        <v>100000</v>
      </c>
      <c r="C2828" s="127">
        <f t="shared" si="109"/>
        <v>1720000</v>
      </c>
      <c r="D2828" s="129">
        <f t="shared" si="108"/>
        <v>105000</v>
      </c>
      <c r="E2828" s="130" t="s">
        <v>7181</v>
      </c>
      <c r="F2828" s="131"/>
      <c r="G2828" s="126"/>
      <c r="H2828" s="126"/>
      <c r="I2828" s="126"/>
      <c r="J2828" s="126"/>
      <c r="K2828" s="126"/>
    </row>
    <row r="2829" spans="1:11" s="122" customFormat="1">
      <c r="A2829" s="128" t="s">
        <v>7062</v>
      </c>
      <c r="B2829" s="127">
        <v>101000</v>
      </c>
      <c r="C2829" s="127">
        <f t="shared" si="109"/>
        <v>1737000</v>
      </c>
      <c r="D2829" s="129">
        <f t="shared" si="108"/>
        <v>106050</v>
      </c>
      <c r="E2829" s="130" t="s">
        <v>7181</v>
      </c>
      <c r="F2829" s="131"/>
      <c r="G2829" s="126"/>
      <c r="H2829" s="126"/>
      <c r="I2829" s="126"/>
      <c r="J2829" s="126"/>
      <c r="K2829" s="126"/>
    </row>
    <row r="2830" spans="1:11" s="122" customFormat="1">
      <c r="A2830" s="128" t="s">
        <v>7063</v>
      </c>
      <c r="B2830" s="127">
        <v>102000</v>
      </c>
      <c r="C2830" s="127">
        <f t="shared" si="109"/>
        <v>1754000</v>
      </c>
      <c r="D2830" s="129">
        <f t="shared" si="108"/>
        <v>107100</v>
      </c>
      <c r="E2830" s="130" t="s">
        <v>7181</v>
      </c>
      <c r="F2830" s="131"/>
      <c r="G2830" s="126"/>
      <c r="H2830" s="126"/>
      <c r="I2830" s="126"/>
      <c r="J2830" s="126"/>
      <c r="K2830" s="126"/>
    </row>
    <row r="2831" spans="1:11" s="122" customFormat="1">
      <c r="A2831" s="128" t="s">
        <v>7064</v>
      </c>
      <c r="B2831" s="127">
        <v>103000</v>
      </c>
      <c r="C2831" s="127">
        <f t="shared" si="109"/>
        <v>1771000</v>
      </c>
      <c r="D2831" s="129">
        <f t="shared" si="108"/>
        <v>108150</v>
      </c>
      <c r="E2831" s="130" t="s">
        <v>7181</v>
      </c>
      <c r="F2831" s="131"/>
      <c r="G2831" s="126"/>
      <c r="H2831" s="126"/>
      <c r="I2831" s="126"/>
      <c r="J2831" s="126"/>
      <c r="K2831" s="126"/>
    </row>
    <row r="2832" spans="1:11" s="122" customFormat="1">
      <c r="A2832" s="128" t="s">
        <v>7065</v>
      </c>
      <c r="B2832" s="127">
        <v>104000</v>
      </c>
      <c r="C2832" s="127">
        <f t="shared" si="109"/>
        <v>1788000</v>
      </c>
      <c r="D2832" s="129">
        <f t="shared" si="108"/>
        <v>109200</v>
      </c>
      <c r="E2832" s="130" t="s">
        <v>7181</v>
      </c>
      <c r="F2832" s="131"/>
      <c r="G2832" s="126"/>
      <c r="H2832" s="126"/>
      <c r="I2832" s="126"/>
      <c r="J2832" s="126"/>
      <c r="K2832" s="126"/>
    </row>
    <row r="2833" spans="1:11" s="122" customFormat="1">
      <c r="A2833" s="128" t="s">
        <v>7066</v>
      </c>
      <c r="B2833" s="127">
        <v>105000</v>
      </c>
      <c r="C2833" s="127">
        <f t="shared" si="109"/>
        <v>1805000</v>
      </c>
      <c r="D2833" s="129">
        <f t="shared" si="108"/>
        <v>110250</v>
      </c>
      <c r="E2833" s="130" t="s">
        <v>7181</v>
      </c>
      <c r="F2833" s="131"/>
      <c r="G2833" s="126"/>
      <c r="H2833" s="126"/>
      <c r="I2833" s="126"/>
      <c r="J2833" s="126"/>
      <c r="K2833" s="126"/>
    </row>
    <row r="2834" spans="1:11" s="122" customFormat="1">
      <c r="A2834" s="128" t="s">
        <v>7067</v>
      </c>
      <c r="B2834" s="127">
        <v>106000</v>
      </c>
      <c r="C2834" s="127">
        <f t="shared" si="109"/>
        <v>1822000</v>
      </c>
      <c r="D2834" s="129">
        <f t="shared" si="108"/>
        <v>111300</v>
      </c>
      <c r="E2834" s="130" t="s">
        <v>7181</v>
      </c>
      <c r="F2834" s="131"/>
      <c r="G2834" s="126"/>
      <c r="H2834" s="126"/>
      <c r="I2834" s="126"/>
      <c r="J2834" s="126"/>
      <c r="K2834" s="126"/>
    </row>
    <row r="2835" spans="1:11" s="122" customFormat="1">
      <c r="A2835" s="128" t="s">
        <v>7068</v>
      </c>
      <c r="B2835" s="127">
        <v>107000</v>
      </c>
      <c r="C2835" s="127">
        <f t="shared" si="109"/>
        <v>1839000</v>
      </c>
      <c r="D2835" s="129">
        <f t="shared" si="108"/>
        <v>112350</v>
      </c>
      <c r="E2835" s="130" t="s">
        <v>7181</v>
      </c>
      <c r="F2835" s="131"/>
      <c r="G2835" s="126"/>
      <c r="H2835" s="126"/>
      <c r="I2835" s="126"/>
      <c r="J2835" s="126"/>
      <c r="K2835" s="126"/>
    </row>
    <row r="2836" spans="1:11" s="122" customFormat="1">
      <c r="A2836" s="128" t="s">
        <v>7069</v>
      </c>
      <c r="B2836" s="127">
        <v>108000</v>
      </c>
      <c r="C2836" s="127">
        <f t="shared" si="109"/>
        <v>1856000</v>
      </c>
      <c r="D2836" s="129">
        <f t="shared" si="108"/>
        <v>113400</v>
      </c>
      <c r="E2836" s="130" t="s">
        <v>7181</v>
      </c>
      <c r="F2836" s="131"/>
      <c r="G2836" s="126"/>
      <c r="H2836" s="126"/>
      <c r="I2836" s="126"/>
      <c r="J2836" s="126"/>
      <c r="K2836" s="126"/>
    </row>
    <row r="2837" spans="1:11" s="122" customFormat="1">
      <c r="A2837" s="128" t="s">
        <v>7070</v>
      </c>
      <c r="B2837" s="127">
        <v>109000</v>
      </c>
      <c r="C2837" s="127">
        <f t="shared" si="109"/>
        <v>1873000</v>
      </c>
      <c r="D2837" s="129">
        <f t="shared" si="108"/>
        <v>114450</v>
      </c>
      <c r="E2837" s="130" t="s">
        <v>7181</v>
      </c>
      <c r="F2837" s="131"/>
      <c r="G2837" s="126"/>
      <c r="H2837" s="126"/>
      <c r="I2837" s="126"/>
      <c r="J2837" s="126"/>
      <c r="K2837" s="126"/>
    </row>
    <row r="2838" spans="1:11" s="122" customFormat="1">
      <c r="A2838" s="128" t="s">
        <v>7071</v>
      </c>
      <c r="B2838" s="127">
        <v>110000</v>
      </c>
      <c r="C2838" s="127">
        <f t="shared" si="109"/>
        <v>1890000</v>
      </c>
      <c r="D2838" s="129">
        <f t="shared" si="108"/>
        <v>115500</v>
      </c>
      <c r="E2838" s="130" t="s">
        <v>7181</v>
      </c>
      <c r="F2838" s="131"/>
      <c r="G2838" s="126"/>
      <c r="H2838" s="126"/>
      <c r="I2838" s="126"/>
      <c r="J2838" s="126"/>
      <c r="K2838" s="126"/>
    </row>
    <row r="2839" spans="1:11" s="122" customFormat="1">
      <c r="A2839" s="128" t="s">
        <v>7072</v>
      </c>
      <c r="B2839" s="127">
        <v>111000</v>
      </c>
      <c r="C2839" s="127">
        <f t="shared" si="109"/>
        <v>1907000</v>
      </c>
      <c r="D2839" s="129">
        <f t="shared" si="108"/>
        <v>116550</v>
      </c>
      <c r="E2839" s="130" t="s">
        <v>7181</v>
      </c>
      <c r="F2839" s="131"/>
      <c r="G2839" s="126"/>
      <c r="H2839" s="126"/>
      <c r="I2839" s="126"/>
      <c r="J2839" s="126"/>
      <c r="K2839" s="126"/>
    </row>
    <row r="2840" spans="1:11" s="122" customFormat="1">
      <c r="A2840" s="128" t="s">
        <v>7073</v>
      </c>
      <c r="B2840" s="127">
        <v>112000</v>
      </c>
      <c r="C2840" s="127">
        <f t="shared" si="109"/>
        <v>1924000</v>
      </c>
      <c r="D2840" s="129">
        <f t="shared" si="108"/>
        <v>117600</v>
      </c>
      <c r="E2840" s="130" t="s">
        <v>7181</v>
      </c>
      <c r="F2840" s="131"/>
      <c r="G2840" s="126"/>
      <c r="H2840" s="126"/>
      <c r="I2840" s="126"/>
      <c r="J2840" s="126"/>
      <c r="K2840" s="126"/>
    </row>
    <row r="2841" spans="1:11" s="122" customFormat="1">
      <c r="A2841" s="128" t="s">
        <v>7074</v>
      </c>
      <c r="B2841" s="127">
        <v>113000</v>
      </c>
      <c r="C2841" s="127">
        <f t="shared" si="109"/>
        <v>1941000</v>
      </c>
      <c r="D2841" s="129">
        <f t="shared" si="108"/>
        <v>118650</v>
      </c>
      <c r="E2841" s="130" t="s">
        <v>7181</v>
      </c>
      <c r="F2841" s="131"/>
      <c r="G2841" s="126"/>
      <c r="H2841" s="126"/>
      <c r="I2841" s="126"/>
      <c r="J2841" s="126"/>
      <c r="K2841" s="126"/>
    </row>
    <row r="2842" spans="1:11" s="122" customFormat="1">
      <c r="A2842" s="128" t="s">
        <v>7075</v>
      </c>
      <c r="B2842" s="127">
        <v>114000</v>
      </c>
      <c r="C2842" s="127">
        <f t="shared" si="109"/>
        <v>1958000</v>
      </c>
      <c r="D2842" s="129">
        <f t="shared" si="108"/>
        <v>119700</v>
      </c>
      <c r="E2842" s="130" t="s">
        <v>7181</v>
      </c>
      <c r="F2842" s="131"/>
      <c r="G2842" s="126"/>
      <c r="H2842" s="126"/>
      <c r="I2842" s="126"/>
      <c r="J2842" s="126"/>
      <c r="K2842" s="126"/>
    </row>
    <row r="2843" spans="1:11" s="122" customFormat="1">
      <c r="A2843" s="128" t="s">
        <v>7076</v>
      </c>
      <c r="B2843" s="127">
        <v>115000</v>
      </c>
      <c r="C2843" s="127">
        <f t="shared" si="109"/>
        <v>1975000</v>
      </c>
      <c r="D2843" s="129">
        <f t="shared" si="108"/>
        <v>120750</v>
      </c>
      <c r="E2843" s="130" t="s">
        <v>7181</v>
      </c>
      <c r="F2843" s="131"/>
      <c r="G2843" s="126"/>
      <c r="H2843" s="126"/>
      <c r="I2843" s="126"/>
      <c r="J2843" s="126"/>
      <c r="K2843" s="126"/>
    </row>
    <row r="2844" spans="1:11" s="122" customFormat="1">
      <c r="A2844" s="128" t="s">
        <v>7077</v>
      </c>
      <c r="B2844" s="127">
        <v>116000</v>
      </c>
      <c r="C2844" s="127">
        <f t="shared" si="109"/>
        <v>1992000</v>
      </c>
      <c r="D2844" s="129">
        <f t="shared" si="108"/>
        <v>121800</v>
      </c>
      <c r="E2844" s="130" t="s">
        <v>7181</v>
      </c>
      <c r="F2844" s="131"/>
      <c r="G2844" s="126"/>
      <c r="H2844" s="126"/>
      <c r="I2844" s="126"/>
      <c r="J2844" s="126"/>
      <c r="K2844" s="126"/>
    </row>
    <row r="2845" spans="1:11" s="122" customFormat="1">
      <c r="A2845" s="128" t="s">
        <v>7078</v>
      </c>
      <c r="B2845" s="127">
        <v>117000</v>
      </c>
      <c r="C2845" s="127">
        <f t="shared" si="109"/>
        <v>2009000</v>
      </c>
      <c r="D2845" s="129">
        <f t="shared" si="108"/>
        <v>122850</v>
      </c>
      <c r="E2845" s="130" t="s">
        <v>7181</v>
      </c>
      <c r="F2845" s="131"/>
      <c r="G2845" s="126"/>
      <c r="H2845" s="126"/>
      <c r="I2845" s="126"/>
      <c r="J2845" s="126"/>
      <c r="K2845" s="126"/>
    </row>
    <row r="2846" spans="1:11" s="122" customFormat="1">
      <c r="A2846" s="128" t="s">
        <v>7079</v>
      </c>
      <c r="B2846" s="127">
        <v>118000</v>
      </c>
      <c r="C2846" s="127">
        <f t="shared" si="109"/>
        <v>2026000</v>
      </c>
      <c r="D2846" s="129">
        <f t="shared" si="108"/>
        <v>123900</v>
      </c>
      <c r="E2846" s="130" t="s">
        <v>7181</v>
      </c>
      <c r="F2846" s="131"/>
      <c r="G2846" s="126"/>
      <c r="H2846" s="126"/>
      <c r="I2846" s="126"/>
      <c r="J2846" s="126"/>
      <c r="K2846" s="126"/>
    </row>
    <row r="2847" spans="1:11" s="122" customFormat="1">
      <c r="A2847" s="128" t="s">
        <v>7080</v>
      </c>
      <c r="B2847" s="127">
        <v>119000</v>
      </c>
      <c r="C2847" s="127">
        <f t="shared" si="109"/>
        <v>2043000</v>
      </c>
      <c r="D2847" s="129">
        <f t="shared" si="108"/>
        <v>124950</v>
      </c>
      <c r="E2847" s="130" t="s">
        <v>7181</v>
      </c>
      <c r="F2847" s="131"/>
      <c r="G2847" s="126"/>
      <c r="H2847" s="126"/>
      <c r="I2847" s="126"/>
      <c r="J2847" s="126"/>
      <c r="K2847" s="126"/>
    </row>
    <row r="2848" spans="1:11" s="122" customFormat="1">
      <c r="A2848" s="128" t="s">
        <v>7081</v>
      </c>
      <c r="B2848" s="127">
        <v>120000</v>
      </c>
      <c r="C2848" s="127">
        <f t="shared" si="109"/>
        <v>2060000</v>
      </c>
      <c r="D2848" s="129">
        <f t="shared" si="108"/>
        <v>126000</v>
      </c>
      <c r="E2848" s="130" t="s">
        <v>7181</v>
      </c>
      <c r="F2848" s="131"/>
      <c r="G2848" s="126"/>
      <c r="H2848" s="126"/>
      <c r="I2848" s="126"/>
      <c r="J2848" s="126"/>
      <c r="K2848" s="126"/>
    </row>
    <row r="2849" spans="1:11" s="122" customFormat="1">
      <c r="A2849" s="128" t="s">
        <v>7082</v>
      </c>
      <c r="B2849" s="127">
        <v>121000</v>
      </c>
      <c r="C2849" s="127">
        <f t="shared" si="109"/>
        <v>2077000</v>
      </c>
      <c r="D2849" s="129">
        <f t="shared" si="108"/>
        <v>127050</v>
      </c>
      <c r="E2849" s="130" t="s">
        <v>7181</v>
      </c>
      <c r="F2849" s="131"/>
      <c r="G2849" s="126"/>
      <c r="H2849" s="126"/>
      <c r="I2849" s="126"/>
      <c r="J2849" s="126"/>
      <c r="K2849" s="126"/>
    </row>
    <row r="2850" spans="1:11" s="122" customFormat="1">
      <c r="A2850" s="128" t="s">
        <v>7083</v>
      </c>
      <c r="B2850" s="127">
        <v>122000</v>
      </c>
      <c r="C2850" s="127">
        <f t="shared" si="109"/>
        <v>2094000</v>
      </c>
      <c r="D2850" s="129">
        <f t="shared" si="108"/>
        <v>128100</v>
      </c>
      <c r="E2850" s="130" t="s">
        <v>7181</v>
      </c>
      <c r="F2850" s="131"/>
      <c r="G2850" s="126"/>
      <c r="H2850" s="126"/>
      <c r="I2850" s="126"/>
      <c r="J2850" s="126"/>
      <c r="K2850" s="126"/>
    </row>
    <row r="2851" spans="1:11" s="122" customFormat="1">
      <c r="A2851" s="128" t="s">
        <v>7084</v>
      </c>
      <c r="B2851" s="127">
        <v>123000</v>
      </c>
      <c r="C2851" s="127">
        <f t="shared" si="109"/>
        <v>2111000</v>
      </c>
      <c r="D2851" s="129">
        <f t="shared" si="108"/>
        <v>129150</v>
      </c>
      <c r="E2851" s="130" t="s">
        <v>7181</v>
      </c>
      <c r="F2851" s="131"/>
      <c r="G2851" s="126"/>
      <c r="H2851" s="126"/>
      <c r="I2851" s="126"/>
      <c r="J2851" s="126"/>
      <c r="K2851" s="126"/>
    </row>
    <row r="2852" spans="1:11" s="122" customFormat="1">
      <c r="A2852" s="128" t="s">
        <v>7085</v>
      </c>
      <c r="B2852" s="127">
        <v>124000</v>
      </c>
      <c r="C2852" s="127">
        <f t="shared" si="109"/>
        <v>2128000</v>
      </c>
      <c r="D2852" s="129">
        <f t="shared" si="108"/>
        <v>130200</v>
      </c>
      <c r="E2852" s="130" t="s">
        <v>7181</v>
      </c>
      <c r="F2852" s="131"/>
      <c r="G2852" s="126"/>
      <c r="H2852" s="126"/>
      <c r="I2852" s="126"/>
      <c r="J2852" s="126"/>
      <c r="K2852" s="126"/>
    </row>
    <row r="2853" spans="1:11" s="122" customFormat="1">
      <c r="A2853" s="128" t="s">
        <v>7086</v>
      </c>
      <c r="B2853" s="127">
        <v>125000</v>
      </c>
      <c r="C2853" s="127">
        <f t="shared" si="109"/>
        <v>2145000</v>
      </c>
      <c r="D2853" s="129">
        <f t="shared" si="108"/>
        <v>131250</v>
      </c>
      <c r="E2853" s="130" t="s">
        <v>7181</v>
      </c>
      <c r="F2853" s="131"/>
      <c r="G2853" s="126"/>
      <c r="H2853" s="126"/>
      <c r="I2853" s="126"/>
      <c r="J2853" s="126"/>
      <c r="K2853" s="126"/>
    </row>
    <row r="2854" spans="1:11" s="122" customFormat="1">
      <c r="A2854" s="128" t="s">
        <v>7087</v>
      </c>
      <c r="B2854" s="127">
        <v>126000</v>
      </c>
      <c r="C2854" s="127">
        <f t="shared" si="109"/>
        <v>2162000</v>
      </c>
      <c r="D2854" s="129">
        <f t="shared" si="108"/>
        <v>132300</v>
      </c>
      <c r="E2854" s="130" t="s">
        <v>7181</v>
      </c>
      <c r="F2854" s="131"/>
      <c r="G2854" s="126"/>
      <c r="H2854" s="126"/>
      <c r="I2854" s="126"/>
      <c r="J2854" s="126"/>
      <c r="K2854" s="126"/>
    </row>
    <row r="2855" spans="1:11" s="122" customFormat="1">
      <c r="A2855" s="128" t="s">
        <v>7088</v>
      </c>
      <c r="B2855" s="127">
        <v>127000</v>
      </c>
      <c r="C2855" s="127">
        <f t="shared" si="109"/>
        <v>2179000</v>
      </c>
      <c r="D2855" s="129">
        <f t="shared" si="108"/>
        <v>133350</v>
      </c>
      <c r="E2855" s="130" t="s">
        <v>7181</v>
      </c>
      <c r="F2855" s="131"/>
      <c r="G2855" s="126"/>
      <c r="H2855" s="126"/>
      <c r="I2855" s="126"/>
      <c r="J2855" s="126"/>
      <c r="K2855" s="126"/>
    </row>
    <row r="2856" spans="1:11" s="122" customFormat="1">
      <c r="A2856" s="128" t="s">
        <v>7089</v>
      </c>
      <c r="B2856" s="127">
        <v>128000</v>
      </c>
      <c r="C2856" s="127">
        <f t="shared" si="109"/>
        <v>2196000</v>
      </c>
      <c r="D2856" s="129">
        <f t="shared" si="108"/>
        <v>134400</v>
      </c>
      <c r="E2856" s="130" t="s">
        <v>7181</v>
      </c>
      <c r="F2856" s="131"/>
      <c r="G2856" s="126"/>
      <c r="H2856" s="126"/>
      <c r="I2856" s="126"/>
      <c r="J2856" s="126"/>
      <c r="K2856" s="126"/>
    </row>
    <row r="2857" spans="1:11" s="122" customFormat="1">
      <c r="A2857" s="128" t="s">
        <v>7090</v>
      </c>
      <c r="B2857" s="127">
        <v>129000</v>
      </c>
      <c r="C2857" s="127">
        <f t="shared" si="109"/>
        <v>2213000</v>
      </c>
      <c r="D2857" s="129">
        <f t="shared" si="108"/>
        <v>135450</v>
      </c>
      <c r="E2857" s="130" t="s">
        <v>7181</v>
      </c>
      <c r="F2857" s="131"/>
      <c r="G2857" s="126"/>
      <c r="H2857" s="126"/>
      <c r="I2857" s="126"/>
      <c r="J2857" s="126"/>
      <c r="K2857" s="126"/>
    </row>
    <row r="2858" spans="1:11" s="122" customFormat="1">
      <c r="A2858" s="128" t="s">
        <v>7091</v>
      </c>
      <c r="B2858" s="127">
        <v>130000</v>
      </c>
      <c r="C2858" s="127">
        <f t="shared" si="109"/>
        <v>2230000</v>
      </c>
      <c r="D2858" s="129">
        <f t="shared" ref="D2858:D2918" si="110">SUM($G$2)*(B2858*0.001)</f>
        <v>136500</v>
      </c>
      <c r="E2858" s="130" t="s">
        <v>7181</v>
      </c>
      <c r="F2858" s="131"/>
      <c r="G2858" s="126"/>
      <c r="H2858" s="126"/>
      <c r="I2858" s="126"/>
      <c r="J2858" s="126"/>
      <c r="K2858" s="126"/>
    </row>
    <row r="2859" spans="1:11" s="122" customFormat="1">
      <c r="A2859" s="128" t="s">
        <v>7092</v>
      </c>
      <c r="B2859" s="127">
        <v>131000</v>
      </c>
      <c r="C2859" s="127">
        <f t="shared" ref="C2859:C2918" si="111">SUM(C2858)+17000</f>
        <v>2247000</v>
      </c>
      <c r="D2859" s="129">
        <f t="shared" si="110"/>
        <v>137550</v>
      </c>
      <c r="E2859" s="130" t="s">
        <v>7181</v>
      </c>
      <c r="F2859" s="131"/>
      <c r="G2859" s="126"/>
      <c r="H2859" s="126"/>
      <c r="I2859" s="126"/>
      <c r="J2859" s="126"/>
      <c r="K2859" s="126"/>
    </row>
    <row r="2860" spans="1:11" s="122" customFormat="1">
      <c r="A2860" s="128" t="s">
        <v>7093</v>
      </c>
      <c r="B2860" s="127">
        <v>132000</v>
      </c>
      <c r="C2860" s="127">
        <f t="shared" si="111"/>
        <v>2264000</v>
      </c>
      <c r="D2860" s="129">
        <f t="shared" si="110"/>
        <v>138600</v>
      </c>
      <c r="E2860" s="130" t="s">
        <v>7181</v>
      </c>
      <c r="F2860" s="131"/>
      <c r="G2860" s="126"/>
      <c r="H2860" s="126"/>
      <c r="I2860" s="126"/>
      <c r="J2860" s="126"/>
      <c r="K2860" s="126"/>
    </row>
    <row r="2861" spans="1:11" s="122" customFormat="1">
      <c r="A2861" s="128" t="s">
        <v>7094</v>
      </c>
      <c r="B2861" s="127">
        <v>133000</v>
      </c>
      <c r="C2861" s="127">
        <f t="shared" si="111"/>
        <v>2281000</v>
      </c>
      <c r="D2861" s="129">
        <f t="shared" si="110"/>
        <v>139650</v>
      </c>
      <c r="E2861" s="130" t="s">
        <v>7181</v>
      </c>
      <c r="F2861" s="131"/>
      <c r="G2861" s="126"/>
      <c r="H2861" s="126"/>
      <c r="I2861" s="126"/>
      <c r="J2861" s="126"/>
      <c r="K2861" s="126"/>
    </row>
    <row r="2862" spans="1:11" s="122" customFormat="1">
      <c r="A2862" s="128" t="s">
        <v>7095</v>
      </c>
      <c r="B2862" s="127">
        <v>134000</v>
      </c>
      <c r="C2862" s="127">
        <f t="shared" si="111"/>
        <v>2298000</v>
      </c>
      <c r="D2862" s="129">
        <f t="shared" si="110"/>
        <v>140700</v>
      </c>
      <c r="E2862" s="130" t="s">
        <v>7181</v>
      </c>
      <c r="F2862" s="131"/>
      <c r="G2862" s="126"/>
      <c r="H2862" s="126"/>
      <c r="I2862" s="126"/>
      <c r="J2862" s="126"/>
      <c r="K2862" s="126"/>
    </row>
    <row r="2863" spans="1:11" s="122" customFormat="1">
      <c r="A2863" s="128" t="s">
        <v>7096</v>
      </c>
      <c r="B2863" s="127">
        <v>135000</v>
      </c>
      <c r="C2863" s="127">
        <f t="shared" si="111"/>
        <v>2315000</v>
      </c>
      <c r="D2863" s="129">
        <f t="shared" si="110"/>
        <v>141750</v>
      </c>
      <c r="E2863" s="130" t="s">
        <v>7181</v>
      </c>
      <c r="F2863" s="131"/>
      <c r="G2863" s="126"/>
      <c r="H2863" s="126"/>
      <c r="I2863" s="126"/>
      <c r="J2863" s="126"/>
      <c r="K2863" s="126"/>
    </row>
    <row r="2864" spans="1:11" s="122" customFormat="1">
      <c r="A2864" s="128" t="s">
        <v>7097</v>
      </c>
      <c r="B2864" s="127">
        <v>136000</v>
      </c>
      <c r="C2864" s="127">
        <f t="shared" si="111"/>
        <v>2332000</v>
      </c>
      <c r="D2864" s="129">
        <f t="shared" si="110"/>
        <v>142800</v>
      </c>
      <c r="E2864" s="130" t="s">
        <v>7181</v>
      </c>
      <c r="F2864" s="131"/>
      <c r="G2864" s="126"/>
      <c r="H2864" s="126"/>
      <c r="I2864" s="126"/>
      <c r="J2864" s="126"/>
      <c r="K2864" s="126"/>
    </row>
    <row r="2865" spans="1:11" s="122" customFormat="1">
      <c r="A2865" s="128" t="s">
        <v>7098</v>
      </c>
      <c r="B2865" s="127">
        <v>137000</v>
      </c>
      <c r="C2865" s="127">
        <f t="shared" si="111"/>
        <v>2349000</v>
      </c>
      <c r="D2865" s="129">
        <f t="shared" si="110"/>
        <v>143850</v>
      </c>
      <c r="E2865" s="130" t="s">
        <v>7181</v>
      </c>
      <c r="F2865" s="131"/>
      <c r="G2865" s="126"/>
      <c r="H2865" s="126"/>
      <c r="I2865" s="126"/>
      <c r="J2865" s="126"/>
      <c r="K2865" s="126"/>
    </row>
    <row r="2866" spans="1:11" s="122" customFormat="1">
      <c r="A2866" s="128" t="s">
        <v>7099</v>
      </c>
      <c r="B2866" s="127">
        <v>138000</v>
      </c>
      <c r="C2866" s="127">
        <f t="shared" si="111"/>
        <v>2366000</v>
      </c>
      <c r="D2866" s="129">
        <f t="shared" si="110"/>
        <v>144900</v>
      </c>
      <c r="E2866" s="130" t="s">
        <v>7181</v>
      </c>
      <c r="F2866" s="131"/>
      <c r="G2866" s="126"/>
      <c r="H2866" s="126"/>
      <c r="I2866" s="126"/>
      <c r="J2866" s="126"/>
      <c r="K2866" s="126"/>
    </row>
    <row r="2867" spans="1:11" s="122" customFormat="1">
      <c r="A2867" s="128" t="s">
        <v>7100</v>
      </c>
      <c r="B2867" s="127">
        <v>139000</v>
      </c>
      <c r="C2867" s="127">
        <f t="shared" si="111"/>
        <v>2383000</v>
      </c>
      <c r="D2867" s="129">
        <f t="shared" si="110"/>
        <v>145950</v>
      </c>
      <c r="E2867" s="130" t="s">
        <v>7181</v>
      </c>
      <c r="F2867" s="131"/>
      <c r="G2867" s="126"/>
      <c r="H2867" s="126"/>
      <c r="I2867" s="126"/>
      <c r="J2867" s="126"/>
      <c r="K2867" s="126"/>
    </row>
    <row r="2868" spans="1:11" s="122" customFormat="1">
      <c r="A2868" s="128" t="s">
        <v>7101</v>
      </c>
      <c r="B2868" s="127">
        <v>140000</v>
      </c>
      <c r="C2868" s="127">
        <f t="shared" si="111"/>
        <v>2400000</v>
      </c>
      <c r="D2868" s="129">
        <f t="shared" si="110"/>
        <v>147000</v>
      </c>
      <c r="E2868" s="130" t="s">
        <v>7181</v>
      </c>
      <c r="F2868" s="131"/>
      <c r="G2868" s="126"/>
      <c r="H2868" s="126"/>
      <c r="I2868" s="126"/>
      <c r="J2868" s="126"/>
      <c r="K2868" s="126"/>
    </row>
    <row r="2869" spans="1:11" s="122" customFormat="1">
      <c r="A2869" s="128" t="s">
        <v>7102</v>
      </c>
      <c r="B2869" s="127">
        <v>141000</v>
      </c>
      <c r="C2869" s="127">
        <f t="shared" si="111"/>
        <v>2417000</v>
      </c>
      <c r="D2869" s="129">
        <f t="shared" si="110"/>
        <v>148050</v>
      </c>
      <c r="E2869" s="130" t="s">
        <v>7181</v>
      </c>
      <c r="F2869" s="131"/>
      <c r="G2869" s="126"/>
      <c r="H2869" s="126"/>
      <c r="I2869" s="126"/>
      <c r="J2869" s="126"/>
      <c r="K2869" s="126"/>
    </row>
    <row r="2870" spans="1:11" s="122" customFormat="1">
      <c r="A2870" s="128" t="s">
        <v>7103</v>
      </c>
      <c r="B2870" s="127">
        <v>142000</v>
      </c>
      <c r="C2870" s="127">
        <f t="shared" si="111"/>
        <v>2434000</v>
      </c>
      <c r="D2870" s="129">
        <f t="shared" si="110"/>
        <v>149100</v>
      </c>
      <c r="E2870" s="130" t="s">
        <v>7181</v>
      </c>
      <c r="F2870" s="131"/>
      <c r="G2870" s="126"/>
      <c r="H2870" s="126"/>
      <c r="I2870" s="126"/>
      <c r="J2870" s="126"/>
      <c r="K2870" s="126"/>
    </row>
    <row r="2871" spans="1:11" s="122" customFormat="1">
      <c r="A2871" s="128" t="s">
        <v>7104</v>
      </c>
      <c r="B2871" s="127">
        <v>143000</v>
      </c>
      <c r="C2871" s="127">
        <f t="shared" si="111"/>
        <v>2451000</v>
      </c>
      <c r="D2871" s="129">
        <f t="shared" si="110"/>
        <v>150150</v>
      </c>
      <c r="E2871" s="130" t="s">
        <v>7181</v>
      </c>
      <c r="F2871" s="131"/>
      <c r="G2871" s="126"/>
      <c r="H2871" s="126"/>
      <c r="I2871" s="126"/>
      <c r="J2871" s="126"/>
      <c r="K2871" s="126"/>
    </row>
    <row r="2872" spans="1:11" s="122" customFormat="1">
      <c r="A2872" s="128" t="s">
        <v>7105</v>
      </c>
      <c r="B2872" s="127">
        <v>144000</v>
      </c>
      <c r="C2872" s="127">
        <f t="shared" si="111"/>
        <v>2468000</v>
      </c>
      <c r="D2872" s="129">
        <f t="shared" si="110"/>
        <v>151200</v>
      </c>
      <c r="E2872" s="130" t="s">
        <v>7181</v>
      </c>
      <c r="F2872" s="131"/>
      <c r="G2872" s="126"/>
      <c r="H2872" s="126"/>
      <c r="I2872" s="126"/>
      <c r="J2872" s="126"/>
      <c r="K2872" s="126"/>
    </row>
    <row r="2873" spans="1:11" s="122" customFormat="1">
      <c r="A2873" s="128" t="s">
        <v>7106</v>
      </c>
      <c r="B2873" s="127">
        <v>145000</v>
      </c>
      <c r="C2873" s="127">
        <f t="shared" si="111"/>
        <v>2485000</v>
      </c>
      <c r="D2873" s="129">
        <f t="shared" si="110"/>
        <v>152250</v>
      </c>
      <c r="E2873" s="130" t="s">
        <v>7181</v>
      </c>
      <c r="F2873" s="131"/>
      <c r="G2873" s="126"/>
      <c r="H2873" s="126"/>
      <c r="I2873" s="126"/>
      <c r="J2873" s="126"/>
      <c r="K2873" s="126"/>
    </row>
    <row r="2874" spans="1:11" s="122" customFormat="1">
      <c r="A2874" s="128" t="s">
        <v>7107</v>
      </c>
      <c r="B2874" s="127">
        <v>146000</v>
      </c>
      <c r="C2874" s="127">
        <f t="shared" si="111"/>
        <v>2502000</v>
      </c>
      <c r="D2874" s="129">
        <f t="shared" si="110"/>
        <v>153300</v>
      </c>
      <c r="E2874" s="130" t="s">
        <v>7181</v>
      </c>
      <c r="F2874" s="131"/>
      <c r="G2874" s="126"/>
      <c r="H2874" s="126"/>
      <c r="I2874" s="126"/>
      <c r="J2874" s="126"/>
      <c r="K2874" s="126"/>
    </row>
    <row r="2875" spans="1:11" s="122" customFormat="1">
      <c r="A2875" s="128" t="s">
        <v>7108</v>
      </c>
      <c r="B2875" s="127">
        <v>147000</v>
      </c>
      <c r="C2875" s="127">
        <f t="shared" si="111"/>
        <v>2519000</v>
      </c>
      <c r="D2875" s="129">
        <f t="shared" si="110"/>
        <v>154350</v>
      </c>
      <c r="E2875" s="130" t="s">
        <v>7181</v>
      </c>
      <c r="F2875" s="131"/>
      <c r="G2875" s="126"/>
      <c r="H2875" s="126"/>
      <c r="I2875" s="126"/>
      <c r="J2875" s="126"/>
      <c r="K2875" s="126"/>
    </row>
    <row r="2876" spans="1:11" s="122" customFormat="1">
      <c r="A2876" s="128" t="s">
        <v>7109</v>
      </c>
      <c r="B2876" s="127">
        <v>148000</v>
      </c>
      <c r="C2876" s="127">
        <f t="shared" si="111"/>
        <v>2536000</v>
      </c>
      <c r="D2876" s="129">
        <f t="shared" si="110"/>
        <v>155400</v>
      </c>
      <c r="E2876" s="130" t="s">
        <v>7181</v>
      </c>
      <c r="F2876" s="131"/>
      <c r="G2876" s="126"/>
      <c r="H2876" s="126"/>
      <c r="I2876" s="126"/>
      <c r="J2876" s="126"/>
      <c r="K2876" s="126"/>
    </row>
    <row r="2877" spans="1:11" s="122" customFormat="1">
      <c r="A2877" s="128" t="s">
        <v>7110</v>
      </c>
      <c r="B2877" s="127">
        <v>149000</v>
      </c>
      <c r="C2877" s="127">
        <f t="shared" si="111"/>
        <v>2553000</v>
      </c>
      <c r="D2877" s="129">
        <f t="shared" si="110"/>
        <v>156450</v>
      </c>
      <c r="E2877" s="130" t="s">
        <v>7181</v>
      </c>
      <c r="F2877" s="131"/>
      <c r="G2877" s="126"/>
      <c r="H2877" s="126"/>
      <c r="I2877" s="126"/>
      <c r="J2877" s="126"/>
      <c r="K2877" s="126"/>
    </row>
    <row r="2878" spans="1:11" s="122" customFormat="1">
      <c r="A2878" s="128" t="s">
        <v>7111</v>
      </c>
      <c r="B2878" s="127">
        <v>150000</v>
      </c>
      <c r="C2878" s="127">
        <f t="shared" si="111"/>
        <v>2570000</v>
      </c>
      <c r="D2878" s="129">
        <f t="shared" si="110"/>
        <v>157500</v>
      </c>
      <c r="E2878" s="130" t="s">
        <v>7181</v>
      </c>
      <c r="F2878" s="131"/>
      <c r="G2878" s="126"/>
      <c r="H2878" s="126"/>
      <c r="I2878" s="126"/>
      <c r="J2878" s="126"/>
      <c r="K2878" s="126"/>
    </row>
    <row r="2879" spans="1:11" s="122" customFormat="1">
      <c r="A2879" s="128" t="s">
        <v>7112</v>
      </c>
      <c r="B2879" s="127">
        <v>151000</v>
      </c>
      <c r="C2879" s="127">
        <f t="shared" si="111"/>
        <v>2587000</v>
      </c>
      <c r="D2879" s="129">
        <f t="shared" si="110"/>
        <v>158550</v>
      </c>
      <c r="E2879" s="130" t="s">
        <v>7181</v>
      </c>
      <c r="F2879" s="131"/>
      <c r="G2879" s="126"/>
      <c r="H2879" s="126"/>
      <c r="I2879" s="126"/>
      <c r="J2879" s="126"/>
      <c r="K2879" s="126"/>
    </row>
    <row r="2880" spans="1:11" s="122" customFormat="1">
      <c r="A2880" s="128" t="s">
        <v>7113</v>
      </c>
      <c r="B2880" s="127">
        <v>152000</v>
      </c>
      <c r="C2880" s="127">
        <f t="shared" si="111"/>
        <v>2604000</v>
      </c>
      <c r="D2880" s="129">
        <f t="shared" si="110"/>
        <v>159600</v>
      </c>
      <c r="E2880" s="130" t="s">
        <v>7181</v>
      </c>
      <c r="F2880" s="131"/>
      <c r="G2880" s="126"/>
      <c r="H2880" s="126"/>
      <c r="I2880" s="126"/>
      <c r="J2880" s="126"/>
      <c r="K2880" s="126"/>
    </row>
    <row r="2881" spans="1:11" s="122" customFormat="1">
      <c r="A2881" s="128" t="s">
        <v>7114</v>
      </c>
      <c r="B2881" s="127">
        <v>153000</v>
      </c>
      <c r="C2881" s="127">
        <f t="shared" si="111"/>
        <v>2621000</v>
      </c>
      <c r="D2881" s="129">
        <f t="shared" si="110"/>
        <v>160650</v>
      </c>
      <c r="E2881" s="130" t="s">
        <v>7181</v>
      </c>
      <c r="F2881" s="131"/>
      <c r="G2881" s="126"/>
      <c r="H2881" s="126"/>
      <c r="I2881" s="126"/>
      <c r="J2881" s="126"/>
      <c r="K2881" s="126"/>
    </row>
    <row r="2882" spans="1:11" s="122" customFormat="1">
      <c r="A2882" s="128" t="s">
        <v>7115</v>
      </c>
      <c r="B2882" s="127">
        <v>154000</v>
      </c>
      <c r="C2882" s="127">
        <f t="shared" si="111"/>
        <v>2638000</v>
      </c>
      <c r="D2882" s="129">
        <f t="shared" si="110"/>
        <v>161700</v>
      </c>
      <c r="E2882" s="130" t="s">
        <v>7181</v>
      </c>
      <c r="F2882" s="131"/>
      <c r="G2882" s="126"/>
      <c r="H2882" s="126"/>
      <c r="I2882" s="126"/>
      <c r="J2882" s="126"/>
      <c r="K2882" s="126"/>
    </row>
    <row r="2883" spans="1:11" s="122" customFormat="1">
      <c r="A2883" s="128" t="s">
        <v>7116</v>
      </c>
      <c r="B2883" s="127">
        <v>155000</v>
      </c>
      <c r="C2883" s="127">
        <f t="shared" si="111"/>
        <v>2655000</v>
      </c>
      <c r="D2883" s="129">
        <f t="shared" si="110"/>
        <v>162750</v>
      </c>
      <c r="E2883" s="130" t="s">
        <v>7181</v>
      </c>
      <c r="F2883" s="131"/>
      <c r="G2883" s="126"/>
      <c r="H2883" s="126"/>
      <c r="I2883" s="126"/>
      <c r="J2883" s="126"/>
      <c r="K2883" s="126"/>
    </row>
    <row r="2884" spans="1:11" s="122" customFormat="1">
      <c r="A2884" s="128" t="s">
        <v>7117</v>
      </c>
      <c r="B2884" s="127">
        <v>156000</v>
      </c>
      <c r="C2884" s="127">
        <f t="shared" si="111"/>
        <v>2672000</v>
      </c>
      <c r="D2884" s="129">
        <f t="shared" si="110"/>
        <v>163800</v>
      </c>
      <c r="E2884" s="130" t="s">
        <v>7181</v>
      </c>
      <c r="F2884" s="131"/>
      <c r="G2884" s="126"/>
      <c r="H2884" s="126"/>
      <c r="I2884" s="126"/>
      <c r="J2884" s="126"/>
      <c r="K2884" s="126"/>
    </row>
    <row r="2885" spans="1:11" s="122" customFormat="1">
      <c r="A2885" s="128" t="s">
        <v>7118</v>
      </c>
      <c r="B2885" s="127">
        <v>157000</v>
      </c>
      <c r="C2885" s="127">
        <f t="shared" si="111"/>
        <v>2689000</v>
      </c>
      <c r="D2885" s="129">
        <f t="shared" si="110"/>
        <v>164850</v>
      </c>
      <c r="E2885" s="130" t="s">
        <v>7181</v>
      </c>
      <c r="F2885" s="131"/>
      <c r="G2885" s="126"/>
      <c r="H2885" s="126"/>
      <c r="I2885" s="126"/>
      <c r="J2885" s="126"/>
      <c r="K2885" s="126"/>
    </row>
    <row r="2886" spans="1:11" s="122" customFormat="1">
      <c r="A2886" s="128" t="s">
        <v>7119</v>
      </c>
      <c r="B2886" s="127">
        <v>158000</v>
      </c>
      <c r="C2886" s="127">
        <f t="shared" si="111"/>
        <v>2706000</v>
      </c>
      <c r="D2886" s="129">
        <f t="shared" si="110"/>
        <v>165900</v>
      </c>
      <c r="E2886" s="130" t="s">
        <v>7181</v>
      </c>
      <c r="F2886" s="131"/>
      <c r="G2886" s="126"/>
      <c r="H2886" s="126"/>
      <c r="I2886" s="126"/>
      <c r="J2886" s="126"/>
      <c r="K2886" s="126"/>
    </row>
    <row r="2887" spans="1:11" s="122" customFormat="1">
      <c r="A2887" s="128" t="s">
        <v>7120</v>
      </c>
      <c r="B2887" s="127">
        <v>159000</v>
      </c>
      <c r="C2887" s="127">
        <f t="shared" si="111"/>
        <v>2723000</v>
      </c>
      <c r="D2887" s="129">
        <f t="shared" si="110"/>
        <v>166950</v>
      </c>
      <c r="E2887" s="130" t="s">
        <v>7181</v>
      </c>
      <c r="F2887" s="131"/>
      <c r="G2887" s="126"/>
      <c r="H2887" s="126"/>
      <c r="I2887" s="126"/>
      <c r="J2887" s="126"/>
      <c r="K2887" s="126"/>
    </row>
    <row r="2888" spans="1:11" s="122" customFormat="1">
      <c r="A2888" s="128" t="s">
        <v>7121</v>
      </c>
      <c r="B2888" s="127">
        <v>160000</v>
      </c>
      <c r="C2888" s="127">
        <f t="shared" si="111"/>
        <v>2740000</v>
      </c>
      <c r="D2888" s="129">
        <f t="shared" si="110"/>
        <v>168000</v>
      </c>
      <c r="E2888" s="130" t="s">
        <v>7181</v>
      </c>
      <c r="F2888" s="131"/>
      <c r="G2888" s="126"/>
      <c r="H2888" s="126"/>
      <c r="I2888" s="126"/>
      <c r="J2888" s="126"/>
      <c r="K2888" s="126"/>
    </row>
    <row r="2889" spans="1:11" s="122" customFormat="1">
      <c r="A2889" s="128" t="s">
        <v>7122</v>
      </c>
      <c r="B2889" s="127">
        <v>161000</v>
      </c>
      <c r="C2889" s="127">
        <f t="shared" si="111"/>
        <v>2757000</v>
      </c>
      <c r="D2889" s="129">
        <f t="shared" si="110"/>
        <v>169050</v>
      </c>
      <c r="E2889" s="130" t="s">
        <v>7181</v>
      </c>
      <c r="F2889" s="131"/>
      <c r="G2889" s="126"/>
      <c r="H2889" s="126"/>
      <c r="I2889" s="126"/>
      <c r="J2889" s="126"/>
      <c r="K2889" s="126"/>
    </row>
    <row r="2890" spans="1:11" s="122" customFormat="1">
      <c r="A2890" s="128" t="s">
        <v>7123</v>
      </c>
      <c r="B2890" s="127">
        <v>162000</v>
      </c>
      <c r="C2890" s="127">
        <f t="shared" si="111"/>
        <v>2774000</v>
      </c>
      <c r="D2890" s="129">
        <f t="shared" si="110"/>
        <v>170100</v>
      </c>
      <c r="E2890" s="130" t="s">
        <v>7181</v>
      </c>
      <c r="F2890" s="131"/>
      <c r="G2890" s="126"/>
      <c r="H2890" s="126"/>
      <c r="I2890" s="126"/>
      <c r="J2890" s="126"/>
      <c r="K2890" s="126"/>
    </row>
    <row r="2891" spans="1:11" s="122" customFormat="1">
      <c r="A2891" s="128" t="s">
        <v>7124</v>
      </c>
      <c r="B2891" s="127">
        <v>163000</v>
      </c>
      <c r="C2891" s="127">
        <f t="shared" si="111"/>
        <v>2791000</v>
      </c>
      <c r="D2891" s="129">
        <f t="shared" si="110"/>
        <v>171150</v>
      </c>
      <c r="E2891" s="130" t="s">
        <v>7181</v>
      </c>
      <c r="F2891" s="131"/>
      <c r="G2891" s="126"/>
      <c r="H2891" s="126"/>
      <c r="I2891" s="126"/>
      <c r="J2891" s="126"/>
      <c r="K2891" s="126"/>
    </row>
    <row r="2892" spans="1:11" s="122" customFormat="1">
      <c r="A2892" s="128" t="s">
        <v>7125</v>
      </c>
      <c r="B2892" s="127">
        <v>164000</v>
      </c>
      <c r="C2892" s="127">
        <f t="shared" si="111"/>
        <v>2808000</v>
      </c>
      <c r="D2892" s="129">
        <f t="shared" si="110"/>
        <v>172200</v>
      </c>
      <c r="E2892" s="130" t="s">
        <v>7181</v>
      </c>
      <c r="F2892" s="131"/>
      <c r="G2892" s="126"/>
      <c r="H2892" s="126"/>
      <c r="I2892" s="126"/>
      <c r="J2892" s="126"/>
      <c r="K2892" s="126"/>
    </row>
    <row r="2893" spans="1:11" s="122" customFormat="1">
      <c r="A2893" s="128" t="s">
        <v>7126</v>
      </c>
      <c r="B2893" s="127">
        <v>165000</v>
      </c>
      <c r="C2893" s="127">
        <f t="shared" si="111"/>
        <v>2825000</v>
      </c>
      <c r="D2893" s="129">
        <f t="shared" si="110"/>
        <v>173250</v>
      </c>
      <c r="E2893" s="130" t="s">
        <v>7181</v>
      </c>
      <c r="F2893" s="131"/>
      <c r="G2893" s="126"/>
      <c r="H2893" s="126"/>
      <c r="I2893" s="126"/>
      <c r="J2893" s="126"/>
      <c r="K2893" s="126"/>
    </row>
    <row r="2894" spans="1:11" s="122" customFormat="1">
      <c r="A2894" s="128" t="s">
        <v>7127</v>
      </c>
      <c r="B2894" s="127">
        <v>166000</v>
      </c>
      <c r="C2894" s="127">
        <f t="shared" si="111"/>
        <v>2842000</v>
      </c>
      <c r="D2894" s="129">
        <f t="shared" si="110"/>
        <v>174300</v>
      </c>
      <c r="E2894" s="130" t="s">
        <v>7181</v>
      </c>
      <c r="F2894" s="131"/>
      <c r="G2894" s="126"/>
      <c r="H2894" s="126"/>
      <c r="I2894" s="126"/>
      <c r="J2894" s="126"/>
      <c r="K2894" s="126"/>
    </row>
    <row r="2895" spans="1:11" s="122" customFormat="1">
      <c r="A2895" s="128" t="s">
        <v>7128</v>
      </c>
      <c r="B2895" s="127">
        <v>167000</v>
      </c>
      <c r="C2895" s="127">
        <f t="shared" si="111"/>
        <v>2859000</v>
      </c>
      <c r="D2895" s="129">
        <f t="shared" si="110"/>
        <v>175350</v>
      </c>
      <c r="E2895" s="130" t="s">
        <v>7181</v>
      </c>
      <c r="F2895" s="131"/>
      <c r="G2895" s="126"/>
      <c r="H2895" s="126"/>
      <c r="I2895" s="126"/>
      <c r="J2895" s="126"/>
      <c r="K2895" s="126"/>
    </row>
    <row r="2896" spans="1:11" s="122" customFormat="1">
      <c r="A2896" s="128" t="s">
        <v>7129</v>
      </c>
      <c r="B2896" s="127">
        <v>168000</v>
      </c>
      <c r="C2896" s="127">
        <f t="shared" si="111"/>
        <v>2876000</v>
      </c>
      <c r="D2896" s="129">
        <f t="shared" si="110"/>
        <v>176400</v>
      </c>
      <c r="E2896" s="130" t="s">
        <v>7181</v>
      </c>
      <c r="F2896" s="131"/>
      <c r="G2896" s="126"/>
      <c r="H2896" s="126"/>
      <c r="I2896" s="126"/>
      <c r="J2896" s="126"/>
      <c r="K2896" s="126"/>
    </row>
    <row r="2897" spans="1:11" s="122" customFormat="1">
      <c r="A2897" s="128" t="s">
        <v>7130</v>
      </c>
      <c r="B2897" s="127">
        <v>169000</v>
      </c>
      <c r="C2897" s="127">
        <f t="shared" si="111"/>
        <v>2893000</v>
      </c>
      <c r="D2897" s="129">
        <f t="shared" si="110"/>
        <v>177450</v>
      </c>
      <c r="E2897" s="130" t="s">
        <v>7181</v>
      </c>
      <c r="F2897" s="131"/>
      <c r="G2897" s="126"/>
      <c r="H2897" s="126"/>
      <c r="I2897" s="126"/>
      <c r="J2897" s="126"/>
      <c r="K2897" s="126"/>
    </row>
    <row r="2898" spans="1:11" s="122" customFormat="1">
      <c r="A2898" s="128" t="s">
        <v>7131</v>
      </c>
      <c r="B2898" s="127">
        <v>170000</v>
      </c>
      <c r="C2898" s="127">
        <f t="shared" si="111"/>
        <v>2910000</v>
      </c>
      <c r="D2898" s="129">
        <f t="shared" si="110"/>
        <v>178500</v>
      </c>
      <c r="E2898" s="130" t="s">
        <v>7181</v>
      </c>
      <c r="F2898" s="131"/>
      <c r="G2898" s="126"/>
      <c r="H2898" s="126"/>
      <c r="I2898" s="126"/>
      <c r="J2898" s="126"/>
      <c r="K2898" s="126"/>
    </row>
    <row r="2899" spans="1:11" s="122" customFormat="1">
      <c r="A2899" s="128" t="s">
        <v>7132</v>
      </c>
      <c r="B2899" s="127">
        <v>171000</v>
      </c>
      <c r="C2899" s="127">
        <f t="shared" si="111"/>
        <v>2927000</v>
      </c>
      <c r="D2899" s="129">
        <f t="shared" si="110"/>
        <v>179550</v>
      </c>
      <c r="E2899" s="130" t="s">
        <v>7181</v>
      </c>
      <c r="F2899" s="131"/>
      <c r="G2899" s="126"/>
      <c r="H2899" s="126"/>
      <c r="I2899" s="126"/>
      <c r="J2899" s="126"/>
      <c r="K2899" s="126"/>
    </row>
    <row r="2900" spans="1:11" s="122" customFormat="1">
      <c r="A2900" s="128" t="s">
        <v>7133</v>
      </c>
      <c r="B2900" s="127">
        <v>172000</v>
      </c>
      <c r="C2900" s="127">
        <f t="shared" si="111"/>
        <v>2944000</v>
      </c>
      <c r="D2900" s="129">
        <f t="shared" si="110"/>
        <v>180600</v>
      </c>
      <c r="E2900" s="130" t="s">
        <v>7181</v>
      </c>
      <c r="F2900" s="131"/>
      <c r="G2900" s="126"/>
      <c r="H2900" s="126"/>
      <c r="I2900" s="126"/>
      <c r="J2900" s="126"/>
      <c r="K2900" s="126"/>
    </row>
    <row r="2901" spans="1:11" s="122" customFormat="1">
      <c r="A2901" s="128" t="s">
        <v>7134</v>
      </c>
      <c r="B2901" s="127">
        <v>173000</v>
      </c>
      <c r="C2901" s="127">
        <f t="shared" si="111"/>
        <v>2961000</v>
      </c>
      <c r="D2901" s="129">
        <f t="shared" si="110"/>
        <v>181650</v>
      </c>
      <c r="E2901" s="130" t="s">
        <v>7181</v>
      </c>
      <c r="F2901" s="131"/>
      <c r="G2901" s="126"/>
      <c r="H2901" s="126"/>
      <c r="I2901" s="126"/>
      <c r="J2901" s="126"/>
      <c r="K2901" s="126"/>
    </row>
    <row r="2902" spans="1:11" s="122" customFormat="1">
      <c r="A2902" s="128" t="s">
        <v>7135</v>
      </c>
      <c r="B2902" s="127">
        <v>174000</v>
      </c>
      <c r="C2902" s="127">
        <f t="shared" si="111"/>
        <v>2978000</v>
      </c>
      <c r="D2902" s="129">
        <f t="shared" si="110"/>
        <v>182700</v>
      </c>
      <c r="E2902" s="130" t="s">
        <v>7181</v>
      </c>
      <c r="F2902" s="131"/>
      <c r="G2902" s="126"/>
      <c r="H2902" s="126"/>
      <c r="I2902" s="126"/>
      <c r="J2902" s="126"/>
      <c r="K2902" s="126"/>
    </row>
    <row r="2903" spans="1:11" s="122" customFormat="1">
      <c r="A2903" s="128" t="s">
        <v>7136</v>
      </c>
      <c r="B2903" s="127">
        <v>175000</v>
      </c>
      <c r="C2903" s="127">
        <f t="shared" si="111"/>
        <v>2995000</v>
      </c>
      <c r="D2903" s="129">
        <f t="shared" si="110"/>
        <v>183750</v>
      </c>
      <c r="E2903" s="130" t="s">
        <v>7181</v>
      </c>
      <c r="F2903" s="131"/>
      <c r="G2903" s="126"/>
      <c r="H2903" s="126"/>
      <c r="I2903" s="126"/>
      <c r="J2903" s="126"/>
      <c r="K2903" s="126"/>
    </row>
    <row r="2904" spans="1:11" s="122" customFormat="1">
      <c r="A2904" s="128" t="s">
        <v>7137</v>
      </c>
      <c r="B2904" s="127">
        <v>176000</v>
      </c>
      <c r="C2904" s="127">
        <f t="shared" si="111"/>
        <v>3012000</v>
      </c>
      <c r="D2904" s="129">
        <f t="shared" si="110"/>
        <v>184800</v>
      </c>
      <c r="E2904" s="130" t="s">
        <v>7181</v>
      </c>
      <c r="F2904" s="131"/>
      <c r="G2904" s="126"/>
      <c r="H2904" s="126"/>
      <c r="I2904" s="126"/>
      <c r="J2904" s="126"/>
      <c r="K2904" s="126"/>
    </row>
    <row r="2905" spans="1:11" s="122" customFormat="1">
      <c r="A2905" s="128" t="s">
        <v>7138</v>
      </c>
      <c r="B2905" s="127">
        <v>177000</v>
      </c>
      <c r="C2905" s="127">
        <f t="shared" si="111"/>
        <v>3029000</v>
      </c>
      <c r="D2905" s="129">
        <f t="shared" si="110"/>
        <v>185850</v>
      </c>
      <c r="E2905" s="130" t="s">
        <v>7181</v>
      </c>
      <c r="F2905" s="131"/>
      <c r="G2905" s="126"/>
      <c r="H2905" s="126"/>
      <c r="I2905" s="126"/>
      <c r="J2905" s="126"/>
      <c r="K2905" s="126"/>
    </row>
    <row r="2906" spans="1:11" s="122" customFormat="1">
      <c r="A2906" s="128" t="s">
        <v>7139</v>
      </c>
      <c r="B2906" s="127">
        <v>178000</v>
      </c>
      <c r="C2906" s="127">
        <f t="shared" si="111"/>
        <v>3046000</v>
      </c>
      <c r="D2906" s="129">
        <f t="shared" si="110"/>
        <v>186900</v>
      </c>
      <c r="E2906" s="130" t="s">
        <v>7181</v>
      </c>
      <c r="F2906" s="131"/>
      <c r="G2906" s="126"/>
      <c r="H2906" s="126"/>
      <c r="I2906" s="126"/>
      <c r="J2906" s="126"/>
      <c r="K2906" s="126"/>
    </row>
    <row r="2907" spans="1:11" s="122" customFormat="1">
      <c r="A2907" s="128" t="s">
        <v>7140</v>
      </c>
      <c r="B2907" s="127">
        <v>179000</v>
      </c>
      <c r="C2907" s="127">
        <f t="shared" si="111"/>
        <v>3063000</v>
      </c>
      <c r="D2907" s="129">
        <f t="shared" si="110"/>
        <v>187950</v>
      </c>
      <c r="E2907" s="130" t="s">
        <v>7181</v>
      </c>
      <c r="F2907" s="131"/>
      <c r="G2907" s="126"/>
      <c r="H2907" s="126"/>
      <c r="I2907" s="126"/>
      <c r="J2907" s="126"/>
      <c r="K2907" s="126"/>
    </row>
    <row r="2908" spans="1:11" s="122" customFormat="1">
      <c r="A2908" s="128" t="s">
        <v>7141</v>
      </c>
      <c r="B2908" s="127">
        <v>180000</v>
      </c>
      <c r="C2908" s="127">
        <f t="shared" si="111"/>
        <v>3080000</v>
      </c>
      <c r="D2908" s="129">
        <f t="shared" si="110"/>
        <v>189000</v>
      </c>
      <c r="E2908" s="130" t="s">
        <v>7181</v>
      </c>
      <c r="F2908" s="131"/>
      <c r="G2908" s="126"/>
      <c r="H2908" s="126"/>
      <c r="I2908" s="126"/>
      <c r="J2908" s="126"/>
      <c r="K2908" s="126"/>
    </row>
    <row r="2909" spans="1:11" s="122" customFormat="1">
      <c r="A2909" s="128" t="s">
        <v>7142</v>
      </c>
      <c r="B2909" s="127">
        <v>181000</v>
      </c>
      <c r="C2909" s="127">
        <f t="shared" si="111"/>
        <v>3097000</v>
      </c>
      <c r="D2909" s="129">
        <f t="shared" si="110"/>
        <v>190050</v>
      </c>
      <c r="E2909" s="130" t="s">
        <v>7181</v>
      </c>
      <c r="F2909" s="131"/>
      <c r="G2909" s="126"/>
      <c r="H2909" s="126"/>
      <c r="I2909" s="126"/>
      <c r="J2909" s="126"/>
      <c r="K2909" s="126"/>
    </row>
    <row r="2910" spans="1:11" s="122" customFormat="1">
      <c r="A2910" s="128" t="s">
        <v>7143</v>
      </c>
      <c r="B2910" s="127">
        <v>182000</v>
      </c>
      <c r="C2910" s="127">
        <f t="shared" si="111"/>
        <v>3114000</v>
      </c>
      <c r="D2910" s="129">
        <f t="shared" si="110"/>
        <v>191100</v>
      </c>
      <c r="E2910" s="130" t="s">
        <v>7181</v>
      </c>
      <c r="F2910" s="131"/>
      <c r="G2910" s="126"/>
      <c r="H2910" s="126"/>
      <c r="I2910" s="126"/>
      <c r="J2910" s="126"/>
      <c r="K2910" s="126"/>
    </row>
    <row r="2911" spans="1:11" s="122" customFormat="1">
      <c r="A2911" s="128" t="s">
        <v>7144</v>
      </c>
      <c r="B2911" s="127">
        <v>183000</v>
      </c>
      <c r="C2911" s="127">
        <f t="shared" si="111"/>
        <v>3131000</v>
      </c>
      <c r="D2911" s="129">
        <f t="shared" si="110"/>
        <v>192150</v>
      </c>
      <c r="E2911" s="130" t="s">
        <v>7181</v>
      </c>
      <c r="F2911" s="131"/>
      <c r="G2911" s="126"/>
      <c r="H2911" s="126"/>
      <c r="I2911" s="126"/>
      <c r="J2911" s="126"/>
      <c r="K2911" s="126"/>
    </row>
    <row r="2912" spans="1:11" s="122" customFormat="1">
      <c r="A2912" s="128" t="s">
        <v>7145</v>
      </c>
      <c r="B2912" s="127">
        <v>184000</v>
      </c>
      <c r="C2912" s="127">
        <f t="shared" si="111"/>
        <v>3148000</v>
      </c>
      <c r="D2912" s="129">
        <f t="shared" si="110"/>
        <v>193200</v>
      </c>
      <c r="E2912" s="130" t="s">
        <v>7181</v>
      </c>
      <c r="F2912" s="131"/>
      <c r="G2912" s="126"/>
      <c r="H2912" s="126"/>
      <c r="I2912" s="126"/>
      <c r="J2912" s="126"/>
      <c r="K2912" s="126"/>
    </row>
    <row r="2913" spans="1:11" s="122" customFormat="1">
      <c r="A2913" s="128" t="s">
        <v>7146</v>
      </c>
      <c r="B2913" s="127">
        <v>185000</v>
      </c>
      <c r="C2913" s="127">
        <f t="shared" si="111"/>
        <v>3165000</v>
      </c>
      <c r="D2913" s="129">
        <f t="shared" si="110"/>
        <v>194250</v>
      </c>
      <c r="E2913" s="130" t="s">
        <v>7181</v>
      </c>
      <c r="F2913" s="131"/>
      <c r="G2913" s="126"/>
      <c r="H2913" s="126"/>
      <c r="I2913" s="126"/>
      <c r="J2913" s="126"/>
      <c r="K2913" s="126"/>
    </row>
    <row r="2914" spans="1:11" s="122" customFormat="1">
      <c r="A2914" s="128" t="s">
        <v>7147</v>
      </c>
      <c r="B2914" s="127">
        <v>186000</v>
      </c>
      <c r="C2914" s="127">
        <f t="shared" si="111"/>
        <v>3182000</v>
      </c>
      <c r="D2914" s="129">
        <f t="shared" si="110"/>
        <v>195300</v>
      </c>
      <c r="E2914" s="130" t="s">
        <v>7181</v>
      </c>
      <c r="F2914" s="131"/>
      <c r="G2914" s="126"/>
      <c r="H2914" s="126"/>
      <c r="I2914" s="126"/>
      <c r="J2914" s="126"/>
      <c r="K2914" s="126"/>
    </row>
    <row r="2915" spans="1:11" s="122" customFormat="1">
      <c r="A2915" s="128" t="s">
        <v>7148</v>
      </c>
      <c r="B2915" s="127">
        <v>187000</v>
      </c>
      <c r="C2915" s="127">
        <f t="shared" si="111"/>
        <v>3199000</v>
      </c>
      <c r="D2915" s="129">
        <f t="shared" si="110"/>
        <v>196350</v>
      </c>
      <c r="E2915" s="130" t="s">
        <v>7181</v>
      </c>
      <c r="F2915" s="131"/>
      <c r="G2915" s="126"/>
      <c r="H2915" s="126"/>
      <c r="I2915" s="126"/>
      <c r="J2915" s="126"/>
      <c r="K2915" s="126"/>
    </row>
    <row r="2916" spans="1:11" s="122" customFormat="1">
      <c r="A2916" s="128" t="s">
        <v>7149</v>
      </c>
      <c r="B2916" s="127">
        <v>188000</v>
      </c>
      <c r="C2916" s="127">
        <f t="shared" si="111"/>
        <v>3216000</v>
      </c>
      <c r="D2916" s="129">
        <f t="shared" si="110"/>
        <v>197400</v>
      </c>
      <c r="E2916" s="130" t="s">
        <v>7181</v>
      </c>
      <c r="F2916" s="131"/>
      <c r="G2916" s="126"/>
      <c r="H2916" s="126"/>
      <c r="I2916" s="126"/>
      <c r="J2916" s="126"/>
      <c r="K2916" s="126"/>
    </row>
    <row r="2917" spans="1:11" s="122" customFormat="1">
      <c r="A2917" s="128" t="s">
        <v>7150</v>
      </c>
      <c r="B2917" s="127">
        <v>189000</v>
      </c>
      <c r="C2917" s="127">
        <f t="shared" si="111"/>
        <v>3233000</v>
      </c>
      <c r="D2917" s="129">
        <f t="shared" si="110"/>
        <v>198450</v>
      </c>
      <c r="E2917" s="130" t="s">
        <v>7181</v>
      </c>
      <c r="F2917" s="131"/>
      <c r="G2917" s="126"/>
      <c r="H2917" s="126"/>
      <c r="I2917" s="126"/>
      <c r="J2917" s="126"/>
      <c r="K2917" s="126"/>
    </row>
    <row r="2918" spans="1:11" s="122" customFormat="1">
      <c r="A2918" s="128" t="s">
        <v>7151</v>
      </c>
      <c r="B2918" s="127">
        <v>190000</v>
      </c>
      <c r="C2918" s="127">
        <f t="shared" si="111"/>
        <v>3250000</v>
      </c>
      <c r="D2918" s="129">
        <f t="shared" si="110"/>
        <v>199500</v>
      </c>
      <c r="E2918" s="130" t="s">
        <v>7181</v>
      </c>
      <c r="F2918" s="131"/>
      <c r="G2918" s="126"/>
      <c r="H2918" s="126"/>
      <c r="I2918" s="126"/>
      <c r="J2918" s="126"/>
      <c r="K2918" s="126"/>
    </row>
    <row r="2919" spans="1:11" s="122" customFormat="1">
      <c r="A2919" s="128" t="s">
        <v>6418</v>
      </c>
      <c r="B2919" s="127">
        <v>1000</v>
      </c>
      <c r="C2919" s="127">
        <v>31500</v>
      </c>
      <c r="D2919" s="129">
        <f t="shared" ref="D2919:D2960" si="112">SUM($G$3)*(B2919*0.001)</f>
        <v>980</v>
      </c>
      <c r="E2919" s="130" t="s">
        <v>7181</v>
      </c>
      <c r="F2919" s="131"/>
      <c r="G2919" s="126"/>
      <c r="H2919" s="126"/>
      <c r="I2919" s="126"/>
      <c r="J2919" s="126"/>
      <c r="K2919" s="126"/>
    </row>
    <row r="2920" spans="1:11" s="122" customFormat="1">
      <c r="A2920" s="128" t="s">
        <v>6419</v>
      </c>
      <c r="B2920" s="127">
        <v>2000</v>
      </c>
      <c r="C2920" s="127">
        <f>SUM(C2919)+17000</f>
        <v>48500</v>
      </c>
      <c r="D2920" s="129">
        <f t="shared" si="112"/>
        <v>1960</v>
      </c>
      <c r="E2920" s="130" t="s">
        <v>7181</v>
      </c>
      <c r="F2920" s="131"/>
      <c r="G2920" s="126"/>
      <c r="H2920" s="126"/>
      <c r="I2920" s="126"/>
      <c r="J2920" s="126"/>
      <c r="K2920" s="126"/>
    </row>
    <row r="2921" spans="1:11" s="122" customFormat="1">
      <c r="A2921" s="128" t="s">
        <v>1314</v>
      </c>
      <c r="B2921" s="127">
        <v>3000</v>
      </c>
      <c r="C2921" s="127">
        <f t="shared" ref="C2921:C2984" si="113">SUM(C2920)+17000</f>
        <v>65500</v>
      </c>
      <c r="D2921" s="129">
        <f t="shared" si="112"/>
        <v>2940</v>
      </c>
      <c r="E2921" s="130" t="s">
        <v>7181</v>
      </c>
      <c r="F2921" s="131"/>
      <c r="G2921" s="126"/>
      <c r="H2921" s="126"/>
      <c r="I2921" s="126"/>
      <c r="J2921" s="126"/>
      <c r="K2921" s="126"/>
    </row>
    <row r="2922" spans="1:11" s="122" customFormat="1">
      <c r="A2922" s="128" t="s">
        <v>1315</v>
      </c>
      <c r="B2922" s="127">
        <v>4000</v>
      </c>
      <c r="C2922" s="127">
        <f t="shared" si="113"/>
        <v>82500</v>
      </c>
      <c r="D2922" s="129">
        <f t="shared" si="112"/>
        <v>3920</v>
      </c>
      <c r="E2922" s="130" t="s">
        <v>7181</v>
      </c>
      <c r="F2922" s="131"/>
      <c r="G2922" s="126"/>
      <c r="H2922" s="126"/>
      <c r="I2922" s="126"/>
      <c r="J2922" s="126"/>
      <c r="K2922" s="126"/>
    </row>
    <row r="2923" spans="1:11" s="122" customFormat="1">
      <c r="A2923" s="128" t="s">
        <v>1316</v>
      </c>
      <c r="B2923" s="127">
        <v>5000</v>
      </c>
      <c r="C2923" s="127">
        <f t="shared" si="113"/>
        <v>99500</v>
      </c>
      <c r="D2923" s="129">
        <f t="shared" si="112"/>
        <v>4900</v>
      </c>
      <c r="E2923" s="130" t="s">
        <v>7181</v>
      </c>
      <c r="F2923" s="131"/>
      <c r="G2923" s="126"/>
      <c r="H2923" s="126"/>
      <c r="I2923" s="126"/>
      <c r="J2923" s="126"/>
      <c r="K2923" s="126"/>
    </row>
    <row r="2924" spans="1:11" s="122" customFormat="1">
      <c r="A2924" s="128" t="s">
        <v>1317</v>
      </c>
      <c r="B2924" s="127">
        <v>6000</v>
      </c>
      <c r="C2924" s="127">
        <f t="shared" si="113"/>
        <v>116500</v>
      </c>
      <c r="D2924" s="129">
        <f t="shared" si="112"/>
        <v>5880</v>
      </c>
      <c r="E2924" s="130" t="s">
        <v>7181</v>
      </c>
      <c r="F2924" s="131"/>
      <c r="G2924" s="126"/>
      <c r="H2924" s="126"/>
      <c r="I2924" s="126"/>
      <c r="J2924" s="126"/>
      <c r="K2924" s="126"/>
    </row>
    <row r="2925" spans="1:11" s="122" customFormat="1">
      <c r="A2925" s="128" t="s">
        <v>1318</v>
      </c>
      <c r="B2925" s="127">
        <v>7000</v>
      </c>
      <c r="C2925" s="127">
        <f t="shared" si="113"/>
        <v>133500</v>
      </c>
      <c r="D2925" s="129">
        <f t="shared" si="112"/>
        <v>6860</v>
      </c>
      <c r="E2925" s="130" t="s">
        <v>7181</v>
      </c>
      <c r="F2925" s="131"/>
      <c r="G2925" s="126"/>
      <c r="H2925" s="126"/>
      <c r="I2925" s="126"/>
      <c r="J2925" s="126"/>
      <c r="K2925" s="126"/>
    </row>
    <row r="2926" spans="1:11" s="122" customFormat="1">
      <c r="A2926" s="128" t="s">
        <v>55</v>
      </c>
      <c r="B2926" s="127">
        <v>8000</v>
      </c>
      <c r="C2926" s="127">
        <f t="shared" si="113"/>
        <v>150500</v>
      </c>
      <c r="D2926" s="129">
        <f t="shared" si="112"/>
        <v>7840</v>
      </c>
      <c r="E2926" s="130" t="s">
        <v>7181</v>
      </c>
      <c r="F2926" s="131"/>
      <c r="G2926" s="126"/>
      <c r="H2926" s="126"/>
      <c r="I2926" s="126"/>
      <c r="J2926" s="126"/>
      <c r="K2926" s="126"/>
    </row>
    <row r="2927" spans="1:11" s="122" customFormat="1">
      <c r="A2927" s="128" t="s">
        <v>1319</v>
      </c>
      <c r="B2927" s="127">
        <v>9000</v>
      </c>
      <c r="C2927" s="127">
        <f t="shared" si="113"/>
        <v>167500</v>
      </c>
      <c r="D2927" s="129">
        <f t="shared" si="112"/>
        <v>8820</v>
      </c>
      <c r="E2927" s="130" t="s">
        <v>7181</v>
      </c>
      <c r="F2927" s="131"/>
      <c r="G2927" s="126"/>
      <c r="H2927" s="126"/>
      <c r="I2927" s="126"/>
      <c r="J2927" s="126"/>
      <c r="K2927" s="126"/>
    </row>
    <row r="2928" spans="1:11" s="122" customFormat="1">
      <c r="A2928" s="128" t="s">
        <v>1320</v>
      </c>
      <c r="B2928" s="127">
        <v>10000</v>
      </c>
      <c r="C2928" s="127">
        <f t="shared" si="113"/>
        <v>184500</v>
      </c>
      <c r="D2928" s="129">
        <f t="shared" si="112"/>
        <v>9800</v>
      </c>
      <c r="E2928" s="130" t="s">
        <v>7181</v>
      </c>
      <c r="F2928" s="131"/>
      <c r="G2928" s="126"/>
      <c r="H2928" s="126"/>
      <c r="I2928" s="126"/>
      <c r="J2928" s="126"/>
      <c r="K2928" s="126"/>
    </row>
    <row r="2929" spans="1:11" s="122" customFormat="1">
      <c r="A2929" s="128" t="s">
        <v>1321</v>
      </c>
      <c r="B2929" s="127">
        <v>11000</v>
      </c>
      <c r="C2929" s="127">
        <f t="shared" si="113"/>
        <v>201500</v>
      </c>
      <c r="D2929" s="129">
        <f t="shared" si="112"/>
        <v>10780</v>
      </c>
      <c r="E2929" s="130" t="s">
        <v>7181</v>
      </c>
      <c r="F2929" s="131"/>
      <c r="G2929" s="126"/>
      <c r="H2929" s="126"/>
      <c r="I2929" s="126"/>
      <c r="J2929" s="126"/>
      <c r="K2929" s="126"/>
    </row>
    <row r="2930" spans="1:11" s="122" customFormat="1">
      <c r="A2930" s="128" t="s">
        <v>1322</v>
      </c>
      <c r="B2930" s="127">
        <v>12000</v>
      </c>
      <c r="C2930" s="127">
        <f t="shared" si="113"/>
        <v>218500</v>
      </c>
      <c r="D2930" s="129">
        <f t="shared" si="112"/>
        <v>11760</v>
      </c>
      <c r="E2930" s="130" t="s">
        <v>7181</v>
      </c>
      <c r="F2930" s="131"/>
      <c r="G2930" s="126"/>
      <c r="H2930" s="126"/>
      <c r="I2930" s="126"/>
      <c r="J2930" s="126"/>
      <c r="K2930" s="126"/>
    </row>
    <row r="2931" spans="1:11" s="122" customFormat="1">
      <c r="A2931" s="128" t="s">
        <v>1323</v>
      </c>
      <c r="B2931" s="127">
        <v>13000</v>
      </c>
      <c r="C2931" s="127">
        <f t="shared" si="113"/>
        <v>235500</v>
      </c>
      <c r="D2931" s="129">
        <f t="shared" si="112"/>
        <v>12740</v>
      </c>
      <c r="E2931" s="130" t="s">
        <v>7181</v>
      </c>
      <c r="F2931" s="131"/>
      <c r="G2931" s="126"/>
      <c r="H2931" s="126"/>
      <c r="I2931" s="126"/>
      <c r="J2931" s="126"/>
      <c r="K2931" s="126"/>
    </row>
    <row r="2932" spans="1:11" s="122" customFormat="1">
      <c r="A2932" s="128" t="s">
        <v>1324</v>
      </c>
      <c r="B2932" s="127">
        <v>14000</v>
      </c>
      <c r="C2932" s="127">
        <f t="shared" si="113"/>
        <v>252500</v>
      </c>
      <c r="D2932" s="129">
        <f t="shared" si="112"/>
        <v>13720</v>
      </c>
      <c r="E2932" s="130" t="s">
        <v>7181</v>
      </c>
      <c r="F2932" s="131"/>
      <c r="G2932" s="126"/>
      <c r="H2932" s="126"/>
      <c r="I2932" s="126"/>
      <c r="J2932" s="126"/>
      <c r="K2932" s="126"/>
    </row>
    <row r="2933" spans="1:11" s="122" customFormat="1">
      <c r="A2933" s="128" t="s">
        <v>1325</v>
      </c>
      <c r="B2933" s="127">
        <v>15000</v>
      </c>
      <c r="C2933" s="127">
        <f t="shared" si="113"/>
        <v>269500</v>
      </c>
      <c r="D2933" s="129">
        <f t="shared" si="112"/>
        <v>14700</v>
      </c>
      <c r="E2933" s="130" t="s">
        <v>7181</v>
      </c>
      <c r="F2933" s="131"/>
      <c r="G2933" s="126"/>
      <c r="H2933" s="126"/>
      <c r="I2933" s="126"/>
      <c r="J2933" s="126"/>
      <c r="K2933" s="126"/>
    </row>
    <row r="2934" spans="1:11" s="122" customFormat="1">
      <c r="A2934" s="128" t="s">
        <v>1326</v>
      </c>
      <c r="B2934" s="127">
        <v>16000</v>
      </c>
      <c r="C2934" s="127">
        <f t="shared" si="113"/>
        <v>286500</v>
      </c>
      <c r="D2934" s="129">
        <f t="shared" si="112"/>
        <v>15680</v>
      </c>
      <c r="E2934" s="130" t="s">
        <v>7181</v>
      </c>
      <c r="F2934" s="131"/>
      <c r="G2934" s="126"/>
      <c r="H2934" s="126"/>
      <c r="I2934" s="126"/>
      <c r="J2934" s="126"/>
      <c r="K2934" s="126"/>
    </row>
    <row r="2935" spans="1:11" s="122" customFormat="1">
      <c r="A2935" s="128" t="s">
        <v>1327</v>
      </c>
      <c r="B2935" s="127">
        <v>17000</v>
      </c>
      <c r="C2935" s="127">
        <f t="shared" si="113"/>
        <v>303500</v>
      </c>
      <c r="D2935" s="129">
        <f t="shared" si="112"/>
        <v>16660</v>
      </c>
      <c r="E2935" s="130" t="s">
        <v>7181</v>
      </c>
      <c r="F2935" s="131"/>
      <c r="G2935" s="126"/>
      <c r="H2935" s="126"/>
      <c r="I2935" s="126"/>
      <c r="J2935" s="126"/>
      <c r="K2935" s="126"/>
    </row>
    <row r="2936" spans="1:11" s="122" customFormat="1">
      <c r="A2936" s="128" t="s">
        <v>1328</v>
      </c>
      <c r="B2936" s="127">
        <v>18000</v>
      </c>
      <c r="C2936" s="127">
        <f t="shared" si="113"/>
        <v>320500</v>
      </c>
      <c r="D2936" s="129">
        <f t="shared" si="112"/>
        <v>17640</v>
      </c>
      <c r="E2936" s="130" t="s">
        <v>7181</v>
      </c>
      <c r="F2936" s="131"/>
      <c r="G2936" s="126"/>
      <c r="H2936" s="126"/>
      <c r="I2936" s="126"/>
      <c r="J2936" s="126"/>
      <c r="K2936" s="126"/>
    </row>
    <row r="2937" spans="1:11" s="122" customFormat="1">
      <c r="A2937" s="128" t="s">
        <v>1329</v>
      </c>
      <c r="B2937" s="127">
        <v>19000</v>
      </c>
      <c r="C2937" s="127">
        <f t="shared" si="113"/>
        <v>337500</v>
      </c>
      <c r="D2937" s="129">
        <f t="shared" si="112"/>
        <v>18620</v>
      </c>
      <c r="E2937" s="130" t="s">
        <v>7181</v>
      </c>
      <c r="F2937" s="131"/>
      <c r="G2937" s="126"/>
      <c r="H2937" s="126"/>
      <c r="I2937" s="126"/>
      <c r="J2937" s="126"/>
      <c r="K2937" s="126"/>
    </row>
    <row r="2938" spans="1:11" s="122" customFormat="1">
      <c r="A2938" s="128" t="s">
        <v>1330</v>
      </c>
      <c r="B2938" s="127">
        <v>20000</v>
      </c>
      <c r="C2938" s="127">
        <f t="shared" si="113"/>
        <v>354500</v>
      </c>
      <c r="D2938" s="129">
        <f t="shared" si="112"/>
        <v>19600</v>
      </c>
      <c r="E2938" s="130" t="s">
        <v>7181</v>
      </c>
      <c r="F2938" s="131"/>
      <c r="G2938" s="126"/>
      <c r="H2938" s="126"/>
      <c r="I2938" s="126"/>
      <c r="J2938" s="126"/>
      <c r="K2938" s="126"/>
    </row>
    <row r="2939" spans="1:11" s="122" customFormat="1">
      <c r="A2939" s="128" t="s">
        <v>1331</v>
      </c>
      <c r="B2939" s="127">
        <v>21000</v>
      </c>
      <c r="C2939" s="127">
        <f t="shared" si="113"/>
        <v>371500</v>
      </c>
      <c r="D2939" s="129">
        <f t="shared" si="112"/>
        <v>20580</v>
      </c>
      <c r="E2939" s="130" t="s">
        <v>7181</v>
      </c>
      <c r="F2939" s="131"/>
      <c r="G2939" s="126"/>
      <c r="H2939" s="126"/>
      <c r="I2939" s="126"/>
      <c r="J2939" s="126"/>
      <c r="K2939" s="126"/>
    </row>
    <row r="2940" spans="1:11" s="122" customFormat="1">
      <c r="A2940" s="128" t="s">
        <v>1332</v>
      </c>
      <c r="B2940" s="127">
        <v>22000</v>
      </c>
      <c r="C2940" s="127">
        <f t="shared" si="113"/>
        <v>388500</v>
      </c>
      <c r="D2940" s="129">
        <f t="shared" si="112"/>
        <v>21560</v>
      </c>
      <c r="E2940" s="130" t="s">
        <v>7181</v>
      </c>
      <c r="F2940" s="131"/>
      <c r="G2940" s="126"/>
      <c r="H2940" s="126"/>
      <c r="I2940" s="126"/>
      <c r="J2940" s="126"/>
      <c r="K2940" s="126"/>
    </row>
    <row r="2941" spans="1:11" s="122" customFormat="1">
      <c r="A2941" s="128" t="s">
        <v>1333</v>
      </c>
      <c r="B2941" s="127">
        <v>23000</v>
      </c>
      <c r="C2941" s="127">
        <f t="shared" si="113"/>
        <v>405500</v>
      </c>
      <c r="D2941" s="129">
        <f t="shared" si="112"/>
        <v>22540</v>
      </c>
      <c r="E2941" s="130" t="s">
        <v>7181</v>
      </c>
      <c r="F2941" s="131"/>
      <c r="G2941" s="126"/>
      <c r="H2941" s="126"/>
      <c r="I2941" s="126"/>
      <c r="J2941" s="126"/>
      <c r="K2941" s="126"/>
    </row>
    <row r="2942" spans="1:11" s="122" customFormat="1">
      <c r="A2942" s="128" t="s">
        <v>1334</v>
      </c>
      <c r="B2942" s="127">
        <v>24000</v>
      </c>
      <c r="C2942" s="127">
        <f t="shared" si="113"/>
        <v>422500</v>
      </c>
      <c r="D2942" s="129">
        <f t="shared" si="112"/>
        <v>23520</v>
      </c>
      <c r="E2942" s="130" t="s">
        <v>7181</v>
      </c>
      <c r="F2942" s="131"/>
      <c r="G2942" s="126"/>
      <c r="H2942" s="126"/>
      <c r="I2942" s="126"/>
      <c r="J2942" s="126"/>
      <c r="K2942" s="126"/>
    </row>
    <row r="2943" spans="1:11" s="122" customFormat="1">
      <c r="A2943" s="128" t="s">
        <v>1335</v>
      </c>
      <c r="B2943" s="127">
        <v>25000</v>
      </c>
      <c r="C2943" s="127">
        <f t="shared" si="113"/>
        <v>439500</v>
      </c>
      <c r="D2943" s="129">
        <f t="shared" si="112"/>
        <v>24500</v>
      </c>
      <c r="E2943" s="130" t="s">
        <v>7181</v>
      </c>
      <c r="F2943" s="131"/>
      <c r="G2943" s="126"/>
      <c r="H2943" s="126"/>
      <c r="I2943" s="126"/>
      <c r="J2943" s="126"/>
      <c r="K2943" s="126"/>
    </row>
    <row r="2944" spans="1:11" s="122" customFormat="1">
      <c r="A2944" s="128" t="s">
        <v>20</v>
      </c>
      <c r="B2944" s="127">
        <v>26000</v>
      </c>
      <c r="C2944" s="127">
        <f t="shared" si="113"/>
        <v>456500</v>
      </c>
      <c r="D2944" s="129">
        <f t="shared" si="112"/>
        <v>25480</v>
      </c>
      <c r="E2944" s="130" t="s">
        <v>7181</v>
      </c>
      <c r="F2944" s="131"/>
      <c r="G2944" s="126"/>
      <c r="H2944" s="126"/>
      <c r="I2944" s="126"/>
      <c r="J2944" s="126"/>
      <c r="K2944" s="126"/>
    </row>
    <row r="2945" spans="1:11" s="122" customFormat="1">
      <c r="A2945" s="128" t="s">
        <v>1336</v>
      </c>
      <c r="B2945" s="127">
        <v>27000</v>
      </c>
      <c r="C2945" s="127">
        <f t="shared" si="113"/>
        <v>473500</v>
      </c>
      <c r="D2945" s="129">
        <f t="shared" si="112"/>
        <v>26460</v>
      </c>
      <c r="E2945" s="130" t="s">
        <v>7181</v>
      </c>
      <c r="F2945" s="131"/>
      <c r="G2945" s="126"/>
      <c r="H2945" s="126"/>
      <c r="I2945" s="126"/>
      <c r="J2945" s="126"/>
      <c r="K2945" s="126"/>
    </row>
    <row r="2946" spans="1:11" s="122" customFormat="1">
      <c r="A2946" s="128" t="s">
        <v>1337</v>
      </c>
      <c r="B2946" s="127">
        <v>28000</v>
      </c>
      <c r="C2946" s="127">
        <f t="shared" si="113"/>
        <v>490500</v>
      </c>
      <c r="D2946" s="129">
        <f t="shared" si="112"/>
        <v>27440</v>
      </c>
      <c r="E2946" s="130" t="s">
        <v>7181</v>
      </c>
      <c r="F2946" s="131"/>
      <c r="G2946" s="126"/>
      <c r="H2946" s="126"/>
      <c r="I2946" s="126"/>
      <c r="J2946" s="126"/>
      <c r="K2946" s="126"/>
    </row>
    <row r="2947" spans="1:11" s="122" customFormat="1">
      <c r="A2947" s="128" t="s">
        <v>1338</v>
      </c>
      <c r="B2947" s="127">
        <v>29000</v>
      </c>
      <c r="C2947" s="127">
        <f t="shared" si="113"/>
        <v>507500</v>
      </c>
      <c r="D2947" s="129">
        <f t="shared" si="112"/>
        <v>28420</v>
      </c>
      <c r="E2947" s="130" t="s">
        <v>7181</v>
      </c>
      <c r="F2947" s="131"/>
      <c r="G2947" s="126"/>
      <c r="H2947" s="126"/>
      <c r="I2947" s="126"/>
      <c r="J2947" s="126"/>
      <c r="K2947" s="126"/>
    </row>
    <row r="2948" spans="1:11" s="122" customFormat="1">
      <c r="A2948" s="128" t="s">
        <v>1339</v>
      </c>
      <c r="B2948" s="127">
        <v>30000</v>
      </c>
      <c r="C2948" s="127">
        <f t="shared" si="113"/>
        <v>524500</v>
      </c>
      <c r="D2948" s="129">
        <f t="shared" si="112"/>
        <v>29400</v>
      </c>
      <c r="E2948" s="130" t="s">
        <v>7181</v>
      </c>
      <c r="F2948" s="131"/>
      <c r="G2948" s="126"/>
      <c r="H2948" s="126"/>
      <c r="I2948" s="126"/>
      <c r="J2948" s="126"/>
      <c r="K2948" s="126"/>
    </row>
    <row r="2949" spans="1:11" s="122" customFormat="1">
      <c r="A2949" s="128" t="s">
        <v>1340</v>
      </c>
      <c r="B2949" s="127">
        <v>31000</v>
      </c>
      <c r="C2949" s="127">
        <f t="shared" si="113"/>
        <v>541500</v>
      </c>
      <c r="D2949" s="129">
        <f t="shared" si="112"/>
        <v>30380</v>
      </c>
      <c r="E2949" s="130" t="s">
        <v>7181</v>
      </c>
      <c r="F2949" s="131"/>
      <c r="G2949" s="126"/>
      <c r="H2949" s="126"/>
      <c r="I2949" s="126"/>
      <c r="J2949" s="126"/>
      <c r="K2949" s="126"/>
    </row>
    <row r="2950" spans="1:11" s="122" customFormat="1">
      <c r="A2950" s="128" t="s">
        <v>1341</v>
      </c>
      <c r="B2950" s="127">
        <v>32000</v>
      </c>
      <c r="C2950" s="127">
        <f t="shared" si="113"/>
        <v>558500</v>
      </c>
      <c r="D2950" s="129">
        <f t="shared" si="112"/>
        <v>31360</v>
      </c>
      <c r="E2950" s="130" t="s">
        <v>7181</v>
      </c>
      <c r="F2950" s="131"/>
      <c r="G2950" s="126"/>
      <c r="H2950" s="126"/>
      <c r="I2950" s="126"/>
      <c r="J2950" s="126"/>
      <c r="K2950" s="126"/>
    </row>
    <row r="2951" spans="1:11" s="122" customFormat="1">
      <c r="A2951" s="128" t="s">
        <v>1342</v>
      </c>
      <c r="B2951" s="127">
        <v>33000</v>
      </c>
      <c r="C2951" s="127">
        <f t="shared" si="113"/>
        <v>575500</v>
      </c>
      <c r="D2951" s="129">
        <f t="shared" si="112"/>
        <v>32340</v>
      </c>
      <c r="E2951" s="130" t="s">
        <v>7181</v>
      </c>
      <c r="F2951" s="131"/>
      <c r="G2951" s="126"/>
      <c r="H2951" s="126"/>
      <c r="I2951" s="126"/>
      <c r="J2951" s="126"/>
      <c r="K2951" s="126"/>
    </row>
    <row r="2952" spans="1:11" s="122" customFormat="1">
      <c r="A2952" s="128" t="s">
        <v>1343</v>
      </c>
      <c r="B2952" s="127">
        <v>34000</v>
      </c>
      <c r="C2952" s="127">
        <f t="shared" si="113"/>
        <v>592500</v>
      </c>
      <c r="D2952" s="129">
        <f t="shared" si="112"/>
        <v>33320</v>
      </c>
      <c r="E2952" s="130" t="s">
        <v>7181</v>
      </c>
      <c r="F2952" s="131"/>
      <c r="G2952" s="126"/>
      <c r="H2952" s="126"/>
      <c r="I2952" s="126"/>
      <c r="J2952" s="126"/>
      <c r="K2952" s="126"/>
    </row>
    <row r="2953" spans="1:11" s="122" customFormat="1">
      <c r="A2953" s="128" t="s">
        <v>1344</v>
      </c>
      <c r="B2953" s="127">
        <v>35000</v>
      </c>
      <c r="C2953" s="127">
        <f t="shared" si="113"/>
        <v>609500</v>
      </c>
      <c r="D2953" s="129">
        <f t="shared" si="112"/>
        <v>34300</v>
      </c>
      <c r="E2953" s="130" t="s">
        <v>7181</v>
      </c>
      <c r="F2953" s="131"/>
      <c r="G2953" s="126"/>
      <c r="H2953" s="126"/>
      <c r="I2953" s="126"/>
      <c r="J2953" s="126"/>
      <c r="K2953" s="126"/>
    </row>
    <row r="2954" spans="1:11" s="122" customFormat="1">
      <c r="A2954" s="128" t="s">
        <v>1345</v>
      </c>
      <c r="B2954" s="127">
        <v>36000</v>
      </c>
      <c r="C2954" s="127">
        <f t="shared" si="113"/>
        <v>626500</v>
      </c>
      <c r="D2954" s="129">
        <f t="shared" si="112"/>
        <v>35280</v>
      </c>
      <c r="E2954" s="130" t="s">
        <v>7181</v>
      </c>
      <c r="F2954" s="131"/>
      <c r="G2954" s="126"/>
      <c r="H2954" s="126"/>
      <c r="I2954" s="126"/>
      <c r="J2954" s="126"/>
      <c r="K2954" s="126"/>
    </row>
    <row r="2955" spans="1:11" s="122" customFormat="1">
      <c r="A2955" s="128" t="s">
        <v>1346</v>
      </c>
      <c r="B2955" s="127">
        <v>37000</v>
      </c>
      <c r="C2955" s="127">
        <f t="shared" si="113"/>
        <v>643500</v>
      </c>
      <c r="D2955" s="129">
        <f t="shared" si="112"/>
        <v>36260</v>
      </c>
      <c r="E2955" s="130" t="s">
        <v>7181</v>
      </c>
      <c r="F2955" s="131"/>
      <c r="G2955" s="126"/>
      <c r="H2955" s="126"/>
      <c r="I2955" s="126"/>
      <c r="J2955" s="126"/>
      <c r="K2955" s="126"/>
    </row>
    <row r="2956" spans="1:11" s="122" customFormat="1">
      <c r="A2956" s="128" t="s">
        <v>1347</v>
      </c>
      <c r="B2956" s="127">
        <v>38000</v>
      </c>
      <c r="C2956" s="127">
        <f t="shared" si="113"/>
        <v>660500</v>
      </c>
      <c r="D2956" s="129">
        <f t="shared" si="112"/>
        <v>37240</v>
      </c>
      <c r="E2956" s="130" t="s">
        <v>7181</v>
      </c>
      <c r="F2956" s="131"/>
      <c r="G2956" s="126"/>
      <c r="H2956" s="126"/>
      <c r="I2956" s="126"/>
      <c r="J2956" s="126"/>
      <c r="K2956" s="126"/>
    </row>
    <row r="2957" spans="1:11" s="122" customFormat="1">
      <c r="A2957" s="128" t="s">
        <v>1348</v>
      </c>
      <c r="B2957" s="127">
        <v>39000</v>
      </c>
      <c r="C2957" s="127">
        <f t="shared" si="113"/>
        <v>677500</v>
      </c>
      <c r="D2957" s="129">
        <f t="shared" si="112"/>
        <v>38220</v>
      </c>
      <c r="E2957" s="130" t="s">
        <v>7181</v>
      </c>
      <c r="F2957" s="131"/>
      <c r="G2957" s="126"/>
      <c r="H2957" s="126"/>
      <c r="I2957" s="126"/>
      <c r="J2957" s="126"/>
      <c r="K2957" s="126"/>
    </row>
    <row r="2958" spans="1:11" s="122" customFormat="1">
      <c r="A2958" s="128" t="s">
        <v>1349</v>
      </c>
      <c r="B2958" s="127">
        <v>40000</v>
      </c>
      <c r="C2958" s="127">
        <f t="shared" si="113"/>
        <v>694500</v>
      </c>
      <c r="D2958" s="129">
        <f t="shared" si="112"/>
        <v>39200</v>
      </c>
      <c r="E2958" s="130" t="s">
        <v>7181</v>
      </c>
      <c r="F2958" s="131"/>
      <c r="G2958" s="126"/>
      <c r="H2958" s="126"/>
      <c r="I2958" s="126"/>
      <c r="J2958" s="126"/>
      <c r="K2958" s="126"/>
    </row>
    <row r="2959" spans="1:11" s="122" customFormat="1">
      <c r="A2959" s="128" t="s">
        <v>1350</v>
      </c>
      <c r="B2959" s="127">
        <v>41000</v>
      </c>
      <c r="C2959" s="127">
        <f t="shared" si="113"/>
        <v>711500</v>
      </c>
      <c r="D2959" s="129">
        <f t="shared" si="112"/>
        <v>40180</v>
      </c>
      <c r="E2959" s="130" t="s">
        <v>7181</v>
      </c>
      <c r="F2959" s="131"/>
      <c r="G2959" s="126"/>
      <c r="H2959" s="126"/>
      <c r="I2959" s="126"/>
      <c r="J2959" s="126"/>
      <c r="K2959" s="126"/>
    </row>
    <row r="2960" spans="1:11" s="122" customFormat="1">
      <c r="A2960" s="128" t="s">
        <v>1351</v>
      </c>
      <c r="B2960" s="127">
        <v>42000</v>
      </c>
      <c r="C2960" s="127">
        <f t="shared" si="113"/>
        <v>728500</v>
      </c>
      <c r="D2960" s="129">
        <f t="shared" si="112"/>
        <v>41160</v>
      </c>
      <c r="E2960" s="130" t="s">
        <v>7181</v>
      </c>
      <c r="F2960" s="131"/>
      <c r="G2960" s="126"/>
      <c r="H2960" s="126"/>
      <c r="I2960" s="126"/>
      <c r="J2960" s="126"/>
      <c r="K2960" s="126"/>
    </row>
    <row r="2961" spans="1:11" s="122" customFormat="1">
      <c r="A2961" s="128" t="s">
        <v>1352</v>
      </c>
      <c r="B2961" s="127">
        <v>43000</v>
      </c>
      <c r="C2961" s="127">
        <f t="shared" si="113"/>
        <v>745500</v>
      </c>
      <c r="D2961" s="129">
        <f t="shared" ref="D2961:D3024" si="114">SUM($G$3)*(B2961*0.001)</f>
        <v>42140</v>
      </c>
      <c r="E2961" s="130" t="s">
        <v>7181</v>
      </c>
      <c r="F2961" s="131"/>
      <c r="G2961" s="126"/>
      <c r="H2961" s="126"/>
      <c r="I2961" s="126"/>
      <c r="J2961" s="126"/>
      <c r="K2961" s="126"/>
    </row>
    <row r="2962" spans="1:11" s="122" customFormat="1">
      <c r="A2962" s="128" t="s">
        <v>1353</v>
      </c>
      <c r="B2962" s="127">
        <v>44000</v>
      </c>
      <c r="C2962" s="127">
        <f t="shared" si="113"/>
        <v>762500</v>
      </c>
      <c r="D2962" s="129">
        <f t="shared" si="114"/>
        <v>43120</v>
      </c>
      <c r="E2962" s="130" t="s">
        <v>7181</v>
      </c>
      <c r="F2962" s="131"/>
      <c r="G2962" s="126"/>
      <c r="H2962" s="126"/>
      <c r="I2962" s="126"/>
      <c r="J2962" s="126"/>
      <c r="K2962" s="126"/>
    </row>
    <row r="2963" spans="1:11" s="122" customFormat="1">
      <c r="A2963" s="128" t="s">
        <v>1354</v>
      </c>
      <c r="B2963" s="127">
        <v>45000</v>
      </c>
      <c r="C2963" s="127">
        <f t="shared" si="113"/>
        <v>779500</v>
      </c>
      <c r="D2963" s="129">
        <f t="shared" si="114"/>
        <v>44100</v>
      </c>
      <c r="E2963" s="130" t="s">
        <v>7181</v>
      </c>
      <c r="F2963" s="131"/>
      <c r="G2963" s="126"/>
      <c r="H2963" s="126"/>
      <c r="I2963" s="126"/>
      <c r="J2963" s="126"/>
      <c r="K2963" s="126"/>
    </row>
    <row r="2964" spans="1:11" s="122" customFormat="1">
      <c r="A2964" s="128" t="s">
        <v>1355</v>
      </c>
      <c r="B2964" s="127">
        <v>46000</v>
      </c>
      <c r="C2964" s="127">
        <f t="shared" si="113"/>
        <v>796500</v>
      </c>
      <c r="D2964" s="129">
        <f t="shared" si="114"/>
        <v>45080</v>
      </c>
      <c r="E2964" s="130" t="s">
        <v>7181</v>
      </c>
      <c r="F2964" s="131"/>
      <c r="G2964" s="126"/>
      <c r="H2964" s="126"/>
      <c r="I2964" s="126"/>
      <c r="J2964" s="126"/>
      <c r="K2964" s="126"/>
    </row>
    <row r="2965" spans="1:11" s="122" customFormat="1">
      <c r="A2965" s="128" t="s">
        <v>1356</v>
      </c>
      <c r="B2965" s="127">
        <v>47000</v>
      </c>
      <c r="C2965" s="127">
        <f t="shared" si="113"/>
        <v>813500</v>
      </c>
      <c r="D2965" s="129">
        <f t="shared" si="114"/>
        <v>46060</v>
      </c>
      <c r="E2965" s="130" t="s">
        <v>7181</v>
      </c>
      <c r="F2965" s="131"/>
      <c r="G2965" s="126"/>
      <c r="H2965" s="126"/>
      <c r="I2965" s="126"/>
      <c r="J2965" s="126"/>
      <c r="K2965" s="126"/>
    </row>
    <row r="2966" spans="1:11" s="122" customFormat="1">
      <c r="A2966" s="128" t="s">
        <v>1357</v>
      </c>
      <c r="B2966" s="127">
        <v>48000</v>
      </c>
      <c r="C2966" s="127">
        <f t="shared" si="113"/>
        <v>830500</v>
      </c>
      <c r="D2966" s="129">
        <f t="shared" si="114"/>
        <v>47040</v>
      </c>
      <c r="E2966" s="130" t="s">
        <v>7181</v>
      </c>
      <c r="F2966" s="131"/>
      <c r="G2966" s="126"/>
      <c r="H2966" s="126"/>
      <c r="I2966" s="126"/>
      <c r="J2966" s="126"/>
      <c r="K2966" s="126"/>
    </row>
    <row r="2967" spans="1:11" s="122" customFormat="1">
      <c r="A2967" s="128" t="s">
        <v>1358</v>
      </c>
      <c r="B2967" s="127">
        <v>49000</v>
      </c>
      <c r="C2967" s="127">
        <f t="shared" si="113"/>
        <v>847500</v>
      </c>
      <c r="D2967" s="129">
        <f t="shared" si="114"/>
        <v>48020</v>
      </c>
      <c r="E2967" s="130" t="s">
        <v>7181</v>
      </c>
      <c r="F2967" s="131"/>
      <c r="G2967" s="126"/>
      <c r="H2967" s="126"/>
      <c r="I2967" s="126"/>
      <c r="J2967" s="126"/>
      <c r="K2967" s="126"/>
    </row>
    <row r="2968" spans="1:11" s="122" customFormat="1">
      <c r="A2968" s="128" t="s">
        <v>1359</v>
      </c>
      <c r="B2968" s="127">
        <v>50000</v>
      </c>
      <c r="C2968" s="127">
        <f t="shared" si="113"/>
        <v>864500</v>
      </c>
      <c r="D2968" s="129">
        <f t="shared" si="114"/>
        <v>49000</v>
      </c>
      <c r="E2968" s="130" t="s">
        <v>7181</v>
      </c>
      <c r="F2968" s="131"/>
      <c r="G2968" s="126"/>
      <c r="H2968" s="126"/>
      <c r="I2968" s="126"/>
      <c r="J2968" s="126"/>
      <c r="K2968" s="126"/>
    </row>
    <row r="2969" spans="1:11" s="122" customFormat="1">
      <c r="A2969" s="128" t="s">
        <v>1360</v>
      </c>
      <c r="B2969" s="127">
        <v>51000</v>
      </c>
      <c r="C2969" s="127">
        <f t="shared" si="113"/>
        <v>881500</v>
      </c>
      <c r="D2969" s="129">
        <f t="shared" si="114"/>
        <v>49980</v>
      </c>
      <c r="E2969" s="130" t="s">
        <v>7181</v>
      </c>
      <c r="F2969" s="131"/>
      <c r="G2969" s="126"/>
      <c r="H2969" s="126"/>
      <c r="I2969" s="126"/>
      <c r="J2969" s="126"/>
      <c r="K2969" s="126"/>
    </row>
    <row r="2970" spans="1:11" s="122" customFormat="1">
      <c r="A2970" s="128" t="s">
        <v>1361</v>
      </c>
      <c r="B2970" s="127">
        <v>52000</v>
      </c>
      <c r="C2970" s="127">
        <f t="shared" si="113"/>
        <v>898500</v>
      </c>
      <c r="D2970" s="129">
        <f t="shared" si="114"/>
        <v>50960</v>
      </c>
      <c r="E2970" s="130" t="s">
        <v>7181</v>
      </c>
      <c r="F2970" s="131"/>
      <c r="G2970" s="126"/>
      <c r="H2970" s="126"/>
      <c r="I2970" s="126"/>
      <c r="J2970" s="126"/>
      <c r="K2970" s="126"/>
    </row>
    <row r="2971" spans="1:11" s="122" customFormat="1">
      <c r="A2971" s="128" t="s">
        <v>1362</v>
      </c>
      <c r="B2971" s="127">
        <v>53000</v>
      </c>
      <c r="C2971" s="127">
        <f t="shared" si="113"/>
        <v>915500</v>
      </c>
      <c r="D2971" s="129">
        <f t="shared" si="114"/>
        <v>51940</v>
      </c>
      <c r="E2971" s="130" t="s">
        <v>7181</v>
      </c>
      <c r="F2971" s="131"/>
      <c r="G2971" s="126"/>
      <c r="H2971" s="126"/>
      <c r="I2971" s="126"/>
      <c r="J2971" s="126"/>
      <c r="K2971" s="126"/>
    </row>
    <row r="2972" spans="1:11" s="122" customFormat="1">
      <c r="A2972" s="128" t="s">
        <v>1363</v>
      </c>
      <c r="B2972" s="127">
        <v>54000</v>
      </c>
      <c r="C2972" s="127">
        <f t="shared" si="113"/>
        <v>932500</v>
      </c>
      <c r="D2972" s="129">
        <f t="shared" si="114"/>
        <v>52920</v>
      </c>
      <c r="E2972" s="130" t="s">
        <v>7181</v>
      </c>
      <c r="F2972" s="131"/>
      <c r="G2972" s="126"/>
      <c r="H2972" s="126"/>
      <c r="I2972" s="126"/>
      <c r="J2972" s="126"/>
      <c r="K2972" s="126"/>
    </row>
    <row r="2973" spans="1:11" s="122" customFormat="1">
      <c r="A2973" s="128" t="s">
        <v>1364</v>
      </c>
      <c r="B2973" s="127">
        <v>55000</v>
      </c>
      <c r="C2973" s="127">
        <f t="shared" si="113"/>
        <v>949500</v>
      </c>
      <c r="D2973" s="129">
        <f t="shared" si="114"/>
        <v>53900</v>
      </c>
      <c r="E2973" s="130" t="s">
        <v>7181</v>
      </c>
      <c r="F2973" s="131"/>
      <c r="G2973" s="126"/>
      <c r="H2973" s="126"/>
      <c r="I2973" s="126"/>
      <c r="J2973" s="126"/>
      <c r="K2973" s="126"/>
    </row>
    <row r="2974" spans="1:11" s="122" customFormat="1">
      <c r="A2974" s="128" t="s">
        <v>1365</v>
      </c>
      <c r="B2974" s="127">
        <v>56000</v>
      </c>
      <c r="C2974" s="127">
        <f t="shared" si="113"/>
        <v>966500</v>
      </c>
      <c r="D2974" s="129">
        <f t="shared" si="114"/>
        <v>54880</v>
      </c>
      <c r="E2974" s="130" t="s">
        <v>7181</v>
      </c>
      <c r="F2974" s="131"/>
      <c r="G2974" s="126"/>
      <c r="H2974" s="126"/>
      <c r="I2974" s="126"/>
      <c r="J2974" s="126"/>
      <c r="K2974" s="126"/>
    </row>
    <row r="2975" spans="1:11" s="122" customFormat="1">
      <c r="A2975" s="128" t="s">
        <v>1366</v>
      </c>
      <c r="B2975" s="127">
        <v>57000</v>
      </c>
      <c r="C2975" s="127">
        <f t="shared" si="113"/>
        <v>983500</v>
      </c>
      <c r="D2975" s="129">
        <f t="shared" si="114"/>
        <v>55860</v>
      </c>
      <c r="E2975" s="130" t="s">
        <v>7181</v>
      </c>
      <c r="F2975" s="131"/>
      <c r="G2975" s="126"/>
      <c r="H2975" s="126"/>
      <c r="I2975" s="126"/>
      <c r="J2975" s="126"/>
      <c r="K2975" s="126"/>
    </row>
    <row r="2976" spans="1:11" s="122" customFormat="1">
      <c r="A2976" s="128" t="s">
        <v>1367</v>
      </c>
      <c r="B2976" s="127">
        <v>58000</v>
      </c>
      <c r="C2976" s="127">
        <f t="shared" si="113"/>
        <v>1000500</v>
      </c>
      <c r="D2976" s="129">
        <f t="shared" si="114"/>
        <v>56840</v>
      </c>
      <c r="E2976" s="130" t="s">
        <v>7181</v>
      </c>
      <c r="F2976" s="131"/>
      <c r="G2976" s="126"/>
      <c r="H2976" s="126"/>
      <c r="I2976" s="126"/>
      <c r="J2976" s="126"/>
      <c r="K2976" s="126"/>
    </row>
    <row r="2977" spans="1:11" s="122" customFormat="1">
      <c r="A2977" s="128" t="s">
        <v>1368</v>
      </c>
      <c r="B2977" s="127">
        <v>59000</v>
      </c>
      <c r="C2977" s="127">
        <f t="shared" si="113"/>
        <v>1017500</v>
      </c>
      <c r="D2977" s="129">
        <f t="shared" si="114"/>
        <v>57820</v>
      </c>
      <c r="E2977" s="130" t="s">
        <v>7181</v>
      </c>
      <c r="F2977" s="131"/>
      <c r="G2977" s="126"/>
      <c r="H2977" s="126"/>
      <c r="I2977" s="126"/>
      <c r="J2977" s="126"/>
      <c r="K2977" s="126"/>
    </row>
    <row r="2978" spans="1:11" s="122" customFormat="1">
      <c r="A2978" s="128" t="s">
        <v>1369</v>
      </c>
      <c r="B2978" s="127">
        <v>60000</v>
      </c>
      <c r="C2978" s="127">
        <f t="shared" si="113"/>
        <v>1034500</v>
      </c>
      <c r="D2978" s="129">
        <f t="shared" si="114"/>
        <v>58800</v>
      </c>
      <c r="E2978" s="130" t="s">
        <v>7181</v>
      </c>
      <c r="F2978" s="131"/>
      <c r="G2978" s="126"/>
      <c r="H2978" s="126"/>
      <c r="I2978" s="126"/>
      <c r="J2978" s="126"/>
      <c r="K2978" s="126"/>
    </row>
    <row r="2979" spans="1:11" s="122" customFormat="1">
      <c r="A2979" s="128" t="s">
        <v>1370</v>
      </c>
      <c r="B2979" s="127">
        <v>61000</v>
      </c>
      <c r="C2979" s="127">
        <f t="shared" si="113"/>
        <v>1051500</v>
      </c>
      <c r="D2979" s="129">
        <f t="shared" si="114"/>
        <v>59780</v>
      </c>
      <c r="E2979" s="130" t="s">
        <v>7181</v>
      </c>
      <c r="F2979" s="131"/>
      <c r="G2979" s="126"/>
      <c r="H2979" s="126"/>
      <c r="I2979" s="126"/>
      <c r="J2979" s="126"/>
      <c r="K2979" s="126"/>
    </row>
    <row r="2980" spans="1:11" s="122" customFormat="1">
      <c r="A2980" s="128" t="s">
        <v>1371</v>
      </c>
      <c r="B2980" s="127">
        <v>62000</v>
      </c>
      <c r="C2980" s="127">
        <f t="shared" si="113"/>
        <v>1068500</v>
      </c>
      <c r="D2980" s="129">
        <f t="shared" si="114"/>
        <v>60760</v>
      </c>
      <c r="E2980" s="130" t="s">
        <v>7181</v>
      </c>
      <c r="F2980" s="131"/>
      <c r="G2980" s="126"/>
      <c r="H2980" s="126"/>
      <c r="I2980" s="126"/>
      <c r="J2980" s="126"/>
      <c r="K2980" s="126"/>
    </row>
    <row r="2981" spans="1:11" s="122" customFormat="1">
      <c r="A2981" s="128" t="s">
        <v>1372</v>
      </c>
      <c r="B2981" s="127">
        <v>63000</v>
      </c>
      <c r="C2981" s="127">
        <f t="shared" si="113"/>
        <v>1085500</v>
      </c>
      <c r="D2981" s="129">
        <f t="shared" si="114"/>
        <v>61740</v>
      </c>
      <c r="E2981" s="130" t="s">
        <v>7181</v>
      </c>
      <c r="F2981" s="131"/>
      <c r="G2981" s="126"/>
      <c r="H2981" s="126"/>
      <c r="I2981" s="126"/>
      <c r="J2981" s="126"/>
      <c r="K2981" s="126"/>
    </row>
    <row r="2982" spans="1:11" s="122" customFormat="1">
      <c r="A2982" s="128" t="s">
        <v>1373</v>
      </c>
      <c r="B2982" s="127">
        <v>64000</v>
      </c>
      <c r="C2982" s="127">
        <f t="shared" si="113"/>
        <v>1102500</v>
      </c>
      <c r="D2982" s="129">
        <f t="shared" si="114"/>
        <v>62720</v>
      </c>
      <c r="E2982" s="130" t="s">
        <v>7181</v>
      </c>
      <c r="F2982" s="131"/>
      <c r="G2982" s="126"/>
      <c r="H2982" s="126"/>
      <c r="I2982" s="126"/>
      <c r="J2982" s="126"/>
      <c r="K2982" s="126"/>
    </row>
    <row r="2983" spans="1:11" s="122" customFormat="1">
      <c r="A2983" s="128" t="s">
        <v>1374</v>
      </c>
      <c r="B2983" s="127">
        <v>65000</v>
      </c>
      <c r="C2983" s="127">
        <f t="shared" si="113"/>
        <v>1119500</v>
      </c>
      <c r="D2983" s="129">
        <f t="shared" si="114"/>
        <v>63700</v>
      </c>
      <c r="E2983" s="130" t="s">
        <v>7181</v>
      </c>
      <c r="F2983" s="131"/>
      <c r="G2983" s="126"/>
      <c r="H2983" s="126"/>
      <c r="I2983" s="126"/>
      <c r="J2983" s="126"/>
      <c r="K2983" s="126"/>
    </row>
    <row r="2984" spans="1:11" s="122" customFormat="1">
      <c r="A2984" s="128" t="s">
        <v>1375</v>
      </c>
      <c r="B2984" s="127">
        <v>66000</v>
      </c>
      <c r="C2984" s="127">
        <f t="shared" si="113"/>
        <v>1136500</v>
      </c>
      <c r="D2984" s="129">
        <f t="shared" si="114"/>
        <v>64680</v>
      </c>
      <c r="E2984" s="130" t="s">
        <v>7181</v>
      </c>
      <c r="F2984" s="131"/>
      <c r="G2984" s="126"/>
      <c r="H2984" s="126"/>
      <c r="I2984" s="126"/>
      <c r="J2984" s="126"/>
      <c r="K2984" s="126"/>
    </row>
    <row r="2985" spans="1:11" s="122" customFormat="1">
      <c r="A2985" s="128" t="s">
        <v>1376</v>
      </c>
      <c r="B2985" s="127">
        <v>67000</v>
      </c>
      <c r="C2985" s="127">
        <f t="shared" ref="C2985:C3048" si="115">SUM(C2984)+17000</f>
        <v>1153500</v>
      </c>
      <c r="D2985" s="129">
        <f t="shared" si="114"/>
        <v>65660</v>
      </c>
      <c r="E2985" s="130" t="s">
        <v>7181</v>
      </c>
      <c r="F2985" s="131"/>
      <c r="G2985" s="126"/>
      <c r="H2985" s="126"/>
      <c r="I2985" s="126"/>
      <c r="J2985" s="126"/>
      <c r="K2985" s="126"/>
    </row>
    <row r="2986" spans="1:11" s="122" customFormat="1">
      <c r="A2986" s="128" t="s">
        <v>1377</v>
      </c>
      <c r="B2986" s="127">
        <v>68000</v>
      </c>
      <c r="C2986" s="127">
        <f t="shared" si="115"/>
        <v>1170500</v>
      </c>
      <c r="D2986" s="129">
        <f t="shared" si="114"/>
        <v>66640</v>
      </c>
      <c r="E2986" s="130" t="s">
        <v>7181</v>
      </c>
      <c r="F2986" s="131"/>
      <c r="G2986" s="126"/>
      <c r="H2986" s="126"/>
      <c r="I2986" s="126"/>
      <c r="J2986" s="126"/>
      <c r="K2986" s="126"/>
    </row>
    <row r="2987" spans="1:11" s="122" customFormat="1">
      <c r="A2987" s="128" t="s">
        <v>1378</v>
      </c>
      <c r="B2987" s="127">
        <v>69000</v>
      </c>
      <c r="C2987" s="127">
        <f t="shared" si="115"/>
        <v>1187500</v>
      </c>
      <c r="D2987" s="129">
        <f t="shared" si="114"/>
        <v>67620</v>
      </c>
      <c r="E2987" s="130" t="s">
        <v>7181</v>
      </c>
      <c r="F2987" s="131"/>
      <c r="G2987" s="126"/>
      <c r="H2987" s="126"/>
      <c r="I2987" s="126"/>
      <c r="J2987" s="126"/>
      <c r="K2987" s="126"/>
    </row>
    <row r="2988" spans="1:11" s="122" customFormat="1">
      <c r="A2988" s="128" t="s">
        <v>1379</v>
      </c>
      <c r="B2988" s="127">
        <v>70000</v>
      </c>
      <c r="C2988" s="127">
        <f t="shared" si="115"/>
        <v>1204500</v>
      </c>
      <c r="D2988" s="129">
        <f t="shared" si="114"/>
        <v>68600</v>
      </c>
      <c r="E2988" s="130" t="s">
        <v>7181</v>
      </c>
      <c r="F2988" s="131"/>
      <c r="G2988" s="126"/>
      <c r="H2988" s="126"/>
      <c r="I2988" s="126"/>
      <c r="J2988" s="126"/>
      <c r="K2988" s="126"/>
    </row>
    <row r="2989" spans="1:11" s="122" customFormat="1">
      <c r="A2989" s="128" t="s">
        <v>1380</v>
      </c>
      <c r="B2989" s="127">
        <v>71000</v>
      </c>
      <c r="C2989" s="127">
        <f t="shared" si="115"/>
        <v>1221500</v>
      </c>
      <c r="D2989" s="129">
        <f t="shared" si="114"/>
        <v>69580</v>
      </c>
      <c r="E2989" s="130" t="s">
        <v>7181</v>
      </c>
      <c r="F2989" s="131"/>
      <c r="G2989" s="126"/>
      <c r="H2989" s="126"/>
      <c r="I2989" s="126"/>
      <c r="J2989" s="126"/>
      <c r="K2989" s="126"/>
    </row>
    <row r="2990" spans="1:11" s="122" customFormat="1">
      <c r="A2990" s="128" t="s">
        <v>1381</v>
      </c>
      <c r="B2990" s="127">
        <v>72000</v>
      </c>
      <c r="C2990" s="127">
        <f t="shared" si="115"/>
        <v>1238500</v>
      </c>
      <c r="D2990" s="129">
        <f t="shared" si="114"/>
        <v>70560</v>
      </c>
      <c r="E2990" s="130" t="s">
        <v>7181</v>
      </c>
      <c r="F2990" s="131"/>
      <c r="G2990" s="126"/>
      <c r="H2990" s="126"/>
      <c r="I2990" s="126"/>
      <c r="J2990" s="126"/>
      <c r="K2990" s="126"/>
    </row>
    <row r="2991" spans="1:11" s="122" customFormat="1">
      <c r="A2991" s="128" t="s">
        <v>1382</v>
      </c>
      <c r="B2991" s="127">
        <v>73000</v>
      </c>
      <c r="C2991" s="127">
        <f t="shared" si="115"/>
        <v>1255500</v>
      </c>
      <c r="D2991" s="129">
        <f t="shared" si="114"/>
        <v>71540</v>
      </c>
      <c r="E2991" s="130" t="s">
        <v>7181</v>
      </c>
      <c r="F2991" s="131"/>
      <c r="G2991" s="126"/>
      <c r="H2991" s="126"/>
      <c r="I2991" s="126"/>
      <c r="J2991" s="126"/>
      <c r="K2991" s="126"/>
    </row>
    <row r="2992" spans="1:11" s="122" customFormat="1">
      <c r="A2992" s="128" t="s">
        <v>1383</v>
      </c>
      <c r="B2992" s="127">
        <v>74000</v>
      </c>
      <c r="C2992" s="127">
        <f t="shared" si="115"/>
        <v>1272500</v>
      </c>
      <c r="D2992" s="129">
        <f t="shared" si="114"/>
        <v>72520</v>
      </c>
      <c r="E2992" s="130" t="s">
        <v>7181</v>
      </c>
      <c r="F2992" s="131"/>
      <c r="G2992" s="126"/>
      <c r="H2992" s="126"/>
      <c r="I2992" s="126"/>
      <c r="J2992" s="126"/>
      <c r="K2992" s="126"/>
    </row>
    <row r="2993" spans="1:11" s="122" customFormat="1">
      <c r="A2993" s="128" t="s">
        <v>1384</v>
      </c>
      <c r="B2993" s="127">
        <v>75000</v>
      </c>
      <c r="C2993" s="127">
        <f t="shared" si="115"/>
        <v>1289500</v>
      </c>
      <c r="D2993" s="129">
        <f t="shared" si="114"/>
        <v>73500</v>
      </c>
      <c r="E2993" s="130" t="s">
        <v>7181</v>
      </c>
      <c r="F2993" s="131"/>
      <c r="G2993" s="126"/>
      <c r="H2993" s="126"/>
      <c r="I2993" s="126"/>
      <c r="J2993" s="126"/>
      <c r="K2993" s="126"/>
    </row>
    <row r="2994" spans="1:11" s="122" customFormat="1">
      <c r="A2994" s="128" t="s">
        <v>1385</v>
      </c>
      <c r="B2994" s="127">
        <v>76000</v>
      </c>
      <c r="C2994" s="127">
        <f t="shared" si="115"/>
        <v>1306500</v>
      </c>
      <c r="D2994" s="129">
        <f t="shared" si="114"/>
        <v>74480</v>
      </c>
      <c r="E2994" s="130" t="s">
        <v>7181</v>
      </c>
      <c r="F2994" s="131"/>
      <c r="G2994" s="126"/>
      <c r="H2994" s="126"/>
      <c r="I2994" s="126"/>
      <c r="J2994" s="126"/>
      <c r="K2994" s="126"/>
    </row>
    <row r="2995" spans="1:11" s="122" customFormat="1">
      <c r="A2995" s="128" t="s">
        <v>1386</v>
      </c>
      <c r="B2995" s="127">
        <v>77000</v>
      </c>
      <c r="C2995" s="127">
        <f t="shared" si="115"/>
        <v>1323500</v>
      </c>
      <c r="D2995" s="129">
        <f t="shared" si="114"/>
        <v>75460</v>
      </c>
      <c r="E2995" s="130" t="s">
        <v>7181</v>
      </c>
      <c r="F2995" s="131"/>
      <c r="G2995" s="126"/>
      <c r="H2995" s="126"/>
      <c r="I2995" s="126"/>
      <c r="J2995" s="126"/>
      <c r="K2995" s="126"/>
    </row>
    <row r="2996" spans="1:11" s="122" customFormat="1">
      <c r="A2996" s="128" t="s">
        <v>1387</v>
      </c>
      <c r="B2996" s="127">
        <v>78000</v>
      </c>
      <c r="C2996" s="127">
        <f t="shared" si="115"/>
        <v>1340500</v>
      </c>
      <c r="D2996" s="129">
        <f t="shared" si="114"/>
        <v>76440</v>
      </c>
      <c r="E2996" s="130" t="s">
        <v>7181</v>
      </c>
      <c r="F2996" s="131"/>
      <c r="G2996" s="126"/>
      <c r="H2996" s="126"/>
      <c r="I2996" s="126"/>
      <c r="J2996" s="126"/>
      <c r="K2996" s="126"/>
    </row>
    <row r="2997" spans="1:11" s="122" customFormat="1">
      <c r="A2997" s="128" t="s">
        <v>1388</v>
      </c>
      <c r="B2997" s="127">
        <v>79000</v>
      </c>
      <c r="C2997" s="127">
        <f t="shared" si="115"/>
        <v>1357500</v>
      </c>
      <c r="D2997" s="129">
        <f t="shared" si="114"/>
        <v>77420</v>
      </c>
      <c r="E2997" s="130" t="s">
        <v>7181</v>
      </c>
      <c r="F2997" s="131"/>
      <c r="G2997" s="126"/>
      <c r="H2997" s="126"/>
      <c r="I2997" s="126"/>
      <c r="J2997" s="126"/>
      <c r="K2997" s="126"/>
    </row>
    <row r="2998" spans="1:11" s="122" customFormat="1">
      <c r="A2998" s="128" t="s">
        <v>1389</v>
      </c>
      <c r="B2998" s="127">
        <v>80000</v>
      </c>
      <c r="C2998" s="127">
        <f t="shared" si="115"/>
        <v>1374500</v>
      </c>
      <c r="D2998" s="129">
        <f t="shared" si="114"/>
        <v>78400</v>
      </c>
      <c r="E2998" s="130" t="s">
        <v>7181</v>
      </c>
      <c r="F2998" s="131"/>
      <c r="G2998" s="126"/>
      <c r="H2998" s="126"/>
      <c r="I2998" s="126"/>
      <c r="J2998" s="126"/>
      <c r="K2998" s="126"/>
    </row>
    <row r="2999" spans="1:11" s="122" customFormat="1">
      <c r="A2999" s="128" t="s">
        <v>1390</v>
      </c>
      <c r="B2999" s="127">
        <v>81000</v>
      </c>
      <c r="C2999" s="127">
        <f t="shared" si="115"/>
        <v>1391500</v>
      </c>
      <c r="D2999" s="129">
        <f t="shared" si="114"/>
        <v>79380</v>
      </c>
      <c r="E2999" s="130" t="s">
        <v>7181</v>
      </c>
      <c r="F2999" s="131"/>
      <c r="G2999" s="126"/>
      <c r="H2999" s="126"/>
      <c r="I2999" s="126"/>
      <c r="J2999" s="126"/>
      <c r="K2999" s="126"/>
    </row>
    <row r="3000" spans="1:11" s="122" customFormat="1">
      <c r="A3000" s="128" t="s">
        <v>1391</v>
      </c>
      <c r="B3000" s="127">
        <v>82000</v>
      </c>
      <c r="C3000" s="127">
        <f t="shared" si="115"/>
        <v>1408500</v>
      </c>
      <c r="D3000" s="129">
        <f t="shared" si="114"/>
        <v>80360</v>
      </c>
      <c r="E3000" s="130" t="s">
        <v>7181</v>
      </c>
      <c r="F3000" s="131"/>
      <c r="G3000" s="126"/>
      <c r="H3000" s="126"/>
      <c r="I3000" s="126"/>
      <c r="J3000" s="126"/>
      <c r="K3000" s="126"/>
    </row>
    <row r="3001" spans="1:11" s="122" customFormat="1">
      <c r="A3001" s="128" t="s">
        <v>1392</v>
      </c>
      <c r="B3001" s="127">
        <v>83000</v>
      </c>
      <c r="C3001" s="127">
        <f t="shared" si="115"/>
        <v>1425500</v>
      </c>
      <c r="D3001" s="129">
        <f t="shared" si="114"/>
        <v>81340</v>
      </c>
      <c r="E3001" s="130" t="s">
        <v>7181</v>
      </c>
      <c r="F3001" s="131"/>
      <c r="G3001" s="126"/>
      <c r="H3001" s="126"/>
      <c r="I3001" s="126"/>
      <c r="J3001" s="126"/>
      <c r="K3001" s="126"/>
    </row>
    <row r="3002" spans="1:11" s="122" customFormat="1">
      <c r="A3002" s="128" t="s">
        <v>1393</v>
      </c>
      <c r="B3002" s="127">
        <v>84000</v>
      </c>
      <c r="C3002" s="127">
        <f t="shared" si="115"/>
        <v>1442500</v>
      </c>
      <c r="D3002" s="129">
        <f t="shared" si="114"/>
        <v>82320</v>
      </c>
      <c r="E3002" s="130" t="s">
        <v>7181</v>
      </c>
      <c r="F3002" s="131"/>
      <c r="G3002" s="126"/>
      <c r="H3002" s="126"/>
      <c r="I3002" s="126"/>
      <c r="J3002" s="126"/>
      <c r="K3002" s="126"/>
    </row>
    <row r="3003" spans="1:11" s="122" customFormat="1">
      <c r="A3003" s="128" t="s">
        <v>1394</v>
      </c>
      <c r="B3003" s="127">
        <v>85000</v>
      </c>
      <c r="C3003" s="127">
        <f t="shared" si="115"/>
        <v>1459500</v>
      </c>
      <c r="D3003" s="129">
        <f t="shared" si="114"/>
        <v>83300</v>
      </c>
      <c r="E3003" s="130" t="s">
        <v>7181</v>
      </c>
      <c r="F3003" s="131"/>
      <c r="G3003" s="126"/>
      <c r="H3003" s="126"/>
      <c r="I3003" s="126"/>
      <c r="J3003" s="126"/>
      <c r="K3003" s="126"/>
    </row>
    <row r="3004" spans="1:11" s="122" customFormat="1">
      <c r="A3004" s="128" t="s">
        <v>1395</v>
      </c>
      <c r="B3004" s="127">
        <v>86000</v>
      </c>
      <c r="C3004" s="127">
        <f t="shared" si="115"/>
        <v>1476500</v>
      </c>
      <c r="D3004" s="129">
        <f t="shared" si="114"/>
        <v>84280</v>
      </c>
      <c r="E3004" s="130" t="s">
        <v>7181</v>
      </c>
      <c r="F3004" s="131"/>
      <c r="G3004" s="126"/>
      <c r="H3004" s="126"/>
      <c r="I3004" s="126"/>
      <c r="J3004" s="126"/>
      <c r="K3004" s="126"/>
    </row>
    <row r="3005" spans="1:11" s="122" customFormat="1">
      <c r="A3005" s="128" t="s">
        <v>1396</v>
      </c>
      <c r="B3005" s="127">
        <v>87000</v>
      </c>
      <c r="C3005" s="127">
        <f t="shared" si="115"/>
        <v>1493500</v>
      </c>
      <c r="D3005" s="129">
        <f t="shared" si="114"/>
        <v>85260</v>
      </c>
      <c r="E3005" s="130" t="s">
        <v>7181</v>
      </c>
      <c r="F3005" s="131"/>
      <c r="G3005" s="126"/>
      <c r="H3005" s="126"/>
      <c r="I3005" s="126"/>
      <c r="J3005" s="126"/>
      <c r="K3005" s="126"/>
    </row>
    <row r="3006" spans="1:11" s="122" customFormat="1">
      <c r="A3006" s="128" t="s">
        <v>1397</v>
      </c>
      <c r="B3006" s="127">
        <v>88000</v>
      </c>
      <c r="C3006" s="127">
        <f t="shared" si="115"/>
        <v>1510500</v>
      </c>
      <c r="D3006" s="129">
        <f t="shared" si="114"/>
        <v>86240</v>
      </c>
      <c r="E3006" s="130" t="s">
        <v>7181</v>
      </c>
      <c r="F3006" s="131"/>
      <c r="G3006" s="126"/>
      <c r="H3006" s="126"/>
      <c r="I3006" s="126"/>
      <c r="J3006" s="126"/>
      <c r="K3006" s="126"/>
    </row>
    <row r="3007" spans="1:11" s="122" customFormat="1">
      <c r="A3007" s="128" t="s">
        <v>1398</v>
      </c>
      <c r="B3007" s="127">
        <v>89000</v>
      </c>
      <c r="C3007" s="127">
        <f t="shared" si="115"/>
        <v>1527500</v>
      </c>
      <c r="D3007" s="129">
        <f t="shared" si="114"/>
        <v>87220</v>
      </c>
      <c r="E3007" s="130" t="s">
        <v>7181</v>
      </c>
      <c r="F3007" s="131"/>
      <c r="G3007" s="126"/>
      <c r="H3007" s="126"/>
      <c r="I3007" s="126"/>
      <c r="J3007" s="126"/>
      <c r="K3007" s="126"/>
    </row>
    <row r="3008" spans="1:11" s="122" customFormat="1">
      <c r="A3008" s="128" t="s">
        <v>1399</v>
      </c>
      <c r="B3008" s="127">
        <v>90000</v>
      </c>
      <c r="C3008" s="127">
        <f t="shared" si="115"/>
        <v>1544500</v>
      </c>
      <c r="D3008" s="129">
        <f t="shared" si="114"/>
        <v>88200</v>
      </c>
      <c r="E3008" s="130" t="s">
        <v>7181</v>
      </c>
      <c r="F3008" s="131"/>
      <c r="G3008" s="126"/>
      <c r="H3008" s="126"/>
      <c r="I3008" s="126"/>
      <c r="J3008" s="126"/>
      <c r="K3008" s="126"/>
    </row>
    <row r="3009" spans="1:11" s="122" customFormat="1">
      <c r="A3009" s="128" t="s">
        <v>1400</v>
      </c>
      <c r="B3009" s="127">
        <v>91000</v>
      </c>
      <c r="C3009" s="127">
        <f t="shared" si="115"/>
        <v>1561500</v>
      </c>
      <c r="D3009" s="129">
        <f t="shared" si="114"/>
        <v>89180</v>
      </c>
      <c r="E3009" s="130" t="s">
        <v>7181</v>
      </c>
      <c r="F3009" s="131"/>
      <c r="G3009" s="126"/>
      <c r="H3009" s="126"/>
      <c r="I3009" s="126"/>
      <c r="J3009" s="126"/>
      <c r="K3009" s="126"/>
    </row>
    <row r="3010" spans="1:11" s="122" customFormat="1">
      <c r="A3010" s="128" t="s">
        <v>1401</v>
      </c>
      <c r="B3010" s="127">
        <v>92000</v>
      </c>
      <c r="C3010" s="127">
        <f t="shared" si="115"/>
        <v>1578500</v>
      </c>
      <c r="D3010" s="129">
        <f t="shared" si="114"/>
        <v>90160</v>
      </c>
      <c r="E3010" s="130" t="s">
        <v>7181</v>
      </c>
      <c r="F3010" s="131"/>
      <c r="G3010" s="126"/>
      <c r="H3010" s="126"/>
      <c r="I3010" s="126"/>
      <c r="J3010" s="126"/>
      <c r="K3010" s="126"/>
    </row>
    <row r="3011" spans="1:11" s="122" customFormat="1">
      <c r="A3011" s="128" t="s">
        <v>1402</v>
      </c>
      <c r="B3011" s="127">
        <v>93000</v>
      </c>
      <c r="C3011" s="127">
        <f t="shared" si="115"/>
        <v>1595500</v>
      </c>
      <c r="D3011" s="129">
        <f t="shared" si="114"/>
        <v>91140</v>
      </c>
      <c r="E3011" s="130" t="s">
        <v>7181</v>
      </c>
      <c r="F3011" s="131"/>
      <c r="G3011" s="126"/>
      <c r="H3011" s="126"/>
      <c r="I3011" s="126"/>
      <c r="J3011" s="126"/>
      <c r="K3011" s="126"/>
    </row>
    <row r="3012" spans="1:11" s="122" customFormat="1">
      <c r="A3012" s="128" t="s">
        <v>1403</v>
      </c>
      <c r="B3012" s="127">
        <v>94000</v>
      </c>
      <c r="C3012" s="127">
        <f t="shared" si="115"/>
        <v>1612500</v>
      </c>
      <c r="D3012" s="129">
        <f t="shared" si="114"/>
        <v>92120</v>
      </c>
      <c r="E3012" s="130" t="s">
        <v>7181</v>
      </c>
      <c r="F3012" s="131"/>
      <c r="G3012" s="126"/>
      <c r="H3012" s="126"/>
      <c r="I3012" s="126"/>
      <c r="J3012" s="126"/>
      <c r="K3012" s="126"/>
    </row>
    <row r="3013" spans="1:11" s="122" customFormat="1">
      <c r="A3013" s="128" t="s">
        <v>1404</v>
      </c>
      <c r="B3013" s="127">
        <v>95000</v>
      </c>
      <c r="C3013" s="127">
        <f t="shared" si="115"/>
        <v>1629500</v>
      </c>
      <c r="D3013" s="129">
        <f t="shared" si="114"/>
        <v>93100</v>
      </c>
      <c r="E3013" s="130" t="s">
        <v>7181</v>
      </c>
      <c r="F3013" s="131"/>
      <c r="G3013" s="126"/>
      <c r="H3013" s="126"/>
      <c r="I3013" s="126"/>
      <c r="J3013" s="126"/>
      <c r="K3013" s="126"/>
    </row>
    <row r="3014" spans="1:11" s="122" customFormat="1">
      <c r="A3014" s="128" t="s">
        <v>1405</v>
      </c>
      <c r="B3014" s="127">
        <v>96000</v>
      </c>
      <c r="C3014" s="127">
        <f t="shared" si="115"/>
        <v>1646500</v>
      </c>
      <c r="D3014" s="129">
        <f t="shared" si="114"/>
        <v>94080</v>
      </c>
      <c r="E3014" s="130" t="s">
        <v>7181</v>
      </c>
      <c r="F3014" s="131"/>
      <c r="G3014" s="126"/>
      <c r="H3014" s="126"/>
      <c r="I3014" s="126"/>
      <c r="J3014" s="126"/>
      <c r="K3014" s="126"/>
    </row>
    <row r="3015" spans="1:11" s="122" customFormat="1">
      <c r="A3015" s="128" t="s">
        <v>1406</v>
      </c>
      <c r="B3015" s="127">
        <v>97000</v>
      </c>
      <c r="C3015" s="127">
        <f t="shared" si="115"/>
        <v>1663500</v>
      </c>
      <c r="D3015" s="129">
        <f t="shared" si="114"/>
        <v>95060</v>
      </c>
      <c r="E3015" s="130" t="s">
        <v>7181</v>
      </c>
      <c r="F3015" s="131"/>
      <c r="G3015" s="126"/>
      <c r="H3015" s="126"/>
      <c r="I3015" s="126"/>
      <c r="J3015" s="126"/>
      <c r="K3015" s="126"/>
    </row>
    <row r="3016" spans="1:11" s="122" customFormat="1">
      <c r="A3016" s="128" t="s">
        <v>1407</v>
      </c>
      <c r="B3016" s="127">
        <v>98000</v>
      </c>
      <c r="C3016" s="127">
        <f t="shared" si="115"/>
        <v>1680500</v>
      </c>
      <c r="D3016" s="129">
        <f t="shared" si="114"/>
        <v>96040</v>
      </c>
      <c r="E3016" s="130" t="s">
        <v>7181</v>
      </c>
      <c r="F3016" s="131"/>
      <c r="G3016" s="126"/>
      <c r="H3016" s="126"/>
      <c r="I3016" s="126"/>
      <c r="J3016" s="126"/>
      <c r="K3016" s="126"/>
    </row>
    <row r="3017" spans="1:11" s="122" customFormat="1">
      <c r="A3017" s="128" t="s">
        <v>1408</v>
      </c>
      <c r="B3017" s="127">
        <v>99000</v>
      </c>
      <c r="C3017" s="127">
        <f t="shared" si="115"/>
        <v>1697500</v>
      </c>
      <c r="D3017" s="129">
        <f t="shared" si="114"/>
        <v>97020</v>
      </c>
      <c r="E3017" s="130" t="s">
        <v>7181</v>
      </c>
      <c r="F3017" s="131"/>
      <c r="G3017" s="126"/>
      <c r="H3017" s="126"/>
      <c r="I3017" s="126"/>
      <c r="J3017" s="126"/>
      <c r="K3017" s="126"/>
    </row>
    <row r="3018" spans="1:11" s="122" customFormat="1">
      <c r="A3018" s="128" t="s">
        <v>1409</v>
      </c>
      <c r="B3018" s="127">
        <v>100000</v>
      </c>
      <c r="C3018" s="127">
        <f t="shared" si="115"/>
        <v>1714500</v>
      </c>
      <c r="D3018" s="129">
        <f t="shared" si="114"/>
        <v>98000</v>
      </c>
      <c r="E3018" s="130" t="s">
        <v>7181</v>
      </c>
      <c r="F3018" s="131"/>
      <c r="G3018" s="126"/>
      <c r="H3018" s="126"/>
      <c r="I3018" s="126"/>
      <c r="J3018" s="126"/>
      <c r="K3018" s="126"/>
    </row>
    <row r="3019" spans="1:11" s="122" customFormat="1">
      <c r="A3019" s="128" t="s">
        <v>1410</v>
      </c>
      <c r="B3019" s="127">
        <v>101000</v>
      </c>
      <c r="C3019" s="127">
        <f t="shared" si="115"/>
        <v>1731500</v>
      </c>
      <c r="D3019" s="129">
        <f t="shared" si="114"/>
        <v>98980</v>
      </c>
      <c r="E3019" s="130" t="s">
        <v>7181</v>
      </c>
      <c r="F3019" s="131"/>
      <c r="G3019" s="126"/>
      <c r="H3019" s="126"/>
      <c r="I3019" s="126"/>
      <c r="J3019" s="126"/>
      <c r="K3019" s="126"/>
    </row>
    <row r="3020" spans="1:11" s="122" customFormat="1">
      <c r="A3020" s="128" t="s">
        <v>1411</v>
      </c>
      <c r="B3020" s="127">
        <v>102000</v>
      </c>
      <c r="C3020" s="127">
        <f t="shared" si="115"/>
        <v>1748500</v>
      </c>
      <c r="D3020" s="129">
        <f t="shared" si="114"/>
        <v>99960</v>
      </c>
      <c r="E3020" s="130" t="s">
        <v>7181</v>
      </c>
      <c r="F3020" s="131"/>
      <c r="G3020" s="126"/>
      <c r="H3020" s="126"/>
      <c r="I3020" s="126"/>
      <c r="J3020" s="126"/>
      <c r="K3020" s="126"/>
    </row>
    <row r="3021" spans="1:11" s="122" customFormat="1">
      <c r="A3021" s="128" t="s">
        <v>1412</v>
      </c>
      <c r="B3021" s="127">
        <v>103000</v>
      </c>
      <c r="C3021" s="127">
        <f t="shared" si="115"/>
        <v>1765500</v>
      </c>
      <c r="D3021" s="129">
        <f t="shared" si="114"/>
        <v>100940</v>
      </c>
      <c r="E3021" s="130" t="s">
        <v>7181</v>
      </c>
      <c r="F3021" s="131"/>
      <c r="G3021" s="126"/>
      <c r="H3021" s="126"/>
      <c r="I3021" s="126"/>
      <c r="J3021" s="126"/>
      <c r="K3021" s="126"/>
    </row>
    <row r="3022" spans="1:11" s="122" customFormat="1">
      <c r="A3022" s="128" t="s">
        <v>1413</v>
      </c>
      <c r="B3022" s="127">
        <v>104000</v>
      </c>
      <c r="C3022" s="127">
        <f t="shared" si="115"/>
        <v>1782500</v>
      </c>
      <c r="D3022" s="129">
        <f t="shared" si="114"/>
        <v>101920</v>
      </c>
      <c r="E3022" s="130" t="s">
        <v>7181</v>
      </c>
      <c r="F3022" s="131"/>
      <c r="G3022" s="126"/>
      <c r="H3022" s="126"/>
      <c r="I3022" s="126"/>
      <c r="J3022" s="126"/>
      <c r="K3022" s="126"/>
    </row>
    <row r="3023" spans="1:11" s="122" customFormat="1">
      <c r="A3023" s="128" t="s">
        <v>1414</v>
      </c>
      <c r="B3023" s="127">
        <v>105000</v>
      </c>
      <c r="C3023" s="127">
        <f t="shared" si="115"/>
        <v>1799500</v>
      </c>
      <c r="D3023" s="129">
        <f t="shared" si="114"/>
        <v>102900</v>
      </c>
      <c r="E3023" s="130" t="s">
        <v>7181</v>
      </c>
      <c r="F3023" s="131"/>
      <c r="G3023" s="126"/>
      <c r="H3023" s="126"/>
      <c r="I3023" s="126"/>
      <c r="J3023" s="126"/>
      <c r="K3023" s="126"/>
    </row>
    <row r="3024" spans="1:11" s="122" customFormat="1">
      <c r="A3024" s="128" t="s">
        <v>1415</v>
      </c>
      <c r="B3024" s="127">
        <v>106000</v>
      </c>
      <c r="C3024" s="127">
        <f t="shared" si="115"/>
        <v>1816500</v>
      </c>
      <c r="D3024" s="129">
        <f t="shared" si="114"/>
        <v>103880</v>
      </c>
      <c r="E3024" s="130" t="s">
        <v>7181</v>
      </c>
      <c r="F3024" s="131"/>
      <c r="G3024" s="126"/>
      <c r="H3024" s="126"/>
      <c r="I3024" s="126"/>
      <c r="J3024" s="126"/>
      <c r="K3024" s="126"/>
    </row>
    <row r="3025" spans="1:11" s="122" customFormat="1">
      <c r="A3025" s="128" t="s">
        <v>1416</v>
      </c>
      <c r="B3025" s="127">
        <v>107000</v>
      </c>
      <c r="C3025" s="127">
        <f t="shared" si="115"/>
        <v>1833500</v>
      </c>
      <c r="D3025" s="129">
        <f t="shared" ref="D3025:D3088" si="116">SUM($G$3)*(B3025*0.001)</f>
        <v>104860</v>
      </c>
      <c r="E3025" s="130" t="s">
        <v>7181</v>
      </c>
      <c r="F3025" s="131"/>
      <c r="G3025" s="126"/>
      <c r="H3025" s="126"/>
      <c r="I3025" s="126"/>
      <c r="J3025" s="126"/>
      <c r="K3025" s="126"/>
    </row>
    <row r="3026" spans="1:11" s="122" customFormat="1">
      <c r="A3026" s="128" t="s">
        <v>1417</v>
      </c>
      <c r="B3026" s="127">
        <v>108000</v>
      </c>
      <c r="C3026" s="127">
        <f t="shared" si="115"/>
        <v>1850500</v>
      </c>
      <c r="D3026" s="129">
        <f t="shared" si="116"/>
        <v>105840</v>
      </c>
      <c r="E3026" s="130" t="s">
        <v>7181</v>
      </c>
      <c r="F3026" s="131"/>
      <c r="G3026" s="126"/>
      <c r="H3026" s="126"/>
      <c r="I3026" s="126"/>
      <c r="J3026" s="126"/>
      <c r="K3026" s="126"/>
    </row>
    <row r="3027" spans="1:11" s="122" customFormat="1">
      <c r="A3027" s="128" t="s">
        <v>1418</v>
      </c>
      <c r="B3027" s="127">
        <v>109000</v>
      </c>
      <c r="C3027" s="127">
        <f t="shared" si="115"/>
        <v>1867500</v>
      </c>
      <c r="D3027" s="129">
        <f t="shared" si="116"/>
        <v>106820</v>
      </c>
      <c r="E3027" s="130" t="s">
        <v>7181</v>
      </c>
      <c r="F3027" s="131"/>
      <c r="G3027" s="126"/>
      <c r="H3027" s="126"/>
      <c r="I3027" s="126"/>
      <c r="J3027" s="126"/>
      <c r="K3027" s="126"/>
    </row>
    <row r="3028" spans="1:11" s="122" customFormat="1">
      <c r="A3028" s="128" t="s">
        <v>1419</v>
      </c>
      <c r="B3028" s="127">
        <v>110000</v>
      </c>
      <c r="C3028" s="127">
        <f t="shared" si="115"/>
        <v>1884500</v>
      </c>
      <c r="D3028" s="129">
        <f t="shared" si="116"/>
        <v>107800</v>
      </c>
      <c r="E3028" s="130" t="s">
        <v>7181</v>
      </c>
      <c r="F3028" s="131"/>
      <c r="G3028" s="126"/>
      <c r="H3028" s="126"/>
      <c r="I3028" s="126"/>
      <c r="J3028" s="126"/>
      <c r="K3028" s="126"/>
    </row>
    <row r="3029" spans="1:11" s="122" customFormat="1">
      <c r="A3029" s="128" t="s">
        <v>1420</v>
      </c>
      <c r="B3029" s="127">
        <v>111000</v>
      </c>
      <c r="C3029" s="127">
        <f t="shared" si="115"/>
        <v>1901500</v>
      </c>
      <c r="D3029" s="129">
        <f t="shared" si="116"/>
        <v>108780</v>
      </c>
      <c r="E3029" s="130" t="s">
        <v>7181</v>
      </c>
      <c r="F3029" s="131"/>
      <c r="G3029" s="126"/>
      <c r="H3029" s="126"/>
      <c r="I3029" s="126"/>
      <c r="J3029" s="126"/>
      <c r="K3029" s="126"/>
    </row>
    <row r="3030" spans="1:11" s="122" customFormat="1">
      <c r="A3030" s="128" t="s">
        <v>1421</v>
      </c>
      <c r="B3030" s="127">
        <v>112000</v>
      </c>
      <c r="C3030" s="127">
        <f t="shared" si="115"/>
        <v>1918500</v>
      </c>
      <c r="D3030" s="129">
        <f t="shared" si="116"/>
        <v>109760</v>
      </c>
      <c r="E3030" s="130" t="s">
        <v>7181</v>
      </c>
      <c r="F3030" s="131"/>
      <c r="G3030" s="126"/>
      <c r="H3030" s="126"/>
      <c r="I3030" s="126"/>
      <c r="J3030" s="126"/>
      <c r="K3030" s="126"/>
    </row>
    <row r="3031" spans="1:11" s="122" customFormat="1">
      <c r="A3031" s="128" t="s">
        <v>1422</v>
      </c>
      <c r="B3031" s="127">
        <v>113000</v>
      </c>
      <c r="C3031" s="127">
        <f t="shared" si="115"/>
        <v>1935500</v>
      </c>
      <c r="D3031" s="129">
        <f t="shared" si="116"/>
        <v>110740</v>
      </c>
      <c r="E3031" s="130" t="s">
        <v>7181</v>
      </c>
      <c r="F3031" s="131"/>
      <c r="G3031" s="126"/>
      <c r="H3031" s="126"/>
      <c r="I3031" s="126"/>
      <c r="J3031" s="126"/>
      <c r="K3031" s="126"/>
    </row>
    <row r="3032" spans="1:11" s="122" customFormat="1">
      <c r="A3032" s="128" t="s">
        <v>1423</v>
      </c>
      <c r="B3032" s="127">
        <v>114000</v>
      </c>
      <c r="C3032" s="127">
        <f t="shared" si="115"/>
        <v>1952500</v>
      </c>
      <c r="D3032" s="129">
        <f t="shared" si="116"/>
        <v>111720</v>
      </c>
      <c r="E3032" s="130" t="s">
        <v>7181</v>
      </c>
      <c r="F3032" s="131"/>
      <c r="G3032" s="126"/>
      <c r="H3032" s="126"/>
      <c r="I3032" s="126"/>
      <c r="J3032" s="126"/>
      <c r="K3032" s="126"/>
    </row>
    <row r="3033" spans="1:11" s="122" customFormat="1">
      <c r="A3033" s="128" t="s">
        <v>1424</v>
      </c>
      <c r="B3033" s="127">
        <v>115000</v>
      </c>
      <c r="C3033" s="127">
        <f t="shared" si="115"/>
        <v>1969500</v>
      </c>
      <c r="D3033" s="129">
        <f t="shared" si="116"/>
        <v>112700</v>
      </c>
      <c r="E3033" s="130" t="s">
        <v>7181</v>
      </c>
      <c r="F3033" s="131"/>
      <c r="G3033" s="126"/>
      <c r="H3033" s="126"/>
      <c r="I3033" s="126"/>
      <c r="J3033" s="126"/>
      <c r="K3033" s="126"/>
    </row>
    <row r="3034" spans="1:11" s="122" customFormat="1">
      <c r="A3034" s="128" t="s">
        <v>1425</v>
      </c>
      <c r="B3034" s="127">
        <v>116000</v>
      </c>
      <c r="C3034" s="127">
        <f t="shared" si="115"/>
        <v>1986500</v>
      </c>
      <c r="D3034" s="129">
        <f t="shared" si="116"/>
        <v>113680</v>
      </c>
      <c r="E3034" s="130" t="s">
        <v>7181</v>
      </c>
      <c r="F3034" s="131"/>
      <c r="G3034" s="126"/>
      <c r="H3034" s="126"/>
      <c r="I3034" s="126"/>
      <c r="J3034" s="126"/>
      <c r="K3034" s="126"/>
    </row>
    <row r="3035" spans="1:11" s="122" customFormat="1">
      <c r="A3035" s="128" t="s">
        <v>1426</v>
      </c>
      <c r="B3035" s="127">
        <v>117000</v>
      </c>
      <c r="C3035" s="127">
        <f t="shared" si="115"/>
        <v>2003500</v>
      </c>
      <c r="D3035" s="129">
        <f t="shared" si="116"/>
        <v>114660</v>
      </c>
      <c r="E3035" s="130" t="s">
        <v>7181</v>
      </c>
      <c r="F3035" s="131"/>
      <c r="G3035" s="126"/>
      <c r="H3035" s="126"/>
      <c r="I3035" s="126"/>
      <c r="J3035" s="126"/>
      <c r="K3035" s="126"/>
    </row>
    <row r="3036" spans="1:11" s="122" customFormat="1">
      <c r="A3036" s="128" t="s">
        <v>1427</v>
      </c>
      <c r="B3036" s="127">
        <v>118000</v>
      </c>
      <c r="C3036" s="127">
        <f t="shared" si="115"/>
        <v>2020500</v>
      </c>
      <c r="D3036" s="129">
        <f t="shared" si="116"/>
        <v>115640</v>
      </c>
      <c r="E3036" s="130" t="s">
        <v>7181</v>
      </c>
      <c r="F3036" s="131"/>
      <c r="G3036" s="126"/>
      <c r="H3036" s="126"/>
      <c r="I3036" s="126"/>
      <c r="J3036" s="126"/>
      <c r="K3036" s="126"/>
    </row>
    <row r="3037" spans="1:11" s="122" customFormat="1">
      <c r="A3037" s="128" t="s">
        <v>1428</v>
      </c>
      <c r="B3037" s="127">
        <v>119000</v>
      </c>
      <c r="C3037" s="127">
        <f t="shared" si="115"/>
        <v>2037500</v>
      </c>
      <c r="D3037" s="129">
        <f t="shared" si="116"/>
        <v>116620</v>
      </c>
      <c r="E3037" s="130" t="s">
        <v>7181</v>
      </c>
      <c r="F3037" s="131"/>
      <c r="G3037" s="126"/>
      <c r="H3037" s="126"/>
      <c r="I3037" s="126"/>
      <c r="J3037" s="126"/>
      <c r="K3037" s="126"/>
    </row>
    <row r="3038" spans="1:11" s="122" customFormat="1">
      <c r="A3038" s="128" t="s">
        <v>1429</v>
      </c>
      <c r="B3038" s="127">
        <v>120000</v>
      </c>
      <c r="C3038" s="127">
        <f t="shared" si="115"/>
        <v>2054500</v>
      </c>
      <c r="D3038" s="129">
        <f t="shared" si="116"/>
        <v>117600</v>
      </c>
      <c r="E3038" s="130" t="s">
        <v>7181</v>
      </c>
      <c r="F3038" s="131"/>
      <c r="G3038" s="126"/>
      <c r="H3038" s="126"/>
      <c r="I3038" s="126"/>
      <c r="J3038" s="126"/>
      <c r="K3038" s="126"/>
    </row>
    <row r="3039" spans="1:11" s="122" customFormat="1">
      <c r="A3039" s="128" t="s">
        <v>1430</v>
      </c>
      <c r="B3039" s="127">
        <v>121000</v>
      </c>
      <c r="C3039" s="127">
        <f t="shared" si="115"/>
        <v>2071500</v>
      </c>
      <c r="D3039" s="129">
        <f t="shared" si="116"/>
        <v>118580</v>
      </c>
      <c r="E3039" s="130" t="s">
        <v>7181</v>
      </c>
      <c r="F3039" s="131"/>
      <c r="G3039" s="126"/>
      <c r="H3039" s="126"/>
      <c r="I3039" s="126"/>
      <c r="J3039" s="126"/>
      <c r="K3039" s="126"/>
    </row>
    <row r="3040" spans="1:11" s="122" customFormat="1">
      <c r="A3040" s="128" t="s">
        <v>1431</v>
      </c>
      <c r="B3040" s="127">
        <v>122000</v>
      </c>
      <c r="C3040" s="127">
        <f t="shared" si="115"/>
        <v>2088500</v>
      </c>
      <c r="D3040" s="129">
        <f t="shared" si="116"/>
        <v>119560</v>
      </c>
      <c r="E3040" s="130" t="s">
        <v>7181</v>
      </c>
      <c r="F3040" s="131"/>
      <c r="G3040" s="126"/>
      <c r="H3040" s="126"/>
      <c r="I3040" s="126"/>
      <c r="J3040" s="126"/>
      <c r="K3040" s="126"/>
    </row>
    <row r="3041" spans="1:11" s="122" customFormat="1">
      <c r="A3041" s="128" t="s">
        <v>1432</v>
      </c>
      <c r="B3041" s="127">
        <v>123000</v>
      </c>
      <c r="C3041" s="127">
        <f t="shared" si="115"/>
        <v>2105500</v>
      </c>
      <c r="D3041" s="129">
        <f t="shared" si="116"/>
        <v>120540</v>
      </c>
      <c r="E3041" s="130" t="s">
        <v>7181</v>
      </c>
      <c r="F3041" s="131"/>
      <c r="G3041" s="126"/>
      <c r="H3041" s="126"/>
      <c r="I3041" s="126"/>
      <c r="J3041" s="126"/>
      <c r="K3041" s="126"/>
    </row>
    <row r="3042" spans="1:11" s="122" customFormat="1">
      <c r="A3042" s="128" t="s">
        <v>1433</v>
      </c>
      <c r="B3042" s="127">
        <v>124000</v>
      </c>
      <c r="C3042" s="127">
        <f t="shared" si="115"/>
        <v>2122500</v>
      </c>
      <c r="D3042" s="129">
        <f t="shared" si="116"/>
        <v>121520</v>
      </c>
      <c r="E3042" s="130" t="s">
        <v>7181</v>
      </c>
      <c r="F3042" s="131"/>
      <c r="G3042" s="126"/>
      <c r="H3042" s="126"/>
      <c r="I3042" s="126"/>
      <c r="J3042" s="126"/>
      <c r="K3042" s="126"/>
    </row>
    <row r="3043" spans="1:11" s="122" customFormat="1">
      <c r="A3043" s="128" t="s">
        <v>1434</v>
      </c>
      <c r="B3043" s="127">
        <v>125000</v>
      </c>
      <c r="C3043" s="127">
        <f t="shared" si="115"/>
        <v>2139500</v>
      </c>
      <c r="D3043" s="129">
        <f t="shared" si="116"/>
        <v>122500</v>
      </c>
      <c r="E3043" s="130" t="s">
        <v>7181</v>
      </c>
      <c r="F3043" s="131"/>
      <c r="G3043" s="126"/>
      <c r="H3043" s="126"/>
      <c r="I3043" s="126"/>
      <c r="J3043" s="126"/>
      <c r="K3043" s="126"/>
    </row>
    <row r="3044" spans="1:11" s="122" customFormat="1">
      <c r="A3044" s="128" t="s">
        <v>1435</v>
      </c>
      <c r="B3044" s="127">
        <v>126000</v>
      </c>
      <c r="C3044" s="127">
        <f t="shared" si="115"/>
        <v>2156500</v>
      </c>
      <c r="D3044" s="129">
        <f t="shared" si="116"/>
        <v>123480</v>
      </c>
      <c r="E3044" s="130" t="s">
        <v>7181</v>
      </c>
      <c r="F3044" s="131"/>
      <c r="G3044" s="126"/>
      <c r="H3044" s="126"/>
      <c r="I3044" s="126"/>
      <c r="J3044" s="126"/>
      <c r="K3044" s="126"/>
    </row>
    <row r="3045" spans="1:11" s="122" customFormat="1">
      <c r="A3045" s="128" t="s">
        <v>1436</v>
      </c>
      <c r="B3045" s="127">
        <v>127000</v>
      </c>
      <c r="C3045" s="127">
        <f t="shared" si="115"/>
        <v>2173500</v>
      </c>
      <c r="D3045" s="129">
        <f t="shared" si="116"/>
        <v>124460</v>
      </c>
      <c r="E3045" s="130" t="s">
        <v>7181</v>
      </c>
      <c r="F3045" s="131"/>
      <c r="G3045" s="126"/>
      <c r="H3045" s="126"/>
      <c r="I3045" s="126"/>
      <c r="J3045" s="126"/>
      <c r="K3045" s="126"/>
    </row>
    <row r="3046" spans="1:11" s="122" customFormat="1">
      <c r="A3046" s="128" t="s">
        <v>1437</v>
      </c>
      <c r="B3046" s="127">
        <v>128000</v>
      </c>
      <c r="C3046" s="127">
        <f t="shared" si="115"/>
        <v>2190500</v>
      </c>
      <c r="D3046" s="129">
        <f t="shared" si="116"/>
        <v>125440</v>
      </c>
      <c r="E3046" s="130" t="s">
        <v>7181</v>
      </c>
      <c r="F3046" s="131"/>
      <c r="G3046" s="126"/>
      <c r="H3046" s="126"/>
      <c r="I3046" s="126"/>
      <c r="J3046" s="126"/>
      <c r="K3046" s="126"/>
    </row>
    <row r="3047" spans="1:11" s="122" customFormat="1">
      <c r="A3047" s="128" t="s">
        <v>1438</v>
      </c>
      <c r="B3047" s="127">
        <v>129000</v>
      </c>
      <c r="C3047" s="127">
        <f t="shared" si="115"/>
        <v>2207500</v>
      </c>
      <c r="D3047" s="129">
        <f t="shared" si="116"/>
        <v>126420</v>
      </c>
      <c r="E3047" s="130" t="s">
        <v>7181</v>
      </c>
      <c r="F3047" s="131"/>
      <c r="G3047" s="126"/>
      <c r="H3047" s="126"/>
      <c r="I3047" s="126"/>
      <c r="J3047" s="126"/>
      <c r="K3047" s="126"/>
    </row>
    <row r="3048" spans="1:11" s="122" customFormat="1">
      <c r="A3048" s="128" t="s">
        <v>1439</v>
      </c>
      <c r="B3048" s="127">
        <v>130000</v>
      </c>
      <c r="C3048" s="127">
        <f t="shared" si="115"/>
        <v>2224500</v>
      </c>
      <c r="D3048" s="129">
        <f t="shared" si="116"/>
        <v>127400</v>
      </c>
      <c r="E3048" s="130" t="s">
        <v>7181</v>
      </c>
      <c r="F3048" s="131"/>
      <c r="G3048" s="126"/>
      <c r="H3048" s="126"/>
      <c r="I3048" s="126"/>
      <c r="J3048" s="126"/>
      <c r="K3048" s="126"/>
    </row>
    <row r="3049" spans="1:11" s="122" customFormat="1">
      <c r="A3049" s="128" t="s">
        <v>1440</v>
      </c>
      <c r="B3049" s="127">
        <v>131000</v>
      </c>
      <c r="C3049" s="127">
        <f t="shared" ref="C3049:C3108" si="117">SUM(C3048)+17000</f>
        <v>2241500</v>
      </c>
      <c r="D3049" s="129">
        <f t="shared" si="116"/>
        <v>128380</v>
      </c>
      <c r="E3049" s="130" t="s">
        <v>7181</v>
      </c>
      <c r="F3049" s="131"/>
      <c r="G3049" s="126"/>
      <c r="H3049" s="126"/>
      <c r="I3049" s="126"/>
      <c r="J3049" s="126"/>
      <c r="K3049" s="126"/>
    </row>
    <row r="3050" spans="1:11" s="122" customFormat="1">
      <c r="A3050" s="128" t="s">
        <v>1441</v>
      </c>
      <c r="B3050" s="127">
        <v>132000</v>
      </c>
      <c r="C3050" s="127">
        <f t="shared" si="117"/>
        <v>2258500</v>
      </c>
      <c r="D3050" s="129">
        <f t="shared" si="116"/>
        <v>129360</v>
      </c>
      <c r="E3050" s="130" t="s">
        <v>7181</v>
      </c>
      <c r="F3050" s="131"/>
      <c r="G3050" s="126"/>
      <c r="H3050" s="126"/>
      <c r="I3050" s="126"/>
      <c r="J3050" s="126"/>
      <c r="K3050" s="126"/>
    </row>
    <row r="3051" spans="1:11" s="122" customFormat="1">
      <c r="A3051" s="128" t="s">
        <v>1442</v>
      </c>
      <c r="B3051" s="127">
        <v>133000</v>
      </c>
      <c r="C3051" s="127">
        <f t="shared" si="117"/>
        <v>2275500</v>
      </c>
      <c r="D3051" s="129">
        <f t="shared" si="116"/>
        <v>130340</v>
      </c>
      <c r="E3051" s="130" t="s">
        <v>7181</v>
      </c>
      <c r="F3051" s="131"/>
      <c r="G3051" s="126"/>
      <c r="H3051" s="126"/>
      <c r="I3051" s="126"/>
      <c r="J3051" s="126"/>
      <c r="K3051" s="126"/>
    </row>
    <row r="3052" spans="1:11" s="122" customFormat="1">
      <c r="A3052" s="128" t="s">
        <v>1443</v>
      </c>
      <c r="B3052" s="127">
        <v>134000</v>
      </c>
      <c r="C3052" s="127">
        <f t="shared" si="117"/>
        <v>2292500</v>
      </c>
      <c r="D3052" s="129">
        <f t="shared" si="116"/>
        <v>131320</v>
      </c>
      <c r="E3052" s="130" t="s">
        <v>7181</v>
      </c>
      <c r="F3052" s="131"/>
      <c r="G3052" s="126"/>
      <c r="H3052" s="126"/>
      <c r="I3052" s="126"/>
      <c r="J3052" s="126"/>
      <c r="K3052" s="126"/>
    </row>
    <row r="3053" spans="1:11" s="122" customFormat="1">
      <c r="A3053" s="128" t="s">
        <v>1444</v>
      </c>
      <c r="B3053" s="127">
        <v>135000</v>
      </c>
      <c r="C3053" s="127">
        <f t="shared" si="117"/>
        <v>2309500</v>
      </c>
      <c r="D3053" s="129">
        <f t="shared" si="116"/>
        <v>132300</v>
      </c>
      <c r="E3053" s="130" t="s">
        <v>7181</v>
      </c>
      <c r="F3053" s="131"/>
      <c r="G3053" s="126"/>
      <c r="H3053" s="126"/>
      <c r="I3053" s="126"/>
      <c r="J3053" s="126"/>
      <c r="K3053" s="126"/>
    </row>
    <row r="3054" spans="1:11" s="122" customFormat="1">
      <c r="A3054" s="128" t="s">
        <v>1445</v>
      </c>
      <c r="B3054" s="127">
        <v>136000</v>
      </c>
      <c r="C3054" s="127">
        <f t="shared" si="117"/>
        <v>2326500</v>
      </c>
      <c r="D3054" s="129">
        <f t="shared" si="116"/>
        <v>133280</v>
      </c>
      <c r="E3054" s="130" t="s">
        <v>7181</v>
      </c>
      <c r="F3054" s="131"/>
      <c r="G3054" s="126"/>
      <c r="H3054" s="126"/>
      <c r="I3054" s="126"/>
      <c r="J3054" s="126"/>
      <c r="K3054" s="126"/>
    </row>
    <row r="3055" spans="1:11" s="122" customFormat="1">
      <c r="A3055" s="128" t="s">
        <v>1446</v>
      </c>
      <c r="B3055" s="127">
        <v>137000</v>
      </c>
      <c r="C3055" s="127">
        <f t="shared" si="117"/>
        <v>2343500</v>
      </c>
      <c r="D3055" s="129">
        <f t="shared" si="116"/>
        <v>134260</v>
      </c>
      <c r="E3055" s="130" t="s">
        <v>7181</v>
      </c>
      <c r="F3055" s="131"/>
      <c r="G3055" s="126"/>
      <c r="H3055" s="126"/>
      <c r="I3055" s="126"/>
      <c r="J3055" s="126"/>
      <c r="K3055" s="126"/>
    </row>
    <row r="3056" spans="1:11" s="122" customFormat="1">
      <c r="A3056" s="128" t="s">
        <v>1447</v>
      </c>
      <c r="B3056" s="127">
        <v>138000</v>
      </c>
      <c r="C3056" s="127">
        <f t="shared" si="117"/>
        <v>2360500</v>
      </c>
      <c r="D3056" s="129">
        <f t="shared" si="116"/>
        <v>135240</v>
      </c>
      <c r="E3056" s="130" t="s">
        <v>7181</v>
      </c>
      <c r="F3056" s="131"/>
      <c r="G3056" s="126"/>
      <c r="H3056" s="126"/>
      <c r="I3056" s="126"/>
      <c r="J3056" s="126"/>
      <c r="K3056" s="126"/>
    </row>
    <row r="3057" spans="1:11" s="122" customFormat="1">
      <c r="A3057" s="128" t="s">
        <v>1448</v>
      </c>
      <c r="B3057" s="127">
        <v>139000</v>
      </c>
      <c r="C3057" s="127">
        <f t="shared" si="117"/>
        <v>2377500</v>
      </c>
      <c r="D3057" s="129">
        <f t="shared" si="116"/>
        <v>136220</v>
      </c>
      <c r="E3057" s="130" t="s">
        <v>7181</v>
      </c>
      <c r="F3057" s="131"/>
      <c r="G3057" s="126"/>
      <c r="H3057" s="126"/>
      <c r="I3057" s="126"/>
      <c r="J3057" s="126"/>
      <c r="K3057" s="126"/>
    </row>
    <row r="3058" spans="1:11" s="122" customFormat="1">
      <c r="A3058" s="128" t="s">
        <v>1449</v>
      </c>
      <c r="B3058" s="127">
        <v>140000</v>
      </c>
      <c r="C3058" s="127">
        <f t="shared" si="117"/>
        <v>2394500</v>
      </c>
      <c r="D3058" s="129">
        <f t="shared" si="116"/>
        <v>137200</v>
      </c>
      <c r="E3058" s="130" t="s">
        <v>7181</v>
      </c>
      <c r="F3058" s="131"/>
      <c r="G3058" s="126"/>
      <c r="H3058" s="126"/>
      <c r="I3058" s="126"/>
      <c r="J3058" s="126"/>
      <c r="K3058" s="126"/>
    </row>
    <row r="3059" spans="1:11" s="122" customFormat="1">
      <c r="A3059" s="128" t="s">
        <v>1450</v>
      </c>
      <c r="B3059" s="127">
        <v>141000</v>
      </c>
      <c r="C3059" s="127">
        <f t="shared" si="117"/>
        <v>2411500</v>
      </c>
      <c r="D3059" s="129">
        <f t="shared" si="116"/>
        <v>138180</v>
      </c>
      <c r="E3059" s="130" t="s">
        <v>7181</v>
      </c>
      <c r="F3059" s="131"/>
      <c r="G3059" s="126"/>
      <c r="H3059" s="126"/>
      <c r="I3059" s="126"/>
      <c r="J3059" s="126"/>
      <c r="K3059" s="126"/>
    </row>
    <row r="3060" spans="1:11" s="122" customFormat="1">
      <c r="A3060" s="128" t="s">
        <v>1451</v>
      </c>
      <c r="B3060" s="127">
        <v>142000</v>
      </c>
      <c r="C3060" s="127">
        <f t="shared" si="117"/>
        <v>2428500</v>
      </c>
      <c r="D3060" s="129">
        <f t="shared" si="116"/>
        <v>139160</v>
      </c>
      <c r="E3060" s="130" t="s">
        <v>7181</v>
      </c>
      <c r="F3060" s="131"/>
      <c r="G3060" s="126"/>
      <c r="H3060" s="126"/>
      <c r="I3060" s="126"/>
      <c r="J3060" s="126"/>
      <c r="K3060" s="126"/>
    </row>
    <row r="3061" spans="1:11" s="122" customFormat="1">
      <c r="A3061" s="128" t="s">
        <v>1452</v>
      </c>
      <c r="B3061" s="127">
        <v>143000</v>
      </c>
      <c r="C3061" s="127">
        <f t="shared" si="117"/>
        <v>2445500</v>
      </c>
      <c r="D3061" s="129">
        <f t="shared" si="116"/>
        <v>140140</v>
      </c>
      <c r="E3061" s="130" t="s">
        <v>7181</v>
      </c>
      <c r="F3061" s="131"/>
      <c r="G3061" s="126"/>
      <c r="H3061" s="126"/>
      <c r="I3061" s="126"/>
      <c r="J3061" s="126"/>
      <c r="K3061" s="126"/>
    </row>
    <row r="3062" spans="1:11" s="122" customFormat="1">
      <c r="A3062" s="128" t="s">
        <v>1453</v>
      </c>
      <c r="B3062" s="127">
        <v>144000</v>
      </c>
      <c r="C3062" s="127">
        <f t="shared" si="117"/>
        <v>2462500</v>
      </c>
      <c r="D3062" s="129">
        <f t="shared" si="116"/>
        <v>141120</v>
      </c>
      <c r="E3062" s="130" t="s">
        <v>7181</v>
      </c>
      <c r="F3062" s="131"/>
      <c r="G3062" s="126"/>
      <c r="H3062" s="126"/>
      <c r="I3062" s="126"/>
      <c r="J3062" s="126"/>
      <c r="K3062" s="126"/>
    </row>
    <row r="3063" spans="1:11" s="122" customFormat="1">
      <c r="A3063" s="128" t="s">
        <v>1454</v>
      </c>
      <c r="B3063" s="127">
        <v>145000</v>
      </c>
      <c r="C3063" s="127">
        <f t="shared" si="117"/>
        <v>2479500</v>
      </c>
      <c r="D3063" s="129">
        <f t="shared" si="116"/>
        <v>142100</v>
      </c>
      <c r="E3063" s="130" t="s">
        <v>7181</v>
      </c>
      <c r="F3063" s="131"/>
      <c r="G3063" s="126"/>
      <c r="H3063" s="126"/>
      <c r="I3063" s="126"/>
      <c r="J3063" s="126"/>
      <c r="K3063" s="126"/>
    </row>
    <row r="3064" spans="1:11" s="122" customFormat="1">
      <c r="A3064" s="128" t="s">
        <v>1455</v>
      </c>
      <c r="B3064" s="127">
        <v>146000</v>
      </c>
      <c r="C3064" s="127">
        <f t="shared" si="117"/>
        <v>2496500</v>
      </c>
      <c r="D3064" s="129">
        <f t="shared" si="116"/>
        <v>143080</v>
      </c>
      <c r="E3064" s="130" t="s">
        <v>7181</v>
      </c>
      <c r="F3064" s="131"/>
      <c r="G3064" s="126"/>
      <c r="H3064" s="126"/>
      <c r="I3064" s="126"/>
      <c r="J3064" s="126"/>
      <c r="K3064" s="126"/>
    </row>
    <row r="3065" spans="1:11" s="122" customFormat="1">
      <c r="A3065" s="128" t="s">
        <v>1456</v>
      </c>
      <c r="B3065" s="127">
        <v>147000</v>
      </c>
      <c r="C3065" s="127">
        <f t="shared" si="117"/>
        <v>2513500</v>
      </c>
      <c r="D3065" s="129">
        <f t="shared" si="116"/>
        <v>144060</v>
      </c>
      <c r="E3065" s="130" t="s">
        <v>7181</v>
      </c>
      <c r="F3065" s="131"/>
      <c r="G3065" s="126"/>
      <c r="H3065" s="126"/>
      <c r="I3065" s="126"/>
      <c r="J3065" s="126"/>
      <c r="K3065" s="126"/>
    </row>
    <row r="3066" spans="1:11" s="122" customFormat="1">
      <c r="A3066" s="128" t="s">
        <v>1457</v>
      </c>
      <c r="B3066" s="127">
        <v>148000</v>
      </c>
      <c r="C3066" s="127">
        <f t="shared" si="117"/>
        <v>2530500</v>
      </c>
      <c r="D3066" s="129">
        <f t="shared" si="116"/>
        <v>145040</v>
      </c>
      <c r="E3066" s="130" t="s">
        <v>7181</v>
      </c>
      <c r="F3066" s="131"/>
      <c r="G3066" s="126"/>
      <c r="H3066" s="126"/>
      <c r="I3066" s="126"/>
      <c r="J3066" s="126"/>
      <c r="K3066" s="126"/>
    </row>
    <row r="3067" spans="1:11" s="122" customFormat="1">
      <c r="A3067" s="128" t="s">
        <v>1458</v>
      </c>
      <c r="B3067" s="127">
        <v>149000</v>
      </c>
      <c r="C3067" s="127">
        <f t="shared" si="117"/>
        <v>2547500</v>
      </c>
      <c r="D3067" s="129">
        <f t="shared" si="116"/>
        <v>146020</v>
      </c>
      <c r="E3067" s="130" t="s">
        <v>7181</v>
      </c>
      <c r="F3067" s="131"/>
      <c r="G3067" s="126"/>
      <c r="H3067" s="126"/>
      <c r="I3067" s="126"/>
      <c r="J3067" s="126"/>
      <c r="K3067" s="126"/>
    </row>
    <row r="3068" spans="1:11" s="122" customFormat="1">
      <c r="A3068" s="128" t="s">
        <v>1459</v>
      </c>
      <c r="B3068" s="127">
        <v>150000</v>
      </c>
      <c r="C3068" s="127">
        <f t="shared" si="117"/>
        <v>2564500</v>
      </c>
      <c r="D3068" s="129">
        <f t="shared" si="116"/>
        <v>147000</v>
      </c>
      <c r="E3068" s="130" t="s">
        <v>7181</v>
      </c>
      <c r="F3068" s="131"/>
      <c r="G3068" s="126"/>
      <c r="H3068" s="126"/>
      <c r="I3068" s="126"/>
      <c r="J3068" s="126"/>
      <c r="K3068" s="126"/>
    </row>
    <row r="3069" spans="1:11" s="122" customFormat="1">
      <c r="A3069" s="128" t="s">
        <v>3196</v>
      </c>
      <c r="B3069" s="127">
        <v>151000</v>
      </c>
      <c r="C3069" s="127">
        <f t="shared" si="117"/>
        <v>2581500</v>
      </c>
      <c r="D3069" s="129">
        <f t="shared" si="116"/>
        <v>147980</v>
      </c>
      <c r="E3069" s="130" t="s">
        <v>7181</v>
      </c>
      <c r="F3069" s="131"/>
      <c r="G3069" s="126"/>
      <c r="H3069" s="126"/>
      <c r="I3069" s="126"/>
      <c r="J3069" s="126"/>
      <c r="K3069" s="126"/>
    </row>
    <row r="3070" spans="1:11" s="122" customFormat="1">
      <c r="A3070" s="128" t="s">
        <v>3197</v>
      </c>
      <c r="B3070" s="127">
        <v>152000</v>
      </c>
      <c r="C3070" s="127">
        <f t="shared" si="117"/>
        <v>2598500</v>
      </c>
      <c r="D3070" s="129">
        <f t="shared" si="116"/>
        <v>148960</v>
      </c>
      <c r="E3070" s="130" t="s">
        <v>7181</v>
      </c>
      <c r="F3070" s="131"/>
      <c r="G3070" s="126"/>
      <c r="H3070" s="126"/>
      <c r="I3070" s="126"/>
      <c r="J3070" s="126"/>
      <c r="K3070" s="126"/>
    </row>
    <row r="3071" spans="1:11" s="122" customFormat="1">
      <c r="A3071" s="128" t="s">
        <v>3198</v>
      </c>
      <c r="B3071" s="127">
        <v>153000</v>
      </c>
      <c r="C3071" s="127">
        <f t="shared" si="117"/>
        <v>2615500</v>
      </c>
      <c r="D3071" s="129">
        <f t="shared" si="116"/>
        <v>149940</v>
      </c>
      <c r="E3071" s="130" t="s">
        <v>7181</v>
      </c>
      <c r="F3071" s="131"/>
      <c r="G3071" s="126"/>
      <c r="H3071" s="126"/>
      <c r="I3071" s="126"/>
      <c r="J3071" s="126"/>
      <c r="K3071" s="126"/>
    </row>
    <row r="3072" spans="1:11" s="122" customFormat="1">
      <c r="A3072" s="128" t="s">
        <v>3199</v>
      </c>
      <c r="B3072" s="127">
        <v>154000</v>
      </c>
      <c r="C3072" s="127">
        <f t="shared" si="117"/>
        <v>2632500</v>
      </c>
      <c r="D3072" s="129">
        <f t="shared" si="116"/>
        <v>150920</v>
      </c>
      <c r="E3072" s="130" t="s">
        <v>7181</v>
      </c>
      <c r="F3072" s="131"/>
      <c r="G3072" s="126"/>
      <c r="H3072" s="126"/>
      <c r="I3072" s="126"/>
      <c r="J3072" s="126"/>
      <c r="K3072" s="126"/>
    </row>
    <row r="3073" spans="1:11" s="122" customFormat="1">
      <c r="A3073" s="128" t="s">
        <v>3200</v>
      </c>
      <c r="B3073" s="127">
        <v>155000</v>
      </c>
      <c r="C3073" s="127">
        <f t="shared" si="117"/>
        <v>2649500</v>
      </c>
      <c r="D3073" s="129">
        <f t="shared" si="116"/>
        <v>151900</v>
      </c>
      <c r="E3073" s="130" t="s">
        <v>7181</v>
      </c>
      <c r="F3073" s="131"/>
      <c r="G3073" s="126"/>
      <c r="H3073" s="126"/>
      <c r="I3073" s="126"/>
      <c r="J3073" s="126"/>
      <c r="K3073" s="126"/>
    </row>
    <row r="3074" spans="1:11" s="122" customFormat="1">
      <c r="A3074" s="128" t="s">
        <v>3201</v>
      </c>
      <c r="B3074" s="127">
        <v>156000</v>
      </c>
      <c r="C3074" s="127">
        <f t="shared" si="117"/>
        <v>2666500</v>
      </c>
      <c r="D3074" s="129">
        <f t="shared" si="116"/>
        <v>152880</v>
      </c>
      <c r="E3074" s="130" t="s">
        <v>7181</v>
      </c>
      <c r="F3074" s="131"/>
      <c r="G3074" s="126"/>
      <c r="H3074" s="126"/>
      <c r="I3074" s="126"/>
      <c r="J3074" s="126"/>
      <c r="K3074" s="126"/>
    </row>
    <row r="3075" spans="1:11" s="122" customFormat="1">
      <c r="A3075" s="128" t="s">
        <v>3202</v>
      </c>
      <c r="B3075" s="127">
        <v>157000</v>
      </c>
      <c r="C3075" s="127">
        <f t="shared" si="117"/>
        <v>2683500</v>
      </c>
      <c r="D3075" s="129">
        <f t="shared" si="116"/>
        <v>153860</v>
      </c>
      <c r="E3075" s="130" t="s">
        <v>7181</v>
      </c>
      <c r="F3075" s="131"/>
      <c r="G3075" s="126"/>
      <c r="H3075" s="126"/>
      <c r="I3075" s="126"/>
      <c r="J3075" s="126"/>
      <c r="K3075" s="126"/>
    </row>
    <row r="3076" spans="1:11" s="122" customFormat="1">
      <c r="A3076" s="128" t="s">
        <v>3203</v>
      </c>
      <c r="B3076" s="127">
        <v>158000</v>
      </c>
      <c r="C3076" s="127">
        <f t="shared" si="117"/>
        <v>2700500</v>
      </c>
      <c r="D3076" s="129">
        <f t="shared" si="116"/>
        <v>154840</v>
      </c>
      <c r="E3076" s="130" t="s">
        <v>7181</v>
      </c>
      <c r="F3076" s="131"/>
      <c r="G3076" s="126"/>
      <c r="H3076" s="126"/>
      <c r="I3076" s="126"/>
      <c r="J3076" s="126"/>
      <c r="K3076" s="126"/>
    </row>
    <row r="3077" spans="1:11" s="122" customFormat="1">
      <c r="A3077" s="128" t="s">
        <v>3204</v>
      </c>
      <c r="B3077" s="127">
        <v>159000</v>
      </c>
      <c r="C3077" s="127">
        <f t="shared" si="117"/>
        <v>2717500</v>
      </c>
      <c r="D3077" s="129">
        <f t="shared" si="116"/>
        <v>155820</v>
      </c>
      <c r="E3077" s="130" t="s">
        <v>7181</v>
      </c>
      <c r="F3077" s="131"/>
      <c r="G3077" s="126"/>
      <c r="H3077" s="126"/>
      <c r="I3077" s="126"/>
      <c r="J3077" s="126"/>
      <c r="K3077" s="126"/>
    </row>
    <row r="3078" spans="1:11" s="122" customFormat="1">
      <c r="A3078" s="128" t="s">
        <v>3205</v>
      </c>
      <c r="B3078" s="127">
        <v>160000</v>
      </c>
      <c r="C3078" s="127">
        <f t="shared" si="117"/>
        <v>2734500</v>
      </c>
      <c r="D3078" s="129">
        <f t="shared" si="116"/>
        <v>156800</v>
      </c>
      <c r="E3078" s="130" t="s">
        <v>7181</v>
      </c>
      <c r="F3078" s="131"/>
      <c r="G3078" s="126"/>
      <c r="H3078" s="126"/>
      <c r="I3078" s="126"/>
      <c r="J3078" s="126"/>
      <c r="K3078" s="126"/>
    </row>
    <row r="3079" spans="1:11" s="122" customFormat="1">
      <c r="A3079" s="128" t="s">
        <v>3206</v>
      </c>
      <c r="B3079" s="127">
        <v>161000</v>
      </c>
      <c r="C3079" s="127">
        <f t="shared" si="117"/>
        <v>2751500</v>
      </c>
      <c r="D3079" s="129">
        <f t="shared" si="116"/>
        <v>157780</v>
      </c>
      <c r="E3079" s="130" t="s">
        <v>7181</v>
      </c>
      <c r="F3079" s="131"/>
      <c r="G3079" s="126"/>
      <c r="H3079" s="126"/>
      <c r="I3079" s="126"/>
      <c r="J3079" s="126"/>
      <c r="K3079" s="126"/>
    </row>
    <row r="3080" spans="1:11" s="122" customFormat="1">
      <c r="A3080" s="128" t="s">
        <v>3207</v>
      </c>
      <c r="B3080" s="127">
        <v>162000</v>
      </c>
      <c r="C3080" s="127">
        <f t="shared" si="117"/>
        <v>2768500</v>
      </c>
      <c r="D3080" s="129">
        <f t="shared" si="116"/>
        <v>158760</v>
      </c>
      <c r="E3080" s="130" t="s">
        <v>7181</v>
      </c>
      <c r="F3080" s="131"/>
      <c r="G3080" s="126"/>
      <c r="H3080" s="126"/>
      <c r="I3080" s="126"/>
      <c r="J3080" s="126"/>
      <c r="K3080" s="126"/>
    </row>
    <row r="3081" spans="1:11" s="122" customFormat="1">
      <c r="A3081" s="128" t="s">
        <v>3208</v>
      </c>
      <c r="B3081" s="127">
        <v>163000</v>
      </c>
      <c r="C3081" s="127">
        <f t="shared" si="117"/>
        <v>2785500</v>
      </c>
      <c r="D3081" s="129">
        <f t="shared" si="116"/>
        <v>159740</v>
      </c>
      <c r="E3081" s="130" t="s">
        <v>7181</v>
      </c>
      <c r="F3081" s="131"/>
      <c r="G3081" s="126"/>
      <c r="H3081" s="126"/>
      <c r="I3081" s="126"/>
      <c r="J3081" s="126"/>
      <c r="K3081" s="126"/>
    </row>
    <row r="3082" spans="1:11" s="122" customFormat="1">
      <c r="A3082" s="128" t="s">
        <v>3209</v>
      </c>
      <c r="B3082" s="127">
        <v>164000</v>
      </c>
      <c r="C3082" s="127">
        <f t="shared" si="117"/>
        <v>2802500</v>
      </c>
      <c r="D3082" s="129">
        <f t="shared" si="116"/>
        <v>160720</v>
      </c>
      <c r="E3082" s="130" t="s">
        <v>7181</v>
      </c>
      <c r="F3082" s="131"/>
      <c r="G3082" s="126"/>
      <c r="H3082" s="126"/>
      <c r="I3082" s="126"/>
      <c r="J3082" s="126"/>
      <c r="K3082" s="126"/>
    </row>
    <row r="3083" spans="1:11" s="122" customFormat="1">
      <c r="A3083" s="128" t="s">
        <v>3210</v>
      </c>
      <c r="B3083" s="127">
        <v>165000</v>
      </c>
      <c r="C3083" s="127">
        <f t="shared" si="117"/>
        <v>2819500</v>
      </c>
      <c r="D3083" s="129">
        <f t="shared" si="116"/>
        <v>161700</v>
      </c>
      <c r="E3083" s="130" t="s">
        <v>7181</v>
      </c>
      <c r="F3083" s="131"/>
      <c r="G3083" s="126"/>
      <c r="H3083" s="126"/>
      <c r="I3083" s="126"/>
      <c r="J3083" s="126"/>
      <c r="K3083" s="126"/>
    </row>
    <row r="3084" spans="1:11" s="122" customFormat="1">
      <c r="A3084" s="128" t="s">
        <v>3211</v>
      </c>
      <c r="B3084" s="127">
        <v>166000</v>
      </c>
      <c r="C3084" s="127">
        <f t="shared" si="117"/>
        <v>2836500</v>
      </c>
      <c r="D3084" s="129">
        <f t="shared" si="116"/>
        <v>162680</v>
      </c>
      <c r="E3084" s="130" t="s">
        <v>7181</v>
      </c>
      <c r="F3084" s="131"/>
      <c r="G3084" s="126"/>
      <c r="H3084" s="126"/>
      <c r="I3084" s="126"/>
      <c r="J3084" s="126"/>
      <c r="K3084" s="126"/>
    </row>
    <row r="3085" spans="1:11" s="122" customFormat="1">
      <c r="A3085" s="128" t="s">
        <v>3212</v>
      </c>
      <c r="B3085" s="127">
        <v>167000</v>
      </c>
      <c r="C3085" s="127">
        <f t="shared" si="117"/>
        <v>2853500</v>
      </c>
      <c r="D3085" s="129">
        <f t="shared" si="116"/>
        <v>163660</v>
      </c>
      <c r="E3085" s="130" t="s">
        <v>7181</v>
      </c>
      <c r="F3085" s="131"/>
      <c r="G3085" s="126"/>
      <c r="H3085" s="126"/>
      <c r="I3085" s="126"/>
      <c r="J3085" s="126"/>
      <c r="K3085" s="126"/>
    </row>
    <row r="3086" spans="1:11" s="122" customFormat="1">
      <c r="A3086" s="128" t="s">
        <v>3213</v>
      </c>
      <c r="B3086" s="127">
        <v>168000</v>
      </c>
      <c r="C3086" s="127">
        <f t="shared" si="117"/>
        <v>2870500</v>
      </c>
      <c r="D3086" s="129">
        <f t="shared" si="116"/>
        <v>164640</v>
      </c>
      <c r="E3086" s="130" t="s">
        <v>7181</v>
      </c>
      <c r="F3086" s="131"/>
      <c r="G3086" s="126"/>
      <c r="H3086" s="126"/>
      <c r="I3086" s="126"/>
      <c r="J3086" s="126"/>
      <c r="K3086" s="126"/>
    </row>
    <row r="3087" spans="1:11" s="122" customFormat="1">
      <c r="A3087" s="128" t="s">
        <v>3214</v>
      </c>
      <c r="B3087" s="127">
        <v>169000</v>
      </c>
      <c r="C3087" s="127">
        <f t="shared" si="117"/>
        <v>2887500</v>
      </c>
      <c r="D3087" s="129">
        <f t="shared" si="116"/>
        <v>165620</v>
      </c>
      <c r="E3087" s="130" t="s">
        <v>7181</v>
      </c>
      <c r="F3087" s="131"/>
      <c r="G3087" s="126"/>
      <c r="H3087" s="126"/>
      <c r="I3087" s="126"/>
      <c r="J3087" s="126"/>
      <c r="K3087" s="126"/>
    </row>
    <row r="3088" spans="1:11" s="122" customFormat="1">
      <c r="A3088" s="128" t="s">
        <v>3215</v>
      </c>
      <c r="B3088" s="127">
        <v>170000</v>
      </c>
      <c r="C3088" s="127">
        <f t="shared" si="117"/>
        <v>2904500</v>
      </c>
      <c r="D3088" s="129">
        <f t="shared" si="116"/>
        <v>166600</v>
      </c>
      <c r="E3088" s="130" t="s">
        <v>7181</v>
      </c>
      <c r="F3088" s="131"/>
      <c r="G3088" s="126"/>
      <c r="H3088" s="126"/>
      <c r="I3088" s="126"/>
      <c r="J3088" s="126"/>
      <c r="K3088" s="126"/>
    </row>
    <row r="3089" spans="1:11" s="122" customFormat="1">
      <c r="A3089" s="128" t="s">
        <v>3216</v>
      </c>
      <c r="B3089" s="127">
        <v>171000</v>
      </c>
      <c r="C3089" s="127">
        <f t="shared" si="117"/>
        <v>2921500</v>
      </c>
      <c r="D3089" s="129">
        <f t="shared" ref="D3089:D3108" si="118">SUM($G$3)*(B3089*0.001)</f>
        <v>167580</v>
      </c>
      <c r="E3089" s="130" t="s">
        <v>7181</v>
      </c>
      <c r="F3089" s="131"/>
      <c r="G3089" s="126"/>
      <c r="H3089" s="126"/>
      <c r="I3089" s="126"/>
      <c r="J3089" s="126"/>
      <c r="K3089" s="126"/>
    </row>
    <row r="3090" spans="1:11" s="122" customFormat="1">
      <c r="A3090" s="128" t="s">
        <v>3217</v>
      </c>
      <c r="B3090" s="127">
        <v>172000</v>
      </c>
      <c r="C3090" s="127">
        <f t="shared" si="117"/>
        <v>2938500</v>
      </c>
      <c r="D3090" s="129">
        <f t="shared" si="118"/>
        <v>168560</v>
      </c>
      <c r="E3090" s="130" t="s">
        <v>7181</v>
      </c>
      <c r="F3090" s="131"/>
      <c r="G3090" s="126"/>
      <c r="H3090" s="126"/>
      <c r="I3090" s="126"/>
      <c r="J3090" s="126"/>
      <c r="K3090" s="126"/>
    </row>
    <row r="3091" spans="1:11" s="122" customFormat="1">
      <c r="A3091" s="128" t="s">
        <v>3218</v>
      </c>
      <c r="B3091" s="127">
        <v>173000</v>
      </c>
      <c r="C3091" s="127">
        <f t="shared" si="117"/>
        <v>2955500</v>
      </c>
      <c r="D3091" s="129">
        <f t="shared" si="118"/>
        <v>169540</v>
      </c>
      <c r="E3091" s="130" t="s">
        <v>7181</v>
      </c>
      <c r="F3091" s="131"/>
      <c r="G3091" s="126"/>
      <c r="H3091" s="126"/>
      <c r="I3091" s="126"/>
      <c r="J3091" s="126"/>
      <c r="K3091" s="126"/>
    </row>
    <row r="3092" spans="1:11" s="122" customFormat="1">
      <c r="A3092" s="128" t="s">
        <v>3219</v>
      </c>
      <c r="B3092" s="127">
        <v>174000</v>
      </c>
      <c r="C3092" s="127">
        <f t="shared" si="117"/>
        <v>2972500</v>
      </c>
      <c r="D3092" s="129">
        <f t="shared" si="118"/>
        <v>170520</v>
      </c>
      <c r="E3092" s="130" t="s">
        <v>7181</v>
      </c>
      <c r="F3092" s="131"/>
      <c r="G3092" s="126"/>
      <c r="H3092" s="126"/>
      <c r="I3092" s="126"/>
      <c r="J3092" s="126"/>
      <c r="K3092" s="126"/>
    </row>
    <row r="3093" spans="1:11" s="122" customFormat="1">
      <c r="A3093" s="128" t="s">
        <v>3220</v>
      </c>
      <c r="B3093" s="127">
        <v>175000</v>
      </c>
      <c r="C3093" s="127">
        <f t="shared" si="117"/>
        <v>2989500</v>
      </c>
      <c r="D3093" s="129">
        <f t="shared" si="118"/>
        <v>171500</v>
      </c>
      <c r="E3093" s="130" t="s">
        <v>7181</v>
      </c>
      <c r="F3093" s="131"/>
      <c r="G3093" s="126"/>
      <c r="H3093" s="126"/>
      <c r="I3093" s="126"/>
      <c r="J3093" s="126"/>
      <c r="K3093" s="126"/>
    </row>
    <row r="3094" spans="1:11" s="122" customFormat="1">
      <c r="A3094" s="128" t="s">
        <v>3221</v>
      </c>
      <c r="B3094" s="127">
        <v>176000</v>
      </c>
      <c r="C3094" s="127">
        <f t="shared" si="117"/>
        <v>3006500</v>
      </c>
      <c r="D3094" s="129">
        <f t="shared" si="118"/>
        <v>172480</v>
      </c>
      <c r="E3094" s="130" t="s">
        <v>7181</v>
      </c>
      <c r="F3094" s="131"/>
      <c r="G3094" s="126"/>
      <c r="H3094" s="126"/>
      <c r="I3094" s="126"/>
      <c r="J3094" s="126"/>
      <c r="K3094" s="126"/>
    </row>
    <row r="3095" spans="1:11" s="122" customFormat="1">
      <c r="A3095" s="128" t="s">
        <v>3222</v>
      </c>
      <c r="B3095" s="127">
        <v>177000</v>
      </c>
      <c r="C3095" s="127">
        <f t="shared" si="117"/>
        <v>3023500</v>
      </c>
      <c r="D3095" s="129">
        <f t="shared" si="118"/>
        <v>173460</v>
      </c>
      <c r="E3095" s="130" t="s">
        <v>7181</v>
      </c>
      <c r="F3095" s="131"/>
      <c r="G3095" s="126"/>
      <c r="H3095" s="126"/>
      <c r="I3095" s="126"/>
      <c r="J3095" s="126"/>
      <c r="K3095" s="126"/>
    </row>
    <row r="3096" spans="1:11" s="122" customFormat="1">
      <c r="A3096" s="128" t="s">
        <v>3223</v>
      </c>
      <c r="B3096" s="127">
        <v>178000</v>
      </c>
      <c r="C3096" s="127">
        <f t="shared" si="117"/>
        <v>3040500</v>
      </c>
      <c r="D3096" s="129">
        <f t="shared" si="118"/>
        <v>174440</v>
      </c>
      <c r="E3096" s="130" t="s">
        <v>7181</v>
      </c>
      <c r="F3096" s="131"/>
      <c r="G3096" s="126"/>
      <c r="H3096" s="126"/>
      <c r="I3096" s="126"/>
      <c r="J3096" s="126"/>
      <c r="K3096" s="126"/>
    </row>
    <row r="3097" spans="1:11" s="122" customFormat="1">
      <c r="A3097" s="128" t="s">
        <v>3224</v>
      </c>
      <c r="B3097" s="127">
        <v>179000</v>
      </c>
      <c r="C3097" s="127">
        <f t="shared" si="117"/>
        <v>3057500</v>
      </c>
      <c r="D3097" s="129">
        <f t="shared" si="118"/>
        <v>175420</v>
      </c>
      <c r="E3097" s="130" t="s">
        <v>7181</v>
      </c>
      <c r="F3097" s="131"/>
      <c r="G3097" s="126"/>
      <c r="H3097" s="126"/>
      <c r="I3097" s="126"/>
      <c r="J3097" s="126"/>
      <c r="K3097" s="126"/>
    </row>
    <row r="3098" spans="1:11" s="122" customFormat="1">
      <c r="A3098" s="128" t="s">
        <v>3225</v>
      </c>
      <c r="B3098" s="127">
        <v>180000</v>
      </c>
      <c r="C3098" s="127">
        <f t="shared" si="117"/>
        <v>3074500</v>
      </c>
      <c r="D3098" s="129">
        <f t="shared" si="118"/>
        <v>176400</v>
      </c>
      <c r="E3098" s="130" t="s">
        <v>7181</v>
      </c>
      <c r="F3098" s="131"/>
      <c r="G3098" s="126"/>
      <c r="H3098" s="126"/>
      <c r="I3098" s="126"/>
      <c r="J3098" s="126"/>
      <c r="K3098" s="126"/>
    </row>
    <row r="3099" spans="1:11" s="122" customFormat="1">
      <c r="A3099" s="128" t="s">
        <v>3226</v>
      </c>
      <c r="B3099" s="127">
        <v>181000</v>
      </c>
      <c r="C3099" s="127">
        <f t="shared" si="117"/>
        <v>3091500</v>
      </c>
      <c r="D3099" s="129">
        <f t="shared" si="118"/>
        <v>177380</v>
      </c>
      <c r="E3099" s="130" t="s">
        <v>7181</v>
      </c>
      <c r="F3099" s="131"/>
      <c r="G3099" s="126"/>
      <c r="H3099" s="126"/>
      <c r="I3099" s="126"/>
      <c r="J3099" s="126"/>
      <c r="K3099" s="126"/>
    </row>
    <row r="3100" spans="1:11" s="122" customFormat="1">
      <c r="A3100" s="128" t="s">
        <v>3227</v>
      </c>
      <c r="B3100" s="127">
        <v>182000</v>
      </c>
      <c r="C3100" s="127">
        <f t="shared" si="117"/>
        <v>3108500</v>
      </c>
      <c r="D3100" s="129">
        <f t="shared" si="118"/>
        <v>178360</v>
      </c>
      <c r="E3100" s="130" t="s">
        <v>7181</v>
      </c>
      <c r="F3100" s="131"/>
      <c r="G3100" s="126"/>
      <c r="H3100" s="126"/>
      <c r="I3100" s="126"/>
      <c r="J3100" s="126"/>
      <c r="K3100" s="126"/>
    </row>
    <row r="3101" spans="1:11" s="122" customFormat="1">
      <c r="A3101" s="128" t="s">
        <v>3228</v>
      </c>
      <c r="B3101" s="127">
        <v>183000</v>
      </c>
      <c r="C3101" s="127">
        <f t="shared" si="117"/>
        <v>3125500</v>
      </c>
      <c r="D3101" s="129">
        <f t="shared" si="118"/>
        <v>179340</v>
      </c>
      <c r="E3101" s="130" t="s">
        <v>7181</v>
      </c>
      <c r="F3101" s="131"/>
      <c r="G3101" s="126"/>
      <c r="H3101" s="126"/>
      <c r="I3101" s="126"/>
      <c r="J3101" s="126"/>
      <c r="K3101" s="126"/>
    </row>
    <row r="3102" spans="1:11" s="122" customFormat="1">
      <c r="A3102" s="128" t="s">
        <v>3229</v>
      </c>
      <c r="B3102" s="127">
        <v>184000</v>
      </c>
      <c r="C3102" s="127">
        <f t="shared" si="117"/>
        <v>3142500</v>
      </c>
      <c r="D3102" s="129">
        <f t="shared" si="118"/>
        <v>180320</v>
      </c>
      <c r="E3102" s="130" t="s">
        <v>7181</v>
      </c>
      <c r="F3102" s="131"/>
      <c r="G3102" s="126"/>
      <c r="H3102" s="126"/>
      <c r="I3102" s="126"/>
      <c r="J3102" s="126"/>
      <c r="K3102" s="126"/>
    </row>
    <row r="3103" spans="1:11" s="122" customFormat="1">
      <c r="A3103" s="128" t="s">
        <v>3230</v>
      </c>
      <c r="B3103" s="127">
        <v>185000</v>
      </c>
      <c r="C3103" s="127">
        <f t="shared" si="117"/>
        <v>3159500</v>
      </c>
      <c r="D3103" s="129">
        <f t="shared" si="118"/>
        <v>181300</v>
      </c>
      <c r="E3103" s="130" t="s">
        <v>7181</v>
      </c>
      <c r="F3103" s="131"/>
      <c r="G3103" s="126"/>
      <c r="H3103" s="126"/>
      <c r="I3103" s="126"/>
      <c r="J3103" s="126"/>
      <c r="K3103" s="126"/>
    </row>
    <row r="3104" spans="1:11" s="122" customFormat="1">
      <c r="A3104" s="128" t="s">
        <v>3231</v>
      </c>
      <c r="B3104" s="127">
        <v>186000</v>
      </c>
      <c r="C3104" s="127">
        <f t="shared" si="117"/>
        <v>3176500</v>
      </c>
      <c r="D3104" s="129">
        <f t="shared" si="118"/>
        <v>182280</v>
      </c>
      <c r="E3104" s="130" t="s">
        <v>7181</v>
      </c>
      <c r="F3104" s="131"/>
      <c r="G3104" s="126"/>
      <c r="H3104" s="126"/>
      <c r="I3104" s="126"/>
      <c r="J3104" s="126"/>
      <c r="K3104" s="126"/>
    </row>
    <row r="3105" spans="1:11" s="122" customFormat="1">
      <c r="A3105" s="128" t="s">
        <v>3232</v>
      </c>
      <c r="B3105" s="127">
        <v>187000</v>
      </c>
      <c r="C3105" s="127">
        <f t="shared" si="117"/>
        <v>3193500</v>
      </c>
      <c r="D3105" s="129">
        <f t="shared" si="118"/>
        <v>183260</v>
      </c>
      <c r="E3105" s="130" t="s">
        <v>7181</v>
      </c>
      <c r="F3105" s="131"/>
      <c r="G3105" s="126"/>
      <c r="H3105" s="126"/>
      <c r="I3105" s="126"/>
      <c r="J3105" s="126"/>
      <c r="K3105" s="126"/>
    </row>
    <row r="3106" spans="1:11" s="122" customFormat="1">
      <c r="A3106" s="128" t="s">
        <v>3233</v>
      </c>
      <c r="B3106" s="127">
        <v>188000</v>
      </c>
      <c r="C3106" s="127">
        <f t="shared" si="117"/>
        <v>3210500</v>
      </c>
      <c r="D3106" s="129">
        <f t="shared" si="118"/>
        <v>184240</v>
      </c>
      <c r="E3106" s="130" t="s">
        <v>7181</v>
      </c>
      <c r="F3106" s="131"/>
      <c r="G3106" s="126"/>
      <c r="H3106" s="126"/>
      <c r="I3106" s="126"/>
      <c r="J3106" s="126"/>
      <c r="K3106" s="126"/>
    </row>
    <row r="3107" spans="1:11" s="122" customFormat="1">
      <c r="A3107" s="128" t="s">
        <v>3234</v>
      </c>
      <c r="B3107" s="127">
        <v>189000</v>
      </c>
      <c r="C3107" s="127">
        <f t="shared" si="117"/>
        <v>3227500</v>
      </c>
      <c r="D3107" s="129">
        <f t="shared" si="118"/>
        <v>185220</v>
      </c>
      <c r="E3107" s="130" t="s">
        <v>7181</v>
      </c>
      <c r="F3107" s="131"/>
      <c r="G3107" s="126"/>
      <c r="H3107" s="126"/>
      <c r="I3107" s="126"/>
      <c r="J3107" s="126"/>
      <c r="K3107" s="126"/>
    </row>
    <row r="3108" spans="1:11" s="122" customFormat="1">
      <c r="A3108" s="128" t="s">
        <v>3235</v>
      </c>
      <c r="B3108" s="127">
        <v>190000</v>
      </c>
      <c r="C3108" s="127">
        <f t="shared" si="117"/>
        <v>3244500</v>
      </c>
      <c r="D3108" s="129">
        <f t="shared" si="118"/>
        <v>186200</v>
      </c>
      <c r="E3108" s="130" t="s">
        <v>7181</v>
      </c>
      <c r="F3108" s="131"/>
      <c r="G3108" s="126"/>
      <c r="H3108" s="126"/>
      <c r="I3108" s="126"/>
      <c r="J3108" s="126"/>
      <c r="K3108" s="126"/>
    </row>
    <row r="3109" spans="1:11" s="122" customFormat="1">
      <c r="A3109" s="128" t="s">
        <v>1460</v>
      </c>
      <c r="B3109" s="127">
        <v>1000</v>
      </c>
      <c r="C3109" s="127">
        <v>14500</v>
      </c>
      <c r="D3109" s="129"/>
      <c r="E3109" s="130" t="s">
        <v>7181</v>
      </c>
      <c r="F3109" s="131"/>
      <c r="G3109" s="126"/>
      <c r="H3109" s="126"/>
      <c r="I3109" s="126"/>
      <c r="J3109" s="126"/>
      <c r="K3109" s="126"/>
    </row>
    <row r="3110" spans="1:11" s="122" customFormat="1">
      <c r="A3110" s="128" t="s">
        <v>1461</v>
      </c>
      <c r="B3110" s="127">
        <v>2000</v>
      </c>
      <c r="C3110" s="127">
        <f>SUM(C3109)+3700</f>
        <v>18200</v>
      </c>
      <c r="D3110" s="129"/>
      <c r="E3110" s="130" t="s">
        <v>7181</v>
      </c>
      <c r="F3110" s="131"/>
      <c r="G3110" s="126"/>
      <c r="H3110" s="126"/>
      <c r="I3110" s="126"/>
      <c r="J3110" s="126"/>
      <c r="K3110" s="126"/>
    </row>
    <row r="3111" spans="1:11" s="122" customFormat="1">
      <c r="A3111" s="128" t="s">
        <v>1462</v>
      </c>
      <c r="B3111" s="127">
        <v>3000</v>
      </c>
      <c r="C3111" s="127">
        <f t="shared" ref="C3111:C3174" si="119">SUM(C3110)+3700</f>
        <v>21900</v>
      </c>
      <c r="D3111" s="129"/>
      <c r="E3111" s="130" t="s">
        <v>7181</v>
      </c>
      <c r="F3111" s="131"/>
      <c r="G3111" s="126"/>
      <c r="H3111" s="126"/>
      <c r="I3111" s="126"/>
      <c r="J3111" s="126"/>
      <c r="K3111" s="126"/>
    </row>
    <row r="3112" spans="1:11" s="122" customFormat="1">
      <c r="A3112" s="128" t="s">
        <v>1463</v>
      </c>
      <c r="B3112" s="127">
        <v>4000</v>
      </c>
      <c r="C3112" s="127">
        <f t="shared" si="119"/>
        <v>25600</v>
      </c>
      <c r="D3112" s="129"/>
      <c r="E3112" s="130" t="s">
        <v>7181</v>
      </c>
      <c r="F3112" s="131"/>
      <c r="G3112" s="126"/>
      <c r="H3112" s="126"/>
      <c r="I3112" s="126"/>
      <c r="J3112" s="126"/>
      <c r="K3112" s="126"/>
    </row>
    <row r="3113" spans="1:11" s="122" customFormat="1">
      <c r="A3113" s="128" t="s">
        <v>1464</v>
      </c>
      <c r="B3113" s="127">
        <v>5000</v>
      </c>
      <c r="C3113" s="127">
        <f t="shared" si="119"/>
        <v>29300</v>
      </c>
      <c r="D3113" s="129"/>
      <c r="E3113" s="130" t="s">
        <v>7181</v>
      </c>
      <c r="F3113" s="131"/>
      <c r="G3113" s="126"/>
      <c r="H3113" s="126"/>
      <c r="I3113" s="126"/>
      <c r="J3113" s="126"/>
      <c r="K3113" s="126"/>
    </row>
    <row r="3114" spans="1:11" s="122" customFormat="1">
      <c r="A3114" s="128" t="s">
        <v>1465</v>
      </c>
      <c r="B3114" s="127">
        <v>6000</v>
      </c>
      <c r="C3114" s="127">
        <f t="shared" si="119"/>
        <v>33000</v>
      </c>
      <c r="D3114" s="129"/>
      <c r="E3114" s="130" t="s">
        <v>7181</v>
      </c>
      <c r="F3114" s="131"/>
      <c r="G3114" s="126"/>
      <c r="H3114" s="126"/>
      <c r="I3114" s="126"/>
      <c r="J3114" s="126"/>
      <c r="K3114" s="126"/>
    </row>
    <row r="3115" spans="1:11" s="122" customFormat="1">
      <c r="A3115" s="128" t="s">
        <v>1466</v>
      </c>
      <c r="B3115" s="127">
        <v>7000</v>
      </c>
      <c r="C3115" s="127">
        <f t="shared" si="119"/>
        <v>36700</v>
      </c>
      <c r="D3115" s="129"/>
      <c r="E3115" s="130" t="s">
        <v>7181</v>
      </c>
      <c r="F3115" s="131"/>
      <c r="G3115" s="126"/>
      <c r="H3115" s="126"/>
      <c r="I3115" s="126"/>
      <c r="J3115" s="126"/>
      <c r="K3115" s="126"/>
    </row>
    <row r="3116" spans="1:11" s="122" customFormat="1">
      <c r="A3116" s="128" t="s">
        <v>1467</v>
      </c>
      <c r="B3116" s="127">
        <v>8000</v>
      </c>
      <c r="C3116" s="127">
        <f t="shared" si="119"/>
        <v>40400</v>
      </c>
      <c r="D3116" s="129"/>
      <c r="E3116" s="130" t="s">
        <v>7181</v>
      </c>
      <c r="F3116" s="131"/>
      <c r="G3116" s="126"/>
      <c r="H3116" s="126"/>
      <c r="I3116" s="126"/>
      <c r="J3116" s="126"/>
      <c r="K3116" s="126"/>
    </row>
    <row r="3117" spans="1:11" s="122" customFormat="1">
      <c r="A3117" s="128" t="s">
        <v>1468</v>
      </c>
      <c r="B3117" s="127">
        <v>9000</v>
      </c>
      <c r="C3117" s="127">
        <f t="shared" si="119"/>
        <v>44100</v>
      </c>
      <c r="D3117" s="129"/>
      <c r="E3117" s="130" t="s">
        <v>7181</v>
      </c>
      <c r="F3117" s="131"/>
      <c r="G3117" s="126"/>
      <c r="H3117" s="126"/>
      <c r="I3117" s="126"/>
      <c r="J3117" s="126"/>
      <c r="K3117" s="126"/>
    </row>
    <row r="3118" spans="1:11" s="122" customFormat="1">
      <c r="A3118" s="128" t="s">
        <v>1469</v>
      </c>
      <c r="B3118" s="127">
        <v>10000</v>
      </c>
      <c r="C3118" s="127">
        <f t="shared" si="119"/>
        <v>47800</v>
      </c>
      <c r="D3118" s="129"/>
      <c r="E3118" s="130" t="s">
        <v>7181</v>
      </c>
      <c r="F3118" s="131"/>
      <c r="G3118" s="126"/>
      <c r="H3118" s="126"/>
      <c r="I3118" s="126"/>
      <c r="J3118" s="126"/>
      <c r="K3118" s="126"/>
    </row>
    <row r="3119" spans="1:11" s="122" customFormat="1">
      <c r="A3119" s="128" t="s">
        <v>1470</v>
      </c>
      <c r="B3119" s="127">
        <v>11000</v>
      </c>
      <c r="C3119" s="127">
        <f t="shared" si="119"/>
        <v>51500</v>
      </c>
      <c r="D3119" s="129"/>
      <c r="E3119" s="130" t="s">
        <v>7181</v>
      </c>
      <c r="F3119" s="131"/>
      <c r="G3119" s="126"/>
      <c r="H3119" s="126"/>
      <c r="I3119" s="126"/>
      <c r="J3119" s="126"/>
      <c r="K3119" s="126"/>
    </row>
    <row r="3120" spans="1:11" s="122" customFormat="1">
      <c r="A3120" s="128" t="s">
        <v>1471</v>
      </c>
      <c r="B3120" s="127">
        <v>12000</v>
      </c>
      <c r="C3120" s="127">
        <f t="shared" si="119"/>
        <v>55200</v>
      </c>
      <c r="D3120" s="129"/>
      <c r="E3120" s="130" t="s">
        <v>7181</v>
      </c>
      <c r="F3120" s="131"/>
      <c r="G3120" s="126"/>
      <c r="H3120" s="126"/>
      <c r="I3120" s="126"/>
      <c r="J3120" s="126"/>
      <c r="K3120" s="126"/>
    </row>
    <row r="3121" spans="1:11" s="122" customFormat="1">
      <c r="A3121" s="128" t="s">
        <v>1472</v>
      </c>
      <c r="B3121" s="127">
        <v>13000</v>
      </c>
      <c r="C3121" s="127">
        <f t="shared" si="119"/>
        <v>58900</v>
      </c>
      <c r="D3121" s="129"/>
      <c r="E3121" s="130" t="s">
        <v>7181</v>
      </c>
      <c r="F3121" s="131"/>
      <c r="G3121" s="126"/>
      <c r="H3121" s="126"/>
      <c r="I3121" s="126"/>
      <c r="J3121" s="126"/>
      <c r="K3121" s="126"/>
    </row>
    <row r="3122" spans="1:11" s="122" customFormat="1">
      <c r="A3122" s="128" t="s">
        <v>1473</v>
      </c>
      <c r="B3122" s="127">
        <v>14000</v>
      </c>
      <c r="C3122" s="127">
        <f t="shared" si="119"/>
        <v>62600</v>
      </c>
      <c r="D3122" s="129"/>
      <c r="E3122" s="130" t="s">
        <v>7181</v>
      </c>
      <c r="F3122" s="131"/>
      <c r="G3122" s="126"/>
      <c r="H3122" s="126"/>
      <c r="I3122" s="126"/>
      <c r="J3122" s="126"/>
      <c r="K3122" s="126"/>
    </row>
    <row r="3123" spans="1:11" s="122" customFormat="1">
      <c r="A3123" s="128" t="s">
        <v>1474</v>
      </c>
      <c r="B3123" s="127">
        <v>15000</v>
      </c>
      <c r="C3123" s="127">
        <f t="shared" si="119"/>
        <v>66300</v>
      </c>
      <c r="D3123" s="129"/>
      <c r="E3123" s="130" t="s">
        <v>7181</v>
      </c>
      <c r="F3123" s="131"/>
      <c r="G3123" s="126"/>
      <c r="H3123" s="126"/>
      <c r="I3123" s="126"/>
      <c r="J3123" s="126"/>
      <c r="K3123" s="126"/>
    </row>
    <row r="3124" spans="1:11" s="122" customFormat="1">
      <c r="A3124" s="128" t="s">
        <v>1475</v>
      </c>
      <c r="B3124" s="127">
        <v>16000</v>
      </c>
      <c r="C3124" s="127">
        <f t="shared" si="119"/>
        <v>70000</v>
      </c>
      <c r="D3124" s="129"/>
      <c r="E3124" s="130" t="s">
        <v>7181</v>
      </c>
      <c r="F3124" s="131"/>
      <c r="G3124" s="126"/>
      <c r="H3124" s="126"/>
      <c r="I3124" s="126"/>
      <c r="J3124" s="126"/>
      <c r="K3124" s="126"/>
    </row>
    <row r="3125" spans="1:11" s="122" customFormat="1">
      <c r="A3125" s="128" t="s">
        <v>1476</v>
      </c>
      <c r="B3125" s="127">
        <v>17000</v>
      </c>
      <c r="C3125" s="127">
        <f t="shared" si="119"/>
        <v>73700</v>
      </c>
      <c r="D3125" s="129"/>
      <c r="E3125" s="130" t="s">
        <v>7181</v>
      </c>
      <c r="F3125" s="131"/>
      <c r="G3125" s="126"/>
      <c r="H3125" s="126"/>
      <c r="I3125" s="126"/>
      <c r="J3125" s="126"/>
      <c r="K3125" s="126"/>
    </row>
    <row r="3126" spans="1:11" s="122" customFormat="1">
      <c r="A3126" s="128" t="s">
        <v>1477</v>
      </c>
      <c r="B3126" s="127">
        <v>18000</v>
      </c>
      <c r="C3126" s="127">
        <f t="shared" si="119"/>
        <v>77400</v>
      </c>
      <c r="D3126" s="129"/>
      <c r="E3126" s="130" t="s">
        <v>7181</v>
      </c>
      <c r="F3126" s="131"/>
      <c r="G3126" s="126"/>
      <c r="H3126" s="126"/>
      <c r="I3126" s="126"/>
      <c r="J3126" s="126"/>
      <c r="K3126" s="126"/>
    </row>
    <row r="3127" spans="1:11" s="122" customFormat="1">
      <c r="A3127" s="128" t="s">
        <v>1478</v>
      </c>
      <c r="B3127" s="127">
        <v>19000</v>
      </c>
      <c r="C3127" s="127">
        <f t="shared" si="119"/>
        <v>81100</v>
      </c>
      <c r="D3127" s="129"/>
      <c r="E3127" s="130" t="s">
        <v>7181</v>
      </c>
      <c r="F3127" s="131"/>
      <c r="G3127" s="126"/>
      <c r="H3127" s="126"/>
      <c r="I3127" s="126"/>
      <c r="J3127" s="126"/>
      <c r="K3127" s="126"/>
    </row>
    <row r="3128" spans="1:11" s="122" customFormat="1">
      <c r="A3128" s="128" t="s">
        <v>1479</v>
      </c>
      <c r="B3128" s="127">
        <v>20000</v>
      </c>
      <c r="C3128" s="127">
        <f t="shared" si="119"/>
        <v>84800</v>
      </c>
      <c r="D3128" s="129"/>
      <c r="E3128" s="130" t="s">
        <v>7181</v>
      </c>
      <c r="F3128" s="131"/>
      <c r="G3128" s="126"/>
      <c r="H3128" s="126"/>
      <c r="I3128" s="126"/>
      <c r="J3128" s="126"/>
      <c r="K3128" s="126"/>
    </row>
    <row r="3129" spans="1:11" s="122" customFormat="1">
      <c r="A3129" s="128" t="s">
        <v>1480</v>
      </c>
      <c r="B3129" s="127">
        <v>21000</v>
      </c>
      <c r="C3129" s="127">
        <f t="shared" si="119"/>
        <v>88500</v>
      </c>
      <c r="D3129" s="129"/>
      <c r="E3129" s="130" t="s">
        <v>7181</v>
      </c>
      <c r="F3129" s="131"/>
      <c r="G3129" s="126"/>
      <c r="H3129" s="126"/>
      <c r="I3129" s="126"/>
      <c r="J3129" s="126"/>
      <c r="K3129" s="126"/>
    </row>
    <row r="3130" spans="1:11" s="122" customFormat="1">
      <c r="A3130" s="128" t="s">
        <v>1481</v>
      </c>
      <c r="B3130" s="127">
        <v>22000</v>
      </c>
      <c r="C3130" s="127">
        <f t="shared" si="119"/>
        <v>92200</v>
      </c>
      <c r="D3130" s="129"/>
      <c r="E3130" s="130" t="s">
        <v>7181</v>
      </c>
      <c r="F3130" s="131"/>
      <c r="G3130" s="126"/>
      <c r="H3130" s="126"/>
      <c r="I3130" s="126"/>
      <c r="J3130" s="126"/>
      <c r="K3130" s="126"/>
    </row>
    <row r="3131" spans="1:11" s="122" customFormat="1">
      <c r="A3131" s="128" t="s">
        <v>1482</v>
      </c>
      <c r="B3131" s="127">
        <v>23000</v>
      </c>
      <c r="C3131" s="127">
        <f t="shared" si="119"/>
        <v>95900</v>
      </c>
      <c r="D3131" s="129"/>
      <c r="E3131" s="130" t="s">
        <v>7181</v>
      </c>
      <c r="F3131" s="131"/>
      <c r="G3131" s="126"/>
      <c r="H3131" s="126"/>
      <c r="I3131" s="126"/>
      <c r="J3131" s="126"/>
      <c r="K3131" s="126"/>
    </row>
    <row r="3132" spans="1:11" s="122" customFormat="1">
      <c r="A3132" s="128" t="s">
        <v>1483</v>
      </c>
      <c r="B3132" s="127">
        <v>24000</v>
      </c>
      <c r="C3132" s="127">
        <f t="shared" si="119"/>
        <v>99600</v>
      </c>
      <c r="D3132" s="129"/>
      <c r="E3132" s="130" t="s">
        <v>7181</v>
      </c>
      <c r="F3132" s="131"/>
      <c r="G3132" s="126"/>
      <c r="H3132" s="126"/>
      <c r="I3132" s="126"/>
      <c r="J3132" s="126"/>
      <c r="K3132" s="126"/>
    </row>
    <row r="3133" spans="1:11" s="122" customFormat="1">
      <c r="A3133" s="128" t="s">
        <v>1484</v>
      </c>
      <c r="B3133" s="127">
        <v>25000</v>
      </c>
      <c r="C3133" s="127">
        <f t="shared" si="119"/>
        <v>103300</v>
      </c>
      <c r="D3133" s="129"/>
      <c r="E3133" s="130" t="s">
        <v>7181</v>
      </c>
      <c r="F3133" s="131"/>
      <c r="G3133" s="126"/>
      <c r="H3133" s="126"/>
      <c r="I3133" s="126"/>
      <c r="J3133" s="126"/>
      <c r="K3133" s="126"/>
    </row>
    <row r="3134" spans="1:11" s="122" customFormat="1">
      <c r="A3134" s="128" t="s">
        <v>1485</v>
      </c>
      <c r="B3134" s="127">
        <v>26000</v>
      </c>
      <c r="C3134" s="127">
        <f t="shared" si="119"/>
        <v>107000</v>
      </c>
      <c r="D3134" s="129"/>
      <c r="E3134" s="130" t="s">
        <v>7181</v>
      </c>
      <c r="F3134" s="131"/>
      <c r="G3134" s="126"/>
      <c r="H3134" s="126"/>
      <c r="I3134" s="126"/>
      <c r="J3134" s="126"/>
      <c r="K3134" s="126"/>
    </row>
    <row r="3135" spans="1:11" s="122" customFormat="1">
      <c r="A3135" s="128" t="s">
        <v>1486</v>
      </c>
      <c r="B3135" s="127">
        <v>27000</v>
      </c>
      <c r="C3135" s="127">
        <f t="shared" si="119"/>
        <v>110700</v>
      </c>
      <c r="D3135" s="129"/>
      <c r="E3135" s="130" t="s">
        <v>7181</v>
      </c>
      <c r="F3135" s="131"/>
      <c r="G3135" s="126"/>
      <c r="H3135" s="126"/>
      <c r="I3135" s="126"/>
      <c r="J3135" s="126"/>
      <c r="K3135" s="126"/>
    </row>
    <row r="3136" spans="1:11" s="122" customFormat="1">
      <c r="A3136" s="128" t="s">
        <v>1487</v>
      </c>
      <c r="B3136" s="127">
        <v>28000</v>
      </c>
      <c r="C3136" s="127">
        <f t="shared" si="119"/>
        <v>114400</v>
      </c>
      <c r="D3136" s="129"/>
      <c r="E3136" s="130" t="s">
        <v>7181</v>
      </c>
      <c r="F3136" s="131"/>
      <c r="G3136" s="126"/>
      <c r="H3136" s="126"/>
      <c r="I3136" s="126"/>
      <c r="J3136" s="126"/>
      <c r="K3136" s="126"/>
    </row>
    <row r="3137" spans="1:11" s="122" customFormat="1">
      <c r="A3137" s="128" t="s">
        <v>1488</v>
      </c>
      <c r="B3137" s="127">
        <v>29000</v>
      </c>
      <c r="C3137" s="127">
        <f t="shared" si="119"/>
        <v>118100</v>
      </c>
      <c r="D3137" s="129"/>
      <c r="E3137" s="130" t="s">
        <v>7181</v>
      </c>
      <c r="F3137" s="131"/>
      <c r="G3137" s="126"/>
      <c r="H3137" s="126"/>
      <c r="I3137" s="126"/>
      <c r="J3137" s="126"/>
      <c r="K3137" s="126"/>
    </row>
    <row r="3138" spans="1:11" s="122" customFormat="1">
      <c r="A3138" s="128" t="s">
        <v>1489</v>
      </c>
      <c r="B3138" s="127">
        <v>30000</v>
      </c>
      <c r="C3138" s="127">
        <f t="shared" si="119"/>
        <v>121800</v>
      </c>
      <c r="D3138" s="129"/>
      <c r="E3138" s="130" t="s">
        <v>7181</v>
      </c>
      <c r="F3138" s="131"/>
      <c r="G3138" s="126"/>
      <c r="H3138" s="126"/>
      <c r="I3138" s="126"/>
      <c r="J3138" s="126"/>
      <c r="K3138" s="126"/>
    </row>
    <row r="3139" spans="1:11" s="122" customFormat="1">
      <c r="A3139" s="128" t="s">
        <v>1490</v>
      </c>
      <c r="B3139" s="127">
        <v>31000</v>
      </c>
      <c r="C3139" s="127">
        <f t="shared" si="119"/>
        <v>125500</v>
      </c>
      <c r="D3139" s="129"/>
      <c r="E3139" s="130" t="s">
        <v>7181</v>
      </c>
      <c r="F3139" s="131"/>
      <c r="G3139" s="126"/>
      <c r="H3139" s="126"/>
      <c r="I3139" s="126"/>
      <c r="J3139" s="126"/>
      <c r="K3139" s="126"/>
    </row>
    <row r="3140" spans="1:11" s="122" customFormat="1">
      <c r="A3140" s="128" t="s">
        <v>1491</v>
      </c>
      <c r="B3140" s="127">
        <v>32000</v>
      </c>
      <c r="C3140" s="127">
        <f t="shared" si="119"/>
        <v>129200</v>
      </c>
      <c r="D3140" s="129"/>
      <c r="E3140" s="130" t="s">
        <v>7181</v>
      </c>
      <c r="F3140" s="131"/>
      <c r="G3140" s="126"/>
      <c r="H3140" s="126"/>
      <c r="I3140" s="126"/>
      <c r="J3140" s="126"/>
      <c r="K3140" s="126"/>
    </row>
    <row r="3141" spans="1:11" s="122" customFormat="1">
      <c r="A3141" s="128" t="s">
        <v>1492</v>
      </c>
      <c r="B3141" s="127">
        <v>33000</v>
      </c>
      <c r="C3141" s="127">
        <f t="shared" si="119"/>
        <v>132900</v>
      </c>
      <c r="D3141" s="129"/>
      <c r="E3141" s="130" t="s">
        <v>7181</v>
      </c>
      <c r="F3141" s="131"/>
      <c r="G3141" s="126"/>
      <c r="H3141" s="126"/>
      <c r="I3141" s="126"/>
      <c r="J3141" s="126"/>
      <c r="K3141" s="126"/>
    </row>
    <row r="3142" spans="1:11" s="122" customFormat="1">
      <c r="A3142" s="128" t="s">
        <v>1493</v>
      </c>
      <c r="B3142" s="127">
        <v>34000</v>
      </c>
      <c r="C3142" s="127">
        <f t="shared" si="119"/>
        <v>136600</v>
      </c>
      <c r="D3142" s="129"/>
      <c r="E3142" s="130" t="s">
        <v>7181</v>
      </c>
      <c r="F3142" s="131"/>
      <c r="G3142" s="126"/>
      <c r="H3142" s="126"/>
      <c r="I3142" s="126"/>
      <c r="J3142" s="126"/>
      <c r="K3142" s="126"/>
    </row>
    <row r="3143" spans="1:11" s="122" customFormat="1">
      <c r="A3143" s="128" t="s">
        <v>1494</v>
      </c>
      <c r="B3143" s="127">
        <v>35000</v>
      </c>
      <c r="C3143" s="127">
        <f t="shared" si="119"/>
        <v>140300</v>
      </c>
      <c r="D3143" s="129"/>
      <c r="E3143" s="130" t="s">
        <v>7181</v>
      </c>
      <c r="F3143" s="131"/>
      <c r="G3143" s="126"/>
      <c r="H3143" s="126"/>
      <c r="I3143" s="126"/>
      <c r="J3143" s="126"/>
      <c r="K3143" s="126"/>
    </row>
    <row r="3144" spans="1:11" s="122" customFormat="1">
      <c r="A3144" s="128" t="s">
        <v>1495</v>
      </c>
      <c r="B3144" s="127">
        <v>36000</v>
      </c>
      <c r="C3144" s="127">
        <f t="shared" si="119"/>
        <v>144000</v>
      </c>
      <c r="D3144" s="129"/>
      <c r="E3144" s="130" t="s">
        <v>7181</v>
      </c>
      <c r="F3144" s="131"/>
      <c r="G3144" s="126"/>
      <c r="H3144" s="126"/>
      <c r="I3144" s="126"/>
      <c r="J3144" s="126"/>
      <c r="K3144" s="126"/>
    </row>
    <row r="3145" spans="1:11" s="122" customFormat="1">
      <c r="A3145" s="128" t="s">
        <v>1496</v>
      </c>
      <c r="B3145" s="127">
        <v>37000</v>
      </c>
      <c r="C3145" s="127">
        <f t="shared" si="119"/>
        <v>147700</v>
      </c>
      <c r="D3145" s="129"/>
      <c r="E3145" s="130" t="s">
        <v>7181</v>
      </c>
      <c r="F3145" s="131"/>
      <c r="G3145" s="126"/>
      <c r="H3145" s="126"/>
      <c r="I3145" s="126"/>
      <c r="J3145" s="126"/>
      <c r="K3145" s="126"/>
    </row>
    <row r="3146" spans="1:11" s="122" customFormat="1">
      <c r="A3146" s="128" t="s">
        <v>1497</v>
      </c>
      <c r="B3146" s="127">
        <v>38000</v>
      </c>
      <c r="C3146" s="127">
        <f t="shared" si="119"/>
        <v>151400</v>
      </c>
      <c r="D3146" s="129"/>
      <c r="E3146" s="130" t="s">
        <v>7181</v>
      </c>
      <c r="F3146" s="131"/>
      <c r="G3146" s="126"/>
      <c r="H3146" s="126"/>
      <c r="I3146" s="126"/>
      <c r="J3146" s="126"/>
      <c r="K3146" s="126"/>
    </row>
    <row r="3147" spans="1:11" s="122" customFormat="1">
      <c r="A3147" s="128" t="s">
        <v>1498</v>
      </c>
      <c r="B3147" s="127">
        <v>39000</v>
      </c>
      <c r="C3147" s="127">
        <f t="shared" si="119"/>
        <v>155100</v>
      </c>
      <c r="D3147" s="129"/>
      <c r="E3147" s="130" t="s">
        <v>7181</v>
      </c>
      <c r="F3147" s="131"/>
      <c r="G3147" s="126"/>
      <c r="H3147" s="126"/>
      <c r="I3147" s="126"/>
      <c r="J3147" s="126"/>
      <c r="K3147" s="126"/>
    </row>
    <row r="3148" spans="1:11" s="122" customFormat="1">
      <c r="A3148" s="128" t="s">
        <v>1499</v>
      </c>
      <c r="B3148" s="127">
        <v>40000</v>
      </c>
      <c r="C3148" s="127">
        <f t="shared" si="119"/>
        <v>158800</v>
      </c>
      <c r="D3148" s="129"/>
      <c r="E3148" s="130" t="s">
        <v>7181</v>
      </c>
      <c r="F3148" s="131"/>
      <c r="G3148" s="126"/>
      <c r="H3148" s="126"/>
      <c r="I3148" s="126"/>
      <c r="J3148" s="126"/>
      <c r="K3148" s="126"/>
    </row>
    <row r="3149" spans="1:11" s="122" customFormat="1">
      <c r="A3149" s="128" t="s">
        <v>1500</v>
      </c>
      <c r="B3149" s="127">
        <v>41000</v>
      </c>
      <c r="C3149" s="127">
        <f t="shared" si="119"/>
        <v>162500</v>
      </c>
      <c r="D3149" s="129"/>
      <c r="E3149" s="130" t="s">
        <v>7181</v>
      </c>
      <c r="F3149" s="131"/>
      <c r="G3149" s="126"/>
      <c r="H3149" s="126"/>
      <c r="I3149" s="126"/>
      <c r="J3149" s="126"/>
      <c r="K3149" s="126"/>
    </row>
    <row r="3150" spans="1:11" s="122" customFormat="1">
      <c r="A3150" s="128" t="s">
        <v>1501</v>
      </c>
      <c r="B3150" s="127">
        <v>42000</v>
      </c>
      <c r="C3150" s="127">
        <f t="shared" si="119"/>
        <v>166200</v>
      </c>
      <c r="D3150" s="129"/>
      <c r="E3150" s="130" t="s">
        <v>7181</v>
      </c>
      <c r="F3150" s="131"/>
      <c r="G3150" s="126"/>
      <c r="H3150" s="126"/>
      <c r="I3150" s="126"/>
      <c r="J3150" s="126"/>
      <c r="K3150" s="126"/>
    </row>
    <row r="3151" spans="1:11" s="122" customFormat="1">
      <c r="A3151" s="128" t="s">
        <v>1502</v>
      </c>
      <c r="B3151" s="127">
        <v>43000</v>
      </c>
      <c r="C3151" s="127">
        <f t="shared" si="119"/>
        <v>169900</v>
      </c>
      <c r="D3151" s="129"/>
      <c r="E3151" s="130" t="s">
        <v>7181</v>
      </c>
      <c r="F3151" s="131"/>
      <c r="G3151" s="126"/>
      <c r="H3151" s="126"/>
      <c r="I3151" s="126"/>
      <c r="J3151" s="126"/>
      <c r="K3151" s="126"/>
    </row>
    <row r="3152" spans="1:11" s="122" customFormat="1">
      <c r="A3152" s="128" t="s">
        <v>1503</v>
      </c>
      <c r="B3152" s="127">
        <v>44000</v>
      </c>
      <c r="C3152" s="127">
        <f t="shared" si="119"/>
        <v>173600</v>
      </c>
      <c r="D3152" s="129"/>
      <c r="E3152" s="130" t="s">
        <v>7181</v>
      </c>
      <c r="F3152" s="131"/>
      <c r="G3152" s="126"/>
      <c r="H3152" s="126"/>
      <c r="I3152" s="126"/>
      <c r="J3152" s="126"/>
      <c r="K3152" s="126"/>
    </row>
    <row r="3153" spans="1:11" s="122" customFormat="1">
      <c r="A3153" s="128" t="s">
        <v>1504</v>
      </c>
      <c r="B3153" s="127">
        <v>45000</v>
      </c>
      <c r="C3153" s="127">
        <f t="shared" si="119"/>
        <v>177300</v>
      </c>
      <c r="D3153" s="129"/>
      <c r="E3153" s="130" t="s">
        <v>7181</v>
      </c>
      <c r="F3153" s="131"/>
      <c r="G3153" s="126"/>
      <c r="H3153" s="126"/>
      <c r="I3153" s="126"/>
      <c r="J3153" s="126"/>
      <c r="K3153" s="126"/>
    </row>
    <row r="3154" spans="1:11" s="122" customFormat="1">
      <c r="A3154" s="128" t="s">
        <v>1505</v>
      </c>
      <c r="B3154" s="127">
        <v>46000</v>
      </c>
      <c r="C3154" s="127">
        <f t="shared" si="119"/>
        <v>181000</v>
      </c>
      <c r="D3154" s="129"/>
      <c r="E3154" s="130" t="s">
        <v>7181</v>
      </c>
      <c r="F3154" s="131"/>
      <c r="G3154" s="126"/>
      <c r="H3154" s="126"/>
      <c r="I3154" s="126"/>
      <c r="J3154" s="126"/>
      <c r="K3154" s="126"/>
    </row>
    <row r="3155" spans="1:11" s="122" customFormat="1">
      <c r="A3155" s="128" t="s">
        <v>1506</v>
      </c>
      <c r="B3155" s="127">
        <v>47000</v>
      </c>
      <c r="C3155" s="127">
        <f t="shared" si="119"/>
        <v>184700</v>
      </c>
      <c r="D3155" s="129"/>
      <c r="E3155" s="130" t="s">
        <v>7181</v>
      </c>
      <c r="F3155" s="131"/>
      <c r="G3155" s="126"/>
      <c r="H3155" s="126"/>
      <c r="I3155" s="126"/>
      <c r="J3155" s="126"/>
      <c r="K3155" s="126"/>
    </row>
    <row r="3156" spans="1:11" s="122" customFormat="1">
      <c r="A3156" s="128" t="s">
        <v>1507</v>
      </c>
      <c r="B3156" s="127">
        <v>48000</v>
      </c>
      <c r="C3156" s="127">
        <f t="shared" si="119"/>
        <v>188400</v>
      </c>
      <c r="D3156" s="129"/>
      <c r="E3156" s="130" t="s">
        <v>7181</v>
      </c>
      <c r="F3156" s="131"/>
      <c r="G3156" s="126"/>
      <c r="H3156" s="126"/>
      <c r="I3156" s="126"/>
      <c r="J3156" s="126"/>
      <c r="K3156" s="126"/>
    </row>
    <row r="3157" spans="1:11" s="122" customFormat="1">
      <c r="A3157" s="128" t="s">
        <v>1508</v>
      </c>
      <c r="B3157" s="127">
        <v>49000</v>
      </c>
      <c r="C3157" s="127">
        <f t="shared" si="119"/>
        <v>192100</v>
      </c>
      <c r="D3157" s="129"/>
      <c r="E3157" s="130" t="s">
        <v>7181</v>
      </c>
      <c r="F3157" s="131"/>
      <c r="G3157" s="126"/>
      <c r="H3157" s="126"/>
      <c r="I3157" s="126"/>
      <c r="J3157" s="126"/>
      <c r="K3157" s="126"/>
    </row>
    <row r="3158" spans="1:11" s="122" customFormat="1">
      <c r="A3158" s="128" t="s">
        <v>1509</v>
      </c>
      <c r="B3158" s="127">
        <v>50000</v>
      </c>
      <c r="C3158" s="127">
        <f t="shared" si="119"/>
        <v>195800</v>
      </c>
      <c r="D3158" s="129"/>
      <c r="E3158" s="130" t="s">
        <v>7181</v>
      </c>
      <c r="F3158" s="131"/>
      <c r="G3158" s="126"/>
      <c r="H3158" s="126"/>
      <c r="I3158" s="126"/>
      <c r="J3158" s="126"/>
      <c r="K3158" s="126"/>
    </row>
    <row r="3159" spans="1:11" s="122" customFormat="1">
      <c r="A3159" s="128" t="s">
        <v>1510</v>
      </c>
      <c r="B3159" s="127">
        <v>51000</v>
      </c>
      <c r="C3159" s="127">
        <f t="shared" si="119"/>
        <v>199500</v>
      </c>
      <c r="D3159" s="129"/>
      <c r="E3159" s="130" t="s">
        <v>7181</v>
      </c>
      <c r="F3159" s="131"/>
      <c r="G3159" s="126"/>
      <c r="H3159" s="126"/>
      <c r="I3159" s="126"/>
      <c r="J3159" s="126"/>
      <c r="K3159" s="126"/>
    </row>
    <row r="3160" spans="1:11" s="122" customFormat="1">
      <c r="A3160" s="128" t="s">
        <v>1511</v>
      </c>
      <c r="B3160" s="127">
        <v>52000</v>
      </c>
      <c r="C3160" s="127">
        <f t="shared" si="119"/>
        <v>203200</v>
      </c>
      <c r="D3160" s="129"/>
      <c r="E3160" s="130" t="s">
        <v>7181</v>
      </c>
      <c r="F3160" s="131"/>
      <c r="G3160" s="126"/>
      <c r="H3160" s="126"/>
      <c r="I3160" s="126"/>
      <c r="J3160" s="126"/>
      <c r="K3160" s="126"/>
    </row>
    <row r="3161" spans="1:11" s="122" customFormat="1">
      <c r="A3161" s="128" t="s">
        <v>1512</v>
      </c>
      <c r="B3161" s="127">
        <v>53000</v>
      </c>
      <c r="C3161" s="127">
        <f t="shared" si="119"/>
        <v>206900</v>
      </c>
      <c r="D3161" s="129"/>
      <c r="E3161" s="130" t="s">
        <v>7181</v>
      </c>
      <c r="F3161" s="131"/>
      <c r="G3161" s="126"/>
      <c r="H3161" s="126"/>
      <c r="I3161" s="126"/>
      <c r="J3161" s="126"/>
      <c r="K3161" s="126"/>
    </row>
    <row r="3162" spans="1:11" s="122" customFormat="1">
      <c r="A3162" s="128" t="s">
        <v>1513</v>
      </c>
      <c r="B3162" s="127">
        <v>54000</v>
      </c>
      <c r="C3162" s="127">
        <f t="shared" si="119"/>
        <v>210600</v>
      </c>
      <c r="D3162" s="129"/>
      <c r="E3162" s="130" t="s">
        <v>7181</v>
      </c>
      <c r="F3162" s="131"/>
      <c r="G3162" s="126"/>
      <c r="H3162" s="126"/>
      <c r="I3162" s="126"/>
      <c r="J3162" s="126"/>
      <c r="K3162" s="126"/>
    </row>
    <row r="3163" spans="1:11" s="122" customFormat="1">
      <c r="A3163" s="128" t="s">
        <v>1514</v>
      </c>
      <c r="B3163" s="127">
        <v>55000</v>
      </c>
      <c r="C3163" s="127">
        <f t="shared" si="119"/>
        <v>214300</v>
      </c>
      <c r="D3163" s="129"/>
      <c r="E3163" s="130" t="s">
        <v>7181</v>
      </c>
      <c r="F3163" s="131"/>
      <c r="G3163" s="126"/>
      <c r="H3163" s="126"/>
      <c r="I3163" s="126"/>
      <c r="J3163" s="126"/>
      <c r="K3163" s="126"/>
    </row>
    <row r="3164" spans="1:11" s="122" customFormat="1">
      <c r="A3164" s="128" t="s">
        <v>1515</v>
      </c>
      <c r="B3164" s="127">
        <v>56000</v>
      </c>
      <c r="C3164" s="127">
        <f t="shared" si="119"/>
        <v>218000</v>
      </c>
      <c r="D3164" s="129"/>
      <c r="E3164" s="130" t="s">
        <v>7181</v>
      </c>
      <c r="F3164" s="131"/>
      <c r="G3164" s="126"/>
      <c r="H3164" s="126"/>
      <c r="I3164" s="126"/>
      <c r="J3164" s="126"/>
      <c r="K3164" s="126"/>
    </row>
    <row r="3165" spans="1:11" s="122" customFormat="1">
      <c r="A3165" s="128" t="s">
        <v>1516</v>
      </c>
      <c r="B3165" s="127">
        <v>57000</v>
      </c>
      <c r="C3165" s="127">
        <f t="shared" si="119"/>
        <v>221700</v>
      </c>
      <c r="D3165" s="129"/>
      <c r="E3165" s="130" t="s">
        <v>7181</v>
      </c>
      <c r="F3165" s="131"/>
      <c r="G3165" s="126"/>
      <c r="H3165" s="126"/>
      <c r="I3165" s="126"/>
      <c r="J3165" s="126"/>
      <c r="K3165" s="126"/>
    </row>
    <row r="3166" spans="1:11" s="122" customFormat="1">
      <c r="A3166" s="128" t="s">
        <v>1517</v>
      </c>
      <c r="B3166" s="127">
        <v>58000</v>
      </c>
      <c r="C3166" s="127">
        <f t="shared" si="119"/>
        <v>225400</v>
      </c>
      <c r="D3166" s="129"/>
      <c r="E3166" s="130" t="s">
        <v>7181</v>
      </c>
      <c r="F3166" s="131"/>
      <c r="G3166" s="126"/>
      <c r="H3166" s="126"/>
      <c r="I3166" s="126"/>
      <c r="J3166" s="126"/>
      <c r="K3166" s="126"/>
    </row>
    <row r="3167" spans="1:11" s="122" customFormat="1">
      <c r="A3167" s="128" t="s">
        <v>1518</v>
      </c>
      <c r="B3167" s="127">
        <v>59000</v>
      </c>
      <c r="C3167" s="127">
        <f t="shared" si="119"/>
        <v>229100</v>
      </c>
      <c r="D3167" s="129"/>
      <c r="E3167" s="130" t="s">
        <v>7181</v>
      </c>
      <c r="F3167" s="131"/>
      <c r="G3167" s="126"/>
      <c r="H3167" s="126"/>
      <c r="I3167" s="126"/>
      <c r="J3167" s="126"/>
      <c r="K3167" s="126"/>
    </row>
    <row r="3168" spans="1:11" s="122" customFormat="1">
      <c r="A3168" s="128" t="s">
        <v>1519</v>
      </c>
      <c r="B3168" s="127">
        <v>60000</v>
      </c>
      <c r="C3168" s="127">
        <f t="shared" si="119"/>
        <v>232800</v>
      </c>
      <c r="D3168" s="129"/>
      <c r="E3168" s="130" t="s">
        <v>7181</v>
      </c>
      <c r="F3168" s="131"/>
      <c r="G3168" s="126"/>
      <c r="H3168" s="126"/>
      <c r="I3168" s="126"/>
      <c r="J3168" s="126"/>
      <c r="K3168" s="126"/>
    </row>
    <row r="3169" spans="1:11" s="122" customFormat="1">
      <c r="A3169" s="128" t="s">
        <v>1520</v>
      </c>
      <c r="B3169" s="127">
        <v>61000</v>
      </c>
      <c r="C3169" s="127">
        <f t="shared" si="119"/>
        <v>236500</v>
      </c>
      <c r="D3169" s="129"/>
      <c r="E3169" s="130" t="s">
        <v>7181</v>
      </c>
      <c r="F3169" s="131"/>
      <c r="G3169" s="126"/>
      <c r="H3169" s="126"/>
      <c r="I3169" s="126"/>
      <c r="J3169" s="126"/>
      <c r="K3169" s="126"/>
    </row>
    <row r="3170" spans="1:11" s="122" customFormat="1">
      <c r="A3170" s="128" t="s">
        <v>1521</v>
      </c>
      <c r="B3170" s="127">
        <v>62000</v>
      </c>
      <c r="C3170" s="127">
        <f t="shared" si="119"/>
        <v>240200</v>
      </c>
      <c r="D3170" s="129"/>
      <c r="E3170" s="130" t="s">
        <v>7181</v>
      </c>
      <c r="F3170" s="131"/>
      <c r="G3170" s="126"/>
      <c r="H3170" s="126"/>
      <c r="I3170" s="126"/>
      <c r="J3170" s="126"/>
      <c r="K3170" s="126"/>
    </row>
    <row r="3171" spans="1:11" s="122" customFormat="1">
      <c r="A3171" s="128" t="s">
        <v>1522</v>
      </c>
      <c r="B3171" s="127">
        <v>63000</v>
      </c>
      <c r="C3171" s="127">
        <f t="shared" si="119"/>
        <v>243900</v>
      </c>
      <c r="D3171" s="129"/>
      <c r="E3171" s="130" t="s">
        <v>7181</v>
      </c>
      <c r="F3171" s="131"/>
      <c r="G3171" s="126"/>
      <c r="H3171" s="126"/>
      <c r="I3171" s="126"/>
      <c r="J3171" s="126"/>
      <c r="K3171" s="126"/>
    </row>
    <row r="3172" spans="1:11" s="122" customFormat="1">
      <c r="A3172" s="128" t="s">
        <v>1523</v>
      </c>
      <c r="B3172" s="127">
        <v>64000</v>
      </c>
      <c r="C3172" s="127">
        <f t="shared" si="119"/>
        <v>247600</v>
      </c>
      <c r="D3172" s="129"/>
      <c r="E3172" s="130" t="s">
        <v>7181</v>
      </c>
      <c r="F3172" s="131"/>
      <c r="G3172" s="126"/>
      <c r="H3172" s="126"/>
      <c r="I3172" s="126"/>
      <c r="J3172" s="126"/>
      <c r="K3172" s="126"/>
    </row>
    <row r="3173" spans="1:11" s="122" customFormat="1">
      <c r="A3173" s="128" t="s">
        <v>1524</v>
      </c>
      <c r="B3173" s="127">
        <v>65000</v>
      </c>
      <c r="C3173" s="127">
        <f t="shared" si="119"/>
        <v>251300</v>
      </c>
      <c r="D3173" s="129"/>
      <c r="E3173" s="130" t="s">
        <v>7181</v>
      </c>
      <c r="F3173" s="131"/>
      <c r="G3173" s="126"/>
      <c r="H3173" s="126"/>
      <c r="I3173" s="126"/>
      <c r="J3173" s="126"/>
      <c r="K3173" s="126"/>
    </row>
    <row r="3174" spans="1:11" s="122" customFormat="1">
      <c r="A3174" s="128" t="s">
        <v>1525</v>
      </c>
      <c r="B3174" s="127">
        <v>66000</v>
      </c>
      <c r="C3174" s="127">
        <f t="shared" si="119"/>
        <v>255000</v>
      </c>
      <c r="D3174" s="129"/>
      <c r="E3174" s="130" t="s">
        <v>7181</v>
      </c>
      <c r="F3174" s="131"/>
      <c r="G3174" s="126"/>
      <c r="H3174" s="126"/>
      <c r="I3174" s="126"/>
      <c r="J3174" s="126"/>
      <c r="K3174" s="126"/>
    </row>
    <row r="3175" spans="1:11" s="122" customFormat="1">
      <c r="A3175" s="128" t="s">
        <v>1526</v>
      </c>
      <c r="B3175" s="127">
        <v>67000</v>
      </c>
      <c r="C3175" s="127">
        <f t="shared" ref="C3175:C3238" si="120">SUM(C3174)+3700</f>
        <v>258700</v>
      </c>
      <c r="D3175" s="129"/>
      <c r="E3175" s="130" t="s">
        <v>7181</v>
      </c>
      <c r="F3175" s="131"/>
      <c r="G3175" s="126"/>
      <c r="H3175" s="126"/>
      <c r="I3175" s="126"/>
      <c r="J3175" s="126"/>
      <c r="K3175" s="126"/>
    </row>
    <row r="3176" spans="1:11" s="122" customFormat="1">
      <c r="A3176" s="128" t="s">
        <v>1527</v>
      </c>
      <c r="B3176" s="127">
        <v>68000</v>
      </c>
      <c r="C3176" s="127">
        <f t="shared" si="120"/>
        <v>262400</v>
      </c>
      <c r="D3176" s="129"/>
      <c r="E3176" s="130" t="s">
        <v>7181</v>
      </c>
      <c r="F3176" s="131"/>
      <c r="G3176" s="126"/>
      <c r="H3176" s="126"/>
      <c r="I3176" s="126"/>
      <c r="J3176" s="126"/>
      <c r="K3176" s="126"/>
    </row>
    <row r="3177" spans="1:11" s="122" customFormat="1">
      <c r="A3177" s="128" t="s">
        <v>1528</v>
      </c>
      <c r="B3177" s="127">
        <v>69000</v>
      </c>
      <c r="C3177" s="127">
        <f t="shared" si="120"/>
        <v>266100</v>
      </c>
      <c r="D3177" s="129"/>
      <c r="E3177" s="130" t="s">
        <v>7181</v>
      </c>
      <c r="F3177" s="131"/>
      <c r="G3177" s="126"/>
      <c r="H3177" s="126"/>
      <c r="I3177" s="126"/>
      <c r="J3177" s="126"/>
      <c r="K3177" s="126"/>
    </row>
    <row r="3178" spans="1:11" s="122" customFormat="1">
      <c r="A3178" s="128" t="s">
        <v>1529</v>
      </c>
      <c r="B3178" s="127">
        <v>70000</v>
      </c>
      <c r="C3178" s="127">
        <f t="shared" si="120"/>
        <v>269800</v>
      </c>
      <c r="D3178" s="129"/>
      <c r="E3178" s="130" t="s">
        <v>7181</v>
      </c>
      <c r="F3178" s="131"/>
      <c r="G3178" s="126"/>
      <c r="H3178" s="126"/>
      <c r="I3178" s="126"/>
      <c r="J3178" s="126"/>
      <c r="K3178" s="126"/>
    </row>
    <row r="3179" spans="1:11" s="122" customFormat="1">
      <c r="A3179" s="128" t="s">
        <v>1530</v>
      </c>
      <c r="B3179" s="127">
        <v>71000</v>
      </c>
      <c r="C3179" s="127">
        <f t="shared" si="120"/>
        <v>273500</v>
      </c>
      <c r="D3179" s="129"/>
      <c r="E3179" s="130" t="s">
        <v>7181</v>
      </c>
      <c r="F3179" s="131"/>
      <c r="G3179" s="126"/>
      <c r="H3179" s="126"/>
      <c r="I3179" s="126"/>
      <c r="J3179" s="126"/>
      <c r="K3179" s="126"/>
    </row>
    <row r="3180" spans="1:11" s="122" customFormat="1">
      <c r="A3180" s="128" t="s">
        <v>1531</v>
      </c>
      <c r="B3180" s="127">
        <v>72000</v>
      </c>
      <c r="C3180" s="127">
        <f t="shared" si="120"/>
        <v>277200</v>
      </c>
      <c r="D3180" s="129"/>
      <c r="E3180" s="130" t="s">
        <v>7181</v>
      </c>
      <c r="F3180" s="131"/>
      <c r="G3180" s="126"/>
      <c r="H3180" s="126"/>
      <c r="I3180" s="126"/>
      <c r="J3180" s="126"/>
      <c r="K3180" s="126"/>
    </row>
    <row r="3181" spans="1:11" s="122" customFormat="1">
      <c r="A3181" s="128" t="s">
        <v>1532</v>
      </c>
      <c r="B3181" s="127">
        <v>73000</v>
      </c>
      <c r="C3181" s="127">
        <f t="shared" si="120"/>
        <v>280900</v>
      </c>
      <c r="D3181" s="129"/>
      <c r="E3181" s="130" t="s">
        <v>7181</v>
      </c>
      <c r="F3181" s="131"/>
      <c r="G3181" s="126"/>
      <c r="H3181" s="126"/>
      <c r="I3181" s="126"/>
      <c r="J3181" s="126"/>
      <c r="K3181" s="126"/>
    </row>
    <row r="3182" spans="1:11" s="122" customFormat="1">
      <c r="A3182" s="128" t="s">
        <v>1533</v>
      </c>
      <c r="B3182" s="127">
        <v>74000</v>
      </c>
      <c r="C3182" s="127">
        <f t="shared" si="120"/>
        <v>284600</v>
      </c>
      <c r="D3182" s="129"/>
      <c r="E3182" s="130" t="s">
        <v>7181</v>
      </c>
      <c r="F3182" s="131"/>
      <c r="G3182" s="126"/>
      <c r="H3182" s="126"/>
      <c r="I3182" s="126"/>
      <c r="J3182" s="126"/>
      <c r="K3182" s="126"/>
    </row>
    <row r="3183" spans="1:11" s="122" customFormat="1">
      <c r="A3183" s="128" t="s">
        <v>1534</v>
      </c>
      <c r="B3183" s="127">
        <v>75000</v>
      </c>
      <c r="C3183" s="127">
        <f t="shared" si="120"/>
        <v>288300</v>
      </c>
      <c r="D3183" s="129"/>
      <c r="E3183" s="130" t="s">
        <v>7181</v>
      </c>
      <c r="F3183" s="131"/>
      <c r="G3183" s="126"/>
      <c r="H3183" s="126"/>
      <c r="I3183" s="126"/>
      <c r="J3183" s="126"/>
      <c r="K3183" s="126"/>
    </row>
    <row r="3184" spans="1:11" s="122" customFormat="1">
      <c r="A3184" s="128" t="s">
        <v>1535</v>
      </c>
      <c r="B3184" s="127">
        <v>76000</v>
      </c>
      <c r="C3184" s="127">
        <f t="shared" si="120"/>
        <v>292000</v>
      </c>
      <c r="D3184" s="129"/>
      <c r="E3184" s="130" t="s">
        <v>7181</v>
      </c>
      <c r="F3184" s="131"/>
      <c r="G3184" s="126"/>
      <c r="H3184" s="126"/>
      <c r="I3184" s="126"/>
      <c r="J3184" s="126"/>
      <c r="K3184" s="126"/>
    </row>
    <row r="3185" spans="1:11" s="122" customFormat="1">
      <c r="A3185" s="128" t="s">
        <v>1536</v>
      </c>
      <c r="B3185" s="127">
        <v>77000</v>
      </c>
      <c r="C3185" s="127">
        <f t="shared" si="120"/>
        <v>295700</v>
      </c>
      <c r="D3185" s="129"/>
      <c r="E3185" s="130" t="s">
        <v>7181</v>
      </c>
      <c r="F3185" s="131"/>
      <c r="G3185" s="126"/>
      <c r="H3185" s="126"/>
      <c r="I3185" s="126"/>
      <c r="J3185" s="126"/>
      <c r="K3185" s="126"/>
    </row>
    <row r="3186" spans="1:11" s="122" customFormat="1">
      <c r="A3186" s="128" t="s">
        <v>1537</v>
      </c>
      <c r="B3186" s="127">
        <v>78000</v>
      </c>
      <c r="C3186" s="127">
        <f t="shared" si="120"/>
        <v>299400</v>
      </c>
      <c r="D3186" s="129"/>
      <c r="E3186" s="130" t="s">
        <v>7181</v>
      </c>
      <c r="F3186" s="131"/>
      <c r="G3186" s="126"/>
      <c r="H3186" s="126"/>
      <c r="I3186" s="126"/>
      <c r="J3186" s="126"/>
      <c r="K3186" s="126"/>
    </row>
    <row r="3187" spans="1:11" s="122" customFormat="1">
      <c r="A3187" s="128" t="s">
        <v>1538</v>
      </c>
      <c r="B3187" s="127">
        <v>79000</v>
      </c>
      <c r="C3187" s="127">
        <f t="shared" si="120"/>
        <v>303100</v>
      </c>
      <c r="D3187" s="129"/>
      <c r="E3187" s="130" t="s">
        <v>7181</v>
      </c>
      <c r="F3187" s="131"/>
      <c r="G3187" s="126"/>
      <c r="H3187" s="126"/>
      <c r="I3187" s="126"/>
      <c r="J3187" s="126"/>
      <c r="K3187" s="126"/>
    </row>
    <row r="3188" spans="1:11" s="122" customFormat="1">
      <c r="A3188" s="128" t="s">
        <v>1539</v>
      </c>
      <c r="B3188" s="127">
        <v>80000</v>
      </c>
      <c r="C3188" s="127">
        <f t="shared" si="120"/>
        <v>306800</v>
      </c>
      <c r="D3188" s="129"/>
      <c r="E3188" s="130" t="s">
        <v>7181</v>
      </c>
      <c r="F3188" s="131"/>
      <c r="G3188" s="126"/>
      <c r="H3188" s="126"/>
      <c r="I3188" s="126"/>
      <c r="J3188" s="126"/>
      <c r="K3188" s="126"/>
    </row>
    <row r="3189" spans="1:11" s="122" customFormat="1">
      <c r="A3189" s="128" t="s">
        <v>1540</v>
      </c>
      <c r="B3189" s="127">
        <v>81000</v>
      </c>
      <c r="C3189" s="127">
        <f t="shared" si="120"/>
        <v>310500</v>
      </c>
      <c r="D3189" s="129"/>
      <c r="E3189" s="130" t="s">
        <v>7181</v>
      </c>
      <c r="F3189" s="131"/>
      <c r="G3189" s="126"/>
      <c r="H3189" s="126"/>
      <c r="I3189" s="126"/>
      <c r="J3189" s="126"/>
      <c r="K3189" s="126"/>
    </row>
    <row r="3190" spans="1:11" s="122" customFormat="1">
      <c r="A3190" s="128" t="s">
        <v>1541</v>
      </c>
      <c r="B3190" s="127">
        <v>82000</v>
      </c>
      <c r="C3190" s="127">
        <f t="shared" si="120"/>
        <v>314200</v>
      </c>
      <c r="D3190" s="129"/>
      <c r="E3190" s="130" t="s">
        <v>7181</v>
      </c>
      <c r="F3190" s="131"/>
      <c r="G3190" s="126"/>
      <c r="H3190" s="126"/>
      <c r="I3190" s="126"/>
      <c r="J3190" s="126"/>
      <c r="K3190" s="126"/>
    </row>
    <row r="3191" spans="1:11" s="122" customFormat="1">
      <c r="A3191" s="128" t="s">
        <v>1542</v>
      </c>
      <c r="B3191" s="127">
        <v>83000</v>
      </c>
      <c r="C3191" s="127">
        <f t="shared" si="120"/>
        <v>317900</v>
      </c>
      <c r="D3191" s="129"/>
      <c r="E3191" s="130" t="s">
        <v>7181</v>
      </c>
      <c r="F3191" s="131"/>
      <c r="G3191" s="126"/>
      <c r="H3191" s="126"/>
      <c r="I3191" s="126"/>
      <c r="J3191" s="126"/>
      <c r="K3191" s="126"/>
    </row>
    <row r="3192" spans="1:11" s="122" customFormat="1">
      <c r="A3192" s="128" t="s">
        <v>1543</v>
      </c>
      <c r="B3192" s="127">
        <v>84000</v>
      </c>
      <c r="C3192" s="127">
        <f t="shared" si="120"/>
        <v>321600</v>
      </c>
      <c r="D3192" s="129"/>
      <c r="E3192" s="130" t="s">
        <v>7181</v>
      </c>
      <c r="F3192" s="131"/>
      <c r="G3192" s="126"/>
      <c r="H3192" s="126"/>
      <c r="I3192" s="126"/>
      <c r="J3192" s="126"/>
      <c r="K3192" s="126"/>
    </row>
    <row r="3193" spans="1:11" s="122" customFormat="1">
      <c r="A3193" s="128" t="s">
        <v>1544</v>
      </c>
      <c r="B3193" s="127">
        <v>85000</v>
      </c>
      <c r="C3193" s="127">
        <f t="shared" si="120"/>
        <v>325300</v>
      </c>
      <c r="D3193" s="129"/>
      <c r="E3193" s="130" t="s">
        <v>7181</v>
      </c>
      <c r="F3193" s="131"/>
      <c r="G3193" s="126"/>
      <c r="H3193" s="126"/>
      <c r="I3193" s="126"/>
      <c r="J3193" s="126"/>
      <c r="K3193" s="126"/>
    </row>
    <row r="3194" spans="1:11" s="122" customFormat="1">
      <c r="A3194" s="128" t="s">
        <v>1545</v>
      </c>
      <c r="B3194" s="127">
        <v>86000</v>
      </c>
      <c r="C3194" s="127">
        <f t="shared" si="120"/>
        <v>329000</v>
      </c>
      <c r="D3194" s="129"/>
      <c r="E3194" s="130" t="s">
        <v>7181</v>
      </c>
      <c r="F3194" s="131"/>
      <c r="G3194" s="126"/>
      <c r="H3194" s="126"/>
      <c r="I3194" s="126"/>
      <c r="J3194" s="126"/>
      <c r="K3194" s="126"/>
    </row>
    <row r="3195" spans="1:11" s="122" customFormat="1">
      <c r="A3195" s="128" t="s">
        <v>1546</v>
      </c>
      <c r="B3195" s="127">
        <v>87000</v>
      </c>
      <c r="C3195" s="127">
        <f t="shared" si="120"/>
        <v>332700</v>
      </c>
      <c r="D3195" s="129"/>
      <c r="E3195" s="130" t="s">
        <v>7181</v>
      </c>
      <c r="F3195" s="131"/>
      <c r="G3195" s="126"/>
      <c r="H3195" s="126"/>
      <c r="I3195" s="126"/>
      <c r="J3195" s="126"/>
      <c r="K3195" s="126"/>
    </row>
    <row r="3196" spans="1:11" s="122" customFormat="1">
      <c r="A3196" s="128" t="s">
        <v>1547</v>
      </c>
      <c r="B3196" s="127">
        <v>88000</v>
      </c>
      <c r="C3196" s="127">
        <f t="shared" si="120"/>
        <v>336400</v>
      </c>
      <c r="D3196" s="129"/>
      <c r="E3196" s="130" t="s">
        <v>7181</v>
      </c>
      <c r="F3196" s="131"/>
      <c r="G3196" s="126"/>
      <c r="H3196" s="126"/>
      <c r="I3196" s="126"/>
      <c r="J3196" s="126"/>
      <c r="K3196" s="126"/>
    </row>
    <row r="3197" spans="1:11" s="122" customFormat="1">
      <c r="A3197" s="128" t="s">
        <v>1548</v>
      </c>
      <c r="B3197" s="127">
        <v>89000</v>
      </c>
      <c r="C3197" s="127">
        <f t="shared" si="120"/>
        <v>340100</v>
      </c>
      <c r="D3197" s="129"/>
      <c r="E3197" s="130" t="s">
        <v>7181</v>
      </c>
      <c r="F3197" s="131"/>
      <c r="G3197" s="126"/>
      <c r="H3197" s="126"/>
      <c r="I3197" s="126"/>
      <c r="J3197" s="126"/>
      <c r="K3197" s="126"/>
    </row>
    <row r="3198" spans="1:11" s="122" customFormat="1">
      <c r="A3198" s="128" t="s">
        <v>1549</v>
      </c>
      <c r="B3198" s="127">
        <v>90000</v>
      </c>
      <c r="C3198" s="127">
        <f t="shared" si="120"/>
        <v>343800</v>
      </c>
      <c r="D3198" s="129"/>
      <c r="E3198" s="130" t="s">
        <v>7181</v>
      </c>
      <c r="F3198" s="131"/>
      <c r="G3198" s="126"/>
      <c r="H3198" s="126"/>
      <c r="I3198" s="126"/>
      <c r="J3198" s="126"/>
      <c r="K3198" s="126"/>
    </row>
    <row r="3199" spans="1:11" s="122" customFormat="1">
      <c r="A3199" s="128" t="s">
        <v>1550</v>
      </c>
      <c r="B3199" s="127">
        <v>91000</v>
      </c>
      <c r="C3199" s="127">
        <f t="shared" si="120"/>
        <v>347500</v>
      </c>
      <c r="D3199" s="129"/>
      <c r="E3199" s="130" t="s">
        <v>7181</v>
      </c>
      <c r="F3199" s="131"/>
      <c r="G3199" s="126"/>
      <c r="H3199" s="126"/>
      <c r="I3199" s="126"/>
      <c r="J3199" s="126"/>
      <c r="K3199" s="126"/>
    </row>
    <row r="3200" spans="1:11" s="122" customFormat="1">
      <c r="A3200" s="128" t="s">
        <v>1551</v>
      </c>
      <c r="B3200" s="127">
        <v>92000</v>
      </c>
      <c r="C3200" s="127">
        <f t="shared" si="120"/>
        <v>351200</v>
      </c>
      <c r="D3200" s="129"/>
      <c r="E3200" s="130" t="s">
        <v>7181</v>
      </c>
      <c r="F3200" s="131"/>
      <c r="G3200" s="126"/>
      <c r="H3200" s="126"/>
      <c r="I3200" s="126"/>
      <c r="J3200" s="126"/>
      <c r="K3200" s="126"/>
    </row>
    <row r="3201" spans="1:11" s="122" customFormat="1">
      <c r="A3201" s="128" t="s">
        <v>1552</v>
      </c>
      <c r="B3201" s="127">
        <v>93000</v>
      </c>
      <c r="C3201" s="127">
        <f t="shared" si="120"/>
        <v>354900</v>
      </c>
      <c r="D3201" s="129"/>
      <c r="E3201" s="130" t="s">
        <v>7181</v>
      </c>
      <c r="F3201" s="131"/>
      <c r="G3201" s="126"/>
      <c r="H3201" s="126"/>
      <c r="I3201" s="126"/>
      <c r="J3201" s="126"/>
      <c r="K3201" s="126"/>
    </row>
    <row r="3202" spans="1:11" s="122" customFormat="1">
      <c r="A3202" s="128" t="s">
        <v>1553</v>
      </c>
      <c r="B3202" s="127">
        <v>94000</v>
      </c>
      <c r="C3202" s="127">
        <f t="shared" si="120"/>
        <v>358600</v>
      </c>
      <c r="D3202" s="129"/>
      <c r="E3202" s="130" t="s">
        <v>7181</v>
      </c>
      <c r="F3202" s="131"/>
      <c r="G3202" s="126"/>
      <c r="H3202" s="126"/>
      <c r="I3202" s="126"/>
      <c r="J3202" s="126"/>
      <c r="K3202" s="126"/>
    </row>
    <row r="3203" spans="1:11" s="122" customFormat="1">
      <c r="A3203" s="128" t="s">
        <v>1554</v>
      </c>
      <c r="B3203" s="127">
        <v>95000</v>
      </c>
      <c r="C3203" s="127">
        <f t="shared" si="120"/>
        <v>362300</v>
      </c>
      <c r="D3203" s="129"/>
      <c r="E3203" s="130" t="s">
        <v>7181</v>
      </c>
      <c r="F3203" s="131"/>
      <c r="G3203" s="126"/>
      <c r="H3203" s="126"/>
      <c r="I3203" s="126"/>
      <c r="J3203" s="126"/>
      <c r="K3203" s="126"/>
    </row>
    <row r="3204" spans="1:11" s="122" customFormat="1">
      <c r="A3204" s="128" t="s">
        <v>1555</v>
      </c>
      <c r="B3204" s="127">
        <v>96000</v>
      </c>
      <c r="C3204" s="127">
        <f t="shared" si="120"/>
        <v>366000</v>
      </c>
      <c r="D3204" s="129"/>
      <c r="E3204" s="130" t="s">
        <v>7181</v>
      </c>
      <c r="F3204" s="131"/>
      <c r="G3204" s="126"/>
      <c r="H3204" s="126"/>
      <c r="I3204" s="126"/>
      <c r="J3204" s="126"/>
      <c r="K3204" s="126"/>
    </row>
    <row r="3205" spans="1:11" s="122" customFormat="1">
      <c r="A3205" s="128" t="s">
        <v>1556</v>
      </c>
      <c r="B3205" s="127">
        <v>97000</v>
      </c>
      <c r="C3205" s="127">
        <f t="shared" si="120"/>
        <v>369700</v>
      </c>
      <c r="D3205" s="129"/>
      <c r="E3205" s="130" t="s">
        <v>7181</v>
      </c>
      <c r="F3205" s="131"/>
      <c r="G3205" s="126"/>
      <c r="H3205" s="126"/>
      <c r="I3205" s="126"/>
      <c r="J3205" s="126"/>
      <c r="K3205" s="126"/>
    </row>
    <row r="3206" spans="1:11" s="122" customFormat="1">
      <c r="A3206" s="128" t="s">
        <v>1557</v>
      </c>
      <c r="B3206" s="127">
        <v>98000</v>
      </c>
      <c r="C3206" s="127">
        <f t="shared" si="120"/>
        <v>373400</v>
      </c>
      <c r="D3206" s="129"/>
      <c r="E3206" s="130" t="s">
        <v>7181</v>
      </c>
      <c r="F3206" s="131"/>
      <c r="G3206" s="126"/>
      <c r="H3206" s="126"/>
      <c r="I3206" s="126"/>
      <c r="J3206" s="126"/>
      <c r="K3206" s="126"/>
    </row>
    <row r="3207" spans="1:11" s="122" customFormat="1">
      <c r="A3207" s="128" t="s">
        <v>1558</v>
      </c>
      <c r="B3207" s="127">
        <v>99000</v>
      </c>
      <c r="C3207" s="127">
        <f t="shared" si="120"/>
        <v>377100</v>
      </c>
      <c r="D3207" s="129"/>
      <c r="E3207" s="130" t="s">
        <v>7181</v>
      </c>
      <c r="F3207" s="131"/>
      <c r="G3207" s="126"/>
      <c r="H3207" s="126"/>
      <c r="I3207" s="126"/>
      <c r="J3207" s="126"/>
      <c r="K3207" s="126"/>
    </row>
    <row r="3208" spans="1:11" s="122" customFormat="1">
      <c r="A3208" s="128" t="s">
        <v>1559</v>
      </c>
      <c r="B3208" s="127">
        <v>100000</v>
      </c>
      <c r="C3208" s="127">
        <f t="shared" si="120"/>
        <v>380800</v>
      </c>
      <c r="D3208" s="129"/>
      <c r="E3208" s="130" t="s">
        <v>7181</v>
      </c>
      <c r="F3208" s="131"/>
      <c r="G3208" s="126"/>
      <c r="H3208" s="126"/>
      <c r="I3208" s="126"/>
      <c r="J3208" s="126"/>
      <c r="K3208" s="126"/>
    </row>
    <row r="3209" spans="1:11" s="122" customFormat="1">
      <c r="A3209" s="128" t="s">
        <v>1560</v>
      </c>
      <c r="B3209" s="127">
        <v>101000</v>
      </c>
      <c r="C3209" s="127">
        <f t="shared" si="120"/>
        <v>384500</v>
      </c>
      <c r="D3209" s="129"/>
      <c r="E3209" s="130" t="s">
        <v>7181</v>
      </c>
      <c r="F3209" s="131"/>
      <c r="G3209" s="126"/>
      <c r="H3209" s="126"/>
      <c r="I3209" s="126"/>
      <c r="J3209" s="126"/>
      <c r="K3209" s="126"/>
    </row>
    <row r="3210" spans="1:11" s="122" customFormat="1">
      <c r="A3210" s="128" t="s">
        <v>1561</v>
      </c>
      <c r="B3210" s="127">
        <v>102000</v>
      </c>
      <c r="C3210" s="127">
        <f t="shared" si="120"/>
        <v>388200</v>
      </c>
      <c r="D3210" s="129"/>
      <c r="E3210" s="130" t="s">
        <v>7181</v>
      </c>
      <c r="F3210" s="131"/>
      <c r="G3210" s="126"/>
      <c r="H3210" s="126"/>
      <c r="I3210" s="126"/>
      <c r="J3210" s="126"/>
      <c r="K3210" s="126"/>
    </row>
    <row r="3211" spans="1:11" s="122" customFormat="1">
      <c r="A3211" s="128" t="s">
        <v>1562</v>
      </c>
      <c r="B3211" s="127">
        <v>103000</v>
      </c>
      <c r="C3211" s="127">
        <f t="shared" si="120"/>
        <v>391900</v>
      </c>
      <c r="D3211" s="129"/>
      <c r="E3211" s="130" t="s">
        <v>7181</v>
      </c>
      <c r="F3211" s="131"/>
      <c r="G3211" s="126"/>
      <c r="H3211" s="126"/>
      <c r="I3211" s="126"/>
      <c r="J3211" s="126"/>
      <c r="K3211" s="126"/>
    </row>
    <row r="3212" spans="1:11" s="122" customFormat="1">
      <c r="A3212" s="128" t="s">
        <v>1563</v>
      </c>
      <c r="B3212" s="127">
        <v>104000</v>
      </c>
      <c r="C3212" s="127">
        <f t="shared" si="120"/>
        <v>395600</v>
      </c>
      <c r="D3212" s="129"/>
      <c r="E3212" s="130" t="s">
        <v>7181</v>
      </c>
      <c r="F3212" s="131"/>
      <c r="G3212" s="126"/>
      <c r="H3212" s="126"/>
      <c r="I3212" s="126"/>
      <c r="J3212" s="126"/>
      <c r="K3212" s="126"/>
    </row>
    <row r="3213" spans="1:11" s="122" customFormat="1">
      <c r="A3213" s="128" t="s">
        <v>1564</v>
      </c>
      <c r="B3213" s="127">
        <v>105000</v>
      </c>
      <c r="C3213" s="127">
        <f t="shared" si="120"/>
        <v>399300</v>
      </c>
      <c r="D3213" s="129"/>
      <c r="E3213" s="130" t="s">
        <v>7181</v>
      </c>
      <c r="F3213" s="131"/>
      <c r="G3213" s="126"/>
      <c r="H3213" s="126"/>
      <c r="I3213" s="126"/>
      <c r="J3213" s="126"/>
      <c r="K3213" s="126"/>
    </row>
    <row r="3214" spans="1:11" s="122" customFormat="1">
      <c r="A3214" s="128" t="s">
        <v>1565</v>
      </c>
      <c r="B3214" s="127">
        <v>106000</v>
      </c>
      <c r="C3214" s="127">
        <f t="shared" si="120"/>
        <v>403000</v>
      </c>
      <c r="D3214" s="129"/>
      <c r="E3214" s="130" t="s">
        <v>7181</v>
      </c>
      <c r="F3214" s="131"/>
      <c r="G3214" s="126"/>
      <c r="H3214" s="126"/>
      <c r="I3214" s="126"/>
      <c r="J3214" s="126"/>
      <c r="K3214" s="126"/>
    </row>
    <row r="3215" spans="1:11" s="122" customFormat="1">
      <c r="A3215" s="128" t="s">
        <v>1566</v>
      </c>
      <c r="B3215" s="127">
        <v>107000</v>
      </c>
      <c r="C3215" s="127">
        <f t="shared" si="120"/>
        <v>406700</v>
      </c>
      <c r="D3215" s="129"/>
      <c r="E3215" s="130" t="s">
        <v>7181</v>
      </c>
      <c r="F3215" s="131"/>
      <c r="G3215" s="126"/>
      <c r="H3215" s="126"/>
      <c r="I3215" s="126"/>
      <c r="J3215" s="126"/>
      <c r="K3215" s="126"/>
    </row>
    <row r="3216" spans="1:11" s="122" customFormat="1">
      <c r="A3216" s="128" t="s">
        <v>1567</v>
      </c>
      <c r="B3216" s="127">
        <v>108000</v>
      </c>
      <c r="C3216" s="127">
        <f t="shared" si="120"/>
        <v>410400</v>
      </c>
      <c r="D3216" s="129"/>
      <c r="E3216" s="130" t="s">
        <v>7181</v>
      </c>
      <c r="F3216" s="131"/>
      <c r="G3216" s="126"/>
      <c r="H3216" s="126"/>
      <c r="I3216" s="126"/>
      <c r="J3216" s="126"/>
      <c r="K3216" s="126"/>
    </row>
    <row r="3217" spans="1:11" s="122" customFormat="1">
      <c r="A3217" s="128" t="s">
        <v>1568</v>
      </c>
      <c r="B3217" s="127">
        <v>109000</v>
      </c>
      <c r="C3217" s="127">
        <f t="shared" si="120"/>
        <v>414100</v>
      </c>
      <c r="D3217" s="129"/>
      <c r="E3217" s="130" t="s">
        <v>7181</v>
      </c>
      <c r="F3217" s="131"/>
      <c r="G3217" s="126"/>
      <c r="H3217" s="126"/>
      <c r="I3217" s="126"/>
      <c r="J3217" s="126"/>
      <c r="K3217" s="126"/>
    </row>
    <row r="3218" spans="1:11" s="122" customFormat="1">
      <c r="A3218" s="128" t="s">
        <v>1569</v>
      </c>
      <c r="B3218" s="127">
        <v>110000</v>
      </c>
      <c r="C3218" s="127">
        <f t="shared" si="120"/>
        <v>417800</v>
      </c>
      <c r="D3218" s="129"/>
      <c r="E3218" s="130" t="s">
        <v>7181</v>
      </c>
      <c r="F3218" s="131"/>
      <c r="G3218" s="126"/>
      <c r="H3218" s="126"/>
      <c r="I3218" s="126"/>
      <c r="J3218" s="126"/>
      <c r="K3218" s="126"/>
    </row>
    <row r="3219" spans="1:11" s="122" customFormat="1">
      <c r="A3219" s="128" t="s">
        <v>1570</v>
      </c>
      <c r="B3219" s="127">
        <v>111000</v>
      </c>
      <c r="C3219" s="127">
        <f t="shared" si="120"/>
        <v>421500</v>
      </c>
      <c r="D3219" s="129"/>
      <c r="E3219" s="130" t="s">
        <v>7181</v>
      </c>
      <c r="F3219" s="131"/>
      <c r="G3219" s="126"/>
      <c r="H3219" s="126"/>
      <c r="I3219" s="126"/>
      <c r="J3219" s="126"/>
      <c r="K3219" s="126"/>
    </row>
    <row r="3220" spans="1:11" s="122" customFormat="1">
      <c r="A3220" s="128" t="s">
        <v>1571</v>
      </c>
      <c r="B3220" s="127">
        <v>112000</v>
      </c>
      <c r="C3220" s="127">
        <f t="shared" si="120"/>
        <v>425200</v>
      </c>
      <c r="D3220" s="129"/>
      <c r="E3220" s="130" t="s">
        <v>7181</v>
      </c>
      <c r="F3220" s="131"/>
      <c r="G3220" s="126"/>
      <c r="H3220" s="126"/>
      <c r="I3220" s="126"/>
      <c r="J3220" s="126"/>
      <c r="K3220" s="126"/>
    </row>
    <row r="3221" spans="1:11" s="122" customFormat="1">
      <c r="A3221" s="128" t="s">
        <v>1572</v>
      </c>
      <c r="B3221" s="127">
        <v>113000</v>
      </c>
      <c r="C3221" s="127">
        <f t="shared" si="120"/>
        <v>428900</v>
      </c>
      <c r="D3221" s="129"/>
      <c r="E3221" s="130" t="s">
        <v>7181</v>
      </c>
      <c r="F3221" s="131"/>
      <c r="G3221" s="126"/>
      <c r="H3221" s="126"/>
      <c r="I3221" s="126"/>
      <c r="J3221" s="126"/>
      <c r="K3221" s="126"/>
    </row>
    <row r="3222" spans="1:11" s="122" customFormat="1">
      <c r="A3222" s="128" t="s">
        <v>1573</v>
      </c>
      <c r="B3222" s="127">
        <v>114000</v>
      </c>
      <c r="C3222" s="127">
        <f t="shared" si="120"/>
        <v>432600</v>
      </c>
      <c r="D3222" s="129"/>
      <c r="E3222" s="130" t="s">
        <v>7181</v>
      </c>
      <c r="F3222" s="131"/>
      <c r="G3222" s="126"/>
      <c r="H3222" s="126"/>
      <c r="I3222" s="126"/>
      <c r="J3222" s="126"/>
      <c r="K3222" s="126"/>
    </row>
    <row r="3223" spans="1:11" s="122" customFormat="1">
      <c r="A3223" s="128" t="s">
        <v>1574</v>
      </c>
      <c r="B3223" s="127">
        <v>115000</v>
      </c>
      <c r="C3223" s="127">
        <f t="shared" si="120"/>
        <v>436300</v>
      </c>
      <c r="D3223" s="129"/>
      <c r="E3223" s="130" t="s">
        <v>7181</v>
      </c>
      <c r="F3223" s="131"/>
      <c r="G3223" s="126"/>
      <c r="H3223" s="126"/>
      <c r="I3223" s="126"/>
      <c r="J3223" s="126"/>
      <c r="K3223" s="126"/>
    </row>
    <row r="3224" spans="1:11" s="122" customFormat="1">
      <c r="A3224" s="128" t="s">
        <v>1575</v>
      </c>
      <c r="B3224" s="127">
        <v>116000</v>
      </c>
      <c r="C3224" s="127">
        <f t="shared" si="120"/>
        <v>440000</v>
      </c>
      <c r="D3224" s="129"/>
      <c r="E3224" s="130" t="s">
        <v>7181</v>
      </c>
      <c r="F3224" s="131"/>
      <c r="G3224" s="126"/>
      <c r="H3224" s="126"/>
      <c r="I3224" s="126"/>
      <c r="J3224" s="126"/>
      <c r="K3224" s="126"/>
    </row>
    <row r="3225" spans="1:11" s="122" customFormat="1">
      <c r="A3225" s="128" t="s">
        <v>1576</v>
      </c>
      <c r="B3225" s="127">
        <v>117000</v>
      </c>
      <c r="C3225" s="127">
        <f t="shared" si="120"/>
        <v>443700</v>
      </c>
      <c r="D3225" s="129"/>
      <c r="E3225" s="130" t="s">
        <v>7181</v>
      </c>
      <c r="F3225" s="131"/>
      <c r="G3225" s="126"/>
      <c r="H3225" s="126"/>
      <c r="I3225" s="126"/>
      <c r="J3225" s="126"/>
      <c r="K3225" s="126"/>
    </row>
    <row r="3226" spans="1:11" s="122" customFormat="1">
      <c r="A3226" s="128" t="s">
        <v>1577</v>
      </c>
      <c r="B3226" s="127">
        <v>118000</v>
      </c>
      <c r="C3226" s="127">
        <f t="shared" si="120"/>
        <v>447400</v>
      </c>
      <c r="D3226" s="129"/>
      <c r="E3226" s="130" t="s">
        <v>7181</v>
      </c>
      <c r="F3226" s="131"/>
      <c r="G3226" s="126"/>
      <c r="H3226" s="126"/>
      <c r="I3226" s="126"/>
      <c r="J3226" s="126"/>
      <c r="K3226" s="126"/>
    </row>
    <row r="3227" spans="1:11" s="122" customFormat="1">
      <c r="A3227" s="128" t="s">
        <v>1578</v>
      </c>
      <c r="B3227" s="127">
        <v>119000</v>
      </c>
      <c r="C3227" s="127">
        <f t="shared" si="120"/>
        <v>451100</v>
      </c>
      <c r="D3227" s="129"/>
      <c r="E3227" s="130" t="s">
        <v>7181</v>
      </c>
      <c r="F3227" s="131"/>
      <c r="G3227" s="126"/>
      <c r="H3227" s="126"/>
      <c r="I3227" s="126"/>
      <c r="J3227" s="126"/>
      <c r="K3227" s="126"/>
    </row>
    <row r="3228" spans="1:11" s="122" customFormat="1">
      <c r="A3228" s="128" t="s">
        <v>1579</v>
      </c>
      <c r="B3228" s="127">
        <v>120000</v>
      </c>
      <c r="C3228" s="127">
        <f t="shared" si="120"/>
        <v>454800</v>
      </c>
      <c r="D3228" s="129"/>
      <c r="E3228" s="130" t="s">
        <v>7181</v>
      </c>
      <c r="F3228" s="131"/>
      <c r="G3228" s="126"/>
      <c r="H3228" s="126"/>
      <c r="I3228" s="126"/>
      <c r="J3228" s="126"/>
      <c r="K3228" s="126"/>
    </row>
    <row r="3229" spans="1:11" s="122" customFormat="1">
      <c r="A3229" s="128" t="s">
        <v>1580</v>
      </c>
      <c r="B3229" s="127">
        <v>121000</v>
      </c>
      <c r="C3229" s="127">
        <f t="shared" si="120"/>
        <v>458500</v>
      </c>
      <c r="D3229" s="129"/>
      <c r="E3229" s="130" t="s">
        <v>7181</v>
      </c>
      <c r="F3229" s="131"/>
      <c r="G3229" s="126"/>
      <c r="H3229" s="126"/>
      <c r="I3229" s="126"/>
      <c r="J3229" s="126"/>
      <c r="K3229" s="126"/>
    </row>
    <row r="3230" spans="1:11" s="122" customFormat="1">
      <c r="A3230" s="128" t="s">
        <v>1581</v>
      </c>
      <c r="B3230" s="127">
        <v>122000</v>
      </c>
      <c r="C3230" s="127">
        <f t="shared" si="120"/>
        <v>462200</v>
      </c>
      <c r="D3230" s="129"/>
      <c r="E3230" s="130" t="s">
        <v>7181</v>
      </c>
      <c r="F3230" s="131"/>
      <c r="G3230" s="126"/>
      <c r="H3230" s="126"/>
      <c r="I3230" s="126"/>
      <c r="J3230" s="126"/>
      <c r="K3230" s="126"/>
    </row>
    <row r="3231" spans="1:11" s="122" customFormat="1">
      <c r="A3231" s="128" t="s">
        <v>1582</v>
      </c>
      <c r="B3231" s="127">
        <v>123000</v>
      </c>
      <c r="C3231" s="127">
        <f t="shared" si="120"/>
        <v>465900</v>
      </c>
      <c r="D3231" s="129"/>
      <c r="E3231" s="130" t="s">
        <v>7181</v>
      </c>
      <c r="F3231" s="131"/>
      <c r="G3231" s="126"/>
      <c r="H3231" s="126"/>
      <c r="I3231" s="126"/>
      <c r="J3231" s="126"/>
      <c r="K3231" s="126"/>
    </row>
    <row r="3232" spans="1:11" s="122" customFormat="1">
      <c r="A3232" s="128" t="s">
        <v>1583</v>
      </c>
      <c r="B3232" s="127">
        <v>124000</v>
      </c>
      <c r="C3232" s="127">
        <f t="shared" si="120"/>
        <v>469600</v>
      </c>
      <c r="D3232" s="129"/>
      <c r="E3232" s="130" t="s">
        <v>7181</v>
      </c>
      <c r="F3232" s="131"/>
      <c r="G3232" s="126"/>
      <c r="H3232" s="126"/>
      <c r="I3232" s="126"/>
      <c r="J3232" s="126"/>
      <c r="K3232" s="126"/>
    </row>
    <row r="3233" spans="1:11" s="122" customFormat="1">
      <c r="A3233" s="128" t="s">
        <v>1584</v>
      </c>
      <c r="B3233" s="127">
        <v>125000</v>
      </c>
      <c r="C3233" s="127">
        <f t="shared" si="120"/>
        <v>473300</v>
      </c>
      <c r="D3233" s="129"/>
      <c r="E3233" s="130" t="s">
        <v>7181</v>
      </c>
      <c r="F3233" s="131"/>
      <c r="G3233" s="126"/>
      <c r="H3233" s="126"/>
      <c r="I3233" s="126"/>
      <c r="J3233" s="126"/>
      <c r="K3233" s="126"/>
    </row>
    <row r="3234" spans="1:11" s="122" customFormat="1">
      <c r="A3234" s="128" t="s">
        <v>1585</v>
      </c>
      <c r="B3234" s="127">
        <v>126000</v>
      </c>
      <c r="C3234" s="127">
        <f t="shared" si="120"/>
        <v>477000</v>
      </c>
      <c r="D3234" s="129"/>
      <c r="E3234" s="130" t="s">
        <v>7181</v>
      </c>
      <c r="F3234" s="131"/>
      <c r="G3234" s="126"/>
      <c r="H3234" s="126"/>
      <c r="I3234" s="126"/>
      <c r="J3234" s="126"/>
      <c r="K3234" s="126"/>
    </row>
    <row r="3235" spans="1:11" s="122" customFormat="1">
      <c r="A3235" s="128" t="s">
        <v>1586</v>
      </c>
      <c r="B3235" s="127">
        <v>127000</v>
      </c>
      <c r="C3235" s="127">
        <f t="shared" si="120"/>
        <v>480700</v>
      </c>
      <c r="D3235" s="129"/>
      <c r="E3235" s="130" t="s">
        <v>7181</v>
      </c>
      <c r="F3235" s="131"/>
      <c r="G3235" s="126"/>
      <c r="H3235" s="126"/>
      <c r="I3235" s="126"/>
      <c r="J3235" s="126"/>
      <c r="K3235" s="126"/>
    </row>
    <row r="3236" spans="1:11" s="122" customFormat="1">
      <c r="A3236" s="128" t="s">
        <v>1587</v>
      </c>
      <c r="B3236" s="127">
        <v>128000</v>
      </c>
      <c r="C3236" s="127">
        <f t="shared" si="120"/>
        <v>484400</v>
      </c>
      <c r="D3236" s="129"/>
      <c r="E3236" s="130" t="s">
        <v>7181</v>
      </c>
      <c r="F3236" s="131"/>
      <c r="G3236" s="126"/>
      <c r="H3236" s="126"/>
      <c r="I3236" s="126"/>
      <c r="J3236" s="126"/>
      <c r="K3236" s="126"/>
    </row>
    <row r="3237" spans="1:11" s="122" customFormat="1">
      <c r="A3237" s="128" t="s">
        <v>1588</v>
      </c>
      <c r="B3237" s="127">
        <v>129000</v>
      </c>
      <c r="C3237" s="127">
        <f t="shared" si="120"/>
        <v>488100</v>
      </c>
      <c r="D3237" s="129"/>
      <c r="E3237" s="130" t="s">
        <v>7181</v>
      </c>
      <c r="F3237" s="131"/>
      <c r="G3237" s="126"/>
      <c r="H3237" s="126"/>
      <c r="I3237" s="126"/>
      <c r="J3237" s="126"/>
      <c r="K3237" s="126"/>
    </row>
    <row r="3238" spans="1:11" s="122" customFormat="1">
      <c r="A3238" s="128" t="s">
        <v>1589</v>
      </c>
      <c r="B3238" s="127">
        <v>130000</v>
      </c>
      <c r="C3238" s="127">
        <f t="shared" si="120"/>
        <v>491800</v>
      </c>
      <c r="D3238" s="129"/>
      <c r="E3238" s="130" t="s">
        <v>7181</v>
      </c>
      <c r="F3238" s="131"/>
      <c r="G3238" s="126"/>
      <c r="H3238" s="126"/>
      <c r="I3238" s="126"/>
      <c r="J3238" s="126"/>
      <c r="K3238" s="126"/>
    </row>
    <row r="3239" spans="1:11" s="122" customFormat="1">
      <c r="A3239" s="128" t="s">
        <v>1590</v>
      </c>
      <c r="B3239" s="127">
        <v>131000</v>
      </c>
      <c r="C3239" s="127">
        <f t="shared" ref="C3239:C3258" si="121">SUM(C3238)+3700</f>
        <v>495500</v>
      </c>
      <c r="D3239" s="129"/>
      <c r="E3239" s="130" t="s">
        <v>7181</v>
      </c>
      <c r="F3239" s="131"/>
      <c r="G3239" s="126"/>
      <c r="H3239" s="126"/>
      <c r="I3239" s="126"/>
      <c r="J3239" s="126"/>
      <c r="K3239" s="126"/>
    </row>
    <row r="3240" spans="1:11" s="122" customFormat="1">
      <c r="A3240" s="128" t="s">
        <v>1591</v>
      </c>
      <c r="B3240" s="127">
        <v>132000</v>
      </c>
      <c r="C3240" s="127">
        <f t="shared" si="121"/>
        <v>499200</v>
      </c>
      <c r="D3240" s="129"/>
      <c r="E3240" s="130" t="s">
        <v>7181</v>
      </c>
      <c r="F3240" s="131"/>
      <c r="G3240" s="126"/>
      <c r="H3240" s="126"/>
      <c r="I3240" s="126"/>
      <c r="J3240" s="126"/>
      <c r="K3240" s="126"/>
    </row>
    <row r="3241" spans="1:11" s="122" customFormat="1">
      <c r="A3241" s="128" t="s">
        <v>1592</v>
      </c>
      <c r="B3241" s="127">
        <v>133000</v>
      </c>
      <c r="C3241" s="127">
        <f t="shared" si="121"/>
        <v>502900</v>
      </c>
      <c r="D3241" s="129"/>
      <c r="E3241" s="130" t="s">
        <v>7181</v>
      </c>
      <c r="F3241" s="131"/>
      <c r="G3241" s="126"/>
      <c r="H3241" s="126"/>
      <c r="I3241" s="126"/>
      <c r="J3241" s="126"/>
      <c r="K3241" s="126"/>
    </row>
    <row r="3242" spans="1:11" s="122" customFormat="1">
      <c r="A3242" s="128" t="s">
        <v>1593</v>
      </c>
      <c r="B3242" s="127">
        <v>134000</v>
      </c>
      <c r="C3242" s="127">
        <f t="shared" si="121"/>
        <v>506600</v>
      </c>
      <c r="D3242" s="129"/>
      <c r="E3242" s="130" t="s">
        <v>7181</v>
      </c>
      <c r="F3242" s="131"/>
      <c r="G3242" s="126"/>
      <c r="H3242" s="126"/>
      <c r="I3242" s="126"/>
      <c r="J3242" s="126"/>
      <c r="K3242" s="126"/>
    </row>
    <row r="3243" spans="1:11" s="122" customFormat="1">
      <c r="A3243" s="128" t="s">
        <v>1594</v>
      </c>
      <c r="B3243" s="127">
        <v>135000</v>
      </c>
      <c r="C3243" s="127">
        <f t="shared" si="121"/>
        <v>510300</v>
      </c>
      <c r="D3243" s="129"/>
      <c r="E3243" s="130" t="s">
        <v>7181</v>
      </c>
      <c r="F3243" s="131"/>
      <c r="G3243" s="126"/>
      <c r="H3243" s="126"/>
      <c r="I3243" s="126"/>
      <c r="J3243" s="126"/>
      <c r="K3243" s="126"/>
    </row>
    <row r="3244" spans="1:11" s="122" customFormat="1">
      <c r="A3244" s="128" t="s">
        <v>1595</v>
      </c>
      <c r="B3244" s="127">
        <v>136000</v>
      </c>
      <c r="C3244" s="127">
        <f t="shared" si="121"/>
        <v>514000</v>
      </c>
      <c r="D3244" s="129"/>
      <c r="E3244" s="130" t="s">
        <v>7181</v>
      </c>
      <c r="F3244" s="131"/>
      <c r="G3244" s="126"/>
      <c r="H3244" s="126"/>
      <c r="I3244" s="126"/>
      <c r="J3244" s="126"/>
      <c r="K3244" s="126"/>
    </row>
    <row r="3245" spans="1:11" s="122" customFormat="1">
      <c r="A3245" s="128" t="s">
        <v>1596</v>
      </c>
      <c r="B3245" s="127">
        <v>137000</v>
      </c>
      <c r="C3245" s="127">
        <f t="shared" si="121"/>
        <v>517700</v>
      </c>
      <c r="D3245" s="129"/>
      <c r="E3245" s="130" t="s">
        <v>7181</v>
      </c>
      <c r="F3245" s="131"/>
      <c r="G3245" s="126"/>
      <c r="H3245" s="126"/>
      <c r="I3245" s="126"/>
      <c r="J3245" s="126"/>
      <c r="K3245" s="126"/>
    </row>
    <row r="3246" spans="1:11" s="122" customFormat="1">
      <c r="A3246" s="128" t="s">
        <v>1597</v>
      </c>
      <c r="B3246" s="127">
        <v>138000</v>
      </c>
      <c r="C3246" s="127">
        <f t="shared" si="121"/>
        <v>521400</v>
      </c>
      <c r="D3246" s="129"/>
      <c r="E3246" s="130" t="s">
        <v>7181</v>
      </c>
      <c r="F3246" s="131"/>
      <c r="G3246" s="126"/>
      <c r="H3246" s="126"/>
      <c r="I3246" s="126"/>
      <c r="J3246" s="126"/>
      <c r="K3246" s="126"/>
    </row>
    <row r="3247" spans="1:11" s="122" customFormat="1">
      <c r="A3247" s="128" t="s">
        <v>1598</v>
      </c>
      <c r="B3247" s="127">
        <v>139000</v>
      </c>
      <c r="C3247" s="127">
        <f t="shared" si="121"/>
        <v>525100</v>
      </c>
      <c r="D3247" s="129"/>
      <c r="E3247" s="130" t="s">
        <v>7181</v>
      </c>
      <c r="F3247" s="131"/>
      <c r="G3247" s="126"/>
      <c r="H3247" s="126"/>
      <c r="I3247" s="126"/>
      <c r="J3247" s="126"/>
      <c r="K3247" s="126"/>
    </row>
    <row r="3248" spans="1:11" s="122" customFormat="1">
      <c r="A3248" s="128" t="s">
        <v>1599</v>
      </c>
      <c r="B3248" s="127">
        <v>140000</v>
      </c>
      <c r="C3248" s="127">
        <f t="shared" si="121"/>
        <v>528800</v>
      </c>
      <c r="D3248" s="129"/>
      <c r="E3248" s="130" t="s">
        <v>7181</v>
      </c>
      <c r="F3248" s="131"/>
      <c r="G3248" s="126"/>
      <c r="H3248" s="126"/>
      <c r="I3248" s="126"/>
      <c r="J3248" s="126"/>
      <c r="K3248" s="126"/>
    </row>
    <row r="3249" spans="1:11" s="122" customFormat="1">
      <c r="A3249" s="128" t="s">
        <v>1600</v>
      </c>
      <c r="B3249" s="127">
        <v>141000</v>
      </c>
      <c r="C3249" s="127">
        <f t="shared" si="121"/>
        <v>532500</v>
      </c>
      <c r="D3249" s="129"/>
      <c r="E3249" s="130" t="s">
        <v>7181</v>
      </c>
      <c r="F3249" s="131"/>
      <c r="G3249" s="126"/>
      <c r="H3249" s="126"/>
      <c r="I3249" s="126"/>
      <c r="J3249" s="126"/>
      <c r="K3249" s="126"/>
    </row>
    <row r="3250" spans="1:11" s="122" customFormat="1">
      <c r="A3250" s="128" t="s">
        <v>1601</v>
      </c>
      <c r="B3250" s="127">
        <v>142000</v>
      </c>
      <c r="C3250" s="127">
        <f t="shared" si="121"/>
        <v>536200</v>
      </c>
      <c r="D3250" s="129"/>
      <c r="E3250" s="130" t="s">
        <v>7181</v>
      </c>
      <c r="F3250" s="131"/>
      <c r="G3250" s="126"/>
      <c r="H3250" s="126"/>
      <c r="I3250" s="126"/>
      <c r="J3250" s="126"/>
      <c r="K3250" s="126"/>
    </row>
    <row r="3251" spans="1:11" s="122" customFormat="1">
      <c r="A3251" s="128" t="s">
        <v>1602</v>
      </c>
      <c r="B3251" s="127">
        <v>143000</v>
      </c>
      <c r="C3251" s="127">
        <f t="shared" si="121"/>
        <v>539900</v>
      </c>
      <c r="D3251" s="129"/>
      <c r="E3251" s="130" t="s">
        <v>7181</v>
      </c>
      <c r="F3251" s="131"/>
      <c r="G3251" s="126"/>
      <c r="H3251" s="126"/>
      <c r="I3251" s="126"/>
      <c r="J3251" s="126"/>
      <c r="K3251" s="126"/>
    </row>
    <row r="3252" spans="1:11" s="122" customFormat="1">
      <c r="A3252" s="128" t="s">
        <v>1603</v>
      </c>
      <c r="B3252" s="127">
        <v>144000</v>
      </c>
      <c r="C3252" s="127">
        <f t="shared" si="121"/>
        <v>543600</v>
      </c>
      <c r="D3252" s="129"/>
      <c r="E3252" s="130" t="s">
        <v>7181</v>
      </c>
      <c r="F3252" s="131"/>
      <c r="G3252" s="126"/>
      <c r="H3252" s="126"/>
      <c r="I3252" s="126"/>
      <c r="J3252" s="126"/>
      <c r="K3252" s="126"/>
    </row>
    <row r="3253" spans="1:11" s="122" customFormat="1">
      <c r="A3253" s="128" t="s">
        <v>1604</v>
      </c>
      <c r="B3253" s="127">
        <v>145000</v>
      </c>
      <c r="C3253" s="127">
        <f t="shared" si="121"/>
        <v>547300</v>
      </c>
      <c r="D3253" s="129"/>
      <c r="E3253" s="130" t="s">
        <v>7181</v>
      </c>
      <c r="F3253" s="131"/>
      <c r="G3253" s="126"/>
      <c r="H3253" s="126"/>
      <c r="I3253" s="126"/>
      <c r="J3253" s="126"/>
      <c r="K3253" s="126"/>
    </row>
    <row r="3254" spans="1:11" s="122" customFormat="1">
      <c r="A3254" s="128" t="s">
        <v>1605</v>
      </c>
      <c r="B3254" s="127">
        <v>146000</v>
      </c>
      <c r="C3254" s="127">
        <f t="shared" si="121"/>
        <v>551000</v>
      </c>
      <c r="D3254" s="129"/>
      <c r="E3254" s="130" t="s">
        <v>7181</v>
      </c>
      <c r="F3254" s="131"/>
      <c r="G3254" s="126"/>
      <c r="H3254" s="126"/>
      <c r="I3254" s="126"/>
      <c r="J3254" s="126"/>
      <c r="K3254" s="126"/>
    </row>
    <row r="3255" spans="1:11" s="122" customFormat="1">
      <c r="A3255" s="128" t="s">
        <v>1606</v>
      </c>
      <c r="B3255" s="127">
        <v>147000</v>
      </c>
      <c r="C3255" s="127">
        <f t="shared" si="121"/>
        <v>554700</v>
      </c>
      <c r="D3255" s="129"/>
      <c r="E3255" s="130" t="s">
        <v>7181</v>
      </c>
      <c r="F3255" s="131"/>
      <c r="G3255" s="126"/>
      <c r="H3255" s="126"/>
      <c r="I3255" s="126"/>
      <c r="J3255" s="126"/>
      <c r="K3255" s="126"/>
    </row>
    <row r="3256" spans="1:11" s="122" customFormat="1">
      <c r="A3256" s="128" t="s">
        <v>1607</v>
      </c>
      <c r="B3256" s="127">
        <v>148000</v>
      </c>
      <c r="C3256" s="127">
        <f t="shared" si="121"/>
        <v>558400</v>
      </c>
      <c r="D3256" s="129"/>
      <c r="E3256" s="130" t="s">
        <v>7181</v>
      </c>
      <c r="F3256" s="131"/>
      <c r="G3256" s="126"/>
      <c r="H3256" s="126"/>
      <c r="I3256" s="126"/>
      <c r="J3256" s="126"/>
      <c r="K3256" s="126"/>
    </row>
    <row r="3257" spans="1:11" s="122" customFormat="1">
      <c r="A3257" s="128" t="s">
        <v>1608</v>
      </c>
      <c r="B3257" s="127">
        <v>149000</v>
      </c>
      <c r="C3257" s="127">
        <f t="shared" si="121"/>
        <v>562100</v>
      </c>
      <c r="D3257" s="129"/>
      <c r="E3257" s="130" t="s">
        <v>7181</v>
      </c>
      <c r="F3257" s="131"/>
      <c r="G3257" s="126"/>
      <c r="H3257" s="126"/>
      <c r="I3257" s="126"/>
      <c r="J3257" s="126"/>
      <c r="K3257" s="126"/>
    </row>
    <row r="3258" spans="1:11" s="122" customFormat="1">
      <c r="A3258" s="128" t="s">
        <v>1609</v>
      </c>
      <c r="B3258" s="127">
        <v>150000</v>
      </c>
      <c r="C3258" s="127">
        <f t="shared" si="121"/>
        <v>565800</v>
      </c>
      <c r="D3258" s="129"/>
      <c r="E3258" s="130" t="s">
        <v>7181</v>
      </c>
      <c r="F3258" s="131"/>
      <c r="G3258" s="126"/>
      <c r="H3258" s="126"/>
      <c r="I3258" s="126"/>
      <c r="J3258" s="126"/>
      <c r="K3258" s="126"/>
    </row>
    <row r="3259" spans="1:11" s="122" customFormat="1">
      <c r="A3259" s="128" t="s">
        <v>1610</v>
      </c>
      <c r="B3259" s="127">
        <v>1000</v>
      </c>
      <c r="C3259" s="127">
        <v>31500</v>
      </c>
      <c r="D3259" s="129">
        <f t="shared" ref="D3259:D3322" si="122">SUM($G$3)*(B3259*0.001)</f>
        <v>980</v>
      </c>
      <c r="E3259" s="130" t="s">
        <v>7181</v>
      </c>
      <c r="F3259" s="131"/>
      <c r="G3259" s="126"/>
      <c r="H3259" s="126"/>
      <c r="I3259" s="126"/>
      <c r="J3259" s="126"/>
      <c r="K3259" s="126"/>
    </row>
    <row r="3260" spans="1:11" s="122" customFormat="1">
      <c r="A3260" s="128" t="s">
        <v>1611</v>
      </c>
      <c r="B3260" s="127">
        <v>2000</v>
      </c>
      <c r="C3260" s="127">
        <f>C3259+16000</f>
        <v>47500</v>
      </c>
      <c r="D3260" s="129">
        <f t="shared" si="122"/>
        <v>1960</v>
      </c>
      <c r="E3260" s="130" t="s">
        <v>7181</v>
      </c>
      <c r="F3260" s="131"/>
      <c r="G3260" s="126"/>
      <c r="H3260" s="126"/>
      <c r="I3260" s="126"/>
      <c r="J3260" s="126"/>
      <c r="K3260" s="126"/>
    </row>
    <row r="3261" spans="1:11" s="122" customFormat="1">
      <c r="A3261" s="128" t="s">
        <v>1612</v>
      </c>
      <c r="B3261" s="127">
        <v>3000</v>
      </c>
      <c r="C3261" s="127">
        <f t="shared" ref="C3261:C3324" si="123">C3260+16000</f>
        <v>63500</v>
      </c>
      <c r="D3261" s="129">
        <f t="shared" si="122"/>
        <v>2940</v>
      </c>
      <c r="E3261" s="130" t="s">
        <v>7181</v>
      </c>
      <c r="F3261" s="131"/>
      <c r="G3261" s="126"/>
      <c r="H3261" s="126"/>
      <c r="I3261" s="126"/>
      <c r="J3261" s="126"/>
      <c r="K3261" s="126"/>
    </row>
    <row r="3262" spans="1:11" s="122" customFormat="1">
      <c r="A3262" s="128" t="s">
        <v>1613</v>
      </c>
      <c r="B3262" s="127">
        <v>4000</v>
      </c>
      <c r="C3262" s="127">
        <f t="shared" si="123"/>
        <v>79500</v>
      </c>
      <c r="D3262" s="129">
        <f t="shared" si="122"/>
        <v>3920</v>
      </c>
      <c r="E3262" s="130" t="s">
        <v>7181</v>
      </c>
      <c r="F3262" s="131"/>
      <c r="G3262" s="126"/>
      <c r="H3262" s="126"/>
      <c r="I3262" s="126"/>
      <c r="J3262" s="126"/>
      <c r="K3262" s="126"/>
    </row>
    <row r="3263" spans="1:11" s="122" customFormat="1">
      <c r="A3263" s="128" t="s">
        <v>1614</v>
      </c>
      <c r="B3263" s="127">
        <v>5000</v>
      </c>
      <c r="C3263" s="127">
        <f t="shared" si="123"/>
        <v>95500</v>
      </c>
      <c r="D3263" s="129">
        <f t="shared" si="122"/>
        <v>4900</v>
      </c>
      <c r="E3263" s="130" t="s">
        <v>7181</v>
      </c>
      <c r="F3263" s="131"/>
      <c r="G3263" s="126"/>
      <c r="H3263" s="126"/>
      <c r="I3263" s="126"/>
      <c r="J3263" s="126"/>
      <c r="K3263" s="126"/>
    </row>
    <row r="3264" spans="1:11" s="122" customFormat="1">
      <c r="A3264" s="128" t="s">
        <v>1615</v>
      </c>
      <c r="B3264" s="127">
        <v>6000</v>
      </c>
      <c r="C3264" s="127">
        <f t="shared" si="123"/>
        <v>111500</v>
      </c>
      <c r="D3264" s="129">
        <f t="shared" si="122"/>
        <v>5880</v>
      </c>
      <c r="E3264" s="130" t="s">
        <v>7181</v>
      </c>
      <c r="F3264" s="131"/>
      <c r="G3264" s="126"/>
      <c r="H3264" s="126"/>
      <c r="I3264" s="126"/>
      <c r="J3264" s="126"/>
      <c r="K3264" s="126"/>
    </row>
    <row r="3265" spans="1:11" s="122" customFormat="1">
      <c r="A3265" s="128" t="s">
        <v>1616</v>
      </c>
      <c r="B3265" s="127">
        <v>7000</v>
      </c>
      <c r="C3265" s="127">
        <f t="shared" si="123"/>
        <v>127500</v>
      </c>
      <c r="D3265" s="129">
        <f t="shared" si="122"/>
        <v>6860</v>
      </c>
      <c r="E3265" s="130" t="s">
        <v>7181</v>
      </c>
      <c r="F3265" s="131"/>
      <c r="G3265" s="126"/>
      <c r="H3265" s="126"/>
      <c r="I3265" s="126"/>
      <c r="J3265" s="126"/>
      <c r="K3265" s="126"/>
    </row>
    <row r="3266" spans="1:11" s="122" customFormat="1">
      <c r="A3266" s="128" t="s">
        <v>1617</v>
      </c>
      <c r="B3266" s="127">
        <v>8000</v>
      </c>
      <c r="C3266" s="127">
        <f t="shared" si="123"/>
        <v>143500</v>
      </c>
      <c r="D3266" s="129">
        <f t="shared" si="122"/>
        <v>7840</v>
      </c>
      <c r="E3266" s="130" t="s">
        <v>7181</v>
      </c>
      <c r="F3266" s="131"/>
      <c r="G3266" s="126"/>
      <c r="H3266" s="126"/>
      <c r="I3266" s="126"/>
      <c r="J3266" s="126"/>
      <c r="K3266" s="126"/>
    </row>
    <row r="3267" spans="1:11" s="122" customFormat="1">
      <c r="A3267" s="128" t="s">
        <v>1618</v>
      </c>
      <c r="B3267" s="127">
        <v>9000</v>
      </c>
      <c r="C3267" s="127">
        <f t="shared" si="123"/>
        <v>159500</v>
      </c>
      <c r="D3267" s="129">
        <f t="shared" si="122"/>
        <v>8820</v>
      </c>
      <c r="E3267" s="130" t="s">
        <v>7181</v>
      </c>
      <c r="F3267" s="131"/>
      <c r="G3267" s="126"/>
      <c r="H3267" s="126"/>
      <c r="I3267" s="126"/>
      <c r="J3267" s="126"/>
      <c r="K3267" s="126"/>
    </row>
    <row r="3268" spans="1:11" s="122" customFormat="1">
      <c r="A3268" s="128" t="s">
        <v>1619</v>
      </c>
      <c r="B3268" s="127">
        <v>10000</v>
      </c>
      <c r="C3268" s="127">
        <f t="shared" si="123"/>
        <v>175500</v>
      </c>
      <c r="D3268" s="129">
        <f t="shared" si="122"/>
        <v>9800</v>
      </c>
      <c r="E3268" s="130" t="s">
        <v>7181</v>
      </c>
      <c r="F3268" s="131"/>
      <c r="G3268" s="126"/>
      <c r="H3268" s="126"/>
      <c r="I3268" s="126"/>
      <c r="J3268" s="126"/>
      <c r="K3268" s="126"/>
    </row>
    <row r="3269" spans="1:11" s="122" customFormat="1">
      <c r="A3269" s="128" t="s">
        <v>1620</v>
      </c>
      <c r="B3269" s="127">
        <v>11000</v>
      </c>
      <c r="C3269" s="127">
        <f t="shared" si="123"/>
        <v>191500</v>
      </c>
      <c r="D3269" s="129">
        <f t="shared" si="122"/>
        <v>10780</v>
      </c>
      <c r="E3269" s="130" t="s">
        <v>7181</v>
      </c>
      <c r="F3269" s="131"/>
      <c r="G3269" s="126"/>
      <c r="H3269" s="126"/>
      <c r="I3269" s="126"/>
      <c r="J3269" s="126"/>
      <c r="K3269" s="126"/>
    </row>
    <row r="3270" spans="1:11" s="122" customFormat="1">
      <c r="A3270" s="128" t="s">
        <v>1621</v>
      </c>
      <c r="B3270" s="127">
        <v>12000</v>
      </c>
      <c r="C3270" s="127">
        <f t="shared" si="123"/>
        <v>207500</v>
      </c>
      <c r="D3270" s="129">
        <f t="shared" si="122"/>
        <v>11760</v>
      </c>
      <c r="E3270" s="130" t="s">
        <v>7181</v>
      </c>
      <c r="F3270" s="131"/>
      <c r="G3270" s="126"/>
      <c r="H3270" s="126"/>
      <c r="I3270" s="126"/>
      <c r="J3270" s="126"/>
      <c r="K3270" s="126"/>
    </row>
    <row r="3271" spans="1:11" s="122" customFormat="1">
      <c r="A3271" s="128" t="s">
        <v>1622</v>
      </c>
      <c r="B3271" s="127">
        <v>13000</v>
      </c>
      <c r="C3271" s="127">
        <f t="shared" si="123"/>
        <v>223500</v>
      </c>
      <c r="D3271" s="129">
        <f t="shared" si="122"/>
        <v>12740</v>
      </c>
      <c r="E3271" s="130" t="s">
        <v>7181</v>
      </c>
      <c r="F3271" s="131"/>
      <c r="G3271" s="126"/>
      <c r="H3271" s="126"/>
      <c r="I3271" s="126"/>
      <c r="J3271" s="126"/>
      <c r="K3271" s="126"/>
    </row>
    <row r="3272" spans="1:11" s="122" customFormat="1">
      <c r="A3272" s="128" t="s">
        <v>1623</v>
      </c>
      <c r="B3272" s="127">
        <v>14000</v>
      </c>
      <c r="C3272" s="127">
        <f t="shared" si="123"/>
        <v>239500</v>
      </c>
      <c r="D3272" s="129">
        <f t="shared" si="122"/>
        <v>13720</v>
      </c>
      <c r="E3272" s="130" t="s">
        <v>7181</v>
      </c>
      <c r="F3272" s="131"/>
      <c r="G3272" s="126"/>
      <c r="H3272" s="126"/>
      <c r="I3272" s="126"/>
      <c r="J3272" s="126"/>
      <c r="K3272" s="126"/>
    </row>
    <row r="3273" spans="1:11" s="122" customFormat="1">
      <c r="A3273" s="128" t="s">
        <v>1624</v>
      </c>
      <c r="B3273" s="127">
        <v>15000</v>
      </c>
      <c r="C3273" s="127">
        <f t="shared" si="123"/>
        <v>255500</v>
      </c>
      <c r="D3273" s="129">
        <f t="shared" si="122"/>
        <v>14700</v>
      </c>
      <c r="E3273" s="130" t="s">
        <v>7181</v>
      </c>
      <c r="F3273" s="131"/>
      <c r="G3273" s="126"/>
      <c r="H3273" s="126"/>
      <c r="I3273" s="126"/>
      <c r="J3273" s="126"/>
      <c r="K3273" s="126"/>
    </row>
    <row r="3274" spans="1:11" s="122" customFormat="1">
      <c r="A3274" s="128" t="s">
        <v>1625</v>
      </c>
      <c r="B3274" s="127">
        <v>16000</v>
      </c>
      <c r="C3274" s="127">
        <f t="shared" si="123"/>
        <v>271500</v>
      </c>
      <c r="D3274" s="129">
        <f t="shared" si="122"/>
        <v>15680</v>
      </c>
      <c r="E3274" s="130" t="s">
        <v>7181</v>
      </c>
      <c r="F3274" s="131"/>
      <c r="G3274" s="126"/>
      <c r="H3274" s="126"/>
      <c r="I3274" s="126"/>
      <c r="J3274" s="126"/>
      <c r="K3274" s="126"/>
    </row>
    <row r="3275" spans="1:11" s="122" customFormat="1">
      <c r="A3275" s="128" t="s">
        <v>1626</v>
      </c>
      <c r="B3275" s="127">
        <v>17000</v>
      </c>
      <c r="C3275" s="127">
        <f t="shared" si="123"/>
        <v>287500</v>
      </c>
      <c r="D3275" s="129">
        <f t="shared" si="122"/>
        <v>16660</v>
      </c>
      <c r="E3275" s="130" t="s">
        <v>7181</v>
      </c>
      <c r="F3275" s="131"/>
      <c r="G3275" s="126"/>
      <c r="H3275" s="126"/>
      <c r="I3275" s="126"/>
      <c r="J3275" s="126"/>
      <c r="K3275" s="126"/>
    </row>
    <row r="3276" spans="1:11" s="122" customFormat="1">
      <c r="A3276" s="128" t="s">
        <v>1627</v>
      </c>
      <c r="B3276" s="127">
        <v>18000</v>
      </c>
      <c r="C3276" s="127">
        <f t="shared" si="123"/>
        <v>303500</v>
      </c>
      <c r="D3276" s="129">
        <f t="shared" si="122"/>
        <v>17640</v>
      </c>
      <c r="E3276" s="130" t="s">
        <v>7181</v>
      </c>
      <c r="F3276" s="131"/>
      <c r="G3276" s="126"/>
      <c r="H3276" s="126"/>
      <c r="I3276" s="126"/>
      <c r="J3276" s="126"/>
      <c r="K3276" s="126"/>
    </row>
    <row r="3277" spans="1:11" s="122" customFormat="1">
      <c r="A3277" s="128" t="s">
        <v>1628</v>
      </c>
      <c r="B3277" s="127">
        <v>19000</v>
      </c>
      <c r="C3277" s="127">
        <f t="shared" si="123"/>
        <v>319500</v>
      </c>
      <c r="D3277" s="129">
        <f t="shared" si="122"/>
        <v>18620</v>
      </c>
      <c r="E3277" s="130" t="s">
        <v>7181</v>
      </c>
      <c r="F3277" s="131"/>
      <c r="G3277" s="126"/>
      <c r="H3277" s="126"/>
      <c r="I3277" s="126"/>
      <c r="J3277" s="126"/>
      <c r="K3277" s="126"/>
    </row>
    <row r="3278" spans="1:11" s="122" customFormat="1">
      <c r="A3278" s="128" t="s">
        <v>1629</v>
      </c>
      <c r="B3278" s="127">
        <v>20000</v>
      </c>
      <c r="C3278" s="127">
        <f t="shared" si="123"/>
        <v>335500</v>
      </c>
      <c r="D3278" s="129">
        <f t="shared" si="122"/>
        <v>19600</v>
      </c>
      <c r="E3278" s="130" t="s">
        <v>7181</v>
      </c>
      <c r="F3278" s="131"/>
      <c r="G3278" s="126"/>
      <c r="H3278" s="126"/>
      <c r="I3278" s="126"/>
      <c r="J3278" s="126"/>
      <c r="K3278" s="126"/>
    </row>
    <row r="3279" spans="1:11" s="122" customFormat="1">
      <c r="A3279" s="128" t="s">
        <v>1630</v>
      </c>
      <c r="B3279" s="127">
        <v>21000</v>
      </c>
      <c r="C3279" s="127">
        <f t="shared" si="123"/>
        <v>351500</v>
      </c>
      <c r="D3279" s="129">
        <f t="shared" si="122"/>
        <v>20580</v>
      </c>
      <c r="E3279" s="130" t="s">
        <v>7181</v>
      </c>
      <c r="F3279" s="131"/>
      <c r="G3279" s="126"/>
      <c r="H3279" s="126"/>
      <c r="I3279" s="126"/>
      <c r="J3279" s="126"/>
      <c r="K3279" s="126"/>
    </row>
    <row r="3280" spans="1:11" s="122" customFormat="1">
      <c r="A3280" s="128" t="s">
        <v>1631</v>
      </c>
      <c r="B3280" s="127">
        <v>22000</v>
      </c>
      <c r="C3280" s="127">
        <f t="shared" si="123"/>
        <v>367500</v>
      </c>
      <c r="D3280" s="129">
        <f t="shared" si="122"/>
        <v>21560</v>
      </c>
      <c r="E3280" s="130" t="s">
        <v>7181</v>
      </c>
      <c r="F3280" s="131"/>
      <c r="G3280" s="126"/>
      <c r="H3280" s="126"/>
      <c r="I3280" s="126"/>
      <c r="J3280" s="126"/>
      <c r="K3280" s="126"/>
    </row>
    <row r="3281" spans="1:11" s="122" customFormat="1">
      <c r="A3281" s="128" t="s">
        <v>1632</v>
      </c>
      <c r="B3281" s="127">
        <v>23000</v>
      </c>
      <c r="C3281" s="127">
        <f t="shared" si="123"/>
        <v>383500</v>
      </c>
      <c r="D3281" s="129">
        <f t="shared" si="122"/>
        <v>22540</v>
      </c>
      <c r="E3281" s="130" t="s">
        <v>7181</v>
      </c>
      <c r="F3281" s="131"/>
      <c r="G3281" s="126"/>
      <c r="H3281" s="126"/>
      <c r="I3281" s="126"/>
      <c r="J3281" s="126"/>
      <c r="K3281" s="126"/>
    </row>
    <row r="3282" spans="1:11" s="122" customFormat="1">
      <c r="A3282" s="128" t="s">
        <v>1633</v>
      </c>
      <c r="B3282" s="127">
        <v>24000</v>
      </c>
      <c r="C3282" s="127">
        <f t="shared" si="123"/>
        <v>399500</v>
      </c>
      <c r="D3282" s="129">
        <f t="shared" si="122"/>
        <v>23520</v>
      </c>
      <c r="E3282" s="130" t="s">
        <v>7181</v>
      </c>
      <c r="F3282" s="131"/>
      <c r="G3282" s="126"/>
      <c r="H3282" s="126"/>
      <c r="I3282" s="126"/>
      <c r="J3282" s="126"/>
      <c r="K3282" s="126"/>
    </row>
    <row r="3283" spans="1:11" s="122" customFormat="1">
      <c r="A3283" s="128" t="s">
        <v>1634</v>
      </c>
      <c r="B3283" s="127">
        <v>25000</v>
      </c>
      <c r="C3283" s="127">
        <f t="shared" si="123"/>
        <v>415500</v>
      </c>
      <c r="D3283" s="129">
        <f t="shared" si="122"/>
        <v>24500</v>
      </c>
      <c r="E3283" s="130" t="s">
        <v>7181</v>
      </c>
      <c r="F3283" s="131"/>
      <c r="G3283" s="126"/>
      <c r="H3283" s="126"/>
      <c r="I3283" s="126"/>
      <c r="J3283" s="126"/>
      <c r="K3283" s="126"/>
    </row>
    <row r="3284" spans="1:11" s="122" customFormat="1">
      <c r="A3284" s="128" t="s">
        <v>1635</v>
      </c>
      <c r="B3284" s="127">
        <v>26000</v>
      </c>
      <c r="C3284" s="127">
        <f t="shared" si="123"/>
        <v>431500</v>
      </c>
      <c r="D3284" s="129">
        <f t="shared" si="122"/>
        <v>25480</v>
      </c>
      <c r="E3284" s="130" t="s">
        <v>7181</v>
      </c>
      <c r="F3284" s="131"/>
      <c r="G3284" s="126"/>
      <c r="H3284" s="126"/>
      <c r="I3284" s="126"/>
      <c r="J3284" s="126"/>
      <c r="K3284" s="126"/>
    </row>
    <row r="3285" spans="1:11" s="122" customFormat="1">
      <c r="A3285" s="128" t="s">
        <v>1636</v>
      </c>
      <c r="B3285" s="127">
        <v>27000</v>
      </c>
      <c r="C3285" s="127">
        <f t="shared" si="123"/>
        <v>447500</v>
      </c>
      <c r="D3285" s="129">
        <f t="shared" si="122"/>
        <v>26460</v>
      </c>
      <c r="E3285" s="130" t="s">
        <v>7181</v>
      </c>
      <c r="F3285" s="131"/>
      <c r="G3285" s="126"/>
      <c r="H3285" s="126"/>
      <c r="I3285" s="126"/>
      <c r="J3285" s="126"/>
      <c r="K3285" s="126"/>
    </row>
    <row r="3286" spans="1:11" s="122" customFormat="1">
      <c r="A3286" s="128" t="s">
        <v>1637</v>
      </c>
      <c r="B3286" s="127">
        <v>28000</v>
      </c>
      <c r="C3286" s="127">
        <f t="shared" si="123"/>
        <v>463500</v>
      </c>
      <c r="D3286" s="129">
        <f t="shared" si="122"/>
        <v>27440</v>
      </c>
      <c r="E3286" s="130" t="s">
        <v>7181</v>
      </c>
      <c r="F3286" s="131"/>
      <c r="G3286" s="126"/>
      <c r="H3286" s="126"/>
      <c r="I3286" s="126"/>
      <c r="J3286" s="126"/>
      <c r="K3286" s="126"/>
    </row>
    <row r="3287" spans="1:11" s="122" customFormat="1">
      <c r="A3287" s="128" t="s">
        <v>1638</v>
      </c>
      <c r="B3287" s="127">
        <v>29000</v>
      </c>
      <c r="C3287" s="127">
        <f t="shared" si="123"/>
        <v>479500</v>
      </c>
      <c r="D3287" s="129">
        <f t="shared" si="122"/>
        <v>28420</v>
      </c>
      <c r="E3287" s="130" t="s">
        <v>7181</v>
      </c>
      <c r="F3287" s="131"/>
      <c r="G3287" s="126"/>
      <c r="H3287" s="126"/>
      <c r="I3287" s="126"/>
      <c r="J3287" s="126"/>
      <c r="K3287" s="126"/>
    </row>
    <row r="3288" spans="1:11" s="122" customFormat="1">
      <c r="A3288" s="128" t="s">
        <v>1639</v>
      </c>
      <c r="B3288" s="127">
        <v>30000</v>
      </c>
      <c r="C3288" s="127">
        <f t="shared" si="123"/>
        <v>495500</v>
      </c>
      <c r="D3288" s="129">
        <f t="shared" si="122"/>
        <v>29400</v>
      </c>
      <c r="E3288" s="130" t="s">
        <v>7181</v>
      </c>
      <c r="F3288" s="131"/>
      <c r="G3288" s="126"/>
      <c r="H3288" s="126"/>
      <c r="I3288" s="126"/>
      <c r="J3288" s="126"/>
      <c r="K3288" s="126"/>
    </row>
    <row r="3289" spans="1:11" s="122" customFormat="1">
      <c r="A3289" s="128" t="s">
        <v>1640</v>
      </c>
      <c r="B3289" s="127">
        <v>31000</v>
      </c>
      <c r="C3289" s="127">
        <f t="shared" si="123"/>
        <v>511500</v>
      </c>
      <c r="D3289" s="129">
        <f t="shared" si="122"/>
        <v>30380</v>
      </c>
      <c r="E3289" s="130" t="s">
        <v>7181</v>
      </c>
      <c r="F3289" s="131"/>
      <c r="G3289" s="126"/>
      <c r="H3289" s="126"/>
      <c r="I3289" s="126"/>
      <c r="J3289" s="126"/>
      <c r="K3289" s="126"/>
    </row>
    <row r="3290" spans="1:11" s="122" customFormat="1">
      <c r="A3290" s="128" t="s">
        <v>1641</v>
      </c>
      <c r="B3290" s="127">
        <v>32000</v>
      </c>
      <c r="C3290" s="127">
        <f t="shared" si="123"/>
        <v>527500</v>
      </c>
      <c r="D3290" s="129">
        <f t="shared" si="122"/>
        <v>31360</v>
      </c>
      <c r="E3290" s="130" t="s">
        <v>7181</v>
      </c>
      <c r="F3290" s="131"/>
      <c r="G3290" s="126"/>
      <c r="H3290" s="126"/>
      <c r="I3290" s="126"/>
      <c r="J3290" s="126"/>
      <c r="K3290" s="126"/>
    </row>
    <row r="3291" spans="1:11" s="122" customFormat="1">
      <c r="A3291" s="128" t="s">
        <v>1642</v>
      </c>
      <c r="B3291" s="127">
        <v>33000</v>
      </c>
      <c r="C3291" s="127">
        <f t="shared" si="123"/>
        <v>543500</v>
      </c>
      <c r="D3291" s="129">
        <f t="shared" si="122"/>
        <v>32340</v>
      </c>
      <c r="E3291" s="130" t="s">
        <v>7181</v>
      </c>
      <c r="F3291" s="131"/>
      <c r="G3291" s="126"/>
      <c r="H3291" s="126"/>
      <c r="I3291" s="126"/>
      <c r="J3291" s="126"/>
      <c r="K3291" s="126"/>
    </row>
    <row r="3292" spans="1:11" s="122" customFormat="1">
      <c r="A3292" s="128" t="s">
        <v>1643</v>
      </c>
      <c r="B3292" s="127">
        <v>34000</v>
      </c>
      <c r="C3292" s="127">
        <f t="shared" si="123"/>
        <v>559500</v>
      </c>
      <c r="D3292" s="129">
        <f t="shared" si="122"/>
        <v>33320</v>
      </c>
      <c r="E3292" s="130" t="s">
        <v>7181</v>
      </c>
      <c r="F3292" s="131"/>
      <c r="G3292" s="126"/>
      <c r="H3292" s="126"/>
      <c r="I3292" s="126"/>
      <c r="J3292" s="126"/>
      <c r="K3292" s="126"/>
    </row>
    <row r="3293" spans="1:11" s="122" customFormat="1">
      <c r="A3293" s="128" t="s">
        <v>1644</v>
      </c>
      <c r="B3293" s="127">
        <v>35000</v>
      </c>
      <c r="C3293" s="127">
        <f t="shared" si="123"/>
        <v>575500</v>
      </c>
      <c r="D3293" s="129">
        <f t="shared" si="122"/>
        <v>34300</v>
      </c>
      <c r="E3293" s="130" t="s">
        <v>7181</v>
      </c>
      <c r="F3293" s="131"/>
      <c r="G3293" s="126"/>
      <c r="H3293" s="126"/>
      <c r="I3293" s="126"/>
      <c r="J3293" s="126"/>
      <c r="K3293" s="126"/>
    </row>
    <row r="3294" spans="1:11" s="122" customFormat="1">
      <c r="A3294" s="128" t="s">
        <v>1645</v>
      </c>
      <c r="B3294" s="127">
        <v>36000</v>
      </c>
      <c r="C3294" s="127">
        <f t="shared" si="123"/>
        <v>591500</v>
      </c>
      <c r="D3294" s="129">
        <f t="shared" si="122"/>
        <v>35280</v>
      </c>
      <c r="E3294" s="130" t="s">
        <v>7181</v>
      </c>
      <c r="F3294" s="131"/>
      <c r="G3294" s="126"/>
      <c r="H3294" s="126"/>
      <c r="I3294" s="126"/>
      <c r="J3294" s="126"/>
      <c r="K3294" s="126"/>
    </row>
    <row r="3295" spans="1:11" s="122" customFormat="1">
      <c r="A3295" s="128" t="s">
        <v>1646</v>
      </c>
      <c r="B3295" s="127">
        <v>37000</v>
      </c>
      <c r="C3295" s="127">
        <f t="shared" si="123"/>
        <v>607500</v>
      </c>
      <c r="D3295" s="129">
        <f t="shared" si="122"/>
        <v>36260</v>
      </c>
      <c r="E3295" s="130" t="s">
        <v>7181</v>
      </c>
      <c r="F3295" s="131"/>
      <c r="G3295" s="126"/>
      <c r="H3295" s="126"/>
      <c r="I3295" s="126"/>
      <c r="J3295" s="126"/>
      <c r="K3295" s="126"/>
    </row>
    <row r="3296" spans="1:11" s="122" customFormat="1">
      <c r="A3296" s="128" t="s">
        <v>1647</v>
      </c>
      <c r="B3296" s="127">
        <v>38000</v>
      </c>
      <c r="C3296" s="127">
        <f t="shared" si="123"/>
        <v>623500</v>
      </c>
      <c r="D3296" s="129">
        <f t="shared" si="122"/>
        <v>37240</v>
      </c>
      <c r="E3296" s="130" t="s">
        <v>7181</v>
      </c>
      <c r="F3296" s="131"/>
      <c r="G3296" s="126"/>
      <c r="H3296" s="126"/>
      <c r="I3296" s="126"/>
      <c r="J3296" s="126"/>
      <c r="K3296" s="126"/>
    </row>
    <row r="3297" spans="1:11" s="122" customFormat="1">
      <c r="A3297" s="128" t="s">
        <v>1648</v>
      </c>
      <c r="B3297" s="127">
        <v>39000</v>
      </c>
      <c r="C3297" s="127">
        <f t="shared" si="123"/>
        <v>639500</v>
      </c>
      <c r="D3297" s="129">
        <f t="shared" si="122"/>
        <v>38220</v>
      </c>
      <c r="E3297" s="130" t="s">
        <v>7181</v>
      </c>
      <c r="F3297" s="131"/>
      <c r="G3297" s="126"/>
      <c r="H3297" s="126"/>
      <c r="I3297" s="126"/>
      <c r="J3297" s="126"/>
      <c r="K3297" s="126"/>
    </row>
    <row r="3298" spans="1:11" s="122" customFormat="1">
      <c r="A3298" s="128" t="s">
        <v>1649</v>
      </c>
      <c r="B3298" s="127">
        <v>40000</v>
      </c>
      <c r="C3298" s="127">
        <f t="shared" si="123"/>
        <v>655500</v>
      </c>
      <c r="D3298" s="129">
        <f t="shared" si="122"/>
        <v>39200</v>
      </c>
      <c r="E3298" s="130" t="s">
        <v>7181</v>
      </c>
      <c r="F3298" s="131"/>
      <c r="G3298" s="126"/>
      <c r="H3298" s="126"/>
      <c r="I3298" s="126"/>
      <c r="J3298" s="126"/>
      <c r="K3298" s="126"/>
    </row>
    <row r="3299" spans="1:11" s="122" customFormat="1">
      <c r="A3299" s="128" t="s">
        <v>1650</v>
      </c>
      <c r="B3299" s="127">
        <v>41000</v>
      </c>
      <c r="C3299" s="127">
        <f t="shared" si="123"/>
        <v>671500</v>
      </c>
      <c r="D3299" s="129">
        <f t="shared" si="122"/>
        <v>40180</v>
      </c>
      <c r="E3299" s="130" t="s">
        <v>7181</v>
      </c>
      <c r="F3299" s="131"/>
      <c r="G3299" s="126"/>
      <c r="H3299" s="126"/>
      <c r="I3299" s="126"/>
      <c r="J3299" s="126"/>
      <c r="K3299" s="126"/>
    </row>
    <row r="3300" spans="1:11" s="122" customFormat="1">
      <c r="A3300" s="128" t="s">
        <v>1651</v>
      </c>
      <c r="B3300" s="127">
        <v>42000</v>
      </c>
      <c r="C3300" s="127">
        <f t="shared" si="123"/>
        <v>687500</v>
      </c>
      <c r="D3300" s="129">
        <f t="shared" si="122"/>
        <v>41160</v>
      </c>
      <c r="E3300" s="130" t="s">
        <v>7181</v>
      </c>
      <c r="F3300" s="131"/>
      <c r="G3300" s="126"/>
      <c r="H3300" s="126"/>
      <c r="I3300" s="126"/>
      <c r="J3300" s="126"/>
      <c r="K3300" s="126"/>
    </row>
    <row r="3301" spans="1:11" s="122" customFormat="1">
      <c r="A3301" s="128" t="s">
        <v>1652</v>
      </c>
      <c r="B3301" s="127">
        <v>43000</v>
      </c>
      <c r="C3301" s="127">
        <f t="shared" si="123"/>
        <v>703500</v>
      </c>
      <c r="D3301" s="129">
        <f t="shared" si="122"/>
        <v>42140</v>
      </c>
      <c r="E3301" s="130" t="s">
        <v>7181</v>
      </c>
      <c r="F3301" s="131"/>
      <c r="G3301" s="126"/>
      <c r="H3301" s="126"/>
      <c r="I3301" s="126"/>
      <c r="J3301" s="126"/>
      <c r="K3301" s="126"/>
    </row>
    <row r="3302" spans="1:11" s="122" customFormat="1">
      <c r="A3302" s="128" t="s">
        <v>1653</v>
      </c>
      <c r="B3302" s="127">
        <v>44000</v>
      </c>
      <c r="C3302" s="127">
        <f t="shared" si="123"/>
        <v>719500</v>
      </c>
      <c r="D3302" s="129">
        <f t="shared" si="122"/>
        <v>43120</v>
      </c>
      <c r="E3302" s="130" t="s">
        <v>7181</v>
      </c>
      <c r="F3302" s="131"/>
      <c r="G3302" s="126"/>
      <c r="H3302" s="126"/>
      <c r="I3302" s="126"/>
      <c r="J3302" s="126"/>
      <c r="K3302" s="126"/>
    </row>
    <row r="3303" spans="1:11" s="122" customFormat="1">
      <c r="A3303" s="128" t="s">
        <v>1654</v>
      </c>
      <c r="B3303" s="127">
        <v>45000</v>
      </c>
      <c r="C3303" s="127">
        <f t="shared" si="123"/>
        <v>735500</v>
      </c>
      <c r="D3303" s="129">
        <f t="shared" si="122"/>
        <v>44100</v>
      </c>
      <c r="E3303" s="130" t="s">
        <v>7181</v>
      </c>
      <c r="F3303" s="131"/>
      <c r="G3303" s="126"/>
      <c r="H3303" s="126"/>
      <c r="I3303" s="126"/>
      <c r="J3303" s="126"/>
      <c r="K3303" s="126"/>
    </row>
    <row r="3304" spans="1:11" s="122" customFormat="1">
      <c r="A3304" s="128" t="s">
        <v>1655</v>
      </c>
      <c r="B3304" s="127">
        <v>46000</v>
      </c>
      <c r="C3304" s="127">
        <f t="shared" si="123"/>
        <v>751500</v>
      </c>
      <c r="D3304" s="129">
        <f t="shared" si="122"/>
        <v>45080</v>
      </c>
      <c r="E3304" s="130" t="s">
        <v>7181</v>
      </c>
      <c r="F3304" s="131"/>
      <c r="G3304" s="126"/>
      <c r="H3304" s="126"/>
      <c r="I3304" s="126"/>
      <c r="J3304" s="126"/>
      <c r="K3304" s="126"/>
    </row>
    <row r="3305" spans="1:11" s="122" customFormat="1">
      <c r="A3305" s="128" t="s">
        <v>1656</v>
      </c>
      <c r="B3305" s="127">
        <v>47000</v>
      </c>
      <c r="C3305" s="127">
        <f t="shared" si="123"/>
        <v>767500</v>
      </c>
      <c r="D3305" s="129">
        <f t="shared" si="122"/>
        <v>46060</v>
      </c>
      <c r="E3305" s="130" t="s">
        <v>7181</v>
      </c>
      <c r="F3305" s="131"/>
      <c r="G3305" s="126"/>
      <c r="H3305" s="126"/>
      <c r="I3305" s="126"/>
      <c r="J3305" s="126"/>
      <c r="K3305" s="126"/>
    </row>
    <row r="3306" spans="1:11" s="122" customFormat="1">
      <c r="A3306" s="128" t="s">
        <v>1657</v>
      </c>
      <c r="B3306" s="127">
        <v>48000</v>
      </c>
      <c r="C3306" s="127">
        <f t="shared" si="123"/>
        <v>783500</v>
      </c>
      <c r="D3306" s="129">
        <f t="shared" si="122"/>
        <v>47040</v>
      </c>
      <c r="E3306" s="130" t="s">
        <v>7181</v>
      </c>
      <c r="F3306" s="131"/>
      <c r="G3306" s="126"/>
      <c r="H3306" s="126"/>
      <c r="I3306" s="126"/>
      <c r="J3306" s="126"/>
      <c r="K3306" s="126"/>
    </row>
    <row r="3307" spans="1:11" s="122" customFormat="1">
      <c r="A3307" s="128" t="s">
        <v>1658</v>
      </c>
      <c r="B3307" s="127">
        <v>49000</v>
      </c>
      <c r="C3307" s="127">
        <f t="shared" si="123"/>
        <v>799500</v>
      </c>
      <c r="D3307" s="129">
        <f t="shared" si="122"/>
        <v>48020</v>
      </c>
      <c r="E3307" s="130" t="s">
        <v>7181</v>
      </c>
      <c r="F3307" s="131"/>
      <c r="G3307" s="126"/>
      <c r="H3307" s="126"/>
      <c r="I3307" s="126"/>
      <c r="J3307" s="126"/>
      <c r="K3307" s="126"/>
    </row>
    <row r="3308" spans="1:11" s="122" customFormat="1">
      <c r="A3308" s="128" t="s">
        <v>1659</v>
      </c>
      <c r="B3308" s="127">
        <v>50000</v>
      </c>
      <c r="C3308" s="127">
        <f t="shared" si="123"/>
        <v>815500</v>
      </c>
      <c r="D3308" s="129">
        <f t="shared" si="122"/>
        <v>49000</v>
      </c>
      <c r="E3308" s="130" t="s">
        <v>7181</v>
      </c>
      <c r="F3308" s="131"/>
      <c r="G3308" s="126"/>
      <c r="H3308" s="126"/>
      <c r="I3308" s="126"/>
      <c r="J3308" s="126"/>
      <c r="K3308" s="126"/>
    </row>
    <row r="3309" spans="1:11" s="122" customFormat="1">
      <c r="A3309" s="128" t="s">
        <v>1660</v>
      </c>
      <c r="B3309" s="127">
        <v>51000</v>
      </c>
      <c r="C3309" s="127">
        <f t="shared" si="123"/>
        <v>831500</v>
      </c>
      <c r="D3309" s="129">
        <f t="shared" si="122"/>
        <v>49980</v>
      </c>
      <c r="E3309" s="130" t="s">
        <v>7181</v>
      </c>
      <c r="F3309" s="131"/>
      <c r="G3309" s="126"/>
      <c r="H3309" s="126"/>
      <c r="I3309" s="126"/>
      <c r="J3309" s="126"/>
      <c r="K3309" s="126"/>
    </row>
    <row r="3310" spans="1:11" s="122" customFormat="1">
      <c r="A3310" s="128" t="s">
        <v>1661</v>
      </c>
      <c r="B3310" s="127">
        <v>52000</v>
      </c>
      <c r="C3310" s="127">
        <f t="shared" si="123"/>
        <v>847500</v>
      </c>
      <c r="D3310" s="129">
        <f t="shared" si="122"/>
        <v>50960</v>
      </c>
      <c r="E3310" s="130" t="s">
        <v>7181</v>
      </c>
      <c r="F3310" s="131"/>
      <c r="G3310" s="126"/>
      <c r="H3310" s="126"/>
      <c r="I3310" s="126"/>
      <c r="J3310" s="126"/>
      <c r="K3310" s="126"/>
    </row>
    <row r="3311" spans="1:11" s="122" customFormat="1">
      <c r="A3311" s="128" t="s">
        <v>1662</v>
      </c>
      <c r="B3311" s="127">
        <v>53000</v>
      </c>
      <c r="C3311" s="127">
        <f t="shared" si="123"/>
        <v>863500</v>
      </c>
      <c r="D3311" s="129">
        <f t="shared" si="122"/>
        <v>51940</v>
      </c>
      <c r="E3311" s="130" t="s">
        <v>7181</v>
      </c>
      <c r="F3311" s="131"/>
      <c r="G3311" s="126"/>
      <c r="H3311" s="126"/>
      <c r="I3311" s="126"/>
      <c r="J3311" s="126"/>
      <c r="K3311" s="126"/>
    </row>
    <row r="3312" spans="1:11" s="122" customFormat="1">
      <c r="A3312" s="128" t="s">
        <v>1663</v>
      </c>
      <c r="B3312" s="127">
        <v>54000</v>
      </c>
      <c r="C3312" s="127">
        <f t="shared" si="123"/>
        <v>879500</v>
      </c>
      <c r="D3312" s="129">
        <f t="shared" si="122"/>
        <v>52920</v>
      </c>
      <c r="E3312" s="130" t="s">
        <v>7181</v>
      </c>
      <c r="F3312" s="131"/>
      <c r="G3312" s="126"/>
      <c r="H3312" s="126"/>
      <c r="I3312" s="126"/>
      <c r="J3312" s="126"/>
      <c r="K3312" s="126"/>
    </row>
    <row r="3313" spans="1:11" s="122" customFormat="1">
      <c r="A3313" s="128" t="s">
        <v>1664</v>
      </c>
      <c r="B3313" s="127">
        <v>55000</v>
      </c>
      <c r="C3313" s="127">
        <f t="shared" si="123"/>
        <v>895500</v>
      </c>
      <c r="D3313" s="129">
        <f t="shared" si="122"/>
        <v>53900</v>
      </c>
      <c r="E3313" s="130" t="s">
        <v>7181</v>
      </c>
      <c r="F3313" s="131"/>
      <c r="G3313" s="126"/>
      <c r="H3313" s="126"/>
      <c r="I3313" s="126"/>
      <c r="J3313" s="126"/>
      <c r="K3313" s="126"/>
    </row>
    <row r="3314" spans="1:11" s="122" customFormat="1">
      <c r="A3314" s="128" t="s">
        <v>1665</v>
      </c>
      <c r="B3314" s="127">
        <v>56000</v>
      </c>
      <c r="C3314" s="127">
        <f t="shared" si="123"/>
        <v>911500</v>
      </c>
      <c r="D3314" s="129">
        <f t="shared" si="122"/>
        <v>54880</v>
      </c>
      <c r="E3314" s="130" t="s">
        <v>7181</v>
      </c>
      <c r="F3314" s="131"/>
      <c r="G3314" s="126"/>
      <c r="H3314" s="126"/>
      <c r="I3314" s="126"/>
      <c r="J3314" s="126"/>
      <c r="K3314" s="126"/>
    </row>
    <row r="3315" spans="1:11" s="122" customFormat="1">
      <c r="A3315" s="128" t="s">
        <v>1666</v>
      </c>
      <c r="B3315" s="127">
        <v>57000</v>
      </c>
      <c r="C3315" s="127">
        <f t="shared" si="123"/>
        <v>927500</v>
      </c>
      <c r="D3315" s="129">
        <f t="shared" si="122"/>
        <v>55860</v>
      </c>
      <c r="E3315" s="130" t="s">
        <v>7181</v>
      </c>
      <c r="F3315" s="131"/>
      <c r="G3315" s="126"/>
      <c r="H3315" s="126"/>
      <c r="I3315" s="126"/>
      <c r="J3315" s="126"/>
      <c r="K3315" s="126"/>
    </row>
    <row r="3316" spans="1:11" s="122" customFormat="1">
      <c r="A3316" s="128" t="s">
        <v>1667</v>
      </c>
      <c r="B3316" s="127">
        <v>58000</v>
      </c>
      <c r="C3316" s="127">
        <f t="shared" si="123"/>
        <v>943500</v>
      </c>
      <c r="D3316" s="129">
        <f t="shared" si="122"/>
        <v>56840</v>
      </c>
      <c r="E3316" s="130" t="s">
        <v>7181</v>
      </c>
      <c r="F3316" s="131"/>
      <c r="G3316" s="126"/>
      <c r="H3316" s="126"/>
      <c r="I3316" s="126"/>
      <c r="J3316" s="126"/>
      <c r="K3316" s="126"/>
    </row>
    <row r="3317" spans="1:11" s="122" customFormat="1">
      <c r="A3317" s="128" t="s">
        <v>1668</v>
      </c>
      <c r="B3317" s="127">
        <v>59000</v>
      </c>
      <c r="C3317" s="127">
        <f t="shared" si="123"/>
        <v>959500</v>
      </c>
      <c r="D3317" s="129">
        <f t="shared" si="122"/>
        <v>57820</v>
      </c>
      <c r="E3317" s="130" t="s">
        <v>7181</v>
      </c>
      <c r="F3317" s="131"/>
      <c r="G3317" s="126"/>
      <c r="H3317" s="126"/>
      <c r="I3317" s="126"/>
      <c r="J3317" s="126"/>
      <c r="K3317" s="126"/>
    </row>
    <row r="3318" spans="1:11" s="122" customFormat="1">
      <c r="A3318" s="128" t="s">
        <v>1669</v>
      </c>
      <c r="B3318" s="127">
        <v>60000</v>
      </c>
      <c r="C3318" s="127">
        <f t="shared" si="123"/>
        <v>975500</v>
      </c>
      <c r="D3318" s="129">
        <f t="shared" si="122"/>
        <v>58800</v>
      </c>
      <c r="E3318" s="130" t="s">
        <v>7181</v>
      </c>
      <c r="F3318" s="131"/>
      <c r="G3318" s="126"/>
      <c r="H3318" s="126"/>
      <c r="I3318" s="126"/>
      <c r="J3318" s="126"/>
      <c r="K3318" s="126"/>
    </row>
    <row r="3319" spans="1:11" s="122" customFormat="1">
      <c r="A3319" s="128" t="s">
        <v>1670</v>
      </c>
      <c r="B3319" s="127">
        <v>61000</v>
      </c>
      <c r="C3319" s="127">
        <f t="shared" si="123"/>
        <v>991500</v>
      </c>
      <c r="D3319" s="129">
        <f t="shared" si="122"/>
        <v>59780</v>
      </c>
      <c r="E3319" s="130" t="s">
        <v>7181</v>
      </c>
      <c r="F3319" s="131"/>
      <c r="G3319" s="126"/>
      <c r="H3319" s="126"/>
      <c r="I3319" s="126"/>
      <c r="J3319" s="126"/>
      <c r="K3319" s="126"/>
    </row>
    <row r="3320" spans="1:11" s="122" customFormat="1">
      <c r="A3320" s="128" t="s">
        <v>1671</v>
      </c>
      <c r="B3320" s="127">
        <v>62000</v>
      </c>
      <c r="C3320" s="127">
        <f t="shared" si="123"/>
        <v>1007500</v>
      </c>
      <c r="D3320" s="129">
        <f t="shared" si="122"/>
        <v>60760</v>
      </c>
      <c r="E3320" s="130" t="s">
        <v>7181</v>
      </c>
      <c r="F3320" s="131"/>
      <c r="G3320" s="126"/>
      <c r="H3320" s="126"/>
      <c r="I3320" s="126"/>
      <c r="J3320" s="126"/>
      <c r="K3320" s="126"/>
    </row>
    <row r="3321" spans="1:11" s="122" customFormat="1">
      <c r="A3321" s="128" t="s">
        <v>1672</v>
      </c>
      <c r="B3321" s="127">
        <v>63000</v>
      </c>
      <c r="C3321" s="127">
        <f t="shared" si="123"/>
        <v>1023500</v>
      </c>
      <c r="D3321" s="129">
        <f t="shared" si="122"/>
        <v>61740</v>
      </c>
      <c r="E3321" s="130" t="s">
        <v>7181</v>
      </c>
      <c r="F3321" s="131"/>
      <c r="G3321" s="126"/>
      <c r="H3321" s="126"/>
      <c r="I3321" s="126"/>
      <c r="J3321" s="126"/>
      <c r="K3321" s="126"/>
    </row>
    <row r="3322" spans="1:11" s="122" customFormat="1">
      <c r="A3322" s="128" t="s">
        <v>1673</v>
      </c>
      <c r="B3322" s="127">
        <v>64000</v>
      </c>
      <c r="C3322" s="127">
        <f t="shared" si="123"/>
        <v>1039500</v>
      </c>
      <c r="D3322" s="129">
        <f t="shared" si="122"/>
        <v>62720</v>
      </c>
      <c r="E3322" s="130" t="s">
        <v>7181</v>
      </c>
      <c r="F3322" s="131"/>
      <c r="G3322" s="126"/>
      <c r="H3322" s="126"/>
      <c r="I3322" s="126"/>
      <c r="J3322" s="126"/>
      <c r="K3322" s="126"/>
    </row>
    <row r="3323" spans="1:11" s="122" customFormat="1">
      <c r="A3323" s="128" t="s">
        <v>1674</v>
      </c>
      <c r="B3323" s="127">
        <v>65000</v>
      </c>
      <c r="C3323" s="127">
        <f t="shared" si="123"/>
        <v>1055500</v>
      </c>
      <c r="D3323" s="129">
        <f t="shared" ref="D3323:D3358" si="124">SUM($G$3)*(B3323*0.001)</f>
        <v>63700</v>
      </c>
      <c r="E3323" s="130" t="s">
        <v>7181</v>
      </c>
      <c r="F3323" s="131"/>
      <c r="G3323" s="126"/>
      <c r="H3323" s="126"/>
      <c r="I3323" s="126"/>
      <c r="J3323" s="126"/>
      <c r="K3323" s="126"/>
    </row>
    <row r="3324" spans="1:11" s="122" customFormat="1">
      <c r="A3324" s="128" t="s">
        <v>1675</v>
      </c>
      <c r="B3324" s="127">
        <v>66000</v>
      </c>
      <c r="C3324" s="127">
        <f t="shared" si="123"/>
        <v>1071500</v>
      </c>
      <c r="D3324" s="129">
        <f t="shared" si="124"/>
        <v>64680</v>
      </c>
      <c r="E3324" s="130" t="s">
        <v>7181</v>
      </c>
      <c r="F3324" s="131"/>
      <c r="G3324" s="126"/>
      <c r="H3324" s="126"/>
      <c r="I3324" s="126"/>
      <c r="J3324" s="126"/>
      <c r="K3324" s="126"/>
    </row>
    <row r="3325" spans="1:11" s="122" customFormat="1">
      <c r="A3325" s="128" t="s">
        <v>1676</v>
      </c>
      <c r="B3325" s="127">
        <v>67000</v>
      </c>
      <c r="C3325" s="127">
        <f t="shared" ref="C3325:C3358" si="125">C3324+16000</f>
        <v>1087500</v>
      </c>
      <c r="D3325" s="129">
        <f t="shared" si="124"/>
        <v>65660</v>
      </c>
      <c r="E3325" s="130" t="s">
        <v>7181</v>
      </c>
      <c r="F3325" s="131"/>
      <c r="G3325" s="126"/>
      <c r="H3325" s="126"/>
      <c r="I3325" s="126"/>
      <c r="J3325" s="126"/>
      <c r="K3325" s="126"/>
    </row>
    <row r="3326" spans="1:11" s="122" customFormat="1">
      <c r="A3326" s="128" t="s">
        <v>1677</v>
      </c>
      <c r="B3326" s="127">
        <v>68000</v>
      </c>
      <c r="C3326" s="127">
        <f t="shared" si="125"/>
        <v>1103500</v>
      </c>
      <c r="D3326" s="129">
        <f t="shared" si="124"/>
        <v>66640</v>
      </c>
      <c r="E3326" s="130" t="s">
        <v>7181</v>
      </c>
      <c r="F3326" s="131"/>
      <c r="G3326" s="126"/>
      <c r="H3326" s="126"/>
      <c r="I3326" s="126"/>
      <c r="J3326" s="126"/>
      <c r="K3326" s="126"/>
    </row>
    <row r="3327" spans="1:11" s="122" customFormat="1">
      <c r="A3327" s="128" t="s">
        <v>1678</v>
      </c>
      <c r="B3327" s="127">
        <v>69000</v>
      </c>
      <c r="C3327" s="127">
        <f t="shared" si="125"/>
        <v>1119500</v>
      </c>
      <c r="D3327" s="129">
        <f t="shared" si="124"/>
        <v>67620</v>
      </c>
      <c r="E3327" s="130" t="s">
        <v>7181</v>
      </c>
      <c r="F3327" s="131"/>
      <c r="G3327" s="126"/>
      <c r="H3327" s="126"/>
      <c r="I3327" s="126"/>
      <c r="J3327" s="126"/>
      <c r="K3327" s="126"/>
    </row>
    <row r="3328" spans="1:11" s="122" customFormat="1">
      <c r="A3328" s="128" t="s">
        <v>1679</v>
      </c>
      <c r="B3328" s="127">
        <v>70000</v>
      </c>
      <c r="C3328" s="127">
        <f t="shared" si="125"/>
        <v>1135500</v>
      </c>
      <c r="D3328" s="129">
        <f t="shared" si="124"/>
        <v>68600</v>
      </c>
      <c r="E3328" s="130" t="s">
        <v>7181</v>
      </c>
      <c r="F3328" s="131"/>
      <c r="G3328" s="126"/>
      <c r="H3328" s="126"/>
      <c r="I3328" s="126"/>
      <c r="J3328" s="126"/>
      <c r="K3328" s="126"/>
    </row>
    <row r="3329" spans="1:11" s="122" customFormat="1">
      <c r="A3329" s="128" t="s">
        <v>1680</v>
      </c>
      <c r="B3329" s="127">
        <v>71000</v>
      </c>
      <c r="C3329" s="127">
        <f t="shared" si="125"/>
        <v>1151500</v>
      </c>
      <c r="D3329" s="129">
        <f t="shared" si="124"/>
        <v>69580</v>
      </c>
      <c r="E3329" s="130" t="s">
        <v>7181</v>
      </c>
      <c r="F3329" s="131"/>
      <c r="G3329" s="126"/>
      <c r="H3329" s="126"/>
      <c r="I3329" s="126"/>
      <c r="J3329" s="126"/>
      <c r="K3329" s="126"/>
    </row>
    <row r="3330" spans="1:11" s="122" customFormat="1">
      <c r="A3330" s="128" t="s">
        <v>1681</v>
      </c>
      <c r="B3330" s="127">
        <v>72000</v>
      </c>
      <c r="C3330" s="127">
        <f t="shared" si="125"/>
        <v>1167500</v>
      </c>
      <c r="D3330" s="129">
        <f t="shared" si="124"/>
        <v>70560</v>
      </c>
      <c r="E3330" s="130" t="s">
        <v>7181</v>
      </c>
      <c r="F3330" s="131"/>
      <c r="G3330" s="126"/>
      <c r="H3330" s="126"/>
      <c r="I3330" s="126"/>
      <c r="J3330" s="126"/>
      <c r="K3330" s="126"/>
    </row>
    <row r="3331" spans="1:11" s="122" customFormat="1">
      <c r="A3331" s="128" t="s">
        <v>1682</v>
      </c>
      <c r="B3331" s="127">
        <v>73000</v>
      </c>
      <c r="C3331" s="127">
        <f t="shared" si="125"/>
        <v>1183500</v>
      </c>
      <c r="D3331" s="129">
        <f t="shared" si="124"/>
        <v>71540</v>
      </c>
      <c r="E3331" s="130" t="s">
        <v>7181</v>
      </c>
      <c r="F3331" s="131"/>
      <c r="G3331" s="126"/>
      <c r="H3331" s="126"/>
      <c r="I3331" s="126"/>
      <c r="J3331" s="126"/>
      <c r="K3331" s="126"/>
    </row>
    <row r="3332" spans="1:11" s="122" customFormat="1">
      <c r="A3332" s="128" t="s">
        <v>1683</v>
      </c>
      <c r="B3332" s="127">
        <v>74000</v>
      </c>
      <c r="C3332" s="127">
        <f t="shared" si="125"/>
        <v>1199500</v>
      </c>
      <c r="D3332" s="129">
        <f t="shared" si="124"/>
        <v>72520</v>
      </c>
      <c r="E3332" s="130" t="s">
        <v>7181</v>
      </c>
      <c r="F3332" s="131"/>
      <c r="G3332" s="126"/>
      <c r="H3332" s="126"/>
      <c r="I3332" s="126"/>
      <c r="J3332" s="126"/>
      <c r="K3332" s="126"/>
    </row>
    <row r="3333" spans="1:11" s="122" customFormat="1">
      <c r="A3333" s="128" t="s">
        <v>1684</v>
      </c>
      <c r="B3333" s="127">
        <v>75000</v>
      </c>
      <c r="C3333" s="127">
        <f t="shared" si="125"/>
        <v>1215500</v>
      </c>
      <c r="D3333" s="129">
        <f t="shared" si="124"/>
        <v>73500</v>
      </c>
      <c r="E3333" s="130" t="s">
        <v>7181</v>
      </c>
      <c r="F3333" s="131"/>
      <c r="G3333" s="126"/>
      <c r="H3333" s="126"/>
      <c r="I3333" s="126"/>
      <c r="J3333" s="126"/>
      <c r="K3333" s="126"/>
    </row>
    <row r="3334" spans="1:11" s="122" customFormat="1">
      <c r="A3334" s="128" t="s">
        <v>1685</v>
      </c>
      <c r="B3334" s="127">
        <v>76000</v>
      </c>
      <c r="C3334" s="127">
        <f t="shared" si="125"/>
        <v>1231500</v>
      </c>
      <c r="D3334" s="129">
        <f t="shared" si="124"/>
        <v>74480</v>
      </c>
      <c r="E3334" s="130" t="s">
        <v>7181</v>
      </c>
      <c r="F3334" s="131"/>
      <c r="G3334" s="126"/>
      <c r="H3334" s="126"/>
      <c r="I3334" s="126"/>
      <c r="J3334" s="126"/>
      <c r="K3334" s="126"/>
    </row>
    <row r="3335" spans="1:11" s="122" customFormat="1">
      <c r="A3335" s="128" t="s">
        <v>1686</v>
      </c>
      <c r="B3335" s="127">
        <v>77000</v>
      </c>
      <c r="C3335" s="127">
        <f t="shared" si="125"/>
        <v>1247500</v>
      </c>
      <c r="D3335" s="129">
        <f t="shared" si="124"/>
        <v>75460</v>
      </c>
      <c r="E3335" s="130" t="s">
        <v>7181</v>
      </c>
      <c r="F3335" s="131"/>
      <c r="G3335" s="126"/>
      <c r="H3335" s="126"/>
      <c r="I3335" s="126"/>
      <c r="J3335" s="126"/>
      <c r="K3335" s="126"/>
    </row>
    <row r="3336" spans="1:11" s="122" customFormat="1">
      <c r="A3336" s="128" t="s">
        <v>1687</v>
      </c>
      <c r="B3336" s="127">
        <v>78000</v>
      </c>
      <c r="C3336" s="127">
        <f t="shared" si="125"/>
        <v>1263500</v>
      </c>
      <c r="D3336" s="129">
        <f t="shared" si="124"/>
        <v>76440</v>
      </c>
      <c r="E3336" s="130" t="s">
        <v>7181</v>
      </c>
      <c r="F3336" s="131"/>
      <c r="G3336" s="126"/>
      <c r="H3336" s="126"/>
      <c r="I3336" s="126"/>
      <c r="J3336" s="126"/>
      <c r="K3336" s="126"/>
    </row>
    <row r="3337" spans="1:11" s="122" customFormat="1">
      <c r="A3337" s="128" t="s">
        <v>1688</v>
      </c>
      <c r="B3337" s="127">
        <v>79000</v>
      </c>
      <c r="C3337" s="127">
        <f t="shared" si="125"/>
        <v>1279500</v>
      </c>
      <c r="D3337" s="129">
        <f t="shared" si="124"/>
        <v>77420</v>
      </c>
      <c r="E3337" s="130" t="s">
        <v>7181</v>
      </c>
      <c r="F3337" s="131"/>
      <c r="G3337" s="126"/>
      <c r="H3337" s="126"/>
      <c r="I3337" s="126"/>
      <c r="J3337" s="126"/>
      <c r="K3337" s="126"/>
    </row>
    <row r="3338" spans="1:11" s="122" customFormat="1">
      <c r="A3338" s="128" t="s">
        <v>1689</v>
      </c>
      <c r="B3338" s="127">
        <v>80000</v>
      </c>
      <c r="C3338" s="127">
        <f t="shared" si="125"/>
        <v>1295500</v>
      </c>
      <c r="D3338" s="129">
        <f t="shared" si="124"/>
        <v>78400</v>
      </c>
      <c r="E3338" s="130" t="s">
        <v>7181</v>
      </c>
      <c r="F3338" s="131"/>
      <c r="G3338" s="126"/>
      <c r="H3338" s="126"/>
      <c r="I3338" s="126"/>
      <c r="J3338" s="126"/>
      <c r="K3338" s="126"/>
    </row>
    <row r="3339" spans="1:11" s="122" customFormat="1">
      <c r="A3339" s="128" t="s">
        <v>1690</v>
      </c>
      <c r="B3339" s="127">
        <v>81000</v>
      </c>
      <c r="C3339" s="127">
        <f t="shared" si="125"/>
        <v>1311500</v>
      </c>
      <c r="D3339" s="129">
        <f t="shared" si="124"/>
        <v>79380</v>
      </c>
      <c r="E3339" s="130" t="s">
        <v>7181</v>
      </c>
      <c r="F3339" s="131"/>
      <c r="G3339" s="126"/>
      <c r="H3339" s="126"/>
      <c r="I3339" s="126"/>
      <c r="J3339" s="126"/>
      <c r="K3339" s="126"/>
    </row>
    <row r="3340" spans="1:11" s="122" customFormat="1">
      <c r="A3340" s="128" t="s">
        <v>1691</v>
      </c>
      <c r="B3340" s="127">
        <v>82000</v>
      </c>
      <c r="C3340" s="127">
        <f t="shared" si="125"/>
        <v>1327500</v>
      </c>
      <c r="D3340" s="129">
        <f t="shared" si="124"/>
        <v>80360</v>
      </c>
      <c r="E3340" s="130" t="s">
        <v>7181</v>
      </c>
      <c r="F3340" s="131"/>
      <c r="G3340" s="126"/>
      <c r="H3340" s="126"/>
      <c r="I3340" s="126"/>
      <c r="J3340" s="126"/>
      <c r="K3340" s="126"/>
    </row>
    <row r="3341" spans="1:11" s="122" customFormat="1">
      <c r="A3341" s="128" t="s">
        <v>1692</v>
      </c>
      <c r="B3341" s="127">
        <v>83000</v>
      </c>
      <c r="C3341" s="127">
        <f t="shared" si="125"/>
        <v>1343500</v>
      </c>
      <c r="D3341" s="129">
        <f t="shared" si="124"/>
        <v>81340</v>
      </c>
      <c r="E3341" s="130" t="s">
        <v>7181</v>
      </c>
      <c r="F3341" s="131"/>
      <c r="G3341" s="126"/>
      <c r="H3341" s="126"/>
      <c r="I3341" s="126"/>
      <c r="J3341" s="126"/>
      <c r="K3341" s="126"/>
    </row>
    <row r="3342" spans="1:11" s="122" customFormat="1">
      <c r="A3342" s="128" t="s">
        <v>1693</v>
      </c>
      <c r="B3342" s="127">
        <v>84000</v>
      </c>
      <c r="C3342" s="127">
        <f t="shared" si="125"/>
        <v>1359500</v>
      </c>
      <c r="D3342" s="129">
        <f t="shared" si="124"/>
        <v>82320</v>
      </c>
      <c r="E3342" s="130" t="s">
        <v>7181</v>
      </c>
      <c r="F3342" s="131"/>
      <c r="G3342" s="126"/>
      <c r="H3342" s="126"/>
      <c r="I3342" s="126"/>
      <c r="J3342" s="126"/>
      <c r="K3342" s="126"/>
    </row>
    <row r="3343" spans="1:11" s="122" customFormat="1">
      <c r="A3343" s="128" t="s">
        <v>1694</v>
      </c>
      <c r="B3343" s="127">
        <v>85000</v>
      </c>
      <c r="C3343" s="127">
        <f t="shared" si="125"/>
        <v>1375500</v>
      </c>
      <c r="D3343" s="129">
        <f t="shared" si="124"/>
        <v>83300</v>
      </c>
      <c r="E3343" s="130" t="s">
        <v>7181</v>
      </c>
      <c r="F3343" s="131"/>
      <c r="G3343" s="126"/>
      <c r="H3343" s="126"/>
      <c r="I3343" s="126"/>
      <c r="J3343" s="126"/>
      <c r="K3343" s="126"/>
    </row>
    <row r="3344" spans="1:11" s="122" customFormat="1">
      <c r="A3344" s="128" t="s">
        <v>1695</v>
      </c>
      <c r="B3344" s="127">
        <v>86000</v>
      </c>
      <c r="C3344" s="127">
        <f t="shared" si="125"/>
        <v>1391500</v>
      </c>
      <c r="D3344" s="129">
        <f t="shared" si="124"/>
        <v>84280</v>
      </c>
      <c r="E3344" s="130" t="s">
        <v>7181</v>
      </c>
      <c r="F3344" s="131"/>
      <c r="G3344" s="126"/>
      <c r="H3344" s="126"/>
      <c r="I3344" s="126"/>
      <c r="J3344" s="126"/>
      <c r="K3344" s="126"/>
    </row>
    <row r="3345" spans="1:11" s="122" customFormat="1">
      <c r="A3345" s="128" t="s">
        <v>1696</v>
      </c>
      <c r="B3345" s="127">
        <v>87000</v>
      </c>
      <c r="C3345" s="127">
        <f t="shared" si="125"/>
        <v>1407500</v>
      </c>
      <c r="D3345" s="129">
        <f t="shared" si="124"/>
        <v>85260</v>
      </c>
      <c r="E3345" s="130" t="s">
        <v>7181</v>
      </c>
      <c r="F3345" s="131"/>
      <c r="G3345" s="126"/>
      <c r="H3345" s="126"/>
      <c r="I3345" s="126"/>
      <c r="J3345" s="126"/>
      <c r="K3345" s="126"/>
    </row>
    <row r="3346" spans="1:11" s="122" customFormat="1">
      <c r="A3346" s="128" t="s">
        <v>1697</v>
      </c>
      <c r="B3346" s="127">
        <v>88000</v>
      </c>
      <c r="C3346" s="127">
        <f t="shared" si="125"/>
        <v>1423500</v>
      </c>
      <c r="D3346" s="129">
        <f t="shared" si="124"/>
        <v>86240</v>
      </c>
      <c r="E3346" s="130" t="s">
        <v>7181</v>
      </c>
      <c r="F3346" s="131"/>
      <c r="G3346" s="126"/>
      <c r="H3346" s="126"/>
      <c r="I3346" s="126"/>
      <c r="J3346" s="126"/>
      <c r="K3346" s="126"/>
    </row>
    <row r="3347" spans="1:11" s="122" customFormat="1">
      <c r="A3347" s="128" t="s">
        <v>1698</v>
      </c>
      <c r="B3347" s="127">
        <v>89000</v>
      </c>
      <c r="C3347" s="127">
        <f t="shared" si="125"/>
        <v>1439500</v>
      </c>
      <c r="D3347" s="129">
        <f t="shared" si="124"/>
        <v>87220</v>
      </c>
      <c r="E3347" s="130" t="s">
        <v>7181</v>
      </c>
      <c r="F3347" s="131"/>
      <c r="G3347" s="126"/>
      <c r="H3347" s="126"/>
      <c r="I3347" s="126"/>
      <c r="J3347" s="126"/>
      <c r="K3347" s="126"/>
    </row>
    <row r="3348" spans="1:11" s="122" customFormat="1">
      <c r="A3348" s="128" t="s">
        <v>1699</v>
      </c>
      <c r="B3348" s="127">
        <v>90000</v>
      </c>
      <c r="C3348" s="127">
        <f t="shared" si="125"/>
        <v>1455500</v>
      </c>
      <c r="D3348" s="129">
        <f t="shared" si="124"/>
        <v>88200</v>
      </c>
      <c r="E3348" s="130" t="s">
        <v>7181</v>
      </c>
      <c r="F3348" s="131"/>
      <c r="G3348" s="126"/>
      <c r="H3348" s="126"/>
      <c r="I3348" s="126"/>
      <c r="J3348" s="126"/>
      <c r="K3348" s="126"/>
    </row>
    <row r="3349" spans="1:11" s="122" customFormat="1">
      <c r="A3349" s="128" t="s">
        <v>1700</v>
      </c>
      <c r="B3349" s="127">
        <v>91000</v>
      </c>
      <c r="C3349" s="127">
        <f t="shared" si="125"/>
        <v>1471500</v>
      </c>
      <c r="D3349" s="129">
        <f t="shared" si="124"/>
        <v>89180</v>
      </c>
      <c r="E3349" s="130" t="s">
        <v>7181</v>
      </c>
      <c r="F3349" s="131"/>
      <c r="G3349" s="126"/>
      <c r="H3349" s="126"/>
      <c r="I3349" s="126"/>
      <c r="J3349" s="126"/>
      <c r="K3349" s="126"/>
    </row>
    <row r="3350" spans="1:11" s="122" customFormat="1">
      <c r="A3350" s="128" t="s">
        <v>1701</v>
      </c>
      <c r="B3350" s="127">
        <v>92000</v>
      </c>
      <c r="C3350" s="127">
        <f t="shared" si="125"/>
        <v>1487500</v>
      </c>
      <c r="D3350" s="129">
        <f t="shared" si="124"/>
        <v>90160</v>
      </c>
      <c r="E3350" s="130" t="s">
        <v>7181</v>
      </c>
      <c r="F3350" s="131"/>
      <c r="G3350" s="126"/>
      <c r="H3350" s="126"/>
      <c r="I3350" s="126"/>
      <c r="J3350" s="126"/>
      <c r="K3350" s="126"/>
    </row>
    <row r="3351" spans="1:11" s="122" customFormat="1">
      <c r="A3351" s="128" t="s">
        <v>1702</v>
      </c>
      <c r="B3351" s="127">
        <v>93000</v>
      </c>
      <c r="C3351" s="127">
        <f t="shared" si="125"/>
        <v>1503500</v>
      </c>
      <c r="D3351" s="129">
        <f t="shared" si="124"/>
        <v>91140</v>
      </c>
      <c r="E3351" s="130" t="s">
        <v>7181</v>
      </c>
      <c r="F3351" s="131"/>
      <c r="G3351" s="126"/>
      <c r="H3351" s="126"/>
      <c r="I3351" s="126"/>
      <c r="J3351" s="126"/>
      <c r="K3351" s="126"/>
    </row>
    <row r="3352" spans="1:11" s="122" customFormat="1">
      <c r="A3352" s="128" t="s">
        <v>1703</v>
      </c>
      <c r="B3352" s="127">
        <v>94000</v>
      </c>
      <c r="C3352" s="127">
        <f t="shared" si="125"/>
        <v>1519500</v>
      </c>
      <c r="D3352" s="129">
        <f t="shared" si="124"/>
        <v>92120</v>
      </c>
      <c r="E3352" s="130" t="s">
        <v>7181</v>
      </c>
      <c r="F3352" s="131"/>
      <c r="G3352" s="126"/>
      <c r="H3352" s="126"/>
      <c r="I3352" s="126"/>
      <c r="J3352" s="126"/>
      <c r="K3352" s="126"/>
    </row>
    <row r="3353" spans="1:11" s="122" customFormat="1">
      <c r="A3353" s="128" t="s">
        <v>1704</v>
      </c>
      <c r="B3353" s="127">
        <v>95000</v>
      </c>
      <c r="C3353" s="127">
        <f t="shared" si="125"/>
        <v>1535500</v>
      </c>
      <c r="D3353" s="129">
        <f t="shared" si="124"/>
        <v>93100</v>
      </c>
      <c r="E3353" s="130" t="s">
        <v>7181</v>
      </c>
      <c r="F3353" s="131"/>
      <c r="G3353" s="126"/>
      <c r="H3353" s="126"/>
      <c r="I3353" s="126"/>
      <c r="J3353" s="126"/>
      <c r="K3353" s="126"/>
    </row>
    <row r="3354" spans="1:11" s="122" customFormat="1">
      <c r="A3354" s="128" t="s">
        <v>1705</v>
      </c>
      <c r="B3354" s="127">
        <v>96000</v>
      </c>
      <c r="C3354" s="127">
        <f t="shared" si="125"/>
        <v>1551500</v>
      </c>
      <c r="D3354" s="129">
        <f t="shared" si="124"/>
        <v>94080</v>
      </c>
      <c r="E3354" s="130" t="s">
        <v>7181</v>
      </c>
      <c r="F3354" s="131"/>
      <c r="G3354" s="126"/>
      <c r="H3354" s="126"/>
      <c r="I3354" s="126"/>
      <c r="J3354" s="126"/>
      <c r="K3354" s="126"/>
    </row>
    <row r="3355" spans="1:11" s="122" customFormat="1">
      <c r="A3355" s="128" t="s">
        <v>1706</v>
      </c>
      <c r="B3355" s="127">
        <v>97000</v>
      </c>
      <c r="C3355" s="127">
        <f t="shared" si="125"/>
        <v>1567500</v>
      </c>
      <c r="D3355" s="129">
        <f t="shared" si="124"/>
        <v>95060</v>
      </c>
      <c r="E3355" s="130" t="s">
        <v>7181</v>
      </c>
      <c r="F3355" s="131"/>
      <c r="G3355" s="126"/>
      <c r="H3355" s="126"/>
      <c r="I3355" s="126"/>
      <c r="J3355" s="126"/>
      <c r="K3355" s="126"/>
    </row>
    <row r="3356" spans="1:11" s="122" customFormat="1">
      <c r="A3356" s="128" t="s">
        <v>1707</v>
      </c>
      <c r="B3356" s="127">
        <v>98000</v>
      </c>
      <c r="C3356" s="127">
        <f t="shared" si="125"/>
        <v>1583500</v>
      </c>
      <c r="D3356" s="129">
        <f t="shared" si="124"/>
        <v>96040</v>
      </c>
      <c r="E3356" s="130" t="s">
        <v>7181</v>
      </c>
      <c r="F3356" s="131"/>
      <c r="G3356" s="126"/>
      <c r="H3356" s="126"/>
      <c r="I3356" s="126"/>
      <c r="J3356" s="126"/>
      <c r="K3356" s="126"/>
    </row>
    <row r="3357" spans="1:11" s="122" customFormat="1">
      <c r="A3357" s="128" t="s">
        <v>1708</v>
      </c>
      <c r="B3357" s="127">
        <v>99000</v>
      </c>
      <c r="C3357" s="127">
        <f t="shared" si="125"/>
        <v>1599500</v>
      </c>
      <c r="D3357" s="129">
        <f t="shared" si="124"/>
        <v>97020</v>
      </c>
      <c r="E3357" s="130" t="s">
        <v>7181</v>
      </c>
      <c r="F3357" s="131"/>
      <c r="G3357" s="126"/>
      <c r="H3357" s="126"/>
      <c r="I3357" s="126"/>
      <c r="J3357" s="126"/>
      <c r="K3357" s="126"/>
    </row>
    <row r="3358" spans="1:11" s="122" customFormat="1">
      <c r="A3358" s="128" t="s">
        <v>1709</v>
      </c>
      <c r="B3358" s="127">
        <v>100000</v>
      </c>
      <c r="C3358" s="127">
        <f t="shared" si="125"/>
        <v>1615500</v>
      </c>
      <c r="D3358" s="129">
        <f t="shared" si="124"/>
        <v>98000</v>
      </c>
      <c r="E3358" s="130" t="s">
        <v>7181</v>
      </c>
      <c r="F3358" s="131"/>
      <c r="H3358" s="126"/>
      <c r="I3358" s="126"/>
      <c r="J3358" s="126"/>
      <c r="K3358" s="126"/>
    </row>
    <row r="3359" spans="1:11" s="122" customFormat="1">
      <c r="A3359" s="128" t="s">
        <v>1710</v>
      </c>
      <c r="B3359" s="127">
        <v>1000</v>
      </c>
      <c r="C3359" s="128">
        <v>52500</v>
      </c>
      <c r="D3359" s="129">
        <f t="shared" ref="D3359:D3422" si="126">SUM($G$3)*(B3359*0.001)</f>
        <v>980</v>
      </c>
      <c r="E3359" s="130" t="s">
        <v>7180</v>
      </c>
      <c r="F3359" s="131"/>
      <c r="G3359" s="126"/>
      <c r="H3359" s="126"/>
      <c r="I3359" s="126"/>
      <c r="J3359" s="126"/>
      <c r="K3359" s="126"/>
    </row>
    <row r="3360" spans="1:11" s="122" customFormat="1">
      <c r="A3360" s="128" t="s">
        <v>1711</v>
      </c>
      <c r="B3360" s="127">
        <v>2000</v>
      </c>
      <c r="C3360" s="128">
        <f>C3359+35000</f>
        <v>87500</v>
      </c>
      <c r="D3360" s="129">
        <f t="shared" si="126"/>
        <v>1960</v>
      </c>
      <c r="E3360" s="130" t="s">
        <v>7180</v>
      </c>
      <c r="F3360" s="131"/>
      <c r="G3360" s="126"/>
      <c r="H3360" s="126"/>
      <c r="I3360" s="126"/>
      <c r="J3360" s="126"/>
      <c r="K3360" s="126"/>
    </row>
    <row r="3361" spans="1:11" s="122" customFormat="1">
      <c r="A3361" s="128" t="s">
        <v>1712</v>
      </c>
      <c r="B3361" s="127">
        <v>3000</v>
      </c>
      <c r="C3361" s="128">
        <f t="shared" ref="C3361:C3424" si="127">C3360+35000</f>
        <v>122500</v>
      </c>
      <c r="D3361" s="129">
        <f t="shared" si="126"/>
        <v>2940</v>
      </c>
      <c r="E3361" s="130" t="s">
        <v>7180</v>
      </c>
      <c r="F3361" s="131"/>
      <c r="G3361" s="126"/>
      <c r="H3361" s="126"/>
      <c r="I3361" s="126"/>
      <c r="J3361" s="126"/>
      <c r="K3361" s="126"/>
    </row>
    <row r="3362" spans="1:11" s="122" customFormat="1">
      <c r="A3362" s="128" t="s">
        <v>1713</v>
      </c>
      <c r="B3362" s="127">
        <v>4000</v>
      </c>
      <c r="C3362" s="128">
        <f t="shared" si="127"/>
        <v>157500</v>
      </c>
      <c r="D3362" s="129">
        <f t="shared" si="126"/>
        <v>3920</v>
      </c>
      <c r="E3362" s="130" t="s">
        <v>7180</v>
      </c>
      <c r="F3362" s="131"/>
      <c r="G3362" s="126"/>
      <c r="H3362" s="126"/>
      <c r="I3362" s="126"/>
      <c r="J3362" s="126"/>
      <c r="K3362" s="126"/>
    </row>
    <row r="3363" spans="1:11" s="122" customFormat="1">
      <c r="A3363" s="128" t="s">
        <v>1714</v>
      </c>
      <c r="B3363" s="127">
        <v>5000</v>
      </c>
      <c r="C3363" s="128">
        <f t="shared" si="127"/>
        <v>192500</v>
      </c>
      <c r="D3363" s="129">
        <f t="shared" si="126"/>
        <v>4900</v>
      </c>
      <c r="E3363" s="130" t="s">
        <v>7180</v>
      </c>
      <c r="F3363" s="131"/>
      <c r="G3363" s="126"/>
      <c r="H3363" s="126"/>
      <c r="I3363" s="126"/>
      <c r="J3363" s="126"/>
      <c r="K3363" s="126"/>
    </row>
    <row r="3364" spans="1:11" s="122" customFormat="1">
      <c r="A3364" s="128" t="s">
        <v>1715</v>
      </c>
      <c r="B3364" s="127">
        <v>6000</v>
      </c>
      <c r="C3364" s="128">
        <f t="shared" si="127"/>
        <v>227500</v>
      </c>
      <c r="D3364" s="129">
        <f t="shared" si="126"/>
        <v>5880</v>
      </c>
      <c r="E3364" s="130" t="s">
        <v>7180</v>
      </c>
      <c r="F3364" s="131"/>
      <c r="G3364" s="126"/>
      <c r="H3364" s="126"/>
      <c r="I3364" s="126"/>
      <c r="J3364" s="126"/>
      <c r="K3364" s="126"/>
    </row>
    <row r="3365" spans="1:11" s="122" customFormat="1">
      <c r="A3365" s="128" t="s">
        <v>1716</v>
      </c>
      <c r="B3365" s="127">
        <v>7000</v>
      </c>
      <c r="C3365" s="128">
        <f t="shared" si="127"/>
        <v>262500</v>
      </c>
      <c r="D3365" s="129">
        <f t="shared" si="126"/>
        <v>6860</v>
      </c>
      <c r="E3365" s="130" t="s">
        <v>7180</v>
      </c>
      <c r="F3365" s="131"/>
      <c r="G3365" s="126"/>
      <c r="H3365" s="126"/>
      <c r="I3365" s="126"/>
      <c r="J3365" s="126"/>
      <c r="K3365" s="126"/>
    </row>
    <row r="3366" spans="1:11" s="122" customFormat="1">
      <c r="A3366" s="128" t="s">
        <v>1717</v>
      </c>
      <c r="B3366" s="127">
        <v>8000</v>
      </c>
      <c r="C3366" s="128">
        <f t="shared" si="127"/>
        <v>297500</v>
      </c>
      <c r="D3366" s="129">
        <f t="shared" si="126"/>
        <v>7840</v>
      </c>
      <c r="E3366" s="130" t="s">
        <v>7180</v>
      </c>
      <c r="F3366" s="131"/>
      <c r="G3366" s="126"/>
      <c r="H3366" s="126"/>
      <c r="I3366" s="126"/>
      <c r="J3366" s="126"/>
      <c r="K3366" s="126"/>
    </row>
    <row r="3367" spans="1:11" s="122" customFormat="1">
      <c r="A3367" s="128" t="s">
        <v>1718</v>
      </c>
      <c r="B3367" s="127">
        <v>9000</v>
      </c>
      <c r="C3367" s="128">
        <f t="shared" si="127"/>
        <v>332500</v>
      </c>
      <c r="D3367" s="129">
        <f t="shared" si="126"/>
        <v>8820</v>
      </c>
      <c r="E3367" s="130" t="s">
        <v>7180</v>
      </c>
      <c r="F3367" s="131"/>
      <c r="G3367" s="126"/>
      <c r="H3367" s="126"/>
      <c r="I3367" s="126"/>
      <c r="J3367" s="126"/>
      <c r="K3367" s="126"/>
    </row>
    <row r="3368" spans="1:11" s="122" customFormat="1">
      <c r="A3368" s="128" t="s">
        <v>1719</v>
      </c>
      <c r="B3368" s="127">
        <v>10000</v>
      </c>
      <c r="C3368" s="128">
        <f t="shared" si="127"/>
        <v>367500</v>
      </c>
      <c r="D3368" s="129">
        <f t="shared" si="126"/>
        <v>9800</v>
      </c>
      <c r="E3368" s="130" t="s">
        <v>7180</v>
      </c>
      <c r="F3368" s="131"/>
      <c r="G3368" s="126"/>
      <c r="H3368" s="126"/>
      <c r="I3368" s="126"/>
      <c r="J3368" s="126"/>
      <c r="K3368" s="126"/>
    </row>
    <row r="3369" spans="1:11" s="122" customFormat="1">
      <c r="A3369" s="128" t="s">
        <v>1720</v>
      </c>
      <c r="B3369" s="127">
        <v>11000</v>
      </c>
      <c r="C3369" s="128">
        <f t="shared" si="127"/>
        <v>402500</v>
      </c>
      <c r="D3369" s="129">
        <f t="shared" si="126"/>
        <v>10780</v>
      </c>
      <c r="E3369" s="130" t="s">
        <v>7180</v>
      </c>
      <c r="F3369" s="131"/>
      <c r="G3369" s="126"/>
      <c r="H3369" s="126"/>
      <c r="I3369" s="126"/>
      <c r="J3369" s="126"/>
      <c r="K3369" s="126"/>
    </row>
    <row r="3370" spans="1:11" s="122" customFormat="1">
      <c r="A3370" s="128" t="s">
        <v>1721</v>
      </c>
      <c r="B3370" s="127">
        <v>12000</v>
      </c>
      <c r="C3370" s="128">
        <f t="shared" si="127"/>
        <v>437500</v>
      </c>
      <c r="D3370" s="129">
        <f t="shared" si="126"/>
        <v>11760</v>
      </c>
      <c r="E3370" s="130" t="s">
        <v>7180</v>
      </c>
      <c r="F3370" s="131"/>
      <c r="G3370" s="126"/>
      <c r="H3370" s="126"/>
      <c r="I3370" s="126"/>
      <c r="J3370" s="126"/>
      <c r="K3370" s="126"/>
    </row>
    <row r="3371" spans="1:11" s="122" customFormat="1">
      <c r="A3371" s="128" t="s">
        <v>1722</v>
      </c>
      <c r="B3371" s="127">
        <v>13000</v>
      </c>
      <c r="C3371" s="128">
        <f t="shared" si="127"/>
        <v>472500</v>
      </c>
      <c r="D3371" s="129">
        <f t="shared" si="126"/>
        <v>12740</v>
      </c>
      <c r="E3371" s="130" t="s">
        <v>7180</v>
      </c>
      <c r="F3371" s="131"/>
      <c r="G3371" s="126"/>
      <c r="H3371" s="126"/>
      <c r="I3371" s="126"/>
      <c r="J3371" s="126"/>
      <c r="K3371" s="126"/>
    </row>
    <row r="3372" spans="1:11" s="122" customFormat="1">
      <c r="A3372" s="128" t="s">
        <v>1723</v>
      </c>
      <c r="B3372" s="127">
        <v>14000</v>
      </c>
      <c r="C3372" s="128">
        <f t="shared" si="127"/>
        <v>507500</v>
      </c>
      <c r="D3372" s="129">
        <f t="shared" si="126"/>
        <v>13720</v>
      </c>
      <c r="E3372" s="130" t="s">
        <v>7180</v>
      </c>
      <c r="F3372" s="131"/>
      <c r="G3372" s="126"/>
      <c r="H3372" s="126"/>
      <c r="I3372" s="126"/>
      <c r="J3372" s="126"/>
      <c r="K3372" s="126"/>
    </row>
    <row r="3373" spans="1:11" s="122" customFormat="1">
      <c r="A3373" s="128" t="s">
        <v>1724</v>
      </c>
      <c r="B3373" s="127">
        <v>15000</v>
      </c>
      <c r="C3373" s="128">
        <f t="shared" si="127"/>
        <v>542500</v>
      </c>
      <c r="D3373" s="129">
        <f t="shared" si="126"/>
        <v>14700</v>
      </c>
      <c r="E3373" s="130" t="s">
        <v>7180</v>
      </c>
      <c r="F3373" s="131"/>
      <c r="G3373" s="126"/>
      <c r="H3373" s="126"/>
      <c r="I3373" s="126"/>
      <c r="J3373" s="126"/>
      <c r="K3373" s="126"/>
    </row>
    <row r="3374" spans="1:11" s="122" customFormat="1">
      <c r="A3374" s="128" t="s">
        <v>1725</v>
      </c>
      <c r="B3374" s="127">
        <v>16000</v>
      </c>
      <c r="C3374" s="128">
        <f t="shared" si="127"/>
        <v>577500</v>
      </c>
      <c r="D3374" s="129">
        <f t="shared" si="126"/>
        <v>15680</v>
      </c>
      <c r="E3374" s="130" t="s">
        <v>7180</v>
      </c>
      <c r="F3374" s="131"/>
      <c r="G3374" s="126"/>
      <c r="H3374" s="126"/>
      <c r="I3374" s="126"/>
      <c r="J3374" s="126"/>
      <c r="K3374" s="126"/>
    </row>
    <row r="3375" spans="1:11" s="122" customFormat="1">
      <c r="A3375" s="128" t="s">
        <v>1726</v>
      </c>
      <c r="B3375" s="127">
        <v>17000</v>
      </c>
      <c r="C3375" s="128">
        <f t="shared" si="127"/>
        <v>612500</v>
      </c>
      <c r="D3375" s="129">
        <f t="shared" si="126"/>
        <v>16660</v>
      </c>
      <c r="E3375" s="130" t="s">
        <v>7180</v>
      </c>
      <c r="F3375" s="131"/>
      <c r="G3375" s="126"/>
      <c r="H3375" s="126"/>
      <c r="I3375" s="126"/>
      <c r="J3375" s="126"/>
      <c r="K3375" s="126"/>
    </row>
    <row r="3376" spans="1:11" s="122" customFormat="1">
      <c r="A3376" s="128" t="s">
        <v>1727</v>
      </c>
      <c r="B3376" s="127">
        <v>18000</v>
      </c>
      <c r="C3376" s="128">
        <f t="shared" si="127"/>
        <v>647500</v>
      </c>
      <c r="D3376" s="129">
        <f t="shared" si="126"/>
        <v>17640</v>
      </c>
      <c r="E3376" s="130" t="s">
        <v>7180</v>
      </c>
      <c r="F3376" s="131"/>
      <c r="G3376" s="126"/>
      <c r="H3376" s="126"/>
      <c r="I3376" s="126"/>
      <c r="J3376" s="126"/>
      <c r="K3376" s="126"/>
    </row>
    <row r="3377" spans="1:11" s="122" customFormat="1">
      <c r="A3377" s="128" t="s">
        <v>1728</v>
      </c>
      <c r="B3377" s="127">
        <v>19000</v>
      </c>
      <c r="C3377" s="128">
        <f t="shared" si="127"/>
        <v>682500</v>
      </c>
      <c r="D3377" s="129">
        <f t="shared" si="126"/>
        <v>18620</v>
      </c>
      <c r="E3377" s="130" t="s">
        <v>7180</v>
      </c>
      <c r="F3377" s="131"/>
      <c r="G3377" s="126"/>
      <c r="H3377" s="126"/>
      <c r="I3377" s="126"/>
      <c r="J3377" s="126"/>
      <c r="K3377" s="126"/>
    </row>
    <row r="3378" spans="1:11" s="122" customFormat="1">
      <c r="A3378" s="128" t="s">
        <v>1729</v>
      </c>
      <c r="B3378" s="127">
        <v>20000</v>
      </c>
      <c r="C3378" s="128">
        <f t="shared" si="127"/>
        <v>717500</v>
      </c>
      <c r="D3378" s="129">
        <f t="shared" si="126"/>
        <v>19600</v>
      </c>
      <c r="E3378" s="130" t="s">
        <v>7180</v>
      </c>
      <c r="F3378" s="131"/>
      <c r="G3378" s="126"/>
      <c r="H3378" s="126"/>
      <c r="I3378" s="126"/>
      <c r="J3378" s="126"/>
      <c r="K3378" s="126"/>
    </row>
    <row r="3379" spans="1:11" s="122" customFormat="1">
      <c r="A3379" s="128" t="s">
        <v>18</v>
      </c>
      <c r="B3379" s="127">
        <v>21000</v>
      </c>
      <c r="C3379" s="128">
        <f t="shared" si="127"/>
        <v>752500</v>
      </c>
      <c r="D3379" s="129">
        <f t="shared" si="126"/>
        <v>20580</v>
      </c>
      <c r="E3379" s="130" t="s">
        <v>7180</v>
      </c>
      <c r="F3379" s="131"/>
      <c r="G3379" s="126"/>
      <c r="H3379" s="126"/>
      <c r="I3379" s="126"/>
      <c r="J3379" s="126"/>
      <c r="K3379" s="126"/>
    </row>
    <row r="3380" spans="1:11" s="122" customFormat="1">
      <c r="A3380" s="128" t="s">
        <v>1730</v>
      </c>
      <c r="B3380" s="127">
        <v>22000</v>
      </c>
      <c r="C3380" s="128">
        <f t="shared" si="127"/>
        <v>787500</v>
      </c>
      <c r="D3380" s="129">
        <f t="shared" si="126"/>
        <v>21560</v>
      </c>
      <c r="E3380" s="130" t="s">
        <v>7180</v>
      </c>
      <c r="F3380" s="131"/>
      <c r="G3380" s="126"/>
      <c r="H3380" s="126"/>
      <c r="I3380" s="126"/>
      <c r="J3380" s="126"/>
      <c r="K3380" s="126"/>
    </row>
    <row r="3381" spans="1:11" s="122" customFormat="1">
      <c r="A3381" s="128" t="s">
        <v>1731</v>
      </c>
      <c r="B3381" s="127">
        <v>23000</v>
      </c>
      <c r="C3381" s="128">
        <f t="shared" si="127"/>
        <v>822500</v>
      </c>
      <c r="D3381" s="129">
        <f t="shared" si="126"/>
        <v>22540</v>
      </c>
      <c r="E3381" s="130" t="s">
        <v>7180</v>
      </c>
      <c r="F3381" s="131"/>
      <c r="G3381" s="126"/>
      <c r="H3381" s="126"/>
      <c r="I3381" s="126"/>
      <c r="J3381" s="126"/>
      <c r="K3381" s="126"/>
    </row>
    <row r="3382" spans="1:11" s="122" customFormat="1">
      <c r="A3382" s="128" t="s">
        <v>1732</v>
      </c>
      <c r="B3382" s="127">
        <v>24000</v>
      </c>
      <c r="C3382" s="128">
        <f t="shared" si="127"/>
        <v>857500</v>
      </c>
      <c r="D3382" s="129">
        <f t="shared" si="126"/>
        <v>23520</v>
      </c>
      <c r="E3382" s="130" t="s">
        <v>7180</v>
      </c>
      <c r="F3382" s="131"/>
      <c r="G3382" s="126"/>
      <c r="H3382" s="126"/>
      <c r="I3382" s="126"/>
      <c r="J3382" s="126"/>
      <c r="K3382" s="126"/>
    </row>
    <row r="3383" spans="1:11" s="122" customFormat="1">
      <c r="A3383" s="128" t="s">
        <v>1733</v>
      </c>
      <c r="B3383" s="127">
        <v>25000</v>
      </c>
      <c r="C3383" s="128">
        <f t="shared" si="127"/>
        <v>892500</v>
      </c>
      <c r="D3383" s="129">
        <f t="shared" si="126"/>
        <v>24500</v>
      </c>
      <c r="E3383" s="130" t="s">
        <v>7180</v>
      </c>
      <c r="F3383" s="131"/>
      <c r="G3383" s="126"/>
      <c r="H3383" s="126"/>
      <c r="I3383" s="126"/>
      <c r="J3383" s="126"/>
      <c r="K3383" s="126"/>
    </row>
    <row r="3384" spans="1:11" s="122" customFormat="1">
      <c r="A3384" s="128" t="s">
        <v>1734</v>
      </c>
      <c r="B3384" s="127">
        <v>26000</v>
      </c>
      <c r="C3384" s="128">
        <f t="shared" si="127"/>
        <v>927500</v>
      </c>
      <c r="D3384" s="129">
        <f t="shared" si="126"/>
        <v>25480</v>
      </c>
      <c r="E3384" s="130" t="s">
        <v>7180</v>
      </c>
      <c r="F3384" s="131"/>
      <c r="G3384" s="126"/>
      <c r="H3384" s="126"/>
      <c r="I3384" s="126"/>
      <c r="J3384" s="126"/>
      <c r="K3384" s="126"/>
    </row>
    <row r="3385" spans="1:11" s="122" customFormat="1">
      <c r="A3385" s="128" t="s">
        <v>1735</v>
      </c>
      <c r="B3385" s="127">
        <v>27000</v>
      </c>
      <c r="C3385" s="128">
        <f t="shared" si="127"/>
        <v>962500</v>
      </c>
      <c r="D3385" s="129">
        <f t="shared" si="126"/>
        <v>26460</v>
      </c>
      <c r="E3385" s="130" t="s">
        <v>7180</v>
      </c>
      <c r="F3385" s="131"/>
      <c r="G3385" s="126"/>
      <c r="H3385" s="126"/>
      <c r="I3385" s="126"/>
      <c r="J3385" s="126"/>
      <c r="K3385" s="126"/>
    </row>
    <row r="3386" spans="1:11" s="122" customFormat="1">
      <c r="A3386" s="128" t="s">
        <v>1736</v>
      </c>
      <c r="B3386" s="127">
        <v>28000</v>
      </c>
      <c r="C3386" s="128">
        <f t="shared" si="127"/>
        <v>997500</v>
      </c>
      <c r="D3386" s="129">
        <f t="shared" si="126"/>
        <v>27440</v>
      </c>
      <c r="E3386" s="130" t="s">
        <v>7180</v>
      </c>
      <c r="F3386" s="131"/>
      <c r="G3386" s="126"/>
      <c r="H3386" s="126"/>
      <c r="I3386" s="126"/>
      <c r="J3386" s="126"/>
      <c r="K3386" s="126"/>
    </row>
    <row r="3387" spans="1:11" s="122" customFormat="1">
      <c r="A3387" s="128" t="s">
        <v>1737</v>
      </c>
      <c r="B3387" s="127">
        <v>29000</v>
      </c>
      <c r="C3387" s="128">
        <f t="shared" si="127"/>
        <v>1032500</v>
      </c>
      <c r="D3387" s="129">
        <f t="shared" si="126"/>
        <v>28420</v>
      </c>
      <c r="E3387" s="130" t="s">
        <v>7180</v>
      </c>
      <c r="F3387" s="131"/>
      <c r="G3387" s="126"/>
      <c r="H3387" s="126"/>
      <c r="I3387" s="126"/>
      <c r="J3387" s="126"/>
      <c r="K3387" s="126"/>
    </row>
    <row r="3388" spans="1:11" s="122" customFormat="1">
      <c r="A3388" s="128" t="s">
        <v>1738</v>
      </c>
      <c r="B3388" s="127">
        <v>30000</v>
      </c>
      <c r="C3388" s="128">
        <f t="shared" si="127"/>
        <v>1067500</v>
      </c>
      <c r="D3388" s="129">
        <f t="shared" si="126"/>
        <v>29400</v>
      </c>
      <c r="E3388" s="130" t="s">
        <v>7180</v>
      </c>
      <c r="F3388" s="131"/>
      <c r="G3388" s="126"/>
      <c r="H3388" s="126"/>
      <c r="I3388" s="126"/>
      <c r="J3388" s="126"/>
      <c r="K3388" s="126"/>
    </row>
    <row r="3389" spans="1:11" s="122" customFormat="1">
      <c r="A3389" s="128" t="s">
        <v>1739</v>
      </c>
      <c r="B3389" s="127">
        <v>31000</v>
      </c>
      <c r="C3389" s="128">
        <f t="shared" si="127"/>
        <v>1102500</v>
      </c>
      <c r="D3389" s="129">
        <f t="shared" si="126"/>
        <v>30380</v>
      </c>
      <c r="E3389" s="130" t="s">
        <v>7180</v>
      </c>
      <c r="F3389" s="131"/>
      <c r="G3389" s="126"/>
      <c r="H3389" s="126"/>
      <c r="I3389" s="126"/>
      <c r="J3389" s="126"/>
      <c r="K3389" s="126"/>
    </row>
    <row r="3390" spans="1:11" s="122" customFormat="1">
      <c r="A3390" s="128" t="s">
        <v>1740</v>
      </c>
      <c r="B3390" s="127">
        <v>32000</v>
      </c>
      <c r="C3390" s="128">
        <f t="shared" si="127"/>
        <v>1137500</v>
      </c>
      <c r="D3390" s="129">
        <f t="shared" si="126"/>
        <v>31360</v>
      </c>
      <c r="E3390" s="130" t="s">
        <v>7180</v>
      </c>
      <c r="F3390" s="131"/>
      <c r="G3390" s="126"/>
      <c r="H3390" s="126"/>
      <c r="I3390" s="126"/>
      <c r="J3390" s="126"/>
      <c r="K3390" s="126"/>
    </row>
    <row r="3391" spans="1:11" s="122" customFormat="1">
      <c r="A3391" s="128" t="s">
        <v>1741</v>
      </c>
      <c r="B3391" s="127">
        <v>33000</v>
      </c>
      <c r="C3391" s="128">
        <f t="shared" si="127"/>
        <v>1172500</v>
      </c>
      <c r="D3391" s="129">
        <f t="shared" si="126"/>
        <v>32340</v>
      </c>
      <c r="E3391" s="130" t="s">
        <v>7180</v>
      </c>
      <c r="F3391" s="131"/>
      <c r="G3391" s="126"/>
      <c r="H3391" s="126"/>
      <c r="I3391" s="126"/>
      <c r="J3391" s="126"/>
      <c r="K3391" s="126"/>
    </row>
    <row r="3392" spans="1:11" s="122" customFormat="1">
      <c r="A3392" s="128" t="s">
        <v>1742</v>
      </c>
      <c r="B3392" s="127">
        <v>34000</v>
      </c>
      <c r="C3392" s="128">
        <f t="shared" si="127"/>
        <v>1207500</v>
      </c>
      <c r="D3392" s="129">
        <f t="shared" si="126"/>
        <v>33320</v>
      </c>
      <c r="E3392" s="130" t="s">
        <v>7180</v>
      </c>
      <c r="F3392" s="131"/>
      <c r="G3392" s="126"/>
      <c r="H3392" s="126"/>
      <c r="I3392" s="126"/>
      <c r="J3392" s="126"/>
      <c r="K3392" s="126"/>
    </row>
    <row r="3393" spans="1:11" s="122" customFormat="1">
      <c r="A3393" s="128" t="s">
        <v>1743</v>
      </c>
      <c r="B3393" s="127">
        <v>35000</v>
      </c>
      <c r="C3393" s="128">
        <f t="shared" si="127"/>
        <v>1242500</v>
      </c>
      <c r="D3393" s="129">
        <f t="shared" si="126"/>
        <v>34300</v>
      </c>
      <c r="E3393" s="130" t="s">
        <v>7180</v>
      </c>
      <c r="F3393" s="131"/>
      <c r="G3393" s="126"/>
      <c r="H3393" s="126"/>
      <c r="I3393" s="126"/>
      <c r="J3393" s="126"/>
      <c r="K3393" s="126"/>
    </row>
    <row r="3394" spans="1:11" s="122" customFormat="1">
      <c r="A3394" s="128" t="s">
        <v>1744</v>
      </c>
      <c r="B3394" s="127">
        <v>36000</v>
      </c>
      <c r="C3394" s="128">
        <f t="shared" si="127"/>
        <v>1277500</v>
      </c>
      <c r="D3394" s="129">
        <f t="shared" si="126"/>
        <v>35280</v>
      </c>
      <c r="E3394" s="130" t="s">
        <v>7180</v>
      </c>
      <c r="F3394" s="131"/>
      <c r="G3394" s="126"/>
      <c r="H3394" s="126"/>
      <c r="I3394" s="126"/>
      <c r="J3394" s="126"/>
      <c r="K3394" s="126"/>
    </row>
    <row r="3395" spans="1:11" s="122" customFormat="1">
      <c r="A3395" s="128" t="s">
        <v>17</v>
      </c>
      <c r="B3395" s="127">
        <v>37000</v>
      </c>
      <c r="C3395" s="128">
        <f t="shared" si="127"/>
        <v>1312500</v>
      </c>
      <c r="D3395" s="129">
        <f t="shared" si="126"/>
        <v>36260</v>
      </c>
      <c r="E3395" s="130" t="s">
        <v>7180</v>
      </c>
      <c r="F3395" s="131"/>
      <c r="G3395" s="126"/>
      <c r="H3395" s="126"/>
      <c r="I3395" s="126"/>
      <c r="J3395" s="126"/>
      <c r="K3395" s="126"/>
    </row>
    <row r="3396" spans="1:11" s="122" customFormat="1">
      <c r="A3396" s="128" t="s">
        <v>1745</v>
      </c>
      <c r="B3396" s="127">
        <v>38000</v>
      </c>
      <c r="C3396" s="128">
        <f t="shared" si="127"/>
        <v>1347500</v>
      </c>
      <c r="D3396" s="129">
        <f t="shared" si="126"/>
        <v>37240</v>
      </c>
      <c r="E3396" s="130" t="s">
        <v>7180</v>
      </c>
      <c r="F3396" s="131"/>
      <c r="G3396" s="126"/>
      <c r="H3396" s="126"/>
      <c r="I3396" s="126"/>
      <c r="J3396" s="126"/>
      <c r="K3396" s="126"/>
    </row>
    <row r="3397" spans="1:11" s="122" customFormat="1">
      <c r="A3397" s="128" t="s">
        <v>16</v>
      </c>
      <c r="B3397" s="127">
        <v>39000</v>
      </c>
      <c r="C3397" s="128">
        <f t="shared" si="127"/>
        <v>1382500</v>
      </c>
      <c r="D3397" s="129">
        <f t="shared" si="126"/>
        <v>38220</v>
      </c>
      <c r="E3397" s="130" t="s">
        <v>7180</v>
      </c>
      <c r="F3397" s="131"/>
      <c r="G3397" s="126"/>
      <c r="H3397" s="126"/>
      <c r="I3397" s="126"/>
      <c r="J3397" s="126"/>
      <c r="K3397" s="126"/>
    </row>
    <row r="3398" spans="1:11" s="122" customFormat="1">
      <c r="A3398" s="128" t="s">
        <v>1746</v>
      </c>
      <c r="B3398" s="127">
        <v>40000</v>
      </c>
      <c r="C3398" s="128">
        <f t="shared" si="127"/>
        <v>1417500</v>
      </c>
      <c r="D3398" s="129">
        <f t="shared" si="126"/>
        <v>39200</v>
      </c>
      <c r="E3398" s="130" t="s">
        <v>7180</v>
      </c>
      <c r="F3398" s="131"/>
      <c r="G3398" s="126"/>
      <c r="H3398" s="126"/>
      <c r="I3398" s="126"/>
      <c r="J3398" s="126"/>
      <c r="K3398" s="126"/>
    </row>
    <row r="3399" spans="1:11" s="122" customFormat="1">
      <c r="A3399" s="128" t="s">
        <v>1747</v>
      </c>
      <c r="B3399" s="127">
        <v>41000</v>
      </c>
      <c r="C3399" s="128">
        <f t="shared" si="127"/>
        <v>1452500</v>
      </c>
      <c r="D3399" s="129">
        <f t="shared" si="126"/>
        <v>40180</v>
      </c>
      <c r="E3399" s="130" t="s">
        <v>7180</v>
      </c>
      <c r="F3399" s="131"/>
      <c r="I3399" s="126"/>
      <c r="J3399" s="126"/>
      <c r="K3399" s="126"/>
    </row>
    <row r="3400" spans="1:11" s="122" customFormat="1">
      <c r="A3400" s="128" t="s">
        <v>1748</v>
      </c>
      <c r="B3400" s="127">
        <v>42000</v>
      </c>
      <c r="C3400" s="128">
        <f t="shared" si="127"/>
        <v>1487500</v>
      </c>
      <c r="D3400" s="129">
        <f t="shared" si="126"/>
        <v>41160</v>
      </c>
      <c r="E3400" s="130" t="s">
        <v>7180</v>
      </c>
      <c r="F3400" s="131"/>
      <c r="I3400" s="126"/>
      <c r="J3400" s="126"/>
      <c r="K3400" s="126"/>
    </row>
    <row r="3401" spans="1:11" s="122" customFormat="1">
      <c r="A3401" s="128" t="s">
        <v>1749</v>
      </c>
      <c r="B3401" s="127">
        <v>43000</v>
      </c>
      <c r="C3401" s="128">
        <f t="shared" si="127"/>
        <v>1522500</v>
      </c>
      <c r="D3401" s="129">
        <f t="shared" si="126"/>
        <v>42140</v>
      </c>
      <c r="E3401" s="130" t="s">
        <v>7180</v>
      </c>
      <c r="F3401" s="131"/>
      <c r="I3401" s="126"/>
      <c r="J3401" s="126"/>
      <c r="K3401" s="126"/>
    </row>
    <row r="3402" spans="1:11" s="122" customFormat="1">
      <c r="A3402" s="128" t="s">
        <v>1750</v>
      </c>
      <c r="B3402" s="127">
        <v>44000</v>
      </c>
      <c r="C3402" s="128">
        <f t="shared" si="127"/>
        <v>1557500</v>
      </c>
      <c r="D3402" s="129">
        <f t="shared" si="126"/>
        <v>43120</v>
      </c>
      <c r="E3402" s="130" t="s">
        <v>7180</v>
      </c>
      <c r="F3402" s="131"/>
      <c r="I3402" s="126"/>
      <c r="J3402" s="126"/>
      <c r="K3402" s="126"/>
    </row>
    <row r="3403" spans="1:11" s="122" customFormat="1">
      <c r="A3403" s="128" t="s">
        <v>1751</v>
      </c>
      <c r="B3403" s="127">
        <v>45000</v>
      </c>
      <c r="C3403" s="128">
        <f t="shared" si="127"/>
        <v>1592500</v>
      </c>
      <c r="D3403" s="129">
        <f t="shared" si="126"/>
        <v>44100</v>
      </c>
      <c r="E3403" s="130" t="s">
        <v>7180</v>
      </c>
      <c r="F3403" s="131"/>
      <c r="I3403" s="126"/>
      <c r="J3403" s="126"/>
      <c r="K3403" s="126"/>
    </row>
    <row r="3404" spans="1:11" s="122" customFormat="1">
      <c r="A3404" s="128" t="s">
        <v>1752</v>
      </c>
      <c r="B3404" s="127">
        <v>46000</v>
      </c>
      <c r="C3404" s="128">
        <f t="shared" si="127"/>
        <v>1627500</v>
      </c>
      <c r="D3404" s="129">
        <f t="shared" si="126"/>
        <v>45080</v>
      </c>
      <c r="E3404" s="130" t="s">
        <v>7180</v>
      </c>
      <c r="F3404" s="131"/>
      <c r="I3404" s="126"/>
      <c r="J3404" s="126"/>
      <c r="K3404" s="126"/>
    </row>
    <row r="3405" spans="1:11" s="122" customFormat="1">
      <c r="A3405" s="128" t="s">
        <v>1753</v>
      </c>
      <c r="B3405" s="127">
        <v>47000</v>
      </c>
      <c r="C3405" s="128">
        <f t="shared" si="127"/>
        <v>1662500</v>
      </c>
      <c r="D3405" s="129">
        <f t="shared" si="126"/>
        <v>46060</v>
      </c>
      <c r="E3405" s="130" t="s">
        <v>7180</v>
      </c>
      <c r="F3405" s="131"/>
      <c r="I3405" s="126"/>
      <c r="J3405" s="126"/>
      <c r="K3405" s="126"/>
    </row>
    <row r="3406" spans="1:11" s="122" customFormat="1">
      <c r="A3406" s="128" t="s">
        <v>1754</v>
      </c>
      <c r="B3406" s="127">
        <v>48000</v>
      </c>
      <c r="C3406" s="128">
        <f t="shared" si="127"/>
        <v>1697500</v>
      </c>
      <c r="D3406" s="129">
        <f t="shared" si="126"/>
        <v>47040</v>
      </c>
      <c r="E3406" s="130" t="s">
        <v>7180</v>
      </c>
      <c r="F3406" s="131"/>
      <c r="I3406" s="126"/>
      <c r="J3406" s="126"/>
      <c r="K3406" s="126"/>
    </row>
    <row r="3407" spans="1:11" s="122" customFormat="1">
      <c r="A3407" s="128" t="s">
        <v>1755</v>
      </c>
      <c r="B3407" s="127">
        <v>49000</v>
      </c>
      <c r="C3407" s="128">
        <f t="shared" si="127"/>
        <v>1732500</v>
      </c>
      <c r="D3407" s="129">
        <f t="shared" si="126"/>
        <v>48020</v>
      </c>
      <c r="E3407" s="130" t="s">
        <v>7180</v>
      </c>
      <c r="F3407" s="131"/>
      <c r="I3407" s="126"/>
      <c r="J3407" s="126"/>
      <c r="K3407" s="126"/>
    </row>
    <row r="3408" spans="1:11" s="122" customFormat="1">
      <c r="A3408" s="128" t="s">
        <v>1756</v>
      </c>
      <c r="B3408" s="127">
        <v>50000</v>
      </c>
      <c r="C3408" s="128">
        <f t="shared" si="127"/>
        <v>1767500</v>
      </c>
      <c r="D3408" s="129">
        <f t="shared" si="126"/>
        <v>49000</v>
      </c>
      <c r="E3408" s="130" t="s">
        <v>7180</v>
      </c>
      <c r="F3408" s="131"/>
      <c r="I3408" s="126"/>
      <c r="J3408" s="126"/>
      <c r="K3408" s="126"/>
    </row>
    <row r="3409" spans="1:11" s="122" customFormat="1">
      <c r="A3409" s="128" t="s">
        <v>1757</v>
      </c>
      <c r="B3409" s="127">
        <v>51000</v>
      </c>
      <c r="C3409" s="128">
        <f t="shared" si="127"/>
        <v>1802500</v>
      </c>
      <c r="D3409" s="129">
        <f t="shared" si="126"/>
        <v>49980</v>
      </c>
      <c r="E3409" s="130" t="s">
        <v>7180</v>
      </c>
      <c r="F3409" s="131"/>
      <c r="I3409" s="126"/>
      <c r="J3409" s="126"/>
      <c r="K3409" s="126"/>
    </row>
    <row r="3410" spans="1:11" s="122" customFormat="1">
      <c r="A3410" s="128" t="s">
        <v>1758</v>
      </c>
      <c r="B3410" s="127">
        <v>52000</v>
      </c>
      <c r="C3410" s="128">
        <f t="shared" si="127"/>
        <v>1837500</v>
      </c>
      <c r="D3410" s="129">
        <f t="shared" si="126"/>
        <v>50960</v>
      </c>
      <c r="E3410" s="130" t="s">
        <v>7180</v>
      </c>
      <c r="F3410" s="131"/>
      <c r="I3410" s="126"/>
      <c r="J3410" s="126"/>
      <c r="K3410" s="126"/>
    </row>
    <row r="3411" spans="1:11" s="122" customFormat="1">
      <c r="A3411" s="128" t="s">
        <v>1759</v>
      </c>
      <c r="B3411" s="127">
        <v>53000</v>
      </c>
      <c r="C3411" s="128">
        <f t="shared" si="127"/>
        <v>1872500</v>
      </c>
      <c r="D3411" s="129">
        <f t="shared" si="126"/>
        <v>51940</v>
      </c>
      <c r="E3411" s="130" t="s">
        <v>7180</v>
      </c>
      <c r="F3411" s="131"/>
      <c r="I3411" s="126"/>
      <c r="J3411" s="126"/>
      <c r="K3411" s="126"/>
    </row>
    <row r="3412" spans="1:11" s="122" customFormat="1">
      <c r="A3412" s="128" t="s">
        <v>1760</v>
      </c>
      <c r="B3412" s="127">
        <v>54000</v>
      </c>
      <c r="C3412" s="128">
        <f t="shared" si="127"/>
        <v>1907500</v>
      </c>
      <c r="D3412" s="129">
        <f t="shared" si="126"/>
        <v>52920</v>
      </c>
      <c r="E3412" s="130" t="s">
        <v>7180</v>
      </c>
      <c r="F3412" s="131"/>
      <c r="I3412" s="126"/>
      <c r="J3412" s="126"/>
      <c r="K3412" s="126"/>
    </row>
    <row r="3413" spans="1:11" s="122" customFormat="1">
      <c r="A3413" s="128" t="s">
        <v>1761</v>
      </c>
      <c r="B3413" s="127">
        <v>55000</v>
      </c>
      <c r="C3413" s="128">
        <f t="shared" si="127"/>
        <v>1942500</v>
      </c>
      <c r="D3413" s="129">
        <f t="shared" si="126"/>
        <v>53900</v>
      </c>
      <c r="E3413" s="130" t="s">
        <v>7180</v>
      </c>
      <c r="F3413" s="131"/>
      <c r="I3413" s="126"/>
      <c r="J3413" s="126"/>
      <c r="K3413" s="126"/>
    </row>
    <row r="3414" spans="1:11" s="122" customFormat="1">
      <c r="A3414" s="128" t="s">
        <v>1762</v>
      </c>
      <c r="B3414" s="127">
        <v>56000</v>
      </c>
      <c r="C3414" s="128">
        <f t="shared" si="127"/>
        <v>1977500</v>
      </c>
      <c r="D3414" s="129">
        <f t="shared" si="126"/>
        <v>54880</v>
      </c>
      <c r="E3414" s="130" t="s">
        <v>7180</v>
      </c>
      <c r="F3414" s="131"/>
      <c r="I3414" s="126"/>
      <c r="J3414" s="126"/>
      <c r="K3414" s="126"/>
    </row>
    <row r="3415" spans="1:11" s="122" customFormat="1">
      <c r="A3415" s="128" t="s">
        <v>1763</v>
      </c>
      <c r="B3415" s="127">
        <v>57000</v>
      </c>
      <c r="C3415" s="128">
        <f t="shared" si="127"/>
        <v>2012500</v>
      </c>
      <c r="D3415" s="129">
        <f t="shared" si="126"/>
        <v>55860</v>
      </c>
      <c r="E3415" s="130" t="s">
        <v>7180</v>
      </c>
      <c r="F3415" s="131"/>
      <c r="I3415" s="126"/>
      <c r="J3415" s="126"/>
      <c r="K3415" s="126"/>
    </row>
    <row r="3416" spans="1:11" s="122" customFormat="1">
      <c r="A3416" s="128" t="s">
        <v>1764</v>
      </c>
      <c r="B3416" s="127">
        <v>58000</v>
      </c>
      <c r="C3416" s="128">
        <f t="shared" si="127"/>
        <v>2047500</v>
      </c>
      <c r="D3416" s="129">
        <f t="shared" si="126"/>
        <v>56840</v>
      </c>
      <c r="E3416" s="130" t="s">
        <v>7180</v>
      </c>
      <c r="F3416" s="131"/>
      <c r="I3416" s="126"/>
      <c r="J3416" s="126"/>
      <c r="K3416" s="126"/>
    </row>
    <row r="3417" spans="1:11" s="122" customFormat="1">
      <c r="A3417" s="128" t="s">
        <v>1765</v>
      </c>
      <c r="B3417" s="127">
        <v>59000</v>
      </c>
      <c r="C3417" s="128">
        <f t="shared" si="127"/>
        <v>2082500</v>
      </c>
      <c r="D3417" s="129">
        <f t="shared" si="126"/>
        <v>57820</v>
      </c>
      <c r="E3417" s="130" t="s">
        <v>7180</v>
      </c>
      <c r="F3417" s="131"/>
      <c r="I3417" s="126"/>
      <c r="J3417" s="126"/>
      <c r="K3417" s="126"/>
    </row>
    <row r="3418" spans="1:11" s="122" customFormat="1">
      <c r="A3418" s="128" t="s">
        <v>1766</v>
      </c>
      <c r="B3418" s="127">
        <v>60000</v>
      </c>
      <c r="C3418" s="128">
        <f t="shared" si="127"/>
        <v>2117500</v>
      </c>
      <c r="D3418" s="129">
        <f t="shared" si="126"/>
        <v>58800</v>
      </c>
      <c r="E3418" s="130" t="s">
        <v>7180</v>
      </c>
      <c r="F3418" s="131"/>
      <c r="I3418" s="126"/>
      <c r="J3418" s="126"/>
      <c r="K3418" s="126"/>
    </row>
    <row r="3419" spans="1:11" s="122" customFormat="1">
      <c r="A3419" s="128" t="s">
        <v>1767</v>
      </c>
      <c r="B3419" s="127">
        <v>61000</v>
      </c>
      <c r="C3419" s="128">
        <f t="shared" si="127"/>
        <v>2152500</v>
      </c>
      <c r="D3419" s="129">
        <f t="shared" si="126"/>
        <v>59780</v>
      </c>
      <c r="E3419" s="130" t="s">
        <v>7180</v>
      </c>
      <c r="F3419" s="131"/>
      <c r="I3419" s="126"/>
      <c r="J3419" s="126"/>
      <c r="K3419" s="126"/>
    </row>
    <row r="3420" spans="1:11" s="122" customFormat="1">
      <c r="A3420" s="128" t="s">
        <v>1768</v>
      </c>
      <c r="B3420" s="127">
        <v>62000</v>
      </c>
      <c r="C3420" s="128">
        <f t="shared" si="127"/>
        <v>2187500</v>
      </c>
      <c r="D3420" s="129">
        <f t="shared" si="126"/>
        <v>60760</v>
      </c>
      <c r="E3420" s="130" t="s">
        <v>7180</v>
      </c>
      <c r="F3420" s="131"/>
      <c r="I3420" s="126"/>
      <c r="J3420" s="126"/>
      <c r="K3420" s="126"/>
    </row>
    <row r="3421" spans="1:11" s="122" customFormat="1">
      <c r="A3421" s="128" t="s">
        <v>1769</v>
      </c>
      <c r="B3421" s="127">
        <v>63000</v>
      </c>
      <c r="C3421" s="128">
        <f t="shared" si="127"/>
        <v>2222500</v>
      </c>
      <c r="D3421" s="129">
        <f t="shared" si="126"/>
        <v>61740</v>
      </c>
      <c r="E3421" s="130" t="s">
        <v>7180</v>
      </c>
      <c r="F3421" s="131"/>
      <c r="I3421" s="126"/>
      <c r="J3421" s="126"/>
      <c r="K3421" s="126"/>
    </row>
    <row r="3422" spans="1:11" s="122" customFormat="1">
      <c r="A3422" s="128" t="s">
        <v>1770</v>
      </c>
      <c r="B3422" s="127">
        <v>64000</v>
      </c>
      <c r="C3422" s="128">
        <f t="shared" si="127"/>
        <v>2257500</v>
      </c>
      <c r="D3422" s="129">
        <f t="shared" si="126"/>
        <v>62720</v>
      </c>
      <c r="E3422" s="130" t="s">
        <v>7180</v>
      </c>
      <c r="F3422" s="131"/>
      <c r="I3422" s="126"/>
      <c r="J3422" s="126"/>
      <c r="K3422" s="126"/>
    </row>
    <row r="3423" spans="1:11" s="122" customFormat="1">
      <c r="A3423" s="128" t="s">
        <v>1771</v>
      </c>
      <c r="B3423" s="127">
        <v>65000</v>
      </c>
      <c r="C3423" s="128">
        <f t="shared" si="127"/>
        <v>2292500</v>
      </c>
      <c r="D3423" s="129">
        <f t="shared" ref="D3423:D3486" si="128">SUM($G$3)*(B3423*0.001)</f>
        <v>63700</v>
      </c>
      <c r="E3423" s="130" t="s">
        <v>7180</v>
      </c>
      <c r="F3423" s="131"/>
      <c r="I3423" s="126"/>
      <c r="J3423" s="126"/>
      <c r="K3423" s="126"/>
    </row>
    <row r="3424" spans="1:11" s="122" customFormat="1">
      <c r="A3424" s="128" t="s">
        <v>1772</v>
      </c>
      <c r="B3424" s="127">
        <v>66000</v>
      </c>
      <c r="C3424" s="128">
        <f t="shared" si="127"/>
        <v>2327500</v>
      </c>
      <c r="D3424" s="129">
        <f t="shared" si="128"/>
        <v>64680</v>
      </c>
      <c r="E3424" s="130" t="s">
        <v>7180</v>
      </c>
      <c r="F3424" s="131"/>
      <c r="I3424" s="126"/>
      <c r="J3424" s="126"/>
      <c r="K3424" s="126"/>
    </row>
    <row r="3425" spans="1:11" s="122" customFormat="1">
      <c r="A3425" s="128" t="s">
        <v>1773</v>
      </c>
      <c r="B3425" s="127">
        <v>67000</v>
      </c>
      <c r="C3425" s="128">
        <f t="shared" ref="C3425:C3488" si="129">C3424+35000</f>
        <v>2362500</v>
      </c>
      <c r="D3425" s="129">
        <f t="shared" si="128"/>
        <v>65660</v>
      </c>
      <c r="E3425" s="130" t="s">
        <v>7180</v>
      </c>
      <c r="F3425" s="131"/>
      <c r="I3425" s="126"/>
      <c r="J3425" s="126"/>
      <c r="K3425" s="126"/>
    </row>
    <row r="3426" spans="1:11" s="122" customFormat="1">
      <c r="A3426" s="128" t="s">
        <v>1774</v>
      </c>
      <c r="B3426" s="127">
        <v>68000</v>
      </c>
      <c r="C3426" s="128">
        <f t="shared" si="129"/>
        <v>2397500</v>
      </c>
      <c r="D3426" s="129">
        <f t="shared" si="128"/>
        <v>66640</v>
      </c>
      <c r="E3426" s="130" t="s">
        <v>7180</v>
      </c>
      <c r="F3426" s="131"/>
      <c r="I3426" s="126"/>
      <c r="J3426" s="126"/>
      <c r="K3426" s="126"/>
    </row>
    <row r="3427" spans="1:11" s="122" customFormat="1">
      <c r="A3427" s="128" t="s">
        <v>1775</v>
      </c>
      <c r="B3427" s="127">
        <v>69000</v>
      </c>
      <c r="C3427" s="128">
        <f t="shared" si="129"/>
        <v>2432500</v>
      </c>
      <c r="D3427" s="129">
        <f t="shared" si="128"/>
        <v>67620</v>
      </c>
      <c r="E3427" s="130" t="s">
        <v>7180</v>
      </c>
      <c r="F3427" s="131"/>
      <c r="I3427" s="126"/>
      <c r="J3427" s="126"/>
      <c r="K3427" s="126"/>
    </row>
    <row r="3428" spans="1:11" s="122" customFormat="1">
      <c r="A3428" s="128" t="s">
        <v>1776</v>
      </c>
      <c r="B3428" s="127">
        <v>70000</v>
      </c>
      <c r="C3428" s="128">
        <f t="shared" si="129"/>
        <v>2467500</v>
      </c>
      <c r="D3428" s="129">
        <f t="shared" si="128"/>
        <v>68600</v>
      </c>
      <c r="E3428" s="130" t="s">
        <v>7180</v>
      </c>
      <c r="F3428" s="131"/>
      <c r="I3428" s="126"/>
      <c r="J3428" s="126"/>
      <c r="K3428" s="126"/>
    </row>
    <row r="3429" spans="1:11" s="122" customFormat="1">
      <c r="A3429" s="128" t="s">
        <v>1777</v>
      </c>
      <c r="B3429" s="127">
        <v>71000</v>
      </c>
      <c r="C3429" s="128">
        <f t="shared" si="129"/>
        <v>2502500</v>
      </c>
      <c r="D3429" s="129">
        <f t="shared" si="128"/>
        <v>69580</v>
      </c>
      <c r="E3429" s="130" t="s">
        <v>7180</v>
      </c>
      <c r="F3429" s="131"/>
      <c r="I3429" s="126"/>
      <c r="J3429" s="126"/>
      <c r="K3429" s="126"/>
    </row>
    <row r="3430" spans="1:11" s="122" customFormat="1">
      <c r="A3430" s="128" t="s">
        <v>1778</v>
      </c>
      <c r="B3430" s="127">
        <v>72000</v>
      </c>
      <c r="C3430" s="128">
        <f t="shared" si="129"/>
        <v>2537500</v>
      </c>
      <c r="D3430" s="129">
        <f t="shared" si="128"/>
        <v>70560</v>
      </c>
      <c r="E3430" s="130" t="s">
        <v>7180</v>
      </c>
      <c r="F3430" s="131"/>
      <c r="I3430" s="126"/>
      <c r="J3430" s="126"/>
      <c r="K3430" s="126"/>
    </row>
    <row r="3431" spans="1:11" s="122" customFormat="1">
      <c r="A3431" s="128" t="s">
        <v>1779</v>
      </c>
      <c r="B3431" s="127">
        <v>73000</v>
      </c>
      <c r="C3431" s="128">
        <f t="shared" si="129"/>
        <v>2572500</v>
      </c>
      <c r="D3431" s="129">
        <f t="shared" si="128"/>
        <v>71540</v>
      </c>
      <c r="E3431" s="130" t="s">
        <v>7180</v>
      </c>
      <c r="F3431" s="131"/>
      <c r="I3431" s="126"/>
      <c r="J3431" s="126"/>
      <c r="K3431" s="126"/>
    </row>
    <row r="3432" spans="1:11" s="122" customFormat="1">
      <c r="A3432" s="128" t="s">
        <v>1780</v>
      </c>
      <c r="B3432" s="127">
        <v>74000</v>
      </c>
      <c r="C3432" s="128">
        <f t="shared" si="129"/>
        <v>2607500</v>
      </c>
      <c r="D3432" s="129">
        <f t="shared" si="128"/>
        <v>72520</v>
      </c>
      <c r="E3432" s="130" t="s">
        <v>7180</v>
      </c>
      <c r="F3432" s="131"/>
      <c r="I3432" s="126"/>
      <c r="J3432" s="126"/>
      <c r="K3432" s="126"/>
    </row>
    <row r="3433" spans="1:11" s="122" customFormat="1">
      <c r="A3433" s="128" t="s">
        <v>1781</v>
      </c>
      <c r="B3433" s="127">
        <v>75000</v>
      </c>
      <c r="C3433" s="128">
        <f t="shared" si="129"/>
        <v>2642500</v>
      </c>
      <c r="D3433" s="129">
        <f t="shared" si="128"/>
        <v>73500</v>
      </c>
      <c r="E3433" s="130" t="s">
        <v>7180</v>
      </c>
      <c r="F3433" s="131"/>
      <c r="I3433" s="126"/>
      <c r="J3433" s="126"/>
      <c r="K3433" s="126"/>
    </row>
    <row r="3434" spans="1:11" s="122" customFormat="1">
      <c r="A3434" s="128" t="s">
        <v>1782</v>
      </c>
      <c r="B3434" s="127">
        <v>76000</v>
      </c>
      <c r="C3434" s="128">
        <f t="shared" si="129"/>
        <v>2677500</v>
      </c>
      <c r="D3434" s="129">
        <f t="shared" si="128"/>
        <v>74480</v>
      </c>
      <c r="E3434" s="130" t="s">
        <v>7180</v>
      </c>
      <c r="F3434" s="131"/>
      <c r="I3434" s="126"/>
      <c r="J3434" s="126"/>
      <c r="K3434" s="126"/>
    </row>
    <row r="3435" spans="1:11" s="122" customFormat="1">
      <c r="A3435" s="128" t="s">
        <v>1783</v>
      </c>
      <c r="B3435" s="127">
        <v>77000</v>
      </c>
      <c r="C3435" s="128">
        <f t="shared" si="129"/>
        <v>2712500</v>
      </c>
      <c r="D3435" s="129">
        <f t="shared" si="128"/>
        <v>75460</v>
      </c>
      <c r="E3435" s="130" t="s">
        <v>7180</v>
      </c>
      <c r="F3435" s="131"/>
      <c r="I3435" s="126"/>
      <c r="J3435" s="126"/>
      <c r="K3435" s="126"/>
    </row>
    <row r="3436" spans="1:11" s="122" customFormat="1">
      <c r="A3436" s="128" t="s">
        <v>1784</v>
      </c>
      <c r="B3436" s="127">
        <v>78000</v>
      </c>
      <c r="C3436" s="128">
        <f t="shared" si="129"/>
        <v>2747500</v>
      </c>
      <c r="D3436" s="129">
        <f t="shared" si="128"/>
        <v>76440</v>
      </c>
      <c r="E3436" s="130" t="s">
        <v>7180</v>
      </c>
      <c r="F3436" s="131"/>
      <c r="I3436" s="126"/>
      <c r="J3436" s="126"/>
      <c r="K3436" s="126"/>
    </row>
    <row r="3437" spans="1:11" s="122" customFormat="1">
      <c r="A3437" s="128" t="s">
        <v>1785</v>
      </c>
      <c r="B3437" s="127">
        <v>79000</v>
      </c>
      <c r="C3437" s="128">
        <f t="shared" si="129"/>
        <v>2782500</v>
      </c>
      <c r="D3437" s="129">
        <f t="shared" si="128"/>
        <v>77420</v>
      </c>
      <c r="E3437" s="130" t="s">
        <v>7180</v>
      </c>
      <c r="F3437" s="131"/>
      <c r="I3437" s="126"/>
      <c r="J3437" s="126"/>
      <c r="K3437" s="126"/>
    </row>
    <row r="3438" spans="1:11" s="122" customFormat="1">
      <c r="A3438" s="128" t="s">
        <v>1786</v>
      </c>
      <c r="B3438" s="127">
        <v>80000</v>
      </c>
      <c r="C3438" s="128">
        <f t="shared" si="129"/>
        <v>2817500</v>
      </c>
      <c r="D3438" s="129">
        <f t="shared" si="128"/>
        <v>78400</v>
      </c>
      <c r="E3438" s="130" t="s">
        <v>7180</v>
      </c>
      <c r="F3438" s="131"/>
      <c r="I3438" s="126"/>
      <c r="J3438" s="126"/>
      <c r="K3438" s="126"/>
    </row>
    <row r="3439" spans="1:11" s="122" customFormat="1">
      <c r="A3439" s="128" t="s">
        <v>1787</v>
      </c>
      <c r="B3439" s="127">
        <v>81000</v>
      </c>
      <c r="C3439" s="128">
        <f t="shared" si="129"/>
        <v>2852500</v>
      </c>
      <c r="D3439" s="129">
        <f t="shared" si="128"/>
        <v>79380</v>
      </c>
      <c r="E3439" s="130" t="s">
        <v>7180</v>
      </c>
      <c r="F3439" s="131"/>
      <c r="I3439" s="126"/>
      <c r="J3439" s="126"/>
      <c r="K3439" s="126"/>
    </row>
    <row r="3440" spans="1:11" s="122" customFormat="1">
      <c r="A3440" s="128" t="s">
        <v>1788</v>
      </c>
      <c r="B3440" s="127">
        <v>82000</v>
      </c>
      <c r="C3440" s="128">
        <f t="shared" si="129"/>
        <v>2887500</v>
      </c>
      <c r="D3440" s="129">
        <f t="shared" si="128"/>
        <v>80360</v>
      </c>
      <c r="E3440" s="130" t="s">
        <v>7180</v>
      </c>
      <c r="F3440" s="131"/>
      <c r="I3440" s="126"/>
      <c r="J3440" s="126"/>
      <c r="K3440" s="126"/>
    </row>
    <row r="3441" spans="1:11" s="122" customFormat="1">
      <c r="A3441" s="128" t="s">
        <v>1789</v>
      </c>
      <c r="B3441" s="127">
        <v>83000</v>
      </c>
      <c r="C3441" s="128">
        <f t="shared" si="129"/>
        <v>2922500</v>
      </c>
      <c r="D3441" s="129">
        <f t="shared" si="128"/>
        <v>81340</v>
      </c>
      <c r="E3441" s="130" t="s">
        <v>7180</v>
      </c>
      <c r="F3441" s="131"/>
      <c r="I3441" s="126"/>
      <c r="J3441" s="126"/>
      <c r="K3441" s="126"/>
    </row>
    <row r="3442" spans="1:11" s="122" customFormat="1">
      <c r="A3442" s="128" t="s">
        <v>1790</v>
      </c>
      <c r="B3442" s="127">
        <v>84000</v>
      </c>
      <c r="C3442" s="128">
        <f t="shared" si="129"/>
        <v>2957500</v>
      </c>
      <c r="D3442" s="129">
        <f t="shared" si="128"/>
        <v>82320</v>
      </c>
      <c r="E3442" s="130" t="s">
        <v>7180</v>
      </c>
      <c r="F3442" s="131"/>
      <c r="I3442" s="126"/>
      <c r="J3442" s="126"/>
      <c r="K3442" s="126"/>
    </row>
    <row r="3443" spans="1:11" s="122" customFormat="1">
      <c r="A3443" s="128" t="s">
        <v>1791</v>
      </c>
      <c r="B3443" s="127">
        <v>85000</v>
      </c>
      <c r="C3443" s="128">
        <f t="shared" si="129"/>
        <v>2992500</v>
      </c>
      <c r="D3443" s="129">
        <f t="shared" si="128"/>
        <v>83300</v>
      </c>
      <c r="E3443" s="130" t="s">
        <v>7180</v>
      </c>
      <c r="F3443" s="131"/>
      <c r="I3443" s="126"/>
      <c r="J3443" s="126"/>
      <c r="K3443" s="126"/>
    </row>
    <row r="3444" spans="1:11" s="122" customFormat="1">
      <c r="A3444" s="128" t="s">
        <v>1792</v>
      </c>
      <c r="B3444" s="127">
        <v>86000</v>
      </c>
      <c r="C3444" s="128">
        <f t="shared" si="129"/>
        <v>3027500</v>
      </c>
      <c r="D3444" s="129">
        <f t="shared" si="128"/>
        <v>84280</v>
      </c>
      <c r="E3444" s="130" t="s">
        <v>7180</v>
      </c>
      <c r="F3444" s="131"/>
      <c r="I3444" s="126"/>
      <c r="J3444" s="126"/>
      <c r="K3444" s="126"/>
    </row>
    <row r="3445" spans="1:11" s="122" customFormat="1">
      <c r="A3445" s="128" t="s">
        <v>1793</v>
      </c>
      <c r="B3445" s="127">
        <v>87000</v>
      </c>
      <c r="C3445" s="128">
        <f t="shared" si="129"/>
        <v>3062500</v>
      </c>
      <c r="D3445" s="129">
        <f t="shared" si="128"/>
        <v>85260</v>
      </c>
      <c r="E3445" s="130" t="s">
        <v>7180</v>
      </c>
      <c r="F3445" s="131"/>
      <c r="I3445" s="126"/>
      <c r="J3445" s="126"/>
      <c r="K3445" s="126"/>
    </row>
    <row r="3446" spans="1:11" s="122" customFormat="1">
      <c r="A3446" s="128" t="s">
        <v>1794</v>
      </c>
      <c r="B3446" s="127">
        <v>88000</v>
      </c>
      <c r="C3446" s="128">
        <f t="shared" si="129"/>
        <v>3097500</v>
      </c>
      <c r="D3446" s="129">
        <f t="shared" si="128"/>
        <v>86240</v>
      </c>
      <c r="E3446" s="130" t="s">
        <v>7180</v>
      </c>
      <c r="F3446" s="131"/>
      <c r="I3446" s="126"/>
      <c r="J3446" s="126"/>
      <c r="K3446" s="126"/>
    </row>
    <row r="3447" spans="1:11" s="122" customFormat="1">
      <c r="A3447" s="128" t="s">
        <v>1795</v>
      </c>
      <c r="B3447" s="127">
        <v>89000</v>
      </c>
      <c r="C3447" s="128">
        <f t="shared" si="129"/>
        <v>3132500</v>
      </c>
      <c r="D3447" s="129">
        <f t="shared" si="128"/>
        <v>87220</v>
      </c>
      <c r="E3447" s="130" t="s">
        <v>7180</v>
      </c>
      <c r="F3447" s="131"/>
      <c r="I3447" s="126"/>
      <c r="J3447" s="126"/>
      <c r="K3447" s="126"/>
    </row>
    <row r="3448" spans="1:11" s="122" customFormat="1">
      <c r="A3448" s="128" t="s">
        <v>1796</v>
      </c>
      <c r="B3448" s="127">
        <v>90000</v>
      </c>
      <c r="C3448" s="128">
        <f t="shared" si="129"/>
        <v>3167500</v>
      </c>
      <c r="D3448" s="129">
        <f t="shared" si="128"/>
        <v>88200</v>
      </c>
      <c r="E3448" s="130" t="s">
        <v>7180</v>
      </c>
      <c r="F3448" s="131"/>
      <c r="I3448" s="126"/>
      <c r="J3448" s="126"/>
      <c r="K3448" s="126"/>
    </row>
    <row r="3449" spans="1:11" s="122" customFormat="1">
      <c r="A3449" s="128" t="s">
        <v>1797</v>
      </c>
      <c r="B3449" s="127">
        <v>91000</v>
      </c>
      <c r="C3449" s="128">
        <f t="shared" si="129"/>
        <v>3202500</v>
      </c>
      <c r="D3449" s="129">
        <f t="shared" si="128"/>
        <v>89180</v>
      </c>
      <c r="E3449" s="130" t="s">
        <v>7180</v>
      </c>
      <c r="F3449" s="131"/>
      <c r="I3449" s="126"/>
      <c r="J3449" s="126"/>
      <c r="K3449" s="126"/>
    </row>
    <row r="3450" spans="1:11" s="122" customFormat="1">
      <c r="A3450" s="128" t="s">
        <v>1798</v>
      </c>
      <c r="B3450" s="127">
        <v>92000</v>
      </c>
      <c r="C3450" s="128">
        <f t="shared" si="129"/>
        <v>3237500</v>
      </c>
      <c r="D3450" s="129">
        <f t="shared" si="128"/>
        <v>90160</v>
      </c>
      <c r="E3450" s="130" t="s">
        <v>7180</v>
      </c>
      <c r="F3450" s="131"/>
      <c r="I3450" s="126"/>
      <c r="J3450" s="126"/>
      <c r="K3450" s="126"/>
    </row>
    <row r="3451" spans="1:11" s="122" customFormat="1">
      <c r="A3451" s="128" t="s">
        <v>1799</v>
      </c>
      <c r="B3451" s="127">
        <v>93000</v>
      </c>
      <c r="C3451" s="128">
        <f t="shared" si="129"/>
        <v>3272500</v>
      </c>
      <c r="D3451" s="129">
        <f t="shared" si="128"/>
        <v>91140</v>
      </c>
      <c r="E3451" s="130" t="s">
        <v>7180</v>
      </c>
      <c r="F3451" s="131"/>
      <c r="I3451" s="126"/>
      <c r="J3451" s="126"/>
      <c r="K3451" s="126"/>
    </row>
    <row r="3452" spans="1:11" s="122" customFormat="1">
      <c r="A3452" s="128" t="s">
        <v>1800</v>
      </c>
      <c r="B3452" s="127">
        <v>94000</v>
      </c>
      <c r="C3452" s="128">
        <f t="shared" si="129"/>
        <v>3307500</v>
      </c>
      <c r="D3452" s="129">
        <f t="shared" si="128"/>
        <v>92120</v>
      </c>
      <c r="E3452" s="130" t="s">
        <v>7180</v>
      </c>
      <c r="F3452" s="131"/>
      <c r="I3452" s="126"/>
      <c r="J3452" s="126"/>
      <c r="K3452" s="126"/>
    </row>
    <row r="3453" spans="1:11" s="122" customFormat="1">
      <c r="A3453" s="128" t="s">
        <v>1801</v>
      </c>
      <c r="B3453" s="127">
        <v>95000</v>
      </c>
      <c r="C3453" s="128">
        <f t="shared" si="129"/>
        <v>3342500</v>
      </c>
      <c r="D3453" s="129">
        <f t="shared" si="128"/>
        <v>93100</v>
      </c>
      <c r="E3453" s="130" t="s">
        <v>7180</v>
      </c>
      <c r="F3453" s="131"/>
      <c r="I3453" s="126"/>
      <c r="J3453" s="126"/>
      <c r="K3453" s="126"/>
    </row>
    <row r="3454" spans="1:11" s="122" customFormat="1">
      <c r="A3454" s="128" t="s">
        <v>1802</v>
      </c>
      <c r="B3454" s="127">
        <v>96000</v>
      </c>
      <c r="C3454" s="128">
        <f t="shared" si="129"/>
        <v>3377500</v>
      </c>
      <c r="D3454" s="129">
        <f t="shared" si="128"/>
        <v>94080</v>
      </c>
      <c r="E3454" s="130" t="s">
        <v>7180</v>
      </c>
      <c r="F3454" s="131"/>
      <c r="I3454" s="126"/>
      <c r="J3454" s="126"/>
      <c r="K3454" s="126"/>
    </row>
    <row r="3455" spans="1:11" s="122" customFormat="1">
      <c r="A3455" s="128" t="s">
        <v>1803</v>
      </c>
      <c r="B3455" s="127">
        <v>97000</v>
      </c>
      <c r="C3455" s="128">
        <f t="shared" si="129"/>
        <v>3412500</v>
      </c>
      <c r="D3455" s="129">
        <f t="shared" si="128"/>
        <v>95060</v>
      </c>
      <c r="E3455" s="130" t="s">
        <v>7180</v>
      </c>
      <c r="F3455" s="131"/>
      <c r="I3455" s="126"/>
      <c r="J3455" s="126"/>
      <c r="K3455" s="126"/>
    </row>
    <row r="3456" spans="1:11" s="122" customFormat="1">
      <c r="A3456" s="128" t="s">
        <v>1804</v>
      </c>
      <c r="B3456" s="127">
        <v>98000</v>
      </c>
      <c r="C3456" s="128">
        <f t="shared" si="129"/>
        <v>3447500</v>
      </c>
      <c r="D3456" s="129">
        <f t="shared" si="128"/>
        <v>96040</v>
      </c>
      <c r="E3456" s="130" t="s">
        <v>7180</v>
      </c>
      <c r="F3456" s="131"/>
      <c r="I3456" s="126"/>
      <c r="J3456" s="126"/>
      <c r="K3456" s="126"/>
    </row>
    <row r="3457" spans="1:11" s="122" customFormat="1">
      <c r="A3457" s="128" t="s">
        <v>1805</v>
      </c>
      <c r="B3457" s="127">
        <v>99000</v>
      </c>
      <c r="C3457" s="128">
        <f t="shared" si="129"/>
        <v>3482500</v>
      </c>
      <c r="D3457" s="129">
        <f t="shared" si="128"/>
        <v>97020</v>
      </c>
      <c r="E3457" s="130" t="s">
        <v>7180</v>
      </c>
      <c r="F3457" s="131"/>
      <c r="I3457" s="126"/>
      <c r="J3457" s="126"/>
      <c r="K3457" s="126"/>
    </row>
    <row r="3458" spans="1:11" s="122" customFormat="1">
      <c r="A3458" s="128" t="s">
        <v>1806</v>
      </c>
      <c r="B3458" s="127">
        <v>100000</v>
      </c>
      <c r="C3458" s="128">
        <f t="shared" si="129"/>
        <v>3517500</v>
      </c>
      <c r="D3458" s="129">
        <f t="shared" si="128"/>
        <v>98000</v>
      </c>
      <c r="E3458" s="130" t="s">
        <v>7180</v>
      </c>
      <c r="F3458" s="131"/>
      <c r="I3458" s="126"/>
      <c r="J3458" s="126"/>
      <c r="K3458" s="126"/>
    </row>
    <row r="3459" spans="1:11" s="122" customFormat="1">
      <c r="A3459" s="128" t="s">
        <v>1807</v>
      </c>
      <c r="B3459" s="127">
        <v>101000</v>
      </c>
      <c r="C3459" s="128">
        <f t="shared" si="129"/>
        <v>3552500</v>
      </c>
      <c r="D3459" s="129">
        <f t="shared" si="128"/>
        <v>98980</v>
      </c>
      <c r="E3459" s="130" t="s">
        <v>7180</v>
      </c>
      <c r="F3459" s="131"/>
      <c r="I3459" s="126"/>
      <c r="J3459" s="126"/>
      <c r="K3459" s="126"/>
    </row>
    <row r="3460" spans="1:11" s="122" customFormat="1">
      <c r="A3460" s="128" t="s">
        <v>1808</v>
      </c>
      <c r="B3460" s="127">
        <v>102000</v>
      </c>
      <c r="C3460" s="128">
        <f t="shared" si="129"/>
        <v>3587500</v>
      </c>
      <c r="D3460" s="129">
        <f t="shared" si="128"/>
        <v>99960</v>
      </c>
      <c r="E3460" s="130" t="s">
        <v>7180</v>
      </c>
      <c r="F3460" s="131"/>
      <c r="I3460" s="126"/>
      <c r="J3460" s="126"/>
      <c r="K3460" s="126"/>
    </row>
    <row r="3461" spans="1:11" s="122" customFormat="1">
      <c r="A3461" s="128" t="s">
        <v>1809</v>
      </c>
      <c r="B3461" s="127">
        <v>103000</v>
      </c>
      <c r="C3461" s="128">
        <f t="shared" si="129"/>
        <v>3622500</v>
      </c>
      <c r="D3461" s="129">
        <f t="shared" si="128"/>
        <v>100940</v>
      </c>
      <c r="E3461" s="130" t="s">
        <v>7180</v>
      </c>
      <c r="F3461" s="131"/>
      <c r="I3461" s="126"/>
      <c r="J3461" s="126"/>
      <c r="K3461" s="126"/>
    </row>
    <row r="3462" spans="1:11" s="122" customFormat="1">
      <c r="A3462" s="128" t="s">
        <v>1810</v>
      </c>
      <c r="B3462" s="127">
        <v>104000</v>
      </c>
      <c r="C3462" s="128">
        <f t="shared" si="129"/>
        <v>3657500</v>
      </c>
      <c r="D3462" s="129">
        <f t="shared" si="128"/>
        <v>101920</v>
      </c>
      <c r="E3462" s="130" t="s">
        <v>7180</v>
      </c>
      <c r="F3462" s="131"/>
      <c r="I3462" s="126"/>
      <c r="J3462" s="126"/>
      <c r="K3462" s="126"/>
    </row>
    <row r="3463" spans="1:11" s="122" customFormat="1">
      <c r="A3463" s="128" t="s">
        <v>1811</v>
      </c>
      <c r="B3463" s="127">
        <v>105000</v>
      </c>
      <c r="C3463" s="128">
        <f t="shared" si="129"/>
        <v>3692500</v>
      </c>
      <c r="D3463" s="129">
        <f t="shared" si="128"/>
        <v>102900</v>
      </c>
      <c r="E3463" s="130" t="s">
        <v>7180</v>
      </c>
      <c r="F3463" s="131"/>
      <c r="I3463" s="126"/>
      <c r="J3463" s="126"/>
      <c r="K3463" s="126"/>
    </row>
    <row r="3464" spans="1:11" s="122" customFormat="1">
      <c r="A3464" s="128" t="s">
        <v>1812</v>
      </c>
      <c r="B3464" s="127">
        <v>106000</v>
      </c>
      <c r="C3464" s="128">
        <f t="shared" si="129"/>
        <v>3727500</v>
      </c>
      <c r="D3464" s="129">
        <f t="shared" si="128"/>
        <v>103880</v>
      </c>
      <c r="E3464" s="130" t="s">
        <v>7180</v>
      </c>
      <c r="F3464" s="131"/>
      <c r="I3464" s="126"/>
      <c r="J3464" s="126"/>
      <c r="K3464" s="126"/>
    </row>
    <row r="3465" spans="1:11" s="122" customFormat="1">
      <c r="A3465" s="128" t="s">
        <v>1813</v>
      </c>
      <c r="B3465" s="127">
        <v>107000</v>
      </c>
      <c r="C3465" s="128">
        <f t="shared" si="129"/>
        <v>3762500</v>
      </c>
      <c r="D3465" s="129">
        <f t="shared" si="128"/>
        <v>104860</v>
      </c>
      <c r="E3465" s="130" t="s">
        <v>7180</v>
      </c>
      <c r="F3465" s="131"/>
      <c r="I3465" s="126"/>
      <c r="J3465" s="126"/>
      <c r="K3465" s="126"/>
    </row>
    <row r="3466" spans="1:11" s="122" customFormat="1">
      <c r="A3466" s="128" t="s">
        <v>1814</v>
      </c>
      <c r="B3466" s="127">
        <v>108000</v>
      </c>
      <c r="C3466" s="128">
        <f t="shared" si="129"/>
        <v>3797500</v>
      </c>
      <c r="D3466" s="129">
        <f t="shared" si="128"/>
        <v>105840</v>
      </c>
      <c r="E3466" s="130" t="s">
        <v>7180</v>
      </c>
      <c r="F3466" s="131"/>
      <c r="I3466" s="126"/>
      <c r="J3466" s="126"/>
      <c r="K3466" s="126"/>
    </row>
    <row r="3467" spans="1:11" s="122" customFormat="1">
      <c r="A3467" s="128" t="s">
        <v>1815</v>
      </c>
      <c r="B3467" s="127">
        <v>109000</v>
      </c>
      <c r="C3467" s="128">
        <f t="shared" si="129"/>
        <v>3832500</v>
      </c>
      <c r="D3467" s="129">
        <f t="shared" si="128"/>
        <v>106820</v>
      </c>
      <c r="E3467" s="130" t="s">
        <v>7180</v>
      </c>
      <c r="F3467" s="131"/>
      <c r="I3467" s="126"/>
      <c r="J3467" s="126"/>
      <c r="K3467" s="126"/>
    </row>
    <row r="3468" spans="1:11" s="122" customFormat="1">
      <c r="A3468" s="128" t="s">
        <v>1816</v>
      </c>
      <c r="B3468" s="127">
        <v>110000</v>
      </c>
      <c r="C3468" s="128">
        <f t="shared" si="129"/>
        <v>3867500</v>
      </c>
      <c r="D3468" s="129">
        <f t="shared" si="128"/>
        <v>107800</v>
      </c>
      <c r="E3468" s="130" t="s">
        <v>7180</v>
      </c>
      <c r="F3468" s="131"/>
      <c r="I3468" s="126"/>
      <c r="J3468" s="126"/>
      <c r="K3468" s="126"/>
    </row>
    <row r="3469" spans="1:11" s="122" customFormat="1">
      <c r="A3469" s="128" t="s">
        <v>1817</v>
      </c>
      <c r="B3469" s="127">
        <v>111000</v>
      </c>
      <c r="C3469" s="128">
        <f t="shared" si="129"/>
        <v>3902500</v>
      </c>
      <c r="D3469" s="129">
        <f t="shared" si="128"/>
        <v>108780</v>
      </c>
      <c r="E3469" s="130" t="s">
        <v>7180</v>
      </c>
      <c r="F3469" s="131"/>
      <c r="I3469" s="126"/>
      <c r="J3469" s="126"/>
      <c r="K3469" s="126"/>
    </row>
    <row r="3470" spans="1:11" s="122" customFormat="1">
      <c r="A3470" s="128" t="s">
        <v>1818</v>
      </c>
      <c r="B3470" s="127">
        <v>112000</v>
      </c>
      <c r="C3470" s="128">
        <f t="shared" si="129"/>
        <v>3937500</v>
      </c>
      <c r="D3470" s="129">
        <f t="shared" si="128"/>
        <v>109760</v>
      </c>
      <c r="E3470" s="130" t="s">
        <v>7180</v>
      </c>
      <c r="F3470" s="131"/>
      <c r="I3470" s="126"/>
      <c r="J3470" s="126"/>
      <c r="K3470" s="126"/>
    </row>
    <row r="3471" spans="1:11" s="122" customFormat="1">
      <c r="A3471" s="128" t="s">
        <v>1819</v>
      </c>
      <c r="B3471" s="127">
        <v>113000</v>
      </c>
      <c r="C3471" s="128">
        <f t="shared" si="129"/>
        <v>3972500</v>
      </c>
      <c r="D3471" s="129">
        <f t="shared" si="128"/>
        <v>110740</v>
      </c>
      <c r="E3471" s="130" t="s">
        <v>7180</v>
      </c>
      <c r="F3471" s="131"/>
      <c r="I3471" s="126"/>
      <c r="J3471" s="126"/>
      <c r="K3471" s="126"/>
    </row>
    <row r="3472" spans="1:11" s="122" customFormat="1">
      <c r="A3472" s="128" t="s">
        <v>1820</v>
      </c>
      <c r="B3472" s="127">
        <v>114000</v>
      </c>
      <c r="C3472" s="128">
        <f t="shared" si="129"/>
        <v>4007500</v>
      </c>
      <c r="D3472" s="129">
        <f t="shared" si="128"/>
        <v>111720</v>
      </c>
      <c r="E3472" s="130" t="s">
        <v>7180</v>
      </c>
      <c r="F3472" s="131"/>
      <c r="I3472" s="126"/>
      <c r="J3472" s="126"/>
      <c r="K3472" s="126"/>
    </row>
    <row r="3473" spans="1:11" s="122" customFormat="1">
      <c r="A3473" s="128" t="s">
        <v>1821</v>
      </c>
      <c r="B3473" s="127">
        <v>115000</v>
      </c>
      <c r="C3473" s="128">
        <f t="shared" si="129"/>
        <v>4042500</v>
      </c>
      <c r="D3473" s="129">
        <f t="shared" si="128"/>
        <v>112700</v>
      </c>
      <c r="E3473" s="130" t="s">
        <v>7180</v>
      </c>
      <c r="F3473" s="131"/>
      <c r="I3473" s="126"/>
      <c r="J3473" s="126"/>
      <c r="K3473" s="126"/>
    </row>
    <row r="3474" spans="1:11" s="122" customFormat="1">
      <c r="A3474" s="128" t="s">
        <v>1822</v>
      </c>
      <c r="B3474" s="127">
        <v>116000</v>
      </c>
      <c r="C3474" s="128">
        <f t="shared" si="129"/>
        <v>4077500</v>
      </c>
      <c r="D3474" s="129">
        <f t="shared" si="128"/>
        <v>113680</v>
      </c>
      <c r="E3474" s="130" t="s">
        <v>7180</v>
      </c>
      <c r="F3474" s="131"/>
      <c r="I3474" s="126"/>
      <c r="J3474" s="126"/>
      <c r="K3474" s="126"/>
    </row>
    <row r="3475" spans="1:11" s="122" customFormat="1">
      <c r="A3475" s="128" t="s">
        <v>1823</v>
      </c>
      <c r="B3475" s="127">
        <v>117000</v>
      </c>
      <c r="C3475" s="128">
        <f t="shared" si="129"/>
        <v>4112500</v>
      </c>
      <c r="D3475" s="129">
        <f t="shared" si="128"/>
        <v>114660</v>
      </c>
      <c r="E3475" s="130" t="s">
        <v>7180</v>
      </c>
      <c r="F3475" s="131"/>
      <c r="I3475" s="126"/>
      <c r="J3475" s="126"/>
      <c r="K3475" s="126"/>
    </row>
    <row r="3476" spans="1:11" s="122" customFormat="1">
      <c r="A3476" s="128" t="s">
        <v>1824</v>
      </c>
      <c r="B3476" s="127">
        <v>118000</v>
      </c>
      <c r="C3476" s="128">
        <f t="shared" si="129"/>
        <v>4147500</v>
      </c>
      <c r="D3476" s="129">
        <f t="shared" si="128"/>
        <v>115640</v>
      </c>
      <c r="E3476" s="130" t="s">
        <v>7180</v>
      </c>
      <c r="F3476" s="131"/>
      <c r="I3476" s="126"/>
      <c r="J3476" s="126"/>
      <c r="K3476" s="126"/>
    </row>
    <row r="3477" spans="1:11" s="122" customFormat="1">
      <c r="A3477" s="128" t="s">
        <v>1825</v>
      </c>
      <c r="B3477" s="127">
        <v>119000</v>
      </c>
      <c r="C3477" s="128">
        <f t="shared" si="129"/>
        <v>4182500</v>
      </c>
      <c r="D3477" s="129">
        <f t="shared" si="128"/>
        <v>116620</v>
      </c>
      <c r="E3477" s="130" t="s">
        <v>7180</v>
      </c>
      <c r="F3477" s="131"/>
      <c r="I3477" s="126"/>
      <c r="J3477" s="126"/>
      <c r="K3477" s="126"/>
    </row>
    <row r="3478" spans="1:11" s="122" customFormat="1">
      <c r="A3478" s="128" t="s">
        <v>1826</v>
      </c>
      <c r="B3478" s="127">
        <v>120000</v>
      </c>
      <c r="C3478" s="128">
        <f t="shared" si="129"/>
        <v>4217500</v>
      </c>
      <c r="D3478" s="129">
        <f t="shared" si="128"/>
        <v>117600</v>
      </c>
      <c r="E3478" s="130" t="s">
        <v>7180</v>
      </c>
      <c r="F3478" s="131"/>
      <c r="I3478" s="126"/>
      <c r="J3478" s="126"/>
      <c r="K3478" s="126"/>
    </row>
    <row r="3479" spans="1:11" s="122" customFormat="1">
      <c r="A3479" s="128" t="s">
        <v>1827</v>
      </c>
      <c r="B3479" s="127">
        <v>121000</v>
      </c>
      <c r="C3479" s="128">
        <f t="shared" si="129"/>
        <v>4252500</v>
      </c>
      <c r="D3479" s="129">
        <f t="shared" si="128"/>
        <v>118580</v>
      </c>
      <c r="E3479" s="130" t="s">
        <v>7180</v>
      </c>
      <c r="F3479" s="131"/>
      <c r="I3479" s="126"/>
      <c r="J3479" s="126"/>
      <c r="K3479" s="126"/>
    </row>
    <row r="3480" spans="1:11" s="122" customFormat="1">
      <c r="A3480" s="128" t="s">
        <v>1828</v>
      </c>
      <c r="B3480" s="127">
        <v>122000</v>
      </c>
      <c r="C3480" s="128">
        <f t="shared" si="129"/>
        <v>4287500</v>
      </c>
      <c r="D3480" s="129">
        <f t="shared" si="128"/>
        <v>119560</v>
      </c>
      <c r="E3480" s="130" t="s">
        <v>7180</v>
      </c>
      <c r="F3480" s="131"/>
      <c r="I3480" s="126"/>
      <c r="J3480" s="126"/>
      <c r="K3480" s="126"/>
    </row>
    <row r="3481" spans="1:11" s="122" customFormat="1">
      <c r="A3481" s="128" t="s">
        <v>1829</v>
      </c>
      <c r="B3481" s="127">
        <v>123000</v>
      </c>
      <c r="C3481" s="128">
        <f t="shared" si="129"/>
        <v>4322500</v>
      </c>
      <c r="D3481" s="129">
        <f t="shared" si="128"/>
        <v>120540</v>
      </c>
      <c r="E3481" s="130" t="s">
        <v>7180</v>
      </c>
      <c r="F3481" s="131"/>
      <c r="I3481" s="126"/>
      <c r="J3481" s="126"/>
      <c r="K3481" s="126"/>
    </row>
    <row r="3482" spans="1:11" s="122" customFormat="1">
      <c r="A3482" s="128" t="s">
        <v>1830</v>
      </c>
      <c r="B3482" s="127">
        <v>124000</v>
      </c>
      <c r="C3482" s="128">
        <f t="shared" si="129"/>
        <v>4357500</v>
      </c>
      <c r="D3482" s="129">
        <f t="shared" si="128"/>
        <v>121520</v>
      </c>
      <c r="E3482" s="130" t="s">
        <v>7180</v>
      </c>
      <c r="F3482" s="131"/>
      <c r="I3482" s="126"/>
      <c r="J3482" s="126"/>
      <c r="K3482" s="126"/>
    </row>
    <row r="3483" spans="1:11" s="122" customFormat="1">
      <c r="A3483" s="128" t="s">
        <v>1831</v>
      </c>
      <c r="B3483" s="127">
        <v>125000</v>
      </c>
      <c r="C3483" s="128">
        <f t="shared" si="129"/>
        <v>4392500</v>
      </c>
      <c r="D3483" s="129">
        <f t="shared" si="128"/>
        <v>122500</v>
      </c>
      <c r="E3483" s="130" t="s">
        <v>7180</v>
      </c>
      <c r="F3483" s="131"/>
      <c r="I3483" s="126"/>
      <c r="J3483" s="126"/>
      <c r="K3483" s="126"/>
    </row>
    <row r="3484" spans="1:11" s="122" customFormat="1">
      <c r="A3484" s="128" t="s">
        <v>1832</v>
      </c>
      <c r="B3484" s="127">
        <v>126000</v>
      </c>
      <c r="C3484" s="128">
        <f t="shared" si="129"/>
        <v>4427500</v>
      </c>
      <c r="D3484" s="129">
        <f t="shared" si="128"/>
        <v>123480</v>
      </c>
      <c r="E3484" s="130" t="s">
        <v>7180</v>
      </c>
      <c r="F3484" s="131"/>
      <c r="I3484" s="126"/>
      <c r="J3484" s="126"/>
      <c r="K3484" s="126"/>
    </row>
    <row r="3485" spans="1:11" s="122" customFormat="1">
      <c r="A3485" s="128" t="s">
        <v>1833</v>
      </c>
      <c r="B3485" s="127">
        <v>127000</v>
      </c>
      <c r="C3485" s="128">
        <f t="shared" si="129"/>
        <v>4462500</v>
      </c>
      <c r="D3485" s="129">
        <f t="shared" si="128"/>
        <v>124460</v>
      </c>
      <c r="E3485" s="130" t="s">
        <v>7180</v>
      </c>
      <c r="F3485" s="131"/>
      <c r="I3485" s="126"/>
      <c r="J3485" s="126"/>
      <c r="K3485" s="126"/>
    </row>
    <row r="3486" spans="1:11" s="122" customFormat="1">
      <c r="A3486" s="128" t="s">
        <v>1834</v>
      </c>
      <c r="B3486" s="127">
        <v>128000</v>
      </c>
      <c r="C3486" s="128">
        <f t="shared" si="129"/>
        <v>4497500</v>
      </c>
      <c r="D3486" s="129">
        <f t="shared" si="128"/>
        <v>125440</v>
      </c>
      <c r="E3486" s="130" t="s">
        <v>7180</v>
      </c>
      <c r="F3486" s="131"/>
      <c r="I3486" s="126"/>
      <c r="J3486" s="126"/>
      <c r="K3486" s="126"/>
    </row>
    <row r="3487" spans="1:11" s="122" customFormat="1">
      <c r="A3487" s="128" t="s">
        <v>1835</v>
      </c>
      <c r="B3487" s="127">
        <v>129000</v>
      </c>
      <c r="C3487" s="128">
        <f t="shared" si="129"/>
        <v>4532500</v>
      </c>
      <c r="D3487" s="129">
        <f t="shared" ref="D3487:D3531" si="130">SUM($G$3)*(B3487*0.001)</f>
        <v>126420</v>
      </c>
      <c r="E3487" s="130" t="s">
        <v>7180</v>
      </c>
      <c r="F3487" s="131"/>
      <c r="I3487" s="126"/>
      <c r="J3487" s="126"/>
      <c r="K3487" s="126"/>
    </row>
    <row r="3488" spans="1:11" s="122" customFormat="1">
      <c r="A3488" s="128" t="s">
        <v>1836</v>
      </c>
      <c r="B3488" s="127">
        <v>130000</v>
      </c>
      <c r="C3488" s="128">
        <f t="shared" si="129"/>
        <v>4567500</v>
      </c>
      <c r="D3488" s="129">
        <f t="shared" si="130"/>
        <v>127400</v>
      </c>
      <c r="E3488" s="130" t="s">
        <v>7180</v>
      </c>
      <c r="F3488" s="131"/>
      <c r="I3488" s="126"/>
      <c r="J3488" s="126"/>
      <c r="K3488" s="126"/>
    </row>
    <row r="3489" spans="1:11" s="122" customFormat="1">
      <c r="A3489" s="128" t="s">
        <v>1837</v>
      </c>
      <c r="B3489" s="127">
        <v>131000</v>
      </c>
      <c r="C3489" s="128">
        <f t="shared" ref="C3489:C3531" si="131">C3488+35000</f>
        <v>4602500</v>
      </c>
      <c r="D3489" s="129">
        <f t="shared" si="130"/>
        <v>128380</v>
      </c>
      <c r="E3489" s="130" t="s">
        <v>7180</v>
      </c>
      <c r="F3489" s="131"/>
      <c r="I3489" s="126"/>
      <c r="J3489" s="126"/>
      <c r="K3489" s="126"/>
    </row>
    <row r="3490" spans="1:11" s="122" customFormat="1">
      <c r="A3490" s="128" t="s">
        <v>1838</v>
      </c>
      <c r="B3490" s="127">
        <v>132000</v>
      </c>
      <c r="C3490" s="128">
        <f t="shared" si="131"/>
        <v>4637500</v>
      </c>
      <c r="D3490" s="129">
        <f t="shared" si="130"/>
        <v>129360</v>
      </c>
      <c r="E3490" s="130" t="s">
        <v>7180</v>
      </c>
      <c r="F3490" s="131"/>
      <c r="I3490" s="126"/>
      <c r="J3490" s="126"/>
      <c r="K3490" s="126"/>
    </row>
    <row r="3491" spans="1:11" s="122" customFormat="1">
      <c r="A3491" s="128" t="s">
        <v>1839</v>
      </c>
      <c r="B3491" s="127">
        <v>133000</v>
      </c>
      <c r="C3491" s="128">
        <f t="shared" si="131"/>
        <v>4672500</v>
      </c>
      <c r="D3491" s="129">
        <f t="shared" si="130"/>
        <v>130340</v>
      </c>
      <c r="E3491" s="130" t="s">
        <v>7180</v>
      </c>
      <c r="F3491" s="131"/>
      <c r="I3491" s="126"/>
      <c r="J3491" s="126"/>
      <c r="K3491" s="126"/>
    </row>
    <row r="3492" spans="1:11" s="122" customFormat="1">
      <c r="A3492" s="128" t="s">
        <v>1840</v>
      </c>
      <c r="B3492" s="127">
        <v>134000</v>
      </c>
      <c r="C3492" s="128">
        <f t="shared" si="131"/>
        <v>4707500</v>
      </c>
      <c r="D3492" s="129">
        <f t="shared" si="130"/>
        <v>131320</v>
      </c>
      <c r="E3492" s="130" t="s">
        <v>7180</v>
      </c>
      <c r="F3492" s="131"/>
      <c r="I3492" s="126"/>
      <c r="J3492" s="126"/>
      <c r="K3492" s="126"/>
    </row>
    <row r="3493" spans="1:11" s="122" customFormat="1">
      <c r="A3493" s="128" t="s">
        <v>1841</v>
      </c>
      <c r="B3493" s="127">
        <v>135000</v>
      </c>
      <c r="C3493" s="128">
        <f t="shared" si="131"/>
        <v>4742500</v>
      </c>
      <c r="D3493" s="129">
        <f t="shared" si="130"/>
        <v>132300</v>
      </c>
      <c r="E3493" s="130" t="s">
        <v>7180</v>
      </c>
      <c r="F3493" s="131"/>
      <c r="I3493" s="126"/>
      <c r="J3493" s="126"/>
      <c r="K3493" s="126"/>
    </row>
    <row r="3494" spans="1:11" s="122" customFormat="1">
      <c r="A3494" s="128" t="s">
        <v>1842</v>
      </c>
      <c r="B3494" s="127">
        <v>136000</v>
      </c>
      <c r="C3494" s="128">
        <f t="shared" si="131"/>
        <v>4777500</v>
      </c>
      <c r="D3494" s="129">
        <f t="shared" si="130"/>
        <v>133280</v>
      </c>
      <c r="E3494" s="130" t="s">
        <v>7180</v>
      </c>
      <c r="F3494" s="131"/>
      <c r="I3494" s="126"/>
      <c r="J3494" s="126"/>
      <c r="K3494" s="126"/>
    </row>
    <row r="3495" spans="1:11" s="122" customFormat="1">
      <c r="A3495" s="128" t="s">
        <v>1843</v>
      </c>
      <c r="B3495" s="127">
        <v>137000</v>
      </c>
      <c r="C3495" s="128">
        <f t="shared" si="131"/>
        <v>4812500</v>
      </c>
      <c r="D3495" s="129">
        <f t="shared" si="130"/>
        <v>134260</v>
      </c>
      <c r="E3495" s="130" t="s">
        <v>7180</v>
      </c>
      <c r="F3495" s="131"/>
      <c r="G3495" s="126"/>
      <c r="H3495" s="126"/>
      <c r="I3495" s="126"/>
      <c r="J3495" s="126"/>
      <c r="K3495" s="126"/>
    </row>
    <row r="3496" spans="1:11" s="122" customFormat="1">
      <c r="A3496" s="128" t="s">
        <v>1844</v>
      </c>
      <c r="B3496" s="127">
        <v>138000</v>
      </c>
      <c r="C3496" s="128">
        <f t="shared" si="131"/>
        <v>4847500</v>
      </c>
      <c r="D3496" s="129">
        <f t="shared" si="130"/>
        <v>135240</v>
      </c>
      <c r="E3496" s="130" t="s">
        <v>7180</v>
      </c>
      <c r="F3496" s="131"/>
      <c r="G3496" s="126"/>
      <c r="H3496" s="126"/>
      <c r="I3496" s="126"/>
      <c r="J3496" s="126"/>
      <c r="K3496" s="126"/>
    </row>
    <row r="3497" spans="1:11" s="122" customFormat="1">
      <c r="A3497" s="128" t="s">
        <v>1845</v>
      </c>
      <c r="B3497" s="127">
        <v>139000</v>
      </c>
      <c r="C3497" s="128">
        <f t="shared" si="131"/>
        <v>4882500</v>
      </c>
      <c r="D3497" s="129">
        <f t="shared" si="130"/>
        <v>136220</v>
      </c>
      <c r="E3497" s="130" t="s">
        <v>7180</v>
      </c>
      <c r="F3497" s="131"/>
      <c r="G3497" s="126"/>
      <c r="H3497" s="126"/>
      <c r="I3497" s="126"/>
      <c r="J3497" s="126"/>
      <c r="K3497" s="126"/>
    </row>
    <row r="3498" spans="1:11" s="122" customFormat="1">
      <c r="A3498" s="128" t="s">
        <v>1846</v>
      </c>
      <c r="B3498" s="127">
        <v>140000</v>
      </c>
      <c r="C3498" s="128">
        <f t="shared" si="131"/>
        <v>4917500</v>
      </c>
      <c r="D3498" s="129">
        <f t="shared" si="130"/>
        <v>137200</v>
      </c>
      <c r="E3498" s="130" t="s">
        <v>7180</v>
      </c>
      <c r="F3498" s="131"/>
      <c r="G3498" s="126"/>
      <c r="H3498" s="126"/>
      <c r="I3498" s="126"/>
      <c r="J3498" s="126"/>
      <c r="K3498" s="126"/>
    </row>
    <row r="3499" spans="1:11" s="122" customFormat="1">
      <c r="A3499" s="128" t="s">
        <v>1847</v>
      </c>
      <c r="B3499" s="127">
        <v>141000</v>
      </c>
      <c r="C3499" s="128">
        <f t="shared" si="131"/>
        <v>4952500</v>
      </c>
      <c r="D3499" s="129">
        <f t="shared" si="130"/>
        <v>138180</v>
      </c>
      <c r="E3499" s="130" t="s">
        <v>7180</v>
      </c>
      <c r="F3499" s="131"/>
      <c r="G3499" s="126"/>
      <c r="H3499" s="126"/>
      <c r="I3499" s="126"/>
      <c r="J3499" s="126"/>
      <c r="K3499" s="126"/>
    </row>
    <row r="3500" spans="1:11" s="122" customFormat="1">
      <c r="A3500" s="128" t="s">
        <v>1848</v>
      </c>
      <c r="B3500" s="127">
        <v>142000</v>
      </c>
      <c r="C3500" s="128">
        <f t="shared" si="131"/>
        <v>4987500</v>
      </c>
      <c r="D3500" s="129">
        <f t="shared" si="130"/>
        <v>139160</v>
      </c>
      <c r="E3500" s="130" t="s">
        <v>7180</v>
      </c>
      <c r="F3500" s="131"/>
      <c r="G3500" s="126"/>
      <c r="H3500" s="126"/>
      <c r="I3500" s="126"/>
      <c r="J3500" s="126"/>
      <c r="K3500" s="126"/>
    </row>
    <row r="3501" spans="1:11" s="122" customFormat="1">
      <c r="A3501" s="128" t="s">
        <v>1849</v>
      </c>
      <c r="B3501" s="127">
        <v>143000</v>
      </c>
      <c r="C3501" s="128">
        <f t="shared" si="131"/>
        <v>5022500</v>
      </c>
      <c r="D3501" s="129">
        <f t="shared" si="130"/>
        <v>140140</v>
      </c>
      <c r="E3501" s="130" t="s">
        <v>7180</v>
      </c>
      <c r="F3501" s="131"/>
      <c r="G3501" s="126"/>
      <c r="H3501" s="126"/>
      <c r="I3501" s="126"/>
      <c r="J3501" s="126"/>
      <c r="K3501" s="126"/>
    </row>
    <row r="3502" spans="1:11" s="122" customFormat="1">
      <c r="A3502" s="128" t="s">
        <v>1850</v>
      </c>
      <c r="B3502" s="127">
        <v>144000</v>
      </c>
      <c r="C3502" s="128">
        <f t="shared" si="131"/>
        <v>5057500</v>
      </c>
      <c r="D3502" s="129">
        <f t="shared" si="130"/>
        <v>141120</v>
      </c>
      <c r="E3502" s="130" t="s">
        <v>7180</v>
      </c>
      <c r="F3502" s="131"/>
      <c r="G3502" s="126"/>
      <c r="H3502" s="126"/>
      <c r="I3502" s="126"/>
      <c r="J3502" s="126"/>
      <c r="K3502" s="126"/>
    </row>
    <row r="3503" spans="1:11" s="122" customFormat="1">
      <c r="A3503" s="128" t="s">
        <v>1851</v>
      </c>
      <c r="B3503" s="127">
        <v>145000</v>
      </c>
      <c r="C3503" s="128">
        <f t="shared" si="131"/>
        <v>5092500</v>
      </c>
      <c r="D3503" s="129">
        <f t="shared" si="130"/>
        <v>142100</v>
      </c>
      <c r="E3503" s="130" t="s">
        <v>7180</v>
      </c>
      <c r="F3503" s="131"/>
      <c r="G3503" s="126"/>
      <c r="H3503" s="126"/>
      <c r="I3503" s="126"/>
      <c r="J3503" s="126"/>
      <c r="K3503" s="126"/>
    </row>
    <row r="3504" spans="1:11" s="122" customFormat="1">
      <c r="A3504" s="128" t="s">
        <v>1852</v>
      </c>
      <c r="B3504" s="127">
        <v>146000</v>
      </c>
      <c r="C3504" s="128">
        <f t="shared" si="131"/>
        <v>5127500</v>
      </c>
      <c r="D3504" s="129">
        <f t="shared" si="130"/>
        <v>143080</v>
      </c>
      <c r="E3504" s="130" t="s">
        <v>7180</v>
      </c>
      <c r="F3504" s="131"/>
      <c r="G3504" s="126"/>
      <c r="H3504" s="126"/>
      <c r="I3504" s="126"/>
      <c r="J3504" s="126"/>
      <c r="K3504" s="126"/>
    </row>
    <row r="3505" spans="1:11" s="122" customFormat="1">
      <c r="A3505" s="128" t="s">
        <v>1853</v>
      </c>
      <c r="B3505" s="127">
        <v>147000</v>
      </c>
      <c r="C3505" s="128">
        <f t="shared" si="131"/>
        <v>5162500</v>
      </c>
      <c r="D3505" s="129">
        <f t="shared" si="130"/>
        <v>144060</v>
      </c>
      <c r="E3505" s="130" t="s">
        <v>7180</v>
      </c>
      <c r="F3505" s="131"/>
      <c r="G3505" s="126"/>
      <c r="H3505" s="126"/>
      <c r="I3505" s="126"/>
      <c r="J3505" s="126"/>
      <c r="K3505" s="126"/>
    </row>
    <row r="3506" spans="1:11" s="122" customFormat="1">
      <c r="A3506" s="128" t="s">
        <v>1854</v>
      </c>
      <c r="B3506" s="127">
        <v>148000</v>
      </c>
      <c r="C3506" s="128">
        <f t="shared" si="131"/>
        <v>5197500</v>
      </c>
      <c r="D3506" s="129">
        <f t="shared" si="130"/>
        <v>145040</v>
      </c>
      <c r="E3506" s="130" t="s">
        <v>7180</v>
      </c>
      <c r="F3506" s="131"/>
      <c r="G3506" s="126"/>
      <c r="H3506" s="126"/>
      <c r="I3506" s="126"/>
      <c r="J3506" s="126"/>
      <c r="K3506" s="126"/>
    </row>
    <row r="3507" spans="1:11" s="122" customFormat="1">
      <c r="A3507" s="128" t="s">
        <v>1855</v>
      </c>
      <c r="B3507" s="127">
        <v>149000</v>
      </c>
      <c r="C3507" s="128">
        <f t="shared" si="131"/>
        <v>5232500</v>
      </c>
      <c r="D3507" s="129">
        <f t="shared" si="130"/>
        <v>146020</v>
      </c>
      <c r="E3507" s="130" t="s">
        <v>7180</v>
      </c>
      <c r="F3507" s="131"/>
      <c r="G3507" s="126"/>
      <c r="H3507" s="126"/>
      <c r="I3507" s="126"/>
      <c r="J3507" s="126"/>
      <c r="K3507" s="126"/>
    </row>
    <row r="3508" spans="1:11" s="122" customFormat="1">
      <c r="A3508" s="128" t="s">
        <v>1856</v>
      </c>
      <c r="B3508" s="127">
        <v>150000</v>
      </c>
      <c r="C3508" s="128">
        <f t="shared" si="131"/>
        <v>5267500</v>
      </c>
      <c r="D3508" s="129">
        <f t="shared" si="130"/>
        <v>147000</v>
      </c>
      <c r="E3508" s="130" t="s">
        <v>7180</v>
      </c>
      <c r="F3508" s="131"/>
      <c r="G3508" s="126"/>
      <c r="H3508" s="126"/>
      <c r="I3508" s="126"/>
      <c r="J3508" s="126"/>
      <c r="K3508" s="126"/>
    </row>
    <row r="3509" spans="1:11" s="122" customFormat="1">
      <c r="A3509" s="128" t="s">
        <v>1857</v>
      </c>
      <c r="B3509" s="127">
        <v>151000</v>
      </c>
      <c r="C3509" s="128">
        <f t="shared" si="131"/>
        <v>5302500</v>
      </c>
      <c r="D3509" s="129">
        <f t="shared" si="130"/>
        <v>147980</v>
      </c>
      <c r="E3509" s="130" t="s">
        <v>7180</v>
      </c>
      <c r="F3509" s="131"/>
      <c r="G3509" s="126"/>
      <c r="H3509" s="126"/>
      <c r="I3509" s="126"/>
      <c r="J3509" s="126"/>
      <c r="K3509" s="126"/>
    </row>
    <row r="3510" spans="1:11" s="122" customFormat="1">
      <c r="A3510" s="128" t="s">
        <v>1858</v>
      </c>
      <c r="B3510" s="127">
        <v>152000</v>
      </c>
      <c r="C3510" s="128">
        <f t="shared" si="131"/>
        <v>5337500</v>
      </c>
      <c r="D3510" s="129">
        <f t="shared" si="130"/>
        <v>148960</v>
      </c>
      <c r="E3510" s="130" t="s">
        <v>7180</v>
      </c>
      <c r="F3510" s="131"/>
      <c r="G3510" s="126"/>
      <c r="H3510" s="126"/>
      <c r="I3510" s="126"/>
      <c r="J3510" s="126"/>
      <c r="K3510" s="126"/>
    </row>
    <row r="3511" spans="1:11" s="122" customFormat="1">
      <c r="A3511" s="128" t="s">
        <v>1859</v>
      </c>
      <c r="B3511" s="127">
        <v>153000</v>
      </c>
      <c r="C3511" s="128">
        <f t="shared" si="131"/>
        <v>5372500</v>
      </c>
      <c r="D3511" s="129">
        <f t="shared" si="130"/>
        <v>149940</v>
      </c>
      <c r="E3511" s="130" t="s">
        <v>7180</v>
      </c>
      <c r="F3511" s="131"/>
      <c r="G3511" s="126"/>
      <c r="H3511" s="126"/>
      <c r="I3511" s="126"/>
      <c r="J3511" s="126"/>
      <c r="K3511" s="126"/>
    </row>
    <row r="3512" spans="1:11" s="122" customFormat="1">
      <c r="A3512" s="128" t="s">
        <v>1860</v>
      </c>
      <c r="B3512" s="127">
        <v>154000</v>
      </c>
      <c r="C3512" s="128">
        <f t="shared" si="131"/>
        <v>5407500</v>
      </c>
      <c r="D3512" s="129">
        <f t="shared" si="130"/>
        <v>150920</v>
      </c>
      <c r="E3512" s="130" t="s">
        <v>7180</v>
      </c>
      <c r="F3512" s="131"/>
      <c r="G3512" s="126"/>
      <c r="H3512" s="126"/>
      <c r="I3512" s="126"/>
      <c r="J3512" s="126"/>
      <c r="K3512" s="126"/>
    </row>
    <row r="3513" spans="1:11" s="122" customFormat="1">
      <c r="A3513" s="128" t="s">
        <v>1861</v>
      </c>
      <c r="B3513" s="127">
        <v>155000</v>
      </c>
      <c r="C3513" s="128">
        <f t="shared" si="131"/>
        <v>5442500</v>
      </c>
      <c r="D3513" s="129">
        <f t="shared" si="130"/>
        <v>151900</v>
      </c>
      <c r="E3513" s="130" t="s">
        <v>7180</v>
      </c>
      <c r="F3513" s="131"/>
      <c r="G3513" s="126"/>
      <c r="H3513" s="126"/>
      <c r="I3513" s="126"/>
      <c r="J3513" s="126"/>
      <c r="K3513" s="126"/>
    </row>
    <row r="3514" spans="1:11" s="122" customFormat="1">
      <c r="A3514" s="128" t="s">
        <v>1862</v>
      </c>
      <c r="B3514" s="127">
        <v>156000</v>
      </c>
      <c r="C3514" s="128">
        <f t="shared" si="131"/>
        <v>5477500</v>
      </c>
      <c r="D3514" s="129">
        <f t="shared" si="130"/>
        <v>152880</v>
      </c>
      <c r="E3514" s="130" t="s">
        <v>7180</v>
      </c>
      <c r="F3514" s="131"/>
      <c r="G3514" s="126"/>
      <c r="H3514" s="126"/>
      <c r="I3514" s="126"/>
      <c r="J3514" s="126"/>
      <c r="K3514" s="126"/>
    </row>
    <row r="3515" spans="1:11" s="122" customFormat="1">
      <c r="A3515" s="128" t="s">
        <v>1863</v>
      </c>
      <c r="B3515" s="127">
        <v>157000</v>
      </c>
      <c r="C3515" s="128">
        <f t="shared" si="131"/>
        <v>5512500</v>
      </c>
      <c r="D3515" s="129">
        <f t="shared" si="130"/>
        <v>153860</v>
      </c>
      <c r="E3515" s="130" t="s">
        <v>7180</v>
      </c>
      <c r="F3515" s="131"/>
      <c r="G3515" s="126"/>
      <c r="H3515" s="126"/>
      <c r="I3515" s="126"/>
      <c r="J3515" s="126"/>
      <c r="K3515" s="126"/>
    </row>
    <row r="3516" spans="1:11" s="122" customFormat="1">
      <c r="A3516" s="128" t="s">
        <v>1864</v>
      </c>
      <c r="B3516" s="127">
        <v>158000</v>
      </c>
      <c r="C3516" s="128">
        <f t="shared" si="131"/>
        <v>5547500</v>
      </c>
      <c r="D3516" s="129">
        <f t="shared" si="130"/>
        <v>154840</v>
      </c>
      <c r="E3516" s="130" t="s">
        <v>7180</v>
      </c>
      <c r="F3516" s="131"/>
      <c r="G3516" s="126"/>
      <c r="H3516" s="126"/>
      <c r="I3516" s="126"/>
      <c r="J3516" s="126"/>
      <c r="K3516" s="126"/>
    </row>
    <row r="3517" spans="1:11" s="122" customFormat="1">
      <c r="A3517" s="128" t="s">
        <v>1865</v>
      </c>
      <c r="B3517" s="127">
        <v>159000</v>
      </c>
      <c r="C3517" s="128">
        <f t="shared" si="131"/>
        <v>5582500</v>
      </c>
      <c r="D3517" s="129">
        <f t="shared" si="130"/>
        <v>155820</v>
      </c>
      <c r="E3517" s="130" t="s">
        <v>7180</v>
      </c>
      <c r="F3517" s="131"/>
      <c r="G3517" s="126"/>
      <c r="H3517" s="126"/>
      <c r="I3517" s="126"/>
      <c r="J3517" s="126"/>
      <c r="K3517" s="126"/>
    </row>
    <row r="3518" spans="1:11" s="122" customFormat="1">
      <c r="A3518" s="128" t="s">
        <v>1866</v>
      </c>
      <c r="B3518" s="127">
        <v>160000</v>
      </c>
      <c r="C3518" s="128">
        <f t="shared" si="131"/>
        <v>5617500</v>
      </c>
      <c r="D3518" s="129">
        <f t="shared" si="130"/>
        <v>156800</v>
      </c>
      <c r="E3518" s="130" t="s">
        <v>7180</v>
      </c>
      <c r="F3518" s="131"/>
      <c r="G3518" s="126"/>
      <c r="H3518" s="126"/>
      <c r="I3518" s="126"/>
      <c r="J3518" s="126"/>
      <c r="K3518" s="126"/>
    </row>
    <row r="3519" spans="1:11" s="122" customFormat="1">
      <c r="A3519" s="128" t="s">
        <v>1867</v>
      </c>
      <c r="B3519" s="127">
        <v>161000</v>
      </c>
      <c r="C3519" s="128">
        <f t="shared" si="131"/>
        <v>5652500</v>
      </c>
      <c r="D3519" s="129">
        <f t="shared" si="130"/>
        <v>157780</v>
      </c>
      <c r="E3519" s="130" t="s">
        <v>7180</v>
      </c>
      <c r="F3519" s="131"/>
      <c r="G3519" s="126"/>
      <c r="H3519" s="126"/>
      <c r="I3519" s="126"/>
      <c r="J3519" s="126"/>
      <c r="K3519" s="126"/>
    </row>
    <row r="3520" spans="1:11" s="122" customFormat="1">
      <c r="A3520" s="128" t="s">
        <v>1868</v>
      </c>
      <c r="B3520" s="127">
        <v>162000</v>
      </c>
      <c r="C3520" s="128">
        <f t="shared" si="131"/>
        <v>5687500</v>
      </c>
      <c r="D3520" s="129">
        <f t="shared" si="130"/>
        <v>158760</v>
      </c>
      <c r="E3520" s="130" t="s">
        <v>7180</v>
      </c>
      <c r="F3520" s="131"/>
      <c r="G3520" s="126"/>
      <c r="H3520" s="126"/>
      <c r="I3520" s="126"/>
      <c r="J3520" s="126"/>
      <c r="K3520" s="126"/>
    </row>
    <row r="3521" spans="1:11" s="122" customFormat="1">
      <c r="A3521" s="128" t="s">
        <v>1869</v>
      </c>
      <c r="B3521" s="127">
        <v>163000</v>
      </c>
      <c r="C3521" s="128">
        <f t="shared" si="131"/>
        <v>5722500</v>
      </c>
      <c r="D3521" s="129">
        <f t="shared" si="130"/>
        <v>159740</v>
      </c>
      <c r="E3521" s="130" t="s">
        <v>7180</v>
      </c>
      <c r="F3521" s="131"/>
      <c r="G3521" s="126"/>
      <c r="H3521" s="126"/>
      <c r="I3521" s="126"/>
      <c r="J3521" s="126"/>
      <c r="K3521" s="126"/>
    </row>
    <row r="3522" spans="1:11" s="122" customFormat="1">
      <c r="A3522" s="128" t="s">
        <v>1870</v>
      </c>
      <c r="B3522" s="127">
        <v>164000</v>
      </c>
      <c r="C3522" s="128">
        <f t="shared" si="131"/>
        <v>5757500</v>
      </c>
      <c r="D3522" s="129">
        <f t="shared" si="130"/>
        <v>160720</v>
      </c>
      <c r="E3522" s="130" t="s">
        <v>7180</v>
      </c>
      <c r="F3522" s="131"/>
      <c r="G3522" s="126"/>
      <c r="H3522" s="126"/>
      <c r="I3522" s="126"/>
      <c r="J3522" s="126"/>
      <c r="K3522" s="126"/>
    </row>
    <row r="3523" spans="1:11" s="122" customFormat="1">
      <c r="A3523" s="128" t="s">
        <v>4056</v>
      </c>
      <c r="B3523" s="127">
        <v>165000</v>
      </c>
      <c r="C3523" s="128">
        <f t="shared" si="131"/>
        <v>5792500</v>
      </c>
      <c r="D3523" s="129">
        <f t="shared" si="130"/>
        <v>161700</v>
      </c>
      <c r="E3523" s="130" t="s">
        <v>7180</v>
      </c>
      <c r="F3523" s="131"/>
      <c r="G3523" s="126"/>
      <c r="H3523" s="126"/>
      <c r="I3523" s="126"/>
      <c r="J3523" s="126"/>
      <c r="K3523" s="126"/>
    </row>
    <row r="3524" spans="1:11" s="122" customFormat="1">
      <c r="A3524" s="128" t="s">
        <v>4057</v>
      </c>
      <c r="B3524" s="127">
        <v>166000</v>
      </c>
      <c r="C3524" s="128">
        <f t="shared" si="131"/>
        <v>5827500</v>
      </c>
      <c r="D3524" s="129">
        <f t="shared" si="130"/>
        <v>162680</v>
      </c>
      <c r="E3524" s="130" t="s">
        <v>7180</v>
      </c>
      <c r="F3524" s="131"/>
      <c r="G3524" s="126"/>
      <c r="H3524" s="126"/>
      <c r="I3524" s="126"/>
      <c r="J3524" s="126"/>
      <c r="K3524" s="126"/>
    </row>
    <row r="3525" spans="1:11" s="122" customFormat="1">
      <c r="A3525" s="128" t="s">
        <v>4058</v>
      </c>
      <c r="B3525" s="127">
        <v>167000</v>
      </c>
      <c r="C3525" s="128">
        <f t="shared" si="131"/>
        <v>5862500</v>
      </c>
      <c r="D3525" s="129">
        <f t="shared" si="130"/>
        <v>163660</v>
      </c>
      <c r="E3525" s="130" t="s">
        <v>7180</v>
      </c>
      <c r="F3525" s="131"/>
      <c r="G3525" s="126"/>
      <c r="H3525" s="126"/>
      <c r="I3525" s="126"/>
      <c r="J3525" s="126"/>
      <c r="K3525" s="126"/>
    </row>
    <row r="3526" spans="1:11" s="122" customFormat="1">
      <c r="A3526" s="128" t="s">
        <v>4059</v>
      </c>
      <c r="B3526" s="127">
        <v>168000</v>
      </c>
      <c r="C3526" s="128">
        <f t="shared" si="131"/>
        <v>5897500</v>
      </c>
      <c r="D3526" s="129">
        <f t="shared" si="130"/>
        <v>164640</v>
      </c>
      <c r="E3526" s="130" t="s">
        <v>7180</v>
      </c>
      <c r="F3526" s="131"/>
      <c r="G3526" s="126"/>
      <c r="H3526" s="126"/>
      <c r="I3526" s="126"/>
      <c r="J3526" s="126"/>
      <c r="K3526" s="126"/>
    </row>
    <row r="3527" spans="1:11" s="122" customFormat="1">
      <c r="A3527" s="128" t="s">
        <v>4060</v>
      </c>
      <c r="B3527" s="127">
        <v>169000</v>
      </c>
      <c r="C3527" s="128">
        <f t="shared" si="131"/>
        <v>5932500</v>
      </c>
      <c r="D3527" s="129">
        <f t="shared" si="130"/>
        <v>165620</v>
      </c>
      <c r="E3527" s="130" t="s">
        <v>7180</v>
      </c>
      <c r="F3527" s="131"/>
      <c r="G3527" s="126"/>
      <c r="H3527" s="126"/>
      <c r="I3527" s="126"/>
      <c r="J3527" s="126"/>
      <c r="K3527" s="126"/>
    </row>
    <row r="3528" spans="1:11" s="122" customFormat="1">
      <c r="A3528" s="128" t="s">
        <v>4061</v>
      </c>
      <c r="B3528" s="127">
        <v>170000</v>
      </c>
      <c r="C3528" s="128">
        <f t="shared" si="131"/>
        <v>5967500</v>
      </c>
      <c r="D3528" s="129">
        <f t="shared" si="130"/>
        <v>166600</v>
      </c>
      <c r="E3528" s="130" t="s">
        <v>7180</v>
      </c>
      <c r="F3528" s="131"/>
      <c r="G3528" s="126"/>
      <c r="H3528" s="126"/>
      <c r="I3528" s="126"/>
      <c r="J3528" s="126"/>
      <c r="K3528" s="126"/>
    </row>
    <row r="3529" spans="1:11" s="122" customFormat="1">
      <c r="A3529" s="128" t="s">
        <v>4062</v>
      </c>
      <c r="B3529" s="127">
        <v>171000</v>
      </c>
      <c r="C3529" s="128">
        <f t="shared" si="131"/>
        <v>6002500</v>
      </c>
      <c r="D3529" s="129">
        <f t="shared" si="130"/>
        <v>167580</v>
      </c>
      <c r="E3529" s="130" t="s">
        <v>7180</v>
      </c>
      <c r="F3529" s="131"/>
      <c r="G3529" s="126"/>
      <c r="H3529" s="126"/>
      <c r="I3529" s="126"/>
      <c r="J3529" s="126"/>
      <c r="K3529" s="126"/>
    </row>
    <row r="3530" spans="1:11" s="122" customFormat="1">
      <c r="A3530" s="128" t="s">
        <v>4063</v>
      </c>
      <c r="B3530" s="127">
        <v>172000</v>
      </c>
      <c r="C3530" s="128">
        <f t="shared" si="131"/>
        <v>6037500</v>
      </c>
      <c r="D3530" s="129">
        <f t="shared" si="130"/>
        <v>168560</v>
      </c>
      <c r="E3530" s="130" t="s">
        <v>7180</v>
      </c>
      <c r="F3530" s="131"/>
      <c r="G3530" s="126"/>
      <c r="H3530" s="126"/>
      <c r="I3530" s="126"/>
      <c r="J3530" s="126"/>
      <c r="K3530" s="126"/>
    </row>
    <row r="3531" spans="1:11" s="122" customFormat="1">
      <c r="A3531" s="128" t="s">
        <v>4064</v>
      </c>
      <c r="B3531" s="127">
        <v>173000</v>
      </c>
      <c r="C3531" s="128">
        <f t="shared" si="131"/>
        <v>6072500</v>
      </c>
      <c r="D3531" s="129">
        <f t="shared" si="130"/>
        <v>169540</v>
      </c>
      <c r="E3531" s="130" t="s">
        <v>7180</v>
      </c>
      <c r="F3531" s="131"/>
      <c r="G3531" s="126"/>
      <c r="H3531" s="126"/>
      <c r="I3531" s="126"/>
      <c r="J3531" s="126"/>
      <c r="K3531" s="126"/>
    </row>
    <row r="3532" spans="1:11" s="122" customFormat="1">
      <c r="A3532" s="128" t="s">
        <v>1871</v>
      </c>
      <c r="B3532" s="127">
        <v>1000</v>
      </c>
      <c r="C3532" s="128">
        <v>52500</v>
      </c>
      <c r="D3532" s="129">
        <f t="shared" ref="D3532:D3595" si="132">SUM($G$2)*(B3532*0.001)</f>
        <v>1050</v>
      </c>
      <c r="E3532" s="130" t="s">
        <v>7180</v>
      </c>
      <c r="F3532" s="131"/>
      <c r="G3532" s="126"/>
      <c r="H3532" s="126"/>
      <c r="I3532" s="126"/>
      <c r="J3532" s="126"/>
      <c r="K3532" s="126"/>
    </row>
    <row r="3533" spans="1:11" s="122" customFormat="1">
      <c r="A3533" s="128" t="s">
        <v>1872</v>
      </c>
      <c r="B3533" s="127">
        <v>2000</v>
      </c>
      <c r="C3533" s="128">
        <f>C3532+35000</f>
        <v>87500</v>
      </c>
      <c r="D3533" s="129">
        <f t="shared" si="132"/>
        <v>2100</v>
      </c>
      <c r="E3533" s="130" t="s">
        <v>7180</v>
      </c>
      <c r="F3533" s="131"/>
      <c r="G3533" s="126"/>
      <c r="H3533" s="126"/>
      <c r="I3533" s="126"/>
      <c r="J3533" s="126"/>
      <c r="K3533" s="126"/>
    </row>
    <row r="3534" spans="1:11" s="122" customFormat="1">
      <c r="A3534" s="128" t="s">
        <v>1873</v>
      </c>
      <c r="B3534" s="127">
        <v>3000</v>
      </c>
      <c r="C3534" s="128">
        <f t="shared" ref="C3534:C3597" si="133">C3533+35000</f>
        <v>122500</v>
      </c>
      <c r="D3534" s="129">
        <f t="shared" si="132"/>
        <v>3150</v>
      </c>
      <c r="E3534" s="130" t="s">
        <v>7180</v>
      </c>
      <c r="F3534" s="131"/>
      <c r="G3534" s="126"/>
      <c r="H3534" s="126"/>
      <c r="I3534" s="126"/>
      <c r="J3534" s="126"/>
      <c r="K3534" s="126"/>
    </row>
    <row r="3535" spans="1:11" s="122" customFormat="1">
      <c r="A3535" s="128" t="s">
        <v>1874</v>
      </c>
      <c r="B3535" s="127">
        <v>4000</v>
      </c>
      <c r="C3535" s="128">
        <f t="shared" si="133"/>
        <v>157500</v>
      </c>
      <c r="D3535" s="129">
        <f t="shared" si="132"/>
        <v>4200</v>
      </c>
      <c r="E3535" s="130" t="s">
        <v>7180</v>
      </c>
      <c r="F3535" s="131"/>
      <c r="G3535" s="126"/>
      <c r="H3535" s="126"/>
      <c r="I3535" s="126"/>
      <c r="J3535" s="126"/>
      <c r="K3535" s="126"/>
    </row>
    <row r="3536" spans="1:11" s="122" customFormat="1">
      <c r="A3536" s="128" t="s">
        <v>1875</v>
      </c>
      <c r="B3536" s="127">
        <v>5000</v>
      </c>
      <c r="C3536" s="128">
        <f t="shared" si="133"/>
        <v>192500</v>
      </c>
      <c r="D3536" s="129">
        <f t="shared" si="132"/>
        <v>5250</v>
      </c>
      <c r="E3536" s="130" t="s">
        <v>7180</v>
      </c>
      <c r="F3536" s="131"/>
      <c r="G3536" s="126"/>
      <c r="H3536" s="126"/>
      <c r="I3536" s="126"/>
      <c r="J3536" s="126"/>
      <c r="K3536" s="126"/>
    </row>
    <row r="3537" spans="1:11" s="122" customFormat="1">
      <c r="A3537" s="128" t="s">
        <v>1876</v>
      </c>
      <c r="B3537" s="127">
        <v>6000</v>
      </c>
      <c r="C3537" s="128">
        <f t="shared" si="133"/>
        <v>227500</v>
      </c>
      <c r="D3537" s="129">
        <f t="shared" si="132"/>
        <v>6300</v>
      </c>
      <c r="E3537" s="130" t="s">
        <v>7180</v>
      </c>
      <c r="F3537" s="131"/>
      <c r="G3537" s="126"/>
      <c r="H3537" s="126"/>
      <c r="I3537" s="126"/>
      <c r="J3537" s="126"/>
      <c r="K3537" s="126"/>
    </row>
    <row r="3538" spans="1:11" s="122" customFormat="1">
      <c r="A3538" s="128" t="s">
        <v>1877</v>
      </c>
      <c r="B3538" s="127">
        <v>7000</v>
      </c>
      <c r="C3538" s="128">
        <f t="shared" si="133"/>
        <v>262500</v>
      </c>
      <c r="D3538" s="129">
        <f t="shared" si="132"/>
        <v>7350</v>
      </c>
      <c r="E3538" s="130" t="s">
        <v>7180</v>
      </c>
      <c r="F3538" s="131"/>
      <c r="G3538" s="126"/>
      <c r="H3538" s="126"/>
      <c r="I3538" s="126"/>
      <c r="J3538" s="126"/>
      <c r="K3538" s="126"/>
    </row>
    <row r="3539" spans="1:11" s="122" customFormat="1">
      <c r="A3539" s="128" t="s">
        <v>1878</v>
      </c>
      <c r="B3539" s="127">
        <v>8000</v>
      </c>
      <c r="C3539" s="128">
        <f t="shared" si="133"/>
        <v>297500</v>
      </c>
      <c r="D3539" s="129">
        <f t="shared" si="132"/>
        <v>8400</v>
      </c>
      <c r="E3539" s="130" t="s">
        <v>7180</v>
      </c>
      <c r="F3539" s="131"/>
      <c r="G3539" s="126"/>
      <c r="H3539" s="126"/>
      <c r="I3539" s="126"/>
      <c r="J3539" s="126"/>
      <c r="K3539" s="126"/>
    </row>
    <row r="3540" spans="1:11" s="122" customFormat="1">
      <c r="A3540" s="128" t="s">
        <v>1879</v>
      </c>
      <c r="B3540" s="127">
        <v>9000</v>
      </c>
      <c r="C3540" s="128">
        <f t="shared" si="133"/>
        <v>332500</v>
      </c>
      <c r="D3540" s="129">
        <f t="shared" si="132"/>
        <v>9450</v>
      </c>
      <c r="E3540" s="130" t="s">
        <v>7180</v>
      </c>
      <c r="F3540" s="131"/>
      <c r="G3540" s="126"/>
      <c r="H3540" s="126"/>
      <c r="I3540" s="126"/>
      <c r="J3540" s="126"/>
      <c r="K3540" s="126"/>
    </row>
    <row r="3541" spans="1:11" s="122" customFormat="1">
      <c r="A3541" s="128" t="s">
        <v>1880</v>
      </c>
      <c r="B3541" s="127">
        <v>10000</v>
      </c>
      <c r="C3541" s="128">
        <f t="shared" si="133"/>
        <v>367500</v>
      </c>
      <c r="D3541" s="129">
        <f t="shared" si="132"/>
        <v>10500</v>
      </c>
      <c r="E3541" s="130" t="s">
        <v>7180</v>
      </c>
      <c r="F3541" s="131"/>
      <c r="G3541" s="126"/>
      <c r="H3541" s="126"/>
      <c r="I3541" s="126"/>
      <c r="J3541" s="126"/>
      <c r="K3541" s="126"/>
    </row>
    <row r="3542" spans="1:11" s="122" customFormat="1">
      <c r="A3542" s="128" t="s">
        <v>1881</v>
      </c>
      <c r="B3542" s="127">
        <v>11000</v>
      </c>
      <c r="C3542" s="128">
        <f t="shared" si="133"/>
        <v>402500</v>
      </c>
      <c r="D3542" s="129">
        <f t="shared" si="132"/>
        <v>11550</v>
      </c>
      <c r="E3542" s="130" t="s">
        <v>7180</v>
      </c>
      <c r="F3542" s="131"/>
      <c r="G3542" s="126"/>
      <c r="H3542" s="126"/>
      <c r="I3542" s="126"/>
      <c r="J3542" s="126"/>
      <c r="K3542" s="126"/>
    </row>
    <row r="3543" spans="1:11" s="122" customFormat="1">
      <c r="A3543" s="128" t="s">
        <v>1882</v>
      </c>
      <c r="B3543" s="127">
        <v>12000</v>
      </c>
      <c r="C3543" s="128">
        <f t="shared" si="133"/>
        <v>437500</v>
      </c>
      <c r="D3543" s="129">
        <f t="shared" si="132"/>
        <v>12600</v>
      </c>
      <c r="E3543" s="130" t="s">
        <v>7180</v>
      </c>
      <c r="F3543" s="131"/>
      <c r="G3543" s="126"/>
      <c r="H3543" s="126"/>
      <c r="I3543" s="126"/>
      <c r="J3543" s="126"/>
      <c r="K3543" s="126"/>
    </row>
    <row r="3544" spans="1:11" s="122" customFormat="1">
      <c r="A3544" s="128" t="s">
        <v>1883</v>
      </c>
      <c r="B3544" s="127">
        <v>13000</v>
      </c>
      <c r="C3544" s="128">
        <f t="shared" si="133"/>
        <v>472500</v>
      </c>
      <c r="D3544" s="129">
        <f t="shared" si="132"/>
        <v>13650</v>
      </c>
      <c r="E3544" s="130" t="s">
        <v>7180</v>
      </c>
      <c r="F3544" s="131"/>
      <c r="G3544" s="126"/>
      <c r="H3544" s="126"/>
      <c r="I3544" s="126"/>
      <c r="J3544" s="126"/>
      <c r="K3544" s="126"/>
    </row>
    <row r="3545" spans="1:11" s="122" customFormat="1">
      <c r="A3545" s="128" t="s">
        <v>1884</v>
      </c>
      <c r="B3545" s="127">
        <v>14000</v>
      </c>
      <c r="C3545" s="128">
        <f t="shared" si="133"/>
        <v>507500</v>
      </c>
      <c r="D3545" s="129">
        <f t="shared" si="132"/>
        <v>14700</v>
      </c>
      <c r="E3545" s="130" t="s">
        <v>7180</v>
      </c>
      <c r="F3545" s="131"/>
      <c r="G3545" s="126"/>
      <c r="H3545" s="126"/>
      <c r="I3545" s="126"/>
      <c r="J3545" s="126"/>
      <c r="K3545" s="126"/>
    </row>
    <row r="3546" spans="1:11" s="122" customFormat="1">
      <c r="A3546" s="128" t="s">
        <v>1885</v>
      </c>
      <c r="B3546" s="127">
        <v>15000</v>
      </c>
      <c r="C3546" s="128">
        <f t="shared" si="133"/>
        <v>542500</v>
      </c>
      <c r="D3546" s="129">
        <f t="shared" si="132"/>
        <v>15750</v>
      </c>
      <c r="E3546" s="130" t="s">
        <v>7180</v>
      </c>
      <c r="F3546" s="131"/>
      <c r="G3546" s="126"/>
      <c r="H3546" s="126"/>
      <c r="I3546" s="126"/>
      <c r="J3546" s="126"/>
      <c r="K3546" s="126"/>
    </row>
    <row r="3547" spans="1:11" s="122" customFormat="1">
      <c r="A3547" s="128" t="s">
        <v>1886</v>
      </c>
      <c r="B3547" s="127">
        <v>16000</v>
      </c>
      <c r="C3547" s="128">
        <f t="shared" si="133"/>
        <v>577500</v>
      </c>
      <c r="D3547" s="129">
        <f t="shared" si="132"/>
        <v>16800</v>
      </c>
      <c r="E3547" s="130" t="s">
        <v>7180</v>
      </c>
      <c r="F3547" s="131"/>
      <c r="G3547" s="126"/>
      <c r="H3547" s="126"/>
      <c r="I3547" s="126"/>
      <c r="J3547" s="126"/>
      <c r="K3547" s="126"/>
    </row>
    <row r="3548" spans="1:11" s="122" customFormat="1">
      <c r="A3548" s="128" t="s">
        <v>1887</v>
      </c>
      <c r="B3548" s="127">
        <v>17000</v>
      </c>
      <c r="C3548" s="128">
        <f t="shared" si="133"/>
        <v>612500</v>
      </c>
      <c r="D3548" s="129">
        <f t="shared" si="132"/>
        <v>17850</v>
      </c>
      <c r="E3548" s="130" t="s">
        <v>7180</v>
      </c>
      <c r="F3548" s="131"/>
      <c r="G3548" s="126"/>
      <c r="H3548" s="126"/>
      <c r="I3548" s="126"/>
      <c r="J3548" s="126"/>
      <c r="K3548" s="126"/>
    </row>
    <row r="3549" spans="1:11" s="122" customFormat="1">
      <c r="A3549" s="128" t="s">
        <v>1888</v>
      </c>
      <c r="B3549" s="127">
        <v>18000</v>
      </c>
      <c r="C3549" s="128">
        <f t="shared" si="133"/>
        <v>647500</v>
      </c>
      <c r="D3549" s="129">
        <f t="shared" si="132"/>
        <v>18900</v>
      </c>
      <c r="E3549" s="130" t="s">
        <v>7180</v>
      </c>
      <c r="F3549" s="131"/>
      <c r="G3549" s="126"/>
      <c r="H3549" s="126"/>
      <c r="I3549" s="126"/>
      <c r="J3549" s="126"/>
      <c r="K3549" s="126"/>
    </row>
    <row r="3550" spans="1:11" s="122" customFormat="1">
      <c r="A3550" s="128" t="s">
        <v>1889</v>
      </c>
      <c r="B3550" s="127">
        <v>19000</v>
      </c>
      <c r="C3550" s="128">
        <f t="shared" si="133"/>
        <v>682500</v>
      </c>
      <c r="D3550" s="129">
        <f t="shared" si="132"/>
        <v>19950</v>
      </c>
      <c r="E3550" s="130" t="s">
        <v>7180</v>
      </c>
      <c r="F3550" s="131"/>
      <c r="G3550" s="126"/>
      <c r="H3550" s="126"/>
      <c r="I3550" s="126"/>
      <c r="J3550" s="126"/>
      <c r="K3550" s="126"/>
    </row>
    <row r="3551" spans="1:11" s="122" customFormat="1">
      <c r="A3551" s="128" t="s">
        <v>1890</v>
      </c>
      <c r="B3551" s="127">
        <v>20000</v>
      </c>
      <c r="C3551" s="128">
        <f t="shared" si="133"/>
        <v>717500</v>
      </c>
      <c r="D3551" s="129">
        <f t="shared" si="132"/>
        <v>21000</v>
      </c>
      <c r="E3551" s="130" t="s">
        <v>7180</v>
      </c>
      <c r="F3551" s="131"/>
      <c r="G3551" s="126"/>
      <c r="H3551" s="126"/>
      <c r="I3551" s="126"/>
      <c r="J3551" s="126"/>
      <c r="K3551" s="126"/>
    </row>
    <row r="3552" spans="1:11" s="122" customFormat="1">
      <c r="A3552" s="128" t="s">
        <v>1891</v>
      </c>
      <c r="B3552" s="127">
        <v>21000</v>
      </c>
      <c r="C3552" s="128">
        <f t="shared" si="133"/>
        <v>752500</v>
      </c>
      <c r="D3552" s="129">
        <f t="shared" si="132"/>
        <v>22050</v>
      </c>
      <c r="E3552" s="130" t="s">
        <v>7180</v>
      </c>
      <c r="F3552" s="131"/>
      <c r="G3552" s="126"/>
      <c r="H3552" s="126"/>
      <c r="I3552" s="126"/>
      <c r="J3552" s="126"/>
      <c r="K3552" s="126"/>
    </row>
    <row r="3553" spans="1:11" s="122" customFormat="1">
      <c r="A3553" s="128" t="s">
        <v>1892</v>
      </c>
      <c r="B3553" s="127">
        <v>22000</v>
      </c>
      <c r="C3553" s="128">
        <f t="shared" si="133"/>
        <v>787500</v>
      </c>
      <c r="D3553" s="129">
        <f t="shared" si="132"/>
        <v>23100</v>
      </c>
      <c r="E3553" s="130" t="s">
        <v>7180</v>
      </c>
      <c r="F3553" s="131"/>
      <c r="G3553" s="126"/>
      <c r="H3553" s="126"/>
      <c r="I3553" s="126"/>
      <c r="J3553" s="126"/>
      <c r="K3553" s="126"/>
    </row>
    <row r="3554" spans="1:11" s="122" customFormat="1">
      <c r="A3554" s="128" t="s">
        <v>1893</v>
      </c>
      <c r="B3554" s="127">
        <v>23000</v>
      </c>
      <c r="C3554" s="128">
        <f t="shared" si="133"/>
        <v>822500</v>
      </c>
      <c r="D3554" s="129">
        <f t="shared" si="132"/>
        <v>24150</v>
      </c>
      <c r="E3554" s="130" t="s">
        <v>7180</v>
      </c>
      <c r="F3554" s="131"/>
      <c r="G3554" s="126"/>
      <c r="H3554" s="126"/>
      <c r="I3554" s="126"/>
      <c r="J3554" s="126"/>
      <c r="K3554" s="126"/>
    </row>
    <row r="3555" spans="1:11" s="122" customFormat="1">
      <c r="A3555" s="128" t="s">
        <v>1894</v>
      </c>
      <c r="B3555" s="127">
        <v>24000</v>
      </c>
      <c r="C3555" s="128">
        <f t="shared" si="133"/>
        <v>857500</v>
      </c>
      <c r="D3555" s="129">
        <f t="shared" si="132"/>
        <v>25200</v>
      </c>
      <c r="E3555" s="130" t="s">
        <v>7180</v>
      </c>
      <c r="F3555" s="131"/>
      <c r="G3555" s="126"/>
      <c r="H3555" s="126"/>
      <c r="I3555" s="126"/>
      <c r="J3555" s="126"/>
      <c r="K3555" s="126"/>
    </row>
    <row r="3556" spans="1:11" s="122" customFormat="1">
      <c r="A3556" s="128" t="s">
        <v>1895</v>
      </c>
      <c r="B3556" s="127">
        <v>25000</v>
      </c>
      <c r="C3556" s="128">
        <f t="shared" si="133"/>
        <v>892500</v>
      </c>
      <c r="D3556" s="129">
        <f t="shared" si="132"/>
        <v>26250</v>
      </c>
      <c r="E3556" s="130" t="s">
        <v>7180</v>
      </c>
      <c r="F3556" s="131"/>
      <c r="G3556" s="126"/>
      <c r="H3556" s="126"/>
      <c r="I3556" s="126"/>
      <c r="J3556" s="126"/>
      <c r="K3556" s="126"/>
    </row>
    <row r="3557" spans="1:11" s="122" customFormat="1">
      <c r="A3557" s="128" t="s">
        <v>1896</v>
      </c>
      <c r="B3557" s="127">
        <v>26000</v>
      </c>
      <c r="C3557" s="128">
        <f t="shared" si="133"/>
        <v>927500</v>
      </c>
      <c r="D3557" s="129">
        <f t="shared" si="132"/>
        <v>27300</v>
      </c>
      <c r="E3557" s="130" t="s">
        <v>7180</v>
      </c>
      <c r="F3557" s="131"/>
      <c r="G3557" s="126"/>
      <c r="H3557" s="126"/>
      <c r="I3557" s="126"/>
      <c r="J3557" s="126"/>
      <c r="K3557" s="126"/>
    </row>
    <row r="3558" spans="1:11" s="122" customFormat="1">
      <c r="A3558" s="128" t="s">
        <v>1897</v>
      </c>
      <c r="B3558" s="127">
        <v>27000</v>
      </c>
      <c r="C3558" s="128">
        <f t="shared" si="133"/>
        <v>962500</v>
      </c>
      <c r="D3558" s="129">
        <f t="shared" si="132"/>
        <v>28350</v>
      </c>
      <c r="E3558" s="130" t="s">
        <v>7180</v>
      </c>
      <c r="F3558" s="131"/>
      <c r="G3558" s="126"/>
      <c r="H3558" s="126"/>
      <c r="I3558" s="126"/>
      <c r="J3558" s="126"/>
      <c r="K3558" s="126"/>
    </row>
    <row r="3559" spans="1:11" s="122" customFormat="1">
      <c r="A3559" s="128" t="s">
        <v>1898</v>
      </c>
      <c r="B3559" s="127">
        <v>28000</v>
      </c>
      <c r="C3559" s="128">
        <f t="shared" si="133"/>
        <v>997500</v>
      </c>
      <c r="D3559" s="129">
        <f t="shared" si="132"/>
        <v>29400</v>
      </c>
      <c r="E3559" s="130" t="s">
        <v>7180</v>
      </c>
      <c r="F3559" s="131"/>
      <c r="G3559" s="126"/>
      <c r="H3559" s="126"/>
      <c r="I3559" s="126"/>
      <c r="J3559" s="126"/>
      <c r="K3559" s="126"/>
    </row>
    <row r="3560" spans="1:11" s="122" customFormat="1">
      <c r="A3560" s="128" t="s">
        <v>1899</v>
      </c>
      <c r="B3560" s="127">
        <v>29000</v>
      </c>
      <c r="C3560" s="128">
        <f t="shared" si="133"/>
        <v>1032500</v>
      </c>
      <c r="D3560" s="129">
        <f t="shared" si="132"/>
        <v>30450</v>
      </c>
      <c r="E3560" s="130" t="s">
        <v>7180</v>
      </c>
      <c r="F3560" s="131"/>
      <c r="G3560" s="126"/>
      <c r="H3560" s="126"/>
      <c r="I3560" s="126"/>
      <c r="J3560" s="126"/>
      <c r="K3560" s="126"/>
    </row>
    <row r="3561" spans="1:11" s="122" customFormat="1">
      <c r="A3561" s="128" t="s">
        <v>1900</v>
      </c>
      <c r="B3561" s="127">
        <v>30000</v>
      </c>
      <c r="C3561" s="128">
        <f t="shared" si="133"/>
        <v>1067500</v>
      </c>
      <c r="D3561" s="129">
        <f t="shared" si="132"/>
        <v>31500</v>
      </c>
      <c r="E3561" s="130" t="s">
        <v>7180</v>
      </c>
      <c r="F3561" s="131"/>
      <c r="G3561" s="126"/>
      <c r="H3561" s="126"/>
      <c r="I3561" s="126"/>
      <c r="J3561" s="126"/>
      <c r="K3561" s="126"/>
    </row>
    <row r="3562" spans="1:11" s="122" customFormat="1">
      <c r="A3562" s="128" t="s">
        <v>1901</v>
      </c>
      <c r="B3562" s="127">
        <v>31000</v>
      </c>
      <c r="C3562" s="128">
        <f t="shared" si="133"/>
        <v>1102500</v>
      </c>
      <c r="D3562" s="129">
        <f t="shared" si="132"/>
        <v>32550</v>
      </c>
      <c r="E3562" s="130" t="s">
        <v>7180</v>
      </c>
      <c r="F3562" s="131"/>
      <c r="G3562" s="126"/>
      <c r="H3562" s="126"/>
      <c r="I3562" s="126"/>
      <c r="J3562" s="126"/>
      <c r="K3562" s="126"/>
    </row>
    <row r="3563" spans="1:11" s="122" customFormat="1">
      <c r="A3563" s="128" t="s">
        <v>1902</v>
      </c>
      <c r="B3563" s="127">
        <v>32000</v>
      </c>
      <c r="C3563" s="128">
        <f t="shared" si="133"/>
        <v>1137500</v>
      </c>
      <c r="D3563" s="129">
        <f t="shared" si="132"/>
        <v>33600</v>
      </c>
      <c r="E3563" s="130" t="s">
        <v>7180</v>
      </c>
      <c r="F3563" s="131"/>
      <c r="G3563" s="126"/>
      <c r="H3563" s="126"/>
      <c r="I3563" s="126"/>
      <c r="J3563" s="126"/>
      <c r="K3563" s="126"/>
    </row>
    <row r="3564" spans="1:11" s="122" customFormat="1">
      <c r="A3564" s="128" t="s">
        <v>1903</v>
      </c>
      <c r="B3564" s="127">
        <v>33000</v>
      </c>
      <c r="C3564" s="128">
        <f t="shared" si="133"/>
        <v>1172500</v>
      </c>
      <c r="D3564" s="129">
        <f t="shared" si="132"/>
        <v>34650</v>
      </c>
      <c r="E3564" s="130" t="s">
        <v>7180</v>
      </c>
      <c r="F3564" s="131"/>
      <c r="G3564" s="126"/>
      <c r="H3564" s="126"/>
      <c r="I3564" s="126"/>
      <c r="J3564" s="126"/>
      <c r="K3564" s="126"/>
    </row>
    <row r="3565" spans="1:11" s="122" customFormat="1">
      <c r="A3565" s="128" t="s">
        <v>1904</v>
      </c>
      <c r="B3565" s="127">
        <v>34000</v>
      </c>
      <c r="C3565" s="128">
        <f t="shared" si="133"/>
        <v>1207500</v>
      </c>
      <c r="D3565" s="129">
        <f t="shared" si="132"/>
        <v>35700</v>
      </c>
      <c r="E3565" s="130" t="s">
        <v>7180</v>
      </c>
      <c r="F3565" s="131"/>
      <c r="G3565" s="126"/>
      <c r="H3565" s="126"/>
      <c r="I3565" s="126"/>
      <c r="J3565" s="126"/>
      <c r="K3565" s="126"/>
    </row>
    <row r="3566" spans="1:11" s="122" customFormat="1">
      <c r="A3566" s="128" t="s">
        <v>1905</v>
      </c>
      <c r="B3566" s="127">
        <v>35000</v>
      </c>
      <c r="C3566" s="128">
        <f t="shared" si="133"/>
        <v>1242500</v>
      </c>
      <c r="D3566" s="129">
        <f t="shared" si="132"/>
        <v>36750</v>
      </c>
      <c r="E3566" s="130" t="s">
        <v>7180</v>
      </c>
      <c r="F3566" s="131"/>
      <c r="G3566" s="126"/>
      <c r="H3566" s="126"/>
      <c r="I3566" s="126"/>
      <c r="J3566" s="126"/>
      <c r="K3566" s="126"/>
    </row>
    <row r="3567" spans="1:11" s="122" customFormat="1">
      <c r="A3567" s="128" t="s">
        <v>1906</v>
      </c>
      <c r="B3567" s="127">
        <v>36000</v>
      </c>
      <c r="C3567" s="128">
        <f t="shared" si="133"/>
        <v>1277500</v>
      </c>
      <c r="D3567" s="129">
        <f t="shared" si="132"/>
        <v>37800</v>
      </c>
      <c r="E3567" s="130" t="s">
        <v>7180</v>
      </c>
      <c r="F3567" s="131"/>
      <c r="G3567" s="126"/>
      <c r="H3567" s="126"/>
      <c r="I3567" s="126"/>
      <c r="J3567" s="126"/>
      <c r="K3567" s="126"/>
    </row>
    <row r="3568" spans="1:11" s="122" customFormat="1">
      <c r="A3568" s="128" t="s">
        <v>1907</v>
      </c>
      <c r="B3568" s="127">
        <v>37000</v>
      </c>
      <c r="C3568" s="128">
        <f t="shared" si="133"/>
        <v>1312500</v>
      </c>
      <c r="D3568" s="129">
        <f t="shared" si="132"/>
        <v>38850</v>
      </c>
      <c r="E3568" s="130" t="s">
        <v>7180</v>
      </c>
      <c r="F3568" s="131"/>
      <c r="G3568" s="126"/>
      <c r="H3568" s="126"/>
      <c r="I3568" s="126"/>
      <c r="J3568" s="126"/>
      <c r="K3568" s="126"/>
    </row>
    <row r="3569" spans="1:11" s="122" customFormat="1">
      <c r="A3569" s="128" t="s">
        <v>1908</v>
      </c>
      <c r="B3569" s="127">
        <v>38000</v>
      </c>
      <c r="C3569" s="128">
        <f t="shared" si="133"/>
        <v>1347500</v>
      </c>
      <c r="D3569" s="129">
        <f t="shared" si="132"/>
        <v>39900</v>
      </c>
      <c r="E3569" s="130" t="s">
        <v>7180</v>
      </c>
      <c r="F3569" s="131"/>
      <c r="G3569" s="126"/>
      <c r="H3569" s="126"/>
      <c r="I3569" s="126"/>
      <c r="J3569" s="126"/>
      <c r="K3569" s="126"/>
    </row>
    <row r="3570" spans="1:11" s="122" customFormat="1">
      <c r="A3570" s="128" t="s">
        <v>1909</v>
      </c>
      <c r="B3570" s="127">
        <v>39000</v>
      </c>
      <c r="C3570" s="128">
        <f t="shared" si="133"/>
        <v>1382500</v>
      </c>
      <c r="D3570" s="129">
        <f t="shared" si="132"/>
        <v>40950</v>
      </c>
      <c r="E3570" s="130" t="s">
        <v>7180</v>
      </c>
      <c r="F3570" s="131"/>
      <c r="G3570" s="126"/>
      <c r="H3570" s="126"/>
      <c r="I3570" s="126"/>
      <c r="J3570" s="126"/>
      <c r="K3570" s="126"/>
    </row>
    <row r="3571" spans="1:11" s="122" customFormat="1">
      <c r="A3571" s="128" t="s">
        <v>1910</v>
      </c>
      <c r="B3571" s="127">
        <v>40000</v>
      </c>
      <c r="C3571" s="128">
        <f t="shared" si="133"/>
        <v>1417500</v>
      </c>
      <c r="D3571" s="129">
        <f t="shared" si="132"/>
        <v>42000</v>
      </c>
      <c r="E3571" s="130" t="s">
        <v>7180</v>
      </c>
      <c r="F3571" s="131"/>
      <c r="G3571" s="126"/>
      <c r="H3571" s="126"/>
      <c r="I3571" s="126"/>
      <c r="J3571" s="126"/>
      <c r="K3571" s="126"/>
    </row>
    <row r="3572" spans="1:11" s="122" customFormat="1">
      <c r="A3572" s="128" t="s">
        <v>1911</v>
      </c>
      <c r="B3572" s="127">
        <v>41000</v>
      </c>
      <c r="C3572" s="128">
        <f t="shared" si="133"/>
        <v>1452500</v>
      </c>
      <c r="D3572" s="129">
        <f t="shared" si="132"/>
        <v>43050</v>
      </c>
      <c r="E3572" s="130" t="s">
        <v>7180</v>
      </c>
      <c r="F3572" s="131"/>
      <c r="G3572" s="126"/>
      <c r="H3572" s="126"/>
      <c r="I3572" s="126"/>
      <c r="J3572" s="126"/>
      <c r="K3572" s="126"/>
    </row>
    <row r="3573" spans="1:11" s="122" customFormat="1">
      <c r="A3573" s="128" t="s">
        <v>1912</v>
      </c>
      <c r="B3573" s="127">
        <v>42000</v>
      </c>
      <c r="C3573" s="128">
        <f t="shared" si="133"/>
        <v>1487500</v>
      </c>
      <c r="D3573" s="129">
        <f t="shared" si="132"/>
        <v>44100</v>
      </c>
      <c r="E3573" s="130" t="s">
        <v>7180</v>
      </c>
      <c r="F3573" s="131"/>
      <c r="G3573" s="126"/>
      <c r="H3573" s="126"/>
      <c r="I3573" s="126"/>
      <c r="J3573" s="126"/>
      <c r="K3573" s="126"/>
    </row>
    <row r="3574" spans="1:11" s="122" customFormat="1">
      <c r="A3574" s="128" t="s">
        <v>1913</v>
      </c>
      <c r="B3574" s="127">
        <v>43000</v>
      </c>
      <c r="C3574" s="128">
        <f t="shared" si="133"/>
        <v>1522500</v>
      </c>
      <c r="D3574" s="129">
        <f t="shared" si="132"/>
        <v>45150</v>
      </c>
      <c r="E3574" s="130" t="s">
        <v>7180</v>
      </c>
      <c r="F3574" s="131"/>
      <c r="G3574" s="126"/>
      <c r="H3574" s="126"/>
      <c r="I3574" s="126"/>
      <c r="J3574" s="126"/>
      <c r="K3574" s="126"/>
    </row>
    <row r="3575" spans="1:11" s="122" customFormat="1">
      <c r="A3575" s="128" t="s">
        <v>1914</v>
      </c>
      <c r="B3575" s="127">
        <v>44000</v>
      </c>
      <c r="C3575" s="128">
        <f t="shared" si="133"/>
        <v>1557500</v>
      </c>
      <c r="D3575" s="129">
        <f t="shared" si="132"/>
        <v>46200</v>
      </c>
      <c r="E3575" s="130" t="s">
        <v>7180</v>
      </c>
      <c r="F3575" s="131"/>
      <c r="G3575" s="126"/>
      <c r="H3575" s="126"/>
      <c r="I3575" s="126"/>
      <c r="J3575" s="126"/>
      <c r="K3575" s="126"/>
    </row>
    <row r="3576" spans="1:11" s="122" customFormat="1">
      <c r="A3576" s="128" t="s">
        <v>1915</v>
      </c>
      <c r="B3576" s="127">
        <v>45000</v>
      </c>
      <c r="C3576" s="128">
        <f t="shared" si="133"/>
        <v>1592500</v>
      </c>
      <c r="D3576" s="129">
        <f t="shared" si="132"/>
        <v>47250</v>
      </c>
      <c r="E3576" s="130" t="s">
        <v>7180</v>
      </c>
      <c r="F3576" s="131"/>
      <c r="G3576" s="126"/>
      <c r="H3576" s="126"/>
      <c r="I3576" s="126"/>
      <c r="J3576" s="126"/>
      <c r="K3576" s="126"/>
    </row>
    <row r="3577" spans="1:11" s="122" customFormat="1">
      <c r="A3577" s="128" t="s">
        <v>1916</v>
      </c>
      <c r="B3577" s="127">
        <v>46000</v>
      </c>
      <c r="C3577" s="128">
        <f t="shared" si="133"/>
        <v>1627500</v>
      </c>
      <c r="D3577" s="129">
        <f t="shared" si="132"/>
        <v>48300</v>
      </c>
      <c r="E3577" s="130" t="s">
        <v>7180</v>
      </c>
      <c r="F3577" s="131"/>
      <c r="G3577" s="126"/>
      <c r="H3577" s="126"/>
      <c r="I3577" s="126"/>
      <c r="J3577" s="126"/>
      <c r="K3577" s="126"/>
    </row>
    <row r="3578" spans="1:11" s="122" customFormat="1">
      <c r="A3578" s="128" t="s">
        <v>1917</v>
      </c>
      <c r="B3578" s="127">
        <v>47000</v>
      </c>
      <c r="C3578" s="128">
        <f t="shared" si="133"/>
        <v>1662500</v>
      </c>
      <c r="D3578" s="129">
        <f t="shared" si="132"/>
        <v>49350</v>
      </c>
      <c r="E3578" s="130" t="s">
        <v>7180</v>
      </c>
      <c r="F3578" s="131"/>
      <c r="G3578" s="126"/>
      <c r="H3578" s="126"/>
      <c r="I3578" s="126"/>
      <c r="J3578" s="126"/>
      <c r="K3578" s="126"/>
    </row>
    <row r="3579" spans="1:11" s="122" customFormat="1">
      <c r="A3579" s="128" t="s">
        <v>1918</v>
      </c>
      <c r="B3579" s="127">
        <v>48000</v>
      </c>
      <c r="C3579" s="128">
        <f t="shared" si="133"/>
        <v>1697500</v>
      </c>
      <c r="D3579" s="129">
        <f t="shared" si="132"/>
        <v>50400</v>
      </c>
      <c r="E3579" s="130" t="s">
        <v>7180</v>
      </c>
      <c r="F3579" s="136"/>
      <c r="G3579" s="126"/>
      <c r="H3579" s="126"/>
      <c r="I3579" s="126"/>
      <c r="J3579" s="126"/>
      <c r="K3579" s="126"/>
    </row>
    <row r="3580" spans="1:11" s="122" customFormat="1">
      <c r="A3580" s="128" t="s">
        <v>1919</v>
      </c>
      <c r="B3580" s="127">
        <v>49000</v>
      </c>
      <c r="C3580" s="128">
        <f t="shared" si="133"/>
        <v>1732500</v>
      </c>
      <c r="D3580" s="129">
        <f t="shared" si="132"/>
        <v>51450</v>
      </c>
      <c r="E3580" s="130" t="s">
        <v>7180</v>
      </c>
      <c r="F3580" s="136"/>
      <c r="G3580" s="126"/>
      <c r="H3580" s="126"/>
      <c r="I3580" s="126"/>
      <c r="J3580" s="126"/>
      <c r="K3580" s="126"/>
    </row>
    <row r="3581" spans="1:11" s="122" customFormat="1">
      <c r="A3581" s="128" t="s">
        <v>1920</v>
      </c>
      <c r="B3581" s="127">
        <v>50000</v>
      </c>
      <c r="C3581" s="128">
        <f t="shared" si="133"/>
        <v>1767500</v>
      </c>
      <c r="D3581" s="129">
        <f t="shared" si="132"/>
        <v>52500</v>
      </c>
      <c r="E3581" s="130" t="s">
        <v>7180</v>
      </c>
      <c r="F3581" s="136"/>
      <c r="G3581" s="126"/>
      <c r="H3581" s="126"/>
      <c r="I3581" s="126"/>
      <c r="J3581" s="126"/>
      <c r="K3581" s="126"/>
    </row>
    <row r="3582" spans="1:11" s="122" customFormat="1">
      <c r="A3582" s="128" t="s">
        <v>1921</v>
      </c>
      <c r="B3582" s="127">
        <v>51000</v>
      </c>
      <c r="C3582" s="128">
        <f t="shared" si="133"/>
        <v>1802500</v>
      </c>
      <c r="D3582" s="129">
        <f t="shared" si="132"/>
        <v>53550</v>
      </c>
      <c r="E3582" s="130" t="s">
        <v>7180</v>
      </c>
      <c r="F3582" s="136"/>
      <c r="G3582" s="126"/>
      <c r="H3582" s="126"/>
      <c r="I3582" s="126"/>
      <c r="J3582" s="126"/>
      <c r="K3582" s="126"/>
    </row>
    <row r="3583" spans="1:11" s="122" customFormat="1">
      <c r="A3583" s="128" t="s">
        <v>1922</v>
      </c>
      <c r="B3583" s="127">
        <v>52000</v>
      </c>
      <c r="C3583" s="128">
        <f t="shared" si="133"/>
        <v>1837500</v>
      </c>
      <c r="D3583" s="129">
        <f t="shared" si="132"/>
        <v>54600</v>
      </c>
      <c r="E3583" s="130" t="s">
        <v>7180</v>
      </c>
      <c r="F3583" s="136"/>
      <c r="G3583" s="126"/>
      <c r="H3583" s="126"/>
      <c r="I3583" s="126"/>
      <c r="J3583" s="126"/>
      <c r="K3583" s="126"/>
    </row>
    <row r="3584" spans="1:11" s="122" customFormat="1">
      <c r="A3584" s="128" t="s">
        <v>1923</v>
      </c>
      <c r="B3584" s="127">
        <v>53000</v>
      </c>
      <c r="C3584" s="128">
        <f t="shared" si="133"/>
        <v>1872500</v>
      </c>
      <c r="D3584" s="129">
        <f t="shared" si="132"/>
        <v>55650</v>
      </c>
      <c r="E3584" s="130" t="s">
        <v>7180</v>
      </c>
      <c r="F3584" s="136"/>
      <c r="G3584" s="126"/>
      <c r="H3584" s="126"/>
      <c r="I3584" s="126"/>
      <c r="J3584" s="126"/>
      <c r="K3584" s="126"/>
    </row>
    <row r="3585" spans="1:11" s="122" customFormat="1">
      <c r="A3585" s="128" t="s">
        <v>1924</v>
      </c>
      <c r="B3585" s="127">
        <v>54000</v>
      </c>
      <c r="C3585" s="128">
        <f t="shared" si="133"/>
        <v>1907500</v>
      </c>
      <c r="D3585" s="129">
        <f t="shared" si="132"/>
        <v>56700</v>
      </c>
      <c r="E3585" s="130" t="s">
        <v>7180</v>
      </c>
      <c r="F3585" s="136"/>
      <c r="G3585" s="126"/>
      <c r="H3585" s="126"/>
      <c r="I3585" s="126"/>
      <c r="J3585" s="126"/>
      <c r="K3585" s="126"/>
    </row>
    <row r="3586" spans="1:11" s="122" customFormat="1">
      <c r="A3586" s="128" t="s">
        <v>1925</v>
      </c>
      <c r="B3586" s="127">
        <v>55000</v>
      </c>
      <c r="C3586" s="128">
        <f t="shared" si="133"/>
        <v>1942500</v>
      </c>
      <c r="D3586" s="129">
        <f t="shared" si="132"/>
        <v>57750</v>
      </c>
      <c r="E3586" s="130" t="s">
        <v>7180</v>
      </c>
      <c r="F3586" s="136"/>
      <c r="G3586" s="126"/>
      <c r="H3586" s="126"/>
      <c r="I3586" s="126"/>
      <c r="J3586" s="126"/>
      <c r="K3586" s="126"/>
    </row>
    <row r="3587" spans="1:11" s="122" customFormat="1">
      <c r="A3587" s="128" t="s">
        <v>1926</v>
      </c>
      <c r="B3587" s="127">
        <v>56000</v>
      </c>
      <c r="C3587" s="128">
        <f t="shared" si="133"/>
        <v>1977500</v>
      </c>
      <c r="D3587" s="129">
        <f t="shared" si="132"/>
        <v>58800</v>
      </c>
      <c r="E3587" s="130" t="s">
        <v>7180</v>
      </c>
      <c r="F3587" s="136"/>
      <c r="G3587" s="126"/>
      <c r="H3587" s="126"/>
      <c r="I3587" s="126"/>
      <c r="J3587" s="126"/>
      <c r="K3587" s="126"/>
    </row>
    <row r="3588" spans="1:11" s="122" customFormat="1">
      <c r="A3588" s="128" t="s">
        <v>1927</v>
      </c>
      <c r="B3588" s="127">
        <v>57000</v>
      </c>
      <c r="C3588" s="128">
        <f t="shared" si="133"/>
        <v>2012500</v>
      </c>
      <c r="D3588" s="129">
        <f t="shared" si="132"/>
        <v>59850</v>
      </c>
      <c r="E3588" s="130" t="s">
        <v>7180</v>
      </c>
      <c r="F3588" s="136"/>
      <c r="G3588" s="126"/>
      <c r="H3588" s="126"/>
      <c r="I3588" s="126"/>
      <c r="J3588" s="126"/>
      <c r="K3588" s="126"/>
    </row>
    <row r="3589" spans="1:11" s="122" customFormat="1">
      <c r="A3589" s="128" t="s">
        <v>1928</v>
      </c>
      <c r="B3589" s="127">
        <v>58000</v>
      </c>
      <c r="C3589" s="128">
        <f t="shared" si="133"/>
        <v>2047500</v>
      </c>
      <c r="D3589" s="129">
        <f t="shared" si="132"/>
        <v>60900</v>
      </c>
      <c r="E3589" s="130" t="s">
        <v>7180</v>
      </c>
      <c r="F3589" s="136"/>
      <c r="G3589" s="126"/>
      <c r="H3589" s="126"/>
      <c r="I3589" s="126"/>
      <c r="J3589" s="126"/>
      <c r="K3589" s="126"/>
    </row>
    <row r="3590" spans="1:11" s="122" customFormat="1">
      <c r="A3590" s="128" t="s">
        <v>1929</v>
      </c>
      <c r="B3590" s="127">
        <v>59000</v>
      </c>
      <c r="C3590" s="128">
        <f t="shared" si="133"/>
        <v>2082500</v>
      </c>
      <c r="D3590" s="129">
        <f t="shared" si="132"/>
        <v>61950</v>
      </c>
      <c r="E3590" s="130" t="s">
        <v>7180</v>
      </c>
      <c r="F3590" s="136"/>
      <c r="G3590" s="126"/>
      <c r="H3590" s="126"/>
      <c r="I3590" s="126"/>
      <c r="J3590" s="126"/>
      <c r="K3590" s="126"/>
    </row>
    <row r="3591" spans="1:11" s="122" customFormat="1">
      <c r="A3591" s="128" t="s">
        <v>1930</v>
      </c>
      <c r="B3591" s="127">
        <v>60000</v>
      </c>
      <c r="C3591" s="128">
        <f t="shared" si="133"/>
        <v>2117500</v>
      </c>
      <c r="D3591" s="129">
        <f t="shared" si="132"/>
        <v>63000</v>
      </c>
      <c r="E3591" s="130" t="s">
        <v>7180</v>
      </c>
      <c r="F3591" s="136"/>
      <c r="G3591" s="126"/>
      <c r="H3591" s="126"/>
      <c r="I3591" s="126"/>
      <c r="J3591" s="126"/>
      <c r="K3591" s="126"/>
    </row>
    <row r="3592" spans="1:11" s="122" customFormat="1">
      <c r="A3592" s="128" t="s">
        <v>1931</v>
      </c>
      <c r="B3592" s="127">
        <v>61000</v>
      </c>
      <c r="C3592" s="128">
        <f t="shared" si="133"/>
        <v>2152500</v>
      </c>
      <c r="D3592" s="129">
        <f t="shared" si="132"/>
        <v>64050</v>
      </c>
      <c r="E3592" s="130" t="s">
        <v>7180</v>
      </c>
      <c r="F3592" s="136"/>
      <c r="G3592" s="126"/>
      <c r="H3592" s="126"/>
      <c r="I3592" s="126"/>
      <c r="J3592" s="126"/>
      <c r="K3592" s="126"/>
    </row>
    <row r="3593" spans="1:11" s="122" customFormat="1">
      <c r="A3593" s="128" t="s">
        <v>1932</v>
      </c>
      <c r="B3593" s="127">
        <v>62000</v>
      </c>
      <c r="C3593" s="128">
        <f t="shared" si="133"/>
        <v>2187500</v>
      </c>
      <c r="D3593" s="129">
        <f t="shared" si="132"/>
        <v>65100</v>
      </c>
      <c r="E3593" s="130" t="s">
        <v>7180</v>
      </c>
      <c r="F3593" s="136"/>
      <c r="G3593" s="126"/>
      <c r="H3593" s="126"/>
      <c r="I3593" s="126"/>
      <c r="J3593" s="126"/>
      <c r="K3593" s="126"/>
    </row>
    <row r="3594" spans="1:11" s="122" customFormat="1">
      <c r="A3594" s="128" t="s">
        <v>1933</v>
      </c>
      <c r="B3594" s="127">
        <v>63000</v>
      </c>
      <c r="C3594" s="128">
        <f t="shared" si="133"/>
        <v>2222500</v>
      </c>
      <c r="D3594" s="129">
        <f t="shared" si="132"/>
        <v>66150</v>
      </c>
      <c r="E3594" s="130" t="s">
        <v>7180</v>
      </c>
      <c r="F3594" s="136"/>
      <c r="G3594" s="126"/>
      <c r="H3594" s="126"/>
      <c r="I3594" s="126"/>
      <c r="J3594" s="126"/>
      <c r="K3594" s="126"/>
    </row>
    <row r="3595" spans="1:11" s="122" customFormat="1">
      <c r="A3595" s="128" t="s">
        <v>1934</v>
      </c>
      <c r="B3595" s="127">
        <v>64000</v>
      </c>
      <c r="C3595" s="128">
        <f t="shared" si="133"/>
        <v>2257500</v>
      </c>
      <c r="D3595" s="129">
        <f t="shared" si="132"/>
        <v>67200</v>
      </c>
      <c r="E3595" s="130" t="s">
        <v>7180</v>
      </c>
      <c r="F3595" s="136"/>
      <c r="G3595" s="126"/>
      <c r="H3595" s="126"/>
      <c r="I3595" s="126"/>
      <c r="J3595" s="126"/>
      <c r="K3595" s="126"/>
    </row>
    <row r="3596" spans="1:11" s="122" customFormat="1">
      <c r="A3596" s="128" t="s">
        <v>1935</v>
      </c>
      <c r="B3596" s="127">
        <v>65000</v>
      </c>
      <c r="C3596" s="128">
        <f t="shared" si="133"/>
        <v>2292500</v>
      </c>
      <c r="D3596" s="129">
        <f t="shared" ref="D3596:D3659" si="134">SUM($G$2)*(B3596*0.001)</f>
        <v>68250</v>
      </c>
      <c r="E3596" s="130" t="s">
        <v>7180</v>
      </c>
      <c r="F3596" s="136"/>
      <c r="G3596" s="126"/>
      <c r="H3596" s="126"/>
      <c r="I3596" s="126"/>
      <c r="J3596" s="126"/>
      <c r="K3596" s="126"/>
    </row>
    <row r="3597" spans="1:11" s="122" customFormat="1">
      <c r="A3597" s="128" t="s">
        <v>1936</v>
      </c>
      <c r="B3597" s="127">
        <v>66000</v>
      </c>
      <c r="C3597" s="128">
        <f t="shared" si="133"/>
        <v>2327500</v>
      </c>
      <c r="D3597" s="129">
        <f t="shared" si="134"/>
        <v>69300</v>
      </c>
      <c r="E3597" s="130" t="s">
        <v>7180</v>
      </c>
      <c r="F3597" s="136"/>
      <c r="G3597" s="126"/>
      <c r="H3597" s="126"/>
      <c r="I3597" s="126"/>
      <c r="J3597" s="126"/>
      <c r="K3597" s="126"/>
    </row>
    <row r="3598" spans="1:11" s="122" customFormat="1">
      <c r="A3598" s="128" t="s">
        <v>1937</v>
      </c>
      <c r="B3598" s="127">
        <v>67000</v>
      </c>
      <c r="C3598" s="128">
        <f t="shared" ref="C3598:C3661" si="135">C3597+35000</f>
        <v>2362500</v>
      </c>
      <c r="D3598" s="129">
        <f t="shared" si="134"/>
        <v>70350</v>
      </c>
      <c r="E3598" s="130" t="s">
        <v>7180</v>
      </c>
      <c r="F3598" s="136"/>
      <c r="G3598" s="126"/>
      <c r="H3598" s="126"/>
      <c r="I3598" s="126"/>
      <c r="J3598" s="126"/>
      <c r="K3598" s="126"/>
    </row>
    <row r="3599" spans="1:11" s="122" customFormat="1">
      <c r="A3599" s="128" t="s">
        <v>1938</v>
      </c>
      <c r="B3599" s="127">
        <v>68000</v>
      </c>
      <c r="C3599" s="128">
        <f t="shared" si="135"/>
        <v>2397500</v>
      </c>
      <c r="D3599" s="129">
        <f t="shared" si="134"/>
        <v>71400</v>
      </c>
      <c r="E3599" s="130" t="s">
        <v>7180</v>
      </c>
      <c r="F3599" s="136"/>
      <c r="G3599" s="126"/>
      <c r="H3599" s="126"/>
      <c r="I3599" s="126"/>
      <c r="J3599" s="126"/>
      <c r="K3599" s="126"/>
    </row>
    <row r="3600" spans="1:11" s="122" customFormat="1">
      <c r="A3600" s="128" t="s">
        <v>1939</v>
      </c>
      <c r="B3600" s="127">
        <v>69000</v>
      </c>
      <c r="C3600" s="128">
        <f t="shared" si="135"/>
        <v>2432500</v>
      </c>
      <c r="D3600" s="129">
        <f t="shared" si="134"/>
        <v>72450</v>
      </c>
      <c r="E3600" s="130" t="s">
        <v>7180</v>
      </c>
      <c r="F3600" s="136"/>
      <c r="G3600" s="126"/>
      <c r="H3600" s="126"/>
      <c r="I3600" s="126"/>
      <c r="J3600" s="126"/>
      <c r="K3600" s="126"/>
    </row>
    <row r="3601" spans="1:11" s="122" customFormat="1">
      <c r="A3601" s="128" t="s">
        <v>1940</v>
      </c>
      <c r="B3601" s="127">
        <v>70000</v>
      </c>
      <c r="C3601" s="128">
        <f t="shared" si="135"/>
        <v>2467500</v>
      </c>
      <c r="D3601" s="129">
        <f t="shared" si="134"/>
        <v>73500</v>
      </c>
      <c r="E3601" s="130" t="s">
        <v>7180</v>
      </c>
      <c r="F3601" s="136"/>
      <c r="G3601" s="126"/>
      <c r="H3601" s="126"/>
      <c r="I3601" s="126"/>
      <c r="J3601" s="126"/>
      <c r="K3601" s="126"/>
    </row>
    <row r="3602" spans="1:11" s="122" customFormat="1">
      <c r="A3602" s="128" t="s">
        <v>1941</v>
      </c>
      <c r="B3602" s="127">
        <v>71000</v>
      </c>
      <c r="C3602" s="128">
        <f t="shared" si="135"/>
        <v>2502500</v>
      </c>
      <c r="D3602" s="129">
        <f t="shared" si="134"/>
        <v>74550</v>
      </c>
      <c r="E3602" s="130" t="s">
        <v>7180</v>
      </c>
      <c r="F3602" s="136"/>
      <c r="G3602" s="126"/>
      <c r="H3602" s="126"/>
      <c r="I3602" s="126"/>
      <c r="J3602" s="126"/>
      <c r="K3602" s="126"/>
    </row>
    <row r="3603" spans="1:11" s="122" customFormat="1">
      <c r="A3603" s="128" t="s">
        <v>1942</v>
      </c>
      <c r="B3603" s="127">
        <v>72000</v>
      </c>
      <c r="C3603" s="128">
        <f t="shared" si="135"/>
        <v>2537500</v>
      </c>
      <c r="D3603" s="129">
        <f t="shared" si="134"/>
        <v>75600</v>
      </c>
      <c r="E3603" s="130" t="s">
        <v>7180</v>
      </c>
      <c r="F3603" s="136"/>
      <c r="G3603" s="126"/>
      <c r="H3603" s="126"/>
      <c r="I3603" s="126"/>
      <c r="J3603" s="126"/>
      <c r="K3603" s="126"/>
    </row>
    <row r="3604" spans="1:11" s="122" customFormat="1">
      <c r="A3604" s="128" t="s">
        <v>1943</v>
      </c>
      <c r="B3604" s="127">
        <v>73000</v>
      </c>
      <c r="C3604" s="128">
        <f t="shared" si="135"/>
        <v>2572500</v>
      </c>
      <c r="D3604" s="129">
        <f t="shared" si="134"/>
        <v>76650</v>
      </c>
      <c r="E3604" s="130" t="s">
        <v>7180</v>
      </c>
      <c r="F3604" s="136"/>
      <c r="G3604" s="126"/>
      <c r="H3604" s="126"/>
      <c r="I3604" s="126"/>
      <c r="J3604" s="126"/>
      <c r="K3604" s="126"/>
    </row>
    <row r="3605" spans="1:11" s="122" customFormat="1">
      <c r="A3605" s="128" t="s">
        <v>1944</v>
      </c>
      <c r="B3605" s="127">
        <v>74000</v>
      </c>
      <c r="C3605" s="128">
        <f t="shared" si="135"/>
        <v>2607500</v>
      </c>
      <c r="D3605" s="129">
        <f t="shared" si="134"/>
        <v>77700</v>
      </c>
      <c r="E3605" s="130" t="s">
        <v>7180</v>
      </c>
      <c r="F3605" s="136"/>
      <c r="G3605" s="126"/>
      <c r="H3605" s="126"/>
      <c r="I3605" s="126"/>
      <c r="J3605" s="126"/>
      <c r="K3605" s="126"/>
    </row>
    <row r="3606" spans="1:11" s="122" customFormat="1">
      <c r="A3606" s="128" t="s">
        <v>1945</v>
      </c>
      <c r="B3606" s="127">
        <v>75000</v>
      </c>
      <c r="C3606" s="128">
        <f t="shared" si="135"/>
        <v>2642500</v>
      </c>
      <c r="D3606" s="129">
        <f t="shared" si="134"/>
        <v>78750</v>
      </c>
      <c r="E3606" s="130" t="s">
        <v>7180</v>
      </c>
      <c r="F3606" s="136"/>
      <c r="G3606" s="126"/>
      <c r="H3606" s="126"/>
      <c r="I3606" s="126"/>
      <c r="J3606" s="126"/>
      <c r="K3606" s="126"/>
    </row>
    <row r="3607" spans="1:11" s="122" customFormat="1">
      <c r="A3607" s="128" t="s">
        <v>1946</v>
      </c>
      <c r="B3607" s="127">
        <v>76000</v>
      </c>
      <c r="C3607" s="128">
        <f t="shared" si="135"/>
        <v>2677500</v>
      </c>
      <c r="D3607" s="129">
        <f t="shared" si="134"/>
        <v>79800</v>
      </c>
      <c r="E3607" s="130" t="s">
        <v>7180</v>
      </c>
      <c r="F3607" s="136"/>
      <c r="G3607" s="126"/>
      <c r="H3607" s="126"/>
      <c r="I3607" s="126"/>
      <c r="J3607" s="126"/>
      <c r="K3607" s="126"/>
    </row>
    <row r="3608" spans="1:11" s="122" customFormat="1">
      <c r="A3608" s="128" t="s">
        <v>1947</v>
      </c>
      <c r="B3608" s="127">
        <v>77000</v>
      </c>
      <c r="C3608" s="128">
        <f t="shared" si="135"/>
        <v>2712500</v>
      </c>
      <c r="D3608" s="129">
        <f t="shared" si="134"/>
        <v>80850</v>
      </c>
      <c r="E3608" s="130" t="s">
        <v>7180</v>
      </c>
      <c r="F3608" s="136"/>
      <c r="G3608" s="126"/>
      <c r="H3608" s="126"/>
      <c r="I3608" s="126"/>
      <c r="J3608" s="126"/>
      <c r="K3608" s="126"/>
    </row>
    <row r="3609" spans="1:11" s="122" customFormat="1">
      <c r="A3609" s="128" t="s">
        <v>1948</v>
      </c>
      <c r="B3609" s="127">
        <v>78000</v>
      </c>
      <c r="C3609" s="128">
        <f t="shared" si="135"/>
        <v>2747500</v>
      </c>
      <c r="D3609" s="129">
        <f t="shared" si="134"/>
        <v>81900</v>
      </c>
      <c r="E3609" s="130" t="s">
        <v>7180</v>
      </c>
      <c r="F3609" s="136"/>
      <c r="G3609" s="126"/>
      <c r="H3609" s="126"/>
      <c r="I3609" s="126"/>
      <c r="J3609" s="126"/>
      <c r="K3609" s="126"/>
    </row>
    <row r="3610" spans="1:11" s="122" customFormat="1">
      <c r="A3610" s="128" t="s">
        <v>1949</v>
      </c>
      <c r="B3610" s="127">
        <v>79000</v>
      </c>
      <c r="C3610" s="128">
        <f t="shared" si="135"/>
        <v>2782500</v>
      </c>
      <c r="D3610" s="129">
        <f t="shared" si="134"/>
        <v>82950</v>
      </c>
      <c r="E3610" s="130" t="s">
        <v>7180</v>
      </c>
      <c r="F3610" s="136"/>
      <c r="G3610" s="126"/>
      <c r="H3610" s="126"/>
      <c r="I3610" s="126"/>
      <c r="J3610" s="126"/>
      <c r="K3610" s="126"/>
    </row>
    <row r="3611" spans="1:11" s="122" customFormat="1">
      <c r="A3611" s="128" t="s">
        <v>1950</v>
      </c>
      <c r="B3611" s="127">
        <v>80000</v>
      </c>
      <c r="C3611" s="128">
        <f t="shared" si="135"/>
        <v>2817500</v>
      </c>
      <c r="D3611" s="129">
        <f t="shared" si="134"/>
        <v>84000</v>
      </c>
      <c r="E3611" s="130" t="s">
        <v>7180</v>
      </c>
      <c r="F3611" s="136"/>
      <c r="G3611" s="126"/>
      <c r="H3611" s="126"/>
      <c r="I3611" s="126"/>
      <c r="J3611" s="126"/>
      <c r="K3611" s="126"/>
    </row>
    <row r="3612" spans="1:11" s="122" customFormat="1">
      <c r="A3612" s="128" t="s">
        <v>1951</v>
      </c>
      <c r="B3612" s="127">
        <v>81000</v>
      </c>
      <c r="C3612" s="128">
        <f t="shared" si="135"/>
        <v>2852500</v>
      </c>
      <c r="D3612" s="129">
        <f t="shared" si="134"/>
        <v>85050</v>
      </c>
      <c r="E3612" s="130" t="s">
        <v>7180</v>
      </c>
      <c r="F3612" s="136"/>
      <c r="G3612" s="126"/>
      <c r="H3612" s="126"/>
      <c r="I3612" s="126"/>
      <c r="J3612" s="126"/>
      <c r="K3612" s="126"/>
    </row>
    <row r="3613" spans="1:11" s="122" customFormat="1">
      <c r="A3613" s="128" t="s">
        <v>1952</v>
      </c>
      <c r="B3613" s="127">
        <v>82000</v>
      </c>
      <c r="C3613" s="128">
        <f t="shared" si="135"/>
        <v>2887500</v>
      </c>
      <c r="D3613" s="129">
        <f t="shared" si="134"/>
        <v>86100</v>
      </c>
      <c r="E3613" s="130" t="s">
        <v>7180</v>
      </c>
      <c r="F3613" s="136"/>
      <c r="G3613" s="126"/>
      <c r="H3613" s="126"/>
      <c r="I3613" s="126"/>
      <c r="J3613" s="126"/>
      <c r="K3613" s="126"/>
    </row>
    <row r="3614" spans="1:11" s="122" customFormat="1">
      <c r="A3614" s="128" t="s">
        <v>1953</v>
      </c>
      <c r="B3614" s="127">
        <v>83000</v>
      </c>
      <c r="C3614" s="128">
        <f t="shared" si="135"/>
        <v>2922500</v>
      </c>
      <c r="D3614" s="129">
        <f t="shared" si="134"/>
        <v>87150</v>
      </c>
      <c r="E3614" s="130" t="s">
        <v>7180</v>
      </c>
      <c r="F3614" s="136"/>
      <c r="G3614" s="126"/>
      <c r="H3614" s="126"/>
      <c r="I3614" s="126"/>
      <c r="J3614" s="126"/>
      <c r="K3614" s="126"/>
    </row>
    <row r="3615" spans="1:11" s="122" customFormat="1">
      <c r="A3615" s="128" t="s">
        <v>1954</v>
      </c>
      <c r="B3615" s="127">
        <v>84000</v>
      </c>
      <c r="C3615" s="128">
        <f t="shared" si="135"/>
        <v>2957500</v>
      </c>
      <c r="D3615" s="129">
        <f t="shared" si="134"/>
        <v>88200</v>
      </c>
      <c r="E3615" s="130" t="s">
        <v>7180</v>
      </c>
      <c r="F3615" s="136"/>
      <c r="G3615" s="126"/>
      <c r="H3615" s="126"/>
      <c r="I3615" s="126"/>
      <c r="J3615" s="126"/>
      <c r="K3615" s="126"/>
    </row>
    <row r="3616" spans="1:11" s="122" customFormat="1">
      <c r="A3616" s="128" t="s">
        <v>1955</v>
      </c>
      <c r="B3616" s="127">
        <v>85000</v>
      </c>
      <c r="C3616" s="128">
        <f t="shared" si="135"/>
        <v>2992500</v>
      </c>
      <c r="D3616" s="129">
        <f t="shared" si="134"/>
        <v>89250</v>
      </c>
      <c r="E3616" s="130" t="s">
        <v>7180</v>
      </c>
      <c r="F3616" s="136"/>
      <c r="G3616" s="126"/>
      <c r="H3616" s="126"/>
      <c r="I3616" s="126"/>
      <c r="J3616" s="126"/>
      <c r="K3616" s="126"/>
    </row>
    <row r="3617" spans="1:11" s="122" customFormat="1">
      <c r="A3617" s="128" t="s">
        <v>1956</v>
      </c>
      <c r="B3617" s="127">
        <v>86000</v>
      </c>
      <c r="C3617" s="128">
        <f t="shared" si="135"/>
        <v>3027500</v>
      </c>
      <c r="D3617" s="129">
        <f t="shared" si="134"/>
        <v>90300</v>
      </c>
      <c r="E3617" s="130" t="s">
        <v>7180</v>
      </c>
      <c r="F3617" s="136"/>
      <c r="G3617" s="126"/>
      <c r="H3617" s="126"/>
      <c r="I3617" s="126"/>
      <c r="J3617" s="126"/>
      <c r="K3617" s="126"/>
    </row>
    <row r="3618" spans="1:11" s="122" customFormat="1">
      <c r="A3618" s="128" t="s">
        <v>1957</v>
      </c>
      <c r="B3618" s="127">
        <v>87000</v>
      </c>
      <c r="C3618" s="128">
        <f t="shared" si="135"/>
        <v>3062500</v>
      </c>
      <c r="D3618" s="129">
        <f t="shared" si="134"/>
        <v>91350</v>
      </c>
      <c r="E3618" s="130" t="s">
        <v>7180</v>
      </c>
      <c r="F3618" s="136"/>
      <c r="G3618" s="126"/>
      <c r="H3618" s="126"/>
      <c r="I3618" s="126"/>
      <c r="J3618" s="126"/>
      <c r="K3618" s="126"/>
    </row>
    <row r="3619" spans="1:11" s="122" customFormat="1">
      <c r="A3619" s="128" t="s">
        <v>1958</v>
      </c>
      <c r="B3619" s="127">
        <v>88000</v>
      </c>
      <c r="C3619" s="128">
        <f t="shared" si="135"/>
        <v>3097500</v>
      </c>
      <c r="D3619" s="129">
        <f t="shared" si="134"/>
        <v>92400</v>
      </c>
      <c r="E3619" s="130" t="s">
        <v>7180</v>
      </c>
      <c r="F3619" s="136"/>
      <c r="G3619" s="126"/>
      <c r="H3619" s="126"/>
      <c r="I3619" s="126"/>
      <c r="J3619" s="126"/>
      <c r="K3619" s="126"/>
    </row>
    <row r="3620" spans="1:11" s="122" customFormat="1">
      <c r="A3620" s="128" t="s">
        <v>1959</v>
      </c>
      <c r="B3620" s="127">
        <v>89000</v>
      </c>
      <c r="C3620" s="128">
        <f t="shared" si="135"/>
        <v>3132500</v>
      </c>
      <c r="D3620" s="129">
        <f t="shared" si="134"/>
        <v>93450</v>
      </c>
      <c r="E3620" s="130" t="s">
        <v>7180</v>
      </c>
      <c r="F3620" s="136"/>
      <c r="G3620" s="126"/>
      <c r="H3620" s="126"/>
      <c r="I3620" s="126"/>
      <c r="J3620" s="126"/>
      <c r="K3620" s="126"/>
    </row>
    <row r="3621" spans="1:11" s="122" customFormat="1">
      <c r="A3621" s="128" t="s">
        <v>1960</v>
      </c>
      <c r="B3621" s="127">
        <v>90000</v>
      </c>
      <c r="C3621" s="128">
        <f t="shared" si="135"/>
        <v>3167500</v>
      </c>
      <c r="D3621" s="129">
        <f t="shared" si="134"/>
        <v>94500</v>
      </c>
      <c r="E3621" s="130" t="s">
        <v>7180</v>
      </c>
      <c r="F3621" s="136"/>
      <c r="G3621" s="126"/>
      <c r="H3621" s="126"/>
      <c r="I3621" s="126"/>
      <c r="J3621" s="126"/>
      <c r="K3621" s="126"/>
    </row>
    <row r="3622" spans="1:11" s="122" customFormat="1">
      <c r="A3622" s="128" t="s">
        <v>1961</v>
      </c>
      <c r="B3622" s="127">
        <v>91000</v>
      </c>
      <c r="C3622" s="128">
        <f t="shared" si="135"/>
        <v>3202500</v>
      </c>
      <c r="D3622" s="129">
        <f t="shared" si="134"/>
        <v>95550</v>
      </c>
      <c r="E3622" s="130" t="s">
        <v>7180</v>
      </c>
      <c r="F3622" s="136"/>
      <c r="G3622" s="126"/>
      <c r="H3622" s="126"/>
      <c r="I3622" s="126"/>
      <c r="J3622" s="126"/>
      <c r="K3622" s="126"/>
    </row>
    <row r="3623" spans="1:11" s="122" customFormat="1">
      <c r="A3623" s="128" t="s">
        <v>1962</v>
      </c>
      <c r="B3623" s="127">
        <v>92000</v>
      </c>
      <c r="C3623" s="128">
        <f t="shared" si="135"/>
        <v>3237500</v>
      </c>
      <c r="D3623" s="129">
        <f t="shared" si="134"/>
        <v>96600</v>
      </c>
      <c r="E3623" s="130" t="s">
        <v>7180</v>
      </c>
      <c r="F3623" s="136"/>
      <c r="G3623" s="126"/>
      <c r="H3623" s="126"/>
      <c r="I3623" s="126"/>
      <c r="J3623" s="126"/>
      <c r="K3623" s="126"/>
    </row>
    <row r="3624" spans="1:11" s="122" customFormat="1">
      <c r="A3624" s="128" t="s">
        <v>1963</v>
      </c>
      <c r="B3624" s="127">
        <v>93000</v>
      </c>
      <c r="C3624" s="128">
        <f t="shared" si="135"/>
        <v>3272500</v>
      </c>
      <c r="D3624" s="129">
        <f t="shared" si="134"/>
        <v>97650</v>
      </c>
      <c r="E3624" s="130" t="s">
        <v>7180</v>
      </c>
      <c r="F3624" s="136"/>
      <c r="G3624" s="126"/>
      <c r="H3624" s="126"/>
      <c r="I3624" s="126"/>
      <c r="J3624" s="126"/>
      <c r="K3624" s="126"/>
    </row>
    <row r="3625" spans="1:11" s="122" customFormat="1">
      <c r="A3625" s="128" t="s">
        <v>1964</v>
      </c>
      <c r="B3625" s="127">
        <v>94000</v>
      </c>
      <c r="C3625" s="128">
        <f t="shared" si="135"/>
        <v>3307500</v>
      </c>
      <c r="D3625" s="129">
        <f t="shared" si="134"/>
        <v>98700</v>
      </c>
      <c r="E3625" s="130" t="s">
        <v>7180</v>
      </c>
      <c r="F3625" s="136"/>
      <c r="G3625" s="126"/>
      <c r="H3625" s="126"/>
      <c r="I3625" s="126"/>
      <c r="J3625" s="126"/>
      <c r="K3625" s="126"/>
    </row>
    <row r="3626" spans="1:11" s="122" customFormat="1">
      <c r="A3626" s="128" t="s">
        <v>1965</v>
      </c>
      <c r="B3626" s="127">
        <v>95000</v>
      </c>
      <c r="C3626" s="128">
        <f t="shared" si="135"/>
        <v>3342500</v>
      </c>
      <c r="D3626" s="129">
        <f t="shared" si="134"/>
        <v>99750</v>
      </c>
      <c r="E3626" s="130" t="s">
        <v>7180</v>
      </c>
      <c r="F3626" s="136"/>
      <c r="G3626" s="126"/>
      <c r="H3626" s="126"/>
      <c r="I3626" s="126"/>
      <c r="J3626" s="126"/>
      <c r="K3626" s="126"/>
    </row>
    <row r="3627" spans="1:11" s="122" customFormat="1">
      <c r="A3627" s="128" t="s">
        <v>1966</v>
      </c>
      <c r="B3627" s="127">
        <v>96000</v>
      </c>
      <c r="C3627" s="128">
        <f t="shared" si="135"/>
        <v>3377500</v>
      </c>
      <c r="D3627" s="129">
        <f t="shared" si="134"/>
        <v>100800</v>
      </c>
      <c r="E3627" s="130" t="s">
        <v>7180</v>
      </c>
      <c r="F3627" s="136"/>
      <c r="G3627" s="126"/>
      <c r="H3627" s="126"/>
      <c r="I3627" s="126"/>
      <c r="J3627" s="126"/>
      <c r="K3627" s="126"/>
    </row>
    <row r="3628" spans="1:11" s="122" customFormat="1">
      <c r="A3628" s="128" t="s">
        <v>1967</v>
      </c>
      <c r="B3628" s="127">
        <v>97000</v>
      </c>
      <c r="C3628" s="128">
        <f t="shared" si="135"/>
        <v>3412500</v>
      </c>
      <c r="D3628" s="129">
        <f t="shared" si="134"/>
        <v>101850</v>
      </c>
      <c r="E3628" s="130" t="s">
        <v>7180</v>
      </c>
      <c r="F3628" s="136"/>
      <c r="G3628" s="126"/>
      <c r="H3628" s="126"/>
      <c r="I3628" s="126"/>
      <c r="J3628" s="126"/>
      <c r="K3628" s="126"/>
    </row>
    <row r="3629" spans="1:11" s="122" customFormat="1">
      <c r="A3629" s="128" t="s">
        <v>1968</v>
      </c>
      <c r="B3629" s="127">
        <v>98000</v>
      </c>
      <c r="C3629" s="128">
        <f t="shared" si="135"/>
        <v>3447500</v>
      </c>
      <c r="D3629" s="129">
        <f t="shared" si="134"/>
        <v>102900</v>
      </c>
      <c r="E3629" s="130" t="s">
        <v>7180</v>
      </c>
      <c r="F3629" s="136"/>
      <c r="G3629" s="126"/>
      <c r="H3629" s="126"/>
      <c r="I3629" s="126"/>
      <c r="J3629" s="126"/>
      <c r="K3629" s="126"/>
    </row>
    <row r="3630" spans="1:11" s="122" customFormat="1">
      <c r="A3630" s="128" t="s">
        <v>1969</v>
      </c>
      <c r="B3630" s="127">
        <v>99000</v>
      </c>
      <c r="C3630" s="128">
        <f t="shared" si="135"/>
        <v>3482500</v>
      </c>
      <c r="D3630" s="129">
        <f t="shared" si="134"/>
        <v>103950</v>
      </c>
      <c r="E3630" s="130" t="s">
        <v>7180</v>
      </c>
      <c r="F3630" s="136"/>
      <c r="G3630" s="126"/>
      <c r="H3630" s="126"/>
      <c r="I3630" s="126"/>
      <c r="J3630" s="126"/>
      <c r="K3630" s="126"/>
    </row>
    <row r="3631" spans="1:11" s="122" customFormat="1">
      <c r="A3631" s="128" t="s">
        <v>1970</v>
      </c>
      <c r="B3631" s="127">
        <v>100000</v>
      </c>
      <c r="C3631" s="128">
        <f t="shared" si="135"/>
        <v>3517500</v>
      </c>
      <c r="D3631" s="129">
        <f t="shared" si="134"/>
        <v>105000</v>
      </c>
      <c r="E3631" s="130" t="s">
        <v>7180</v>
      </c>
      <c r="F3631" s="136"/>
      <c r="G3631" s="126"/>
      <c r="H3631" s="126"/>
      <c r="I3631" s="126"/>
      <c r="J3631" s="126"/>
      <c r="K3631" s="126"/>
    </row>
    <row r="3632" spans="1:11" s="122" customFormat="1">
      <c r="A3632" s="128" t="s">
        <v>1971</v>
      </c>
      <c r="B3632" s="127">
        <v>101000</v>
      </c>
      <c r="C3632" s="128">
        <f t="shared" si="135"/>
        <v>3552500</v>
      </c>
      <c r="D3632" s="129">
        <f t="shared" si="134"/>
        <v>106050</v>
      </c>
      <c r="E3632" s="130" t="s">
        <v>7180</v>
      </c>
      <c r="F3632" s="136"/>
      <c r="G3632" s="126"/>
      <c r="H3632" s="126"/>
      <c r="I3632" s="126"/>
      <c r="J3632" s="126"/>
      <c r="K3632" s="126"/>
    </row>
    <row r="3633" spans="1:11" s="122" customFormat="1">
      <c r="A3633" s="128" t="s">
        <v>1972</v>
      </c>
      <c r="B3633" s="127">
        <v>102000</v>
      </c>
      <c r="C3633" s="128">
        <f t="shared" si="135"/>
        <v>3587500</v>
      </c>
      <c r="D3633" s="129">
        <f t="shared" si="134"/>
        <v>107100</v>
      </c>
      <c r="E3633" s="130" t="s">
        <v>7180</v>
      </c>
      <c r="F3633" s="136"/>
      <c r="G3633" s="126"/>
      <c r="H3633" s="126"/>
      <c r="I3633" s="126"/>
      <c r="J3633" s="126"/>
      <c r="K3633" s="126"/>
    </row>
    <row r="3634" spans="1:11" s="122" customFormat="1">
      <c r="A3634" s="128" t="s">
        <v>1973</v>
      </c>
      <c r="B3634" s="127">
        <v>103000</v>
      </c>
      <c r="C3634" s="128">
        <f t="shared" si="135"/>
        <v>3622500</v>
      </c>
      <c r="D3634" s="129">
        <f t="shared" si="134"/>
        <v>108150</v>
      </c>
      <c r="E3634" s="130" t="s">
        <v>7180</v>
      </c>
      <c r="F3634" s="136"/>
      <c r="G3634" s="126"/>
      <c r="H3634" s="126"/>
      <c r="I3634" s="126"/>
      <c r="J3634" s="126"/>
      <c r="K3634" s="126"/>
    </row>
    <row r="3635" spans="1:11" s="122" customFormat="1">
      <c r="A3635" s="128" t="s">
        <v>1974</v>
      </c>
      <c r="B3635" s="127">
        <v>104000</v>
      </c>
      <c r="C3635" s="128">
        <f t="shared" si="135"/>
        <v>3657500</v>
      </c>
      <c r="D3635" s="129">
        <f t="shared" si="134"/>
        <v>109200</v>
      </c>
      <c r="E3635" s="130" t="s">
        <v>7180</v>
      </c>
      <c r="F3635" s="136"/>
      <c r="G3635" s="126"/>
      <c r="H3635" s="126"/>
      <c r="I3635" s="126"/>
      <c r="J3635" s="126"/>
      <c r="K3635" s="126"/>
    </row>
    <row r="3636" spans="1:11" s="122" customFormat="1">
      <c r="A3636" s="128" t="s">
        <v>1975</v>
      </c>
      <c r="B3636" s="127">
        <v>105000</v>
      </c>
      <c r="C3636" s="128">
        <f t="shared" si="135"/>
        <v>3692500</v>
      </c>
      <c r="D3636" s="129">
        <f t="shared" si="134"/>
        <v>110250</v>
      </c>
      <c r="E3636" s="130" t="s">
        <v>7180</v>
      </c>
      <c r="F3636" s="136"/>
      <c r="G3636" s="126"/>
      <c r="H3636" s="126"/>
      <c r="I3636" s="126"/>
      <c r="J3636" s="126"/>
      <c r="K3636" s="126"/>
    </row>
    <row r="3637" spans="1:11" s="122" customFormat="1">
      <c r="A3637" s="128" t="s">
        <v>1976</v>
      </c>
      <c r="B3637" s="127">
        <v>106000</v>
      </c>
      <c r="C3637" s="128">
        <f t="shared" si="135"/>
        <v>3727500</v>
      </c>
      <c r="D3637" s="129">
        <f t="shared" si="134"/>
        <v>111300</v>
      </c>
      <c r="E3637" s="130" t="s">
        <v>7180</v>
      </c>
      <c r="F3637" s="136"/>
      <c r="G3637" s="126"/>
      <c r="H3637" s="126"/>
      <c r="I3637" s="126"/>
      <c r="J3637" s="126"/>
      <c r="K3637" s="126"/>
    </row>
    <row r="3638" spans="1:11" s="122" customFormat="1">
      <c r="A3638" s="128" t="s">
        <v>1977</v>
      </c>
      <c r="B3638" s="127">
        <v>107000</v>
      </c>
      <c r="C3638" s="128">
        <f t="shared" si="135"/>
        <v>3762500</v>
      </c>
      <c r="D3638" s="129">
        <f t="shared" si="134"/>
        <v>112350</v>
      </c>
      <c r="E3638" s="130" t="s">
        <v>7180</v>
      </c>
      <c r="F3638" s="136"/>
      <c r="G3638" s="126"/>
      <c r="H3638" s="126"/>
      <c r="I3638" s="126"/>
      <c r="J3638" s="126"/>
      <c r="K3638" s="126"/>
    </row>
    <row r="3639" spans="1:11" s="122" customFormat="1">
      <c r="A3639" s="128" t="s">
        <v>1978</v>
      </c>
      <c r="B3639" s="127">
        <v>108000</v>
      </c>
      <c r="C3639" s="128">
        <f t="shared" si="135"/>
        <v>3797500</v>
      </c>
      <c r="D3639" s="129">
        <f t="shared" si="134"/>
        <v>113400</v>
      </c>
      <c r="E3639" s="130" t="s">
        <v>7180</v>
      </c>
      <c r="F3639" s="136"/>
      <c r="G3639" s="126"/>
      <c r="H3639" s="126"/>
      <c r="I3639" s="126"/>
      <c r="J3639" s="126"/>
      <c r="K3639" s="126"/>
    </row>
    <row r="3640" spans="1:11" s="122" customFormat="1">
      <c r="A3640" s="128" t="s">
        <v>1979</v>
      </c>
      <c r="B3640" s="127">
        <v>109000</v>
      </c>
      <c r="C3640" s="128">
        <f t="shared" si="135"/>
        <v>3832500</v>
      </c>
      <c r="D3640" s="129">
        <f t="shared" si="134"/>
        <v>114450</v>
      </c>
      <c r="E3640" s="130" t="s">
        <v>7180</v>
      </c>
      <c r="F3640" s="136"/>
      <c r="G3640" s="126"/>
      <c r="H3640" s="126"/>
      <c r="I3640" s="126"/>
      <c r="J3640" s="126"/>
      <c r="K3640" s="126"/>
    </row>
    <row r="3641" spans="1:11" s="122" customFormat="1">
      <c r="A3641" s="128" t="s">
        <v>1980</v>
      </c>
      <c r="B3641" s="127">
        <v>110000</v>
      </c>
      <c r="C3641" s="128">
        <f t="shared" si="135"/>
        <v>3867500</v>
      </c>
      <c r="D3641" s="129">
        <f t="shared" si="134"/>
        <v>115500</v>
      </c>
      <c r="E3641" s="130" t="s">
        <v>7180</v>
      </c>
      <c r="F3641" s="136"/>
      <c r="G3641" s="126"/>
      <c r="H3641" s="126"/>
      <c r="I3641" s="126"/>
      <c r="J3641" s="126"/>
      <c r="K3641" s="126"/>
    </row>
    <row r="3642" spans="1:11" s="122" customFormat="1">
      <c r="A3642" s="128" t="s">
        <v>1981</v>
      </c>
      <c r="B3642" s="127">
        <v>111000</v>
      </c>
      <c r="C3642" s="128">
        <f t="shared" si="135"/>
        <v>3902500</v>
      </c>
      <c r="D3642" s="129">
        <f t="shared" si="134"/>
        <v>116550</v>
      </c>
      <c r="E3642" s="130" t="s">
        <v>7180</v>
      </c>
      <c r="F3642" s="136"/>
      <c r="G3642" s="126"/>
      <c r="H3642" s="126"/>
      <c r="I3642" s="126"/>
      <c r="J3642" s="126"/>
      <c r="K3642" s="126"/>
    </row>
    <row r="3643" spans="1:11" s="122" customFormat="1">
      <c r="A3643" s="128" t="s">
        <v>1982</v>
      </c>
      <c r="B3643" s="127">
        <v>112000</v>
      </c>
      <c r="C3643" s="128">
        <f t="shared" si="135"/>
        <v>3937500</v>
      </c>
      <c r="D3643" s="129">
        <f t="shared" si="134"/>
        <v>117600</v>
      </c>
      <c r="E3643" s="130" t="s">
        <v>7180</v>
      </c>
      <c r="F3643" s="136"/>
      <c r="G3643" s="126"/>
      <c r="H3643" s="126"/>
      <c r="I3643" s="126"/>
      <c r="J3643" s="126"/>
      <c r="K3643" s="126"/>
    </row>
    <row r="3644" spans="1:11" s="122" customFormat="1">
      <c r="A3644" s="128" t="s">
        <v>1983</v>
      </c>
      <c r="B3644" s="127">
        <v>113000</v>
      </c>
      <c r="C3644" s="128">
        <f t="shared" si="135"/>
        <v>3972500</v>
      </c>
      <c r="D3644" s="129">
        <f t="shared" si="134"/>
        <v>118650</v>
      </c>
      <c r="E3644" s="130" t="s">
        <v>7180</v>
      </c>
      <c r="F3644" s="136"/>
      <c r="G3644" s="126"/>
      <c r="H3644" s="126"/>
      <c r="I3644" s="126"/>
      <c r="J3644" s="126"/>
      <c r="K3644" s="126"/>
    </row>
    <row r="3645" spans="1:11" s="122" customFormat="1">
      <c r="A3645" s="128" t="s">
        <v>1984</v>
      </c>
      <c r="B3645" s="127">
        <v>114000</v>
      </c>
      <c r="C3645" s="128">
        <f t="shared" si="135"/>
        <v>4007500</v>
      </c>
      <c r="D3645" s="129">
        <f t="shared" si="134"/>
        <v>119700</v>
      </c>
      <c r="E3645" s="130" t="s">
        <v>7180</v>
      </c>
      <c r="F3645" s="136"/>
      <c r="G3645" s="126"/>
      <c r="H3645" s="126"/>
      <c r="I3645" s="126"/>
      <c r="J3645" s="126"/>
      <c r="K3645" s="126"/>
    </row>
    <row r="3646" spans="1:11" s="122" customFormat="1">
      <c r="A3646" s="128" t="s">
        <v>1985</v>
      </c>
      <c r="B3646" s="127">
        <v>115000</v>
      </c>
      <c r="C3646" s="128">
        <f t="shared" si="135"/>
        <v>4042500</v>
      </c>
      <c r="D3646" s="129">
        <f t="shared" si="134"/>
        <v>120750</v>
      </c>
      <c r="E3646" s="130" t="s">
        <v>7180</v>
      </c>
      <c r="F3646" s="136"/>
      <c r="G3646" s="126"/>
      <c r="H3646" s="126"/>
      <c r="I3646" s="126"/>
      <c r="J3646" s="126"/>
      <c r="K3646" s="126"/>
    </row>
    <row r="3647" spans="1:11" s="122" customFormat="1">
      <c r="A3647" s="128" t="s">
        <v>1986</v>
      </c>
      <c r="B3647" s="127">
        <v>116000</v>
      </c>
      <c r="C3647" s="128">
        <f t="shared" si="135"/>
        <v>4077500</v>
      </c>
      <c r="D3647" s="129">
        <f t="shared" si="134"/>
        <v>121800</v>
      </c>
      <c r="E3647" s="130" t="s">
        <v>7180</v>
      </c>
      <c r="F3647" s="136"/>
      <c r="G3647" s="126"/>
      <c r="H3647" s="126"/>
      <c r="I3647" s="126"/>
      <c r="J3647" s="126"/>
      <c r="K3647" s="126"/>
    </row>
    <row r="3648" spans="1:11" s="122" customFormat="1">
      <c r="A3648" s="128" t="s">
        <v>1987</v>
      </c>
      <c r="B3648" s="127">
        <v>117000</v>
      </c>
      <c r="C3648" s="128">
        <f t="shared" si="135"/>
        <v>4112500</v>
      </c>
      <c r="D3648" s="129">
        <f t="shared" si="134"/>
        <v>122850</v>
      </c>
      <c r="E3648" s="130" t="s">
        <v>7180</v>
      </c>
      <c r="F3648" s="136"/>
      <c r="G3648" s="126"/>
      <c r="H3648" s="126"/>
      <c r="I3648" s="126"/>
      <c r="J3648" s="126"/>
      <c r="K3648" s="126"/>
    </row>
    <row r="3649" spans="1:11" s="122" customFormat="1">
      <c r="A3649" s="128" t="s">
        <v>1988</v>
      </c>
      <c r="B3649" s="127">
        <v>118000</v>
      </c>
      <c r="C3649" s="128">
        <f t="shared" si="135"/>
        <v>4147500</v>
      </c>
      <c r="D3649" s="129">
        <f t="shared" si="134"/>
        <v>123900</v>
      </c>
      <c r="E3649" s="130" t="s">
        <v>7180</v>
      </c>
      <c r="F3649" s="136"/>
      <c r="G3649" s="126"/>
      <c r="H3649" s="126"/>
      <c r="I3649" s="126"/>
      <c r="J3649" s="126"/>
      <c r="K3649" s="126"/>
    </row>
    <row r="3650" spans="1:11" s="122" customFormat="1">
      <c r="A3650" s="128" t="s">
        <v>1989</v>
      </c>
      <c r="B3650" s="127">
        <v>119000</v>
      </c>
      <c r="C3650" s="128">
        <f t="shared" si="135"/>
        <v>4182500</v>
      </c>
      <c r="D3650" s="129">
        <f t="shared" si="134"/>
        <v>124950</v>
      </c>
      <c r="E3650" s="130" t="s">
        <v>7180</v>
      </c>
      <c r="F3650" s="136"/>
      <c r="G3650" s="126"/>
      <c r="H3650" s="126"/>
      <c r="I3650" s="126"/>
      <c r="J3650" s="126"/>
      <c r="K3650" s="126"/>
    </row>
    <row r="3651" spans="1:11" s="122" customFormat="1">
      <c r="A3651" s="128" t="s">
        <v>1990</v>
      </c>
      <c r="B3651" s="127">
        <v>120000</v>
      </c>
      <c r="C3651" s="128">
        <f t="shared" si="135"/>
        <v>4217500</v>
      </c>
      <c r="D3651" s="129">
        <f t="shared" si="134"/>
        <v>126000</v>
      </c>
      <c r="E3651" s="130" t="s">
        <v>7180</v>
      </c>
      <c r="F3651" s="136"/>
      <c r="G3651" s="126"/>
      <c r="H3651" s="126"/>
      <c r="I3651" s="126"/>
      <c r="J3651" s="126"/>
      <c r="K3651" s="126"/>
    </row>
    <row r="3652" spans="1:11" s="122" customFormat="1">
      <c r="A3652" s="128" t="s">
        <v>1991</v>
      </c>
      <c r="B3652" s="127">
        <v>121000</v>
      </c>
      <c r="C3652" s="128">
        <f t="shared" si="135"/>
        <v>4252500</v>
      </c>
      <c r="D3652" s="129">
        <f t="shared" si="134"/>
        <v>127050</v>
      </c>
      <c r="E3652" s="130" t="s">
        <v>7180</v>
      </c>
      <c r="F3652" s="136"/>
      <c r="G3652" s="126"/>
      <c r="H3652" s="126"/>
      <c r="I3652" s="126"/>
      <c r="J3652" s="126"/>
      <c r="K3652" s="126"/>
    </row>
    <row r="3653" spans="1:11" s="122" customFormat="1">
      <c r="A3653" s="128" t="s">
        <v>1992</v>
      </c>
      <c r="B3653" s="127">
        <v>122000</v>
      </c>
      <c r="C3653" s="128">
        <f t="shared" si="135"/>
        <v>4287500</v>
      </c>
      <c r="D3653" s="129">
        <f t="shared" si="134"/>
        <v>128100</v>
      </c>
      <c r="E3653" s="130" t="s">
        <v>7180</v>
      </c>
      <c r="F3653" s="136"/>
      <c r="G3653" s="126"/>
      <c r="H3653" s="126"/>
      <c r="I3653" s="126"/>
      <c r="J3653" s="126"/>
      <c r="K3653" s="126"/>
    </row>
    <row r="3654" spans="1:11" s="122" customFormat="1">
      <c r="A3654" s="128" t="s">
        <v>1993</v>
      </c>
      <c r="B3654" s="127">
        <v>123000</v>
      </c>
      <c r="C3654" s="128">
        <f t="shared" si="135"/>
        <v>4322500</v>
      </c>
      <c r="D3654" s="129">
        <f t="shared" si="134"/>
        <v>129150</v>
      </c>
      <c r="E3654" s="130" t="s">
        <v>7180</v>
      </c>
      <c r="F3654" s="136"/>
      <c r="G3654" s="126"/>
      <c r="H3654" s="126"/>
      <c r="I3654" s="126"/>
      <c r="J3654" s="126"/>
      <c r="K3654" s="126"/>
    </row>
    <row r="3655" spans="1:11" s="122" customFormat="1">
      <c r="A3655" s="128" t="s">
        <v>1994</v>
      </c>
      <c r="B3655" s="127">
        <v>124000</v>
      </c>
      <c r="C3655" s="128">
        <f t="shared" si="135"/>
        <v>4357500</v>
      </c>
      <c r="D3655" s="129">
        <f t="shared" si="134"/>
        <v>130200</v>
      </c>
      <c r="E3655" s="130" t="s">
        <v>7180</v>
      </c>
      <c r="F3655" s="136"/>
      <c r="G3655" s="126"/>
      <c r="H3655" s="126"/>
      <c r="I3655" s="126"/>
      <c r="J3655" s="126"/>
      <c r="K3655" s="126"/>
    </row>
    <row r="3656" spans="1:11" s="122" customFormat="1">
      <c r="A3656" s="128" t="s">
        <v>1995</v>
      </c>
      <c r="B3656" s="127">
        <v>125000</v>
      </c>
      <c r="C3656" s="128">
        <f t="shared" si="135"/>
        <v>4392500</v>
      </c>
      <c r="D3656" s="129">
        <f t="shared" si="134"/>
        <v>131250</v>
      </c>
      <c r="E3656" s="130" t="s">
        <v>7180</v>
      </c>
      <c r="F3656" s="136"/>
      <c r="G3656" s="126"/>
      <c r="H3656" s="126"/>
      <c r="I3656" s="126"/>
      <c r="J3656" s="126"/>
      <c r="K3656" s="126"/>
    </row>
    <row r="3657" spans="1:11" s="122" customFormat="1">
      <c r="A3657" s="128" t="s">
        <v>1996</v>
      </c>
      <c r="B3657" s="127">
        <v>126000</v>
      </c>
      <c r="C3657" s="128">
        <f t="shared" si="135"/>
        <v>4427500</v>
      </c>
      <c r="D3657" s="129">
        <f t="shared" si="134"/>
        <v>132300</v>
      </c>
      <c r="E3657" s="130" t="s">
        <v>7180</v>
      </c>
      <c r="F3657" s="136"/>
      <c r="G3657" s="126"/>
      <c r="H3657" s="126"/>
      <c r="I3657" s="126"/>
      <c r="J3657" s="126"/>
      <c r="K3657" s="126"/>
    </row>
    <row r="3658" spans="1:11" s="122" customFormat="1">
      <c r="A3658" s="128" t="s">
        <v>1997</v>
      </c>
      <c r="B3658" s="127">
        <v>127000</v>
      </c>
      <c r="C3658" s="128">
        <f t="shared" si="135"/>
        <v>4462500</v>
      </c>
      <c r="D3658" s="129">
        <f t="shared" si="134"/>
        <v>133350</v>
      </c>
      <c r="E3658" s="130" t="s">
        <v>7180</v>
      </c>
      <c r="F3658" s="136"/>
      <c r="G3658" s="126"/>
      <c r="H3658" s="126"/>
      <c r="I3658" s="126"/>
      <c r="J3658" s="126"/>
      <c r="K3658" s="126"/>
    </row>
    <row r="3659" spans="1:11" s="122" customFormat="1">
      <c r="A3659" s="128" t="s">
        <v>1998</v>
      </c>
      <c r="B3659" s="127">
        <v>128000</v>
      </c>
      <c r="C3659" s="128">
        <f t="shared" si="135"/>
        <v>4497500</v>
      </c>
      <c r="D3659" s="129">
        <f t="shared" si="134"/>
        <v>134400</v>
      </c>
      <c r="E3659" s="130" t="s">
        <v>7180</v>
      </c>
      <c r="F3659" s="136"/>
      <c r="G3659" s="126"/>
      <c r="H3659" s="126"/>
      <c r="I3659" s="126"/>
      <c r="J3659" s="126"/>
      <c r="K3659" s="126"/>
    </row>
    <row r="3660" spans="1:11" s="122" customFormat="1">
      <c r="A3660" s="128" t="s">
        <v>1999</v>
      </c>
      <c r="B3660" s="127">
        <v>129000</v>
      </c>
      <c r="C3660" s="128">
        <f t="shared" si="135"/>
        <v>4532500</v>
      </c>
      <c r="D3660" s="129">
        <f t="shared" ref="D3660:D3722" si="136">SUM($G$2)*(B3660*0.001)</f>
        <v>135450</v>
      </c>
      <c r="E3660" s="130" t="s">
        <v>7180</v>
      </c>
      <c r="F3660" s="136"/>
      <c r="G3660" s="126"/>
      <c r="H3660" s="126"/>
      <c r="I3660" s="126"/>
      <c r="J3660" s="126"/>
      <c r="K3660" s="126"/>
    </row>
    <row r="3661" spans="1:11" s="122" customFormat="1">
      <c r="A3661" s="128" t="s">
        <v>2000</v>
      </c>
      <c r="B3661" s="127">
        <v>130000</v>
      </c>
      <c r="C3661" s="128">
        <f t="shared" si="135"/>
        <v>4567500</v>
      </c>
      <c r="D3661" s="129">
        <f t="shared" si="136"/>
        <v>136500</v>
      </c>
      <c r="E3661" s="130" t="s">
        <v>7180</v>
      </c>
      <c r="F3661" s="136"/>
      <c r="G3661" s="126"/>
      <c r="H3661" s="126"/>
      <c r="I3661" s="126"/>
      <c r="J3661" s="126"/>
      <c r="K3661" s="126"/>
    </row>
    <row r="3662" spans="1:11" s="122" customFormat="1">
      <c r="A3662" s="128" t="s">
        <v>2001</v>
      </c>
      <c r="B3662" s="127">
        <v>131000</v>
      </c>
      <c r="C3662" s="128">
        <f t="shared" ref="C3662:C3681" si="137">C3661+35000</f>
        <v>4602500</v>
      </c>
      <c r="D3662" s="129">
        <f t="shared" si="136"/>
        <v>137550</v>
      </c>
      <c r="E3662" s="130" t="s">
        <v>7180</v>
      </c>
      <c r="F3662" s="136"/>
      <c r="G3662" s="126"/>
      <c r="H3662" s="126"/>
      <c r="I3662" s="126"/>
      <c r="J3662" s="126"/>
      <c r="K3662" s="126"/>
    </row>
    <row r="3663" spans="1:11" s="122" customFormat="1">
      <c r="A3663" s="128" t="s">
        <v>2002</v>
      </c>
      <c r="B3663" s="127">
        <v>132000</v>
      </c>
      <c r="C3663" s="128">
        <f t="shared" si="137"/>
        <v>4637500</v>
      </c>
      <c r="D3663" s="129">
        <f t="shared" si="136"/>
        <v>138600</v>
      </c>
      <c r="E3663" s="130" t="s">
        <v>7180</v>
      </c>
      <c r="F3663" s="136"/>
      <c r="G3663" s="126"/>
      <c r="H3663" s="126"/>
      <c r="I3663" s="126"/>
      <c r="J3663" s="126"/>
      <c r="K3663" s="126"/>
    </row>
    <row r="3664" spans="1:11" s="122" customFormat="1">
      <c r="A3664" s="128" t="s">
        <v>2003</v>
      </c>
      <c r="B3664" s="127">
        <v>133000</v>
      </c>
      <c r="C3664" s="128">
        <f t="shared" si="137"/>
        <v>4672500</v>
      </c>
      <c r="D3664" s="129">
        <f t="shared" si="136"/>
        <v>139650</v>
      </c>
      <c r="E3664" s="130" t="s">
        <v>7180</v>
      </c>
      <c r="F3664" s="136"/>
      <c r="G3664" s="126"/>
      <c r="H3664" s="126"/>
      <c r="I3664" s="126"/>
      <c r="J3664" s="126"/>
      <c r="K3664" s="126"/>
    </row>
    <row r="3665" spans="1:11" s="122" customFormat="1">
      <c r="A3665" s="128" t="s">
        <v>2004</v>
      </c>
      <c r="B3665" s="127">
        <v>134000</v>
      </c>
      <c r="C3665" s="128">
        <f t="shared" si="137"/>
        <v>4707500</v>
      </c>
      <c r="D3665" s="129">
        <f t="shared" si="136"/>
        <v>140700</v>
      </c>
      <c r="E3665" s="130" t="s">
        <v>7180</v>
      </c>
      <c r="F3665" s="136"/>
      <c r="G3665" s="126"/>
      <c r="H3665" s="126"/>
      <c r="I3665" s="126"/>
      <c r="J3665" s="126"/>
      <c r="K3665" s="126"/>
    </row>
    <row r="3666" spans="1:11" s="122" customFormat="1">
      <c r="A3666" s="128" t="s">
        <v>2005</v>
      </c>
      <c r="B3666" s="127">
        <v>135000</v>
      </c>
      <c r="C3666" s="128">
        <f t="shared" si="137"/>
        <v>4742500</v>
      </c>
      <c r="D3666" s="129">
        <f t="shared" si="136"/>
        <v>141750</v>
      </c>
      <c r="E3666" s="130" t="s">
        <v>7180</v>
      </c>
      <c r="F3666" s="136"/>
      <c r="G3666" s="126"/>
      <c r="H3666" s="126"/>
      <c r="I3666" s="126"/>
      <c r="J3666" s="126"/>
      <c r="K3666" s="126"/>
    </row>
    <row r="3667" spans="1:11" s="122" customFormat="1">
      <c r="A3667" s="128" t="s">
        <v>2006</v>
      </c>
      <c r="B3667" s="127">
        <v>136000</v>
      </c>
      <c r="C3667" s="128">
        <f t="shared" si="137"/>
        <v>4777500</v>
      </c>
      <c r="D3667" s="129">
        <f t="shared" si="136"/>
        <v>142800</v>
      </c>
      <c r="E3667" s="130" t="s">
        <v>7180</v>
      </c>
      <c r="F3667" s="136"/>
      <c r="G3667" s="126"/>
      <c r="H3667" s="126"/>
      <c r="I3667" s="126"/>
      <c r="J3667" s="126"/>
      <c r="K3667" s="126"/>
    </row>
    <row r="3668" spans="1:11" s="122" customFormat="1">
      <c r="A3668" s="128" t="s">
        <v>2007</v>
      </c>
      <c r="B3668" s="127">
        <v>137000</v>
      </c>
      <c r="C3668" s="128">
        <f t="shared" si="137"/>
        <v>4812500</v>
      </c>
      <c r="D3668" s="129">
        <f t="shared" si="136"/>
        <v>143850</v>
      </c>
      <c r="E3668" s="130" t="s">
        <v>7180</v>
      </c>
      <c r="F3668" s="136"/>
      <c r="G3668" s="126"/>
      <c r="H3668" s="126"/>
      <c r="I3668" s="126"/>
      <c r="J3668" s="126"/>
      <c r="K3668" s="126"/>
    </row>
    <row r="3669" spans="1:11" s="122" customFormat="1">
      <c r="A3669" s="128" t="s">
        <v>2008</v>
      </c>
      <c r="B3669" s="127">
        <v>138000</v>
      </c>
      <c r="C3669" s="128">
        <f t="shared" si="137"/>
        <v>4847500</v>
      </c>
      <c r="D3669" s="129">
        <f t="shared" si="136"/>
        <v>144900</v>
      </c>
      <c r="E3669" s="130" t="s">
        <v>7180</v>
      </c>
      <c r="F3669" s="136"/>
      <c r="G3669" s="126"/>
      <c r="H3669" s="126"/>
      <c r="I3669" s="126"/>
      <c r="J3669" s="126"/>
      <c r="K3669" s="126"/>
    </row>
    <row r="3670" spans="1:11" s="122" customFormat="1">
      <c r="A3670" s="128" t="s">
        <v>2009</v>
      </c>
      <c r="B3670" s="127">
        <v>139000</v>
      </c>
      <c r="C3670" s="128">
        <f t="shared" si="137"/>
        <v>4882500</v>
      </c>
      <c r="D3670" s="129">
        <f t="shared" si="136"/>
        <v>145950</v>
      </c>
      <c r="E3670" s="130" t="s">
        <v>7180</v>
      </c>
      <c r="F3670" s="136"/>
      <c r="G3670" s="126"/>
      <c r="H3670" s="126"/>
      <c r="I3670" s="126"/>
      <c r="J3670" s="126"/>
      <c r="K3670" s="126"/>
    </row>
    <row r="3671" spans="1:11" s="122" customFormat="1">
      <c r="A3671" s="128" t="s">
        <v>2010</v>
      </c>
      <c r="B3671" s="127">
        <v>140000</v>
      </c>
      <c r="C3671" s="128">
        <f t="shared" si="137"/>
        <v>4917500</v>
      </c>
      <c r="D3671" s="129">
        <f t="shared" si="136"/>
        <v>147000</v>
      </c>
      <c r="E3671" s="130" t="s">
        <v>7180</v>
      </c>
      <c r="F3671" s="136"/>
      <c r="G3671" s="126"/>
      <c r="H3671" s="126"/>
      <c r="I3671" s="126"/>
      <c r="J3671" s="126"/>
      <c r="K3671" s="126"/>
    </row>
    <row r="3672" spans="1:11" s="122" customFormat="1">
      <c r="A3672" s="128" t="s">
        <v>2011</v>
      </c>
      <c r="B3672" s="127">
        <v>141000</v>
      </c>
      <c r="C3672" s="128">
        <f t="shared" si="137"/>
        <v>4952500</v>
      </c>
      <c r="D3672" s="129">
        <f t="shared" si="136"/>
        <v>148050</v>
      </c>
      <c r="E3672" s="130" t="s">
        <v>7180</v>
      </c>
      <c r="F3672" s="136"/>
      <c r="G3672" s="126"/>
      <c r="H3672" s="126"/>
      <c r="I3672" s="126"/>
      <c r="J3672" s="126"/>
      <c r="K3672" s="126"/>
    </row>
    <row r="3673" spans="1:11" s="122" customFormat="1">
      <c r="A3673" s="128" t="s">
        <v>2012</v>
      </c>
      <c r="B3673" s="127">
        <v>142000</v>
      </c>
      <c r="C3673" s="128">
        <f t="shared" si="137"/>
        <v>4987500</v>
      </c>
      <c r="D3673" s="129">
        <f t="shared" si="136"/>
        <v>149100</v>
      </c>
      <c r="E3673" s="130" t="s">
        <v>7180</v>
      </c>
      <c r="F3673" s="136"/>
      <c r="G3673" s="126"/>
      <c r="H3673" s="126"/>
      <c r="I3673" s="126"/>
      <c r="J3673" s="126"/>
      <c r="K3673" s="126"/>
    </row>
    <row r="3674" spans="1:11" s="122" customFormat="1">
      <c r="A3674" s="128" t="s">
        <v>2013</v>
      </c>
      <c r="B3674" s="127">
        <v>143000</v>
      </c>
      <c r="C3674" s="128">
        <f t="shared" si="137"/>
        <v>5022500</v>
      </c>
      <c r="D3674" s="129">
        <f t="shared" si="136"/>
        <v>150150</v>
      </c>
      <c r="E3674" s="130" t="s">
        <v>7180</v>
      </c>
      <c r="F3674" s="136"/>
      <c r="G3674" s="126"/>
      <c r="H3674" s="126"/>
      <c r="I3674" s="126"/>
      <c r="J3674" s="126"/>
      <c r="K3674" s="126"/>
    </row>
    <row r="3675" spans="1:11" s="122" customFormat="1">
      <c r="A3675" s="128" t="s">
        <v>2014</v>
      </c>
      <c r="B3675" s="127">
        <v>144000</v>
      </c>
      <c r="C3675" s="128">
        <f t="shared" si="137"/>
        <v>5057500</v>
      </c>
      <c r="D3675" s="129">
        <f t="shared" si="136"/>
        <v>151200</v>
      </c>
      <c r="E3675" s="130" t="s">
        <v>7180</v>
      </c>
      <c r="F3675" s="136"/>
      <c r="G3675" s="126"/>
      <c r="H3675" s="126"/>
      <c r="I3675" s="126"/>
      <c r="J3675" s="126"/>
      <c r="K3675" s="126"/>
    </row>
    <row r="3676" spans="1:11" s="122" customFormat="1">
      <c r="A3676" s="128" t="s">
        <v>2015</v>
      </c>
      <c r="B3676" s="127">
        <v>145000</v>
      </c>
      <c r="C3676" s="128">
        <f t="shared" si="137"/>
        <v>5092500</v>
      </c>
      <c r="D3676" s="129">
        <f t="shared" si="136"/>
        <v>152250</v>
      </c>
      <c r="E3676" s="130" t="s">
        <v>7180</v>
      </c>
      <c r="F3676" s="136"/>
      <c r="G3676" s="126"/>
      <c r="H3676" s="126"/>
      <c r="I3676" s="126"/>
      <c r="J3676" s="126"/>
      <c r="K3676" s="126"/>
    </row>
    <row r="3677" spans="1:11" s="122" customFormat="1">
      <c r="A3677" s="128" t="s">
        <v>2016</v>
      </c>
      <c r="B3677" s="127">
        <v>146000</v>
      </c>
      <c r="C3677" s="128">
        <f t="shared" si="137"/>
        <v>5127500</v>
      </c>
      <c r="D3677" s="129">
        <f t="shared" si="136"/>
        <v>153300</v>
      </c>
      <c r="E3677" s="130" t="s">
        <v>7180</v>
      </c>
      <c r="F3677" s="136"/>
      <c r="G3677" s="126"/>
      <c r="H3677" s="126"/>
      <c r="I3677" s="126"/>
      <c r="J3677" s="126"/>
      <c r="K3677" s="126"/>
    </row>
    <row r="3678" spans="1:11" s="122" customFormat="1">
      <c r="A3678" s="128" t="s">
        <v>6420</v>
      </c>
      <c r="B3678" s="127">
        <v>147000</v>
      </c>
      <c r="C3678" s="128">
        <f t="shared" si="137"/>
        <v>5162500</v>
      </c>
      <c r="D3678" s="129">
        <f t="shared" si="136"/>
        <v>154350</v>
      </c>
      <c r="E3678" s="130" t="s">
        <v>7180</v>
      </c>
      <c r="F3678" s="136"/>
      <c r="G3678" s="126"/>
      <c r="H3678" s="126"/>
      <c r="I3678" s="126"/>
      <c r="J3678" s="126"/>
      <c r="K3678" s="126"/>
    </row>
    <row r="3679" spans="1:11" s="122" customFormat="1">
      <c r="A3679" s="128" t="s">
        <v>2017</v>
      </c>
      <c r="B3679" s="127">
        <v>148000</v>
      </c>
      <c r="C3679" s="128">
        <f t="shared" si="137"/>
        <v>5197500</v>
      </c>
      <c r="D3679" s="129">
        <f t="shared" si="136"/>
        <v>155400</v>
      </c>
      <c r="E3679" s="130" t="s">
        <v>7180</v>
      </c>
      <c r="F3679" s="136"/>
      <c r="G3679" s="126"/>
      <c r="H3679" s="126"/>
      <c r="I3679" s="126"/>
      <c r="J3679" s="126"/>
      <c r="K3679" s="126"/>
    </row>
    <row r="3680" spans="1:11" s="122" customFormat="1">
      <c r="A3680" s="128" t="s">
        <v>2018</v>
      </c>
      <c r="B3680" s="127">
        <v>149000</v>
      </c>
      <c r="C3680" s="128">
        <f t="shared" si="137"/>
        <v>5232500</v>
      </c>
      <c r="D3680" s="129">
        <f t="shared" si="136"/>
        <v>156450</v>
      </c>
      <c r="E3680" s="130" t="s">
        <v>7180</v>
      </c>
      <c r="F3680" s="136"/>
      <c r="G3680" s="126"/>
      <c r="H3680" s="126"/>
      <c r="I3680" s="126"/>
      <c r="J3680" s="126"/>
      <c r="K3680" s="126"/>
    </row>
    <row r="3681" spans="1:11" s="122" customFormat="1">
      <c r="A3681" s="128" t="s">
        <v>6421</v>
      </c>
      <c r="B3681" s="127">
        <v>150000</v>
      </c>
      <c r="C3681" s="128">
        <f t="shared" si="137"/>
        <v>5267500</v>
      </c>
      <c r="D3681" s="129">
        <f t="shared" si="136"/>
        <v>157500</v>
      </c>
      <c r="E3681" s="130" t="s">
        <v>7180</v>
      </c>
      <c r="F3681" s="136"/>
      <c r="G3681" s="126"/>
      <c r="H3681" s="126"/>
      <c r="I3681" s="126"/>
      <c r="J3681" s="126"/>
      <c r="K3681" s="126"/>
    </row>
    <row r="3682" spans="1:11" s="122" customFormat="1">
      <c r="A3682" s="127" t="s">
        <v>2019</v>
      </c>
      <c r="B3682" s="127">
        <v>1000</v>
      </c>
      <c r="C3682" s="127">
        <v>52500</v>
      </c>
      <c r="D3682" s="129">
        <f t="shared" si="136"/>
        <v>1050</v>
      </c>
      <c r="E3682" s="130" t="s">
        <v>7180</v>
      </c>
      <c r="F3682" s="136"/>
      <c r="G3682" s="126"/>
      <c r="H3682" s="126"/>
      <c r="I3682" s="126"/>
      <c r="J3682" s="126"/>
      <c r="K3682" s="126"/>
    </row>
    <row r="3683" spans="1:11" s="122" customFormat="1">
      <c r="A3683" s="127" t="s">
        <v>2020</v>
      </c>
      <c r="B3683" s="127">
        <v>2000</v>
      </c>
      <c r="C3683" s="127">
        <f t="shared" ref="C3683:C3746" si="138">C3682+35000</f>
        <v>87500</v>
      </c>
      <c r="D3683" s="129">
        <f t="shared" si="136"/>
        <v>2100</v>
      </c>
      <c r="E3683" s="130" t="s">
        <v>7180</v>
      </c>
      <c r="F3683" s="136"/>
      <c r="G3683" s="126"/>
      <c r="H3683" s="126"/>
      <c r="I3683" s="126"/>
      <c r="J3683" s="126"/>
      <c r="K3683" s="126"/>
    </row>
    <row r="3684" spans="1:11" s="122" customFormat="1">
      <c r="A3684" s="127" t="s">
        <v>2021</v>
      </c>
      <c r="B3684" s="127">
        <v>3000</v>
      </c>
      <c r="C3684" s="127">
        <f t="shared" si="138"/>
        <v>122500</v>
      </c>
      <c r="D3684" s="129">
        <f t="shared" si="136"/>
        <v>3150</v>
      </c>
      <c r="E3684" s="130" t="s">
        <v>7180</v>
      </c>
      <c r="F3684" s="136"/>
      <c r="G3684" s="126"/>
      <c r="H3684" s="126"/>
      <c r="I3684" s="126"/>
      <c r="J3684" s="126"/>
      <c r="K3684" s="126"/>
    </row>
    <row r="3685" spans="1:11" s="122" customFormat="1">
      <c r="A3685" s="127" t="s">
        <v>2022</v>
      </c>
      <c r="B3685" s="127">
        <v>4000</v>
      </c>
      <c r="C3685" s="127">
        <f t="shared" si="138"/>
        <v>157500</v>
      </c>
      <c r="D3685" s="129">
        <f t="shared" si="136"/>
        <v>4200</v>
      </c>
      <c r="E3685" s="130" t="s">
        <v>7180</v>
      </c>
      <c r="F3685" s="136"/>
      <c r="G3685" s="126"/>
      <c r="H3685" s="126"/>
      <c r="I3685" s="126"/>
      <c r="J3685" s="126"/>
      <c r="K3685" s="126"/>
    </row>
    <row r="3686" spans="1:11" s="122" customFormat="1">
      <c r="A3686" s="127" t="s">
        <v>2023</v>
      </c>
      <c r="B3686" s="127">
        <v>5000</v>
      </c>
      <c r="C3686" s="127">
        <f t="shared" si="138"/>
        <v>192500</v>
      </c>
      <c r="D3686" s="129">
        <f t="shared" si="136"/>
        <v>5250</v>
      </c>
      <c r="E3686" s="130" t="s">
        <v>7180</v>
      </c>
      <c r="F3686" s="136"/>
      <c r="G3686" s="126"/>
      <c r="H3686" s="126"/>
      <c r="I3686" s="126"/>
      <c r="J3686" s="126"/>
      <c r="K3686" s="126"/>
    </row>
    <row r="3687" spans="1:11" s="122" customFormat="1">
      <c r="A3687" s="127" t="s">
        <v>2024</v>
      </c>
      <c r="B3687" s="127">
        <v>6000</v>
      </c>
      <c r="C3687" s="127">
        <f t="shared" si="138"/>
        <v>227500</v>
      </c>
      <c r="D3687" s="129">
        <f t="shared" si="136"/>
        <v>6300</v>
      </c>
      <c r="E3687" s="130" t="s">
        <v>7180</v>
      </c>
      <c r="F3687" s="136"/>
      <c r="G3687" s="126"/>
      <c r="H3687" s="126"/>
      <c r="I3687" s="126"/>
      <c r="J3687" s="126"/>
      <c r="K3687" s="126"/>
    </row>
    <row r="3688" spans="1:11" s="122" customFormat="1">
      <c r="A3688" s="127" t="s">
        <v>2025</v>
      </c>
      <c r="B3688" s="127">
        <v>7000</v>
      </c>
      <c r="C3688" s="127">
        <f t="shared" si="138"/>
        <v>262500</v>
      </c>
      <c r="D3688" s="129">
        <f t="shared" si="136"/>
        <v>7350</v>
      </c>
      <c r="E3688" s="130" t="s">
        <v>7180</v>
      </c>
      <c r="F3688" s="136"/>
      <c r="G3688" s="126"/>
      <c r="H3688" s="126"/>
      <c r="I3688" s="126"/>
      <c r="J3688" s="126"/>
      <c r="K3688" s="126"/>
    </row>
    <row r="3689" spans="1:11" s="122" customFormat="1">
      <c r="A3689" s="127" t="s">
        <v>2026</v>
      </c>
      <c r="B3689" s="127">
        <v>8000</v>
      </c>
      <c r="C3689" s="127">
        <f t="shared" si="138"/>
        <v>297500</v>
      </c>
      <c r="D3689" s="129">
        <f t="shared" si="136"/>
        <v>8400</v>
      </c>
      <c r="E3689" s="130" t="s">
        <v>7180</v>
      </c>
      <c r="F3689" s="136"/>
      <c r="G3689" s="126"/>
      <c r="H3689" s="126"/>
      <c r="I3689" s="126"/>
      <c r="J3689" s="126"/>
      <c r="K3689" s="126"/>
    </row>
    <row r="3690" spans="1:11" s="122" customFormat="1">
      <c r="A3690" s="127" t="s">
        <v>2027</v>
      </c>
      <c r="B3690" s="127">
        <v>9000</v>
      </c>
      <c r="C3690" s="127">
        <f t="shared" si="138"/>
        <v>332500</v>
      </c>
      <c r="D3690" s="129">
        <f t="shared" si="136"/>
        <v>9450</v>
      </c>
      <c r="E3690" s="130" t="s">
        <v>7180</v>
      </c>
      <c r="F3690" s="136"/>
      <c r="G3690" s="126"/>
      <c r="H3690" s="126"/>
      <c r="I3690" s="126"/>
      <c r="J3690" s="126"/>
      <c r="K3690" s="126"/>
    </row>
    <row r="3691" spans="1:11" s="122" customFormat="1">
      <c r="A3691" s="127" t="s">
        <v>2028</v>
      </c>
      <c r="B3691" s="127">
        <v>10000</v>
      </c>
      <c r="C3691" s="127">
        <f t="shared" si="138"/>
        <v>367500</v>
      </c>
      <c r="D3691" s="129">
        <f t="shared" si="136"/>
        <v>10500</v>
      </c>
      <c r="E3691" s="130" t="s">
        <v>7180</v>
      </c>
      <c r="F3691" s="136"/>
      <c r="G3691" s="126"/>
      <c r="H3691" s="126"/>
      <c r="I3691" s="126"/>
      <c r="J3691" s="126"/>
      <c r="K3691" s="126"/>
    </row>
    <row r="3692" spans="1:11" s="122" customFormat="1">
      <c r="A3692" s="127" t="s">
        <v>2029</v>
      </c>
      <c r="B3692" s="127">
        <v>11000</v>
      </c>
      <c r="C3692" s="127">
        <f t="shared" si="138"/>
        <v>402500</v>
      </c>
      <c r="D3692" s="129">
        <f t="shared" si="136"/>
        <v>11550</v>
      </c>
      <c r="E3692" s="130" t="s">
        <v>7180</v>
      </c>
      <c r="F3692" s="136"/>
      <c r="G3692" s="126"/>
      <c r="H3692" s="126"/>
      <c r="I3692" s="126"/>
      <c r="J3692" s="126"/>
      <c r="K3692" s="126"/>
    </row>
    <row r="3693" spans="1:11" s="122" customFormat="1">
      <c r="A3693" s="127" t="s">
        <v>2030</v>
      </c>
      <c r="B3693" s="127">
        <v>12000</v>
      </c>
      <c r="C3693" s="127">
        <f t="shared" si="138"/>
        <v>437500</v>
      </c>
      <c r="D3693" s="129">
        <f t="shared" si="136"/>
        <v>12600</v>
      </c>
      <c r="E3693" s="130" t="s">
        <v>7180</v>
      </c>
      <c r="F3693" s="136"/>
      <c r="G3693" s="126"/>
      <c r="H3693" s="126"/>
      <c r="I3693" s="126"/>
      <c r="J3693" s="126"/>
      <c r="K3693" s="126"/>
    </row>
    <row r="3694" spans="1:11" s="122" customFormat="1">
      <c r="A3694" s="127" t="s">
        <v>2031</v>
      </c>
      <c r="B3694" s="127">
        <v>13000</v>
      </c>
      <c r="C3694" s="127">
        <f t="shared" si="138"/>
        <v>472500</v>
      </c>
      <c r="D3694" s="129">
        <f t="shared" si="136"/>
        <v>13650</v>
      </c>
      <c r="E3694" s="130" t="s">
        <v>7180</v>
      </c>
      <c r="F3694" s="136"/>
      <c r="G3694" s="126"/>
      <c r="H3694" s="126"/>
      <c r="I3694" s="126"/>
      <c r="J3694" s="126"/>
      <c r="K3694" s="126"/>
    </row>
    <row r="3695" spans="1:11" s="122" customFormat="1">
      <c r="A3695" s="127" t="s">
        <v>2032</v>
      </c>
      <c r="B3695" s="127">
        <v>14000</v>
      </c>
      <c r="C3695" s="127">
        <f t="shared" si="138"/>
        <v>507500</v>
      </c>
      <c r="D3695" s="129">
        <f t="shared" si="136"/>
        <v>14700</v>
      </c>
      <c r="E3695" s="130" t="s">
        <v>7180</v>
      </c>
      <c r="F3695" s="136"/>
      <c r="G3695" s="126"/>
      <c r="H3695" s="126"/>
      <c r="I3695" s="126"/>
      <c r="J3695" s="126"/>
      <c r="K3695" s="126"/>
    </row>
    <row r="3696" spans="1:11" s="122" customFormat="1">
      <c r="A3696" s="127" t="s">
        <v>2033</v>
      </c>
      <c r="B3696" s="127">
        <v>15000</v>
      </c>
      <c r="C3696" s="127">
        <f t="shared" si="138"/>
        <v>542500</v>
      </c>
      <c r="D3696" s="129">
        <f t="shared" si="136"/>
        <v>15750</v>
      </c>
      <c r="E3696" s="130" t="s">
        <v>7180</v>
      </c>
      <c r="F3696" s="136"/>
      <c r="G3696" s="126"/>
      <c r="H3696" s="126"/>
      <c r="I3696" s="126"/>
      <c r="J3696" s="126"/>
      <c r="K3696" s="126"/>
    </row>
    <row r="3697" spans="1:11" s="122" customFormat="1">
      <c r="A3697" s="127" t="s">
        <v>2034</v>
      </c>
      <c r="B3697" s="127">
        <v>16000</v>
      </c>
      <c r="C3697" s="127">
        <f t="shared" si="138"/>
        <v>577500</v>
      </c>
      <c r="D3697" s="129">
        <f t="shared" si="136"/>
        <v>16800</v>
      </c>
      <c r="E3697" s="130" t="s">
        <v>7180</v>
      </c>
      <c r="F3697" s="136"/>
      <c r="G3697" s="126"/>
      <c r="H3697" s="126"/>
      <c r="I3697" s="126"/>
      <c r="J3697" s="126"/>
      <c r="K3697" s="126"/>
    </row>
    <row r="3698" spans="1:11" s="122" customFormat="1">
      <c r="A3698" s="127" t="s">
        <v>2035</v>
      </c>
      <c r="B3698" s="127">
        <v>17000</v>
      </c>
      <c r="C3698" s="127">
        <f t="shared" si="138"/>
        <v>612500</v>
      </c>
      <c r="D3698" s="129">
        <f t="shared" si="136"/>
        <v>17850</v>
      </c>
      <c r="E3698" s="130" t="s">
        <v>7180</v>
      </c>
      <c r="F3698" s="136"/>
      <c r="G3698" s="126"/>
      <c r="H3698" s="126"/>
      <c r="I3698" s="126"/>
      <c r="J3698" s="126"/>
      <c r="K3698" s="126"/>
    </row>
    <row r="3699" spans="1:11" s="122" customFormat="1">
      <c r="A3699" s="127" t="s">
        <v>2036</v>
      </c>
      <c r="B3699" s="127">
        <v>18000</v>
      </c>
      <c r="C3699" s="127">
        <f t="shared" si="138"/>
        <v>647500</v>
      </c>
      <c r="D3699" s="129">
        <f t="shared" si="136"/>
        <v>18900</v>
      </c>
      <c r="E3699" s="130" t="s">
        <v>7180</v>
      </c>
      <c r="F3699" s="136"/>
      <c r="G3699" s="126"/>
      <c r="H3699" s="126"/>
      <c r="I3699" s="126"/>
      <c r="J3699" s="126"/>
      <c r="K3699" s="126"/>
    </row>
    <row r="3700" spans="1:11" s="122" customFormat="1">
      <c r="A3700" s="127" t="s">
        <v>2037</v>
      </c>
      <c r="B3700" s="127">
        <v>19000</v>
      </c>
      <c r="C3700" s="127">
        <f t="shared" si="138"/>
        <v>682500</v>
      </c>
      <c r="D3700" s="129">
        <f t="shared" si="136"/>
        <v>19950</v>
      </c>
      <c r="E3700" s="130" t="s">
        <v>7180</v>
      </c>
      <c r="F3700" s="136"/>
      <c r="G3700" s="126"/>
      <c r="H3700" s="126"/>
      <c r="I3700" s="126"/>
      <c r="J3700" s="126"/>
      <c r="K3700" s="126"/>
    </row>
    <row r="3701" spans="1:11" s="122" customFormat="1">
      <c r="A3701" s="127" t="s">
        <v>2038</v>
      </c>
      <c r="B3701" s="127">
        <v>20000</v>
      </c>
      <c r="C3701" s="127">
        <f t="shared" si="138"/>
        <v>717500</v>
      </c>
      <c r="D3701" s="129">
        <f t="shared" si="136"/>
        <v>21000</v>
      </c>
      <c r="E3701" s="130" t="s">
        <v>7180</v>
      </c>
      <c r="F3701" s="136"/>
      <c r="G3701" s="126"/>
      <c r="H3701" s="126"/>
      <c r="I3701" s="126"/>
      <c r="J3701" s="126"/>
      <c r="K3701" s="126"/>
    </row>
    <row r="3702" spans="1:11" s="122" customFormat="1">
      <c r="A3702" s="127" t="s">
        <v>2039</v>
      </c>
      <c r="B3702" s="127">
        <v>21000</v>
      </c>
      <c r="C3702" s="127">
        <f t="shared" si="138"/>
        <v>752500</v>
      </c>
      <c r="D3702" s="129">
        <f t="shared" si="136"/>
        <v>22050</v>
      </c>
      <c r="E3702" s="130" t="s">
        <v>7180</v>
      </c>
      <c r="F3702" s="136"/>
      <c r="G3702" s="126"/>
      <c r="H3702" s="126"/>
      <c r="I3702" s="126"/>
      <c r="J3702" s="126"/>
      <c r="K3702" s="126"/>
    </row>
    <row r="3703" spans="1:11" s="122" customFormat="1">
      <c r="A3703" s="127" t="s">
        <v>2040</v>
      </c>
      <c r="B3703" s="127">
        <v>22000</v>
      </c>
      <c r="C3703" s="127">
        <f t="shared" si="138"/>
        <v>787500</v>
      </c>
      <c r="D3703" s="129">
        <f t="shared" si="136"/>
        <v>23100</v>
      </c>
      <c r="E3703" s="130" t="s">
        <v>7180</v>
      </c>
      <c r="F3703" s="136"/>
      <c r="G3703" s="126"/>
      <c r="H3703" s="126"/>
      <c r="I3703" s="126"/>
      <c r="J3703" s="126"/>
      <c r="K3703" s="126"/>
    </row>
    <row r="3704" spans="1:11" s="122" customFormat="1">
      <c r="A3704" s="127" t="s">
        <v>2041</v>
      </c>
      <c r="B3704" s="127">
        <v>23000</v>
      </c>
      <c r="C3704" s="127">
        <f t="shared" si="138"/>
        <v>822500</v>
      </c>
      <c r="D3704" s="129">
        <f t="shared" si="136"/>
        <v>24150</v>
      </c>
      <c r="E3704" s="130" t="s">
        <v>7180</v>
      </c>
      <c r="F3704" s="136"/>
      <c r="G3704" s="126"/>
      <c r="H3704" s="126"/>
      <c r="I3704" s="126"/>
      <c r="J3704" s="126"/>
      <c r="K3704" s="126"/>
    </row>
    <row r="3705" spans="1:11" s="122" customFormat="1">
      <c r="A3705" s="127" t="s">
        <v>2042</v>
      </c>
      <c r="B3705" s="127">
        <v>24000</v>
      </c>
      <c r="C3705" s="127">
        <f t="shared" si="138"/>
        <v>857500</v>
      </c>
      <c r="D3705" s="129">
        <f t="shared" si="136"/>
        <v>25200</v>
      </c>
      <c r="E3705" s="130" t="s">
        <v>7180</v>
      </c>
      <c r="F3705" s="136"/>
      <c r="G3705" s="126"/>
      <c r="H3705" s="126"/>
      <c r="I3705" s="126"/>
      <c r="J3705" s="126"/>
      <c r="K3705" s="126"/>
    </row>
    <row r="3706" spans="1:11" s="122" customFormat="1">
      <c r="A3706" s="127" t="s">
        <v>2043</v>
      </c>
      <c r="B3706" s="127">
        <v>25000</v>
      </c>
      <c r="C3706" s="127">
        <f t="shared" si="138"/>
        <v>892500</v>
      </c>
      <c r="D3706" s="129">
        <f t="shared" si="136"/>
        <v>26250</v>
      </c>
      <c r="E3706" s="130" t="s">
        <v>7180</v>
      </c>
      <c r="F3706" s="136"/>
      <c r="G3706" s="126"/>
      <c r="H3706" s="126"/>
      <c r="I3706" s="126"/>
      <c r="J3706" s="126"/>
      <c r="K3706" s="126"/>
    </row>
    <row r="3707" spans="1:11" s="122" customFormat="1">
      <c r="A3707" s="127" t="s">
        <v>2044</v>
      </c>
      <c r="B3707" s="127">
        <v>26000</v>
      </c>
      <c r="C3707" s="127">
        <f t="shared" si="138"/>
        <v>927500</v>
      </c>
      <c r="D3707" s="129">
        <f t="shared" si="136"/>
        <v>27300</v>
      </c>
      <c r="E3707" s="130" t="s">
        <v>7180</v>
      </c>
      <c r="F3707" s="136"/>
      <c r="G3707" s="126"/>
      <c r="H3707" s="126"/>
      <c r="I3707" s="126"/>
      <c r="J3707" s="126"/>
      <c r="K3707" s="126"/>
    </row>
    <row r="3708" spans="1:11" s="122" customFormat="1">
      <c r="A3708" s="127" t="s">
        <v>2045</v>
      </c>
      <c r="B3708" s="127">
        <v>27000</v>
      </c>
      <c r="C3708" s="127">
        <f t="shared" si="138"/>
        <v>962500</v>
      </c>
      <c r="D3708" s="129">
        <f t="shared" si="136"/>
        <v>28350</v>
      </c>
      <c r="E3708" s="130" t="s">
        <v>7180</v>
      </c>
      <c r="F3708" s="136"/>
      <c r="G3708" s="126"/>
      <c r="H3708" s="126"/>
      <c r="I3708" s="126"/>
      <c r="J3708" s="126"/>
      <c r="K3708" s="126"/>
    </row>
    <row r="3709" spans="1:11" s="122" customFormat="1">
      <c r="A3709" s="127" t="s">
        <v>2046</v>
      </c>
      <c r="B3709" s="127">
        <v>28000</v>
      </c>
      <c r="C3709" s="127">
        <f t="shared" si="138"/>
        <v>997500</v>
      </c>
      <c r="D3709" s="129">
        <f t="shared" si="136"/>
        <v>29400</v>
      </c>
      <c r="E3709" s="130" t="s">
        <v>7180</v>
      </c>
      <c r="F3709" s="136"/>
      <c r="G3709" s="126"/>
      <c r="H3709" s="126"/>
      <c r="I3709" s="126"/>
      <c r="J3709" s="126"/>
      <c r="K3709" s="126"/>
    </row>
    <row r="3710" spans="1:11" s="122" customFormat="1">
      <c r="A3710" s="127" t="s">
        <v>2047</v>
      </c>
      <c r="B3710" s="127">
        <v>29000</v>
      </c>
      <c r="C3710" s="127">
        <f t="shared" si="138"/>
        <v>1032500</v>
      </c>
      <c r="D3710" s="129">
        <f t="shared" si="136"/>
        <v>30450</v>
      </c>
      <c r="E3710" s="130" t="s">
        <v>7180</v>
      </c>
      <c r="F3710" s="136"/>
      <c r="G3710" s="126"/>
      <c r="H3710" s="126"/>
      <c r="I3710" s="126"/>
      <c r="J3710" s="126"/>
      <c r="K3710" s="126"/>
    </row>
    <row r="3711" spans="1:11" s="122" customFormat="1">
      <c r="A3711" s="127" t="s">
        <v>2048</v>
      </c>
      <c r="B3711" s="127">
        <v>30000</v>
      </c>
      <c r="C3711" s="127">
        <f t="shared" si="138"/>
        <v>1067500</v>
      </c>
      <c r="D3711" s="129">
        <f t="shared" si="136"/>
        <v>31500</v>
      </c>
      <c r="E3711" s="130" t="s">
        <v>7180</v>
      </c>
      <c r="F3711" s="136"/>
      <c r="G3711" s="126"/>
      <c r="H3711" s="126"/>
      <c r="I3711" s="126"/>
      <c r="J3711" s="126"/>
      <c r="K3711" s="126"/>
    </row>
    <row r="3712" spans="1:11" s="122" customFormat="1">
      <c r="A3712" s="127" t="s">
        <v>2049</v>
      </c>
      <c r="B3712" s="127">
        <v>31000</v>
      </c>
      <c r="C3712" s="127">
        <f t="shared" si="138"/>
        <v>1102500</v>
      </c>
      <c r="D3712" s="129">
        <f t="shared" si="136"/>
        <v>32550</v>
      </c>
      <c r="E3712" s="130" t="s">
        <v>7180</v>
      </c>
      <c r="F3712" s="136"/>
      <c r="G3712" s="126"/>
      <c r="H3712" s="126"/>
      <c r="I3712" s="126"/>
      <c r="J3712" s="126"/>
      <c r="K3712" s="126"/>
    </row>
    <row r="3713" spans="1:11" s="122" customFormat="1">
      <c r="A3713" s="127" t="s">
        <v>2050</v>
      </c>
      <c r="B3713" s="127">
        <v>32000</v>
      </c>
      <c r="C3713" s="127">
        <f t="shared" si="138"/>
        <v>1137500</v>
      </c>
      <c r="D3713" s="129">
        <f t="shared" si="136"/>
        <v>33600</v>
      </c>
      <c r="E3713" s="130" t="s">
        <v>7180</v>
      </c>
      <c r="F3713" s="136"/>
      <c r="G3713" s="126"/>
      <c r="H3713" s="126"/>
      <c r="I3713" s="126"/>
      <c r="J3713" s="126"/>
      <c r="K3713" s="126"/>
    </row>
    <row r="3714" spans="1:11" s="122" customFormat="1">
      <c r="A3714" s="127" t="s">
        <v>2051</v>
      </c>
      <c r="B3714" s="127">
        <v>33000</v>
      </c>
      <c r="C3714" s="127">
        <f t="shared" si="138"/>
        <v>1172500</v>
      </c>
      <c r="D3714" s="129">
        <f t="shared" si="136"/>
        <v>34650</v>
      </c>
      <c r="E3714" s="130" t="s">
        <v>7180</v>
      </c>
      <c r="F3714" s="136"/>
      <c r="G3714" s="126"/>
      <c r="H3714" s="126"/>
      <c r="I3714" s="126"/>
      <c r="J3714" s="126"/>
      <c r="K3714" s="126"/>
    </row>
    <row r="3715" spans="1:11" s="122" customFormat="1">
      <c r="A3715" s="127" t="s">
        <v>2052</v>
      </c>
      <c r="B3715" s="127">
        <v>34000</v>
      </c>
      <c r="C3715" s="127">
        <f t="shared" si="138"/>
        <v>1207500</v>
      </c>
      <c r="D3715" s="129">
        <f t="shared" si="136"/>
        <v>35700</v>
      </c>
      <c r="E3715" s="130" t="s">
        <v>7180</v>
      </c>
      <c r="F3715" s="136"/>
      <c r="G3715" s="126"/>
      <c r="H3715" s="126"/>
      <c r="I3715" s="126"/>
      <c r="J3715" s="126"/>
      <c r="K3715" s="126"/>
    </row>
    <row r="3716" spans="1:11" s="122" customFormat="1">
      <c r="A3716" s="127" t="s">
        <v>2053</v>
      </c>
      <c r="B3716" s="127">
        <v>35000</v>
      </c>
      <c r="C3716" s="127">
        <f t="shared" si="138"/>
        <v>1242500</v>
      </c>
      <c r="D3716" s="129">
        <f t="shared" si="136"/>
        <v>36750</v>
      </c>
      <c r="E3716" s="130" t="s">
        <v>7180</v>
      </c>
      <c r="F3716" s="136"/>
      <c r="G3716" s="126"/>
      <c r="H3716" s="126"/>
      <c r="I3716" s="126"/>
      <c r="J3716" s="126"/>
      <c r="K3716" s="126"/>
    </row>
    <row r="3717" spans="1:11" s="122" customFormat="1">
      <c r="A3717" s="127" t="s">
        <v>2054</v>
      </c>
      <c r="B3717" s="127">
        <v>36000</v>
      </c>
      <c r="C3717" s="127">
        <f t="shared" si="138"/>
        <v>1277500</v>
      </c>
      <c r="D3717" s="129">
        <f t="shared" si="136"/>
        <v>37800</v>
      </c>
      <c r="E3717" s="130" t="s">
        <v>7180</v>
      </c>
      <c r="F3717" s="136"/>
      <c r="G3717" s="126"/>
      <c r="H3717" s="126"/>
      <c r="I3717" s="126"/>
      <c r="J3717" s="126"/>
      <c r="K3717" s="126"/>
    </row>
    <row r="3718" spans="1:11" s="122" customFormat="1">
      <c r="A3718" s="127" t="s">
        <v>2055</v>
      </c>
      <c r="B3718" s="127">
        <v>37000</v>
      </c>
      <c r="C3718" s="127">
        <f t="shared" si="138"/>
        <v>1312500</v>
      </c>
      <c r="D3718" s="129">
        <f t="shared" si="136"/>
        <v>38850</v>
      </c>
      <c r="E3718" s="130" t="s">
        <v>7180</v>
      </c>
      <c r="F3718" s="136"/>
      <c r="G3718" s="126"/>
      <c r="H3718" s="126"/>
      <c r="I3718" s="126"/>
      <c r="J3718" s="126"/>
      <c r="K3718" s="126"/>
    </row>
    <row r="3719" spans="1:11" s="122" customFormat="1">
      <c r="A3719" s="127" t="s">
        <v>2056</v>
      </c>
      <c r="B3719" s="127">
        <v>38000</v>
      </c>
      <c r="C3719" s="127">
        <f t="shared" si="138"/>
        <v>1347500</v>
      </c>
      <c r="D3719" s="129">
        <f t="shared" si="136"/>
        <v>39900</v>
      </c>
      <c r="E3719" s="130" t="s">
        <v>7180</v>
      </c>
      <c r="F3719" s="136"/>
      <c r="G3719" s="126"/>
      <c r="H3719" s="126"/>
      <c r="I3719" s="126"/>
      <c r="J3719" s="126"/>
      <c r="K3719" s="126"/>
    </row>
    <row r="3720" spans="1:11" s="122" customFormat="1">
      <c r="A3720" s="127" t="s">
        <v>2057</v>
      </c>
      <c r="B3720" s="127">
        <v>39000</v>
      </c>
      <c r="C3720" s="127">
        <f t="shared" si="138"/>
        <v>1382500</v>
      </c>
      <c r="D3720" s="129">
        <f t="shared" si="136"/>
        <v>40950</v>
      </c>
      <c r="E3720" s="130" t="s">
        <v>7180</v>
      </c>
      <c r="F3720" s="136"/>
      <c r="G3720" s="126"/>
      <c r="H3720" s="126"/>
      <c r="I3720" s="126"/>
      <c r="J3720" s="126"/>
      <c r="K3720" s="126"/>
    </row>
    <row r="3721" spans="1:11" s="122" customFormat="1">
      <c r="A3721" s="127" t="s">
        <v>2058</v>
      </c>
      <c r="B3721" s="127">
        <v>40000</v>
      </c>
      <c r="C3721" s="127">
        <f t="shared" si="138"/>
        <v>1417500</v>
      </c>
      <c r="D3721" s="129">
        <f t="shared" si="136"/>
        <v>42000</v>
      </c>
      <c r="E3721" s="130" t="s">
        <v>7180</v>
      </c>
      <c r="F3721" s="136"/>
      <c r="G3721" s="126"/>
      <c r="H3721" s="126"/>
      <c r="I3721" s="126"/>
      <c r="J3721" s="126"/>
      <c r="K3721" s="126"/>
    </row>
    <row r="3722" spans="1:11" s="122" customFormat="1">
      <c r="A3722" s="127" t="s">
        <v>2059</v>
      </c>
      <c r="B3722" s="127">
        <v>41000</v>
      </c>
      <c r="C3722" s="127">
        <f t="shared" si="138"/>
        <v>1452500</v>
      </c>
      <c r="D3722" s="129">
        <f t="shared" si="136"/>
        <v>43050</v>
      </c>
      <c r="E3722" s="130" t="s">
        <v>7180</v>
      </c>
      <c r="F3722" s="136"/>
      <c r="G3722" s="126"/>
      <c r="H3722" s="126"/>
      <c r="I3722" s="126"/>
      <c r="J3722" s="126"/>
      <c r="K3722" s="126"/>
    </row>
    <row r="3723" spans="1:11" s="122" customFormat="1">
      <c r="A3723" s="127" t="s">
        <v>2060</v>
      </c>
      <c r="B3723" s="127">
        <v>42000</v>
      </c>
      <c r="C3723" s="127">
        <f t="shared" si="138"/>
        <v>1487500</v>
      </c>
      <c r="D3723" s="129">
        <f t="shared" ref="D3723:D3786" si="139">SUM($G$2)*(B3723*0.001)</f>
        <v>44100</v>
      </c>
      <c r="E3723" s="130" t="s">
        <v>7180</v>
      </c>
      <c r="F3723" s="136"/>
      <c r="G3723" s="126"/>
      <c r="H3723" s="126"/>
      <c r="I3723" s="126"/>
      <c r="J3723" s="126"/>
      <c r="K3723" s="126"/>
    </row>
    <row r="3724" spans="1:11" s="122" customFormat="1">
      <c r="A3724" s="127" t="s">
        <v>2061</v>
      </c>
      <c r="B3724" s="127">
        <v>43000</v>
      </c>
      <c r="C3724" s="127">
        <f t="shared" si="138"/>
        <v>1522500</v>
      </c>
      <c r="D3724" s="129">
        <f t="shared" si="139"/>
        <v>45150</v>
      </c>
      <c r="E3724" s="130" t="s">
        <v>7180</v>
      </c>
      <c r="F3724" s="136"/>
      <c r="G3724" s="126"/>
      <c r="H3724" s="126"/>
      <c r="I3724" s="126"/>
      <c r="J3724" s="126"/>
      <c r="K3724" s="126"/>
    </row>
    <row r="3725" spans="1:11" s="122" customFormat="1">
      <c r="A3725" s="127" t="s">
        <v>2062</v>
      </c>
      <c r="B3725" s="127">
        <v>44000</v>
      </c>
      <c r="C3725" s="127">
        <f t="shared" si="138"/>
        <v>1557500</v>
      </c>
      <c r="D3725" s="129">
        <f t="shared" si="139"/>
        <v>46200</v>
      </c>
      <c r="E3725" s="130" t="s">
        <v>7180</v>
      </c>
      <c r="F3725" s="136"/>
      <c r="G3725" s="126"/>
      <c r="H3725" s="126"/>
      <c r="I3725" s="126"/>
      <c r="J3725" s="126"/>
      <c r="K3725" s="126"/>
    </row>
    <row r="3726" spans="1:11" s="122" customFormat="1">
      <c r="A3726" s="127" t="s">
        <v>2063</v>
      </c>
      <c r="B3726" s="127">
        <v>45000</v>
      </c>
      <c r="C3726" s="127">
        <f t="shared" si="138"/>
        <v>1592500</v>
      </c>
      <c r="D3726" s="129">
        <f t="shared" si="139"/>
        <v>47250</v>
      </c>
      <c r="E3726" s="130" t="s">
        <v>7180</v>
      </c>
      <c r="F3726" s="136"/>
      <c r="G3726" s="126"/>
      <c r="H3726" s="126"/>
      <c r="I3726" s="126"/>
      <c r="J3726" s="126"/>
      <c r="K3726" s="126"/>
    </row>
    <row r="3727" spans="1:11" s="122" customFormat="1">
      <c r="A3727" s="127" t="s">
        <v>2064</v>
      </c>
      <c r="B3727" s="127">
        <v>46000</v>
      </c>
      <c r="C3727" s="127">
        <f t="shared" si="138"/>
        <v>1627500</v>
      </c>
      <c r="D3727" s="129">
        <f t="shared" si="139"/>
        <v>48300</v>
      </c>
      <c r="E3727" s="130" t="s">
        <v>7180</v>
      </c>
      <c r="F3727" s="136"/>
      <c r="G3727" s="126"/>
      <c r="H3727" s="126"/>
      <c r="I3727" s="126"/>
      <c r="J3727" s="126"/>
      <c r="K3727" s="126"/>
    </row>
    <row r="3728" spans="1:11" s="122" customFormat="1">
      <c r="A3728" s="127" t="s">
        <v>2065</v>
      </c>
      <c r="B3728" s="127">
        <v>47000</v>
      </c>
      <c r="C3728" s="127">
        <f t="shared" si="138"/>
        <v>1662500</v>
      </c>
      <c r="D3728" s="129">
        <f t="shared" si="139"/>
        <v>49350</v>
      </c>
      <c r="E3728" s="130" t="s">
        <v>7180</v>
      </c>
      <c r="F3728" s="136"/>
      <c r="G3728" s="126"/>
      <c r="H3728" s="126"/>
      <c r="I3728" s="126"/>
      <c r="J3728" s="126"/>
      <c r="K3728" s="126"/>
    </row>
    <row r="3729" spans="1:11" s="122" customFormat="1">
      <c r="A3729" s="127" t="s">
        <v>2066</v>
      </c>
      <c r="B3729" s="127">
        <v>48000</v>
      </c>
      <c r="C3729" s="127">
        <f t="shared" si="138"/>
        <v>1697500</v>
      </c>
      <c r="D3729" s="129">
        <f t="shared" si="139"/>
        <v>50400</v>
      </c>
      <c r="E3729" s="130" t="s">
        <v>7180</v>
      </c>
      <c r="F3729" s="136"/>
      <c r="G3729" s="126"/>
      <c r="H3729" s="126"/>
      <c r="I3729" s="126"/>
      <c r="J3729" s="126"/>
      <c r="K3729" s="126"/>
    </row>
    <row r="3730" spans="1:11" s="122" customFormat="1">
      <c r="A3730" s="127" t="s">
        <v>2067</v>
      </c>
      <c r="B3730" s="127">
        <v>49000</v>
      </c>
      <c r="C3730" s="127">
        <f t="shared" si="138"/>
        <v>1732500</v>
      </c>
      <c r="D3730" s="129">
        <f t="shared" si="139"/>
        <v>51450</v>
      </c>
      <c r="E3730" s="130" t="s">
        <v>7180</v>
      </c>
      <c r="F3730" s="136"/>
      <c r="G3730" s="126"/>
      <c r="H3730" s="126"/>
      <c r="I3730" s="126"/>
      <c r="J3730" s="126"/>
      <c r="K3730" s="126"/>
    </row>
    <row r="3731" spans="1:11" s="122" customFormat="1">
      <c r="A3731" s="127" t="s">
        <v>2068</v>
      </c>
      <c r="B3731" s="127">
        <v>50000</v>
      </c>
      <c r="C3731" s="127">
        <f t="shared" si="138"/>
        <v>1767500</v>
      </c>
      <c r="D3731" s="129">
        <f t="shared" si="139"/>
        <v>52500</v>
      </c>
      <c r="E3731" s="130" t="s">
        <v>7180</v>
      </c>
      <c r="F3731" s="136"/>
      <c r="G3731" s="126"/>
      <c r="H3731" s="126"/>
      <c r="I3731" s="126"/>
      <c r="J3731" s="126"/>
      <c r="K3731" s="126"/>
    </row>
    <row r="3732" spans="1:11" s="122" customFormat="1">
      <c r="A3732" s="127" t="s">
        <v>2069</v>
      </c>
      <c r="B3732" s="127">
        <v>51000</v>
      </c>
      <c r="C3732" s="127">
        <f t="shared" si="138"/>
        <v>1802500</v>
      </c>
      <c r="D3732" s="129">
        <f t="shared" si="139"/>
        <v>53550</v>
      </c>
      <c r="E3732" s="130" t="s">
        <v>7180</v>
      </c>
      <c r="F3732" s="136"/>
      <c r="G3732" s="126"/>
      <c r="H3732" s="126"/>
      <c r="I3732" s="126"/>
      <c r="J3732" s="126"/>
      <c r="K3732" s="126"/>
    </row>
    <row r="3733" spans="1:11" s="122" customFormat="1">
      <c r="A3733" s="127" t="s">
        <v>2070</v>
      </c>
      <c r="B3733" s="127">
        <v>52000</v>
      </c>
      <c r="C3733" s="127">
        <f t="shared" si="138"/>
        <v>1837500</v>
      </c>
      <c r="D3733" s="129">
        <f t="shared" si="139"/>
        <v>54600</v>
      </c>
      <c r="E3733" s="130" t="s">
        <v>7180</v>
      </c>
      <c r="F3733" s="136"/>
      <c r="G3733" s="126"/>
      <c r="H3733" s="126"/>
      <c r="I3733" s="126"/>
      <c r="J3733" s="126"/>
      <c r="K3733" s="126"/>
    </row>
    <row r="3734" spans="1:11" s="122" customFormat="1">
      <c r="A3734" s="127" t="s">
        <v>2071</v>
      </c>
      <c r="B3734" s="127">
        <v>53000</v>
      </c>
      <c r="C3734" s="127">
        <f t="shared" si="138"/>
        <v>1872500</v>
      </c>
      <c r="D3734" s="129">
        <f t="shared" si="139"/>
        <v>55650</v>
      </c>
      <c r="E3734" s="130" t="s">
        <v>7180</v>
      </c>
      <c r="F3734" s="136"/>
      <c r="G3734" s="126"/>
      <c r="H3734" s="126"/>
      <c r="I3734" s="126"/>
      <c r="J3734" s="126"/>
      <c r="K3734" s="126"/>
    </row>
    <row r="3735" spans="1:11" s="122" customFormat="1">
      <c r="A3735" s="127" t="s">
        <v>2072</v>
      </c>
      <c r="B3735" s="127">
        <v>54000</v>
      </c>
      <c r="C3735" s="127">
        <f t="shared" si="138"/>
        <v>1907500</v>
      </c>
      <c r="D3735" s="129">
        <f t="shared" si="139"/>
        <v>56700</v>
      </c>
      <c r="E3735" s="130" t="s">
        <v>7180</v>
      </c>
      <c r="F3735" s="136"/>
      <c r="G3735" s="126"/>
      <c r="H3735" s="126"/>
      <c r="I3735" s="126"/>
      <c r="J3735" s="126"/>
      <c r="K3735" s="126"/>
    </row>
    <row r="3736" spans="1:11" s="122" customFormat="1">
      <c r="A3736" s="127" t="s">
        <v>2073</v>
      </c>
      <c r="B3736" s="127">
        <v>55000</v>
      </c>
      <c r="C3736" s="127">
        <f t="shared" si="138"/>
        <v>1942500</v>
      </c>
      <c r="D3736" s="129">
        <f t="shared" si="139"/>
        <v>57750</v>
      </c>
      <c r="E3736" s="130" t="s">
        <v>7180</v>
      </c>
      <c r="F3736" s="136"/>
      <c r="G3736" s="126"/>
      <c r="H3736" s="126"/>
      <c r="I3736" s="126"/>
      <c r="J3736" s="126"/>
      <c r="K3736" s="126"/>
    </row>
    <row r="3737" spans="1:11" s="122" customFormat="1">
      <c r="A3737" s="127" t="s">
        <v>2074</v>
      </c>
      <c r="B3737" s="127">
        <v>56000</v>
      </c>
      <c r="C3737" s="127">
        <f t="shared" si="138"/>
        <v>1977500</v>
      </c>
      <c r="D3737" s="129">
        <f t="shared" si="139"/>
        <v>58800</v>
      </c>
      <c r="E3737" s="130" t="s">
        <v>7180</v>
      </c>
      <c r="F3737" s="136"/>
      <c r="G3737" s="126"/>
      <c r="H3737" s="126"/>
      <c r="I3737" s="126"/>
      <c r="J3737" s="126"/>
      <c r="K3737" s="126"/>
    </row>
    <row r="3738" spans="1:11" s="122" customFormat="1">
      <c r="A3738" s="127" t="s">
        <v>2075</v>
      </c>
      <c r="B3738" s="127">
        <v>57000</v>
      </c>
      <c r="C3738" s="127">
        <f t="shared" si="138"/>
        <v>2012500</v>
      </c>
      <c r="D3738" s="129">
        <f t="shared" si="139"/>
        <v>59850</v>
      </c>
      <c r="E3738" s="130" t="s">
        <v>7180</v>
      </c>
      <c r="F3738" s="136"/>
      <c r="G3738" s="126"/>
      <c r="H3738" s="126"/>
      <c r="I3738" s="126"/>
      <c r="J3738" s="126"/>
      <c r="K3738" s="126"/>
    </row>
    <row r="3739" spans="1:11" s="122" customFormat="1">
      <c r="A3739" s="127" t="s">
        <v>2076</v>
      </c>
      <c r="B3739" s="127">
        <v>58000</v>
      </c>
      <c r="C3739" s="127">
        <f t="shared" si="138"/>
        <v>2047500</v>
      </c>
      <c r="D3739" s="129">
        <f t="shared" si="139"/>
        <v>60900</v>
      </c>
      <c r="E3739" s="130" t="s">
        <v>7180</v>
      </c>
      <c r="F3739" s="136"/>
      <c r="G3739" s="126"/>
      <c r="H3739" s="126"/>
      <c r="I3739" s="126"/>
      <c r="J3739" s="126"/>
      <c r="K3739" s="126"/>
    </row>
    <row r="3740" spans="1:11" s="122" customFormat="1">
      <c r="A3740" s="127" t="s">
        <v>2077</v>
      </c>
      <c r="B3740" s="127">
        <v>59000</v>
      </c>
      <c r="C3740" s="127">
        <f t="shared" si="138"/>
        <v>2082500</v>
      </c>
      <c r="D3740" s="129">
        <f t="shared" si="139"/>
        <v>61950</v>
      </c>
      <c r="E3740" s="130" t="s">
        <v>7180</v>
      </c>
      <c r="F3740" s="136"/>
      <c r="G3740" s="126"/>
      <c r="H3740" s="126"/>
      <c r="I3740" s="126"/>
      <c r="J3740" s="126"/>
      <c r="K3740" s="126"/>
    </row>
    <row r="3741" spans="1:11" s="122" customFormat="1">
      <c r="A3741" s="127" t="s">
        <v>2078</v>
      </c>
      <c r="B3741" s="127">
        <v>60000</v>
      </c>
      <c r="C3741" s="127">
        <f t="shared" si="138"/>
        <v>2117500</v>
      </c>
      <c r="D3741" s="129">
        <f t="shared" si="139"/>
        <v>63000</v>
      </c>
      <c r="E3741" s="130" t="s">
        <v>7180</v>
      </c>
      <c r="F3741" s="136"/>
      <c r="G3741" s="126"/>
      <c r="H3741" s="126"/>
      <c r="I3741" s="126"/>
      <c r="J3741" s="126"/>
      <c r="K3741" s="126"/>
    </row>
    <row r="3742" spans="1:11" s="122" customFormat="1">
      <c r="A3742" s="127" t="s">
        <v>2079</v>
      </c>
      <c r="B3742" s="127">
        <v>61000</v>
      </c>
      <c r="C3742" s="127">
        <f t="shared" si="138"/>
        <v>2152500</v>
      </c>
      <c r="D3742" s="129">
        <f t="shared" si="139"/>
        <v>64050</v>
      </c>
      <c r="E3742" s="130" t="s">
        <v>7180</v>
      </c>
      <c r="F3742" s="136"/>
      <c r="G3742" s="126"/>
      <c r="H3742" s="126"/>
      <c r="I3742" s="126"/>
      <c r="J3742" s="126"/>
      <c r="K3742" s="126"/>
    </row>
    <row r="3743" spans="1:11" s="122" customFormat="1">
      <c r="A3743" s="127" t="s">
        <v>2080</v>
      </c>
      <c r="B3743" s="127">
        <v>62000</v>
      </c>
      <c r="C3743" s="127">
        <f t="shared" si="138"/>
        <v>2187500</v>
      </c>
      <c r="D3743" s="129">
        <f t="shared" si="139"/>
        <v>65100</v>
      </c>
      <c r="E3743" s="130" t="s">
        <v>7180</v>
      </c>
      <c r="F3743" s="136"/>
      <c r="G3743" s="126"/>
      <c r="H3743" s="126"/>
      <c r="I3743" s="126"/>
      <c r="J3743" s="126"/>
      <c r="K3743" s="126"/>
    </row>
    <row r="3744" spans="1:11" s="122" customFormat="1">
      <c r="A3744" s="127" t="s">
        <v>2081</v>
      </c>
      <c r="B3744" s="127">
        <v>63000</v>
      </c>
      <c r="C3744" s="127">
        <f t="shared" si="138"/>
        <v>2222500</v>
      </c>
      <c r="D3744" s="129">
        <f t="shared" si="139"/>
        <v>66150</v>
      </c>
      <c r="E3744" s="130" t="s">
        <v>7180</v>
      </c>
      <c r="F3744" s="136"/>
      <c r="G3744" s="126"/>
      <c r="H3744" s="126"/>
      <c r="I3744" s="126"/>
      <c r="J3744" s="126"/>
      <c r="K3744" s="126"/>
    </row>
    <row r="3745" spans="1:11" s="122" customFormat="1">
      <c r="A3745" s="127" t="s">
        <v>2082</v>
      </c>
      <c r="B3745" s="127">
        <v>64000</v>
      </c>
      <c r="C3745" s="127">
        <f t="shared" si="138"/>
        <v>2257500</v>
      </c>
      <c r="D3745" s="129">
        <f t="shared" si="139"/>
        <v>67200</v>
      </c>
      <c r="E3745" s="130" t="s">
        <v>7180</v>
      </c>
      <c r="F3745" s="136"/>
      <c r="G3745" s="126"/>
      <c r="H3745" s="126"/>
      <c r="I3745" s="126"/>
      <c r="J3745" s="126"/>
      <c r="K3745" s="126"/>
    </row>
    <row r="3746" spans="1:11" s="122" customFormat="1">
      <c r="A3746" s="127" t="s">
        <v>2083</v>
      </c>
      <c r="B3746" s="127">
        <v>65000</v>
      </c>
      <c r="C3746" s="127">
        <f t="shared" si="138"/>
        <v>2292500</v>
      </c>
      <c r="D3746" s="129">
        <f t="shared" si="139"/>
        <v>68250</v>
      </c>
      <c r="E3746" s="130" t="s">
        <v>7180</v>
      </c>
      <c r="F3746" s="136"/>
      <c r="G3746" s="126"/>
      <c r="H3746" s="126"/>
      <c r="I3746" s="126"/>
      <c r="J3746" s="126"/>
      <c r="K3746" s="126"/>
    </row>
    <row r="3747" spans="1:11" s="122" customFormat="1">
      <c r="A3747" s="127" t="s">
        <v>2084</v>
      </c>
      <c r="B3747" s="127">
        <v>66000</v>
      </c>
      <c r="C3747" s="127">
        <f t="shared" ref="C3747:C3810" si="140">C3746+35000</f>
        <v>2327500</v>
      </c>
      <c r="D3747" s="129">
        <f t="shared" si="139"/>
        <v>69300</v>
      </c>
      <c r="E3747" s="130" t="s">
        <v>7180</v>
      </c>
      <c r="F3747" s="136"/>
      <c r="G3747" s="126"/>
      <c r="H3747" s="126"/>
      <c r="I3747" s="126"/>
      <c r="J3747" s="126"/>
      <c r="K3747" s="126"/>
    </row>
    <row r="3748" spans="1:11" s="122" customFormat="1">
      <c r="A3748" s="127" t="s">
        <v>2085</v>
      </c>
      <c r="B3748" s="127">
        <v>67000</v>
      </c>
      <c r="C3748" s="127">
        <f t="shared" si="140"/>
        <v>2362500</v>
      </c>
      <c r="D3748" s="129">
        <f t="shared" si="139"/>
        <v>70350</v>
      </c>
      <c r="E3748" s="130" t="s">
        <v>7180</v>
      </c>
      <c r="F3748" s="136"/>
      <c r="G3748" s="126"/>
      <c r="H3748" s="126"/>
      <c r="I3748" s="126"/>
      <c r="J3748" s="126"/>
      <c r="K3748" s="126"/>
    </row>
    <row r="3749" spans="1:11" s="122" customFormat="1">
      <c r="A3749" s="127" t="s">
        <v>2086</v>
      </c>
      <c r="B3749" s="127">
        <v>68000</v>
      </c>
      <c r="C3749" s="127">
        <f t="shared" si="140"/>
        <v>2397500</v>
      </c>
      <c r="D3749" s="129">
        <f t="shared" si="139"/>
        <v>71400</v>
      </c>
      <c r="E3749" s="130" t="s">
        <v>7180</v>
      </c>
      <c r="F3749" s="136"/>
      <c r="G3749" s="126"/>
      <c r="H3749" s="126"/>
      <c r="I3749" s="126"/>
      <c r="J3749" s="126"/>
      <c r="K3749" s="126"/>
    </row>
    <row r="3750" spans="1:11" s="122" customFormat="1">
      <c r="A3750" s="127" t="s">
        <v>2087</v>
      </c>
      <c r="B3750" s="127">
        <v>69000</v>
      </c>
      <c r="C3750" s="127">
        <f t="shared" si="140"/>
        <v>2432500</v>
      </c>
      <c r="D3750" s="129">
        <f t="shared" si="139"/>
        <v>72450</v>
      </c>
      <c r="E3750" s="130" t="s">
        <v>7180</v>
      </c>
      <c r="F3750" s="136"/>
      <c r="G3750" s="126"/>
      <c r="H3750" s="126"/>
      <c r="I3750" s="126"/>
      <c r="J3750" s="126"/>
      <c r="K3750" s="126"/>
    </row>
    <row r="3751" spans="1:11" s="122" customFormat="1">
      <c r="A3751" s="127" t="s">
        <v>2088</v>
      </c>
      <c r="B3751" s="127">
        <v>70000</v>
      </c>
      <c r="C3751" s="127">
        <f t="shared" si="140"/>
        <v>2467500</v>
      </c>
      <c r="D3751" s="129">
        <f t="shared" si="139"/>
        <v>73500</v>
      </c>
      <c r="E3751" s="130" t="s">
        <v>7180</v>
      </c>
      <c r="F3751" s="136"/>
      <c r="G3751" s="126"/>
      <c r="H3751" s="126"/>
      <c r="I3751" s="126"/>
      <c r="J3751" s="126"/>
      <c r="K3751" s="126"/>
    </row>
    <row r="3752" spans="1:11" s="122" customFormat="1">
      <c r="A3752" s="127" t="s">
        <v>2089</v>
      </c>
      <c r="B3752" s="127">
        <v>71000</v>
      </c>
      <c r="C3752" s="127">
        <f t="shared" si="140"/>
        <v>2502500</v>
      </c>
      <c r="D3752" s="129">
        <f t="shared" si="139"/>
        <v>74550</v>
      </c>
      <c r="E3752" s="130" t="s">
        <v>7180</v>
      </c>
      <c r="F3752" s="136"/>
      <c r="G3752" s="126"/>
      <c r="H3752" s="126"/>
      <c r="I3752" s="126"/>
      <c r="J3752" s="126"/>
      <c r="K3752" s="126"/>
    </row>
    <row r="3753" spans="1:11" s="122" customFormat="1">
      <c r="A3753" s="127" t="s">
        <v>2090</v>
      </c>
      <c r="B3753" s="127">
        <v>72000</v>
      </c>
      <c r="C3753" s="127">
        <f t="shared" si="140"/>
        <v>2537500</v>
      </c>
      <c r="D3753" s="129">
        <f t="shared" si="139"/>
        <v>75600</v>
      </c>
      <c r="E3753" s="130" t="s">
        <v>7180</v>
      </c>
      <c r="F3753" s="136"/>
      <c r="G3753" s="126"/>
      <c r="H3753" s="126"/>
      <c r="I3753" s="126"/>
      <c r="J3753" s="126"/>
      <c r="K3753" s="126"/>
    </row>
    <row r="3754" spans="1:11" s="122" customFormat="1">
      <c r="A3754" s="127" t="s">
        <v>2091</v>
      </c>
      <c r="B3754" s="127">
        <v>73000</v>
      </c>
      <c r="C3754" s="127">
        <f t="shared" si="140"/>
        <v>2572500</v>
      </c>
      <c r="D3754" s="129">
        <f t="shared" si="139"/>
        <v>76650</v>
      </c>
      <c r="E3754" s="130" t="s">
        <v>7180</v>
      </c>
      <c r="F3754" s="136"/>
      <c r="G3754" s="126"/>
      <c r="H3754" s="126"/>
      <c r="I3754" s="126"/>
      <c r="J3754" s="126"/>
      <c r="K3754" s="126"/>
    </row>
    <row r="3755" spans="1:11" s="122" customFormat="1">
      <c r="A3755" s="127" t="s">
        <v>2092</v>
      </c>
      <c r="B3755" s="127">
        <v>74000</v>
      </c>
      <c r="C3755" s="127">
        <f t="shared" si="140"/>
        <v>2607500</v>
      </c>
      <c r="D3755" s="129">
        <f t="shared" si="139"/>
        <v>77700</v>
      </c>
      <c r="E3755" s="130" t="s">
        <v>7180</v>
      </c>
      <c r="F3755" s="136"/>
      <c r="G3755" s="126"/>
      <c r="H3755" s="126"/>
      <c r="I3755" s="126"/>
      <c r="J3755" s="126"/>
      <c r="K3755" s="126"/>
    </row>
    <row r="3756" spans="1:11" s="122" customFormat="1">
      <c r="A3756" s="127" t="s">
        <v>2093</v>
      </c>
      <c r="B3756" s="127">
        <v>75000</v>
      </c>
      <c r="C3756" s="127">
        <f t="shared" si="140"/>
        <v>2642500</v>
      </c>
      <c r="D3756" s="129">
        <f t="shared" si="139"/>
        <v>78750</v>
      </c>
      <c r="E3756" s="130" t="s">
        <v>7180</v>
      </c>
      <c r="F3756" s="136"/>
      <c r="G3756" s="126"/>
      <c r="H3756" s="126"/>
      <c r="I3756" s="126"/>
      <c r="J3756" s="126"/>
      <c r="K3756" s="126"/>
    </row>
    <row r="3757" spans="1:11" s="122" customFormat="1">
      <c r="A3757" s="127" t="s">
        <v>2094</v>
      </c>
      <c r="B3757" s="127">
        <v>76000</v>
      </c>
      <c r="C3757" s="127">
        <f t="shared" si="140"/>
        <v>2677500</v>
      </c>
      <c r="D3757" s="129">
        <f t="shared" si="139"/>
        <v>79800</v>
      </c>
      <c r="E3757" s="130" t="s">
        <v>7180</v>
      </c>
      <c r="F3757" s="136"/>
      <c r="G3757" s="126"/>
      <c r="H3757" s="126"/>
      <c r="I3757" s="126"/>
      <c r="J3757" s="126"/>
      <c r="K3757" s="126"/>
    </row>
    <row r="3758" spans="1:11" s="122" customFormat="1">
      <c r="A3758" s="127" t="s">
        <v>2095</v>
      </c>
      <c r="B3758" s="127">
        <v>77000</v>
      </c>
      <c r="C3758" s="127">
        <f t="shared" si="140"/>
        <v>2712500</v>
      </c>
      <c r="D3758" s="129">
        <f t="shared" si="139"/>
        <v>80850</v>
      </c>
      <c r="E3758" s="130" t="s">
        <v>7180</v>
      </c>
      <c r="F3758" s="136"/>
      <c r="G3758" s="126"/>
      <c r="H3758" s="126"/>
      <c r="I3758" s="126"/>
      <c r="J3758" s="126"/>
      <c r="K3758" s="126"/>
    </row>
    <row r="3759" spans="1:11" s="122" customFormat="1">
      <c r="A3759" s="127" t="s">
        <v>2096</v>
      </c>
      <c r="B3759" s="127">
        <v>78000</v>
      </c>
      <c r="C3759" s="127">
        <f t="shared" si="140"/>
        <v>2747500</v>
      </c>
      <c r="D3759" s="129">
        <f t="shared" si="139"/>
        <v>81900</v>
      </c>
      <c r="E3759" s="130" t="s">
        <v>7180</v>
      </c>
      <c r="F3759" s="136"/>
      <c r="G3759" s="126"/>
      <c r="H3759" s="126"/>
      <c r="I3759" s="126"/>
      <c r="J3759" s="126"/>
      <c r="K3759" s="126"/>
    </row>
    <row r="3760" spans="1:11" s="122" customFormat="1">
      <c r="A3760" s="127" t="s">
        <v>2097</v>
      </c>
      <c r="B3760" s="127">
        <v>79000</v>
      </c>
      <c r="C3760" s="127">
        <f t="shared" si="140"/>
        <v>2782500</v>
      </c>
      <c r="D3760" s="129">
        <f t="shared" si="139"/>
        <v>82950</v>
      </c>
      <c r="E3760" s="130" t="s">
        <v>7180</v>
      </c>
      <c r="F3760" s="136"/>
      <c r="G3760" s="126"/>
      <c r="H3760" s="126"/>
      <c r="I3760" s="126"/>
      <c r="J3760" s="126"/>
      <c r="K3760" s="126"/>
    </row>
    <row r="3761" spans="1:11" s="122" customFormat="1">
      <c r="A3761" s="127" t="s">
        <v>2098</v>
      </c>
      <c r="B3761" s="127">
        <v>80000</v>
      </c>
      <c r="C3761" s="127">
        <f t="shared" si="140"/>
        <v>2817500</v>
      </c>
      <c r="D3761" s="129">
        <f t="shared" si="139"/>
        <v>84000</v>
      </c>
      <c r="E3761" s="130" t="s">
        <v>7180</v>
      </c>
      <c r="F3761" s="136"/>
      <c r="G3761" s="126"/>
      <c r="H3761" s="126"/>
      <c r="I3761" s="126"/>
      <c r="J3761" s="126"/>
      <c r="K3761" s="126"/>
    </row>
    <row r="3762" spans="1:11" s="122" customFormat="1">
      <c r="A3762" s="127" t="s">
        <v>2099</v>
      </c>
      <c r="B3762" s="127">
        <v>81000</v>
      </c>
      <c r="C3762" s="127">
        <f t="shared" si="140"/>
        <v>2852500</v>
      </c>
      <c r="D3762" s="129">
        <f t="shared" si="139"/>
        <v>85050</v>
      </c>
      <c r="E3762" s="130" t="s">
        <v>7180</v>
      </c>
      <c r="F3762" s="136"/>
      <c r="G3762" s="126"/>
      <c r="H3762" s="126"/>
      <c r="I3762" s="126"/>
      <c r="J3762" s="126"/>
      <c r="K3762" s="126"/>
    </row>
    <row r="3763" spans="1:11" s="122" customFormat="1">
      <c r="A3763" s="127" t="s">
        <v>2100</v>
      </c>
      <c r="B3763" s="127">
        <v>82000</v>
      </c>
      <c r="C3763" s="127">
        <f t="shared" si="140"/>
        <v>2887500</v>
      </c>
      <c r="D3763" s="129">
        <f t="shared" si="139"/>
        <v>86100</v>
      </c>
      <c r="E3763" s="130" t="s">
        <v>7180</v>
      </c>
      <c r="F3763" s="136"/>
      <c r="G3763" s="126"/>
      <c r="H3763" s="126"/>
      <c r="I3763" s="126"/>
      <c r="J3763" s="126"/>
      <c r="K3763" s="126"/>
    </row>
    <row r="3764" spans="1:11" s="122" customFormat="1">
      <c r="A3764" s="127" t="s">
        <v>2101</v>
      </c>
      <c r="B3764" s="127">
        <v>83000</v>
      </c>
      <c r="C3764" s="127">
        <f t="shared" si="140"/>
        <v>2922500</v>
      </c>
      <c r="D3764" s="129">
        <f t="shared" si="139"/>
        <v>87150</v>
      </c>
      <c r="E3764" s="130" t="s">
        <v>7180</v>
      </c>
      <c r="F3764" s="136"/>
      <c r="G3764" s="126"/>
      <c r="H3764" s="126"/>
      <c r="I3764" s="126"/>
      <c r="J3764" s="126"/>
      <c r="K3764" s="126"/>
    </row>
    <row r="3765" spans="1:11" s="122" customFormat="1">
      <c r="A3765" s="127" t="s">
        <v>2102</v>
      </c>
      <c r="B3765" s="127">
        <v>84000</v>
      </c>
      <c r="C3765" s="127">
        <f t="shared" si="140"/>
        <v>2957500</v>
      </c>
      <c r="D3765" s="129">
        <f t="shared" si="139"/>
        <v>88200</v>
      </c>
      <c r="E3765" s="130" t="s">
        <v>7180</v>
      </c>
      <c r="F3765" s="136"/>
      <c r="G3765" s="126"/>
      <c r="H3765" s="126"/>
      <c r="I3765" s="126"/>
      <c r="J3765" s="126"/>
      <c r="K3765" s="126"/>
    </row>
    <row r="3766" spans="1:11" s="122" customFormat="1">
      <c r="A3766" s="127" t="s">
        <v>2103</v>
      </c>
      <c r="B3766" s="127">
        <v>85000</v>
      </c>
      <c r="C3766" s="127">
        <f t="shared" si="140"/>
        <v>2992500</v>
      </c>
      <c r="D3766" s="129">
        <f t="shared" si="139"/>
        <v>89250</v>
      </c>
      <c r="E3766" s="130" t="s">
        <v>7180</v>
      </c>
      <c r="F3766" s="136"/>
      <c r="G3766" s="126"/>
      <c r="H3766" s="126"/>
      <c r="I3766" s="126"/>
      <c r="J3766" s="126"/>
      <c r="K3766" s="126"/>
    </row>
    <row r="3767" spans="1:11" s="122" customFormat="1">
      <c r="A3767" s="127" t="s">
        <v>2104</v>
      </c>
      <c r="B3767" s="127">
        <v>86000</v>
      </c>
      <c r="C3767" s="127">
        <f t="shared" si="140"/>
        <v>3027500</v>
      </c>
      <c r="D3767" s="129">
        <f t="shared" si="139"/>
        <v>90300</v>
      </c>
      <c r="E3767" s="130" t="s">
        <v>7180</v>
      </c>
      <c r="F3767" s="136"/>
      <c r="G3767" s="126"/>
      <c r="H3767" s="126"/>
      <c r="I3767" s="126"/>
      <c r="J3767" s="126"/>
      <c r="K3767" s="126"/>
    </row>
    <row r="3768" spans="1:11" s="122" customFormat="1">
      <c r="A3768" s="127" t="s">
        <v>2105</v>
      </c>
      <c r="B3768" s="127">
        <v>87000</v>
      </c>
      <c r="C3768" s="127">
        <f t="shared" si="140"/>
        <v>3062500</v>
      </c>
      <c r="D3768" s="129">
        <f t="shared" si="139"/>
        <v>91350</v>
      </c>
      <c r="E3768" s="130" t="s">
        <v>7180</v>
      </c>
      <c r="F3768" s="136"/>
      <c r="G3768" s="126"/>
      <c r="H3768" s="126"/>
      <c r="I3768" s="126"/>
      <c r="J3768" s="126"/>
      <c r="K3768" s="126"/>
    </row>
    <row r="3769" spans="1:11" s="122" customFormat="1">
      <c r="A3769" s="127" t="s">
        <v>2106</v>
      </c>
      <c r="B3769" s="127">
        <v>88000</v>
      </c>
      <c r="C3769" s="127">
        <f t="shared" si="140"/>
        <v>3097500</v>
      </c>
      <c r="D3769" s="129">
        <f t="shared" si="139"/>
        <v>92400</v>
      </c>
      <c r="E3769" s="130" t="s">
        <v>7180</v>
      </c>
      <c r="F3769" s="136"/>
      <c r="G3769" s="126"/>
      <c r="H3769" s="126"/>
      <c r="I3769" s="126"/>
      <c r="J3769" s="126"/>
      <c r="K3769" s="126"/>
    </row>
    <row r="3770" spans="1:11" s="122" customFormat="1">
      <c r="A3770" s="127" t="s">
        <v>2107</v>
      </c>
      <c r="B3770" s="127">
        <v>89000</v>
      </c>
      <c r="C3770" s="127">
        <f t="shared" si="140"/>
        <v>3132500</v>
      </c>
      <c r="D3770" s="129">
        <f t="shared" si="139"/>
        <v>93450</v>
      </c>
      <c r="E3770" s="130" t="s">
        <v>7180</v>
      </c>
      <c r="F3770" s="136"/>
      <c r="G3770" s="126"/>
      <c r="H3770" s="126"/>
      <c r="I3770" s="126"/>
      <c r="J3770" s="126"/>
      <c r="K3770" s="126"/>
    </row>
    <row r="3771" spans="1:11" s="122" customFormat="1">
      <c r="A3771" s="127" t="s">
        <v>2108</v>
      </c>
      <c r="B3771" s="127">
        <v>90000</v>
      </c>
      <c r="C3771" s="127">
        <f t="shared" si="140"/>
        <v>3167500</v>
      </c>
      <c r="D3771" s="129">
        <f t="shared" si="139"/>
        <v>94500</v>
      </c>
      <c r="E3771" s="130" t="s">
        <v>7180</v>
      </c>
      <c r="F3771" s="136"/>
      <c r="G3771" s="126"/>
      <c r="H3771" s="126"/>
      <c r="I3771" s="126"/>
      <c r="J3771" s="126"/>
      <c r="K3771" s="126"/>
    </row>
    <row r="3772" spans="1:11" s="122" customFormat="1">
      <c r="A3772" s="127" t="s">
        <v>2109</v>
      </c>
      <c r="B3772" s="127">
        <v>91000</v>
      </c>
      <c r="C3772" s="127">
        <f t="shared" si="140"/>
        <v>3202500</v>
      </c>
      <c r="D3772" s="129">
        <f t="shared" si="139"/>
        <v>95550</v>
      </c>
      <c r="E3772" s="130" t="s">
        <v>7180</v>
      </c>
      <c r="F3772" s="136"/>
      <c r="G3772" s="126"/>
      <c r="H3772" s="126"/>
      <c r="I3772" s="126"/>
      <c r="J3772" s="126"/>
      <c r="K3772" s="126"/>
    </row>
    <row r="3773" spans="1:11" s="122" customFormat="1">
      <c r="A3773" s="127" t="s">
        <v>2110</v>
      </c>
      <c r="B3773" s="127">
        <v>92000</v>
      </c>
      <c r="C3773" s="127">
        <f t="shared" si="140"/>
        <v>3237500</v>
      </c>
      <c r="D3773" s="129">
        <f t="shared" si="139"/>
        <v>96600</v>
      </c>
      <c r="E3773" s="130" t="s">
        <v>7180</v>
      </c>
      <c r="F3773" s="136"/>
      <c r="G3773" s="126"/>
      <c r="H3773" s="126"/>
      <c r="I3773" s="126"/>
      <c r="J3773" s="126"/>
      <c r="K3773" s="126"/>
    </row>
    <row r="3774" spans="1:11" s="122" customFormat="1">
      <c r="A3774" s="127" t="s">
        <v>2111</v>
      </c>
      <c r="B3774" s="127">
        <v>93000</v>
      </c>
      <c r="C3774" s="127">
        <f t="shared" si="140"/>
        <v>3272500</v>
      </c>
      <c r="D3774" s="129">
        <f t="shared" si="139"/>
        <v>97650</v>
      </c>
      <c r="E3774" s="130" t="s">
        <v>7180</v>
      </c>
      <c r="F3774" s="136"/>
      <c r="G3774" s="126"/>
      <c r="H3774" s="126"/>
      <c r="I3774" s="126"/>
      <c r="J3774" s="126"/>
      <c r="K3774" s="126"/>
    </row>
    <row r="3775" spans="1:11" s="122" customFormat="1">
      <c r="A3775" s="127" t="s">
        <v>2112</v>
      </c>
      <c r="B3775" s="127">
        <v>94000</v>
      </c>
      <c r="C3775" s="127">
        <f t="shared" si="140"/>
        <v>3307500</v>
      </c>
      <c r="D3775" s="129">
        <f t="shared" si="139"/>
        <v>98700</v>
      </c>
      <c r="E3775" s="130" t="s">
        <v>7180</v>
      </c>
      <c r="F3775" s="136"/>
      <c r="G3775" s="126"/>
      <c r="H3775" s="126"/>
      <c r="I3775" s="126"/>
      <c r="J3775" s="126"/>
      <c r="K3775" s="126"/>
    </row>
    <row r="3776" spans="1:11" s="122" customFormat="1">
      <c r="A3776" s="127" t="s">
        <v>2113</v>
      </c>
      <c r="B3776" s="127">
        <v>95000</v>
      </c>
      <c r="C3776" s="127">
        <f t="shared" si="140"/>
        <v>3342500</v>
      </c>
      <c r="D3776" s="129">
        <f t="shared" si="139"/>
        <v>99750</v>
      </c>
      <c r="E3776" s="130" t="s">
        <v>7180</v>
      </c>
      <c r="F3776" s="136"/>
      <c r="G3776" s="126"/>
      <c r="H3776" s="126"/>
      <c r="I3776" s="126"/>
      <c r="J3776" s="126"/>
      <c r="K3776" s="126"/>
    </row>
    <row r="3777" spans="1:11" s="122" customFormat="1">
      <c r="A3777" s="127" t="s">
        <v>2114</v>
      </c>
      <c r="B3777" s="127">
        <v>96000</v>
      </c>
      <c r="C3777" s="127">
        <f t="shared" si="140"/>
        <v>3377500</v>
      </c>
      <c r="D3777" s="129">
        <f t="shared" si="139"/>
        <v>100800</v>
      </c>
      <c r="E3777" s="130" t="s">
        <v>7180</v>
      </c>
      <c r="F3777" s="136"/>
      <c r="G3777" s="126"/>
      <c r="H3777" s="126"/>
      <c r="I3777" s="126"/>
      <c r="J3777" s="126"/>
      <c r="K3777" s="126"/>
    </row>
    <row r="3778" spans="1:11" s="122" customFormat="1">
      <c r="A3778" s="127" t="s">
        <v>2115</v>
      </c>
      <c r="B3778" s="127">
        <v>97000</v>
      </c>
      <c r="C3778" s="127">
        <f t="shared" si="140"/>
        <v>3412500</v>
      </c>
      <c r="D3778" s="129">
        <f t="shared" si="139"/>
        <v>101850</v>
      </c>
      <c r="E3778" s="130" t="s">
        <v>7180</v>
      </c>
      <c r="F3778" s="136"/>
      <c r="G3778" s="126"/>
      <c r="H3778" s="126"/>
      <c r="I3778" s="126"/>
      <c r="J3778" s="126"/>
      <c r="K3778" s="126"/>
    </row>
    <row r="3779" spans="1:11" s="122" customFormat="1">
      <c r="A3779" s="127" t="s">
        <v>2116</v>
      </c>
      <c r="B3779" s="127">
        <v>98000</v>
      </c>
      <c r="C3779" s="127">
        <f t="shared" si="140"/>
        <v>3447500</v>
      </c>
      <c r="D3779" s="129">
        <f t="shared" si="139"/>
        <v>102900</v>
      </c>
      <c r="E3779" s="130" t="s">
        <v>7180</v>
      </c>
      <c r="F3779" s="136"/>
      <c r="G3779" s="126"/>
      <c r="H3779" s="126"/>
      <c r="I3779" s="126"/>
      <c r="J3779" s="126"/>
      <c r="K3779" s="126"/>
    </row>
    <row r="3780" spans="1:11" s="122" customFormat="1">
      <c r="A3780" s="127" t="s">
        <v>2117</v>
      </c>
      <c r="B3780" s="127">
        <v>99000</v>
      </c>
      <c r="C3780" s="127">
        <f t="shared" si="140"/>
        <v>3482500</v>
      </c>
      <c r="D3780" s="129">
        <f t="shared" si="139"/>
        <v>103950</v>
      </c>
      <c r="E3780" s="130" t="s">
        <v>7180</v>
      </c>
      <c r="F3780" s="136"/>
      <c r="G3780" s="126"/>
      <c r="H3780" s="126"/>
      <c r="I3780" s="126"/>
      <c r="J3780" s="126"/>
      <c r="K3780" s="126"/>
    </row>
    <row r="3781" spans="1:11" s="122" customFormat="1">
      <c r="A3781" s="127" t="s">
        <v>2118</v>
      </c>
      <c r="B3781" s="127">
        <v>100000</v>
      </c>
      <c r="C3781" s="127">
        <f t="shared" si="140"/>
        <v>3517500</v>
      </c>
      <c r="D3781" s="129">
        <f t="shared" si="139"/>
        <v>105000</v>
      </c>
      <c r="E3781" s="130" t="s">
        <v>7180</v>
      </c>
      <c r="F3781" s="136"/>
      <c r="G3781" s="126"/>
      <c r="H3781" s="126"/>
      <c r="I3781" s="126"/>
      <c r="J3781" s="126"/>
      <c r="K3781" s="126"/>
    </row>
    <row r="3782" spans="1:11" s="122" customFormat="1">
      <c r="A3782" s="127" t="s">
        <v>2119</v>
      </c>
      <c r="B3782" s="127">
        <v>101000</v>
      </c>
      <c r="C3782" s="127">
        <f t="shared" si="140"/>
        <v>3552500</v>
      </c>
      <c r="D3782" s="129">
        <f t="shared" si="139"/>
        <v>106050</v>
      </c>
      <c r="E3782" s="130" t="s">
        <v>7180</v>
      </c>
      <c r="F3782" s="136"/>
      <c r="G3782" s="126"/>
      <c r="H3782" s="126"/>
      <c r="I3782" s="126"/>
      <c r="J3782" s="126"/>
      <c r="K3782" s="126"/>
    </row>
    <row r="3783" spans="1:11" s="122" customFormat="1">
      <c r="A3783" s="127" t="s">
        <v>2120</v>
      </c>
      <c r="B3783" s="127">
        <v>102000</v>
      </c>
      <c r="C3783" s="127">
        <f t="shared" si="140"/>
        <v>3587500</v>
      </c>
      <c r="D3783" s="129">
        <f t="shared" si="139"/>
        <v>107100</v>
      </c>
      <c r="E3783" s="130" t="s">
        <v>7180</v>
      </c>
      <c r="F3783" s="136"/>
      <c r="G3783" s="126"/>
      <c r="H3783" s="126"/>
      <c r="I3783" s="126"/>
      <c r="J3783" s="126"/>
      <c r="K3783" s="126"/>
    </row>
    <row r="3784" spans="1:11" s="122" customFormat="1">
      <c r="A3784" s="127" t="s">
        <v>2121</v>
      </c>
      <c r="B3784" s="127">
        <v>103000</v>
      </c>
      <c r="C3784" s="127">
        <f t="shared" si="140"/>
        <v>3622500</v>
      </c>
      <c r="D3784" s="129">
        <f t="shared" si="139"/>
        <v>108150</v>
      </c>
      <c r="E3784" s="130" t="s">
        <v>7180</v>
      </c>
      <c r="F3784" s="136"/>
      <c r="G3784" s="126"/>
      <c r="H3784" s="126"/>
      <c r="I3784" s="126"/>
      <c r="J3784" s="126"/>
      <c r="K3784" s="126"/>
    </row>
    <row r="3785" spans="1:11" s="122" customFormat="1">
      <c r="A3785" s="127" t="s">
        <v>2122</v>
      </c>
      <c r="B3785" s="127">
        <v>104000</v>
      </c>
      <c r="C3785" s="127">
        <f t="shared" si="140"/>
        <v>3657500</v>
      </c>
      <c r="D3785" s="129">
        <f t="shared" si="139"/>
        <v>109200</v>
      </c>
      <c r="E3785" s="130" t="s">
        <v>7180</v>
      </c>
      <c r="F3785" s="136"/>
      <c r="G3785" s="126"/>
      <c r="H3785" s="126"/>
      <c r="I3785" s="126"/>
      <c r="J3785" s="126"/>
      <c r="K3785" s="126"/>
    </row>
    <row r="3786" spans="1:11" s="122" customFormat="1">
      <c r="A3786" s="127" t="s">
        <v>2123</v>
      </c>
      <c r="B3786" s="127">
        <v>105000</v>
      </c>
      <c r="C3786" s="127">
        <f t="shared" si="140"/>
        <v>3692500</v>
      </c>
      <c r="D3786" s="129">
        <f t="shared" si="139"/>
        <v>110250</v>
      </c>
      <c r="E3786" s="130" t="s">
        <v>7180</v>
      </c>
      <c r="F3786" s="136"/>
      <c r="G3786" s="126"/>
      <c r="H3786" s="126"/>
      <c r="I3786" s="126"/>
      <c r="J3786" s="126"/>
      <c r="K3786" s="126"/>
    </row>
    <row r="3787" spans="1:11" s="122" customFormat="1">
      <c r="A3787" s="127" t="s">
        <v>2124</v>
      </c>
      <c r="B3787" s="127">
        <v>106000</v>
      </c>
      <c r="C3787" s="127">
        <f t="shared" si="140"/>
        <v>3727500</v>
      </c>
      <c r="D3787" s="129">
        <f t="shared" ref="D3787:D3850" si="141">SUM($G$2)*(B3787*0.001)</f>
        <v>111300</v>
      </c>
      <c r="E3787" s="130" t="s">
        <v>7180</v>
      </c>
      <c r="F3787" s="136"/>
      <c r="G3787" s="126"/>
      <c r="H3787" s="126"/>
      <c r="I3787" s="126"/>
      <c r="J3787" s="126"/>
      <c r="K3787" s="126"/>
    </row>
    <row r="3788" spans="1:11" s="122" customFormat="1">
      <c r="A3788" s="127" t="s">
        <v>2125</v>
      </c>
      <c r="B3788" s="127">
        <v>107000</v>
      </c>
      <c r="C3788" s="127">
        <f t="shared" si="140"/>
        <v>3762500</v>
      </c>
      <c r="D3788" s="129">
        <f t="shared" si="141"/>
        <v>112350</v>
      </c>
      <c r="E3788" s="130" t="s">
        <v>7180</v>
      </c>
      <c r="F3788" s="136"/>
      <c r="G3788" s="126"/>
      <c r="H3788" s="126"/>
      <c r="I3788" s="126"/>
      <c r="J3788" s="126"/>
      <c r="K3788" s="126"/>
    </row>
    <row r="3789" spans="1:11" s="122" customFormat="1">
      <c r="A3789" s="127" t="s">
        <v>2126</v>
      </c>
      <c r="B3789" s="127">
        <v>108000</v>
      </c>
      <c r="C3789" s="127">
        <f t="shared" si="140"/>
        <v>3797500</v>
      </c>
      <c r="D3789" s="129">
        <f t="shared" si="141"/>
        <v>113400</v>
      </c>
      <c r="E3789" s="130" t="s">
        <v>7180</v>
      </c>
      <c r="F3789" s="136"/>
      <c r="G3789" s="126"/>
      <c r="H3789" s="126"/>
      <c r="I3789" s="126"/>
      <c r="J3789" s="126"/>
      <c r="K3789" s="126"/>
    </row>
    <row r="3790" spans="1:11" s="122" customFormat="1">
      <c r="A3790" s="127" t="s">
        <v>2127</v>
      </c>
      <c r="B3790" s="127">
        <v>109000</v>
      </c>
      <c r="C3790" s="127">
        <f t="shared" si="140"/>
        <v>3832500</v>
      </c>
      <c r="D3790" s="129">
        <f t="shared" si="141"/>
        <v>114450</v>
      </c>
      <c r="E3790" s="130" t="s">
        <v>7180</v>
      </c>
      <c r="F3790" s="136"/>
      <c r="G3790" s="126"/>
      <c r="H3790" s="126"/>
      <c r="I3790" s="126"/>
      <c r="J3790" s="126"/>
      <c r="K3790" s="126"/>
    </row>
    <row r="3791" spans="1:11" s="122" customFormat="1">
      <c r="A3791" s="127" t="s">
        <v>2128</v>
      </c>
      <c r="B3791" s="127">
        <v>110000</v>
      </c>
      <c r="C3791" s="127">
        <f t="shared" si="140"/>
        <v>3867500</v>
      </c>
      <c r="D3791" s="129">
        <f t="shared" si="141"/>
        <v>115500</v>
      </c>
      <c r="E3791" s="130" t="s">
        <v>7180</v>
      </c>
      <c r="F3791" s="136"/>
      <c r="G3791" s="126"/>
      <c r="H3791" s="126"/>
      <c r="I3791" s="126"/>
      <c r="J3791" s="126"/>
      <c r="K3791" s="126"/>
    </row>
    <row r="3792" spans="1:11" s="122" customFormat="1">
      <c r="A3792" s="127" t="s">
        <v>2129</v>
      </c>
      <c r="B3792" s="127">
        <v>111000</v>
      </c>
      <c r="C3792" s="127">
        <f t="shared" si="140"/>
        <v>3902500</v>
      </c>
      <c r="D3792" s="129">
        <f t="shared" si="141"/>
        <v>116550</v>
      </c>
      <c r="E3792" s="130" t="s">
        <v>7180</v>
      </c>
      <c r="F3792" s="136"/>
      <c r="G3792" s="126"/>
      <c r="H3792" s="126"/>
      <c r="I3792" s="126"/>
      <c r="J3792" s="126"/>
      <c r="K3792" s="126"/>
    </row>
    <row r="3793" spans="1:11" s="122" customFormat="1">
      <c r="A3793" s="127" t="s">
        <v>2130</v>
      </c>
      <c r="B3793" s="127">
        <v>112000</v>
      </c>
      <c r="C3793" s="127">
        <f t="shared" si="140"/>
        <v>3937500</v>
      </c>
      <c r="D3793" s="129">
        <f t="shared" si="141"/>
        <v>117600</v>
      </c>
      <c r="E3793" s="130" t="s">
        <v>7180</v>
      </c>
      <c r="F3793" s="136"/>
      <c r="G3793" s="126"/>
      <c r="H3793" s="126"/>
      <c r="I3793" s="126"/>
      <c r="J3793" s="126"/>
      <c r="K3793" s="126"/>
    </row>
    <row r="3794" spans="1:11" s="122" customFormat="1">
      <c r="A3794" s="127" t="s">
        <v>2131</v>
      </c>
      <c r="B3794" s="127">
        <v>113000</v>
      </c>
      <c r="C3794" s="127">
        <f t="shared" si="140"/>
        <v>3972500</v>
      </c>
      <c r="D3794" s="129">
        <f t="shared" si="141"/>
        <v>118650</v>
      </c>
      <c r="E3794" s="130" t="s">
        <v>7180</v>
      </c>
      <c r="F3794" s="136"/>
      <c r="G3794" s="126"/>
      <c r="H3794" s="126"/>
      <c r="I3794" s="126"/>
      <c r="J3794" s="126"/>
      <c r="K3794" s="126"/>
    </row>
    <row r="3795" spans="1:11" s="122" customFormat="1">
      <c r="A3795" s="127" t="s">
        <v>2132</v>
      </c>
      <c r="B3795" s="127">
        <v>114000</v>
      </c>
      <c r="C3795" s="127">
        <f t="shared" si="140"/>
        <v>4007500</v>
      </c>
      <c r="D3795" s="129">
        <f t="shared" si="141"/>
        <v>119700</v>
      </c>
      <c r="E3795" s="130" t="s">
        <v>7180</v>
      </c>
      <c r="F3795" s="136"/>
      <c r="G3795" s="126"/>
      <c r="H3795" s="126"/>
      <c r="I3795" s="126"/>
      <c r="J3795" s="126"/>
      <c r="K3795" s="126"/>
    </row>
    <row r="3796" spans="1:11" s="122" customFormat="1">
      <c r="A3796" s="127" t="s">
        <v>2133</v>
      </c>
      <c r="B3796" s="127">
        <v>115000</v>
      </c>
      <c r="C3796" s="127">
        <f t="shared" si="140"/>
        <v>4042500</v>
      </c>
      <c r="D3796" s="129">
        <f t="shared" si="141"/>
        <v>120750</v>
      </c>
      <c r="E3796" s="130" t="s">
        <v>7180</v>
      </c>
      <c r="F3796" s="136"/>
      <c r="G3796" s="126"/>
      <c r="H3796" s="126"/>
      <c r="I3796" s="126"/>
      <c r="J3796" s="126"/>
      <c r="K3796" s="126"/>
    </row>
    <row r="3797" spans="1:11" s="122" customFormat="1">
      <c r="A3797" s="127" t="s">
        <v>2134</v>
      </c>
      <c r="B3797" s="127">
        <v>116000</v>
      </c>
      <c r="C3797" s="127">
        <f t="shared" si="140"/>
        <v>4077500</v>
      </c>
      <c r="D3797" s="129">
        <f t="shared" si="141"/>
        <v>121800</v>
      </c>
      <c r="E3797" s="130" t="s">
        <v>7180</v>
      </c>
      <c r="F3797" s="136"/>
      <c r="G3797" s="126"/>
      <c r="H3797" s="126"/>
      <c r="I3797" s="126"/>
      <c r="J3797" s="126"/>
      <c r="K3797" s="126"/>
    </row>
    <row r="3798" spans="1:11" s="122" customFormat="1">
      <c r="A3798" s="127" t="s">
        <v>2135</v>
      </c>
      <c r="B3798" s="127">
        <v>117000</v>
      </c>
      <c r="C3798" s="127">
        <f t="shared" si="140"/>
        <v>4112500</v>
      </c>
      <c r="D3798" s="129">
        <f t="shared" si="141"/>
        <v>122850</v>
      </c>
      <c r="E3798" s="130" t="s">
        <v>7180</v>
      </c>
      <c r="F3798" s="136"/>
      <c r="G3798" s="126"/>
      <c r="H3798" s="126"/>
      <c r="I3798" s="126"/>
      <c r="J3798" s="126"/>
      <c r="K3798" s="126"/>
    </row>
    <row r="3799" spans="1:11" s="122" customFormat="1">
      <c r="A3799" s="127" t="s">
        <v>2136</v>
      </c>
      <c r="B3799" s="127">
        <v>118000</v>
      </c>
      <c r="C3799" s="127">
        <f t="shared" si="140"/>
        <v>4147500</v>
      </c>
      <c r="D3799" s="129">
        <f t="shared" si="141"/>
        <v>123900</v>
      </c>
      <c r="E3799" s="130" t="s">
        <v>7180</v>
      </c>
      <c r="F3799" s="136"/>
      <c r="G3799" s="126"/>
      <c r="H3799" s="126"/>
      <c r="I3799" s="126"/>
      <c r="J3799" s="126"/>
      <c r="K3799" s="126"/>
    </row>
    <row r="3800" spans="1:11" s="122" customFormat="1">
      <c r="A3800" s="127" t="s">
        <v>2137</v>
      </c>
      <c r="B3800" s="127">
        <v>119000</v>
      </c>
      <c r="C3800" s="127">
        <f t="shared" si="140"/>
        <v>4182500</v>
      </c>
      <c r="D3800" s="129">
        <f t="shared" si="141"/>
        <v>124950</v>
      </c>
      <c r="E3800" s="130" t="s">
        <v>7180</v>
      </c>
      <c r="F3800" s="136"/>
      <c r="G3800" s="126"/>
      <c r="H3800" s="126"/>
      <c r="I3800" s="126"/>
      <c r="J3800" s="126"/>
      <c r="K3800" s="126"/>
    </row>
    <row r="3801" spans="1:11" s="122" customFormat="1">
      <c r="A3801" s="127" t="s">
        <v>2138</v>
      </c>
      <c r="B3801" s="127">
        <v>120000</v>
      </c>
      <c r="C3801" s="127">
        <f t="shared" si="140"/>
        <v>4217500</v>
      </c>
      <c r="D3801" s="129">
        <f t="shared" si="141"/>
        <v>126000</v>
      </c>
      <c r="E3801" s="130" t="s">
        <v>7180</v>
      </c>
      <c r="F3801" s="136"/>
      <c r="G3801" s="126"/>
      <c r="H3801" s="126"/>
      <c r="I3801" s="126"/>
      <c r="J3801" s="126"/>
      <c r="K3801" s="126"/>
    </row>
    <row r="3802" spans="1:11" s="122" customFormat="1">
      <c r="A3802" s="127" t="s">
        <v>2139</v>
      </c>
      <c r="B3802" s="127">
        <v>121000</v>
      </c>
      <c r="C3802" s="127">
        <f t="shared" si="140"/>
        <v>4252500</v>
      </c>
      <c r="D3802" s="129">
        <f t="shared" si="141"/>
        <v>127050</v>
      </c>
      <c r="E3802" s="130" t="s">
        <v>7180</v>
      </c>
      <c r="F3802" s="136"/>
      <c r="G3802" s="126"/>
      <c r="H3802" s="126"/>
      <c r="I3802" s="126"/>
      <c r="J3802" s="126"/>
      <c r="K3802" s="126"/>
    </row>
    <row r="3803" spans="1:11" s="122" customFormat="1">
      <c r="A3803" s="127" t="s">
        <v>2140</v>
      </c>
      <c r="B3803" s="127">
        <v>122000</v>
      </c>
      <c r="C3803" s="127">
        <f t="shared" si="140"/>
        <v>4287500</v>
      </c>
      <c r="D3803" s="129">
        <f t="shared" si="141"/>
        <v>128100</v>
      </c>
      <c r="E3803" s="130" t="s">
        <v>7180</v>
      </c>
      <c r="F3803" s="136"/>
      <c r="G3803" s="126"/>
      <c r="H3803" s="126"/>
      <c r="I3803" s="126"/>
      <c r="J3803" s="126"/>
      <c r="K3803" s="126"/>
    </row>
    <row r="3804" spans="1:11" s="122" customFormat="1">
      <c r="A3804" s="127" t="s">
        <v>2141</v>
      </c>
      <c r="B3804" s="127">
        <v>123000</v>
      </c>
      <c r="C3804" s="127">
        <f t="shared" si="140"/>
        <v>4322500</v>
      </c>
      <c r="D3804" s="129">
        <f t="shared" si="141"/>
        <v>129150</v>
      </c>
      <c r="E3804" s="130" t="s">
        <v>7180</v>
      </c>
      <c r="F3804" s="136"/>
      <c r="G3804" s="126"/>
      <c r="H3804" s="126"/>
      <c r="I3804" s="126"/>
      <c r="J3804" s="126"/>
      <c r="K3804" s="126"/>
    </row>
    <row r="3805" spans="1:11" s="122" customFormat="1">
      <c r="A3805" s="127" t="s">
        <v>2142</v>
      </c>
      <c r="B3805" s="127">
        <v>124000</v>
      </c>
      <c r="C3805" s="127">
        <f t="shared" si="140"/>
        <v>4357500</v>
      </c>
      <c r="D3805" s="129">
        <f t="shared" si="141"/>
        <v>130200</v>
      </c>
      <c r="E3805" s="130" t="s">
        <v>7180</v>
      </c>
      <c r="F3805" s="136"/>
      <c r="G3805" s="126"/>
      <c r="H3805" s="126"/>
      <c r="I3805" s="126"/>
      <c r="J3805" s="126"/>
      <c r="K3805" s="126"/>
    </row>
    <row r="3806" spans="1:11" s="122" customFormat="1">
      <c r="A3806" s="127" t="s">
        <v>2143</v>
      </c>
      <c r="B3806" s="127">
        <v>125000</v>
      </c>
      <c r="C3806" s="127">
        <f t="shared" si="140"/>
        <v>4392500</v>
      </c>
      <c r="D3806" s="129">
        <f t="shared" si="141"/>
        <v>131250</v>
      </c>
      <c r="E3806" s="130" t="s">
        <v>7180</v>
      </c>
      <c r="F3806" s="136"/>
      <c r="G3806" s="126"/>
      <c r="H3806" s="126"/>
      <c r="I3806" s="126"/>
      <c r="J3806" s="126"/>
      <c r="K3806" s="126"/>
    </row>
    <row r="3807" spans="1:11" s="122" customFormat="1">
      <c r="A3807" s="127" t="s">
        <v>2144</v>
      </c>
      <c r="B3807" s="127">
        <v>126000</v>
      </c>
      <c r="C3807" s="127">
        <f t="shared" si="140"/>
        <v>4427500</v>
      </c>
      <c r="D3807" s="129">
        <f t="shared" si="141"/>
        <v>132300</v>
      </c>
      <c r="E3807" s="130" t="s">
        <v>7180</v>
      </c>
      <c r="F3807" s="136"/>
      <c r="G3807" s="126"/>
      <c r="H3807" s="126"/>
      <c r="I3807" s="126"/>
      <c r="J3807" s="126"/>
      <c r="K3807" s="126"/>
    </row>
    <row r="3808" spans="1:11" s="122" customFormat="1">
      <c r="A3808" s="127" t="s">
        <v>2145</v>
      </c>
      <c r="B3808" s="127">
        <v>127000</v>
      </c>
      <c r="C3808" s="127">
        <f t="shared" si="140"/>
        <v>4462500</v>
      </c>
      <c r="D3808" s="129">
        <f t="shared" si="141"/>
        <v>133350</v>
      </c>
      <c r="E3808" s="130" t="s">
        <v>7180</v>
      </c>
      <c r="F3808" s="136"/>
      <c r="G3808" s="126"/>
      <c r="H3808" s="126"/>
      <c r="I3808" s="126"/>
      <c r="J3808" s="126"/>
      <c r="K3808" s="126"/>
    </row>
    <row r="3809" spans="1:11" s="122" customFormat="1">
      <c r="A3809" s="127" t="s">
        <v>2146</v>
      </c>
      <c r="B3809" s="127">
        <v>128000</v>
      </c>
      <c r="C3809" s="127">
        <f t="shared" si="140"/>
        <v>4497500</v>
      </c>
      <c r="D3809" s="129">
        <f t="shared" si="141"/>
        <v>134400</v>
      </c>
      <c r="E3809" s="130" t="s">
        <v>7180</v>
      </c>
      <c r="F3809" s="136"/>
      <c r="G3809" s="126"/>
      <c r="H3809" s="126"/>
      <c r="I3809" s="126"/>
      <c r="J3809" s="126"/>
      <c r="K3809" s="126"/>
    </row>
    <row r="3810" spans="1:11" s="122" customFormat="1">
      <c r="A3810" s="127" t="s">
        <v>2147</v>
      </c>
      <c r="B3810" s="127">
        <v>129000</v>
      </c>
      <c r="C3810" s="127">
        <f t="shared" si="140"/>
        <v>4532500</v>
      </c>
      <c r="D3810" s="129">
        <f t="shared" si="141"/>
        <v>135450</v>
      </c>
      <c r="E3810" s="130" t="s">
        <v>7180</v>
      </c>
      <c r="F3810" s="136"/>
      <c r="G3810" s="126"/>
      <c r="H3810" s="126"/>
      <c r="I3810" s="126"/>
      <c r="J3810" s="126"/>
      <c r="K3810" s="126"/>
    </row>
    <row r="3811" spans="1:11" s="122" customFormat="1">
      <c r="A3811" s="127" t="s">
        <v>2148</v>
      </c>
      <c r="B3811" s="127">
        <v>130000</v>
      </c>
      <c r="C3811" s="127">
        <f t="shared" ref="C3811:C3874" si="142">C3810+35000</f>
        <v>4567500</v>
      </c>
      <c r="D3811" s="129">
        <f t="shared" si="141"/>
        <v>136500</v>
      </c>
      <c r="E3811" s="130" t="s">
        <v>7180</v>
      </c>
      <c r="F3811" s="136"/>
      <c r="G3811" s="126"/>
      <c r="H3811" s="126"/>
      <c r="I3811" s="126"/>
      <c r="J3811" s="126"/>
      <c r="K3811" s="126"/>
    </row>
    <row r="3812" spans="1:11" s="122" customFormat="1">
      <c r="A3812" s="127" t="s">
        <v>2149</v>
      </c>
      <c r="B3812" s="127">
        <v>131000</v>
      </c>
      <c r="C3812" s="127">
        <f t="shared" si="142"/>
        <v>4602500</v>
      </c>
      <c r="D3812" s="129">
        <f t="shared" si="141"/>
        <v>137550</v>
      </c>
      <c r="E3812" s="130" t="s">
        <v>7180</v>
      </c>
      <c r="F3812" s="136"/>
      <c r="G3812" s="126"/>
      <c r="H3812" s="126"/>
      <c r="I3812" s="126"/>
      <c r="J3812" s="126"/>
      <c r="K3812" s="126"/>
    </row>
    <row r="3813" spans="1:11" s="122" customFormat="1">
      <c r="A3813" s="127" t="s">
        <v>2150</v>
      </c>
      <c r="B3813" s="127">
        <v>132000</v>
      </c>
      <c r="C3813" s="127">
        <f t="shared" si="142"/>
        <v>4637500</v>
      </c>
      <c r="D3813" s="129">
        <f t="shared" si="141"/>
        <v>138600</v>
      </c>
      <c r="E3813" s="130" t="s">
        <v>7180</v>
      </c>
      <c r="F3813" s="136"/>
      <c r="G3813" s="126"/>
      <c r="H3813" s="126"/>
      <c r="I3813" s="126"/>
      <c r="J3813" s="126"/>
      <c r="K3813" s="126"/>
    </row>
    <row r="3814" spans="1:11" s="122" customFormat="1">
      <c r="A3814" s="127" t="s">
        <v>2151</v>
      </c>
      <c r="B3814" s="127">
        <v>133000</v>
      </c>
      <c r="C3814" s="127">
        <f t="shared" si="142"/>
        <v>4672500</v>
      </c>
      <c r="D3814" s="129">
        <f t="shared" si="141"/>
        <v>139650</v>
      </c>
      <c r="E3814" s="130" t="s">
        <v>7180</v>
      </c>
      <c r="F3814" s="136"/>
      <c r="G3814" s="126"/>
      <c r="H3814" s="126"/>
      <c r="I3814" s="126"/>
      <c r="J3814" s="126"/>
      <c r="K3814" s="126"/>
    </row>
    <row r="3815" spans="1:11" s="122" customFormat="1">
      <c r="A3815" s="127" t="s">
        <v>2152</v>
      </c>
      <c r="B3815" s="127">
        <v>134000</v>
      </c>
      <c r="C3815" s="127">
        <f t="shared" si="142"/>
        <v>4707500</v>
      </c>
      <c r="D3815" s="129">
        <f t="shared" si="141"/>
        <v>140700</v>
      </c>
      <c r="E3815" s="130" t="s">
        <v>7180</v>
      </c>
      <c r="F3815" s="136"/>
      <c r="G3815" s="126"/>
      <c r="H3815" s="126"/>
      <c r="I3815" s="126"/>
      <c r="J3815" s="126"/>
      <c r="K3815" s="126"/>
    </row>
    <row r="3816" spans="1:11" s="122" customFormat="1">
      <c r="A3816" s="127" t="s">
        <v>2153</v>
      </c>
      <c r="B3816" s="127">
        <v>135000</v>
      </c>
      <c r="C3816" s="127">
        <f t="shared" si="142"/>
        <v>4742500</v>
      </c>
      <c r="D3816" s="129">
        <f t="shared" si="141"/>
        <v>141750</v>
      </c>
      <c r="E3816" s="130" t="s">
        <v>7180</v>
      </c>
      <c r="F3816" s="136"/>
      <c r="G3816" s="126"/>
      <c r="H3816" s="126"/>
      <c r="I3816" s="126"/>
      <c r="J3816" s="126"/>
      <c r="K3816" s="126"/>
    </row>
    <row r="3817" spans="1:11" s="122" customFormat="1">
      <c r="A3817" s="127" t="s">
        <v>2154</v>
      </c>
      <c r="B3817" s="127">
        <v>136000</v>
      </c>
      <c r="C3817" s="127">
        <f t="shared" si="142"/>
        <v>4777500</v>
      </c>
      <c r="D3817" s="129">
        <f t="shared" si="141"/>
        <v>142800</v>
      </c>
      <c r="E3817" s="130" t="s">
        <v>7180</v>
      </c>
      <c r="F3817" s="136"/>
      <c r="G3817" s="126"/>
      <c r="H3817" s="126"/>
      <c r="I3817" s="126"/>
      <c r="J3817" s="126"/>
      <c r="K3817" s="126"/>
    </row>
    <row r="3818" spans="1:11" s="122" customFormat="1">
      <c r="A3818" s="127" t="s">
        <v>2155</v>
      </c>
      <c r="B3818" s="127">
        <v>137000</v>
      </c>
      <c r="C3818" s="127">
        <f t="shared" si="142"/>
        <v>4812500</v>
      </c>
      <c r="D3818" s="129">
        <f t="shared" si="141"/>
        <v>143850</v>
      </c>
      <c r="E3818" s="130" t="s">
        <v>7180</v>
      </c>
      <c r="F3818" s="136"/>
      <c r="G3818" s="126"/>
      <c r="H3818" s="126"/>
      <c r="I3818" s="126"/>
      <c r="J3818" s="126"/>
      <c r="K3818" s="126"/>
    </row>
    <row r="3819" spans="1:11" s="122" customFormat="1">
      <c r="A3819" s="127" t="s">
        <v>2156</v>
      </c>
      <c r="B3819" s="127">
        <v>138000</v>
      </c>
      <c r="C3819" s="127">
        <f t="shared" si="142"/>
        <v>4847500</v>
      </c>
      <c r="D3819" s="129">
        <f t="shared" si="141"/>
        <v>144900</v>
      </c>
      <c r="E3819" s="130" t="s">
        <v>7180</v>
      </c>
      <c r="F3819" s="136"/>
      <c r="G3819" s="126"/>
      <c r="H3819" s="126"/>
      <c r="I3819" s="126"/>
      <c r="J3819" s="126"/>
      <c r="K3819" s="126"/>
    </row>
    <row r="3820" spans="1:11" s="122" customFormat="1">
      <c r="A3820" s="127" t="s">
        <v>2157</v>
      </c>
      <c r="B3820" s="127">
        <v>139000</v>
      </c>
      <c r="C3820" s="127">
        <f t="shared" si="142"/>
        <v>4882500</v>
      </c>
      <c r="D3820" s="129">
        <f t="shared" si="141"/>
        <v>145950</v>
      </c>
      <c r="E3820" s="130" t="s">
        <v>7180</v>
      </c>
      <c r="F3820" s="136"/>
      <c r="G3820" s="126"/>
      <c r="H3820" s="126"/>
      <c r="I3820" s="126"/>
      <c r="J3820" s="126"/>
      <c r="K3820" s="126"/>
    </row>
    <row r="3821" spans="1:11" s="122" customFormat="1">
      <c r="A3821" s="127" t="s">
        <v>2158</v>
      </c>
      <c r="B3821" s="127">
        <v>140000</v>
      </c>
      <c r="C3821" s="127">
        <f t="shared" si="142"/>
        <v>4917500</v>
      </c>
      <c r="D3821" s="129">
        <f t="shared" si="141"/>
        <v>147000</v>
      </c>
      <c r="E3821" s="130" t="s">
        <v>7180</v>
      </c>
      <c r="F3821" s="136"/>
      <c r="G3821" s="126"/>
      <c r="H3821" s="126"/>
      <c r="I3821" s="126"/>
      <c r="J3821" s="126"/>
      <c r="K3821" s="126"/>
    </row>
    <row r="3822" spans="1:11" s="122" customFormat="1">
      <c r="A3822" s="127" t="s">
        <v>2159</v>
      </c>
      <c r="B3822" s="127">
        <v>141000</v>
      </c>
      <c r="C3822" s="127">
        <f t="shared" si="142"/>
        <v>4952500</v>
      </c>
      <c r="D3822" s="129">
        <f t="shared" si="141"/>
        <v>148050</v>
      </c>
      <c r="E3822" s="130" t="s">
        <v>7180</v>
      </c>
      <c r="F3822" s="136"/>
      <c r="G3822" s="126"/>
      <c r="H3822" s="126"/>
      <c r="I3822" s="126"/>
      <c r="J3822" s="126"/>
      <c r="K3822" s="126"/>
    </row>
    <row r="3823" spans="1:11" s="122" customFormat="1">
      <c r="A3823" s="127" t="s">
        <v>2160</v>
      </c>
      <c r="B3823" s="127">
        <v>142000</v>
      </c>
      <c r="C3823" s="127">
        <f t="shared" si="142"/>
        <v>4987500</v>
      </c>
      <c r="D3823" s="129">
        <f t="shared" si="141"/>
        <v>149100</v>
      </c>
      <c r="E3823" s="130" t="s">
        <v>7180</v>
      </c>
      <c r="F3823" s="136"/>
      <c r="G3823" s="126"/>
      <c r="H3823" s="126"/>
      <c r="I3823" s="126"/>
      <c r="J3823" s="126"/>
      <c r="K3823" s="126"/>
    </row>
    <row r="3824" spans="1:11" s="122" customFormat="1">
      <c r="A3824" s="127" t="s">
        <v>2161</v>
      </c>
      <c r="B3824" s="127">
        <v>143000</v>
      </c>
      <c r="C3824" s="127">
        <f t="shared" si="142"/>
        <v>5022500</v>
      </c>
      <c r="D3824" s="129">
        <f t="shared" si="141"/>
        <v>150150</v>
      </c>
      <c r="E3824" s="130" t="s">
        <v>7180</v>
      </c>
      <c r="F3824" s="136"/>
      <c r="G3824" s="126"/>
      <c r="H3824" s="126"/>
      <c r="I3824" s="126"/>
      <c r="J3824" s="126"/>
      <c r="K3824" s="126"/>
    </row>
    <row r="3825" spans="1:11" s="122" customFormat="1">
      <c r="A3825" s="127" t="s">
        <v>2162</v>
      </c>
      <c r="B3825" s="127">
        <v>144000</v>
      </c>
      <c r="C3825" s="127">
        <f t="shared" si="142"/>
        <v>5057500</v>
      </c>
      <c r="D3825" s="129">
        <f t="shared" si="141"/>
        <v>151200</v>
      </c>
      <c r="E3825" s="130" t="s">
        <v>7180</v>
      </c>
      <c r="F3825" s="136"/>
      <c r="G3825" s="126"/>
      <c r="H3825" s="126"/>
      <c r="I3825" s="126"/>
      <c r="J3825" s="126"/>
      <c r="K3825" s="126"/>
    </row>
    <row r="3826" spans="1:11" s="122" customFormat="1">
      <c r="A3826" s="127" t="s">
        <v>2163</v>
      </c>
      <c r="B3826" s="127">
        <v>145000</v>
      </c>
      <c r="C3826" s="127">
        <f t="shared" si="142"/>
        <v>5092500</v>
      </c>
      <c r="D3826" s="129">
        <f t="shared" si="141"/>
        <v>152250</v>
      </c>
      <c r="E3826" s="130" t="s">
        <v>7180</v>
      </c>
      <c r="F3826" s="136"/>
      <c r="G3826" s="126"/>
      <c r="H3826" s="126"/>
      <c r="I3826" s="126"/>
      <c r="J3826" s="126"/>
      <c r="K3826" s="126"/>
    </row>
    <row r="3827" spans="1:11" s="122" customFormat="1">
      <c r="A3827" s="127" t="s">
        <v>2164</v>
      </c>
      <c r="B3827" s="127">
        <v>146000</v>
      </c>
      <c r="C3827" s="127">
        <f t="shared" si="142"/>
        <v>5127500</v>
      </c>
      <c r="D3827" s="129">
        <f t="shared" si="141"/>
        <v>153300</v>
      </c>
      <c r="E3827" s="130" t="s">
        <v>7180</v>
      </c>
      <c r="F3827" s="136"/>
      <c r="G3827" s="126"/>
      <c r="H3827" s="126"/>
      <c r="I3827" s="126"/>
      <c r="J3827" s="126"/>
      <c r="K3827" s="126"/>
    </row>
    <row r="3828" spans="1:11" s="122" customFormat="1">
      <c r="A3828" s="127" t="s">
        <v>2165</v>
      </c>
      <c r="B3828" s="127">
        <v>147000</v>
      </c>
      <c r="C3828" s="127">
        <f t="shared" si="142"/>
        <v>5162500</v>
      </c>
      <c r="D3828" s="129">
        <f t="shared" si="141"/>
        <v>154350</v>
      </c>
      <c r="E3828" s="130" t="s">
        <v>7180</v>
      </c>
      <c r="F3828" s="136"/>
      <c r="G3828" s="126"/>
      <c r="H3828" s="126"/>
      <c r="I3828" s="126"/>
      <c r="J3828" s="126"/>
      <c r="K3828" s="126"/>
    </row>
    <row r="3829" spans="1:11" s="122" customFormat="1">
      <c r="A3829" s="127" t="s">
        <v>2166</v>
      </c>
      <c r="B3829" s="127">
        <v>148000</v>
      </c>
      <c r="C3829" s="127">
        <f t="shared" si="142"/>
        <v>5197500</v>
      </c>
      <c r="D3829" s="129">
        <f t="shared" si="141"/>
        <v>155400</v>
      </c>
      <c r="E3829" s="130" t="s">
        <v>7180</v>
      </c>
      <c r="F3829" s="136"/>
      <c r="G3829" s="126"/>
      <c r="H3829" s="126"/>
      <c r="I3829" s="126"/>
      <c r="J3829" s="126"/>
      <c r="K3829" s="126"/>
    </row>
    <row r="3830" spans="1:11" s="122" customFormat="1">
      <c r="A3830" s="127" t="s">
        <v>2167</v>
      </c>
      <c r="B3830" s="127">
        <v>149000</v>
      </c>
      <c r="C3830" s="127">
        <f t="shared" si="142"/>
        <v>5232500</v>
      </c>
      <c r="D3830" s="129">
        <f t="shared" si="141"/>
        <v>156450</v>
      </c>
      <c r="E3830" s="130" t="s">
        <v>7180</v>
      </c>
      <c r="F3830" s="136"/>
      <c r="G3830" s="126"/>
      <c r="H3830" s="126"/>
      <c r="I3830" s="126"/>
      <c r="J3830" s="126"/>
      <c r="K3830" s="126"/>
    </row>
    <row r="3831" spans="1:11" s="122" customFormat="1">
      <c r="A3831" s="127" t="s">
        <v>2168</v>
      </c>
      <c r="B3831" s="127">
        <v>150000</v>
      </c>
      <c r="C3831" s="127">
        <f t="shared" si="142"/>
        <v>5267500</v>
      </c>
      <c r="D3831" s="129">
        <f t="shared" si="141"/>
        <v>157500</v>
      </c>
      <c r="E3831" s="130" t="s">
        <v>7180</v>
      </c>
      <c r="F3831" s="136"/>
      <c r="G3831" s="126"/>
      <c r="H3831" s="126"/>
      <c r="I3831" s="126"/>
      <c r="J3831" s="126"/>
      <c r="K3831" s="126"/>
    </row>
    <row r="3832" spans="1:11" s="122" customFormat="1">
      <c r="A3832" s="127" t="s">
        <v>2966</v>
      </c>
      <c r="B3832" s="127">
        <v>151000</v>
      </c>
      <c r="C3832" s="127">
        <f t="shared" si="142"/>
        <v>5302500</v>
      </c>
      <c r="D3832" s="129">
        <f t="shared" si="141"/>
        <v>158550</v>
      </c>
      <c r="E3832" s="130" t="s">
        <v>7180</v>
      </c>
      <c r="F3832" s="136"/>
      <c r="G3832" s="126"/>
      <c r="H3832" s="126"/>
      <c r="I3832" s="126"/>
      <c r="J3832" s="126"/>
      <c r="K3832" s="126"/>
    </row>
    <row r="3833" spans="1:11" s="122" customFormat="1">
      <c r="A3833" s="127" t="s">
        <v>2967</v>
      </c>
      <c r="B3833" s="127">
        <v>152000</v>
      </c>
      <c r="C3833" s="127">
        <f t="shared" si="142"/>
        <v>5337500</v>
      </c>
      <c r="D3833" s="129">
        <f t="shared" si="141"/>
        <v>159600</v>
      </c>
      <c r="E3833" s="130" t="s">
        <v>7180</v>
      </c>
      <c r="F3833" s="136"/>
      <c r="G3833" s="126"/>
      <c r="H3833" s="126"/>
      <c r="I3833" s="126"/>
      <c r="J3833" s="126"/>
      <c r="K3833" s="126"/>
    </row>
    <row r="3834" spans="1:11" s="122" customFormat="1">
      <c r="A3834" s="127" t="s">
        <v>2968</v>
      </c>
      <c r="B3834" s="127">
        <v>153000</v>
      </c>
      <c r="C3834" s="127">
        <f t="shared" si="142"/>
        <v>5372500</v>
      </c>
      <c r="D3834" s="129">
        <f t="shared" si="141"/>
        <v>160650</v>
      </c>
      <c r="E3834" s="130" t="s">
        <v>7180</v>
      </c>
      <c r="F3834" s="136"/>
      <c r="G3834" s="126"/>
      <c r="H3834" s="126"/>
      <c r="I3834" s="126"/>
      <c r="J3834" s="126"/>
      <c r="K3834" s="126"/>
    </row>
    <row r="3835" spans="1:11" s="122" customFormat="1">
      <c r="A3835" s="127" t="s">
        <v>2969</v>
      </c>
      <c r="B3835" s="127">
        <v>154000</v>
      </c>
      <c r="C3835" s="127">
        <f t="shared" si="142"/>
        <v>5407500</v>
      </c>
      <c r="D3835" s="129">
        <f t="shared" si="141"/>
        <v>161700</v>
      </c>
      <c r="E3835" s="130" t="s">
        <v>7180</v>
      </c>
      <c r="F3835" s="136"/>
      <c r="G3835" s="126"/>
      <c r="H3835" s="126"/>
      <c r="I3835" s="126"/>
      <c r="J3835" s="126"/>
      <c r="K3835" s="126"/>
    </row>
    <row r="3836" spans="1:11" s="122" customFormat="1">
      <c r="A3836" s="127" t="s">
        <v>2970</v>
      </c>
      <c r="B3836" s="127">
        <v>155000</v>
      </c>
      <c r="C3836" s="127">
        <f t="shared" si="142"/>
        <v>5442500</v>
      </c>
      <c r="D3836" s="129">
        <f t="shared" si="141"/>
        <v>162750</v>
      </c>
      <c r="E3836" s="130" t="s">
        <v>7180</v>
      </c>
      <c r="F3836" s="136"/>
      <c r="G3836" s="126"/>
      <c r="H3836" s="126"/>
      <c r="I3836" s="126"/>
      <c r="J3836" s="126"/>
      <c r="K3836" s="126"/>
    </row>
    <row r="3837" spans="1:11" s="122" customFormat="1">
      <c r="A3837" s="127" t="s">
        <v>2971</v>
      </c>
      <c r="B3837" s="127">
        <v>156000</v>
      </c>
      <c r="C3837" s="127">
        <f t="shared" si="142"/>
        <v>5477500</v>
      </c>
      <c r="D3837" s="129">
        <f t="shared" si="141"/>
        <v>163800</v>
      </c>
      <c r="E3837" s="130" t="s">
        <v>7180</v>
      </c>
      <c r="F3837" s="136"/>
      <c r="G3837" s="126"/>
      <c r="H3837" s="126"/>
      <c r="I3837" s="126"/>
      <c r="J3837" s="126"/>
      <c r="K3837" s="126"/>
    </row>
    <row r="3838" spans="1:11" s="122" customFormat="1">
      <c r="A3838" s="127" t="s">
        <v>2972</v>
      </c>
      <c r="B3838" s="127">
        <v>157000</v>
      </c>
      <c r="C3838" s="127">
        <f t="shared" si="142"/>
        <v>5512500</v>
      </c>
      <c r="D3838" s="129">
        <f t="shared" si="141"/>
        <v>164850</v>
      </c>
      <c r="E3838" s="130" t="s">
        <v>7180</v>
      </c>
      <c r="F3838" s="136"/>
      <c r="G3838" s="126"/>
      <c r="H3838" s="126"/>
      <c r="I3838" s="126"/>
      <c r="J3838" s="126"/>
      <c r="K3838" s="126"/>
    </row>
    <row r="3839" spans="1:11" s="122" customFormat="1">
      <c r="A3839" s="127" t="s">
        <v>2973</v>
      </c>
      <c r="B3839" s="127">
        <v>158000</v>
      </c>
      <c r="C3839" s="127">
        <f t="shared" si="142"/>
        <v>5547500</v>
      </c>
      <c r="D3839" s="129">
        <f t="shared" si="141"/>
        <v>165900</v>
      </c>
      <c r="E3839" s="130" t="s">
        <v>7180</v>
      </c>
      <c r="F3839" s="136"/>
      <c r="G3839" s="126"/>
      <c r="H3839" s="126"/>
      <c r="I3839" s="126"/>
      <c r="J3839" s="126"/>
      <c r="K3839" s="126"/>
    </row>
    <row r="3840" spans="1:11" s="122" customFormat="1">
      <c r="A3840" s="127" t="s">
        <v>2974</v>
      </c>
      <c r="B3840" s="127">
        <v>159000</v>
      </c>
      <c r="C3840" s="127">
        <f t="shared" si="142"/>
        <v>5582500</v>
      </c>
      <c r="D3840" s="129">
        <f t="shared" si="141"/>
        <v>166950</v>
      </c>
      <c r="E3840" s="130" t="s">
        <v>7180</v>
      </c>
      <c r="F3840" s="136"/>
      <c r="G3840" s="126"/>
      <c r="H3840" s="126"/>
      <c r="I3840" s="126"/>
      <c r="J3840" s="126"/>
      <c r="K3840" s="126"/>
    </row>
    <row r="3841" spans="1:11" s="122" customFormat="1">
      <c r="A3841" s="127" t="s">
        <v>2975</v>
      </c>
      <c r="B3841" s="127">
        <v>160000</v>
      </c>
      <c r="C3841" s="127">
        <f t="shared" si="142"/>
        <v>5617500</v>
      </c>
      <c r="D3841" s="129">
        <f t="shared" si="141"/>
        <v>168000</v>
      </c>
      <c r="E3841" s="130" t="s">
        <v>7180</v>
      </c>
      <c r="F3841" s="136"/>
      <c r="G3841" s="126"/>
      <c r="H3841" s="126"/>
      <c r="I3841" s="126"/>
      <c r="J3841" s="126"/>
      <c r="K3841" s="126"/>
    </row>
    <row r="3842" spans="1:11" s="122" customFormat="1">
      <c r="A3842" s="127" t="s">
        <v>2976</v>
      </c>
      <c r="B3842" s="127">
        <v>161000</v>
      </c>
      <c r="C3842" s="127">
        <f t="shared" si="142"/>
        <v>5652500</v>
      </c>
      <c r="D3842" s="129">
        <f t="shared" si="141"/>
        <v>169050</v>
      </c>
      <c r="E3842" s="130" t="s">
        <v>7180</v>
      </c>
      <c r="F3842" s="136"/>
      <c r="G3842" s="126"/>
      <c r="H3842" s="126"/>
      <c r="I3842" s="126"/>
      <c r="J3842" s="126"/>
      <c r="K3842" s="126"/>
    </row>
    <row r="3843" spans="1:11" s="122" customFormat="1">
      <c r="A3843" s="127" t="s">
        <v>2977</v>
      </c>
      <c r="B3843" s="127">
        <v>162000</v>
      </c>
      <c r="C3843" s="127">
        <f t="shared" si="142"/>
        <v>5687500</v>
      </c>
      <c r="D3843" s="129">
        <f t="shared" si="141"/>
        <v>170100</v>
      </c>
      <c r="E3843" s="130" t="s">
        <v>7180</v>
      </c>
      <c r="F3843" s="136"/>
      <c r="G3843" s="126"/>
      <c r="H3843" s="126"/>
      <c r="I3843" s="126"/>
      <c r="J3843" s="126"/>
      <c r="K3843" s="126"/>
    </row>
    <row r="3844" spans="1:11" s="122" customFormat="1">
      <c r="A3844" s="127" t="s">
        <v>2978</v>
      </c>
      <c r="B3844" s="127">
        <v>163000</v>
      </c>
      <c r="C3844" s="127">
        <f t="shared" si="142"/>
        <v>5722500</v>
      </c>
      <c r="D3844" s="129">
        <f t="shared" si="141"/>
        <v>171150</v>
      </c>
      <c r="E3844" s="130" t="s">
        <v>7180</v>
      </c>
      <c r="F3844" s="136"/>
      <c r="G3844" s="126"/>
      <c r="H3844" s="126"/>
      <c r="I3844" s="126"/>
      <c r="J3844" s="126"/>
      <c r="K3844" s="126"/>
    </row>
    <row r="3845" spans="1:11" s="122" customFormat="1">
      <c r="A3845" s="127" t="s">
        <v>2979</v>
      </c>
      <c r="B3845" s="127">
        <v>164000</v>
      </c>
      <c r="C3845" s="127">
        <f t="shared" si="142"/>
        <v>5757500</v>
      </c>
      <c r="D3845" s="129">
        <f t="shared" si="141"/>
        <v>172200</v>
      </c>
      <c r="E3845" s="130" t="s">
        <v>7180</v>
      </c>
      <c r="F3845" s="136"/>
      <c r="G3845" s="126"/>
      <c r="H3845" s="126"/>
      <c r="I3845" s="126"/>
      <c r="J3845" s="126"/>
      <c r="K3845" s="126"/>
    </row>
    <row r="3846" spans="1:11" s="122" customFormat="1">
      <c r="A3846" s="127" t="s">
        <v>2980</v>
      </c>
      <c r="B3846" s="127">
        <v>165000</v>
      </c>
      <c r="C3846" s="127">
        <f t="shared" si="142"/>
        <v>5792500</v>
      </c>
      <c r="D3846" s="129">
        <f t="shared" si="141"/>
        <v>173250</v>
      </c>
      <c r="E3846" s="130" t="s">
        <v>7180</v>
      </c>
      <c r="F3846" s="136"/>
      <c r="G3846" s="126"/>
      <c r="H3846" s="126"/>
      <c r="I3846" s="126"/>
      <c r="J3846" s="126"/>
      <c r="K3846" s="126"/>
    </row>
    <row r="3847" spans="1:11" s="122" customFormat="1">
      <c r="A3847" s="127" t="s">
        <v>3267</v>
      </c>
      <c r="B3847" s="127">
        <v>166000</v>
      </c>
      <c r="C3847" s="127">
        <f t="shared" si="142"/>
        <v>5827500</v>
      </c>
      <c r="D3847" s="129">
        <f t="shared" si="141"/>
        <v>174300</v>
      </c>
      <c r="E3847" s="130" t="s">
        <v>7180</v>
      </c>
      <c r="F3847" s="136"/>
      <c r="G3847" s="126"/>
      <c r="H3847" s="126"/>
      <c r="I3847" s="126"/>
      <c r="J3847" s="126"/>
      <c r="K3847" s="126"/>
    </row>
    <row r="3848" spans="1:11" s="122" customFormat="1">
      <c r="A3848" s="127" t="s">
        <v>3268</v>
      </c>
      <c r="B3848" s="127">
        <v>167000</v>
      </c>
      <c r="C3848" s="127">
        <f t="shared" si="142"/>
        <v>5862500</v>
      </c>
      <c r="D3848" s="129">
        <f t="shared" si="141"/>
        <v>175350</v>
      </c>
      <c r="E3848" s="130" t="s">
        <v>7180</v>
      </c>
      <c r="F3848" s="136"/>
      <c r="G3848" s="126"/>
      <c r="H3848" s="126"/>
      <c r="I3848" s="126"/>
      <c r="J3848" s="126"/>
      <c r="K3848" s="126"/>
    </row>
    <row r="3849" spans="1:11" s="122" customFormat="1">
      <c r="A3849" s="127" t="s">
        <v>3269</v>
      </c>
      <c r="B3849" s="127">
        <v>168000</v>
      </c>
      <c r="C3849" s="127">
        <f t="shared" si="142"/>
        <v>5897500</v>
      </c>
      <c r="D3849" s="129">
        <f t="shared" si="141"/>
        <v>176400</v>
      </c>
      <c r="E3849" s="130" t="s">
        <v>7180</v>
      </c>
      <c r="F3849" s="136"/>
      <c r="G3849" s="126"/>
      <c r="H3849" s="126"/>
      <c r="I3849" s="126"/>
      <c r="J3849" s="126"/>
      <c r="K3849" s="126"/>
    </row>
    <row r="3850" spans="1:11" s="122" customFormat="1">
      <c r="A3850" s="127" t="s">
        <v>3270</v>
      </c>
      <c r="B3850" s="127">
        <v>169000</v>
      </c>
      <c r="C3850" s="127">
        <f t="shared" si="142"/>
        <v>5932500</v>
      </c>
      <c r="D3850" s="129">
        <f t="shared" si="141"/>
        <v>177450</v>
      </c>
      <c r="E3850" s="130" t="s">
        <v>7180</v>
      </c>
      <c r="F3850" s="136"/>
      <c r="G3850" s="126"/>
      <c r="H3850" s="126"/>
      <c r="I3850" s="126"/>
      <c r="J3850" s="126"/>
      <c r="K3850" s="126"/>
    </row>
    <row r="3851" spans="1:11" s="122" customFormat="1">
      <c r="A3851" s="127" t="s">
        <v>3271</v>
      </c>
      <c r="B3851" s="127">
        <v>170000</v>
      </c>
      <c r="C3851" s="127">
        <f t="shared" si="142"/>
        <v>5967500</v>
      </c>
      <c r="D3851" s="129">
        <f t="shared" ref="D3851:D3911" si="143">SUM($G$2)*(B3851*0.001)</f>
        <v>178500</v>
      </c>
      <c r="E3851" s="130" t="s">
        <v>7180</v>
      </c>
      <c r="F3851" s="136"/>
      <c r="G3851" s="126"/>
      <c r="H3851" s="126"/>
      <c r="I3851" s="126"/>
      <c r="J3851" s="126"/>
      <c r="K3851" s="126"/>
    </row>
    <row r="3852" spans="1:11" s="122" customFormat="1">
      <c r="A3852" s="127" t="s">
        <v>3272</v>
      </c>
      <c r="B3852" s="127">
        <v>171000</v>
      </c>
      <c r="C3852" s="127">
        <f t="shared" si="142"/>
        <v>6002500</v>
      </c>
      <c r="D3852" s="129">
        <f t="shared" si="143"/>
        <v>179550</v>
      </c>
      <c r="E3852" s="130" t="s">
        <v>7180</v>
      </c>
      <c r="F3852" s="136"/>
      <c r="G3852" s="126"/>
      <c r="H3852" s="126"/>
      <c r="I3852" s="126"/>
      <c r="J3852" s="126"/>
      <c r="K3852" s="126"/>
    </row>
    <row r="3853" spans="1:11" s="122" customFormat="1">
      <c r="A3853" s="127" t="s">
        <v>3273</v>
      </c>
      <c r="B3853" s="127">
        <v>172000</v>
      </c>
      <c r="C3853" s="127">
        <f t="shared" si="142"/>
        <v>6037500</v>
      </c>
      <c r="D3853" s="129">
        <f t="shared" si="143"/>
        <v>180600</v>
      </c>
      <c r="E3853" s="130" t="s">
        <v>7180</v>
      </c>
      <c r="F3853" s="136"/>
      <c r="G3853" s="126"/>
      <c r="H3853" s="126"/>
      <c r="I3853" s="126"/>
      <c r="J3853" s="126"/>
      <c r="K3853" s="126"/>
    </row>
    <row r="3854" spans="1:11" s="122" customFormat="1">
      <c r="A3854" s="127" t="s">
        <v>3274</v>
      </c>
      <c r="B3854" s="127">
        <v>173000</v>
      </c>
      <c r="C3854" s="127">
        <f t="shared" si="142"/>
        <v>6072500</v>
      </c>
      <c r="D3854" s="129">
        <f t="shared" si="143"/>
        <v>181650</v>
      </c>
      <c r="E3854" s="130" t="s">
        <v>7180</v>
      </c>
      <c r="F3854" s="136"/>
      <c r="G3854" s="126"/>
      <c r="H3854" s="126"/>
      <c r="I3854" s="126"/>
      <c r="J3854" s="126"/>
      <c r="K3854" s="126"/>
    </row>
    <row r="3855" spans="1:11" s="122" customFormat="1">
      <c r="A3855" s="127" t="s">
        <v>3275</v>
      </c>
      <c r="B3855" s="127">
        <v>174000</v>
      </c>
      <c r="C3855" s="127">
        <f t="shared" si="142"/>
        <v>6107500</v>
      </c>
      <c r="D3855" s="129">
        <f t="shared" si="143"/>
        <v>182700</v>
      </c>
      <c r="E3855" s="130" t="s">
        <v>7180</v>
      </c>
      <c r="F3855" s="136"/>
      <c r="G3855" s="126"/>
      <c r="H3855" s="126"/>
      <c r="I3855" s="126"/>
      <c r="J3855" s="126"/>
      <c r="K3855" s="126"/>
    </row>
    <row r="3856" spans="1:11" s="122" customFormat="1">
      <c r="A3856" s="127" t="s">
        <v>3276</v>
      </c>
      <c r="B3856" s="127">
        <v>175000</v>
      </c>
      <c r="C3856" s="127">
        <f t="shared" si="142"/>
        <v>6142500</v>
      </c>
      <c r="D3856" s="129">
        <f t="shared" si="143"/>
        <v>183750</v>
      </c>
      <c r="E3856" s="130" t="s">
        <v>7180</v>
      </c>
      <c r="F3856" s="136"/>
      <c r="G3856" s="126"/>
      <c r="H3856" s="126"/>
      <c r="I3856" s="126"/>
      <c r="J3856" s="126"/>
      <c r="K3856" s="126"/>
    </row>
    <row r="3857" spans="1:11" s="122" customFormat="1">
      <c r="A3857" s="127" t="s">
        <v>3277</v>
      </c>
      <c r="B3857" s="127">
        <v>176000</v>
      </c>
      <c r="C3857" s="127">
        <f t="shared" si="142"/>
        <v>6177500</v>
      </c>
      <c r="D3857" s="129">
        <f t="shared" si="143"/>
        <v>184800</v>
      </c>
      <c r="E3857" s="130" t="s">
        <v>7180</v>
      </c>
      <c r="F3857" s="136"/>
      <c r="G3857" s="126"/>
      <c r="H3857" s="126"/>
      <c r="I3857" s="126"/>
      <c r="J3857" s="126"/>
      <c r="K3857" s="126"/>
    </row>
    <row r="3858" spans="1:11" s="122" customFormat="1">
      <c r="A3858" s="127" t="s">
        <v>3278</v>
      </c>
      <c r="B3858" s="127">
        <v>177000</v>
      </c>
      <c r="C3858" s="127">
        <f t="shared" si="142"/>
        <v>6212500</v>
      </c>
      <c r="D3858" s="129">
        <f t="shared" si="143"/>
        <v>185850</v>
      </c>
      <c r="E3858" s="130" t="s">
        <v>7180</v>
      </c>
      <c r="F3858" s="136"/>
      <c r="G3858" s="126"/>
      <c r="H3858" s="126"/>
      <c r="I3858" s="126"/>
      <c r="J3858" s="126"/>
      <c r="K3858" s="126"/>
    </row>
    <row r="3859" spans="1:11" s="122" customFormat="1">
      <c r="A3859" s="127" t="s">
        <v>3279</v>
      </c>
      <c r="B3859" s="127">
        <v>178000</v>
      </c>
      <c r="C3859" s="127">
        <f t="shared" si="142"/>
        <v>6247500</v>
      </c>
      <c r="D3859" s="129">
        <f t="shared" si="143"/>
        <v>186900</v>
      </c>
      <c r="E3859" s="130" t="s">
        <v>7180</v>
      </c>
      <c r="F3859" s="136"/>
      <c r="G3859" s="126"/>
      <c r="H3859" s="126"/>
      <c r="I3859" s="126"/>
      <c r="J3859" s="126"/>
      <c r="K3859" s="126"/>
    </row>
    <row r="3860" spans="1:11" s="122" customFormat="1">
      <c r="A3860" s="127" t="s">
        <v>3280</v>
      </c>
      <c r="B3860" s="127">
        <v>179000</v>
      </c>
      <c r="C3860" s="127">
        <f t="shared" si="142"/>
        <v>6282500</v>
      </c>
      <c r="D3860" s="129">
        <f t="shared" si="143"/>
        <v>187950</v>
      </c>
      <c r="E3860" s="130" t="s">
        <v>7180</v>
      </c>
      <c r="F3860" s="136"/>
      <c r="G3860" s="126"/>
      <c r="H3860" s="126"/>
      <c r="I3860" s="126"/>
      <c r="J3860" s="126"/>
      <c r="K3860" s="126"/>
    </row>
    <row r="3861" spans="1:11" s="122" customFormat="1">
      <c r="A3861" s="127" t="s">
        <v>3281</v>
      </c>
      <c r="B3861" s="127">
        <v>180000</v>
      </c>
      <c r="C3861" s="127">
        <f t="shared" si="142"/>
        <v>6317500</v>
      </c>
      <c r="D3861" s="129">
        <f t="shared" si="143"/>
        <v>189000</v>
      </c>
      <c r="E3861" s="130" t="s">
        <v>7180</v>
      </c>
      <c r="F3861" s="136"/>
      <c r="G3861" s="126"/>
      <c r="H3861" s="126"/>
      <c r="I3861" s="126"/>
      <c r="J3861" s="126"/>
      <c r="K3861" s="126"/>
    </row>
    <row r="3862" spans="1:11" s="122" customFormat="1">
      <c r="A3862" s="127" t="s">
        <v>3282</v>
      </c>
      <c r="B3862" s="127">
        <v>181000</v>
      </c>
      <c r="C3862" s="127">
        <f t="shared" si="142"/>
        <v>6352500</v>
      </c>
      <c r="D3862" s="129">
        <f t="shared" si="143"/>
        <v>190050</v>
      </c>
      <c r="E3862" s="130" t="s">
        <v>7180</v>
      </c>
      <c r="F3862" s="136"/>
      <c r="G3862" s="126"/>
      <c r="H3862" s="126"/>
      <c r="I3862" s="126"/>
      <c r="J3862" s="126"/>
      <c r="K3862" s="126"/>
    </row>
    <row r="3863" spans="1:11" s="122" customFormat="1">
      <c r="A3863" s="127" t="s">
        <v>3283</v>
      </c>
      <c r="B3863" s="127">
        <v>182000</v>
      </c>
      <c r="C3863" s="127">
        <f t="shared" si="142"/>
        <v>6387500</v>
      </c>
      <c r="D3863" s="129">
        <f t="shared" si="143"/>
        <v>191100</v>
      </c>
      <c r="E3863" s="130" t="s">
        <v>7180</v>
      </c>
      <c r="F3863" s="136"/>
      <c r="G3863" s="126"/>
      <c r="H3863" s="126"/>
      <c r="I3863" s="126"/>
      <c r="J3863" s="126"/>
      <c r="K3863" s="126"/>
    </row>
    <row r="3864" spans="1:11" s="122" customFormat="1">
      <c r="A3864" s="127" t="s">
        <v>3284</v>
      </c>
      <c r="B3864" s="127">
        <v>183000</v>
      </c>
      <c r="C3864" s="127">
        <f t="shared" si="142"/>
        <v>6422500</v>
      </c>
      <c r="D3864" s="129">
        <f t="shared" si="143"/>
        <v>192150</v>
      </c>
      <c r="E3864" s="130" t="s">
        <v>7180</v>
      </c>
      <c r="F3864" s="136"/>
      <c r="G3864" s="126"/>
      <c r="H3864" s="126"/>
      <c r="I3864" s="126"/>
      <c r="J3864" s="126"/>
      <c r="K3864" s="126"/>
    </row>
    <row r="3865" spans="1:11" s="122" customFormat="1">
      <c r="A3865" s="127" t="s">
        <v>3285</v>
      </c>
      <c r="B3865" s="127">
        <v>184000</v>
      </c>
      <c r="C3865" s="127">
        <f t="shared" si="142"/>
        <v>6457500</v>
      </c>
      <c r="D3865" s="129">
        <f t="shared" si="143"/>
        <v>193200</v>
      </c>
      <c r="E3865" s="130" t="s">
        <v>7180</v>
      </c>
      <c r="F3865" s="136"/>
      <c r="G3865" s="126"/>
      <c r="H3865" s="126"/>
      <c r="I3865" s="126"/>
      <c r="J3865" s="126"/>
      <c r="K3865" s="126"/>
    </row>
    <row r="3866" spans="1:11" s="122" customFormat="1">
      <c r="A3866" s="127" t="s">
        <v>3286</v>
      </c>
      <c r="B3866" s="127">
        <v>185000</v>
      </c>
      <c r="C3866" s="127">
        <f t="shared" si="142"/>
        <v>6492500</v>
      </c>
      <c r="D3866" s="129">
        <f t="shared" si="143"/>
        <v>194250</v>
      </c>
      <c r="E3866" s="130" t="s">
        <v>7180</v>
      </c>
      <c r="F3866" s="136"/>
      <c r="G3866" s="126"/>
      <c r="H3866" s="126"/>
      <c r="I3866" s="126"/>
      <c r="J3866" s="126"/>
      <c r="K3866" s="126"/>
    </row>
    <row r="3867" spans="1:11" s="122" customFormat="1">
      <c r="A3867" s="127" t="s">
        <v>3287</v>
      </c>
      <c r="B3867" s="127">
        <v>186000</v>
      </c>
      <c r="C3867" s="127">
        <f t="shared" si="142"/>
        <v>6527500</v>
      </c>
      <c r="D3867" s="129">
        <f t="shared" si="143"/>
        <v>195300</v>
      </c>
      <c r="E3867" s="130" t="s">
        <v>7180</v>
      </c>
      <c r="F3867" s="136"/>
      <c r="G3867" s="126"/>
      <c r="H3867" s="126"/>
      <c r="I3867" s="126"/>
      <c r="J3867" s="126"/>
      <c r="K3867" s="126"/>
    </row>
    <row r="3868" spans="1:11" s="122" customFormat="1">
      <c r="A3868" s="127" t="s">
        <v>3288</v>
      </c>
      <c r="B3868" s="127">
        <v>187000</v>
      </c>
      <c r="C3868" s="127">
        <f t="shared" si="142"/>
        <v>6562500</v>
      </c>
      <c r="D3868" s="129">
        <f t="shared" si="143"/>
        <v>196350</v>
      </c>
      <c r="E3868" s="130" t="s">
        <v>7180</v>
      </c>
      <c r="F3868" s="136"/>
      <c r="G3868" s="126"/>
      <c r="H3868" s="126"/>
      <c r="I3868" s="126"/>
      <c r="J3868" s="126"/>
      <c r="K3868" s="126"/>
    </row>
    <row r="3869" spans="1:11" s="122" customFormat="1">
      <c r="A3869" s="127" t="s">
        <v>3289</v>
      </c>
      <c r="B3869" s="127">
        <v>188000</v>
      </c>
      <c r="C3869" s="127">
        <f t="shared" si="142"/>
        <v>6597500</v>
      </c>
      <c r="D3869" s="129">
        <f t="shared" si="143"/>
        <v>197400</v>
      </c>
      <c r="E3869" s="130" t="s">
        <v>7180</v>
      </c>
      <c r="F3869" s="136"/>
      <c r="G3869" s="126"/>
      <c r="H3869" s="126"/>
      <c r="I3869" s="126"/>
      <c r="J3869" s="126"/>
      <c r="K3869" s="126"/>
    </row>
    <row r="3870" spans="1:11" s="122" customFormat="1">
      <c r="A3870" s="127" t="s">
        <v>3290</v>
      </c>
      <c r="B3870" s="127">
        <v>189000</v>
      </c>
      <c r="C3870" s="127">
        <f t="shared" si="142"/>
        <v>6632500</v>
      </c>
      <c r="D3870" s="129">
        <f t="shared" si="143"/>
        <v>198450</v>
      </c>
      <c r="E3870" s="130" t="s">
        <v>7180</v>
      </c>
      <c r="F3870" s="136"/>
      <c r="G3870" s="126"/>
      <c r="H3870" s="126"/>
      <c r="I3870" s="126"/>
      <c r="J3870" s="126"/>
      <c r="K3870" s="126"/>
    </row>
    <row r="3871" spans="1:11" s="122" customFormat="1">
      <c r="A3871" s="127" t="s">
        <v>3291</v>
      </c>
      <c r="B3871" s="127">
        <v>190000</v>
      </c>
      <c r="C3871" s="127">
        <f t="shared" si="142"/>
        <v>6667500</v>
      </c>
      <c r="D3871" s="129">
        <f t="shared" si="143"/>
        <v>199500</v>
      </c>
      <c r="E3871" s="130" t="s">
        <v>7180</v>
      </c>
      <c r="F3871" s="136"/>
      <c r="G3871" s="126"/>
      <c r="H3871" s="126"/>
      <c r="I3871" s="126"/>
      <c r="J3871" s="126"/>
      <c r="K3871" s="126"/>
    </row>
    <row r="3872" spans="1:11" s="122" customFormat="1">
      <c r="A3872" s="127" t="s">
        <v>3292</v>
      </c>
      <c r="B3872" s="127">
        <v>191000</v>
      </c>
      <c r="C3872" s="127">
        <f t="shared" si="142"/>
        <v>6702500</v>
      </c>
      <c r="D3872" s="129">
        <f t="shared" si="143"/>
        <v>200550</v>
      </c>
      <c r="E3872" s="130" t="s">
        <v>7180</v>
      </c>
      <c r="F3872" s="136"/>
      <c r="G3872" s="126"/>
      <c r="H3872" s="126"/>
      <c r="I3872" s="126"/>
      <c r="J3872" s="126"/>
      <c r="K3872" s="126"/>
    </row>
    <row r="3873" spans="1:11" s="122" customFormat="1">
      <c r="A3873" s="127" t="s">
        <v>3293</v>
      </c>
      <c r="B3873" s="127">
        <v>192000</v>
      </c>
      <c r="C3873" s="127">
        <f t="shared" si="142"/>
        <v>6737500</v>
      </c>
      <c r="D3873" s="129">
        <f t="shared" si="143"/>
        <v>201600</v>
      </c>
      <c r="E3873" s="130" t="s">
        <v>7180</v>
      </c>
      <c r="F3873" s="136"/>
      <c r="G3873" s="126"/>
      <c r="H3873" s="126"/>
      <c r="I3873" s="126"/>
      <c r="J3873" s="126"/>
      <c r="K3873" s="126"/>
    </row>
    <row r="3874" spans="1:11" s="122" customFormat="1">
      <c r="A3874" s="127" t="s">
        <v>3294</v>
      </c>
      <c r="B3874" s="127">
        <v>193000</v>
      </c>
      <c r="C3874" s="127">
        <f t="shared" si="142"/>
        <v>6772500</v>
      </c>
      <c r="D3874" s="129">
        <f t="shared" si="143"/>
        <v>202650</v>
      </c>
      <c r="E3874" s="130" t="s">
        <v>7180</v>
      </c>
      <c r="F3874" s="136"/>
      <c r="G3874" s="126"/>
      <c r="H3874" s="126"/>
      <c r="I3874" s="126"/>
      <c r="J3874" s="126"/>
      <c r="K3874" s="126"/>
    </row>
    <row r="3875" spans="1:11" s="122" customFormat="1">
      <c r="A3875" s="127" t="s">
        <v>3295</v>
      </c>
      <c r="B3875" s="127">
        <v>194000</v>
      </c>
      <c r="C3875" s="127">
        <f t="shared" ref="C3875:C3911" si="144">C3874+35000</f>
        <v>6807500</v>
      </c>
      <c r="D3875" s="129">
        <f t="shared" si="143"/>
        <v>203700</v>
      </c>
      <c r="E3875" s="130" t="s">
        <v>7180</v>
      </c>
      <c r="F3875" s="136"/>
      <c r="G3875" s="126"/>
      <c r="H3875" s="126"/>
      <c r="I3875" s="126"/>
      <c r="J3875" s="126"/>
      <c r="K3875" s="126"/>
    </row>
    <row r="3876" spans="1:11" s="122" customFormat="1">
      <c r="A3876" s="127" t="s">
        <v>3296</v>
      </c>
      <c r="B3876" s="127">
        <v>195000</v>
      </c>
      <c r="C3876" s="127">
        <f t="shared" si="144"/>
        <v>6842500</v>
      </c>
      <c r="D3876" s="129">
        <f t="shared" si="143"/>
        <v>204750</v>
      </c>
      <c r="E3876" s="130" t="s">
        <v>7180</v>
      </c>
      <c r="F3876" s="136"/>
      <c r="G3876" s="126"/>
      <c r="H3876" s="126"/>
      <c r="I3876" s="126"/>
      <c r="J3876" s="126"/>
      <c r="K3876" s="126"/>
    </row>
    <row r="3877" spans="1:11" s="122" customFormat="1">
      <c r="A3877" s="127" t="s">
        <v>3297</v>
      </c>
      <c r="B3877" s="127">
        <v>196000</v>
      </c>
      <c r="C3877" s="127">
        <f t="shared" si="144"/>
        <v>6877500</v>
      </c>
      <c r="D3877" s="129">
        <f t="shared" si="143"/>
        <v>205800</v>
      </c>
      <c r="E3877" s="130" t="s">
        <v>7180</v>
      </c>
      <c r="F3877" s="136"/>
      <c r="G3877" s="126"/>
      <c r="H3877" s="126"/>
      <c r="I3877" s="126"/>
      <c r="J3877" s="126"/>
      <c r="K3877" s="126"/>
    </row>
    <row r="3878" spans="1:11" s="122" customFormat="1">
      <c r="A3878" s="127" t="s">
        <v>3298</v>
      </c>
      <c r="B3878" s="127">
        <v>197000</v>
      </c>
      <c r="C3878" s="127">
        <f t="shared" si="144"/>
        <v>6912500</v>
      </c>
      <c r="D3878" s="129">
        <f t="shared" si="143"/>
        <v>206850</v>
      </c>
      <c r="E3878" s="130" t="s">
        <v>7180</v>
      </c>
      <c r="F3878" s="136"/>
      <c r="G3878" s="126"/>
      <c r="H3878" s="126"/>
      <c r="I3878" s="126"/>
      <c r="J3878" s="126"/>
      <c r="K3878" s="126"/>
    </row>
    <row r="3879" spans="1:11" s="122" customFormat="1">
      <c r="A3879" s="127" t="s">
        <v>3299</v>
      </c>
      <c r="B3879" s="127">
        <v>198000</v>
      </c>
      <c r="C3879" s="127">
        <f t="shared" si="144"/>
        <v>6947500</v>
      </c>
      <c r="D3879" s="129">
        <f t="shared" si="143"/>
        <v>207900</v>
      </c>
      <c r="E3879" s="130" t="s">
        <v>7180</v>
      </c>
      <c r="F3879" s="136"/>
      <c r="G3879" s="126"/>
      <c r="H3879" s="126"/>
      <c r="I3879" s="126"/>
      <c r="J3879" s="126"/>
      <c r="K3879" s="126"/>
    </row>
    <row r="3880" spans="1:11" s="122" customFormat="1">
      <c r="A3880" s="127" t="s">
        <v>3300</v>
      </c>
      <c r="B3880" s="127">
        <v>199000</v>
      </c>
      <c r="C3880" s="127">
        <f t="shared" si="144"/>
        <v>6982500</v>
      </c>
      <c r="D3880" s="129">
        <f t="shared" si="143"/>
        <v>208950</v>
      </c>
      <c r="E3880" s="130" t="s">
        <v>7180</v>
      </c>
      <c r="F3880" s="136"/>
      <c r="G3880" s="126"/>
      <c r="H3880" s="126"/>
      <c r="I3880" s="126"/>
      <c r="J3880" s="126"/>
      <c r="K3880" s="126"/>
    </row>
    <row r="3881" spans="1:11" s="122" customFormat="1">
      <c r="A3881" s="127" t="s">
        <v>3301</v>
      </c>
      <c r="B3881" s="127">
        <v>200000</v>
      </c>
      <c r="C3881" s="127">
        <f t="shared" si="144"/>
        <v>7017500</v>
      </c>
      <c r="D3881" s="129">
        <f t="shared" si="143"/>
        <v>210000</v>
      </c>
      <c r="E3881" s="130" t="s">
        <v>7180</v>
      </c>
      <c r="F3881" s="136"/>
      <c r="G3881" s="126"/>
      <c r="H3881" s="126"/>
      <c r="I3881" s="126"/>
      <c r="J3881" s="126"/>
      <c r="K3881" s="126"/>
    </row>
    <row r="3882" spans="1:11" s="122" customFormat="1">
      <c r="A3882" s="127" t="s">
        <v>5026</v>
      </c>
      <c r="B3882" s="127">
        <v>201000</v>
      </c>
      <c r="C3882" s="127">
        <f t="shared" si="144"/>
        <v>7052500</v>
      </c>
      <c r="D3882" s="129">
        <f t="shared" si="143"/>
        <v>211050</v>
      </c>
      <c r="E3882" s="130" t="s">
        <v>7180</v>
      </c>
      <c r="F3882" s="136"/>
      <c r="G3882" s="126"/>
      <c r="H3882" s="126"/>
      <c r="I3882" s="126"/>
      <c r="J3882" s="126"/>
      <c r="K3882" s="126"/>
    </row>
    <row r="3883" spans="1:11" s="122" customFormat="1">
      <c r="A3883" s="127" t="s">
        <v>5027</v>
      </c>
      <c r="B3883" s="127">
        <v>202000</v>
      </c>
      <c r="C3883" s="127">
        <f t="shared" si="144"/>
        <v>7087500</v>
      </c>
      <c r="D3883" s="129">
        <f t="shared" si="143"/>
        <v>212100</v>
      </c>
      <c r="E3883" s="130" t="s">
        <v>7180</v>
      </c>
      <c r="F3883" s="136"/>
      <c r="G3883" s="126"/>
      <c r="H3883" s="126"/>
      <c r="I3883" s="126"/>
      <c r="J3883" s="126"/>
      <c r="K3883" s="126"/>
    </row>
    <row r="3884" spans="1:11" s="122" customFormat="1">
      <c r="A3884" s="127" t="s">
        <v>5028</v>
      </c>
      <c r="B3884" s="127">
        <v>203000</v>
      </c>
      <c r="C3884" s="127">
        <f t="shared" si="144"/>
        <v>7122500</v>
      </c>
      <c r="D3884" s="129">
        <f t="shared" si="143"/>
        <v>213150</v>
      </c>
      <c r="E3884" s="130" t="s">
        <v>7180</v>
      </c>
      <c r="F3884" s="136"/>
      <c r="G3884" s="126"/>
      <c r="H3884" s="126"/>
      <c r="I3884" s="126"/>
      <c r="J3884" s="126"/>
      <c r="K3884" s="126"/>
    </row>
    <row r="3885" spans="1:11" s="122" customFormat="1">
      <c r="A3885" s="127" t="s">
        <v>5029</v>
      </c>
      <c r="B3885" s="127">
        <v>204000</v>
      </c>
      <c r="C3885" s="127">
        <f t="shared" si="144"/>
        <v>7157500</v>
      </c>
      <c r="D3885" s="129">
        <f t="shared" si="143"/>
        <v>214200</v>
      </c>
      <c r="E3885" s="130" t="s">
        <v>7180</v>
      </c>
      <c r="F3885" s="136"/>
      <c r="G3885" s="126"/>
      <c r="H3885" s="126"/>
      <c r="I3885" s="126"/>
      <c r="J3885" s="126"/>
      <c r="K3885" s="126"/>
    </row>
    <row r="3886" spans="1:11" s="122" customFormat="1">
      <c r="A3886" s="127" t="s">
        <v>5030</v>
      </c>
      <c r="B3886" s="127">
        <v>205000</v>
      </c>
      <c r="C3886" s="127">
        <f t="shared" si="144"/>
        <v>7192500</v>
      </c>
      <c r="D3886" s="129">
        <f t="shared" si="143"/>
        <v>215250</v>
      </c>
      <c r="E3886" s="130" t="s">
        <v>7180</v>
      </c>
      <c r="F3886" s="136"/>
      <c r="G3886" s="126"/>
      <c r="H3886" s="126"/>
      <c r="I3886" s="126"/>
      <c r="J3886" s="126"/>
      <c r="K3886" s="126"/>
    </row>
    <row r="3887" spans="1:11" s="122" customFormat="1">
      <c r="A3887" s="127" t="s">
        <v>5031</v>
      </c>
      <c r="B3887" s="127">
        <v>206000</v>
      </c>
      <c r="C3887" s="127">
        <f t="shared" si="144"/>
        <v>7227500</v>
      </c>
      <c r="D3887" s="129">
        <f t="shared" si="143"/>
        <v>216300</v>
      </c>
      <c r="E3887" s="130" t="s">
        <v>7180</v>
      </c>
      <c r="F3887" s="136"/>
      <c r="G3887" s="126"/>
      <c r="H3887" s="126"/>
      <c r="I3887" s="126"/>
      <c r="J3887" s="126"/>
      <c r="K3887" s="126"/>
    </row>
    <row r="3888" spans="1:11" s="122" customFormat="1">
      <c r="A3888" s="127" t="s">
        <v>5032</v>
      </c>
      <c r="B3888" s="127">
        <v>207000</v>
      </c>
      <c r="C3888" s="127">
        <f t="shared" si="144"/>
        <v>7262500</v>
      </c>
      <c r="D3888" s="129">
        <f t="shared" si="143"/>
        <v>217350</v>
      </c>
      <c r="E3888" s="130" t="s">
        <v>7180</v>
      </c>
      <c r="F3888" s="136"/>
      <c r="G3888" s="126"/>
      <c r="H3888" s="126"/>
      <c r="I3888" s="126"/>
      <c r="J3888" s="126"/>
      <c r="K3888" s="126"/>
    </row>
    <row r="3889" spans="1:11" s="122" customFormat="1">
      <c r="A3889" s="127" t="s">
        <v>5763</v>
      </c>
      <c r="B3889" s="127">
        <v>208000</v>
      </c>
      <c r="C3889" s="127">
        <f t="shared" si="144"/>
        <v>7297500</v>
      </c>
      <c r="D3889" s="129">
        <f t="shared" si="143"/>
        <v>218400</v>
      </c>
      <c r="E3889" s="130" t="s">
        <v>7180</v>
      </c>
      <c r="F3889" s="136"/>
      <c r="G3889" s="126"/>
      <c r="H3889" s="126"/>
      <c r="I3889" s="126"/>
      <c r="J3889" s="126"/>
      <c r="K3889" s="126"/>
    </row>
    <row r="3890" spans="1:11" s="122" customFormat="1">
      <c r="A3890" s="127" t="s">
        <v>5764</v>
      </c>
      <c r="B3890" s="127">
        <v>209000</v>
      </c>
      <c r="C3890" s="127">
        <f t="shared" si="144"/>
        <v>7332500</v>
      </c>
      <c r="D3890" s="129">
        <f t="shared" si="143"/>
        <v>219450</v>
      </c>
      <c r="E3890" s="130" t="s">
        <v>7180</v>
      </c>
      <c r="F3890" s="136"/>
      <c r="G3890" s="126"/>
      <c r="H3890" s="126"/>
      <c r="I3890" s="126"/>
      <c r="J3890" s="126"/>
      <c r="K3890" s="126"/>
    </row>
    <row r="3891" spans="1:11" s="122" customFormat="1">
      <c r="A3891" s="127" t="s">
        <v>5765</v>
      </c>
      <c r="B3891" s="127">
        <v>210000</v>
      </c>
      <c r="C3891" s="127">
        <f t="shared" si="144"/>
        <v>7367500</v>
      </c>
      <c r="D3891" s="129">
        <f t="shared" si="143"/>
        <v>220500</v>
      </c>
      <c r="E3891" s="130" t="s">
        <v>7180</v>
      </c>
      <c r="F3891" s="136"/>
      <c r="G3891" s="126"/>
      <c r="H3891" s="126"/>
      <c r="I3891" s="126"/>
      <c r="J3891" s="126"/>
      <c r="K3891" s="126"/>
    </row>
    <row r="3892" spans="1:11" s="122" customFormat="1">
      <c r="A3892" s="127" t="s">
        <v>5766</v>
      </c>
      <c r="B3892" s="127">
        <v>211000</v>
      </c>
      <c r="C3892" s="127">
        <f t="shared" si="144"/>
        <v>7402500</v>
      </c>
      <c r="D3892" s="129">
        <f t="shared" si="143"/>
        <v>221550</v>
      </c>
      <c r="E3892" s="130" t="s">
        <v>7180</v>
      </c>
      <c r="F3892" s="136"/>
      <c r="G3892" s="126"/>
      <c r="H3892" s="126"/>
      <c r="I3892" s="126"/>
      <c r="J3892" s="126"/>
      <c r="K3892" s="126"/>
    </row>
    <row r="3893" spans="1:11" s="122" customFormat="1">
      <c r="A3893" s="127" t="s">
        <v>5767</v>
      </c>
      <c r="B3893" s="127">
        <v>212000</v>
      </c>
      <c r="C3893" s="127">
        <f t="shared" si="144"/>
        <v>7437500</v>
      </c>
      <c r="D3893" s="129">
        <f t="shared" si="143"/>
        <v>222600</v>
      </c>
      <c r="E3893" s="130" t="s">
        <v>7180</v>
      </c>
      <c r="F3893" s="136"/>
      <c r="G3893" s="126"/>
      <c r="H3893" s="126"/>
      <c r="I3893" s="126"/>
      <c r="J3893" s="126"/>
      <c r="K3893" s="126"/>
    </row>
    <row r="3894" spans="1:11" s="122" customFormat="1">
      <c r="A3894" s="127" t="s">
        <v>5768</v>
      </c>
      <c r="B3894" s="127">
        <v>213000</v>
      </c>
      <c r="C3894" s="127">
        <f t="shared" si="144"/>
        <v>7472500</v>
      </c>
      <c r="D3894" s="129">
        <f t="shared" si="143"/>
        <v>223650</v>
      </c>
      <c r="E3894" s="130" t="s">
        <v>7180</v>
      </c>
      <c r="F3894" s="136"/>
      <c r="G3894" s="126"/>
      <c r="H3894" s="126"/>
      <c r="I3894" s="126"/>
      <c r="J3894" s="126"/>
      <c r="K3894" s="126"/>
    </row>
    <row r="3895" spans="1:11" s="122" customFormat="1">
      <c r="A3895" s="127" t="s">
        <v>5769</v>
      </c>
      <c r="B3895" s="127">
        <v>214000</v>
      </c>
      <c r="C3895" s="127">
        <f t="shared" si="144"/>
        <v>7507500</v>
      </c>
      <c r="D3895" s="129">
        <f t="shared" si="143"/>
        <v>224700</v>
      </c>
      <c r="E3895" s="130" t="s">
        <v>7180</v>
      </c>
      <c r="F3895" s="136"/>
      <c r="G3895" s="126"/>
      <c r="H3895" s="126"/>
      <c r="I3895" s="126"/>
      <c r="J3895" s="126"/>
      <c r="K3895" s="126"/>
    </row>
    <row r="3896" spans="1:11" s="122" customFormat="1">
      <c r="A3896" s="127" t="s">
        <v>5770</v>
      </c>
      <c r="B3896" s="127">
        <v>215000</v>
      </c>
      <c r="C3896" s="127">
        <f t="shared" si="144"/>
        <v>7542500</v>
      </c>
      <c r="D3896" s="129">
        <f t="shared" si="143"/>
        <v>225750</v>
      </c>
      <c r="E3896" s="130" t="s">
        <v>7180</v>
      </c>
      <c r="F3896" s="136"/>
      <c r="G3896" s="126"/>
      <c r="H3896" s="126"/>
      <c r="I3896" s="126"/>
      <c r="J3896" s="126"/>
      <c r="K3896" s="126"/>
    </row>
    <row r="3897" spans="1:11" s="122" customFormat="1">
      <c r="A3897" s="127" t="s">
        <v>5771</v>
      </c>
      <c r="B3897" s="127">
        <v>216000</v>
      </c>
      <c r="C3897" s="127">
        <f t="shared" si="144"/>
        <v>7577500</v>
      </c>
      <c r="D3897" s="129">
        <f t="shared" si="143"/>
        <v>226800</v>
      </c>
      <c r="E3897" s="130" t="s">
        <v>7180</v>
      </c>
      <c r="F3897" s="136"/>
      <c r="G3897" s="126"/>
      <c r="H3897" s="126"/>
      <c r="I3897" s="126"/>
      <c r="J3897" s="126"/>
      <c r="K3897" s="126"/>
    </row>
    <row r="3898" spans="1:11" s="122" customFormat="1">
      <c r="A3898" s="127" t="s">
        <v>5772</v>
      </c>
      <c r="B3898" s="127">
        <v>217000</v>
      </c>
      <c r="C3898" s="127">
        <f t="shared" si="144"/>
        <v>7612500</v>
      </c>
      <c r="D3898" s="129">
        <f t="shared" si="143"/>
        <v>227850</v>
      </c>
      <c r="E3898" s="130" t="s">
        <v>7180</v>
      </c>
      <c r="F3898" s="136"/>
      <c r="G3898" s="126"/>
      <c r="H3898" s="126"/>
      <c r="I3898" s="126"/>
      <c r="J3898" s="126"/>
      <c r="K3898" s="126"/>
    </row>
    <row r="3899" spans="1:11" s="122" customFormat="1">
      <c r="A3899" s="127" t="s">
        <v>5773</v>
      </c>
      <c r="B3899" s="127">
        <v>218000</v>
      </c>
      <c r="C3899" s="127">
        <f t="shared" si="144"/>
        <v>7647500</v>
      </c>
      <c r="D3899" s="129">
        <f t="shared" si="143"/>
        <v>228900</v>
      </c>
      <c r="E3899" s="130" t="s">
        <v>7180</v>
      </c>
      <c r="F3899" s="136"/>
      <c r="G3899" s="126"/>
      <c r="H3899" s="126"/>
      <c r="I3899" s="126"/>
      <c r="J3899" s="126"/>
      <c r="K3899" s="126"/>
    </row>
    <row r="3900" spans="1:11" s="122" customFormat="1">
      <c r="A3900" s="127" t="s">
        <v>5774</v>
      </c>
      <c r="B3900" s="127">
        <v>219000</v>
      </c>
      <c r="C3900" s="127">
        <f t="shared" si="144"/>
        <v>7682500</v>
      </c>
      <c r="D3900" s="129">
        <f t="shared" si="143"/>
        <v>229950</v>
      </c>
      <c r="E3900" s="130" t="s">
        <v>7180</v>
      </c>
      <c r="F3900" s="136"/>
      <c r="G3900" s="126"/>
      <c r="H3900" s="126"/>
      <c r="I3900" s="126"/>
      <c r="J3900" s="126"/>
      <c r="K3900" s="126"/>
    </row>
    <row r="3901" spans="1:11" s="122" customFormat="1">
      <c r="A3901" s="127" t="s">
        <v>5775</v>
      </c>
      <c r="B3901" s="127">
        <v>220000</v>
      </c>
      <c r="C3901" s="127">
        <f t="shared" si="144"/>
        <v>7717500</v>
      </c>
      <c r="D3901" s="129">
        <f t="shared" si="143"/>
        <v>231000</v>
      </c>
      <c r="E3901" s="130" t="s">
        <v>7180</v>
      </c>
      <c r="F3901" s="136"/>
      <c r="G3901" s="126"/>
      <c r="H3901" s="126"/>
      <c r="I3901" s="126"/>
      <c r="J3901" s="126"/>
      <c r="K3901" s="126"/>
    </row>
    <row r="3902" spans="1:11" s="122" customFormat="1">
      <c r="A3902" s="127" t="s">
        <v>5776</v>
      </c>
      <c r="B3902" s="127">
        <v>221000</v>
      </c>
      <c r="C3902" s="127">
        <f t="shared" si="144"/>
        <v>7752500</v>
      </c>
      <c r="D3902" s="129">
        <f t="shared" si="143"/>
        <v>232050</v>
      </c>
      <c r="E3902" s="130" t="s">
        <v>7180</v>
      </c>
      <c r="F3902" s="136"/>
      <c r="G3902" s="126"/>
      <c r="H3902" s="126"/>
      <c r="I3902" s="126"/>
      <c r="J3902" s="126"/>
      <c r="K3902" s="126"/>
    </row>
    <row r="3903" spans="1:11" s="122" customFormat="1">
      <c r="A3903" s="127" t="s">
        <v>5777</v>
      </c>
      <c r="B3903" s="127">
        <v>222000</v>
      </c>
      <c r="C3903" s="127">
        <f t="shared" si="144"/>
        <v>7787500</v>
      </c>
      <c r="D3903" s="129">
        <f t="shared" si="143"/>
        <v>233100</v>
      </c>
      <c r="E3903" s="130" t="s">
        <v>7180</v>
      </c>
      <c r="F3903" s="136"/>
      <c r="G3903" s="126"/>
      <c r="H3903" s="126"/>
      <c r="I3903" s="126"/>
      <c r="J3903" s="126"/>
      <c r="K3903" s="126"/>
    </row>
    <row r="3904" spans="1:11" s="122" customFormat="1">
      <c r="A3904" s="127" t="s">
        <v>5778</v>
      </c>
      <c r="B3904" s="127">
        <v>223000</v>
      </c>
      <c r="C3904" s="127">
        <f t="shared" si="144"/>
        <v>7822500</v>
      </c>
      <c r="D3904" s="129">
        <f t="shared" si="143"/>
        <v>234150</v>
      </c>
      <c r="E3904" s="130" t="s">
        <v>7180</v>
      </c>
      <c r="F3904" s="136"/>
      <c r="G3904" s="126"/>
      <c r="H3904" s="126"/>
      <c r="I3904" s="126"/>
      <c r="J3904" s="126"/>
      <c r="K3904" s="126"/>
    </row>
    <row r="3905" spans="1:11" s="122" customFormat="1">
      <c r="A3905" s="127" t="s">
        <v>5779</v>
      </c>
      <c r="B3905" s="127">
        <v>224000</v>
      </c>
      <c r="C3905" s="127">
        <f t="shared" si="144"/>
        <v>7857500</v>
      </c>
      <c r="D3905" s="129">
        <f t="shared" si="143"/>
        <v>235200</v>
      </c>
      <c r="E3905" s="130" t="s">
        <v>7180</v>
      </c>
      <c r="F3905" s="136"/>
      <c r="G3905" s="126"/>
      <c r="H3905" s="126"/>
      <c r="I3905" s="126"/>
      <c r="J3905" s="126"/>
      <c r="K3905" s="126"/>
    </row>
    <row r="3906" spans="1:11" s="122" customFormat="1">
      <c r="A3906" s="127" t="s">
        <v>5780</v>
      </c>
      <c r="B3906" s="127">
        <v>225000</v>
      </c>
      <c r="C3906" s="127">
        <f t="shared" si="144"/>
        <v>7892500</v>
      </c>
      <c r="D3906" s="129">
        <f t="shared" si="143"/>
        <v>236250</v>
      </c>
      <c r="E3906" s="130" t="s">
        <v>7180</v>
      </c>
      <c r="F3906" s="136"/>
      <c r="G3906" s="126"/>
      <c r="H3906" s="126"/>
      <c r="I3906" s="126"/>
      <c r="J3906" s="126"/>
      <c r="K3906" s="126"/>
    </row>
    <row r="3907" spans="1:11" s="122" customFormat="1">
      <c r="A3907" s="127" t="s">
        <v>5781</v>
      </c>
      <c r="B3907" s="127">
        <v>226000</v>
      </c>
      <c r="C3907" s="127">
        <f t="shared" si="144"/>
        <v>7927500</v>
      </c>
      <c r="D3907" s="129">
        <f t="shared" si="143"/>
        <v>237300</v>
      </c>
      <c r="E3907" s="130" t="s">
        <v>7180</v>
      </c>
      <c r="F3907" s="136"/>
      <c r="G3907" s="126"/>
      <c r="H3907" s="126"/>
      <c r="I3907" s="126"/>
      <c r="J3907" s="126"/>
      <c r="K3907" s="126"/>
    </row>
    <row r="3908" spans="1:11" s="122" customFormat="1">
      <c r="A3908" s="127" t="s">
        <v>5782</v>
      </c>
      <c r="B3908" s="127">
        <v>227000</v>
      </c>
      <c r="C3908" s="127">
        <f t="shared" si="144"/>
        <v>7962500</v>
      </c>
      <c r="D3908" s="129">
        <f t="shared" si="143"/>
        <v>238350</v>
      </c>
      <c r="E3908" s="130" t="s">
        <v>7180</v>
      </c>
      <c r="F3908" s="136"/>
      <c r="G3908" s="126"/>
      <c r="H3908" s="126"/>
      <c r="I3908" s="126"/>
      <c r="J3908" s="126"/>
      <c r="K3908" s="126"/>
    </row>
    <row r="3909" spans="1:11" s="122" customFormat="1">
      <c r="A3909" s="127" t="s">
        <v>5783</v>
      </c>
      <c r="B3909" s="127">
        <v>228000</v>
      </c>
      <c r="C3909" s="127">
        <f t="shared" si="144"/>
        <v>7997500</v>
      </c>
      <c r="D3909" s="129">
        <f t="shared" si="143"/>
        <v>239400</v>
      </c>
      <c r="E3909" s="130" t="s">
        <v>7180</v>
      </c>
      <c r="F3909" s="136"/>
      <c r="G3909" s="126"/>
      <c r="H3909" s="126"/>
      <c r="I3909" s="126"/>
      <c r="J3909" s="126"/>
      <c r="K3909" s="126"/>
    </row>
    <row r="3910" spans="1:11" s="122" customFormat="1">
      <c r="A3910" s="127" t="s">
        <v>5784</v>
      </c>
      <c r="B3910" s="127">
        <v>229000</v>
      </c>
      <c r="C3910" s="127">
        <f t="shared" si="144"/>
        <v>8032500</v>
      </c>
      <c r="D3910" s="129">
        <f t="shared" si="143"/>
        <v>240450</v>
      </c>
      <c r="E3910" s="130" t="s">
        <v>7180</v>
      </c>
      <c r="F3910" s="136"/>
      <c r="G3910" s="126"/>
      <c r="H3910" s="126"/>
      <c r="I3910" s="126"/>
      <c r="J3910" s="126"/>
      <c r="K3910" s="126"/>
    </row>
    <row r="3911" spans="1:11" s="122" customFormat="1">
      <c r="A3911" s="127" t="s">
        <v>5785</v>
      </c>
      <c r="B3911" s="127">
        <v>230000</v>
      </c>
      <c r="C3911" s="127">
        <f t="shared" si="144"/>
        <v>8067500</v>
      </c>
      <c r="D3911" s="129">
        <f t="shared" si="143"/>
        <v>241500</v>
      </c>
      <c r="E3911" s="130" t="s">
        <v>7180</v>
      </c>
      <c r="F3911" s="136"/>
      <c r="G3911" s="126"/>
    </row>
    <row r="3912" spans="1:11" s="122" customFormat="1">
      <c r="A3912" s="127" t="s">
        <v>2169</v>
      </c>
      <c r="B3912" s="127">
        <v>1000</v>
      </c>
      <c r="C3912" s="128">
        <v>52500</v>
      </c>
      <c r="D3912" s="129">
        <f t="shared" ref="D3912:D3969" si="145">SUM($G$2)*(B3912*0.001)</f>
        <v>1050</v>
      </c>
      <c r="E3912" s="137" t="s">
        <v>7180</v>
      </c>
      <c r="F3912" s="136"/>
      <c r="G3912" s="126"/>
    </row>
    <row r="3913" spans="1:11" s="122" customFormat="1">
      <c r="A3913" s="127" t="s">
        <v>2170</v>
      </c>
      <c r="B3913" s="127">
        <v>2000</v>
      </c>
      <c r="C3913" s="128">
        <f>C3912+40000</f>
        <v>92500</v>
      </c>
      <c r="D3913" s="129">
        <f t="shared" si="145"/>
        <v>2100</v>
      </c>
      <c r="E3913" s="137" t="s">
        <v>7180</v>
      </c>
      <c r="F3913" s="136"/>
      <c r="G3913" s="126"/>
    </row>
    <row r="3914" spans="1:11" s="122" customFormat="1">
      <c r="A3914" s="127" t="s">
        <v>2171</v>
      </c>
      <c r="B3914" s="127">
        <v>3000</v>
      </c>
      <c r="C3914" s="128">
        <f t="shared" ref="C3914:C3977" si="146">C3913+40000</f>
        <v>132500</v>
      </c>
      <c r="D3914" s="129">
        <f t="shared" si="145"/>
        <v>3150</v>
      </c>
      <c r="E3914" s="137" t="s">
        <v>7180</v>
      </c>
      <c r="F3914" s="136"/>
      <c r="G3914" s="126"/>
    </row>
    <row r="3915" spans="1:11" s="122" customFormat="1">
      <c r="A3915" s="127" t="s">
        <v>2172</v>
      </c>
      <c r="B3915" s="127">
        <v>4000</v>
      </c>
      <c r="C3915" s="128">
        <f t="shared" si="146"/>
        <v>172500</v>
      </c>
      <c r="D3915" s="129">
        <f t="shared" si="145"/>
        <v>4200</v>
      </c>
      <c r="E3915" s="137" t="s">
        <v>7180</v>
      </c>
      <c r="F3915" s="136"/>
      <c r="G3915" s="126"/>
    </row>
    <row r="3916" spans="1:11" s="122" customFormat="1">
      <c r="A3916" s="127" t="s">
        <v>2173</v>
      </c>
      <c r="B3916" s="127">
        <v>5000</v>
      </c>
      <c r="C3916" s="128">
        <f t="shared" si="146"/>
        <v>212500</v>
      </c>
      <c r="D3916" s="129">
        <f t="shared" si="145"/>
        <v>5250</v>
      </c>
      <c r="E3916" s="137" t="s">
        <v>7180</v>
      </c>
      <c r="F3916" s="136"/>
      <c r="G3916" s="126"/>
    </row>
    <row r="3917" spans="1:11" s="122" customFormat="1">
      <c r="A3917" s="127" t="s">
        <v>2174</v>
      </c>
      <c r="B3917" s="127">
        <v>6000</v>
      </c>
      <c r="C3917" s="128">
        <f t="shared" si="146"/>
        <v>252500</v>
      </c>
      <c r="D3917" s="129">
        <f t="shared" si="145"/>
        <v>6300</v>
      </c>
      <c r="E3917" s="137" t="s">
        <v>7180</v>
      </c>
      <c r="F3917" s="136"/>
      <c r="G3917" s="126"/>
    </row>
    <row r="3918" spans="1:11" s="122" customFormat="1">
      <c r="A3918" s="127" t="s">
        <v>2175</v>
      </c>
      <c r="B3918" s="127">
        <v>7000</v>
      </c>
      <c r="C3918" s="128">
        <f t="shared" si="146"/>
        <v>292500</v>
      </c>
      <c r="D3918" s="129">
        <f t="shared" si="145"/>
        <v>7350</v>
      </c>
      <c r="E3918" s="137" t="s">
        <v>7180</v>
      </c>
      <c r="F3918" s="136"/>
      <c r="G3918" s="126"/>
    </row>
    <row r="3919" spans="1:11" s="122" customFormat="1">
      <c r="A3919" s="127" t="s">
        <v>2176</v>
      </c>
      <c r="B3919" s="127">
        <v>8000</v>
      </c>
      <c r="C3919" s="128">
        <f t="shared" si="146"/>
        <v>332500</v>
      </c>
      <c r="D3919" s="129">
        <f t="shared" si="145"/>
        <v>8400</v>
      </c>
      <c r="E3919" s="137" t="s">
        <v>7180</v>
      </c>
      <c r="F3919" s="136"/>
      <c r="G3919" s="126"/>
    </row>
    <row r="3920" spans="1:11" s="122" customFormat="1">
      <c r="A3920" s="127" t="s">
        <v>2177</v>
      </c>
      <c r="B3920" s="127">
        <v>9000</v>
      </c>
      <c r="C3920" s="128">
        <f t="shared" si="146"/>
        <v>372500</v>
      </c>
      <c r="D3920" s="129">
        <f t="shared" si="145"/>
        <v>9450</v>
      </c>
      <c r="E3920" s="137" t="s">
        <v>7180</v>
      </c>
      <c r="F3920" s="136"/>
      <c r="G3920" s="126"/>
    </row>
    <row r="3921" spans="1:7" s="122" customFormat="1">
      <c r="A3921" s="127" t="s">
        <v>2178</v>
      </c>
      <c r="B3921" s="127">
        <v>10000</v>
      </c>
      <c r="C3921" s="128">
        <f t="shared" si="146"/>
        <v>412500</v>
      </c>
      <c r="D3921" s="129">
        <f t="shared" si="145"/>
        <v>10500</v>
      </c>
      <c r="E3921" s="137" t="s">
        <v>7180</v>
      </c>
      <c r="F3921" s="136"/>
      <c r="G3921" s="126"/>
    </row>
    <row r="3922" spans="1:7" s="122" customFormat="1">
      <c r="A3922" s="127" t="s">
        <v>2179</v>
      </c>
      <c r="B3922" s="127">
        <v>11000</v>
      </c>
      <c r="C3922" s="128">
        <f t="shared" si="146"/>
        <v>452500</v>
      </c>
      <c r="D3922" s="129">
        <f t="shared" si="145"/>
        <v>11550</v>
      </c>
      <c r="E3922" s="137" t="s">
        <v>7180</v>
      </c>
      <c r="F3922" s="136"/>
      <c r="G3922" s="126"/>
    </row>
    <row r="3923" spans="1:7" s="122" customFormat="1">
      <c r="A3923" s="127" t="s">
        <v>2180</v>
      </c>
      <c r="B3923" s="127">
        <v>12000</v>
      </c>
      <c r="C3923" s="128">
        <f t="shared" si="146"/>
        <v>492500</v>
      </c>
      <c r="D3923" s="129">
        <f t="shared" si="145"/>
        <v>12600</v>
      </c>
      <c r="E3923" s="137" t="s">
        <v>7180</v>
      </c>
      <c r="F3923" s="136"/>
      <c r="G3923" s="126"/>
    </row>
    <row r="3924" spans="1:7" s="122" customFormat="1">
      <c r="A3924" s="127" t="s">
        <v>2181</v>
      </c>
      <c r="B3924" s="127">
        <v>13000</v>
      </c>
      <c r="C3924" s="128">
        <f t="shared" si="146"/>
        <v>532500</v>
      </c>
      <c r="D3924" s="129">
        <f t="shared" si="145"/>
        <v>13650</v>
      </c>
      <c r="E3924" s="137" t="s">
        <v>7180</v>
      </c>
      <c r="F3924" s="136"/>
      <c r="G3924" s="126"/>
    </row>
    <row r="3925" spans="1:7" s="122" customFormat="1">
      <c r="A3925" s="127" t="s">
        <v>2182</v>
      </c>
      <c r="B3925" s="127">
        <v>14000</v>
      </c>
      <c r="C3925" s="128">
        <f t="shared" si="146"/>
        <v>572500</v>
      </c>
      <c r="D3925" s="129">
        <f t="shared" si="145"/>
        <v>14700</v>
      </c>
      <c r="E3925" s="137" t="s">
        <v>7180</v>
      </c>
      <c r="F3925" s="136"/>
      <c r="G3925" s="126"/>
    </row>
    <row r="3926" spans="1:7" s="122" customFormat="1">
      <c r="A3926" s="127" t="s">
        <v>2183</v>
      </c>
      <c r="B3926" s="127">
        <v>15000</v>
      </c>
      <c r="C3926" s="128">
        <f t="shared" si="146"/>
        <v>612500</v>
      </c>
      <c r="D3926" s="129">
        <f t="shared" si="145"/>
        <v>15750</v>
      </c>
      <c r="E3926" s="137" t="s">
        <v>7180</v>
      </c>
      <c r="F3926" s="136"/>
      <c r="G3926" s="126"/>
    </row>
    <row r="3927" spans="1:7" s="122" customFormat="1">
      <c r="A3927" s="127" t="s">
        <v>2184</v>
      </c>
      <c r="B3927" s="127">
        <v>16000</v>
      </c>
      <c r="C3927" s="128">
        <f t="shared" si="146"/>
        <v>652500</v>
      </c>
      <c r="D3927" s="129">
        <f t="shared" si="145"/>
        <v>16800</v>
      </c>
      <c r="E3927" s="137" t="s">
        <v>7180</v>
      </c>
      <c r="F3927" s="136"/>
      <c r="G3927" s="126"/>
    </row>
    <row r="3928" spans="1:7" s="122" customFormat="1">
      <c r="A3928" s="127" t="s">
        <v>2185</v>
      </c>
      <c r="B3928" s="127">
        <v>17000</v>
      </c>
      <c r="C3928" s="128">
        <f t="shared" si="146"/>
        <v>692500</v>
      </c>
      <c r="D3928" s="129">
        <f t="shared" si="145"/>
        <v>17850</v>
      </c>
      <c r="E3928" s="137" t="s">
        <v>7180</v>
      </c>
      <c r="F3928" s="136"/>
      <c r="G3928" s="126"/>
    </row>
    <row r="3929" spans="1:7" s="122" customFormat="1">
      <c r="A3929" s="127" t="s">
        <v>2186</v>
      </c>
      <c r="B3929" s="127">
        <v>18000</v>
      </c>
      <c r="C3929" s="128">
        <f t="shared" si="146"/>
        <v>732500</v>
      </c>
      <c r="D3929" s="129">
        <f t="shared" si="145"/>
        <v>18900</v>
      </c>
      <c r="E3929" s="137" t="s">
        <v>7180</v>
      </c>
      <c r="F3929" s="136"/>
      <c r="G3929" s="126"/>
    </row>
    <row r="3930" spans="1:7" s="122" customFormat="1">
      <c r="A3930" s="127" t="s">
        <v>2187</v>
      </c>
      <c r="B3930" s="127">
        <v>19000</v>
      </c>
      <c r="C3930" s="128">
        <f t="shared" si="146"/>
        <v>772500</v>
      </c>
      <c r="D3930" s="129">
        <f t="shared" si="145"/>
        <v>19950</v>
      </c>
      <c r="E3930" s="137" t="s">
        <v>7180</v>
      </c>
      <c r="F3930" s="136"/>
      <c r="G3930" s="126"/>
    </row>
    <row r="3931" spans="1:7" s="122" customFormat="1">
      <c r="A3931" s="127" t="s">
        <v>2188</v>
      </c>
      <c r="B3931" s="127">
        <v>20000</v>
      </c>
      <c r="C3931" s="128">
        <f t="shared" si="146"/>
        <v>812500</v>
      </c>
      <c r="D3931" s="129">
        <f t="shared" si="145"/>
        <v>21000</v>
      </c>
      <c r="E3931" s="137" t="s">
        <v>7180</v>
      </c>
      <c r="F3931" s="136"/>
      <c r="G3931" s="126"/>
    </row>
    <row r="3932" spans="1:7" s="122" customFormat="1">
      <c r="A3932" s="127" t="s">
        <v>2189</v>
      </c>
      <c r="B3932" s="127">
        <v>21000</v>
      </c>
      <c r="C3932" s="128">
        <f t="shared" si="146"/>
        <v>852500</v>
      </c>
      <c r="D3932" s="129">
        <f t="shared" si="145"/>
        <v>22050</v>
      </c>
      <c r="E3932" s="137" t="s">
        <v>7180</v>
      </c>
      <c r="F3932" s="136"/>
      <c r="G3932" s="126"/>
    </row>
    <row r="3933" spans="1:7" s="122" customFormat="1">
      <c r="A3933" s="127" t="s">
        <v>2190</v>
      </c>
      <c r="B3933" s="127">
        <v>22000</v>
      </c>
      <c r="C3933" s="128">
        <f t="shared" si="146"/>
        <v>892500</v>
      </c>
      <c r="D3933" s="129">
        <f t="shared" si="145"/>
        <v>23100</v>
      </c>
      <c r="E3933" s="137" t="s">
        <v>7180</v>
      </c>
      <c r="F3933" s="136"/>
      <c r="G3933" s="126"/>
    </row>
    <row r="3934" spans="1:7" s="122" customFormat="1">
      <c r="A3934" s="127" t="s">
        <v>2191</v>
      </c>
      <c r="B3934" s="127">
        <v>23000</v>
      </c>
      <c r="C3934" s="128">
        <f t="shared" si="146"/>
        <v>932500</v>
      </c>
      <c r="D3934" s="129">
        <f t="shared" si="145"/>
        <v>24150</v>
      </c>
      <c r="E3934" s="137" t="s">
        <v>7180</v>
      </c>
      <c r="F3934" s="136"/>
      <c r="G3934" s="126"/>
    </row>
    <row r="3935" spans="1:7" s="122" customFormat="1">
      <c r="A3935" s="127" t="s">
        <v>2192</v>
      </c>
      <c r="B3935" s="127">
        <v>24000</v>
      </c>
      <c r="C3935" s="128">
        <f t="shared" si="146"/>
        <v>972500</v>
      </c>
      <c r="D3935" s="129">
        <f t="shared" si="145"/>
        <v>25200</v>
      </c>
      <c r="E3935" s="137" t="s">
        <v>7180</v>
      </c>
      <c r="F3935" s="136"/>
      <c r="G3935" s="126"/>
    </row>
    <row r="3936" spans="1:7" s="122" customFormat="1">
      <c r="A3936" s="127" t="s">
        <v>2193</v>
      </c>
      <c r="B3936" s="127">
        <v>25000</v>
      </c>
      <c r="C3936" s="128">
        <f t="shared" si="146"/>
        <v>1012500</v>
      </c>
      <c r="D3936" s="129">
        <f t="shared" si="145"/>
        <v>26250</v>
      </c>
      <c r="E3936" s="137" t="s">
        <v>7180</v>
      </c>
      <c r="F3936" s="136"/>
      <c r="G3936" s="126"/>
    </row>
    <row r="3937" spans="1:7" s="122" customFormat="1">
      <c r="A3937" s="127" t="s">
        <v>2194</v>
      </c>
      <c r="B3937" s="127">
        <v>26000</v>
      </c>
      <c r="C3937" s="128">
        <f t="shared" si="146"/>
        <v>1052500</v>
      </c>
      <c r="D3937" s="129">
        <f t="shared" si="145"/>
        <v>27300</v>
      </c>
      <c r="E3937" s="137" t="s">
        <v>7180</v>
      </c>
      <c r="F3937" s="136"/>
      <c r="G3937" s="126"/>
    </row>
    <row r="3938" spans="1:7" s="122" customFormat="1">
      <c r="A3938" s="127" t="s">
        <v>2195</v>
      </c>
      <c r="B3938" s="127">
        <v>27000</v>
      </c>
      <c r="C3938" s="128">
        <f t="shared" si="146"/>
        <v>1092500</v>
      </c>
      <c r="D3938" s="129">
        <f t="shared" si="145"/>
        <v>28350</v>
      </c>
      <c r="E3938" s="137" t="s">
        <v>7180</v>
      </c>
      <c r="F3938" s="136"/>
      <c r="G3938" s="126"/>
    </row>
    <row r="3939" spans="1:7" s="122" customFormat="1">
      <c r="A3939" s="127" t="s">
        <v>2196</v>
      </c>
      <c r="B3939" s="127">
        <v>28000</v>
      </c>
      <c r="C3939" s="128">
        <f t="shared" si="146"/>
        <v>1132500</v>
      </c>
      <c r="D3939" s="129">
        <f t="shared" si="145"/>
        <v>29400</v>
      </c>
      <c r="E3939" s="137" t="s">
        <v>7180</v>
      </c>
      <c r="F3939" s="136"/>
      <c r="G3939" s="126"/>
    </row>
    <row r="3940" spans="1:7" s="122" customFormat="1">
      <c r="A3940" s="127" t="s">
        <v>2197</v>
      </c>
      <c r="B3940" s="127">
        <v>29000</v>
      </c>
      <c r="C3940" s="128">
        <f t="shared" si="146"/>
        <v>1172500</v>
      </c>
      <c r="D3940" s="129">
        <f t="shared" si="145"/>
        <v>30450</v>
      </c>
      <c r="E3940" s="137" t="s">
        <v>7180</v>
      </c>
      <c r="F3940" s="136"/>
      <c r="G3940" s="126"/>
    </row>
    <row r="3941" spans="1:7" s="122" customFormat="1">
      <c r="A3941" s="127" t="s">
        <v>2198</v>
      </c>
      <c r="B3941" s="127">
        <v>30000</v>
      </c>
      <c r="C3941" s="128">
        <f t="shared" si="146"/>
        <v>1212500</v>
      </c>
      <c r="D3941" s="129">
        <f t="shared" si="145"/>
        <v>31500</v>
      </c>
      <c r="E3941" s="137" t="s">
        <v>7180</v>
      </c>
      <c r="F3941" s="136"/>
      <c r="G3941" s="126"/>
    </row>
    <row r="3942" spans="1:7" s="122" customFormat="1">
      <c r="A3942" s="127" t="s">
        <v>2199</v>
      </c>
      <c r="B3942" s="127">
        <v>31000</v>
      </c>
      <c r="C3942" s="128">
        <f t="shared" si="146"/>
        <v>1252500</v>
      </c>
      <c r="D3942" s="129">
        <f t="shared" si="145"/>
        <v>32550</v>
      </c>
      <c r="E3942" s="137" t="s">
        <v>7180</v>
      </c>
      <c r="F3942" s="136"/>
      <c r="G3942" s="126"/>
    </row>
    <row r="3943" spans="1:7" s="122" customFormat="1">
      <c r="A3943" s="127" t="s">
        <v>2200</v>
      </c>
      <c r="B3943" s="127">
        <v>32000</v>
      </c>
      <c r="C3943" s="128">
        <f t="shared" si="146"/>
        <v>1292500</v>
      </c>
      <c r="D3943" s="129">
        <f t="shared" si="145"/>
        <v>33600</v>
      </c>
      <c r="E3943" s="137" t="s">
        <v>7180</v>
      </c>
      <c r="F3943" s="136"/>
      <c r="G3943" s="126"/>
    </row>
    <row r="3944" spans="1:7" s="122" customFormat="1">
      <c r="A3944" s="127" t="s">
        <v>2201</v>
      </c>
      <c r="B3944" s="127">
        <v>33000</v>
      </c>
      <c r="C3944" s="128">
        <f t="shared" si="146"/>
        <v>1332500</v>
      </c>
      <c r="D3944" s="129">
        <f t="shared" si="145"/>
        <v>34650</v>
      </c>
      <c r="E3944" s="137" t="s">
        <v>7180</v>
      </c>
      <c r="F3944" s="136"/>
      <c r="G3944" s="126"/>
    </row>
    <row r="3945" spans="1:7" s="122" customFormat="1">
      <c r="A3945" s="127" t="s">
        <v>2202</v>
      </c>
      <c r="B3945" s="127">
        <v>34000</v>
      </c>
      <c r="C3945" s="128">
        <f t="shared" si="146"/>
        <v>1372500</v>
      </c>
      <c r="D3945" s="129">
        <f t="shared" si="145"/>
        <v>35700</v>
      </c>
      <c r="E3945" s="137" t="s">
        <v>7180</v>
      </c>
      <c r="F3945" s="136"/>
      <c r="G3945" s="126"/>
    </row>
    <row r="3946" spans="1:7" s="122" customFormat="1">
      <c r="A3946" s="127" t="s">
        <v>2203</v>
      </c>
      <c r="B3946" s="127">
        <v>35000</v>
      </c>
      <c r="C3946" s="128">
        <f t="shared" si="146"/>
        <v>1412500</v>
      </c>
      <c r="D3946" s="129">
        <f t="shared" si="145"/>
        <v>36750</v>
      </c>
      <c r="E3946" s="137" t="s">
        <v>7180</v>
      </c>
      <c r="F3946" s="136"/>
      <c r="G3946" s="126"/>
    </row>
    <row r="3947" spans="1:7" s="122" customFormat="1">
      <c r="A3947" s="127" t="s">
        <v>2204</v>
      </c>
      <c r="B3947" s="127">
        <v>36000</v>
      </c>
      <c r="C3947" s="128">
        <f t="shared" si="146"/>
        <v>1452500</v>
      </c>
      <c r="D3947" s="129">
        <f t="shared" si="145"/>
        <v>37800</v>
      </c>
      <c r="E3947" s="137" t="s">
        <v>7180</v>
      </c>
      <c r="F3947" s="136"/>
      <c r="G3947" s="126"/>
    </row>
    <row r="3948" spans="1:7" s="122" customFormat="1">
      <c r="A3948" s="127" t="s">
        <v>2205</v>
      </c>
      <c r="B3948" s="127">
        <v>37000</v>
      </c>
      <c r="C3948" s="128">
        <f t="shared" si="146"/>
        <v>1492500</v>
      </c>
      <c r="D3948" s="129">
        <f t="shared" si="145"/>
        <v>38850</v>
      </c>
      <c r="E3948" s="137" t="s">
        <v>7180</v>
      </c>
      <c r="F3948" s="136"/>
      <c r="G3948" s="126"/>
    </row>
    <row r="3949" spans="1:7" s="122" customFormat="1">
      <c r="A3949" s="127" t="s">
        <v>2206</v>
      </c>
      <c r="B3949" s="127">
        <v>38000</v>
      </c>
      <c r="C3949" s="128">
        <f t="shared" si="146"/>
        <v>1532500</v>
      </c>
      <c r="D3949" s="129">
        <f t="shared" si="145"/>
        <v>39900</v>
      </c>
      <c r="E3949" s="137" t="s">
        <v>7180</v>
      </c>
      <c r="F3949" s="136"/>
      <c r="G3949" s="126"/>
    </row>
    <row r="3950" spans="1:7" s="122" customFormat="1">
      <c r="A3950" s="127" t="s">
        <v>2207</v>
      </c>
      <c r="B3950" s="127">
        <v>39000</v>
      </c>
      <c r="C3950" s="128">
        <f t="shared" si="146"/>
        <v>1572500</v>
      </c>
      <c r="D3950" s="129">
        <f t="shared" si="145"/>
        <v>40950</v>
      </c>
      <c r="E3950" s="137" t="s">
        <v>7180</v>
      </c>
      <c r="F3950" s="136"/>
      <c r="G3950" s="126"/>
    </row>
    <row r="3951" spans="1:7" s="122" customFormat="1">
      <c r="A3951" s="127" t="s">
        <v>2208</v>
      </c>
      <c r="B3951" s="127">
        <v>40000</v>
      </c>
      <c r="C3951" s="128">
        <f t="shared" si="146"/>
        <v>1612500</v>
      </c>
      <c r="D3951" s="129">
        <f t="shared" si="145"/>
        <v>42000</v>
      </c>
      <c r="E3951" s="137" t="s">
        <v>7180</v>
      </c>
      <c r="F3951" s="136"/>
      <c r="G3951" s="126"/>
    </row>
    <row r="3952" spans="1:7" s="122" customFormat="1">
      <c r="A3952" s="127" t="s">
        <v>2209</v>
      </c>
      <c r="B3952" s="127">
        <v>41000</v>
      </c>
      <c r="C3952" s="128">
        <f t="shared" si="146"/>
        <v>1652500</v>
      </c>
      <c r="D3952" s="129">
        <f t="shared" si="145"/>
        <v>43050</v>
      </c>
      <c r="E3952" s="137" t="s">
        <v>7180</v>
      </c>
      <c r="F3952" s="136"/>
      <c r="G3952" s="126"/>
    </row>
    <row r="3953" spans="1:7" s="122" customFormat="1">
      <c r="A3953" s="127" t="s">
        <v>2210</v>
      </c>
      <c r="B3953" s="127">
        <v>42000</v>
      </c>
      <c r="C3953" s="128">
        <f t="shared" si="146"/>
        <v>1692500</v>
      </c>
      <c r="D3953" s="129">
        <f t="shared" si="145"/>
        <v>44100</v>
      </c>
      <c r="E3953" s="137" t="s">
        <v>7180</v>
      </c>
      <c r="F3953" s="136"/>
      <c r="G3953" s="126"/>
    </row>
    <row r="3954" spans="1:7" s="122" customFormat="1">
      <c r="A3954" s="127" t="s">
        <v>2211</v>
      </c>
      <c r="B3954" s="127">
        <v>43000</v>
      </c>
      <c r="C3954" s="128">
        <f t="shared" si="146"/>
        <v>1732500</v>
      </c>
      <c r="D3954" s="129">
        <f t="shared" si="145"/>
        <v>45150</v>
      </c>
      <c r="E3954" s="137" t="s">
        <v>7180</v>
      </c>
      <c r="F3954" s="136"/>
      <c r="G3954" s="126"/>
    </row>
    <row r="3955" spans="1:7" s="122" customFormat="1">
      <c r="A3955" s="127" t="s">
        <v>2212</v>
      </c>
      <c r="B3955" s="127">
        <v>44000</v>
      </c>
      <c r="C3955" s="128">
        <f t="shared" si="146"/>
        <v>1772500</v>
      </c>
      <c r="D3955" s="129">
        <f t="shared" si="145"/>
        <v>46200</v>
      </c>
      <c r="E3955" s="137" t="s">
        <v>7180</v>
      </c>
      <c r="F3955" s="136"/>
      <c r="G3955" s="126"/>
    </row>
    <row r="3956" spans="1:7" s="122" customFormat="1">
      <c r="A3956" s="127" t="s">
        <v>2213</v>
      </c>
      <c r="B3956" s="127">
        <v>45000</v>
      </c>
      <c r="C3956" s="128">
        <f t="shared" si="146"/>
        <v>1812500</v>
      </c>
      <c r="D3956" s="129">
        <f t="shared" si="145"/>
        <v>47250</v>
      </c>
      <c r="E3956" s="137" t="s">
        <v>7180</v>
      </c>
      <c r="F3956" s="136"/>
      <c r="G3956" s="126"/>
    </row>
    <row r="3957" spans="1:7" s="122" customFormat="1">
      <c r="A3957" s="127" t="s">
        <v>2214</v>
      </c>
      <c r="B3957" s="127">
        <v>46000</v>
      </c>
      <c r="C3957" s="128">
        <f t="shared" si="146"/>
        <v>1852500</v>
      </c>
      <c r="D3957" s="129">
        <f t="shared" si="145"/>
        <v>48300</v>
      </c>
      <c r="E3957" s="137" t="s">
        <v>7180</v>
      </c>
      <c r="F3957" s="136"/>
      <c r="G3957" s="126"/>
    </row>
    <row r="3958" spans="1:7" s="122" customFormat="1">
      <c r="A3958" s="127" t="s">
        <v>2215</v>
      </c>
      <c r="B3958" s="127">
        <v>47000</v>
      </c>
      <c r="C3958" s="128">
        <f t="shared" si="146"/>
        <v>1892500</v>
      </c>
      <c r="D3958" s="129">
        <f t="shared" si="145"/>
        <v>49350</v>
      </c>
      <c r="E3958" s="137" t="s">
        <v>7180</v>
      </c>
      <c r="F3958" s="136"/>
      <c r="G3958" s="126"/>
    </row>
    <row r="3959" spans="1:7" s="122" customFormat="1">
      <c r="A3959" s="127" t="s">
        <v>2216</v>
      </c>
      <c r="B3959" s="127">
        <v>48000</v>
      </c>
      <c r="C3959" s="128">
        <f t="shared" si="146"/>
        <v>1932500</v>
      </c>
      <c r="D3959" s="129">
        <f t="shared" si="145"/>
        <v>50400</v>
      </c>
      <c r="E3959" s="137" t="s">
        <v>7180</v>
      </c>
      <c r="F3959" s="136"/>
      <c r="G3959" s="126"/>
    </row>
    <row r="3960" spans="1:7" s="122" customFormat="1">
      <c r="A3960" s="127" t="s">
        <v>2217</v>
      </c>
      <c r="B3960" s="127">
        <v>49000</v>
      </c>
      <c r="C3960" s="128">
        <f t="shared" si="146"/>
        <v>1972500</v>
      </c>
      <c r="D3960" s="129">
        <f t="shared" si="145"/>
        <v>51450</v>
      </c>
      <c r="E3960" s="137" t="s">
        <v>7180</v>
      </c>
      <c r="F3960" s="136"/>
      <c r="G3960" s="126"/>
    </row>
    <row r="3961" spans="1:7" s="122" customFormat="1">
      <c r="A3961" s="127" t="s">
        <v>2218</v>
      </c>
      <c r="B3961" s="127">
        <v>50000</v>
      </c>
      <c r="C3961" s="128">
        <f t="shared" si="146"/>
        <v>2012500</v>
      </c>
      <c r="D3961" s="129">
        <f t="shared" si="145"/>
        <v>52500</v>
      </c>
      <c r="E3961" s="137" t="s">
        <v>7180</v>
      </c>
      <c r="F3961" s="136"/>
      <c r="G3961" s="126"/>
    </row>
    <row r="3962" spans="1:7" s="122" customFormat="1">
      <c r="A3962" s="127" t="s">
        <v>2219</v>
      </c>
      <c r="B3962" s="127">
        <v>51000</v>
      </c>
      <c r="C3962" s="128">
        <f t="shared" si="146"/>
        <v>2052500</v>
      </c>
      <c r="D3962" s="129">
        <f t="shared" si="145"/>
        <v>53550</v>
      </c>
      <c r="E3962" s="137" t="s">
        <v>7180</v>
      </c>
      <c r="F3962" s="136"/>
      <c r="G3962" s="126"/>
    </row>
    <row r="3963" spans="1:7" s="122" customFormat="1">
      <c r="A3963" s="127" t="s">
        <v>2220</v>
      </c>
      <c r="B3963" s="127">
        <v>52000</v>
      </c>
      <c r="C3963" s="128">
        <f t="shared" si="146"/>
        <v>2092500</v>
      </c>
      <c r="D3963" s="129">
        <f t="shared" si="145"/>
        <v>54600</v>
      </c>
      <c r="E3963" s="137" t="s">
        <v>7180</v>
      </c>
      <c r="F3963" s="136"/>
      <c r="G3963" s="126"/>
    </row>
    <row r="3964" spans="1:7" s="122" customFormat="1">
      <c r="A3964" s="127" t="s">
        <v>2221</v>
      </c>
      <c r="B3964" s="127">
        <v>53000</v>
      </c>
      <c r="C3964" s="128">
        <f t="shared" si="146"/>
        <v>2132500</v>
      </c>
      <c r="D3964" s="129">
        <f t="shared" si="145"/>
        <v>55650</v>
      </c>
      <c r="E3964" s="137" t="s">
        <v>7180</v>
      </c>
      <c r="F3964" s="136"/>
      <c r="G3964" s="126"/>
    </row>
    <row r="3965" spans="1:7" s="122" customFormat="1">
      <c r="A3965" s="127" t="s">
        <v>2222</v>
      </c>
      <c r="B3965" s="127">
        <v>54000</v>
      </c>
      <c r="C3965" s="128">
        <f t="shared" si="146"/>
        <v>2172500</v>
      </c>
      <c r="D3965" s="129">
        <f t="shared" si="145"/>
        <v>56700</v>
      </c>
      <c r="E3965" s="137" t="s">
        <v>7180</v>
      </c>
      <c r="F3965" s="136"/>
      <c r="G3965" s="126"/>
    </row>
    <row r="3966" spans="1:7" s="122" customFormat="1">
      <c r="A3966" s="127" t="s">
        <v>2223</v>
      </c>
      <c r="B3966" s="127">
        <v>55000</v>
      </c>
      <c r="C3966" s="128">
        <f t="shared" si="146"/>
        <v>2212500</v>
      </c>
      <c r="D3966" s="129">
        <f t="shared" si="145"/>
        <v>57750</v>
      </c>
      <c r="E3966" s="137" t="s">
        <v>7180</v>
      </c>
      <c r="F3966" s="136"/>
      <c r="G3966" s="126"/>
    </row>
    <row r="3967" spans="1:7" s="122" customFormat="1">
      <c r="A3967" s="127" t="s">
        <v>2224</v>
      </c>
      <c r="B3967" s="127">
        <v>56000</v>
      </c>
      <c r="C3967" s="128">
        <f t="shared" si="146"/>
        <v>2252500</v>
      </c>
      <c r="D3967" s="129">
        <f t="shared" si="145"/>
        <v>58800</v>
      </c>
      <c r="E3967" s="137" t="s">
        <v>7180</v>
      </c>
      <c r="F3967" s="136"/>
      <c r="G3967" s="126"/>
    </row>
    <row r="3968" spans="1:7" s="122" customFormat="1">
      <c r="A3968" s="127" t="s">
        <v>2225</v>
      </c>
      <c r="B3968" s="127">
        <v>57000</v>
      </c>
      <c r="C3968" s="128">
        <f t="shared" si="146"/>
        <v>2292500</v>
      </c>
      <c r="D3968" s="129">
        <f t="shared" si="145"/>
        <v>59850</v>
      </c>
      <c r="E3968" s="137" t="s">
        <v>7180</v>
      </c>
      <c r="F3968" s="136"/>
      <c r="G3968" s="126"/>
    </row>
    <row r="3969" spans="1:7" s="122" customFormat="1">
      <c r="A3969" s="127" t="s">
        <v>2226</v>
      </c>
      <c r="B3969" s="127">
        <v>58000</v>
      </c>
      <c r="C3969" s="128">
        <f t="shared" si="146"/>
        <v>2332500</v>
      </c>
      <c r="D3969" s="129">
        <f t="shared" si="145"/>
        <v>60900</v>
      </c>
      <c r="E3969" s="137" t="s">
        <v>7180</v>
      </c>
      <c r="F3969" s="136"/>
      <c r="G3969" s="126"/>
    </row>
    <row r="3970" spans="1:7" s="122" customFormat="1">
      <c r="A3970" s="127" t="s">
        <v>2227</v>
      </c>
      <c r="B3970" s="127">
        <v>59000</v>
      </c>
      <c r="C3970" s="128">
        <f t="shared" si="146"/>
        <v>2372500</v>
      </c>
      <c r="D3970" s="129">
        <f t="shared" ref="D3970:D4033" si="147">SUM($G$2)*(B3970*0.001)</f>
        <v>61950</v>
      </c>
      <c r="E3970" s="137" t="s">
        <v>7180</v>
      </c>
      <c r="F3970" s="136"/>
      <c r="G3970" s="126"/>
    </row>
    <row r="3971" spans="1:7" s="122" customFormat="1">
      <c r="A3971" s="127" t="s">
        <v>2228</v>
      </c>
      <c r="B3971" s="127">
        <v>60000</v>
      </c>
      <c r="C3971" s="128">
        <f t="shared" si="146"/>
        <v>2412500</v>
      </c>
      <c r="D3971" s="129">
        <f t="shared" si="147"/>
        <v>63000</v>
      </c>
      <c r="E3971" s="137" t="s">
        <v>7180</v>
      </c>
      <c r="F3971" s="136"/>
      <c r="G3971" s="126"/>
    </row>
    <row r="3972" spans="1:7" s="122" customFormat="1">
      <c r="A3972" s="127" t="s">
        <v>2229</v>
      </c>
      <c r="B3972" s="127">
        <v>61000</v>
      </c>
      <c r="C3972" s="128">
        <f t="shared" si="146"/>
        <v>2452500</v>
      </c>
      <c r="D3972" s="129">
        <f t="shared" si="147"/>
        <v>64050</v>
      </c>
      <c r="E3972" s="137" t="s">
        <v>7180</v>
      </c>
      <c r="F3972" s="136"/>
      <c r="G3972" s="126"/>
    </row>
    <row r="3973" spans="1:7" s="122" customFormat="1">
      <c r="A3973" s="127" t="s">
        <v>2230</v>
      </c>
      <c r="B3973" s="127">
        <v>62000</v>
      </c>
      <c r="C3973" s="128">
        <f t="shared" si="146"/>
        <v>2492500</v>
      </c>
      <c r="D3973" s="129">
        <f t="shared" si="147"/>
        <v>65100</v>
      </c>
      <c r="E3973" s="137" t="s">
        <v>7180</v>
      </c>
      <c r="F3973" s="136"/>
      <c r="G3973" s="126"/>
    </row>
    <row r="3974" spans="1:7" s="122" customFormat="1">
      <c r="A3974" s="127" t="s">
        <v>2231</v>
      </c>
      <c r="B3974" s="127">
        <v>63000</v>
      </c>
      <c r="C3974" s="128">
        <f t="shared" si="146"/>
        <v>2532500</v>
      </c>
      <c r="D3974" s="129">
        <f t="shared" si="147"/>
        <v>66150</v>
      </c>
      <c r="E3974" s="137" t="s">
        <v>7180</v>
      </c>
      <c r="F3974" s="136"/>
      <c r="G3974" s="126"/>
    </row>
    <row r="3975" spans="1:7" s="122" customFormat="1">
      <c r="A3975" s="127" t="s">
        <v>2232</v>
      </c>
      <c r="B3975" s="127">
        <v>64000</v>
      </c>
      <c r="C3975" s="128">
        <f t="shared" si="146"/>
        <v>2572500</v>
      </c>
      <c r="D3975" s="129">
        <f t="shared" si="147"/>
        <v>67200</v>
      </c>
      <c r="E3975" s="137" t="s">
        <v>7180</v>
      </c>
      <c r="F3975" s="136"/>
      <c r="G3975" s="126"/>
    </row>
    <row r="3976" spans="1:7" s="122" customFormat="1">
      <c r="A3976" s="127" t="s">
        <v>2233</v>
      </c>
      <c r="B3976" s="127">
        <v>65000</v>
      </c>
      <c r="C3976" s="128">
        <f t="shared" si="146"/>
        <v>2612500</v>
      </c>
      <c r="D3976" s="129">
        <f t="shared" si="147"/>
        <v>68250</v>
      </c>
      <c r="E3976" s="137" t="s">
        <v>7180</v>
      </c>
      <c r="F3976" s="136"/>
      <c r="G3976" s="126"/>
    </row>
    <row r="3977" spans="1:7" s="122" customFormat="1">
      <c r="A3977" s="127" t="s">
        <v>2234</v>
      </c>
      <c r="B3977" s="127">
        <v>66000</v>
      </c>
      <c r="C3977" s="128">
        <f t="shared" si="146"/>
        <v>2652500</v>
      </c>
      <c r="D3977" s="129">
        <f t="shared" si="147"/>
        <v>69300</v>
      </c>
      <c r="E3977" s="137" t="s">
        <v>7180</v>
      </c>
      <c r="F3977" s="136"/>
      <c r="G3977" s="126"/>
    </row>
    <row r="3978" spans="1:7" s="122" customFormat="1">
      <c r="A3978" s="127" t="s">
        <v>2235</v>
      </c>
      <c r="B3978" s="127">
        <v>67000</v>
      </c>
      <c r="C3978" s="128">
        <f t="shared" ref="C3978:C4041" si="148">C3977+40000</f>
        <v>2692500</v>
      </c>
      <c r="D3978" s="129">
        <f t="shared" si="147"/>
        <v>70350</v>
      </c>
      <c r="E3978" s="137" t="s">
        <v>7180</v>
      </c>
      <c r="F3978" s="136"/>
      <c r="G3978" s="126"/>
    </row>
    <row r="3979" spans="1:7" s="122" customFormat="1">
      <c r="A3979" s="127" t="s">
        <v>2236</v>
      </c>
      <c r="B3979" s="127">
        <v>68000</v>
      </c>
      <c r="C3979" s="128">
        <f t="shared" si="148"/>
        <v>2732500</v>
      </c>
      <c r="D3979" s="129">
        <f t="shared" si="147"/>
        <v>71400</v>
      </c>
      <c r="E3979" s="137" t="s">
        <v>7180</v>
      </c>
      <c r="F3979" s="136"/>
      <c r="G3979" s="126"/>
    </row>
    <row r="3980" spans="1:7" s="122" customFormat="1">
      <c r="A3980" s="127" t="s">
        <v>2237</v>
      </c>
      <c r="B3980" s="127">
        <v>69000</v>
      </c>
      <c r="C3980" s="128">
        <f t="shared" si="148"/>
        <v>2772500</v>
      </c>
      <c r="D3980" s="129">
        <f t="shared" si="147"/>
        <v>72450</v>
      </c>
      <c r="E3980" s="137" t="s">
        <v>7180</v>
      </c>
      <c r="F3980" s="136"/>
      <c r="G3980" s="126"/>
    </row>
    <row r="3981" spans="1:7" s="122" customFormat="1">
      <c r="A3981" s="127" t="s">
        <v>2238</v>
      </c>
      <c r="B3981" s="127">
        <v>70000</v>
      </c>
      <c r="C3981" s="128">
        <f t="shared" si="148"/>
        <v>2812500</v>
      </c>
      <c r="D3981" s="129">
        <f t="shared" si="147"/>
        <v>73500</v>
      </c>
      <c r="E3981" s="137" t="s">
        <v>7180</v>
      </c>
      <c r="F3981" s="136"/>
      <c r="G3981" s="126"/>
    </row>
    <row r="3982" spans="1:7" s="122" customFormat="1">
      <c r="A3982" s="127" t="s">
        <v>2239</v>
      </c>
      <c r="B3982" s="127">
        <v>71000</v>
      </c>
      <c r="C3982" s="128">
        <f t="shared" si="148"/>
        <v>2852500</v>
      </c>
      <c r="D3982" s="129">
        <f t="shared" si="147"/>
        <v>74550</v>
      </c>
      <c r="E3982" s="137" t="s">
        <v>7180</v>
      </c>
      <c r="F3982" s="136"/>
      <c r="G3982" s="126"/>
    </row>
    <row r="3983" spans="1:7" s="122" customFormat="1">
      <c r="A3983" s="127" t="s">
        <v>2240</v>
      </c>
      <c r="B3983" s="127">
        <v>72000</v>
      </c>
      <c r="C3983" s="128">
        <f t="shared" si="148"/>
        <v>2892500</v>
      </c>
      <c r="D3983" s="129">
        <f t="shared" si="147"/>
        <v>75600</v>
      </c>
      <c r="E3983" s="137" t="s">
        <v>7180</v>
      </c>
      <c r="F3983" s="136"/>
      <c r="G3983" s="126"/>
    </row>
    <row r="3984" spans="1:7" s="122" customFormat="1">
      <c r="A3984" s="127" t="s">
        <v>2241</v>
      </c>
      <c r="B3984" s="127">
        <v>73000</v>
      </c>
      <c r="C3984" s="128">
        <f t="shared" si="148"/>
        <v>2932500</v>
      </c>
      <c r="D3984" s="129">
        <f t="shared" si="147"/>
        <v>76650</v>
      </c>
      <c r="E3984" s="137" t="s">
        <v>7180</v>
      </c>
      <c r="F3984" s="136"/>
      <c r="G3984" s="126"/>
    </row>
    <row r="3985" spans="1:7" s="122" customFormat="1">
      <c r="A3985" s="127" t="s">
        <v>2242</v>
      </c>
      <c r="B3985" s="127">
        <v>74000</v>
      </c>
      <c r="C3985" s="128">
        <f t="shared" si="148"/>
        <v>2972500</v>
      </c>
      <c r="D3985" s="129">
        <f t="shared" si="147"/>
        <v>77700</v>
      </c>
      <c r="E3985" s="137" t="s">
        <v>7180</v>
      </c>
      <c r="F3985" s="136"/>
      <c r="G3985" s="126"/>
    </row>
    <row r="3986" spans="1:7" s="122" customFormat="1">
      <c r="A3986" s="127" t="s">
        <v>2243</v>
      </c>
      <c r="B3986" s="127">
        <v>75000</v>
      </c>
      <c r="C3986" s="128">
        <f t="shared" si="148"/>
        <v>3012500</v>
      </c>
      <c r="D3986" s="129">
        <f t="shared" si="147"/>
        <v>78750</v>
      </c>
      <c r="E3986" s="137" t="s">
        <v>7180</v>
      </c>
      <c r="F3986" s="136"/>
      <c r="G3986" s="126"/>
    </row>
    <row r="3987" spans="1:7" s="122" customFormat="1">
      <c r="A3987" s="127" t="s">
        <v>2244</v>
      </c>
      <c r="B3987" s="127">
        <v>76000</v>
      </c>
      <c r="C3987" s="128">
        <f t="shared" si="148"/>
        <v>3052500</v>
      </c>
      <c r="D3987" s="129">
        <f t="shared" si="147"/>
        <v>79800</v>
      </c>
      <c r="E3987" s="137" t="s">
        <v>7180</v>
      </c>
      <c r="F3987" s="136"/>
      <c r="G3987" s="126"/>
    </row>
    <row r="3988" spans="1:7" s="122" customFormat="1">
      <c r="A3988" s="127" t="s">
        <v>2245</v>
      </c>
      <c r="B3988" s="127">
        <v>77000</v>
      </c>
      <c r="C3988" s="128">
        <f t="shared" si="148"/>
        <v>3092500</v>
      </c>
      <c r="D3988" s="129">
        <f t="shared" si="147"/>
        <v>80850</v>
      </c>
      <c r="E3988" s="137" t="s">
        <v>7180</v>
      </c>
      <c r="F3988" s="136"/>
      <c r="G3988" s="126"/>
    </row>
    <row r="3989" spans="1:7" s="122" customFormat="1">
      <c r="A3989" s="127" t="s">
        <v>2246</v>
      </c>
      <c r="B3989" s="127">
        <v>78000</v>
      </c>
      <c r="C3989" s="128">
        <f t="shared" si="148"/>
        <v>3132500</v>
      </c>
      <c r="D3989" s="129">
        <f t="shared" si="147"/>
        <v>81900</v>
      </c>
      <c r="E3989" s="137" t="s">
        <v>7180</v>
      </c>
      <c r="F3989" s="136"/>
      <c r="G3989" s="126"/>
    </row>
    <row r="3990" spans="1:7" s="122" customFormat="1">
      <c r="A3990" s="127" t="s">
        <v>2247</v>
      </c>
      <c r="B3990" s="127">
        <v>79000</v>
      </c>
      <c r="C3990" s="128">
        <f t="shared" si="148"/>
        <v>3172500</v>
      </c>
      <c r="D3990" s="129">
        <f t="shared" si="147"/>
        <v>82950</v>
      </c>
      <c r="E3990" s="137" t="s">
        <v>7180</v>
      </c>
      <c r="F3990" s="136"/>
      <c r="G3990" s="126"/>
    </row>
    <row r="3991" spans="1:7" s="122" customFormat="1">
      <c r="A3991" s="127" t="s">
        <v>2248</v>
      </c>
      <c r="B3991" s="127">
        <v>80000</v>
      </c>
      <c r="C3991" s="128">
        <f t="shared" si="148"/>
        <v>3212500</v>
      </c>
      <c r="D3991" s="129">
        <f t="shared" si="147"/>
        <v>84000</v>
      </c>
      <c r="E3991" s="137" t="s">
        <v>7180</v>
      </c>
      <c r="F3991" s="136"/>
      <c r="G3991" s="126"/>
    </row>
    <row r="3992" spans="1:7" s="122" customFormat="1">
      <c r="A3992" s="127" t="s">
        <v>2249</v>
      </c>
      <c r="B3992" s="127">
        <v>81000</v>
      </c>
      <c r="C3992" s="128">
        <f t="shared" si="148"/>
        <v>3252500</v>
      </c>
      <c r="D3992" s="129">
        <f t="shared" si="147"/>
        <v>85050</v>
      </c>
      <c r="E3992" s="137" t="s">
        <v>7180</v>
      </c>
      <c r="F3992" s="136"/>
      <c r="G3992" s="126"/>
    </row>
    <row r="3993" spans="1:7" s="122" customFormat="1">
      <c r="A3993" s="127" t="s">
        <v>2250</v>
      </c>
      <c r="B3993" s="127">
        <v>82000</v>
      </c>
      <c r="C3993" s="128">
        <f t="shared" si="148"/>
        <v>3292500</v>
      </c>
      <c r="D3993" s="129">
        <f t="shared" si="147"/>
        <v>86100</v>
      </c>
      <c r="E3993" s="137" t="s">
        <v>7180</v>
      </c>
      <c r="F3993" s="136"/>
      <c r="G3993" s="126"/>
    </row>
    <row r="3994" spans="1:7" s="122" customFormat="1">
      <c r="A3994" s="127" t="s">
        <v>2251</v>
      </c>
      <c r="B3994" s="127">
        <v>83000</v>
      </c>
      <c r="C3994" s="128">
        <f t="shared" si="148"/>
        <v>3332500</v>
      </c>
      <c r="D3994" s="129">
        <f t="shared" si="147"/>
        <v>87150</v>
      </c>
      <c r="E3994" s="137" t="s">
        <v>7180</v>
      </c>
      <c r="F3994" s="136"/>
      <c r="G3994" s="126"/>
    </row>
    <row r="3995" spans="1:7" s="122" customFormat="1">
      <c r="A3995" s="127" t="s">
        <v>2252</v>
      </c>
      <c r="B3995" s="127">
        <v>84000</v>
      </c>
      <c r="C3995" s="128">
        <f t="shared" si="148"/>
        <v>3372500</v>
      </c>
      <c r="D3995" s="129">
        <f t="shared" si="147"/>
        <v>88200</v>
      </c>
      <c r="E3995" s="137" t="s">
        <v>7180</v>
      </c>
      <c r="F3995" s="136"/>
      <c r="G3995" s="126"/>
    </row>
    <row r="3996" spans="1:7" s="122" customFormat="1">
      <c r="A3996" s="127" t="s">
        <v>2253</v>
      </c>
      <c r="B3996" s="127">
        <v>85000</v>
      </c>
      <c r="C3996" s="128">
        <f t="shared" si="148"/>
        <v>3412500</v>
      </c>
      <c r="D3996" s="129">
        <f t="shared" si="147"/>
        <v>89250</v>
      </c>
      <c r="E3996" s="137" t="s">
        <v>7180</v>
      </c>
      <c r="F3996" s="136"/>
      <c r="G3996" s="126"/>
    </row>
    <row r="3997" spans="1:7" s="122" customFormat="1">
      <c r="A3997" s="127" t="s">
        <v>2254</v>
      </c>
      <c r="B3997" s="127">
        <v>86000</v>
      </c>
      <c r="C3997" s="128">
        <f t="shared" si="148"/>
        <v>3452500</v>
      </c>
      <c r="D3997" s="129">
        <f t="shared" si="147"/>
        <v>90300</v>
      </c>
      <c r="E3997" s="137" t="s">
        <v>7180</v>
      </c>
      <c r="F3997" s="136"/>
      <c r="G3997" s="126"/>
    </row>
    <row r="3998" spans="1:7" s="122" customFormat="1">
      <c r="A3998" s="127" t="s">
        <v>2255</v>
      </c>
      <c r="B3998" s="127">
        <v>87000</v>
      </c>
      <c r="C3998" s="128">
        <f t="shared" si="148"/>
        <v>3492500</v>
      </c>
      <c r="D3998" s="129">
        <f t="shared" si="147"/>
        <v>91350</v>
      </c>
      <c r="E3998" s="137" t="s">
        <v>7180</v>
      </c>
      <c r="F3998" s="136"/>
      <c r="G3998" s="126"/>
    </row>
    <row r="3999" spans="1:7" s="122" customFormat="1">
      <c r="A3999" s="127" t="s">
        <v>2256</v>
      </c>
      <c r="B3999" s="127">
        <v>88000</v>
      </c>
      <c r="C3999" s="128">
        <f t="shared" si="148"/>
        <v>3532500</v>
      </c>
      <c r="D3999" s="129">
        <f t="shared" si="147"/>
        <v>92400</v>
      </c>
      <c r="E3999" s="137" t="s">
        <v>7180</v>
      </c>
      <c r="F3999" s="136"/>
      <c r="G3999" s="126"/>
    </row>
    <row r="4000" spans="1:7" s="122" customFormat="1">
      <c r="A4000" s="127" t="s">
        <v>2257</v>
      </c>
      <c r="B4000" s="127">
        <v>89000</v>
      </c>
      <c r="C4000" s="128">
        <f t="shared" si="148"/>
        <v>3572500</v>
      </c>
      <c r="D4000" s="129">
        <f t="shared" si="147"/>
        <v>93450</v>
      </c>
      <c r="E4000" s="137" t="s">
        <v>7180</v>
      </c>
      <c r="F4000" s="136"/>
      <c r="G4000" s="126"/>
    </row>
    <row r="4001" spans="1:7" s="122" customFormat="1">
      <c r="A4001" s="127" t="s">
        <v>2258</v>
      </c>
      <c r="B4001" s="127">
        <v>90000</v>
      </c>
      <c r="C4001" s="128">
        <f t="shared" si="148"/>
        <v>3612500</v>
      </c>
      <c r="D4001" s="129">
        <f t="shared" si="147"/>
        <v>94500</v>
      </c>
      <c r="E4001" s="137" t="s">
        <v>7180</v>
      </c>
      <c r="F4001" s="136"/>
      <c r="G4001" s="126"/>
    </row>
    <row r="4002" spans="1:7" s="122" customFormat="1">
      <c r="A4002" s="127" t="s">
        <v>2259</v>
      </c>
      <c r="B4002" s="127">
        <v>91000</v>
      </c>
      <c r="C4002" s="128">
        <f t="shared" si="148"/>
        <v>3652500</v>
      </c>
      <c r="D4002" s="129">
        <f t="shared" si="147"/>
        <v>95550</v>
      </c>
      <c r="E4002" s="137" t="s">
        <v>7180</v>
      </c>
      <c r="F4002" s="136"/>
      <c r="G4002" s="126"/>
    </row>
    <row r="4003" spans="1:7" s="122" customFormat="1">
      <c r="A4003" s="127" t="s">
        <v>2260</v>
      </c>
      <c r="B4003" s="127">
        <v>92000</v>
      </c>
      <c r="C4003" s="128">
        <f t="shared" si="148"/>
        <v>3692500</v>
      </c>
      <c r="D4003" s="129">
        <f t="shared" si="147"/>
        <v>96600</v>
      </c>
      <c r="E4003" s="137" t="s">
        <v>7180</v>
      </c>
      <c r="F4003" s="136"/>
      <c r="G4003" s="126"/>
    </row>
    <row r="4004" spans="1:7" s="122" customFormat="1">
      <c r="A4004" s="127" t="s">
        <v>2261</v>
      </c>
      <c r="B4004" s="127">
        <v>93000</v>
      </c>
      <c r="C4004" s="128">
        <f t="shared" si="148"/>
        <v>3732500</v>
      </c>
      <c r="D4004" s="129">
        <f t="shared" si="147"/>
        <v>97650</v>
      </c>
      <c r="E4004" s="137" t="s">
        <v>7180</v>
      </c>
      <c r="F4004" s="136"/>
      <c r="G4004" s="126"/>
    </row>
    <row r="4005" spans="1:7" s="122" customFormat="1">
      <c r="A4005" s="127" t="s">
        <v>2262</v>
      </c>
      <c r="B4005" s="127">
        <v>94000</v>
      </c>
      <c r="C4005" s="128">
        <f t="shared" si="148"/>
        <v>3772500</v>
      </c>
      <c r="D4005" s="129">
        <f t="shared" si="147"/>
        <v>98700</v>
      </c>
      <c r="E4005" s="137" t="s">
        <v>7180</v>
      </c>
      <c r="F4005" s="136"/>
      <c r="G4005" s="126"/>
    </row>
    <row r="4006" spans="1:7" s="122" customFormat="1">
      <c r="A4006" s="127" t="s">
        <v>2263</v>
      </c>
      <c r="B4006" s="127">
        <v>95000</v>
      </c>
      <c r="C4006" s="128">
        <f t="shared" si="148"/>
        <v>3812500</v>
      </c>
      <c r="D4006" s="129">
        <f t="shared" si="147"/>
        <v>99750</v>
      </c>
      <c r="E4006" s="137" t="s">
        <v>7180</v>
      </c>
      <c r="F4006" s="136"/>
      <c r="G4006" s="126"/>
    </row>
    <row r="4007" spans="1:7" s="122" customFormat="1">
      <c r="A4007" s="127" t="s">
        <v>2264</v>
      </c>
      <c r="B4007" s="127">
        <v>96000</v>
      </c>
      <c r="C4007" s="128">
        <f t="shared" si="148"/>
        <v>3852500</v>
      </c>
      <c r="D4007" s="129">
        <f t="shared" si="147"/>
        <v>100800</v>
      </c>
      <c r="E4007" s="137" t="s">
        <v>7180</v>
      </c>
      <c r="F4007" s="136"/>
      <c r="G4007" s="126"/>
    </row>
    <row r="4008" spans="1:7" s="122" customFormat="1">
      <c r="A4008" s="127" t="s">
        <v>2265</v>
      </c>
      <c r="B4008" s="127">
        <v>97000</v>
      </c>
      <c r="C4008" s="128">
        <f t="shared" si="148"/>
        <v>3892500</v>
      </c>
      <c r="D4008" s="129">
        <f t="shared" si="147"/>
        <v>101850</v>
      </c>
      <c r="E4008" s="137" t="s">
        <v>7180</v>
      </c>
      <c r="F4008" s="136"/>
      <c r="G4008" s="126"/>
    </row>
    <row r="4009" spans="1:7" s="122" customFormat="1">
      <c r="A4009" s="127" t="s">
        <v>2266</v>
      </c>
      <c r="B4009" s="127">
        <v>98000</v>
      </c>
      <c r="C4009" s="128">
        <f t="shared" si="148"/>
        <v>3932500</v>
      </c>
      <c r="D4009" s="129">
        <f t="shared" si="147"/>
        <v>102900</v>
      </c>
      <c r="E4009" s="137" t="s">
        <v>7180</v>
      </c>
      <c r="F4009" s="136"/>
      <c r="G4009" s="126"/>
    </row>
    <row r="4010" spans="1:7" s="122" customFormat="1">
      <c r="A4010" s="127" t="s">
        <v>2267</v>
      </c>
      <c r="B4010" s="127">
        <v>99000</v>
      </c>
      <c r="C4010" s="128">
        <f t="shared" si="148"/>
        <v>3972500</v>
      </c>
      <c r="D4010" s="129">
        <f t="shared" si="147"/>
        <v>103950</v>
      </c>
      <c r="E4010" s="137" t="s">
        <v>7180</v>
      </c>
      <c r="F4010" s="136"/>
      <c r="G4010" s="126"/>
    </row>
    <row r="4011" spans="1:7" s="122" customFormat="1">
      <c r="A4011" s="127" t="s">
        <v>2268</v>
      </c>
      <c r="B4011" s="127">
        <v>100000</v>
      </c>
      <c r="C4011" s="128">
        <f t="shared" si="148"/>
        <v>4012500</v>
      </c>
      <c r="D4011" s="129">
        <f t="shared" si="147"/>
        <v>105000</v>
      </c>
      <c r="E4011" s="137" t="s">
        <v>7180</v>
      </c>
      <c r="F4011" s="136"/>
      <c r="G4011" s="126"/>
    </row>
    <row r="4012" spans="1:7" s="122" customFormat="1">
      <c r="A4012" s="127" t="s">
        <v>2269</v>
      </c>
      <c r="B4012" s="127">
        <v>101000</v>
      </c>
      <c r="C4012" s="128">
        <f t="shared" si="148"/>
        <v>4052500</v>
      </c>
      <c r="D4012" s="129">
        <f t="shared" si="147"/>
        <v>106050</v>
      </c>
      <c r="E4012" s="137" t="s">
        <v>7180</v>
      </c>
      <c r="F4012" s="136"/>
      <c r="G4012" s="126"/>
    </row>
    <row r="4013" spans="1:7" s="122" customFormat="1">
      <c r="A4013" s="127" t="s">
        <v>2270</v>
      </c>
      <c r="B4013" s="127">
        <v>102000</v>
      </c>
      <c r="C4013" s="128">
        <f t="shared" si="148"/>
        <v>4092500</v>
      </c>
      <c r="D4013" s="129">
        <f t="shared" si="147"/>
        <v>107100</v>
      </c>
      <c r="E4013" s="137" t="s">
        <v>7180</v>
      </c>
      <c r="F4013" s="136"/>
      <c r="G4013" s="126"/>
    </row>
    <row r="4014" spans="1:7" s="122" customFormat="1">
      <c r="A4014" s="127" t="s">
        <v>2271</v>
      </c>
      <c r="B4014" s="127">
        <v>103000</v>
      </c>
      <c r="C4014" s="128">
        <f t="shared" si="148"/>
        <v>4132500</v>
      </c>
      <c r="D4014" s="129">
        <f t="shared" si="147"/>
        <v>108150</v>
      </c>
      <c r="E4014" s="137" t="s">
        <v>7180</v>
      </c>
      <c r="F4014" s="136"/>
      <c r="G4014" s="126"/>
    </row>
    <row r="4015" spans="1:7" s="122" customFormat="1">
      <c r="A4015" s="127" t="s">
        <v>2272</v>
      </c>
      <c r="B4015" s="127">
        <v>104000</v>
      </c>
      <c r="C4015" s="128">
        <f t="shared" si="148"/>
        <v>4172500</v>
      </c>
      <c r="D4015" s="129">
        <f t="shared" si="147"/>
        <v>109200</v>
      </c>
      <c r="E4015" s="137" t="s">
        <v>7180</v>
      </c>
      <c r="F4015" s="136"/>
      <c r="G4015" s="126"/>
    </row>
    <row r="4016" spans="1:7" s="122" customFormat="1">
      <c r="A4016" s="127" t="s">
        <v>2273</v>
      </c>
      <c r="B4016" s="127">
        <v>105000</v>
      </c>
      <c r="C4016" s="128">
        <f t="shared" si="148"/>
        <v>4212500</v>
      </c>
      <c r="D4016" s="129">
        <f t="shared" si="147"/>
        <v>110250</v>
      </c>
      <c r="E4016" s="137" t="s">
        <v>7180</v>
      </c>
      <c r="F4016" s="136"/>
      <c r="G4016" s="126"/>
    </row>
    <row r="4017" spans="1:7" s="122" customFormat="1">
      <c r="A4017" s="127" t="s">
        <v>2274</v>
      </c>
      <c r="B4017" s="127">
        <v>106000</v>
      </c>
      <c r="C4017" s="128">
        <f t="shared" si="148"/>
        <v>4252500</v>
      </c>
      <c r="D4017" s="129">
        <f t="shared" si="147"/>
        <v>111300</v>
      </c>
      <c r="E4017" s="137" t="s">
        <v>7180</v>
      </c>
      <c r="F4017" s="136"/>
      <c r="G4017" s="126"/>
    </row>
    <row r="4018" spans="1:7" s="122" customFormat="1">
      <c r="A4018" s="127" t="s">
        <v>2275</v>
      </c>
      <c r="B4018" s="127">
        <v>107000</v>
      </c>
      <c r="C4018" s="128">
        <f t="shared" si="148"/>
        <v>4292500</v>
      </c>
      <c r="D4018" s="129">
        <f t="shared" si="147"/>
        <v>112350</v>
      </c>
      <c r="E4018" s="137" t="s">
        <v>7180</v>
      </c>
      <c r="F4018" s="136"/>
      <c r="G4018" s="126"/>
    </row>
    <row r="4019" spans="1:7" s="122" customFormat="1">
      <c r="A4019" s="127" t="s">
        <v>2276</v>
      </c>
      <c r="B4019" s="127">
        <v>108000</v>
      </c>
      <c r="C4019" s="128">
        <f t="shared" si="148"/>
        <v>4332500</v>
      </c>
      <c r="D4019" s="129">
        <f t="shared" si="147"/>
        <v>113400</v>
      </c>
      <c r="E4019" s="137" t="s">
        <v>7180</v>
      </c>
      <c r="F4019" s="136"/>
      <c r="G4019" s="126"/>
    </row>
    <row r="4020" spans="1:7" s="122" customFormat="1">
      <c r="A4020" s="127" t="s">
        <v>2277</v>
      </c>
      <c r="B4020" s="127">
        <v>109000</v>
      </c>
      <c r="C4020" s="128">
        <f t="shared" si="148"/>
        <v>4372500</v>
      </c>
      <c r="D4020" s="129">
        <f t="shared" si="147"/>
        <v>114450</v>
      </c>
      <c r="E4020" s="137" t="s">
        <v>7180</v>
      </c>
      <c r="F4020" s="136"/>
      <c r="G4020" s="126"/>
    </row>
    <row r="4021" spans="1:7" s="122" customFormat="1">
      <c r="A4021" s="127" t="s">
        <v>2278</v>
      </c>
      <c r="B4021" s="127">
        <v>110000</v>
      </c>
      <c r="C4021" s="128">
        <f t="shared" si="148"/>
        <v>4412500</v>
      </c>
      <c r="D4021" s="129">
        <f t="shared" si="147"/>
        <v>115500</v>
      </c>
      <c r="E4021" s="137" t="s">
        <v>7180</v>
      </c>
      <c r="F4021" s="136"/>
      <c r="G4021" s="126"/>
    </row>
    <row r="4022" spans="1:7" s="122" customFormat="1">
      <c r="A4022" s="127" t="s">
        <v>2279</v>
      </c>
      <c r="B4022" s="127">
        <v>111000</v>
      </c>
      <c r="C4022" s="128">
        <f t="shared" si="148"/>
        <v>4452500</v>
      </c>
      <c r="D4022" s="129">
        <f t="shared" si="147"/>
        <v>116550</v>
      </c>
      <c r="E4022" s="137" t="s">
        <v>7180</v>
      </c>
      <c r="F4022" s="136"/>
      <c r="G4022" s="126"/>
    </row>
    <row r="4023" spans="1:7" s="122" customFormat="1">
      <c r="A4023" s="127" t="s">
        <v>2280</v>
      </c>
      <c r="B4023" s="127">
        <v>112000</v>
      </c>
      <c r="C4023" s="128">
        <f t="shared" si="148"/>
        <v>4492500</v>
      </c>
      <c r="D4023" s="129">
        <f t="shared" si="147"/>
        <v>117600</v>
      </c>
      <c r="E4023" s="137" t="s">
        <v>7180</v>
      </c>
      <c r="F4023" s="136"/>
      <c r="G4023" s="126"/>
    </row>
    <row r="4024" spans="1:7" s="122" customFormat="1">
      <c r="A4024" s="127" t="s">
        <v>2281</v>
      </c>
      <c r="B4024" s="127">
        <v>113000</v>
      </c>
      <c r="C4024" s="128">
        <f t="shared" si="148"/>
        <v>4532500</v>
      </c>
      <c r="D4024" s="129">
        <f t="shared" si="147"/>
        <v>118650</v>
      </c>
      <c r="E4024" s="137" t="s">
        <v>7180</v>
      </c>
      <c r="F4024" s="136"/>
      <c r="G4024" s="126"/>
    </row>
    <row r="4025" spans="1:7" s="122" customFormat="1">
      <c r="A4025" s="127" t="s">
        <v>2282</v>
      </c>
      <c r="B4025" s="127">
        <v>114000</v>
      </c>
      <c r="C4025" s="128">
        <f t="shared" si="148"/>
        <v>4572500</v>
      </c>
      <c r="D4025" s="129">
        <f t="shared" si="147"/>
        <v>119700</v>
      </c>
      <c r="E4025" s="137" t="s">
        <v>7180</v>
      </c>
      <c r="F4025" s="136"/>
      <c r="G4025" s="126"/>
    </row>
    <row r="4026" spans="1:7" s="122" customFormat="1">
      <c r="A4026" s="127" t="s">
        <v>2283</v>
      </c>
      <c r="B4026" s="127">
        <v>115000</v>
      </c>
      <c r="C4026" s="128">
        <f t="shared" si="148"/>
        <v>4612500</v>
      </c>
      <c r="D4026" s="129">
        <f t="shared" si="147"/>
        <v>120750</v>
      </c>
      <c r="E4026" s="137" t="s">
        <v>7180</v>
      </c>
      <c r="F4026" s="136"/>
      <c r="G4026" s="126"/>
    </row>
    <row r="4027" spans="1:7" s="122" customFormat="1">
      <c r="A4027" s="127" t="s">
        <v>2284</v>
      </c>
      <c r="B4027" s="127">
        <v>116000</v>
      </c>
      <c r="C4027" s="128">
        <f t="shared" si="148"/>
        <v>4652500</v>
      </c>
      <c r="D4027" s="129">
        <f t="shared" si="147"/>
        <v>121800</v>
      </c>
      <c r="E4027" s="137" t="s">
        <v>7180</v>
      </c>
      <c r="F4027" s="136"/>
      <c r="G4027" s="126"/>
    </row>
    <row r="4028" spans="1:7" s="122" customFormat="1">
      <c r="A4028" s="127" t="s">
        <v>2285</v>
      </c>
      <c r="B4028" s="127">
        <v>117000</v>
      </c>
      <c r="C4028" s="128">
        <f t="shared" si="148"/>
        <v>4692500</v>
      </c>
      <c r="D4028" s="129">
        <f t="shared" si="147"/>
        <v>122850</v>
      </c>
      <c r="E4028" s="137" t="s">
        <v>7180</v>
      </c>
      <c r="F4028" s="136"/>
      <c r="G4028" s="126"/>
    </row>
    <row r="4029" spans="1:7" s="122" customFormat="1">
      <c r="A4029" s="127" t="s">
        <v>2286</v>
      </c>
      <c r="B4029" s="127">
        <v>118000</v>
      </c>
      <c r="C4029" s="128">
        <f t="shared" si="148"/>
        <v>4732500</v>
      </c>
      <c r="D4029" s="129">
        <f t="shared" si="147"/>
        <v>123900</v>
      </c>
      <c r="E4029" s="137" t="s">
        <v>7180</v>
      </c>
      <c r="F4029" s="136"/>
      <c r="G4029" s="126"/>
    </row>
    <row r="4030" spans="1:7" s="122" customFormat="1">
      <c r="A4030" s="127" t="s">
        <v>2287</v>
      </c>
      <c r="B4030" s="127">
        <v>119000</v>
      </c>
      <c r="C4030" s="128">
        <f t="shared" si="148"/>
        <v>4772500</v>
      </c>
      <c r="D4030" s="129">
        <f t="shared" si="147"/>
        <v>124950</v>
      </c>
      <c r="E4030" s="137" t="s">
        <v>7180</v>
      </c>
      <c r="F4030" s="136"/>
      <c r="G4030" s="126"/>
    </row>
    <row r="4031" spans="1:7" s="122" customFormat="1">
      <c r="A4031" s="127" t="s">
        <v>2288</v>
      </c>
      <c r="B4031" s="127">
        <v>120000</v>
      </c>
      <c r="C4031" s="128">
        <f t="shared" si="148"/>
        <v>4812500</v>
      </c>
      <c r="D4031" s="129">
        <f t="shared" si="147"/>
        <v>126000</v>
      </c>
      <c r="E4031" s="137" t="s">
        <v>7180</v>
      </c>
      <c r="F4031" s="136"/>
      <c r="G4031" s="126"/>
    </row>
    <row r="4032" spans="1:7" s="122" customFormat="1">
      <c r="A4032" s="127" t="s">
        <v>2289</v>
      </c>
      <c r="B4032" s="127">
        <v>121000</v>
      </c>
      <c r="C4032" s="128">
        <f t="shared" si="148"/>
        <v>4852500</v>
      </c>
      <c r="D4032" s="129">
        <f t="shared" si="147"/>
        <v>127050</v>
      </c>
      <c r="E4032" s="137" t="s">
        <v>7180</v>
      </c>
      <c r="F4032" s="136"/>
      <c r="G4032" s="126"/>
    </row>
    <row r="4033" spans="1:7" s="122" customFormat="1">
      <c r="A4033" s="127" t="s">
        <v>2290</v>
      </c>
      <c r="B4033" s="127">
        <v>122000</v>
      </c>
      <c r="C4033" s="128">
        <f t="shared" si="148"/>
        <v>4892500</v>
      </c>
      <c r="D4033" s="129">
        <f t="shared" si="147"/>
        <v>128100</v>
      </c>
      <c r="E4033" s="137" t="s">
        <v>7180</v>
      </c>
      <c r="F4033" s="136"/>
      <c r="G4033" s="126"/>
    </row>
    <row r="4034" spans="1:7" s="122" customFormat="1">
      <c r="A4034" s="127" t="s">
        <v>2291</v>
      </c>
      <c r="B4034" s="127">
        <v>123000</v>
      </c>
      <c r="C4034" s="128">
        <f t="shared" si="148"/>
        <v>4932500</v>
      </c>
      <c r="D4034" s="129">
        <f t="shared" ref="D4034:D4097" si="149">SUM($G$2)*(B4034*0.001)</f>
        <v>129150</v>
      </c>
      <c r="E4034" s="137" t="s">
        <v>7180</v>
      </c>
      <c r="F4034" s="136"/>
      <c r="G4034" s="126"/>
    </row>
    <row r="4035" spans="1:7" s="122" customFormat="1">
      <c r="A4035" s="127" t="s">
        <v>2292</v>
      </c>
      <c r="B4035" s="127">
        <v>124000</v>
      </c>
      <c r="C4035" s="128">
        <f t="shared" si="148"/>
        <v>4972500</v>
      </c>
      <c r="D4035" s="129">
        <f t="shared" si="149"/>
        <v>130200</v>
      </c>
      <c r="E4035" s="137" t="s">
        <v>7180</v>
      </c>
      <c r="F4035" s="136"/>
      <c r="G4035" s="126"/>
    </row>
    <row r="4036" spans="1:7" s="122" customFormat="1">
      <c r="A4036" s="127" t="s">
        <v>2293</v>
      </c>
      <c r="B4036" s="127">
        <v>125000</v>
      </c>
      <c r="C4036" s="128">
        <f t="shared" si="148"/>
        <v>5012500</v>
      </c>
      <c r="D4036" s="129">
        <f t="shared" si="149"/>
        <v>131250</v>
      </c>
      <c r="E4036" s="137" t="s">
        <v>7180</v>
      </c>
      <c r="F4036" s="136"/>
      <c r="G4036" s="126"/>
    </row>
    <row r="4037" spans="1:7" s="122" customFormat="1">
      <c r="A4037" s="127" t="s">
        <v>2294</v>
      </c>
      <c r="B4037" s="127">
        <v>126000</v>
      </c>
      <c r="C4037" s="128">
        <f t="shared" si="148"/>
        <v>5052500</v>
      </c>
      <c r="D4037" s="129">
        <f t="shared" si="149"/>
        <v>132300</v>
      </c>
      <c r="E4037" s="137" t="s">
        <v>7180</v>
      </c>
      <c r="F4037" s="136"/>
      <c r="G4037" s="126"/>
    </row>
    <row r="4038" spans="1:7" s="122" customFormat="1">
      <c r="A4038" s="127" t="s">
        <v>2295</v>
      </c>
      <c r="B4038" s="127">
        <v>127000</v>
      </c>
      <c r="C4038" s="128">
        <f t="shared" si="148"/>
        <v>5092500</v>
      </c>
      <c r="D4038" s="129">
        <f t="shared" si="149"/>
        <v>133350</v>
      </c>
      <c r="E4038" s="137" t="s">
        <v>7180</v>
      </c>
      <c r="F4038" s="136"/>
      <c r="G4038" s="126"/>
    </row>
    <row r="4039" spans="1:7" s="122" customFormat="1">
      <c r="A4039" s="127" t="s">
        <v>2296</v>
      </c>
      <c r="B4039" s="127">
        <v>128000</v>
      </c>
      <c r="C4039" s="128">
        <f t="shared" si="148"/>
        <v>5132500</v>
      </c>
      <c r="D4039" s="129">
        <f t="shared" si="149"/>
        <v>134400</v>
      </c>
      <c r="E4039" s="137" t="s">
        <v>7180</v>
      </c>
      <c r="F4039" s="136"/>
      <c r="G4039" s="126"/>
    </row>
    <row r="4040" spans="1:7" s="122" customFormat="1">
      <c r="A4040" s="127" t="s">
        <v>2297</v>
      </c>
      <c r="B4040" s="127">
        <v>129000</v>
      </c>
      <c r="C4040" s="128">
        <f t="shared" si="148"/>
        <v>5172500</v>
      </c>
      <c r="D4040" s="129">
        <f t="shared" si="149"/>
        <v>135450</v>
      </c>
      <c r="E4040" s="137" t="s">
        <v>7180</v>
      </c>
      <c r="F4040" s="136"/>
      <c r="G4040" s="126"/>
    </row>
    <row r="4041" spans="1:7" s="122" customFormat="1">
      <c r="A4041" s="127" t="s">
        <v>2298</v>
      </c>
      <c r="B4041" s="127">
        <v>130000</v>
      </c>
      <c r="C4041" s="128">
        <f t="shared" si="148"/>
        <v>5212500</v>
      </c>
      <c r="D4041" s="129">
        <f t="shared" si="149"/>
        <v>136500</v>
      </c>
      <c r="E4041" s="137" t="s">
        <v>7180</v>
      </c>
      <c r="F4041" s="136"/>
      <c r="G4041" s="126"/>
    </row>
    <row r="4042" spans="1:7" s="122" customFormat="1">
      <c r="A4042" s="127" t="s">
        <v>2299</v>
      </c>
      <c r="B4042" s="127">
        <v>131000</v>
      </c>
      <c r="C4042" s="128">
        <f t="shared" ref="C4042:C4105" si="150">C4041+40000</f>
        <v>5252500</v>
      </c>
      <c r="D4042" s="129">
        <f t="shared" si="149"/>
        <v>137550</v>
      </c>
      <c r="E4042" s="137" t="s">
        <v>7180</v>
      </c>
      <c r="F4042" s="136"/>
      <c r="G4042" s="126"/>
    </row>
    <row r="4043" spans="1:7" s="122" customFormat="1">
      <c r="A4043" s="127" t="s">
        <v>2300</v>
      </c>
      <c r="B4043" s="127">
        <v>132000</v>
      </c>
      <c r="C4043" s="128">
        <f t="shared" si="150"/>
        <v>5292500</v>
      </c>
      <c r="D4043" s="129">
        <f t="shared" si="149"/>
        <v>138600</v>
      </c>
      <c r="E4043" s="137" t="s">
        <v>7180</v>
      </c>
      <c r="F4043" s="136"/>
      <c r="G4043" s="126"/>
    </row>
    <row r="4044" spans="1:7" s="122" customFormat="1">
      <c r="A4044" s="127" t="s">
        <v>2301</v>
      </c>
      <c r="B4044" s="127">
        <v>133000</v>
      </c>
      <c r="C4044" s="128">
        <f t="shared" si="150"/>
        <v>5332500</v>
      </c>
      <c r="D4044" s="129">
        <f t="shared" si="149"/>
        <v>139650</v>
      </c>
      <c r="E4044" s="137" t="s">
        <v>7180</v>
      </c>
      <c r="F4044" s="136"/>
      <c r="G4044" s="126"/>
    </row>
    <row r="4045" spans="1:7" s="122" customFormat="1">
      <c r="A4045" s="127" t="s">
        <v>2302</v>
      </c>
      <c r="B4045" s="127">
        <v>134000</v>
      </c>
      <c r="C4045" s="128">
        <f t="shared" si="150"/>
        <v>5372500</v>
      </c>
      <c r="D4045" s="129">
        <f t="shared" si="149"/>
        <v>140700</v>
      </c>
      <c r="E4045" s="137" t="s">
        <v>7180</v>
      </c>
      <c r="F4045" s="136"/>
      <c r="G4045" s="126"/>
    </row>
    <row r="4046" spans="1:7" s="122" customFormat="1">
      <c r="A4046" s="127" t="s">
        <v>2303</v>
      </c>
      <c r="B4046" s="127">
        <v>135000</v>
      </c>
      <c r="C4046" s="128">
        <f t="shared" si="150"/>
        <v>5412500</v>
      </c>
      <c r="D4046" s="129">
        <f t="shared" si="149"/>
        <v>141750</v>
      </c>
      <c r="E4046" s="137" t="s">
        <v>7180</v>
      </c>
      <c r="F4046" s="136"/>
      <c r="G4046" s="126"/>
    </row>
    <row r="4047" spans="1:7" s="122" customFormat="1">
      <c r="A4047" s="127" t="s">
        <v>2304</v>
      </c>
      <c r="B4047" s="127">
        <v>136000</v>
      </c>
      <c r="C4047" s="128">
        <f t="shared" si="150"/>
        <v>5452500</v>
      </c>
      <c r="D4047" s="129">
        <f t="shared" si="149"/>
        <v>142800</v>
      </c>
      <c r="E4047" s="137" t="s">
        <v>7180</v>
      </c>
      <c r="F4047" s="136"/>
      <c r="G4047" s="126"/>
    </row>
    <row r="4048" spans="1:7" s="122" customFormat="1">
      <c r="A4048" s="127" t="s">
        <v>2305</v>
      </c>
      <c r="B4048" s="127">
        <v>137000</v>
      </c>
      <c r="C4048" s="128">
        <f t="shared" si="150"/>
        <v>5492500</v>
      </c>
      <c r="D4048" s="129">
        <f t="shared" si="149"/>
        <v>143850</v>
      </c>
      <c r="E4048" s="137" t="s">
        <v>7180</v>
      </c>
      <c r="F4048" s="136"/>
      <c r="G4048" s="126"/>
    </row>
    <row r="4049" spans="1:7" s="122" customFormat="1">
      <c r="A4049" s="127" t="s">
        <v>2306</v>
      </c>
      <c r="B4049" s="127">
        <v>138000</v>
      </c>
      <c r="C4049" s="128">
        <f t="shared" si="150"/>
        <v>5532500</v>
      </c>
      <c r="D4049" s="129">
        <f t="shared" si="149"/>
        <v>144900</v>
      </c>
      <c r="E4049" s="137" t="s">
        <v>7180</v>
      </c>
      <c r="F4049" s="136"/>
      <c r="G4049" s="126"/>
    </row>
    <row r="4050" spans="1:7" s="122" customFormat="1">
      <c r="A4050" s="127" t="s">
        <v>2307</v>
      </c>
      <c r="B4050" s="127">
        <v>139000</v>
      </c>
      <c r="C4050" s="128">
        <f t="shared" si="150"/>
        <v>5572500</v>
      </c>
      <c r="D4050" s="129">
        <f t="shared" si="149"/>
        <v>145950</v>
      </c>
      <c r="E4050" s="137" t="s">
        <v>7180</v>
      </c>
      <c r="F4050" s="136"/>
      <c r="G4050" s="126"/>
    </row>
    <row r="4051" spans="1:7" s="122" customFormat="1">
      <c r="A4051" s="127" t="s">
        <v>2308</v>
      </c>
      <c r="B4051" s="127">
        <v>140000</v>
      </c>
      <c r="C4051" s="128">
        <f t="shared" si="150"/>
        <v>5612500</v>
      </c>
      <c r="D4051" s="129">
        <f t="shared" si="149"/>
        <v>147000</v>
      </c>
      <c r="E4051" s="137" t="s">
        <v>7180</v>
      </c>
      <c r="F4051" s="136"/>
      <c r="G4051" s="126"/>
    </row>
    <row r="4052" spans="1:7" s="122" customFormat="1">
      <c r="A4052" s="127" t="s">
        <v>2309</v>
      </c>
      <c r="B4052" s="127">
        <v>141000</v>
      </c>
      <c r="C4052" s="128">
        <f t="shared" si="150"/>
        <v>5652500</v>
      </c>
      <c r="D4052" s="129">
        <f t="shared" si="149"/>
        <v>148050</v>
      </c>
      <c r="E4052" s="137" t="s">
        <v>7180</v>
      </c>
      <c r="F4052" s="136"/>
      <c r="G4052" s="126"/>
    </row>
    <row r="4053" spans="1:7" s="122" customFormat="1">
      <c r="A4053" s="127" t="s">
        <v>2310</v>
      </c>
      <c r="B4053" s="127">
        <v>142000</v>
      </c>
      <c r="C4053" s="128">
        <f t="shared" si="150"/>
        <v>5692500</v>
      </c>
      <c r="D4053" s="129">
        <f t="shared" si="149"/>
        <v>149100</v>
      </c>
      <c r="E4053" s="137" t="s">
        <v>7180</v>
      </c>
      <c r="F4053" s="136"/>
      <c r="G4053" s="126"/>
    </row>
    <row r="4054" spans="1:7" s="122" customFormat="1">
      <c r="A4054" s="127" t="s">
        <v>2311</v>
      </c>
      <c r="B4054" s="127">
        <v>143000</v>
      </c>
      <c r="C4054" s="128">
        <f t="shared" si="150"/>
        <v>5732500</v>
      </c>
      <c r="D4054" s="129">
        <f t="shared" si="149"/>
        <v>150150</v>
      </c>
      <c r="E4054" s="137" t="s">
        <v>7180</v>
      </c>
      <c r="F4054" s="136"/>
      <c r="G4054" s="126"/>
    </row>
    <row r="4055" spans="1:7" s="122" customFormat="1">
      <c r="A4055" s="127" t="s">
        <v>2312</v>
      </c>
      <c r="B4055" s="127">
        <v>144000</v>
      </c>
      <c r="C4055" s="128">
        <f t="shared" si="150"/>
        <v>5772500</v>
      </c>
      <c r="D4055" s="129">
        <f t="shared" si="149"/>
        <v>151200</v>
      </c>
      <c r="E4055" s="137" t="s">
        <v>7180</v>
      </c>
      <c r="F4055" s="136"/>
      <c r="G4055" s="126"/>
    </row>
    <row r="4056" spans="1:7" s="122" customFormat="1">
      <c r="A4056" s="127" t="s">
        <v>2313</v>
      </c>
      <c r="B4056" s="127">
        <v>145000</v>
      </c>
      <c r="C4056" s="128">
        <f t="shared" si="150"/>
        <v>5812500</v>
      </c>
      <c r="D4056" s="129">
        <f t="shared" si="149"/>
        <v>152250</v>
      </c>
      <c r="E4056" s="137" t="s">
        <v>7180</v>
      </c>
      <c r="F4056" s="136"/>
      <c r="G4056" s="126"/>
    </row>
    <row r="4057" spans="1:7" s="122" customFormat="1">
      <c r="A4057" s="127" t="s">
        <v>2314</v>
      </c>
      <c r="B4057" s="127">
        <v>146000</v>
      </c>
      <c r="C4057" s="128">
        <f t="shared" si="150"/>
        <v>5852500</v>
      </c>
      <c r="D4057" s="129">
        <f t="shared" si="149"/>
        <v>153300</v>
      </c>
      <c r="E4057" s="137" t="s">
        <v>7180</v>
      </c>
      <c r="F4057" s="136"/>
      <c r="G4057" s="126"/>
    </row>
    <row r="4058" spans="1:7" s="122" customFormat="1">
      <c r="A4058" s="127" t="s">
        <v>2315</v>
      </c>
      <c r="B4058" s="127">
        <v>147000</v>
      </c>
      <c r="C4058" s="128">
        <f t="shared" si="150"/>
        <v>5892500</v>
      </c>
      <c r="D4058" s="129">
        <f t="shared" si="149"/>
        <v>154350</v>
      </c>
      <c r="E4058" s="137" t="s">
        <v>7180</v>
      </c>
      <c r="F4058" s="136"/>
      <c r="G4058" s="126"/>
    </row>
    <row r="4059" spans="1:7" s="122" customFormat="1">
      <c r="A4059" s="127" t="s">
        <v>2316</v>
      </c>
      <c r="B4059" s="127">
        <v>148000</v>
      </c>
      <c r="C4059" s="128">
        <f t="shared" si="150"/>
        <v>5932500</v>
      </c>
      <c r="D4059" s="129">
        <f t="shared" si="149"/>
        <v>155400</v>
      </c>
      <c r="E4059" s="137" t="s">
        <v>7180</v>
      </c>
      <c r="F4059" s="136"/>
      <c r="G4059" s="126"/>
    </row>
    <row r="4060" spans="1:7" s="122" customFormat="1">
      <c r="A4060" s="127" t="s">
        <v>2317</v>
      </c>
      <c r="B4060" s="127">
        <v>149000</v>
      </c>
      <c r="C4060" s="128">
        <f t="shared" si="150"/>
        <v>5972500</v>
      </c>
      <c r="D4060" s="129">
        <f t="shared" si="149"/>
        <v>156450</v>
      </c>
      <c r="E4060" s="137" t="s">
        <v>7180</v>
      </c>
      <c r="F4060" s="136"/>
      <c r="G4060" s="126"/>
    </row>
    <row r="4061" spans="1:7" s="122" customFormat="1">
      <c r="A4061" s="127" t="s">
        <v>2318</v>
      </c>
      <c r="B4061" s="127">
        <v>150000</v>
      </c>
      <c r="C4061" s="128">
        <f t="shared" si="150"/>
        <v>6012500</v>
      </c>
      <c r="D4061" s="129">
        <f t="shared" si="149"/>
        <v>157500</v>
      </c>
      <c r="E4061" s="137" t="s">
        <v>7180</v>
      </c>
      <c r="F4061" s="136"/>
      <c r="G4061" s="126"/>
    </row>
    <row r="4062" spans="1:7" s="122" customFormat="1">
      <c r="A4062" s="127" t="s">
        <v>2319</v>
      </c>
      <c r="B4062" s="127">
        <v>151000</v>
      </c>
      <c r="C4062" s="128">
        <f t="shared" si="150"/>
        <v>6052500</v>
      </c>
      <c r="D4062" s="129">
        <f t="shared" si="149"/>
        <v>158550</v>
      </c>
      <c r="E4062" s="137" t="s">
        <v>7180</v>
      </c>
      <c r="F4062" s="136"/>
      <c r="G4062" s="126"/>
    </row>
    <row r="4063" spans="1:7" s="122" customFormat="1">
      <c r="A4063" s="127" t="s">
        <v>2320</v>
      </c>
      <c r="B4063" s="127">
        <v>152000</v>
      </c>
      <c r="C4063" s="128">
        <f t="shared" si="150"/>
        <v>6092500</v>
      </c>
      <c r="D4063" s="129">
        <f t="shared" si="149"/>
        <v>159600</v>
      </c>
      <c r="E4063" s="137" t="s">
        <v>7180</v>
      </c>
      <c r="F4063" s="136"/>
      <c r="G4063" s="126"/>
    </row>
    <row r="4064" spans="1:7" s="122" customFormat="1">
      <c r="A4064" s="127" t="s">
        <v>2321</v>
      </c>
      <c r="B4064" s="127">
        <v>153000</v>
      </c>
      <c r="C4064" s="128">
        <f t="shared" si="150"/>
        <v>6132500</v>
      </c>
      <c r="D4064" s="129">
        <f t="shared" si="149"/>
        <v>160650</v>
      </c>
      <c r="E4064" s="137" t="s">
        <v>7180</v>
      </c>
      <c r="F4064" s="136"/>
      <c r="G4064" s="126"/>
    </row>
    <row r="4065" spans="1:7" s="122" customFormat="1">
      <c r="A4065" s="127" t="s">
        <v>2322</v>
      </c>
      <c r="B4065" s="127">
        <v>154000</v>
      </c>
      <c r="C4065" s="128">
        <f t="shared" si="150"/>
        <v>6172500</v>
      </c>
      <c r="D4065" s="129">
        <f t="shared" si="149"/>
        <v>161700</v>
      </c>
      <c r="E4065" s="137" t="s">
        <v>7180</v>
      </c>
      <c r="F4065" s="136"/>
      <c r="G4065" s="126"/>
    </row>
    <row r="4066" spans="1:7" s="122" customFormat="1">
      <c r="A4066" s="127" t="s">
        <v>2323</v>
      </c>
      <c r="B4066" s="127">
        <v>155000</v>
      </c>
      <c r="C4066" s="128">
        <f t="shared" si="150"/>
        <v>6212500</v>
      </c>
      <c r="D4066" s="129">
        <f t="shared" si="149"/>
        <v>162750</v>
      </c>
      <c r="E4066" s="137" t="s">
        <v>7180</v>
      </c>
      <c r="F4066" s="136"/>
      <c r="G4066" s="126"/>
    </row>
    <row r="4067" spans="1:7" s="122" customFormat="1">
      <c r="A4067" s="127" t="s">
        <v>2324</v>
      </c>
      <c r="B4067" s="127">
        <v>156000</v>
      </c>
      <c r="C4067" s="128">
        <f t="shared" si="150"/>
        <v>6252500</v>
      </c>
      <c r="D4067" s="129">
        <f t="shared" si="149"/>
        <v>163800</v>
      </c>
      <c r="E4067" s="137" t="s">
        <v>7180</v>
      </c>
      <c r="F4067" s="136"/>
      <c r="G4067" s="126"/>
    </row>
    <row r="4068" spans="1:7" s="122" customFormat="1">
      <c r="A4068" s="127" t="s">
        <v>2325</v>
      </c>
      <c r="B4068" s="127">
        <v>157000</v>
      </c>
      <c r="C4068" s="128">
        <f t="shared" si="150"/>
        <v>6292500</v>
      </c>
      <c r="D4068" s="129">
        <f t="shared" si="149"/>
        <v>164850</v>
      </c>
      <c r="E4068" s="137" t="s">
        <v>7180</v>
      </c>
      <c r="F4068" s="136"/>
      <c r="G4068" s="126"/>
    </row>
    <row r="4069" spans="1:7" s="122" customFormat="1">
      <c r="A4069" s="127" t="s">
        <v>2326</v>
      </c>
      <c r="B4069" s="127">
        <v>158000</v>
      </c>
      <c r="C4069" s="128">
        <f t="shared" si="150"/>
        <v>6332500</v>
      </c>
      <c r="D4069" s="129">
        <f t="shared" si="149"/>
        <v>165900</v>
      </c>
      <c r="E4069" s="137" t="s">
        <v>7180</v>
      </c>
      <c r="F4069" s="136"/>
      <c r="G4069" s="126"/>
    </row>
    <row r="4070" spans="1:7" s="122" customFormat="1">
      <c r="A4070" s="127" t="s">
        <v>2327</v>
      </c>
      <c r="B4070" s="127">
        <v>159000</v>
      </c>
      <c r="C4070" s="128">
        <f t="shared" si="150"/>
        <v>6372500</v>
      </c>
      <c r="D4070" s="129">
        <f t="shared" si="149"/>
        <v>166950</v>
      </c>
      <c r="E4070" s="137" t="s">
        <v>7180</v>
      </c>
      <c r="F4070" s="136"/>
      <c r="G4070" s="126"/>
    </row>
    <row r="4071" spans="1:7" s="122" customFormat="1">
      <c r="A4071" s="127" t="s">
        <v>2328</v>
      </c>
      <c r="B4071" s="127">
        <v>160000</v>
      </c>
      <c r="C4071" s="128">
        <f t="shared" si="150"/>
        <v>6412500</v>
      </c>
      <c r="D4071" s="129">
        <f t="shared" si="149"/>
        <v>168000</v>
      </c>
      <c r="E4071" s="137" t="s">
        <v>7180</v>
      </c>
      <c r="F4071" s="136"/>
      <c r="G4071" s="126"/>
    </row>
    <row r="4072" spans="1:7" s="122" customFormat="1">
      <c r="A4072" s="127" t="s">
        <v>2329</v>
      </c>
      <c r="B4072" s="127">
        <v>161000</v>
      </c>
      <c r="C4072" s="128">
        <f t="shared" si="150"/>
        <v>6452500</v>
      </c>
      <c r="D4072" s="129">
        <f t="shared" si="149"/>
        <v>169050</v>
      </c>
      <c r="E4072" s="137" t="s">
        <v>7180</v>
      </c>
      <c r="F4072" s="136"/>
      <c r="G4072" s="126"/>
    </row>
    <row r="4073" spans="1:7" s="122" customFormat="1">
      <c r="A4073" s="127" t="s">
        <v>2330</v>
      </c>
      <c r="B4073" s="127">
        <v>162000</v>
      </c>
      <c r="C4073" s="128">
        <f t="shared" si="150"/>
        <v>6492500</v>
      </c>
      <c r="D4073" s="129">
        <f t="shared" si="149"/>
        <v>170100</v>
      </c>
      <c r="E4073" s="137" t="s">
        <v>7180</v>
      </c>
      <c r="F4073" s="136"/>
      <c r="G4073" s="126"/>
    </row>
    <row r="4074" spans="1:7" s="122" customFormat="1">
      <c r="A4074" s="127" t="s">
        <v>2331</v>
      </c>
      <c r="B4074" s="127">
        <v>163000</v>
      </c>
      <c r="C4074" s="128">
        <f t="shared" si="150"/>
        <v>6532500</v>
      </c>
      <c r="D4074" s="129">
        <f t="shared" si="149"/>
        <v>171150</v>
      </c>
      <c r="E4074" s="137" t="s">
        <v>7180</v>
      </c>
      <c r="F4074" s="136"/>
      <c r="G4074" s="126"/>
    </row>
    <row r="4075" spans="1:7" s="122" customFormat="1">
      <c r="A4075" s="127" t="s">
        <v>2332</v>
      </c>
      <c r="B4075" s="127">
        <v>164000</v>
      </c>
      <c r="C4075" s="128">
        <f t="shared" si="150"/>
        <v>6572500</v>
      </c>
      <c r="D4075" s="129">
        <f t="shared" si="149"/>
        <v>172200</v>
      </c>
      <c r="E4075" s="137" t="s">
        <v>7180</v>
      </c>
      <c r="F4075" s="136"/>
      <c r="G4075" s="126"/>
    </row>
    <row r="4076" spans="1:7" s="122" customFormat="1">
      <c r="A4076" s="127" t="s">
        <v>2333</v>
      </c>
      <c r="B4076" s="127">
        <v>165000</v>
      </c>
      <c r="C4076" s="128">
        <f t="shared" si="150"/>
        <v>6612500</v>
      </c>
      <c r="D4076" s="129">
        <f t="shared" si="149"/>
        <v>173250</v>
      </c>
      <c r="E4076" s="137" t="s">
        <v>7180</v>
      </c>
      <c r="F4076" s="136"/>
      <c r="G4076" s="126"/>
    </row>
    <row r="4077" spans="1:7" s="122" customFormat="1">
      <c r="A4077" s="127" t="s">
        <v>2334</v>
      </c>
      <c r="B4077" s="127">
        <v>166000</v>
      </c>
      <c r="C4077" s="128">
        <f t="shared" si="150"/>
        <v>6652500</v>
      </c>
      <c r="D4077" s="129">
        <f t="shared" si="149"/>
        <v>174300</v>
      </c>
      <c r="E4077" s="137" t="s">
        <v>7180</v>
      </c>
      <c r="F4077" s="136"/>
      <c r="G4077" s="126"/>
    </row>
    <row r="4078" spans="1:7" s="122" customFormat="1">
      <c r="A4078" s="127" t="s">
        <v>2335</v>
      </c>
      <c r="B4078" s="127">
        <v>167000</v>
      </c>
      <c r="C4078" s="128">
        <f t="shared" si="150"/>
        <v>6692500</v>
      </c>
      <c r="D4078" s="129">
        <f t="shared" si="149"/>
        <v>175350</v>
      </c>
      <c r="E4078" s="137" t="s">
        <v>7180</v>
      </c>
      <c r="F4078" s="136"/>
      <c r="G4078" s="126"/>
    </row>
    <row r="4079" spans="1:7" s="122" customFormat="1">
      <c r="A4079" s="127" t="s">
        <v>2336</v>
      </c>
      <c r="B4079" s="127">
        <v>168000</v>
      </c>
      <c r="C4079" s="128">
        <f t="shared" si="150"/>
        <v>6732500</v>
      </c>
      <c r="D4079" s="129">
        <f t="shared" si="149"/>
        <v>176400</v>
      </c>
      <c r="E4079" s="137" t="s">
        <v>7180</v>
      </c>
      <c r="F4079" s="136"/>
      <c r="G4079" s="126"/>
    </row>
    <row r="4080" spans="1:7" s="122" customFormat="1">
      <c r="A4080" s="127" t="s">
        <v>2337</v>
      </c>
      <c r="B4080" s="127">
        <v>169000</v>
      </c>
      <c r="C4080" s="128">
        <f t="shared" si="150"/>
        <v>6772500</v>
      </c>
      <c r="D4080" s="129">
        <f t="shared" si="149"/>
        <v>177450</v>
      </c>
      <c r="E4080" s="137" t="s">
        <v>7180</v>
      </c>
      <c r="F4080" s="136"/>
      <c r="G4080" s="126"/>
    </row>
    <row r="4081" spans="1:7" s="122" customFormat="1">
      <c r="A4081" s="127" t="s">
        <v>2338</v>
      </c>
      <c r="B4081" s="127">
        <v>170000</v>
      </c>
      <c r="C4081" s="128">
        <f t="shared" si="150"/>
        <v>6812500</v>
      </c>
      <c r="D4081" s="129">
        <f t="shared" si="149"/>
        <v>178500</v>
      </c>
      <c r="E4081" s="137" t="s">
        <v>7180</v>
      </c>
      <c r="F4081" s="136"/>
      <c r="G4081" s="126"/>
    </row>
    <row r="4082" spans="1:7" s="122" customFormat="1">
      <c r="A4082" s="127" t="s">
        <v>2339</v>
      </c>
      <c r="B4082" s="127">
        <v>171000</v>
      </c>
      <c r="C4082" s="128">
        <f t="shared" si="150"/>
        <v>6852500</v>
      </c>
      <c r="D4082" s="129">
        <f t="shared" si="149"/>
        <v>179550</v>
      </c>
      <c r="E4082" s="137" t="s">
        <v>7180</v>
      </c>
      <c r="F4082" s="136"/>
      <c r="G4082" s="126"/>
    </row>
    <row r="4083" spans="1:7" s="122" customFormat="1">
      <c r="A4083" s="127" t="s">
        <v>2340</v>
      </c>
      <c r="B4083" s="127">
        <v>172000</v>
      </c>
      <c r="C4083" s="128">
        <f t="shared" si="150"/>
        <v>6892500</v>
      </c>
      <c r="D4083" s="129">
        <f t="shared" si="149"/>
        <v>180600</v>
      </c>
      <c r="E4083" s="137" t="s">
        <v>7180</v>
      </c>
      <c r="F4083" s="136"/>
      <c r="G4083" s="126"/>
    </row>
    <row r="4084" spans="1:7" s="122" customFormat="1">
      <c r="A4084" s="127" t="s">
        <v>2341</v>
      </c>
      <c r="B4084" s="127">
        <v>173000</v>
      </c>
      <c r="C4084" s="128">
        <f t="shared" si="150"/>
        <v>6932500</v>
      </c>
      <c r="D4084" s="129">
        <f t="shared" si="149"/>
        <v>181650</v>
      </c>
      <c r="E4084" s="137" t="s">
        <v>7180</v>
      </c>
      <c r="F4084" s="136"/>
      <c r="G4084" s="126"/>
    </row>
    <row r="4085" spans="1:7" s="122" customFormat="1">
      <c r="A4085" s="127" t="s">
        <v>2342</v>
      </c>
      <c r="B4085" s="127">
        <v>174000</v>
      </c>
      <c r="C4085" s="128">
        <f t="shared" si="150"/>
        <v>6972500</v>
      </c>
      <c r="D4085" s="129">
        <f t="shared" si="149"/>
        <v>182700</v>
      </c>
      <c r="E4085" s="137" t="s">
        <v>7180</v>
      </c>
      <c r="F4085" s="136"/>
      <c r="G4085" s="126"/>
    </row>
    <row r="4086" spans="1:7" s="122" customFormat="1">
      <c r="A4086" s="127" t="s">
        <v>2343</v>
      </c>
      <c r="B4086" s="127">
        <v>175000</v>
      </c>
      <c r="C4086" s="128">
        <f t="shared" si="150"/>
        <v>7012500</v>
      </c>
      <c r="D4086" s="129">
        <f t="shared" si="149"/>
        <v>183750</v>
      </c>
      <c r="E4086" s="137" t="s">
        <v>7180</v>
      </c>
      <c r="F4086" s="136"/>
      <c r="G4086" s="126"/>
    </row>
    <row r="4087" spans="1:7" s="122" customFormat="1">
      <c r="A4087" s="127" t="s">
        <v>2344</v>
      </c>
      <c r="B4087" s="127">
        <v>176000</v>
      </c>
      <c r="C4087" s="128">
        <f t="shared" si="150"/>
        <v>7052500</v>
      </c>
      <c r="D4087" s="129">
        <f t="shared" si="149"/>
        <v>184800</v>
      </c>
      <c r="E4087" s="137" t="s">
        <v>7180</v>
      </c>
      <c r="F4087" s="136"/>
      <c r="G4087" s="126"/>
    </row>
    <row r="4088" spans="1:7" s="122" customFormat="1">
      <c r="A4088" s="127" t="s">
        <v>2345</v>
      </c>
      <c r="B4088" s="127">
        <v>177000</v>
      </c>
      <c r="C4088" s="128">
        <f t="shared" si="150"/>
        <v>7092500</v>
      </c>
      <c r="D4088" s="129">
        <f t="shared" si="149"/>
        <v>185850</v>
      </c>
      <c r="E4088" s="137" t="s">
        <v>7180</v>
      </c>
      <c r="F4088" s="136"/>
      <c r="G4088" s="126"/>
    </row>
    <row r="4089" spans="1:7" s="122" customFormat="1">
      <c r="A4089" s="127" t="s">
        <v>2346</v>
      </c>
      <c r="B4089" s="127">
        <v>178000</v>
      </c>
      <c r="C4089" s="128">
        <f t="shared" si="150"/>
        <v>7132500</v>
      </c>
      <c r="D4089" s="129">
        <f t="shared" si="149"/>
        <v>186900</v>
      </c>
      <c r="E4089" s="137" t="s">
        <v>7180</v>
      </c>
      <c r="F4089" s="136"/>
      <c r="G4089" s="126"/>
    </row>
    <row r="4090" spans="1:7" s="122" customFormat="1">
      <c r="A4090" s="127" t="s">
        <v>2347</v>
      </c>
      <c r="B4090" s="127">
        <v>179000</v>
      </c>
      <c r="C4090" s="128">
        <f t="shared" si="150"/>
        <v>7172500</v>
      </c>
      <c r="D4090" s="129">
        <f t="shared" si="149"/>
        <v>187950</v>
      </c>
      <c r="E4090" s="137" t="s">
        <v>7180</v>
      </c>
      <c r="F4090" s="136"/>
      <c r="G4090" s="126"/>
    </row>
    <row r="4091" spans="1:7" s="122" customFormat="1">
      <c r="A4091" s="127" t="s">
        <v>2348</v>
      </c>
      <c r="B4091" s="127">
        <v>180000</v>
      </c>
      <c r="C4091" s="128">
        <f t="shared" si="150"/>
        <v>7212500</v>
      </c>
      <c r="D4091" s="129">
        <f t="shared" si="149"/>
        <v>189000</v>
      </c>
      <c r="E4091" s="137" t="s">
        <v>7180</v>
      </c>
      <c r="F4091" s="136"/>
      <c r="G4091" s="126"/>
    </row>
    <row r="4092" spans="1:7" s="122" customFormat="1">
      <c r="A4092" s="127" t="s">
        <v>2349</v>
      </c>
      <c r="B4092" s="127">
        <v>181000</v>
      </c>
      <c r="C4092" s="128">
        <f t="shared" si="150"/>
        <v>7252500</v>
      </c>
      <c r="D4092" s="129">
        <f t="shared" si="149"/>
        <v>190050</v>
      </c>
      <c r="E4092" s="137" t="s">
        <v>7180</v>
      </c>
      <c r="F4092" s="136"/>
      <c r="G4092" s="126"/>
    </row>
    <row r="4093" spans="1:7" s="122" customFormat="1">
      <c r="A4093" s="127" t="s">
        <v>2350</v>
      </c>
      <c r="B4093" s="127">
        <v>182000</v>
      </c>
      <c r="C4093" s="128">
        <f t="shared" si="150"/>
        <v>7292500</v>
      </c>
      <c r="D4093" s="129">
        <f t="shared" si="149"/>
        <v>191100</v>
      </c>
      <c r="E4093" s="137" t="s">
        <v>7180</v>
      </c>
      <c r="F4093" s="136"/>
      <c r="G4093" s="126"/>
    </row>
    <row r="4094" spans="1:7" s="122" customFormat="1">
      <c r="A4094" s="127" t="s">
        <v>2351</v>
      </c>
      <c r="B4094" s="127">
        <v>183000</v>
      </c>
      <c r="C4094" s="128">
        <f t="shared" si="150"/>
        <v>7332500</v>
      </c>
      <c r="D4094" s="129">
        <f t="shared" si="149"/>
        <v>192150</v>
      </c>
      <c r="E4094" s="137" t="s">
        <v>7180</v>
      </c>
      <c r="F4094" s="136"/>
      <c r="G4094" s="126"/>
    </row>
    <row r="4095" spans="1:7" s="122" customFormat="1">
      <c r="A4095" s="127" t="s">
        <v>2352</v>
      </c>
      <c r="B4095" s="127">
        <v>184000</v>
      </c>
      <c r="C4095" s="128">
        <f t="shared" si="150"/>
        <v>7372500</v>
      </c>
      <c r="D4095" s="129">
        <f t="shared" si="149"/>
        <v>193200</v>
      </c>
      <c r="E4095" s="137" t="s">
        <v>7180</v>
      </c>
      <c r="F4095" s="136"/>
      <c r="G4095" s="126"/>
    </row>
    <row r="4096" spans="1:7" s="122" customFormat="1">
      <c r="A4096" s="127" t="s">
        <v>2353</v>
      </c>
      <c r="B4096" s="127">
        <v>185000</v>
      </c>
      <c r="C4096" s="128">
        <f t="shared" si="150"/>
        <v>7412500</v>
      </c>
      <c r="D4096" s="129">
        <f t="shared" si="149"/>
        <v>194250</v>
      </c>
      <c r="E4096" s="137" t="s">
        <v>7180</v>
      </c>
      <c r="F4096" s="136"/>
      <c r="G4096" s="126"/>
    </row>
    <row r="4097" spans="1:7" s="122" customFormat="1">
      <c r="A4097" s="127" t="s">
        <v>2354</v>
      </c>
      <c r="B4097" s="127">
        <v>186000</v>
      </c>
      <c r="C4097" s="128">
        <f t="shared" si="150"/>
        <v>7452500</v>
      </c>
      <c r="D4097" s="129">
        <f t="shared" si="149"/>
        <v>195300</v>
      </c>
      <c r="E4097" s="137" t="s">
        <v>7180</v>
      </c>
      <c r="F4097" s="136"/>
      <c r="G4097" s="126"/>
    </row>
    <row r="4098" spans="1:7" s="122" customFormat="1">
      <c r="A4098" s="127" t="s">
        <v>2355</v>
      </c>
      <c r="B4098" s="127">
        <v>187000</v>
      </c>
      <c r="C4098" s="128">
        <f t="shared" si="150"/>
        <v>7492500</v>
      </c>
      <c r="D4098" s="129">
        <f t="shared" ref="D4098:D4161" si="151">SUM($G$2)*(B4098*0.001)</f>
        <v>196350</v>
      </c>
      <c r="E4098" s="137" t="s">
        <v>7180</v>
      </c>
      <c r="F4098" s="136"/>
      <c r="G4098" s="126"/>
    </row>
    <row r="4099" spans="1:7" s="122" customFormat="1">
      <c r="A4099" s="127" t="s">
        <v>2356</v>
      </c>
      <c r="B4099" s="127">
        <v>188000</v>
      </c>
      <c r="C4099" s="128">
        <f t="shared" si="150"/>
        <v>7532500</v>
      </c>
      <c r="D4099" s="129">
        <f t="shared" si="151"/>
        <v>197400</v>
      </c>
      <c r="E4099" s="137" t="s">
        <v>7180</v>
      </c>
      <c r="F4099" s="136"/>
      <c r="G4099" s="126"/>
    </row>
    <row r="4100" spans="1:7" s="122" customFormat="1">
      <c r="A4100" s="127" t="s">
        <v>2357</v>
      </c>
      <c r="B4100" s="127">
        <v>189000</v>
      </c>
      <c r="C4100" s="128">
        <f t="shared" si="150"/>
        <v>7572500</v>
      </c>
      <c r="D4100" s="129">
        <f t="shared" si="151"/>
        <v>198450</v>
      </c>
      <c r="E4100" s="137" t="s">
        <v>7180</v>
      </c>
      <c r="F4100" s="136"/>
      <c r="G4100" s="126"/>
    </row>
    <row r="4101" spans="1:7" s="122" customFormat="1">
      <c r="A4101" s="127" t="s">
        <v>2358</v>
      </c>
      <c r="B4101" s="127">
        <v>190000</v>
      </c>
      <c r="C4101" s="128">
        <f t="shared" si="150"/>
        <v>7612500</v>
      </c>
      <c r="D4101" s="129">
        <f t="shared" si="151"/>
        <v>199500</v>
      </c>
      <c r="E4101" s="137" t="s">
        <v>7180</v>
      </c>
      <c r="F4101" s="136"/>
      <c r="G4101" s="126"/>
    </row>
    <row r="4102" spans="1:7" s="122" customFormat="1">
      <c r="A4102" s="127" t="s">
        <v>2359</v>
      </c>
      <c r="B4102" s="127">
        <v>191000</v>
      </c>
      <c r="C4102" s="128">
        <f t="shared" si="150"/>
        <v>7652500</v>
      </c>
      <c r="D4102" s="129">
        <f t="shared" si="151"/>
        <v>200550</v>
      </c>
      <c r="E4102" s="137" t="s">
        <v>7180</v>
      </c>
      <c r="F4102" s="136"/>
      <c r="G4102" s="126"/>
    </row>
    <row r="4103" spans="1:7" s="122" customFormat="1">
      <c r="A4103" s="127" t="s">
        <v>2360</v>
      </c>
      <c r="B4103" s="127">
        <v>192000</v>
      </c>
      <c r="C4103" s="128">
        <f t="shared" si="150"/>
        <v>7692500</v>
      </c>
      <c r="D4103" s="129">
        <f t="shared" si="151"/>
        <v>201600</v>
      </c>
      <c r="E4103" s="137" t="s">
        <v>7180</v>
      </c>
      <c r="F4103" s="136"/>
      <c r="G4103" s="126"/>
    </row>
    <row r="4104" spans="1:7" s="122" customFormat="1">
      <c r="A4104" s="127" t="s">
        <v>2361</v>
      </c>
      <c r="B4104" s="127">
        <v>193000</v>
      </c>
      <c r="C4104" s="128">
        <f t="shared" si="150"/>
        <v>7732500</v>
      </c>
      <c r="D4104" s="129">
        <f t="shared" si="151"/>
        <v>202650</v>
      </c>
      <c r="E4104" s="137" t="s">
        <v>7180</v>
      </c>
      <c r="F4104" s="136"/>
      <c r="G4104" s="126"/>
    </row>
    <row r="4105" spans="1:7" s="122" customFormat="1">
      <c r="A4105" s="127" t="s">
        <v>2362</v>
      </c>
      <c r="B4105" s="127">
        <v>194000</v>
      </c>
      <c r="C4105" s="128">
        <f t="shared" si="150"/>
        <v>7772500</v>
      </c>
      <c r="D4105" s="129">
        <f t="shared" si="151"/>
        <v>203700</v>
      </c>
      <c r="E4105" s="137" t="s">
        <v>7180</v>
      </c>
      <c r="F4105" s="136"/>
      <c r="G4105" s="126"/>
    </row>
    <row r="4106" spans="1:7" s="122" customFormat="1">
      <c r="A4106" s="127" t="s">
        <v>2363</v>
      </c>
      <c r="B4106" s="127">
        <v>195000</v>
      </c>
      <c r="C4106" s="128">
        <f t="shared" ref="C4106:C4169" si="152">C4105+40000</f>
        <v>7812500</v>
      </c>
      <c r="D4106" s="129">
        <f t="shared" si="151"/>
        <v>204750</v>
      </c>
      <c r="E4106" s="137" t="s">
        <v>7180</v>
      </c>
      <c r="F4106" s="136"/>
      <c r="G4106" s="126"/>
    </row>
    <row r="4107" spans="1:7" s="122" customFormat="1">
      <c r="A4107" s="127" t="s">
        <v>2364</v>
      </c>
      <c r="B4107" s="127">
        <v>196000</v>
      </c>
      <c r="C4107" s="128">
        <f t="shared" si="152"/>
        <v>7852500</v>
      </c>
      <c r="D4107" s="129">
        <f t="shared" si="151"/>
        <v>205800</v>
      </c>
      <c r="E4107" s="137" t="s">
        <v>7180</v>
      </c>
      <c r="F4107" s="136"/>
      <c r="G4107" s="126"/>
    </row>
    <row r="4108" spans="1:7" s="122" customFormat="1">
      <c r="A4108" s="127" t="s">
        <v>2365</v>
      </c>
      <c r="B4108" s="127">
        <v>197000</v>
      </c>
      <c r="C4108" s="128">
        <f t="shared" si="152"/>
        <v>7892500</v>
      </c>
      <c r="D4108" s="129">
        <f t="shared" si="151"/>
        <v>206850</v>
      </c>
      <c r="E4108" s="137" t="s">
        <v>7180</v>
      </c>
      <c r="F4108" s="136"/>
      <c r="G4108" s="126"/>
    </row>
    <row r="4109" spans="1:7" s="122" customFormat="1">
      <c r="A4109" s="127" t="s">
        <v>2366</v>
      </c>
      <c r="B4109" s="127">
        <v>198000</v>
      </c>
      <c r="C4109" s="128">
        <f t="shared" si="152"/>
        <v>7932500</v>
      </c>
      <c r="D4109" s="129">
        <f t="shared" si="151"/>
        <v>207900</v>
      </c>
      <c r="E4109" s="137" t="s">
        <v>7180</v>
      </c>
      <c r="F4109" s="136"/>
      <c r="G4109" s="126"/>
    </row>
    <row r="4110" spans="1:7" s="122" customFormat="1">
      <c r="A4110" s="127" t="s">
        <v>2367</v>
      </c>
      <c r="B4110" s="127">
        <v>199000</v>
      </c>
      <c r="C4110" s="128">
        <f t="shared" si="152"/>
        <v>7972500</v>
      </c>
      <c r="D4110" s="129">
        <f t="shared" si="151"/>
        <v>208950</v>
      </c>
      <c r="E4110" s="137" t="s">
        <v>7180</v>
      </c>
      <c r="F4110" s="136"/>
      <c r="G4110" s="126"/>
    </row>
    <row r="4111" spans="1:7" s="122" customFormat="1">
      <c r="A4111" s="127" t="s">
        <v>2368</v>
      </c>
      <c r="B4111" s="127">
        <v>200000</v>
      </c>
      <c r="C4111" s="128">
        <f t="shared" si="152"/>
        <v>8012500</v>
      </c>
      <c r="D4111" s="129">
        <f t="shared" si="151"/>
        <v>210000</v>
      </c>
      <c r="E4111" s="137" t="s">
        <v>7180</v>
      </c>
      <c r="F4111" s="136"/>
      <c r="G4111" s="126"/>
    </row>
    <row r="4112" spans="1:7" s="122" customFormat="1">
      <c r="A4112" s="127" t="s">
        <v>3302</v>
      </c>
      <c r="B4112" s="127">
        <v>201000</v>
      </c>
      <c r="C4112" s="128">
        <f t="shared" si="152"/>
        <v>8052500</v>
      </c>
      <c r="D4112" s="129">
        <f t="shared" si="151"/>
        <v>211050</v>
      </c>
      <c r="E4112" s="137" t="s">
        <v>7180</v>
      </c>
      <c r="F4112" s="136"/>
      <c r="G4112" s="126"/>
    </row>
    <row r="4113" spans="1:7" s="122" customFormat="1">
      <c r="A4113" s="127" t="s">
        <v>3303</v>
      </c>
      <c r="B4113" s="127">
        <v>202000</v>
      </c>
      <c r="C4113" s="128">
        <f t="shared" si="152"/>
        <v>8092500</v>
      </c>
      <c r="D4113" s="129">
        <f t="shared" si="151"/>
        <v>212100</v>
      </c>
      <c r="E4113" s="137" t="s">
        <v>7180</v>
      </c>
      <c r="F4113" s="136"/>
      <c r="G4113" s="126"/>
    </row>
    <row r="4114" spans="1:7" s="122" customFormat="1">
      <c r="A4114" s="127" t="s">
        <v>3304</v>
      </c>
      <c r="B4114" s="127">
        <v>203000</v>
      </c>
      <c r="C4114" s="128">
        <f t="shared" si="152"/>
        <v>8132500</v>
      </c>
      <c r="D4114" s="129">
        <f t="shared" si="151"/>
        <v>213150</v>
      </c>
      <c r="E4114" s="137" t="s">
        <v>7180</v>
      </c>
      <c r="F4114" s="136"/>
      <c r="G4114" s="126"/>
    </row>
    <row r="4115" spans="1:7" s="122" customFormat="1">
      <c r="A4115" s="127" t="s">
        <v>3305</v>
      </c>
      <c r="B4115" s="127">
        <v>204000</v>
      </c>
      <c r="C4115" s="128">
        <f t="shared" si="152"/>
        <v>8172500</v>
      </c>
      <c r="D4115" s="129">
        <f t="shared" si="151"/>
        <v>214200</v>
      </c>
      <c r="E4115" s="137" t="s">
        <v>7180</v>
      </c>
      <c r="F4115" s="136"/>
      <c r="G4115" s="126"/>
    </row>
    <row r="4116" spans="1:7" s="122" customFormat="1">
      <c r="A4116" s="127" t="s">
        <v>3306</v>
      </c>
      <c r="B4116" s="127">
        <v>205000</v>
      </c>
      <c r="C4116" s="128">
        <f t="shared" si="152"/>
        <v>8212500</v>
      </c>
      <c r="D4116" s="129">
        <f t="shared" si="151"/>
        <v>215250</v>
      </c>
      <c r="E4116" s="137" t="s">
        <v>7180</v>
      </c>
      <c r="F4116" s="136"/>
      <c r="G4116" s="126"/>
    </row>
    <row r="4117" spans="1:7" s="122" customFormat="1">
      <c r="A4117" s="127" t="s">
        <v>3307</v>
      </c>
      <c r="B4117" s="127">
        <v>206000</v>
      </c>
      <c r="C4117" s="128">
        <f t="shared" si="152"/>
        <v>8252500</v>
      </c>
      <c r="D4117" s="129">
        <f t="shared" si="151"/>
        <v>216300</v>
      </c>
      <c r="E4117" s="137" t="s">
        <v>7180</v>
      </c>
      <c r="F4117" s="136"/>
      <c r="G4117" s="126"/>
    </row>
    <row r="4118" spans="1:7" s="122" customFormat="1">
      <c r="A4118" s="127" t="s">
        <v>3308</v>
      </c>
      <c r="B4118" s="127">
        <v>207000</v>
      </c>
      <c r="C4118" s="128">
        <f t="shared" si="152"/>
        <v>8292500</v>
      </c>
      <c r="D4118" s="129">
        <f t="shared" si="151"/>
        <v>217350</v>
      </c>
      <c r="E4118" s="137" t="s">
        <v>7180</v>
      </c>
      <c r="F4118" s="136"/>
      <c r="G4118" s="126"/>
    </row>
    <row r="4119" spans="1:7" s="122" customFormat="1">
      <c r="A4119" s="127" t="s">
        <v>3309</v>
      </c>
      <c r="B4119" s="127">
        <v>208000</v>
      </c>
      <c r="C4119" s="128">
        <f t="shared" si="152"/>
        <v>8332500</v>
      </c>
      <c r="D4119" s="129">
        <f t="shared" si="151"/>
        <v>218400</v>
      </c>
      <c r="E4119" s="137" t="s">
        <v>7180</v>
      </c>
      <c r="F4119" s="136"/>
      <c r="G4119" s="126"/>
    </row>
    <row r="4120" spans="1:7" s="122" customFormat="1">
      <c r="A4120" s="127" t="s">
        <v>3310</v>
      </c>
      <c r="B4120" s="127">
        <v>209000</v>
      </c>
      <c r="C4120" s="128">
        <f t="shared" si="152"/>
        <v>8372500</v>
      </c>
      <c r="D4120" s="129">
        <f t="shared" si="151"/>
        <v>219450</v>
      </c>
      <c r="E4120" s="137" t="s">
        <v>7180</v>
      </c>
      <c r="F4120" s="136"/>
      <c r="G4120" s="126"/>
    </row>
    <row r="4121" spans="1:7" s="122" customFormat="1">
      <c r="A4121" s="127" t="s">
        <v>3311</v>
      </c>
      <c r="B4121" s="127">
        <v>210000</v>
      </c>
      <c r="C4121" s="128">
        <f t="shared" si="152"/>
        <v>8412500</v>
      </c>
      <c r="D4121" s="129">
        <f t="shared" si="151"/>
        <v>220500</v>
      </c>
      <c r="E4121" s="137" t="s">
        <v>7180</v>
      </c>
      <c r="F4121" s="136"/>
      <c r="G4121" s="126"/>
    </row>
    <row r="4122" spans="1:7" s="122" customFormat="1">
      <c r="A4122" s="127" t="s">
        <v>3312</v>
      </c>
      <c r="B4122" s="127">
        <v>211000</v>
      </c>
      <c r="C4122" s="128">
        <f t="shared" si="152"/>
        <v>8452500</v>
      </c>
      <c r="D4122" s="129">
        <f t="shared" si="151"/>
        <v>221550</v>
      </c>
      <c r="E4122" s="137" t="s">
        <v>7180</v>
      </c>
      <c r="F4122" s="136"/>
      <c r="G4122" s="126"/>
    </row>
    <row r="4123" spans="1:7" s="122" customFormat="1">
      <c r="A4123" s="127" t="s">
        <v>3313</v>
      </c>
      <c r="B4123" s="127">
        <v>212000</v>
      </c>
      <c r="C4123" s="128">
        <f t="shared" si="152"/>
        <v>8492500</v>
      </c>
      <c r="D4123" s="129">
        <f t="shared" si="151"/>
        <v>222600</v>
      </c>
      <c r="E4123" s="137" t="s">
        <v>7180</v>
      </c>
      <c r="F4123" s="136"/>
      <c r="G4123" s="126"/>
    </row>
    <row r="4124" spans="1:7" s="122" customFormat="1">
      <c r="A4124" s="127" t="s">
        <v>3314</v>
      </c>
      <c r="B4124" s="127">
        <v>213000</v>
      </c>
      <c r="C4124" s="128">
        <f t="shared" si="152"/>
        <v>8532500</v>
      </c>
      <c r="D4124" s="129">
        <f t="shared" si="151"/>
        <v>223650</v>
      </c>
      <c r="E4124" s="137" t="s">
        <v>7180</v>
      </c>
      <c r="F4124" s="136"/>
      <c r="G4124" s="126"/>
    </row>
    <row r="4125" spans="1:7" s="122" customFormat="1">
      <c r="A4125" s="127" t="s">
        <v>3315</v>
      </c>
      <c r="B4125" s="127">
        <v>214000</v>
      </c>
      <c r="C4125" s="128">
        <f t="shared" si="152"/>
        <v>8572500</v>
      </c>
      <c r="D4125" s="129">
        <f t="shared" si="151"/>
        <v>224700</v>
      </c>
      <c r="E4125" s="137" t="s">
        <v>7180</v>
      </c>
      <c r="F4125" s="136"/>
      <c r="G4125" s="126"/>
    </row>
    <row r="4126" spans="1:7" s="122" customFormat="1">
      <c r="A4126" s="127" t="s">
        <v>3316</v>
      </c>
      <c r="B4126" s="127">
        <v>215000</v>
      </c>
      <c r="C4126" s="128">
        <f t="shared" si="152"/>
        <v>8612500</v>
      </c>
      <c r="D4126" s="129">
        <f t="shared" si="151"/>
        <v>225750</v>
      </c>
      <c r="E4126" s="137" t="s">
        <v>7180</v>
      </c>
      <c r="F4126" s="136"/>
      <c r="G4126" s="126"/>
    </row>
    <row r="4127" spans="1:7" s="122" customFormat="1">
      <c r="A4127" s="127" t="s">
        <v>3317</v>
      </c>
      <c r="B4127" s="127">
        <v>216000</v>
      </c>
      <c r="C4127" s="128">
        <f t="shared" si="152"/>
        <v>8652500</v>
      </c>
      <c r="D4127" s="129">
        <f t="shared" si="151"/>
        <v>226800</v>
      </c>
      <c r="E4127" s="137" t="s">
        <v>7180</v>
      </c>
      <c r="F4127" s="136"/>
      <c r="G4127" s="126"/>
    </row>
    <row r="4128" spans="1:7" s="122" customFormat="1">
      <c r="A4128" s="127" t="s">
        <v>3318</v>
      </c>
      <c r="B4128" s="127">
        <v>217000</v>
      </c>
      <c r="C4128" s="128">
        <f t="shared" si="152"/>
        <v>8692500</v>
      </c>
      <c r="D4128" s="129">
        <f t="shared" si="151"/>
        <v>227850</v>
      </c>
      <c r="E4128" s="137" t="s">
        <v>7180</v>
      </c>
      <c r="F4128" s="136"/>
      <c r="G4128" s="126"/>
    </row>
    <row r="4129" spans="1:7" s="122" customFormat="1">
      <c r="A4129" s="127" t="s">
        <v>3319</v>
      </c>
      <c r="B4129" s="127">
        <v>218000</v>
      </c>
      <c r="C4129" s="128">
        <f t="shared" si="152"/>
        <v>8732500</v>
      </c>
      <c r="D4129" s="129">
        <f t="shared" si="151"/>
        <v>228900</v>
      </c>
      <c r="E4129" s="137" t="s">
        <v>7180</v>
      </c>
      <c r="F4129" s="136"/>
      <c r="G4129" s="126"/>
    </row>
    <row r="4130" spans="1:7" s="122" customFormat="1">
      <c r="A4130" s="127" t="s">
        <v>3320</v>
      </c>
      <c r="B4130" s="127">
        <v>219000</v>
      </c>
      <c r="C4130" s="128">
        <f t="shared" si="152"/>
        <v>8772500</v>
      </c>
      <c r="D4130" s="129">
        <f t="shared" si="151"/>
        <v>229950</v>
      </c>
      <c r="E4130" s="137" t="s">
        <v>7180</v>
      </c>
      <c r="F4130" s="136"/>
      <c r="G4130" s="126"/>
    </row>
    <row r="4131" spans="1:7" s="122" customFormat="1">
      <c r="A4131" s="127" t="s">
        <v>3321</v>
      </c>
      <c r="B4131" s="127">
        <v>220000</v>
      </c>
      <c r="C4131" s="128">
        <f t="shared" si="152"/>
        <v>8812500</v>
      </c>
      <c r="D4131" s="129">
        <f t="shared" si="151"/>
        <v>231000</v>
      </c>
      <c r="E4131" s="137" t="s">
        <v>7180</v>
      </c>
      <c r="F4131" s="136"/>
      <c r="G4131" s="126"/>
    </row>
    <row r="4132" spans="1:7" s="122" customFormat="1">
      <c r="A4132" s="127" t="s">
        <v>3322</v>
      </c>
      <c r="B4132" s="127">
        <v>221000</v>
      </c>
      <c r="C4132" s="128">
        <f t="shared" si="152"/>
        <v>8852500</v>
      </c>
      <c r="D4132" s="129">
        <f t="shared" si="151"/>
        <v>232050</v>
      </c>
      <c r="E4132" s="137" t="s">
        <v>7180</v>
      </c>
      <c r="F4132" s="136"/>
      <c r="G4132" s="126"/>
    </row>
    <row r="4133" spans="1:7" s="122" customFormat="1">
      <c r="A4133" s="127" t="s">
        <v>3323</v>
      </c>
      <c r="B4133" s="127">
        <v>222000</v>
      </c>
      <c r="C4133" s="128">
        <f t="shared" si="152"/>
        <v>8892500</v>
      </c>
      <c r="D4133" s="129">
        <f t="shared" si="151"/>
        <v>233100</v>
      </c>
      <c r="E4133" s="137" t="s">
        <v>7180</v>
      </c>
      <c r="F4133" s="136"/>
      <c r="G4133" s="126"/>
    </row>
    <row r="4134" spans="1:7" s="122" customFormat="1">
      <c r="A4134" s="127" t="s">
        <v>3324</v>
      </c>
      <c r="B4134" s="127">
        <v>223000</v>
      </c>
      <c r="C4134" s="128">
        <f t="shared" si="152"/>
        <v>8932500</v>
      </c>
      <c r="D4134" s="129">
        <f t="shared" si="151"/>
        <v>234150</v>
      </c>
      <c r="E4134" s="137" t="s">
        <v>7180</v>
      </c>
      <c r="F4134" s="136"/>
      <c r="G4134" s="126"/>
    </row>
    <row r="4135" spans="1:7" s="122" customFormat="1">
      <c r="A4135" s="127" t="s">
        <v>3325</v>
      </c>
      <c r="B4135" s="127">
        <v>224000</v>
      </c>
      <c r="C4135" s="128">
        <f t="shared" si="152"/>
        <v>8972500</v>
      </c>
      <c r="D4135" s="129">
        <f t="shared" si="151"/>
        <v>235200</v>
      </c>
      <c r="E4135" s="137" t="s">
        <v>7180</v>
      </c>
      <c r="F4135" s="136"/>
      <c r="G4135" s="126"/>
    </row>
    <row r="4136" spans="1:7" s="122" customFormat="1">
      <c r="A4136" s="127" t="s">
        <v>3326</v>
      </c>
      <c r="B4136" s="127">
        <v>225000</v>
      </c>
      <c r="C4136" s="128">
        <f t="shared" si="152"/>
        <v>9012500</v>
      </c>
      <c r="D4136" s="129">
        <f t="shared" si="151"/>
        <v>236250</v>
      </c>
      <c r="E4136" s="137" t="s">
        <v>7180</v>
      </c>
      <c r="F4136" s="136"/>
      <c r="G4136" s="126"/>
    </row>
    <row r="4137" spans="1:7" s="122" customFormat="1">
      <c r="A4137" s="127" t="s">
        <v>3327</v>
      </c>
      <c r="B4137" s="127">
        <v>226000</v>
      </c>
      <c r="C4137" s="128">
        <f t="shared" si="152"/>
        <v>9052500</v>
      </c>
      <c r="D4137" s="129">
        <f t="shared" si="151"/>
        <v>237300</v>
      </c>
      <c r="E4137" s="137" t="s">
        <v>7180</v>
      </c>
      <c r="F4137" s="136"/>
      <c r="G4137" s="126"/>
    </row>
    <row r="4138" spans="1:7" s="122" customFormat="1">
      <c r="A4138" s="127" t="s">
        <v>3328</v>
      </c>
      <c r="B4138" s="127">
        <v>227000</v>
      </c>
      <c r="C4138" s="128">
        <f t="shared" si="152"/>
        <v>9092500</v>
      </c>
      <c r="D4138" s="129">
        <f t="shared" si="151"/>
        <v>238350</v>
      </c>
      <c r="E4138" s="137" t="s">
        <v>7180</v>
      </c>
      <c r="F4138" s="136"/>
      <c r="G4138" s="126"/>
    </row>
    <row r="4139" spans="1:7" s="122" customFormat="1">
      <c r="A4139" s="127" t="s">
        <v>3329</v>
      </c>
      <c r="B4139" s="127">
        <v>228000</v>
      </c>
      <c r="C4139" s="128">
        <f t="shared" si="152"/>
        <v>9132500</v>
      </c>
      <c r="D4139" s="129">
        <f t="shared" si="151"/>
        <v>239400</v>
      </c>
      <c r="E4139" s="137" t="s">
        <v>7180</v>
      </c>
      <c r="F4139" s="136"/>
      <c r="G4139" s="126"/>
    </row>
    <row r="4140" spans="1:7" s="122" customFormat="1">
      <c r="A4140" s="127" t="s">
        <v>3330</v>
      </c>
      <c r="B4140" s="127">
        <v>229000</v>
      </c>
      <c r="C4140" s="128">
        <f t="shared" si="152"/>
        <v>9172500</v>
      </c>
      <c r="D4140" s="129">
        <f t="shared" si="151"/>
        <v>240450</v>
      </c>
      <c r="E4140" s="137" t="s">
        <v>7180</v>
      </c>
      <c r="F4140" s="136"/>
      <c r="G4140" s="126"/>
    </row>
    <row r="4141" spans="1:7" s="122" customFormat="1">
      <c r="A4141" s="127" t="s">
        <v>3331</v>
      </c>
      <c r="B4141" s="127">
        <v>230000</v>
      </c>
      <c r="C4141" s="128">
        <f t="shared" si="152"/>
        <v>9212500</v>
      </c>
      <c r="D4141" s="129">
        <f t="shared" si="151"/>
        <v>241500</v>
      </c>
      <c r="E4141" s="137" t="s">
        <v>7180</v>
      </c>
      <c r="F4141" s="136"/>
      <c r="G4141" s="126"/>
    </row>
    <row r="4142" spans="1:7" s="122" customFormat="1">
      <c r="A4142" s="127" t="s">
        <v>3596</v>
      </c>
      <c r="B4142" s="127">
        <v>231000</v>
      </c>
      <c r="C4142" s="128">
        <f t="shared" si="152"/>
        <v>9252500</v>
      </c>
      <c r="D4142" s="129">
        <f t="shared" si="151"/>
        <v>242550</v>
      </c>
      <c r="E4142" s="137" t="s">
        <v>7180</v>
      </c>
      <c r="F4142" s="136"/>
      <c r="G4142" s="126"/>
    </row>
    <row r="4143" spans="1:7" s="122" customFormat="1">
      <c r="A4143" s="127" t="s">
        <v>3597</v>
      </c>
      <c r="B4143" s="127">
        <v>232000</v>
      </c>
      <c r="C4143" s="128">
        <f t="shared" si="152"/>
        <v>9292500</v>
      </c>
      <c r="D4143" s="129">
        <f t="shared" si="151"/>
        <v>243600</v>
      </c>
      <c r="E4143" s="137" t="s">
        <v>7180</v>
      </c>
      <c r="F4143" s="140"/>
      <c r="G4143" s="126"/>
    </row>
    <row r="4144" spans="1:7" s="122" customFormat="1">
      <c r="A4144" s="127" t="s">
        <v>3598</v>
      </c>
      <c r="B4144" s="127">
        <v>233000</v>
      </c>
      <c r="C4144" s="128">
        <f t="shared" si="152"/>
        <v>9332500</v>
      </c>
      <c r="D4144" s="129">
        <f t="shared" si="151"/>
        <v>244650</v>
      </c>
      <c r="E4144" s="137" t="s">
        <v>7180</v>
      </c>
      <c r="F4144" s="140"/>
      <c r="G4144" s="126"/>
    </row>
    <row r="4145" spans="1:11" s="122" customFormat="1">
      <c r="A4145" s="127" t="s">
        <v>3599</v>
      </c>
      <c r="B4145" s="127">
        <v>234000</v>
      </c>
      <c r="C4145" s="128">
        <f t="shared" si="152"/>
        <v>9372500</v>
      </c>
      <c r="D4145" s="129">
        <f t="shared" si="151"/>
        <v>245700</v>
      </c>
      <c r="E4145" s="137" t="s">
        <v>7180</v>
      </c>
      <c r="F4145" s="140"/>
      <c r="G4145" s="126"/>
    </row>
    <row r="4146" spans="1:11" s="122" customFormat="1">
      <c r="A4146" s="127" t="s">
        <v>3600</v>
      </c>
      <c r="B4146" s="127">
        <v>235000</v>
      </c>
      <c r="C4146" s="128">
        <f t="shared" si="152"/>
        <v>9412500</v>
      </c>
      <c r="D4146" s="129">
        <f t="shared" si="151"/>
        <v>246750</v>
      </c>
      <c r="E4146" s="137" t="s">
        <v>7180</v>
      </c>
      <c r="F4146" s="140"/>
      <c r="G4146" s="126"/>
    </row>
    <row r="4147" spans="1:11" s="122" customFormat="1">
      <c r="A4147" s="127" t="s">
        <v>3601</v>
      </c>
      <c r="B4147" s="127">
        <v>236000</v>
      </c>
      <c r="C4147" s="128">
        <f t="shared" si="152"/>
        <v>9452500</v>
      </c>
      <c r="D4147" s="129">
        <f t="shared" si="151"/>
        <v>247800</v>
      </c>
      <c r="E4147" s="137" t="s">
        <v>7180</v>
      </c>
      <c r="F4147" s="140"/>
      <c r="G4147" s="126"/>
    </row>
    <row r="4148" spans="1:11" s="122" customFormat="1">
      <c r="A4148" s="127" t="s">
        <v>3602</v>
      </c>
      <c r="B4148" s="127">
        <v>237000</v>
      </c>
      <c r="C4148" s="128">
        <f t="shared" si="152"/>
        <v>9492500</v>
      </c>
      <c r="D4148" s="129">
        <f t="shared" si="151"/>
        <v>248850</v>
      </c>
      <c r="E4148" s="137" t="s">
        <v>7180</v>
      </c>
      <c r="F4148" s="140"/>
      <c r="G4148" s="126"/>
    </row>
    <row r="4149" spans="1:11" s="122" customFormat="1">
      <c r="A4149" s="127" t="s">
        <v>3603</v>
      </c>
      <c r="B4149" s="127">
        <v>238000</v>
      </c>
      <c r="C4149" s="128">
        <f t="shared" si="152"/>
        <v>9532500</v>
      </c>
      <c r="D4149" s="129">
        <f t="shared" si="151"/>
        <v>249900</v>
      </c>
      <c r="E4149" s="137" t="s">
        <v>7180</v>
      </c>
      <c r="F4149" s="140"/>
      <c r="G4149" s="126"/>
    </row>
    <row r="4150" spans="1:11" s="122" customFormat="1">
      <c r="A4150" s="127" t="s">
        <v>3604</v>
      </c>
      <c r="B4150" s="127">
        <v>239000</v>
      </c>
      <c r="C4150" s="128">
        <f t="shared" si="152"/>
        <v>9572500</v>
      </c>
      <c r="D4150" s="129">
        <f t="shared" si="151"/>
        <v>250950</v>
      </c>
      <c r="E4150" s="137" t="s">
        <v>7180</v>
      </c>
      <c r="F4150" s="140"/>
      <c r="G4150" s="126"/>
    </row>
    <row r="4151" spans="1:11" s="122" customFormat="1">
      <c r="A4151" s="127" t="s">
        <v>3605</v>
      </c>
      <c r="B4151" s="127">
        <v>240000</v>
      </c>
      <c r="C4151" s="128">
        <f t="shared" si="152"/>
        <v>9612500</v>
      </c>
      <c r="D4151" s="129">
        <f t="shared" si="151"/>
        <v>252000</v>
      </c>
      <c r="E4151" s="137" t="s">
        <v>7180</v>
      </c>
      <c r="F4151" s="140"/>
      <c r="G4151" s="126"/>
    </row>
    <row r="4152" spans="1:11" s="122" customFormat="1">
      <c r="A4152" s="127" t="s">
        <v>3606</v>
      </c>
      <c r="B4152" s="127">
        <v>241000</v>
      </c>
      <c r="C4152" s="128">
        <f t="shared" si="152"/>
        <v>9652500</v>
      </c>
      <c r="D4152" s="129">
        <f t="shared" si="151"/>
        <v>253050</v>
      </c>
      <c r="E4152" s="137" t="s">
        <v>7180</v>
      </c>
      <c r="F4152" s="140"/>
      <c r="G4152" s="126"/>
    </row>
    <row r="4153" spans="1:11" s="122" customFormat="1">
      <c r="A4153" s="127" t="s">
        <v>3607</v>
      </c>
      <c r="B4153" s="127">
        <v>242000</v>
      </c>
      <c r="C4153" s="128">
        <f t="shared" si="152"/>
        <v>9692500</v>
      </c>
      <c r="D4153" s="129">
        <f t="shared" si="151"/>
        <v>254100</v>
      </c>
      <c r="E4153" s="137" t="s">
        <v>7180</v>
      </c>
      <c r="F4153" s="140"/>
      <c r="G4153" s="126"/>
    </row>
    <row r="4154" spans="1:11" s="122" customFormat="1">
      <c r="A4154" s="138" t="s">
        <v>3608</v>
      </c>
      <c r="B4154" s="139">
        <v>243000</v>
      </c>
      <c r="C4154" s="128">
        <f t="shared" si="152"/>
        <v>9732500</v>
      </c>
      <c r="D4154" s="129">
        <f t="shared" si="151"/>
        <v>255150</v>
      </c>
      <c r="E4154" s="137" t="s">
        <v>7180</v>
      </c>
      <c r="F4154" s="140"/>
      <c r="K4154" s="126"/>
    </row>
    <row r="4155" spans="1:11" s="122" customFormat="1">
      <c r="A4155" s="138" t="s">
        <v>3609</v>
      </c>
      <c r="B4155" s="139">
        <v>244000</v>
      </c>
      <c r="C4155" s="128">
        <f t="shared" si="152"/>
        <v>9772500</v>
      </c>
      <c r="D4155" s="129">
        <f t="shared" si="151"/>
        <v>256200</v>
      </c>
      <c r="E4155" s="137" t="s">
        <v>7180</v>
      </c>
      <c r="F4155" s="140"/>
      <c r="K4155" s="126"/>
    </row>
    <row r="4156" spans="1:11" s="122" customFormat="1">
      <c r="A4156" s="138" t="s">
        <v>3610</v>
      </c>
      <c r="B4156" s="139">
        <v>245000</v>
      </c>
      <c r="C4156" s="128">
        <f t="shared" si="152"/>
        <v>9812500</v>
      </c>
      <c r="D4156" s="129">
        <f t="shared" si="151"/>
        <v>257250</v>
      </c>
      <c r="E4156" s="137" t="s">
        <v>7180</v>
      </c>
      <c r="F4156" s="140"/>
      <c r="K4156" s="126"/>
    </row>
    <row r="4157" spans="1:11" s="122" customFormat="1">
      <c r="A4157" s="138" t="s">
        <v>3611</v>
      </c>
      <c r="B4157" s="139">
        <v>246000</v>
      </c>
      <c r="C4157" s="128">
        <f t="shared" si="152"/>
        <v>9852500</v>
      </c>
      <c r="D4157" s="129">
        <f t="shared" si="151"/>
        <v>258300</v>
      </c>
      <c r="E4157" s="137" t="s">
        <v>7180</v>
      </c>
      <c r="F4157" s="140"/>
      <c r="G4157" s="126"/>
      <c r="H4157" s="126"/>
      <c r="I4157" s="126"/>
      <c r="J4157" s="126"/>
      <c r="K4157" s="126"/>
    </row>
    <row r="4158" spans="1:11" s="122" customFormat="1">
      <c r="A4158" s="138" t="s">
        <v>3612</v>
      </c>
      <c r="B4158" s="139">
        <v>247000</v>
      </c>
      <c r="C4158" s="128">
        <f t="shared" si="152"/>
        <v>9892500</v>
      </c>
      <c r="D4158" s="129">
        <f t="shared" si="151"/>
        <v>259350</v>
      </c>
      <c r="E4158" s="137" t="s">
        <v>7180</v>
      </c>
      <c r="F4158" s="140"/>
      <c r="G4158" s="126"/>
      <c r="H4158" s="126"/>
      <c r="I4158" s="126"/>
      <c r="J4158" s="126"/>
      <c r="K4158" s="126"/>
    </row>
    <row r="4159" spans="1:11" s="122" customFormat="1">
      <c r="A4159" s="138" t="s">
        <v>3613</v>
      </c>
      <c r="B4159" s="139">
        <v>248000</v>
      </c>
      <c r="C4159" s="128">
        <f t="shared" si="152"/>
        <v>9932500</v>
      </c>
      <c r="D4159" s="129">
        <f t="shared" si="151"/>
        <v>260400</v>
      </c>
      <c r="E4159" s="137" t="s">
        <v>7180</v>
      </c>
      <c r="F4159" s="140"/>
      <c r="G4159" s="126"/>
      <c r="H4159" s="126"/>
      <c r="I4159" s="126"/>
      <c r="J4159" s="126"/>
      <c r="K4159" s="126"/>
    </row>
    <row r="4160" spans="1:11" s="122" customFormat="1">
      <c r="A4160" s="138" t="s">
        <v>3614</v>
      </c>
      <c r="B4160" s="139">
        <v>249000</v>
      </c>
      <c r="C4160" s="128">
        <f t="shared" si="152"/>
        <v>9972500</v>
      </c>
      <c r="D4160" s="129">
        <f t="shared" si="151"/>
        <v>261450</v>
      </c>
      <c r="E4160" s="137" t="s">
        <v>7180</v>
      </c>
      <c r="F4160" s="140"/>
      <c r="G4160" s="126"/>
      <c r="H4160" s="126"/>
      <c r="I4160" s="126"/>
      <c r="J4160" s="126"/>
      <c r="K4160" s="126"/>
    </row>
    <row r="4161" spans="1:11" s="122" customFormat="1">
      <c r="A4161" s="138" t="s">
        <v>3615</v>
      </c>
      <c r="B4161" s="139">
        <v>250000</v>
      </c>
      <c r="C4161" s="128">
        <f t="shared" si="152"/>
        <v>10012500</v>
      </c>
      <c r="D4161" s="129">
        <f t="shared" si="151"/>
        <v>262500</v>
      </c>
      <c r="E4161" s="137" t="s">
        <v>7180</v>
      </c>
      <c r="F4161" s="140"/>
      <c r="G4161" s="126"/>
      <c r="H4161" s="126"/>
      <c r="I4161" s="126"/>
      <c r="J4161" s="126"/>
      <c r="K4161" s="126"/>
    </row>
    <row r="4162" spans="1:11" s="122" customFormat="1">
      <c r="A4162" s="138" t="s">
        <v>3616</v>
      </c>
      <c r="B4162" s="139">
        <v>251000</v>
      </c>
      <c r="C4162" s="128">
        <f t="shared" si="152"/>
        <v>10052500</v>
      </c>
      <c r="D4162" s="129">
        <f t="shared" ref="D4162:D4225" si="153">SUM($G$2)*(B4162*0.001)</f>
        <v>263550</v>
      </c>
      <c r="E4162" s="137" t="s">
        <v>7180</v>
      </c>
      <c r="F4162" s="140"/>
      <c r="G4162" s="126"/>
      <c r="H4162" s="126"/>
      <c r="I4162" s="126"/>
      <c r="J4162" s="126"/>
      <c r="K4162" s="126"/>
    </row>
    <row r="4163" spans="1:11" s="122" customFormat="1">
      <c r="A4163" s="138" t="s">
        <v>3617</v>
      </c>
      <c r="B4163" s="139">
        <v>252000</v>
      </c>
      <c r="C4163" s="128">
        <f t="shared" si="152"/>
        <v>10092500</v>
      </c>
      <c r="D4163" s="129">
        <f t="shared" si="153"/>
        <v>264600</v>
      </c>
      <c r="E4163" s="137" t="s">
        <v>7180</v>
      </c>
      <c r="F4163" s="140"/>
      <c r="G4163" s="126"/>
      <c r="H4163" s="126"/>
      <c r="I4163" s="126"/>
      <c r="J4163" s="126"/>
      <c r="K4163" s="126"/>
    </row>
    <row r="4164" spans="1:11" s="122" customFormat="1">
      <c r="A4164" s="138" t="s">
        <v>3618</v>
      </c>
      <c r="B4164" s="139">
        <v>253000</v>
      </c>
      <c r="C4164" s="128">
        <f t="shared" si="152"/>
        <v>10132500</v>
      </c>
      <c r="D4164" s="129">
        <f t="shared" si="153"/>
        <v>265650</v>
      </c>
      <c r="E4164" s="137" t="s">
        <v>7180</v>
      </c>
      <c r="F4164" s="140"/>
      <c r="G4164" s="126"/>
      <c r="H4164" s="126"/>
      <c r="I4164" s="126"/>
      <c r="J4164" s="126"/>
      <c r="K4164" s="126"/>
    </row>
    <row r="4165" spans="1:11" s="122" customFormat="1">
      <c r="A4165" s="138" t="s">
        <v>3619</v>
      </c>
      <c r="B4165" s="139">
        <v>254000</v>
      </c>
      <c r="C4165" s="128">
        <f t="shared" si="152"/>
        <v>10172500</v>
      </c>
      <c r="D4165" s="129">
        <f t="shared" si="153"/>
        <v>266700</v>
      </c>
      <c r="E4165" s="137" t="s">
        <v>7180</v>
      </c>
      <c r="F4165" s="140"/>
      <c r="G4165" s="126"/>
      <c r="H4165" s="126"/>
      <c r="I4165" s="126"/>
      <c r="J4165" s="126"/>
      <c r="K4165" s="126"/>
    </row>
    <row r="4166" spans="1:11" s="122" customFormat="1">
      <c r="A4166" s="138" t="s">
        <v>3620</v>
      </c>
      <c r="B4166" s="139">
        <v>255000</v>
      </c>
      <c r="C4166" s="128">
        <f t="shared" si="152"/>
        <v>10212500</v>
      </c>
      <c r="D4166" s="129">
        <f t="shared" si="153"/>
        <v>267750</v>
      </c>
      <c r="E4166" s="137" t="s">
        <v>7180</v>
      </c>
      <c r="F4166" s="140"/>
      <c r="G4166" s="126"/>
      <c r="H4166" s="126"/>
      <c r="I4166" s="126"/>
      <c r="J4166" s="126"/>
      <c r="K4166" s="126"/>
    </row>
    <row r="4167" spans="1:11" s="122" customFormat="1">
      <c r="A4167" s="138" t="s">
        <v>3621</v>
      </c>
      <c r="B4167" s="139">
        <v>256000</v>
      </c>
      <c r="C4167" s="128">
        <f t="shared" si="152"/>
        <v>10252500</v>
      </c>
      <c r="D4167" s="129">
        <f t="shared" si="153"/>
        <v>268800</v>
      </c>
      <c r="E4167" s="137" t="s">
        <v>7180</v>
      </c>
      <c r="F4167" s="140"/>
      <c r="G4167" s="126"/>
      <c r="H4167" s="126"/>
      <c r="I4167" s="126"/>
      <c r="J4167" s="126"/>
      <c r="K4167" s="126"/>
    </row>
    <row r="4168" spans="1:11" s="122" customFormat="1">
      <c r="A4168" s="138" t="s">
        <v>3622</v>
      </c>
      <c r="B4168" s="139">
        <v>257000</v>
      </c>
      <c r="C4168" s="128">
        <f t="shared" si="152"/>
        <v>10292500</v>
      </c>
      <c r="D4168" s="129">
        <f t="shared" si="153"/>
        <v>269850</v>
      </c>
      <c r="E4168" s="137" t="s">
        <v>7180</v>
      </c>
      <c r="F4168" s="140"/>
      <c r="G4168" s="126"/>
      <c r="H4168" s="126"/>
      <c r="I4168" s="126"/>
      <c r="J4168" s="126"/>
      <c r="K4168" s="126"/>
    </row>
    <row r="4169" spans="1:11" s="122" customFormat="1">
      <c r="A4169" s="138" t="s">
        <v>3623</v>
      </c>
      <c r="B4169" s="139">
        <v>258000</v>
      </c>
      <c r="C4169" s="128">
        <f t="shared" si="152"/>
        <v>10332500</v>
      </c>
      <c r="D4169" s="129">
        <f t="shared" si="153"/>
        <v>270900</v>
      </c>
      <c r="E4169" s="137" t="s">
        <v>7180</v>
      </c>
      <c r="F4169" s="140"/>
      <c r="G4169" s="126"/>
      <c r="H4169" s="126"/>
      <c r="I4169" s="126"/>
      <c r="J4169" s="126"/>
      <c r="K4169" s="126"/>
    </row>
    <row r="4170" spans="1:11" s="122" customFormat="1">
      <c r="A4170" s="138" t="s">
        <v>3624</v>
      </c>
      <c r="B4170" s="139">
        <v>259000</v>
      </c>
      <c r="C4170" s="128">
        <f t="shared" ref="C4170:C4233" si="154">C4169+40000</f>
        <v>10372500</v>
      </c>
      <c r="D4170" s="129">
        <f t="shared" si="153"/>
        <v>271950</v>
      </c>
      <c r="E4170" s="137" t="s">
        <v>7180</v>
      </c>
      <c r="F4170" s="140"/>
      <c r="G4170" s="126"/>
      <c r="H4170" s="126"/>
      <c r="I4170" s="126"/>
      <c r="J4170" s="126"/>
      <c r="K4170" s="126"/>
    </row>
    <row r="4171" spans="1:11" s="122" customFormat="1">
      <c r="A4171" s="138" t="s">
        <v>3625</v>
      </c>
      <c r="B4171" s="139">
        <v>260000</v>
      </c>
      <c r="C4171" s="128">
        <f t="shared" si="154"/>
        <v>10412500</v>
      </c>
      <c r="D4171" s="129">
        <f t="shared" si="153"/>
        <v>273000</v>
      </c>
      <c r="E4171" s="137" t="s">
        <v>7180</v>
      </c>
      <c r="F4171" s="140"/>
      <c r="G4171" s="126"/>
      <c r="H4171" s="126"/>
      <c r="I4171" s="126"/>
      <c r="J4171" s="126"/>
      <c r="K4171" s="126"/>
    </row>
    <row r="4172" spans="1:11" s="122" customFormat="1">
      <c r="A4172" s="138" t="s">
        <v>3626</v>
      </c>
      <c r="B4172" s="139">
        <v>261000</v>
      </c>
      <c r="C4172" s="128">
        <f t="shared" si="154"/>
        <v>10452500</v>
      </c>
      <c r="D4172" s="129">
        <f t="shared" si="153"/>
        <v>274050</v>
      </c>
      <c r="E4172" s="137" t="s">
        <v>7180</v>
      </c>
      <c r="F4172" s="140"/>
      <c r="G4172" s="126"/>
      <c r="H4172" s="126"/>
      <c r="I4172" s="126"/>
      <c r="J4172" s="126"/>
      <c r="K4172" s="126"/>
    </row>
    <row r="4173" spans="1:11" s="122" customFormat="1">
      <c r="A4173" s="138" t="s">
        <v>3627</v>
      </c>
      <c r="B4173" s="139">
        <v>262000</v>
      </c>
      <c r="C4173" s="128">
        <f t="shared" si="154"/>
        <v>10492500</v>
      </c>
      <c r="D4173" s="129">
        <f t="shared" si="153"/>
        <v>275100</v>
      </c>
      <c r="E4173" s="137" t="s">
        <v>7180</v>
      </c>
      <c r="F4173" s="140"/>
      <c r="G4173" s="126"/>
      <c r="H4173" s="126"/>
      <c r="I4173" s="126"/>
      <c r="J4173" s="126"/>
      <c r="K4173" s="126"/>
    </row>
    <row r="4174" spans="1:11" s="122" customFormat="1">
      <c r="A4174" s="138" t="s">
        <v>3628</v>
      </c>
      <c r="B4174" s="139">
        <v>263000</v>
      </c>
      <c r="C4174" s="128">
        <f t="shared" si="154"/>
        <v>10532500</v>
      </c>
      <c r="D4174" s="129">
        <f t="shared" si="153"/>
        <v>276150</v>
      </c>
      <c r="E4174" s="137" t="s">
        <v>7180</v>
      </c>
      <c r="F4174" s="140"/>
      <c r="G4174" s="126"/>
      <c r="H4174" s="126"/>
      <c r="I4174" s="126"/>
      <c r="J4174" s="126"/>
      <c r="K4174" s="126"/>
    </row>
    <row r="4175" spans="1:11" s="122" customFormat="1">
      <c r="A4175" s="138" t="s">
        <v>3629</v>
      </c>
      <c r="B4175" s="139">
        <v>264000</v>
      </c>
      <c r="C4175" s="128">
        <f t="shared" si="154"/>
        <v>10572500</v>
      </c>
      <c r="D4175" s="129">
        <f t="shared" si="153"/>
        <v>277200</v>
      </c>
      <c r="E4175" s="137" t="s">
        <v>7180</v>
      </c>
      <c r="F4175" s="140"/>
      <c r="G4175" s="126"/>
      <c r="H4175" s="126"/>
      <c r="I4175" s="126"/>
      <c r="J4175" s="126"/>
      <c r="K4175" s="126"/>
    </row>
    <row r="4176" spans="1:11" s="122" customFormat="1">
      <c r="A4176" s="138" t="s">
        <v>3630</v>
      </c>
      <c r="B4176" s="139">
        <v>265000</v>
      </c>
      <c r="C4176" s="128">
        <f t="shared" si="154"/>
        <v>10612500</v>
      </c>
      <c r="D4176" s="129">
        <f t="shared" si="153"/>
        <v>278250</v>
      </c>
      <c r="E4176" s="137" t="s">
        <v>7180</v>
      </c>
      <c r="F4176" s="140"/>
      <c r="G4176" s="126"/>
      <c r="H4176" s="126"/>
      <c r="I4176" s="126"/>
      <c r="J4176" s="126"/>
      <c r="K4176" s="126"/>
    </row>
    <row r="4177" spans="1:11" s="122" customFormat="1">
      <c r="A4177" s="138" t="s">
        <v>3631</v>
      </c>
      <c r="B4177" s="139">
        <v>266000</v>
      </c>
      <c r="C4177" s="128">
        <f t="shared" si="154"/>
        <v>10652500</v>
      </c>
      <c r="D4177" s="129">
        <f t="shared" si="153"/>
        <v>279300</v>
      </c>
      <c r="E4177" s="137" t="s">
        <v>7180</v>
      </c>
      <c r="F4177" s="140"/>
      <c r="G4177" s="126"/>
      <c r="H4177" s="126"/>
      <c r="I4177" s="126"/>
      <c r="J4177" s="126"/>
      <c r="K4177" s="126"/>
    </row>
    <row r="4178" spans="1:11" s="122" customFormat="1">
      <c r="A4178" s="138" t="s">
        <v>3632</v>
      </c>
      <c r="B4178" s="139">
        <v>267000</v>
      </c>
      <c r="C4178" s="128">
        <f t="shared" si="154"/>
        <v>10692500</v>
      </c>
      <c r="D4178" s="129">
        <f t="shared" si="153"/>
        <v>280350</v>
      </c>
      <c r="E4178" s="137" t="s">
        <v>7180</v>
      </c>
      <c r="F4178" s="140"/>
      <c r="G4178" s="126"/>
      <c r="H4178" s="126"/>
      <c r="I4178" s="126"/>
      <c r="J4178" s="126"/>
      <c r="K4178" s="126"/>
    </row>
    <row r="4179" spans="1:11" s="122" customFormat="1">
      <c r="A4179" s="138" t="s">
        <v>3633</v>
      </c>
      <c r="B4179" s="139">
        <v>268000</v>
      </c>
      <c r="C4179" s="128">
        <f t="shared" si="154"/>
        <v>10732500</v>
      </c>
      <c r="D4179" s="129">
        <f t="shared" si="153"/>
        <v>281400</v>
      </c>
      <c r="E4179" s="137" t="s">
        <v>7180</v>
      </c>
      <c r="F4179" s="140"/>
      <c r="G4179" s="126"/>
      <c r="H4179" s="126"/>
      <c r="I4179" s="126"/>
      <c r="J4179" s="126"/>
      <c r="K4179" s="126"/>
    </row>
    <row r="4180" spans="1:11" s="122" customFormat="1">
      <c r="A4180" s="138" t="s">
        <v>3634</v>
      </c>
      <c r="B4180" s="139">
        <v>269000</v>
      </c>
      <c r="C4180" s="128">
        <f t="shared" si="154"/>
        <v>10772500</v>
      </c>
      <c r="D4180" s="129">
        <f t="shared" si="153"/>
        <v>282450</v>
      </c>
      <c r="E4180" s="137" t="s">
        <v>7180</v>
      </c>
      <c r="F4180" s="140"/>
      <c r="G4180" s="126"/>
      <c r="H4180" s="126"/>
      <c r="I4180" s="126"/>
      <c r="J4180" s="126"/>
      <c r="K4180" s="126"/>
    </row>
    <row r="4181" spans="1:11" s="122" customFormat="1">
      <c r="A4181" s="138" t="s">
        <v>3635</v>
      </c>
      <c r="B4181" s="139">
        <v>270000</v>
      </c>
      <c r="C4181" s="128">
        <f t="shared" si="154"/>
        <v>10812500</v>
      </c>
      <c r="D4181" s="129">
        <f t="shared" si="153"/>
        <v>283500</v>
      </c>
      <c r="E4181" s="137" t="s">
        <v>7180</v>
      </c>
      <c r="F4181" s="140"/>
      <c r="G4181" s="126"/>
      <c r="H4181" s="126"/>
      <c r="I4181" s="126"/>
      <c r="J4181" s="126"/>
      <c r="K4181" s="126"/>
    </row>
    <row r="4182" spans="1:11" s="122" customFormat="1">
      <c r="A4182" s="138" t="s">
        <v>3636</v>
      </c>
      <c r="B4182" s="139">
        <v>271000</v>
      </c>
      <c r="C4182" s="128">
        <f t="shared" si="154"/>
        <v>10852500</v>
      </c>
      <c r="D4182" s="129">
        <f t="shared" si="153"/>
        <v>284550</v>
      </c>
      <c r="E4182" s="137" t="s">
        <v>7180</v>
      </c>
      <c r="F4182" s="140"/>
      <c r="G4182" s="126"/>
      <c r="H4182" s="126"/>
      <c r="I4182" s="126"/>
      <c r="J4182" s="126"/>
      <c r="K4182" s="126"/>
    </row>
    <row r="4183" spans="1:11" s="122" customFormat="1">
      <c r="A4183" s="138" t="s">
        <v>3637</v>
      </c>
      <c r="B4183" s="139">
        <v>272000</v>
      </c>
      <c r="C4183" s="128">
        <f t="shared" si="154"/>
        <v>10892500</v>
      </c>
      <c r="D4183" s="129">
        <f t="shared" si="153"/>
        <v>285600</v>
      </c>
      <c r="E4183" s="137" t="s">
        <v>7180</v>
      </c>
      <c r="F4183" s="140"/>
      <c r="G4183" s="126"/>
      <c r="H4183" s="126"/>
      <c r="I4183" s="126"/>
      <c r="J4183" s="126"/>
      <c r="K4183" s="126"/>
    </row>
    <row r="4184" spans="1:11" s="122" customFormat="1">
      <c r="A4184" s="138" t="s">
        <v>3638</v>
      </c>
      <c r="B4184" s="139">
        <v>273000</v>
      </c>
      <c r="C4184" s="128">
        <f t="shared" si="154"/>
        <v>10932500</v>
      </c>
      <c r="D4184" s="129">
        <f t="shared" si="153"/>
        <v>286650</v>
      </c>
      <c r="E4184" s="137" t="s">
        <v>7180</v>
      </c>
      <c r="F4184" s="140"/>
      <c r="G4184" s="126"/>
      <c r="H4184" s="126"/>
      <c r="I4184" s="126"/>
      <c r="J4184" s="126"/>
      <c r="K4184" s="126"/>
    </row>
    <row r="4185" spans="1:11" s="122" customFormat="1">
      <c r="A4185" s="138" t="s">
        <v>3639</v>
      </c>
      <c r="B4185" s="139">
        <v>274000</v>
      </c>
      <c r="C4185" s="128">
        <f t="shared" si="154"/>
        <v>10972500</v>
      </c>
      <c r="D4185" s="129">
        <f t="shared" si="153"/>
        <v>287700</v>
      </c>
      <c r="E4185" s="137" t="s">
        <v>7180</v>
      </c>
      <c r="F4185" s="140"/>
      <c r="G4185" s="126"/>
      <c r="H4185" s="126"/>
      <c r="I4185" s="126"/>
      <c r="J4185" s="126"/>
      <c r="K4185" s="126"/>
    </row>
    <row r="4186" spans="1:11" s="122" customFormat="1">
      <c r="A4186" s="138" t="s">
        <v>3640</v>
      </c>
      <c r="B4186" s="139">
        <v>275000</v>
      </c>
      <c r="C4186" s="128">
        <f t="shared" si="154"/>
        <v>11012500</v>
      </c>
      <c r="D4186" s="129">
        <f t="shared" si="153"/>
        <v>288750</v>
      </c>
      <c r="E4186" s="137" t="s">
        <v>7180</v>
      </c>
      <c r="F4186" s="140"/>
      <c r="G4186" s="126"/>
      <c r="H4186" s="126"/>
      <c r="I4186" s="126"/>
      <c r="J4186" s="126"/>
      <c r="K4186" s="126"/>
    </row>
    <row r="4187" spans="1:11" s="122" customFormat="1">
      <c r="A4187" s="138" t="s">
        <v>3641</v>
      </c>
      <c r="B4187" s="139">
        <v>276000</v>
      </c>
      <c r="C4187" s="128">
        <f t="shared" si="154"/>
        <v>11052500</v>
      </c>
      <c r="D4187" s="129">
        <f t="shared" si="153"/>
        <v>289800</v>
      </c>
      <c r="E4187" s="137" t="s">
        <v>7180</v>
      </c>
      <c r="F4187" s="140"/>
      <c r="G4187" s="126"/>
      <c r="H4187" s="126"/>
      <c r="I4187" s="126"/>
      <c r="J4187" s="126"/>
      <c r="K4187" s="126"/>
    </row>
    <row r="4188" spans="1:11" s="122" customFormat="1">
      <c r="A4188" s="138" t="s">
        <v>3642</v>
      </c>
      <c r="B4188" s="139">
        <v>277000</v>
      </c>
      <c r="C4188" s="128">
        <f t="shared" si="154"/>
        <v>11092500</v>
      </c>
      <c r="D4188" s="129">
        <f t="shared" si="153"/>
        <v>290850</v>
      </c>
      <c r="E4188" s="137" t="s">
        <v>7180</v>
      </c>
      <c r="F4188" s="140"/>
      <c r="G4188" s="126"/>
      <c r="H4188" s="126"/>
      <c r="I4188" s="126"/>
      <c r="J4188" s="126"/>
      <c r="K4188" s="126"/>
    </row>
    <row r="4189" spans="1:11" s="122" customFormat="1">
      <c r="A4189" s="138" t="s">
        <v>3643</v>
      </c>
      <c r="B4189" s="139">
        <v>278000</v>
      </c>
      <c r="C4189" s="128">
        <f t="shared" si="154"/>
        <v>11132500</v>
      </c>
      <c r="D4189" s="129">
        <f t="shared" si="153"/>
        <v>291900</v>
      </c>
      <c r="E4189" s="137" t="s">
        <v>7180</v>
      </c>
      <c r="F4189" s="140"/>
      <c r="G4189" s="126"/>
      <c r="H4189" s="126"/>
      <c r="I4189" s="126"/>
      <c r="J4189" s="126"/>
      <c r="K4189" s="126"/>
    </row>
    <row r="4190" spans="1:11" s="122" customFormat="1">
      <c r="A4190" s="138" t="s">
        <v>3644</v>
      </c>
      <c r="B4190" s="139">
        <v>279000</v>
      </c>
      <c r="C4190" s="128">
        <f t="shared" si="154"/>
        <v>11172500</v>
      </c>
      <c r="D4190" s="129">
        <f t="shared" si="153"/>
        <v>292950</v>
      </c>
      <c r="E4190" s="137" t="s">
        <v>7180</v>
      </c>
      <c r="F4190" s="140"/>
      <c r="G4190" s="126"/>
      <c r="H4190" s="126"/>
      <c r="I4190" s="126"/>
      <c r="J4190" s="126"/>
      <c r="K4190" s="126"/>
    </row>
    <row r="4191" spans="1:11" s="122" customFormat="1">
      <c r="A4191" s="138" t="s">
        <v>3645</v>
      </c>
      <c r="B4191" s="139">
        <v>280000</v>
      </c>
      <c r="C4191" s="128">
        <f t="shared" si="154"/>
        <v>11212500</v>
      </c>
      <c r="D4191" s="129">
        <f t="shared" si="153"/>
        <v>294000</v>
      </c>
      <c r="E4191" s="137" t="s">
        <v>7180</v>
      </c>
      <c r="F4191" s="140"/>
      <c r="G4191" s="126"/>
      <c r="H4191" s="126"/>
      <c r="I4191" s="126"/>
      <c r="J4191" s="126"/>
      <c r="K4191" s="126"/>
    </row>
    <row r="4192" spans="1:11" s="122" customFormat="1">
      <c r="A4192" s="138" t="s">
        <v>3646</v>
      </c>
      <c r="B4192" s="139">
        <v>281000</v>
      </c>
      <c r="C4192" s="128">
        <f t="shared" si="154"/>
        <v>11252500</v>
      </c>
      <c r="D4192" s="129">
        <f t="shared" si="153"/>
        <v>295050</v>
      </c>
      <c r="E4192" s="137" t="s">
        <v>7180</v>
      </c>
      <c r="F4192" s="140"/>
      <c r="G4192" s="126"/>
      <c r="H4192" s="126"/>
      <c r="I4192" s="126"/>
      <c r="J4192" s="126"/>
      <c r="K4192" s="126"/>
    </row>
    <row r="4193" spans="1:11" s="122" customFormat="1">
      <c r="A4193" s="138" t="s">
        <v>3647</v>
      </c>
      <c r="B4193" s="139">
        <v>282000</v>
      </c>
      <c r="C4193" s="128">
        <f t="shared" si="154"/>
        <v>11292500</v>
      </c>
      <c r="D4193" s="129">
        <f t="shared" si="153"/>
        <v>296100</v>
      </c>
      <c r="E4193" s="137" t="s">
        <v>7180</v>
      </c>
      <c r="F4193" s="140"/>
      <c r="G4193" s="126"/>
      <c r="H4193" s="126"/>
      <c r="I4193" s="126"/>
      <c r="J4193" s="126"/>
      <c r="K4193" s="126"/>
    </row>
    <row r="4194" spans="1:11" s="122" customFormat="1">
      <c r="A4194" s="138" t="s">
        <v>3648</v>
      </c>
      <c r="B4194" s="139">
        <v>283000</v>
      </c>
      <c r="C4194" s="128">
        <f t="shared" si="154"/>
        <v>11332500</v>
      </c>
      <c r="D4194" s="129">
        <f t="shared" si="153"/>
        <v>297150</v>
      </c>
      <c r="E4194" s="137" t="s">
        <v>7180</v>
      </c>
      <c r="F4194" s="140"/>
      <c r="G4194" s="126"/>
      <c r="H4194" s="126"/>
      <c r="I4194" s="126"/>
      <c r="J4194" s="126"/>
      <c r="K4194" s="126"/>
    </row>
    <row r="4195" spans="1:11" s="122" customFormat="1">
      <c r="A4195" s="138" t="s">
        <v>3649</v>
      </c>
      <c r="B4195" s="139">
        <v>284000</v>
      </c>
      <c r="C4195" s="128">
        <f t="shared" si="154"/>
        <v>11372500</v>
      </c>
      <c r="D4195" s="129">
        <f t="shared" si="153"/>
        <v>298200</v>
      </c>
      <c r="E4195" s="137" t="s">
        <v>7180</v>
      </c>
      <c r="F4195" s="140"/>
      <c r="G4195" s="126"/>
      <c r="H4195" s="126"/>
      <c r="I4195" s="126"/>
      <c r="J4195" s="126"/>
      <c r="K4195" s="126"/>
    </row>
    <row r="4196" spans="1:11" s="122" customFormat="1">
      <c r="A4196" s="138" t="s">
        <v>3650</v>
      </c>
      <c r="B4196" s="139">
        <v>285000</v>
      </c>
      <c r="C4196" s="128">
        <f t="shared" si="154"/>
        <v>11412500</v>
      </c>
      <c r="D4196" s="129">
        <f t="shared" si="153"/>
        <v>299250</v>
      </c>
      <c r="E4196" s="137" t="s">
        <v>7180</v>
      </c>
      <c r="F4196" s="140"/>
      <c r="G4196" s="126"/>
      <c r="H4196" s="126"/>
      <c r="I4196" s="126"/>
      <c r="J4196" s="126"/>
      <c r="K4196" s="126"/>
    </row>
    <row r="4197" spans="1:11" s="122" customFormat="1">
      <c r="A4197" s="138" t="s">
        <v>3651</v>
      </c>
      <c r="B4197" s="139">
        <v>286000</v>
      </c>
      <c r="C4197" s="128">
        <f t="shared" si="154"/>
        <v>11452500</v>
      </c>
      <c r="D4197" s="129">
        <f t="shared" si="153"/>
        <v>300300</v>
      </c>
      <c r="E4197" s="137" t="s">
        <v>7180</v>
      </c>
      <c r="F4197" s="140"/>
      <c r="G4197" s="126"/>
      <c r="H4197" s="126"/>
      <c r="I4197" s="126"/>
      <c r="J4197" s="126"/>
      <c r="K4197" s="126"/>
    </row>
    <row r="4198" spans="1:11" s="122" customFormat="1">
      <c r="A4198" s="138" t="s">
        <v>3667</v>
      </c>
      <c r="B4198" s="139">
        <v>287000</v>
      </c>
      <c r="C4198" s="128">
        <f t="shared" si="154"/>
        <v>11492500</v>
      </c>
      <c r="D4198" s="129">
        <f t="shared" si="153"/>
        <v>301350</v>
      </c>
      <c r="E4198" s="137" t="s">
        <v>7180</v>
      </c>
      <c r="F4198" s="140"/>
      <c r="G4198" s="126"/>
      <c r="H4198" s="126"/>
      <c r="I4198" s="126"/>
      <c r="J4198" s="126"/>
      <c r="K4198" s="126"/>
    </row>
    <row r="4199" spans="1:11" s="122" customFormat="1">
      <c r="A4199" s="138" t="s">
        <v>3668</v>
      </c>
      <c r="B4199" s="139">
        <v>288000</v>
      </c>
      <c r="C4199" s="128">
        <f t="shared" si="154"/>
        <v>11532500</v>
      </c>
      <c r="D4199" s="129">
        <f t="shared" si="153"/>
        <v>302400</v>
      </c>
      <c r="E4199" s="137" t="s">
        <v>7180</v>
      </c>
      <c r="F4199" s="140"/>
      <c r="G4199" s="126"/>
      <c r="H4199" s="126"/>
      <c r="I4199" s="126"/>
      <c r="J4199" s="126"/>
      <c r="K4199" s="126"/>
    </row>
    <row r="4200" spans="1:11" s="122" customFormat="1">
      <c r="A4200" s="138" t="s">
        <v>3669</v>
      </c>
      <c r="B4200" s="139">
        <v>289000</v>
      </c>
      <c r="C4200" s="128">
        <f t="shared" si="154"/>
        <v>11572500</v>
      </c>
      <c r="D4200" s="129">
        <f t="shared" si="153"/>
        <v>303450</v>
      </c>
      <c r="E4200" s="137" t="s">
        <v>7180</v>
      </c>
      <c r="F4200" s="140"/>
      <c r="G4200" s="126"/>
      <c r="H4200" s="126"/>
      <c r="I4200" s="126"/>
      <c r="J4200" s="126"/>
      <c r="K4200" s="126"/>
    </row>
    <row r="4201" spans="1:11" s="122" customFormat="1">
      <c r="A4201" s="138" t="s">
        <v>3670</v>
      </c>
      <c r="B4201" s="139">
        <v>290000</v>
      </c>
      <c r="C4201" s="128">
        <f t="shared" si="154"/>
        <v>11612500</v>
      </c>
      <c r="D4201" s="129">
        <f t="shared" si="153"/>
        <v>304500</v>
      </c>
      <c r="E4201" s="137" t="s">
        <v>7180</v>
      </c>
      <c r="F4201" s="140"/>
      <c r="G4201" s="126"/>
      <c r="H4201" s="126"/>
      <c r="I4201" s="126"/>
      <c r="J4201" s="126"/>
      <c r="K4201" s="126"/>
    </row>
    <row r="4202" spans="1:11" s="122" customFormat="1">
      <c r="A4202" s="138" t="s">
        <v>3671</v>
      </c>
      <c r="B4202" s="139">
        <v>291000</v>
      </c>
      <c r="C4202" s="128">
        <f t="shared" si="154"/>
        <v>11652500</v>
      </c>
      <c r="D4202" s="129">
        <f t="shared" si="153"/>
        <v>305550</v>
      </c>
      <c r="E4202" s="137" t="s">
        <v>7180</v>
      </c>
      <c r="F4202" s="140"/>
      <c r="G4202" s="126"/>
      <c r="H4202" s="126"/>
      <c r="I4202" s="126"/>
      <c r="J4202" s="126"/>
      <c r="K4202" s="126"/>
    </row>
    <row r="4203" spans="1:11" s="122" customFormat="1">
      <c r="A4203" s="138" t="s">
        <v>3672</v>
      </c>
      <c r="B4203" s="139">
        <v>292000</v>
      </c>
      <c r="C4203" s="128">
        <f t="shared" si="154"/>
        <v>11692500</v>
      </c>
      <c r="D4203" s="129">
        <f t="shared" si="153"/>
        <v>306600</v>
      </c>
      <c r="E4203" s="137" t="s">
        <v>7180</v>
      </c>
      <c r="F4203" s="140"/>
      <c r="G4203" s="126"/>
      <c r="H4203" s="126"/>
      <c r="I4203" s="126"/>
      <c r="J4203" s="126"/>
      <c r="K4203" s="126"/>
    </row>
    <row r="4204" spans="1:11" s="122" customFormat="1">
      <c r="A4204" s="138" t="s">
        <v>3673</v>
      </c>
      <c r="B4204" s="139">
        <v>293000</v>
      </c>
      <c r="C4204" s="128">
        <f t="shared" si="154"/>
        <v>11732500</v>
      </c>
      <c r="D4204" s="129">
        <f t="shared" si="153"/>
        <v>307650</v>
      </c>
      <c r="E4204" s="137" t="s">
        <v>7180</v>
      </c>
      <c r="F4204" s="140"/>
      <c r="G4204" s="126"/>
      <c r="H4204" s="126"/>
      <c r="I4204" s="126"/>
      <c r="J4204" s="126"/>
      <c r="K4204" s="126"/>
    </row>
    <row r="4205" spans="1:11" s="122" customFormat="1">
      <c r="A4205" s="138" t="s">
        <v>3674</v>
      </c>
      <c r="B4205" s="139">
        <v>294000</v>
      </c>
      <c r="C4205" s="128">
        <f t="shared" si="154"/>
        <v>11772500</v>
      </c>
      <c r="D4205" s="129">
        <f t="shared" si="153"/>
        <v>308700</v>
      </c>
      <c r="E4205" s="137" t="s">
        <v>7180</v>
      </c>
      <c r="F4205" s="140"/>
      <c r="G4205" s="126"/>
      <c r="H4205" s="126"/>
      <c r="I4205" s="126"/>
      <c r="J4205" s="126"/>
      <c r="K4205" s="126"/>
    </row>
    <row r="4206" spans="1:11" s="122" customFormat="1">
      <c r="A4206" s="138" t="s">
        <v>3675</v>
      </c>
      <c r="B4206" s="139">
        <v>295000</v>
      </c>
      <c r="C4206" s="128">
        <f t="shared" si="154"/>
        <v>11812500</v>
      </c>
      <c r="D4206" s="129">
        <f t="shared" si="153"/>
        <v>309750</v>
      </c>
      <c r="E4206" s="137" t="s">
        <v>7180</v>
      </c>
      <c r="F4206" s="140"/>
      <c r="G4206" s="126"/>
      <c r="H4206" s="126"/>
      <c r="I4206" s="126"/>
      <c r="J4206" s="126"/>
      <c r="K4206" s="126"/>
    </row>
    <row r="4207" spans="1:11" s="122" customFormat="1">
      <c r="A4207" s="138" t="s">
        <v>3676</v>
      </c>
      <c r="B4207" s="139">
        <v>296000</v>
      </c>
      <c r="C4207" s="128">
        <f t="shared" si="154"/>
        <v>11852500</v>
      </c>
      <c r="D4207" s="129">
        <f t="shared" si="153"/>
        <v>310800</v>
      </c>
      <c r="E4207" s="137" t="s">
        <v>7180</v>
      </c>
      <c r="F4207" s="140"/>
      <c r="G4207" s="126"/>
      <c r="H4207" s="126"/>
      <c r="I4207" s="126"/>
      <c r="J4207" s="126"/>
      <c r="K4207" s="126"/>
    </row>
    <row r="4208" spans="1:11" s="122" customFormat="1">
      <c r="A4208" s="138" t="s">
        <v>3677</v>
      </c>
      <c r="B4208" s="139">
        <v>297000</v>
      </c>
      <c r="C4208" s="128">
        <f t="shared" si="154"/>
        <v>11892500</v>
      </c>
      <c r="D4208" s="129">
        <f t="shared" si="153"/>
        <v>311850</v>
      </c>
      <c r="E4208" s="137" t="s">
        <v>7180</v>
      </c>
      <c r="F4208" s="140"/>
      <c r="G4208" s="126"/>
      <c r="H4208" s="126"/>
      <c r="I4208" s="126"/>
      <c r="J4208" s="126"/>
      <c r="K4208" s="126"/>
    </row>
    <row r="4209" spans="1:11" s="122" customFormat="1">
      <c r="A4209" s="138" t="s">
        <v>5043</v>
      </c>
      <c r="B4209" s="139">
        <v>298000</v>
      </c>
      <c r="C4209" s="128">
        <f t="shared" si="154"/>
        <v>11932500</v>
      </c>
      <c r="D4209" s="129">
        <f t="shared" si="153"/>
        <v>312900</v>
      </c>
      <c r="E4209" s="137" t="s">
        <v>7180</v>
      </c>
      <c r="F4209" s="140"/>
      <c r="G4209" s="126"/>
      <c r="H4209" s="126"/>
      <c r="I4209" s="126"/>
      <c r="J4209" s="126"/>
      <c r="K4209" s="126"/>
    </row>
    <row r="4210" spans="1:11" s="122" customFormat="1">
      <c r="A4210" s="138" t="s">
        <v>5044</v>
      </c>
      <c r="B4210" s="139">
        <v>299000</v>
      </c>
      <c r="C4210" s="128">
        <f t="shared" si="154"/>
        <v>11972500</v>
      </c>
      <c r="D4210" s="129">
        <f t="shared" si="153"/>
        <v>313950</v>
      </c>
      <c r="E4210" s="137" t="s">
        <v>7180</v>
      </c>
      <c r="F4210" s="140"/>
      <c r="G4210" s="126"/>
      <c r="H4210" s="126"/>
      <c r="I4210" s="126"/>
      <c r="J4210" s="126"/>
      <c r="K4210" s="126"/>
    </row>
    <row r="4211" spans="1:11" s="122" customFormat="1">
      <c r="A4211" s="138" t="s">
        <v>5045</v>
      </c>
      <c r="B4211" s="139">
        <v>300000</v>
      </c>
      <c r="C4211" s="128">
        <f t="shared" si="154"/>
        <v>12012500</v>
      </c>
      <c r="D4211" s="129">
        <f t="shared" si="153"/>
        <v>315000</v>
      </c>
      <c r="E4211" s="137" t="s">
        <v>7180</v>
      </c>
      <c r="F4211" s="140"/>
      <c r="G4211" s="126"/>
      <c r="H4211" s="126"/>
      <c r="I4211" s="126"/>
      <c r="J4211" s="126"/>
      <c r="K4211" s="126"/>
    </row>
    <row r="4212" spans="1:11" s="122" customFormat="1">
      <c r="A4212" s="138" t="s">
        <v>5046</v>
      </c>
      <c r="B4212" s="139">
        <v>301000</v>
      </c>
      <c r="C4212" s="128">
        <f t="shared" si="154"/>
        <v>12052500</v>
      </c>
      <c r="D4212" s="129">
        <f t="shared" si="153"/>
        <v>316050</v>
      </c>
      <c r="E4212" s="137" t="s">
        <v>7180</v>
      </c>
      <c r="F4212" s="140"/>
      <c r="G4212" s="126"/>
      <c r="H4212" s="126"/>
      <c r="I4212" s="126"/>
      <c r="J4212" s="126"/>
      <c r="K4212" s="126"/>
    </row>
    <row r="4213" spans="1:11" s="122" customFormat="1">
      <c r="A4213" s="138" t="s">
        <v>5047</v>
      </c>
      <c r="B4213" s="139">
        <v>302000</v>
      </c>
      <c r="C4213" s="128">
        <f t="shared" si="154"/>
        <v>12092500</v>
      </c>
      <c r="D4213" s="129">
        <f t="shared" si="153"/>
        <v>317100</v>
      </c>
      <c r="E4213" s="137" t="s">
        <v>7180</v>
      </c>
      <c r="F4213" s="140"/>
      <c r="G4213" s="126"/>
      <c r="H4213" s="126"/>
      <c r="I4213" s="126"/>
      <c r="J4213" s="126"/>
      <c r="K4213" s="126"/>
    </row>
    <row r="4214" spans="1:11" s="122" customFormat="1">
      <c r="A4214" s="138" t="s">
        <v>5048</v>
      </c>
      <c r="B4214" s="139">
        <v>303000</v>
      </c>
      <c r="C4214" s="128">
        <f t="shared" si="154"/>
        <v>12132500</v>
      </c>
      <c r="D4214" s="129">
        <f t="shared" si="153"/>
        <v>318150</v>
      </c>
      <c r="E4214" s="137" t="s">
        <v>7180</v>
      </c>
      <c r="F4214" s="140"/>
      <c r="G4214" s="126"/>
      <c r="H4214" s="126"/>
      <c r="I4214" s="126"/>
      <c r="J4214" s="126"/>
      <c r="K4214" s="126"/>
    </row>
    <row r="4215" spans="1:11" s="122" customFormat="1">
      <c r="A4215" s="138" t="s">
        <v>5049</v>
      </c>
      <c r="B4215" s="139">
        <v>304000</v>
      </c>
      <c r="C4215" s="128">
        <f t="shared" si="154"/>
        <v>12172500</v>
      </c>
      <c r="D4215" s="129">
        <f t="shared" si="153"/>
        <v>319200</v>
      </c>
      <c r="E4215" s="137" t="s">
        <v>7180</v>
      </c>
      <c r="F4215" s="140"/>
      <c r="G4215" s="126"/>
      <c r="H4215" s="126"/>
      <c r="I4215" s="126"/>
      <c r="J4215" s="126"/>
      <c r="K4215" s="126"/>
    </row>
    <row r="4216" spans="1:11" s="122" customFormat="1">
      <c r="A4216" s="138" t="s">
        <v>5050</v>
      </c>
      <c r="B4216" s="139">
        <v>305000</v>
      </c>
      <c r="C4216" s="128">
        <f t="shared" si="154"/>
        <v>12212500</v>
      </c>
      <c r="D4216" s="129">
        <f t="shared" si="153"/>
        <v>320250</v>
      </c>
      <c r="E4216" s="137" t="s">
        <v>7180</v>
      </c>
      <c r="F4216" s="140"/>
      <c r="G4216" s="126"/>
      <c r="H4216" s="126"/>
      <c r="I4216" s="126"/>
      <c r="J4216" s="126"/>
      <c r="K4216" s="126"/>
    </row>
    <row r="4217" spans="1:11" s="122" customFormat="1">
      <c r="A4217" s="138" t="s">
        <v>5051</v>
      </c>
      <c r="B4217" s="139">
        <v>306000</v>
      </c>
      <c r="C4217" s="128">
        <f t="shared" si="154"/>
        <v>12252500</v>
      </c>
      <c r="D4217" s="129">
        <f t="shared" si="153"/>
        <v>321300</v>
      </c>
      <c r="E4217" s="137" t="s">
        <v>7180</v>
      </c>
      <c r="F4217" s="140"/>
      <c r="G4217" s="126"/>
      <c r="H4217" s="126"/>
      <c r="I4217" s="126"/>
      <c r="J4217" s="126"/>
      <c r="K4217" s="126"/>
    </row>
    <row r="4218" spans="1:11" s="122" customFormat="1">
      <c r="A4218" s="138" t="s">
        <v>5052</v>
      </c>
      <c r="B4218" s="139">
        <v>307000</v>
      </c>
      <c r="C4218" s="128">
        <f t="shared" si="154"/>
        <v>12292500</v>
      </c>
      <c r="D4218" s="129">
        <f t="shared" si="153"/>
        <v>322350</v>
      </c>
      <c r="E4218" s="137" t="s">
        <v>7180</v>
      </c>
      <c r="F4218" s="140"/>
      <c r="G4218" s="126"/>
      <c r="H4218" s="126"/>
      <c r="I4218" s="126"/>
      <c r="J4218" s="126"/>
      <c r="K4218" s="126"/>
    </row>
    <row r="4219" spans="1:11" s="122" customFormat="1">
      <c r="A4219" s="138" t="s">
        <v>5053</v>
      </c>
      <c r="B4219" s="139">
        <v>308000</v>
      </c>
      <c r="C4219" s="128">
        <f t="shared" si="154"/>
        <v>12332500</v>
      </c>
      <c r="D4219" s="129">
        <f t="shared" si="153"/>
        <v>323400</v>
      </c>
      <c r="E4219" s="137" t="s">
        <v>7180</v>
      </c>
      <c r="F4219" s="140"/>
      <c r="G4219" s="126"/>
      <c r="H4219" s="126"/>
      <c r="I4219" s="126"/>
      <c r="J4219" s="126"/>
      <c r="K4219" s="126"/>
    </row>
    <row r="4220" spans="1:11" s="122" customFormat="1">
      <c r="A4220" s="138" t="s">
        <v>5054</v>
      </c>
      <c r="B4220" s="139">
        <v>309000</v>
      </c>
      <c r="C4220" s="128">
        <f t="shared" si="154"/>
        <v>12372500</v>
      </c>
      <c r="D4220" s="129">
        <f t="shared" si="153"/>
        <v>324450</v>
      </c>
      <c r="E4220" s="137" t="s">
        <v>7180</v>
      </c>
      <c r="F4220" s="140"/>
      <c r="G4220" s="126"/>
      <c r="H4220" s="126"/>
      <c r="I4220" s="126"/>
      <c r="J4220" s="126"/>
      <c r="K4220" s="126"/>
    </row>
    <row r="4221" spans="1:11" s="122" customFormat="1">
      <c r="A4221" s="138" t="s">
        <v>5055</v>
      </c>
      <c r="B4221" s="139">
        <v>310000</v>
      </c>
      <c r="C4221" s="128">
        <f t="shared" si="154"/>
        <v>12412500</v>
      </c>
      <c r="D4221" s="129">
        <f t="shared" si="153"/>
        <v>325500</v>
      </c>
      <c r="E4221" s="137" t="s">
        <v>7180</v>
      </c>
      <c r="F4221" s="140"/>
      <c r="G4221" s="126"/>
      <c r="H4221" s="126"/>
      <c r="I4221" s="126"/>
      <c r="J4221" s="126"/>
      <c r="K4221" s="126"/>
    </row>
    <row r="4222" spans="1:11" s="122" customFormat="1">
      <c r="A4222" s="138" t="s">
        <v>5056</v>
      </c>
      <c r="B4222" s="139">
        <v>311000</v>
      </c>
      <c r="C4222" s="128">
        <f t="shared" si="154"/>
        <v>12452500</v>
      </c>
      <c r="D4222" s="129">
        <f t="shared" si="153"/>
        <v>326550</v>
      </c>
      <c r="E4222" s="137" t="s">
        <v>7180</v>
      </c>
      <c r="F4222" s="140"/>
      <c r="G4222" s="126"/>
      <c r="H4222" s="126"/>
      <c r="I4222" s="126"/>
      <c r="J4222" s="126"/>
      <c r="K4222" s="126"/>
    </row>
    <row r="4223" spans="1:11" s="122" customFormat="1">
      <c r="A4223" s="138" t="s">
        <v>5057</v>
      </c>
      <c r="B4223" s="139">
        <v>312000</v>
      </c>
      <c r="C4223" s="128">
        <f t="shared" si="154"/>
        <v>12492500</v>
      </c>
      <c r="D4223" s="129">
        <f t="shared" si="153"/>
        <v>327600</v>
      </c>
      <c r="E4223" s="137" t="s">
        <v>7180</v>
      </c>
      <c r="F4223" s="140"/>
      <c r="G4223" s="126"/>
      <c r="H4223" s="126"/>
      <c r="I4223" s="126"/>
      <c r="J4223" s="126"/>
      <c r="K4223" s="126"/>
    </row>
    <row r="4224" spans="1:11" s="122" customFormat="1">
      <c r="A4224" s="138" t="s">
        <v>5058</v>
      </c>
      <c r="B4224" s="139">
        <v>313000</v>
      </c>
      <c r="C4224" s="128">
        <f t="shared" si="154"/>
        <v>12532500</v>
      </c>
      <c r="D4224" s="129">
        <f t="shared" si="153"/>
        <v>328650</v>
      </c>
      <c r="E4224" s="137" t="s">
        <v>7180</v>
      </c>
      <c r="F4224" s="140"/>
      <c r="G4224" s="126"/>
      <c r="H4224" s="126"/>
      <c r="I4224" s="126"/>
      <c r="J4224" s="126"/>
      <c r="K4224" s="126"/>
    </row>
    <row r="4225" spans="1:11" s="122" customFormat="1">
      <c r="A4225" s="138" t="s">
        <v>5059</v>
      </c>
      <c r="B4225" s="139">
        <v>314000</v>
      </c>
      <c r="C4225" s="128">
        <f t="shared" si="154"/>
        <v>12572500</v>
      </c>
      <c r="D4225" s="129">
        <f t="shared" si="153"/>
        <v>329700</v>
      </c>
      <c r="E4225" s="137" t="s">
        <v>7180</v>
      </c>
      <c r="F4225" s="140"/>
      <c r="G4225" s="126"/>
      <c r="H4225" s="126"/>
      <c r="I4225" s="126"/>
      <c r="J4225" s="126"/>
      <c r="K4225" s="126"/>
    </row>
    <row r="4226" spans="1:11" s="122" customFormat="1">
      <c r="A4226" s="138" t="s">
        <v>5060</v>
      </c>
      <c r="B4226" s="139">
        <v>315000</v>
      </c>
      <c r="C4226" s="128">
        <f t="shared" si="154"/>
        <v>12612500</v>
      </c>
      <c r="D4226" s="129">
        <f t="shared" ref="D4226:D4289" si="155">SUM($G$2)*(B4226*0.001)</f>
        <v>330750</v>
      </c>
      <c r="E4226" s="137" t="s">
        <v>7180</v>
      </c>
      <c r="F4226" s="140"/>
      <c r="G4226" s="126"/>
      <c r="H4226" s="126"/>
      <c r="I4226" s="126"/>
      <c r="J4226" s="126"/>
      <c r="K4226" s="126"/>
    </row>
    <row r="4227" spans="1:11" s="122" customFormat="1">
      <c r="A4227" s="138" t="s">
        <v>5061</v>
      </c>
      <c r="B4227" s="139">
        <v>316000</v>
      </c>
      <c r="C4227" s="128">
        <f t="shared" si="154"/>
        <v>12652500</v>
      </c>
      <c r="D4227" s="129">
        <f t="shared" si="155"/>
        <v>331800</v>
      </c>
      <c r="E4227" s="137" t="s">
        <v>7180</v>
      </c>
      <c r="F4227" s="140"/>
      <c r="G4227" s="126"/>
      <c r="H4227" s="126"/>
      <c r="I4227" s="126"/>
      <c r="J4227" s="126"/>
      <c r="K4227" s="126"/>
    </row>
    <row r="4228" spans="1:11" s="122" customFormat="1">
      <c r="A4228" s="138" t="s">
        <v>5062</v>
      </c>
      <c r="B4228" s="139">
        <v>317000</v>
      </c>
      <c r="C4228" s="128">
        <f t="shared" si="154"/>
        <v>12692500</v>
      </c>
      <c r="D4228" s="129">
        <f t="shared" si="155"/>
        <v>332850</v>
      </c>
      <c r="E4228" s="137" t="s">
        <v>7180</v>
      </c>
      <c r="F4228" s="140"/>
      <c r="G4228" s="126"/>
      <c r="H4228" s="126"/>
      <c r="I4228" s="126"/>
      <c r="J4228" s="126"/>
      <c r="K4228" s="126"/>
    </row>
    <row r="4229" spans="1:11" s="122" customFormat="1">
      <c r="A4229" s="138" t="s">
        <v>5063</v>
      </c>
      <c r="B4229" s="139">
        <v>318000</v>
      </c>
      <c r="C4229" s="128">
        <f t="shared" si="154"/>
        <v>12732500</v>
      </c>
      <c r="D4229" s="129">
        <f t="shared" si="155"/>
        <v>333900</v>
      </c>
      <c r="E4229" s="137" t="s">
        <v>7180</v>
      </c>
      <c r="F4229" s="140"/>
      <c r="G4229" s="126"/>
      <c r="H4229" s="126"/>
      <c r="I4229" s="126"/>
      <c r="J4229" s="126"/>
      <c r="K4229" s="126"/>
    </row>
    <row r="4230" spans="1:11" s="122" customFormat="1">
      <c r="A4230" s="138" t="s">
        <v>5064</v>
      </c>
      <c r="B4230" s="139">
        <v>319000</v>
      </c>
      <c r="C4230" s="128">
        <f t="shared" si="154"/>
        <v>12772500</v>
      </c>
      <c r="D4230" s="129">
        <f t="shared" si="155"/>
        <v>334950</v>
      </c>
      <c r="E4230" s="137" t="s">
        <v>7180</v>
      </c>
      <c r="F4230" s="140"/>
      <c r="G4230" s="126"/>
      <c r="H4230" s="126"/>
      <c r="I4230" s="126"/>
      <c r="J4230" s="126"/>
      <c r="K4230" s="126"/>
    </row>
    <row r="4231" spans="1:11" s="122" customFormat="1">
      <c r="A4231" s="138" t="s">
        <v>5065</v>
      </c>
      <c r="B4231" s="139">
        <v>320000</v>
      </c>
      <c r="C4231" s="128">
        <f t="shared" si="154"/>
        <v>12812500</v>
      </c>
      <c r="D4231" s="129">
        <f t="shared" si="155"/>
        <v>336000</v>
      </c>
      <c r="E4231" s="137" t="s">
        <v>7180</v>
      </c>
      <c r="F4231" s="140"/>
      <c r="G4231" s="126"/>
      <c r="H4231" s="126"/>
      <c r="I4231" s="126"/>
      <c r="J4231" s="126"/>
      <c r="K4231" s="126"/>
    </row>
    <row r="4232" spans="1:11" s="122" customFormat="1">
      <c r="A4232" s="138" t="s">
        <v>5066</v>
      </c>
      <c r="B4232" s="139">
        <v>321000</v>
      </c>
      <c r="C4232" s="128">
        <f t="shared" si="154"/>
        <v>12852500</v>
      </c>
      <c r="D4232" s="129">
        <f t="shared" si="155"/>
        <v>337050</v>
      </c>
      <c r="E4232" s="137" t="s">
        <v>7180</v>
      </c>
      <c r="F4232" s="140"/>
      <c r="G4232" s="126"/>
      <c r="H4232" s="126"/>
      <c r="I4232" s="126"/>
      <c r="J4232" s="126"/>
      <c r="K4232" s="126"/>
    </row>
    <row r="4233" spans="1:11" s="122" customFormat="1">
      <c r="A4233" s="138" t="s">
        <v>5067</v>
      </c>
      <c r="B4233" s="139">
        <v>322000</v>
      </c>
      <c r="C4233" s="128">
        <f t="shared" si="154"/>
        <v>12892500</v>
      </c>
      <c r="D4233" s="129">
        <f t="shared" si="155"/>
        <v>338100</v>
      </c>
      <c r="E4233" s="137" t="s">
        <v>7180</v>
      </c>
      <c r="F4233" s="140"/>
      <c r="G4233" s="126"/>
      <c r="H4233" s="126"/>
      <c r="I4233" s="126"/>
      <c r="J4233" s="126"/>
      <c r="K4233" s="126"/>
    </row>
    <row r="4234" spans="1:11" s="122" customFormat="1">
      <c r="A4234" s="138" t="s">
        <v>5068</v>
      </c>
      <c r="B4234" s="139">
        <v>323000</v>
      </c>
      <c r="C4234" s="128">
        <f t="shared" ref="C4234:C4297" si="156">C4233+40000</f>
        <v>12932500</v>
      </c>
      <c r="D4234" s="129">
        <f t="shared" si="155"/>
        <v>339150</v>
      </c>
      <c r="E4234" s="137" t="s">
        <v>7180</v>
      </c>
      <c r="F4234" s="140"/>
      <c r="G4234" s="126"/>
      <c r="H4234" s="126"/>
      <c r="I4234" s="126"/>
      <c r="J4234" s="126"/>
      <c r="K4234" s="126"/>
    </row>
    <row r="4235" spans="1:11" s="122" customFormat="1">
      <c r="A4235" s="138" t="s">
        <v>5069</v>
      </c>
      <c r="B4235" s="139">
        <v>324000</v>
      </c>
      <c r="C4235" s="128">
        <f t="shared" si="156"/>
        <v>12972500</v>
      </c>
      <c r="D4235" s="129">
        <f t="shared" si="155"/>
        <v>340200</v>
      </c>
      <c r="E4235" s="137" t="s">
        <v>7180</v>
      </c>
      <c r="F4235" s="140"/>
      <c r="G4235" s="126"/>
      <c r="H4235" s="126"/>
      <c r="I4235" s="126"/>
      <c r="J4235" s="126"/>
      <c r="K4235" s="126"/>
    </row>
    <row r="4236" spans="1:11" s="122" customFormat="1">
      <c r="A4236" s="138" t="s">
        <v>5070</v>
      </c>
      <c r="B4236" s="139">
        <v>325000</v>
      </c>
      <c r="C4236" s="128">
        <f t="shared" si="156"/>
        <v>13012500</v>
      </c>
      <c r="D4236" s="129">
        <f t="shared" si="155"/>
        <v>341250</v>
      </c>
      <c r="E4236" s="137" t="s">
        <v>7180</v>
      </c>
      <c r="F4236" s="140"/>
      <c r="G4236" s="126"/>
      <c r="H4236" s="126"/>
      <c r="I4236" s="126"/>
      <c r="J4236" s="126"/>
      <c r="K4236" s="126"/>
    </row>
    <row r="4237" spans="1:11" s="122" customFormat="1">
      <c r="A4237" s="138" t="s">
        <v>5071</v>
      </c>
      <c r="B4237" s="139">
        <v>326000</v>
      </c>
      <c r="C4237" s="128">
        <f t="shared" si="156"/>
        <v>13052500</v>
      </c>
      <c r="D4237" s="129">
        <f t="shared" si="155"/>
        <v>342300</v>
      </c>
      <c r="E4237" s="137" t="s">
        <v>7180</v>
      </c>
      <c r="F4237" s="140"/>
      <c r="G4237" s="126"/>
      <c r="H4237" s="126"/>
      <c r="I4237" s="126"/>
      <c r="J4237" s="126"/>
      <c r="K4237" s="126"/>
    </row>
    <row r="4238" spans="1:11" s="122" customFormat="1">
      <c r="A4238" s="138" t="s">
        <v>5072</v>
      </c>
      <c r="B4238" s="139">
        <v>327000</v>
      </c>
      <c r="C4238" s="128">
        <f t="shared" si="156"/>
        <v>13092500</v>
      </c>
      <c r="D4238" s="129">
        <f t="shared" si="155"/>
        <v>343350</v>
      </c>
      <c r="E4238" s="137" t="s">
        <v>7180</v>
      </c>
      <c r="F4238" s="140"/>
      <c r="G4238" s="126"/>
      <c r="H4238" s="126"/>
      <c r="I4238" s="126"/>
      <c r="J4238" s="126"/>
      <c r="K4238" s="126"/>
    </row>
    <row r="4239" spans="1:11" s="122" customFormat="1">
      <c r="A4239" s="138" t="s">
        <v>5073</v>
      </c>
      <c r="B4239" s="139">
        <v>328000</v>
      </c>
      <c r="C4239" s="128">
        <f t="shared" si="156"/>
        <v>13132500</v>
      </c>
      <c r="D4239" s="129">
        <f t="shared" si="155"/>
        <v>344400</v>
      </c>
      <c r="E4239" s="137" t="s">
        <v>7180</v>
      </c>
      <c r="F4239" s="140"/>
      <c r="G4239" s="126"/>
      <c r="H4239" s="126"/>
      <c r="I4239" s="126"/>
      <c r="J4239" s="126"/>
      <c r="K4239" s="126"/>
    </row>
    <row r="4240" spans="1:11" s="122" customFormat="1">
      <c r="A4240" s="138" t="s">
        <v>5074</v>
      </c>
      <c r="B4240" s="139">
        <v>329000</v>
      </c>
      <c r="C4240" s="128">
        <f t="shared" si="156"/>
        <v>13172500</v>
      </c>
      <c r="D4240" s="129">
        <f t="shared" si="155"/>
        <v>345450</v>
      </c>
      <c r="E4240" s="137" t="s">
        <v>7180</v>
      </c>
      <c r="F4240" s="140"/>
      <c r="G4240" s="126"/>
      <c r="H4240" s="126"/>
      <c r="I4240" s="126"/>
      <c r="J4240" s="126"/>
      <c r="K4240" s="126"/>
    </row>
    <row r="4241" spans="1:11" s="122" customFormat="1">
      <c r="A4241" s="138" t="s">
        <v>5075</v>
      </c>
      <c r="B4241" s="139">
        <v>330000</v>
      </c>
      <c r="C4241" s="128">
        <f t="shared" si="156"/>
        <v>13212500</v>
      </c>
      <c r="D4241" s="129">
        <f t="shared" si="155"/>
        <v>346500</v>
      </c>
      <c r="E4241" s="137" t="s">
        <v>7180</v>
      </c>
      <c r="F4241" s="140"/>
      <c r="G4241" s="126"/>
      <c r="H4241" s="126"/>
      <c r="I4241" s="126"/>
      <c r="J4241" s="126"/>
      <c r="K4241" s="126"/>
    </row>
    <row r="4242" spans="1:11" s="122" customFormat="1">
      <c r="A4242" s="138" t="s">
        <v>5076</v>
      </c>
      <c r="B4242" s="139">
        <v>331000</v>
      </c>
      <c r="C4242" s="128">
        <f t="shared" si="156"/>
        <v>13252500</v>
      </c>
      <c r="D4242" s="129">
        <f t="shared" si="155"/>
        <v>347550</v>
      </c>
      <c r="E4242" s="137" t="s">
        <v>7180</v>
      </c>
      <c r="F4242" s="140"/>
      <c r="G4242" s="126"/>
      <c r="H4242" s="126"/>
      <c r="I4242" s="126"/>
      <c r="J4242" s="126"/>
      <c r="K4242" s="126"/>
    </row>
    <row r="4243" spans="1:11" s="122" customFormat="1">
      <c r="A4243" s="138" t="s">
        <v>5077</v>
      </c>
      <c r="B4243" s="139">
        <v>332000</v>
      </c>
      <c r="C4243" s="128">
        <f t="shared" si="156"/>
        <v>13292500</v>
      </c>
      <c r="D4243" s="129">
        <f t="shared" si="155"/>
        <v>348600</v>
      </c>
      <c r="E4243" s="137" t="s">
        <v>7180</v>
      </c>
      <c r="F4243" s="140"/>
      <c r="G4243" s="126"/>
      <c r="H4243" s="126"/>
      <c r="I4243" s="126"/>
      <c r="J4243" s="126"/>
      <c r="K4243" s="126"/>
    </row>
    <row r="4244" spans="1:11" s="122" customFormat="1">
      <c r="A4244" s="138" t="s">
        <v>5078</v>
      </c>
      <c r="B4244" s="139">
        <v>333000</v>
      </c>
      <c r="C4244" s="128">
        <f t="shared" si="156"/>
        <v>13332500</v>
      </c>
      <c r="D4244" s="129">
        <f t="shared" si="155"/>
        <v>349650</v>
      </c>
      <c r="E4244" s="137" t="s">
        <v>7180</v>
      </c>
      <c r="F4244" s="140"/>
      <c r="G4244" s="126"/>
      <c r="H4244" s="126"/>
      <c r="I4244" s="126"/>
      <c r="J4244" s="126"/>
      <c r="K4244" s="126"/>
    </row>
    <row r="4245" spans="1:11" s="122" customFormat="1">
      <c r="A4245" s="138" t="s">
        <v>5079</v>
      </c>
      <c r="B4245" s="139">
        <v>334000</v>
      </c>
      <c r="C4245" s="128">
        <f t="shared" si="156"/>
        <v>13372500</v>
      </c>
      <c r="D4245" s="129">
        <f t="shared" si="155"/>
        <v>350700</v>
      </c>
      <c r="E4245" s="137" t="s">
        <v>7180</v>
      </c>
      <c r="F4245" s="140"/>
      <c r="G4245" s="126"/>
      <c r="H4245" s="126"/>
      <c r="I4245" s="126"/>
      <c r="J4245" s="126"/>
      <c r="K4245" s="126"/>
    </row>
    <row r="4246" spans="1:11" s="122" customFormat="1">
      <c r="A4246" s="138" t="s">
        <v>5080</v>
      </c>
      <c r="B4246" s="139">
        <v>335000</v>
      </c>
      <c r="C4246" s="128">
        <f t="shared" si="156"/>
        <v>13412500</v>
      </c>
      <c r="D4246" s="129">
        <f t="shared" si="155"/>
        <v>351750</v>
      </c>
      <c r="E4246" s="137" t="s">
        <v>7180</v>
      </c>
      <c r="F4246" s="140"/>
      <c r="G4246" s="126"/>
      <c r="H4246" s="126"/>
      <c r="I4246" s="126"/>
      <c r="J4246" s="126"/>
      <c r="K4246" s="126"/>
    </row>
    <row r="4247" spans="1:11" s="122" customFormat="1">
      <c r="A4247" s="138" t="s">
        <v>5081</v>
      </c>
      <c r="B4247" s="139">
        <v>336000</v>
      </c>
      <c r="C4247" s="128">
        <f t="shared" si="156"/>
        <v>13452500</v>
      </c>
      <c r="D4247" s="129">
        <f t="shared" si="155"/>
        <v>352800</v>
      </c>
      <c r="E4247" s="137" t="s">
        <v>7180</v>
      </c>
      <c r="F4247" s="140"/>
      <c r="G4247" s="126"/>
      <c r="H4247" s="126"/>
      <c r="I4247" s="126"/>
      <c r="J4247" s="126"/>
      <c r="K4247" s="126"/>
    </row>
    <row r="4248" spans="1:11" s="122" customFormat="1">
      <c r="A4248" s="138" t="s">
        <v>5082</v>
      </c>
      <c r="B4248" s="139">
        <v>337000</v>
      </c>
      <c r="C4248" s="128">
        <f t="shared" si="156"/>
        <v>13492500</v>
      </c>
      <c r="D4248" s="129">
        <f t="shared" si="155"/>
        <v>353850</v>
      </c>
      <c r="E4248" s="137" t="s">
        <v>7180</v>
      </c>
      <c r="F4248" s="140"/>
      <c r="G4248" s="126"/>
      <c r="H4248" s="126"/>
      <c r="I4248" s="126"/>
      <c r="J4248" s="126"/>
      <c r="K4248" s="126"/>
    </row>
    <row r="4249" spans="1:11" s="122" customFormat="1">
      <c r="A4249" s="138" t="s">
        <v>5083</v>
      </c>
      <c r="B4249" s="139">
        <v>338000</v>
      </c>
      <c r="C4249" s="128">
        <f t="shared" si="156"/>
        <v>13532500</v>
      </c>
      <c r="D4249" s="129">
        <f t="shared" si="155"/>
        <v>354900</v>
      </c>
      <c r="E4249" s="137" t="s">
        <v>7180</v>
      </c>
      <c r="F4249" s="140"/>
      <c r="G4249" s="126"/>
      <c r="H4249" s="126"/>
      <c r="I4249" s="126"/>
      <c r="J4249" s="126"/>
      <c r="K4249" s="126"/>
    </row>
    <row r="4250" spans="1:11" s="122" customFormat="1">
      <c r="A4250" s="138" t="s">
        <v>5084</v>
      </c>
      <c r="B4250" s="139">
        <v>339000</v>
      </c>
      <c r="C4250" s="128">
        <f t="shared" si="156"/>
        <v>13572500</v>
      </c>
      <c r="D4250" s="129">
        <f t="shared" si="155"/>
        <v>355950</v>
      </c>
      <c r="E4250" s="137" t="s">
        <v>7180</v>
      </c>
      <c r="F4250" s="140"/>
      <c r="G4250" s="126"/>
      <c r="H4250" s="126"/>
      <c r="I4250" s="126"/>
      <c r="J4250" s="126"/>
      <c r="K4250" s="126"/>
    </row>
    <row r="4251" spans="1:11" s="122" customFormat="1">
      <c r="A4251" s="138" t="s">
        <v>5085</v>
      </c>
      <c r="B4251" s="139">
        <v>340000</v>
      </c>
      <c r="C4251" s="128">
        <f t="shared" si="156"/>
        <v>13612500</v>
      </c>
      <c r="D4251" s="129">
        <f t="shared" si="155"/>
        <v>357000</v>
      </c>
      <c r="E4251" s="137" t="s">
        <v>7180</v>
      </c>
      <c r="F4251" s="140"/>
      <c r="G4251" s="126"/>
      <c r="H4251" s="126"/>
      <c r="I4251" s="126"/>
      <c r="J4251" s="126"/>
      <c r="K4251" s="126"/>
    </row>
    <row r="4252" spans="1:11" s="122" customFormat="1">
      <c r="A4252" s="138" t="s">
        <v>5086</v>
      </c>
      <c r="B4252" s="139">
        <v>341000</v>
      </c>
      <c r="C4252" s="128">
        <f t="shared" si="156"/>
        <v>13652500</v>
      </c>
      <c r="D4252" s="129">
        <f t="shared" si="155"/>
        <v>358050</v>
      </c>
      <c r="E4252" s="137" t="s">
        <v>7180</v>
      </c>
      <c r="F4252" s="140"/>
      <c r="G4252" s="126"/>
      <c r="H4252" s="126"/>
      <c r="I4252" s="126"/>
      <c r="J4252" s="126"/>
      <c r="K4252" s="126"/>
    </row>
    <row r="4253" spans="1:11" s="122" customFormat="1">
      <c r="A4253" s="138" t="s">
        <v>5087</v>
      </c>
      <c r="B4253" s="139">
        <v>342000</v>
      </c>
      <c r="C4253" s="128">
        <f t="shared" si="156"/>
        <v>13692500</v>
      </c>
      <c r="D4253" s="129">
        <f t="shared" si="155"/>
        <v>359100</v>
      </c>
      <c r="E4253" s="137" t="s">
        <v>7180</v>
      </c>
      <c r="F4253" s="140"/>
      <c r="G4253" s="126"/>
      <c r="H4253" s="126"/>
      <c r="I4253" s="126"/>
      <c r="J4253" s="126"/>
      <c r="K4253" s="126"/>
    </row>
    <row r="4254" spans="1:11" s="122" customFormat="1">
      <c r="A4254" s="138" t="s">
        <v>5088</v>
      </c>
      <c r="B4254" s="139">
        <v>343000</v>
      </c>
      <c r="C4254" s="128">
        <f t="shared" si="156"/>
        <v>13732500</v>
      </c>
      <c r="D4254" s="129">
        <f t="shared" si="155"/>
        <v>360150</v>
      </c>
      <c r="E4254" s="137" t="s">
        <v>7180</v>
      </c>
      <c r="F4254" s="140"/>
      <c r="G4254" s="126"/>
      <c r="H4254" s="126"/>
      <c r="I4254" s="126"/>
      <c r="J4254" s="126"/>
      <c r="K4254" s="126"/>
    </row>
    <row r="4255" spans="1:11" s="122" customFormat="1">
      <c r="A4255" s="138" t="s">
        <v>5089</v>
      </c>
      <c r="B4255" s="139">
        <v>344000</v>
      </c>
      <c r="C4255" s="128">
        <f t="shared" si="156"/>
        <v>13772500</v>
      </c>
      <c r="D4255" s="129">
        <f t="shared" si="155"/>
        <v>361200</v>
      </c>
      <c r="E4255" s="137" t="s">
        <v>7180</v>
      </c>
      <c r="F4255" s="140"/>
      <c r="G4255" s="126"/>
      <c r="H4255" s="126"/>
      <c r="I4255" s="126"/>
      <c r="J4255" s="126"/>
      <c r="K4255" s="126"/>
    </row>
    <row r="4256" spans="1:11" s="122" customFormat="1">
      <c r="A4256" s="138" t="s">
        <v>5090</v>
      </c>
      <c r="B4256" s="139">
        <v>345000</v>
      </c>
      <c r="C4256" s="128">
        <f t="shared" si="156"/>
        <v>13812500</v>
      </c>
      <c r="D4256" s="129">
        <f t="shared" si="155"/>
        <v>362250</v>
      </c>
      <c r="E4256" s="137" t="s">
        <v>7180</v>
      </c>
      <c r="F4256" s="140"/>
      <c r="G4256" s="126"/>
      <c r="H4256" s="126"/>
      <c r="I4256" s="126"/>
      <c r="J4256" s="126"/>
      <c r="K4256" s="126"/>
    </row>
    <row r="4257" spans="1:11" s="122" customFormat="1">
      <c r="A4257" s="138" t="s">
        <v>5091</v>
      </c>
      <c r="B4257" s="139">
        <v>346000</v>
      </c>
      <c r="C4257" s="128">
        <f t="shared" si="156"/>
        <v>13852500</v>
      </c>
      <c r="D4257" s="129">
        <f t="shared" si="155"/>
        <v>363300</v>
      </c>
      <c r="E4257" s="137" t="s">
        <v>7180</v>
      </c>
      <c r="F4257" s="140"/>
      <c r="G4257" s="126"/>
      <c r="H4257" s="126"/>
      <c r="I4257" s="126"/>
      <c r="J4257" s="126"/>
      <c r="K4257" s="126"/>
    </row>
    <row r="4258" spans="1:11" s="122" customFormat="1">
      <c r="A4258" s="138" t="s">
        <v>5092</v>
      </c>
      <c r="B4258" s="139">
        <v>347000</v>
      </c>
      <c r="C4258" s="128">
        <f t="shared" si="156"/>
        <v>13892500</v>
      </c>
      <c r="D4258" s="129">
        <f t="shared" si="155"/>
        <v>364350</v>
      </c>
      <c r="E4258" s="137" t="s">
        <v>7180</v>
      </c>
      <c r="F4258" s="140"/>
      <c r="G4258" s="126"/>
      <c r="H4258" s="126"/>
      <c r="I4258" s="126"/>
      <c r="J4258" s="126"/>
      <c r="K4258" s="126"/>
    </row>
    <row r="4259" spans="1:11" s="122" customFormat="1">
      <c r="A4259" s="138" t="s">
        <v>5093</v>
      </c>
      <c r="B4259" s="139">
        <v>348000</v>
      </c>
      <c r="C4259" s="128">
        <f t="shared" si="156"/>
        <v>13932500</v>
      </c>
      <c r="D4259" s="129">
        <f t="shared" si="155"/>
        <v>365400</v>
      </c>
      <c r="E4259" s="137" t="s">
        <v>7180</v>
      </c>
      <c r="F4259" s="140"/>
      <c r="G4259" s="126"/>
      <c r="H4259" s="126"/>
      <c r="I4259" s="126"/>
      <c r="J4259" s="126"/>
      <c r="K4259" s="126"/>
    </row>
    <row r="4260" spans="1:11" s="122" customFormat="1">
      <c r="A4260" s="138" t="s">
        <v>5094</v>
      </c>
      <c r="B4260" s="139">
        <v>349000</v>
      </c>
      <c r="C4260" s="128">
        <f t="shared" si="156"/>
        <v>13972500</v>
      </c>
      <c r="D4260" s="129">
        <f t="shared" si="155"/>
        <v>366450</v>
      </c>
      <c r="E4260" s="137" t="s">
        <v>7180</v>
      </c>
      <c r="F4260" s="140"/>
      <c r="G4260" s="126"/>
      <c r="H4260" s="126"/>
      <c r="I4260" s="126"/>
      <c r="J4260" s="126"/>
      <c r="K4260" s="126"/>
    </row>
    <row r="4261" spans="1:11" s="122" customFormat="1">
      <c r="A4261" s="138" t="s">
        <v>5095</v>
      </c>
      <c r="B4261" s="139">
        <v>350000</v>
      </c>
      <c r="C4261" s="128">
        <f t="shared" si="156"/>
        <v>14012500</v>
      </c>
      <c r="D4261" s="129">
        <f t="shared" si="155"/>
        <v>367500</v>
      </c>
      <c r="E4261" s="137" t="s">
        <v>7180</v>
      </c>
      <c r="F4261" s="140"/>
      <c r="G4261" s="126"/>
      <c r="H4261" s="126"/>
      <c r="I4261" s="126"/>
      <c r="J4261" s="126"/>
      <c r="K4261" s="126"/>
    </row>
    <row r="4262" spans="1:11" s="122" customFormat="1">
      <c r="A4262" s="138" t="s">
        <v>5096</v>
      </c>
      <c r="B4262" s="139">
        <v>351000</v>
      </c>
      <c r="C4262" s="128">
        <f t="shared" si="156"/>
        <v>14052500</v>
      </c>
      <c r="D4262" s="129">
        <f t="shared" si="155"/>
        <v>368550</v>
      </c>
      <c r="E4262" s="137" t="s">
        <v>7180</v>
      </c>
      <c r="F4262" s="140"/>
      <c r="G4262" s="126"/>
      <c r="H4262" s="126"/>
      <c r="I4262" s="126"/>
      <c r="J4262" s="126"/>
      <c r="K4262" s="126"/>
    </row>
    <row r="4263" spans="1:11" s="122" customFormat="1">
      <c r="A4263" s="138" t="s">
        <v>5097</v>
      </c>
      <c r="B4263" s="139">
        <v>352000</v>
      </c>
      <c r="C4263" s="128">
        <f t="shared" si="156"/>
        <v>14092500</v>
      </c>
      <c r="D4263" s="129">
        <f t="shared" si="155"/>
        <v>369600</v>
      </c>
      <c r="E4263" s="137" t="s">
        <v>7180</v>
      </c>
      <c r="F4263" s="140"/>
      <c r="G4263" s="126"/>
      <c r="H4263" s="126"/>
      <c r="I4263" s="126"/>
      <c r="J4263" s="126"/>
      <c r="K4263" s="126"/>
    </row>
    <row r="4264" spans="1:11" s="122" customFormat="1">
      <c r="A4264" s="138" t="s">
        <v>5098</v>
      </c>
      <c r="B4264" s="139">
        <v>353000</v>
      </c>
      <c r="C4264" s="128">
        <f t="shared" si="156"/>
        <v>14132500</v>
      </c>
      <c r="D4264" s="129">
        <f t="shared" si="155"/>
        <v>370650</v>
      </c>
      <c r="E4264" s="137" t="s">
        <v>7180</v>
      </c>
      <c r="F4264" s="140"/>
      <c r="G4264" s="126"/>
      <c r="H4264" s="126"/>
      <c r="I4264" s="126"/>
      <c r="J4264" s="126"/>
      <c r="K4264" s="126"/>
    </row>
    <row r="4265" spans="1:11" s="122" customFormat="1">
      <c r="A4265" s="138" t="s">
        <v>5099</v>
      </c>
      <c r="B4265" s="139">
        <v>354000</v>
      </c>
      <c r="C4265" s="128">
        <f t="shared" si="156"/>
        <v>14172500</v>
      </c>
      <c r="D4265" s="129">
        <f t="shared" si="155"/>
        <v>371700</v>
      </c>
      <c r="E4265" s="137" t="s">
        <v>7180</v>
      </c>
      <c r="F4265" s="140"/>
      <c r="G4265" s="126"/>
      <c r="H4265" s="126"/>
      <c r="I4265" s="126"/>
      <c r="J4265" s="126"/>
      <c r="K4265" s="126"/>
    </row>
    <row r="4266" spans="1:11" s="122" customFormat="1">
      <c r="A4266" s="138" t="s">
        <v>5100</v>
      </c>
      <c r="B4266" s="139">
        <v>355000</v>
      </c>
      <c r="C4266" s="128">
        <f t="shared" si="156"/>
        <v>14212500</v>
      </c>
      <c r="D4266" s="129">
        <f t="shared" si="155"/>
        <v>372750</v>
      </c>
      <c r="E4266" s="137" t="s">
        <v>7180</v>
      </c>
      <c r="F4266" s="140"/>
      <c r="G4266" s="126"/>
      <c r="H4266" s="126"/>
      <c r="I4266" s="126"/>
      <c r="J4266" s="126"/>
      <c r="K4266" s="126"/>
    </row>
    <row r="4267" spans="1:11" s="122" customFormat="1">
      <c r="A4267" s="138" t="s">
        <v>5101</v>
      </c>
      <c r="B4267" s="139">
        <v>356000</v>
      </c>
      <c r="C4267" s="128">
        <f t="shared" si="156"/>
        <v>14252500</v>
      </c>
      <c r="D4267" s="129">
        <f t="shared" si="155"/>
        <v>373800</v>
      </c>
      <c r="E4267" s="137" t="s">
        <v>7180</v>
      </c>
      <c r="F4267" s="140"/>
      <c r="G4267" s="126"/>
      <c r="H4267" s="126"/>
      <c r="I4267" s="126"/>
      <c r="J4267" s="126"/>
      <c r="K4267" s="126"/>
    </row>
    <row r="4268" spans="1:11" s="122" customFormat="1">
      <c r="A4268" s="138" t="s">
        <v>5102</v>
      </c>
      <c r="B4268" s="139">
        <v>357000</v>
      </c>
      <c r="C4268" s="128">
        <f t="shared" si="156"/>
        <v>14292500</v>
      </c>
      <c r="D4268" s="129">
        <f t="shared" si="155"/>
        <v>374850</v>
      </c>
      <c r="E4268" s="137" t="s">
        <v>7180</v>
      </c>
      <c r="F4268" s="140"/>
      <c r="G4268" s="126"/>
      <c r="H4268" s="126"/>
      <c r="I4268" s="126"/>
      <c r="J4268" s="126"/>
      <c r="K4268" s="126"/>
    </row>
    <row r="4269" spans="1:11" s="122" customFormat="1">
      <c r="A4269" s="138" t="s">
        <v>5103</v>
      </c>
      <c r="B4269" s="139">
        <v>358000</v>
      </c>
      <c r="C4269" s="128">
        <f t="shared" si="156"/>
        <v>14332500</v>
      </c>
      <c r="D4269" s="129">
        <f t="shared" si="155"/>
        <v>375900</v>
      </c>
      <c r="E4269" s="137" t="s">
        <v>7180</v>
      </c>
      <c r="F4269" s="140"/>
      <c r="G4269" s="126"/>
      <c r="H4269" s="126"/>
      <c r="I4269" s="126"/>
      <c r="J4269" s="126"/>
      <c r="K4269" s="126"/>
    </row>
    <row r="4270" spans="1:11" s="122" customFormat="1">
      <c r="A4270" s="138" t="s">
        <v>5104</v>
      </c>
      <c r="B4270" s="139">
        <v>359000</v>
      </c>
      <c r="C4270" s="128">
        <f t="shared" si="156"/>
        <v>14372500</v>
      </c>
      <c r="D4270" s="129">
        <f t="shared" si="155"/>
        <v>376950</v>
      </c>
      <c r="E4270" s="137" t="s">
        <v>7180</v>
      </c>
      <c r="F4270" s="140"/>
      <c r="G4270" s="126"/>
      <c r="H4270" s="126"/>
      <c r="I4270" s="126"/>
      <c r="J4270" s="126"/>
      <c r="K4270" s="126"/>
    </row>
    <row r="4271" spans="1:11" s="122" customFormat="1">
      <c r="A4271" s="138" t="s">
        <v>5105</v>
      </c>
      <c r="B4271" s="139">
        <v>360000</v>
      </c>
      <c r="C4271" s="128">
        <f t="shared" si="156"/>
        <v>14412500</v>
      </c>
      <c r="D4271" s="129">
        <f t="shared" si="155"/>
        <v>378000</v>
      </c>
      <c r="E4271" s="137" t="s">
        <v>7180</v>
      </c>
      <c r="F4271" s="140"/>
      <c r="G4271" s="126"/>
      <c r="H4271" s="126"/>
      <c r="I4271" s="126"/>
      <c r="J4271" s="126"/>
      <c r="K4271" s="126"/>
    </row>
    <row r="4272" spans="1:11" s="122" customFormat="1">
      <c r="A4272" s="138" t="s">
        <v>5106</v>
      </c>
      <c r="B4272" s="139">
        <v>361000</v>
      </c>
      <c r="C4272" s="128">
        <f t="shared" si="156"/>
        <v>14452500</v>
      </c>
      <c r="D4272" s="129">
        <f t="shared" si="155"/>
        <v>379050</v>
      </c>
      <c r="E4272" s="137" t="s">
        <v>7180</v>
      </c>
      <c r="F4272" s="140"/>
      <c r="G4272" s="126"/>
      <c r="H4272" s="126"/>
      <c r="I4272" s="126"/>
      <c r="J4272" s="126"/>
      <c r="K4272" s="126"/>
    </row>
    <row r="4273" spans="1:11" s="122" customFormat="1">
      <c r="A4273" s="138" t="s">
        <v>5107</v>
      </c>
      <c r="B4273" s="139">
        <v>362000</v>
      </c>
      <c r="C4273" s="128">
        <f t="shared" si="156"/>
        <v>14492500</v>
      </c>
      <c r="D4273" s="129">
        <f t="shared" si="155"/>
        <v>380100</v>
      </c>
      <c r="E4273" s="137" t="s">
        <v>7180</v>
      </c>
      <c r="F4273" s="140"/>
      <c r="G4273" s="126"/>
      <c r="H4273" s="126"/>
      <c r="I4273" s="126"/>
      <c r="J4273" s="126"/>
      <c r="K4273" s="126"/>
    </row>
    <row r="4274" spans="1:11" s="122" customFormat="1">
      <c r="A4274" s="138" t="s">
        <v>5108</v>
      </c>
      <c r="B4274" s="139">
        <v>363000</v>
      </c>
      <c r="C4274" s="128">
        <f t="shared" si="156"/>
        <v>14532500</v>
      </c>
      <c r="D4274" s="129">
        <f t="shared" si="155"/>
        <v>381150</v>
      </c>
      <c r="E4274" s="137" t="s">
        <v>7180</v>
      </c>
      <c r="F4274" s="140"/>
      <c r="G4274" s="126"/>
      <c r="H4274" s="126"/>
      <c r="I4274" s="126"/>
      <c r="J4274" s="126"/>
      <c r="K4274" s="126"/>
    </row>
    <row r="4275" spans="1:11" s="122" customFormat="1">
      <c r="A4275" s="138" t="s">
        <v>5109</v>
      </c>
      <c r="B4275" s="139">
        <v>364000</v>
      </c>
      <c r="C4275" s="128">
        <f t="shared" si="156"/>
        <v>14572500</v>
      </c>
      <c r="D4275" s="129">
        <f t="shared" si="155"/>
        <v>382200</v>
      </c>
      <c r="E4275" s="137" t="s">
        <v>7180</v>
      </c>
      <c r="F4275" s="140"/>
      <c r="G4275" s="126"/>
      <c r="H4275" s="126"/>
      <c r="I4275" s="126"/>
      <c r="J4275" s="126"/>
      <c r="K4275" s="126"/>
    </row>
    <row r="4276" spans="1:11" s="122" customFormat="1">
      <c r="A4276" s="138" t="s">
        <v>5110</v>
      </c>
      <c r="B4276" s="139">
        <v>365000</v>
      </c>
      <c r="C4276" s="128">
        <f t="shared" si="156"/>
        <v>14612500</v>
      </c>
      <c r="D4276" s="129">
        <f t="shared" si="155"/>
        <v>383250</v>
      </c>
      <c r="E4276" s="137" t="s">
        <v>7180</v>
      </c>
      <c r="F4276" s="140"/>
      <c r="G4276" s="126"/>
      <c r="H4276" s="126"/>
      <c r="I4276" s="126"/>
      <c r="J4276" s="126"/>
      <c r="K4276" s="126"/>
    </row>
    <row r="4277" spans="1:11" s="122" customFormat="1">
      <c r="A4277" s="138" t="s">
        <v>5111</v>
      </c>
      <c r="B4277" s="139">
        <v>366000</v>
      </c>
      <c r="C4277" s="128">
        <f t="shared" si="156"/>
        <v>14652500</v>
      </c>
      <c r="D4277" s="129">
        <f t="shared" si="155"/>
        <v>384300</v>
      </c>
      <c r="E4277" s="137" t="s">
        <v>7180</v>
      </c>
      <c r="F4277" s="140"/>
      <c r="G4277" s="126"/>
      <c r="H4277" s="126"/>
      <c r="I4277" s="126"/>
      <c r="J4277" s="126"/>
      <c r="K4277" s="126"/>
    </row>
    <row r="4278" spans="1:11" s="122" customFormat="1">
      <c r="A4278" s="138" t="s">
        <v>5112</v>
      </c>
      <c r="B4278" s="139">
        <v>367000</v>
      </c>
      <c r="C4278" s="128">
        <f t="shared" si="156"/>
        <v>14692500</v>
      </c>
      <c r="D4278" s="129">
        <f t="shared" si="155"/>
        <v>385350</v>
      </c>
      <c r="E4278" s="137" t="s">
        <v>7180</v>
      </c>
      <c r="F4278" s="140"/>
      <c r="G4278" s="126"/>
      <c r="H4278" s="126"/>
      <c r="I4278" s="126"/>
      <c r="J4278" s="126"/>
      <c r="K4278" s="126"/>
    </row>
    <row r="4279" spans="1:11" s="122" customFormat="1">
      <c r="A4279" s="138" t="s">
        <v>5113</v>
      </c>
      <c r="B4279" s="139">
        <v>368000</v>
      </c>
      <c r="C4279" s="128">
        <f t="shared" si="156"/>
        <v>14732500</v>
      </c>
      <c r="D4279" s="129">
        <f t="shared" si="155"/>
        <v>386400</v>
      </c>
      <c r="E4279" s="137" t="s">
        <v>7180</v>
      </c>
      <c r="F4279" s="140"/>
      <c r="G4279" s="126"/>
      <c r="H4279" s="126"/>
      <c r="I4279" s="126"/>
      <c r="J4279" s="126"/>
      <c r="K4279" s="126"/>
    </row>
    <row r="4280" spans="1:11" s="122" customFormat="1">
      <c r="A4280" s="138" t="s">
        <v>5114</v>
      </c>
      <c r="B4280" s="139">
        <v>369000</v>
      </c>
      <c r="C4280" s="128">
        <f t="shared" si="156"/>
        <v>14772500</v>
      </c>
      <c r="D4280" s="129">
        <f t="shared" si="155"/>
        <v>387450</v>
      </c>
      <c r="E4280" s="137" t="s">
        <v>7180</v>
      </c>
      <c r="F4280" s="140"/>
      <c r="G4280" s="126"/>
      <c r="H4280" s="126"/>
      <c r="I4280" s="126"/>
      <c r="J4280" s="126"/>
      <c r="K4280" s="126"/>
    </row>
    <row r="4281" spans="1:11" s="122" customFormat="1">
      <c r="A4281" s="138" t="s">
        <v>5115</v>
      </c>
      <c r="B4281" s="139">
        <v>370000</v>
      </c>
      <c r="C4281" s="128">
        <f t="shared" si="156"/>
        <v>14812500</v>
      </c>
      <c r="D4281" s="129">
        <f t="shared" si="155"/>
        <v>388500</v>
      </c>
      <c r="E4281" s="137" t="s">
        <v>7180</v>
      </c>
      <c r="F4281" s="140"/>
      <c r="G4281" s="126"/>
      <c r="H4281" s="126"/>
      <c r="I4281" s="126"/>
      <c r="J4281" s="126"/>
      <c r="K4281" s="126"/>
    </row>
    <row r="4282" spans="1:11" s="122" customFormat="1">
      <c r="A4282" s="138" t="s">
        <v>5116</v>
      </c>
      <c r="B4282" s="139">
        <v>371000</v>
      </c>
      <c r="C4282" s="128">
        <f t="shared" si="156"/>
        <v>14852500</v>
      </c>
      <c r="D4282" s="129">
        <f t="shared" si="155"/>
        <v>389550</v>
      </c>
      <c r="E4282" s="137" t="s">
        <v>7180</v>
      </c>
      <c r="F4282" s="140"/>
      <c r="G4282" s="126"/>
      <c r="H4282" s="126"/>
      <c r="I4282" s="126"/>
      <c r="J4282" s="126"/>
      <c r="K4282" s="126"/>
    </row>
    <row r="4283" spans="1:11" s="122" customFormat="1">
      <c r="A4283" s="138" t="s">
        <v>5117</v>
      </c>
      <c r="B4283" s="139">
        <v>372000</v>
      </c>
      <c r="C4283" s="128">
        <f t="shared" si="156"/>
        <v>14892500</v>
      </c>
      <c r="D4283" s="129">
        <f t="shared" si="155"/>
        <v>390600</v>
      </c>
      <c r="E4283" s="137" t="s">
        <v>7180</v>
      </c>
      <c r="F4283" s="140"/>
      <c r="G4283" s="126"/>
      <c r="H4283" s="126"/>
      <c r="I4283" s="126"/>
      <c r="J4283" s="126"/>
      <c r="K4283" s="126"/>
    </row>
    <row r="4284" spans="1:11" s="122" customFormat="1">
      <c r="A4284" s="138" t="s">
        <v>5118</v>
      </c>
      <c r="B4284" s="139">
        <v>373000</v>
      </c>
      <c r="C4284" s="128">
        <f t="shared" si="156"/>
        <v>14932500</v>
      </c>
      <c r="D4284" s="129">
        <f t="shared" si="155"/>
        <v>391650</v>
      </c>
      <c r="E4284" s="137" t="s">
        <v>7180</v>
      </c>
      <c r="F4284" s="140"/>
      <c r="G4284" s="126"/>
      <c r="H4284" s="126"/>
      <c r="I4284" s="126"/>
      <c r="J4284" s="126"/>
      <c r="K4284" s="126"/>
    </row>
    <row r="4285" spans="1:11" s="122" customFormat="1">
      <c r="A4285" s="138" t="s">
        <v>5119</v>
      </c>
      <c r="B4285" s="139">
        <v>374000</v>
      </c>
      <c r="C4285" s="128">
        <f t="shared" si="156"/>
        <v>14972500</v>
      </c>
      <c r="D4285" s="129">
        <f t="shared" si="155"/>
        <v>392700</v>
      </c>
      <c r="E4285" s="137" t="s">
        <v>7180</v>
      </c>
      <c r="F4285" s="140"/>
      <c r="G4285" s="126"/>
      <c r="H4285" s="126"/>
      <c r="I4285" s="126"/>
      <c r="J4285" s="126"/>
      <c r="K4285" s="126"/>
    </row>
    <row r="4286" spans="1:11" s="122" customFormat="1">
      <c r="A4286" s="138" t="s">
        <v>5120</v>
      </c>
      <c r="B4286" s="139">
        <v>375000</v>
      </c>
      <c r="C4286" s="128">
        <f t="shared" si="156"/>
        <v>15012500</v>
      </c>
      <c r="D4286" s="129">
        <f t="shared" si="155"/>
        <v>393750</v>
      </c>
      <c r="E4286" s="137" t="s">
        <v>7180</v>
      </c>
      <c r="F4286" s="140"/>
      <c r="G4286" s="126"/>
      <c r="H4286" s="126"/>
      <c r="I4286" s="126"/>
      <c r="J4286" s="126"/>
      <c r="K4286" s="126"/>
    </row>
    <row r="4287" spans="1:11" s="122" customFormat="1">
      <c r="A4287" s="138" t="s">
        <v>5121</v>
      </c>
      <c r="B4287" s="139">
        <v>376000</v>
      </c>
      <c r="C4287" s="128">
        <f t="shared" si="156"/>
        <v>15052500</v>
      </c>
      <c r="D4287" s="129">
        <f t="shared" si="155"/>
        <v>394800</v>
      </c>
      <c r="E4287" s="137" t="s">
        <v>7180</v>
      </c>
      <c r="F4287" s="140"/>
      <c r="G4287" s="126"/>
      <c r="H4287" s="126"/>
      <c r="I4287" s="126"/>
      <c r="J4287" s="126"/>
      <c r="K4287" s="126"/>
    </row>
    <row r="4288" spans="1:11" s="122" customFormat="1">
      <c r="A4288" s="138" t="s">
        <v>5122</v>
      </c>
      <c r="B4288" s="139">
        <v>377000</v>
      </c>
      <c r="C4288" s="128">
        <f t="shared" si="156"/>
        <v>15092500</v>
      </c>
      <c r="D4288" s="129">
        <f t="shared" si="155"/>
        <v>395850</v>
      </c>
      <c r="E4288" s="137" t="s">
        <v>7180</v>
      </c>
      <c r="F4288" s="140"/>
      <c r="G4288" s="126"/>
      <c r="H4288" s="126"/>
      <c r="I4288" s="126"/>
      <c r="J4288" s="126"/>
      <c r="K4288" s="126"/>
    </row>
    <row r="4289" spans="1:11" s="122" customFormat="1">
      <c r="A4289" s="138" t="s">
        <v>5123</v>
      </c>
      <c r="B4289" s="139">
        <v>378000</v>
      </c>
      <c r="C4289" s="128">
        <f t="shared" si="156"/>
        <v>15132500</v>
      </c>
      <c r="D4289" s="129">
        <f t="shared" si="155"/>
        <v>396900</v>
      </c>
      <c r="E4289" s="137" t="s">
        <v>7180</v>
      </c>
      <c r="F4289" s="140"/>
      <c r="G4289" s="126"/>
      <c r="H4289" s="126"/>
      <c r="I4289" s="126"/>
      <c r="J4289" s="126"/>
      <c r="K4289" s="126"/>
    </row>
    <row r="4290" spans="1:11" s="122" customFormat="1">
      <c r="A4290" s="138" t="s">
        <v>5124</v>
      </c>
      <c r="B4290" s="139">
        <v>379000</v>
      </c>
      <c r="C4290" s="128">
        <f t="shared" si="156"/>
        <v>15172500</v>
      </c>
      <c r="D4290" s="129">
        <f t="shared" ref="D4290:D4353" si="157">SUM($G$2)*(B4290*0.001)</f>
        <v>397950</v>
      </c>
      <c r="E4290" s="137" t="s">
        <v>7180</v>
      </c>
      <c r="F4290" s="140"/>
      <c r="G4290" s="126"/>
      <c r="H4290" s="126"/>
      <c r="I4290" s="126"/>
      <c r="J4290" s="126"/>
      <c r="K4290" s="126"/>
    </row>
    <row r="4291" spans="1:11" s="122" customFormat="1">
      <c r="A4291" s="138" t="s">
        <v>5125</v>
      </c>
      <c r="B4291" s="139">
        <v>380000</v>
      </c>
      <c r="C4291" s="128">
        <f t="shared" si="156"/>
        <v>15212500</v>
      </c>
      <c r="D4291" s="129">
        <f t="shared" si="157"/>
        <v>399000</v>
      </c>
      <c r="E4291" s="137" t="s">
        <v>7180</v>
      </c>
      <c r="F4291" s="140"/>
      <c r="G4291" s="126"/>
      <c r="H4291" s="126"/>
      <c r="I4291" s="126"/>
      <c r="J4291" s="126"/>
      <c r="K4291" s="126"/>
    </row>
    <row r="4292" spans="1:11" s="122" customFormat="1">
      <c r="A4292" s="138" t="s">
        <v>5126</v>
      </c>
      <c r="B4292" s="139">
        <v>381000</v>
      </c>
      <c r="C4292" s="128">
        <f t="shared" si="156"/>
        <v>15252500</v>
      </c>
      <c r="D4292" s="129">
        <f t="shared" si="157"/>
        <v>400050</v>
      </c>
      <c r="E4292" s="137" t="s">
        <v>7180</v>
      </c>
      <c r="F4292" s="140"/>
      <c r="G4292" s="126"/>
      <c r="H4292" s="126"/>
      <c r="I4292" s="126"/>
      <c r="J4292" s="126"/>
      <c r="K4292" s="126"/>
    </row>
    <row r="4293" spans="1:11" s="122" customFormat="1">
      <c r="A4293" s="138" t="s">
        <v>5127</v>
      </c>
      <c r="B4293" s="139">
        <v>382000</v>
      </c>
      <c r="C4293" s="128">
        <f t="shared" si="156"/>
        <v>15292500</v>
      </c>
      <c r="D4293" s="129">
        <f t="shared" si="157"/>
        <v>401100</v>
      </c>
      <c r="E4293" s="137" t="s">
        <v>7180</v>
      </c>
      <c r="F4293" s="140"/>
      <c r="G4293" s="126"/>
      <c r="H4293" s="126"/>
      <c r="I4293" s="126"/>
      <c r="J4293" s="126"/>
      <c r="K4293" s="126"/>
    </row>
    <row r="4294" spans="1:11" s="122" customFormat="1">
      <c r="A4294" s="138" t="s">
        <v>5128</v>
      </c>
      <c r="B4294" s="139">
        <v>383000</v>
      </c>
      <c r="C4294" s="128">
        <f t="shared" si="156"/>
        <v>15332500</v>
      </c>
      <c r="D4294" s="129">
        <f t="shared" si="157"/>
        <v>402150</v>
      </c>
      <c r="E4294" s="137" t="s">
        <v>7180</v>
      </c>
      <c r="F4294" s="140"/>
      <c r="G4294" s="126"/>
      <c r="H4294" s="126"/>
      <c r="I4294" s="126"/>
      <c r="J4294" s="126"/>
      <c r="K4294" s="126"/>
    </row>
    <row r="4295" spans="1:11" s="122" customFormat="1">
      <c r="A4295" s="138" t="s">
        <v>5129</v>
      </c>
      <c r="B4295" s="139">
        <v>384000</v>
      </c>
      <c r="C4295" s="128">
        <f t="shared" si="156"/>
        <v>15372500</v>
      </c>
      <c r="D4295" s="129">
        <f t="shared" si="157"/>
        <v>403200</v>
      </c>
      <c r="E4295" s="137" t="s">
        <v>7180</v>
      </c>
      <c r="F4295" s="140"/>
      <c r="G4295" s="126"/>
      <c r="H4295" s="126"/>
      <c r="I4295" s="126"/>
      <c r="J4295" s="126"/>
      <c r="K4295" s="126"/>
    </row>
    <row r="4296" spans="1:11" s="122" customFormat="1">
      <c r="A4296" s="138" t="s">
        <v>5130</v>
      </c>
      <c r="B4296" s="139">
        <v>385000</v>
      </c>
      <c r="C4296" s="128">
        <f t="shared" si="156"/>
        <v>15412500</v>
      </c>
      <c r="D4296" s="129">
        <f t="shared" si="157"/>
        <v>404250</v>
      </c>
      <c r="E4296" s="137" t="s">
        <v>7180</v>
      </c>
      <c r="F4296" s="140"/>
      <c r="G4296" s="126"/>
      <c r="H4296" s="126"/>
      <c r="I4296" s="126"/>
      <c r="J4296" s="126"/>
      <c r="K4296" s="126"/>
    </row>
    <row r="4297" spans="1:11" s="122" customFormat="1">
      <c r="A4297" s="138" t="s">
        <v>5131</v>
      </c>
      <c r="B4297" s="139">
        <v>386000</v>
      </c>
      <c r="C4297" s="128">
        <f t="shared" si="156"/>
        <v>15452500</v>
      </c>
      <c r="D4297" s="129">
        <f t="shared" si="157"/>
        <v>405300</v>
      </c>
      <c r="E4297" s="137" t="s">
        <v>7180</v>
      </c>
      <c r="F4297" s="140"/>
      <c r="G4297" s="126"/>
      <c r="H4297" s="126"/>
      <c r="I4297" s="126"/>
      <c r="J4297" s="126"/>
      <c r="K4297" s="126"/>
    </row>
    <row r="4298" spans="1:11" s="122" customFormat="1">
      <c r="A4298" s="138" t="s">
        <v>5132</v>
      </c>
      <c r="B4298" s="139">
        <v>387000</v>
      </c>
      <c r="C4298" s="128">
        <f t="shared" ref="C4298:C4361" si="158">C4297+40000</f>
        <v>15492500</v>
      </c>
      <c r="D4298" s="129">
        <f t="shared" si="157"/>
        <v>406350</v>
      </c>
      <c r="E4298" s="137" t="s">
        <v>7180</v>
      </c>
      <c r="F4298" s="140"/>
      <c r="G4298" s="126"/>
      <c r="H4298" s="126"/>
      <c r="I4298" s="126"/>
      <c r="J4298" s="126"/>
      <c r="K4298" s="126"/>
    </row>
    <row r="4299" spans="1:11" s="122" customFormat="1">
      <c r="A4299" s="138" t="s">
        <v>5133</v>
      </c>
      <c r="B4299" s="139">
        <v>388000</v>
      </c>
      <c r="C4299" s="128">
        <f t="shared" si="158"/>
        <v>15532500</v>
      </c>
      <c r="D4299" s="129">
        <f t="shared" si="157"/>
        <v>407400</v>
      </c>
      <c r="E4299" s="137" t="s">
        <v>7180</v>
      </c>
      <c r="F4299" s="140"/>
      <c r="G4299" s="126"/>
      <c r="H4299" s="126"/>
      <c r="I4299" s="126"/>
      <c r="J4299" s="126"/>
      <c r="K4299" s="126"/>
    </row>
    <row r="4300" spans="1:11" s="122" customFormat="1">
      <c r="A4300" s="138" t="s">
        <v>5134</v>
      </c>
      <c r="B4300" s="139">
        <v>389000</v>
      </c>
      <c r="C4300" s="128">
        <f t="shared" si="158"/>
        <v>15572500</v>
      </c>
      <c r="D4300" s="129">
        <f t="shared" si="157"/>
        <v>408450</v>
      </c>
      <c r="E4300" s="137" t="s">
        <v>7180</v>
      </c>
      <c r="F4300" s="140"/>
      <c r="G4300" s="126"/>
      <c r="H4300" s="126"/>
      <c r="I4300" s="126"/>
      <c r="J4300" s="126"/>
      <c r="K4300" s="126"/>
    </row>
    <row r="4301" spans="1:11" s="122" customFormat="1">
      <c r="A4301" s="138" t="s">
        <v>5135</v>
      </c>
      <c r="B4301" s="139">
        <v>390000</v>
      </c>
      <c r="C4301" s="128">
        <f t="shared" si="158"/>
        <v>15612500</v>
      </c>
      <c r="D4301" s="129">
        <f t="shared" si="157"/>
        <v>409500</v>
      </c>
      <c r="E4301" s="137" t="s">
        <v>7180</v>
      </c>
      <c r="F4301" s="140"/>
      <c r="G4301" s="126"/>
      <c r="H4301" s="126"/>
      <c r="I4301" s="126"/>
      <c r="J4301" s="126"/>
      <c r="K4301" s="126"/>
    </row>
    <row r="4302" spans="1:11" s="122" customFormat="1">
      <c r="A4302" s="138" t="s">
        <v>5136</v>
      </c>
      <c r="B4302" s="139">
        <v>391000</v>
      </c>
      <c r="C4302" s="128">
        <f t="shared" si="158"/>
        <v>15652500</v>
      </c>
      <c r="D4302" s="129">
        <f t="shared" si="157"/>
        <v>410550</v>
      </c>
      <c r="E4302" s="137" t="s">
        <v>7180</v>
      </c>
      <c r="F4302" s="140"/>
      <c r="G4302" s="126"/>
      <c r="H4302" s="126"/>
      <c r="I4302" s="126"/>
      <c r="J4302" s="126"/>
      <c r="K4302" s="126"/>
    </row>
    <row r="4303" spans="1:11" s="122" customFormat="1">
      <c r="A4303" s="138" t="s">
        <v>5137</v>
      </c>
      <c r="B4303" s="139">
        <v>392000</v>
      </c>
      <c r="C4303" s="128">
        <f t="shared" si="158"/>
        <v>15692500</v>
      </c>
      <c r="D4303" s="129">
        <f t="shared" si="157"/>
        <v>411600</v>
      </c>
      <c r="E4303" s="137" t="s">
        <v>7180</v>
      </c>
      <c r="F4303" s="140"/>
      <c r="G4303" s="126"/>
      <c r="H4303" s="126"/>
      <c r="I4303" s="126"/>
      <c r="J4303" s="126"/>
      <c r="K4303" s="126"/>
    </row>
    <row r="4304" spans="1:11" s="122" customFormat="1">
      <c r="A4304" s="138" t="s">
        <v>5138</v>
      </c>
      <c r="B4304" s="139">
        <v>393000</v>
      </c>
      <c r="C4304" s="128">
        <f t="shared" si="158"/>
        <v>15732500</v>
      </c>
      <c r="D4304" s="129">
        <f t="shared" si="157"/>
        <v>412650</v>
      </c>
      <c r="E4304" s="137" t="s">
        <v>7180</v>
      </c>
      <c r="F4304" s="140"/>
      <c r="G4304" s="126"/>
      <c r="H4304" s="126"/>
      <c r="I4304" s="126"/>
      <c r="J4304" s="126"/>
      <c r="K4304" s="126"/>
    </row>
    <row r="4305" spans="1:11" s="122" customFormat="1">
      <c r="A4305" s="138" t="s">
        <v>5139</v>
      </c>
      <c r="B4305" s="139">
        <v>394000</v>
      </c>
      <c r="C4305" s="128">
        <f t="shared" si="158"/>
        <v>15772500</v>
      </c>
      <c r="D4305" s="129">
        <f t="shared" si="157"/>
        <v>413700</v>
      </c>
      <c r="E4305" s="137" t="s">
        <v>7180</v>
      </c>
      <c r="F4305" s="140"/>
      <c r="G4305" s="126"/>
      <c r="H4305" s="126"/>
      <c r="I4305" s="126"/>
      <c r="J4305" s="126"/>
      <c r="K4305" s="126"/>
    </row>
    <row r="4306" spans="1:11" s="122" customFormat="1">
      <c r="A4306" s="138" t="s">
        <v>5140</v>
      </c>
      <c r="B4306" s="139">
        <v>395000</v>
      </c>
      <c r="C4306" s="128">
        <f t="shared" si="158"/>
        <v>15812500</v>
      </c>
      <c r="D4306" s="129">
        <f t="shared" si="157"/>
        <v>414750</v>
      </c>
      <c r="E4306" s="137" t="s">
        <v>7180</v>
      </c>
      <c r="F4306" s="140"/>
      <c r="G4306" s="126"/>
      <c r="H4306" s="126"/>
      <c r="I4306" s="126"/>
      <c r="J4306" s="126"/>
      <c r="K4306" s="126"/>
    </row>
    <row r="4307" spans="1:11" s="122" customFormat="1">
      <c r="A4307" s="138" t="s">
        <v>5141</v>
      </c>
      <c r="B4307" s="139">
        <v>396000</v>
      </c>
      <c r="C4307" s="128">
        <f t="shared" si="158"/>
        <v>15852500</v>
      </c>
      <c r="D4307" s="129">
        <f t="shared" si="157"/>
        <v>415800</v>
      </c>
      <c r="E4307" s="137" t="s">
        <v>7180</v>
      </c>
      <c r="F4307" s="140"/>
      <c r="G4307" s="126"/>
      <c r="H4307" s="126"/>
      <c r="I4307" s="126"/>
      <c r="J4307" s="126"/>
      <c r="K4307" s="126"/>
    </row>
    <row r="4308" spans="1:11" s="122" customFormat="1">
      <c r="A4308" s="138" t="s">
        <v>5142</v>
      </c>
      <c r="B4308" s="139">
        <v>397000</v>
      </c>
      <c r="C4308" s="128">
        <f t="shared" si="158"/>
        <v>15892500</v>
      </c>
      <c r="D4308" s="129">
        <f t="shared" si="157"/>
        <v>416850</v>
      </c>
      <c r="E4308" s="137" t="s">
        <v>7180</v>
      </c>
      <c r="F4308" s="140"/>
      <c r="G4308" s="126"/>
      <c r="H4308" s="126"/>
      <c r="I4308" s="126"/>
      <c r="J4308" s="126"/>
      <c r="K4308" s="126"/>
    </row>
    <row r="4309" spans="1:11" s="122" customFormat="1">
      <c r="A4309" s="138" t="s">
        <v>5143</v>
      </c>
      <c r="B4309" s="139">
        <v>398000</v>
      </c>
      <c r="C4309" s="128">
        <f t="shared" si="158"/>
        <v>15932500</v>
      </c>
      <c r="D4309" s="129">
        <f t="shared" si="157"/>
        <v>417900</v>
      </c>
      <c r="E4309" s="137" t="s">
        <v>7180</v>
      </c>
      <c r="F4309" s="140"/>
      <c r="G4309" s="126"/>
      <c r="H4309" s="126"/>
      <c r="I4309" s="126"/>
      <c r="J4309" s="126"/>
      <c r="K4309" s="126"/>
    </row>
    <row r="4310" spans="1:11" s="122" customFormat="1">
      <c r="A4310" s="138" t="s">
        <v>5144</v>
      </c>
      <c r="B4310" s="139">
        <v>399000</v>
      </c>
      <c r="C4310" s="128">
        <f t="shared" si="158"/>
        <v>15972500</v>
      </c>
      <c r="D4310" s="129">
        <f t="shared" si="157"/>
        <v>418950</v>
      </c>
      <c r="E4310" s="137" t="s">
        <v>7180</v>
      </c>
      <c r="F4310" s="140"/>
      <c r="G4310" s="126"/>
      <c r="H4310" s="126"/>
      <c r="I4310" s="126"/>
      <c r="J4310" s="126"/>
      <c r="K4310" s="126"/>
    </row>
    <row r="4311" spans="1:11" s="122" customFormat="1">
      <c r="A4311" s="138" t="s">
        <v>5145</v>
      </c>
      <c r="B4311" s="139">
        <v>400000</v>
      </c>
      <c r="C4311" s="128">
        <f t="shared" si="158"/>
        <v>16012500</v>
      </c>
      <c r="D4311" s="129">
        <f t="shared" si="157"/>
        <v>420000</v>
      </c>
      <c r="E4311" s="137" t="s">
        <v>7180</v>
      </c>
      <c r="F4311" s="140"/>
      <c r="G4311" s="126"/>
      <c r="H4311" s="126"/>
      <c r="I4311" s="126"/>
      <c r="J4311" s="126"/>
      <c r="K4311" s="126"/>
    </row>
    <row r="4312" spans="1:11" s="122" customFormat="1">
      <c r="A4312" s="138" t="s">
        <v>5146</v>
      </c>
      <c r="B4312" s="139">
        <v>401000</v>
      </c>
      <c r="C4312" s="128">
        <f t="shared" si="158"/>
        <v>16052500</v>
      </c>
      <c r="D4312" s="129">
        <f t="shared" si="157"/>
        <v>421050</v>
      </c>
      <c r="E4312" s="137" t="s">
        <v>7180</v>
      </c>
      <c r="F4312" s="140"/>
      <c r="G4312" s="126"/>
      <c r="H4312" s="126"/>
      <c r="I4312" s="126"/>
      <c r="J4312" s="126"/>
      <c r="K4312" s="126"/>
    </row>
    <row r="4313" spans="1:11" s="122" customFormat="1">
      <c r="A4313" s="138" t="s">
        <v>5147</v>
      </c>
      <c r="B4313" s="139">
        <v>402000</v>
      </c>
      <c r="C4313" s="128">
        <f t="shared" si="158"/>
        <v>16092500</v>
      </c>
      <c r="D4313" s="129">
        <f t="shared" si="157"/>
        <v>422100</v>
      </c>
      <c r="E4313" s="137" t="s">
        <v>7180</v>
      </c>
      <c r="F4313" s="140"/>
      <c r="G4313" s="126"/>
      <c r="H4313" s="126"/>
      <c r="I4313" s="126"/>
      <c r="J4313" s="126"/>
      <c r="K4313" s="126"/>
    </row>
    <row r="4314" spans="1:11" s="122" customFormat="1">
      <c r="A4314" s="138" t="s">
        <v>5148</v>
      </c>
      <c r="B4314" s="139">
        <v>403000</v>
      </c>
      <c r="C4314" s="128">
        <f t="shared" si="158"/>
        <v>16132500</v>
      </c>
      <c r="D4314" s="129">
        <f t="shared" si="157"/>
        <v>423150</v>
      </c>
      <c r="E4314" s="137" t="s">
        <v>7180</v>
      </c>
      <c r="F4314" s="140"/>
      <c r="G4314" s="126"/>
      <c r="H4314" s="126"/>
      <c r="I4314" s="126"/>
      <c r="J4314" s="126"/>
      <c r="K4314" s="126"/>
    </row>
    <row r="4315" spans="1:11" s="122" customFormat="1">
      <c r="A4315" s="138" t="s">
        <v>5149</v>
      </c>
      <c r="B4315" s="139">
        <v>404000</v>
      </c>
      <c r="C4315" s="128">
        <f t="shared" si="158"/>
        <v>16172500</v>
      </c>
      <c r="D4315" s="129">
        <f t="shared" si="157"/>
        <v>424200</v>
      </c>
      <c r="E4315" s="137" t="s">
        <v>7180</v>
      </c>
      <c r="F4315" s="140"/>
      <c r="G4315" s="126"/>
      <c r="H4315" s="126"/>
      <c r="I4315" s="126"/>
      <c r="J4315" s="126"/>
      <c r="K4315" s="126"/>
    </row>
    <row r="4316" spans="1:11" s="122" customFormat="1">
      <c r="A4316" s="138" t="s">
        <v>5150</v>
      </c>
      <c r="B4316" s="139">
        <v>405000</v>
      </c>
      <c r="C4316" s="128">
        <f t="shared" si="158"/>
        <v>16212500</v>
      </c>
      <c r="D4316" s="129">
        <f t="shared" si="157"/>
        <v>425250</v>
      </c>
      <c r="E4316" s="137" t="s">
        <v>7180</v>
      </c>
      <c r="F4316" s="140"/>
      <c r="G4316" s="126"/>
      <c r="H4316" s="126"/>
      <c r="I4316" s="126"/>
      <c r="J4316" s="126"/>
      <c r="K4316" s="126"/>
    </row>
    <row r="4317" spans="1:11" s="122" customFormat="1">
      <c r="A4317" s="138" t="s">
        <v>5151</v>
      </c>
      <c r="B4317" s="139">
        <v>406000</v>
      </c>
      <c r="C4317" s="128">
        <f t="shared" si="158"/>
        <v>16252500</v>
      </c>
      <c r="D4317" s="129">
        <f t="shared" si="157"/>
        <v>426300</v>
      </c>
      <c r="E4317" s="137" t="s">
        <v>7180</v>
      </c>
      <c r="F4317" s="140"/>
      <c r="G4317" s="126"/>
      <c r="H4317" s="126"/>
      <c r="I4317" s="126"/>
      <c r="J4317" s="126"/>
      <c r="K4317" s="126"/>
    </row>
    <row r="4318" spans="1:11" s="122" customFormat="1">
      <c r="A4318" s="138" t="s">
        <v>5152</v>
      </c>
      <c r="B4318" s="139">
        <v>407000</v>
      </c>
      <c r="C4318" s="128">
        <f t="shared" si="158"/>
        <v>16292500</v>
      </c>
      <c r="D4318" s="129">
        <f t="shared" si="157"/>
        <v>427350</v>
      </c>
      <c r="E4318" s="137" t="s">
        <v>7180</v>
      </c>
      <c r="F4318" s="140"/>
      <c r="G4318" s="126"/>
      <c r="H4318" s="126"/>
      <c r="I4318" s="126"/>
      <c r="J4318" s="126"/>
      <c r="K4318" s="126"/>
    </row>
    <row r="4319" spans="1:11" s="122" customFormat="1">
      <c r="A4319" s="138" t="s">
        <v>5153</v>
      </c>
      <c r="B4319" s="139">
        <v>408000</v>
      </c>
      <c r="C4319" s="128">
        <f t="shared" si="158"/>
        <v>16332500</v>
      </c>
      <c r="D4319" s="129">
        <f t="shared" si="157"/>
        <v>428400</v>
      </c>
      <c r="E4319" s="137" t="s">
        <v>7180</v>
      </c>
      <c r="F4319" s="140"/>
      <c r="G4319" s="126"/>
      <c r="H4319" s="126"/>
      <c r="I4319" s="126"/>
      <c r="J4319" s="126"/>
      <c r="K4319" s="126"/>
    </row>
    <row r="4320" spans="1:11" s="122" customFormat="1">
      <c r="A4320" s="138" t="s">
        <v>5154</v>
      </c>
      <c r="B4320" s="139">
        <v>409000</v>
      </c>
      <c r="C4320" s="128">
        <f t="shared" si="158"/>
        <v>16372500</v>
      </c>
      <c r="D4320" s="129">
        <f t="shared" si="157"/>
        <v>429450</v>
      </c>
      <c r="E4320" s="137" t="s">
        <v>7180</v>
      </c>
      <c r="F4320" s="140"/>
      <c r="G4320" s="126"/>
      <c r="H4320" s="126"/>
      <c r="I4320" s="126"/>
      <c r="J4320" s="126"/>
      <c r="K4320" s="126"/>
    </row>
    <row r="4321" spans="1:11" s="122" customFormat="1">
      <c r="A4321" s="138" t="s">
        <v>5155</v>
      </c>
      <c r="B4321" s="139">
        <v>410000</v>
      </c>
      <c r="C4321" s="128">
        <f t="shared" si="158"/>
        <v>16412500</v>
      </c>
      <c r="D4321" s="129">
        <f t="shared" si="157"/>
        <v>430500</v>
      </c>
      <c r="E4321" s="137" t="s">
        <v>7180</v>
      </c>
      <c r="F4321" s="140"/>
      <c r="G4321" s="126"/>
      <c r="H4321" s="126"/>
      <c r="I4321" s="126"/>
      <c r="J4321" s="126"/>
      <c r="K4321" s="126"/>
    </row>
    <row r="4322" spans="1:11" s="122" customFormat="1">
      <c r="A4322" s="138" t="s">
        <v>5156</v>
      </c>
      <c r="B4322" s="139">
        <v>411000</v>
      </c>
      <c r="C4322" s="128">
        <f t="shared" si="158"/>
        <v>16452500</v>
      </c>
      <c r="D4322" s="129">
        <f t="shared" si="157"/>
        <v>431550</v>
      </c>
      <c r="E4322" s="137" t="s">
        <v>7180</v>
      </c>
      <c r="F4322" s="140"/>
      <c r="G4322" s="126"/>
      <c r="H4322" s="126"/>
      <c r="I4322" s="126"/>
      <c r="J4322" s="126"/>
      <c r="K4322" s="126"/>
    </row>
    <row r="4323" spans="1:11" s="122" customFormat="1">
      <c r="A4323" s="138" t="s">
        <v>5157</v>
      </c>
      <c r="B4323" s="139">
        <v>412000</v>
      </c>
      <c r="C4323" s="128">
        <f t="shared" si="158"/>
        <v>16492500</v>
      </c>
      <c r="D4323" s="129">
        <f t="shared" si="157"/>
        <v>432600</v>
      </c>
      <c r="E4323" s="137" t="s">
        <v>7180</v>
      </c>
      <c r="F4323" s="140"/>
      <c r="G4323" s="126"/>
      <c r="H4323" s="126"/>
      <c r="I4323" s="126"/>
      <c r="J4323" s="126"/>
      <c r="K4323" s="126"/>
    </row>
    <row r="4324" spans="1:11" s="122" customFormat="1">
      <c r="A4324" s="138" t="s">
        <v>5158</v>
      </c>
      <c r="B4324" s="139">
        <v>413000</v>
      </c>
      <c r="C4324" s="128">
        <f t="shared" si="158"/>
        <v>16532500</v>
      </c>
      <c r="D4324" s="129">
        <f t="shared" si="157"/>
        <v>433650</v>
      </c>
      <c r="E4324" s="137" t="s">
        <v>7180</v>
      </c>
      <c r="F4324" s="140"/>
      <c r="G4324" s="126"/>
      <c r="H4324" s="126"/>
      <c r="I4324" s="126"/>
      <c r="J4324" s="126"/>
      <c r="K4324" s="126"/>
    </row>
    <row r="4325" spans="1:11" s="122" customFormat="1">
      <c r="A4325" s="138" t="s">
        <v>5159</v>
      </c>
      <c r="B4325" s="139">
        <v>414000</v>
      </c>
      <c r="C4325" s="128">
        <f t="shared" si="158"/>
        <v>16572500</v>
      </c>
      <c r="D4325" s="129">
        <f t="shared" si="157"/>
        <v>434700</v>
      </c>
      <c r="E4325" s="137" t="s">
        <v>7180</v>
      </c>
      <c r="F4325" s="140"/>
      <c r="G4325" s="126"/>
      <c r="H4325" s="126"/>
      <c r="I4325" s="126"/>
      <c r="J4325" s="126"/>
      <c r="K4325" s="126"/>
    </row>
    <row r="4326" spans="1:11" s="122" customFormat="1">
      <c r="A4326" s="138" t="s">
        <v>5160</v>
      </c>
      <c r="B4326" s="139">
        <v>415000</v>
      </c>
      <c r="C4326" s="128">
        <f t="shared" si="158"/>
        <v>16612500</v>
      </c>
      <c r="D4326" s="129">
        <f t="shared" si="157"/>
        <v>435750</v>
      </c>
      <c r="E4326" s="137" t="s">
        <v>7180</v>
      </c>
      <c r="F4326" s="140"/>
      <c r="G4326" s="126"/>
      <c r="H4326" s="126"/>
      <c r="I4326" s="126"/>
      <c r="J4326" s="126"/>
      <c r="K4326" s="126"/>
    </row>
    <row r="4327" spans="1:11" s="122" customFormat="1">
      <c r="A4327" s="138" t="s">
        <v>5161</v>
      </c>
      <c r="B4327" s="139">
        <v>416000</v>
      </c>
      <c r="C4327" s="128">
        <f t="shared" si="158"/>
        <v>16652500</v>
      </c>
      <c r="D4327" s="129">
        <f t="shared" si="157"/>
        <v>436800</v>
      </c>
      <c r="E4327" s="137" t="s">
        <v>7180</v>
      </c>
      <c r="F4327" s="140"/>
      <c r="G4327" s="126"/>
      <c r="H4327" s="126"/>
      <c r="I4327" s="126"/>
      <c r="J4327" s="126"/>
      <c r="K4327" s="126"/>
    </row>
    <row r="4328" spans="1:11" s="122" customFormat="1">
      <c r="A4328" s="138" t="s">
        <v>5162</v>
      </c>
      <c r="B4328" s="139">
        <v>417000</v>
      </c>
      <c r="C4328" s="128">
        <f t="shared" si="158"/>
        <v>16692500</v>
      </c>
      <c r="D4328" s="129">
        <f t="shared" si="157"/>
        <v>437850</v>
      </c>
      <c r="E4328" s="137" t="s">
        <v>7180</v>
      </c>
      <c r="F4328" s="140"/>
      <c r="G4328" s="126"/>
      <c r="H4328" s="126"/>
      <c r="I4328" s="126"/>
      <c r="J4328" s="126"/>
      <c r="K4328" s="126"/>
    </row>
    <row r="4329" spans="1:11" s="122" customFormat="1">
      <c r="A4329" s="138" t="s">
        <v>5163</v>
      </c>
      <c r="B4329" s="139">
        <v>418000</v>
      </c>
      <c r="C4329" s="128">
        <f t="shared" si="158"/>
        <v>16732500</v>
      </c>
      <c r="D4329" s="129">
        <f t="shared" si="157"/>
        <v>438900</v>
      </c>
      <c r="E4329" s="137" t="s">
        <v>7180</v>
      </c>
      <c r="F4329" s="140"/>
      <c r="G4329" s="126"/>
      <c r="H4329" s="126"/>
      <c r="I4329" s="126"/>
      <c r="J4329" s="126"/>
      <c r="K4329" s="126"/>
    </row>
    <row r="4330" spans="1:11" s="122" customFormat="1">
      <c r="A4330" s="138" t="s">
        <v>5164</v>
      </c>
      <c r="B4330" s="139">
        <v>419000</v>
      </c>
      <c r="C4330" s="128">
        <f t="shared" si="158"/>
        <v>16772500</v>
      </c>
      <c r="D4330" s="129">
        <f t="shared" si="157"/>
        <v>439950</v>
      </c>
      <c r="E4330" s="137" t="s">
        <v>7180</v>
      </c>
      <c r="F4330" s="140"/>
      <c r="G4330" s="126"/>
      <c r="H4330" s="126"/>
      <c r="I4330" s="126"/>
      <c r="J4330" s="126"/>
      <c r="K4330" s="126"/>
    </row>
    <row r="4331" spans="1:11" s="122" customFormat="1">
      <c r="A4331" s="138" t="s">
        <v>5165</v>
      </c>
      <c r="B4331" s="139">
        <v>420000</v>
      </c>
      <c r="C4331" s="128">
        <f t="shared" si="158"/>
        <v>16812500</v>
      </c>
      <c r="D4331" s="129">
        <f t="shared" si="157"/>
        <v>441000</v>
      </c>
      <c r="E4331" s="137" t="s">
        <v>7180</v>
      </c>
      <c r="F4331" s="140"/>
      <c r="G4331" s="126"/>
      <c r="H4331" s="126"/>
      <c r="I4331" s="126"/>
      <c r="J4331" s="126"/>
      <c r="K4331" s="126"/>
    </row>
    <row r="4332" spans="1:11" s="122" customFormat="1">
      <c r="A4332" s="138" t="s">
        <v>5166</v>
      </c>
      <c r="B4332" s="139">
        <v>421000</v>
      </c>
      <c r="C4332" s="128">
        <f t="shared" si="158"/>
        <v>16852500</v>
      </c>
      <c r="D4332" s="129">
        <f t="shared" si="157"/>
        <v>442050</v>
      </c>
      <c r="E4332" s="137" t="s">
        <v>7180</v>
      </c>
      <c r="F4332" s="140"/>
      <c r="G4332" s="126"/>
      <c r="H4332" s="126"/>
      <c r="I4332" s="126"/>
      <c r="J4332" s="126"/>
      <c r="K4332" s="126"/>
    </row>
    <row r="4333" spans="1:11" s="122" customFormat="1">
      <c r="A4333" s="138" t="s">
        <v>5167</v>
      </c>
      <c r="B4333" s="139">
        <v>422000</v>
      </c>
      <c r="C4333" s="128">
        <f t="shared" si="158"/>
        <v>16892500</v>
      </c>
      <c r="D4333" s="129">
        <f t="shared" si="157"/>
        <v>443100</v>
      </c>
      <c r="E4333" s="137" t="s">
        <v>7180</v>
      </c>
      <c r="F4333" s="140"/>
      <c r="G4333" s="126"/>
      <c r="H4333" s="126"/>
      <c r="I4333" s="126"/>
      <c r="J4333" s="126"/>
      <c r="K4333" s="126"/>
    </row>
    <row r="4334" spans="1:11" s="122" customFormat="1">
      <c r="A4334" s="138" t="s">
        <v>5168</v>
      </c>
      <c r="B4334" s="139">
        <v>423000</v>
      </c>
      <c r="C4334" s="128">
        <f t="shared" si="158"/>
        <v>16932500</v>
      </c>
      <c r="D4334" s="129">
        <f t="shared" si="157"/>
        <v>444150</v>
      </c>
      <c r="E4334" s="137" t="s">
        <v>7180</v>
      </c>
      <c r="F4334" s="140"/>
      <c r="G4334" s="126"/>
      <c r="H4334" s="126"/>
      <c r="I4334" s="126"/>
      <c r="J4334" s="126"/>
      <c r="K4334" s="126"/>
    </row>
    <row r="4335" spans="1:11" s="122" customFormat="1">
      <c r="A4335" s="138" t="s">
        <v>5169</v>
      </c>
      <c r="B4335" s="139">
        <v>424000</v>
      </c>
      <c r="C4335" s="128">
        <f t="shared" si="158"/>
        <v>16972500</v>
      </c>
      <c r="D4335" s="129">
        <f t="shared" si="157"/>
        <v>445200</v>
      </c>
      <c r="E4335" s="137" t="s">
        <v>7180</v>
      </c>
      <c r="F4335" s="140"/>
      <c r="G4335" s="126"/>
      <c r="H4335" s="126"/>
      <c r="I4335" s="126"/>
      <c r="J4335" s="126"/>
      <c r="K4335" s="126"/>
    </row>
    <row r="4336" spans="1:11" s="122" customFormat="1">
      <c r="A4336" s="138" t="s">
        <v>5170</v>
      </c>
      <c r="B4336" s="139">
        <v>425000</v>
      </c>
      <c r="C4336" s="128">
        <f t="shared" si="158"/>
        <v>17012500</v>
      </c>
      <c r="D4336" s="129">
        <f t="shared" si="157"/>
        <v>446250</v>
      </c>
      <c r="E4336" s="137" t="s">
        <v>7180</v>
      </c>
      <c r="F4336" s="140"/>
      <c r="G4336" s="126"/>
      <c r="H4336" s="126"/>
      <c r="I4336" s="126"/>
      <c r="J4336" s="126"/>
      <c r="K4336" s="126"/>
    </row>
    <row r="4337" spans="1:11" s="122" customFormat="1">
      <c r="A4337" s="138" t="s">
        <v>5171</v>
      </c>
      <c r="B4337" s="139">
        <v>426000</v>
      </c>
      <c r="C4337" s="128">
        <f t="shared" si="158"/>
        <v>17052500</v>
      </c>
      <c r="D4337" s="129">
        <f t="shared" si="157"/>
        <v>447300</v>
      </c>
      <c r="E4337" s="137" t="s">
        <v>7180</v>
      </c>
      <c r="F4337" s="140"/>
      <c r="G4337" s="126"/>
      <c r="H4337" s="126"/>
      <c r="I4337" s="126"/>
      <c r="J4337" s="126"/>
      <c r="K4337" s="126"/>
    </row>
    <row r="4338" spans="1:11" s="122" customFormat="1">
      <c r="A4338" s="138" t="s">
        <v>5172</v>
      </c>
      <c r="B4338" s="139">
        <v>427000</v>
      </c>
      <c r="C4338" s="128">
        <f t="shared" si="158"/>
        <v>17092500</v>
      </c>
      <c r="D4338" s="129">
        <f t="shared" si="157"/>
        <v>448350</v>
      </c>
      <c r="E4338" s="137" t="s">
        <v>7180</v>
      </c>
      <c r="F4338" s="140"/>
      <c r="G4338" s="126"/>
      <c r="H4338" s="126"/>
      <c r="I4338" s="126"/>
      <c r="J4338" s="126"/>
      <c r="K4338" s="126"/>
    </row>
    <row r="4339" spans="1:11" s="122" customFormat="1">
      <c r="A4339" s="138" t="s">
        <v>5173</v>
      </c>
      <c r="B4339" s="139">
        <v>428000</v>
      </c>
      <c r="C4339" s="128">
        <f t="shared" si="158"/>
        <v>17132500</v>
      </c>
      <c r="D4339" s="129">
        <f t="shared" si="157"/>
        <v>449400</v>
      </c>
      <c r="E4339" s="137" t="s">
        <v>7180</v>
      </c>
      <c r="F4339" s="140"/>
      <c r="G4339" s="126"/>
      <c r="H4339" s="126"/>
      <c r="I4339" s="126"/>
      <c r="J4339" s="126"/>
      <c r="K4339" s="126"/>
    </row>
    <row r="4340" spans="1:11" s="122" customFormat="1">
      <c r="A4340" s="138" t="s">
        <v>5174</v>
      </c>
      <c r="B4340" s="139">
        <v>429000</v>
      </c>
      <c r="C4340" s="128">
        <f t="shared" si="158"/>
        <v>17172500</v>
      </c>
      <c r="D4340" s="129">
        <f t="shared" si="157"/>
        <v>450450</v>
      </c>
      <c r="E4340" s="137" t="s">
        <v>7180</v>
      </c>
      <c r="F4340" s="140"/>
      <c r="G4340" s="126"/>
      <c r="H4340" s="126"/>
      <c r="I4340" s="126"/>
      <c r="J4340" s="126"/>
      <c r="K4340" s="126"/>
    </row>
    <row r="4341" spans="1:11" s="122" customFormat="1">
      <c r="A4341" s="138" t="s">
        <v>5175</v>
      </c>
      <c r="B4341" s="139">
        <v>430000</v>
      </c>
      <c r="C4341" s="128">
        <f t="shared" si="158"/>
        <v>17212500</v>
      </c>
      <c r="D4341" s="129">
        <f t="shared" si="157"/>
        <v>451500</v>
      </c>
      <c r="E4341" s="137" t="s">
        <v>7180</v>
      </c>
      <c r="F4341" s="140"/>
      <c r="G4341" s="126"/>
      <c r="H4341" s="126"/>
      <c r="I4341" s="126"/>
      <c r="J4341" s="126"/>
      <c r="K4341" s="126"/>
    </row>
    <row r="4342" spans="1:11" s="122" customFormat="1">
      <c r="A4342" s="138" t="s">
        <v>5176</v>
      </c>
      <c r="B4342" s="139">
        <v>431000</v>
      </c>
      <c r="C4342" s="128">
        <f t="shared" si="158"/>
        <v>17252500</v>
      </c>
      <c r="D4342" s="129">
        <f t="shared" si="157"/>
        <v>452550</v>
      </c>
      <c r="E4342" s="137" t="s">
        <v>7180</v>
      </c>
      <c r="F4342" s="140"/>
      <c r="G4342" s="126"/>
      <c r="H4342" s="126"/>
      <c r="I4342" s="126"/>
      <c r="J4342" s="126"/>
      <c r="K4342" s="126"/>
    </row>
    <row r="4343" spans="1:11" s="122" customFormat="1">
      <c r="A4343" s="138" t="s">
        <v>5177</v>
      </c>
      <c r="B4343" s="139">
        <v>432000</v>
      </c>
      <c r="C4343" s="128">
        <f t="shared" si="158"/>
        <v>17292500</v>
      </c>
      <c r="D4343" s="129">
        <f t="shared" si="157"/>
        <v>453600</v>
      </c>
      <c r="E4343" s="137" t="s">
        <v>7180</v>
      </c>
      <c r="F4343" s="140"/>
      <c r="G4343" s="126"/>
      <c r="H4343" s="126"/>
      <c r="I4343" s="126"/>
      <c r="J4343" s="126"/>
      <c r="K4343" s="126"/>
    </row>
    <row r="4344" spans="1:11" s="122" customFormat="1">
      <c r="A4344" s="138" t="s">
        <v>5178</v>
      </c>
      <c r="B4344" s="139">
        <v>433000</v>
      </c>
      <c r="C4344" s="128">
        <f t="shared" si="158"/>
        <v>17332500</v>
      </c>
      <c r="D4344" s="129">
        <f t="shared" si="157"/>
        <v>454650</v>
      </c>
      <c r="E4344" s="137" t="s">
        <v>7180</v>
      </c>
      <c r="F4344" s="140"/>
      <c r="G4344" s="126"/>
      <c r="H4344" s="126"/>
      <c r="I4344" s="126"/>
      <c r="J4344" s="126"/>
      <c r="K4344" s="126"/>
    </row>
    <row r="4345" spans="1:11" s="122" customFormat="1">
      <c r="A4345" s="138" t="s">
        <v>5179</v>
      </c>
      <c r="B4345" s="139">
        <v>434000</v>
      </c>
      <c r="C4345" s="128">
        <f t="shared" si="158"/>
        <v>17372500</v>
      </c>
      <c r="D4345" s="129">
        <f t="shared" si="157"/>
        <v>455700</v>
      </c>
      <c r="E4345" s="137" t="s">
        <v>7180</v>
      </c>
      <c r="F4345" s="140"/>
      <c r="G4345" s="126"/>
      <c r="H4345" s="126"/>
      <c r="I4345" s="126"/>
      <c r="J4345" s="126"/>
      <c r="K4345" s="126"/>
    </row>
    <row r="4346" spans="1:11" s="122" customFormat="1">
      <c r="A4346" s="138" t="s">
        <v>5180</v>
      </c>
      <c r="B4346" s="139">
        <v>435000</v>
      </c>
      <c r="C4346" s="128">
        <f t="shared" si="158"/>
        <v>17412500</v>
      </c>
      <c r="D4346" s="129">
        <f t="shared" si="157"/>
        <v>456750</v>
      </c>
      <c r="E4346" s="137" t="s">
        <v>7180</v>
      </c>
      <c r="F4346" s="140"/>
      <c r="G4346" s="126"/>
      <c r="H4346" s="126"/>
      <c r="I4346" s="126"/>
      <c r="J4346" s="126"/>
      <c r="K4346" s="126"/>
    </row>
    <row r="4347" spans="1:11" s="122" customFormat="1">
      <c r="A4347" s="138" t="s">
        <v>5181</v>
      </c>
      <c r="B4347" s="139">
        <v>436000</v>
      </c>
      <c r="C4347" s="128">
        <f t="shared" si="158"/>
        <v>17452500</v>
      </c>
      <c r="D4347" s="129">
        <f t="shared" si="157"/>
        <v>457800</v>
      </c>
      <c r="E4347" s="137" t="s">
        <v>7180</v>
      </c>
      <c r="F4347" s="140"/>
      <c r="G4347" s="126"/>
      <c r="H4347" s="126"/>
      <c r="I4347" s="126"/>
      <c r="J4347" s="126"/>
      <c r="K4347" s="126"/>
    </row>
    <row r="4348" spans="1:11" s="122" customFormat="1">
      <c r="A4348" s="138" t="s">
        <v>5182</v>
      </c>
      <c r="B4348" s="139">
        <v>437000</v>
      </c>
      <c r="C4348" s="128">
        <f t="shared" si="158"/>
        <v>17492500</v>
      </c>
      <c r="D4348" s="129">
        <f t="shared" si="157"/>
        <v>458850</v>
      </c>
      <c r="E4348" s="137" t="s">
        <v>7180</v>
      </c>
      <c r="F4348" s="140"/>
      <c r="G4348" s="126"/>
      <c r="H4348" s="126"/>
      <c r="I4348" s="126"/>
      <c r="J4348" s="126"/>
      <c r="K4348" s="126"/>
    </row>
    <row r="4349" spans="1:11" s="122" customFormat="1">
      <c r="A4349" s="138" t="s">
        <v>5183</v>
      </c>
      <c r="B4349" s="139">
        <v>438000</v>
      </c>
      <c r="C4349" s="128">
        <f t="shared" si="158"/>
        <v>17532500</v>
      </c>
      <c r="D4349" s="129">
        <f t="shared" si="157"/>
        <v>459900</v>
      </c>
      <c r="E4349" s="137" t="s">
        <v>7180</v>
      </c>
      <c r="F4349" s="140"/>
      <c r="G4349" s="126"/>
      <c r="H4349" s="126"/>
      <c r="I4349" s="126"/>
      <c r="J4349" s="126"/>
      <c r="K4349" s="126"/>
    </row>
    <row r="4350" spans="1:11" s="122" customFormat="1">
      <c r="A4350" s="138" t="s">
        <v>5184</v>
      </c>
      <c r="B4350" s="139">
        <v>439000</v>
      </c>
      <c r="C4350" s="128">
        <f t="shared" si="158"/>
        <v>17572500</v>
      </c>
      <c r="D4350" s="129">
        <f t="shared" si="157"/>
        <v>460950</v>
      </c>
      <c r="E4350" s="137" t="s">
        <v>7180</v>
      </c>
      <c r="F4350" s="140"/>
      <c r="G4350" s="126"/>
      <c r="H4350" s="126"/>
      <c r="I4350" s="126"/>
      <c r="J4350" s="126"/>
      <c r="K4350" s="126"/>
    </row>
    <row r="4351" spans="1:11" s="122" customFormat="1">
      <c r="A4351" s="138" t="s">
        <v>5185</v>
      </c>
      <c r="B4351" s="139">
        <v>440000</v>
      </c>
      <c r="C4351" s="128">
        <f t="shared" si="158"/>
        <v>17612500</v>
      </c>
      <c r="D4351" s="129">
        <f t="shared" si="157"/>
        <v>462000</v>
      </c>
      <c r="E4351" s="137" t="s">
        <v>7180</v>
      </c>
      <c r="F4351" s="140"/>
      <c r="G4351" s="126"/>
      <c r="H4351" s="126"/>
      <c r="I4351" s="126"/>
      <c r="J4351" s="126"/>
      <c r="K4351" s="126"/>
    </row>
    <row r="4352" spans="1:11" s="122" customFormat="1">
      <c r="A4352" s="138" t="s">
        <v>5186</v>
      </c>
      <c r="B4352" s="139">
        <v>441000</v>
      </c>
      <c r="C4352" s="128">
        <f t="shared" si="158"/>
        <v>17652500</v>
      </c>
      <c r="D4352" s="129">
        <f t="shared" si="157"/>
        <v>463050</v>
      </c>
      <c r="E4352" s="137" t="s">
        <v>7180</v>
      </c>
      <c r="F4352" s="140"/>
      <c r="G4352" s="126"/>
      <c r="H4352" s="126"/>
      <c r="I4352" s="126"/>
      <c r="J4352" s="126"/>
      <c r="K4352" s="126"/>
    </row>
    <row r="4353" spans="1:11" s="122" customFormat="1">
      <c r="A4353" s="138" t="s">
        <v>5187</v>
      </c>
      <c r="B4353" s="139">
        <v>442000</v>
      </c>
      <c r="C4353" s="128">
        <f t="shared" si="158"/>
        <v>17692500</v>
      </c>
      <c r="D4353" s="129">
        <f t="shared" si="157"/>
        <v>464100</v>
      </c>
      <c r="E4353" s="137" t="s">
        <v>7180</v>
      </c>
      <c r="F4353" s="140"/>
      <c r="G4353" s="126"/>
      <c r="H4353" s="126"/>
      <c r="I4353" s="126"/>
      <c r="J4353" s="126"/>
      <c r="K4353" s="126"/>
    </row>
    <row r="4354" spans="1:11" s="122" customFormat="1">
      <c r="A4354" s="138" t="s">
        <v>5188</v>
      </c>
      <c r="B4354" s="139">
        <v>443000</v>
      </c>
      <c r="C4354" s="128">
        <f t="shared" si="158"/>
        <v>17732500</v>
      </c>
      <c r="D4354" s="129">
        <f t="shared" ref="D4354:D4417" si="159">SUM($G$2)*(B4354*0.001)</f>
        <v>465150</v>
      </c>
      <c r="E4354" s="137" t="s">
        <v>7180</v>
      </c>
      <c r="F4354" s="140"/>
      <c r="G4354" s="126"/>
      <c r="H4354" s="126"/>
      <c r="I4354" s="126"/>
      <c r="J4354" s="126"/>
      <c r="K4354" s="126"/>
    </row>
    <row r="4355" spans="1:11" s="122" customFormat="1">
      <c r="A4355" s="138" t="s">
        <v>5189</v>
      </c>
      <c r="B4355" s="139">
        <v>444000</v>
      </c>
      <c r="C4355" s="128">
        <f t="shared" si="158"/>
        <v>17772500</v>
      </c>
      <c r="D4355" s="129">
        <f t="shared" si="159"/>
        <v>466200</v>
      </c>
      <c r="E4355" s="137" t="s">
        <v>7180</v>
      </c>
      <c r="F4355" s="140"/>
      <c r="G4355" s="126"/>
      <c r="H4355" s="126"/>
      <c r="I4355" s="126"/>
      <c r="J4355" s="126"/>
      <c r="K4355" s="126"/>
    </row>
    <row r="4356" spans="1:11" s="122" customFormat="1">
      <c r="A4356" s="138" t="s">
        <v>5190</v>
      </c>
      <c r="B4356" s="139">
        <v>445000</v>
      </c>
      <c r="C4356" s="128">
        <f t="shared" si="158"/>
        <v>17812500</v>
      </c>
      <c r="D4356" s="129">
        <f t="shared" si="159"/>
        <v>467250</v>
      </c>
      <c r="E4356" s="137" t="s">
        <v>7180</v>
      </c>
      <c r="F4356" s="140"/>
      <c r="G4356" s="126"/>
      <c r="H4356" s="126"/>
      <c r="I4356" s="126"/>
      <c r="J4356" s="126"/>
      <c r="K4356" s="126"/>
    </row>
    <row r="4357" spans="1:11" s="122" customFormat="1">
      <c r="A4357" s="138" t="s">
        <v>5191</v>
      </c>
      <c r="B4357" s="139">
        <v>446000</v>
      </c>
      <c r="C4357" s="128">
        <f t="shared" si="158"/>
        <v>17852500</v>
      </c>
      <c r="D4357" s="129">
        <f t="shared" si="159"/>
        <v>468300</v>
      </c>
      <c r="E4357" s="137" t="s">
        <v>7180</v>
      </c>
      <c r="F4357" s="140"/>
      <c r="G4357" s="126"/>
      <c r="H4357" s="126"/>
      <c r="I4357" s="126"/>
      <c r="J4357" s="126"/>
      <c r="K4357" s="126"/>
    </row>
    <row r="4358" spans="1:11" s="122" customFormat="1">
      <c r="A4358" s="138" t="s">
        <v>5192</v>
      </c>
      <c r="B4358" s="139">
        <v>447000</v>
      </c>
      <c r="C4358" s="128">
        <f t="shared" si="158"/>
        <v>17892500</v>
      </c>
      <c r="D4358" s="129">
        <f t="shared" si="159"/>
        <v>469350</v>
      </c>
      <c r="E4358" s="137" t="s">
        <v>7180</v>
      </c>
      <c r="F4358" s="140"/>
      <c r="G4358" s="126"/>
      <c r="H4358" s="126"/>
      <c r="I4358" s="126"/>
      <c r="J4358" s="126"/>
      <c r="K4358" s="126"/>
    </row>
    <row r="4359" spans="1:11" s="122" customFormat="1">
      <c r="A4359" s="138" t="s">
        <v>5193</v>
      </c>
      <c r="B4359" s="139">
        <v>448000</v>
      </c>
      <c r="C4359" s="128">
        <f t="shared" si="158"/>
        <v>17932500</v>
      </c>
      <c r="D4359" s="129">
        <f t="shared" si="159"/>
        <v>470400</v>
      </c>
      <c r="E4359" s="137" t="s">
        <v>7180</v>
      </c>
      <c r="F4359" s="140"/>
      <c r="G4359" s="126"/>
      <c r="H4359" s="126"/>
      <c r="I4359" s="126"/>
      <c r="J4359" s="126"/>
      <c r="K4359" s="126"/>
    </row>
    <row r="4360" spans="1:11" s="122" customFormat="1">
      <c r="A4360" s="138" t="s">
        <v>5194</v>
      </c>
      <c r="B4360" s="139">
        <v>449000</v>
      </c>
      <c r="C4360" s="128">
        <f t="shared" si="158"/>
        <v>17972500</v>
      </c>
      <c r="D4360" s="129">
        <f t="shared" si="159"/>
        <v>471450</v>
      </c>
      <c r="E4360" s="137" t="s">
        <v>7180</v>
      </c>
      <c r="F4360" s="140"/>
      <c r="G4360" s="126"/>
      <c r="H4360" s="126"/>
      <c r="I4360" s="126"/>
      <c r="J4360" s="126"/>
      <c r="K4360" s="126"/>
    </row>
    <row r="4361" spans="1:11" s="122" customFormat="1">
      <c r="A4361" s="138" t="s">
        <v>5195</v>
      </c>
      <c r="B4361" s="139">
        <v>450000</v>
      </c>
      <c r="C4361" s="128">
        <f t="shared" si="158"/>
        <v>18012500</v>
      </c>
      <c r="D4361" s="129">
        <f t="shared" si="159"/>
        <v>472500</v>
      </c>
      <c r="E4361" s="137" t="s">
        <v>7180</v>
      </c>
      <c r="F4361" s="140"/>
      <c r="G4361" s="126"/>
      <c r="H4361" s="126"/>
      <c r="I4361" s="126"/>
      <c r="J4361" s="126"/>
      <c r="K4361" s="126"/>
    </row>
    <row r="4362" spans="1:11" s="122" customFormat="1">
      <c r="A4362" s="138" t="s">
        <v>5196</v>
      </c>
      <c r="B4362" s="139">
        <v>451000</v>
      </c>
      <c r="C4362" s="128">
        <f t="shared" ref="C4362:C4425" si="160">C4361+40000</f>
        <v>18052500</v>
      </c>
      <c r="D4362" s="129">
        <f t="shared" si="159"/>
        <v>473550</v>
      </c>
      <c r="E4362" s="137" t="s">
        <v>7180</v>
      </c>
      <c r="F4362" s="140"/>
      <c r="G4362" s="126"/>
      <c r="H4362" s="126"/>
      <c r="I4362" s="126"/>
      <c r="J4362" s="126"/>
      <c r="K4362" s="126"/>
    </row>
    <row r="4363" spans="1:11" s="122" customFormat="1">
      <c r="A4363" s="138" t="s">
        <v>5197</v>
      </c>
      <c r="B4363" s="139">
        <v>452000</v>
      </c>
      <c r="C4363" s="128">
        <f t="shared" si="160"/>
        <v>18092500</v>
      </c>
      <c r="D4363" s="129">
        <f t="shared" si="159"/>
        <v>474600</v>
      </c>
      <c r="E4363" s="137" t="s">
        <v>7180</v>
      </c>
      <c r="F4363" s="140"/>
      <c r="G4363" s="126"/>
      <c r="H4363" s="126"/>
      <c r="I4363" s="126"/>
      <c r="J4363" s="126"/>
      <c r="K4363" s="126"/>
    </row>
    <row r="4364" spans="1:11" s="122" customFormat="1">
      <c r="A4364" s="138" t="s">
        <v>5198</v>
      </c>
      <c r="B4364" s="139">
        <v>453000</v>
      </c>
      <c r="C4364" s="128">
        <f t="shared" si="160"/>
        <v>18132500</v>
      </c>
      <c r="D4364" s="129">
        <f t="shared" si="159"/>
        <v>475650</v>
      </c>
      <c r="E4364" s="137" t="s">
        <v>7180</v>
      </c>
      <c r="F4364" s="140"/>
      <c r="G4364" s="126"/>
      <c r="H4364" s="126"/>
      <c r="I4364" s="126"/>
      <c r="J4364" s="126"/>
      <c r="K4364" s="126"/>
    </row>
    <row r="4365" spans="1:11" s="122" customFormat="1">
      <c r="A4365" s="138" t="s">
        <v>5199</v>
      </c>
      <c r="B4365" s="139">
        <v>454000</v>
      </c>
      <c r="C4365" s="128">
        <f t="shared" si="160"/>
        <v>18172500</v>
      </c>
      <c r="D4365" s="129">
        <f t="shared" si="159"/>
        <v>476700</v>
      </c>
      <c r="E4365" s="137" t="s">
        <v>7180</v>
      </c>
      <c r="F4365" s="140"/>
      <c r="G4365" s="126"/>
      <c r="H4365" s="126"/>
      <c r="I4365" s="126"/>
      <c r="J4365" s="126"/>
      <c r="K4365" s="126"/>
    </row>
    <row r="4366" spans="1:11" s="122" customFormat="1">
      <c r="A4366" s="138" t="s">
        <v>5200</v>
      </c>
      <c r="B4366" s="139">
        <v>455000</v>
      </c>
      <c r="C4366" s="128">
        <f t="shared" si="160"/>
        <v>18212500</v>
      </c>
      <c r="D4366" s="129">
        <f t="shared" si="159"/>
        <v>477750</v>
      </c>
      <c r="E4366" s="137" t="s">
        <v>7180</v>
      </c>
      <c r="F4366" s="140"/>
      <c r="G4366" s="126"/>
      <c r="H4366" s="126"/>
      <c r="I4366" s="126"/>
      <c r="J4366" s="126"/>
      <c r="K4366" s="126"/>
    </row>
    <row r="4367" spans="1:11" s="122" customFormat="1">
      <c r="A4367" s="138" t="s">
        <v>5201</v>
      </c>
      <c r="B4367" s="139">
        <v>456000</v>
      </c>
      <c r="C4367" s="128">
        <f t="shared" si="160"/>
        <v>18252500</v>
      </c>
      <c r="D4367" s="129">
        <f t="shared" si="159"/>
        <v>478800</v>
      </c>
      <c r="E4367" s="137" t="s">
        <v>7180</v>
      </c>
      <c r="F4367" s="140"/>
      <c r="G4367" s="126"/>
      <c r="H4367" s="126"/>
      <c r="I4367" s="126"/>
      <c r="J4367" s="126"/>
      <c r="K4367" s="126"/>
    </row>
    <row r="4368" spans="1:11" s="122" customFormat="1">
      <c r="A4368" s="138" t="s">
        <v>5202</v>
      </c>
      <c r="B4368" s="139">
        <v>457000</v>
      </c>
      <c r="C4368" s="128">
        <f t="shared" si="160"/>
        <v>18292500</v>
      </c>
      <c r="D4368" s="129">
        <f t="shared" si="159"/>
        <v>479850</v>
      </c>
      <c r="E4368" s="137" t="s">
        <v>7180</v>
      </c>
      <c r="F4368" s="140"/>
      <c r="G4368" s="126"/>
      <c r="H4368" s="126"/>
      <c r="I4368" s="126"/>
      <c r="J4368" s="126"/>
      <c r="K4368" s="126"/>
    </row>
    <row r="4369" spans="1:11" s="122" customFormat="1">
      <c r="A4369" s="138" t="s">
        <v>5203</v>
      </c>
      <c r="B4369" s="139">
        <v>458000</v>
      </c>
      <c r="C4369" s="128">
        <f t="shared" si="160"/>
        <v>18332500</v>
      </c>
      <c r="D4369" s="129">
        <f t="shared" si="159"/>
        <v>480900</v>
      </c>
      <c r="E4369" s="137" t="s">
        <v>7180</v>
      </c>
      <c r="F4369" s="140"/>
      <c r="G4369" s="126"/>
      <c r="H4369" s="126"/>
      <c r="I4369" s="126"/>
      <c r="J4369" s="126"/>
      <c r="K4369" s="126"/>
    </row>
    <row r="4370" spans="1:11" s="122" customFormat="1">
      <c r="A4370" s="138" t="s">
        <v>5204</v>
      </c>
      <c r="B4370" s="139">
        <v>459000</v>
      </c>
      <c r="C4370" s="128">
        <f t="shared" si="160"/>
        <v>18372500</v>
      </c>
      <c r="D4370" s="129">
        <f t="shared" si="159"/>
        <v>481950</v>
      </c>
      <c r="E4370" s="137" t="s">
        <v>7180</v>
      </c>
      <c r="F4370" s="140"/>
      <c r="G4370" s="126"/>
      <c r="H4370" s="126"/>
      <c r="I4370" s="126"/>
      <c r="J4370" s="126"/>
      <c r="K4370" s="126"/>
    </row>
    <row r="4371" spans="1:11" s="122" customFormat="1">
      <c r="A4371" s="138" t="s">
        <v>5205</v>
      </c>
      <c r="B4371" s="139">
        <v>460000</v>
      </c>
      <c r="C4371" s="128">
        <f t="shared" si="160"/>
        <v>18412500</v>
      </c>
      <c r="D4371" s="129">
        <f t="shared" si="159"/>
        <v>483000</v>
      </c>
      <c r="E4371" s="137" t="s">
        <v>7180</v>
      </c>
      <c r="F4371" s="140"/>
      <c r="G4371" s="126"/>
      <c r="H4371" s="126"/>
      <c r="I4371" s="126"/>
      <c r="J4371" s="126"/>
      <c r="K4371" s="126"/>
    </row>
    <row r="4372" spans="1:11" s="122" customFormat="1">
      <c r="A4372" s="138" t="s">
        <v>5206</v>
      </c>
      <c r="B4372" s="139">
        <v>461000</v>
      </c>
      <c r="C4372" s="128">
        <f t="shared" si="160"/>
        <v>18452500</v>
      </c>
      <c r="D4372" s="129">
        <f t="shared" si="159"/>
        <v>484050</v>
      </c>
      <c r="E4372" s="137" t="s">
        <v>7180</v>
      </c>
      <c r="F4372" s="140"/>
      <c r="G4372" s="126"/>
      <c r="H4372" s="126"/>
      <c r="I4372" s="126"/>
      <c r="J4372" s="126"/>
      <c r="K4372" s="126"/>
    </row>
    <row r="4373" spans="1:11" s="122" customFormat="1">
      <c r="A4373" s="138" t="s">
        <v>5207</v>
      </c>
      <c r="B4373" s="139">
        <v>462000</v>
      </c>
      <c r="C4373" s="128">
        <f t="shared" si="160"/>
        <v>18492500</v>
      </c>
      <c r="D4373" s="129">
        <f t="shared" si="159"/>
        <v>485100</v>
      </c>
      <c r="E4373" s="137" t="s">
        <v>7180</v>
      </c>
      <c r="F4373" s="140"/>
      <c r="G4373" s="126"/>
      <c r="H4373" s="126"/>
      <c r="I4373" s="126"/>
      <c r="J4373" s="126"/>
      <c r="K4373" s="126"/>
    </row>
    <row r="4374" spans="1:11" s="122" customFormat="1">
      <c r="A4374" s="138" t="s">
        <v>5208</v>
      </c>
      <c r="B4374" s="139">
        <v>463000</v>
      </c>
      <c r="C4374" s="128">
        <f t="shared" si="160"/>
        <v>18532500</v>
      </c>
      <c r="D4374" s="129">
        <f t="shared" si="159"/>
        <v>486150</v>
      </c>
      <c r="E4374" s="137" t="s">
        <v>7180</v>
      </c>
      <c r="F4374" s="140"/>
      <c r="G4374" s="126"/>
      <c r="H4374" s="126"/>
      <c r="I4374" s="126"/>
      <c r="J4374" s="126"/>
      <c r="K4374" s="126"/>
    </row>
    <row r="4375" spans="1:11" s="122" customFormat="1">
      <c r="A4375" s="138" t="s">
        <v>5209</v>
      </c>
      <c r="B4375" s="139">
        <v>464000</v>
      </c>
      <c r="C4375" s="128">
        <f t="shared" si="160"/>
        <v>18572500</v>
      </c>
      <c r="D4375" s="129">
        <f t="shared" si="159"/>
        <v>487200</v>
      </c>
      <c r="E4375" s="137" t="s">
        <v>7180</v>
      </c>
      <c r="F4375" s="140"/>
      <c r="G4375" s="126"/>
      <c r="H4375" s="126"/>
      <c r="I4375" s="126"/>
      <c r="J4375" s="126"/>
      <c r="K4375" s="126"/>
    </row>
    <row r="4376" spans="1:11" s="122" customFormat="1">
      <c r="A4376" s="138" t="s">
        <v>5210</v>
      </c>
      <c r="B4376" s="139">
        <v>465000</v>
      </c>
      <c r="C4376" s="128">
        <f t="shared" si="160"/>
        <v>18612500</v>
      </c>
      <c r="D4376" s="129">
        <f t="shared" si="159"/>
        <v>488250</v>
      </c>
      <c r="E4376" s="137" t="s">
        <v>7180</v>
      </c>
      <c r="F4376" s="140"/>
      <c r="G4376" s="126"/>
      <c r="H4376" s="126"/>
      <c r="I4376" s="126"/>
      <c r="J4376" s="126"/>
      <c r="K4376" s="126"/>
    </row>
    <row r="4377" spans="1:11" s="122" customFormat="1">
      <c r="A4377" s="138" t="s">
        <v>5211</v>
      </c>
      <c r="B4377" s="139">
        <v>466000</v>
      </c>
      <c r="C4377" s="128">
        <f t="shared" si="160"/>
        <v>18652500</v>
      </c>
      <c r="D4377" s="129">
        <f t="shared" si="159"/>
        <v>489300</v>
      </c>
      <c r="E4377" s="137" t="s">
        <v>7180</v>
      </c>
      <c r="F4377" s="140"/>
      <c r="G4377" s="126"/>
      <c r="H4377" s="126"/>
      <c r="I4377" s="126"/>
      <c r="J4377" s="126"/>
      <c r="K4377" s="126"/>
    </row>
    <row r="4378" spans="1:11" s="122" customFormat="1">
      <c r="A4378" s="138" t="s">
        <v>5212</v>
      </c>
      <c r="B4378" s="139">
        <v>467000</v>
      </c>
      <c r="C4378" s="128">
        <f t="shared" si="160"/>
        <v>18692500</v>
      </c>
      <c r="D4378" s="129">
        <f t="shared" si="159"/>
        <v>490350</v>
      </c>
      <c r="E4378" s="137" t="s">
        <v>7180</v>
      </c>
      <c r="F4378" s="140"/>
      <c r="G4378" s="126"/>
      <c r="H4378" s="126"/>
      <c r="I4378" s="126"/>
      <c r="J4378" s="126"/>
      <c r="K4378" s="126"/>
    </row>
    <row r="4379" spans="1:11" s="122" customFormat="1">
      <c r="A4379" s="138" t="s">
        <v>5213</v>
      </c>
      <c r="B4379" s="139">
        <v>468000</v>
      </c>
      <c r="C4379" s="128">
        <f t="shared" si="160"/>
        <v>18732500</v>
      </c>
      <c r="D4379" s="129">
        <f t="shared" si="159"/>
        <v>491400</v>
      </c>
      <c r="E4379" s="137" t="s">
        <v>7180</v>
      </c>
      <c r="F4379" s="140"/>
      <c r="G4379" s="126"/>
      <c r="H4379" s="126"/>
      <c r="I4379" s="126"/>
      <c r="J4379" s="126"/>
      <c r="K4379" s="126"/>
    </row>
    <row r="4380" spans="1:11" s="122" customFormat="1">
      <c r="A4380" s="138" t="s">
        <v>5214</v>
      </c>
      <c r="B4380" s="139">
        <v>469000</v>
      </c>
      <c r="C4380" s="128">
        <f t="shared" si="160"/>
        <v>18772500</v>
      </c>
      <c r="D4380" s="129">
        <f t="shared" si="159"/>
        <v>492450</v>
      </c>
      <c r="E4380" s="137" t="s">
        <v>7180</v>
      </c>
      <c r="F4380" s="140"/>
      <c r="G4380" s="126"/>
      <c r="H4380" s="126"/>
      <c r="I4380" s="126"/>
      <c r="J4380" s="126"/>
      <c r="K4380" s="126"/>
    </row>
    <row r="4381" spans="1:11" s="122" customFormat="1">
      <c r="A4381" s="138" t="s">
        <v>5215</v>
      </c>
      <c r="B4381" s="139">
        <v>470000</v>
      </c>
      <c r="C4381" s="128">
        <f t="shared" si="160"/>
        <v>18812500</v>
      </c>
      <c r="D4381" s="129">
        <f t="shared" si="159"/>
        <v>493500</v>
      </c>
      <c r="E4381" s="137" t="s">
        <v>7180</v>
      </c>
      <c r="F4381" s="140"/>
      <c r="G4381" s="126"/>
      <c r="H4381" s="126"/>
      <c r="I4381" s="126"/>
      <c r="J4381" s="126"/>
      <c r="K4381" s="126"/>
    </row>
    <row r="4382" spans="1:11" s="122" customFormat="1">
      <c r="A4382" s="138" t="s">
        <v>5216</v>
      </c>
      <c r="B4382" s="139">
        <v>471000</v>
      </c>
      <c r="C4382" s="128">
        <f t="shared" si="160"/>
        <v>18852500</v>
      </c>
      <c r="D4382" s="129">
        <f t="shared" si="159"/>
        <v>494550</v>
      </c>
      <c r="E4382" s="137" t="s">
        <v>7180</v>
      </c>
      <c r="F4382" s="140"/>
      <c r="G4382" s="126"/>
      <c r="H4382" s="126"/>
      <c r="I4382" s="126"/>
      <c r="J4382" s="126"/>
      <c r="K4382" s="126"/>
    </row>
    <row r="4383" spans="1:11" s="122" customFormat="1">
      <c r="A4383" s="138" t="s">
        <v>5217</v>
      </c>
      <c r="B4383" s="139">
        <v>472000</v>
      </c>
      <c r="C4383" s="128">
        <f t="shared" si="160"/>
        <v>18892500</v>
      </c>
      <c r="D4383" s="129">
        <f t="shared" si="159"/>
        <v>495600</v>
      </c>
      <c r="E4383" s="137" t="s">
        <v>7180</v>
      </c>
      <c r="F4383" s="140"/>
      <c r="G4383" s="126"/>
      <c r="H4383" s="126"/>
      <c r="I4383" s="126"/>
      <c r="J4383" s="126"/>
      <c r="K4383" s="126"/>
    </row>
    <row r="4384" spans="1:11" s="122" customFormat="1">
      <c r="A4384" s="138" t="s">
        <v>5218</v>
      </c>
      <c r="B4384" s="139">
        <v>473000</v>
      </c>
      <c r="C4384" s="128">
        <f t="shared" si="160"/>
        <v>18932500</v>
      </c>
      <c r="D4384" s="129">
        <f t="shared" si="159"/>
        <v>496650</v>
      </c>
      <c r="E4384" s="137" t="s">
        <v>7180</v>
      </c>
      <c r="F4384" s="140"/>
      <c r="G4384" s="126"/>
      <c r="H4384" s="126"/>
      <c r="I4384" s="126"/>
      <c r="J4384" s="126"/>
      <c r="K4384" s="126"/>
    </row>
    <row r="4385" spans="1:11" s="122" customFormat="1">
      <c r="A4385" s="138" t="s">
        <v>5219</v>
      </c>
      <c r="B4385" s="139">
        <v>474000</v>
      </c>
      <c r="C4385" s="128">
        <f t="shared" si="160"/>
        <v>18972500</v>
      </c>
      <c r="D4385" s="129">
        <f t="shared" si="159"/>
        <v>497700</v>
      </c>
      <c r="E4385" s="137" t="s">
        <v>7180</v>
      </c>
      <c r="F4385" s="140"/>
      <c r="G4385" s="126"/>
      <c r="H4385" s="126"/>
      <c r="I4385" s="126"/>
      <c r="J4385" s="126"/>
      <c r="K4385" s="126"/>
    </row>
    <row r="4386" spans="1:11" s="122" customFormat="1">
      <c r="A4386" s="138" t="s">
        <v>5220</v>
      </c>
      <c r="B4386" s="139">
        <v>475000</v>
      </c>
      <c r="C4386" s="128">
        <f t="shared" si="160"/>
        <v>19012500</v>
      </c>
      <c r="D4386" s="129">
        <f t="shared" si="159"/>
        <v>498750</v>
      </c>
      <c r="E4386" s="137" t="s">
        <v>7180</v>
      </c>
      <c r="F4386" s="140"/>
      <c r="G4386" s="126"/>
      <c r="H4386" s="126"/>
      <c r="I4386" s="126"/>
      <c r="J4386" s="126"/>
      <c r="K4386" s="126"/>
    </row>
    <row r="4387" spans="1:11" s="122" customFormat="1">
      <c r="A4387" s="138" t="s">
        <v>5221</v>
      </c>
      <c r="B4387" s="139">
        <v>476000</v>
      </c>
      <c r="C4387" s="128">
        <f t="shared" si="160"/>
        <v>19052500</v>
      </c>
      <c r="D4387" s="129">
        <f t="shared" si="159"/>
        <v>499800</v>
      </c>
      <c r="E4387" s="137" t="s">
        <v>7180</v>
      </c>
      <c r="F4387" s="140"/>
      <c r="G4387" s="126"/>
      <c r="H4387" s="126"/>
      <c r="I4387" s="126"/>
      <c r="J4387" s="126"/>
      <c r="K4387" s="126"/>
    </row>
    <row r="4388" spans="1:11" s="122" customFormat="1">
      <c r="A4388" s="138" t="s">
        <v>5222</v>
      </c>
      <c r="B4388" s="139">
        <v>477000</v>
      </c>
      <c r="C4388" s="128">
        <f t="shared" si="160"/>
        <v>19092500</v>
      </c>
      <c r="D4388" s="129">
        <f t="shared" si="159"/>
        <v>500850</v>
      </c>
      <c r="E4388" s="137" t="s">
        <v>7180</v>
      </c>
      <c r="F4388" s="140"/>
      <c r="G4388" s="126"/>
      <c r="H4388" s="126"/>
      <c r="I4388" s="126"/>
      <c r="J4388" s="126"/>
      <c r="K4388" s="126"/>
    </row>
    <row r="4389" spans="1:11" s="122" customFormat="1">
      <c r="A4389" s="138" t="s">
        <v>5223</v>
      </c>
      <c r="B4389" s="139">
        <v>478000</v>
      </c>
      <c r="C4389" s="128">
        <f t="shared" si="160"/>
        <v>19132500</v>
      </c>
      <c r="D4389" s="129">
        <f t="shared" si="159"/>
        <v>501900</v>
      </c>
      <c r="E4389" s="137" t="s">
        <v>7180</v>
      </c>
      <c r="F4389" s="140"/>
      <c r="G4389" s="126"/>
      <c r="H4389" s="126"/>
      <c r="I4389" s="126"/>
      <c r="J4389" s="126"/>
      <c r="K4389" s="126"/>
    </row>
    <row r="4390" spans="1:11" s="122" customFormat="1">
      <c r="A4390" s="138" t="s">
        <v>5224</v>
      </c>
      <c r="B4390" s="139">
        <v>479000</v>
      </c>
      <c r="C4390" s="128">
        <f t="shared" si="160"/>
        <v>19172500</v>
      </c>
      <c r="D4390" s="129">
        <f t="shared" si="159"/>
        <v>502950</v>
      </c>
      <c r="E4390" s="137" t="s">
        <v>7180</v>
      </c>
      <c r="F4390" s="140"/>
      <c r="G4390" s="126"/>
      <c r="H4390" s="126"/>
      <c r="I4390" s="126"/>
      <c r="J4390" s="126"/>
      <c r="K4390" s="126"/>
    </row>
    <row r="4391" spans="1:11" s="122" customFormat="1">
      <c r="A4391" s="138" t="s">
        <v>5225</v>
      </c>
      <c r="B4391" s="139">
        <v>480000</v>
      </c>
      <c r="C4391" s="128">
        <f t="shared" si="160"/>
        <v>19212500</v>
      </c>
      <c r="D4391" s="129">
        <f t="shared" si="159"/>
        <v>504000</v>
      </c>
      <c r="E4391" s="137" t="s">
        <v>7180</v>
      </c>
      <c r="F4391" s="140"/>
      <c r="G4391" s="126"/>
      <c r="H4391" s="126"/>
      <c r="I4391" s="126"/>
      <c r="J4391" s="126"/>
      <c r="K4391" s="126"/>
    </row>
    <row r="4392" spans="1:11" s="122" customFormat="1">
      <c r="A4392" s="138" t="s">
        <v>5226</v>
      </c>
      <c r="B4392" s="139">
        <v>481000</v>
      </c>
      <c r="C4392" s="128">
        <f t="shared" si="160"/>
        <v>19252500</v>
      </c>
      <c r="D4392" s="129">
        <f t="shared" si="159"/>
        <v>505050</v>
      </c>
      <c r="E4392" s="137" t="s">
        <v>7180</v>
      </c>
      <c r="F4392" s="140"/>
      <c r="G4392" s="126"/>
      <c r="H4392" s="126"/>
      <c r="I4392" s="126"/>
      <c r="J4392" s="126"/>
      <c r="K4392" s="126"/>
    </row>
    <row r="4393" spans="1:11" s="122" customFormat="1">
      <c r="A4393" s="138" t="s">
        <v>5227</v>
      </c>
      <c r="B4393" s="139">
        <v>482000</v>
      </c>
      <c r="C4393" s="128">
        <f t="shared" si="160"/>
        <v>19292500</v>
      </c>
      <c r="D4393" s="129">
        <f t="shared" si="159"/>
        <v>506100</v>
      </c>
      <c r="E4393" s="137" t="s">
        <v>7180</v>
      </c>
      <c r="F4393" s="140"/>
      <c r="G4393" s="126"/>
      <c r="H4393" s="126"/>
      <c r="I4393" s="126"/>
      <c r="J4393" s="126"/>
      <c r="K4393" s="126"/>
    </row>
    <row r="4394" spans="1:11" s="122" customFormat="1">
      <c r="A4394" s="138" t="s">
        <v>5228</v>
      </c>
      <c r="B4394" s="139">
        <v>483000</v>
      </c>
      <c r="C4394" s="128">
        <f t="shared" si="160"/>
        <v>19332500</v>
      </c>
      <c r="D4394" s="129">
        <f t="shared" si="159"/>
        <v>507150</v>
      </c>
      <c r="E4394" s="137" t="s">
        <v>7180</v>
      </c>
      <c r="F4394" s="140"/>
      <c r="G4394" s="126"/>
      <c r="H4394" s="126"/>
      <c r="I4394" s="126"/>
      <c r="J4394" s="126"/>
      <c r="K4394" s="126"/>
    </row>
    <row r="4395" spans="1:11" s="122" customFormat="1">
      <c r="A4395" s="138" t="s">
        <v>5229</v>
      </c>
      <c r="B4395" s="139">
        <v>484000</v>
      </c>
      <c r="C4395" s="128">
        <f t="shared" si="160"/>
        <v>19372500</v>
      </c>
      <c r="D4395" s="129">
        <f t="shared" si="159"/>
        <v>508200</v>
      </c>
      <c r="E4395" s="137" t="s">
        <v>7180</v>
      </c>
      <c r="F4395" s="140"/>
      <c r="G4395" s="126"/>
      <c r="H4395" s="126"/>
      <c r="I4395" s="126"/>
      <c r="J4395" s="126"/>
      <c r="K4395" s="126"/>
    </row>
    <row r="4396" spans="1:11" s="122" customFormat="1">
      <c r="A4396" s="138" t="s">
        <v>5230</v>
      </c>
      <c r="B4396" s="139">
        <v>485000</v>
      </c>
      <c r="C4396" s="128">
        <f t="shared" si="160"/>
        <v>19412500</v>
      </c>
      <c r="D4396" s="129">
        <f t="shared" si="159"/>
        <v>509250</v>
      </c>
      <c r="E4396" s="137" t="s">
        <v>7180</v>
      </c>
      <c r="F4396" s="140"/>
      <c r="G4396" s="126"/>
      <c r="H4396" s="126"/>
      <c r="I4396" s="126"/>
      <c r="J4396" s="126"/>
      <c r="K4396" s="126"/>
    </row>
    <row r="4397" spans="1:11" s="122" customFormat="1">
      <c r="A4397" s="138" t="s">
        <v>5231</v>
      </c>
      <c r="B4397" s="139">
        <v>486000</v>
      </c>
      <c r="C4397" s="128">
        <f t="shared" si="160"/>
        <v>19452500</v>
      </c>
      <c r="D4397" s="129">
        <f t="shared" si="159"/>
        <v>510300</v>
      </c>
      <c r="E4397" s="137" t="s">
        <v>7180</v>
      </c>
      <c r="F4397" s="140"/>
      <c r="G4397" s="126"/>
      <c r="H4397" s="126"/>
      <c r="I4397" s="126"/>
      <c r="J4397" s="126"/>
      <c r="K4397" s="126"/>
    </row>
    <row r="4398" spans="1:11" s="122" customFormat="1">
      <c r="A4398" s="138" t="s">
        <v>5232</v>
      </c>
      <c r="B4398" s="139">
        <v>487000</v>
      </c>
      <c r="C4398" s="128">
        <f t="shared" si="160"/>
        <v>19492500</v>
      </c>
      <c r="D4398" s="129">
        <f t="shared" si="159"/>
        <v>511350</v>
      </c>
      <c r="E4398" s="137" t="s">
        <v>7180</v>
      </c>
      <c r="F4398" s="140"/>
      <c r="G4398" s="126"/>
      <c r="H4398" s="126"/>
      <c r="I4398" s="126"/>
      <c r="J4398" s="126"/>
      <c r="K4398" s="126"/>
    </row>
    <row r="4399" spans="1:11" s="122" customFormat="1">
      <c r="A4399" s="138" t="s">
        <v>5233</v>
      </c>
      <c r="B4399" s="139">
        <v>488000</v>
      </c>
      <c r="C4399" s="128">
        <f t="shared" si="160"/>
        <v>19532500</v>
      </c>
      <c r="D4399" s="129">
        <f t="shared" si="159"/>
        <v>512400</v>
      </c>
      <c r="E4399" s="137" t="s">
        <v>7180</v>
      </c>
      <c r="F4399" s="140"/>
      <c r="G4399" s="126"/>
      <c r="H4399" s="126"/>
      <c r="I4399" s="126"/>
      <c r="J4399" s="126"/>
      <c r="K4399" s="126"/>
    </row>
    <row r="4400" spans="1:11" s="122" customFormat="1">
      <c r="A4400" s="138" t="s">
        <v>5234</v>
      </c>
      <c r="B4400" s="139">
        <v>489000</v>
      </c>
      <c r="C4400" s="128">
        <f t="shared" si="160"/>
        <v>19572500</v>
      </c>
      <c r="D4400" s="129">
        <f t="shared" si="159"/>
        <v>513450</v>
      </c>
      <c r="E4400" s="137" t="s">
        <v>7180</v>
      </c>
      <c r="F4400" s="140"/>
      <c r="G4400" s="126"/>
      <c r="H4400" s="126"/>
      <c r="I4400" s="126"/>
      <c r="J4400" s="126"/>
      <c r="K4400" s="126"/>
    </row>
    <row r="4401" spans="1:11" s="122" customFormat="1">
      <c r="A4401" s="138" t="s">
        <v>5235</v>
      </c>
      <c r="B4401" s="139">
        <v>490000</v>
      </c>
      <c r="C4401" s="128">
        <f t="shared" si="160"/>
        <v>19612500</v>
      </c>
      <c r="D4401" s="129">
        <f t="shared" si="159"/>
        <v>514500</v>
      </c>
      <c r="E4401" s="137" t="s">
        <v>7180</v>
      </c>
      <c r="F4401" s="140"/>
      <c r="G4401" s="126"/>
      <c r="H4401" s="126"/>
      <c r="I4401" s="126"/>
      <c r="J4401" s="126"/>
      <c r="K4401" s="126"/>
    </row>
    <row r="4402" spans="1:11" s="122" customFormat="1">
      <c r="A4402" s="138" t="s">
        <v>5236</v>
      </c>
      <c r="B4402" s="139">
        <v>491000</v>
      </c>
      <c r="C4402" s="128">
        <f t="shared" si="160"/>
        <v>19652500</v>
      </c>
      <c r="D4402" s="129">
        <f t="shared" si="159"/>
        <v>515550</v>
      </c>
      <c r="E4402" s="137" t="s">
        <v>7180</v>
      </c>
      <c r="F4402" s="140"/>
      <c r="G4402" s="126"/>
      <c r="H4402" s="126"/>
      <c r="I4402" s="126"/>
      <c r="J4402" s="126"/>
      <c r="K4402" s="126"/>
    </row>
    <row r="4403" spans="1:11" s="122" customFormat="1">
      <c r="A4403" s="138" t="s">
        <v>5237</v>
      </c>
      <c r="B4403" s="139">
        <v>492000</v>
      </c>
      <c r="C4403" s="128">
        <f t="shared" si="160"/>
        <v>19692500</v>
      </c>
      <c r="D4403" s="129">
        <f t="shared" si="159"/>
        <v>516600</v>
      </c>
      <c r="E4403" s="137" t="s">
        <v>7180</v>
      </c>
      <c r="F4403" s="140"/>
      <c r="G4403" s="126"/>
      <c r="H4403" s="126"/>
      <c r="I4403" s="126"/>
      <c r="J4403" s="126"/>
      <c r="K4403" s="126"/>
    </row>
    <row r="4404" spans="1:11" s="122" customFormat="1">
      <c r="A4404" s="138" t="s">
        <v>5238</v>
      </c>
      <c r="B4404" s="139">
        <v>493000</v>
      </c>
      <c r="C4404" s="128">
        <f t="shared" si="160"/>
        <v>19732500</v>
      </c>
      <c r="D4404" s="129">
        <f t="shared" si="159"/>
        <v>517650</v>
      </c>
      <c r="E4404" s="137" t="s">
        <v>7180</v>
      </c>
      <c r="F4404" s="140"/>
      <c r="G4404" s="126"/>
      <c r="H4404" s="126"/>
      <c r="I4404" s="126"/>
      <c r="J4404" s="126"/>
      <c r="K4404" s="126"/>
    </row>
    <row r="4405" spans="1:11" s="122" customFormat="1">
      <c r="A4405" s="138" t="s">
        <v>5239</v>
      </c>
      <c r="B4405" s="139">
        <v>494000</v>
      </c>
      <c r="C4405" s="128">
        <f t="shared" si="160"/>
        <v>19772500</v>
      </c>
      <c r="D4405" s="129">
        <f t="shared" si="159"/>
        <v>518700</v>
      </c>
      <c r="E4405" s="137" t="s">
        <v>7180</v>
      </c>
      <c r="F4405" s="140"/>
      <c r="G4405" s="126"/>
      <c r="H4405" s="126"/>
      <c r="I4405" s="126"/>
      <c r="J4405" s="126"/>
      <c r="K4405" s="126"/>
    </row>
    <row r="4406" spans="1:11" s="122" customFormat="1">
      <c r="A4406" s="138" t="s">
        <v>5240</v>
      </c>
      <c r="B4406" s="139">
        <v>495000</v>
      </c>
      <c r="C4406" s="128">
        <f t="shared" si="160"/>
        <v>19812500</v>
      </c>
      <c r="D4406" s="129">
        <f t="shared" si="159"/>
        <v>519750</v>
      </c>
      <c r="E4406" s="137" t="s">
        <v>7180</v>
      </c>
      <c r="F4406" s="140"/>
      <c r="G4406" s="126"/>
      <c r="H4406" s="126"/>
      <c r="I4406" s="126"/>
      <c r="J4406" s="126"/>
      <c r="K4406" s="126"/>
    </row>
    <row r="4407" spans="1:11" s="122" customFormat="1">
      <c r="A4407" s="138" t="s">
        <v>5241</v>
      </c>
      <c r="B4407" s="139">
        <v>496000</v>
      </c>
      <c r="C4407" s="128">
        <f t="shared" si="160"/>
        <v>19852500</v>
      </c>
      <c r="D4407" s="129">
        <f t="shared" si="159"/>
        <v>520800</v>
      </c>
      <c r="E4407" s="137" t="s">
        <v>7180</v>
      </c>
      <c r="F4407" s="140"/>
      <c r="G4407" s="126"/>
      <c r="H4407" s="126"/>
      <c r="I4407" s="126"/>
      <c r="J4407" s="126"/>
      <c r="K4407" s="126"/>
    </row>
    <row r="4408" spans="1:11" s="122" customFormat="1">
      <c r="A4408" s="138" t="s">
        <v>5242</v>
      </c>
      <c r="B4408" s="139">
        <v>497000</v>
      </c>
      <c r="C4408" s="128">
        <f t="shared" si="160"/>
        <v>19892500</v>
      </c>
      <c r="D4408" s="129">
        <f t="shared" si="159"/>
        <v>521850</v>
      </c>
      <c r="E4408" s="137" t="s">
        <v>7180</v>
      </c>
      <c r="F4408" s="140"/>
      <c r="G4408" s="126"/>
      <c r="H4408" s="126"/>
      <c r="I4408" s="126"/>
      <c r="J4408" s="126"/>
      <c r="K4408" s="126"/>
    </row>
    <row r="4409" spans="1:11" s="122" customFormat="1">
      <c r="A4409" s="138" t="s">
        <v>5243</v>
      </c>
      <c r="B4409" s="139">
        <v>498000</v>
      </c>
      <c r="C4409" s="128">
        <f t="shared" si="160"/>
        <v>19932500</v>
      </c>
      <c r="D4409" s="129">
        <f t="shared" si="159"/>
        <v>522900</v>
      </c>
      <c r="E4409" s="137" t="s">
        <v>7180</v>
      </c>
      <c r="F4409" s="140"/>
      <c r="G4409" s="126"/>
      <c r="H4409" s="126"/>
      <c r="I4409" s="126"/>
      <c r="J4409" s="126"/>
      <c r="K4409" s="126"/>
    </row>
    <row r="4410" spans="1:11" s="122" customFormat="1">
      <c r="A4410" s="138" t="s">
        <v>5244</v>
      </c>
      <c r="B4410" s="139">
        <v>499000</v>
      </c>
      <c r="C4410" s="128">
        <f t="shared" si="160"/>
        <v>19972500</v>
      </c>
      <c r="D4410" s="129">
        <f t="shared" si="159"/>
        <v>523950</v>
      </c>
      <c r="E4410" s="137" t="s">
        <v>7180</v>
      </c>
      <c r="F4410" s="140"/>
      <c r="G4410" s="126"/>
      <c r="H4410" s="126"/>
      <c r="I4410" s="126"/>
      <c r="J4410" s="126"/>
      <c r="K4410" s="126"/>
    </row>
    <row r="4411" spans="1:11" s="122" customFormat="1">
      <c r="A4411" s="138" t="s">
        <v>5245</v>
      </c>
      <c r="B4411" s="139">
        <v>500000</v>
      </c>
      <c r="C4411" s="128">
        <f t="shared" si="160"/>
        <v>20012500</v>
      </c>
      <c r="D4411" s="129">
        <f t="shared" si="159"/>
        <v>525000</v>
      </c>
      <c r="E4411" s="137" t="s">
        <v>7180</v>
      </c>
      <c r="F4411" s="140"/>
      <c r="G4411" s="126"/>
      <c r="H4411" s="126"/>
      <c r="I4411" s="126"/>
      <c r="J4411" s="126"/>
      <c r="K4411" s="126"/>
    </row>
    <row r="4412" spans="1:11" s="122" customFormat="1">
      <c r="A4412" s="138" t="s">
        <v>5246</v>
      </c>
      <c r="B4412" s="139">
        <v>501000</v>
      </c>
      <c r="C4412" s="128">
        <f t="shared" si="160"/>
        <v>20052500</v>
      </c>
      <c r="D4412" s="129">
        <f t="shared" si="159"/>
        <v>526050</v>
      </c>
      <c r="E4412" s="137" t="s">
        <v>7180</v>
      </c>
      <c r="F4412" s="140"/>
      <c r="G4412" s="126"/>
      <c r="H4412" s="126"/>
      <c r="I4412" s="126"/>
      <c r="J4412" s="126"/>
      <c r="K4412" s="126"/>
    </row>
    <row r="4413" spans="1:11" s="122" customFormat="1">
      <c r="A4413" s="138" t="s">
        <v>5247</v>
      </c>
      <c r="B4413" s="139">
        <v>502000</v>
      </c>
      <c r="C4413" s="128">
        <f t="shared" si="160"/>
        <v>20092500</v>
      </c>
      <c r="D4413" s="129">
        <f t="shared" si="159"/>
        <v>527100</v>
      </c>
      <c r="E4413" s="137" t="s">
        <v>7180</v>
      </c>
      <c r="F4413" s="140"/>
      <c r="G4413" s="126"/>
      <c r="H4413" s="126"/>
      <c r="I4413" s="126"/>
      <c r="J4413" s="126"/>
      <c r="K4413" s="126"/>
    </row>
    <row r="4414" spans="1:11" s="122" customFormat="1">
      <c r="A4414" s="138" t="s">
        <v>5248</v>
      </c>
      <c r="B4414" s="139">
        <v>503000</v>
      </c>
      <c r="C4414" s="128">
        <f t="shared" si="160"/>
        <v>20132500</v>
      </c>
      <c r="D4414" s="129">
        <f t="shared" si="159"/>
        <v>528150</v>
      </c>
      <c r="E4414" s="137" t="s">
        <v>7180</v>
      </c>
      <c r="F4414" s="140"/>
      <c r="G4414" s="126"/>
      <c r="H4414" s="126"/>
      <c r="I4414" s="126"/>
      <c r="J4414" s="126"/>
      <c r="K4414" s="126"/>
    </row>
    <row r="4415" spans="1:11" s="122" customFormat="1">
      <c r="A4415" s="138" t="s">
        <v>5249</v>
      </c>
      <c r="B4415" s="139">
        <v>504000</v>
      </c>
      <c r="C4415" s="128">
        <f t="shared" si="160"/>
        <v>20172500</v>
      </c>
      <c r="D4415" s="129">
        <f t="shared" si="159"/>
        <v>529200</v>
      </c>
      <c r="E4415" s="137" t="s">
        <v>7180</v>
      </c>
      <c r="F4415" s="140"/>
      <c r="G4415" s="126"/>
      <c r="H4415" s="126"/>
      <c r="I4415" s="126"/>
      <c r="J4415" s="126"/>
      <c r="K4415" s="126"/>
    </row>
    <row r="4416" spans="1:11" s="122" customFormat="1">
      <c r="A4416" s="138" t="s">
        <v>5250</v>
      </c>
      <c r="B4416" s="139">
        <v>505000</v>
      </c>
      <c r="C4416" s="128">
        <f t="shared" si="160"/>
        <v>20212500</v>
      </c>
      <c r="D4416" s="129">
        <f t="shared" si="159"/>
        <v>530250</v>
      </c>
      <c r="E4416" s="137" t="s">
        <v>7180</v>
      </c>
      <c r="F4416" s="140"/>
      <c r="G4416" s="126"/>
      <c r="H4416" s="126"/>
      <c r="I4416" s="126"/>
      <c r="J4416" s="126"/>
      <c r="K4416" s="126"/>
    </row>
    <row r="4417" spans="1:11" s="122" customFormat="1">
      <c r="A4417" s="138" t="s">
        <v>5251</v>
      </c>
      <c r="B4417" s="139">
        <v>506000</v>
      </c>
      <c r="C4417" s="128">
        <f t="shared" si="160"/>
        <v>20252500</v>
      </c>
      <c r="D4417" s="129">
        <f t="shared" si="159"/>
        <v>531300</v>
      </c>
      <c r="E4417" s="137" t="s">
        <v>7180</v>
      </c>
      <c r="F4417" s="140"/>
      <c r="G4417" s="126"/>
      <c r="H4417" s="126"/>
      <c r="I4417" s="126"/>
      <c r="J4417" s="126"/>
      <c r="K4417" s="126"/>
    </row>
    <row r="4418" spans="1:11" s="122" customFormat="1">
      <c r="A4418" s="138" t="s">
        <v>5252</v>
      </c>
      <c r="B4418" s="139">
        <v>507000</v>
      </c>
      <c r="C4418" s="128">
        <f t="shared" si="160"/>
        <v>20292500</v>
      </c>
      <c r="D4418" s="129">
        <f t="shared" ref="D4418:D4426" si="161">SUM($G$2)*(B4418*0.001)</f>
        <v>532350</v>
      </c>
      <c r="E4418" s="137" t="s">
        <v>7180</v>
      </c>
      <c r="F4418" s="140"/>
      <c r="G4418" s="126"/>
      <c r="H4418" s="126"/>
      <c r="I4418" s="126"/>
      <c r="J4418" s="126"/>
      <c r="K4418" s="126"/>
    </row>
    <row r="4419" spans="1:11" s="122" customFormat="1">
      <c r="A4419" s="138" t="s">
        <v>5253</v>
      </c>
      <c r="B4419" s="139">
        <v>508000</v>
      </c>
      <c r="C4419" s="128">
        <f t="shared" si="160"/>
        <v>20332500</v>
      </c>
      <c r="D4419" s="129">
        <f t="shared" si="161"/>
        <v>533400</v>
      </c>
      <c r="E4419" s="137" t="s">
        <v>7180</v>
      </c>
      <c r="F4419" s="140"/>
      <c r="G4419" s="126"/>
      <c r="H4419" s="126"/>
      <c r="I4419" s="126"/>
      <c r="J4419" s="126"/>
      <c r="K4419" s="126"/>
    </row>
    <row r="4420" spans="1:11" s="122" customFormat="1">
      <c r="A4420" s="138" t="s">
        <v>5254</v>
      </c>
      <c r="B4420" s="139">
        <v>509000</v>
      </c>
      <c r="C4420" s="128">
        <f t="shared" si="160"/>
        <v>20372500</v>
      </c>
      <c r="D4420" s="129">
        <f t="shared" si="161"/>
        <v>534450</v>
      </c>
      <c r="E4420" s="137" t="s">
        <v>7180</v>
      </c>
      <c r="F4420" s="140"/>
      <c r="G4420" s="126"/>
      <c r="H4420" s="126"/>
      <c r="I4420" s="126"/>
      <c r="J4420" s="126"/>
      <c r="K4420" s="126"/>
    </row>
    <row r="4421" spans="1:11" s="122" customFormat="1">
      <c r="A4421" s="138" t="s">
        <v>5255</v>
      </c>
      <c r="B4421" s="139">
        <v>510000</v>
      </c>
      <c r="C4421" s="128">
        <f t="shared" si="160"/>
        <v>20412500</v>
      </c>
      <c r="D4421" s="129">
        <f t="shared" si="161"/>
        <v>535500</v>
      </c>
      <c r="E4421" s="137" t="s">
        <v>7180</v>
      </c>
      <c r="F4421" s="140"/>
      <c r="G4421" s="126"/>
      <c r="H4421" s="126"/>
      <c r="I4421" s="126"/>
      <c r="J4421" s="126"/>
      <c r="K4421" s="126"/>
    </row>
    <row r="4422" spans="1:11" s="122" customFormat="1">
      <c r="A4422" s="138" t="s">
        <v>5256</v>
      </c>
      <c r="B4422" s="139">
        <v>511000</v>
      </c>
      <c r="C4422" s="128">
        <f t="shared" si="160"/>
        <v>20452500</v>
      </c>
      <c r="D4422" s="129">
        <f t="shared" si="161"/>
        <v>536550</v>
      </c>
      <c r="E4422" s="137" t="s">
        <v>7180</v>
      </c>
      <c r="F4422" s="140"/>
      <c r="G4422" s="126"/>
      <c r="H4422" s="126"/>
      <c r="I4422" s="126"/>
      <c r="J4422" s="126"/>
      <c r="K4422" s="126"/>
    </row>
    <row r="4423" spans="1:11" s="122" customFormat="1">
      <c r="A4423" s="138" t="s">
        <v>5257</v>
      </c>
      <c r="B4423" s="139">
        <v>512000</v>
      </c>
      <c r="C4423" s="128">
        <f t="shared" si="160"/>
        <v>20492500</v>
      </c>
      <c r="D4423" s="129">
        <f t="shared" si="161"/>
        <v>537600</v>
      </c>
      <c r="E4423" s="137" t="s">
        <v>7180</v>
      </c>
      <c r="F4423" s="140"/>
      <c r="G4423" s="126"/>
      <c r="H4423" s="126"/>
      <c r="I4423" s="126"/>
      <c r="J4423" s="126"/>
      <c r="K4423" s="126"/>
    </row>
    <row r="4424" spans="1:11" s="122" customFormat="1">
      <c r="A4424" s="138" t="s">
        <v>5258</v>
      </c>
      <c r="B4424" s="139">
        <v>513000</v>
      </c>
      <c r="C4424" s="128">
        <f t="shared" si="160"/>
        <v>20532500</v>
      </c>
      <c r="D4424" s="129">
        <f t="shared" si="161"/>
        <v>538650</v>
      </c>
      <c r="E4424" s="137" t="s">
        <v>7180</v>
      </c>
      <c r="F4424" s="140"/>
      <c r="G4424" s="126"/>
      <c r="H4424" s="126"/>
      <c r="I4424" s="126"/>
      <c r="J4424" s="126"/>
      <c r="K4424" s="126"/>
    </row>
    <row r="4425" spans="1:11" s="122" customFormat="1">
      <c r="A4425" s="138" t="s">
        <v>5259</v>
      </c>
      <c r="B4425" s="139">
        <v>514000</v>
      </c>
      <c r="C4425" s="128">
        <f t="shared" si="160"/>
        <v>20572500</v>
      </c>
      <c r="D4425" s="129">
        <f t="shared" si="161"/>
        <v>539700</v>
      </c>
      <c r="E4425" s="137" t="s">
        <v>7180</v>
      </c>
      <c r="F4425" s="140"/>
      <c r="G4425" s="126"/>
      <c r="H4425" s="126"/>
      <c r="I4425" s="126"/>
      <c r="J4425" s="126"/>
      <c r="K4425" s="126"/>
    </row>
    <row r="4426" spans="1:11" s="122" customFormat="1">
      <c r="A4426" s="138" t="s">
        <v>5260</v>
      </c>
      <c r="B4426" s="139">
        <v>515000</v>
      </c>
      <c r="C4426" s="128">
        <f t="shared" ref="C4426" si="162">C4425+40000</f>
        <v>20612500</v>
      </c>
      <c r="D4426" s="129">
        <f t="shared" si="161"/>
        <v>540750</v>
      </c>
      <c r="E4426" s="137" t="s">
        <v>7180</v>
      </c>
      <c r="F4426" s="140"/>
      <c r="G4426" s="126"/>
      <c r="H4426" s="126"/>
      <c r="I4426" s="126"/>
      <c r="J4426" s="126"/>
      <c r="K4426" s="126"/>
    </row>
    <row r="4427" spans="1:11" s="122" customFormat="1">
      <c r="A4427" s="138" t="s">
        <v>2369</v>
      </c>
      <c r="B4427" s="139">
        <v>1000</v>
      </c>
      <c r="C4427" s="159">
        <v>21500</v>
      </c>
      <c r="D4427" s="129">
        <f>SUM($G$3)*(B4427*0.001)</f>
        <v>980</v>
      </c>
      <c r="E4427" s="141" t="s">
        <v>7181</v>
      </c>
      <c r="F4427" s="140"/>
      <c r="G4427" s="126"/>
      <c r="H4427" s="126"/>
      <c r="I4427" s="126"/>
      <c r="J4427" s="126"/>
      <c r="K4427" s="126"/>
    </row>
    <row r="4428" spans="1:11" s="122" customFormat="1">
      <c r="A4428" s="138" t="s">
        <v>2370</v>
      </c>
      <c r="B4428" s="139">
        <v>2000</v>
      </c>
      <c r="C4428" s="159">
        <f>C4427+21500</f>
        <v>43000</v>
      </c>
      <c r="D4428" s="129">
        <f t="shared" ref="D4428:D4491" si="163">SUM($G$3)*(B4428*0.001)</f>
        <v>1960</v>
      </c>
      <c r="E4428" s="141" t="s">
        <v>7181</v>
      </c>
      <c r="F4428" s="140"/>
      <c r="G4428" s="126"/>
      <c r="H4428" s="126"/>
      <c r="I4428" s="126"/>
      <c r="J4428" s="126"/>
      <c r="K4428" s="126"/>
    </row>
    <row r="4429" spans="1:11" s="122" customFormat="1">
      <c r="A4429" s="138" t="s">
        <v>97</v>
      </c>
      <c r="B4429" s="139">
        <v>3000</v>
      </c>
      <c r="C4429" s="159">
        <f t="shared" ref="C4429:C4492" si="164">C4428+21500</f>
        <v>64500</v>
      </c>
      <c r="D4429" s="129">
        <f t="shared" si="163"/>
        <v>2940</v>
      </c>
      <c r="E4429" s="141" t="s">
        <v>7181</v>
      </c>
      <c r="F4429" s="140"/>
      <c r="G4429" s="126"/>
      <c r="H4429" s="126"/>
      <c r="I4429" s="126"/>
      <c r="J4429" s="126"/>
      <c r="K4429" s="126"/>
    </row>
    <row r="4430" spans="1:11" s="122" customFormat="1">
      <c r="A4430" s="138" t="s">
        <v>108</v>
      </c>
      <c r="B4430" s="139">
        <v>4000</v>
      </c>
      <c r="C4430" s="159">
        <f t="shared" si="164"/>
        <v>86000</v>
      </c>
      <c r="D4430" s="129">
        <f t="shared" si="163"/>
        <v>3920</v>
      </c>
      <c r="E4430" s="141" t="s">
        <v>7181</v>
      </c>
      <c r="F4430" s="140"/>
      <c r="G4430" s="126"/>
      <c r="H4430" s="126"/>
      <c r="I4430" s="126"/>
      <c r="J4430" s="126"/>
      <c r="K4430" s="126"/>
    </row>
    <row r="4431" spans="1:11" s="122" customFormat="1">
      <c r="A4431" s="138" t="s">
        <v>111</v>
      </c>
      <c r="B4431" s="139">
        <v>5000</v>
      </c>
      <c r="C4431" s="159">
        <f t="shared" si="164"/>
        <v>107500</v>
      </c>
      <c r="D4431" s="129">
        <f t="shared" si="163"/>
        <v>4900</v>
      </c>
      <c r="E4431" s="141" t="s">
        <v>7181</v>
      </c>
      <c r="F4431" s="140"/>
      <c r="G4431" s="126"/>
      <c r="H4431" s="126"/>
      <c r="I4431" s="126"/>
      <c r="J4431" s="126"/>
      <c r="K4431" s="126"/>
    </row>
    <row r="4432" spans="1:11" s="122" customFormat="1">
      <c r="A4432" s="138" t="s">
        <v>104</v>
      </c>
      <c r="B4432" s="139">
        <v>6000</v>
      </c>
      <c r="C4432" s="159">
        <f t="shared" si="164"/>
        <v>129000</v>
      </c>
      <c r="D4432" s="129">
        <f t="shared" si="163"/>
        <v>5880</v>
      </c>
      <c r="E4432" s="141" t="s">
        <v>7181</v>
      </c>
      <c r="F4432" s="140"/>
      <c r="G4432" s="126"/>
      <c r="H4432" s="126"/>
      <c r="I4432" s="126"/>
      <c r="J4432" s="126"/>
      <c r="K4432" s="126"/>
    </row>
    <row r="4433" spans="1:11" s="122" customFormat="1">
      <c r="A4433" s="138" t="s">
        <v>109</v>
      </c>
      <c r="B4433" s="139">
        <v>7000</v>
      </c>
      <c r="C4433" s="159">
        <f t="shared" si="164"/>
        <v>150500</v>
      </c>
      <c r="D4433" s="129">
        <f t="shared" si="163"/>
        <v>6860</v>
      </c>
      <c r="E4433" s="141" t="s">
        <v>7181</v>
      </c>
      <c r="F4433" s="140"/>
      <c r="G4433" s="126"/>
      <c r="H4433" s="126"/>
      <c r="I4433" s="126"/>
      <c r="J4433" s="126"/>
      <c r="K4433" s="126"/>
    </row>
    <row r="4434" spans="1:11" s="122" customFormat="1">
      <c r="A4434" s="138" t="s">
        <v>2371</v>
      </c>
      <c r="B4434" s="139">
        <v>8000</v>
      </c>
      <c r="C4434" s="159">
        <f t="shared" si="164"/>
        <v>172000</v>
      </c>
      <c r="D4434" s="129">
        <f t="shared" si="163"/>
        <v>7840</v>
      </c>
      <c r="E4434" s="141" t="s">
        <v>7181</v>
      </c>
      <c r="F4434" s="140"/>
      <c r="G4434" s="126"/>
      <c r="H4434" s="126"/>
      <c r="I4434" s="126"/>
      <c r="J4434" s="126"/>
      <c r="K4434" s="126"/>
    </row>
    <row r="4435" spans="1:11" s="122" customFormat="1">
      <c r="A4435" s="138" t="s">
        <v>2372</v>
      </c>
      <c r="B4435" s="139">
        <v>9000</v>
      </c>
      <c r="C4435" s="159">
        <f t="shared" si="164"/>
        <v>193500</v>
      </c>
      <c r="D4435" s="129">
        <f t="shared" si="163"/>
        <v>8820</v>
      </c>
      <c r="E4435" s="141" t="s">
        <v>7181</v>
      </c>
      <c r="F4435" s="140"/>
      <c r="G4435" s="126"/>
      <c r="H4435" s="126"/>
      <c r="I4435" s="126"/>
      <c r="J4435" s="126"/>
      <c r="K4435" s="126"/>
    </row>
    <row r="4436" spans="1:11" s="122" customFormat="1">
      <c r="A4436" s="138" t="s">
        <v>2373</v>
      </c>
      <c r="B4436" s="139">
        <v>10000</v>
      </c>
      <c r="C4436" s="159">
        <f t="shared" si="164"/>
        <v>215000</v>
      </c>
      <c r="D4436" s="129">
        <f t="shared" si="163"/>
        <v>9800</v>
      </c>
      <c r="E4436" s="141" t="s">
        <v>7181</v>
      </c>
      <c r="F4436" s="140"/>
      <c r="G4436" s="126"/>
      <c r="H4436" s="126"/>
      <c r="I4436" s="126"/>
      <c r="J4436" s="126"/>
      <c r="K4436" s="126"/>
    </row>
    <row r="4437" spans="1:11" s="122" customFormat="1">
      <c r="A4437" s="138" t="s">
        <v>2374</v>
      </c>
      <c r="B4437" s="139">
        <v>11000</v>
      </c>
      <c r="C4437" s="159">
        <f t="shared" si="164"/>
        <v>236500</v>
      </c>
      <c r="D4437" s="129">
        <f t="shared" si="163"/>
        <v>10780</v>
      </c>
      <c r="E4437" s="141" t="s">
        <v>7181</v>
      </c>
      <c r="F4437" s="140"/>
      <c r="G4437" s="126"/>
      <c r="H4437" s="126"/>
      <c r="I4437" s="126"/>
      <c r="J4437" s="126"/>
      <c r="K4437" s="126"/>
    </row>
    <row r="4438" spans="1:11" s="122" customFormat="1">
      <c r="A4438" s="138" t="s">
        <v>102</v>
      </c>
      <c r="B4438" s="139">
        <v>12000</v>
      </c>
      <c r="C4438" s="159">
        <f t="shared" si="164"/>
        <v>258000</v>
      </c>
      <c r="D4438" s="129">
        <f t="shared" si="163"/>
        <v>11760</v>
      </c>
      <c r="E4438" s="141" t="s">
        <v>7181</v>
      </c>
      <c r="F4438" s="140"/>
      <c r="G4438" s="126"/>
      <c r="H4438" s="126"/>
      <c r="I4438" s="126"/>
      <c r="J4438" s="126"/>
      <c r="K4438" s="126"/>
    </row>
    <row r="4439" spans="1:11" s="122" customFormat="1">
      <c r="A4439" s="138" t="s">
        <v>2375</v>
      </c>
      <c r="B4439" s="139">
        <v>13000</v>
      </c>
      <c r="C4439" s="159">
        <f t="shared" si="164"/>
        <v>279500</v>
      </c>
      <c r="D4439" s="129">
        <f t="shared" si="163"/>
        <v>12740</v>
      </c>
      <c r="E4439" s="141" t="s">
        <v>7181</v>
      </c>
      <c r="F4439" s="140"/>
      <c r="G4439" s="126"/>
      <c r="H4439" s="126"/>
      <c r="I4439" s="126"/>
      <c r="J4439" s="126"/>
      <c r="K4439" s="126"/>
    </row>
    <row r="4440" spans="1:11" s="122" customFormat="1">
      <c r="A4440" s="138" t="s">
        <v>2376</v>
      </c>
      <c r="B4440" s="139">
        <v>14000</v>
      </c>
      <c r="C4440" s="159">
        <f t="shared" si="164"/>
        <v>301000</v>
      </c>
      <c r="D4440" s="129">
        <f t="shared" si="163"/>
        <v>13720</v>
      </c>
      <c r="E4440" s="141" t="s">
        <v>7181</v>
      </c>
      <c r="F4440" s="140"/>
      <c r="G4440" s="126"/>
      <c r="H4440" s="126"/>
      <c r="I4440" s="126"/>
      <c r="J4440" s="126"/>
      <c r="K4440" s="126"/>
    </row>
    <row r="4441" spans="1:11" s="122" customFormat="1">
      <c r="A4441" s="138" t="s">
        <v>106</v>
      </c>
      <c r="B4441" s="139">
        <v>15000</v>
      </c>
      <c r="C4441" s="159">
        <f t="shared" si="164"/>
        <v>322500</v>
      </c>
      <c r="D4441" s="129">
        <f t="shared" si="163"/>
        <v>14700</v>
      </c>
      <c r="E4441" s="141" t="s">
        <v>7181</v>
      </c>
      <c r="F4441" s="140"/>
      <c r="G4441" s="126"/>
      <c r="H4441" s="126"/>
      <c r="I4441" s="126"/>
      <c r="J4441" s="126"/>
      <c r="K4441" s="126"/>
    </row>
    <row r="4442" spans="1:11" s="122" customFormat="1">
      <c r="A4442" s="138" t="s">
        <v>2377</v>
      </c>
      <c r="B4442" s="139">
        <v>16000</v>
      </c>
      <c r="C4442" s="159">
        <f t="shared" si="164"/>
        <v>344000</v>
      </c>
      <c r="D4442" s="129">
        <f t="shared" si="163"/>
        <v>15680</v>
      </c>
      <c r="E4442" s="141" t="s">
        <v>7181</v>
      </c>
      <c r="F4442" s="140"/>
      <c r="G4442" s="126"/>
      <c r="H4442" s="126"/>
      <c r="I4442" s="126"/>
      <c r="J4442" s="126"/>
      <c r="K4442" s="126"/>
    </row>
    <row r="4443" spans="1:11" s="122" customFormat="1">
      <c r="A4443" s="138" t="s">
        <v>114</v>
      </c>
      <c r="B4443" s="139">
        <v>17000</v>
      </c>
      <c r="C4443" s="159">
        <f t="shared" si="164"/>
        <v>365500</v>
      </c>
      <c r="D4443" s="129">
        <f t="shared" si="163"/>
        <v>16660</v>
      </c>
      <c r="E4443" s="141" t="s">
        <v>7181</v>
      </c>
      <c r="F4443" s="140"/>
      <c r="G4443" s="126"/>
      <c r="H4443" s="126"/>
      <c r="I4443" s="126"/>
      <c r="J4443" s="126"/>
      <c r="K4443" s="126"/>
    </row>
    <row r="4444" spans="1:11" s="122" customFormat="1">
      <c r="A4444" s="138" t="s">
        <v>2378</v>
      </c>
      <c r="B4444" s="139">
        <v>18000</v>
      </c>
      <c r="C4444" s="159">
        <f t="shared" si="164"/>
        <v>387000</v>
      </c>
      <c r="D4444" s="129">
        <f t="shared" si="163"/>
        <v>17640</v>
      </c>
      <c r="E4444" s="141" t="s">
        <v>7181</v>
      </c>
      <c r="F4444" s="140"/>
      <c r="G4444" s="126"/>
      <c r="H4444" s="126"/>
      <c r="I4444" s="126"/>
      <c r="J4444" s="126"/>
      <c r="K4444" s="126"/>
    </row>
    <row r="4445" spans="1:11" s="122" customFormat="1">
      <c r="A4445" s="138" t="s">
        <v>107</v>
      </c>
      <c r="B4445" s="139">
        <v>19000</v>
      </c>
      <c r="C4445" s="159">
        <f t="shared" si="164"/>
        <v>408500</v>
      </c>
      <c r="D4445" s="129">
        <f t="shared" si="163"/>
        <v>18620</v>
      </c>
      <c r="E4445" s="141" t="s">
        <v>7181</v>
      </c>
      <c r="F4445" s="140"/>
      <c r="G4445" s="126"/>
      <c r="H4445" s="126"/>
      <c r="I4445" s="126"/>
      <c r="J4445" s="126"/>
      <c r="K4445" s="126"/>
    </row>
    <row r="4446" spans="1:11" s="122" customFormat="1">
      <c r="A4446" s="138" t="s">
        <v>115</v>
      </c>
      <c r="B4446" s="139">
        <v>20000</v>
      </c>
      <c r="C4446" s="159">
        <f t="shared" si="164"/>
        <v>430000</v>
      </c>
      <c r="D4446" s="129">
        <f t="shared" si="163"/>
        <v>19600</v>
      </c>
      <c r="E4446" s="141" t="s">
        <v>7181</v>
      </c>
      <c r="F4446" s="140"/>
      <c r="G4446" s="126"/>
      <c r="H4446" s="126"/>
      <c r="I4446" s="126"/>
      <c r="J4446" s="126"/>
      <c r="K4446" s="126"/>
    </row>
    <row r="4447" spans="1:11" s="122" customFormat="1">
      <c r="A4447" s="138" t="s">
        <v>98</v>
      </c>
      <c r="B4447" s="139">
        <v>21000</v>
      </c>
      <c r="C4447" s="159">
        <f t="shared" si="164"/>
        <v>451500</v>
      </c>
      <c r="D4447" s="129">
        <f t="shared" si="163"/>
        <v>20580</v>
      </c>
      <c r="E4447" s="141" t="s">
        <v>7181</v>
      </c>
      <c r="F4447" s="140"/>
      <c r="G4447" s="126"/>
      <c r="H4447" s="126"/>
      <c r="I4447" s="126"/>
      <c r="J4447" s="126"/>
      <c r="K4447" s="126"/>
    </row>
    <row r="4448" spans="1:11" s="122" customFormat="1">
      <c r="A4448" s="138" t="s">
        <v>100</v>
      </c>
      <c r="B4448" s="139">
        <v>22000</v>
      </c>
      <c r="C4448" s="159">
        <f t="shared" si="164"/>
        <v>473000</v>
      </c>
      <c r="D4448" s="129">
        <f t="shared" si="163"/>
        <v>21560</v>
      </c>
      <c r="E4448" s="141" t="s">
        <v>7181</v>
      </c>
      <c r="F4448" s="140"/>
      <c r="G4448" s="126"/>
      <c r="H4448" s="126"/>
      <c r="I4448" s="126"/>
      <c r="J4448" s="126"/>
      <c r="K4448" s="126"/>
    </row>
    <row r="4449" spans="1:11" s="122" customFormat="1">
      <c r="A4449" s="138" t="s">
        <v>2379</v>
      </c>
      <c r="B4449" s="139">
        <v>23000</v>
      </c>
      <c r="C4449" s="159">
        <f t="shared" si="164"/>
        <v>494500</v>
      </c>
      <c r="D4449" s="129">
        <f t="shared" si="163"/>
        <v>22540</v>
      </c>
      <c r="E4449" s="141" t="s">
        <v>7181</v>
      </c>
      <c r="F4449" s="140"/>
      <c r="G4449" s="126"/>
      <c r="H4449" s="126"/>
      <c r="I4449" s="126"/>
      <c r="J4449" s="126"/>
      <c r="K4449" s="126"/>
    </row>
    <row r="4450" spans="1:11" s="122" customFormat="1">
      <c r="A4450" s="138" t="s">
        <v>2380</v>
      </c>
      <c r="B4450" s="139">
        <v>24000</v>
      </c>
      <c r="C4450" s="159">
        <f t="shared" si="164"/>
        <v>516000</v>
      </c>
      <c r="D4450" s="129">
        <f t="shared" si="163"/>
        <v>23520</v>
      </c>
      <c r="E4450" s="141" t="s">
        <v>7181</v>
      </c>
      <c r="F4450" s="140"/>
      <c r="G4450" s="126"/>
      <c r="H4450" s="126"/>
      <c r="I4450" s="126"/>
      <c r="J4450" s="126"/>
      <c r="K4450" s="126"/>
    </row>
    <row r="4451" spans="1:11" s="122" customFormat="1">
      <c r="A4451" s="138" t="s">
        <v>2381</v>
      </c>
      <c r="B4451" s="139">
        <v>25000</v>
      </c>
      <c r="C4451" s="159">
        <f t="shared" si="164"/>
        <v>537500</v>
      </c>
      <c r="D4451" s="129">
        <f t="shared" si="163"/>
        <v>24500</v>
      </c>
      <c r="E4451" s="141" t="s">
        <v>7181</v>
      </c>
      <c r="F4451" s="140"/>
      <c r="G4451" s="126"/>
      <c r="H4451" s="126"/>
      <c r="I4451" s="126"/>
      <c r="J4451" s="126"/>
      <c r="K4451" s="126"/>
    </row>
    <row r="4452" spans="1:11" s="122" customFormat="1">
      <c r="A4452" s="138" t="s">
        <v>2382</v>
      </c>
      <c r="B4452" s="139">
        <v>26000</v>
      </c>
      <c r="C4452" s="159">
        <f t="shared" si="164"/>
        <v>559000</v>
      </c>
      <c r="D4452" s="129">
        <f t="shared" si="163"/>
        <v>25480</v>
      </c>
      <c r="E4452" s="141" t="s">
        <v>7181</v>
      </c>
      <c r="F4452" s="140"/>
      <c r="G4452" s="126"/>
      <c r="H4452" s="126"/>
      <c r="I4452" s="126"/>
      <c r="J4452" s="126"/>
      <c r="K4452" s="126"/>
    </row>
    <row r="4453" spans="1:11" s="122" customFormat="1">
      <c r="A4453" s="138" t="s">
        <v>2383</v>
      </c>
      <c r="B4453" s="139">
        <v>27000</v>
      </c>
      <c r="C4453" s="159">
        <f t="shared" si="164"/>
        <v>580500</v>
      </c>
      <c r="D4453" s="129">
        <f t="shared" si="163"/>
        <v>26460</v>
      </c>
      <c r="E4453" s="141" t="s">
        <v>7181</v>
      </c>
      <c r="F4453" s="140"/>
      <c r="G4453" s="126"/>
      <c r="H4453" s="126"/>
      <c r="I4453" s="126"/>
      <c r="J4453" s="126"/>
      <c r="K4453" s="126"/>
    </row>
    <row r="4454" spans="1:11" s="122" customFormat="1">
      <c r="A4454" s="138" t="s">
        <v>113</v>
      </c>
      <c r="B4454" s="139">
        <v>28000</v>
      </c>
      <c r="C4454" s="159">
        <f t="shared" si="164"/>
        <v>602000</v>
      </c>
      <c r="D4454" s="129">
        <f t="shared" si="163"/>
        <v>27440</v>
      </c>
      <c r="E4454" s="141" t="s">
        <v>7181</v>
      </c>
      <c r="F4454" s="140"/>
      <c r="G4454" s="126"/>
      <c r="H4454" s="126"/>
      <c r="I4454" s="126"/>
      <c r="J4454" s="126"/>
      <c r="K4454" s="126"/>
    </row>
    <row r="4455" spans="1:11" s="122" customFormat="1">
      <c r="A4455" s="138" t="s">
        <v>2384</v>
      </c>
      <c r="B4455" s="139">
        <v>29000</v>
      </c>
      <c r="C4455" s="159">
        <f t="shared" si="164"/>
        <v>623500</v>
      </c>
      <c r="D4455" s="129">
        <f t="shared" si="163"/>
        <v>28420</v>
      </c>
      <c r="E4455" s="141" t="s">
        <v>7181</v>
      </c>
      <c r="F4455" s="140"/>
      <c r="G4455" s="126"/>
      <c r="H4455" s="126"/>
      <c r="I4455" s="126"/>
      <c r="J4455" s="126"/>
      <c r="K4455" s="126"/>
    </row>
    <row r="4456" spans="1:11" s="122" customFormat="1">
      <c r="A4456" s="138" t="s">
        <v>101</v>
      </c>
      <c r="B4456" s="139">
        <v>30000</v>
      </c>
      <c r="C4456" s="159">
        <f t="shared" si="164"/>
        <v>645000</v>
      </c>
      <c r="D4456" s="129">
        <f t="shared" si="163"/>
        <v>29400</v>
      </c>
      <c r="E4456" s="141" t="s">
        <v>7181</v>
      </c>
      <c r="F4456" s="140"/>
      <c r="G4456" s="126"/>
      <c r="H4456" s="126"/>
      <c r="I4456" s="126"/>
      <c r="J4456" s="126"/>
      <c r="K4456" s="126"/>
    </row>
    <row r="4457" spans="1:11" s="122" customFormat="1">
      <c r="A4457" s="138" t="s">
        <v>2385</v>
      </c>
      <c r="B4457" s="139">
        <v>31000</v>
      </c>
      <c r="C4457" s="159">
        <f t="shared" si="164"/>
        <v>666500</v>
      </c>
      <c r="D4457" s="129">
        <f t="shared" si="163"/>
        <v>30380</v>
      </c>
      <c r="E4457" s="141" t="s">
        <v>7181</v>
      </c>
      <c r="F4457" s="140"/>
      <c r="G4457" s="126"/>
      <c r="H4457" s="126"/>
      <c r="I4457" s="126"/>
      <c r="J4457" s="126"/>
      <c r="K4457" s="126"/>
    </row>
    <row r="4458" spans="1:11" s="122" customFormat="1">
      <c r="A4458" s="138" t="s">
        <v>99</v>
      </c>
      <c r="B4458" s="139">
        <v>32000</v>
      </c>
      <c r="C4458" s="159">
        <f t="shared" si="164"/>
        <v>688000</v>
      </c>
      <c r="D4458" s="129">
        <f t="shared" si="163"/>
        <v>31360</v>
      </c>
      <c r="E4458" s="141" t="s">
        <v>7181</v>
      </c>
      <c r="F4458" s="140"/>
      <c r="G4458" s="126"/>
      <c r="H4458" s="126"/>
      <c r="I4458" s="126"/>
      <c r="J4458" s="126"/>
      <c r="K4458" s="126"/>
    </row>
    <row r="4459" spans="1:11" s="122" customFormat="1">
      <c r="A4459" s="138" t="s">
        <v>2386</v>
      </c>
      <c r="B4459" s="139">
        <v>33000</v>
      </c>
      <c r="C4459" s="159">
        <f t="shared" si="164"/>
        <v>709500</v>
      </c>
      <c r="D4459" s="129">
        <f t="shared" si="163"/>
        <v>32340</v>
      </c>
      <c r="E4459" s="141" t="s">
        <v>7181</v>
      </c>
      <c r="F4459" s="140"/>
      <c r="G4459" s="126"/>
      <c r="H4459" s="126"/>
      <c r="I4459" s="126"/>
      <c r="J4459" s="126"/>
      <c r="K4459" s="126"/>
    </row>
    <row r="4460" spans="1:11" s="122" customFormat="1">
      <c r="A4460" s="138" t="s">
        <v>2387</v>
      </c>
      <c r="B4460" s="139">
        <v>34000</v>
      </c>
      <c r="C4460" s="159">
        <f t="shared" si="164"/>
        <v>731000</v>
      </c>
      <c r="D4460" s="129">
        <f t="shared" si="163"/>
        <v>33320</v>
      </c>
      <c r="E4460" s="141" t="s">
        <v>7181</v>
      </c>
      <c r="F4460" s="140"/>
      <c r="G4460" s="126"/>
      <c r="H4460" s="126"/>
      <c r="I4460" s="126"/>
      <c r="J4460" s="126"/>
      <c r="K4460" s="126"/>
    </row>
    <row r="4461" spans="1:11" s="122" customFormat="1">
      <c r="A4461" s="138" t="s">
        <v>103</v>
      </c>
      <c r="B4461" s="139">
        <v>35000</v>
      </c>
      <c r="C4461" s="159">
        <f t="shared" si="164"/>
        <v>752500</v>
      </c>
      <c r="D4461" s="129">
        <f t="shared" si="163"/>
        <v>34300</v>
      </c>
      <c r="E4461" s="141" t="s">
        <v>7181</v>
      </c>
      <c r="F4461" s="140"/>
      <c r="G4461" s="126"/>
      <c r="H4461" s="126"/>
      <c r="I4461" s="126"/>
      <c r="J4461" s="126"/>
      <c r="K4461" s="126"/>
    </row>
    <row r="4462" spans="1:11" s="122" customFormat="1">
      <c r="A4462" s="138" t="s">
        <v>2388</v>
      </c>
      <c r="B4462" s="139">
        <v>36000</v>
      </c>
      <c r="C4462" s="159">
        <f t="shared" si="164"/>
        <v>774000</v>
      </c>
      <c r="D4462" s="129">
        <f t="shared" si="163"/>
        <v>35280</v>
      </c>
      <c r="E4462" s="141" t="s">
        <v>7181</v>
      </c>
      <c r="F4462" s="140"/>
      <c r="G4462" s="126"/>
      <c r="H4462" s="126"/>
      <c r="I4462" s="126"/>
      <c r="J4462" s="126"/>
      <c r="K4462" s="126"/>
    </row>
    <row r="4463" spans="1:11" s="122" customFormat="1">
      <c r="A4463" s="138" t="s">
        <v>2389</v>
      </c>
      <c r="B4463" s="139">
        <v>37000</v>
      </c>
      <c r="C4463" s="159">
        <f t="shared" si="164"/>
        <v>795500</v>
      </c>
      <c r="D4463" s="129">
        <f t="shared" si="163"/>
        <v>36260</v>
      </c>
      <c r="E4463" s="141" t="s">
        <v>7181</v>
      </c>
      <c r="F4463" s="140"/>
      <c r="G4463" s="126"/>
      <c r="H4463" s="126"/>
      <c r="I4463" s="126"/>
      <c r="J4463" s="126"/>
      <c r="K4463" s="126"/>
    </row>
    <row r="4464" spans="1:11" s="122" customFormat="1">
      <c r="A4464" s="138" t="s">
        <v>2390</v>
      </c>
      <c r="B4464" s="139">
        <v>38000</v>
      </c>
      <c r="C4464" s="159">
        <f t="shared" si="164"/>
        <v>817000</v>
      </c>
      <c r="D4464" s="129">
        <f t="shared" si="163"/>
        <v>37240</v>
      </c>
      <c r="E4464" s="141" t="s">
        <v>7181</v>
      </c>
      <c r="F4464" s="140"/>
      <c r="G4464" s="126"/>
      <c r="H4464" s="126"/>
      <c r="I4464" s="126"/>
      <c r="J4464" s="126"/>
      <c r="K4464" s="126"/>
    </row>
    <row r="4465" spans="1:11" s="122" customFormat="1">
      <c r="A4465" s="138" t="s">
        <v>2391</v>
      </c>
      <c r="B4465" s="139">
        <v>39000</v>
      </c>
      <c r="C4465" s="159">
        <f t="shared" si="164"/>
        <v>838500</v>
      </c>
      <c r="D4465" s="129">
        <f t="shared" si="163"/>
        <v>38220</v>
      </c>
      <c r="E4465" s="141" t="s">
        <v>7181</v>
      </c>
      <c r="F4465" s="140"/>
      <c r="G4465" s="126"/>
      <c r="H4465" s="126"/>
      <c r="I4465" s="126"/>
      <c r="J4465" s="126"/>
      <c r="K4465" s="126"/>
    </row>
    <row r="4466" spans="1:11" s="122" customFormat="1">
      <c r="A4466" s="138" t="s">
        <v>2392</v>
      </c>
      <c r="B4466" s="139">
        <v>40000</v>
      </c>
      <c r="C4466" s="159">
        <f t="shared" si="164"/>
        <v>860000</v>
      </c>
      <c r="D4466" s="129">
        <f t="shared" si="163"/>
        <v>39200</v>
      </c>
      <c r="E4466" s="141" t="s">
        <v>7181</v>
      </c>
      <c r="F4466" s="140"/>
      <c r="G4466" s="126"/>
      <c r="H4466" s="126"/>
      <c r="I4466" s="126"/>
      <c r="J4466" s="126"/>
      <c r="K4466" s="126"/>
    </row>
    <row r="4467" spans="1:11" s="122" customFormat="1">
      <c r="A4467" s="138" t="s">
        <v>105</v>
      </c>
      <c r="B4467" s="139">
        <v>41000</v>
      </c>
      <c r="C4467" s="159">
        <f t="shared" si="164"/>
        <v>881500</v>
      </c>
      <c r="D4467" s="129">
        <f t="shared" si="163"/>
        <v>40180</v>
      </c>
      <c r="E4467" s="141" t="s">
        <v>7181</v>
      </c>
      <c r="F4467" s="140"/>
      <c r="G4467" s="126"/>
      <c r="H4467" s="126"/>
      <c r="I4467" s="126"/>
      <c r="J4467" s="126"/>
      <c r="K4467" s="126"/>
    </row>
    <row r="4468" spans="1:11" s="122" customFormat="1">
      <c r="A4468" s="138" t="s">
        <v>2393</v>
      </c>
      <c r="B4468" s="139">
        <v>42000</v>
      </c>
      <c r="C4468" s="159">
        <f t="shared" si="164"/>
        <v>903000</v>
      </c>
      <c r="D4468" s="129">
        <f t="shared" si="163"/>
        <v>41160</v>
      </c>
      <c r="E4468" s="141" t="s">
        <v>7181</v>
      </c>
      <c r="F4468" s="140"/>
      <c r="G4468" s="126"/>
      <c r="H4468" s="126"/>
      <c r="I4468" s="126"/>
      <c r="J4468" s="126"/>
      <c r="K4468" s="126"/>
    </row>
    <row r="4469" spans="1:11" s="122" customFormat="1">
      <c r="A4469" s="138" t="s">
        <v>2394</v>
      </c>
      <c r="B4469" s="139">
        <v>43000</v>
      </c>
      <c r="C4469" s="159">
        <f t="shared" si="164"/>
        <v>924500</v>
      </c>
      <c r="D4469" s="129">
        <f t="shared" si="163"/>
        <v>42140</v>
      </c>
      <c r="E4469" s="141" t="s">
        <v>7181</v>
      </c>
      <c r="F4469" s="140"/>
      <c r="G4469" s="126"/>
      <c r="H4469" s="126"/>
      <c r="I4469" s="126"/>
      <c r="J4469" s="126"/>
      <c r="K4469" s="126"/>
    </row>
    <row r="4470" spans="1:11" s="122" customFormat="1">
      <c r="A4470" s="138" t="s">
        <v>2395</v>
      </c>
      <c r="B4470" s="139">
        <v>44000</v>
      </c>
      <c r="C4470" s="159">
        <f t="shared" si="164"/>
        <v>946000</v>
      </c>
      <c r="D4470" s="129">
        <f t="shared" si="163"/>
        <v>43120</v>
      </c>
      <c r="E4470" s="141" t="s">
        <v>7181</v>
      </c>
      <c r="F4470" s="140"/>
      <c r="G4470" s="126"/>
      <c r="H4470" s="126"/>
      <c r="I4470" s="126"/>
      <c r="J4470" s="126"/>
      <c r="K4470" s="126"/>
    </row>
    <row r="4471" spans="1:11" s="122" customFormat="1">
      <c r="A4471" s="138" t="s">
        <v>2396</v>
      </c>
      <c r="B4471" s="139">
        <v>45000</v>
      </c>
      <c r="C4471" s="159">
        <f t="shared" si="164"/>
        <v>967500</v>
      </c>
      <c r="D4471" s="129">
        <f t="shared" si="163"/>
        <v>44100</v>
      </c>
      <c r="E4471" s="141" t="s">
        <v>7181</v>
      </c>
      <c r="F4471" s="140"/>
      <c r="G4471" s="126"/>
      <c r="H4471" s="126"/>
      <c r="I4471" s="126"/>
      <c r="J4471" s="126"/>
      <c r="K4471" s="126"/>
    </row>
    <row r="4472" spans="1:11" s="122" customFormat="1">
      <c r="A4472" s="138" t="s">
        <v>112</v>
      </c>
      <c r="B4472" s="139">
        <v>46000</v>
      </c>
      <c r="C4472" s="159">
        <f t="shared" si="164"/>
        <v>989000</v>
      </c>
      <c r="D4472" s="129">
        <f t="shared" si="163"/>
        <v>45080</v>
      </c>
      <c r="E4472" s="141" t="s">
        <v>7181</v>
      </c>
      <c r="F4472" s="140"/>
      <c r="G4472" s="126"/>
      <c r="H4472" s="126"/>
      <c r="I4472" s="126"/>
      <c r="J4472" s="126"/>
      <c r="K4472" s="126"/>
    </row>
    <row r="4473" spans="1:11" s="122" customFormat="1">
      <c r="A4473" s="138" t="s">
        <v>2397</v>
      </c>
      <c r="B4473" s="139">
        <v>47000</v>
      </c>
      <c r="C4473" s="159">
        <f t="shared" si="164"/>
        <v>1010500</v>
      </c>
      <c r="D4473" s="129">
        <f t="shared" si="163"/>
        <v>46060</v>
      </c>
      <c r="E4473" s="141" t="s">
        <v>7181</v>
      </c>
      <c r="F4473" s="140"/>
      <c r="G4473" s="126"/>
      <c r="H4473" s="126"/>
      <c r="I4473" s="126"/>
      <c r="J4473" s="126"/>
      <c r="K4473" s="126"/>
    </row>
    <row r="4474" spans="1:11" s="122" customFormat="1">
      <c r="A4474" s="138" t="s">
        <v>2398</v>
      </c>
      <c r="B4474" s="139">
        <v>48000</v>
      </c>
      <c r="C4474" s="159">
        <f t="shared" si="164"/>
        <v>1032000</v>
      </c>
      <c r="D4474" s="129">
        <f t="shared" si="163"/>
        <v>47040</v>
      </c>
      <c r="E4474" s="141" t="s">
        <v>7181</v>
      </c>
      <c r="F4474" s="140"/>
      <c r="G4474" s="126"/>
      <c r="H4474" s="126"/>
      <c r="I4474" s="126"/>
      <c r="J4474" s="126"/>
      <c r="K4474" s="126"/>
    </row>
    <row r="4475" spans="1:11" s="122" customFormat="1">
      <c r="A4475" s="138" t="s">
        <v>2399</v>
      </c>
      <c r="B4475" s="139">
        <v>49000</v>
      </c>
      <c r="C4475" s="159">
        <f t="shared" si="164"/>
        <v>1053500</v>
      </c>
      <c r="D4475" s="129">
        <f t="shared" si="163"/>
        <v>48020</v>
      </c>
      <c r="E4475" s="141" t="s">
        <v>7181</v>
      </c>
      <c r="F4475" s="140"/>
      <c r="G4475" s="126"/>
      <c r="H4475" s="126"/>
      <c r="I4475" s="126"/>
      <c r="J4475" s="126"/>
      <c r="K4475" s="126"/>
    </row>
    <row r="4476" spans="1:11" s="122" customFormat="1">
      <c r="A4476" s="138" t="s">
        <v>2400</v>
      </c>
      <c r="B4476" s="139">
        <v>50000</v>
      </c>
      <c r="C4476" s="159">
        <f t="shared" si="164"/>
        <v>1075000</v>
      </c>
      <c r="D4476" s="129">
        <f t="shared" si="163"/>
        <v>49000</v>
      </c>
      <c r="E4476" s="141" t="s">
        <v>7181</v>
      </c>
      <c r="F4476" s="140"/>
      <c r="G4476" s="126"/>
      <c r="H4476" s="126"/>
      <c r="I4476" s="126"/>
      <c r="J4476" s="126"/>
      <c r="K4476" s="126"/>
    </row>
    <row r="4477" spans="1:11" s="122" customFormat="1">
      <c r="A4477" s="138" t="s">
        <v>2401</v>
      </c>
      <c r="B4477" s="139">
        <v>51000</v>
      </c>
      <c r="C4477" s="159">
        <f t="shared" si="164"/>
        <v>1096500</v>
      </c>
      <c r="D4477" s="129">
        <f t="shared" si="163"/>
        <v>49980</v>
      </c>
      <c r="E4477" s="141" t="s">
        <v>7181</v>
      </c>
      <c r="F4477" s="140"/>
      <c r="G4477" s="126"/>
      <c r="H4477" s="126"/>
      <c r="I4477" s="126"/>
      <c r="J4477" s="126"/>
      <c r="K4477" s="126"/>
    </row>
    <row r="4478" spans="1:11" s="122" customFormat="1">
      <c r="A4478" s="138" t="s">
        <v>2402</v>
      </c>
      <c r="B4478" s="139">
        <v>52000</v>
      </c>
      <c r="C4478" s="159">
        <f t="shared" si="164"/>
        <v>1118000</v>
      </c>
      <c r="D4478" s="129">
        <f t="shared" si="163"/>
        <v>50960</v>
      </c>
      <c r="E4478" s="141" t="s">
        <v>7181</v>
      </c>
      <c r="F4478" s="140"/>
      <c r="G4478" s="126"/>
      <c r="H4478" s="126"/>
      <c r="I4478" s="126"/>
      <c r="J4478" s="126"/>
      <c r="K4478" s="126"/>
    </row>
    <row r="4479" spans="1:11" s="122" customFormat="1">
      <c r="A4479" s="138" t="s">
        <v>2403</v>
      </c>
      <c r="B4479" s="139">
        <v>53000</v>
      </c>
      <c r="C4479" s="159">
        <f t="shared" si="164"/>
        <v>1139500</v>
      </c>
      <c r="D4479" s="129">
        <f t="shared" si="163"/>
        <v>51940</v>
      </c>
      <c r="E4479" s="141" t="s">
        <v>7181</v>
      </c>
      <c r="F4479" s="140"/>
      <c r="G4479" s="126"/>
      <c r="H4479" s="126"/>
      <c r="I4479" s="126"/>
      <c r="J4479" s="126"/>
      <c r="K4479" s="126"/>
    </row>
    <row r="4480" spans="1:11" s="122" customFormat="1">
      <c r="A4480" s="138" t="s">
        <v>2404</v>
      </c>
      <c r="B4480" s="139">
        <v>54000</v>
      </c>
      <c r="C4480" s="159">
        <f t="shared" si="164"/>
        <v>1161000</v>
      </c>
      <c r="D4480" s="129">
        <f t="shared" si="163"/>
        <v>52920</v>
      </c>
      <c r="E4480" s="141" t="s">
        <v>7181</v>
      </c>
      <c r="F4480" s="140"/>
      <c r="G4480" s="126"/>
      <c r="H4480" s="126"/>
      <c r="I4480" s="126"/>
      <c r="J4480" s="126"/>
      <c r="K4480" s="126"/>
    </row>
    <row r="4481" spans="1:11" s="122" customFormat="1">
      <c r="A4481" s="138" t="s">
        <v>2405</v>
      </c>
      <c r="B4481" s="139">
        <v>55000</v>
      </c>
      <c r="C4481" s="159">
        <f t="shared" si="164"/>
        <v>1182500</v>
      </c>
      <c r="D4481" s="129">
        <f t="shared" si="163"/>
        <v>53900</v>
      </c>
      <c r="E4481" s="141" t="s">
        <v>7181</v>
      </c>
      <c r="F4481" s="140"/>
      <c r="G4481" s="126"/>
      <c r="H4481" s="126"/>
      <c r="I4481" s="126"/>
      <c r="J4481" s="126"/>
      <c r="K4481" s="126"/>
    </row>
    <row r="4482" spans="1:11" s="122" customFormat="1">
      <c r="A4482" s="138" t="s">
        <v>2406</v>
      </c>
      <c r="B4482" s="139">
        <v>56000</v>
      </c>
      <c r="C4482" s="159">
        <f t="shared" si="164"/>
        <v>1204000</v>
      </c>
      <c r="D4482" s="129">
        <f t="shared" si="163"/>
        <v>54880</v>
      </c>
      <c r="E4482" s="141" t="s">
        <v>7181</v>
      </c>
      <c r="F4482" s="140"/>
      <c r="G4482" s="126"/>
      <c r="H4482" s="126"/>
      <c r="I4482" s="126"/>
      <c r="J4482" s="126"/>
      <c r="K4482" s="126"/>
    </row>
    <row r="4483" spans="1:11" s="122" customFormat="1">
      <c r="A4483" s="138" t="s">
        <v>110</v>
      </c>
      <c r="B4483" s="139">
        <v>57000</v>
      </c>
      <c r="C4483" s="159">
        <f t="shared" si="164"/>
        <v>1225500</v>
      </c>
      <c r="D4483" s="129">
        <f t="shared" si="163"/>
        <v>55860</v>
      </c>
      <c r="E4483" s="141" t="s">
        <v>7181</v>
      </c>
      <c r="F4483" s="140"/>
      <c r="G4483" s="126"/>
      <c r="H4483" s="126"/>
      <c r="I4483" s="126"/>
      <c r="J4483" s="126"/>
      <c r="K4483" s="126"/>
    </row>
    <row r="4484" spans="1:11" s="122" customFormat="1">
      <c r="A4484" s="138" t="s">
        <v>2407</v>
      </c>
      <c r="B4484" s="139">
        <v>58000</v>
      </c>
      <c r="C4484" s="159">
        <f t="shared" si="164"/>
        <v>1247000</v>
      </c>
      <c r="D4484" s="129">
        <f t="shared" si="163"/>
        <v>56840</v>
      </c>
      <c r="E4484" s="141" t="s">
        <v>7181</v>
      </c>
      <c r="F4484" s="140"/>
      <c r="G4484" s="126"/>
      <c r="H4484" s="126"/>
      <c r="I4484" s="126"/>
      <c r="J4484" s="126"/>
      <c r="K4484" s="126"/>
    </row>
    <row r="4485" spans="1:11" s="122" customFormat="1">
      <c r="A4485" s="138" t="s">
        <v>2408</v>
      </c>
      <c r="B4485" s="139">
        <v>59000</v>
      </c>
      <c r="C4485" s="159">
        <f t="shared" si="164"/>
        <v>1268500</v>
      </c>
      <c r="D4485" s="129">
        <f t="shared" si="163"/>
        <v>57820</v>
      </c>
      <c r="E4485" s="141" t="s">
        <v>7181</v>
      </c>
      <c r="F4485" s="140"/>
      <c r="G4485" s="126"/>
      <c r="H4485" s="126"/>
      <c r="I4485" s="126"/>
      <c r="J4485" s="126"/>
      <c r="K4485" s="126"/>
    </row>
    <row r="4486" spans="1:11" s="122" customFormat="1">
      <c r="A4486" s="138" t="s">
        <v>2409</v>
      </c>
      <c r="B4486" s="139">
        <v>60000</v>
      </c>
      <c r="C4486" s="159">
        <f t="shared" si="164"/>
        <v>1290000</v>
      </c>
      <c r="D4486" s="129">
        <f t="shared" si="163"/>
        <v>58800</v>
      </c>
      <c r="E4486" s="141" t="s">
        <v>7181</v>
      </c>
      <c r="F4486" s="140"/>
      <c r="G4486" s="126"/>
      <c r="H4486" s="126"/>
      <c r="I4486" s="126"/>
      <c r="J4486" s="126"/>
      <c r="K4486" s="126"/>
    </row>
    <row r="4487" spans="1:11" s="122" customFormat="1">
      <c r="A4487" s="138" t="s">
        <v>2410</v>
      </c>
      <c r="B4487" s="139">
        <v>61000</v>
      </c>
      <c r="C4487" s="159">
        <f t="shared" si="164"/>
        <v>1311500</v>
      </c>
      <c r="D4487" s="129">
        <f t="shared" si="163"/>
        <v>59780</v>
      </c>
      <c r="E4487" s="141" t="s">
        <v>7181</v>
      </c>
      <c r="F4487" s="140"/>
      <c r="G4487" s="126"/>
      <c r="H4487" s="126"/>
      <c r="I4487" s="126"/>
      <c r="J4487" s="126"/>
      <c r="K4487" s="126"/>
    </row>
    <row r="4488" spans="1:11" s="122" customFormat="1">
      <c r="A4488" s="138" t="s">
        <v>2411</v>
      </c>
      <c r="B4488" s="139">
        <v>62000</v>
      </c>
      <c r="C4488" s="159">
        <f t="shared" si="164"/>
        <v>1333000</v>
      </c>
      <c r="D4488" s="129">
        <f t="shared" si="163"/>
        <v>60760</v>
      </c>
      <c r="E4488" s="141" t="s">
        <v>7181</v>
      </c>
      <c r="F4488" s="140"/>
      <c r="G4488" s="126"/>
      <c r="H4488" s="126"/>
      <c r="I4488" s="126"/>
      <c r="J4488" s="126"/>
      <c r="K4488" s="126"/>
    </row>
    <row r="4489" spans="1:11" s="122" customFormat="1">
      <c r="A4489" s="138" t="s">
        <v>2412</v>
      </c>
      <c r="B4489" s="139">
        <v>63000</v>
      </c>
      <c r="C4489" s="159">
        <f t="shared" si="164"/>
        <v>1354500</v>
      </c>
      <c r="D4489" s="129">
        <f t="shared" si="163"/>
        <v>61740</v>
      </c>
      <c r="E4489" s="141" t="s">
        <v>7181</v>
      </c>
      <c r="F4489" s="140"/>
      <c r="G4489" s="126"/>
      <c r="H4489" s="126"/>
      <c r="I4489" s="126"/>
      <c r="J4489" s="126"/>
      <c r="K4489" s="126"/>
    </row>
    <row r="4490" spans="1:11" s="122" customFormat="1">
      <c r="A4490" s="138" t="s">
        <v>2413</v>
      </c>
      <c r="B4490" s="139">
        <v>64000</v>
      </c>
      <c r="C4490" s="159">
        <f t="shared" si="164"/>
        <v>1376000</v>
      </c>
      <c r="D4490" s="129">
        <f t="shared" si="163"/>
        <v>62720</v>
      </c>
      <c r="E4490" s="141" t="s">
        <v>7181</v>
      </c>
      <c r="F4490" s="140"/>
      <c r="G4490" s="126"/>
      <c r="H4490" s="126"/>
      <c r="I4490" s="126"/>
      <c r="J4490" s="126"/>
      <c r="K4490" s="126"/>
    </row>
    <row r="4491" spans="1:11" s="122" customFormat="1">
      <c r="A4491" s="138" t="s">
        <v>2414</v>
      </c>
      <c r="B4491" s="139">
        <v>65000</v>
      </c>
      <c r="C4491" s="159">
        <f t="shared" si="164"/>
        <v>1397500</v>
      </c>
      <c r="D4491" s="129">
        <f t="shared" si="163"/>
        <v>63700</v>
      </c>
      <c r="E4491" s="141" t="s">
        <v>7181</v>
      </c>
      <c r="F4491" s="140"/>
      <c r="G4491" s="126"/>
      <c r="H4491" s="126"/>
      <c r="I4491" s="126"/>
      <c r="J4491" s="126"/>
      <c r="K4491" s="126"/>
    </row>
    <row r="4492" spans="1:11" s="122" customFormat="1">
      <c r="A4492" s="138" t="s">
        <v>2415</v>
      </c>
      <c r="B4492" s="139">
        <v>66000</v>
      </c>
      <c r="C4492" s="159">
        <f t="shared" si="164"/>
        <v>1419000</v>
      </c>
      <c r="D4492" s="129">
        <f t="shared" ref="D4492:D4555" si="165">SUM($G$3)*(B4492*0.001)</f>
        <v>64680</v>
      </c>
      <c r="E4492" s="141" t="s">
        <v>7181</v>
      </c>
      <c r="F4492" s="140"/>
      <c r="G4492" s="126"/>
      <c r="H4492" s="126"/>
      <c r="I4492" s="126"/>
      <c r="J4492" s="126"/>
      <c r="K4492" s="126"/>
    </row>
    <row r="4493" spans="1:11" s="122" customFormat="1">
      <c r="A4493" s="138" t="s">
        <v>2416</v>
      </c>
      <c r="B4493" s="139">
        <v>67000</v>
      </c>
      <c r="C4493" s="159">
        <f t="shared" ref="C4493:C4556" si="166">C4492+21500</f>
        <v>1440500</v>
      </c>
      <c r="D4493" s="129">
        <f t="shared" si="165"/>
        <v>65660</v>
      </c>
      <c r="E4493" s="141" t="s">
        <v>7181</v>
      </c>
      <c r="F4493" s="140"/>
      <c r="G4493" s="126"/>
      <c r="H4493" s="126"/>
      <c r="I4493" s="126"/>
      <c r="J4493" s="126"/>
      <c r="K4493" s="126"/>
    </row>
    <row r="4494" spans="1:11" s="122" customFormat="1">
      <c r="A4494" s="138" t="s">
        <v>2417</v>
      </c>
      <c r="B4494" s="139">
        <v>68000</v>
      </c>
      <c r="C4494" s="159">
        <f t="shared" si="166"/>
        <v>1462000</v>
      </c>
      <c r="D4494" s="129">
        <f t="shared" si="165"/>
        <v>66640</v>
      </c>
      <c r="E4494" s="141" t="s">
        <v>7181</v>
      </c>
      <c r="F4494" s="140"/>
      <c r="G4494" s="126"/>
      <c r="H4494" s="126"/>
      <c r="I4494" s="126"/>
      <c r="J4494" s="126"/>
      <c r="K4494" s="126"/>
    </row>
    <row r="4495" spans="1:11" s="122" customFormat="1">
      <c r="A4495" s="138" t="s">
        <v>2418</v>
      </c>
      <c r="B4495" s="139">
        <v>69000</v>
      </c>
      <c r="C4495" s="159">
        <f t="shared" si="166"/>
        <v>1483500</v>
      </c>
      <c r="D4495" s="129">
        <f t="shared" si="165"/>
        <v>67620</v>
      </c>
      <c r="E4495" s="141" t="s">
        <v>7181</v>
      </c>
      <c r="F4495" s="140"/>
      <c r="G4495" s="126"/>
      <c r="H4495" s="126"/>
      <c r="I4495" s="126"/>
      <c r="J4495" s="126"/>
      <c r="K4495" s="126"/>
    </row>
    <row r="4496" spans="1:11" s="122" customFormat="1">
      <c r="A4496" s="138" t="s">
        <v>2419</v>
      </c>
      <c r="B4496" s="139">
        <v>70000</v>
      </c>
      <c r="C4496" s="159">
        <f t="shared" si="166"/>
        <v>1505000</v>
      </c>
      <c r="D4496" s="129">
        <f t="shared" si="165"/>
        <v>68600</v>
      </c>
      <c r="E4496" s="141" t="s">
        <v>7181</v>
      </c>
      <c r="F4496" s="140"/>
      <c r="G4496" s="126"/>
      <c r="H4496" s="126"/>
      <c r="I4496" s="126"/>
      <c r="J4496" s="126"/>
      <c r="K4496" s="126"/>
    </row>
    <row r="4497" spans="1:11" s="122" customFormat="1">
      <c r="A4497" s="138" t="s">
        <v>2420</v>
      </c>
      <c r="B4497" s="139">
        <v>71000</v>
      </c>
      <c r="C4497" s="159">
        <f t="shared" si="166"/>
        <v>1526500</v>
      </c>
      <c r="D4497" s="129">
        <f t="shared" si="165"/>
        <v>69580</v>
      </c>
      <c r="E4497" s="141" t="s">
        <v>7181</v>
      </c>
      <c r="F4497" s="140"/>
      <c r="G4497" s="126"/>
      <c r="H4497" s="126"/>
      <c r="I4497" s="126"/>
      <c r="J4497" s="126"/>
      <c r="K4497" s="126"/>
    </row>
    <row r="4498" spans="1:11" s="122" customFormat="1">
      <c r="A4498" s="138" t="s">
        <v>2421</v>
      </c>
      <c r="B4498" s="139">
        <v>72000</v>
      </c>
      <c r="C4498" s="159">
        <f t="shared" si="166"/>
        <v>1548000</v>
      </c>
      <c r="D4498" s="129">
        <f t="shared" si="165"/>
        <v>70560</v>
      </c>
      <c r="E4498" s="141" t="s">
        <v>7181</v>
      </c>
      <c r="F4498" s="140"/>
      <c r="G4498" s="126"/>
      <c r="H4498" s="126"/>
      <c r="I4498" s="126"/>
      <c r="J4498" s="126"/>
      <c r="K4498" s="126"/>
    </row>
    <row r="4499" spans="1:11" s="122" customFormat="1">
      <c r="A4499" s="138" t="s">
        <v>2422</v>
      </c>
      <c r="B4499" s="139">
        <v>73000</v>
      </c>
      <c r="C4499" s="159">
        <f t="shared" si="166"/>
        <v>1569500</v>
      </c>
      <c r="D4499" s="129">
        <f t="shared" si="165"/>
        <v>71540</v>
      </c>
      <c r="E4499" s="141" t="s">
        <v>7181</v>
      </c>
      <c r="F4499" s="140"/>
      <c r="G4499" s="126"/>
      <c r="H4499" s="126"/>
      <c r="I4499" s="126"/>
      <c r="J4499" s="126"/>
      <c r="K4499" s="126"/>
    </row>
    <row r="4500" spans="1:11" s="122" customFormat="1">
      <c r="A4500" s="138" t="s">
        <v>2423</v>
      </c>
      <c r="B4500" s="139">
        <v>74000</v>
      </c>
      <c r="C4500" s="159">
        <f t="shared" si="166"/>
        <v>1591000</v>
      </c>
      <c r="D4500" s="129">
        <f t="shared" si="165"/>
        <v>72520</v>
      </c>
      <c r="E4500" s="141" t="s">
        <v>7181</v>
      </c>
      <c r="F4500" s="140"/>
      <c r="G4500" s="126"/>
      <c r="H4500" s="126"/>
      <c r="I4500" s="126"/>
      <c r="J4500" s="126"/>
      <c r="K4500" s="126"/>
    </row>
    <row r="4501" spans="1:11" s="122" customFormat="1">
      <c r="A4501" s="138" t="s">
        <v>2424</v>
      </c>
      <c r="B4501" s="139">
        <v>75000</v>
      </c>
      <c r="C4501" s="159">
        <f t="shared" si="166"/>
        <v>1612500</v>
      </c>
      <c r="D4501" s="129">
        <f t="shared" si="165"/>
        <v>73500</v>
      </c>
      <c r="E4501" s="141" t="s">
        <v>7181</v>
      </c>
      <c r="F4501" s="140"/>
      <c r="G4501" s="126"/>
      <c r="H4501" s="126"/>
      <c r="I4501" s="126"/>
      <c r="J4501" s="126"/>
      <c r="K4501" s="126"/>
    </row>
    <row r="4502" spans="1:11" s="122" customFormat="1">
      <c r="A4502" s="138" t="s">
        <v>2425</v>
      </c>
      <c r="B4502" s="139">
        <v>76000</v>
      </c>
      <c r="C4502" s="159">
        <f t="shared" si="166"/>
        <v>1634000</v>
      </c>
      <c r="D4502" s="129">
        <f t="shared" si="165"/>
        <v>74480</v>
      </c>
      <c r="E4502" s="141" t="s">
        <v>7181</v>
      </c>
      <c r="F4502" s="140"/>
      <c r="G4502" s="126"/>
      <c r="H4502" s="126"/>
      <c r="I4502" s="126"/>
      <c r="J4502" s="126"/>
      <c r="K4502" s="126"/>
    </row>
    <row r="4503" spans="1:11" s="122" customFormat="1">
      <c r="A4503" s="138" t="s">
        <v>2426</v>
      </c>
      <c r="B4503" s="139">
        <v>77000</v>
      </c>
      <c r="C4503" s="159">
        <f t="shared" si="166"/>
        <v>1655500</v>
      </c>
      <c r="D4503" s="129">
        <f t="shared" si="165"/>
        <v>75460</v>
      </c>
      <c r="E4503" s="141" t="s">
        <v>7181</v>
      </c>
      <c r="F4503" s="140"/>
      <c r="G4503" s="126"/>
      <c r="H4503" s="126"/>
      <c r="I4503" s="126"/>
      <c r="J4503" s="126"/>
      <c r="K4503" s="126"/>
    </row>
    <row r="4504" spans="1:11" s="122" customFormat="1">
      <c r="A4504" s="138" t="s">
        <v>2427</v>
      </c>
      <c r="B4504" s="139">
        <v>78000</v>
      </c>
      <c r="C4504" s="159">
        <f t="shared" si="166"/>
        <v>1677000</v>
      </c>
      <c r="D4504" s="129">
        <f t="shared" si="165"/>
        <v>76440</v>
      </c>
      <c r="E4504" s="141" t="s">
        <v>7181</v>
      </c>
      <c r="F4504" s="140"/>
      <c r="G4504" s="126"/>
      <c r="H4504" s="126"/>
      <c r="I4504" s="126"/>
      <c r="J4504" s="126"/>
      <c r="K4504" s="126"/>
    </row>
    <row r="4505" spans="1:11" s="122" customFormat="1">
      <c r="A4505" s="138" t="s">
        <v>2428</v>
      </c>
      <c r="B4505" s="139">
        <v>79000</v>
      </c>
      <c r="C4505" s="159">
        <f t="shared" si="166"/>
        <v>1698500</v>
      </c>
      <c r="D4505" s="129">
        <f t="shared" si="165"/>
        <v>77420</v>
      </c>
      <c r="E4505" s="141" t="s">
        <v>7181</v>
      </c>
      <c r="F4505" s="140"/>
      <c r="G4505" s="126"/>
      <c r="H4505" s="126"/>
      <c r="I4505" s="126"/>
      <c r="J4505" s="126"/>
      <c r="K4505" s="126"/>
    </row>
    <row r="4506" spans="1:11" s="122" customFormat="1">
      <c r="A4506" s="138" t="s">
        <v>2429</v>
      </c>
      <c r="B4506" s="139">
        <v>80000</v>
      </c>
      <c r="C4506" s="159">
        <f t="shared" si="166"/>
        <v>1720000</v>
      </c>
      <c r="D4506" s="129">
        <f t="shared" si="165"/>
        <v>78400</v>
      </c>
      <c r="E4506" s="141" t="s">
        <v>7181</v>
      </c>
      <c r="F4506" s="140"/>
      <c r="G4506" s="126"/>
      <c r="H4506" s="126"/>
      <c r="I4506" s="126"/>
      <c r="J4506" s="126"/>
      <c r="K4506" s="126"/>
    </row>
    <row r="4507" spans="1:11" s="122" customFormat="1">
      <c r="A4507" s="138" t="s">
        <v>2430</v>
      </c>
      <c r="B4507" s="139">
        <v>81000</v>
      </c>
      <c r="C4507" s="159">
        <f t="shared" si="166"/>
        <v>1741500</v>
      </c>
      <c r="D4507" s="129">
        <f t="shared" si="165"/>
        <v>79380</v>
      </c>
      <c r="E4507" s="141" t="s">
        <v>7181</v>
      </c>
      <c r="F4507" s="140"/>
      <c r="G4507" s="126"/>
      <c r="H4507" s="126"/>
      <c r="I4507" s="126"/>
      <c r="J4507" s="126"/>
      <c r="K4507" s="126"/>
    </row>
    <row r="4508" spans="1:11" s="122" customFormat="1">
      <c r="A4508" s="138" t="s">
        <v>2431</v>
      </c>
      <c r="B4508" s="139">
        <v>82000</v>
      </c>
      <c r="C4508" s="159">
        <f t="shared" si="166"/>
        <v>1763000</v>
      </c>
      <c r="D4508" s="129">
        <f t="shared" si="165"/>
        <v>80360</v>
      </c>
      <c r="E4508" s="141" t="s">
        <v>7181</v>
      </c>
      <c r="F4508" s="140"/>
      <c r="G4508" s="126"/>
      <c r="H4508" s="126"/>
      <c r="I4508" s="126"/>
      <c r="J4508" s="126"/>
      <c r="K4508" s="126"/>
    </row>
    <row r="4509" spans="1:11" s="122" customFormat="1">
      <c r="A4509" s="138" t="s">
        <v>2432</v>
      </c>
      <c r="B4509" s="139">
        <v>83000</v>
      </c>
      <c r="C4509" s="159">
        <f t="shared" si="166"/>
        <v>1784500</v>
      </c>
      <c r="D4509" s="129">
        <f t="shared" si="165"/>
        <v>81340</v>
      </c>
      <c r="E4509" s="141" t="s">
        <v>7181</v>
      </c>
      <c r="F4509" s="140"/>
      <c r="G4509" s="126"/>
      <c r="H4509" s="126"/>
      <c r="I4509" s="126"/>
      <c r="J4509" s="126"/>
      <c r="K4509" s="126"/>
    </row>
    <row r="4510" spans="1:11" s="122" customFormat="1">
      <c r="A4510" s="138" t="s">
        <v>2433</v>
      </c>
      <c r="B4510" s="139">
        <v>84000</v>
      </c>
      <c r="C4510" s="159">
        <f t="shared" si="166"/>
        <v>1806000</v>
      </c>
      <c r="D4510" s="129">
        <f t="shared" si="165"/>
        <v>82320</v>
      </c>
      <c r="E4510" s="141" t="s">
        <v>7181</v>
      </c>
      <c r="F4510" s="140"/>
      <c r="G4510" s="126"/>
      <c r="H4510" s="126"/>
      <c r="I4510" s="126"/>
      <c r="J4510" s="126"/>
      <c r="K4510" s="126"/>
    </row>
    <row r="4511" spans="1:11" s="122" customFormat="1">
      <c r="A4511" s="138" t="s">
        <v>2434</v>
      </c>
      <c r="B4511" s="139">
        <v>85000</v>
      </c>
      <c r="C4511" s="159">
        <f t="shared" si="166"/>
        <v>1827500</v>
      </c>
      <c r="D4511" s="129">
        <f t="shared" si="165"/>
        <v>83300</v>
      </c>
      <c r="E4511" s="141" t="s">
        <v>7181</v>
      </c>
      <c r="F4511" s="140"/>
      <c r="G4511" s="126"/>
      <c r="H4511" s="126"/>
      <c r="I4511" s="126"/>
      <c r="J4511" s="126"/>
      <c r="K4511" s="126"/>
    </row>
    <row r="4512" spans="1:11" s="122" customFormat="1">
      <c r="A4512" s="138" t="s">
        <v>2435</v>
      </c>
      <c r="B4512" s="139">
        <v>86000</v>
      </c>
      <c r="C4512" s="159">
        <f t="shared" si="166"/>
        <v>1849000</v>
      </c>
      <c r="D4512" s="129">
        <f t="shared" si="165"/>
        <v>84280</v>
      </c>
      <c r="E4512" s="141" t="s">
        <v>7181</v>
      </c>
      <c r="F4512" s="140"/>
      <c r="G4512" s="126"/>
      <c r="H4512" s="126"/>
      <c r="I4512" s="126"/>
      <c r="J4512" s="126"/>
      <c r="K4512" s="126"/>
    </row>
    <row r="4513" spans="1:11" s="122" customFormat="1">
      <c r="A4513" s="138" t="s">
        <v>2436</v>
      </c>
      <c r="B4513" s="139">
        <v>87000</v>
      </c>
      <c r="C4513" s="159">
        <f t="shared" si="166"/>
        <v>1870500</v>
      </c>
      <c r="D4513" s="129">
        <f t="shared" si="165"/>
        <v>85260</v>
      </c>
      <c r="E4513" s="141" t="s">
        <v>7181</v>
      </c>
      <c r="F4513" s="140"/>
      <c r="G4513" s="126"/>
      <c r="H4513" s="126"/>
      <c r="I4513" s="126"/>
      <c r="J4513" s="126"/>
      <c r="K4513" s="126"/>
    </row>
    <row r="4514" spans="1:11" s="122" customFormat="1">
      <c r="A4514" s="138" t="s">
        <v>2437</v>
      </c>
      <c r="B4514" s="139">
        <v>88000</v>
      </c>
      <c r="C4514" s="159">
        <f t="shared" si="166"/>
        <v>1892000</v>
      </c>
      <c r="D4514" s="129">
        <f t="shared" si="165"/>
        <v>86240</v>
      </c>
      <c r="E4514" s="141" t="s">
        <v>7181</v>
      </c>
      <c r="F4514" s="140"/>
      <c r="G4514" s="126"/>
      <c r="H4514" s="126"/>
      <c r="I4514" s="126"/>
      <c r="J4514" s="126"/>
      <c r="K4514" s="126"/>
    </row>
    <row r="4515" spans="1:11" s="122" customFormat="1">
      <c r="A4515" s="138" t="s">
        <v>2438</v>
      </c>
      <c r="B4515" s="139">
        <v>89000</v>
      </c>
      <c r="C4515" s="159">
        <f t="shared" si="166"/>
        <v>1913500</v>
      </c>
      <c r="D4515" s="129">
        <f t="shared" si="165"/>
        <v>87220</v>
      </c>
      <c r="E4515" s="141" t="s">
        <v>7181</v>
      </c>
      <c r="F4515" s="140"/>
      <c r="G4515" s="126"/>
      <c r="H4515" s="126"/>
      <c r="I4515" s="126"/>
      <c r="J4515" s="126"/>
      <c r="K4515" s="126"/>
    </row>
    <row r="4516" spans="1:11" s="122" customFormat="1">
      <c r="A4516" s="138" t="s">
        <v>2439</v>
      </c>
      <c r="B4516" s="139">
        <v>90000</v>
      </c>
      <c r="C4516" s="159">
        <f t="shared" si="166"/>
        <v>1935000</v>
      </c>
      <c r="D4516" s="129">
        <f t="shared" si="165"/>
        <v>88200</v>
      </c>
      <c r="E4516" s="141" t="s">
        <v>7181</v>
      </c>
      <c r="F4516" s="140"/>
      <c r="G4516" s="126"/>
      <c r="H4516" s="126"/>
      <c r="I4516" s="126"/>
      <c r="J4516" s="126"/>
      <c r="K4516" s="126"/>
    </row>
    <row r="4517" spans="1:11" s="122" customFormat="1">
      <c r="A4517" s="138" t="s">
        <v>2440</v>
      </c>
      <c r="B4517" s="139">
        <v>91000</v>
      </c>
      <c r="C4517" s="159">
        <f t="shared" si="166"/>
        <v>1956500</v>
      </c>
      <c r="D4517" s="129">
        <f t="shared" si="165"/>
        <v>89180</v>
      </c>
      <c r="E4517" s="141" t="s">
        <v>7181</v>
      </c>
      <c r="F4517" s="140"/>
      <c r="G4517" s="126"/>
      <c r="H4517" s="126"/>
      <c r="I4517" s="126"/>
      <c r="J4517" s="126"/>
      <c r="K4517" s="126"/>
    </row>
    <row r="4518" spans="1:11" s="122" customFormat="1">
      <c r="A4518" s="138" t="s">
        <v>2441</v>
      </c>
      <c r="B4518" s="139">
        <v>92000</v>
      </c>
      <c r="C4518" s="159">
        <f t="shared" si="166"/>
        <v>1978000</v>
      </c>
      <c r="D4518" s="129">
        <f t="shared" si="165"/>
        <v>90160</v>
      </c>
      <c r="E4518" s="141" t="s">
        <v>7181</v>
      </c>
      <c r="F4518" s="140"/>
      <c r="G4518" s="126"/>
      <c r="H4518" s="126"/>
      <c r="I4518" s="126"/>
      <c r="J4518" s="126"/>
      <c r="K4518" s="126"/>
    </row>
    <row r="4519" spans="1:11" s="122" customFormat="1">
      <c r="A4519" s="138" t="s">
        <v>2442</v>
      </c>
      <c r="B4519" s="139">
        <v>93000</v>
      </c>
      <c r="C4519" s="159">
        <f t="shared" si="166"/>
        <v>1999500</v>
      </c>
      <c r="D4519" s="129">
        <f t="shared" si="165"/>
        <v>91140</v>
      </c>
      <c r="E4519" s="141" t="s">
        <v>7181</v>
      </c>
      <c r="F4519" s="140"/>
      <c r="G4519" s="126"/>
      <c r="H4519" s="126"/>
      <c r="I4519" s="126"/>
      <c r="J4519" s="126"/>
      <c r="K4519" s="126"/>
    </row>
    <row r="4520" spans="1:11" s="122" customFormat="1">
      <c r="A4520" s="138" t="s">
        <v>2443</v>
      </c>
      <c r="B4520" s="139">
        <v>94000</v>
      </c>
      <c r="C4520" s="159">
        <f t="shared" si="166"/>
        <v>2021000</v>
      </c>
      <c r="D4520" s="129">
        <f t="shared" si="165"/>
        <v>92120</v>
      </c>
      <c r="E4520" s="141" t="s">
        <v>7181</v>
      </c>
      <c r="F4520" s="140"/>
      <c r="G4520" s="126"/>
      <c r="H4520" s="126"/>
      <c r="I4520" s="126"/>
      <c r="J4520" s="126"/>
      <c r="K4520" s="126"/>
    </row>
    <row r="4521" spans="1:11" s="122" customFormat="1">
      <c r="A4521" s="138" t="s">
        <v>2444</v>
      </c>
      <c r="B4521" s="139">
        <v>95000</v>
      </c>
      <c r="C4521" s="159">
        <f t="shared" si="166"/>
        <v>2042500</v>
      </c>
      <c r="D4521" s="129">
        <f t="shared" si="165"/>
        <v>93100</v>
      </c>
      <c r="E4521" s="141" t="s">
        <v>7181</v>
      </c>
      <c r="F4521" s="140"/>
      <c r="G4521" s="126"/>
      <c r="H4521" s="126"/>
      <c r="I4521" s="126"/>
      <c r="J4521" s="126"/>
      <c r="K4521" s="126"/>
    </row>
    <row r="4522" spans="1:11" s="122" customFormat="1">
      <c r="A4522" s="138" t="s">
        <v>2445</v>
      </c>
      <c r="B4522" s="139">
        <v>96000</v>
      </c>
      <c r="C4522" s="159">
        <f t="shared" si="166"/>
        <v>2064000</v>
      </c>
      <c r="D4522" s="129">
        <f t="shared" si="165"/>
        <v>94080</v>
      </c>
      <c r="E4522" s="141" t="s">
        <v>7181</v>
      </c>
      <c r="F4522" s="140"/>
      <c r="G4522" s="126"/>
      <c r="H4522" s="126"/>
      <c r="I4522" s="126"/>
      <c r="J4522" s="126"/>
      <c r="K4522" s="126"/>
    </row>
    <row r="4523" spans="1:11" s="122" customFormat="1">
      <c r="A4523" s="138" t="s">
        <v>2446</v>
      </c>
      <c r="B4523" s="139">
        <v>97000</v>
      </c>
      <c r="C4523" s="159">
        <f t="shared" si="166"/>
        <v>2085500</v>
      </c>
      <c r="D4523" s="129">
        <f t="shared" si="165"/>
        <v>95060</v>
      </c>
      <c r="E4523" s="141" t="s">
        <v>7181</v>
      </c>
      <c r="F4523" s="140"/>
      <c r="G4523" s="126"/>
      <c r="H4523" s="126"/>
      <c r="I4523" s="126"/>
      <c r="J4523" s="126"/>
      <c r="K4523" s="126"/>
    </row>
    <row r="4524" spans="1:11" s="122" customFormat="1">
      <c r="A4524" s="138" t="s">
        <v>2447</v>
      </c>
      <c r="B4524" s="139">
        <v>98000</v>
      </c>
      <c r="C4524" s="159">
        <f t="shared" si="166"/>
        <v>2107000</v>
      </c>
      <c r="D4524" s="129">
        <f t="shared" si="165"/>
        <v>96040</v>
      </c>
      <c r="E4524" s="141" t="s">
        <v>7181</v>
      </c>
      <c r="F4524" s="140"/>
      <c r="G4524" s="126"/>
      <c r="H4524" s="126"/>
      <c r="I4524" s="126"/>
      <c r="J4524" s="126"/>
      <c r="K4524" s="126"/>
    </row>
    <row r="4525" spans="1:11" s="122" customFormat="1">
      <c r="A4525" s="138" t="s">
        <v>2448</v>
      </c>
      <c r="B4525" s="139">
        <v>99000</v>
      </c>
      <c r="C4525" s="159">
        <f t="shared" si="166"/>
        <v>2128500</v>
      </c>
      <c r="D4525" s="129">
        <f t="shared" si="165"/>
        <v>97020</v>
      </c>
      <c r="E4525" s="141" t="s">
        <v>7181</v>
      </c>
      <c r="F4525" s="140"/>
      <c r="G4525" s="126"/>
      <c r="H4525" s="126"/>
      <c r="I4525" s="126"/>
      <c r="J4525" s="126"/>
      <c r="K4525" s="126"/>
    </row>
    <row r="4526" spans="1:11" s="122" customFormat="1">
      <c r="A4526" s="138" t="s">
        <v>2449</v>
      </c>
      <c r="B4526" s="139">
        <v>100000</v>
      </c>
      <c r="C4526" s="159">
        <f t="shared" si="166"/>
        <v>2150000</v>
      </c>
      <c r="D4526" s="129">
        <f t="shared" si="165"/>
        <v>98000</v>
      </c>
      <c r="E4526" s="141" t="s">
        <v>7181</v>
      </c>
      <c r="F4526" s="140"/>
      <c r="G4526" s="126"/>
      <c r="H4526" s="126"/>
      <c r="I4526" s="126"/>
      <c r="J4526" s="126"/>
      <c r="K4526" s="126"/>
    </row>
    <row r="4527" spans="1:11" s="122" customFormat="1">
      <c r="A4527" s="138" t="s">
        <v>2450</v>
      </c>
      <c r="B4527" s="139">
        <v>101000</v>
      </c>
      <c r="C4527" s="159">
        <f t="shared" si="166"/>
        <v>2171500</v>
      </c>
      <c r="D4527" s="129">
        <f t="shared" si="165"/>
        <v>98980</v>
      </c>
      <c r="E4527" s="141" t="s">
        <v>7181</v>
      </c>
      <c r="F4527" s="140"/>
      <c r="G4527" s="126"/>
      <c r="H4527" s="126"/>
      <c r="I4527" s="126"/>
      <c r="J4527" s="126"/>
      <c r="K4527" s="126"/>
    </row>
    <row r="4528" spans="1:11" s="122" customFormat="1">
      <c r="A4528" s="138" t="s">
        <v>2451</v>
      </c>
      <c r="B4528" s="139">
        <v>102000</v>
      </c>
      <c r="C4528" s="159">
        <f t="shared" si="166"/>
        <v>2193000</v>
      </c>
      <c r="D4528" s="129">
        <f t="shared" si="165"/>
        <v>99960</v>
      </c>
      <c r="E4528" s="141" t="s">
        <v>7181</v>
      </c>
      <c r="F4528" s="140"/>
      <c r="G4528" s="126"/>
      <c r="H4528" s="126"/>
      <c r="I4528" s="126"/>
      <c r="J4528" s="126"/>
      <c r="K4528" s="126"/>
    </row>
    <row r="4529" spans="1:11" s="122" customFormat="1">
      <c r="A4529" s="138" t="s">
        <v>2452</v>
      </c>
      <c r="B4529" s="139">
        <v>103000</v>
      </c>
      <c r="C4529" s="159">
        <f t="shared" si="166"/>
        <v>2214500</v>
      </c>
      <c r="D4529" s="129">
        <f t="shared" si="165"/>
        <v>100940</v>
      </c>
      <c r="E4529" s="141" t="s">
        <v>7181</v>
      </c>
      <c r="F4529" s="131"/>
      <c r="G4529" s="126"/>
      <c r="H4529" s="126"/>
      <c r="I4529" s="126"/>
      <c r="J4529" s="126"/>
      <c r="K4529" s="126"/>
    </row>
    <row r="4530" spans="1:11" s="122" customFormat="1">
      <c r="A4530" s="138" t="s">
        <v>2453</v>
      </c>
      <c r="B4530" s="139">
        <v>104000</v>
      </c>
      <c r="C4530" s="159">
        <f t="shared" si="166"/>
        <v>2236000</v>
      </c>
      <c r="D4530" s="129">
        <f t="shared" si="165"/>
        <v>101920</v>
      </c>
      <c r="E4530" s="141" t="s">
        <v>7181</v>
      </c>
      <c r="F4530" s="131"/>
      <c r="G4530" s="126"/>
      <c r="H4530" s="126"/>
      <c r="I4530" s="126"/>
      <c r="J4530" s="126"/>
      <c r="K4530" s="126"/>
    </row>
    <row r="4531" spans="1:11" s="122" customFormat="1">
      <c r="A4531" s="138" t="s">
        <v>2454</v>
      </c>
      <c r="B4531" s="139">
        <v>105000</v>
      </c>
      <c r="C4531" s="159">
        <f t="shared" si="166"/>
        <v>2257500</v>
      </c>
      <c r="D4531" s="129">
        <f t="shared" si="165"/>
        <v>102900</v>
      </c>
      <c r="E4531" s="141" t="s">
        <v>7181</v>
      </c>
      <c r="F4531" s="131"/>
      <c r="G4531" s="126"/>
      <c r="H4531" s="126"/>
      <c r="I4531" s="126"/>
      <c r="J4531" s="126"/>
      <c r="K4531" s="126"/>
    </row>
    <row r="4532" spans="1:11" s="122" customFormat="1">
      <c r="A4532" s="138" t="s">
        <v>2455</v>
      </c>
      <c r="B4532" s="139">
        <v>106000</v>
      </c>
      <c r="C4532" s="159">
        <f t="shared" si="166"/>
        <v>2279000</v>
      </c>
      <c r="D4532" s="129">
        <f t="shared" si="165"/>
        <v>103880</v>
      </c>
      <c r="E4532" s="141" t="s">
        <v>7181</v>
      </c>
      <c r="F4532" s="131"/>
      <c r="G4532" s="126"/>
      <c r="H4532" s="126"/>
      <c r="I4532" s="126"/>
      <c r="J4532" s="126"/>
      <c r="K4532" s="126"/>
    </row>
    <row r="4533" spans="1:11" s="122" customFormat="1">
      <c r="A4533" s="138" t="s">
        <v>2456</v>
      </c>
      <c r="B4533" s="139">
        <v>107000</v>
      </c>
      <c r="C4533" s="159">
        <f t="shared" si="166"/>
        <v>2300500</v>
      </c>
      <c r="D4533" s="129">
        <f t="shared" si="165"/>
        <v>104860</v>
      </c>
      <c r="E4533" s="141" t="s">
        <v>7181</v>
      </c>
      <c r="F4533" s="131"/>
      <c r="G4533" s="126"/>
      <c r="H4533" s="126"/>
      <c r="I4533" s="126"/>
      <c r="J4533" s="126"/>
      <c r="K4533" s="126"/>
    </row>
    <row r="4534" spans="1:11" s="122" customFormat="1">
      <c r="A4534" s="138" t="s">
        <v>2457</v>
      </c>
      <c r="B4534" s="139">
        <v>108000</v>
      </c>
      <c r="C4534" s="159">
        <f t="shared" si="166"/>
        <v>2322000</v>
      </c>
      <c r="D4534" s="129">
        <f t="shared" si="165"/>
        <v>105840</v>
      </c>
      <c r="E4534" s="141" t="s">
        <v>7181</v>
      </c>
      <c r="F4534" s="131"/>
      <c r="G4534" s="126"/>
      <c r="H4534" s="126"/>
      <c r="I4534" s="126"/>
      <c r="J4534" s="126"/>
      <c r="K4534" s="126"/>
    </row>
    <row r="4535" spans="1:11" s="122" customFormat="1">
      <c r="A4535" s="138" t="s">
        <v>2458</v>
      </c>
      <c r="B4535" s="139">
        <v>109000</v>
      </c>
      <c r="C4535" s="159">
        <f t="shared" si="166"/>
        <v>2343500</v>
      </c>
      <c r="D4535" s="129">
        <f t="shared" si="165"/>
        <v>106820</v>
      </c>
      <c r="E4535" s="141" t="s">
        <v>7181</v>
      </c>
      <c r="F4535" s="131"/>
      <c r="G4535" s="126"/>
      <c r="H4535" s="126"/>
      <c r="I4535" s="126"/>
      <c r="J4535" s="126"/>
      <c r="K4535" s="126"/>
    </row>
    <row r="4536" spans="1:11" s="122" customFormat="1">
      <c r="A4536" s="138" t="s">
        <v>2459</v>
      </c>
      <c r="B4536" s="139">
        <v>110000</v>
      </c>
      <c r="C4536" s="159">
        <f t="shared" si="166"/>
        <v>2365000</v>
      </c>
      <c r="D4536" s="129">
        <f t="shared" si="165"/>
        <v>107800</v>
      </c>
      <c r="E4536" s="141" t="s">
        <v>7181</v>
      </c>
      <c r="F4536" s="131"/>
      <c r="G4536" s="126"/>
      <c r="H4536" s="126"/>
      <c r="I4536" s="126"/>
      <c r="J4536" s="126"/>
      <c r="K4536" s="126"/>
    </row>
    <row r="4537" spans="1:11" s="122" customFormat="1">
      <c r="A4537" s="138" t="s">
        <v>2460</v>
      </c>
      <c r="B4537" s="139">
        <v>111000</v>
      </c>
      <c r="C4537" s="159">
        <f t="shared" si="166"/>
        <v>2386500</v>
      </c>
      <c r="D4537" s="129">
        <f t="shared" si="165"/>
        <v>108780</v>
      </c>
      <c r="E4537" s="141" t="s">
        <v>7181</v>
      </c>
      <c r="F4537" s="131"/>
      <c r="G4537" s="126"/>
      <c r="H4537" s="126"/>
      <c r="I4537" s="126"/>
      <c r="J4537" s="126"/>
      <c r="K4537" s="126"/>
    </row>
    <row r="4538" spans="1:11" s="122" customFormat="1">
      <c r="A4538" s="138" t="s">
        <v>2461</v>
      </c>
      <c r="B4538" s="139">
        <v>112000</v>
      </c>
      <c r="C4538" s="159">
        <f t="shared" si="166"/>
        <v>2408000</v>
      </c>
      <c r="D4538" s="129">
        <f t="shared" si="165"/>
        <v>109760</v>
      </c>
      <c r="E4538" s="141" t="s">
        <v>7181</v>
      </c>
      <c r="F4538" s="131"/>
      <c r="G4538" s="126"/>
      <c r="H4538" s="126"/>
      <c r="I4538" s="126"/>
      <c r="J4538" s="126"/>
      <c r="K4538" s="126"/>
    </row>
    <row r="4539" spans="1:11" s="122" customFormat="1">
      <c r="A4539" s="138" t="s">
        <v>2462</v>
      </c>
      <c r="B4539" s="139">
        <v>113000</v>
      </c>
      <c r="C4539" s="159">
        <f t="shared" si="166"/>
        <v>2429500</v>
      </c>
      <c r="D4539" s="129">
        <f t="shared" si="165"/>
        <v>110740</v>
      </c>
      <c r="E4539" s="141" t="s">
        <v>7181</v>
      </c>
      <c r="F4539" s="131"/>
      <c r="G4539" s="126"/>
      <c r="H4539" s="126"/>
      <c r="I4539" s="126"/>
      <c r="J4539" s="126"/>
      <c r="K4539" s="126"/>
    </row>
    <row r="4540" spans="1:11" s="122" customFormat="1">
      <c r="A4540" s="138" t="s">
        <v>2463</v>
      </c>
      <c r="B4540" s="139">
        <v>114000</v>
      </c>
      <c r="C4540" s="159">
        <f t="shared" si="166"/>
        <v>2451000</v>
      </c>
      <c r="D4540" s="129">
        <f t="shared" si="165"/>
        <v>111720</v>
      </c>
      <c r="E4540" s="141" t="s">
        <v>7181</v>
      </c>
      <c r="F4540" s="131"/>
      <c r="G4540" s="126"/>
      <c r="H4540" s="126"/>
      <c r="I4540" s="126"/>
      <c r="J4540" s="126"/>
      <c r="K4540" s="126"/>
    </row>
    <row r="4541" spans="1:11" s="122" customFormat="1">
      <c r="A4541" s="138" t="s">
        <v>2464</v>
      </c>
      <c r="B4541" s="139">
        <v>115000</v>
      </c>
      <c r="C4541" s="159">
        <f t="shared" si="166"/>
        <v>2472500</v>
      </c>
      <c r="D4541" s="129">
        <f t="shared" si="165"/>
        <v>112700</v>
      </c>
      <c r="E4541" s="141" t="s">
        <v>7181</v>
      </c>
      <c r="F4541" s="131"/>
      <c r="G4541" s="126"/>
      <c r="H4541" s="126"/>
      <c r="I4541" s="126"/>
      <c r="J4541" s="126"/>
      <c r="K4541" s="126"/>
    </row>
    <row r="4542" spans="1:11" s="122" customFormat="1">
      <c r="A4542" s="138" t="s">
        <v>2465</v>
      </c>
      <c r="B4542" s="139">
        <v>116000</v>
      </c>
      <c r="C4542" s="159">
        <f t="shared" si="166"/>
        <v>2494000</v>
      </c>
      <c r="D4542" s="129">
        <f t="shared" si="165"/>
        <v>113680</v>
      </c>
      <c r="E4542" s="141" t="s">
        <v>7181</v>
      </c>
      <c r="F4542" s="131"/>
      <c r="G4542" s="126"/>
      <c r="H4542" s="126"/>
      <c r="I4542" s="126"/>
      <c r="J4542" s="126"/>
      <c r="K4542" s="126"/>
    </row>
    <row r="4543" spans="1:11" s="122" customFormat="1">
      <c r="A4543" s="138" t="s">
        <v>2466</v>
      </c>
      <c r="B4543" s="139">
        <v>117000</v>
      </c>
      <c r="C4543" s="159">
        <f t="shared" si="166"/>
        <v>2515500</v>
      </c>
      <c r="D4543" s="129">
        <f t="shared" si="165"/>
        <v>114660</v>
      </c>
      <c r="E4543" s="141" t="s">
        <v>7181</v>
      </c>
      <c r="F4543" s="131"/>
      <c r="G4543" s="126"/>
      <c r="H4543" s="126"/>
      <c r="I4543" s="126"/>
      <c r="J4543" s="126"/>
      <c r="K4543" s="126"/>
    </row>
    <row r="4544" spans="1:11" s="122" customFormat="1">
      <c r="A4544" s="138" t="s">
        <v>2467</v>
      </c>
      <c r="B4544" s="139">
        <v>118000</v>
      </c>
      <c r="C4544" s="159">
        <f t="shared" si="166"/>
        <v>2537000</v>
      </c>
      <c r="D4544" s="129">
        <f t="shared" si="165"/>
        <v>115640</v>
      </c>
      <c r="E4544" s="141" t="s">
        <v>7181</v>
      </c>
      <c r="F4544" s="131"/>
      <c r="G4544" s="126"/>
      <c r="H4544" s="126"/>
      <c r="I4544" s="126"/>
      <c r="J4544" s="126"/>
      <c r="K4544" s="126"/>
    </row>
    <row r="4545" spans="1:11" s="122" customFormat="1">
      <c r="A4545" s="138" t="s">
        <v>2468</v>
      </c>
      <c r="B4545" s="139">
        <v>119000</v>
      </c>
      <c r="C4545" s="159">
        <f t="shared" si="166"/>
        <v>2558500</v>
      </c>
      <c r="D4545" s="129">
        <f t="shared" si="165"/>
        <v>116620</v>
      </c>
      <c r="E4545" s="141" t="s">
        <v>7181</v>
      </c>
      <c r="F4545" s="131"/>
      <c r="G4545" s="126"/>
      <c r="H4545" s="126"/>
      <c r="I4545" s="126"/>
      <c r="J4545" s="126"/>
      <c r="K4545" s="126"/>
    </row>
    <row r="4546" spans="1:11" s="122" customFormat="1">
      <c r="A4546" s="138" t="s">
        <v>2469</v>
      </c>
      <c r="B4546" s="139">
        <v>120000</v>
      </c>
      <c r="C4546" s="159">
        <f t="shared" si="166"/>
        <v>2580000</v>
      </c>
      <c r="D4546" s="129">
        <f t="shared" si="165"/>
        <v>117600</v>
      </c>
      <c r="E4546" s="141" t="s">
        <v>7181</v>
      </c>
      <c r="F4546" s="131"/>
      <c r="G4546" s="126"/>
      <c r="H4546" s="126"/>
      <c r="I4546" s="126"/>
      <c r="J4546" s="126"/>
      <c r="K4546" s="126"/>
    </row>
    <row r="4547" spans="1:11" s="122" customFormat="1">
      <c r="A4547" s="138" t="s">
        <v>2470</v>
      </c>
      <c r="B4547" s="139">
        <v>121000</v>
      </c>
      <c r="C4547" s="159">
        <f t="shared" si="166"/>
        <v>2601500</v>
      </c>
      <c r="D4547" s="129">
        <f t="shared" si="165"/>
        <v>118580</v>
      </c>
      <c r="E4547" s="141" t="s">
        <v>7181</v>
      </c>
      <c r="F4547" s="131"/>
      <c r="G4547" s="126"/>
      <c r="H4547" s="126"/>
      <c r="I4547" s="126"/>
      <c r="J4547" s="126"/>
      <c r="K4547" s="126"/>
    </row>
    <row r="4548" spans="1:11" s="122" customFormat="1">
      <c r="A4548" s="138" t="s">
        <v>2471</v>
      </c>
      <c r="B4548" s="139">
        <v>122000</v>
      </c>
      <c r="C4548" s="159">
        <f t="shared" si="166"/>
        <v>2623000</v>
      </c>
      <c r="D4548" s="129">
        <f t="shared" si="165"/>
        <v>119560</v>
      </c>
      <c r="E4548" s="141" t="s">
        <v>7181</v>
      </c>
      <c r="F4548" s="131"/>
      <c r="G4548" s="126"/>
      <c r="H4548" s="126"/>
      <c r="I4548" s="126"/>
      <c r="J4548" s="126"/>
      <c r="K4548" s="126"/>
    </row>
    <row r="4549" spans="1:11" s="122" customFormat="1">
      <c r="A4549" s="138" t="s">
        <v>2472</v>
      </c>
      <c r="B4549" s="139">
        <v>123000</v>
      </c>
      <c r="C4549" s="159">
        <f t="shared" si="166"/>
        <v>2644500</v>
      </c>
      <c r="D4549" s="129">
        <f t="shared" si="165"/>
        <v>120540</v>
      </c>
      <c r="E4549" s="141" t="s">
        <v>7181</v>
      </c>
      <c r="F4549" s="131"/>
      <c r="G4549" s="126"/>
      <c r="H4549" s="126"/>
      <c r="I4549" s="126"/>
      <c r="J4549" s="126"/>
      <c r="K4549" s="126"/>
    </row>
    <row r="4550" spans="1:11" s="122" customFormat="1">
      <c r="A4550" s="138" t="s">
        <v>2473</v>
      </c>
      <c r="B4550" s="139">
        <v>124000</v>
      </c>
      <c r="C4550" s="159">
        <f t="shared" si="166"/>
        <v>2666000</v>
      </c>
      <c r="D4550" s="129">
        <f t="shared" si="165"/>
        <v>121520</v>
      </c>
      <c r="E4550" s="141" t="s">
        <v>7181</v>
      </c>
      <c r="F4550" s="131"/>
      <c r="G4550" s="126"/>
      <c r="H4550" s="126"/>
      <c r="I4550" s="126"/>
      <c r="J4550" s="126"/>
      <c r="K4550" s="126"/>
    </row>
    <row r="4551" spans="1:11" s="122" customFormat="1">
      <c r="A4551" s="138" t="s">
        <v>2474</v>
      </c>
      <c r="B4551" s="139">
        <v>125000</v>
      </c>
      <c r="C4551" s="159">
        <f t="shared" si="166"/>
        <v>2687500</v>
      </c>
      <c r="D4551" s="129">
        <f t="shared" si="165"/>
        <v>122500</v>
      </c>
      <c r="E4551" s="141" t="s">
        <v>7181</v>
      </c>
      <c r="F4551" s="131"/>
      <c r="G4551" s="126"/>
      <c r="H4551" s="126"/>
      <c r="I4551" s="126"/>
      <c r="J4551" s="126"/>
      <c r="K4551" s="126"/>
    </row>
    <row r="4552" spans="1:11" s="122" customFormat="1">
      <c r="A4552" s="138" t="s">
        <v>2475</v>
      </c>
      <c r="B4552" s="139">
        <v>126000</v>
      </c>
      <c r="C4552" s="159">
        <f t="shared" si="166"/>
        <v>2709000</v>
      </c>
      <c r="D4552" s="129">
        <f t="shared" si="165"/>
        <v>123480</v>
      </c>
      <c r="E4552" s="141" t="s">
        <v>7181</v>
      </c>
      <c r="F4552" s="131"/>
      <c r="G4552" s="126"/>
      <c r="H4552" s="126"/>
      <c r="I4552" s="126"/>
      <c r="J4552" s="126"/>
      <c r="K4552" s="126"/>
    </row>
    <row r="4553" spans="1:11" s="122" customFormat="1">
      <c r="A4553" s="138" t="s">
        <v>2476</v>
      </c>
      <c r="B4553" s="139">
        <v>127000</v>
      </c>
      <c r="C4553" s="159">
        <f t="shared" si="166"/>
        <v>2730500</v>
      </c>
      <c r="D4553" s="129">
        <f t="shared" si="165"/>
        <v>124460</v>
      </c>
      <c r="E4553" s="141" t="s">
        <v>7181</v>
      </c>
      <c r="F4553" s="131"/>
      <c r="G4553" s="126"/>
      <c r="H4553" s="126"/>
      <c r="I4553" s="126"/>
      <c r="J4553" s="126"/>
      <c r="K4553" s="126"/>
    </row>
    <row r="4554" spans="1:11" s="122" customFormat="1">
      <c r="A4554" s="138" t="s">
        <v>2477</v>
      </c>
      <c r="B4554" s="139">
        <v>128000</v>
      </c>
      <c r="C4554" s="159">
        <f t="shared" si="166"/>
        <v>2752000</v>
      </c>
      <c r="D4554" s="129">
        <f t="shared" si="165"/>
        <v>125440</v>
      </c>
      <c r="E4554" s="141" t="s">
        <v>7181</v>
      </c>
      <c r="F4554" s="131"/>
      <c r="G4554" s="126"/>
      <c r="H4554" s="126"/>
      <c r="I4554" s="126"/>
      <c r="J4554" s="126"/>
      <c r="K4554" s="126"/>
    </row>
    <row r="4555" spans="1:11" s="122" customFormat="1">
      <c r="A4555" s="138" t="s">
        <v>2478</v>
      </c>
      <c r="B4555" s="139">
        <v>129000</v>
      </c>
      <c r="C4555" s="159">
        <f t="shared" si="166"/>
        <v>2773500</v>
      </c>
      <c r="D4555" s="129">
        <f t="shared" si="165"/>
        <v>126420</v>
      </c>
      <c r="E4555" s="141" t="s">
        <v>7181</v>
      </c>
      <c r="F4555" s="131"/>
      <c r="G4555" s="126"/>
      <c r="H4555" s="126"/>
      <c r="I4555" s="126"/>
      <c r="J4555" s="126"/>
      <c r="K4555" s="126"/>
    </row>
    <row r="4556" spans="1:11" s="122" customFormat="1">
      <c r="A4556" s="138" t="s">
        <v>2479</v>
      </c>
      <c r="B4556" s="139">
        <v>130000</v>
      </c>
      <c r="C4556" s="159">
        <f t="shared" si="166"/>
        <v>2795000</v>
      </c>
      <c r="D4556" s="129">
        <f t="shared" ref="D4556:D4619" si="167">SUM($G$3)*(B4556*0.001)</f>
        <v>127400</v>
      </c>
      <c r="E4556" s="141" t="s">
        <v>7181</v>
      </c>
      <c r="F4556" s="131"/>
      <c r="G4556" s="126"/>
      <c r="H4556" s="126"/>
      <c r="I4556" s="126"/>
      <c r="J4556" s="126"/>
      <c r="K4556" s="126"/>
    </row>
    <row r="4557" spans="1:11" s="122" customFormat="1">
      <c r="A4557" s="138" t="s">
        <v>2480</v>
      </c>
      <c r="B4557" s="139">
        <v>131000</v>
      </c>
      <c r="C4557" s="159">
        <f t="shared" ref="C4557:C4620" si="168">C4556+21500</f>
        <v>2816500</v>
      </c>
      <c r="D4557" s="129">
        <f t="shared" si="167"/>
        <v>128380</v>
      </c>
      <c r="E4557" s="141" t="s">
        <v>7181</v>
      </c>
      <c r="F4557" s="131"/>
      <c r="G4557" s="126"/>
      <c r="H4557" s="126"/>
      <c r="I4557" s="126"/>
      <c r="J4557" s="126"/>
      <c r="K4557" s="126"/>
    </row>
    <row r="4558" spans="1:11" s="122" customFormat="1">
      <c r="A4558" s="138" t="s">
        <v>2481</v>
      </c>
      <c r="B4558" s="139">
        <v>132000</v>
      </c>
      <c r="C4558" s="159">
        <f t="shared" si="168"/>
        <v>2838000</v>
      </c>
      <c r="D4558" s="129">
        <f t="shared" si="167"/>
        <v>129360</v>
      </c>
      <c r="E4558" s="141" t="s">
        <v>7181</v>
      </c>
      <c r="F4558" s="131"/>
      <c r="G4558" s="126"/>
      <c r="H4558" s="126"/>
      <c r="I4558" s="126"/>
      <c r="J4558" s="126"/>
      <c r="K4558" s="126"/>
    </row>
    <row r="4559" spans="1:11" s="122" customFormat="1">
      <c r="A4559" s="138" t="s">
        <v>2482</v>
      </c>
      <c r="B4559" s="139">
        <v>133000</v>
      </c>
      <c r="C4559" s="159">
        <f t="shared" si="168"/>
        <v>2859500</v>
      </c>
      <c r="D4559" s="129">
        <f t="shared" si="167"/>
        <v>130340</v>
      </c>
      <c r="E4559" s="141" t="s">
        <v>7181</v>
      </c>
      <c r="F4559" s="131"/>
      <c r="G4559" s="126"/>
      <c r="H4559" s="126"/>
      <c r="I4559" s="126"/>
      <c r="J4559" s="126"/>
      <c r="K4559" s="126"/>
    </row>
    <row r="4560" spans="1:11" s="122" customFormat="1">
      <c r="A4560" s="138" t="s">
        <v>2483</v>
      </c>
      <c r="B4560" s="139">
        <v>134000</v>
      </c>
      <c r="C4560" s="159">
        <f t="shared" si="168"/>
        <v>2881000</v>
      </c>
      <c r="D4560" s="129">
        <f t="shared" si="167"/>
        <v>131320</v>
      </c>
      <c r="E4560" s="141" t="s">
        <v>7181</v>
      </c>
      <c r="F4560" s="131"/>
      <c r="G4560" s="126"/>
      <c r="H4560" s="126"/>
      <c r="I4560" s="126"/>
      <c r="J4560" s="126"/>
      <c r="K4560" s="126"/>
    </row>
    <row r="4561" spans="1:11" s="122" customFormat="1">
      <c r="A4561" s="138" t="s">
        <v>2484</v>
      </c>
      <c r="B4561" s="139">
        <v>135000</v>
      </c>
      <c r="C4561" s="159">
        <f t="shared" si="168"/>
        <v>2902500</v>
      </c>
      <c r="D4561" s="129">
        <f t="shared" si="167"/>
        <v>132300</v>
      </c>
      <c r="E4561" s="141" t="s">
        <v>7181</v>
      </c>
      <c r="F4561" s="131"/>
      <c r="G4561" s="126"/>
      <c r="H4561" s="126"/>
      <c r="I4561" s="126"/>
      <c r="J4561" s="126"/>
      <c r="K4561" s="126"/>
    </row>
    <row r="4562" spans="1:11" s="122" customFormat="1">
      <c r="A4562" s="138" t="s">
        <v>2485</v>
      </c>
      <c r="B4562" s="139">
        <v>136000</v>
      </c>
      <c r="C4562" s="159">
        <f t="shared" si="168"/>
        <v>2924000</v>
      </c>
      <c r="D4562" s="129">
        <f t="shared" si="167"/>
        <v>133280</v>
      </c>
      <c r="E4562" s="141" t="s">
        <v>7181</v>
      </c>
      <c r="F4562" s="131"/>
      <c r="G4562" s="126"/>
      <c r="H4562" s="126"/>
      <c r="I4562" s="126"/>
      <c r="J4562" s="126"/>
      <c r="K4562" s="126"/>
    </row>
    <row r="4563" spans="1:11" s="122" customFormat="1">
      <c r="A4563" s="138" t="s">
        <v>2486</v>
      </c>
      <c r="B4563" s="139">
        <v>137000</v>
      </c>
      <c r="C4563" s="159">
        <f t="shared" si="168"/>
        <v>2945500</v>
      </c>
      <c r="D4563" s="129">
        <f t="shared" si="167"/>
        <v>134260</v>
      </c>
      <c r="E4563" s="141" t="s">
        <v>7181</v>
      </c>
      <c r="F4563" s="131"/>
      <c r="G4563" s="126"/>
      <c r="H4563" s="126"/>
      <c r="I4563" s="126"/>
      <c r="J4563" s="126"/>
      <c r="K4563" s="126"/>
    </row>
    <row r="4564" spans="1:11" s="122" customFormat="1">
      <c r="A4564" s="138" t="s">
        <v>2487</v>
      </c>
      <c r="B4564" s="139">
        <v>138000</v>
      </c>
      <c r="C4564" s="159">
        <f t="shared" si="168"/>
        <v>2967000</v>
      </c>
      <c r="D4564" s="129">
        <f t="shared" si="167"/>
        <v>135240</v>
      </c>
      <c r="E4564" s="141" t="s">
        <v>7181</v>
      </c>
      <c r="F4564" s="131"/>
      <c r="G4564" s="126"/>
      <c r="H4564" s="126"/>
      <c r="I4564" s="126"/>
      <c r="J4564" s="126"/>
      <c r="K4564" s="126"/>
    </row>
    <row r="4565" spans="1:11" s="122" customFormat="1">
      <c r="A4565" s="138" t="s">
        <v>2488</v>
      </c>
      <c r="B4565" s="139">
        <v>139000</v>
      </c>
      <c r="C4565" s="159">
        <f t="shared" si="168"/>
        <v>2988500</v>
      </c>
      <c r="D4565" s="129">
        <f t="shared" si="167"/>
        <v>136220</v>
      </c>
      <c r="E4565" s="141" t="s">
        <v>7181</v>
      </c>
      <c r="F4565" s="131"/>
      <c r="G4565" s="126"/>
      <c r="H4565" s="126"/>
      <c r="I4565" s="126"/>
      <c r="J4565" s="126"/>
      <c r="K4565" s="126"/>
    </row>
    <row r="4566" spans="1:11" s="122" customFormat="1">
      <c r="A4566" s="138" t="s">
        <v>2489</v>
      </c>
      <c r="B4566" s="139">
        <v>140000</v>
      </c>
      <c r="C4566" s="159">
        <f t="shared" si="168"/>
        <v>3010000</v>
      </c>
      <c r="D4566" s="129">
        <f t="shared" si="167"/>
        <v>137200</v>
      </c>
      <c r="E4566" s="141" t="s">
        <v>7181</v>
      </c>
      <c r="F4566" s="131"/>
      <c r="G4566" s="126"/>
      <c r="H4566" s="126"/>
      <c r="I4566" s="126"/>
      <c r="J4566" s="126"/>
      <c r="K4566" s="126"/>
    </row>
    <row r="4567" spans="1:11" s="122" customFormat="1">
      <c r="A4567" s="138" t="s">
        <v>2490</v>
      </c>
      <c r="B4567" s="139">
        <v>141000</v>
      </c>
      <c r="C4567" s="159">
        <f t="shared" si="168"/>
        <v>3031500</v>
      </c>
      <c r="D4567" s="129">
        <f t="shared" si="167"/>
        <v>138180</v>
      </c>
      <c r="E4567" s="141" t="s">
        <v>7181</v>
      </c>
      <c r="F4567" s="131"/>
      <c r="G4567" s="126"/>
      <c r="H4567" s="126"/>
      <c r="I4567" s="126"/>
      <c r="J4567" s="126"/>
      <c r="K4567" s="126"/>
    </row>
    <row r="4568" spans="1:11" s="122" customFormat="1">
      <c r="A4568" s="138" t="s">
        <v>2491</v>
      </c>
      <c r="B4568" s="139">
        <v>142000</v>
      </c>
      <c r="C4568" s="159">
        <f t="shared" si="168"/>
        <v>3053000</v>
      </c>
      <c r="D4568" s="129">
        <f t="shared" si="167"/>
        <v>139160</v>
      </c>
      <c r="E4568" s="141" t="s">
        <v>7181</v>
      </c>
      <c r="F4568" s="131"/>
      <c r="G4568" s="126"/>
      <c r="H4568" s="126"/>
      <c r="I4568" s="126"/>
      <c r="J4568" s="126"/>
      <c r="K4568" s="126"/>
    </row>
    <row r="4569" spans="1:11" s="122" customFormat="1">
      <c r="A4569" s="138" t="s">
        <v>2492</v>
      </c>
      <c r="B4569" s="139">
        <v>143000</v>
      </c>
      <c r="C4569" s="159">
        <f t="shared" si="168"/>
        <v>3074500</v>
      </c>
      <c r="D4569" s="129">
        <f t="shared" si="167"/>
        <v>140140</v>
      </c>
      <c r="E4569" s="141" t="s">
        <v>7181</v>
      </c>
      <c r="F4569" s="131"/>
      <c r="G4569" s="126"/>
      <c r="H4569" s="126"/>
      <c r="I4569" s="126"/>
      <c r="J4569" s="126"/>
      <c r="K4569" s="126"/>
    </row>
    <row r="4570" spans="1:11" s="122" customFormat="1">
      <c r="A4570" s="138" t="s">
        <v>2493</v>
      </c>
      <c r="B4570" s="139">
        <v>144000</v>
      </c>
      <c r="C4570" s="159">
        <f t="shared" si="168"/>
        <v>3096000</v>
      </c>
      <c r="D4570" s="129">
        <f t="shared" si="167"/>
        <v>141120</v>
      </c>
      <c r="E4570" s="141" t="s">
        <v>7181</v>
      </c>
      <c r="F4570" s="131"/>
      <c r="G4570" s="126"/>
      <c r="H4570" s="126"/>
      <c r="I4570" s="126"/>
      <c r="J4570" s="126"/>
      <c r="K4570" s="126"/>
    </row>
    <row r="4571" spans="1:11" s="122" customFormat="1">
      <c r="A4571" s="138" t="s">
        <v>2494</v>
      </c>
      <c r="B4571" s="139">
        <v>145000</v>
      </c>
      <c r="C4571" s="159">
        <f t="shared" si="168"/>
        <v>3117500</v>
      </c>
      <c r="D4571" s="129">
        <f t="shared" si="167"/>
        <v>142100</v>
      </c>
      <c r="E4571" s="141" t="s">
        <v>7181</v>
      </c>
      <c r="F4571" s="131"/>
      <c r="G4571" s="126"/>
      <c r="H4571" s="126"/>
      <c r="I4571" s="126"/>
      <c r="J4571" s="126"/>
      <c r="K4571" s="126"/>
    </row>
    <row r="4572" spans="1:11" s="122" customFormat="1">
      <c r="A4572" s="138" t="s">
        <v>2495</v>
      </c>
      <c r="B4572" s="139">
        <v>146000</v>
      </c>
      <c r="C4572" s="159">
        <f t="shared" si="168"/>
        <v>3139000</v>
      </c>
      <c r="D4572" s="129">
        <f t="shared" si="167"/>
        <v>143080</v>
      </c>
      <c r="E4572" s="141" t="s">
        <v>7181</v>
      </c>
      <c r="F4572" s="131"/>
      <c r="G4572" s="126"/>
      <c r="H4572" s="126"/>
      <c r="I4572" s="126"/>
      <c r="J4572" s="126"/>
      <c r="K4572" s="126"/>
    </row>
    <row r="4573" spans="1:11" s="122" customFormat="1">
      <c r="A4573" s="138" t="s">
        <v>2496</v>
      </c>
      <c r="B4573" s="139">
        <v>147000</v>
      </c>
      <c r="C4573" s="159">
        <f t="shared" si="168"/>
        <v>3160500</v>
      </c>
      <c r="D4573" s="129">
        <f t="shared" si="167"/>
        <v>144060</v>
      </c>
      <c r="E4573" s="141" t="s">
        <v>7181</v>
      </c>
      <c r="F4573" s="131"/>
      <c r="G4573" s="126"/>
      <c r="H4573" s="126"/>
      <c r="I4573" s="126"/>
      <c r="J4573" s="126"/>
      <c r="K4573" s="126"/>
    </row>
    <row r="4574" spans="1:11" s="122" customFormat="1">
      <c r="A4574" s="138" t="s">
        <v>2497</v>
      </c>
      <c r="B4574" s="139">
        <v>148000</v>
      </c>
      <c r="C4574" s="159">
        <f t="shared" si="168"/>
        <v>3182000</v>
      </c>
      <c r="D4574" s="129">
        <f t="shared" si="167"/>
        <v>145040</v>
      </c>
      <c r="E4574" s="141" t="s">
        <v>7181</v>
      </c>
      <c r="F4574" s="131"/>
      <c r="G4574" s="126"/>
      <c r="H4574" s="126"/>
      <c r="I4574" s="126"/>
      <c r="J4574" s="126"/>
      <c r="K4574" s="126"/>
    </row>
    <row r="4575" spans="1:11" s="122" customFormat="1">
      <c r="A4575" s="138" t="s">
        <v>2498</v>
      </c>
      <c r="B4575" s="139">
        <v>149000</v>
      </c>
      <c r="C4575" s="159">
        <f t="shared" si="168"/>
        <v>3203500</v>
      </c>
      <c r="D4575" s="129">
        <f t="shared" si="167"/>
        <v>146020</v>
      </c>
      <c r="E4575" s="141" t="s">
        <v>7181</v>
      </c>
      <c r="F4575" s="131"/>
      <c r="G4575" s="126"/>
      <c r="H4575" s="126"/>
      <c r="I4575" s="126"/>
      <c r="J4575" s="126"/>
      <c r="K4575" s="126"/>
    </row>
    <row r="4576" spans="1:11" s="122" customFormat="1">
      <c r="A4576" s="138" t="s">
        <v>2499</v>
      </c>
      <c r="B4576" s="139">
        <v>150000</v>
      </c>
      <c r="C4576" s="159">
        <f t="shared" si="168"/>
        <v>3225000</v>
      </c>
      <c r="D4576" s="129">
        <f t="shared" si="167"/>
        <v>147000</v>
      </c>
      <c r="E4576" s="141" t="s">
        <v>7181</v>
      </c>
      <c r="F4576" s="131"/>
      <c r="G4576" s="126"/>
      <c r="H4576" s="126"/>
      <c r="I4576" s="126"/>
      <c r="J4576" s="126"/>
      <c r="K4576" s="126"/>
    </row>
    <row r="4577" spans="1:11" s="122" customFormat="1">
      <c r="A4577" s="138" t="s">
        <v>2500</v>
      </c>
      <c r="B4577" s="139">
        <v>151000</v>
      </c>
      <c r="C4577" s="159">
        <f t="shared" si="168"/>
        <v>3246500</v>
      </c>
      <c r="D4577" s="129">
        <f t="shared" si="167"/>
        <v>147980</v>
      </c>
      <c r="E4577" s="141" t="s">
        <v>7181</v>
      </c>
      <c r="F4577" s="131"/>
      <c r="G4577" s="126"/>
      <c r="H4577" s="126"/>
      <c r="I4577" s="126"/>
      <c r="J4577" s="126"/>
      <c r="K4577" s="126"/>
    </row>
    <row r="4578" spans="1:11" s="122" customFormat="1">
      <c r="A4578" s="138" t="s">
        <v>2501</v>
      </c>
      <c r="B4578" s="139">
        <v>152000</v>
      </c>
      <c r="C4578" s="159">
        <f t="shared" si="168"/>
        <v>3268000</v>
      </c>
      <c r="D4578" s="129">
        <f t="shared" si="167"/>
        <v>148960</v>
      </c>
      <c r="E4578" s="141" t="s">
        <v>7181</v>
      </c>
      <c r="F4578" s="131"/>
      <c r="G4578" s="126"/>
      <c r="H4578" s="126"/>
      <c r="I4578" s="126"/>
      <c r="J4578" s="126"/>
      <c r="K4578" s="126"/>
    </row>
    <row r="4579" spans="1:11" s="122" customFormat="1">
      <c r="A4579" s="138" t="s">
        <v>2502</v>
      </c>
      <c r="B4579" s="139">
        <v>153000</v>
      </c>
      <c r="C4579" s="159">
        <f t="shared" si="168"/>
        <v>3289500</v>
      </c>
      <c r="D4579" s="129">
        <f t="shared" si="167"/>
        <v>149940</v>
      </c>
      <c r="E4579" s="141" t="s">
        <v>7181</v>
      </c>
      <c r="F4579" s="131"/>
      <c r="G4579" s="126"/>
      <c r="H4579" s="126"/>
      <c r="I4579" s="126"/>
      <c r="J4579" s="126"/>
      <c r="K4579" s="126"/>
    </row>
    <row r="4580" spans="1:11" s="122" customFormat="1">
      <c r="A4580" s="138" t="s">
        <v>2503</v>
      </c>
      <c r="B4580" s="139">
        <v>154000</v>
      </c>
      <c r="C4580" s="159">
        <f t="shared" si="168"/>
        <v>3311000</v>
      </c>
      <c r="D4580" s="129">
        <f t="shared" si="167"/>
        <v>150920</v>
      </c>
      <c r="E4580" s="141" t="s">
        <v>7181</v>
      </c>
      <c r="F4580" s="131"/>
      <c r="G4580" s="126"/>
      <c r="H4580" s="126"/>
      <c r="I4580" s="126"/>
      <c r="J4580" s="126"/>
      <c r="K4580" s="126"/>
    </row>
    <row r="4581" spans="1:11" s="122" customFormat="1">
      <c r="A4581" s="138" t="s">
        <v>2504</v>
      </c>
      <c r="B4581" s="139">
        <v>155000</v>
      </c>
      <c r="C4581" s="159">
        <f t="shared" si="168"/>
        <v>3332500</v>
      </c>
      <c r="D4581" s="129">
        <f t="shared" si="167"/>
        <v>151900</v>
      </c>
      <c r="E4581" s="141" t="s">
        <v>7181</v>
      </c>
      <c r="F4581" s="131"/>
      <c r="G4581" s="126"/>
      <c r="H4581" s="126"/>
      <c r="I4581" s="126"/>
      <c r="J4581" s="126"/>
      <c r="K4581" s="126"/>
    </row>
    <row r="4582" spans="1:11" s="122" customFormat="1">
      <c r="A4582" s="138" t="s">
        <v>2505</v>
      </c>
      <c r="B4582" s="139">
        <v>156000</v>
      </c>
      <c r="C4582" s="159">
        <f t="shared" si="168"/>
        <v>3354000</v>
      </c>
      <c r="D4582" s="129">
        <f t="shared" si="167"/>
        <v>152880</v>
      </c>
      <c r="E4582" s="141" t="s">
        <v>7181</v>
      </c>
      <c r="F4582" s="131"/>
      <c r="G4582" s="126"/>
      <c r="H4582" s="126"/>
      <c r="I4582" s="126"/>
      <c r="J4582" s="126"/>
      <c r="K4582" s="126"/>
    </row>
    <row r="4583" spans="1:11" s="122" customFormat="1">
      <c r="A4583" s="138" t="s">
        <v>2506</v>
      </c>
      <c r="B4583" s="139">
        <v>157000</v>
      </c>
      <c r="C4583" s="159">
        <f t="shared" si="168"/>
        <v>3375500</v>
      </c>
      <c r="D4583" s="129">
        <f t="shared" si="167"/>
        <v>153860</v>
      </c>
      <c r="E4583" s="141" t="s">
        <v>7181</v>
      </c>
      <c r="F4583" s="131"/>
      <c r="G4583" s="126"/>
      <c r="H4583" s="126"/>
      <c r="I4583" s="126"/>
      <c r="J4583" s="126"/>
      <c r="K4583" s="126"/>
    </row>
    <row r="4584" spans="1:11" s="122" customFormat="1">
      <c r="A4584" s="138" t="s">
        <v>2507</v>
      </c>
      <c r="B4584" s="139">
        <v>158000</v>
      </c>
      <c r="C4584" s="159">
        <f t="shared" si="168"/>
        <v>3397000</v>
      </c>
      <c r="D4584" s="129">
        <f t="shared" si="167"/>
        <v>154840</v>
      </c>
      <c r="E4584" s="141" t="s">
        <v>7181</v>
      </c>
      <c r="F4584" s="131"/>
      <c r="G4584" s="126"/>
      <c r="H4584" s="126"/>
      <c r="I4584" s="126"/>
      <c r="J4584" s="126"/>
      <c r="K4584" s="126"/>
    </row>
    <row r="4585" spans="1:11" s="122" customFormat="1">
      <c r="A4585" s="138" t="s">
        <v>2508</v>
      </c>
      <c r="B4585" s="139">
        <v>159000</v>
      </c>
      <c r="C4585" s="159">
        <f t="shared" si="168"/>
        <v>3418500</v>
      </c>
      <c r="D4585" s="129">
        <f t="shared" si="167"/>
        <v>155820</v>
      </c>
      <c r="E4585" s="141" t="s">
        <v>7181</v>
      </c>
      <c r="F4585" s="131"/>
      <c r="G4585" s="126"/>
      <c r="H4585" s="126"/>
      <c r="I4585" s="126"/>
      <c r="J4585" s="126"/>
      <c r="K4585" s="126"/>
    </row>
    <row r="4586" spans="1:11" s="122" customFormat="1">
      <c r="A4586" s="138" t="s">
        <v>2509</v>
      </c>
      <c r="B4586" s="139">
        <v>160000</v>
      </c>
      <c r="C4586" s="159">
        <f t="shared" si="168"/>
        <v>3440000</v>
      </c>
      <c r="D4586" s="129">
        <f t="shared" si="167"/>
        <v>156800</v>
      </c>
      <c r="E4586" s="141" t="s">
        <v>7181</v>
      </c>
      <c r="F4586" s="131"/>
      <c r="G4586" s="126"/>
      <c r="H4586" s="126"/>
      <c r="I4586" s="126"/>
      <c r="J4586" s="126"/>
      <c r="K4586" s="126"/>
    </row>
    <row r="4587" spans="1:11" s="122" customFormat="1">
      <c r="A4587" s="138" t="s">
        <v>2510</v>
      </c>
      <c r="B4587" s="139">
        <v>161000</v>
      </c>
      <c r="C4587" s="159">
        <f t="shared" si="168"/>
        <v>3461500</v>
      </c>
      <c r="D4587" s="129">
        <f t="shared" si="167"/>
        <v>157780</v>
      </c>
      <c r="E4587" s="141" t="s">
        <v>7181</v>
      </c>
      <c r="F4587" s="131"/>
      <c r="G4587" s="126"/>
      <c r="H4587" s="126"/>
      <c r="I4587" s="126"/>
      <c r="J4587" s="126"/>
      <c r="K4587" s="126"/>
    </row>
    <row r="4588" spans="1:11" s="122" customFormat="1">
      <c r="A4588" s="138" t="s">
        <v>2511</v>
      </c>
      <c r="B4588" s="139">
        <v>162000</v>
      </c>
      <c r="C4588" s="159">
        <f t="shared" si="168"/>
        <v>3483000</v>
      </c>
      <c r="D4588" s="129">
        <f t="shared" si="167"/>
        <v>158760</v>
      </c>
      <c r="E4588" s="141" t="s">
        <v>7181</v>
      </c>
      <c r="F4588" s="131"/>
      <c r="G4588" s="126"/>
      <c r="H4588" s="126"/>
      <c r="I4588" s="126"/>
      <c r="J4588" s="126"/>
      <c r="K4588" s="126"/>
    </row>
    <row r="4589" spans="1:11" s="122" customFormat="1">
      <c r="A4589" s="138" t="s">
        <v>2512</v>
      </c>
      <c r="B4589" s="139">
        <v>163000</v>
      </c>
      <c r="C4589" s="159">
        <f t="shared" si="168"/>
        <v>3504500</v>
      </c>
      <c r="D4589" s="129">
        <f t="shared" si="167"/>
        <v>159740</v>
      </c>
      <c r="E4589" s="141" t="s">
        <v>7181</v>
      </c>
      <c r="F4589" s="131"/>
      <c r="G4589" s="126"/>
      <c r="H4589" s="126"/>
      <c r="I4589" s="126"/>
      <c r="J4589" s="126"/>
      <c r="K4589" s="126"/>
    </row>
    <row r="4590" spans="1:11" s="122" customFormat="1">
      <c r="A4590" s="138" t="s">
        <v>2513</v>
      </c>
      <c r="B4590" s="139">
        <v>164000</v>
      </c>
      <c r="C4590" s="159">
        <f t="shared" si="168"/>
        <v>3526000</v>
      </c>
      <c r="D4590" s="129">
        <f t="shared" si="167"/>
        <v>160720</v>
      </c>
      <c r="E4590" s="141" t="s">
        <v>7181</v>
      </c>
      <c r="F4590" s="131"/>
      <c r="G4590" s="126"/>
      <c r="H4590" s="126"/>
      <c r="I4590" s="126"/>
      <c r="J4590" s="126"/>
      <c r="K4590" s="126"/>
    </row>
    <row r="4591" spans="1:11" s="122" customFormat="1">
      <c r="A4591" s="138" t="s">
        <v>2514</v>
      </c>
      <c r="B4591" s="139">
        <v>165000</v>
      </c>
      <c r="C4591" s="159">
        <f t="shared" si="168"/>
        <v>3547500</v>
      </c>
      <c r="D4591" s="129">
        <f t="shared" si="167"/>
        <v>161700</v>
      </c>
      <c r="E4591" s="141" t="s">
        <v>7181</v>
      </c>
      <c r="F4591" s="131"/>
      <c r="G4591" s="126"/>
      <c r="H4591" s="126"/>
      <c r="I4591" s="126"/>
      <c r="J4591" s="126"/>
      <c r="K4591" s="126"/>
    </row>
    <row r="4592" spans="1:11" s="122" customFormat="1">
      <c r="A4592" s="138" t="s">
        <v>2515</v>
      </c>
      <c r="B4592" s="139">
        <v>166000</v>
      </c>
      <c r="C4592" s="159">
        <f t="shared" si="168"/>
        <v>3569000</v>
      </c>
      <c r="D4592" s="129">
        <f t="shared" si="167"/>
        <v>162680</v>
      </c>
      <c r="E4592" s="141" t="s">
        <v>7181</v>
      </c>
      <c r="F4592" s="131"/>
      <c r="G4592" s="126"/>
      <c r="H4592" s="126"/>
      <c r="I4592" s="126"/>
      <c r="J4592" s="126"/>
      <c r="K4592" s="126"/>
    </row>
    <row r="4593" spans="1:11" s="122" customFormat="1">
      <c r="A4593" s="138" t="s">
        <v>2516</v>
      </c>
      <c r="B4593" s="139">
        <v>167000</v>
      </c>
      <c r="C4593" s="159">
        <f t="shared" si="168"/>
        <v>3590500</v>
      </c>
      <c r="D4593" s="129">
        <f t="shared" si="167"/>
        <v>163660</v>
      </c>
      <c r="E4593" s="141" t="s">
        <v>7181</v>
      </c>
      <c r="F4593" s="131"/>
      <c r="G4593" s="126"/>
      <c r="H4593" s="126"/>
      <c r="I4593" s="126"/>
      <c r="J4593" s="126"/>
      <c r="K4593" s="126"/>
    </row>
    <row r="4594" spans="1:11" s="122" customFormat="1">
      <c r="A4594" s="138" t="s">
        <v>2517</v>
      </c>
      <c r="B4594" s="139">
        <v>168000</v>
      </c>
      <c r="C4594" s="159">
        <f t="shared" si="168"/>
        <v>3612000</v>
      </c>
      <c r="D4594" s="129">
        <f t="shared" si="167"/>
        <v>164640</v>
      </c>
      <c r="E4594" s="141" t="s">
        <v>7181</v>
      </c>
      <c r="F4594" s="131"/>
      <c r="G4594" s="126"/>
      <c r="H4594" s="126"/>
      <c r="I4594" s="126"/>
      <c r="J4594" s="126"/>
      <c r="K4594" s="126"/>
    </row>
    <row r="4595" spans="1:11" s="122" customFormat="1">
      <c r="A4595" s="138" t="s">
        <v>2518</v>
      </c>
      <c r="B4595" s="139">
        <v>169000</v>
      </c>
      <c r="C4595" s="159">
        <f t="shared" si="168"/>
        <v>3633500</v>
      </c>
      <c r="D4595" s="129">
        <f t="shared" si="167"/>
        <v>165620</v>
      </c>
      <c r="E4595" s="141" t="s">
        <v>7181</v>
      </c>
      <c r="F4595" s="131"/>
      <c r="G4595" s="126"/>
      <c r="H4595" s="126"/>
      <c r="I4595" s="126"/>
      <c r="J4595" s="126"/>
      <c r="K4595" s="126"/>
    </row>
    <row r="4596" spans="1:11" s="122" customFormat="1">
      <c r="A4596" s="138" t="s">
        <v>2519</v>
      </c>
      <c r="B4596" s="139">
        <v>170000</v>
      </c>
      <c r="C4596" s="159">
        <f t="shared" si="168"/>
        <v>3655000</v>
      </c>
      <c r="D4596" s="129">
        <f t="shared" si="167"/>
        <v>166600</v>
      </c>
      <c r="E4596" s="141" t="s">
        <v>7181</v>
      </c>
      <c r="F4596" s="131"/>
      <c r="G4596" s="126"/>
      <c r="H4596" s="126"/>
      <c r="I4596" s="126"/>
      <c r="J4596" s="126"/>
      <c r="K4596" s="126"/>
    </row>
    <row r="4597" spans="1:11" s="122" customFormat="1">
      <c r="A4597" s="138" t="s">
        <v>2520</v>
      </c>
      <c r="B4597" s="139">
        <v>171000</v>
      </c>
      <c r="C4597" s="159">
        <f t="shared" si="168"/>
        <v>3676500</v>
      </c>
      <c r="D4597" s="129">
        <f t="shared" si="167"/>
        <v>167580</v>
      </c>
      <c r="E4597" s="141" t="s">
        <v>7181</v>
      </c>
      <c r="F4597" s="131"/>
      <c r="G4597" s="126"/>
      <c r="H4597" s="126"/>
      <c r="I4597" s="126"/>
      <c r="J4597" s="126"/>
      <c r="K4597" s="126"/>
    </row>
    <row r="4598" spans="1:11" s="122" customFormat="1">
      <c r="A4598" s="138" t="s">
        <v>2521</v>
      </c>
      <c r="B4598" s="139">
        <v>172000</v>
      </c>
      <c r="C4598" s="159">
        <f t="shared" si="168"/>
        <v>3698000</v>
      </c>
      <c r="D4598" s="129">
        <f t="shared" si="167"/>
        <v>168560</v>
      </c>
      <c r="E4598" s="141" t="s">
        <v>7181</v>
      </c>
      <c r="F4598" s="131"/>
      <c r="G4598" s="126"/>
      <c r="H4598" s="126"/>
      <c r="I4598" s="126"/>
      <c r="J4598" s="126"/>
      <c r="K4598" s="126"/>
    </row>
    <row r="4599" spans="1:11" s="122" customFormat="1">
      <c r="A4599" s="138" t="s">
        <v>2522</v>
      </c>
      <c r="B4599" s="139">
        <v>173000</v>
      </c>
      <c r="C4599" s="159">
        <f t="shared" si="168"/>
        <v>3719500</v>
      </c>
      <c r="D4599" s="129">
        <f t="shared" si="167"/>
        <v>169540</v>
      </c>
      <c r="E4599" s="141" t="s">
        <v>7181</v>
      </c>
      <c r="F4599" s="131"/>
      <c r="G4599" s="126"/>
      <c r="H4599" s="126"/>
      <c r="I4599" s="126"/>
      <c r="J4599" s="126"/>
      <c r="K4599" s="126"/>
    </row>
    <row r="4600" spans="1:11" s="122" customFormat="1">
      <c r="A4600" s="138" t="s">
        <v>2523</v>
      </c>
      <c r="B4600" s="139">
        <v>174000</v>
      </c>
      <c r="C4600" s="159">
        <f t="shared" si="168"/>
        <v>3741000</v>
      </c>
      <c r="D4600" s="129">
        <f t="shared" si="167"/>
        <v>170520</v>
      </c>
      <c r="E4600" s="141" t="s">
        <v>7181</v>
      </c>
      <c r="F4600" s="131"/>
      <c r="G4600" s="126"/>
      <c r="H4600" s="126"/>
      <c r="I4600" s="126"/>
      <c r="J4600" s="126"/>
      <c r="K4600" s="126"/>
    </row>
    <row r="4601" spans="1:11" s="122" customFormat="1">
      <c r="A4601" s="138" t="s">
        <v>2524</v>
      </c>
      <c r="B4601" s="139">
        <v>175000</v>
      </c>
      <c r="C4601" s="159">
        <f t="shared" si="168"/>
        <v>3762500</v>
      </c>
      <c r="D4601" s="129">
        <f t="shared" si="167"/>
        <v>171500</v>
      </c>
      <c r="E4601" s="141" t="s">
        <v>7181</v>
      </c>
      <c r="F4601" s="131"/>
      <c r="G4601" s="126"/>
      <c r="H4601" s="126"/>
      <c r="I4601" s="126"/>
      <c r="J4601" s="126"/>
      <c r="K4601" s="126"/>
    </row>
    <row r="4602" spans="1:11" s="122" customFormat="1">
      <c r="A4602" s="138" t="s">
        <v>2525</v>
      </c>
      <c r="B4602" s="139">
        <v>176000</v>
      </c>
      <c r="C4602" s="159">
        <f t="shared" si="168"/>
        <v>3784000</v>
      </c>
      <c r="D4602" s="129">
        <f t="shared" si="167"/>
        <v>172480</v>
      </c>
      <c r="E4602" s="141" t="s">
        <v>7181</v>
      </c>
      <c r="F4602" s="131"/>
      <c r="G4602" s="126"/>
      <c r="H4602" s="126"/>
      <c r="I4602" s="126"/>
      <c r="J4602" s="126"/>
      <c r="K4602" s="126"/>
    </row>
    <row r="4603" spans="1:11" s="122" customFormat="1">
      <c r="A4603" s="138" t="s">
        <v>2526</v>
      </c>
      <c r="B4603" s="139">
        <v>177000</v>
      </c>
      <c r="C4603" s="159">
        <f t="shared" si="168"/>
        <v>3805500</v>
      </c>
      <c r="D4603" s="129">
        <f t="shared" si="167"/>
        <v>173460</v>
      </c>
      <c r="E4603" s="141" t="s">
        <v>7181</v>
      </c>
      <c r="F4603" s="131"/>
      <c r="G4603" s="126"/>
      <c r="H4603" s="126"/>
      <c r="I4603" s="126"/>
      <c r="J4603" s="126"/>
      <c r="K4603" s="126"/>
    </row>
    <row r="4604" spans="1:11" s="122" customFormat="1">
      <c r="A4604" s="138" t="s">
        <v>2527</v>
      </c>
      <c r="B4604" s="139">
        <v>178000</v>
      </c>
      <c r="C4604" s="159">
        <f t="shared" si="168"/>
        <v>3827000</v>
      </c>
      <c r="D4604" s="129">
        <f t="shared" si="167"/>
        <v>174440</v>
      </c>
      <c r="E4604" s="141" t="s">
        <v>7181</v>
      </c>
      <c r="F4604" s="131"/>
      <c r="G4604" s="126"/>
      <c r="H4604" s="126"/>
      <c r="I4604" s="126"/>
      <c r="J4604" s="126"/>
      <c r="K4604" s="126"/>
    </row>
    <row r="4605" spans="1:11" s="122" customFormat="1">
      <c r="A4605" s="138" t="s">
        <v>2528</v>
      </c>
      <c r="B4605" s="139">
        <v>179000</v>
      </c>
      <c r="C4605" s="159">
        <f t="shared" si="168"/>
        <v>3848500</v>
      </c>
      <c r="D4605" s="129">
        <f t="shared" si="167"/>
        <v>175420</v>
      </c>
      <c r="E4605" s="141" t="s">
        <v>7181</v>
      </c>
      <c r="F4605" s="131"/>
      <c r="G4605" s="126"/>
      <c r="H4605" s="126"/>
      <c r="I4605" s="126"/>
      <c r="J4605" s="126"/>
      <c r="K4605" s="126"/>
    </row>
    <row r="4606" spans="1:11" s="122" customFormat="1">
      <c r="A4606" s="138" t="s">
        <v>2529</v>
      </c>
      <c r="B4606" s="139">
        <v>180000</v>
      </c>
      <c r="C4606" s="159">
        <f t="shared" si="168"/>
        <v>3870000</v>
      </c>
      <c r="D4606" s="129">
        <f t="shared" si="167"/>
        <v>176400</v>
      </c>
      <c r="E4606" s="141" t="s">
        <v>7181</v>
      </c>
      <c r="F4606" s="131"/>
      <c r="G4606" s="126"/>
      <c r="H4606" s="126"/>
      <c r="I4606" s="126"/>
      <c r="J4606" s="126"/>
      <c r="K4606" s="126"/>
    </row>
    <row r="4607" spans="1:11" s="122" customFormat="1">
      <c r="A4607" s="138" t="s">
        <v>2530</v>
      </c>
      <c r="B4607" s="139">
        <v>181000</v>
      </c>
      <c r="C4607" s="159">
        <f t="shared" si="168"/>
        <v>3891500</v>
      </c>
      <c r="D4607" s="129">
        <f t="shared" si="167"/>
        <v>177380</v>
      </c>
      <c r="E4607" s="141" t="s">
        <v>7181</v>
      </c>
      <c r="F4607" s="131"/>
      <c r="G4607" s="126"/>
      <c r="H4607" s="126"/>
      <c r="I4607" s="126"/>
      <c r="J4607" s="126"/>
      <c r="K4607" s="126"/>
    </row>
    <row r="4608" spans="1:11" s="122" customFormat="1">
      <c r="A4608" s="138" t="s">
        <v>2531</v>
      </c>
      <c r="B4608" s="139">
        <v>182000</v>
      </c>
      <c r="C4608" s="159">
        <f t="shared" si="168"/>
        <v>3913000</v>
      </c>
      <c r="D4608" s="129">
        <f t="shared" si="167"/>
        <v>178360</v>
      </c>
      <c r="E4608" s="141" t="s">
        <v>7181</v>
      </c>
      <c r="F4608" s="131"/>
      <c r="G4608" s="126"/>
      <c r="H4608" s="126"/>
      <c r="I4608" s="126"/>
      <c r="J4608" s="126"/>
      <c r="K4608" s="126"/>
    </row>
    <row r="4609" spans="1:11" s="122" customFormat="1">
      <c r="A4609" s="138" t="s">
        <v>2532</v>
      </c>
      <c r="B4609" s="139">
        <v>183000</v>
      </c>
      <c r="C4609" s="159">
        <f t="shared" si="168"/>
        <v>3934500</v>
      </c>
      <c r="D4609" s="129">
        <f t="shared" si="167"/>
        <v>179340</v>
      </c>
      <c r="E4609" s="141" t="s">
        <v>7181</v>
      </c>
      <c r="F4609" s="131"/>
      <c r="G4609" s="126"/>
      <c r="H4609" s="126"/>
      <c r="I4609" s="126"/>
      <c r="J4609" s="126"/>
      <c r="K4609" s="126"/>
    </row>
    <row r="4610" spans="1:11" s="122" customFormat="1">
      <c r="A4610" s="138" t="s">
        <v>2533</v>
      </c>
      <c r="B4610" s="139">
        <v>184000</v>
      </c>
      <c r="C4610" s="159">
        <f t="shared" si="168"/>
        <v>3956000</v>
      </c>
      <c r="D4610" s="129">
        <f t="shared" si="167"/>
        <v>180320</v>
      </c>
      <c r="E4610" s="141" t="s">
        <v>7181</v>
      </c>
      <c r="F4610" s="131"/>
      <c r="G4610" s="126"/>
      <c r="H4610" s="126"/>
      <c r="I4610" s="126"/>
      <c r="J4610" s="126"/>
      <c r="K4610" s="126"/>
    </row>
    <row r="4611" spans="1:11" s="122" customFormat="1">
      <c r="A4611" s="138" t="s">
        <v>2534</v>
      </c>
      <c r="B4611" s="139">
        <v>185000</v>
      </c>
      <c r="C4611" s="159">
        <f t="shared" si="168"/>
        <v>3977500</v>
      </c>
      <c r="D4611" s="129">
        <f t="shared" si="167"/>
        <v>181300</v>
      </c>
      <c r="E4611" s="141" t="s">
        <v>7181</v>
      </c>
      <c r="F4611" s="131"/>
      <c r="G4611" s="126"/>
      <c r="H4611" s="126"/>
      <c r="I4611" s="126"/>
      <c r="J4611" s="126"/>
      <c r="K4611" s="126"/>
    </row>
    <row r="4612" spans="1:11" s="122" customFormat="1">
      <c r="A4612" s="138" t="s">
        <v>2535</v>
      </c>
      <c r="B4612" s="139">
        <v>186000</v>
      </c>
      <c r="C4612" s="159">
        <f t="shared" si="168"/>
        <v>3999000</v>
      </c>
      <c r="D4612" s="129">
        <f t="shared" si="167"/>
        <v>182280</v>
      </c>
      <c r="E4612" s="141" t="s">
        <v>7181</v>
      </c>
      <c r="F4612" s="131"/>
      <c r="G4612" s="126"/>
      <c r="H4612" s="126"/>
      <c r="I4612" s="126"/>
      <c r="J4612" s="126"/>
      <c r="K4612" s="126"/>
    </row>
    <row r="4613" spans="1:11" s="122" customFormat="1">
      <c r="A4613" s="138" t="s">
        <v>2536</v>
      </c>
      <c r="B4613" s="139">
        <v>187000</v>
      </c>
      <c r="C4613" s="159">
        <f t="shared" si="168"/>
        <v>4020500</v>
      </c>
      <c r="D4613" s="129">
        <f t="shared" si="167"/>
        <v>183260</v>
      </c>
      <c r="E4613" s="141" t="s">
        <v>7181</v>
      </c>
      <c r="F4613" s="131"/>
      <c r="G4613" s="126"/>
      <c r="H4613" s="126"/>
      <c r="I4613" s="126"/>
      <c r="J4613" s="126"/>
      <c r="K4613" s="126"/>
    </row>
    <row r="4614" spans="1:11" s="122" customFormat="1">
      <c r="A4614" s="138" t="s">
        <v>2537</v>
      </c>
      <c r="B4614" s="139">
        <v>188000</v>
      </c>
      <c r="C4614" s="159">
        <f t="shared" si="168"/>
        <v>4042000</v>
      </c>
      <c r="D4614" s="129">
        <f t="shared" si="167"/>
        <v>184240</v>
      </c>
      <c r="E4614" s="141" t="s">
        <v>7181</v>
      </c>
      <c r="F4614" s="131"/>
      <c r="G4614" s="126"/>
      <c r="H4614" s="126"/>
      <c r="I4614" s="126"/>
      <c r="J4614" s="126"/>
      <c r="K4614" s="126"/>
    </row>
    <row r="4615" spans="1:11" s="122" customFormat="1">
      <c r="A4615" s="138" t="s">
        <v>2538</v>
      </c>
      <c r="B4615" s="139">
        <v>189000</v>
      </c>
      <c r="C4615" s="159">
        <f t="shared" si="168"/>
        <v>4063500</v>
      </c>
      <c r="D4615" s="129">
        <f t="shared" si="167"/>
        <v>185220</v>
      </c>
      <c r="E4615" s="141" t="s">
        <v>7181</v>
      </c>
      <c r="F4615" s="131"/>
      <c r="G4615" s="126"/>
      <c r="H4615" s="126"/>
      <c r="I4615" s="126"/>
      <c r="J4615" s="126"/>
      <c r="K4615" s="126"/>
    </row>
    <row r="4616" spans="1:11" s="122" customFormat="1">
      <c r="A4616" s="138" t="s">
        <v>2539</v>
      </c>
      <c r="B4616" s="139">
        <v>190000</v>
      </c>
      <c r="C4616" s="159">
        <f t="shared" si="168"/>
        <v>4085000</v>
      </c>
      <c r="D4616" s="129">
        <f t="shared" si="167"/>
        <v>186200</v>
      </c>
      <c r="E4616" s="141" t="s">
        <v>7181</v>
      </c>
      <c r="F4616" s="131"/>
      <c r="G4616" s="126"/>
      <c r="H4616" s="126"/>
      <c r="I4616" s="126"/>
      <c r="J4616" s="126"/>
      <c r="K4616" s="126"/>
    </row>
    <row r="4617" spans="1:11" s="122" customFormat="1">
      <c r="A4617" s="138" t="s">
        <v>2540</v>
      </c>
      <c r="B4617" s="139">
        <v>191000</v>
      </c>
      <c r="C4617" s="159">
        <f t="shared" si="168"/>
        <v>4106500</v>
      </c>
      <c r="D4617" s="129">
        <f t="shared" si="167"/>
        <v>187180</v>
      </c>
      <c r="E4617" s="141" t="s">
        <v>7181</v>
      </c>
      <c r="F4617" s="131"/>
      <c r="G4617" s="126"/>
      <c r="H4617" s="126"/>
      <c r="I4617" s="126"/>
      <c r="J4617" s="126"/>
      <c r="K4617" s="126"/>
    </row>
    <row r="4618" spans="1:11" s="122" customFormat="1">
      <c r="A4618" s="138" t="s">
        <v>2541</v>
      </c>
      <c r="B4618" s="139">
        <v>192000</v>
      </c>
      <c r="C4618" s="159">
        <f t="shared" si="168"/>
        <v>4128000</v>
      </c>
      <c r="D4618" s="129">
        <f t="shared" si="167"/>
        <v>188160</v>
      </c>
      <c r="E4618" s="141" t="s">
        <v>7181</v>
      </c>
      <c r="F4618" s="131"/>
      <c r="G4618" s="126"/>
      <c r="H4618" s="126"/>
      <c r="I4618" s="126"/>
      <c r="J4618" s="126"/>
      <c r="K4618" s="126"/>
    </row>
    <row r="4619" spans="1:11" s="122" customFormat="1">
      <c r="A4619" s="138" t="s">
        <v>2542</v>
      </c>
      <c r="B4619" s="139">
        <v>193000</v>
      </c>
      <c r="C4619" s="159">
        <f t="shared" si="168"/>
        <v>4149500</v>
      </c>
      <c r="D4619" s="129">
        <f t="shared" si="167"/>
        <v>189140</v>
      </c>
      <c r="E4619" s="141" t="s">
        <v>7181</v>
      </c>
      <c r="F4619" s="131"/>
      <c r="G4619" s="126"/>
      <c r="H4619" s="126"/>
      <c r="I4619" s="126"/>
      <c r="J4619" s="126"/>
      <c r="K4619" s="126"/>
    </row>
    <row r="4620" spans="1:11" s="122" customFormat="1">
      <c r="A4620" s="138" t="s">
        <v>2543</v>
      </c>
      <c r="B4620" s="139">
        <v>194000</v>
      </c>
      <c r="C4620" s="159">
        <f t="shared" si="168"/>
        <v>4171000</v>
      </c>
      <c r="D4620" s="129">
        <f t="shared" ref="D4620:D4626" si="169">SUM($G$3)*(B4620*0.001)</f>
        <v>190120</v>
      </c>
      <c r="E4620" s="141" t="s">
        <v>7181</v>
      </c>
      <c r="F4620" s="131"/>
      <c r="G4620" s="126"/>
      <c r="H4620" s="126"/>
      <c r="I4620" s="126"/>
      <c r="J4620" s="126"/>
      <c r="K4620" s="126"/>
    </row>
    <row r="4621" spans="1:11" s="122" customFormat="1">
      <c r="A4621" s="138" t="s">
        <v>2544</v>
      </c>
      <c r="B4621" s="139">
        <v>195000</v>
      </c>
      <c r="C4621" s="159">
        <f t="shared" ref="C4621:C4626" si="170">C4620+21500</f>
        <v>4192500</v>
      </c>
      <c r="D4621" s="129">
        <f t="shared" si="169"/>
        <v>191100</v>
      </c>
      <c r="E4621" s="141" t="s">
        <v>7181</v>
      </c>
      <c r="F4621" s="131"/>
      <c r="G4621" s="126"/>
      <c r="H4621" s="126"/>
      <c r="I4621" s="126"/>
      <c r="J4621" s="126"/>
      <c r="K4621" s="126"/>
    </row>
    <row r="4622" spans="1:11" s="122" customFormat="1">
      <c r="A4622" s="138" t="s">
        <v>2545</v>
      </c>
      <c r="B4622" s="139">
        <v>196000</v>
      </c>
      <c r="C4622" s="159">
        <f t="shared" si="170"/>
        <v>4214000</v>
      </c>
      <c r="D4622" s="129">
        <f t="shared" si="169"/>
        <v>192080</v>
      </c>
      <c r="E4622" s="141" t="s">
        <v>7181</v>
      </c>
      <c r="F4622" s="131"/>
      <c r="G4622" s="126"/>
      <c r="H4622" s="126"/>
      <c r="I4622" s="126"/>
      <c r="J4622" s="126"/>
      <c r="K4622" s="126"/>
    </row>
    <row r="4623" spans="1:11" s="122" customFormat="1">
      <c r="A4623" s="138" t="s">
        <v>2546</v>
      </c>
      <c r="B4623" s="139">
        <v>197000</v>
      </c>
      <c r="C4623" s="159">
        <f t="shared" si="170"/>
        <v>4235500</v>
      </c>
      <c r="D4623" s="129">
        <f t="shared" si="169"/>
        <v>193060</v>
      </c>
      <c r="E4623" s="141" t="s">
        <v>7181</v>
      </c>
      <c r="F4623" s="131"/>
      <c r="G4623" s="126"/>
      <c r="H4623" s="126"/>
      <c r="I4623" s="126"/>
      <c r="J4623" s="126"/>
      <c r="K4623" s="126"/>
    </row>
    <row r="4624" spans="1:11" s="122" customFormat="1">
      <c r="A4624" s="138" t="s">
        <v>2547</v>
      </c>
      <c r="B4624" s="139">
        <v>198000</v>
      </c>
      <c r="C4624" s="159">
        <f t="shared" si="170"/>
        <v>4257000</v>
      </c>
      <c r="D4624" s="129">
        <f t="shared" si="169"/>
        <v>194040</v>
      </c>
      <c r="E4624" s="141" t="s">
        <v>7181</v>
      </c>
      <c r="F4624" s="131"/>
      <c r="G4624" s="126"/>
      <c r="H4624" s="126"/>
      <c r="I4624" s="126"/>
      <c r="J4624" s="126"/>
      <c r="K4624" s="126"/>
    </row>
    <row r="4625" spans="1:11" s="122" customFormat="1">
      <c r="A4625" s="138" t="s">
        <v>2548</v>
      </c>
      <c r="B4625" s="139">
        <v>199000</v>
      </c>
      <c r="C4625" s="159">
        <f t="shared" si="170"/>
        <v>4278500</v>
      </c>
      <c r="D4625" s="129">
        <f t="shared" si="169"/>
        <v>195020</v>
      </c>
      <c r="E4625" s="141" t="s">
        <v>7181</v>
      </c>
      <c r="F4625" s="131"/>
      <c r="G4625" s="126"/>
      <c r="H4625" s="126"/>
      <c r="I4625" s="126"/>
      <c r="J4625" s="126"/>
      <c r="K4625" s="126"/>
    </row>
    <row r="4626" spans="1:11" s="122" customFormat="1">
      <c r="A4626" s="138" t="s">
        <v>2549</v>
      </c>
      <c r="B4626" s="139">
        <v>200000</v>
      </c>
      <c r="C4626" s="159">
        <f t="shared" si="170"/>
        <v>4300000</v>
      </c>
      <c r="D4626" s="129">
        <f t="shared" si="169"/>
        <v>196000</v>
      </c>
      <c r="E4626" s="141" t="s">
        <v>7181</v>
      </c>
      <c r="F4626" s="131"/>
      <c r="G4626" s="126"/>
      <c r="H4626" s="126"/>
      <c r="I4626" s="126"/>
      <c r="J4626" s="126"/>
      <c r="K4626" s="126"/>
    </row>
    <row r="4627" spans="1:11" s="122" customFormat="1">
      <c r="A4627" s="138" t="s">
        <v>2550</v>
      </c>
      <c r="B4627" s="139">
        <v>1000</v>
      </c>
      <c r="C4627" s="159">
        <v>14000</v>
      </c>
      <c r="D4627" s="129">
        <f>SUM($G$3)*(B4627*0.001)</f>
        <v>980</v>
      </c>
      <c r="E4627" s="141" t="s">
        <v>7184</v>
      </c>
      <c r="F4627" s="131"/>
      <c r="G4627" s="126"/>
      <c r="H4627" s="126"/>
      <c r="I4627" s="126"/>
      <c r="J4627" s="126"/>
      <c r="K4627" s="126"/>
    </row>
    <row r="4628" spans="1:11" s="122" customFormat="1">
      <c r="A4628" s="138" t="s">
        <v>2551</v>
      </c>
      <c r="B4628" s="139">
        <v>2000</v>
      </c>
      <c r="C4628" s="159">
        <f>SUM(C4627)+14000</f>
        <v>28000</v>
      </c>
      <c r="D4628" s="129">
        <f t="shared" ref="D4628:D4691" si="171">SUM($G$3)*(B4628*0.001)</f>
        <v>1960</v>
      </c>
      <c r="E4628" s="141" t="s">
        <v>7184</v>
      </c>
      <c r="F4628" s="131"/>
      <c r="G4628" s="126"/>
      <c r="H4628" s="126"/>
      <c r="I4628" s="126"/>
      <c r="J4628" s="126"/>
      <c r="K4628" s="126"/>
    </row>
    <row r="4629" spans="1:11" s="122" customFormat="1">
      <c r="A4629" s="138" t="s">
        <v>2552</v>
      </c>
      <c r="B4629" s="139">
        <v>3000</v>
      </c>
      <c r="C4629" s="159">
        <f t="shared" ref="C4629:C4692" si="172">SUM(C4628)+14000</f>
        <v>42000</v>
      </c>
      <c r="D4629" s="129">
        <f t="shared" si="171"/>
        <v>2940</v>
      </c>
      <c r="E4629" s="141" t="s">
        <v>7184</v>
      </c>
      <c r="F4629" s="131"/>
      <c r="G4629" s="126"/>
      <c r="H4629" s="126"/>
      <c r="I4629" s="126"/>
      <c r="J4629" s="126"/>
      <c r="K4629" s="126"/>
    </row>
    <row r="4630" spans="1:11" s="122" customFormat="1">
      <c r="A4630" s="138" t="s">
        <v>2553</v>
      </c>
      <c r="B4630" s="139">
        <v>4000</v>
      </c>
      <c r="C4630" s="159">
        <f t="shared" si="172"/>
        <v>56000</v>
      </c>
      <c r="D4630" s="129">
        <f t="shared" si="171"/>
        <v>3920</v>
      </c>
      <c r="E4630" s="141" t="s">
        <v>7184</v>
      </c>
      <c r="F4630" s="131"/>
      <c r="G4630" s="126"/>
      <c r="H4630" s="126"/>
      <c r="I4630" s="126"/>
      <c r="J4630" s="126"/>
      <c r="K4630" s="126"/>
    </row>
    <row r="4631" spans="1:11" s="122" customFormat="1">
      <c r="A4631" s="138" t="s">
        <v>2554</v>
      </c>
      <c r="B4631" s="139">
        <v>5000</v>
      </c>
      <c r="C4631" s="159">
        <f t="shared" si="172"/>
        <v>70000</v>
      </c>
      <c r="D4631" s="129">
        <f t="shared" si="171"/>
        <v>4900</v>
      </c>
      <c r="E4631" s="141" t="s">
        <v>7184</v>
      </c>
      <c r="F4631" s="131"/>
      <c r="G4631" s="126"/>
      <c r="H4631" s="126"/>
      <c r="I4631" s="126"/>
      <c r="J4631" s="126"/>
      <c r="K4631" s="126"/>
    </row>
    <row r="4632" spans="1:11" s="122" customFormat="1">
      <c r="A4632" s="138" t="s">
        <v>71</v>
      </c>
      <c r="B4632" s="139">
        <v>6000</v>
      </c>
      <c r="C4632" s="159">
        <f t="shared" si="172"/>
        <v>84000</v>
      </c>
      <c r="D4632" s="129">
        <f t="shared" si="171"/>
        <v>5880</v>
      </c>
      <c r="E4632" s="141" t="s">
        <v>7184</v>
      </c>
      <c r="F4632" s="131"/>
      <c r="G4632" s="126"/>
      <c r="H4632" s="126"/>
      <c r="I4632" s="126"/>
      <c r="J4632" s="126"/>
      <c r="K4632" s="126"/>
    </row>
    <row r="4633" spans="1:11" s="122" customFormat="1">
      <c r="A4633" s="138" t="s">
        <v>2555</v>
      </c>
      <c r="B4633" s="139">
        <v>7000</v>
      </c>
      <c r="C4633" s="159">
        <f t="shared" si="172"/>
        <v>98000</v>
      </c>
      <c r="D4633" s="129">
        <f t="shared" si="171"/>
        <v>6860</v>
      </c>
      <c r="E4633" s="141" t="s">
        <v>7184</v>
      </c>
      <c r="F4633" s="131"/>
      <c r="G4633" s="126"/>
      <c r="H4633" s="126"/>
      <c r="I4633" s="126"/>
      <c r="J4633" s="126"/>
      <c r="K4633" s="126"/>
    </row>
    <row r="4634" spans="1:11" s="122" customFormat="1">
      <c r="A4634" s="138" t="s">
        <v>92</v>
      </c>
      <c r="B4634" s="139">
        <v>8000</v>
      </c>
      <c r="C4634" s="159">
        <f t="shared" si="172"/>
        <v>112000</v>
      </c>
      <c r="D4634" s="129">
        <f t="shared" si="171"/>
        <v>7840</v>
      </c>
      <c r="E4634" s="141" t="s">
        <v>7184</v>
      </c>
      <c r="F4634" s="131"/>
      <c r="G4634" s="126"/>
      <c r="H4634" s="126"/>
      <c r="I4634" s="126"/>
      <c r="J4634" s="126"/>
      <c r="K4634" s="126"/>
    </row>
    <row r="4635" spans="1:11" s="122" customFormat="1">
      <c r="A4635" s="138" t="s">
        <v>2556</v>
      </c>
      <c r="B4635" s="139">
        <v>9000</v>
      </c>
      <c r="C4635" s="159">
        <f t="shared" si="172"/>
        <v>126000</v>
      </c>
      <c r="D4635" s="129">
        <f t="shared" si="171"/>
        <v>8820</v>
      </c>
      <c r="E4635" s="141" t="s">
        <v>7184</v>
      </c>
      <c r="F4635" s="131"/>
      <c r="G4635" s="126"/>
      <c r="H4635" s="126"/>
      <c r="I4635" s="126"/>
      <c r="J4635" s="126"/>
      <c r="K4635" s="126"/>
    </row>
    <row r="4636" spans="1:11" s="122" customFormat="1">
      <c r="A4636" s="138" t="s">
        <v>2557</v>
      </c>
      <c r="B4636" s="139">
        <v>10000</v>
      </c>
      <c r="C4636" s="159">
        <f t="shared" si="172"/>
        <v>140000</v>
      </c>
      <c r="D4636" s="129">
        <f t="shared" si="171"/>
        <v>9800</v>
      </c>
      <c r="E4636" s="141" t="s">
        <v>7184</v>
      </c>
      <c r="F4636" s="131"/>
      <c r="G4636" s="126"/>
      <c r="H4636" s="126"/>
      <c r="I4636" s="126"/>
      <c r="J4636" s="126"/>
      <c r="K4636" s="126"/>
    </row>
    <row r="4637" spans="1:11" s="122" customFormat="1">
      <c r="A4637" s="138" t="s">
        <v>2558</v>
      </c>
      <c r="B4637" s="139">
        <v>11000</v>
      </c>
      <c r="C4637" s="159">
        <f t="shared" si="172"/>
        <v>154000</v>
      </c>
      <c r="D4637" s="129">
        <f t="shared" si="171"/>
        <v>10780</v>
      </c>
      <c r="E4637" s="141" t="s">
        <v>7184</v>
      </c>
      <c r="F4637" s="131"/>
      <c r="G4637" s="126"/>
      <c r="H4637" s="126"/>
      <c r="I4637" s="126"/>
      <c r="J4637" s="126"/>
      <c r="K4637" s="126"/>
    </row>
    <row r="4638" spans="1:11" s="122" customFormat="1">
      <c r="A4638" s="138" t="s">
        <v>2559</v>
      </c>
      <c r="B4638" s="139">
        <v>12000</v>
      </c>
      <c r="C4638" s="159">
        <f t="shared" si="172"/>
        <v>168000</v>
      </c>
      <c r="D4638" s="129">
        <f t="shared" si="171"/>
        <v>11760</v>
      </c>
      <c r="E4638" s="141" t="s">
        <v>7184</v>
      </c>
      <c r="F4638" s="131"/>
      <c r="G4638" s="126"/>
      <c r="H4638" s="126"/>
      <c r="I4638" s="126"/>
      <c r="J4638" s="126"/>
      <c r="K4638" s="126"/>
    </row>
    <row r="4639" spans="1:11" s="122" customFormat="1">
      <c r="A4639" s="138" t="s">
        <v>2560</v>
      </c>
      <c r="B4639" s="139">
        <v>13000</v>
      </c>
      <c r="C4639" s="159">
        <f t="shared" si="172"/>
        <v>182000</v>
      </c>
      <c r="D4639" s="129">
        <f t="shared" si="171"/>
        <v>12740</v>
      </c>
      <c r="E4639" s="141" t="s">
        <v>7184</v>
      </c>
      <c r="F4639" s="131"/>
      <c r="G4639" s="126"/>
      <c r="H4639" s="126"/>
      <c r="I4639" s="126"/>
      <c r="J4639" s="126"/>
      <c r="K4639" s="126"/>
    </row>
    <row r="4640" spans="1:11" s="122" customFormat="1">
      <c r="A4640" s="138" t="s">
        <v>91</v>
      </c>
      <c r="B4640" s="139">
        <v>14000</v>
      </c>
      <c r="C4640" s="159">
        <f t="shared" si="172"/>
        <v>196000</v>
      </c>
      <c r="D4640" s="129">
        <f t="shared" si="171"/>
        <v>13720</v>
      </c>
      <c r="E4640" s="141" t="s">
        <v>7184</v>
      </c>
      <c r="F4640" s="131"/>
      <c r="G4640" s="126"/>
      <c r="H4640" s="126"/>
      <c r="I4640" s="126"/>
      <c r="J4640" s="126"/>
      <c r="K4640" s="126"/>
    </row>
    <row r="4641" spans="1:11" s="122" customFormat="1">
      <c r="A4641" s="138" t="s">
        <v>82</v>
      </c>
      <c r="B4641" s="139">
        <v>15000</v>
      </c>
      <c r="C4641" s="159">
        <f t="shared" si="172"/>
        <v>210000</v>
      </c>
      <c r="D4641" s="129">
        <f t="shared" si="171"/>
        <v>14700</v>
      </c>
      <c r="E4641" s="141" t="s">
        <v>7184</v>
      </c>
      <c r="F4641" s="131"/>
      <c r="G4641" s="126"/>
      <c r="H4641" s="126"/>
      <c r="I4641" s="126"/>
      <c r="J4641" s="126"/>
      <c r="K4641" s="126"/>
    </row>
    <row r="4642" spans="1:11" s="122" customFormat="1">
      <c r="A4642" s="138" t="s">
        <v>88</v>
      </c>
      <c r="B4642" s="139">
        <v>16000</v>
      </c>
      <c r="C4642" s="159">
        <f t="shared" si="172"/>
        <v>224000</v>
      </c>
      <c r="D4642" s="129">
        <f t="shared" si="171"/>
        <v>15680</v>
      </c>
      <c r="E4642" s="141" t="s">
        <v>7184</v>
      </c>
      <c r="F4642" s="131"/>
      <c r="G4642" s="126"/>
      <c r="H4642" s="126"/>
      <c r="I4642" s="126"/>
      <c r="J4642" s="126"/>
      <c r="K4642" s="126"/>
    </row>
    <row r="4643" spans="1:11" s="122" customFormat="1">
      <c r="A4643" s="138" t="s">
        <v>76</v>
      </c>
      <c r="B4643" s="139">
        <v>17000</v>
      </c>
      <c r="C4643" s="159">
        <f t="shared" si="172"/>
        <v>238000</v>
      </c>
      <c r="D4643" s="129">
        <f t="shared" si="171"/>
        <v>16660</v>
      </c>
      <c r="E4643" s="141" t="s">
        <v>7184</v>
      </c>
      <c r="F4643" s="131"/>
      <c r="G4643" s="126"/>
      <c r="H4643" s="126"/>
      <c r="I4643" s="126"/>
      <c r="J4643" s="126"/>
      <c r="K4643" s="126"/>
    </row>
    <row r="4644" spans="1:11" s="122" customFormat="1">
      <c r="A4644" s="138" t="s">
        <v>89</v>
      </c>
      <c r="B4644" s="139">
        <v>18000</v>
      </c>
      <c r="C4644" s="159">
        <f t="shared" si="172"/>
        <v>252000</v>
      </c>
      <c r="D4644" s="129">
        <f t="shared" si="171"/>
        <v>17640</v>
      </c>
      <c r="E4644" s="141" t="s">
        <v>7184</v>
      </c>
      <c r="F4644" s="131"/>
      <c r="G4644" s="126"/>
      <c r="H4644" s="126"/>
      <c r="I4644" s="126"/>
      <c r="J4644" s="126"/>
      <c r="K4644" s="126"/>
    </row>
    <row r="4645" spans="1:11" s="122" customFormat="1">
      <c r="A4645" s="138" t="s">
        <v>81</v>
      </c>
      <c r="B4645" s="139">
        <v>19000</v>
      </c>
      <c r="C4645" s="159">
        <f t="shared" si="172"/>
        <v>266000</v>
      </c>
      <c r="D4645" s="129">
        <f t="shared" si="171"/>
        <v>18620</v>
      </c>
      <c r="E4645" s="141" t="s">
        <v>7184</v>
      </c>
      <c r="F4645" s="131"/>
      <c r="G4645" s="126"/>
      <c r="H4645" s="126"/>
      <c r="I4645" s="126"/>
      <c r="J4645" s="126"/>
      <c r="K4645" s="126"/>
    </row>
    <row r="4646" spans="1:11" s="122" customFormat="1">
      <c r="A4646" s="138" t="s">
        <v>74</v>
      </c>
      <c r="B4646" s="139">
        <v>20000</v>
      </c>
      <c r="C4646" s="159">
        <f t="shared" si="172"/>
        <v>280000</v>
      </c>
      <c r="D4646" s="129">
        <f t="shared" si="171"/>
        <v>19600</v>
      </c>
      <c r="E4646" s="141" t="s">
        <v>7184</v>
      </c>
      <c r="F4646" s="131"/>
      <c r="G4646" s="126"/>
      <c r="H4646" s="126"/>
      <c r="I4646" s="126"/>
      <c r="J4646" s="126"/>
      <c r="K4646" s="126"/>
    </row>
    <row r="4647" spans="1:11" s="122" customFormat="1">
      <c r="A4647" s="138" t="s">
        <v>2561</v>
      </c>
      <c r="B4647" s="139">
        <v>21000</v>
      </c>
      <c r="C4647" s="159">
        <f t="shared" si="172"/>
        <v>294000</v>
      </c>
      <c r="D4647" s="129">
        <f t="shared" si="171"/>
        <v>20580</v>
      </c>
      <c r="E4647" s="141" t="s">
        <v>7184</v>
      </c>
      <c r="F4647" s="131"/>
      <c r="G4647" s="126"/>
      <c r="H4647" s="126"/>
      <c r="I4647" s="126"/>
      <c r="J4647" s="126"/>
      <c r="K4647" s="126"/>
    </row>
    <row r="4648" spans="1:11" s="122" customFormat="1">
      <c r="A4648" s="138" t="s">
        <v>75</v>
      </c>
      <c r="B4648" s="139">
        <v>22000</v>
      </c>
      <c r="C4648" s="159">
        <f t="shared" si="172"/>
        <v>308000</v>
      </c>
      <c r="D4648" s="129">
        <f t="shared" si="171"/>
        <v>21560</v>
      </c>
      <c r="E4648" s="141" t="s">
        <v>7184</v>
      </c>
      <c r="F4648" s="131"/>
      <c r="G4648" s="126"/>
      <c r="H4648" s="126"/>
      <c r="I4648" s="126"/>
      <c r="J4648" s="126"/>
      <c r="K4648" s="126"/>
    </row>
    <row r="4649" spans="1:11" s="122" customFormat="1">
      <c r="A4649" s="138" t="s">
        <v>87</v>
      </c>
      <c r="B4649" s="139">
        <v>23000</v>
      </c>
      <c r="C4649" s="159">
        <f t="shared" si="172"/>
        <v>322000</v>
      </c>
      <c r="D4649" s="129">
        <f t="shared" si="171"/>
        <v>22540</v>
      </c>
      <c r="E4649" s="141" t="s">
        <v>7184</v>
      </c>
      <c r="F4649" s="131"/>
      <c r="G4649" s="126"/>
      <c r="H4649" s="126"/>
      <c r="I4649" s="126"/>
      <c r="J4649" s="126"/>
      <c r="K4649" s="126"/>
    </row>
    <row r="4650" spans="1:11" s="122" customFormat="1">
      <c r="A4650" s="138" t="s">
        <v>70</v>
      </c>
      <c r="B4650" s="139">
        <v>24000</v>
      </c>
      <c r="C4650" s="159">
        <f t="shared" si="172"/>
        <v>336000</v>
      </c>
      <c r="D4650" s="129">
        <f t="shared" si="171"/>
        <v>23520</v>
      </c>
      <c r="E4650" s="141" t="s">
        <v>7184</v>
      </c>
      <c r="F4650" s="131"/>
      <c r="G4650" s="126"/>
      <c r="H4650" s="126"/>
      <c r="I4650" s="126"/>
      <c r="J4650" s="126"/>
      <c r="K4650" s="126"/>
    </row>
    <row r="4651" spans="1:11" s="122" customFormat="1">
      <c r="A4651" s="138" t="s">
        <v>77</v>
      </c>
      <c r="B4651" s="139">
        <v>25000</v>
      </c>
      <c r="C4651" s="159">
        <f t="shared" si="172"/>
        <v>350000</v>
      </c>
      <c r="D4651" s="129">
        <f t="shared" si="171"/>
        <v>24500</v>
      </c>
      <c r="E4651" s="141" t="s">
        <v>7184</v>
      </c>
      <c r="F4651" s="131"/>
      <c r="G4651" s="126"/>
      <c r="H4651" s="126"/>
      <c r="I4651" s="126"/>
      <c r="J4651" s="126"/>
      <c r="K4651" s="126"/>
    </row>
    <row r="4652" spans="1:11" s="122" customFormat="1">
      <c r="A4652" s="138" t="s">
        <v>2562</v>
      </c>
      <c r="B4652" s="139">
        <v>26000</v>
      </c>
      <c r="C4652" s="159">
        <f t="shared" si="172"/>
        <v>364000</v>
      </c>
      <c r="D4652" s="129">
        <f t="shared" si="171"/>
        <v>25480</v>
      </c>
      <c r="E4652" s="141" t="s">
        <v>7184</v>
      </c>
      <c r="F4652" s="131"/>
      <c r="G4652" s="126"/>
      <c r="H4652" s="126"/>
      <c r="I4652" s="126"/>
      <c r="J4652" s="126"/>
      <c r="K4652" s="126"/>
    </row>
    <row r="4653" spans="1:11" s="122" customFormat="1">
      <c r="A4653" s="138" t="s">
        <v>73</v>
      </c>
      <c r="B4653" s="139">
        <v>27000</v>
      </c>
      <c r="C4653" s="159">
        <f t="shared" si="172"/>
        <v>378000</v>
      </c>
      <c r="D4653" s="129">
        <f t="shared" si="171"/>
        <v>26460</v>
      </c>
      <c r="E4653" s="141" t="s">
        <v>7184</v>
      </c>
      <c r="F4653" s="131"/>
      <c r="G4653" s="126"/>
      <c r="H4653" s="126"/>
      <c r="I4653" s="126"/>
      <c r="J4653" s="126"/>
      <c r="K4653" s="126"/>
    </row>
    <row r="4654" spans="1:11" s="122" customFormat="1">
      <c r="A4654" s="138" t="s">
        <v>84</v>
      </c>
      <c r="B4654" s="139">
        <v>28000</v>
      </c>
      <c r="C4654" s="159">
        <f t="shared" si="172"/>
        <v>392000</v>
      </c>
      <c r="D4654" s="129">
        <f t="shared" si="171"/>
        <v>27440</v>
      </c>
      <c r="E4654" s="141" t="s">
        <v>7184</v>
      </c>
      <c r="F4654" s="131"/>
      <c r="G4654" s="126"/>
      <c r="H4654" s="126"/>
      <c r="I4654" s="126"/>
      <c r="J4654" s="126"/>
      <c r="K4654" s="126"/>
    </row>
    <row r="4655" spans="1:11" s="122" customFormat="1">
      <c r="A4655" s="138" t="s">
        <v>2563</v>
      </c>
      <c r="B4655" s="139">
        <v>29000</v>
      </c>
      <c r="C4655" s="159">
        <f t="shared" si="172"/>
        <v>406000</v>
      </c>
      <c r="D4655" s="129">
        <f t="shared" si="171"/>
        <v>28420</v>
      </c>
      <c r="E4655" s="141" t="s">
        <v>7184</v>
      </c>
      <c r="F4655" s="131"/>
      <c r="G4655" s="126"/>
      <c r="H4655" s="126"/>
      <c r="I4655" s="126"/>
      <c r="J4655" s="126"/>
      <c r="K4655" s="126"/>
    </row>
    <row r="4656" spans="1:11" s="122" customFormat="1">
      <c r="A4656" s="138" t="s">
        <v>96</v>
      </c>
      <c r="B4656" s="139">
        <v>30000</v>
      </c>
      <c r="C4656" s="159">
        <f t="shared" si="172"/>
        <v>420000</v>
      </c>
      <c r="D4656" s="129">
        <f t="shared" si="171"/>
        <v>29400</v>
      </c>
      <c r="E4656" s="141" t="s">
        <v>7184</v>
      </c>
      <c r="F4656" s="131"/>
      <c r="G4656" s="126"/>
      <c r="H4656" s="126"/>
      <c r="I4656" s="126"/>
      <c r="J4656" s="126"/>
      <c r="K4656" s="126"/>
    </row>
    <row r="4657" spans="1:11" s="122" customFormat="1">
      <c r="A4657" s="138" t="s">
        <v>2564</v>
      </c>
      <c r="B4657" s="139">
        <v>31000</v>
      </c>
      <c r="C4657" s="159">
        <f t="shared" si="172"/>
        <v>434000</v>
      </c>
      <c r="D4657" s="129">
        <f t="shared" si="171"/>
        <v>30380</v>
      </c>
      <c r="E4657" s="141" t="s">
        <v>7184</v>
      </c>
      <c r="F4657" s="131"/>
      <c r="G4657" s="126"/>
      <c r="H4657" s="126"/>
      <c r="I4657" s="126"/>
      <c r="J4657" s="126"/>
      <c r="K4657" s="126"/>
    </row>
    <row r="4658" spans="1:11" s="122" customFormat="1">
      <c r="A4658" s="138" t="s">
        <v>85</v>
      </c>
      <c r="B4658" s="139">
        <v>32000</v>
      </c>
      <c r="C4658" s="159">
        <f t="shared" si="172"/>
        <v>448000</v>
      </c>
      <c r="D4658" s="129">
        <f t="shared" si="171"/>
        <v>31360</v>
      </c>
      <c r="E4658" s="141" t="s">
        <v>7184</v>
      </c>
      <c r="F4658" s="131"/>
      <c r="G4658" s="126"/>
      <c r="H4658" s="126"/>
      <c r="I4658" s="126"/>
      <c r="J4658" s="126"/>
      <c r="K4658" s="126"/>
    </row>
    <row r="4659" spans="1:11" s="122" customFormat="1">
      <c r="A4659" s="138" t="s">
        <v>72</v>
      </c>
      <c r="B4659" s="139">
        <v>33000</v>
      </c>
      <c r="C4659" s="159">
        <f t="shared" si="172"/>
        <v>462000</v>
      </c>
      <c r="D4659" s="129">
        <f t="shared" si="171"/>
        <v>32340</v>
      </c>
      <c r="E4659" s="141" t="s">
        <v>7184</v>
      </c>
      <c r="F4659" s="131"/>
      <c r="G4659" s="126"/>
      <c r="H4659" s="126"/>
      <c r="I4659" s="126"/>
      <c r="J4659" s="126"/>
      <c r="K4659" s="126"/>
    </row>
    <row r="4660" spans="1:11" s="122" customFormat="1">
      <c r="A4660" s="138" t="s">
        <v>2565</v>
      </c>
      <c r="B4660" s="139">
        <v>34000</v>
      </c>
      <c r="C4660" s="159">
        <f t="shared" si="172"/>
        <v>476000</v>
      </c>
      <c r="D4660" s="129">
        <f t="shared" si="171"/>
        <v>33320</v>
      </c>
      <c r="E4660" s="141" t="s">
        <v>7184</v>
      </c>
      <c r="F4660" s="131"/>
      <c r="G4660" s="126"/>
      <c r="H4660" s="126"/>
      <c r="I4660" s="126"/>
      <c r="J4660" s="126"/>
      <c r="K4660" s="126"/>
    </row>
    <row r="4661" spans="1:11" s="122" customFormat="1">
      <c r="A4661" s="138" t="s">
        <v>2566</v>
      </c>
      <c r="B4661" s="139">
        <v>35000</v>
      </c>
      <c r="C4661" s="159">
        <f t="shared" si="172"/>
        <v>490000</v>
      </c>
      <c r="D4661" s="129">
        <f t="shared" si="171"/>
        <v>34300</v>
      </c>
      <c r="E4661" s="141" t="s">
        <v>7184</v>
      </c>
      <c r="F4661" s="131"/>
      <c r="G4661" s="126"/>
      <c r="H4661" s="126"/>
      <c r="I4661" s="126"/>
      <c r="J4661" s="126"/>
      <c r="K4661" s="126"/>
    </row>
    <row r="4662" spans="1:11" s="122" customFormat="1">
      <c r="A4662" s="138" t="s">
        <v>94</v>
      </c>
      <c r="B4662" s="139">
        <v>36000</v>
      </c>
      <c r="C4662" s="159">
        <f t="shared" si="172"/>
        <v>504000</v>
      </c>
      <c r="D4662" s="129">
        <f t="shared" si="171"/>
        <v>35280</v>
      </c>
      <c r="E4662" s="141" t="s">
        <v>7184</v>
      </c>
      <c r="F4662" s="131"/>
      <c r="G4662" s="126"/>
      <c r="H4662" s="126"/>
      <c r="I4662" s="126"/>
      <c r="J4662" s="126"/>
      <c r="K4662" s="126"/>
    </row>
    <row r="4663" spans="1:11" s="122" customFormat="1">
      <c r="A4663" s="138" t="s">
        <v>86</v>
      </c>
      <c r="B4663" s="139">
        <v>37000</v>
      </c>
      <c r="C4663" s="159">
        <f t="shared" si="172"/>
        <v>518000</v>
      </c>
      <c r="D4663" s="129">
        <f t="shared" si="171"/>
        <v>36260</v>
      </c>
      <c r="E4663" s="141" t="s">
        <v>7184</v>
      </c>
      <c r="F4663" s="131"/>
      <c r="G4663" s="126"/>
      <c r="H4663" s="126"/>
      <c r="I4663" s="126"/>
      <c r="J4663" s="126"/>
      <c r="K4663" s="126"/>
    </row>
    <row r="4664" spans="1:11" s="122" customFormat="1">
      <c r="A4664" s="138" t="s">
        <v>78</v>
      </c>
      <c r="B4664" s="139">
        <v>38000</v>
      </c>
      <c r="C4664" s="159">
        <f t="shared" si="172"/>
        <v>532000</v>
      </c>
      <c r="D4664" s="129">
        <f t="shared" si="171"/>
        <v>37240</v>
      </c>
      <c r="E4664" s="141" t="s">
        <v>7184</v>
      </c>
      <c r="F4664" s="131"/>
      <c r="G4664" s="126"/>
      <c r="H4664" s="126"/>
      <c r="I4664" s="126"/>
      <c r="J4664" s="126"/>
      <c r="K4664" s="126"/>
    </row>
    <row r="4665" spans="1:11" s="122" customFormat="1">
      <c r="A4665" s="138" t="s">
        <v>93</v>
      </c>
      <c r="B4665" s="139">
        <v>39000</v>
      </c>
      <c r="C4665" s="159">
        <f t="shared" si="172"/>
        <v>546000</v>
      </c>
      <c r="D4665" s="129">
        <f t="shared" si="171"/>
        <v>38220</v>
      </c>
      <c r="E4665" s="141" t="s">
        <v>7184</v>
      </c>
      <c r="F4665" s="131"/>
      <c r="G4665" s="126"/>
      <c r="H4665" s="126"/>
      <c r="I4665" s="126"/>
      <c r="J4665" s="126"/>
      <c r="K4665" s="126"/>
    </row>
    <row r="4666" spans="1:11" s="122" customFormat="1">
      <c r="A4666" s="138" t="s">
        <v>83</v>
      </c>
      <c r="B4666" s="139">
        <v>40000</v>
      </c>
      <c r="C4666" s="159">
        <f t="shared" si="172"/>
        <v>560000</v>
      </c>
      <c r="D4666" s="129">
        <f t="shared" si="171"/>
        <v>39200</v>
      </c>
      <c r="E4666" s="141" t="s">
        <v>7184</v>
      </c>
      <c r="F4666" s="131"/>
      <c r="G4666" s="126"/>
      <c r="H4666" s="126"/>
      <c r="I4666" s="126"/>
      <c r="J4666" s="126"/>
      <c r="K4666" s="126"/>
    </row>
    <row r="4667" spans="1:11" s="122" customFormat="1">
      <c r="A4667" s="138" t="s">
        <v>90</v>
      </c>
      <c r="B4667" s="139">
        <v>41000</v>
      </c>
      <c r="C4667" s="159">
        <f t="shared" si="172"/>
        <v>574000</v>
      </c>
      <c r="D4667" s="129">
        <f t="shared" si="171"/>
        <v>40180</v>
      </c>
      <c r="E4667" s="141" t="s">
        <v>7184</v>
      </c>
      <c r="F4667" s="131"/>
      <c r="G4667" s="126"/>
      <c r="H4667" s="126"/>
      <c r="I4667" s="126"/>
      <c r="J4667" s="126"/>
      <c r="K4667" s="126"/>
    </row>
    <row r="4668" spans="1:11" s="122" customFormat="1">
      <c r="A4668" s="138" t="s">
        <v>79</v>
      </c>
      <c r="B4668" s="139">
        <v>42000</v>
      </c>
      <c r="C4668" s="159">
        <f t="shared" si="172"/>
        <v>588000</v>
      </c>
      <c r="D4668" s="129">
        <f t="shared" si="171"/>
        <v>41160</v>
      </c>
      <c r="E4668" s="141" t="s">
        <v>7184</v>
      </c>
      <c r="F4668" s="131"/>
      <c r="G4668" s="126"/>
      <c r="H4668" s="126"/>
      <c r="I4668" s="126"/>
      <c r="J4668" s="126"/>
      <c r="K4668" s="126"/>
    </row>
    <row r="4669" spans="1:11" s="122" customFormat="1">
      <c r="A4669" s="138" t="s">
        <v>2567</v>
      </c>
      <c r="B4669" s="139">
        <v>43000</v>
      </c>
      <c r="C4669" s="159">
        <f t="shared" si="172"/>
        <v>602000</v>
      </c>
      <c r="D4669" s="129">
        <f t="shared" si="171"/>
        <v>42140</v>
      </c>
      <c r="E4669" s="141" t="s">
        <v>7184</v>
      </c>
      <c r="F4669" s="131"/>
      <c r="G4669" s="126"/>
      <c r="H4669" s="126"/>
      <c r="I4669" s="126"/>
      <c r="J4669" s="126"/>
      <c r="K4669" s="126"/>
    </row>
    <row r="4670" spans="1:11" s="122" customFormat="1">
      <c r="A4670" s="138" t="s">
        <v>2568</v>
      </c>
      <c r="B4670" s="139">
        <v>44000</v>
      </c>
      <c r="C4670" s="159">
        <f t="shared" si="172"/>
        <v>616000</v>
      </c>
      <c r="D4670" s="129">
        <f t="shared" si="171"/>
        <v>43120</v>
      </c>
      <c r="E4670" s="141" t="s">
        <v>7184</v>
      </c>
      <c r="F4670" s="131"/>
      <c r="G4670" s="126"/>
      <c r="H4670" s="126"/>
      <c r="I4670" s="126"/>
      <c r="J4670" s="126"/>
      <c r="K4670" s="126"/>
    </row>
    <row r="4671" spans="1:11" s="122" customFormat="1">
      <c r="A4671" s="138" t="s">
        <v>2569</v>
      </c>
      <c r="B4671" s="139">
        <v>45000</v>
      </c>
      <c r="C4671" s="159">
        <f t="shared" si="172"/>
        <v>630000</v>
      </c>
      <c r="D4671" s="129">
        <f t="shared" si="171"/>
        <v>44100</v>
      </c>
      <c r="E4671" s="141" t="s">
        <v>7184</v>
      </c>
      <c r="F4671" s="131"/>
      <c r="G4671" s="126"/>
      <c r="H4671" s="126"/>
      <c r="I4671" s="126"/>
      <c r="J4671" s="126"/>
      <c r="K4671" s="126"/>
    </row>
    <row r="4672" spans="1:11" s="122" customFormat="1">
      <c r="A4672" s="138" t="s">
        <v>2570</v>
      </c>
      <c r="B4672" s="139">
        <v>46000</v>
      </c>
      <c r="C4672" s="159">
        <f t="shared" si="172"/>
        <v>644000</v>
      </c>
      <c r="D4672" s="129">
        <f t="shared" si="171"/>
        <v>45080</v>
      </c>
      <c r="E4672" s="141" t="s">
        <v>7184</v>
      </c>
      <c r="F4672" s="131"/>
      <c r="G4672" s="126"/>
      <c r="H4672" s="126"/>
      <c r="I4672" s="126"/>
      <c r="J4672" s="126"/>
      <c r="K4672" s="126"/>
    </row>
    <row r="4673" spans="1:11" s="122" customFormat="1">
      <c r="A4673" s="138" t="s">
        <v>2571</v>
      </c>
      <c r="B4673" s="139">
        <v>47000</v>
      </c>
      <c r="C4673" s="159">
        <f t="shared" si="172"/>
        <v>658000</v>
      </c>
      <c r="D4673" s="129">
        <f t="shared" si="171"/>
        <v>46060</v>
      </c>
      <c r="E4673" s="141" t="s">
        <v>7184</v>
      </c>
      <c r="F4673" s="131"/>
      <c r="G4673" s="126"/>
      <c r="H4673" s="126"/>
      <c r="I4673" s="126"/>
      <c r="J4673" s="126"/>
      <c r="K4673" s="126"/>
    </row>
    <row r="4674" spans="1:11" s="122" customFormat="1">
      <c r="A4674" s="138" t="s">
        <v>2572</v>
      </c>
      <c r="B4674" s="139">
        <v>48000</v>
      </c>
      <c r="C4674" s="159">
        <f t="shared" si="172"/>
        <v>672000</v>
      </c>
      <c r="D4674" s="129">
        <f t="shared" si="171"/>
        <v>47040</v>
      </c>
      <c r="E4674" s="141" t="s">
        <v>7184</v>
      </c>
      <c r="F4674" s="131"/>
      <c r="G4674" s="126"/>
      <c r="H4674" s="126"/>
      <c r="I4674" s="126"/>
      <c r="J4674" s="126"/>
      <c r="K4674" s="126"/>
    </row>
    <row r="4675" spans="1:11" s="122" customFormat="1">
      <c r="A4675" s="138" t="s">
        <v>2573</v>
      </c>
      <c r="B4675" s="139">
        <v>49000</v>
      </c>
      <c r="C4675" s="159">
        <f t="shared" si="172"/>
        <v>686000</v>
      </c>
      <c r="D4675" s="129">
        <f t="shared" si="171"/>
        <v>48020</v>
      </c>
      <c r="E4675" s="141" t="s">
        <v>7184</v>
      </c>
      <c r="F4675" s="131"/>
      <c r="G4675" s="126"/>
      <c r="H4675" s="126"/>
      <c r="I4675" s="126"/>
      <c r="J4675" s="126"/>
      <c r="K4675" s="126"/>
    </row>
    <row r="4676" spans="1:11" s="122" customFormat="1">
      <c r="A4676" s="138" t="s">
        <v>95</v>
      </c>
      <c r="B4676" s="139">
        <v>50000</v>
      </c>
      <c r="C4676" s="159">
        <f t="shared" si="172"/>
        <v>700000</v>
      </c>
      <c r="D4676" s="129">
        <f t="shared" si="171"/>
        <v>49000</v>
      </c>
      <c r="E4676" s="141" t="s">
        <v>7184</v>
      </c>
      <c r="F4676" s="131"/>
      <c r="G4676" s="126"/>
      <c r="H4676" s="126"/>
      <c r="I4676" s="126"/>
      <c r="J4676" s="126"/>
      <c r="K4676" s="126"/>
    </row>
    <row r="4677" spans="1:11" s="122" customFormat="1">
      <c r="A4677" s="138" t="s">
        <v>2574</v>
      </c>
      <c r="B4677" s="139">
        <v>51000</v>
      </c>
      <c r="C4677" s="159">
        <f t="shared" si="172"/>
        <v>714000</v>
      </c>
      <c r="D4677" s="129">
        <f t="shared" si="171"/>
        <v>49980</v>
      </c>
      <c r="E4677" s="141" t="s">
        <v>7184</v>
      </c>
      <c r="F4677" s="131"/>
      <c r="G4677" s="126"/>
      <c r="H4677" s="126"/>
      <c r="I4677" s="126"/>
      <c r="J4677" s="126"/>
      <c r="K4677" s="126"/>
    </row>
    <row r="4678" spans="1:11" s="122" customFormat="1">
      <c r="A4678" s="138" t="s">
        <v>2575</v>
      </c>
      <c r="B4678" s="139">
        <v>52000</v>
      </c>
      <c r="C4678" s="159">
        <f t="shared" si="172"/>
        <v>728000</v>
      </c>
      <c r="D4678" s="129">
        <f t="shared" si="171"/>
        <v>50960</v>
      </c>
      <c r="E4678" s="141" t="s">
        <v>7184</v>
      </c>
      <c r="F4678" s="131"/>
      <c r="G4678" s="126"/>
      <c r="H4678" s="126"/>
      <c r="I4678" s="126"/>
      <c r="J4678" s="126"/>
      <c r="K4678" s="126"/>
    </row>
    <row r="4679" spans="1:11" s="122" customFormat="1">
      <c r="A4679" s="138" t="s">
        <v>2576</v>
      </c>
      <c r="B4679" s="139">
        <v>53000</v>
      </c>
      <c r="C4679" s="159">
        <f t="shared" si="172"/>
        <v>742000</v>
      </c>
      <c r="D4679" s="129">
        <f t="shared" si="171"/>
        <v>51940</v>
      </c>
      <c r="E4679" s="141" t="s">
        <v>7184</v>
      </c>
      <c r="F4679" s="131"/>
      <c r="G4679" s="126"/>
      <c r="H4679" s="126"/>
      <c r="I4679" s="126"/>
      <c r="J4679" s="126"/>
      <c r="K4679" s="126"/>
    </row>
    <row r="4680" spans="1:11" s="122" customFormat="1">
      <c r="A4680" s="138" t="s">
        <v>2577</v>
      </c>
      <c r="B4680" s="139">
        <v>54000</v>
      </c>
      <c r="C4680" s="159">
        <f t="shared" si="172"/>
        <v>756000</v>
      </c>
      <c r="D4680" s="129">
        <f t="shared" si="171"/>
        <v>52920</v>
      </c>
      <c r="E4680" s="141" t="s">
        <v>7184</v>
      </c>
      <c r="F4680" s="131"/>
      <c r="G4680" s="126"/>
      <c r="H4680" s="126"/>
      <c r="I4680" s="126"/>
      <c r="J4680" s="126"/>
      <c r="K4680" s="126"/>
    </row>
    <row r="4681" spans="1:11" s="122" customFormat="1">
      <c r="A4681" s="138" t="s">
        <v>80</v>
      </c>
      <c r="B4681" s="139">
        <v>55000</v>
      </c>
      <c r="C4681" s="159">
        <f t="shared" si="172"/>
        <v>770000</v>
      </c>
      <c r="D4681" s="129">
        <f t="shared" si="171"/>
        <v>53900</v>
      </c>
      <c r="E4681" s="141" t="s">
        <v>7184</v>
      </c>
      <c r="F4681" s="131"/>
      <c r="G4681" s="126"/>
      <c r="H4681" s="126"/>
      <c r="I4681" s="126"/>
      <c r="J4681" s="126"/>
      <c r="K4681" s="126"/>
    </row>
    <row r="4682" spans="1:11" s="122" customFormat="1">
      <c r="A4682" s="138" t="s">
        <v>2578</v>
      </c>
      <c r="B4682" s="139">
        <v>56000</v>
      </c>
      <c r="C4682" s="159">
        <f t="shared" si="172"/>
        <v>784000</v>
      </c>
      <c r="D4682" s="129">
        <f t="shared" si="171"/>
        <v>54880</v>
      </c>
      <c r="E4682" s="141" t="s">
        <v>7184</v>
      </c>
      <c r="F4682" s="131"/>
      <c r="G4682" s="126"/>
      <c r="H4682" s="126"/>
      <c r="I4682" s="126"/>
      <c r="J4682" s="126"/>
      <c r="K4682" s="126"/>
    </row>
    <row r="4683" spans="1:11" s="122" customFormat="1">
      <c r="A4683" s="138" t="s">
        <v>2579</v>
      </c>
      <c r="B4683" s="139">
        <v>57000</v>
      </c>
      <c r="C4683" s="159">
        <f t="shared" si="172"/>
        <v>798000</v>
      </c>
      <c r="D4683" s="129">
        <f t="shared" si="171"/>
        <v>55860</v>
      </c>
      <c r="E4683" s="141" t="s">
        <v>7184</v>
      </c>
      <c r="F4683" s="131"/>
      <c r="G4683" s="126"/>
      <c r="H4683" s="126"/>
      <c r="I4683" s="126"/>
      <c r="J4683" s="126"/>
      <c r="K4683" s="126"/>
    </row>
    <row r="4684" spans="1:11" s="122" customFormat="1">
      <c r="A4684" s="138" t="s">
        <v>2580</v>
      </c>
      <c r="B4684" s="139">
        <v>58000</v>
      </c>
      <c r="C4684" s="159">
        <f t="shared" si="172"/>
        <v>812000</v>
      </c>
      <c r="D4684" s="129">
        <f t="shared" si="171"/>
        <v>56840</v>
      </c>
      <c r="E4684" s="141" t="s">
        <v>7184</v>
      </c>
      <c r="F4684" s="131"/>
      <c r="G4684" s="126"/>
      <c r="H4684" s="126"/>
      <c r="I4684" s="126"/>
      <c r="J4684" s="126"/>
      <c r="K4684" s="126"/>
    </row>
    <row r="4685" spans="1:11" s="122" customFormat="1">
      <c r="A4685" s="138" t="s">
        <v>2581</v>
      </c>
      <c r="B4685" s="139">
        <v>59000</v>
      </c>
      <c r="C4685" s="159">
        <f t="shared" si="172"/>
        <v>826000</v>
      </c>
      <c r="D4685" s="129">
        <f t="shared" si="171"/>
        <v>57820</v>
      </c>
      <c r="E4685" s="141" t="s">
        <v>7184</v>
      </c>
      <c r="F4685" s="131"/>
      <c r="G4685" s="126"/>
      <c r="H4685" s="126"/>
      <c r="I4685" s="126"/>
      <c r="J4685" s="126"/>
      <c r="K4685" s="126"/>
    </row>
    <row r="4686" spans="1:11" s="122" customFormat="1">
      <c r="A4686" s="138" t="s">
        <v>2582</v>
      </c>
      <c r="B4686" s="139">
        <v>60000</v>
      </c>
      <c r="C4686" s="159">
        <f t="shared" si="172"/>
        <v>840000</v>
      </c>
      <c r="D4686" s="129">
        <f t="shared" si="171"/>
        <v>58800</v>
      </c>
      <c r="E4686" s="141" t="s">
        <v>7184</v>
      </c>
      <c r="F4686" s="131"/>
      <c r="G4686" s="126"/>
      <c r="H4686" s="126"/>
      <c r="I4686" s="126"/>
      <c r="J4686" s="126"/>
      <c r="K4686" s="126"/>
    </row>
    <row r="4687" spans="1:11" s="122" customFormat="1">
      <c r="A4687" s="138" t="s">
        <v>2583</v>
      </c>
      <c r="B4687" s="139">
        <v>61000</v>
      </c>
      <c r="C4687" s="159">
        <f t="shared" si="172"/>
        <v>854000</v>
      </c>
      <c r="D4687" s="129">
        <f t="shared" si="171"/>
        <v>59780</v>
      </c>
      <c r="E4687" s="141" t="s">
        <v>7184</v>
      </c>
      <c r="F4687" s="131"/>
      <c r="G4687" s="126"/>
      <c r="H4687" s="126"/>
      <c r="I4687" s="126"/>
      <c r="J4687" s="126"/>
      <c r="K4687" s="126"/>
    </row>
    <row r="4688" spans="1:11" s="122" customFormat="1">
      <c r="A4688" s="138" t="s">
        <v>2584</v>
      </c>
      <c r="B4688" s="139">
        <v>62000</v>
      </c>
      <c r="C4688" s="159">
        <f t="shared" si="172"/>
        <v>868000</v>
      </c>
      <c r="D4688" s="129">
        <f t="shared" si="171"/>
        <v>60760</v>
      </c>
      <c r="E4688" s="141" t="s">
        <v>7184</v>
      </c>
      <c r="F4688" s="131"/>
      <c r="G4688" s="126"/>
      <c r="H4688" s="126"/>
      <c r="I4688" s="126"/>
      <c r="J4688" s="126"/>
      <c r="K4688" s="126"/>
    </row>
    <row r="4689" spans="1:11" s="122" customFormat="1">
      <c r="A4689" s="138" t="s">
        <v>2585</v>
      </c>
      <c r="B4689" s="139">
        <v>63000</v>
      </c>
      <c r="C4689" s="159">
        <f t="shared" si="172"/>
        <v>882000</v>
      </c>
      <c r="D4689" s="129">
        <f t="shared" si="171"/>
        <v>61740</v>
      </c>
      <c r="E4689" s="141" t="s">
        <v>7184</v>
      </c>
      <c r="F4689" s="131"/>
      <c r="G4689" s="126"/>
      <c r="H4689" s="126"/>
      <c r="I4689" s="126"/>
      <c r="J4689" s="126"/>
      <c r="K4689" s="126"/>
    </row>
    <row r="4690" spans="1:11" s="122" customFormat="1">
      <c r="A4690" s="138" t="s">
        <v>2586</v>
      </c>
      <c r="B4690" s="139">
        <v>64000</v>
      </c>
      <c r="C4690" s="159">
        <f t="shared" si="172"/>
        <v>896000</v>
      </c>
      <c r="D4690" s="129">
        <f t="shared" si="171"/>
        <v>62720</v>
      </c>
      <c r="E4690" s="141" t="s">
        <v>7184</v>
      </c>
      <c r="F4690" s="131"/>
      <c r="G4690" s="126"/>
      <c r="H4690" s="126"/>
      <c r="I4690" s="126"/>
      <c r="J4690" s="126"/>
      <c r="K4690" s="126"/>
    </row>
    <row r="4691" spans="1:11" s="122" customFormat="1">
      <c r="A4691" s="138" t="s">
        <v>2587</v>
      </c>
      <c r="B4691" s="139">
        <v>65000</v>
      </c>
      <c r="C4691" s="159">
        <f t="shared" si="172"/>
        <v>910000</v>
      </c>
      <c r="D4691" s="129">
        <f t="shared" si="171"/>
        <v>63700</v>
      </c>
      <c r="E4691" s="141" t="s">
        <v>7184</v>
      </c>
      <c r="F4691" s="131"/>
      <c r="G4691" s="126"/>
      <c r="H4691" s="126"/>
      <c r="I4691" s="126"/>
      <c r="J4691" s="126"/>
      <c r="K4691" s="126"/>
    </row>
    <row r="4692" spans="1:11" s="122" customFormat="1">
      <c r="A4692" s="138" t="s">
        <v>2588</v>
      </c>
      <c r="B4692" s="139">
        <v>66000</v>
      </c>
      <c r="C4692" s="159">
        <f t="shared" si="172"/>
        <v>924000</v>
      </c>
      <c r="D4692" s="129">
        <f t="shared" ref="D4692:D4755" si="173">SUM($G$3)*(B4692*0.001)</f>
        <v>64680</v>
      </c>
      <c r="E4692" s="141" t="s">
        <v>7184</v>
      </c>
      <c r="F4692" s="131"/>
      <c r="G4692" s="126"/>
      <c r="H4692" s="126"/>
      <c r="I4692" s="126"/>
      <c r="J4692" s="126"/>
      <c r="K4692" s="126"/>
    </row>
    <row r="4693" spans="1:11" s="122" customFormat="1">
      <c r="A4693" s="138" t="s">
        <v>2589</v>
      </c>
      <c r="B4693" s="139">
        <v>67000</v>
      </c>
      <c r="C4693" s="159">
        <f t="shared" ref="C4693:C4756" si="174">SUM(C4692)+14000</f>
        <v>938000</v>
      </c>
      <c r="D4693" s="129">
        <f t="shared" si="173"/>
        <v>65660</v>
      </c>
      <c r="E4693" s="141" t="s">
        <v>7184</v>
      </c>
      <c r="F4693" s="131"/>
      <c r="G4693" s="126"/>
      <c r="H4693" s="126"/>
      <c r="I4693" s="126"/>
      <c r="J4693" s="126"/>
      <c r="K4693" s="126"/>
    </row>
    <row r="4694" spans="1:11" s="122" customFormat="1">
      <c r="A4694" s="138" t="s">
        <v>2590</v>
      </c>
      <c r="B4694" s="139">
        <v>68000</v>
      </c>
      <c r="C4694" s="159">
        <f t="shared" si="174"/>
        <v>952000</v>
      </c>
      <c r="D4694" s="129">
        <f t="shared" si="173"/>
        <v>66640</v>
      </c>
      <c r="E4694" s="141" t="s">
        <v>7184</v>
      </c>
      <c r="F4694" s="131"/>
      <c r="G4694" s="126"/>
      <c r="H4694" s="126"/>
      <c r="I4694" s="126"/>
      <c r="J4694" s="126"/>
      <c r="K4694" s="126"/>
    </row>
    <row r="4695" spans="1:11" s="122" customFormat="1">
      <c r="A4695" s="138" t="s">
        <v>2591</v>
      </c>
      <c r="B4695" s="139">
        <v>69000</v>
      </c>
      <c r="C4695" s="159">
        <f t="shared" si="174"/>
        <v>966000</v>
      </c>
      <c r="D4695" s="129">
        <f t="shared" si="173"/>
        <v>67620</v>
      </c>
      <c r="E4695" s="141" t="s">
        <v>7184</v>
      </c>
      <c r="F4695" s="131"/>
      <c r="G4695" s="126"/>
      <c r="H4695" s="126"/>
      <c r="I4695" s="126"/>
      <c r="J4695" s="126"/>
      <c r="K4695" s="126"/>
    </row>
    <row r="4696" spans="1:11" s="122" customFormat="1">
      <c r="A4696" s="138" t="s">
        <v>2592</v>
      </c>
      <c r="B4696" s="139">
        <v>70000</v>
      </c>
      <c r="C4696" s="159">
        <f t="shared" si="174"/>
        <v>980000</v>
      </c>
      <c r="D4696" s="129">
        <f t="shared" si="173"/>
        <v>68600</v>
      </c>
      <c r="E4696" s="141" t="s">
        <v>7184</v>
      </c>
      <c r="F4696" s="131"/>
      <c r="G4696" s="126"/>
      <c r="H4696" s="126"/>
      <c r="I4696" s="126"/>
      <c r="J4696" s="126"/>
      <c r="K4696" s="126"/>
    </row>
    <row r="4697" spans="1:11" s="122" customFormat="1">
      <c r="A4697" s="138" t="s">
        <v>2593</v>
      </c>
      <c r="B4697" s="139">
        <v>71000</v>
      </c>
      <c r="C4697" s="159">
        <f t="shared" si="174"/>
        <v>994000</v>
      </c>
      <c r="D4697" s="129">
        <f t="shared" si="173"/>
        <v>69580</v>
      </c>
      <c r="E4697" s="141" t="s">
        <v>7184</v>
      </c>
      <c r="F4697" s="131"/>
      <c r="G4697" s="126"/>
      <c r="H4697" s="126"/>
      <c r="I4697" s="126"/>
      <c r="J4697" s="126"/>
      <c r="K4697" s="126"/>
    </row>
    <row r="4698" spans="1:11" s="122" customFormat="1">
      <c r="A4698" s="138" t="s">
        <v>2594</v>
      </c>
      <c r="B4698" s="139">
        <v>72000</v>
      </c>
      <c r="C4698" s="159">
        <f t="shared" si="174"/>
        <v>1008000</v>
      </c>
      <c r="D4698" s="129">
        <f t="shared" si="173"/>
        <v>70560</v>
      </c>
      <c r="E4698" s="141" t="s">
        <v>7184</v>
      </c>
      <c r="F4698" s="131"/>
      <c r="G4698" s="126"/>
      <c r="H4698" s="126"/>
      <c r="I4698" s="126"/>
      <c r="J4698" s="126"/>
      <c r="K4698" s="126"/>
    </row>
    <row r="4699" spans="1:11" s="122" customFormat="1">
      <c r="A4699" s="138" t="s">
        <v>2595</v>
      </c>
      <c r="B4699" s="139">
        <v>73000</v>
      </c>
      <c r="C4699" s="159">
        <f t="shared" si="174"/>
        <v>1022000</v>
      </c>
      <c r="D4699" s="129">
        <f t="shared" si="173"/>
        <v>71540</v>
      </c>
      <c r="E4699" s="141" t="s">
        <v>7184</v>
      </c>
      <c r="F4699" s="131"/>
      <c r="G4699" s="126"/>
      <c r="H4699" s="126"/>
      <c r="I4699" s="126"/>
      <c r="J4699" s="126"/>
      <c r="K4699" s="126"/>
    </row>
    <row r="4700" spans="1:11" s="122" customFormat="1">
      <c r="A4700" s="138" t="s">
        <v>2596</v>
      </c>
      <c r="B4700" s="139">
        <v>74000</v>
      </c>
      <c r="C4700" s="159">
        <f t="shared" si="174"/>
        <v>1036000</v>
      </c>
      <c r="D4700" s="129">
        <f t="shared" si="173"/>
        <v>72520</v>
      </c>
      <c r="E4700" s="141" t="s">
        <v>7184</v>
      </c>
      <c r="F4700" s="131"/>
      <c r="G4700" s="126"/>
      <c r="H4700" s="126"/>
      <c r="I4700" s="126"/>
      <c r="J4700" s="126"/>
      <c r="K4700" s="126"/>
    </row>
    <row r="4701" spans="1:11" s="122" customFormat="1">
      <c r="A4701" s="138" t="s">
        <v>2597</v>
      </c>
      <c r="B4701" s="139">
        <v>75000</v>
      </c>
      <c r="C4701" s="159">
        <f t="shared" si="174"/>
        <v>1050000</v>
      </c>
      <c r="D4701" s="129">
        <f t="shared" si="173"/>
        <v>73500</v>
      </c>
      <c r="E4701" s="141" t="s">
        <v>7184</v>
      </c>
      <c r="F4701" s="131"/>
      <c r="G4701" s="126"/>
      <c r="H4701" s="126"/>
      <c r="I4701" s="126"/>
      <c r="J4701" s="126"/>
      <c r="K4701" s="126"/>
    </row>
    <row r="4702" spans="1:11" s="122" customFormat="1">
      <c r="A4702" s="138" t="s">
        <v>2598</v>
      </c>
      <c r="B4702" s="139">
        <v>76000</v>
      </c>
      <c r="C4702" s="159">
        <f t="shared" si="174"/>
        <v>1064000</v>
      </c>
      <c r="D4702" s="129">
        <f t="shared" si="173"/>
        <v>74480</v>
      </c>
      <c r="E4702" s="141" t="s">
        <v>7184</v>
      </c>
      <c r="F4702" s="131"/>
      <c r="G4702" s="126"/>
      <c r="H4702" s="126"/>
      <c r="I4702" s="126"/>
      <c r="J4702" s="126"/>
      <c r="K4702" s="126"/>
    </row>
    <row r="4703" spans="1:11" s="122" customFormat="1">
      <c r="A4703" s="138" t="s">
        <v>2599</v>
      </c>
      <c r="B4703" s="139">
        <v>77000</v>
      </c>
      <c r="C4703" s="159">
        <f t="shared" si="174"/>
        <v>1078000</v>
      </c>
      <c r="D4703" s="129">
        <f t="shared" si="173"/>
        <v>75460</v>
      </c>
      <c r="E4703" s="141" t="s">
        <v>7184</v>
      </c>
      <c r="F4703" s="131"/>
      <c r="G4703" s="126"/>
      <c r="H4703" s="126"/>
      <c r="I4703" s="126"/>
      <c r="J4703" s="126"/>
      <c r="K4703" s="126"/>
    </row>
    <row r="4704" spans="1:11" s="122" customFormat="1">
      <c r="A4704" s="138" t="s">
        <v>2600</v>
      </c>
      <c r="B4704" s="139">
        <v>78000</v>
      </c>
      <c r="C4704" s="159">
        <f t="shared" si="174"/>
        <v>1092000</v>
      </c>
      <c r="D4704" s="129">
        <f t="shared" si="173"/>
        <v>76440</v>
      </c>
      <c r="E4704" s="141" t="s">
        <v>7184</v>
      </c>
      <c r="F4704" s="131"/>
      <c r="G4704" s="126"/>
      <c r="H4704" s="126"/>
      <c r="I4704" s="126"/>
      <c r="J4704" s="126"/>
      <c r="K4704" s="126"/>
    </row>
    <row r="4705" spans="1:11" s="122" customFormat="1">
      <c r="A4705" s="138" t="s">
        <v>2601</v>
      </c>
      <c r="B4705" s="139">
        <v>79000</v>
      </c>
      <c r="C4705" s="159">
        <f t="shared" si="174"/>
        <v>1106000</v>
      </c>
      <c r="D4705" s="129">
        <f t="shared" si="173"/>
        <v>77420</v>
      </c>
      <c r="E4705" s="141" t="s">
        <v>7184</v>
      </c>
      <c r="F4705" s="131"/>
      <c r="G4705" s="126"/>
      <c r="H4705" s="126"/>
      <c r="I4705" s="126"/>
      <c r="J4705" s="126"/>
      <c r="K4705" s="126"/>
    </row>
    <row r="4706" spans="1:11" s="122" customFormat="1">
      <c r="A4706" s="138" t="s">
        <v>2602</v>
      </c>
      <c r="B4706" s="139">
        <v>80000</v>
      </c>
      <c r="C4706" s="159">
        <f t="shared" si="174"/>
        <v>1120000</v>
      </c>
      <c r="D4706" s="129">
        <f t="shared" si="173"/>
        <v>78400</v>
      </c>
      <c r="E4706" s="141" t="s">
        <v>7184</v>
      </c>
      <c r="F4706" s="131"/>
      <c r="G4706" s="126"/>
      <c r="H4706" s="126"/>
      <c r="I4706" s="126"/>
      <c r="J4706" s="126"/>
      <c r="K4706" s="126"/>
    </row>
    <row r="4707" spans="1:11" s="122" customFormat="1">
      <c r="A4707" s="138" t="s">
        <v>2603</v>
      </c>
      <c r="B4707" s="139">
        <v>81000</v>
      </c>
      <c r="C4707" s="159">
        <f t="shared" si="174"/>
        <v>1134000</v>
      </c>
      <c r="D4707" s="129">
        <f t="shared" si="173"/>
        <v>79380</v>
      </c>
      <c r="E4707" s="141" t="s">
        <v>7184</v>
      </c>
      <c r="F4707" s="131"/>
      <c r="G4707" s="126"/>
      <c r="H4707" s="126"/>
      <c r="I4707" s="126"/>
      <c r="J4707" s="126"/>
      <c r="K4707" s="126"/>
    </row>
    <row r="4708" spans="1:11" s="122" customFormat="1">
      <c r="A4708" s="138" t="s">
        <v>2604</v>
      </c>
      <c r="B4708" s="139">
        <v>82000</v>
      </c>
      <c r="C4708" s="159">
        <f t="shared" si="174"/>
        <v>1148000</v>
      </c>
      <c r="D4708" s="129">
        <f t="shared" si="173"/>
        <v>80360</v>
      </c>
      <c r="E4708" s="141" t="s">
        <v>7184</v>
      </c>
      <c r="F4708" s="131"/>
      <c r="G4708" s="126"/>
      <c r="H4708" s="126"/>
      <c r="I4708" s="126"/>
      <c r="J4708" s="126"/>
      <c r="K4708" s="126"/>
    </row>
    <row r="4709" spans="1:11" s="122" customFormat="1">
      <c r="A4709" s="138" t="s">
        <v>2605</v>
      </c>
      <c r="B4709" s="139">
        <v>83000</v>
      </c>
      <c r="C4709" s="159">
        <f t="shared" si="174"/>
        <v>1162000</v>
      </c>
      <c r="D4709" s="129">
        <f t="shared" si="173"/>
        <v>81340</v>
      </c>
      <c r="E4709" s="141" t="s">
        <v>7184</v>
      </c>
      <c r="F4709" s="131"/>
      <c r="G4709" s="126"/>
      <c r="H4709" s="126"/>
      <c r="I4709" s="126"/>
      <c r="J4709" s="126"/>
      <c r="K4709" s="126"/>
    </row>
    <row r="4710" spans="1:11" s="122" customFormat="1">
      <c r="A4710" s="138" t="s">
        <v>2606</v>
      </c>
      <c r="B4710" s="139">
        <v>84000</v>
      </c>
      <c r="C4710" s="159">
        <f t="shared" si="174"/>
        <v>1176000</v>
      </c>
      <c r="D4710" s="129">
        <f t="shared" si="173"/>
        <v>82320</v>
      </c>
      <c r="E4710" s="141" t="s">
        <v>7184</v>
      </c>
      <c r="F4710" s="131"/>
      <c r="G4710" s="126"/>
      <c r="H4710" s="126"/>
      <c r="I4710" s="126"/>
      <c r="J4710" s="126"/>
      <c r="K4710" s="126"/>
    </row>
    <row r="4711" spans="1:11" s="122" customFormat="1">
      <c r="A4711" s="138" t="s">
        <v>2607</v>
      </c>
      <c r="B4711" s="139">
        <v>85000</v>
      </c>
      <c r="C4711" s="159">
        <f t="shared" si="174"/>
        <v>1190000</v>
      </c>
      <c r="D4711" s="129">
        <f t="shared" si="173"/>
        <v>83300</v>
      </c>
      <c r="E4711" s="141" t="s">
        <v>7184</v>
      </c>
      <c r="F4711" s="131"/>
      <c r="G4711" s="126"/>
      <c r="H4711" s="126"/>
      <c r="I4711" s="126"/>
      <c r="J4711" s="126"/>
      <c r="K4711" s="126"/>
    </row>
    <row r="4712" spans="1:11" s="122" customFormat="1">
      <c r="A4712" s="138" t="s">
        <v>2608</v>
      </c>
      <c r="B4712" s="139">
        <v>86000</v>
      </c>
      <c r="C4712" s="159">
        <f t="shared" si="174"/>
        <v>1204000</v>
      </c>
      <c r="D4712" s="129">
        <f t="shared" si="173"/>
        <v>84280</v>
      </c>
      <c r="E4712" s="141" t="s">
        <v>7184</v>
      </c>
      <c r="F4712" s="131"/>
      <c r="G4712" s="126"/>
      <c r="H4712" s="126"/>
      <c r="I4712" s="126"/>
      <c r="J4712" s="126"/>
      <c r="K4712" s="126"/>
    </row>
    <row r="4713" spans="1:11" s="122" customFormat="1">
      <c r="A4713" s="138" t="s">
        <v>2609</v>
      </c>
      <c r="B4713" s="139">
        <v>87000</v>
      </c>
      <c r="C4713" s="159">
        <f t="shared" si="174"/>
        <v>1218000</v>
      </c>
      <c r="D4713" s="129">
        <f t="shared" si="173"/>
        <v>85260</v>
      </c>
      <c r="E4713" s="141" t="s">
        <v>7184</v>
      </c>
      <c r="F4713" s="131"/>
      <c r="G4713" s="126"/>
      <c r="H4713" s="126"/>
      <c r="I4713" s="126"/>
      <c r="J4713" s="126"/>
      <c r="K4713" s="126"/>
    </row>
    <row r="4714" spans="1:11" s="122" customFormat="1">
      <c r="A4714" s="138" t="s">
        <v>2610</v>
      </c>
      <c r="B4714" s="139">
        <v>88000</v>
      </c>
      <c r="C4714" s="159">
        <f t="shared" si="174"/>
        <v>1232000</v>
      </c>
      <c r="D4714" s="129">
        <f t="shared" si="173"/>
        <v>86240</v>
      </c>
      <c r="E4714" s="141" t="s">
        <v>7184</v>
      </c>
      <c r="F4714" s="131"/>
      <c r="G4714" s="126"/>
      <c r="H4714" s="126"/>
      <c r="I4714" s="126"/>
      <c r="J4714" s="126"/>
      <c r="K4714" s="126"/>
    </row>
    <row r="4715" spans="1:11" s="122" customFormat="1">
      <c r="A4715" s="138" t="s">
        <v>2611</v>
      </c>
      <c r="B4715" s="139">
        <v>89000</v>
      </c>
      <c r="C4715" s="159">
        <f t="shared" si="174"/>
        <v>1246000</v>
      </c>
      <c r="D4715" s="129">
        <f t="shared" si="173"/>
        <v>87220</v>
      </c>
      <c r="E4715" s="141" t="s">
        <v>7184</v>
      </c>
      <c r="F4715" s="131"/>
      <c r="G4715" s="126"/>
      <c r="H4715" s="126"/>
      <c r="I4715" s="126"/>
      <c r="J4715" s="126"/>
      <c r="K4715" s="126"/>
    </row>
    <row r="4716" spans="1:11" s="122" customFormat="1">
      <c r="A4716" s="138" t="s">
        <v>2612</v>
      </c>
      <c r="B4716" s="139">
        <v>90000</v>
      </c>
      <c r="C4716" s="159">
        <f t="shared" si="174"/>
        <v>1260000</v>
      </c>
      <c r="D4716" s="129">
        <f t="shared" si="173"/>
        <v>88200</v>
      </c>
      <c r="E4716" s="141" t="s">
        <v>7184</v>
      </c>
      <c r="F4716" s="131"/>
      <c r="G4716" s="126"/>
      <c r="H4716" s="126"/>
      <c r="I4716" s="126"/>
      <c r="J4716" s="126"/>
      <c r="K4716" s="126"/>
    </row>
    <row r="4717" spans="1:11" s="122" customFormat="1">
      <c r="A4717" s="138" t="s">
        <v>2613</v>
      </c>
      <c r="B4717" s="139">
        <v>91000</v>
      </c>
      <c r="C4717" s="159">
        <f t="shared" si="174"/>
        <v>1274000</v>
      </c>
      <c r="D4717" s="129">
        <f t="shared" si="173"/>
        <v>89180</v>
      </c>
      <c r="E4717" s="141" t="s">
        <v>7184</v>
      </c>
      <c r="F4717" s="131"/>
      <c r="G4717" s="126"/>
      <c r="H4717" s="126"/>
      <c r="I4717" s="126"/>
      <c r="J4717" s="126"/>
      <c r="K4717" s="126"/>
    </row>
    <row r="4718" spans="1:11" s="122" customFormat="1">
      <c r="A4718" s="138" t="s">
        <v>2614</v>
      </c>
      <c r="B4718" s="139">
        <v>92000</v>
      </c>
      <c r="C4718" s="159">
        <f t="shared" si="174"/>
        <v>1288000</v>
      </c>
      <c r="D4718" s="129">
        <f t="shared" si="173"/>
        <v>90160</v>
      </c>
      <c r="E4718" s="141" t="s">
        <v>7184</v>
      </c>
      <c r="F4718" s="131"/>
      <c r="G4718" s="126"/>
      <c r="H4718" s="126"/>
      <c r="I4718" s="126"/>
      <c r="J4718" s="126"/>
      <c r="K4718" s="126"/>
    </row>
    <row r="4719" spans="1:11" s="122" customFormat="1">
      <c r="A4719" s="138" t="s">
        <v>2615</v>
      </c>
      <c r="B4719" s="139">
        <v>93000</v>
      </c>
      <c r="C4719" s="159">
        <f t="shared" si="174"/>
        <v>1302000</v>
      </c>
      <c r="D4719" s="129">
        <f t="shared" si="173"/>
        <v>91140</v>
      </c>
      <c r="E4719" s="141" t="s">
        <v>7184</v>
      </c>
      <c r="F4719" s="131"/>
      <c r="G4719" s="126"/>
      <c r="H4719" s="126"/>
      <c r="I4719" s="126"/>
      <c r="J4719" s="126"/>
      <c r="K4719" s="126"/>
    </row>
    <row r="4720" spans="1:11" s="122" customFormat="1">
      <c r="A4720" s="138" t="s">
        <v>2616</v>
      </c>
      <c r="B4720" s="139">
        <v>94000</v>
      </c>
      <c r="C4720" s="159">
        <f t="shared" si="174"/>
        <v>1316000</v>
      </c>
      <c r="D4720" s="129">
        <f t="shared" si="173"/>
        <v>92120</v>
      </c>
      <c r="E4720" s="141" t="s">
        <v>7184</v>
      </c>
      <c r="F4720" s="131"/>
      <c r="G4720" s="126"/>
      <c r="H4720" s="126"/>
      <c r="I4720" s="126"/>
      <c r="J4720" s="126"/>
      <c r="K4720" s="126"/>
    </row>
    <row r="4721" spans="1:11" s="122" customFormat="1">
      <c r="A4721" s="138" t="s">
        <v>2617</v>
      </c>
      <c r="B4721" s="139">
        <v>95000</v>
      </c>
      <c r="C4721" s="159">
        <f t="shared" si="174"/>
        <v>1330000</v>
      </c>
      <c r="D4721" s="129">
        <f t="shared" si="173"/>
        <v>93100</v>
      </c>
      <c r="E4721" s="141" t="s">
        <v>7184</v>
      </c>
      <c r="F4721" s="131"/>
      <c r="G4721" s="126"/>
      <c r="H4721" s="126"/>
      <c r="I4721" s="126"/>
      <c r="J4721" s="126"/>
      <c r="K4721" s="126"/>
    </row>
    <row r="4722" spans="1:11" s="122" customFormat="1">
      <c r="A4722" s="138" t="s">
        <v>2618</v>
      </c>
      <c r="B4722" s="139">
        <v>96000</v>
      </c>
      <c r="C4722" s="159">
        <f t="shared" si="174"/>
        <v>1344000</v>
      </c>
      <c r="D4722" s="129">
        <f t="shared" si="173"/>
        <v>94080</v>
      </c>
      <c r="E4722" s="141" t="s">
        <v>7184</v>
      </c>
      <c r="F4722" s="131"/>
      <c r="G4722" s="126"/>
      <c r="H4722" s="126"/>
      <c r="I4722" s="126"/>
      <c r="J4722" s="126"/>
      <c r="K4722" s="126"/>
    </row>
    <row r="4723" spans="1:11" s="122" customFormat="1">
      <c r="A4723" s="138" t="s">
        <v>2619</v>
      </c>
      <c r="B4723" s="139">
        <v>97000</v>
      </c>
      <c r="C4723" s="159">
        <f t="shared" si="174"/>
        <v>1358000</v>
      </c>
      <c r="D4723" s="129">
        <f t="shared" si="173"/>
        <v>95060</v>
      </c>
      <c r="E4723" s="141" t="s">
        <v>7184</v>
      </c>
      <c r="F4723" s="131"/>
      <c r="G4723" s="126"/>
      <c r="H4723" s="126"/>
      <c r="I4723" s="126"/>
      <c r="J4723" s="126"/>
      <c r="K4723" s="126"/>
    </row>
    <row r="4724" spans="1:11" s="122" customFormat="1">
      <c r="A4724" s="138" t="s">
        <v>2620</v>
      </c>
      <c r="B4724" s="139">
        <v>98000</v>
      </c>
      <c r="C4724" s="159">
        <f t="shared" si="174"/>
        <v>1372000</v>
      </c>
      <c r="D4724" s="129">
        <f t="shared" si="173"/>
        <v>96040</v>
      </c>
      <c r="E4724" s="141" t="s">
        <v>7184</v>
      </c>
      <c r="F4724" s="131"/>
      <c r="G4724" s="126"/>
      <c r="H4724" s="126"/>
      <c r="I4724" s="126"/>
      <c r="J4724" s="126"/>
      <c r="K4724" s="126"/>
    </row>
    <row r="4725" spans="1:11" s="122" customFormat="1">
      <c r="A4725" s="138" t="s">
        <v>2621</v>
      </c>
      <c r="B4725" s="139">
        <v>99000</v>
      </c>
      <c r="C4725" s="159">
        <f t="shared" si="174"/>
        <v>1386000</v>
      </c>
      <c r="D4725" s="129">
        <f t="shared" si="173"/>
        <v>97020</v>
      </c>
      <c r="E4725" s="141" t="s">
        <v>7184</v>
      </c>
      <c r="F4725" s="131"/>
      <c r="G4725" s="126"/>
      <c r="H4725" s="126"/>
      <c r="I4725" s="126"/>
      <c r="J4725" s="126"/>
      <c r="K4725" s="126"/>
    </row>
    <row r="4726" spans="1:11" s="122" customFormat="1">
      <c r="A4726" s="138" t="s">
        <v>2622</v>
      </c>
      <c r="B4726" s="139">
        <v>100000</v>
      </c>
      <c r="C4726" s="159">
        <f t="shared" si="174"/>
        <v>1400000</v>
      </c>
      <c r="D4726" s="129">
        <f t="shared" si="173"/>
        <v>98000</v>
      </c>
      <c r="E4726" s="141" t="s">
        <v>7184</v>
      </c>
      <c r="F4726" s="131"/>
      <c r="G4726" s="126"/>
      <c r="H4726" s="126"/>
      <c r="I4726" s="126"/>
      <c r="J4726" s="126"/>
      <c r="K4726" s="126"/>
    </row>
    <row r="4727" spans="1:11" s="122" customFormat="1">
      <c r="A4727" s="138" t="s">
        <v>2623</v>
      </c>
      <c r="B4727" s="139">
        <v>101000</v>
      </c>
      <c r="C4727" s="159">
        <f t="shared" si="174"/>
        <v>1414000</v>
      </c>
      <c r="D4727" s="129">
        <f t="shared" si="173"/>
        <v>98980</v>
      </c>
      <c r="E4727" s="141" t="s">
        <v>7184</v>
      </c>
      <c r="F4727" s="131"/>
      <c r="G4727" s="126"/>
      <c r="H4727" s="126"/>
      <c r="I4727" s="126"/>
      <c r="J4727" s="126"/>
      <c r="K4727" s="126"/>
    </row>
    <row r="4728" spans="1:11" s="122" customFormat="1">
      <c r="A4728" s="138" t="s">
        <v>2624</v>
      </c>
      <c r="B4728" s="139">
        <v>102000</v>
      </c>
      <c r="C4728" s="159">
        <f t="shared" si="174"/>
        <v>1428000</v>
      </c>
      <c r="D4728" s="129">
        <f t="shared" si="173"/>
        <v>99960</v>
      </c>
      <c r="E4728" s="141" t="s">
        <v>7184</v>
      </c>
      <c r="F4728" s="131"/>
      <c r="G4728" s="126"/>
      <c r="H4728" s="126"/>
      <c r="I4728" s="126"/>
      <c r="J4728" s="126"/>
      <c r="K4728" s="126"/>
    </row>
    <row r="4729" spans="1:11" s="122" customFormat="1">
      <c r="A4729" s="138" t="s">
        <v>2625</v>
      </c>
      <c r="B4729" s="139">
        <v>103000</v>
      </c>
      <c r="C4729" s="159">
        <f t="shared" si="174"/>
        <v>1442000</v>
      </c>
      <c r="D4729" s="129">
        <f t="shared" si="173"/>
        <v>100940</v>
      </c>
      <c r="E4729" s="141" t="s">
        <v>7184</v>
      </c>
      <c r="F4729" s="131"/>
      <c r="G4729" s="126"/>
      <c r="H4729" s="126"/>
      <c r="I4729" s="126"/>
      <c r="J4729" s="126"/>
      <c r="K4729" s="126"/>
    </row>
    <row r="4730" spans="1:11" s="122" customFormat="1">
      <c r="A4730" s="138" t="s">
        <v>2626</v>
      </c>
      <c r="B4730" s="139">
        <v>104000</v>
      </c>
      <c r="C4730" s="159">
        <f t="shared" si="174"/>
        <v>1456000</v>
      </c>
      <c r="D4730" s="129">
        <f t="shared" si="173"/>
        <v>101920</v>
      </c>
      <c r="E4730" s="141" t="s">
        <v>7184</v>
      </c>
      <c r="F4730" s="131"/>
      <c r="G4730" s="126"/>
      <c r="H4730" s="126"/>
      <c r="I4730" s="126"/>
      <c r="J4730" s="126"/>
      <c r="K4730" s="126"/>
    </row>
    <row r="4731" spans="1:11" s="122" customFormat="1">
      <c r="A4731" s="138" t="s">
        <v>2627</v>
      </c>
      <c r="B4731" s="139">
        <v>105000</v>
      </c>
      <c r="C4731" s="159">
        <f t="shared" si="174"/>
        <v>1470000</v>
      </c>
      <c r="D4731" s="129">
        <f t="shared" si="173"/>
        <v>102900</v>
      </c>
      <c r="E4731" s="141" t="s">
        <v>7184</v>
      </c>
      <c r="F4731" s="131"/>
      <c r="G4731" s="126"/>
      <c r="H4731" s="126"/>
      <c r="I4731" s="126"/>
      <c r="J4731" s="126"/>
      <c r="K4731" s="126"/>
    </row>
    <row r="4732" spans="1:11" s="122" customFormat="1">
      <c r="A4732" s="138" t="s">
        <v>2628</v>
      </c>
      <c r="B4732" s="139">
        <v>106000</v>
      </c>
      <c r="C4732" s="159">
        <f t="shared" si="174"/>
        <v>1484000</v>
      </c>
      <c r="D4732" s="129">
        <f t="shared" si="173"/>
        <v>103880</v>
      </c>
      <c r="E4732" s="141" t="s">
        <v>7184</v>
      </c>
      <c r="F4732" s="131"/>
      <c r="G4732" s="126"/>
      <c r="H4732" s="126"/>
      <c r="I4732" s="126"/>
      <c r="J4732" s="126"/>
      <c r="K4732" s="126"/>
    </row>
    <row r="4733" spans="1:11" s="122" customFormat="1">
      <c r="A4733" s="138" t="s">
        <v>2629</v>
      </c>
      <c r="B4733" s="139">
        <v>107000</v>
      </c>
      <c r="C4733" s="159">
        <f t="shared" si="174"/>
        <v>1498000</v>
      </c>
      <c r="D4733" s="129">
        <f t="shared" si="173"/>
        <v>104860</v>
      </c>
      <c r="E4733" s="141" t="s">
        <v>7184</v>
      </c>
      <c r="F4733" s="131"/>
      <c r="G4733" s="126"/>
      <c r="H4733" s="126"/>
      <c r="I4733" s="126"/>
      <c r="J4733" s="126"/>
      <c r="K4733" s="126"/>
    </row>
    <row r="4734" spans="1:11" s="122" customFormat="1">
      <c r="A4734" s="138" t="s">
        <v>2630</v>
      </c>
      <c r="B4734" s="139">
        <v>108000</v>
      </c>
      <c r="C4734" s="159">
        <f t="shared" si="174"/>
        <v>1512000</v>
      </c>
      <c r="D4734" s="129">
        <f t="shared" si="173"/>
        <v>105840</v>
      </c>
      <c r="E4734" s="141" t="s">
        <v>7184</v>
      </c>
      <c r="F4734" s="131"/>
      <c r="G4734" s="126"/>
      <c r="H4734" s="126"/>
      <c r="I4734" s="126"/>
      <c r="J4734" s="126"/>
      <c r="K4734" s="126"/>
    </row>
    <row r="4735" spans="1:11" s="122" customFormat="1">
      <c r="A4735" s="138" t="s">
        <v>2631</v>
      </c>
      <c r="B4735" s="139">
        <v>109000</v>
      </c>
      <c r="C4735" s="159">
        <f t="shared" si="174"/>
        <v>1526000</v>
      </c>
      <c r="D4735" s="129">
        <f t="shared" si="173"/>
        <v>106820</v>
      </c>
      <c r="E4735" s="141" t="s">
        <v>7184</v>
      </c>
      <c r="F4735" s="131"/>
      <c r="G4735" s="126"/>
      <c r="H4735" s="126"/>
      <c r="I4735" s="126"/>
      <c r="J4735" s="126"/>
      <c r="K4735" s="126"/>
    </row>
    <row r="4736" spans="1:11" s="122" customFormat="1">
      <c r="A4736" s="138" t="s">
        <v>2632</v>
      </c>
      <c r="B4736" s="139">
        <v>110000</v>
      </c>
      <c r="C4736" s="159">
        <f t="shared" si="174"/>
        <v>1540000</v>
      </c>
      <c r="D4736" s="129">
        <f t="shared" si="173"/>
        <v>107800</v>
      </c>
      <c r="E4736" s="141" t="s">
        <v>7184</v>
      </c>
      <c r="F4736" s="131"/>
      <c r="G4736" s="126"/>
      <c r="H4736" s="126"/>
      <c r="I4736" s="126"/>
      <c r="J4736" s="126"/>
      <c r="K4736" s="126"/>
    </row>
    <row r="4737" spans="1:11" s="122" customFormat="1">
      <c r="A4737" s="138" t="s">
        <v>2633</v>
      </c>
      <c r="B4737" s="139">
        <v>111000</v>
      </c>
      <c r="C4737" s="159">
        <f t="shared" si="174"/>
        <v>1554000</v>
      </c>
      <c r="D4737" s="129">
        <f t="shared" si="173"/>
        <v>108780</v>
      </c>
      <c r="E4737" s="141" t="s">
        <v>7184</v>
      </c>
      <c r="F4737" s="131"/>
      <c r="G4737" s="126"/>
      <c r="H4737" s="126"/>
      <c r="I4737" s="126"/>
      <c r="J4737" s="126"/>
      <c r="K4737" s="126"/>
    </row>
    <row r="4738" spans="1:11" s="122" customFormat="1">
      <c r="A4738" s="138" t="s">
        <v>2634</v>
      </c>
      <c r="B4738" s="139">
        <v>112000</v>
      </c>
      <c r="C4738" s="159">
        <f t="shared" si="174"/>
        <v>1568000</v>
      </c>
      <c r="D4738" s="129">
        <f t="shared" si="173"/>
        <v>109760</v>
      </c>
      <c r="E4738" s="141" t="s">
        <v>7184</v>
      </c>
      <c r="F4738" s="131"/>
      <c r="G4738" s="126"/>
      <c r="H4738" s="126"/>
      <c r="I4738" s="126"/>
      <c r="J4738" s="126"/>
      <c r="K4738" s="126"/>
    </row>
    <row r="4739" spans="1:11" s="122" customFormat="1">
      <c r="A4739" s="138" t="s">
        <v>2635</v>
      </c>
      <c r="B4739" s="139">
        <v>113000</v>
      </c>
      <c r="C4739" s="159">
        <f t="shared" si="174"/>
        <v>1582000</v>
      </c>
      <c r="D4739" s="129">
        <f t="shared" si="173"/>
        <v>110740</v>
      </c>
      <c r="E4739" s="141" t="s">
        <v>7184</v>
      </c>
      <c r="F4739" s="131"/>
      <c r="G4739" s="126"/>
      <c r="H4739" s="126"/>
      <c r="I4739" s="126"/>
      <c r="J4739" s="126"/>
      <c r="K4739" s="126"/>
    </row>
    <row r="4740" spans="1:11" s="122" customFormat="1">
      <c r="A4740" s="138" t="s">
        <v>2636</v>
      </c>
      <c r="B4740" s="139">
        <v>114000</v>
      </c>
      <c r="C4740" s="159">
        <f t="shared" si="174"/>
        <v>1596000</v>
      </c>
      <c r="D4740" s="129">
        <f t="shared" si="173"/>
        <v>111720</v>
      </c>
      <c r="E4740" s="141" t="s">
        <v>7184</v>
      </c>
      <c r="F4740" s="131"/>
      <c r="G4740" s="126"/>
      <c r="H4740" s="126"/>
      <c r="I4740" s="126"/>
      <c r="J4740" s="126"/>
      <c r="K4740" s="126"/>
    </row>
    <row r="4741" spans="1:11" s="122" customFormat="1">
      <c r="A4741" s="138" t="s">
        <v>2637</v>
      </c>
      <c r="B4741" s="139">
        <v>115000</v>
      </c>
      <c r="C4741" s="159">
        <f t="shared" si="174"/>
        <v>1610000</v>
      </c>
      <c r="D4741" s="129">
        <f t="shared" si="173"/>
        <v>112700</v>
      </c>
      <c r="E4741" s="141" t="s">
        <v>7184</v>
      </c>
      <c r="F4741" s="131"/>
      <c r="G4741" s="126"/>
      <c r="H4741" s="126"/>
      <c r="I4741" s="126"/>
      <c r="J4741" s="126"/>
      <c r="K4741" s="126"/>
    </row>
    <row r="4742" spans="1:11" s="122" customFormat="1">
      <c r="A4742" s="138" t="s">
        <v>2638</v>
      </c>
      <c r="B4742" s="139">
        <v>116000</v>
      </c>
      <c r="C4742" s="159">
        <f t="shared" si="174"/>
        <v>1624000</v>
      </c>
      <c r="D4742" s="129">
        <f t="shared" si="173"/>
        <v>113680</v>
      </c>
      <c r="E4742" s="141" t="s">
        <v>7184</v>
      </c>
      <c r="F4742" s="131"/>
      <c r="G4742" s="126"/>
      <c r="H4742" s="126"/>
      <c r="I4742" s="126"/>
      <c r="J4742" s="126"/>
      <c r="K4742" s="126"/>
    </row>
    <row r="4743" spans="1:11" s="122" customFormat="1">
      <c r="A4743" s="138" t="s">
        <v>2639</v>
      </c>
      <c r="B4743" s="139">
        <v>117000</v>
      </c>
      <c r="C4743" s="159">
        <f t="shared" si="174"/>
        <v>1638000</v>
      </c>
      <c r="D4743" s="129">
        <f t="shared" si="173"/>
        <v>114660</v>
      </c>
      <c r="E4743" s="141" t="s">
        <v>7184</v>
      </c>
      <c r="F4743" s="131"/>
      <c r="G4743" s="126"/>
      <c r="H4743" s="126"/>
      <c r="I4743" s="126"/>
      <c r="J4743" s="126"/>
      <c r="K4743" s="126"/>
    </row>
    <row r="4744" spans="1:11" s="122" customFormat="1">
      <c r="A4744" s="138" t="s">
        <v>2640</v>
      </c>
      <c r="B4744" s="139">
        <v>118000</v>
      </c>
      <c r="C4744" s="159">
        <f t="shared" si="174"/>
        <v>1652000</v>
      </c>
      <c r="D4744" s="129">
        <f t="shared" si="173"/>
        <v>115640</v>
      </c>
      <c r="E4744" s="141" t="s">
        <v>7184</v>
      </c>
      <c r="F4744" s="131"/>
      <c r="G4744" s="126"/>
      <c r="H4744" s="126"/>
      <c r="I4744" s="126"/>
      <c r="J4744" s="126"/>
      <c r="K4744" s="126"/>
    </row>
    <row r="4745" spans="1:11" s="122" customFormat="1">
      <c r="A4745" s="138" t="s">
        <v>2641</v>
      </c>
      <c r="B4745" s="139">
        <v>119000</v>
      </c>
      <c r="C4745" s="159">
        <f t="shared" si="174"/>
        <v>1666000</v>
      </c>
      <c r="D4745" s="129">
        <f t="shared" si="173"/>
        <v>116620</v>
      </c>
      <c r="E4745" s="141" t="s">
        <v>7184</v>
      </c>
      <c r="F4745" s="131"/>
      <c r="G4745" s="126"/>
      <c r="H4745" s="126"/>
      <c r="I4745" s="126"/>
      <c r="J4745" s="126"/>
      <c r="K4745" s="126"/>
    </row>
    <row r="4746" spans="1:11" s="122" customFormat="1">
      <c r="A4746" s="138" t="s">
        <v>2642</v>
      </c>
      <c r="B4746" s="139">
        <v>120000</v>
      </c>
      <c r="C4746" s="159">
        <f t="shared" si="174"/>
        <v>1680000</v>
      </c>
      <c r="D4746" s="129">
        <f t="shared" si="173"/>
        <v>117600</v>
      </c>
      <c r="E4746" s="141" t="s">
        <v>7184</v>
      </c>
      <c r="F4746" s="131"/>
      <c r="G4746" s="126"/>
      <c r="H4746" s="126"/>
      <c r="I4746" s="126"/>
      <c r="J4746" s="126"/>
      <c r="K4746" s="126"/>
    </row>
    <row r="4747" spans="1:11" s="122" customFormat="1">
      <c r="A4747" s="138" t="s">
        <v>2643</v>
      </c>
      <c r="B4747" s="139">
        <v>121000</v>
      </c>
      <c r="C4747" s="159">
        <f t="shared" si="174"/>
        <v>1694000</v>
      </c>
      <c r="D4747" s="129">
        <f t="shared" si="173"/>
        <v>118580</v>
      </c>
      <c r="E4747" s="141" t="s">
        <v>7184</v>
      </c>
      <c r="F4747" s="131"/>
      <c r="G4747" s="126"/>
      <c r="H4747" s="126"/>
      <c r="I4747" s="126"/>
      <c r="J4747" s="126"/>
      <c r="K4747" s="126"/>
    </row>
    <row r="4748" spans="1:11" s="122" customFormat="1">
      <c r="A4748" s="138" t="s">
        <v>2644</v>
      </c>
      <c r="B4748" s="139">
        <v>122000</v>
      </c>
      <c r="C4748" s="159">
        <f t="shared" si="174"/>
        <v>1708000</v>
      </c>
      <c r="D4748" s="129">
        <f t="shared" si="173"/>
        <v>119560</v>
      </c>
      <c r="E4748" s="141" t="s">
        <v>7184</v>
      </c>
      <c r="F4748" s="131"/>
      <c r="G4748" s="126"/>
      <c r="H4748" s="126"/>
      <c r="I4748" s="126"/>
      <c r="J4748" s="126"/>
      <c r="K4748" s="126"/>
    </row>
    <row r="4749" spans="1:11" s="122" customFormat="1">
      <c r="A4749" s="138" t="s">
        <v>2645</v>
      </c>
      <c r="B4749" s="139">
        <v>123000</v>
      </c>
      <c r="C4749" s="159">
        <f t="shared" si="174"/>
        <v>1722000</v>
      </c>
      <c r="D4749" s="129">
        <f t="shared" si="173"/>
        <v>120540</v>
      </c>
      <c r="E4749" s="141" t="s">
        <v>7184</v>
      </c>
      <c r="F4749" s="131"/>
      <c r="G4749" s="126"/>
      <c r="H4749" s="126"/>
      <c r="I4749" s="126"/>
      <c r="J4749" s="126"/>
      <c r="K4749" s="126"/>
    </row>
    <row r="4750" spans="1:11" s="122" customFormat="1">
      <c r="A4750" s="138" t="s">
        <v>2646</v>
      </c>
      <c r="B4750" s="139">
        <v>124000</v>
      </c>
      <c r="C4750" s="159">
        <f t="shared" si="174"/>
        <v>1736000</v>
      </c>
      <c r="D4750" s="129">
        <f t="shared" si="173"/>
        <v>121520</v>
      </c>
      <c r="E4750" s="141" t="s">
        <v>7184</v>
      </c>
      <c r="F4750" s="131"/>
      <c r="G4750" s="126"/>
      <c r="H4750" s="126"/>
      <c r="I4750" s="126"/>
      <c r="J4750" s="126"/>
      <c r="K4750" s="126"/>
    </row>
    <row r="4751" spans="1:11" s="122" customFormat="1">
      <c r="A4751" s="138" t="s">
        <v>2647</v>
      </c>
      <c r="B4751" s="139">
        <v>125000</v>
      </c>
      <c r="C4751" s="159">
        <f t="shared" si="174"/>
        <v>1750000</v>
      </c>
      <c r="D4751" s="129">
        <f t="shared" si="173"/>
        <v>122500</v>
      </c>
      <c r="E4751" s="141" t="s">
        <v>7184</v>
      </c>
      <c r="F4751" s="131"/>
      <c r="G4751" s="126"/>
      <c r="H4751" s="126"/>
      <c r="I4751" s="126"/>
      <c r="J4751" s="126"/>
      <c r="K4751" s="126"/>
    </row>
    <row r="4752" spans="1:11" s="122" customFormat="1">
      <c r="A4752" s="138" t="s">
        <v>2648</v>
      </c>
      <c r="B4752" s="139">
        <v>126000</v>
      </c>
      <c r="C4752" s="159">
        <f t="shared" si="174"/>
        <v>1764000</v>
      </c>
      <c r="D4752" s="129">
        <f t="shared" si="173"/>
        <v>123480</v>
      </c>
      <c r="E4752" s="141" t="s">
        <v>7184</v>
      </c>
      <c r="F4752" s="131"/>
      <c r="G4752" s="126"/>
      <c r="H4752" s="126"/>
      <c r="I4752" s="126"/>
      <c r="J4752" s="126"/>
      <c r="K4752" s="126"/>
    </row>
    <row r="4753" spans="1:11" s="122" customFormat="1">
      <c r="A4753" s="138" t="s">
        <v>2649</v>
      </c>
      <c r="B4753" s="139">
        <v>127000</v>
      </c>
      <c r="C4753" s="159">
        <f t="shared" si="174"/>
        <v>1778000</v>
      </c>
      <c r="D4753" s="129">
        <f t="shared" si="173"/>
        <v>124460</v>
      </c>
      <c r="E4753" s="141" t="s">
        <v>7184</v>
      </c>
      <c r="F4753" s="131"/>
      <c r="G4753" s="126"/>
      <c r="H4753" s="126"/>
      <c r="I4753" s="126"/>
      <c r="J4753" s="126"/>
      <c r="K4753" s="126"/>
    </row>
    <row r="4754" spans="1:11" s="122" customFormat="1">
      <c r="A4754" s="138" t="s">
        <v>2650</v>
      </c>
      <c r="B4754" s="139">
        <v>128000</v>
      </c>
      <c r="C4754" s="159">
        <f t="shared" si="174"/>
        <v>1792000</v>
      </c>
      <c r="D4754" s="129">
        <f t="shared" si="173"/>
        <v>125440</v>
      </c>
      <c r="E4754" s="141" t="s">
        <v>7184</v>
      </c>
      <c r="F4754" s="131"/>
      <c r="G4754" s="126"/>
      <c r="H4754" s="126"/>
      <c r="I4754" s="126"/>
      <c r="J4754" s="126"/>
      <c r="K4754" s="126"/>
    </row>
    <row r="4755" spans="1:11" s="122" customFormat="1">
      <c r="A4755" s="138" t="s">
        <v>2651</v>
      </c>
      <c r="B4755" s="139">
        <v>129000</v>
      </c>
      <c r="C4755" s="159">
        <f t="shared" si="174"/>
        <v>1806000</v>
      </c>
      <c r="D4755" s="129">
        <f t="shared" si="173"/>
        <v>126420</v>
      </c>
      <c r="E4755" s="141" t="s">
        <v>7184</v>
      </c>
      <c r="F4755" s="131"/>
      <c r="G4755" s="126"/>
      <c r="H4755" s="126"/>
      <c r="I4755" s="126"/>
      <c r="J4755" s="126"/>
      <c r="K4755" s="126"/>
    </row>
    <row r="4756" spans="1:11" s="122" customFormat="1">
      <c r="A4756" s="138" t="s">
        <v>2652</v>
      </c>
      <c r="B4756" s="139">
        <v>130000</v>
      </c>
      <c r="C4756" s="159">
        <f t="shared" si="174"/>
        <v>1820000</v>
      </c>
      <c r="D4756" s="129">
        <f t="shared" ref="D4756:D4819" si="175">SUM($G$3)*(B4756*0.001)</f>
        <v>127400</v>
      </c>
      <c r="E4756" s="141" t="s">
        <v>7184</v>
      </c>
      <c r="F4756" s="131"/>
      <c r="G4756" s="126"/>
      <c r="H4756" s="126"/>
      <c r="I4756" s="126"/>
      <c r="J4756" s="126"/>
      <c r="K4756" s="126"/>
    </row>
    <row r="4757" spans="1:11" s="122" customFormat="1">
      <c r="A4757" s="138" t="s">
        <v>2653</v>
      </c>
      <c r="B4757" s="139">
        <v>131000</v>
      </c>
      <c r="C4757" s="159">
        <f t="shared" ref="C4757:C4820" si="176">SUM(C4756)+14000</f>
        <v>1834000</v>
      </c>
      <c r="D4757" s="129">
        <f t="shared" si="175"/>
        <v>128380</v>
      </c>
      <c r="E4757" s="141" t="s">
        <v>7184</v>
      </c>
      <c r="F4757" s="131"/>
      <c r="G4757" s="126"/>
      <c r="H4757" s="126"/>
      <c r="I4757" s="126"/>
      <c r="J4757" s="126"/>
      <c r="K4757" s="126"/>
    </row>
    <row r="4758" spans="1:11" s="122" customFormat="1">
      <c r="A4758" s="138" t="s">
        <v>2654</v>
      </c>
      <c r="B4758" s="139">
        <v>132000</v>
      </c>
      <c r="C4758" s="159">
        <f t="shared" si="176"/>
        <v>1848000</v>
      </c>
      <c r="D4758" s="129">
        <f t="shared" si="175"/>
        <v>129360</v>
      </c>
      <c r="E4758" s="141" t="s">
        <v>7184</v>
      </c>
      <c r="F4758" s="131"/>
      <c r="G4758" s="126"/>
      <c r="H4758" s="126"/>
      <c r="I4758" s="126"/>
      <c r="J4758" s="126"/>
      <c r="K4758" s="126"/>
    </row>
    <row r="4759" spans="1:11" s="122" customFormat="1">
      <c r="A4759" s="138" t="s">
        <v>2655</v>
      </c>
      <c r="B4759" s="139">
        <v>133000</v>
      </c>
      <c r="C4759" s="159">
        <f t="shared" si="176"/>
        <v>1862000</v>
      </c>
      <c r="D4759" s="129">
        <f t="shared" si="175"/>
        <v>130340</v>
      </c>
      <c r="E4759" s="141" t="s">
        <v>7184</v>
      </c>
      <c r="F4759" s="131"/>
      <c r="G4759" s="126"/>
      <c r="H4759" s="126"/>
      <c r="I4759" s="126"/>
      <c r="J4759" s="126"/>
      <c r="K4759" s="126"/>
    </row>
    <row r="4760" spans="1:11" s="122" customFormat="1">
      <c r="A4760" s="138" t="s">
        <v>2656</v>
      </c>
      <c r="B4760" s="139">
        <v>134000</v>
      </c>
      <c r="C4760" s="159">
        <f t="shared" si="176"/>
        <v>1876000</v>
      </c>
      <c r="D4760" s="129">
        <f t="shared" si="175"/>
        <v>131320</v>
      </c>
      <c r="E4760" s="141" t="s">
        <v>7184</v>
      </c>
      <c r="F4760" s="131"/>
      <c r="G4760" s="126"/>
      <c r="H4760" s="126"/>
      <c r="I4760" s="126"/>
      <c r="J4760" s="126"/>
      <c r="K4760" s="126"/>
    </row>
    <row r="4761" spans="1:11" s="122" customFormat="1">
      <c r="A4761" s="138" t="s">
        <v>2657</v>
      </c>
      <c r="B4761" s="139">
        <v>135000</v>
      </c>
      <c r="C4761" s="159">
        <f t="shared" si="176"/>
        <v>1890000</v>
      </c>
      <c r="D4761" s="129">
        <f t="shared" si="175"/>
        <v>132300</v>
      </c>
      <c r="E4761" s="141" t="s">
        <v>7184</v>
      </c>
      <c r="F4761" s="131"/>
      <c r="G4761" s="126"/>
      <c r="H4761" s="126"/>
      <c r="I4761" s="126"/>
      <c r="J4761" s="126"/>
      <c r="K4761" s="126"/>
    </row>
    <row r="4762" spans="1:11" s="122" customFormat="1">
      <c r="A4762" s="138" t="s">
        <v>2658</v>
      </c>
      <c r="B4762" s="139">
        <v>136000</v>
      </c>
      <c r="C4762" s="159">
        <f t="shared" si="176"/>
        <v>1904000</v>
      </c>
      <c r="D4762" s="129">
        <f t="shared" si="175"/>
        <v>133280</v>
      </c>
      <c r="E4762" s="141" t="s">
        <v>7184</v>
      </c>
      <c r="F4762" s="131"/>
      <c r="G4762" s="126"/>
      <c r="H4762" s="126"/>
      <c r="I4762" s="126"/>
      <c r="J4762" s="126"/>
      <c r="K4762" s="126"/>
    </row>
    <row r="4763" spans="1:11" s="122" customFormat="1">
      <c r="A4763" s="138" t="s">
        <v>2659</v>
      </c>
      <c r="B4763" s="139">
        <v>137000</v>
      </c>
      <c r="C4763" s="159">
        <f t="shared" si="176"/>
        <v>1918000</v>
      </c>
      <c r="D4763" s="129">
        <f t="shared" si="175"/>
        <v>134260</v>
      </c>
      <c r="E4763" s="141" t="s">
        <v>7184</v>
      </c>
      <c r="F4763" s="131"/>
      <c r="G4763" s="126"/>
      <c r="H4763" s="126"/>
      <c r="I4763" s="126"/>
      <c r="J4763" s="126"/>
      <c r="K4763" s="126"/>
    </row>
    <row r="4764" spans="1:11" s="122" customFormat="1">
      <c r="A4764" s="138" t="s">
        <v>2660</v>
      </c>
      <c r="B4764" s="139">
        <v>138000</v>
      </c>
      <c r="C4764" s="159">
        <f t="shared" si="176"/>
        <v>1932000</v>
      </c>
      <c r="D4764" s="129">
        <f t="shared" si="175"/>
        <v>135240</v>
      </c>
      <c r="E4764" s="141" t="s">
        <v>7184</v>
      </c>
      <c r="F4764" s="131"/>
      <c r="G4764" s="126"/>
      <c r="H4764" s="126"/>
      <c r="I4764" s="126"/>
      <c r="J4764" s="126"/>
      <c r="K4764" s="126"/>
    </row>
    <row r="4765" spans="1:11" s="122" customFormat="1">
      <c r="A4765" s="138" t="s">
        <v>2661</v>
      </c>
      <c r="B4765" s="139">
        <v>139000</v>
      </c>
      <c r="C4765" s="159">
        <f t="shared" si="176"/>
        <v>1946000</v>
      </c>
      <c r="D4765" s="129">
        <f t="shared" si="175"/>
        <v>136220</v>
      </c>
      <c r="E4765" s="141" t="s">
        <v>7184</v>
      </c>
      <c r="F4765" s="131"/>
      <c r="G4765" s="126"/>
      <c r="H4765" s="126"/>
      <c r="I4765" s="126"/>
      <c r="J4765" s="126"/>
      <c r="K4765" s="126"/>
    </row>
    <row r="4766" spans="1:11" s="122" customFormat="1">
      <c r="A4766" s="138" t="s">
        <v>2662</v>
      </c>
      <c r="B4766" s="139">
        <v>140000</v>
      </c>
      <c r="C4766" s="159">
        <f t="shared" si="176"/>
        <v>1960000</v>
      </c>
      <c r="D4766" s="129">
        <f t="shared" si="175"/>
        <v>137200</v>
      </c>
      <c r="E4766" s="141" t="s">
        <v>7184</v>
      </c>
      <c r="F4766" s="131"/>
      <c r="G4766" s="126"/>
      <c r="H4766" s="126"/>
      <c r="I4766" s="126"/>
      <c r="J4766" s="126"/>
      <c r="K4766" s="126"/>
    </row>
    <row r="4767" spans="1:11" s="122" customFormat="1">
      <c r="A4767" s="138" t="s">
        <v>2663</v>
      </c>
      <c r="B4767" s="139">
        <v>141000</v>
      </c>
      <c r="C4767" s="159">
        <f t="shared" si="176"/>
        <v>1974000</v>
      </c>
      <c r="D4767" s="129">
        <f t="shared" si="175"/>
        <v>138180</v>
      </c>
      <c r="E4767" s="141" t="s">
        <v>7184</v>
      </c>
      <c r="F4767" s="131"/>
      <c r="G4767" s="126"/>
      <c r="H4767" s="126"/>
      <c r="I4767" s="126"/>
      <c r="J4767" s="126"/>
      <c r="K4767" s="126"/>
    </row>
    <row r="4768" spans="1:11" s="122" customFormat="1">
      <c r="A4768" s="138" t="s">
        <v>2664</v>
      </c>
      <c r="B4768" s="139">
        <v>142000</v>
      </c>
      <c r="C4768" s="159">
        <f t="shared" si="176"/>
        <v>1988000</v>
      </c>
      <c r="D4768" s="129">
        <f t="shared" si="175"/>
        <v>139160</v>
      </c>
      <c r="E4768" s="141" t="s">
        <v>7184</v>
      </c>
      <c r="F4768" s="131"/>
      <c r="G4768" s="126"/>
      <c r="H4768" s="126"/>
      <c r="I4768" s="126"/>
      <c r="J4768" s="126"/>
      <c r="K4768" s="126"/>
    </row>
    <row r="4769" spans="1:11" s="122" customFormat="1">
      <c r="A4769" s="138" t="s">
        <v>2665</v>
      </c>
      <c r="B4769" s="139">
        <v>143000</v>
      </c>
      <c r="C4769" s="159">
        <f t="shared" si="176"/>
        <v>2002000</v>
      </c>
      <c r="D4769" s="129">
        <f t="shared" si="175"/>
        <v>140140</v>
      </c>
      <c r="E4769" s="141" t="s">
        <v>7184</v>
      </c>
      <c r="F4769" s="131"/>
      <c r="G4769" s="126"/>
      <c r="H4769" s="126"/>
      <c r="I4769" s="126"/>
      <c r="J4769" s="126"/>
      <c r="K4769" s="126"/>
    </row>
    <row r="4770" spans="1:11" s="122" customFormat="1">
      <c r="A4770" s="138" t="s">
        <v>2666</v>
      </c>
      <c r="B4770" s="139">
        <v>144000</v>
      </c>
      <c r="C4770" s="159">
        <f t="shared" si="176"/>
        <v>2016000</v>
      </c>
      <c r="D4770" s="129">
        <f t="shared" si="175"/>
        <v>141120</v>
      </c>
      <c r="E4770" s="141" t="s">
        <v>7184</v>
      </c>
      <c r="F4770" s="131"/>
      <c r="G4770" s="126"/>
      <c r="H4770" s="126"/>
      <c r="I4770" s="126"/>
      <c r="J4770" s="126"/>
      <c r="K4770" s="126"/>
    </row>
    <row r="4771" spans="1:11" s="122" customFormat="1">
      <c r="A4771" s="138" t="s">
        <v>2667</v>
      </c>
      <c r="B4771" s="139">
        <v>145000</v>
      </c>
      <c r="C4771" s="159">
        <f t="shared" si="176"/>
        <v>2030000</v>
      </c>
      <c r="D4771" s="129">
        <f t="shared" si="175"/>
        <v>142100</v>
      </c>
      <c r="E4771" s="141" t="s">
        <v>7184</v>
      </c>
      <c r="F4771" s="131"/>
      <c r="G4771" s="126"/>
      <c r="H4771" s="126"/>
      <c r="I4771" s="126"/>
      <c r="J4771" s="126"/>
      <c r="K4771" s="126"/>
    </row>
    <row r="4772" spans="1:11" s="122" customFormat="1">
      <c r="A4772" s="138" t="s">
        <v>2668</v>
      </c>
      <c r="B4772" s="139">
        <v>146000</v>
      </c>
      <c r="C4772" s="159">
        <f t="shared" si="176"/>
        <v>2044000</v>
      </c>
      <c r="D4772" s="129">
        <f t="shared" si="175"/>
        <v>143080</v>
      </c>
      <c r="E4772" s="141" t="s">
        <v>7184</v>
      </c>
      <c r="F4772" s="131"/>
      <c r="G4772" s="126"/>
      <c r="H4772" s="126"/>
      <c r="I4772" s="126"/>
      <c r="J4772" s="126"/>
      <c r="K4772" s="126"/>
    </row>
    <row r="4773" spans="1:11" s="122" customFormat="1">
      <c r="A4773" s="138" t="s">
        <v>2669</v>
      </c>
      <c r="B4773" s="139">
        <v>147000</v>
      </c>
      <c r="C4773" s="159">
        <f t="shared" si="176"/>
        <v>2058000</v>
      </c>
      <c r="D4773" s="129">
        <f t="shared" si="175"/>
        <v>144060</v>
      </c>
      <c r="E4773" s="141" t="s">
        <v>7184</v>
      </c>
      <c r="F4773" s="131"/>
      <c r="G4773" s="126"/>
      <c r="H4773" s="126"/>
      <c r="I4773" s="126"/>
      <c r="J4773" s="126"/>
      <c r="K4773" s="126"/>
    </row>
    <row r="4774" spans="1:11" s="122" customFormat="1">
      <c r="A4774" s="138" t="s">
        <v>2670</v>
      </c>
      <c r="B4774" s="139">
        <v>148000</v>
      </c>
      <c r="C4774" s="159">
        <f t="shared" si="176"/>
        <v>2072000</v>
      </c>
      <c r="D4774" s="129">
        <f t="shared" si="175"/>
        <v>145040</v>
      </c>
      <c r="E4774" s="141" t="s">
        <v>7184</v>
      </c>
      <c r="F4774" s="131"/>
      <c r="G4774" s="126"/>
      <c r="H4774" s="126"/>
      <c r="I4774" s="126"/>
      <c r="J4774" s="126"/>
      <c r="K4774" s="126"/>
    </row>
    <row r="4775" spans="1:11" s="122" customFormat="1">
      <c r="A4775" s="138" t="s">
        <v>2671</v>
      </c>
      <c r="B4775" s="139">
        <v>149000</v>
      </c>
      <c r="C4775" s="159">
        <f t="shared" si="176"/>
        <v>2086000</v>
      </c>
      <c r="D4775" s="129">
        <f t="shared" si="175"/>
        <v>146020</v>
      </c>
      <c r="E4775" s="141" t="s">
        <v>7184</v>
      </c>
      <c r="F4775" s="131"/>
      <c r="G4775" s="126"/>
      <c r="H4775" s="126"/>
      <c r="I4775" s="126"/>
      <c r="J4775" s="126"/>
      <c r="K4775" s="126"/>
    </row>
    <row r="4776" spans="1:11" s="122" customFormat="1">
      <c r="A4776" s="138" t="s">
        <v>2672</v>
      </c>
      <c r="B4776" s="139">
        <v>150000</v>
      </c>
      <c r="C4776" s="159">
        <f t="shared" si="176"/>
        <v>2100000</v>
      </c>
      <c r="D4776" s="129">
        <f t="shared" si="175"/>
        <v>147000</v>
      </c>
      <c r="E4776" s="141" t="s">
        <v>7184</v>
      </c>
      <c r="F4776" s="131"/>
      <c r="G4776" s="126"/>
      <c r="H4776" s="126"/>
      <c r="I4776" s="126"/>
      <c r="J4776" s="126"/>
      <c r="K4776" s="126"/>
    </row>
    <row r="4777" spans="1:11" s="122" customFormat="1">
      <c r="A4777" s="138" t="s">
        <v>2673</v>
      </c>
      <c r="B4777" s="139">
        <v>151000</v>
      </c>
      <c r="C4777" s="159">
        <f t="shared" si="176"/>
        <v>2114000</v>
      </c>
      <c r="D4777" s="129">
        <f t="shared" si="175"/>
        <v>147980</v>
      </c>
      <c r="E4777" s="141" t="s">
        <v>7184</v>
      </c>
      <c r="F4777" s="131"/>
      <c r="G4777" s="126"/>
      <c r="H4777" s="126"/>
      <c r="I4777" s="126"/>
      <c r="J4777" s="126"/>
      <c r="K4777" s="126"/>
    </row>
    <row r="4778" spans="1:11" s="122" customFormat="1">
      <c r="A4778" s="138" t="s">
        <v>2674</v>
      </c>
      <c r="B4778" s="139">
        <v>152000</v>
      </c>
      <c r="C4778" s="159">
        <f t="shared" si="176"/>
        <v>2128000</v>
      </c>
      <c r="D4778" s="129">
        <f t="shared" si="175"/>
        <v>148960</v>
      </c>
      <c r="E4778" s="141" t="s">
        <v>7184</v>
      </c>
      <c r="F4778" s="131"/>
      <c r="G4778" s="126"/>
      <c r="H4778" s="126"/>
      <c r="I4778" s="126"/>
      <c r="J4778" s="126"/>
      <c r="K4778" s="126"/>
    </row>
    <row r="4779" spans="1:11" s="122" customFormat="1">
      <c r="A4779" s="138" t="s">
        <v>2675</v>
      </c>
      <c r="B4779" s="139">
        <v>153000</v>
      </c>
      <c r="C4779" s="159">
        <f t="shared" si="176"/>
        <v>2142000</v>
      </c>
      <c r="D4779" s="129">
        <f t="shared" si="175"/>
        <v>149940</v>
      </c>
      <c r="E4779" s="141" t="s">
        <v>7184</v>
      </c>
      <c r="F4779" s="131"/>
      <c r="G4779" s="126"/>
      <c r="H4779" s="126"/>
      <c r="I4779" s="126"/>
      <c r="J4779" s="126"/>
      <c r="K4779" s="126"/>
    </row>
    <row r="4780" spans="1:11" s="122" customFormat="1">
      <c r="A4780" s="138" t="s">
        <v>2676</v>
      </c>
      <c r="B4780" s="139">
        <v>154000</v>
      </c>
      <c r="C4780" s="159">
        <f t="shared" si="176"/>
        <v>2156000</v>
      </c>
      <c r="D4780" s="129">
        <f t="shared" si="175"/>
        <v>150920</v>
      </c>
      <c r="E4780" s="141" t="s">
        <v>7184</v>
      </c>
      <c r="F4780" s="131"/>
      <c r="G4780" s="126"/>
      <c r="H4780" s="126"/>
      <c r="I4780" s="126"/>
      <c r="J4780" s="126"/>
      <c r="K4780" s="126"/>
    </row>
    <row r="4781" spans="1:11" s="122" customFormat="1">
      <c r="A4781" s="138" t="s">
        <v>2677</v>
      </c>
      <c r="B4781" s="139">
        <v>155000</v>
      </c>
      <c r="C4781" s="159">
        <f t="shared" si="176"/>
        <v>2170000</v>
      </c>
      <c r="D4781" s="129">
        <f t="shared" si="175"/>
        <v>151900</v>
      </c>
      <c r="E4781" s="141" t="s">
        <v>7184</v>
      </c>
      <c r="F4781" s="131"/>
      <c r="G4781" s="126"/>
      <c r="H4781" s="126"/>
      <c r="I4781" s="126"/>
      <c r="J4781" s="126"/>
      <c r="K4781" s="126"/>
    </row>
    <row r="4782" spans="1:11" s="122" customFormat="1">
      <c r="A4782" s="138" t="s">
        <v>2678</v>
      </c>
      <c r="B4782" s="139">
        <v>156000</v>
      </c>
      <c r="C4782" s="159">
        <f t="shared" si="176"/>
        <v>2184000</v>
      </c>
      <c r="D4782" s="129">
        <f t="shared" si="175"/>
        <v>152880</v>
      </c>
      <c r="E4782" s="141" t="s">
        <v>7184</v>
      </c>
      <c r="F4782" s="131"/>
      <c r="G4782" s="126"/>
      <c r="H4782" s="126"/>
      <c r="I4782" s="126"/>
      <c r="J4782" s="126"/>
      <c r="K4782" s="126"/>
    </row>
    <row r="4783" spans="1:11" s="122" customFormat="1">
      <c r="A4783" s="138" t="s">
        <v>2679</v>
      </c>
      <c r="B4783" s="139">
        <v>157000</v>
      </c>
      <c r="C4783" s="159">
        <f t="shared" si="176"/>
        <v>2198000</v>
      </c>
      <c r="D4783" s="129">
        <f t="shared" si="175"/>
        <v>153860</v>
      </c>
      <c r="E4783" s="141" t="s">
        <v>7184</v>
      </c>
      <c r="F4783" s="131"/>
      <c r="G4783" s="126"/>
      <c r="H4783" s="126"/>
      <c r="I4783" s="126"/>
      <c r="J4783" s="126"/>
      <c r="K4783" s="126"/>
    </row>
    <row r="4784" spans="1:11" s="122" customFormat="1">
      <c r="A4784" s="138" t="s">
        <v>2680</v>
      </c>
      <c r="B4784" s="139">
        <v>158000</v>
      </c>
      <c r="C4784" s="159">
        <f t="shared" si="176"/>
        <v>2212000</v>
      </c>
      <c r="D4784" s="129">
        <f t="shared" si="175"/>
        <v>154840</v>
      </c>
      <c r="E4784" s="141" t="s">
        <v>7184</v>
      </c>
      <c r="F4784" s="131"/>
      <c r="G4784" s="126"/>
      <c r="H4784" s="126"/>
      <c r="I4784" s="126"/>
      <c r="J4784" s="126"/>
      <c r="K4784" s="126"/>
    </row>
    <row r="4785" spans="1:11" s="122" customFormat="1">
      <c r="A4785" s="138" t="s">
        <v>2681</v>
      </c>
      <c r="B4785" s="139">
        <v>159000</v>
      </c>
      <c r="C4785" s="159">
        <f t="shared" si="176"/>
        <v>2226000</v>
      </c>
      <c r="D4785" s="129">
        <f t="shared" si="175"/>
        <v>155820</v>
      </c>
      <c r="E4785" s="141" t="s">
        <v>7184</v>
      </c>
      <c r="F4785" s="131"/>
      <c r="G4785" s="126"/>
      <c r="H4785" s="126"/>
      <c r="I4785" s="126"/>
      <c r="J4785" s="126"/>
      <c r="K4785" s="126"/>
    </row>
    <row r="4786" spans="1:11" s="122" customFormat="1">
      <c r="A4786" s="138" t="s">
        <v>2682</v>
      </c>
      <c r="B4786" s="139">
        <v>160000</v>
      </c>
      <c r="C4786" s="159">
        <f t="shared" si="176"/>
        <v>2240000</v>
      </c>
      <c r="D4786" s="129">
        <f t="shared" si="175"/>
        <v>156800</v>
      </c>
      <c r="E4786" s="141" t="s">
        <v>7184</v>
      </c>
      <c r="F4786" s="131"/>
      <c r="G4786" s="126"/>
      <c r="H4786" s="126"/>
      <c r="I4786" s="126"/>
      <c r="J4786" s="126"/>
      <c r="K4786" s="126"/>
    </row>
    <row r="4787" spans="1:11" s="122" customFormat="1">
      <c r="A4787" s="138" t="s">
        <v>2683</v>
      </c>
      <c r="B4787" s="139">
        <v>161000</v>
      </c>
      <c r="C4787" s="159">
        <f t="shared" si="176"/>
        <v>2254000</v>
      </c>
      <c r="D4787" s="129">
        <f t="shared" si="175"/>
        <v>157780</v>
      </c>
      <c r="E4787" s="141" t="s">
        <v>7184</v>
      </c>
      <c r="F4787" s="131"/>
      <c r="G4787" s="126"/>
      <c r="H4787" s="126"/>
      <c r="I4787" s="126"/>
      <c r="J4787" s="126"/>
      <c r="K4787" s="126"/>
    </row>
    <row r="4788" spans="1:11" s="122" customFormat="1">
      <c r="A4788" s="138" t="s">
        <v>2684</v>
      </c>
      <c r="B4788" s="139">
        <v>162000</v>
      </c>
      <c r="C4788" s="159">
        <f t="shared" si="176"/>
        <v>2268000</v>
      </c>
      <c r="D4788" s="129">
        <f t="shared" si="175"/>
        <v>158760</v>
      </c>
      <c r="E4788" s="141" t="s">
        <v>7184</v>
      </c>
      <c r="F4788" s="131"/>
      <c r="G4788" s="126"/>
      <c r="H4788" s="126"/>
      <c r="I4788" s="126"/>
      <c r="J4788" s="126"/>
      <c r="K4788" s="126"/>
    </row>
    <row r="4789" spans="1:11" s="122" customFormat="1">
      <c r="A4789" s="138" t="s">
        <v>2685</v>
      </c>
      <c r="B4789" s="139">
        <v>163000</v>
      </c>
      <c r="C4789" s="159">
        <f t="shared" si="176"/>
        <v>2282000</v>
      </c>
      <c r="D4789" s="129">
        <f t="shared" si="175"/>
        <v>159740</v>
      </c>
      <c r="E4789" s="141" t="s">
        <v>7184</v>
      </c>
      <c r="F4789" s="131"/>
      <c r="G4789" s="126"/>
      <c r="H4789" s="126"/>
      <c r="I4789" s="126"/>
      <c r="J4789" s="126"/>
      <c r="K4789" s="126"/>
    </row>
    <row r="4790" spans="1:11" s="122" customFormat="1">
      <c r="A4790" s="138" t="s">
        <v>2686</v>
      </c>
      <c r="B4790" s="139">
        <v>164000</v>
      </c>
      <c r="C4790" s="159">
        <f t="shared" si="176"/>
        <v>2296000</v>
      </c>
      <c r="D4790" s="129">
        <f t="shared" si="175"/>
        <v>160720</v>
      </c>
      <c r="E4790" s="141" t="s">
        <v>7184</v>
      </c>
      <c r="F4790" s="131"/>
      <c r="G4790" s="126"/>
      <c r="H4790" s="126"/>
      <c r="I4790" s="126"/>
      <c r="J4790" s="126"/>
      <c r="K4790" s="126"/>
    </row>
    <row r="4791" spans="1:11" s="122" customFormat="1">
      <c r="A4791" s="138" t="s">
        <v>2687</v>
      </c>
      <c r="B4791" s="139">
        <v>165000</v>
      </c>
      <c r="C4791" s="159">
        <f t="shared" si="176"/>
        <v>2310000</v>
      </c>
      <c r="D4791" s="129">
        <f t="shared" si="175"/>
        <v>161700</v>
      </c>
      <c r="E4791" s="141" t="s">
        <v>7184</v>
      </c>
      <c r="F4791" s="131"/>
      <c r="G4791" s="126"/>
      <c r="H4791" s="126"/>
      <c r="I4791" s="126"/>
      <c r="J4791" s="126"/>
      <c r="K4791" s="126"/>
    </row>
    <row r="4792" spans="1:11" s="122" customFormat="1">
      <c r="A4792" s="138" t="s">
        <v>2688</v>
      </c>
      <c r="B4792" s="139">
        <v>166000</v>
      </c>
      <c r="C4792" s="159">
        <f t="shared" si="176"/>
        <v>2324000</v>
      </c>
      <c r="D4792" s="129">
        <f t="shared" si="175"/>
        <v>162680</v>
      </c>
      <c r="E4792" s="141" t="s">
        <v>7184</v>
      </c>
      <c r="F4792" s="131"/>
      <c r="G4792" s="126"/>
      <c r="H4792" s="126"/>
      <c r="I4792" s="126"/>
      <c r="J4792" s="126"/>
      <c r="K4792" s="126"/>
    </row>
    <row r="4793" spans="1:11" s="122" customFormat="1">
      <c r="A4793" s="138" t="s">
        <v>2689</v>
      </c>
      <c r="B4793" s="139">
        <v>167000</v>
      </c>
      <c r="C4793" s="159">
        <f t="shared" si="176"/>
        <v>2338000</v>
      </c>
      <c r="D4793" s="129">
        <f t="shared" si="175"/>
        <v>163660</v>
      </c>
      <c r="E4793" s="141" t="s">
        <v>7184</v>
      </c>
      <c r="F4793" s="131"/>
      <c r="G4793" s="126"/>
      <c r="H4793" s="126"/>
      <c r="I4793" s="126"/>
      <c r="J4793" s="126"/>
      <c r="K4793" s="126"/>
    </row>
    <row r="4794" spans="1:11" s="122" customFormat="1">
      <c r="A4794" s="138" t="s">
        <v>2690</v>
      </c>
      <c r="B4794" s="139">
        <v>168000</v>
      </c>
      <c r="C4794" s="159">
        <f t="shared" si="176"/>
        <v>2352000</v>
      </c>
      <c r="D4794" s="129">
        <f t="shared" si="175"/>
        <v>164640</v>
      </c>
      <c r="E4794" s="141" t="s">
        <v>7184</v>
      </c>
      <c r="F4794" s="131"/>
      <c r="G4794" s="126"/>
      <c r="H4794" s="126"/>
      <c r="I4794" s="126"/>
      <c r="J4794" s="126"/>
      <c r="K4794" s="126"/>
    </row>
    <row r="4795" spans="1:11" s="122" customFormat="1">
      <c r="A4795" s="138" t="s">
        <v>2691</v>
      </c>
      <c r="B4795" s="139">
        <v>169000</v>
      </c>
      <c r="C4795" s="159">
        <f t="shared" si="176"/>
        <v>2366000</v>
      </c>
      <c r="D4795" s="129">
        <f t="shared" si="175"/>
        <v>165620</v>
      </c>
      <c r="E4795" s="141" t="s">
        <v>7184</v>
      </c>
      <c r="F4795" s="131"/>
      <c r="G4795" s="126"/>
      <c r="H4795" s="126"/>
      <c r="I4795" s="126"/>
      <c r="J4795" s="126"/>
      <c r="K4795" s="126"/>
    </row>
    <row r="4796" spans="1:11" s="122" customFormat="1">
      <c r="A4796" s="138" t="s">
        <v>2692</v>
      </c>
      <c r="B4796" s="139">
        <v>170000</v>
      </c>
      <c r="C4796" s="159">
        <f t="shared" si="176"/>
        <v>2380000</v>
      </c>
      <c r="D4796" s="129">
        <f t="shared" si="175"/>
        <v>166600</v>
      </c>
      <c r="E4796" s="141" t="s">
        <v>7184</v>
      </c>
      <c r="F4796" s="131"/>
      <c r="G4796" s="126"/>
      <c r="H4796" s="126"/>
      <c r="I4796" s="126"/>
      <c r="J4796" s="126"/>
      <c r="K4796" s="126"/>
    </row>
    <row r="4797" spans="1:11" s="122" customFormat="1">
      <c r="A4797" s="138" t="s">
        <v>2693</v>
      </c>
      <c r="B4797" s="139">
        <v>171000</v>
      </c>
      <c r="C4797" s="159">
        <f t="shared" si="176"/>
        <v>2394000</v>
      </c>
      <c r="D4797" s="129">
        <f t="shared" si="175"/>
        <v>167580</v>
      </c>
      <c r="E4797" s="141" t="s">
        <v>7184</v>
      </c>
      <c r="F4797" s="131"/>
      <c r="G4797" s="126"/>
      <c r="H4797" s="126"/>
      <c r="I4797" s="126"/>
      <c r="J4797" s="126"/>
      <c r="K4797" s="126"/>
    </row>
    <row r="4798" spans="1:11" s="122" customFormat="1">
      <c r="A4798" s="138" t="s">
        <v>2694</v>
      </c>
      <c r="B4798" s="139">
        <v>172000</v>
      </c>
      <c r="C4798" s="159">
        <f t="shared" si="176"/>
        <v>2408000</v>
      </c>
      <c r="D4798" s="129">
        <f t="shared" si="175"/>
        <v>168560</v>
      </c>
      <c r="E4798" s="141" t="s">
        <v>7184</v>
      </c>
      <c r="F4798" s="131"/>
      <c r="G4798" s="126"/>
      <c r="H4798" s="126"/>
      <c r="I4798" s="126"/>
      <c r="J4798" s="126"/>
      <c r="K4798" s="126"/>
    </row>
    <row r="4799" spans="1:11" s="122" customFormat="1">
      <c r="A4799" s="138" t="s">
        <v>2695</v>
      </c>
      <c r="B4799" s="139">
        <v>173000</v>
      </c>
      <c r="C4799" s="159">
        <f t="shared" si="176"/>
        <v>2422000</v>
      </c>
      <c r="D4799" s="129">
        <f t="shared" si="175"/>
        <v>169540</v>
      </c>
      <c r="E4799" s="141" t="s">
        <v>7184</v>
      </c>
      <c r="F4799" s="131"/>
      <c r="G4799" s="126"/>
      <c r="H4799" s="126"/>
      <c r="I4799" s="126"/>
      <c r="J4799" s="126"/>
      <c r="K4799" s="126"/>
    </row>
    <row r="4800" spans="1:11" s="122" customFormat="1">
      <c r="A4800" s="138" t="s">
        <v>2696</v>
      </c>
      <c r="B4800" s="139">
        <v>174000</v>
      </c>
      <c r="C4800" s="159">
        <f t="shared" si="176"/>
        <v>2436000</v>
      </c>
      <c r="D4800" s="129">
        <f t="shared" si="175"/>
        <v>170520</v>
      </c>
      <c r="E4800" s="141" t="s">
        <v>7184</v>
      </c>
      <c r="F4800" s="131"/>
      <c r="G4800" s="126"/>
      <c r="H4800" s="126"/>
      <c r="I4800" s="126"/>
      <c r="J4800" s="126"/>
      <c r="K4800" s="126"/>
    </row>
    <row r="4801" spans="1:11" s="122" customFormat="1">
      <c r="A4801" s="138" t="s">
        <v>2697</v>
      </c>
      <c r="B4801" s="139">
        <v>175000</v>
      </c>
      <c r="C4801" s="159">
        <f t="shared" si="176"/>
        <v>2450000</v>
      </c>
      <c r="D4801" s="129">
        <f t="shared" si="175"/>
        <v>171500</v>
      </c>
      <c r="E4801" s="141" t="s">
        <v>7184</v>
      </c>
      <c r="F4801" s="131"/>
      <c r="G4801" s="126"/>
      <c r="H4801" s="126"/>
      <c r="I4801" s="126"/>
      <c r="J4801" s="126"/>
      <c r="K4801" s="126"/>
    </row>
    <row r="4802" spans="1:11" s="122" customFormat="1">
      <c r="A4802" s="138" t="s">
        <v>2698</v>
      </c>
      <c r="B4802" s="139">
        <v>176000</v>
      </c>
      <c r="C4802" s="159">
        <f t="shared" si="176"/>
        <v>2464000</v>
      </c>
      <c r="D4802" s="129">
        <f t="shared" si="175"/>
        <v>172480</v>
      </c>
      <c r="E4802" s="141" t="s">
        <v>7184</v>
      </c>
      <c r="F4802" s="131"/>
      <c r="G4802" s="126"/>
      <c r="H4802" s="126"/>
      <c r="I4802" s="126"/>
      <c r="J4802" s="126"/>
      <c r="K4802" s="126"/>
    </row>
    <row r="4803" spans="1:11" s="122" customFormat="1">
      <c r="A4803" s="138" t="s">
        <v>2699</v>
      </c>
      <c r="B4803" s="139">
        <v>177000</v>
      </c>
      <c r="C4803" s="159">
        <f t="shared" si="176"/>
        <v>2478000</v>
      </c>
      <c r="D4803" s="129">
        <f t="shared" si="175"/>
        <v>173460</v>
      </c>
      <c r="E4803" s="141" t="s">
        <v>7184</v>
      </c>
      <c r="F4803" s="131"/>
      <c r="G4803" s="126"/>
      <c r="H4803" s="126"/>
      <c r="I4803" s="126"/>
      <c r="J4803" s="126"/>
      <c r="K4803" s="126"/>
    </row>
    <row r="4804" spans="1:11" s="122" customFormat="1">
      <c r="A4804" s="138" t="s">
        <v>2700</v>
      </c>
      <c r="B4804" s="139">
        <v>178000</v>
      </c>
      <c r="C4804" s="159">
        <f t="shared" si="176"/>
        <v>2492000</v>
      </c>
      <c r="D4804" s="129">
        <f t="shared" si="175"/>
        <v>174440</v>
      </c>
      <c r="E4804" s="141" t="s">
        <v>7184</v>
      </c>
      <c r="F4804" s="131"/>
      <c r="G4804" s="126"/>
      <c r="H4804" s="126"/>
      <c r="I4804" s="126"/>
      <c r="J4804" s="126"/>
      <c r="K4804" s="126"/>
    </row>
    <row r="4805" spans="1:11" s="122" customFormat="1">
      <c r="A4805" s="138" t="s">
        <v>2701</v>
      </c>
      <c r="B4805" s="139">
        <v>179000</v>
      </c>
      <c r="C4805" s="159">
        <f t="shared" si="176"/>
        <v>2506000</v>
      </c>
      <c r="D4805" s="129">
        <f t="shared" si="175"/>
        <v>175420</v>
      </c>
      <c r="E4805" s="141" t="s">
        <v>7184</v>
      </c>
      <c r="F4805" s="131"/>
      <c r="G4805" s="126"/>
      <c r="H4805" s="126"/>
      <c r="I4805" s="126"/>
      <c r="J4805" s="126"/>
      <c r="K4805" s="126"/>
    </row>
    <row r="4806" spans="1:11" s="122" customFormat="1">
      <c r="A4806" s="138" t="s">
        <v>2702</v>
      </c>
      <c r="B4806" s="139">
        <v>180000</v>
      </c>
      <c r="C4806" s="159">
        <f t="shared" si="176"/>
        <v>2520000</v>
      </c>
      <c r="D4806" s="129">
        <f t="shared" si="175"/>
        <v>176400</v>
      </c>
      <c r="E4806" s="141" t="s">
        <v>7184</v>
      </c>
      <c r="F4806" s="131"/>
      <c r="G4806" s="126"/>
      <c r="H4806" s="126"/>
      <c r="I4806" s="126"/>
      <c r="J4806" s="126"/>
      <c r="K4806" s="126"/>
    </row>
    <row r="4807" spans="1:11" s="122" customFormat="1">
      <c r="A4807" s="138" t="s">
        <v>2703</v>
      </c>
      <c r="B4807" s="139">
        <v>181000</v>
      </c>
      <c r="C4807" s="159">
        <f t="shared" si="176"/>
        <v>2534000</v>
      </c>
      <c r="D4807" s="129">
        <f t="shared" si="175"/>
        <v>177380</v>
      </c>
      <c r="E4807" s="141" t="s">
        <v>7184</v>
      </c>
      <c r="F4807" s="131"/>
      <c r="G4807" s="126"/>
      <c r="H4807" s="126"/>
      <c r="I4807" s="126"/>
      <c r="J4807" s="126"/>
      <c r="K4807" s="126"/>
    </row>
    <row r="4808" spans="1:11" s="122" customFormat="1">
      <c r="A4808" s="138" t="s">
        <v>2704</v>
      </c>
      <c r="B4808" s="139">
        <v>182000</v>
      </c>
      <c r="C4808" s="159">
        <f t="shared" si="176"/>
        <v>2548000</v>
      </c>
      <c r="D4808" s="129">
        <f t="shared" si="175"/>
        <v>178360</v>
      </c>
      <c r="E4808" s="141" t="s">
        <v>7184</v>
      </c>
      <c r="F4808" s="131"/>
      <c r="G4808" s="126"/>
      <c r="H4808" s="126"/>
      <c r="I4808" s="126"/>
      <c r="J4808" s="126"/>
      <c r="K4808" s="126"/>
    </row>
    <row r="4809" spans="1:11" s="122" customFormat="1">
      <c r="A4809" s="138" t="s">
        <v>2705</v>
      </c>
      <c r="B4809" s="139">
        <v>183000</v>
      </c>
      <c r="C4809" s="159">
        <f t="shared" si="176"/>
        <v>2562000</v>
      </c>
      <c r="D4809" s="129">
        <f t="shared" si="175"/>
        <v>179340</v>
      </c>
      <c r="E4809" s="141" t="s">
        <v>7184</v>
      </c>
      <c r="F4809" s="131"/>
      <c r="G4809" s="126"/>
      <c r="H4809" s="126"/>
      <c r="I4809" s="126"/>
      <c r="J4809" s="126"/>
      <c r="K4809" s="126"/>
    </row>
    <row r="4810" spans="1:11" s="122" customFormat="1">
      <c r="A4810" s="138" t="s">
        <v>2706</v>
      </c>
      <c r="B4810" s="139">
        <v>184000</v>
      </c>
      <c r="C4810" s="159">
        <f t="shared" si="176"/>
        <v>2576000</v>
      </c>
      <c r="D4810" s="129">
        <f t="shared" si="175"/>
        <v>180320</v>
      </c>
      <c r="E4810" s="141" t="s">
        <v>7184</v>
      </c>
      <c r="F4810" s="131"/>
      <c r="G4810" s="126"/>
      <c r="H4810" s="126"/>
      <c r="I4810" s="126"/>
      <c r="J4810" s="126"/>
      <c r="K4810" s="126"/>
    </row>
    <row r="4811" spans="1:11" s="122" customFormat="1">
      <c r="A4811" s="138" t="s">
        <v>2707</v>
      </c>
      <c r="B4811" s="139">
        <v>185000</v>
      </c>
      <c r="C4811" s="159">
        <f t="shared" si="176"/>
        <v>2590000</v>
      </c>
      <c r="D4811" s="129">
        <f t="shared" si="175"/>
        <v>181300</v>
      </c>
      <c r="E4811" s="141" t="s">
        <v>7184</v>
      </c>
      <c r="F4811" s="131"/>
      <c r="G4811" s="126"/>
      <c r="H4811" s="126"/>
      <c r="I4811" s="126"/>
      <c r="J4811" s="126"/>
      <c r="K4811" s="126"/>
    </row>
    <row r="4812" spans="1:11" s="122" customFormat="1">
      <c r="A4812" s="138" t="s">
        <v>2708</v>
      </c>
      <c r="B4812" s="139">
        <v>186000</v>
      </c>
      <c r="C4812" s="159">
        <f t="shared" si="176"/>
        <v>2604000</v>
      </c>
      <c r="D4812" s="129">
        <f t="shared" si="175"/>
        <v>182280</v>
      </c>
      <c r="E4812" s="141" t="s">
        <v>7184</v>
      </c>
      <c r="F4812" s="131"/>
      <c r="G4812" s="126"/>
      <c r="H4812" s="126"/>
      <c r="I4812" s="126"/>
      <c r="J4812" s="126"/>
      <c r="K4812" s="126"/>
    </row>
    <row r="4813" spans="1:11" s="122" customFormat="1">
      <c r="A4813" s="138" t="s">
        <v>2709</v>
      </c>
      <c r="B4813" s="139">
        <v>187000</v>
      </c>
      <c r="C4813" s="159">
        <f t="shared" si="176"/>
        <v>2618000</v>
      </c>
      <c r="D4813" s="129">
        <f t="shared" si="175"/>
        <v>183260</v>
      </c>
      <c r="E4813" s="141" t="s">
        <v>7184</v>
      </c>
      <c r="F4813" s="131"/>
      <c r="G4813" s="126"/>
      <c r="H4813" s="126"/>
      <c r="I4813" s="126"/>
      <c r="J4813" s="126"/>
      <c r="K4813" s="126"/>
    </row>
    <row r="4814" spans="1:11" s="122" customFormat="1">
      <c r="A4814" s="138" t="s">
        <v>2710</v>
      </c>
      <c r="B4814" s="139">
        <v>188000</v>
      </c>
      <c r="C4814" s="159">
        <f t="shared" si="176"/>
        <v>2632000</v>
      </c>
      <c r="D4814" s="129">
        <f t="shared" si="175"/>
        <v>184240</v>
      </c>
      <c r="E4814" s="141" t="s">
        <v>7184</v>
      </c>
      <c r="F4814" s="131"/>
      <c r="G4814" s="126"/>
      <c r="H4814" s="126"/>
      <c r="I4814" s="126"/>
      <c r="J4814" s="126"/>
      <c r="K4814" s="126"/>
    </row>
    <row r="4815" spans="1:11" s="122" customFormat="1">
      <c r="A4815" s="138" t="s">
        <v>2711</v>
      </c>
      <c r="B4815" s="139">
        <v>189000</v>
      </c>
      <c r="C4815" s="159">
        <f t="shared" si="176"/>
        <v>2646000</v>
      </c>
      <c r="D4815" s="129">
        <f t="shared" si="175"/>
        <v>185220</v>
      </c>
      <c r="E4815" s="141" t="s">
        <v>7184</v>
      </c>
      <c r="F4815" s="131"/>
      <c r="G4815" s="126"/>
      <c r="H4815" s="126"/>
      <c r="I4815" s="126"/>
      <c r="J4815" s="126"/>
      <c r="K4815" s="126"/>
    </row>
    <row r="4816" spans="1:11" s="122" customFormat="1">
      <c r="A4816" s="138" t="s">
        <v>2712</v>
      </c>
      <c r="B4816" s="139">
        <v>190000</v>
      </c>
      <c r="C4816" s="159">
        <f t="shared" si="176"/>
        <v>2660000</v>
      </c>
      <c r="D4816" s="129">
        <f t="shared" si="175"/>
        <v>186200</v>
      </c>
      <c r="E4816" s="141" t="s">
        <v>7184</v>
      </c>
      <c r="F4816" s="131"/>
      <c r="G4816" s="126"/>
      <c r="H4816" s="126"/>
      <c r="I4816" s="126"/>
      <c r="J4816" s="126"/>
      <c r="K4816" s="126"/>
    </row>
    <row r="4817" spans="1:11" s="122" customFormat="1">
      <c r="A4817" s="138" t="s">
        <v>2713</v>
      </c>
      <c r="B4817" s="139">
        <v>191000</v>
      </c>
      <c r="C4817" s="159">
        <f t="shared" si="176"/>
        <v>2674000</v>
      </c>
      <c r="D4817" s="129">
        <f t="shared" si="175"/>
        <v>187180</v>
      </c>
      <c r="E4817" s="141" t="s">
        <v>7184</v>
      </c>
      <c r="F4817" s="131"/>
      <c r="G4817" s="126"/>
      <c r="H4817" s="126"/>
      <c r="I4817" s="126"/>
      <c r="J4817" s="126"/>
      <c r="K4817" s="126"/>
    </row>
    <row r="4818" spans="1:11" s="122" customFormat="1">
      <c r="A4818" s="138" t="s">
        <v>2714</v>
      </c>
      <c r="B4818" s="139">
        <v>192000</v>
      </c>
      <c r="C4818" s="159">
        <f t="shared" si="176"/>
        <v>2688000</v>
      </c>
      <c r="D4818" s="129">
        <f t="shared" si="175"/>
        <v>188160</v>
      </c>
      <c r="E4818" s="141" t="s">
        <v>7184</v>
      </c>
      <c r="F4818" s="131"/>
      <c r="G4818" s="126"/>
      <c r="H4818" s="126"/>
      <c r="I4818" s="126"/>
      <c r="J4818" s="126"/>
      <c r="K4818" s="126"/>
    </row>
    <row r="4819" spans="1:11" s="122" customFormat="1">
      <c r="A4819" s="138" t="s">
        <v>2715</v>
      </c>
      <c r="B4819" s="139">
        <v>193000</v>
      </c>
      <c r="C4819" s="159">
        <f t="shared" si="176"/>
        <v>2702000</v>
      </c>
      <c r="D4819" s="129">
        <f t="shared" si="175"/>
        <v>189140</v>
      </c>
      <c r="E4819" s="141" t="s">
        <v>7184</v>
      </c>
      <c r="F4819" s="131"/>
      <c r="G4819" s="126"/>
      <c r="H4819" s="126"/>
      <c r="I4819" s="126"/>
      <c r="J4819" s="126"/>
      <c r="K4819" s="126"/>
    </row>
    <row r="4820" spans="1:11" s="122" customFormat="1">
      <c r="A4820" s="138" t="s">
        <v>2716</v>
      </c>
      <c r="B4820" s="139">
        <v>194000</v>
      </c>
      <c r="C4820" s="159">
        <f t="shared" si="176"/>
        <v>2716000</v>
      </c>
      <c r="D4820" s="129">
        <f t="shared" ref="D4820:D4884" si="177">SUM($G$3)*(B4820*0.001)</f>
        <v>190120</v>
      </c>
      <c r="E4820" s="141" t="s">
        <v>7184</v>
      </c>
      <c r="F4820" s="131"/>
      <c r="G4820" s="126"/>
      <c r="H4820" s="126"/>
      <c r="I4820" s="126"/>
      <c r="J4820" s="126"/>
      <c r="K4820" s="126"/>
    </row>
    <row r="4821" spans="1:11" s="122" customFormat="1">
      <c r="A4821" s="138" t="s">
        <v>2717</v>
      </c>
      <c r="B4821" s="139">
        <v>195000</v>
      </c>
      <c r="C4821" s="159">
        <f t="shared" ref="C4821:C4883" si="178">SUM(C4820)+14000</f>
        <v>2730000</v>
      </c>
      <c r="D4821" s="129">
        <f t="shared" si="177"/>
        <v>191100</v>
      </c>
      <c r="E4821" s="141" t="s">
        <v>7184</v>
      </c>
      <c r="F4821" s="131"/>
      <c r="G4821" s="126"/>
      <c r="H4821" s="126"/>
      <c r="I4821" s="126"/>
      <c r="J4821" s="126"/>
      <c r="K4821" s="126"/>
    </row>
    <row r="4822" spans="1:11" s="122" customFormat="1">
      <c r="A4822" s="138" t="s">
        <v>2718</v>
      </c>
      <c r="B4822" s="139">
        <v>196000</v>
      </c>
      <c r="C4822" s="159">
        <f t="shared" si="178"/>
        <v>2744000</v>
      </c>
      <c r="D4822" s="129">
        <f t="shared" si="177"/>
        <v>192080</v>
      </c>
      <c r="E4822" s="141" t="s">
        <v>7184</v>
      </c>
      <c r="F4822" s="131"/>
      <c r="G4822" s="126"/>
      <c r="H4822" s="126"/>
      <c r="I4822" s="126"/>
      <c r="J4822" s="126"/>
      <c r="K4822" s="126"/>
    </row>
    <row r="4823" spans="1:11" s="122" customFormat="1">
      <c r="A4823" s="138" t="s">
        <v>2719</v>
      </c>
      <c r="B4823" s="139">
        <v>197000</v>
      </c>
      <c r="C4823" s="159">
        <f t="shared" si="178"/>
        <v>2758000</v>
      </c>
      <c r="D4823" s="129">
        <f t="shared" si="177"/>
        <v>193060</v>
      </c>
      <c r="E4823" s="141" t="s">
        <v>7184</v>
      </c>
      <c r="F4823" s="131"/>
      <c r="G4823" s="126"/>
      <c r="H4823" s="126"/>
      <c r="I4823" s="126"/>
      <c r="J4823" s="126"/>
      <c r="K4823" s="126"/>
    </row>
    <row r="4824" spans="1:11" s="122" customFormat="1">
      <c r="A4824" s="138" t="s">
        <v>2720</v>
      </c>
      <c r="B4824" s="139">
        <v>198000</v>
      </c>
      <c r="C4824" s="159">
        <f t="shared" si="178"/>
        <v>2772000</v>
      </c>
      <c r="D4824" s="129">
        <f t="shared" si="177"/>
        <v>194040</v>
      </c>
      <c r="E4824" s="141" t="s">
        <v>7184</v>
      </c>
      <c r="F4824" s="131"/>
      <c r="G4824" s="126"/>
      <c r="H4824" s="126"/>
      <c r="I4824" s="126"/>
      <c r="J4824" s="126"/>
      <c r="K4824" s="126"/>
    </row>
    <row r="4825" spans="1:11" s="122" customFormat="1">
      <c r="A4825" s="138" t="s">
        <v>2721</v>
      </c>
      <c r="B4825" s="139">
        <v>199000</v>
      </c>
      <c r="C4825" s="159">
        <f t="shared" si="178"/>
        <v>2786000</v>
      </c>
      <c r="D4825" s="129">
        <f t="shared" si="177"/>
        <v>195020</v>
      </c>
      <c r="E4825" s="141" t="s">
        <v>7184</v>
      </c>
      <c r="F4825" s="131"/>
      <c r="G4825" s="126"/>
      <c r="H4825" s="126"/>
      <c r="I4825" s="126"/>
      <c r="J4825" s="126"/>
      <c r="K4825" s="126"/>
    </row>
    <row r="4826" spans="1:11" s="122" customFormat="1">
      <c r="A4826" s="138" t="s">
        <v>6422</v>
      </c>
      <c r="B4826" s="139">
        <v>200000</v>
      </c>
      <c r="C4826" s="159">
        <f t="shared" si="178"/>
        <v>2800000</v>
      </c>
      <c r="D4826" s="129">
        <f t="shared" si="177"/>
        <v>196000</v>
      </c>
      <c r="E4826" s="141" t="s">
        <v>7184</v>
      </c>
      <c r="F4826" s="131"/>
      <c r="G4826" s="126"/>
      <c r="H4826" s="126"/>
      <c r="I4826" s="126"/>
      <c r="J4826" s="126"/>
      <c r="K4826" s="126"/>
    </row>
    <row r="4827" spans="1:11" s="122" customFormat="1">
      <c r="A4827" s="138" t="s">
        <v>2897</v>
      </c>
      <c r="B4827" s="139">
        <v>201000</v>
      </c>
      <c r="C4827" s="159">
        <f t="shared" si="178"/>
        <v>2814000</v>
      </c>
      <c r="D4827" s="129">
        <f t="shared" si="177"/>
        <v>196980</v>
      </c>
      <c r="E4827" s="141" t="s">
        <v>7184</v>
      </c>
      <c r="F4827" s="131"/>
      <c r="G4827" s="126"/>
      <c r="H4827" s="126"/>
      <c r="I4827" s="126"/>
      <c r="J4827" s="126"/>
      <c r="K4827" s="126"/>
    </row>
    <row r="4828" spans="1:11" s="122" customFormat="1">
      <c r="A4828" s="138" t="s">
        <v>2898</v>
      </c>
      <c r="B4828" s="139">
        <v>202000</v>
      </c>
      <c r="C4828" s="159">
        <f t="shared" si="178"/>
        <v>2828000</v>
      </c>
      <c r="D4828" s="129">
        <f t="shared" si="177"/>
        <v>197960</v>
      </c>
      <c r="E4828" s="141" t="s">
        <v>7184</v>
      </c>
      <c r="F4828" s="131"/>
      <c r="G4828" s="126"/>
      <c r="H4828" s="126"/>
      <c r="I4828" s="126"/>
      <c r="J4828" s="126"/>
      <c r="K4828" s="126"/>
    </row>
    <row r="4829" spans="1:11" s="122" customFormat="1">
      <c r="A4829" s="138" t="s">
        <v>2899</v>
      </c>
      <c r="B4829" s="139">
        <v>203000</v>
      </c>
      <c r="C4829" s="159">
        <f t="shared" si="178"/>
        <v>2842000</v>
      </c>
      <c r="D4829" s="129">
        <f t="shared" si="177"/>
        <v>198940</v>
      </c>
      <c r="E4829" s="141" t="s">
        <v>7184</v>
      </c>
      <c r="F4829" s="131"/>
      <c r="G4829" s="126"/>
      <c r="H4829" s="126"/>
      <c r="I4829" s="126"/>
      <c r="J4829" s="126"/>
      <c r="K4829" s="126"/>
    </row>
    <row r="4830" spans="1:11" s="122" customFormat="1">
      <c r="A4830" s="138" t="s">
        <v>2900</v>
      </c>
      <c r="B4830" s="139">
        <v>204000</v>
      </c>
      <c r="C4830" s="159">
        <f t="shared" si="178"/>
        <v>2856000</v>
      </c>
      <c r="D4830" s="129">
        <f t="shared" si="177"/>
        <v>199920</v>
      </c>
      <c r="E4830" s="141" t="s">
        <v>7184</v>
      </c>
      <c r="F4830" s="131"/>
      <c r="G4830" s="126"/>
      <c r="H4830" s="126"/>
      <c r="I4830" s="126"/>
      <c r="J4830" s="126"/>
      <c r="K4830" s="126"/>
    </row>
    <row r="4831" spans="1:11" s="122" customFormat="1">
      <c r="A4831" s="138" t="s">
        <v>2901</v>
      </c>
      <c r="B4831" s="139">
        <v>205000</v>
      </c>
      <c r="C4831" s="159">
        <f t="shared" si="178"/>
        <v>2870000</v>
      </c>
      <c r="D4831" s="129">
        <f t="shared" si="177"/>
        <v>200900</v>
      </c>
      <c r="E4831" s="141" t="s">
        <v>7184</v>
      </c>
      <c r="F4831" s="131"/>
      <c r="G4831" s="126"/>
      <c r="H4831" s="126"/>
      <c r="I4831" s="126"/>
      <c r="J4831" s="126"/>
      <c r="K4831" s="126"/>
    </row>
    <row r="4832" spans="1:11" s="122" customFormat="1">
      <c r="A4832" s="138" t="s">
        <v>2902</v>
      </c>
      <c r="B4832" s="139">
        <v>206000</v>
      </c>
      <c r="C4832" s="159">
        <f t="shared" si="178"/>
        <v>2884000</v>
      </c>
      <c r="D4832" s="129">
        <f t="shared" si="177"/>
        <v>201880</v>
      </c>
      <c r="E4832" s="141" t="s">
        <v>7184</v>
      </c>
      <c r="F4832" s="131"/>
      <c r="G4832" s="126"/>
      <c r="H4832" s="126"/>
      <c r="I4832" s="126"/>
      <c r="J4832" s="126"/>
      <c r="K4832" s="126"/>
    </row>
    <row r="4833" spans="1:11" s="122" customFormat="1">
      <c r="A4833" s="138" t="s">
        <v>2903</v>
      </c>
      <c r="B4833" s="139">
        <v>207000</v>
      </c>
      <c r="C4833" s="159">
        <f t="shared" si="178"/>
        <v>2898000</v>
      </c>
      <c r="D4833" s="129">
        <f t="shared" si="177"/>
        <v>202860</v>
      </c>
      <c r="E4833" s="141" t="s">
        <v>7184</v>
      </c>
      <c r="F4833" s="131"/>
      <c r="G4833" s="126"/>
      <c r="H4833" s="126"/>
      <c r="I4833" s="126"/>
      <c r="J4833" s="126"/>
      <c r="K4833" s="126"/>
    </row>
    <row r="4834" spans="1:11" s="122" customFormat="1">
      <c r="A4834" s="138" t="s">
        <v>2904</v>
      </c>
      <c r="B4834" s="139">
        <v>208000</v>
      </c>
      <c r="C4834" s="159">
        <f t="shared" si="178"/>
        <v>2912000</v>
      </c>
      <c r="D4834" s="129">
        <f t="shared" si="177"/>
        <v>203840</v>
      </c>
      <c r="E4834" s="141" t="s">
        <v>7184</v>
      </c>
      <c r="F4834" s="131"/>
      <c r="G4834" s="126"/>
      <c r="H4834" s="126"/>
      <c r="I4834" s="126"/>
      <c r="J4834" s="126"/>
      <c r="K4834" s="126"/>
    </row>
    <row r="4835" spans="1:11" s="122" customFormat="1">
      <c r="A4835" s="138" t="s">
        <v>2905</v>
      </c>
      <c r="B4835" s="139">
        <v>209000</v>
      </c>
      <c r="C4835" s="159">
        <f t="shared" si="178"/>
        <v>2926000</v>
      </c>
      <c r="D4835" s="129">
        <f t="shared" si="177"/>
        <v>204820</v>
      </c>
      <c r="E4835" s="141" t="s">
        <v>7184</v>
      </c>
      <c r="F4835" s="131"/>
      <c r="G4835" s="126"/>
      <c r="H4835" s="126"/>
      <c r="I4835" s="126"/>
      <c r="J4835" s="126"/>
      <c r="K4835" s="126"/>
    </row>
    <row r="4836" spans="1:11" s="122" customFormat="1">
      <c r="A4836" s="138" t="s">
        <v>2906</v>
      </c>
      <c r="B4836" s="139">
        <v>210000</v>
      </c>
      <c r="C4836" s="159">
        <f t="shared" si="178"/>
        <v>2940000</v>
      </c>
      <c r="D4836" s="129">
        <f t="shared" si="177"/>
        <v>205800</v>
      </c>
      <c r="E4836" s="141" t="s">
        <v>7184</v>
      </c>
      <c r="F4836" s="131"/>
      <c r="G4836" s="126"/>
      <c r="H4836" s="126"/>
      <c r="I4836" s="126"/>
      <c r="J4836" s="126"/>
      <c r="K4836" s="126"/>
    </row>
    <row r="4837" spans="1:11" s="122" customFormat="1">
      <c r="A4837" s="138" t="s">
        <v>2907</v>
      </c>
      <c r="B4837" s="139">
        <v>211000</v>
      </c>
      <c r="C4837" s="159">
        <f t="shared" si="178"/>
        <v>2954000</v>
      </c>
      <c r="D4837" s="129">
        <f t="shared" si="177"/>
        <v>206780</v>
      </c>
      <c r="E4837" s="141" t="s">
        <v>7184</v>
      </c>
      <c r="F4837" s="131"/>
      <c r="G4837" s="126"/>
      <c r="H4837" s="126"/>
      <c r="I4837" s="126"/>
      <c r="J4837" s="126"/>
      <c r="K4837" s="126"/>
    </row>
    <row r="4838" spans="1:11" s="122" customFormat="1">
      <c r="A4838" s="138" t="s">
        <v>2908</v>
      </c>
      <c r="B4838" s="139">
        <v>212000</v>
      </c>
      <c r="C4838" s="159">
        <f t="shared" si="178"/>
        <v>2968000</v>
      </c>
      <c r="D4838" s="129">
        <f t="shared" si="177"/>
        <v>207760</v>
      </c>
      <c r="E4838" s="141" t="s">
        <v>7184</v>
      </c>
      <c r="F4838" s="131"/>
      <c r="G4838" s="126"/>
      <c r="H4838" s="126"/>
      <c r="I4838" s="126"/>
      <c r="J4838" s="126"/>
      <c r="K4838" s="126"/>
    </row>
    <row r="4839" spans="1:11" s="122" customFormat="1">
      <c r="A4839" s="138" t="s">
        <v>2909</v>
      </c>
      <c r="B4839" s="139">
        <v>213000</v>
      </c>
      <c r="C4839" s="159">
        <f t="shared" si="178"/>
        <v>2982000</v>
      </c>
      <c r="D4839" s="129">
        <f t="shared" si="177"/>
        <v>208740</v>
      </c>
      <c r="E4839" s="141" t="s">
        <v>7184</v>
      </c>
      <c r="F4839" s="131"/>
      <c r="G4839" s="126"/>
      <c r="H4839" s="126"/>
      <c r="I4839" s="126"/>
      <c r="J4839" s="126"/>
      <c r="K4839" s="126"/>
    </row>
    <row r="4840" spans="1:11" s="122" customFormat="1">
      <c r="A4840" s="138" t="s">
        <v>2910</v>
      </c>
      <c r="B4840" s="139">
        <v>214000</v>
      </c>
      <c r="C4840" s="159">
        <f t="shared" si="178"/>
        <v>2996000</v>
      </c>
      <c r="D4840" s="129">
        <f t="shared" si="177"/>
        <v>209720</v>
      </c>
      <c r="E4840" s="141" t="s">
        <v>7184</v>
      </c>
      <c r="F4840" s="131"/>
      <c r="G4840" s="126"/>
      <c r="H4840" s="126"/>
      <c r="I4840" s="126"/>
      <c r="J4840" s="126"/>
      <c r="K4840" s="126"/>
    </row>
    <row r="4841" spans="1:11" s="122" customFormat="1">
      <c r="A4841" s="138" t="s">
        <v>2911</v>
      </c>
      <c r="B4841" s="139">
        <v>215000</v>
      </c>
      <c r="C4841" s="159">
        <f t="shared" si="178"/>
        <v>3010000</v>
      </c>
      <c r="D4841" s="129">
        <f t="shared" si="177"/>
        <v>210700</v>
      </c>
      <c r="E4841" s="141" t="s">
        <v>7184</v>
      </c>
      <c r="F4841" s="131"/>
      <c r="G4841" s="126"/>
      <c r="H4841" s="126"/>
      <c r="I4841" s="126"/>
      <c r="J4841" s="126"/>
      <c r="K4841" s="126"/>
    </row>
    <row r="4842" spans="1:11" s="122" customFormat="1">
      <c r="A4842" s="138" t="s">
        <v>2912</v>
      </c>
      <c r="B4842" s="139">
        <v>216000</v>
      </c>
      <c r="C4842" s="159">
        <f t="shared" si="178"/>
        <v>3024000</v>
      </c>
      <c r="D4842" s="129">
        <f t="shared" si="177"/>
        <v>211680</v>
      </c>
      <c r="E4842" s="141" t="s">
        <v>7184</v>
      </c>
      <c r="F4842" s="131"/>
      <c r="G4842" s="126"/>
      <c r="H4842" s="126"/>
      <c r="I4842" s="126"/>
      <c r="J4842" s="126"/>
      <c r="K4842" s="126"/>
    </row>
    <row r="4843" spans="1:11" s="122" customFormat="1">
      <c r="A4843" s="138" t="s">
        <v>2913</v>
      </c>
      <c r="B4843" s="139">
        <v>217000</v>
      </c>
      <c r="C4843" s="159">
        <f t="shared" si="178"/>
        <v>3038000</v>
      </c>
      <c r="D4843" s="129">
        <f t="shared" si="177"/>
        <v>212660</v>
      </c>
      <c r="E4843" s="141" t="s">
        <v>7184</v>
      </c>
      <c r="F4843" s="131"/>
      <c r="G4843" s="126"/>
      <c r="H4843" s="126"/>
      <c r="I4843" s="126"/>
      <c r="J4843" s="126"/>
      <c r="K4843" s="126"/>
    </row>
    <row r="4844" spans="1:11" s="122" customFormat="1">
      <c r="A4844" s="138" t="s">
        <v>2914</v>
      </c>
      <c r="B4844" s="139">
        <v>218000</v>
      </c>
      <c r="C4844" s="159">
        <f t="shared" si="178"/>
        <v>3052000</v>
      </c>
      <c r="D4844" s="129">
        <f t="shared" si="177"/>
        <v>213640</v>
      </c>
      <c r="E4844" s="141" t="s">
        <v>7184</v>
      </c>
      <c r="F4844" s="131"/>
      <c r="G4844" s="126"/>
      <c r="H4844" s="126"/>
      <c r="I4844" s="126"/>
      <c r="J4844" s="126"/>
      <c r="K4844" s="126"/>
    </row>
    <row r="4845" spans="1:11" s="122" customFormat="1">
      <c r="A4845" s="138" t="s">
        <v>2915</v>
      </c>
      <c r="B4845" s="139">
        <v>219000</v>
      </c>
      <c r="C4845" s="159">
        <f t="shared" si="178"/>
        <v>3066000</v>
      </c>
      <c r="D4845" s="129">
        <f t="shared" si="177"/>
        <v>214620</v>
      </c>
      <c r="E4845" s="141" t="s">
        <v>7184</v>
      </c>
      <c r="F4845" s="131"/>
      <c r="G4845" s="126"/>
      <c r="H4845" s="126"/>
      <c r="I4845" s="126"/>
      <c r="J4845" s="126"/>
      <c r="K4845" s="126"/>
    </row>
    <row r="4846" spans="1:11" s="122" customFormat="1">
      <c r="A4846" s="138" t="s">
        <v>2916</v>
      </c>
      <c r="B4846" s="139">
        <v>220000</v>
      </c>
      <c r="C4846" s="159">
        <f t="shared" si="178"/>
        <v>3080000</v>
      </c>
      <c r="D4846" s="129">
        <f t="shared" si="177"/>
        <v>215600</v>
      </c>
      <c r="E4846" s="141" t="s">
        <v>7184</v>
      </c>
      <c r="F4846" s="131"/>
      <c r="G4846" s="126"/>
      <c r="H4846" s="126"/>
      <c r="I4846" s="126"/>
      <c r="J4846" s="126"/>
      <c r="K4846" s="126"/>
    </row>
    <row r="4847" spans="1:11" s="122" customFormat="1">
      <c r="A4847" s="138" t="s">
        <v>2917</v>
      </c>
      <c r="B4847" s="139">
        <v>221000</v>
      </c>
      <c r="C4847" s="159">
        <f t="shared" si="178"/>
        <v>3094000</v>
      </c>
      <c r="D4847" s="129">
        <f t="shared" si="177"/>
        <v>216580</v>
      </c>
      <c r="E4847" s="141" t="s">
        <v>7184</v>
      </c>
      <c r="F4847" s="131"/>
      <c r="G4847" s="126"/>
      <c r="H4847" s="126"/>
      <c r="I4847" s="126"/>
      <c r="J4847" s="126"/>
      <c r="K4847" s="126"/>
    </row>
    <row r="4848" spans="1:11" s="122" customFormat="1">
      <c r="A4848" s="138" t="s">
        <v>2918</v>
      </c>
      <c r="B4848" s="139">
        <v>222000</v>
      </c>
      <c r="C4848" s="159">
        <f t="shared" si="178"/>
        <v>3108000</v>
      </c>
      <c r="D4848" s="129">
        <f t="shared" si="177"/>
        <v>217560</v>
      </c>
      <c r="E4848" s="141" t="s">
        <v>7184</v>
      </c>
      <c r="F4848" s="131"/>
      <c r="G4848" s="126"/>
      <c r="H4848" s="126"/>
      <c r="I4848" s="126"/>
      <c r="J4848" s="126"/>
      <c r="K4848" s="126"/>
    </row>
    <row r="4849" spans="1:11" s="122" customFormat="1">
      <c r="A4849" s="138" t="s">
        <v>2919</v>
      </c>
      <c r="B4849" s="139">
        <v>223000</v>
      </c>
      <c r="C4849" s="159">
        <f t="shared" si="178"/>
        <v>3122000</v>
      </c>
      <c r="D4849" s="129">
        <f t="shared" si="177"/>
        <v>218540</v>
      </c>
      <c r="E4849" s="141" t="s">
        <v>7184</v>
      </c>
      <c r="F4849" s="131"/>
      <c r="G4849" s="126"/>
      <c r="H4849" s="126"/>
      <c r="I4849" s="126"/>
      <c r="J4849" s="126"/>
      <c r="K4849" s="126"/>
    </row>
    <row r="4850" spans="1:11" s="122" customFormat="1">
      <c r="A4850" s="138" t="s">
        <v>2920</v>
      </c>
      <c r="B4850" s="139">
        <v>224000</v>
      </c>
      <c r="C4850" s="159">
        <f t="shared" si="178"/>
        <v>3136000</v>
      </c>
      <c r="D4850" s="129">
        <f t="shared" si="177"/>
        <v>219520</v>
      </c>
      <c r="E4850" s="141" t="s">
        <v>7184</v>
      </c>
      <c r="F4850" s="131"/>
      <c r="G4850" s="126"/>
      <c r="H4850" s="126"/>
      <c r="I4850" s="126"/>
      <c r="J4850" s="126"/>
      <c r="K4850" s="126"/>
    </row>
    <row r="4851" spans="1:11" s="122" customFormat="1">
      <c r="A4851" s="138" t="s">
        <v>2921</v>
      </c>
      <c r="B4851" s="139">
        <v>225000</v>
      </c>
      <c r="C4851" s="159">
        <f t="shared" si="178"/>
        <v>3150000</v>
      </c>
      <c r="D4851" s="129">
        <f t="shared" si="177"/>
        <v>220500</v>
      </c>
      <c r="E4851" s="141" t="s">
        <v>7184</v>
      </c>
      <c r="F4851" s="131"/>
      <c r="G4851" s="126"/>
      <c r="H4851" s="126"/>
      <c r="I4851" s="126"/>
      <c r="J4851" s="126"/>
      <c r="K4851" s="126"/>
    </row>
    <row r="4852" spans="1:11" s="122" customFormat="1">
      <c r="A4852" s="138" t="s">
        <v>2922</v>
      </c>
      <c r="B4852" s="139">
        <v>226000</v>
      </c>
      <c r="C4852" s="159">
        <f t="shared" si="178"/>
        <v>3164000</v>
      </c>
      <c r="D4852" s="129">
        <f t="shared" si="177"/>
        <v>221480</v>
      </c>
      <c r="E4852" s="141" t="s">
        <v>7184</v>
      </c>
      <c r="F4852" s="131"/>
      <c r="G4852" s="126"/>
      <c r="H4852" s="126"/>
      <c r="I4852" s="126"/>
      <c r="J4852" s="126"/>
      <c r="K4852" s="126"/>
    </row>
    <row r="4853" spans="1:11" s="122" customFormat="1">
      <c r="A4853" s="138" t="s">
        <v>2923</v>
      </c>
      <c r="B4853" s="139">
        <v>227000</v>
      </c>
      <c r="C4853" s="159">
        <f t="shared" si="178"/>
        <v>3178000</v>
      </c>
      <c r="D4853" s="129">
        <f t="shared" si="177"/>
        <v>222460</v>
      </c>
      <c r="E4853" s="141" t="s">
        <v>7184</v>
      </c>
      <c r="F4853" s="131"/>
      <c r="G4853" s="126"/>
      <c r="H4853" s="126"/>
      <c r="I4853" s="126"/>
      <c r="J4853" s="126"/>
      <c r="K4853" s="126"/>
    </row>
    <row r="4854" spans="1:11" s="122" customFormat="1">
      <c r="A4854" s="138" t="s">
        <v>2924</v>
      </c>
      <c r="B4854" s="139">
        <v>228000</v>
      </c>
      <c r="C4854" s="159">
        <f t="shared" si="178"/>
        <v>3192000</v>
      </c>
      <c r="D4854" s="129">
        <f t="shared" si="177"/>
        <v>223440</v>
      </c>
      <c r="E4854" s="141" t="s">
        <v>7184</v>
      </c>
      <c r="F4854" s="131"/>
      <c r="G4854" s="126"/>
      <c r="H4854" s="126"/>
      <c r="I4854" s="126"/>
      <c r="J4854" s="126"/>
      <c r="K4854" s="126"/>
    </row>
    <row r="4855" spans="1:11" s="122" customFormat="1">
      <c r="A4855" s="138" t="s">
        <v>2925</v>
      </c>
      <c r="B4855" s="139">
        <v>229000</v>
      </c>
      <c r="C4855" s="159">
        <f t="shared" si="178"/>
        <v>3206000</v>
      </c>
      <c r="D4855" s="129">
        <f t="shared" si="177"/>
        <v>224420</v>
      </c>
      <c r="E4855" s="141" t="s">
        <v>7184</v>
      </c>
      <c r="F4855" s="131"/>
      <c r="G4855" s="126"/>
      <c r="H4855" s="126"/>
      <c r="I4855" s="126"/>
      <c r="J4855" s="126"/>
      <c r="K4855" s="126"/>
    </row>
    <row r="4856" spans="1:11" s="122" customFormat="1">
      <c r="A4856" s="138" t="s">
        <v>2926</v>
      </c>
      <c r="B4856" s="139">
        <v>230000</v>
      </c>
      <c r="C4856" s="159">
        <f t="shared" si="178"/>
        <v>3220000</v>
      </c>
      <c r="D4856" s="129">
        <f t="shared" si="177"/>
        <v>225400</v>
      </c>
      <c r="E4856" s="141" t="s">
        <v>7184</v>
      </c>
      <c r="F4856" s="131"/>
      <c r="G4856" s="126"/>
      <c r="H4856" s="126"/>
      <c r="I4856" s="126"/>
      <c r="J4856" s="126"/>
      <c r="K4856" s="126"/>
    </row>
    <row r="4857" spans="1:11" s="122" customFormat="1">
      <c r="A4857" s="138" t="s">
        <v>5736</v>
      </c>
      <c r="B4857" s="139">
        <v>231000</v>
      </c>
      <c r="C4857" s="159">
        <f t="shared" si="178"/>
        <v>3234000</v>
      </c>
      <c r="D4857" s="129">
        <f t="shared" si="177"/>
        <v>226380</v>
      </c>
      <c r="E4857" s="141" t="s">
        <v>7184</v>
      </c>
      <c r="F4857" s="131"/>
      <c r="G4857" s="126"/>
      <c r="H4857" s="126"/>
      <c r="I4857" s="126"/>
      <c r="J4857" s="126"/>
      <c r="K4857" s="126"/>
    </row>
    <row r="4858" spans="1:11" s="122" customFormat="1">
      <c r="A4858" s="138" t="s">
        <v>5737</v>
      </c>
      <c r="B4858" s="139">
        <v>232000</v>
      </c>
      <c r="C4858" s="159">
        <f t="shared" si="178"/>
        <v>3248000</v>
      </c>
      <c r="D4858" s="129">
        <f t="shared" si="177"/>
        <v>227360</v>
      </c>
      <c r="E4858" s="141" t="s">
        <v>7184</v>
      </c>
      <c r="F4858" s="131"/>
      <c r="G4858" s="126"/>
      <c r="H4858" s="126"/>
      <c r="I4858" s="126"/>
      <c r="J4858" s="126"/>
      <c r="K4858" s="126"/>
    </row>
    <row r="4859" spans="1:11" s="122" customFormat="1">
      <c r="A4859" s="138" t="s">
        <v>5738</v>
      </c>
      <c r="B4859" s="139">
        <v>233000</v>
      </c>
      <c r="C4859" s="159">
        <f t="shared" si="178"/>
        <v>3262000</v>
      </c>
      <c r="D4859" s="129">
        <f t="shared" si="177"/>
        <v>228340</v>
      </c>
      <c r="E4859" s="141" t="s">
        <v>7184</v>
      </c>
      <c r="F4859" s="131"/>
      <c r="G4859" s="126"/>
      <c r="H4859" s="126"/>
      <c r="I4859" s="126"/>
      <c r="J4859" s="126"/>
      <c r="K4859" s="126"/>
    </row>
    <row r="4860" spans="1:11" s="122" customFormat="1">
      <c r="A4860" s="138" t="s">
        <v>5739</v>
      </c>
      <c r="B4860" s="139">
        <v>234000</v>
      </c>
      <c r="C4860" s="159">
        <f t="shared" si="178"/>
        <v>3276000</v>
      </c>
      <c r="D4860" s="129">
        <f t="shared" si="177"/>
        <v>229320</v>
      </c>
      <c r="E4860" s="141" t="s">
        <v>7184</v>
      </c>
      <c r="F4860" s="131"/>
      <c r="G4860" s="126"/>
      <c r="H4860" s="126"/>
      <c r="I4860" s="126"/>
      <c r="J4860" s="126"/>
      <c r="K4860" s="126"/>
    </row>
    <row r="4861" spans="1:11" s="122" customFormat="1">
      <c r="A4861" s="138" t="s">
        <v>5740</v>
      </c>
      <c r="B4861" s="139">
        <v>235000</v>
      </c>
      <c r="C4861" s="159">
        <f t="shared" si="178"/>
        <v>3290000</v>
      </c>
      <c r="D4861" s="129">
        <f t="shared" si="177"/>
        <v>230300</v>
      </c>
      <c r="E4861" s="141" t="s">
        <v>7184</v>
      </c>
      <c r="F4861" s="131"/>
      <c r="G4861" s="126"/>
      <c r="H4861" s="126"/>
      <c r="I4861" s="126"/>
      <c r="J4861" s="126"/>
      <c r="K4861" s="126"/>
    </row>
    <row r="4862" spans="1:11" s="122" customFormat="1">
      <c r="A4862" s="138" t="s">
        <v>5741</v>
      </c>
      <c r="B4862" s="139">
        <v>236000</v>
      </c>
      <c r="C4862" s="159">
        <f t="shared" si="178"/>
        <v>3304000</v>
      </c>
      <c r="D4862" s="129">
        <f t="shared" si="177"/>
        <v>231280</v>
      </c>
      <c r="E4862" s="141" t="s">
        <v>7184</v>
      </c>
      <c r="F4862" s="131"/>
      <c r="G4862" s="126"/>
      <c r="H4862" s="126"/>
      <c r="I4862" s="126"/>
      <c r="J4862" s="126"/>
      <c r="K4862" s="126"/>
    </row>
    <row r="4863" spans="1:11" s="122" customFormat="1">
      <c r="A4863" s="138" t="s">
        <v>5742</v>
      </c>
      <c r="B4863" s="139">
        <v>237000</v>
      </c>
      <c r="C4863" s="159">
        <f t="shared" si="178"/>
        <v>3318000</v>
      </c>
      <c r="D4863" s="129">
        <f t="shared" si="177"/>
        <v>232260</v>
      </c>
      <c r="E4863" s="141" t="s">
        <v>7184</v>
      </c>
      <c r="F4863" s="131"/>
      <c r="G4863" s="126"/>
      <c r="H4863" s="126"/>
      <c r="I4863" s="126"/>
      <c r="J4863" s="126"/>
      <c r="K4863" s="126"/>
    </row>
    <row r="4864" spans="1:11" s="122" customFormat="1">
      <c r="A4864" s="138" t="s">
        <v>5743</v>
      </c>
      <c r="B4864" s="139">
        <v>238000</v>
      </c>
      <c r="C4864" s="159">
        <f t="shared" si="178"/>
        <v>3332000</v>
      </c>
      <c r="D4864" s="129">
        <f t="shared" si="177"/>
        <v>233240</v>
      </c>
      <c r="E4864" s="141" t="s">
        <v>7184</v>
      </c>
      <c r="F4864" s="131"/>
      <c r="G4864" s="126"/>
      <c r="H4864" s="126"/>
      <c r="I4864" s="126"/>
      <c r="J4864" s="126"/>
      <c r="K4864" s="126"/>
    </row>
    <row r="4865" spans="1:11" s="122" customFormat="1">
      <c r="A4865" s="138" t="s">
        <v>5744</v>
      </c>
      <c r="B4865" s="139">
        <v>239000</v>
      </c>
      <c r="C4865" s="159">
        <f t="shared" si="178"/>
        <v>3346000</v>
      </c>
      <c r="D4865" s="129">
        <f t="shared" si="177"/>
        <v>234220</v>
      </c>
      <c r="E4865" s="141" t="s">
        <v>7184</v>
      </c>
      <c r="F4865" s="131"/>
      <c r="G4865" s="126"/>
      <c r="H4865" s="126"/>
      <c r="I4865" s="126"/>
      <c r="J4865" s="126"/>
      <c r="K4865" s="126"/>
    </row>
    <row r="4866" spans="1:11" s="122" customFormat="1">
      <c r="A4866" s="138" t="s">
        <v>5745</v>
      </c>
      <c r="B4866" s="139">
        <v>240000</v>
      </c>
      <c r="C4866" s="159">
        <f t="shared" si="178"/>
        <v>3360000</v>
      </c>
      <c r="D4866" s="129">
        <f t="shared" si="177"/>
        <v>235200</v>
      </c>
      <c r="E4866" s="141" t="s">
        <v>7184</v>
      </c>
      <c r="F4866" s="131"/>
      <c r="G4866" s="126"/>
      <c r="H4866" s="126"/>
      <c r="I4866" s="126"/>
      <c r="J4866" s="126"/>
      <c r="K4866" s="126"/>
    </row>
    <row r="4867" spans="1:11" s="122" customFormat="1">
      <c r="A4867" s="138" t="s">
        <v>5746</v>
      </c>
      <c r="B4867" s="139">
        <v>241000</v>
      </c>
      <c r="C4867" s="159">
        <f t="shared" si="178"/>
        <v>3374000</v>
      </c>
      <c r="D4867" s="129">
        <f t="shared" si="177"/>
        <v>236180</v>
      </c>
      <c r="E4867" s="141" t="s">
        <v>7184</v>
      </c>
      <c r="F4867" s="131"/>
      <c r="G4867" s="126"/>
      <c r="H4867" s="126"/>
      <c r="I4867" s="126"/>
      <c r="J4867" s="126"/>
      <c r="K4867" s="126"/>
    </row>
    <row r="4868" spans="1:11" s="122" customFormat="1">
      <c r="A4868" s="138" t="s">
        <v>5747</v>
      </c>
      <c r="B4868" s="139">
        <v>242000</v>
      </c>
      <c r="C4868" s="159">
        <f t="shared" si="178"/>
        <v>3388000</v>
      </c>
      <c r="D4868" s="129">
        <f t="shared" si="177"/>
        <v>237160</v>
      </c>
      <c r="E4868" s="141" t="s">
        <v>7184</v>
      </c>
      <c r="F4868" s="131"/>
      <c r="G4868" s="126"/>
      <c r="H4868" s="126"/>
      <c r="I4868" s="126"/>
      <c r="J4868" s="126"/>
      <c r="K4868" s="126"/>
    </row>
    <row r="4869" spans="1:11" s="122" customFormat="1">
      <c r="A4869" s="138" t="s">
        <v>5748</v>
      </c>
      <c r="B4869" s="139">
        <v>243000</v>
      </c>
      <c r="C4869" s="159">
        <f t="shared" si="178"/>
        <v>3402000</v>
      </c>
      <c r="D4869" s="129">
        <f t="shared" si="177"/>
        <v>238140</v>
      </c>
      <c r="E4869" s="141" t="s">
        <v>7184</v>
      </c>
      <c r="F4869" s="131"/>
      <c r="G4869" s="126"/>
      <c r="H4869" s="126"/>
      <c r="I4869" s="126"/>
      <c r="J4869" s="126"/>
      <c r="K4869" s="126"/>
    </row>
    <row r="4870" spans="1:11" s="122" customFormat="1">
      <c r="A4870" s="138" t="s">
        <v>5749</v>
      </c>
      <c r="B4870" s="139">
        <v>244000</v>
      </c>
      <c r="C4870" s="159">
        <f t="shared" si="178"/>
        <v>3416000</v>
      </c>
      <c r="D4870" s="129">
        <f t="shared" si="177"/>
        <v>239120</v>
      </c>
      <c r="E4870" s="141" t="s">
        <v>7184</v>
      </c>
      <c r="F4870" s="131"/>
      <c r="G4870" s="126"/>
      <c r="H4870" s="126"/>
      <c r="I4870" s="126"/>
      <c r="J4870" s="126"/>
      <c r="K4870" s="126"/>
    </row>
    <row r="4871" spans="1:11" s="122" customFormat="1">
      <c r="A4871" s="138" t="s">
        <v>5750</v>
      </c>
      <c r="B4871" s="139">
        <v>245000</v>
      </c>
      <c r="C4871" s="159">
        <f t="shared" si="178"/>
        <v>3430000</v>
      </c>
      <c r="D4871" s="129">
        <f t="shared" si="177"/>
        <v>240100</v>
      </c>
      <c r="E4871" s="141" t="s">
        <v>7184</v>
      </c>
      <c r="F4871" s="131"/>
      <c r="G4871" s="126"/>
      <c r="H4871" s="126"/>
      <c r="I4871" s="126"/>
      <c r="J4871" s="126"/>
      <c r="K4871" s="126"/>
    </row>
    <row r="4872" spans="1:11" s="122" customFormat="1">
      <c r="A4872" s="138" t="s">
        <v>5751</v>
      </c>
      <c r="B4872" s="139">
        <v>246000</v>
      </c>
      <c r="C4872" s="159">
        <f t="shared" si="178"/>
        <v>3444000</v>
      </c>
      <c r="D4872" s="129">
        <f t="shared" si="177"/>
        <v>241080</v>
      </c>
      <c r="E4872" s="141" t="s">
        <v>7184</v>
      </c>
      <c r="F4872" s="131"/>
      <c r="G4872" s="126"/>
      <c r="H4872" s="126"/>
      <c r="I4872" s="126"/>
      <c r="J4872" s="126"/>
      <c r="K4872" s="126"/>
    </row>
    <row r="4873" spans="1:11" s="122" customFormat="1">
      <c r="A4873" s="138" t="s">
        <v>5752</v>
      </c>
      <c r="B4873" s="139">
        <v>247000</v>
      </c>
      <c r="C4873" s="159">
        <f t="shared" si="178"/>
        <v>3458000</v>
      </c>
      <c r="D4873" s="129">
        <f t="shared" si="177"/>
        <v>242060</v>
      </c>
      <c r="E4873" s="141" t="s">
        <v>7184</v>
      </c>
      <c r="F4873" s="131"/>
      <c r="G4873" s="126"/>
      <c r="H4873" s="126"/>
      <c r="I4873" s="126"/>
      <c r="J4873" s="126"/>
      <c r="K4873" s="126"/>
    </row>
    <row r="4874" spans="1:11" s="122" customFormat="1">
      <c r="A4874" s="138" t="s">
        <v>5753</v>
      </c>
      <c r="B4874" s="139">
        <v>248000</v>
      </c>
      <c r="C4874" s="159">
        <f t="shared" si="178"/>
        <v>3472000</v>
      </c>
      <c r="D4874" s="129">
        <f t="shared" si="177"/>
        <v>243040</v>
      </c>
      <c r="E4874" s="141" t="s">
        <v>7184</v>
      </c>
      <c r="F4874" s="131"/>
      <c r="G4874" s="126"/>
      <c r="H4874" s="126"/>
      <c r="I4874" s="126"/>
      <c r="J4874" s="126"/>
      <c r="K4874" s="126"/>
    </row>
    <row r="4875" spans="1:11" s="122" customFormat="1">
      <c r="A4875" s="138" t="s">
        <v>5754</v>
      </c>
      <c r="B4875" s="139">
        <v>249000</v>
      </c>
      <c r="C4875" s="159">
        <f t="shared" si="178"/>
        <v>3486000</v>
      </c>
      <c r="D4875" s="129">
        <f t="shared" si="177"/>
        <v>244020</v>
      </c>
      <c r="E4875" s="141" t="s">
        <v>7184</v>
      </c>
      <c r="F4875" s="131"/>
      <c r="G4875" s="126"/>
      <c r="H4875" s="126"/>
      <c r="I4875" s="126"/>
      <c r="J4875" s="126"/>
      <c r="K4875" s="126"/>
    </row>
    <row r="4876" spans="1:11" s="122" customFormat="1">
      <c r="A4876" s="138" t="s">
        <v>5755</v>
      </c>
      <c r="B4876" s="139">
        <v>250000</v>
      </c>
      <c r="C4876" s="159">
        <f t="shared" si="178"/>
        <v>3500000</v>
      </c>
      <c r="D4876" s="129">
        <f t="shared" si="177"/>
        <v>245000</v>
      </c>
      <c r="E4876" s="141" t="s">
        <v>7184</v>
      </c>
      <c r="F4876" s="131"/>
      <c r="G4876" s="126"/>
      <c r="H4876" s="126"/>
      <c r="I4876" s="126"/>
      <c r="J4876" s="126"/>
      <c r="K4876" s="126"/>
    </row>
    <row r="4877" spans="1:11" s="122" customFormat="1">
      <c r="A4877" s="138" t="s">
        <v>5756</v>
      </c>
      <c r="B4877" s="139">
        <v>251000</v>
      </c>
      <c r="C4877" s="159">
        <f t="shared" si="178"/>
        <v>3514000</v>
      </c>
      <c r="D4877" s="129">
        <f t="shared" si="177"/>
        <v>245980</v>
      </c>
      <c r="E4877" s="141" t="s">
        <v>7184</v>
      </c>
      <c r="F4877" s="131"/>
      <c r="G4877" s="126"/>
      <c r="H4877" s="126"/>
      <c r="I4877" s="126"/>
      <c r="J4877" s="126"/>
      <c r="K4877" s="126"/>
    </row>
    <row r="4878" spans="1:11" s="122" customFormat="1">
      <c r="A4878" s="138" t="s">
        <v>5757</v>
      </c>
      <c r="B4878" s="139">
        <v>252000</v>
      </c>
      <c r="C4878" s="159">
        <f t="shared" si="178"/>
        <v>3528000</v>
      </c>
      <c r="D4878" s="129">
        <f t="shared" si="177"/>
        <v>246960</v>
      </c>
      <c r="E4878" s="141" t="s">
        <v>7184</v>
      </c>
      <c r="F4878" s="131"/>
      <c r="G4878" s="126"/>
      <c r="H4878" s="126"/>
      <c r="I4878" s="126"/>
      <c r="J4878" s="126"/>
      <c r="K4878" s="126"/>
    </row>
    <row r="4879" spans="1:11" s="122" customFormat="1">
      <c r="A4879" s="138" t="s">
        <v>5758</v>
      </c>
      <c r="B4879" s="139">
        <v>253000</v>
      </c>
      <c r="C4879" s="159">
        <f t="shared" si="178"/>
        <v>3542000</v>
      </c>
      <c r="D4879" s="129">
        <f t="shared" si="177"/>
        <v>247940</v>
      </c>
      <c r="E4879" s="141" t="s">
        <v>7184</v>
      </c>
      <c r="F4879" s="131"/>
      <c r="G4879" s="126"/>
      <c r="H4879" s="126"/>
      <c r="I4879" s="126"/>
      <c r="J4879" s="126"/>
      <c r="K4879" s="126"/>
    </row>
    <row r="4880" spans="1:11" s="122" customFormat="1">
      <c r="A4880" s="138" t="s">
        <v>5759</v>
      </c>
      <c r="B4880" s="139">
        <v>254000</v>
      </c>
      <c r="C4880" s="159">
        <f t="shared" si="178"/>
        <v>3556000</v>
      </c>
      <c r="D4880" s="129">
        <f t="shared" si="177"/>
        <v>248920</v>
      </c>
      <c r="E4880" s="141" t="s">
        <v>7184</v>
      </c>
      <c r="F4880" s="131"/>
      <c r="G4880" s="126"/>
      <c r="H4880" s="126"/>
      <c r="I4880" s="126"/>
      <c r="J4880" s="126"/>
      <c r="K4880" s="126"/>
    </row>
    <row r="4881" spans="1:11" s="122" customFormat="1">
      <c r="A4881" s="138" t="s">
        <v>5760</v>
      </c>
      <c r="B4881" s="139">
        <v>255000</v>
      </c>
      <c r="C4881" s="159">
        <f t="shared" si="178"/>
        <v>3570000</v>
      </c>
      <c r="D4881" s="129">
        <f t="shared" si="177"/>
        <v>249900</v>
      </c>
      <c r="E4881" s="141" t="s">
        <v>7184</v>
      </c>
      <c r="F4881" s="131"/>
      <c r="G4881" s="126"/>
      <c r="H4881" s="126"/>
      <c r="I4881" s="126"/>
      <c r="J4881" s="126"/>
      <c r="K4881" s="126"/>
    </row>
    <row r="4882" spans="1:11" s="122" customFormat="1">
      <c r="A4882" s="138" t="s">
        <v>5761</v>
      </c>
      <c r="B4882" s="139">
        <v>256000</v>
      </c>
      <c r="C4882" s="159">
        <f t="shared" si="178"/>
        <v>3584000</v>
      </c>
      <c r="D4882" s="129">
        <f t="shared" si="177"/>
        <v>250880</v>
      </c>
      <c r="E4882" s="141" t="s">
        <v>7184</v>
      </c>
      <c r="F4882" s="131"/>
      <c r="G4882" s="126"/>
      <c r="H4882" s="126"/>
      <c r="I4882" s="126"/>
      <c r="J4882" s="126"/>
      <c r="K4882" s="126"/>
    </row>
    <row r="4883" spans="1:11" s="122" customFormat="1">
      <c r="A4883" s="138" t="s">
        <v>5762</v>
      </c>
      <c r="B4883" s="139">
        <v>257000</v>
      </c>
      <c r="C4883" s="159">
        <f t="shared" si="178"/>
        <v>3598000</v>
      </c>
      <c r="D4883" s="129">
        <f t="shared" si="177"/>
        <v>251860</v>
      </c>
      <c r="E4883" s="141" t="s">
        <v>7184</v>
      </c>
      <c r="F4883" s="131"/>
      <c r="G4883" s="126"/>
      <c r="H4883" s="126"/>
      <c r="I4883" s="126"/>
      <c r="J4883" s="126"/>
      <c r="K4883" s="126"/>
    </row>
    <row r="4884" spans="1:11" s="122" customFormat="1">
      <c r="A4884" s="138" t="s">
        <v>6460</v>
      </c>
      <c r="B4884" s="139">
        <v>1000</v>
      </c>
      <c r="C4884" s="159">
        <v>25000</v>
      </c>
      <c r="D4884" s="129">
        <f t="shared" si="177"/>
        <v>980</v>
      </c>
      <c r="E4884" s="141" t="s">
        <v>7175</v>
      </c>
      <c r="F4884" s="131"/>
      <c r="G4884" s="126"/>
      <c r="H4884" s="126"/>
      <c r="I4884" s="126"/>
      <c r="J4884" s="126"/>
      <c r="K4884" s="126"/>
    </row>
    <row r="4885" spans="1:11" s="122" customFormat="1">
      <c r="A4885" s="138" t="s">
        <v>6461</v>
      </c>
      <c r="B4885" s="139">
        <v>2000</v>
      </c>
      <c r="C4885" s="159">
        <f>C4884+25000</f>
        <v>50000</v>
      </c>
      <c r="D4885" s="129">
        <f t="shared" ref="D4885:D4948" si="179">SUM($G$3)*(B4885*0.001)</f>
        <v>1960</v>
      </c>
      <c r="E4885" s="141" t="s">
        <v>7175</v>
      </c>
      <c r="F4885" s="131"/>
      <c r="G4885" s="126"/>
      <c r="H4885" s="126"/>
      <c r="I4885" s="126"/>
      <c r="J4885" s="126"/>
      <c r="K4885" s="126"/>
    </row>
    <row r="4886" spans="1:11" s="122" customFormat="1">
      <c r="A4886" s="138" t="s">
        <v>6462</v>
      </c>
      <c r="B4886" s="139">
        <v>3000</v>
      </c>
      <c r="C4886" s="159">
        <f t="shared" ref="C4886:C4949" si="180">C4885+25000</f>
        <v>75000</v>
      </c>
      <c r="D4886" s="129">
        <f t="shared" si="179"/>
        <v>2940</v>
      </c>
      <c r="E4886" s="141" t="s">
        <v>7175</v>
      </c>
      <c r="F4886" s="131"/>
      <c r="G4886" s="126"/>
      <c r="H4886" s="126"/>
      <c r="I4886" s="126"/>
      <c r="J4886" s="126"/>
      <c r="K4886" s="126"/>
    </row>
    <row r="4887" spans="1:11" s="122" customFormat="1">
      <c r="A4887" s="138" t="s">
        <v>6463</v>
      </c>
      <c r="B4887" s="139">
        <v>4000</v>
      </c>
      <c r="C4887" s="159">
        <f t="shared" si="180"/>
        <v>100000</v>
      </c>
      <c r="D4887" s="129">
        <f t="shared" si="179"/>
        <v>3920</v>
      </c>
      <c r="E4887" s="141" t="s">
        <v>7175</v>
      </c>
      <c r="F4887" s="131"/>
      <c r="G4887" s="126"/>
      <c r="H4887" s="126"/>
      <c r="I4887" s="126"/>
      <c r="J4887" s="126"/>
      <c r="K4887" s="126"/>
    </row>
    <row r="4888" spans="1:11" s="122" customFormat="1">
      <c r="A4888" s="138" t="s">
        <v>6464</v>
      </c>
      <c r="B4888" s="139">
        <v>5000</v>
      </c>
      <c r="C4888" s="159">
        <f t="shared" si="180"/>
        <v>125000</v>
      </c>
      <c r="D4888" s="129">
        <f t="shared" si="179"/>
        <v>4900</v>
      </c>
      <c r="E4888" s="141" t="s">
        <v>7175</v>
      </c>
      <c r="F4888" s="131"/>
      <c r="G4888" s="126"/>
      <c r="H4888" s="126"/>
      <c r="I4888" s="126"/>
      <c r="J4888" s="126"/>
      <c r="K4888" s="126"/>
    </row>
    <row r="4889" spans="1:11" s="122" customFormat="1">
      <c r="A4889" s="138" t="s">
        <v>6465</v>
      </c>
      <c r="B4889" s="139">
        <v>6000</v>
      </c>
      <c r="C4889" s="159">
        <f t="shared" si="180"/>
        <v>150000</v>
      </c>
      <c r="D4889" s="129">
        <f t="shared" si="179"/>
        <v>5880</v>
      </c>
      <c r="E4889" s="141" t="s">
        <v>7175</v>
      </c>
      <c r="F4889" s="131"/>
      <c r="G4889" s="126"/>
      <c r="H4889" s="126"/>
      <c r="I4889" s="126"/>
      <c r="J4889" s="126"/>
      <c r="K4889" s="126"/>
    </row>
    <row r="4890" spans="1:11" s="122" customFormat="1">
      <c r="A4890" s="138" t="s">
        <v>6466</v>
      </c>
      <c r="B4890" s="139">
        <v>7000</v>
      </c>
      <c r="C4890" s="159">
        <f t="shared" si="180"/>
        <v>175000</v>
      </c>
      <c r="D4890" s="129">
        <f t="shared" si="179"/>
        <v>6860</v>
      </c>
      <c r="E4890" s="141" t="s">
        <v>7175</v>
      </c>
      <c r="F4890" s="131"/>
      <c r="G4890" s="126"/>
      <c r="H4890" s="126"/>
      <c r="I4890" s="126"/>
      <c r="J4890" s="126"/>
      <c r="K4890" s="126"/>
    </row>
    <row r="4891" spans="1:11" s="122" customFormat="1">
      <c r="A4891" s="138" t="s">
        <v>6467</v>
      </c>
      <c r="B4891" s="139">
        <v>8000</v>
      </c>
      <c r="C4891" s="159">
        <f t="shared" si="180"/>
        <v>200000</v>
      </c>
      <c r="D4891" s="129">
        <f t="shared" si="179"/>
        <v>7840</v>
      </c>
      <c r="E4891" s="141" t="s">
        <v>7175</v>
      </c>
      <c r="F4891" s="131"/>
      <c r="G4891" s="126"/>
      <c r="H4891" s="126"/>
      <c r="I4891" s="126"/>
      <c r="J4891" s="126"/>
      <c r="K4891" s="126"/>
    </row>
    <row r="4892" spans="1:11" s="122" customFormat="1">
      <c r="A4892" s="138" t="s">
        <v>6468</v>
      </c>
      <c r="B4892" s="139">
        <v>9000</v>
      </c>
      <c r="C4892" s="159">
        <f t="shared" si="180"/>
        <v>225000</v>
      </c>
      <c r="D4892" s="129">
        <f t="shared" si="179"/>
        <v>8820</v>
      </c>
      <c r="E4892" s="141" t="s">
        <v>7175</v>
      </c>
      <c r="F4892" s="131"/>
      <c r="G4892" s="126"/>
      <c r="H4892" s="126"/>
      <c r="I4892" s="126"/>
      <c r="J4892" s="126"/>
      <c r="K4892" s="126"/>
    </row>
    <row r="4893" spans="1:11" s="122" customFormat="1">
      <c r="A4893" s="138" t="s">
        <v>6469</v>
      </c>
      <c r="B4893" s="139">
        <v>10000</v>
      </c>
      <c r="C4893" s="159">
        <f t="shared" si="180"/>
        <v>250000</v>
      </c>
      <c r="D4893" s="129">
        <f t="shared" si="179"/>
        <v>9800</v>
      </c>
      <c r="E4893" s="141" t="s">
        <v>7175</v>
      </c>
      <c r="F4893" s="131"/>
      <c r="G4893" s="126"/>
      <c r="H4893" s="126"/>
      <c r="I4893" s="126"/>
      <c r="J4893" s="126"/>
      <c r="K4893" s="126"/>
    </row>
    <row r="4894" spans="1:11" s="122" customFormat="1">
      <c r="A4894" s="138" t="s">
        <v>6470</v>
      </c>
      <c r="B4894" s="139">
        <v>11000</v>
      </c>
      <c r="C4894" s="159">
        <f t="shared" si="180"/>
        <v>275000</v>
      </c>
      <c r="D4894" s="129">
        <f t="shared" si="179"/>
        <v>10780</v>
      </c>
      <c r="E4894" s="141" t="s">
        <v>7175</v>
      </c>
      <c r="F4894" s="131"/>
      <c r="G4894" s="126"/>
      <c r="H4894" s="126"/>
      <c r="I4894" s="126"/>
      <c r="J4894" s="126"/>
      <c r="K4894" s="126"/>
    </row>
    <row r="4895" spans="1:11" s="122" customFormat="1">
      <c r="A4895" s="138" t="s">
        <v>6471</v>
      </c>
      <c r="B4895" s="139">
        <v>12000</v>
      </c>
      <c r="C4895" s="159">
        <f t="shared" si="180"/>
        <v>300000</v>
      </c>
      <c r="D4895" s="129">
        <f t="shared" si="179"/>
        <v>11760</v>
      </c>
      <c r="E4895" s="141" t="s">
        <v>7175</v>
      </c>
      <c r="F4895" s="131"/>
      <c r="G4895" s="126"/>
      <c r="H4895" s="126"/>
      <c r="I4895" s="126"/>
      <c r="J4895" s="126"/>
      <c r="K4895" s="126"/>
    </row>
    <row r="4896" spans="1:11" s="122" customFormat="1">
      <c r="A4896" s="138" t="s">
        <v>6472</v>
      </c>
      <c r="B4896" s="139">
        <v>13000</v>
      </c>
      <c r="C4896" s="159">
        <f t="shared" si="180"/>
        <v>325000</v>
      </c>
      <c r="D4896" s="129">
        <f t="shared" si="179"/>
        <v>12740</v>
      </c>
      <c r="E4896" s="141" t="s">
        <v>7175</v>
      </c>
      <c r="F4896" s="131"/>
      <c r="G4896" s="126"/>
      <c r="H4896" s="126"/>
      <c r="I4896" s="126"/>
      <c r="J4896" s="126"/>
      <c r="K4896" s="126"/>
    </row>
    <row r="4897" spans="1:11" s="122" customFormat="1">
      <c r="A4897" s="138" t="s">
        <v>6473</v>
      </c>
      <c r="B4897" s="139">
        <v>14000</v>
      </c>
      <c r="C4897" s="159">
        <f t="shared" si="180"/>
        <v>350000</v>
      </c>
      <c r="D4897" s="129">
        <f t="shared" si="179"/>
        <v>13720</v>
      </c>
      <c r="E4897" s="141" t="s">
        <v>7175</v>
      </c>
      <c r="F4897" s="131"/>
      <c r="G4897" s="126"/>
      <c r="H4897" s="126"/>
      <c r="I4897" s="126"/>
      <c r="J4897" s="126"/>
      <c r="K4897" s="126"/>
    </row>
    <row r="4898" spans="1:11" s="122" customFormat="1">
      <c r="A4898" s="138" t="s">
        <v>6474</v>
      </c>
      <c r="B4898" s="139">
        <v>15000</v>
      </c>
      <c r="C4898" s="159">
        <f t="shared" si="180"/>
        <v>375000</v>
      </c>
      <c r="D4898" s="129">
        <f t="shared" si="179"/>
        <v>14700</v>
      </c>
      <c r="E4898" s="141" t="s">
        <v>7175</v>
      </c>
      <c r="F4898" s="131"/>
      <c r="G4898" s="126"/>
      <c r="H4898" s="126"/>
      <c r="I4898" s="126"/>
      <c r="J4898" s="126"/>
      <c r="K4898" s="126"/>
    </row>
    <row r="4899" spans="1:11" s="122" customFormat="1">
      <c r="A4899" s="138" t="s">
        <v>6475</v>
      </c>
      <c r="B4899" s="139">
        <v>16000</v>
      </c>
      <c r="C4899" s="159">
        <f t="shared" si="180"/>
        <v>400000</v>
      </c>
      <c r="D4899" s="129">
        <f t="shared" si="179"/>
        <v>15680</v>
      </c>
      <c r="E4899" s="141" t="s">
        <v>7175</v>
      </c>
      <c r="F4899" s="131"/>
      <c r="G4899" s="126"/>
      <c r="H4899" s="126"/>
      <c r="I4899" s="126"/>
      <c r="J4899" s="126"/>
      <c r="K4899" s="126"/>
    </row>
    <row r="4900" spans="1:11" s="122" customFormat="1">
      <c r="A4900" s="138" t="s">
        <v>6476</v>
      </c>
      <c r="B4900" s="139">
        <v>17000</v>
      </c>
      <c r="C4900" s="159">
        <f t="shared" si="180"/>
        <v>425000</v>
      </c>
      <c r="D4900" s="129">
        <f t="shared" si="179"/>
        <v>16660</v>
      </c>
      <c r="E4900" s="141" t="s">
        <v>7175</v>
      </c>
      <c r="F4900" s="131"/>
      <c r="G4900" s="126"/>
      <c r="H4900" s="126"/>
      <c r="I4900" s="126"/>
      <c r="J4900" s="126"/>
      <c r="K4900" s="126"/>
    </row>
    <row r="4901" spans="1:11" s="122" customFormat="1">
      <c r="A4901" s="138" t="s">
        <v>6477</v>
      </c>
      <c r="B4901" s="139">
        <v>18000</v>
      </c>
      <c r="C4901" s="159">
        <f t="shared" si="180"/>
        <v>450000</v>
      </c>
      <c r="D4901" s="129">
        <f t="shared" si="179"/>
        <v>17640</v>
      </c>
      <c r="E4901" s="141" t="s">
        <v>7175</v>
      </c>
      <c r="F4901" s="131"/>
      <c r="G4901" s="126"/>
      <c r="H4901" s="126"/>
      <c r="I4901" s="126"/>
      <c r="J4901" s="126"/>
      <c r="K4901" s="126"/>
    </row>
    <row r="4902" spans="1:11" s="122" customFormat="1">
      <c r="A4902" s="138" t="s">
        <v>6478</v>
      </c>
      <c r="B4902" s="139">
        <v>19000</v>
      </c>
      <c r="C4902" s="159">
        <f t="shared" si="180"/>
        <v>475000</v>
      </c>
      <c r="D4902" s="129">
        <f t="shared" si="179"/>
        <v>18620</v>
      </c>
      <c r="E4902" s="141" t="s">
        <v>7175</v>
      </c>
      <c r="F4902" s="131"/>
      <c r="G4902" s="126"/>
      <c r="H4902" s="126"/>
      <c r="I4902" s="126"/>
      <c r="J4902" s="126"/>
      <c r="K4902" s="126"/>
    </row>
    <row r="4903" spans="1:11" s="122" customFormat="1">
      <c r="A4903" s="138" t="s">
        <v>6479</v>
      </c>
      <c r="B4903" s="139">
        <v>20000</v>
      </c>
      <c r="C4903" s="159">
        <f t="shared" si="180"/>
        <v>500000</v>
      </c>
      <c r="D4903" s="129">
        <f t="shared" si="179"/>
        <v>19600</v>
      </c>
      <c r="E4903" s="141" t="s">
        <v>7175</v>
      </c>
      <c r="F4903" s="131"/>
      <c r="G4903" s="126"/>
      <c r="H4903" s="126"/>
      <c r="I4903" s="126"/>
      <c r="J4903" s="126"/>
      <c r="K4903" s="126"/>
    </row>
    <row r="4904" spans="1:11" s="122" customFormat="1">
      <c r="A4904" s="138" t="s">
        <v>6480</v>
      </c>
      <c r="B4904" s="139">
        <v>21000</v>
      </c>
      <c r="C4904" s="159">
        <f t="shared" si="180"/>
        <v>525000</v>
      </c>
      <c r="D4904" s="129">
        <f t="shared" si="179"/>
        <v>20580</v>
      </c>
      <c r="E4904" s="141" t="s">
        <v>7175</v>
      </c>
      <c r="F4904" s="131"/>
      <c r="G4904" s="126"/>
      <c r="H4904" s="126"/>
      <c r="I4904" s="126"/>
      <c r="J4904" s="126"/>
      <c r="K4904" s="126"/>
    </row>
    <row r="4905" spans="1:11" s="122" customFormat="1">
      <c r="A4905" s="138" t="s">
        <v>6481</v>
      </c>
      <c r="B4905" s="139">
        <v>22000</v>
      </c>
      <c r="C4905" s="159">
        <f t="shared" si="180"/>
        <v>550000</v>
      </c>
      <c r="D4905" s="129">
        <f t="shared" si="179"/>
        <v>21560</v>
      </c>
      <c r="E4905" s="141" t="s">
        <v>7175</v>
      </c>
      <c r="F4905" s="131"/>
      <c r="G4905" s="126"/>
      <c r="H4905" s="126"/>
      <c r="I4905" s="126"/>
      <c r="J4905" s="126"/>
      <c r="K4905" s="126"/>
    </row>
    <row r="4906" spans="1:11" s="122" customFormat="1">
      <c r="A4906" s="138" t="s">
        <v>6482</v>
      </c>
      <c r="B4906" s="139">
        <v>23000</v>
      </c>
      <c r="C4906" s="159">
        <f t="shared" si="180"/>
        <v>575000</v>
      </c>
      <c r="D4906" s="129">
        <f t="shared" si="179"/>
        <v>22540</v>
      </c>
      <c r="E4906" s="141" t="s">
        <v>7175</v>
      </c>
      <c r="F4906" s="131"/>
      <c r="G4906" s="126"/>
      <c r="H4906" s="126"/>
      <c r="I4906" s="126"/>
      <c r="J4906" s="126"/>
      <c r="K4906" s="126"/>
    </row>
    <row r="4907" spans="1:11" s="122" customFormat="1">
      <c r="A4907" s="138" t="s">
        <v>6483</v>
      </c>
      <c r="B4907" s="139">
        <v>24000</v>
      </c>
      <c r="C4907" s="159">
        <f t="shared" si="180"/>
        <v>600000</v>
      </c>
      <c r="D4907" s="129">
        <f t="shared" si="179"/>
        <v>23520</v>
      </c>
      <c r="E4907" s="141" t="s">
        <v>7175</v>
      </c>
      <c r="F4907" s="131"/>
      <c r="G4907" s="126"/>
      <c r="H4907" s="126"/>
      <c r="I4907" s="126"/>
      <c r="J4907" s="126"/>
      <c r="K4907" s="126"/>
    </row>
    <row r="4908" spans="1:11" s="122" customFormat="1">
      <c r="A4908" s="138" t="s">
        <v>6484</v>
      </c>
      <c r="B4908" s="139">
        <v>25000</v>
      </c>
      <c r="C4908" s="159">
        <f t="shared" si="180"/>
        <v>625000</v>
      </c>
      <c r="D4908" s="129">
        <f t="shared" si="179"/>
        <v>24500</v>
      </c>
      <c r="E4908" s="141" t="s">
        <v>7175</v>
      </c>
      <c r="F4908" s="131"/>
      <c r="G4908" s="126"/>
      <c r="H4908" s="126"/>
      <c r="I4908" s="126"/>
      <c r="J4908" s="126"/>
      <c r="K4908" s="126"/>
    </row>
    <row r="4909" spans="1:11" s="122" customFormat="1">
      <c r="A4909" s="138" t="s">
        <v>6485</v>
      </c>
      <c r="B4909" s="139">
        <v>26000</v>
      </c>
      <c r="C4909" s="159">
        <f t="shared" si="180"/>
        <v>650000</v>
      </c>
      <c r="D4909" s="129">
        <f t="shared" si="179"/>
        <v>25480</v>
      </c>
      <c r="E4909" s="141" t="s">
        <v>7175</v>
      </c>
      <c r="F4909" s="131"/>
      <c r="G4909" s="126"/>
      <c r="H4909" s="126"/>
      <c r="I4909" s="126"/>
      <c r="J4909" s="126"/>
      <c r="K4909" s="126"/>
    </row>
    <row r="4910" spans="1:11" s="122" customFormat="1">
      <c r="A4910" s="138" t="s">
        <v>6486</v>
      </c>
      <c r="B4910" s="139">
        <v>27000</v>
      </c>
      <c r="C4910" s="159">
        <f t="shared" si="180"/>
        <v>675000</v>
      </c>
      <c r="D4910" s="129">
        <f t="shared" si="179"/>
        <v>26460</v>
      </c>
      <c r="E4910" s="141" t="s">
        <v>7175</v>
      </c>
      <c r="F4910" s="131"/>
      <c r="G4910" s="126"/>
      <c r="H4910" s="126"/>
      <c r="I4910" s="126"/>
      <c r="J4910" s="126"/>
      <c r="K4910" s="126"/>
    </row>
    <row r="4911" spans="1:11" s="122" customFormat="1">
      <c r="A4911" s="138" t="s">
        <v>6487</v>
      </c>
      <c r="B4911" s="139">
        <v>28000</v>
      </c>
      <c r="C4911" s="159">
        <f t="shared" si="180"/>
        <v>700000</v>
      </c>
      <c r="D4911" s="129">
        <f t="shared" si="179"/>
        <v>27440</v>
      </c>
      <c r="E4911" s="141" t="s">
        <v>7175</v>
      </c>
      <c r="F4911" s="131"/>
      <c r="G4911" s="126"/>
      <c r="H4911" s="126"/>
      <c r="I4911" s="126"/>
      <c r="J4911" s="126"/>
      <c r="K4911" s="126"/>
    </row>
    <row r="4912" spans="1:11" s="122" customFormat="1">
      <c r="A4912" s="138" t="s">
        <v>6488</v>
      </c>
      <c r="B4912" s="139">
        <v>29000</v>
      </c>
      <c r="C4912" s="159">
        <f t="shared" si="180"/>
        <v>725000</v>
      </c>
      <c r="D4912" s="129">
        <f t="shared" si="179"/>
        <v>28420</v>
      </c>
      <c r="E4912" s="141" t="s">
        <v>7175</v>
      </c>
      <c r="F4912" s="131"/>
      <c r="G4912" s="126"/>
      <c r="H4912" s="126"/>
      <c r="I4912" s="126"/>
      <c r="J4912" s="126"/>
      <c r="K4912" s="126"/>
    </row>
    <row r="4913" spans="1:11" s="122" customFormat="1">
      <c r="A4913" s="138" t="s">
        <v>6489</v>
      </c>
      <c r="B4913" s="139">
        <v>30000</v>
      </c>
      <c r="C4913" s="159">
        <f t="shared" si="180"/>
        <v>750000</v>
      </c>
      <c r="D4913" s="129">
        <f t="shared" si="179"/>
        <v>29400</v>
      </c>
      <c r="E4913" s="141" t="s">
        <v>7175</v>
      </c>
      <c r="F4913" s="131"/>
      <c r="G4913" s="126"/>
      <c r="H4913" s="126"/>
      <c r="I4913" s="126"/>
      <c r="J4913" s="126"/>
      <c r="K4913" s="126"/>
    </row>
    <row r="4914" spans="1:11" s="122" customFormat="1">
      <c r="A4914" s="138" t="s">
        <v>6490</v>
      </c>
      <c r="B4914" s="139">
        <v>31000</v>
      </c>
      <c r="C4914" s="159">
        <f t="shared" si="180"/>
        <v>775000</v>
      </c>
      <c r="D4914" s="129">
        <f t="shared" si="179"/>
        <v>30380</v>
      </c>
      <c r="E4914" s="141" t="s">
        <v>7175</v>
      </c>
      <c r="F4914" s="131"/>
      <c r="G4914" s="126"/>
      <c r="H4914" s="126"/>
      <c r="I4914" s="126"/>
      <c r="J4914" s="126"/>
      <c r="K4914" s="126"/>
    </row>
    <row r="4915" spans="1:11" s="122" customFormat="1">
      <c r="A4915" s="138" t="s">
        <v>6491</v>
      </c>
      <c r="B4915" s="139">
        <v>32000</v>
      </c>
      <c r="C4915" s="159">
        <f t="shared" si="180"/>
        <v>800000</v>
      </c>
      <c r="D4915" s="129">
        <f t="shared" si="179"/>
        <v>31360</v>
      </c>
      <c r="E4915" s="141" t="s">
        <v>7175</v>
      </c>
      <c r="F4915" s="131"/>
      <c r="G4915" s="126"/>
      <c r="H4915" s="126"/>
      <c r="I4915" s="126"/>
      <c r="J4915" s="126"/>
      <c r="K4915" s="126"/>
    </row>
    <row r="4916" spans="1:11" s="122" customFormat="1">
      <c r="A4916" s="138" t="s">
        <v>6492</v>
      </c>
      <c r="B4916" s="139">
        <v>33000</v>
      </c>
      <c r="C4916" s="159">
        <f t="shared" si="180"/>
        <v>825000</v>
      </c>
      <c r="D4916" s="129">
        <f t="shared" si="179"/>
        <v>32340</v>
      </c>
      <c r="E4916" s="141" t="s">
        <v>7175</v>
      </c>
      <c r="F4916" s="131"/>
      <c r="G4916" s="126"/>
      <c r="H4916" s="126"/>
      <c r="I4916" s="126"/>
      <c r="J4916" s="126"/>
      <c r="K4916" s="126"/>
    </row>
    <row r="4917" spans="1:11" s="122" customFormat="1">
      <c r="A4917" s="138" t="s">
        <v>6493</v>
      </c>
      <c r="B4917" s="139">
        <v>34000</v>
      </c>
      <c r="C4917" s="159">
        <f t="shared" si="180"/>
        <v>850000</v>
      </c>
      <c r="D4917" s="129">
        <f t="shared" si="179"/>
        <v>33320</v>
      </c>
      <c r="E4917" s="141" t="s">
        <v>7175</v>
      </c>
      <c r="F4917" s="131"/>
      <c r="G4917" s="126"/>
      <c r="H4917" s="126"/>
      <c r="I4917" s="126"/>
      <c r="J4917" s="126"/>
      <c r="K4917" s="126"/>
    </row>
    <row r="4918" spans="1:11" s="122" customFormat="1">
      <c r="A4918" s="138" t="s">
        <v>6494</v>
      </c>
      <c r="B4918" s="139">
        <v>35000</v>
      </c>
      <c r="C4918" s="159">
        <f t="shared" si="180"/>
        <v>875000</v>
      </c>
      <c r="D4918" s="129">
        <f t="shared" si="179"/>
        <v>34300</v>
      </c>
      <c r="E4918" s="141" t="s">
        <v>7175</v>
      </c>
      <c r="F4918" s="131"/>
      <c r="G4918" s="126"/>
      <c r="H4918" s="126"/>
      <c r="I4918" s="126"/>
      <c r="J4918" s="126"/>
      <c r="K4918" s="126"/>
    </row>
    <row r="4919" spans="1:11" s="122" customFormat="1">
      <c r="A4919" s="138" t="s">
        <v>6495</v>
      </c>
      <c r="B4919" s="139">
        <v>36000</v>
      </c>
      <c r="C4919" s="159">
        <f t="shared" si="180"/>
        <v>900000</v>
      </c>
      <c r="D4919" s="129">
        <f t="shared" si="179"/>
        <v>35280</v>
      </c>
      <c r="E4919" s="141" t="s">
        <v>7175</v>
      </c>
      <c r="F4919" s="131"/>
      <c r="G4919" s="126"/>
      <c r="H4919" s="126"/>
      <c r="I4919" s="126"/>
      <c r="J4919" s="126"/>
      <c r="K4919" s="126"/>
    </row>
    <row r="4920" spans="1:11" s="122" customFormat="1">
      <c r="A4920" s="138" t="s">
        <v>6496</v>
      </c>
      <c r="B4920" s="139">
        <v>37000</v>
      </c>
      <c r="C4920" s="159">
        <f t="shared" si="180"/>
        <v>925000</v>
      </c>
      <c r="D4920" s="129">
        <f t="shared" si="179"/>
        <v>36260</v>
      </c>
      <c r="E4920" s="141" t="s">
        <v>7175</v>
      </c>
      <c r="F4920" s="131"/>
      <c r="G4920" s="126"/>
      <c r="H4920" s="126"/>
      <c r="I4920" s="126"/>
      <c r="J4920" s="126"/>
      <c r="K4920" s="126"/>
    </row>
    <row r="4921" spans="1:11" s="122" customFormat="1">
      <c r="A4921" s="138" t="s">
        <v>6497</v>
      </c>
      <c r="B4921" s="139">
        <v>38000</v>
      </c>
      <c r="C4921" s="159">
        <f t="shared" si="180"/>
        <v>950000</v>
      </c>
      <c r="D4921" s="129">
        <f t="shared" si="179"/>
        <v>37240</v>
      </c>
      <c r="E4921" s="141" t="s">
        <v>7175</v>
      </c>
      <c r="F4921" s="131"/>
      <c r="G4921" s="126"/>
      <c r="H4921" s="126"/>
      <c r="I4921" s="126"/>
      <c r="J4921" s="126"/>
      <c r="K4921" s="126"/>
    </row>
    <row r="4922" spans="1:11" s="122" customFormat="1">
      <c r="A4922" s="138" t="s">
        <v>6498</v>
      </c>
      <c r="B4922" s="139">
        <v>39000</v>
      </c>
      <c r="C4922" s="159">
        <f t="shared" si="180"/>
        <v>975000</v>
      </c>
      <c r="D4922" s="129">
        <f t="shared" si="179"/>
        <v>38220</v>
      </c>
      <c r="E4922" s="141" t="s">
        <v>7175</v>
      </c>
      <c r="F4922" s="131"/>
      <c r="G4922" s="126"/>
      <c r="H4922" s="126"/>
      <c r="I4922" s="126"/>
      <c r="J4922" s="126"/>
      <c r="K4922" s="126"/>
    </row>
    <row r="4923" spans="1:11" s="122" customFormat="1">
      <c r="A4923" s="138" t="s">
        <v>6499</v>
      </c>
      <c r="B4923" s="139">
        <v>40000</v>
      </c>
      <c r="C4923" s="159">
        <f t="shared" si="180"/>
        <v>1000000</v>
      </c>
      <c r="D4923" s="129">
        <f t="shared" si="179"/>
        <v>39200</v>
      </c>
      <c r="E4923" s="141" t="s">
        <v>7175</v>
      </c>
      <c r="F4923" s="131"/>
      <c r="G4923" s="126"/>
      <c r="H4923" s="126"/>
      <c r="I4923" s="126"/>
      <c r="J4923" s="126"/>
      <c r="K4923" s="126"/>
    </row>
    <row r="4924" spans="1:11" s="122" customFormat="1">
      <c r="A4924" s="138" t="s">
        <v>6500</v>
      </c>
      <c r="B4924" s="139">
        <v>41000</v>
      </c>
      <c r="C4924" s="159">
        <f t="shared" si="180"/>
        <v>1025000</v>
      </c>
      <c r="D4924" s="129">
        <f t="shared" si="179"/>
        <v>40180</v>
      </c>
      <c r="E4924" s="141" t="s">
        <v>7175</v>
      </c>
      <c r="F4924" s="131"/>
      <c r="G4924" s="126"/>
      <c r="H4924" s="126"/>
      <c r="I4924" s="126"/>
      <c r="J4924" s="126"/>
      <c r="K4924" s="126"/>
    </row>
    <row r="4925" spans="1:11" s="122" customFormat="1">
      <c r="A4925" s="138" t="s">
        <v>6501</v>
      </c>
      <c r="B4925" s="139">
        <v>42000</v>
      </c>
      <c r="C4925" s="159">
        <f t="shared" si="180"/>
        <v>1050000</v>
      </c>
      <c r="D4925" s="129">
        <f t="shared" si="179"/>
        <v>41160</v>
      </c>
      <c r="E4925" s="141" t="s">
        <v>7175</v>
      </c>
      <c r="F4925" s="131"/>
      <c r="G4925" s="126"/>
      <c r="H4925" s="126"/>
      <c r="I4925" s="126"/>
      <c r="J4925" s="126"/>
      <c r="K4925" s="126"/>
    </row>
    <row r="4926" spans="1:11" s="122" customFormat="1">
      <c r="A4926" s="138" t="s">
        <v>6502</v>
      </c>
      <c r="B4926" s="139">
        <v>43000</v>
      </c>
      <c r="C4926" s="159">
        <f t="shared" si="180"/>
        <v>1075000</v>
      </c>
      <c r="D4926" s="129">
        <f t="shared" si="179"/>
        <v>42140</v>
      </c>
      <c r="E4926" s="141" t="s">
        <v>7175</v>
      </c>
      <c r="F4926" s="131"/>
      <c r="G4926" s="126"/>
      <c r="H4926" s="126"/>
      <c r="I4926" s="126"/>
      <c r="J4926" s="126"/>
      <c r="K4926" s="126"/>
    </row>
    <row r="4927" spans="1:11" s="122" customFormat="1">
      <c r="A4927" s="138" t="s">
        <v>6503</v>
      </c>
      <c r="B4927" s="139">
        <v>44000</v>
      </c>
      <c r="C4927" s="159">
        <f t="shared" si="180"/>
        <v>1100000</v>
      </c>
      <c r="D4927" s="129">
        <f t="shared" si="179"/>
        <v>43120</v>
      </c>
      <c r="E4927" s="141" t="s">
        <v>7175</v>
      </c>
      <c r="F4927" s="131"/>
      <c r="G4927" s="126"/>
      <c r="H4927" s="126"/>
      <c r="I4927" s="126"/>
      <c r="J4927" s="126"/>
      <c r="K4927" s="126"/>
    </row>
    <row r="4928" spans="1:11" s="122" customFormat="1">
      <c r="A4928" s="138" t="s">
        <v>6504</v>
      </c>
      <c r="B4928" s="139">
        <v>45000</v>
      </c>
      <c r="C4928" s="159">
        <f t="shared" si="180"/>
        <v>1125000</v>
      </c>
      <c r="D4928" s="129">
        <f t="shared" si="179"/>
        <v>44100</v>
      </c>
      <c r="E4928" s="141" t="s">
        <v>7175</v>
      </c>
      <c r="F4928" s="131"/>
      <c r="G4928" s="126"/>
      <c r="H4928" s="126"/>
      <c r="I4928" s="126"/>
      <c r="J4928" s="126"/>
      <c r="K4928" s="126"/>
    </row>
    <row r="4929" spans="1:11" s="122" customFormat="1">
      <c r="A4929" s="138" t="s">
        <v>6505</v>
      </c>
      <c r="B4929" s="139">
        <v>46000</v>
      </c>
      <c r="C4929" s="159">
        <f t="shared" si="180"/>
        <v>1150000</v>
      </c>
      <c r="D4929" s="129">
        <f t="shared" si="179"/>
        <v>45080</v>
      </c>
      <c r="E4929" s="141" t="s">
        <v>7175</v>
      </c>
      <c r="F4929" s="131"/>
      <c r="G4929" s="126"/>
      <c r="H4929" s="126"/>
      <c r="I4929" s="126"/>
      <c r="J4929" s="126"/>
      <c r="K4929" s="126"/>
    </row>
    <row r="4930" spans="1:11" s="122" customFormat="1">
      <c r="A4930" s="138" t="s">
        <v>6506</v>
      </c>
      <c r="B4930" s="139">
        <v>47000</v>
      </c>
      <c r="C4930" s="159">
        <f t="shared" si="180"/>
        <v>1175000</v>
      </c>
      <c r="D4930" s="129">
        <f t="shared" si="179"/>
        <v>46060</v>
      </c>
      <c r="E4930" s="141" t="s">
        <v>7175</v>
      </c>
      <c r="F4930" s="131"/>
      <c r="G4930" s="126"/>
      <c r="H4930" s="126"/>
      <c r="I4930" s="126"/>
      <c r="J4930" s="126"/>
      <c r="K4930" s="126"/>
    </row>
    <row r="4931" spans="1:11" s="122" customFormat="1">
      <c r="A4931" s="138" t="s">
        <v>6507</v>
      </c>
      <c r="B4931" s="139">
        <v>48000</v>
      </c>
      <c r="C4931" s="159">
        <f t="shared" si="180"/>
        <v>1200000</v>
      </c>
      <c r="D4931" s="129">
        <f t="shared" si="179"/>
        <v>47040</v>
      </c>
      <c r="E4931" s="141" t="s">
        <v>7175</v>
      </c>
      <c r="F4931" s="131"/>
      <c r="G4931" s="126"/>
      <c r="H4931" s="126"/>
      <c r="I4931" s="126"/>
      <c r="J4931" s="126"/>
      <c r="K4931" s="126"/>
    </row>
    <row r="4932" spans="1:11" s="122" customFormat="1">
      <c r="A4932" s="138" t="s">
        <v>6508</v>
      </c>
      <c r="B4932" s="139">
        <v>49000</v>
      </c>
      <c r="C4932" s="159">
        <f t="shared" si="180"/>
        <v>1225000</v>
      </c>
      <c r="D4932" s="129">
        <f t="shared" si="179"/>
        <v>48020</v>
      </c>
      <c r="E4932" s="141" t="s">
        <v>7175</v>
      </c>
      <c r="F4932" s="131"/>
      <c r="G4932" s="126"/>
      <c r="H4932" s="126"/>
      <c r="I4932" s="126"/>
      <c r="J4932" s="126"/>
      <c r="K4932" s="126"/>
    </row>
    <row r="4933" spans="1:11" s="122" customFormat="1">
      <c r="A4933" s="138" t="s">
        <v>6509</v>
      </c>
      <c r="B4933" s="139">
        <v>50000</v>
      </c>
      <c r="C4933" s="159">
        <f t="shared" si="180"/>
        <v>1250000</v>
      </c>
      <c r="D4933" s="129">
        <f t="shared" si="179"/>
        <v>49000</v>
      </c>
      <c r="E4933" s="141" t="s">
        <v>7175</v>
      </c>
      <c r="F4933" s="131"/>
      <c r="G4933" s="126"/>
      <c r="H4933" s="126"/>
      <c r="I4933" s="126"/>
      <c r="J4933" s="126"/>
      <c r="K4933" s="126"/>
    </row>
    <row r="4934" spans="1:11" s="122" customFormat="1">
      <c r="A4934" s="138" t="s">
        <v>6510</v>
      </c>
      <c r="B4934" s="139">
        <v>51000</v>
      </c>
      <c r="C4934" s="159">
        <f t="shared" si="180"/>
        <v>1275000</v>
      </c>
      <c r="D4934" s="129">
        <f t="shared" si="179"/>
        <v>49980</v>
      </c>
      <c r="E4934" s="141" t="s">
        <v>7175</v>
      </c>
      <c r="F4934" s="131"/>
      <c r="G4934" s="126"/>
      <c r="H4934" s="126"/>
      <c r="I4934" s="126"/>
      <c r="J4934" s="126"/>
      <c r="K4934" s="126"/>
    </row>
    <row r="4935" spans="1:11" s="122" customFormat="1">
      <c r="A4935" s="138" t="s">
        <v>6511</v>
      </c>
      <c r="B4935" s="139">
        <v>52000</v>
      </c>
      <c r="C4935" s="159">
        <f t="shared" si="180"/>
        <v>1300000</v>
      </c>
      <c r="D4935" s="129">
        <f t="shared" si="179"/>
        <v>50960</v>
      </c>
      <c r="E4935" s="141" t="s">
        <v>7175</v>
      </c>
      <c r="F4935" s="131"/>
      <c r="G4935" s="126"/>
      <c r="H4935" s="126"/>
      <c r="I4935" s="126"/>
      <c r="J4935" s="126"/>
      <c r="K4935" s="126"/>
    </row>
    <row r="4936" spans="1:11" s="122" customFormat="1">
      <c r="A4936" s="138" t="s">
        <v>6512</v>
      </c>
      <c r="B4936" s="139">
        <v>53000</v>
      </c>
      <c r="C4936" s="159">
        <f t="shared" si="180"/>
        <v>1325000</v>
      </c>
      <c r="D4936" s="129">
        <f t="shared" si="179"/>
        <v>51940</v>
      </c>
      <c r="E4936" s="141" t="s">
        <v>7175</v>
      </c>
      <c r="F4936" s="131"/>
      <c r="G4936" s="126"/>
      <c r="H4936" s="126"/>
      <c r="I4936" s="126"/>
      <c r="J4936" s="126"/>
      <c r="K4936" s="126"/>
    </row>
    <row r="4937" spans="1:11" s="122" customFormat="1">
      <c r="A4937" s="138" t="s">
        <v>6513</v>
      </c>
      <c r="B4937" s="139">
        <v>54000</v>
      </c>
      <c r="C4937" s="159">
        <f t="shared" si="180"/>
        <v>1350000</v>
      </c>
      <c r="D4937" s="129">
        <f t="shared" si="179"/>
        <v>52920</v>
      </c>
      <c r="E4937" s="141" t="s">
        <v>7175</v>
      </c>
      <c r="F4937" s="131"/>
      <c r="G4937" s="126"/>
      <c r="H4937" s="126"/>
      <c r="I4937" s="126"/>
      <c r="J4937" s="126"/>
      <c r="K4937" s="126"/>
    </row>
    <row r="4938" spans="1:11" s="122" customFormat="1">
      <c r="A4938" s="138" t="s">
        <v>6514</v>
      </c>
      <c r="B4938" s="139">
        <v>55000</v>
      </c>
      <c r="C4938" s="159">
        <f t="shared" si="180"/>
        <v>1375000</v>
      </c>
      <c r="D4938" s="129">
        <f t="shared" si="179"/>
        <v>53900</v>
      </c>
      <c r="E4938" s="141" t="s">
        <v>7175</v>
      </c>
      <c r="F4938" s="131"/>
      <c r="G4938" s="126"/>
      <c r="H4938" s="126"/>
      <c r="I4938" s="126"/>
      <c r="J4938" s="126"/>
      <c r="K4938" s="126"/>
    </row>
    <row r="4939" spans="1:11" s="122" customFormat="1">
      <c r="A4939" s="138" t="s">
        <v>6515</v>
      </c>
      <c r="B4939" s="139">
        <v>56000</v>
      </c>
      <c r="C4939" s="159">
        <f t="shared" si="180"/>
        <v>1400000</v>
      </c>
      <c r="D4939" s="129">
        <f t="shared" si="179"/>
        <v>54880</v>
      </c>
      <c r="E4939" s="141" t="s">
        <v>7175</v>
      </c>
      <c r="F4939" s="131"/>
      <c r="G4939" s="126"/>
      <c r="H4939" s="126"/>
      <c r="I4939" s="126"/>
      <c r="J4939" s="126"/>
      <c r="K4939" s="126"/>
    </row>
    <row r="4940" spans="1:11" s="122" customFormat="1">
      <c r="A4940" s="138" t="s">
        <v>6516</v>
      </c>
      <c r="B4940" s="139">
        <v>57000</v>
      </c>
      <c r="C4940" s="159">
        <f t="shared" si="180"/>
        <v>1425000</v>
      </c>
      <c r="D4940" s="129">
        <f t="shared" si="179"/>
        <v>55860</v>
      </c>
      <c r="E4940" s="141" t="s">
        <v>7175</v>
      </c>
      <c r="F4940" s="131"/>
      <c r="G4940" s="126"/>
      <c r="H4940" s="126"/>
      <c r="I4940" s="126"/>
      <c r="J4940" s="126"/>
      <c r="K4940" s="126"/>
    </row>
    <row r="4941" spans="1:11" s="122" customFormat="1">
      <c r="A4941" s="138" t="s">
        <v>6517</v>
      </c>
      <c r="B4941" s="139">
        <v>58000</v>
      </c>
      <c r="C4941" s="159">
        <f t="shared" si="180"/>
        <v>1450000</v>
      </c>
      <c r="D4941" s="129">
        <f t="shared" si="179"/>
        <v>56840</v>
      </c>
      <c r="E4941" s="141" t="s">
        <v>7175</v>
      </c>
      <c r="F4941" s="131"/>
      <c r="G4941" s="126"/>
      <c r="H4941" s="126"/>
      <c r="I4941" s="126"/>
      <c r="J4941" s="126"/>
      <c r="K4941" s="126"/>
    </row>
    <row r="4942" spans="1:11" s="122" customFormat="1">
      <c r="A4942" s="138" t="s">
        <v>6518</v>
      </c>
      <c r="B4942" s="139">
        <v>59000</v>
      </c>
      <c r="C4942" s="159">
        <f t="shared" si="180"/>
        <v>1475000</v>
      </c>
      <c r="D4942" s="129">
        <f t="shared" si="179"/>
        <v>57820</v>
      </c>
      <c r="E4942" s="141" t="s">
        <v>7175</v>
      </c>
      <c r="F4942" s="131"/>
      <c r="G4942" s="126"/>
      <c r="H4942" s="126"/>
      <c r="I4942" s="126"/>
      <c r="J4942" s="126"/>
      <c r="K4942" s="126"/>
    </row>
    <row r="4943" spans="1:11" s="122" customFormat="1">
      <c r="A4943" s="138" t="s">
        <v>6519</v>
      </c>
      <c r="B4943" s="139">
        <v>60000</v>
      </c>
      <c r="C4943" s="159">
        <f t="shared" si="180"/>
        <v>1500000</v>
      </c>
      <c r="D4943" s="129">
        <f t="shared" si="179"/>
        <v>58800</v>
      </c>
      <c r="E4943" s="141" t="s">
        <v>7175</v>
      </c>
      <c r="F4943" s="131"/>
      <c r="G4943" s="126"/>
      <c r="H4943" s="126"/>
      <c r="I4943" s="126"/>
      <c r="J4943" s="126"/>
      <c r="K4943" s="126"/>
    </row>
    <row r="4944" spans="1:11" s="122" customFormat="1">
      <c r="A4944" s="138" t="s">
        <v>6520</v>
      </c>
      <c r="B4944" s="139">
        <v>61000</v>
      </c>
      <c r="C4944" s="159">
        <f t="shared" si="180"/>
        <v>1525000</v>
      </c>
      <c r="D4944" s="129">
        <f t="shared" si="179"/>
        <v>59780</v>
      </c>
      <c r="E4944" s="141" t="s">
        <v>7175</v>
      </c>
      <c r="F4944" s="131"/>
      <c r="G4944" s="126"/>
      <c r="H4944" s="126"/>
      <c r="I4944" s="126"/>
      <c r="J4944" s="126"/>
      <c r="K4944" s="126"/>
    </row>
    <row r="4945" spans="1:11" s="122" customFormat="1">
      <c r="A4945" s="138" t="s">
        <v>6521</v>
      </c>
      <c r="B4945" s="139">
        <v>62000</v>
      </c>
      <c r="C4945" s="159">
        <f t="shared" si="180"/>
        <v>1550000</v>
      </c>
      <c r="D4945" s="129">
        <f t="shared" si="179"/>
        <v>60760</v>
      </c>
      <c r="E4945" s="141" t="s">
        <v>7175</v>
      </c>
      <c r="F4945" s="131"/>
      <c r="G4945" s="126"/>
      <c r="H4945" s="126"/>
      <c r="I4945" s="126"/>
      <c r="J4945" s="126"/>
      <c r="K4945" s="126"/>
    </row>
    <row r="4946" spans="1:11" s="122" customFormat="1">
      <c r="A4946" s="138" t="s">
        <v>6522</v>
      </c>
      <c r="B4946" s="139">
        <v>63000</v>
      </c>
      <c r="C4946" s="159">
        <f t="shared" si="180"/>
        <v>1575000</v>
      </c>
      <c r="D4946" s="129">
        <f t="shared" si="179"/>
        <v>61740</v>
      </c>
      <c r="E4946" s="141" t="s">
        <v>7175</v>
      </c>
      <c r="F4946" s="131"/>
      <c r="G4946" s="126"/>
      <c r="H4946" s="126"/>
      <c r="I4946" s="126"/>
      <c r="J4946" s="126"/>
      <c r="K4946" s="126"/>
    </row>
    <row r="4947" spans="1:11" s="122" customFormat="1">
      <c r="A4947" s="138" t="s">
        <v>6523</v>
      </c>
      <c r="B4947" s="139">
        <v>64000</v>
      </c>
      <c r="C4947" s="159">
        <f t="shared" si="180"/>
        <v>1600000</v>
      </c>
      <c r="D4947" s="129">
        <f t="shared" si="179"/>
        <v>62720</v>
      </c>
      <c r="E4947" s="141" t="s">
        <v>7175</v>
      </c>
      <c r="F4947" s="131"/>
      <c r="G4947" s="126"/>
      <c r="H4947" s="126"/>
      <c r="I4947" s="126"/>
      <c r="J4947" s="126"/>
      <c r="K4947" s="126"/>
    </row>
    <row r="4948" spans="1:11" s="122" customFormat="1">
      <c r="A4948" s="138" t="s">
        <v>6524</v>
      </c>
      <c r="B4948" s="139">
        <v>65000</v>
      </c>
      <c r="C4948" s="159">
        <f t="shared" si="180"/>
        <v>1625000</v>
      </c>
      <c r="D4948" s="129">
        <f t="shared" si="179"/>
        <v>63700</v>
      </c>
      <c r="E4948" s="141" t="s">
        <v>7175</v>
      </c>
      <c r="F4948" s="131"/>
      <c r="G4948" s="126"/>
      <c r="H4948" s="126"/>
      <c r="I4948" s="126"/>
      <c r="J4948" s="126"/>
      <c r="K4948" s="126"/>
    </row>
    <row r="4949" spans="1:11" s="122" customFormat="1">
      <c r="A4949" s="138" t="s">
        <v>6525</v>
      </c>
      <c r="B4949" s="139">
        <v>66000</v>
      </c>
      <c r="C4949" s="159">
        <f t="shared" si="180"/>
        <v>1650000</v>
      </c>
      <c r="D4949" s="129">
        <f t="shared" ref="D4949:D5012" si="181">SUM($G$3)*(B4949*0.001)</f>
        <v>64680</v>
      </c>
      <c r="E4949" s="141" t="s">
        <v>7175</v>
      </c>
      <c r="F4949" s="131"/>
      <c r="G4949" s="126"/>
      <c r="H4949" s="126"/>
      <c r="I4949" s="126"/>
      <c r="J4949" s="126"/>
      <c r="K4949" s="126"/>
    </row>
    <row r="4950" spans="1:11" s="122" customFormat="1">
      <c r="A4950" s="138" t="s">
        <v>6526</v>
      </c>
      <c r="B4950" s="139">
        <v>67000</v>
      </c>
      <c r="C4950" s="159">
        <f t="shared" ref="C4950:C5013" si="182">C4949+25000</f>
        <v>1675000</v>
      </c>
      <c r="D4950" s="129">
        <f t="shared" si="181"/>
        <v>65660</v>
      </c>
      <c r="E4950" s="141" t="s">
        <v>7175</v>
      </c>
      <c r="F4950" s="131"/>
      <c r="G4950" s="126"/>
      <c r="H4950" s="126"/>
      <c r="I4950" s="126"/>
      <c r="J4950" s="126"/>
      <c r="K4950" s="126"/>
    </row>
    <row r="4951" spans="1:11" s="122" customFormat="1">
      <c r="A4951" s="138" t="s">
        <v>6527</v>
      </c>
      <c r="B4951" s="139">
        <v>68000</v>
      </c>
      <c r="C4951" s="159">
        <f t="shared" si="182"/>
        <v>1700000</v>
      </c>
      <c r="D4951" s="129">
        <f t="shared" si="181"/>
        <v>66640</v>
      </c>
      <c r="E4951" s="141" t="s">
        <v>7175</v>
      </c>
      <c r="F4951" s="131"/>
      <c r="G4951" s="126"/>
      <c r="H4951" s="126"/>
      <c r="I4951" s="126"/>
      <c r="J4951" s="126"/>
      <c r="K4951" s="126"/>
    </row>
    <row r="4952" spans="1:11" s="122" customFormat="1">
      <c r="A4952" s="138" t="s">
        <v>6528</v>
      </c>
      <c r="B4952" s="139">
        <v>69000</v>
      </c>
      <c r="C4952" s="159">
        <f t="shared" si="182"/>
        <v>1725000</v>
      </c>
      <c r="D4952" s="129">
        <f t="shared" si="181"/>
        <v>67620</v>
      </c>
      <c r="E4952" s="141" t="s">
        <v>7175</v>
      </c>
      <c r="F4952" s="131"/>
      <c r="G4952" s="126"/>
      <c r="H4952" s="126"/>
      <c r="I4952" s="126"/>
      <c r="J4952" s="126"/>
      <c r="K4952" s="126"/>
    </row>
    <row r="4953" spans="1:11" s="122" customFormat="1">
      <c r="A4953" s="138" t="s">
        <v>6529</v>
      </c>
      <c r="B4953" s="139">
        <v>70000</v>
      </c>
      <c r="C4953" s="159">
        <f t="shared" si="182"/>
        <v>1750000</v>
      </c>
      <c r="D4953" s="129">
        <f t="shared" si="181"/>
        <v>68600</v>
      </c>
      <c r="E4953" s="141" t="s">
        <v>7175</v>
      </c>
      <c r="F4953" s="131"/>
      <c r="G4953" s="126"/>
      <c r="H4953" s="126"/>
      <c r="I4953" s="126"/>
      <c r="J4953" s="126"/>
      <c r="K4953" s="126"/>
    </row>
    <row r="4954" spans="1:11" s="122" customFormat="1">
      <c r="A4954" s="138" t="s">
        <v>6530</v>
      </c>
      <c r="B4954" s="139">
        <v>71000</v>
      </c>
      <c r="C4954" s="159">
        <f t="shared" si="182"/>
        <v>1775000</v>
      </c>
      <c r="D4954" s="129">
        <f t="shared" si="181"/>
        <v>69580</v>
      </c>
      <c r="E4954" s="141" t="s">
        <v>7175</v>
      </c>
      <c r="F4954" s="131"/>
      <c r="G4954" s="126"/>
      <c r="H4954" s="126"/>
      <c r="I4954" s="126"/>
      <c r="J4954" s="126"/>
      <c r="K4954" s="126"/>
    </row>
    <row r="4955" spans="1:11" s="122" customFormat="1">
      <c r="A4955" s="138" t="s">
        <v>6531</v>
      </c>
      <c r="B4955" s="139">
        <v>72000</v>
      </c>
      <c r="C4955" s="159">
        <f t="shared" si="182"/>
        <v>1800000</v>
      </c>
      <c r="D4955" s="129">
        <f t="shared" si="181"/>
        <v>70560</v>
      </c>
      <c r="E4955" s="141" t="s">
        <v>7175</v>
      </c>
      <c r="F4955" s="131"/>
      <c r="G4955" s="126"/>
      <c r="H4955" s="126"/>
      <c r="I4955" s="126"/>
      <c r="J4955" s="126"/>
      <c r="K4955" s="126"/>
    </row>
    <row r="4956" spans="1:11" s="122" customFormat="1">
      <c r="A4956" s="138" t="s">
        <v>6532</v>
      </c>
      <c r="B4956" s="139">
        <v>73000</v>
      </c>
      <c r="C4956" s="159">
        <f t="shared" si="182"/>
        <v>1825000</v>
      </c>
      <c r="D4956" s="129">
        <f t="shared" si="181"/>
        <v>71540</v>
      </c>
      <c r="E4956" s="141" t="s">
        <v>7175</v>
      </c>
      <c r="F4956" s="131"/>
      <c r="G4956" s="126"/>
      <c r="H4956" s="126"/>
      <c r="I4956" s="126"/>
      <c r="J4956" s="126"/>
      <c r="K4956" s="126"/>
    </row>
    <row r="4957" spans="1:11" s="122" customFormat="1">
      <c r="A4957" s="138" t="s">
        <v>6533</v>
      </c>
      <c r="B4957" s="139">
        <v>74000</v>
      </c>
      <c r="C4957" s="159">
        <f t="shared" si="182"/>
        <v>1850000</v>
      </c>
      <c r="D4957" s="129">
        <f t="shared" si="181"/>
        <v>72520</v>
      </c>
      <c r="E4957" s="141" t="s">
        <v>7175</v>
      </c>
      <c r="F4957" s="131"/>
      <c r="G4957" s="126"/>
      <c r="H4957" s="126"/>
      <c r="I4957" s="126"/>
      <c r="J4957" s="126"/>
      <c r="K4957" s="126"/>
    </row>
    <row r="4958" spans="1:11" s="122" customFormat="1">
      <c r="A4958" s="138" t="s">
        <v>6534</v>
      </c>
      <c r="B4958" s="139">
        <v>75000</v>
      </c>
      <c r="C4958" s="159">
        <f t="shared" si="182"/>
        <v>1875000</v>
      </c>
      <c r="D4958" s="129">
        <f t="shared" si="181"/>
        <v>73500</v>
      </c>
      <c r="E4958" s="141" t="s">
        <v>7175</v>
      </c>
      <c r="F4958" s="131"/>
      <c r="G4958" s="126"/>
      <c r="H4958" s="126"/>
      <c r="I4958" s="126"/>
      <c r="J4958" s="126"/>
      <c r="K4958" s="126"/>
    </row>
    <row r="4959" spans="1:11" s="122" customFormat="1">
      <c r="A4959" s="138" t="s">
        <v>6535</v>
      </c>
      <c r="B4959" s="139">
        <v>76000</v>
      </c>
      <c r="C4959" s="159">
        <f t="shared" si="182"/>
        <v>1900000</v>
      </c>
      <c r="D4959" s="129">
        <f t="shared" si="181"/>
        <v>74480</v>
      </c>
      <c r="E4959" s="141" t="s">
        <v>7175</v>
      </c>
      <c r="F4959" s="131"/>
      <c r="G4959" s="126"/>
      <c r="H4959" s="126"/>
      <c r="I4959" s="126"/>
      <c r="J4959" s="126"/>
      <c r="K4959" s="126"/>
    </row>
    <row r="4960" spans="1:11" s="122" customFormat="1">
      <c r="A4960" s="138" t="s">
        <v>6536</v>
      </c>
      <c r="B4960" s="139">
        <v>77000</v>
      </c>
      <c r="C4960" s="159">
        <f t="shared" si="182"/>
        <v>1925000</v>
      </c>
      <c r="D4960" s="129">
        <f t="shared" si="181"/>
        <v>75460</v>
      </c>
      <c r="E4960" s="141" t="s">
        <v>7175</v>
      </c>
      <c r="F4960" s="131"/>
      <c r="G4960" s="126"/>
      <c r="H4960" s="126"/>
      <c r="I4960" s="126"/>
      <c r="J4960" s="126"/>
      <c r="K4960" s="126"/>
    </row>
    <row r="4961" spans="1:11" s="122" customFormat="1">
      <c r="A4961" s="138" t="s">
        <v>6537</v>
      </c>
      <c r="B4961" s="139">
        <v>78000</v>
      </c>
      <c r="C4961" s="159">
        <f t="shared" si="182"/>
        <v>1950000</v>
      </c>
      <c r="D4961" s="129">
        <f t="shared" si="181"/>
        <v>76440</v>
      </c>
      <c r="E4961" s="141" t="s">
        <v>7175</v>
      </c>
      <c r="F4961" s="131"/>
      <c r="G4961" s="126"/>
      <c r="H4961" s="126"/>
      <c r="I4961" s="126"/>
      <c r="J4961" s="126"/>
      <c r="K4961" s="126"/>
    </row>
    <row r="4962" spans="1:11" s="122" customFormat="1">
      <c r="A4962" s="138" t="s">
        <v>6538</v>
      </c>
      <c r="B4962" s="139">
        <v>79000</v>
      </c>
      <c r="C4962" s="159">
        <f t="shared" si="182"/>
        <v>1975000</v>
      </c>
      <c r="D4962" s="129">
        <f t="shared" si="181"/>
        <v>77420</v>
      </c>
      <c r="E4962" s="141" t="s">
        <v>7175</v>
      </c>
      <c r="F4962" s="131"/>
      <c r="G4962" s="126"/>
      <c r="H4962" s="126"/>
      <c r="I4962" s="126"/>
      <c r="J4962" s="126"/>
      <c r="K4962" s="126"/>
    </row>
    <row r="4963" spans="1:11" s="122" customFormat="1">
      <c r="A4963" s="138" t="s">
        <v>6539</v>
      </c>
      <c r="B4963" s="139">
        <v>80000</v>
      </c>
      <c r="C4963" s="159">
        <f t="shared" si="182"/>
        <v>2000000</v>
      </c>
      <c r="D4963" s="129">
        <f t="shared" si="181"/>
        <v>78400</v>
      </c>
      <c r="E4963" s="141" t="s">
        <v>7175</v>
      </c>
      <c r="F4963" s="131"/>
      <c r="G4963" s="126"/>
      <c r="H4963" s="126"/>
      <c r="I4963" s="126"/>
      <c r="J4963" s="126"/>
      <c r="K4963" s="126"/>
    </row>
    <row r="4964" spans="1:11" s="122" customFormat="1">
      <c r="A4964" s="138" t="s">
        <v>6540</v>
      </c>
      <c r="B4964" s="139">
        <v>81000</v>
      </c>
      <c r="C4964" s="159">
        <f t="shared" si="182"/>
        <v>2025000</v>
      </c>
      <c r="D4964" s="129">
        <f t="shared" si="181"/>
        <v>79380</v>
      </c>
      <c r="E4964" s="141" t="s">
        <v>7175</v>
      </c>
      <c r="F4964" s="131"/>
      <c r="G4964" s="126"/>
      <c r="H4964" s="126"/>
      <c r="I4964" s="126"/>
      <c r="J4964" s="126"/>
      <c r="K4964" s="126"/>
    </row>
    <row r="4965" spans="1:11" s="122" customFormat="1">
      <c r="A4965" s="138" t="s">
        <v>6541</v>
      </c>
      <c r="B4965" s="139">
        <v>82000</v>
      </c>
      <c r="C4965" s="159">
        <f t="shared" si="182"/>
        <v>2050000</v>
      </c>
      <c r="D4965" s="129">
        <f t="shared" si="181"/>
        <v>80360</v>
      </c>
      <c r="E4965" s="141" t="s">
        <v>7175</v>
      </c>
      <c r="F4965" s="131"/>
      <c r="G4965" s="126"/>
      <c r="H4965" s="126"/>
      <c r="I4965" s="126"/>
      <c r="J4965" s="126"/>
      <c r="K4965" s="126"/>
    </row>
    <row r="4966" spans="1:11" s="122" customFormat="1">
      <c r="A4966" s="138" t="s">
        <v>6542</v>
      </c>
      <c r="B4966" s="139">
        <v>83000</v>
      </c>
      <c r="C4966" s="159">
        <f t="shared" si="182"/>
        <v>2075000</v>
      </c>
      <c r="D4966" s="129">
        <f t="shared" si="181"/>
        <v>81340</v>
      </c>
      <c r="E4966" s="141" t="s">
        <v>7175</v>
      </c>
      <c r="F4966" s="131"/>
      <c r="G4966" s="126"/>
      <c r="H4966" s="126"/>
      <c r="I4966" s="126"/>
      <c r="J4966" s="126"/>
      <c r="K4966" s="126"/>
    </row>
    <row r="4967" spans="1:11" s="122" customFormat="1">
      <c r="A4967" s="138" t="s">
        <v>6543</v>
      </c>
      <c r="B4967" s="139">
        <v>84000</v>
      </c>
      <c r="C4967" s="159">
        <f t="shared" si="182"/>
        <v>2100000</v>
      </c>
      <c r="D4967" s="129">
        <f t="shared" si="181"/>
        <v>82320</v>
      </c>
      <c r="E4967" s="141" t="s">
        <v>7175</v>
      </c>
      <c r="F4967" s="131"/>
      <c r="G4967" s="126"/>
      <c r="H4967" s="126"/>
      <c r="I4967" s="126"/>
      <c r="J4967" s="126"/>
      <c r="K4967" s="126"/>
    </row>
    <row r="4968" spans="1:11" s="122" customFormat="1">
      <c r="A4968" s="138" t="s">
        <v>6544</v>
      </c>
      <c r="B4968" s="139">
        <v>85000</v>
      </c>
      <c r="C4968" s="159">
        <f t="shared" si="182"/>
        <v>2125000</v>
      </c>
      <c r="D4968" s="129">
        <f t="shared" si="181"/>
        <v>83300</v>
      </c>
      <c r="E4968" s="141" t="s">
        <v>7175</v>
      </c>
      <c r="F4968" s="131"/>
      <c r="G4968" s="126"/>
      <c r="H4968" s="126"/>
      <c r="I4968" s="126"/>
      <c r="J4968" s="126"/>
      <c r="K4968" s="126"/>
    </row>
    <row r="4969" spans="1:11" s="143" customFormat="1" ht="12">
      <c r="A4969" s="138" t="s">
        <v>6545</v>
      </c>
      <c r="B4969" s="139">
        <v>86000</v>
      </c>
      <c r="C4969" s="159">
        <f t="shared" si="182"/>
        <v>2150000</v>
      </c>
      <c r="D4969" s="129">
        <f t="shared" si="181"/>
        <v>84280</v>
      </c>
      <c r="E4969" s="141" t="s">
        <v>7175</v>
      </c>
      <c r="G4969" s="122"/>
      <c r="H4969" s="122"/>
      <c r="I4969" s="122"/>
      <c r="J4969" s="122"/>
      <c r="K4969" s="122"/>
    </row>
    <row r="4970" spans="1:11" s="143" customFormat="1" ht="12">
      <c r="A4970" s="138" t="s">
        <v>6546</v>
      </c>
      <c r="B4970" s="139">
        <v>87000</v>
      </c>
      <c r="C4970" s="159">
        <f t="shared" si="182"/>
        <v>2175000</v>
      </c>
      <c r="D4970" s="129">
        <f t="shared" si="181"/>
        <v>85260</v>
      </c>
      <c r="E4970" s="141" t="s">
        <v>7175</v>
      </c>
      <c r="G4970" s="122"/>
      <c r="H4970" s="122"/>
      <c r="I4970" s="122"/>
      <c r="J4970" s="122"/>
      <c r="K4970" s="122"/>
    </row>
    <row r="4971" spans="1:11" s="143" customFormat="1" ht="12">
      <c r="A4971" s="138" t="s">
        <v>6547</v>
      </c>
      <c r="B4971" s="139">
        <v>88000</v>
      </c>
      <c r="C4971" s="159">
        <f t="shared" si="182"/>
        <v>2200000</v>
      </c>
      <c r="D4971" s="129">
        <f t="shared" si="181"/>
        <v>86240</v>
      </c>
      <c r="E4971" s="141" t="s">
        <v>7175</v>
      </c>
      <c r="G4971" s="122"/>
      <c r="H4971" s="122"/>
      <c r="I4971" s="122"/>
      <c r="J4971" s="122"/>
      <c r="K4971" s="122"/>
    </row>
    <row r="4972" spans="1:11" s="143" customFormat="1" ht="12">
      <c r="A4972" s="138" t="s">
        <v>6548</v>
      </c>
      <c r="B4972" s="139">
        <v>89000</v>
      </c>
      <c r="C4972" s="159">
        <f t="shared" si="182"/>
        <v>2225000</v>
      </c>
      <c r="D4972" s="129">
        <f t="shared" si="181"/>
        <v>87220</v>
      </c>
      <c r="E4972" s="141" t="s">
        <v>7175</v>
      </c>
      <c r="G4972" s="122"/>
      <c r="H4972" s="122"/>
      <c r="I4972" s="122"/>
      <c r="J4972" s="122"/>
      <c r="K4972" s="122"/>
    </row>
    <row r="4973" spans="1:11" s="143" customFormat="1" ht="12">
      <c r="A4973" s="138" t="s">
        <v>6549</v>
      </c>
      <c r="B4973" s="139">
        <v>90000</v>
      </c>
      <c r="C4973" s="159">
        <f t="shared" si="182"/>
        <v>2250000</v>
      </c>
      <c r="D4973" s="129">
        <f t="shared" si="181"/>
        <v>88200</v>
      </c>
      <c r="E4973" s="141" t="s">
        <v>7175</v>
      </c>
      <c r="G4973" s="122"/>
      <c r="H4973" s="122"/>
      <c r="I4973" s="122"/>
      <c r="J4973" s="122"/>
      <c r="K4973" s="122"/>
    </row>
    <row r="4974" spans="1:11" s="143" customFormat="1" ht="12">
      <c r="A4974" s="138" t="s">
        <v>6550</v>
      </c>
      <c r="B4974" s="139">
        <v>91000</v>
      </c>
      <c r="C4974" s="159">
        <f t="shared" si="182"/>
        <v>2275000</v>
      </c>
      <c r="D4974" s="129">
        <f t="shared" si="181"/>
        <v>89180</v>
      </c>
      <c r="E4974" s="141" t="s">
        <v>7175</v>
      </c>
      <c r="G4974" s="122"/>
      <c r="H4974" s="122"/>
      <c r="I4974" s="122"/>
      <c r="J4974" s="122"/>
      <c r="K4974" s="122"/>
    </row>
    <row r="4975" spans="1:11" s="143" customFormat="1" ht="12">
      <c r="A4975" s="138" t="s">
        <v>6551</v>
      </c>
      <c r="B4975" s="139">
        <v>92000</v>
      </c>
      <c r="C4975" s="159">
        <f t="shared" si="182"/>
        <v>2300000</v>
      </c>
      <c r="D4975" s="129">
        <f t="shared" si="181"/>
        <v>90160</v>
      </c>
      <c r="E4975" s="141" t="s">
        <v>7175</v>
      </c>
      <c r="G4975" s="122"/>
      <c r="H4975" s="122"/>
      <c r="I4975" s="122"/>
      <c r="J4975" s="122"/>
      <c r="K4975" s="122"/>
    </row>
    <row r="4976" spans="1:11" s="143" customFormat="1" ht="12">
      <c r="A4976" s="138" t="s">
        <v>6552</v>
      </c>
      <c r="B4976" s="139">
        <v>93000</v>
      </c>
      <c r="C4976" s="159">
        <f t="shared" si="182"/>
        <v>2325000</v>
      </c>
      <c r="D4976" s="129">
        <f t="shared" si="181"/>
        <v>91140</v>
      </c>
      <c r="E4976" s="141" t="s">
        <v>7175</v>
      </c>
      <c r="G4976" s="122"/>
      <c r="H4976" s="122"/>
      <c r="I4976" s="122"/>
      <c r="J4976" s="122"/>
      <c r="K4976" s="122"/>
    </row>
    <row r="4977" spans="1:11" s="143" customFormat="1" ht="12">
      <c r="A4977" s="138" t="s">
        <v>6553</v>
      </c>
      <c r="B4977" s="139">
        <v>94000</v>
      </c>
      <c r="C4977" s="159">
        <f t="shared" si="182"/>
        <v>2350000</v>
      </c>
      <c r="D4977" s="129">
        <f t="shared" si="181"/>
        <v>92120</v>
      </c>
      <c r="E4977" s="141" t="s">
        <v>7175</v>
      </c>
      <c r="G4977" s="122"/>
      <c r="H4977" s="122"/>
      <c r="I4977" s="122"/>
      <c r="J4977" s="122"/>
      <c r="K4977" s="122"/>
    </row>
    <row r="4978" spans="1:11" s="143" customFormat="1" ht="12">
      <c r="A4978" s="138" t="s">
        <v>6554</v>
      </c>
      <c r="B4978" s="139">
        <v>95000</v>
      </c>
      <c r="C4978" s="159">
        <f t="shared" si="182"/>
        <v>2375000</v>
      </c>
      <c r="D4978" s="129">
        <f t="shared" si="181"/>
        <v>93100</v>
      </c>
      <c r="E4978" s="141" t="s">
        <v>7175</v>
      </c>
      <c r="G4978" s="122"/>
      <c r="H4978" s="122"/>
      <c r="I4978" s="122"/>
      <c r="J4978" s="122"/>
      <c r="K4978" s="122"/>
    </row>
    <row r="4979" spans="1:11" s="143" customFormat="1" ht="12">
      <c r="A4979" s="138" t="s">
        <v>6555</v>
      </c>
      <c r="B4979" s="139">
        <v>96000</v>
      </c>
      <c r="C4979" s="159">
        <f t="shared" si="182"/>
        <v>2400000</v>
      </c>
      <c r="D4979" s="129">
        <f t="shared" si="181"/>
        <v>94080</v>
      </c>
      <c r="E4979" s="141" t="s">
        <v>7175</v>
      </c>
      <c r="G4979" s="122"/>
      <c r="H4979" s="122"/>
      <c r="I4979" s="122"/>
      <c r="J4979" s="122"/>
      <c r="K4979" s="122"/>
    </row>
    <row r="4980" spans="1:11" s="143" customFormat="1" ht="12">
      <c r="A4980" s="138" t="s">
        <v>6556</v>
      </c>
      <c r="B4980" s="139">
        <v>97000</v>
      </c>
      <c r="C4980" s="159">
        <f t="shared" si="182"/>
        <v>2425000</v>
      </c>
      <c r="D4980" s="129">
        <f t="shared" si="181"/>
        <v>95060</v>
      </c>
      <c r="E4980" s="141" t="s">
        <v>7175</v>
      </c>
      <c r="G4980" s="122"/>
      <c r="H4980" s="122"/>
      <c r="I4980" s="122"/>
      <c r="J4980" s="122"/>
      <c r="K4980" s="122"/>
    </row>
    <row r="4981" spans="1:11" s="143" customFormat="1" ht="12">
      <c r="A4981" s="138" t="s">
        <v>6557</v>
      </c>
      <c r="B4981" s="139">
        <v>98000</v>
      </c>
      <c r="C4981" s="159">
        <f t="shared" si="182"/>
        <v>2450000</v>
      </c>
      <c r="D4981" s="129">
        <f t="shared" si="181"/>
        <v>96040</v>
      </c>
      <c r="E4981" s="141" t="s">
        <v>7175</v>
      </c>
      <c r="G4981" s="122"/>
      <c r="H4981" s="122"/>
      <c r="I4981" s="122"/>
      <c r="J4981" s="122"/>
      <c r="K4981" s="122"/>
    </row>
    <row r="4982" spans="1:11" s="143" customFormat="1" ht="12">
      <c r="A4982" s="138" t="s">
        <v>6558</v>
      </c>
      <c r="B4982" s="139">
        <v>99000</v>
      </c>
      <c r="C4982" s="159">
        <f t="shared" si="182"/>
        <v>2475000</v>
      </c>
      <c r="D4982" s="129">
        <f t="shared" si="181"/>
        <v>97020</v>
      </c>
      <c r="E4982" s="141" t="s">
        <v>7175</v>
      </c>
      <c r="G4982" s="122"/>
      <c r="H4982" s="122"/>
      <c r="I4982" s="122"/>
      <c r="J4982" s="122"/>
      <c r="K4982" s="122"/>
    </row>
    <row r="4983" spans="1:11" s="143" customFormat="1" ht="12">
      <c r="A4983" s="138" t="s">
        <v>6559</v>
      </c>
      <c r="B4983" s="139">
        <v>100000</v>
      </c>
      <c r="C4983" s="159">
        <f t="shared" si="182"/>
        <v>2500000</v>
      </c>
      <c r="D4983" s="129">
        <f t="shared" si="181"/>
        <v>98000</v>
      </c>
      <c r="E4983" s="141" t="s">
        <v>7175</v>
      </c>
      <c r="G4983" s="122"/>
      <c r="H4983" s="122"/>
      <c r="I4983" s="122"/>
      <c r="J4983" s="122"/>
      <c r="K4983" s="122"/>
    </row>
    <row r="4984" spans="1:11" s="143" customFormat="1" ht="12">
      <c r="A4984" s="138" t="s">
        <v>6560</v>
      </c>
      <c r="B4984" s="139">
        <v>101000</v>
      </c>
      <c r="C4984" s="159">
        <f t="shared" si="182"/>
        <v>2525000</v>
      </c>
      <c r="D4984" s="129">
        <f t="shared" si="181"/>
        <v>98980</v>
      </c>
      <c r="E4984" s="141" t="s">
        <v>7175</v>
      </c>
      <c r="G4984" s="122"/>
      <c r="H4984" s="122"/>
      <c r="I4984" s="122"/>
      <c r="J4984" s="122"/>
      <c r="K4984" s="122"/>
    </row>
    <row r="4985" spans="1:11" s="143" customFormat="1" ht="12">
      <c r="A4985" s="138" t="s">
        <v>6561</v>
      </c>
      <c r="B4985" s="139">
        <v>102000</v>
      </c>
      <c r="C4985" s="159">
        <f t="shared" si="182"/>
        <v>2550000</v>
      </c>
      <c r="D4985" s="129">
        <f t="shared" si="181"/>
        <v>99960</v>
      </c>
      <c r="E4985" s="141" t="s">
        <v>7175</v>
      </c>
      <c r="G4985" s="122"/>
      <c r="H4985" s="122"/>
      <c r="I4985" s="122"/>
      <c r="J4985" s="122"/>
      <c r="K4985" s="122"/>
    </row>
    <row r="4986" spans="1:11" s="143" customFormat="1" ht="12">
      <c r="A4986" s="138" t="s">
        <v>6562</v>
      </c>
      <c r="B4986" s="139">
        <v>103000</v>
      </c>
      <c r="C4986" s="159">
        <f t="shared" si="182"/>
        <v>2575000</v>
      </c>
      <c r="D4986" s="129">
        <f t="shared" si="181"/>
        <v>100940</v>
      </c>
      <c r="E4986" s="141" t="s">
        <v>7175</v>
      </c>
      <c r="G4986" s="122"/>
      <c r="H4986" s="122"/>
      <c r="I4986" s="122"/>
      <c r="J4986" s="122"/>
      <c r="K4986" s="122"/>
    </row>
    <row r="4987" spans="1:11" s="143" customFormat="1" ht="12">
      <c r="A4987" s="138" t="s">
        <v>6563</v>
      </c>
      <c r="B4987" s="139">
        <v>104000</v>
      </c>
      <c r="C4987" s="159">
        <f t="shared" si="182"/>
        <v>2600000</v>
      </c>
      <c r="D4987" s="129">
        <f t="shared" si="181"/>
        <v>101920</v>
      </c>
      <c r="E4987" s="141" t="s">
        <v>7175</v>
      </c>
      <c r="G4987" s="122"/>
      <c r="H4987" s="122"/>
      <c r="I4987" s="122"/>
      <c r="J4987" s="122"/>
      <c r="K4987" s="122"/>
    </row>
    <row r="4988" spans="1:11" s="143" customFormat="1" ht="12">
      <c r="A4988" s="138" t="s">
        <v>6564</v>
      </c>
      <c r="B4988" s="139">
        <v>105000</v>
      </c>
      <c r="C4988" s="159">
        <f t="shared" si="182"/>
        <v>2625000</v>
      </c>
      <c r="D4988" s="129">
        <f t="shared" si="181"/>
        <v>102900</v>
      </c>
      <c r="E4988" s="141" t="s">
        <v>7175</v>
      </c>
      <c r="G4988" s="122"/>
      <c r="H4988" s="122"/>
      <c r="I4988" s="122"/>
      <c r="J4988" s="122"/>
      <c r="K4988" s="122"/>
    </row>
    <row r="4989" spans="1:11" s="122" customFormat="1" ht="12">
      <c r="A4989" s="138" t="s">
        <v>6565</v>
      </c>
      <c r="B4989" s="139">
        <v>106000</v>
      </c>
      <c r="C4989" s="159">
        <f t="shared" si="182"/>
        <v>2650000</v>
      </c>
      <c r="D4989" s="129">
        <f t="shared" si="181"/>
        <v>103880</v>
      </c>
      <c r="E4989" s="141" t="s">
        <v>7175</v>
      </c>
      <c r="F4989" s="131"/>
    </row>
    <row r="4990" spans="1:11" s="122" customFormat="1" ht="12">
      <c r="A4990" s="138" t="s">
        <v>6566</v>
      </c>
      <c r="B4990" s="139">
        <v>107000</v>
      </c>
      <c r="C4990" s="159">
        <f t="shared" si="182"/>
        <v>2675000</v>
      </c>
      <c r="D4990" s="129">
        <f t="shared" si="181"/>
        <v>104860</v>
      </c>
      <c r="E4990" s="141" t="s">
        <v>7175</v>
      </c>
      <c r="F4990" s="131"/>
    </row>
    <row r="4991" spans="1:11" s="122" customFormat="1" ht="12">
      <c r="A4991" s="138" t="s">
        <v>6567</v>
      </c>
      <c r="B4991" s="139">
        <v>108000</v>
      </c>
      <c r="C4991" s="159">
        <f t="shared" si="182"/>
        <v>2700000</v>
      </c>
      <c r="D4991" s="129">
        <f t="shared" si="181"/>
        <v>105840</v>
      </c>
      <c r="E4991" s="141" t="s">
        <v>7175</v>
      </c>
      <c r="F4991" s="131"/>
    </row>
    <row r="4992" spans="1:11" s="122" customFormat="1" ht="12">
      <c r="A4992" s="138" t="s">
        <v>6568</v>
      </c>
      <c r="B4992" s="139">
        <v>109000</v>
      </c>
      <c r="C4992" s="159">
        <f t="shared" si="182"/>
        <v>2725000</v>
      </c>
      <c r="D4992" s="129">
        <f t="shared" si="181"/>
        <v>106820</v>
      </c>
      <c r="E4992" s="141" t="s">
        <v>7175</v>
      </c>
      <c r="F4992" s="131"/>
    </row>
    <row r="4993" spans="1:11" s="122" customFormat="1" ht="12">
      <c r="A4993" s="138" t="s">
        <v>6569</v>
      </c>
      <c r="B4993" s="139">
        <v>110000</v>
      </c>
      <c r="C4993" s="159">
        <f t="shared" si="182"/>
        <v>2750000</v>
      </c>
      <c r="D4993" s="129">
        <f t="shared" si="181"/>
        <v>107800</v>
      </c>
      <c r="E4993" s="141" t="s">
        <v>7175</v>
      </c>
      <c r="F4993" s="131"/>
    </row>
    <row r="4994" spans="1:11" s="122" customFormat="1" ht="12">
      <c r="A4994" s="138" t="s">
        <v>6570</v>
      </c>
      <c r="B4994" s="139">
        <v>111000</v>
      </c>
      <c r="C4994" s="159">
        <f t="shared" si="182"/>
        <v>2775000</v>
      </c>
      <c r="D4994" s="129">
        <f t="shared" si="181"/>
        <v>108780</v>
      </c>
      <c r="E4994" s="141" t="s">
        <v>7175</v>
      </c>
      <c r="F4994" s="131"/>
    </row>
    <row r="4995" spans="1:11" s="122" customFormat="1" ht="12">
      <c r="A4995" s="138" t="s">
        <v>6571</v>
      </c>
      <c r="B4995" s="139">
        <v>112000</v>
      </c>
      <c r="C4995" s="159">
        <f t="shared" si="182"/>
        <v>2800000</v>
      </c>
      <c r="D4995" s="129">
        <f t="shared" si="181"/>
        <v>109760</v>
      </c>
      <c r="E4995" s="141" t="s">
        <v>7175</v>
      </c>
      <c r="F4995" s="131"/>
    </row>
    <row r="4996" spans="1:11" s="122" customFormat="1" ht="12">
      <c r="A4996" s="138" t="s">
        <v>6572</v>
      </c>
      <c r="B4996" s="139">
        <v>113000</v>
      </c>
      <c r="C4996" s="159">
        <f t="shared" si="182"/>
        <v>2825000</v>
      </c>
      <c r="D4996" s="129">
        <f t="shared" si="181"/>
        <v>110740</v>
      </c>
      <c r="E4996" s="141" t="s">
        <v>7175</v>
      </c>
      <c r="F4996" s="131"/>
    </row>
    <row r="4997" spans="1:11" s="122" customFormat="1" ht="12">
      <c r="A4997" s="138" t="s">
        <v>6573</v>
      </c>
      <c r="B4997" s="139">
        <v>114000</v>
      </c>
      <c r="C4997" s="159">
        <f t="shared" si="182"/>
        <v>2850000</v>
      </c>
      <c r="D4997" s="129">
        <f t="shared" si="181"/>
        <v>111720</v>
      </c>
      <c r="E4997" s="141" t="s">
        <v>7175</v>
      </c>
      <c r="F4997" s="131"/>
    </row>
    <row r="4998" spans="1:11" s="122" customFormat="1" ht="12">
      <c r="A4998" s="138" t="s">
        <v>6574</v>
      </c>
      <c r="B4998" s="139">
        <v>115000</v>
      </c>
      <c r="C4998" s="159">
        <f t="shared" si="182"/>
        <v>2875000</v>
      </c>
      <c r="D4998" s="129">
        <f t="shared" si="181"/>
        <v>112700</v>
      </c>
      <c r="E4998" s="141" t="s">
        <v>7175</v>
      </c>
      <c r="F4998" s="131"/>
    </row>
    <row r="4999" spans="1:11" s="122" customFormat="1" ht="12">
      <c r="A4999" s="138" t="s">
        <v>6575</v>
      </c>
      <c r="B4999" s="139">
        <v>116000</v>
      </c>
      <c r="C4999" s="159">
        <f t="shared" si="182"/>
        <v>2900000</v>
      </c>
      <c r="D4999" s="129">
        <f t="shared" si="181"/>
        <v>113680</v>
      </c>
      <c r="E4999" s="141" t="s">
        <v>7175</v>
      </c>
      <c r="F4999" s="131"/>
    </row>
    <row r="5000" spans="1:11" s="122" customFormat="1" ht="12">
      <c r="A5000" s="138" t="s">
        <v>6576</v>
      </c>
      <c r="B5000" s="139">
        <v>117000</v>
      </c>
      <c r="C5000" s="159">
        <f t="shared" si="182"/>
        <v>2925000</v>
      </c>
      <c r="D5000" s="129">
        <f t="shared" si="181"/>
        <v>114660</v>
      </c>
      <c r="E5000" s="141" t="s">
        <v>7175</v>
      </c>
      <c r="F5000" s="131"/>
    </row>
    <row r="5001" spans="1:11" s="122" customFormat="1" ht="12">
      <c r="A5001" s="138" t="s">
        <v>6577</v>
      </c>
      <c r="B5001" s="139">
        <v>118000</v>
      </c>
      <c r="C5001" s="159">
        <f t="shared" si="182"/>
        <v>2950000</v>
      </c>
      <c r="D5001" s="129">
        <f t="shared" si="181"/>
        <v>115640</v>
      </c>
      <c r="E5001" s="141" t="s">
        <v>7175</v>
      </c>
      <c r="F5001" s="131"/>
    </row>
    <row r="5002" spans="1:11" s="122" customFormat="1" ht="12">
      <c r="A5002" s="138" t="s">
        <v>6578</v>
      </c>
      <c r="B5002" s="139">
        <v>119000</v>
      </c>
      <c r="C5002" s="159">
        <f t="shared" si="182"/>
        <v>2975000</v>
      </c>
      <c r="D5002" s="129">
        <f t="shared" si="181"/>
        <v>116620</v>
      </c>
      <c r="E5002" s="141" t="s">
        <v>7175</v>
      </c>
      <c r="F5002" s="131"/>
    </row>
    <row r="5003" spans="1:11" s="122" customFormat="1" ht="12">
      <c r="A5003" s="138" t="s">
        <v>6579</v>
      </c>
      <c r="B5003" s="139">
        <v>120000</v>
      </c>
      <c r="C5003" s="159">
        <f t="shared" si="182"/>
        <v>3000000</v>
      </c>
      <c r="D5003" s="129">
        <f t="shared" si="181"/>
        <v>117600</v>
      </c>
      <c r="E5003" s="141" t="s">
        <v>7175</v>
      </c>
      <c r="F5003" s="131"/>
    </row>
    <row r="5004" spans="1:11" s="143" customFormat="1" ht="12">
      <c r="A5004" s="138" t="s">
        <v>6580</v>
      </c>
      <c r="B5004" s="139">
        <v>121000</v>
      </c>
      <c r="C5004" s="159">
        <f t="shared" si="182"/>
        <v>3025000</v>
      </c>
      <c r="D5004" s="129">
        <f t="shared" si="181"/>
        <v>118580</v>
      </c>
      <c r="E5004" s="141" t="s">
        <v>7175</v>
      </c>
      <c r="G5004" s="122"/>
      <c r="H5004" s="122"/>
      <c r="I5004" s="122"/>
      <c r="J5004" s="122"/>
      <c r="K5004" s="122"/>
    </row>
    <row r="5005" spans="1:11" s="143" customFormat="1" ht="12">
      <c r="A5005" s="138" t="s">
        <v>6581</v>
      </c>
      <c r="B5005" s="139">
        <v>122000</v>
      </c>
      <c r="C5005" s="159">
        <f t="shared" si="182"/>
        <v>3050000</v>
      </c>
      <c r="D5005" s="129">
        <f t="shared" si="181"/>
        <v>119560</v>
      </c>
      <c r="E5005" s="141" t="s">
        <v>7175</v>
      </c>
      <c r="G5005" s="122"/>
      <c r="H5005" s="122"/>
      <c r="I5005" s="122"/>
      <c r="J5005" s="122"/>
      <c r="K5005" s="122"/>
    </row>
    <row r="5006" spans="1:11" s="143" customFormat="1" ht="12">
      <c r="A5006" s="138" t="s">
        <v>6582</v>
      </c>
      <c r="B5006" s="139">
        <v>123000</v>
      </c>
      <c r="C5006" s="159">
        <f t="shared" si="182"/>
        <v>3075000</v>
      </c>
      <c r="D5006" s="129">
        <f t="shared" si="181"/>
        <v>120540</v>
      </c>
      <c r="E5006" s="141" t="s">
        <v>7175</v>
      </c>
      <c r="G5006" s="122"/>
      <c r="H5006" s="122"/>
      <c r="I5006" s="122"/>
      <c r="J5006" s="122"/>
      <c r="K5006" s="122"/>
    </row>
    <row r="5007" spans="1:11" s="143" customFormat="1" ht="12">
      <c r="A5007" s="138" t="s">
        <v>6583</v>
      </c>
      <c r="B5007" s="139">
        <v>124000</v>
      </c>
      <c r="C5007" s="159">
        <f t="shared" si="182"/>
        <v>3100000</v>
      </c>
      <c r="D5007" s="129">
        <f t="shared" si="181"/>
        <v>121520</v>
      </c>
      <c r="E5007" s="141" t="s">
        <v>7175</v>
      </c>
      <c r="G5007" s="122"/>
      <c r="H5007" s="122"/>
      <c r="I5007" s="122"/>
      <c r="J5007" s="122"/>
      <c r="K5007" s="122"/>
    </row>
    <row r="5008" spans="1:11" s="143" customFormat="1" ht="12">
      <c r="A5008" s="138" t="s">
        <v>6584</v>
      </c>
      <c r="B5008" s="139">
        <v>125000</v>
      </c>
      <c r="C5008" s="159">
        <f t="shared" si="182"/>
        <v>3125000</v>
      </c>
      <c r="D5008" s="129">
        <f t="shared" si="181"/>
        <v>122500</v>
      </c>
      <c r="E5008" s="141" t="s">
        <v>7175</v>
      </c>
      <c r="G5008" s="122"/>
      <c r="H5008" s="122"/>
      <c r="I5008" s="122"/>
      <c r="J5008" s="122"/>
      <c r="K5008" s="122"/>
    </row>
    <row r="5009" spans="1:11" s="143" customFormat="1" ht="12">
      <c r="A5009" s="138" t="s">
        <v>6585</v>
      </c>
      <c r="B5009" s="139">
        <v>126000</v>
      </c>
      <c r="C5009" s="159">
        <f t="shared" si="182"/>
        <v>3150000</v>
      </c>
      <c r="D5009" s="129">
        <f t="shared" si="181"/>
        <v>123480</v>
      </c>
      <c r="E5009" s="141" t="s">
        <v>7175</v>
      </c>
      <c r="G5009" s="122"/>
      <c r="H5009" s="122"/>
      <c r="I5009" s="122"/>
      <c r="J5009" s="122"/>
      <c r="K5009" s="122"/>
    </row>
    <row r="5010" spans="1:11" s="143" customFormat="1" ht="12">
      <c r="A5010" s="138" t="s">
        <v>6586</v>
      </c>
      <c r="B5010" s="139">
        <v>127000</v>
      </c>
      <c r="C5010" s="159">
        <f t="shared" si="182"/>
        <v>3175000</v>
      </c>
      <c r="D5010" s="129">
        <f t="shared" si="181"/>
        <v>124460</v>
      </c>
      <c r="E5010" s="141" t="s">
        <v>7175</v>
      </c>
      <c r="G5010" s="122"/>
      <c r="H5010" s="122"/>
      <c r="I5010" s="122"/>
      <c r="J5010" s="122"/>
      <c r="K5010" s="122"/>
    </row>
    <row r="5011" spans="1:11" s="143" customFormat="1" ht="12">
      <c r="A5011" s="138" t="s">
        <v>6587</v>
      </c>
      <c r="B5011" s="139">
        <v>128000</v>
      </c>
      <c r="C5011" s="159">
        <f t="shared" si="182"/>
        <v>3200000</v>
      </c>
      <c r="D5011" s="129">
        <f t="shared" si="181"/>
        <v>125440</v>
      </c>
      <c r="E5011" s="141" t="s">
        <v>7175</v>
      </c>
      <c r="G5011" s="122"/>
      <c r="H5011" s="122"/>
      <c r="I5011" s="122"/>
      <c r="J5011" s="122"/>
      <c r="K5011" s="122"/>
    </row>
    <row r="5012" spans="1:11" s="143" customFormat="1" ht="12">
      <c r="A5012" s="138" t="s">
        <v>6588</v>
      </c>
      <c r="B5012" s="139">
        <v>129000</v>
      </c>
      <c r="C5012" s="159">
        <f t="shared" si="182"/>
        <v>3225000</v>
      </c>
      <c r="D5012" s="129">
        <f t="shared" si="181"/>
        <v>126420</v>
      </c>
      <c r="E5012" s="141" t="s">
        <v>7175</v>
      </c>
      <c r="G5012" s="122"/>
      <c r="H5012" s="122"/>
      <c r="I5012" s="122"/>
      <c r="J5012" s="122"/>
      <c r="K5012" s="122"/>
    </row>
    <row r="5013" spans="1:11" s="143" customFormat="1" ht="12">
      <c r="A5013" s="138" t="s">
        <v>6589</v>
      </c>
      <c r="B5013" s="139">
        <v>130000</v>
      </c>
      <c r="C5013" s="159">
        <f t="shared" si="182"/>
        <v>3250000</v>
      </c>
      <c r="D5013" s="129">
        <f t="shared" ref="D5013:D5076" si="183">SUM($G$3)*(B5013*0.001)</f>
        <v>127400</v>
      </c>
      <c r="E5013" s="141" t="s">
        <v>7175</v>
      </c>
      <c r="G5013" s="122"/>
      <c r="H5013" s="122"/>
      <c r="I5013" s="122"/>
      <c r="J5013" s="122"/>
      <c r="K5013" s="122"/>
    </row>
    <row r="5014" spans="1:11" s="143" customFormat="1" ht="12">
      <c r="A5014" s="138" t="s">
        <v>6590</v>
      </c>
      <c r="B5014" s="139">
        <v>131000</v>
      </c>
      <c r="C5014" s="159">
        <f t="shared" ref="C5014:C5077" si="184">C5013+25000</f>
        <v>3275000</v>
      </c>
      <c r="D5014" s="129">
        <f t="shared" si="183"/>
        <v>128380</v>
      </c>
      <c r="E5014" s="141" t="s">
        <v>7175</v>
      </c>
      <c r="G5014" s="122"/>
      <c r="H5014" s="122"/>
      <c r="I5014" s="122"/>
      <c r="J5014" s="122"/>
      <c r="K5014" s="122"/>
    </row>
    <row r="5015" spans="1:11" s="143" customFormat="1" ht="12">
      <c r="A5015" s="138" t="s">
        <v>6591</v>
      </c>
      <c r="B5015" s="139">
        <v>132000</v>
      </c>
      <c r="C5015" s="159">
        <f t="shared" si="184"/>
        <v>3300000</v>
      </c>
      <c r="D5015" s="129">
        <f t="shared" si="183"/>
        <v>129360</v>
      </c>
      <c r="E5015" s="141" t="s">
        <v>7175</v>
      </c>
      <c r="G5015" s="122"/>
      <c r="H5015" s="122"/>
      <c r="I5015" s="122"/>
      <c r="J5015" s="122"/>
      <c r="K5015" s="122"/>
    </row>
    <row r="5016" spans="1:11" s="143" customFormat="1" ht="12">
      <c r="A5016" s="138" t="s">
        <v>6592</v>
      </c>
      <c r="B5016" s="139">
        <v>133000</v>
      </c>
      <c r="C5016" s="159">
        <f t="shared" si="184"/>
        <v>3325000</v>
      </c>
      <c r="D5016" s="129">
        <f t="shared" si="183"/>
        <v>130340</v>
      </c>
      <c r="E5016" s="141" t="s">
        <v>7175</v>
      </c>
      <c r="G5016" s="122"/>
      <c r="H5016" s="122"/>
      <c r="I5016" s="122"/>
      <c r="J5016" s="122"/>
      <c r="K5016" s="122"/>
    </row>
    <row r="5017" spans="1:11" s="143" customFormat="1" ht="12">
      <c r="A5017" s="138" t="s">
        <v>6593</v>
      </c>
      <c r="B5017" s="139">
        <v>134000</v>
      </c>
      <c r="C5017" s="159">
        <f t="shared" si="184"/>
        <v>3350000</v>
      </c>
      <c r="D5017" s="129">
        <f t="shared" si="183"/>
        <v>131320</v>
      </c>
      <c r="E5017" s="141" t="s">
        <v>7175</v>
      </c>
      <c r="G5017" s="122"/>
      <c r="H5017" s="122"/>
      <c r="I5017" s="122"/>
      <c r="J5017" s="122"/>
      <c r="K5017" s="122"/>
    </row>
    <row r="5018" spans="1:11" s="143" customFormat="1" ht="12">
      <c r="A5018" s="138" t="s">
        <v>6594</v>
      </c>
      <c r="B5018" s="139">
        <v>135000</v>
      </c>
      <c r="C5018" s="159">
        <f t="shared" si="184"/>
        <v>3375000</v>
      </c>
      <c r="D5018" s="129">
        <f t="shared" si="183"/>
        <v>132300</v>
      </c>
      <c r="E5018" s="141" t="s">
        <v>7175</v>
      </c>
      <c r="G5018" s="122"/>
      <c r="H5018" s="122"/>
      <c r="I5018" s="122"/>
      <c r="J5018" s="122"/>
      <c r="K5018" s="122"/>
    </row>
    <row r="5019" spans="1:11" s="143" customFormat="1" ht="12">
      <c r="A5019" s="138" t="s">
        <v>6595</v>
      </c>
      <c r="B5019" s="139">
        <v>136000</v>
      </c>
      <c r="C5019" s="159">
        <f t="shared" si="184"/>
        <v>3400000</v>
      </c>
      <c r="D5019" s="129">
        <f t="shared" si="183"/>
        <v>133280</v>
      </c>
      <c r="E5019" s="141" t="s">
        <v>7175</v>
      </c>
      <c r="G5019" s="122"/>
      <c r="H5019" s="122"/>
      <c r="I5019" s="122"/>
      <c r="J5019" s="122"/>
      <c r="K5019" s="122"/>
    </row>
    <row r="5020" spans="1:11" s="143" customFormat="1" ht="12">
      <c r="A5020" s="138" t="s">
        <v>6596</v>
      </c>
      <c r="B5020" s="139">
        <v>137000</v>
      </c>
      <c r="C5020" s="159">
        <f t="shared" si="184"/>
        <v>3425000</v>
      </c>
      <c r="D5020" s="129">
        <f t="shared" si="183"/>
        <v>134260</v>
      </c>
      <c r="E5020" s="141" t="s">
        <v>7175</v>
      </c>
      <c r="G5020" s="122"/>
      <c r="H5020" s="122"/>
      <c r="I5020" s="122"/>
      <c r="J5020" s="122"/>
      <c r="K5020" s="122"/>
    </row>
    <row r="5021" spans="1:11" s="143" customFormat="1" ht="12">
      <c r="A5021" s="138" t="s">
        <v>6597</v>
      </c>
      <c r="B5021" s="139">
        <v>138000</v>
      </c>
      <c r="C5021" s="159">
        <f t="shared" si="184"/>
        <v>3450000</v>
      </c>
      <c r="D5021" s="129">
        <f t="shared" si="183"/>
        <v>135240</v>
      </c>
      <c r="E5021" s="141" t="s">
        <v>7175</v>
      </c>
      <c r="G5021" s="122"/>
      <c r="H5021" s="122"/>
      <c r="I5021" s="122"/>
      <c r="J5021" s="122"/>
      <c r="K5021" s="122"/>
    </row>
    <row r="5022" spans="1:11" s="143" customFormat="1" ht="12">
      <c r="A5022" s="138" t="s">
        <v>6598</v>
      </c>
      <c r="B5022" s="139">
        <v>139000</v>
      </c>
      <c r="C5022" s="159">
        <f t="shared" si="184"/>
        <v>3475000</v>
      </c>
      <c r="D5022" s="129">
        <f t="shared" si="183"/>
        <v>136220</v>
      </c>
      <c r="E5022" s="141" t="s">
        <v>7175</v>
      </c>
      <c r="G5022" s="122"/>
      <c r="H5022" s="122"/>
      <c r="I5022" s="122"/>
      <c r="J5022" s="122"/>
      <c r="K5022" s="122"/>
    </row>
    <row r="5023" spans="1:11" s="143" customFormat="1" ht="12">
      <c r="A5023" s="138" t="s">
        <v>6599</v>
      </c>
      <c r="B5023" s="139">
        <v>140000</v>
      </c>
      <c r="C5023" s="159">
        <f t="shared" si="184"/>
        <v>3500000</v>
      </c>
      <c r="D5023" s="129">
        <f t="shared" si="183"/>
        <v>137200</v>
      </c>
      <c r="E5023" s="141" t="s">
        <v>7175</v>
      </c>
      <c r="G5023" s="122"/>
      <c r="H5023" s="122"/>
      <c r="I5023" s="122"/>
      <c r="J5023" s="122"/>
      <c r="K5023" s="122"/>
    </row>
    <row r="5024" spans="1:11" s="122" customFormat="1" ht="12">
      <c r="A5024" s="138" t="s">
        <v>6600</v>
      </c>
      <c r="B5024" s="139">
        <v>141000</v>
      </c>
      <c r="C5024" s="159">
        <f t="shared" si="184"/>
        <v>3525000</v>
      </c>
      <c r="D5024" s="129">
        <f t="shared" si="183"/>
        <v>138180</v>
      </c>
      <c r="E5024" s="141" t="s">
        <v>7175</v>
      </c>
      <c r="F5024" s="131"/>
    </row>
    <row r="5025" spans="1:11" s="122" customFormat="1" ht="12">
      <c r="A5025" s="138" t="s">
        <v>6601</v>
      </c>
      <c r="B5025" s="139">
        <v>142000</v>
      </c>
      <c r="C5025" s="159">
        <f t="shared" si="184"/>
        <v>3550000</v>
      </c>
      <c r="D5025" s="129">
        <f t="shared" si="183"/>
        <v>139160</v>
      </c>
      <c r="E5025" s="141" t="s">
        <v>7175</v>
      </c>
      <c r="F5025" s="131"/>
    </row>
    <row r="5026" spans="1:11" s="122" customFormat="1" ht="12">
      <c r="A5026" s="138" t="s">
        <v>6602</v>
      </c>
      <c r="B5026" s="139">
        <v>143000</v>
      </c>
      <c r="C5026" s="159">
        <f t="shared" si="184"/>
        <v>3575000</v>
      </c>
      <c r="D5026" s="129">
        <f t="shared" si="183"/>
        <v>140140</v>
      </c>
      <c r="E5026" s="141" t="s">
        <v>7175</v>
      </c>
      <c r="F5026" s="131"/>
    </row>
    <row r="5027" spans="1:11" s="122" customFormat="1" ht="12">
      <c r="A5027" s="138" t="s">
        <v>6603</v>
      </c>
      <c r="B5027" s="139">
        <v>144000</v>
      </c>
      <c r="C5027" s="159">
        <f t="shared" si="184"/>
        <v>3600000</v>
      </c>
      <c r="D5027" s="129">
        <f t="shared" si="183"/>
        <v>141120</v>
      </c>
      <c r="E5027" s="141" t="s">
        <v>7175</v>
      </c>
      <c r="F5027" s="131"/>
    </row>
    <row r="5028" spans="1:11" s="122" customFormat="1" ht="12">
      <c r="A5028" s="138" t="s">
        <v>6604</v>
      </c>
      <c r="B5028" s="139">
        <v>145000</v>
      </c>
      <c r="C5028" s="159">
        <f t="shared" si="184"/>
        <v>3625000</v>
      </c>
      <c r="D5028" s="129">
        <f t="shared" si="183"/>
        <v>142100</v>
      </c>
      <c r="E5028" s="141" t="s">
        <v>7175</v>
      </c>
      <c r="F5028" s="131"/>
    </row>
    <row r="5029" spans="1:11" s="122" customFormat="1" ht="12">
      <c r="A5029" s="138" t="s">
        <v>6605</v>
      </c>
      <c r="B5029" s="139">
        <v>146000</v>
      </c>
      <c r="C5029" s="159">
        <f t="shared" si="184"/>
        <v>3650000</v>
      </c>
      <c r="D5029" s="129">
        <f t="shared" si="183"/>
        <v>143080</v>
      </c>
      <c r="E5029" s="141" t="s">
        <v>7175</v>
      </c>
      <c r="F5029" s="131"/>
    </row>
    <row r="5030" spans="1:11" s="122" customFormat="1" ht="12">
      <c r="A5030" s="138" t="s">
        <v>6606</v>
      </c>
      <c r="B5030" s="139">
        <v>147000</v>
      </c>
      <c r="C5030" s="159">
        <f t="shared" si="184"/>
        <v>3675000</v>
      </c>
      <c r="D5030" s="129">
        <f t="shared" si="183"/>
        <v>144060</v>
      </c>
      <c r="E5030" s="141" t="s">
        <v>7175</v>
      </c>
      <c r="F5030" s="131"/>
    </row>
    <row r="5031" spans="1:11" s="122" customFormat="1" ht="12">
      <c r="A5031" s="138" t="s">
        <v>6607</v>
      </c>
      <c r="B5031" s="139">
        <v>148000</v>
      </c>
      <c r="C5031" s="159">
        <f t="shared" si="184"/>
        <v>3700000</v>
      </c>
      <c r="D5031" s="129">
        <f t="shared" si="183"/>
        <v>145040</v>
      </c>
      <c r="E5031" s="141" t="s">
        <v>7175</v>
      </c>
      <c r="F5031" s="131"/>
    </row>
    <row r="5032" spans="1:11" s="122" customFormat="1" ht="12">
      <c r="A5032" s="138" t="s">
        <v>6608</v>
      </c>
      <c r="B5032" s="139">
        <v>149000</v>
      </c>
      <c r="C5032" s="159">
        <f t="shared" si="184"/>
        <v>3725000</v>
      </c>
      <c r="D5032" s="129">
        <f t="shared" si="183"/>
        <v>146020</v>
      </c>
      <c r="E5032" s="141" t="s">
        <v>7175</v>
      </c>
      <c r="F5032" s="131"/>
    </row>
    <row r="5033" spans="1:11" s="122" customFormat="1" ht="12">
      <c r="A5033" s="138" t="s">
        <v>6609</v>
      </c>
      <c r="B5033" s="139">
        <v>150000</v>
      </c>
      <c r="C5033" s="159">
        <f t="shared" si="184"/>
        <v>3750000</v>
      </c>
      <c r="D5033" s="129">
        <f t="shared" si="183"/>
        <v>147000</v>
      </c>
      <c r="E5033" s="141" t="s">
        <v>7175</v>
      </c>
      <c r="F5033" s="131"/>
    </row>
    <row r="5034" spans="1:11" s="122" customFormat="1" ht="12">
      <c r="A5034" s="138" t="s">
        <v>6610</v>
      </c>
      <c r="B5034" s="139">
        <v>151000</v>
      </c>
      <c r="C5034" s="159">
        <f t="shared" si="184"/>
        <v>3775000</v>
      </c>
      <c r="D5034" s="129">
        <f t="shared" si="183"/>
        <v>147980</v>
      </c>
      <c r="E5034" s="141" t="s">
        <v>7175</v>
      </c>
      <c r="F5034" s="131"/>
    </row>
    <row r="5035" spans="1:11" s="122" customFormat="1" ht="12">
      <c r="A5035" s="138" t="s">
        <v>6611</v>
      </c>
      <c r="B5035" s="139">
        <v>152000</v>
      </c>
      <c r="C5035" s="159">
        <f t="shared" si="184"/>
        <v>3800000</v>
      </c>
      <c r="D5035" s="129">
        <f t="shared" si="183"/>
        <v>148960</v>
      </c>
      <c r="E5035" s="141" t="s">
        <v>7175</v>
      </c>
      <c r="F5035" s="131"/>
    </row>
    <row r="5036" spans="1:11" s="143" customFormat="1" ht="12">
      <c r="A5036" s="138" t="s">
        <v>6612</v>
      </c>
      <c r="B5036" s="139">
        <v>153000</v>
      </c>
      <c r="C5036" s="159">
        <f t="shared" si="184"/>
        <v>3825000</v>
      </c>
      <c r="D5036" s="129">
        <f t="shared" si="183"/>
        <v>149940</v>
      </c>
      <c r="E5036" s="141" t="s">
        <v>7175</v>
      </c>
      <c r="G5036" s="122"/>
      <c r="H5036" s="122"/>
      <c r="I5036" s="122"/>
      <c r="J5036" s="122"/>
      <c r="K5036" s="122"/>
    </row>
    <row r="5037" spans="1:11" s="143" customFormat="1" ht="12">
      <c r="A5037" s="138" t="s">
        <v>6613</v>
      </c>
      <c r="B5037" s="139">
        <v>154000</v>
      </c>
      <c r="C5037" s="159">
        <f t="shared" si="184"/>
        <v>3850000</v>
      </c>
      <c r="D5037" s="129">
        <f t="shared" si="183"/>
        <v>150920</v>
      </c>
      <c r="E5037" s="141" t="s">
        <v>7175</v>
      </c>
      <c r="G5037" s="122"/>
      <c r="H5037" s="122"/>
      <c r="I5037" s="122"/>
      <c r="J5037" s="122"/>
      <c r="K5037" s="122"/>
    </row>
    <row r="5038" spans="1:11" s="143" customFormat="1" ht="12">
      <c r="A5038" s="138" t="s">
        <v>6614</v>
      </c>
      <c r="B5038" s="139">
        <v>155000</v>
      </c>
      <c r="C5038" s="159">
        <f t="shared" si="184"/>
        <v>3875000</v>
      </c>
      <c r="D5038" s="129">
        <f t="shared" si="183"/>
        <v>151900</v>
      </c>
      <c r="E5038" s="141" t="s">
        <v>7175</v>
      </c>
      <c r="G5038" s="122"/>
      <c r="H5038" s="122"/>
      <c r="I5038" s="122"/>
      <c r="J5038" s="122"/>
      <c r="K5038" s="122"/>
    </row>
    <row r="5039" spans="1:11" s="143" customFormat="1" ht="12">
      <c r="A5039" s="138" t="s">
        <v>6615</v>
      </c>
      <c r="B5039" s="139">
        <v>156000</v>
      </c>
      <c r="C5039" s="159">
        <f t="shared" si="184"/>
        <v>3900000</v>
      </c>
      <c r="D5039" s="129">
        <f t="shared" si="183"/>
        <v>152880</v>
      </c>
      <c r="E5039" s="141" t="s">
        <v>7175</v>
      </c>
      <c r="G5039" s="122"/>
      <c r="H5039" s="122"/>
      <c r="I5039" s="122"/>
      <c r="J5039" s="122"/>
      <c r="K5039" s="122"/>
    </row>
    <row r="5040" spans="1:11" s="143" customFormat="1" ht="12">
      <c r="A5040" s="138" t="s">
        <v>6616</v>
      </c>
      <c r="B5040" s="139">
        <v>157000</v>
      </c>
      <c r="C5040" s="159">
        <f t="shared" si="184"/>
        <v>3925000</v>
      </c>
      <c r="D5040" s="129">
        <f t="shared" si="183"/>
        <v>153860</v>
      </c>
      <c r="E5040" s="141" t="s">
        <v>7175</v>
      </c>
      <c r="G5040" s="122"/>
      <c r="H5040" s="122"/>
      <c r="I5040" s="122"/>
      <c r="J5040" s="122"/>
      <c r="K5040" s="122"/>
    </row>
    <row r="5041" spans="1:11" s="143" customFormat="1" ht="12">
      <c r="A5041" s="138" t="s">
        <v>6617</v>
      </c>
      <c r="B5041" s="139">
        <v>158000</v>
      </c>
      <c r="C5041" s="159">
        <f t="shared" si="184"/>
        <v>3950000</v>
      </c>
      <c r="D5041" s="129">
        <f t="shared" si="183"/>
        <v>154840</v>
      </c>
      <c r="E5041" s="141" t="s">
        <v>7175</v>
      </c>
      <c r="G5041" s="122"/>
      <c r="H5041" s="122"/>
      <c r="I5041" s="122"/>
      <c r="J5041" s="122"/>
      <c r="K5041" s="122"/>
    </row>
    <row r="5042" spans="1:11" s="143" customFormat="1" ht="12">
      <c r="A5042" s="138" t="s">
        <v>6618</v>
      </c>
      <c r="B5042" s="139">
        <v>159000</v>
      </c>
      <c r="C5042" s="159">
        <f t="shared" si="184"/>
        <v>3975000</v>
      </c>
      <c r="D5042" s="129">
        <f t="shared" si="183"/>
        <v>155820</v>
      </c>
      <c r="E5042" s="141" t="s">
        <v>7175</v>
      </c>
      <c r="G5042" s="122"/>
      <c r="H5042" s="122"/>
      <c r="I5042" s="122"/>
      <c r="J5042" s="122"/>
      <c r="K5042" s="122"/>
    </row>
    <row r="5043" spans="1:11" s="143" customFormat="1" ht="12">
      <c r="A5043" s="138" t="s">
        <v>6619</v>
      </c>
      <c r="B5043" s="139">
        <v>160000</v>
      </c>
      <c r="C5043" s="159">
        <f t="shared" si="184"/>
        <v>4000000</v>
      </c>
      <c r="D5043" s="129">
        <f t="shared" si="183"/>
        <v>156800</v>
      </c>
      <c r="E5043" s="141" t="s">
        <v>7175</v>
      </c>
      <c r="G5043" s="122"/>
      <c r="H5043" s="122"/>
      <c r="I5043" s="122"/>
      <c r="J5043" s="122"/>
      <c r="K5043" s="122"/>
    </row>
    <row r="5044" spans="1:11" s="143" customFormat="1" ht="12">
      <c r="A5044" s="138" t="s">
        <v>6620</v>
      </c>
      <c r="B5044" s="139">
        <v>161000</v>
      </c>
      <c r="C5044" s="159">
        <f t="shared" si="184"/>
        <v>4025000</v>
      </c>
      <c r="D5044" s="129">
        <f t="shared" si="183"/>
        <v>157780</v>
      </c>
      <c r="E5044" s="141" t="s">
        <v>7175</v>
      </c>
      <c r="G5044" s="122"/>
      <c r="H5044" s="122"/>
      <c r="I5044" s="122"/>
      <c r="J5044" s="122"/>
      <c r="K5044" s="122"/>
    </row>
    <row r="5045" spans="1:11" s="143" customFormat="1" ht="12">
      <c r="A5045" s="138" t="s">
        <v>6621</v>
      </c>
      <c r="B5045" s="139">
        <v>162000</v>
      </c>
      <c r="C5045" s="159">
        <f t="shared" si="184"/>
        <v>4050000</v>
      </c>
      <c r="D5045" s="129">
        <f t="shared" si="183"/>
        <v>158760</v>
      </c>
      <c r="E5045" s="141" t="s">
        <v>7175</v>
      </c>
      <c r="G5045" s="122"/>
      <c r="H5045" s="122"/>
      <c r="I5045" s="122"/>
      <c r="J5045" s="122"/>
      <c r="K5045" s="122"/>
    </row>
    <row r="5046" spans="1:11" s="143" customFormat="1" ht="12">
      <c r="A5046" s="138" t="s">
        <v>6622</v>
      </c>
      <c r="B5046" s="139">
        <v>163000</v>
      </c>
      <c r="C5046" s="159">
        <f t="shared" si="184"/>
        <v>4075000</v>
      </c>
      <c r="D5046" s="129">
        <f t="shared" si="183"/>
        <v>159740</v>
      </c>
      <c r="E5046" s="141" t="s">
        <v>7175</v>
      </c>
      <c r="G5046" s="122"/>
      <c r="H5046" s="122"/>
      <c r="I5046" s="122"/>
      <c r="J5046" s="122"/>
      <c r="K5046" s="122"/>
    </row>
    <row r="5047" spans="1:11" s="143" customFormat="1" ht="12">
      <c r="A5047" s="138" t="s">
        <v>6623</v>
      </c>
      <c r="B5047" s="139">
        <v>164000</v>
      </c>
      <c r="C5047" s="159">
        <f t="shared" si="184"/>
        <v>4100000</v>
      </c>
      <c r="D5047" s="129">
        <f t="shared" si="183"/>
        <v>160720</v>
      </c>
      <c r="E5047" s="141" t="s">
        <v>7175</v>
      </c>
      <c r="G5047" s="122"/>
      <c r="H5047" s="122"/>
      <c r="I5047" s="122"/>
      <c r="J5047" s="122"/>
      <c r="K5047" s="122"/>
    </row>
    <row r="5048" spans="1:11" s="143" customFormat="1" ht="12">
      <c r="A5048" s="138" t="s">
        <v>6624</v>
      </c>
      <c r="B5048" s="139">
        <v>165000</v>
      </c>
      <c r="C5048" s="159">
        <f t="shared" si="184"/>
        <v>4125000</v>
      </c>
      <c r="D5048" s="129">
        <f t="shared" si="183"/>
        <v>161700</v>
      </c>
      <c r="E5048" s="141" t="s">
        <v>7175</v>
      </c>
      <c r="G5048" s="122"/>
      <c r="H5048" s="122"/>
      <c r="I5048" s="122"/>
      <c r="J5048" s="122"/>
      <c r="K5048" s="122"/>
    </row>
    <row r="5049" spans="1:11" s="143" customFormat="1" ht="12">
      <c r="A5049" s="138" t="s">
        <v>6625</v>
      </c>
      <c r="B5049" s="139">
        <v>166000</v>
      </c>
      <c r="C5049" s="159">
        <f t="shared" si="184"/>
        <v>4150000</v>
      </c>
      <c r="D5049" s="129">
        <f t="shared" si="183"/>
        <v>162680</v>
      </c>
      <c r="E5049" s="141" t="s">
        <v>7175</v>
      </c>
      <c r="G5049" s="122"/>
      <c r="H5049" s="122"/>
      <c r="I5049" s="122"/>
      <c r="J5049" s="122"/>
      <c r="K5049" s="122"/>
    </row>
    <row r="5050" spans="1:11" s="143" customFormat="1" ht="12">
      <c r="A5050" s="138" t="s">
        <v>6626</v>
      </c>
      <c r="B5050" s="139">
        <v>167000</v>
      </c>
      <c r="C5050" s="159">
        <f t="shared" si="184"/>
        <v>4175000</v>
      </c>
      <c r="D5050" s="129">
        <f t="shared" si="183"/>
        <v>163660</v>
      </c>
      <c r="E5050" s="141" t="s">
        <v>7175</v>
      </c>
      <c r="G5050" s="122"/>
      <c r="H5050" s="122"/>
      <c r="I5050" s="122"/>
      <c r="J5050" s="122"/>
      <c r="K5050" s="122"/>
    </row>
    <row r="5051" spans="1:11" s="143" customFormat="1" ht="12">
      <c r="A5051" s="138" t="s">
        <v>6627</v>
      </c>
      <c r="B5051" s="139">
        <v>168000</v>
      </c>
      <c r="C5051" s="159">
        <f t="shared" si="184"/>
        <v>4200000</v>
      </c>
      <c r="D5051" s="129">
        <f t="shared" si="183"/>
        <v>164640</v>
      </c>
      <c r="E5051" s="141" t="s">
        <v>7175</v>
      </c>
      <c r="G5051" s="122"/>
      <c r="H5051" s="122"/>
      <c r="I5051" s="122"/>
      <c r="J5051" s="122"/>
      <c r="K5051" s="122"/>
    </row>
    <row r="5052" spans="1:11" s="143" customFormat="1" ht="12">
      <c r="A5052" s="138" t="s">
        <v>6628</v>
      </c>
      <c r="B5052" s="139">
        <v>169000</v>
      </c>
      <c r="C5052" s="159">
        <f t="shared" si="184"/>
        <v>4225000</v>
      </c>
      <c r="D5052" s="129">
        <f t="shared" si="183"/>
        <v>165620</v>
      </c>
      <c r="E5052" s="141" t="s">
        <v>7175</v>
      </c>
      <c r="G5052" s="122"/>
      <c r="H5052" s="122"/>
      <c r="I5052" s="122"/>
      <c r="J5052" s="122"/>
      <c r="K5052" s="122"/>
    </row>
    <row r="5053" spans="1:11" s="143" customFormat="1" ht="12">
      <c r="A5053" s="138" t="s">
        <v>6629</v>
      </c>
      <c r="B5053" s="139">
        <v>170000</v>
      </c>
      <c r="C5053" s="159">
        <f t="shared" si="184"/>
        <v>4250000</v>
      </c>
      <c r="D5053" s="129">
        <f t="shared" si="183"/>
        <v>166600</v>
      </c>
      <c r="E5053" s="141" t="s">
        <v>7175</v>
      </c>
      <c r="G5053" s="122"/>
      <c r="H5053" s="122"/>
      <c r="I5053" s="122"/>
      <c r="J5053" s="122"/>
      <c r="K5053" s="122"/>
    </row>
    <row r="5054" spans="1:11" s="143" customFormat="1" ht="12">
      <c r="A5054" s="138" t="s">
        <v>6630</v>
      </c>
      <c r="B5054" s="139">
        <v>171000</v>
      </c>
      <c r="C5054" s="159">
        <f t="shared" si="184"/>
        <v>4275000</v>
      </c>
      <c r="D5054" s="129">
        <f t="shared" si="183"/>
        <v>167580</v>
      </c>
      <c r="E5054" s="141" t="s">
        <v>7175</v>
      </c>
      <c r="G5054" s="122"/>
      <c r="H5054" s="122"/>
      <c r="I5054" s="122"/>
      <c r="J5054" s="122"/>
      <c r="K5054" s="122"/>
    </row>
    <row r="5055" spans="1:11" s="143" customFormat="1" ht="12">
      <c r="A5055" s="138" t="s">
        <v>6631</v>
      </c>
      <c r="B5055" s="139">
        <v>172000</v>
      </c>
      <c r="C5055" s="159">
        <f t="shared" si="184"/>
        <v>4300000</v>
      </c>
      <c r="D5055" s="129">
        <f t="shared" si="183"/>
        <v>168560</v>
      </c>
      <c r="E5055" s="141" t="s">
        <v>7175</v>
      </c>
      <c r="G5055" s="122"/>
      <c r="H5055" s="122"/>
      <c r="I5055" s="122"/>
      <c r="J5055" s="122"/>
      <c r="K5055" s="122"/>
    </row>
    <row r="5056" spans="1:11" s="122" customFormat="1" ht="12">
      <c r="A5056" s="138" t="s">
        <v>6632</v>
      </c>
      <c r="B5056" s="139">
        <v>173000</v>
      </c>
      <c r="C5056" s="159">
        <f t="shared" si="184"/>
        <v>4325000</v>
      </c>
      <c r="D5056" s="129">
        <f t="shared" si="183"/>
        <v>169540</v>
      </c>
      <c r="E5056" s="141" t="s">
        <v>7175</v>
      </c>
      <c r="F5056" s="131"/>
    </row>
    <row r="5057" spans="1:11" s="122" customFormat="1" ht="12">
      <c r="A5057" s="138" t="s">
        <v>6633</v>
      </c>
      <c r="B5057" s="139">
        <v>174000</v>
      </c>
      <c r="C5057" s="159">
        <f t="shared" si="184"/>
        <v>4350000</v>
      </c>
      <c r="D5057" s="129">
        <f t="shared" si="183"/>
        <v>170520</v>
      </c>
      <c r="E5057" s="141" t="s">
        <v>7175</v>
      </c>
      <c r="F5057" s="131"/>
    </row>
    <row r="5058" spans="1:11" s="122" customFormat="1" ht="12">
      <c r="A5058" s="138" t="s">
        <v>6634</v>
      </c>
      <c r="B5058" s="139">
        <v>175000</v>
      </c>
      <c r="C5058" s="159">
        <f t="shared" si="184"/>
        <v>4375000</v>
      </c>
      <c r="D5058" s="129">
        <f t="shared" si="183"/>
        <v>171500</v>
      </c>
      <c r="E5058" s="141" t="s">
        <v>7175</v>
      </c>
      <c r="F5058" s="131"/>
    </row>
    <row r="5059" spans="1:11" s="122" customFormat="1" ht="12">
      <c r="A5059" s="138" t="s">
        <v>6635</v>
      </c>
      <c r="B5059" s="139">
        <v>176000</v>
      </c>
      <c r="C5059" s="159">
        <f t="shared" si="184"/>
        <v>4400000</v>
      </c>
      <c r="D5059" s="129">
        <f t="shared" si="183"/>
        <v>172480</v>
      </c>
      <c r="E5059" s="141" t="s">
        <v>7175</v>
      </c>
      <c r="F5059" s="131"/>
    </row>
    <row r="5060" spans="1:11" s="122" customFormat="1" ht="12">
      <c r="A5060" s="138" t="s">
        <v>6636</v>
      </c>
      <c r="B5060" s="139">
        <v>177000</v>
      </c>
      <c r="C5060" s="159">
        <f t="shared" si="184"/>
        <v>4425000</v>
      </c>
      <c r="D5060" s="129">
        <f t="shared" si="183"/>
        <v>173460</v>
      </c>
      <c r="E5060" s="141" t="s">
        <v>7175</v>
      </c>
      <c r="F5060" s="131"/>
    </row>
    <row r="5061" spans="1:11" s="122" customFormat="1" ht="12">
      <c r="A5061" s="138" t="s">
        <v>6637</v>
      </c>
      <c r="B5061" s="139">
        <v>178000</v>
      </c>
      <c r="C5061" s="159">
        <f t="shared" si="184"/>
        <v>4450000</v>
      </c>
      <c r="D5061" s="129">
        <f t="shared" si="183"/>
        <v>174440</v>
      </c>
      <c r="E5061" s="141" t="s">
        <v>7175</v>
      </c>
      <c r="F5061" s="131"/>
    </row>
    <row r="5062" spans="1:11" s="122" customFormat="1" ht="12">
      <c r="A5062" s="138" t="s">
        <v>6638</v>
      </c>
      <c r="B5062" s="139">
        <v>179000</v>
      </c>
      <c r="C5062" s="159">
        <f t="shared" si="184"/>
        <v>4475000</v>
      </c>
      <c r="D5062" s="129">
        <f t="shared" si="183"/>
        <v>175420</v>
      </c>
      <c r="E5062" s="141" t="s">
        <v>7175</v>
      </c>
      <c r="F5062" s="131"/>
    </row>
    <row r="5063" spans="1:11" s="143" customFormat="1" ht="12">
      <c r="A5063" s="138" t="s">
        <v>6639</v>
      </c>
      <c r="B5063" s="139">
        <v>180000</v>
      </c>
      <c r="C5063" s="159">
        <f t="shared" si="184"/>
        <v>4500000</v>
      </c>
      <c r="D5063" s="129">
        <f t="shared" si="183"/>
        <v>176400</v>
      </c>
      <c r="E5063" s="141" t="s">
        <v>7175</v>
      </c>
      <c r="G5063" s="122"/>
      <c r="H5063" s="122"/>
      <c r="I5063" s="122"/>
      <c r="J5063" s="122"/>
      <c r="K5063" s="122"/>
    </row>
    <row r="5064" spans="1:11" s="143" customFormat="1" ht="12">
      <c r="A5064" s="138" t="s">
        <v>6640</v>
      </c>
      <c r="B5064" s="139">
        <v>181000</v>
      </c>
      <c r="C5064" s="159">
        <f t="shared" si="184"/>
        <v>4525000</v>
      </c>
      <c r="D5064" s="129">
        <f t="shared" si="183"/>
        <v>177380</v>
      </c>
      <c r="E5064" s="141" t="s">
        <v>7175</v>
      </c>
      <c r="G5064" s="122"/>
      <c r="H5064" s="122"/>
      <c r="I5064" s="122"/>
      <c r="J5064" s="122"/>
      <c r="K5064" s="122"/>
    </row>
    <row r="5065" spans="1:11" s="143" customFormat="1" ht="12">
      <c r="A5065" s="138" t="s">
        <v>6641</v>
      </c>
      <c r="B5065" s="139">
        <v>182000</v>
      </c>
      <c r="C5065" s="159">
        <f t="shared" si="184"/>
        <v>4550000</v>
      </c>
      <c r="D5065" s="129">
        <f t="shared" si="183"/>
        <v>178360</v>
      </c>
      <c r="E5065" s="141" t="s">
        <v>7175</v>
      </c>
      <c r="G5065" s="122"/>
      <c r="H5065" s="122"/>
      <c r="I5065" s="122"/>
      <c r="J5065" s="122"/>
      <c r="K5065" s="122"/>
    </row>
    <row r="5066" spans="1:11" s="143" customFormat="1" ht="12">
      <c r="A5066" s="138" t="s">
        <v>6642</v>
      </c>
      <c r="B5066" s="139">
        <v>183000</v>
      </c>
      <c r="C5066" s="159">
        <f t="shared" si="184"/>
        <v>4575000</v>
      </c>
      <c r="D5066" s="129">
        <f t="shared" si="183"/>
        <v>179340</v>
      </c>
      <c r="E5066" s="141" t="s">
        <v>7175</v>
      </c>
      <c r="G5066" s="122"/>
      <c r="H5066" s="122"/>
      <c r="I5066" s="122"/>
      <c r="J5066" s="122"/>
      <c r="K5066" s="122"/>
    </row>
    <row r="5067" spans="1:11" s="143" customFormat="1" ht="12">
      <c r="A5067" s="138" t="s">
        <v>6643</v>
      </c>
      <c r="B5067" s="139">
        <v>184000</v>
      </c>
      <c r="C5067" s="159">
        <f t="shared" si="184"/>
        <v>4600000</v>
      </c>
      <c r="D5067" s="129">
        <f t="shared" si="183"/>
        <v>180320</v>
      </c>
      <c r="E5067" s="141" t="s">
        <v>7175</v>
      </c>
      <c r="G5067" s="122"/>
      <c r="H5067" s="122"/>
      <c r="I5067" s="122"/>
      <c r="J5067" s="122"/>
      <c r="K5067" s="122"/>
    </row>
    <row r="5068" spans="1:11" s="143" customFormat="1" ht="12">
      <c r="A5068" s="138" t="s">
        <v>6644</v>
      </c>
      <c r="B5068" s="139">
        <v>185000</v>
      </c>
      <c r="C5068" s="159">
        <f t="shared" si="184"/>
        <v>4625000</v>
      </c>
      <c r="D5068" s="129">
        <f t="shared" si="183"/>
        <v>181300</v>
      </c>
      <c r="E5068" s="141" t="s">
        <v>7175</v>
      </c>
      <c r="G5068" s="122"/>
      <c r="H5068" s="122"/>
      <c r="I5068" s="122"/>
      <c r="J5068" s="122"/>
      <c r="K5068" s="122"/>
    </row>
    <row r="5069" spans="1:11" s="143" customFormat="1" ht="12">
      <c r="A5069" s="138" t="s">
        <v>6645</v>
      </c>
      <c r="B5069" s="139">
        <v>186000</v>
      </c>
      <c r="C5069" s="159">
        <f t="shared" si="184"/>
        <v>4650000</v>
      </c>
      <c r="D5069" s="129">
        <f t="shared" si="183"/>
        <v>182280</v>
      </c>
      <c r="E5069" s="141" t="s">
        <v>7175</v>
      </c>
      <c r="G5069" s="122"/>
      <c r="H5069" s="122"/>
      <c r="I5069" s="122"/>
      <c r="J5069" s="122"/>
      <c r="K5069" s="122"/>
    </row>
    <row r="5070" spans="1:11" s="143" customFormat="1" ht="12">
      <c r="A5070" s="138" t="s">
        <v>6646</v>
      </c>
      <c r="B5070" s="139">
        <v>187000</v>
      </c>
      <c r="C5070" s="159">
        <f t="shared" si="184"/>
        <v>4675000</v>
      </c>
      <c r="D5070" s="129">
        <f t="shared" si="183"/>
        <v>183260</v>
      </c>
      <c r="E5070" s="141" t="s">
        <v>7175</v>
      </c>
      <c r="G5070" s="122"/>
      <c r="H5070" s="122"/>
      <c r="I5070" s="122"/>
      <c r="J5070" s="122"/>
      <c r="K5070" s="122"/>
    </row>
    <row r="5071" spans="1:11" s="143" customFormat="1" ht="12">
      <c r="A5071" s="138" t="s">
        <v>6647</v>
      </c>
      <c r="B5071" s="139">
        <v>188000</v>
      </c>
      <c r="C5071" s="159">
        <f t="shared" si="184"/>
        <v>4700000</v>
      </c>
      <c r="D5071" s="129">
        <f t="shared" si="183"/>
        <v>184240</v>
      </c>
      <c r="E5071" s="141" t="s">
        <v>7175</v>
      </c>
      <c r="G5071" s="122"/>
      <c r="H5071" s="122"/>
      <c r="I5071" s="122"/>
      <c r="J5071" s="122"/>
      <c r="K5071" s="122"/>
    </row>
    <row r="5072" spans="1:11" s="143" customFormat="1" ht="12">
      <c r="A5072" s="138" t="s">
        <v>6648</v>
      </c>
      <c r="B5072" s="139">
        <v>189000</v>
      </c>
      <c r="C5072" s="159">
        <f t="shared" si="184"/>
        <v>4725000</v>
      </c>
      <c r="D5072" s="129">
        <f t="shared" si="183"/>
        <v>185220</v>
      </c>
      <c r="E5072" s="141" t="s">
        <v>7175</v>
      </c>
      <c r="G5072" s="122"/>
      <c r="H5072" s="122"/>
      <c r="I5072" s="122"/>
      <c r="J5072" s="122"/>
      <c r="K5072" s="122"/>
    </row>
    <row r="5073" spans="1:11" s="143" customFormat="1" ht="12">
      <c r="A5073" s="138" t="s">
        <v>6649</v>
      </c>
      <c r="B5073" s="139">
        <v>190000</v>
      </c>
      <c r="C5073" s="159">
        <f t="shared" si="184"/>
        <v>4750000</v>
      </c>
      <c r="D5073" s="129">
        <f t="shared" si="183"/>
        <v>186200</v>
      </c>
      <c r="E5073" s="141" t="s">
        <v>7175</v>
      </c>
      <c r="G5073" s="122"/>
      <c r="H5073" s="122"/>
      <c r="I5073" s="122"/>
      <c r="J5073" s="122"/>
      <c r="K5073" s="122"/>
    </row>
    <row r="5074" spans="1:11" s="143" customFormat="1" ht="12">
      <c r="A5074" s="138" t="s">
        <v>6650</v>
      </c>
      <c r="B5074" s="139">
        <v>191000</v>
      </c>
      <c r="C5074" s="159">
        <f t="shared" si="184"/>
        <v>4775000</v>
      </c>
      <c r="D5074" s="129">
        <f t="shared" si="183"/>
        <v>187180</v>
      </c>
      <c r="E5074" s="141" t="s">
        <v>7175</v>
      </c>
      <c r="G5074" s="122"/>
      <c r="H5074" s="122"/>
      <c r="I5074" s="122"/>
      <c r="J5074" s="122"/>
      <c r="K5074" s="122"/>
    </row>
    <row r="5075" spans="1:11" s="143" customFormat="1" ht="12">
      <c r="A5075" s="138" t="s">
        <v>6651</v>
      </c>
      <c r="B5075" s="139">
        <v>192000</v>
      </c>
      <c r="C5075" s="159">
        <f t="shared" si="184"/>
        <v>4800000</v>
      </c>
      <c r="D5075" s="129">
        <f t="shared" si="183"/>
        <v>188160</v>
      </c>
      <c r="E5075" s="141" t="s">
        <v>7175</v>
      </c>
      <c r="G5075" s="122"/>
      <c r="H5075" s="122"/>
      <c r="I5075" s="122"/>
      <c r="J5075" s="122"/>
      <c r="K5075" s="122"/>
    </row>
    <row r="5076" spans="1:11" s="143" customFormat="1" ht="12">
      <c r="A5076" s="138" t="s">
        <v>6652</v>
      </c>
      <c r="B5076" s="139">
        <v>193000</v>
      </c>
      <c r="C5076" s="159">
        <f t="shared" si="184"/>
        <v>4825000</v>
      </c>
      <c r="D5076" s="129">
        <f t="shared" si="183"/>
        <v>189140</v>
      </c>
      <c r="E5076" s="141" t="s">
        <v>7175</v>
      </c>
      <c r="G5076" s="122"/>
      <c r="H5076" s="122"/>
      <c r="I5076" s="122"/>
      <c r="J5076" s="122"/>
      <c r="K5076" s="122"/>
    </row>
    <row r="5077" spans="1:11" s="143" customFormat="1" ht="12">
      <c r="A5077" s="138" t="s">
        <v>6653</v>
      </c>
      <c r="B5077" s="139">
        <v>194000</v>
      </c>
      <c r="C5077" s="159">
        <f t="shared" si="184"/>
        <v>4850000</v>
      </c>
      <c r="D5077" s="129">
        <f t="shared" ref="D5077:D5140" si="185">SUM($G$3)*(B5077*0.001)</f>
        <v>190120</v>
      </c>
      <c r="E5077" s="141" t="s">
        <v>7175</v>
      </c>
      <c r="G5077" s="122"/>
      <c r="H5077" s="122"/>
      <c r="I5077" s="122"/>
      <c r="J5077" s="122"/>
      <c r="K5077" s="122"/>
    </row>
    <row r="5078" spans="1:11" s="143" customFormat="1" ht="12">
      <c r="A5078" s="138" t="s">
        <v>6654</v>
      </c>
      <c r="B5078" s="139">
        <v>195000</v>
      </c>
      <c r="C5078" s="159">
        <f t="shared" ref="C5078:C5141" si="186">C5077+25000</f>
        <v>4875000</v>
      </c>
      <c r="D5078" s="129">
        <f t="shared" si="185"/>
        <v>191100</v>
      </c>
      <c r="E5078" s="141" t="s">
        <v>7175</v>
      </c>
      <c r="G5078" s="122"/>
      <c r="H5078" s="122"/>
      <c r="I5078" s="122"/>
      <c r="J5078" s="122"/>
      <c r="K5078" s="122"/>
    </row>
    <row r="5079" spans="1:11" s="143" customFormat="1" ht="12">
      <c r="A5079" s="138" t="s">
        <v>6655</v>
      </c>
      <c r="B5079" s="139">
        <v>196000</v>
      </c>
      <c r="C5079" s="159">
        <f t="shared" si="186"/>
        <v>4900000</v>
      </c>
      <c r="D5079" s="129">
        <f t="shared" si="185"/>
        <v>192080</v>
      </c>
      <c r="E5079" s="141" t="s">
        <v>7175</v>
      </c>
      <c r="G5079" s="122"/>
      <c r="H5079" s="122"/>
      <c r="I5079" s="122"/>
      <c r="J5079" s="122"/>
      <c r="K5079" s="122"/>
    </row>
    <row r="5080" spans="1:11" s="143" customFormat="1" ht="12">
      <c r="A5080" s="138" t="s">
        <v>6656</v>
      </c>
      <c r="B5080" s="139">
        <v>197000</v>
      </c>
      <c r="C5080" s="159">
        <f t="shared" si="186"/>
        <v>4925000</v>
      </c>
      <c r="D5080" s="129">
        <f t="shared" si="185"/>
        <v>193060</v>
      </c>
      <c r="E5080" s="141" t="s">
        <v>7175</v>
      </c>
      <c r="G5080" s="122"/>
      <c r="H5080" s="122"/>
      <c r="I5080" s="122"/>
      <c r="J5080" s="122"/>
      <c r="K5080" s="122"/>
    </row>
    <row r="5081" spans="1:11" s="143" customFormat="1" ht="12">
      <c r="A5081" s="138" t="s">
        <v>6657</v>
      </c>
      <c r="B5081" s="139">
        <v>198000</v>
      </c>
      <c r="C5081" s="159">
        <f t="shared" si="186"/>
        <v>4950000</v>
      </c>
      <c r="D5081" s="129">
        <f t="shared" si="185"/>
        <v>194040</v>
      </c>
      <c r="E5081" s="141" t="s">
        <v>7175</v>
      </c>
      <c r="G5081" s="122"/>
      <c r="H5081" s="122"/>
      <c r="I5081" s="122"/>
      <c r="J5081" s="122"/>
      <c r="K5081" s="122"/>
    </row>
    <row r="5082" spans="1:11" s="143" customFormat="1" ht="12">
      <c r="A5082" s="138" t="s">
        <v>6658</v>
      </c>
      <c r="B5082" s="139">
        <v>199000</v>
      </c>
      <c r="C5082" s="159">
        <f t="shared" si="186"/>
        <v>4975000</v>
      </c>
      <c r="D5082" s="129">
        <f t="shared" si="185"/>
        <v>195020</v>
      </c>
      <c r="E5082" s="141" t="s">
        <v>7175</v>
      </c>
      <c r="G5082" s="122"/>
      <c r="H5082" s="122"/>
      <c r="I5082" s="122"/>
      <c r="J5082" s="122"/>
      <c r="K5082" s="122"/>
    </row>
    <row r="5083" spans="1:11" s="143" customFormat="1" ht="12">
      <c r="A5083" s="138" t="s">
        <v>6659</v>
      </c>
      <c r="B5083" s="139">
        <v>200000</v>
      </c>
      <c r="C5083" s="159">
        <f t="shared" si="186"/>
        <v>5000000</v>
      </c>
      <c r="D5083" s="129">
        <f t="shared" si="185"/>
        <v>196000</v>
      </c>
      <c r="E5083" s="141" t="s">
        <v>7175</v>
      </c>
      <c r="G5083" s="122"/>
      <c r="H5083" s="122"/>
      <c r="I5083" s="122"/>
      <c r="J5083" s="122"/>
      <c r="K5083" s="122"/>
    </row>
    <row r="5084" spans="1:11" s="143" customFormat="1" ht="12">
      <c r="A5084" s="138" t="s">
        <v>6660</v>
      </c>
      <c r="B5084" s="139">
        <v>201000</v>
      </c>
      <c r="C5084" s="159">
        <f t="shared" si="186"/>
        <v>5025000</v>
      </c>
      <c r="D5084" s="129">
        <f t="shared" si="185"/>
        <v>196980</v>
      </c>
      <c r="E5084" s="141" t="s">
        <v>7175</v>
      </c>
      <c r="G5084" s="122"/>
      <c r="H5084" s="122"/>
      <c r="I5084" s="122"/>
      <c r="J5084" s="122"/>
      <c r="K5084" s="122"/>
    </row>
    <row r="5085" spans="1:11" s="143" customFormat="1" ht="12">
      <c r="A5085" s="138" t="s">
        <v>6661</v>
      </c>
      <c r="B5085" s="139">
        <v>202000</v>
      </c>
      <c r="C5085" s="159">
        <f t="shared" si="186"/>
        <v>5050000</v>
      </c>
      <c r="D5085" s="129">
        <f t="shared" si="185"/>
        <v>197960</v>
      </c>
      <c r="E5085" s="141" t="s">
        <v>7175</v>
      </c>
      <c r="G5085" s="122"/>
      <c r="H5085" s="122"/>
      <c r="I5085" s="122"/>
      <c r="J5085" s="122"/>
      <c r="K5085" s="122"/>
    </row>
    <row r="5086" spans="1:11" s="143" customFormat="1" ht="12">
      <c r="A5086" s="138" t="s">
        <v>6662</v>
      </c>
      <c r="B5086" s="139">
        <v>203000</v>
      </c>
      <c r="C5086" s="159">
        <f t="shared" si="186"/>
        <v>5075000</v>
      </c>
      <c r="D5086" s="129">
        <f t="shared" si="185"/>
        <v>198940</v>
      </c>
      <c r="E5086" s="141" t="s">
        <v>7175</v>
      </c>
      <c r="G5086" s="122"/>
      <c r="H5086" s="122"/>
      <c r="I5086" s="122"/>
      <c r="J5086" s="122"/>
      <c r="K5086" s="122"/>
    </row>
    <row r="5087" spans="1:11" s="143" customFormat="1" ht="12">
      <c r="A5087" s="138" t="s">
        <v>6663</v>
      </c>
      <c r="B5087" s="139">
        <v>204000</v>
      </c>
      <c r="C5087" s="159">
        <f t="shared" si="186"/>
        <v>5100000</v>
      </c>
      <c r="D5087" s="129">
        <f t="shared" si="185"/>
        <v>199920</v>
      </c>
      <c r="E5087" s="141" t="s">
        <v>7175</v>
      </c>
      <c r="G5087" s="122"/>
      <c r="H5087" s="122"/>
      <c r="I5087" s="122"/>
      <c r="J5087" s="122"/>
      <c r="K5087" s="122"/>
    </row>
    <row r="5088" spans="1:11" s="143" customFormat="1" ht="12">
      <c r="A5088" s="138" t="s">
        <v>6664</v>
      </c>
      <c r="B5088" s="139">
        <v>205000</v>
      </c>
      <c r="C5088" s="159">
        <f t="shared" si="186"/>
        <v>5125000</v>
      </c>
      <c r="D5088" s="129">
        <f t="shared" si="185"/>
        <v>200900</v>
      </c>
      <c r="E5088" s="141" t="s">
        <v>7175</v>
      </c>
      <c r="G5088" s="122"/>
      <c r="H5088" s="122"/>
      <c r="I5088" s="122"/>
      <c r="J5088" s="122"/>
      <c r="K5088" s="122"/>
    </row>
    <row r="5089" spans="1:11" s="143" customFormat="1" ht="12">
      <c r="A5089" s="138" t="s">
        <v>6665</v>
      </c>
      <c r="B5089" s="139">
        <v>206000</v>
      </c>
      <c r="C5089" s="159">
        <f t="shared" si="186"/>
        <v>5150000</v>
      </c>
      <c r="D5089" s="129">
        <f t="shared" si="185"/>
        <v>201880</v>
      </c>
      <c r="E5089" s="141" t="s">
        <v>7175</v>
      </c>
      <c r="G5089" s="122"/>
      <c r="H5089" s="122"/>
      <c r="I5089" s="122"/>
      <c r="J5089" s="122"/>
      <c r="K5089" s="122"/>
    </row>
    <row r="5090" spans="1:11" s="143" customFormat="1" ht="12">
      <c r="A5090" s="138" t="s">
        <v>6666</v>
      </c>
      <c r="B5090" s="139">
        <v>207000</v>
      </c>
      <c r="C5090" s="159">
        <f t="shared" si="186"/>
        <v>5175000</v>
      </c>
      <c r="D5090" s="129">
        <f t="shared" si="185"/>
        <v>202860</v>
      </c>
      <c r="E5090" s="141" t="s">
        <v>7175</v>
      </c>
      <c r="G5090" s="122"/>
      <c r="H5090" s="122"/>
      <c r="I5090" s="122"/>
      <c r="J5090" s="122"/>
      <c r="K5090" s="122"/>
    </row>
    <row r="5091" spans="1:11" s="143" customFormat="1" ht="12">
      <c r="A5091" s="138" t="s">
        <v>6667</v>
      </c>
      <c r="B5091" s="139">
        <v>208000</v>
      </c>
      <c r="C5091" s="159">
        <f t="shared" si="186"/>
        <v>5200000</v>
      </c>
      <c r="D5091" s="129">
        <f t="shared" si="185"/>
        <v>203840</v>
      </c>
      <c r="E5091" s="141" t="s">
        <v>7175</v>
      </c>
      <c r="G5091" s="122"/>
      <c r="H5091" s="122"/>
      <c r="I5091" s="122"/>
      <c r="J5091" s="122"/>
      <c r="K5091" s="122"/>
    </row>
    <row r="5092" spans="1:11" s="143" customFormat="1" ht="12">
      <c r="A5092" s="138" t="s">
        <v>6668</v>
      </c>
      <c r="B5092" s="139">
        <v>209000</v>
      </c>
      <c r="C5092" s="159">
        <f t="shared" si="186"/>
        <v>5225000</v>
      </c>
      <c r="D5092" s="129">
        <f t="shared" si="185"/>
        <v>204820</v>
      </c>
      <c r="E5092" s="141" t="s">
        <v>7175</v>
      </c>
      <c r="G5092" s="122"/>
      <c r="H5092" s="122"/>
      <c r="I5092" s="122"/>
      <c r="J5092" s="122"/>
      <c r="K5092" s="122"/>
    </row>
    <row r="5093" spans="1:11" s="143" customFormat="1" ht="12">
      <c r="A5093" s="138" t="s">
        <v>6669</v>
      </c>
      <c r="B5093" s="139">
        <v>210000</v>
      </c>
      <c r="C5093" s="159">
        <f t="shared" si="186"/>
        <v>5250000</v>
      </c>
      <c r="D5093" s="129">
        <f t="shared" si="185"/>
        <v>205800</v>
      </c>
      <c r="E5093" s="141" t="s">
        <v>7175</v>
      </c>
      <c r="G5093" s="122"/>
      <c r="H5093" s="122"/>
      <c r="I5093" s="122"/>
      <c r="J5093" s="122"/>
      <c r="K5093" s="122"/>
    </row>
    <row r="5094" spans="1:11" s="143" customFormat="1" ht="12">
      <c r="A5094" s="138" t="s">
        <v>6670</v>
      </c>
      <c r="B5094" s="139">
        <v>211000</v>
      </c>
      <c r="C5094" s="159">
        <f t="shared" si="186"/>
        <v>5275000</v>
      </c>
      <c r="D5094" s="129">
        <f t="shared" si="185"/>
        <v>206780</v>
      </c>
      <c r="E5094" s="141" t="s">
        <v>7175</v>
      </c>
      <c r="G5094" s="122"/>
      <c r="H5094" s="122"/>
      <c r="I5094" s="122"/>
      <c r="J5094" s="122"/>
      <c r="K5094" s="122"/>
    </row>
    <row r="5095" spans="1:11" s="143" customFormat="1" ht="12">
      <c r="A5095" s="138" t="s">
        <v>6671</v>
      </c>
      <c r="B5095" s="139">
        <v>212000</v>
      </c>
      <c r="C5095" s="159">
        <f t="shared" si="186"/>
        <v>5300000</v>
      </c>
      <c r="D5095" s="129">
        <f t="shared" si="185"/>
        <v>207760</v>
      </c>
      <c r="E5095" s="141" t="s">
        <v>7175</v>
      </c>
      <c r="G5095" s="122"/>
      <c r="H5095" s="122"/>
      <c r="I5095" s="122"/>
      <c r="J5095" s="122"/>
      <c r="K5095" s="122"/>
    </row>
    <row r="5096" spans="1:11" s="143" customFormat="1" ht="12">
      <c r="A5096" s="138" t="s">
        <v>6672</v>
      </c>
      <c r="B5096" s="139">
        <v>213000</v>
      </c>
      <c r="C5096" s="159">
        <f t="shared" si="186"/>
        <v>5325000</v>
      </c>
      <c r="D5096" s="129">
        <f t="shared" si="185"/>
        <v>208740</v>
      </c>
      <c r="E5096" s="141" t="s">
        <v>7175</v>
      </c>
      <c r="G5096" s="122"/>
      <c r="H5096" s="122"/>
      <c r="I5096" s="122"/>
      <c r="J5096" s="122"/>
      <c r="K5096" s="122"/>
    </row>
    <row r="5097" spans="1:11" s="143" customFormat="1" ht="12">
      <c r="A5097" s="138" t="s">
        <v>6673</v>
      </c>
      <c r="B5097" s="139">
        <v>214000</v>
      </c>
      <c r="C5097" s="159">
        <f t="shared" si="186"/>
        <v>5350000</v>
      </c>
      <c r="D5097" s="129">
        <f t="shared" si="185"/>
        <v>209720</v>
      </c>
      <c r="E5097" s="141" t="s">
        <v>7175</v>
      </c>
      <c r="G5097" s="122"/>
      <c r="H5097" s="122"/>
      <c r="I5097" s="122"/>
      <c r="J5097" s="122"/>
      <c r="K5097" s="122"/>
    </row>
    <row r="5098" spans="1:11" s="143" customFormat="1" ht="12">
      <c r="A5098" s="138" t="s">
        <v>6674</v>
      </c>
      <c r="B5098" s="139">
        <v>215000</v>
      </c>
      <c r="C5098" s="159">
        <f t="shared" si="186"/>
        <v>5375000</v>
      </c>
      <c r="D5098" s="129">
        <f t="shared" si="185"/>
        <v>210700</v>
      </c>
      <c r="E5098" s="141" t="s">
        <v>7175</v>
      </c>
      <c r="G5098" s="122"/>
      <c r="H5098" s="122"/>
      <c r="I5098" s="122"/>
      <c r="J5098" s="122"/>
      <c r="K5098" s="122"/>
    </row>
    <row r="5099" spans="1:11" s="143" customFormat="1" ht="12">
      <c r="A5099" s="138" t="s">
        <v>6675</v>
      </c>
      <c r="B5099" s="139">
        <v>216000</v>
      </c>
      <c r="C5099" s="159">
        <f t="shared" si="186"/>
        <v>5400000</v>
      </c>
      <c r="D5099" s="129">
        <f t="shared" si="185"/>
        <v>211680</v>
      </c>
      <c r="E5099" s="141" t="s">
        <v>7175</v>
      </c>
      <c r="G5099" s="122"/>
      <c r="H5099" s="122"/>
      <c r="I5099" s="122"/>
      <c r="J5099" s="122"/>
      <c r="K5099" s="122"/>
    </row>
    <row r="5100" spans="1:11" s="143" customFormat="1" ht="12">
      <c r="A5100" s="138" t="s">
        <v>6676</v>
      </c>
      <c r="B5100" s="139">
        <v>217000</v>
      </c>
      <c r="C5100" s="159">
        <f t="shared" si="186"/>
        <v>5425000</v>
      </c>
      <c r="D5100" s="129">
        <f t="shared" si="185"/>
        <v>212660</v>
      </c>
      <c r="E5100" s="141" t="s">
        <v>7175</v>
      </c>
      <c r="G5100" s="122"/>
      <c r="H5100" s="122"/>
      <c r="I5100" s="122"/>
      <c r="J5100" s="122"/>
      <c r="K5100" s="122"/>
    </row>
    <row r="5101" spans="1:11" s="143" customFormat="1" ht="12">
      <c r="A5101" s="138" t="s">
        <v>6677</v>
      </c>
      <c r="B5101" s="139">
        <v>218000</v>
      </c>
      <c r="C5101" s="159">
        <f t="shared" si="186"/>
        <v>5450000</v>
      </c>
      <c r="D5101" s="129">
        <f t="shared" si="185"/>
        <v>213640</v>
      </c>
      <c r="E5101" s="141" t="s">
        <v>7175</v>
      </c>
      <c r="G5101" s="122"/>
      <c r="H5101" s="122"/>
      <c r="I5101" s="122"/>
      <c r="J5101" s="122"/>
      <c r="K5101" s="122"/>
    </row>
    <row r="5102" spans="1:11" s="143" customFormat="1" ht="12">
      <c r="A5102" s="138" t="s">
        <v>6678</v>
      </c>
      <c r="B5102" s="139">
        <v>219000</v>
      </c>
      <c r="C5102" s="159">
        <f t="shared" si="186"/>
        <v>5475000</v>
      </c>
      <c r="D5102" s="129">
        <f t="shared" si="185"/>
        <v>214620</v>
      </c>
      <c r="E5102" s="141" t="s">
        <v>7175</v>
      </c>
      <c r="G5102" s="122"/>
      <c r="H5102" s="122"/>
      <c r="I5102" s="122"/>
      <c r="J5102" s="122"/>
      <c r="K5102" s="122"/>
    </row>
    <row r="5103" spans="1:11" s="143" customFormat="1" ht="12">
      <c r="A5103" s="138" t="s">
        <v>6679</v>
      </c>
      <c r="B5103" s="139">
        <v>220000</v>
      </c>
      <c r="C5103" s="159">
        <f t="shared" si="186"/>
        <v>5500000</v>
      </c>
      <c r="D5103" s="129">
        <f t="shared" si="185"/>
        <v>215600</v>
      </c>
      <c r="E5103" s="141" t="s">
        <v>7175</v>
      </c>
      <c r="G5103" s="122"/>
      <c r="H5103" s="122"/>
      <c r="I5103" s="122"/>
      <c r="J5103" s="122"/>
      <c r="K5103" s="122"/>
    </row>
    <row r="5104" spans="1:11" s="143" customFormat="1" ht="12">
      <c r="A5104" s="138" t="s">
        <v>6680</v>
      </c>
      <c r="B5104" s="139">
        <v>221000</v>
      </c>
      <c r="C5104" s="159">
        <f t="shared" si="186"/>
        <v>5525000</v>
      </c>
      <c r="D5104" s="129">
        <f t="shared" si="185"/>
        <v>216580</v>
      </c>
      <c r="E5104" s="141" t="s">
        <v>7175</v>
      </c>
      <c r="G5104" s="122"/>
      <c r="H5104" s="122"/>
      <c r="I5104" s="122"/>
      <c r="J5104" s="122"/>
      <c r="K5104" s="122"/>
    </row>
    <row r="5105" spans="1:11" s="143" customFormat="1" ht="12">
      <c r="A5105" s="138" t="s">
        <v>6681</v>
      </c>
      <c r="B5105" s="139">
        <v>222000</v>
      </c>
      <c r="C5105" s="159">
        <f t="shared" si="186"/>
        <v>5550000</v>
      </c>
      <c r="D5105" s="129">
        <f t="shared" si="185"/>
        <v>217560</v>
      </c>
      <c r="E5105" s="141" t="s">
        <v>7175</v>
      </c>
      <c r="G5105" s="122"/>
      <c r="H5105" s="122"/>
      <c r="I5105" s="122"/>
      <c r="J5105" s="122"/>
      <c r="K5105" s="122"/>
    </row>
    <row r="5106" spans="1:11" s="143" customFormat="1" ht="12">
      <c r="A5106" s="138" t="s">
        <v>6682</v>
      </c>
      <c r="B5106" s="139">
        <v>223000</v>
      </c>
      <c r="C5106" s="159">
        <f t="shared" si="186"/>
        <v>5575000</v>
      </c>
      <c r="D5106" s="129">
        <f t="shared" si="185"/>
        <v>218540</v>
      </c>
      <c r="E5106" s="141" t="s">
        <v>7175</v>
      </c>
      <c r="G5106" s="122"/>
      <c r="H5106" s="122"/>
      <c r="I5106" s="122"/>
      <c r="J5106" s="122"/>
      <c r="K5106" s="122"/>
    </row>
    <row r="5107" spans="1:11" s="143" customFormat="1" ht="12">
      <c r="A5107" s="138" t="s">
        <v>6683</v>
      </c>
      <c r="B5107" s="139">
        <v>224000</v>
      </c>
      <c r="C5107" s="159">
        <f t="shared" si="186"/>
        <v>5600000</v>
      </c>
      <c r="D5107" s="129">
        <f t="shared" si="185"/>
        <v>219520</v>
      </c>
      <c r="E5107" s="141" t="s">
        <v>7175</v>
      </c>
      <c r="G5107" s="122"/>
      <c r="H5107" s="122"/>
      <c r="I5107" s="122"/>
      <c r="J5107" s="122"/>
      <c r="K5107" s="122"/>
    </row>
    <row r="5108" spans="1:11" s="143" customFormat="1" ht="12">
      <c r="A5108" s="138" t="s">
        <v>6684</v>
      </c>
      <c r="B5108" s="139">
        <v>225000</v>
      </c>
      <c r="C5108" s="159">
        <f t="shared" si="186"/>
        <v>5625000</v>
      </c>
      <c r="D5108" s="129">
        <f t="shared" si="185"/>
        <v>220500</v>
      </c>
      <c r="E5108" s="141" t="s">
        <v>7175</v>
      </c>
      <c r="G5108" s="122"/>
      <c r="H5108" s="122"/>
      <c r="I5108" s="122"/>
      <c r="J5108" s="122"/>
      <c r="K5108" s="122"/>
    </row>
    <row r="5109" spans="1:11" s="143" customFormat="1" ht="12">
      <c r="A5109" s="138" t="s">
        <v>6685</v>
      </c>
      <c r="B5109" s="139">
        <v>226000</v>
      </c>
      <c r="C5109" s="159">
        <f t="shared" si="186"/>
        <v>5650000</v>
      </c>
      <c r="D5109" s="129">
        <f t="shared" si="185"/>
        <v>221480</v>
      </c>
      <c r="E5109" s="141" t="s">
        <v>7175</v>
      </c>
      <c r="G5109" s="122"/>
      <c r="H5109" s="122"/>
      <c r="I5109" s="122"/>
      <c r="J5109" s="122"/>
      <c r="K5109" s="122"/>
    </row>
    <row r="5110" spans="1:11" s="143" customFormat="1" ht="12">
      <c r="A5110" s="138" t="s">
        <v>6686</v>
      </c>
      <c r="B5110" s="139">
        <v>227000</v>
      </c>
      <c r="C5110" s="159">
        <f t="shared" si="186"/>
        <v>5675000</v>
      </c>
      <c r="D5110" s="129">
        <f t="shared" si="185"/>
        <v>222460</v>
      </c>
      <c r="E5110" s="141" t="s">
        <v>7175</v>
      </c>
      <c r="G5110" s="122"/>
      <c r="H5110" s="122"/>
      <c r="I5110" s="122"/>
      <c r="J5110" s="122"/>
      <c r="K5110" s="122"/>
    </row>
    <row r="5111" spans="1:11" s="143" customFormat="1" ht="12">
      <c r="A5111" s="138" t="s">
        <v>6687</v>
      </c>
      <c r="B5111" s="139">
        <v>228000</v>
      </c>
      <c r="C5111" s="159">
        <f t="shared" si="186"/>
        <v>5700000</v>
      </c>
      <c r="D5111" s="129">
        <f t="shared" si="185"/>
        <v>223440</v>
      </c>
      <c r="E5111" s="141" t="s">
        <v>7175</v>
      </c>
      <c r="G5111" s="122"/>
      <c r="H5111" s="122"/>
      <c r="I5111" s="122"/>
      <c r="J5111" s="122"/>
      <c r="K5111" s="122"/>
    </row>
    <row r="5112" spans="1:11" s="143" customFormat="1" ht="12">
      <c r="A5112" s="138" t="s">
        <v>6688</v>
      </c>
      <c r="B5112" s="139">
        <v>229000</v>
      </c>
      <c r="C5112" s="159">
        <f t="shared" si="186"/>
        <v>5725000</v>
      </c>
      <c r="D5112" s="129">
        <f t="shared" si="185"/>
        <v>224420</v>
      </c>
      <c r="E5112" s="141" t="s">
        <v>7175</v>
      </c>
      <c r="G5112" s="122"/>
      <c r="H5112" s="122"/>
      <c r="I5112" s="122"/>
      <c r="J5112" s="122"/>
      <c r="K5112" s="122"/>
    </row>
    <row r="5113" spans="1:11" s="143" customFormat="1" ht="12">
      <c r="A5113" s="138" t="s">
        <v>6689</v>
      </c>
      <c r="B5113" s="139">
        <v>230000</v>
      </c>
      <c r="C5113" s="159">
        <f t="shared" si="186"/>
        <v>5750000</v>
      </c>
      <c r="D5113" s="129">
        <f t="shared" si="185"/>
        <v>225400</v>
      </c>
      <c r="E5113" s="141" t="s">
        <v>7175</v>
      </c>
      <c r="G5113" s="122"/>
      <c r="H5113" s="122"/>
      <c r="I5113" s="122"/>
      <c r="J5113" s="122"/>
      <c r="K5113" s="122"/>
    </row>
    <row r="5114" spans="1:11" s="143" customFormat="1" ht="12">
      <c r="A5114" s="138" t="s">
        <v>6690</v>
      </c>
      <c r="B5114" s="139">
        <v>231000</v>
      </c>
      <c r="C5114" s="159">
        <f t="shared" si="186"/>
        <v>5775000</v>
      </c>
      <c r="D5114" s="129">
        <f t="shared" si="185"/>
        <v>226380</v>
      </c>
      <c r="E5114" s="141" t="s">
        <v>7175</v>
      </c>
      <c r="G5114" s="122"/>
      <c r="H5114" s="122"/>
      <c r="I5114" s="122"/>
      <c r="J5114" s="122"/>
      <c r="K5114" s="122"/>
    </row>
    <row r="5115" spans="1:11" s="143" customFormat="1" ht="12">
      <c r="A5115" s="138" t="s">
        <v>6691</v>
      </c>
      <c r="B5115" s="139">
        <v>232000</v>
      </c>
      <c r="C5115" s="159">
        <f t="shared" si="186"/>
        <v>5800000</v>
      </c>
      <c r="D5115" s="129">
        <f t="shared" si="185"/>
        <v>227360</v>
      </c>
      <c r="E5115" s="141" t="s">
        <v>7175</v>
      </c>
      <c r="G5115" s="122"/>
      <c r="H5115" s="122"/>
      <c r="I5115" s="122"/>
      <c r="J5115" s="122"/>
      <c r="K5115" s="122"/>
    </row>
    <row r="5116" spans="1:11" s="143" customFormat="1" ht="12">
      <c r="A5116" s="138" t="s">
        <v>6692</v>
      </c>
      <c r="B5116" s="139">
        <v>233000</v>
      </c>
      <c r="C5116" s="159">
        <f t="shared" si="186"/>
        <v>5825000</v>
      </c>
      <c r="D5116" s="129">
        <f t="shared" si="185"/>
        <v>228340</v>
      </c>
      <c r="E5116" s="141" t="s">
        <v>7175</v>
      </c>
      <c r="G5116" s="122"/>
      <c r="H5116" s="122"/>
      <c r="I5116" s="122"/>
      <c r="J5116" s="122"/>
      <c r="K5116" s="122"/>
    </row>
    <row r="5117" spans="1:11" s="143" customFormat="1" ht="12">
      <c r="A5117" s="138" t="s">
        <v>6693</v>
      </c>
      <c r="B5117" s="139">
        <v>234000</v>
      </c>
      <c r="C5117" s="159">
        <f t="shared" si="186"/>
        <v>5850000</v>
      </c>
      <c r="D5117" s="129">
        <f t="shared" si="185"/>
        <v>229320</v>
      </c>
      <c r="E5117" s="141" t="s">
        <v>7175</v>
      </c>
      <c r="G5117" s="122"/>
      <c r="H5117" s="122"/>
      <c r="I5117" s="122"/>
      <c r="J5117" s="122"/>
      <c r="K5117" s="122"/>
    </row>
    <row r="5118" spans="1:11" s="143" customFormat="1" ht="12">
      <c r="A5118" s="138" t="s">
        <v>6694</v>
      </c>
      <c r="B5118" s="139">
        <v>235000</v>
      </c>
      <c r="C5118" s="159">
        <f t="shared" si="186"/>
        <v>5875000</v>
      </c>
      <c r="D5118" s="129">
        <f t="shared" si="185"/>
        <v>230300</v>
      </c>
      <c r="E5118" s="141" t="s">
        <v>7175</v>
      </c>
      <c r="G5118" s="122"/>
      <c r="H5118" s="122"/>
      <c r="I5118" s="122"/>
      <c r="J5118" s="122"/>
      <c r="K5118" s="122"/>
    </row>
    <row r="5119" spans="1:11" s="143" customFormat="1" ht="12">
      <c r="A5119" s="138" t="s">
        <v>6695</v>
      </c>
      <c r="B5119" s="139">
        <v>236000</v>
      </c>
      <c r="C5119" s="159">
        <f t="shared" si="186"/>
        <v>5900000</v>
      </c>
      <c r="D5119" s="129">
        <f t="shared" si="185"/>
        <v>231280</v>
      </c>
      <c r="E5119" s="141" t="s">
        <v>7175</v>
      </c>
      <c r="G5119" s="122"/>
      <c r="H5119" s="122"/>
      <c r="I5119" s="122"/>
      <c r="J5119" s="122"/>
      <c r="K5119" s="122"/>
    </row>
    <row r="5120" spans="1:11" s="143" customFormat="1" ht="12">
      <c r="A5120" s="138" t="s">
        <v>6696</v>
      </c>
      <c r="B5120" s="139">
        <v>237000</v>
      </c>
      <c r="C5120" s="159">
        <f t="shared" si="186"/>
        <v>5925000</v>
      </c>
      <c r="D5120" s="129">
        <f t="shared" si="185"/>
        <v>232260</v>
      </c>
      <c r="E5120" s="141" t="s">
        <v>7175</v>
      </c>
      <c r="G5120" s="122"/>
      <c r="H5120" s="122"/>
      <c r="I5120" s="122"/>
      <c r="J5120" s="122"/>
      <c r="K5120" s="122"/>
    </row>
    <row r="5121" spans="1:11" s="143" customFormat="1" ht="12">
      <c r="A5121" s="138" t="s">
        <v>6697</v>
      </c>
      <c r="B5121" s="139">
        <v>238000</v>
      </c>
      <c r="C5121" s="159">
        <f t="shared" si="186"/>
        <v>5950000</v>
      </c>
      <c r="D5121" s="129">
        <f t="shared" si="185"/>
        <v>233240</v>
      </c>
      <c r="E5121" s="141" t="s">
        <v>7175</v>
      </c>
      <c r="G5121" s="122"/>
      <c r="H5121" s="122"/>
      <c r="I5121" s="122"/>
      <c r="J5121" s="122"/>
      <c r="K5121" s="122"/>
    </row>
    <row r="5122" spans="1:11" s="143" customFormat="1" ht="12">
      <c r="A5122" s="138" t="s">
        <v>6698</v>
      </c>
      <c r="B5122" s="139">
        <v>239000</v>
      </c>
      <c r="C5122" s="159">
        <f t="shared" si="186"/>
        <v>5975000</v>
      </c>
      <c r="D5122" s="129">
        <f t="shared" si="185"/>
        <v>234220</v>
      </c>
      <c r="E5122" s="141" t="s">
        <v>7175</v>
      </c>
      <c r="G5122" s="122"/>
      <c r="H5122" s="122"/>
      <c r="I5122" s="122"/>
      <c r="J5122" s="122"/>
      <c r="K5122" s="122"/>
    </row>
    <row r="5123" spans="1:11" s="122" customFormat="1" ht="12">
      <c r="A5123" s="138" t="s">
        <v>6699</v>
      </c>
      <c r="B5123" s="139">
        <v>240000</v>
      </c>
      <c r="C5123" s="159">
        <f t="shared" si="186"/>
        <v>6000000</v>
      </c>
      <c r="D5123" s="129">
        <f t="shared" si="185"/>
        <v>235200</v>
      </c>
      <c r="E5123" s="141" t="s">
        <v>7175</v>
      </c>
      <c r="F5123" s="131"/>
    </row>
    <row r="5124" spans="1:11" s="122" customFormat="1" ht="12">
      <c r="A5124" s="138" t="s">
        <v>6700</v>
      </c>
      <c r="B5124" s="139">
        <v>241000</v>
      </c>
      <c r="C5124" s="159">
        <f t="shared" si="186"/>
        <v>6025000</v>
      </c>
      <c r="D5124" s="129">
        <f t="shared" si="185"/>
        <v>236180</v>
      </c>
      <c r="E5124" s="141" t="s">
        <v>7175</v>
      </c>
      <c r="F5124" s="131"/>
    </row>
    <row r="5125" spans="1:11" s="122" customFormat="1" ht="12">
      <c r="A5125" s="138" t="s">
        <v>6701</v>
      </c>
      <c r="B5125" s="139">
        <v>242000</v>
      </c>
      <c r="C5125" s="159">
        <f t="shared" si="186"/>
        <v>6050000</v>
      </c>
      <c r="D5125" s="129">
        <f t="shared" si="185"/>
        <v>237160</v>
      </c>
      <c r="E5125" s="141" t="s">
        <v>7175</v>
      </c>
      <c r="F5125" s="131"/>
    </row>
    <row r="5126" spans="1:11" s="122" customFormat="1" ht="12">
      <c r="A5126" s="138" t="s">
        <v>6702</v>
      </c>
      <c r="B5126" s="139">
        <v>243000</v>
      </c>
      <c r="C5126" s="159">
        <f t="shared" si="186"/>
        <v>6075000</v>
      </c>
      <c r="D5126" s="129">
        <f t="shared" si="185"/>
        <v>238140</v>
      </c>
      <c r="E5126" s="141" t="s">
        <v>7175</v>
      </c>
      <c r="F5126" s="131"/>
    </row>
    <row r="5127" spans="1:11" s="122" customFormat="1" ht="12">
      <c r="A5127" s="138" t="s">
        <v>6703</v>
      </c>
      <c r="B5127" s="139">
        <v>244000</v>
      </c>
      <c r="C5127" s="159">
        <f t="shared" si="186"/>
        <v>6100000</v>
      </c>
      <c r="D5127" s="129">
        <f t="shared" si="185"/>
        <v>239120</v>
      </c>
      <c r="E5127" s="141" t="s">
        <v>7175</v>
      </c>
      <c r="F5127" s="131"/>
    </row>
    <row r="5128" spans="1:11" s="122" customFormat="1" ht="12">
      <c r="A5128" s="138" t="s">
        <v>6704</v>
      </c>
      <c r="B5128" s="139">
        <v>245000</v>
      </c>
      <c r="C5128" s="159">
        <f t="shared" si="186"/>
        <v>6125000</v>
      </c>
      <c r="D5128" s="129">
        <f t="shared" si="185"/>
        <v>240100</v>
      </c>
      <c r="E5128" s="141" t="s">
        <v>7175</v>
      </c>
      <c r="F5128" s="131"/>
    </row>
    <row r="5129" spans="1:11" s="122" customFormat="1">
      <c r="A5129" s="138" t="s">
        <v>6705</v>
      </c>
      <c r="B5129" s="139">
        <v>246000</v>
      </c>
      <c r="C5129" s="159">
        <f t="shared" si="186"/>
        <v>6150000</v>
      </c>
      <c r="D5129" s="129">
        <f t="shared" si="185"/>
        <v>241080</v>
      </c>
      <c r="E5129" s="141" t="s">
        <v>7175</v>
      </c>
      <c r="F5129" s="131"/>
      <c r="G5129" s="126"/>
      <c r="H5129" s="126"/>
      <c r="I5129" s="126"/>
      <c r="J5129" s="126"/>
      <c r="K5129" s="126"/>
    </row>
    <row r="5130" spans="1:11" s="122" customFormat="1">
      <c r="A5130" s="138" t="s">
        <v>6706</v>
      </c>
      <c r="B5130" s="139">
        <v>247000</v>
      </c>
      <c r="C5130" s="159">
        <f t="shared" si="186"/>
        <v>6175000</v>
      </c>
      <c r="D5130" s="129">
        <f t="shared" si="185"/>
        <v>242060</v>
      </c>
      <c r="E5130" s="141" t="s">
        <v>7175</v>
      </c>
      <c r="F5130" s="131"/>
      <c r="G5130" s="126"/>
      <c r="H5130" s="126"/>
      <c r="I5130" s="126"/>
      <c r="J5130" s="126"/>
      <c r="K5130" s="126"/>
    </row>
    <row r="5131" spans="1:11" s="122" customFormat="1">
      <c r="A5131" s="138" t="s">
        <v>6707</v>
      </c>
      <c r="B5131" s="139">
        <v>248000</v>
      </c>
      <c r="C5131" s="159">
        <f t="shared" si="186"/>
        <v>6200000</v>
      </c>
      <c r="D5131" s="129">
        <f t="shared" si="185"/>
        <v>243040</v>
      </c>
      <c r="E5131" s="141" t="s">
        <v>7175</v>
      </c>
      <c r="F5131" s="131"/>
      <c r="G5131" s="126"/>
      <c r="H5131" s="126"/>
      <c r="I5131" s="126"/>
      <c r="J5131" s="126"/>
      <c r="K5131" s="126"/>
    </row>
    <row r="5132" spans="1:11" s="122" customFormat="1">
      <c r="A5132" s="138" t="s">
        <v>6708</v>
      </c>
      <c r="B5132" s="139">
        <v>249000</v>
      </c>
      <c r="C5132" s="159">
        <f t="shared" si="186"/>
        <v>6225000</v>
      </c>
      <c r="D5132" s="129">
        <f t="shared" si="185"/>
        <v>244020</v>
      </c>
      <c r="E5132" s="141" t="s">
        <v>7175</v>
      </c>
      <c r="F5132" s="131"/>
      <c r="G5132" s="126"/>
      <c r="H5132" s="126"/>
      <c r="I5132" s="126"/>
      <c r="J5132" s="126"/>
      <c r="K5132" s="126"/>
    </row>
    <row r="5133" spans="1:11" s="122" customFormat="1">
      <c r="A5133" s="138" t="s">
        <v>6709</v>
      </c>
      <c r="B5133" s="139">
        <v>250000</v>
      </c>
      <c r="C5133" s="159">
        <f t="shared" si="186"/>
        <v>6250000</v>
      </c>
      <c r="D5133" s="129">
        <f t="shared" si="185"/>
        <v>245000</v>
      </c>
      <c r="E5133" s="141" t="s">
        <v>7175</v>
      </c>
      <c r="F5133" s="131"/>
      <c r="G5133" s="126"/>
      <c r="H5133" s="126"/>
      <c r="I5133" s="126"/>
      <c r="J5133" s="126"/>
      <c r="K5133" s="126"/>
    </row>
    <row r="5134" spans="1:11" s="122" customFormat="1">
      <c r="A5134" s="138" t="s">
        <v>6710</v>
      </c>
      <c r="B5134" s="139">
        <v>251000</v>
      </c>
      <c r="C5134" s="159">
        <f t="shared" si="186"/>
        <v>6275000</v>
      </c>
      <c r="D5134" s="129">
        <f t="shared" si="185"/>
        <v>245980</v>
      </c>
      <c r="E5134" s="141" t="s">
        <v>7175</v>
      </c>
      <c r="F5134" s="131"/>
      <c r="G5134" s="126"/>
      <c r="H5134" s="126"/>
      <c r="I5134" s="126"/>
      <c r="J5134" s="126"/>
      <c r="K5134" s="126"/>
    </row>
    <row r="5135" spans="1:11" s="122" customFormat="1">
      <c r="A5135" s="138" t="s">
        <v>6711</v>
      </c>
      <c r="B5135" s="139">
        <v>252000</v>
      </c>
      <c r="C5135" s="159">
        <f t="shared" si="186"/>
        <v>6300000</v>
      </c>
      <c r="D5135" s="129">
        <f t="shared" si="185"/>
        <v>246960</v>
      </c>
      <c r="E5135" s="141" t="s">
        <v>7175</v>
      </c>
      <c r="F5135" s="131"/>
      <c r="G5135" s="126"/>
      <c r="H5135" s="126"/>
      <c r="I5135" s="126"/>
      <c r="J5135" s="126"/>
      <c r="K5135" s="126"/>
    </row>
    <row r="5136" spans="1:11" s="122" customFormat="1">
      <c r="A5136" s="138" t="s">
        <v>6712</v>
      </c>
      <c r="B5136" s="139">
        <v>253000</v>
      </c>
      <c r="C5136" s="159">
        <f t="shared" si="186"/>
        <v>6325000</v>
      </c>
      <c r="D5136" s="129">
        <f t="shared" si="185"/>
        <v>247940</v>
      </c>
      <c r="E5136" s="141" t="s">
        <v>7175</v>
      </c>
      <c r="F5136" s="131"/>
      <c r="G5136" s="126"/>
      <c r="H5136" s="126"/>
      <c r="I5136" s="126"/>
      <c r="J5136" s="126"/>
      <c r="K5136" s="126"/>
    </row>
    <row r="5137" spans="1:11" s="122" customFormat="1">
      <c r="A5137" s="138" t="s">
        <v>6713</v>
      </c>
      <c r="B5137" s="139">
        <v>254000</v>
      </c>
      <c r="C5137" s="159">
        <f t="shared" si="186"/>
        <v>6350000</v>
      </c>
      <c r="D5137" s="129">
        <f t="shared" si="185"/>
        <v>248920</v>
      </c>
      <c r="E5137" s="141" t="s">
        <v>7175</v>
      </c>
      <c r="F5137" s="131"/>
      <c r="G5137" s="126"/>
      <c r="H5137" s="126"/>
      <c r="I5137" s="126"/>
      <c r="J5137" s="126"/>
      <c r="K5137" s="126"/>
    </row>
    <row r="5138" spans="1:11" s="122" customFormat="1">
      <c r="A5138" s="138" t="s">
        <v>6714</v>
      </c>
      <c r="B5138" s="139">
        <v>255000</v>
      </c>
      <c r="C5138" s="159">
        <f t="shared" si="186"/>
        <v>6375000</v>
      </c>
      <c r="D5138" s="129">
        <f t="shared" si="185"/>
        <v>249900</v>
      </c>
      <c r="E5138" s="141" t="s">
        <v>7175</v>
      </c>
      <c r="F5138" s="131"/>
      <c r="G5138" s="126"/>
      <c r="H5138" s="126"/>
      <c r="I5138" s="126"/>
      <c r="J5138" s="126"/>
      <c r="K5138" s="126"/>
    </row>
    <row r="5139" spans="1:11" s="122" customFormat="1">
      <c r="A5139" s="138" t="s">
        <v>6715</v>
      </c>
      <c r="B5139" s="139">
        <v>256000</v>
      </c>
      <c r="C5139" s="159">
        <f t="shared" si="186"/>
        <v>6400000</v>
      </c>
      <c r="D5139" s="129">
        <f t="shared" si="185"/>
        <v>250880</v>
      </c>
      <c r="E5139" s="141" t="s">
        <v>7175</v>
      </c>
      <c r="F5139" s="131"/>
      <c r="G5139" s="126"/>
      <c r="H5139" s="126"/>
      <c r="I5139" s="126"/>
      <c r="J5139" s="126"/>
      <c r="K5139" s="126"/>
    </row>
    <row r="5140" spans="1:11" s="122" customFormat="1">
      <c r="A5140" s="138" t="s">
        <v>6716</v>
      </c>
      <c r="B5140" s="139">
        <v>257000</v>
      </c>
      <c r="C5140" s="159">
        <f t="shared" si="186"/>
        <v>6425000</v>
      </c>
      <c r="D5140" s="129">
        <f t="shared" si="185"/>
        <v>251860</v>
      </c>
      <c r="E5140" s="141" t="s">
        <v>7175</v>
      </c>
      <c r="F5140" s="131"/>
      <c r="G5140" s="126"/>
      <c r="H5140" s="126"/>
      <c r="I5140" s="126"/>
      <c r="J5140" s="126"/>
      <c r="K5140" s="126"/>
    </row>
    <row r="5141" spans="1:11" s="122" customFormat="1">
      <c r="A5141" s="138" t="s">
        <v>6717</v>
      </c>
      <c r="B5141" s="139">
        <v>258000</v>
      </c>
      <c r="C5141" s="159">
        <f t="shared" si="186"/>
        <v>6450000</v>
      </c>
      <c r="D5141" s="129">
        <f t="shared" ref="D5141:D5153" si="187">SUM($G$3)*(B5141*0.001)</f>
        <v>252840</v>
      </c>
      <c r="E5141" s="141" t="s">
        <v>7175</v>
      </c>
      <c r="F5141" s="131"/>
      <c r="G5141" s="126"/>
      <c r="H5141" s="126"/>
      <c r="I5141" s="126"/>
      <c r="J5141" s="126"/>
      <c r="K5141" s="126"/>
    </row>
    <row r="5142" spans="1:11" s="122" customFormat="1">
      <c r="A5142" s="138" t="s">
        <v>6718</v>
      </c>
      <c r="B5142" s="139">
        <v>259000</v>
      </c>
      <c r="C5142" s="159">
        <f t="shared" ref="C5142:C5153" si="188">C5141+25000</f>
        <v>6475000</v>
      </c>
      <c r="D5142" s="129">
        <f t="shared" si="187"/>
        <v>253820</v>
      </c>
      <c r="E5142" s="141" t="s">
        <v>7175</v>
      </c>
      <c r="F5142" s="131"/>
      <c r="G5142" s="126"/>
      <c r="H5142" s="126"/>
      <c r="I5142" s="126"/>
      <c r="J5142" s="126"/>
      <c r="K5142" s="126"/>
    </row>
    <row r="5143" spans="1:11" s="122" customFormat="1">
      <c r="A5143" s="138" t="s">
        <v>6719</v>
      </c>
      <c r="B5143" s="139">
        <v>260000</v>
      </c>
      <c r="C5143" s="159">
        <f t="shared" si="188"/>
        <v>6500000</v>
      </c>
      <c r="D5143" s="129">
        <f t="shared" si="187"/>
        <v>254800</v>
      </c>
      <c r="E5143" s="141" t="s">
        <v>7175</v>
      </c>
      <c r="F5143" s="131"/>
      <c r="G5143" s="126"/>
      <c r="H5143" s="126"/>
      <c r="I5143" s="126"/>
      <c r="J5143" s="126"/>
      <c r="K5143" s="126"/>
    </row>
    <row r="5144" spans="1:11" s="122" customFormat="1">
      <c r="A5144" s="138" t="s">
        <v>6720</v>
      </c>
      <c r="B5144" s="139">
        <v>261000</v>
      </c>
      <c r="C5144" s="159">
        <f t="shared" si="188"/>
        <v>6525000</v>
      </c>
      <c r="D5144" s="129">
        <f t="shared" si="187"/>
        <v>255780</v>
      </c>
      <c r="E5144" s="141" t="s">
        <v>7175</v>
      </c>
      <c r="F5144" s="131"/>
      <c r="G5144" s="126"/>
      <c r="H5144" s="126"/>
      <c r="I5144" s="126"/>
      <c r="J5144" s="126"/>
      <c r="K5144" s="126"/>
    </row>
    <row r="5145" spans="1:11" s="122" customFormat="1">
      <c r="A5145" s="138" t="s">
        <v>6721</v>
      </c>
      <c r="B5145" s="139">
        <v>262000</v>
      </c>
      <c r="C5145" s="159">
        <f t="shared" si="188"/>
        <v>6550000</v>
      </c>
      <c r="D5145" s="129">
        <f t="shared" si="187"/>
        <v>256760</v>
      </c>
      <c r="E5145" s="141" t="s">
        <v>7175</v>
      </c>
      <c r="F5145" s="131"/>
      <c r="G5145" s="126"/>
      <c r="H5145" s="126"/>
      <c r="I5145" s="126"/>
      <c r="J5145" s="126"/>
      <c r="K5145" s="126"/>
    </row>
    <row r="5146" spans="1:11" s="122" customFormat="1">
      <c r="A5146" s="138" t="s">
        <v>6722</v>
      </c>
      <c r="B5146" s="139">
        <v>263000</v>
      </c>
      <c r="C5146" s="159">
        <f t="shared" si="188"/>
        <v>6575000</v>
      </c>
      <c r="D5146" s="129">
        <f t="shared" si="187"/>
        <v>257740</v>
      </c>
      <c r="E5146" s="141" t="s">
        <v>7175</v>
      </c>
      <c r="F5146" s="131"/>
      <c r="G5146" s="126"/>
      <c r="H5146" s="126"/>
      <c r="I5146" s="126"/>
      <c r="J5146" s="126"/>
      <c r="K5146" s="126"/>
    </row>
    <row r="5147" spans="1:11" s="122" customFormat="1">
      <c r="A5147" s="138" t="s">
        <v>6723</v>
      </c>
      <c r="B5147" s="139">
        <v>264000</v>
      </c>
      <c r="C5147" s="159">
        <f t="shared" si="188"/>
        <v>6600000</v>
      </c>
      <c r="D5147" s="129">
        <f t="shared" si="187"/>
        <v>258720</v>
      </c>
      <c r="E5147" s="141" t="s">
        <v>7175</v>
      </c>
      <c r="F5147" s="131"/>
      <c r="G5147" s="126"/>
      <c r="H5147" s="126"/>
      <c r="I5147" s="126"/>
      <c r="J5147" s="126"/>
      <c r="K5147" s="126"/>
    </row>
    <row r="5148" spans="1:11" s="122" customFormat="1">
      <c r="A5148" s="138" t="s">
        <v>6724</v>
      </c>
      <c r="B5148" s="139">
        <v>265000</v>
      </c>
      <c r="C5148" s="159">
        <f t="shared" si="188"/>
        <v>6625000</v>
      </c>
      <c r="D5148" s="129">
        <f t="shared" si="187"/>
        <v>259700</v>
      </c>
      <c r="E5148" s="141" t="s">
        <v>7175</v>
      </c>
      <c r="F5148" s="131"/>
      <c r="G5148" s="126"/>
      <c r="H5148" s="126"/>
      <c r="I5148" s="126"/>
      <c r="J5148" s="126"/>
      <c r="K5148" s="126"/>
    </row>
    <row r="5149" spans="1:11" s="122" customFormat="1">
      <c r="A5149" s="138" t="s">
        <v>6725</v>
      </c>
      <c r="B5149" s="139">
        <v>266000</v>
      </c>
      <c r="C5149" s="159">
        <f t="shared" si="188"/>
        <v>6650000</v>
      </c>
      <c r="D5149" s="129">
        <f t="shared" si="187"/>
        <v>260680</v>
      </c>
      <c r="E5149" s="141" t="s">
        <v>7175</v>
      </c>
      <c r="F5149" s="131"/>
      <c r="G5149" s="126"/>
      <c r="H5149" s="126"/>
      <c r="I5149" s="126"/>
      <c r="J5149" s="126"/>
      <c r="K5149" s="126"/>
    </row>
    <row r="5150" spans="1:11" s="122" customFormat="1">
      <c r="A5150" s="138" t="s">
        <v>6726</v>
      </c>
      <c r="B5150" s="139">
        <v>267000</v>
      </c>
      <c r="C5150" s="159">
        <f t="shared" si="188"/>
        <v>6675000</v>
      </c>
      <c r="D5150" s="129">
        <f t="shared" si="187"/>
        <v>261660</v>
      </c>
      <c r="E5150" s="141" t="s">
        <v>7175</v>
      </c>
      <c r="F5150" s="131"/>
      <c r="G5150" s="126"/>
      <c r="H5150" s="126"/>
      <c r="I5150" s="126"/>
      <c r="J5150" s="126"/>
      <c r="K5150" s="126"/>
    </row>
    <row r="5151" spans="1:11" s="122" customFormat="1">
      <c r="A5151" s="138" t="s">
        <v>6727</v>
      </c>
      <c r="B5151" s="139">
        <v>268000</v>
      </c>
      <c r="C5151" s="159">
        <f t="shared" si="188"/>
        <v>6700000</v>
      </c>
      <c r="D5151" s="129">
        <f t="shared" si="187"/>
        <v>262640</v>
      </c>
      <c r="E5151" s="141" t="s">
        <v>7175</v>
      </c>
      <c r="F5151" s="131"/>
      <c r="G5151" s="126"/>
      <c r="H5151" s="126"/>
      <c r="I5151" s="126"/>
      <c r="J5151" s="126"/>
      <c r="K5151" s="126"/>
    </row>
    <row r="5152" spans="1:11" s="122" customFormat="1">
      <c r="A5152" s="138" t="s">
        <v>6728</v>
      </c>
      <c r="B5152" s="139">
        <v>269000</v>
      </c>
      <c r="C5152" s="159">
        <f t="shared" si="188"/>
        <v>6725000</v>
      </c>
      <c r="D5152" s="129">
        <f t="shared" si="187"/>
        <v>263620</v>
      </c>
      <c r="E5152" s="141" t="s">
        <v>7175</v>
      </c>
      <c r="F5152" s="131"/>
      <c r="G5152" s="126"/>
      <c r="H5152" s="126"/>
      <c r="I5152" s="126"/>
      <c r="J5152" s="126"/>
      <c r="K5152" s="126"/>
    </row>
    <row r="5153" spans="1:11" s="122" customFormat="1">
      <c r="A5153" s="138" t="s">
        <v>6729</v>
      </c>
      <c r="B5153" s="139">
        <v>270000</v>
      </c>
      <c r="C5153" s="159">
        <f t="shared" si="188"/>
        <v>6750000</v>
      </c>
      <c r="D5153" s="129">
        <f t="shared" si="187"/>
        <v>264600</v>
      </c>
      <c r="E5153" s="141" t="s">
        <v>7175</v>
      </c>
      <c r="F5153" s="131"/>
      <c r="G5153" s="126"/>
      <c r="H5153" s="126"/>
      <c r="I5153" s="126"/>
      <c r="J5153" s="126"/>
      <c r="K5153" s="126"/>
    </row>
    <row r="5154" spans="1:11" s="143" customFormat="1">
      <c r="A5154" s="127" t="s">
        <v>6424</v>
      </c>
      <c r="B5154" s="127">
        <v>1000</v>
      </c>
      <c r="C5154" s="127">
        <v>52500</v>
      </c>
      <c r="D5154" s="129">
        <f t="shared" ref="D5154:D5196" si="189">SUM($G$2)*(B5154*0.001)</f>
        <v>1050</v>
      </c>
      <c r="E5154" s="130" t="s">
        <v>6398</v>
      </c>
      <c r="F5154" s="126"/>
      <c r="G5154" s="126"/>
      <c r="H5154" s="126"/>
      <c r="I5154" s="126"/>
      <c r="J5154" s="126"/>
      <c r="K5154" s="126"/>
    </row>
    <row r="5155" spans="1:11" s="143" customFormat="1">
      <c r="A5155" s="127" t="s">
        <v>6425</v>
      </c>
      <c r="B5155" s="127">
        <v>2000</v>
      </c>
      <c r="C5155" s="127">
        <f>SUM(C5154)+40000</f>
        <v>92500</v>
      </c>
      <c r="D5155" s="129">
        <f t="shared" si="189"/>
        <v>2100</v>
      </c>
      <c r="E5155" s="130" t="s">
        <v>6398</v>
      </c>
      <c r="F5155" s="126"/>
      <c r="G5155" s="126"/>
      <c r="H5155" s="126"/>
      <c r="I5155" s="126"/>
      <c r="J5155" s="126"/>
      <c r="K5155" s="126"/>
    </row>
    <row r="5156" spans="1:11" s="143" customFormat="1">
      <c r="A5156" s="127" t="s">
        <v>3332</v>
      </c>
      <c r="B5156" s="127">
        <v>3000</v>
      </c>
      <c r="C5156" s="127">
        <f t="shared" ref="C5156:C5219" si="190">SUM(C5155)+40000</f>
        <v>132500</v>
      </c>
      <c r="D5156" s="129">
        <f t="shared" si="189"/>
        <v>3150</v>
      </c>
      <c r="E5156" s="130" t="s">
        <v>6398</v>
      </c>
      <c r="F5156" s="126"/>
      <c r="G5156" s="126"/>
      <c r="H5156" s="126"/>
      <c r="I5156" s="126"/>
      <c r="J5156" s="126"/>
      <c r="K5156" s="126"/>
    </row>
    <row r="5157" spans="1:11" s="143" customFormat="1">
      <c r="A5157" s="127" t="s">
        <v>3333</v>
      </c>
      <c r="B5157" s="127">
        <v>4000</v>
      </c>
      <c r="C5157" s="127">
        <f t="shared" si="190"/>
        <v>172500</v>
      </c>
      <c r="D5157" s="129">
        <f t="shared" si="189"/>
        <v>4200</v>
      </c>
      <c r="E5157" s="130" t="s">
        <v>6398</v>
      </c>
      <c r="F5157" s="126"/>
      <c r="G5157" s="126"/>
      <c r="H5157" s="126"/>
      <c r="I5157" s="126"/>
      <c r="J5157" s="126"/>
      <c r="K5157" s="126"/>
    </row>
    <row r="5158" spans="1:11" s="143" customFormat="1">
      <c r="A5158" s="127" t="s">
        <v>3334</v>
      </c>
      <c r="B5158" s="127">
        <v>5000</v>
      </c>
      <c r="C5158" s="127">
        <f t="shared" si="190"/>
        <v>212500</v>
      </c>
      <c r="D5158" s="129">
        <f t="shared" si="189"/>
        <v>5250</v>
      </c>
      <c r="E5158" s="130" t="s">
        <v>6398</v>
      </c>
      <c r="F5158" s="126"/>
      <c r="G5158" s="126"/>
      <c r="H5158" s="126"/>
      <c r="I5158" s="126"/>
      <c r="J5158" s="126"/>
      <c r="K5158" s="126"/>
    </row>
    <row r="5159" spans="1:11" s="143" customFormat="1">
      <c r="A5159" s="127" t="s">
        <v>3335</v>
      </c>
      <c r="B5159" s="127">
        <v>6000</v>
      </c>
      <c r="C5159" s="127">
        <f t="shared" si="190"/>
        <v>252500</v>
      </c>
      <c r="D5159" s="129">
        <f t="shared" si="189"/>
        <v>6300</v>
      </c>
      <c r="E5159" s="130" t="s">
        <v>6398</v>
      </c>
      <c r="F5159" s="126"/>
      <c r="G5159" s="126"/>
      <c r="H5159" s="126"/>
      <c r="I5159" s="126"/>
      <c r="J5159" s="126"/>
      <c r="K5159" s="126"/>
    </row>
    <row r="5160" spans="1:11" s="143" customFormat="1">
      <c r="A5160" s="127" t="s">
        <v>3336</v>
      </c>
      <c r="B5160" s="127">
        <v>7000</v>
      </c>
      <c r="C5160" s="127">
        <f t="shared" si="190"/>
        <v>292500</v>
      </c>
      <c r="D5160" s="129">
        <f t="shared" si="189"/>
        <v>7350</v>
      </c>
      <c r="E5160" s="130" t="s">
        <v>6398</v>
      </c>
      <c r="F5160" s="126"/>
      <c r="G5160" s="126"/>
      <c r="H5160" s="126"/>
      <c r="I5160" s="126"/>
      <c r="J5160" s="126"/>
      <c r="K5160" s="126"/>
    </row>
    <row r="5161" spans="1:11" s="143" customFormat="1">
      <c r="A5161" s="127" t="s">
        <v>3337</v>
      </c>
      <c r="B5161" s="127">
        <v>8000</v>
      </c>
      <c r="C5161" s="127">
        <f t="shared" si="190"/>
        <v>332500</v>
      </c>
      <c r="D5161" s="129">
        <f t="shared" si="189"/>
        <v>8400</v>
      </c>
      <c r="E5161" s="130" t="s">
        <v>6398</v>
      </c>
      <c r="F5161" s="126"/>
      <c r="G5161" s="126"/>
      <c r="H5161" s="126"/>
      <c r="I5161" s="126"/>
      <c r="J5161" s="126"/>
      <c r="K5161" s="126"/>
    </row>
    <row r="5162" spans="1:11" s="143" customFormat="1">
      <c r="A5162" s="127" t="s">
        <v>3338</v>
      </c>
      <c r="B5162" s="127">
        <v>9000</v>
      </c>
      <c r="C5162" s="127">
        <f t="shared" si="190"/>
        <v>372500</v>
      </c>
      <c r="D5162" s="129">
        <f t="shared" si="189"/>
        <v>9450</v>
      </c>
      <c r="E5162" s="130" t="s">
        <v>6398</v>
      </c>
      <c r="F5162" s="126"/>
      <c r="G5162" s="126"/>
      <c r="H5162" s="126"/>
      <c r="I5162" s="126"/>
      <c r="J5162" s="126"/>
      <c r="K5162" s="126"/>
    </row>
    <row r="5163" spans="1:11" s="143" customFormat="1">
      <c r="A5163" s="127" t="s">
        <v>3339</v>
      </c>
      <c r="B5163" s="127">
        <v>10000</v>
      </c>
      <c r="C5163" s="127">
        <f t="shared" si="190"/>
        <v>412500</v>
      </c>
      <c r="D5163" s="129">
        <f t="shared" si="189"/>
        <v>10500</v>
      </c>
      <c r="E5163" s="130" t="s">
        <v>6398</v>
      </c>
      <c r="F5163" s="126"/>
      <c r="G5163" s="126"/>
      <c r="H5163" s="126"/>
      <c r="I5163" s="126"/>
      <c r="J5163" s="126"/>
      <c r="K5163" s="126"/>
    </row>
    <row r="5164" spans="1:11" s="143" customFormat="1">
      <c r="A5164" s="127" t="s">
        <v>3340</v>
      </c>
      <c r="B5164" s="127">
        <v>11000</v>
      </c>
      <c r="C5164" s="127">
        <f t="shared" si="190"/>
        <v>452500</v>
      </c>
      <c r="D5164" s="129">
        <f t="shared" si="189"/>
        <v>11550</v>
      </c>
      <c r="E5164" s="130" t="s">
        <v>6398</v>
      </c>
      <c r="F5164" s="126"/>
      <c r="G5164" s="126"/>
      <c r="H5164" s="126"/>
      <c r="I5164" s="126"/>
      <c r="J5164" s="126"/>
      <c r="K5164" s="126"/>
    </row>
    <row r="5165" spans="1:11" s="143" customFormat="1">
      <c r="A5165" s="127" t="s">
        <v>3341</v>
      </c>
      <c r="B5165" s="127">
        <v>12000</v>
      </c>
      <c r="C5165" s="127">
        <f t="shared" si="190"/>
        <v>492500</v>
      </c>
      <c r="D5165" s="129">
        <f t="shared" si="189"/>
        <v>12600</v>
      </c>
      <c r="E5165" s="130" t="s">
        <v>6398</v>
      </c>
      <c r="F5165" s="126"/>
      <c r="G5165" s="126"/>
      <c r="H5165" s="126"/>
      <c r="I5165" s="126"/>
      <c r="J5165" s="126"/>
      <c r="K5165" s="126"/>
    </row>
    <row r="5166" spans="1:11" s="143" customFormat="1">
      <c r="A5166" s="127" t="s">
        <v>3342</v>
      </c>
      <c r="B5166" s="127">
        <v>13000</v>
      </c>
      <c r="C5166" s="127">
        <f t="shared" si="190"/>
        <v>532500</v>
      </c>
      <c r="D5166" s="129">
        <f t="shared" si="189"/>
        <v>13650</v>
      </c>
      <c r="E5166" s="130" t="s">
        <v>6398</v>
      </c>
      <c r="F5166" s="126"/>
      <c r="G5166" s="126"/>
      <c r="H5166" s="126"/>
      <c r="I5166" s="126"/>
      <c r="J5166" s="126"/>
      <c r="K5166" s="126"/>
    </row>
    <row r="5167" spans="1:11" s="143" customFormat="1">
      <c r="A5167" s="127" t="s">
        <v>3343</v>
      </c>
      <c r="B5167" s="127">
        <v>14000</v>
      </c>
      <c r="C5167" s="127">
        <f t="shared" si="190"/>
        <v>572500</v>
      </c>
      <c r="D5167" s="129">
        <f t="shared" si="189"/>
        <v>14700</v>
      </c>
      <c r="E5167" s="130" t="s">
        <v>6398</v>
      </c>
      <c r="F5167" s="126"/>
      <c r="G5167" s="126"/>
      <c r="H5167" s="126"/>
      <c r="I5167" s="126"/>
      <c r="J5167" s="126"/>
      <c r="K5167" s="126"/>
    </row>
    <row r="5168" spans="1:11" s="143" customFormat="1">
      <c r="A5168" s="127" t="s">
        <v>3344</v>
      </c>
      <c r="B5168" s="127">
        <v>15000</v>
      </c>
      <c r="C5168" s="127">
        <f t="shared" si="190"/>
        <v>612500</v>
      </c>
      <c r="D5168" s="129">
        <f t="shared" si="189"/>
        <v>15750</v>
      </c>
      <c r="E5168" s="130" t="s">
        <v>6398</v>
      </c>
      <c r="F5168" s="126"/>
      <c r="G5168" s="126"/>
      <c r="H5168" s="126"/>
      <c r="I5168" s="126"/>
      <c r="J5168" s="126"/>
      <c r="K5168" s="126"/>
    </row>
    <row r="5169" spans="1:11" s="143" customFormat="1">
      <c r="A5169" s="127" t="s">
        <v>3345</v>
      </c>
      <c r="B5169" s="127">
        <v>16000</v>
      </c>
      <c r="C5169" s="127">
        <f t="shared" si="190"/>
        <v>652500</v>
      </c>
      <c r="D5169" s="129">
        <f t="shared" si="189"/>
        <v>16800</v>
      </c>
      <c r="E5169" s="130" t="s">
        <v>6398</v>
      </c>
      <c r="F5169" s="126"/>
      <c r="G5169" s="126"/>
      <c r="H5169" s="126"/>
      <c r="I5169" s="126"/>
      <c r="J5169" s="126"/>
      <c r="K5169" s="126"/>
    </row>
    <row r="5170" spans="1:11" s="143" customFormat="1">
      <c r="A5170" s="127" t="s">
        <v>3346</v>
      </c>
      <c r="B5170" s="127">
        <v>17000</v>
      </c>
      <c r="C5170" s="127">
        <f t="shared" si="190"/>
        <v>692500</v>
      </c>
      <c r="D5170" s="129">
        <f t="shared" si="189"/>
        <v>17850</v>
      </c>
      <c r="E5170" s="130" t="s">
        <v>6398</v>
      </c>
      <c r="F5170" s="126"/>
      <c r="G5170" s="126"/>
      <c r="H5170" s="126"/>
      <c r="I5170" s="126"/>
      <c r="J5170" s="126"/>
      <c r="K5170" s="126"/>
    </row>
    <row r="5171" spans="1:11" s="143" customFormat="1">
      <c r="A5171" s="127" t="s">
        <v>3347</v>
      </c>
      <c r="B5171" s="127">
        <v>18000</v>
      </c>
      <c r="C5171" s="127">
        <f t="shared" si="190"/>
        <v>732500</v>
      </c>
      <c r="D5171" s="129">
        <f t="shared" si="189"/>
        <v>18900</v>
      </c>
      <c r="E5171" s="130" t="s">
        <v>6398</v>
      </c>
      <c r="F5171" s="126"/>
      <c r="G5171" s="126"/>
      <c r="H5171" s="126"/>
      <c r="I5171" s="126"/>
      <c r="J5171" s="126"/>
      <c r="K5171" s="126"/>
    </row>
    <row r="5172" spans="1:11" s="122" customFormat="1">
      <c r="A5172" s="127" t="s">
        <v>3348</v>
      </c>
      <c r="B5172" s="127">
        <v>19000</v>
      </c>
      <c r="C5172" s="127">
        <f t="shared" si="190"/>
        <v>772500</v>
      </c>
      <c r="D5172" s="129">
        <f t="shared" si="189"/>
        <v>19950</v>
      </c>
      <c r="E5172" s="130" t="s">
        <v>6398</v>
      </c>
      <c r="F5172" s="143"/>
      <c r="G5172" s="126"/>
      <c r="H5172" s="126"/>
      <c r="I5172" s="126"/>
      <c r="J5172" s="126"/>
      <c r="K5172" s="126"/>
    </row>
    <row r="5173" spans="1:11" s="122" customFormat="1">
      <c r="A5173" s="127" t="s">
        <v>3349</v>
      </c>
      <c r="B5173" s="127">
        <v>20000</v>
      </c>
      <c r="C5173" s="127">
        <f t="shared" si="190"/>
        <v>812500</v>
      </c>
      <c r="D5173" s="129">
        <f t="shared" si="189"/>
        <v>21000</v>
      </c>
      <c r="E5173" s="130" t="s">
        <v>6398</v>
      </c>
      <c r="F5173" s="143"/>
      <c r="G5173" s="126"/>
      <c r="H5173" s="126"/>
      <c r="I5173" s="126"/>
      <c r="J5173" s="126"/>
      <c r="K5173" s="126"/>
    </row>
    <row r="5174" spans="1:11" s="122" customFormat="1">
      <c r="A5174" s="127" t="s">
        <v>3350</v>
      </c>
      <c r="B5174" s="127">
        <v>21000</v>
      </c>
      <c r="C5174" s="127">
        <f t="shared" si="190"/>
        <v>852500</v>
      </c>
      <c r="D5174" s="129">
        <f t="shared" si="189"/>
        <v>22050</v>
      </c>
      <c r="E5174" s="130" t="s">
        <v>6398</v>
      </c>
      <c r="F5174" s="131"/>
      <c r="G5174" s="126"/>
      <c r="H5174" s="126"/>
      <c r="I5174" s="126"/>
      <c r="J5174" s="126"/>
      <c r="K5174" s="126"/>
    </row>
    <row r="5175" spans="1:11" s="122" customFormat="1">
      <c r="A5175" s="127" t="s">
        <v>3351</v>
      </c>
      <c r="B5175" s="127">
        <v>22000</v>
      </c>
      <c r="C5175" s="127">
        <f t="shared" si="190"/>
        <v>892500</v>
      </c>
      <c r="D5175" s="129">
        <f t="shared" si="189"/>
        <v>23100</v>
      </c>
      <c r="E5175" s="130" t="s">
        <v>6398</v>
      </c>
      <c r="F5175" s="131"/>
      <c r="G5175" s="126"/>
      <c r="H5175" s="126"/>
      <c r="I5175" s="126"/>
      <c r="J5175" s="126"/>
      <c r="K5175" s="126"/>
    </row>
    <row r="5176" spans="1:11" s="122" customFormat="1">
      <c r="A5176" s="127" t="s">
        <v>3352</v>
      </c>
      <c r="B5176" s="127">
        <v>23000</v>
      </c>
      <c r="C5176" s="127">
        <f t="shared" si="190"/>
        <v>932500</v>
      </c>
      <c r="D5176" s="129">
        <f t="shared" si="189"/>
        <v>24150</v>
      </c>
      <c r="E5176" s="130" t="s">
        <v>6398</v>
      </c>
      <c r="F5176" s="131"/>
      <c r="G5176" s="126"/>
      <c r="H5176" s="126"/>
      <c r="I5176" s="126"/>
      <c r="J5176" s="126"/>
      <c r="K5176" s="126"/>
    </row>
    <row r="5177" spans="1:11" s="122" customFormat="1">
      <c r="A5177" s="127" t="s">
        <v>3353</v>
      </c>
      <c r="B5177" s="127">
        <v>24000</v>
      </c>
      <c r="C5177" s="127">
        <f t="shared" si="190"/>
        <v>972500</v>
      </c>
      <c r="D5177" s="129">
        <f t="shared" si="189"/>
        <v>25200</v>
      </c>
      <c r="E5177" s="130" t="s">
        <v>6398</v>
      </c>
      <c r="F5177" s="131"/>
      <c r="G5177" s="126"/>
      <c r="H5177" s="126"/>
      <c r="I5177" s="126"/>
      <c r="J5177" s="126"/>
      <c r="K5177" s="126"/>
    </row>
    <row r="5178" spans="1:11" s="122" customFormat="1">
      <c r="A5178" s="127" t="s">
        <v>3354</v>
      </c>
      <c r="B5178" s="127">
        <v>25000</v>
      </c>
      <c r="C5178" s="127">
        <f t="shared" si="190"/>
        <v>1012500</v>
      </c>
      <c r="D5178" s="129">
        <f t="shared" si="189"/>
        <v>26250</v>
      </c>
      <c r="E5178" s="130" t="s">
        <v>6398</v>
      </c>
      <c r="F5178" s="131"/>
      <c r="G5178" s="126"/>
      <c r="H5178" s="126"/>
      <c r="I5178" s="126"/>
      <c r="J5178" s="126"/>
      <c r="K5178" s="126"/>
    </row>
    <row r="5179" spans="1:11" s="122" customFormat="1">
      <c r="A5179" s="127" t="s">
        <v>3355</v>
      </c>
      <c r="B5179" s="127">
        <v>26000</v>
      </c>
      <c r="C5179" s="127">
        <f t="shared" si="190"/>
        <v>1052500</v>
      </c>
      <c r="D5179" s="129">
        <f t="shared" si="189"/>
        <v>27300</v>
      </c>
      <c r="E5179" s="130" t="s">
        <v>6398</v>
      </c>
      <c r="F5179" s="131"/>
      <c r="G5179" s="126"/>
      <c r="H5179" s="126"/>
      <c r="I5179" s="126"/>
      <c r="J5179" s="126"/>
      <c r="K5179" s="126"/>
    </row>
    <row r="5180" spans="1:11" s="122" customFormat="1">
      <c r="A5180" s="127" t="s">
        <v>3356</v>
      </c>
      <c r="B5180" s="127">
        <v>27000</v>
      </c>
      <c r="C5180" s="127">
        <f t="shared" si="190"/>
        <v>1092500</v>
      </c>
      <c r="D5180" s="129">
        <f t="shared" si="189"/>
        <v>28350</v>
      </c>
      <c r="E5180" s="130" t="s">
        <v>6398</v>
      </c>
      <c r="F5180" s="131"/>
      <c r="G5180" s="126"/>
      <c r="H5180" s="126"/>
      <c r="I5180" s="126"/>
      <c r="J5180" s="126"/>
      <c r="K5180" s="126"/>
    </row>
    <row r="5181" spans="1:11" s="122" customFormat="1">
      <c r="A5181" s="127" t="s">
        <v>3357</v>
      </c>
      <c r="B5181" s="127">
        <v>28000</v>
      </c>
      <c r="C5181" s="127">
        <f t="shared" si="190"/>
        <v>1132500</v>
      </c>
      <c r="D5181" s="129">
        <f t="shared" si="189"/>
        <v>29400</v>
      </c>
      <c r="E5181" s="130" t="s">
        <v>6398</v>
      </c>
      <c r="F5181" s="131"/>
      <c r="G5181" s="126"/>
      <c r="H5181" s="126"/>
      <c r="I5181" s="126"/>
      <c r="J5181" s="126"/>
      <c r="K5181" s="126"/>
    </row>
    <row r="5182" spans="1:11" s="122" customFormat="1">
      <c r="A5182" s="127" t="s">
        <v>3358</v>
      </c>
      <c r="B5182" s="127">
        <v>29000</v>
      </c>
      <c r="C5182" s="127">
        <f t="shared" si="190"/>
        <v>1172500</v>
      </c>
      <c r="D5182" s="129">
        <f t="shared" si="189"/>
        <v>30450</v>
      </c>
      <c r="E5182" s="130" t="s">
        <v>6398</v>
      </c>
      <c r="F5182" s="131"/>
      <c r="G5182" s="126"/>
      <c r="H5182" s="126"/>
      <c r="I5182" s="126"/>
      <c r="J5182" s="126"/>
      <c r="K5182" s="126"/>
    </row>
    <row r="5183" spans="1:11" s="122" customFormat="1">
      <c r="A5183" s="127" t="s">
        <v>3359</v>
      </c>
      <c r="B5183" s="127">
        <v>30000</v>
      </c>
      <c r="C5183" s="127">
        <f t="shared" si="190"/>
        <v>1212500</v>
      </c>
      <c r="D5183" s="129">
        <f t="shared" si="189"/>
        <v>31500</v>
      </c>
      <c r="E5183" s="130" t="s">
        <v>6398</v>
      </c>
      <c r="F5183" s="131"/>
      <c r="G5183" s="126"/>
      <c r="H5183" s="126"/>
      <c r="I5183" s="126"/>
      <c r="J5183" s="126"/>
      <c r="K5183" s="126"/>
    </row>
    <row r="5184" spans="1:11" s="122" customFormat="1">
      <c r="A5184" s="127" t="s">
        <v>3360</v>
      </c>
      <c r="B5184" s="127">
        <v>31000</v>
      </c>
      <c r="C5184" s="127">
        <f t="shared" si="190"/>
        <v>1252500</v>
      </c>
      <c r="D5184" s="129">
        <f t="shared" si="189"/>
        <v>32550</v>
      </c>
      <c r="E5184" s="130" t="s">
        <v>6398</v>
      </c>
      <c r="F5184" s="131"/>
      <c r="G5184" s="126"/>
      <c r="H5184" s="126"/>
      <c r="I5184" s="126"/>
      <c r="J5184" s="126"/>
      <c r="K5184" s="126"/>
    </row>
    <row r="5185" spans="1:11" s="122" customFormat="1">
      <c r="A5185" s="127" t="s">
        <v>3361</v>
      </c>
      <c r="B5185" s="127">
        <v>32000</v>
      </c>
      <c r="C5185" s="127">
        <f t="shared" si="190"/>
        <v>1292500</v>
      </c>
      <c r="D5185" s="129">
        <f t="shared" si="189"/>
        <v>33600</v>
      </c>
      <c r="E5185" s="130" t="s">
        <v>6398</v>
      </c>
      <c r="F5185" s="131"/>
      <c r="G5185" s="126"/>
      <c r="H5185" s="126"/>
      <c r="I5185" s="126"/>
      <c r="J5185" s="126"/>
      <c r="K5185" s="126"/>
    </row>
    <row r="5186" spans="1:11" s="122" customFormat="1">
      <c r="A5186" s="127" t="s">
        <v>3362</v>
      </c>
      <c r="B5186" s="127">
        <v>33000</v>
      </c>
      <c r="C5186" s="127">
        <f t="shared" si="190"/>
        <v>1332500</v>
      </c>
      <c r="D5186" s="129">
        <f t="shared" si="189"/>
        <v>34650</v>
      </c>
      <c r="E5186" s="130" t="s">
        <v>6398</v>
      </c>
      <c r="F5186" s="131"/>
      <c r="G5186" s="126"/>
      <c r="H5186" s="126"/>
      <c r="I5186" s="126"/>
      <c r="J5186" s="126"/>
      <c r="K5186" s="126"/>
    </row>
    <row r="5187" spans="1:11" s="122" customFormat="1">
      <c r="A5187" s="127" t="s">
        <v>3363</v>
      </c>
      <c r="B5187" s="127">
        <v>34000</v>
      </c>
      <c r="C5187" s="127">
        <f t="shared" si="190"/>
        <v>1372500</v>
      </c>
      <c r="D5187" s="129">
        <f t="shared" si="189"/>
        <v>35700</v>
      </c>
      <c r="E5187" s="130" t="s">
        <v>6398</v>
      </c>
      <c r="F5187" s="131"/>
      <c r="G5187" s="126"/>
      <c r="H5187" s="126"/>
      <c r="I5187" s="126"/>
      <c r="J5187" s="126"/>
      <c r="K5187" s="126"/>
    </row>
    <row r="5188" spans="1:11" s="122" customFormat="1">
      <c r="A5188" s="127" t="s">
        <v>3364</v>
      </c>
      <c r="B5188" s="127">
        <v>35000</v>
      </c>
      <c r="C5188" s="127">
        <f t="shared" si="190"/>
        <v>1412500</v>
      </c>
      <c r="D5188" s="129">
        <f t="shared" si="189"/>
        <v>36750</v>
      </c>
      <c r="E5188" s="130" t="s">
        <v>6398</v>
      </c>
      <c r="F5188" s="131"/>
      <c r="G5188" s="126"/>
      <c r="H5188" s="126"/>
      <c r="I5188" s="126"/>
      <c r="J5188" s="126"/>
      <c r="K5188" s="126"/>
    </row>
    <row r="5189" spans="1:11" s="122" customFormat="1">
      <c r="A5189" s="127" t="s">
        <v>3365</v>
      </c>
      <c r="B5189" s="127">
        <v>36000</v>
      </c>
      <c r="C5189" s="127">
        <f t="shared" si="190"/>
        <v>1452500</v>
      </c>
      <c r="D5189" s="129">
        <f t="shared" si="189"/>
        <v>37800</v>
      </c>
      <c r="E5189" s="130" t="s">
        <v>6398</v>
      </c>
      <c r="F5189" s="131"/>
      <c r="G5189" s="126"/>
      <c r="H5189" s="126"/>
      <c r="I5189" s="126"/>
      <c r="J5189" s="126"/>
      <c r="K5189" s="126"/>
    </row>
    <row r="5190" spans="1:11" s="122" customFormat="1">
      <c r="A5190" s="127" t="s">
        <v>3366</v>
      </c>
      <c r="B5190" s="127">
        <v>37000</v>
      </c>
      <c r="C5190" s="127">
        <f t="shared" si="190"/>
        <v>1492500</v>
      </c>
      <c r="D5190" s="129">
        <f t="shared" si="189"/>
        <v>38850</v>
      </c>
      <c r="E5190" s="130" t="s">
        <v>6398</v>
      </c>
      <c r="F5190" s="131"/>
      <c r="G5190" s="126"/>
      <c r="H5190" s="126"/>
      <c r="I5190" s="126"/>
      <c r="J5190" s="126"/>
      <c r="K5190" s="126"/>
    </row>
    <row r="5191" spans="1:11" s="122" customFormat="1">
      <c r="A5191" s="127" t="s">
        <v>3367</v>
      </c>
      <c r="B5191" s="127">
        <v>38000</v>
      </c>
      <c r="C5191" s="127">
        <f t="shared" si="190"/>
        <v>1532500</v>
      </c>
      <c r="D5191" s="129">
        <f t="shared" si="189"/>
        <v>39900</v>
      </c>
      <c r="E5191" s="130" t="s">
        <v>6398</v>
      </c>
      <c r="F5191" s="131"/>
      <c r="G5191" s="126"/>
      <c r="H5191" s="126"/>
      <c r="I5191" s="126"/>
      <c r="J5191" s="126"/>
      <c r="K5191" s="126"/>
    </row>
    <row r="5192" spans="1:11" s="122" customFormat="1">
      <c r="A5192" s="127" t="s">
        <v>3368</v>
      </c>
      <c r="B5192" s="127">
        <v>39000</v>
      </c>
      <c r="C5192" s="127">
        <f t="shared" si="190"/>
        <v>1572500</v>
      </c>
      <c r="D5192" s="129">
        <f t="shared" si="189"/>
        <v>40950</v>
      </c>
      <c r="E5192" s="130" t="s">
        <v>6398</v>
      </c>
      <c r="F5192" s="131"/>
      <c r="G5192" s="126"/>
      <c r="H5192" s="126"/>
      <c r="I5192" s="126"/>
      <c r="J5192" s="126"/>
      <c r="K5192" s="126"/>
    </row>
    <row r="5193" spans="1:11" s="122" customFormat="1">
      <c r="A5193" s="127" t="s">
        <v>3369</v>
      </c>
      <c r="B5193" s="127">
        <v>40000</v>
      </c>
      <c r="C5193" s="127">
        <f t="shared" si="190"/>
        <v>1612500</v>
      </c>
      <c r="D5193" s="129">
        <f t="shared" si="189"/>
        <v>42000</v>
      </c>
      <c r="E5193" s="130" t="s">
        <v>6398</v>
      </c>
      <c r="F5193" s="131"/>
      <c r="G5193" s="126"/>
      <c r="H5193" s="126"/>
      <c r="I5193" s="126"/>
      <c r="J5193" s="126"/>
      <c r="K5193" s="126"/>
    </row>
    <row r="5194" spans="1:11" s="122" customFormat="1">
      <c r="A5194" s="127" t="s">
        <v>3370</v>
      </c>
      <c r="B5194" s="127">
        <v>41000</v>
      </c>
      <c r="C5194" s="127">
        <f t="shared" si="190"/>
        <v>1652500</v>
      </c>
      <c r="D5194" s="129">
        <f t="shared" si="189"/>
        <v>43050</v>
      </c>
      <c r="E5194" s="130" t="s">
        <v>6398</v>
      </c>
      <c r="F5194" s="131"/>
      <c r="G5194" s="126"/>
      <c r="H5194" s="126"/>
      <c r="I5194" s="126"/>
      <c r="J5194" s="126"/>
      <c r="K5194" s="126"/>
    </row>
    <row r="5195" spans="1:11" s="122" customFormat="1">
      <c r="A5195" s="127" t="s">
        <v>3371</v>
      </c>
      <c r="B5195" s="127">
        <v>42000</v>
      </c>
      <c r="C5195" s="127">
        <f t="shared" si="190"/>
        <v>1692500</v>
      </c>
      <c r="D5195" s="129">
        <f t="shared" si="189"/>
        <v>44100</v>
      </c>
      <c r="E5195" s="130" t="s">
        <v>6398</v>
      </c>
      <c r="F5195" s="131"/>
      <c r="G5195" s="126"/>
      <c r="H5195" s="126"/>
      <c r="I5195" s="126"/>
      <c r="J5195" s="126"/>
      <c r="K5195" s="126"/>
    </row>
    <row r="5196" spans="1:11" s="122" customFormat="1">
      <c r="A5196" s="127" t="s">
        <v>3372</v>
      </c>
      <c r="B5196" s="127">
        <v>43000</v>
      </c>
      <c r="C5196" s="127">
        <f t="shared" si="190"/>
        <v>1732500</v>
      </c>
      <c r="D5196" s="129">
        <f t="shared" si="189"/>
        <v>45150</v>
      </c>
      <c r="E5196" s="130" t="s">
        <v>6398</v>
      </c>
      <c r="F5196" s="131"/>
      <c r="G5196" s="126"/>
      <c r="H5196" s="126"/>
      <c r="I5196" s="126"/>
      <c r="J5196" s="126"/>
      <c r="K5196" s="126"/>
    </row>
    <row r="5197" spans="1:11" s="122" customFormat="1">
      <c r="A5197" s="127" t="s">
        <v>3373</v>
      </c>
      <c r="B5197" s="127">
        <v>44000</v>
      </c>
      <c r="C5197" s="127">
        <f t="shared" si="190"/>
        <v>1772500</v>
      </c>
      <c r="D5197" s="129">
        <f t="shared" ref="D5197:D5260" si="191">SUM($G$2)*(B5197*0.001)</f>
        <v>46200</v>
      </c>
      <c r="E5197" s="130" t="s">
        <v>6398</v>
      </c>
      <c r="F5197" s="131"/>
      <c r="G5197" s="126"/>
      <c r="H5197" s="126"/>
      <c r="I5197" s="126"/>
      <c r="J5197" s="126"/>
      <c r="K5197" s="126"/>
    </row>
    <row r="5198" spans="1:11" s="122" customFormat="1">
      <c r="A5198" s="127" t="s">
        <v>3374</v>
      </c>
      <c r="B5198" s="127">
        <v>45000</v>
      </c>
      <c r="C5198" s="127">
        <f t="shared" si="190"/>
        <v>1812500</v>
      </c>
      <c r="D5198" s="129">
        <f t="shared" si="191"/>
        <v>47250</v>
      </c>
      <c r="E5198" s="130" t="s">
        <v>6398</v>
      </c>
      <c r="F5198" s="131"/>
      <c r="G5198" s="126"/>
      <c r="H5198" s="126"/>
      <c r="I5198" s="126"/>
      <c r="J5198" s="126"/>
      <c r="K5198" s="126"/>
    </row>
    <row r="5199" spans="1:11" s="122" customFormat="1">
      <c r="A5199" s="127" t="s">
        <v>3375</v>
      </c>
      <c r="B5199" s="127">
        <v>46000</v>
      </c>
      <c r="C5199" s="127">
        <f t="shared" si="190"/>
        <v>1852500</v>
      </c>
      <c r="D5199" s="129">
        <f t="shared" si="191"/>
        <v>48300</v>
      </c>
      <c r="E5199" s="130" t="s">
        <v>6398</v>
      </c>
      <c r="F5199" s="131"/>
      <c r="G5199" s="126"/>
      <c r="H5199" s="126"/>
      <c r="I5199" s="126"/>
      <c r="J5199" s="126"/>
      <c r="K5199" s="126"/>
    </row>
    <row r="5200" spans="1:11" s="122" customFormat="1">
      <c r="A5200" s="127" t="s">
        <v>3376</v>
      </c>
      <c r="B5200" s="127">
        <v>47000</v>
      </c>
      <c r="C5200" s="127">
        <f t="shared" si="190"/>
        <v>1892500</v>
      </c>
      <c r="D5200" s="129">
        <f t="shared" si="191"/>
        <v>49350</v>
      </c>
      <c r="E5200" s="130" t="s">
        <v>6398</v>
      </c>
      <c r="F5200" s="131"/>
      <c r="G5200" s="126"/>
      <c r="H5200" s="126"/>
      <c r="I5200" s="126"/>
      <c r="J5200" s="126"/>
      <c r="K5200" s="126"/>
    </row>
    <row r="5201" spans="1:11" s="122" customFormat="1">
      <c r="A5201" s="127" t="s">
        <v>3377</v>
      </c>
      <c r="B5201" s="127">
        <v>48000</v>
      </c>
      <c r="C5201" s="127">
        <f t="shared" si="190"/>
        <v>1932500</v>
      </c>
      <c r="D5201" s="129">
        <f t="shared" si="191"/>
        <v>50400</v>
      </c>
      <c r="E5201" s="130" t="s">
        <v>6398</v>
      </c>
      <c r="F5201" s="131"/>
      <c r="G5201" s="126"/>
      <c r="H5201" s="126"/>
      <c r="I5201" s="126"/>
      <c r="J5201" s="126"/>
      <c r="K5201" s="126"/>
    </row>
    <row r="5202" spans="1:11" s="122" customFormat="1">
      <c r="A5202" s="127" t="s">
        <v>3378</v>
      </c>
      <c r="B5202" s="127">
        <v>49000</v>
      </c>
      <c r="C5202" s="127">
        <f t="shared" si="190"/>
        <v>1972500</v>
      </c>
      <c r="D5202" s="129">
        <f t="shared" si="191"/>
        <v>51450</v>
      </c>
      <c r="E5202" s="130" t="s">
        <v>6398</v>
      </c>
      <c r="F5202" s="131"/>
      <c r="G5202" s="126"/>
      <c r="H5202" s="126"/>
      <c r="I5202" s="126"/>
      <c r="J5202" s="126"/>
      <c r="K5202" s="126"/>
    </row>
    <row r="5203" spans="1:11" s="122" customFormat="1">
      <c r="A5203" s="127" t="s">
        <v>3379</v>
      </c>
      <c r="B5203" s="127">
        <v>50000</v>
      </c>
      <c r="C5203" s="127">
        <f t="shared" si="190"/>
        <v>2012500</v>
      </c>
      <c r="D5203" s="129">
        <f t="shared" si="191"/>
        <v>52500</v>
      </c>
      <c r="E5203" s="130" t="s">
        <v>6398</v>
      </c>
      <c r="F5203" s="131"/>
      <c r="G5203" s="126"/>
      <c r="H5203" s="126"/>
      <c r="I5203" s="126"/>
      <c r="J5203" s="126"/>
      <c r="K5203" s="126"/>
    </row>
    <row r="5204" spans="1:11" s="122" customFormat="1">
      <c r="A5204" s="127" t="s">
        <v>3380</v>
      </c>
      <c r="B5204" s="127">
        <v>51000</v>
      </c>
      <c r="C5204" s="127">
        <f t="shared" si="190"/>
        <v>2052500</v>
      </c>
      <c r="D5204" s="129">
        <f t="shared" si="191"/>
        <v>53550</v>
      </c>
      <c r="E5204" s="130" t="s">
        <v>6398</v>
      </c>
      <c r="F5204" s="131"/>
      <c r="G5204" s="126"/>
      <c r="H5204" s="126"/>
      <c r="I5204" s="126"/>
      <c r="J5204" s="126"/>
      <c r="K5204" s="126"/>
    </row>
    <row r="5205" spans="1:11" s="122" customFormat="1">
      <c r="A5205" s="127" t="s">
        <v>3381</v>
      </c>
      <c r="B5205" s="127">
        <v>52000</v>
      </c>
      <c r="C5205" s="127">
        <f t="shared" si="190"/>
        <v>2092500</v>
      </c>
      <c r="D5205" s="129">
        <f t="shared" si="191"/>
        <v>54600</v>
      </c>
      <c r="E5205" s="130" t="s">
        <v>6398</v>
      </c>
      <c r="F5205" s="131"/>
      <c r="G5205" s="126"/>
      <c r="H5205" s="126"/>
      <c r="I5205" s="126"/>
      <c r="J5205" s="126"/>
      <c r="K5205" s="126"/>
    </row>
    <row r="5206" spans="1:11" s="122" customFormat="1">
      <c r="A5206" s="127" t="s">
        <v>3382</v>
      </c>
      <c r="B5206" s="127">
        <v>53000</v>
      </c>
      <c r="C5206" s="127">
        <f t="shared" si="190"/>
        <v>2132500</v>
      </c>
      <c r="D5206" s="129">
        <f t="shared" si="191"/>
        <v>55650</v>
      </c>
      <c r="E5206" s="130" t="s">
        <v>6398</v>
      </c>
      <c r="F5206" s="131"/>
      <c r="G5206" s="126"/>
      <c r="H5206" s="126"/>
      <c r="I5206" s="126"/>
      <c r="J5206" s="126"/>
      <c r="K5206" s="126"/>
    </row>
    <row r="5207" spans="1:11" s="122" customFormat="1">
      <c r="A5207" s="127" t="s">
        <v>3383</v>
      </c>
      <c r="B5207" s="127">
        <v>54000</v>
      </c>
      <c r="C5207" s="127">
        <f t="shared" si="190"/>
        <v>2172500</v>
      </c>
      <c r="D5207" s="129">
        <f t="shared" si="191"/>
        <v>56700</v>
      </c>
      <c r="E5207" s="130" t="s">
        <v>6398</v>
      </c>
      <c r="F5207" s="131"/>
      <c r="G5207" s="126"/>
      <c r="H5207" s="126"/>
      <c r="I5207" s="126"/>
      <c r="J5207" s="126"/>
      <c r="K5207" s="126"/>
    </row>
    <row r="5208" spans="1:11" s="122" customFormat="1">
      <c r="A5208" s="127" t="s">
        <v>3384</v>
      </c>
      <c r="B5208" s="127">
        <v>55000</v>
      </c>
      <c r="C5208" s="127">
        <f t="shared" si="190"/>
        <v>2212500</v>
      </c>
      <c r="D5208" s="129">
        <f t="shared" si="191"/>
        <v>57750</v>
      </c>
      <c r="E5208" s="130" t="s">
        <v>6398</v>
      </c>
      <c r="F5208" s="131"/>
      <c r="G5208" s="126"/>
      <c r="H5208" s="126"/>
      <c r="I5208" s="126"/>
      <c r="J5208" s="126"/>
      <c r="K5208" s="126"/>
    </row>
    <row r="5209" spans="1:11" s="122" customFormat="1">
      <c r="A5209" s="127" t="s">
        <v>3385</v>
      </c>
      <c r="B5209" s="127">
        <v>56000</v>
      </c>
      <c r="C5209" s="127">
        <f t="shared" si="190"/>
        <v>2252500</v>
      </c>
      <c r="D5209" s="129">
        <f t="shared" si="191"/>
        <v>58800</v>
      </c>
      <c r="E5209" s="130" t="s">
        <v>6398</v>
      </c>
      <c r="F5209" s="131"/>
      <c r="G5209" s="126"/>
      <c r="H5209" s="126"/>
      <c r="I5209" s="126"/>
      <c r="J5209" s="126"/>
      <c r="K5209" s="126"/>
    </row>
    <row r="5210" spans="1:11" s="122" customFormat="1">
      <c r="A5210" s="127" t="s">
        <v>3386</v>
      </c>
      <c r="B5210" s="127">
        <v>57000</v>
      </c>
      <c r="C5210" s="127">
        <f t="shared" si="190"/>
        <v>2292500</v>
      </c>
      <c r="D5210" s="129">
        <f t="shared" si="191"/>
        <v>59850</v>
      </c>
      <c r="E5210" s="130" t="s">
        <v>6398</v>
      </c>
      <c r="F5210" s="131"/>
      <c r="G5210" s="126"/>
      <c r="H5210" s="126"/>
      <c r="I5210" s="126"/>
      <c r="J5210" s="126"/>
      <c r="K5210" s="126"/>
    </row>
    <row r="5211" spans="1:11" s="122" customFormat="1">
      <c r="A5211" s="127" t="s">
        <v>3387</v>
      </c>
      <c r="B5211" s="127">
        <v>58000</v>
      </c>
      <c r="C5211" s="127">
        <f t="shared" si="190"/>
        <v>2332500</v>
      </c>
      <c r="D5211" s="129">
        <f t="shared" si="191"/>
        <v>60900</v>
      </c>
      <c r="E5211" s="130" t="s">
        <v>6398</v>
      </c>
      <c r="F5211" s="131"/>
      <c r="G5211" s="126"/>
      <c r="H5211" s="126"/>
      <c r="I5211" s="126"/>
      <c r="J5211" s="126"/>
      <c r="K5211" s="126"/>
    </row>
    <row r="5212" spans="1:11" s="122" customFormat="1">
      <c r="A5212" s="127" t="s">
        <v>3388</v>
      </c>
      <c r="B5212" s="127">
        <v>59000</v>
      </c>
      <c r="C5212" s="127">
        <f t="shared" si="190"/>
        <v>2372500</v>
      </c>
      <c r="D5212" s="129">
        <f t="shared" si="191"/>
        <v>61950</v>
      </c>
      <c r="E5212" s="130" t="s">
        <v>6398</v>
      </c>
      <c r="F5212" s="131"/>
      <c r="G5212" s="126"/>
      <c r="H5212" s="126"/>
      <c r="I5212" s="126"/>
      <c r="J5212" s="126"/>
      <c r="K5212" s="126"/>
    </row>
    <row r="5213" spans="1:11" s="122" customFormat="1">
      <c r="A5213" s="127" t="s">
        <v>3389</v>
      </c>
      <c r="B5213" s="127">
        <v>60000</v>
      </c>
      <c r="C5213" s="127">
        <f t="shared" si="190"/>
        <v>2412500</v>
      </c>
      <c r="D5213" s="129">
        <f t="shared" si="191"/>
        <v>63000</v>
      </c>
      <c r="E5213" s="130" t="s">
        <v>6398</v>
      </c>
      <c r="F5213" s="131"/>
      <c r="G5213" s="126"/>
      <c r="H5213" s="126"/>
      <c r="I5213" s="126"/>
      <c r="J5213" s="126"/>
      <c r="K5213" s="126"/>
    </row>
    <row r="5214" spans="1:11" s="122" customFormat="1">
      <c r="A5214" s="127" t="s">
        <v>3390</v>
      </c>
      <c r="B5214" s="127">
        <v>61000</v>
      </c>
      <c r="C5214" s="127">
        <f t="shared" si="190"/>
        <v>2452500</v>
      </c>
      <c r="D5214" s="129">
        <f t="shared" si="191"/>
        <v>64050</v>
      </c>
      <c r="E5214" s="130" t="s">
        <v>6398</v>
      </c>
      <c r="F5214" s="131"/>
      <c r="G5214" s="126"/>
      <c r="H5214" s="126"/>
      <c r="I5214" s="126"/>
      <c r="J5214" s="126"/>
      <c r="K5214" s="126"/>
    </row>
    <row r="5215" spans="1:11" s="122" customFormat="1">
      <c r="A5215" s="127" t="s">
        <v>3391</v>
      </c>
      <c r="B5215" s="127">
        <v>62000</v>
      </c>
      <c r="C5215" s="127">
        <f t="shared" si="190"/>
        <v>2492500</v>
      </c>
      <c r="D5215" s="129">
        <f t="shared" si="191"/>
        <v>65100</v>
      </c>
      <c r="E5215" s="130" t="s">
        <v>6398</v>
      </c>
      <c r="F5215" s="131"/>
      <c r="G5215" s="126"/>
      <c r="H5215" s="126"/>
      <c r="I5215" s="126"/>
      <c r="J5215" s="126"/>
      <c r="K5215" s="126"/>
    </row>
    <row r="5216" spans="1:11" s="122" customFormat="1">
      <c r="A5216" s="127" t="s">
        <v>3392</v>
      </c>
      <c r="B5216" s="127">
        <v>63000</v>
      </c>
      <c r="C5216" s="127">
        <f t="shared" si="190"/>
        <v>2532500</v>
      </c>
      <c r="D5216" s="129">
        <f t="shared" si="191"/>
        <v>66150</v>
      </c>
      <c r="E5216" s="130" t="s">
        <v>6398</v>
      </c>
      <c r="F5216" s="131"/>
      <c r="G5216" s="126"/>
      <c r="H5216" s="126"/>
      <c r="I5216" s="126"/>
      <c r="J5216" s="126"/>
      <c r="K5216" s="126"/>
    </row>
    <row r="5217" spans="1:11" s="122" customFormat="1">
      <c r="A5217" s="127" t="s">
        <v>3393</v>
      </c>
      <c r="B5217" s="127">
        <v>64000</v>
      </c>
      <c r="C5217" s="127">
        <f t="shared" si="190"/>
        <v>2572500</v>
      </c>
      <c r="D5217" s="129">
        <f t="shared" si="191"/>
        <v>67200</v>
      </c>
      <c r="E5217" s="130" t="s">
        <v>6398</v>
      </c>
      <c r="F5217" s="131"/>
      <c r="G5217" s="126"/>
      <c r="H5217" s="126"/>
      <c r="I5217" s="126"/>
      <c r="J5217" s="126"/>
      <c r="K5217" s="126"/>
    </row>
    <row r="5218" spans="1:11" s="122" customFormat="1">
      <c r="A5218" s="127" t="s">
        <v>3394</v>
      </c>
      <c r="B5218" s="127">
        <v>65000</v>
      </c>
      <c r="C5218" s="127">
        <f t="shared" si="190"/>
        <v>2612500</v>
      </c>
      <c r="D5218" s="129">
        <f t="shared" si="191"/>
        <v>68250</v>
      </c>
      <c r="E5218" s="130" t="s">
        <v>6398</v>
      </c>
      <c r="F5218" s="131"/>
      <c r="G5218" s="126"/>
      <c r="H5218" s="126"/>
      <c r="I5218" s="126"/>
      <c r="J5218" s="126"/>
      <c r="K5218" s="126"/>
    </row>
    <row r="5219" spans="1:11" s="122" customFormat="1">
      <c r="A5219" s="127" t="s">
        <v>3395</v>
      </c>
      <c r="B5219" s="127">
        <v>66000</v>
      </c>
      <c r="C5219" s="127">
        <f t="shared" si="190"/>
        <v>2652500</v>
      </c>
      <c r="D5219" s="129">
        <f t="shared" si="191"/>
        <v>69300</v>
      </c>
      <c r="E5219" s="130" t="s">
        <v>6398</v>
      </c>
      <c r="F5219" s="131"/>
      <c r="G5219" s="126"/>
      <c r="H5219" s="126"/>
      <c r="I5219" s="126"/>
      <c r="J5219" s="126"/>
      <c r="K5219" s="126"/>
    </row>
    <row r="5220" spans="1:11" s="122" customFormat="1">
      <c r="A5220" s="127" t="s">
        <v>3396</v>
      </c>
      <c r="B5220" s="127">
        <v>67000</v>
      </c>
      <c r="C5220" s="127">
        <f t="shared" ref="C5220:C5283" si="192">SUM(C5219)+40000</f>
        <v>2692500</v>
      </c>
      <c r="D5220" s="129">
        <f t="shared" si="191"/>
        <v>70350</v>
      </c>
      <c r="E5220" s="130" t="s">
        <v>6398</v>
      </c>
      <c r="F5220" s="131"/>
      <c r="G5220" s="126"/>
      <c r="H5220" s="126"/>
      <c r="I5220" s="126"/>
      <c r="J5220" s="126"/>
      <c r="K5220" s="126"/>
    </row>
    <row r="5221" spans="1:11" s="122" customFormat="1">
      <c r="A5221" s="127" t="s">
        <v>3397</v>
      </c>
      <c r="B5221" s="127">
        <v>68000</v>
      </c>
      <c r="C5221" s="127">
        <f t="shared" si="192"/>
        <v>2732500</v>
      </c>
      <c r="D5221" s="129">
        <f t="shared" si="191"/>
        <v>71400</v>
      </c>
      <c r="E5221" s="130" t="s">
        <v>6398</v>
      </c>
      <c r="F5221" s="131"/>
      <c r="G5221" s="126"/>
      <c r="H5221" s="126"/>
      <c r="I5221" s="126"/>
      <c r="J5221" s="126"/>
      <c r="K5221" s="126"/>
    </row>
    <row r="5222" spans="1:11" s="122" customFormat="1">
      <c r="A5222" s="127" t="s">
        <v>3398</v>
      </c>
      <c r="B5222" s="127">
        <v>69000</v>
      </c>
      <c r="C5222" s="127">
        <f t="shared" si="192"/>
        <v>2772500</v>
      </c>
      <c r="D5222" s="129">
        <f t="shared" si="191"/>
        <v>72450</v>
      </c>
      <c r="E5222" s="130" t="s">
        <v>6398</v>
      </c>
      <c r="F5222" s="131"/>
      <c r="G5222" s="126"/>
      <c r="H5222" s="126"/>
      <c r="I5222" s="126"/>
      <c r="J5222" s="126"/>
      <c r="K5222" s="126"/>
    </row>
    <row r="5223" spans="1:11" s="122" customFormat="1">
      <c r="A5223" s="127" t="s">
        <v>3399</v>
      </c>
      <c r="B5223" s="127">
        <v>70000</v>
      </c>
      <c r="C5223" s="127">
        <f t="shared" si="192"/>
        <v>2812500</v>
      </c>
      <c r="D5223" s="129">
        <f t="shared" si="191"/>
        <v>73500</v>
      </c>
      <c r="E5223" s="130" t="s">
        <v>6398</v>
      </c>
      <c r="F5223" s="131"/>
      <c r="G5223" s="126"/>
      <c r="H5223" s="126"/>
      <c r="I5223" s="126"/>
      <c r="J5223" s="126"/>
      <c r="K5223" s="126"/>
    </row>
    <row r="5224" spans="1:11" s="122" customFormat="1">
      <c r="A5224" s="127" t="s">
        <v>3400</v>
      </c>
      <c r="B5224" s="127">
        <v>71000</v>
      </c>
      <c r="C5224" s="127">
        <f t="shared" si="192"/>
        <v>2852500</v>
      </c>
      <c r="D5224" s="129">
        <f t="shared" si="191"/>
        <v>74550</v>
      </c>
      <c r="E5224" s="130" t="s">
        <v>6398</v>
      </c>
      <c r="F5224" s="131"/>
      <c r="G5224" s="126"/>
      <c r="H5224" s="126"/>
      <c r="I5224" s="126"/>
      <c r="J5224" s="126"/>
      <c r="K5224" s="126"/>
    </row>
    <row r="5225" spans="1:11" s="122" customFormat="1">
      <c r="A5225" s="127" t="s">
        <v>3401</v>
      </c>
      <c r="B5225" s="127">
        <v>72000</v>
      </c>
      <c r="C5225" s="127">
        <f t="shared" si="192"/>
        <v>2892500</v>
      </c>
      <c r="D5225" s="129">
        <f t="shared" si="191"/>
        <v>75600</v>
      </c>
      <c r="E5225" s="130" t="s">
        <v>6398</v>
      </c>
      <c r="F5225" s="131"/>
      <c r="G5225" s="126"/>
      <c r="H5225" s="126"/>
      <c r="I5225" s="126"/>
      <c r="J5225" s="126"/>
      <c r="K5225" s="126"/>
    </row>
    <row r="5226" spans="1:11" s="122" customFormat="1">
      <c r="A5226" s="127" t="s">
        <v>3402</v>
      </c>
      <c r="B5226" s="127">
        <v>73000</v>
      </c>
      <c r="C5226" s="127">
        <f t="shared" si="192"/>
        <v>2932500</v>
      </c>
      <c r="D5226" s="129">
        <f t="shared" si="191"/>
        <v>76650</v>
      </c>
      <c r="E5226" s="130" t="s">
        <v>6398</v>
      </c>
      <c r="F5226" s="131"/>
      <c r="G5226" s="126"/>
      <c r="H5226" s="126"/>
      <c r="I5226" s="126"/>
      <c r="J5226" s="126"/>
      <c r="K5226" s="126"/>
    </row>
    <row r="5227" spans="1:11" s="122" customFormat="1">
      <c r="A5227" s="127" t="s">
        <v>3403</v>
      </c>
      <c r="B5227" s="127">
        <v>74000</v>
      </c>
      <c r="C5227" s="127">
        <f t="shared" si="192"/>
        <v>2972500</v>
      </c>
      <c r="D5227" s="129">
        <f t="shared" si="191"/>
        <v>77700</v>
      </c>
      <c r="E5227" s="130" t="s">
        <v>6398</v>
      </c>
      <c r="F5227" s="131"/>
      <c r="G5227" s="126"/>
      <c r="H5227" s="126"/>
      <c r="I5227" s="126"/>
      <c r="J5227" s="126"/>
      <c r="K5227" s="126"/>
    </row>
    <row r="5228" spans="1:11" s="122" customFormat="1">
      <c r="A5228" s="127" t="s">
        <v>3404</v>
      </c>
      <c r="B5228" s="127">
        <v>75000</v>
      </c>
      <c r="C5228" s="127">
        <f t="shared" si="192"/>
        <v>3012500</v>
      </c>
      <c r="D5228" s="129">
        <f t="shared" si="191"/>
        <v>78750</v>
      </c>
      <c r="E5228" s="130" t="s">
        <v>6398</v>
      </c>
      <c r="F5228" s="131"/>
      <c r="G5228" s="126"/>
      <c r="H5228" s="126"/>
      <c r="I5228" s="126"/>
      <c r="J5228" s="126"/>
      <c r="K5228" s="126"/>
    </row>
    <row r="5229" spans="1:11" s="122" customFormat="1">
      <c r="A5229" s="127" t="s">
        <v>3405</v>
      </c>
      <c r="B5229" s="127">
        <v>76000</v>
      </c>
      <c r="C5229" s="127">
        <f t="shared" si="192"/>
        <v>3052500</v>
      </c>
      <c r="D5229" s="129">
        <f t="shared" si="191"/>
        <v>79800</v>
      </c>
      <c r="E5229" s="130" t="s">
        <v>6398</v>
      </c>
      <c r="F5229" s="131"/>
      <c r="G5229" s="126"/>
      <c r="H5229" s="126"/>
      <c r="I5229" s="126"/>
      <c r="J5229" s="126"/>
      <c r="K5229" s="126"/>
    </row>
    <row r="5230" spans="1:11" s="122" customFormat="1">
      <c r="A5230" s="127" t="s">
        <v>3406</v>
      </c>
      <c r="B5230" s="127">
        <v>77000</v>
      </c>
      <c r="C5230" s="127">
        <f t="shared" si="192"/>
        <v>3092500</v>
      </c>
      <c r="D5230" s="129">
        <f t="shared" si="191"/>
        <v>80850</v>
      </c>
      <c r="E5230" s="130" t="s">
        <v>6398</v>
      </c>
      <c r="F5230" s="131"/>
      <c r="G5230" s="126"/>
      <c r="H5230" s="126"/>
      <c r="I5230" s="126"/>
      <c r="J5230" s="126"/>
      <c r="K5230" s="126"/>
    </row>
    <row r="5231" spans="1:11" s="122" customFormat="1">
      <c r="A5231" s="127" t="s">
        <v>3407</v>
      </c>
      <c r="B5231" s="127">
        <v>78000</v>
      </c>
      <c r="C5231" s="127">
        <f t="shared" si="192"/>
        <v>3132500</v>
      </c>
      <c r="D5231" s="129">
        <f t="shared" si="191"/>
        <v>81900</v>
      </c>
      <c r="E5231" s="130" t="s">
        <v>6398</v>
      </c>
      <c r="F5231" s="131"/>
      <c r="G5231" s="126"/>
      <c r="H5231" s="126"/>
      <c r="I5231" s="126"/>
      <c r="J5231" s="126"/>
      <c r="K5231" s="126"/>
    </row>
    <row r="5232" spans="1:11" s="122" customFormat="1">
      <c r="A5232" s="127" t="s">
        <v>3408</v>
      </c>
      <c r="B5232" s="127">
        <v>79000</v>
      </c>
      <c r="C5232" s="127">
        <f t="shared" si="192"/>
        <v>3172500</v>
      </c>
      <c r="D5232" s="129">
        <f t="shared" si="191"/>
        <v>82950</v>
      </c>
      <c r="E5232" s="130" t="s">
        <v>6398</v>
      </c>
      <c r="F5232" s="131"/>
      <c r="G5232" s="126"/>
      <c r="H5232" s="126"/>
      <c r="I5232" s="126"/>
      <c r="J5232" s="126"/>
      <c r="K5232" s="126"/>
    </row>
    <row r="5233" spans="1:11" s="122" customFormat="1">
      <c r="A5233" s="127" t="s">
        <v>3409</v>
      </c>
      <c r="B5233" s="127">
        <v>80000</v>
      </c>
      <c r="C5233" s="127">
        <f t="shared" si="192"/>
        <v>3212500</v>
      </c>
      <c r="D5233" s="129">
        <f t="shared" si="191"/>
        <v>84000</v>
      </c>
      <c r="E5233" s="130" t="s">
        <v>6398</v>
      </c>
      <c r="F5233" s="131"/>
      <c r="G5233" s="126"/>
      <c r="H5233" s="126"/>
      <c r="I5233" s="126"/>
      <c r="J5233" s="126"/>
      <c r="K5233" s="126"/>
    </row>
    <row r="5234" spans="1:11" s="122" customFormat="1">
      <c r="A5234" s="127" t="s">
        <v>3410</v>
      </c>
      <c r="B5234" s="127">
        <v>81000</v>
      </c>
      <c r="C5234" s="127">
        <f t="shared" si="192"/>
        <v>3252500</v>
      </c>
      <c r="D5234" s="129">
        <f t="shared" si="191"/>
        <v>85050</v>
      </c>
      <c r="E5234" s="130" t="s">
        <v>6398</v>
      </c>
      <c r="F5234" s="131"/>
      <c r="G5234" s="126"/>
      <c r="H5234" s="126"/>
      <c r="I5234" s="126"/>
      <c r="J5234" s="126"/>
      <c r="K5234" s="126"/>
    </row>
    <row r="5235" spans="1:11" s="122" customFormat="1">
      <c r="A5235" s="127" t="s">
        <v>3411</v>
      </c>
      <c r="B5235" s="127">
        <v>82000</v>
      </c>
      <c r="C5235" s="127">
        <f t="shared" si="192"/>
        <v>3292500</v>
      </c>
      <c r="D5235" s="129">
        <f t="shared" si="191"/>
        <v>86100</v>
      </c>
      <c r="E5235" s="130" t="s">
        <v>6398</v>
      </c>
      <c r="F5235" s="131"/>
      <c r="G5235" s="126"/>
      <c r="H5235" s="126"/>
      <c r="I5235" s="126"/>
      <c r="J5235" s="126"/>
      <c r="K5235" s="126"/>
    </row>
    <row r="5236" spans="1:11" s="122" customFormat="1">
      <c r="A5236" s="127" t="s">
        <v>3412</v>
      </c>
      <c r="B5236" s="127">
        <v>83000</v>
      </c>
      <c r="C5236" s="127">
        <f t="shared" si="192"/>
        <v>3332500</v>
      </c>
      <c r="D5236" s="129">
        <f t="shared" si="191"/>
        <v>87150</v>
      </c>
      <c r="E5236" s="130" t="s">
        <v>6398</v>
      </c>
      <c r="F5236" s="131"/>
      <c r="G5236" s="126"/>
      <c r="H5236" s="126"/>
      <c r="I5236" s="126"/>
      <c r="J5236" s="126"/>
      <c r="K5236" s="126"/>
    </row>
    <row r="5237" spans="1:11" s="122" customFormat="1">
      <c r="A5237" s="127" t="s">
        <v>3413</v>
      </c>
      <c r="B5237" s="127">
        <v>84000</v>
      </c>
      <c r="C5237" s="127">
        <f t="shared" si="192"/>
        <v>3372500</v>
      </c>
      <c r="D5237" s="129">
        <f t="shared" si="191"/>
        <v>88200</v>
      </c>
      <c r="E5237" s="130" t="s">
        <v>6398</v>
      </c>
      <c r="F5237" s="131"/>
      <c r="G5237" s="126"/>
      <c r="H5237" s="126"/>
      <c r="I5237" s="126"/>
      <c r="J5237" s="126"/>
      <c r="K5237" s="126"/>
    </row>
    <row r="5238" spans="1:11" s="122" customFormat="1">
      <c r="A5238" s="127" t="s">
        <v>3414</v>
      </c>
      <c r="B5238" s="127">
        <v>85000</v>
      </c>
      <c r="C5238" s="127">
        <f t="shared" si="192"/>
        <v>3412500</v>
      </c>
      <c r="D5238" s="129">
        <f t="shared" si="191"/>
        <v>89250</v>
      </c>
      <c r="E5238" s="130" t="s">
        <v>6398</v>
      </c>
      <c r="F5238" s="131"/>
      <c r="G5238" s="126"/>
      <c r="H5238" s="126"/>
      <c r="I5238" s="126"/>
      <c r="J5238" s="126"/>
      <c r="K5238" s="126"/>
    </row>
    <row r="5239" spans="1:11" s="122" customFormat="1">
      <c r="A5239" s="127" t="s">
        <v>3415</v>
      </c>
      <c r="B5239" s="127">
        <v>86000</v>
      </c>
      <c r="C5239" s="127">
        <f t="shared" si="192"/>
        <v>3452500</v>
      </c>
      <c r="D5239" s="129">
        <f t="shared" si="191"/>
        <v>90300</v>
      </c>
      <c r="E5239" s="130" t="s">
        <v>6398</v>
      </c>
      <c r="F5239" s="131"/>
      <c r="G5239" s="126"/>
      <c r="H5239" s="126"/>
      <c r="I5239" s="126"/>
      <c r="J5239" s="126"/>
      <c r="K5239" s="126"/>
    </row>
    <row r="5240" spans="1:11" s="122" customFormat="1">
      <c r="A5240" s="127" t="s">
        <v>3416</v>
      </c>
      <c r="B5240" s="127">
        <v>87000</v>
      </c>
      <c r="C5240" s="127">
        <f t="shared" si="192"/>
        <v>3492500</v>
      </c>
      <c r="D5240" s="129">
        <f t="shared" si="191"/>
        <v>91350</v>
      </c>
      <c r="E5240" s="130" t="s">
        <v>6398</v>
      </c>
      <c r="F5240" s="131"/>
      <c r="G5240" s="126"/>
      <c r="H5240" s="126"/>
      <c r="I5240" s="126"/>
      <c r="J5240" s="126"/>
      <c r="K5240" s="126"/>
    </row>
    <row r="5241" spans="1:11" s="122" customFormat="1">
      <c r="A5241" s="127" t="s">
        <v>3417</v>
      </c>
      <c r="B5241" s="127">
        <v>88000</v>
      </c>
      <c r="C5241" s="127">
        <f t="shared" si="192"/>
        <v>3532500</v>
      </c>
      <c r="D5241" s="129">
        <f t="shared" si="191"/>
        <v>92400</v>
      </c>
      <c r="E5241" s="130" t="s">
        <v>6398</v>
      </c>
      <c r="F5241" s="131"/>
      <c r="G5241" s="126"/>
      <c r="H5241" s="126"/>
      <c r="I5241" s="126"/>
      <c r="J5241" s="126"/>
      <c r="K5241" s="126"/>
    </row>
    <row r="5242" spans="1:11" s="122" customFormat="1">
      <c r="A5242" s="127" t="s">
        <v>3418</v>
      </c>
      <c r="B5242" s="127">
        <v>89000</v>
      </c>
      <c r="C5242" s="127">
        <f t="shared" si="192"/>
        <v>3572500</v>
      </c>
      <c r="D5242" s="129">
        <f t="shared" si="191"/>
        <v>93450</v>
      </c>
      <c r="E5242" s="130" t="s">
        <v>6398</v>
      </c>
      <c r="F5242" s="131"/>
      <c r="G5242" s="126"/>
      <c r="H5242" s="126"/>
      <c r="I5242" s="126"/>
      <c r="J5242" s="126"/>
      <c r="K5242" s="126"/>
    </row>
    <row r="5243" spans="1:11" s="122" customFormat="1">
      <c r="A5243" s="127" t="s">
        <v>3419</v>
      </c>
      <c r="B5243" s="127">
        <v>90000</v>
      </c>
      <c r="C5243" s="127">
        <f t="shared" si="192"/>
        <v>3612500</v>
      </c>
      <c r="D5243" s="129">
        <f t="shared" si="191"/>
        <v>94500</v>
      </c>
      <c r="E5243" s="130" t="s">
        <v>6398</v>
      </c>
      <c r="F5243" s="131"/>
      <c r="G5243" s="126"/>
      <c r="H5243" s="126"/>
      <c r="I5243" s="126"/>
      <c r="J5243" s="126"/>
      <c r="K5243" s="126"/>
    </row>
    <row r="5244" spans="1:11" s="122" customFormat="1">
      <c r="A5244" s="127" t="s">
        <v>3420</v>
      </c>
      <c r="B5244" s="127">
        <v>91000</v>
      </c>
      <c r="C5244" s="127">
        <f t="shared" si="192"/>
        <v>3652500</v>
      </c>
      <c r="D5244" s="129">
        <f t="shared" si="191"/>
        <v>95550</v>
      </c>
      <c r="E5244" s="130" t="s">
        <v>6398</v>
      </c>
      <c r="F5244" s="131"/>
      <c r="G5244" s="126"/>
      <c r="H5244" s="126"/>
      <c r="I5244" s="126"/>
      <c r="J5244" s="126"/>
      <c r="K5244" s="126"/>
    </row>
    <row r="5245" spans="1:11" s="122" customFormat="1">
      <c r="A5245" s="127" t="s">
        <v>3421</v>
      </c>
      <c r="B5245" s="127">
        <v>92000</v>
      </c>
      <c r="C5245" s="127">
        <f t="shared" si="192"/>
        <v>3692500</v>
      </c>
      <c r="D5245" s="129">
        <f t="shared" si="191"/>
        <v>96600</v>
      </c>
      <c r="E5245" s="130" t="s">
        <v>6398</v>
      </c>
      <c r="F5245" s="131"/>
      <c r="G5245" s="126"/>
      <c r="H5245" s="126"/>
      <c r="I5245" s="126"/>
      <c r="J5245" s="126"/>
      <c r="K5245" s="126"/>
    </row>
    <row r="5246" spans="1:11" s="122" customFormat="1">
      <c r="A5246" s="127" t="s">
        <v>3422</v>
      </c>
      <c r="B5246" s="127">
        <v>93000</v>
      </c>
      <c r="C5246" s="127">
        <f t="shared" si="192"/>
        <v>3732500</v>
      </c>
      <c r="D5246" s="129">
        <f t="shared" si="191"/>
        <v>97650</v>
      </c>
      <c r="E5246" s="130" t="s">
        <v>6398</v>
      </c>
      <c r="F5246" s="131"/>
      <c r="G5246" s="126"/>
      <c r="H5246" s="126"/>
      <c r="I5246" s="126"/>
      <c r="J5246" s="126"/>
      <c r="K5246" s="126"/>
    </row>
    <row r="5247" spans="1:11" s="122" customFormat="1">
      <c r="A5247" s="127" t="s">
        <v>3423</v>
      </c>
      <c r="B5247" s="127">
        <v>94000</v>
      </c>
      <c r="C5247" s="127">
        <f t="shared" si="192"/>
        <v>3772500</v>
      </c>
      <c r="D5247" s="129">
        <f t="shared" si="191"/>
        <v>98700</v>
      </c>
      <c r="E5247" s="130" t="s">
        <v>6398</v>
      </c>
      <c r="F5247" s="131"/>
      <c r="G5247" s="126"/>
      <c r="H5247" s="126"/>
      <c r="I5247" s="126"/>
      <c r="J5247" s="126"/>
      <c r="K5247" s="126"/>
    </row>
    <row r="5248" spans="1:11" s="122" customFormat="1">
      <c r="A5248" s="127" t="s">
        <v>3424</v>
      </c>
      <c r="B5248" s="127">
        <v>95000</v>
      </c>
      <c r="C5248" s="127">
        <f t="shared" si="192"/>
        <v>3812500</v>
      </c>
      <c r="D5248" s="129">
        <f t="shared" si="191"/>
        <v>99750</v>
      </c>
      <c r="E5248" s="130" t="s">
        <v>6398</v>
      </c>
      <c r="F5248" s="131"/>
      <c r="G5248" s="126"/>
      <c r="H5248" s="126"/>
      <c r="I5248" s="126"/>
      <c r="J5248" s="126"/>
      <c r="K5248" s="126"/>
    </row>
    <row r="5249" spans="1:11" s="122" customFormat="1">
      <c r="A5249" s="127" t="s">
        <v>3425</v>
      </c>
      <c r="B5249" s="127">
        <v>96000</v>
      </c>
      <c r="C5249" s="127">
        <f t="shared" si="192"/>
        <v>3852500</v>
      </c>
      <c r="D5249" s="129">
        <f t="shared" si="191"/>
        <v>100800</v>
      </c>
      <c r="E5249" s="130" t="s">
        <v>6398</v>
      </c>
      <c r="F5249" s="131"/>
      <c r="G5249" s="126"/>
      <c r="H5249" s="126"/>
      <c r="I5249" s="126"/>
      <c r="J5249" s="126"/>
      <c r="K5249" s="126"/>
    </row>
    <row r="5250" spans="1:11" s="122" customFormat="1">
      <c r="A5250" s="127" t="s">
        <v>3426</v>
      </c>
      <c r="B5250" s="127">
        <v>97000</v>
      </c>
      <c r="C5250" s="127">
        <f t="shared" si="192"/>
        <v>3892500</v>
      </c>
      <c r="D5250" s="129">
        <f t="shared" si="191"/>
        <v>101850</v>
      </c>
      <c r="E5250" s="130" t="s">
        <v>6398</v>
      </c>
      <c r="F5250" s="131"/>
      <c r="G5250" s="126"/>
      <c r="H5250" s="126"/>
      <c r="I5250" s="126"/>
      <c r="J5250" s="126"/>
      <c r="K5250" s="126"/>
    </row>
    <row r="5251" spans="1:11" s="122" customFormat="1">
      <c r="A5251" s="127" t="s">
        <v>3427</v>
      </c>
      <c r="B5251" s="127">
        <v>98000</v>
      </c>
      <c r="C5251" s="127">
        <f t="shared" si="192"/>
        <v>3932500</v>
      </c>
      <c r="D5251" s="129">
        <f t="shared" si="191"/>
        <v>102900</v>
      </c>
      <c r="E5251" s="130" t="s">
        <v>6398</v>
      </c>
      <c r="F5251" s="131"/>
      <c r="G5251" s="126"/>
      <c r="H5251" s="126"/>
      <c r="I5251" s="126"/>
      <c r="J5251" s="126"/>
      <c r="K5251" s="126"/>
    </row>
    <row r="5252" spans="1:11" s="122" customFormat="1">
      <c r="A5252" s="127" t="s">
        <v>3428</v>
      </c>
      <c r="B5252" s="127">
        <v>99000</v>
      </c>
      <c r="C5252" s="127">
        <f t="shared" si="192"/>
        <v>3972500</v>
      </c>
      <c r="D5252" s="129">
        <f t="shared" si="191"/>
        <v>103950</v>
      </c>
      <c r="E5252" s="130" t="s">
        <v>6398</v>
      </c>
      <c r="F5252" s="131"/>
      <c r="G5252" s="126"/>
      <c r="H5252" s="126"/>
      <c r="I5252" s="126"/>
      <c r="J5252" s="126"/>
      <c r="K5252" s="126"/>
    </row>
    <row r="5253" spans="1:11" s="122" customFormat="1">
      <c r="A5253" s="127" t="s">
        <v>3429</v>
      </c>
      <c r="B5253" s="127">
        <v>100000</v>
      </c>
      <c r="C5253" s="127">
        <f t="shared" si="192"/>
        <v>4012500</v>
      </c>
      <c r="D5253" s="129">
        <f t="shared" si="191"/>
        <v>105000</v>
      </c>
      <c r="E5253" s="130" t="s">
        <v>6398</v>
      </c>
      <c r="F5253" s="131"/>
      <c r="G5253" s="126"/>
      <c r="H5253" s="126"/>
      <c r="I5253" s="126"/>
      <c r="J5253" s="126"/>
      <c r="K5253" s="126"/>
    </row>
    <row r="5254" spans="1:11" s="122" customFormat="1">
      <c r="A5254" s="127" t="s">
        <v>3430</v>
      </c>
      <c r="B5254" s="127">
        <v>101000</v>
      </c>
      <c r="C5254" s="127">
        <f t="shared" si="192"/>
        <v>4052500</v>
      </c>
      <c r="D5254" s="129">
        <f t="shared" si="191"/>
        <v>106050</v>
      </c>
      <c r="E5254" s="130" t="s">
        <v>6398</v>
      </c>
      <c r="F5254" s="131"/>
      <c r="G5254" s="126"/>
      <c r="H5254" s="126"/>
      <c r="I5254" s="126"/>
      <c r="J5254" s="126"/>
      <c r="K5254" s="126"/>
    </row>
    <row r="5255" spans="1:11" s="122" customFormat="1">
      <c r="A5255" s="127" t="s">
        <v>3431</v>
      </c>
      <c r="B5255" s="127">
        <v>102000</v>
      </c>
      <c r="C5255" s="127">
        <f t="shared" si="192"/>
        <v>4092500</v>
      </c>
      <c r="D5255" s="129">
        <f t="shared" si="191"/>
        <v>107100</v>
      </c>
      <c r="E5255" s="130" t="s">
        <v>6398</v>
      </c>
      <c r="F5255" s="131"/>
      <c r="G5255" s="126"/>
      <c r="H5255" s="126"/>
      <c r="I5255" s="126"/>
      <c r="J5255" s="126"/>
      <c r="K5255" s="126"/>
    </row>
    <row r="5256" spans="1:11" s="122" customFormat="1">
      <c r="A5256" s="127" t="s">
        <v>3432</v>
      </c>
      <c r="B5256" s="127">
        <v>103000</v>
      </c>
      <c r="C5256" s="127">
        <f t="shared" si="192"/>
        <v>4132500</v>
      </c>
      <c r="D5256" s="129">
        <f t="shared" si="191"/>
        <v>108150</v>
      </c>
      <c r="E5256" s="130" t="s">
        <v>6398</v>
      </c>
      <c r="F5256" s="131"/>
      <c r="G5256" s="126"/>
      <c r="H5256" s="126"/>
      <c r="I5256" s="126"/>
      <c r="J5256" s="126"/>
      <c r="K5256" s="126"/>
    </row>
    <row r="5257" spans="1:11" s="122" customFormat="1">
      <c r="A5257" s="127" t="s">
        <v>3433</v>
      </c>
      <c r="B5257" s="127">
        <v>104000</v>
      </c>
      <c r="C5257" s="127">
        <f t="shared" si="192"/>
        <v>4172500</v>
      </c>
      <c r="D5257" s="129">
        <f t="shared" si="191"/>
        <v>109200</v>
      </c>
      <c r="E5257" s="130" t="s">
        <v>6398</v>
      </c>
      <c r="F5257" s="131"/>
      <c r="G5257" s="126"/>
      <c r="H5257" s="126"/>
      <c r="I5257" s="126"/>
      <c r="J5257" s="126"/>
      <c r="K5257" s="126"/>
    </row>
    <row r="5258" spans="1:11" s="122" customFormat="1">
      <c r="A5258" s="127" t="s">
        <v>3434</v>
      </c>
      <c r="B5258" s="127">
        <v>105000</v>
      </c>
      <c r="C5258" s="127">
        <f t="shared" si="192"/>
        <v>4212500</v>
      </c>
      <c r="D5258" s="129">
        <f t="shared" si="191"/>
        <v>110250</v>
      </c>
      <c r="E5258" s="130" t="s">
        <v>6398</v>
      </c>
      <c r="F5258" s="131"/>
      <c r="G5258" s="126"/>
      <c r="H5258" s="126"/>
      <c r="I5258" s="126"/>
      <c r="J5258" s="126"/>
      <c r="K5258" s="126"/>
    </row>
    <row r="5259" spans="1:11" s="122" customFormat="1">
      <c r="A5259" s="127" t="s">
        <v>3435</v>
      </c>
      <c r="B5259" s="127">
        <v>106000</v>
      </c>
      <c r="C5259" s="127">
        <f t="shared" si="192"/>
        <v>4252500</v>
      </c>
      <c r="D5259" s="129">
        <f t="shared" si="191"/>
        <v>111300</v>
      </c>
      <c r="E5259" s="130" t="s">
        <v>6398</v>
      </c>
      <c r="F5259" s="131"/>
      <c r="G5259" s="126"/>
      <c r="H5259" s="126"/>
      <c r="I5259" s="126"/>
      <c r="J5259" s="126"/>
      <c r="K5259" s="126"/>
    </row>
    <row r="5260" spans="1:11" s="122" customFormat="1">
      <c r="A5260" s="127" t="s">
        <v>3436</v>
      </c>
      <c r="B5260" s="127">
        <v>107000</v>
      </c>
      <c r="C5260" s="127">
        <f t="shared" si="192"/>
        <v>4292500</v>
      </c>
      <c r="D5260" s="129">
        <f t="shared" si="191"/>
        <v>112350</v>
      </c>
      <c r="E5260" s="130" t="s">
        <v>6398</v>
      </c>
      <c r="F5260" s="131"/>
      <c r="G5260" s="126"/>
      <c r="H5260" s="126"/>
      <c r="I5260" s="126"/>
      <c r="J5260" s="126"/>
      <c r="K5260" s="126"/>
    </row>
    <row r="5261" spans="1:11" s="122" customFormat="1">
      <c r="A5261" s="127" t="s">
        <v>3437</v>
      </c>
      <c r="B5261" s="127">
        <v>108000</v>
      </c>
      <c r="C5261" s="127">
        <f t="shared" si="192"/>
        <v>4332500</v>
      </c>
      <c r="D5261" s="129">
        <f t="shared" ref="D5261:D5324" si="193">SUM($G$2)*(B5261*0.001)</f>
        <v>113400</v>
      </c>
      <c r="E5261" s="130" t="s">
        <v>6398</v>
      </c>
      <c r="F5261" s="131"/>
      <c r="G5261" s="126"/>
      <c r="H5261" s="126"/>
      <c r="I5261" s="126"/>
      <c r="J5261" s="126"/>
      <c r="K5261" s="126"/>
    </row>
    <row r="5262" spans="1:11" s="122" customFormat="1">
      <c r="A5262" s="127" t="s">
        <v>3438</v>
      </c>
      <c r="B5262" s="127">
        <v>109000</v>
      </c>
      <c r="C5262" s="127">
        <f t="shared" si="192"/>
        <v>4372500</v>
      </c>
      <c r="D5262" s="129">
        <f t="shared" si="193"/>
        <v>114450</v>
      </c>
      <c r="E5262" s="130" t="s">
        <v>6398</v>
      </c>
      <c r="F5262" s="131"/>
      <c r="G5262" s="126"/>
      <c r="H5262" s="126"/>
      <c r="I5262" s="126"/>
      <c r="J5262" s="126"/>
      <c r="K5262" s="126"/>
    </row>
    <row r="5263" spans="1:11" s="122" customFormat="1">
      <c r="A5263" s="127" t="s">
        <v>3439</v>
      </c>
      <c r="B5263" s="127">
        <v>110000</v>
      </c>
      <c r="C5263" s="127">
        <f t="shared" si="192"/>
        <v>4412500</v>
      </c>
      <c r="D5263" s="129">
        <f t="shared" si="193"/>
        <v>115500</v>
      </c>
      <c r="E5263" s="130" t="s">
        <v>6398</v>
      </c>
      <c r="F5263" s="131"/>
      <c r="G5263" s="126"/>
      <c r="H5263" s="126"/>
      <c r="I5263" s="126"/>
      <c r="J5263" s="126"/>
      <c r="K5263" s="126"/>
    </row>
    <row r="5264" spans="1:11" s="122" customFormat="1">
      <c r="A5264" s="127" t="s">
        <v>3440</v>
      </c>
      <c r="B5264" s="127">
        <v>111000</v>
      </c>
      <c r="C5264" s="127">
        <f t="shared" si="192"/>
        <v>4452500</v>
      </c>
      <c r="D5264" s="129">
        <f t="shared" si="193"/>
        <v>116550</v>
      </c>
      <c r="E5264" s="130" t="s">
        <v>6398</v>
      </c>
      <c r="F5264" s="131"/>
      <c r="G5264" s="126"/>
      <c r="H5264" s="126"/>
      <c r="I5264" s="126"/>
      <c r="J5264" s="126"/>
      <c r="K5264" s="126"/>
    </row>
    <row r="5265" spans="1:11" s="122" customFormat="1">
      <c r="A5265" s="127" t="s">
        <v>3441</v>
      </c>
      <c r="B5265" s="127">
        <v>112000</v>
      </c>
      <c r="C5265" s="127">
        <f t="shared" si="192"/>
        <v>4492500</v>
      </c>
      <c r="D5265" s="129">
        <f t="shared" si="193"/>
        <v>117600</v>
      </c>
      <c r="E5265" s="130" t="s">
        <v>6398</v>
      </c>
      <c r="F5265" s="131"/>
      <c r="G5265" s="126"/>
      <c r="H5265" s="126"/>
      <c r="I5265" s="126"/>
      <c r="J5265" s="126"/>
      <c r="K5265" s="126"/>
    </row>
    <row r="5266" spans="1:11" s="122" customFormat="1">
      <c r="A5266" s="127" t="s">
        <v>3442</v>
      </c>
      <c r="B5266" s="127">
        <v>113000</v>
      </c>
      <c r="C5266" s="127">
        <f t="shared" si="192"/>
        <v>4532500</v>
      </c>
      <c r="D5266" s="129">
        <f t="shared" si="193"/>
        <v>118650</v>
      </c>
      <c r="E5266" s="130" t="s">
        <v>6398</v>
      </c>
      <c r="F5266" s="131"/>
      <c r="G5266" s="126"/>
      <c r="H5266" s="126"/>
      <c r="I5266" s="126"/>
      <c r="J5266" s="126"/>
      <c r="K5266" s="126"/>
    </row>
    <row r="5267" spans="1:11" s="122" customFormat="1">
      <c r="A5267" s="127" t="s">
        <v>3443</v>
      </c>
      <c r="B5267" s="127">
        <v>114000</v>
      </c>
      <c r="C5267" s="127">
        <f t="shared" si="192"/>
        <v>4572500</v>
      </c>
      <c r="D5267" s="129">
        <f t="shared" si="193"/>
        <v>119700</v>
      </c>
      <c r="E5267" s="130" t="s">
        <v>6398</v>
      </c>
      <c r="F5267" s="131"/>
      <c r="G5267" s="126"/>
      <c r="H5267" s="126"/>
      <c r="I5267" s="126"/>
      <c r="J5267" s="126"/>
      <c r="K5267" s="126"/>
    </row>
    <row r="5268" spans="1:11" s="122" customFormat="1">
      <c r="A5268" s="127" t="s">
        <v>3444</v>
      </c>
      <c r="B5268" s="127">
        <v>115000</v>
      </c>
      <c r="C5268" s="127">
        <f t="shared" si="192"/>
        <v>4612500</v>
      </c>
      <c r="D5268" s="129">
        <f t="shared" si="193"/>
        <v>120750</v>
      </c>
      <c r="E5268" s="130" t="s">
        <v>6398</v>
      </c>
      <c r="F5268" s="131"/>
      <c r="G5268" s="126"/>
      <c r="H5268" s="126"/>
      <c r="I5268" s="126"/>
      <c r="J5268" s="126"/>
      <c r="K5268" s="126"/>
    </row>
    <row r="5269" spans="1:11" s="122" customFormat="1">
      <c r="A5269" s="127" t="s">
        <v>3445</v>
      </c>
      <c r="B5269" s="127">
        <v>116000</v>
      </c>
      <c r="C5269" s="127">
        <f t="shared" si="192"/>
        <v>4652500</v>
      </c>
      <c r="D5269" s="129">
        <f t="shared" si="193"/>
        <v>121800</v>
      </c>
      <c r="E5269" s="130" t="s">
        <v>6398</v>
      </c>
      <c r="F5269" s="131"/>
      <c r="G5269" s="126"/>
      <c r="H5269" s="126"/>
      <c r="I5269" s="126"/>
      <c r="J5269" s="126"/>
      <c r="K5269" s="126"/>
    </row>
    <row r="5270" spans="1:11" s="122" customFormat="1">
      <c r="A5270" s="127" t="s">
        <v>3446</v>
      </c>
      <c r="B5270" s="127">
        <v>117000</v>
      </c>
      <c r="C5270" s="127">
        <f t="shared" si="192"/>
        <v>4692500</v>
      </c>
      <c r="D5270" s="129">
        <f t="shared" si="193"/>
        <v>122850</v>
      </c>
      <c r="E5270" s="130" t="s">
        <v>6398</v>
      </c>
      <c r="F5270" s="143"/>
      <c r="G5270" s="126"/>
      <c r="H5270" s="126"/>
      <c r="I5270" s="126"/>
      <c r="J5270" s="126"/>
      <c r="K5270" s="126"/>
    </row>
    <row r="5271" spans="1:11" s="122" customFormat="1">
      <c r="A5271" s="127" t="s">
        <v>3447</v>
      </c>
      <c r="B5271" s="127">
        <v>118000</v>
      </c>
      <c r="C5271" s="127">
        <f t="shared" si="192"/>
        <v>4732500</v>
      </c>
      <c r="D5271" s="129">
        <f t="shared" si="193"/>
        <v>123900</v>
      </c>
      <c r="E5271" s="130" t="s">
        <v>6398</v>
      </c>
      <c r="F5271" s="143"/>
      <c r="G5271" s="126"/>
      <c r="H5271" s="126"/>
      <c r="I5271" s="126"/>
      <c r="J5271" s="126"/>
      <c r="K5271" s="126"/>
    </row>
    <row r="5272" spans="1:11" s="122" customFormat="1">
      <c r="A5272" s="127" t="s">
        <v>3448</v>
      </c>
      <c r="B5272" s="127">
        <v>119000</v>
      </c>
      <c r="C5272" s="127">
        <f t="shared" si="192"/>
        <v>4772500</v>
      </c>
      <c r="D5272" s="129">
        <f t="shared" si="193"/>
        <v>124950</v>
      </c>
      <c r="E5272" s="130" t="s">
        <v>6398</v>
      </c>
      <c r="F5272" s="143"/>
      <c r="G5272" s="126"/>
      <c r="H5272" s="126"/>
      <c r="I5272" s="126"/>
      <c r="J5272" s="126"/>
      <c r="K5272" s="126"/>
    </row>
    <row r="5273" spans="1:11" s="122" customFormat="1">
      <c r="A5273" s="127" t="s">
        <v>3449</v>
      </c>
      <c r="B5273" s="127">
        <v>120000</v>
      </c>
      <c r="C5273" s="127">
        <f t="shared" si="192"/>
        <v>4812500</v>
      </c>
      <c r="D5273" s="129">
        <f t="shared" si="193"/>
        <v>126000</v>
      </c>
      <c r="E5273" s="130" t="s">
        <v>6398</v>
      </c>
      <c r="F5273" s="143"/>
      <c r="G5273" s="126"/>
      <c r="H5273" s="126"/>
      <c r="I5273" s="126"/>
      <c r="J5273" s="126"/>
      <c r="K5273" s="126"/>
    </row>
    <row r="5274" spans="1:11" s="122" customFormat="1">
      <c r="A5274" s="127" t="s">
        <v>3450</v>
      </c>
      <c r="B5274" s="127">
        <v>121000</v>
      </c>
      <c r="C5274" s="127">
        <f t="shared" si="192"/>
        <v>4852500</v>
      </c>
      <c r="D5274" s="129">
        <f t="shared" si="193"/>
        <v>127050</v>
      </c>
      <c r="E5274" s="130" t="s">
        <v>6398</v>
      </c>
      <c r="F5274" s="143"/>
      <c r="G5274" s="126"/>
      <c r="H5274" s="126"/>
      <c r="I5274" s="126"/>
      <c r="J5274" s="126"/>
      <c r="K5274" s="126"/>
    </row>
    <row r="5275" spans="1:11" s="122" customFormat="1">
      <c r="A5275" s="127" t="s">
        <v>3451</v>
      </c>
      <c r="B5275" s="127">
        <v>122000</v>
      </c>
      <c r="C5275" s="127">
        <f t="shared" si="192"/>
        <v>4892500</v>
      </c>
      <c r="D5275" s="129">
        <f t="shared" si="193"/>
        <v>128100</v>
      </c>
      <c r="E5275" s="130" t="s">
        <v>6398</v>
      </c>
      <c r="F5275" s="143"/>
      <c r="G5275" s="126"/>
      <c r="H5275" s="126"/>
      <c r="I5275" s="126"/>
      <c r="J5275" s="126"/>
      <c r="K5275" s="126"/>
    </row>
    <row r="5276" spans="1:11" s="122" customFormat="1">
      <c r="A5276" s="127" t="s">
        <v>3452</v>
      </c>
      <c r="B5276" s="127">
        <v>123000</v>
      </c>
      <c r="C5276" s="127">
        <f t="shared" si="192"/>
        <v>4932500</v>
      </c>
      <c r="D5276" s="129">
        <f t="shared" si="193"/>
        <v>129150</v>
      </c>
      <c r="E5276" s="130" t="s">
        <v>6398</v>
      </c>
      <c r="F5276" s="143"/>
      <c r="G5276" s="126"/>
      <c r="H5276" s="126"/>
      <c r="I5276" s="126"/>
      <c r="J5276" s="126"/>
      <c r="K5276" s="126"/>
    </row>
    <row r="5277" spans="1:11" s="122" customFormat="1">
      <c r="A5277" s="127" t="s">
        <v>3453</v>
      </c>
      <c r="B5277" s="127">
        <v>124000</v>
      </c>
      <c r="C5277" s="127">
        <f t="shared" si="192"/>
        <v>4972500</v>
      </c>
      <c r="D5277" s="129">
        <f t="shared" si="193"/>
        <v>130200</v>
      </c>
      <c r="E5277" s="130" t="s">
        <v>6398</v>
      </c>
      <c r="F5277" s="143"/>
      <c r="G5277" s="126"/>
      <c r="H5277" s="126"/>
      <c r="I5277" s="126"/>
      <c r="J5277" s="126"/>
      <c r="K5277" s="126"/>
    </row>
    <row r="5278" spans="1:11" s="122" customFormat="1">
      <c r="A5278" s="127" t="s">
        <v>3454</v>
      </c>
      <c r="B5278" s="127">
        <v>125000</v>
      </c>
      <c r="C5278" s="127">
        <f t="shared" si="192"/>
        <v>5012500</v>
      </c>
      <c r="D5278" s="129">
        <f t="shared" si="193"/>
        <v>131250</v>
      </c>
      <c r="E5278" s="130" t="s">
        <v>6398</v>
      </c>
      <c r="F5278" s="143"/>
      <c r="G5278" s="126"/>
      <c r="H5278" s="126"/>
      <c r="I5278" s="126"/>
      <c r="J5278" s="126"/>
      <c r="K5278" s="126"/>
    </row>
    <row r="5279" spans="1:11" s="122" customFormat="1">
      <c r="A5279" s="127" t="s">
        <v>3455</v>
      </c>
      <c r="B5279" s="127">
        <v>126000</v>
      </c>
      <c r="C5279" s="127">
        <f t="shared" si="192"/>
        <v>5052500</v>
      </c>
      <c r="D5279" s="129">
        <f t="shared" si="193"/>
        <v>132300</v>
      </c>
      <c r="E5279" s="130" t="s">
        <v>6398</v>
      </c>
      <c r="F5279" s="143"/>
      <c r="G5279" s="126"/>
      <c r="H5279" s="126"/>
      <c r="I5279" s="126"/>
      <c r="J5279" s="126"/>
      <c r="K5279" s="126"/>
    </row>
    <row r="5280" spans="1:11" s="122" customFormat="1">
      <c r="A5280" s="127" t="s">
        <v>3456</v>
      </c>
      <c r="B5280" s="127">
        <v>127000</v>
      </c>
      <c r="C5280" s="127">
        <f t="shared" si="192"/>
        <v>5092500</v>
      </c>
      <c r="D5280" s="129">
        <f t="shared" si="193"/>
        <v>133350</v>
      </c>
      <c r="E5280" s="130" t="s">
        <v>6398</v>
      </c>
      <c r="F5280" s="143"/>
      <c r="G5280" s="126"/>
      <c r="H5280" s="126"/>
      <c r="I5280" s="126"/>
      <c r="J5280" s="126"/>
      <c r="K5280" s="126"/>
    </row>
    <row r="5281" spans="1:11" s="122" customFormat="1">
      <c r="A5281" s="127" t="s">
        <v>3457</v>
      </c>
      <c r="B5281" s="127">
        <v>128000</v>
      </c>
      <c r="C5281" s="127">
        <f t="shared" si="192"/>
        <v>5132500</v>
      </c>
      <c r="D5281" s="129">
        <f t="shared" si="193"/>
        <v>134400</v>
      </c>
      <c r="E5281" s="130" t="s">
        <v>6398</v>
      </c>
      <c r="F5281" s="143"/>
      <c r="G5281" s="126"/>
      <c r="H5281" s="126"/>
      <c r="I5281" s="126"/>
      <c r="J5281" s="126"/>
      <c r="K5281" s="126"/>
    </row>
    <row r="5282" spans="1:11" s="122" customFormat="1">
      <c r="A5282" s="127" t="s">
        <v>3458</v>
      </c>
      <c r="B5282" s="127">
        <v>129000</v>
      </c>
      <c r="C5282" s="127">
        <f t="shared" si="192"/>
        <v>5172500</v>
      </c>
      <c r="D5282" s="129">
        <f t="shared" si="193"/>
        <v>135450</v>
      </c>
      <c r="E5282" s="130" t="s">
        <v>6398</v>
      </c>
      <c r="F5282" s="143"/>
      <c r="G5282" s="126"/>
      <c r="H5282" s="126"/>
      <c r="I5282" s="126"/>
      <c r="J5282" s="126"/>
      <c r="K5282" s="126"/>
    </row>
    <row r="5283" spans="1:11" s="122" customFormat="1">
      <c r="A5283" s="127" t="s">
        <v>3459</v>
      </c>
      <c r="B5283" s="127">
        <v>130000</v>
      </c>
      <c r="C5283" s="127">
        <f t="shared" si="192"/>
        <v>5212500</v>
      </c>
      <c r="D5283" s="129">
        <f t="shared" si="193"/>
        <v>136500</v>
      </c>
      <c r="E5283" s="130" t="s">
        <v>6398</v>
      </c>
      <c r="F5283" s="143"/>
      <c r="G5283" s="126"/>
      <c r="H5283" s="126"/>
      <c r="I5283" s="126"/>
      <c r="J5283" s="126"/>
      <c r="K5283" s="126"/>
    </row>
    <row r="5284" spans="1:11" s="143" customFormat="1">
      <c r="A5284" s="127" t="s">
        <v>3460</v>
      </c>
      <c r="B5284" s="127">
        <v>131000</v>
      </c>
      <c r="C5284" s="127">
        <f t="shared" ref="C5284:C5347" si="194">SUM(C5283)+40000</f>
        <v>5252500</v>
      </c>
      <c r="D5284" s="129">
        <f t="shared" si="193"/>
        <v>137550</v>
      </c>
      <c r="E5284" s="130" t="s">
        <v>6398</v>
      </c>
      <c r="F5284" s="126"/>
      <c r="G5284" s="126"/>
      <c r="H5284" s="126"/>
      <c r="I5284" s="126"/>
      <c r="J5284" s="126"/>
      <c r="K5284" s="126"/>
    </row>
    <row r="5285" spans="1:11" s="143" customFormat="1">
      <c r="A5285" s="127" t="s">
        <v>3461</v>
      </c>
      <c r="B5285" s="127">
        <v>132000</v>
      </c>
      <c r="C5285" s="127">
        <f t="shared" si="194"/>
        <v>5292500</v>
      </c>
      <c r="D5285" s="129">
        <f t="shared" si="193"/>
        <v>138600</v>
      </c>
      <c r="E5285" s="130" t="s">
        <v>6398</v>
      </c>
      <c r="F5285" s="126"/>
      <c r="G5285" s="126"/>
      <c r="H5285" s="126"/>
      <c r="I5285" s="126"/>
      <c r="J5285" s="126"/>
      <c r="K5285" s="126"/>
    </row>
    <row r="5286" spans="1:11" s="143" customFormat="1">
      <c r="A5286" s="127" t="s">
        <v>3462</v>
      </c>
      <c r="B5286" s="127">
        <v>133000</v>
      </c>
      <c r="C5286" s="127">
        <f t="shared" si="194"/>
        <v>5332500</v>
      </c>
      <c r="D5286" s="129">
        <f t="shared" si="193"/>
        <v>139650</v>
      </c>
      <c r="E5286" s="130" t="s">
        <v>6398</v>
      </c>
      <c r="F5286" s="126"/>
      <c r="G5286" s="126"/>
      <c r="H5286" s="126"/>
      <c r="I5286" s="126"/>
      <c r="J5286" s="126"/>
      <c r="K5286" s="126"/>
    </row>
    <row r="5287" spans="1:11" s="143" customFormat="1">
      <c r="A5287" s="127" t="s">
        <v>3463</v>
      </c>
      <c r="B5287" s="127">
        <v>134000</v>
      </c>
      <c r="C5287" s="127">
        <f t="shared" si="194"/>
        <v>5372500</v>
      </c>
      <c r="D5287" s="129">
        <f t="shared" si="193"/>
        <v>140700</v>
      </c>
      <c r="E5287" s="130" t="s">
        <v>6398</v>
      </c>
      <c r="F5287" s="126"/>
      <c r="G5287" s="126"/>
      <c r="H5287" s="126"/>
      <c r="I5287" s="126"/>
      <c r="J5287" s="126"/>
      <c r="K5287" s="126"/>
    </row>
    <row r="5288" spans="1:11" s="143" customFormat="1">
      <c r="A5288" s="127" t="s">
        <v>3464</v>
      </c>
      <c r="B5288" s="127">
        <v>135000</v>
      </c>
      <c r="C5288" s="127">
        <f t="shared" si="194"/>
        <v>5412500</v>
      </c>
      <c r="D5288" s="129">
        <f t="shared" si="193"/>
        <v>141750</v>
      </c>
      <c r="E5288" s="130" t="s">
        <v>6398</v>
      </c>
      <c r="F5288" s="126"/>
      <c r="G5288" s="126"/>
      <c r="H5288" s="126"/>
      <c r="I5288" s="126"/>
      <c r="J5288" s="126"/>
      <c r="K5288" s="126"/>
    </row>
    <row r="5289" spans="1:11" s="143" customFormat="1">
      <c r="A5289" s="127" t="s">
        <v>3465</v>
      </c>
      <c r="B5289" s="127">
        <v>136000</v>
      </c>
      <c r="C5289" s="127">
        <f t="shared" si="194"/>
        <v>5452500</v>
      </c>
      <c r="D5289" s="129">
        <f t="shared" si="193"/>
        <v>142800</v>
      </c>
      <c r="E5289" s="130" t="s">
        <v>6398</v>
      </c>
      <c r="F5289" s="126"/>
      <c r="G5289" s="126"/>
      <c r="H5289" s="126"/>
      <c r="I5289" s="126"/>
      <c r="J5289" s="126"/>
      <c r="K5289" s="126"/>
    </row>
    <row r="5290" spans="1:11" s="143" customFormat="1">
      <c r="A5290" s="127" t="s">
        <v>3466</v>
      </c>
      <c r="B5290" s="127">
        <v>137000</v>
      </c>
      <c r="C5290" s="127">
        <f t="shared" si="194"/>
        <v>5492500</v>
      </c>
      <c r="D5290" s="129">
        <f t="shared" si="193"/>
        <v>143850</v>
      </c>
      <c r="E5290" s="130" t="s">
        <v>6398</v>
      </c>
      <c r="F5290" s="126"/>
      <c r="G5290" s="126"/>
      <c r="H5290" s="126"/>
      <c r="I5290" s="126"/>
      <c r="J5290" s="126"/>
      <c r="K5290" s="126"/>
    </row>
    <row r="5291" spans="1:11" s="143" customFormat="1">
      <c r="A5291" s="127" t="s">
        <v>3467</v>
      </c>
      <c r="B5291" s="127">
        <v>138000</v>
      </c>
      <c r="C5291" s="127">
        <f t="shared" si="194"/>
        <v>5532500</v>
      </c>
      <c r="D5291" s="129">
        <f t="shared" si="193"/>
        <v>144900</v>
      </c>
      <c r="E5291" s="130" t="s">
        <v>6398</v>
      </c>
      <c r="F5291" s="126"/>
      <c r="G5291" s="126"/>
      <c r="H5291" s="126"/>
      <c r="I5291" s="126"/>
      <c r="J5291" s="126"/>
      <c r="K5291" s="126"/>
    </row>
    <row r="5292" spans="1:11" s="143" customFormat="1">
      <c r="A5292" s="127" t="s">
        <v>3468</v>
      </c>
      <c r="B5292" s="127">
        <v>139000</v>
      </c>
      <c r="C5292" s="127">
        <f t="shared" si="194"/>
        <v>5572500</v>
      </c>
      <c r="D5292" s="129">
        <f t="shared" si="193"/>
        <v>145950</v>
      </c>
      <c r="E5292" s="130" t="s">
        <v>6398</v>
      </c>
      <c r="F5292" s="126"/>
      <c r="G5292" s="126"/>
      <c r="H5292" s="126"/>
      <c r="I5292" s="126"/>
      <c r="J5292" s="126"/>
      <c r="K5292" s="126"/>
    </row>
    <row r="5293" spans="1:11" s="143" customFormat="1">
      <c r="A5293" s="127" t="s">
        <v>3469</v>
      </c>
      <c r="B5293" s="127">
        <v>140000</v>
      </c>
      <c r="C5293" s="127">
        <f t="shared" si="194"/>
        <v>5612500</v>
      </c>
      <c r="D5293" s="129">
        <f t="shared" si="193"/>
        <v>147000</v>
      </c>
      <c r="E5293" s="130" t="s">
        <v>6398</v>
      </c>
      <c r="F5293" s="126"/>
      <c r="G5293" s="126"/>
      <c r="H5293" s="126"/>
      <c r="I5293" s="126"/>
      <c r="J5293" s="126"/>
      <c r="K5293" s="126"/>
    </row>
    <row r="5294" spans="1:11" s="143" customFormat="1">
      <c r="A5294" s="127" t="s">
        <v>3470</v>
      </c>
      <c r="B5294" s="127">
        <v>141000</v>
      </c>
      <c r="C5294" s="127">
        <f t="shared" si="194"/>
        <v>5652500</v>
      </c>
      <c r="D5294" s="129">
        <f t="shared" si="193"/>
        <v>148050</v>
      </c>
      <c r="E5294" s="130" t="s">
        <v>6398</v>
      </c>
      <c r="F5294" s="126"/>
      <c r="G5294" s="126"/>
      <c r="H5294" s="126"/>
      <c r="I5294" s="126"/>
      <c r="J5294" s="126"/>
      <c r="K5294" s="126"/>
    </row>
    <row r="5295" spans="1:11" s="143" customFormat="1">
      <c r="A5295" s="127" t="s">
        <v>3471</v>
      </c>
      <c r="B5295" s="127">
        <v>142000</v>
      </c>
      <c r="C5295" s="127">
        <f t="shared" si="194"/>
        <v>5692500</v>
      </c>
      <c r="D5295" s="129">
        <f t="shared" si="193"/>
        <v>149100</v>
      </c>
      <c r="E5295" s="130" t="s">
        <v>6398</v>
      </c>
      <c r="F5295" s="126"/>
      <c r="G5295" s="126"/>
      <c r="H5295" s="126"/>
      <c r="I5295" s="126"/>
      <c r="J5295" s="126"/>
      <c r="K5295" s="126"/>
    </row>
    <row r="5296" spans="1:11" s="143" customFormat="1">
      <c r="A5296" s="127" t="s">
        <v>3472</v>
      </c>
      <c r="B5296" s="127">
        <v>143000</v>
      </c>
      <c r="C5296" s="127">
        <f t="shared" si="194"/>
        <v>5732500</v>
      </c>
      <c r="D5296" s="129">
        <f t="shared" si="193"/>
        <v>150150</v>
      </c>
      <c r="E5296" s="130" t="s">
        <v>6398</v>
      </c>
      <c r="F5296" s="126"/>
      <c r="G5296" s="126"/>
      <c r="H5296" s="126"/>
      <c r="I5296" s="126"/>
      <c r="J5296" s="126"/>
      <c r="K5296" s="126"/>
    </row>
    <row r="5297" spans="1:11" s="143" customFormat="1">
      <c r="A5297" s="127" t="s">
        <v>3473</v>
      </c>
      <c r="B5297" s="127">
        <v>144000</v>
      </c>
      <c r="C5297" s="127">
        <f t="shared" si="194"/>
        <v>5772500</v>
      </c>
      <c r="D5297" s="129">
        <f t="shared" si="193"/>
        <v>151200</v>
      </c>
      <c r="E5297" s="130" t="s">
        <v>6398</v>
      </c>
      <c r="F5297" s="126"/>
      <c r="G5297" s="126"/>
      <c r="H5297" s="126"/>
      <c r="I5297" s="126"/>
      <c r="J5297" s="126"/>
      <c r="K5297" s="126"/>
    </row>
    <row r="5298" spans="1:11" s="143" customFormat="1">
      <c r="A5298" s="127" t="s">
        <v>3474</v>
      </c>
      <c r="B5298" s="127">
        <v>145000</v>
      </c>
      <c r="C5298" s="127">
        <f t="shared" si="194"/>
        <v>5812500</v>
      </c>
      <c r="D5298" s="129">
        <f t="shared" si="193"/>
        <v>152250</v>
      </c>
      <c r="E5298" s="130" t="s">
        <v>6398</v>
      </c>
      <c r="F5298" s="126"/>
      <c r="G5298" s="126"/>
      <c r="H5298" s="126"/>
      <c r="I5298" s="126"/>
      <c r="J5298" s="126"/>
      <c r="K5298" s="126"/>
    </row>
    <row r="5299" spans="1:11" s="143" customFormat="1">
      <c r="A5299" s="127" t="s">
        <v>3475</v>
      </c>
      <c r="B5299" s="127">
        <v>146000</v>
      </c>
      <c r="C5299" s="127">
        <f t="shared" si="194"/>
        <v>5852500</v>
      </c>
      <c r="D5299" s="129">
        <f t="shared" si="193"/>
        <v>153300</v>
      </c>
      <c r="E5299" s="130" t="s">
        <v>6398</v>
      </c>
      <c r="F5299" s="126"/>
      <c r="G5299" s="126"/>
      <c r="H5299" s="126"/>
      <c r="I5299" s="126"/>
      <c r="J5299" s="126"/>
      <c r="K5299" s="126"/>
    </row>
    <row r="5300" spans="1:11" s="143" customFormat="1">
      <c r="A5300" s="127" t="s">
        <v>3476</v>
      </c>
      <c r="B5300" s="127">
        <v>147000</v>
      </c>
      <c r="C5300" s="127">
        <f t="shared" si="194"/>
        <v>5892500</v>
      </c>
      <c r="D5300" s="129">
        <f t="shared" si="193"/>
        <v>154350</v>
      </c>
      <c r="E5300" s="130" t="s">
        <v>6398</v>
      </c>
      <c r="F5300" s="126"/>
      <c r="G5300" s="126"/>
      <c r="H5300" s="126"/>
      <c r="I5300" s="126"/>
      <c r="J5300" s="126"/>
      <c r="K5300" s="126"/>
    </row>
    <row r="5301" spans="1:11" s="143" customFormat="1">
      <c r="A5301" s="127" t="s">
        <v>3477</v>
      </c>
      <c r="B5301" s="127">
        <v>148000</v>
      </c>
      <c r="C5301" s="127">
        <f t="shared" si="194"/>
        <v>5932500</v>
      </c>
      <c r="D5301" s="129">
        <f t="shared" si="193"/>
        <v>155400</v>
      </c>
      <c r="E5301" s="130" t="s">
        <v>6398</v>
      </c>
      <c r="F5301" s="126"/>
      <c r="G5301" s="126"/>
      <c r="H5301" s="126"/>
      <c r="I5301" s="126"/>
      <c r="J5301" s="126"/>
      <c r="K5301" s="126"/>
    </row>
    <row r="5302" spans="1:11" s="143" customFormat="1">
      <c r="A5302" s="127" t="s">
        <v>3478</v>
      </c>
      <c r="B5302" s="127">
        <v>149000</v>
      </c>
      <c r="C5302" s="127">
        <f t="shared" si="194"/>
        <v>5972500</v>
      </c>
      <c r="D5302" s="129">
        <f t="shared" si="193"/>
        <v>156450</v>
      </c>
      <c r="E5302" s="130" t="s">
        <v>6398</v>
      </c>
      <c r="F5302" s="126"/>
      <c r="G5302" s="126"/>
      <c r="H5302" s="126"/>
      <c r="I5302" s="126"/>
      <c r="J5302" s="126"/>
      <c r="K5302" s="126"/>
    </row>
    <row r="5303" spans="1:11" s="143" customFormat="1">
      <c r="A5303" s="127" t="s">
        <v>3479</v>
      </c>
      <c r="B5303" s="127">
        <v>150000</v>
      </c>
      <c r="C5303" s="127">
        <f t="shared" si="194"/>
        <v>6012500</v>
      </c>
      <c r="D5303" s="129">
        <f t="shared" si="193"/>
        <v>157500</v>
      </c>
      <c r="E5303" s="130" t="s">
        <v>6398</v>
      </c>
      <c r="F5303" s="126"/>
      <c r="G5303" s="126"/>
      <c r="H5303" s="126"/>
      <c r="I5303" s="126"/>
      <c r="J5303" s="126"/>
      <c r="K5303" s="126"/>
    </row>
    <row r="5304" spans="1:11" s="143" customFormat="1">
      <c r="A5304" s="127" t="s">
        <v>3480</v>
      </c>
      <c r="B5304" s="127">
        <v>151000</v>
      </c>
      <c r="C5304" s="127">
        <f t="shared" si="194"/>
        <v>6052500</v>
      </c>
      <c r="D5304" s="129">
        <f t="shared" si="193"/>
        <v>158550</v>
      </c>
      <c r="E5304" s="130" t="s">
        <v>6398</v>
      </c>
      <c r="F5304" s="126"/>
      <c r="G5304" s="126"/>
      <c r="H5304" s="126"/>
      <c r="I5304" s="126"/>
      <c r="J5304" s="126"/>
      <c r="K5304" s="126"/>
    </row>
    <row r="5305" spans="1:11" s="143" customFormat="1">
      <c r="A5305" s="127" t="s">
        <v>3481</v>
      </c>
      <c r="B5305" s="127">
        <v>152000</v>
      </c>
      <c r="C5305" s="127">
        <f t="shared" si="194"/>
        <v>6092500</v>
      </c>
      <c r="D5305" s="129">
        <f t="shared" si="193"/>
        <v>159600</v>
      </c>
      <c r="E5305" s="130" t="s">
        <v>6398</v>
      </c>
      <c r="F5305" s="126"/>
      <c r="G5305" s="126"/>
      <c r="H5305" s="126"/>
      <c r="I5305" s="126"/>
      <c r="J5305" s="126"/>
      <c r="K5305" s="126"/>
    </row>
    <row r="5306" spans="1:11" s="143" customFormat="1">
      <c r="A5306" s="127" t="s">
        <v>3482</v>
      </c>
      <c r="B5306" s="127">
        <v>153000</v>
      </c>
      <c r="C5306" s="127">
        <f t="shared" si="194"/>
        <v>6132500</v>
      </c>
      <c r="D5306" s="129">
        <f t="shared" si="193"/>
        <v>160650</v>
      </c>
      <c r="E5306" s="130" t="s">
        <v>6398</v>
      </c>
      <c r="F5306" s="126"/>
      <c r="G5306" s="126"/>
      <c r="H5306" s="126"/>
      <c r="I5306" s="126"/>
      <c r="J5306" s="126"/>
      <c r="K5306" s="126"/>
    </row>
    <row r="5307" spans="1:11" s="143" customFormat="1">
      <c r="A5307" s="127" t="s">
        <v>3483</v>
      </c>
      <c r="B5307" s="127">
        <v>154000</v>
      </c>
      <c r="C5307" s="127">
        <f t="shared" si="194"/>
        <v>6172500</v>
      </c>
      <c r="D5307" s="129">
        <f t="shared" si="193"/>
        <v>161700</v>
      </c>
      <c r="E5307" s="130" t="s">
        <v>6398</v>
      </c>
      <c r="F5307" s="126"/>
      <c r="G5307" s="126"/>
      <c r="H5307" s="126"/>
      <c r="I5307" s="126"/>
      <c r="J5307" s="126"/>
      <c r="K5307" s="126"/>
    </row>
    <row r="5308" spans="1:11" s="143" customFormat="1">
      <c r="A5308" s="127" t="s">
        <v>3484</v>
      </c>
      <c r="B5308" s="127">
        <v>155000</v>
      </c>
      <c r="C5308" s="127">
        <f t="shared" si="194"/>
        <v>6212500</v>
      </c>
      <c r="D5308" s="129">
        <f t="shared" si="193"/>
        <v>162750</v>
      </c>
      <c r="E5308" s="130" t="s">
        <v>6398</v>
      </c>
      <c r="F5308" s="126"/>
      <c r="G5308" s="126"/>
      <c r="H5308" s="126"/>
      <c r="I5308" s="126"/>
      <c r="J5308" s="126"/>
      <c r="K5308" s="126"/>
    </row>
    <row r="5309" spans="1:11" s="143" customFormat="1">
      <c r="A5309" s="127" t="s">
        <v>3485</v>
      </c>
      <c r="B5309" s="127">
        <v>156000</v>
      </c>
      <c r="C5309" s="127">
        <f t="shared" si="194"/>
        <v>6252500</v>
      </c>
      <c r="D5309" s="129">
        <f t="shared" si="193"/>
        <v>163800</v>
      </c>
      <c r="E5309" s="130" t="s">
        <v>6398</v>
      </c>
      <c r="F5309" s="126"/>
      <c r="G5309" s="126"/>
      <c r="H5309" s="126"/>
      <c r="I5309" s="126"/>
      <c r="J5309" s="126"/>
      <c r="K5309" s="126"/>
    </row>
    <row r="5310" spans="1:11" s="143" customFormat="1">
      <c r="A5310" s="127" t="s">
        <v>3486</v>
      </c>
      <c r="B5310" s="127">
        <v>157000</v>
      </c>
      <c r="C5310" s="127">
        <f t="shared" si="194"/>
        <v>6292500</v>
      </c>
      <c r="D5310" s="129">
        <f t="shared" si="193"/>
        <v>164850</v>
      </c>
      <c r="E5310" s="130" t="s">
        <v>6398</v>
      </c>
      <c r="F5310" s="126"/>
      <c r="G5310" s="126"/>
      <c r="H5310" s="126"/>
      <c r="I5310" s="126"/>
      <c r="J5310" s="126"/>
      <c r="K5310" s="126"/>
    </row>
    <row r="5311" spans="1:11" s="143" customFormat="1">
      <c r="A5311" s="127" t="s">
        <v>3487</v>
      </c>
      <c r="B5311" s="127">
        <v>158000</v>
      </c>
      <c r="C5311" s="127">
        <f t="shared" si="194"/>
        <v>6332500</v>
      </c>
      <c r="D5311" s="129">
        <f t="shared" si="193"/>
        <v>165900</v>
      </c>
      <c r="E5311" s="130" t="s">
        <v>6398</v>
      </c>
      <c r="F5311" s="126"/>
      <c r="G5311" s="126"/>
      <c r="H5311" s="126"/>
      <c r="I5311" s="126"/>
      <c r="J5311" s="126"/>
      <c r="K5311" s="126"/>
    </row>
    <row r="5312" spans="1:11" s="143" customFormat="1">
      <c r="A5312" s="127" t="s">
        <v>3488</v>
      </c>
      <c r="B5312" s="127">
        <v>159000</v>
      </c>
      <c r="C5312" s="127">
        <f t="shared" si="194"/>
        <v>6372500</v>
      </c>
      <c r="D5312" s="129">
        <f t="shared" si="193"/>
        <v>166950</v>
      </c>
      <c r="E5312" s="130" t="s">
        <v>6398</v>
      </c>
      <c r="F5312" s="126"/>
      <c r="G5312" s="126"/>
      <c r="H5312" s="126"/>
      <c r="I5312" s="126"/>
      <c r="J5312" s="126"/>
      <c r="K5312" s="126"/>
    </row>
    <row r="5313" spans="1:11" s="143" customFormat="1">
      <c r="A5313" s="127" t="s">
        <v>3489</v>
      </c>
      <c r="B5313" s="127">
        <v>160000</v>
      </c>
      <c r="C5313" s="127">
        <f t="shared" si="194"/>
        <v>6412500</v>
      </c>
      <c r="D5313" s="129">
        <f t="shared" si="193"/>
        <v>168000</v>
      </c>
      <c r="E5313" s="130" t="s">
        <v>6398</v>
      </c>
      <c r="F5313" s="126"/>
      <c r="G5313" s="126"/>
      <c r="H5313" s="126"/>
      <c r="I5313" s="126"/>
      <c r="J5313" s="126"/>
      <c r="K5313" s="126"/>
    </row>
    <row r="5314" spans="1:11" s="143" customFormat="1">
      <c r="A5314" s="127" t="s">
        <v>3490</v>
      </c>
      <c r="B5314" s="127">
        <v>161000</v>
      </c>
      <c r="C5314" s="127">
        <f t="shared" si="194"/>
        <v>6452500</v>
      </c>
      <c r="D5314" s="129">
        <f t="shared" si="193"/>
        <v>169050</v>
      </c>
      <c r="E5314" s="130" t="s">
        <v>6398</v>
      </c>
      <c r="F5314" s="126"/>
      <c r="G5314" s="126"/>
      <c r="H5314" s="126"/>
      <c r="I5314" s="126"/>
      <c r="J5314" s="126"/>
      <c r="K5314" s="126"/>
    </row>
    <row r="5315" spans="1:11" s="143" customFormat="1">
      <c r="A5315" s="127" t="s">
        <v>3491</v>
      </c>
      <c r="B5315" s="127">
        <v>162000</v>
      </c>
      <c r="C5315" s="127">
        <f t="shared" si="194"/>
        <v>6492500</v>
      </c>
      <c r="D5315" s="129">
        <f t="shared" si="193"/>
        <v>170100</v>
      </c>
      <c r="E5315" s="130" t="s">
        <v>6398</v>
      </c>
      <c r="F5315" s="126"/>
      <c r="G5315" s="126"/>
      <c r="H5315" s="126"/>
      <c r="I5315" s="126"/>
      <c r="J5315" s="126"/>
      <c r="K5315" s="126"/>
    </row>
    <row r="5316" spans="1:11" s="143" customFormat="1">
      <c r="A5316" s="127" t="s">
        <v>3492</v>
      </c>
      <c r="B5316" s="127">
        <v>163000</v>
      </c>
      <c r="C5316" s="127">
        <f t="shared" si="194"/>
        <v>6532500</v>
      </c>
      <c r="D5316" s="129">
        <f t="shared" si="193"/>
        <v>171150</v>
      </c>
      <c r="E5316" s="130" t="s">
        <v>6398</v>
      </c>
      <c r="F5316" s="126"/>
      <c r="G5316" s="126"/>
      <c r="H5316" s="126"/>
      <c r="I5316" s="126"/>
      <c r="J5316" s="126"/>
      <c r="K5316" s="126"/>
    </row>
    <row r="5317" spans="1:11" s="143" customFormat="1">
      <c r="A5317" s="127" t="s">
        <v>3493</v>
      </c>
      <c r="B5317" s="127">
        <v>164000</v>
      </c>
      <c r="C5317" s="127">
        <f t="shared" si="194"/>
        <v>6572500</v>
      </c>
      <c r="D5317" s="129">
        <f t="shared" si="193"/>
        <v>172200</v>
      </c>
      <c r="E5317" s="130" t="s">
        <v>6398</v>
      </c>
      <c r="F5317" s="126"/>
      <c r="G5317" s="126"/>
      <c r="H5317" s="126"/>
      <c r="I5317" s="126"/>
      <c r="J5317" s="126"/>
      <c r="K5317" s="126"/>
    </row>
    <row r="5318" spans="1:11" s="143" customFormat="1">
      <c r="A5318" s="127" t="s">
        <v>3494</v>
      </c>
      <c r="B5318" s="127">
        <v>165000</v>
      </c>
      <c r="C5318" s="127">
        <f t="shared" si="194"/>
        <v>6612500</v>
      </c>
      <c r="D5318" s="129">
        <f t="shared" si="193"/>
        <v>173250</v>
      </c>
      <c r="E5318" s="130" t="s">
        <v>6398</v>
      </c>
      <c r="F5318" s="126"/>
      <c r="G5318" s="126"/>
      <c r="H5318" s="126"/>
      <c r="I5318" s="126"/>
      <c r="J5318" s="126"/>
      <c r="K5318" s="126"/>
    </row>
    <row r="5319" spans="1:11" s="143" customFormat="1">
      <c r="A5319" s="127" t="s">
        <v>3495</v>
      </c>
      <c r="B5319" s="127">
        <v>166000</v>
      </c>
      <c r="C5319" s="127">
        <f t="shared" si="194"/>
        <v>6652500</v>
      </c>
      <c r="D5319" s="129">
        <f t="shared" si="193"/>
        <v>174300</v>
      </c>
      <c r="E5319" s="130" t="s">
        <v>6398</v>
      </c>
      <c r="F5319" s="126"/>
      <c r="G5319" s="126"/>
      <c r="H5319" s="126"/>
      <c r="I5319" s="126"/>
      <c r="J5319" s="126"/>
      <c r="K5319" s="126"/>
    </row>
    <row r="5320" spans="1:11" s="143" customFormat="1">
      <c r="A5320" s="127" t="s">
        <v>3496</v>
      </c>
      <c r="B5320" s="127">
        <v>167000</v>
      </c>
      <c r="C5320" s="127">
        <f t="shared" si="194"/>
        <v>6692500</v>
      </c>
      <c r="D5320" s="129">
        <f t="shared" si="193"/>
        <v>175350</v>
      </c>
      <c r="E5320" s="130" t="s">
        <v>6398</v>
      </c>
      <c r="F5320" s="126"/>
      <c r="G5320" s="126"/>
      <c r="H5320" s="126"/>
      <c r="I5320" s="126"/>
      <c r="J5320" s="126"/>
      <c r="K5320" s="126"/>
    </row>
    <row r="5321" spans="1:11" s="143" customFormat="1">
      <c r="A5321" s="127" t="s">
        <v>3497</v>
      </c>
      <c r="B5321" s="127">
        <v>168000</v>
      </c>
      <c r="C5321" s="127">
        <f t="shared" si="194"/>
        <v>6732500</v>
      </c>
      <c r="D5321" s="129">
        <f t="shared" si="193"/>
        <v>176400</v>
      </c>
      <c r="E5321" s="130" t="s">
        <v>6398</v>
      </c>
      <c r="F5321" s="126"/>
      <c r="G5321" s="126"/>
      <c r="H5321" s="126"/>
      <c r="I5321" s="126"/>
      <c r="J5321" s="126"/>
      <c r="K5321" s="126"/>
    </row>
    <row r="5322" spans="1:11" s="143" customFormat="1">
      <c r="A5322" s="127" t="s">
        <v>3498</v>
      </c>
      <c r="B5322" s="127">
        <v>169000</v>
      </c>
      <c r="C5322" s="127">
        <f t="shared" si="194"/>
        <v>6772500</v>
      </c>
      <c r="D5322" s="129">
        <f t="shared" si="193"/>
        <v>177450</v>
      </c>
      <c r="E5322" s="130" t="s">
        <v>6398</v>
      </c>
      <c r="F5322" s="126"/>
      <c r="G5322" s="126"/>
      <c r="H5322" s="126"/>
      <c r="I5322" s="126"/>
      <c r="J5322" s="126"/>
      <c r="K5322" s="126"/>
    </row>
    <row r="5323" spans="1:11" s="143" customFormat="1">
      <c r="A5323" s="127" t="s">
        <v>3499</v>
      </c>
      <c r="B5323" s="127">
        <v>170000</v>
      </c>
      <c r="C5323" s="127">
        <f t="shared" si="194"/>
        <v>6812500</v>
      </c>
      <c r="D5323" s="129">
        <f t="shared" si="193"/>
        <v>178500</v>
      </c>
      <c r="E5323" s="130" t="s">
        <v>6398</v>
      </c>
      <c r="F5323" s="126"/>
      <c r="G5323" s="126"/>
      <c r="H5323" s="126"/>
      <c r="I5323" s="126"/>
      <c r="J5323" s="126"/>
      <c r="K5323" s="126"/>
    </row>
    <row r="5324" spans="1:11" s="143" customFormat="1">
      <c r="A5324" s="127" t="s">
        <v>4547</v>
      </c>
      <c r="B5324" s="127">
        <v>171000</v>
      </c>
      <c r="C5324" s="127">
        <f t="shared" si="194"/>
        <v>6852500</v>
      </c>
      <c r="D5324" s="129">
        <f t="shared" si="193"/>
        <v>179550</v>
      </c>
      <c r="E5324" s="130" t="s">
        <v>6398</v>
      </c>
      <c r="F5324" s="126"/>
      <c r="G5324" s="126"/>
      <c r="H5324" s="126"/>
      <c r="I5324" s="126"/>
      <c r="J5324" s="126"/>
      <c r="K5324" s="126"/>
    </row>
    <row r="5325" spans="1:11" s="143" customFormat="1">
      <c r="A5325" s="127" t="s">
        <v>4548</v>
      </c>
      <c r="B5325" s="127">
        <v>172000</v>
      </c>
      <c r="C5325" s="127">
        <f t="shared" si="194"/>
        <v>6892500</v>
      </c>
      <c r="D5325" s="129">
        <f t="shared" ref="D5325:D5388" si="195">SUM($G$2)*(B5325*0.001)</f>
        <v>180600</v>
      </c>
      <c r="E5325" s="130" t="s">
        <v>6398</v>
      </c>
      <c r="F5325" s="126"/>
      <c r="G5325" s="126"/>
      <c r="H5325" s="126"/>
      <c r="I5325" s="126"/>
      <c r="J5325" s="126"/>
      <c r="K5325" s="126"/>
    </row>
    <row r="5326" spans="1:11" s="143" customFormat="1">
      <c r="A5326" s="127" t="s">
        <v>4549</v>
      </c>
      <c r="B5326" s="127">
        <v>173000</v>
      </c>
      <c r="C5326" s="127">
        <f t="shared" si="194"/>
        <v>6932500</v>
      </c>
      <c r="D5326" s="129">
        <f t="shared" si="195"/>
        <v>181650</v>
      </c>
      <c r="E5326" s="130" t="s">
        <v>6398</v>
      </c>
      <c r="F5326" s="126"/>
      <c r="G5326" s="126"/>
      <c r="H5326" s="126"/>
      <c r="I5326" s="126"/>
      <c r="J5326" s="126"/>
      <c r="K5326" s="126"/>
    </row>
    <row r="5327" spans="1:11" s="143" customFormat="1">
      <c r="A5327" s="127" t="s">
        <v>4550</v>
      </c>
      <c r="B5327" s="127">
        <v>174000</v>
      </c>
      <c r="C5327" s="127">
        <f t="shared" si="194"/>
        <v>6972500</v>
      </c>
      <c r="D5327" s="129">
        <f t="shared" si="195"/>
        <v>182700</v>
      </c>
      <c r="E5327" s="130" t="s">
        <v>6398</v>
      </c>
      <c r="F5327" s="126"/>
      <c r="G5327" s="126"/>
      <c r="H5327" s="126"/>
      <c r="I5327" s="126"/>
      <c r="J5327" s="126"/>
      <c r="K5327" s="126"/>
    </row>
    <row r="5328" spans="1:11" s="143" customFormat="1">
      <c r="A5328" s="127" t="s">
        <v>4551</v>
      </c>
      <c r="B5328" s="127">
        <v>175000</v>
      </c>
      <c r="C5328" s="127">
        <f t="shared" si="194"/>
        <v>7012500</v>
      </c>
      <c r="D5328" s="129">
        <f t="shared" si="195"/>
        <v>183750</v>
      </c>
      <c r="E5328" s="130" t="s">
        <v>6398</v>
      </c>
      <c r="F5328" s="126"/>
      <c r="G5328" s="126"/>
      <c r="H5328" s="126"/>
      <c r="I5328" s="126"/>
      <c r="J5328" s="126"/>
      <c r="K5328" s="126"/>
    </row>
    <row r="5329" spans="1:11" s="143" customFormat="1">
      <c r="A5329" s="127" t="s">
        <v>4552</v>
      </c>
      <c r="B5329" s="127">
        <v>176000</v>
      </c>
      <c r="C5329" s="127">
        <f t="shared" si="194"/>
        <v>7052500</v>
      </c>
      <c r="D5329" s="129">
        <f t="shared" si="195"/>
        <v>184800</v>
      </c>
      <c r="E5329" s="130" t="s">
        <v>6398</v>
      </c>
      <c r="F5329" s="126"/>
      <c r="G5329" s="126"/>
      <c r="H5329" s="126"/>
      <c r="I5329" s="126"/>
      <c r="J5329" s="126"/>
      <c r="K5329" s="126"/>
    </row>
    <row r="5330" spans="1:11" s="143" customFormat="1">
      <c r="A5330" s="127" t="s">
        <v>4553</v>
      </c>
      <c r="B5330" s="127">
        <v>177000</v>
      </c>
      <c r="C5330" s="127">
        <f t="shared" si="194"/>
        <v>7092500</v>
      </c>
      <c r="D5330" s="129">
        <f t="shared" si="195"/>
        <v>185850</v>
      </c>
      <c r="E5330" s="130" t="s">
        <v>6398</v>
      </c>
      <c r="F5330" s="126"/>
      <c r="G5330" s="126"/>
      <c r="H5330" s="126"/>
      <c r="I5330" s="126"/>
      <c r="J5330" s="126"/>
      <c r="K5330" s="126"/>
    </row>
    <row r="5331" spans="1:11" s="143" customFormat="1">
      <c r="A5331" s="127" t="s">
        <v>4554</v>
      </c>
      <c r="B5331" s="127">
        <v>178000</v>
      </c>
      <c r="C5331" s="127">
        <f t="shared" si="194"/>
        <v>7132500</v>
      </c>
      <c r="D5331" s="129">
        <f t="shared" si="195"/>
        <v>186900</v>
      </c>
      <c r="E5331" s="130" t="s">
        <v>6398</v>
      </c>
      <c r="F5331" s="126"/>
      <c r="G5331" s="126"/>
      <c r="H5331" s="126"/>
      <c r="I5331" s="126"/>
      <c r="J5331" s="126"/>
      <c r="K5331" s="126"/>
    </row>
    <row r="5332" spans="1:11" s="143" customFormat="1">
      <c r="A5332" s="127" t="s">
        <v>4555</v>
      </c>
      <c r="B5332" s="127">
        <v>179000</v>
      </c>
      <c r="C5332" s="127">
        <f t="shared" si="194"/>
        <v>7172500</v>
      </c>
      <c r="D5332" s="129">
        <f t="shared" si="195"/>
        <v>187950</v>
      </c>
      <c r="E5332" s="130" t="s">
        <v>6398</v>
      </c>
      <c r="F5332" s="126"/>
      <c r="G5332" s="126"/>
      <c r="H5332" s="126"/>
      <c r="I5332" s="126"/>
      <c r="J5332" s="126"/>
      <c r="K5332" s="126"/>
    </row>
    <row r="5333" spans="1:11" s="143" customFormat="1">
      <c r="A5333" s="127" t="s">
        <v>4556</v>
      </c>
      <c r="B5333" s="127">
        <v>180000</v>
      </c>
      <c r="C5333" s="127">
        <f t="shared" si="194"/>
        <v>7212500</v>
      </c>
      <c r="D5333" s="129">
        <f t="shared" si="195"/>
        <v>189000</v>
      </c>
      <c r="E5333" s="130" t="s">
        <v>6398</v>
      </c>
      <c r="F5333" s="126"/>
      <c r="G5333" s="126"/>
      <c r="H5333" s="126"/>
      <c r="I5333" s="126"/>
      <c r="J5333" s="126"/>
      <c r="K5333" s="126"/>
    </row>
    <row r="5334" spans="1:11" s="143" customFormat="1">
      <c r="A5334" s="127" t="s">
        <v>4557</v>
      </c>
      <c r="B5334" s="127">
        <v>181000</v>
      </c>
      <c r="C5334" s="127">
        <f t="shared" si="194"/>
        <v>7252500</v>
      </c>
      <c r="D5334" s="129">
        <f t="shared" si="195"/>
        <v>190050</v>
      </c>
      <c r="E5334" s="130" t="s">
        <v>6398</v>
      </c>
      <c r="F5334" s="126"/>
      <c r="G5334" s="126"/>
      <c r="H5334" s="126"/>
      <c r="I5334" s="126"/>
      <c r="J5334" s="126"/>
      <c r="K5334" s="126"/>
    </row>
    <row r="5335" spans="1:11" s="143" customFormat="1">
      <c r="A5335" s="127" t="s">
        <v>4558</v>
      </c>
      <c r="B5335" s="127">
        <v>182000</v>
      </c>
      <c r="C5335" s="127">
        <f t="shared" si="194"/>
        <v>7292500</v>
      </c>
      <c r="D5335" s="129">
        <f t="shared" si="195"/>
        <v>191100</v>
      </c>
      <c r="E5335" s="130" t="s">
        <v>6398</v>
      </c>
      <c r="F5335" s="126"/>
      <c r="G5335" s="126"/>
      <c r="H5335" s="126"/>
      <c r="I5335" s="126"/>
      <c r="J5335" s="126"/>
      <c r="K5335" s="126"/>
    </row>
    <row r="5336" spans="1:11" s="143" customFormat="1">
      <c r="A5336" s="127" t="s">
        <v>4559</v>
      </c>
      <c r="B5336" s="127">
        <v>183000</v>
      </c>
      <c r="C5336" s="127">
        <f t="shared" si="194"/>
        <v>7332500</v>
      </c>
      <c r="D5336" s="129">
        <f t="shared" si="195"/>
        <v>192150</v>
      </c>
      <c r="E5336" s="130" t="s">
        <v>6398</v>
      </c>
      <c r="F5336" s="126"/>
      <c r="G5336" s="126"/>
      <c r="H5336" s="126"/>
      <c r="I5336" s="126"/>
      <c r="J5336" s="126"/>
      <c r="K5336" s="126"/>
    </row>
    <row r="5337" spans="1:11" s="143" customFormat="1">
      <c r="A5337" s="127" t="s">
        <v>4560</v>
      </c>
      <c r="B5337" s="127">
        <v>184000</v>
      </c>
      <c r="C5337" s="127">
        <f t="shared" si="194"/>
        <v>7372500</v>
      </c>
      <c r="D5337" s="129">
        <f t="shared" si="195"/>
        <v>193200</v>
      </c>
      <c r="E5337" s="130" t="s">
        <v>6398</v>
      </c>
      <c r="F5337" s="126"/>
      <c r="G5337" s="126"/>
      <c r="H5337" s="126"/>
      <c r="I5337" s="126"/>
      <c r="J5337" s="126"/>
      <c r="K5337" s="126"/>
    </row>
    <row r="5338" spans="1:11" s="143" customFormat="1">
      <c r="A5338" s="127" t="s">
        <v>4561</v>
      </c>
      <c r="B5338" s="127">
        <v>185000</v>
      </c>
      <c r="C5338" s="127">
        <f t="shared" si="194"/>
        <v>7412500</v>
      </c>
      <c r="D5338" s="129">
        <f t="shared" si="195"/>
        <v>194250</v>
      </c>
      <c r="E5338" s="130" t="s">
        <v>6398</v>
      </c>
      <c r="F5338" s="126"/>
      <c r="G5338" s="126"/>
      <c r="H5338" s="126"/>
      <c r="I5338" s="126"/>
      <c r="J5338" s="126"/>
      <c r="K5338" s="126"/>
    </row>
    <row r="5339" spans="1:11" s="143" customFormat="1">
      <c r="A5339" s="127" t="s">
        <v>4562</v>
      </c>
      <c r="B5339" s="127">
        <v>186000</v>
      </c>
      <c r="C5339" s="127">
        <f t="shared" si="194"/>
        <v>7452500</v>
      </c>
      <c r="D5339" s="129">
        <f t="shared" si="195"/>
        <v>195300</v>
      </c>
      <c r="E5339" s="130" t="s">
        <v>6398</v>
      </c>
      <c r="F5339" s="126"/>
      <c r="G5339" s="126"/>
      <c r="H5339" s="126"/>
      <c r="I5339" s="126"/>
      <c r="J5339" s="126"/>
      <c r="K5339" s="126"/>
    </row>
    <row r="5340" spans="1:11" s="143" customFormat="1">
      <c r="A5340" s="127" t="s">
        <v>4563</v>
      </c>
      <c r="B5340" s="127">
        <v>187000</v>
      </c>
      <c r="C5340" s="127">
        <f t="shared" si="194"/>
        <v>7492500</v>
      </c>
      <c r="D5340" s="129">
        <f t="shared" si="195"/>
        <v>196350</v>
      </c>
      <c r="E5340" s="130" t="s">
        <v>6398</v>
      </c>
      <c r="F5340" s="126"/>
      <c r="G5340" s="126"/>
      <c r="H5340" s="126"/>
      <c r="I5340" s="126"/>
      <c r="J5340" s="126"/>
      <c r="K5340" s="126"/>
    </row>
    <row r="5341" spans="1:11" s="143" customFormat="1">
      <c r="A5341" s="127" t="s">
        <v>4564</v>
      </c>
      <c r="B5341" s="127">
        <v>188000</v>
      </c>
      <c r="C5341" s="127">
        <f t="shared" si="194"/>
        <v>7532500</v>
      </c>
      <c r="D5341" s="129">
        <f t="shared" si="195"/>
        <v>197400</v>
      </c>
      <c r="E5341" s="130" t="s">
        <v>6398</v>
      </c>
      <c r="F5341" s="126"/>
      <c r="G5341" s="126"/>
      <c r="H5341" s="126"/>
      <c r="I5341" s="126"/>
      <c r="J5341" s="126"/>
      <c r="K5341" s="126"/>
    </row>
    <row r="5342" spans="1:11" s="143" customFormat="1">
      <c r="A5342" s="127" t="s">
        <v>4565</v>
      </c>
      <c r="B5342" s="127">
        <v>189000</v>
      </c>
      <c r="C5342" s="127">
        <f t="shared" si="194"/>
        <v>7572500</v>
      </c>
      <c r="D5342" s="129">
        <f t="shared" si="195"/>
        <v>198450</v>
      </c>
      <c r="E5342" s="130" t="s">
        <v>6398</v>
      </c>
      <c r="F5342" s="126"/>
      <c r="G5342" s="126"/>
      <c r="H5342" s="126"/>
      <c r="I5342" s="126"/>
      <c r="J5342" s="126"/>
      <c r="K5342" s="126"/>
    </row>
    <row r="5343" spans="1:11" s="143" customFormat="1">
      <c r="A5343" s="127" t="s">
        <v>4566</v>
      </c>
      <c r="B5343" s="127">
        <v>190000</v>
      </c>
      <c r="C5343" s="127">
        <f t="shared" si="194"/>
        <v>7612500</v>
      </c>
      <c r="D5343" s="129">
        <f t="shared" si="195"/>
        <v>199500</v>
      </c>
      <c r="E5343" s="130" t="s">
        <v>6398</v>
      </c>
      <c r="F5343" s="126"/>
      <c r="G5343" s="126"/>
      <c r="H5343" s="126"/>
      <c r="I5343" s="126"/>
      <c r="J5343" s="126"/>
      <c r="K5343" s="126"/>
    </row>
    <row r="5344" spans="1:11" s="143" customFormat="1">
      <c r="A5344" s="127" t="s">
        <v>4567</v>
      </c>
      <c r="B5344" s="127">
        <v>191000</v>
      </c>
      <c r="C5344" s="127">
        <f t="shared" si="194"/>
        <v>7652500</v>
      </c>
      <c r="D5344" s="129">
        <f t="shared" si="195"/>
        <v>200550</v>
      </c>
      <c r="E5344" s="130" t="s">
        <v>6398</v>
      </c>
      <c r="F5344" s="126"/>
      <c r="G5344" s="126"/>
      <c r="H5344" s="126"/>
      <c r="I5344" s="126"/>
      <c r="J5344" s="126"/>
      <c r="K5344" s="126"/>
    </row>
    <row r="5345" spans="1:11" s="143" customFormat="1">
      <c r="A5345" s="127" t="s">
        <v>4568</v>
      </c>
      <c r="B5345" s="127">
        <v>192000</v>
      </c>
      <c r="C5345" s="127">
        <f t="shared" si="194"/>
        <v>7692500</v>
      </c>
      <c r="D5345" s="129">
        <f t="shared" si="195"/>
        <v>201600</v>
      </c>
      <c r="E5345" s="130" t="s">
        <v>6398</v>
      </c>
      <c r="F5345" s="126"/>
      <c r="G5345" s="126"/>
      <c r="H5345" s="126"/>
      <c r="I5345" s="126"/>
      <c r="J5345" s="126"/>
      <c r="K5345" s="126"/>
    </row>
    <row r="5346" spans="1:11" s="143" customFormat="1">
      <c r="A5346" s="127" t="s">
        <v>4569</v>
      </c>
      <c r="B5346" s="127">
        <v>193000</v>
      </c>
      <c r="C5346" s="127">
        <f t="shared" si="194"/>
        <v>7732500</v>
      </c>
      <c r="D5346" s="129">
        <f t="shared" si="195"/>
        <v>202650</v>
      </c>
      <c r="E5346" s="130" t="s">
        <v>6398</v>
      </c>
      <c r="F5346" s="126"/>
      <c r="G5346" s="126"/>
      <c r="H5346" s="126"/>
      <c r="I5346" s="126"/>
      <c r="J5346" s="126"/>
      <c r="K5346" s="126"/>
    </row>
    <row r="5347" spans="1:11" s="143" customFormat="1">
      <c r="A5347" s="127" t="s">
        <v>4570</v>
      </c>
      <c r="B5347" s="127">
        <v>194000</v>
      </c>
      <c r="C5347" s="127">
        <f t="shared" si="194"/>
        <v>7772500</v>
      </c>
      <c r="D5347" s="129">
        <f t="shared" si="195"/>
        <v>203700</v>
      </c>
      <c r="E5347" s="130" t="s">
        <v>6398</v>
      </c>
      <c r="F5347" s="126"/>
      <c r="G5347" s="126"/>
      <c r="H5347" s="126"/>
      <c r="I5347" s="126"/>
      <c r="J5347" s="126"/>
      <c r="K5347" s="126"/>
    </row>
    <row r="5348" spans="1:11" s="143" customFormat="1">
      <c r="A5348" s="127" t="s">
        <v>4571</v>
      </c>
      <c r="B5348" s="127">
        <v>195000</v>
      </c>
      <c r="C5348" s="127">
        <f t="shared" ref="C5348:C5411" si="196">SUM(C5347)+40000</f>
        <v>7812500</v>
      </c>
      <c r="D5348" s="129">
        <f t="shared" si="195"/>
        <v>204750</v>
      </c>
      <c r="E5348" s="130" t="s">
        <v>6398</v>
      </c>
      <c r="F5348" s="126"/>
      <c r="G5348" s="126"/>
      <c r="H5348" s="126"/>
      <c r="I5348" s="126"/>
      <c r="J5348" s="126"/>
      <c r="K5348" s="126"/>
    </row>
    <row r="5349" spans="1:11" s="143" customFormat="1">
      <c r="A5349" s="127" t="s">
        <v>4572</v>
      </c>
      <c r="B5349" s="127">
        <v>196000</v>
      </c>
      <c r="C5349" s="127">
        <f t="shared" si="196"/>
        <v>7852500</v>
      </c>
      <c r="D5349" s="129">
        <f t="shared" si="195"/>
        <v>205800</v>
      </c>
      <c r="E5349" s="130" t="s">
        <v>6398</v>
      </c>
      <c r="F5349" s="126"/>
      <c r="G5349" s="126"/>
      <c r="H5349" s="126"/>
      <c r="I5349" s="126"/>
      <c r="J5349" s="126"/>
      <c r="K5349" s="126"/>
    </row>
    <row r="5350" spans="1:11" s="143" customFormat="1">
      <c r="A5350" s="127" t="s">
        <v>4573</v>
      </c>
      <c r="B5350" s="127">
        <v>197000</v>
      </c>
      <c r="C5350" s="127">
        <f t="shared" si="196"/>
        <v>7892500</v>
      </c>
      <c r="D5350" s="129">
        <f t="shared" si="195"/>
        <v>206850</v>
      </c>
      <c r="E5350" s="130" t="s">
        <v>6398</v>
      </c>
      <c r="F5350" s="126"/>
      <c r="G5350" s="126"/>
      <c r="H5350" s="126"/>
      <c r="I5350" s="126"/>
      <c r="J5350" s="126"/>
      <c r="K5350" s="126"/>
    </row>
    <row r="5351" spans="1:11" s="143" customFormat="1">
      <c r="A5351" s="127" t="s">
        <v>4574</v>
      </c>
      <c r="B5351" s="127">
        <v>198000</v>
      </c>
      <c r="C5351" s="127">
        <f t="shared" si="196"/>
        <v>7932500</v>
      </c>
      <c r="D5351" s="129">
        <f t="shared" si="195"/>
        <v>207900</v>
      </c>
      <c r="E5351" s="130" t="s">
        <v>6398</v>
      </c>
      <c r="F5351" s="126"/>
      <c r="G5351" s="126"/>
      <c r="H5351" s="126"/>
      <c r="I5351" s="126"/>
      <c r="J5351" s="126"/>
      <c r="K5351" s="126"/>
    </row>
    <row r="5352" spans="1:11" s="143" customFormat="1">
      <c r="A5352" s="127" t="s">
        <v>4575</v>
      </c>
      <c r="B5352" s="127">
        <v>199000</v>
      </c>
      <c r="C5352" s="127">
        <f t="shared" si="196"/>
        <v>7972500</v>
      </c>
      <c r="D5352" s="129">
        <f t="shared" si="195"/>
        <v>208950</v>
      </c>
      <c r="E5352" s="130" t="s">
        <v>6398</v>
      </c>
      <c r="F5352" s="126"/>
      <c r="G5352" s="126"/>
      <c r="H5352" s="126"/>
      <c r="I5352" s="126"/>
      <c r="J5352" s="126"/>
      <c r="K5352" s="126"/>
    </row>
    <row r="5353" spans="1:11" s="143" customFormat="1">
      <c r="A5353" s="127" t="s">
        <v>4576</v>
      </c>
      <c r="B5353" s="127">
        <v>200000</v>
      </c>
      <c r="C5353" s="127">
        <f t="shared" si="196"/>
        <v>8012500</v>
      </c>
      <c r="D5353" s="129">
        <f t="shared" si="195"/>
        <v>210000</v>
      </c>
      <c r="E5353" s="130" t="s">
        <v>6398</v>
      </c>
      <c r="F5353" s="126"/>
      <c r="G5353" s="126"/>
      <c r="H5353" s="126"/>
      <c r="I5353" s="126"/>
      <c r="J5353" s="126"/>
      <c r="K5353" s="126"/>
    </row>
    <row r="5354" spans="1:11" s="143" customFormat="1">
      <c r="A5354" s="127" t="s">
        <v>4577</v>
      </c>
      <c r="B5354" s="127">
        <v>201000</v>
      </c>
      <c r="C5354" s="127">
        <f t="shared" si="196"/>
        <v>8052500</v>
      </c>
      <c r="D5354" s="129">
        <f t="shared" si="195"/>
        <v>211050</v>
      </c>
      <c r="E5354" s="130" t="s">
        <v>6398</v>
      </c>
      <c r="F5354" s="126"/>
      <c r="G5354" s="126"/>
      <c r="H5354" s="126"/>
      <c r="I5354" s="126"/>
      <c r="J5354" s="126"/>
      <c r="K5354" s="126"/>
    </row>
    <row r="5355" spans="1:11" s="143" customFormat="1">
      <c r="A5355" s="127" t="s">
        <v>4578</v>
      </c>
      <c r="B5355" s="127">
        <v>202000</v>
      </c>
      <c r="C5355" s="127">
        <f t="shared" si="196"/>
        <v>8092500</v>
      </c>
      <c r="D5355" s="129">
        <f t="shared" si="195"/>
        <v>212100</v>
      </c>
      <c r="E5355" s="130" t="s">
        <v>6398</v>
      </c>
      <c r="F5355" s="126"/>
      <c r="G5355" s="126"/>
      <c r="H5355" s="126"/>
      <c r="I5355" s="126"/>
      <c r="J5355" s="126"/>
      <c r="K5355" s="126"/>
    </row>
    <row r="5356" spans="1:11" s="143" customFormat="1">
      <c r="A5356" s="127" t="s">
        <v>4579</v>
      </c>
      <c r="B5356" s="127">
        <v>203000</v>
      </c>
      <c r="C5356" s="127">
        <f t="shared" si="196"/>
        <v>8132500</v>
      </c>
      <c r="D5356" s="129">
        <f t="shared" si="195"/>
        <v>213150</v>
      </c>
      <c r="E5356" s="130" t="s">
        <v>6398</v>
      </c>
      <c r="F5356" s="126"/>
      <c r="G5356" s="126"/>
      <c r="H5356" s="126"/>
      <c r="I5356" s="126"/>
      <c r="J5356" s="126"/>
      <c r="K5356" s="126"/>
    </row>
    <row r="5357" spans="1:11" s="143" customFormat="1">
      <c r="A5357" s="127" t="s">
        <v>4580</v>
      </c>
      <c r="B5357" s="127">
        <v>204000</v>
      </c>
      <c r="C5357" s="127">
        <f t="shared" si="196"/>
        <v>8172500</v>
      </c>
      <c r="D5357" s="129">
        <f t="shared" si="195"/>
        <v>214200</v>
      </c>
      <c r="E5357" s="130" t="s">
        <v>6398</v>
      </c>
      <c r="F5357" s="126"/>
      <c r="G5357" s="126"/>
      <c r="H5357" s="126"/>
      <c r="I5357" s="126"/>
      <c r="J5357" s="126"/>
      <c r="K5357" s="126"/>
    </row>
    <row r="5358" spans="1:11" s="143" customFormat="1">
      <c r="A5358" s="127" t="s">
        <v>4581</v>
      </c>
      <c r="B5358" s="127">
        <v>205000</v>
      </c>
      <c r="C5358" s="127">
        <f t="shared" si="196"/>
        <v>8212500</v>
      </c>
      <c r="D5358" s="129">
        <f t="shared" si="195"/>
        <v>215250</v>
      </c>
      <c r="E5358" s="130" t="s">
        <v>6398</v>
      </c>
      <c r="F5358" s="126"/>
      <c r="G5358" s="126"/>
      <c r="H5358" s="126"/>
      <c r="I5358" s="126"/>
      <c r="J5358" s="126"/>
      <c r="K5358" s="126"/>
    </row>
    <row r="5359" spans="1:11" s="143" customFormat="1">
      <c r="A5359" s="127" t="s">
        <v>4582</v>
      </c>
      <c r="B5359" s="127">
        <v>206000</v>
      </c>
      <c r="C5359" s="127">
        <f t="shared" si="196"/>
        <v>8252500</v>
      </c>
      <c r="D5359" s="129">
        <f t="shared" si="195"/>
        <v>216300</v>
      </c>
      <c r="E5359" s="130" t="s">
        <v>6398</v>
      </c>
      <c r="F5359" s="126"/>
      <c r="G5359" s="126"/>
      <c r="H5359" s="126"/>
      <c r="I5359" s="126"/>
      <c r="J5359" s="126"/>
      <c r="K5359" s="126"/>
    </row>
    <row r="5360" spans="1:11" s="143" customFormat="1">
      <c r="A5360" s="127" t="s">
        <v>4583</v>
      </c>
      <c r="B5360" s="127">
        <v>207000</v>
      </c>
      <c r="C5360" s="127">
        <f t="shared" si="196"/>
        <v>8292500</v>
      </c>
      <c r="D5360" s="129">
        <f t="shared" si="195"/>
        <v>217350</v>
      </c>
      <c r="E5360" s="130" t="s">
        <v>6398</v>
      </c>
      <c r="F5360" s="126"/>
      <c r="G5360" s="126"/>
      <c r="H5360" s="126"/>
      <c r="I5360" s="126"/>
      <c r="J5360" s="126"/>
      <c r="K5360" s="126"/>
    </row>
    <row r="5361" spans="1:11" s="143" customFormat="1">
      <c r="A5361" s="127" t="s">
        <v>4584</v>
      </c>
      <c r="B5361" s="127">
        <v>208000</v>
      </c>
      <c r="C5361" s="127">
        <f t="shared" si="196"/>
        <v>8332500</v>
      </c>
      <c r="D5361" s="129">
        <f t="shared" si="195"/>
        <v>218400</v>
      </c>
      <c r="E5361" s="130" t="s">
        <v>6398</v>
      </c>
      <c r="F5361" s="126"/>
      <c r="G5361" s="126"/>
      <c r="H5361" s="126"/>
      <c r="I5361" s="126"/>
      <c r="J5361" s="126"/>
      <c r="K5361" s="126"/>
    </row>
    <row r="5362" spans="1:11" s="143" customFormat="1">
      <c r="A5362" s="127" t="s">
        <v>4585</v>
      </c>
      <c r="B5362" s="127">
        <v>209000</v>
      </c>
      <c r="C5362" s="127">
        <f t="shared" si="196"/>
        <v>8372500</v>
      </c>
      <c r="D5362" s="129">
        <f t="shared" si="195"/>
        <v>219450</v>
      </c>
      <c r="E5362" s="130" t="s">
        <v>6398</v>
      </c>
      <c r="F5362" s="126"/>
      <c r="G5362" s="126"/>
      <c r="H5362" s="126"/>
      <c r="I5362" s="126"/>
      <c r="J5362" s="126"/>
      <c r="K5362" s="126"/>
    </row>
    <row r="5363" spans="1:11" s="143" customFormat="1">
      <c r="A5363" s="127" t="s">
        <v>4586</v>
      </c>
      <c r="B5363" s="127">
        <v>210000</v>
      </c>
      <c r="C5363" s="127">
        <f t="shared" si="196"/>
        <v>8412500</v>
      </c>
      <c r="D5363" s="129">
        <f t="shared" si="195"/>
        <v>220500</v>
      </c>
      <c r="E5363" s="130" t="s">
        <v>6398</v>
      </c>
      <c r="F5363" s="126"/>
      <c r="G5363" s="126"/>
      <c r="H5363" s="126"/>
      <c r="I5363" s="126"/>
      <c r="J5363" s="126"/>
      <c r="K5363" s="126"/>
    </row>
    <row r="5364" spans="1:11" s="143" customFormat="1">
      <c r="A5364" s="127" t="s">
        <v>4587</v>
      </c>
      <c r="B5364" s="127">
        <v>211000</v>
      </c>
      <c r="C5364" s="127">
        <f t="shared" si="196"/>
        <v>8452500</v>
      </c>
      <c r="D5364" s="129">
        <f t="shared" si="195"/>
        <v>221550</v>
      </c>
      <c r="E5364" s="130" t="s">
        <v>6398</v>
      </c>
      <c r="F5364" s="126"/>
      <c r="G5364" s="126"/>
      <c r="H5364" s="126"/>
      <c r="I5364" s="126"/>
      <c r="J5364" s="126"/>
      <c r="K5364" s="126"/>
    </row>
    <row r="5365" spans="1:11" s="143" customFormat="1">
      <c r="A5365" s="127" t="s">
        <v>4588</v>
      </c>
      <c r="B5365" s="127">
        <v>212000</v>
      </c>
      <c r="C5365" s="127">
        <f t="shared" si="196"/>
        <v>8492500</v>
      </c>
      <c r="D5365" s="129">
        <f t="shared" si="195"/>
        <v>222600</v>
      </c>
      <c r="E5365" s="130" t="s">
        <v>6398</v>
      </c>
      <c r="F5365" s="126"/>
      <c r="G5365" s="126"/>
      <c r="H5365" s="126"/>
      <c r="I5365" s="126"/>
      <c r="J5365" s="126"/>
      <c r="K5365" s="126"/>
    </row>
    <row r="5366" spans="1:11" s="143" customFormat="1">
      <c r="A5366" s="127" t="s">
        <v>4589</v>
      </c>
      <c r="B5366" s="127">
        <v>213000</v>
      </c>
      <c r="C5366" s="127">
        <f t="shared" si="196"/>
        <v>8532500</v>
      </c>
      <c r="D5366" s="129">
        <f t="shared" si="195"/>
        <v>223650</v>
      </c>
      <c r="E5366" s="130" t="s">
        <v>6398</v>
      </c>
      <c r="F5366" s="126"/>
      <c r="G5366" s="126"/>
      <c r="H5366" s="126"/>
      <c r="I5366" s="126"/>
      <c r="J5366" s="126"/>
      <c r="K5366" s="126"/>
    </row>
    <row r="5367" spans="1:11" s="143" customFormat="1">
      <c r="A5367" s="127" t="s">
        <v>4590</v>
      </c>
      <c r="B5367" s="127">
        <v>214000</v>
      </c>
      <c r="C5367" s="127">
        <f t="shared" si="196"/>
        <v>8572500</v>
      </c>
      <c r="D5367" s="129">
        <f t="shared" si="195"/>
        <v>224700</v>
      </c>
      <c r="E5367" s="130" t="s">
        <v>6398</v>
      </c>
      <c r="F5367" s="126"/>
      <c r="G5367" s="126"/>
      <c r="H5367" s="126"/>
      <c r="I5367" s="126"/>
      <c r="J5367" s="126"/>
      <c r="K5367" s="126"/>
    </row>
    <row r="5368" spans="1:11" s="143" customFormat="1">
      <c r="A5368" s="127" t="s">
        <v>4591</v>
      </c>
      <c r="B5368" s="127">
        <v>215000</v>
      </c>
      <c r="C5368" s="127">
        <f t="shared" si="196"/>
        <v>8612500</v>
      </c>
      <c r="D5368" s="129">
        <f t="shared" si="195"/>
        <v>225750</v>
      </c>
      <c r="E5368" s="130" t="s">
        <v>6398</v>
      </c>
      <c r="F5368" s="126"/>
      <c r="G5368" s="126"/>
      <c r="H5368" s="126"/>
      <c r="I5368" s="126"/>
      <c r="J5368" s="126"/>
      <c r="K5368" s="126"/>
    </row>
    <row r="5369" spans="1:11" s="143" customFormat="1">
      <c r="A5369" s="127" t="s">
        <v>4592</v>
      </c>
      <c r="B5369" s="127">
        <v>216000</v>
      </c>
      <c r="C5369" s="127">
        <f t="shared" si="196"/>
        <v>8652500</v>
      </c>
      <c r="D5369" s="129">
        <f t="shared" si="195"/>
        <v>226800</v>
      </c>
      <c r="E5369" s="130" t="s">
        <v>6398</v>
      </c>
      <c r="F5369" s="126"/>
      <c r="G5369" s="126"/>
      <c r="H5369" s="126"/>
      <c r="I5369" s="126"/>
      <c r="J5369" s="126"/>
      <c r="K5369" s="126"/>
    </row>
    <row r="5370" spans="1:11" s="143" customFormat="1">
      <c r="A5370" s="127" t="s">
        <v>4593</v>
      </c>
      <c r="B5370" s="127">
        <v>217000</v>
      </c>
      <c r="C5370" s="127">
        <f t="shared" si="196"/>
        <v>8692500</v>
      </c>
      <c r="D5370" s="129">
        <f t="shared" si="195"/>
        <v>227850</v>
      </c>
      <c r="E5370" s="130" t="s">
        <v>6398</v>
      </c>
      <c r="F5370" s="126"/>
      <c r="G5370" s="126"/>
      <c r="H5370" s="126"/>
      <c r="I5370" s="126"/>
      <c r="J5370" s="126"/>
      <c r="K5370" s="126"/>
    </row>
    <row r="5371" spans="1:11" s="143" customFormat="1">
      <c r="A5371" s="127" t="s">
        <v>4594</v>
      </c>
      <c r="B5371" s="127">
        <v>218000</v>
      </c>
      <c r="C5371" s="127">
        <f t="shared" si="196"/>
        <v>8732500</v>
      </c>
      <c r="D5371" s="129">
        <f t="shared" si="195"/>
        <v>228900</v>
      </c>
      <c r="E5371" s="130" t="s">
        <v>6398</v>
      </c>
      <c r="F5371" s="126"/>
      <c r="G5371" s="126"/>
      <c r="H5371" s="126"/>
      <c r="I5371" s="126"/>
      <c r="J5371" s="126"/>
      <c r="K5371" s="126"/>
    </row>
    <row r="5372" spans="1:11" s="143" customFormat="1">
      <c r="A5372" s="127" t="s">
        <v>4595</v>
      </c>
      <c r="B5372" s="127">
        <v>219000</v>
      </c>
      <c r="C5372" s="127">
        <f t="shared" si="196"/>
        <v>8772500</v>
      </c>
      <c r="D5372" s="129">
        <f t="shared" si="195"/>
        <v>229950</v>
      </c>
      <c r="E5372" s="130" t="s">
        <v>6398</v>
      </c>
      <c r="F5372" s="126"/>
      <c r="G5372" s="126"/>
      <c r="H5372" s="126"/>
      <c r="I5372" s="126"/>
      <c r="J5372" s="126"/>
      <c r="K5372" s="126"/>
    </row>
    <row r="5373" spans="1:11" s="143" customFormat="1">
      <c r="A5373" s="127" t="s">
        <v>4596</v>
      </c>
      <c r="B5373" s="127">
        <v>220000</v>
      </c>
      <c r="C5373" s="127">
        <f t="shared" si="196"/>
        <v>8812500</v>
      </c>
      <c r="D5373" s="129">
        <f t="shared" si="195"/>
        <v>231000</v>
      </c>
      <c r="E5373" s="130" t="s">
        <v>6398</v>
      </c>
      <c r="F5373" s="126"/>
      <c r="G5373" s="126"/>
      <c r="H5373" s="126"/>
      <c r="I5373" s="126"/>
      <c r="J5373" s="126"/>
      <c r="K5373" s="126"/>
    </row>
    <row r="5374" spans="1:11" s="143" customFormat="1">
      <c r="A5374" s="127" t="s">
        <v>4597</v>
      </c>
      <c r="B5374" s="127">
        <v>221000</v>
      </c>
      <c r="C5374" s="127">
        <f t="shared" si="196"/>
        <v>8852500</v>
      </c>
      <c r="D5374" s="129">
        <f t="shared" si="195"/>
        <v>232050</v>
      </c>
      <c r="E5374" s="130" t="s">
        <v>6398</v>
      </c>
      <c r="F5374" s="126"/>
      <c r="G5374" s="126"/>
      <c r="H5374" s="126"/>
      <c r="I5374" s="126"/>
      <c r="J5374" s="126"/>
      <c r="K5374" s="126"/>
    </row>
    <row r="5375" spans="1:11" s="143" customFormat="1">
      <c r="A5375" s="127" t="s">
        <v>4598</v>
      </c>
      <c r="B5375" s="127">
        <v>222000</v>
      </c>
      <c r="C5375" s="127">
        <f t="shared" si="196"/>
        <v>8892500</v>
      </c>
      <c r="D5375" s="129">
        <f t="shared" si="195"/>
        <v>233100</v>
      </c>
      <c r="E5375" s="130" t="s">
        <v>6398</v>
      </c>
      <c r="F5375" s="126"/>
      <c r="G5375" s="126"/>
      <c r="H5375" s="126"/>
      <c r="I5375" s="126"/>
      <c r="J5375" s="126"/>
      <c r="K5375" s="126"/>
    </row>
    <row r="5376" spans="1:11" s="143" customFormat="1">
      <c r="A5376" s="127" t="s">
        <v>4599</v>
      </c>
      <c r="B5376" s="127">
        <v>223000</v>
      </c>
      <c r="C5376" s="127">
        <f t="shared" si="196"/>
        <v>8932500</v>
      </c>
      <c r="D5376" s="129">
        <f t="shared" si="195"/>
        <v>234150</v>
      </c>
      <c r="E5376" s="130" t="s">
        <v>6398</v>
      </c>
      <c r="F5376" s="126"/>
      <c r="G5376" s="126"/>
      <c r="H5376" s="126"/>
      <c r="I5376" s="126"/>
      <c r="J5376" s="126"/>
      <c r="K5376" s="126"/>
    </row>
    <row r="5377" spans="1:11" s="143" customFormat="1">
      <c r="A5377" s="127" t="s">
        <v>4600</v>
      </c>
      <c r="B5377" s="127">
        <v>224000</v>
      </c>
      <c r="C5377" s="127">
        <f t="shared" si="196"/>
        <v>8972500</v>
      </c>
      <c r="D5377" s="129">
        <f t="shared" si="195"/>
        <v>235200</v>
      </c>
      <c r="E5377" s="130" t="s">
        <v>6398</v>
      </c>
      <c r="F5377" s="126"/>
      <c r="G5377" s="126"/>
      <c r="H5377" s="126"/>
      <c r="I5377" s="126"/>
      <c r="J5377" s="126"/>
      <c r="K5377" s="126"/>
    </row>
    <row r="5378" spans="1:11" s="143" customFormat="1">
      <c r="A5378" s="127" t="s">
        <v>4601</v>
      </c>
      <c r="B5378" s="127">
        <v>225000</v>
      </c>
      <c r="C5378" s="127">
        <f t="shared" si="196"/>
        <v>9012500</v>
      </c>
      <c r="D5378" s="129">
        <f t="shared" si="195"/>
        <v>236250</v>
      </c>
      <c r="E5378" s="130" t="s">
        <v>6398</v>
      </c>
      <c r="F5378" s="126"/>
      <c r="G5378" s="126"/>
      <c r="H5378" s="126"/>
      <c r="I5378" s="126"/>
      <c r="J5378" s="126"/>
      <c r="K5378" s="126"/>
    </row>
    <row r="5379" spans="1:11" s="143" customFormat="1">
      <c r="A5379" s="127" t="s">
        <v>4602</v>
      </c>
      <c r="B5379" s="127">
        <v>226000</v>
      </c>
      <c r="C5379" s="127">
        <f t="shared" si="196"/>
        <v>9052500</v>
      </c>
      <c r="D5379" s="129">
        <f t="shared" si="195"/>
        <v>237300</v>
      </c>
      <c r="E5379" s="130" t="s">
        <v>6398</v>
      </c>
      <c r="F5379" s="126"/>
      <c r="G5379" s="126"/>
      <c r="H5379" s="126"/>
      <c r="I5379" s="126"/>
      <c r="J5379" s="126"/>
      <c r="K5379" s="126"/>
    </row>
    <row r="5380" spans="1:11" s="143" customFormat="1">
      <c r="A5380" s="127" t="s">
        <v>4603</v>
      </c>
      <c r="B5380" s="127">
        <v>227000</v>
      </c>
      <c r="C5380" s="127">
        <f t="shared" si="196"/>
        <v>9092500</v>
      </c>
      <c r="D5380" s="129">
        <f t="shared" si="195"/>
        <v>238350</v>
      </c>
      <c r="E5380" s="130" t="s">
        <v>6398</v>
      </c>
      <c r="F5380" s="126"/>
      <c r="G5380" s="126"/>
      <c r="H5380" s="126"/>
      <c r="I5380" s="126"/>
      <c r="J5380" s="126"/>
      <c r="K5380" s="126"/>
    </row>
    <row r="5381" spans="1:11" s="143" customFormat="1">
      <c r="A5381" s="127" t="s">
        <v>4604</v>
      </c>
      <c r="B5381" s="127">
        <v>228000</v>
      </c>
      <c r="C5381" s="127">
        <f t="shared" si="196"/>
        <v>9132500</v>
      </c>
      <c r="D5381" s="129">
        <f t="shared" si="195"/>
        <v>239400</v>
      </c>
      <c r="E5381" s="130" t="s">
        <v>6398</v>
      </c>
      <c r="F5381" s="126"/>
      <c r="G5381" s="126"/>
      <c r="H5381" s="126"/>
      <c r="I5381" s="126"/>
      <c r="J5381" s="126"/>
      <c r="K5381" s="126"/>
    </row>
    <row r="5382" spans="1:11" s="143" customFormat="1">
      <c r="A5382" s="127" t="s">
        <v>4605</v>
      </c>
      <c r="B5382" s="127">
        <v>229000</v>
      </c>
      <c r="C5382" s="127">
        <f t="shared" si="196"/>
        <v>9172500</v>
      </c>
      <c r="D5382" s="129">
        <f t="shared" si="195"/>
        <v>240450</v>
      </c>
      <c r="E5382" s="130" t="s">
        <v>6398</v>
      </c>
      <c r="F5382" s="126"/>
      <c r="G5382" s="126"/>
      <c r="H5382" s="126"/>
      <c r="I5382" s="126"/>
      <c r="J5382" s="126"/>
      <c r="K5382" s="126"/>
    </row>
    <row r="5383" spans="1:11" s="143" customFormat="1">
      <c r="A5383" s="127" t="s">
        <v>4606</v>
      </c>
      <c r="B5383" s="127">
        <v>230000</v>
      </c>
      <c r="C5383" s="127">
        <f t="shared" si="196"/>
        <v>9212500</v>
      </c>
      <c r="D5383" s="129">
        <f t="shared" si="195"/>
        <v>241500</v>
      </c>
      <c r="E5383" s="130" t="s">
        <v>6398</v>
      </c>
      <c r="F5383" s="126"/>
      <c r="G5383" s="126"/>
      <c r="H5383" s="126"/>
      <c r="I5383" s="126"/>
      <c r="J5383" s="126"/>
      <c r="K5383" s="126"/>
    </row>
    <row r="5384" spans="1:11" s="143" customFormat="1">
      <c r="A5384" s="127" t="s">
        <v>4607</v>
      </c>
      <c r="B5384" s="127">
        <v>231000</v>
      </c>
      <c r="C5384" s="127">
        <f t="shared" si="196"/>
        <v>9252500</v>
      </c>
      <c r="D5384" s="129">
        <f t="shared" si="195"/>
        <v>242550</v>
      </c>
      <c r="E5384" s="130" t="s">
        <v>6398</v>
      </c>
      <c r="F5384" s="126"/>
      <c r="G5384" s="126"/>
      <c r="H5384" s="126"/>
      <c r="I5384" s="126"/>
      <c r="J5384" s="126"/>
      <c r="K5384" s="126"/>
    </row>
    <row r="5385" spans="1:11" s="143" customFormat="1">
      <c r="A5385" s="127" t="s">
        <v>4608</v>
      </c>
      <c r="B5385" s="127">
        <v>232000</v>
      </c>
      <c r="C5385" s="127">
        <f t="shared" si="196"/>
        <v>9292500</v>
      </c>
      <c r="D5385" s="129">
        <f t="shared" si="195"/>
        <v>243600</v>
      </c>
      <c r="E5385" s="130" t="s">
        <v>6398</v>
      </c>
      <c r="F5385" s="126"/>
      <c r="G5385" s="126"/>
      <c r="H5385" s="126"/>
      <c r="I5385" s="126"/>
      <c r="J5385" s="126"/>
      <c r="K5385" s="126"/>
    </row>
    <row r="5386" spans="1:11" s="143" customFormat="1">
      <c r="A5386" s="127" t="s">
        <v>4609</v>
      </c>
      <c r="B5386" s="127">
        <v>233000</v>
      </c>
      <c r="C5386" s="127">
        <f t="shared" si="196"/>
        <v>9332500</v>
      </c>
      <c r="D5386" s="129">
        <f t="shared" si="195"/>
        <v>244650</v>
      </c>
      <c r="E5386" s="130" t="s">
        <v>6398</v>
      </c>
      <c r="F5386" s="126"/>
      <c r="G5386" s="126"/>
      <c r="H5386" s="126"/>
      <c r="I5386" s="126"/>
      <c r="J5386" s="126"/>
      <c r="K5386" s="126"/>
    </row>
    <row r="5387" spans="1:11" s="143" customFormat="1">
      <c r="A5387" s="127" t="s">
        <v>4610</v>
      </c>
      <c r="B5387" s="127">
        <v>234000</v>
      </c>
      <c r="C5387" s="127">
        <f t="shared" si="196"/>
        <v>9372500</v>
      </c>
      <c r="D5387" s="129">
        <f t="shared" si="195"/>
        <v>245700</v>
      </c>
      <c r="E5387" s="130" t="s">
        <v>6398</v>
      </c>
      <c r="F5387" s="126"/>
      <c r="G5387" s="126"/>
      <c r="H5387" s="126"/>
      <c r="I5387" s="126"/>
      <c r="J5387" s="126"/>
      <c r="K5387" s="126"/>
    </row>
    <row r="5388" spans="1:11" s="143" customFormat="1">
      <c r="A5388" s="127" t="s">
        <v>4611</v>
      </c>
      <c r="B5388" s="127">
        <v>235000</v>
      </c>
      <c r="C5388" s="127">
        <f t="shared" si="196"/>
        <v>9412500</v>
      </c>
      <c r="D5388" s="129">
        <f t="shared" si="195"/>
        <v>246750</v>
      </c>
      <c r="E5388" s="130" t="s">
        <v>6398</v>
      </c>
      <c r="F5388" s="126"/>
      <c r="G5388" s="126"/>
      <c r="H5388" s="126"/>
      <c r="I5388" s="126"/>
      <c r="J5388" s="126"/>
      <c r="K5388" s="126"/>
    </row>
    <row r="5389" spans="1:11" s="143" customFormat="1">
      <c r="A5389" s="127" t="s">
        <v>4612</v>
      </c>
      <c r="B5389" s="127">
        <v>236000</v>
      </c>
      <c r="C5389" s="127">
        <f t="shared" si="196"/>
        <v>9452500</v>
      </c>
      <c r="D5389" s="129">
        <f t="shared" ref="D5389:D5417" si="197">SUM($G$2)*(B5389*0.001)</f>
        <v>247800</v>
      </c>
      <c r="E5389" s="130" t="s">
        <v>6398</v>
      </c>
      <c r="F5389" s="126"/>
      <c r="G5389" s="126"/>
      <c r="H5389" s="126"/>
      <c r="I5389" s="126"/>
      <c r="J5389" s="126"/>
      <c r="K5389" s="126"/>
    </row>
    <row r="5390" spans="1:11" s="143" customFormat="1">
      <c r="A5390" s="127" t="s">
        <v>4613</v>
      </c>
      <c r="B5390" s="127">
        <v>237000</v>
      </c>
      <c r="C5390" s="127">
        <f t="shared" si="196"/>
        <v>9492500</v>
      </c>
      <c r="D5390" s="129">
        <f t="shared" si="197"/>
        <v>248850</v>
      </c>
      <c r="E5390" s="130" t="s">
        <v>6398</v>
      </c>
      <c r="F5390" s="126"/>
      <c r="G5390" s="126"/>
      <c r="H5390" s="126"/>
      <c r="I5390" s="126"/>
      <c r="J5390" s="126"/>
      <c r="K5390" s="126"/>
    </row>
    <row r="5391" spans="1:11" s="143" customFormat="1">
      <c r="A5391" s="127" t="s">
        <v>4614</v>
      </c>
      <c r="B5391" s="127">
        <v>238000</v>
      </c>
      <c r="C5391" s="127">
        <f t="shared" si="196"/>
        <v>9532500</v>
      </c>
      <c r="D5391" s="129">
        <f t="shared" si="197"/>
        <v>249900</v>
      </c>
      <c r="E5391" s="130" t="s">
        <v>6398</v>
      </c>
      <c r="F5391" s="126"/>
      <c r="G5391" s="126"/>
      <c r="H5391" s="126"/>
      <c r="I5391" s="126"/>
      <c r="J5391" s="126"/>
      <c r="K5391" s="126"/>
    </row>
    <row r="5392" spans="1:11" s="143" customFormat="1">
      <c r="A5392" s="127" t="s">
        <v>4615</v>
      </c>
      <c r="B5392" s="127">
        <v>239000</v>
      </c>
      <c r="C5392" s="127">
        <f t="shared" si="196"/>
        <v>9572500</v>
      </c>
      <c r="D5392" s="129">
        <f t="shared" si="197"/>
        <v>250950</v>
      </c>
      <c r="E5392" s="130" t="s">
        <v>6398</v>
      </c>
      <c r="F5392" s="126"/>
      <c r="G5392" s="126"/>
      <c r="H5392" s="126"/>
      <c r="I5392" s="126"/>
      <c r="J5392" s="126"/>
      <c r="K5392" s="126"/>
    </row>
    <row r="5393" spans="1:11" s="143" customFormat="1">
      <c r="A5393" s="127" t="s">
        <v>4616</v>
      </c>
      <c r="B5393" s="127">
        <v>240000</v>
      </c>
      <c r="C5393" s="127">
        <f t="shared" si="196"/>
        <v>9612500</v>
      </c>
      <c r="D5393" s="129">
        <f t="shared" si="197"/>
        <v>252000</v>
      </c>
      <c r="E5393" s="130" t="s">
        <v>6398</v>
      </c>
      <c r="F5393" s="126"/>
      <c r="G5393" s="126"/>
      <c r="H5393" s="126"/>
      <c r="I5393" s="126"/>
      <c r="J5393" s="126"/>
      <c r="K5393" s="126"/>
    </row>
    <row r="5394" spans="1:11" s="143" customFormat="1">
      <c r="A5394" s="127" t="s">
        <v>4617</v>
      </c>
      <c r="B5394" s="127">
        <v>241000</v>
      </c>
      <c r="C5394" s="127">
        <f t="shared" si="196"/>
        <v>9652500</v>
      </c>
      <c r="D5394" s="129">
        <f t="shared" si="197"/>
        <v>253050</v>
      </c>
      <c r="E5394" s="130" t="s">
        <v>6398</v>
      </c>
      <c r="F5394" s="126"/>
      <c r="G5394" s="126"/>
      <c r="H5394" s="126"/>
      <c r="I5394" s="126"/>
      <c r="J5394" s="126"/>
      <c r="K5394" s="126"/>
    </row>
    <row r="5395" spans="1:11" s="143" customFormat="1">
      <c r="A5395" s="127" t="s">
        <v>4618</v>
      </c>
      <c r="B5395" s="127">
        <v>242000</v>
      </c>
      <c r="C5395" s="127">
        <f t="shared" si="196"/>
        <v>9692500</v>
      </c>
      <c r="D5395" s="129">
        <f t="shared" si="197"/>
        <v>254100</v>
      </c>
      <c r="E5395" s="130" t="s">
        <v>6398</v>
      </c>
      <c r="F5395" s="126"/>
      <c r="G5395" s="126"/>
      <c r="H5395" s="126"/>
      <c r="I5395" s="126"/>
      <c r="J5395" s="126"/>
      <c r="K5395" s="126"/>
    </row>
    <row r="5396" spans="1:11" s="143" customFormat="1">
      <c r="A5396" s="127" t="s">
        <v>4619</v>
      </c>
      <c r="B5396" s="127">
        <v>243000</v>
      </c>
      <c r="C5396" s="127">
        <f t="shared" si="196"/>
        <v>9732500</v>
      </c>
      <c r="D5396" s="129">
        <f t="shared" si="197"/>
        <v>255150</v>
      </c>
      <c r="E5396" s="130" t="s">
        <v>6398</v>
      </c>
      <c r="F5396" s="126"/>
      <c r="G5396" s="126"/>
      <c r="H5396" s="126"/>
      <c r="I5396" s="126"/>
      <c r="J5396" s="126"/>
      <c r="K5396" s="126"/>
    </row>
    <row r="5397" spans="1:11" s="143" customFormat="1">
      <c r="A5397" s="127" t="s">
        <v>4620</v>
      </c>
      <c r="B5397" s="127">
        <v>244000</v>
      </c>
      <c r="C5397" s="127">
        <f t="shared" si="196"/>
        <v>9772500</v>
      </c>
      <c r="D5397" s="129">
        <f t="shared" si="197"/>
        <v>256200</v>
      </c>
      <c r="E5397" s="130" t="s">
        <v>6398</v>
      </c>
      <c r="F5397" s="126"/>
      <c r="G5397" s="126"/>
      <c r="H5397" s="126"/>
      <c r="I5397" s="126"/>
      <c r="J5397" s="126"/>
      <c r="K5397" s="126"/>
    </row>
    <row r="5398" spans="1:11" s="143" customFormat="1">
      <c r="A5398" s="127" t="s">
        <v>4621</v>
      </c>
      <c r="B5398" s="127">
        <v>245000</v>
      </c>
      <c r="C5398" s="127">
        <f t="shared" si="196"/>
        <v>9812500</v>
      </c>
      <c r="D5398" s="129">
        <f t="shared" si="197"/>
        <v>257250</v>
      </c>
      <c r="E5398" s="130" t="s">
        <v>6398</v>
      </c>
      <c r="F5398" s="126"/>
      <c r="G5398" s="126"/>
      <c r="H5398" s="126"/>
      <c r="I5398" s="126"/>
      <c r="J5398" s="126"/>
      <c r="K5398" s="126"/>
    </row>
    <row r="5399" spans="1:11" s="143" customFormat="1">
      <c r="A5399" s="127" t="s">
        <v>4622</v>
      </c>
      <c r="B5399" s="127">
        <v>246000</v>
      </c>
      <c r="C5399" s="127">
        <f t="shared" si="196"/>
        <v>9852500</v>
      </c>
      <c r="D5399" s="129">
        <f t="shared" si="197"/>
        <v>258300</v>
      </c>
      <c r="E5399" s="130" t="s">
        <v>6398</v>
      </c>
      <c r="F5399" s="126"/>
      <c r="G5399" s="126"/>
      <c r="H5399" s="126"/>
      <c r="I5399" s="126"/>
      <c r="J5399" s="126"/>
      <c r="K5399" s="126"/>
    </row>
    <row r="5400" spans="1:11" s="143" customFormat="1">
      <c r="A5400" s="127" t="s">
        <v>4623</v>
      </c>
      <c r="B5400" s="127">
        <v>247000</v>
      </c>
      <c r="C5400" s="127">
        <f t="shared" si="196"/>
        <v>9892500</v>
      </c>
      <c r="D5400" s="129">
        <f t="shared" si="197"/>
        <v>259350</v>
      </c>
      <c r="E5400" s="130" t="s">
        <v>6398</v>
      </c>
      <c r="F5400" s="126"/>
      <c r="G5400" s="126"/>
      <c r="H5400" s="126"/>
      <c r="I5400" s="126"/>
      <c r="J5400" s="126"/>
      <c r="K5400" s="126"/>
    </row>
    <row r="5401" spans="1:11" s="143" customFormat="1">
      <c r="A5401" s="127" t="s">
        <v>4624</v>
      </c>
      <c r="B5401" s="127">
        <v>248000</v>
      </c>
      <c r="C5401" s="127">
        <f t="shared" si="196"/>
        <v>9932500</v>
      </c>
      <c r="D5401" s="129">
        <f t="shared" si="197"/>
        <v>260400</v>
      </c>
      <c r="E5401" s="130" t="s">
        <v>6398</v>
      </c>
      <c r="F5401" s="126"/>
      <c r="G5401" s="126"/>
      <c r="H5401" s="126"/>
      <c r="I5401" s="126"/>
      <c r="J5401" s="126"/>
      <c r="K5401" s="126"/>
    </row>
    <row r="5402" spans="1:11" s="143" customFormat="1">
      <c r="A5402" s="127" t="s">
        <v>4625</v>
      </c>
      <c r="B5402" s="127">
        <v>249000</v>
      </c>
      <c r="C5402" s="127">
        <f t="shared" si="196"/>
        <v>9972500</v>
      </c>
      <c r="D5402" s="129">
        <f t="shared" si="197"/>
        <v>261450</v>
      </c>
      <c r="E5402" s="130" t="s">
        <v>6398</v>
      </c>
      <c r="F5402" s="126"/>
      <c r="G5402" s="126"/>
      <c r="H5402" s="126"/>
      <c r="I5402" s="126"/>
      <c r="J5402" s="126"/>
      <c r="K5402" s="126"/>
    </row>
    <row r="5403" spans="1:11" s="143" customFormat="1">
      <c r="A5403" s="127" t="s">
        <v>4626</v>
      </c>
      <c r="B5403" s="127">
        <v>250000</v>
      </c>
      <c r="C5403" s="127">
        <f t="shared" si="196"/>
        <v>10012500</v>
      </c>
      <c r="D5403" s="129">
        <f t="shared" si="197"/>
        <v>262500</v>
      </c>
      <c r="E5403" s="130" t="s">
        <v>6398</v>
      </c>
      <c r="F5403" s="126"/>
      <c r="G5403" s="126"/>
      <c r="H5403" s="126"/>
      <c r="I5403" s="126"/>
      <c r="J5403" s="126"/>
      <c r="K5403" s="126"/>
    </row>
    <row r="5404" spans="1:11" s="143" customFormat="1">
      <c r="A5404" s="127" t="s">
        <v>4627</v>
      </c>
      <c r="B5404" s="127">
        <v>251000</v>
      </c>
      <c r="C5404" s="127">
        <f t="shared" si="196"/>
        <v>10052500</v>
      </c>
      <c r="D5404" s="129">
        <f t="shared" si="197"/>
        <v>263550</v>
      </c>
      <c r="E5404" s="130" t="s">
        <v>6398</v>
      </c>
      <c r="F5404" s="126"/>
      <c r="G5404" s="126"/>
      <c r="H5404" s="126"/>
      <c r="I5404" s="126"/>
      <c r="J5404" s="126"/>
      <c r="K5404" s="126"/>
    </row>
    <row r="5405" spans="1:11" s="143" customFormat="1">
      <c r="A5405" s="127" t="s">
        <v>4628</v>
      </c>
      <c r="B5405" s="127">
        <v>252000</v>
      </c>
      <c r="C5405" s="127">
        <f t="shared" si="196"/>
        <v>10092500</v>
      </c>
      <c r="D5405" s="129">
        <f t="shared" si="197"/>
        <v>264600</v>
      </c>
      <c r="E5405" s="130" t="s">
        <v>6398</v>
      </c>
      <c r="F5405" s="126"/>
      <c r="G5405" s="126"/>
      <c r="H5405" s="126"/>
      <c r="I5405" s="126"/>
      <c r="J5405" s="126"/>
      <c r="K5405" s="126"/>
    </row>
    <row r="5406" spans="1:11" s="143" customFormat="1">
      <c r="A5406" s="127" t="s">
        <v>4629</v>
      </c>
      <c r="B5406" s="127">
        <v>253000</v>
      </c>
      <c r="C5406" s="127">
        <f t="shared" si="196"/>
        <v>10132500</v>
      </c>
      <c r="D5406" s="129">
        <f t="shared" si="197"/>
        <v>265650</v>
      </c>
      <c r="E5406" s="130" t="s">
        <v>6398</v>
      </c>
      <c r="F5406" s="126"/>
      <c r="G5406" s="126"/>
      <c r="H5406" s="126"/>
      <c r="I5406" s="126"/>
      <c r="J5406" s="126"/>
      <c r="K5406" s="126"/>
    </row>
    <row r="5407" spans="1:11" s="143" customFormat="1">
      <c r="A5407" s="127" t="s">
        <v>4630</v>
      </c>
      <c r="B5407" s="127">
        <v>254000</v>
      </c>
      <c r="C5407" s="127">
        <f t="shared" si="196"/>
        <v>10172500</v>
      </c>
      <c r="D5407" s="129">
        <f t="shared" si="197"/>
        <v>266700</v>
      </c>
      <c r="E5407" s="130" t="s">
        <v>6398</v>
      </c>
      <c r="F5407" s="126"/>
      <c r="G5407" s="126"/>
      <c r="H5407" s="126"/>
      <c r="I5407" s="126"/>
      <c r="J5407" s="126"/>
      <c r="K5407" s="126"/>
    </row>
    <row r="5408" spans="1:11" s="143" customFormat="1">
      <c r="A5408" s="127" t="s">
        <v>4631</v>
      </c>
      <c r="B5408" s="127">
        <v>255000</v>
      </c>
      <c r="C5408" s="127">
        <f t="shared" si="196"/>
        <v>10212500</v>
      </c>
      <c r="D5408" s="129">
        <f t="shared" si="197"/>
        <v>267750</v>
      </c>
      <c r="E5408" s="130" t="s">
        <v>6398</v>
      </c>
      <c r="F5408" s="126"/>
      <c r="G5408" s="126"/>
      <c r="H5408" s="126"/>
      <c r="I5408" s="126"/>
      <c r="J5408" s="126"/>
      <c r="K5408" s="126"/>
    </row>
    <row r="5409" spans="1:11" s="143" customFormat="1">
      <c r="A5409" s="127" t="s">
        <v>4632</v>
      </c>
      <c r="B5409" s="127">
        <v>256000</v>
      </c>
      <c r="C5409" s="127">
        <f t="shared" si="196"/>
        <v>10252500</v>
      </c>
      <c r="D5409" s="129">
        <f t="shared" si="197"/>
        <v>268800</v>
      </c>
      <c r="E5409" s="130" t="s">
        <v>6398</v>
      </c>
      <c r="F5409" s="126"/>
      <c r="G5409" s="126"/>
      <c r="H5409" s="126"/>
      <c r="I5409" s="126"/>
      <c r="J5409" s="126"/>
      <c r="K5409" s="126"/>
    </row>
    <row r="5410" spans="1:11" s="143" customFormat="1">
      <c r="A5410" s="127" t="s">
        <v>4633</v>
      </c>
      <c r="B5410" s="127">
        <v>257000</v>
      </c>
      <c r="C5410" s="127">
        <f t="shared" si="196"/>
        <v>10292500</v>
      </c>
      <c r="D5410" s="129">
        <f t="shared" si="197"/>
        <v>269850</v>
      </c>
      <c r="E5410" s="130" t="s">
        <v>6398</v>
      </c>
      <c r="F5410" s="126"/>
      <c r="G5410" s="126"/>
      <c r="H5410" s="126"/>
      <c r="I5410" s="126"/>
      <c r="J5410" s="126"/>
      <c r="K5410" s="126"/>
    </row>
    <row r="5411" spans="1:11" s="143" customFormat="1">
      <c r="A5411" s="127" t="s">
        <v>4634</v>
      </c>
      <c r="B5411" s="127">
        <v>258000</v>
      </c>
      <c r="C5411" s="127">
        <f t="shared" si="196"/>
        <v>10332500</v>
      </c>
      <c r="D5411" s="129">
        <f t="shared" si="197"/>
        <v>270900</v>
      </c>
      <c r="E5411" s="130" t="s">
        <v>6398</v>
      </c>
      <c r="F5411" s="126"/>
      <c r="G5411" s="126"/>
      <c r="H5411" s="126"/>
      <c r="I5411" s="126"/>
      <c r="J5411" s="126"/>
      <c r="K5411" s="126"/>
    </row>
    <row r="5412" spans="1:11" s="143" customFormat="1">
      <c r="A5412" s="127" t="s">
        <v>4635</v>
      </c>
      <c r="B5412" s="127">
        <v>259000</v>
      </c>
      <c r="C5412" s="127">
        <f t="shared" ref="C5412:C5417" si="198">SUM(C5411)+40000</f>
        <v>10372500</v>
      </c>
      <c r="D5412" s="129">
        <f t="shared" si="197"/>
        <v>271950</v>
      </c>
      <c r="E5412" s="130" t="s">
        <v>6398</v>
      </c>
      <c r="F5412" s="126"/>
      <c r="G5412" s="126"/>
      <c r="H5412" s="126"/>
      <c r="I5412" s="126"/>
      <c r="J5412" s="126"/>
      <c r="K5412" s="126"/>
    </row>
    <row r="5413" spans="1:11" s="143" customFormat="1">
      <c r="A5413" s="127" t="s">
        <v>4636</v>
      </c>
      <c r="B5413" s="127">
        <v>260000</v>
      </c>
      <c r="C5413" s="127">
        <f t="shared" si="198"/>
        <v>10412500</v>
      </c>
      <c r="D5413" s="129">
        <f t="shared" si="197"/>
        <v>273000</v>
      </c>
      <c r="E5413" s="130" t="s">
        <v>6398</v>
      </c>
      <c r="F5413" s="126"/>
      <c r="G5413" s="126"/>
      <c r="H5413" s="126"/>
      <c r="I5413" s="126"/>
      <c r="J5413" s="126"/>
      <c r="K5413" s="126"/>
    </row>
    <row r="5414" spans="1:11" s="143" customFormat="1">
      <c r="A5414" s="127" t="s">
        <v>4637</v>
      </c>
      <c r="B5414" s="127">
        <v>261000</v>
      </c>
      <c r="C5414" s="127">
        <f t="shared" si="198"/>
        <v>10452500</v>
      </c>
      <c r="D5414" s="129">
        <f t="shared" si="197"/>
        <v>274050</v>
      </c>
      <c r="E5414" s="130" t="s">
        <v>6398</v>
      </c>
      <c r="F5414" s="126"/>
      <c r="G5414" s="126"/>
      <c r="H5414" s="126"/>
      <c r="I5414" s="126"/>
      <c r="J5414" s="126"/>
      <c r="K5414" s="126"/>
    </row>
    <row r="5415" spans="1:11" s="143" customFormat="1">
      <c r="A5415" s="127" t="s">
        <v>4638</v>
      </c>
      <c r="B5415" s="127">
        <v>262000</v>
      </c>
      <c r="C5415" s="127">
        <f t="shared" si="198"/>
        <v>10492500</v>
      </c>
      <c r="D5415" s="129">
        <f t="shared" si="197"/>
        <v>275100</v>
      </c>
      <c r="E5415" s="130" t="s">
        <v>6398</v>
      </c>
      <c r="F5415" s="126"/>
      <c r="G5415" s="126"/>
      <c r="H5415" s="126"/>
      <c r="I5415" s="126"/>
      <c r="J5415" s="126"/>
      <c r="K5415" s="126"/>
    </row>
    <row r="5416" spans="1:11" s="143" customFormat="1">
      <c r="A5416" s="127" t="s">
        <v>4639</v>
      </c>
      <c r="B5416" s="127">
        <v>263000</v>
      </c>
      <c r="C5416" s="127">
        <f t="shared" si="198"/>
        <v>10532500</v>
      </c>
      <c r="D5416" s="129">
        <f t="shared" si="197"/>
        <v>276150</v>
      </c>
      <c r="E5416" s="130" t="s">
        <v>6398</v>
      </c>
      <c r="F5416" s="126"/>
      <c r="G5416" s="126"/>
      <c r="H5416" s="126"/>
      <c r="I5416" s="126"/>
      <c r="J5416" s="126"/>
      <c r="K5416" s="126"/>
    </row>
    <row r="5417" spans="1:11" s="143" customFormat="1">
      <c r="A5417" s="127" t="s">
        <v>4640</v>
      </c>
      <c r="B5417" s="127">
        <v>264000</v>
      </c>
      <c r="C5417" s="127">
        <f t="shared" si="198"/>
        <v>10572500</v>
      </c>
      <c r="D5417" s="129">
        <f t="shared" si="197"/>
        <v>277200</v>
      </c>
      <c r="E5417" s="130" t="s">
        <v>6398</v>
      </c>
      <c r="F5417" s="126"/>
      <c r="G5417" s="126"/>
      <c r="H5417" s="126"/>
      <c r="I5417" s="126"/>
      <c r="J5417" s="126"/>
      <c r="K5417" s="126"/>
    </row>
    <row r="5418" spans="1:11" s="143" customFormat="1">
      <c r="A5418" s="127" t="s">
        <v>6426</v>
      </c>
      <c r="B5418" s="127">
        <v>1000</v>
      </c>
      <c r="C5418" s="128">
        <v>52500</v>
      </c>
      <c r="D5418" s="129">
        <f t="shared" ref="D5418:D5481" si="199">SUM($G$2)*(B5418*0.001)</f>
        <v>1050</v>
      </c>
      <c r="E5418" s="130" t="s">
        <v>6398</v>
      </c>
      <c r="F5418" s="126"/>
      <c r="G5418" s="126"/>
      <c r="H5418" s="126"/>
      <c r="I5418" s="126"/>
      <c r="J5418" s="126"/>
      <c r="K5418" s="126"/>
    </row>
    <row r="5419" spans="1:11" s="143" customFormat="1">
      <c r="A5419" s="127" t="s">
        <v>6427</v>
      </c>
      <c r="B5419" s="127">
        <v>2000</v>
      </c>
      <c r="C5419" s="128">
        <f>C5418+35000</f>
        <v>87500</v>
      </c>
      <c r="D5419" s="129">
        <f t="shared" si="199"/>
        <v>2100</v>
      </c>
      <c r="E5419" s="130" t="s">
        <v>6398</v>
      </c>
      <c r="F5419" s="126"/>
      <c r="G5419" s="126"/>
      <c r="H5419" s="126"/>
      <c r="I5419" s="126"/>
      <c r="J5419" s="126"/>
      <c r="K5419" s="126"/>
    </row>
    <row r="5420" spans="1:11" s="143" customFormat="1">
      <c r="A5420" s="127" t="s">
        <v>3678</v>
      </c>
      <c r="B5420" s="127">
        <v>3000</v>
      </c>
      <c r="C5420" s="128">
        <f t="shared" ref="C5420:C5483" si="200">C5419+35000</f>
        <v>122500</v>
      </c>
      <c r="D5420" s="129">
        <f t="shared" si="199"/>
        <v>3150</v>
      </c>
      <c r="E5420" s="130" t="s">
        <v>6398</v>
      </c>
      <c r="F5420" s="126"/>
      <c r="G5420" s="126"/>
      <c r="H5420" s="126"/>
      <c r="I5420" s="126"/>
      <c r="J5420" s="126"/>
      <c r="K5420" s="126"/>
    </row>
    <row r="5421" spans="1:11" s="143" customFormat="1">
      <c r="A5421" s="127" t="s">
        <v>3679</v>
      </c>
      <c r="B5421" s="127">
        <v>4000</v>
      </c>
      <c r="C5421" s="128">
        <f t="shared" si="200"/>
        <v>157500</v>
      </c>
      <c r="D5421" s="129">
        <f t="shared" si="199"/>
        <v>4200</v>
      </c>
      <c r="E5421" s="130" t="s">
        <v>6398</v>
      </c>
      <c r="F5421" s="126"/>
      <c r="G5421" s="126"/>
      <c r="H5421" s="126"/>
      <c r="I5421" s="126"/>
      <c r="J5421" s="126"/>
      <c r="K5421" s="126"/>
    </row>
    <row r="5422" spans="1:11" s="143" customFormat="1">
      <c r="A5422" s="127" t="s">
        <v>3680</v>
      </c>
      <c r="B5422" s="127">
        <v>5000</v>
      </c>
      <c r="C5422" s="128">
        <f t="shared" si="200"/>
        <v>192500</v>
      </c>
      <c r="D5422" s="129">
        <f t="shared" si="199"/>
        <v>5250</v>
      </c>
      <c r="E5422" s="130" t="s">
        <v>6398</v>
      </c>
      <c r="F5422" s="126"/>
      <c r="G5422" s="126"/>
      <c r="H5422" s="126"/>
      <c r="I5422" s="126"/>
      <c r="J5422" s="126"/>
      <c r="K5422" s="126"/>
    </row>
    <row r="5423" spans="1:11" s="143" customFormat="1">
      <c r="A5423" s="127" t="s">
        <v>3681</v>
      </c>
      <c r="B5423" s="127">
        <v>6000</v>
      </c>
      <c r="C5423" s="128">
        <f t="shared" si="200"/>
        <v>227500</v>
      </c>
      <c r="D5423" s="129">
        <f t="shared" si="199"/>
        <v>6300</v>
      </c>
      <c r="E5423" s="130" t="s">
        <v>6398</v>
      </c>
      <c r="F5423" s="126"/>
      <c r="G5423" s="126"/>
      <c r="H5423" s="126"/>
      <c r="I5423" s="126"/>
      <c r="J5423" s="126"/>
      <c r="K5423" s="126"/>
    </row>
    <row r="5424" spans="1:11" s="143" customFormat="1">
      <c r="A5424" s="127" t="s">
        <v>3682</v>
      </c>
      <c r="B5424" s="127">
        <v>7000</v>
      </c>
      <c r="C5424" s="128">
        <f t="shared" si="200"/>
        <v>262500</v>
      </c>
      <c r="D5424" s="129">
        <f t="shared" si="199"/>
        <v>7350</v>
      </c>
      <c r="E5424" s="130" t="s">
        <v>6398</v>
      </c>
      <c r="F5424" s="126"/>
      <c r="G5424" s="126"/>
      <c r="H5424" s="126"/>
      <c r="I5424" s="126"/>
      <c r="J5424" s="126"/>
      <c r="K5424" s="126"/>
    </row>
    <row r="5425" spans="1:11" s="143" customFormat="1">
      <c r="A5425" s="127" t="s">
        <v>3683</v>
      </c>
      <c r="B5425" s="127">
        <v>8000</v>
      </c>
      <c r="C5425" s="128">
        <f t="shared" si="200"/>
        <v>297500</v>
      </c>
      <c r="D5425" s="129">
        <f t="shared" si="199"/>
        <v>8400</v>
      </c>
      <c r="E5425" s="130" t="s">
        <v>6398</v>
      </c>
      <c r="F5425" s="126"/>
      <c r="G5425" s="126"/>
      <c r="H5425" s="126"/>
      <c r="I5425" s="126"/>
      <c r="J5425" s="126"/>
      <c r="K5425" s="126"/>
    </row>
    <row r="5426" spans="1:11" s="143" customFormat="1">
      <c r="A5426" s="127" t="s">
        <v>3684</v>
      </c>
      <c r="B5426" s="127">
        <v>9000</v>
      </c>
      <c r="C5426" s="128">
        <f t="shared" si="200"/>
        <v>332500</v>
      </c>
      <c r="D5426" s="129">
        <f t="shared" si="199"/>
        <v>9450</v>
      </c>
      <c r="E5426" s="130" t="s">
        <v>6398</v>
      </c>
      <c r="F5426" s="126"/>
      <c r="G5426" s="126"/>
      <c r="H5426" s="126"/>
      <c r="I5426" s="126"/>
      <c r="J5426" s="126"/>
      <c r="K5426" s="126"/>
    </row>
    <row r="5427" spans="1:11" s="143" customFormat="1">
      <c r="A5427" s="127" t="s">
        <v>3685</v>
      </c>
      <c r="B5427" s="127">
        <v>10000</v>
      </c>
      <c r="C5427" s="128">
        <f t="shared" si="200"/>
        <v>367500</v>
      </c>
      <c r="D5427" s="129">
        <f t="shared" si="199"/>
        <v>10500</v>
      </c>
      <c r="E5427" s="130" t="s">
        <v>6398</v>
      </c>
      <c r="F5427" s="126"/>
      <c r="G5427" s="126"/>
      <c r="H5427" s="126"/>
      <c r="I5427" s="126"/>
      <c r="J5427" s="126"/>
      <c r="K5427" s="126"/>
    </row>
    <row r="5428" spans="1:11" s="143" customFormat="1">
      <c r="A5428" s="127" t="s">
        <v>3686</v>
      </c>
      <c r="B5428" s="127">
        <v>11000</v>
      </c>
      <c r="C5428" s="128">
        <f t="shared" si="200"/>
        <v>402500</v>
      </c>
      <c r="D5428" s="129">
        <f t="shared" si="199"/>
        <v>11550</v>
      </c>
      <c r="E5428" s="130" t="s">
        <v>6398</v>
      </c>
      <c r="F5428" s="126"/>
      <c r="G5428" s="126"/>
      <c r="H5428" s="126"/>
      <c r="I5428" s="126"/>
      <c r="J5428" s="126"/>
      <c r="K5428" s="126"/>
    </row>
    <row r="5429" spans="1:11" s="143" customFormat="1">
      <c r="A5429" s="127" t="s">
        <v>3687</v>
      </c>
      <c r="B5429" s="127">
        <v>12000</v>
      </c>
      <c r="C5429" s="128">
        <f t="shared" si="200"/>
        <v>437500</v>
      </c>
      <c r="D5429" s="129">
        <f t="shared" si="199"/>
        <v>12600</v>
      </c>
      <c r="E5429" s="130" t="s">
        <v>6398</v>
      </c>
      <c r="F5429" s="126"/>
      <c r="G5429" s="126"/>
      <c r="H5429" s="126"/>
      <c r="I5429" s="126"/>
      <c r="J5429" s="126"/>
      <c r="K5429" s="126"/>
    </row>
    <row r="5430" spans="1:11" s="143" customFormat="1">
      <c r="A5430" s="127" t="s">
        <v>3688</v>
      </c>
      <c r="B5430" s="127">
        <v>13000</v>
      </c>
      <c r="C5430" s="128">
        <f t="shared" si="200"/>
        <v>472500</v>
      </c>
      <c r="D5430" s="129">
        <f t="shared" si="199"/>
        <v>13650</v>
      </c>
      <c r="E5430" s="130" t="s">
        <v>6398</v>
      </c>
      <c r="F5430" s="126"/>
      <c r="G5430" s="126"/>
      <c r="H5430" s="126"/>
      <c r="I5430" s="126"/>
      <c r="J5430" s="126"/>
      <c r="K5430" s="126"/>
    </row>
    <row r="5431" spans="1:11" s="143" customFormat="1">
      <c r="A5431" s="127" t="s">
        <v>3689</v>
      </c>
      <c r="B5431" s="127">
        <v>14000</v>
      </c>
      <c r="C5431" s="128">
        <f t="shared" si="200"/>
        <v>507500</v>
      </c>
      <c r="D5431" s="129">
        <f t="shared" si="199"/>
        <v>14700</v>
      </c>
      <c r="E5431" s="130" t="s">
        <v>6398</v>
      </c>
      <c r="F5431" s="126"/>
      <c r="G5431" s="126"/>
      <c r="H5431" s="126"/>
      <c r="I5431" s="126"/>
      <c r="J5431" s="126"/>
      <c r="K5431" s="126"/>
    </row>
    <row r="5432" spans="1:11" s="143" customFormat="1">
      <c r="A5432" s="127" t="s">
        <v>3690</v>
      </c>
      <c r="B5432" s="127">
        <v>15000</v>
      </c>
      <c r="C5432" s="128">
        <f t="shared" si="200"/>
        <v>542500</v>
      </c>
      <c r="D5432" s="129">
        <f t="shared" si="199"/>
        <v>15750</v>
      </c>
      <c r="E5432" s="130" t="s">
        <v>6398</v>
      </c>
      <c r="F5432" s="126"/>
      <c r="G5432" s="126"/>
      <c r="H5432" s="126"/>
      <c r="I5432" s="126"/>
      <c r="J5432" s="126"/>
      <c r="K5432" s="126"/>
    </row>
    <row r="5433" spans="1:11" s="143" customFormat="1">
      <c r="A5433" s="127" t="s">
        <v>3691</v>
      </c>
      <c r="B5433" s="127">
        <v>16000</v>
      </c>
      <c r="C5433" s="128">
        <f t="shared" si="200"/>
        <v>577500</v>
      </c>
      <c r="D5433" s="129">
        <f t="shared" si="199"/>
        <v>16800</v>
      </c>
      <c r="E5433" s="130" t="s">
        <v>6398</v>
      </c>
      <c r="F5433" s="126"/>
      <c r="G5433" s="126"/>
      <c r="H5433" s="126"/>
      <c r="I5433" s="126"/>
      <c r="J5433" s="126"/>
      <c r="K5433" s="126"/>
    </row>
    <row r="5434" spans="1:11" s="143" customFormat="1">
      <c r="A5434" s="127" t="s">
        <v>3692</v>
      </c>
      <c r="B5434" s="127">
        <v>17000</v>
      </c>
      <c r="C5434" s="128">
        <f t="shared" si="200"/>
        <v>612500</v>
      </c>
      <c r="D5434" s="129">
        <f t="shared" si="199"/>
        <v>17850</v>
      </c>
      <c r="E5434" s="130" t="s">
        <v>6398</v>
      </c>
      <c r="F5434" s="126"/>
      <c r="G5434" s="126"/>
      <c r="H5434" s="126"/>
      <c r="I5434" s="126"/>
      <c r="J5434" s="126"/>
      <c r="K5434" s="126"/>
    </row>
    <row r="5435" spans="1:11" s="143" customFormat="1">
      <c r="A5435" s="127" t="s">
        <v>3693</v>
      </c>
      <c r="B5435" s="127">
        <v>18000</v>
      </c>
      <c r="C5435" s="128">
        <f t="shared" si="200"/>
        <v>647500</v>
      </c>
      <c r="D5435" s="129">
        <f t="shared" si="199"/>
        <v>18900</v>
      </c>
      <c r="E5435" s="130" t="s">
        <v>6398</v>
      </c>
      <c r="F5435" s="126"/>
      <c r="G5435" s="126"/>
      <c r="H5435" s="126"/>
      <c r="I5435" s="126"/>
      <c r="J5435" s="126"/>
      <c r="K5435" s="126"/>
    </row>
    <row r="5436" spans="1:11" s="143" customFormat="1">
      <c r="A5436" s="127" t="s">
        <v>3694</v>
      </c>
      <c r="B5436" s="127">
        <v>19000</v>
      </c>
      <c r="C5436" s="128">
        <f t="shared" si="200"/>
        <v>682500</v>
      </c>
      <c r="D5436" s="129">
        <f t="shared" si="199"/>
        <v>19950</v>
      </c>
      <c r="E5436" s="130" t="s">
        <v>6398</v>
      </c>
      <c r="F5436" s="126"/>
      <c r="G5436" s="126"/>
      <c r="H5436" s="126"/>
      <c r="I5436" s="126"/>
      <c r="J5436" s="126"/>
      <c r="K5436" s="126"/>
    </row>
    <row r="5437" spans="1:11" s="143" customFormat="1">
      <c r="A5437" s="127" t="s">
        <v>3695</v>
      </c>
      <c r="B5437" s="127">
        <v>20000</v>
      </c>
      <c r="C5437" s="128">
        <f t="shared" si="200"/>
        <v>717500</v>
      </c>
      <c r="D5437" s="129">
        <f t="shared" si="199"/>
        <v>21000</v>
      </c>
      <c r="E5437" s="130" t="s">
        <v>6398</v>
      </c>
      <c r="F5437" s="126"/>
      <c r="G5437" s="126"/>
      <c r="H5437" s="126"/>
      <c r="I5437" s="126"/>
      <c r="J5437" s="126"/>
      <c r="K5437" s="126"/>
    </row>
    <row r="5438" spans="1:11" s="143" customFormat="1">
      <c r="A5438" s="127" t="s">
        <v>3696</v>
      </c>
      <c r="B5438" s="127">
        <v>21000</v>
      </c>
      <c r="C5438" s="128">
        <f t="shared" si="200"/>
        <v>752500</v>
      </c>
      <c r="D5438" s="129">
        <f t="shared" si="199"/>
        <v>22050</v>
      </c>
      <c r="E5438" s="130" t="s">
        <v>6398</v>
      </c>
      <c r="F5438" s="126"/>
      <c r="G5438" s="126"/>
      <c r="H5438" s="126"/>
      <c r="I5438" s="126"/>
      <c r="J5438" s="126"/>
      <c r="K5438" s="126"/>
    </row>
    <row r="5439" spans="1:11" s="143" customFormat="1">
      <c r="A5439" s="127" t="s">
        <v>3697</v>
      </c>
      <c r="B5439" s="127">
        <v>22000</v>
      </c>
      <c r="C5439" s="128">
        <f t="shared" si="200"/>
        <v>787500</v>
      </c>
      <c r="D5439" s="129">
        <f t="shared" si="199"/>
        <v>23100</v>
      </c>
      <c r="E5439" s="130" t="s">
        <v>6398</v>
      </c>
      <c r="F5439" s="126"/>
      <c r="G5439" s="126"/>
      <c r="H5439" s="126"/>
      <c r="I5439" s="126"/>
      <c r="J5439" s="126"/>
      <c r="K5439" s="126"/>
    </row>
    <row r="5440" spans="1:11" s="143" customFormat="1">
      <c r="A5440" s="127" t="s">
        <v>3698</v>
      </c>
      <c r="B5440" s="127">
        <v>23000</v>
      </c>
      <c r="C5440" s="128">
        <f t="shared" si="200"/>
        <v>822500</v>
      </c>
      <c r="D5440" s="129">
        <f t="shared" si="199"/>
        <v>24150</v>
      </c>
      <c r="E5440" s="130" t="s">
        <v>6398</v>
      </c>
      <c r="F5440" s="126"/>
      <c r="G5440" s="126"/>
      <c r="H5440" s="126"/>
      <c r="I5440" s="126"/>
      <c r="J5440" s="126"/>
      <c r="K5440" s="126"/>
    </row>
    <row r="5441" spans="1:11" s="143" customFormat="1">
      <c r="A5441" s="127" t="s">
        <v>3699</v>
      </c>
      <c r="B5441" s="127">
        <v>24000</v>
      </c>
      <c r="C5441" s="128">
        <f t="shared" si="200"/>
        <v>857500</v>
      </c>
      <c r="D5441" s="129">
        <f t="shared" si="199"/>
        <v>25200</v>
      </c>
      <c r="E5441" s="130" t="s">
        <v>6398</v>
      </c>
      <c r="F5441" s="126"/>
      <c r="G5441" s="126"/>
      <c r="H5441" s="126"/>
      <c r="I5441" s="126"/>
      <c r="J5441" s="126"/>
      <c r="K5441" s="126"/>
    </row>
    <row r="5442" spans="1:11" s="143" customFormat="1">
      <c r="A5442" s="127" t="s">
        <v>3700</v>
      </c>
      <c r="B5442" s="127">
        <v>25000</v>
      </c>
      <c r="C5442" s="128">
        <f t="shared" si="200"/>
        <v>892500</v>
      </c>
      <c r="D5442" s="129">
        <f t="shared" si="199"/>
        <v>26250</v>
      </c>
      <c r="E5442" s="130" t="s">
        <v>6398</v>
      </c>
      <c r="F5442" s="126"/>
      <c r="G5442" s="126"/>
      <c r="H5442" s="126"/>
      <c r="I5442" s="126"/>
      <c r="J5442" s="126"/>
      <c r="K5442" s="126"/>
    </row>
    <row r="5443" spans="1:11" s="143" customFormat="1">
      <c r="A5443" s="127" t="s">
        <v>3701</v>
      </c>
      <c r="B5443" s="127">
        <v>26000</v>
      </c>
      <c r="C5443" s="128">
        <f t="shared" si="200"/>
        <v>927500</v>
      </c>
      <c r="D5443" s="129">
        <f t="shared" si="199"/>
        <v>27300</v>
      </c>
      <c r="E5443" s="130" t="s">
        <v>6398</v>
      </c>
      <c r="F5443" s="126"/>
      <c r="G5443" s="126"/>
      <c r="H5443" s="126"/>
      <c r="I5443" s="126"/>
      <c r="J5443" s="126"/>
      <c r="K5443" s="126"/>
    </row>
    <row r="5444" spans="1:11" s="143" customFormat="1">
      <c r="A5444" s="127" t="s">
        <v>3702</v>
      </c>
      <c r="B5444" s="127">
        <v>27000</v>
      </c>
      <c r="C5444" s="128">
        <f t="shared" si="200"/>
        <v>962500</v>
      </c>
      <c r="D5444" s="129">
        <f t="shared" si="199"/>
        <v>28350</v>
      </c>
      <c r="E5444" s="130" t="s">
        <v>6398</v>
      </c>
      <c r="F5444" s="126"/>
      <c r="G5444" s="126"/>
      <c r="H5444" s="126"/>
      <c r="I5444" s="126"/>
      <c r="J5444" s="126"/>
      <c r="K5444" s="126"/>
    </row>
    <row r="5445" spans="1:11" s="143" customFormat="1">
      <c r="A5445" s="127" t="s">
        <v>3703</v>
      </c>
      <c r="B5445" s="127">
        <v>28000</v>
      </c>
      <c r="C5445" s="128">
        <f t="shared" si="200"/>
        <v>997500</v>
      </c>
      <c r="D5445" s="129">
        <f t="shared" si="199"/>
        <v>29400</v>
      </c>
      <c r="E5445" s="130" t="s">
        <v>6398</v>
      </c>
      <c r="F5445" s="126"/>
      <c r="G5445" s="126"/>
      <c r="H5445" s="126"/>
      <c r="I5445" s="126"/>
      <c r="J5445" s="126"/>
      <c r="K5445" s="126"/>
    </row>
    <row r="5446" spans="1:11" s="143" customFormat="1">
      <c r="A5446" s="127" t="s">
        <v>3704</v>
      </c>
      <c r="B5446" s="127">
        <v>29000</v>
      </c>
      <c r="C5446" s="128">
        <f t="shared" si="200"/>
        <v>1032500</v>
      </c>
      <c r="D5446" s="129">
        <f t="shared" si="199"/>
        <v>30450</v>
      </c>
      <c r="E5446" s="130" t="s">
        <v>6398</v>
      </c>
      <c r="F5446" s="126"/>
      <c r="G5446" s="126"/>
      <c r="H5446" s="126"/>
      <c r="I5446" s="126"/>
      <c r="J5446" s="126"/>
      <c r="K5446" s="126"/>
    </row>
    <row r="5447" spans="1:11" s="143" customFormat="1">
      <c r="A5447" s="127" t="s">
        <v>3705</v>
      </c>
      <c r="B5447" s="127">
        <v>30000</v>
      </c>
      <c r="C5447" s="128">
        <f t="shared" si="200"/>
        <v>1067500</v>
      </c>
      <c r="D5447" s="129">
        <f t="shared" si="199"/>
        <v>31500</v>
      </c>
      <c r="E5447" s="130" t="s">
        <v>6398</v>
      </c>
      <c r="F5447" s="126"/>
      <c r="G5447" s="126"/>
      <c r="H5447" s="126"/>
      <c r="I5447" s="126"/>
      <c r="J5447" s="126"/>
      <c r="K5447" s="126"/>
    </row>
    <row r="5448" spans="1:11" s="143" customFormat="1">
      <c r="A5448" s="127" t="s">
        <v>3706</v>
      </c>
      <c r="B5448" s="127">
        <v>31000</v>
      </c>
      <c r="C5448" s="128">
        <f t="shared" si="200"/>
        <v>1102500</v>
      </c>
      <c r="D5448" s="129">
        <f t="shared" si="199"/>
        <v>32550</v>
      </c>
      <c r="E5448" s="130" t="s">
        <v>6398</v>
      </c>
      <c r="F5448" s="126"/>
      <c r="G5448" s="126"/>
      <c r="H5448" s="126"/>
      <c r="I5448" s="126"/>
      <c r="J5448" s="126"/>
      <c r="K5448" s="126"/>
    </row>
    <row r="5449" spans="1:11" s="143" customFormat="1">
      <c r="A5449" s="127" t="s">
        <v>3707</v>
      </c>
      <c r="B5449" s="127">
        <v>32000</v>
      </c>
      <c r="C5449" s="128">
        <f t="shared" si="200"/>
        <v>1137500</v>
      </c>
      <c r="D5449" s="129">
        <f t="shared" si="199"/>
        <v>33600</v>
      </c>
      <c r="E5449" s="130" t="s">
        <v>6398</v>
      </c>
      <c r="F5449" s="126"/>
      <c r="G5449" s="126"/>
      <c r="H5449" s="126"/>
      <c r="I5449" s="126"/>
      <c r="J5449" s="126"/>
      <c r="K5449" s="126"/>
    </row>
    <row r="5450" spans="1:11" s="143" customFormat="1">
      <c r="A5450" s="127" t="s">
        <v>3708</v>
      </c>
      <c r="B5450" s="127">
        <v>33000</v>
      </c>
      <c r="C5450" s="128">
        <f t="shared" si="200"/>
        <v>1172500</v>
      </c>
      <c r="D5450" s="129">
        <f t="shared" si="199"/>
        <v>34650</v>
      </c>
      <c r="E5450" s="130" t="s">
        <v>6398</v>
      </c>
      <c r="F5450" s="126"/>
      <c r="G5450" s="126"/>
      <c r="H5450" s="126"/>
      <c r="I5450" s="126"/>
      <c r="J5450" s="126"/>
      <c r="K5450" s="126"/>
    </row>
    <row r="5451" spans="1:11" s="143" customFormat="1">
      <c r="A5451" s="127" t="s">
        <v>3709</v>
      </c>
      <c r="B5451" s="127">
        <v>34000</v>
      </c>
      <c r="C5451" s="128">
        <f t="shared" si="200"/>
        <v>1207500</v>
      </c>
      <c r="D5451" s="129">
        <f t="shared" si="199"/>
        <v>35700</v>
      </c>
      <c r="E5451" s="130" t="s">
        <v>6398</v>
      </c>
      <c r="F5451" s="126"/>
      <c r="G5451" s="126"/>
      <c r="H5451" s="126"/>
      <c r="I5451" s="126"/>
      <c r="J5451" s="126"/>
      <c r="K5451" s="126"/>
    </row>
    <row r="5452" spans="1:11" s="143" customFormat="1">
      <c r="A5452" s="127" t="s">
        <v>3710</v>
      </c>
      <c r="B5452" s="127">
        <v>35000</v>
      </c>
      <c r="C5452" s="128">
        <f t="shared" si="200"/>
        <v>1242500</v>
      </c>
      <c r="D5452" s="129">
        <f t="shared" si="199"/>
        <v>36750</v>
      </c>
      <c r="E5452" s="130" t="s">
        <v>6398</v>
      </c>
      <c r="F5452" s="126"/>
      <c r="G5452" s="126"/>
      <c r="H5452" s="126"/>
      <c r="I5452" s="126"/>
      <c r="J5452" s="126"/>
      <c r="K5452" s="126"/>
    </row>
    <row r="5453" spans="1:11" s="143" customFormat="1">
      <c r="A5453" s="127" t="s">
        <v>3711</v>
      </c>
      <c r="B5453" s="127">
        <v>36000</v>
      </c>
      <c r="C5453" s="128">
        <f t="shared" si="200"/>
        <v>1277500</v>
      </c>
      <c r="D5453" s="129">
        <f t="shared" si="199"/>
        <v>37800</v>
      </c>
      <c r="E5453" s="130" t="s">
        <v>6398</v>
      </c>
      <c r="F5453" s="126"/>
      <c r="G5453" s="126"/>
      <c r="H5453" s="126"/>
      <c r="I5453" s="126"/>
      <c r="J5453" s="126"/>
      <c r="K5453" s="126"/>
    </row>
    <row r="5454" spans="1:11" s="143" customFormat="1">
      <c r="A5454" s="127" t="s">
        <v>3712</v>
      </c>
      <c r="B5454" s="127">
        <v>37000</v>
      </c>
      <c r="C5454" s="128">
        <f t="shared" si="200"/>
        <v>1312500</v>
      </c>
      <c r="D5454" s="129">
        <f t="shared" si="199"/>
        <v>38850</v>
      </c>
      <c r="E5454" s="130" t="s">
        <v>6398</v>
      </c>
      <c r="F5454" s="126"/>
      <c r="G5454" s="126"/>
      <c r="H5454" s="126"/>
      <c r="I5454" s="126"/>
      <c r="J5454" s="126"/>
      <c r="K5454" s="126"/>
    </row>
    <row r="5455" spans="1:11" s="143" customFormat="1">
      <c r="A5455" s="127" t="s">
        <v>3713</v>
      </c>
      <c r="B5455" s="127">
        <v>38000</v>
      </c>
      <c r="C5455" s="128">
        <f t="shared" si="200"/>
        <v>1347500</v>
      </c>
      <c r="D5455" s="129">
        <f t="shared" si="199"/>
        <v>39900</v>
      </c>
      <c r="E5455" s="130" t="s">
        <v>6398</v>
      </c>
      <c r="F5455" s="126"/>
      <c r="G5455" s="126"/>
      <c r="H5455" s="126"/>
      <c r="I5455" s="126"/>
      <c r="J5455" s="126"/>
      <c r="K5455" s="126"/>
    </row>
    <row r="5456" spans="1:11" s="143" customFormat="1">
      <c r="A5456" s="127" t="s">
        <v>3714</v>
      </c>
      <c r="B5456" s="127">
        <v>39000</v>
      </c>
      <c r="C5456" s="128">
        <f t="shared" si="200"/>
        <v>1382500</v>
      </c>
      <c r="D5456" s="129">
        <f t="shared" si="199"/>
        <v>40950</v>
      </c>
      <c r="E5456" s="130" t="s">
        <v>6398</v>
      </c>
      <c r="F5456" s="126"/>
      <c r="G5456" s="126"/>
      <c r="H5456" s="126"/>
      <c r="I5456" s="126"/>
      <c r="J5456" s="126"/>
      <c r="K5456" s="126"/>
    </row>
    <row r="5457" spans="1:11" s="143" customFormat="1">
      <c r="A5457" s="127" t="s">
        <v>3715</v>
      </c>
      <c r="B5457" s="127">
        <v>40000</v>
      </c>
      <c r="C5457" s="128">
        <f t="shared" si="200"/>
        <v>1417500</v>
      </c>
      <c r="D5457" s="129">
        <f t="shared" si="199"/>
        <v>42000</v>
      </c>
      <c r="E5457" s="130" t="s">
        <v>6398</v>
      </c>
      <c r="F5457" s="126"/>
      <c r="G5457" s="126"/>
      <c r="H5457" s="126"/>
      <c r="I5457" s="126"/>
      <c r="J5457" s="126"/>
      <c r="K5457" s="126"/>
    </row>
    <row r="5458" spans="1:11" s="143" customFormat="1">
      <c r="A5458" s="127" t="s">
        <v>3716</v>
      </c>
      <c r="B5458" s="127">
        <v>41000</v>
      </c>
      <c r="C5458" s="128">
        <f t="shared" si="200"/>
        <v>1452500</v>
      </c>
      <c r="D5458" s="129">
        <f t="shared" si="199"/>
        <v>43050</v>
      </c>
      <c r="E5458" s="130" t="s">
        <v>6398</v>
      </c>
      <c r="F5458" s="126"/>
      <c r="G5458" s="126"/>
      <c r="H5458" s="126"/>
      <c r="I5458" s="126"/>
      <c r="J5458" s="126"/>
      <c r="K5458" s="126"/>
    </row>
    <row r="5459" spans="1:11" s="143" customFormat="1">
      <c r="A5459" s="127" t="s">
        <v>3717</v>
      </c>
      <c r="B5459" s="127">
        <v>42000</v>
      </c>
      <c r="C5459" s="128">
        <f t="shared" si="200"/>
        <v>1487500</v>
      </c>
      <c r="D5459" s="129">
        <f t="shared" si="199"/>
        <v>44100</v>
      </c>
      <c r="E5459" s="130" t="s">
        <v>6398</v>
      </c>
      <c r="F5459" s="126"/>
      <c r="G5459" s="126"/>
      <c r="H5459" s="126"/>
      <c r="I5459" s="126"/>
      <c r="J5459" s="126"/>
      <c r="K5459" s="126"/>
    </row>
    <row r="5460" spans="1:11" s="143" customFormat="1">
      <c r="A5460" s="127" t="s">
        <v>3718</v>
      </c>
      <c r="B5460" s="127">
        <v>43000</v>
      </c>
      <c r="C5460" s="128">
        <f t="shared" si="200"/>
        <v>1522500</v>
      </c>
      <c r="D5460" s="129">
        <f t="shared" si="199"/>
        <v>45150</v>
      </c>
      <c r="E5460" s="130" t="s">
        <v>6398</v>
      </c>
      <c r="F5460" s="126"/>
      <c r="G5460" s="126"/>
      <c r="H5460" s="126"/>
      <c r="I5460" s="126"/>
      <c r="J5460" s="126"/>
      <c r="K5460" s="126"/>
    </row>
    <row r="5461" spans="1:11" s="143" customFormat="1">
      <c r="A5461" s="127" t="s">
        <v>3719</v>
      </c>
      <c r="B5461" s="127">
        <v>44000</v>
      </c>
      <c r="C5461" s="128">
        <f t="shared" si="200"/>
        <v>1557500</v>
      </c>
      <c r="D5461" s="129">
        <f t="shared" si="199"/>
        <v>46200</v>
      </c>
      <c r="E5461" s="130" t="s">
        <v>6398</v>
      </c>
      <c r="F5461" s="126"/>
      <c r="G5461" s="126"/>
      <c r="H5461" s="126"/>
      <c r="I5461" s="126"/>
      <c r="J5461" s="126"/>
      <c r="K5461" s="126"/>
    </row>
    <row r="5462" spans="1:11" s="143" customFormat="1">
      <c r="A5462" s="127" t="s">
        <v>3720</v>
      </c>
      <c r="B5462" s="127">
        <v>45000</v>
      </c>
      <c r="C5462" s="128">
        <f t="shared" si="200"/>
        <v>1592500</v>
      </c>
      <c r="D5462" s="129">
        <f t="shared" si="199"/>
        <v>47250</v>
      </c>
      <c r="E5462" s="130" t="s">
        <v>6398</v>
      </c>
      <c r="F5462" s="126"/>
      <c r="G5462" s="126"/>
      <c r="H5462" s="126"/>
      <c r="I5462" s="126"/>
      <c r="J5462" s="126"/>
      <c r="K5462" s="126"/>
    </row>
    <row r="5463" spans="1:11" s="143" customFormat="1">
      <c r="A5463" s="127" t="s">
        <v>3721</v>
      </c>
      <c r="B5463" s="127">
        <v>46000</v>
      </c>
      <c r="C5463" s="128">
        <f t="shared" si="200"/>
        <v>1627500</v>
      </c>
      <c r="D5463" s="129">
        <f t="shared" si="199"/>
        <v>48300</v>
      </c>
      <c r="E5463" s="130" t="s">
        <v>6398</v>
      </c>
      <c r="F5463" s="126"/>
      <c r="G5463" s="126"/>
      <c r="H5463" s="126"/>
      <c r="I5463" s="126"/>
      <c r="J5463" s="126"/>
      <c r="K5463" s="126"/>
    </row>
    <row r="5464" spans="1:11" s="143" customFormat="1">
      <c r="A5464" s="127" t="s">
        <v>3722</v>
      </c>
      <c r="B5464" s="127">
        <v>47000</v>
      </c>
      <c r="C5464" s="128">
        <f t="shared" si="200"/>
        <v>1662500</v>
      </c>
      <c r="D5464" s="129">
        <f t="shared" si="199"/>
        <v>49350</v>
      </c>
      <c r="E5464" s="130" t="s">
        <v>6398</v>
      </c>
      <c r="F5464" s="126"/>
      <c r="G5464" s="126"/>
      <c r="H5464" s="126"/>
      <c r="I5464" s="126"/>
      <c r="J5464" s="126"/>
      <c r="K5464" s="126"/>
    </row>
    <row r="5465" spans="1:11" s="143" customFormat="1">
      <c r="A5465" s="127" t="s">
        <v>3723</v>
      </c>
      <c r="B5465" s="127">
        <v>48000</v>
      </c>
      <c r="C5465" s="128">
        <f t="shared" si="200"/>
        <v>1697500</v>
      </c>
      <c r="D5465" s="129">
        <f t="shared" si="199"/>
        <v>50400</v>
      </c>
      <c r="E5465" s="130" t="s">
        <v>6398</v>
      </c>
      <c r="F5465" s="126"/>
      <c r="G5465" s="126"/>
      <c r="H5465" s="126"/>
      <c r="I5465" s="126"/>
      <c r="J5465" s="126"/>
      <c r="K5465" s="126"/>
    </row>
    <row r="5466" spans="1:11" s="143" customFormat="1">
      <c r="A5466" s="127" t="s">
        <v>3724</v>
      </c>
      <c r="B5466" s="127">
        <v>49000</v>
      </c>
      <c r="C5466" s="128">
        <f t="shared" si="200"/>
        <v>1732500</v>
      </c>
      <c r="D5466" s="129">
        <f t="shared" si="199"/>
        <v>51450</v>
      </c>
      <c r="E5466" s="130" t="s">
        <v>6398</v>
      </c>
      <c r="F5466" s="126"/>
      <c r="G5466" s="126"/>
      <c r="H5466" s="126"/>
      <c r="I5466" s="126"/>
      <c r="J5466" s="126"/>
      <c r="K5466" s="126"/>
    </row>
    <row r="5467" spans="1:11" s="143" customFormat="1">
      <c r="A5467" s="127" t="s">
        <v>3725</v>
      </c>
      <c r="B5467" s="127">
        <v>50000</v>
      </c>
      <c r="C5467" s="128">
        <f t="shared" si="200"/>
        <v>1767500</v>
      </c>
      <c r="D5467" s="129">
        <f t="shared" si="199"/>
        <v>52500</v>
      </c>
      <c r="E5467" s="130" t="s">
        <v>6398</v>
      </c>
      <c r="F5467" s="126"/>
      <c r="G5467" s="126"/>
      <c r="H5467" s="126"/>
      <c r="I5467" s="126"/>
      <c r="J5467" s="126"/>
      <c r="K5467" s="126"/>
    </row>
    <row r="5468" spans="1:11" s="143" customFormat="1">
      <c r="A5468" s="127" t="s">
        <v>3726</v>
      </c>
      <c r="B5468" s="127">
        <v>51000</v>
      </c>
      <c r="C5468" s="128">
        <f t="shared" si="200"/>
        <v>1802500</v>
      </c>
      <c r="D5468" s="129">
        <f t="shared" si="199"/>
        <v>53550</v>
      </c>
      <c r="E5468" s="130" t="s">
        <v>6398</v>
      </c>
      <c r="F5468" s="126"/>
      <c r="G5468" s="126"/>
      <c r="H5468" s="126"/>
      <c r="I5468" s="126"/>
      <c r="J5468" s="126"/>
      <c r="K5468" s="126"/>
    </row>
    <row r="5469" spans="1:11" s="143" customFormat="1">
      <c r="A5469" s="127" t="s">
        <v>3727</v>
      </c>
      <c r="B5469" s="127">
        <v>52000</v>
      </c>
      <c r="C5469" s="128">
        <f t="shared" si="200"/>
        <v>1837500</v>
      </c>
      <c r="D5469" s="129">
        <f t="shared" si="199"/>
        <v>54600</v>
      </c>
      <c r="E5469" s="130" t="s">
        <v>6398</v>
      </c>
      <c r="F5469" s="126"/>
      <c r="G5469" s="126"/>
      <c r="H5469" s="126"/>
      <c r="I5469" s="126"/>
      <c r="J5469" s="126"/>
      <c r="K5469" s="126"/>
    </row>
    <row r="5470" spans="1:11" s="143" customFormat="1">
      <c r="A5470" s="127" t="s">
        <v>3728</v>
      </c>
      <c r="B5470" s="127">
        <v>53000</v>
      </c>
      <c r="C5470" s="128">
        <f t="shared" si="200"/>
        <v>1872500</v>
      </c>
      <c r="D5470" s="129">
        <f t="shared" si="199"/>
        <v>55650</v>
      </c>
      <c r="E5470" s="130" t="s">
        <v>6398</v>
      </c>
      <c r="F5470" s="126"/>
      <c r="G5470" s="126"/>
      <c r="H5470" s="126"/>
      <c r="I5470" s="126"/>
      <c r="J5470" s="126"/>
      <c r="K5470" s="126"/>
    </row>
    <row r="5471" spans="1:11" s="143" customFormat="1">
      <c r="A5471" s="127" t="s">
        <v>3729</v>
      </c>
      <c r="B5471" s="127">
        <v>54000</v>
      </c>
      <c r="C5471" s="128">
        <f t="shared" si="200"/>
        <v>1907500</v>
      </c>
      <c r="D5471" s="129">
        <f t="shared" si="199"/>
        <v>56700</v>
      </c>
      <c r="E5471" s="130" t="s">
        <v>6398</v>
      </c>
      <c r="F5471" s="126"/>
      <c r="G5471" s="126"/>
      <c r="H5471" s="126"/>
      <c r="I5471" s="126"/>
      <c r="J5471" s="126"/>
      <c r="K5471" s="126"/>
    </row>
    <row r="5472" spans="1:11" s="143" customFormat="1">
      <c r="A5472" s="127" t="s">
        <v>3730</v>
      </c>
      <c r="B5472" s="127">
        <v>55000</v>
      </c>
      <c r="C5472" s="128">
        <f t="shared" si="200"/>
        <v>1942500</v>
      </c>
      <c r="D5472" s="129">
        <f t="shared" si="199"/>
        <v>57750</v>
      </c>
      <c r="E5472" s="130" t="s">
        <v>6398</v>
      </c>
      <c r="F5472" s="126"/>
      <c r="G5472" s="126"/>
      <c r="H5472" s="126"/>
      <c r="I5472" s="126"/>
      <c r="J5472" s="126"/>
      <c r="K5472" s="126"/>
    </row>
    <row r="5473" spans="1:11" s="143" customFormat="1">
      <c r="A5473" s="127" t="s">
        <v>3731</v>
      </c>
      <c r="B5473" s="127">
        <v>56000</v>
      </c>
      <c r="C5473" s="128">
        <f t="shared" si="200"/>
        <v>1977500</v>
      </c>
      <c r="D5473" s="129">
        <f t="shared" si="199"/>
        <v>58800</v>
      </c>
      <c r="E5473" s="130" t="s">
        <v>6398</v>
      </c>
      <c r="F5473" s="126"/>
      <c r="G5473" s="126"/>
      <c r="H5473" s="126"/>
      <c r="I5473" s="126"/>
      <c r="J5473" s="126"/>
      <c r="K5473" s="126"/>
    </row>
    <row r="5474" spans="1:11" s="143" customFormat="1">
      <c r="A5474" s="127" t="s">
        <v>3732</v>
      </c>
      <c r="B5474" s="127">
        <v>57000</v>
      </c>
      <c r="C5474" s="128">
        <f t="shared" si="200"/>
        <v>2012500</v>
      </c>
      <c r="D5474" s="129">
        <f t="shared" si="199"/>
        <v>59850</v>
      </c>
      <c r="E5474" s="130" t="s">
        <v>6398</v>
      </c>
      <c r="F5474" s="126"/>
      <c r="G5474" s="126"/>
      <c r="H5474" s="126"/>
      <c r="I5474" s="126"/>
      <c r="J5474" s="126"/>
      <c r="K5474" s="126"/>
    </row>
    <row r="5475" spans="1:11" s="143" customFormat="1">
      <c r="A5475" s="127" t="s">
        <v>3733</v>
      </c>
      <c r="B5475" s="127">
        <v>58000</v>
      </c>
      <c r="C5475" s="128">
        <f t="shared" si="200"/>
        <v>2047500</v>
      </c>
      <c r="D5475" s="129">
        <f t="shared" si="199"/>
        <v>60900</v>
      </c>
      <c r="E5475" s="130" t="s">
        <v>6398</v>
      </c>
      <c r="F5475" s="126"/>
      <c r="G5475" s="126"/>
      <c r="H5475" s="126"/>
      <c r="I5475" s="126"/>
      <c r="J5475" s="126"/>
      <c r="K5475" s="126"/>
    </row>
    <row r="5476" spans="1:11" s="143" customFormat="1">
      <c r="A5476" s="127" t="s">
        <v>3734</v>
      </c>
      <c r="B5476" s="127">
        <v>59000</v>
      </c>
      <c r="C5476" s="128">
        <f t="shared" si="200"/>
        <v>2082500</v>
      </c>
      <c r="D5476" s="129">
        <f t="shared" si="199"/>
        <v>61950</v>
      </c>
      <c r="E5476" s="130" t="s">
        <v>6398</v>
      </c>
      <c r="F5476" s="126"/>
      <c r="G5476" s="126"/>
      <c r="H5476" s="126"/>
      <c r="I5476" s="126"/>
      <c r="J5476" s="126"/>
      <c r="K5476" s="126"/>
    </row>
    <row r="5477" spans="1:11" s="143" customFormat="1">
      <c r="A5477" s="127" t="s">
        <v>3735</v>
      </c>
      <c r="B5477" s="127">
        <v>60000</v>
      </c>
      <c r="C5477" s="128">
        <f t="shared" si="200"/>
        <v>2117500</v>
      </c>
      <c r="D5477" s="129">
        <f t="shared" si="199"/>
        <v>63000</v>
      </c>
      <c r="E5477" s="130" t="s">
        <v>6398</v>
      </c>
      <c r="F5477" s="126"/>
      <c r="G5477" s="126"/>
      <c r="H5477" s="126"/>
      <c r="I5477" s="126"/>
      <c r="J5477" s="126"/>
      <c r="K5477" s="126"/>
    </row>
    <row r="5478" spans="1:11" s="143" customFormat="1">
      <c r="A5478" s="127" t="s">
        <v>3736</v>
      </c>
      <c r="B5478" s="127">
        <v>61000</v>
      </c>
      <c r="C5478" s="128">
        <f t="shared" si="200"/>
        <v>2152500</v>
      </c>
      <c r="D5478" s="129">
        <f t="shared" si="199"/>
        <v>64050</v>
      </c>
      <c r="E5478" s="130" t="s">
        <v>6398</v>
      </c>
      <c r="F5478" s="126"/>
      <c r="G5478" s="126"/>
      <c r="H5478" s="126"/>
      <c r="I5478" s="126"/>
      <c r="J5478" s="126"/>
      <c r="K5478" s="126"/>
    </row>
    <row r="5479" spans="1:11" s="143" customFormat="1">
      <c r="A5479" s="127" t="s">
        <v>3737</v>
      </c>
      <c r="B5479" s="127">
        <v>62000</v>
      </c>
      <c r="C5479" s="128">
        <f t="shared" si="200"/>
        <v>2187500</v>
      </c>
      <c r="D5479" s="129">
        <f t="shared" si="199"/>
        <v>65100</v>
      </c>
      <c r="E5479" s="130" t="s">
        <v>6398</v>
      </c>
      <c r="F5479" s="126"/>
      <c r="G5479" s="126"/>
      <c r="H5479" s="126"/>
      <c r="I5479" s="126"/>
      <c r="J5479" s="126"/>
      <c r="K5479" s="126"/>
    </row>
    <row r="5480" spans="1:11" s="143" customFormat="1">
      <c r="A5480" s="127" t="s">
        <v>3738</v>
      </c>
      <c r="B5480" s="127">
        <v>63000</v>
      </c>
      <c r="C5480" s="128">
        <f t="shared" si="200"/>
        <v>2222500</v>
      </c>
      <c r="D5480" s="129">
        <f t="shared" si="199"/>
        <v>66150</v>
      </c>
      <c r="E5480" s="130" t="s">
        <v>6398</v>
      </c>
      <c r="F5480" s="126"/>
      <c r="G5480" s="126"/>
      <c r="H5480" s="126"/>
      <c r="I5480" s="126"/>
      <c r="J5480" s="126"/>
      <c r="K5480" s="126"/>
    </row>
    <row r="5481" spans="1:11" s="143" customFormat="1">
      <c r="A5481" s="127" t="s">
        <v>3739</v>
      </c>
      <c r="B5481" s="127">
        <v>64000</v>
      </c>
      <c r="C5481" s="128">
        <f t="shared" si="200"/>
        <v>2257500</v>
      </c>
      <c r="D5481" s="129">
        <f t="shared" si="199"/>
        <v>67200</v>
      </c>
      <c r="E5481" s="130" t="s">
        <v>6398</v>
      </c>
      <c r="F5481" s="126"/>
      <c r="G5481" s="126"/>
      <c r="H5481" s="126"/>
      <c r="I5481" s="126"/>
      <c r="J5481" s="126"/>
      <c r="K5481" s="126"/>
    </row>
    <row r="5482" spans="1:11" s="143" customFormat="1">
      <c r="A5482" s="127" t="s">
        <v>3740</v>
      </c>
      <c r="B5482" s="127">
        <v>65000</v>
      </c>
      <c r="C5482" s="128">
        <f t="shared" si="200"/>
        <v>2292500</v>
      </c>
      <c r="D5482" s="129">
        <f t="shared" ref="D5482:D5545" si="201">SUM($G$2)*(B5482*0.001)</f>
        <v>68250</v>
      </c>
      <c r="E5482" s="130" t="s">
        <v>6398</v>
      </c>
      <c r="F5482" s="126"/>
      <c r="G5482" s="126"/>
      <c r="H5482" s="126"/>
      <c r="I5482" s="126"/>
      <c r="J5482" s="126"/>
      <c r="K5482" s="126"/>
    </row>
    <row r="5483" spans="1:11" s="143" customFormat="1">
      <c r="A5483" s="127" t="s">
        <v>3741</v>
      </c>
      <c r="B5483" s="127">
        <v>66000</v>
      </c>
      <c r="C5483" s="128">
        <f t="shared" si="200"/>
        <v>2327500</v>
      </c>
      <c r="D5483" s="129">
        <f t="shared" si="201"/>
        <v>69300</v>
      </c>
      <c r="E5483" s="130" t="s">
        <v>6398</v>
      </c>
      <c r="F5483" s="126"/>
      <c r="G5483" s="126"/>
      <c r="H5483" s="126"/>
      <c r="I5483" s="126"/>
      <c r="J5483" s="126"/>
      <c r="K5483" s="126"/>
    </row>
    <row r="5484" spans="1:11" s="143" customFormat="1">
      <c r="A5484" s="127" t="s">
        <v>3742</v>
      </c>
      <c r="B5484" s="127">
        <v>67000</v>
      </c>
      <c r="C5484" s="128">
        <f t="shared" ref="C5484:C5547" si="202">C5483+35000</f>
        <v>2362500</v>
      </c>
      <c r="D5484" s="129">
        <f t="shared" si="201"/>
        <v>70350</v>
      </c>
      <c r="E5484" s="130" t="s">
        <v>6398</v>
      </c>
      <c r="F5484" s="126"/>
      <c r="G5484" s="126"/>
      <c r="H5484" s="126"/>
      <c r="I5484" s="126"/>
      <c r="J5484" s="126"/>
      <c r="K5484" s="126"/>
    </row>
    <row r="5485" spans="1:11" s="143" customFormat="1">
      <c r="A5485" s="127" t="s">
        <v>3743</v>
      </c>
      <c r="B5485" s="127">
        <v>68000</v>
      </c>
      <c r="C5485" s="128">
        <f t="shared" si="202"/>
        <v>2397500</v>
      </c>
      <c r="D5485" s="129">
        <f t="shared" si="201"/>
        <v>71400</v>
      </c>
      <c r="E5485" s="130" t="s">
        <v>6398</v>
      </c>
      <c r="F5485" s="126"/>
      <c r="G5485" s="126"/>
      <c r="H5485" s="126"/>
      <c r="I5485" s="126"/>
      <c r="J5485" s="126"/>
      <c r="K5485" s="126"/>
    </row>
    <row r="5486" spans="1:11" s="143" customFormat="1">
      <c r="A5486" s="127" t="s">
        <v>3744</v>
      </c>
      <c r="B5486" s="127">
        <v>69000</v>
      </c>
      <c r="C5486" s="128">
        <f t="shared" si="202"/>
        <v>2432500</v>
      </c>
      <c r="D5486" s="129">
        <f t="shared" si="201"/>
        <v>72450</v>
      </c>
      <c r="E5486" s="130" t="s">
        <v>6398</v>
      </c>
      <c r="F5486" s="126"/>
      <c r="G5486" s="126"/>
      <c r="H5486" s="126"/>
      <c r="I5486" s="126"/>
      <c r="J5486" s="126"/>
      <c r="K5486" s="126"/>
    </row>
    <row r="5487" spans="1:11" s="143" customFormat="1">
      <c r="A5487" s="127" t="s">
        <v>3745</v>
      </c>
      <c r="B5487" s="127">
        <v>70000</v>
      </c>
      <c r="C5487" s="128">
        <f t="shared" si="202"/>
        <v>2467500</v>
      </c>
      <c r="D5487" s="129">
        <f t="shared" si="201"/>
        <v>73500</v>
      </c>
      <c r="E5487" s="130" t="s">
        <v>6398</v>
      </c>
      <c r="F5487" s="126"/>
      <c r="G5487" s="126"/>
      <c r="H5487" s="126"/>
      <c r="I5487" s="126"/>
      <c r="J5487" s="126"/>
      <c r="K5487" s="126"/>
    </row>
    <row r="5488" spans="1:11" s="143" customFormat="1">
      <c r="A5488" s="127" t="s">
        <v>3746</v>
      </c>
      <c r="B5488" s="127">
        <v>71000</v>
      </c>
      <c r="C5488" s="128">
        <f t="shared" si="202"/>
        <v>2502500</v>
      </c>
      <c r="D5488" s="129">
        <f t="shared" si="201"/>
        <v>74550</v>
      </c>
      <c r="E5488" s="130" t="s">
        <v>6398</v>
      </c>
      <c r="F5488" s="126"/>
      <c r="G5488" s="126"/>
      <c r="H5488" s="126"/>
      <c r="I5488" s="126"/>
      <c r="J5488" s="126"/>
      <c r="K5488" s="126"/>
    </row>
    <row r="5489" spans="1:11" s="143" customFormat="1">
      <c r="A5489" s="127" t="s">
        <v>3747</v>
      </c>
      <c r="B5489" s="127">
        <v>72000</v>
      </c>
      <c r="C5489" s="128">
        <f t="shared" si="202"/>
        <v>2537500</v>
      </c>
      <c r="D5489" s="129">
        <f t="shared" si="201"/>
        <v>75600</v>
      </c>
      <c r="E5489" s="130" t="s">
        <v>6398</v>
      </c>
      <c r="F5489" s="126"/>
      <c r="G5489" s="126"/>
      <c r="H5489" s="126"/>
      <c r="I5489" s="126"/>
      <c r="J5489" s="126"/>
      <c r="K5489" s="126"/>
    </row>
    <row r="5490" spans="1:11" s="143" customFormat="1">
      <c r="A5490" s="127" t="s">
        <v>3748</v>
      </c>
      <c r="B5490" s="127">
        <v>73000</v>
      </c>
      <c r="C5490" s="128">
        <f t="shared" si="202"/>
        <v>2572500</v>
      </c>
      <c r="D5490" s="129">
        <f t="shared" si="201"/>
        <v>76650</v>
      </c>
      <c r="E5490" s="130" t="s">
        <v>6398</v>
      </c>
      <c r="F5490" s="126"/>
      <c r="G5490" s="126"/>
      <c r="H5490" s="126"/>
      <c r="I5490" s="126"/>
      <c r="J5490" s="126"/>
      <c r="K5490" s="126"/>
    </row>
    <row r="5491" spans="1:11" s="143" customFormat="1">
      <c r="A5491" s="127" t="s">
        <v>3749</v>
      </c>
      <c r="B5491" s="127">
        <v>74000</v>
      </c>
      <c r="C5491" s="128">
        <f t="shared" si="202"/>
        <v>2607500</v>
      </c>
      <c r="D5491" s="129">
        <f t="shared" si="201"/>
        <v>77700</v>
      </c>
      <c r="E5491" s="130" t="s">
        <v>6398</v>
      </c>
      <c r="F5491" s="126"/>
      <c r="G5491" s="126"/>
      <c r="H5491" s="126"/>
      <c r="I5491" s="126"/>
      <c r="J5491" s="126"/>
      <c r="K5491" s="126"/>
    </row>
    <row r="5492" spans="1:11" s="143" customFormat="1">
      <c r="A5492" s="127" t="s">
        <v>3750</v>
      </c>
      <c r="B5492" s="127">
        <v>75000</v>
      </c>
      <c r="C5492" s="128">
        <f t="shared" si="202"/>
        <v>2642500</v>
      </c>
      <c r="D5492" s="129">
        <f t="shared" si="201"/>
        <v>78750</v>
      </c>
      <c r="E5492" s="130" t="s">
        <v>6398</v>
      </c>
      <c r="F5492" s="126"/>
      <c r="G5492" s="126"/>
      <c r="H5492" s="126"/>
      <c r="I5492" s="126"/>
      <c r="J5492" s="126"/>
      <c r="K5492" s="126"/>
    </row>
    <row r="5493" spans="1:11" s="143" customFormat="1">
      <c r="A5493" s="127" t="s">
        <v>3751</v>
      </c>
      <c r="B5493" s="127">
        <v>76000</v>
      </c>
      <c r="C5493" s="128">
        <f t="shared" si="202"/>
        <v>2677500</v>
      </c>
      <c r="D5493" s="129">
        <f t="shared" si="201"/>
        <v>79800</v>
      </c>
      <c r="E5493" s="130" t="s">
        <v>6398</v>
      </c>
      <c r="F5493" s="126"/>
      <c r="G5493" s="126"/>
      <c r="H5493" s="126"/>
      <c r="I5493" s="126"/>
      <c r="J5493" s="126"/>
      <c r="K5493" s="126"/>
    </row>
    <row r="5494" spans="1:11" s="143" customFormat="1">
      <c r="A5494" s="127" t="s">
        <v>3752</v>
      </c>
      <c r="B5494" s="127">
        <v>77000</v>
      </c>
      <c r="C5494" s="128">
        <f t="shared" si="202"/>
        <v>2712500</v>
      </c>
      <c r="D5494" s="129">
        <f t="shared" si="201"/>
        <v>80850</v>
      </c>
      <c r="E5494" s="130" t="s">
        <v>6398</v>
      </c>
      <c r="F5494" s="126"/>
      <c r="G5494" s="126"/>
      <c r="H5494" s="126"/>
      <c r="I5494" s="126"/>
      <c r="J5494" s="126"/>
      <c r="K5494" s="126"/>
    </row>
    <row r="5495" spans="1:11" s="143" customFormat="1">
      <c r="A5495" s="127" t="s">
        <v>3753</v>
      </c>
      <c r="B5495" s="127">
        <v>78000</v>
      </c>
      <c r="C5495" s="128">
        <f t="shared" si="202"/>
        <v>2747500</v>
      </c>
      <c r="D5495" s="129">
        <f t="shared" si="201"/>
        <v>81900</v>
      </c>
      <c r="E5495" s="130" t="s">
        <v>6398</v>
      </c>
      <c r="F5495" s="126"/>
      <c r="G5495" s="126"/>
      <c r="H5495" s="126"/>
      <c r="I5495" s="126"/>
      <c r="J5495" s="126"/>
      <c r="K5495" s="126"/>
    </row>
    <row r="5496" spans="1:11" s="143" customFormat="1">
      <c r="A5496" s="127" t="s">
        <v>3754</v>
      </c>
      <c r="B5496" s="127">
        <v>79000</v>
      </c>
      <c r="C5496" s="128">
        <f t="shared" si="202"/>
        <v>2782500</v>
      </c>
      <c r="D5496" s="129">
        <f t="shared" si="201"/>
        <v>82950</v>
      </c>
      <c r="E5496" s="130" t="s">
        <v>6398</v>
      </c>
      <c r="F5496" s="126"/>
      <c r="G5496" s="126"/>
      <c r="H5496" s="126"/>
      <c r="I5496" s="126"/>
      <c r="J5496" s="126"/>
      <c r="K5496" s="126"/>
    </row>
    <row r="5497" spans="1:11" s="143" customFormat="1">
      <c r="A5497" s="127" t="s">
        <v>3755</v>
      </c>
      <c r="B5497" s="127">
        <v>80000</v>
      </c>
      <c r="C5497" s="128">
        <f t="shared" si="202"/>
        <v>2817500</v>
      </c>
      <c r="D5497" s="129">
        <f t="shared" si="201"/>
        <v>84000</v>
      </c>
      <c r="E5497" s="130" t="s">
        <v>6398</v>
      </c>
      <c r="F5497" s="126"/>
      <c r="G5497" s="126"/>
      <c r="H5497" s="126"/>
      <c r="I5497" s="126"/>
      <c r="J5497" s="126"/>
      <c r="K5497" s="126"/>
    </row>
    <row r="5498" spans="1:11" s="143" customFormat="1">
      <c r="A5498" s="127" t="s">
        <v>3756</v>
      </c>
      <c r="B5498" s="127">
        <v>81000</v>
      </c>
      <c r="C5498" s="128">
        <f t="shared" si="202"/>
        <v>2852500</v>
      </c>
      <c r="D5498" s="129">
        <f t="shared" si="201"/>
        <v>85050</v>
      </c>
      <c r="E5498" s="130" t="s">
        <v>6398</v>
      </c>
      <c r="F5498" s="126"/>
      <c r="G5498" s="126"/>
      <c r="H5498" s="126"/>
      <c r="I5498" s="126"/>
      <c r="J5498" s="126"/>
      <c r="K5498" s="126"/>
    </row>
    <row r="5499" spans="1:11" s="143" customFormat="1">
      <c r="A5499" s="127" t="s">
        <v>3757</v>
      </c>
      <c r="B5499" s="127">
        <v>82000</v>
      </c>
      <c r="C5499" s="128">
        <f t="shared" si="202"/>
        <v>2887500</v>
      </c>
      <c r="D5499" s="129">
        <f t="shared" si="201"/>
        <v>86100</v>
      </c>
      <c r="E5499" s="130" t="s">
        <v>6398</v>
      </c>
      <c r="F5499" s="126"/>
      <c r="G5499" s="126"/>
      <c r="H5499" s="126"/>
      <c r="I5499" s="126"/>
      <c r="J5499" s="126"/>
      <c r="K5499" s="126"/>
    </row>
    <row r="5500" spans="1:11" s="143" customFormat="1">
      <c r="A5500" s="127" t="s">
        <v>3758</v>
      </c>
      <c r="B5500" s="127">
        <v>83000</v>
      </c>
      <c r="C5500" s="128">
        <f t="shared" si="202"/>
        <v>2922500</v>
      </c>
      <c r="D5500" s="129">
        <f t="shared" si="201"/>
        <v>87150</v>
      </c>
      <c r="E5500" s="130" t="s">
        <v>6398</v>
      </c>
      <c r="F5500" s="126"/>
      <c r="G5500" s="126"/>
      <c r="H5500" s="126"/>
      <c r="I5500" s="126"/>
      <c r="J5500" s="126"/>
      <c r="K5500" s="126"/>
    </row>
    <row r="5501" spans="1:11" s="143" customFormat="1">
      <c r="A5501" s="127" t="s">
        <v>3759</v>
      </c>
      <c r="B5501" s="127">
        <v>84000</v>
      </c>
      <c r="C5501" s="128">
        <f t="shared" si="202"/>
        <v>2957500</v>
      </c>
      <c r="D5501" s="129">
        <f t="shared" si="201"/>
        <v>88200</v>
      </c>
      <c r="E5501" s="130" t="s">
        <v>6398</v>
      </c>
      <c r="F5501" s="126"/>
      <c r="G5501" s="126"/>
      <c r="H5501" s="126"/>
      <c r="I5501" s="126"/>
      <c r="J5501" s="126"/>
      <c r="K5501" s="126"/>
    </row>
    <row r="5502" spans="1:11" s="143" customFormat="1">
      <c r="A5502" s="127" t="s">
        <v>3760</v>
      </c>
      <c r="B5502" s="127">
        <v>85000</v>
      </c>
      <c r="C5502" s="128">
        <f t="shared" si="202"/>
        <v>2992500</v>
      </c>
      <c r="D5502" s="129">
        <f t="shared" si="201"/>
        <v>89250</v>
      </c>
      <c r="E5502" s="130" t="s">
        <v>6398</v>
      </c>
      <c r="F5502" s="126"/>
      <c r="G5502" s="126"/>
      <c r="H5502" s="126"/>
      <c r="I5502" s="126"/>
      <c r="J5502" s="126"/>
      <c r="K5502" s="126"/>
    </row>
    <row r="5503" spans="1:11" s="143" customFormat="1">
      <c r="A5503" s="127" t="s">
        <v>3761</v>
      </c>
      <c r="B5503" s="127">
        <v>86000</v>
      </c>
      <c r="C5503" s="128">
        <f t="shared" si="202"/>
        <v>3027500</v>
      </c>
      <c r="D5503" s="129">
        <f t="shared" si="201"/>
        <v>90300</v>
      </c>
      <c r="E5503" s="130" t="s">
        <v>6398</v>
      </c>
      <c r="F5503" s="126"/>
      <c r="G5503" s="126"/>
      <c r="H5503" s="126"/>
      <c r="I5503" s="126"/>
      <c r="J5503" s="126"/>
      <c r="K5503" s="126"/>
    </row>
    <row r="5504" spans="1:11" s="143" customFormat="1">
      <c r="A5504" s="127" t="s">
        <v>3762</v>
      </c>
      <c r="B5504" s="127">
        <v>87000</v>
      </c>
      <c r="C5504" s="128">
        <f t="shared" si="202"/>
        <v>3062500</v>
      </c>
      <c r="D5504" s="129">
        <f t="shared" si="201"/>
        <v>91350</v>
      </c>
      <c r="E5504" s="130" t="s">
        <v>6398</v>
      </c>
      <c r="F5504" s="126"/>
      <c r="G5504" s="126"/>
      <c r="H5504" s="126"/>
      <c r="I5504" s="126"/>
      <c r="J5504" s="126"/>
      <c r="K5504" s="126"/>
    </row>
    <row r="5505" spans="1:11" s="143" customFormat="1">
      <c r="A5505" s="127" t="s">
        <v>3763</v>
      </c>
      <c r="B5505" s="127">
        <v>88000</v>
      </c>
      <c r="C5505" s="128">
        <f t="shared" si="202"/>
        <v>3097500</v>
      </c>
      <c r="D5505" s="129">
        <f t="shared" si="201"/>
        <v>92400</v>
      </c>
      <c r="E5505" s="130" t="s">
        <v>6398</v>
      </c>
      <c r="F5505" s="126"/>
      <c r="G5505" s="126"/>
      <c r="H5505" s="126"/>
      <c r="I5505" s="126"/>
      <c r="J5505" s="126"/>
      <c r="K5505" s="126"/>
    </row>
    <row r="5506" spans="1:11" s="143" customFormat="1">
      <c r="A5506" s="127" t="s">
        <v>3764</v>
      </c>
      <c r="B5506" s="127">
        <v>89000</v>
      </c>
      <c r="C5506" s="128">
        <f t="shared" si="202"/>
        <v>3132500</v>
      </c>
      <c r="D5506" s="129">
        <f t="shared" si="201"/>
        <v>93450</v>
      </c>
      <c r="E5506" s="130" t="s">
        <v>6398</v>
      </c>
      <c r="F5506" s="126"/>
      <c r="G5506" s="126"/>
      <c r="H5506" s="126"/>
      <c r="I5506" s="126"/>
      <c r="J5506" s="126"/>
      <c r="K5506" s="126"/>
    </row>
    <row r="5507" spans="1:11" s="143" customFormat="1">
      <c r="A5507" s="127" t="s">
        <v>3765</v>
      </c>
      <c r="B5507" s="127">
        <v>90000</v>
      </c>
      <c r="C5507" s="128">
        <f t="shared" si="202"/>
        <v>3167500</v>
      </c>
      <c r="D5507" s="129">
        <f t="shared" si="201"/>
        <v>94500</v>
      </c>
      <c r="E5507" s="130" t="s">
        <v>6398</v>
      </c>
      <c r="F5507" s="126"/>
      <c r="G5507" s="126"/>
      <c r="H5507" s="126"/>
      <c r="I5507" s="126"/>
      <c r="J5507" s="126"/>
      <c r="K5507" s="126"/>
    </row>
    <row r="5508" spans="1:11" s="143" customFormat="1">
      <c r="A5508" s="127" t="s">
        <v>3766</v>
      </c>
      <c r="B5508" s="127">
        <v>91000</v>
      </c>
      <c r="C5508" s="128">
        <f t="shared" si="202"/>
        <v>3202500</v>
      </c>
      <c r="D5508" s="129">
        <f t="shared" si="201"/>
        <v>95550</v>
      </c>
      <c r="E5508" s="130" t="s">
        <v>6398</v>
      </c>
      <c r="F5508" s="126"/>
      <c r="G5508" s="126"/>
      <c r="H5508" s="126"/>
      <c r="I5508" s="126"/>
      <c r="J5508" s="126"/>
      <c r="K5508" s="126"/>
    </row>
    <row r="5509" spans="1:11" s="143" customFormat="1">
      <c r="A5509" s="127" t="s">
        <v>3767</v>
      </c>
      <c r="B5509" s="127">
        <v>92000</v>
      </c>
      <c r="C5509" s="128">
        <f t="shared" si="202"/>
        <v>3237500</v>
      </c>
      <c r="D5509" s="129">
        <f t="shared" si="201"/>
        <v>96600</v>
      </c>
      <c r="E5509" s="130" t="s">
        <v>6398</v>
      </c>
      <c r="F5509" s="126"/>
      <c r="G5509" s="126"/>
      <c r="H5509" s="126"/>
      <c r="I5509" s="126"/>
      <c r="J5509" s="126"/>
      <c r="K5509" s="126"/>
    </row>
    <row r="5510" spans="1:11" s="143" customFormat="1">
      <c r="A5510" s="127" t="s">
        <v>3768</v>
      </c>
      <c r="B5510" s="127">
        <v>93000</v>
      </c>
      <c r="C5510" s="128">
        <f t="shared" si="202"/>
        <v>3272500</v>
      </c>
      <c r="D5510" s="129">
        <f t="shared" si="201"/>
        <v>97650</v>
      </c>
      <c r="E5510" s="130" t="s">
        <v>6398</v>
      </c>
      <c r="F5510" s="126"/>
      <c r="G5510" s="126"/>
      <c r="H5510" s="126"/>
      <c r="I5510" s="126"/>
      <c r="J5510" s="126"/>
      <c r="K5510" s="126"/>
    </row>
    <row r="5511" spans="1:11" s="143" customFormat="1">
      <c r="A5511" s="127" t="s">
        <v>3769</v>
      </c>
      <c r="B5511" s="127">
        <v>94000</v>
      </c>
      <c r="C5511" s="128">
        <f t="shared" si="202"/>
        <v>3307500</v>
      </c>
      <c r="D5511" s="129">
        <f t="shared" si="201"/>
        <v>98700</v>
      </c>
      <c r="E5511" s="130" t="s">
        <v>6398</v>
      </c>
      <c r="F5511" s="126"/>
      <c r="G5511" s="126"/>
      <c r="H5511" s="126"/>
      <c r="I5511" s="126"/>
      <c r="J5511" s="126"/>
      <c r="K5511" s="126"/>
    </row>
    <row r="5512" spans="1:11" s="143" customFormat="1">
      <c r="A5512" s="127" t="s">
        <v>3770</v>
      </c>
      <c r="B5512" s="127">
        <v>95000</v>
      </c>
      <c r="C5512" s="128">
        <f t="shared" si="202"/>
        <v>3342500</v>
      </c>
      <c r="D5512" s="129">
        <f t="shared" si="201"/>
        <v>99750</v>
      </c>
      <c r="E5512" s="130" t="s">
        <v>6398</v>
      </c>
      <c r="F5512" s="126"/>
      <c r="G5512" s="126"/>
      <c r="H5512" s="126"/>
      <c r="I5512" s="126"/>
      <c r="J5512" s="126"/>
      <c r="K5512" s="126"/>
    </row>
    <row r="5513" spans="1:11" s="143" customFormat="1">
      <c r="A5513" s="127" t="s">
        <v>3771</v>
      </c>
      <c r="B5513" s="127">
        <v>96000</v>
      </c>
      <c r="C5513" s="128">
        <f t="shared" si="202"/>
        <v>3377500</v>
      </c>
      <c r="D5513" s="129">
        <f t="shared" si="201"/>
        <v>100800</v>
      </c>
      <c r="E5513" s="130" t="s">
        <v>6398</v>
      </c>
      <c r="F5513" s="126"/>
      <c r="G5513" s="126"/>
      <c r="H5513" s="126"/>
      <c r="I5513" s="126"/>
      <c r="J5513" s="126"/>
      <c r="K5513" s="126"/>
    </row>
    <row r="5514" spans="1:11" s="143" customFormat="1">
      <c r="A5514" s="127" t="s">
        <v>3772</v>
      </c>
      <c r="B5514" s="127">
        <v>97000</v>
      </c>
      <c r="C5514" s="128">
        <f t="shared" si="202"/>
        <v>3412500</v>
      </c>
      <c r="D5514" s="129">
        <f t="shared" si="201"/>
        <v>101850</v>
      </c>
      <c r="E5514" s="130" t="s">
        <v>6398</v>
      </c>
      <c r="F5514" s="126"/>
      <c r="G5514" s="126"/>
      <c r="H5514" s="126"/>
      <c r="I5514" s="126"/>
      <c r="J5514" s="126"/>
      <c r="K5514" s="126"/>
    </row>
    <row r="5515" spans="1:11" s="143" customFormat="1">
      <c r="A5515" s="127" t="s">
        <v>3773</v>
      </c>
      <c r="B5515" s="127">
        <v>98000</v>
      </c>
      <c r="C5515" s="128">
        <f t="shared" si="202"/>
        <v>3447500</v>
      </c>
      <c r="D5515" s="129">
        <f t="shared" si="201"/>
        <v>102900</v>
      </c>
      <c r="E5515" s="130" t="s">
        <v>6398</v>
      </c>
      <c r="F5515" s="126"/>
      <c r="G5515" s="126"/>
      <c r="H5515" s="126"/>
      <c r="I5515" s="126"/>
      <c r="J5515" s="126"/>
      <c r="K5515" s="126"/>
    </row>
    <row r="5516" spans="1:11" s="143" customFormat="1">
      <c r="A5516" s="127" t="s">
        <v>3774</v>
      </c>
      <c r="B5516" s="127">
        <v>99000</v>
      </c>
      <c r="C5516" s="128">
        <f t="shared" si="202"/>
        <v>3482500</v>
      </c>
      <c r="D5516" s="129">
        <f t="shared" si="201"/>
        <v>103950</v>
      </c>
      <c r="E5516" s="130" t="s">
        <v>6398</v>
      </c>
      <c r="F5516" s="126"/>
      <c r="G5516" s="126"/>
      <c r="H5516" s="126"/>
      <c r="I5516" s="126"/>
      <c r="J5516" s="126"/>
      <c r="K5516" s="126"/>
    </row>
    <row r="5517" spans="1:11" s="143" customFormat="1">
      <c r="A5517" s="127" t="s">
        <v>3775</v>
      </c>
      <c r="B5517" s="127">
        <v>100000</v>
      </c>
      <c r="C5517" s="128">
        <f t="shared" si="202"/>
        <v>3517500</v>
      </c>
      <c r="D5517" s="129">
        <f t="shared" si="201"/>
        <v>105000</v>
      </c>
      <c r="E5517" s="130" t="s">
        <v>6398</v>
      </c>
      <c r="F5517" s="126"/>
      <c r="G5517" s="126"/>
      <c r="H5517" s="126"/>
      <c r="I5517" s="126"/>
      <c r="J5517" s="126"/>
      <c r="K5517" s="126"/>
    </row>
    <row r="5518" spans="1:11" s="143" customFormat="1">
      <c r="A5518" s="127" t="s">
        <v>3776</v>
      </c>
      <c r="B5518" s="127">
        <v>101000</v>
      </c>
      <c r="C5518" s="128">
        <f t="shared" si="202"/>
        <v>3552500</v>
      </c>
      <c r="D5518" s="129">
        <f t="shared" si="201"/>
        <v>106050</v>
      </c>
      <c r="E5518" s="130" t="s">
        <v>6398</v>
      </c>
      <c r="F5518" s="126"/>
      <c r="G5518" s="126"/>
      <c r="H5518" s="126"/>
      <c r="I5518" s="126"/>
      <c r="J5518" s="126"/>
      <c r="K5518" s="126"/>
    </row>
    <row r="5519" spans="1:11" s="143" customFormat="1">
      <c r="A5519" s="127" t="s">
        <v>3777</v>
      </c>
      <c r="B5519" s="127">
        <v>102000</v>
      </c>
      <c r="C5519" s="128">
        <f t="shared" si="202"/>
        <v>3587500</v>
      </c>
      <c r="D5519" s="129">
        <f t="shared" si="201"/>
        <v>107100</v>
      </c>
      <c r="E5519" s="130" t="s">
        <v>6398</v>
      </c>
      <c r="F5519" s="126"/>
      <c r="G5519" s="126"/>
      <c r="H5519" s="126"/>
      <c r="I5519" s="126"/>
      <c r="J5519" s="126"/>
      <c r="K5519" s="126"/>
    </row>
    <row r="5520" spans="1:11" s="143" customFormat="1">
      <c r="A5520" s="127" t="s">
        <v>3778</v>
      </c>
      <c r="B5520" s="127">
        <v>103000</v>
      </c>
      <c r="C5520" s="128">
        <f t="shared" si="202"/>
        <v>3622500</v>
      </c>
      <c r="D5520" s="129">
        <f t="shared" si="201"/>
        <v>108150</v>
      </c>
      <c r="E5520" s="130" t="s">
        <v>6398</v>
      </c>
      <c r="F5520" s="126"/>
      <c r="G5520" s="126"/>
      <c r="H5520" s="126"/>
      <c r="I5520" s="126"/>
      <c r="J5520" s="126"/>
      <c r="K5520" s="126"/>
    </row>
    <row r="5521" spans="1:11" s="143" customFormat="1">
      <c r="A5521" s="127" t="s">
        <v>3779</v>
      </c>
      <c r="B5521" s="127">
        <v>104000</v>
      </c>
      <c r="C5521" s="128">
        <f t="shared" si="202"/>
        <v>3657500</v>
      </c>
      <c r="D5521" s="129">
        <f t="shared" si="201"/>
        <v>109200</v>
      </c>
      <c r="E5521" s="130" t="s">
        <v>6398</v>
      </c>
      <c r="F5521" s="126"/>
      <c r="G5521" s="126"/>
      <c r="H5521" s="126"/>
      <c r="I5521" s="126"/>
      <c r="J5521" s="126"/>
      <c r="K5521" s="126"/>
    </row>
    <row r="5522" spans="1:11" s="143" customFormat="1">
      <c r="A5522" s="127" t="s">
        <v>3780</v>
      </c>
      <c r="B5522" s="127">
        <v>105000</v>
      </c>
      <c r="C5522" s="128">
        <f t="shared" si="202"/>
        <v>3692500</v>
      </c>
      <c r="D5522" s="129">
        <f t="shared" si="201"/>
        <v>110250</v>
      </c>
      <c r="E5522" s="130" t="s">
        <v>6398</v>
      </c>
      <c r="F5522" s="126"/>
      <c r="G5522" s="126"/>
      <c r="H5522" s="126"/>
      <c r="I5522" s="126"/>
      <c r="J5522" s="126"/>
      <c r="K5522" s="126"/>
    </row>
    <row r="5523" spans="1:11" s="143" customFormat="1">
      <c r="A5523" s="127" t="s">
        <v>3781</v>
      </c>
      <c r="B5523" s="127">
        <v>106000</v>
      </c>
      <c r="C5523" s="128">
        <f t="shared" si="202"/>
        <v>3727500</v>
      </c>
      <c r="D5523" s="129">
        <f t="shared" si="201"/>
        <v>111300</v>
      </c>
      <c r="E5523" s="130" t="s">
        <v>6398</v>
      </c>
      <c r="F5523" s="126"/>
      <c r="G5523" s="126"/>
      <c r="H5523" s="126"/>
      <c r="I5523" s="126"/>
      <c r="J5523" s="126"/>
      <c r="K5523" s="126"/>
    </row>
    <row r="5524" spans="1:11" s="143" customFormat="1">
      <c r="A5524" s="127" t="s">
        <v>3782</v>
      </c>
      <c r="B5524" s="127">
        <v>107000</v>
      </c>
      <c r="C5524" s="128">
        <f t="shared" si="202"/>
        <v>3762500</v>
      </c>
      <c r="D5524" s="129">
        <f t="shared" si="201"/>
        <v>112350</v>
      </c>
      <c r="E5524" s="130" t="s">
        <v>6398</v>
      </c>
      <c r="F5524" s="126"/>
      <c r="G5524" s="126"/>
      <c r="H5524" s="126"/>
      <c r="I5524" s="126"/>
      <c r="J5524" s="126"/>
      <c r="K5524" s="126"/>
    </row>
    <row r="5525" spans="1:11" s="143" customFormat="1">
      <c r="A5525" s="127" t="s">
        <v>3783</v>
      </c>
      <c r="B5525" s="127">
        <v>108000</v>
      </c>
      <c r="C5525" s="128">
        <f t="shared" si="202"/>
        <v>3797500</v>
      </c>
      <c r="D5525" s="129">
        <f t="shared" si="201"/>
        <v>113400</v>
      </c>
      <c r="E5525" s="130" t="s">
        <v>6398</v>
      </c>
      <c r="F5525" s="126"/>
      <c r="G5525" s="126"/>
      <c r="H5525" s="126"/>
      <c r="I5525" s="126"/>
      <c r="J5525" s="126"/>
      <c r="K5525" s="126"/>
    </row>
    <row r="5526" spans="1:11" s="143" customFormat="1">
      <c r="A5526" s="127" t="s">
        <v>3784</v>
      </c>
      <c r="B5526" s="127">
        <v>109000</v>
      </c>
      <c r="C5526" s="128">
        <f t="shared" si="202"/>
        <v>3832500</v>
      </c>
      <c r="D5526" s="129">
        <f t="shared" si="201"/>
        <v>114450</v>
      </c>
      <c r="E5526" s="130" t="s">
        <v>6398</v>
      </c>
      <c r="F5526" s="126"/>
      <c r="G5526" s="126"/>
      <c r="H5526" s="126"/>
      <c r="I5526" s="126"/>
      <c r="J5526" s="126"/>
      <c r="K5526" s="126"/>
    </row>
    <row r="5527" spans="1:11" s="143" customFormat="1">
      <c r="A5527" s="127" t="s">
        <v>3785</v>
      </c>
      <c r="B5527" s="127">
        <v>110000</v>
      </c>
      <c r="C5527" s="128">
        <f t="shared" si="202"/>
        <v>3867500</v>
      </c>
      <c r="D5527" s="129">
        <f t="shared" si="201"/>
        <v>115500</v>
      </c>
      <c r="E5527" s="130" t="s">
        <v>6398</v>
      </c>
      <c r="F5527" s="126"/>
      <c r="G5527" s="126"/>
      <c r="H5527" s="126"/>
      <c r="I5527" s="126"/>
      <c r="J5527" s="126"/>
      <c r="K5527" s="126"/>
    </row>
    <row r="5528" spans="1:11" s="143" customFormat="1">
      <c r="A5528" s="127" t="s">
        <v>3786</v>
      </c>
      <c r="B5528" s="127">
        <v>111000</v>
      </c>
      <c r="C5528" s="128">
        <f t="shared" si="202"/>
        <v>3902500</v>
      </c>
      <c r="D5528" s="129">
        <f t="shared" si="201"/>
        <v>116550</v>
      </c>
      <c r="E5528" s="130" t="s">
        <v>6398</v>
      </c>
      <c r="F5528" s="126"/>
      <c r="G5528" s="126"/>
      <c r="H5528" s="126"/>
      <c r="I5528" s="126"/>
      <c r="J5528" s="126"/>
      <c r="K5528" s="126"/>
    </row>
    <row r="5529" spans="1:11" s="143" customFormat="1">
      <c r="A5529" s="127" t="s">
        <v>3787</v>
      </c>
      <c r="B5529" s="127">
        <v>112000</v>
      </c>
      <c r="C5529" s="128">
        <f t="shared" si="202"/>
        <v>3937500</v>
      </c>
      <c r="D5529" s="129">
        <f t="shared" si="201"/>
        <v>117600</v>
      </c>
      <c r="E5529" s="130" t="s">
        <v>6398</v>
      </c>
      <c r="F5529" s="126"/>
      <c r="G5529" s="126"/>
      <c r="H5529" s="126"/>
      <c r="I5529" s="126"/>
      <c r="J5529" s="126"/>
      <c r="K5529" s="126"/>
    </row>
    <row r="5530" spans="1:11" s="143" customFormat="1">
      <c r="A5530" s="127" t="s">
        <v>3788</v>
      </c>
      <c r="B5530" s="127">
        <v>113000</v>
      </c>
      <c r="C5530" s="128">
        <f t="shared" si="202"/>
        <v>3972500</v>
      </c>
      <c r="D5530" s="129">
        <f t="shared" si="201"/>
        <v>118650</v>
      </c>
      <c r="E5530" s="130" t="s">
        <v>6398</v>
      </c>
      <c r="F5530" s="126"/>
      <c r="G5530" s="126"/>
      <c r="H5530" s="126"/>
      <c r="I5530" s="126"/>
      <c r="J5530" s="126"/>
      <c r="K5530" s="126"/>
    </row>
    <row r="5531" spans="1:11" s="143" customFormat="1">
      <c r="A5531" s="127" t="s">
        <v>3789</v>
      </c>
      <c r="B5531" s="127">
        <v>114000</v>
      </c>
      <c r="C5531" s="128">
        <f t="shared" si="202"/>
        <v>4007500</v>
      </c>
      <c r="D5531" s="129">
        <f t="shared" si="201"/>
        <v>119700</v>
      </c>
      <c r="E5531" s="130" t="s">
        <v>6398</v>
      </c>
      <c r="F5531" s="126"/>
      <c r="G5531" s="126"/>
      <c r="H5531" s="126"/>
      <c r="I5531" s="126"/>
      <c r="J5531" s="126"/>
      <c r="K5531" s="126"/>
    </row>
    <row r="5532" spans="1:11" s="143" customFormat="1">
      <c r="A5532" s="127" t="s">
        <v>3790</v>
      </c>
      <c r="B5532" s="127">
        <v>115000</v>
      </c>
      <c r="C5532" s="128">
        <f t="shared" si="202"/>
        <v>4042500</v>
      </c>
      <c r="D5532" s="129">
        <f t="shared" si="201"/>
        <v>120750</v>
      </c>
      <c r="E5532" s="130" t="s">
        <v>6398</v>
      </c>
      <c r="F5532" s="126"/>
      <c r="G5532" s="126"/>
      <c r="H5532" s="126"/>
      <c r="I5532" s="126"/>
      <c r="J5532" s="126"/>
      <c r="K5532" s="126"/>
    </row>
    <row r="5533" spans="1:11" s="143" customFormat="1">
      <c r="A5533" s="127" t="s">
        <v>3791</v>
      </c>
      <c r="B5533" s="127">
        <v>116000</v>
      </c>
      <c r="C5533" s="128">
        <f t="shared" si="202"/>
        <v>4077500</v>
      </c>
      <c r="D5533" s="129">
        <f t="shared" si="201"/>
        <v>121800</v>
      </c>
      <c r="E5533" s="130" t="s">
        <v>6398</v>
      </c>
      <c r="F5533" s="126"/>
      <c r="G5533" s="126"/>
      <c r="H5533" s="126"/>
      <c r="I5533" s="126"/>
      <c r="J5533" s="126"/>
      <c r="K5533" s="126"/>
    </row>
    <row r="5534" spans="1:11" s="143" customFormat="1">
      <c r="A5534" s="127" t="s">
        <v>3792</v>
      </c>
      <c r="B5534" s="127">
        <v>117000</v>
      </c>
      <c r="C5534" s="128">
        <f t="shared" si="202"/>
        <v>4112500</v>
      </c>
      <c r="D5534" s="129">
        <f t="shared" si="201"/>
        <v>122850</v>
      </c>
      <c r="E5534" s="130" t="s">
        <v>6398</v>
      </c>
      <c r="F5534" s="126"/>
      <c r="G5534" s="126"/>
      <c r="H5534" s="126"/>
      <c r="I5534" s="126"/>
      <c r="J5534" s="126"/>
      <c r="K5534" s="126"/>
    </row>
    <row r="5535" spans="1:11" s="143" customFormat="1">
      <c r="A5535" s="127" t="s">
        <v>3793</v>
      </c>
      <c r="B5535" s="127">
        <v>118000</v>
      </c>
      <c r="C5535" s="128">
        <f t="shared" si="202"/>
        <v>4147500</v>
      </c>
      <c r="D5535" s="129">
        <f t="shared" si="201"/>
        <v>123900</v>
      </c>
      <c r="E5535" s="130" t="s">
        <v>6398</v>
      </c>
      <c r="F5535" s="126"/>
      <c r="G5535" s="126"/>
      <c r="H5535" s="126"/>
      <c r="I5535" s="126"/>
      <c r="J5535" s="126"/>
      <c r="K5535" s="126"/>
    </row>
    <row r="5536" spans="1:11" s="143" customFormat="1">
      <c r="A5536" s="127" t="s">
        <v>3794</v>
      </c>
      <c r="B5536" s="127">
        <v>119000</v>
      </c>
      <c r="C5536" s="128">
        <f t="shared" si="202"/>
        <v>4182500</v>
      </c>
      <c r="D5536" s="129">
        <f t="shared" si="201"/>
        <v>124950</v>
      </c>
      <c r="E5536" s="130" t="s">
        <v>6398</v>
      </c>
      <c r="F5536" s="126"/>
      <c r="G5536" s="126"/>
      <c r="H5536" s="126"/>
      <c r="I5536" s="126"/>
      <c r="J5536" s="126"/>
      <c r="K5536" s="126"/>
    </row>
    <row r="5537" spans="1:11" s="143" customFormat="1">
      <c r="A5537" s="127" t="s">
        <v>3795</v>
      </c>
      <c r="B5537" s="127">
        <v>120000</v>
      </c>
      <c r="C5537" s="128">
        <f t="shared" si="202"/>
        <v>4217500</v>
      </c>
      <c r="D5537" s="129">
        <f t="shared" si="201"/>
        <v>126000</v>
      </c>
      <c r="E5537" s="130" t="s">
        <v>6398</v>
      </c>
      <c r="F5537" s="126"/>
      <c r="G5537" s="126"/>
      <c r="H5537" s="126"/>
      <c r="I5537" s="126"/>
      <c r="J5537" s="126"/>
      <c r="K5537" s="126"/>
    </row>
    <row r="5538" spans="1:11" s="143" customFormat="1">
      <c r="A5538" s="127" t="s">
        <v>3796</v>
      </c>
      <c r="B5538" s="127">
        <v>121000</v>
      </c>
      <c r="C5538" s="128">
        <f t="shared" si="202"/>
        <v>4252500</v>
      </c>
      <c r="D5538" s="129">
        <f t="shared" si="201"/>
        <v>127050</v>
      </c>
      <c r="E5538" s="130" t="s">
        <v>6398</v>
      </c>
      <c r="F5538" s="126"/>
      <c r="G5538" s="126"/>
      <c r="H5538" s="126"/>
      <c r="I5538" s="126"/>
      <c r="J5538" s="126"/>
      <c r="K5538" s="126"/>
    </row>
    <row r="5539" spans="1:11" s="143" customFormat="1">
      <c r="A5539" s="127" t="s">
        <v>3797</v>
      </c>
      <c r="B5539" s="127">
        <v>122000</v>
      </c>
      <c r="C5539" s="128">
        <f t="shared" si="202"/>
        <v>4287500</v>
      </c>
      <c r="D5539" s="129">
        <f t="shared" si="201"/>
        <v>128100</v>
      </c>
      <c r="E5539" s="130" t="s">
        <v>6398</v>
      </c>
      <c r="F5539" s="126"/>
      <c r="G5539" s="126"/>
      <c r="H5539" s="126"/>
      <c r="I5539" s="126"/>
      <c r="J5539" s="126"/>
      <c r="K5539" s="126"/>
    </row>
    <row r="5540" spans="1:11" s="143" customFormat="1">
      <c r="A5540" s="127" t="s">
        <v>3798</v>
      </c>
      <c r="B5540" s="127">
        <v>123000</v>
      </c>
      <c r="C5540" s="128">
        <f t="shared" si="202"/>
        <v>4322500</v>
      </c>
      <c r="D5540" s="129">
        <f t="shared" si="201"/>
        <v>129150</v>
      </c>
      <c r="E5540" s="130" t="s">
        <v>6398</v>
      </c>
      <c r="F5540" s="126"/>
      <c r="G5540" s="126"/>
      <c r="H5540" s="126"/>
      <c r="I5540" s="126"/>
      <c r="J5540" s="126"/>
      <c r="K5540" s="126"/>
    </row>
    <row r="5541" spans="1:11" s="143" customFormat="1">
      <c r="A5541" s="127" t="s">
        <v>3799</v>
      </c>
      <c r="B5541" s="127">
        <v>124000</v>
      </c>
      <c r="C5541" s="128">
        <f t="shared" si="202"/>
        <v>4357500</v>
      </c>
      <c r="D5541" s="129">
        <f t="shared" si="201"/>
        <v>130200</v>
      </c>
      <c r="E5541" s="130" t="s">
        <v>6398</v>
      </c>
      <c r="F5541" s="126"/>
      <c r="G5541" s="126"/>
      <c r="H5541" s="126"/>
      <c r="I5541" s="126"/>
      <c r="J5541" s="126"/>
      <c r="K5541" s="126"/>
    </row>
    <row r="5542" spans="1:11" s="143" customFormat="1">
      <c r="A5542" s="127" t="s">
        <v>3800</v>
      </c>
      <c r="B5542" s="127">
        <v>125000</v>
      </c>
      <c r="C5542" s="128">
        <f t="shared" si="202"/>
        <v>4392500</v>
      </c>
      <c r="D5542" s="129">
        <f t="shared" si="201"/>
        <v>131250</v>
      </c>
      <c r="E5542" s="130" t="s">
        <v>6398</v>
      </c>
      <c r="F5542" s="126"/>
      <c r="G5542" s="126"/>
      <c r="H5542" s="126"/>
      <c r="I5542" s="126"/>
      <c r="J5542" s="126"/>
      <c r="K5542" s="126"/>
    </row>
    <row r="5543" spans="1:11" s="143" customFormat="1">
      <c r="A5543" s="127" t="s">
        <v>3801</v>
      </c>
      <c r="B5543" s="127">
        <v>126000</v>
      </c>
      <c r="C5543" s="128">
        <f t="shared" si="202"/>
        <v>4427500</v>
      </c>
      <c r="D5543" s="129">
        <f t="shared" si="201"/>
        <v>132300</v>
      </c>
      <c r="E5543" s="130" t="s">
        <v>6398</v>
      </c>
      <c r="F5543" s="126"/>
      <c r="G5543" s="126"/>
      <c r="H5543" s="126"/>
      <c r="I5543" s="126"/>
      <c r="J5543" s="126"/>
      <c r="K5543" s="126"/>
    </row>
    <row r="5544" spans="1:11" s="143" customFormat="1">
      <c r="A5544" s="127" t="s">
        <v>3802</v>
      </c>
      <c r="B5544" s="127">
        <v>127000</v>
      </c>
      <c r="C5544" s="128">
        <f t="shared" si="202"/>
        <v>4462500</v>
      </c>
      <c r="D5544" s="129">
        <f t="shared" si="201"/>
        <v>133350</v>
      </c>
      <c r="E5544" s="130" t="s">
        <v>6398</v>
      </c>
      <c r="F5544" s="126"/>
      <c r="G5544" s="126"/>
      <c r="H5544" s="126"/>
      <c r="I5544" s="126"/>
      <c r="J5544" s="126"/>
      <c r="K5544" s="126"/>
    </row>
    <row r="5545" spans="1:11" s="143" customFormat="1">
      <c r="A5545" s="127" t="s">
        <v>3803</v>
      </c>
      <c r="B5545" s="127">
        <v>128000</v>
      </c>
      <c r="C5545" s="128">
        <f t="shared" si="202"/>
        <v>4497500</v>
      </c>
      <c r="D5545" s="129">
        <f t="shared" si="201"/>
        <v>134400</v>
      </c>
      <c r="E5545" s="130" t="s">
        <v>6398</v>
      </c>
      <c r="F5545" s="126"/>
      <c r="G5545" s="126"/>
      <c r="H5545" s="126"/>
      <c r="I5545" s="126"/>
      <c r="J5545" s="126"/>
      <c r="K5545" s="126"/>
    </row>
    <row r="5546" spans="1:11" s="143" customFormat="1">
      <c r="A5546" s="127" t="s">
        <v>3804</v>
      </c>
      <c r="B5546" s="127">
        <v>129000</v>
      </c>
      <c r="C5546" s="128">
        <f t="shared" si="202"/>
        <v>4532500</v>
      </c>
      <c r="D5546" s="129">
        <f t="shared" ref="D5546:D5609" si="203">SUM($G$2)*(B5546*0.001)</f>
        <v>135450</v>
      </c>
      <c r="E5546" s="130" t="s">
        <v>6398</v>
      </c>
      <c r="F5546" s="126"/>
      <c r="G5546" s="126"/>
      <c r="H5546" s="126"/>
      <c r="I5546" s="126"/>
      <c r="J5546" s="126"/>
      <c r="K5546" s="126"/>
    </row>
    <row r="5547" spans="1:11" s="143" customFormat="1">
      <c r="A5547" s="127" t="s">
        <v>3805</v>
      </c>
      <c r="B5547" s="127">
        <v>130000</v>
      </c>
      <c r="C5547" s="128">
        <f t="shared" si="202"/>
        <v>4567500</v>
      </c>
      <c r="D5547" s="129">
        <f t="shared" si="203"/>
        <v>136500</v>
      </c>
      <c r="E5547" s="130" t="s">
        <v>6398</v>
      </c>
      <c r="F5547" s="126"/>
      <c r="G5547" s="126"/>
      <c r="H5547" s="126"/>
      <c r="I5547" s="126"/>
      <c r="J5547" s="126"/>
      <c r="K5547" s="126"/>
    </row>
    <row r="5548" spans="1:11" s="143" customFormat="1">
      <c r="A5548" s="127" t="s">
        <v>3806</v>
      </c>
      <c r="B5548" s="127">
        <v>131000</v>
      </c>
      <c r="C5548" s="128">
        <f t="shared" ref="C5548:C5611" si="204">C5547+35000</f>
        <v>4602500</v>
      </c>
      <c r="D5548" s="129">
        <f t="shared" si="203"/>
        <v>137550</v>
      </c>
      <c r="E5548" s="130" t="s">
        <v>6398</v>
      </c>
      <c r="F5548" s="126"/>
      <c r="G5548" s="126"/>
      <c r="H5548" s="126"/>
      <c r="I5548" s="126"/>
      <c r="J5548" s="126"/>
      <c r="K5548" s="126"/>
    </row>
    <row r="5549" spans="1:11" s="143" customFormat="1">
      <c r="A5549" s="127" t="s">
        <v>3807</v>
      </c>
      <c r="B5549" s="127">
        <v>132000</v>
      </c>
      <c r="C5549" s="128">
        <f t="shared" si="204"/>
        <v>4637500</v>
      </c>
      <c r="D5549" s="129">
        <f t="shared" si="203"/>
        <v>138600</v>
      </c>
      <c r="E5549" s="130" t="s">
        <v>6398</v>
      </c>
      <c r="F5549" s="126"/>
      <c r="G5549" s="126"/>
      <c r="H5549" s="126"/>
      <c r="I5549" s="126"/>
      <c r="J5549" s="126"/>
      <c r="K5549" s="126"/>
    </row>
    <row r="5550" spans="1:11" s="143" customFormat="1">
      <c r="A5550" s="127" t="s">
        <v>3808</v>
      </c>
      <c r="B5550" s="127">
        <v>133000</v>
      </c>
      <c r="C5550" s="128">
        <f t="shared" si="204"/>
        <v>4672500</v>
      </c>
      <c r="D5550" s="129">
        <f t="shared" si="203"/>
        <v>139650</v>
      </c>
      <c r="E5550" s="130" t="s">
        <v>6398</v>
      </c>
      <c r="F5550" s="126"/>
      <c r="G5550" s="126"/>
      <c r="H5550" s="126"/>
      <c r="I5550" s="126"/>
      <c r="J5550" s="126"/>
      <c r="K5550" s="126"/>
    </row>
    <row r="5551" spans="1:11" s="143" customFormat="1">
      <c r="A5551" s="127" t="s">
        <v>3809</v>
      </c>
      <c r="B5551" s="127">
        <v>134000</v>
      </c>
      <c r="C5551" s="128">
        <f t="shared" si="204"/>
        <v>4707500</v>
      </c>
      <c r="D5551" s="129">
        <f t="shared" si="203"/>
        <v>140700</v>
      </c>
      <c r="E5551" s="130" t="s">
        <v>6398</v>
      </c>
      <c r="F5551" s="126"/>
      <c r="G5551" s="126"/>
      <c r="H5551" s="126"/>
      <c r="I5551" s="126"/>
      <c r="J5551" s="126"/>
      <c r="K5551" s="126"/>
    </row>
    <row r="5552" spans="1:11" s="143" customFormat="1">
      <c r="A5552" s="127" t="s">
        <v>3810</v>
      </c>
      <c r="B5552" s="127">
        <v>135000</v>
      </c>
      <c r="C5552" s="128">
        <f t="shared" si="204"/>
        <v>4742500</v>
      </c>
      <c r="D5552" s="129">
        <f t="shared" si="203"/>
        <v>141750</v>
      </c>
      <c r="E5552" s="130" t="s">
        <v>6398</v>
      </c>
      <c r="F5552" s="126"/>
      <c r="G5552" s="126"/>
      <c r="H5552" s="126"/>
      <c r="I5552" s="126"/>
      <c r="J5552" s="126"/>
      <c r="K5552" s="126"/>
    </row>
    <row r="5553" spans="1:11" s="143" customFormat="1">
      <c r="A5553" s="127" t="s">
        <v>3811</v>
      </c>
      <c r="B5553" s="127">
        <v>136000</v>
      </c>
      <c r="C5553" s="128">
        <f t="shared" si="204"/>
        <v>4777500</v>
      </c>
      <c r="D5553" s="129">
        <f t="shared" si="203"/>
        <v>142800</v>
      </c>
      <c r="E5553" s="130" t="s">
        <v>6398</v>
      </c>
      <c r="F5553" s="126"/>
      <c r="G5553" s="126"/>
      <c r="H5553" s="126"/>
      <c r="I5553" s="126"/>
      <c r="J5553" s="126"/>
      <c r="K5553" s="126"/>
    </row>
    <row r="5554" spans="1:11" s="143" customFormat="1">
      <c r="A5554" s="127" t="s">
        <v>3812</v>
      </c>
      <c r="B5554" s="127">
        <v>137000</v>
      </c>
      <c r="C5554" s="128">
        <f t="shared" si="204"/>
        <v>4812500</v>
      </c>
      <c r="D5554" s="129">
        <f t="shared" si="203"/>
        <v>143850</v>
      </c>
      <c r="E5554" s="130" t="s">
        <v>6398</v>
      </c>
      <c r="F5554" s="126"/>
      <c r="G5554" s="126"/>
      <c r="H5554" s="126"/>
      <c r="I5554" s="126"/>
      <c r="J5554" s="126"/>
      <c r="K5554" s="126"/>
    </row>
    <row r="5555" spans="1:11" s="143" customFormat="1">
      <c r="A5555" s="127" t="s">
        <v>3813</v>
      </c>
      <c r="B5555" s="127">
        <v>138000</v>
      </c>
      <c r="C5555" s="128">
        <f t="shared" si="204"/>
        <v>4847500</v>
      </c>
      <c r="D5555" s="129">
        <f t="shared" si="203"/>
        <v>144900</v>
      </c>
      <c r="E5555" s="130" t="s">
        <v>6398</v>
      </c>
      <c r="F5555" s="126"/>
      <c r="G5555" s="126"/>
      <c r="H5555" s="126"/>
      <c r="I5555" s="126"/>
      <c r="J5555" s="126"/>
      <c r="K5555" s="126"/>
    </row>
    <row r="5556" spans="1:11" s="143" customFormat="1">
      <c r="A5556" s="127" t="s">
        <v>3814</v>
      </c>
      <c r="B5556" s="127">
        <v>139000</v>
      </c>
      <c r="C5556" s="128">
        <f t="shared" si="204"/>
        <v>4882500</v>
      </c>
      <c r="D5556" s="129">
        <f t="shared" si="203"/>
        <v>145950</v>
      </c>
      <c r="E5556" s="130" t="s">
        <v>6398</v>
      </c>
      <c r="F5556" s="126"/>
      <c r="G5556" s="126"/>
      <c r="H5556" s="126"/>
      <c r="I5556" s="126"/>
      <c r="J5556" s="126"/>
      <c r="K5556" s="126"/>
    </row>
    <row r="5557" spans="1:11" s="143" customFormat="1">
      <c r="A5557" s="127" t="s">
        <v>3815</v>
      </c>
      <c r="B5557" s="127">
        <v>140000</v>
      </c>
      <c r="C5557" s="128">
        <f t="shared" si="204"/>
        <v>4917500</v>
      </c>
      <c r="D5557" s="129">
        <f t="shared" si="203"/>
        <v>147000</v>
      </c>
      <c r="E5557" s="130" t="s">
        <v>6398</v>
      </c>
      <c r="F5557" s="126"/>
      <c r="G5557" s="126"/>
      <c r="H5557" s="126"/>
      <c r="I5557" s="126"/>
      <c r="J5557" s="126"/>
      <c r="K5557" s="126"/>
    </row>
    <row r="5558" spans="1:11" s="143" customFormat="1">
      <c r="A5558" s="127" t="s">
        <v>3816</v>
      </c>
      <c r="B5558" s="127">
        <v>141000</v>
      </c>
      <c r="C5558" s="128">
        <f t="shared" si="204"/>
        <v>4952500</v>
      </c>
      <c r="D5558" s="129">
        <f t="shared" si="203"/>
        <v>148050</v>
      </c>
      <c r="E5558" s="130" t="s">
        <v>6398</v>
      </c>
      <c r="F5558" s="126"/>
      <c r="G5558" s="126"/>
      <c r="H5558" s="126"/>
      <c r="I5558" s="126"/>
      <c r="J5558" s="126"/>
      <c r="K5558" s="126"/>
    </row>
    <row r="5559" spans="1:11" s="143" customFormat="1">
      <c r="A5559" s="127" t="s">
        <v>3817</v>
      </c>
      <c r="B5559" s="127">
        <v>142000</v>
      </c>
      <c r="C5559" s="128">
        <f t="shared" si="204"/>
        <v>4987500</v>
      </c>
      <c r="D5559" s="129">
        <f t="shared" si="203"/>
        <v>149100</v>
      </c>
      <c r="E5559" s="130" t="s">
        <v>6398</v>
      </c>
      <c r="F5559" s="126"/>
      <c r="G5559" s="126"/>
      <c r="H5559" s="126"/>
      <c r="I5559" s="126"/>
      <c r="J5559" s="126"/>
      <c r="K5559" s="126"/>
    </row>
    <row r="5560" spans="1:11" s="143" customFormat="1">
      <c r="A5560" s="127" t="s">
        <v>3818</v>
      </c>
      <c r="B5560" s="127">
        <v>143000</v>
      </c>
      <c r="C5560" s="128">
        <f t="shared" si="204"/>
        <v>5022500</v>
      </c>
      <c r="D5560" s="129">
        <f t="shared" si="203"/>
        <v>150150</v>
      </c>
      <c r="E5560" s="130" t="s">
        <v>6398</v>
      </c>
      <c r="F5560" s="126"/>
      <c r="G5560" s="126"/>
      <c r="H5560" s="126"/>
      <c r="I5560" s="126"/>
      <c r="J5560" s="126"/>
      <c r="K5560" s="126"/>
    </row>
    <row r="5561" spans="1:11" s="143" customFormat="1">
      <c r="A5561" s="127" t="s">
        <v>3819</v>
      </c>
      <c r="B5561" s="127">
        <v>144000</v>
      </c>
      <c r="C5561" s="128">
        <f t="shared" si="204"/>
        <v>5057500</v>
      </c>
      <c r="D5561" s="129">
        <f t="shared" si="203"/>
        <v>151200</v>
      </c>
      <c r="E5561" s="130" t="s">
        <v>6398</v>
      </c>
      <c r="F5561" s="126"/>
      <c r="G5561" s="126"/>
      <c r="H5561" s="126"/>
      <c r="I5561" s="126"/>
      <c r="J5561" s="126"/>
      <c r="K5561" s="126"/>
    </row>
    <row r="5562" spans="1:11" s="143" customFormat="1">
      <c r="A5562" s="127" t="s">
        <v>3820</v>
      </c>
      <c r="B5562" s="127">
        <v>145000</v>
      </c>
      <c r="C5562" s="128">
        <f t="shared" si="204"/>
        <v>5092500</v>
      </c>
      <c r="D5562" s="129">
        <f t="shared" si="203"/>
        <v>152250</v>
      </c>
      <c r="E5562" s="130" t="s">
        <v>6398</v>
      </c>
      <c r="F5562" s="126"/>
      <c r="G5562" s="126"/>
      <c r="H5562" s="126"/>
      <c r="I5562" s="126"/>
      <c r="J5562" s="126"/>
      <c r="K5562" s="126"/>
    </row>
    <row r="5563" spans="1:11" s="143" customFormat="1">
      <c r="A5563" s="127" t="s">
        <v>3821</v>
      </c>
      <c r="B5563" s="127">
        <v>146000</v>
      </c>
      <c r="C5563" s="128">
        <f t="shared" si="204"/>
        <v>5127500</v>
      </c>
      <c r="D5563" s="129">
        <f t="shared" si="203"/>
        <v>153300</v>
      </c>
      <c r="E5563" s="130" t="s">
        <v>6398</v>
      </c>
      <c r="F5563" s="126"/>
      <c r="G5563" s="126"/>
      <c r="H5563" s="126"/>
      <c r="I5563" s="126"/>
      <c r="J5563" s="126"/>
      <c r="K5563" s="126"/>
    </row>
    <row r="5564" spans="1:11" s="143" customFormat="1">
      <c r="A5564" s="127" t="s">
        <v>3822</v>
      </c>
      <c r="B5564" s="127">
        <v>147000</v>
      </c>
      <c r="C5564" s="128">
        <f t="shared" si="204"/>
        <v>5162500</v>
      </c>
      <c r="D5564" s="129">
        <f t="shared" si="203"/>
        <v>154350</v>
      </c>
      <c r="E5564" s="130" t="s">
        <v>6398</v>
      </c>
      <c r="F5564" s="126"/>
      <c r="G5564" s="126"/>
      <c r="H5564" s="126"/>
      <c r="I5564" s="126"/>
      <c r="J5564" s="126"/>
      <c r="K5564" s="126"/>
    </row>
    <row r="5565" spans="1:11" s="143" customFormat="1">
      <c r="A5565" s="127" t="s">
        <v>3823</v>
      </c>
      <c r="B5565" s="127">
        <v>148000</v>
      </c>
      <c r="C5565" s="128">
        <f t="shared" si="204"/>
        <v>5197500</v>
      </c>
      <c r="D5565" s="129">
        <f t="shared" si="203"/>
        <v>155400</v>
      </c>
      <c r="E5565" s="130" t="s">
        <v>6398</v>
      </c>
      <c r="F5565" s="126"/>
      <c r="G5565" s="126"/>
      <c r="H5565" s="126"/>
      <c r="I5565" s="126"/>
      <c r="J5565" s="126"/>
      <c r="K5565" s="126"/>
    </row>
    <row r="5566" spans="1:11" s="143" customFormat="1">
      <c r="A5566" s="127" t="s">
        <v>3824</v>
      </c>
      <c r="B5566" s="127">
        <v>149000</v>
      </c>
      <c r="C5566" s="128">
        <f t="shared" si="204"/>
        <v>5232500</v>
      </c>
      <c r="D5566" s="129">
        <f t="shared" si="203"/>
        <v>156450</v>
      </c>
      <c r="E5566" s="130" t="s">
        <v>6398</v>
      </c>
      <c r="F5566" s="126"/>
      <c r="G5566" s="126"/>
      <c r="H5566" s="126"/>
      <c r="I5566" s="126"/>
      <c r="J5566" s="126"/>
      <c r="K5566" s="126"/>
    </row>
    <row r="5567" spans="1:11" s="143" customFormat="1">
      <c r="A5567" s="127" t="s">
        <v>3825</v>
      </c>
      <c r="B5567" s="127">
        <v>150000</v>
      </c>
      <c r="C5567" s="128">
        <f t="shared" si="204"/>
        <v>5267500</v>
      </c>
      <c r="D5567" s="129">
        <f t="shared" si="203"/>
        <v>157500</v>
      </c>
      <c r="E5567" s="130" t="s">
        <v>6398</v>
      </c>
      <c r="F5567" s="126"/>
      <c r="G5567" s="126"/>
      <c r="H5567" s="126"/>
      <c r="I5567" s="126"/>
      <c r="J5567" s="126"/>
      <c r="K5567" s="126"/>
    </row>
    <row r="5568" spans="1:11" s="143" customFormat="1">
      <c r="A5568" s="127" t="s">
        <v>3826</v>
      </c>
      <c r="B5568" s="127">
        <v>151000</v>
      </c>
      <c r="C5568" s="128">
        <f t="shared" si="204"/>
        <v>5302500</v>
      </c>
      <c r="D5568" s="129">
        <f t="shared" si="203"/>
        <v>158550</v>
      </c>
      <c r="E5568" s="130" t="s">
        <v>6398</v>
      </c>
      <c r="F5568" s="126"/>
      <c r="G5568" s="126"/>
      <c r="H5568" s="126"/>
      <c r="I5568" s="126"/>
      <c r="J5568" s="126"/>
      <c r="K5568" s="126"/>
    </row>
    <row r="5569" spans="1:11" s="143" customFormat="1">
      <c r="A5569" s="127" t="s">
        <v>3827</v>
      </c>
      <c r="B5569" s="127">
        <v>152000</v>
      </c>
      <c r="C5569" s="128">
        <f t="shared" si="204"/>
        <v>5337500</v>
      </c>
      <c r="D5569" s="129">
        <f t="shared" si="203"/>
        <v>159600</v>
      </c>
      <c r="E5569" s="130" t="s">
        <v>6398</v>
      </c>
      <c r="F5569" s="126"/>
      <c r="G5569" s="126"/>
      <c r="H5569" s="126"/>
      <c r="I5569" s="126"/>
      <c r="J5569" s="126"/>
      <c r="K5569" s="126"/>
    </row>
    <row r="5570" spans="1:11" s="143" customFormat="1">
      <c r="A5570" s="127" t="s">
        <v>3828</v>
      </c>
      <c r="B5570" s="127">
        <v>153000</v>
      </c>
      <c r="C5570" s="128">
        <f t="shared" si="204"/>
        <v>5372500</v>
      </c>
      <c r="D5570" s="129">
        <f t="shared" si="203"/>
        <v>160650</v>
      </c>
      <c r="E5570" s="130" t="s">
        <v>6398</v>
      </c>
      <c r="F5570" s="126"/>
      <c r="G5570" s="126"/>
      <c r="H5570" s="126"/>
      <c r="I5570" s="126"/>
      <c r="J5570" s="126"/>
      <c r="K5570" s="126"/>
    </row>
    <row r="5571" spans="1:11" s="143" customFormat="1">
      <c r="A5571" s="127" t="s">
        <v>3829</v>
      </c>
      <c r="B5571" s="127">
        <v>154000</v>
      </c>
      <c r="C5571" s="128">
        <f t="shared" si="204"/>
        <v>5407500</v>
      </c>
      <c r="D5571" s="129">
        <f t="shared" si="203"/>
        <v>161700</v>
      </c>
      <c r="E5571" s="130" t="s">
        <v>6398</v>
      </c>
      <c r="F5571" s="126"/>
      <c r="G5571" s="126"/>
      <c r="H5571" s="126"/>
      <c r="I5571" s="126"/>
      <c r="J5571" s="126"/>
      <c r="K5571" s="126"/>
    </row>
    <row r="5572" spans="1:11" s="143" customFormat="1">
      <c r="A5572" s="127" t="s">
        <v>3830</v>
      </c>
      <c r="B5572" s="127">
        <v>155000</v>
      </c>
      <c r="C5572" s="128">
        <f t="shared" si="204"/>
        <v>5442500</v>
      </c>
      <c r="D5572" s="129">
        <f t="shared" si="203"/>
        <v>162750</v>
      </c>
      <c r="E5572" s="130" t="s">
        <v>6398</v>
      </c>
      <c r="F5572" s="126"/>
      <c r="G5572" s="126"/>
      <c r="H5572" s="126"/>
      <c r="I5572" s="126"/>
      <c r="J5572" s="126"/>
      <c r="K5572" s="126"/>
    </row>
    <row r="5573" spans="1:11" s="143" customFormat="1">
      <c r="A5573" s="127" t="s">
        <v>3831</v>
      </c>
      <c r="B5573" s="127">
        <v>156000</v>
      </c>
      <c r="C5573" s="128">
        <f t="shared" si="204"/>
        <v>5477500</v>
      </c>
      <c r="D5573" s="129">
        <f t="shared" si="203"/>
        <v>163800</v>
      </c>
      <c r="E5573" s="130" t="s">
        <v>6398</v>
      </c>
      <c r="F5573" s="126"/>
      <c r="G5573" s="126"/>
      <c r="H5573" s="126"/>
      <c r="I5573" s="126"/>
      <c r="J5573" s="126"/>
      <c r="K5573" s="126"/>
    </row>
    <row r="5574" spans="1:11" s="143" customFormat="1">
      <c r="A5574" s="127" t="s">
        <v>3832</v>
      </c>
      <c r="B5574" s="127">
        <v>157000</v>
      </c>
      <c r="C5574" s="128">
        <f t="shared" si="204"/>
        <v>5512500</v>
      </c>
      <c r="D5574" s="129">
        <f t="shared" si="203"/>
        <v>164850</v>
      </c>
      <c r="E5574" s="130" t="s">
        <v>6398</v>
      </c>
      <c r="F5574" s="126"/>
      <c r="G5574" s="126"/>
      <c r="H5574" s="126"/>
      <c r="I5574" s="126"/>
      <c r="J5574" s="126"/>
      <c r="K5574" s="126"/>
    </row>
    <row r="5575" spans="1:11" s="143" customFormat="1">
      <c r="A5575" s="127" t="s">
        <v>3833</v>
      </c>
      <c r="B5575" s="127">
        <v>158000</v>
      </c>
      <c r="C5575" s="128">
        <f t="shared" si="204"/>
        <v>5547500</v>
      </c>
      <c r="D5575" s="129">
        <f t="shared" si="203"/>
        <v>165900</v>
      </c>
      <c r="E5575" s="130" t="s">
        <v>6398</v>
      </c>
      <c r="F5575" s="126"/>
      <c r="G5575" s="126"/>
      <c r="H5575" s="126"/>
      <c r="I5575" s="126"/>
      <c r="J5575" s="126"/>
      <c r="K5575" s="126"/>
    </row>
    <row r="5576" spans="1:11" s="143" customFormat="1">
      <c r="A5576" s="127" t="s">
        <v>3834</v>
      </c>
      <c r="B5576" s="127">
        <v>159000</v>
      </c>
      <c r="C5576" s="128">
        <f t="shared" si="204"/>
        <v>5582500</v>
      </c>
      <c r="D5576" s="129">
        <f t="shared" si="203"/>
        <v>166950</v>
      </c>
      <c r="E5576" s="130" t="s">
        <v>6398</v>
      </c>
      <c r="F5576" s="126"/>
      <c r="G5576" s="126"/>
      <c r="H5576" s="126"/>
      <c r="I5576" s="126"/>
      <c r="J5576" s="126"/>
      <c r="K5576" s="126"/>
    </row>
    <row r="5577" spans="1:11" s="143" customFormat="1">
      <c r="A5577" s="127" t="s">
        <v>3835</v>
      </c>
      <c r="B5577" s="127">
        <v>160000</v>
      </c>
      <c r="C5577" s="128">
        <f t="shared" si="204"/>
        <v>5617500</v>
      </c>
      <c r="D5577" s="129">
        <f t="shared" si="203"/>
        <v>168000</v>
      </c>
      <c r="E5577" s="130" t="s">
        <v>6398</v>
      </c>
      <c r="F5577" s="126"/>
      <c r="G5577" s="126"/>
      <c r="H5577" s="126"/>
      <c r="I5577" s="126"/>
      <c r="J5577" s="126"/>
      <c r="K5577" s="126"/>
    </row>
    <row r="5578" spans="1:11" s="143" customFormat="1">
      <c r="A5578" s="127" t="s">
        <v>3836</v>
      </c>
      <c r="B5578" s="127">
        <v>161000</v>
      </c>
      <c r="C5578" s="128">
        <f t="shared" si="204"/>
        <v>5652500</v>
      </c>
      <c r="D5578" s="129">
        <f t="shared" si="203"/>
        <v>169050</v>
      </c>
      <c r="E5578" s="130" t="s">
        <v>6398</v>
      </c>
      <c r="F5578" s="126"/>
      <c r="G5578" s="126"/>
      <c r="H5578" s="126"/>
      <c r="I5578" s="126"/>
      <c r="J5578" s="126"/>
      <c r="K5578" s="126"/>
    </row>
    <row r="5579" spans="1:11" s="143" customFormat="1">
      <c r="A5579" s="127" t="s">
        <v>3837</v>
      </c>
      <c r="B5579" s="127">
        <v>162000</v>
      </c>
      <c r="C5579" s="128">
        <f t="shared" si="204"/>
        <v>5687500</v>
      </c>
      <c r="D5579" s="129">
        <f t="shared" si="203"/>
        <v>170100</v>
      </c>
      <c r="E5579" s="130" t="s">
        <v>6398</v>
      </c>
      <c r="F5579" s="126"/>
      <c r="G5579" s="126"/>
      <c r="H5579" s="126"/>
      <c r="I5579" s="126"/>
      <c r="J5579" s="126"/>
      <c r="K5579" s="126"/>
    </row>
    <row r="5580" spans="1:11" s="143" customFormat="1">
      <c r="A5580" s="127" t="s">
        <v>3838</v>
      </c>
      <c r="B5580" s="127">
        <v>163000</v>
      </c>
      <c r="C5580" s="128">
        <f t="shared" si="204"/>
        <v>5722500</v>
      </c>
      <c r="D5580" s="129">
        <f t="shared" si="203"/>
        <v>171150</v>
      </c>
      <c r="E5580" s="130" t="s">
        <v>6398</v>
      </c>
      <c r="F5580" s="126"/>
      <c r="G5580" s="126"/>
      <c r="H5580" s="126"/>
      <c r="I5580" s="126"/>
      <c r="J5580" s="126"/>
      <c r="K5580" s="126"/>
    </row>
    <row r="5581" spans="1:11" s="143" customFormat="1">
      <c r="A5581" s="127" t="s">
        <v>3839</v>
      </c>
      <c r="B5581" s="127">
        <v>164000</v>
      </c>
      <c r="C5581" s="128">
        <f t="shared" si="204"/>
        <v>5757500</v>
      </c>
      <c r="D5581" s="129">
        <f t="shared" si="203"/>
        <v>172200</v>
      </c>
      <c r="E5581" s="130" t="s">
        <v>6398</v>
      </c>
      <c r="F5581" s="126"/>
      <c r="G5581" s="126"/>
      <c r="H5581" s="126"/>
      <c r="I5581" s="126"/>
      <c r="J5581" s="126"/>
      <c r="K5581" s="126"/>
    </row>
    <row r="5582" spans="1:11" s="143" customFormat="1">
      <c r="A5582" s="127" t="s">
        <v>3840</v>
      </c>
      <c r="B5582" s="127">
        <v>165000</v>
      </c>
      <c r="C5582" s="128">
        <f t="shared" si="204"/>
        <v>5792500</v>
      </c>
      <c r="D5582" s="129">
        <f t="shared" si="203"/>
        <v>173250</v>
      </c>
      <c r="E5582" s="130" t="s">
        <v>6398</v>
      </c>
      <c r="F5582" s="126"/>
      <c r="G5582" s="126"/>
      <c r="H5582" s="126"/>
      <c r="I5582" s="126"/>
      <c r="J5582" s="126"/>
      <c r="K5582" s="126"/>
    </row>
    <row r="5583" spans="1:11" s="143" customFormat="1">
      <c r="A5583" s="127" t="s">
        <v>3841</v>
      </c>
      <c r="B5583" s="127">
        <v>166000</v>
      </c>
      <c r="C5583" s="128">
        <f t="shared" si="204"/>
        <v>5827500</v>
      </c>
      <c r="D5583" s="129">
        <f t="shared" si="203"/>
        <v>174300</v>
      </c>
      <c r="E5583" s="130" t="s">
        <v>6398</v>
      </c>
      <c r="F5583" s="126"/>
      <c r="G5583" s="126"/>
      <c r="H5583" s="126"/>
      <c r="I5583" s="126"/>
      <c r="J5583" s="126"/>
      <c r="K5583" s="126"/>
    </row>
    <row r="5584" spans="1:11" s="143" customFormat="1">
      <c r="A5584" s="127" t="s">
        <v>3842</v>
      </c>
      <c r="B5584" s="127">
        <v>167000</v>
      </c>
      <c r="C5584" s="128">
        <f t="shared" si="204"/>
        <v>5862500</v>
      </c>
      <c r="D5584" s="129">
        <f t="shared" si="203"/>
        <v>175350</v>
      </c>
      <c r="E5584" s="130" t="s">
        <v>6398</v>
      </c>
      <c r="F5584" s="126"/>
      <c r="G5584" s="126"/>
      <c r="H5584" s="126"/>
      <c r="I5584" s="126"/>
      <c r="J5584" s="126"/>
      <c r="K5584" s="126"/>
    </row>
    <row r="5585" spans="1:11" s="143" customFormat="1">
      <c r="A5585" s="127" t="s">
        <v>3843</v>
      </c>
      <c r="B5585" s="127">
        <v>168000</v>
      </c>
      <c r="C5585" s="128">
        <f t="shared" si="204"/>
        <v>5897500</v>
      </c>
      <c r="D5585" s="129">
        <f t="shared" si="203"/>
        <v>176400</v>
      </c>
      <c r="E5585" s="130" t="s">
        <v>6398</v>
      </c>
      <c r="F5585" s="126"/>
      <c r="G5585" s="126"/>
      <c r="H5585" s="126"/>
      <c r="I5585" s="126"/>
      <c r="J5585" s="126"/>
      <c r="K5585" s="126"/>
    </row>
    <row r="5586" spans="1:11" s="143" customFormat="1">
      <c r="A5586" s="127" t="s">
        <v>3844</v>
      </c>
      <c r="B5586" s="127">
        <v>169000</v>
      </c>
      <c r="C5586" s="128">
        <f t="shared" si="204"/>
        <v>5932500</v>
      </c>
      <c r="D5586" s="129">
        <f t="shared" si="203"/>
        <v>177450</v>
      </c>
      <c r="E5586" s="130" t="s">
        <v>6398</v>
      </c>
      <c r="F5586" s="126"/>
      <c r="G5586" s="126"/>
      <c r="H5586" s="126"/>
      <c r="I5586" s="126"/>
      <c r="J5586" s="126"/>
      <c r="K5586" s="126"/>
    </row>
    <row r="5587" spans="1:11" s="143" customFormat="1">
      <c r="A5587" s="127" t="s">
        <v>3845</v>
      </c>
      <c r="B5587" s="127">
        <v>170000</v>
      </c>
      <c r="C5587" s="128">
        <f t="shared" si="204"/>
        <v>5967500</v>
      </c>
      <c r="D5587" s="129">
        <f t="shared" si="203"/>
        <v>178500</v>
      </c>
      <c r="E5587" s="130" t="s">
        <v>6398</v>
      </c>
      <c r="F5587" s="126"/>
      <c r="G5587" s="126"/>
      <c r="H5587" s="126"/>
      <c r="I5587" s="126"/>
      <c r="J5587" s="126"/>
      <c r="K5587" s="126"/>
    </row>
    <row r="5588" spans="1:11" s="143" customFormat="1">
      <c r="A5588" s="127" t="s">
        <v>3846</v>
      </c>
      <c r="B5588" s="127">
        <v>171000</v>
      </c>
      <c r="C5588" s="128">
        <f t="shared" si="204"/>
        <v>6002500</v>
      </c>
      <c r="D5588" s="129">
        <f t="shared" si="203"/>
        <v>179550</v>
      </c>
      <c r="E5588" s="130" t="s">
        <v>6398</v>
      </c>
      <c r="F5588" s="126"/>
      <c r="G5588" s="126"/>
      <c r="H5588" s="126"/>
      <c r="I5588" s="126"/>
      <c r="J5588" s="126"/>
      <c r="K5588" s="126"/>
    </row>
    <row r="5589" spans="1:11" s="143" customFormat="1">
      <c r="A5589" s="127" t="s">
        <v>3847</v>
      </c>
      <c r="B5589" s="127">
        <v>172000</v>
      </c>
      <c r="C5589" s="128">
        <f t="shared" si="204"/>
        <v>6037500</v>
      </c>
      <c r="D5589" s="129">
        <f t="shared" si="203"/>
        <v>180600</v>
      </c>
      <c r="E5589" s="130" t="s">
        <v>6398</v>
      </c>
      <c r="F5589" s="126"/>
      <c r="G5589" s="126"/>
      <c r="H5589" s="126"/>
      <c r="I5589" s="126"/>
      <c r="J5589" s="126"/>
      <c r="K5589" s="126"/>
    </row>
    <row r="5590" spans="1:11" s="143" customFormat="1">
      <c r="A5590" s="127" t="s">
        <v>3848</v>
      </c>
      <c r="B5590" s="127">
        <v>173000</v>
      </c>
      <c r="C5590" s="128">
        <f t="shared" si="204"/>
        <v>6072500</v>
      </c>
      <c r="D5590" s="129">
        <f t="shared" si="203"/>
        <v>181650</v>
      </c>
      <c r="E5590" s="130" t="s">
        <v>6398</v>
      </c>
      <c r="F5590" s="126"/>
      <c r="G5590" s="126"/>
      <c r="H5590" s="126"/>
      <c r="I5590" s="126"/>
      <c r="J5590" s="126"/>
      <c r="K5590" s="126"/>
    </row>
    <row r="5591" spans="1:11" s="143" customFormat="1">
      <c r="A5591" s="127" t="s">
        <v>3849</v>
      </c>
      <c r="B5591" s="127">
        <v>174000</v>
      </c>
      <c r="C5591" s="128">
        <f t="shared" si="204"/>
        <v>6107500</v>
      </c>
      <c r="D5591" s="129">
        <f t="shared" si="203"/>
        <v>182700</v>
      </c>
      <c r="E5591" s="130" t="s">
        <v>6398</v>
      </c>
      <c r="F5591" s="126"/>
      <c r="G5591" s="126"/>
      <c r="H5591" s="126"/>
      <c r="I5591" s="126"/>
      <c r="J5591" s="126"/>
      <c r="K5591" s="126"/>
    </row>
    <row r="5592" spans="1:11" s="143" customFormat="1">
      <c r="A5592" s="127" t="s">
        <v>3850</v>
      </c>
      <c r="B5592" s="127">
        <v>175000</v>
      </c>
      <c r="C5592" s="128">
        <f t="shared" si="204"/>
        <v>6142500</v>
      </c>
      <c r="D5592" s="129">
        <f t="shared" si="203"/>
        <v>183750</v>
      </c>
      <c r="E5592" s="130" t="s">
        <v>6398</v>
      </c>
      <c r="F5592" s="126"/>
      <c r="G5592" s="126"/>
      <c r="H5592" s="126"/>
      <c r="I5592" s="126"/>
      <c r="J5592" s="126"/>
      <c r="K5592" s="126"/>
    </row>
    <row r="5593" spans="1:11" s="143" customFormat="1">
      <c r="A5593" s="127" t="s">
        <v>3851</v>
      </c>
      <c r="B5593" s="127">
        <v>176000</v>
      </c>
      <c r="C5593" s="128">
        <f t="shared" si="204"/>
        <v>6177500</v>
      </c>
      <c r="D5593" s="129">
        <f t="shared" si="203"/>
        <v>184800</v>
      </c>
      <c r="E5593" s="130" t="s">
        <v>6398</v>
      </c>
      <c r="F5593" s="126"/>
      <c r="G5593" s="126"/>
      <c r="H5593" s="126"/>
      <c r="I5593" s="126"/>
      <c r="J5593" s="126"/>
      <c r="K5593" s="126"/>
    </row>
    <row r="5594" spans="1:11" s="143" customFormat="1">
      <c r="A5594" s="127" t="s">
        <v>3852</v>
      </c>
      <c r="B5594" s="127">
        <v>177000</v>
      </c>
      <c r="C5594" s="128">
        <f t="shared" si="204"/>
        <v>6212500</v>
      </c>
      <c r="D5594" s="129">
        <f t="shared" si="203"/>
        <v>185850</v>
      </c>
      <c r="E5594" s="130" t="s">
        <v>6398</v>
      </c>
      <c r="F5594" s="126"/>
      <c r="G5594" s="126"/>
      <c r="H5594" s="126"/>
      <c r="I5594" s="126"/>
      <c r="J5594" s="126"/>
      <c r="K5594" s="126"/>
    </row>
    <row r="5595" spans="1:11" s="143" customFormat="1">
      <c r="A5595" s="127" t="s">
        <v>3853</v>
      </c>
      <c r="B5595" s="127">
        <v>178000</v>
      </c>
      <c r="C5595" s="128">
        <f t="shared" si="204"/>
        <v>6247500</v>
      </c>
      <c r="D5595" s="129">
        <f t="shared" si="203"/>
        <v>186900</v>
      </c>
      <c r="E5595" s="130" t="s">
        <v>6398</v>
      </c>
      <c r="F5595" s="126"/>
      <c r="G5595" s="126"/>
      <c r="H5595" s="126"/>
      <c r="I5595" s="126"/>
      <c r="J5595" s="126"/>
      <c r="K5595" s="126"/>
    </row>
    <row r="5596" spans="1:11" s="143" customFormat="1">
      <c r="A5596" s="127" t="s">
        <v>3854</v>
      </c>
      <c r="B5596" s="127">
        <v>179000</v>
      </c>
      <c r="C5596" s="128">
        <f t="shared" si="204"/>
        <v>6282500</v>
      </c>
      <c r="D5596" s="129">
        <f t="shared" si="203"/>
        <v>187950</v>
      </c>
      <c r="E5596" s="130" t="s">
        <v>6398</v>
      </c>
      <c r="F5596" s="126"/>
      <c r="G5596" s="126"/>
      <c r="H5596" s="126"/>
      <c r="I5596" s="126"/>
      <c r="J5596" s="126"/>
      <c r="K5596" s="126"/>
    </row>
    <row r="5597" spans="1:11" s="143" customFormat="1">
      <c r="A5597" s="127" t="s">
        <v>3855</v>
      </c>
      <c r="B5597" s="127">
        <v>180000</v>
      </c>
      <c r="C5597" s="128">
        <f t="shared" si="204"/>
        <v>6317500</v>
      </c>
      <c r="D5597" s="129">
        <f t="shared" si="203"/>
        <v>189000</v>
      </c>
      <c r="E5597" s="130" t="s">
        <v>6398</v>
      </c>
      <c r="F5597" s="126"/>
      <c r="G5597" s="126"/>
      <c r="H5597" s="126"/>
      <c r="I5597" s="126"/>
      <c r="J5597" s="126"/>
      <c r="K5597" s="126"/>
    </row>
    <row r="5598" spans="1:11" s="143" customFormat="1">
      <c r="A5598" s="127" t="s">
        <v>3856</v>
      </c>
      <c r="B5598" s="127">
        <v>181000</v>
      </c>
      <c r="C5598" s="128">
        <f t="shared" si="204"/>
        <v>6352500</v>
      </c>
      <c r="D5598" s="129">
        <f t="shared" si="203"/>
        <v>190050</v>
      </c>
      <c r="E5598" s="130" t="s">
        <v>6398</v>
      </c>
      <c r="F5598" s="126"/>
      <c r="G5598" s="126"/>
      <c r="H5598" s="126"/>
      <c r="I5598" s="126"/>
      <c r="J5598" s="126"/>
      <c r="K5598" s="126"/>
    </row>
    <row r="5599" spans="1:11" s="143" customFormat="1">
      <c r="A5599" s="127" t="s">
        <v>3857</v>
      </c>
      <c r="B5599" s="127">
        <v>182000</v>
      </c>
      <c r="C5599" s="128">
        <f t="shared" si="204"/>
        <v>6387500</v>
      </c>
      <c r="D5599" s="129">
        <f t="shared" si="203"/>
        <v>191100</v>
      </c>
      <c r="E5599" s="130" t="s">
        <v>6398</v>
      </c>
      <c r="F5599" s="126"/>
      <c r="G5599" s="126"/>
      <c r="H5599" s="126"/>
      <c r="I5599" s="126"/>
      <c r="J5599" s="126"/>
      <c r="K5599" s="126"/>
    </row>
    <row r="5600" spans="1:11" s="143" customFormat="1">
      <c r="A5600" s="127" t="s">
        <v>3858</v>
      </c>
      <c r="B5600" s="127">
        <v>183000</v>
      </c>
      <c r="C5600" s="128">
        <f t="shared" si="204"/>
        <v>6422500</v>
      </c>
      <c r="D5600" s="129">
        <f t="shared" si="203"/>
        <v>192150</v>
      </c>
      <c r="E5600" s="130" t="s">
        <v>6398</v>
      </c>
      <c r="F5600" s="126"/>
      <c r="G5600" s="126"/>
      <c r="H5600" s="126"/>
      <c r="I5600" s="126"/>
      <c r="J5600" s="126"/>
      <c r="K5600" s="126"/>
    </row>
    <row r="5601" spans="1:11" s="143" customFormat="1">
      <c r="A5601" s="127" t="s">
        <v>3859</v>
      </c>
      <c r="B5601" s="127">
        <v>184000</v>
      </c>
      <c r="C5601" s="128">
        <f t="shared" si="204"/>
        <v>6457500</v>
      </c>
      <c r="D5601" s="129">
        <f t="shared" si="203"/>
        <v>193200</v>
      </c>
      <c r="E5601" s="130" t="s">
        <v>6398</v>
      </c>
      <c r="F5601" s="126"/>
      <c r="G5601" s="126"/>
      <c r="H5601" s="126"/>
      <c r="I5601" s="126"/>
      <c r="J5601" s="126"/>
      <c r="K5601" s="126"/>
    </row>
    <row r="5602" spans="1:11" s="143" customFormat="1">
      <c r="A5602" s="127" t="s">
        <v>3860</v>
      </c>
      <c r="B5602" s="127">
        <v>185000</v>
      </c>
      <c r="C5602" s="128">
        <f t="shared" si="204"/>
        <v>6492500</v>
      </c>
      <c r="D5602" s="129">
        <f t="shared" si="203"/>
        <v>194250</v>
      </c>
      <c r="E5602" s="130" t="s">
        <v>6398</v>
      </c>
      <c r="F5602" s="126"/>
      <c r="G5602" s="126"/>
      <c r="H5602" s="126"/>
      <c r="I5602" s="126"/>
      <c r="J5602" s="126"/>
      <c r="K5602" s="126"/>
    </row>
    <row r="5603" spans="1:11" s="143" customFormat="1">
      <c r="A5603" s="127" t="s">
        <v>3861</v>
      </c>
      <c r="B5603" s="127">
        <v>186000</v>
      </c>
      <c r="C5603" s="128">
        <f t="shared" si="204"/>
        <v>6527500</v>
      </c>
      <c r="D5603" s="129">
        <f t="shared" si="203"/>
        <v>195300</v>
      </c>
      <c r="E5603" s="130" t="s">
        <v>6398</v>
      </c>
      <c r="F5603" s="126"/>
      <c r="G5603" s="126"/>
      <c r="H5603" s="126"/>
      <c r="I5603" s="126"/>
      <c r="J5603" s="126"/>
      <c r="K5603" s="126"/>
    </row>
    <row r="5604" spans="1:11" s="143" customFormat="1">
      <c r="A5604" s="127" t="s">
        <v>3862</v>
      </c>
      <c r="B5604" s="127">
        <v>187000</v>
      </c>
      <c r="C5604" s="128">
        <f t="shared" si="204"/>
        <v>6562500</v>
      </c>
      <c r="D5604" s="129">
        <f t="shared" si="203"/>
        <v>196350</v>
      </c>
      <c r="E5604" s="130" t="s">
        <v>6398</v>
      </c>
      <c r="F5604" s="126"/>
      <c r="G5604" s="126"/>
      <c r="H5604" s="126"/>
      <c r="I5604" s="126"/>
      <c r="J5604" s="126"/>
      <c r="K5604" s="126"/>
    </row>
    <row r="5605" spans="1:11" s="143" customFormat="1">
      <c r="A5605" s="127" t="s">
        <v>3863</v>
      </c>
      <c r="B5605" s="127">
        <v>188000</v>
      </c>
      <c r="C5605" s="128">
        <f t="shared" si="204"/>
        <v>6597500</v>
      </c>
      <c r="D5605" s="129">
        <f t="shared" si="203"/>
        <v>197400</v>
      </c>
      <c r="E5605" s="130" t="s">
        <v>6398</v>
      </c>
      <c r="F5605" s="126"/>
      <c r="G5605" s="126"/>
      <c r="H5605" s="126"/>
      <c r="I5605" s="126"/>
      <c r="J5605" s="126"/>
      <c r="K5605" s="126"/>
    </row>
    <row r="5606" spans="1:11" s="143" customFormat="1">
      <c r="A5606" s="127" t="s">
        <v>3864</v>
      </c>
      <c r="B5606" s="127">
        <v>189000</v>
      </c>
      <c r="C5606" s="128">
        <f t="shared" si="204"/>
        <v>6632500</v>
      </c>
      <c r="D5606" s="129">
        <f t="shared" si="203"/>
        <v>198450</v>
      </c>
      <c r="E5606" s="130" t="s">
        <v>6398</v>
      </c>
      <c r="F5606" s="126"/>
      <c r="G5606" s="126"/>
      <c r="H5606" s="126"/>
      <c r="I5606" s="126"/>
      <c r="J5606" s="126"/>
      <c r="K5606" s="126"/>
    </row>
    <row r="5607" spans="1:11" s="143" customFormat="1">
      <c r="A5607" s="127" t="s">
        <v>3865</v>
      </c>
      <c r="B5607" s="127">
        <v>190000</v>
      </c>
      <c r="C5607" s="128">
        <f t="shared" si="204"/>
        <v>6667500</v>
      </c>
      <c r="D5607" s="129">
        <f t="shared" si="203"/>
        <v>199500</v>
      </c>
      <c r="E5607" s="130" t="s">
        <v>6398</v>
      </c>
      <c r="F5607" s="126"/>
      <c r="G5607" s="126"/>
      <c r="H5607" s="126"/>
      <c r="I5607" s="126"/>
      <c r="J5607" s="126"/>
      <c r="K5607" s="126"/>
    </row>
    <row r="5608" spans="1:11" s="143" customFormat="1">
      <c r="A5608" s="127" t="s">
        <v>3866</v>
      </c>
      <c r="B5608" s="127">
        <v>191000</v>
      </c>
      <c r="C5608" s="128">
        <f t="shared" si="204"/>
        <v>6702500</v>
      </c>
      <c r="D5608" s="129">
        <f t="shared" si="203"/>
        <v>200550</v>
      </c>
      <c r="E5608" s="130" t="s">
        <v>6398</v>
      </c>
      <c r="F5608" s="126"/>
      <c r="G5608" s="126"/>
      <c r="H5608" s="126"/>
      <c r="I5608" s="126"/>
      <c r="J5608" s="126"/>
      <c r="K5608" s="126"/>
    </row>
    <row r="5609" spans="1:11" s="143" customFormat="1">
      <c r="A5609" s="127" t="s">
        <v>3867</v>
      </c>
      <c r="B5609" s="127">
        <v>192000</v>
      </c>
      <c r="C5609" s="128">
        <f t="shared" si="204"/>
        <v>6737500</v>
      </c>
      <c r="D5609" s="129">
        <f t="shared" si="203"/>
        <v>201600</v>
      </c>
      <c r="E5609" s="130" t="s">
        <v>6398</v>
      </c>
      <c r="F5609" s="126"/>
      <c r="G5609" s="126"/>
      <c r="H5609" s="126"/>
      <c r="I5609" s="126"/>
      <c r="J5609" s="126"/>
      <c r="K5609" s="126"/>
    </row>
    <row r="5610" spans="1:11" s="143" customFormat="1">
      <c r="A5610" s="127" t="s">
        <v>3868</v>
      </c>
      <c r="B5610" s="127">
        <v>193000</v>
      </c>
      <c r="C5610" s="128">
        <f t="shared" si="204"/>
        <v>6772500</v>
      </c>
      <c r="D5610" s="129">
        <f t="shared" ref="D5610:D5673" si="205">SUM($G$2)*(B5610*0.001)</f>
        <v>202650</v>
      </c>
      <c r="E5610" s="130" t="s">
        <v>6398</v>
      </c>
      <c r="F5610" s="126"/>
      <c r="G5610" s="126"/>
      <c r="H5610" s="126"/>
      <c r="I5610" s="126"/>
      <c r="J5610" s="126"/>
      <c r="K5610" s="126"/>
    </row>
    <row r="5611" spans="1:11" s="143" customFormat="1">
      <c r="A5611" s="127" t="s">
        <v>3869</v>
      </c>
      <c r="B5611" s="127">
        <v>194000</v>
      </c>
      <c r="C5611" s="128">
        <f t="shared" si="204"/>
        <v>6807500</v>
      </c>
      <c r="D5611" s="129">
        <f t="shared" si="205"/>
        <v>203700</v>
      </c>
      <c r="E5611" s="130" t="s">
        <v>6398</v>
      </c>
      <c r="F5611" s="126"/>
      <c r="G5611" s="126"/>
      <c r="H5611" s="126"/>
      <c r="I5611" s="126"/>
      <c r="J5611" s="126"/>
      <c r="K5611" s="126"/>
    </row>
    <row r="5612" spans="1:11" s="143" customFormat="1">
      <c r="A5612" s="127" t="s">
        <v>3870</v>
      </c>
      <c r="B5612" s="127">
        <v>195000</v>
      </c>
      <c r="C5612" s="128">
        <f t="shared" ref="C5612:C5675" si="206">C5611+35000</f>
        <v>6842500</v>
      </c>
      <c r="D5612" s="129">
        <f t="shared" si="205"/>
        <v>204750</v>
      </c>
      <c r="E5612" s="130" t="s">
        <v>6398</v>
      </c>
      <c r="F5612" s="126"/>
      <c r="G5612" s="126"/>
      <c r="H5612" s="126"/>
      <c r="I5612" s="126"/>
      <c r="J5612" s="126"/>
      <c r="K5612" s="126"/>
    </row>
    <row r="5613" spans="1:11" s="143" customFormat="1">
      <c r="A5613" s="127" t="s">
        <v>3871</v>
      </c>
      <c r="B5613" s="127">
        <v>196000</v>
      </c>
      <c r="C5613" s="128">
        <f t="shared" si="206"/>
        <v>6877500</v>
      </c>
      <c r="D5613" s="129">
        <f t="shared" si="205"/>
        <v>205800</v>
      </c>
      <c r="E5613" s="130" t="s">
        <v>6398</v>
      </c>
      <c r="F5613" s="126"/>
      <c r="G5613" s="126"/>
      <c r="H5613" s="126"/>
      <c r="I5613" s="126"/>
      <c r="J5613" s="126"/>
      <c r="K5613" s="126"/>
    </row>
    <row r="5614" spans="1:11" s="143" customFormat="1">
      <c r="A5614" s="127" t="s">
        <v>3872</v>
      </c>
      <c r="B5614" s="127">
        <v>197000</v>
      </c>
      <c r="C5614" s="128">
        <f t="shared" si="206"/>
        <v>6912500</v>
      </c>
      <c r="D5614" s="129">
        <f t="shared" si="205"/>
        <v>206850</v>
      </c>
      <c r="E5614" s="130" t="s">
        <v>6398</v>
      </c>
      <c r="F5614" s="126"/>
      <c r="G5614" s="126"/>
      <c r="H5614" s="126"/>
      <c r="I5614" s="126"/>
      <c r="J5614" s="126"/>
      <c r="K5614" s="126"/>
    </row>
    <row r="5615" spans="1:11" s="143" customFormat="1">
      <c r="A5615" s="127" t="s">
        <v>3873</v>
      </c>
      <c r="B5615" s="127">
        <v>198000</v>
      </c>
      <c r="C5615" s="128">
        <f t="shared" si="206"/>
        <v>6947500</v>
      </c>
      <c r="D5615" s="129">
        <f t="shared" si="205"/>
        <v>207900</v>
      </c>
      <c r="E5615" s="130" t="s">
        <v>6398</v>
      </c>
      <c r="F5615" s="126"/>
      <c r="G5615" s="126"/>
      <c r="H5615" s="126"/>
      <c r="I5615" s="126"/>
      <c r="J5615" s="126"/>
      <c r="K5615" s="126"/>
    </row>
    <row r="5616" spans="1:11" s="143" customFormat="1">
      <c r="A5616" s="127" t="s">
        <v>3874</v>
      </c>
      <c r="B5616" s="127">
        <v>199000</v>
      </c>
      <c r="C5616" s="128">
        <f t="shared" si="206"/>
        <v>6982500</v>
      </c>
      <c r="D5616" s="129">
        <f t="shared" si="205"/>
        <v>208950</v>
      </c>
      <c r="E5616" s="130" t="s">
        <v>6398</v>
      </c>
      <c r="F5616" s="126"/>
      <c r="G5616" s="126"/>
      <c r="H5616" s="126"/>
      <c r="I5616" s="126"/>
      <c r="J5616" s="126"/>
      <c r="K5616" s="126"/>
    </row>
    <row r="5617" spans="1:11" s="143" customFormat="1">
      <c r="A5617" s="127" t="s">
        <v>3875</v>
      </c>
      <c r="B5617" s="127">
        <v>200000</v>
      </c>
      <c r="C5617" s="128">
        <f t="shared" si="206"/>
        <v>7017500</v>
      </c>
      <c r="D5617" s="129">
        <f t="shared" si="205"/>
        <v>210000</v>
      </c>
      <c r="E5617" s="130" t="s">
        <v>6398</v>
      </c>
      <c r="F5617" s="126"/>
      <c r="G5617" s="126"/>
      <c r="H5617" s="126"/>
      <c r="I5617" s="126"/>
      <c r="J5617" s="126"/>
      <c r="K5617" s="126"/>
    </row>
    <row r="5618" spans="1:11" s="143" customFormat="1">
      <c r="A5618" s="127" t="str">
        <f t="shared" ref="A5618:A5681" si="207">"이집트"&amp;B5618</f>
        <v>이집트201000</v>
      </c>
      <c r="B5618" s="127">
        <f t="shared" ref="B5618:B5681" si="208">B5617+1000</f>
        <v>201000</v>
      </c>
      <c r="C5618" s="128">
        <f t="shared" si="206"/>
        <v>7052500</v>
      </c>
      <c r="D5618" s="129">
        <f t="shared" si="205"/>
        <v>211050</v>
      </c>
      <c r="E5618" s="130" t="s">
        <v>6398</v>
      </c>
      <c r="F5618" s="126"/>
      <c r="G5618" s="126"/>
      <c r="H5618" s="126"/>
      <c r="I5618" s="126"/>
      <c r="J5618" s="126"/>
      <c r="K5618" s="126"/>
    </row>
    <row r="5619" spans="1:11" s="143" customFormat="1">
      <c r="A5619" s="127" t="str">
        <f t="shared" si="207"/>
        <v>이집트202000</v>
      </c>
      <c r="B5619" s="127">
        <f t="shared" si="208"/>
        <v>202000</v>
      </c>
      <c r="C5619" s="128">
        <f t="shared" si="206"/>
        <v>7087500</v>
      </c>
      <c r="D5619" s="129">
        <f t="shared" si="205"/>
        <v>212100</v>
      </c>
      <c r="E5619" s="130" t="s">
        <v>6398</v>
      </c>
      <c r="F5619" s="126"/>
      <c r="G5619" s="126"/>
      <c r="H5619" s="126"/>
      <c r="I5619" s="126"/>
      <c r="J5619" s="126"/>
      <c r="K5619" s="126"/>
    </row>
    <row r="5620" spans="1:11" s="143" customFormat="1">
      <c r="A5620" s="127" t="str">
        <f t="shared" si="207"/>
        <v>이집트203000</v>
      </c>
      <c r="B5620" s="127">
        <f t="shared" si="208"/>
        <v>203000</v>
      </c>
      <c r="C5620" s="128">
        <f t="shared" si="206"/>
        <v>7122500</v>
      </c>
      <c r="D5620" s="129">
        <f t="shared" si="205"/>
        <v>213150</v>
      </c>
      <c r="E5620" s="130" t="s">
        <v>6398</v>
      </c>
      <c r="F5620" s="126"/>
      <c r="G5620" s="126"/>
      <c r="H5620" s="126"/>
      <c r="I5620" s="126"/>
      <c r="J5620" s="126"/>
      <c r="K5620" s="126"/>
    </row>
    <row r="5621" spans="1:11" s="143" customFormat="1">
      <c r="A5621" s="127" t="str">
        <f t="shared" si="207"/>
        <v>이집트204000</v>
      </c>
      <c r="B5621" s="127">
        <f t="shared" si="208"/>
        <v>204000</v>
      </c>
      <c r="C5621" s="128">
        <f t="shared" si="206"/>
        <v>7157500</v>
      </c>
      <c r="D5621" s="129">
        <f t="shared" si="205"/>
        <v>214200</v>
      </c>
      <c r="E5621" s="130" t="s">
        <v>6398</v>
      </c>
      <c r="F5621" s="126"/>
      <c r="G5621" s="126"/>
      <c r="H5621" s="126"/>
      <c r="I5621" s="126"/>
      <c r="J5621" s="126"/>
      <c r="K5621" s="126"/>
    </row>
    <row r="5622" spans="1:11" s="143" customFormat="1">
      <c r="A5622" s="127" t="str">
        <f t="shared" si="207"/>
        <v>이집트205000</v>
      </c>
      <c r="B5622" s="127">
        <f t="shared" si="208"/>
        <v>205000</v>
      </c>
      <c r="C5622" s="128">
        <f t="shared" si="206"/>
        <v>7192500</v>
      </c>
      <c r="D5622" s="129">
        <f t="shared" si="205"/>
        <v>215250</v>
      </c>
      <c r="E5622" s="130" t="s">
        <v>6398</v>
      </c>
      <c r="F5622" s="126"/>
      <c r="G5622" s="126"/>
      <c r="H5622" s="126"/>
      <c r="I5622" s="126"/>
      <c r="J5622" s="126"/>
      <c r="K5622" s="126"/>
    </row>
    <row r="5623" spans="1:11" s="143" customFormat="1">
      <c r="A5623" s="127" t="str">
        <f t="shared" si="207"/>
        <v>이집트206000</v>
      </c>
      <c r="B5623" s="127">
        <f t="shared" si="208"/>
        <v>206000</v>
      </c>
      <c r="C5623" s="128">
        <f t="shared" si="206"/>
        <v>7227500</v>
      </c>
      <c r="D5623" s="129">
        <f t="shared" si="205"/>
        <v>216300</v>
      </c>
      <c r="E5623" s="130" t="s">
        <v>6398</v>
      </c>
      <c r="F5623" s="126"/>
      <c r="G5623" s="126"/>
      <c r="H5623" s="126"/>
      <c r="I5623" s="126"/>
      <c r="J5623" s="126"/>
      <c r="K5623" s="126"/>
    </row>
    <row r="5624" spans="1:11" s="143" customFormat="1">
      <c r="A5624" s="127" t="str">
        <f t="shared" si="207"/>
        <v>이집트207000</v>
      </c>
      <c r="B5624" s="127">
        <f t="shared" si="208"/>
        <v>207000</v>
      </c>
      <c r="C5624" s="128">
        <f t="shared" si="206"/>
        <v>7262500</v>
      </c>
      <c r="D5624" s="129">
        <f t="shared" si="205"/>
        <v>217350</v>
      </c>
      <c r="E5624" s="130" t="s">
        <v>6398</v>
      </c>
      <c r="F5624" s="126"/>
      <c r="G5624" s="126"/>
      <c r="H5624" s="126"/>
      <c r="I5624" s="126"/>
      <c r="J5624" s="126"/>
      <c r="K5624" s="126"/>
    </row>
    <row r="5625" spans="1:11" s="143" customFormat="1">
      <c r="A5625" s="127" t="str">
        <f t="shared" si="207"/>
        <v>이집트208000</v>
      </c>
      <c r="B5625" s="127">
        <f t="shared" si="208"/>
        <v>208000</v>
      </c>
      <c r="C5625" s="128">
        <f t="shared" si="206"/>
        <v>7297500</v>
      </c>
      <c r="D5625" s="129">
        <f t="shared" si="205"/>
        <v>218400</v>
      </c>
      <c r="E5625" s="130" t="s">
        <v>6398</v>
      </c>
      <c r="F5625" s="126"/>
      <c r="G5625" s="126"/>
      <c r="H5625" s="126"/>
      <c r="I5625" s="126"/>
      <c r="J5625" s="126"/>
      <c r="K5625" s="126"/>
    </row>
    <row r="5626" spans="1:11" s="143" customFormat="1">
      <c r="A5626" s="127" t="str">
        <f t="shared" si="207"/>
        <v>이집트209000</v>
      </c>
      <c r="B5626" s="127">
        <f t="shared" si="208"/>
        <v>209000</v>
      </c>
      <c r="C5626" s="128">
        <f t="shared" si="206"/>
        <v>7332500</v>
      </c>
      <c r="D5626" s="129">
        <f t="shared" si="205"/>
        <v>219450</v>
      </c>
      <c r="E5626" s="130" t="s">
        <v>6398</v>
      </c>
      <c r="F5626" s="126"/>
      <c r="G5626" s="126"/>
      <c r="H5626" s="126"/>
      <c r="I5626" s="126"/>
      <c r="J5626" s="126"/>
      <c r="K5626" s="126"/>
    </row>
    <row r="5627" spans="1:11" s="143" customFormat="1">
      <c r="A5627" s="127" t="str">
        <f t="shared" si="207"/>
        <v>이집트210000</v>
      </c>
      <c r="B5627" s="127">
        <f t="shared" si="208"/>
        <v>210000</v>
      </c>
      <c r="C5627" s="128">
        <f t="shared" si="206"/>
        <v>7367500</v>
      </c>
      <c r="D5627" s="129">
        <f t="shared" si="205"/>
        <v>220500</v>
      </c>
      <c r="E5627" s="130" t="s">
        <v>6398</v>
      </c>
      <c r="F5627" s="126"/>
      <c r="G5627" s="126"/>
      <c r="H5627" s="126"/>
      <c r="I5627" s="126"/>
      <c r="J5627" s="126"/>
      <c r="K5627" s="126"/>
    </row>
    <row r="5628" spans="1:11" s="143" customFormat="1">
      <c r="A5628" s="127" t="str">
        <f t="shared" si="207"/>
        <v>이집트211000</v>
      </c>
      <c r="B5628" s="127">
        <f t="shared" si="208"/>
        <v>211000</v>
      </c>
      <c r="C5628" s="128">
        <f t="shared" si="206"/>
        <v>7402500</v>
      </c>
      <c r="D5628" s="129">
        <f t="shared" si="205"/>
        <v>221550</v>
      </c>
      <c r="E5628" s="130" t="s">
        <v>6398</v>
      </c>
      <c r="F5628" s="126"/>
      <c r="G5628" s="126"/>
      <c r="H5628" s="126"/>
      <c r="I5628" s="126"/>
      <c r="J5628" s="126"/>
      <c r="K5628" s="126"/>
    </row>
    <row r="5629" spans="1:11" s="143" customFormat="1">
      <c r="A5629" s="127" t="str">
        <f t="shared" si="207"/>
        <v>이집트212000</v>
      </c>
      <c r="B5629" s="127">
        <f t="shared" si="208"/>
        <v>212000</v>
      </c>
      <c r="C5629" s="128">
        <f t="shared" si="206"/>
        <v>7437500</v>
      </c>
      <c r="D5629" s="129">
        <f t="shared" si="205"/>
        <v>222600</v>
      </c>
      <c r="E5629" s="130" t="s">
        <v>6398</v>
      </c>
      <c r="F5629" s="126"/>
      <c r="G5629" s="126"/>
      <c r="H5629" s="126"/>
      <c r="I5629" s="126"/>
      <c r="J5629" s="126"/>
      <c r="K5629" s="126"/>
    </row>
    <row r="5630" spans="1:11" s="143" customFormat="1">
      <c r="A5630" s="127" t="str">
        <f t="shared" si="207"/>
        <v>이집트213000</v>
      </c>
      <c r="B5630" s="127">
        <f t="shared" si="208"/>
        <v>213000</v>
      </c>
      <c r="C5630" s="128">
        <f t="shared" si="206"/>
        <v>7472500</v>
      </c>
      <c r="D5630" s="129">
        <f t="shared" si="205"/>
        <v>223650</v>
      </c>
      <c r="E5630" s="130" t="s">
        <v>6398</v>
      </c>
      <c r="F5630" s="126"/>
      <c r="G5630" s="126"/>
      <c r="H5630" s="126"/>
      <c r="I5630" s="126"/>
      <c r="J5630" s="126"/>
      <c r="K5630" s="126"/>
    </row>
    <row r="5631" spans="1:11" s="143" customFormat="1">
      <c r="A5631" s="127" t="str">
        <f t="shared" si="207"/>
        <v>이집트214000</v>
      </c>
      <c r="B5631" s="127">
        <f t="shared" si="208"/>
        <v>214000</v>
      </c>
      <c r="C5631" s="128">
        <f t="shared" si="206"/>
        <v>7507500</v>
      </c>
      <c r="D5631" s="129">
        <f t="shared" si="205"/>
        <v>224700</v>
      </c>
      <c r="E5631" s="130" t="s">
        <v>6398</v>
      </c>
      <c r="F5631" s="126"/>
      <c r="G5631" s="126"/>
      <c r="H5631" s="126"/>
      <c r="I5631" s="126"/>
      <c r="J5631" s="126"/>
      <c r="K5631" s="126"/>
    </row>
    <row r="5632" spans="1:11" s="143" customFormat="1">
      <c r="A5632" s="127" t="str">
        <f t="shared" si="207"/>
        <v>이집트215000</v>
      </c>
      <c r="B5632" s="127">
        <f t="shared" si="208"/>
        <v>215000</v>
      </c>
      <c r="C5632" s="128">
        <f t="shared" si="206"/>
        <v>7542500</v>
      </c>
      <c r="D5632" s="129">
        <f t="shared" si="205"/>
        <v>225750</v>
      </c>
      <c r="E5632" s="130" t="s">
        <v>6398</v>
      </c>
      <c r="F5632" s="126"/>
      <c r="G5632" s="126"/>
      <c r="H5632" s="126"/>
      <c r="I5632" s="126"/>
      <c r="J5632" s="126"/>
      <c r="K5632" s="126"/>
    </row>
    <row r="5633" spans="1:11" s="143" customFormat="1">
      <c r="A5633" s="127" t="str">
        <f t="shared" si="207"/>
        <v>이집트216000</v>
      </c>
      <c r="B5633" s="127">
        <f t="shared" si="208"/>
        <v>216000</v>
      </c>
      <c r="C5633" s="128">
        <f t="shared" si="206"/>
        <v>7577500</v>
      </c>
      <c r="D5633" s="129">
        <f t="shared" si="205"/>
        <v>226800</v>
      </c>
      <c r="E5633" s="130" t="s">
        <v>6398</v>
      </c>
      <c r="F5633" s="126"/>
      <c r="G5633" s="126"/>
      <c r="H5633" s="126"/>
      <c r="I5633" s="126"/>
      <c r="J5633" s="126"/>
      <c r="K5633" s="126"/>
    </row>
    <row r="5634" spans="1:11" s="143" customFormat="1">
      <c r="A5634" s="127" t="str">
        <f t="shared" si="207"/>
        <v>이집트217000</v>
      </c>
      <c r="B5634" s="127">
        <f t="shared" si="208"/>
        <v>217000</v>
      </c>
      <c r="C5634" s="128">
        <f t="shared" si="206"/>
        <v>7612500</v>
      </c>
      <c r="D5634" s="129">
        <f t="shared" si="205"/>
        <v>227850</v>
      </c>
      <c r="E5634" s="130" t="s">
        <v>6398</v>
      </c>
      <c r="F5634" s="126"/>
      <c r="G5634" s="126"/>
      <c r="H5634" s="126"/>
      <c r="I5634" s="126"/>
      <c r="J5634" s="126"/>
      <c r="K5634" s="126"/>
    </row>
    <row r="5635" spans="1:11" s="143" customFormat="1">
      <c r="A5635" s="127" t="str">
        <f t="shared" si="207"/>
        <v>이집트218000</v>
      </c>
      <c r="B5635" s="127">
        <f t="shared" si="208"/>
        <v>218000</v>
      </c>
      <c r="C5635" s="128">
        <f t="shared" si="206"/>
        <v>7647500</v>
      </c>
      <c r="D5635" s="129">
        <f t="shared" si="205"/>
        <v>228900</v>
      </c>
      <c r="E5635" s="130" t="s">
        <v>6398</v>
      </c>
      <c r="F5635" s="126"/>
      <c r="G5635" s="126"/>
      <c r="H5635" s="126"/>
      <c r="I5635" s="126"/>
      <c r="J5635" s="126"/>
      <c r="K5635" s="126"/>
    </row>
    <row r="5636" spans="1:11" s="143" customFormat="1">
      <c r="A5636" s="127" t="str">
        <f t="shared" si="207"/>
        <v>이집트219000</v>
      </c>
      <c r="B5636" s="127">
        <f t="shared" si="208"/>
        <v>219000</v>
      </c>
      <c r="C5636" s="128">
        <f t="shared" si="206"/>
        <v>7682500</v>
      </c>
      <c r="D5636" s="129">
        <f t="shared" si="205"/>
        <v>229950</v>
      </c>
      <c r="E5636" s="130" t="s">
        <v>6398</v>
      </c>
      <c r="F5636" s="126"/>
      <c r="G5636" s="126"/>
      <c r="H5636" s="126"/>
      <c r="I5636" s="126"/>
      <c r="J5636" s="126"/>
      <c r="K5636" s="126"/>
    </row>
    <row r="5637" spans="1:11" s="143" customFormat="1">
      <c r="A5637" s="127" t="str">
        <f t="shared" si="207"/>
        <v>이집트220000</v>
      </c>
      <c r="B5637" s="127">
        <f t="shared" si="208"/>
        <v>220000</v>
      </c>
      <c r="C5637" s="128">
        <f t="shared" si="206"/>
        <v>7717500</v>
      </c>
      <c r="D5637" s="129">
        <f t="shared" si="205"/>
        <v>231000</v>
      </c>
      <c r="E5637" s="130" t="s">
        <v>6398</v>
      </c>
      <c r="F5637" s="126"/>
      <c r="G5637" s="126"/>
      <c r="H5637" s="126"/>
      <c r="I5637" s="126"/>
      <c r="J5637" s="126"/>
      <c r="K5637" s="126"/>
    </row>
    <row r="5638" spans="1:11" s="143" customFormat="1">
      <c r="A5638" s="127" t="str">
        <f t="shared" si="207"/>
        <v>이집트221000</v>
      </c>
      <c r="B5638" s="127">
        <f t="shared" si="208"/>
        <v>221000</v>
      </c>
      <c r="C5638" s="128">
        <f t="shared" si="206"/>
        <v>7752500</v>
      </c>
      <c r="D5638" s="129">
        <f t="shared" si="205"/>
        <v>232050</v>
      </c>
      <c r="E5638" s="130" t="s">
        <v>6398</v>
      </c>
      <c r="F5638" s="126"/>
      <c r="G5638" s="126"/>
      <c r="H5638" s="126"/>
      <c r="I5638" s="126"/>
      <c r="J5638" s="126"/>
      <c r="K5638" s="126"/>
    </row>
    <row r="5639" spans="1:11" s="143" customFormat="1">
      <c r="A5639" s="127" t="str">
        <f t="shared" si="207"/>
        <v>이집트222000</v>
      </c>
      <c r="B5639" s="127">
        <f t="shared" si="208"/>
        <v>222000</v>
      </c>
      <c r="C5639" s="128">
        <f t="shared" si="206"/>
        <v>7787500</v>
      </c>
      <c r="D5639" s="129">
        <f t="shared" si="205"/>
        <v>233100</v>
      </c>
      <c r="E5639" s="130" t="s">
        <v>6398</v>
      </c>
      <c r="F5639" s="126"/>
      <c r="G5639" s="126"/>
      <c r="H5639" s="126"/>
      <c r="I5639" s="126"/>
      <c r="J5639" s="126"/>
      <c r="K5639" s="126"/>
    </row>
    <row r="5640" spans="1:11" s="143" customFormat="1">
      <c r="A5640" s="127" t="str">
        <f t="shared" si="207"/>
        <v>이집트223000</v>
      </c>
      <c r="B5640" s="127">
        <f t="shared" si="208"/>
        <v>223000</v>
      </c>
      <c r="C5640" s="128">
        <f t="shared" si="206"/>
        <v>7822500</v>
      </c>
      <c r="D5640" s="129">
        <f t="shared" si="205"/>
        <v>234150</v>
      </c>
      <c r="E5640" s="130" t="s">
        <v>6398</v>
      </c>
      <c r="F5640" s="126"/>
      <c r="G5640" s="126"/>
      <c r="H5640" s="126"/>
      <c r="I5640" s="126"/>
      <c r="J5640" s="126"/>
      <c r="K5640" s="126"/>
    </row>
    <row r="5641" spans="1:11" s="143" customFormat="1">
      <c r="A5641" s="127" t="str">
        <f t="shared" si="207"/>
        <v>이집트224000</v>
      </c>
      <c r="B5641" s="127">
        <f t="shared" si="208"/>
        <v>224000</v>
      </c>
      <c r="C5641" s="128">
        <f t="shared" si="206"/>
        <v>7857500</v>
      </c>
      <c r="D5641" s="129">
        <f t="shared" si="205"/>
        <v>235200</v>
      </c>
      <c r="E5641" s="130" t="s">
        <v>6398</v>
      </c>
      <c r="F5641" s="126"/>
      <c r="G5641" s="126"/>
      <c r="H5641" s="126"/>
      <c r="I5641" s="126"/>
      <c r="J5641" s="126"/>
      <c r="K5641" s="126"/>
    </row>
    <row r="5642" spans="1:11" s="143" customFormat="1">
      <c r="A5642" s="127" t="str">
        <f t="shared" si="207"/>
        <v>이집트225000</v>
      </c>
      <c r="B5642" s="127">
        <f t="shared" si="208"/>
        <v>225000</v>
      </c>
      <c r="C5642" s="128">
        <f t="shared" si="206"/>
        <v>7892500</v>
      </c>
      <c r="D5642" s="129">
        <f t="shared" si="205"/>
        <v>236250</v>
      </c>
      <c r="E5642" s="130" t="s">
        <v>6398</v>
      </c>
      <c r="F5642" s="126"/>
      <c r="G5642" s="126"/>
      <c r="H5642" s="126"/>
      <c r="I5642" s="126"/>
      <c r="J5642" s="126"/>
      <c r="K5642" s="126"/>
    </row>
    <row r="5643" spans="1:11" s="143" customFormat="1">
      <c r="A5643" s="127" t="str">
        <f t="shared" si="207"/>
        <v>이집트226000</v>
      </c>
      <c r="B5643" s="127">
        <f t="shared" si="208"/>
        <v>226000</v>
      </c>
      <c r="C5643" s="128">
        <f t="shared" si="206"/>
        <v>7927500</v>
      </c>
      <c r="D5643" s="129">
        <f t="shared" si="205"/>
        <v>237300</v>
      </c>
      <c r="E5643" s="130" t="s">
        <v>6398</v>
      </c>
      <c r="F5643" s="126"/>
      <c r="G5643" s="126"/>
      <c r="H5643" s="126"/>
      <c r="I5643" s="126"/>
      <c r="J5643" s="126"/>
      <c r="K5643" s="126"/>
    </row>
    <row r="5644" spans="1:11" s="143" customFormat="1">
      <c r="A5644" s="127" t="str">
        <f t="shared" si="207"/>
        <v>이집트227000</v>
      </c>
      <c r="B5644" s="127">
        <f t="shared" si="208"/>
        <v>227000</v>
      </c>
      <c r="C5644" s="128">
        <f t="shared" si="206"/>
        <v>7962500</v>
      </c>
      <c r="D5644" s="129">
        <f t="shared" si="205"/>
        <v>238350</v>
      </c>
      <c r="E5644" s="130" t="s">
        <v>6398</v>
      </c>
      <c r="F5644" s="126"/>
      <c r="G5644" s="126"/>
      <c r="H5644" s="126"/>
      <c r="I5644" s="126"/>
      <c r="J5644" s="126"/>
      <c r="K5644" s="126"/>
    </row>
    <row r="5645" spans="1:11" s="143" customFormat="1">
      <c r="A5645" s="127" t="str">
        <f t="shared" si="207"/>
        <v>이집트228000</v>
      </c>
      <c r="B5645" s="127">
        <f t="shared" si="208"/>
        <v>228000</v>
      </c>
      <c r="C5645" s="128">
        <f t="shared" si="206"/>
        <v>7997500</v>
      </c>
      <c r="D5645" s="129">
        <f t="shared" si="205"/>
        <v>239400</v>
      </c>
      <c r="E5645" s="130" t="s">
        <v>6398</v>
      </c>
      <c r="F5645" s="126"/>
      <c r="G5645" s="126"/>
      <c r="H5645" s="126"/>
      <c r="I5645" s="126"/>
      <c r="J5645" s="126"/>
      <c r="K5645" s="126"/>
    </row>
    <row r="5646" spans="1:11" s="143" customFormat="1">
      <c r="A5646" s="127" t="str">
        <f t="shared" si="207"/>
        <v>이집트229000</v>
      </c>
      <c r="B5646" s="127">
        <f t="shared" si="208"/>
        <v>229000</v>
      </c>
      <c r="C5646" s="128">
        <f t="shared" si="206"/>
        <v>8032500</v>
      </c>
      <c r="D5646" s="129">
        <f t="shared" si="205"/>
        <v>240450</v>
      </c>
      <c r="E5646" s="130" t="s">
        <v>6398</v>
      </c>
      <c r="F5646" s="126"/>
      <c r="G5646" s="126"/>
      <c r="H5646" s="126"/>
      <c r="I5646" s="126"/>
      <c r="J5646" s="126"/>
      <c r="K5646" s="126"/>
    </row>
    <row r="5647" spans="1:11" s="143" customFormat="1">
      <c r="A5647" s="127" t="str">
        <f t="shared" si="207"/>
        <v>이집트230000</v>
      </c>
      <c r="B5647" s="127">
        <f t="shared" si="208"/>
        <v>230000</v>
      </c>
      <c r="C5647" s="128">
        <f t="shared" si="206"/>
        <v>8067500</v>
      </c>
      <c r="D5647" s="129">
        <f t="shared" si="205"/>
        <v>241500</v>
      </c>
      <c r="E5647" s="130" t="s">
        <v>6398</v>
      </c>
      <c r="F5647" s="126"/>
      <c r="G5647" s="126"/>
      <c r="H5647" s="126"/>
      <c r="I5647" s="126"/>
      <c r="J5647" s="126"/>
      <c r="K5647" s="126"/>
    </row>
    <row r="5648" spans="1:11" s="143" customFormat="1">
      <c r="A5648" s="127" t="str">
        <f t="shared" si="207"/>
        <v>이집트231000</v>
      </c>
      <c r="B5648" s="127">
        <f t="shared" si="208"/>
        <v>231000</v>
      </c>
      <c r="C5648" s="128">
        <f t="shared" si="206"/>
        <v>8102500</v>
      </c>
      <c r="D5648" s="129">
        <f t="shared" si="205"/>
        <v>242550</v>
      </c>
      <c r="E5648" s="130" t="s">
        <v>6398</v>
      </c>
      <c r="F5648" s="126"/>
      <c r="G5648" s="126"/>
      <c r="H5648" s="126"/>
      <c r="I5648" s="126"/>
      <c r="J5648" s="126"/>
      <c r="K5648" s="126"/>
    </row>
    <row r="5649" spans="1:11" s="143" customFormat="1">
      <c r="A5649" s="127" t="str">
        <f t="shared" si="207"/>
        <v>이집트232000</v>
      </c>
      <c r="B5649" s="127">
        <f t="shared" si="208"/>
        <v>232000</v>
      </c>
      <c r="C5649" s="128">
        <f t="shared" si="206"/>
        <v>8137500</v>
      </c>
      <c r="D5649" s="129">
        <f t="shared" si="205"/>
        <v>243600</v>
      </c>
      <c r="E5649" s="130" t="s">
        <v>6398</v>
      </c>
      <c r="F5649" s="126"/>
      <c r="G5649" s="126"/>
      <c r="H5649" s="126"/>
      <c r="I5649" s="126"/>
      <c r="J5649" s="126"/>
      <c r="K5649" s="126"/>
    </row>
    <row r="5650" spans="1:11" s="143" customFormat="1">
      <c r="A5650" s="127" t="str">
        <f t="shared" si="207"/>
        <v>이집트233000</v>
      </c>
      <c r="B5650" s="127">
        <f t="shared" si="208"/>
        <v>233000</v>
      </c>
      <c r="C5650" s="128">
        <f t="shared" si="206"/>
        <v>8172500</v>
      </c>
      <c r="D5650" s="129">
        <f t="shared" si="205"/>
        <v>244650</v>
      </c>
      <c r="E5650" s="130" t="s">
        <v>6398</v>
      </c>
      <c r="F5650" s="126"/>
      <c r="G5650" s="126"/>
      <c r="H5650" s="126"/>
      <c r="I5650" s="126"/>
      <c r="J5650" s="126"/>
      <c r="K5650" s="126"/>
    </row>
    <row r="5651" spans="1:11" s="143" customFormat="1">
      <c r="A5651" s="127" t="str">
        <f t="shared" si="207"/>
        <v>이집트234000</v>
      </c>
      <c r="B5651" s="127">
        <f t="shared" si="208"/>
        <v>234000</v>
      </c>
      <c r="C5651" s="128">
        <f t="shared" si="206"/>
        <v>8207500</v>
      </c>
      <c r="D5651" s="129">
        <f t="shared" si="205"/>
        <v>245700</v>
      </c>
      <c r="E5651" s="130" t="s">
        <v>6398</v>
      </c>
      <c r="F5651" s="126"/>
      <c r="G5651" s="126"/>
      <c r="H5651" s="126"/>
      <c r="I5651" s="126"/>
      <c r="J5651" s="126"/>
      <c r="K5651" s="126"/>
    </row>
    <row r="5652" spans="1:11" s="143" customFormat="1">
      <c r="A5652" s="127" t="str">
        <f t="shared" si="207"/>
        <v>이집트235000</v>
      </c>
      <c r="B5652" s="127">
        <f t="shared" si="208"/>
        <v>235000</v>
      </c>
      <c r="C5652" s="128">
        <f t="shared" si="206"/>
        <v>8242500</v>
      </c>
      <c r="D5652" s="129">
        <f t="shared" si="205"/>
        <v>246750</v>
      </c>
      <c r="E5652" s="130" t="s">
        <v>6398</v>
      </c>
      <c r="F5652" s="126"/>
      <c r="G5652" s="126"/>
      <c r="H5652" s="126"/>
      <c r="I5652" s="126"/>
      <c r="J5652" s="126"/>
      <c r="K5652" s="126"/>
    </row>
    <row r="5653" spans="1:11" s="143" customFormat="1">
      <c r="A5653" s="127" t="str">
        <f t="shared" si="207"/>
        <v>이집트236000</v>
      </c>
      <c r="B5653" s="127">
        <f t="shared" si="208"/>
        <v>236000</v>
      </c>
      <c r="C5653" s="128">
        <f t="shared" si="206"/>
        <v>8277500</v>
      </c>
      <c r="D5653" s="129">
        <f t="shared" si="205"/>
        <v>247800</v>
      </c>
      <c r="E5653" s="130" t="s">
        <v>6398</v>
      </c>
      <c r="F5653" s="126"/>
      <c r="G5653" s="126"/>
      <c r="H5653" s="126"/>
      <c r="I5653" s="126"/>
      <c r="J5653" s="126"/>
      <c r="K5653" s="126"/>
    </row>
    <row r="5654" spans="1:11" s="143" customFormat="1">
      <c r="A5654" s="127" t="str">
        <f t="shared" si="207"/>
        <v>이집트237000</v>
      </c>
      <c r="B5654" s="127">
        <f t="shared" si="208"/>
        <v>237000</v>
      </c>
      <c r="C5654" s="128">
        <f t="shared" si="206"/>
        <v>8312500</v>
      </c>
      <c r="D5654" s="129">
        <f t="shared" si="205"/>
        <v>248850</v>
      </c>
      <c r="E5654" s="130" t="s">
        <v>6398</v>
      </c>
      <c r="F5654" s="126"/>
      <c r="G5654" s="126"/>
      <c r="H5654" s="126"/>
      <c r="I5654" s="126"/>
      <c r="J5654" s="126"/>
      <c r="K5654" s="126"/>
    </row>
    <row r="5655" spans="1:11" s="143" customFormat="1">
      <c r="A5655" s="127" t="str">
        <f t="shared" si="207"/>
        <v>이집트238000</v>
      </c>
      <c r="B5655" s="127">
        <f t="shared" si="208"/>
        <v>238000</v>
      </c>
      <c r="C5655" s="128">
        <f t="shared" si="206"/>
        <v>8347500</v>
      </c>
      <c r="D5655" s="129">
        <f t="shared" si="205"/>
        <v>249900</v>
      </c>
      <c r="E5655" s="130" t="s">
        <v>6398</v>
      </c>
      <c r="F5655" s="126"/>
      <c r="G5655" s="126"/>
      <c r="H5655" s="126"/>
      <c r="I5655" s="126"/>
      <c r="J5655" s="126"/>
      <c r="K5655" s="126"/>
    </row>
    <row r="5656" spans="1:11" s="143" customFormat="1">
      <c r="A5656" s="127" t="str">
        <f t="shared" si="207"/>
        <v>이집트239000</v>
      </c>
      <c r="B5656" s="127">
        <f t="shared" si="208"/>
        <v>239000</v>
      </c>
      <c r="C5656" s="128">
        <f t="shared" si="206"/>
        <v>8382500</v>
      </c>
      <c r="D5656" s="129">
        <f t="shared" si="205"/>
        <v>250950</v>
      </c>
      <c r="E5656" s="130" t="s">
        <v>6398</v>
      </c>
      <c r="F5656" s="126"/>
      <c r="G5656" s="126"/>
      <c r="H5656" s="126"/>
      <c r="I5656" s="126"/>
      <c r="J5656" s="126"/>
      <c r="K5656" s="126"/>
    </row>
    <row r="5657" spans="1:11" s="143" customFormat="1">
      <c r="A5657" s="127" t="str">
        <f t="shared" si="207"/>
        <v>이집트240000</v>
      </c>
      <c r="B5657" s="127">
        <f t="shared" si="208"/>
        <v>240000</v>
      </c>
      <c r="C5657" s="128">
        <f t="shared" si="206"/>
        <v>8417500</v>
      </c>
      <c r="D5657" s="129">
        <f t="shared" si="205"/>
        <v>252000</v>
      </c>
      <c r="E5657" s="130" t="s">
        <v>6398</v>
      </c>
      <c r="F5657" s="126"/>
      <c r="G5657" s="126"/>
      <c r="H5657" s="126"/>
      <c r="I5657" s="126"/>
      <c r="J5657" s="126"/>
      <c r="K5657" s="126"/>
    </row>
    <row r="5658" spans="1:11" s="143" customFormat="1">
      <c r="A5658" s="127" t="str">
        <f t="shared" si="207"/>
        <v>이집트241000</v>
      </c>
      <c r="B5658" s="127">
        <f t="shared" si="208"/>
        <v>241000</v>
      </c>
      <c r="C5658" s="128">
        <f t="shared" si="206"/>
        <v>8452500</v>
      </c>
      <c r="D5658" s="129">
        <f t="shared" si="205"/>
        <v>253050</v>
      </c>
      <c r="E5658" s="130" t="s">
        <v>6398</v>
      </c>
      <c r="F5658" s="126"/>
      <c r="G5658" s="126"/>
      <c r="H5658" s="126"/>
      <c r="I5658" s="126"/>
      <c r="J5658" s="126"/>
      <c r="K5658" s="126"/>
    </row>
    <row r="5659" spans="1:11" s="143" customFormat="1">
      <c r="A5659" s="127" t="str">
        <f t="shared" si="207"/>
        <v>이집트242000</v>
      </c>
      <c r="B5659" s="127">
        <f t="shared" si="208"/>
        <v>242000</v>
      </c>
      <c r="C5659" s="128">
        <f t="shared" si="206"/>
        <v>8487500</v>
      </c>
      <c r="D5659" s="129">
        <f t="shared" si="205"/>
        <v>254100</v>
      </c>
      <c r="E5659" s="130" t="s">
        <v>6398</v>
      </c>
      <c r="F5659" s="126"/>
      <c r="G5659" s="126"/>
      <c r="H5659" s="126"/>
      <c r="I5659" s="126"/>
      <c r="J5659" s="126"/>
      <c r="K5659" s="126"/>
    </row>
    <row r="5660" spans="1:11" s="143" customFormat="1">
      <c r="A5660" s="127" t="str">
        <f t="shared" si="207"/>
        <v>이집트243000</v>
      </c>
      <c r="B5660" s="127">
        <f t="shared" si="208"/>
        <v>243000</v>
      </c>
      <c r="C5660" s="128">
        <f t="shared" si="206"/>
        <v>8522500</v>
      </c>
      <c r="D5660" s="129">
        <f t="shared" si="205"/>
        <v>255150</v>
      </c>
      <c r="E5660" s="130" t="s">
        <v>6398</v>
      </c>
      <c r="F5660" s="126"/>
      <c r="G5660" s="126"/>
      <c r="H5660" s="126"/>
      <c r="I5660" s="126"/>
      <c r="J5660" s="126"/>
      <c r="K5660" s="126"/>
    </row>
    <row r="5661" spans="1:11" s="143" customFormat="1">
      <c r="A5661" s="127" t="str">
        <f t="shared" si="207"/>
        <v>이집트244000</v>
      </c>
      <c r="B5661" s="127">
        <f t="shared" si="208"/>
        <v>244000</v>
      </c>
      <c r="C5661" s="128">
        <f t="shared" si="206"/>
        <v>8557500</v>
      </c>
      <c r="D5661" s="129">
        <f t="shared" si="205"/>
        <v>256200</v>
      </c>
      <c r="E5661" s="130" t="s">
        <v>6398</v>
      </c>
      <c r="F5661" s="126"/>
      <c r="G5661" s="126"/>
      <c r="H5661" s="126"/>
      <c r="I5661" s="126"/>
      <c r="J5661" s="126"/>
      <c r="K5661" s="126"/>
    </row>
    <row r="5662" spans="1:11" s="143" customFormat="1">
      <c r="A5662" s="127" t="str">
        <f t="shared" si="207"/>
        <v>이집트245000</v>
      </c>
      <c r="B5662" s="127">
        <f t="shared" si="208"/>
        <v>245000</v>
      </c>
      <c r="C5662" s="128">
        <f t="shared" si="206"/>
        <v>8592500</v>
      </c>
      <c r="D5662" s="129">
        <f t="shared" si="205"/>
        <v>257250</v>
      </c>
      <c r="E5662" s="130" t="s">
        <v>6398</v>
      </c>
      <c r="F5662" s="126"/>
      <c r="G5662" s="126"/>
      <c r="H5662" s="126"/>
      <c r="I5662" s="126"/>
      <c r="J5662" s="126"/>
      <c r="K5662" s="126"/>
    </row>
    <row r="5663" spans="1:11" s="143" customFormat="1">
      <c r="A5663" s="127" t="str">
        <f t="shared" si="207"/>
        <v>이집트246000</v>
      </c>
      <c r="B5663" s="127">
        <f t="shared" si="208"/>
        <v>246000</v>
      </c>
      <c r="C5663" s="128">
        <f t="shared" si="206"/>
        <v>8627500</v>
      </c>
      <c r="D5663" s="129">
        <f t="shared" si="205"/>
        <v>258300</v>
      </c>
      <c r="E5663" s="130" t="s">
        <v>6398</v>
      </c>
      <c r="F5663" s="126"/>
      <c r="G5663" s="126"/>
      <c r="H5663" s="126"/>
      <c r="I5663" s="126"/>
      <c r="J5663" s="126"/>
      <c r="K5663" s="126"/>
    </row>
    <row r="5664" spans="1:11" s="143" customFormat="1">
      <c r="A5664" s="127" t="str">
        <f t="shared" si="207"/>
        <v>이집트247000</v>
      </c>
      <c r="B5664" s="127">
        <f t="shared" si="208"/>
        <v>247000</v>
      </c>
      <c r="C5664" s="128">
        <f t="shared" si="206"/>
        <v>8662500</v>
      </c>
      <c r="D5664" s="129">
        <f t="shared" si="205"/>
        <v>259350</v>
      </c>
      <c r="E5664" s="130" t="s">
        <v>6398</v>
      </c>
      <c r="F5664" s="126"/>
      <c r="G5664" s="126"/>
      <c r="H5664" s="126"/>
      <c r="I5664" s="126"/>
      <c r="J5664" s="126"/>
      <c r="K5664" s="126"/>
    </row>
    <row r="5665" spans="1:11" s="143" customFormat="1">
      <c r="A5665" s="127" t="str">
        <f t="shared" si="207"/>
        <v>이집트248000</v>
      </c>
      <c r="B5665" s="127">
        <f t="shared" si="208"/>
        <v>248000</v>
      </c>
      <c r="C5665" s="128">
        <f t="shared" si="206"/>
        <v>8697500</v>
      </c>
      <c r="D5665" s="129">
        <f t="shared" si="205"/>
        <v>260400</v>
      </c>
      <c r="E5665" s="130" t="s">
        <v>6398</v>
      </c>
      <c r="F5665" s="126"/>
      <c r="G5665" s="126"/>
      <c r="H5665" s="126"/>
      <c r="I5665" s="126"/>
      <c r="J5665" s="126"/>
      <c r="K5665" s="126"/>
    </row>
    <row r="5666" spans="1:11" s="143" customFormat="1">
      <c r="A5666" s="127" t="str">
        <f t="shared" si="207"/>
        <v>이집트249000</v>
      </c>
      <c r="B5666" s="127">
        <f t="shared" si="208"/>
        <v>249000</v>
      </c>
      <c r="C5666" s="128">
        <f t="shared" si="206"/>
        <v>8732500</v>
      </c>
      <c r="D5666" s="129">
        <f t="shared" si="205"/>
        <v>261450</v>
      </c>
      <c r="E5666" s="130" t="s">
        <v>6398</v>
      </c>
      <c r="F5666" s="126"/>
      <c r="G5666" s="126"/>
      <c r="H5666" s="126"/>
      <c r="I5666" s="126"/>
      <c r="J5666" s="126"/>
      <c r="K5666" s="126"/>
    </row>
    <row r="5667" spans="1:11" s="143" customFormat="1">
      <c r="A5667" s="127" t="str">
        <f t="shared" si="207"/>
        <v>이집트250000</v>
      </c>
      <c r="B5667" s="127">
        <f t="shared" si="208"/>
        <v>250000</v>
      </c>
      <c r="C5667" s="128">
        <f t="shared" si="206"/>
        <v>8767500</v>
      </c>
      <c r="D5667" s="129">
        <f t="shared" si="205"/>
        <v>262500</v>
      </c>
      <c r="E5667" s="130" t="s">
        <v>6398</v>
      </c>
      <c r="F5667" s="126"/>
      <c r="G5667" s="126"/>
      <c r="H5667" s="126"/>
      <c r="I5667" s="126"/>
      <c r="J5667" s="126"/>
      <c r="K5667" s="126"/>
    </row>
    <row r="5668" spans="1:11" s="143" customFormat="1">
      <c r="A5668" s="127" t="str">
        <f t="shared" si="207"/>
        <v>이집트251000</v>
      </c>
      <c r="B5668" s="127">
        <f t="shared" si="208"/>
        <v>251000</v>
      </c>
      <c r="C5668" s="128">
        <f t="shared" si="206"/>
        <v>8802500</v>
      </c>
      <c r="D5668" s="129">
        <f t="shared" si="205"/>
        <v>263550</v>
      </c>
      <c r="E5668" s="130" t="s">
        <v>6398</v>
      </c>
      <c r="F5668" s="126"/>
      <c r="G5668" s="126"/>
      <c r="H5668" s="126"/>
      <c r="I5668" s="126"/>
      <c r="J5668" s="126"/>
      <c r="K5668" s="126"/>
    </row>
    <row r="5669" spans="1:11" s="143" customFormat="1">
      <c r="A5669" s="127" t="str">
        <f t="shared" si="207"/>
        <v>이집트252000</v>
      </c>
      <c r="B5669" s="127">
        <f t="shared" si="208"/>
        <v>252000</v>
      </c>
      <c r="C5669" s="128">
        <f t="shared" si="206"/>
        <v>8837500</v>
      </c>
      <c r="D5669" s="129">
        <f t="shared" si="205"/>
        <v>264600</v>
      </c>
      <c r="E5669" s="130" t="s">
        <v>6398</v>
      </c>
      <c r="F5669" s="126"/>
      <c r="G5669" s="126"/>
      <c r="H5669" s="126"/>
      <c r="I5669" s="126"/>
      <c r="J5669" s="126"/>
      <c r="K5669" s="126"/>
    </row>
    <row r="5670" spans="1:11" s="143" customFormat="1">
      <c r="A5670" s="127" t="str">
        <f t="shared" si="207"/>
        <v>이집트253000</v>
      </c>
      <c r="B5670" s="127">
        <f t="shared" si="208"/>
        <v>253000</v>
      </c>
      <c r="C5670" s="128">
        <f t="shared" si="206"/>
        <v>8872500</v>
      </c>
      <c r="D5670" s="129">
        <f t="shared" si="205"/>
        <v>265650</v>
      </c>
      <c r="E5670" s="130" t="s">
        <v>6398</v>
      </c>
      <c r="F5670" s="126"/>
      <c r="G5670" s="126"/>
      <c r="H5670" s="126"/>
      <c r="I5670" s="126"/>
      <c r="J5670" s="126"/>
      <c r="K5670" s="126"/>
    </row>
    <row r="5671" spans="1:11" s="143" customFormat="1">
      <c r="A5671" s="127" t="str">
        <f t="shared" si="207"/>
        <v>이집트254000</v>
      </c>
      <c r="B5671" s="127">
        <f t="shared" si="208"/>
        <v>254000</v>
      </c>
      <c r="C5671" s="128">
        <f t="shared" si="206"/>
        <v>8907500</v>
      </c>
      <c r="D5671" s="129">
        <f t="shared" si="205"/>
        <v>266700</v>
      </c>
      <c r="E5671" s="130" t="s">
        <v>6398</v>
      </c>
      <c r="F5671" s="126"/>
      <c r="G5671" s="126"/>
      <c r="H5671" s="126"/>
      <c r="I5671" s="126"/>
      <c r="J5671" s="126"/>
      <c r="K5671" s="126"/>
    </row>
    <row r="5672" spans="1:11" s="143" customFormat="1">
      <c r="A5672" s="127" t="str">
        <f t="shared" si="207"/>
        <v>이집트255000</v>
      </c>
      <c r="B5672" s="127">
        <f t="shared" si="208"/>
        <v>255000</v>
      </c>
      <c r="C5672" s="128">
        <f t="shared" si="206"/>
        <v>8942500</v>
      </c>
      <c r="D5672" s="129">
        <f t="shared" si="205"/>
        <v>267750</v>
      </c>
      <c r="E5672" s="130" t="s">
        <v>6398</v>
      </c>
      <c r="F5672" s="126"/>
      <c r="G5672" s="126"/>
      <c r="H5672" s="126"/>
      <c r="I5672" s="126"/>
      <c r="J5672" s="126"/>
      <c r="K5672" s="126"/>
    </row>
    <row r="5673" spans="1:11" s="143" customFormat="1">
      <c r="A5673" s="127" t="str">
        <f t="shared" si="207"/>
        <v>이집트256000</v>
      </c>
      <c r="B5673" s="127">
        <f t="shared" si="208"/>
        <v>256000</v>
      </c>
      <c r="C5673" s="128">
        <f t="shared" si="206"/>
        <v>8977500</v>
      </c>
      <c r="D5673" s="129">
        <f t="shared" si="205"/>
        <v>268800</v>
      </c>
      <c r="E5673" s="130" t="s">
        <v>6398</v>
      </c>
      <c r="F5673" s="126"/>
      <c r="G5673" s="126"/>
      <c r="H5673" s="126"/>
      <c r="I5673" s="126"/>
      <c r="J5673" s="126"/>
      <c r="K5673" s="126"/>
    </row>
    <row r="5674" spans="1:11" s="143" customFormat="1">
      <c r="A5674" s="127" t="str">
        <f t="shared" si="207"/>
        <v>이집트257000</v>
      </c>
      <c r="B5674" s="127">
        <f t="shared" si="208"/>
        <v>257000</v>
      </c>
      <c r="C5674" s="128">
        <f t="shared" si="206"/>
        <v>9012500</v>
      </c>
      <c r="D5674" s="129">
        <f t="shared" ref="D5674:D5737" si="209">SUM($G$2)*(B5674*0.001)</f>
        <v>269850</v>
      </c>
      <c r="E5674" s="130" t="s">
        <v>6398</v>
      </c>
      <c r="F5674" s="126"/>
      <c r="G5674" s="126"/>
      <c r="H5674" s="126"/>
      <c r="I5674" s="126"/>
      <c r="J5674" s="126"/>
      <c r="K5674" s="126"/>
    </row>
    <row r="5675" spans="1:11" s="143" customFormat="1">
      <c r="A5675" s="127" t="str">
        <f t="shared" si="207"/>
        <v>이집트258000</v>
      </c>
      <c r="B5675" s="127">
        <f t="shared" si="208"/>
        <v>258000</v>
      </c>
      <c r="C5675" s="128">
        <f t="shared" si="206"/>
        <v>9047500</v>
      </c>
      <c r="D5675" s="129">
        <f t="shared" si="209"/>
        <v>270900</v>
      </c>
      <c r="E5675" s="130" t="s">
        <v>6398</v>
      </c>
      <c r="F5675" s="126"/>
      <c r="G5675" s="126"/>
      <c r="H5675" s="126"/>
      <c r="I5675" s="126"/>
      <c r="J5675" s="126"/>
      <c r="K5675" s="126"/>
    </row>
    <row r="5676" spans="1:11" s="143" customFormat="1">
      <c r="A5676" s="127" t="str">
        <f t="shared" si="207"/>
        <v>이집트259000</v>
      </c>
      <c r="B5676" s="127">
        <f t="shared" si="208"/>
        <v>259000</v>
      </c>
      <c r="C5676" s="128">
        <f t="shared" ref="C5676:C5739" si="210">C5675+35000</f>
        <v>9082500</v>
      </c>
      <c r="D5676" s="129">
        <f t="shared" si="209"/>
        <v>271950</v>
      </c>
      <c r="E5676" s="130" t="s">
        <v>6398</v>
      </c>
      <c r="F5676" s="126"/>
      <c r="G5676" s="126"/>
      <c r="H5676" s="126"/>
      <c r="I5676" s="126"/>
      <c r="J5676" s="126"/>
      <c r="K5676" s="126"/>
    </row>
    <row r="5677" spans="1:11" s="143" customFormat="1">
      <c r="A5677" s="127" t="str">
        <f t="shared" si="207"/>
        <v>이집트260000</v>
      </c>
      <c r="B5677" s="127">
        <f t="shared" si="208"/>
        <v>260000</v>
      </c>
      <c r="C5677" s="128">
        <f t="shared" si="210"/>
        <v>9117500</v>
      </c>
      <c r="D5677" s="129">
        <f t="shared" si="209"/>
        <v>273000</v>
      </c>
      <c r="E5677" s="130" t="s">
        <v>6398</v>
      </c>
      <c r="F5677" s="126"/>
      <c r="G5677" s="126"/>
      <c r="H5677" s="126"/>
      <c r="I5677" s="126"/>
      <c r="J5677" s="126"/>
      <c r="K5677" s="126"/>
    </row>
    <row r="5678" spans="1:11" s="143" customFormat="1">
      <c r="A5678" s="127" t="str">
        <f t="shared" si="207"/>
        <v>이집트261000</v>
      </c>
      <c r="B5678" s="127">
        <f t="shared" si="208"/>
        <v>261000</v>
      </c>
      <c r="C5678" s="128">
        <f t="shared" si="210"/>
        <v>9152500</v>
      </c>
      <c r="D5678" s="129">
        <f t="shared" si="209"/>
        <v>274050</v>
      </c>
      <c r="E5678" s="130" t="s">
        <v>6398</v>
      </c>
      <c r="F5678" s="126"/>
      <c r="G5678" s="126"/>
      <c r="H5678" s="126"/>
      <c r="I5678" s="126"/>
      <c r="J5678" s="126"/>
      <c r="K5678" s="126"/>
    </row>
    <row r="5679" spans="1:11" s="143" customFormat="1">
      <c r="A5679" s="127" t="str">
        <f t="shared" si="207"/>
        <v>이집트262000</v>
      </c>
      <c r="B5679" s="127">
        <f t="shared" si="208"/>
        <v>262000</v>
      </c>
      <c r="C5679" s="128">
        <f t="shared" si="210"/>
        <v>9187500</v>
      </c>
      <c r="D5679" s="129">
        <f t="shared" si="209"/>
        <v>275100</v>
      </c>
      <c r="E5679" s="130" t="s">
        <v>6398</v>
      </c>
      <c r="F5679" s="126"/>
      <c r="G5679" s="126"/>
      <c r="H5679" s="126"/>
      <c r="I5679" s="126"/>
      <c r="J5679" s="126"/>
      <c r="K5679" s="126"/>
    </row>
    <row r="5680" spans="1:11" s="143" customFormat="1">
      <c r="A5680" s="127" t="str">
        <f t="shared" si="207"/>
        <v>이집트263000</v>
      </c>
      <c r="B5680" s="127">
        <f t="shared" si="208"/>
        <v>263000</v>
      </c>
      <c r="C5680" s="128">
        <f t="shared" si="210"/>
        <v>9222500</v>
      </c>
      <c r="D5680" s="129">
        <f t="shared" si="209"/>
        <v>276150</v>
      </c>
      <c r="E5680" s="130" t="s">
        <v>6398</v>
      </c>
      <c r="F5680" s="126"/>
      <c r="G5680" s="126"/>
      <c r="H5680" s="126"/>
      <c r="I5680" s="126"/>
      <c r="J5680" s="126"/>
      <c r="K5680" s="126"/>
    </row>
    <row r="5681" spans="1:11" s="143" customFormat="1">
      <c r="A5681" s="127" t="str">
        <f t="shared" si="207"/>
        <v>이집트264000</v>
      </c>
      <c r="B5681" s="127">
        <f t="shared" si="208"/>
        <v>264000</v>
      </c>
      <c r="C5681" s="128">
        <f t="shared" si="210"/>
        <v>9257500</v>
      </c>
      <c r="D5681" s="129">
        <f t="shared" si="209"/>
        <v>277200</v>
      </c>
      <c r="E5681" s="130" t="s">
        <v>6398</v>
      </c>
      <c r="F5681" s="126"/>
      <c r="G5681" s="126"/>
      <c r="H5681" s="126"/>
      <c r="I5681" s="126"/>
      <c r="J5681" s="126"/>
      <c r="K5681" s="126"/>
    </row>
    <row r="5682" spans="1:11" s="143" customFormat="1">
      <c r="A5682" s="127" t="str">
        <f t="shared" ref="A5682:A5745" si="211">"이집트"&amp;B5682</f>
        <v>이집트265000</v>
      </c>
      <c r="B5682" s="127">
        <f t="shared" ref="B5682:B5745" si="212">B5681+1000</f>
        <v>265000</v>
      </c>
      <c r="C5682" s="128">
        <f t="shared" si="210"/>
        <v>9292500</v>
      </c>
      <c r="D5682" s="129">
        <f t="shared" si="209"/>
        <v>278250</v>
      </c>
      <c r="E5682" s="130" t="s">
        <v>6398</v>
      </c>
      <c r="F5682" s="126"/>
      <c r="G5682" s="126"/>
      <c r="H5682" s="126"/>
      <c r="I5682" s="126"/>
      <c r="J5682" s="126"/>
      <c r="K5682" s="126"/>
    </row>
    <row r="5683" spans="1:11" s="143" customFormat="1">
      <c r="A5683" s="127" t="str">
        <f t="shared" si="211"/>
        <v>이집트266000</v>
      </c>
      <c r="B5683" s="127">
        <f t="shared" si="212"/>
        <v>266000</v>
      </c>
      <c r="C5683" s="128">
        <f t="shared" si="210"/>
        <v>9327500</v>
      </c>
      <c r="D5683" s="129">
        <f t="shared" si="209"/>
        <v>279300</v>
      </c>
      <c r="E5683" s="130" t="s">
        <v>6398</v>
      </c>
      <c r="F5683" s="126"/>
      <c r="G5683" s="126"/>
      <c r="H5683" s="126"/>
      <c r="I5683" s="126"/>
      <c r="J5683" s="126"/>
      <c r="K5683" s="126"/>
    </row>
    <row r="5684" spans="1:11" s="143" customFormat="1">
      <c r="A5684" s="127" t="str">
        <f t="shared" si="211"/>
        <v>이집트267000</v>
      </c>
      <c r="B5684" s="127">
        <f t="shared" si="212"/>
        <v>267000</v>
      </c>
      <c r="C5684" s="128">
        <f t="shared" si="210"/>
        <v>9362500</v>
      </c>
      <c r="D5684" s="129">
        <f t="shared" si="209"/>
        <v>280350</v>
      </c>
      <c r="E5684" s="130" t="s">
        <v>6398</v>
      </c>
      <c r="F5684" s="126"/>
      <c r="G5684" s="126"/>
      <c r="H5684" s="126"/>
      <c r="I5684" s="126"/>
      <c r="J5684" s="126"/>
      <c r="K5684" s="126"/>
    </row>
    <row r="5685" spans="1:11" s="143" customFormat="1">
      <c r="A5685" s="127" t="str">
        <f t="shared" si="211"/>
        <v>이집트268000</v>
      </c>
      <c r="B5685" s="127">
        <f t="shared" si="212"/>
        <v>268000</v>
      </c>
      <c r="C5685" s="128">
        <f t="shared" si="210"/>
        <v>9397500</v>
      </c>
      <c r="D5685" s="129">
        <f t="shared" si="209"/>
        <v>281400</v>
      </c>
      <c r="E5685" s="130" t="s">
        <v>6398</v>
      </c>
      <c r="F5685" s="126"/>
      <c r="G5685" s="126"/>
      <c r="H5685" s="126"/>
      <c r="I5685" s="126"/>
      <c r="J5685" s="126"/>
      <c r="K5685" s="126"/>
    </row>
    <row r="5686" spans="1:11" s="143" customFormat="1">
      <c r="A5686" s="127" t="str">
        <f t="shared" si="211"/>
        <v>이집트269000</v>
      </c>
      <c r="B5686" s="127">
        <f t="shared" si="212"/>
        <v>269000</v>
      </c>
      <c r="C5686" s="128">
        <f t="shared" si="210"/>
        <v>9432500</v>
      </c>
      <c r="D5686" s="129">
        <f t="shared" si="209"/>
        <v>282450</v>
      </c>
      <c r="E5686" s="130" t="s">
        <v>6398</v>
      </c>
      <c r="F5686" s="126"/>
      <c r="G5686" s="126"/>
      <c r="H5686" s="126"/>
      <c r="I5686" s="126"/>
      <c r="J5686" s="126"/>
      <c r="K5686" s="126"/>
    </row>
    <row r="5687" spans="1:11" s="143" customFormat="1">
      <c r="A5687" s="127" t="str">
        <f t="shared" si="211"/>
        <v>이집트270000</v>
      </c>
      <c r="B5687" s="127">
        <f t="shared" si="212"/>
        <v>270000</v>
      </c>
      <c r="C5687" s="128">
        <f t="shared" si="210"/>
        <v>9467500</v>
      </c>
      <c r="D5687" s="129">
        <f t="shared" si="209"/>
        <v>283500</v>
      </c>
      <c r="E5687" s="130" t="s">
        <v>6398</v>
      </c>
      <c r="F5687" s="126"/>
      <c r="G5687" s="126"/>
      <c r="H5687" s="126"/>
      <c r="I5687" s="126"/>
      <c r="J5687" s="126"/>
      <c r="K5687" s="126"/>
    </row>
    <row r="5688" spans="1:11" s="143" customFormat="1">
      <c r="A5688" s="127" t="str">
        <f t="shared" si="211"/>
        <v>이집트271000</v>
      </c>
      <c r="B5688" s="127">
        <f t="shared" si="212"/>
        <v>271000</v>
      </c>
      <c r="C5688" s="128">
        <f t="shared" si="210"/>
        <v>9502500</v>
      </c>
      <c r="D5688" s="129">
        <f t="shared" si="209"/>
        <v>284550</v>
      </c>
      <c r="E5688" s="130" t="s">
        <v>6398</v>
      </c>
      <c r="F5688" s="126"/>
      <c r="G5688" s="126"/>
      <c r="H5688" s="126"/>
      <c r="I5688" s="126"/>
      <c r="J5688" s="126"/>
      <c r="K5688" s="126"/>
    </row>
    <row r="5689" spans="1:11" s="143" customFormat="1">
      <c r="A5689" s="127" t="str">
        <f t="shared" si="211"/>
        <v>이집트272000</v>
      </c>
      <c r="B5689" s="127">
        <f t="shared" si="212"/>
        <v>272000</v>
      </c>
      <c r="C5689" s="128">
        <f t="shared" si="210"/>
        <v>9537500</v>
      </c>
      <c r="D5689" s="129">
        <f t="shared" si="209"/>
        <v>285600</v>
      </c>
      <c r="E5689" s="130" t="s">
        <v>6398</v>
      </c>
      <c r="F5689" s="126"/>
      <c r="G5689" s="126"/>
      <c r="H5689" s="126"/>
      <c r="I5689" s="126"/>
      <c r="J5689" s="126"/>
      <c r="K5689" s="126"/>
    </row>
    <row r="5690" spans="1:11" s="143" customFormat="1">
      <c r="A5690" s="127" t="str">
        <f t="shared" si="211"/>
        <v>이집트273000</v>
      </c>
      <c r="B5690" s="127">
        <f t="shared" si="212"/>
        <v>273000</v>
      </c>
      <c r="C5690" s="128">
        <f t="shared" si="210"/>
        <v>9572500</v>
      </c>
      <c r="D5690" s="129">
        <f t="shared" si="209"/>
        <v>286650</v>
      </c>
      <c r="E5690" s="130" t="s">
        <v>6398</v>
      </c>
      <c r="F5690" s="126"/>
      <c r="G5690" s="126"/>
      <c r="H5690" s="126"/>
      <c r="I5690" s="126"/>
      <c r="J5690" s="126"/>
      <c r="K5690" s="126"/>
    </row>
    <row r="5691" spans="1:11" s="143" customFormat="1">
      <c r="A5691" s="127" t="str">
        <f t="shared" si="211"/>
        <v>이집트274000</v>
      </c>
      <c r="B5691" s="127">
        <f t="shared" si="212"/>
        <v>274000</v>
      </c>
      <c r="C5691" s="128">
        <f t="shared" si="210"/>
        <v>9607500</v>
      </c>
      <c r="D5691" s="129">
        <f t="shared" si="209"/>
        <v>287700</v>
      </c>
      <c r="E5691" s="130" t="s">
        <v>6398</v>
      </c>
      <c r="F5691" s="126"/>
      <c r="G5691" s="126"/>
      <c r="H5691" s="126"/>
      <c r="I5691" s="126"/>
      <c r="J5691" s="126"/>
      <c r="K5691" s="126"/>
    </row>
    <row r="5692" spans="1:11" s="143" customFormat="1">
      <c r="A5692" s="127" t="str">
        <f t="shared" si="211"/>
        <v>이집트275000</v>
      </c>
      <c r="B5692" s="127">
        <f t="shared" si="212"/>
        <v>275000</v>
      </c>
      <c r="C5692" s="128">
        <f t="shared" si="210"/>
        <v>9642500</v>
      </c>
      <c r="D5692" s="129">
        <f t="shared" si="209"/>
        <v>288750</v>
      </c>
      <c r="E5692" s="130" t="s">
        <v>6398</v>
      </c>
      <c r="F5692" s="126"/>
      <c r="G5692" s="126"/>
      <c r="H5692" s="126"/>
      <c r="I5692" s="126"/>
      <c r="J5692" s="126"/>
      <c r="K5692" s="126"/>
    </row>
    <row r="5693" spans="1:11" s="143" customFormat="1">
      <c r="A5693" s="127" t="str">
        <f t="shared" si="211"/>
        <v>이집트276000</v>
      </c>
      <c r="B5693" s="127">
        <f t="shared" si="212"/>
        <v>276000</v>
      </c>
      <c r="C5693" s="128">
        <f t="shared" si="210"/>
        <v>9677500</v>
      </c>
      <c r="D5693" s="129">
        <f t="shared" si="209"/>
        <v>289800</v>
      </c>
      <c r="E5693" s="130" t="s">
        <v>6398</v>
      </c>
      <c r="F5693" s="126"/>
      <c r="G5693" s="126"/>
      <c r="H5693" s="126"/>
      <c r="I5693" s="126"/>
      <c r="J5693" s="126"/>
      <c r="K5693" s="126"/>
    </row>
    <row r="5694" spans="1:11" s="143" customFormat="1">
      <c r="A5694" s="127" t="str">
        <f t="shared" si="211"/>
        <v>이집트277000</v>
      </c>
      <c r="B5694" s="127">
        <f t="shared" si="212"/>
        <v>277000</v>
      </c>
      <c r="C5694" s="128">
        <f t="shared" si="210"/>
        <v>9712500</v>
      </c>
      <c r="D5694" s="129">
        <f t="shared" si="209"/>
        <v>290850</v>
      </c>
      <c r="E5694" s="130" t="s">
        <v>6398</v>
      </c>
      <c r="F5694" s="126"/>
      <c r="G5694" s="126"/>
      <c r="H5694" s="126"/>
      <c r="I5694" s="126"/>
      <c r="J5694" s="126"/>
      <c r="K5694" s="126"/>
    </row>
    <row r="5695" spans="1:11" s="143" customFormat="1">
      <c r="A5695" s="127" t="str">
        <f t="shared" si="211"/>
        <v>이집트278000</v>
      </c>
      <c r="B5695" s="127">
        <f t="shared" si="212"/>
        <v>278000</v>
      </c>
      <c r="C5695" s="128">
        <f t="shared" si="210"/>
        <v>9747500</v>
      </c>
      <c r="D5695" s="129">
        <f t="shared" si="209"/>
        <v>291900</v>
      </c>
      <c r="E5695" s="130" t="s">
        <v>6398</v>
      </c>
      <c r="F5695" s="126"/>
      <c r="G5695" s="126"/>
      <c r="H5695" s="126"/>
      <c r="I5695" s="126"/>
      <c r="J5695" s="126"/>
      <c r="K5695" s="126"/>
    </row>
    <row r="5696" spans="1:11" s="143" customFormat="1">
      <c r="A5696" s="127" t="str">
        <f t="shared" si="211"/>
        <v>이집트279000</v>
      </c>
      <c r="B5696" s="127">
        <f t="shared" si="212"/>
        <v>279000</v>
      </c>
      <c r="C5696" s="128">
        <f t="shared" si="210"/>
        <v>9782500</v>
      </c>
      <c r="D5696" s="129">
        <f t="shared" si="209"/>
        <v>292950</v>
      </c>
      <c r="E5696" s="130" t="s">
        <v>6398</v>
      </c>
      <c r="F5696" s="126"/>
      <c r="G5696" s="126"/>
      <c r="H5696" s="126"/>
      <c r="I5696" s="126"/>
      <c r="J5696" s="126"/>
      <c r="K5696" s="126"/>
    </row>
    <row r="5697" spans="1:11" s="143" customFormat="1">
      <c r="A5697" s="127" t="str">
        <f t="shared" si="211"/>
        <v>이집트280000</v>
      </c>
      <c r="B5697" s="127">
        <f t="shared" si="212"/>
        <v>280000</v>
      </c>
      <c r="C5697" s="128">
        <f t="shared" si="210"/>
        <v>9817500</v>
      </c>
      <c r="D5697" s="129">
        <f t="shared" si="209"/>
        <v>294000</v>
      </c>
      <c r="E5697" s="130" t="s">
        <v>6398</v>
      </c>
      <c r="F5697" s="126"/>
      <c r="G5697" s="126"/>
      <c r="H5697" s="126"/>
      <c r="I5697" s="126"/>
      <c r="J5697" s="126"/>
      <c r="K5697" s="126"/>
    </row>
    <row r="5698" spans="1:11" s="143" customFormat="1">
      <c r="A5698" s="127" t="str">
        <f t="shared" si="211"/>
        <v>이집트281000</v>
      </c>
      <c r="B5698" s="127">
        <f t="shared" si="212"/>
        <v>281000</v>
      </c>
      <c r="C5698" s="128">
        <f t="shared" si="210"/>
        <v>9852500</v>
      </c>
      <c r="D5698" s="129">
        <f t="shared" si="209"/>
        <v>295050</v>
      </c>
      <c r="E5698" s="130" t="s">
        <v>6398</v>
      </c>
      <c r="F5698" s="126"/>
      <c r="G5698" s="126"/>
      <c r="H5698" s="126"/>
      <c r="I5698" s="126"/>
      <c r="J5698" s="126"/>
      <c r="K5698" s="126"/>
    </row>
    <row r="5699" spans="1:11" s="143" customFormat="1">
      <c r="A5699" s="127" t="str">
        <f t="shared" si="211"/>
        <v>이집트282000</v>
      </c>
      <c r="B5699" s="127">
        <f t="shared" si="212"/>
        <v>282000</v>
      </c>
      <c r="C5699" s="128">
        <f t="shared" si="210"/>
        <v>9887500</v>
      </c>
      <c r="D5699" s="129">
        <f t="shared" si="209"/>
        <v>296100</v>
      </c>
      <c r="E5699" s="130" t="s">
        <v>6398</v>
      </c>
      <c r="F5699" s="126"/>
      <c r="G5699" s="126"/>
      <c r="H5699" s="126"/>
      <c r="I5699" s="126"/>
      <c r="J5699" s="126"/>
      <c r="K5699" s="126"/>
    </row>
    <row r="5700" spans="1:11" s="143" customFormat="1">
      <c r="A5700" s="127" t="str">
        <f t="shared" si="211"/>
        <v>이집트283000</v>
      </c>
      <c r="B5700" s="127">
        <f t="shared" si="212"/>
        <v>283000</v>
      </c>
      <c r="C5700" s="128">
        <f t="shared" si="210"/>
        <v>9922500</v>
      </c>
      <c r="D5700" s="129">
        <f t="shared" si="209"/>
        <v>297150</v>
      </c>
      <c r="E5700" s="130" t="s">
        <v>6398</v>
      </c>
      <c r="F5700" s="126"/>
      <c r="G5700" s="126"/>
      <c r="H5700" s="126"/>
      <c r="I5700" s="126"/>
      <c r="J5700" s="126"/>
      <c r="K5700" s="126"/>
    </row>
    <row r="5701" spans="1:11" s="143" customFormat="1">
      <c r="A5701" s="127" t="str">
        <f t="shared" si="211"/>
        <v>이집트284000</v>
      </c>
      <c r="B5701" s="127">
        <f t="shared" si="212"/>
        <v>284000</v>
      </c>
      <c r="C5701" s="128">
        <f t="shared" si="210"/>
        <v>9957500</v>
      </c>
      <c r="D5701" s="129">
        <f t="shared" si="209"/>
        <v>298200</v>
      </c>
      <c r="E5701" s="130" t="s">
        <v>6398</v>
      </c>
      <c r="F5701" s="126"/>
      <c r="G5701" s="126"/>
      <c r="H5701" s="126"/>
      <c r="I5701" s="126"/>
      <c r="J5701" s="126"/>
      <c r="K5701" s="126"/>
    </row>
    <row r="5702" spans="1:11" s="143" customFormat="1">
      <c r="A5702" s="127" t="str">
        <f t="shared" si="211"/>
        <v>이집트285000</v>
      </c>
      <c r="B5702" s="127">
        <f t="shared" si="212"/>
        <v>285000</v>
      </c>
      <c r="C5702" s="128">
        <f t="shared" si="210"/>
        <v>9992500</v>
      </c>
      <c r="D5702" s="129">
        <f t="shared" si="209"/>
        <v>299250</v>
      </c>
      <c r="E5702" s="130" t="s">
        <v>6398</v>
      </c>
      <c r="F5702" s="126"/>
      <c r="G5702" s="126"/>
      <c r="H5702" s="126"/>
      <c r="I5702" s="126"/>
      <c r="J5702" s="126"/>
      <c r="K5702" s="126"/>
    </row>
    <row r="5703" spans="1:11" s="143" customFormat="1">
      <c r="A5703" s="127" t="str">
        <f t="shared" si="211"/>
        <v>이집트286000</v>
      </c>
      <c r="B5703" s="127">
        <f t="shared" si="212"/>
        <v>286000</v>
      </c>
      <c r="C5703" s="128">
        <f t="shared" si="210"/>
        <v>10027500</v>
      </c>
      <c r="D5703" s="129">
        <f t="shared" si="209"/>
        <v>300300</v>
      </c>
      <c r="E5703" s="130" t="s">
        <v>6398</v>
      </c>
      <c r="F5703" s="126"/>
      <c r="G5703" s="126"/>
      <c r="H5703" s="126"/>
      <c r="I5703" s="126"/>
      <c r="J5703" s="126"/>
      <c r="K5703" s="126"/>
    </row>
    <row r="5704" spans="1:11" s="143" customFormat="1">
      <c r="A5704" s="127" t="str">
        <f t="shared" si="211"/>
        <v>이집트287000</v>
      </c>
      <c r="B5704" s="127">
        <f t="shared" si="212"/>
        <v>287000</v>
      </c>
      <c r="C5704" s="128">
        <f t="shared" si="210"/>
        <v>10062500</v>
      </c>
      <c r="D5704" s="129">
        <f t="shared" si="209"/>
        <v>301350</v>
      </c>
      <c r="E5704" s="130" t="s">
        <v>6398</v>
      </c>
      <c r="F5704" s="126"/>
      <c r="G5704" s="126"/>
      <c r="H5704" s="126"/>
      <c r="I5704" s="126"/>
      <c r="J5704" s="126"/>
      <c r="K5704" s="126"/>
    </row>
    <row r="5705" spans="1:11" s="143" customFormat="1">
      <c r="A5705" s="127" t="str">
        <f t="shared" si="211"/>
        <v>이집트288000</v>
      </c>
      <c r="B5705" s="127">
        <f t="shared" si="212"/>
        <v>288000</v>
      </c>
      <c r="C5705" s="128">
        <f t="shared" si="210"/>
        <v>10097500</v>
      </c>
      <c r="D5705" s="129">
        <f t="shared" si="209"/>
        <v>302400</v>
      </c>
      <c r="E5705" s="130" t="s">
        <v>6398</v>
      </c>
      <c r="F5705" s="126"/>
      <c r="G5705" s="126"/>
      <c r="H5705" s="126"/>
      <c r="I5705" s="126"/>
      <c r="J5705" s="126"/>
      <c r="K5705" s="126"/>
    </row>
    <row r="5706" spans="1:11" s="143" customFormat="1">
      <c r="A5706" s="127" t="str">
        <f t="shared" si="211"/>
        <v>이집트289000</v>
      </c>
      <c r="B5706" s="127">
        <f t="shared" si="212"/>
        <v>289000</v>
      </c>
      <c r="C5706" s="128">
        <f t="shared" si="210"/>
        <v>10132500</v>
      </c>
      <c r="D5706" s="129">
        <f t="shared" si="209"/>
        <v>303450</v>
      </c>
      <c r="E5706" s="130" t="s">
        <v>6398</v>
      </c>
      <c r="F5706" s="126"/>
      <c r="G5706" s="126"/>
      <c r="H5706" s="126"/>
      <c r="I5706" s="126"/>
      <c r="J5706" s="126"/>
      <c r="K5706" s="126"/>
    </row>
    <row r="5707" spans="1:11" s="143" customFormat="1">
      <c r="A5707" s="127" t="str">
        <f t="shared" si="211"/>
        <v>이집트290000</v>
      </c>
      <c r="B5707" s="127">
        <f t="shared" si="212"/>
        <v>290000</v>
      </c>
      <c r="C5707" s="128">
        <f t="shared" si="210"/>
        <v>10167500</v>
      </c>
      <c r="D5707" s="129">
        <f t="shared" si="209"/>
        <v>304500</v>
      </c>
      <c r="E5707" s="130" t="s">
        <v>6398</v>
      </c>
      <c r="F5707" s="126"/>
      <c r="G5707" s="126"/>
      <c r="H5707" s="126"/>
      <c r="I5707" s="126"/>
      <c r="J5707" s="126"/>
      <c r="K5707" s="126"/>
    </row>
    <row r="5708" spans="1:11" s="143" customFormat="1">
      <c r="A5708" s="127" t="str">
        <f t="shared" si="211"/>
        <v>이집트291000</v>
      </c>
      <c r="B5708" s="127">
        <f t="shared" si="212"/>
        <v>291000</v>
      </c>
      <c r="C5708" s="128">
        <f t="shared" si="210"/>
        <v>10202500</v>
      </c>
      <c r="D5708" s="129">
        <f t="shared" si="209"/>
        <v>305550</v>
      </c>
      <c r="E5708" s="130" t="s">
        <v>6398</v>
      </c>
      <c r="F5708" s="126"/>
      <c r="G5708" s="126"/>
      <c r="H5708" s="126"/>
      <c r="I5708" s="126"/>
      <c r="J5708" s="126"/>
      <c r="K5708" s="126"/>
    </row>
    <row r="5709" spans="1:11" s="143" customFormat="1">
      <c r="A5709" s="127" t="str">
        <f t="shared" si="211"/>
        <v>이집트292000</v>
      </c>
      <c r="B5709" s="127">
        <f t="shared" si="212"/>
        <v>292000</v>
      </c>
      <c r="C5709" s="128">
        <f t="shared" si="210"/>
        <v>10237500</v>
      </c>
      <c r="D5709" s="129">
        <f t="shared" si="209"/>
        <v>306600</v>
      </c>
      <c r="E5709" s="130" t="s">
        <v>6398</v>
      </c>
      <c r="F5709" s="126"/>
      <c r="G5709" s="126"/>
      <c r="H5709" s="126"/>
      <c r="I5709" s="126"/>
      <c r="J5709" s="126"/>
      <c r="K5709" s="126"/>
    </row>
    <row r="5710" spans="1:11" s="143" customFormat="1">
      <c r="A5710" s="127" t="str">
        <f t="shared" si="211"/>
        <v>이집트293000</v>
      </c>
      <c r="B5710" s="127">
        <f t="shared" si="212"/>
        <v>293000</v>
      </c>
      <c r="C5710" s="128">
        <f t="shared" si="210"/>
        <v>10272500</v>
      </c>
      <c r="D5710" s="129">
        <f t="shared" si="209"/>
        <v>307650</v>
      </c>
      <c r="E5710" s="130" t="s">
        <v>6398</v>
      </c>
      <c r="F5710" s="126"/>
      <c r="G5710" s="126"/>
      <c r="H5710" s="126"/>
      <c r="I5710" s="126"/>
      <c r="J5710" s="126"/>
      <c r="K5710" s="126"/>
    </row>
    <row r="5711" spans="1:11" s="143" customFormat="1">
      <c r="A5711" s="127" t="str">
        <f t="shared" si="211"/>
        <v>이집트294000</v>
      </c>
      <c r="B5711" s="127">
        <f t="shared" si="212"/>
        <v>294000</v>
      </c>
      <c r="C5711" s="128">
        <f t="shared" si="210"/>
        <v>10307500</v>
      </c>
      <c r="D5711" s="129">
        <f t="shared" si="209"/>
        <v>308700</v>
      </c>
      <c r="E5711" s="130" t="s">
        <v>6398</v>
      </c>
      <c r="F5711" s="126"/>
      <c r="G5711" s="126"/>
      <c r="H5711" s="126"/>
      <c r="I5711" s="126"/>
      <c r="J5711" s="126"/>
      <c r="K5711" s="126"/>
    </row>
    <row r="5712" spans="1:11" s="143" customFormat="1">
      <c r="A5712" s="127" t="str">
        <f t="shared" si="211"/>
        <v>이집트295000</v>
      </c>
      <c r="B5712" s="127">
        <f t="shared" si="212"/>
        <v>295000</v>
      </c>
      <c r="C5712" s="128">
        <f t="shared" si="210"/>
        <v>10342500</v>
      </c>
      <c r="D5712" s="129">
        <f t="shared" si="209"/>
        <v>309750</v>
      </c>
      <c r="E5712" s="130" t="s">
        <v>6398</v>
      </c>
      <c r="F5712" s="126"/>
      <c r="G5712" s="126"/>
      <c r="H5712" s="126"/>
      <c r="I5712" s="126"/>
      <c r="J5712" s="126"/>
      <c r="K5712" s="126"/>
    </row>
    <row r="5713" spans="1:11" s="143" customFormat="1">
      <c r="A5713" s="127" t="str">
        <f t="shared" si="211"/>
        <v>이집트296000</v>
      </c>
      <c r="B5713" s="127">
        <f t="shared" si="212"/>
        <v>296000</v>
      </c>
      <c r="C5713" s="128">
        <f t="shared" si="210"/>
        <v>10377500</v>
      </c>
      <c r="D5713" s="129">
        <f t="shared" si="209"/>
        <v>310800</v>
      </c>
      <c r="E5713" s="130" t="s">
        <v>6398</v>
      </c>
      <c r="F5713" s="126"/>
      <c r="G5713" s="126"/>
      <c r="H5713" s="126"/>
      <c r="I5713" s="126"/>
      <c r="J5713" s="126"/>
      <c r="K5713" s="126"/>
    </row>
    <row r="5714" spans="1:11" s="143" customFormat="1">
      <c r="A5714" s="127" t="str">
        <f t="shared" si="211"/>
        <v>이집트297000</v>
      </c>
      <c r="B5714" s="127">
        <f t="shared" si="212"/>
        <v>297000</v>
      </c>
      <c r="C5714" s="128">
        <f t="shared" si="210"/>
        <v>10412500</v>
      </c>
      <c r="D5714" s="129">
        <f t="shared" si="209"/>
        <v>311850</v>
      </c>
      <c r="E5714" s="130" t="s">
        <v>6398</v>
      </c>
      <c r="F5714" s="126"/>
      <c r="G5714" s="126"/>
      <c r="H5714" s="126"/>
      <c r="I5714" s="126"/>
      <c r="J5714" s="126"/>
      <c r="K5714" s="126"/>
    </row>
    <row r="5715" spans="1:11" s="143" customFormat="1">
      <c r="A5715" s="127" t="str">
        <f t="shared" si="211"/>
        <v>이집트298000</v>
      </c>
      <c r="B5715" s="127">
        <f t="shared" si="212"/>
        <v>298000</v>
      </c>
      <c r="C5715" s="128">
        <f t="shared" si="210"/>
        <v>10447500</v>
      </c>
      <c r="D5715" s="129">
        <f t="shared" si="209"/>
        <v>312900</v>
      </c>
      <c r="E5715" s="130" t="s">
        <v>6398</v>
      </c>
      <c r="F5715" s="126"/>
      <c r="G5715" s="126"/>
      <c r="H5715" s="126"/>
      <c r="I5715" s="126"/>
      <c r="J5715" s="126"/>
      <c r="K5715" s="126"/>
    </row>
    <row r="5716" spans="1:11" s="143" customFormat="1">
      <c r="A5716" s="127" t="str">
        <f t="shared" si="211"/>
        <v>이집트299000</v>
      </c>
      <c r="B5716" s="127">
        <f t="shared" si="212"/>
        <v>299000</v>
      </c>
      <c r="C5716" s="128">
        <f t="shared" si="210"/>
        <v>10482500</v>
      </c>
      <c r="D5716" s="129">
        <f t="shared" si="209"/>
        <v>313950</v>
      </c>
      <c r="E5716" s="130" t="s">
        <v>6398</v>
      </c>
      <c r="F5716" s="126"/>
      <c r="G5716" s="126"/>
      <c r="H5716" s="126"/>
      <c r="I5716" s="126"/>
      <c r="J5716" s="126"/>
      <c r="K5716" s="126"/>
    </row>
    <row r="5717" spans="1:11" s="143" customFormat="1">
      <c r="A5717" s="127" t="str">
        <f t="shared" si="211"/>
        <v>이집트300000</v>
      </c>
      <c r="B5717" s="127">
        <f t="shared" si="212"/>
        <v>300000</v>
      </c>
      <c r="C5717" s="128">
        <f t="shared" si="210"/>
        <v>10517500</v>
      </c>
      <c r="D5717" s="129">
        <f t="shared" si="209"/>
        <v>315000</v>
      </c>
      <c r="E5717" s="130" t="s">
        <v>6398</v>
      </c>
      <c r="F5717" s="126"/>
      <c r="G5717" s="126"/>
      <c r="H5717" s="126"/>
      <c r="I5717" s="126"/>
      <c r="J5717" s="126"/>
      <c r="K5717" s="126"/>
    </row>
    <row r="5718" spans="1:11" s="143" customFormat="1">
      <c r="A5718" s="127" t="str">
        <f t="shared" si="211"/>
        <v>이집트301000</v>
      </c>
      <c r="B5718" s="127">
        <f t="shared" si="212"/>
        <v>301000</v>
      </c>
      <c r="C5718" s="128">
        <f t="shared" si="210"/>
        <v>10552500</v>
      </c>
      <c r="D5718" s="129">
        <f t="shared" si="209"/>
        <v>316050</v>
      </c>
      <c r="E5718" s="130" t="s">
        <v>6398</v>
      </c>
      <c r="F5718" s="126"/>
      <c r="G5718" s="126"/>
      <c r="H5718" s="126"/>
      <c r="I5718" s="126"/>
      <c r="J5718" s="126"/>
      <c r="K5718" s="126"/>
    </row>
    <row r="5719" spans="1:11" s="143" customFormat="1">
      <c r="A5719" s="127" t="str">
        <f t="shared" si="211"/>
        <v>이집트302000</v>
      </c>
      <c r="B5719" s="127">
        <f t="shared" si="212"/>
        <v>302000</v>
      </c>
      <c r="C5719" s="128">
        <f t="shared" si="210"/>
        <v>10587500</v>
      </c>
      <c r="D5719" s="129">
        <f t="shared" si="209"/>
        <v>317100</v>
      </c>
      <c r="E5719" s="130" t="s">
        <v>6398</v>
      </c>
      <c r="F5719" s="126"/>
      <c r="G5719" s="126"/>
      <c r="H5719" s="126"/>
      <c r="I5719" s="126"/>
      <c r="J5719" s="126"/>
      <c r="K5719" s="126"/>
    </row>
    <row r="5720" spans="1:11" s="143" customFormat="1">
      <c r="A5720" s="127" t="str">
        <f t="shared" si="211"/>
        <v>이집트303000</v>
      </c>
      <c r="B5720" s="127">
        <f t="shared" si="212"/>
        <v>303000</v>
      </c>
      <c r="C5720" s="128">
        <f t="shared" si="210"/>
        <v>10622500</v>
      </c>
      <c r="D5720" s="129">
        <f t="shared" si="209"/>
        <v>318150</v>
      </c>
      <c r="E5720" s="130" t="s">
        <v>6398</v>
      </c>
      <c r="F5720" s="126"/>
      <c r="G5720" s="126"/>
      <c r="H5720" s="126"/>
      <c r="I5720" s="126"/>
      <c r="J5720" s="126"/>
      <c r="K5720" s="126"/>
    </row>
    <row r="5721" spans="1:11" s="143" customFormat="1">
      <c r="A5721" s="127" t="str">
        <f t="shared" si="211"/>
        <v>이집트304000</v>
      </c>
      <c r="B5721" s="127">
        <f t="shared" si="212"/>
        <v>304000</v>
      </c>
      <c r="C5721" s="128">
        <f t="shared" si="210"/>
        <v>10657500</v>
      </c>
      <c r="D5721" s="129">
        <f t="shared" si="209"/>
        <v>319200</v>
      </c>
      <c r="E5721" s="130" t="s">
        <v>6398</v>
      </c>
      <c r="F5721" s="126"/>
      <c r="G5721" s="126"/>
      <c r="H5721" s="126"/>
      <c r="I5721" s="126"/>
      <c r="J5721" s="126"/>
      <c r="K5721" s="126"/>
    </row>
    <row r="5722" spans="1:11" s="143" customFormat="1">
      <c r="A5722" s="127" t="str">
        <f t="shared" si="211"/>
        <v>이집트305000</v>
      </c>
      <c r="B5722" s="127">
        <f t="shared" si="212"/>
        <v>305000</v>
      </c>
      <c r="C5722" s="128">
        <f t="shared" si="210"/>
        <v>10692500</v>
      </c>
      <c r="D5722" s="129">
        <f t="shared" si="209"/>
        <v>320250</v>
      </c>
      <c r="E5722" s="130" t="s">
        <v>6398</v>
      </c>
      <c r="F5722" s="126"/>
      <c r="G5722" s="126"/>
      <c r="H5722" s="126"/>
      <c r="I5722" s="126"/>
      <c r="J5722" s="126"/>
      <c r="K5722" s="126"/>
    </row>
    <row r="5723" spans="1:11" s="143" customFormat="1">
      <c r="A5723" s="127" t="str">
        <f t="shared" si="211"/>
        <v>이집트306000</v>
      </c>
      <c r="B5723" s="127">
        <f t="shared" si="212"/>
        <v>306000</v>
      </c>
      <c r="C5723" s="128">
        <f t="shared" si="210"/>
        <v>10727500</v>
      </c>
      <c r="D5723" s="129">
        <f t="shared" si="209"/>
        <v>321300</v>
      </c>
      <c r="E5723" s="130" t="s">
        <v>6398</v>
      </c>
      <c r="F5723" s="126"/>
      <c r="G5723" s="126"/>
      <c r="H5723" s="126"/>
      <c r="I5723" s="126"/>
      <c r="J5723" s="126"/>
      <c r="K5723" s="126"/>
    </row>
    <row r="5724" spans="1:11" s="143" customFormat="1">
      <c r="A5724" s="127" t="str">
        <f t="shared" si="211"/>
        <v>이집트307000</v>
      </c>
      <c r="B5724" s="127">
        <f t="shared" si="212"/>
        <v>307000</v>
      </c>
      <c r="C5724" s="128">
        <f t="shared" si="210"/>
        <v>10762500</v>
      </c>
      <c r="D5724" s="129">
        <f t="shared" si="209"/>
        <v>322350</v>
      </c>
      <c r="E5724" s="130" t="s">
        <v>6398</v>
      </c>
      <c r="F5724" s="126"/>
      <c r="G5724" s="126"/>
      <c r="H5724" s="126"/>
      <c r="I5724" s="126"/>
      <c r="J5724" s="126"/>
      <c r="K5724" s="126"/>
    </row>
    <row r="5725" spans="1:11" s="143" customFormat="1">
      <c r="A5725" s="127" t="str">
        <f t="shared" si="211"/>
        <v>이집트308000</v>
      </c>
      <c r="B5725" s="127">
        <f t="shared" si="212"/>
        <v>308000</v>
      </c>
      <c r="C5725" s="128">
        <f t="shared" si="210"/>
        <v>10797500</v>
      </c>
      <c r="D5725" s="129">
        <f t="shared" si="209"/>
        <v>323400</v>
      </c>
      <c r="E5725" s="130" t="s">
        <v>6398</v>
      </c>
      <c r="F5725" s="126"/>
      <c r="G5725" s="126"/>
      <c r="H5725" s="126"/>
      <c r="I5725" s="126"/>
      <c r="J5725" s="126"/>
      <c r="K5725" s="126"/>
    </row>
    <row r="5726" spans="1:11" s="143" customFormat="1">
      <c r="A5726" s="127" t="str">
        <f t="shared" si="211"/>
        <v>이집트309000</v>
      </c>
      <c r="B5726" s="127">
        <f t="shared" si="212"/>
        <v>309000</v>
      </c>
      <c r="C5726" s="128">
        <f t="shared" si="210"/>
        <v>10832500</v>
      </c>
      <c r="D5726" s="129">
        <f t="shared" si="209"/>
        <v>324450</v>
      </c>
      <c r="E5726" s="130" t="s">
        <v>6398</v>
      </c>
      <c r="F5726" s="126"/>
      <c r="G5726" s="126"/>
      <c r="H5726" s="126"/>
      <c r="I5726" s="126"/>
      <c r="J5726" s="126"/>
      <c r="K5726" s="126"/>
    </row>
    <row r="5727" spans="1:11" s="143" customFormat="1">
      <c r="A5727" s="127" t="str">
        <f t="shared" si="211"/>
        <v>이집트310000</v>
      </c>
      <c r="B5727" s="127">
        <f t="shared" si="212"/>
        <v>310000</v>
      </c>
      <c r="C5727" s="128">
        <f t="shared" si="210"/>
        <v>10867500</v>
      </c>
      <c r="D5727" s="129">
        <f t="shared" si="209"/>
        <v>325500</v>
      </c>
      <c r="E5727" s="130" t="s">
        <v>6398</v>
      </c>
      <c r="F5727" s="126"/>
      <c r="G5727" s="126"/>
      <c r="H5727" s="126"/>
      <c r="I5727" s="126"/>
      <c r="J5727" s="126"/>
      <c r="K5727" s="126"/>
    </row>
    <row r="5728" spans="1:11" s="143" customFormat="1">
      <c r="A5728" s="127" t="str">
        <f t="shared" si="211"/>
        <v>이집트311000</v>
      </c>
      <c r="B5728" s="127">
        <f t="shared" si="212"/>
        <v>311000</v>
      </c>
      <c r="C5728" s="128">
        <f t="shared" si="210"/>
        <v>10902500</v>
      </c>
      <c r="D5728" s="129">
        <f t="shared" si="209"/>
        <v>326550</v>
      </c>
      <c r="E5728" s="130" t="s">
        <v>6398</v>
      </c>
      <c r="F5728" s="126"/>
      <c r="G5728" s="126"/>
      <c r="H5728" s="126"/>
      <c r="I5728" s="126"/>
      <c r="J5728" s="126"/>
      <c r="K5728" s="126"/>
    </row>
    <row r="5729" spans="1:11" s="143" customFormat="1">
      <c r="A5729" s="127" t="str">
        <f t="shared" si="211"/>
        <v>이집트312000</v>
      </c>
      <c r="B5729" s="127">
        <f t="shared" si="212"/>
        <v>312000</v>
      </c>
      <c r="C5729" s="128">
        <f t="shared" si="210"/>
        <v>10937500</v>
      </c>
      <c r="D5729" s="129">
        <f t="shared" si="209"/>
        <v>327600</v>
      </c>
      <c r="E5729" s="130" t="s">
        <v>6398</v>
      </c>
      <c r="F5729" s="126"/>
      <c r="G5729" s="126"/>
      <c r="H5729" s="126"/>
      <c r="I5729" s="126"/>
      <c r="J5729" s="126"/>
      <c r="K5729" s="126"/>
    </row>
    <row r="5730" spans="1:11" s="143" customFormat="1">
      <c r="A5730" s="127" t="str">
        <f t="shared" si="211"/>
        <v>이집트313000</v>
      </c>
      <c r="B5730" s="127">
        <f t="shared" si="212"/>
        <v>313000</v>
      </c>
      <c r="C5730" s="128">
        <f t="shared" si="210"/>
        <v>10972500</v>
      </c>
      <c r="D5730" s="129">
        <f t="shared" si="209"/>
        <v>328650</v>
      </c>
      <c r="E5730" s="130" t="s">
        <v>6398</v>
      </c>
      <c r="F5730" s="126"/>
      <c r="G5730" s="126"/>
      <c r="H5730" s="126"/>
      <c r="I5730" s="126"/>
      <c r="J5730" s="126"/>
      <c r="K5730" s="126"/>
    </row>
    <row r="5731" spans="1:11" s="143" customFormat="1">
      <c r="A5731" s="127" t="str">
        <f t="shared" si="211"/>
        <v>이집트314000</v>
      </c>
      <c r="B5731" s="127">
        <f t="shared" si="212"/>
        <v>314000</v>
      </c>
      <c r="C5731" s="128">
        <f t="shared" si="210"/>
        <v>11007500</v>
      </c>
      <c r="D5731" s="129">
        <f t="shared" si="209"/>
        <v>329700</v>
      </c>
      <c r="E5731" s="130" t="s">
        <v>6398</v>
      </c>
      <c r="F5731" s="126"/>
      <c r="G5731" s="126"/>
      <c r="H5731" s="126"/>
      <c r="I5731" s="126"/>
      <c r="J5731" s="126"/>
      <c r="K5731" s="126"/>
    </row>
    <row r="5732" spans="1:11" s="143" customFormat="1">
      <c r="A5732" s="127" t="str">
        <f t="shared" si="211"/>
        <v>이집트315000</v>
      </c>
      <c r="B5732" s="127">
        <f t="shared" si="212"/>
        <v>315000</v>
      </c>
      <c r="C5732" s="128">
        <f t="shared" si="210"/>
        <v>11042500</v>
      </c>
      <c r="D5732" s="129">
        <f t="shared" si="209"/>
        <v>330750</v>
      </c>
      <c r="E5732" s="130" t="s">
        <v>6398</v>
      </c>
      <c r="F5732" s="126"/>
      <c r="G5732" s="126"/>
      <c r="H5732" s="126"/>
      <c r="I5732" s="126"/>
      <c r="J5732" s="126"/>
      <c r="K5732" s="126"/>
    </row>
    <row r="5733" spans="1:11" s="143" customFormat="1">
      <c r="A5733" s="127" t="str">
        <f t="shared" si="211"/>
        <v>이집트316000</v>
      </c>
      <c r="B5733" s="127">
        <f t="shared" si="212"/>
        <v>316000</v>
      </c>
      <c r="C5733" s="128">
        <f t="shared" si="210"/>
        <v>11077500</v>
      </c>
      <c r="D5733" s="129">
        <f t="shared" si="209"/>
        <v>331800</v>
      </c>
      <c r="E5733" s="130" t="s">
        <v>6398</v>
      </c>
      <c r="F5733" s="126"/>
      <c r="G5733" s="126"/>
      <c r="H5733" s="126"/>
      <c r="I5733" s="126"/>
      <c r="J5733" s="126"/>
      <c r="K5733" s="126"/>
    </row>
    <row r="5734" spans="1:11" s="143" customFormat="1">
      <c r="A5734" s="127" t="str">
        <f t="shared" si="211"/>
        <v>이집트317000</v>
      </c>
      <c r="B5734" s="127">
        <f t="shared" si="212"/>
        <v>317000</v>
      </c>
      <c r="C5734" s="128">
        <f t="shared" si="210"/>
        <v>11112500</v>
      </c>
      <c r="D5734" s="129">
        <f t="shared" si="209"/>
        <v>332850</v>
      </c>
      <c r="E5734" s="130" t="s">
        <v>6398</v>
      </c>
      <c r="F5734" s="126"/>
      <c r="G5734" s="126"/>
      <c r="H5734" s="126"/>
      <c r="I5734" s="126"/>
      <c r="J5734" s="126"/>
      <c r="K5734" s="126"/>
    </row>
    <row r="5735" spans="1:11" s="143" customFormat="1">
      <c r="A5735" s="127" t="str">
        <f t="shared" si="211"/>
        <v>이집트318000</v>
      </c>
      <c r="B5735" s="127">
        <f t="shared" si="212"/>
        <v>318000</v>
      </c>
      <c r="C5735" s="128">
        <f t="shared" si="210"/>
        <v>11147500</v>
      </c>
      <c r="D5735" s="129">
        <f t="shared" si="209"/>
        <v>333900</v>
      </c>
      <c r="E5735" s="130" t="s">
        <v>6398</v>
      </c>
      <c r="F5735" s="126"/>
      <c r="G5735" s="126"/>
      <c r="H5735" s="126"/>
      <c r="I5735" s="126"/>
      <c r="J5735" s="126"/>
      <c r="K5735" s="126"/>
    </row>
    <row r="5736" spans="1:11" s="143" customFormat="1">
      <c r="A5736" s="127" t="str">
        <f t="shared" si="211"/>
        <v>이집트319000</v>
      </c>
      <c r="B5736" s="127">
        <f t="shared" si="212"/>
        <v>319000</v>
      </c>
      <c r="C5736" s="128">
        <f t="shared" si="210"/>
        <v>11182500</v>
      </c>
      <c r="D5736" s="129">
        <f t="shared" si="209"/>
        <v>334950</v>
      </c>
      <c r="E5736" s="130" t="s">
        <v>6398</v>
      </c>
      <c r="F5736" s="126"/>
      <c r="G5736" s="126"/>
      <c r="H5736" s="126"/>
      <c r="I5736" s="126"/>
      <c r="J5736" s="126"/>
      <c r="K5736" s="126"/>
    </row>
    <row r="5737" spans="1:11" s="143" customFormat="1">
      <c r="A5737" s="127" t="str">
        <f t="shared" si="211"/>
        <v>이집트320000</v>
      </c>
      <c r="B5737" s="127">
        <f t="shared" si="212"/>
        <v>320000</v>
      </c>
      <c r="C5737" s="128">
        <f t="shared" si="210"/>
        <v>11217500</v>
      </c>
      <c r="D5737" s="129">
        <f t="shared" si="209"/>
        <v>336000</v>
      </c>
      <c r="E5737" s="130" t="s">
        <v>6398</v>
      </c>
      <c r="F5737" s="126"/>
      <c r="G5737" s="126"/>
      <c r="H5737" s="126"/>
      <c r="I5737" s="126"/>
      <c r="J5737" s="126"/>
      <c r="K5737" s="126"/>
    </row>
    <row r="5738" spans="1:11" s="143" customFormat="1">
      <c r="A5738" s="127" t="str">
        <f t="shared" si="211"/>
        <v>이집트321000</v>
      </c>
      <c r="B5738" s="127">
        <f t="shared" si="212"/>
        <v>321000</v>
      </c>
      <c r="C5738" s="128">
        <f t="shared" si="210"/>
        <v>11252500</v>
      </c>
      <c r="D5738" s="129">
        <f t="shared" ref="D5738:D5801" si="213">SUM($G$2)*(B5738*0.001)</f>
        <v>337050</v>
      </c>
      <c r="E5738" s="130" t="s">
        <v>6398</v>
      </c>
      <c r="F5738" s="126"/>
      <c r="G5738" s="126"/>
      <c r="H5738" s="126"/>
      <c r="I5738" s="126"/>
      <c r="J5738" s="126"/>
      <c r="K5738" s="126"/>
    </row>
    <row r="5739" spans="1:11" s="143" customFormat="1">
      <c r="A5739" s="127" t="str">
        <f t="shared" si="211"/>
        <v>이집트322000</v>
      </c>
      <c r="B5739" s="127">
        <f t="shared" si="212"/>
        <v>322000</v>
      </c>
      <c r="C5739" s="128">
        <f t="shared" si="210"/>
        <v>11287500</v>
      </c>
      <c r="D5739" s="129">
        <f t="shared" si="213"/>
        <v>338100</v>
      </c>
      <c r="E5739" s="130" t="s">
        <v>6398</v>
      </c>
      <c r="F5739" s="126"/>
      <c r="G5739" s="126"/>
      <c r="H5739" s="126"/>
      <c r="I5739" s="126"/>
      <c r="J5739" s="126"/>
      <c r="K5739" s="126"/>
    </row>
    <row r="5740" spans="1:11" s="143" customFormat="1">
      <c r="A5740" s="127" t="str">
        <f t="shared" si="211"/>
        <v>이집트323000</v>
      </c>
      <c r="B5740" s="127">
        <f t="shared" si="212"/>
        <v>323000</v>
      </c>
      <c r="C5740" s="128">
        <f t="shared" ref="C5740:C5769" si="214">C5739+35000</f>
        <v>11322500</v>
      </c>
      <c r="D5740" s="129">
        <f t="shared" si="213"/>
        <v>339150</v>
      </c>
      <c r="E5740" s="130" t="s">
        <v>6398</v>
      </c>
      <c r="F5740" s="126"/>
      <c r="G5740" s="126"/>
      <c r="H5740" s="126"/>
      <c r="I5740" s="126"/>
      <c r="J5740" s="126"/>
      <c r="K5740" s="126"/>
    </row>
    <row r="5741" spans="1:11" s="143" customFormat="1">
      <c r="A5741" s="127" t="str">
        <f t="shared" si="211"/>
        <v>이집트324000</v>
      </c>
      <c r="B5741" s="127">
        <f t="shared" si="212"/>
        <v>324000</v>
      </c>
      <c r="C5741" s="128">
        <f t="shared" si="214"/>
        <v>11357500</v>
      </c>
      <c r="D5741" s="129">
        <f t="shared" si="213"/>
        <v>340200</v>
      </c>
      <c r="E5741" s="130" t="s">
        <v>6398</v>
      </c>
      <c r="F5741" s="126"/>
      <c r="G5741" s="126"/>
      <c r="H5741" s="126"/>
      <c r="I5741" s="126"/>
      <c r="J5741" s="126"/>
      <c r="K5741" s="126"/>
    </row>
    <row r="5742" spans="1:11" s="143" customFormat="1">
      <c r="A5742" s="127" t="str">
        <f t="shared" si="211"/>
        <v>이집트325000</v>
      </c>
      <c r="B5742" s="127">
        <f t="shared" si="212"/>
        <v>325000</v>
      </c>
      <c r="C5742" s="128">
        <f t="shared" si="214"/>
        <v>11392500</v>
      </c>
      <c r="D5742" s="129">
        <f t="shared" si="213"/>
        <v>341250</v>
      </c>
      <c r="E5742" s="130" t="s">
        <v>6398</v>
      </c>
      <c r="F5742" s="126"/>
      <c r="G5742" s="126"/>
      <c r="H5742" s="126"/>
      <c r="I5742" s="126"/>
      <c r="J5742" s="126"/>
      <c r="K5742" s="126"/>
    </row>
    <row r="5743" spans="1:11" s="143" customFormat="1">
      <c r="A5743" s="127" t="str">
        <f t="shared" si="211"/>
        <v>이집트326000</v>
      </c>
      <c r="B5743" s="127">
        <f t="shared" si="212"/>
        <v>326000</v>
      </c>
      <c r="C5743" s="128">
        <f t="shared" si="214"/>
        <v>11427500</v>
      </c>
      <c r="D5743" s="129">
        <f t="shared" si="213"/>
        <v>342300</v>
      </c>
      <c r="E5743" s="130" t="s">
        <v>6398</v>
      </c>
      <c r="F5743" s="126"/>
      <c r="G5743" s="126"/>
      <c r="H5743" s="126"/>
      <c r="I5743" s="126"/>
      <c r="J5743" s="126"/>
      <c r="K5743" s="126"/>
    </row>
    <row r="5744" spans="1:11" s="143" customFormat="1">
      <c r="A5744" s="127" t="str">
        <f t="shared" si="211"/>
        <v>이집트327000</v>
      </c>
      <c r="B5744" s="127">
        <f t="shared" si="212"/>
        <v>327000</v>
      </c>
      <c r="C5744" s="128">
        <f t="shared" si="214"/>
        <v>11462500</v>
      </c>
      <c r="D5744" s="129">
        <f t="shared" si="213"/>
        <v>343350</v>
      </c>
      <c r="E5744" s="130" t="s">
        <v>6398</v>
      </c>
      <c r="F5744" s="126"/>
      <c r="G5744" s="126"/>
      <c r="H5744" s="126"/>
      <c r="I5744" s="126"/>
      <c r="J5744" s="126"/>
      <c r="K5744" s="126"/>
    </row>
    <row r="5745" spans="1:11" s="143" customFormat="1">
      <c r="A5745" s="127" t="str">
        <f t="shared" si="211"/>
        <v>이집트328000</v>
      </c>
      <c r="B5745" s="127">
        <f t="shared" si="212"/>
        <v>328000</v>
      </c>
      <c r="C5745" s="128">
        <f t="shared" si="214"/>
        <v>11497500</v>
      </c>
      <c r="D5745" s="129">
        <f t="shared" si="213"/>
        <v>344400</v>
      </c>
      <c r="E5745" s="130" t="s">
        <v>6398</v>
      </c>
      <c r="F5745" s="126"/>
      <c r="G5745" s="126"/>
      <c r="H5745" s="126"/>
      <c r="I5745" s="126"/>
      <c r="J5745" s="126"/>
      <c r="K5745" s="126"/>
    </row>
    <row r="5746" spans="1:11" s="143" customFormat="1">
      <c r="A5746" s="127" t="str">
        <f t="shared" ref="A5746:A5769" si="215">"이집트"&amp;B5746</f>
        <v>이집트329000</v>
      </c>
      <c r="B5746" s="127">
        <f t="shared" ref="B5746:B5769" si="216">B5745+1000</f>
        <v>329000</v>
      </c>
      <c r="C5746" s="128">
        <f t="shared" si="214"/>
        <v>11532500</v>
      </c>
      <c r="D5746" s="129">
        <f t="shared" si="213"/>
        <v>345450</v>
      </c>
      <c r="E5746" s="130" t="s">
        <v>6398</v>
      </c>
      <c r="F5746" s="126"/>
      <c r="G5746" s="126"/>
      <c r="H5746" s="126"/>
      <c r="I5746" s="126"/>
      <c r="J5746" s="126"/>
      <c r="K5746" s="126"/>
    </row>
    <row r="5747" spans="1:11" s="143" customFormat="1">
      <c r="A5747" s="127" t="str">
        <f t="shared" si="215"/>
        <v>이집트330000</v>
      </c>
      <c r="B5747" s="127">
        <f t="shared" si="216"/>
        <v>330000</v>
      </c>
      <c r="C5747" s="128">
        <f t="shared" si="214"/>
        <v>11567500</v>
      </c>
      <c r="D5747" s="129">
        <f t="shared" si="213"/>
        <v>346500</v>
      </c>
      <c r="E5747" s="130" t="s">
        <v>6398</v>
      </c>
      <c r="F5747" s="126"/>
      <c r="G5747" s="126"/>
      <c r="H5747" s="126"/>
      <c r="I5747" s="126"/>
      <c r="J5747" s="126"/>
      <c r="K5747" s="126"/>
    </row>
    <row r="5748" spans="1:11" s="143" customFormat="1">
      <c r="A5748" s="127" t="str">
        <f t="shared" si="215"/>
        <v>이집트331000</v>
      </c>
      <c r="B5748" s="127">
        <f t="shared" si="216"/>
        <v>331000</v>
      </c>
      <c r="C5748" s="128">
        <f t="shared" si="214"/>
        <v>11602500</v>
      </c>
      <c r="D5748" s="129">
        <f t="shared" si="213"/>
        <v>347550</v>
      </c>
      <c r="E5748" s="130" t="s">
        <v>6398</v>
      </c>
      <c r="F5748" s="126"/>
      <c r="G5748" s="126"/>
      <c r="H5748" s="126"/>
      <c r="I5748" s="126"/>
      <c r="J5748" s="126"/>
      <c r="K5748" s="126"/>
    </row>
    <row r="5749" spans="1:11" s="143" customFormat="1">
      <c r="A5749" s="127" t="str">
        <f t="shared" si="215"/>
        <v>이집트332000</v>
      </c>
      <c r="B5749" s="127">
        <f t="shared" si="216"/>
        <v>332000</v>
      </c>
      <c r="C5749" s="128">
        <f t="shared" si="214"/>
        <v>11637500</v>
      </c>
      <c r="D5749" s="129">
        <f t="shared" si="213"/>
        <v>348600</v>
      </c>
      <c r="E5749" s="130" t="s">
        <v>6398</v>
      </c>
      <c r="F5749" s="126"/>
      <c r="G5749" s="126"/>
      <c r="H5749" s="126"/>
      <c r="I5749" s="126"/>
      <c r="J5749" s="126"/>
      <c r="K5749" s="126"/>
    </row>
    <row r="5750" spans="1:11" s="143" customFormat="1">
      <c r="A5750" s="127" t="str">
        <f t="shared" si="215"/>
        <v>이집트333000</v>
      </c>
      <c r="B5750" s="127">
        <f t="shared" si="216"/>
        <v>333000</v>
      </c>
      <c r="C5750" s="128">
        <f t="shared" si="214"/>
        <v>11672500</v>
      </c>
      <c r="D5750" s="129">
        <f t="shared" si="213"/>
        <v>349650</v>
      </c>
      <c r="E5750" s="130" t="s">
        <v>6398</v>
      </c>
      <c r="F5750" s="126"/>
      <c r="G5750" s="126"/>
      <c r="H5750" s="126"/>
      <c r="I5750" s="126"/>
      <c r="J5750" s="126"/>
      <c r="K5750" s="126"/>
    </row>
    <row r="5751" spans="1:11" s="143" customFormat="1">
      <c r="A5751" s="127" t="str">
        <f t="shared" si="215"/>
        <v>이집트334000</v>
      </c>
      <c r="B5751" s="127">
        <f t="shared" si="216"/>
        <v>334000</v>
      </c>
      <c r="C5751" s="128">
        <f t="shared" si="214"/>
        <v>11707500</v>
      </c>
      <c r="D5751" s="129">
        <f t="shared" si="213"/>
        <v>350700</v>
      </c>
      <c r="E5751" s="130" t="s">
        <v>6398</v>
      </c>
      <c r="F5751" s="126"/>
      <c r="G5751" s="126"/>
      <c r="H5751" s="126"/>
      <c r="I5751" s="126"/>
      <c r="J5751" s="126"/>
      <c r="K5751" s="126"/>
    </row>
    <row r="5752" spans="1:11" s="143" customFormat="1">
      <c r="A5752" s="127" t="str">
        <f t="shared" si="215"/>
        <v>이집트335000</v>
      </c>
      <c r="B5752" s="127">
        <f t="shared" si="216"/>
        <v>335000</v>
      </c>
      <c r="C5752" s="128">
        <f t="shared" si="214"/>
        <v>11742500</v>
      </c>
      <c r="D5752" s="129">
        <f t="shared" si="213"/>
        <v>351750</v>
      </c>
      <c r="E5752" s="130" t="s">
        <v>6398</v>
      </c>
      <c r="F5752" s="126"/>
      <c r="G5752" s="126"/>
      <c r="H5752" s="126"/>
      <c r="I5752" s="126"/>
      <c r="J5752" s="126"/>
      <c r="K5752" s="126"/>
    </row>
    <row r="5753" spans="1:11" s="143" customFormat="1">
      <c r="A5753" s="127" t="str">
        <f t="shared" si="215"/>
        <v>이집트336000</v>
      </c>
      <c r="B5753" s="127">
        <f t="shared" si="216"/>
        <v>336000</v>
      </c>
      <c r="C5753" s="128">
        <f t="shared" si="214"/>
        <v>11777500</v>
      </c>
      <c r="D5753" s="129">
        <f t="shared" si="213"/>
        <v>352800</v>
      </c>
      <c r="E5753" s="130" t="s">
        <v>6398</v>
      </c>
      <c r="F5753" s="126"/>
      <c r="G5753" s="126"/>
      <c r="H5753" s="126"/>
      <c r="I5753" s="126"/>
      <c r="J5753" s="126"/>
      <c r="K5753" s="126"/>
    </row>
    <row r="5754" spans="1:11" s="143" customFormat="1">
      <c r="A5754" s="127" t="str">
        <f t="shared" si="215"/>
        <v>이집트337000</v>
      </c>
      <c r="B5754" s="127">
        <f t="shared" si="216"/>
        <v>337000</v>
      </c>
      <c r="C5754" s="128">
        <f t="shared" si="214"/>
        <v>11812500</v>
      </c>
      <c r="D5754" s="129">
        <f t="shared" si="213"/>
        <v>353850</v>
      </c>
      <c r="E5754" s="130" t="s">
        <v>6398</v>
      </c>
      <c r="F5754" s="126"/>
      <c r="G5754" s="126"/>
      <c r="H5754" s="126"/>
      <c r="I5754" s="126"/>
      <c r="J5754" s="126"/>
      <c r="K5754" s="126"/>
    </row>
    <row r="5755" spans="1:11" s="143" customFormat="1">
      <c r="A5755" s="127" t="str">
        <f t="shared" si="215"/>
        <v>이집트338000</v>
      </c>
      <c r="B5755" s="127">
        <f t="shared" si="216"/>
        <v>338000</v>
      </c>
      <c r="C5755" s="128">
        <f t="shared" si="214"/>
        <v>11847500</v>
      </c>
      <c r="D5755" s="129">
        <f t="shared" si="213"/>
        <v>354900</v>
      </c>
      <c r="E5755" s="130" t="s">
        <v>6398</v>
      </c>
      <c r="F5755" s="126"/>
      <c r="G5755" s="126"/>
      <c r="H5755" s="126"/>
      <c r="I5755" s="126"/>
      <c r="J5755" s="126"/>
      <c r="K5755" s="126"/>
    </row>
    <row r="5756" spans="1:11" s="143" customFormat="1">
      <c r="A5756" s="127" t="str">
        <f t="shared" si="215"/>
        <v>이집트339000</v>
      </c>
      <c r="B5756" s="127">
        <f t="shared" si="216"/>
        <v>339000</v>
      </c>
      <c r="C5756" s="128">
        <f t="shared" si="214"/>
        <v>11882500</v>
      </c>
      <c r="D5756" s="129">
        <f t="shared" si="213"/>
        <v>355950</v>
      </c>
      <c r="E5756" s="130" t="s">
        <v>6398</v>
      </c>
      <c r="F5756" s="126"/>
      <c r="G5756" s="126"/>
      <c r="H5756" s="126"/>
      <c r="I5756" s="126"/>
      <c r="J5756" s="126"/>
      <c r="K5756" s="126"/>
    </row>
    <row r="5757" spans="1:11" s="143" customFormat="1">
      <c r="A5757" s="127" t="str">
        <f t="shared" si="215"/>
        <v>이집트340000</v>
      </c>
      <c r="B5757" s="127">
        <f t="shared" si="216"/>
        <v>340000</v>
      </c>
      <c r="C5757" s="128">
        <f t="shared" si="214"/>
        <v>11917500</v>
      </c>
      <c r="D5757" s="129">
        <f t="shared" si="213"/>
        <v>357000</v>
      </c>
      <c r="E5757" s="130" t="s">
        <v>6398</v>
      </c>
      <c r="F5757" s="126"/>
      <c r="G5757" s="126"/>
      <c r="H5757" s="126"/>
      <c r="I5757" s="126"/>
      <c r="J5757" s="126"/>
      <c r="K5757" s="126"/>
    </row>
    <row r="5758" spans="1:11" s="143" customFormat="1">
      <c r="A5758" s="127" t="str">
        <f t="shared" si="215"/>
        <v>이집트341000</v>
      </c>
      <c r="B5758" s="127">
        <f t="shared" si="216"/>
        <v>341000</v>
      </c>
      <c r="C5758" s="128">
        <f t="shared" si="214"/>
        <v>11952500</v>
      </c>
      <c r="D5758" s="129">
        <f t="shared" si="213"/>
        <v>358050</v>
      </c>
      <c r="E5758" s="130" t="s">
        <v>6398</v>
      </c>
      <c r="F5758" s="126"/>
      <c r="G5758" s="126"/>
      <c r="H5758" s="126"/>
      <c r="I5758" s="126"/>
      <c r="J5758" s="126"/>
      <c r="K5758" s="126"/>
    </row>
    <row r="5759" spans="1:11" s="143" customFormat="1">
      <c r="A5759" s="127" t="str">
        <f t="shared" si="215"/>
        <v>이집트342000</v>
      </c>
      <c r="B5759" s="127">
        <f t="shared" si="216"/>
        <v>342000</v>
      </c>
      <c r="C5759" s="128">
        <f t="shared" si="214"/>
        <v>11987500</v>
      </c>
      <c r="D5759" s="129">
        <f t="shared" si="213"/>
        <v>359100</v>
      </c>
      <c r="E5759" s="130" t="s">
        <v>6398</v>
      </c>
      <c r="F5759" s="126"/>
      <c r="G5759" s="126"/>
      <c r="H5759" s="126"/>
      <c r="I5759" s="126"/>
      <c r="J5759" s="126"/>
      <c r="K5759" s="126"/>
    </row>
    <row r="5760" spans="1:11" s="143" customFormat="1">
      <c r="A5760" s="127" t="str">
        <f t="shared" si="215"/>
        <v>이집트343000</v>
      </c>
      <c r="B5760" s="127">
        <f t="shared" si="216"/>
        <v>343000</v>
      </c>
      <c r="C5760" s="128">
        <f t="shared" si="214"/>
        <v>12022500</v>
      </c>
      <c r="D5760" s="129">
        <f t="shared" si="213"/>
        <v>360150</v>
      </c>
      <c r="E5760" s="130" t="s">
        <v>6398</v>
      </c>
      <c r="F5760" s="126"/>
      <c r="G5760" s="126"/>
      <c r="H5760" s="126"/>
      <c r="I5760" s="126"/>
      <c r="J5760" s="126"/>
      <c r="K5760" s="126"/>
    </row>
    <row r="5761" spans="1:11" s="143" customFormat="1">
      <c r="A5761" s="127" t="str">
        <f t="shared" si="215"/>
        <v>이집트344000</v>
      </c>
      <c r="B5761" s="127">
        <f t="shared" si="216"/>
        <v>344000</v>
      </c>
      <c r="C5761" s="128">
        <f t="shared" si="214"/>
        <v>12057500</v>
      </c>
      <c r="D5761" s="129">
        <f t="shared" si="213"/>
        <v>361200</v>
      </c>
      <c r="E5761" s="130" t="s">
        <v>6398</v>
      </c>
      <c r="F5761" s="126"/>
      <c r="G5761" s="126"/>
      <c r="H5761" s="126"/>
      <c r="I5761" s="126"/>
      <c r="J5761" s="126"/>
      <c r="K5761" s="126"/>
    </row>
    <row r="5762" spans="1:11" s="143" customFormat="1">
      <c r="A5762" s="127" t="str">
        <f t="shared" si="215"/>
        <v>이집트345000</v>
      </c>
      <c r="B5762" s="127">
        <f t="shared" si="216"/>
        <v>345000</v>
      </c>
      <c r="C5762" s="128">
        <f t="shared" si="214"/>
        <v>12092500</v>
      </c>
      <c r="D5762" s="129">
        <f t="shared" si="213"/>
        <v>362250</v>
      </c>
      <c r="E5762" s="130" t="s">
        <v>6398</v>
      </c>
      <c r="F5762" s="126"/>
      <c r="G5762" s="126"/>
      <c r="H5762" s="126"/>
      <c r="I5762" s="126"/>
      <c r="J5762" s="126"/>
      <c r="K5762" s="126"/>
    </row>
    <row r="5763" spans="1:11" s="143" customFormat="1">
      <c r="A5763" s="127" t="str">
        <f t="shared" si="215"/>
        <v>이집트346000</v>
      </c>
      <c r="B5763" s="127">
        <f t="shared" si="216"/>
        <v>346000</v>
      </c>
      <c r="C5763" s="128">
        <f t="shared" si="214"/>
        <v>12127500</v>
      </c>
      <c r="D5763" s="129">
        <f t="shared" si="213"/>
        <v>363300</v>
      </c>
      <c r="E5763" s="130" t="s">
        <v>6398</v>
      </c>
      <c r="F5763" s="126"/>
      <c r="G5763" s="126"/>
      <c r="H5763" s="126"/>
      <c r="I5763" s="126"/>
      <c r="J5763" s="126"/>
      <c r="K5763" s="126"/>
    </row>
    <row r="5764" spans="1:11" s="143" customFormat="1">
      <c r="A5764" s="127" t="str">
        <f t="shared" si="215"/>
        <v>이집트347000</v>
      </c>
      <c r="B5764" s="127">
        <f t="shared" si="216"/>
        <v>347000</v>
      </c>
      <c r="C5764" s="128">
        <f t="shared" si="214"/>
        <v>12162500</v>
      </c>
      <c r="D5764" s="129">
        <f t="shared" si="213"/>
        <v>364350</v>
      </c>
      <c r="E5764" s="130" t="s">
        <v>6398</v>
      </c>
      <c r="F5764" s="126"/>
      <c r="G5764" s="126"/>
      <c r="H5764" s="126"/>
      <c r="I5764" s="126"/>
      <c r="J5764" s="126"/>
      <c r="K5764" s="126"/>
    </row>
    <row r="5765" spans="1:11" s="143" customFormat="1">
      <c r="A5765" s="127" t="str">
        <f t="shared" si="215"/>
        <v>이집트348000</v>
      </c>
      <c r="B5765" s="127">
        <f t="shared" si="216"/>
        <v>348000</v>
      </c>
      <c r="C5765" s="128">
        <f t="shared" si="214"/>
        <v>12197500</v>
      </c>
      <c r="D5765" s="129">
        <f t="shared" si="213"/>
        <v>365400</v>
      </c>
      <c r="E5765" s="130" t="s">
        <v>6398</v>
      </c>
      <c r="F5765" s="126"/>
      <c r="G5765" s="126"/>
      <c r="H5765" s="126"/>
      <c r="I5765" s="126"/>
      <c r="J5765" s="126"/>
      <c r="K5765" s="126"/>
    </row>
    <row r="5766" spans="1:11" s="143" customFormat="1">
      <c r="A5766" s="127" t="str">
        <f t="shared" si="215"/>
        <v>이집트349000</v>
      </c>
      <c r="B5766" s="127">
        <f t="shared" si="216"/>
        <v>349000</v>
      </c>
      <c r="C5766" s="128">
        <f t="shared" si="214"/>
        <v>12232500</v>
      </c>
      <c r="D5766" s="129">
        <f t="shared" si="213"/>
        <v>366450</v>
      </c>
      <c r="E5766" s="130" t="s">
        <v>6398</v>
      </c>
      <c r="F5766" s="126"/>
      <c r="G5766" s="126"/>
      <c r="H5766" s="126"/>
      <c r="I5766" s="126"/>
      <c r="J5766" s="126"/>
      <c r="K5766" s="126"/>
    </row>
    <row r="5767" spans="1:11" s="143" customFormat="1">
      <c r="A5767" s="127" t="str">
        <f t="shared" si="215"/>
        <v>이집트350000</v>
      </c>
      <c r="B5767" s="127">
        <f t="shared" si="216"/>
        <v>350000</v>
      </c>
      <c r="C5767" s="128">
        <f t="shared" si="214"/>
        <v>12267500</v>
      </c>
      <c r="D5767" s="129">
        <f t="shared" si="213"/>
        <v>367500</v>
      </c>
      <c r="E5767" s="130" t="s">
        <v>6398</v>
      </c>
      <c r="F5767" s="126"/>
      <c r="G5767" s="126"/>
      <c r="H5767" s="126"/>
      <c r="I5767" s="126"/>
      <c r="J5767" s="126"/>
      <c r="K5767" s="126"/>
    </row>
    <row r="5768" spans="1:11" s="143" customFormat="1">
      <c r="A5768" s="127" t="str">
        <f t="shared" si="215"/>
        <v>이집트351000</v>
      </c>
      <c r="B5768" s="127">
        <f t="shared" si="216"/>
        <v>351000</v>
      </c>
      <c r="C5768" s="128">
        <f t="shared" si="214"/>
        <v>12302500</v>
      </c>
      <c r="D5768" s="129">
        <f t="shared" si="213"/>
        <v>368550</v>
      </c>
      <c r="E5768" s="130" t="s">
        <v>6398</v>
      </c>
      <c r="F5768" s="126"/>
      <c r="G5768" s="126"/>
      <c r="H5768" s="126"/>
      <c r="I5768" s="126"/>
      <c r="J5768" s="126"/>
      <c r="K5768" s="126"/>
    </row>
    <row r="5769" spans="1:11" s="143" customFormat="1">
      <c r="A5769" s="127" t="str">
        <f t="shared" si="215"/>
        <v>이집트352000</v>
      </c>
      <c r="B5769" s="127">
        <f t="shared" si="216"/>
        <v>352000</v>
      </c>
      <c r="C5769" s="128">
        <f t="shared" si="214"/>
        <v>12337500</v>
      </c>
      <c r="D5769" s="129">
        <f t="shared" si="213"/>
        <v>369600</v>
      </c>
      <c r="E5769" s="130" t="s">
        <v>6398</v>
      </c>
      <c r="F5769" s="126"/>
      <c r="G5769" s="126"/>
      <c r="H5769" s="126"/>
      <c r="I5769" s="126"/>
      <c r="J5769" s="126"/>
      <c r="K5769" s="126"/>
    </row>
    <row r="5770" spans="1:11" s="143" customFormat="1">
      <c r="A5770" s="127" t="s">
        <v>6428</v>
      </c>
      <c r="B5770" s="127">
        <v>1000</v>
      </c>
      <c r="C5770" s="128">
        <v>52500</v>
      </c>
      <c r="D5770" s="129">
        <f t="shared" si="213"/>
        <v>1050</v>
      </c>
      <c r="E5770" s="130" t="s">
        <v>6069</v>
      </c>
      <c r="F5770" s="126"/>
      <c r="G5770" s="126"/>
      <c r="H5770" s="126"/>
      <c r="I5770" s="126"/>
      <c r="J5770" s="126"/>
      <c r="K5770" s="126"/>
    </row>
    <row r="5771" spans="1:11" s="143" customFormat="1">
      <c r="A5771" s="127" t="s">
        <v>6429</v>
      </c>
      <c r="B5771" s="127">
        <v>2000</v>
      </c>
      <c r="C5771" s="128">
        <f>C5770+50000</f>
        <v>102500</v>
      </c>
      <c r="D5771" s="129">
        <f t="shared" si="213"/>
        <v>2100</v>
      </c>
      <c r="E5771" s="130" t="s">
        <v>6069</v>
      </c>
      <c r="F5771" s="126"/>
      <c r="G5771" s="126"/>
      <c r="H5771" s="126"/>
      <c r="I5771" s="126"/>
      <c r="J5771" s="126"/>
      <c r="K5771" s="126"/>
    </row>
    <row r="5772" spans="1:11" s="143" customFormat="1">
      <c r="A5772" s="127" t="s">
        <v>6430</v>
      </c>
      <c r="B5772" s="127">
        <v>3000</v>
      </c>
      <c r="C5772" s="128">
        <f t="shared" ref="C5772:C5835" si="217">C5771+50000</f>
        <v>152500</v>
      </c>
      <c r="D5772" s="129">
        <f t="shared" si="213"/>
        <v>3150</v>
      </c>
      <c r="E5772" s="130" t="s">
        <v>6069</v>
      </c>
      <c r="F5772" s="126"/>
      <c r="G5772" s="126"/>
      <c r="H5772" s="126"/>
      <c r="I5772" s="126"/>
      <c r="J5772" s="126"/>
      <c r="K5772" s="126"/>
    </row>
    <row r="5773" spans="1:11" s="143" customFormat="1">
      <c r="A5773" s="127" t="s">
        <v>6431</v>
      </c>
      <c r="B5773" s="127">
        <v>4000</v>
      </c>
      <c r="C5773" s="128">
        <f t="shared" si="217"/>
        <v>202500</v>
      </c>
      <c r="D5773" s="129">
        <f t="shared" si="213"/>
        <v>4200</v>
      </c>
      <c r="E5773" s="130" t="s">
        <v>6069</v>
      </c>
      <c r="F5773" s="126"/>
      <c r="G5773" s="126"/>
      <c r="H5773" s="126"/>
      <c r="I5773" s="126"/>
      <c r="J5773" s="126"/>
      <c r="K5773" s="126"/>
    </row>
    <row r="5774" spans="1:11" s="143" customFormat="1">
      <c r="A5774" s="127" t="s">
        <v>6432</v>
      </c>
      <c r="B5774" s="127">
        <v>5000</v>
      </c>
      <c r="C5774" s="128">
        <f t="shared" si="217"/>
        <v>252500</v>
      </c>
      <c r="D5774" s="129">
        <f t="shared" si="213"/>
        <v>5250</v>
      </c>
      <c r="E5774" s="130" t="s">
        <v>6069</v>
      </c>
      <c r="F5774" s="126"/>
      <c r="G5774" s="126"/>
      <c r="H5774" s="126"/>
      <c r="I5774" s="126"/>
      <c r="J5774" s="126"/>
      <c r="K5774" s="126"/>
    </row>
    <row r="5775" spans="1:11" s="143" customFormat="1">
      <c r="A5775" s="127" t="s">
        <v>3876</v>
      </c>
      <c r="B5775" s="127">
        <v>6000</v>
      </c>
      <c r="C5775" s="128">
        <f t="shared" si="217"/>
        <v>302500</v>
      </c>
      <c r="D5775" s="129">
        <f t="shared" si="213"/>
        <v>6300</v>
      </c>
      <c r="E5775" s="130" t="s">
        <v>6069</v>
      </c>
      <c r="F5775" s="126"/>
      <c r="G5775" s="126"/>
      <c r="H5775" s="126"/>
      <c r="I5775" s="126"/>
      <c r="J5775" s="126"/>
      <c r="K5775" s="126"/>
    </row>
    <row r="5776" spans="1:11" s="143" customFormat="1">
      <c r="A5776" s="127" t="s">
        <v>3877</v>
      </c>
      <c r="B5776" s="127">
        <v>7000</v>
      </c>
      <c r="C5776" s="128">
        <f t="shared" si="217"/>
        <v>352500</v>
      </c>
      <c r="D5776" s="129">
        <f t="shared" si="213"/>
        <v>7350</v>
      </c>
      <c r="E5776" s="130" t="s">
        <v>6069</v>
      </c>
      <c r="F5776" s="126"/>
      <c r="G5776" s="126"/>
      <c r="H5776" s="126"/>
      <c r="I5776" s="126"/>
      <c r="J5776" s="126"/>
      <c r="K5776" s="126"/>
    </row>
    <row r="5777" spans="1:11" s="143" customFormat="1">
      <c r="A5777" s="127" t="s">
        <v>3878</v>
      </c>
      <c r="B5777" s="127">
        <v>8000</v>
      </c>
      <c r="C5777" s="128">
        <f t="shared" si="217"/>
        <v>402500</v>
      </c>
      <c r="D5777" s="129">
        <f t="shared" si="213"/>
        <v>8400</v>
      </c>
      <c r="E5777" s="130" t="s">
        <v>6069</v>
      </c>
      <c r="F5777" s="126"/>
      <c r="G5777" s="126"/>
      <c r="H5777" s="126"/>
      <c r="I5777" s="126"/>
      <c r="J5777" s="126"/>
      <c r="K5777" s="126"/>
    </row>
    <row r="5778" spans="1:11" s="143" customFormat="1">
      <c r="A5778" s="127" t="s">
        <v>3879</v>
      </c>
      <c r="B5778" s="127">
        <v>9000</v>
      </c>
      <c r="C5778" s="128">
        <f t="shared" si="217"/>
        <v>452500</v>
      </c>
      <c r="D5778" s="129">
        <f t="shared" si="213"/>
        <v>9450</v>
      </c>
      <c r="E5778" s="130" t="s">
        <v>6069</v>
      </c>
      <c r="F5778" s="126"/>
      <c r="G5778" s="126"/>
      <c r="H5778" s="126"/>
      <c r="I5778" s="126"/>
      <c r="J5778" s="126"/>
      <c r="K5778" s="126"/>
    </row>
    <row r="5779" spans="1:11" s="143" customFormat="1">
      <c r="A5779" s="127" t="s">
        <v>3880</v>
      </c>
      <c r="B5779" s="127">
        <v>10000</v>
      </c>
      <c r="C5779" s="128">
        <f t="shared" si="217"/>
        <v>502500</v>
      </c>
      <c r="D5779" s="129">
        <f t="shared" si="213"/>
        <v>10500</v>
      </c>
      <c r="E5779" s="130" t="s">
        <v>6069</v>
      </c>
      <c r="F5779" s="126"/>
      <c r="G5779" s="126"/>
      <c r="H5779" s="126"/>
      <c r="I5779" s="126"/>
      <c r="J5779" s="126"/>
      <c r="K5779" s="126"/>
    </row>
    <row r="5780" spans="1:11" s="122" customFormat="1">
      <c r="A5780" s="127" t="s">
        <v>3881</v>
      </c>
      <c r="B5780" s="127">
        <v>11000</v>
      </c>
      <c r="C5780" s="128">
        <f t="shared" si="217"/>
        <v>552500</v>
      </c>
      <c r="D5780" s="129">
        <f t="shared" si="213"/>
        <v>11550</v>
      </c>
      <c r="E5780" s="130" t="s">
        <v>6069</v>
      </c>
      <c r="F5780" s="143"/>
      <c r="G5780" s="126"/>
      <c r="H5780" s="126"/>
      <c r="I5780" s="126"/>
      <c r="J5780" s="126"/>
      <c r="K5780" s="126"/>
    </row>
    <row r="5781" spans="1:11" s="122" customFormat="1">
      <c r="A5781" s="127" t="s">
        <v>3882</v>
      </c>
      <c r="B5781" s="127">
        <v>12000</v>
      </c>
      <c r="C5781" s="128">
        <f t="shared" si="217"/>
        <v>602500</v>
      </c>
      <c r="D5781" s="129">
        <f t="shared" si="213"/>
        <v>12600</v>
      </c>
      <c r="E5781" s="130" t="s">
        <v>6069</v>
      </c>
      <c r="F5781" s="143"/>
      <c r="G5781" s="126"/>
      <c r="H5781" s="126"/>
      <c r="I5781" s="126"/>
      <c r="J5781" s="126"/>
      <c r="K5781" s="126"/>
    </row>
    <row r="5782" spans="1:11" s="122" customFormat="1">
      <c r="A5782" s="127" t="s">
        <v>3883</v>
      </c>
      <c r="B5782" s="127">
        <v>13000</v>
      </c>
      <c r="C5782" s="128">
        <f t="shared" si="217"/>
        <v>652500</v>
      </c>
      <c r="D5782" s="129">
        <f t="shared" si="213"/>
        <v>13650</v>
      </c>
      <c r="E5782" s="130" t="s">
        <v>6069</v>
      </c>
      <c r="F5782" s="143"/>
      <c r="G5782" s="126"/>
      <c r="H5782" s="126"/>
      <c r="I5782" s="126"/>
      <c r="J5782" s="126"/>
      <c r="K5782" s="126"/>
    </row>
    <row r="5783" spans="1:11" s="122" customFormat="1">
      <c r="A5783" s="127" t="s">
        <v>3884</v>
      </c>
      <c r="B5783" s="127">
        <v>14000</v>
      </c>
      <c r="C5783" s="128">
        <f t="shared" si="217"/>
        <v>702500</v>
      </c>
      <c r="D5783" s="129">
        <f t="shared" si="213"/>
        <v>14700</v>
      </c>
      <c r="E5783" s="130" t="s">
        <v>6069</v>
      </c>
      <c r="F5783" s="143"/>
      <c r="G5783" s="126"/>
      <c r="H5783" s="126"/>
      <c r="I5783" s="126"/>
      <c r="J5783" s="126"/>
      <c r="K5783" s="126"/>
    </row>
    <row r="5784" spans="1:11" s="122" customFormat="1">
      <c r="A5784" s="127" t="s">
        <v>3885</v>
      </c>
      <c r="B5784" s="127">
        <v>15000</v>
      </c>
      <c r="C5784" s="128">
        <f t="shared" si="217"/>
        <v>752500</v>
      </c>
      <c r="D5784" s="129">
        <f t="shared" si="213"/>
        <v>15750</v>
      </c>
      <c r="E5784" s="130" t="s">
        <v>6069</v>
      </c>
      <c r="F5784" s="143"/>
      <c r="G5784" s="126"/>
      <c r="H5784" s="126"/>
      <c r="I5784" s="126"/>
      <c r="J5784" s="126"/>
      <c r="K5784" s="126"/>
    </row>
    <row r="5785" spans="1:11" s="122" customFormat="1">
      <c r="A5785" s="127" t="s">
        <v>3886</v>
      </c>
      <c r="B5785" s="127">
        <v>16000</v>
      </c>
      <c r="C5785" s="128">
        <f t="shared" si="217"/>
        <v>802500</v>
      </c>
      <c r="D5785" s="129">
        <f t="shared" si="213"/>
        <v>16800</v>
      </c>
      <c r="E5785" s="130" t="s">
        <v>6069</v>
      </c>
      <c r="F5785" s="143"/>
      <c r="G5785" s="126"/>
      <c r="H5785" s="126"/>
      <c r="I5785" s="126"/>
      <c r="J5785" s="126"/>
      <c r="K5785" s="126"/>
    </row>
    <row r="5786" spans="1:11" s="122" customFormat="1">
      <c r="A5786" s="127" t="s">
        <v>3887</v>
      </c>
      <c r="B5786" s="127">
        <v>17000</v>
      </c>
      <c r="C5786" s="128">
        <f t="shared" si="217"/>
        <v>852500</v>
      </c>
      <c r="D5786" s="129">
        <f t="shared" si="213"/>
        <v>17850</v>
      </c>
      <c r="E5786" s="130" t="s">
        <v>6069</v>
      </c>
      <c r="F5786" s="143"/>
      <c r="G5786" s="126"/>
      <c r="H5786" s="126"/>
      <c r="I5786" s="126"/>
      <c r="J5786" s="126"/>
      <c r="K5786" s="126"/>
    </row>
    <row r="5787" spans="1:11" s="122" customFormat="1">
      <c r="A5787" s="127" t="s">
        <v>3888</v>
      </c>
      <c r="B5787" s="127">
        <v>18000</v>
      </c>
      <c r="C5787" s="128">
        <f t="shared" si="217"/>
        <v>902500</v>
      </c>
      <c r="D5787" s="129">
        <f t="shared" si="213"/>
        <v>18900</v>
      </c>
      <c r="E5787" s="130" t="s">
        <v>6069</v>
      </c>
      <c r="F5787" s="143"/>
      <c r="G5787" s="126"/>
      <c r="H5787" s="126"/>
      <c r="I5787" s="126"/>
      <c r="J5787" s="126"/>
      <c r="K5787" s="126"/>
    </row>
    <row r="5788" spans="1:11" s="122" customFormat="1">
      <c r="A5788" s="127" t="s">
        <v>3889</v>
      </c>
      <c r="B5788" s="127">
        <v>19000</v>
      </c>
      <c r="C5788" s="128">
        <f t="shared" si="217"/>
        <v>952500</v>
      </c>
      <c r="D5788" s="129">
        <f t="shared" si="213"/>
        <v>19950</v>
      </c>
      <c r="E5788" s="130" t="s">
        <v>6069</v>
      </c>
      <c r="F5788" s="143"/>
      <c r="G5788" s="126"/>
      <c r="H5788" s="126"/>
      <c r="I5788" s="126"/>
      <c r="J5788" s="126"/>
      <c r="K5788" s="126"/>
    </row>
    <row r="5789" spans="1:11" s="122" customFormat="1">
      <c r="A5789" s="127" t="s">
        <v>3890</v>
      </c>
      <c r="B5789" s="127">
        <v>20000</v>
      </c>
      <c r="C5789" s="128">
        <f t="shared" si="217"/>
        <v>1002500</v>
      </c>
      <c r="D5789" s="129">
        <f t="shared" si="213"/>
        <v>21000</v>
      </c>
      <c r="E5789" s="130" t="s">
        <v>6069</v>
      </c>
      <c r="F5789" s="143"/>
      <c r="G5789" s="126"/>
      <c r="H5789" s="126"/>
      <c r="I5789" s="126"/>
      <c r="J5789" s="126"/>
      <c r="K5789" s="126"/>
    </row>
    <row r="5790" spans="1:11" s="122" customFormat="1">
      <c r="A5790" s="127" t="s">
        <v>3891</v>
      </c>
      <c r="B5790" s="127">
        <v>21000</v>
      </c>
      <c r="C5790" s="128">
        <f t="shared" si="217"/>
        <v>1052500</v>
      </c>
      <c r="D5790" s="129">
        <f t="shared" si="213"/>
        <v>22050</v>
      </c>
      <c r="E5790" s="130" t="s">
        <v>6069</v>
      </c>
      <c r="F5790" s="143"/>
      <c r="G5790" s="126"/>
      <c r="H5790" s="126"/>
      <c r="I5790" s="126"/>
      <c r="J5790" s="126"/>
      <c r="K5790" s="126"/>
    </row>
    <row r="5791" spans="1:11" s="122" customFormat="1">
      <c r="A5791" s="127" t="s">
        <v>3892</v>
      </c>
      <c r="B5791" s="127">
        <v>22000</v>
      </c>
      <c r="C5791" s="128">
        <f t="shared" si="217"/>
        <v>1102500</v>
      </c>
      <c r="D5791" s="129">
        <f t="shared" si="213"/>
        <v>23100</v>
      </c>
      <c r="E5791" s="130" t="s">
        <v>6069</v>
      </c>
      <c r="F5791" s="143"/>
      <c r="G5791" s="126"/>
      <c r="H5791" s="126"/>
      <c r="I5791" s="126"/>
      <c r="J5791" s="126"/>
      <c r="K5791" s="126"/>
    </row>
    <row r="5792" spans="1:11" s="122" customFormat="1">
      <c r="A5792" s="127" t="s">
        <v>3893</v>
      </c>
      <c r="B5792" s="127">
        <v>23000</v>
      </c>
      <c r="C5792" s="128">
        <f t="shared" si="217"/>
        <v>1152500</v>
      </c>
      <c r="D5792" s="129">
        <f t="shared" si="213"/>
        <v>24150</v>
      </c>
      <c r="E5792" s="130" t="s">
        <v>6069</v>
      </c>
      <c r="F5792" s="131"/>
      <c r="G5792" s="126"/>
      <c r="H5792" s="126"/>
      <c r="I5792" s="126"/>
      <c r="J5792" s="126"/>
      <c r="K5792" s="126"/>
    </row>
    <row r="5793" spans="1:11" s="122" customFormat="1">
      <c r="A5793" s="127" t="s">
        <v>3894</v>
      </c>
      <c r="B5793" s="127">
        <v>24000</v>
      </c>
      <c r="C5793" s="128">
        <f t="shared" si="217"/>
        <v>1202500</v>
      </c>
      <c r="D5793" s="129">
        <f t="shared" si="213"/>
        <v>25200</v>
      </c>
      <c r="E5793" s="130" t="s">
        <v>6069</v>
      </c>
      <c r="F5793" s="131"/>
      <c r="G5793" s="126"/>
      <c r="H5793" s="126"/>
      <c r="I5793" s="126"/>
      <c r="J5793" s="126"/>
      <c r="K5793" s="126"/>
    </row>
    <row r="5794" spans="1:11" s="122" customFormat="1">
      <c r="A5794" s="127" t="s">
        <v>3895</v>
      </c>
      <c r="B5794" s="127">
        <v>25000</v>
      </c>
      <c r="C5794" s="128">
        <f t="shared" si="217"/>
        <v>1252500</v>
      </c>
      <c r="D5794" s="129">
        <f t="shared" si="213"/>
        <v>26250</v>
      </c>
      <c r="E5794" s="130" t="s">
        <v>6069</v>
      </c>
      <c r="F5794" s="131"/>
      <c r="G5794" s="126"/>
      <c r="H5794" s="126"/>
      <c r="I5794" s="126"/>
      <c r="J5794" s="126"/>
      <c r="K5794" s="126"/>
    </row>
    <row r="5795" spans="1:11" s="122" customFormat="1">
      <c r="A5795" s="127" t="s">
        <v>3896</v>
      </c>
      <c r="B5795" s="127">
        <v>26000</v>
      </c>
      <c r="C5795" s="128">
        <f t="shared" si="217"/>
        <v>1302500</v>
      </c>
      <c r="D5795" s="129">
        <f t="shared" si="213"/>
        <v>27300</v>
      </c>
      <c r="E5795" s="130" t="s">
        <v>6069</v>
      </c>
      <c r="F5795" s="131"/>
      <c r="G5795" s="126"/>
      <c r="H5795" s="126"/>
      <c r="I5795" s="126"/>
      <c r="J5795" s="126"/>
      <c r="K5795" s="126"/>
    </row>
    <row r="5796" spans="1:11" s="122" customFormat="1">
      <c r="A5796" s="127" t="s">
        <v>3897</v>
      </c>
      <c r="B5796" s="127">
        <v>27000</v>
      </c>
      <c r="C5796" s="128">
        <f t="shared" si="217"/>
        <v>1352500</v>
      </c>
      <c r="D5796" s="129">
        <f t="shared" si="213"/>
        <v>28350</v>
      </c>
      <c r="E5796" s="130" t="s">
        <v>6069</v>
      </c>
      <c r="F5796" s="131"/>
      <c r="G5796" s="126"/>
      <c r="H5796" s="126"/>
      <c r="I5796" s="126"/>
      <c r="J5796" s="126"/>
      <c r="K5796" s="126"/>
    </row>
    <row r="5797" spans="1:11" s="122" customFormat="1">
      <c r="A5797" s="127" t="s">
        <v>3898</v>
      </c>
      <c r="B5797" s="127">
        <v>28000</v>
      </c>
      <c r="C5797" s="128">
        <f t="shared" si="217"/>
        <v>1402500</v>
      </c>
      <c r="D5797" s="129">
        <f t="shared" si="213"/>
        <v>29400</v>
      </c>
      <c r="E5797" s="130" t="s">
        <v>6069</v>
      </c>
      <c r="F5797" s="131"/>
      <c r="G5797" s="126"/>
      <c r="H5797" s="126"/>
      <c r="I5797" s="126"/>
      <c r="J5797" s="126"/>
      <c r="K5797" s="126"/>
    </row>
    <row r="5798" spans="1:11" s="122" customFormat="1">
      <c r="A5798" s="127" t="s">
        <v>3899</v>
      </c>
      <c r="B5798" s="127">
        <v>29000</v>
      </c>
      <c r="C5798" s="128">
        <f t="shared" si="217"/>
        <v>1452500</v>
      </c>
      <c r="D5798" s="129">
        <f t="shared" si="213"/>
        <v>30450</v>
      </c>
      <c r="E5798" s="130" t="s">
        <v>6069</v>
      </c>
      <c r="F5798" s="131"/>
      <c r="G5798" s="126"/>
      <c r="H5798" s="126"/>
      <c r="I5798" s="126"/>
      <c r="J5798" s="126"/>
      <c r="K5798" s="126"/>
    </row>
    <row r="5799" spans="1:11" s="122" customFormat="1">
      <c r="A5799" s="127" t="s">
        <v>3900</v>
      </c>
      <c r="B5799" s="127">
        <v>30000</v>
      </c>
      <c r="C5799" s="128">
        <f t="shared" si="217"/>
        <v>1502500</v>
      </c>
      <c r="D5799" s="129">
        <f t="shared" si="213"/>
        <v>31500</v>
      </c>
      <c r="E5799" s="130" t="s">
        <v>6069</v>
      </c>
      <c r="F5799" s="131"/>
      <c r="G5799" s="126"/>
      <c r="H5799" s="126"/>
      <c r="I5799" s="126"/>
      <c r="J5799" s="126"/>
      <c r="K5799" s="126"/>
    </row>
    <row r="5800" spans="1:11" s="122" customFormat="1">
      <c r="A5800" s="127" t="s">
        <v>3901</v>
      </c>
      <c r="B5800" s="127">
        <v>31000</v>
      </c>
      <c r="C5800" s="128">
        <f t="shared" si="217"/>
        <v>1552500</v>
      </c>
      <c r="D5800" s="129">
        <f t="shared" si="213"/>
        <v>32550</v>
      </c>
      <c r="E5800" s="130" t="s">
        <v>6069</v>
      </c>
      <c r="F5800" s="131"/>
      <c r="G5800" s="126"/>
      <c r="H5800" s="126"/>
      <c r="I5800" s="126"/>
      <c r="J5800" s="126"/>
      <c r="K5800" s="126"/>
    </row>
    <row r="5801" spans="1:11" s="122" customFormat="1">
      <c r="A5801" s="127" t="s">
        <v>3902</v>
      </c>
      <c r="B5801" s="127">
        <v>32000</v>
      </c>
      <c r="C5801" s="128">
        <f t="shared" si="217"/>
        <v>1602500</v>
      </c>
      <c r="D5801" s="129">
        <f t="shared" si="213"/>
        <v>33600</v>
      </c>
      <c r="E5801" s="130" t="s">
        <v>6069</v>
      </c>
      <c r="F5801" s="131"/>
      <c r="G5801" s="126"/>
      <c r="H5801" s="126"/>
      <c r="I5801" s="126"/>
      <c r="J5801" s="126"/>
      <c r="K5801" s="126"/>
    </row>
    <row r="5802" spans="1:11" s="122" customFormat="1">
      <c r="A5802" s="127" t="s">
        <v>3903</v>
      </c>
      <c r="B5802" s="127">
        <v>33000</v>
      </c>
      <c r="C5802" s="128">
        <f t="shared" si="217"/>
        <v>1652500</v>
      </c>
      <c r="D5802" s="129">
        <f t="shared" ref="D5802:D5865" si="218">SUM($G$2)*(B5802*0.001)</f>
        <v>34650</v>
      </c>
      <c r="E5802" s="130" t="s">
        <v>6069</v>
      </c>
      <c r="F5802" s="131"/>
      <c r="G5802" s="126"/>
      <c r="H5802" s="126"/>
      <c r="I5802" s="126"/>
      <c r="J5802" s="126"/>
      <c r="K5802" s="126"/>
    </row>
    <row r="5803" spans="1:11" s="122" customFormat="1">
      <c r="A5803" s="127" t="s">
        <v>3904</v>
      </c>
      <c r="B5803" s="127">
        <v>34000</v>
      </c>
      <c r="C5803" s="128">
        <f t="shared" si="217"/>
        <v>1702500</v>
      </c>
      <c r="D5803" s="129">
        <f t="shared" si="218"/>
        <v>35700</v>
      </c>
      <c r="E5803" s="130" t="s">
        <v>6069</v>
      </c>
      <c r="F5803" s="131"/>
      <c r="G5803" s="126"/>
      <c r="H5803" s="126"/>
      <c r="I5803" s="126"/>
      <c r="J5803" s="126"/>
      <c r="K5803" s="126"/>
    </row>
    <row r="5804" spans="1:11" s="122" customFormat="1">
      <c r="A5804" s="127" t="s">
        <v>3905</v>
      </c>
      <c r="B5804" s="127">
        <v>35000</v>
      </c>
      <c r="C5804" s="128">
        <f t="shared" si="217"/>
        <v>1752500</v>
      </c>
      <c r="D5804" s="129">
        <f t="shared" si="218"/>
        <v>36750</v>
      </c>
      <c r="E5804" s="130" t="s">
        <v>6069</v>
      </c>
      <c r="F5804" s="131"/>
      <c r="G5804" s="126"/>
      <c r="H5804" s="126"/>
      <c r="I5804" s="126"/>
      <c r="J5804" s="126"/>
      <c r="K5804" s="126"/>
    </row>
    <row r="5805" spans="1:11" s="122" customFormat="1">
      <c r="A5805" s="127" t="s">
        <v>3906</v>
      </c>
      <c r="B5805" s="127">
        <v>36000</v>
      </c>
      <c r="C5805" s="128">
        <f t="shared" si="217"/>
        <v>1802500</v>
      </c>
      <c r="D5805" s="129">
        <f t="shared" si="218"/>
        <v>37800</v>
      </c>
      <c r="E5805" s="130" t="s">
        <v>6069</v>
      </c>
      <c r="F5805" s="131"/>
      <c r="G5805" s="126"/>
      <c r="H5805" s="126"/>
      <c r="I5805" s="126"/>
      <c r="J5805" s="126"/>
      <c r="K5805" s="126"/>
    </row>
    <row r="5806" spans="1:11" s="122" customFormat="1">
      <c r="A5806" s="127" t="s">
        <v>3907</v>
      </c>
      <c r="B5806" s="127">
        <v>37000</v>
      </c>
      <c r="C5806" s="128">
        <f t="shared" si="217"/>
        <v>1852500</v>
      </c>
      <c r="D5806" s="129">
        <f t="shared" si="218"/>
        <v>38850</v>
      </c>
      <c r="E5806" s="130" t="s">
        <v>6069</v>
      </c>
      <c r="F5806" s="131"/>
      <c r="G5806" s="126"/>
      <c r="H5806" s="126"/>
      <c r="I5806" s="126"/>
      <c r="J5806" s="126"/>
      <c r="K5806" s="126"/>
    </row>
    <row r="5807" spans="1:11" s="122" customFormat="1">
      <c r="A5807" s="127" t="s">
        <v>3908</v>
      </c>
      <c r="B5807" s="127">
        <v>38000</v>
      </c>
      <c r="C5807" s="128">
        <f t="shared" si="217"/>
        <v>1902500</v>
      </c>
      <c r="D5807" s="129">
        <f t="shared" si="218"/>
        <v>39900</v>
      </c>
      <c r="E5807" s="130" t="s">
        <v>6069</v>
      </c>
      <c r="F5807" s="131"/>
      <c r="G5807" s="126"/>
      <c r="H5807" s="126"/>
      <c r="I5807" s="126"/>
      <c r="J5807" s="126"/>
      <c r="K5807" s="126"/>
    </row>
    <row r="5808" spans="1:11" s="122" customFormat="1">
      <c r="A5808" s="127" t="s">
        <v>3909</v>
      </c>
      <c r="B5808" s="127">
        <v>39000</v>
      </c>
      <c r="C5808" s="128">
        <f t="shared" si="217"/>
        <v>1952500</v>
      </c>
      <c r="D5808" s="129">
        <f t="shared" si="218"/>
        <v>40950</v>
      </c>
      <c r="E5808" s="130" t="s">
        <v>6069</v>
      </c>
      <c r="F5808" s="131"/>
      <c r="G5808" s="126"/>
      <c r="H5808" s="126"/>
      <c r="I5808" s="126"/>
      <c r="J5808" s="126"/>
      <c r="K5808" s="126"/>
    </row>
    <row r="5809" spans="1:11" s="122" customFormat="1">
      <c r="A5809" s="127" t="s">
        <v>3910</v>
      </c>
      <c r="B5809" s="127">
        <v>40000</v>
      </c>
      <c r="C5809" s="128">
        <f t="shared" si="217"/>
        <v>2002500</v>
      </c>
      <c r="D5809" s="129">
        <f t="shared" si="218"/>
        <v>42000</v>
      </c>
      <c r="E5809" s="130" t="s">
        <v>6069</v>
      </c>
      <c r="F5809" s="131"/>
      <c r="G5809" s="126"/>
      <c r="H5809" s="126"/>
      <c r="I5809" s="126"/>
      <c r="J5809" s="126"/>
      <c r="K5809" s="126"/>
    </row>
    <row r="5810" spans="1:11" s="122" customFormat="1">
      <c r="A5810" s="127" t="s">
        <v>3911</v>
      </c>
      <c r="B5810" s="127">
        <v>41000</v>
      </c>
      <c r="C5810" s="128">
        <f t="shared" si="217"/>
        <v>2052500</v>
      </c>
      <c r="D5810" s="129">
        <f t="shared" si="218"/>
        <v>43050</v>
      </c>
      <c r="E5810" s="130" t="s">
        <v>6069</v>
      </c>
      <c r="F5810" s="131"/>
      <c r="G5810" s="126"/>
      <c r="H5810" s="126"/>
      <c r="I5810" s="126"/>
      <c r="J5810" s="126"/>
      <c r="K5810" s="126"/>
    </row>
    <row r="5811" spans="1:11" s="122" customFormat="1">
      <c r="A5811" s="127" t="s">
        <v>3912</v>
      </c>
      <c r="B5811" s="127">
        <v>42000</v>
      </c>
      <c r="C5811" s="128">
        <f t="shared" si="217"/>
        <v>2102500</v>
      </c>
      <c r="D5811" s="129">
        <f t="shared" si="218"/>
        <v>44100</v>
      </c>
      <c r="E5811" s="130" t="s">
        <v>6069</v>
      </c>
      <c r="F5811" s="131"/>
      <c r="G5811" s="126"/>
      <c r="H5811" s="126"/>
      <c r="I5811" s="126"/>
      <c r="J5811" s="126"/>
      <c r="K5811" s="126"/>
    </row>
    <row r="5812" spans="1:11" s="122" customFormat="1">
      <c r="A5812" s="127" t="s">
        <v>3913</v>
      </c>
      <c r="B5812" s="127">
        <v>43000</v>
      </c>
      <c r="C5812" s="128">
        <f t="shared" si="217"/>
        <v>2152500</v>
      </c>
      <c r="D5812" s="129">
        <f t="shared" si="218"/>
        <v>45150</v>
      </c>
      <c r="E5812" s="130" t="s">
        <v>6069</v>
      </c>
      <c r="F5812" s="131"/>
      <c r="G5812" s="126"/>
      <c r="H5812" s="126"/>
      <c r="I5812" s="126"/>
      <c r="J5812" s="126"/>
      <c r="K5812" s="126"/>
    </row>
    <row r="5813" spans="1:11" s="122" customFormat="1">
      <c r="A5813" s="127" t="s">
        <v>3914</v>
      </c>
      <c r="B5813" s="127">
        <v>44000</v>
      </c>
      <c r="C5813" s="128">
        <f t="shared" si="217"/>
        <v>2202500</v>
      </c>
      <c r="D5813" s="129">
        <f t="shared" si="218"/>
        <v>46200</v>
      </c>
      <c r="E5813" s="130" t="s">
        <v>6069</v>
      </c>
      <c r="F5813" s="131"/>
      <c r="G5813" s="126"/>
      <c r="H5813" s="126"/>
      <c r="I5813" s="126"/>
      <c r="J5813" s="126"/>
      <c r="K5813" s="126"/>
    </row>
    <row r="5814" spans="1:11" s="122" customFormat="1">
      <c r="A5814" s="127" t="s">
        <v>3915</v>
      </c>
      <c r="B5814" s="127">
        <v>45000</v>
      </c>
      <c r="C5814" s="128">
        <f t="shared" si="217"/>
        <v>2252500</v>
      </c>
      <c r="D5814" s="129">
        <f t="shared" si="218"/>
        <v>47250</v>
      </c>
      <c r="E5814" s="130" t="s">
        <v>6069</v>
      </c>
      <c r="F5814" s="131"/>
      <c r="G5814" s="126"/>
      <c r="H5814" s="126"/>
      <c r="I5814" s="126"/>
      <c r="J5814" s="126"/>
      <c r="K5814" s="126"/>
    </row>
    <row r="5815" spans="1:11" s="122" customFormat="1">
      <c r="A5815" s="127" t="s">
        <v>3916</v>
      </c>
      <c r="B5815" s="127">
        <v>46000</v>
      </c>
      <c r="C5815" s="128">
        <f t="shared" si="217"/>
        <v>2302500</v>
      </c>
      <c r="D5815" s="129">
        <f t="shared" si="218"/>
        <v>48300</v>
      </c>
      <c r="E5815" s="130" t="s">
        <v>6069</v>
      </c>
      <c r="F5815" s="131"/>
      <c r="G5815" s="126"/>
      <c r="H5815" s="126"/>
      <c r="I5815" s="126"/>
      <c r="J5815" s="126"/>
      <c r="K5815" s="126"/>
    </row>
    <row r="5816" spans="1:11" s="122" customFormat="1">
      <c r="A5816" s="127" t="s">
        <v>3917</v>
      </c>
      <c r="B5816" s="127">
        <v>47000</v>
      </c>
      <c r="C5816" s="128">
        <f t="shared" si="217"/>
        <v>2352500</v>
      </c>
      <c r="D5816" s="129">
        <f t="shared" si="218"/>
        <v>49350</v>
      </c>
      <c r="E5816" s="130" t="s">
        <v>6069</v>
      </c>
      <c r="F5816" s="131"/>
      <c r="G5816" s="126"/>
      <c r="H5816" s="126"/>
      <c r="I5816" s="126"/>
      <c r="J5816" s="126"/>
      <c r="K5816" s="126"/>
    </row>
    <row r="5817" spans="1:11" s="122" customFormat="1">
      <c r="A5817" s="127" t="s">
        <v>3918</v>
      </c>
      <c r="B5817" s="127">
        <v>48000</v>
      </c>
      <c r="C5817" s="128">
        <f t="shared" si="217"/>
        <v>2402500</v>
      </c>
      <c r="D5817" s="129">
        <f t="shared" si="218"/>
        <v>50400</v>
      </c>
      <c r="E5817" s="130" t="s">
        <v>6069</v>
      </c>
      <c r="F5817" s="131"/>
      <c r="G5817" s="126"/>
      <c r="H5817" s="126"/>
      <c r="I5817" s="126"/>
      <c r="J5817" s="126"/>
      <c r="K5817" s="126"/>
    </row>
    <row r="5818" spans="1:11" s="122" customFormat="1">
      <c r="A5818" s="127" t="s">
        <v>3919</v>
      </c>
      <c r="B5818" s="127">
        <v>49000</v>
      </c>
      <c r="C5818" s="128">
        <f t="shared" si="217"/>
        <v>2452500</v>
      </c>
      <c r="D5818" s="129">
        <f t="shared" si="218"/>
        <v>51450</v>
      </c>
      <c r="E5818" s="130" t="s">
        <v>6069</v>
      </c>
      <c r="F5818" s="131"/>
      <c r="G5818" s="126"/>
      <c r="H5818" s="126"/>
      <c r="I5818" s="126"/>
      <c r="J5818" s="126"/>
      <c r="K5818" s="126"/>
    </row>
    <row r="5819" spans="1:11" s="122" customFormat="1">
      <c r="A5819" s="127" t="s">
        <v>3920</v>
      </c>
      <c r="B5819" s="127">
        <v>50000</v>
      </c>
      <c r="C5819" s="128">
        <f t="shared" si="217"/>
        <v>2502500</v>
      </c>
      <c r="D5819" s="129">
        <f t="shared" si="218"/>
        <v>52500</v>
      </c>
      <c r="E5819" s="130" t="s">
        <v>6069</v>
      </c>
      <c r="F5819" s="131"/>
      <c r="G5819" s="126"/>
      <c r="H5819" s="126"/>
      <c r="I5819" s="126"/>
      <c r="J5819" s="126"/>
      <c r="K5819" s="126"/>
    </row>
    <row r="5820" spans="1:11" s="122" customFormat="1">
      <c r="A5820" s="127" t="s">
        <v>3921</v>
      </c>
      <c r="B5820" s="127">
        <v>51000</v>
      </c>
      <c r="C5820" s="128">
        <f t="shared" si="217"/>
        <v>2552500</v>
      </c>
      <c r="D5820" s="129">
        <f t="shared" si="218"/>
        <v>53550</v>
      </c>
      <c r="E5820" s="130" t="s">
        <v>6069</v>
      </c>
      <c r="F5820" s="131"/>
      <c r="G5820" s="126"/>
      <c r="H5820" s="126"/>
      <c r="I5820" s="126"/>
      <c r="J5820" s="126"/>
      <c r="K5820" s="126"/>
    </row>
    <row r="5821" spans="1:11" s="122" customFormat="1">
      <c r="A5821" s="127" t="s">
        <v>3922</v>
      </c>
      <c r="B5821" s="127">
        <v>52000</v>
      </c>
      <c r="C5821" s="128">
        <f t="shared" si="217"/>
        <v>2602500</v>
      </c>
      <c r="D5821" s="129">
        <f t="shared" si="218"/>
        <v>54600</v>
      </c>
      <c r="E5821" s="130" t="s">
        <v>6069</v>
      </c>
      <c r="F5821" s="131"/>
      <c r="G5821" s="126"/>
      <c r="H5821" s="126"/>
      <c r="I5821" s="126"/>
      <c r="J5821" s="126"/>
      <c r="K5821" s="126"/>
    </row>
    <row r="5822" spans="1:11" s="122" customFormat="1">
      <c r="A5822" s="127" t="s">
        <v>3923</v>
      </c>
      <c r="B5822" s="127">
        <v>53000</v>
      </c>
      <c r="C5822" s="128">
        <f t="shared" si="217"/>
        <v>2652500</v>
      </c>
      <c r="D5822" s="129">
        <f t="shared" si="218"/>
        <v>55650</v>
      </c>
      <c r="E5822" s="130" t="s">
        <v>6069</v>
      </c>
      <c r="F5822" s="131"/>
      <c r="G5822" s="126"/>
      <c r="H5822" s="126"/>
      <c r="I5822" s="126"/>
      <c r="J5822" s="126"/>
      <c r="K5822" s="126"/>
    </row>
    <row r="5823" spans="1:11" s="122" customFormat="1">
      <c r="A5823" s="127" t="s">
        <v>3924</v>
      </c>
      <c r="B5823" s="127">
        <v>54000</v>
      </c>
      <c r="C5823" s="128">
        <f t="shared" si="217"/>
        <v>2702500</v>
      </c>
      <c r="D5823" s="129">
        <f t="shared" si="218"/>
        <v>56700</v>
      </c>
      <c r="E5823" s="130" t="s">
        <v>6069</v>
      </c>
      <c r="F5823" s="131"/>
      <c r="G5823" s="126"/>
      <c r="H5823" s="126"/>
      <c r="I5823" s="126"/>
      <c r="J5823" s="126"/>
      <c r="K5823" s="126"/>
    </row>
    <row r="5824" spans="1:11" s="122" customFormat="1">
      <c r="A5824" s="127" t="s">
        <v>3925</v>
      </c>
      <c r="B5824" s="127">
        <v>55000</v>
      </c>
      <c r="C5824" s="128">
        <f t="shared" si="217"/>
        <v>2752500</v>
      </c>
      <c r="D5824" s="129">
        <f t="shared" si="218"/>
        <v>57750</v>
      </c>
      <c r="E5824" s="130" t="s">
        <v>6069</v>
      </c>
      <c r="F5824" s="131"/>
      <c r="G5824" s="126"/>
      <c r="H5824" s="126"/>
      <c r="I5824" s="126"/>
      <c r="J5824" s="126"/>
      <c r="K5824" s="126"/>
    </row>
    <row r="5825" spans="1:11" s="122" customFormat="1">
      <c r="A5825" s="127" t="s">
        <v>3926</v>
      </c>
      <c r="B5825" s="127">
        <v>56000</v>
      </c>
      <c r="C5825" s="128">
        <f t="shared" si="217"/>
        <v>2802500</v>
      </c>
      <c r="D5825" s="129">
        <f t="shared" si="218"/>
        <v>58800</v>
      </c>
      <c r="E5825" s="130" t="s">
        <v>6069</v>
      </c>
      <c r="F5825" s="131"/>
      <c r="G5825" s="126"/>
      <c r="H5825" s="126"/>
      <c r="I5825" s="126"/>
      <c r="J5825" s="126"/>
      <c r="K5825" s="126"/>
    </row>
    <row r="5826" spans="1:11" s="122" customFormat="1">
      <c r="A5826" s="127" t="s">
        <v>3927</v>
      </c>
      <c r="B5826" s="127">
        <v>57000</v>
      </c>
      <c r="C5826" s="128">
        <f t="shared" si="217"/>
        <v>2852500</v>
      </c>
      <c r="D5826" s="129">
        <f t="shared" si="218"/>
        <v>59850</v>
      </c>
      <c r="E5826" s="130" t="s">
        <v>6069</v>
      </c>
      <c r="F5826" s="131"/>
      <c r="G5826" s="126"/>
      <c r="H5826" s="126"/>
      <c r="I5826" s="126"/>
      <c r="J5826" s="126"/>
      <c r="K5826" s="126"/>
    </row>
    <row r="5827" spans="1:11" s="122" customFormat="1">
      <c r="A5827" s="127" t="s">
        <v>3928</v>
      </c>
      <c r="B5827" s="127">
        <v>58000</v>
      </c>
      <c r="C5827" s="128">
        <f t="shared" si="217"/>
        <v>2902500</v>
      </c>
      <c r="D5827" s="129">
        <f t="shared" si="218"/>
        <v>60900</v>
      </c>
      <c r="E5827" s="130" t="s">
        <v>6069</v>
      </c>
      <c r="F5827" s="131"/>
      <c r="G5827" s="126"/>
      <c r="H5827" s="126"/>
      <c r="I5827" s="126"/>
      <c r="J5827" s="126"/>
      <c r="K5827" s="126"/>
    </row>
    <row r="5828" spans="1:11" s="122" customFormat="1">
      <c r="A5828" s="127" t="s">
        <v>3929</v>
      </c>
      <c r="B5828" s="127">
        <v>59000</v>
      </c>
      <c r="C5828" s="128">
        <f t="shared" si="217"/>
        <v>2952500</v>
      </c>
      <c r="D5828" s="129">
        <f t="shared" si="218"/>
        <v>61950</v>
      </c>
      <c r="E5828" s="130" t="s">
        <v>6069</v>
      </c>
      <c r="F5828" s="131"/>
      <c r="G5828" s="126"/>
      <c r="H5828" s="126"/>
      <c r="I5828" s="126"/>
      <c r="J5828" s="126"/>
      <c r="K5828" s="126"/>
    </row>
    <row r="5829" spans="1:11" s="122" customFormat="1">
      <c r="A5829" s="127" t="s">
        <v>3930</v>
      </c>
      <c r="B5829" s="127">
        <v>60000</v>
      </c>
      <c r="C5829" s="128">
        <f t="shared" si="217"/>
        <v>3002500</v>
      </c>
      <c r="D5829" s="129">
        <f t="shared" si="218"/>
        <v>63000</v>
      </c>
      <c r="E5829" s="130" t="s">
        <v>6069</v>
      </c>
      <c r="F5829" s="131"/>
      <c r="G5829" s="126"/>
      <c r="H5829" s="126"/>
      <c r="I5829" s="126"/>
      <c r="J5829" s="126"/>
      <c r="K5829" s="126"/>
    </row>
    <row r="5830" spans="1:11" s="122" customFormat="1">
      <c r="A5830" s="127" t="s">
        <v>3931</v>
      </c>
      <c r="B5830" s="127">
        <v>61000</v>
      </c>
      <c r="C5830" s="128">
        <f t="shared" si="217"/>
        <v>3052500</v>
      </c>
      <c r="D5830" s="129">
        <f t="shared" si="218"/>
        <v>64050</v>
      </c>
      <c r="E5830" s="130" t="s">
        <v>6069</v>
      </c>
      <c r="F5830" s="131"/>
      <c r="G5830" s="126"/>
      <c r="H5830" s="126"/>
      <c r="I5830" s="126"/>
      <c r="J5830" s="126"/>
      <c r="K5830" s="126"/>
    </row>
    <row r="5831" spans="1:11" s="122" customFormat="1">
      <c r="A5831" s="127" t="s">
        <v>4641</v>
      </c>
      <c r="B5831" s="127">
        <v>62000</v>
      </c>
      <c r="C5831" s="128">
        <f t="shared" si="217"/>
        <v>3102500</v>
      </c>
      <c r="D5831" s="129">
        <f t="shared" si="218"/>
        <v>65100</v>
      </c>
      <c r="E5831" s="130" t="s">
        <v>6069</v>
      </c>
      <c r="F5831" s="131"/>
      <c r="G5831" s="126"/>
      <c r="H5831" s="126"/>
      <c r="I5831" s="126"/>
      <c r="J5831" s="126"/>
      <c r="K5831" s="126"/>
    </row>
    <row r="5832" spans="1:11" s="122" customFormat="1">
      <c r="A5832" s="127" t="s">
        <v>4642</v>
      </c>
      <c r="B5832" s="127">
        <v>63000</v>
      </c>
      <c r="C5832" s="128">
        <f t="shared" si="217"/>
        <v>3152500</v>
      </c>
      <c r="D5832" s="129">
        <f t="shared" si="218"/>
        <v>66150</v>
      </c>
      <c r="E5832" s="130" t="s">
        <v>6069</v>
      </c>
      <c r="F5832" s="131"/>
      <c r="G5832" s="126"/>
      <c r="H5832" s="126"/>
      <c r="I5832" s="126"/>
      <c r="J5832" s="126"/>
      <c r="K5832" s="126"/>
    </row>
    <row r="5833" spans="1:11" s="122" customFormat="1">
      <c r="A5833" s="127" t="s">
        <v>4643</v>
      </c>
      <c r="B5833" s="127">
        <v>64000</v>
      </c>
      <c r="C5833" s="128">
        <f t="shared" si="217"/>
        <v>3202500</v>
      </c>
      <c r="D5833" s="129">
        <f t="shared" si="218"/>
        <v>67200</v>
      </c>
      <c r="E5833" s="130" t="s">
        <v>6069</v>
      </c>
      <c r="F5833" s="131"/>
      <c r="G5833" s="126"/>
      <c r="H5833" s="126"/>
      <c r="I5833" s="126"/>
      <c r="J5833" s="126"/>
      <c r="K5833" s="126"/>
    </row>
    <row r="5834" spans="1:11" s="122" customFormat="1">
      <c r="A5834" s="127" t="s">
        <v>4644</v>
      </c>
      <c r="B5834" s="127">
        <v>65000</v>
      </c>
      <c r="C5834" s="128">
        <f t="shared" si="217"/>
        <v>3252500</v>
      </c>
      <c r="D5834" s="129">
        <f t="shared" si="218"/>
        <v>68250</v>
      </c>
      <c r="E5834" s="130" t="s">
        <v>6069</v>
      </c>
      <c r="F5834" s="131"/>
      <c r="G5834" s="126"/>
      <c r="H5834" s="126"/>
      <c r="I5834" s="126"/>
      <c r="J5834" s="126"/>
      <c r="K5834" s="126"/>
    </row>
    <row r="5835" spans="1:11" s="122" customFormat="1">
      <c r="A5835" s="127" t="s">
        <v>4645</v>
      </c>
      <c r="B5835" s="127">
        <v>66000</v>
      </c>
      <c r="C5835" s="128">
        <f t="shared" si="217"/>
        <v>3302500</v>
      </c>
      <c r="D5835" s="129">
        <f t="shared" si="218"/>
        <v>69300</v>
      </c>
      <c r="E5835" s="130" t="s">
        <v>6069</v>
      </c>
      <c r="F5835" s="131"/>
      <c r="G5835" s="126"/>
      <c r="H5835" s="126"/>
      <c r="I5835" s="126"/>
      <c r="J5835" s="126"/>
      <c r="K5835" s="126"/>
    </row>
    <row r="5836" spans="1:11" s="122" customFormat="1">
      <c r="A5836" s="127" t="s">
        <v>4646</v>
      </c>
      <c r="B5836" s="127">
        <v>67000</v>
      </c>
      <c r="C5836" s="128">
        <f t="shared" ref="C5836:C5878" si="219">C5835+50000</f>
        <v>3352500</v>
      </c>
      <c r="D5836" s="129">
        <f t="shared" si="218"/>
        <v>70350</v>
      </c>
      <c r="E5836" s="130" t="s">
        <v>6069</v>
      </c>
      <c r="F5836" s="131"/>
      <c r="G5836" s="126"/>
      <c r="H5836" s="126"/>
      <c r="I5836" s="126"/>
      <c r="J5836" s="126"/>
      <c r="K5836" s="126"/>
    </row>
    <row r="5837" spans="1:11" s="122" customFormat="1">
      <c r="A5837" s="127" t="s">
        <v>4647</v>
      </c>
      <c r="B5837" s="127">
        <v>68000</v>
      </c>
      <c r="C5837" s="128">
        <f t="shared" si="219"/>
        <v>3402500</v>
      </c>
      <c r="D5837" s="129">
        <f t="shared" si="218"/>
        <v>71400</v>
      </c>
      <c r="E5837" s="130" t="s">
        <v>6069</v>
      </c>
      <c r="F5837" s="131"/>
      <c r="G5837" s="126"/>
      <c r="H5837" s="126"/>
      <c r="I5837" s="126"/>
      <c r="J5837" s="126"/>
      <c r="K5837" s="126"/>
    </row>
    <row r="5838" spans="1:11" s="122" customFormat="1">
      <c r="A5838" s="127" t="s">
        <v>4648</v>
      </c>
      <c r="B5838" s="127">
        <v>69000</v>
      </c>
      <c r="C5838" s="128">
        <f t="shared" si="219"/>
        <v>3452500</v>
      </c>
      <c r="D5838" s="129">
        <f t="shared" si="218"/>
        <v>72450</v>
      </c>
      <c r="E5838" s="130" t="s">
        <v>6069</v>
      </c>
      <c r="F5838" s="131"/>
      <c r="G5838" s="126"/>
      <c r="H5838" s="126"/>
      <c r="I5838" s="126"/>
      <c r="J5838" s="126"/>
      <c r="K5838" s="126"/>
    </row>
    <row r="5839" spans="1:11" s="122" customFormat="1">
      <c r="A5839" s="127" t="s">
        <v>4649</v>
      </c>
      <c r="B5839" s="127">
        <v>70000</v>
      </c>
      <c r="C5839" s="128">
        <f t="shared" si="219"/>
        <v>3502500</v>
      </c>
      <c r="D5839" s="129">
        <f t="shared" si="218"/>
        <v>73500</v>
      </c>
      <c r="E5839" s="130" t="s">
        <v>6069</v>
      </c>
      <c r="F5839" s="131"/>
      <c r="G5839" s="126"/>
      <c r="H5839" s="126"/>
      <c r="I5839" s="126"/>
      <c r="J5839" s="126"/>
      <c r="K5839" s="126"/>
    </row>
    <row r="5840" spans="1:11" s="122" customFormat="1">
      <c r="A5840" s="127" t="s">
        <v>4650</v>
      </c>
      <c r="B5840" s="127">
        <v>71000</v>
      </c>
      <c r="C5840" s="128">
        <f t="shared" si="219"/>
        <v>3552500</v>
      </c>
      <c r="D5840" s="129">
        <f t="shared" si="218"/>
        <v>74550</v>
      </c>
      <c r="E5840" s="130" t="s">
        <v>6069</v>
      </c>
      <c r="F5840" s="131"/>
      <c r="G5840" s="126"/>
      <c r="H5840" s="126"/>
      <c r="I5840" s="126"/>
      <c r="J5840" s="126"/>
      <c r="K5840" s="126"/>
    </row>
    <row r="5841" spans="1:11" s="122" customFormat="1">
      <c r="A5841" s="127" t="s">
        <v>4651</v>
      </c>
      <c r="B5841" s="127">
        <v>72000</v>
      </c>
      <c r="C5841" s="128">
        <f t="shared" si="219"/>
        <v>3602500</v>
      </c>
      <c r="D5841" s="129">
        <f t="shared" si="218"/>
        <v>75600</v>
      </c>
      <c r="E5841" s="130" t="s">
        <v>6069</v>
      </c>
      <c r="F5841" s="131"/>
      <c r="G5841" s="126"/>
      <c r="H5841" s="126"/>
      <c r="I5841" s="126"/>
      <c r="J5841" s="126"/>
      <c r="K5841" s="126"/>
    </row>
    <row r="5842" spans="1:11" s="122" customFormat="1">
      <c r="A5842" s="127" t="s">
        <v>4652</v>
      </c>
      <c r="B5842" s="127">
        <v>73000</v>
      </c>
      <c r="C5842" s="128">
        <f t="shared" si="219"/>
        <v>3652500</v>
      </c>
      <c r="D5842" s="129">
        <f t="shared" si="218"/>
        <v>76650</v>
      </c>
      <c r="E5842" s="130" t="s">
        <v>6069</v>
      </c>
      <c r="F5842" s="131"/>
      <c r="G5842" s="126"/>
      <c r="H5842" s="126"/>
      <c r="I5842" s="126"/>
      <c r="J5842" s="126"/>
      <c r="K5842" s="126"/>
    </row>
    <row r="5843" spans="1:11" s="122" customFormat="1">
      <c r="A5843" s="127" t="s">
        <v>4653</v>
      </c>
      <c r="B5843" s="127">
        <v>74000</v>
      </c>
      <c r="C5843" s="128">
        <f t="shared" si="219"/>
        <v>3702500</v>
      </c>
      <c r="D5843" s="129">
        <f t="shared" si="218"/>
        <v>77700</v>
      </c>
      <c r="E5843" s="130" t="s">
        <v>6069</v>
      </c>
      <c r="F5843" s="131"/>
      <c r="G5843" s="126"/>
      <c r="H5843" s="126"/>
      <c r="I5843" s="126"/>
      <c r="J5843" s="126"/>
      <c r="K5843" s="126"/>
    </row>
    <row r="5844" spans="1:11" s="122" customFormat="1">
      <c r="A5844" s="127" t="s">
        <v>4654</v>
      </c>
      <c r="B5844" s="127">
        <v>75000</v>
      </c>
      <c r="C5844" s="128">
        <f t="shared" si="219"/>
        <v>3752500</v>
      </c>
      <c r="D5844" s="129">
        <f t="shared" si="218"/>
        <v>78750</v>
      </c>
      <c r="E5844" s="130" t="s">
        <v>6069</v>
      </c>
      <c r="F5844" s="131"/>
      <c r="G5844" s="126"/>
      <c r="H5844" s="126"/>
      <c r="I5844" s="126"/>
      <c r="J5844" s="126"/>
      <c r="K5844" s="126"/>
    </row>
    <row r="5845" spans="1:11" s="122" customFormat="1">
      <c r="A5845" s="127" t="s">
        <v>4655</v>
      </c>
      <c r="B5845" s="127">
        <v>76000</v>
      </c>
      <c r="C5845" s="128">
        <f t="shared" si="219"/>
        <v>3802500</v>
      </c>
      <c r="D5845" s="129">
        <f t="shared" si="218"/>
        <v>79800</v>
      </c>
      <c r="E5845" s="130" t="s">
        <v>6069</v>
      </c>
      <c r="F5845" s="131"/>
      <c r="G5845" s="126"/>
      <c r="H5845" s="126"/>
      <c r="I5845" s="126"/>
      <c r="J5845" s="126"/>
      <c r="K5845" s="126"/>
    </row>
    <row r="5846" spans="1:11" s="122" customFormat="1">
      <c r="A5846" s="127" t="s">
        <v>4656</v>
      </c>
      <c r="B5846" s="127">
        <v>77000</v>
      </c>
      <c r="C5846" s="128">
        <f t="shared" si="219"/>
        <v>3852500</v>
      </c>
      <c r="D5846" s="129">
        <f t="shared" si="218"/>
        <v>80850</v>
      </c>
      <c r="E5846" s="130" t="s">
        <v>6069</v>
      </c>
      <c r="F5846" s="131"/>
      <c r="G5846" s="126"/>
      <c r="H5846" s="126"/>
      <c r="I5846" s="126"/>
      <c r="J5846" s="126"/>
      <c r="K5846" s="126"/>
    </row>
    <row r="5847" spans="1:11" s="122" customFormat="1">
      <c r="A5847" s="127" t="s">
        <v>4657</v>
      </c>
      <c r="B5847" s="127">
        <v>78000</v>
      </c>
      <c r="C5847" s="128">
        <f t="shared" si="219"/>
        <v>3902500</v>
      </c>
      <c r="D5847" s="129">
        <f t="shared" si="218"/>
        <v>81900</v>
      </c>
      <c r="E5847" s="130" t="s">
        <v>6069</v>
      </c>
      <c r="F5847" s="131"/>
      <c r="G5847" s="126"/>
      <c r="H5847" s="126"/>
      <c r="I5847" s="126"/>
      <c r="J5847" s="126"/>
      <c r="K5847" s="126"/>
    </row>
    <row r="5848" spans="1:11" s="122" customFormat="1">
      <c r="A5848" s="127" t="s">
        <v>4658</v>
      </c>
      <c r="B5848" s="127">
        <v>79000</v>
      </c>
      <c r="C5848" s="128">
        <f t="shared" si="219"/>
        <v>3952500</v>
      </c>
      <c r="D5848" s="129">
        <f t="shared" si="218"/>
        <v>82950</v>
      </c>
      <c r="E5848" s="130" t="s">
        <v>6069</v>
      </c>
      <c r="F5848" s="131"/>
      <c r="G5848" s="126"/>
      <c r="H5848" s="126"/>
      <c r="I5848" s="126"/>
      <c r="J5848" s="126"/>
      <c r="K5848" s="126"/>
    </row>
    <row r="5849" spans="1:11" s="122" customFormat="1">
      <c r="A5849" s="127" t="s">
        <v>4659</v>
      </c>
      <c r="B5849" s="127">
        <v>80000</v>
      </c>
      <c r="C5849" s="128">
        <f t="shared" si="219"/>
        <v>4002500</v>
      </c>
      <c r="D5849" s="129">
        <f t="shared" si="218"/>
        <v>84000</v>
      </c>
      <c r="E5849" s="130" t="s">
        <v>6069</v>
      </c>
      <c r="F5849" s="131"/>
      <c r="G5849" s="126"/>
      <c r="H5849" s="126"/>
      <c r="I5849" s="126"/>
      <c r="J5849" s="126"/>
      <c r="K5849" s="126"/>
    </row>
    <row r="5850" spans="1:11" s="122" customFormat="1">
      <c r="A5850" s="127" t="s">
        <v>4660</v>
      </c>
      <c r="B5850" s="127">
        <v>81000</v>
      </c>
      <c r="C5850" s="128">
        <f t="shared" si="219"/>
        <v>4052500</v>
      </c>
      <c r="D5850" s="129">
        <f t="shared" si="218"/>
        <v>85050</v>
      </c>
      <c r="E5850" s="130" t="s">
        <v>6069</v>
      </c>
      <c r="F5850" s="131"/>
      <c r="G5850" s="126"/>
      <c r="H5850" s="126"/>
      <c r="I5850" s="126"/>
      <c r="J5850" s="126"/>
      <c r="K5850" s="126"/>
    </row>
    <row r="5851" spans="1:11" s="122" customFormat="1">
      <c r="A5851" s="127" t="s">
        <v>4661</v>
      </c>
      <c r="B5851" s="127">
        <v>82000</v>
      </c>
      <c r="C5851" s="128">
        <f t="shared" si="219"/>
        <v>4102500</v>
      </c>
      <c r="D5851" s="129">
        <f t="shared" si="218"/>
        <v>86100</v>
      </c>
      <c r="E5851" s="130" t="s">
        <v>6069</v>
      </c>
      <c r="F5851" s="131"/>
      <c r="G5851" s="126"/>
      <c r="H5851" s="126"/>
      <c r="I5851" s="126"/>
      <c r="J5851" s="126"/>
      <c r="K5851" s="126"/>
    </row>
    <row r="5852" spans="1:11" s="122" customFormat="1">
      <c r="A5852" s="127" t="s">
        <v>4662</v>
      </c>
      <c r="B5852" s="127">
        <v>83000</v>
      </c>
      <c r="C5852" s="128">
        <f t="shared" si="219"/>
        <v>4152500</v>
      </c>
      <c r="D5852" s="129">
        <f t="shared" si="218"/>
        <v>87150</v>
      </c>
      <c r="E5852" s="130" t="s">
        <v>6069</v>
      </c>
      <c r="F5852" s="131"/>
      <c r="G5852" s="126"/>
      <c r="H5852" s="126"/>
      <c r="I5852" s="126"/>
      <c r="J5852" s="126"/>
      <c r="K5852" s="126"/>
    </row>
    <row r="5853" spans="1:11" s="122" customFormat="1">
      <c r="A5853" s="127" t="s">
        <v>4663</v>
      </c>
      <c r="B5853" s="127">
        <v>84000</v>
      </c>
      <c r="C5853" s="128">
        <f t="shared" si="219"/>
        <v>4202500</v>
      </c>
      <c r="D5853" s="129">
        <f t="shared" si="218"/>
        <v>88200</v>
      </c>
      <c r="E5853" s="130" t="s">
        <v>6069</v>
      </c>
      <c r="F5853" s="131"/>
      <c r="G5853" s="126"/>
      <c r="H5853" s="126"/>
      <c r="I5853" s="126"/>
      <c r="J5853" s="126"/>
      <c r="K5853" s="126"/>
    </row>
    <row r="5854" spans="1:11" s="122" customFormat="1">
      <c r="A5854" s="127" t="s">
        <v>4664</v>
      </c>
      <c r="B5854" s="127">
        <v>85000</v>
      </c>
      <c r="C5854" s="128">
        <f t="shared" si="219"/>
        <v>4252500</v>
      </c>
      <c r="D5854" s="129">
        <f t="shared" si="218"/>
        <v>89250</v>
      </c>
      <c r="E5854" s="130" t="s">
        <v>6069</v>
      </c>
      <c r="F5854" s="131"/>
      <c r="G5854" s="126"/>
      <c r="H5854" s="126"/>
      <c r="I5854" s="126"/>
      <c r="J5854" s="126"/>
      <c r="K5854" s="126"/>
    </row>
    <row r="5855" spans="1:11" s="122" customFormat="1">
      <c r="A5855" s="127" t="s">
        <v>4665</v>
      </c>
      <c r="B5855" s="127">
        <v>86000</v>
      </c>
      <c r="C5855" s="128">
        <f t="shared" si="219"/>
        <v>4302500</v>
      </c>
      <c r="D5855" s="129">
        <f t="shared" si="218"/>
        <v>90300</v>
      </c>
      <c r="E5855" s="130" t="s">
        <v>6069</v>
      </c>
      <c r="F5855" s="131"/>
      <c r="G5855" s="126"/>
      <c r="H5855" s="126"/>
      <c r="I5855" s="126"/>
      <c r="J5855" s="126"/>
      <c r="K5855" s="126"/>
    </row>
    <row r="5856" spans="1:11" s="122" customFormat="1">
      <c r="A5856" s="127" t="s">
        <v>4666</v>
      </c>
      <c r="B5856" s="127">
        <v>87000</v>
      </c>
      <c r="C5856" s="128">
        <f t="shared" si="219"/>
        <v>4352500</v>
      </c>
      <c r="D5856" s="129">
        <f t="shared" si="218"/>
        <v>91350</v>
      </c>
      <c r="E5856" s="130" t="s">
        <v>6069</v>
      </c>
      <c r="F5856" s="131"/>
      <c r="G5856" s="126"/>
      <c r="H5856" s="126"/>
      <c r="I5856" s="126"/>
      <c r="J5856" s="126"/>
      <c r="K5856" s="126"/>
    </row>
    <row r="5857" spans="1:11" s="122" customFormat="1">
      <c r="A5857" s="127" t="s">
        <v>4667</v>
      </c>
      <c r="B5857" s="127">
        <v>88000</v>
      </c>
      <c r="C5857" s="128">
        <f t="shared" si="219"/>
        <v>4402500</v>
      </c>
      <c r="D5857" s="129">
        <f t="shared" si="218"/>
        <v>92400</v>
      </c>
      <c r="E5857" s="130" t="s">
        <v>6069</v>
      </c>
      <c r="F5857" s="131"/>
      <c r="G5857" s="126"/>
      <c r="H5857" s="126"/>
      <c r="I5857" s="126"/>
      <c r="J5857" s="126"/>
      <c r="K5857" s="126"/>
    </row>
    <row r="5858" spans="1:11" s="122" customFormat="1">
      <c r="A5858" s="127" t="s">
        <v>4668</v>
      </c>
      <c r="B5858" s="127">
        <v>89000</v>
      </c>
      <c r="C5858" s="128">
        <f t="shared" si="219"/>
        <v>4452500</v>
      </c>
      <c r="D5858" s="129">
        <f t="shared" si="218"/>
        <v>93450</v>
      </c>
      <c r="E5858" s="130" t="s">
        <v>6069</v>
      </c>
      <c r="F5858" s="131"/>
      <c r="G5858" s="126"/>
      <c r="H5858" s="126"/>
      <c r="I5858" s="126"/>
      <c r="J5858" s="126"/>
      <c r="K5858" s="126"/>
    </row>
    <row r="5859" spans="1:11" s="122" customFormat="1">
      <c r="A5859" s="127" t="s">
        <v>4669</v>
      </c>
      <c r="B5859" s="127">
        <v>90000</v>
      </c>
      <c r="C5859" s="128">
        <f t="shared" si="219"/>
        <v>4502500</v>
      </c>
      <c r="D5859" s="129">
        <f t="shared" si="218"/>
        <v>94500</v>
      </c>
      <c r="E5859" s="130" t="s">
        <v>6069</v>
      </c>
      <c r="F5859" s="131"/>
      <c r="G5859" s="126"/>
      <c r="H5859" s="126"/>
      <c r="I5859" s="126"/>
      <c r="J5859" s="126"/>
      <c r="K5859" s="126"/>
    </row>
    <row r="5860" spans="1:11" s="122" customFormat="1">
      <c r="A5860" s="127" t="s">
        <v>4670</v>
      </c>
      <c r="B5860" s="127">
        <v>91000</v>
      </c>
      <c r="C5860" s="128">
        <f t="shared" si="219"/>
        <v>4552500</v>
      </c>
      <c r="D5860" s="129">
        <f t="shared" si="218"/>
        <v>95550</v>
      </c>
      <c r="E5860" s="130" t="s">
        <v>6069</v>
      </c>
      <c r="F5860" s="131"/>
      <c r="G5860" s="126"/>
      <c r="H5860" s="126"/>
      <c r="I5860" s="126"/>
      <c r="J5860" s="126"/>
      <c r="K5860" s="126"/>
    </row>
    <row r="5861" spans="1:11" s="122" customFormat="1">
      <c r="A5861" s="127" t="s">
        <v>4671</v>
      </c>
      <c r="B5861" s="127">
        <v>92000</v>
      </c>
      <c r="C5861" s="128">
        <f t="shared" si="219"/>
        <v>4602500</v>
      </c>
      <c r="D5861" s="129">
        <f t="shared" si="218"/>
        <v>96600</v>
      </c>
      <c r="E5861" s="130" t="s">
        <v>6069</v>
      </c>
      <c r="F5861" s="131"/>
      <c r="G5861" s="126"/>
      <c r="H5861" s="126"/>
      <c r="I5861" s="126"/>
      <c r="J5861" s="126"/>
      <c r="K5861" s="126"/>
    </row>
    <row r="5862" spans="1:11" s="122" customFormat="1">
      <c r="A5862" s="127" t="s">
        <v>4672</v>
      </c>
      <c r="B5862" s="127">
        <v>93000</v>
      </c>
      <c r="C5862" s="128">
        <f t="shared" si="219"/>
        <v>4652500</v>
      </c>
      <c r="D5862" s="129">
        <f t="shared" si="218"/>
        <v>97650</v>
      </c>
      <c r="E5862" s="130" t="s">
        <v>6069</v>
      </c>
      <c r="F5862" s="131"/>
      <c r="G5862" s="126"/>
      <c r="H5862" s="126"/>
      <c r="I5862" s="126"/>
      <c r="J5862" s="126"/>
      <c r="K5862" s="126"/>
    </row>
    <row r="5863" spans="1:11" s="122" customFormat="1">
      <c r="A5863" s="127" t="s">
        <v>4673</v>
      </c>
      <c r="B5863" s="127">
        <v>94000</v>
      </c>
      <c r="C5863" s="128">
        <f t="shared" si="219"/>
        <v>4702500</v>
      </c>
      <c r="D5863" s="129">
        <f t="shared" si="218"/>
        <v>98700</v>
      </c>
      <c r="E5863" s="130" t="s">
        <v>6069</v>
      </c>
      <c r="F5863" s="131"/>
      <c r="G5863" s="126"/>
      <c r="H5863" s="126"/>
      <c r="I5863" s="126"/>
      <c r="J5863" s="126"/>
      <c r="K5863" s="126"/>
    </row>
    <row r="5864" spans="1:11" s="122" customFormat="1">
      <c r="A5864" s="127" t="s">
        <v>4674</v>
      </c>
      <c r="B5864" s="127">
        <v>95000</v>
      </c>
      <c r="C5864" s="128">
        <f t="shared" si="219"/>
        <v>4752500</v>
      </c>
      <c r="D5864" s="129">
        <f t="shared" si="218"/>
        <v>99750</v>
      </c>
      <c r="E5864" s="130" t="s">
        <v>6069</v>
      </c>
      <c r="F5864" s="131"/>
      <c r="G5864" s="126"/>
      <c r="H5864" s="126"/>
      <c r="I5864" s="126"/>
      <c r="J5864" s="126"/>
      <c r="K5864" s="126"/>
    </row>
    <row r="5865" spans="1:11" s="122" customFormat="1">
      <c r="A5865" s="127" t="s">
        <v>4675</v>
      </c>
      <c r="B5865" s="127">
        <v>96000</v>
      </c>
      <c r="C5865" s="128">
        <f t="shared" si="219"/>
        <v>4802500</v>
      </c>
      <c r="D5865" s="129">
        <f t="shared" si="218"/>
        <v>100800</v>
      </c>
      <c r="E5865" s="130" t="s">
        <v>6069</v>
      </c>
      <c r="F5865" s="131"/>
      <c r="G5865" s="126"/>
      <c r="H5865" s="126"/>
      <c r="I5865" s="126"/>
      <c r="J5865" s="126"/>
      <c r="K5865" s="126"/>
    </row>
    <row r="5866" spans="1:11" s="122" customFormat="1">
      <c r="A5866" s="127" t="str">
        <f>"코스타리카"&amp;B5866</f>
        <v>코스타리카97000</v>
      </c>
      <c r="B5866" s="127">
        <f>B5865+1000</f>
        <v>97000</v>
      </c>
      <c r="C5866" s="128">
        <f t="shared" si="219"/>
        <v>4852500</v>
      </c>
      <c r="D5866" s="129">
        <f t="shared" ref="D5866:D5929" si="220">SUM($G$2)*(B5866*0.001)</f>
        <v>101850</v>
      </c>
      <c r="E5866" s="130" t="s">
        <v>6069</v>
      </c>
      <c r="F5866" s="131"/>
      <c r="G5866" s="126"/>
      <c r="H5866" s="126"/>
      <c r="I5866" s="126"/>
      <c r="J5866" s="126"/>
      <c r="K5866" s="126"/>
    </row>
    <row r="5867" spans="1:11" s="122" customFormat="1">
      <c r="A5867" s="127" t="str">
        <f t="shared" ref="A5867:A5878" si="221">"코스타리카"&amp;B5867</f>
        <v>코스타리카98000</v>
      </c>
      <c r="B5867" s="127">
        <f t="shared" ref="B5867:B5878" si="222">B5866+1000</f>
        <v>98000</v>
      </c>
      <c r="C5867" s="128">
        <f t="shared" si="219"/>
        <v>4902500</v>
      </c>
      <c r="D5867" s="129">
        <f t="shared" si="220"/>
        <v>102900</v>
      </c>
      <c r="E5867" s="130" t="s">
        <v>6069</v>
      </c>
      <c r="F5867" s="131"/>
      <c r="G5867" s="126"/>
      <c r="H5867" s="126"/>
      <c r="I5867" s="126"/>
      <c r="J5867" s="126"/>
      <c r="K5867" s="126"/>
    </row>
    <row r="5868" spans="1:11" s="122" customFormat="1">
      <c r="A5868" s="127" t="str">
        <f t="shared" si="221"/>
        <v>코스타리카99000</v>
      </c>
      <c r="B5868" s="127">
        <f t="shared" si="222"/>
        <v>99000</v>
      </c>
      <c r="C5868" s="128">
        <f t="shared" si="219"/>
        <v>4952500</v>
      </c>
      <c r="D5868" s="129">
        <f t="shared" si="220"/>
        <v>103950</v>
      </c>
      <c r="E5868" s="130" t="s">
        <v>6069</v>
      </c>
      <c r="F5868" s="131"/>
      <c r="G5868" s="126"/>
      <c r="H5868" s="126"/>
      <c r="I5868" s="126"/>
      <c r="J5868" s="126"/>
      <c r="K5868" s="126"/>
    </row>
    <row r="5869" spans="1:11" s="122" customFormat="1">
      <c r="A5869" s="127" t="str">
        <f t="shared" si="221"/>
        <v>코스타리카100000</v>
      </c>
      <c r="B5869" s="127">
        <f t="shared" si="222"/>
        <v>100000</v>
      </c>
      <c r="C5869" s="128">
        <f t="shared" si="219"/>
        <v>5002500</v>
      </c>
      <c r="D5869" s="129">
        <f t="shared" si="220"/>
        <v>105000</v>
      </c>
      <c r="E5869" s="130" t="s">
        <v>6069</v>
      </c>
      <c r="F5869" s="131"/>
      <c r="G5869" s="126"/>
      <c r="H5869" s="126"/>
      <c r="I5869" s="126"/>
      <c r="J5869" s="126"/>
      <c r="K5869" s="126"/>
    </row>
    <row r="5870" spans="1:11" s="122" customFormat="1">
      <c r="A5870" s="127" t="str">
        <f t="shared" si="221"/>
        <v>코스타리카101000</v>
      </c>
      <c r="B5870" s="127">
        <f t="shared" si="222"/>
        <v>101000</v>
      </c>
      <c r="C5870" s="128">
        <f t="shared" si="219"/>
        <v>5052500</v>
      </c>
      <c r="D5870" s="129">
        <f t="shared" si="220"/>
        <v>106050</v>
      </c>
      <c r="E5870" s="130" t="s">
        <v>6069</v>
      </c>
      <c r="F5870" s="131"/>
      <c r="G5870" s="126"/>
      <c r="H5870" s="126"/>
      <c r="I5870" s="126"/>
      <c r="J5870" s="126"/>
      <c r="K5870" s="126"/>
    </row>
    <row r="5871" spans="1:11" s="122" customFormat="1">
      <c r="A5871" s="127" t="str">
        <f t="shared" si="221"/>
        <v>코스타리카102000</v>
      </c>
      <c r="B5871" s="127">
        <f t="shared" si="222"/>
        <v>102000</v>
      </c>
      <c r="C5871" s="128">
        <f t="shared" si="219"/>
        <v>5102500</v>
      </c>
      <c r="D5871" s="129">
        <f t="shared" si="220"/>
        <v>107100</v>
      </c>
      <c r="E5871" s="130" t="s">
        <v>6069</v>
      </c>
      <c r="F5871" s="131"/>
      <c r="G5871" s="126"/>
      <c r="H5871" s="126"/>
      <c r="I5871" s="126"/>
      <c r="J5871" s="126"/>
      <c r="K5871" s="126"/>
    </row>
    <row r="5872" spans="1:11" s="122" customFormat="1">
      <c r="A5872" s="127" t="str">
        <f t="shared" si="221"/>
        <v>코스타리카103000</v>
      </c>
      <c r="B5872" s="127">
        <f t="shared" si="222"/>
        <v>103000</v>
      </c>
      <c r="C5872" s="128">
        <f t="shared" si="219"/>
        <v>5152500</v>
      </c>
      <c r="D5872" s="129">
        <f t="shared" si="220"/>
        <v>108150</v>
      </c>
      <c r="E5872" s="130" t="s">
        <v>6069</v>
      </c>
      <c r="F5872" s="131"/>
      <c r="G5872" s="126"/>
      <c r="H5872" s="126"/>
      <c r="I5872" s="126"/>
      <c r="J5872" s="126"/>
      <c r="K5872" s="126"/>
    </row>
    <row r="5873" spans="1:11" s="122" customFormat="1">
      <c r="A5873" s="127" t="str">
        <f t="shared" si="221"/>
        <v>코스타리카104000</v>
      </c>
      <c r="B5873" s="127">
        <f t="shared" si="222"/>
        <v>104000</v>
      </c>
      <c r="C5873" s="128">
        <f t="shared" si="219"/>
        <v>5202500</v>
      </c>
      <c r="D5873" s="129">
        <f t="shared" si="220"/>
        <v>109200</v>
      </c>
      <c r="E5873" s="130" t="s">
        <v>6069</v>
      </c>
      <c r="F5873" s="131"/>
      <c r="G5873" s="126"/>
      <c r="H5873" s="126"/>
      <c r="I5873" s="126"/>
      <c r="J5873" s="126"/>
      <c r="K5873" s="126"/>
    </row>
    <row r="5874" spans="1:11" s="122" customFormat="1">
      <c r="A5874" s="127" t="str">
        <f t="shared" si="221"/>
        <v>코스타리카105000</v>
      </c>
      <c r="B5874" s="127">
        <f t="shared" si="222"/>
        <v>105000</v>
      </c>
      <c r="C5874" s="128">
        <f t="shared" si="219"/>
        <v>5252500</v>
      </c>
      <c r="D5874" s="129">
        <f t="shared" si="220"/>
        <v>110250</v>
      </c>
      <c r="E5874" s="130" t="s">
        <v>6069</v>
      </c>
      <c r="F5874" s="131"/>
      <c r="G5874" s="126"/>
      <c r="H5874" s="126"/>
      <c r="I5874" s="126"/>
      <c r="J5874" s="126"/>
      <c r="K5874" s="126"/>
    </row>
    <row r="5875" spans="1:11" s="122" customFormat="1">
      <c r="A5875" s="127" t="str">
        <f t="shared" si="221"/>
        <v>코스타리카106000</v>
      </c>
      <c r="B5875" s="127">
        <f t="shared" si="222"/>
        <v>106000</v>
      </c>
      <c r="C5875" s="128">
        <f t="shared" si="219"/>
        <v>5302500</v>
      </c>
      <c r="D5875" s="129">
        <f t="shared" si="220"/>
        <v>111300</v>
      </c>
      <c r="E5875" s="130" t="s">
        <v>6069</v>
      </c>
      <c r="F5875" s="131"/>
      <c r="G5875" s="126"/>
      <c r="H5875" s="126"/>
      <c r="I5875" s="126"/>
      <c r="J5875" s="126"/>
      <c r="K5875" s="126"/>
    </row>
    <row r="5876" spans="1:11" s="122" customFormat="1">
      <c r="A5876" s="127" t="str">
        <f t="shared" si="221"/>
        <v>코스타리카107000</v>
      </c>
      <c r="B5876" s="127">
        <f t="shared" si="222"/>
        <v>107000</v>
      </c>
      <c r="C5876" s="128">
        <f t="shared" si="219"/>
        <v>5352500</v>
      </c>
      <c r="D5876" s="129">
        <f t="shared" si="220"/>
        <v>112350</v>
      </c>
      <c r="E5876" s="130" t="s">
        <v>6069</v>
      </c>
      <c r="F5876" s="131"/>
      <c r="G5876" s="126"/>
      <c r="H5876" s="126"/>
      <c r="I5876" s="126"/>
      <c r="J5876" s="126"/>
      <c r="K5876" s="126"/>
    </row>
    <row r="5877" spans="1:11" s="122" customFormat="1">
      <c r="A5877" s="127" t="str">
        <f t="shared" si="221"/>
        <v>코스타리카108000</v>
      </c>
      <c r="B5877" s="127">
        <f t="shared" si="222"/>
        <v>108000</v>
      </c>
      <c r="C5877" s="128">
        <f t="shared" si="219"/>
        <v>5402500</v>
      </c>
      <c r="D5877" s="129">
        <f t="shared" si="220"/>
        <v>113400</v>
      </c>
      <c r="E5877" s="130" t="s">
        <v>6069</v>
      </c>
      <c r="F5877" s="131"/>
      <c r="G5877" s="126"/>
      <c r="H5877" s="126"/>
      <c r="I5877" s="126"/>
      <c r="J5877" s="126"/>
      <c r="K5877" s="126"/>
    </row>
    <row r="5878" spans="1:11" s="122" customFormat="1">
      <c r="A5878" s="127" t="str">
        <f t="shared" si="221"/>
        <v>코스타리카109000</v>
      </c>
      <c r="B5878" s="127">
        <f t="shared" si="222"/>
        <v>109000</v>
      </c>
      <c r="C5878" s="128">
        <f t="shared" si="219"/>
        <v>5452500</v>
      </c>
      <c r="D5878" s="129">
        <f t="shared" si="220"/>
        <v>114450</v>
      </c>
      <c r="E5878" s="130" t="s">
        <v>6069</v>
      </c>
      <c r="F5878" s="131"/>
      <c r="G5878" s="126"/>
      <c r="H5878" s="126"/>
      <c r="I5878" s="126"/>
      <c r="J5878" s="126"/>
      <c r="K5878" s="126"/>
    </row>
    <row r="5879" spans="1:11" s="122" customFormat="1">
      <c r="A5879" s="128" t="s">
        <v>6143</v>
      </c>
      <c r="B5879" s="127">
        <v>1000</v>
      </c>
      <c r="C5879" s="127">
        <v>50000</v>
      </c>
      <c r="D5879" s="129">
        <f t="shared" si="220"/>
        <v>1050</v>
      </c>
      <c r="E5879" s="130" t="s">
        <v>6069</v>
      </c>
      <c r="F5879" s="131"/>
      <c r="G5879" s="126"/>
      <c r="H5879" s="126"/>
      <c r="I5879" s="126"/>
      <c r="J5879" s="126"/>
      <c r="K5879" s="126"/>
    </row>
    <row r="5880" spans="1:11" s="122" customFormat="1">
      <c r="A5880" s="128" t="s">
        <v>6144</v>
      </c>
      <c r="B5880" s="127">
        <v>2000</v>
      </c>
      <c r="C5880" s="127">
        <f>C5879+50000</f>
        <v>100000</v>
      </c>
      <c r="D5880" s="129">
        <f t="shared" si="220"/>
        <v>2100</v>
      </c>
      <c r="E5880" s="130" t="s">
        <v>6069</v>
      </c>
      <c r="F5880" s="131"/>
      <c r="G5880" s="126"/>
      <c r="H5880" s="126"/>
      <c r="I5880" s="126"/>
      <c r="J5880" s="126"/>
      <c r="K5880" s="126"/>
    </row>
    <row r="5881" spans="1:11" s="122" customFormat="1">
      <c r="A5881" s="128" t="s">
        <v>4087</v>
      </c>
      <c r="B5881" s="127">
        <v>3000</v>
      </c>
      <c r="C5881" s="127">
        <f t="shared" ref="C5881:C5944" si="223">C5880+50000</f>
        <v>150000</v>
      </c>
      <c r="D5881" s="129">
        <f t="shared" si="220"/>
        <v>3150</v>
      </c>
      <c r="E5881" s="130" t="s">
        <v>6069</v>
      </c>
      <c r="F5881" s="131"/>
      <c r="G5881" s="126"/>
      <c r="H5881" s="126"/>
      <c r="I5881" s="126"/>
      <c r="J5881" s="126"/>
      <c r="K5881" s="126"/>
    </row>
    <row r="5882" spans="1:11" s="122" customFormat="1">
      <c r="A5882" s="128" t="s">
        <v>4088</v>
      </c>
      <c r="B5882" s="127">
        <v>4000</v>
      </c>
      <c r="C5882" s="127">
        <f t="shared" si="223"/>
        <v>200000</v>
      </c>
      <c r="D5882" s="129">
        <f t="shared" si="220"/>
        <v>4200</v>
      </c>
      <c r="E5882" s="130" t="s">
        <v>6069</v>
      </c>
      <c r="F5882" s="131"/>
      <c r="G5882" s="126"/>
      <c r="H5882" s="126"/>
      <c r="I5882" s="126"/>
      <c r="J5882" s="126"/>
      <c r="K5882" s="126"/>
    </row>
    <row r="5883" spans="1:11" s="122" customFormat="1">
      <c r="A5883" s="128" t="s">
        <v>4089</v>
      </c>
      <c r="B5883" s="127">
        <v>5000</v>
      </c>
      <c r="C5883" s="127">
        <f t="shared" si="223"/>
        <v>250000</v>
      </c>
      <c r="D5883" s="129">
        <f t="shared" si="220"/>
        <v>5250</v>
      </c>
      <c r="E5883" s="130" t="s">
        <v>6069</v>
      </c>
      <c r="F5883" s="131"/>
      <c r="G5883" s="126"/>
      <c r="H5883" s="126"/>
      <c r="I5883" s="126"/>
      <c r="J5883" s="126"/>
      <c r="K5883" s="126"/>
    </row>
    <row r="5884" spans="1:11" s="122" customFormat="1">
      <c r="A5884" s="128" t="s">
        <v>4090</v>
      </c>
      <c r="B5884" s="127">
        <v>6000</v>
      </c>
      <c r="C5884" s="127">
        <f t="shared" si="223"/>
        <v>300000</v>
      </c>
      <c r="D5884" s="129">
        <f t="shared" si="220"/>
        <v>6300</v>
      </c>
      <c r="E5884" s="130" t="s">
        <v>6069</v>
      </c>
      <c r="F5884" s="131"/>
      <c r="G5884" s="126"/>
      <c r="H5884" s="126"/>
      <c r="I5884" s="126"/>
      <c r="J5884" s="126"/>
      <c r="K5884" s="126"/>
    </row>
    <row r="5885" spans="1:11" s="122" customFormat="1">
      <c r="A5885" s="128" t="s">
        <v>4091</v>
      </c>
      <c r="B5885" s="127">
        <v>7000</v>
      </c>
      <c r="C5885" s="127">
        <f t="shared" si="223"/>
        <v>350000</v>
      </c>
      <c r="D5885" s="129">
        <f t="shared" si="220"/>
        <v>7350</v>
      </c>
      <c r="E5885" s="130" t="s">
        <v>6069</v>
      </c>
      <c r="F5885" s="131"/>
      <c r="G5885" s="126"/>
      <c r="H5885" s="126"/>
      <c r="I5885" s="126"/>
      <c r="J5885" s="126"/>
      <c r="K5885" s="126"/>
    </row>
    <row r="5886" spans="1:11" s="122" customFormat="1">
      <c r="A5886" s="128" t="s">
        <v>4092</v>
      </c>
      <c r="B5886" s="127">
        <v>8000</v>
      </c>
      <c r="C5886" s="127">
        <f t="shared" si="223"/>
        <v>400000</v>
      </c>
      <c r="D5886" s="129">
        <f t="shared" si="220"/>
        <v>8400</v>
      </c>
      <c r="E5886" s="130" t="s">
        <v>6069</v>
      </c>
      <c r="F5886" s="131"/>
      <c r="G5886" s="126"/>
      <c r="H5886" s="126"/>
      <c r="I5886" s="126"/>
      <c r="J5886" s="126"/>
      <c r="K5886" s="126"/>
    </row>
    <row r="5887" spans="1:11" s="122" customFormat="1">
      <c r="A5887" s="128" t="s">
        <v>4093</v>
      </c>
      <c r="B5887" s="127">
        <v>9000</v>
      </c>
      <c r="C5887" s="127">
        <f t="shared" si="223"/>
        <v>450000</v>
      </c>
      <c r="D5887" s="129">
        <f t="shared" si="220"/>
        <v>9450</v>
      </c>
      <c r="E5887" s="130" t="s">
        <v>6069</v>
      </c>
      <c r="F5887" s="131"/>
      <c r="G5887" s="126"/>
      <c r="H5887" s="126"/>
      <c r="I5887" s="126"/>
      <c r="J5887" s="126"/>
      <c r="K5887" s="126"/>
    </row>
    <row r="5888" spans="1:11" s="122" customFormat="1">
      <c r="A5888" s="128" t="s">
        <v>4094</v>
      </c>
      <c r="B5888" s="127">
        <v>10000</v>
      </c>
      <c r="C5888" s="127">
        <f t="shared" si="223"/>
        <v>500000</v>
      </c>
      <c r="D5888" s="129">
        <f t="shared" si="220"/>
        <v>10500</v>
      </c>
      <c r="E5888" s="130" t="s">
        <v>6069</v>
      </c>
      <c r="F5888" s="131"/>
      <c r="G5888" s="126"/>
      <c r="H5888" s="126"/>
      <c r="I5888" s="126"/>
      <c r="J5888" s="126"/>
      <c r="K5888" s="126"/>
    </row>
    <row r="5889" spans="1:11" s="122" customFormat="1">
      <c r="A5889" s="128" t="s">
        <v>4095</v>
      </c>
      <c r="B5889" s="127">
        <v>11000</v>
      </c>
      <c r="C5889" s="127">
        <f t="shared" si="223"/>
        <v>550000</v>
      </c>
      <c r="D5889" s="129">
        <f t="shared" si="220"/>
        <v>11550</v>
      </c>
      <c r="E5889" s="130" t="s">
        <v>6069</v>
      </c>
      <c r="F5889" s="131"/>
      <c r="G5889" s="126"/>
      <c r="H5889" s="126"/>
      <c r="I5889" s="126"/>
      <c r="J5889" s="126"/>
      <c r="K5889" s="126"/>
    </row>
    <row r="5890" spans="1:11" s="122" customFormat="1">
      <c r="A5890" s="128" t="s">
        <v>4096</v>
      </c>
      <c r="B5890" s="127">
        <v>12000</v>
      </c>
      <c r="C5890" s="127">
        <f t="shared" si="223"/>
        <v>600000</v>
      </c>
      <c r="D5890" s="129">
        <f t="shared" si="220"/>
        <v>12600</v>
      </c>
      <c r="E5890" s="130" t="s">
        <v>6069</v>
      </c>
      <c r="F5890" s="131"/>
      <c r="G5890" s="126"/>
      <c r="H5890" s="126"/>
      <c r="I5890" s="126"/>
      <c r="J5890" s="126"/>
      <c r="K5890" s="126"/>
    </row>
    <row r="5891" spans="1:11" s="122" customFormat="1">
      <c r="A5891" s="128" t="s">
        <v>4097</v>
      </c>
      <c r="B5891" s="127">
        <v>13000</v>
      </c>
      <c r="C5891" s="127">
        <f t="shared" si="223"/>
        <v>650000</v>
      </c>
      <c r="D5891" s="129">
        <f t="shared" si="220"/>
        <v>13650</v>
      </c>
      <c r="E5891" s="130" t="s">
        <v>6069</v>
      </c>
      <c r="F5891" s="131"/>
      <c r="G5891" s="126"/>
      <c r="H5891" s="126"/>
      <c r="I5891" s="126"/>
      <c r="J5891" s="126"/>
      <c r="K5891" s="126"/>
    </row>
    <row r="5892" spans="1:11" s="122" customFormat="1">
      <c r="A5892" s="128" t="s">
        <v>4098</v>
      </c>
      <c r="B5892" s="127">
        <v>14000</v>
      </c>
      <c r="C5892" s="127">
        <f t="shared" si="223"/>
        <v>700000</v>
      </c>
      <c r="D5892" s="129">
        <f t="shared" si="220"/>
        <v>14700</v>
      </c>
      <c r="E5892" s="130" t="s">
        <v>6069</v>
      </c>
      <c r="F5892" s="131"/>
      <c r="G5892" s="126"/>
      <c r="H5892" s="126"/>
      <c r="I5892" s="126"/>
      <c r="J5892" s="126"/>
      <c r="K5892" s="126"/>
    </row>
    <row r="5893" spans="1:11" s="122" customFormat="1">
      <c r="A5893" s="128" t="s">
        <v>4099</v>
      </c>
      <c r="B5893" s="127">
        <v>15000</v>
      </c>
      <c r="C5893" s="127">
        <f t="shared" si="223"/>
        <v>750000</v>
      </c>
      <c r="D5893" s="129">
        <f t="shared" si="220"/>
        <v>15750</v>
      </c>
      <c r="E5893" s="130" t="s">
        <v>6069</v>
      </c>
      <c r="F5893" s="131"/>
      <c r="G5893" s="126"/>
      <c r="H5893" s="126"/>
      <c r="I5893" s="126"/>
      <c r="J5893" s="126"/>
      <c r="K5893" s="126"/>
    </row>
    <row r="5894" spans="1:11" s="122" customFormat="1">
      <c r="A5894" s="128" t="s">
        <v>4100</v>
      </c>
      <c r="B5894" s="127">
        <v>16000</v>
      </c>
      <c r="C5894" s="127">
        <f t="shared" si="223"/>
        <v>800000</v>
      </c>
      <c r="D5894" s="129">
        <f t="shared" si="220"/>
        <v>16800</v>
      </c>
      <c r="E5894" s="130" t="s">
        <v>6069</v>
      </c>
      <c r="F5894" s="131"/>
      <c r="G5894" s="126"/>
      <c r="H5894" s="126"/>
      <c r="I5894" s="126"/>
      <c r="J5894" s="126"/>
      <c r="K5894" s="126"/>
    </row>
    <row r="5895" spans="1:11" s="122" customFormat="1">
      <c r="A5895" s="128" t="s">
        <v>4101</v>
      </c>
      <c r="B5895" s="127">
        <v>17000</v>
      </c>
      <c r="C5895" s="127">
        <f t="shared" si="223"/>
        <v>850000</v>
      </c>
      <c r="D5895" s="129">
        <f t="shared" si="220"/>
        <v>17850</v>
      </c>
      <c r="E5895" s="130" t="s">
        <v>6069</v>
      </c>
      <c r="F5895" s="131"/>
      <c r="G5895" s="126"/>
      <c r="H5895" s="126"/>
      <c r="I5895" s="126"/>
      <c r="J5895" s="126"/>
      <c r="K5895" s="126"/>
    </row>
    <row r="5896" spans="1:11" s="122" customFormat="1">
      <c r="A5896" s="128" t="s">
        <v>4102</v>
      </c>
      <c r="B5896" s="127">
        <v>18000</v>
      </c>
      <c r="C5896" s="127">
        <f t="shared" si="223"/>
        <v>900000</v>
      </c>
      <c r="D5896" s="129">
        <f t="shared" si="220"/>
        <v>18900</v>
      </c>
      <c r="E5896" s="130" t="s">
        <v>6069</v>
      </c>
      <c r="F5896" s="131"/>
      <c r="G5896" s="126"/>
      <c r="H5896" s="126"/>
      <c r="I5896" s="126"/>
      <c r="J5896" s="126"/>
      <c r="K5896" s="126"/>
    </row>
    <row r="5897" spans="1:11" s="122" customFormat="1">
      <c r="A5897" s="128" t="s">
        <v>4103</v>
      </c>
      <c r="B5897" s="127">
        <v>19000</v>
      </c>
      <c r="C5897" s="127">
        <f t="shared" si="223"/>
        <v>950000</v>
      </c>
      <c r="D5897" s="129">
        <f t="shared" si="220"/>
        <v>19950</v>
      </c>
      <c r="E5897" s="130" t="s">
        <v>6069</v>
      </c>
      <c r="F5897" s="131"/>
      <c r="G5897" s="126"/>
      <c r="H5897" s="126"/>
      <c r="I5897" s="126"/>
      <c r="J5897" s="126"/>
      <c r="K5897" s="126"/>
    </row>
    <row r="5898" spans="1:11" s="122" customFormat="1">
      <c r="A5898" s="128" t="s">
        <v>4104</v>
      </c>
      <c r="B5898" s="127">
        <v>20000</v>
      </c>
      <c r="C5898" s="127">
        <f t="shared" si="223"/>
        <v>1000000</v>
      </c>
      <c r="D5898" s="129">
        <f t="shared" si="220"/>
        <v>21000</v>
      </c>
      <c r="E5898" s="130" t="s">
        <v>6069</v>
      </c>
      <c r="F5898" s="131"/>
      <c r="G5898" s="126"/>
      <c r="H5898" s="126"/>
      <c r="I5898" s="126"/>
      <c r="J5898" s="126"/>
      <c r="K5898" s="126"/>
    </row>
    <row r="5899" spans="1:11" s="122" customFormat="1">
      <c r="A5899" s="128" t="s">
        <v>4105</v>
      </c>
      <c r="B5899" s="127">
        <v>21000</v>
      </c>
      <c r="C5899" s="127">
        <f t="shared" si="223"/>
        <v>1050000</v>
      </c>
      <c r="D5899" s="129">
        <f t="shared" si="220"/>
        <v>22050</v>
      </c>
      <c r="E5899" s="130" t="s">
        <v>6069</v>
      </c>
      <c r="F5899" s="131"/>
      <c r="G5899" s="126"/>
      <c r="H5899" s="126"/>
      <c r="I5899" s="126"/>
      <c r="J5899" s="126"/>
      <c r="K5899" s="126"/>
    </row>
    <row r="5900" spans="1:11" s="122" customFormat="1">
      <c r="A5900" s="128" t="s">
        <v>4106</v>
      </c>
      <c r="B5900" s="127">
        <v>22000</v>
      </c>
      <c r="C5900" s="127">
        <f t="shared" si="223"/>
        <v>1100000</v>
      </c>
      <c r="D5900" s="129">
        <f t="shared" si="220"/>
        <v>23100</v>
      </c>
      <c r="E5900" s="130" t="s">
        <v>6069</v>
      </c>
      <c r="F5900" s="131"/>
      <c r="G5900" s="126"/>
      <c r="H5900" s="126"/>
      <c r="I5900" s="126"/>
      <c r="J5900" s="126"/>
      <c r="K5900" s="126"/>
    </row>
    <row r="5901" spans="1:11" s="122" customFormat="1">
      <c r="A5901" s="128" t="s">
        <v>4107</v>
      </c>
      <c r="B5901" s="127">
        <v>23000</v>
      </c>
      <c r="C5901" s="127">
        <f t="shared" si="223"/>
        <v>1150000</v>
      </c>
      <c r="D5901" s="129">
        <f t="shared" si="220"/>
        <v>24150</v>
      </c>
      <c r="E5901" s="130" t="s">
        <v>6069</v>
      </c>
      <c r="F5901" s="131"/>
      <c r="G5901" s="126"/>
      <c r="H5901" s="126"/>
      <c r="I5901" s="126"/>
      <c r="J5901" s="126"/>
      <c r="K5901" s="126"/>
    </row>
    <row r="5902" spans="1:11" s="122" customFormat="1">
      <c r="A5902" s="128" t="s">
        <v>4108</v>
      </c>
      <c r="B5902" s="127">
        <v>24000</v>
      </c>
      <c r="C5902" s="127">
        <f t="shared" si="223"/>
        <v>1200000</v>
      </c>
      <c r="D5902" s="129">
        <f t="shared" si="220"/>
        <v>25200</v>
      </c>
      <c r="E5902" s="130" t="s">
        <v>6069</v>
      </c>
      <c r="F5902" s="131"/>
      <c r="G5902" s="126"/>
      <c r="H5902" s="126"/>
      <c r="I5902" s="126"/>
      <c r="J5902" s="126"/>
      <c r="K5902" s="126"/>
    </row>
    <row r="5903" spans="1:11" s="122" customFormat="1">
      <c r="A5903" s="128" t="s">
        <v>4109</v>
      </c>
      <c r="B5903" s="127">
        <v>25000</v>
      </c>
      <c r="C5903" s="127">
        <f t="shared" si="223"/>
        <v>1250000</v>
      </c>
      <c r="D5903" s="129">
        <f t="shared" si="220"/>
        <v>26250</v>
      </c>
      <c r="E5903" s="130" t="s">
        <v>6069</v>
      </c>
      <c r="F5903" s="131"/>
      <c r="G5903" s="126"/>
      <c r="H5903" s="126"/>
      <c r="I5903" s="126"/>
      <c r="J5903" s="126"/>
      <c r="K5903" s="126"/>
    </row>
    <row r="5904" spans="1:11" s="122" customFormat="1">
      <c r="A5904" s="128" t="s">
        <v>4110</v>
      </c>
      <c r="B5904" s="127">
        <v>26000</v>
      </c>
      <c r="C5904" s="127">
        <f t="shared" si="223"/>
        <v>1300000</v>
      </c>
      <c r="D5904" s="129">
        <f t="shared" si="220"/>
        <v>27300</v>
      </c>
      <c r="E5904" s="130" t="s">
        <v>6069</v>
      </c>
      <c r="F5904" s="131"/>
      <c r="G5904" s="126"/>
      <c r="H5904" s="126"/>
      <c r="I5904" s="126"/>
      <c r="J5904" s="126"/>
      <c r="K5904" s="126"/>
    </row>
    <row r="5905" spans="1:11" s="143" customFormat="1">
      <c r="A5905" s="128" t="s">
        <v>4111</v>
      </c>
      <c r="B5905" s="127">
        <v>27000</v>
      </c>
      <c r="C5905" s="127">
        <f t="shared" si="223"/>
        <v>1350000</v>
      </c>
      <c r="D5905" s="129">
        <f t="shared" si="220"/>
        <v>28350</v>
      </c>
      <c r="E5905" s="130" t="s">
        <v>6069</v>
      </c>
      <c r="F5905" s="126"/>
      <c r="G5905" s="126"/>
      <c r="H5905" s="126"/>
      <c r="I5905" s="126"/>
      <c r="J5905" s="126"/>
      <c r="K5905" s="126"/>
    </row>
    <row r="5906" spans="1:11" s="143" customFormat="1">
      <c r="A5906" s="128" t="s">
        <v>4112</v>
      </c>
      <c r="B5906" s="127">
        <v>28000</v>
      </c>
      <c r="C5906" s="127">
        <f t="shared" si="223"/>
        <v>1400000</v>
      </c>
      <c r="D5906" s="129">
        <f t="shared" si="220"/>
        <v>29400</v>
      </c>
      <c r="E5906" s="130" t="s">
        <v>6069</v>
      </c>
      <c r="F5906" s="126"/>
      <c r="G5906" s="126"/>
      <c r="H5906" s="126"/>
      <c r="I5906" s="126"/>
      <c r="J5906" s="126"/>
      <c r="K5906" s="126"/>
    </row>
    <row r="5907" spans="1:11" s="143" customFormat="1">
      <c r="A5907" s="128" t="s">
        <v>4113</v>
      </c>
      <c r="B5907" s="127">
        <v>29000</v>
      </c>
      <c r="C5907" s="127">
        <f t="shared" si="223"/>
        <v>1450000</v>
      </c>
      <c r="D5907" s="129">
        <f t="shared" si="220"/>
        <v>30450</v>
      </c>
      <c r="E5907" s="130" t="s">
        <v>6069</v>
      </c>
      <c r="F5907" s="126"/>
      <c r="G5907" s="126"/>
      <c r="H5907" s="126"/>
      <c r="I5907" s="126"/>
      <c r="J5907" s="126"/>
      <c r="K5907" s="126"/>
    </row>
    <row r="5908" spans="1:11" s="143" customFormat="1">
      <c r="A5908" s="128" t="s">
        <v>4114</v>
      </c>
      <c r="B5908" s="127">
        <v>30000</v>
      </c>
      <c r="C5908" s="127">
        <f t="shared" si="223"/>
        <v>1500000</v>
      </c>
      <c r="D5908" s="129">
        <f t="shared" si="220"/>
        <v>31500</v>
      </c>
      <c r="E5908" s="130" t="s">
        <v>6069</v>
      </c>
      <c r="F5908" s="126"/>
      <c r="G5908" s="126"/>
      <c r="H5908" s="126"/>
      <c r="I5908" s="126"/>
      <c r="J5908" s="126"/>
      <c r="K5908" s="126"/>
    </row>
    <row r="5909" spans="1:11" s="143" customFormat="1">
      <c r="A5909" s="128" t="s">
        <v>4115</v>
      </c>
      <c r="B5909" s="127">
        <v>31000</v>
      </c>
      <c r="C5909" s="127">
        <f t="shared" si="223"/>
        <v>1550000</v>
      </c>
      <c r="D5909" s="129">
        <f t="shared" si="220"/>
        <v>32550</v>
      </c>
      <c r="E5909" s="130" t="s">
        <v>6069</v>
      </c>
      <c r="F5909" s="126"/>
      <c r="G5909" s="126"/>
      <c r="H5909" s="126"/>
      <c r="I5909" s="126"/>
      <c r="J5909" s="126"/>
      <c r="K5909" s="126"/>
    </row>
    <row r="5910" spans="1:11" s="143" customFormat="1">
      <c r="A5910" s="128" t="s">
        <v>4116</v>
      </c>
      <c r="B5910" s="127">
        <v>32000</v>
      </c>
      <c r="C5910" s="127">
        <f t="shared" si="223"/>
        <v>1600000</v>
      </c>
      <c r="D5910" s="129">
        <f t="shared" si="220"/>
        <v>33600</v>
      </c>
      <c r="E5910" s="130" t="s">
        <v>6069</v>
      </c>
      <c r="F5910" s="126"/>
      <c r="G5910" s="126"/>
      <c r="H5910" s="126"/>
      <c r="I5910" s="126"/>
      <c r="J5910" s="126"/>
      <c r="K5910" s="126"/>
    </row>
    <row r="5911" spans="1:11" s="143" customFormat="1">
      <c r="A5911" s="128" t="s">
        <v>4117</v>
      </c>
      <c r="B5911" s="127">
        <v>33000</v>
      </c>
      <c r="C5911" s="127">
        <f t="shared" si="223"/>
        <v>1650000</v>
      </c>
      <c r="D5911" s="129">
        <f t="shared" si="220"/>
        <v>34650</v>
      </c>
      <c r="E5911" s="130" t="s">
        <v>6069</v>
      </c>
      <c r="F5911" s="126"/>
      <c r="G5911" s="126"/>
      <c r="H5911" s="126"/>
      <c r="I5911" s="126"/>
      <c r="J5911" s="126"/>
      <c r="K5911" s="126"/>
    </row>
    <row r="5912" spans="1:11" s="143" customFormat="1">
      <c r="A5912" s="128" t="s">
        <v>4118</v>
      </c>
      <c r="B5912" s="127">
        <v>34000</v>
      </c>
      <c r="C5912" s="127">
        <f t="shared" si="223"/>
        <v>1700000</v>
      </c>
      <c r="D5912" s="129">
        <f t="shared" si="220"/>
        <v>35700</v>
      </c>
      <c r="E5912" s="130" t="s">
        <v>6069</v>
      </c>
      <c r="F5912" s="126"/>
      <c r="G5912" s="126"/>
      <c r="H5912" s="126"/>
      <c r="I5912" s="126"/>
      <c r="J5912" s="126"/>
      <c r="K5912" s="126"/>
    </row>
    <row r="5913" spans="1:11" s="143" customFormat="1">
      <c r="A5913" s="128" t="s">
        <v>4119</v>
      </c>
      <c r="B5913" s="127">
        <v>35000</v>
      </c>
      <c r="C5913" s="127">
        <f t="shared" si="223"/>
        <v>1750000</v>
      </c>
      <c r="D5913" s="129">
        <f t="shared" si="220"/>
        <v>36750</v>
      </c>
      <c r="E5913" s="130" t="s">
        <v>6069</v>
      </c>
      <c r="F5913" s="126"/>
      <c r="G5913" s="126"/>
      <c r="H5913" s="126"/>
      <c r="I5913" s="126"/>
      <c r="J5913" s="126"/>
      <c r="K5913" s="126"/>
    </row>
    <row r="5914" spans="1:11" s="143" customFormat="1">
      <c r="A5914" s="128" t="s">
        <v>4120</v>
      </c>
      <c r="B5914" s="127">
        <v>36000</v>
      </c>
      <c r="C5914" s="127">
        <f t="shared" si="223"/>
        <v>1800000</v>
      </c>
      <c r="D5914" s="129">
        <f t="shared" si="220"/>
        <v>37800</v>
      </c>
      <c r="E5914" s="130" t="s">
        <v>6069</v>
      </c>
      <c r="F5914" s="126"/>
      <c r="G5914" s="126"/>
      <c r="H5914" s="126"/>
      <c r="I5914" s="126"/>
      <c r="J5914" s="126"/>
      <c r="K5914" s="126"/>
    </row>
    <row r="5915" spans="1:11" s="143" customFormat="1">
      <c r="A5915" s="128" t="s">
        <v>4121</v>
      </c>
      <c r="B5915" s="127">
        <v>37000</v>
      </c>
      <c r="C5915" s="127">
        <f t="shared" si="223"/>
        <v>1850000</v>
      </c>
      <c r="D5915" s="129">
        <f t="shared" si="220"/>
        <v>38850</v>
      </c>
      <c r="E5915" s="130" t="s">
        <v>6069</v>
      </c>
      <c r="F5915" s="126"/>
      <c r="G5915" s="126"/>
      <c r="H5915" s="126"/>
      <c r="I5915" s="126"/>
      <c r="J5915" s="126"/>
      <c r="K5915" s="126"/>
    </row>
    <row r="5916" spans="1:11" s="143" customFormat="1">
      <c r="A5916" s="128" t="s">
        <v>4122</v>
      </c>
      <c r="B5916" s="127">
        <v>38000</v>
      </c>
      <c r="C5916" s="127">
        <f t="shared" si="223"/>
        <v>1900000</v>
      </c>
      <c r="D5916" s="129">
        <f t="shared" si="220"/>
        <v>39900</v>
      </c>
      <c r="E5916" s="130" t="s">
        <v>6069</v>
      </c>
      <c r="F5916" s="126"/>
      <c r="G5916" s="126"/>
      <c r="H5916" s="126"/>
      <c r="I5916" s="126"/>
      <c r="J5916" s="126"/>
      <c r="K5916" s="126"/>
    </row>
    <row r="5917" spans="1:11" s="143" customFormat="1">
      <c r="A5917" s="128" t="s">
        <v>4123</v>
      </c>
      <c r="B5917" s="127">
        <v>39000</v>
      </c>
      <c r="C5917" s="127">
        <f t="shared" si="223"/>
        <v>1950000</v>
      </c>
      <c r="D5917" s="129">
        <f t="shared" si="220"/>
        <v>40950</v>
      </c>
      <c r="E5917" s="130" t="s">
        <v>6069</v>
      </c>
      <c r="F5917" s="126"/>
      <c r="G5917" s="126"/>
      <c r="H5917" s="126"/>
      <c r="I5917" s="126"/>
      <c r="J5917" s="126"/>
      <c r="K5917" s="126"/>
    </row>
    <row r="5918" spans="1:11" s="143" customFormat="1">
      <c r="A5918" s="128" t="s">
        <v>4124</v>
      </c>
      <c r="B5918" s="127">
        <v>40000</v>
      </c>
      <c r="C5918" s="127">
        <f t="shared" si="223"/>
        <v>2000000</v>
      </c>
      <c r="D5918" s="129">
        <f t="shared" si="220"/>
        <v>42000</v>
      </c>
      <c r="E5918" s="130" t="s">
        <v>6069</v>
      </c>
      <c r="F5918" s="126"/>
      <c r="G5918" s="126"/>
      <c r="H5918" s="126"/>
      <c r="I5918" s="126"/>
      <c r="J5918" s="126"/>
      <c r="K5918" s="126"/>
    </row>
    <row r="5919" spans="1:11" s="143" customFormat="1">
      <c r="A5919" s="128" t="s">
        <v>4125</v>
      </c>
      <c r="B5919" s="127">
        <v>41000</v>
      </c>
      <c r="C5919" s="127">
        <f t="shared" si="223"/>
        <v>2050000</v>
      </c>
      <c r="D5919" s="129">
        <f t="shared" si="220"/>
        <v>43050</v>
      </c>
      <c r="E5919" s="130" t="s">
        <v>6069</v>
      </c>
      <c r="F5919" s="126"/>
      <c r="G5919" s="126"/>
      <c r="H5919" s="126"/>
      <c r="I5919" s="126"/>
      <c r="J5919" s="126"/>
      <c r="K5919" s="126"/>
    </row>
    <row r="5920" spans="1:11" s="143" customFormat="1">
      <c r="A5920" s="128" t="s">
        <v>4126</v>
      </c>
      <c r="B5920" s="127">
        <v>42000</v>
      </c>
      <c r="C5920" s="127">
        <f t="shared" si="223"/>
        <v>2100000</v>
      </c>
      <c r="D5920" s="129">
        <f t="shared" si="220"/>
        <v>44100</v>
      </c>
      <c r="E5920" s="130" t="s">
        <v>6069</v>
      </c>
      <c r="F5920" s="126"/>
      <c r="G5920" s="126"/>
      <c r="H5920" s="126"/>
      <c r="I5920" s="126"/>
      <c r="J5920" s="126"/>
      <c r="K5920" s="126"/>
    </row>
    <row r="5921" spans="1:11" s="143" customFormat="1">
      <c r="A5921" s="128" t="s">
        <v>4127</v>
      </c>
      <c r="B5921" s="127">
        <v>43000</v>
      </c>
      <c r="C5921" s="127">
        <f t="shared" si="223"/>
        <v>2150000</v>
      </c>
      <c r="D5921" s="129">
        <f t="shared" si="220"/>
        <v>45150</v>
      </c>
      <c r="E5921" s="130" t="s">
        <v>6069</v>
      </c>
      <c r="F5921" s="126"/>
      <c r="G5921" s="126"/>
      <c r="H5921" s="126"/>
      <c r="I5921" s="126"/>
      <c r="J5921" s="126"/>
      <c r="K5921" s="126"/>
    </row>
    <row r="5922" spans="1:11" s="143" customFormat="1">
      <c r="A5922" s="128" t="s">
        <v>4128</v>
      </c>
      <c r="B5922" s="127">
        <v>44000</v>
      </c>
      <c r="C5922" s="127">
        <f t="shared" si="223"/>
        <v>2200000</v>
      </c>
      <c r="D5922" s="129">
        <f t="shared" si="220"/>
        <v>46200</v>
      </c>
      <c r="E5922" s="130" t="s">
        <v>6069</v>
      </c>
      <c r="F5922" s="126"/>
      <c r="G5922" s="126"/>
      <c r="H5922" s="126"/>
      <c r="I5922" s="126"/>
      <c r="J5922" s="126"/>
      <c r="K5922" s="126"/>
    </row>
    <row r="5923" spans="1:11" s="143" customFormat="1">
      <c r="A5923" s="128" t="s">
        <v>4129</v>
      </c>
      <c r="B5923" s="127">
        <v>45000</v>
      </c>
      <c r="C5923" s="127">
        <f t="shared" si="223"/>
        <v>2250000</v>
      </c>
      <c r="D5923" s="129">
        <f t="shared" si="220"/>
        <v>47250</v>
      </c>
      <c r="E5923" s="130" t="s">
        <v>6069</v>
      </c>
      <c r="F5923" s="126"/>
      <c r="G5923" s="126"/>
      <c r="H5923" s="126"/>
      <c r="I5923" s="126"/>
      <c r="J5923" s="126"/>
      <c r="K5923" s="126"/>
    </row>
    <row r="5924" spans="1:11" s="143" customFormat="1">
      <c r="A5924" s="128" t="s">
        <v>4130</v>
      </c>
      <c r="B5924" s="127">
        <v>46000</v>
      </c>
      <c r="C5924" s="127">
        <f t="shared" si="223"/>
        <v>2300000</v>
      </c>
      <c r="D5924" s="129">
        <f t="shared" si="220"/>
        <v>48300</v>
      </c>
      <c r="E5924" s="130" t="s">
        <v>6069</v>
      </c>
      <c r="F5924" s="126"/>
      <c r="G5924" s="126"/>
      <c r="H5924" s="126"/>
      <c r="I5924" s="126"/>
      <c r="J5924" s="126"/>
      <c r="K5924" s="126"/>
    </row>
    <row r="5925" spans="1:11" s="143" customFormat="1">
      <c r="A5925" s="128" t="s">
        <v>4131</v>
      </c>
      <c r="B5925" s="127">
        <v>47000</v>
      </c>
      <c r="C5925" s="127">
        <f t="shared" si="223"/>
        <v>2350000</v>
      </c>
      <c r="D5925" s="129">
        <f t="shared" si="220"/>
        <v>49350</v>
      </c>
      <c r="E5925" s="130" t="s">
        <v>6069</v>
      </c>
      <c r="F5925" s="126"/>
      <c r="G5925" s="126"/>
      <c r="H5925" s="126"/>
      <c r="I5925" s="126"/>
      <c r="J5925" s="126"/>
      <c r="K5925" s="126"/>
    </row>
    <row r="5926" spans="1:11" s="143" customFormat="1">
      <c r="A5926" s="128" t="s">
        <v>4132</v>
      </c>
      <c r="B5926" s="127">
        <v>48000</v>
      </c>
      <c r="C5926" s="127">
        <f t="shared" si="223"/>
        <v>2400000</v>
      </c>
      <c r="D5926" s="129">
        <f t="shared" si="220"/>
        <v>50400</v>
      </c>
      <c r="E5926" s="130" t="s">
        <v>6069</v>
      </c>
      <c r="F5926" s="126"/>
      <c r="G5926" s="126"/>
      <c r="H5926" s="126"/>
      <c r="I5926" s="126"/>
      <c r="J5926" s="126"/>
      <c r="K5926" s="126"/>
    </row>
    <row r="5927" spans="1:11" s="143" customFormat="1">
      <c r="A5927" s="128" t="s">
        <v>4133</v>
      </c>
      <c r="B5927" s="127">
        <v>49000</v>
      </c>
      <c r="C5927" s="127">
        <f t="shared" si="223"/>
        <v>2450000</v>
      </c>
      <c r="D5927" s="129">
        <f t="shared" si="220"/>
        <v>51450</v>
      </c>
      <c r="E5927" s="130" t="s">
        <v>6069</v>
      </c>
      <c r="F5927" s="126"/>
      <c r="G5927" s="126"/>
      <c r="H5927" s="126"/>
      <c r="I5927" s="126"/>
      <c r="J5927" s="126"/>
      <c r="K5927" s="126"/>
    </row>
    <row r="5928" spans="1:11" s="143" customFormat="1">
      <c r="A5928" s="128" t="s">
        <v>4134</v>
      </c>
      <c r="B5928" s="127">
        <v>50000</v>
      </c>
      <c r="C5928" s="127">
        <f t="shared" si="223"/>
        <v>2500000</v>
      </c>
      <c r="D5928" s="129">
        <f t="shared" si="220"/>
        <v>52500</v>
      </c>
      <c r="E5928" s="130" t="s">
        <v>6069</v>
      </c>
      <c r="F5928" s="126"/>
      <c r="G5928" s="126"/>
      <c r="H5928" s="126"/>
      <c r="I5928" s="126"/>
      <c r="J5928" s="126"/>
      <c r="K5928" s="126"/>
    </row>
    <row r="5929" spans="1:11" s="143" customFormat="1">
      <c r="A5929" s="128" t="s">
        <v>4135</v>
      </c>
      <c r="B5929" s="127">
        <v>51000</v>
      </c>
      <c r="C5929" s="127">
        <f t="shared" si="223"/>
        <v>2550000</v>
      </c>
      <c r="D5929" s="129">
        <f t="shared" si="220"/>
        <v>53550</v>
      </c>
      <c r="E5929" s="130" t="s">
        <v>6069</v>
      </c>
      <c r="F5929" s="126"/>
      <c r="G5929" s="126"/>
      <c r="H5929" s="126"/>
      <c r="I5929" s="126"/>
      <c r="J5929" s="126"/>
      <c r="K5929" s="126"/>
    </row>
    <row r="5930" spans="1:11" s="143" customFormat="1">
      <c r="A5930" s="128" t="s">
        <v>4136</v>
      </c>
      <c r="B5930" s="127">
        <v>52000</v>
      </c>
      <c r="C5930" s="127">
        <f t="shared" si="223"/>
        <v>2600000</v>
      </c>
      <c r="D5930" s="129">
        <f t="shared" ref="D5930:D5993" si="224">SUM($G$2)*(B5930*0.001)</f>
        <v>54600</v>
      </c>
      <c r="E5930" s="130" t="s">
        <v>6069</v>
      </c>
      <c r="F5930" s="126"/>
      <c r="G5930" s="126"/>
      <c r="H5930" s="126"/>
      <c r="I5930" s="126"/>
      <c r="J5930" s="126"/>
      <c r="K5930" s="126"/>
    </row>
    <row r="5931" spans="1:11" s="143" customFormat="1">
      <c r="A5931" s="128" t="s">
        <v>4137</v>
      </c>
      <c r="B5931" s="127">
        <v>53000</v>
      </c>
      <c r="C5931" s="127">
        <f t="shared" si="223"/>
        <v>2650000</v>
      </c>
      <c r="D5931" s="129">
        <f t="shared" si="224"/>
        <v>55650</v>
      </c>
      <c r="E5931" s="130" t="s">
        <v>6069</v>
      </c>
      <c r="F5931" s="126"/>
      <c r="G5931" s="126"/>
      <c r="H5931" s="126"/>
      <c r="I5931" s="126"/>
      <c r="J5931" s="126"/>
      <c r="K5931" s="126"/>
    </row>
    <row r="5932" spans="1:11" s="143" customFormat="1">
      <c r="A5932" s="128" t="s">
        <v>4138</v>
      </c>
      <c r="B5932" s="127">
        <v>54000</v>
      </c>
      <c r="C5932" s="127">
        <f t="shared" si="223"/>
        <v>2700000</v>
      </c>
      <c r="D5932" s="129">
        <f t="shared" si="224"/>
        <v>56700</v>
      </c>
      <c r="E5932" s="130" t="s">
        <v>6069</v>
      </c>
      <c r="F5932" s="126"/>
      <c r="G5932" s="126"/>
      <c r="H5932" s="126"/>
      <c r="I5932" s="126"/>
      <c r="J5932" s="126"/>
      <c r="K5932" s="126"/>
    </row>
    <row r="5933" spans="1:11" s="143" customFormat="1">
      <c r="A5933" s="128" t="s">
        <v>4139</v>
      </c>
      <c r="B5933" s="127">
        <v>55000</v>
      </c>
      <c r="C5933" s="127">
        <f t="shared" si="223"/>
        <v>2750000</v>
      </c>
      <c r="D5933" s="129">
        <f t="shared" si="224"/>
        <v>57750</v>
      </c>
      <c r="E5933" s="130" t="s">
        <v>6069</v>
      </c>
      <c r="F5933" s="126"/>
      <c r="G5933" s="126"/>
      <c r="H5933" s="126"/>
      <c r="I5933" s="126"/>
      <c r="J5933" s="126"/>
      <c r="K5933" s="126"/>
    </row>
    <row r="5934" spans="1:11" s="143" customFormat="1">
      <c r="A5934" s="128" t="s">
        <v>4140</v>
      </c>
      <c r="B5934" s="127">
        <v>56000</v>
      </c>
      <c r="C5934" s="127">
        <f t="shared" si="223"/>
        <v>2800000</v>
      </c>
      <c r="D5934" s="129">
        <f t="shared" si="224"/>
        <v>58800</v>
      </c>
      <c r="E5934" s="130" t="s">
        <v>6069</v>
      </c>
      <c r="F5934" s="126"/>
      <c r="G5934" s="126"/>
      <c r="H5934" s="126"/>
      <c r="I5934" s="126"/>
      <c r="J5934" s="126"/>
      <c r="K5934" s="126"/>
    </row>
    <row r="5935" spans="1:11" s="143" customFormat="1">
      <c r="A5935" s="128" t="s">
        <v>4141</v>
      </c>
      <c r="B5935" s="127">
        <v>57000</v>
      </c>
      <c r="C5935" s="127">
        <f t="shared" si="223"/>
        <v>2850000</v>
      </c>
      <c r="D5935" s="129">
        <f t="shared" si="224"/>
        <v>59850</v>
      </c>
      <c r="E5935" s="130" t="s">
        <v>6069</v>
      </c>
      <c r="F5935" s="126"/>
      <c r="G5935" s="126"/>
      <c r="H5935" s="126"/>
      <c r="I5935" s="126"/>
      <c r="J5935" s="126"/>
      <c r="K5935" s="126"/>
    </row>
    <row r="5936" spans="1:11" s="143" customFormat="1">
      <c r="A5936" s="128" t="s">
        <v>4142</v>
      </c>
      <c r="B5936" s="127">
        <v>58000</v>
      </c>
      <c r="C5936" s="127">
        <f t="shared" si="223"/>
        <v>2900000</v>
      </c>
      <c r="D5936" s="129">
        <f t="shared" si="224"/>
        <v>60900</v>
      </c>
      <c r="E5936" s="130" t="s">
        <v>6069</v>
      </c>
      <c r="F5936" s="126"/>
      <c r="G5936" s="126"/>
      <c r="H5936" s="126"/>
      <c r="I5936" s="126"/>
      <c r="J5936" s="126"/>
      <c r="K5936" s="126"/>
    </row>
    <row r="5937" spans="1:11" s="143" customFormat="1">
      <c r="A5937" s="128" t="s">
        <v>4143</v>
      </c>
      <c r="B5937" s="127">
        <v>59000</v>
      </c>
      <c r="C5937" s="127">
        <f t="shared" si="223"/>
        <v>2950000</v>
      </c>
      <c r="D5937" s="129">
        <f t="shared" si="224"/>
        <v>61950</v>
      </c>
      <c r="E5937" s="130" t="s">
        <v>6069</v>
      </c>
      <c r="F5937" s="126"/>
      <c r="G5937" s="126"/>
      <c r="H5937" s="126"/>
      <c r="I5937" s="126"/>
      <c r="J5937" s="126"/>
      <c r="K5937" s="126"/>
    </row>
    <row r="5938" spans="1:11" s="143" customFormat="1">
      <c r="A5938" s="128" t="s">
        <v>4144</v>
      </c>
      <c r="B5938" s="127">
        <v>60000</v>
      </c>
      <c r="C5938" s="127">
        <f t="shared" si="223"/>
        <v>3000000</v>
      </c>
      <c r="D5938" s="129">
        <f t="shared" si="224"/>
        <v>63000</v>
      </c>
      <c r="E5938" s="130" t="s">
        <v>6069</v>
      </c>
      <c r="F5938" s="126"/>
      <c r="G5938" s="126"/>
      <c r="H5938" s="126"/>
      <c r="I5938" s="126"/>
      <c r="J5938" s="126"/>
      <c r="K5938" s="126"/>
    </row>
    <row r="5939" spans="1:11" s="143" customFormat="1">
      <c r="A5939" s="128" t="s">
        <v>4145</v>
      </c>
      <c r="B5939" s="127">
        <v>61000</v>
      </c>
      <c r="C5939" s="127">
        <f t="shared" si="223"/>
        <v>3050000</v>
      </c>
      <c r="D5939" s="129">
        <f t="shared" si="224"/>
        <v>64050</v>
      </c>
      <c r="E5939" s="130" t="s">
        <v>6069</v>
      </c>
      <c r="F5939" s="126"/>
      <c r="G5939" s="126"/>
      <c r="H5939" s="126"/>
      <c r="I5939" s="126"/>
      <c r="J5939" s="126"/>
      <c r="K5939" s="126"/>
    </row>
    <row r="5940" spans="1:11" s="143" customFormat="1">
      <c r="A5940" s="128" t="s">
        <v>4146</v>
      </c>
      <c r="B5940" s="127">
        <v>62000</v>
      </c>
      <c r="C5940" s="127">
        <f t="shared" si="223"/>
        <v>3100000</v>
      </c>
      <c r="D5940" s="129">
        <f t="shared" si="224"/>
        <v>65100</v>
      </c>
      <c r="E5940" s="130" t="s">
        <v>6069</v>
      </c>
      <c r="F5940" s="126"/>
      <c r="G5940" s="126"/>
      <c r="H5940" s="126"/>
      <c r="I5940" s="126"/>
      <c r="J5940" s="126"/>
      <c r="K5940" s="126"/>
    </row>
    <row r="5941" spans="1:11" s="143" customFormat="1">
      <c r="A5941" s="128" t="s">
        <v>4147</v>
      </c>
      <c r="B5941" s="127">
        <v>63000</v>
      </c>
      <c r="C5941" s="127">
        <f t="shared" si="223"/>
        <v>3150000</v>
      </c>
      <c r="D5941" s="129">
        <f t="shared" si="224"/>
        <v>66150</v>
      </c>
      <c r="E5941" s="130" t="s">
        <v>6069</v>
      </c>
      <c r="F5941" s="126"/>
      <c r="G5941" s="126"/>
      <c r="H5941" s="126"/>
      <c r="I5941" s="126"/>
      <c r="J5941" s="126"/>
      <c r="K5941" s="126"/>
    </row>
    <row r="5942" spans="1:11" s="143" customFormat="1">
      <c r="A5942" s="128" t="s">
        <v>4148</v>
      </c>
      <c r="B5942" s="127">
        <v>64000</v>
      </c>
      <c r="C5942" s="127">
        <f t="shared" si="223"/>
        <v>3200000</v>
      </c>
      <c r="D5942" s="129">
        <f t="shared" si="224"/>
        <v>67200</v>
      </c>
      <c r="E5942" s="130" t="s">
        <v>6069</v>
      </c>
      <c r="F5942" s="126"/>
      <c r="G5942" s="126"/>
      <c r="H5942" s="126"/>
      <c r="I5942" s="126"/>
      <c r="J5942" s="126"/>
      <c r="K5942" s="126"/>
    </row>
    <row r="5943" spans="1:11" s="143" customFormat="1">
      <c r="A5943" s="128" t="s">
        <v>4149</v>
      </c>
      <c r="B5943" s="127">
        <v>65000</v>
      </c>
      <c r="C5943" s="127">
        <f t="shared" si="223"/>
        <v>3250000</v>
      </c>
      <c r="D5943" s="129">
        <f t="shared" si="224"/>
        <v>68250</v>
      </c>
      <c r="E5943" s="130" t="s">
        <v>6069</v>
      </c>
      <c r="F5943" s="126"/>
      <c r="G5943" s="126"/>
      <c r="H5943" s="126"/>
      <c r="I5943" s="126"/>
      <c r="J5943" s="126"/>
      <c r="K5943" s="126"/>
    </row>
    <row r="5944" spans="1:11" s="143" customFormat="1">
      <c r="A5944" s="128" t="s">
        <v>4150</v>
      </c>
      <c r="B5944" s="127">
        <v>66000</v>
      </c>
      <c r="C5944" s="127">
        <f t="shared" si="223"/>
        <v>3300000</v>
      </c>
      <c r="D5944" s="129">
        <f t="shared" si="224"/>
        <v>69300</v>
      </c>
      <c r="E5944" s="130" t="s">
        <v>6069</v>
      </c>
      <c r="F5944" s="126"/>
      <c r="G5944" s="126"/>
      <c r="H5944" s="126"/>
      <c r="I5944" s="126"/>
      <c r="J5944" s="126"/>
      <c r="K5944" s="126"/>
    </row>
    <row r="5945" spans="1:11" s="143" customFormat="1">
      <c r="A5945" s="128" t="s">
        <v>4151</v>
      </c>
      <c r="B5945" s="127">
        <v>67000</v>
      </c>
      <c r="C5945" s="127">
        <f t="shared" ref="C5945:C6008" si="225">C5944+50000</f>
        <v>3350000</v>
      </c>
      <c r="D5945" s="129">
        <f t="shared" si="224"/>
        <v>70350</v>
      </c>
      <c r="E5945" s="130" t="s">
        <v>6069</v>
      </c>
      <c r="F5945" s="126"/>
      <c r="G5945" s="126"/>
      <c r="H5945" s="126"/>
      <c r="I5945" s="126"/>
      <c r="J5945" s="126"/>
      <c r="K5945" s="126"/>
    </row>
    <row r="5946" spans="1:11" s="143" customFormat="1">
      <c r="A5946" s="128" t="s">
        <v>4152</v>
      </c>
      <c r="B5946" s="127">
        <v>68000</v>
      </c>
      <c r="C5946" s="127">
        <f t="shared" si="225"/>
        <v>3400000</v>
      </c>
      <c r="D5946" s="129">
        <f t="shared" si="224"/>
        <v>71400</v>
      </c>
      <c r="E5946" s="130" t="s">
        <v>6069</v>
      </c>
      <c r="F5946" s="126"/>
      <c r="G5946" s="126"/>
      <c r="H5946" s="126"/>
      <c r="I5946" s="126"/>
      <c r="J5946" s="126"/>
      <c r="K5946" s="126"/>
    </row>
    <row r="5947" spans="1:11" s="143" customFormat="1">
      <c r="A5947" s="128" t="s">
        <v>4153</v>
      </c>
      <c r="B5947" s="127">
        <v>69000</v>
      </c>
      <c r="C5947" s="127">
        <f t="shared" si="225"/>
        <v>3450000</v>
      </c>
      <c r="D5947" s="129">
        <f t="shared" si="224"/>
        <v>72450</v>
      </c>
      <c r="E5947" s="130" t="s">
        <v>6069</v>
      </c>
      <c r="F5947" s="126"/>
      <c r="G5947" s="126"/>
      <c r="H5947" s="126"/>
      <c r="I5947" s="126"/>
      <c r="J5947" s="126"/>
      <c r="K5947" s="126"/>
    </row>
    <row r="5948" spans="1:11" s="143" customFormat="1">
      <c r="A5948" s="128" t="s">
        <v>4154</v>
      </c>
      <c r="B5948" s="127">
        <v>70000</v>
      </c>
      <c r="C5948" s="127">
        <f t="shared" si="225"/>
        <v>3500000</v>
      </c>
      <c r="D5948" s="129">
        <f t="shared" si="224"/>
        <v>73500</v>
      </c>
      <c r="E5948" s="130" t="s">
        <v>6069</v>
      </c>
      <c r="F5948" s="126"/>
      <c r="G5948" s="126"/>
      <c r="H5948" s="126"/>
      <c r="I5948" s="126"/>
      <c r="J5948" s="126"/>
      <c r="K5948" s="126"/>
    </row>
    <row r="5949" spans="1:11" s="143" customFormat="1">
      <c r="A5949" s="128" t="s">
        <v>4155</v>
      </c>
      <c r="B5949" s="127">
        <v>71000</v>
      </c>
      <c r="C5949" s="127">
        <f t="shared" si="225"/>
        <v>3550000</v>
      </c>
      <c r="D5949" s="129">
        <f t="shared" si="224"/>
        <v>74550</v>
      </c>
      <c r="E5949" s="130" t="s">
        <v>6069</v>
      </c>
      <c r="F5949" s="126"/>
      <c r="G5949" s="126"/>
      <c r="H5949" s="126"/>
      <c r="I5949" s="126"/>
      <c r="J5949" s="126"/>
      <c r="K5949" s="126"/>
    </row>
    <row r="5950" spans="1:11" s="143" customFormat="1">
      <c r="A5950" s="128" t="s">
        <v>4156</v>
      </c>
      <c r="B5950" s="127">
        <v>72000</v>
      </c>
      <c r="C5950" s="127">
        <f t="shared" si="225"/>
        <v>3600000</v>
      </c>
      <c r="D5950" s="129">
        <f t="shared" si="224"/>
        <v>75600</v>
      </c>
      <c r="E5950" s="130" t="s">
        <v>6069</v>
      </c>
      <c r="F5950" s="126"/>
      <c r="G5950" s="126"/>
      <c r="H5950" s="126"/>
      <c r="I5950" s="126"/>
      <c r="J5950" s="126"/>
      <c r="K5950" s="126"/>
    </row>
    <row r="5951" spans="1:11" s="143" customFormat="1">
      <c r="A5951" s="128" t="s">
        <v>4157</v>
      </c>
      <c r="B5951" s="127">
        <v>73000</v>
      </c>
      <c r="C5951" s="127">
        <f t="shared" si="225"/>
        <v>3650000</v>
      </c>
      <c r="D5951" s="129">
        <f t="shared" si="224"/>
        <v>76650</v>
      </c>
      <c r="E5951" s="130" t="s">
        <v>6069</v>
      </c>
      <c r="F5951" s="126"/>
      <c r="G5951" s="126"/>
      <c r="H5951" s="126"/>
      <c r="I5951" s="126"/>
      <c r="J5951" s="126"/>
      <c r="K5951" s="126"/>
    </row>
    <row r="5952" spans="1:11" s="143" customFormat="1">
      <c r="A5952" s="128" t="s">
        <v>4158</v>
      </c>
      <c r="B5952" s="127">
        <v>74000</v>
      </c>
      <c r="C5952" s="127">
        <f t="shared" si="225"/>
        <v>3700000</v>
      </c>
      <c r="D5952" s="129">
        <f t="shared" si="224"/>
        <v>77700</v>
      </c>
      <c r="E5952" s="130" t="s">
        <v>6069</v>
      </c>
      <c r="F5952" s="126"/>
      <c r="G5952" s="126"/>
      <c r="H5952" s="126"/>
      <c r="I5952" s="126"/>
      <c r="J5952" s="126"/>
      <c r="K5952" s="126"/>
    </row>
    <row r="5953" spans="1:11" s="143" customFormat="1">
      <c r="A5953" s="128" t="s">
        <v>4159</v>
      </c>
      <c r="B5953" s="127">
        <v>75000</v>
      </c>
      <c r="C5953" s="127">
        <f t="shared" si="225"/>
        <v>3750000</v>
      </c>
      <c r="D5953" s="129">
        <f t="shared" si="224"/>
        <v>78750</v>
      </c>
      <c r="E5953" s="130" t="s">
        <v>6069</v>
      </c>
      <c r="F5953" s="126"/>
      <c r="G5953" s="126"/>
      <c r="H5953" s="126"/>
      <c r="I5953" s="126"/>
      <c r="J5953" s="126"/>
      <c r="K5953" s="126"/>
    </row>
    <row r="5954" spans="1:11" s="143" customFormat="1">
      <c r="A5954" s="128" t="s">
        <v>4160</v>
      </c>
      <c r="B5954" s="127">
        <v>76000</v>
      </c>
      <c r="C5954" s="127">
        <f t="shared" si="225"/>
        <v>3800000</v>
      </c>
      <c r="D5954" s="129">
        <f t="shared" si="224"/>
        <v>79800</v>
      </c>
      <c r="E5954" s="130" t="s">
        <v>6069</v>
      </c>
      <c r="F5954" s="126"/>
      <c r="G5954" s="126"/>
      <c r="H5954" s="126"/>
      <c r="I5954" s="126"/>
      <c r="J5954" s="126"/>
      <c r="K5954" s="126"/>
    </row>
    <row r="5955" spans="1:11" s="143" customFormat="1">
      <c r="A5955" s="128" t="s">
        <v>4161</v>
      </c>
      <c r="B5955" s="127">
        <v>77000</v>
      </c>
      <c r="C5955" s="127">
        <f t="shared" si="225"/>
        <v>3850000</v>
      </c>
      <c r="D5955" s="129">
        <f t="shared" si="224"/>
        <v>80850</v>
      </c>
      <c r="E5955" s="130" t="s">
        <v>6069</v>
      </c>
      <c r="F5955" s="126"/>
      <c r="G5955" s="126"/>
      <c r="H5955" s="126"/>
      <c r="I5955" s="126"/>
      <c r="J5955" s="126"/>
      <c r="K5955" s="126"/>
    </row>
    <row r="5956" spans="1:11" s="143" customFormat="1">
      <c r="A5956" s="128" t="s">
        <v>4162</v>
      </c>
      <c r="B5956" s="127">
        <v>78000</v>
      </c>
      <c r="C5956" s="127">
        <f t="shared" si="225"/>
        <v>3900000</v>
      </c>
      <c r="D5956" s="129">
        <f t="shared" si="224"/>
        <v>81900</v>
      </c>
      <c r="E5956" s="130" t="s">
        <v>6069</v>
      </c>
      <c r="F5956" s="126"/>
      <c r="G5956" s="126"/>
      <c r="H5956" s="126"/>
      <c r="I5956" s="126"/>
      <c r="J5956" s="126"/>
      <c r="K5956" s="126"/>
    </row>
    <row r="5957" spans="1:11" s="143" customFormat="1">
      <c r="A5957" s="128" t="s">
        <v>4163</v>
      </c>
      <c r="B5957" s="127">
        <v>79000</v>
      </c>
      <c r="C5957" s="127">
        <f t="shared" si="225"/>
        <v>3950000</v>
      </c>
      <c r="D5957" s="129">
        <f t="shared" si="224"/>
        <v>82950</v>
      </c>
      <c r="E5957" s="130" t="s">
        <v>6069</v>
      </c>
      <c r="F5957" s="126"/>
      <c r="G5957" s="126"/>
      <c r="H5957" s="126"/>
      <c r="I5957" s="126"/>
      <c r="J5957" s="126"/>
      <c r="K5957" s="126"/>
    </row>
    <row r="5958" spans="1:11" s="143" customFormat="1">
      <c r="A5958" s="128" t="s">
        <v>4164</v>
      </c>
      <c r="B5958" s="127">
        <v>80000</v>
      </c>
      <c r="C5958" s="127">
        <f t="shared" si="225"/>
        <v>4000000</v>
      </c>
      <c r="D5958" s="129">
        <f t="shared" si="224"/>
        <v>84000</v>
      </c>
      <c r="E5958" s="130" t="s">
        <v>6069</v>
      </c>
      <c r="F5958" s="126"/>
      <c r="G5958" s="126"/>
      <c r="H5958" s="126"/>
      <c r="I5958" s="126"/>
      <c r="J5958" s="126"/>
      <c r="K5958" s="126"/>
    </row>
    <row r="5959" spans="1:11" s="143" customFormat="1">
      <c r="A5959" s="128" t="s">
        <v>4165</v>
      </c>
      <c r="B5959" s="127">
        <v>81000</v>
      </c>
      <c r="C5959" s="127">
        <f t="shared" si="225"/>
        <v>4050000</v>
      </c>
      <c r="D5959" s="129">
        <f t="shared" si="224"/>
        <v>85050</v>
      </c>
      <c r="E5959" s="130" t="s">
        <v>6069</v>
      </c>
      <c r="F5959" s="126"/>
      <c r="G5959" s="126"/>
      <c r="H5959" s="126"/>
      <c r="I5959" s="126"/>
      <c r="J5959" s="126"/>
      <c r="K5959" s="126"/>
    </row>
    <row r="5960" spans="1:11" s="143" customFormat="1">
      <c r="A5960" s="128" t="s">
        <v>4166</v>
      </c>
      <c r="B5960" s="127">
        <v>82000</v>
      </c>
      <c r="C5960" s="127">
        <f t="shared" si="225"/>
        <v>4100000</v>
      </c>
      <c r="D5960" s="129">
        <f t="shared" si="224"/>
        <v>86100</v>
      </c>
      <c r="E5960" s="130" t="s">
        <v>6069</v>
      </c>
      <c r="F5960" s="126"/>
      <c r="G5960" s="126"/>
      <c r="H5960" s="126"/>
      <c r="I5960" s="126"/>
      <c r="J5960" s="126"/>
      <c r="K5960" s="126"/>
    </row>
    <row r="5961" spans="1:11" s="143" customFormat="1">
      <c r="A5961" s="128" t="s">
        <v>4167</v>
      </c>
      <c r="B5961" s="127">
        <v>83000</v>
      </c>
      <c r="C5961" s="127">
        <f t="shared" si="225"/>
        <v>4150000</v>
      </c>
      <c r="D5961" s="129">
        <f t="shared" si="224"/>
        <v>87150</v>
      </c>
      <c r="E5961" s="130" t="s">
        <v>6069</v>
      </c>
      <c r="F5961" s="126"/>
      <c r="G5961" s="126"/>
      <c r="H5961" s="126"/>
      <c r="I5961" s="126"/>
      <c r="J5961" s="126"/>
      <c r="K5961" s="126"/>
    </row>
    <row r="5962" spans="1:11" s="143" customFormat="1">
      <c r="A5962" s="128" t="s">
        <v>4168</v>
      </c>
      <c r="B5962" s="127">
        <v>84000</v>
      </c>
      <c r="C5962" s="127">
        <f t="shared" si="225"/>
        <v>4200000</v>
      </c>
      <c r="D5962" s="129">
        <f t="shared" si="224"/>
        <v>88200</v>
      </c>
      <c r="E5962" s="130" t="s">
        <v>6069</v>
      </c>
      <c r="F5962" s="126"/>
      <c r="G5962" s="126"/>
      <c r="H5962" s="126"/>
      <c r="I5962" s="126"/>
      <c r="J5962" s="126"/>
      <c r="K5962" s="126"/>
    </row>
    <row r="5963" spans="1:11" s="143" customFormat="1">
      <c r="A5963" s="128" t="s">
        <v>4169</v>
      </c>
      <c r="B5963" s="127">
        <v>85000</v>
      </c>
      <c r="C5963" s="127">
        <f t="shared" si="225"/>
        <v>4250000</v>
      </c>
      <c r="D5963" s="129">
        <f t="shared" si="224"/>
        <v>89250</v>
      </c>
      <c r="E5963" s="130" t="s">
        <v>6069</v>
      </c>
      <c r="F5963" s="126"/>
      <c r="G5963" s="126"/>
      <c r="H5963" s="126"/>
      <c r="I5963" s="126"/>
      <c r="J5963" s="126"/>
      <c r="K5963" s="126"/>
    </row>
    <row r="5964" spans="1:11" s="143" customFormat="1">
      <c r="A5964" s="128" t="s">
        <v>4170</v>
      </c>
      <c r="B5964" s="127">
        <v>86000</v>
      </c>
      <c r="C5964" s="127">
        <f t="shared" si="225"/>
        <v>4300000</v>
      </c>
      <c r="D5964" s="129">
        <f t="shared" si="224"/>
        <v>90300</v>
      </c>
      <c r="E5964" s="130" t="s">
        <v>6069</v>
      </c>
      <c r="F5964" s="126"/>
      <c r="G5964" s="126"/>
      <c r="H5964" s="126"/>
      <c r="I5964" s="126"/>
      <c r="J5964" s="126"/>
      <c r="K5964" s="126"/>
    </row>
    <row r="5965" spans="1:11" s="143" customFormat="1">
      <c r="A5965" s="128" t="s">
        <v>4171</v>
      </c>
      <c r="B5965" s="127">
        <v>87000</v>
      </c>
      <c r="C5965" s="127">
        <f t="shared" si="225"/>
        <v>4350000</v>
      </c>
      <c r="D5965" s="129">
        <f t="shared" si="224"/>
        <v>91350</v>
      </c>
      <c r="E5965" s="130" t="s">
        <v>6069</v>
      </c>
      <c r="F5965" s="126"/>
      <c r="G5965" s="126"/>
      <c r="H5965" s="126"/>
      <c r="I5965" s="126"/>
      <c r="J5965" s="126"/>
      <c r="K5965" s="126"/>
    </row>
    <row r="5966" spans="1:11" s="143" customFormat="1">
      <c r="A5966" s="128" t="s">
        <v>4172</v>
      </c>
      <c r="B5966" s="127">
        <v>88000</v>
      </c>
      <c r="C5966" s="127">
        <f t="shared" si="225"/>
        <v>4400000</v>
      </c>
      <c r="D5966" s="129">
        <f t="shared" si="224"/>
        <v>92400</v>
      </c>
      <c r="E5966" s="130" t="s">
        <v>6069</v>
      </c>
      <c r="F5966" s="126"/>
      <c r="G5966" s="126"/>
      <c r="H5966" s="126"/>
      <c r="I5966" s="126"/>
      <c r="J5966" s="126"/>
      <c r="K5966" s="126"/>
    </row>
    <row r="5967" spans="1:11" s="143" customFormat="1">
      <c r="A5967" s="128" t="s">
        <v>4173</v>
      </c>
      <c r="B5967" s="127">
        <v>89000</v>
      </c>
      <c r="C5967" s="127">
        <f t="shared" si="225"/>
        <v>4450000</v>
      </c>
      <c r="D5967" s="129">
        <f t="shared" si="224"/>
        <v>93450</v>
      </c>
      <c r="E5967" s="130" t="s">
        <v>6069</v>
      </c>
      <c r="F5967" s="126"/>
      <c r="G5967" s="126"/>
      <c r="H5967" s="126"/>
      <c r="I5967" s="126"/>
      <c r="J5967" s="126"/>
      <c r="K5967" s="126"/>
    </row>
    <row r="5968" spans="1:11" s="143" customFormat="1">
      <c r="A5968" s="128" t="s">
        <v>4174</v>
      </c>
      <c r="B5968" s="127">
        <v>90000</v>
      </c>
      <c r="C5968" s="127">
        <f t="shared" si="225"/>
        <v>4500000</v>
      </c>
      <c r="D5968" s="129">
        <f t="shared" si="224"/>
        <v>94500</v>
      </c>
      <c r="E5968" s="130" t="s">
        <v>6069</v>
      </c>
      <c r="F5968" s="126"/>
      <c r="G5968" s="126"/>
      <c r="H5968" s="126"/>
      <c r="I5968" s="126"/>
      <c r="J5968" s="126"/>
      <c r="K5968" s="126"/>
    </row>
    <row r="5969" spans="1:11" s="143" customFormat="1">
      <c r="A5969" s="128" t="s">
        <v>4175</v>
      </c>
      <c r="B5969" s="127">
        <v>91000</v>
      </c>
      <c r="C5969" s="127">
        <f t="shared" si="225"/>
        <v>4550000</v>
      </c>
      <c r="D5969" s="129">
        <f t="shared" si="224"/>
        <v>95550</v>
      </c>
      <c r="E5969" s="130" t="s">
        <v>6069</v>
      </c>
      <c r="F5969" s="126"/>
      <c r="G5969" s="126"/>
      <c r="H5969" s="126"/>
      <c r="I5969" s="126"/>
      <c r="J5969" s="126"/>
      <c r="K5969" s="126"/>
    </row>
    <row r="5970" spans="1:11" s="143" customFormat="1">
      <c r="A5970" s="128" t="s">
        <v>4176</v>
      </c>
      <c r="B5970" s="127">
        <v>92000</v>
      </c>
      <c r="C5970" s="127">
        <f t="shared" si="225"/>
        <v>4600000</v>
      </c>
      <c r="D5970" s="129">
        <f t="shared" si="224"/>
        <v>96600</v>
      </c>
      <c r="E5970" s="130" t="s">
        <v>6069</v>
      </c>
      <c r="F5970" s="126"/>
      <c r="G5970" s="126"/>
      <c r="H5970" s="126"/>
      <c r="I5970" s="126"/>
      <c r="J5970" s="126"/>
      <c r="K5970" s="126"/>
    </row>
    <row r="5971" spans="1:11" s="143" customFormat="1">
      <c r="A5971" s="128" t="s">
        <v>4177</v>
      </c>
      <c r="B5971" s="127">
        <v>93000</v>
      </c>
      <c r="C5971" s="127">
        <f t="shared" si="225"/>
        <v>4650000</v>
      </c>
      <c r="D5971" s="129">
        <f t="shared" si="224"/>
        <v>97650</v>
      </c>
      <c r="E5971" s="130" t="s">
        <v>6069</v>
      </c>
      <c r="F5971" s="126"/>
      <c r="G5971" s="126"/>
      <c r="H5971" s="126"/>
      <c r="I5971" s="126"/>
      <c r="J5971" s="126"/>
      <c r="K5971" s="126"/>
    </row>
    <row r="5972" spans="1:11" s="143" customFormat="1">
      <c r="A5972" s="128" t="s">
        <v>4178</v>
      </c>
      <c r="B5972" s="127">
        <v>94000</v>
      </c>
      <c r="C5972" s="127">
        <f t="shared" si="225"/>
        <v>4700000</v>
      </c>
      <c r="D5972" s="129">
        <f t="shared" si="224"/>
        <v>98700</v>
      </c>
      <c r="E5972" s="130" t="s">
        <v>6069</v>
      </c>
      <c r="F5972" s="126"/>
      <c r="G5972" s="126"/>
      <c r="H5972" s="126"/>
      <c r="I5972" s="126"/>
      <c r="J5972" s="126"/>
      <c r="K5972" s="126"/>
    </row>
    <row r="5973" spans="1:11" s="143" customFormat="1">
      <c r="A5973" s="128" t="s">
        <v>4179</v>
      </c>
      <c r="B5973" s="127">
        <v>95000</v>
      </c>
      <c r="C5973" s="127">
        <f t="shared" si="225"/>
        <v>4750000</v>
      </c>
      <c r="D5973" s="129">
        <f t="shared" si="224"/>
        <v>99750</v>
      </c>
      <c r="E5973" s="130" t="s">
        <v>6069</v>
      </c>
      <c r="F5973" s="126"/>
      <c r="G5973" s="126"/>
      <c r="H5973" s="126"/>
      <c r="I5973" s="126"/>
      <c r="J5973" s="126"/>
      <c r="K5973" s="126"/>
    </row>
    <row r="5974" spans="1:11" s="143" customFormat="1">
      <c r="A5974" s="128" t="s">
        <v>4180</v>
      </c>
      <c r="B5974" s="127">
        <v>96000</v>
      </c>
      <c r="C5974" s="127">
        <f t="shared" si="225"/>
        <v>4800000</v>
      </c>
      <c r="D5974" s="129">
        <f t="shared" si="224"/>
        <v>100800</v>
      </c>
      <c r="E5974" s="130" t="s">
        <v>6069</v>
      </c>
      <c r="F5974" s="126"/>
      <c r="G5974" s="126"/>
      <c r="H5974" s="126"/>
      <c r="I5974" s="126"/>
      <c r="J5974" s="126"/>
      <c r="K5974" s="126"/>
    </row>
    <row r="5975" spans="1:11" s="143" customFormat="1">
      <c r="A5975" s="128" t="s">
        <v>4181</v>
      </c>
      <c r="B5975" s="127">
        <v>97000</v>
      </c>
      <c r="C5975" s="127">
        <f t="shared" si="225"/>
        <v>4850000</v>
      </c>
      <c r="D5975" s="129">
        <f t="shared" si="224"/>
        <v>101850</v>
      </c>
      <c r="E5975" s="130" t="s">
        <v>6069</v>
      </c>
      <c r="F5975" s="126"/>
      <c r="G5975" s="126"/>
      <c r="H5975" s="126"/>
      <c r="I5975" s="126"/>
      <c r="J5975" s="126"/>
      <c r="K5975" s="126"/>
    </row>
    <row r="5976" spans="1:11" s="143" customFormat="1">
      <c r="A5976" s="128" t="s">
        <v>4182</v>
      </c>
      <c r="B5976" s="127">
        <v>98000</v>
      </c>
      <c r="C5976" s="127">
        <f t="shared" si="225"/>
        <v>4900000</v>
      </c>
      <c r="D5976" s="129">
        <f t="shared" si="224"/>
        <v>102900</v>
      </c>
      <c r="E5976" s="130" t="s">
        <v>6069</v>
      </c>
      <c r="F5976" s="126"/>
      <c r="G5976" s="126"/>
      <c r="H5976" s="126"/>
      <c r="I5976" s="126"/>
      <c r="J5976" s="126"/>
      <c r="K5976" s="126"/>
    </row>
    <row r="5977" spans="1:11" s="143" customFormat="1">
      <c r="A5977" s="128" t="s">
        <v>4183</v>
      </c>
      <c r="B5977" s="127">
        <v>99000</v>
      </c>
      <c r="C5977" s="127">
        <f t="shared" si="225"/>
        <v>4950000</v>
      </c>
      <c r="D5977" s="129">
        <f t="shared" si="224"/>
        <v>103950</v>
      </c>
      <c r="E5977" s="130" t="s">
        <v>6069</v>
      </c>
      <c r="F5977" s="126"/>
      <c r="G5977" s="126"/>
      <c r="H5977" s="126"/>
      <c r="I5977" s="126"/>
      <c r="J5977" s="126"/>
      <c r="K5977" s="126"/>
    </row>
    <row r="5978" spans="1:11" s="143" customFormat="1">
      <c r="A5978" s="128" t="s">
        <v>4184</v>
      </c>
      <c r="B5978" s="127">
        <v>100000</v>
      </c>
      <c r="C5978" s="127">
        <f t="shared" si="225"/>
        <v>5000000</v>
      </c>
      <c r="D5978" s="129">
        <f t="shared" si="224"/>
        <v>105000</v>
      </c>
      <c r="E5978" s="130" t="s">
        <v>6069</v>
      </c>
      <c r="F5978" s="126"/>
      <c r="G5978" s="126"/>
      <c r="H5978" s="126"/>
      <c r="I5978" s="126"/>
      <c r="J5978" s="126"/>
      <c r="K5978" s="126"/>
    </row>
    <row r="5979" spans="1:11" s="143" customFormat="1">
      <c r="A5979" s="128" t="s">
        <v>4185</v>
      </c>
      <c r="B5979" s="127">
        <v>101000</v>
      </c>
      <c r="C5979" s="127">
        <f t="shared" si="225"/>
        <v>5050000</v>
      </c>
      <c r="D5979" s="129">
        <f t="shared" si="224"/>
        <v>106050</v>
      </c>
      <c r="E5979" s="130" t="s">
        <v>6069</v>
      </c>
      <c r="F5979" s="126"/>
      <c r="G5979" s="126"/>
      <c r="H5979" s="126"/>
      <c r="I5979" s="126"/>
      <c r="J5979" s="126"/>
      <c r="K5979" s="126"/>
    </row>
    <row r="5980" spans="1:11" s="143" customFormat="1">
      <c r="A5980" s="128" t="s">
        <v>4186</v>
      </c>
      <c r="B5980" s="127">
        <v>102000</v>
      </c>
      <c r="C5980" s="127">
        <f t="shared" si="225"/>
        <v>5100000</v>
      </c>
      <c r="D5980" s="129">
        <f t="shared" si="224"/>
        <v>107100</v>
      </c>
      <c r="E5980" s="130" t="s">
        <v>6069</v>
      </c>
      <c r="F5980" s="126"/>
      <c r="G5980" s="126"/>
      <c r="H5980" s="126"/>
      <c r="I5980" s="126"/>
      <c r="J5980" s="126"/>
      <c r="K5980" s="126"/>
    </row>
    <row r="5981" spans="1:11" s="143" customFormat="1">
      <c r="A5981" s="128" t="s">
        <v>4187</v>
      </c>
      <c r="B5981" s="127">
        <v>103000</v>
      </c>
      <c r="C5981" s="127">
        <f t="shared" si="225"/>
        <v>5150000</v>
      </c>
      <c r="D5981" s="129">
        <f t="shared" si="224"/>
        <v>108150</v>
      </c>
      <c r="E5981" s="130" t="s">
        <v>6069</v>
      </c>
      <c r="F5981" s="126"/>
      <c r="G5981" s="126"/>
      <c r="H5981" s="126"/>
      <c r="I5981" s="126"/>
      <c r="J5981" s="126"/>
      <c r="K5981" s="126"/>
    </row>
    <row r="5982" spans="1:11" s="143" customFormat="1">
      <c r="A5982" s="128" t="s">
        <v>4188</v>
      </c>
      <c r="B5982" s="127">
        <v>104000</v>
      </c>
      <c r="C5982" s="127">
        <f t="shared" si="225"/>
        <v>5200000</v>
      </c>
      <c r="D5982" s="129">
        <f t="shared" si="224"/>
        <v>109200</v>
      </c>
      <c r="E5982" s="130" t="s">
        <v>6069</v>
      </c>
      <c r="F5982" s="126"/>
      <c r="G5982" s="126"/>
      <c r="H5982" s="126"/>
      <c r="I5982" s="126"/>
      <c r="J5982" s="126"/>
      <c r="K5982" s="126"/>
    </row>
    <row r="5983" spans="1:11" s="143" customFormat="1">
      <c r="A5983" s="128" t="s">
        <v>4189</v>
      </c>
      <c r="B5983" s="127">
        <v>105000</v>
      </c>
      <c r="C5983" s="127">
        <f t="shared" si="225"/>
        <v>5250000</v>
      </c>
      <c r="D5983" s="129">
        <f t="shared" si="224"/>
        <v>110250</v>
      </c>
      <c r="E5983" s="130" t="s">
        <v>6069</v>
      </c>
      <c r="F5983" s="126"/>
      <c r="G5983" s="126"/>
      <c r="H5983" s="126"/>
      <c r="I5983" s="126"/>
      <c r="J5983" s="126"/>
      <c r="K5983" s="126"/>
    </row>
    <row r="5984" spans="1:11" s="143" customFormat="1">
      <c r="A5984" s="128" t="s">
        <v>4190</v>
      </c>
      <c r="B5984" s="127">
        <v>106000</v>
      </c>
      <c r="C5984" s="127">
        <f t="shared" si="225"/>
        <v>5300000</v>
      </c>
      <c r="D5984" s="129">
        <f t="shared" si="224"/>
        <v>111300</v>
      </c>
      <c r="E5984" s="130" t="s">
        <v>6069</v>
      </c>
      <c r="F5984" s="126"/>
      <c r="G5984" s="126"/>
      <c r="H5984" s="126"/>
      <c r="I5984" s="126"/>
      <c r="J5984" s="126"/>
      <c r="K5984" s="126"/>
    </row>
    <row r="5985" spans="1:11" s="143" customFormat="1">
      <c r="A5985" s="128" t="s">
        <v>4191</v>
      </c>
      <c r="B5985" s="127">
        <v>107000</v>
      </c>
      <c r="C5985" s="127">
        <f t="shared" si="225"/>
        <v>5350000</v>
      </c>
      <c r="D5985" s="129">
        <f t="shared" si="224"/>
        <v>112350</v>
      </c>
      <c r="E5985" s="130" t="s">
        <v>6069</v>
      </c>
      <c r="F5985" s="126"/>
      <c r="G5985" s="126"/>
      <c r="H5985" s="126"/>
      <c r="I5985" s="126"/>
      <c r="J5985" s="126"/>
      <c r="K5985" s="126"/>
    </row>
    <row r="5986" spans="1:11" s="143" customFormat="1">
      <c r="A5986" s="128" t="s">
        <v>4192</v>
      </c>
      <c r="B5986" s="127">
        <v>108000</v>
      </c>
      <c r="C5986" s="127">
        <f t="shared" si="225"/>
        <v>5400000</v>
      </c>
      <c r="D5986" s="129">
        <f t="shared" si="224"/>
        <v>113400</v>
      </c>
      <c r="E5986" s="130" t="s">
        <v>6069</v>
      </c>
      <c r="F5986" s="126"/>
      <c r="G5986" s="126"/>
      <c r="H5986" s="126"/>
      <c r="I5986" s="126"/>
      <c r="J5986" s="126"/>
      <c r="K5986" s="126"/>
    </row>
    <row r="5987" spans="1:11" s="143" customFormat="1">
      <c r="A5987" s="128" t="s">
        <v>4193</v>
      </c>
      <c r="B5987" s="127">
        <v>109000</v>
      </c>
      <c r="C5987" s="127">
        <f t="shared" si="225"/>
        <v>5450000</v>
      </c>
      <c r="D5987" s="129">
        <f t="shared" si="224"/>
        <v>114450</v>
      </c>
      <c r="E5987" s="130" t="s">
        <v>6069</v>
      </c>
      <c r="F5987" s="126"/>
      <c r="G5987" s="126"/>
      <c r="H5987" s="126"/>
      <c r="I5987" s="126"/>
      <c r="J5987" s="126"/>
      <c r="K5987" s="126"/>
    </row>
    <row r="5988" spans="1:11" s="143" customFormat="1">
      <c r="A5988" s="128" t="s">
        <v>4194</v>
      </c>
      <c r="B5988" s="127">
        <v>110000</v>
      </c>
      <c r="C5988" s="127">
        <f t="shared" si="225"/>
        <v>5500000</v>
      </c>
      <c r="D5988" s="129">
        <f t="shared" si="224"/>
        <v>115500</v>
      </c>
      <c r="E5988" s="130" t="s">
        <v>6069</v>
      </c>
      <c r="F5988" s="126"/>
      <c r="G5988" s="126"/>
      <c r="H5988" s="126"/>
      <c r="I5988" s="126"/>
      <c r="J5988" s="126"/>
      <c r="K5988" s="126"/>
    </row>
    <row r="5989" spans="1:11" s="143" customFormat="1">
      <c r="A5989" s="128" t="s">
        <v>4195</v>
      </c>
      <c r="B5989" s="127">
        <v>111000</v>
      </c>
      <c r="C5989" s="127">
        <f t="shared" si="225"/>
        <v>5550000</v>
      </c>
      <c r="D5989" s="129">
        <f t="shared" si="224"/>
        <v>116550</v>
      </c>
      <c r="E5989" s="130" t="s">
        <v>6069</v>
      </c>
      <c r="F5989" s="126"/>
      <c r="G5989" s="126"/>
      <c r="H5989" s="126"/>
      <c r="I5989" s="126"/>
      <c r="J5989" s="126"/>
      <c r="K5989" s="126"/>
    </row>
    <row r="5990" spans="1:11" s="143" customFormat="1">
      <c r="A5990" s="128" t="s">
        <v>4196</v>
      </c>
      <c r="B5990" s="127">
        <v>112000</v>
      </c>
      <c r="C5990" s="127">
        <f t="shared" si="225"/>
        <v>5600000</v>
      </c>
      <c r="D5990" s="129">
        <f t="shared" si="224"/>
        <v>117600</v>
      </c>
      <c r="E5990" s="130" t="s">
        <v>6069</v>
      </c>
      <c r="F5990" s="126"/>
      <c r="G5990" s="126"/>
      <c r="H5990" s="126"/>
      <c r="I5990" s="126"/>
      <c r="J5990" s="126"/>
      <c r="K5990" s="126"/>
    </row>
    <row r="5991" spans="1:11" s="143" customFormat="1">
      <c r="A5991" s="128" t="s">
        <v>4197</v>
      </c>
      <c r="B5991" s="127">
        <v>113000</v>
      </c>
      <c r="C5991" s="127">
        <f t="shared" si="225"/>
        <v>5650000</v>
      </c>
      <c r="D5991" s="129">
        <f t="shared" si="224"/>
        <v>118650</v>
      </c>
      <c r="E5991" s="130" t="s">
        <v>6069</v>
      </c>
      <c r="F5991" s="126"/>
      <c r="G5991" s="126"/>
      <c r="H5991" s="126"/>
      <c r="I5991" s="126"/>
      <c r="J5991" s="126"/>
      <c r="K5991" s="126"/>
    </row>
    <row r="5992" spans="1:11" s="143" customFormat="1">
      <c r="A5992" s="128" t="s">
        <v>4198</v>
      </c>
      <c r="B5992" s="127">
        <v>114000</v>
      </c>
      <c r="C5992" s="127">
        <f t="shared" si="225"/>
        <v>5700000</v>
      </c>
      <c r="D5992" s="129">
        <f t="shared" si="224"/>
        <v>119700</v>
      </c>
      <c r="E5992" s="130" t="s">
        <v>6069</v>
      </c>
      <c r="F5992" s="126"/>
      <c r="G5992" s="126"/>
      <c r="H5992" s="126"/>
      <c r="I5992" s="126"/>
      <c r="J5992" s="126"/>
      <c r="K5992" s="126"/>
    </row>
    <row r="5993" spans="1:11" s="143" customFormat="1">
      <c r="A5993" s="128" t="s">
        <v>4199</v>
      </c>
      <c r="B5993" s="127">
        <v>115000</v>
      </c>
      <c r="C5993" s="127">
        <f t="shared" si="225"/>
        <v>5750000</v>
      </c>
      <c r="D5993" s="129">
        <f t="shared" si="224"/>
        <v>120750</v>
      </c>
      <c r="E5993" s="130" t="s">
        <v>6069</v>
      </c>
      <c r="F5993" s="126"/>
      <c r="G5993" s="126"/>
      <c r="H5993" s="126"/>
      <c r="I5993" s="126"/>
      <c r="J5993" s="126"/>
      <c r="K5993" s="126"/>
    </row>
    <row r="5994" spans="1:11" s="143" customFormat="1">
      <c r="A5994" s="128" t="s">
        <v>4200</v>
      </c>
      <c r="B5994" s="127">
        <v>116000</v>
      </c>
      <c r="C5994" s="127">
        <f t="shared" si="225"/>
        <v>5800000</v>
      </c>
      <c r="D5994" s="129">
        <f t="shared" ref="D5994:D6057" si="226">SUM($G$2)*(B5994*0.001)</f>
        <v>121800</v>
      </c>
      <c r="E5994" s="130" t="s">
        <v>6069</v>
      </c>
      <c r="F5994" s="126"/>
      <c r="G5994" s="126"/>
      <c r="H5994" s="126"/>
      <c r="I5994" s="126"/>
      <c r="J5994" s="126"/>
      <c r="K5994" s="126"/>
    </row>
    <row r="5995" spans="1:11" s="143" customFormat="1">
      <c r="A5995" s="128" t="s">
        <v>4201</v>
      </c>
      <c r="B5995" s="127">
        <v>117000</v>
      </c>
      <c r="C5995" s="127">
        <f t="shared" si="225"/>
        <v>5850000</v>
      </c>
      <c r="D5995" s="129">
        <f t="shared" si="226"/>
        <v>122850</v>
      </c>
      <c r="E5995" s="130" t="s">
        <v>6069</v>
      </c>
      <c r="F5995" s="126"/>
      <c r="G5995" s="126"/>
      <c r="H5995" s="126"/>
      <c r="I5995" s="126"/>
      <c r="J5995" s="126"/>
      <c r="K5995" s="126"/>
    </row>
    <row r="5996" spans="1:11" s="143" customFormat="1">
      <c r="A5996" s="128" t="s">
        <v>4202</v>
      </c>
      <c r="B5996" s="127">
        <v>118000</v>
      </c>
      <c r="C5996" s="127">
        <f t="shared" si="225"/>
        <v>5900000</v>
      </c>
      <c r="D5996" s="129">
        <f t="shared" si="226"/>
        <v>123900</v>
      </c>
      <c r="E5996" s="130" t="s">
        <v>6069</v>
      </c>
      <c r="F5996" s="126"/>
      <c r="G5996" s="126"/>
      <c r="H5996" s="126"/>
      <c r="I5996" s="126"/>
      <c r="J5996" s="126"/>
      <c r="K5996" s="126"/>
    </row>
    <row r="5997" spans="1:11" s="143" customFormat="1">
      <c r="A5997" s="128" t="s">
        <v>4203</v>
      </c>
      <c r="B5997" s="127">
        <v>119000</v>
      </c>
      <c r="C5997" s="127">
        <f t="shared" si="225"/>
        <v>5950000</v>
      </c>
      <c r="D5997" s="129">
        <f t="shared" si="226"/>
        <v>124950</v>
      </c>
      <c r="E5997" s="130" t="s">
        <v>6069</v>
      </c>
      <c r="F5997" s="126"/>
      <c r="G5997" s="126"/>
      <c r="H5997" s="126"/>
      <c r="I5997" s="126"/>
      <c r="J5997" s="126"/>
      <c r="K5997" s="126"/>
    </row>
    <row r="5998" spans="1:11" s="143" customFormat="1">
      <c r="A5998" s="128" t="s">
        <v>4204</v>
      </c>
      <c r="B5998" s="127">
        <v>120000</v>
      </c>
      <c r="C5998" s="127">
        <f t="shared" si="225"/>
        <v>6000000</v>
      </c>
      <c r="D5998" s="129">
        <f t="shared" si="226"/>
        <v>126000</v>
      </c>
      <c r="E5998" s="130" t="s">
        <v>6069</v>
      </c>
      <c r="F5998" s="126"/>
      <c r="G5998" s="126"/>
      <c r="H5998" s="126"/>
      <c r="I5998" s="126"/>
      <c r="J5998" s="126"/>
      <c r="K5998" s="126"/>
    </row>
    <row r="5999" spans="1:11" s="143" customFormat="1">
      <c r="A5999" s="128" t="s">
        <v>4205</v>
      </c>
      <c r="B5999" s="127">
        <v>121000</v>
      </c>
      <c r="C5999" s="127">
        <f t="shared" si="225"/>
        <v>6050000</v>
      </c>
      <c r="D5999" s="129">
        <f t="shared" si="226"/>
        <v>127050</v>
      </c>
      <c r="E5999" s="130" t="s">
        <v>6069</v>
      </c>
      <c r="F5999" s="126"/>
      <c r="G5999" s="126"/>
      <c r="H5999" s="126"/>
      <c r="I5999" s="126"/>
      <c r="J5999" s="126"/>
      <c r="K5999" s="126"/>
    </row>
    <row r="6000" spans="1:11" s="143" customFormat="1">
      <c r="A6000" s="128" t="s">
        <v>4206</v>
      </c>
      <c r="B6000" s="127">
        <v>122000</v>
      </c>
      <c r="C6000" s="127">
        <f t="shared" si="225"/>
        <v>6100000</v>
      </c>
      <c r="D6000" s="129">
        <f t="shared" si="226"/>
        <v>128100</v>
      </c>
      <c r="E6000" s="130" t="s">
        <v>6069</v>
      </c>
      <c r="F6000" s="126"/>
      <c r="G6000" s="126"/>
      <c r="H6000" s="126"/>
      <c r="I6000" s="126"/>
      <c r="J6000" s="126"/>
      <c r="K6000" s="126"/>
    </row>
    <row r="6001" spans="1:11" s="143" customFormat="1">
      <c r="A6001" s="128" t="s">
        <v>4207</v>
      </c>
      <c r="B6001" s="127">
        <v>123000</v>
      </c>
      <c r="C6001" s="127">
        <f t="shared" si="225"/>
        <v>6150000</v>
      </c>
      <c r="D6001" s="129">
        <f t="shared" si="226"/>
        <v>129150</v>
      </c>
      <c r="E6001" s="130" t="s">
        <v>6069</v>
      </c>
      <c r="F6001" s="126"/>
      <c r="G6001" s="126"/>
      <c r="H6001" s="126"/>
      <c r="I6001" s="126"/>
      <c r="J6001" s="126"/>
      <c r="K6001" s="126"/>
    </row>
    <row r="6002" spans="1:11" s="143" customFormat="1">
      <c r="A6002" s="128" t="s">
        <v>4208</v>
      </c>
      <c r="B6002" s="127">
        <v>124000</v>
      </c>
      <c r="C6002" s="127">
        <f t="shared" si="225"/>
        <v>6200000</v>
      </c>
      <c r="D6002" s="129">
        <f t="shared" si="226"/>
        <v>130200</v>
      </c>
      <c r="E6002" s="130" t="s">
        <v>6069</v>
      </c>
      <c r="F6002" s="126"/>
      <c r="G6002" s="126"/>
      <c r="H6002" s="126"/>
      <c r="I6002" s="126"/>
      <c r="J6002" s="126"/>
      <c r="K6002" s="126"/>
    </row>
    <row r="6003" spans="1:11" s="143" customFormat="1">
      <c r="A6003" s="128" t="s">
        <v>4209</v>
      </c>
      <c r="B6003" s="127">
        <v>125000</v>
      </c>
      <c r="C6003" s="127">
        <f t="shared" si="225"/>
        <v>6250000</v>
      </c>
      <c r="D6003" s="129">
        <f t="shared" si="226"/>
        <v>131250</v>
      </c>
      <c r="E6003" s="130" t="s">
        <v>6069</v>
      </c>
      <c r="F6003" s="126"/>
      <c r="G6003" s="126"/>
      <c r="H6003" s="126"/>
      <c r="I6003" s="126"/>
      <c r="J6003" s="126"/>
      <c r="K6003" s="126"/>
    </row>
    <row r="6004" spans="1:11" s="143" customFormat="1">
      <c r="A6004" s="128" t="s">
        <v>4210</v>
      </c>
      <c r="B6004" s="127">
        <v>126000</v>
      </c>
      <c r="C6004" s="127">
        <f t="shared" si="225"/>
        <v>6300000</v>
      </c>
      <c r="D6004" s="129">
        <f t="shared" si="226"/>
        <v>132300</v>
      </c>
      <c r="E6004" s="130" t="s">
        <v>6069</v>
      </c>
      <c r="F6004" s="126"/>
      <c r="G6004" s="126"/>
      <c r="H6004" s="126"/>
      <c r="I6004" s="126"/>
      <c r="J6004" s="126"/>
      <c r="K6004" s="126"/>
    </row>
    <row r="6005" spans="1:11" s="143" customFormat="1">
      <c r="A6005" s="128" t="s">
        <v>4211</v>
      </c>
      <c r="B6005" s="127">
        <v>127000</v>
      </c>
      <c r="C6005" s="127">
        <f t="shared" si="225"/>
        <v>6350000</v>
      </c>
      <c r="D6005" s="129">
        <f t="shared" si="226"/>
        <v>133350</v>
      </c>
      <c r="E6005" s="130" t="s">
        <v>6069</v>
      </c>
      <c r="F6005" s="126"/>
      <c r="G6005" s="126"/>
      <c r="H6005" s="126"/>
      <c r="I6005" s="126"/>
      <c r="J6005" s="126"/>
      <c r="K6005" s="126"/>
    </row>
    <row r="6006" spans="1:11" s="143" customFormat="1">
      <c r="A6006" s="128" t="s">
        <v>4212</v>
      </c>
      <c r="B6006" s="127">
        <v>128000</v>
      </c>
      <c r="C6006" s="127">
        <f t="shared" si="225"/>
        <v>6400000</v>
      </c>
      <c r="D6006" s="129">
        <f t="shared" si="226"/>
        <v>134400</v>
      </c>
      <c r="E6006" s="130" t="s">
        <v>6069</v>
      </c>
      <c r="F6006" s="126"/>
      <c r="G6006" s="126"/>
      <c r="H6006" s="126"/>
      <c r="I6006" s="126"/>
      <c r="J6006" s="126"/>
      <c r="K6006" s="126"/>
    </row>
    <row r="6007" spans="1:11" s="143" customFormat="1">
      <c r="A6007" s="128" t="s">
        <v>4213</v>
      </c>
      <c r="B6007" s="127">
        <v>129000</v>
      </c>
      <c r="C6007" s="127">
        <f t="shared" si="225"/>
        <v>6450000</v>
      </c>
      <c r="D6007" s="129">
        <f t="shared" si="226"/>
        <v>135450</v>
      </c>
      <c r="E6007" s="130" t="s">
        <v>6069</v>
      </c>
      <c r="F6007" s="126"/>
      <c r="G6007" s="126"/>
      <c r="H6007" s="126"/>
      <c r="I6007" s="126"/>
      <c r="J6007" s="126"/>
      <c r="K6007" s="126"/>
    </row>
    <row r="6008" spans="1:11" s="143" customFormat="1">
      <c r="A6008" s="128" t="s">
        <v>4214</v>
      </c>
      <c r="B6008" s="127">
        <v>130000</v>
      </c>
      <c r="C6008" s="127">
        <f t="shared" si="225"/>
        <v>6500000</v>
      </c>
      <c r="D6008" s="129">
        <f t="shared" si="226"/>
        <v>136500</v>
      </c>
      <c r="E6008" s="130" t="s">
        <v>6069</v>
      </c>
      <c r="F6008" s="126"/>
      <c r="G6008" s="126"/>
      <c r="H6008" s="126"/>
      <c r="I6008" s="126"/>
      <c r="J6008" s="126"/>
      <c r="K6008" s="126"/>
    </row>
    <row r="6009" spans="1:11" s="143" customFormat="1">
      <c r="A6009" s="128" t="s">
        <v>4215</v>
      </c>
      <c r="B6009" s="127">
        <v>131000</v>
      </c>
      <c r="C6009" s="127">
        <f t="shared" ref="C6009:C6072" si="227">C6008+50000</f>
        <v>6550000</v>
      </c>
      <c r="D6009" s="129">
        <f t="shared" si="226"/>
        <v>137550</v>
      </c>
      <c r="E6009" s="130" t="s">
        <v>6069</v>
      </c>
      <c r="F6009" s="126"/>
      <c r="G6009" s="126"/>
      <c r="H6009" s="126"/>
      <c r="I6009" s="126"/>
      <c r="J6009" s="126"/>
      <c r="K6009" s="126"/>
    </row>
    <row r="6010" spans="1:11" s="143" customFormat="1">
      <c r="A6010" s="128" t="s">
        <v>4216</v>
      </c>
      <c r="B6010" s="127">
        <v>132000</v>
      </c>
      <c r="C6010" s="127">
        <f t="shared" si="227"/>
        <v>6600000</v>
      </c>
      <c r="D6010" s="129">
        <f t="shared" si="226"/>
        <v>138600</v>
      </c>
      <c r="E6010" s="130" t="s">
        <v>6069</v>
      </c>
      <c r="F6010" s="126"/>
      <c r="G6010" s="126"/>
      <c r="H6010" s="126"/>
      <c r="I6010" s="126"/>
      <c r="J6010" s="126"/>
      <c r="K6010" s="126"/>
    </row>
    <row r="6011" spans="1:11" s="143" customFormat="1">
      <c r="A6011" s="128" t="s">
        <v>4217</v>
      </c>
      <c r="B6011" s="127">
        <v>133000</v>
      </c>
      <c r="C6011" s="127">
        <f t="shared" si="227"/>
        <v>6650000</v>
      </c>
      <c r="D6011" s="129">
        <f t="shared" si="226"/>
        <v>139650</v>
      </c>
      <c r="E6011" s="130" t="s">
        <v>6069</v>
      </c>
      <c r="F6011" s="126"/>
      <c r="G6011" s="126"/>
      <c r="H6011" s="126"/>
      <c r="I6011" s="126"/>
      <c r="J6011" s="126"/>
      <c r="K6011" s="126"/>
    </row>
    <row r="6012" spans="1:11" s="143" customFormat="1">
      <c r="A6012" s="128" t="s">
        <v>4218</v>
      </c>
      <c r="B6012" s="127">
        <v>134000</v>
      </c>
      <c r="C6012" s="127">
        <f t="shared" si="227"/>
        <v>6700000</v>
      </c>
      <c r="D6012" s="129">
        <f t="shared" si="226"/>
        <v>140700</v>
      </c>
      <c r="E6012" s="130" t="s">
        <v>6069</v>
      </c>
      <c r="F6012" s="126"/>
      <c r="G6012" s="126"/>
      <c r="H6012" s="126"/>
      <c r="I6012" s="126"/>
      <c r="J6012" s="126"/>
      <c r="K6012" s="126"/>
    </row>
    <row r="6013" spans="1:11" s="143" customFormat="1">
      <c r="A6013" s="128" t="s">
        <v>4219</v>
      </c>
      <c r="B6013" s="127">
        <v>135000</v>
      </c>
      <c r="C6013" s="127">
        <f t="shared" si="227"/>
        <v>6750000</v>
      </c>
      <c r="D6013" s="129">
        <f t="shared" si="226"/>
        <v>141750</v>
      </c>
      <c r="E6013" s="130" t="s">
        <v>6069</v>
      </c>
      <c r="F6013" s="126"/>
      <c r="G6013" s="126"/>
      <c r="H6013" s="126"/>
      <c r="I6013" s="126"/>
      <c r="J6013" s="126"/>
      <c r="K6013" s="126"/>
    </row>
    <row r="6014" spans="1:11" s="143" customFormat="1">
      <c r="A6014" s="128" t="s">
        <v>4220</v>
      </c>
      <c r="B6014" s="127">
        <v>136000</v>
      </c>
      <c r="C6014" s="127">
        <f t="shared" si="227"/>
        <v>6800000</v>
      </c>
      <c r="D6014" s="129">
        <f t="shared" si="226"/>
        <v>142800</v>
      </c>
      <c r="E6014" s="130" t="s">
        <v>6069</v>
      </c>
      <c r="F6014" s="126"/>
      <c r="G6014" s="126"/>
      <c r="H6014" s="126"/>
      <c r="I6014" s="126"/>
      <c r="J6014" s="126"/>
      <c r="K6014" s="126"/>
    </row>
    <row r="6015" spans="1:11" s="143" customFormat="1">
      <c r="A6015" s="128" t="s">
        <v>4221</v>
      </c>
      <c r="B6015" s="127">
        <v>137000</v>
      </c>
      <c r="C6015" s="127">
        <f t="shared" si="227"/>
        <v>6850000</v>
      </c>
      <c r="D6015" s="129">
        <f t="shared" si="226"/>
        <v>143850</v>
      </c>
      <c r="E6015" s="130" t="s">
        <v>6069</v>
      </c>
      <c r="F6015" s="126"/>
      <c r="G6015" s="126"/>
      <c r="H6015" s="126"/>
      <c r="I6015" s="126"/>
      <c r="J6015" s="126"/>
      <c r="K6015" s="126"/>
    </row>
    <row r="6016" spans="1:11" s="143" customFormat="1">
      <c r="A6016" s="128" t="s">
        <v>4222</v>
      </c>
      <c r="B6016" s="127">
        <v>138000</v>
      </c>
      <c r="C6016" s="127">
        <f t="shared" si="227"/>
        <v>6900000</v>
      </c>
      <c r="D6016" s="129">
        <f t="shared" si="226"/>
        <v>144900</v>
      </c>
      <c r="E6016" s="130" t="s">
        <v>6069</v>
      </c>
      <c r="F6016" s="126"/>
      <c r="G6016" s="126"/>
      <c r="H6016" s="126"/>
      <c r="I6016" s="126"/>
      <c r="J6016" s="126"/>
      <c r="K6016" s="126"/>
    </row>
    <row r="6017" spans="1:11" s="143" customFormat="1">
      <c r="A6017" s="128" t="s">
        <v>4223</v>
      </c>
      <c r="B6017" s="127">
        <v>139000</v>
      </c>
      <c r="C6017" s="127">
        <f t="shared" si="227"/>
        <v>6950000</v>
      </c>
      <c r="D6017" s="129">
        <f t="shared" si="226"/>
        <v>145950</v>
      </c>
      <c r="E6017" s="130" t="s">
        <v>6069</v>
      </c>
      <c r="F6017" s="126"/>
      <c r="G6017" s="126"/>
      <c r="H6017" s="126"/>
      <c r="I6017" s="126"/>
      <c r="J6017" s="126"/>
      <c r="K6017" s="126"/>
    </row>
    <row r="6018" spans="1:11" s="143" customFormat="1">
      <c r="A6018" s="128" t="s">
        <v>4224</v>
      </c>
      <c r="B6018" s="127">
        <v>140000</v>
      </c>
      <c r="C6018" s="127">
        <f t="shared" si="227"/>
        <v>7000000</v>
      </c>
      <c r="D6018" s="129">
        <f t="shared" si="226"/>
        <v>147000</v>
      </c>
      <c r="E6018" s="130" t="s">
        <v>6069</v>
      </c>
      <c r="F6018" s="126"/>
      <c r="G6018" s="126"/>
      <c r="H6018" s="126"/>
      <c r="I6018" s="126"/>
      <c r="J6018" s="126"/>
      <c r="K6018" s="126"/>
    </row>
    <row r="6019" spans="1:11" s="143" customFormat="1">
      <c r="A6019" s="128" t="s">
        <v>4225</v>
      </c>
      <c r="B6019" s="127">
        <v>141000</v>
      </c>
      <c r="C6019" s="127">
        <f t="shared" si="227"/>
        <v>7050000</v>
      </c>
      <c r="D6019" s="129">
        <f t="shared" si="226"/>
        <v>148050</v>
      </c>
      <c r="E6019" s="130" t="s">
        <v>6069</v>
      </c>
      <c r="F6019" s="126"/>
      <c r="G6019" s="126"/>
      <c r="H6019" s="126"/>
      <c r="I6019" s="126"/>
      <c r="J6019" s="126"/>
      <c r="K6019" s="126"/>
    </row>
    <row r="6020" spans="1:11" s="143" customFormat="1">
      <c r="A6020" s="128" t="s">
        <v>4226</v>
      </c>
      <c r="B6020" s="127">
        <v>142000</v>
      </c>
      <c r="C6020" s="127">
        <f t="shared" si="227"/>
        <v>7100000</v>
      </c>
      <c r="D6020" s="129">
        <f t="shared" si="226"/>
        <v>149100</v>
      </c>
      <c r="E6020" s="130" t="s">
        <v>6069</v>
      </c>
      <c r="F6020" s="126"/>
      <c r="G6020" s="126"/>
      <c r="H6020" s="126"/>
      <c r="I6020" s="126"/>
      <c r="J6020" s="126"/>
      <c r="K6020" s="126"/>
    </row>
    <row r="6021" spans="1:11" s="143" customFormat="1">
      <c r="A6021" s="128" t="s">
        <v>4227</v>
      </c>
      <c r="B6021" s="127">
        <v>143000</v>
      </c>
      <c r="C6021" s="127">
        <f t="shared" si="227"/>
        <v>7150000</v>
      </c>
      <c r="D6021" s="129">
        <f t="shared" si="226"/>
        <v>150150</v>
      </c>
      <c r="E6021" s="130" t="s">
        <v>6069</v>
      </c>
      <c r="F6021" s="126"/>
      <c r="G6021" s="126"/>
      <c r="H6021" s="126"/>
      <c r="I6021" s="126"/>
      <c r="J6021" s="126"/>
      <c r="K6021" s="126"/>
    </row>
    <row r="6022" spans="1:11" s="143" customFormat="1">
      <c r="A6022" s="128" t="s">
        <v>4228</v>
      </c>
      <c r="B6022" s="127">
        <v>144000</v>
      </c>
      <c r="C6022" s="127">
        <f t="shared" si="227"/>
        <v>7200000</v>
      </c>
      <c r="D6022" s="129">
        <f t="shared" si="226"/>
        <v>151200</v>
      </c>
      <c r="E6022" s="130" t="s">
        <v>6069</v>
      </c>
      <c r="F6022" s="126"/>
      <c r="G6022" s="126"/>
      <c r="H6022" s="126"/>
      <c r="I6022" s="126"/>
      <c r="J6022" s="126"/>
      <c r="K6022" s="126"/>
    </row>
    <row r="6023" spans="1:11" s="143" customFormat="1">
      <c r="A6023" s="128" t="s">
        <v>4229</v>
      </c>
      <c r="B6023" s="127">
        <v>145000</v>
      </c>
      <c r="C6023" s="127">
        <f t="shared" si="227"/>
        <v>7250000</v>
      </c>
      <c r="D6023" s="129">
        <f t="shared" si="226"/>
        <v>152250</v>
      </c>
      <c r="E6023" s="130" t="s">
        <v>6069</v>
      </c>
      <c r="F6023" s="126"/>
      <c r="G6023" s="126"/>
      <c r="H6023" s="126"/>
      <c r="I6023" s="126"/>
      <c r="J6023" s="126"/>
      <c r="K6023" s="126"/>
    </row>
    <row r="6024" spans="1:11" s="143" customFormat="1">
      <c r="A6024" s="128" t="s">
        <v>4230</v>
      </c>
      <c r="B6024" s="127">
        <v>146000</v>
      </c>
      <c r="C6024" s="127">
        <f t="shared" si="227"/>
        <v>7300000</v>
      </c>
      <c r="D6024" s="129">
        <f t="shared" si="226"/>
        <v>153300</v>
      </c>
      <c r="E6024" s="130" t="s">
        <v>6069</v>
      </c>
      <c r="F6024" s="126"/>
      <c r="G6024" s="126"/>
      <c r="H6024" s="126"/>
      <c r="I6024" s="126"/>
      <c r="J6024" s="126"/>
      <c r="K6024" s="126"/>
    </row>
    <row r="6025" spans="1:11" s="143" customFormat="1">
      <c r="A6025" s="128" t="s">
        <v>4231</v>
      </c>
      <c r="B6025" s="127">
        <v>147000</v>
      </c>
      <c r="C6025" s="127">
        <f t="shared" si="227"/>
        <v>7350000</v>
      </c>
      <c r="D6025" s="129">
        <f t="shared" si="226"/>
        <v>154350</v>
      </c>
      <c r="E6025" s="130" t="s">
        <v>6069</v>
      </c>
      <c r="F6025" s="126"/>
      <c r="G6025" s="126"/>
      <c r="H6025" s="126"/>
      <c r="I6025" s="126"/>
      <c r="J6025" s="126"/>
      <c r="K6025" s="126"/>
    </row>
    <row r="6026" spans="1:11" s="143" customFormat="1">
      <c r="A6026" s="128" t="s">
        <v>4232</v>
      </c>
      <c r="B6026" s="127">
        <v>148000</v>
      </c>
      <c r="C6026" s="127">
        <f t="shared" si="227"/>
        <v>7400000</v>
      </c>
      <c r="D6026" s="129">
        <f t="shared" si="226"/>
        <v>155400</v>
      </c>
      <c r="E6026" s="130" t="s">
        <v>6069</v>
      </c>
      <c r="F6026" s="126"/>
      <c r="G6026" s="126"/>
      <c r="H6026" s="126"/>
      <c r="I6026" s="126"/>
      <c r="J6026" s="126"/>
      <c r="K6026" s="126"/>
    </row>
    <row r="6027" spans="1:11" s="143" customFormat="1">
      <c r="A6027" s="128" t="s">
        <v>4233</v>
      </c>
      <c r="B6027" s="127">
        <v>149000</v>
      </c>
      <c r="C6027" s="127">
        <f t="shared" si="227"/>
        <v>7450000</v>
      </c>
      <c r="D6027" s="129">
        <f t="shared" si="226"/>
        <v>156450</v>
      </c>
      <c r="E6027" s="130" t="s">
        <v>6069</v>
      </c>
      <c r="F6027" s="126"/>
      <c r="G6027" s="126"/>
      <c r="H6027" s="126"/>
      <c r="I6027" s="126"/>
      <c r="J6027" s="126"/>
      <c r="K6027" s="126"/>
    </row>
    <row r="6028" spans="1:11" s="143" customFormat="1">
      <c r="A6028" s="128" t="s">
        <v>4234</v>
      </c>
      <c r="B6028" s="127">
        <v>150000</v>
      </c>
      <c r="C6028" s="127">
        <f t="shared" si="227"/>
        <v>7500000</v>
      </c>
      <c r="D6028" s="129">
        <f t="shared" si="226"/>
        <v>157500</v>
      </c>
      <c r="E6028" s="130" t="s">
        <v>6069</v>
      </c>
      <c r="F6028" s="126"/>
      <c r="G6028" s="126"/>
      <c r="H6028" s="126"/>
      <c r="I6028" s="126"/>
      <c r="J6028" s="126"/>
      <c r="K6028" s="126"/>
    </row>
    <row r="6029" spans="1:11" s="143" customFormat="1">
      <c r="A6029" s="128" t="s">
        <v>4235</v>
      </c>
      <c r="B6029" s="127">
        <v>151000</v>
      </c>
      <c r="C6029" s="127">
        <f t="shared" si="227"/>
        <v>7550000</v>
      </c>
      <c r="D6029" s="129">
        <f t="shared" si="226"/>
        <v>158550</v>
      </c>
      <c r="E6029" s="130" t="s">
        <v>6069</v>
      </c>
      <c r="F6029" s="126"/>
      <c r="G6029" s="126"/>
      <c r="H6029" s="126"/>
      <c r="I6029" s="126"/>
      <c r="J6029" s="126"/>
      <c r="K6029" s="126"/>
    </row>
    <row r="6030" spans="1:11" s="143" customFormat="1">
      <c r="A6030" s="128" t="s">
        <v>4236</v>
      </c>
      <c r="B6030" s="127">
        <v>152000</v>
      </c>
      <c r="C6030" s="127">
        <f t="shared" si="227"/>
        <v>7600000</v>
      </c>
      <c r="D6030" s="129">
        <f t="shared" si="226"/>
        <v>159600</v>
      </c>
      <c r="E6030" s="130" t="s">
        <v>6069</v>
      </c>
      <c r="F6030" s="126"/>
      <c r="G6030" s="126"/>
      <c r="H6030" s="126"/>
      <c r="I6030" s="126"/>
      <c r="J6030" s="126"/>
      <c r="K6030" s="126"/>
    </row>
    <row r="6031" spans="1:11" s="143" customFormat="1">
      <c r="A6031" s="128" t="s">
        <v>4237</v>
      </c>
      <c r="B6031" s="127">
        <v>153000</v>
      </c>
      <c r="C6031" s="127">
        <f t="shared" si="227"/>
        <v>7650000</v>
      </c>
      <c r="D6031" s="129">
        <f t="shared" si="226"/>
        <v>160650</v>
      </c>
      <c r="E6031" s="130" t="s">
        <v>6069</v>
      </c>
      <c r="F6031" s="126"/>
      <c r="G6031" s="126"/>
      <c r="H6031" s="126"/>
      <c r="I6031" s="126"/>
      <c r="J6031" s="126"/>
      <c r="K6031" s="126"/>
    </row>
    <row r="6032" spans="1:11" s="143" customFormat="1">
      <c r="A6032" s="128" t="s">
        <v>4238</v>
      </c>
      <c r="B6032" s="127">
        <v>154000</v>
      </c>
      <c r="C6032" s="127">
        <f t="shared" si="227"/>
        <v>7700000</v>
      </c>
      <c r="D6032" s="129">
        <f t="shared" si="226"/>
        <v>161700</v>
      </c>
      <c r="E6032" s="130" t="s">
        <v>6069</v>
      </c>
      <c r="F6032" s="126"/>
      <c r="G6032" s="126"/>
      <c r="H6032" s="126"/>
      <c r="I6032" s="126"/>
      <c r="J6032" s="126"/>
      <c r="K6032" s="126"/>
    </row>
    <row r="6033" spans="1:11" s="143" customFormat="1">
      <c r="A6033" s="128" t="s">
        <v>4239</v>
      </c>
      <c r="B6033" s="127">
        <v>155000</v>
      </c>
      <c r="C6033" s="127">
        <f t="shared" si="227"/>
        <v>7750000</v>
      </c>
      <c r="D6033" s="129">
        <f t="shared" si="226"/>
        <v>162750</v>
      </c>
      <c r="E6033" s="130" t="s">
        <v>6069</v>
      </c>
      <c r="F6033" s="126"/>
      <c r="G6033" s="126"/>
      <c r="H6033" s="126"/>
      <c r="I6033" s="126"/>
      <c r="J6033" s="126"/>
      <c r="K6033" s="126"/>
    </row>
    <row r="6034" spans="1:11" s="143" customFormat="1">
      <c r="A6034" s="128" t="s">
        <v>4240</v>
      </c>
      <c r="B6034" s="127">
        <v>156000</v>
      </c>
      <c r="C6034" s="127">
        <f t="shared" si="227"/>
        <v>7800000</v>
      </c>
      <c r="D6034" s="129">
        <f t="shared" si="226"/>
        <v>163800</v>
      </c>
      <c r="E6034" s="130" t="s">
        <v>6069</v>
      </c>
      <c r="F6034" s="126"/>
      <c r="G6034" s="126"/>
      <c r="H6034" s="126"/>
      <c r="I6034" s="126"/>
      <c r="J6034" s="126"/>
      <c r="K6034" s="126"/>
    </row>
    <row r="6035" spans="1:11" s="143" customFormat="1">
      <c r="A6035" s="128" t="s">
        <v>4241</v>
      </c>
      <c r="B6035" s="127">
        <v>157000</v>
      </c>
      <c r="C6035" s="127">
        <f t="shared" si="227"/>
        <v>7850000</v>
      </c>
      <c r="D6035" s="129">
        <f t="shared" si="226"/>
        <v>164850</v>
      </c>
      <c r="E6035" s="130" t="s">
        <v>6069</v>
      </c>
      <c r="F6035" s="126"/>
      <c r="G6035" s="126"/>
      <c r="H6035" s="126"/>
      <c r="I6035" s="126"/>
      <c r="J6035" s="126"/>
      <c r="K6035" s="126"/>
    </row>
    <row r="6036" spans="1:11" s="143" customFormat="1">
      <c r="A6036" s="128" t="s">
        <v>4242</v>
      </c>
      <c r="B6036" s="127">
        <v>158000</v>
      </c>
      <c r="C6036" s="127">
        <f t="shared" si="227"/>
        <v>7900000</v>
      </c>
      <c r="D6036" s="129">
        <f t="shared" si="226"/>
        <v>165900</v>
      </c>
      <c r="E6036" s="130" t="s">
        <v>6069</v>
      </c>
      <c r="F6036" s="126"/>
      <c r="G6036" s="126"/>
      <c r="H6036" s="126"/>
      <c r="I6036" s="126"/>
      <c r="J6036" s="126"/>
      <c r="K6036" s="126"/>
    </row>
    <row r="6037" spans="1:11" s="143" customFormat="1">
      <c r="A6037" s="128" t="s">
        <v>4243</v>
      </c>
      <c r="B6037" s="127">
        <v>159000</v>
      </c>
      <c r="C6037" s="127">
        <f t="shared" si="227"/>
        <v>7950000</v>
      </c>
      <c r="D6037" s="129">
        <f t="shared" si="226"/>
        <v>166950</v>
      </c>
      <c r="E6037" s="130" t="s">
        <v>6069</v>
      </c>
      <c r="F6037" s="126"/>
      <c r="G6037" s="126"/>
      <c r="H6037" s="126"/>
      <c r="I6037" s="126"/>
      <c r="J6037" s="126"/>
      <c r="K6037" s="126"/>
    </row>
    <row r="6038" spans="1:11" s="143" customFormat="1">
      <c r="A6038" s="128" t="s">
        <v>4244</v>
      </c>
      <c r="B6038" s="127">
        <v>160000</v>
      </c>
      <c r="C6038" s="127">
        <f t="shared" si="227"/>
        <v>8000000</v>
      </c>
      <c r="D6038" s="129">
        <f t="shared" si="226"/>
        <v>168000</v>
      </c>
      <c r="E6038" s="130" t="s">
        <v>6069</v>
      </c>
      <c r="F6038" s="126"/>
      <c r="G6038" s="126"/>
      <c r="H6038" s="126"/>
      <c r="I6038" s="126"/>
      <c r="J6038" s="126"/>
      <c r="K6038" s="126"/>
    </row>
    <row r="6039" spans="1:11" s="143" customFormat="1">
      <c r="A6039" s="128" t="s">
        <v>4245</v>
      </c>
      <c r="B6039" s="127">
        <v>161000</v>
      </c>
      <c r="C6039" s="127">
        <f t="shared" si="227"/>
        <v>8050000</v>
      </c>
      <c r="D6039" s="129">
        <f t="shared" si="226"/>
        <v>169050</v>
      </c>
      <c r="E6039" s="130" t="s">
        <v>6069</v>
      </c>
      <c r="F6039" s="126"/>
      <c r="G6039" s="126"/>
      <c r="H6039" s="126"/>
      <c r="I6039" s="126"/>
      <c r="J6039" s="126"/>
      <c r="K6039" s="126"/>
    </row>
    <row r="6040" spans="1:11" s="143" customFormat="1">
      <c r="A6040" s="128" t="s">
        <v>4246</v>
      </c>
      <c r="B6040" s="127">
        <v>162000</v>
      </c>
      <c r="C6040" s="127">
        <f t="shared" si="227"/>
        <v>8100000</v>
      </c>
      <c r="D6040" s="129">
        <f t="shared" si="226"/>
        <v>170100</v>
      </c>
      <c r="E6040" s="130" t="s">
        <v>6069</v>
      </c>
      <c r="F6040" s="126"/>
      <c r="G6040" s="126"/>
      <c r="H6040" s="126"/>
      <c r="I6040" s="126"/>
      <c r="J6040" s="126"/>
      <c r="K6040" s="126"/>
    </row>
    <row r="6041" spans="1:11" s="143" customFormat="1">
      <c r="A6041" s="128" t="s">
        <v>4247</v>
      </c>
      <c r="B6041" s="127">
        <v>163000</v>
      </c>
      <c r="C6041" s="127">
        <f t="shared" si="227"/>
        <v>8150000</v>
      </c>
      <c r="D6041" s="129">
        <f t="shared" si="226"/>
        <v>171150</v>
      </c>
      <c r="E6041" s="130" t="s">
        <v>6069</v>
      </c>
      <c r="F6041" s="126"/>
      <c r="G6041" s="126"/>
      <c r="H6041" s="126"/>
      <c r="I6041" s="126"/>
      <c r="J6041" s="126"/>
      <c r="K6041" s="126"/>
    </row>
    <row r="6042" spans="1:11" s="143" customFormat="1">
      <c r="A6042" s="128" t="s">
        <v>4248</v>
      </c>
      <c r="B6042" s="127">
        <v>164000</v>
      </c>
      <c r="C6042" s="127">
        <f t="shared" si="227"/>
        <v>8200000</v>
      </c>
      <c r="D6042" s="129">
        <f t="shared" si="226"/>
        <v>172200</v>
      </c>
      <c r="E6042" s="130" t="s">
        <v>6069</v>
      </c>
      <c r="F6042" s="126"/>
      <c r="G6042" s="126"/>
      <c r="H6042" s="126"/>
      <c r="I6042" s="126"/>
      <c r="J6042" s="126"/>
      <c r="K6042" s="126"/>
    </row>
    <row r="6043" spans="1:11" s="143" customFormat="1">
      <c r="A6043" s="128" t="s">
        <v>4249</v>
      </c>
      <c r="B6043" s="127">
        <v>165000</v>
      </c>
      <c r="C6043" s="127">
        <f t="shared" si="227"/>
        <v>8250000</v>
      </c>
      <c r="D6043" s="129">
        <f t="shared" si="226"/>
        <v>173250</v>
      </c>
      <c r="E6043" s="130" t="s">
        <v>6069</v>
      </c>
      <c r="F6043" s="126"/>
      <c r="G6043" s="126"/>
      <c r="H6043" s="126"/>
      <c r="I6043" s="126"/>
      <c r="J6043" s="126"/>
      <c r="K6043" s="126"/>
    </row>
    <row r="6044" spans="1:11" s="143" customFormat="1">
      <c r="A6044" s="128" t="s">
        <v>4250</v>
      </c>
      <c r="B6044" s="127">
        <v>166000</v>
      </c>
      <c r="C6044" s="127">
        <f t="shared" si="227"/>
        <v>8300000</v>
      </c>
      <c r="D6044" s="129">
        <f t="shared" si="226"/>
        <v>174300</v>
      </c>
      <c r="E6044" s="130" t="s">
        <v>6069</v>
      </c>
      <c r="F6044" s="126"/>
      <c r="G6044" s="126"/>
      <c r="H6044" s="126"/>
      <c r="I6044" s="126"/>
      <c r="J6044" s="126"/>
      <c r="K6044" s="126"/>
    </row>
    <row r="6045" spans="1:11" s="143" customFormat="1">
      <c r="A6045" s="128" t="s">
        <v>4251</v>
      </c>
      <c r="B6045" s="127">
        <v>167000</v>
      </c>
      <c r="C6045" s="127">
        <f t="shared" si="227"/>
        <v>8350000</v>
      </c>
      <c r="D6045" s="129">
        <f t="shared" si="226"/>
        <v>175350</v>
      </c>
      <c r="E6045" s="130" t="s">
        <v>6069</v>
      </c>
      <c r="F6045" s="126"/>
      <c r="G6045" s="126"/>
      <c r="H6045" s="126"/>
      <c r="I6045" s="126"/>
      <c r="J6045" s="126"/>
      <c r="K6045" s="126"/>
    </row>
    <row r="6046" spans="1:11" s="143" customFormat="1">
      <c r="A6046" s="128" t="s">
        <v>4252</v>
      </c>
      <c r="B6046" s="127">
        <v>168000</v>
      </c>
      <c r="C6046" s="127">
        <f t="shared" si="227"/>
        <v>8400000</v>
      </c>
      <c r="D6046" s="129">
        <f t="shared" si="226"/>
        <v>176400</v>
      </c>
      <c r="E6046" s="130" t="s">
        <v>6069</v>
      </c>
      <c r="F6046" s="126"/>
      <c r="G6046" s="126"/>
      <c r="H6046" s="126"/>
      <c r="I6046" s="126"/>
      <c r="J6046" s="126"/>
      <c r="K6046" s="126"/>
    </row>
    <row r="6047" spans="1:11" s="143" customFormat="1">
      <c r="A6047" s="128" t="s">
        <v>4253</v>
      </c>
      <c r="B6047" s="127">
        <v>169000</v>
      </c>
      <c r="C6047" s="127">
        <f t="shared" si="227"/>
        <v>8450000</v>
      </c>
      <c r="D6047" s="129">
        <f t="shared" si="226"/>
        <v>177450</v>
      </c>
      <c r="E6047" s="130" t="s">
        <v>6069</v>
      </c>
      <c r="F6047" s="126"/>
      <c r="G6047" s="126"/>
      <c r="H6047" s="126"/>
      <c r="I6047" s="126"/>
      <c r="J6047" s="126"/>
      <c r="K6047" s="126"/>
    </row>
    <row r="6048" spans="1:11" s="143" customFormat="1">
      <c r="A6048" s="128" t="s">
        <v>4254</v>
      </c>
      <c r="B6048" s="127">
        <v>170000</v>
      </c>
      <c r="C6048" s="127">
        <f t="shared" si="227"/>
        <v>8500000</v>
      </c>
      <c r="D6048" s="129">
        <f t="shared" si="226"/>
        <v>178500</v>
      </c>
      <c r="E6048" s="130" t="s">
        <v>6069</v>
      </c>
      <c r="F6048" s="126"/>
      <c r="G6048" s="126"/>
      <c r="H6048" s="126"/>
      <c r="I6048" s="126"/>
      <c r="J6048" s="126"/>
      <c r="K6048" s="126"/>
    </row>
    <row r="6049" spans="1:11" s="143" customFormat="1">
      <c r="A6049" s="128" t="s">
        <v>4255</v>
      </c>
      <c r="B6049" s="127">
        <v>171000</v>
      </c>
      <c r="C6049" s="127">
        <f t="shared" si="227"/>
        <v>8550000</v>
      </c>
      <c r="D6049" s="129">
        <f t="shared" si="226"/>
        <v>179550</v>
      </c>
      <c r="E6049" s="130" t="s">
        <v>6069</v>
      </c>
      <c r="F6049" s="126"/>
      <c r="G6049" s="126"/>
      <c r="H6049" s="126"/>
      <c r="I6049" s="126"/>
      <c r="J6049" s="126"/>
      <c r="K6049" s="126"/>
    </row>
    <row r="6050" spans="1:11" s="143" customFormat="1">
      <c r="A6050" s="128" t="s">
        <v>4256</v>
      </c>
      <c r="B6050" s="127">
        <v>172000</v>
      </c>
      <c r="C6050" s="127">
        <f t="shared" si="227"/>
        <v>8600000</v>
      </c>
      <c r="D6050" s="129">
        <f t="shared" si="226"/>
        <v>180600</v>
      </c>
      <c r="E6050" s="130" t="s">
        <v>6069</v>
      </c>
      <c r="F6050" s="126"/>
      <c r="G6050" s="126"/>
      <c r="H6050" s="126"/>
      <c r="I6050" s="126"/>
      <c r="J6050" s="126"/>
      <c r="K6050" s="126"/>
    </row>
    <row r="6051" spans="1:11" s="143" customFormat="1">
      <c r="A6051" s="128" t="s">
        <v>4257</v>
      </c>
      <c r="B6051" s="127">
        <v>173000</v>
      </c>
      <c r="C6051" s="127">
        <f t="shared" si="227"/>
        <v>8650000</v>
      </c>
      <c r="D6051" s="129">
        <f t="shared" si="226"/>
        <v>181650</v>
      </c>
      <c r="E6051" s="130" t="s">
        <v>6069</v>
      </c>
      <c r="F6051" s="126"/>
      <c r="G6051" s="126"/>
      <c r="H6051" s="126"/>
      <c r="I6051" s="126"/>
      <c r="J6051" s="126"/>
      <c r="K6051" s="126"/>
    </row>
    <row r="6052" spans="1:11" s="143" customFormat="1">
      <c r="A6052" s="128" t="s">
        <v>4258</v>
      </c>
      <c r="B6052" s="127">
        <v>174000</v>
      </c>
      <c r="C6052" s="127">
        <f t="shared" si="227"/>
        <v>8700000</v>
      </c>
      <c r="D6052" s="129">
        <f t="shared" si="226"/>
        <v>182700</v>
      </c>
      <c r="E6052" s="130" t="s">
        <v>6069</v>
      </c>
      <c r="F6052" s="126"/>
      <c r="G6052" s="126"/>
      <c r="H6052" s="126"/>
      <c r="I6052" s="126"/>
      <c r="J6052" s="126"/>
      <c r="K6052" s="126"/>
    </row>
    <row r="6053" spans="1:11" s="143" customFormat="1">
      <c r="A6053" s="128" t="s">
        <v>4259</v>
      </c>
      <c r="B6053" s="127">
        <v>175000</v>
      </c>
      <c r="C6053" s="127">
        <f t="shared" si="227"/>
        <v>8750000</v>
      </c>
      <c r="D6053" s="129">
        <f t="shared" si="226"/>
        <v>183750</v>
      </c>
      <c r="E6053" s="130" t="s">
        <v>6069</v>
      </c>
      <c r="F6053" s="126"/>
      <c r="G6053" s="126"/>
      <c r="H6053" s="126"/>
      <c r="I6053" s="126"/>
      <c r="J6053" s="126"/>
      <c r="K6053" s="126"/>
    </row>
    <row r="6054" spans="1:11" s="143" customFormat="1">
      <c r="A6054" s="128" t="s">
        <v>4260</v>
      </c>
      <c r="B6054" s="127">
        <v>176000</v>
      </c>
      <c r="C6054" s="127">
        <f t="shared" si="227"/>
        <v>8800000</v>
      </c>
      <c r="D6054" s="129">
        <f t="shared" si="226"/>
        <v>184800</v>
      </c>
      <c r="E6054" s="130" t="s">
        <v>6069</v>
      </c>
      <c r="F6054" s="126"/>
      <c r="G6054" s="126"/>
      <c r="H6054" s="126"/>
      <c r="I6054" s="126"/>
      <c r="J6054" s="126"/>
      <c r="K6054" s="126"/>
    </row>
    <row r="6055" spans="1:11" s="143" customFormat="1">
      <c r="A6055" s="128" t="s">
        <v>4261</v>
      </c>
      <c r="B6055" s="127">
        <v>177000</v>
      </c>
      <c r="C6055" s="127">
        <f t="shared" si="227"/>
        <v>8850000</v>
      </c>
      <c r="D6055" s="129">
        <f t="shared" si="226"/>
        <v>185850</v>
      </c>
      <c r="E6055" s="130" t="s">
        <v>6069</v>
      </c>
      <c r="F6055" s="126"/>
      <c r="G6055" s="126"/>
      <c r="H6055" s="126"/>
      <c r="I6055" s="126"/>
      <c r="J6055" s="126"/>
      <c r="K6055" s="126"/>
    </row>
    <row r="6056" spans="1:11" s="143" customFormat="1">
      <c r="A6056" s="128" t="s">
        <v>4262</v>
      </c>
      <c r="B6056" s="127">
        <v>178000</v>
      </c>
      <c r="C6056" s="127">
        <f t="shared" si="227"/>
        <v>8900000</v>
      </c>
      <c r="D6056" s="129">
        <f t="shared" si="226"/>
        <v>186900</v>
      </c>
      <c r="E6056" s="130" t="s">
        <v>6069</v>
      </c>
      <c r="F6056" s="126"/>
      <c r="G6056" s="126"/>
      <c r="H6056" s="126"/>
      <c r="I6056" s="126"/>
      <c r="J6056" s="126"/>
      <c r="K6056" s="126"/>
    </row>
    <row r="6057" spans="1:11" s="143" customFormat="1">
      <c r="A6057" s="128" t="s">
        <v>4263</v>
      </c>
      <c r="B6057" s="127">
        <v>179000</v>
      </c>
      <c r="C6057" s="127">
        <f t="shared" si="227"/>
        <v>8950000</v>
      </c>
      <c r="D6057" s="129">
        <f t="shared" si="226"/>
        <v>187950</v>
      </c>
      <c r="E6057" s="130" t="s">
        <v>6069</v>
      </c>
      <c r="F6057" s="126"/>
      <c r="G6057" s="126"/>
      <c r="H6057" s="126"/>
      <c r="I6057" s="126"/>
      <c r="J6057" s="126"/>
      <c r="K6057" s="126"/>
    </row>
    <row r="6058" spans="1:11" s="143" customFormat="1">
      <c r="A6058" s="128" t="s">
        <v>4264</v>
      </c>
      <c r="B6058" s="127">
        <v>180000</v>
      </c>
      <c r="C6058" s="127">
        <f t="shared" si="227"/>
        <v>9000000</v>
      </c>
      <c r="D6058" s="129">
        <f t="shared" ref="D6058:D6121" si="228">SUM($G$2)*(B6058*0.001)</f>
        <v>189000</v>
      </c>
      <c r="E6058" s="130" t="s">
        <v>6069</v>
      </c>
      <c r="F6058" s="126"/>
      <c r="G6058" s="126"/>
      <c r="H6058" s="126"/>
      <c r="I6058" s="126"/>
      <c r="J6058" s="126"/>
      <c r="K6058" s="126"/>
    </row>
    <row r="6059" spans="1:11" s="143" customFormat="1">
      <c r="A6059" s="128" t="s">
        <v>4265</v>
      </c>
      <c r="B6059" s="127">
        <v>181000</v>
      </c>
      <c r="C6059" s="127">
        <f t="shared" si="227"/>
        <v>9050000</v>
      </c>
      <c r="D6059" s="129">
        <f t="shared" si="228"/>
        <v>190050</v>
      </c>
      <c r="E6059" s="130" t="s">
        <v>6069</v>
      </c>
      <c r="F6059" s="126"/>
      <c r="G6059" s="126"/>
      <c r="H6059" s="126"/>
      <c r="I6059" s="126"/>
      <c r="J6059" s="126"/>
      <c r="K6059" s="126"/>
    </row>
    <row r="6060" spans="1:11" s="143" customFormat="1">
      <c r="A6060" s="128" t="s">
        <v>4266</v>
      </c>
      <c r="B6060" s="127">
        <v>182000</v>
      </c>
      <c r="C6060" s="127">
        <f t="shared" si="227"/>
        <v>9100000</v>
      </c>
      <c r="D6060" s="129">
        <f t="shared" si="228"/>
        <v>191100</v>
      </c>
      <c r="E6060" s="130" t="s">
        <v>6069</v>
      </c>
      <c r="F6060" s="126"/>
      <c r="G6060" s="126"/>
      <c r="H6060" s="126"/>
      <c r="I6060" s="126"/>
      <c r="J6060" s="126"/>
      <c r="K6060" s="126"/>
    </row>
    <row r="6061" spans="1:11" s="143" customFormat="1">
      <c r="A6061" s="128" t="s">
        <v>4267</v>
      </c>
      <c r="B6061" s="127">
        <v>183000</v>
      </c>
      <c r="C6061" s="127">
        <f t="shared" si="227"/>
        <v>9150000</v>
      </c>
      <c r="D6061" s="129">
        <f t="shared" si="228"/>
        <v>192150</v>
      </c>
      <c r="E6061" s="130" t="s">
        <v>6069</v>
      </c>
      <c r="F6061" s="126"/>
      <c r="G6061" s="126"/>
      <c r="H6061" s="126"/>
      <c r="I6061" s="126"/>
      <c r="J6061" s="126"/>
      <c r="K6061" s="126"/>
    </row>
    <row r="6062" spans="1:11" s="143" customFormat="1">
      <c r="A6062" s="128" t="s">
        <v>4268</v>
      </c>
      <c r="B6062" s="127">
        <v>184000</v>
      </c>
      <c r="C6062" s="127">
        <f t="shared" si="227"/>
        <v>9200000</v>
      </c>
      <c r="D6062" s="129">
        <f t="shared" si="228"/>
        <v>193200</v>
      </c>
      <c r="E6062" s="130" t="s">
        <v>6069</v>
      </c>
      <c r="F6062" s="126"/>
      <c r="G6062" s="126"/>
      <c r="H6062" s="126"/>
      <c r="I6062" s="126"/>
      <c r="J6062" s="126"/>
      <c r="K6062" s="126"/>
    </row>
    <row r="6063" spans="1:11" s="143" customFormat="1">
      <c r="A6063" s="128" t="s">
        <v>4269</v>
      </c>
      <c r="B6063" s="127">
        <v>185000</v>
      </c>
      <c r="C6063" s="127">
        <f t="shared" si="227"/>
        <v>9250000</v>
      </c>
      <c r="D6063" s="129">
        <f t="shared" si="228"/>
        <v>194250</v>
      </c>
      <c r="E6063" s="130" t="s">
        <v>6069</v>
      </c>
      <c r="F6063" s="126"/>
      <c r="G6063" s="126"/>
      <c r="H6063" s="126"/>
      <c r="I6063" s="126"/>
      <c r="J6063" s="126"/>
      <c r="K6063" s="126"/>
    </row>
    <row r="6064" spans="1:11" s="143" customFormat="1">
      <c r="A6064" s="128" t="s">
        <v>4270</v>
      </c>
      <c r="B6064" s="127">
        <v>186000</v>
      </c>
      <c r="C6064" s="127">
        <f t="shared" si="227"/>
        <v>9300000</v>
      </c>
      <c r="D6064" s="129">
        <f t="shared" si="228"/>
        <v>195300</v>
      </c>
      <c r="E6064" s="130" t="s">
        <v>6069</v>
      </c>
      <c r="F6064" s="126"/>
      <c r="G6064" s="126"/>
      <c r="H6064" s="126"/>
      <c r="I6064" s="126"/>
      <c r="J6064" s="126"/>
      <c r="K6064" s="126"/>
    </row>
    <row r="6065" spans="1:11" s="143" customFormat="1">
      <c r="A6065" s="128" t="s">
        <v>4271</v>
      </c>
      <c r="B6065" s="127">
        <v>187000</v>
      </c>
      <c r="C6065" s="127">
        <f t="shared" si="227"/>
        <v>9350000</v>
      </c>
      <c r="D6065" s="129">
        <f t="shared" si="228"/>
        <v>196350</v>
      </c>
      <c r="E6065" s="130" t="s">
        <v>6069</v>
      </c>
      <c r="F6065" s="126"/>
      <c r="G6065" s="126"/>
      <c r="H6065" s="126"/>
      <c r="I6065" s="126"/>
      <c r="J6065" s="126"/>
      <c r="K6065" s="126"/>
    </row>
    <row r="6066" spans="1:11" s="143" customFormat="1">
      <c r="A6066" s="128" t="s">
        <v>4272</v>
      </c>
      <c r="B6066" s="127">
        <v>188000</v>
      </c>
      <c r="C6066" s="127">
        <f t="shared" si="227"/>
        <v>9400000</v>
      </c>
      <c r="D6066" s="129">
        <f t="shared" si="228"/>
        <v>197400</v>
      </c>
      <c r="E6066" s="130" t="s">
        <v>6069</v>
      </c>
      <c r="F6066" s="126"/>
      <c r="G6066" s="126"/>
      <c r="H6066" s="126"/>
      <c r="I6066" s="126"/>
      <c r="J6066" s="126"/>
      <c r="K6066" s="126"/>
    </row>
    <row r="6067" spans="1:11" s="143" customFormat="1">
      <c r="A6067" s="128" t="s">
        <v>4273</v>
      </c>
      <c r="B6067" s="127">
        <v>189000</v>
      </c>
      <c r="C6067" s="127">
        <f t="shared" si="227"/>
        <v>9450000</v>
      </c>
      <c r="D6067" s="129">
        <f t="shared" si="228"/>
        <v>198450</v>
      </c>
      <c r="E6067" s="130" t="s">
        <v>6069</v>
      </c>
      <c r="F6067" s="126"/>
      <c r="G6067" s="126"/>
      <c r="H6067" s="126"/>
      <c r="I6067" s="126"/>
      <c r="J6067" s="126"/>
      <c r="K6067" s="126"/>
    </row>
    <row r="6068" spans="1:11" s="143" customFormat="1">
      <c r="A6068" s="128" t="s">
        <v>4274</v>
      </c>
      <c r="B6068" s="127">
        <v>190000</v>
      </c>
      <c r="C6068" s="127">
        <f t="shared" si="227"/>
        <v>9500000</v>
      </c>
      <c r="D6068" s="129">
        <f t="shared" si="228"/>
        <v>199500</v>
      </c>
      <c r="E6068" s="130" t="s">
        <v>6069</v>
      </c>
      <c r="F6068" s="126"/>
      <c r="G6068" s="126"/>
      <c r="H6068" s="126"/>
      <c r="I6068" s="126"/>
      <c r="J6068" s="126"/>
      <c r="K6068" s="126"/>
    </row>
    <row r="6069" spans="1:11" s="143" customFormat="1">
      <c r="A6069" s="128" t="s">
        <v>4275</v>
      </c>
      <c r="B6069" s="127">
        <v>191000</v>
      </c>
      <c r="C6069" s="127">
        <f t="shared" si="227"/>
        <v>9550000</v>
      </c>
      <c r="D6069" s="129">
        <f t="shared" si="228"/>
        <v>200550</v>
      </c>
      <c r="E6069" s="130" t="s">
        <v>6069</v>
      </c>
      <c r="F6069" s="126"/>
      <c r="G6069" s="126"/>
      <c r="H6069" s="126"/>
      <c r="I6069" s="126"/>
      <c r="J6069" s="126"/>
      <c r="K6069" s="126"/>
    </row>
    <row r="6070" spans="1:11" s="143" customFormat="1">
      <c r="A6070" s="128" t="s">
        <v>4276</v>
      </c>
      <c r="B6070" s="127">
        <v>192000</v>
      </c>
      <c r="C6070" s="127">
        <f t="shared" si="227"/>
        <v>9600000</v>
      </c>
      <c r="D6070" s="129">
        <f t="shared" si="228"/>
        <v>201600</v>
      </c>
      <c r="E6070" s="130" t="s">
        <v>6069</v>
      </c>
      <c r="F6070" s="126"/>
      <c r="G6070" s="126"/>
      <c r="H6070" s="126"/>
      <c r="I6070" s="126"/>
      <c r="J6070" s="126"/>
      <c r="K6070" s="126"/>
    </row>
    <row r="6071" spans="1:11" s="143" customFormat="1">
      <c r="A6071" s="128" t="s">
        <v>4277</v>
      </c>
      <c r="B6071" s="127">
        <v>193000</v>
      </c>
      <c r="C6071" s="127">
        <f t="shared" si="227"/>
        <v>9650000</v>
      </c>
      <c r="D6071" s="129">
        <f t="shared" si="228"/>
        <v>202650</v>
      </c>
      <c r="E6071" s="130" t="s">
        <v>6069</v>
      </c>
      <c r="F6071" s="126"/>
      <c r="G6071" s="126"/>
      <c r="H6071" s="126"/>
      <c r="I6071" s="126"/>
      <c r="J6071" s="126"/>
      <c r="K6071" s="126"/>
    </row>
    <row r="6072" spans="1:11" s="143" customFormat="1">
      <c r="A6072" s="128" t="s">
        <v>4278</v>
      </c>
      <c r="B6072" s="127">
        <v>194000</v>
      </c>
      <c r="C6072" s="127">
        <f t="shared" si="227"/>
        <v>9700000</v>
      </c>
      <c r="D6072" s="129">
        <f t="shared" si="228"/>
        <v>203700</v>
      </c>
      <c r="E6072" s="130" t="s">
        <v>6069</v>
      </c>
      <c r="F6072" s="126"/>
      <c r="G6072" s="126"/>
      <c r="H6072" s="126"/>
      <c r="I6072" s="126"/>
      <c r="J6072" s="126"/>
      <c r="K6072" s="126"/>
    </row>
    <row r="6073" spans="1:11" s="143" customFormat="1">
      <c r="A6073" s="128" t="s">
        <v>4279</v>
      </c>
      <c r="B6073" s="127">
        <v>195000</v>
      </c>
      <c r="C6073" s="127">
        <f t="shared" ref="C6073:C6136" si="229">C6072+50000</f>
        <v>9750000</v>
      </c>
      <c r="D6073" s="129">
        <f t="shared" si="228"/>
        <v>204750</v>
      </c>
      <c r="E6073" s="130" t="s">
        <v>6069</v>
      </c>
      <c r="F6073" s="126"/>
      <c r="G6073" s="126"/>
      <c r="H6073" s="126"/>
      <c r="I6073" s="126"/>
      <c r="J6073" s="126"/>
      <c r="K6073" s="126"/>
    </row>
    <row r="6074" spans="1:11" s="143" customFormat="1">
      <c r="A6074" s="128" t="s">
        <v>4280</v>
      </c>
      <c r="B6074" s="127">
        <v>196000</v>
      </c>
      <c r="C6074" s="127">
        <f t="shared" si="229"/>
        <v>9800000</v>
      </c>
      <c r="D6074" s="129">
        <f t="shared" si="228"/>
        <v>205800</v>
      </c>
      <c r="E6074" s="130" t="s">
        <v>6069</v>
      </c>
      <c r="F6074" s="126"/>
      <c r="G6074" s="126"/>
      <c r="H6074" s="126"/>
      <c r="I6074" s="126"/>
      <c r="J6074" s="126"/>
      <c r="K6074" s="126"/>
    </row>
    <row r="6075" spans="1:11" s="143" customFormat="1">
      <c r="A6075" s="128" t="s">
        <v>4281</v>
      </c>
      <c r="B6075" s="127">
        <v>197000</v>
      </c>
      <c r="C6075" s="127">
        <f t="shared" si="229"/>
        <v>9850000</v>
      </c>
      <c r="D6075" s="129">
        <f t="shared" si="228"/>
        <v>206850</v>
      </c>
      <c r="E6075" s="130" t="s">
        <v>6069</v>
      </c>
      <c r="F6075" s="126"/>
      <c r="G6075" s="126"/>
      <c r="H6075" s="126"/>
      <c r="I6075" s="126"/>
      <c r="J6075" s="126"/>
      <c r="K6075" s="126"/>
    </row>
    <row r="6076" spans="1:11" s="143" customFormat="1">
      <c r="A6076" s="128" t="s">
        <v>4282</v>
      </c>
      <c r="B6076" s="127">
        <v>198000</v>
      </c>
      <c r="C6076" s="127">
        <f t="shared" si="229"/>
        <v>9900000</v>
      </c>
      <c r="D6076" s="129">
        <f t="shared" si="228"/>
        <v>207900</v>
      </c>
      <c r="E6076" s="130" t="s">
        <v>6069</v>
      </c>
      <c r="F6076" s="126"/>
      <c r="G6076" s="126"/>
      <c r="H6076" s="126"/>
      <c r="I6076" s="126"/>
      <c r="J6076" s="126"/>
      <c r="K6076" s="126"/>
    </row>
    <row r="6077" spans="1:11" s="143" customFormat="1">
      <c r="A6077" s="128" t="s">
        <v>4283</v>
      </c>
      <c r="B6077" s="127">
        <v>199000</v>
      </c>
      <c r="C6077" s="127">
        <f t="shared" si="229"/>
        <v>9950000</v>
      </c>
      <c r="D6077" s="129">
        <f t="shared" si="228"/>
        <v>208950</v>
      </c>
      <c r="E6077" s="130" t="s">
        <v>6069</v>
      </c>
      <c r="F6077" s="126"/>
      <c r="G6077" s="126"/>
      <c r="H6077" s="126"/>
      <c r="I6077" s="126"/>
      <c r="J6077" s="126"/>
      <c r="K6077" s="126"/>
    </row>
    <row r="6078" spans="1:11" s="143" customFormat="1">
      <c r="A6078" s="128" t="s">
        <v>4284</v>
      </c>
      <c r="B6078" s="127">
        <v>200000</v>
      </c>
      <c r="C6078" s="127">
        <f t="shared" si="229"/>
        <v>10000000</v>
      </c>
      <c r="D6078" s="129">
        <f t="shared" si="228"/>
        <v>210000</v>
      </c>
      <c r="E6078" s="130" t="s">
        <v>6069</v>
      </c>
      <c r="F6078" s="126"/>
      <c r="G6078" s="126"/>
      <c r="H6078" s="126"/>
      <c r="I6078" s="126"/>
      <c r="J6078" s="126"/>
      <c r="K6078" s="126"/>
    </row>
    <row r="6079" spans="1:11" s="143" customFormat="1">
      <c r="A6079" s="128" t="s">
        <v>4285</v>
      </c>
      <c r="B6079" s="127">
        <v>201000</v>
      </c>
      <c r="C6079" s="127">
        <f t="shared" si="229"/>
        <v>10050000</v>
      </c>
      <c r="D6079" s="129">
        <f t="shared" si="228"/>
        <v>211050</v>
      </c>
      <c r="E6079" s="130" t="s">
        <v>6069</v>
      </c>
      <c r="F6079" s="126"/>
      <c r="G6079" s="126"/>
      <c r="H6079" s="126"/>
      <c r="I6079" s="126"/>
      <c r="J6079" s="126"/>
      <c r="K6079" s="126"/>
    </row>
    <row r="6080" spans="1:11" s="143" customFormat="1">
      <c r="A6080" s="128" t="s">
        <v>4286</v>
      </c>
      <c r="B6080" s="127">
        <v>202000</v>
      </c>
      <c r="C6080" s="127">
        <f t="shared" si="229"/>
        <v>10100000</v>
      </c>
      <c r="D6080" s="129">
        <f t="shared" si="228"/>
        <v>212100</v>
      </c>
      <c r="E6080" s="130" t="s">
        <v>6069</v>
      </c>
      <c r="F6080" s="126"/>
      <c r="G6080" s="126"/>
      <c r="H6080" s="126"/>
      <c r="I6080" s="126"/>
      <c r="J6080" s="126"/>
      <c r="K6080" s="126"/>
    </row>
    <row r="6081" spans="1:11" s="143" customFormat="1">
      <c r="A6081" s="128" t="s">
        <v>4287</v>
      </c>
      <c r="B6081" s="127">
        <v>203000</v>
      </c>
      <c r="C6081" s="127">
        <f t="shared" si="229"/>
        <v>10150000</v>
      </c>
      <c r="D6081" s="129">
        <f t="shared" si="228"/>
        <v>213150</v>
      </c>
      <c r="E6081" s="130" t="s">
        <v>6069</v>
      </c>
      <c r="F6081" s="126"/>
      <c r="G6081" s="126"/>
      <c r="H6081" s="126"/>
      <c r="I6081" s="126"/>
      <c r="J6081" s="126"/>
      <c r="K6081" s="126"/>
    </row>
    <row r="6082" spans="1:11" s="143" customFormat="1">
      <c r="A6082" s="128" t="s">
        <v>4288</v>
      </c>
      <c r="B6082" s="127">
        <v>204000</v>
      </c>
      <c r="C6082" s="127">
        <f t="shared" si="229"/>
        <v>10200000</v>
      </c>
      <c r="D6082" s="129">
        <f t="shared" si="228"/>
        <v>214200</v>
      </c>
      <c r="E6082" s="130" t="s">
        <v>6069</v>
      </c>
      <c r="F6082" s="126"/>
      <c r="G6082" s="126"/>
      <c r="H6082" s="126"/>
      <c r="I6082" s="126"/>
      <c r="J6082" s="126"/>
      <c r="K6082" s="126"/>
    </row>
    <row r="6083" spans="1:11" s="143" customFormat="1">
      <c r="A6083" s="128" t="s">
        <v>4289</v>
      </c>
      <c r="B6083" s="127">
        <v>205000</v>
      </c>
      <c r="C6083" s="127">
        <f t="shared" si="229"/>
        <v>10250000</v>
      </c>
      <c r="D6083" s="129">
        <f t="shared" si="228"/>
        <v>215250</v>
      </c>
      <c r="E6083" s="130" t="s">
        <v>6069</v>
      </c>
      <c r="F6083" s="126"/>
      <c r="G6083" s="126"/>
      <c r="H6083" s="126"/>
      <c r="I6083" s="126"/>
      <c r="J6083" s="126"/>
      <c r="K6083" s="126"/>
    </row>
    <row r="6084" spans="1:11" s="143" customFormat="1">
      <c r="A6084" s="128" t="s">
        <v>4290</v>
      </c>
      <c r="B6084" s="127">
        <v>206000</v>
      </c>
      <c r="C6084" s="127">
        <f t="shared" si="229"/>
        <v>10300000</v>
      </c>
      <c r="D6084" s="129">
        <f t="shared" si="228"/>
        <v>216300</v>
      </c>
      <c r="E6084" s="130" t="s">
        <v>6069</v>
      </c>
      <c r="F6084" s="126"/>
      <c r="G6084" s="126"/>
      <c r="H6084" s="126"/>
      <c r="I6084" s="126"/>
      <c r="J6084" s="126"/>
      <c r="K6084" s="126"/>
    </row>
    <row r="6085" spans="1:11" s="143" customFormat="1">
      <c r="A6085" s="128" t="s">
        <v>4291</v>
      </c>
      <c r="B6085" s="127">
        <v>207000</v>
      </c>
      <c r="C6085" s="127">
        <f t="shared" si="229"/>
        <v>10350000</v>
      </c>
      <c r="D6085" s="129">
        <f t="shared" si="228"/>
        <v>217350</v>
      </c>
      <c r="E6085" s="130" t="s">
        <v>6069</v>
      </c>
      <c r="F6085" s="126"/>
      <c r="G6085" s="126"/>
      <c r="H6085" s="126"/>
      <c r="I6085" s="126"/>
      <c r="J6085" s="126"/>
      <c r="K6085" s="126"/>
    </row>
    <row r="6086" spans="1:11" s="143" customFormat="1">
      <c r="A6086" s="128" t="s">
        <v>4292</v>
      </c>
      <c r="B6086" s="127">
        <v>208000</v>
      </c>
      <c r="C6086" s="127">
        <f t="shared" si="229"/>
        <v>10400000</v>
      </c>
      <c r="D6086" s="129">
        <f t="shared" si="228"/>
        <v>218400</v>
      </c>
      <c r="E6086" s="130" t="s">
        <v>6069</v>
      </c>
      <c r="F6086" s="126"/>
      <c r="G6086" s="126"/>
      <c r="H6086" s="126"/>
      <c r="I6086" s="126"/>
      <c r="J6086" s="126"/>
      <c r="K6086" s="126"/>
    </row>
    <row r="6087" spans="1:11" s="143" customFormat="1">
      <c r="A6087" s="128" t="s">
        <v>4293</v>
      </c>
      <c r="B6087" s="127">
        <v>209000</v>
      </c>
      <c r="C6087" s="127">
        <f t="shared" si="229"/>
        <v>10450000</v>
      </c>
      <c r="D6087" s="129">
        <f t="shared" si="228"/>
        <v>219450</v>
      </c>
      <c r="E6087" s="130" t="s">
        <v>6069</v>
      </c>
      <c r="F6087" s="126"/>
      <c r="G6087" s="126"/>
      <c r="H6087" s="126"/>
      <c r="I6087" s="126"/>
      <c r="J6087" s="126"/>
      <c r="K6087" s="126"/>
    </row>
    <row r="6088" spans="1:11" s="143" customFormat="1">
      <c r="A6088" s="128" t="s">
        <v>4294</v>
      </c>
      <c r="B6088" s="127">
        <v>210000</v>
      </c>
      <c r="C6088" s="127">
        <f t="shared" si="229"/>
        <v>10500000</v>
      </c>
      <c r="D6088" s="129">
        <f t="shared" si="228"/>
        <v>220500</v>
      </c>
      <c r="E6088" s="130" t="s">
        <v>6069</v>
      </c>
      <c r="F6088" s="126"/>
      <c r="G6088" s="126"/>
      <c r="H6088" s="126"/>
      <c r="I6088" s="126"/>
      <c r="J6088" s="126"/>
      <c r="K6088" s="126"/>
    </row>
    <row r="6089" spans="1:11" s="143" customFormat="1">
      <c r="A6089" s="128" t="s">
        <v>4295</v>
      </c>
      <c r="B6089" s="127">
        <v>211000</v>
      </c>
      <c r="C6089" s="127">
        <f t="shared" si="229"/>
        <v>10550000</v>
      </c>
      <c r="D6089" s="129">
        <f t="shared" si="228"/>
        <v>221550</v>
      </c>
      <c r="E6089" s="130" t="s">
        <v>6069</v>
      </c>
      <c r="F6089" s="126"/>
      <c r="G6089" s="126"/>
      <c r="H6089" s="126"/>
      <c r="I6089" s="126"/>
      <c r="J6089" s="126"/>
      <c r="K6089" s="126"/>
    </row>
    <row r="6090" spans="1:11" s="143" customFormat="1">
      <c r="A6090" s="128" t="s">
        <v>4296</v>
      </c>
      <c r="B6090" s="127">
        <v>212000</v>
      </c>
      <c r="C6090" s="127">
        <f t="shared" si="229"/>
        <v>10600000</v>
      </c>
      <c r="D6090" s="129">
        <f t="shared" si="228"/>
        <v>222600</v>
      </c>
      <c r="E6090" s="130" t="s">
        <v>6069</v>
      </c>
      <c r="F6090" s="126"/>
      <c r="G6090" s="126"/>
      <c r="H6090" s="126"/>
      <c r="I6090" s="126"/>
      <c r="J6090" s="126"/>
      <c r="K6090" s="126"/>
    </row>
    <row r="6091" spans="1:11" s="143" customFormat="1">
      <c r="A6091" s="128" t="s">
        <v>4297</v>
      </c>
      <c r="B6091" s="127">
        <v>213000</v>
      </c>
      <c r="C6091" s="127">
        <f t="shared" si="229"/>
        <v>10650000</v>
      </c>
      <c r="D6091" s="129">
        <f t="shared" si="228"/>
        <v>223650</v>
      </c>
      <c r="E6091" s="130" t="s">
        <v>6069</v>
      </c>
      <c r="F6091" s="126"/>
      <c r="G6091" s="126"/>
      <c r="H6091" s="126"/>
      <c r="I6091" s="126"/>
      <c r="J6091" s="126"/>
      <c r="K6091" s="126"/>
    </row>
    <row r="6092" spans="1:11" s="143" customFormat="1">
      <c r="A6092" s="128" t="s">
        <v>4298</v>
      </c>
      <c r="B6092" s="127">
        <v>214000</v>
      </c>
      <c r="C6092" s="127">
        <f t="shared" si="229"/>
        <v>10700000</v>
      </c>
      <c r="D6092" s="129">
        <f t="shared" si="228"/>
        <v>224700</v>
      </c>
      <c r="E6092" s="130" t="s">
        <v>6069</v>
      </c>
      <c r="F6092" s="126"/>
      <c r="G6092" s="126"/>
      <c r="H6092" s="126"/>
      <c r="I6092" s="126"/>
      <c r="J6092" s="126"/>
      <c r="K6092" s="126"/>
    </row>
    <row r="6093" spans="1:11" s="143" customFormat="1">
      <c r="A6093" s="128" t="s">
        <v>4299</v>
      </c>
      <c r="B6093" s="127">
        <v>215000</v>
      </c>
      <c r="C6093" s="127">
        <f t="shared" si="229"/>
        <v>10750000</v>
      </c>
      <c r="D6093" s="129">
        <f t="shared" si="228"/>
        <v>225750</v>
      </c>
      <c r="E6093" s="130" t="s">
        <v>6069</v>
      </c>
      <c r="F6093" s="126"/>
      <c r="G6093" s="126"/>
      <c r="H6093" s="126"/>
      <c r="I6093" s="126"/>
      <c r="J6093" s="126"/>
      <c r="K6093" s="126"/>
    </row>
    <row r="6094" spans="1:11" s="143" customFormat="1">
      <c r="A6094" s="128" t="s">
        <v>4300</v>
      </c>
      <c r="B6094" s="127">
        <v>216000</v>
      </c>
      <c r="C6094" s="127">
        <f t="shared" si="229"/>
        <v>10800000</v>
      </c>
      <c r="D6094" s="129">
        <f t="shared" si="228"/>
        <v>226800</v>
      </c>
      <c r="E6094" s="130" t="s">
        <v>6069</v>
      </c>
      <c r="F6094" s="126"/>
      <c r="G6094" s="126"/>
      <c r="H6094" s="126"/>
      <c r="I6094" s="126"/>
      <c r="J6094" s="126"/>
      <c r="K6094" s="126"/>
    </row>
    <row r="6095" spans="1:11" s="143" customFormat="1">
      <c r="A6095" s="128" t="s">
        <v>4301</v>
      </c>
      <c r="B6095" s="127">
        <v>217000</v>
      </c>
      <c r="C6095" s="127">
        <f t="shared" si="229"/>
        <v>10850000</v>
      </c>
      <c r="D6095" s="129">
        <f t="shared" si="228"/>
        <v>227850</v>
      </c>
      <c r="E6095" s="130" t="s">
        <v>6069</v>
      </c>
      <c r="F6095" s="126"/>
      <c r="G6095" s="126"/>
      <c r="H6095" s="126"/>
      <c r="I6095" s="126"/>
      <c r="J6095" s="126"/>
      <c r="K6095" s="126"/>
    </row>
    <row r="6096" spans="1:11" s="143" customFormat="1">
      <c r="A6096" s="128" t="s">
        <v>4302</v>
      </c>
      <c r="B6096" s="127">
        <v>218000</v>
      </c>
      <c r="C6096" s="127">
        <f t="shared" si="229"/>
        <v>10900000</v>
      </c>
      <c r="D6096" s="129">
        <f t="shared" si="228"/>
        <v>228900</v>
      </c>
      <c r="E6096" s="130" t="s">
        <v>6069</v>
      </c>
      <c r="F6096" s="126"/>
      <c r="G6096" s="126"/>
      <c r="H6096" s="126"/>
      <c r="I6096" s="126"/>
      <c r="J6096" s="126"/>
      <c r="K6096" s="126"/>
    </row>
    <row r="6097" spans="1:11" s="143" customFormat="1">
      <c r="A6097" s="128" t="s">
        <v>4303</v>
      </c>
      <c r="B6097" s="127">
        <v>219000</v>
      </c>
      <c r="C6097" s="127">
        <f t="shared" si="229"/>
        <v>10950000</v>
      </c>
      <c r="D6097" s="129">
        <f t="shared" si="228"/>
        <v>229950</v>
      </c>
      <c r="E6097" s="130" t="s">
        <v>6069</v>
      </c>
      <c r="F6097" s="126"/>
      <c r="G6097" s="126"/>
      <c r="H6097" s="126"/>
      <c r="I6097" s="126"/>
      <c r="J6097" s="126"/>
      <c r="K6097" s="126"/>
    </row>
    <row r="6098" spans="1:11" s="143" customFormat="1">
      <c r="A6098" s="128" t="s">
        <v>4304</v>
      </c>
      <c r="B6098" s="127">
        <v>220000</v>
      </c>
      <c r="C6098" s="127">
        <f t="shared" si="229"/>
        <v>11000000</v>
      </c>
      <c r="D6098" s="129">
        <f t="shared" si="228"/>
        <v>231000</v>
      </c>
      <c r="E6098" s="130" t="s">
        <v>6069</v>
      </c>
      <c r="F6098" s="126"/>
      <c r="G6098" s="126"/>
      <c r="H6098" s="126"/>
      <c r="I6098" s="126"/>
      <c r="J6098" s="126"/>
      <c r="K6098" s="126"/>
    </row>
    <row r="6099" spans="1:11" s="143" customFormat="1">
      <c r="A6099" s="128" t="s">
        <v>4305</v>
      </c>
      <c r="B6099" s="127">
        <v>221000</v>
      </c>
      <c r="C6099" s="127">
        <f t="shared" si="229"/>
        <v>11050000</v>
      </c>
      <c r="D6099" s="129">
        <f t="shared" si="228"/>
        <v>232050</v>
      </c>
      <c r="E6099" s="130" t="s">
        <v>6069</v>
      </c>
      <c r="F6099" s="126"/>
      <c r="G6099" s="126"/>
      <c r="H6099" s="126"/>
      <c r="I6099" s="126"/>
      <c r="J6099" s="126"/>
      <c r="K6099" s="126"/>
    </row>
    <row r="6100" spans="1:11" s="143" customFormat="1">
      <c r="A6100" s="128" t="s">
        <v>4306</v>
      </c>
      <c r="B6100" s="127">
        <v>222000</v>
      </c>
      <c r="C6100" s="127">
        <f t="shared" si="229"/>
        <v>11100000</v>
      </c>
      <c r="D6100" s="129">
        <f t="shared" si="228"/>
        <v>233100</v>
      </c>
      <c r="E6100" s="130" t="s">
        <v>6069</v>
      </c>
      <c r="F6100" s="126"/>
      <c r="G6100" s="126"/>
      <c r="H6100" s="126"/>
      <c r="I6100" s="126"/>
      <c r="J6100" s="126"/>
      <c r="K6100" s="126"/>
    </row>
    <row r="6101" spans="1:11" s="143" customFormat="1">
      <c r="A6101" s="128" t="s">
        <v>4307</v>
      </c>
      <c r="B6101" s="127">
        <v>223000</v>
      </c>
      <c r="C6101" s="127">
        <f t="shared" si="229"/>
        <v>11150000</v>
      </c>
      <c r="D6101" s="129">
        <f t="shared" si="228"/>
        <v>234150</v>
      </c>
      <c r="E6101" s="130" t="s">
        <v>6069</v>
      </c>
      <c r="F6101" s="126"/>
      <c r="G6101" s="126"/>
      <c r="H6101" s="126"/>
      <c r="I6101" s="126"/>
      <c r="J6101" s="126"/>
      <c r="K6101" s="126"/>
    </row>
    <row r="6102" spans="1:11" s="143" customFormat="1">
      <c r="A6102" s="128" t="s">
        <v>4308</v>
      </c>
      <c r="B6102" s="127">
        <v>224000</v>
      </c>
      <c r="C6102" s="127">
        <f t="shared" si="229"/>
        <v>11200000</v>
      </c>
      <c r="D6102" s="129">
        <f t="shared" si="228"/>
        <v>235200</v>
      </c>
      <c r="E6102" s="130" t="s">
        <v>6069</v>
      </c>
      <c r="F6102" s="126"/>
      <c r="G6102" s="126"/>
      <c r="H6102" s="126"/>
      <c r="I6102" s="126"/>
      <c r="J6102" s="126"/>
      <c r="K6102" s="126"/>
    </row>
    <row r="6103" spans="1:11" s="143" customFormat="1">
      <c r="A6103" s="128" t="s">
        <v>4309</v>
      </c>
      <c r="B6103" s="127">
        <v>225000</v>
      </c>
      <c r="C6103" s="127">
        <f t="shared" si="229"/>
        <v>11250000</v>
      </c>
      <c r="D6103" s="129">
        <f t="shared" si="228"/>
        <v>236250</v>
      </c>
      <c r="E6103" s="130" t="s">
        <v>6069</v>
      </c>
      <c r="F6103" s="126"/>
      <c r="G6103" s="126"/>
      <c r="H6103" s="126"/>
      <c r="I6103" s="126"/>
      <c r="J6103" s="126"/>
      <c r="K6103" s="126"/>
    </row>
    <row r="6104" spans="1:11" s="143" customFormat="1">
      <c r="A6104" s="128" t="s">
        <v>4310</v>
      </c>
      <c r="B6104" s="127">
        <v>226000</v>
      </c>
      <c r="C6104" s="127">
        <f t="shared" si="229"/>
        <v>11300000</v>
      </c>
      <c r="D6104" s="129">
        <f t="shared" si="228"/>
        <v>237300</v>
      </c>
      <c r="E6104" s="130" t="s">
        <v>6069</v>
      </c>
      <c r="F6104" s="126"/>
      <c r="G6104" s="126"/>
      <c r="H6104" s="126"/>
      <c r="I6104" s="126"/>
      <c r="J6104" s="126"/>
      <c r="K6104" s="126"/>
    </row>
    <row r="6105" spans="1:11" s="143" customFormat="1">
      <c r="A6105" s="128" t="s">
        <v>4311</v>
      </c>
      <c r="B6105" s="127">
        <v>227000</v>
      </c>
      <c r="C6105" s="127">
        <f t="shared" si="229"/>
        <v>11350000</v>
      </c>
      <c r="D6105" s="129">
        <f t="shared" si="228"/>
        <v>238350</v>
      </c>
      <c r="E6105" s="130" t="s">
        <v>6069</v>
      </c>
      <c r="F6105" s="126"/>
      <c r="G6105" s="126"/>
      <c r="H6105" s="126"/>
      <c r="I6105" s="126"/>
      <c r="J6105" s="126"/>
      <c r="K6105" s="126"/>
    </row>
    <row r="6106" spans="1:11" s="143" customFormat="1">
      <c r="A6106" s="128" t="s">
        <v>4312</v>
      </c>
      <c r="B6106" s="127">
        <v>228000</v>
      </c>
      <c r="C6106" s="127">
        <f t="shared" si="229"/>
        <v>11400000</v>
      </c>
      <c r="D6106" s="129">
        <f t="shared" si="228"/>
        <v>239400</v>
      </c>
      <c r="E6106" s="130" t="s">
        <v>6069</v>
      </c>
      <c r="F6106" s="126"/>
      <c r="G6106" s="126"/>
      <c r="H6106" s="126"/>
      <c r="I6106" s="126"/>
      <c r="J6106" s="126"/>
      <c r="K6106" s="126"/>
    </row>
    <row r="6107" spans="1:11" s="143" customFormat="1">
      <c r="A6107" s="128" t="s">
        <v>4313</v>
      </c>
      <c r="B6107" s="127">
        <v>229000</v>
      </c>
      <c r="C6107" s="127">
        <f t="shared" si="229"/>
        <v>11450000</v>
      </c>
      <c r="D6107" s="129">
        <f t="shared" si="228"/>
        <v>240450</v>
      </c>
      <c r="E6107" s="130" t="s">
        <v>6069</v>
      </c>
      <c r="F6107" s="126"/>
      <c r="G6107" s="126"/>
      <c r="H6107" s="126"/>
      <c r="I6107" s="126"/>
      <c r="J6107" s="126"/>
      <c r="K6107" s="126"/>
    </row>
    <row r="6108" spans="1:11" s="143" customFormat="1">
      <c r="A6108" s="128" t="s">
        <v>4314</v>
      </c>
      <c r="B6108" s="127">
        <v>230000</v>
      </c>
      <c r="C6108" s="127">
        <f t="shared" si="229"/>
        <v>11500000</v>
      </c>
      <c r="D6108" s="129">
        <f t="shared" si="228"/>
        <v>241500</v>
      </c>
      <c r="E6108" s="130" t="s">
        <v>6069</v>
      </c>
      <c r="F6108" s="126"/>
      <c r="G6108" s="126"/>
      <c r="H6108" s="126"/>
      <c r="I6108" s="126"/>
      <c r="J6108" s="126"/>
      <c r="K6108" s="126"/>
    </row>
    <row r="6109" spans="1:11" s="143" customFormat="1">
      <c r="A6109" s="128" t="s">
        <v>4315</v>
      </c>
      <c r="B6109" s="127">
        <v>231000</v>
      </c>
      <c r="C6109" s="127">
        <f t="shared" si="229"/>
        <v>11550000</v>
      </c>
      <c r="D6109" s="129">
        <f t="shared" si="228"/>
        <v>242550</v>
      </c>
      <c r="E6109" s="130" t="s">
        <v>6069</v>
      </c>
      <c r="F6109" s="126"/>
      <c r="G6109" s="126"/>
      <c r="H6109" s="126"/>
      <c r="I6109" s="126"/>
      <c r="J6109" s="126"/>
      <c r="K6109" s="126"/>
    </row>
    <row r="6110" spans="1:11" s="143" customFormat="1">
      <c r="A6110" s="128" t="s">
        <v>4316</v>
      </c>
      <c r="B6110" s="127">
        <v>232000</v>
      </c>
      <c r="C6110" s="127">
        <f t="shared" si="229"/>
        <v>11600000</v>
      </c>
      <c r="D6110" s="129">
        <f t="shared" si="228"/>
        <v>243600</v>
      </c>
      <c r="E6110" s="130" t="s">
        <v>6069</v>
      </c>
      <c r="F6110" s="126"/>
      <c r="G6110" s="126"/>
      <c r="H6110" s="126"/>
      <c r="I6110" s="126"/>
      <c r="J6110" s="126"/>
      <c r="K6110" s="126"/>
    </row>
    <row r="6111" spans="1:11" s="143" customFormat="1">
      <c r="A6111" s="128" t="s">
        <v>4317</v>
      </c>
      <c r="B6111" s="127">
        <v>233000</v>
      </c>
      <c r="C6111" s="127">
        <f t="shared" si="229"/>
        <v>11650000</v>
      </c>
      <c r="D6111" s="129">
        <f t="shared" si="228"/>
        <v>244650</v>
      </c>
      <c r="E6111" s="130" t="s">
        <v>6069</v>
      </c>
      <c r="F6111" s="126"/>
      <c r="G6111" s="126"/>
      <c r="H6111" s="126"/>
      <c r="I6111" s="126"/>
      <c r="J6111" s="126"/>
      <c r="K6111" s="126"/>
    </row>
    <row r="6112" spans="1:11" s="143" customFormat="1">
      <c r="A6112" s="128" t="s">
        <v>4318</v>
      </c>
      <c r="B6112" s="127">
        <v>234000</v>
      </c>
      <c r="C6112" s="127">
        <f t="shared" si="229"/>
        <v>11700000</v>
      </c>
      <c r="D6112" s="129">
        <f t="shared" si="228"/>
        <v>245700</v>
      </c>
      <c r="E6112" s="130" t="s">
        <v>6069</v>
      </c>
      <c r="F6112" s="126"/>
      <c r="G6112" s="126"/>
      <c r="H6112" s="126"/>
      <c r="I6112" s="126"/>
      <c r="J6112" s="126"/>
      <c r="K6112" s="126"/>
    </row>
    <row r="6113" spans="1:11" s="143" customFormat="1">
      <c r="A6113" s="128" t="s">
        <v>4319</v>
      </c>
      <c r="B6113" s="127">
        <v>235000</v>
      </c>
      <c r="C6113" s="127">
        <f t="shared" si="229"/>
        <v>11750000</v>
      </c>
      <c r="D6113" s="129">
        <f t="shared" si="228"/>
        <v>246750</v>
      </c>
      <c r="E6113" s="130" t="s">
        <v>6069</v>
      </c>
      <c r="F6113" s="126"/>
      <c r="G6113" s="126"/>
      <c r="H6113" s="126"/>
      <c r="I6113" s="126"/>
      <c r="J6113" s="126"/>
      <c r="K6113" s="126"/>
    </row>
    <row r="6114" spans="1:11" s="143" customFormat="1">
      <c r="A6114" s="128" t="s">
        <v>4320</v>
      </c>
      <c r="B6114" s="127">
        <v>236000</v>
      </c>
      <c r="C6114" s="127">
        <f t="shared" si="229"/>
        <v>11800000</v>
      </c>
      <c r="D6114" s="129">
        <f t="shared" si="228"/>
        <v>247800</v>
      </c>
      <c r="E6114" s="130" t="s">
        <v>6069</v>
      </c>
      <c r="F6114" s="126"/>
      <c r="G6114" s="126"/>
      <c r="H6114" s="126"/>
      <c r="I6114" s="126"/>
      <c r="J6114" s="126"/>
      <c r="K6114" s="126"/>
    </row>
    <row r="6115" spans="1:11" s="143" customFormat="1">
      <c r="A6115" s="128" t="s">
        <v>4321</v>
      </c>
      <c r="B6115" s="127">
        <v>237000</v>
      </c>
      <c r="C6115" s="127">
        <f t="shared" si="229"/>
        <v>11850000</v>
      </c>
      <c r="D6115" s="129">
        <f t="shared" si="228"/>
        <v>248850</v>
      </c>
      <c r="E6115" s="130" t="s">
        <v>6069</v>
      </c>
      <c r="F6115" s="126"/>
      <c r="G6115" s="126"/>
      <c r="H6115" s="126"/>
      <c r="I6115" s="126"/>
      <c r="J6115" s="126"/>
      <c r="K6115" s="126"/>
    </row>
    <row r="6116" spans="1:11" s="143" customFormat="1">
      <c r="A6116" s="128" t="s">
        <v>4322</v>
      </c>
      <c r="B6116" s="127">
        <v>238000</v>
      </c>
      <c r="C6116" s="127">
        <f t="shared" si="229"/>
        <v>11900000</v>
      </c>
      <c r="D6116" s="129">
        <f t="shared" si="228"/>
        <v>249900</v>
      </c>
      <c r="E6116" s="130" t="s">
        <v>6069</v>
      </c>
      <c r="F6116" s="126"/>
      <c r="G6116" s="126"/>
      <c r="H6116" s="126"/>
      <c r="I6116" s="126"/>
      <c r="J6116" s="126"/>
      <c r="K6116" s="126"/>
    </row>
    <row r="6117" spans="1:11" s="143" customFormat="1">
      <c r="A6117" s="128" t="s">
        <v>4323</v>
      </c>
      <c r="B6117" s="127">
        <v>239000</v>
      </c>
      <c r="C6117" s="127">
        <f t="shared" si="229"/>
        <v>11950000</v>
      </c>
      <c r="D6117" s="129">
        <f t="shared" si="228"/>
        <v>250950</v>
      </c>
      <c r="E6117" s="130" t="s">
        <v>6069</v>
      </c>
      <c r="F6117" s="126"/>
      <c r="G6117" s="126"/>
      <c r="H6117" s="126"/>
      <c r="I6117" s="126"/>
      <c r="J6117" s="126"/>
      <c r="K6117" s="126"/>
    </row>
    <row r="6118" spans="1:11" s="143" customFormat="1">
      <c r="A6118" s="128" t="s">
        <v>4324</v>
      </c>
      <c r="B6118" s="127">
        <v>240000</v>
      </c>
      <c r="C6118" s="127">
        <f t="shared" si="229"/>
        <v>12000000</v>
      </c>
      <c r="D6118" s="129">
        <f t="shared" si="228"/>
        <v>252000</v>
      </c>
      <c r="E6118" s="130" t="s">
        <v>6069</v>
      </c>
      <c r="F6118" s="126"/>
      <c r="G6118" s="126"/>
      <c r="H6118" s="126"/>
      <c r="I6118" s="126"/>
      <c r="J6118" s="126"/>
      <c r="K6118" s="126"/>
    </row>
    <row r="6119" spans="1:11" s="143" customFormat="1">
      <c r="A6119" s="128" t="s">
        <v>4325</v>
      </c>
      <c r="B6119" s="127">
        <v>241000</v>
      </c>
      <c r="C6119" s="127">
        <f t="shared" si="229"/>
        <v>12050000</v>
      </c>
      <c r="D6119" s="129">
        <f t="shared" si="228"/>
        <v>253050</v>
      </c>
      <c r="E6119" s="130" t="s">
        <v>6069</v>
      </c>
      <c r="F6119" s="126"/>
      <c r="G6119" s="126"/>
      <c r="H6119" s="126"/>
      <c r="I6119" s="126"/>
      <c r="J6119" s="126"/>
      <c r="K6119" s="126"/>
    </row>
    <row r="6120" spans="1:11" s="143" customFormat="1">
      <c r="A6120" s="128" t="s">
        <v>4326</v>
      </c>
      <c r="B6120" s="127">
        <v>242000</v>
      </c>
      <c r="C6120" s="127">
        <f t="shared" si="229"/>
        <v>12100000</v>
      </c>
      <c r="D6120" s="129">
        <f t="shared" si="228"/>
        <v>254100</v>
      </c>
      <c r="E6120" s="130" t="s">
        <v>6069</v>
      </c>
      <c r="F6120" s="126"/>
      <c r="G6120" s="126"/>
      <c r="H6120" s="126"/>
      <c r="I6120" s="126"/>
      <c r="J6120" s="126"/>
      <c r="K6120" s="126"/>
    </row>
    <row r="6121" spans="1:11" s="143" customFormat="1">
      <c r="A6121" s="128" t="s">
        <v>4327</v>
      </c>
      <c r="B6121" s="127">
        <v>243000</v>
      </c>
      <c r="C6121" s="127">
        <f t="shared" si="229"/>
        <v>12150000</v>
      </c>
      <c r="D6121" s="129">
        <f t="shared" si="228"/>
        <v>255150</v>
      </c>
      <c r="E6121" s="130" t="s">
        <v>6069</v>
      </c>
      <c r="F6121" s="126"/>
      <c r="G6121" s="126"/>
      <c r="H6121" s="126"/>
      <c r="I6121" s="126"/>
      <c r="J6121" s="126"/>
      <c r="K6121" s="126"/>
    </row>
    <row r="6122" spans="1:11" s="143" customFormat="1">
      <c r="A6122" s="128" t="s">
        <v>4328</v>
      </c>
      <c r="B6122" s="127">
        <v>244000</v>
      </c>
      <c r="C6122" s="127">
        <f t="shared" si="229"/>
        <v>12200000</v>
      </c>
      <c r="D6122" s="129">
        <f t="shared" ref="D6122:D6178" si="230">SUM($G$2)*(B6122*0.001)</f>
        <v>256200</v>
      </c>
      <c r="E6122" s="130" t="s">
        <v>6069</v>
      </c>
      <c r="F6122" s="126"/>
      <c r="G6122" s="126"/>
      <c r="H6122" s="126"/>
      <c r="I6122" s="126"/>
      <c r="J6122" s="126"/>
      <c r="K6122" s="126"/>
    </row>
    <row r="6123" spans="1:11" s="143" customFormat="1">
      <c r="A6123" s="128" t="s">
        <v>4329</v>
      </c>
      <c r="B6123" s="127">
        <v>245000</v>
      </c>
      <c r="C6123" s="127">
        <f t="shared" si="229"/>
        <v>12250000</v>
      </c>
      <c r="D6123" s="129">
        <f t="shared" si="230"/>
        <v>257250</v>
      </c>
      <c r="E6123" s="130" t="s">
        <v>6069</v>
      </c>
      <c r="F6123" s="126"/>
      <c r="G6123" s="126"/>
      <c r="H6123" s="126"/>
      <c r="I6123" s="126"/>
      <c r="J6123" s="126"/>
      <c r="K6123" s="126"/>
    </row>
    <row r="6124" spans="1:11" s="143" customFormat="1">
      <c r="A6124" s="128" t="s">
        <v>4330</v>
      </c>
      <c r="B6124" s="127">
        <v>246000</v>
      </c>
      <c r="C6124" s="127">
        <f t="shared" si="229"/>
        <v>12300000</v>
      </c>
      <c r="D6124" s="129">
        <f t="shared" si="230"/>
        <v>258300</v>
      </c>
      <c r="E6124" s="130" t="s">
        <v>6069</v>
      </c>
      <c r="F6124" s="126"/>
      <c r="G6124" s="126"/>
      <c r="H6124" s="126"/>
      <c r="I6124" s="126"/>
      <c r="J6124" s="126"/>
      <c r="K6124" s="126"/>
    </row>
    <row r="6125" spans="1:11" s="143" customFormat="1">
      <c r="A6125" s="128" t="s">
        <v>4331</v>
      </c>
      <c r="B6125" s="127">
        <v>247000</v>
      </c>
      <c r="C6125" s="127">
        <f t="shared" si="229"/>
        <v>12350000</v>
      </c>
      <c r="D6125" s="129">
        <f t="shared" si="230"/>
        <v>259350</v>
      </c>
      <c r="E6125" s="130" t="s">
        <v>6069</v>
      </c>
      <c r="F6125" s="126"/>
      <c r="G6125" s="126"/>
      <c r="H6125" s="126"/>
      <c r="I6125" s="126"/>
      <c r="J6125" s="126"/>
      <c r="K6125" s="126"/>
    </row>
    <row r="6126" spans="1:11" s="143" customFormat="1">
      <c r="A6126" s="128" t="s">
        <v>4332</v>
      </c>
      <c r="B6126" s="127">
        <v>248000</v>
      </c>
      <c r="C6126" s="127">
        <f t="shared" si="229"/>
        <v>12400000</v>
      </c>
      <c r="D6126" s="129">
        <f t="shared" si="230"/>
        <v>260400</v>
      </c>
      <c r="E6126" s="130" t="s">
        <v>6069</v>
      </c>
      <c r="F6126" s="126"/>
      <c r="G6126" s="126"/>
      <c r="H6126" s="126"/>
      <c r="I6126" s="126"/>
      <c r="J6126" s="126"/>
      <c r="K6126" s="126"/>
    </row>
    <row r="6127" spans="1:11" s="143" customFormat="1">
      <c r="A6127" s="128" t="s">
        <v>4333</v>
      </c>
      <c r="B6127" s="127">
        <v>249000</v>
      </c>
      <c r="C6127" s="127">
        <f t="shared" si="229"/>
        <v>12450000</v>
      </c>
      <c r="D6127" s="129">
        <f t="shared" si="230"/>
        <v>261450</v>
      </c>
      <c r="E6127" s="130" t="s">
        <v>6069</v>
      </c>
      <c r="F6127" s="126"/>
      <c r="G6127" s="126"/>
      <c r="H6127" s="126"/>
      <c r="I6127" s="126"/>
      <c r="J6127" s="126"/>
      <c r="K6127" s="126"/>
    </row>
    <row r="6128" spans="1:11" s="143" customFormat="1">
      <c r="A6128" s="128" t="s">
        <v>4334</v>
      </c>
      <c r="B6128" s="127">
        <v>250000</v>
      </c>
      <c r="C6128" s="127">
        <f t="shared" si="229"/>
        <v>12500000</v>
      </c>
      <c r="D6128" s="129">
        <f t="shared" si="230"/>
        <v>262500</v>
      </c>
      <c r="E6128" s="130" t="s">
        <v>6069</v>
      </c>
      <c r="F6128" s="126"/>
      <c r="G6128" s="126"/>
      <c r="H6128" s="126"/>
      <c r="I6128" s="126"/>
      <c r="J6128" s="126"/>
      <c r="K6128" s="126"/>
    </row>
    <row r="6129" spans="1:11" s="143" customFormat="1">
      <c r="A6129" s="128" t="s">
        <v>4335</v>
      </c>
      <c r="B6129" s="127">
        <v>251000</v>
      </c>
      <c r="C6129" s="127">
        <f t="shared" si="229"/>
        <v>12550000</v>
      </c>
      <c r="D6129" s="129">
        <f t="shared" si="230"/>
        <v>263550</v>
      </c>
      <c r="E6129" s="130" t="s">
        <v>6069</v>
      </c>
      <c r="F6129" s="126"/>
      <c r="G6129" s="126"/>
      <c r="H6129" s="126"/>
      <c r="I6129" s="126"/>
      <c r="J6129" s="126"/>
      <c r="K6129" s="126"/>
    </row>
    <row r="6130" spans="1:11" s="143" customFormat="1">
      <c r="A6130" s="128" t="s">
        <v>4336</v>
      </c>
      <c r="B6130" s="127">
        <v>252000</v>
      </c>
      <c r="C6130" s="127">
        <f t="shared" si="229"/>
        <v>12600000</v>
      </c>
      <c r="D6130" s="129">
        <f t="shared" si="230"/>
        <v>264600</v>
      </c>
      <c r="E6130" s="130" t="s">
        <v>6069</v>
      </c>
      <c r="F6130" s="126"/>
      <c r="G6130" s="126"/>
      <c r="H6130" s="126"/>
      <c r="I6130" s="126"/>
      <c r="J6130" s="126"/>
      <c r="K6130" s="126"/>
    </row>
    <row r="6131" spans="1:11" s="143" customFormat="1">
      <c r="A6131" s="128" t="s">
        <v>4337</v>
      </c>
      <c r="B6131" s="127">
        <v>253000</v>
      </c>
      <c r="C6131" s="127">
        <f t="shared" si="229"/>
        <v>12650000</v>
      </c>
      <c r="D6131" s="129">
        <f t="shared" si="230"/>
        <v>265650</v>
      </c>
      <c r="E6131" s="130" t="s">
        <v>6069</v>
      </c>
      <c r="F6131" s="126"/>
      <c r="G6131" s="126"/>
      <c r="H6131" s="126"/>
      <c r="I6131" s="126"/>
      <c r="J6131" s="126"/>
      <c r="K6131" s="126"/>
    </row>
    <row r="6132" spans="1:11" s="143" customFormat="1">
      <c r="A6132" s="128" t="s">
        <v>4338</v>
      </c>
      <c r="B6132" s="127">
        <v>254000</v>
      </c>
      <c r="C6132" s="127">
        <f t="shared" si="229"/>
        <v>12700000</v>
      </c>
      <c r="D6132" s="129">
        <f t="shared" si="230"/>
        <v>266700</v>
      </c>
      <c r="E6132" s="130" t="s">
        <v>6069</v>
      </c>
      <c r="F6132" s="126"/>
      <c r="G6132" s="126"/>
      <c r="H6132" s="126"/>
      <c r="I6132" s="126"/>
      <c r="J6132" s="126"/>
      <c r="K6132" s="126"/>
    </row>
    <row r="6133" spans="1:11" s="143" customFormat="1">
      <c r="A6133" s="128" t="s">
        <v>4339</v>
      </c>
      <c r="B6133" s="127">
        <v>255000</v>
      </c>
      <c r="C6133" s="127">
        <f t="shared" si="229"/>
        <v>12750000</v>
      </c>
      <c r="D6133" s="129">
        <f t="shared" si="230"/>
        <v>267750</v>
      </c>
      <c r="E6133" s="130" t="s">
        <v>6069</v>
      </c>
      <c r="F6133" s="126"/>
      <c r="G6133" s="126"/>
      <c r="H6133" s="126"/>
      <c r="I6133" s="126"/>
      <c r="J6133" s="126"/>
      <c r="K6133" s="126"/>
    </row>
    <row r="6134" spans="1:11" s="143" customFormat="1">
      <c r="A6134" s="128" t="s">
        <v>4340</v>
      </c>
      <c r="B6134" s="127">
        <v>256000</v>
      </c>
      <c r="C6134" s="127">
        <f t="shared" si="229"/>
        <v>12800000</v>
      </c>
      <c r="D6134" s="129">
        <f t="shared" si="230"/>
        <v>268800</v>
      </c>
      <c r="E6134" s="130" t="s">
        <v>6069</v>
      </c>
      <c r="F6134" s="126"/>
      <c r="G6134" s="126"/>
      <c r="H6134" s="126"/>
      <c r="I6134" s="126"/>
      <c r="J6134" s="126"/>
      <c r="K6134" s="126"/>
    </row>
    <row r="6135" spans="1:11" s="143" customFormat="1">
      <c r="A6135" s="128" t="s">
        <v>4341</v>
      </c>
      <c r="B6135" s="127">
        <v>257000</v>
      </c>
      <c r="C6135" s="127">
        <f t="shared" si="229"/>
        <v>12850000</v>
      </c>
      <c r="D6135" s="129">
        <f t="shared" si="230"/>
        <v>269850</v>
      </c>
      <c r="E6135" s="130" t="s">
        <v>6069</v>
      </c>
      <c r="F6135" s="126"/>
      <c r="G6135" s="126"/>
      <c r="H6135" s="126"/>
      <c r="I6135" s="126"/>
      <c r="J6135" s="126"/>
      <c r="K6135" s="126"/>
    </row>
    <row r="6136" spans="1:11" s="143" customFormat="1">
      <c r="A6136" s="128" t="s">
        <v>4342</v>
      </c>
      <c r="B6136" s="127">
        <v>258000</v>
      </c>
      <c r="C6136" s="127">
        <f t="shared" si="229"/>
        <v>12900000</v>
      </c>
      <c r="D6136" s="129">
        <f t="shared" si="230"/>
        <v>270900</v>
      </c>
      <c r="E6136" s="130" t="s">
        <v>6069</v>
      </c>
      <c r="F6136" s="126"/>
      <c r="G6136" s="126"/>
      <c r="H6136" s="126"/>
      <c r="I6136" s="126"/>
      <c r="J6136" s="126"/>
      <c r="K6136" s="126"/>
    </row>
    <row r="6137" spans="1:11" s="143" customFormat="1">
      <c r="A6137" s="128" t="s">
        <v>4343</v>
      </c>
      <c r="B6137" s="127">
        <v>259000</v>
      </c>
      <c r="C6137" s="127">
        <f t="shared" ref="C6137:C6196" si="231">C6136+50000</f>
        <v>12950000</v>
      </c>
      <c r="D6137" s="129">
        <f t="shared" si="230"/>
        <v>271950</v>
      </c>
      <c r="E6137" s="130" t="s">
        <v>6069</v>
      </c>
      <c r="F6137" s="126"/>
      <c r="G6137" s="126"/>
      <c r="H6137" s="126"/>
      <c r="I6137" s="126"/>
      <c r="J6137" s="126"/>
      <c r="K6137" s="126"/>
    </row>
    <row r="6138" spans="1:11" s="143" customFormat="1">
      <c r="A6138" s="128" t="s">
        <v>4344</v>
      </c>
      <c r="B6138" s="127">
        <v>260000</v>
      </c>
      <c r="C6138" s="127">
        <f t="shared" si="231"/>
        <v>13000000</v>
      </c>
      <c r="D6138" s="129">
        <f t="shared" si="230"/>
        <v>273000</v>
      </c>
      <c r="E6138" s="130" t="s">
        <v>6069</v>
      </c>
      <c r="F6138" s="126"/>
      <c r="G6138" s="126"/>
      <c r="H6138" s="126"/>
      <c r="I6138" s="126"/>
      <c r="J6138" s="126"/>
      <c r="K6138" s="126"/>
    </row>
    <row r="6139" spans="1:11" s="143" customFormat="1">
      <c r="A6139" s="128" t="s">
        <v>4345</v>
      </c>
      <c r="B6139" s="127">
        <v>261000</v>
      </c>
      <c r="C6139" s="127">
        <f t="shared" si="231"/>
        <v>13050000</v>
      </c>
      <c r="D6139" s="129">
        <f t="shared" si="230"/>
        <v>274050</v>
      </c>
      <c r="E6139" s="130" t="s">
        <v>6069</v>
      </c>
      <c r="F6139" s="126"/>
      <c r="G6139" s="126"/>
      <c r="H6139" s="126"/>
      <c r="I6139" s="126"/>
      <c r="J6139" s="126"/>
      <c r="K6139" s="126"/>
    </row>
    <row r="6140" spans="1:11" s="143" customFormat="1">
      <c r="A6140" s="128" t="s">
        <v>4346</v>
      </c>
      <c r="B6140" s="127">
        <v>262000</v>
      </c>
      <c r="C6140" s="127">
        <f t="shared" si="231"/>
        <v>13100000</v>
      </c>
      <c r="D6140" s="129">
        <f t="shared" si="230"/>
        <v>275100</v>
      </c>
      <c r="E6140" s="130" t="s">
        <v>6069</v>
      </c>
      <c r="F6140" s="126"/>
      <c r="G6140" s="126"/>
      <c r="H6140" s="126"/>
      <c r="I6140" s="126"/>
      <c r="J6140" s="126"/>
      <c r="K6140" s="126"/>
    </row>
    <row r="6141" spans="1:11" s="143" customFormat="1">
      <c r="A6141" s="128" t="s">
        <v>4347</v>
      </c>
      <c r="B6141" s="127">
        <v>263000</v>
      </c>
      <c r="C6141" s="127">
        <f t="shared" si="231"/>
        <v>13150000</v>
      </c>
      <c r="D6141" s="129">
        <f t="shared" si="230"/>
        <v>276150</v>
      </c>
      <c r="E6141" s="130" t="s">
        <v>6069</v>
      </c>
      <c r="F6141" s="126"/>
      <c r="G6141" s="126"/>
      <c r="H6141" s="126"/>
      <c r="I6141" s="126"/>
      <c r="J6141" s="126"/>
      <c r="K6141" s="126"/>
    </row>
    <row r="6142" spans="1:11" s="143" customFormat="1">
      <c r="A6142" s="128" t="s">
        <v>4348</v>
      </c>
      <c r="B6142" s="127">
        <v>264000</v>
      </c>
      <c r="C6142" s="127">
        <f t="shared" si="231"/>
        <v>13200000</v>
      </c>
      <c r="D6142" s="129">
        <f t="shared" si="230"/>
        <v>277200</v>
      </c>
      <c r="E6142" s="130" t="s">
        <v>6069</v>
      </c>
      <c r="F6142" s="126"/>
      <c r="G6142" s="126"/>
      <c r="H6142" s="126"/>
      <c r="I6142" s="126"/>
      <c r="J6142" s="126"/>
      <c r="K6142" s="126"/>
    </row>
    <row r="6143" spans="1:11" s="143" customFormat="1">
      <c r="A6143" s="128" t="s">
        <v>4349</v>
      </c>
      <c r="B6143" s="127">
        <v>265000</v>
      </c>
      <c r="C6143" s="127">
        <f t="shared" si="231"/>
        <v>13250000</v>
      </c>
      <c r="D6143" s="129">
        <f t="shared" si="230"/>
        <v>278250</v>
      </c>
      <c r="E6143" s="130" t="s">
        <v>6069</v>
      </c>
      <c r="F6143" s="126"/>
      <c r="G6143" s="126"/>
      <c r="H6143" s="126"/>
      <c r="I6143" s="126"/>
      <c r="J6143" s="126"/>
      <c r="K6143" s="126"/>
    </row>
    <row r="6144" spans="1:11" s="143" customFormat="1">
      <c r="A6144" s="128" t="s">
        <v>4350</v>
      </c>
      <c r="B6144" s="127">
        <v>266000</v>
      </c>
      <c r="C6144" s="127">
        <f t="shared" si="231"/>
        <v>13300000</v>
      </c>
      <c r="D6144" s="129">
        <f t="shared" si="230"/>
        <v>279300</v>
      </c>
      <c r="E6144" s="130" t="s">
        <v>6069</v>
      </c>
      <c r="F6144" s="126"/>
      <c r="G6144" s="126"/>
      <c r="H6144" s="126"/>
      <c r="I6144" s="126"/>
      <c r="J6144" s="126"/>
      <c r="K6144" s="126"/>
    </row>
    <row r="6145" spans="1:11" s="143" customFormat="1">
      <c r="A6145" s="128" t="s">
        <v>4351</v>
      </c>
      <c r="B6145" s="127">
        <v>267000</v>
      </c>
      <c r="C6145" s="127">
        <f t="shared" si="231"/>
        <v>13350000</v>
      </c>
      <c r="D6145" s="129">
        <f t="shared" si="230"/>
        <v>280350</v>
      </c>
      <c r="E6145" s="130" t="s">
        <v>6069</v>
      </c>
      <c r="F6145" s="126"/>
      <c r="G6145" s="126"/>
      <c r="H6145" s="126"/>
      <c r="I6145" s="126"/>
      <c r="J6145" s="126"/>
      <c r="K6145" s="126"/>
    </row>
    <row r="6146" spans="1:11" s="143" customFormat="1">
      <c r="A6146" s="128" t="s">
        <v>4352</v>
      </c>
      <c r="B6146" s="127">
        <v>268000</v>
      </c>
      <c r="C6146" s="127">
        <f t="shared" si="231"/>
        <v>13400000</v>
      </c>
      <c r="D6146" s="129">
        <f t="shared" si="230"/>
        <v>281400</v>
      </c>
      <c r="E6146" s="130" t="s">
        <v>6069</v>
      </c>
      <c r="F6146" s="126"/>
      <c r="G6146" s="126"/>
      <c r="H6146" s="126"/>
      <c r="I6146" s="126"/>
      <c r="J6146" s="126"/>
      <c r="K6146" s="126"/>
    </row>
    <row r="6147" spans="1:11" s="143" customFormat="1">
      <c r="A6147" s="128" t="s">
        <v>4353</v>
      </c>
      <c r="B6147" s="127">
        <v>269000</v>
      </c>
      <c r="C6147" s="127">
        <f t="shared" si="231"/>
        <v>13450000</v>
      </c>
      <c r="D6147" s="129">
        <f t="shared" si="230"/>
        <v>282450</v>
      </c>
      <c r="E6147" s="130" t="s">
        <v>6069</v>
      </c>
      <c r="F6147" s="126"/>
      <c r="G6147" s="126"/>
      <c r="H6147" s="126"/>
      <c r="I6147" s="126"/>
      <c r="J6147" s="126"/>
      <c r="K6147" s="126"/>
    </row>
    <row r="6148" spans="1:11" s="143" customFormat="1">
      <c r="A6148" s="128" t="s">
        <v>4354</v>
      </c>
      <c r="B6148" s="127">
        <v>270000</v>
      </c>
      <c r="C6148" s="127">
        <f t="shared" si="231"/>
        <v>13500000</v>
      </c>
      <c r="D6148" s="129">
        <f t="shared" si="230"/>
        <v>283500</v>
      </c>
      <c r="E6148" s="130" t="s">
        <v>6069</v>
      </c>
      <c r="F6148" s="126"/>
      <c r="G6148" s="126"/>
      <c r="H6148" s="126"/>
      <c r="I6148" s="126"/>
      <c r="J6148" s="126"/>
      <c r="K6148" s="126"/>
    </row>
    <row r="6149" spans="1:11" s="143" customFormat="1">
      <c r="A6149" s="128" t="s">
        <v>4355</v>
      </c>
      <c r="B6149" s="127">
        <v>271000</v>
      </c>
      <c r="C6149" s="127">
        <f t="shared" si="231"/>
        <v>13550000</v>
      </c>
      <c r="D6149" s="129">
        <f t="shared" si="230"/>
        <v>284550</v>
      </c>
      <c r="E6149" s="130" t="s">
        <v>6069</v>
      </c>
      <c r="F6149" s="126"/>
      <c r="G6149" s="126"/>
      <c r="H6149" s="126"/>
      <c r="I6149" s="126"/>
      <c r="J6149" s="126"/>
      <c r="K6149" s="126"/>
    </row>
    <row r="6150" spans="1:11" s="143" customFormat="1">
      <c r="A6150" s="128" t="s">
        <v>4356</v>
      </c>
      <c r="B6150" s="127">
        <v>272000</v>
      </c>
      <c r="C6150" s="127">
        <f t="shared" si="231"/>
        <v>13600000</v>
      </c>
      <c r="D6150" s="129">
        <f t="shared" si="230"/>
        <v>285600</v>
      </c>
      <c r="E6150" s="130" t="s">
        <v>6069</v>
      </c>
      <c r="F6150" s="126"/>
      <c r="G6150" s="126"/>
      <c r="H6150" s="126"/>
      <c r="I6150" s="126"/>
      <c r="J6150" s="126"/>
      <c r="K6150" s="126"/>
    </row>
    <row r="6151" spans="1:11" s="143" customFormat="1">
      <c r="A6151" s="128" t="s">
        <v>4357</v>
      </c>
      <c r="B6151" s="127">
        <v>273000</v>
      </c>
      <c r="C6151" s="127">
        <f t="shared" si="231"/>
        <v>13650000</v>
      </c>
      <c r="D6151" s="129">
        <f t="shared" si="230"/>
        <v>286650</v>
      </c>
      <c r="E6151" s="130" t="s">
        <v>6069</v>
      </c>
      <c r="F6151" s="126"/>
      <c r="G6151" s="126"/>
      <c r="H6151" s="126"/>
      <c r="I6151" s="126"/>
      <c r="J6151" s="126"/>
      <c r="K6151" s="126"/>
    </row>
    <row r="6152" spans="1:11" s="143" customFormat="1">
      <c r="A6152" s="128" t="s">
        <v>4358</v>
      </c>
      <c r="B6152" s="127">
        <v>274000</v>
      </c>
      <c r="C6152" s="127">
        <f t="shared" si="231"/>
        <v>13700000</v>
      </c>
      <c r="D6152" s="129">
        <f t="shared" si="230"/>
        <v>287700</v>
      </c>
      <c r="E6152" s="130" t="s">
        <v>6069</v>
      </c>
      <c r="F6152" s="126"/>
      <c r="G6152" s="126"/>
      <c r="H6152" s="126"/>
      <c r="I6152" s="126"/>
      <c r="J6152" s="126"/>
      <c r="K6152" s="126"/>
    </row>
    <row r="6153" spans="1:11" s="143" customFormat="1">
      <c r="A6153" s="128" t="s">
        <v>4359</v>
      </c>
      <c r="B6153" s="127">
        <v>275000</v>
      </c>
      <c r="C6153" s="127">
        <f t="shared" si="231"/>
        <v>13750000</v>
      </c>
      <c r="D6153" s="129">
        <f t="shared" si="230"/>
        <v>288750</v>
      </c>
      <c r="E6153" s="130" t="s">
        <v>6069</v>
      </c>
      <c r="F6153" s="126"/>
      <c r="G6153" s="126"/>
      <c r="H6153" s="126"/>
      <c r="I6153" s="126"/>
      <c r="J6153" s="126"/>
      <c r="K6153" s="126"/>
    </row>
    <row r="6154" spans="1:11" s="143" customFormat="1">
      <c r="A6154" s="128" t="s">
        <v>4360</v>
      </c>
      <c r="B6154" s="127">
        <v>276000</v>
      </c>
      <c r="C6154" s="127">
        <f t="shared" si="231"/>
        <v>13800000</v>
      </c>
      <c r="D6154" s="129">
        <f t="shared" si="230"/>
        <v>289800</v>
      </c>
      <c r="E6154" s="130" t="s">
        <v>6069</v>
      </c>
      <c r="F6154" s="126"/>
      <c r="G6154" s="126"/>
      <c r="H6154" s="126"/>
      <c r="I6154" s="126"/>
      <c r="J6154" s="126"/>
      <c r="K6154" s="126"/>
    </row>
    <row r="6155" spans="1:11" s="143" customFormat="1">
      <c r="A6155" s="128" t="s">
        <v>4361</v>
      </c>
      <c r="B6155" s="127">
        <v>277000</v>
      </c>
      <c r="C6155" s="127">
        <f t="shared" si="231"/>
        <v>13850000</v>
      </c>
      <c r="D6155" s="129">
        <f t="shared" si="230"/>
        <v>290850</v>
      </c>
      <c r="E6155" s="130" t="s">
        <v>6069</v>
      </c>
      <c r="F6155" s="126"/>
      <c r="G6155" s="126"/>
      <c r="H6155" s="126"/>
      <c r="I6155" s="126"/>
      <c r="J6155" s="126"/>
      <c r="K6155" s="126"/>
    </row>
    <row r="6156" spans="1:11" s="143" customFormat="1">
      <c r="A6156" s="128" t="s">
        <v>4362</v>
      </c>
      <c r="B6156" s="127">
        <v>278000</v>
      </c>
      <c r="C6156" s="127">
        <f t="shared" si="231"/>
        <v>13900000</v>
      </c>
      <c r="D6156" s="129">
        <f t="shared" si="230"/>
        <v>291900</v>
      </c>
      <c r="E6156" s="130" t="s">
        <v>6069</v>
      </c>
      <c r="F6156" s="126"/>
      <c r="G6156" s="126"/>
      <c r="H6156" s="126"/>
      <c r="I6156" s="126"/>
      <c r="J6156" s="126"/>
      <c r="K6156" s="126"/>
    </row>
    <row r="6157" spans="1:11" s="143" customFormat="1">
      <c r="A6157" s="128" t="s">
        <v>4363</v>
      </c>
      <c r="B6157" s="127">
        <v>279000</v>
      </c>
      <c r="C6157" s="127">
        <f t="shared" si="231"/>
        <v>13950000</v>
      </c>
      <c r="D6157" s="129">
        <f t="shared" si="230"/>
        <v>292950</v>
      </c>
      <c r="E6157" s="130" t="s">
        <v>6069</v>
      </c>
      <c r="F6157" s="126"/>
      <c r="G6157" s="126"/>
      <c r="H6157" s="126"/>
      <c r="I6157" s="126"/>
      <c r="J6157" s="126"/>
      <c r="K6157" s="126"/>
    </row>
    <row r="6158" spans="1:11" s="143" customFormat="1">
      <c r="A6158" s="128" t="s">
        <v>4364</v>
      </c>
      <c r="B6158" s="127">
        <v>280000</v>
      </c>
      <c r="C6158" s="127">
        <f t="shared" si="231"/>
        <v>14000000</v>
      </c>
      <c r="D6158" s="129">
        <f t="shared" si="230"/>
        <v>294000</v>
      </c>
      <c r="E6158" s="130" t="s">
        <v>6069</v>
      </c>
      <c r="F6158" s="126"/>
      <c r="G6158" s="126"/>
      <c r="H6158" s="126"/>
      <c r="I6158" s="126"/>
      <c r="J6158" s="126"/>
      <c r="K6158" s="126"/>
    </row>
    <row r="6159" spans="1:11" s="143" customFormat="1">
      <c r="A6159" s="128" t="s">
        <v>4365</v>
      </c>
      <c r="B6159" s="127">
        <v>281000</v>
      </c>
      <c r="C6159" s="127">
        <f t="shared" si="231"/>
        <v>14050000</v>
      </c>
      <c r="D6159" s="129">
        <f t="shared" si="230"/>
        <v>295050</v>
      </c>
      <c r="E6159" s="130" t="s">
        <v>6069</v>
      </c>
      <c r="F6159" s="126"/>
      <c r="G6159" s="126"/>
      <c r="H6159" s="126"/>
      <c r="I6159" s="126"/>
      <c r="J6159" s="126"/>
      <c r="K6159" s="126"/>
    </row>
    <row r="6160" spans="1:11" s="143" customFormat="1">
      <c r="A6160" s="128" t="s">
        <v>4366</v>
      </c>
      <c r="B6160" s="127">
        <v>282000</v>
      </c>
      <c r="C6160" s="127">
        <f t="shared" si="231"/>
        <v>14100000</v>
      </c>
      <c r="D6160" s="129">
        <f t="shared" si="230"/>
        <v>296100</v>
      </c>
      <c r="E6160" s="130" t="s">
        <v>6069</v>
      </c>
      <c r="F6160" s="126"/>
      <c r="G6160" s="126"/>
      <c r="H6160" s="126"/>
      <c r="I6160" s="126"/>
      <c r="J6160" s="126"/>
      <c r="K6160" s="126"/>
    </row>
    <row r="6161" spans="1:11" s="143" customFormat="1">
      <c r="A6161" s="128" t="s">
        <v>4367</v>
      </c>
      <c r="B6161" s="127">
        <v>283000</v>
      </c>
      <c r="C6161" s="127">
        <f t="shared" si="231"/>
        <v>14150000</v>
      </c>
      <c r="D6161" s="129">
        <f t="shared" si="230"/>
        <v>297150</v>
      </c>
      <c r="E6161" s="130" t="s">
        <v>6069</v>
      </c>
      <c r="F6161" s="126"/>
      <c r="G6161" s="126"/>
      <c r="H6161" s="126"/>
      <c r="I6161" s="126"/>
      <c r="J6161" s="126"/>
      <c r="K6161" s="126"/>
    </row>
    <row r="6162" spans="1:11" s="143" customFormat="1">
      <c r="A6162" s="128" t="s">
        <v>4368</v>
      </c>
      <c r="B6162" s="127">
        <v>284000</v>
      </c>
      <c r="C6162" s="127">
        <f t="shared" si="231"/>
        <v>14200000</v>
      </c>
      <c r="D6162" s="129">
        <f t="shared" si="230"/>
        <v>298200</v>
      </c>
      <c r="E6162" s="130" t="s">
        <v>6069</v>
      </c>
      <c r="F6162" s="126"/>
      <c r="G6162" s="126"/>
      <c r="H6162" s="126"/>
      <c r="I6162" s="126"/>
      <c r="J6162" s="126"/>
      <c r="K6162" s="126"/>
    </row>
    <row r="6163" spans="1:11" s="143" customFormat="1">
      <c r="A6163" s="128" t="s">
        <v>4369</v>
      </c>
      <c r="B6163" s="127">
        <v>285000</v>
      </c>
      <c r="C6163" s="127">
        <f t="shared" si="231"/>
        <v>14250000</v>
      </c>
      <c r="D6163" s="129">
        <f t="shared" si="230"/>
        <v>299250</v>
      </c>
      <c r="E6163" s="130" t="s">
        <v>6069</v>
      </c>
      <c r="F6163" s="126"/>
      <c r="G6163" s="126"/>
      <c r="H6163" s="126"/>
      <c r="I6163" s="126"/>
      <c r="J6163" s="126"/>
      <c r="K6163" s="126"/>
    </row>
    <row r="6164" spans="1:11" s="143" customFormat="1">
      <c r="A6164" s="128" t="s">
        <v>4370</v>
      </c>
      <c r="B6164" s="127">
        <v>286000</v>
      </c>
      <c r="C6164" s="127">
        <f t="shared" si="231"/>
        <v>14300000</v>
      </c>
      <c r="D6164" s="129">
        <f t="shared" si="230"/>
        <v>300300</v>
      </c>
      <c r="E6164" s="130" t="s">
        <v>6069</v>
      </c>
      <c r="F6164" s="126"/>
      <c r="G6164" s="126"/>
      <c r="H6164" s="126"/>
      <c r="I6164" s="126"/>
      <c r="J6164" s="126"/>
      <c r="K6164" s="126"/>
    </row>
    <row r="6165" spans="1:11" s="143" customFormat="1">
      <c r="A6165" s="128" t="s">
        <v>4371</v>
      </c>
      <c r="B6165" s="127">
        <v>287000</v>
      </c>
      <c r="C6165" s="127">
        <f t="shared" si="231"/>
        <v>14350000</v>
      </c>
      <c r="D6165" s="129">
        <f t="shared" si="230"/>
        <v>301350</v>
      </c>
      <c r="E6165" s="130" t="s">
        <v>6069</v>
      </c>
      <c r="F6165" s="126"/>
      <c r="G6165" s="126"/>
      <c r="H6165" s="126"/>
      <c r="I6165" s="126"/>
      <c r="J6165" s="126"/>
      <c r="K6165" s="126"/>
    </row>
    <row r="6166" spans="1:11" s="143" customFormat="1">
      <c r="A6166" s="128" t="s">
        <v>4372</v>
      </c>
      <c r="B6166" s="127">
        <v>288000</v>
      </c>
      <c r="C6166" s="127">
        <f t="shared" si="231"/>
        <v>14400000</v>
      </c>
      <c r="D6166" s="129">
        <f t="shared" si="230"/>
        <v>302400</v>
      </c>
      <c r="E6166" s="130" t="s">
        <v>6069</v>
      </c>
      <c r="F6166" s="126"/>
      <c r="G6166" s="126"/>
      <c r="H6166" s="126"/>
      <c r="I6166" s="126"/>
      <c r="J6166" s="126"/>
      <c r="K6166" s="126"/>
    </row>
    <row r="6167" spans="1:11" s="143" customFormat="1">
      <c r="A6167" s="128" t="s">
        <v>4373</v>
      </c>
      <c r="B6167" s="127">
        <v>289000</v>
      </c>
      <c r="C6167" s="127">
        <f t="shared" si="231"/>
        <v>14450000</v>
      </c>
      <c r="D6167" s="129">
        <f t="shared" si="230"/>
        <v>303450</v>
      </c>
      <c r="E6167" s="130" t="s">
        <v>6069</v>
      </c>
      <c r="F6167" s="126"/>
      <c r="G6167" s="126"/>
      <c r="H6167" s="126"/>
      <c r="I6167" s="126"/>
      <c r="J6167" s="126"/>
      <c r="K6167" s="126"/>
    </row>
    <row r="6168" spans="1:11" s="143" customFormat="1">
      <c r="A6168" s="128" t="s">
        <v>4374</v>
      </c>
      <c r="B6168" s="127">
        <v>290000</v>
      </c>
      <c r="C6168" s="127">
        <f t="shared" si="231"/>
        <v>14500000</v>
      </c>
      <c r="D6168" s="129">
        <f t="shared" si="230"/>
        <v>304500</v>
      </c>
      <c r="E6168" s="130" t="s">
        <v>6069</v>
      </c>
      <c r="F6168" s="126"/>
      <c r="G6168" s="126"/>
      <c r="H6168" s="126"/>
      <c r="I6168" s="126"/>
      <c r="J6168" s="126"/>
      <c r="K6168" s="126"/>
    </row>
    <row r="6169" spans="1:11" s="143" customFormat="1">
      <c r="A6169" s="128" t="s">
        <v>4375</v>
      </c>
      <c r="B6169" s="127">
        <v>291000</v>
      </c>
      <c r="C6169" s="127">
        <f t="shared" si="231"/>
        <v>14550000</v>
      </c>
      <c r="D6169" s="129">
        <f t="shared" si="230"/>
        <v>305550</v>
      </c>
      <c r="E6169" s="130" t="s">
        <v>6069</v>
      </c>
      <c r="F6169" s="126"/>
      <c r="G6169" s="126"/>
      <c r="H6169" s="126"/>
      <c r="I6169" s="126"/>
      <c r="J6169" s="126"/>
      <c r="K6169" s="126"/>
    </row>
    <row r="6170" spans="1:11" s="143" customFormat="1">
      <c r="A6170" s="128" t="s">
        <v>4376</v>
      </c>
      <c r="B6170" s="127">
        <v>292000</v>
      </c>
      <c r="C6170" s="127">
        <f t="shared" si="231"/>
        <v>14600000</v>
      </c>
      <c r="D6170" s="129">
        <f t="shared" si="230"/>
        <v>306600</v>
      </c>
      <c r="E6170" s="130" t="s">
        <v>6069</v>
      </c>
      <c r="F6170" s="126"/>
      <c r="G6170" s="126"/>
      <c r="H6170" s="126"/>
      <c r="I6170" s="126"/>
      <c r="J6170" s="126"/>
      <c r="K6170" s="126"/>
    </row>
    <row r="6171" spans="1:11" s="143" customFormat="1">
      <c r="A6171" s="128" t="s">
        <v>4377</v>
      </c>
      <c r="B6171" s="127">
        <v>293000</v>
      </c>
      <c r="C6171" s="127">
        <f t="shared" si="231"/>
        <v>14650000</v>
      </c>
      <c r="D6171" s="129">
        <f t="shared" si="230"/>
        <v>307650</v>
      </c>
      <c r="E6171" s="130" t="s">
        <v>6069</v>
      </c>
      <c r="F6171" s="126"/>
      <c r="G6171" s="126"/>
      <c r="H6171" s="126"/>
      <c r="I6171" s="126"/>
      <c r="J6171" s="126"/>
      <c r="K6171" s="126"/>
    </row>
    <row r="6172" spans="1:11" s="143" customFormat="1">
      <c r="A6172" s="128" t="s">
        <v>4378</v>
      </c>
      <c r="B6172" s="127">
        <v>294000</v>
      </c>
      <c r="C6172" s="127">
        <f t="shared" si="231"/>
        <v>14700000</v>
      </c>
      <c r="D6172" s="129">
        <f t="shared" si="230"/>
        <v>308700</v>
      </c>
      <c r="E6172" s="130" t="s">
        <v>6069</v>
      </c>
      <c r="F6172" s="126"/>
      <c r="G6172" s="126"/>
      <c r="H6172" s="126"/>
      <c r="I6172" s="126"/>
      <c r="J6172" s="126"/>
      <c r="K6172" s="126"/>
    </row>
    <row r="6173" spans="1:11" s="143" customFormat="1">
      <c r="A6173" s="128" t="s">
        <v>4379</v>
      </c>
      <c r="B6173" s="127">
        <v>295000</v>
      </c>
      <c r="C6173" s="127">
        <f t="shared" si="231"/>
        <v>14750000</v>
      </c>
      <c r="D6173" s="129">
        <f t="shared" si="230"/>
        <v>309750</v>
      </c>
      <c r="E6173" s="130" t="s">
        <v>6069</v>
      </c>
      <c r="F6173" s="126"/>
      <c r="G6173" s="126"/>
      <c r="H6173" s="126"/>
      <c r="I6173" s="126"/>
      <c r="J6173" s="126"/>
      <c r="K6173" s="126"/>
    </row>
    <row r="6174" spans="1:11" s="143" customFormat="1">
      <c r="A6174" s="128" t="s">
        <v>4380</v>
      </c>
      <c r="B6174" s="127">
        <v>296000</v>
      </c>
      <c r="C6174" s="127">
        <f t="shared" si="231"/>
        <v>14800000</v>
      </c>
      <c r="D6174" s="129">
        <f t="shared" si="230"/>
        <v>310800</v>
      </c>
      <c r="E6174" s="130" t="s">
        <v>6069</v>
      </c>
      <c r="F6174" s="126"/>
      <c r="G6174" s="126"/>
      <c r="H6174" s="126"/>
      <c r="I6174" s="126"/>
      <c r="J6174" s="126"/>
      <c r="K6174" s="126"/>
    </row>
    <row r="6175" spans="1:11" s="143" customFormat="1">
      <c r="A6175" s="128" t="s">
        <v>4381</v>
      </c>
      <c r="B6175" s="127">
        <v>297000</v>
      </c>
      <c r="C6175" s="127">
        <f t="shared" si="231"/>
        <v>14850000</v>
      </c>
      <c r="D6175" s="129">
        <f t="shared" si="230"/>
        <v>311850</v>
      </c>
      <c r="E6175" s="130" t="s">
        <v>6069</v>
      </c>
      <c r="F6175" s="126"/>
      <c r="G6175" s="126"/>
      <c r="H6175" s="126"/>
      <c r="I6175" s="126"/>
      <c r="J6175" s="126"/>
      <c r="K6175" s="126"/>
    </row>
    <row r="6176" spans="1:11" s="143" customFormat="1">
      <c r="A6176" s="128" t="s">
        <v>4382</v>
      </c>
      <c r="B6176" s="127">
        <v>298000</v>
      </c>
      <c r="C6176" s="127">
        <f t="shared" si="231"/>
        <v>14900000</v>
      </c>
      <c r="D6176" s="129">
        <f t="shared" si="230"/>
        <v>312900</v>
      </c>
      <c r="E6176" s="130" t="s">
        <v>6069</v>
      </c>
      <c r="F6176" s="126"/>
      <c r="G6176" s="126"/>
      <c r="H6176" s="126"/>
      <c r="I6176" s="126"/>
      <c r="J6176" s="126"/>
      <c r="K6176" s="126"/>
    </row>
    <row r="6177" spans="1:11" s="143" customFormat="1">
      <c r="A6177" s="128" t="s">
        <v>4383</v>
      </c>
      <c r="B6177" s="127">
        <v>299000</v>
      </c>
      <c r="C6177" s="127">
        <f t="shared" si="231"/>
        <v>14950000</v>
      </c>
      <c r="D6177" s="129">
        <f t="shared" si="230"/>
        <v>313950</v>
      </c>
      <c r="E6177" s="130" t="s">
        <v>6069</v>
      </c>
      <c r="F6177" s="126"/>
      <c r="G6177" s="126"/>
      <c r="H6177" s="126"/>
      <c r="I6177" s="126"/>
      <c r="J6177" s="126"/>
      <c r="K6177" s="126"/>
    </row>
    <row r="6178" spans="1:11" s="143" customFormat="1">
      <c r="A6178" s="128" t="s">
        <v>4384</v>
      </c>
      <c r="B6178" s="127">
        <v>300000</v>
      </c>
      <c r="C6178" s="127">
        <f t="shared" si="231"/>
        <v>15000000</v>
      </c>
      <c r="D6178" s="129">
        <f t="shared" si="230"/>
        <v>315000</v>
      </c>
      <c r="E6178" s="130" t="s">
        <v>6069</v>
      </c>
      <c r="F6178" s="126"/>
      <c r="G6178" s="126"/>
      <c r="H6178" s="126"/>
      <c r="I6178" s="126"/>
      <c r="J6178" s="126"/>
      <c r="K6178" s="126"/>
    </row>
    <row r="6179" spans="1:11" s="143" customFormat="1">
      <c r="A6179" s="128" t="s">
        <v>7153</v>
      </c>
      <c r="B6179" s="127">
        <v>301000</v>
      </c>
      <c r="C6179" s="127">
        <f t="shared" si="231"/>
        <v>15050000</v>
      </c>
      <c r="D6179" s="129">
        <f t="shared" ref="D6179:D6187" si="232">SUM($G$2)*(B6179*0.001)</f>
        <v>316050</v>
      </c>
      <c r="E6179" s="130" t="s">
        <v>6069</v>
      </c>
      <c r="F6179" s="126"/>
      <c r="G6179" s="126"/>
      <c r="H6179" s="126"/>
      <c r="I6179" s="126"/>
      <c r="J6179" s="126"/>
      <c r="K6179" s="126"/>
    </row>
    <row r="6180" spans="1:11" s="143" customFormat="1">
      <c r="A6180" s="128" t="s">
        <v>7154</v>
      </c>
      <c r="B6180" s="127">
        <v>302000</v>
      </c>
      <c r="C6180" s="127">
        <f t="shared" si="231"/>
        <v>15100000</v>
      </c>
      <c r="D6180" s="129">
        <f t="shared" si="232"/>
        <v>317100</v>
      </c>
      <c r="E6180" s="130" t="s">
        <v>6069</v>
      </c>
      <c r="F6180" s="126"/>
      <c r="G6180" s="126"/>
      <c r="H6180" s="126"/>
      <c r="I6180" s="126"/>
      <c r="J6180" s="126"/>
      <c r="K6180" s="126"/>
    </row>
    <row r="6181" spans="1:11" s="143" customFormat="1">
      <c r="A6181" s="128" t="s">
        <v>7155</v>
      </c>
      <c r="B6181" s="127">
        <v>303000</v>
      </c>
      <c r="C6181" s="127">
        <f t="shared" si="231"/>
        <v>15150000</v>
      </c>
      <c r="D6181" s="129">
        <f t="shared" si="232"/>
        <v>318150</v>
      </c>
      <c r="E6181" s="130" t="s">
        <v>6069</v>
      </c>
      <c r="F6181" s="126"/>
      <c r="G6181" s="126"/>
      <c r="H6181" s="126"/>
      <c r="I6181" s="126"/>
      <c r="J6181" s="126"/>
      <c r="K6181" s="126"/>
    </row>
    <row r="6182" spans="1:11" s="143" customFormat="1">
      <c r="A6182" s="128" t="s">
        <v>7156</v>
      </c>
      <c r="B6182" s="127">
        <v>304000</v>
      </c>
      <c r="C6182" s="127">
        <f t="shared" si="231"/>
        <v>15200000</v>
      </c>
      <c r="D6182" s="129">
        <f t="shared" si="232"/>
        <v>319200</v>
      </c>
      <c r="E6182" s="130" t="s">
        <v>6069</v>
      </c>
      <c r="F6182" s="126"/>
      <c r="G6182" s="126"/>
      <c r="H6182" s="126"/>
      <c r="I6182" s="126"/>
      <c r="J6182" s="126"/>
      <c r="K6182" s="126"/>
    </row>
    <row r="6183" spans="1:11" s="143" customFormat="1">
      <c r="A6183" s="128" t="s">
        <v>7157</v>
      </c>
      <c r="B6183" s="127">
        <v>305000</v>
      </c>
      <c r="C6183" s="127">
        <f t="shared" si="231"/>
        <v>15250000</v>
      </c>
      <c r="D6183" s="129">
        <f t="shared" si="232"/>
        <v>320250</v>
      </c>
      <c r="E6183" s="130" t="s">
        <v>6069</v>
      </c>
      <c r="F6183" s="126"/>
      <c r="G6183" s="126"/>
      <c r="H6183" s="126"/>
      <c r="I6183" s="126"/>
      <c r="J6183" s="126"/>
      <c r="K6183" s="126"/>
    </row>
    <row r="6184" spans="1:11" s="143" customFormat="1">
      <c r="A6184" s="128" t="s">
        <v>7158</v>
      </c>
      <c r="B6184" s="127">
        <v>306000</v>
      </c>
      <c r="C6184" s="127">
        <f t="shared" si="231"/>
        <v>15300000</v>
      </c>
      <c r="D6184" s="129">
        <f t="shared" si="232"/>
        <v>321300</v>
      </c>
      <c r="E6184" s="130" t="s">
        <v>6069</v>
      </c>
      <c r="F6184" s="126"/>
      <c r="G6184" s="126"/>
      <c r="H6184" s="126"/>
      <c r="I6184" s="126"/>
      <c r="J6184" s="126"/>
      <c r="K6184" s="126"/>
    </row>
    <row r="6185" spans="1:11" s="143" customFormat="1">
      <c r="A6185" s="128" t="s">
        <v>7159</v>
      </c>
      <c r="B6185" s="127">
        <v>307000</v>
      </c>
      <c r="C6185" s="127">
        <f t="shared" si="231"/>
        <v>15350000</v>
      </c>
      <c r="D6185" s="129">
        <f t="shared" si="232"/>
        <v>322350</v>
      </c>
      <c r="E6185" s="130" t="s">
        <v>6069</v>
      </c>
      <c r="F6185" s="126"/>
      <c r="G6185" s="126"/>
      <c r="H6185" s="126"/>
      <c r="I6185" s="126"/>
      <c r="J6185" s="126"/>
      <c r="K6185" s="126"/>
    </row>
    <row r="6186" spans="1:11" s="143" customFormat="1">
      <c r="A6186" s="128" t="s">
        <v>7160</v>
      </c>
      <c r="B6186" s="127">
        <v>308000</v>
      </c>
      <c r="C6186" s="127">
        <f t="shared" si="231"/>
        <v>15400000</v>
      </c>
      <c r="D6186" s="129">
        <f t="shared" si="232"/>
        <v>323400</v>
      </c>
      <c r="E6186" s="130" t="s">
        <v>6069</v>
      </c>
      <c r="F6186" s="126"/>
      <c r="G6186" s="126"/>
      <c r="H6186" s="126"/>
      <c r="I6186" s="126"/>
      <c r="J6186" s="126"/>
      <c r="K6186" s="126"/>
    </row>
    <row r="6187" spans="1:11" s="143" customFormat="1">
      <c r="A6187" s="128" t="s">
        <v>7161</v>
      </c>
      <c r="B6187" s="127">
        <v>309000</v>
      </c>
      <c r="C6187" s="127">
        <f t="shared" si="231"/>
        <v>15450000</v>
      </c>
      <c r="D6187" s="129">
        <f t="shared" si="232"/>
        <v>324450</v>
      </c>
      <c r="E6187" s="130" t="s">
        <v>6069</v>
      </c>
      <c r="F6187" s="126"/>
      <c r="G6187" s="126"/>
      <c r="H6187" s="126"/>
      <c r="I6187" s="126"/>
      <c r="J6187" s="126"/>
      <c r="K6187" s="126"/>
    </row>
    <row r="6188" spans="1:11" s="143" customFormat="1">
      <c r="A6188" s="128" t="s">
        <v>7162</v>
      </c>
      <c r="B6188" s="127">
        <v>310000</v>
      </c>
      <c r="C6188" s="127">
        <f t="shared" si="231"/>
        <v>15500000</v>
      </c>
      <c r="D6188" s="129">
        <f t="shared" ref="D6188:D6196" si="233">SUM($G$2)*(B6188*0.001)</f>
        <v>325500</v>
      </c>
      <c r="E6188" s="130" t="s">
        <v>6069</v>
      </c>
      <c r="F6188" s="126"/>
      <c r="G6188" s="126"/>
      <c r="H6188" s="126"/>
      <c r="I6188" s="126"/>
      <c r="J6188" s="126"/>
      <c r="K6188" s="126"/>
    </row>
    <row r="6189" spans="1:11" s="143" customFormat="1">
      <c r="A6189" s="128" t="s">
        <v>7163</v>
      </c>
      <c r="B6189" s="127">
        <v>311000</v>
      </c>
      <c r="C6189" s="127">
        <f t="shared" si="231"/>
        <v>15550000</v>
      </c>
      <c r="D6189" s="129">
        <f t="shared" si="233"/>
        <v>326550</v>
      </c>
      <c r="E6189" s="130" t="s">
        <v>6069</v>
      </c>
      <c r="F6189" s="126"/>
      <c r="G6189" s="126"/>
      <c r="H6189" s="126"/>
      <c r="I6189" s="126"/>
      <c r="J6189" s="126"/>
      <c r="K6189" s="126"/>
    </row>
    <row r="6190" spans="1:11" s="143" customFormat="1">
      <c r="A6190" s="128" t="s">
        <v>7164</v>
      </c>
      <c r="B6190" s="127">
        <v>312000</v>
      </c>
      <c r="C6190" s="127">
        <f t="shared" si="231"/>
        <v>15600000</v>
      </c>
      <c r="D6190" s="129">
        <f t="shared" si="233"/>
        <v>327600</v>
      </c>
      <c r="E6190" s="130" t="s">
        <v>6069</v>
      </c>
      <c r="F6190" s="126"/>
      <c r="G6190" s="126"/>
      <c r="H6190" s="126"/>
      <c r="I6190" s="126"/>
      <c r="J6190" s="126"/>
      <c r="K6190" s="126"/>
    </row>
    <row r="6191" spans="1:11" s="143" customFormat="1">
      <c r="A6191" s="128" t="s">
        <v>7165</v>
      </c>
      <c r="B6191" s="127">
        <v>313000</v>
      </c>
      <c r="C6191" s="127">
        <f t="shared" si="231"/>
        <v>15650000</v>
      </c>
      <c r="D6191" s="129">
        <f t="shared" si="233"/>
        <v>328650</v>
      </c>
      <c r="E6191" s="130" t="s">
        <v>6069</v>
      </c>
      <c r="F6191" s="126"/>
      <c r="G6191" s="126"/>
      <c r="H6191" s="126"/>
      <c r="I6191" s="126"/>
      <c r="J6191" s="126"/>
      <c r="K6191" s="126"/>
    </row>
    <row r="6192" spans="1:11" s="143" customFormat="1">
      <c r="A6192" s="128" t="s">
        <v>7166</v>
      </c>
      <c r="B6192" s="127">
        <v>314000</v>
      </c>
      <c r="C6192" s="127">
        <f t="shared" si="231"/>
        <v>15700000</v>
      </c>
      <c r="D6192" s="129">
        <f t="shared" si="233"/>
        <v>329700</v>
      </c>
      <c r="E6192" s="130" t="s">
        <v>6069</v>
      </c>
      <c r="F6192" s="126"/>
      <c r="G6192" s="126"/>
      <c r="H6192" s="126"/>
      <c r="I6192" s="126"/>
      <c r="J6192" s="126"/>
      <c r="K6192" s="126"/>
    </row>
    <row r="6193" spans="1:11" s="143" customFormat="1">
      <c r="A6193" s="128" t="s">
        <v>7167</v>
      </c>
      <c r="B6193" s="127">
        <v>315000</v>
      </c>
      <c r="C6193" s="127">
        <f t="shared" si="231"/>
        <v>15750000</v>
      </c>
      <c r="D6193" s="129">
        <f t="shared" si="233"/>
        <v>330750</v>
      </c>
      <c r="E6193" s="130" t="s">
        <v>6069</v>
      </c>
      <c r="F6193" s="126"/>
      <c r="G6193" s="126"/>
      <c r="H6193" s="126"/>
      <c r="I6193" s="126"/>
      <c r="J6193" s="126"/>
      <c r="K6193" s="126"/>
    </row>
    <row r="6194" spans="1:11" s="143" customFormat="1">
      <c r="A6194" s="128" t="s">
        <v>7168</v>
      </c>
      <c r="B6194" s="127">
        <v>316000</v>
      </c>
      <c r="C6194" s="127">
        <f t="shared" si="231"/>
        <v>15800000</v>
      </c>
      <c r="D6194" s="129">
        <f t="shared" si="233"/>
        <v>331800</v>
      </c>
      <c r="E6194" s="130" t="s">
        <v>6069</v>
      </c>
      <c r="F6194" s="126"/>
      <c r="G6194" s="126"/>
      <c r="H6194" s="126"/>
      <c r="I6194" s="126"/>
      <c r="J6194" s="126"/>
      <c r="K6194" s="126"/>
    </row>
    <row r="6195" spans="1:11" s="143" customFormat="1">
      <c r="A6195" s="128" t="s">
        <v>7169</v>
      </c>
      <c r="B6195" s="127">
        <v>317000</v>
      </c>
      <c r="C6195" s="127">
        <f t="shared" si="231"/>
        <v>15850000</v>
      </c>
      <c r="D6195" s="129">
        <f t="shared" si="233"/>
        <v>332850</v>
      </c>
      <c r="E6195" s="130" t="s">
        <v>6069</v>
      </c>
      <c r="F6195" s="126"/>
      <c r="G6195" s="126"/>
      <c r="H6195" s="126"/>
      <c r="I6195" s="126"/>
      <c r="J6195" s="126"/>
      <c r="K6195" s="126"/>
    </row>
    <row r="6196" spans="1:11" s="143" customFormat="1">
      <c r="A6196" s="128" t="s">
        <v>7170</v>
      </c>
      <c r="B6196" s="127">
        <v>318000</v>
      </c>
      <c r="C6196" s="127">
        <f t="shared" si="231"/>
        <v>15900000</v>
      </c>
      <c r="D6196" s="129">
        <f t="shared" si="233"/>
        <v>333900</v>
      </c>
      <c r="E6196" s="130" t="s">
        <v>6069</v>
      </c>
      <c r="F6196" s="126"/>
      <c r="G6196" s="126"/>
      <c r="H6196" s="126"/>
      <c r="I6196" s="126"/>
      <c r="J6196" s="126"/>
      <c r="K6196" s="126"/>
    </row>
    <row r="6197" spans="1:11" s="143" customFormat="1">
      <c r="A6197" s="128" t="s">
        <v>4676</v>
      </c>
      <c r="B6197" s="127">
        <v>1000</v>
      </c>
      <c r="C6197" s="128">
        <v>52500</v>
      </c>
      <c r="D6197" s="129">
        <f t="shared" ref="D6197:D6221" si="234">SUM($G$2)*(B6197*0.001)</f>
        <v>1050</v>
      </c>
      <c r="E6197" s="130" t="s">
        <v>7180</v>
      </c>
      <c r="F6197" s="126"/>
      <c r="G6197" s="126"/>
      <c r="H6197" s="126"/>
      <c r="I6197" s="126"/>
      <c r="J6197" s="126"/>
      <c r="K6197" s="126"/>
    </row>
    <row r="6198" spans="1:11" s="143" customFormat="1">
      <c r="A6198" s="128" t="s">
        <v>4677</v>
      </c>
      <c r="B6198" s="127">
        <v>2000</v>
      </c>
      <c r="C6198" s="128">
        <f>C6197+35000</f>
        <v>87500</v>
      </c>
      <c r="D6198" s="129">
        <f t="shared" si="234"/>
        <v>2100</v>
      </c>
      <c r="E6198" s="130" t="s">
        <v>7180</v>
      </c>
      <c r="F6198" s="126"/>
      <c r="G6198" s="126"/>
      <c r="H6198" s="126"/>
      <c r="I6198" s="126"/>
      <c r="J6198" s="126"/>
      <c r="K6198" s="126"/>
    </row>
    <row r="6199" spans="1:11" s="143" customFormat="1">
      <c r="A6199" s="128" t="s">
        <v>4678</v>
      </c>
      <c r="B6199" s="127">
        <v>3000</v>
      </c>
      <c r="C6199" s="128">
        <f t="shared" ref="C6199:C6262" si="235">C6198+35000</f>
        <v>122500</v>
      </c>
      <c r="D6199" s="129">
        <f t="shared" si="234"/>
        <v>3150</v>
      </c>
      <c r="E6199" s="130" t="s">
        <v>7180</v>
      </c>
      <c r="F6199" s="126"/>
      <c r="G6199" s="126"/>
      <c r="H6199" s="126"/>
      <c r="I6199" s="126"/>
      <c r="J6199" s="126"/>
      <c r="K6199" s="126"/>
    </row>
    <row r="6200" spans="1:11" s="143" customFormat="1">
      <c r="A6200" s="128" t="s">
        <v>4679</v>
      </c>
      <c r="B6200" s="127">
        <v>4000</v>
      </c>
      <c r="C6200" s="128">
        <f t="shared" si="235"/>
        <v>157500</v>
      </c>
      <c r="D6200" s="129">
        <f t="shared" si="234"/>
        <v>4200</v>
      </c>
      <c r="E6200" s="130" t="s">
        <v>7180</v>
      </c>
      <c r="F6200" s="126"/>
      <c r="G6200" s="126"/>
      <c r="H6200" s="126"/>
      <c r="I6200" s="126"/>
      <c r="J6200" s="126"/>
      <c r="K6200" s="126"/>
    </row>
    <row r="6201" spans="1:11" s="143" customFormat="1">
      <c r="A6201" s="128" t="s">
        <v>4680</v>
      </c>
      <c r="B6201" s="127">
        <v>5000</v>
      </c>
      <c r="C6201" s="128">
        <f t="shared" si="235"/>
        <v>192500</v>
      </c>
      <c r="D6201" s="129">
        <f t="shared" si="234"/>
        <v>5250</v>
      </c>
      <c r="E6201" s="130" t="s">
        <v>7180</v>
      </c>
      <c r="F6201" s="126"/>
      <c r="G6201" s="126"/>
      <c r="H6201" s="126"/>
      <c r="I6201" s="126"/>
      <c r="J6201" s="126"/>
      <c r="K6201" s="126"/>
    </row>
    <row r="6202" spans="1:11" s="143" customFormat="1">
      <c r="A6202" s="128" t="s">
        <v>4681</v>
      </c>
      <c r="B6202" s="127">
        <v>6000</v>
      </c>
      <c r="C6202" s="128">
        <f t="shared" si="235"/>
        <v>227500</v>
      </c>
      <c r="D6202" s="129">
        <f t="shared" si="234"/>
        <v>6300</v>
      </c>
      <c r="E6202" s="130" t="s">
        <v>7180</v>
      </c>
      <c r="F6202" s="126"/>
      <c r="G6202" s="126"/>
      <c r="H6202" s="126"/>
      <c r="I6202" s="126"/>
      <c r="J6202" s="126"/>
      <c r="K6202" s="126"/>
    </row>
    <row r="6203" spans="1:11" s="143" customFormat="1">
      <c r="A6203" s="128" t="s">
        <v>4682</v>
      </c>
      <c r="B6203" s="127">
        <v>7000</v>
      </c>
      <c r="C6203" s="128">
        <f t="shared" si="235"/>
        <v>262500</v>
      </c>
      <c r="D6203" s="129">
        <f t="shared" si="234"/>
        <v>7350</v>
      </c>
      <c r="E6203" s="130" t="s">
        <v>7180</v>
      </c>
      <c r="F6203" s="126"/>
      <c r="G6203" s="126"/>
      <c r="H6203" s="126"/>
      <c r="I6203" s="126"/>
      <c r="J6203" s="126"/>
      <c r="K6203" s="126"/>
    </row>
    <row r="6204" spans="1:11" s="143" customFormat="1">
      <c r="A6204" s="128" t="s">
        <v>4683</v>
      </c>
      <c r="B6204" s="127">
        <v>8000</v>
      </c>
      <c r="C6204" s="128">
        <f t="shared" si="235"/>
        <v>297500</v>
      </c>
      <c r="D6204" s="129">
        <f t="shared" si="234"/>
        <v>8400</v>
      </c>
      <c r="E6204" s="130" t="s">
        <v>7180</v>
      </c>
      <c r="F6204" s="126"/>
      <c r="G6204" s="126"/>
      <c r="H6204" s="126"/>
      <c r="I6204" s="126"/>
      <c r="J6204" s="126"/>
      <c r="K6204" s="126"/>
    </row>
    <row r="6205" spans="1:11" s="143" customFormat="1">
      <c r="A6205" s="128" t="s">
        <v>4684</v>
      </c>
      <c r="B6205" s="127">
        <v>9000</v>
      </c>
      <c r="C6205" s="128">
        <f t="shared" si="235"/>
        <v>332500</v>
      </c>
      <c r="D6205" s="129">
        <f t="shared" si="234"/>
        <v>9450</v>
      </c>
      <c r="E6205" s="130" t="s">
        <v>7180</v>
      </c>
      <c r="F6205" s="126"/>
      <c r="G6205" s="126"/>
      <c r="H6205" s="126"/>
      <c r="I6205" s="126"/>
      <c r="J6205" s="126"/>
      <c r="K6205" s="126"/>
    </row>
    <row r="6206" spans="1:11" s="143" customFormat="1">
      <c r="A6206" s="128" t="s">
        <v>4685</v>
      </c>
      <c r="B6206" s="127">
        <v>10000</v>
      </c>
      <c r="C6206" s="128">
        <f t="shared" si="235"/>
        <v>367500</v>
      </c>
      <c r="D6206" s="129">
        <f t="shared" si="234"/>
        <v>10500</v>
      </c>
      <c r="E6206" s="130" t="s">
        <v>7180</v>
      </c>
      <c r="F6206" s="126"/>
      <c r="G6206" s="126"/>
      <c r="H6206" s="126"/>
      <c r="I6206" s="126"/>
      <c r="J6206" s="126"/>
      <c r="K6206" s="126"/>
    </row>
    <row r="6207" spans="1:11" s="143" customFormat="1">
      <c r="A6207" s="128" t="s">
        <v>4686</v>
      </c>
      <c r="B6207" s="127">
        <v>11000</v>
      </c>
      <c r="C6207" s="128">
        <f t="shared" si="235"/>
        <v>402500</v>
      </c>
      <c r="D6207" s="129">
        <f t="shared" si="234"/>
        <v>11550</v>
      </c>
      <c r="E6207" s="130" t="s">
        <v>7180</v>
      </c>
      <c r="F6207" s="126"/>
      <c r="G6207" s="126"/>
      <c r="H6207" s="126"/>
      <c r="I6207" s="126"/>
      <c r="J6207" s="126"/>
      <c r="K6207" s="126"/>
    </row>
    <row r="6208" spans="1:11" s="143" customFormat="1">
      <c r="A6208" s="128" t="s">
        <v>4687</v>
      </c>
      <c r="B6208" s="127">
        <v>12000</v>
      </c>
      <c r="C6208" s="128">
        <f t="shared" si="235"/>
        <v>437500</v>
      </c>
      <c r="D6208" s="129">
        <f t="shared" si="234"/>
        <v>12600</v>
      </c>
      <c r="E6208" s="130" t="s">
        <v>7180</v>
      </c>
      <c r="F6208" s="126"/>
      <c r="G6208" s="126"/>
      <c r="H6208" s="126"/>
      <c r="I6208" s="126"/>
      <c r="J6208" s="126"/>
      <c r="K6208" s="126"/>
    </row>
    <row r="6209" spans="1:11" s="143" customFormat="1">
      <c r="A6209" s="128" t="s">
        <v>4688</v>
      </c>
      <c r="B6209" s="127">
        <v>13000</v>
      </c>
      <c r="C6209" s="128">
        <f t="shared" si="235"/>
        <v>472500</v>
      </c>
      <c r="D6209" s="129">
        <f t="shared" si="234"/>
        <v>13650</v>
      </c>
      <c r="E6209" s="130" t="s">
        <v>7180</v>
      </c>
      <c r="F6209" s="126"/>
      <c r="G6209" s="126"/>
      <c r="H6209" s="126"/>
      <c r="I6209" s="126"/>
      <c r="J6209" s="126"/>
      <c r="K6209" s="126"/>
    </row>
    <row r="6210" spans="1:11" s="143" customFormat="1">
      <c r="A6210" s="128" t="s">
        <v>4689</v>
      </c>
      <c r="B6210" s="127">
        <v>14000</v>
      </c>
      <c r="C6210" s="128">
        <f t="shared" si="235"/>
        <v>507500</v>
      </c>
      <c r="D6210" s="129">
        <f t="shared" si="234"/>
        <v>14700</v>
      </c>
      <c r="E6210" s="130" t="s">
        <v>7180</v>
      </c>
      <c r="F6210" s="126"/>
      <c r="G6210" s="126"/>
      <c r="H6210" s="126"/>
      <c r="I6210" s="126"/>
      <c r="J6210" s="126"/>
      <c r="K6210" s="126"/>
    </row>
    <row r="6211" spans="1:11" s="143" customFormat="1">
      <c r="A6211" s="128" t="s">
        <v>4690</v>
      </c>
      <c r="B6211" s="127">
        <v>15000</v>
      </c>
      <c r="C6211" s="128">
        <f t="shared" si="235"/>
        <v>542500</v>
      </c>
      <c r="D6211" s="129">
        <f t="shared" si="234"/>
        <v>15750</v>
      </c>
      <c r="E6211" s="130" t="s">
        <v>7180</v>
      </c>
      <c r="F6211" s="126"/>
      <c r="G6211" s="126"/>
      <c r="H6211" s="126"/>
      <c r="I6211" s="126"/>
      <c r="J6211" s="126"/>
      <c r="K6211" s="126"/>
    </row>
    <row r="6212" spans="1:11" s="143" customFormat="1">
      <c r="A6212" s="128" t="s">
        <v>4691</v>
      </c>
      <c r="B6212" s="127">
        <v>16000</v>
      </c>
      <c r="C6212" s="128">
        <f t="shared" si="235"/>
        <v>577500</v>
      </c>
      <c r="D6212" s="129">
        <f t="shared" si="234"/>
        <v>16800</v>
      </c>
      <c r="E6212" s="130" t="s">
        <v>7180</v>
      </c>
      <c r="F6212" s="126"/>
      <c r="G6212" s="126"/>
      <c r="H6212" s="126"/>
      <c r="I6212" s="126"/>
      <c r="J6212" s="126"/>
      <c r="K6212" s="126"/>
    </row>
    <row r="6213" spans="1:11" s="143" customFormat="1">
      <c r="A6213" s="128" t="s">
        <v>4692</v>
      </c>
      <c r="B6213" s="127">
        <v>17000</v>
      </c>
      <c r="C6213" s="128">
        <f t="shared" si="235"/>
        <v>612500</v>
      </c>
      <c r="D6213" s="129">
        <f t="shared" si="234"/>
        <v>17850</v>
      </c>
      <c r="E6213" s="130" t="s">
        <v>7180</v>
      </c>
      <c r="F6213" s="126"/>
      <c r="G6213" s="126"/>
      <c r="H6213" s="126"/>
      <c r="I6213" s="126"/>
      <c r="J6213" s="126"/>
      <c r="K6213" s="126"/>
    </row>
    <row r="6214" spans="1:11" s="143" customFormat="1">
      <c r="A6214" s="128" t="s">
        <v>4693</v>
      </c>
      <c r="B6214" s="127">
        <v>18000</v>
      </c>
      <c r="C6214" s="128">
        <f t="shared" si="235"/>
        <v>647500</v>
      </c>
      <c r="D6214" s="129">
        <f t="shared" si="234"/>
        <v>18900</v>
      </c>
      <c r="E6214" s="130" t="s">
        <v>7180</v>
      </c>
      <c r="F6214" s="126"/>
      <c r="G6214" s="126"/>
      <c r="H6214" s="126"/>
      <c r="I6214" s="126"/>
      <c r="J6214" s="126"/>
      <c r="K6214" s="126"/>
    </row>
    <row r="6215" spans="1:11" s="143" customFormat="1">
      <c r="A6215" s="128" t="s">
        <v>4694</v>
      </c>
      <c r="B6215" s="127">
        <v>19000</v>
      </c>
      <c r="C6215" s="128">
        <f t="shared" si="235"/>
        <v>682500</v>
      </c>
      <c r="D6215" s="129">
        <f t="shared" si="234"/>
        <v>19950</v>
      </c>
      <c r="E6215" s="130" t="s">
        <v>7180</v>
      </c>
      <c r="F6215" s="126"/>
      <c r="G6215" s="126"/>
      <c r="H6215" s="126"/>
      <c r="I6215" s="126"/>
      <c r="J6215" s="126"/>
      <c r="K6215" s="126"/>
    </row>
    <row r="6216" spans="1:11" s="143" customFormat="1">
      <c r="A6216" s="128" t="s">
        <v>4695</v>
      </c>
      <c r="B6216" s="127">
        <v>20000</v>
      </c>
      <c r="C6216" s="128">
        <f t="shared" si="235"/>
        <v>717500</v>
      </c>
      <c r="D6216" s="129">
        <f t="shared" si="234"/>
        <v>21000</v>
      </c>
      <c r="E6216" s="130" t="s">
        <v>7180</v>
      </c>
      <c r="F6216" s="126"/>
      <c r="G6216" s="126"/>
      <c r="H6216" s="126"/>
      <c r="I6216" s="126"/>
      <c r="J6216" s="126"/>
      <c r="K6216" s="126"/>
    </row>
    <row r="6217" spans="1:11" s="143" customFormat="1">
      <c r="A6217" s="128" t="s">
        <v>4696</v>
      </c>
      <c r="B6217" s="127">
        <v>21000</v>
      </c>
      <c r="C6217" s="128">
        <f t="shared" si="235"/>
        <v>752500</v>
      </c>
      <c r="D6217" s="129">
        <f t="shared" si="234"/>
        <v>22050</v>
      </c>
      <c r="E6217" s="130" t="s">
        <v>7180</v>
      </c>
      <c r="F6217" s="126"/>
      <c r="G6217" s="126"/>
      <c r="H6217" s="126"/>
      <c r="I6217" s="126"/>
      <c r="J6217" s="126"/>
      <c r="K6217" s="126"/>
    </row>
    <row r="6218" spans="1:11" s="143" customFormat="1">
      <c r="A6218" s="128" t="s">
        <v>4697</v>
      </c>
      <c r="B6218" s="127">
        <v>22000</v>
      </c>
      <c r="C6218" s="128">
        <f t="shared" si="235"/>
        <v>787500</v>
      </c>
      <c r="D6218" s="129">
        <f t="shared" si="234"/>
        <v>23100</v>
      </c>
      <c r="E6218" s="130" t="s">
        <v>7180</v>
      </c>
      <c r="F6218" s="126"/>
      <c r="G6218" s="126"/>
      <c r="H6218" s="126"/>
      <c r="I6218" s="126"/>
      <c r="J6218" s="126"/>
      <c r="K6218" s="126"/>
    </row>
    <row r="6219" spans="1:11" s="143" customFormat="1">
      <c r="A6219" s="128" t="s">
        <v>4698</v>
      </c>
      <c r="B6219" s="127">
        <v>23000</v>
      </c>
      <c r="C6219" s="128">
        <f t="shared" si="235"/>
        <v>822500</v>
      </c>
      <c r="D6219" s="129">
        <f t="shared" si="234"/>
        <v>24150</v>
      </c>
      <c r="E6219" s="130" t="s">
        <v>7180</v>
      </c>
      <c r="F6219" s="126"/>
      <c r="G6219" s="126"/>
      <c r="H6219" s="126"/>
      <c r="I6219" s="126"/>
      <c r="J6219" s="126"/>
      <c r="K6219" s="126"/>
    </row>
    <row r="6220" spans="1:11" s="143" customFormat="1">
      <c r="A6220" s="128" t="s">
        <v>4699</v>
      </c>
      <c r="B6220" s="127">
        <v>24000</v>
      </c>
      <c r="C6220" s="128">
        <f t="shared" si="235"/>
        <v>857500</v>
      </c>
      <c r="D6220" s="129">
        <f t="shared" si="234"/>
        <v>25200</v>
      </c>
      <c r="E6220" s="130" t="s">
        <v>7180</v>
      </c>
      <c r="F6220" s="126"/>
      <c r="G6220" s="126"/>
      <c r="H6220" s="126"/>
      <c r="I6220" s="126"/>
      <c r="J6220" s="126"/>
      <c r="K6220" s="126"/>
    </row>
    <row r="6221" spans="1:11" s="143" customFormat="1">
      <c r="A6221" s="128" t="s">
        <v>4700</v>
      </c>
      <c r="B6221" s="127">
        <v>25000</v>
      </c>
      <c r="C6221" s="128">
        <f t="shared" si="235"/>
        <v>892500</v>
      </c>
      <c r="D6221" s="129">
        <f t="shared" si="234"/>
        <v>26250</v>
      </c>
      <c r="E6221" s="130" t="s">
        <v>7180</v>
      </c>
      <c r="F6221" s="126"/>
      <c r="G6221" s="126"/>
      <c r="H6221" s="126"/>
      <c r="I6221" s="126"/>
      <c r="J6221" s="126"/>
      <c r="K6221" s="126"/>
    </row>
    <row r="6222" spans="1:11" s="143" customFormat="1">
      <c r="A6222" s="128" t="s">
        <v>4701</v>
      </c>
      <c r="B6222" s="127">
        <v>26000</v>
      </c>
      <c r="C6222" s="128">
        <f t="shared" si="235"/>
        <v>927500</v>
      </c>
      <c r="D6222" s="129">
        <f t="shared" ref="D6222:D6285" si="236">SUM($G$2)*(B6222*0.001)</f>
        <v>27300</v>
      </c>
      <c r="E6222" s="130" t="s">
        <v>7180</v>
      </c>
      <c r="F6222" s="126"/>
      <c r="G6222" s="126"/>
      <c r="H6222" s="126"/>
      <c r="I6222" s="126"/>
      <c r="J6222" s="126"/>
      <c r="K6222" s="126"/>
    </row>
    <row r="6223" spans="1:11" s="143" customFormat="1">
      <c r="A6223" s="128" t="s">
        <v>4702</v>
      </c>
      <c r="B6223" s="127">
        <v>27000</v>
      </c>
      <c r="C6223" s="128">
        <f t="shared" si="235"/>
        <v>962500</v>
      </c>
      <c r="D6223" s="129">
        <f t="shared" si="236"/>
        <v>28350</v>
      </c>
      <c r="E6223" s="130" t="s">
        <v>7180</v>
      </c>
      <c r="F6223" s="126"/>
      <c r="G6223" s="126"/>
      <c r="H6223" s="126"/>
      <c r="I6223" s="126"/>
      <c r="J6223" s="126"/>
      <c r="K6223" s="126"/>
    </row>
    <row r="6224" spans="1:11" s="143" customFormat="1">
      <c r="A6224" s="128" t="s">
        <v>4703</v>
      </c>
      <c r="B6224" s="127">
        <v>28000</v>
      </c>
      <c r="C6224" s="128">
        <f t="shared" si="235"/>
        <v>997500</v>
      </c>
      <c r="D6224" s="129">
        <f t="shared" si="236"/>
        <v>29400</v>
      </c>
      <c r="E6224" s="130" t="s">
        <v>7180</v>
      </c>
      <c r="F6224" s="126"/>
      <c r="G6224" s="126"/>
      <c r="H6224" s="126"/>
      <c r="I6224" s="126"/>
      <c r="J6224" s="126"/>
      <c r="K6224" s="126"/>
    </row>
    <row r="6225" spans="1:11" s="143" customFormat="1">
      <c r="A6225" s="128" t="s">
        <v>4704</v>
      </c>
      <c r="B6225" s="127">
        <v>29000</v>
      </c>
      <c r="C6225" s="128">
        <f t="shared" si="235"/>
        <v>1032500</v>
      </c>
      <c r="D6225" s="129">
        <f t="shared" si="236"/>
        <v>30450</v>
      </c>
      <c r="E6225" s="130" t="s">
        <v>7180</v>
      </c>
      <c r="F6225" s="126"/>
      <c r="G6225" s="126"/>
      <c r="H6225" s="126"/>
      <c r="I6225" s="126"/>
      <c r="J6225" s="126"/>
      <c r="K6225" s="126"/>
    </row>
    <row r="6226" spans="1:11" s="143" customFormat="1">
      <c r="A6226" s="128" t="s">
        <v>4705</v>
      </c>
      <c r="B6226" s="127">
        <v>30000</v>
      </c>
      <c r="C6226" s="128">
        <f t="shared" si="235"/>
        <v>1067500</v>
      </c>
      <c r="D6226" s="129">
        <f t="shared" si="236"/>
        <v>31500</v>
      </c>
      <c r="E6226" s="130" t="s">
        <v>7180</v>
      </c>
      <c r="F6226" s="126"/>
      <c r="G6226" s="126"/>
      <c r="H6226" s="126"/>
      <c r="I6226" s="126"/>
      <c r="J6226" s="126"/>
      <c r="K6226" s="126"/>
    </row>
    <row r="6227" spans="1:11" s="143" customFormat="1">
      <c r="A6227" s="128" t="s">
        <v>4706</v>
      </c>
      <c r="B6227" s="127">
        <v>31000</v>
      </c>
      <c r="C6227" s="128">
        <f t="shared" si="235"/>
        <v>1102500</v>
      </c>
      <c r="D6227" s="129">
        <f t="shared" si="236"/>
        <v>32550</v>
      </c>
      <c r="E6227" s="130" t="s">
        <v>7180</v>
      </c>
      <c r="F6227" s="126"/>
      <c r="G6227" s="126"/>
      <c r="H6227" s="126"/>
      <c r="I6227" s="126"/>
      <c r="J6227" s="126"/>
      <c r="K6227" s="126"/>
    </row>
    <row r="6228" spans="1:11" s="143" customFormat="1">
      <c r="A6228" s="128" t="s">
        <v>4707</v>
      </c>
      <c r="B6228" s="127">
        <v>32000</v>
      </c>
      <c r="C6228" s="128">
        <f t="shared" si="235"/>
        <v>1137500</v>
      </c>
      <c r="D6228" s="129">
        <f t="shared" si="236"/>
        <v>33600</v>
      </c>
      <c r="E6228" s="130" t="s">
        <v>7180</v>
      </c>
      <c r="F6228" s="126"/>
      <c r="G6228" s="126"/>
      <c r="H6228" s="126"/>
      <c r="I6228" s="126"/>
      <c r="J6228" s="126"/>
      <c r="K6228" s="126"/>
    </row>
    <row r="6229" spans="1:11" s="143" customFormat="1">
      <c r="A6229" s="128" t="s">
        <v>4708</v>
      </c>
      <c r="B6229" s="127">
        <v>33000</v>
      </c>
      <c r="C6229" s="128">
        <f t="shared" si="235"/>
        <v>1172500</v>
      </c>
      <c r="D6229" s="129">
        <f t="shared" si="236"/>
        <v>34650</v>
      </c>
      <c r="E6229" s="130" t="s">
        <v>7180</v>
      </c>
      <c r="F6229" s="126"/>
      <c r="G6229" s="126"/>
      <c r="H6229" s="126"/>
      <c r="I6229" s="126"/>
      <c r="J6229" s="126"/>
      <c r="K6229" s="126"/>
    </row>
    <row r="6230" spans="1:11" s="143" customFormat="1">
      <c r="A6230" s="128" t="s">
        <v>4709</v>
      </c>
      <c r="B6230" s="127">
        <v>34000</v>
      </c>
      <c r="C6230" s="128">
        <f t="shared" si="235"/>
        <v>1207500</v>
      </c>
      <c r="D6230" s="129">
        <f t="shared" si="236"/>
        <v>35700</v>
      </c>
      <c r="E6230" s="130" t="s">
        <v>7180</v>
      </c>
      <c r="F6230" s="126"/>
      <c r="G6230" s="126"/>
      <c r="H6230" s="126"/>
      <c r="I6230" s="126"/>
      <c r="J6230" s="126"/>
      <c r="K6230" s="126"/>
    </row>
    <row r="6231" spans="1:11" s="143" customFormat="1">
      <c r="A6231" s="128" t="s">
        <v>4710</v>
      </c>
      <c r="B6231" s="127">
        <v>35000</v>
      </c>
      <c r="C6231" s="128">
        <f t="shared" si="235"/>
        <v>1242500</v>
      </c>
      <c r="D6231" s="129">
        <f t="shared" si="236"/>
        <v>36750</v>
      </c>
      <c r="E6231" s="130" t="s">
        <v>7180</v>
      </c>
      <c r="F6231" s="126"/>
      <c r="G6231" s="126"/>
      <c r="H6231" s="126"/>
      <c r="I6231" s="126"/>
      <c r="J6231" s="126"/>
      <c r="K6231" s="126"/>
    </row>
    <row r="6232" spans="1:11" s="143" customFormat="1">
      <c r="A6232" s="128" t="s">
        <v>4711</v>
      </c>
      <c r="B6232" s="127">
        <v>36000</v>
      </c>
      <c r="C6232" s="128">
        <f t="shared" si="235"/>
        <v>1277500</v>
      </c>
      <c r="D6232" s="129">
        <f t="shared" si="236"/>
        <v>37800</v>
      </c>
      <c r="E6232" s="130" t="s">
        <v>7180</v>
      </c>
      <c r="F6232" s="126"/>
      <c r="G6232" s="126"/>
      <c r="H6232" s="126"/>
      <c r="I6232" s="126"/>
      <c r="J6232" s="126"/>
      <c r="K6232" s="126"/>
    </row>
    <row r="6233" spans="1:11" s="143" customFormat="1">
      <c r="A6233" s="128" t="s">
        <v>4712</v>
      </c>
      <c r="B6233" s="127">
        <v>37000</v>
      </c>
      <c r="C6233" s="128">
        <f t="shared" si="235"/>
        <v>1312500</v>
      </c>
      <c r="D6233" s="129">
        <f t="shared" si="236"/>
        <v>38850</v>
      </c>
      <c r="E6233" s="130" t="s">
        <v>7180</v>
      </c>
      <c r="F6233" s="126"/>
      <c r="G6233" s="126"/>
      <c r="H6233" s="126"/>
      <c r="I6233" s="126"/>
      <c r="J6233" s="126"/>
      <c r="K6233" s="126"/>
    </row>
    <row r="6234" spans="1:11" s="143" customFormat="1">
      <c r="A6234" s="128" t="s">
        <v>4713</v>
      </c>
      <c r="B6234" s="127">
        <v>38000</v>
      </c>
      <c r="C6234" s="128">
        <f t="shared" si="235"/>
        <v>1347500</v>
      </c>
      <c r="D6234" s="129">
        <f t="shared" si="236"/>
        <v>39900</v>
      </c>
      <c r="E6234" s="130" t="s">
        <v>7180</v>
      </c>
      <c r="F6234" s="126"/>
      <c r="G6234" s="126"/>
      <c r="H6234" s="126"/>
      <c r="I6234" s="126"/>
      <c r="J6234" s="126"/>
      <c r="K6234" s="126"/>
    </row>
    <row r="6235" spans="1:11" s="143" customFormat="1">
      <c r="A6235" s="128" t="s">
        <v>4714</v>
      </c>
      <c r="B6235" s="127">
        <v>39000</v>
      </c>
      <c r="C6235" s="128">
        <f t="shared" si="235"/>
        <v>1382500</v>
      </c>
      <c r="D6235" s="129">
        <f t="shared" si="236"/>
        <v>40950</v>
      </c>
      <c r="E6235" s="130" t="s">
        <v>7180</v>
      </c>
      <c r="F6235" s="126"/>
      <c r="G6235" s="126"/>
      <c r="H6235" s="126"/>
      <c r="I6235" s="126"/>
      <c r="J6235" s="126"/>
      <c r="K6235" s="126"/>
    </row>
    <row r="6236" spans="1:11" s="143" customFormat="1">
      <c r="A6236" s="128" t="s">
        <v>4715</v>
      </c>
      <c r="B6236" s="127">
        <v>40000</v>
      </c>
      <c r="C6236" s="128">
        <f t="shared" si="235"/>
        <v>1417500</v>
      </c>
      <c r="D6236" s="129">
        <f t="shared" si="236"/>
        <v>42000</v>
      </c>
      <c r="E6236" s="130" t="s">
        <v>7180</v>
      </c>
      <c r="F6236" s="126"/>
      <c r="G6236" s="126"/>
      <c r="H6236" s="126"/>
      <c r="I6236" s="126"/>
      <c r="J6236" s="126"/>
      <c r="K6236" s="126"/>
    </row>
    <row r="6237" spans="1:11" s="143" customFormat="1">
      <c r="A6237" s="128" t="s">
        <v>4716</v>
      </c>
      <c r="B6237" s="127">
        <v>41000</v>
      </c>
      <c r="C6237" s="128">
        <f t="shared" si="235"/>
        <v>1452500</v>
      </c>
      <c r="D6237" s="129">
        <f t="shared" si="236"/>
        <v>43050</v>
      </c>
      <c r="E6237" s="130" t="s">
        <v>7180</v>
      </c>
      <c r="F6237" s="126"/>
      <c r="G6237" s="126"/>
      <c r="H6237" s="126"/>
      <c r="I6237" s="126"/>
      <c r="J6237" s="126"/>
      <c r="K6237" s="126"/>
    </row>
    <row r="6238" spans="1:11" s="143" customFormat="1">
      <c r="A6238" s="128" t="s">
        <v>4717</v>
      </c>
      <c r="B6238" s="127">
        <v>42000</v>
      </c>
      <c r="C6238" s="128">
        <f t="shared" si="235"/>
        <v>1487500</v>
      </c>
      <c r="D6238" s="129">
        <f t="shared" si="236"/>
        <v>44100</v>
      </c>
      <c r="E6238" s="130" t="s">
        <v>7180</v>
      </c>
      <c r="F6238" s="126"/>
      <c r="G6238" s="126"/>
      <c r="H6238" s="126"/>
      <c r="I6238" s="126"/>
      <c r="J6238" s="126"/>
      <c r="K6238" s="126"/>
    </row>
    <row r="6239" spans="1:11" s="143" customFormat="1">
      <c r="A6239" s="128" t="s">
        <v>4718</v>
      </c>
      <c r="B6239" s="127">
        <v>43000</v>
      </c>
      <c r="C6239" s="128">
        <f t="shared" si="235"/>
        <v>1522500</v>
      </c>
      <c r="D6239" s="129">
        <f t="shared" si="236"/>
        <v>45150</v>
      </c>
      <c r="E6239" s="130" t="s">
        <v>7180</v>
      </c>
      <c r="F6239" s="126"/>
      <c r="G6239" s="126"/>
      <c r="H6239" s="126"/>
      <c r="I6239" s="126"/>
      <c r="J6239" s="126"/>
      <c r="K6239" s="126"/>
    </row>
    <row r="6240" spans="1:11" s="143" customFormat="1">
      <c r="A6240" s="128" t="s">
        <v>4719</v>
      </c>
      <c r="B6240" s="127">
        <v>44000</v>
      </c>
      <c r="C6240" s="128">
        <f t="shared" si="235"/>
        <v>1557500</v>
      </c>
      <c r="D6240" s="129">
        <f t="shared" si="236"/>
        <v>46200</v>
      </c>
      <c r="E6240" s="130" t="s">
        <v>7180</v>
      </c>
      <c r="F6240" s="126"/>
      <c r="G6240" s="126"/>
      <c r="H6240" s="126"/>
      <c r="I6240" s="126"/>
      <c r="J6240" s="126"/>
      <c r="K6240" s="126"/>
    </row>
    <row r="6241" spans="1:11" s="143" customFormat="1">
      <c r="A6241" s="128" t="s">
        <v>4720</v>
      </c>
      <c r="B6241" s="127">
        <v>45000</v>
      </c>
      <c r="C6241" s="128">
        <f t="shared" si="235"/>
        <v>1592500</v>
      </c>
      <c r="D6241" s="129">
        <f t="shared" si="236"/>
        <v>47250</v>
      </c>
      <c r="E6241" s="130" t="s">
        <v>7180</v>
      </c>
      <c r="F6241" s="126"/>
      <c r="G6241" s="126"/>
      <c r="H6241" s="126"/>
      <c r="I6241" s="126"/>
      <c r="J6241" s="126"/>
      <c r="K6241" s="126"/>
    </row>
    <row r="6242" spans="1:11" s="143" customFormat="1">
      <c r="A6242" s="128" t="s">
        <v>4721</v>
      </c>
      <c r="B6242" s="127">
        <v>46000</v>
      </c>
      <c r="C6242" s="128">
        <f t="shared" si="235"/>
        <v>1627500</v>
      </c>
      <c r="D6242" s="129">
        <f t="shared" si="236"/>
        <v>48300</v>
      </c>
      <c r="E6242" s="130" t="s">
        <v>7180</v>
      </c>
      <c r="F6242" s="126"/>
      <c r="G6242" s="126"/>
      <c r="H6242" s="126"/>
      <c r="I6242" s="126"/>
      <c r="J6242" s="126"/>
      <c r="K6242" s="126"/>
    </row>
    <row r="6243" spans="1:11" s="143" customFormat="1">
      <c r="A6243" s="128" t="s">
        <v>4722</v>
      </c>
      <c r="B6243" s="127">
        <v>47000</v>
      </c>
      <c r="C6243" s="128">
        <f t="shared" si="235"/>
        <v>1662500</v>
      </c>
      <c r="D6243" s="129">
        <f t="shared" si="236"/>
        <v>49350</v>
      </c>
      <c r="E6243" s="130" t="s">
        <v>7180</v>
      </c>
      <c r="F6243" s="126"/>
      <c r="G6243" s="126"/>
      <c r="H6243" s="126"/>
      <c r="I6243" s="126"/>
      <c r="J6243" s="126"/>
      <c r="K6243" s="126"/>
    </row>
    <row r="6244" spans="1:11" s="143" customFormat="1">
      <c r="A6244" s="128" t="s">
        <v>4723</v>
      </c>
      <c r="B6244" s="127">
        <v>48000</v>
      </c>
      <c r="C6244" s="128">
        <f t="shared" si="235"/>
        <v>1697500</v>
      </c>
      <c r="D6244" s="129">
        <f t="shared" si="236"/>
        <v>50400</v>
      </c>
      <c r="E6244" s="130" t="s">
        <v>7180</v>
      </c>
      <c r="F6244" s="126"/>
      <c r="G6244" s="126"/>
      <c r="H6244" s="126"/>
      <c r="I6244" s="126"/>
      <c r="J6244" s="126"/>
      <c r="K6244" s="126"/>
    </row>
    <row r="6245" spans="1:11" s="143" customFormat="1">
      <c r="A6245" s="128" t="s">
        <v>4724</v>
      </c>
      <c r="B6245" s="127">
        <v>49000</v>
      </c>
      <c r="C6245" s="128">
        <f t="shared" si="235"/>
        <v>1732500</v>
      </c>
      <c r="D6245" s="129">
        <f t="shared" si="236"/>
        <v>51450</v>
      </c>
      <c r="E6245" s="130" t="s">
        <v>7180</v>
      </c>
      <c r="F6245" s="126"/>
      <c r="G6245" s="126"/>
      <c r="H6245" s="126"/>
      <c r="I6245" s="126"/>
      <c r="J6245" s="126"/>
      <c r="K6245" s="126"/>
    </row>
    <row r="6246" spans="1:11" s="143" customFormat="1">
      <c r="A6246" s="128" t="s">
        <v>4725</v>
      </c>
      <c r="B6246" s="127">
        <v>50000</v>
      </c>
      <c r="C6246" s="128">
        <f t="shared" si="235"/>
        <v>1767500</v>
      </c>
      <c r="D6246" s="129">
        <f t="shared" si="236"/>
        <v>52500</v>
      </c>
      <c r="E6246" s="130" t="s">
        <v>7180</v>
      </c>
      <c r="F6246" s="126"/>
      <c r="G6246" s="126"/>
      <c r="H6246" s="126"/>
      <c r="I6246" s="126"/>
      <c r="J6246" s="126"/>
      <c r="K6246" s="126"/>
    </row>
    <row r="6247" spans="1:11" s="143" customFormat="1">
      <c r="A6247" s="128" t="s">
        <v>4726</v>
      </c>
      <c r="B6247" s="127">
        <v>51000</v>
      </c>
      <c r="C6247" s="128">
        <f t="shared" si="235"/>
        <v>1802500</v>
      </c>
      <c r="D6247" s="129">
        <f t="shared" si="236"/>
        <v>53550</v>
      </c>
      <c r="E6247" s="130" t="s">
        <v>7180</v>
      </c>
      <c r="F6247" s="126"/>
      <c r="G6247" s="126"/>
      <c r="H6247" s="126"/>
      <c r="I6247" s="126"/>
      <c r="J6247" s="126"/>
      <c r="K6247" s="126"/>
    </row>
    <row r="6248" spans="1:11" s="143" customFormat="1">
      <c r="A6248" s="128" t="s">
        <v>4727</v>
      </c>
      <c r="B6248" s="127">
        <v>52000</v>
      </c>
      <c r="C6248" s="128">
        <f t="shared" si="235"/>
        <v>1837500</v>
      </c>
      <c r="D6248" s="129">
        <f t="shared" si="236"/>
        <v>54600</v>
      </c>
      <c r="E6248" s="130" t="s">
        <v>7180</v>
      </c>
      <c r="F6248" s="126"/>
      <c r="G6248" s="126"/>
      <c r="H6248" s="126"/>
      <c r="I6248" s="126"/>
      <c r="J6248" s="126"/>
      <c r="K6248" s="126"/>
    </row>
    <row r="6249" spans="1:11" s="143" customFormat="1">
      <c r="A6249" s="128" t="s">
        <v>4728</v>
      </c>
      <c r="B6249" s="127">
        <v>53000</v>
      </c>
      <c r="C6249" s="128">
        <f t="shared" si="235"/>
        <v>1872500</v>
      </c>
      <c r="D6249" s="129">
        <f t="shared" si="236"/>
        <v>55650</v>
      </c>
      <c r="E6249" s="130" t="s">
        <v>7180</v>
      </c>
      <c r="F6249" s="126"/>
      <c r="G6249" s="126"/>
      <c r="H6249" s="126"/>
      <c r="I6249" s="126"/>
      <c r="J6249" s="126"/>
      <c r="K6249" s="126"/>
    </row>
    <row r="6250" spans="1:11" s="143" customFormat="1">
      <c r="A6250" s="128" t="s">
        <v>4729</v>
      </c>
      <c r="B6250" s="127">
        <v>54000</v>
      </c>
      <c r="C6250" s="128">
        <f t="shared" si="235"/>
        <v>1907500</v>
      </c>
      <c r="D6250" s="129">
        <f t="shared" si="236"/>
        <v>56700</v>
      </c>
      <c r="E6250" s="130" t="s">
        <v>7180</v>
      </c>
      <c r="F6250" s="126"/>
      <c r="G6250" s="126"/>
      <c r="H6250" s="126"/>
      <c r="I6250" s="126"/>
      <c r="J6250" s="126"/>
      <c r="K6250" s="126"/>
    </row>
    <row r="6251" spans="1:11" s="143" customFormat="1">
      <c r="A6251" s="128" t="s">
        <v>4730</v>
      </c>
      <c r="B6251" s="127">
        <v>55000</v>
      </c>
      <c r="C6251" s="128">
        <f t="shared" si="235"/>
        <v>1942500</v>
      </c>
      <c r="D6251" s="129">
        <f t="shared" si="236"/>
        <v>57750</v>
      </c>
      <c r="E6251" s="130" t="s">
        <v>7180</v>
      </c>
      <c r="F6251" s="126"/>
      <c r="G6251" s="126"/>
      <c r="H6251" s="126"/>
      <c r="I6251" s="126"/>
      <c r="J6251" s="126"/>
      <c r="K6251" s="126"/>
    </row>
    <row r="6252" spans="1:11" s="143" customFormat="1">
      <c r="A6252" s="128" t="s">
        <v>4731</v>
      </c>
      <c r="B6252" s="127">
        <v>56000</v>
      </c>
      <c r="C6252" s="128">
        <f t="shared" si="235"/>
        <v>1977500</v>
      </c>
      <c r="D6252" s="129">
        <f t="shared" si="236"/>
        <v>58800</v>
      </c>
      <c r="E6252" s="130" t="s">
        <v>7180</v>
      </c>
      <c r="F6252" s="126"/>
      <c r="G6252" s="126"/>
      <c r="H6252" s="126"/>
      <c r="I6252" s="126"/>
      <c r="J6252" s="126"/>
      <c r="K6252" s="126"/>
    </row>
    <row r="6253" spans="1:11" s="143" customFormat="1">
      <c r="A6253" s="128" t="s">
        <v>4732</v>
      </c>
      <c r="B6253" s="127">
        <v>57000</v>
      </c>
      <c r="C6253" s="128">
        <f t="shared" si="235"/>
        <v>2012500</v>
      </c>
      <c r="D6253" s="129">
        <f t="shared" si="236"/>
        <v>59850</v>
      </c>
      <c r="E6253" s="130" t="s">
        <v>7180</v>
      </c>
      <c r="F6253" s="126"/>
      <c r="G6253" s="126"/>
      <c r="H6253" s="126"/>
      <c r="I6253" s="126"/>
      <c r="J6253" s="126"/>
      <c r="K6253" s="126"/>
    </row>
    <row r="6254" spans="1:11" s="143" customFormat="1">
      <c r="A6254" s="128" t="s">
        <v>4733</v>
      </c>
      <c r="B6254" s="127">
        <v>58000</v>
      </c>
      <c r="C6254" s="128">
        <f t="shared" si="235"/>
        <v>2047500</v>
      </c>
      <c r="D6254" s="129">
        <f t="shared" si="236"/>
        <v>60900</v>
      </c>
      <c r="E6254" s="130" t="s">
        <v>7180</v>
      </c>
      <c r="F6254" s="126"/>
      <c r="G6254" s="126"/>
      <c r="H6254" s="126"/>
      <c r="I6254" s="126"/>
      <c r="J6254" s="126"/>
      <c r="K6254" s="126"/>
    </row>
    <row r="6255" spans="1:11" s="143" customFormat="1">
      <c r="A6255" s="128" t="s">
        <v>4734</v>
      </c>
      <c r="B6255" s="127">
        <v>59000</v>
      </c>
      <c r="C6255" s="128">
        <f t="shared" si="235"/>
        <v>2082500</v>
      </c>
      <c r="D6255" s="129">
        <f t="shared" si="236"/>
        <v>61950</v>
      </c>
      <c r="E6255" s="130" t="s">
        <v>7180</v>
      </c>
      <c r="F6255" s="126"/>
      <c r="G6255" s="126"/>
      <c r="H6255" s="126"/>
      <c r="I6255" s="126"/>
      <c r="J6255" s="126"/>
      <c r="K6255" s="126"/>
    </row>
    <row r="6256" spans="1:11" s="143" customFormat="1">
      <c r="A6256" s="128" t="s">
        <v>4735</v>
      </c>
      <c r="B6256" s="127">
        <v>60000</v>
      </c>
      <c r="C6256" s="128">
        <f t="shared" si="235"/>
        <v>2117500</v>
      </c>
      <c r="D6256" s="129">
        <f t="shared" si="236"/>
        <v>63000</v>
      </c>
      <c r="E6256" s="130" t="s">
        <v>7180</v>
      </c>
      <c r="F6256" s="126"/>
      <c r="G6256" s="126"/>
      <c r="H6256" s="126"/>
      <c r="I6256" s="126"/>
      <c r="J6256" s="126"/>
      <c r="K6256" s="126"/>
    </row>
    <row r="6257" spans="1:11" s="143" customFormat="1">
      <c r="A6257" s="128" t="s">
        <v>4736</v>
      </c>
      <c r="B6257" s="127">
        <v>61000</v>
      </c>
      <c r="C6257" s="128">
        <f t="shared" si="235"/>
        <v>2152500</v>
      </c>
      <c r="D6257" s="129">
        <f t="shared" si="236"/>
        <v>64050</v>
      </c>
      <c r="E6257" s="130" t="s">
        <v>7180</v>
      </c>
      <c r="F6257" s="126"/>
      <c r="G6257" s="126"/>
      <c r="H6257" s="126"/>
      <c r="I6257" s="126"/>
      <c r="J6257" s="126"/>
      <c r="K6257" s="126"/>
    </row>
    <row r="6258" spans="1:11" s="143" customFormat="1">
      <c r="A6258" s="128" t="s">
        <v>4737</v>
      </c>
      <c r="B6258" s="127">
        <v>62000</v>
      </c>
      <c r="C6258" s="128">
        <f t="shared" si="235"/>
        <v>2187500</v>
      </c>
      <c r="D6258" s="129">
        <f t="shared" si="236"/>
        <v>65100</v>
      </c>
      <c r="E6258" s="130" t="s">
        <v>7180</v>
      </c>
      <c r="F6258" s="126"/>
      <c r="G6258" s="126"/>
      <c r="H6258" s="126"/>
      <c r="I6258" s="126"/>
      <c r="J6258" s="126"/>
      <c r="K6258" s="126"/>
    </row>
    <row r="6259" spans="1:11" s="143" customFormat="1">
      <c r="A6259" s="128" t="s">
        <v>4738</v>
      </c>
      <c r="B6259" s="127">
        <v>63000</v>
      </c>
      <c r="C6259" s="128">
        <f t="shared" si="235"/>
        <v>2222500</v>
      </c>
      <c r="D6259" s="129">
        <f t="shared" si="236"/>
        <v>66150</v>
      </c>
      <c r="E6259" s="130" t="s">
        <v>7180</v>
      </c>
      <c r="F6259" s="126"/>
      <c r="G6259" s="126"/>
      <c r="H6259" s="126"/>
      <c r="I6259" s="126"/>
      <c r="J6259" s="126"/>
      <c r="K6259" s="126"/>
    </row>
    <row r="6260" spans="1:11" s="143" customFormat="1">
      <c r="A6260" s="128" t="s">
        <v>4739</v>
      </c>
      <c r="B6260" s="127">
        <v>64000</v>
      </c>
      <c r="C6260" s="128">
        <f t="shared" si="235"/>
        <v>2257500</v>
      </c>
      <c r="D6260" s="129">
        <f t="shared" si="236"/>
        <v>67200</v>
      </c>
      <c r="E6260" s="130" t="s">
        <v>7180</v>
      </c>
      <c r="F6260" s="126"/>
      <c r="G6260" s="126"/>
      <c r="H6260" s="126"/>
      <c r="I6260" s="126"/>
      <c r="J6260" s="126"/>
      <c r="K6260" s="126"/>
    </row>
    <row r="6261" spans="1:11" s="143" customFormat="1">
      <c r="A6261" s="128" t="s">
        <v>4740</v>
      </c>
      <c r="B6261" s="127">
        <v>65000</v>
      </c>
      <c r="C6261" s="128">
        <f t="shared" si="235"/>
        <v>2292500</v>
      </c>
      <c r="D6261" s="129">
        <f t="shared" si="236"/>
        <v>68250</v>
      </c>
      <c r="E6261" s="130" t="s">
        <v>7180</v>
      </c>
      <c r="F6261" s="126"/>
      <c r="G6261" s="126"/>
      <c r="H6261" s="126"/>
      <c r="I6261" s="126"/>
      <c r="J6261" s="126"/>
      <c r="K6261" s="126"/>
    </row>
    <row r="6262" spans="1:11" s="143" customFormat="1">
      <c r="A6262" s="128" t="s">
        <v>4741</v>
      </c>
      <c r="B6262" s="127">
        <v>66000</v>
      </c>
      <c r="C6262" s="128">
        <f t="shared" si="235"/>
        <v>2327500</v>
      </c>
      <c r="D6262" s="129">
        <f t="shared" si="236"/>
        <v>69300</v>
      </c>
      <c r="E6262" s="130" t="s">
        <v>7180</v>
      </c>
      <c r="F6262" s="126"/>
      <c r="G6262" s="126"/>
      <c r="H6262" s="126"/>
      <c r="I6262" s="126"/>
      <c r="J6262" s="126"/>
      <c r="K6262" s="126"/>
    </row>
    <row r="6263" spans="1:11" s="143" customFormat="1">
      <c r="A6263" s="128" t="s">
        <v>4742</v>
      </c>
      <c r="B6263" s="127">
        <v>67000</v>
      </c>
      <c r="C6263" s="128">
        <f t="shared" ref="C6263:C6326" si="237">C6262+35000</f>
        <v>2362500</v>
      </c>
      <c r="D6263" s="129">
        <f t="shared" si="236"/>
        <v>70350</v>
      </c>
      <c r="E6263" s="130" t="s">
        <v>7180</v>
      </c>
      <c r="F6263" s="126"/>
      <c r="G6263" s="126"/>
      <c r="H6263" s="126"/>
      <c r="I6263" s="126"/>
      <c r="J6263" s="126"/>
      <c r="K6263" s="126"/>
    </row>
    <row r="6264" spans="1:11" s="143" customFormat="1">
      <c r="A6264" s="128" t="s">
        <v>4743</v>
      </c>
      <c r="B6264" s="127">
        <v>68000</v>
      </c>
      <c r="C6264" s="128">
        <f t="shared" si="237"/>
        <v>2397500</v>
      </c>
      <c r="D6264" s="129">
        <f t="shared" si="236"/>
        <v>71400</v>
      </c>
      <c r="E6264" s="130" t="s">
        <v>7180</v>
      </c>
      <c r="F6264" s="126"/>
      <c r="G6264" s="126"/>
      <c r="H6264" s="126"/>
      <c r="I6264" s="126"/>
      <c r="J6264" s="126"/>
      <c r="K6264" s="126"/>
    </row>
    <row r="6265" spans="1:11" s="143" customFormat="1">
      <c r="A6265" s="128" t="s">
        <v>4744</v>
      </c>
      <c r="B6265" s="127">
        <v>69000</v>
      </c>
      <c r="C6265" s="128">
        <f t="shared" si="237"/>
        <v>2432500</v>
      </c>
      <c r="D6265" s="129">
        <f t="shared" si="236"/>
        <v>72450</v>
      </c>
      <c r="E6265" s="130" t="s">
        <v>7180</v>
      </c>
      <c r="F6265" s="126"/>
      <c r="G6265" s="126"/>
      <c r="H6265" s="126"/>
      <c r="I6265" s="126"/>
      <c r="J6265" s="126"/>
      <c r="K6265" s="126"/>
    </row>
    <row r="6266" spans="1:11" s="143" customFormat="1">
      <c r="A6266" s="128" t="s">
        <v>4745</v>
      </c>
      <c r="B6266" s="127">
        <v>70000</v>
      </c>
      <c r="C6266" s="128">
        <f t="shared" si="237"/>
        <v>2467500</v>
      </c>
      <c r="D6266" s="129">
        <f t="shared" si="236"/>
        <v>73500</v>
      </c>
      <c r="E6266" s="130" t="s">
        <v>7180</v>
      </c>
      <c r="F6266" s="126"/>
      <c r="G6266" s="126"/>
      <c r="H6266" s="126"/>
      <c r="I6266" s="126"/>
      <c r="J6266" s="126"/>
      <c r="K6266" s="126"/>
    </row>
    <row r="6267" spans="1:11" s="143" customFormat="1">
      <c r="A6267" s="128" t="s">
        <v>4746</v>
      </c>
      <c r="B6267" s="127">
        <v>71000</v>
      </c>
      <c r="C6267" s="128">
        <f t="shared" si="237"/>
        <v>2502500</v>
      </c>
      <c r="D6267" s="129">
        <f t="shared" si="236"/>
        <v>74550</v>
      </c>
      <c r="E6267" s="130" t="s">
        <v>7180</v>
      </c>
      <c r="F6267" s="126"/>
      <c r="G6267" s="126"/>
      <c r="H6267" s="126"/>
      <c r="I6267" s="126"/>
      <c r="J6267" s="126"/>
      <c r="K6267" s="126"/>
    </row>
    <row r="6268" spans="1:11" s="143" customFormat="1">
      <c r="A6268" s="128" t="s">
        <v>4747</v>
      </c>
      <c r="B6268" s="127">
        <v>72000</v>
      </c>
      <c r="C6268" s="128">
        <f t="shared" si="237"/>
        <v>2537500</v>
      </c>
      <c r="D6268" s="129">
        <f t="shared" si="236"/>
        <v>75600</v>
      </c>
      <c r="E6268" s="130" t="s">
        <v>7180</v>
      </c>
      <c r="F6268" s="126"/>
      <c r="G6268" s="126"/>
      <c r="H6268" s="126"/>
      <c r="I6268" s="126"/>
      <c r="J6268" s="126"/>
      <c r="K6268" s="126"/>
    </row>
    <row r="6269" spans="1:11" s="143" customFormat="1">
      <c r="A6269" s="128" t="s">
        <v>4748</v>
      </c>
      <c r="B6269" s="127">
        <v>73000</v>
      </c>
      <c r="C6269" s="128">
        <f t="shared" si="237"/>
        <v>2572500</v>
      </c>
      <c r="D6269" s="129">
        <f t="shared" si="236"/>
        <v>76650</v>
      </c>
      <c r="E6269" s="130" t="s">
        <v>7180</v>
      </c>
      <c r="F6269" s="126"/>
      <c r="G6269" s="126"/>
      <c r="H6269" s="126"/>
      <c r="I6269" s="126"/>
      <c r="J6269" s="126"/>
      <c r="K6269" s="126"/>
    </row>
    <row r="6270" spans="1:11" s="143" customFormat="1">
      <c r="A6270" s="128" t="s">
        <v>4749</v>
      </c>
      <c r="B6270" s="127">
        <v>74000</v>
      </c>
      <c r="C6270" s="128">
        <f t="shared" si="237"/>
        <v>2607500</v>
      </c>
      <c r="D6270" s="129">
        <f t="shared" si="236"/>
        <v>77700</v>
      </c>
      <c r="E6270" s="130" t="s">
        <v>7180</v>
      </c>
      <c r="F6270" s="126"/>
      <c r="G6270" s="126"/>
      <c r="H6270" s="126"/>
      <c r="I6270" s="126"/>
      <c r="J6270" s="126"/>
      <c r="K6270" s="126"/>
    </row>
    <row r="6271" spans="1:11" s="143" customFormat="1">
      <c r="A6271" s="128" t="s">
        <v>4750</v>
      </c>
      <c r="B6271" s="127">
        <v>75000</v>
      </c>
      <c r="C6271" s="128">
        <f t="shared" si="237"/>
        <v>2642500</v>
      </c>
      <c r="D6271" s="129">
        <f t="shared" si="236"/>
        <v>78750</v>
      </c>
      <c r="E6271" s="130" t="s">
        <v>7180</v>
      </c>
      <c r="F6271" s="126"/>
      <c r="G6271" s="126"/>
      <c r="H6271" s="126"/>
      <c r="I6271" s="126"/>
      <c r="J6271" s="126"/>
      <c r="K6271" s="126"/>
    </row>
    <row r="6272" spans="1:11" s="143" customFormat="1">
      <c r="A6272" s="128" t="s">
        <v>4751</v>
      </c>
      <c r="B6272" s="127">
        <v>76000</v>
      </c>
      <c r="C6272" s="128">
        <f t="shared" si="237"/>
        <v>2677500</v>
      </c>
      <c r="D6272" s="129">
        <f t="shared" si="236"/>
        <v>79800</v>
      </c>
      <c r="E6272" s="130" t="s">
        <v>7180</v>
      </c>
      <c r="F6272" s="126"/>
      <c r="G6272" s="126"/>
      <c r="H6272" s="126"/>
      <c r="I6272" s="126"/>
      <c r="J6272" s="126"/>
      <c r="K6272" s="126"/>
    </row>
    <row r="6273" spans="1:11" s="143" customFormat="1">
      <c r="A6273" s="128" t="s">
        <v>4752</v>
      </c>
      <c r="B6273" s="127">
        <v>77000</v>
      </c>
      <c r="C6273" s="128">
        <f t="shared" si="237"/>
        <v>2712500</v>
      </c>
      <c r="D6273" s="129">
        <f t="shared" si="236"/>
        <v>80850</v>
      </c>
      <c r="E6273" s="130" t="s">
        <v>7180</v>
      </c>
      <c r="F6273" s="126"/>
      <c r="G6273" s="126"/>
      <c r="H6273" s="126"/>
      <c r="I6273" s="126"/>
      <c r="J6273" s="126"/>
      <c r="K6273" s="126"/>
    </row>
    <row r="6274" spans="1:11" s="143" customFormat="1">
      <c r="A6274" s="128" t="s">
        <v>4753</v>
      </c>
      <c r="B6274" s="127">
        <v>78000</v>
      </c>
      <c r="C6274" s="128">
        <f t="shared" si="237"/>
        <v>2747500</v>
      </c>
      <c r="D6274" s="129">
        <f t="shared" si="236"/>
        <v>81900</v>
      </c>
      <c r="E6274" s="130" t="s">
        <v>7180</v>
      </c>
      <c r="F6274" s="126"/>
      <c r="G6274" s="126"/>
      <c r="H6274" s="126"/>
      <c r="I6274" s="126"/>
      <c r="J6274" s="126"/>
      <c r="K6274" s="126"/>
    </row>
    <row r="6275" spans="1:11" s="143" customFormat="1">
      <c r="A6275" s="128" t="s">
        <v>4754</v>
      </c>
      <c r="B6275" s="127">
        <v>79000</v>
      </c>
      <c r="C6275" s="128">
        <f t="shared" si="237"/>
        <v>2782500</v>
      </c>
      <c r="D6275" s="129">
        <f t="shared" si="236"/>
        <v>82950</v>
      </c>
      <c r="E6275" s="130" t="s">
        <v>7180</v>
      </c>
      <c r="F6275" s="126"/>
      <c r="G6275" s="126"/>
      <c r="H6275" s="126"/>
      <c r="I6275" s="126"/>
      <c r="J6275" s="126"/>
      <c r="K6275" s="126"/>
    </row>
    <row r="6276" spans="1:11" s="143" customFormat="1">
      <c r="A6276" s="128" t="s">
        <v>4755</v>
      </c>
      <c r="B6276" s="127">
        <v>80000</v>
      </c>
      <c r="C6276" s="128">
        <f t="shared" si="237"/>
        <v>2817500</v>
      </c>
      <c r="D6276" s="129">
        <f t="shared" si="236"/>
        <v>84000</v>
      </c>
      <c r="E6276" s="130" t="s">
        <v>7180</v>
      </c>
      <c r="F6276" s="126"/>
      <c r="G6276" s="126"/>
      <c r="H6276" s="126"/>
      <c r="I6276" s="126"/>
      <c r="J6276" s="126"/>
      <c r="K6276" s="126"/>
    </row>
    <row r="6277" spans="1:11" s="143" customFormat="1">
      <c r="A6277" s="128" t="s">
        <v>4756</v>
      </c>
      <c r="B6277" s="127">
        <v>81000</v>
      </c>
      <c r="C6277" s="128">
        <f t="shared" si="237"/>
        <v>2852500</v>
      </c>
      <c r="D6277" s="129">
        <f t="shared" si="236"/>
        <v>85050</v>
      </c>
      <c r="E6277" s="130" t="s">
        <v>7180</v>
      </c>
      <c r="F6277" s="126"/>
      <c r="G6277" s="126"/>
      <c r="H6277" s="126"/>
      <c r="I6277" s="126"/>
      <c r="J6277" s="126"/>
      <c r="K6277" s="126"/>
    </row>
    <row r="6278" spans="1:11" s="143" customFormat="1">
      <c r="A6278" s="128" t="s">
        <v>4757</v>
      </c>
      <c r="B6278" s="127">
        <v>82000</v>
      </c>
      <c r="C6278" s="128">
        <f t="shared" si="237"/>
        <v>2887500</v>
      </c>
      <c r="D6278" s="129">
        <f t="shared" si="236"/>
        <v>86100</v>
      </c>
      <c r="E6278" s="130" t="s">
        <v>7180</v>
      </c>
      <c r="F6278" s="126"/>
      <c r="G6278" s="126"/>
      <c r="H6278" s="126"/>
      <c r="I6278" s="126"/>
      <c r="J6278" s="126"/>
      <c r="K6278" s="126"/>
    </row>
    <row r="6279" spans="1:11" s="143" customFormat="1">
      <c r="A6279" s="128" t="s">
        <v>4758</v>
      </c>
      <c r="B6279" s="127">
        <v>83000</v>
      </c>
      <c r="C6279" s="128">
        <f t="shared" si="237"/>
        <v>2922500</v>
      </c>
      <c r="D6279" s="129">
        <f t="shared" si="236"/>
        <v>87150</v>
      </c>
      <c r="E6279" s="130" t="s">
        <v>7180</v>
      </c>
      <c r="F6279" s="126"/>
      <c r="G6279" s="126"/>
      <c r="H6279" s="126"/>
      <c r="I6279" s="126"/>
      <c r="J6279" s="126"/>
      <c r="K6279" s="126"/>
    </row>
    <row r="6280" spans="1:11" s="143" customFormat="1">
      <c r="A6280" s="128" t="s">
        <v>4759</v>
      </c>
      <c r="B6280" s="127">
        <v>84000</v>
      </c>
      <c r="C6280" s="128">
        <f t="shared" si="237"/>
        <v>2957500</v>
      </c>
      <c r="D6280" s="129">
        <f t="shared" si="236"/>
        <v>88200</v>
      </c>
      <c r="E6280" s="130" t="s">
        <v>7180</v>
      </c>
      <c r="F6280" s="126"/>
      <c r="G6280" s="126"/>
      <c r="H6280" s="126"/>
      <c r="I6280" s="126"/>
      <c r="J6280" s="126"/>
      <c r="K6280" s="126"/>
    </row>
    <row r="6281" spans="1:11" s="143" customFormat="1">
      <c r="A6281" s="128" t="s">
        <v>4760</v>
      </c>
      <c r="B6281" s="127">
        <v>85000</v>
      </c>
      <c r="C6281" s="128">
        <f t="shared" si="237"/>
        <v>2992500</v>
      </c>
      <c r="D6281" s="129">
        <f t="shared" si="236"/>
        <v>89250</v>
      </c>
      <c r="E6281" s="130" t="s">
        <v>7180</v>
      </c>
      <c r="F6281" s="126"/>
      <c r="G6281" s="126"/>
      <c r="H6281" s="126"/>
      <c r="I6281" s="126"/>
      <c r="J6281" s="126"/>
      <c r="K6281" s="126"/>
    </row>
    <row r="6282" spans="1:11" s="143" customFormat="1">
      <c r="A6282" s="128" t="s">
        <v>4761</v>
      </c>
      <c r="B6282" s="127">
        <v>86000</v>
      </c>
      <c r="C6282" s="128">
        <f t="shared" si="237"/>
        <v>3027500</v>
      </c>
      <c r="D6282" s="129">
        <f t="shared" si="236"/>
        <v>90300</v>
      </c>
      <c r="E6282" s="130" t="s">
        <v>7180</v>
      </c>
      <c r="F6282" s="126"/>
      <c r="G6282" s="126"/>
      <c r="H6282" s="126"/>
      <c r="I6282" s="126"/>
      <c r="J6282" s="126"/>
      <c r="K6282" s="126"/>
    </row>
    <row r="6283" spans="1:11" s="143" customFormat="1">
      <c r="A6283" s="128" t="s">
        <v>4762</v>
      </c>
      <c r="B6283" s="127">
        <v>87000</v>
      </c>
      <c r="C6283" s="128">
        <f t="shared" si="237"/>
        <v>3062500</v>
      </c>
      <c r="D6283" s="129">
        <f t="shared" si="236"/>
        <v>91350</v>
      </c>
      <c r="E6283" s="130" t="s">
        <v>7180</v>
      </c>
      <c r="F6283" s="126"/>
      <c r="G6283" s="126"/>
      <c r="H6283" s="126"/>
      <c r="I6283" s="126"/>
      <c r="J6283" s="126"/>
      <c r="K6283" s="126"/>
    </row>
    <row r="6284" spans="1:11" s="143" customFormat="1">
      <c r="A6284" s="128" t="s">
        <v>4763</v>
      </c>
      <c r="B6284" s="127">
        <v>88000</v>
      </c>
      <c r="C6284" s="128">
        <f t="shared" si="237"/>
        <v>3097500</v>
      </c>
      <c r="D6284" s="129">
        <f t="shared" si="236"/>
        <v>92400</v>
      </c>
      <c r="E6284" s="130" t="s">
        <v>7180</v>
      </c>
      <c r="F6284" s="126"/>
      <c r="G6284" s="126"/>
      <c r="H6284" s="126"/>
      <c r="I6284" s="126"/>
      <c r="J6284" s="126"/>
      <c r="K6284" s="126"/>
    </row>
    <row r="6285" spans="1:11" s="143" customFormat="1">
      <c r="A6285" s="128" t="s">
        <v>4764</v>
      </c>
      <c r="B6285" s="127">
        <v>89000</v>
      </c>
      <c r="C6285" s="128">
        <f t="shared" si="237"/>
        <v>3132500</v>
      </c>
      <c r="D6285" s="129">
        <f t="shared" si="236"/>
        <v>93450</v>
      </c>
      <c r="E6285" s="130" t="s">
        <v>7180</v>
      </c>
      <c r="F6285" s="126"/>
      <c r="G6285" s="126"/>
      <c r="H6285" s="126"/>
      <c r="I6285" s="126"/>
      <c r="J6285" s="126"/>
      <c r="K6285" s="126"/>
    </row>
    <row r="6286" spans="1:11" s="143" customFormat="1">
      <c r="A6286" s="128" t="s">
        <v>4765</v>
      </c>
      <c r="B6286" s="127">
        <v>90000</v>
      </c>
      <c r="C6286" s="128">
        <f t="shared" si="237"/>
        <v>3167500</v>
      </c>
      <c r="D6286" s="129">
        <f t="shared" ref="D6286:D6349" si="238">SUM($G$2)*(B6286*0.001)</f>
        <v>94500</v>
      </c>
      <c r="E6286" s="130" t="s">
        <v>7180</v>
      </c>
      <c r="F6286" s="126"/>
      <c r="G6286" s="126"/>
      <c r="H6286" s="126"/>
      <c r="I6286" s="126"/>
      <c r="J6286" s="126"/>
      <c r="K6286" s="126"/>
    </row>
    <row r="6287" spans="1:11" s="143" customFormat="1">
      <c r="A6287" s="128" t="s">
        <v>4766</v>
      </c>
      <c r="B6287" s="127">
        <v>91000</v>
      </c>
      <c r="C6287" s="128">
        <f t="shared" si="237"/>
        <v>3202500</v>
      </c>
      <c r="D6287" s="129">
        <f t="shared" si="238"/>
        <v>95550</v>
      </c>
      <c r="E6287" s="130" t="s">
        <v>7180</v>
      </c>
      <c r="F6287" s="126"/>
      <c r="G6287" s="126"/>
      <c r="H6287" s="126"/>
      <c r="I6287" s="126"/>
      <c r="J6287" s="126"/>
      <c r="K6287" s="126"/>
    </row>
    <row r="6288" spans="1:11" s="143" customFormat="1">
      <c r="A6288" s="128" t="s">
        <v>4767</v>
      </c>
      <c r="B6288" s="127">
        <v>92000</v>
      </c>
      <c r="C6288" s="128">
        <f t="shared" si="237"/>
        <v>3237500</v>
      </c>
      <c r="D6288" s="129">
        <f t="shared" si="238"/>
        <v>96600</v>
      </c>
      <c r="E6288" s="130" t="s">
        <v>7180</v>
      </c>
      <c r="F6288" s="126"/>
      <c r="G6288" s="126"/>
      <c r="H6288" s="126"/>
      <c r="I6288" s="126"/>
      <c r="J6288" s="126"/>
      <c r="K6288" s="126"/>
    </row>
    <row r="6289" spans="1:11" s="143" customFormat="1">
      <c r="A6289" s="128" t="s">
        <v>4768</v>
      </c>
      <c r="B6289" s="127">
        <v>93000</v>
      </c>
      <c r="C6289" s="128">
        <f t="shared" si="237"/>
        <v>3272500</v>
      </c>
      <c r="D6289" s="129">
        <f t="shared" si="238"/>
        <v>97650</v>
      </c>
      <c r="E6289" s="130" t="s">
        <v>7180</v>
      </c>
      <c r="F6289" s="126"/>
      <c r="G6289" s="126"/>
      <c r="H6289" s="126"/>
      <c r="I6289" s="126"/>
      <c r="J6289" s="126"/>
      <c r="K6289" s="126"/>
    </row>
    <row r="6290" spans="1:11" s="143" customFormat="1">
      <c r="A6290" s="128" t="s">
        <v>4769</v>
      </c>
      <c r="B6290" s="127">
        <v>94000</v>
      </c>
      <c r="C6290" s="128">
        <f t="shared" si="237"/>
        <v>3307500</v>
      </c>
      <c r="D6290" s="129">
        <f t="shared" si="238"/>
        <v>98700</v>
      </c>
      <c r="E6290" s="130" t="s">
        <v>7180</v>
      </c>
      <c r="F6290" s="126"/>
      <c r="G6290" s="126"/>
      <c r="H6290" s="126"/>
      <c r="I6290" s="126"/>
      <c r="J6290" s="126"/>
      <c r="K6290" s="126"/>
    </row>
    <row r="6291" spans="1:11" s="143" customFormat="1">
      <c r="A6291" s="128" t="s">
        <v>4770</v>
      </c>
      <c r="B6291" s="127">
        <v>95000</v>
      </c>
      <c r="C6291" s="128">
        <f t="shared" si="237"/>
        <v>3342500</v>
      </c>
      <c r="D6291" s="129">
        <f t="shared" si="238"/>
        <v>99750</v>
      </c>
      <c r="E6291" s="130" t="s">
        <v>7180</v>
      </c>
      <c r="F6291" s="126"/>
      <c r="G6291" s="126"/>
      <c r="H6291" s="126"/>
      <c r="I6291" s="126"/>
      <c r="J6291" s="126"/>
      <c r="K6291" s="126"/>
    </row>
    <row r="6292" spans="1:11" s="143" customFormat="1">
      <c r="A6292" s="128" t="s">
        <v>4771</v>
      </c>
      <c r="B6292" s="127">
        <v>96000</v>
      </c>
      <c r="C6292" s="128">
        <f t="shared" si="237"/>
        <v>3377500</v>
      </c>
      <c r="D6292" s="129">
        <f t="shared" si="238"/>
        <v>100800</v>
      </c>
      <c r="E6292" s="130" t="s">
        <v>7180</v>
      </c>
      <c r="F6292" s="126"/>
      <c r="G6292" s="126"/>
      <c r="H6292" s="126"/>
      <c r="I6292" s="126"/>
      <c r="J6292" s="126"/>
      <c r="K6292" s="126"/>
    </row>
    <row r="6293" spans="1:11" s="143" customFormat="1">
      <c r="A6293" s="128" t="s">
        <v>4772</v>
      </c>
      <c r="B6293" s="127">
        <v>97000</v>
      </c>
      <c r="C6293" s="128">
        <f t="shared" si="237"/>
        <v>3412500</v>
      </c>
      <c r="D6293" s="129">
        <f t="shared" si="238"/>
        <v>101850</v>
      </c>
      <c r="E6293" s="130" t="s">
        <v>7180</v>
      </c>
      <c r="F6293" s="126"/>
      <c r="G6293" s="126"/>
      <c r="H6293" s="126"/>
      <c r="I6293" s="126"/>
      <c r="J6293" s="126"/>
      <c r="K6293" s="126"/>
    </row>
    <row r="6294" spans="1:11" s="143" customFormat="1">
      <c r="A6294" s="128" t="s">
        <v>4773</v>
      </c>
      <c r="B6294" s="127">
        <v>98000</v>
      </c>
      <c r="C6294" s="128">
        <f t="shared" si="237"/>
        <v>3447500</v>
      </c>
      <c r="D6294" s="129">
        <f t="shared" si="238"/>
        <v>102900</v>
      </c>
      <c r="E6294" s="130" t="s">
        <v>7180</v>
      </c>
      <c r="F6294" s="126"/>
      <c r="G6294" s="126"/>
      <c r="H6294" s="126"/>
      <c r="I6294" s="126"/>
      <c r="J6294" s="126"/>
      <c r="K6294" s="126"/>
    </row>
    <row r="6295" spans="1:11" s="143" customFormat="1">
      <c r="A6295" s="128" t="s">
        <v>4774</v>
      </c>
      <c r="B6295" s="127">
        <v>99000</v>
      </c>
      <c r="C6295" s="128">
        <f t="shared" si="237"/>
        <v>3482500</v>
      </c>
      <c r="D6295" s="129">
        <f t="shared" si="238"/>
        <v>103950</v>
      </c>
      <c r="E6295" s="130" t="s">
        <v>7180</v>
      </c>
      <c r="F6295" s="126"/>
      <c r="G6295" s="126"/>
      <c r="H6295" s="126"/>
      <c r="I6295" s="126"/>
      <c r="J6295" s="126"/>
      <c r="K6295" s="126"/>
    </row>
    <row r="6296" spans="1:11" s="143" customFormat="1">
      <c r="A6296" s="128" t="s">
        <v>4775</v>
      </c>
      <c r="B6296" s="127">
        <v>100000</v>
      </c>
      <c r="C6296" s="128">
        <f t="shared" si="237"/>
        <v>3517500</v>
      </c>
      <c r="D6296" s="129">
        <f t="shared" si="238"/>
        <v>105000</v>
      </c>
      <c r="E6296" s="130" t="s">
        <v>7180</v>
      </c>
      <c r="F6296" s="126"/>
      <c r="G6296" s="126"/>
      <c r="H6296" s="126"/>
      <c r="I6296" s="126"/>
      <c r="J6296" s="126"/>
      <c r="K6296" s="126"/>
    </row>
    <row r="6297" spans="1:11" s="143" customFormat="1">
      <c r="A6297" s="128" t="s">
        <v>4776</v>
      </c>
      <c r="B6297" s="127">
        <v>101000</v>
      </c>
      <c r="C6297" s="128">
        <f t="shared" si="237"/>
        <v>3552500</v>
      </c>
      <c r="D6297" s="129">
        <f t="shared" si="238"/>
        <v>106050</v>
      </c>
      <c r="E6297" s="130" t="s">
        <v>7180</v>
      </c>
      <c r="F6297" s="126"/>
      <c r="G6297" s="126"/>
      <c r="H6297" s="126"/>
      <c r="I6297" s="126"/>
      <c r="J6297" s="126"/>
      <c r="K6297" s="126"/>
    </row>
    <row r="6298" spans="1:11" s="143" customFormat="1">
      <c r="A6298" s="128" t="s">
        <v>4777</v>
      </c>
      <c r="B6298" s="127">
        <v>102000</v>
      </c>
      <c r="C6298" s="128">
        <f t="shared" si="237"/>
        <v>3587500</v>
      </c>
      <c r="D6298" s="129">
        <f t="shared" si="238"/>
        <v>107100</v>
      </c>
      <c r="E6298" s="130" t="s">
        <v>7180</v>
      </c>
      <c r="F6298" s="126"/>
      <c r="G6298" s="126"/>
      <c r="H6298" s="126"/>
      <c r="I6298" s="126"/>
      <c r="J6298" s="126"/>
      <c r="K6298" s="126"/>
    </row>
    <row r="6299" spans="1:11" s="143" customFormat="1">
      <c r="A6299" s="128" t="s">
        <v>4778</v>
      </c>
      <c r="B6299" s="127">
        <v>103000</v>
      </c>
      <c r="C6299" s="128">
        <f t="shared" si="237"/>
        <v>3622500</v>
      </c>
      <c r="D6299" s="129">
        <f t="shared" si="238"/>
        <v>108150</v>
      </c>
      <c r="E6299" s="130" t="s">
        <v>7180</v>
      </c>
      <c r="F6299" s="126"/>
      <c r="G6299" s="126"/>
      <c r="H6299" s="126"/>
      <c r="I6299" s="126"/>
      <c r="J6299" s="126"/>
      <c r="K6299" s="126"/>
    </row>
    <row r="6300" spans="1:11" s="143" customFormat="1">
      <c r="A6300" s="128" t="s">
        <v>4779</v>
      </c>
      <c r="B6300" s="127">
        <v>104000</v>
      </c>
      <c r="C6300" s="128">
        <f t="shared" si="237"/>
        <v>3657500</v>
      </c>
      <c r="D6300" s="129">
        <f t="shared" si="238"/>
        <v>109200</v>
      </c>
      <c r="E6300" s="130" t="s">
        <v>7180</v>
      </c>
      <c r="F6300" s="126"/>
      <c r="G6300" s="126"/>
      <c r="H6300" s="126"/>
      <c r="I6300" s="126"/>
      <c r="J6300" s="126"/>
      <c r="K6300" s="126"/>
    </row>
    <row r="6301" spans="1:11" s="143" customFormat="1">
      <c r="A6301" s="128" t="s">
        <v>4780</v>
      </c>
      <c r="B6301" s="127">
        <v>105000</v>
      </c>
      <c r="C6301" s="128">
        <f t="shared" si="237"/>
        <v>3692500</v>
      </c>
      <c r="D6301" s="129">
        <f t="shared" si="238"/>
        <v>110250</v>
      </c>
      <c r="E6301" s="130" t="s">
        <v>7180</v>
      </c>
      <c r="F6301" s="126"/>
      <c r="G6301" s="126"/>
      <c r="H6301" s="126"/>
      <c r="I6301" s="126"/>
      <c r="J6301" s="126"/>
      <c r="K6301" s="126"/>
    </row>
    <row r="6302" spans="1:11" s="143" customFormat="1">
      <c r="A6302" s="128" t="s">
        <v>4781</v>
      </c>
      <c r="B6302" s="127">
        <v>106000</v>
      </c>
      <c r="C6302" s="128">
        <f t="shared" si="237"/>
        <v>3727500</v>
      </c>
      <c r="D6302" s="129">
        <f t="shared" si="238"/>
        <v>111300</v>
      </c>
      <c r="E6302" s="130" t="s">
        <v>7180</v>
      </c>
      <c r="F6302" s="126"/>
      <c r="G6302" s="126"/>
      <c r="H6302" s="126"/>
      <c r="I6302" s="126"/>
      <c r="J6302" s="126"/>
      <c r="K6302" s="126"/>
    </row>
    <row r="6303" spans="1:11" s="143" customFormat="1">
      <c r="A6303" s="128" t="s">
        <v>4782</v>
      </c>
      <c r="B6303" s="127">
        <v>107000</v>
      </c>
      <c r="C6303" s="128">
        <f t="shared" si="237"/>
        <v>3762500</v>
      </c>
      <c r="D6303" s="129">
        <f t="shared" si="238"/>
        <v>112350</v>
      </c>
      <c r="E6303" s="130" t="s">
        <v>7180</v>
      </c>
      <c r="F6303" s="126"/>
      <c r="G6303" s="126"/>
      <c r="H6303" s="126"/>
      <c r="I6303" s="126"/>
      <c r="J6303" s="126"/>
      <c r="K6303" s="126"/>
    </row>
    <row r="6304" spans="1:11" s="143" customFormat="1">
      <c r="A6304" s="128" t="s">
        <v>4783</v>
      </c>
      <c r="B6304" s="127">
        <v>108000</v>
      </c>
      <c r="C6304" s="128">
        <f t="shared" si="237"/>
        <v>3797500</v>
      </c>
      <c r="D6304" s="129">
        <f t="shared" si="238"/>
        <v>113400</v>
      </c>
      <c r="E6304" s="130" t="s">
        <v>7180</v>
      </c>
      <c r="F6304" s="126"/>
      <c r="G6304" s="126"/>
      <c r="H6304" s="126"/>
      <c r="I6304" s="126"/>
      <c r="J6304" s="126"/>
      <c r="K6304" s="126"/>
    </row>
    <row r="6305" spans="1:11" s="143" customFormat="1">
      <c r="A6305" s="128" t="s">
        <v>4784</v>
      </c>
      <c r="B6305" s="127">
        <v>109000</v>
      </c>
      <c r="C6305" s="128">
        <f t="shared" si="237"/>
        <v>3832500</v>
      </c>
      <c r="D6305" s="129">
        <f t="shared" si="238"/>
        <v>114450</v>
      </c>
      <c r="E6305" s="130" t="s">
        <v>7180</v>
      </c>
      <c r="F6305" s="126"/>
      <c r="G6305" s="126"/>
      <c r="H6305" s="126"/>
      <c r="I6305" s="126"/>
      <c r="J6305" s="126"/>
      <c r="K6305" s="126"/>
    </row>
    <row r="6306" spans="1:11" s="143" customFormat="1">
      <c r="A6306" s="128" t="s">
        <v>4785</v>
      </c>
      <c r="B6306" s="127">
        <v>110000</v>
      </c>
      <c r="C6306" s="128">
        <f t="shared" si="237"/>
        <v>3867500</v>
      </c>
      <c r="D6306" s="129">
        <f t="shared" si="238"/>
        <v>115500</v>
      </c>
      <c r="E6306" s="130" t="s">
        <v>7180</v>
      </c>
      <c r="F6306" s="126"/>
      <c r="G6306" s="126"/>
      <c r="H6306" s="126"/>
      <c r="I6306" s="126"/>
      <c r="J6306" s="126"/>
      <c r="K6306" s="126"/>
    </row>
    <row r="6307" spans="1:11" s="143" customFormat="1">
      <c r="A6307" s="128" t="s">
        <v>4786</v>
      </c>
      <c r="B6307" s="127">
        <v>111000</v>
      </c>
      <c r="C6307" s="128">
        <f t="shared" si="237"/>
        <v>3902500</v>
      </c>
      <c r="D6307" s="129">
        <f t="shared" si="238"/>
        <v>116550</v>
      </c>
      <c r="E6307" s="130" t="s">
        <v>7180</v>
      </c>
      <c r="F6307" s="126"/>
      <c r="G6307" s="126"/>
      <c r="H6307" s="126"/>
      <c r="I6307" s="126"/>
      <c r="J6307" s="126"/>
      <c r="K6307" s="126"/>
    </row>
    <row r="6308" spans="1:11" s="143" customFormat="1">
      <c r="A6308" s="128" t="s">
        <v>4787</v>
      </c>
      <c r="B6308" s="127">
        <v>112000</v>
      </c>
      <c r="C6308" s="128">
        <f t="shared" si="237"/>
        <v>3937500</v>
      </c>
      <c r="D6308" s="129">
        <f t="shared" si="238"/>
        <v>117600</v>
      </c>
      <c r="E6308" s="130" t="s">
        <v>7180</v>
      </c>
      <c r="F6308" s="126"/>
      <c r="G6308" s="126"/>
      <c r="H6308" s="126"/>
      <c r="I6308" s="126"/>
      <c r="J6308" s="126"/>
      <c r="K6308" s="126"/>
    </row>
    <row r="6309" spans="1:11" s="143" customFormat="1">
      <c r="A6309" s="128" t="s">
        <v>4788</v>
      </c>
      <c r="B6309" s="127">
        <v>113000</v>
      </c>
      <c r="C6309" s="128">
        <f t="shared" si="237"/>
        <v>3972500</v>
      </c>
      <c r="D6309" s="129">
        <f t="shared" si="238"/>
        <v>118650</v>
      </c>
      <c r="E6309" s="130" t="s">
        <v>7180</v>
      </c>
      <c r="F6309" s="126"/>
      <c r="G6309" s="126"/>
      <c r="H6309" s="126"/>
      <c r="I6309" s="126"/>
      <c r="J6309" s="126"/>
      <c r="K6309" s="126"/>
    </row>
    <row r="6310" spans="1:11" s="143" customFormat="1">
      <c r="A6310" s="128" t="s">
        <v>4789</v>
      </c>
      <c r="B6310" s="127">
        <v>114000</v>
      </c>
      <c r="C6310" s="128">
        <f t="shared" si="237"/>
        <v>4007500</v>
      </c>
      <c r="D6310" s="129">
        <f t="shared" si="238"/>
        <v>119700</v>
      </c>
      <c r="E6310" s="130" t="s">
        <v>7180</v>
      </c>
      <c r="F6310" s="126"/>
      <c r="G6310" s="126"/>
      <c r="H6310" s="126"/>
      <c r="I6310" s="126"/>
      <c r="J6310" s="126"/>
      <c r="K6310" s="126"/>
    </row>
    <row r="6311" spans="1:11" s="143" customFormat="1">
      <c r="A6311" s="128" t="s">
        <v>4790</v>
      </c>
      <c r="B6311" s="127">
        <v>115000</v>
      </c>
      <c r="C6311" s="128">
        <f t="shared" si="237"/>
        <v>4042500</v>
      </c>
      <c r="D6311" s="129">
        <f t="shared" si="238"/>
        <v>120750</v>
      </c>
      <c r="E6311" s="130" t="s">
        <v>7180</v>
      </c>
      <c r="F6311" s="126"/>
      <c r="G6311" s="126"/>
      <c r="H6311" s="126"/>
      <c r="I6311" s="126"/>
      <c r="J6311" s="126"/>
      <c r="K6311" s="126"/>
    </row>
    <row r="6312" spans="1:11" s="143" customFormat="1">
      <c r="A6312" s="128" t="s">
        <v>4791</v>
      </c>
      <c r="B6312" s="127">
        <v>116000</v>
      </c>
      <c r="C6312" s="128">
        <f t="shared" si="237"/>
        <v>4077500</v>
      </c>
      <c r="D6312" s="129">
        <f t="shared" si="238"/>
        <v>121800</v>
      </c>
      <c r="E6312" s="130" t="s">
        <v>7180</v>
      </c>
      <c r="F6312" s="126"/>
      <c r="G6312" s="126"/>
      <c r="H6312" s="126"/>
      <c r="I6312" s="126"/>
      <c r="J6312" s="126"/>
      <c r="K6312" s="126"/>
    </row>
    <row r="6313" spans="1:11" s="143" customFormat="1">
      <c r="A6313" s="128" t="s">
        <v>4792</v>
      </c>
      <c r="B6313" s="127">
        <v>117000</v>
      </c>
      <c r="C6313" s="128">
        <f t="shared" si="237"/>
        <v>4112500</v>
      </c>
      <c r="D6313" s="129">
        <f t="shared" si="238"/>
        <v>122850</v>
      </c>
      <c r="E6313" s="130" t="s">
        <v>7180</v>
      </c>
      <c r="F6313" s="126"/>
      <c r="G6313" s="126"/>
      <c r="H6313" s="126"/>
      <c r="I6313" s="126"/>
      <c r="J6313" s="126"/>
      <c r="K6313" s="126"/>
    </row>
    <row r="6314" spans="1:11" s="143" customFormat="1">
      <c r="A6314" s="128" t="s">
        <v>4793</v>
      </c>
      <c r="B6314" s="127">
        <v>118000</v>
      </c>
      <c r="C6314" s="128">
        <f t="shared" si="237"/>
        <v>4147500</v>
      </c>
      <c r="D6314" s="129">
        <f t="shared" si="238"/>
        <v>123900</v>
      </c>
      <c r="E6314" s="130" t="s">
        <v>7180</v>
      </c>
      <c r="F6314" s="126"/>
      <c r="G6314" s="126"/>
      <c r="H6314" s="126"/>
      <c r="I6314" s="126"/>
      <c r="J6314" s="126"/>
      <c r="K6314" s="126"/>
    </row>
    <row r="6315" spans="1:11" s="143" customFormat="1">
      <c r="A6315" s="128" t="s">
        <v>4794</v>
      </c>
      <c r="B6315" s="127">
        <v>119000</v>
      </c>
      <c r="C6315" s="128">
        <f t="shared" si="237"/>
        <v>4182500</v>
      </c>
      <c r="D6315" s="129">
        <f t="shared" si="238"/>
        <v>124950</v>
      </c>
      <c r="E6315" s="130" t="s">
        <v>7180</v>
      </c>
      <c r="F6315" s="126"/>
      <c r="G6315" s="126"/>
      <c r="H6315" s="126"/>
      <c r="I6315" s="126"/>
      <c r="J6315" s="126"/>
      <c r="K6315" s="126"/>
    </row>
    <row r="6316" spans="1:11" s="143" customFormat="1">
      <c r="A6316" s="128" t="s">
        <v>4795</v>
      </c>
      <c r="B6316" s="127">
        <v>120000</v>
      </c>
      <c r="C6316" s="128">
        <f t="shared" si="237"/>
        <v>4217500</v>
      </c>
      <c r="D6316" s="129">
        <f t="shared" si="238"/>
        <v>126000</v>
      </c>
      <c r="E6316" s="130" t="s">
        <v>7180</v>
      </c>
      <c r="F6316" s="126"/>
      <c r="G6316" s="126"/>
      <c r="H6316" s="126"/>
      <c r="I6316" s="126"/>
      <c r="J6316" s="126"/>
      <c r="K6316" s="126"/>
    </row>
    <row r="6317" spans="1:11" s="143" customFormat="1">
      <c r="A6317" s="128" t="s">
        <v>4796</v>
      </c>
      <c r="B6317" s="127">
        <v>121000</v>
      </c>
      <c r="C6317" s="128">
        <f t="shared" si="237"/>
        <v>4252500</v>
      </c>
      <c r="D6317" s="129">
        <f t="shared" si="238"/>
        <v>127050</v>
      </c>
      <c r="E6317" s="130" t="s">
        <v>7180</v>
      </c>
      <c r="F6317" s="126"/>
      <c r="G6317" s="126"/>
      <c r="H6317" s="126"/>
      <c r="I6317" s="126"/>
      <c r="J6317" s="126"/>
      <c r="K6317" s="126"/>
    </row>
    <row r="6318" spans="1:11" s="143" customFormat="1">
      <c r="A6318" s="128" t="s">
        <v>4797</v>
      </c>
      <c r="B6318" s="127">
        <v>122000</v>
      </c>
      <c r="C6318" s="128">
        <f t="shared" si="237"/>
        <v>4287500</v>
      </c>
      <c r="D6318" s="129">
        <f t="shared" si="238"/>
        <v>128100</v>
      </c>
      <c r="E6318" s="130" t="s">
        <v>7180</v>
      </c>
      <c r="F6318" s="126"/>
      <c r="G6318" s="126"/>
      <c r="H6318" s="126"/>
      <c r="I6318" s="126"/>
      <c r="J6318" s="126"/>
      <c r="K6318" s="126"/>
    </row>
    <row r="6319" spans="1:11" s="143" customFormat="1">
      <c r="A6319" s="128" t="s">
        <v>4798</v>
      </c>
      <c r="B6319" s="127">
        <v>123000</v>
      </c>
      <c r="C6319" s="128">
        <f t="shared" si="237"/>
        <v>4322500</v>
      </c>
      <c r="D6319" s="129">
        <f t="shared" si="238"/>
        <v>129150</v>
      </c>
      <c r="E6319" s="130" t="s">
        <v>7180</v>
      </c>
      <c r="F6319" s="126"/>
      <c r="G6319" s="126"/>
      <c r="H6319" s="126"/>
      <c r="I6319" s="126"/>
      <c r="J6319" s="126"/>
      <c r="K6319" s="126"/>
    </row>
    <row r="6320" spans="1:11" s="143" customFormat="1">
      <c r="A6320" s="128" t="s">
        <v>4799</v>
      </c>
      <c r="B6320" s="127">
        <v>124000</v>
      </c>
      <c r="C6320" s="128">
        <f t="shared" si="237"/>
        <v>4357500</v>
      </c>
      <c r="D6320" s="129">
        <f t="shared" si="238"/>
        <v>130200</v>
      </c>
      <c r="E6320" s="130" t="s">
        <v>7180</v>
      </c>
      <c r="F6320" s="126"/>
      <c r="G6320" s="126"/>
      <c r="H6320" s="126"/>
      <c r="I6320" s="126"/>
      <c r="J6320" s="126"/>
      <c r="K6320" s="126"/>
    </row>
    <row r="6321" spans="1:11" s="143" customFormat="1">
      <c r="A6321" s="128" t="s">
        <v>4800</v>
      </c>
      <c r="B6321" s="127">
        <v>125000</v>
      </c>
      <c r="C6321" s="128">
        <f t="shared" si="237"/>
        <v>4392500</v>
      </c>
      <c r="D6321" s="129">
        <f t="shared" si="238"/>
        <v>131250</v>
      </c>
      <c r="E6321" s="130" t="s">
        <v>7180</v>
      </c>
      <c r="F6321" s="126"/>
      <c r="G6321" s="126"/>
      <c r="H6321" s="126"/>
      <c r="I6321" s="126"/>
      <c r="J6321" s="126"/>
      <c r="K6321" s="126"/>
    </row>
    <row r="6322" spans="1:11" s="143" customFormat="1">
      <c r="A6322" s="128" t="s">
        <v>4801</v>
      </c>
      <c r="B6322" s="127">
        <v>126000</v>
      </c>
      <c r="C6322" s="128">
        <f t="shared" si="237"/>
        <v>4427500</v>
      </c>
      <c r="D6322" s="129">
        <f t="shared" si="238"/>
        <v>132300</v>
      </c>
      <c r="E6322" s="130" t="s">
        <v>7180</v>
      </c>
      <c r="F6322" s="126"/>
      <c r="G6322" s="126"/>
      <c r="H6322" s="126"/>
      <c r="I6322" s="126"/>
      <c r="J6322" s="126"/>
      <c r="K6322" s="126"/>
    </row>
    <row r="6323" spans="1:11" s="143" customFormat="1">
      <c r="A6323" s="128" t="s">
        <v>4802</v>
      </c>
      <c r="B6323" s="127">
        <v>127000</v>
      </c>
      <c r="C6323" s="128">
        <f t="shared" si="237"/>
        <v>4462500</v>
      </c>
      <c r="D6323" s="129">
        <f t="shared" si="238"/>
        <v>133350</v>
      </c>
      <c r="E6323" s="130" t="s">
        <v>7180</v>
      </c>
      <c r="F6323" s="126"/>
      <c r="G6323" s="126"/>
      <c r="H6323" s="126"/>
      <c r="I6323" s="126"/>
      <c r="J6323" s="126"/>
      <c r="K6323" s="126"/>
    </row>
    <row r="6324" spans="1:11" s="143" customFormat="1">
      <c r="A6324" s="128" t="s">
        <v>4803</v>
      </c>
      <c r="B6324" s="127">
        <v>128000</v>
      </c>
      <c r="C6324" s="128">
        <f t="shared" si="237"/>
        <v>4497500</v>
      </c>
      <c r="D6324" s="129">
        <f t="shared" si="238"/>
        <v>134400</v>
      </c>
      <c r="E6324" s="130" t="s">
        <v>7180</v>
      </c>
      <c r="F6324" s="126"/>
      <c r="G6324" s="126"/>
      <c r="H6324" s="126"/>
      <c r="I6324" s="126"/>
      <c r="J6324" s="126"/>
      <c r="K6324" s="126"/>
    </row>
    <row r="6325" spans="1:11" s="143" customFormat="1">
      <c r="A6325" s="128" t="s">
        <v>4804</v>
      </c>
      <c r="B6325" s="127">
        <v>129000</v>
      </c>
      <c r="C6325" s="128">
        <f t="shared" si="237"/>
        <v>4532500</v>
      </c>
      <c r="D6325" s="129">
        <f t="shared" si="238"/>
        <v>135450</v>
      </c>
      <c r="E6325" s="130" t="s">
        <v>7180</v>
      </c>
      <c r="F6325" s="126"/>
      <c r="G6325" s="126"/>
      <c r="H6325" s="126"/>
      <c r="I6325" s="126"/>
      <c r="J6325" s="126"/>
      <c r="K6325" s="126"/>
    </row>
    <row r="6326" spans="1:11" s="143" customFormat="1">
      <c r="A6326" s="128" t="s">
        <v>4805</v>
      </c>
      <c r="B6326" s="127">
        <v>130000</v>
      </c>
      <c r="C6326" s="128">
        <f t="shared" si="237"/>
        <v>4567500</v>
      </c>
      <c r="D6326" s="129">
        <f t="shared" si="238"/>
        <v>136500</v>
      </c>
      <c r="E6326" s="130" t="s">
        <v>7180</v>
      </c>
      <c r="F6326" s="126"/>
      <c r="G6326" s="126"/>
      <c r="H6326" s="126"/>
      <c r="I6326" s="126"/>
      <c r="J6326" s="126"/>
      <c r="K6326" s="126"/>
    </row>
    <row r="6327" spans="1:11" s="143" customFormat="1">
      <c r="A6327" s="128" t="s">
        <v>4806</v>
      </c>
      <c r="B6327" s="127">
        <v>131000</v>
      </c>
      <c r="C6327" s="128">
        <f t="shared" ref="C6327:C6390" si="239">C6326+35000</f>
        <v>4602500</v>
      </c>
      <c r="D6327" s="129">
        <f t="shared" si="238"/>
        <v>137550</v>
      </c>
      <c r="E6327" s="130" t="s">
        <v>7180</v>
      </c>
      <c r="F6327" s="126"/>
      <c r="G6327" s="126"/>
      <c r="H6327" s="126"/>
      <c r="I6327" s="126"/>
      <c r="J6327" s="126"/>
      <c r="K6327" s="126"/>
    </row>
    <row r="6328" spans="1:11" s="143" customFormat="1">
      <c r="A6328" s="128" t="s">
        <v>4807</v>
      </c>
      <c r="B6328" s="127">
        <v>132000</v>
      </c>
      <c r="C6328" s="128">
        <f t="shared" si="239"/>
        <v>4637500</v>
      </c>
      <c r="D6328" s="129">
        <f t="shared" si="238"/>
        <v>138600</v>
      </c>
      <c r="E6328" s="130" t="s">
        <v>7180</v>
      </c>
      <c r="F6328" s="126"/>
      <c r="G6328" s="126"/>
      <c r="H6328" s="126"/>
      <c r="I6328" s="126"/>
      <c r="J6328" s="126"/>
      <c r="K6328" s="126"/>
    </row>
    <row r="6329" spans="1:11" s="143" customFormat="1">
      <c r="A6329" s="128" t="s">
        <v>4808</v>
      </c>
      <c r="B6329" s="127">
        <v>133000</v>
      </c>
      <c r="C6329" s="128">
        <f t="shared" si="239"/>
        <v>4672500</v>
      </c>
      <c r="D6329" s="129">
        <f t="shared" si="238"/>
        <v>139650</v>
      </c>
      <c r="E6329" s="130" t="s">
        <v>7180</v>
      </c>
      <c r="F6329" s="126"/>
      <c r="G6329" s="126"/>
      <c r="H6329" s="126"/>
      <c r="I6329" s="126"/>
      <c r="J6329" s="126"/>
      <c r="K6329" s="126"/>
    </row>
    <row r="6330" spans="1:11" s="143" customFormat="1">
      <c r="A6330" s="128" t="s">
        <v>4809</v>
      </c>
      <c r="B6330" s="127">
        <v>134000</v>
      </c>
      <c r="C6330" s="128">
        <f t="shared" si="239"/>
        <v>4707500</v>
      </c>
      <c r="D6330" s="129">
        <f t="shared" si="238"/>
        <v>140700</v>
      </c>
      <c r="E6330" s="130" t="s">
        <v>7180</v>
      </c>
      <c r="F6330" s="126"/>
      <c r="G6330" s="126"/>
      <c r="H6330" s="126"/>
      <c r="I6330" s="126"/>
      <c r="J6330" s="126"/>
      <c r="K6330" s="126"/>
    </row>
    <row r="6331" spans="1:11" s="143" customFormat="1">
      <c r="A6331" s="128" t="s">
        <v>4810</v>
      </c>
      <c r="B6331" s="127">
        <v>135000</v>
      </c>
      <c r="C6331" s="128">
        <f t="shared" si="239"/>
        <v>4742500</v>
      </c>
      <c r="D6331" s="129">
        <f t="shared" si="238"/>
        <v>141750</v>
      </c>
      <c r="E6331" s="130" t="s">
        <v>7180</v>
      </c>
      <c r="F6331" s="126"/>
      <c r="G6331" s="126"/>
      <c r="H6331" s="126"/>
      <c r="I6331" s="126"/>
      <c r="J6331" s="126"/>
      <c r="K6331" s="126"/>
    </row>
    <row r="6332" spans="1:11" s="143" customFormat="1">
      <c r="A6332" s="128" t="s">
        <v>4811</v>
      </c>
      <c r="B6332" s="127">
        <v>136000</v>
      </c>
      <c r="C6332" s="128">
        <f t="shared" si="239"/>
        <v>4777500</v>
      </c>
      <c r="D6332" s="129">
        <f t="shared" si="238"/>
        <v>142800</v>
      </c>
      <c r="E6332" s="130" t="s">
        <v>7180</v>
      </c>
      <c r="F6332" s="126"/>
      <c r="G6332" s="126"/>
      <c r="H6332" s="126"/>
      <c r="I6332" s="126"/>
      <c r="J6332" s="126"/>
      <c r="K6332" s="126"/>
    </row>
    <row r="6333" spans="1:11" s="143" customFormat="1">
      <c r="A6333" s="128" t="s">
        <v>4812</v>
      </c>
      <c r="B6333" s="127">
        <v>137000</v>
      </c>
      <c r="C6333" s="128">
        <f t="shared" si="239"/>
        <v>4812500</v>
      </c>
      <c r="D6333" s="129">
        <f t="shared" si="238"/>
        <v>143850</v>
      </c>
      <c r="E6333" s="130" t="s">
        <v>7180</v>
      </c>
      <c r="F6333" s="126"/>
      <c r="G6333" s="126"/>
      <c r="H6333" s="126"/>
      <c r="I6333" s="126"/>
      <c r="J6333" s="126"/>
      <c r="K6333" s="126"/>
    </row>
    <row r="6334" spans="1:11" s="143" customFormat="1">
      <c r="A6334" s="128" t="s">
        <v>4813</v>
      </c>
      <c r="B6334" s="127">
        <v>138000</v>
      </c>
      <c r="C6334" s="128">
        <f t="shared" si="239"/>
        <v>4847500</v>
      </c>
      <c r="D6334" s="129">
        <f t="shared" si="238"/>
        <v>144900</v>
      </c>
      <c r="E6334" s="130" t="s">
        <v>7180</v>
      </c>
      <c r="F6334" s="126"/>
      <c r="G6334" s="126"/>
      <c r="H6334" s="126"/>
      <c r="I6334" s="126"/>
      <c r="J6334" s="126"/>
      <c r="K6334" s="126"/>
    </row>
    <row r="6335" spans="1:11" s="143" customFormat="1">
      <c r="A6335" s="128" t="s">
        <v>4814</v>
      </c>
      <c r="B6335" s="127">
        <v>139000</v>
      </c>
      <c r="C6335" s="128">
        <f t="shared" si="239"/>
        <v>4882500</v>
      </c>
      <c r="D6335" s="129">
        <f t="shared" si="238"/>
        <v>145950</v>
      </c>
      <c r="E6335" s="130" t="s">
        <v>7180</v>
      </c>
      <c r="F6335" s="126"/>
      <c r="G6335" s="126"/>
      <c r="H6335" s="126"/>
      <c r="I6335" s="126"/>
      <c r="J6335" s="126"/>
      <c r="K6335" s="126"/>
    </row>
    <row r="6336" spans="1:11" s="143" customFormat="1">
      <c r="A6336" s="128" t="s">
        <v>4815</v>
      </c>
      <c r="B6336" s="127">
        <v>140000</v>
      </c>
      <c r="C6336" s="128">
        <f t="shared" si="239"/>
        <v>4917500</v>
      </c>
      <c r="D6336" s="129">
        <f t="shared" si="238"/>
        <v>147000</v>
      </c>
      <c r="E6336" s="130" t="s">
        <v>7180</v>
      </c>
      <c r="F6336" s="126"/>
      <c r="G6336" s="126"/>
      <c r="H6336" s="126"/>
      <c r="I6336" s="126"/>
      <c r="J6336" s="126"/>
      <c r="K6336" s="126"/>
    </row>
    <row r="6337" spans="1:11" s="143" customFormat="1">
      <c r="A6337" s="128" t="s">
        <v>4816</v>
      </c>
      <c r="B6337" s="127">
        <v>141000</v>
      </c>
      <c r="C6337" s="128">
        <f t="shared" si="239"/>
        <v>4952500</v>
      </c>
      <c r="D6337" s="129">
        <f t="shared" si="238"/>
        <v>148050</v>
      </c>
      <c r="E6337" s="130" t="s">
        <v>7180</v>
      </c>
      <c r="F6337" s="126"/>
      <c r="G6337" s="126"/>
      <c r="H6337" s="126"/>
      <c r="I6337" s="126"/>
      <c r="J6337" s="126"/>
      <c r="K6337" s="126"/>
    </row>
    <row r="6338" spans="1:11" s="143" customFormat="1">
      <c r="A6338" s="128" t="s">
        <v>4817</v>
      </c>
      <c r="B6338" s="127">
        <v>142000</v>
      </c>
      <c r="C6338" s="128">
        <f t="shared" si="239"/>
        <v>4987500</v>
      </c>
      <c r="D6338" s="129">
        <f t="shared" si="238"/>
        <v>149100</v>
      </c>
      <c r="E6338" s="130" t="s">
        <v>7180</v>
      </c>
      <c r="F6338" s="126"/>
      <c r="G6338" s="126"/>
      <c r="H6338" s="126"/>
      <c r="I6338" s="126"/>
      <c r="J6338" s="126"/>
      <c r="K6338" s="126"/>
    </row>
    <row r="6339" spans="1:11" s="143" customFormat="1">
      <c r="A6339" s="128" t="s">
        <v>4818</v>
      </c>
      <c r="B6339" s="127">
        <v>143000</v>
      </c>
      <c r="C6339" s="128">
        <f t="shared" si="239"/>
        <v>5022500</v>
      </c>
      <c r="D6339" s="129">
        <f t="shared" si="238"/>
        <v>150150</v>
      </c>
      <c r="E6339" s="130" t="s">
        <v>7180</v>
      </c>
      <c r="F6339" s="126"/>
      <c r="G6339" s="126"/>
      <c r="H6339" s="126"/>
      <c r="I6339" s="126"/>
      <c r="J6339" s="126"/>
      <c r="K6339" s="126"/>
    </row>
    <row r="6340" spans="1:11" s="143" customFormat="1">
      <c r="A6340" s="128" t="s">
        <v>4819</v>
      </c>
      <c r="B6340" s="127">
        <v>144000</v>
      </c>
      <c r="C6340" s="128">
        <f t="shared" si="239"/>
        <v>5057500</v>
      </c>
      <c r="D6340" s="129">
        <f t="shared" si="238"/>
        <v>151200</v>
      </c>
      <c r="E6340" s="130" t="s">
        <v>7180</v>
      </c>
      <c r="F6340" s="126"/>
      <c r="G6340" s="126"/>
      <c r="H6340" s="126"/>
      <c r="I6340" s="126"/>
      <c r="J6340" s="126"/>
      <c r="K6340" s="126"/>
    </row>
    <row r="6341" spans="1:11" s="143" customFormat="1">
      <c r="A6341" s="128" t="s">
        <v>4820</v>
      </c>
      <c r="B6341" s="127">
        <v>145000</v>
      </c>
      <c r="C6341" s="128">
        <f t="shared" si="239"/>
        <v>5092500</v>
      </c>
      <c r="D6341" s="129">
        <f t="shared" si="238"/>
        <v>152250</v>
      </c>
      <c r="E6341" s="130" t="s">
        <v>7180</v>
      </c>
      <c r="F6341" s="126"/>
      <c r="G6341" s="126"/>
      <c r="H6341" s="126"/>
      <c r="I6341" s="126"/>
      <c r="J6341" s="126"/>
      <c r="K6341" s="126"/>
    </row>
    <row r="6342" spans="1:11" s="143" customFormat="1">
      <c r="A6342" s="128" t="s">
        <v>4821</v>
      </c>
      <c r="B6342" s="127">
        <v>146000</v>
      </c>
      <c r="C6342" s="128">
        <f t="shared" si="239"/>
        <v>5127500</v>
      </c>
      <c r="D6342" s="129">
        <f t="shared" si="238"/>
        <v>153300</v>
      </c>
      <c r="E6342" s="130" t="s">
        <v>7180</v>
      </c>
      <c r="F6342" s="126"/>
      <c r="G6342" s="126"/>
      <c r="H6342" s="126"/>
      <c r="I6342" s="126"/>
      <c r="J6342" s="126"/>
      <c r="K6342" s="126"/>
    </row>
    <row r="6343" spans="1:11" s="143" customFormat="1">
      <c r="A6343" s="128" t="s">
        <v>4822</v>
      </c>
      <c r="B6343" s="127">
        <v>147000</v>
      </c>
      <c r="C6343" s="128">
        <f t="shared" si="239"/>
        <v>5162500</v>
      </c>
      <c r="D6343" s="129">
        <f t="shared" si="238"/>
        <v>154350</v>
      </c>
      <c r="E6343" s="130" t="s">
        <v>7180</v>
      </c>
      <c r="F6343" s="126"/>
      <c r="G6343" s="126"/>
      <c r="H6343" s="126"/>
      <c r="I6343" s="126"/>
      <c r="J6343" s="126"/>
      <c r="K6343" s="126"/>
    </row>
    <row r="6344" spans="1:11" s="143" customFormat="1">
      <c r="A6344" s="128" t="s">
        <v>4823</v>
      </c>
      <c r="B6344" s="127">
        <v>148000</v>
      </c>
      <c r="C6344" s="128">
        <f t="shared" si="239"/>
        <v>5197500</v>
      </c>
      <c r="D6344" s="129">
        <f t="shared" si="238"/>
        <v>155400</v>
      </c>
      <c r="E6344" s="130" t="s">
        <v>7180</v>
      </c>
      <c r="F6344" s="126"/>
      <c r="G6344" s="126"/>
      <c r="H6344" s="126"/>
      <c r="I6344" s="126"/>
      <c r="J6344" s="126"/>
      <c r="K6344" s="126"/>
    </row>
    <row r="6345" spans="1:11" s="143" customFormat="1">
      <c r="A6345" s="128" t="s">
        <v>4824</v>
      </c>
      <c r="B6345" s="127">
        <v>149000</v>
      </c>
      <c r="C6345" s="128">
        <f t="shared" si="239"/>
        <v>5232500</v>
      </c>
      <c r="D6345" s="129">
        <f t="shared" si="238"/>
        <v>156450</v>
      </c>
      <c r="E6345" s="130" t="s">
        <v>7180</v>
      </c>
      <c r="F6345" s="126"/>
      <c r="G6345" s="126"/>
      <c r="H6345" s="126"/>
      <c r="I6345" s="126"/>
      <c r="J6345" s="126"/>
      <c r="K6345" s="126"/>
    </row>
    <row r="6346" spans="1:11" s="143" customFormat="1">
      <c r="A6346" s="128" t="s">
        <v>4825</v>
      </c>
      <c r="B6346" s="127">
        <v>150000</v>
      </c>
      <c r="C6346" s="128">
        <f t="shared" si="239"/>
        <v>5267500</v>
      </c>
      <c r="D6346" s="129">
        <f t="shared" si="238"/>
        <v>157500</v>
      </c>
      <c r="E6346" s="130" t="s">
        <v>7180</v>
      </c>
      <c r="F6346" s="126"/>
      <c r="G6346" s="126"/>
      <c r="H6346" s="126"/>
      <c r="I6346" s="126"/>
      <c r="J6346" s="126"/>
      <c r="K6346" s="126"/>
    </row>
    <row r="6347" spans="1:11" s="143" customFormat="1">
      <c r="A6347" s="128" t="s">
        <v>4826</v>
      </c>
      <c r="B6347" s="127">
        <v>151000</v>
      </c>
      <c r="C6347" s="128">
        <f t="shared" si="239"/>
        <v>5302500</v>
      </c>
      <c r="D6347" s="129">
        <f t="shared" si="238"/>
        <v>158550</v>
      </c>
      <c r="E6347" s="130" t="s">
        <v>7180</v>
      </c>
      <c r="F6347" s="126"/>
      <c r="G6347" s="126"/>
      <c r="H6347" s="126"/>
      <c r="I6347" s="126"/>
      <c r="J6347" s="126"/>
      <c r="K6347" s="126"/>
    </row>
    <row r="6348" spans="1:11" s="143" customFormat="1">
      <c r="A6348" s="128" t="s">
        <v>4827</v>
      </c>
      <c r="B6348" s="127">
        <v>152000</v>
      </c>
      <c r="C6348" s="128">
        <f t="shared" si="239"/>
        <v>5337500</v>
      </c>
      <c r="D6348" s="129">
        <f t="shared" si="238"/>
        <v>159600</v>
      </c>
      <c r="E6348" s="130" t="s">
        <v>7180</v>
      </c>
      <c r="F6348" s="126"/>
      <c r="G6348" s="126"/>
      <c r="H6348" s="126"/>
      <c r="I6348" s="126"/>
      <c r="J6348" s="126"/>
      <c r="K6348" s="126"/>
    </row>
    <row r="6349" spans="1:11" s="143" customFormat="1">
      <c r="A6349" s="128" t="s">
        <v>4828</v>
      </c>
      <c r="B6349" s="127">
        <v>153000</v>
      </c>
      <c r="C6349" s="128">
        <f t="shared" si="239"/>
        <v>5372500</v>
      </c>
      <c r="D6349" s="129">
        <f t="shared" si="238"/>
        <v>160650</v>
      </c>
      <c r="E6349" s="130" t="s">
        <v>7180</v>
      </c>
      <c r="F6349" s="126"/>
      <c r="G6349" s="126"/>
      <c r="H6349" s="126"/>
      <c r="I6349" s="126"/>
      <c r="J6349" s="126"/>
      <c r="K6349" s="126"/>
    </row>
    <row r="6350" spans="1:11" s="143" customFormat="1">
      <c r="A6350" s="128" t="s">
        <v>4829</v>
      </c>
      <c r="B6350" s="127">
        <v>154000</v>
      </c>
      <c r="C6350" s="128">
        <f t="shared" si="239"/>
        <v>5407500</v>
      </c>
      <c r="D6350" s="129">
        <f t="shared" ref="D6350:D6413" si="240">SUM($G$2)*(B6350*0.001)</f>
        <v>161700</v>
      </c>
      <c r="E6350" s="130" t="s">
        <v>7180</v>
      </c>
      <c r="F6350" s="126"/>
      <c r="G6350" s="126"/>
      <c r="H6350" s="126"/>
      <c r="I6350" s="126"/>
      <c r="J6350" s="126"/>
      <c r="K6350" s="126"/>
    </row>
    <row r="6351" spans="1:11" s="143" customFormat="1">
      <c r="A6351" s="128" t="s">
        <v>4830</v>
      </c>
      <c r="B6351" s="127">
        <v>155000</v>
      </c>
      <c r="C6351" s="128">
        <f t="shared" si="239"/>
        <v>5442500</v>
      </c>
      <c r="D6351" s="129">
        <f t="shared" si="240"/>
        <v>162750</v>
      </c>
      <c r="E6351" s="130" t="s">
        <v>7180</v>
      </c>
      <c r="F6351" s="126"/>
      <c r="G6351" s="126"/>
      <c r="H6351" s="126"/>
      <c r="I6351" s="126"/>
      <c r="J6351" s="126"/>
      <c r="K6351" s="126"/>
    </row>
    <row r="6352" spans="1:11" s="143" customFormat="1">
      <c r="A6352" s="128" t="s">
        <v>4831</v>
      </c>
      <c r="B6352" s="127">
        <v>156000</v>
      </c>
      <c r="C6352" s="128">
        <f t="shared" si="239"/>
        <v>5477500</v>
      </c>
      <c r="D6352" s="129">
        <f t="shared" si="240"/>
        <v>163800</v>
      </c>
      <c r="E6352" s="130" t="s">
        <v>7180</v>
      </c>
      <c r="F6352" s="126"/>
      <c r="G6352" s="126"/>
      <c r="H6352" s="126"/>
      <c r="I6352" s="126"/>
      <c r="J6352" s="126"/>
      <c r="K6352" s="126"/>
    </row>
    <row r="6353" spans="1:11" s="143" customFormat="1">
      <c r="A6353" s="128" t="s">
        <v>4832</v>
      </c>
      <c r="B6353" s="127">
        <v>157000</v>
      </c>
      <c r="C6353" s="128">
        <f t="shared" si="239"/>
        <v>5512500</v>
      </c>
      <c r="D6353" s="129">
        <f t="shared" si="240"/>
        <v>164850</v>
      </c>
      <c r="E6353" s="130" t="s">
        <v>7180</v>
      </c>
      <c r="F6353" s="126"/>
      <c r="G6353" s="126"/>
      <c r="H6353" s="126"/>
      <c r="I6353" s="126"/>
      <c r="J6353" s="126"/>
      <c r="K6353" s="126"/>
    </row>
    <row r="6354" spans="1:11" s="143" customFormat="1">
      <c r="A6354" s="128" t="s">
        <v>4833</v>
      </c>
      <c r="B6354" s="127">
        <v>158000</v>
      </c>
      <c r="C6354" s="128">
        <f t="shared" si="239"/>
        <v>5547500</v>
      </c>
      <c r="D6354" s="129">
        <f t="shared" si="240"/>
        <v>165900</v>
      </c>
      <c r="E6354" s="130" t="s">
        <v>7180</v>
      </c>
      <c r="F6354" s="126"/>
      <c r="G6354" s="126"/>
      <c r="H6354" s="126"/>
      <c r="I6354" s="126"/>
      <c r="J6354" s="126"/>
      <c r="K6354" s="126"/>
    </row>
    <row r="6355" spans="1:11" s="143" customFormat="1">
      <c r="A6355" s="128" t="s">
        <v>4834</v>
      </c>
      <c r="B6355" s="127">
        <v>159000</v>
      </c>
      <c r="C6355" s="128">
        <f t="shared" si="239"/>
        <v>5582500</v>
      </c>
      <c r="D6355" s="129">
        <f t="shared" si="240"/>
        <v>166950</v>
      </c>
      <c r="E6355" s="130" t="s">
        <v>7180</v>
      </c>
      <c r="F6355" s="126"/>
      <c r="G6355" s="126"/>
      <c r="H6355" s="126"/>
      <c r="I6355" s="126"/>
      <c r="J6355" s="126"/>
      <c r="K6355" s="126"/>
    </row>
    <row r="6356" spans="1:11" s="143" customFormat="1">
      <c r="A6356" s="128" t="s">
        <v>4835</v>
      </c>
      <c r="B6356" s="127">
        <v>160000</v>
      </c>
      <c r="C6356" s="128">
        <f t="shared" si="239"/>
        <v>5617500</v>
      </c>
      <c r="D6356" s="129">
        <f t="shared" si="240"/>
        <v>168000</v>
      </c>
      <c r="E6356" s="130" t="s">
        <v>7180</v>
      </c>
      <c r="F6356" s="126"/>
      <c r="G6356" s="126"/>
      <c r="H6356" s="126"/>
      <c r="I6356" s="126"/>
      <c r="J6356" s="126"/>
      <c r="K6356" s="126"/>
    </row>
    <row r="6357" spans="1:11" s="143" customFormat="1">
      <c r="A6357" s="128" t="s">
        <v>4836</v>
      </c>
      <c r="B6357" s="127">
        <v>161000</v>
      </c>
      <c r="C6357" s="128">
        <f t="shared" si="239"/>
        <v>5652500</v>
      </c>
      <c r="D6357" s="129">
        <f t="shared" si="240"/>
        <v>169050</v>
      </c>
      <c r="E6357" s="130" t="s">
        <v>7180</v>
      </c>
      <c r="F6357" s="126"/>
      <c r="G6357" s="126"/>
      <c r="H6357" s="126"/>
      <c r="I6357" s="126"/>
      <c r="J6357" s="126"/>
      <c r="K6357" s="126"/>
    </row>
    <row r="6358" spans="1:11" s="143" customFormat="1">
      <c r="A6358" s="128" t="s">
        <v>4837</v>
      </c>
      <c r="B6358" s="127">
        <v>162000</v>
      </c>
      <c r="C6358" s="128">
        <f t="shared" si="239"/>
        <v>5687500</v>
      </c>
      <c r="D6358" s="129">
        <f t="shared" si="240"/>
        <v>170100</v>
      </c>
      <c r="E6358" s="130" t="s">
        <v>7180</v>
      </c>
      <c r="F6358" s="126"/>
      <c r="G6358" s="126"/>
      <c r="H6358" s="126"/>
      <c r="I6358" s="126"/>
      <c r="J6358" s="126"/>
      <c r="K6358" s="126"/>
    </row>
    <row r="6359" spans="1:11" s="143" customFormat="1">
      <c r="A6359" s="128" t="s">
        <v>4838</v>
      </c>
      <c r="B6359" s="127">
        <v>163000</v>
      </c>
      <c r="C6359" s="128">
        <f t="shared" si="239"/>
        <v>5722500</v>
      </c>
      <c r="D6359" s="129">
        <f t="shared" si="240"/>
        <v>171150</v>
      </c>
      <c r="E6359" s="130" t="s">
        <v>7180</v>
      </c>
      <c r="F6359" s="126"/>
      <c r="G6359" s="126"/>
      <c r="H6359" s="126"/>
      <c r="I6359" s="126"/>
      <c r="J6359" s="126"/>
      <c r="K6359" s="126"/>
    </row>
    <row r="6360" spans="1:11" s="143" customFormat="1">
      <c r="A6360" s="128" t="s">
        <v>4839</v>
      </c>
      <c r="B6360" s="127">
        <v>164000</v>
      </c>
      <c r="C6360" s="128">
        <f t="shared" si="239"/>
        <v>5757500</v>
      </c>
      <c r="D6360" s="129">
        <f t="shared" si="240"/>
        <v>172200</v>
      </c>
      <c r="E6360" s="130" t="s">
        <v>7180</v>
      </c>
      <c r="F6360" s="126"/>
      <c r="G6360" s="126"/>
      <c r="H6360" s="126"/>
      <c r="I6360" s="126"/>
      <c r="J6360" s="126"/>
      <c r="K6360" s="126"/>
    </row>
    <row r="6361" spans="1:11" s="143" customFormat="1">
      <c r="A6361" s="128" t="s">
        <v>4840</v>
      </c>
      <c r="B6361" s="127">
        <v>165000</v>
      </c>
      <c r="C6361" s="128">
        <f t="shared" si="239"/>
        <v>5792500</v>
      </c>
      <c r="D6361" s="129">
        <f t="shared" si="240"/>
        <v>173250</v>
      </c>
      <c r="E6361" s="130" t="s">
        <v>7180</v>
      </c>
      <c r="F6361" s="126"/>
      <c r="G6361" s="126"/>
      <c r="H6361" s="126"/>
      <c r="I6361" s="126"/>
      <c r="J6361" s="126"/>
      <c r="K6361" s="126"/>
    </row>
    <row r="6362" spans="1:11" s="143" customFormat="1">
      <c r="A6362" s="128" t="s">
        <v>4841</v>
      </c>
      <c r="B6362" s="127">
        <v>166000</v>
      </c>
      <c r="C6362" s="128">
        <f t="shared" si="239"/>
        <v>5827500</v>
      </c>
      <c r="D6362" s="129">
        <f t="shared" si="240"/>
        <v>174300</v>
      </c>
      <c r="E6362" s="130" t="s">
        <v>7180</v>
      </c>
      <c r="F6362" s="126"/>
      <c r="G6362" s="126"/>
      <c r="H6362" s="126"/>
      <c r="I6362" s="126"/>
      <c r="J6362" s="126"/>
      <c r="K6362" s="126"/>
    </row>
    <row r="6363" spans="1:11" s="143" customFormat="1">
      <c r="A6363" s="128" t="s">
        <v>4842</v>
      </c>
      <c r="B6363" s="127">
        <v>167000</v>
      </c>
      <c r="C6363" s="128">
        <f t="shared" si="239"/>
        <v>5862500</v>
      </c>
      <c r="D6363" s="129">
        <f t="shared" si="240"/>
        <v>175350</v>
      </c>
      <c r="E6363" s="130" t="s">
        <v>7180</v>
      </c>
      <c r="F6363" s="126"/>
      <c r="G6363" s="126"/>
      <c r="H6363" s="126"/>
      <c r="I6363" s="126"/>
      <c r="J6363" s="126"/>
      <c r="K6363" s="126"/>
    </row>
    <row r="6364" spans="1:11" s="143" customFormat="1">
      <c r="A6364" s="128" t="s">
        <v>4843</v>
      </c>
      <c r="B6364" s="127">
        <v>168000</v>
      </c>
      <c r="C6364" s="128">
        <f t="shared" si="239"/>
        <v>5897500</v>
      </c>
      <c r="D6364" s="129">
        <f t="shared" si="240"/>
        <v>176400</v>
      </c>
      <c r="E6364" s="130" t="s">
        <v>7180</v>
      </c>
      <c r="F6364" s="126"/>
      <c r="G6364" s="126"/>
      <c r="H6364" s="126"/>
      <c r="I6364" s="126"/>
      <c r="J6364" s="126"/>
      <c r="K6364" s="126"/>
    </row>
    <row r="6365" spans="1:11" s="143" customFormat="1">
      <c r="A6365" s="128" t="s">
        <v>4844</v>
      </c>
      <c r="B6365" s="127">
        <v>169000</v>
      </c>
      <c r="C6365" s="128">
        <f t="shared" si="239"/>
        <v>5932500</v>
      </c>
      <c r="D6365" s="129">
        <f t="shared" si="240"/>
        <v>177450</v>
      </c>
      <c r="E6365" s="130" t="s">
        <v>7180</v>
      </c>
      <c r="F6365" s="126"/>
      <c r="G6365" s="126"/>
      <c r="H6365" s="126"/>
      <c r="I6365" s="126"/>
      <c r="J6365" s="126"/>
      <c r="K6365" s="126"/>
    </row>
    <row r="6366" spans="1:11" s="143" customFormat="1">
      <c r="A6366" s="128" t="s">
        <v>4845</v>
      </c>
      <c r="B6366" s="127">
        <v>170000</v>
      </c>
      <c r="C6366" s="128">
        <f t="shared" si="239"/>
        <v>5967500</v>
      </c>
      <c r="D6366" s="129">
        <f t="shared" si="240"/>
        <v>178500</v>
      </c>
      <c r="E6366" s="130" t="s">
        <v>7180</v>
      </c>
      <c r="F6366" s="126"/>
      <c r="G6366" s="126"/>
      <c r="H6366" s="126"/>
      <c r="I6366" s="126"/>
      <c r="J6366" s="126"/>
      <c r="K6366" s="126"/>
    </row>
    <row r="6367" spans="1:11" s="143" customFormat="1">
      <c r="A6367" s="128" t="s">
        <v>4846</v>
      </c>
      <c r="B6367" s="127">
        <v>171000</v>
      </c>
      <c r="C6367" s="128">
        <f t="shared" si="239"/>
        <v>6002500</v>
      </c>
      <c r="D6367" s="129">
        <f t="shared" si="240"/>
        <v>179550</v>
      </c>
      <c r="E6367" s="130" t="s">
        <v>7180</v>
      </c>
      <c r="F6367" s="126"/>
      <c r="G6367" s="126"/>
      <c r="H6367" s="126"/>
      <c r="I6367" s="126"/>
      <c r="J6367" s="126"/>
      <c r="K6367" s="126"/>
    </row>
    <row r="6368" spans="1:11" s="143" customFormat="1">
      <c r="A6368" s="128" t="s">
        <v>4847</v>
      </c>
      <c r="B6368" s="127">
        <v>172000</v>
      </c>
      <c r="C6368" s="128">
        <f t="shared" si="239"/>
        <v>6037500</v>
      </c>
      <c r="D6368" s="129">
        <f t="shared" si="240"/>
        <v>180600</v>
      </c>
      <c r="E6368" s="130" t="s">
        <v>7180</v>
      </c>
      <c r="F6368" s="126"/>
      <c r="G6368" s="126"/>
      <c r="H6368" s="126"/>
      <c r="I6368" s="126"/>
      <c r="J6368" s="126"/>
      <c r="K6368" s="126"/>
    </row>
    <row r="6369" spans="1:11" s="143" customFormat="1">
      <c r="A6369" s="128" t="s">
        <v>4848</v>
      </c>
      <c r="B6369" s="127">
        <v>173000</v>
      </c>
      <c r="C6369" s="128">
        <f t="shared" si="239"/>
        <v>6072500</v>
      </c>
      <c r="D6369" s="129">
        <f t="shared" si="240"/>
        <v>181650</v>
      </c>
      <c r="E6369" s="130" t="s">
        <v>7180</v>
      </c>
      <c r="F6369" s="126"/>
      <c r="G6369" s="126"/>
      <c r="H6369" s="126"/>
      <c r="I6369" s="126"/>
      <c r="J6369" s="126"/>
      <c r="K6369" s="126"/>
    </row>
    <row r="6370" spans="1:11" s="143" customFormat="1">
      <c r="A6370" s="128" t="s">
        <v>4849</v>
      </c>
      <c r="B6370" s="127">
        <v>174000</v>
      </c>
      <c r="C6370" s="128">
        <f t="shared" si="239"/>
        <v>6107500</v>
      </c>
      <c r="D6370" s="129">
        <f t="shared" si="240"/>
        <v>182700</v>
      </c>
      <c r="E6370" s="130" t="s">
        <v>7180</v>
      </c>
      <c r="F6370" s="126"/>
      <c r="G6370" s="126"/>
      <c r="H6370" s="126"/>
      <c r="I6370" s="126"/>
      <c r="J6370" s="126"/>
      <c r="K6370" s="126"/>
    </row>
    <row r="6371" spans="1:11" s="143" customFormat="1">
      <c r="A6371" s="128" t="s">
        <v>4850</v>
      </c>
      <c r="B6371" s="127">
        <v>175000</v>
      </c>
      <c r="C6371" s="128">
        <f t="shared" si="239"/>
        <v>6142500</v>
      </c>
      <c r="D6371" s="129">
        <f t="shared" si="240"/>
        <v>183750</v>
      </c>
      <c r="E6371" s="130" t="s">
        <v>7180</v>
      </c>
      <c r="F6371" s="126"/>
      <c r="G6371" s="126"/>
      <c r="H6371" s="126"/>
      <c r="I6371" s="126"/>
      <c r="J6371" s="126"/>
      <c r="K6371" s="126"/>
    </row>
    <row r="6372" spans="1:11" s="143" customFormat="1">
      <c r="A6372" s="128" t="s">
        <v>4851</v>
      </c>
      <c r="B6372" s="127">
        <v>176000</v>
      </c>
      <c r="C6372" s="128">
        <f t="shared" si="239"/>
        <v>6177500</v>
      </c>
      <c r="D6372" s="129">
        <f t="shared" si="240"/>
        <v>184800</v>
      </c>
      <c r="E6372" s="130" t="s">
        <v>7180</v>
      </c>
      <c r="F6372" s="126"/>
      <c r="G6372" s="126"/>
      <c r="H6372" s="126"/>
      <c r="I6372" s="126"/>
      <c r="J6372" s="126"/>
      <c r="K6372" s="126"/>
    </row>
    <row r="6373" spans="1:11" s="143" customFormat="1">
      <c r="A6373" s="128" t="s">
        <v>4852</v>
      </c>
      <c r="B6373" s="127">
        <v>177000</v>
      </c>
      <c r="C6373" s="128">
        <f t="shared" si="239"/>
        <v>6212500</v>
      </c>
      <c r="D6373" s="129">
        <f t="shared" si="240"/>
        <v>185850</v>
      </c>
      <c r="E6373" s="130" t="s">
        <v>7180</v>
      </c>
      <c r="F6373" s="126"/>
      <c r="G6373" s="126"/>
      <c r="H6373" s="126"/>
      <c r="I6373" s="126"/>
      <c r="J6373" s="126"/>
      <c r="K6373" s="126"/>
    </row>
    <row r="6374" spans="1:11" s="143" customFormat="1">
      <c r="A6374" s="128" t="s">
        <v>4853</v>
      </c>
      <c r="B6374" s="127">
        <v>178000</v>
      </c>
      <c r="C6374" s="128">
        <f t="shared" si="239"/>
        <v>6247500</v>
      </c>
      <c r="D6374" s="129">
        <f t="shared" si="240"/>
        <v>186900</v>
      </c>
      <c r="E6374" s="130" t="s">
        <v>7180</v>
      </c>
      <c r="F6374" s="126"/>
      <c r="G6374" s="126"/>
      <c r="H6374" s="126"/>
      <c r="I6374" s="126"/>
      <c r="J6374" s="126"/>
      <c r="K6374" s="126"/>
    </row>
    <row r="6375" spans="1:11" s="143" customFormat="1">
      <c r="A6375" s="128" t="s">
        <v>4854</v>
      </c>
      <c r="B6375" s="127">
        <v>179000</v>
      </c>
      <c r="C6375" s="128">
        <f t="shared" si="239"/>
        <v>6282500</v>
      </c>
      <c r="D6375" s="129">
        <f t="shared" si="240"/>
        <v>187950</v>
      </c>
      <c r="E6375" s="130" t="s">
        <v>7180</v>
      </c>
      <c r="F6375" s="126"/>
      <c r="G6375" s="126"/>
      <c r="H6375" s="126"/>
      <c r="I6375" s="126"/>
      <c r="J6375" s="126"/>
      <c r="K6375" s="126"/>
    </row>
    <row r="6376" spans="1:11" s="143" customFormat="1">
      <c r="A6376" s="128" t="s">
        <v>4855</v>
      </c>
      <c r="B6376" s="127">
        <v>180000</v>
      </c>
      <c r="C6376" s="128">
        <f t="shared" si="239"/>
        <v>6317500</v>
      </c>
      <c r="D6376" s="129">
        <f t="shared" si="240"/>
        <v>189000</v>
      </c>
      <c r="E6376" s="130" t="s">
        <v>7180</v>
      </c>
      <c r="F6376" s="126"/>
      <c r="G6376" s="126"/>
      <c r="H6376" s="126"/>
      <c r="I6376" s="126"/>
      <c r="J6376" s="126"/>
      <c r="K6376" s="126"/>
    </row>
    <row r="6377" spans="1:11" s="143" customFormat="1">
      <c r="A6377" s="128" t="s">
        <v>4856</v>
      </c>
      <c r="B6377" s="127">
        <v>181000</v>
      </c>
      <c r="C6377" s="128">
        <f t="shared" si="239"/>
        <v>6352500</v>
      </c>
      <c r="D6377" s="129">
        <f t="shared" si="240"/>
        <v>190050</v>
      </c>
      <c r="E6377" s="130" t="s">
        <v>7180</v>
      </c>
      <c r="F6377" s="126"/>
      <c r="G6377" s="126"/>
      <c r="H6377" s="126"/>
      <c r="I6377" s="126"/>
      <c r="J6377" s="126"/>
      <c r="K6377" s="126"/>
    </row>
    <row r="6378" spans="1:11" s="143" customFormat="1">
      <c r="A6378" s="128" t="s">
        <v>4857</v>
      </c>
      <c r="B6378" s="127">
        <v>182000</v>
      </c>
      <c r="C6378" s="128">
        <f t="shared" si="239"/>
        <v>6387500</v>
      </c>
      <c r="D6378" s="129">
        <f t="shared" si="240"/>
        <v>191100</v>
      </c>
      <c r="E6378" s="130" t="s">
        <v>7180</v>
      </c>
      <c r="F6378" s="126"/>
      <c r="G6378" s="126"/>
      <c r="H6378" s="126"/>
      <c r="I6378" s="126"/>
      <c r="J6378" s="126"/>
      <c r="K6378" s="126"/>
    </row>
    <row r="6379" spans="1:11" s="143" customFormat="1">
      <c r="A6379" s="128" t="s">
        <v>4858</v>
      </c>
      <c r="B6379" s="127">
        <v>183000</v>
      </c>
      <c r="C6379" s="128">
        <f t="shared" si="239"/>
        <v>6422500</v>
      </c>
      <c r="D6379" s="129">
        <f t="shared" si="240"/>
        <v>192150</v>
      </c>
      <c r="E6379" s="130" t="s">
        <v>7180</v>
      </c>
      <c r="F6379" s="126"/>
      <c r="G6379" s="126"/>
      <c r="H6379" s="126"/>
      <c r="I6379" s="126"/>
      <c r="J6379" s="126"/>
      <c r="K6379" s="126"/>
    </row>
    <row r="6380" spans="1:11" s="143" customFormat="1">
      <c r="A6380" s="128" t="s">
        <v>4859</v>
      </c>
      <c r="B6380" s="127">
        <v>184000</v>
      </c>
      <c r="C6380" s="128">
        <f t="shared" si="239"/>
        <v>6457500</v>
      </c>
      <c r="D6380" s="129">
        <f t="shared" si="240"/>
        <v>193200</v>
      </c>
      <c r="E6380" s="130" t="s">
        <v>7180</v>
      </c>
      <c r="F6380" s="126"/>
      <c r="G6380" s="126"/>
      <c r="H6380" s="126"/>
      <c r="I6380" s="126"/>
      <c r="J6380" s="126"/>
      <c r="K6380" s="126"/>
    </row>
    <row r="6381" spans="1:11" s="143" customFormat="1">
      <c r="A6381" s="128" t="s">
        <v>4860</v>
      </c>
      <c r="B6381" s="127">
        <v>185000</v>
      </c>
      <c r="C6381" s="128">
        <f t="shared" si="239"/>
        <v>6492500</v>
      </c>
      <c r="D6381" s="129">
        <f t="shared" si="240"/>
        <v>194250</v>
      </c>
      <c r="E6381" s="130" t="s">
        <v>7180</v>
      </c>
      <c r="F6381" s="126"/>
      <c r="G6381" s="126"/>
      <c r="H6381" s="126"/>
      <c r="I6381" s="126"/>
      <c r="J6381" s="126"/>
      <c r="K6381" s="126"/>
    </row>
    <row r="6382" spans="1:11" s="143" customFormat="1">
      <c r="A6382" s="128" t="s">
        <v>4861</v>
      </c>
      <c r="B6382" s="127">
        <v>186000</v>
      </c>
      <c r="C6382" s="128">
        <f t="shared" si="239"/>
        <v>6527500</v>
      </c>
      <c r="D6382" s="129">
        <f t="shared" si="240"/>
        <v>195300</v>
      </c>
      <c r="E6382" s="130" t="s">
        <v>7180</v>
      </c>
      <c r="F6382" s="126"/>
      <c r="G6382" s="126"/>
      <c r="H6382" s="126"/>
      <c r="I6382" s="126"/>
      <c r="J6382" s="126"/>
      <c r="K6382" s="126"/>
    </row>
    <row r="6383" spans="1:11" s="143" customFormat="1">
      <c r="A6383" s="128" t="s">
        <v>4862</v>
      </c>
      <c r="B6383" s="127">
        <v>187000</v>
      </c>
      <c r="C6383" s="128">
        <f t="shared" si="239"/>
        <v>6562500</v>
      </c>
      <c r="D6383" s="129">
        <f t="shared" si="240"/>
        <v>196350</v>
      </c>
      <c r="E6383" s="130" t="s">
        <v>7180</v>
      </c>
      <c r="F6383" s="126"/>
      <c r="G6383" s="126"/>
      <c r="H6383" s="126"/>
      <c r="I6383" s="126"/>
      <c r="J6383" s="126"/>
      <c r="K6383" s="126"/>
    </row>
    <row r="6384" spans="1:11" s="143" customFormat="1">
      <c r="A6384" s="128" t="s">
        <v>4863</v>
      </c>
      <c r="B6384" s="127">
        <v>188000</v>
      </c>
      <c r="C6384" s="128">
        <f t="shared" si="239"/>
        <v>6597500</v>
      </c>
      <c r="D6384" s="129">
        <f t="shared" si="240"/>
        <v>197400</v>
      </c>
      <c r="E6384" s="130" t="s">
        <v>7180</v>
      </c>
      <c r="F6384" s="126"/>
      <c r="G6384" s="126"/>
      <c r="H6384" s="126"/>
      <c r="I6384" s="126"/>
      <c r="J6384" s="126"/>
      <c r="K6384" s="126"/>
    </row>
    <row r="6385" spans="1:11" s="143" customFormat="1">
      <c r="A6385" s="128" t="s">
        <v>4864</v>
      </c>
      <c r="B6385" s="127">
        <v>189000</v>
      </c>
      <c r="C6385" s="128">
        <f t="shared" si="239"/>
        <v>6632500</v>
      </c>
      <c r="D6385" s="129">
        <f t="shared" si="240"/>
        <v>198450</v>
      </c>
      <c r="E6385" s="130" t="s">
        <v>7180</v>
      </c>
      <c r="F6385" s="126"/>
      <c r="G6385" s="126"/>
      <c r="H6385" s="126"/>
      <c r="I6385" s="126"/>
      <c r="J6385" s="126"/>
      <c r="K6385" s="126"/>
    </row>
    <row r="6386" spans="1:11" s="143" customFormat="1">
      <c r="A6386" s="128" t="s">
        <v>4865</v>
      </c>
      <c r="B6386" s="127">
        <v>190000</v>
      </c>
      <c r="C6386" s="128">
        <f t="shared" si="239"/>
        <v>6667500</v>
      </c>
      <c r="D6386" s="129">
        <f t="shared" si="240"/>
        <v>199500</v>
      </c>
      <c r="E6386" s="130" t="s">
        <v>7180</v>
      </c>
      <c r="F6386" s="126"/>
      <c r="G6386" s="126"/>
      <c r="H6386" s="126"/>
      <c r="I6386" s="126"/>
      <c r="J6386" s="126"/>
      <c r="K6386" s="126"/>
    </row>
    <row r="6387" spans="1:11" s="143" customFormat="1">
      <c r="A6387" s="128" t="s">
        <v>4866</v>
      </c>
      <c r="B6387" s="127">
        <v>191000</v>
      </c>
      <c r="C6387" s="128">
        <f t="shared" si="239"/>
        <v>6702500</v>
      </c>
      <c r="D6387" s="129">
        <f t="shared" si="240"/>
        <v>200550</v>
      </c>
      <c r="E6387" s="130" t="s">
        <v>7180</v>
      </c>
      <c r="F6387" s="126"/>
      <c r="G6387" s="126"/>
      <c r="H6387" s="126"/>
      <c r="I6387" s="126"/>
      <c r="J6387" s="126"/>
      <c r="K6387" s="126"/>
    </row>
    <row r="6388" spans="1:11" s="143" customFormat="1">
      <c r="A6388" s="128" t="s">
        <v>4867</v>
      </c>
      <c r="B6388" s="127">
        <v>192000</v>
      </c>
      <c r="C6388" s="128">
        <f t="shared" si="239"/>
        <v>6737500</v>
      </c>
      <c r="D6388" s="129">
        <f t="shared" si="240"/>
        <v>201600</v>
      </c>
      <c r="E6388" s="130" t="s">
        <v>7180</v>
      </c>
      <c r="F6388" s="126"/>
      <c r="G6388" s="126"/>
      <c r="H6388" s="126"/>
      <c r="I6388" s="126"/>
      <c r="J6388" s="126"/>
      <c r="K6388" s="126"/>
    </row>
    <row r="6389" spans="1:11" s="143" customFormat="1">
      <c r="A6389" s="128" t="s">
        <v>4868</v>
      </c>
      <c r="B6389" s="127">
        <v>193000</v>
      </c>
      <c r="C6389" s="128">
        <f t="shared" si="239"/>
        <v>6772500</v>
      </c>
      <c r="D6389" s="129">
        <f t="shared" si="240"/>
        <v>202650</v>
      </c>
      <c r="E6389" s="130" t="s">
        <v>7180</v>
      </c>
      <c r="F6389" s="126"/>
      <c r="G6389" s="126"/>
      <c r="H6389" s="126"/>
      <c r="I6389" s="126"/>
      <c r="J6389" s="126"/>
      <c r="K6389" s="126"/>
    </row>
    <row r="6390" spans="1:11" s="143" customFormat="1">
      <c r="A6390" s="128" t="s">
        <v>4869</v>
      </c>
      <c r="B6390" s="127">
        <v>194000</v>
      </c>
      <c r="C6390" s="128">
        <f t="shared" si="239"/>
        <v>6807500</v>
      </c>
      <c r="D6390" s="129">
        <f t="shared" si="240"/>
        <v>203700</v>
      </c>
      <c r="E6390" s="130" t="s">
        <v>7180</v>
      </c>
      <c r="F6390" s="126"/>
      <c r="G6390" s="126"/>
      <c r="H6390" s="126"/>
      <c r="I6390" s="126"/>
      <c r="J6390" s="126"/>
      <c r="K6390" s="126"/>
    </row>
    <row r="6391" spans="1:11" s="143" customFormat="1">
      <c r="A6391" s="128" t="s">
        <v>4870</v>
      </c>
      <c r="B6391" s="127">
        <v>195000</v>
      </c>
      <c r="C6391" s="128">
        <f t="shared" ref="C6391:C6454" si="241">C6390+35000</f>
        <v>6842500</v>
      </c>
      <c r="D6391" s="129">
        <f t="shared" si="240"/>
        <v>204750</v>
      </c>
      <c r="E6391" s="130" t="s">
        <v>7180</v>
      </c>
      <c r="F6391" s="126"/>
      <c r="G6391" s="126"/>
      <c r="H6391" s="126"/>
      <c r="I6391" s="126"/>
      <c r="J6391" s="126"/>
      <c r="K6391" s="126"/>
    </row>
    <row r="6392" spans="1:11" s="143" customFormat="1">
      <c r="A6392" s="128" t="s">
        <v>4871</v>
      </c>
      <c r="B6392" s="127">
        <v>196000</v>
      </c>
      <c r="C6392" s="128">
        <f t="shared" si="241"/>
        <v>6877500</v>
      </c>
      <c r="D6392" s="129">
        <f t="shared" si="240"/>
        <v>205800</v>
      </c>
      <c r="E6392" s="130" t="s">
        <v>7180</v>
      </c>
      <c r="F6392" s="126"/>
      <c r="G6392" s="126"/>
      <c r="H6392" s="126"/>
      <c r="I6392" s="126"/>
      <c r="J6392" s="126"/>
      <c r="K6392" s="126"/>
    </row>
    <row r="6393" spans="1:11" s="143" customFormat="1">
      <c r="A6393" s="128" t="s">
        <v>4872</v>
      </c>
      <c r="B6393" s="127">
        <v>197000</v>
      </c>
      <c r="C6393" s="128">
        <f t="shared" si="241"/>
        <v>6912500</v>
      </c>
      <c r="D6393" s="129">
        <f t="shared" si="240"/>
        <v>206850</v>
      </c>
      <c r="E6393" s="130" t="s">
        <v>7180</v>
      </c>
      <c r="F6393" s="126"/>
      <c r="G6393" s="126"/>
      <c r="H6393" s="126"/>
      <c r="I6393" s="126"/>
      <c r="J6393" s="126"/>
      <c r="K6393" s="126"/>
    </row>
    <row r="6394" spans="1:11" s="143" customFormat="1">
      <c r="A6394" s="128" t="s">
        <v>4873</v>
      </c>
      <c r="B6394" s="127">
        <v>198000</v>
      </c>
      <c r="C6394" s="128">
        <f t="shared" si="241"/>
        <v>6947500</v>
      </c>
      <c r="D6394" s="129">
        <f t="shared" si="240"/>
        <v>207900</v>
      </c>
      <c r="E6394" s="130" t="s">
        <v>7180</v>
      </c>
      <c r="F6394" s="126"/>
      <c r="G6394" s="126"/>
      <c r="H6394" s="126"/>
      <c r="I6394" s="126"/>
      <c r="J6394" s="126"/>
      <c r="K6394" s="126"/>
    </row>
    <row r="6395" spans="1:11" s="143" customFormat="1">
      <c r="A6395" s="128" t="s">
        <v>4874</v>
      </c>
      <c r="B6395" s="127">
        <v>199000</v>
      </c>
      <c r="C6395" s="128">
        <f t="shared" si="241"/>
        <v>6982500</v>
      </c>
      <c r="D6395" s="129">
        <f t="shared" si="240"/>
        <v>208950</v>
      </c>
      <c r="E6395" s="130" t="s">
        <v>7180</v>
      </c>
      <c r="F6395" s="126"/>
      <c r="G6395" s="126"/>
      <c r="H6395" s="126"/>
      <c r="I6395" s="126"/>
      <c r="J6395" s="126"/>
      <c r="K6395" s="126"/>
    </row>
    <row r="6396" spans="1:11" s="143" customFormat="1">
      <c r="A6396" s="128" t="s">
        <v>4875</v>
      </c>
      <c r="B6396" s="127">
        <v>200000</v>
      </c>
      <c r="C6396" s="128">
        <f t="shared" si="241"/>
        <v>7017500</v>
      </c>
      <c r="D6396" s="129">
        <f t="shared" si="240"/>
        <v>210000</v>
      </c>
      <c r="E6396" s="130" t="s">
        <v>7180</v>
      </c>
      <c r="F6396" s="126"/>
      <c r="G6396" s="126"/>
      <c r="H6396" s="126"/>
      <c r="I6396" s="126"/>
      <c r="J6396" s="126"/>
      <c r="K6396" s="126"/>
    </row>
    <row r="6397" spans="1:11" s="143" customFormat="1">
      <c r="A6397" s="128" t="s">
        <v>4876</v>
      </c>
      <c r="B6397" s="127">
        <v>201000</v>
      </c>
      <c r="C6397" s="128">
        <f t="shared" si="241"/>
        <v>7052500</v>
      </c>
      <c r="D6397" s="129">
        <f t="shared" si="240"/>
        <v>211050</v>
      </c>
      <c r="E6397" s="130" t="s">
        <v>7180</v>
      </c>
      <c r="F6397" s="126"/>
      <c r="G6397" s="126"/>
      <c r="H6397" s="126"/>
      <c r="I6397" s="126"/>
      <c r="J6397" s="126"/>
      <c r="K6397" s="126"/>
    </row>
    <row r="6398" spans="1:11" s="143" customFormat="1">
      <c r="A6398" s="128" t="s">
        <v>4877</v>
      </c>
      <c r="B6398" s="127">
        <v>202000</v>
      </c>
      <c r="C6398" s="128">
        <f t="shared" si="241"/>
        <v>7087500</v>
      </c>
      <c r="D6398" s="129">
        <f t="shared" si="240"/>
        <v>212100</v>
      </c>
      <c r="E6398" s="130" t="s">
        <v>7180</v>
      </c>
      <c r="F6398" s="126"/>
      <c r="G6398" s="126"/>
      <c r="H6398" s="126"/>
      <c r="I6398" s="126"/>
      <c r="J6398" s="126"/>
      <c r="K6398" s="126"/>
    </row>
    <row r="6399" spans="1:11" s="143" customFormat="1">
      <c r="A6399" s="128" t="s">
        <v>4878</v>
      </c>
      <c r="B6399" s="127">
        <v>203000</v>
      </c>
      <c r="C6399" s="128">
        <f t="shared" si="241"/>
        <v>7122500</v>
      </c>
      <c r="D6399" s="129">
        <f t="shared" si="240"/>
        <v>213150</v>
      </c>
      <c r="E6399" s="130" t="s">
        <v>7180</v>
      </c>
      <c r="F6399" s="126"/>
      <c r="G6399" s="126"/>
      <c r="H6399" s="126"/>
      <c r="I6399" s="126"/>
      <c r="J6399" s="126"/>
      <c r="K6399" s="126"/>
    </row>
    <row r="6400" spans="1:11" s="143" customFormat="1">
      <c r="A6400" s="128" t="s">
        <v>4879</v>
      </c>
      <c r="B6400" s="127">
        <v>204000</v>
      </c>
      <c r="C6400" s="128">
        <f t="shared" si="241"/>
        <v>7157500</v>
      </c>
      <c r="D6400" s="129">
        <f t="shared" si="240"/>
        <v>214200</v>
      </c>
      <c r="E6400" s="130" t="s">
        <v>7180</v>
      </c>
      <c r="F6400" s="126"/>
      <c r="G6400" s="126"/>
      <c r="H6400" s="126"/>
      <c r="I6400" s="126"/>
      <c r="J6400" s="126"/>
      <c r="K6400" s="126"/>
    </row>
    <row r="6401" spans="1:11" s="143" customFormat="1">
      <c r="A6401" s="128" t="s">
        <v>4880</v>
      </c>
      <c r="B6401" s="127">
        <v>205000</v>
      </c>
      <c r="C6401" s="128">
        <f t="shared" si="241"/>
        <v>7192500</v>
      </c>
      <c r="D6401" s="129">
        <f t="shared" si="240"/>
        <v>215250</v>
      </c>
      <c r="E6401" s="130" t="s">
        <v>7180</v>
      </c>
      <c r="F6401" s="126"/>
      <c r="G6401" s="126"/>
      <c r="H6401" s="126"/>
      <c r="I6401" s="126"/>
      <c r="J6401" s="126"/>
      <c r="K6401" s="126"/>
    </row>
    <row r="6402" spans="1:11" s="143" customFormat="1">
      <c r="A6402" s="128" t="s">
        <v>4881</v>
      </c>
      <c r="B6402" s="127">
        <v>206000</v>
      </c>
      <c r="C6402" s="128">
        <f t="shared" si="241"/>
        <v>7227500</v>
      </c>
      <c r="D6402" s="129">
        <f t="shared" si="240"/>
        <v>216300</v>
      </c>
      <c r="E6402" s="130" t="s">
        <v>7180</v>
      </c>
      <c r="F6402" s="126"/>
      <c r="G6402" s="126"/>
      <c r="H6402" s="126"/>
      <c r="I6402" s="126"/>
      <c r="J6402" s="126"/>
      <c r="K6402" s="126"/>
    </row>
    <row r="6403" spans="1:11" s="143" customFormat="1">
      <c r="A6403" s="128" t="s">
        <v>4882</v>
      </c>
      <c r="B6403" s="127">
        <v>207000</v>
      </c>
      <c r="C6403" s="128">
        <f t="shared" si="241"/>
        <v>7262500</v>
      </c>
      <c r="D6403" s="129">
        <f t="shared" si="240"/>
        <v>217350</v>
      </c>
      <c r="E6403" s="130" t="s">
        <v>7180</v>
      </c>
      <c r="F6403" s="126"/>
      <c r="G6403" s="126"/>
      <c r="H6403" s="126"/>
      <c r="I6403" s="126"/>
      <c r="J6403" s="126"/>
      <c r="K6403" s="126"/>
    </row>
    <row r="6404" spans="1:11" s="143" customFormat="1">
      <c r="A6404" s="128" t="s">
        <v>4883</v>
      </c>
      <c r="B6404" s="127">
        <v>208000</v>
      </c>
      <c r="C6404" s="128">
        <f t="shared" si="241"/>
        <v>7297500</v>
      </c>
      <c r="D6404" s="129">
        <f t="shared" si="240"/>
        <v>218400</v>
      </c>
      <c r="E6404" s="130" t="s">
        <v>7180</v>
      </c>
      <c r="F6404" s="126"/>
      <c r="G6404" s="126"/>
      <c r="H6404" s="126"/>
      <c r="I6404" s="126"/>
      <c r="J6404" s="126"/>
      <c r="K6404" s="126"/>
    </row>
    <row r="6405" spans="1:11" s="143" customFormat="1">
      <c r="A6405" s="128" t="s">
        <v>4884</v>
      </c>
      <c r="B6405" s="127">
        <v>209000</v>
      </c>
      <c r="C6405" s="128">
        <f t="shared" si="241"/>
        <v>7332500</v>
      </c>
      <c r="D6405" s="129">
        <f t="shared" si="240"/>
        <v>219450</v>
      </c>
      <c r="E6405" s="130" t="s">
        <v>7180</v>
      </c>
      <c r="F6405" s="126"/>
      <c r="G6405" s="126"/>
      <c r="H6405" s="126"/>
      <c r="I6405" s="126"/>
      <c r="J6405" s="126"/>
      <c r="K6405" s="126"/>
    </row>
    <row r="6406" spans="1:11" s="143" customFormat="1">
      <c r="A6406" s="128" t="s">
        <v>4885</v>
      </c>
      <c r="B6406" s="127">
        <v>210000</v>
      </c>
      <c r="C6406" s="128">
        <f t="shared" si="241"/>
        <v>7367500</v>
      </c>
      <c r="D6406" s="129">
        <f t="shared" si="240"/>
        <v>220500</v>
      </c>
      <c r="E6406" s="130" t="s">
        <v>7180</v>
      </c>
      <c r="F6406" s="126"/>
      <c r="G6406" s="126"/>
      <c r="H6406" s="126"/>
      <c r="I6406" s="126"/>
      <c r="J6406" s="126"/>
      <c r="K6406" s="126"/>
    </row>
    <row r="6407" spans="1:11" s="143" customFormat="1">
      <c r="A6407" s="128" t="s">
        <v>4886</v>
      </c>
      <c r="B6407" s="127">
        <v>211000</v>
      </c>
      <c r="C6407" s="128">
        <f t="shared" si="241"/>
        <v>7402500</v>
      </c>
      <c r="D6407" s="129">
        <f t="shared" si="240"/>
        <v>221550</v>
      </c>
      <c r="E6407" s="130" t="s">
        <v>7180</v>
      </c>
      <c r="F6407" s="126"/>
      <c r="G6407" s="126"/>
      <c r="H6407" s="126"/>
      <c r="I6407" s="126"/>
      <c r="J6407" s="126"/>
      <c r="K6407" s="126"/>
    </row>
    <row r="6408" spans="1:11" s="143" customFormat="1">
      <c r="A6408" s="128" t="s">
        <v>4887</v>
      </c>
      <c r="B6408" s="127">
        <v>212000</v>
      </c>
      <c r="C6408" s="128">
        <f t="shared" si="241"/>
        <v>7437500</v>
      </c>
      <c r="D6408" s="129">
        <f t="shared" si="240"/>
        <v>222600</v>
      </c>
      <c r="E6408" s="130" t="s">
        <v>7180</v>
      </c>
      <c r="F6408" s="126"/>
      <c r="G6408" s="126"/>
      <c r="H6408" s="126"/>
      <c r="I6408" s="126"/>
      <c r="J6408" s="126"/>
      <c r="K6408" s="126"/>
    </row>
    <row r="6409" spans="1:11" s="143" customFormat="1">
      <c r="A6409" s="128" t="s">
        <v>4888</v>
      </c>
      <c r="B6409" s="127">
        <v>213000</v>
      </c>
      <c r="C6409" s="128">
        <f t="shared" si="241"/>
        <v>7472500</v>
      </c>
      <c r="D6409" s="129">
        <f t="shared" si="240"/>
        <v>223650</v>
      </c>
      <c r="E6409" s="130" t="s">
        <v>7180</v>
      </c>
      <c r="F6409" s="126"/>
      <c r="G6409" s="126"/>
      <c r="H6409" s="126"/>
      <c r="I6409" s="126"/>
      <c r="J6409" s="126"/>
      <c r="K6409" s="126"/>
    </row>
    <row r="6410" spans="1:11" s="143" customFormat="1">
      <c r="A6410" s="128" t="s">
        <v>4889</v>
      </c>
      <c r="B6410" s="127">
        <v>214000</v>
      </c>
      <c r="C6410" s="128">
        <f t="shared" si="241"/>
        <v>7507500</v>
      </c>
      <c r="D6410" s="129">
        <f t="shared" si="240"/>
        <v>224700</v>
      </c>
      <c r="E6410" s="130" t="s">
        <v>7180</v>
      </c>
      <c r="F6410" s="126"/>
      <c r="G6410" s="126"/>
      <c r="H6410" s="126"/>
      <c r="I6410" s="126"/>
      <c r="J6410" s="126"/>
      <c r="K6410" s="126"/>
    </row>
    <row r="6411" spans="1:11" s="143" customFormat="1">
      <c r="A6411" s="128" t="s">
        <v>4890</v>
      </c>
      <c r="B6411" s="127">
        <v>215000</v>
      </c>
      <c r="C6411" s="128">
        <f t="shared" si="241"/>
        <v>7542500</v>
      </c>
      <c r="D6411" s="129">
        <f t="shared" si="240"/>
        <v>225750</v>
      </c>
      <c r="E6411" s="130" t="s">
        <v>7180</v>
      </c>
      <c r="F6411" s="126"/>
      <c r="G6411" s="126"/>
      <c r="H6411" s="126"/>
      <c r="I6411" s="126"/>
      <c r="J6411" s="126"/>
      <c r="K6411" s="126"/>
    </row>
    <row r="6412" spans="1:11" s="143" customFormat="1">
      <c r="A6412" s="128" t="s">
        <v>4891</v>
      </c>
      <c r="B6412" s="127">
        <v>216000</v>
      </c>
      <c r="C6412" s="128">
        <f t="shared" si="241"/>
        <v>7577500</v>
      </c>
      <c r="D6412" s="129">
        <f t="shared" si="240"/>
        <v>226800</v>
      </c>
      <c r="E6412" s="130" t="s">
        <v>7180</v>
      </c>
      <c r="F6412" s="126"/>
      <c r="G6412" s="126"/>
      <c r="H6412" s="126"/>
      <c r="I6412" s="126"/>
      <c r="J6412" s="126"/>
      <c r="K6412" s="126"/>
    </row>
    <row r="6413" spans="1:11" s="143" customFormat="1">
      <c r="A6413" s="128" t="s">
        <v>4892</v>
      </c>
      <c r="B6413" s="127">
        <v>217000</v>
      </c>
      <c r="C6413" s="128">
        <f t="shared" si="241"/>
        <v>7612500</v>
      </c>
      <c r="D6413" s="129">
        <f t="shared" si="240"/>
        <v>227850</v>
      </c>
      <c r="E6413" s="130" t="s">
        <v>7180</v>
      </c>
      <c r="F6413" s="126"/>
      <c r="G6413" s="126"/>
      <c r="H6413" s="126"/>
      <c r="I6413" s="126"/>
      <c r="J6413" s="126"/>
      <c r="K6413" s="126"/>
    </row>
    <row r="6414" spans="1:11" s="143" customFormat="1">
      <c r="A6414" s="128" t="s">
        <v>4893</v>
      </c>
      <c r="B6414" s="127">
        <v>218000</v>
      </c>
      <c r="C6414" s="128">
        <f t="shared" si="241"/>
        <v>7647500</v>
      </c>
      <c r="D6414" s="129">
        <f t="shared" ref="D6414:D6477" si="242">SUM($G$2)*(B6414*0.001)</f>
        <v>228900</v>
      </c>
      <c r="E6414" s="130" t="s">
        <v>7180</v>
      </c>
      <c r="F6414" s="126"/>
      <c r="G6414" s="126"/>
      <c r="H6414" s="126"/>
      <c r="I6414" s="126"/>
      <c r="J6414" s="126"/>
      <c r="K6414" s="126"/>
    </row>
    <row r="6415" spans="1:11" s="143" customFormat="1">
      <c r="A6415" s="128" t="s">
        <v>4894</v>
      </c>
      <c r="B6415" s="127">
        <v>219000</v>
      </c>
      <c r="C6415" s="128">
        <f t="shared" si="241"/>
        <v>7682500</v>
      </c>
      <c r="D6415" s="129">
        <f t="shared" si="242"/>
        <v>229950</v>
      </c>
      <c r="E6415" s="130" t="s">
        <v>7180</v>
      </c>
      <c r="F6415" s="126"/>
      <c r="G6415" s="126"/>
      <c r="H6415" s="126"/>
      <c r="I6415" s="126"/>
      <c r="J6415" s="126"/>
      <c r="K6415" s="126"/>
    </row>
    <row r="6416" spans="1:11" s="143" customFormat="1">
      <c r="A6416" s="128" t="s">
        <v>4895</v>
      </c>
      <c r="B6416" s="127">
        <v>220000</v>
      </c>
      <c r="C6416" s="128">
        <f t="shared" si="241"/>
        <v>7717500</v>
      </c>
      <c r="D6416" s="129">
        <f t="shared" si="242"/>
        <v>231000</v>
      </c>
      <c r="E6416" s="130" t="s">
        <v>7180</v>
      </c>
      <c r="F6416" s="126"/>
      <c r="G6416" s="126"/>
      <c r="H6416" s="126"/>
      <c r="I6416" s="126"/>
      <c r="J6416" s="126"/>
      <c r="K6416" s="126"/>
    </row>
    <row r="6417" spans="1:11" s="143" customFormat="1">
      <c r="A6417" s="128" t="s">
        <v>4896</v>
      </c>
      <c r="B6417" s="127">
        <v>221000</v>
      </c>
      <c r="C6417" s="128">
        <f t="shared" si="241"/>
        <v>7752500</v>
      </c>
      <c r="D6417" s="129">
        <f t="shared" si="242"/>
        <v>232050</v>
      </c>
      <c r="E6417" s="130" t="s">
        <v>7180</v>
      </c>
      <c r="F6417" s="126"/>
      <c r="G6417" s="126"/>
      <c r="H6417" s="126"/>
      <c r="I6417" s="126"/>
      <c r="J6417" s="126"/>
      <c r="K6417" s="126"/>
    </row>
    <row r="6418" spans="1:11" s="143" customFormat="1">
      <c r="A6418" s="128" t="s">
        <v>4897</v>
      </c>
      <c r="B6418" s="127">
        <v>222000</v>
      </c>
      <c r="C6418" s="128">
        <f t="shared" si="241"/>
        <v>7787500</v>
      </c>
      <c r="D6418" s="129">
        <f t="shared" si="242"/>
        <v>233100</v>
      </c>
      <c r="E6418" s="130" t="s">
        <v>7180</v>
      </c>
      <c r="F6418" s="126"/>
      <c r="G6418" s="126"/>
      <c r="H6418" s="126"/>
      <c r="I6418" s="126"/>
      <c r="J6418" s="126"/>
      <c r="K6418" s="126"/>
    </row>
    <row r="6419" spans="1:11" s="143" customFormat="1">
      <c r="A6419" s="128" t="s">
        <v>4898</v>
      </c>
      <c r="B6419" s="127">
        <v>223000</v>
      </c>
      <c r="C6419" s="128">
        <f t="shared" si="241"/>
        <v>7822500</v>
      </c>
      <c r="D6419" s="129">
        <f t="shared" si="242"/>
        <v>234150</v>
      </c>
      <c r="E6419" s="130" t="s">
        <v>7180</v>
      </c>
      <c r="F6419" s="126"/>
      <c r="G6419" s="126"/>
      <c r="H6419" s="126"/>
      <c r="I6419" s="126"/>
      <c r="J6419" s="126"/>
      <c r="K6419" s="126"/>
    </row>
    <row r="6420" spans="1:11" s="143" customFormat="1">
      <c r="A6420" s="128" t="s">
        <v>4899</v>
      </c>
      <c r="B6420" s="127">
        <v>224000</v>
      </c>
      <c r="C6420" s="128">
        <f t="shared" si="241"/>
        <v>7857500</v>
      </c>
      <c r="D6420" s="129">
        <f t="shared" si="242"/>
        <v>235200</v>
      </c>
      <c r="E6420" s="130" t="s">
        <v>7180</v>
      </c>
      <c r="F6420" s="126"/>
      <c r="G6420" s="126"/>
      <c r="H6420" s="126"/>
      <c r="I6420" s="126"/>
      <c r="J6420" s="126"/>
      <c r="K6420" s="126"/>
    </row>
    <row r="6421" spans="1:11" s="143" customFormat="1">
      <c r="A6421" s="128" t="s">
        <v>4900</v>
      </c>
      <c r="B6421" s="127">
        <v>225000</v>
      </c>
      <c r="C6421" s="128">
        <f t="shared" si="241"/>
        <v>7892500</v>
      </c>
      <c r="D6421" s="129">
        <f t="shared" si="242"/>
        <v>236250</v>
      </c>
      <c r="E6421" s="130" t="s">
        <v>7180</v>
      </c>
      <c r="F6421" s="126"/>
      <c r="G6421" s="126"/>
      <c r="H6421" s="126"/>
      <c r="I6421" s="126"/>
      <c r="J6421" s="126"/>
      <c r="K6421" s="126"/>
    </row>
    <row r="6422" spans="1:11" s="143" customFormat="1">
      <c r="A6422" s="128" t="s">
        <v>4901</v>
      </c>
      <c r="B6422" s="127">
        <v>226000</v>
      </c>
      <c r="C6422" s="128">
        <f t="shared" si="241"/>
        <v>7927500</v>
      </c>
      <c r="D6422" s="129">
        <f t="shared" si="242"/>
        <v>237300</v>
      </c>
      <c r="E6422" s="130" t="s">
        <v>7180</v>
      </c>
      <c r="F6422" s="126"/>
      <c r="G6422" s="126"/>
      <c r="H6422" s="126"/>
      <c r="I6422" s="126"/>
      <c r="J6422" s="126"/>
      <c r="K6422" s="126"/>
    </row>
    <row r="6423" spans="1:11" s="143" customFormat="1">
      <c r="A6423" s="128" t="s">
        <v>4902</v>
      </c>
      <c r="B6423" s="127">
        <v>227000</v>
      </c>
      <c r="C6423" s="128">
        <f t="shared" si="241"/>
        <v>7962500</v>
      </c>
      <c r="D6423" s="129">
        <f t="shared" si="242"/>
        <v>238350</v>
      </c>
      <c r="E6423" s="130" t="s">
        <v>7180</v>
      </c>
      <c r="F6423" s="126"/>
      <c r="G6423" s="126"/>
      <c r="H6423" s="126"/>
      <c r="I6423" s="126"/>
      <c r="J6423" s="126"/>
      <c r="K6423" s="126"/>
    </row>
    <row r="6424" spans="1:11" s="143" customFormat="1">
      <c r="A6424" s="128" t="s">
        <v>4903</v>
      </c>
      <c r="B6424" s="127">
        <v>228000</v>
      </c>
      <c r="C6424" s="128">
        <f t="shared" si="241"/>
        <v>7997500</v>
      </c>
      <c r="D6424" s="129">
        <f t="shared" si="242"/>
        <v>239400</v>
      </c>
      <c r="E6424" s="130" t="s">
        <v>7180</v>
      </c>
      <c r="F6424" s="126"/>
      <c r="G6424" s="126"/>
      <c r="H6424" s="126"/>
      <c r="I6424" s="126"/>
      <c r="J6424" s="126"/>
      <c r="K6424" s="126"/>
    </row>
    <row r="6425" spans="1:11" s="143" customFormat="1">
      <c r="A6425" s="128" t="s">
        <v>4904</v>
      </c>
      <c r="B6425" s="127">
        <v>229000</v>
      </c>
      <c r="C6425" s="128">
        <f t="shared" si="241"/>
        <v>8032500</v>
      </c>
      <c r="D6425" s="129">
        <f t="shared" si="242"/>
        <v>240450</v>
      </c>
      <c r="E6425" s="130" t="s">
        <v>7180</v>
      </c>
      <c r="F6425" s="126"/>
      <c r="G6425" s="126"/>
      <c r="H6425" s="126"/>
      <c r="I6425" s="126"/>
      <c r="J6425" s="126"/>
      <c r="K6425" s="126"/>
    </row>
    <row r="6426" spans="1:11" s="143" customFormat="1">
      <c r="A6426" s="128" t="s">
        <v>4905</v>
      </c>
      <c r="B6426" s="127">
        <v>230000</v>
      </c>
      <c r="C6426" s="128">
        <f t="shared" si="241"/>
        <v>8067500</v>
      </c>
      <c r="D6426" s="129">
        <f t="shared" si="242"/>
        <v>241500</v>
      </c>
      <c r="E6426" s="130" t="s">
        <v>7180</v>
      </c>
      <c r="F6426" s="126"/>
      <c r="G6426" s="126"/>
      <c r="H6426" s="126"/>
      <c r="I6426" s="126"/>
      <c r="J6426" s="126"/>
      <c r="K6426" s="126"/>
    </row>
    <row r="6427" spans="1:11" s="143" customFormat="1">
      <c r="A6427" s="128" t="s">
        <v>4906</v>
      </c>
      <c r="B6427" s="127">
        <v>231000</v>
      </c>
      <c r="C6427" s="128">
        <f t="shared" si="241"/>
        <v>8102500</v>
      </c>
      <c r="D6427" s="129">
        <f t="shared" si="242"/>
        <v>242550</v>
      </c>
      <c r="E6427" s="130" t="s">
        <v>7180</v>
      </c>
      <c r="F6427" s="126"/>
      <c r="G6427" s="126"/>
      <c r="H6427" s="126"/>
      <c r="I6427" s="126"/>
      <c r="J6427" s="126"/>
      <c r="K6427" s="126"/>
    </row>
    <row r="6428" spans="1:11" s="143" customFormat="1">
      <c r="A6428" s="128" t="s">
        <v>4907</v>
      </c>
      <c r="B6428" s="127">
        <v>232000</v>
      </c>
      <c r="C6428" s="128">
        <f t="shared" si="241"/>
        <v>8137500</v>
      </c>
      <c r="D6428" s="129">
        <f t="shared" si="242"/>
        <v>243600</v>
      </c>
      <c r="E6428" s="130" t="s">
        <v>7180</v>
      </c>
      <c r="F6428" s="126"/>
      <c r="G6428" s="126"/>
      <c r="H6428" s="126"/>
      <c r="I6428" s="126"/>
      <c r="J6428" s="126"/>
      <c r="K6428" s="126"/>
    </row>
    <row r="6429" spans="1:11" s="143" customFormat="1">
      <c r="A6429" s="128" t="s">
        <v>4908</v>
      </c>
      <c r="B6429" s="127">
        <v>233000</v>
      </c>
      <c r="C6429" s="128">
        <f t="shared" si="241"/>
        <v>8172500</v>
      </c>
      <c r="D6429" s="129">
        <f t="shared" si="242"/>
        <v>244650</v>
      </c>
      <c r="E6429" s="130" t="s">
        <v>7180</v>
      </c>
      <c r="F6429" s="126"/>
      <c r="G6429" s="126"/>
      <c r="H6429" s="126"/>
      <c r="I6429" s="126"/>
      <c r="J6429" s="126"/>
      <c r="K6429" s="126"/>
    </row>
    <row r="6430" spans="1:11" s="143" customFormat="1">
      <c r="A6430" s="128" t="s">
        <v>4909</v>
      </c>
      <c r="B6430" s="127">
        <v>234000</v>
      </c>
      <c r="C6430" s="128">
        <f t="shared" si="241"/>
        <v>8207500</v>
      </c>
      <c r="D6430" s="129">
        <f t="shared" si="242"/>
        <v>245700</v>
      </c>
      <c r="E6430" s="130" t="s">
        <v>7180</v>
      </c>
      <c r="F6430" s="126"/>
      <c r="G6430" s="126"/>
      <c r="H6430" s="126"/>
      <c r="I6430" s="126"/>
      <c r="J6430" s="126"/>
      <c r="K6430" s="126"/>
    </row>
    <row r="6431" spans="1:11" s="143" customFormat="1">
      <c r="A6431" s="128" t="s">
        <v>4910</v>
      </c>
      <c r="B6431" s="127">
        <v>235000</v>
      </c>
      <c r="C6431" s="128">
        <f t="shared" si="241"/>
        <v>8242500</v>
      </c>
      <c r="D6431" s="129">
        <f t="shared" si="242"/>
        <v>246750</v>
      </c>
      <c r="E6431" s="130" t="s">
        <v>7180</v>
      </c>
      <c r="F6431" s="126"/>
      <c r="G6431" s="126"/>
      <c r="H6431" s="126"/>
      <c r="I6431" s="126"/>
      <c r="J6431" s="126"/>
      <c r="K6431" s="126"/>
    </row>
    <row r="6432" spans="1:11" s="143" customFormat="1">
      <c r="A6432" s="128" t="s">
        <v>4911</v>
      </c>
      <c r="B6432" s="127">
        <v>236000</v>
      </c>
      <c r="C6432" s="128">
        <f t="shared" si="241"/>
        <v>8277500</v>
      </c>
      <c r="D6432" s="129">
        <f t="shared" si="242"/>
        <v>247800</v>
      </c>
      <c r="E6432" s="130" t="s">
        <v>7180</v>
      </c>
      <c r="F6432" s="126"/>
      <c r="G6432" s="126"/>
      <c r="H6432" s="126"/>
      <c r="I6432" s="126"/>
      <c r="J6432" s="126"/>
      <c r="K6432" s="126"/>
    </row>
    <row r="6433" spans="1:11" s="143" customFormat="1">
      <c r="A6433" s="128" t="s">
        <v>4912</v>
      </c>
      <c r="B6433" s="127">
        <v>237000</v>
      </c>
      <c r="C6433" s="128">
        <f t="shared" si="241"/>
        <v>8312500</v>
      </c>
      <c r="D6433" s="129">
        <f t="shared" si="242"/>
        <v>248850</v>
      </c>
      <c r="E6433" s="130" t="s">
        <v>7180</v>
      </c>
      <c r="F6433" s="126"/>
      <c r="G6433" s="126"/>
      <c r="H6433" s="126"/>
      <c r="I6433" s="126"/>
      <c r="J6433" s="126"/>
      <c r="K6433" s="126"/>
    </row>
    <row r="6434" spans="1:11" s="143" customFormat="1">
      <c r="A6434" s="128" t="s">
        <v>4913</v>
      </c>
      <c r="B6434" s="127">
        <v>238000</v>
      </c>
      <c r="C6434" s="128">
        <f t="shared" si="241"/>
        <v>8347500</v>
      </c>
      <c r="D6434" s="129">
        <f t="shared" si="242"/>
        <v>249900</v>
      </c>
      <c r="E6434" s="130" t="s">
        <v>7180</v>
      </c>
      <c r="F6434" s="126"/>
      <c r="G6434" s="126"/>
      <c r="H6434" s="126"/>
      <c r="I6434" s="126"/>
      <c r="J6434" s="126"/>
      <c r="K6434" s="126"/>
    </row>
    <row r="6435" spans="1:11" s="143" customFormat="1">
      <c r="A6435" s="128" t="s">
        <v>4914</v>
      </c>
      <c r="B6435" s="127">
        <v>239000</v>
      </c>
      <c r="C6435" s="128">
        <f t="shared" si="241"/>
        <v>8382500</v>
      </c>
      <c r="D6435" s="129">
        <f t="shared" si="242"/>
        <v>250950</v>
      </c>
      <c r="E6435" s="130" t="s">
        <v>7180</v>
      </c>
      <c r="F6435" s="126"/>
      <c r="G6435" s="126"/>
      <c r="H6435" s="126"/>
      <c r="I6435" s="126"/>
      <c r="J6435" s="126"/>
      <c r="K6435" s="126"/>
    </row>
    <row r="6436" spans="1:11" s="143" customFormat="1">
      <c r="A6436" s="128" t="s">
        <v>4915</v>
      </c>
      <c r="B6436" s="127">
        <v>240000</v>
      </c>
      <c r="C6436" s="128">
        <f t="shared" si="241"/>
        <v>8417500</v>
      </c>
      <c r="D6436" s="129">
        <f t="shared" si="242"/>
        <v>252000</v>
      </c>
      <c r="E6436" s="130" t="s">
        <v>7180</v>
      </c>
      <c r="F6436" s="126"/>
      <c r="G6436" s="126"/>
      <c r="H6436" s="126"/>
      <c r="I6436" s="126"/>
      <c r="J6436" s="126"/>
      <c r="K6436" s="126"/>
    </row>
    <row r="6437" spans="1:11" s="143" customFormat="1">
      <c r="A6437" s="128" t="s">
        <v>4916</v>
      </c>
      <c r="B6437" s="127">
        <v>241000</v>
      </c>
      <c r="C6437" s="128">
        <f t="shared" si="241"/>
        <v>8452500</v>
      </c>
      <c r="D6437" s="129">
        <f t="shared" si="242"/>
        <v>253050</v>
      </c>
      <c r="E6437" s="130" t="s">
        <v>7180</v>
      </c>
      <c r="F6437" s="126"/>
      <c r="G6437" s="126"/>
      <c r="H6437" s="126"/>
      <c r="I6437" s="126"/>
      <c r="J6437" s="126"/>
      <c r="K6437" s="126"/>
    </row>
    <row r="6438" spans="1:11" s="143" customFormat="1">
      <c r="A6438" s="128" t="s">
        <v>4917</v>
      </c>
      <c r="B6438" s="127">
        <v>242000</v>
      </c>
      <c r="C6438" s="128">
        <f t="shared" si="241"/>
        <v>8487500</v>
      </c>
      <c r="D6438" s="129">
        <f t="shared" si="242"/>
        <v>254100</v>
      </c>
      <c r="E6438" s="130" t="s">
        <v>7180</v>
      </c>
      <c r="F6438" s="126"/>
      <c r="G6438" s="126"/>
      <c r="H6438" s="126"/>
      <c r="I6438" s="126"/>
      <c r="J6438" s="126"/>
      <c r="K6438" s="126"/>
    </row>
    <row r="6439" spans="1:11" s="143" customFormat="1">
      <c r="A6439" s="128" t="s">
        <v>4918</v>
      </c>
      <c r="B6439" s="127">
        <v>243000</v>
      </c>
      <c r="C6439" s="128">
        <f t="shared" si="241"/>
        <v>8522500</v>
      </c>
      <c r="D6439" s="129">
        <f t="shared" si="242"/>
        <v>255150</v>
      </c>
      <c r="E6439" s="130" t="s">
        <v>7180</v>
      </c>
      <c r="F6439" s="126"/>
      <c r="G6439" s="126"/>
      <c r="H6439" s="126"/>
      <c r="I6439" s="126"/>
      <c r="J6439" s="126"/>
      <c r="K6439" s="126"/>
    </row>
    <row r="6440" spans="1:11" s="143" customFormat="1">
      <c r="A6440" s="128" t="s">
        <v>4919</v>
      </c>
      <c r="B6440" s="127">
        <v>244000</v>
      </c>
      <c r="C6440" s="128">
        <f t="shared" si="241"/>
        <v>8557500</v>
      </c>
      <c r="D6440" s="129">
        <f t="shared" si="242"/>
        <v>256200</v>
      </c>
      <c r="E6440" s="130" t="s">
        <v>7180</v>
      </c>
      <c r="F6440" s="126"/>
      <c r="G6440" s="126"/>
      <c r="H6440" s="126"/>
      <c r="I6440" s="126"/>
      <c r="J6440" s="126"/>
      <c r="K6440" s="126"/>
    </row>
    <row r="6441" spans="1:11" s="143" customFormat="1">
      <c r="A6441" s="128" t="s">
        <v>4920</v>
      </c>
      <c r="B6441" s="127">
        <v>245000</v>
      </c>
      <c r="C6441" s="128">
        <f t="shared" si="241"/>
        <v>8592500</v>
      </c>
      <c r="D6441" s="129">
        <f t="shared" si="242"/>
        <v>257250</v>
      </c>
      <c r="E6441" s="130" t="s">
        <v>7180</v>
      </c>
      <c r="F6441" s="126"/>
      <c r="G6441" s="126"/>
      <c r="H6441" s="126"/>
      <c r="I6441" s="126"/>
      <c r="J6441" s="126"/>
      <c r="K6441" s="126"/>
    </row>
    <row r="6442" spans="1:11" s="143" customFormat="1">
      <c r="A6442" s="128" t="s">
        <v>4921</v>
      </c>
      <c r="B6442" s="127">
        <v>246000</v>
      </c>
      <c r="C6442" s="128">
        <f t="shared" si="241"/>
        <v>8627500</v>
      </c>
      <c r="D6442" s="129">
        <f t="shared" si="242"/>
        <v>258300</v>
      </c>
      <c r="E6442" s="130" t="s">
        <v>7180</v>
      </c>
      <c r="F6442" s="126"/>
      <c r="G6442" s="126"/>
      <c r="H6442" s="126"/>
      <c r="I6442" s="126"/>
      <c r="J6442" s="126"/>
      <c r="K6442" s="126"/>
    </row>
    <row r="6443" spans="1:11" s="143" customFormat="1">
      <c r="A6443" s="128" t="s">
        <v>4922</v>
      </c>
      <c r="B6443" s="127">
        <v>247000</v>
      </c>
      <c r="C6443" s="128">
        <f t="shared" si="241"/>
        <v>8662500</v>
      </c>
      <c r="D6443" s="129">
        <f t="shared" si="242"/>
        <v>259350</v>
      </c>
      <c r="E6443" s="130" t="s">
        <v>7180</v>
      </c>
      <c r="F6443" s="126"/>
      <c r="G6443" s="126"/>
      <c r="H6443" s="126"/>
      <c r="I6443" s="126"/>
      <c r="J6443" s="126"/>
      <c r="K6443" s="126"/>
    </row>
    <row r="6444" spans="1:11" s="143" customFormat="1">
      <c r="A6444" s="128" t="s">
        <v>4923</v>
      </c>
      <c r="B6444" s="127">
        <v>248000</v>
      </c>
      <c r="C6444" s="128">
        <f t="shared" si="241"/>
        <v>8697500</v>
      </c>
      <c r="D6444" s="129">
        <f t="shared" si="242"/>
        <v>260400</v>
      </c>
      <c r="E6444" s="130" t="s">
        <v>7180</v>
      </c>
      <c r="F6444" s="126"/>
      <c r="G6444" s="126"/>
      <c r="H6444" s="126"/>
      <c r="I6444" s="126"/>
      <c r="J6444" s="126"/>
      <c r="K6444" s="126"/>
    </row>
    <row r="6445" spans="1:11" s="143" customFormat="1">
      <c r="A6445" s="128" t="s">
        <v>4924</v>
      </c>
      <c r="B6445" s="127">
        <v>249000</v>
      </c>
      <c r="C6445" s="128">
        <f t="shared" si="241"/>
        <v>8732500</v>
      </c>
      <c r="D6445" s="129">
        <f t="shared" si="242"/>
        <v>261450</v>
      </c>
      <c r="E6445" s="130" t="s">
        <v>7180</v>
      </c>
      <c r="F6445" s="126"/>
      <c r="G6445" s="126"/>
      <c r="H6445" s="126"/>
      <c r="I6445" s="126"/>
      <c r="J6445" s="126"/>
      <c r="K6445" s="126"/>
    </row>
    <row r="6446" spans="1:11" s="143" customFormat="1">
      <c r="A6446" s="128" t="s">
        <v>4925</v>
      </c>
      <c r="B6446" s="127">
        <v>250000</v>
      </c>
      <c r="C6446" s="128">
        <f t="shared" si="241"/>
        <v>8767500</v>
      </c>
      <c r="D6446" s="129">
        <f t="shared" si="242"/>
        <v>262500</v>
      </c>
      <c r="E6446" s="130" t="s">
        <v>7180</v>
      </c>
      <c r="F6446" s="126"/>
      <c r="G6446" s="126"/>
      <c r="H6446" s="126"/>
      <c r="I6446" s="126"/>
      <c r="J6446" s="126"/>
      <c r="K6446" s="126"/>
    </row>
    <row r="6447" spans="1:11" s="143" customFormat="1">
      <c r="A6447" s="128" t="s">
        <v>4926</v>
      </c>
      <c r="B6447" s="127">
        <v>251000</v>
      </c>
      <c r="C6447" s="128">
        <f t="shared" si="241"/>
        <v>8802500</v>
      </c>
      <c r="D6447" s="129">
        <f t="shared" si="242"/>
        <v>263550</v>
      </c>
      <c r="E6447" s="130" t="s">
        <v>7180</v>
      </c>
      <c r="F6447" s="126"/>
      <c r="G6447" s="126"/>
      <c r="H6447" s="126"/>
      <c r="I6447" s="126"/>
      <c r="J6447" s="126"/>
      <c r="K6447" s="126"/>
    </row>
    <row r="6448" spans="1:11" s="143" customFormat="1">
      <c r="A6448" s="128" t="s">
        <v>4927</v>
      </c>
      <c r="B6448" s="127">
        <v>252000</v>
      </c>
      <c r="C6448" s="128">
        <f t="shared" si="241"/>
        <v>8837500</v>
      </c>
      <c r="D6448" s="129">
        <f t="shared" si="242"/>
        <v>264600</v>
      </c>
      <c r="E6448" s="130" t="s">
        <v>7180</v>
      </c>
      <c r="F6448" s="126"/>
      <c r="G6448" s="126"/>
      <c r="H6448" s="126"/>
      <c r="I6448" s="126"/>
      <c r="J6448" s="126"/>
      <c r="K6448" s="126"/>
    </row>
    <row r="6449" spans="1:11" s="143" customFormat="1">
      <c r="A6449" s="128" t="s">
        <v>4928</v>
      </c>
      <c r="B6449" s="127">
        <v>253000</v>
      </c>
      <c r="C6449" s="128">
        <f t="shared" si="241"/>
        <v>8872500</v>
      </c>
      <c r="D6449" s="129">
        <f t="shared" si="242"/>
        <v>265650</v>
      </c>
      <c r="E6449" s="130" t="s">
        <v>7180</v>
      </c>
      <c r="F6449" s="126"/>
      <c r="G6449" s="126"/>
      <c r="H6449" s="126"/>
      <c r="I6449" s="126"/>
      <c r="J6449" s="126"/>
      <c r="K6449" s="126"/>
    </row>
    <row r="6450" spans="1:11" s="143" customFormat="1">
      <c r="A6450" s="128" t="s">
        <v>4929</v>
      </c>
      <c r="B6450" s="127">
        <v>254000</v>
      </c>
      <c r="C6450" s="128">
        <f t="shared" si="241"/>
        <v>8907500</v>
      </c>
      <c r="D6450" s="129">
        <f t="shared" si="242"/>
        <v>266700</v>
      </c>
      <c r="E6450" s="130" t="s">
        <v>7180</v>
      </c>
      <c r="F6450" s="126"/>
      <c r="G6450" s="126"/>
      <c r="H6450" s="126"/>
      <c r="I6450" s="126"/>
      <c r="J6450" s="126"/>
      <c r="K6450" s="126"/>
    </row>
    <row r="6451" spans="1:11" s="143" customFormat="1">
      <c r="A6451" s="128" t="s">
        <v>4930</v>
      </c>
      <c r="B6451" s="127">
        <v>255000</v>
      </c>
      <c r="C6451" s="128">
        <f t="shared" si="241"/>
        <v>8942500</v>
      </c>
      <c r="D6451" s="129">
        <f t="shared" si="242"/>
        <v>267750</v>
      </c>
      <c r="E6451" s="130" t="s">
        <v>7180</v>
      </c>
      <c r="F6451" s="126"/>
      <c r="G6451" s="126"/>
      <c r="H6451" s="126"/>
      <c r="I6451" s="126"/>
      <c r="J6451" s="126"/>
      <c r="K6451" s="126"/>
    </row>
    <row r="6452" spans="1:11" s="143" customFormat="1">
      <c r="A6452" s="128" t="s">
        <v>4931</v>
      </c>
      <c r="B6452" s="127">
        <v>256000</v>
      </c>
      <c r="C6452" s="128">
        <f t="shared" si="241"/>
        <v>8977500</v>
      </c>
      <c r="D6452" s="129">
        <f t="shared" si="242"/>
        <v>268800</v>
      </c>
      <c r="E6452" s="130" t="s">
        <v>7180</v>
      </c>
      <c r="F6452" s="126"/>
      <c r="G6452" s="126"/>
      <c r="H6452" s="126"/>
      <c r="I6452" s="126"/>
      <c r="J6452" s="126"/>
      <c r="K6452" s="126"/>
    </row>
    <row r="6453" spans="1:11" s="143" customFormat="1">
      <c r="A6453" s="128" t="s">
        <v>4932</v>
      </c>
      <c r="B6453" s="127">
        <v>257000</v>
      </c>
      <c r="C6453" s="128">
        <f t="shared" si="241"/>
        <v>9012500</v>
      </c>
      <c r="D6453" s="129">
        <f t="shared" si="242"/>
        <v>269850</v>
      </c>
      <c r="E6453" s="130" t="s">
        <v>7180</v>
      </c>
      <c r="F6453" s="126"/>
      <c r="G6453" s="126"/>
      <c r="H6453" s="126"/>
      <c r="I6453" s="126"/>
      <c r="J6453" s="126"/>
      <c r="K6453" s="126"/>
    </row>
    <row r="6454" spans="1:11" s="143" customFormat="1">
      <c r="A6454" s="128" t="s">
        <v>4933</v>
      </c>
      <c r="B6454" s="127">
        <v>258000</v>
      </c>
      <c r="C6454" s="128">
        <f t="shared" si="241"/>
        <v>9047500</v>
      </c>
      <c r="D6454" s="129">
        <f t="shared" si="242"/>
        <v>270900</v>
      </c>
      <c r="E6454" s="130" t="s">
        <v>7180</v>
      </c>
      <c r="F6454" s="126"/>
      <c r="G6454" s="126"/>
      <c r="H6454" s="126"/>
      <c r="I6454" s="126"/>
      <c r="J6454" s="126"/>
      <c r="K6454" s="126"/>
    </row>
    <row r="6455" spans="1:11" s="143" customFormat="1">
      <c r="A6455" s="128" t="s">
        <v>4934</v>
      </c>
      <c r="B6455" s="127">
        <v>259000</v>
      </c>
      <c r="C6455" s="128">
        <f t="shared" ref="C6455:C6518" si="243">C6454+35000</f>
        <v>9082500</v>
      </c>
      <c r="D6455" s="129">
        <f t="shared" si="242"/>
        <v>271950</v>
      </c>
      <c r="E6455" s="130" t="s">
        <v>7180</v>
      </c>
      <c r="F6455" s="126"/>
      <c r="G6455" s="126"/>
      <c r="H6455" s="126"/>
      <c r="I6455" s="126"/>
      <c r="J6455" s="126"/>
      <c r="K6455" s="126"/>
    </row>
    <row r="6456" spans="1:11" s="143" customFormat="1">
      <c r="A6456" s="128" t="s">
        <v>4935</v>
      </c>
      <c r="B6456" s="127">
        <v>260000</v>
      </c>
      <c r="C6456" s="128">
        <f t="shared" si="243"/>
        <v>9117500</v>
      </c>
      <c r="D6456" s="129">
        <f t="shared" si="242"/>
        <v>273000</v>
      </c>
      <c r="E6456" s="130" t="s">
        <v>7180</v>
      </c>
      <c r="F6456" s="126"/>
      <c r="G6456" s="126"/>
      <c r="H6456" s="126"/>
      <c r="I6456" s="126"/>
      <c r="J6456" s="126"/>
      <c r="K6456" s="126"/>
    </row>
    <row r="6457" spans="1:11" s="143" customFormat="1">
      <c r="A6457" s="128" t="s">
        <v>4936</v>
      </c>
      <c r="B6457" s="127">
        <v>261000</v>
      </c>
      <c r="C6457" s="128">
        <f t="shared" si="243"/>
        <v>9152500</v>
      </c>
      <c r="D6457" s="129">
        <f t="shared" si="242"/>
        <v>274050</v>
      </c>
      <c r="E6457" s="130" t="s">
        <v>7180</v>
      </c>
      <c r="F6457" s="126"/>
      <c r="G6457" s="126"/>
      <c r="H6457" s="126"/>
      <c r="I6457" s="126"/>
      <c r="J6457" s="126"/>
      <c r="K6457" s="126"/>
    </row>
    <row r="6458" spans="1:11" s="143" customFormat="1">
      <c r="A6458" s="128" t="s">
        <v>4937</v>
      </c>
      <c r="B6458" s="127">
        <v>262000</v>
      </c>
      <c r="C6458" s="128">
        <f t="shared" si="243"/>
        <v>9187500</v>
      </c>
      <c r="D6458" s="129">
        <f t="shared" si="242"/>
        <v>275100</v>
      </c>
      <c r="E6458" s="130" t="s">
        <v>7180</v>
      </c>
      <c r="F6458" s="126"/>
      <c r="G6458" s="126"/>
      <c r="H6458" s="126"/>
      <c r="I6458" s="126"/>
      <c r="J6458" s="126"/>
      <c r="K6458" s="126"/>
    </row>
    <row r="6459" spans="1:11" s="143" customFormat="1">
      <c r="A6459" s="128" t="s">
        <v>4938</v>
      </c>
      <c r="B6459" s="127">
        <v>263000</v>
      </c>
      <c r="C6459" s="128">
        <f t="shared" si="243"/>
        <v>9222500</v>
      </c>
      <c r="D6459" s="129">
        <f t="shared" si="242"/>
        <v>276150</v>
      </c>
      <c r="E6459" s="130" t="s">
        <v>7180</v>
      </c>
      <c r="F6459" s="126"/>
      <c r="G6459" s="126"/>
      <c r="H6459" s="126"/>
      <c r="I6459" s="126"/>
      <c r="J6459" s="126"/>
      <c r="K6459" s="126"/>
    </row>
    <row r="6460" spans="1:11" s="143" customFormat="1">
      <c r="A6460" s="128" t="s">
        <v>4939</v>
      </c>
      <c r="B6460" s="127">
        <v>264000</v>
      </c>
      <c r="C6460" s="128">
        <f t="shared" si="243"/>
        <v>9257500</v>
      </c>
      <c r="D6460" s="129">
        <f t="shared" si="242"/>
        <v>277200</v>
      </c>
      <c r="E6460" s="130" t="s">
        <v>7180</v>
      </c>
      <c r="F6460" s="126"/>
      <c r="G6460" s="126"/>
      <c r="H6460" s="126"/>
      <c r="I6460" s="126"/>
      <c r="J6460" s="126"/>
      <c r="K6460" s="126"/>
    </row>
    <row r="6461" spans="1:11" s="143" customFormat="1">
      <c r="A6461" s="128" t="s">
        <v>4940</v>
      </c>
      <c r="B6461" s="127">
        <v>265000</v>
      </c>
      <c r="C6461" s="128">
        <f t="shared" si="243"/>
        <v>9292500</v>
      </c>
      <c r="D6461" s="129">
        <f t="shared" si="242"/>
        <v>278250</v>
      </c>
      <c r="E6461" s="130" t="s">
        <v>7180</v>
      </c>
      <c r="F6461" s="126"/>
      <c r="G6461" s="126"/>
      <c r="H6461" s="126"/>
      <c r="I6461" s="126"/>
      <c r="J6461" s="126"/>
      <c r="K6461" s="126"/>
    </row>
    <row r="6462" spans="1:11" s="143" customFormat="1">
      <c r="A6462" s="128" t="s">
        <v>4941</v>
      </c>
      <c r="B6462" s="127">
        <v>266000</v>
      </c>
      <c r="C6462" s="128">
        <f t="shared" si="243"/>
        <v>9327500</v>
      </c>
      <c r="D6462" s="129">
        <f t="shared" si="242"/>
        <v>279300</v>
      </c>
      <c r="E6462" s="130" t="s">
        <v>7180</v>
      </c>
      <c r="F6462" s="126"/>
      <c r="G6462" s="126"/>
      <c r="H6462" s="126"/>
      <c r="I6462" s="126"/>
      <c r="J6462" s="126"/>
      <c r="K6462" s="126"/>
    </row>
    <row r="6463" spans="1:11" s="143" customFormat="1">
      <c r="A6463" s="128" t="s">
        <v>4942</v>
      </c>
      <c r="B6463" s="127">
        <v>267000</v>
      </c>
      <c r="C6463" s="128">
        <f t="shared" si="243"/>
        <v>9362500</v>
      </c>
      <c r="D6463" s="129">
        <f t="shared" si="242"/>
        <v>280350</v>
      </c>
      <c r="E6463" s="130" t="s">
        <v>7180</v>
      </c>
      <c r="F6463" s="126"/>
      <c r="G6463" s="126"/>
      <c r="H6463" s="126"/>
      <c r="I6463" s="126"/>
      <c r="J6463" s="126"/>
      <c r="K6463" s="126"/>
    </row>
    <row r="6464" spans="1:11" s="143" customFormat="1">
      <c r="A6464" s="128" t="s">
        <v>4943</v>
      </c>
      <c r="B6464" s="127">
        <v>268000</v>
      </c>
      <c r="C6464" s="128">
        <f t="shared" si="243"/>
        <v>9397500</v>
      </c>
      <c r="D6464" s="129">
        <f t="shared" si="242"/>
        <v>281400</v>
      </c>
      <c r="E6464" s="130" t="s">
        <v>7180</v>
      </c>
      <c r="F6464" s="126"/>
      <c r="G6464" s="126"/>
      <c r="H6464" s="126"/>
      <c r="I6464" s="126"/>
      <c r="J6464" s="126"/>
      <c r="K6464" s="126"/>
    </row>
    <row r="6465" spans="1:11" s="143" customFormat="1">
      <c r="A6465" s="128" t="s">
        <v>4944</v>
      </c>
      <c r="B6465" s="127">
        <v>269000</v>
      </c>
      <c r="C6465" s="128">
        <f t="shared" si="243"/>
        <v>9432500</v>
      </c>
      <c r="D6465" s="129">
        <f t="shared" si="242"/>
        <v>282450</v>
      </c>
      <c r="E6465" s="130" t="s">
        <v>7180</v>
      </c>
      <c r="F6465" s="126"/>
      <c r="G6465" s="126"/>
      <c r="H6465" s="126"/>
      <c r="I6465" s="126"/>
      <c r="J6465" s="126"/>
      <c r="K6465" s="126"/>
    </row>
    <row r="6466" spans="1:11" s="143" customFormat="1">
      <c r="A6466" s="128" t="s">
        <v>4945</v>
      </c>
      <c r="B6466" s="127">
        <v>270000</v>
      </c>
      <c r="C6466" s="128">
        <f t="shared" si="243"/>
        <v>9467500</v>
      </c>
      <c r="D6466" s="129">
        <f t="shared" si="242"/>
        <v>283500</v>
      </c>
      <c r="E6466" s="130" t="s">
        <v>7180</v>
      </c>
      <c r="F6466" s="126"/>
      <c r="G6466" s="126"/>
      <c r="H6466" s="126"/>
      <c r="I6466" s="126"/>
      <c r="J6466" s="126"/>
      <c r="K6466" s="126"/>
    </row>
    <row r="6467" spans="1:11" s="143" customFormat="1">
      <c r="A6467" s="128" t="s">
        <v>4946</v>
      </c>
      <c r="B6467" s="127">
        <v>271000</v>
      </c>
      <c r="C6467" s="128">
        <f t="shared" si="243"/>
        <v>9502500</v>
      </c>
      <c r="D6467" s="129">
        <f t="shared" si="242"/>
        <v>284550</v>
      </c>
      <c r="E6467" s="130" t="s">
        <v>7180</v>
      </c>
      <c r="F6467" s="126"/>
      <c r="G6467" s="126"/>
      <c r="H6467" s="126"/>
      <c r="I6467" s="126"/>
      <c r="J6467" s="126"/>
      <c r="K6467" s="126"/>
    </row>
    <row r="6468" spans="1:11" s="143" customFormat="1">
      <c r="A6468" s="128" t="s">
        <v>4947</v>
      </c>
      <c r="B6468" s="127">
        <v>272000</v>
      </c>
      <c r="C6468" s="128">
        <f t="shared" si="243"/>
        <v>9537500</v>
      </c>
      <c r="D6468" s="129">
        <f t="shared" si="242"/>
        <v>285600</v>
      </c>
      <c r="E6468" s="130" t="s">
        <v>7180</v>
      </c>
      <c r="F6468" s="126"/>
      <c r="G6468" s="126"/>
      <c r="H6468" s="126"/>
      <c r="I6468" s="126"/>
      <c r="J6468" s="126"/>
      <c r="K6468" s="126"/>
    </row>
    <row r="6469" spans="1:11" s="143" customFormat="1">
      <c r="A6469" s="128" t="s">
        <v>4948</v>
      </c>
      <c r="B6469" s="127">
        <v>273000</v>
      </c>
      <c r="C6469" s="128">
        <f t="shared" si="243"/>
        <v>9572500</v>
      </c>
      <c r="D6469" s="129">
        <f t="shared" si="242"/>
        <v>286650</v>
      </c>
      <c r="E6469" s="130" t="s">
        <v>7180</v>
      </c>
      <c r="F6469" s="126"/>
      <c r="G6469" s="126"/>
      <c r="H6469" s="126"/>
      <c r="I6469" s="126"/>
      <c r="J6469" s="126"/>
      <c r="K6469" s="126"/>
    </row>
    <row r="6470" spans="1:11" s="143" customFormat="1">
      <c r="A6470" s="128" t="s">
        <v>4949</v>
      </c>
      <c r="B6470" s="127">
        <v>274000</v>
      </c>
      <c r="C6470" s="128">
        <f t="shared" si="243"/>
        <v>9607500</v>
      </c>
      <c r="D6470" s="129">
        <f t="shared" si="242"/>
        <v>287700</v>
      </c>
      <c r="E6470" s="130" t="s">
        <v>7180</v>
      </c>
      <c r="F6470" s="126"/>
      <c r="G6470" s="126"/>
      <c r="H6470" s="126"/>
      <c r="I6470" s="126"/>
      <c r="J6470" s="126"/>
      <c r="K6470" s="126"/>
    </row>
    <row r="6471" spans="1:11" s="143" customFormat="1">
      <c r="A6471" s="128" t="s">
        <v>4950</v>
      </c>
      <c r="B6471" s="127">
        <v>275000</v>
      </c>
      <c r="C6471" s="128">
        <f t="shared" si="243"/>
        <v>9642500</v>
      </c>
      <c r="D6471" s="129">
        <f t="shared" si="242"/>
        <v>288750</v>
      </c>
      <c r="E6471" s="130" t="s">
        <v>7180</v>
      </c>
      <c r="F6471" s="126"/>
      <c r="G6471" s="126"/>
      <c r="H6471" s="126"/>
      <c r="I6471" s="126"/>
      <c r="J6471" s="126"/>
      <c r="K6471" s="126"/>
    </row>
    <row r="6472" spans="1:11" s="143" customFormat="1">
      <c r="A6472" s="128" t="s">
        <v>4951</v>
      </c>
      <c r="B6472" s="127">
        <v>276000</v>
      </c>
      <c r="C6472" s="128">
        <f t="shared" si="243"/>
        <v>9677500</v>
      </c>
      <c r="D6472" s="129">
        <f t="shared" si="242"/>
        <v>289800</v>
      </c>
      <c r="E6472" s="130" t="s">
        <v>7180</v>
      </c>
      <c r="F6472" s="126"/>
      <c r="G6472" s="126"/>
      <c r="H6472" s="126"/>
      <c r="I6472" s="126"/>
      <c r="J6472" s="126"/>
      <c r="K6472" s="126"/>
    </row>
    <row r="6473" spans="1:11" s="143" customFormat="1">
      <c r="A6473" s="128" t="s">
        <v>4952</v>
      </c>
      <c r="B6473" s="127">
        <v>277000</v>
      </c>
      <c r="C6473" s="128">
        <f t="shared" si="243"/>
        <v>9712500</v>
      </c>
      <c r="D6473" s="129">
        <f t="shared" si="242"/>
        <v>290850</v>
      </c>
      <c r="E6473" s="130" t="s">
        <v>7180</v>
      </c>
      <c r="F6473" s="126"/>
      <c r="G6473" s="126"/>
      <c r="H6473" s="126"/>
      <c r="I6473" s="126"/>
      <c r="J6473" s="126"/>
      <c r="K6473" s="126"/>
    </row>
    <row r="6474" spans="1:11" s="143" customFormat="1">
      <c r="A6474" s="128" t="s">
        <v>4953</v>
      </c>
      <c r="B6474" s="127">
        <v>278000</v>
      </c>
      <c r="C6474" s="128">
        <f t="shared" si="243"/>
        <v>9747500</v>
      </c>
      <c r="D6474" s="129">
        <f t="shared" si="242"/>
        <v>291900</v>
      </c>
      <c r="E6474" s="130" t="s">
        <v>7180</v>
      </c>
      <c r="F6474" s="126"/>
      <c r="G6474" s="126"/>
      <c r="H6474" s="126"/>
      <c r="I6474" s="126"/>
      <c r="J6474" s="126"/>
      <c r="K6474" s="126"/>
    </row>
    <row r="6475" spans="1:11" s="143" customFormat="1">
      <c r="A6475" s="128" t="s">
        <v>4954</v>
      </c>
      <c r="B6475" s="127">
        <v>279000</v>
      </c>
      <c r="C6475" s="128">
        <f t="shared" si="243"/>
        <v>9782500</v>
      </c>
      <c r="D6475" s="129">
        <f t="shared" si="242"/>
        <v>292950</v>
      </c>
      <c r="E6475" s="130" t="s">
        <v>7180</v>
      </c>
      <c r="F6475" s="126"/>
      <c r="G6475" s="126"/>
      <c r="H6475" s="126"/>
      <c r="I6475" s="126"/>
      <c r="J6475" s="126"/>
      <c r="K6475" s="126"/>
    </row>
    <row r="6476" spans="1:11" s="143" customFormat="1">
      <c r="A6476" s="128" t="s">
        <v>4955</v>
      </c>
      <c r="B6476" s="127">
        <v>280000</v>
      </c>
      <c r="C6476" s="128">
        <f t="shared" si="243"/>
        <v>9817500</v>
      </c>
      <c r="D6476" s="129">
        <f t="shared" si="242"/>
        <v>294000</v>
      </c>
      <c r="E6476" s="130" t="s">
        <v>7180</v>
      </c>
      <c r="F6476" s="126"/>
      <c r="G6476" s="126"/>
      <c r="H6476" s="126"/>
      <c r="I6476" s="126"/>
      <c r="J6476" s="126"/>
      <c r="K6476" s="126"/>
    </row>
    <row r="6477" spans="1:11" s="143" customFormat="1">
      <c r="A6477" s="128" t="s">
        <v>4956</v>
      </c>
      <c r="B6477" s="127">
        <v>281000</v>
      </c>
      <c r="C6477" s="128">
        <f t="shared" si="243"/>
        <v>9852500</v>
      </c>
      <c r="D6477" s="129">
        <f t="shared" si="242"/>
        <v>295050</v>
      </c>
      <c r="E6477" s="130" t="s">
        <v>7180</v>
      </c>
      <c r="F6477" s="126"/>
      <c r="G6477" s="126"/>
      <c r="H6477" s="126"/>
      <c r="I6477" s="126"/>
      <c r="J6477" s="126"/>
      <c r="K6477" s="126"/>
    </row>
    <row r="6478" spans="1:11" s="143" customFormat="1">
      <c r="A6478" s="128" t="s">
        <v>4957</v>
      </c>
      <c r="B6478" s="127">
        <v>282000</v>
      </c>
      <c r="C6478" s="128">
        <f t="shared" si="243"/>
        <v>9887500</v>
      </c>
      <c r="D6478" s="129">
        <f t="shared" ref="D6478:D6541" si="244">SUM($G$2)*(B6478*0.001)</f>
        <v>296100</v>
      </c>
      <c r="E6478" s="130" t="s">
        <v>7180</v>
      </c>
      <c r="F6478" s="126"/>
      <c r="G6478" s="126"/>
      <c r="H6478" s="126"/>
      <c r="I6478" s="126"/>
      <c r="J6478" s="126"/>
      <c r="K6478" s="126"/>
    </row>
    <row r="6479" spans="1:11" s="143" customFormat="1">
      <c r="A6479" s="128" t="s">
        <v>4958</v>
      </c>
      <c r="B6479" s="127">
        <v>283000</v>
      </c>
      <c r="C6479" s="128">
        <f t="shared" si="243"/>
        <v>9922500</v>
      </c>
      <c r="D6479" s="129">
        <f t="shared" si="244"/>
        <v>297150</v>
      </c>
      <c r="E6479" s="130" t="s">
        <v>7180</v>
      </c>
      <c r="F6479" s="126"/>
      <c r="G6479" s="126"/>
      <c r="H6479" s="126"/>
      <c r="I6479" s="126"/>
      <c r="J6479" s="126"/>
      <c r="K6479" s="126"/>
    </row>
    <row r="6480" spans="1:11" s="143" customFormat="1">
      <c r="A6480" s="128" t="s">
        <v>4959</v>
      </c>
      <c r="B6480" s="127">
        <v>284000</v>
      </c>
      <c r="C6480" s="128">
        <f t="shared" si="243"/>
        <v>9957500</v>
      </c>
      <c r="D6480" s="129">
        <f t="shared" si="244"/>
        <v>298200</v>
      </c>
      <c r="E6480" s="130" t="s">
        <v>7180</v>
      </c>
      <c r="F6480" s="126"/>
      <c r="G6480" s="126"/>
      <c r="H6480" s="126"/>
      <c r="I6480" s="126"/>
      <c r="J6480" s="126"/>
      <c r="K6480" s="126"/>
    </row>
    <row r="6481" spans="1:11" s="143" customFormat="1">
      <c r="A6481" s="128" t="s">
        <v>4960</v>
      </c>
      <c r="B6481" s="127">
        <v>285000</v>
      </c>
      <c r="C6481" s="128">
        <f t="shared" si="243"/>
        <v>9992500</v>
      </c>
      <c r="D6481" s="129">
        <f t="shared" si="244"/>
        <v>299250</v>
      </c>
      <c r="E6481" s="130" t="s">
        <v>7180</v>
      </c>
      <c r="F6481" s="126"/>
      <c r="G6481" s="126"/>
      <c r="H6481" s="126"/>
      <c r="I6481" s="126"/>
      <c r="J6481" s="126"/>
      <c r="K6481" s="126"/>
    </row>
    <row r="6482" spans="1:11" s="143" customFormat="1">
      <c r="A6482" s="128" t="s">
        <v>4961</v>
      </c>
      <c r="B6482" s="127">
        <v>286000</v>
      </c>
      <c r="C6482" s="128">
        <f t="shared" si="243"/>
        <v>10027500</v>
      </c>
      <c r="D6482" s="129">
        <f t="shared" si="244"/>
        <v>300300</v>
      </c>
      <c r="E6482" s="130" t="s">
        <v>7180</v>
      </c>
      <c r="F6482" s="126"/>
      <c r="G6482" s="126"/>
      <c r="H6482" s="126"/>
      <c r="I6482" s="126"/>
      <c r="J6482" s="126"/>
      <c r="K6482" s="126"/>
    </row>
    <row r="6483" spans="1:11" s="143" customFormat="1">
      <c r="A6483" s="128" t="s">
        <v>4962</v>
      </c>
      <c r="B6483" s="127">
        <v>287000</v>
      </c>
      <c r="C6483" s="128">
        <f t="shared" si="243"/>
        <v>10062500</v>
      </c>
      <c r="D6483" s="129">
        <f t="shared" si="244"/>
        <v>301350</v>
      </c>
      <c r="E6483" s="130" t="s">
        <v>7180</v>
      </c>
      <c r="F6483" s="126"/>
      <c r="G6483" s="126"/>
      <c r="H6483" s="126"/>
      <c r="I6483" s="126"/>
      <c r="J6483" s="126"/>
      <c r="K6483" s="126"/>
    </row>
    <row r="6484" spans="1:11" s="143" customFormat="1">
      <c r="A6484" s="128" t="s">
        <v>4963</v>
      </c>
      <c r="B6484" s="127">
        <v>288000</v>
      </c>
      <c r="C6484" s="128">
        <f t="shared" si="243"/>
        <v>10097500</v>
      </c>
      <c r="D6484" s="129">
        <f t="shared" si="244"/>
        <v>302400</v>
      </c>
      <c r="E6484" s="130" t="s">
        <v>7180</v>
      </c>
      <c r="F6484" s="126"/>
      <c r="G6484" s="126"/>
      <c r="H6484" s="126"/>
      <c r="I6484" s="126"/>
      <c r="J6484" s="126"/>
      <c r="K6484" s="126"/>
    </row>
    <row r="6485" spans="1:11" s="143" customFormat="1">
      <c r="A6485" s="128" t="s">
        <v>4964</v>
      </c>
      <c r="B6485" s="127">
        <v>289000</v>
      </c>
      <c r="C6485" s="128">
        <f t="shared" si="243"/>
        <v>10132500</v>
      </c>
      <c r="D6485" s="129">
        <f t="shared" si="244"/>
        <v>303450</v>
      </c>
      <c r="E6485" s="130" t="s">
        <v>7180</v>
      </c>
      <c r="F6485" s="126"/>
      <c r="G6485" s="126"/>
      <c r="H6485" s="126"/>
      <c r="I6485" s="126"/>
      <c r="J6485" s="126"/>
      <c r="K6485" s="126"/>
    </row>
    <row r="6486" spans="1:11" s="143" customFormat="1">
      <c r="A6486" s="128" t="s">
        <v>4965</v>
      </c>
      <c r="B6486" s="127">
        <v>290000</v>
      </c>
      <c r="C6486" s="128">
        <f t="shared" si="243"/>
        <v>10167500</v>
      </c>
      <c r="D6486" s="129">
        <f t="shared" si="244"/>
        <v>304500</v>
      </c>
      <c r="E6486" s="130" t="s">
        <v>7180</v>
      </c>
      <c r="F6486" s="126"/>
      <c r="G6486" s="126"/>
      <c r="H6486" s="126"/>
      <c r="I6486" s="126"/>
      <c r="J6486" s="126"/>
      <c r="K6486" s="126"/>
    </row>
    <row r="6487" spans="1:11" s="143" customFormat="1">
      <c r="A6487" s="128" t="s">
        <v>4966</v>
      </c>
      <c r="B6487" s="127">
        <v>291000</v>
      </c>
      <c r="C6487" s="128">
        <f t="shared" si="243"/>
        <v>10202500</v>
      </c>
      <c r="D6487" s="129">
        <f t="shared" si="244"/>
        <v>305550</v>
      </c>
      <c r="E6487" s="130" t="s">
        <v>7180</v>
      </c>
      <c r="F6487" s="126"/>
      <c r="G6487" s="126"/>
      <c r="H6487" s="126"/>
      <c r="I6487" s="126"/>
      <c r="J6487" s="126"/>
      <c r="K6487" s="126"/>
    </row>
    <row r="6488" spans="1:11" s="143" customFormat="1">
      <c r="A6488" s="128" t="s">
        <v>4967</v>
      </c>
      <c r="B6488" s="127">
        <v>292000</v>
      </c>
      <c r="C6488" s="128">
        <f t="shared" si="243"/>
        <v>10237500</v>
      </c>
      <c r="D6488" s="129">
        <f t="shared" si="244"/>
        <v>306600</v>
      </c>
      <c r="E6488" s="130" t="s">
        <v>7180</v>
      </c>
      <c r="F6488" s="126"/>
      <c r="G6488" s="126"/>
      <c r="H6488" s="126"/>
      <c r="I6488" s="126"/>
      <c r="J6488" s="126"/>
      <c r="K6488" s="126"/>
    </row>
    <row r="6489" spans="1:11" s="143" customFormat="1">
      <c r="A6489" s="128" t="s">
        <v>4968</v>
      </c>
      <c r="B6489" s="127">
        <v>293000</v>
      </c>
      <c r="C6489" s="128">
        <f t="shared" si="243"/>
        <v>10272500</v>
      </c>
      <c r="D6489" s="129">
        <f t="shared" si="244"/>
        <v>307650</v>
      </c>
      <c r="E6489" s="130" t="s">
        <v>7180</v>
      </c>
      <c r="F6489" s="126"/>
      <c r="G6489" s="126"/>
      <c r="H6489" s="126"/>
      <c r="I6489" s="126"/>
      <c r="J6489" s="126"/>
      <c r="K6489" s="126"/>
    </row>
    <row r="6490" spans="1:11" s="143" customFormat="1">
      <c r="A6490" s="128" t="s">
        <v>4969</v>
      </c>
      <c r="B6490" s="127">
        <v>294000</v>
      </c>
      <c r="C6490" s="128">
        <f t="shared" si="243"/>
        <v>10307500</v>
      </c>
      <c r="D6490" s="129">
        <f t="shared" si="244"/>
        <v>308700</v>
      </c>
      <c r="E6490" s="130" t="s">
        <v>7180</v>
      </c>
      <c r="F6490" s="126"/>
      <c r="G6490" s="126"/>
      <c r="H6490" s="126"/>
      <c r="I6490" s="126"/>
      <c r="J6490" s="126"/>
      <c r="K6490" s="126"/>
    </row>
    <row r="6491" spans="1:11" s="143" customFormat="1">
      <c r="A6491" s="128" t="s">
        <v>4970</v>
      </c>
      <c r="B6491" s="127">
        <v>295000</v>
      </c>
      <c r="C6491" s="128">
        <f t="shared" si="243"/>
        <v>10342500</v>
      </c>
      <c r="D6491" s="129">
        <f t="shared" si="244"/>
        <v>309750</v>
      </c>
      <c r="E6491" s="130" t="s">
        <v>7180</v>
      </c>
      <c r="F6491" s="126"/>
      <c r="G6491" s="126"/>
      <c r="H6491" s="126"/>
      <c r="I6491" s="126"/>
      <c r="J6491" s="126"/>
      <c r="K6491" s="126"/>
    </row>
    <row r="6492" spans="1:11" s="143" customFormat="1">
      <c r="A6492" s="128" t="s">
        <v>4971</v>
      </c>
      <c r="B6492" s="127">
        <v>296000</v>
      </c>
      <c r="C6492" s="128">
        <f t="shared" si="243"/>
        <v>10377500</v>
      </c>
      <c r="D6492" s="129">
        <f t="shared" si="244"/>
        <v>310800</v>
      </c>
      <c r="E6492" s="130" t="s">
        <v>7180</v>
      </c>
      <c r="F6492" s="126"/>
      <c r="G6492" s="126"/>
      <c r="H6492" s="126"/>
      <c r="I6492" s="126"/>
      <c r="J6492" s="126"/>
      <c r="K6492" s="126"/>
    </row>
    <row r="6493" spans="1:11" s="143" customFormat="1">
      <c r="A6493" s="128" t="s">
        <v>4972</v>
      </c>
      <c r="B6493" s="127">
        <v>297000</v>
      </c>
      <c r="C6493" s="128">
        <f t="shared" si="243"/>
        <v>10412500</v>
      </c>
      <c r="D6493" s="129">
        <f t="shared" si="244"/>
        <v>311850</v>
      </c>
      <c r="E6493" s="130" t="s">
        <v>7180</v>
      </c>
      <c r="F6493" s="126"/>
      <c r="G6493" s="126"/>
      <c r="H6493" s="126"/>
      <c r="I6493" s="126"/>
      <c r="J6493" s="126"/>
      <c r="K6493" s="126"/>
    </row>
    <row r="6494" spans="1:11" s="143" customFormat="1">
      <c r="A6494" s="128" t="s">
        <v>4973</v>
      </c>
      <c r="B6494" s="127">
        <v>298000</v>
      </c>
      <c r="C6494" s="128">
        <f t="shared" si="243"/>
        <v>10447500</v>
      </c>
      <c r="D6494" s="129">
        <f t="shared" si="244"/>
        <v>312900</v>
      </c>
      <c r="E6494" s="130" t="s">
        <v>7180</v>
      </c>
      <c r="F6494" s="126"/>
      <c r="G6494" s="126"/>
      <c r="H6494" s="126"/>
      <c r="I6494" s="126"/>
      <c r="J6494" s="126"/>
      <c r="K6494" s="126"/>
    </row>
    <row r="6495" spans="1:11" s="143" customFormat="1">
      <c r="A6495" s="128" t="s">
        <v>4974</v>
      </c>
      <c r="B6495" s="127">
        <v>299000</v>
      </c>
      <c r="C6495" s="128">
        <f t="shared" si="243"/>
        <v>10482500</v>
      </c>
      <c r="D6495" s="129">
        <f t="shared" si="244"/>
        <v>313950</v>
      </c>
      <c r="E6495" s="130" t="s">
        <v>7180</v>
      </c>
      <c r="F6495" s="126"/>
      <c r="G6495" s="126"/>
      <c r="H6495" s="126"/>
      <c r="I6495" s="126"/>
      <c r="J6495" s="126"/>
      <c r="K6495" s="126"/>
    </row>
    <row r="6496" spans="1:11" s="143" customFormat="1">
      <c r="A6496" s="128" t="s">
        <v>4975</v>
      </c>
      <c r="B6496" s="127">
        <v>300000</v>
      </c>
      <c r="C6496" s="128">
        <f t="shared" si="243"/>
        <v>10517500</v>
      </c>
      <c r="D6496" s="129">
        <f t="shared" si="244"/>
        <v>315000</v>
      </c>
      <c r="E6496" s="130" t="s">
        <v>7180</v>
      </c>
      <c r="F6496" s="126"/>
      <c r="G6496" s="126"/>
      <c r="H6496" s="126"/>
      <c r="I6496" s="126"/>
      <c r="J6496" s="126"/>
      <c r="K6496" s="126"/>
    </row>
    <row r="6497" spans="1:11" s="143" customFormat="1">
      <c r="A6497" s="128" t="s">
        <v>4976</v>
      </c>
      <c r="B6497" s="127">
        <v>301000</v>
      </c>
      <c r="C6497" s="128">
        <f t="shared" si="243"/>
        <v>10552500</v>
      </c>
      <c r="D6497" s="129">
        <f t="shared" si="244"/>
        <v>316050</v>
      </c>
      <c r="E6497" s="130" t="s">
        <v>7180</v>
      </c>
      <c r="F6497" s="126"/>
      <c r="G6497" s="126"/>
      <c r="H6497" s="126"/>
      <c r="I6497" s="126"/>
      <c r="J6497" s="126"/>
      <c r="K6497" s="126"/>
    </row>
    <row r="6498" spans="1:11" s="143" customFormat="1">
      <c r="A6498" s="128" t="s">
        <v>4977</v>
      </c>
      <c r="B6498" s="127">
        <v>302000</v>
      </c>
      <c r="C6498" s="128">
        <f t="shared" si="243"/>
        <v>10587500</v>
      </c>
      <c r="D6498" s="129">
        <f t="shared" si="244"/>
        <v>317100</v>
      </c>
      <c r="E6498" s="130" t="s">
        <v>7180</v>
      </c>
      <c r="F6498" s="126"/>
      <c r="G6498" s="126"/>
      <c r="H6498" s="126"/>
      <c r="I6498" s="126"/>
      <c r="J6498" s="126"/>
      <c r="K6498" s="126"/>
    </row>
    <row r="6499" spans="1:11" s="143" customFormat="1">
      <c r="A6499" s="128" t="s">
        <v>4978</v>
      </c>
      <c r="B6499" s="127">
        <v>303000</v>
      </c>
      <c r="C6499" s="128">
        <f t="shared" si="243"/>
        <v>10622500</v>
      </c>
      <c r="D6499" s="129">
        <f t="shared" si="244"/>
        <v>318150</v>
      </c>
      <c r="E6499" s="130" t="s">
        <v>7180</v>
      </c>
      <c r="F6499" s="126"/>
      <c r="G6499" s="126"/>
      <c r="H6499" s="126"/>
      <c r="I6499" s="126"/>
      <c r="J6499" s="126"/>
      <c r="K6499" s="126"/>
    </row>
    <row r="6500" spans="1:11" s="143" customFormat="1">
      <c r="A6500" s="128" t="s">
        <v>4979</v>
      </c>
      <c r="B6500" s="127">
        <v>304000</v>
      </c>
      <c r="C6500" s="128">
        <f t="shared" si="243"/>
        <v>10657500</v>
      </c>
      <c r="D6500" s="129">
        <f t="shared" si="244"/>
        <v>319200</v>
      </c>
      <c r="E6500" s="130" t="s">
        <v>7180</v>
      </c>
      <c r="F6500" s="126"/>
      <c r="G6500" s="126"/>
      <c r="H6500" s="126"/>
      <c r="I6500" s="126"/>
      <c r="J6500" s="126"/>
      <c r="K6500" s="126"/>
    </row>
    <row r="6501" spans="1:11" s="143" customFormat="1">
      <c r="A6501" s="128" t="s">
        <v>4980</v>
      </c>
      <c r="B6501" s="127">
        <v>305000</v>
      </c>
      <c r="C6501" s="128">
        <f t="shared" si="243"/>
        <v>10692500</v>
      </c>
      <c r="D6501" s="129">
        <f t="shared" si="244"/>
        <v>320250</v>
      </c>
      <c r="E6501" s="130" t="s">
        <v>7180</v>
      </c>
      <c r="F6501" s="126"/>
      <c r="G6501" s="126"/>
      <c r="H6501" s="126"/>
      <c r="I6501" s="126"/>
      <c r="J6501" s="126"/>
      <c r="K6501" s="126"/>
    </row>
    <row r="6502" spans="1:11" s="143" customFormat="1">
      <c r="A6502" s="128" t="s">
        <v>4981</v>
      </c>
      <c r="B6502" s="127">
        <v>306000</v>
      </c>
      <c r="C6502" s="128">
        <f t="shared" si="243"/>
        <v>10727500</v>
      </c>
      <c r="D6502" s="129">
        <f t="shared" si="244"/>
        <v>321300</v>
      </c>
      <c r="E6502" s="130" t="s">
        <v>7180</v>
      </c>
      <c r="F6502" s="126"/>
      <c r="G6502" s="126"/>
      <c r="H6502" s="126"/>
      <c r="I6502" s="126"/>
      <c r="J6502" s="126"/>
      <c r="K6502" s="126"/>
    </row>
    <row r="6503" spans="1:11" s="143" customFormat="1">
      <c r="A6503" s="128" t="s">
        <v>4982</v>
      </c>
      <c r="B6503" s="127">
        <v>307000</v>
      </c>
      <c r="C6503" s="128">
        <f t="shared" si="243"/>
        <v>10762500</v>
      </c>
      <c r="D6503" s="129">
        <f t="shared" si="244"/>
        <v>322350</v>
      </c>
      <c r="E6503" s="130" t="s">
        <v>7180</v>
      </c>
      <c r="F6503" s="126"/>
      <c r="G6503" s="126"/>
      <c r="H6503" s="126"/>
      <c r="I6503" s="126"/>
      <c r="J6503" s="126"/>
      <c r="K6503" s="126"/>
    </row>
    <row r="6504" spans="1:11" s="143" customFormat="1">
      <c r="A6504" s="128" t="s">
        <v>4983</v>
      </c>
      <c r="B6504" s="127">
        <v>308000</v>
      </c>
      <c r="C6504" s="128">
        <f t="shared" si="243"/>
        <v>10797500</v>
      </c>
      <c r="D6504" s="129">
        <f t="shared" si="244"/>
        <v>323400</v>
      </c>
      <c r="E6504" s="130" t="s">
        <v>7180</v>
      </c>
      <c r="F6504" s="126"/>
      <c r="G6504" s="126"/>
      <c r="H6504" s="126"/>
      <c r="I6504" s="126"/>
      <c r="J6504" s="126"/>
      <c r="K6504" s="126"/>
    </row>
    <row r="6505" spans="1:11" s="143" customFormat="1">
      <c r="A6505" s="128" t="s">
        <v>4984</v>
      </c>
      <c r="B6505" s="127">
        <v>309000</v>
      </c>
      <c r="C6505" s="128">
        <f t="shared" si="243"/>
        <v>10832500</v>
      </c>
      <c r="D6505" s="129">
        <f t="shared" si="244"/>
        <v>324450</v>
      </c>
      <c r="E6505" s="130" t="s">
        <v>7180</v>
      </c>
      <c r="F6505" s="126"/>
      <c r="G6505" s="126"/>
      <c r="H6505" s="126"/>
      <c r="I6505" s="126"/>
      <c r="J6505" s="126"/>
      <c r="K6505" s="126"/>
    </row>
    <row r="6506" spans="1:11" s="143" customFormat="1">
      <c r="A6506" s="128" t="s">
        <v>4985</v>
      </c>
      <c r="B6506" s="127">
        <v>310000</v>
      </c>
      <c r="C6506" s="128">
        <f t="shared" si="243"/>
        <v>10867500</v>
      </c>
      <c r="D6506" s="129">
        <f t="shared" si="244"/>
        <v>325500</v>
      </c>
      <c r="E6506" s="130" t="s">
        <v>7180</v>
      </c>
      <c r="F6506" s="126"/>
      <c r="G6506" s="126"/>
      <c r="H6506" s="126"/>
      <c r="I6506" s="126"/>
      <c r="J6506" s="126"/>
      <c r="K6506" s="126"/>
    </row>
    <row r="6507" spans="1:11" s="143" customFormat="1">
      <c r="A6507" s="128" t="s">
        <v>4986</v>
      </c>
      <c r="B6507" s="127">
        <v>311000</v>
      </c>
      <c r="C6507" s="128">
        <f t="shared" si="243"/>
        <v>10902500</v>
      </c>
      <c r="D6507" s="129">
        <f t="shared" si="244"/>
        <v>326550</v>
      </c>
      <c r="E6507" s="130" t="s">
        <v>7180</v>
      </c>
      <c r="F6507" s="126"/>
      <c r="G6507" s="126"/>
      <c r="H6507" s="126"/>
      <c r="I6507" s="126"/>
      <c r="J6507" s="126"/>
      <c r="K6507" s="126"/>
    </row>
    <row r="6508" spans="1:11" s="143" customFormat="1">
      <c r="A6508" s="128" t="s">
        <v>4987</v>
      </c>
      <c r="B6508" s="127">
        <v>312000</v>
      </c>
      <c r="C6508" s="128">
        <f t="shared" si="243"/>
        <v>10937500</v>
      </c>
      <c r="D6508" s="129">
        <f t="shared" si="244"/>
        <v>327600</v>
      </c>
      <c r="E6508" s="130" t="s">
        <v>7180</v>
      </c>
      <c r="F6508" s="126"/>
      <c r="G6508" s="126"/>
      <c r="H6508" s="126"/>
      <c r="I6508" s="126"/>
      <c r="J6508" s="126"/>
      <c r="K6508" s="126"/>
    </row>
    <row r="6509" spans="1:11" s="143" customFormat="1">
      <c r="A6509" s="128" t="s">
        <v>4988</v>
      </c>
      <c r="B6509" s="127">
        <v>313000</v>
      </c>
      <c r="C6509" s="128">
        <f t="shared" si="243"/>
        <v>10972500</v>
      </c>
      <c r="D6509" s="129">
        <f t="shared" si="244"/>
        <v>328650</v>
      </c>
      <c r="E6509" s="130" t="s">
        <v>7180</v>
      </c>
      <c r="F6509" s="126"/>
      <c r="G6509" s="126"/>
      <c r="H6509" s="126"/>
      <c r="I6509" s="126"/>
      <c r="J6509" s="126"/>
      <c r="K6509" s="126"/>
    </row>
    <row r="6510" spans="1:11" s="143" customFormat="1">
      <c r="A6510" s="128" t="s">
        <v>4989</v>
      </c>
      <c r="B6510" s="127">
        <v>314000</v>
      </c>
      <c r="C6510" s="128">
        <f t="shared" si="243"/>
        <v>11007500</v>
      </c>
      <c r="D6510" s="129">
        <f t="shared" si="244"/>
        <v>329700</v>
      </c>
      <c r="E6510" s="130" t="s">
        <v>7180</v>
      </c>
      <c r="F6510" s="126"/>
      <c r="G6510" s="126"/>
      <c r="H6510" s="126"/>
      <c r="I6510" s="126"/>
      <c r="J6510" s="126"/>
      <c r="K6510" s="126"/>
    </row>
    <row r="6511" spans="1:11" s="143" customFormat="1">
      <c r="A6511" s="128" t="s">
        <v>4990</v>
      </c>
      <c r="B6511" s="127">
        <v>315000</v>
      </c>
      <c r="C6511" s="128">
        <f t="shared" si="243"/>
        <v>11042500</v>
      </c>
      <c r="D6511" s="129">
        <f t="shared" si="244"/>
        <v>330750</v>
      </c>
      <c r="E6511" s="130" t="s">
        <v>7180</v>
      </c>
      <c r="F6511" s="126"/>
      <c r="G6511" s="126"/>
      <c r="H6511" s="126"/>
      <c r="I6511" s="126"/>
      <c r="J6511" s="126"/>
      <c r="K6511" s="126"/>
    </row>
    <row r="6512" spans="1:11" s="143" customFormat="1">
      <c r="A6512" s="128" t="s">
        <v>4991</v>
      </c>
      <c r="B6512" s="127">
        <v>316000</v>
      </c>
      <c r="C6512" s="128">
        <f t="shared" si="243"/>
        <v>11077500</v>
      </c>
      <c r="D6512" s="129">
        <f t="shared" si="244"/>
        <v>331800</v>
      </c>
      <c r="E6512" s="130" t="s">
        <v>7180</v>
      </c>
      <c r="F6512" s="126"/>
      <c r="G6512" s="126"/>
      <c r="H6512" s="126"/>
      <c r="I6512" s="126"/>
      <c r="J6512" s="126"/>
      <c r="K6512" s="126"/>
    </row>
    <row r="6513" spans="1:11" s="143" customFormat="1">
      <c r="A6513" s="128" t="s">
        <v>4992</v>
      </c>
      <c r="B6513" s="127">
        <v>317000</v>
      </c>
      <c r="C6513" s="128">
        <f t="shared" si="243"/>
        <v>11112500</v>
      </c>
      <c r="D6513" s="129">
        <f t="shared" si="244"/>
        <v>332850</v>
      </c>
      <c r="E6513" s="130" t="s">
        <v>7180</v>
      </c>
      <c r="F6513" s="126"/>
      <c r="G6513" s="126"/>
      <c r="H6513" s="126"/>
      <c r="I6513" s="126"/>
      <c r="J6513" s="126"/>
      <c r="K6513" s="126"/>
    </row>
    <row r="6514" spans="1:11" s="143" customFormat="1">
      <c r="A6514" s="128" t="s">
        <v>4993</v>
      </c>
      <c r="B6514" s="127">
        <v>318000</v>
      </c>
      <c r="C6514" s="128">
        <f t="shared" si="243"/>
        <v>11147500</v>
      </c>
      <c r="D6514" s="129">
        <f t="shared" si="244"/>
        <v>333900</v>
      </c>
      <c r="E6514" s="130" t="s">
        <v>7180</v>
      </c>
      <c r="F6514" s="126"/>
      <c r="G6514" s="126"/>
      <c r="H6514" s="126"/>
      <c r="I6514" s="126"/>
      <c r="J6514" s="126"/>
      <c r="K6514" s="126"/>
    </row>
    <row r="6515" spans="1:11" s="143" customFormat="1">
      <c r="A6515" s="128" t="s">
        <v>4994</v>
      </c>
      <c r="B6515" s="127">
        <v>319000</v>
      </c>
      <c r="C6515" s="128">
        <f t="shared" si="243"/>
        <v>11182500</v>
      </c>
      <c r="D6515" s="129">
        <f t="shared" si="244"/>
        <v>334950</v>
      </c>
      <c r="E6515" s="130" t="s">
        <v>7180</v>
      </c>
      <c r="F6515" s="126"/>
      <c r="G6515" s="126"/>
      <c r="H6515" s="126"/>
      <c r="I6515" s="126"/>
      <c r="J6515" s="126"/>
      <c r="K6515" s="126"/>
    </row>
    <row r="6516" spans="1:11" s="143" customFormat="1">
      <c r="A6516" s="128" t="s">
        <v>4995</v>
      </c>
      <c r="B6516" s="127">
        <v>320000</v>
      </c>
      <c r="C6516" s="128">
        <f t="shared" si="243"/>
        <v>11217500</v>
      </c>
      <c r="D6516" s="129">
        <f t="shared" si="244"/>
        <v>336000</v>
      </c>
      <c r="E6516" s="130" t="s">
        <v>7180</v>
      </c>
      <c r="F6516" s="126"/>
      <c r="G6516" s="126"/>
      <c r="H6516" s="126"/>
      <c r="I6516" s="126"/>
      <c r="J6516" s="126"/>
      <c r="K6516" s="126"/>
    </row>
    <row r="6517" spans="1:11" s="143" customFormat="1">
      <c r="A6517" s="128" t="s">
        <v>4996</v>
      </c>
      <c r="B6517" s="127">
        <v>321000</v>
      </c>
      <c r="C6517" s="128">
        <f t="shared" si="243"/>
        <v>11252500</v>
      </c>
      <c r="D6517" s="129">
        <f t="shared" si="244"/>
        <v>337050</v>
      </c>
      <c r="E6517" s="130" t="s">
        <v>7180</v>
      </c>
      <c r="F6517" s="126"/>
      <c r="G6517" s="126"/>
      <c r="H6517" s="126"/>
      <c r="I6517" s="126"/>
      <c r="J6517" s="126"/>
      <c r="K6517" s="126"/>
    </row>
    <row r="6518" spans="1:11" s="143" customFormat="1">
      <c r="A6518" s="128" t="s">
        <v>4997</v>
      </c>
      <c r="B6518" s="127">
        <v>322000</v>
      </c>
      <c r="C6518" s="128">
        <f t="shared" si="243"/>
        <v>11287500</v>
      </c>
      <c r="D6518" s="129">
        <f t="shared" si="244"/>
        <v>338100</v>
      </c>
      <c r="E6518" s="130" t="s">
        <v>7180</v>
      </c>
      <c r="F6518" s="126"/>
      <c r="G6518" s="126"/>
      <c r="H6518" s="126"/>
      <c r="I6518" s="126"/>
      <c r="J6518" s="126"/>
      <c r="K6518" s="126"/>
    </row>
    <row r="6519" spans="1:11" s="143" customFormat="1">
      <c r="A6519" s="128" t="s">
        <v>4998</v>
      </c>
      <c r="B6519" s="127">
        <v>323000</v>
      </c>
      <c r="C6519" s="128">
        <f t="shared" ref="C6519:C6546" si="245">C6518+35000</f>
        <v>11322500</v>
      </c>
      <c r="D6519" s="129">
        <f t="shared" si="244"/>
        <v>339150</v>
      </c>
      <c r="E6519" s="130" t="s">
        <v>7180</v>
      </c>
      <c r="F6519" s="126"/>
      <c r="G6519" s="126"/>
      <c r="H6519" s="126"/>
      <c r="I6519" s="126"/>
      <c r="J6519" s="126"/>
      <c r="K6519" s="126"/>
    </row>
    <row r="6520" spans="1:11" s="143" customFormat="1">
      <c r="A6520" s="128" t="s">
        <v>4999</v>
      </c>
      <c r="B6520" s="127">
        <v>324000</v>
      </c>
      <c r="C6520" s="128">
        <f t="shared" si="245"/>
        <v>11357500</v>
      </c>
      <c r="D6520" s="129">
        <f t="shared" si="244"/>
        <v>340200</v>
      </c>
      <c r="E6520" s="130" t="s">
        <v>7180</v>
      </c>
      <c r="F6520" s="126"/>
      <c r="G6520" s="126"/>
      <c r="H6520" s="126"/>
      <c r="I6520" s="126"/>
      <c r="J6520" s="126"/>
      <c r="K6520" s="126"/>
    </row>
    <row r="6521" spans="1:11" s="143" customFormat="1">
      <c r="A6521" s="128" t="s">
        <v>5000</v>
      </c>
      <c r="B6521" s="127">
        <v>325000</v>
      </c>
      <c r="C6521" s="128">
        <f t="shared" si="245"/>
        <v>11392500</v>
      </c>
      <c r="D6521" s="129">
        <f t="shared" si="244"/>
        <v>341250</v>
      </c>
      <c r="E6521" s="130" t="s">
        <v>7180</v>
      </c>
      <c r="F6521" s="126"/>
      <c r="G6521" s="126"/>
      <c r="H6521" s="126"/>
      <c r="I6521" s="126"/>
      <c r="J6521" s="126"/>
      <c r="K6521" s="126"/>
    </row>
    <row r="6522" spans="1:11" s="143" customFormat="1">
      <c r="A6522" s="128" t="s">
        <v>5001</v>
      </c>
      <c r="B6522" s="127">
        <v>326000</v>
      </c>
      <c r="C6522" s="128">
        <f t="shared" si="245"/>
        <v>11427500</v>
      </c>
      <c r="D6522" s="129">
        <f t="shared" si="244"/>
        <v>342300</v>
      </c>
      <c r="E6522" s="130" t="s">
        <v>7180</v>
      </c>
      <c r="F6522" s="126"/>
      <c r="G6522" s="126"/>
      <c r="H6522" s="126"/>
      <c r="I6522" s="126"/>
      <c r="J6522" s="126"/>
      <c r="K6522" s="126"/>
    </row>
    <row r="6523" spans="1:11" s="143" customFormat="1">
      <c r="A6523" s="128" t="s">
        <v>5002</v>
      </c>
      <c r="B6523" s="127">
        <v>327000</v>
      </c>
      <c r="C6523" s="128">
        <f t="shared" si="245"/>
        <v>11462500</v>
      </c>
      <c r="D6523" s="129">
        <f t="shared" si="244"/>
        <v>343350</v>
      </c>
      <c r="E6523" s="130" t="s">
        <v>7180</v>
      </c>
      <c r="F6523" s="126"/>
      <c r="G6523" s="126"/>
      <c r="H6523" s="126"/>
      <c r="I6523" s="126"/>
      <c r="J6523" s="126"/>
      <c r="K6523" s="126"/>
    </row>
    <row r="6524" spans="1:11" s="143" customFormat="1">
      <c r="A6524" s="128" t="s">
        <v>5003</v>
      </c>
      <c r="B6524" s="127">
        <v>328000</v>
      </c>
      <c r="C6524" s="128">
        <f t="shared" si="245"/>
        <v>11497500</v>
      </c>
      <c r="D6524" s="129">
        <f t="shared" si="244"/>
        <v>344400</v>
      </c>
      <c r="E6524" s="130" t="s">
        <v>7180</v>
      </c>
      <c r="F6524" s="126"/>
      <c r="G6524" s="126"/>
      <c r="H6524" s="126"/>
      <c r="I6524" s="126"/>
      <c r="J6524" s="126"/>
      <c r="K6524" s="126"/>
    </row>
    <row r="6525" spans="1:11" s="143" customFormat="1">
      <c r="A6525" s="128" t="s">
        <v>5004</v>
      </c>
      <c r="B6525" s="127">
        <v>329000</v>
      </c>
      <c r="C6525" s="128">
        <f t="shared" si="245"/>
        <v>11532500</v>
      </c>
      <c r="D6525" s="129">
        <f t="shared" si="244"/>
        <v>345450</v>
      </c>
      <c r="E6525" s="130" t="s">
        <v>7180</v>
      </c>
      <c r="F6525" s="126"/>
      <c r="G6525" s="126"/>
      <c r="H6525" s="126"/>
      <c r="I6525" s="126"/>
      <c r="J6525" s="126"/>
      <c r="K6525" s="126"/>
    </row>
    <row r="6526" spans="1:11" s="143" customFormat="1">
      <c r="A6526" s="128" t="s">
        <v>5005</v>
      </c>
      <c r="B6526" s="127">
        <v>330000</v>
      </c>
      <c r="C6526" s="128">
        <f t="shared" si="245"/>
        <v>11567500</v>
      </c>
      <c r="D6526" s="129">
        <f t="shared" si="244"/>
        <v>346500</v>
      </c>
      <c r="E6526" s="130" t="s">
        <v>7180</v>
      </c>
      <c r="F6526" s="126"/>
      <c r="G6526" s="126"/>
      <c r="H6526" s="126"/>
      <c r="I6526" s="126"/>
      <c r="J6526" s="126"/>
      <c r="K6526" s="126"/>
    </row>
    <row r="6527" spans="1:11" s="143" customFormat="1">
      <c r="A6527" s="128" t="s">
        <v>5006</v>
      </c>
      <c r="B6527" s="127">
        <v>331000</v>
      </c>
      <c r="C6527" s="128">
        <f t="shared" si="245"/>
        <v>11602500</v>
      </c>
      <c r="D6527" s="129">
        <f t="shared" si="244"/>
        <v>347550</v>
      </c>
      <c r="E6527" s="130" t="s">
        <v>7180</v>
      </c>
      <c r="F6527" s="126"/>
      <c r="G6527" s="126"/>
      <c r="H6527" s="126"/>
      <c r="I6527" s="126"/>
      <c r="J6527" s="126"/>
      <c r="K6527" s="126"/>
    </row>
    <row r="6528" spans="1:11" s="143" customFormat="1">
      <c r="A6528" s="128" t="s">
        <v>5007</v>
      </c>
      <c r="B6528" s="127">
        <v>332000</v>
      </c>
      <c r="C6528" s="128">
        <f t="shared" si="245"/>
        <v>11637500</v>
      </c>
      <c r="D6528" s="129">
        <f t="shared" si="244"/>
        <v>348600</v>
      </c>
      <c r="E6528" s="130" t="s">
        <v>7180</v>
      </c>
      <c r="F6528" s="126"/>
      <c r="G6528" s="126"/>
      <c r="H6528" s="126"/>
      <c r="I6528" s="126"/>
      <c r="J6528" s="126"/>
      <c r="K6528" s="126"/>
    </row>
    <row r="6529" spans="1:11" s="143" customFormat="1">
      <c r="A6529" s="128" t="s">
        <v>5008</v>
      </c>
      <c r="B6529" s="127">
        <v>333000</v>
      </c>
      <c r="C6529" s="128">
        <f t="shared" si="245"/>
        <v>11672500</v>
      </c>
      <c r="D6529" s="129">
        <f t="shared" si="244"/>
        <v>349650</v>
      </c>
      <c r="E6529" s="130" t="s">
        <v>7180</v>
      </c>
      <c r="F6529" s="126"/>
      <c r="G6529" s="126"/>
      <c r="H6529" s="126"/>
      <c r="I6529" s="126"/>
      <c r="J6529" s="126"/>
      <c r="K6529" s="126"/>
    </row>
    <row r="6530" spans="1:11" s="143" customFormat="1">
      <c r="A6530" s="128" t="s">
        <v>5009</v>
      </c>
      <c r="B6530" s="127">
        <v>334000</v>
      </c>
      <c r="C6530" s="128">
        <f t="shared" si="245"/>
        <v>11707500</v>
      </c>
      <c r="D6530" s="129">
        <f t="shared" si="244"/>
        <v>350700</v>
      </c>
      <c r="E6530" s="130" t="s">
        <v>7180</v>
      </c>
      <c r="F6530" s="126"/>
      <c r="G6530" s="126"/>
      <c r="H6530" s="126"/>
      <c r="I6530" s="126"/>
      <c r="J6530" s="126"/>
      <c r="K6530" s="126"/>
    </row>
    <row r="6531" spans="1:11" s="143" customFormat="1">
      <c r="A6531" s="128" t="s">
        <v>5010</v>
      </c>
      <c r="B6531" s="127">
        <v>335000</v>
      </c>
      <c r="C6531" s="128">
        <f t="shared" si="245"/>
        <v>11742500</v>
      </c>
      <c r="D6531" s="129">
        <f t="shared" si="244"/>
        <v>351750</v>
      </c>
      <c r="E6531" s="130" t="s">
        <v>7180</v>
      </c>
      <c r="F6531" s="126"/>
      <c r="G6531" s="126"/>
      <c r="H6531" s="126"/>
      <c r="I6531" s="126"/>
      <c r="J6531" s="126"/>
      <c r="K6531" s="126"/>
    </row>
    <row r="6532" spans="1:11" s="143" customFormat="1">
      <c r="A6532" s="128" t="s">
        <v>5011</v>
      </c>
      <c r="B6532" s="127">
        <v>336000</v>
      </c>
      <c r="C6532" s="128">
        <f t="shared" si="245"/>
        <v>11777500</v>
      </c>
      <c r="D6532" s="129">
        <f t="shared" si="244"/>
        <v>352800</v>
      </c>
      <c r="E6532" s="130" t="s">
        <v>7180</v>
      </c>
      <c r="F6532" s="126"/>
      <c r="G6532" s="126"/>
      <c r="H6532" s="126"/>
      <c r="I6532" s="126"/>
      <c r="J6532" s="126"/>
      <c r="K6532" s="126"/>
    </row>
    <row r="6533" spans="1:11" s="143" customFormat="1">
      <c r="A6533" s="128" t="s">
        <v>5012</v>
      </c>
      <c r="B6533" s="127">
        <v>337000</v>
      </c>
      <c r="C6533" s="128">
        <f t="shared" si="245"/>
        <v>11812500</v>
      </c>
      <c r="D6533" s="129">
        <f t="shared" si="244"/>
        <v>353850</v>
      </c>
      <c r="E6533" s="130" t="s">
        <v>7180</v>
      </c>
      <c r="F6533" s="126"/>
      <c r="G6533" s="126"/>
      <c r="H6533" s="126"/>
      <c r="I6533" s="126"/>
      <c r="J6533" s="126"/>
      <c r="K6533" s="126"/>
    </row>
    <row r="6534" spans="1:11" s="143" customFormat="1">
      <c r="A6534" s="128" t="s">
        <v>5013</v>
      </c>
      <c r="B6534" s="127">
        <v>338000</v>
      </c>
      <c r="C6534" s="128">
        <f t="shared" si="245"/>
        <v>11847500</v>
      </c>
      <c r="D6534" s="129">
        <f t="shared" si="244"/>
        <v>354900</v>
      </c>
      <c r="E6534" s="130" t="s">
        <v>7180</v>
      </c>
      <c r="F6534" s="126"/>
      <c r="G6534" s="126"/>
      <c r="H6534" s="126"/>
      <c r="I6534" s="126"/>
      <c r="J6534" s="126"/>
      <c r="K6534" s="126"/>
    </row>
    <row r="6535" spans="1:11" s="143" customFormat="1">
      <c r="A6535" s="128" t="s">
        <v>5014</v>
      </c>
      <c r="B6535" s="127">
        <v>339000</v>
      </c>
      <c r="C6535" s="128">
        <f t="shared" si="245"/>
        <v>11882500</v>
      </c>
      <c r="D6535" s="129">
        <f t="shared" si="244"/>
        <v>355950</v>
      </c>
      <c r="E6535" s="130" t="s">
        <v>7180</v>
      </c>
      <c r="F6535" s="126"/>
      <c r="G6535" s="126"/>
      <c r="H6535" s="126"/>
      <c r="I6535" s="126"/>
      <c r="J6535" s="126"/>
      <c r="K6535" s="126"/>
    </row>
    <row r="6536" spans="1:11" s="143" customFormat="1">
      <c r="A6536" s="128" t="s">
        <v>5015</v>
      </c>
      <c r="B6536" s="127">
        <v>340000</v>
      </c>
      <c r="C6536" s="128">
        <f t="shared" si="245"/>
        <v>11917500</v>
      </c>
      <c r="D6536" s="129">
        <f t="shared" si="244"/>
        <v>357000</v>
      </c>
      <c r="E6536" s="130" t="s">
        <v>7180</v>
      </c>
      <c r="F6536" s="126"/>
      <c r="G6536" s="126"/>
      <c r="H6536" s="126"/>
      <c r="I6536" s="126"/>
      <c r="J6536" s="126"/>
      <c r="K6536" s="126"/>
    </row>
    <row r="6537" spans="1:11" s="143" customFormat="1">
      <c r="A6537" s="128" t="s">
        <v>5016</v>
      </c>
      <c r="B6537" s="127">
        <v>341000</v>
      </c>
      <c r="C6537" s="128">
        <f t="shared" si="245"/>
        <v>11952500</v>
      </c>
      <c r="D6537" s="129">
        <f t="shared" si="244"/>
        <v>358050</v>
      </c>
      <c r="E6537" s="130" t="s">
        <v>7180</v>
      </c>
      <c r="F6537" s="126"/>
      <c r="G6537" s="126"/>
      <c r="H6537" s="126"/>
      <c r="I6537" s="126"/>
      <c r="J6537" s="126"/>
      <c r="K6537" s="126"/>
    </row>
    <row r="6538" spans="1:11" s="143" customFormat="1">
      <c r="A6538" s="128" t="s">
        <v>5017</v>
      </c>
      <c r="B6538" s="127">
        <v>342000</v>
      </c>
      <c r="C6538" s="128">
        <f t="shared" si="245"/>
        <v>11987500</v>
      </c>
      <c r="D6538" s="129">
        <f t="shared" si="244"/>
        <v>359100</v>
      </c>
      <c r="E6538" s="130" t="s">
        <v>7180</v>
      </c>
      <c r="F6538" s="126"/>
      <c r="G6538" s="126"/>
      <c r="H6538" s="126"/>
      <c r="I6538" s="126"/>
      <c r="J6538" s="126"/>
      <c r="K6538" s="126"/>
    </row>
    <row r="6539" spans="1:11" s="143" customFormat="1">
      <c r="A6539" s="128" t="s">
        <v>5018</v>
      </c>
      <c r="B6539" s="127">
        <v>343000</v>
      </c>
      <c r="C6539" s="128">
        <f t="shared" si="245"/>
        <v>12022500</v>
      </c>
      <c r="D6539" s="129">
        <f t="shared" si="244"/>
        <v>360150</v>
      </c>
      <c r="E6539" s="130" t="s">
        <v>7180</v>
      </c>
      <c r="F6539" s="126"/>
      <c r="G6539" s="126"/>
      <c r="H6539" s="126"/>
      <c r="I6539" s="126"/>
      <c r="J6539" s="126"/>
      <c r="K6539" s="126"/>
    </row>
    <row r="6540" spans="1:11" s="143" customFormat="1">
      <c r="A6540" s="128" t="s">
        <v>5019</v>
      </c>
      <c r="B6540" s="127">
        <v>344000</v>
      </c>
      <c r="C6540" s="128">
        <f t="shared" si="245"/>
        <v>12057500</v>
      </c>
      <c r="D6540" s="129">
        <f t="shared" si="244"/>
        <v>361200</v>
      </c>
      <c r="E6540" s="130" t="s">
        <v>7180</v>
      </c>
      <c r="F6540" s="126"/>
      <c r="G6540" s="126"/>
      <c r="H6540" s="126"/>
      <c r="I6540" s="126"/>
      <c r="J6540" s="126"/>
      <c r="K6540" s="126"/>
    </row>
    <row r="6541" spans="1:11" s="143" customFormat="1">
      <c r="A6541" s="128" t="s">
        <v>5020</v>
      </c>
      <c r="B6541" s="127">
        <v>345000</v>
      </c>
      <c r="C6541" s="128">
        <f t="shared" si="245"/>
        <v>12092500</v>
      </c>
      <c r="D6541" s="129">
        <f t="shared" si="244"/>
        <v>362250</v>
      </c>
      <c r="E6541" s="130" t="s">
        <v>7180</v>
      </c>
      <c r="F6541" s="126"/>
      <c r="G6541" s="126"/>
      <c r="H6541" s="126"/>
      <c r="I6541" s="126"/>
      <c r="J6541" s="126"/>
      <c r="K6541" s="126"/>
    </row>
    <row r="6542" spans="1:11" s="143" customFormat="1">
      <c r="A6542" s="128" t="s">
        <v>5021</v>
      </c>
      <c r="B6542" s="127">
        <v>346000</v>
      </c>
      <c r="C6542" s="128">
        <f t="shared" si="245"/>
        <v>12127500</v>
      </c>
      <c r="D6542" s="129">
        <f t="shared" ref="D6542:D6605" si="246">SUM($G$2)*(B6542*0.001)</f>
        <v>363300</v>
      </c>
      <c r="E6542" s="130" t="s">
        <v>7180</v>
      </c>
      <c r="F6542" s="126"/>
      <c r="G6542" s="126"/>
      <c r="H6542" s="126"/>
      <c r="I6542" s="126"/>
      <c r="J6542" s="126"/>
      <c r="K6542" s="126"/>
    </row>
    <row r="6543" spans="1:11" s="143" customFormat="1">
      <c r="A6543" s="128" t="s">
        <v>5022</v>
      </c>
      <c r="B6543" s="127">
        <v>347000</v>
      </c>
      <c r="C6543" s="128">
        <f t="shared" si="245"/>
        <v>12162500</v>
      </c>
      <c r="D6543" s="129">
        <f t="shared" si="246"/>
        <v>364350</v>
      </c>
      <c r="E6543" s="130" t="s">
        <v>7180</v>
      </c>
      <c r="F6543" s="126"/>
      <c r="G6543" s="126"/>
      <c r="H6543" s="126"/>
      <c r="I6543" s="126"/>
      <c r="J6543" s="126"/>
      <c r="K6543" s="126"/>
    </row>
    <row r="6544" spans="1:11" s="143" customFormat="1">
      <c r="A6544" s="128" t="s">
        <v>5023</v>
      </c>
      <c r="B6544" s="127">
        <v>348000</v>
      </c>
      <c r="C6544" s="128">
        <f t="shared" si="245"/>
        <v>12197500</v>
      </c>
      <c r="D6544" s="129">
        <f t="shared" si="246"/>
        <v>365400</v>
      </c>
      <c r="E6544" s="130" t="s">
        <v>7180</v>
      </c>
      <c r="F6544" s="126"/>
      <c r="G6544" s="126"/>
      <c r="H6544" s="126"/>
      <c r="I6544" s="126"/>
      <c r="J6544" s="126"/>
      <c r="K6544" s="126"/>
    </row>
    <row r="6545" spans="1:11" s="143" customFormat="1">
      <c r="A6545" s="128" t="s">
        <v>5024</v>
      </c>
      <c r="B6545" s="127">
        <v>349000</v>
      </c>
      <c r="C6545" s="128">
        <f t="shared" si="245"/>
        <v>12232500</v>
      </c>
      <c r="D6545" s="129">
        <f t="shared" si="246"/>
        <v>366450</v>
      </c>
      <c r="E6545" s="130" t="s">
        <v>7180</v>
      </c>
      <c r="F6545" s="126"/>
      <c r="G6545" s="126"/>
      <c r="H6545" s="126"/>
      <c r="I6545" s="126"/>
      <c r="J6545" s="126"/>
      <c r="K6545" s="126"/>
    </row>
    <row r="6546" spans="1:11" s="143" customFormat="1">
      <c r="A6546" s="128" t="s">
        <v>5025</v>
      </c>
      <c r="B6546" s="127">
        <v>350000</v>
      </c>
      <c r="C6546" s="128">
        <f t="shared" si="245"/>
        <v>12267500</v>
      </c>
      <c r="D6546" s="129">
        <f t="shared" si="246"/>
        <v>367500</v>
      </c>
      <c r="E6546" s="130" t="s">
        <v>7180</v>
      </c>
      <c r="F6546" s="126"/>
      <c r="G6546" s="126"/>
      <c r="H6546" s="126"/>
      <c r="I6546" s="126"/>
      <c r="J6546" s="126"/>
      <c r="K6546" s="126"/>
    </row>
    <row r="6547" spans="1:11" s="143" customFormat="1">
      <c r="A6547" s="127" t="s">
        <v>5989</v>
      </c>
      <c r="B6547" s="127">
        <v>1000</v>
      </c>
      <c r="C6547" s="127">
        <v>50000</v>
      </c>
      <c r="D6547" s="129">
        <f t="shared" si="246"/>
        <v>1050</v>
      </c>
      <c r="E6547" s="130" t="s">
        <v>7180</v>
      </c>
      <c r="F6547" s="126"/>
      <c r="G6547" s="126"/>
      <c r="H6547" s="126"/>
      <c r="I6547" s="126"/>
      <c r="J6547" s="126"/>
      <c r="K6547" s="126"/>
    </row>
    <row r="6548" spans="1:11" s="143" customFormat="1">
      <c r="A6548" s="127" t="s">
        <v>5988</v>
      </c>
      <c r="B6548" s="127">
        <v>2000</v>
      </c>
      <c r="C6548" s="127">
        <f>C6547+34000</f>
        <v>84000</v>
      </c>
      <c r="D6548" s="129">
        <f t="shared" si="246"/>
        <v>2100</v>
      </c>
      <c r="E6548" s="130" t="s">
        <v>7180</v>
      </c>
      <c r="F6548" s="126"/>
      <c r="G6548" s="126"/>
      <c r="H6548" s="126"/>
      <c r="I6548" s="126"/>
      <c r="J6548" s="126"/>
      <c r="K6548" s="126"/>
    </row>
    <row r="6549" spans="1:11" s="143" customFormat="1">
      <c r="A6549" s="127" t="s">
        <v>5987</v>
      </c>
      <c r="B6549" s="127">
        <v>3000</v>
      </c>
      <c r="C6549" s="127">
        <f t="shared" ref="C6549:C6612" si="247">C6548+34000</f>
        <v>118000</v>
      </c>
      <c r="D6549" s="129">
        <f t="shared" si="246"/>
        <v>3150</v>
      </c>
      <c r="E6549" s="130" t="s">
        <v>7180</v>
      </c>
      <c r="F6549" s="126"/>
      <c r="G6549" s="126"/>
      <c r="H6549" s="126"/>
      <c r="I6549" s="126"/>
      <c r="J6549" s="126"/>
      <c r="K6549" s="126"/>
    </row>
    <row r="6550" spans="1:11" s="143" customFormat="1">
      <c r="A6550" s="127" t="s">
        <v>5986</v>
      </c>
      <c r="B6550" s="127">
        <v>4000</v>
      </c>
      <c r="C6550" s="127">
        <f t="shared" si="247"/>
        <v>152000</v>
      </c>
      <c r="D6550" s="129">
        <f t="shared" si="246"/>
        <v>4200</v>
      </c>
      <c r="E6550" s="130" t="s">
        <v>7180</v>
      </c>
      <c r="F6550" s="126"/>
      <c r="G6550" s="126"/>
      <c r="H6550" s="126"/>
      <c r="I6550" s="126"/>
      <c r="J6550" s="126"/>
      <c r="K6550" s="126"/>
    </row>
    <row r="6551" spans="1:11" s="143" customFormat="1">
      <c r="A6551" s="127" t="s">
        <v>5985</v>
      </c>
      <c r="B6551" s="127">
        <v>5000</v>
      </c>
      <c r="C6551" s="127">
        <f t="shared" si="247"/>
        <v>186000</v>
      </c>
      <c r="D6551" s="129">
        <f t="shared" si="246"/>
        <v>5250</v>
      </c>
      <c r="E6551" s="130" t="s">
        <v>7180</v>
      </c>
      <c r="F6551" s="126"/>
      <c r="G6551" s="126"/>
      <c r="H6551" s="126"/>
      <c r="I6551" s="126"/>
      <c r="J6551" s="126"/>
      <c r="K6551" s="126"/>
    </row>
    <row r="6552" spans="1:11" s="143" customFormat="1">
      <c r="A6552" s="127" t="s">
        <v>5984</v>
      </c>
      <c r="B6552" s="127">
        <v>6000</v>
      </c>
      <c r="C6552" s="127">
        <f t="shared" si="247"/>
        <v>220000</v>
      </c>
      <c r="D6552" s="129">
        <f t="shared" si="246"/>
        <v>6300</v>
      </c>
      <c r="E6552" s="130" t="s">
        <v>7180</v>
      </c>
      <c r="F6552" s="126"/>
      <c r="G6552" s="126"/>
      <c r="H6552" s="126"/>
      <c r="I6552" s="126"/>
      <c r="J6552" s="126"/>
      <c r="K6552" s="126"/>
    </row>
    <row r="6553" spans="1:11" s="143" customFormat="1">
      <c r="A6553" s="127" t="s">
        <v>5983</v>
      </c>
      <c r="B6553" s="127">
        <v>7000</v>
      </c>
      <c r="C6553" s="127">
        <f t="shared" si="247"/>
        <v>254000</v>
      </c>
      <c r="D6553" s="129">
        <f t="shared" si="246"/>
        <v>7350</v>
      </c>
      <c r="E6553" s="130" t="s">
        <v>7180</v>
      </c>
      <c r="F6553" s="126"/>
      <c r="G6553" s="126"/>
      <c r="H6553" s="126"/>
      <c r="I6553" s="126"/>
      <c r="J6553" s="126"/>
      <c r="K6553" s="126"/>
    </row>
    <row r="6554" spans="1:11" s="143" customFormat="1">
      <c r="A6554" s="127" t="s">
        <v>5982</v>
      </c>
      <c r="B6554" s="127">
        <v>8000</v>
      </c>
      <c r="C6554" s="127">
        <f t="shared" si="247"/>
        <v>288000</v>
      </c>
      <c r="D6554" s="129">
        <f t="shared" si="246"/>
        <v>8400</v>
      </c>
      <c r="E6554" s="130" t="s">
        <v>7180</v>
      </c>
      <c r="F6554" s="126"/>
      <c r="G6554" s="126"/>
      <c r="H6554" s="126"/>
      <c r="I6554" s="126"/>
      <c r="J6554" s="126"/>
      <c r="K6554" s="126"/>
    </row>
    <row r="6555" spans="1:11" s="143" customFormat="1">
      <c r="A6555" s="127" t="s">
        <v>5981</v>
      </c>
      <c r="B6555" s="127">
        <v>9000</v>
      </c>
      <c r="C6555" s="127">
        <f t="shared" si="247"/>
        <v>322000</v>
      </c>
      <c r="D6555" s="129">
        <f t="shared" si="246"/>
        <v>9450</v>
      </c>
      <c r="E6555" s="130" t="s">
        <v>7180</v>
      </c>
      <c r="F6555" s="126"/>
      <c r="G6555" s="126"/>
      <c r="H6555" s="126"/>
      <c r="I6555" s="126"/>
      <c r="J6555" s="126"/>
      <c r="K6555" s="126"/>
    </row>
    <row r="6556" spans="1:11" s="143" customFormat="1">
      <c r="A6556" s="127" t="s">
        <v>5980</v>
      </c>
      <c r="B6556" s="127">
        <v>10000</v>
      </c>
      <c r="C6556" s="127">
        <f t="shared" si="247"/>
        <v>356000</v>
      </c>
      <c r="D6556" s="129">
        <f t="shared" si="246"/>
        <v>10500</v>
      </c>
      <c r="E6556" s="130" t="s">
        <v>7180</v>
      </c>
      <c r="F6556" s="126"/>
      <c r="G6556" s="126"/>
      <c r="H6556" s="126"/>
      <c r="I6556" s="126"/>
      <c r="J6556" s="126"/>
      <c r="K6556" s="126"/>
    </row>
    <row r="6557" spans="1:11" s="143" customFormat="1">
      <c r="A6557" s="127" t="s">
        <v>5979</v>
      </c>
      <c r="B6557" s="127">
        <v>11000</v>
      </c>
      <c r="C6557" s="127">
        <f t="shared" si="247"/>
        <v>390000</v>
      </c>
      <c r="D6557" s="129">
        <f t="shared" si="246"/>
        <v>11550</v>
      </c>
      <c r="E6557" s="130" t="s">
        <v>7180</v>
      </c>
      <c r="F6557" s="126"/>
      <c r="G6557" s="126"/>
      <c r="H6557" s="126"/>
      <c r="I6557" s="126"/>
      <c r="J6557" s="126"/>
      <c r="K6557" s="126"/>
    </row>
    <row r="6558" spans="1:11" s="143" customFormat="1">
      <c r="A6558" s="127" t="s">
        <v>5978</v>
      </c>
      <c r="B6558" s="127">
        <v>12000</v>
      </c>
      <c r="C6558" s="127">
        <f t="shared" si="247"/>
        <v>424000</v>
      </c>
      <c r="D6558" s="129">
        <f t="shared" si="246"/>
        <v>12600</v>
      </c>
      <c r="E6558" s="130" t="s">
        <v>7180</v>
      </c>
      <c r="F6558" s="126"/>
      <c r="G6558" s="126"/>
      <c r="H6558" s="126"/>
      <c r="I6558" s="126"/>
      <c r="J6558" s="126"/>
      <c r="K6558" s="126"/>
    </row>
    <row r="6559" spans="1:11" s="143" customFormat="1">
      <c r="A6559" s="127" t="s">
        <v>5977</v>
      </c>
      <c r="B6559" s="127">
        <v>13000</v>
      </c>
      <c r="C6559" s="127">
        <f t="shared" si="247"/>
        <v>458000</v>
      </c>
      <c r="D6559" s="129">
        <f t="shared" si="246"/>
        <v>13650</v>
      </c>
      <c r="E6559" s="130" t="s">
        <v>7180</v>
      </c>
      <c r="F6559" s="126"/>
      <c r="G6559" s="126"/>
      <c r="H6559" s="126"/>
      <c r="I6559" s="126"/>
      <c r="J6559" s="126"/>
      <c r="K6559" s="126"/>
    </row>
    <row r="6560" spans="1:11" s="143" customFormat="1">
      <c r="A6560" s="127" t="s">
        <v>5976</v>
      </c>
      <c r="B6560" s="127">
        <v>14000</v>
      </c>
      <c r="C6560" s="127">
        <f t="shared" si="247"/>
        <v>492000</v>
      </c>
      <c r="D6560" s="129">
        <f t="shared" si="246"/>
        <v>14700</v>
      </c>
      <c r="E6560" s="130" t="s">
        <v>7180</v>
      </c>
      <c r="F6560" s="126"/>
      <c r="G6560" s="126"/>
      <c r="H6560" s="126"/>
      <c r="I6560" s="126"/>
      <c r="J6560" s="126"/>
      <c r="K6560" s="126"/>
    </row>
    <row r="6561" spans="1:11" s="143" customFormat="1">
      <c r="A6561" s="127" t="s">
        <v>5975</v>
      </c>
      <c r="B6561" s="127">
        <v>15000</v>
      </c>
      <c r="C6561" s="127">
        <f t="shared" si="247"/>
        <v>526000</v>
      </c>
      <c r="D6561" s="129">
        <f t="shared" si="246"/>
        <v>15750</v>
      </c>
      <c r="E6561" s="130" t="s">
        <v>7180</v>
      </c>
      <c r="F6561" s="126"/>
      <c r="G6561" s="126"/>
      <c r="H6561" s="126"/>
      <c r="I6561" s="126"/>
      <c r="J6561" s="126"/>
      <c r="K6561" s="126"/>
    </row>
    <row r="6562" spans="1:11" s="143" customFormat="1">
      <c r="A6562" s="127" t="s">
        <v>5974</v>
      </c>
      <c r="B6562" s="127">
        <v>16000</v>
      </c>
      <c r="C6562" s="127">
        <f t="shared" si="247"/>
        <v>560000</v>
      </c>
      <c r="D6562" s="129">
        <f t="shared" si="246"/>
        <v>16800</v>
      </c>
      <c r="E6562" s="130" t="s">
        <v>7180</v>
      </c>
      <c r="F6562" s="126"/>
      <c r="G6562" s="126"/>
      <c r="H6562" s="126"/>
      <c r="I6562" s="126"/>
      <c r="J6562" s="126"/>
      <c r="K6562" s="126"/>
    </row>
    <row r="6563" spans="1:11" s="143" customFormat="1">
      <c r="A6563" s="127" t="s">
        <v>5973</v>
      </c>
      <c r="B6563" s="127">
        <v>17000</v>
      </c>
      <c r="C6563" s="127">
        <f t="shared" si="247"/>
        <v>594000</v>
      </c>
      <c r="D6563" s="129">
        <f t="shared" si="246"/>
        <v>17850</v>
      </c>
      <c r="E6563" s="130" t="s">
        <v>7180</v>
      </c>
      <c r="F6563" s="126"/>
      <c r="G6563" s="126"/>
      <c r="H6563" s="126"/>
      <c r="I6563" s="126"/>
      <c r="J6563" s="126"/>
      <c r="K6563" s="126"/>
    </row>
    <row r="6564" spans="1:11" s="143" customFormat="1">
      <c r="A6564" s="127" t="s">
        <v>5972</v>
      </c>
      <c r="B6564" s="127">
        <v>18000</v>
      </c>
      <c r="C6564" s="127">
        <f t="shared" si="247"/>
        <v>628000</v>
      </c>
      <c r="D6564" s="129">
        <f t="shared" si="246"/>
        <v>18900</v>
      </c>
      <c r="E6564" s="130" t="s">
        <v>7180</v>
      </c>
      <c r="F6564" s="126"/>
      <c r="G6564" s="126"/>
      <c r="H6564" s="126"/>
      <c r="I6564" s="126"/>
      <c r="J6564" s="126"/>
      <c r="K6564" s="126"/>
    </row>
    <row r="6565" spans="1:11" s="143" customFormat="1">
      <c r="A6565" s="127" t="s">
        <v>5971</v>
      </c>
      <c r="B6565" s="127">
        <v>19000</v>
      </c>
      <c r="C6565" s="127">
        <f t="shared" si="247"/>
        <v>662000</v>
      </c>
      <c r="D6565" s="129">
        <f t="shared" si="246"/>
        <v>19950</v>
      </c>
      <c r="E6565" s="130" t="s">
        <v>7180</v>
      </c>
      <c r="F6565" s="126"/>
      <c r="G6565" s="126"/>
      <c r="H6565" s="126"/>
      <c r="I6565" s="126"/>
      <c r="J6565" s="126"/>
      <c r="K6565" s="126"/>
    </row>
    <row r="6566" spans="1:11" s="143" customFormat="1">
      <c r="A6566" s="127" t="s">
        <v>5970</v>
      </c>
      <c r="B6566" s="127">
        <v>20000</v>
      </c>
      <c r="C6566" s="127">
        <f t="shared" si="247"/>
        <v>696000</v>
      </c>
      <c r="D6566" s="129">
        <f t="shared" si="246"/>
        <v>21000</v>
      </c>
      <c r="E6566" s="130" t="s">
        <v>7180</v>
      </c>
      <c r="F6566" s="126"/>
      <c r="G6566" s="126"/>
      <c r="H6566" s="126"/>
      <c r="I6566" s="126"/>
      <c r="J6566" s="126"/>
      <c r="K6566" s="126"/>
    </row>
    <row r="6567" spans="1:11" s="143" customFormat="1">
      <c r="A6567" s="127" t="s">
        <v>5969</v>
      </c>
      <c r="B6567" s="127">
        <v>21000</v>
      </c>
      <c r="C6567" s="127">
        <f t="shared" si="247"/>
        <v>730000</v>
      </c>
      <c r="D6567" s="129">
        <f t="shared" si="246"/>
        <v>22050</v>
      </c>
      <c r="E6567" s="130" t="s">
        <v>7180</v>
      </c>
      <c r="F6567" s="126"/>
      <c r="G6567" s="126"/>
      <c r="H6567" s="126"/>
      <c r="I6567" s="126"/>
      <c r="J6567" s="126"/>
      <c r="K6567" s="126"/>
    </row>
    <row r="6568" spans="1:11" s="143" customFormat="1">
      <c r="A6568" s="127" t="s">
        <v>5968</v>
      </c>
      <c r="B6568" s="127">
        <v>22000</v>
      </c>
      <c r="C6568" s="127">
        <f t="shared" si="247"/>
        <v>764000</v>
      </c>
      <c r="D6568" s="129">
        <f t="shared" si="246"/>
        <v>23100</v>
      </c>
      <c r="E6568" s="130" t="s">
        <v>7180</v>
      </c>
      <c r="F6568" s="126"/>
      <c r="G6568" s="126"/>
      <c r="H6568" s="126"/>
      <c r="I6568" s="126"/>
      <c r="J6568" s="126"/>
      <c r="K6568" s="126"/>
    </row>
    <row r="6569" spans="1:11" s="143" customFormat="1">
      <c r="A6569" s="127" t="s">
        <v>5967</v>
      </c>
      <c r="B6569" s="127">
        <v>23000</v>
      </c>
      <c r="C6569" s="127">
        <f t="shared" si="247"/>
        <v>798000</v>
      </c>
      <c r="D6569" s="129">
        <f t="shared" si="246"/>
        <v>24150</v>
      </c>
      <c r="E6569" s="130" t="s">
        <v>7180</v>
      </c>
      <c r="F6569" s="126"/>
      <c r="G6569" s="126"/>
      <c r="H6569" s="126"/>
      <c r="I6569" s="126"/>
      <c r="J6569" s="126"/>
      <c r="K6569" s="126"/>
    </row>
    <row r="6570" spans="1:11" s="143" customFormat="1">
      <c r="A6570" s="127" t="s">
        <v>5966</v>
      </c>
      <c r="B6570" s="127">
        <v>24000</v>
      </c>
      <c r="C6570" s="127">
        <f t="shared" si="247"/>
        <v>832000</v>
      </c>
      <c r="D6570" s="129">
        <f t="shared" si="246"/>
        <v>25200</v>
      </c>
      <c r="E6570" s="130" t="s">
        <v>7180</v>
      </c>
      <c r="F6570" s="126"/>
      <c r="G6570" s="126"/>
      <c r="H6570" s="126"/>
      <c r="I6570" s="126"/>
      <c r="J6570" s="126"/>
      <c r="K6570" s="126"/>
    </row>
    <row r="6571" spans="1:11" s="143" customFormat="1">
      <c r="A6571" s="127" t="s">
        <v>5965</v>
      </c>
      <c r="B6571" s="127">
        <v>25000</v>
      </c>
      <c r="C6571" s="127">
        <f t="shared" si="247"/>
        <v>866000</v>
      </c>
      <c r="D6571" s="129">
        <f t="shared" si="246"/>
        <v>26250</v>
      </c>
      <c r="E6571" s="130" t="s">
        <v>7180</v>
      </c>
      <c r="F6571" s="126"/>
      <c r="G6571" s="126"/>
      <c r="H6571" s="126"/>
      <c r="I6571" s="126"/>
      <c r="J6571" s="126"/>
      <c r="K6571" s="126"/>
    </row>
    <row r="6572" spans="1:11" s="143" customFormat="1">
      <c r="A6572" s="127" t="s">
        <v>5964</v>
      </c>
      <c r="B6572" s="127">
        <v>26000</v>
      </c>
      <c r="C6572" s="127">
        <f t="shared" si="247"/>
        <v>900000</v>
      </c>
      <c r="D6572" s="129">
        <f t="shared" si="246"/>
        <v>27300</v>
      </c>
      <c r="E6572" s="130" t="s">
        <v>7180</v>
      </c>
      <c r="F6572" s="126"/>
      <c r="G6572" s="126"/>
      <c r="H6572" s="126"/>
      <c r="I6572" s="126"/>
      <c r="J6572" s="126"/>
      <c r="K6572" s="126"/>
    </row>
    <row r="6573" spans="1:11" s="143" customFormat="1">
      <c r="A6573" s="127" t="s">
        <v>5963</v>
      </c>
      <c r="B6573" s="127">
        <v>27000</v>
      </c>
      <c r="C6573" s="127">
        <f t="shared" si="247"/>
        <v>934000</v>
      </c>
      <c r="D6573" s="129">
        <f t="shared" si="246"/>
        <v>28350</v>
      </c>
      <c r="E6573" s="130" t="s">
        <v>7180</v>
      </c>
      <c r="F6573" s="126"/>
      <c r="G6573" s="126"/>
      <c r="H6573" s="126"/>
      <c r="I6573" s="126"/>
      <c r="J6573" s="126"/>
      <c r="K6573" s="126"/>
    </row>
    <row r="6574" spans="1:11" s="143" customFormat="1">
      <c r="A6574" s="127" t="s">
        <v>5962</v>
      </c>
      <c r="B6574" s="127">
        <v>28000</v>
      </c>
      <c r="C6574" s="127">
        <f t="shared" si="247"/>
        <v>968000</v>
      </c>
      <c r="D6574" s="129">
        <f t="shared" si="246"/>
        <v>29400</v>
      </c>
      <c r="E6574" s="130" t="s">
        <v>7180</v>
      </c>
      <c r="F6574" s="126"/>
      <c r="G6574" s="126"/>
      <c r="H6574" s="126"/>
      <c r="I6574" s="126"/>
      <c r="J6574" s="126"/>
      <c r="K6574" s="126"/>
    </row>
    <row r="6575" spans="1:11" s="143" customFormat="1">
      <c r="A6575" s="127" t="s">
        <v>5961</v>
      </c>
      <c r="B6575" s="127">
        <v>29000</v>
      </c>
      <c r="C6575" s="127">
        <f t="shared" si="247"/>
        <v>1002000</v>
      </c>
      <c r="D6575" s="129">
        <f t="shared" si="246"/>
        <v>30450</v>
      </c>
      <c r="E6575" s="130" t="s">
        <v>7180</v>
      </c>
      <c r="F6575" s="126"/>
      <c r="G6575" s="126"/>
      <c r="H6575" s="126"/>
      <c r="I6575" s="126"/>
      <c r="J6575" s="126"/>
      <c r="K6575" s="126"/>
    </row>
    <row r="6576" spans="1:11" s="143" customFormat="1">
      <c r="A6576" s="127" t="s">
        <v>5960</v>
      </c>
      <c r="B6576" s="127">
        <v>30000</v>
      </c>
      <c r="C6576" s="127">
        <f t="shared" si="247"/>
        <v>1036000</v>
      </c>
      <c r="D6576" s="129">
        <f t="shared" si="246"/>
        <v>31500</v>
      </c>
      <c r="E6576" s="130" t="s">
        <v>7180</v>
      </c>
      <c r="F6576" s="126"/>
      <c r="G6576" s="126"/>
      <c r="H6576" s="126"/>
      <c r="I6576" s="126"/>
      <c r="J6576" s="126"/>
      <c r="K6576" s="126"/>
    </row>
    <row r="6577" spans="1:11" s="143" customFormat="1">
      <c r="A6577" s="127" t="s">
        <v>5959</v>
      </c>
      <c r="B6577" s="127">
        <v>31000</v>
      </c>
      <c r="C6577" s="127">
        <f t="shared" si="247"/>
        <v>1070000</v>
      </c>
      <c r="D6577" s="129">
        <f t="shared" si="246"/>
        <v>32550</v>
      </c>
      <c r="E6577" s="130" t="s">
        <v>7180</v>
      </c>
      <c r="F6577" s="126"/>
      <c r="G6577" s="126"/>
      <c r="H6577" s="126"/>
      <c r="I6577" s="126"/>
      <c r="J6577" s="126"/>
      <c r="K6577" s="126"/>
    </row>
    <row r="6578" spans="1:11" s="143" customFormat="1">
      <c r="A6578" s="127" t="s">
        <v>5958</v>
      </c>
      <c r="B6578" s="127">
        <v>32000</v>
      </c>
      <c r="C6578" s="127">
        <f t="shared" si="247"/>
        <v>1104000</v>
      </c>
      <c r="D6578" s="129">
        <f t="shared" si="246"/>
        <v>33600</v>
      </c>
      <c r="E6578" s="130" t="s">
        <v>7180</v>
      </c>
      <c r="F6578" s="126"/>
      <c r="G6578" s="126"/>
      <c r="H6578" s="126"/>
      <c r="I6578" s="126"/>
      <c r="J6578" s="126"/>
      <c r="K6578" s="126"/>
    </row>
    <row r="6579" spans="1:11" s="143" customFormat="1">
      <c r="A6579" s="127" t="s">
        <v>5957</v>
      </c>
      <c r="B6579" s="127">
        <v>33000</v>
      </c>
      <c r="C6579" s="127">
        <f t="shared" si="247"/>
        <v>1138000</v>
      </c>
      <c r="D6579" s="129">
        <f t="shared" si="246"/>
        <v>34650</v>
      </c>
      <c r="E6579" s="130" t="s">
        <v>7180</v>
      </c>
      <c r="F6579" s="126"/>
      <c r="G6579" s="126"/>
      <c r="H6579" s="126"/>
      <c r="I6579" s="126"/>
      <c r="J6579" s="126"/>
      <c r="K6579" s="126"/>
    </row>
    <row r="6580" spans="1:11" s="143" customFormat="1">
      <c r="A6580" s="127" t="s">
        <v>5956</v>
      </c>
      <c r="B6580" s="127">
        <v>34000</v>
      </c>
      <c r="C6580" s="127">
        <f t="shared" si="247"/>
        <v>1172000</v>
      </c>
      <c r="D6580" s="129">
        <f t="shared" si="246"/>
        <v>35700</v>
      </c>
      <c r="E6580" s="130" t="s">
        <v>7180</v>
      </c>
      <c r="F6580" s="126"/>
      <c r="G6580" s="126"/>
      <c r="H6580" s="126"/>
      <c r="I6580" s="126"/>
      <c r="J6580" s="126"/>
      <c r="K6580" s="126"/>
    </row>
    <row r="6581" spans="1:11" s="143" customFormat="1">
      <c r="A6581" s="127" t="s">
        <v>5955</v>
      </c>
      <c r="B6581" s="127">
        <v>35000</v>
      </c>
      <c r="C6581" s="127">
        <f t="shared" si="247"/>
        <v>1206000</v>
      </c>
      <c r="D6581" s="129">
        <f t="shared" si="246"/>
        <v>36750</v>
      </c>
      <c r="E6581" s="130" t="s">
        <v>7180</v>
      </c>
      <c r="F6581" s="126"/>
      <c r="G6581" s="126"/>
      <c r="H6581" s="126"/>
      <c r="I6581" s="126"/>
      <c r="J6581" s="126"/>
      <c r="K6581" s="126"/>
    </row>
    <row r="6582" spans="1:11" s="143" customFormat="1">
      <c r="A6582" s="127" t="s">
        <v>5954</v>
      </c>
      <c r="B6582" s="127">
        <v>36000</v>
      </c>
      <c r="C6582" s="127">
        <f t="shared" si="247"/>
        <v>1240000</v>
      </c>
      <c r="D6582" s="129">
        <f t="shared" si="246"/>
        <v>37800</v>
      </c>
      <c r="E6582" s="130" t="s">
        <v>7180</v>
      </c>
      <c r="F6582" s="126"/>
      <c r="G6582" s="126"/>
      <c r="H6582" s="126"/>
      <c r="I6582" s="126"/>
      <c r="J6582" s="126"/>
      <c r="K6582" s="126"/>
    </row>
    <row r="6583" spans="1:11" s="143" customFormat="1">
      <c r="A6583" s="127" t="s">
        <v>5953</v>
      </c>
      <c r="B6583" s="127">
        <v>37000</v>
      </c>
      <c r="C6583" s="127">
        <f t="shared" si="247"/>
        <v>1274000</v>
      </c>
      <c r="D6583" s="129">
        <f t="shared" si="246"/>
        <v>38850</v>
      </c>
      <c r="E6583" s="130" t="s">
        <v>7180</v>
      </c>
      <c r="F6583" s="126"/>
      <c r="G6583" s="126"/>
      <c r="H6583" s="126"/>
      <c r="I6583" s="126"/>
      <c r="J6583" s="126"/>
      <c r="K6583" s="126"/>
    </row>
    <row r="6584" spans="1:11" s="143" customFormat="1">
      <c r="A6584" s="127" t="s">
        <v>5952</v>
      </c>
      <c r="B6584" s="127">
        <v>38000</v>
      </c>
      <c r="C6584" s="127">
        <f t="shared" si="247"/>
        <v>1308000</v>
      </c>
      <c r="D6584" s="129">
        <f t="shared" si="246"/>
        <v>39900</v>
      </c>
      <c r="E6584" s="130" t="s">
        <v>7180</v>
      </c>
      <c r="F6584" s="126"/>
      <c r="G6584" s="126"/>
      <c r="H6584" s="126"/>
      <c r="I6584" s="126"/>
      <c r="J6584" s="126"/>
      <c r="K6584" s="126"/>
    </row>
    <row r="6585" spans="1:11" s="143" customFormat="1">
      <c r="A6585" s="127" t="s">
        <v>5951</v>
      </c>
      <c r="B6585" s="127">
        <v>39000</v>
      </c>
      <c r="C6585" s="127">
        <f t="shared" si="247"/>
        <v>1342000</v>
      </c>
      <c r="D6585" s="129">
        <f t="shared" si="246"/>
        <v>40950</v>
      </c>
      <c r="E6585" s="130" t="s">
        <v>7180</v>
      </c>
      <c r="F6585" s="126"/>
      <c r="G6585" s="126"/>
      <c r="H6585" s="126"/>
      <c r="I6585" s="126"/>
      <c r="J6585" s="126"/>
      <c r="K6585" s="126"/>
    </row>
    <row r="6586" spans="1:11" s="143" customFormat="1">
      <c r="A6586" s="127" t="s">
        <v>5950</v>
      </c>
      <c r="B6586" s="127">
        <v>40000</v>
      </c>
      <c r="C6586" s="127">
        <f t="shared" si="247"/>
        <v>1376000</v>
      </c>
      <c r="D6586" s="129">
        <f t="shared" si="246"/>
        <v>42000</v>
      </c>
      <c r="E6586" s="130" t="s">
        <v>7180</v>
      </c>
      <c r="F6586" s="126"/>
      <c r="G6586" s="126"/>
      <c r="H6586" s="126"/>
      <c r="I6586" s="126"/>
      <c r="J6586" s="126"/>
      <c r="K6586" s="126"/>
    </row>
    <row r="6587" spans="1:11" s="143" customFormat="1">
      <c r="A6587" s="127" t="s">
        <v>5949</v>
      </c>
      <c r="B6587" s="127">
        <v>41000</v>
      </c>
      <c r="C6587" s="127">
        <f t="shared" si="247"/>
        <v>1410000</v>
      </c>
      <c r="D6587" s="129">
        <f t="shared" si="246"/>
        <v>43050</v>
      </c>
      <c r="E6587" s="130" t="s">
        <v>7180</v>
      </c>
      <c r="F6587" s="126"/>
      <c r="G6587" s="126"/>
      <c r="H6587" s="126"/>
      <c r="I6587" s="126"/>
      <c r="J6587" s="126"/>
      <c r="K6587" s="126"/>
    </row>
    <row r="6588" spans="1:11" s="143" customFormat="1">
      <c r="A6588" s="127" t="s">
        <v>5948</v>
      </c>
      <c r="B6588" s="127">
        <v>42000</v>
      </c>
      <c r="C6588" s="127">
        <f t="shared" si="247"/>
        <v>1444000</v>
      </c>
      <c r="D6588" s="129">
        <f t="shared" si="246"/>
        <v>44100</v>
      </c>
      <c r="E6588" s="130" t="s">
        <v>7180</v>
      </c>
      <c r="F6588" s="126"/>
      <c r="G6588" s="126"/>
      <c r="H6588" s="126"/>
      <c r="I6588" s="126"/>
      <c r="J6588" s="126"/>
      <c r="K6588" s="126"/>
    </row>
    <row r="6589" spans="1:11" s="143" customFormat="1">
      <c r="A6589" s="127" t="s">
        <v>5947</v>
      </c>
      <c r="B6589" s="127">
        <v>43000</v>
      </c>
      <c r="C6589" s="127">
        <f t="shared" si="247"/>
        <v>1478000</v>
      </c>
      <c r="D6589" s="129">
        <f t="shared" si="246"/>
        <v>45150</v>
      </c>
      <c r="E6589" s="130" t="s">
        <v>7180</v>
      </c>
      <c r="F6589" s="126"/>
      <c r="G6589" s="126"/>
      <c r="H6589" s="126"/>
      <c r="I6589" s="126"/>
      <c r="J6589" s="126"/>
      <c r="K6589" s="126"/>
    </row>
    <row r="6590" spans="1:11" s="143" customFormat="1">
      <c r="A6590" s="127" t="s">
        <v>5946</v>
      </c>
      <c r="B6590" s="127">
        <v>44000</v>
      </c>
      <c r="C6590" s="127">
        <f t="shared" si="247"/>
        <v>1512000</v>
      </c>
      <c r="D6590" s="129">
        <f t="shared" si="246"/>
        <v>46200</v>
      </c>
      <c r="E6590" s="130" t="s">
        <v>7180</v>
      </c>
      <c r="F6590" s="126"/>
      <c r="G6590" s="126"/>
      <c r="H6590" s="126"/>
      <c r="I6590" s="126"/>
      <c r="J6590" s="126"/>
      <c r="K6590" s="126"/>
    </row>
    <row r="6591" spans="1:11" s="143" customFormat="1">
      <c r="A6591" s="127" t="s">
        <v>5945</v>
      </c>
      <c r="B6591" s="127">
        <v>45000</v>
      </c>
      <c r="C6591" s="127">
        <f t="shared" si="247"/>
        <v>1546000</v>
      </c>
      <c r="D6591" s="129">
        <f t="shared" si="246"/>
        <v>47250</v>
      </c>
      <c r="E6591" s="130" t="s">
        <v>7180</v>
      </c>
      <c r="F6591" s="126"/>
      <c r="G6591" s="126"/>
      <c r="H6591" s="126"/>
      <c r="I6591" s="126"/>
      <c r="J6591" s="126"/>
      <c r="K6591" s="126"/>
    </row>
    <row r="6592" spans="1:11" s="143" customFormat="1">
      <c r="A6592" s="127" t="s">
        <v>5944</v>
      </c>
      <c r="B6592" s="127">
        <v>46000</v>
      </c>
      <c r="C6592" s="127">
        <f t="shared" si="247"/>
        <v>1580000</v>
      </c>
      <c r="D6592" s="129">
        <f t="shared" si="246"/>
        <v>48300</v>
      </c>
      <c r="E6592" s="130" t="s">
        <v>7180</v>
      </c>
      <c r="F6592" s="126"/>
      <c r="G6592" s="126"/>
      <c r="H6592" s="126"/>
      <c r="I6592" s="126"/>
      <c r="J6592" s="126"/>
      <c r="K6592" s="126"/>
    </row>
    <row r="6593" spans="1:11" s="143" customFormat="1">
      <c r="A6593" s="127" t="s">
        <v>5943</v>
      </c>
      <c r="B6593" s="127">
        <v>47000</v>
      </c>
      <c r="C6593" s="127">
        <f t="shared" si="247"/>
        <v>1614000</v>
      </c>
      <c r="D6593" s="129">
        <f t="shared" si="246"/>
        <v>49350</v>
      </c>
      <c r="E6593" s="130" t="s">
        <v>7180</v>
      </c>
      <c r="F6593" s="126"/>
      <c r="G6593" s="126"/>
      <c r="H6593" s="126"/>
      <c r="I6593" s="126"/>
      <c r="J6593" s="126"/>
      <c r="K6593" s="126"/>
    </row>
    <row r="6594" spans="1:11" s="143" customFormat="1">
      <c r="A6594" s="127" t="s">
        <v>5942</v>
      </c>
      <c r="B6594" s="127">
        <v>48000</v>
      </c>
      <c r="C6594" s="127">
        <f t="shared" si="247"/>
        <v>1648000</v>
      </c>
      <c r="D6594" s="129">
        <f t="shared" si="246"/>
        <v>50400</v>
      </c>
      <c r="E6594" s="130" t="s">
        <v>7180</v>
      </c>
      <c r="F6594" s="126"/>
      <c r="G6594" s="126"/>
      <c r="H6594" s="126"/>
      <c r="I6594" s="126"/>
      <c r="J6594" s="126"/>
      <c r="K6594" s="126"/>
    </row>
    <row r="6595" spans="1:11" s="143" customFormat="1">
      <c r="A6595" s="127" t="s">
        <v>5941</v>
      </c>
      <c r="B6595" s="127">
        <v>49000</v>
      </c>
      <c r="C6595" s="127">
        <f t="shared" si="247"/>
        <v>1682000</v>
      </c>
      <c r="D6595" s="129">
        <f t="shared" si="246"/>
        <v>51450</v>
      </c>
      <c r="E6595" s="130" t="s">
        <v>7180</v>
      </c>
      <c r="F6595" s="126"/>
      <c r="G6595" s="126"/>
      <c r="H6595" s="126"/>
      <c r="I6595" s="126"/>
      <c r="J6595" s="126"/>
      <c r="K6595" s="126"/>
    </row>
    <row r="6596" spans="1:11" s="143" customFormat="1">
      <c r="A6596" s="127" t="s">
        <v>5940</v>
      </c>
      <c r="B6596" s="127">
        <v>50000</v>
      </c>
      <c r="C6596" s="127">
        <f t="shared" si="247"/>
        <v>1716000</v>
      </c>
      <c r="D6596" s="129">
        <f t="shared" si="246"/>
        <v>52500</v>
      </c>
      <c r="E6596" s="130" t="s">
        <v>7180</v>
      </c>
      <c r="F6596" s="126"/>
      <c r="G6596" s="126"/>
      <c r="H6596" s="126"/>
      <c r="I6596" s="126"/>
      <c r="J6596" s="126"/>
      <c r="K6596" s="126"/>
    </row>
    <row r="6597" spans="1:11" s="143" customFormat="1">
      <c r="A6597" s="127" t="s">
        <v>5939</v>
      </c>
      <c r="B6597" s="127">
        <v>51000</v>
      </c>
      <c r="C6597" s="127">
        <f t="shared" si="247"/>
        <v>1750000</v>
      </c>
      <c r="D6597" s="129">
        <f t="shared" si="246"/>
        <v>53550</v>
      </c>
      <c r="E6597" s="130" t="s">
        <v>7180</v>
      </c>
      <c r="F6597" s="126"/>
      <c r="G6597" s="126"/>
      <c r="H6597" s="126"/>
      <c r="I6597" s="126"/>
      <c r="J6597" s="126"/>
      <c r="K6597" s="126"/>
    </row>
    <row r="6598" spans="1:11" s="143" customFormat="1">
      <c r="A6598" s="127" t="s">
        <v>5938</v>
      </c>
      <c r="B6598" s="127">
        <v>52000</v>
      </c>
      <c r="C6598" s="127">
        <f t="shared" si="247"/>
        <v>1784000</v>
      </c>
      <c r="D6598" s="129">
        <f t="shared" si="246"/>
        <v>54600</v>
      </c>
      <c r="E6598" s="130" t="s">
        <v>7180</v>
      </c>
      <c r="F6598" s="126"/>
      <c r="G6598" s="126"/>
      <c r="H6598" s="126"/>
      <c r="I6598" s="126"/>
      <c r="J6598" s="126"/>
      <c r="K6598" s="126"/>
    </row>
    <row r="6599" spans="1:11" s="143" customFormat="1">
      <c r="A6599" s="127" t="s">
        <v>5937</v>
      </c>
      <c r="B6599" s="127">
        <v>53000</v>
      </c>
      <c r="C6599" s="127">
        <f t="shared" si="247"/>
        <v>1818000</v>
      </c>
      <c r="D6599" s="129">
        <f t="shared" si="246"/>
        <v>55650</v>
      </c>
      <c r="E6599" s="130" t="s">
        <v>7180</v>
      </c>
      <c r="F6599" s="126"/>
      <c r="G6599" s="126"/>
      <c r="H6599" s="126"/>
      <c r="I6599" s="126"/>
      <c r="J6599" s="126"/>
      <c r="K6599" s="126"/>
    </row>
    <row r="6600" spans="1:11" s="143" customFormat="1">
      <c r="A6600" s="127" t="s">
        <v>5936</v>
      </c>
      <c r="B6600" s="127">
        <v>54000</v>
      </c>
      <c r="C6600" s="127">
        <f t="shared" si="247"/>
        <v>1852000</v>
      </c>
      <c r="D6600" s="129">
        <f t="shared" si="246"/>
        <v>56700</v>
      </c>
      <c r="E6600" s="130" t="s">
        <v>7180</v>
      </c>
      <c r="F6600" s="126"/>
      <c r="G6600" s="126"/>
      <c r="H6600" s="126"/>
      <c r="I6600" s="126"/>
      <c r="J6600" s="126"/>
      <c r="K6600" s="126"/>
    </row>
    <row r="6601" spans="1:11" s="143" customFormat="1">
      <c r="A6601" s="127" t="s">
        <v>5935</v>
      </c>
      <c r="B6601" s="127">
        <v>55000</v>
      </c>
      <c r="C6601" s="127">
        <f t="shared" si="247"/>
        <v>1886000</v>
      </c>
      <c r="D6601" s="129">
        <f t="shared" si="246"/>
        <v>57750</v>
      </c>
      <c r="E6601" s="130" t="s">
        <v>7180</v>
      </c>
      <c r="F6601" s="126"/>
      <c r="G6601" s="126"/>
      <c r="H6601" s="126"/>
      <c r="I6601" s="126"/>
      <c r="J6601" s="126"/>
      <c r="K6601" s="126"/>
    </row>
    <row r="6602" spans="1:11" s="143" customFormat="1">
      <c r="A6602" s="127" t="s">
        <v>5934</v>
      </c>
      <c r="B6602" s="127">
        <v>56000</v>
      </c>
      <c r="C6602" s="127">
        <f t="shared" si="247"/>
        <v>1920000</v>
      </c>
      <c r="D6602" s="129">
        <f t="shared" si="246"/>
        <v>58800</v>
      </c>
      <c r="E6602" s="130" t="s">
        <v>7180</v>
      </c>
      <c r="F6602" s="126"/>
      <c r="G6602" s="126"/>
      <c r="H6602" s="126"/>
      <c r="I6602" s="126"/>
      <c r="J6602" s="126"/>
      <c r="K6602" s="126"/>
    </row>
    <row r="6603" spans="1:11" s="143" customFormat="1">
      <c r="A6603" s="127" t="s">
        <v>5933</v>
      </c>
      <c r="B6603" s="127">
        <v>57000</v>
      </c>
      <c r="C6603" s="127">
        <f t="shared" si="247"/>
        <v>1954000</v>
      </c>
      <c r="D6603" s="129">
        <f t="shared" si="246"/>
        <v>59850</v>
      </c>
      <c r="E6603" s="130" t="s">
        <v>7180</v>
      </c>
      <c r="F6603" s="126"/>
      <c r="G6603" s="126"/>
      <c r="H6603" s="126"/>
      <c r="I6603" s="126"/>
      <c r="J6603" s="126"/>
      <c r="K6603" s="126"/>
    </row>
    <row r="6604" spans="1:11" s="143" customFormat="1">
      <c r="A6604" s="127" t="s">
        <v>5932</v>
      </c>
      <c r="B6604" s="127">
        <v>58000</v>
      </c>
      <c r="C6604" s="127">
        <f t="shared" si="247"/>
        <v>1988000</v>
      </c>
      <c r="D6604" s="129">
        <f t="shared" si="246"/>
        <v>60900</v>
      </c>
      <c r="E6604" s="130" t="s">
        <v>7180</v>
      </c>
      <c r="F6604" s="126"/>
      <c r="G6604" s="126"/>
      <c r="H6604" s="126"/>
      <c r="I6604" s="126"/>
      <c r="J6604" s="126"/>
      <c r="K6604" s="126"/>
    </row>
    <row r="6605" spans="1:11" s="143" customFormat="1">
      <c r="A6605" s="127" t="s">
        <v>5931</v>
      </c>
      <c r="B6605" s="127">
        <v>59000</v>
      </c>
      <c r="C6605" s="127">
        <f t="shared" si="247"/>
        <v>2022000</v>
      </c>
      <c r="D6605" s="129">
        <f t="shared" si="246"/>
        <v>61950</v>
      </c>
      <c r="E6605" s="130" t="s">
        <v>7180</v>
      </c>
      <c r="F6605" s="126"/>
      <c r="G6605" s="126"/>
      <c r="H6605" s="126"/>
      <c r="I6605" s="126"/>
      <c r="J6605" s="126"/>
      <c r="K6605" s="126"/>
    </row>
    <row r="6606" spans="1:11" s="143" customFormat="1">
      <c r="A6606" s="127" t="s">
        <v>5930</v>
      </c>
      <c r="B6606" s="127">
        <v>60000</v>
      </c>
      <c r="C6606" s="127">
        <f t="shared" si="247"/>
        <v>2056000</v>
      </c>
      <c r="D6606" s="129">
        <f t="shared" ref="D6606:D6669" si="248">SUM($G$2)*(B6606*0.001)</f>
        <v>63000</v>
      </c>
      <c r="E6606" s="130" t="s">
        <v>7180</v>
      </c>
      <c r="F6606" s="126"/>
      <c r="G6606" s="126"/>
      <c r="H6606" s="126"/>
      <c r="I6606" s="126"/>
      <c r="J6606" s="126"/>
      <c r="K6606" s="126"/>
    </row>
    <row r="6607" spans="1:11" s="143" customFormat="1">
      <c r="A6607" s="127" t="s">
        <v>5929</v>
      </c>
      <c r="B6607" s="127">
        <v>61000</v>
      </c>
      <c r="C6607" s="127">
        <f t="shared" si="247"/>
        <v>2090000</v>
      </c>
      <c r="D6607" s="129">
        <f t="shared" si="248"/>
        <v>64050</v>
      </c>
      <c r="E6607" s="130" t="s">
        <v>7180</v>
      </c>
      <c r="F6607" s="126"/>
      <c r="G6607" s="126"/>
      <c r="H6607" s="126"/>
      <c r="I6607" s="126"/>
      <c r="J6607" s="126"/>
      <c r="K6607" s="126"/>
    </row>
    <row r="6608" spans="1:11" s="143" customFormat="1">
      <c r="A6608" s="127" t="s">
        <v>5928</v>
      </c>
      <c r="B6608" s="127">
        <v>62000</v>
      </c>
      <c r="C6608" s="127">
        <f t="shared" si="247"/>
        <v>2124000</v>
      </c>
      <c r="D6608" s="129">
        <f t="shared" si="248"/>
        <v>65100</v>
      </c>
      <c r="E6608" s="130" t="s">
        <v>7180</v>
      </c>
      <c r="F6608" s="126"/>
      <c r="G6608" s="126"/>
      <c r="H6608" s="126"/>
      <c r="I6608" s="126"/>
      <c r="J6608" s="126"/>
      <c r="K6608" s="126"/>
    </row>
    <row r="6609" spans="1:11" s="143" customFormat="1">
      <c r="A6609" s="127" t="s">
        <v>5927</v>
      </c>
      <c r="B6609" s="127">
        <v>63000</v>
      </c>
      <c r="C6609" s="127">
        <f t="shared" si="247"/>
        <v>2158000</v>
      </c>
      <c r="D6609" s="129">
        <f t="shared" si="248"/>
        <v>66150</v>
      </c>
      <c r="E6609" s="130" t="s">
        <v>7180</v>
      </c>
      <c r="F6609" s="126"/>
      <c r="G6609" s="126"/>
      <c r="H6609" s="126"/>
      <c r="I6609" s="126"/>
      <c r="J6609" s="126"/>
      <c r="K6609" s="126"/>
    </row>
    <row r="6610" spans="1:11" s="143" customFormat="1">
      <c r="A6610" s="127" t="s">
        <v>5926</v>
      </c>
      <c r="B6610" s="127">
        <v>64000</v>
      </c>
      <c r="C6610" s="127">
        <f t="shared" si="247"/>
        <v>2192000</v>
      </c>
      <c r="D6610" s="129">
        <f t="shared" si="248"/>
        <v>67200</v>
      </c>
      <c r="E6610" s="130" t="s">
        <v>7180</v>
      </c>
      <c r="F6610" s="126"/>
      <c r="G6610" s="126"/>
      <c r="H6610" s="126"/>
      <c r="I6610" s="126"/>
      <c r="J6610" s="126"/>
      <c r="K6610" s="126"/>
    </row>
    <row r="6611" spans="1:11" s="143" customFormat="1">
      <c r="A6611" s="127" t="s">
        <v>5925</v>
      </c>
      <c r="B6611" s="127">
        <v>65000</v>
      </c>
      <c r="C6611" s="127">
        <f t="shared" si="247"/>
        <v>2226000</v>
      </c>
      <c r="D6611" s="129">
        <f t="shared" si="248"/>
        <v>68250</v>
      </c>
      <c r="E6611" s="130" t="s">
        <v>7180</v>
      </c>
      <c r="F6611" s="126"/>
      <c r="G6611" s="126"/>
      <c r="H6611" s="126"/>
      <c r="I6611" s="126"/>
      <c r="J6611" s="126"/>
      <c r="K6611" s="126"/>
    </row>
    <row r="6612" spans="1:11" s="143" customFormat="1">
      <c r="A6612" s="127" t="s">
        <v>5924</v>
      </c>
      <c r="B6612" s="127">
        <v>66000</v>
      </c>
      <c r="C6612" s="127">
        <f t="shared" si="247"/>
        <v>2260000</v>
      </c>
      <c r="D6612" s="129">
        <f t="shared" si="248"/>
        <v>69300</v>
      </c>
      <c r="E6612" s="130" t="s">
        <v>7180</v>
      </c>
      <c r="F6612" s="126"/>
      <c r="G6612" s="126"/>
      <c r="H6612" s="126"/>
      <c r="I6612" s="126"/>
      <c r="J6612" s="126"/>
      <c r="K6612" s="126"/>
    </row>
    <row r="6613" spans="1:11" s="143" customFormat="1">
      <c r="A6613" s="127" t="s">
        <v>5923</v>
      </c>
      <c r="B6613" s="127">
        <v>67000</v>
      </c>
      <c r="C6613" s="127">
        <f t="shared" ref="C6613:C6676" si="249">C6612+34000</f>
        <v>2294000</v>
      </c>
      <c r="D6613" s="129">
        <f t="shared" si="248"/>
        <v>70350</v>
      </c>
      <c r="E6613" s="130" t="s">
        <v>7180</v>
      </c>
      <c r="F6613" s="126"/>
      <c r="G6613" s="126"/>
      <c r="H6613" s="126"/>
      <c r="I6613" s="126"/>
      <c r="J6613" s="126"/>
      <c r="K6613" s="126"/>
    </row>
    <row r="6614" spans="1:11" s="143" customFormat="1">
      <c r="A6614" s="127" t="s">
        <v>5922</v>
      </c>
      <c r="B6614" s="127">
        <v>68000</v>
      </c>
      <c r="C6614" s="127">
        <f t="shared" si="249"/>
        <v>2328000</v>
      </c>
      <c r="D6614" s="129">
        <f t="shared" si="248"/>
        <v>71400</v>
      </c>
      <c r="E6614" s="130" t="s">
        <v>7180</v>
      </c>
      <c r="F6614" s="126"/>
      <c r="G6614" s="126"/>
      <c r="H6614" s="126"/>
      <c r="I6614" s="126"/>
      <c r="J6614" s="126"/>
      <c r="K6614" s="126"/>
    </row>
    <row r="6615" spans="1:11" s="143" customFormat="1">
      <c r="A6615" s="127" t="s">
        <v>5921</v>
      </c>
      <c r="B6615" s="127">
        <v>69000</v>
      </c>
      <c r="C6615" s="127">
        <f t="shared" si="249"/>
        <v>2362000</v>
      </c>
      <c r="D6615" s="129">
        <f t="shared" si="248"/>
        <v>72450</v>
      </c>
      <c r="E6615" s="130" t="s">
        <v>7180</v>
      </c>
      <c r="F6615" s="126"/>
      <c r="G6615" s="126"/>
      <c r="H6615" s="126"/>
      <c r="I6615" s="126"/>
      <c r="J6615" s="126"/>
      <c r="K6615" s="126"/>
    </row>
    <row r="6616" spans="1:11" s="143" customFormat="1">
      <c r="A6616" s="127" t="s">
        <v>5920</v>
      </c>
      <c r="B6616" s="127">
        <v>70000</v>
      </c>
      <c r="C6616" s="127">
        <f t="shared" si="249"/>
        <v>2396000</v>
      </c>
      <c r="D6616" s="129">
        <f t="shared" si="248"/>
        <v>73500</v>
      </c>
      <c r="E6616" s="130" t="s">
        <v>7180</v>
      </c>
      <c r="F6616" s="126"/>
      <c r="G6616" s="126"/>
      <c r="H6616" s="126"/>
      <c r="I6616" s="126"/>
      <c r="J6616" s="126"/>
      <c r="K6616" s="126"/>
    </row>
    <row r="6617" spans="1:11" s="143" customFormat="1">
      <c r="A6617" s="127" t="s">
        <v>5919</v>
      </c>
      <c r="B6617" s="127">
        <v>71000</v>
      </c>
      <c r="C6617" s="127">
        <f t="shared" si="249"/>
        <v>2430000</v>
      </c>
      <c r="D6617" s="129">
        <f t="shared" si="248"/>
        <v>74550</v>
      </c>
      <c r="E6617" s="130" t="s">
        <v>7180</v>
      </c>
      <c r="F6617" s="126"/>
      <c r="G6617" s="126"/>
      <c r="H6617" s="126"/>
      <c r="I6617" s="126"/>
      <c r="J6617" s="126"/>
      <c r="K6617" s="126"/>
    </row>
    <row r="6618" spans="1:11" s="143" customFormat="1">
      <c r="A6618" s="127" t="s">
        <v>5918</v>
      </c>
      <c r="B6618" s="127">
        <v>72000</v>
      </c>
      <c r="C6618" s="127">
        <f t="shared" si="249"/>
        <v>2464000</v>
      </c>
      <c r="D6618" s="129">
        <f t="shared" si="248"/>
        <v>75600</v>
      </c>
      <c r="E6618" s="130" t="s">
        <v>7180</v>
      </c>
      <c r="F6618" s="126"/>
      <c r="G6618" s="126"/>
      <c r="H6618" s="126"/>
      <c r="I6618" s="126"/>
      <c r="J6618" s="126"/>
      <c r="K6618" s="126"/>
    </row>
    <row r="6619" spans="1:11" s="143" customFormat="1">
      <c r="A6619" s="127" t="s">
        <v>5917</v>
      </c>
      <c r="B6619" s="127">
        <v>73000</v>
      </c>
      <c r="C6619" s="127">
        <f t="shared" si="249"/>
        <v>2498000</v>
      </c>
      <c r="D6619" s="129">
        <f t="shared" si="248"/>
        <v>76650</v>
      </c>
      <c r="E6619" s="130" t="s">
        <v>7180</v>
      </c>
      <c r="F6619" s="126"/>
      <c r="G6619" s="126"/>
      <c r="H6619" s="126"/>
      <c r="I6619" s="126"/>
      <c r="J6619" s="126"/>
      <c r="K6619" s="126"/>
    </row>
    <row r="6620" spans="1:11" s="143" customFormat="1">
      <c r="A6620" s="127" t="s">
        <v>5916</v>
      </c>
      <c r="B6620" s="127">
        <v>74000</v>
      </c>
      <c r="C6620" s="127">
        <f t="shared" si="249"/>
        <v>2532000</v>
      </c>
      <c r="D6620" s="129">
        <f t="shared" si="248"/>
        <v>77700</v>
      </c>
      <c r="E6620" s="130" t="s">
        <v>7180</v>
      </c>
      <c r="F6620" s="126"/>
      <c r="G6620" s="126"/>
      <c r="H6620" s="126"/>
      <c r="I6620" s="126"/>
      <c r="J6620" s="126"/>
      <c r="K6620" s="126"/>
    </row>
    <row r="6621" spans="1:11" s="143" customFormat="1">
      <c r="A6621" s="127" t="s">
        <v>5915</v>
      </c>
      <c r="B6621" s="127">
        <v>75000</v>
      </c>
      <c r="C6621" s="127">
        <f t="shared" si="249"/>
        <v>2566000</v>
      </c>
      <c r="D6621" s="129">
        <f t="shared" si="248"/>
        <v>78750</v>
      </c>
      <c r="E6621" s="130" t="s">
        <v>7180</v>
      </c>
      <c r="F6621" s="126"/>
      <c r="G6621" s="126"/>
      <c r="H6621" s="126"/>
      <c r="I6621" s="126"/>
      <c r="J6621" s="126"/>
      <c r="K6621" s="126"/>
    </row>
    <row r="6622" spans="1:11" s="143" customFormat="1">
      <c r="A6622" s="127" t="s">
        <v>5914</v>
      </c>
      <c r="B6622" s="127">
        <v>76000</v>
      </c>
      <c r="C6622" s="127">
        <f t="shared" si="249"/>
        <v>2600000</v>
      </c>
      <c r="D6622" s="129">
        <f t="shared" si="248"/>
        <v>79800</v>
      </c>
      <c r="E6622" s="130" t="s">
        <v>7180</v>
      </c>
      <c r="F6622" s="126"/>
      <c r="G6622" s="126"/>
      <c r="H6622" s="126"/>
      <c r="I6622" s="126"/>
      <c r="J6622" s="126"/>
      <c r="K6622" s="126"/>
    </row>
    <row r="6623" spans="1:11" s="143" customFormat="1">
      <c r="A6623" s="127" t="s">
        <v>5913</v>
      </c>
      <c r="B6623" s="127">
        <v>77000</v>
      </c>
      <c r="C6623" s="127">
        <f t="shared" si="249"/>
        <v>2634000</v>
      </c>
      <c r="D6623" s="129">
        <f t="shared" si="248"/>
        <v>80850</v>
      </c>
      <c r="E6623" s="130" t="s">
        <v>7180</v>
      </c>
      <c r="F6623" s="126"/>
      <c r="G6623" s="126"/>
      <c r="H6623" s="126"/>
      <c r="I6623" s="126"/>
      <c r="J6623" s="126"/>
      <c r="K6623" s="126"/>
    </row>
    <row r="6624" spans="1:11" s="143" customFormat="1">
      <c r="A6624" s="127" t="s">
        <v>5912</v>
      </c>
      <c r="B6624" s="127">
        <v>78000</v>
      </c>
      <c r="C6624" s="127">
        <f t="shared" si="249"/>
        <v>2668000</v>
      </c>
      <c r="D6624" s="129">
        <f t="shared" si="248"/>
        <v>81900</v>
      </c>
      <c r="E6624" s="130" t="s">
        <v>7180</v>
      </c>
      <c r="F6624" s="126"/>
      <c r="G6624" s="126"/>
      <c r="H6624" s="126"/>
      <c r="I6624" s="126"/>
      <c r="J6624" s="126"/>
      <c r="K6624" s="126"/>
    </row>
    <row r="6625" spans="1:11" s="143" customFormat="1">
      <c r="A6625" s="127" t="s">
        <v>5911</v>
      </c>
      <c r="B6625" s="127">
        <v>79000</v>
      </c>
      <c r="C6625" s="127">
        <f t="shared" si="249"/>
        <v>2702000</v>
      </c>
      <c r="D6625" s="129">
        <f t="shared" si="248"/>
        <v>82950</v>
      </c>
      <c r="E6625" s="130" t="s">
        <v>7180</v>
      </c>
      <c r="F6625" s="126"/>
      <c r="G6625" s="126"/>
      <c r="H6625" s="126"/>
      <c r="I6625" s="126"/>
      <c r="J6625" s="126"/>
      <c r="K6625" s="126"/>
    </row>
    <row r="6626" spans="1:11" s="143" customFormat="1">
      <c r="A6626" s="127" t="s">
        <v>5910</v>
      </c>
      <c r="B6626" s="127">
        <v>80000</v>
      </c>
      <c r="C6626" s="127">
        <f t="shared" si="249"/>
        <v>2736000</v>
      </c>
      <c r="D6626" s="129">
        <f t="shared" si="248"/>
        <v>84000</v>
      </c>
      <c r="E6626" s="130" t="s">
        <v>7180</v>
      </c>
      <c r="F6626" s="126"/>
      <c r="G6626" s="126"/>
      <c r="H6626" s="126"/>
      <c r="I6626" s="126"/>
      <c r="J6626" s="126"/>
      <c r="K6626" s="126"/>
    </row>
    <row r="6627" spans="1:11" s="143" customFormat="1">
      <c r="A6627" s="127" t="s">
        <v>5909</v>
      </c>
      <c r="B6627" s="127">
        <v>81000</v>
      </c>
      <c r="C6627" s="127">
        <f t="shared" si="249"/>
        <v>2770000</v>
      </c>
      <c r="D6627" s="129">
        <f t="shared" si="248"/>
        <v>85050</v>
      </c>
      <c r="E6627" s="130" t="s">
        <v>7180</v>
      </c>
      <c r="F6627" s="126"/>
      <c r="G6627" s="126"/>
      <c r="H6627" s="126"/>
      <c r="I6627" s="126"/>
      <c r="J6627" s="126"/>
      <c r="K6627" s="126"/>
    </row>
    <row r="6628" spans="1:11" s="143" customFormat="1">
      <c r="A6628" s="127" t="s">
        <v>5908</v>
      </c>
      <c r="B6628" s="127">
        <v>82000</v>
      </c>
      <c r="C6628" s="127">
        <f t="shared" si="249"/>
        <v>2804000</v>
      </c>
      <c r="D6628" s="129">
        <f t="shared" si="248"/>
        <v>86100</v>
      </c>
      <c r="E6628" s="130" t="s">
        <v>7180</v>
      </c>
      <c r="F6628" s="126"/>
      <c r="G6628" s="126"/>
      <c r="H6628" s="126"/>
      <c r="I6628" s="126"/>
      <c r="J6628" s="126"/>
      <c r="K6628" s="126"/>
    </row>
    <row r="6629" spans="1:11" s="143" customFormat="1">
      <c r="A6629" s="127" t="s">
        <v>5907</v>
      </c>
      <c r="B6629" s="127">
        <v>83000</v>
      </c>
      <c r="C6629" s="127">
        <f t="shared" si="249"/>
        <v>2838000</v>
      </c>
      <c r="D6629" s="129">
        <f t="shared" si="248"/>
        <v>87150</v>
      </c>
      <c r="E6629" s="130" t="s">
        <v>7180</v>
      </c>
      <c r="F6629" s="126"/>
      <c r="G6629" s="126"/>
      <c r="H6629" s="126"/>
      <c r="I6629" s="126"/>
      <c r="J6629" s="126"/>
      <c r="K6629" s="126"/>
    </row>
    <row r="6630" spans="1:11" s="143" customFormat="1">
      <c r="A6630" s="127" t="s">
        <v>5906</v>
      </c>
      <c r="B6630" s="127">
        <v>84000</v>
      </c>
      <c r="C6630" s="127">
        <f t="shared" si="249"/>
        <v>2872000</v>
      </c>
      <c r="D6630" s="129">
        <f t="shared" si="248"/>
        <v>88200</v>
      </c>
      <c r="E6630" s="130" t="s">
        <v>7180</v>
      </c>
      <c r="F6630" s="126"/>
      <c r="G6630" s="126"/>
      <c r="H6630" s="126"/>
      <c r="I6630" s="126"/>
      <c r="J6630" s="126"/>
      <c r="K6630" s="126"/>
    </row>
    <row r="6631" spans="1:11" s="143" customFormat="1">
      <c r="A6631" s="127" t="s">
        <v>5905</v>
      </c>
      <c r="B6631" s="127">
        <v>85000</v>
      </c>
      <c r="C6631" s="127">
        <f t="shared" si="249"/>
        <v>2906000</v>
      </c>
      <c r="D6631" s="129">
        <f t="shared" si="248"/>
        <v>89250</v>
      </c>
      <c r="E6631" s="130" t="s">
        <v>7180</v>
      </c>
      <c r="F6631" s="126"/>
      <c r="G6631" s="126"/>
      <c r="H6631" s="126"/>
      <c r="I6631" s="126"/>
      <c r="J6631" s="126"/>
      <c r="K6631" s="126"/>
    </row>
    <row r="6632" spans="1:11" s="143" customFormat="1">
      <c r="A6632" s="127" t="s">
        <v>5904</v>
      </c>
      <c r="B6632" s="127">
        <v>86000</v>
      </c>
      <c r="C6632" s="127">
        <f t="shared" si="249"/>
        <v>2940000</v>
      </c>
      <c r="D6632" s="129">
        <f t="shared" si="248"/>
        <v>90300</v>
      </c>
      <c r="E6632" s="130" t="s">
        <v>7180</v>
      </c>
      <c r="F6632" s="126"/>
      <c r="G6632" s="126"/>
      <c r="H6632" s="126"/>
      <c r="I6632" s="126"/>
      <c r="J6632" s="126"/>
      <c r="K6632" s="126"/>
    </row>
    <row r="6633" spans="1:11" s="143" customFormat="1">
      <c r="A6633" s="127" t="s">
        <v>5903</v>
      </c>
      <c r="B6633" s="127">
        <v>87000</v>
      </c>
      <c r="C6633" s="127">
        <f t="shared" si="249"/>
        <v>2974000</v>
      </c>
      <c r="D6633" s="129">
        <f t="shared" si="248"/>
        <v>91350</v>
      </c>
      <c r="E6633" s="130" t="s">
        <v>7180</v>
      </c>
      <c r="F6633" s="126"/>
      <c r="G6633" s="126"/>
      <c r="H6633" s="126"/>
      <c r="I6633" s="126"/>
      <c r="J6633" s="126"/>
      <c r="K6633" s="126"/>
    </row>
    <row r="6634" spans="1:11" s="143" customFormat="1">
      <c r="A6634" s="127" t="s">
        <v>5902</v>
      </c>
      <c r="B6634" s="127">
        <v>88000</v>
      </c>
      <c r="C6634" s="127">
        <f t="shared" si="249"/>
        <v>3008000</v>
      </c>
      <c r="D6634" s="129">
        <f t="shared" si="248"/>
        <v>92400</v>
      </c>
      <c r="E6634" s="130" t="s">
        <v>7180</v>
      </c>
      <c r="F6634" s="126"/>
      <c r="G6634" s="126"/>
      <c r="H6634" s="126"/>
      <c r="I6634" s="126"/>
      <c r="J6634" s="126"/>
      <c r="K6634" s="126"/>
    </row>
    <row r="6635" spans="1:11" s="143" customFormat="1">
      <c r="A6635" s="127" t="s">
        <v>5901</v>
      </c>
      <c r="B6635" s="127">
        <v>89000</v>
      </c>
      <c r="C6635" s="127">
        <f t="shared" si="249"/>
        <v>3042000</v>
      </c>
      <c r="D6635" s="129">
        <f t="shared" si="248"/>
        <v>93450</v>
      </c>
      <c r="E6635" s="130" t="s">
        <v>7180</v>
      </c>
      <c r="F6635" s="126"/>
      <c r="G6635" s="126"/>
      <c r="H6635" s="126"/>
      <c r="I6635" s="126"/>
      <c r="J6635" s="126"/>
      <c r="K6635" s="126"/>
    </row>
    <row r="6636" spans="1:11" s="143" customFormat="1">
      <c r="A6636" s="127" t="s">
        <v>5900</v>
      </c>
      <c r="B6636" s="127">
        <v>90000</v>
      </c>
      <c r="C6636" s="127">
        <f t="shared" si="249"/>
        <v>3076000</v>
      </c>
      <c r="D6636" s="129">
        <f t="shared" si="248"/>
        <v>94500</v>
      </c>
      <c r="E6636" s="130" t="s">
        <v>7180</v>
      </c>
      <c r="F6636" s="126"/>
      <c r="G6636" s="126"/>
      <c r="H6636" s="126"/>
      <c r="I6636" s="126"/>
      <c r="J6636" s="126"/>
      <c r="K6636" s="126"/>
    </row>
    <row r="6637" spans="1:11" s="143" customFormat="1">
      <c r="A6637" s="127" t="s">
        <v>5899</v>
      </c>
      <c r="B6637" s="127">
        <v>91000</v>
      </c>
      <c r="C6637" s="127">
        <f t="shared" si="249"/>
        <v>3110000</v>
      </c>
      <c r="D6637" s="129">
        <f t="shared" si="248"/>
        <v>95550</v>
      </c>
      <c r="E6637" s="130" t="s">
        <v>7180</v>
      </c>
      <c r="F6637" s="126"/>
      <c r="G6637" s="126"/>
      <c r="H6637" s="126"/>
      <c r="I6637" s="126"/>
      <c r="J6637" s="126"/>
      <c r="K6637" s="126"/>
    </row>
    <row r="6638" spans="1:11" s="143" customFormat="1">
      <c r="A6638" s="127" t="s">
        <v>5898</v>
      </c>
      <c r="B6638" s="127">
        <v>92000</v>
      </c>
      <c r="C6638" s="127">
        <f t="shared" si="249"/>
        <v>3144000</v>
      </c>
      <c r="D6638" s="129">
        <f t="shared" si="248"/>
        <v>96600</v>
      </c>
      <c r="E6638" s="130" t="s">
        <v>7180</v>
      </c>
      <c r="F6638" s="126"/>
      <c r="G6638" s="126"/>
      <c r="H6638" s="126"/>
      <c r="I6638" s="126"/>
      <c r="J6638" s="126"/>
      <c r="K6638" s="126"/>
    </row>
    <row r="6639" spans="1:11" s="143" customFormat="1">
      <c r="A6639" s="127" t="s">
        <v>5897</v>
      </c>
      <c r="B6639" s="127">
        <v>93000</v>
      </c>
      <c r="C6639" s="127">
        <f t="shared" si="249"/>
        <v>3178000</v>
      </c>
      <c r="D6639" s="129">
        <f t="shared" si="248"/>
        <v>97650</v>
      </c>
      <c r="E6639" s="130" t="s">
        <v>7180</v>
      </c>
      <c r="F6639" s="126"/>
      <c r="G6639" s="126"/>
      <c r="H6639" s="126"/>
      <c r="I6639" s="126"/>
      <c r="J6639" s="126"/>
      <c r="K6639" s="126"/>
    </row>
    <row r="6640" spans="1:11" s="143" customFormat="1">
      <c r="A6640" s="127" t="s">
        <v>5896</v>
      </c>
      <c r="B6640" s="127">
        <v>94000</v>
      </c>
      <c r="C6640" s="127">
        <f t="shared" si="249"/>
        <v>3212000</v>
      </c>
      <c r="D6640" s="129">
        <f t="shared" si="248"/>
        <v>98700</v>
      </c>
      <c r="E6640" s="130" t="s">
        <v>7180</v>
      </c>
      <c r="F6640" s="126"/>
      <c r="G6640" s="126"/>
      <c r="H6640" s="126"/>
      <c r="I6640" s="126"/>
      <c r="J6640" s="126"/>
      <c r="K6640" s="126"/>
    </row>
    <row r="6641" spans="1:11" s="143" customFormat="1">
      <c r="A6641" s="127" t="s">
        <v>5895</v>
      </c>
      <c r="B6641" s="127">
        <v>95000</v>
      </c>
      <c r="C6641" s="127">
        <f t="shared" si="249"/>
        <v>3246000</v>
      </c>
      <c r="D6641" s="129">
        <f t="shared" si="248"/>
        <v>99750</v>
      </c>
      <c r="E6641" s="130" t="s">
        <v>7180</v>
      </c>
      <c r="F6641" s="126"/>
      <c r="G6641" s="126"/>
      <c r="H6641" s="126"/>
      <c r="I6641" s="126"/>
      <c r="J6641" s="126"/>
      <c r="K6641" s="126"/>
    </row>
    <row r="6642" spans="1:11" s="143" customFormat="1">
      <c r="A6642" s="127" t="s">
        <v>5894</v>
      </c>
      <c r="B6642" s="127">
        <v>96000</v>
      </c>
      <c r="C6642" s="127">
        <f t="shared" si="249"/>
        <v>3280000</v>
      </c>
      <c r="D6642" s="129">
        <f t="shared" si="248"/>
        <v>100800</v>
      </c>
      <c r="E6642" s="130" t="s">
        <v>7180</v>
      </c>
      <c r="F6642" s="126"/>
      <c r="G6642" s="126"/>
      <c r="H6642" s="126"/>
      <c r="I6642" s="126"/>
      <c r="J6642" s="126"/>
      <c r="K6642" s="126"/>
    </row>
    <row r="6643" spans="1:11" s="143" customFormat="1">
      <c r="A6643" s="127" t="s">
        <v>5893</v>
      </c>
      <c r="B6643" s="127">
        <v>97000</v>
      </c>
      <c r="C6643" s="127">
        <f t="shared" si="249"/>
        <v>3314000</v>
      </c>
      <c r="D6643" s="129">
        <f t="shared" si="248"/>
        <v>101850</v>
      </c>
      <c r="E6643" s="130" t="s">
        <v>7180</v>
      </c>
      <c r="F6643" s="126"/>
      <c r="G6643" s="126"/>
      <c r="H6643" s="126"/>
      <c r="I6643" s="126"/>
      <c r="J6643" s="126"/>
      <c r="K6643" s="126"/>
    </row>
    <row r="6644" spans="1:11" s="143" customFormat="1">
      <c r="A6644" s="127" t="s">
        <v>5892</v>
      </c>
      <c r="B6644" s="127">
        <v>98000</v>
      </c>
      <c r="C6644" s="127">
        <f t="shared" si="249"/>
        <v>3348000</v>
      </c>
      <c r="D6644" s="129">
        <f t="shared" si="248"/>
        <v>102900</v>
      </c>
      <c r="E6644" s="130" t="s">
        <v>7180</v>
      </c>
      <c r="F6644" s="126"/>
      <c r="G6644" s="126"/>
      <c r="H6644" s="126"/>
      <c r="I6644" s="126"/>
      <c r="J6644" s="126"/>
      <c r="K6644" s="126"/>
    </row>
    <row r="6645" spans="1:11" s="143" customFormat="1">
      <c r="A6645" s="127" t="s">
        <v>5891</v>
      </c>
      <c r="B6645" s="127">
        <v>99000</v>
      </c>
      <c r="C6645" s="127">
        <f t="shared" si="249"/>
        <v>3382000</v>
      </c>
      <c r="D6645" s="129">
        <f t="shared" si="248"/>
        <v>103950</v>
      </c>
      <c r="E6645" s="130" t="s">
        <v>7180</v>
      </c>
      <c r="F6645" s="126"/>
      <c r="G6645" s="126"/>
      <c r="H6645" s="126"/>
      <c r="I6645" s="126"/>
      <c r="J6645" s="126"/>
      <c r="K6645" s="126"/>
    </row>
    <row r="6646" spans="1:11" s="143" customFormat="1">
      <c r="A6646" s="127" t="s">
        <v>5890</v>
      </c>
      <c r="B6646" s="127">
        <v>100000</v>
      </c>
      <c r="C6646" s="127">
        <f t="shared" si="249"/>
        <v>3416000</v>
      </c>
      <c r="D6646" s="129">
        <f t="shared" si="248"/>
        <v>105000</v>
      </c>
      <c r="E6646" s="130" t="s">
        <v>7180</v>
      </c>
      <c r="F6646" s="126"/>
      <c r="G6646" s="126"/>
      <c r="H6646" s="126"/>
      <c r="I6646" s="126"/>
      <c r="J6646" s="126"/>
      <c r="K6646" s="126"/>
    </row>
    <row r="6647" spans="1:11" s="143" customFormat="1">
      <c r="A6647" s="127" t="s">
        <v>5889</v>
      </c>
      <c r="B6647" s="127">
        <v>101000</v>
      </c>
      <c r="C6647" s="127">
        <f t="shared" si="249"/>
        <v>3450000</v>
      </c>
      <c r="D6647" s="129">
        <f t="shared" si="248"/>
        <v>106050</v>
      </c>
      <c r="E6647" s="130" t="s">
        <v>7180</v>
      </c>
      <c r="F6647" s="126"/>
      <c r="G6647" s="126"/>
      <c r="H6647" s="126"/>
      <c r="I6647" s="126"/>
      <c r="J6647" s="126"/>
      <c r="K6647" s="126"/>
    </row>
    <row r="6648" spans="1:11" s="143" customFormat="1">
      <c r="A6648" s="127" t="s">
        <v>5888</v>
      </c>
      <c r="B6648" s="127">
        <v>102000</v>
      </c>
      <c r="C6648" s="127">
        <f t="shared" si="249"/>
        <v>3484000</v>
      </c>
      <c r="D6648" s="129">
        <f t="shared" si="248"/>
        <v>107100</v>
      </c>
      <c r="E6648" s="130" t="s">
        <v>7180</v>
      </c>
      <c r="F6648" s="126"/>
      <c r="G6648" s="126"/>
      <c r="H6648" s="126"/>
      <c r="I6648" s="126"/>
      <c r="J6648" s="126"/>
      <c r="K6648" s="126"/>
    </row>
    <row r="6649" spans="1:11" s="143" customFormat="1">
      <c r="A6649" s="127" t="s">
        <v>5887</v>
      </c>
      <c r="B6649" s="127">
        <v>103000</v>
      </c>
      <c r="C6649" s="127">
        <f t="shared" si="249"/>
        <v>3518000</v>
      </c>
      <c r="D6649" s="129">
        <f t="shared" si="248"/>
        <v>108150</v>
      </c>
      <c r="E6649" s="130" t="s">
        <v>7180</v>
      </c>
      <c r="F6649" s="126"/>
      <c r="G6649" s="126"/>
      <c r="H6649" s="126"/>
      <c r="I6649" s="126"/>
      <c r="J6649" s="126"/>
      <c r="K6649" s="126"/>
    </row>
    <row r="6650" spans="1:11" s="143" customFormat="1">
      <c r="A6650" s="127" t="s">
        <v>5886</v>
      </c>
      <c r="B6650" s="127">
        <v>104000</v>
      </c>
      <c r="C6650" s="127">
        <f t="shared" si="249"/>
        <v>3552000</v>
      </c>
      <c r="D6650" s="129">
        <f t="shared" si="248"/>
        <v>109200</v>
      </c>
      <c r="E6650" s="130" t="s">
        <v>7180</v>
      </c>
      <c r="F6650" s="126"/>
      <c r="G6650" s="126"/>
      <c r="H6650" s="126"/>
      <c r="I6650" s="126"/>
      <c r="J6650" s="126"/>
      <c r="K6650" s="126"/>
    </row>
    <row r="6651" spans="1:11" s="143" customFormat="1">
      <c r="A6651" s="127" t="s">
        <v>5885</v>
      </c>
      <c r="B6651" s="127">
        <v>105000</v>
      </c>
      <c r="C6651" s="127">
        <f t="shared" si="249"/>
        <v>3586000</v>
      </c>
      <c r="D6651" s="129">
        <f t="shared" si="248"/>
        <v>110250</v>
      </c>
      <c r="E6651" s="130" t="s">
        <v>7180</v>
      </c>
      <c r="F6651" s="126"/>
      <c r="G6651" s="126"/>
      <c r="H6651" s="126"/>
      <c r="I6651" s="126"/>
      <c r="J6651" s="126"/>
      <c r="K6651" s="126"/>
    </row>
    <row r="6652" spans="1:11" s="143" customFormat="1">
      <c r="A6652" s="127" t="s">
        <v>5884</v>
      </c>
      <c r="B6652" s="127">
        <v>106000</v>
      </c>
      <c r="C6652" s="127">
        <f t="shared" si="249"/>
        <v>3620000</v>
      </c>
      <c r="D6652" s="129">
        <f t="shared" si="248"/>
        <v>111300</v>
      </c>
      <c r="E6652" s="130" t="s">
        <v>7180</v>
      </c>
      <c r="F6652" s="126"/>
      <c r="G6652" s="126"/>
      <c r="H6652" s="126"/>
      <c r="I6652" s="126"/>
      <c r="J6652" s="126"/>
      <c r="K6652" s="126"/>
    </row>
    <row r="6653" spans="1:11" s="143" customFormat="1">
      <c r="A6653" s="127" t="s">
        <v>5883</v>
      </c>
      <c r="B6653" s="127">
        <v>107000</v>
      </c>
      <c r="C6653" s="127">
        <f t="shared" si="249"/>
        <v>3654000</v>
      </c>
      <c r="D6653" s="129">
        <f t="shared" si="248"/>
        <v>112350</v>
      </c>
      <c r="E6653" s="130" t="s">
        <v>7180</v>
      </c>
      <c r="F6653" s="126"/>
      <c r="G6653" s="126"/>
      <c r="H6653" s="126"/>
      <c r="I6653" s="126"/>
      <c r="J6653" s="126"/>
      <c r="K6653" s="126"/>
    </row>
    <row r="6654" spans="1:11" s="143" customFormat="1">
      <c r="A6654" s="127" t="s">
        <v>5882</v>
      </c>
      <c r="B6654" s="127">
        <v>108000</v>
      </c>
      <c r="C6654" s="127">
        <f t="shared" si="249"/>
        <v>3688000</v>
      </c>
      <c r="D6654" s="129">
        <f t="shared" si="248"/>
        <v>113400</v>
      </c>
      <c r="E6654" s="130" t="s">
        <v>7180</v>
      </c>
      <c r="F6654" s="126"/>
      <c r="G6654" s="126"/>
      <c r="H6654" s="126"/>
      <c r="I6654" s="126"/>
      <c r="J6654" s="126"/>
      <c r="K6654" s="126"/>
    </row>
    <row r="6655" spans="1:11" s="143" customFormat="1">
      <c r="A6655" s="127" t="s">
        <v>5881</v>
      </c>
      <c r="B6655" s="127">
        <v>109000</v>
      </c>
      <c r="C6655" s="127">
        <f t="shared" si="249"/>
        <v>3722000</v>
      </c>
      <c r="D6655" s="129">
        <f t="shared" si="248"/>
        <v>114450</v>
      </c>
      <c r="E6655" s="130" t="s">
        <v>7180</v>
      </c>
      <c r="F6655" s="126"/>
      <c r="G6655" s="126"/>
      <c r="H6655" s="126"/>
      <c r="I6655" s="126"/>
      <c r="J6655" s="126"/>
      <c r="K6655" s="126"/>
    </row>
    <row r="6656" spans="1:11" s="143" customFormat="1">
      <c r="A6656" s="127" t="s">
        <v>5880</v>
      </c>
      <c r="B6656" s="127">
        <v>110000</v>
      </c>
      <c r="C6656" s="127">
        <f t="shared" si="249"/>
        <v>3756000</v>
      </c>
      <c r="D6656" s="129">
        <f t="shared" si="248"/>
        <v>115500</v>
      </c>
      <c r="E6656" s="130" t="s">
        <v>7180</v>
      </c>
      <c r="F6656" s="126"/>
      <c r="G6656" s="126"/>
      <c r="H6656" s="126"/>
      <c r="I6656" s="126"/>
      <c r="J6656" s="126"/>
      <c r="K6656" s="126"/>
    </row>
    <row r="6657" spans="1:11" s="143" customFormat="1">
      <c r="A6657" s="127" t="s">
        <v>5879</v>
      </c>
      <c r="B6657" s="127">
        <v>111000</v>
      </c>
      <c r="C6657" s="127">
        <f t="shared" si="249"/>
        <v>3790000</v>
      </c>
      <c r="D6657" s="129">
        <f t="shared" si="248"/>
        <v>116550</v>
      </c>
      <c r="E6657" s="130" t="s">
        <v>7180</v>
      </c>
      <c r="F6657" s="126"/>
      <c r="G6657" s="126"/>
      <c r="H6657" s="126"/>
      <c r="I6657" s="126"/>
      <c r="J6657" s="126"/>
      <c r="K6657" s="126"/>
    </row>
    <row r="6658" spans="1:11" s="143" customFormat="1">
      <c r="A6658" s="127" t="s">
        <v>5878</v>
      </c>
      <c r="B6658" s="127">
        <v>112000</v>
      </c>
      <c r="C6658" s="127">
        <f t="shared" si="249"/>
        <v>3824000</v>
      </c>
      <c r="D6658" s="129">
        <f t="shared" si="248"/>
        <v>117600</v>
      </c>
      <c r="E6658" s="130" t="s">
        <v>7180</v>
      </c>
      <c r="F6658" s="126"/>
      <c r="G6658" s="126"/>
      <c r="H6658" s="126"/>
      <c r="I6658" s="126"/>
      <c r="J6658" s="126"/>
      <c r="K6658" s="126"/>
    </row>
    <row r="6659" spans="1:11" s="143" customFormat="1">
      <c r="A6659" s="127" t="s">
        <v>5877</v>
      </c>
      <c r="B6659" s="127">
        <v>113000</v>
      </c>
      <c r="C6659" s="127">
        <f t="shared" si="249"/>
        <v>3858000</v>
      </c>
      <c r="D6659" s="129">
        <f t="shared" si="248"/>
        <v>118650</v>
      </c>
      <c r="E6659" s="130" t="s">
        <v>7180</v>
      </c>
      <c r="F6659" s="126"/>
      <c r="G6659" s="126"/>
      <c r="H6659" s="126"/>
      <c r="I6659" s="126"/>
      <c r="J6659" s="126"/>
      <c r="K6659" s="126"/>
    </row>
    <row r="6660" spans="1:11" s="143" customFormat="1">
      <c r="A6660" s="127" t="s">
        <v>5876</v>
      </c>
      <c r="B6660" s="127">
        <v>114000</v>
      </c>
      <c r="C6660" s="127">
        <f t="shared" si="249"/>
        <v>3892000</v>
      </c>
      <c r="D6660" s="129">
        <f t="shared" si="248"/>
        <v>119700</v>
      </c>
      <c r="E6660" s="130" t="s">
        <v>7180</v>
      </c>
      <c r="F6660" s="126"/>
      <c r="G6660" s="126"/>
      <c r="H6660" s="126"/>
      <c r="I6660" s="126"/>
      <c r="J6660" s="126"/>
      <c r="K6660" s="126"/>
    </row>
    <row r="6661" spans="1:11" s="143" customFormat="1">
      <c r="A6661" s="127" t="s">
        <v>5875</v>
      </c>
      <c r="B6661" s="127">
        <v>115000</v>
      </c>
      <c r="C6661" s="127">
        <f t="shared" si="249"/>
        <v>3926000</v>
      </c>
      <c r="D6661" s="129">
        <f t="shared" si="248"/>
        <v>120750</v>
      </c>
      <c r="E6661" s="130" t="s">
        <v>7180</v>
      </c>
      <c r="F6661" s="126"/>
      <c r="G6661" s="126"/>
      <c r="H6661" s="126"/>
      <c r="I6661" s="126"/>
      <c r="J6661" s="126"/>
      <c r="K6661" s="126"/>
    </row>
    <row r="6662" spans="1:11" s="143" customFormat="1">
      <c r="A6662" s="127" t="s">
        <v>5874</v>
      </c>
      <c r="B6662" s="127">
        <v>116000</v>
      </c>
      <c r="C6662" s="127">
        <f t="shared" si="249"/>
        <v>3960000</v>
      </c>
      <c r="D6662" s="129">
        <f t="shared" si="248"/>
        <v>121800</v>
      </c>
      <c r="E6662" s="130" t="s">
        <v>7180</v>
      </c>
      <c r="F6662" s="126"/>
      <c r="G6662" s="126"/>
      <c r="H6662" s="126"/>
      <c r="I6662" s="126"/>
      <c r="J6662" s="126"/>
      <c r="K6662" s="126"/>
    </row>
    <row r="6663" spans="1:11" s="143" customFormat="1">
      <c r="A6663" s="127" t="s">
        <v>5873</v>
      </c>
      <c r="B6663" s="127">
        <v>117000</v>
      </c>
      <c r="C6663" s="127">
        <f t="shared" si="249"/>
        <v>3994000</v>
      </c>
      <c r="D6663" s="129">
        <f t="shared" si="248"/>
        <v>122850</v>
      </c>
      <c r="E6663" s="130" t="s">
        <v>7180</v>
      </c>
      <c r="F6663" s="126"/>
      <c r="G6663" s="126"/>
      <c r="H6663" s="126"/>
      <c r="I6663" s="126"/>
      <c r="J6663" s="126"/>
      <c r="K6663" s="126"/>
    </row>
    <row r="6664" spans="1:11" s="143" customFormat="1">
      <c r="A6664" s="127" t="s">
        <v>5872</v>
      </c>
      <c r="B6664" s="127">
        <v>118000</v>
      </c>
      <c r="C6664" s="127">
        <f t="shared" si="249"/>
        <v>4028000</v>
      </c>
      <c r="D6664" s="129">
        <f t="shared" si="248"/>
        <v>123900</v>
      </c>
      <c r="E6664" s="130" t="s">
        <v>7180</v>
      </c>
      <c r="F6664" s="126"/>
      <c r="G6664" s="126"/>
      <c r="H6664" s="126"/>
      <c r="I6664" s="126"/>
      <c r="J6664" s="126"/>
      <c r="K6664" s="126"/>
    </row>
    <row r="6665" spans="1:11" s="143" customFormat="1">
      <c r="A6665" s="127" t="s">
        <v>5871</v>
      </c>
      <c r="B6665" s="127">
        <v>119000</v>
      </c>
      <c r="C6665" s="127">
        <f t="shared" si="249"/>
        <v>4062000</v>
      </c>
      <c r="D6665" s="129">
        <f t="shared" si="248"/>
        <v>124950</v>
      </c>
      <c r="E6665" s="130" t="s">
        <v>7180</v>
      </c>
      <c r="F6665" s="126"/>
      <c r="G6665" s="126"/>
      <c r="H6665" s="126"/>
      <c r="I6665" s="126"/>
      <c r="J6665" s="126"/>
      <c r="K6665" s="126"/>
    </row>
    <row r="6666" spans="1:11" s="143" customFormat="1">
      <c r="A6666" s="127" t="s">
        <v>5870</v>
      </c>
      <c r="B6666" s="127">
        <v>120000</v>
      </c>
      <c r="C6666" s="127">
        <f t="shared" si="249"/>
        <v>4096000</v>
      </c>
      <c r="D6666" s="129">
        <f t="shared" si="248"/>
        <v>126000</v>
      </c>
      <c r="E6666" s="130" t="s">
        <v>7180</v>
      </c>
      <c r="F6666" s="126"/>
      <c r="G6666" s="126"/>
      <c r="H6666" s="126"/>
      <c r="I6666" s="126"/>
      <c r="J6666" s="126"/>
      <c r="K6666" s="126"/>
    </row>
    <row r="6667" spans="1:11" s="143" customFormat="1">
      <c r="A6667" s="127" t="s">
        <v>5869</v>
      </c>
      <c r="B6667" s="127">
        <v>121000</v>
      </c>
      <c r="C6667" s="127">
        <f t="shared" si="249"/>
        <v>4130000</v>
      </c>
      <c r="D6667" s="129">
        <f t="shared" si="248"/>
        <v>127050</v>
      </c>
      <c r="E6667" s="130" t="s">
        <v>7180</v>
      </c>
      <c r="F6667" s="126"/>
      <c r="G6667" s="126"/>
      <c r="H6667" s="126"/>
      <c r="I6667" s="126"/>
      <c r="J6667" s="126"/>
      <c r="K6667" s="126"/>
    </row>
    <row r="6668" spans="1:11" s="143" customFormat="1">
      <c r="A6668" s="127" t="s">
        <v>5868</v>
      </c>
      <c r="B6668" s="127">
        <v>122000</v>
      </c>
      <c r="C6668" s="127">
        <f t="shared" si="249"/>
        <v>4164000</v>
      </c>
      <c r="D6668" s="129">
        <f t="shared" si="248"/>
        <v>128100</v>
      </c>
      <c r="E6668" s="130" t="s">
        <v>7180</v>
      </c>
      <c r="F6668" s="126"/>
      <c r="G6668" s="126"/>
      <c r="H6668" s="126"/>
      <c r="I6668" s="126"/>
      <c r="J6668" s="126"/>
      <c r="K6668" s="126"/>
    </row>
    <row r="6669" spans="1:11" s="143" customFormat="1">
      <c r="A6669" s="127" t="s">
        <v>5867</v>
      </c>
      <c r="B6669" s="127">
        <v>123000</v>
      </c>
      <c r="C6669" s="127">
        <f t="shared" si="249"/>
        <v>4198000</v>
      </c>
      <c r="D6669" s="129">
        <f t="shared" si="248"/>
        <v>129150</v>
      </c>
      <c r="E6669" s="130" t="s">
        <v>7180</v>
      </c>
      <c r="F6669" s="126"/>
      <c r="G6669" s="126"/>
      <c r="H6669" s="126"/>
      <c r="I6669" s="126"/>
      <c r="J6669" s="126"/>
      <c r="K6669" s="126"/>
    </row>
    <row r="6670" spans="1:11" s="143" customFormat="1">
      <c r="A6670" s="127" t="s">
        <v>5866</v>
      </c>
      <c r="B6670" s="127">
        <v>124000</v>
      </c>
      <c r="C6670" s="127">
        <f t="shared" si="249"/>
        <v>4232000</v>
      </c>
      <c r="D6670" s="129">
        <f t="shared" ref="D6670:D6733" si="250">SUM($G$2)*(B6670*0.001)</f>
        <v>130200</v>
      </c>
      <c r="E6670" s="130" t="s">
        <v>7180</v>
      </c>
      <c r="F6670" s="126"/>
      <c r="G6670" s="126"/>
      <c r="H6670" s="126"/>
      <c r="I6670" s="126"/>
      <c r="J6670" s="126"/>
      <c r="K6670" s="126"/>
    </row>
    <row r="6671" spans="1:11" s="143" customFormat="1">
      <c r="A6671" s="127" t="s">
        <v>5865</v>
      </c>
      <c r="B6671" s="127">
        <v>125000</v>
      </c>
      <c r="C6671" s="127">
        <f t="shared" si="249"/>
        <v>4266000</v>
      </c>
      <c r="D6671" s="129">
        <f t="shared" si="250"/>
        <v>131250</v>
      </c>
      <c r="E6671" s="130" t="s">
        <v>7180</v>
      </c>
      <c r="F6671" s="126"/>
      <c r="G6671" s="126"/>
      <c r="H6671" s="126"/>
      <c r="I6671" s="126"/>
      <c r="J6671" s="126"/>
      <c r="K6671" s="126"/>
    </row>
    <row r="6672" spans="1:11" s="143" customFormat="1">
      <c r="A6672" s="127" t="s">
        <v>5864</v>
      </c>
      <c r="B6672" s="127">
        <v>126000</v>
      </c>
      <c r="C6672" s="127">
        <f t="shared" si="249"/>
        <v>4300000</v>
      </c>
      <c r="D6672" s="129">
        <f t="shared" si="250"/>
        <v>132300</v>
      </c>
      <c r="E6672" s="130" t="s">
        <v>7180</v>
      </c>
      <c r="F6672" s="126"/>
      <c r="G6672" s="126"/>
      <c r="H6672" s="126"/>
      <c r="I6672" s="126"/>
      <c r="J6672" s="126"/>
      <c r="K6672" s="126"/>
    </row>
    <row r="6673" spans="1:11" s="143" customFormat="1">
      <c r="A6673" s="127" t="s">
        <v>5863</v>
      </c>
      <c r="B6673" s="127">
        <v>127000</v>
      </c>
      <c r="C6673" s="127">
        <f t="shared" si="249"/>
        <v>4334000</v>
      </c>
      <c r="D6673" s="129">
        <f t="shared" si="250"/>
        <v>133350</v>
      </c>
      <c r="E6673" s="130" t="s">
        <v>7180</v>
      </c>
      <c r="F6673" s="126"/>
      <c r="G6673" s="126"/>
      <c r="H6673" s="126"/>
      <c r="I6673" s="126"/>
      <c r="J6673" s="126"/>
      <c r="K6673" s="126"/>
    </row>
    <row r="6674" spans="1:11" s="143" customFormat="1">
      <c r="A6674" s="127" t="s">
        <v>5862</v>
      </c>
      <c r="B6674" s="127">
        <v>128000</v>
      </c>
      <c r="C6674" s="127">
        <f t="shared" si="249"/>
        <v>4368000</v>
      </c>
      <c r="D6674" s="129">
        <f t="shared" si="250"/>
        <v>134400</v>
      </c>
      <c r="E6674" s="130" t="s">
        <v>7180</v>
      </c>
      <c r="F6674" s="126"/>
      <c r="G6674" s="126"/>
      <c r="H6674" s="126"/>
      <c r="I6674" s="126"/>
      <c r="J6674" s="126"/>
      <c r="K6674" s="126"/>
    </row>
    <row r="6675" spans="1:11" s="143" customFormat="1">
      <c r="A6675" s="127" t="s">
        <v>5861</v>
      </c>
      <c r="B6675" s="127">
        <v>129000</v>
      </c>
      <c r="C6675" s="127">
        <f t="shared" si="249"/>
        <v>4402000</v>
      </c>
      <c r="D6675" s="129">
        <f t="shared" si="250"/>
        <v>135450</v>
      </c>
      <c r="E6675" s="130" t="s">
        <v>7180</v>
      </c>
      <c r="F6675" s="126"/>
      <c r="G6675" s="126"/>
      <c r="H6675" s="126"/>
      <c r="I6675" s="126"/>
      <c r="J6675" s="126"/>
      <c r="K6675" s="126"/>
    </row>
    <row r="6676" spans="1:11" s="143" customFormat="1">
      <c r="A6676" s="127" t="s">
        <v>5860</v>
      </c>
      <c r="B6676" s="127">
        <v>130000</v>
      </c>
      <c r="C6676" s="127">
        <f t="shared" si="249"/>
        <v>4436000</v>
      </c>
      <c r="D6676" s="129">
        <f t="shared" si="250"/>
        <v>136500</v>
      </c>
      <c r="E6676" s="130" t="s">
        <v>7180</v>
      </c>
      <c r="F6676" s="126"/>
      <c r="G6676" s="126"/>
      <c r="H6676" s="126"/>
      <c r="I6676" s="126"/>
      <c r="J6676" s="126"/>
      <c r="K6676" s="126"/>
    </row>
    <row r="6677" spans="1:11" s="143" customFormat="1">
      <c r="A6677" s="127" t="s">
        <v>5859</v>
      </c>
      <c r="B6677" s="127">
        <v>131000</v>
      </c>
      <c r="C6677" s="127">
        <f t="shared" ref="C6677:C6740" si="251">C6676+34000</f>
        <v>4470000</v>
      </c>
      <c r="D6677" s="129">
        <f t="shared" si="250"/>
        <v>137550</v>
      </c>
      <c r="E6677" s="130" t="s">
        <v>7180</v>
      </c>
      <c r="F6677" s="126"/>
      <c r="G6677" s="126"/>
      <c r="H6677" s="126"/>
      <c r="I6677" s="126"/>
      <c r="J6677" s="126"/>
      <c r="K6677" s="126"/>
    </row>
    <row r="6678" spans="1:11" s="143" customFormat="1">
      <c r="A6678" s="127" t="s">
        <v>5858</v>
      </c>
      <c r="B6678" s="127">
        <v>132000</v>
      </c>
      <c r="C6678" s="127">
        <f t="shared" si="251"/>
        <v>4504000</v>
      </c>
      <c r="D6678" s="129">
        <f t="shared" si="250"/>
        <v>138600</v>
      </c>
      <c r="E6678" s="130" t="s">
        <v>7180</v>
      </c>
      <c r="F6678" s="126"/>
      <c r="G6678" s="126"/>
      <c r="H6678" s="126"/>
      <c r="I6678" s="126"/>
      <c r="J6678" s="126"/>
      <c r="K6678" s="126"/>
    </row>
    <row r="6679" spans="1:11" s="143" customFormat="1">
      <c r="A6679" s="127" t="s">
        <v>5857</v>
      </c>
      <c r="B6679" s="127">
        <v>133000</v>
      </c>
      <c r="C6679" s="127">
        <f t="shared" si="251"/>
        <v>4538000</v>
      </c>
      <c r="D6679" s="129">
        <f t="shared" si="250"/>
        <v>139650</v>
      </c>
      <c r="E6679" s="130" t="s">
        <v>7180</v>
      </c>
      <c r="F6679" s="126"/>
      <c r="G6679" s="126"/>
      <c r="H6679" s="126"/>
      <c r="I6679" s="126"/>
      <c r="J6679" s="126"/>
      <c r="K6679" s="126"/>
    </row>
    <row r="6680" spans="1:11" s="143" customFormat="1">
      <c r="A6680" s="127" t="s">
        <v>5856</v>
      </c>
      <c r="B6680" s="127">
        <v>134000</v>
      </c>
      <c r="C6680" s="127">
        <f t="shared" si="251"/>
        <v>4572000</v>
      </c>
      <c r="D6680" s="129">
        <f t="shared" si="250"/>
        <v>140700</v>
      </c>
      <c r="E6680" s="130" t="s">
        <v>7180</v>
      </c>
      <c r="F6680" s="126"/>
      <c r="G6680" s="126"/>
      <c r="H6680" s="126"/>
      <c r="I6680" s="126"/>
      <c r="J6680" s="126"/>
      <c r="K6680" s="126"/>
    </row>
    <row r="6681" spans="1:11" s="143" customFormat="1">
      <c r="A6681" s="127" t="s">
        <v>5855</v>
      </c>
      <c r="B6681" s="127">
        <v>135000</v>
      </c>
      <c r="C6681" s="127">
        <f t="shared" si="251"/>
        <v>4606000</v>
      </c>
      <c r="D6681" s="129">
        <f t="shared" si="250"/>
        <v>141750</v>
      </c>
      <c r="E6681" s="130" t="s">
        <v>7180</v>
      </c>
      <c r="F6681" s="126"/>
      <c r="G6681" s="126"/>
      <c r="H6681" s="126"/>
      <c r="I6681" s="126"/>
      <c r="J6681" s="126"/>
      <c r="K6681" s="126"/>
    </row>
    <row r="6682" spans="1:11" s="143" customFormat="1">
      <c r="A6682" s="127" t="s">
        <v>5854</v>
      </c>
      <c r="B6682" s="127">
        <v>136000</v>
      </c>
      <c r="C6682" s="127">
        <f t="shared" si="251"/>
        <v>4640000</v>
      </c>
      <c r="D6682" s="129">
        <f t="shared" si="250"/>
        <v>142800</v>
      </c>
      <c r="E6682" s="130" t="s">
        <v>7180</v>
      </c>
      <c r="F6682" s="126"/>
      <c r="G6682" s="126"/>
      <c r="H6682" s="126"/>
      <c r="I6682" s="126"/>
      <c r="J6682" s="126"/>
      <c r="K6682" s="126"/>
    </row>
    <row r="6683" spans="1:11" s="143" customFormat="1">
      <c r="A6683" s="127" t="s">
        <v>5853</v>
      </c>
      <c r="B6683" s="127">
        <v>137000</v>
      </c>
      <c r="C6683" s="127">
        <f t="shared" si="251"/>
        <v>4674000</v>
      </c>
      <c r="D6683" s="129">
        <f t="shared" si="250"/>
        <v>143850</v>
      </c>
      <c r="E6683" s="130" t="s">
        <v>7180</v>
      </c>
      <c r="F6683" s="126"/>
      <c r="G6683" s="126"/>
      <c r="H6683" s="126"/>
      <c r="I6683" s="126"/>
      <c r="J6683" s="126"/>
      <c r="K6683" s="126"/>
    </row>
    <row r="6684" spans="1:11" s="143" customFormat="1">
      <c r="A6684" s="127" t="s">
        <v>5852</v>
      </c>
      <c r="B6684" s="127">
        <v>138000</v>
      </c>
      <c r="C6684" s="127">
        <f t="shared" si="251"/>
        <v>4708000</v>
      </c>
      <c r="D6684" s="129">
        <f t="shared" si="250"/>
        <v>144900</v>
      </c>
      <c r="E6684" s="130" t="s">
        <v>7180</v>
      </c>
      <c r="F6684" s="126"/>
      <c r="G6684" s="126"/>
      <c r="H6684" s="126"/>
      <c r="I6684" s="126"/>
      <c r="J6684" s="126"/>
      <c r="K6684" s="126"/>
    </row>
    <row r="6685" spans="1:11" s="143" customFormat="1">
      <c r="A6685" s="127" t="s">
        <v>5851</v>
      </c>
      <c r="B6685" s="127">
        <v>139000</v>
      </c>
      <c r="C6685" s="127">
        <f t="shared" si="251"/>
        <v>4742000</v>
      </c>
      <c r="D6685" s="129">
        <f t="shared" si="250"/>
        <v>145950</v>
      </c>
      <c r="E6685" s="130" t="s">
        <v>7180</v>
      </c>
      <c r="F6685" s="126"/>
      <c r="G6685" s="126"/>
      <c r="H6685" s="126"/>
      <c r="I6685" s="126"/>
      <c r="J6685" s="126"/>
      <c r="K6685" s="126"/>
    </row>
    <row r="6686" spans="1:11" s="143" customFormat="1">
      <c r="A6686" s="127" t="s">
        <v>5850</v>
      </c>
      <c r="B6686" s="127">
        <v>140000</v>
      </c>
      <c r="C6686" s="127">
        <f t="shared" si="251"/>
        <v>4776000</v>
      </c>
      <c r="D6686" s="129">
        <f t="shared" si="250"/>
        <v>147000</v>
      </c>
      <c r="E6686" s="130" t="s">
        <v>7180</v>
      </c>
      <c r="F6686" s="126"/>
      <c r="G6686" s="126"/>
      <c r="H6686" s="126"/>
      <c r="I6686" s="126"/>
      <c r="J6686" s="126"/>
      <c r="K6686" s="126"/>
    </row>
    <row r="6687" spans="1:11" s="143" customFormat="1">
      <c r="A6687" s="127" t="s">
        <v>5849</v>
      </c>
      <c r="B6687" s="127">
        <v>141000</v>
      </c>
      <c r="C6687" s="127">
        <f t="shared" si="251"/>
        <v>4810000</v>
      </c>
      <c r="D6687" s="129">
        <f t="shared" si="250"/>
        <v>148050</v>
      </c>
      <c r="E6687" s="130" t="s">
        <v>7180</v>
      </c>
      <c r="F6687" s="126"/>
      <c r="G6687" s="126"/>
      <c r="H6687" s="126"/>
      <c r="I6687" s="126"/>
      <c r="J6687" s="126"/>
      <c r="K6687" s="126"/>
    </row>
    <row r="6688" spans="1:11" s="143" customFormat="1">
      <c r="A6688" s="127" t="s">
        <v>5848</v>
      </c>
      <c r="B6688" s="127">
        <v>142000</v>
      </c>
      <c r="C6688" s="127">
        <f t="shared" si="251"/>
        <v>4844000</v>
      </c>
      <c r="D6688" s="129">
        <f t="shared" si="250"/>
        <v>149100</v>
      </c>
      <c r="E6688" s="130" t="s">
        <v>7180</v>
      </c>
      <c r="F6688" s="126"/>
      <c r="G6688" s="126"/>
      <c r="H6688" s="126"/>
      <c r="I6688" s="126"/>
      <c r="J6688" s="126"/>
      <c r="K6688" s="126"/>
    </row>
    <row r="6689" spans="1:11" s="143" customFormat="1">
      <c r="A6689" s="127" t="s">
        <v>5847</v>
      </c>
      <c r="B6689" s="127">
        <v>143000</v>
      </c>
      <c r="C6689" s="127">
        <f t="shared" si="251"/>
        <v>4878000</v>
      </c>
      <c r="D6689" s="129">
        <f t="shared" si="250"/>
        <v>150150</v>
      </c>
      <c r="E6689" s="130" t="s">
        <v>7180</v>
      </c>
      <c r="F6689" s="126"/>
      <c r="G6689" s="126"/>
      <c r="H6689" s="126"/>
      <c r="I6689" s="126"/>
      <c r="J6689" s="126"/>
      <c r="K6689" s="126"/>
    </row>
    <row r="6690" spans="1:11" s="143" customFormat="1">
      <c r="A6690" s="127" t="s">
        <v>5846</v>
      </c>
      <c r="B6690" s="127">
        <v>144000</v>
      </c>
      <c r="C6690" s="127">
        <f t="shared" si="251"/>
        <v>4912000</v>
      </c>
      <c r="D6690" s="129">
        <f t="shared" si="250"/>
        <v>151200</v>
      </c>
      <c r="E6690" s="130" t="s">
        <v>7180</v>
      </c>
      <c r="F6690" s="126"/>
      <c r="G6690" s="126"/>
      <c r="H6690" s="126"/>
      <c r="I6690" s="126"/>
      <c r="J6690" s="126"/>
      <c r="K6690" s="126"/>
    </row>
    <row r="6691" spans="1:11" s="143" customFormat="1">
      <c r="A6691" s="127" t="s">
        <v>5845</v>
      </c>
      <c r="B6691" s="127">
        <v>145000</v>
      </c>
      <c r="C6691" s="127">
        <f t="shared" si="251"/>
        <v>4946000</v>
      </c>
      <c r="D6691" s="129">
        <f t="shared" si="250"/>
        <v>152250</v>
      </c>
      <c r="E6691" s="130" t="s">
        <v>7180</v>
      </c>
      <c r="F6691" s="126"/>
      <c r="G6691" s="126"/>
      <c r="H6691" s="126"/>
      <c r="I6691" s="126"/>
      <c r="J6691" s="126"/>
      <c r="K6691" s="126"/>
    </row>
    <row r="6692" spans="1:11" s="143" customFormat="1">
      <c r="A6692" s="127" t="s">
        <v>5844</v>
      </c>
      <c r="B6692" s="127">
        <v>146000</v>
      </c>
      <c r="C6692" s="127">
        <f t="shared" si="251"/>
        <v>4980000</v>
      </c>
      <c r="D6692" s="129">
        <f t="shared" si="250"/>
        <v>153300</v>
      </c>
      <c r="E6692" s="130" t="s">
        <v>7180</v>
      </c>
      <c r="F6692" s="126"/>
      <c r="G6692" s="126"/>
      <c r="H6692" s="126"/>
      <c r="I6692" s="126"/>
      <c r="J6692" s="126"/>
      <c r="K6692" s="126"/>
    </row>
    <row r="6693" spans="1:11" s="143" customFormat="1">
      <c r="A6693" s="127" t="s">
        <v>5843</v>
      </c>
      <c r="B6693" s="127">
        <v>147000</v>
      </c>
      <c r="C6693" s="127">
        <f t="shared" si="251"/>
        <v>5014000</v>
      </c>
      <c r="D6693" s="129">
        <f t="shared" si="250"/>
        <v>154350</v>
      </c>
      <c r="E6693" s="130" t="s">
        <v>7180</v>
      </c>
      <c r="F6693" s="126"/>
      <c r="G6693" s="126"/>
      <c r="H6693" s="126"/>
      <c r="I6693" s="126"/>
      <c r="J6693" s="126"/>
      <c r="K6693" s="126"/>
    </row>
    <row r="6694" spans="1:11" s="143" customFormat="1">
      <c r="A6694" s="127" t="s">
        <v>5842</v>
      </c>
      <c r="B6694" s="127">
        <v>148000</v>
      </c>
      <c r="C6694" s="127">
        <f t="shared" si="251"/>
        <v>5048000</v>
      </c>
      <c r="D6694" s="129">
        <f t="shared" si="250"/>
        <v>155400</v>
      </c>
      <c r="E6694" s="130" t="s">
        <v>7180</v>
      </c>
      <c r="F6694" s="126"/>
      <c r="G6694" s="126"/>
      <c r="H6694" s="126"/>
      <c r="I6694" s="126"/>
      <c r="J6694" s="126"/>
      <c r="K6694" s="126"/>
    </row>
    <row r="6695" spans="1:11" s="143" customFormat="1">
      <c r="A6695" s="127" t="s">
        <v>5841</v>
      </c>
      <c r="B6695" s="127">
        <v>149000</v>
      </c>
      <c r="C6695" s="127">
        <f t="shared" si="251"/>
        <v>5082000</v>
      </c>
      <c r="D6695" s="129">
        <f t="shared" si="250"/>
        <v>156450</v>
      </c>
      <c r="E6695" s="130" t="s">
        <v>7180</v>
      </c>
      <c r="F6695" s="126"/>
      <c r="G6695" s="126"/>
      <c r="H6695" s="126"/>
      <c r="I6695" s="126"/>
      <c r="J6695" s="126"/>
      <c r="K6695" s="126"/>
    </row>
    <row r="6696" spans="1:11" s="143" customFormat="1">
      <c r="A6696" s="127" t="s">
        <v>5840</v>
      </c>
      <c r="B6696" s="127">
        <v>150000</v>
      </c>
      <c r="C6696" s="127">
        <f t="shared" si="251"/>
        <v>5116000</v>
      </c>
      <c r="D6696" s="129">
        <f t="shared" si="250"/>
        <v>157500</v>
      </c>
      <c r="E6696" s="130" t="s">
        <v>7180</v>
      </c>
      <c r="F6696" s="126"/>
      <c r="G6696" s="126"/>
      <c r="H6696" s="126"/>
      <c r="I6696" s="126"/>
      <c r="J6696" s="126"/>
      <c r="K6696" s="126"/>
    </row>
    <row r="6697" spans="1:11" s="143" customFormat="1">
      <c r="A6697" s="127" t="s">
        <v>5839</v>
      </c>
      <c r="B6697" s="127">
        <v>151000</v>
      </c>
      <c r="C6697" s="127">
        <f t="shared" si="251"/>
        <v>5150000</v>
      </c>
      <c r="D6697" s="129">
        <f t="shared" si="250"/>
        <v>158550</v>
      </c>
      <c r="E6697" s="130" t="s">
        <v>7180</v>
      </c>
      <c r="F6697" s="126"/>
      <c r="G6697" s="126"/>
      <c r="H6697" s="126"/>
      <c r="I6697" s="126"/>
      <c r="J6697" s="126"/>
      <c r="K6697" s="126"/>
    </row>
    <row r="6698" spans="1:11" s="143" customFormat="1">
      <c r="A6698" s="127" t="s">
        <v>5838</v>
      </c>
      <c r="B6698" s="127">
        <v>152000</v>
      </c>
      <c r="C6698" s="127">
        <f t="shared" si="251"/>
        <v>5184000</v>
      </c>
      <c r="D6698" s="129">
        <f t="shared" si="250"/>
        <v>159600</v>
      </c>
      <c r="E6698" s="130" t="s">
        <v>7180</v>
      </c>
      <c r="F6698" s="126"/>
      <c r="G6698" s="126"/>
      <c r="H6698" s="126"/>
      <c r="I6698" s="126"/>
      <c r="J6698" s="126"/>
      <c r="K6698" s="126"/>
    </row>
    <row r="6699" spans="1:11" s="143" customFormat="1">
      <c r="A6699" s="127" t="s">
        <v>5837</v>
      </c>
      <c r="B6699" s="127">
        <v>153000</v>
      </c>
      <c r="C6699" s="127">
        <f t="shared" si="251"/>
        <v>5218000</v>
      </c>
      <c r="D6699" s="129">
        <f t="shared" si="250"/>
        <v>160650</v>
      </c>
      <c r="E6699" s="130" t="s">
        <v>7180</v>
      </c>
      <c r="F6699" s="126"/>
      <c r="G6699" s="126"/>
      <c r="H6699" s="126"/>
      <c r="I6699" s="126"/>
      <c r="J6699" s="126"/>
      <c r="K6699" s="126"/>
    </row>
    <row r="6700" spans="1:11" s="143" customFormat="1">
      <c r="A6700" s="127" t="s">
        <v>5836</v>
      </c>
      <c r="B6700" s="127">
        <v>154000</v>
      </c>
      <c r="C6700" s="127">
        <f t="shared" si="251"/>
        <v>5252000</v>
      </c>
      <c r="D6700" s="129">
        <f t="shared" si="250"/>
        <v>161700</v>
      </c>
      <c r="E6700" s="130" t="s">
        <v>7180</v>
      </c>
      <c r="F6700" s="126"/>
      <c r="G6700" s="126"/>
      <c r="H6700" s="126"/>
      <c r="I6700" s="126"/>
      <c r="J6700" s="126"/>
      <c r="K6700" s="126"/>
    </row>
    <row r="6701" spans="1:11" s="143" customFormat="1">
      <c r="A6701" s="127" t="s">
        <v>5835</v>
      </c>
      <c r="B6701" s="127">
        <v>155000</v>
      </c>
      <c r="C6701" s="127">
        <f t="shared" si="251"/>
        <v>5286000</v>
      </c>
      <c r="D6701" s="129">
        <f t="shared" si="250"/>
        <v>162750</v>
      </c>
      <c r="E6701" s="130" t="s">
        <v>7180</v>
      </c>
      <c r="F6701" s="126"/>
      <c r="G6701" s="126"/>
      <c r="H6701" s="126"/>
      <c r="I6701" s="126"/>
      <c r="J6701" s="126"/>
      <c r="K6701" s="126"/>
    </row>
    <row r="6702" spans="1:11" s="143" customFormat="1">
      <c r="A6702" s="127" t="s">
        <v>5834</v>
      </c>
      <c r="B6702" s="127">
        <v>156000</v>
      </c>
      <c r="C6702" s="127">
        <f t="shared" si="251"/>
        <v>5320000</v>
      </c>
      <c r="D6702" s="129">
        <f t="shared" si="250"/>
        <v>163800</v>
      </c>
      <c r="E6702" s="130" t="s">
        <v>7180</v>
      </c>
      <c r="F6702" s="126"/>
      <c r="G6702" s="126"/>
      <c r="H6702" s="126"/>
      <c r="I6702" s="126"/>
      <c r="J6702" s="126"/>
      <c r="K6702" s="126"/>
    </row>
    <row r="6703" spans="1:11" s="143" customFormat="1">
      <c r="A6703" s="127" t="s">
        <v>5833</v>
      </c>
      <c r="B6703" s="127">
        <v>157000</v>
      </c>
      <c r="C6703" s="127">
        <f t="shared" si="251"/>
        <v>5354000</v>
      </c>
      <c r="D6703" s="129">
        <f t="shared" si="250"/>
        <v>164850</v>
      </c>
      <c r="E6703" s="130" t="s">
        <v>7180</v>
      </c>
      <c r="F6703" s="126"/>
      <c r="G6703" s="126"/>
      <c r="H6703" s="126"/>
      <c r="I6703" s="126"/>
      <c r="J6703" s="126"/>
      <c r="K6703" s="126"/>
    </row>
    <row r="6704" spans="1:11" s="143" customFormat="1">
      <c r="A6704" s="127" t="s">
        <v>5832</v>
      </c>
      <c r="B6704" s="127">
        <v>158000</v>
      </c>
      <c r="C6704" s="127">
        <f t="shared" si="251"/>
        <v>5388000</v>
      </c>
      <c r="D6704" s="129">
        <f t="shared" si="250"/>
        <v>165900</v>
      </c>
      <c r="E6704" s="130" t="s">
        <v>7180</v>
      </c>
      <c r="F6704" s="126"/>
      <c r="G6704" s="126"/>
      <c r="H6704" s="126"/>
      <c r="I6704" s="126"/>
      <c r="J6704" s="126"/>
      <c r="K6704" s="126"/>
    </row>
    <row r="6705" spans="1:11" s="143" customFormat="1">
      <c r="A6705" s="127" t="s">
        <v>5831</v>
      </c>
      <c r="B6705" s="127">
        <v>159000</v>
      </c>
      <c r="C6705" s="127">
        <f t="shared" si="251"/>
        <v>5422000</v>
      </c>
      <c r="D6705" s="129">
        <f t="shared" si="250"/>
        <v>166950</v>
      </c>
      <c r="E6705" s="130" t="s">
        <v>7180</v>
      </c>
      <c r="F6705" s="126"/>
      <c r="G6705" s="126"/>
      <c r="H6705" s="126"/>
      <c r="I6705" s="126"/>
      <c r="J6705" s="126"/>
      <c r="K6705" s="126"/>
    </row>
    <row r="6706" spans="1:11" s="143" customFormat="1">
      <c r="A6706" s="127" t="s">
        <v>5830</v>
      </c>
      <c r="B6706" s="127">
        <v>160000</v>
      </c>
      <c r="C6706" s="127">
        <f t="shared" si="251"/>
        <v>5456000</v>
      </c>
      <c r="D6706" s="129">
        <f t="shared" si="250"/>
        <v>168000</v>
      </c>
      <c r="E6706" s="130" t="s">
        <v>7180</v>
      </c>
      <c r="F6706" s="126"/>
      <c r="G6706" s="126"/>
      <c r="H6706" s="126"/>
      <c r="I6706" s="126"/>
      <c r="J6706" s="126"/>
      <c r="K6706" s="126"/>
    </row>
    <row r="6707" spans="1:11" s="143" customFormat="1">
      <c r="A6707" s="127" t="s">
        <v>5829</v>
      </c>
      <c r="B6707" s="127">
        <v>161000</v>
      </c>
      <c r="C6707" s="127">
        <f t="shared" si="251"/>
        <v>5490000</v>
      </c>
      <c r="D6707" s="129">
        <f t="shared" si="250"/>
        <v>169050</v>
      </c>
      <c r="E6707" s="130" t="s">
        <v>7180</v>
      </c>
      <c r="F6707" s="126"/>
      <c r="G6707" s="126"/>
      <c r="H6707" s="126"/>
      <c r="I6707" s="126"/>
      <c r="J6707" s="126"/>
      <c r="K6707" s="126"/>
    </row>
    <row r="6708" spans="1:11" s="143" customFormat="1">
      <c r="A6708" s="127" t="s">
        <v>5828</v>
      </c>
      <c r="B6708" s="127">
        <v>162000</v>
      </c>
      <c r="C6708" s="127">
        <f t="shared" si="251"/>
        <v>5524000</v>
      </c>
      <c r="D6708" s="129">
        <f t="shared" si="250"/>
        <v>170100</v>
      </c>
      <c r="E6708" s="130" t="s">
        <v>7180</v>
      </c>
      <c r="F6708" s="126"/>
      <c r="G6708" s="126"/>
      <c r="H6708" s="126"/>
      <c r="I6708" s="126"/>
      <c r="J6708" s="126"/>
      <c r="K6708" s="126"/>
    </row>
    <row r="6709" spans="1:11" s="143" customFormat="1">
      <c r="A6709" s="127" t="s">
        <v>5827</v>
      </c>
      <c r="B6709" s="127">
        <v>163000</v>
      </c>
      <c r="C6709" s="127">
        <f t="shared" si="251"/>
        <v>5558000</v>
      </c>
      <c r="D6709" s="129">
        <f t="shared" si="250"/>
        <v>171150</v>
      </c>
      <c r="E6709" s="130" t="s">
        <v>7180</v>
      </c>
      <c r="F6709" s="126"/>
      <c r="G6709" s="126"/>
      <c r="H6709" s="126"/>
      <c r="I6709" s="126"/>
      <c r="J6709" s="126"/>
      <c r="K6709" s="126"/>
    </row>
    <row r="6710" spans="1:11" s="143" customFormat="1">
      <c r="A6710" s="127" t="s">
        <v>5826</v>
      </c>
      <c r="B6710" s="127">
        <v>164000</v>
      </c>
      <c r="C6710" s="127">
        <f t="shared" si="251"/>
        <v>5592000</v>
      </c>
      <c r="D6710" s="129">
        <f t="shared" si="250"/>
        <v>172200</v>
      </c>
      <c r="E6710" s="130" t="s">
        <v>7180</v>
      </c>
      <c r="F6710" s="126"/>
      <c r="G6710" s="126"/>
      <c r="H6710" s="126"/>
      <c r="I6710" s="126"/>
      <c r="J6710" s="126"/>
      <c r="K6710" s="126"/>
    </row>
    <row r="6711" spans="1:11" s="143" customFormat="1">
      <c r="A6711" s="127" t="s">
        <v>5825</v>
      </c>
      <c r="B6711" s="127">
        <v>165000</v>
      </c>
      <c r="C6711" s="127">
        <f t="shared" si="251"/>
        <v>5626000</v>
      </c>
      <c r="D6711" s="129">
        <f t="shared" si="250"/>
        <v>173250</v>
      </c>
      <c r="E6711" s="130" t="s">
        <v>7180</v>
      </c>
      <c r="F6711" s="126"/>
      <c r="G6711" s="126"/>
      <c r="H6711" s="126"/>
      <c r="I6711" s="126"/>
      <c r="J6711" s="126"/>
      <c r="K6711" s="126"/>
    </row>
    <row r="6712" spans="1:11" s="143" customFormat="1">
      <c r="A6712" s="127" t="s">
        <v>5824</v>
      </c>
      <c r="B6712" s="127">
        <v>166000</v>
      </c>
      <c r="C6712" s="127">
        <f t="shared" si="251"/>
        <v>5660000</v>
      </c>
      <c r="D6712" s="129">
        <f t="shared" si="250"/>
        <v>174300</v>
      </c>
      <c r="E6712" s="130" t="s">
        <v>7180</v>
      </c>
      <c r="F6712" s="126"/>
      <c r="G6712" s="126"/>
      <c r="H6712" s="126"/>
      <c r="I6712" s="126"/>
      <c r="J6712" s="126"/>
      <c r="K6712" s="126"/>
    </row>
    <row r="6713" spans="1:11" s="143" customFormat="1">
      <c r="A6713" s="127" t="s">
        <v>5823</v>
      </c>
      <c r="B6713" s="127">
        <v>167000</v>
      </c>
      <c r="C6713" s="127">
        <f t="shared" si="251"/>
        <v>5694000</v>
      </c>
      <c r="D6713" s="129">
        <f t="shared" si="250"/>
        <v>175350</v>
      </c>
      <c r="E6713" s="130" t="s">
        <v>7180</v>
      </c>
      <c r="F6713" s="126"/>
      <c r="G6713" s="126"/>
      <c r="H6713" s="126"/>
      <c r="I6713" s="126"/>
      <c r="J6713" s="126"/>
      <c r="K6713" s="126"/>
    </row>
    <row r="6714" spans="1:11" s="143" customFormat="1">
      <c r="A6714" s="127" t="s">
        <v>5822</v>
      </c>
      <c r="B6714" s="127">
        <v>168000</v>
      </c>
      <c r="C6714" s="127">
        <f t="shared" si="251"/>
        <v>5728000</v>
      </c>
      <c r="D6714" s="129">
        <f t="shared" si="250"/>
        <v>176400</v>
      </c>
      <c r="E6714" s="130" t="s">
        <v>7180</v>
      </c>
      <c r="F6714" s="126"/>
      <c r="G6714" s="126"/>
      <c r="H6714" s="126"/>
      <c r="I6714" s="126"/>
      <c r="J6714" s="126"/>
      <c r="K6714" s="126"/>
    </row>
    <row r="6715" spans="1:11" s="143" customFormat="1">
      <c r="A6715" s="127" t="s">
        <v>5821</v>
      </c>
      <c r="B6715" s="127">
        <v>169000</v>
      </c>
      <c r="C6715" s="127">
        <f t="shared" si="251"/>
        <v>5762000</v>
      </c>
      <c r="D6715" s="129">
        <f t="shared" si="250"/>
        <v>177450</v>
      </c>
      <c r="E6715" s="130" t="s">
        <v>7180</v>
      </c>
      <c r="F6715" s="126"/>
      <c r="G6715" s="126"/>
      <c r="H6715" s="126"/>
      <c r="I6715" s="126"/>
      <c r="J6715" s="126"/>
      <c r="K6715" s="126"/>
    </row>
    <row r="6716" spans="1:11" s="143" customFormat="1">
      <c r="A6716" s="127" t="s">
        <v>5820</v>
      </c>
      <c r="B6716" s="127">
        <v>170000</v>
      </c>
      <c r="C6716" s="127">
        <f t="shared" si="251"/>
        <v>5796000</v>
      </c>
      <c r="D6716" s="129">
        <f t="shared" si="250"/>
        <v>178500</v>
      </c>
      <c r="E6716" s="130" t="s">
        <v>7180</v>
      </c>
      <c r="F6716" s="126"/>
      <c r="G6716" s="126"/>
      <c r="H6716" s="126"/>
      <c r="I6716" s="126"/>
      <c r="J6716" s="126"/>
      <c r="K6716" s="126"/>
    </row>
    <row r="6717" spans="1:11" s="143" customFormat="1">
      <c r="A6717" s="127" t="s">
        <v>5819</v>
      </c>
      <c r="B6717" s="127">
        <v>171000</v>
      </c>
      <c r="C6717" s="127">
        <f t="shared" si="251"/>
        <v>5830000</v>
      </c>
      <c r="D6717" s="129">
        <f t="shared" si="250"/>
        <v>179550</v>
      </c>
      <c r="E6717" s="130" t="s">
        <v>7180</v>
      </c>
      <c r="F6717" s="126"/>
      <c r="G6717" s="126"/>
      <c r="H6717" s="126"/>
      <c r="I6717" s="126"/>
      <c r="J6717" s="126"/>
      <c r="K6717" s="126"/>
    </row>
    <row r="6718" spans="1:11" s="143" customFormat="1">
      <c r="A6718" s="127" t="s">
        <v>5818</v>
      </c>
      <c r="B6718" s="127">
        <v>172000</v>
      </c>
      <c r="C6718" s="127">
        <f t="shared" si="251"/>
        <v>5864000</v>
      </c>
      <c r="D6718" s="129">
        <f t="shared" si="250"/>
        <v>180600</v>
      </c>
      <c r="E6718" s="130" t="s">
        <v>7180</v>
      </c>
      <c r="F6718" s="126"/>
      <c r="G6718" s="126"/>
      <c r="H6718" s="126"/>
      <c r="I6718" s="126"/>
      <c r="J6718" s="126"/>
      <c r="K6718" s="126"/>
    </row>
    <row r="6719" spans="1:11" s="143" customFormat="1">
      <c r="A6719" s="127" t="s">
        <v>5817</v>
      </c>
      <c r="B6719" s="127">
        <v>173000</v>
      </c>
      <c r="C6719" s="127">
        <f t="shared" si="251"/>
        <v>5898000</v>
      </c>
      <c r="D6719" s="129">
        <f t="shared" si="250"/>
        <v>181650</v>
      </c>
      <c r="E6719" s="130" t="s">
        <v>7180</v>
      </c>
      <c r="F6719" s="126"/>
      <c r="G6719" s="126"/>
      <c r="H6719" s="126"/>
      <c r="I6719" s="126"/>
      <c r="J6719" s="126"/>
      <c r="K6719" s="126"/>
    </row>
    <row r="6720" spans="1:11" s="143" customFormat="1">
      <c r="A6720" s="127" t="s">
        <v>5816</v>
      </c>
      <c r="B6720" s="127">
        <v>174000</v>
      </c>
      <c r="C6720" s="127">
        <f t="shared" si="251"/>
        <v>5932000</v>
      </c>
      <c r="D6720" s="129">
        <f t="shared" si="250"/>
        <v>182700</v>
      </c>
      <c r="E6720" s="130" t="s">
        <v>7180</v>
      </c>
      <c r="F6720" s="126"/>
      <c r="G6720" s="126"/>
      <c r="H6720" s="126"/>
      <c r="I6720" s="126"/>
      <c r="J6720" s="126"/>
      <c r="K6720" s="126"/>
    </row>
    <row r="6721" spans="1:11" s="143" customFormat="1">
      <c r="A6721" s="127" t="s">
        <v>5815</v>
      </c>
      <c r="B6721" s="127">
        <v>175000</v>
      </c>
      <c r="C6721" s="127">
        <f t="shared" si="251"/>
        <v>5966000</v>
      </c>
      <c r="D6721" s="129">
        <f t="shared" si="250"/>
        <v>183750</v>
      </c>
      <c r="E6721" s="130" t="s">
        <v>7180</v>
      </c>
      <c r="F6721" s="126"/>
      <c r="G6721" s="126"/>
      <c r="H6721" s="126"/>
      <c r="I6721" s="126"/>
      <c r="J6721" s="126"/>
      <c r="K6721" s="126"/>
    </row>
    <row r="6722" spans="1:11" s="143" customFormat="1">
      <c r="A6722" s="127" t="s">
        <v>5814</v>
      </c>
      <c r="B6722" s="127">
        <v>176000</v>
      </c>
      <c r="C6722" s="127">
        <f t="shared" si="251"/>
        <v>6000000</v>
      </c>
      <c r="D6722" s="129">
        <f t="shared" si="250"/>
        <v>184800</v>
      </c>
      <c r="E6722" s="130" t="s">
        <v>7180</v>
      </c>
      <c r="F6722" s="126"/>
      <c r="G6722" s="126"/>
      <c r="H6722" s="126"/>
      <c r="I6722" s="126"/>
      <c r="J6722" s="126"/>
      <c r="K6722" s="126"/>
    </row>
    <row r="6723" spans="1:11" s="143" customFormat="1">
      <c r="A6723" s="127" t="s">
        <v>5813</v>
      </c>
      <c r="B6723" s="127">
        <v>177000</v>
      </c>
      <c r="C6723" s="127">
        <f t="shared" si="251"/>
        <v>6034000</v>
      </c>
      <c r="D6723" s="129">
        <f t="shared" si="250"/>
        <v>185850</v>
      </c>
      <c r="E6723" s="130" t="s">
        <v>7180</v>
      </c>
      <c r="F6723" s="126"/>
      <c r="G6723" s="126"/>
      <c r="H6723" s="126"/>
      <c r="I6723" s="126"/>
      <c r="J6723" s="126"/>
      <c r="K6723" s="126"/>
    </row>
    <row r="6724" spans="1:11" s="143" customFormat="1">
      <c r="A6724" s="127" t="s">
        <v>5812</v>
      </c>
      <c r="B6724" s="127">
        <v>178000</v>
      </c>
      <c r="C6724" s="127">
        <f t="shared" si="251"/>
        <v>6068000</v>
      </c>
      <c r="D6724" s="129">
        <f t="shared" si="250"/>
        <v>186900</v>
      </c>
      <c r="E6724" s="130" t="s">
        <v>7180</v>
      </c>
      <c r="F6724" s="126"/>
      <c r="G6724" s="126"/>
      <c r="H6724" s="126"/>
      <c r="I6724" s="126"/>
      <c r="J6724" s="126"/>
      <c r="K6724" s="126"/>
    </row>
    <row r="6725" spans="1:11" s="143" customFormat="1">
      <c r="A6725" s="127" t="s">
        <v>5811</v>
      </c>
      <c r="B6725" s="127">
        <v>179000</v>
      </c>
      <c r="C6725" s="127">
        <f t="shared" si="251"/>
        <v>6102000</v>
      </c>
      <c r="D6725" s="129">
        <f t="shared" si="250"/>
        <v>187950</v>
      </c>
      <c r="E6725" s="130" t="s">
        <v>7180</v>
      </c>
      <c r="F6725" s="126"/>
      <c r="G6725" s="126"/>
      <c r="H6725" s="126"/>
      <c r="I6725" s="126"/>
      <c r="J6725" s="126"/>
      <c r="K6725" s="126"/>
    </row>
    <row r="6726" spans="1:11" s="143" customFormat="1">
      <c r="A6726" s="127" t="s">
        <v>5810</v>
      </c>
      <c r="B6726" s="127">
        <v>180000</v>
      </c>
      <c r="C6726" s="127">
        <f t="shared" si="251"/>
        <v>6136000</v>
      </c>
      <c r="D6726" s="129">
        <f t="shared" si="250"/>
        <v>189000</v>
      </c>
      <c r="E6726" s="130" t="s">
        <v>7180</v>
      </c>
      <c r="F6726" s="126"/>
      <c r="G6726" s="126"/>
      <c r="H6726" s="126"/>
      <c r="I6726" s="126"/>
      <c r="J6726" s="126"/>
      <c r="K6726" s="126"/>
    </row>
    <row r="6727" spans="1:11" s="143" customFormat="1">
      <c r="A6727" s="127" t="s">
        <v>5809</v>
      </c>
      <c r="B6727" s="127">
        <v>181000</v>
      </c>
      <c r="C6727" s="127">
        <f t="shared" si="251"/>
        <v>6170000</v>
      </c>
      <c r="D6727" s="129">
        <f t="shared" si="250"/>
        <v>190050</v>
      </c>
      <c r="E6727" s="130" t="s">
        <v>7180</v>
      </c>
      <c r="F6727" s="126"/>
      <c r="G6727" s="126"/>
      <c r="H6727" s="126"/>
      <c r="I6727" s="126"/>
      <c r="J6727" s="126"/>
      <c r="K6727" s="126"/>
    </row>
    <row r="6728" spans="1:11" s="143" customFormat="1">
      <c r="A6728" s="127" t="s">
        <v>5808</v>
      </c>
      <c r="B6728" s="127">
        <v>182000</v>
      </c>
      <c r="C6728" s="127">
        <f t="shared" si="251"/>
        <v>6204000</v>
      </c>
      <c r="D6728" s="129">
        <f t="shared" si="250"/>
        <v>191100</v>
      </c>
      <c r="E6728" s="130" t="s">
        <v>7180</v>
      </c>
      <c r="F6728" s="126"/>
      <c r="G6728" s="126"/>
      <c r="H6728" s="126"/>
      <c r="I6728" s="126"/>
      <c r="J6728" s="126"/>
      <c r="K6728" s="126"/>
    </row>
    <row r="6729" spans="1:11" s="143" customFormat="1">
      <c r="A6729" s="127" t="s">
        <v>5807</v>
      </c>
      <c r="B6729" s="127">
        <v>183000</v>
      </c>
      <c r="C6729" s="127">
        <f t="shared" si="251"/>
        <v>6238000</v>
      </c>
      <c r="D6729" s="129">
        <f t="shared" si="250"/>
        <v>192150</v>
      </c>
      <c r="E6729" s="130" t="s">
        <v>7180</v>
      </c>
      <c r="F6729" s="126"/>
      <c r="G6729" s="126"/>
      <c r="H6729" s="126"/>
      <c r="I6729" s="126"/>
      <c r="J6729" s="126"/>
      <c r="K6729" s="126"/>
    </row>
    <row r="6730" spans="1:11" s="143" customFormat="1">
      <c r="A6730" s="127" t="s">
        <v>5806</v>
      </c>
      <c r="B6730" s="127">
        <v>184000</v>
      </c>
      <c r="C6730" s="127">
        <f t="shared" si="251"/>
        <v>6272000</v>
      </c>
      <c r="D6730" s="129">
        <f t="shared" si="250"/>
        <v>193200</v>
      </c>
      <c r="E6730" s="130" t="s">
        <v>7180</v>
      </c>
      <c r="F6730" s="126"/>
      <c r="G6730" s="126"/>
      <c r="H6730" s="126"/>
      <c r="I6730" s="126"/>
      <c r="J6730" s="126"/>
      <c r="K6730" s="126"/>
    </row>
    <row r="6731" spans="1:11" s="143" customFormat="1">
      <c r="A6731" s="127" t="s">
        <v>5805</v>
      </c>
      <c r="B6731" s="127">
        <v>185000</v>
      </c>
      <c r="C6731" s="127">
        <f t="shared" si="251"/>
        <v>6306000</v>
      </c>
      <c r="D6731" s="129">
        <f t="shared" si="250"/>
        <v>194250</v>
      </c>
      <c r="E6731" s="130" t="s">
        <v>7180</v>
      </c>
      <c r="F6731" s="126"/>
      <c r="G6731" s="126"/>
      <c r="H6731" s="126"/>
      <c r="I6731" s="126"/>
      <c r="J6731" s="126"/>
      <c r="K6731" s="126"/>
    </row>
    <row r="6732" spans="1:11" s="143" customFormat="1">
      <c r="A6732" s="127" t="s">
        <v>5804</v>
      </c>
      <c r="B6732" s="127">
        <v>186000</v>
      </c>
      <c r="C6732" s="127">
        <f t="shared" si="251"/>
        <v>6340000</v>
      </c>
      <c r="D6732" s="129">
        <f t="shared" si="250"/>
        <v>195300</v>
      </c>
      <c r="E6732" s="130" t="s">
        <v>7180</v>
      </c>
      <c r="F6732" s="126"/>
      <c r="G6732" s="126"/>
      <c r="H6732" s="126"/>
      <c r="I6732" s="126"/>
      <c r="J6732" s="126"/>
      <c r="K6732" s="126"/>
    </row>
    <row r="6733" spans="1:11" s="143" customFormat="1">
      <c r="A6733" s="127" t="s">
        <v>5803</v>
      </c>
      <c r="B6733" s="127">
        <v>187000</v>
      </c>
      <c r="C6733" s="127">
        <f t="shared" si="251"/>
        <v>6374000</v>
      </c>
      <c r="D6733" s="129">
        <f t="shared" si="250"/>
        <v>196350</v>
      </c>
      <c r="E6733" s="130" t="s">
        <v>7180</v>
      </c>
      <c r="F6733" s="126"/>
      <c r="G6733" s="126"/>
      <c r="H6733" s="126"/>
      <c r="I6733" s="126"/>
      <c r="J6733" s="126"/>
      <c r="K6733" s="126"/>
    </row>
    <row r="6734" spans="1:11" s="143" customFormat="1">
      <c r="A6734" s="127" t="s">
        <v>5802</v>
      </c>
      <c r="B6734" s="127">
        <v>188000</v>
      </c>
      <c r="C6734" s="127">
        <f t="shared" si="251"/>
        <v>6408000</v>
      </c>
      <c r="D6734" s="129">
        <f t="shared" ref="D6734:D6746" si="252">SUM($G$2)*(B6734*0.001)</f>
        <v>197400</v>
      </c>
      <c r="E6734" s="130" t="s">
        <v>7180</v>
      </c>
      <c r="F6734" s="126"/>
      <c r="G6734" s="126"/>
      <c r="H6734" s="126"/>
      <c r="I6734" s="126"/>
      <c r="J6734" s="126"/>
      <c r="K6734" s="126"/>
    </row>
    <row r="6735" spans="1:11" s="143" customFormat="1">
      <c r="A6735" s="127" t="s">
        <v>5801</v>
      </c>
      <c r="B6735" s="127">
        <v>189000</v>
      </c>
      <c r="C6735" s="127">
        <f t="shared" si="251"/>
        <v>6442000</v>
      </c>
      <c r="D6735" s="129">
        <f t="shared" si="252"/>
        <v>198450</v>
      </c>
      <c r="E6735" s="130" t="s">
        <v>7180</v>
      </c>
      <c r="F6735" s="126"/>
      <c r="G6735" s="126"/>
      <c r="H6735" s="126"/>
      <c r="I6735" s="126"/>
      <c r="J6735" s="126"/>
      <c r="K6735" s="126"/>
    </row>
    <row r="6736" spans="1:11" s="143" customFormat="1">
      <c r="A6736" s="127" t="s">
        <v>5800</v>
      </c>
      <c r="B6736" s="127">
        <v>190000</v>
      </c>
      <c r="C6736" s="127">
        <f t="shared" si="251"/>
        <v>6476000</v>
      </c>
      <c r="D6736" s="129">
        <f t="shared" si="252"/>
        <v>199500</v>
      </c>
      <c r="E6736" s="130" t="s">
        <v>7180</v>
      </c>
      <c r="F6736" s="126"/>
      <c r="G6736" s="126"/>
      <c r="H6736" s="126"/>
      <c r="I6736" s="126"/>
      <c r="J6736" s="126"/>
      <c r="K6736" s="126"/>
    </row>
    <row r="6737" spans="1:11" s="143" customFormat="1">
      <c r="A6737" s="127" t="s">
        <v>5799</v>
      </c>
      <c r="B6737" s="127">
        <v>191000</v>
      </c>
      <c r="C6737" s="127">
        <f t="shared" si="251"/>
        <v>6510000</v>
      </c>
      <c r="D6737" s="129">
        <f t="shared" si="252"/>
        <v>200550</v>
      </c>
      <c r="E6737" s="130" t="s">
        <v>7180</v>
      </c>
      <c r="F6737" s="126"/>
      <c r="G6737" s="126"/>
      <c r="H6737" s="126"/>
      <c r="I6737" s="126"/>
      <c r="J6737" s="126"/>
      <c r="K6737" s="126"/>
    </row>
    <row r="6738" spans="1:11" s="143" customFormat="1">
      <c r="A6738" s="127" t="s">
        <v>5798</v>
      </c>
      <c r="B6738" s="127">
        <v>192000</v>
      </c>
      <c r="C6738" s="127">
        <f t="shared" si="251"/>
        <v>6544000</v>
      </c>
      <c r="D6738" s="129">
        <f t="shared" si="252"/>
        <v>201600</v>
      </c>
      <c r="E6738" s="130" t="s">
        <v>7180</v>
      </c>
      <c r="F6738" s="126"/>
      <c r="G6738" s="126"/>
      <c r="H6738" s="126"/>
      <c r="I6738" s="126"/>
      <c r="J6738" s="126"/>
      <c r="K6738" s="126"/>
    </row>
    <row r="6739" spans="1:11" s="143" customFormat="1">
      <c r="A6739" s="127" t="s">
        <v>5797</v>
      </c>
      <c r="B6739" s="127">
        <v>193000</v>
      </c>
      <c r="C6739" s="127">
        <f t="shared" si="251"/>
        <v>6578000</v>
      </c>
      <c r="D6739" s="129">
        <f t="shared" si="252"/>
        <v>202650</v>
      </c>
      <c r="E6739" s="130" t="s">
        <v>7180</v>
      </c>
      <c r="F6739" s="126"/>
      <c r="G6739" s="126"/>
      <c r="H6739" s="126"/>
      <c r="I6739" s="126"/>
      <c r="J6739" s="126"/>
      <c r="K6739" s="126"/>
    </row>
    <row r="6740" spans="1:11" s="143" customFormat="1">
      <c r="A6740" s="127" t="s">
        <v>5796</v>
      </c>
      <c r="B6740" s="127">
        <v>194000</v>
      </c>
      <c r="C6740" s="127">
        <f t="shared" si="251"/>
        <v>6612000</v>
      </c>
      <c r="D6740" s="129">
        <f t="shared" si="252"/>
        <v>203700</v>
      </c>
      <c r="E6740" s="130" t="s">
        <v>7180</v>
      </c>
      <c r="F6740" s="126"/>
      <c r="G6740" s="126"/>
      <c r="H6740" s="126"/>
      <c r="I6740" s="126"/>
      <c r="J6740" s="126"/>
      <c r="K6740" s="126"/>
    </row>
    <row r="6741" spans="1:11" s="143" customFormat="1">
      <c r="A6741" s="127" t="s">
        <v>5795</v>
      </c>
      <c r="B6741" s="127">
        <v>195000</v>
      </c>
      <c r="C6741" s="127">
        <f t="shared" ref="C6741:C6746" si="253">C6740+34000</f>
        <v>6646000</v>
      </c>
      <c r="D6741" s="129">
        <f t="shared" si="252"/>
        <v>204750</v>
      </c>
      <c r="E6741" s="130" t="s">
        <v>7180</v>
      </c>
      <c r="F6741" s="126"/>
      <c r="G6741" s="126"/>
      <c r="H6741" s="126"/>
      <c r="I6741" s="126"/>
      <c r="J6741" s="126"/>
      <c r="K6741" s="126"/>
    </row>
    <row r="6742" spans="1:11" s="143" customFormat="1">
      <c r="A6742" s="127" t="s">
        <v>5794</v>
      </c>
      <c r="B6742" s="127">
        <v>196000</v>
      </c>
      <c r="C6742" s="127">
        <f t="shared" si="253"/>
        <v>6680000</v>
      </c>
      <c r="D6742" s="129">
        <f t="shared" si="252"/>
        <v>205800</v>
      </c>
      <c r="E6742" s="130" t="s">
        <v>7180</v>
      </c>
      <c r="F6742" s="126"/>
      <c r="G6742" s="126"/>
      <c r="H6742" s="126"/>
      <c r="I6742" s="126"/>
      <c r="J6742" s="126"/>
      <c r="K6742" s="126"/>
    </row>
    <row r="6743" spans="1:11" s="143" customFormat="1">
      <c r="A6743" s="127" t="s">
        <v>5793</v>
      </c>
      <c r="B6743" s="127">
        <v>197000</v>
      </c>
      <c r="C6743" s="127">
        <f t="shared" si="253"/>
        <v>6714000</v>
      </c>
      <c r="D6743" s="129">
        <f t="shared" si="252"/>
        <v>206850</v>
      </c>
      <c r="E6743" s="130" t="s">
        <v>7180</v>
      </c>
      <c r="F6743" s="126"/>
      <c r="G6743" s="126"/>
      <c r="H6743" s="126"/>
      <c r="I6743" s="126"/>
      <c r="J6743" s="126"/>
      <c r="K6743" s="126"/>
    </row>
    <row r="6744" spans="1:11" s="143" customFormat="1">
      <c r="A6744" s="127" t="s">
        <v>5792</v>
      </c>
      <c r="B6744" s="127">
        <v>198000</v>
      </c>
      <c r="C6744" s="127">
        <f t="shared" si="253"/>
        <v>6748000</v>
      </c>
      <c r="D6744" s="129">
        <f t="shared" si="252"/>
        <v>207900</v>
      </c>
      <c r="E6744" s="130" t="s">
        <v>7180</v>
      </c>
      <c r="F6744" s="126"/>
      <c r="G6744" s="126"/>
      <c r="H6744" s="126"/>
      <c r="I6744" s="126"/>
      <c r="J6744" s="126"/>
      <c r="K6744" s="126"/>
    </row>
    <row r="6745" spans="1:11" s="143" customFormat="1">
      <c r="A6745" s="127" t="s">
        <v>5791</v>
      </c>
      <c r="B6745" s="127">
        <v>199000</v>
      </c>
      <c r="C6745" s="127">
        <f t="shared" si="253"/>
        <v>6782000</v>
      </c>
      <c r="D6745" s="129">
        <f t="shared" si="252"/>
        <v>208950</v>
      </c>
      <c r="E6745" s="130" t="s">
        <v>7180</v>
      </c>
      <c r="F6745" s="126"/>
      <c r="G6745" s="126"/>
      <c r="H6745" s="126"/>
      <c r="I6745" s="126"/>
      <c r="J6745" s="126"/>
      <c r="K6745" s="126"/>
    </row>
    <row r="6746" spans="1:11" s="143" customFormat="1">
      <c r="A6746" s="127" t="s">
        <v>5790</v>
      </c>
      <c r="B6746" s="127">
        <v>200000</v>
      </c>
      <c r="C6746" s="127">
        <f t="shared" si="253"/>
        <v>6816000</v>
      </c>
      <c r="D6746" s="129">
        <f t="shared" si="252"/>
        <v>210000</v>
      </c>
      <c r="E6746" s="130" t="s">
        <v>7180</v>
      </c>
      <c r="F6746" s="126"/>
      <c r="G6746" s="126"/>
      <c r="H6746" s="126"/>
      <c r="I6746" s="126"/>
      <c r="J6746" s="126"/>
      <c r="K6746" s="126"/>
    </row>
    <row r="6747" spans="1:11">
      <c r="A6747" s="127" t="s">
        <v>6145</v>
      </c>
      <c r="B6747" s="127">
        <v>1000</v>
      </c>
      <c r="C6747" s="127">
        <v>40000</v>
      </c>
      <c r="D6747" s="129">
        <f t="shared" ref="D6747:D6803" si="254">SUM($G$2)*(B6747*0.001)</f>
        <v>1050</v>
      </c>
      <c r="E6747" s="130" t="s">
        <v>7181</v>
      </c>
    </row>
    <row r="6748" spans="1:11">
      <c r="A6748" s="127" t="s">
        <v>6146</v>
      </c>
      <c r="B6748" s="127">
        <v>2000</v>
      </c>
      <c r="C6748" s="127">
        <f>C6747+22000</f>
        <v>62000</v>
      </c>
      <c r="D6748" s="129">
        <f t="shared" si="254"/>
        <v>2100</v>
      </c>
      <c r="E6748" s="130" t="s">
        <v>7181</v>
      </c>
    </row>
    <row r="6749" spans="1:11">
      <c r="A6749" s="127" t="s">
        <v>6147</v>
      </c>
      <c r="B6749" s="127">
        <v>3000</v>
      </c>
      <c r="C6749" s="127">
        <f t="shared" ref="C6749:C6812" si="255">C6748+22000</f>
        <v>84000</v>
      </c>
      <c r="D6749" s="129">
        <f t="shared" si="254"/>
        <v>3150</v>
      </c>
      <c r="E6749" s="130" t="s">
        <v>7181</v>
      </c>
    </row>
    <row r="6750" spans="1:11">
      <c r="A6750" s="127" t="s">
        <v>6148</v>
      </c>
      <c r="B6750" s="127">
        <v>4000</v>
      </c>
      <c r="C6750" s="127">
        <f t="shared" si="255"/>
        <v>106000</v>
      </c>
      <c r="D6750" s="129">
        <f t="shared" si="254"/>
        <v>4200</v>
      </c>
      <c r="E6750" s="130" t="s">
        <v>7181</v>
      </c>
    </row>
    <row r="6751" spans="1:11">
      <c r="A6751" s="127" t="s">
        <v>6149</v>
      </c>
      <c r="B6751" s="127">
        <v>5000</v>
      </c>
      <c r="C6751" s="127">
        <f t="shared" si="255"/>
        <v>128000</v>
      </c>
      <c r="D6751" s="129">
        <f t="shared" si="254"/>
        <v>5250</v>
      </c>
      <c r="E6751" s="130" t="s">
        <v>7181</v>
      </c>
    </row>
    <row r="6752" spans="1:11">
      <c r="A6752" s="127" t="s">
        <v>6150</v>
      </c>
      <c r="B6752" s="127">
        <v>6000</v>
      </c>
      <c r="C6752" s="127">
        <f t="shared" si="255"/>
        <v>150000</v>
      </c>
      <c r="D6752" s="129">
        <f t="shared" si="254"/>
        <v>6300</v>
      </c>
      <c r="E6752" s="130" t="s">
        <v>7181</v>
      </c>
    </row>
    <row r="6753" spans="1:5">
      <c r="A6753" s="127" t="s">
        <v>6151</v>
      </c>
      <c r="B6753" s="127">
        <v>7000</v>
      </c>
      <c r="C6753" s="127">
        <f t="shared" si="255"/>
        <v>172000</v>
      </c>
      <c r="D6753" s="129">
        <f t="shared" si="254"/>
        <v>7350</v>
      </c>
      <c r="E6753" s="130" t="s">
        <v>7181</v>
      </c>
    </row>
    <row r="6754" spans="1:5">
      <c r="A6754" s="127" t="s">
        <v>6152</v>
      </c>
      <c r="B6754" s="127">
        <v>8000</v>
      </c>
      <c r="C6754" s="127">
        <f t="shared" si="255"/>
        <v>194000</v>
      </c>
      <c r="D6754" s="129">
        <f t="shared" si="254"/>
        <v>8400</v>
      </c>
      <c r="E6754" s="130" t="s">
        <v>7181</v>
      </c>
    </row>
    <row r="6755" spans="1:5">
      <c r="A6755" s="127" t="s">
        <v>6153</v>
      </c>
      <c r="B6755" s="127">
        <v>9000</v>
      </c>
      <c r="C6755" s="127">
        <f t="shared" si="255"/>
        <v>216000</v>
      </c>
      <c r="D6755" s="129">
        <f t="shared" si="254"/>
        <v>9450</v>
      </c>
      <c r="E6755" s="130" t="s">
        <v>7181</v>
      </c>
    </row>
    <row r="6756" spans="1:5">
      <c r="A6756" s="127" t="s">
        <v>6154</v>
      </c>
      <c r="B6756" s="127">
        <v>10000</v>
      </c>
      <c r="C6756" s="127">
        <f t="shared" si="255"/>
        <v>238000</v>
      </c>
      <c r="D6756" s="129">
        <f t="shared" si="254"/>
        <v>10500</v>
      </c>
      <c r="E6756" s="130" t="s">
        <v>7181</v>
      </c>
    </row>
    <row r="6757" spans="1:5">
      <c r="A6757" s="127" t="s">
        <v>6155</v>
      </c>
      <c r="B6757" s="127">
        <v>11000</v>
      </c>
      <c r="C6757" s="127">
        <f t="shared" si="255"/>
        <v>260000</v>
      </c>
      <c r="D6757" s="129">
        <f t="shared" si="254"/>
        <v>11550</v>
      </c>
      <c r="E6757" s="130" t="s">
        <v>7181</v>
      </c>
    </row>
    <row r="6758" spans="1:5">
      <c r="A6758" s="127" t="s">
        <v>6156</v>
      </c>
      <c r="B6758" s="127">
        <v>12000</v>
      </c>
      <c r="C6758" s="127">
        <f t="shared" si="255"/>
        <v>282000</v>
      </c>
      <c r="D6758" s="129">
        <f t="shared" si="254"/>
        <v>12600</v>
      </c>
      <c r="E6758" s="130" t="s">
        <v>7181</v>
      </c>
    </row>
    <row r="6759" spans="1:5">
      <c r="A6759" s="127" t="s">
        <v>6157</v>
      </c>
      <c r="B6759" s="127">
        <v>13000</v>
      </c>
      <c r="C6759" s="127">
        <f t="shared" si="255"/>
        <v>304000</v>
      </c>
      <c r="D6759" s="129">
        <f t="shared" si="254"/>
        <v>13650</v>
      </c>
      <c r="E6759" s="130" t="s">
        <v>7181</v>
      </c>
    </row>
    <row r="6760" spans="1:5">
      <c r="A6760" s="127" t="s">
        <v>6158</v>
      </c>
      <c r="B6760" s="127">
        <v>14000</v>
      </c>
      <c r="C6760" s="127">
        <f t="shared" si="255"/>
        <v>326000</v>
      </c>
      <c r="D6760" s="129">
        <f t="shared" si="254"/>
        <v>14700</v>
      </c>
      <c r="E6760" s="130" t="s">
        <v>7181</v>
      </c>
    </row>
    <row r="6761" spans="1:5">
      <c r="A6761" s="127" t="s">
        <v>6159</v>
      </c>
      <c r="B6761" s="127">
        <v>15000</v>
      </c>
      <c r="C6761" s="127">
        <f t="shared" si="255"/>
        <v>348000</v>
      </c>
      <c r="D6761" s="129">
        <f t="shared" si="254"/>
        <v>15750</v>
      </c>
      <c r="E6761" s="130" t="s">
        <v>7181</v>
      </c>
    </row>
    <row r="6762" spans="1:5">
      <c r="A6762" s="127" t="s">
        <v>6160</v>
      </c>
      <c r="B6762" s="127">
        <v>16000</v>
      </c>
      <c r="C6762" s="127">
        <f t="shared" si="255"/>
        <v>370000</v>
      </c>
      <c r="D6762" s="129">
        <f t="shared" si="254"/>
        <v>16800</v>
      </c>
      <c r="E6762" s="130" t="s">
        <v>7181</v>
      </c>
    </row>
    <row r="6763" spans="1:5">
      <c r="A6763" s="127" t="s">
        <v>6161</v>
      </c>
      <c r="B6763" s="127">
        <v>17000</v>
      </c>
      <c r="C6763" s="127">
        <f t="shared" si="255"/>
        <v>392000</v>
      </c>
      <c r="D6763" s="129">
        <f t="shared" si="254"/>
        <v>17850</v>
      </c>
      <c r="E6763" s="130" t="s">
        <v>7181</v>
      </c>
    </row>
    <row r="6764" spans="1:5">
      <c r="A6764" s="127" t="s">
        <v>6162</v>
      </c>
      <c r="B6764" s="127">
        <v>18000</v>
      </c>
      <c r="C6764" s="127">
        <f t="shared" si="255"/>
        <v>414000</v>
      </c>
      <c r="D6764" s="129">
        <f t="shared" si="254"/>
        <v>18900</v>
      </c>
      <c r="E6764" s="130" t="s">
        <v>7181</v>
      </c>
    </row>
    <row r="6765" spans="1:5">
      <c r="A6765" s="127" t="s">
        <v>6163</v>
      </c>
      <c r="B6765" s="127">
        <v>19000</v>
      </c>
      <c r="C6765" s="127">
        <f t="shared" si="255"/>
        <v>436000</v>
      </c>
      <c r="D6765" s="129">
        <f t="shared" si="254"/>
        <v>19950</v>
      </c>
      <c r="E6765" s="130" t="s">
        <v>7181</v>
      </c>
    </row>
    <row r="6766" spans="1:5">
      <c r="A6766" s="127" t="s">
        <v>6164</v>
      </c>
      <c r="B6766" s="127">
        <v>20000</v>
      </c>
      <c r="C6766" s="127">
        <f t="shared" si="255"/>
        <v>458000</v>
      </c>
      <c r="D6766" s="129">
        <f t="shared" si="254"/>
        <v>21000</v>
      </c>
      <c r="E6766" s="130" t="s">
        <v>7181</v>
      </c>
    </row>
    <row r="6767" spans="1:5">
      <c r="A6767" s="127" t="s">
        <v>6165</v>
      </c>
      <c r="B6767" s="127">
        <v>21000</v>
      </c>
      <c r="C6767" s="127">
        <f t="shared" si="255"/>
        <v>480000</v>
      </c>
      <c r="D6767" s="129">
        <f t="shared" si="254"/>
        <v>22050</v>
      </c>
      <c r="E6767" s="130" t="s">
        <v>7181</v>
      </c>
    </row>
    <row r="6768" spans="1:5">
      <c r="A6768" s="127" t="s">
        <v>6166</v>
      </c>
      <c r="B6768" s="127">
        <v>22000</v>
      </c>
      <c r="C6768" s="127">
        <f t="shared" si="255"/>
        <v>502000</v>
      </c>
      <c r="D6768" s="129">
        <f t="shared" si="254"/>
        <v>23100</v>
      </c>
      <c r="E6768" s="130" t="s">
        <v>7181</v>
      </c>
    </row>
    <row r="6769" spans="1:5">
      <c r="A6769" s="127" t="s">
        <v>6167</v>
      </c>
      <c r="B6769" s="127">
        <v>23000</v>
      </c>
      <c r="C6769" s="127">
        <f t="shared" si="255"/>
        <v>524000</v>
      </c>
      <c r="D6769" s="129">
        <f t="shared" si="254"/>
        <v>24150</v>
      </c>
      <c r="E6769" s="130" t="s">
        <v>7181</v>
      </c>
    </row>
    <row r="6770" spans="1:5">
      <c r="A6770" s="127" t="s">
        <v>6168</v>
      </c>
      <c r="B6770" s="127">
        <v>24000</v>
      </c>
      <c r="C6770" s="127">
        <f t="shared" si="255"/>
        <v>546000</v>
      </c>
      <c r="D6770" s="129">
        <f t="shared" si="254"/>
        <v>25200</v>
      </c>
      <c r="E6770" s="130" t="s">
        <v>7181</v>
      </c>
    </row>
    <row r="6771" spans="1:5">
      <c r="A6771" s="127" t="s">
        <v>6169</v>
      </c>
      <c r="B6771" s="127">
        <v>25000</v>
      </c>
      <c r="C6771" s="127">
        <f t="shared" si="255"/>
        <v>568000</v>
      </c>
      <c r="D6771" s="129">
        <f t="shared" si="254"/>
        <v>26250</v>
      </c>
      <c r="E6771" s="130" t="s">
        <v>7181</v>
      </c>
    </row>
    <row r="6772" spans="1:5">
      <c r="A6772" s="127" t="s">
        <v>6170</v>
      </c>
      <c r="B6772" s="127">
        <v>26000</v>
      </c>
      <c r="C6772" s="127">
        <f t="shared" si="255"/>
        <v>590000</v>
      </c>
      <c r="D6772" s="129">
        <f t="shared" si="254"/>
        <v>27300</v>
      </c>
      <c r="E6772" s="130" t="s">
        <v>7181</v>
      </c>
    </row>
    <row r="6773" spans="1:5">
      <c r="A6773" s="127" t="s">
        <v>6171</v>
      </c>
      <c r="B6773" s="127">
        <v>27000</v>
      </c>
      <c r="C6773" s="127">
        <f t="shared" si="255"/>
        <v>612000</v>
      </c>
      <c r="D6773" s="129">
        <f t="shared" si="254"/>
        <v>28350</v>
      </c>
      <c r="E6773" s="130" t="s">
        <v>7181</v>
      </c>
    </row>
    <row r="6774" spans="1:5">
      <c r="A6774" s="127" t="s">
        <v>6172</v>
      </c>
      <c r="B6774" s="127">
        <v>28000</v>
      </c>
      <c r="C6774" s="127">
        <f t="shared" si="255"/>
        <v>634000</v>
      </c>
      <c r="D6774" s="129">
        <f t="shared" si="254"/>
        <v>29400</v>
      </c>
      <c r="E6774" s="130" t="s">
        <v>7181</v>
      </c>
    </row>
    <row r="6775" spans="1:5">
      <c r="A6775" s="127" t="s">
        <v>6173</v>
      </c>
      <c r="B6775" s="127">
        <v>29000</v>
      </c>
      <c r="C6775" s="127">
        <f t="shared" si="255"/>
        <v>656000</v>
      </c>
      <c r="D6775" s="129">
        <f t="shared" si="254"/>
        <v>30450</v>
      </c>
      <c r="E6775" s="130" t="s">
        <v>7181</v>
      </c>
    </row>
    <row r="6776" spans="1:5">
      <c r="A6776" s="127" t="s">
        <v>6174</v>
      </c>
      <c r="B6776" s="127">
        <v>30000</v>
      </c>
      <c r="C6776" s="127">
        <f t="shared" si="255"/>
        <v>678000</v>
      </c>
      <c r="D6776" s="129">
        <f t="shared" si="254"/>
        <v>31500</v>
      </c>
      <c r="E6776" s="130" t="s">
        <v>7181</v>
      </c>
    </row>
    <row r="6777" spans="1:5">
      <c r="A6777" s="127" t="s">
        <v>6175</v>
      </c>
      <c r="B6777" s="127">
        <v>31000</v>
      </c>
      <c r="C6777" s="127">
        <f t="shared" si="255"/>
        <v>700000</v>
      </c>
      <c r="D6777" s="129">
        <f t="shared" si="254"/>
        <v>32550</v>
      </c>
      <c r="E6777" s="130" t="s">
        <v>7181</v>
      </c>
    </row>
    <row r="6778" spans="1:5">
      <c r="A6778" s="127" t="s">
        <v>6176</v>
      </c>
      <c r="B6778" s="127">
        <v>32000</v>
      </c>
      <c r="C6778" s="127">
        <f t="shared" si="255"/>
        <v>722000</v>
      </c>
      <c r="D6778" s="129">
        <f t="shared" si="254"/>
        <v>33600</v>
      </c>
      <c r="E6778" s="130" t="s">
        <v>7181</v>
      </c>
    </row>
    <row r="6779" spans="1:5">
      <c r="A6779" s="127" t="s">
        <v>6177</v>
      </c>
      <c r="B6779" s="127">
        <v>33000</v>
      </c>
      <c r="C6779" s="127">
        <f t="shared" si="255"/>
        <v>744000</v>
      </c>
      <c r="D6779" s="129">
        <f t="shared" si="254"/>
        <v>34650</v>
      </c>
      <c r="E6779" s="130" t="s">
        <v>7181</v>
      </c>
    </row>
    <row r="6780" spans="1:5">
      <c r="A6780" s="127" t="s">
        <v>6178</v>
      </c>
      <c r="B6780" s="127">
        <v>34000</v>
      </c>
      <c r="C6780" s="127">
        <f t="shared" si="255"/>
        <v>766000</v>
      </c>
      <c r="D6780" s="129">
        <f t="shared" si="254"/>
        <v>35700</v>
      </c>
      <c r="E6780" s="130" t="s">
        <v>7181</v>
      </c>
    </row>
    <row r="6781" spans="1:5">
      <c r="A6781" s="127" t="s">
        <v>6179</v>
      </c>
      <c r="B6781" s="127">
        <v>35000</v>
      </c>
      <c r="C6781" s="127">
        <f t="shared" si="255"/>
        <v>788000</v>
      </c>
      <c r="D6781" s="129">
        <f t="shared" si="254"/>
        <v>36750</v>
      </c>
      <c r="E6781" s="130" t="s">
        <v>7181</v>
      </c>
    </row>
    <row r="6782" spans="1:5">
      <c r="A6782" s="127" t="s">
        <v>6180</v>
      </c>
      <c r="B6782" s="127">
        <v>36000</v>
      </c>
      <c r="C6782" s="127">
        <f t="shared" si="255"/>
        <v>810000</v>
      </c>
      <c r="D6782" s="129">
        <f t="shared" si="254"/>
        <v>37800</v>
      </c>
      <c r="E6782" s="130" t="s">
        <v>7181</v>
      </c>
    </row>
    <row r="6783" spans="1:5">
      <c r="A6783" s="127" t="s">
        <v>6181</v>
      </c>
      <c r="B6783" s="127">
        <v>37000</v>
      </c>
      <c r="C6783" s="127">
        <f t="shared" si="255"/>
        <v>832000</v>
      </c>
      <c r="D6783" s="129">
        <f t="shared" si="254"/>
        <v>38850</v>
      </c>
      <c r="E6783" s="130" t="s">
        <v>7181</v>
      </c>
    </row>
    <row r="6784" spans="1:5">
      <c r="A6784" s="127" t="s">
        <v>6182</v>
      </c>
      <c r="B6784" s="127">
        <v>38000</v>
      </c>
      <c r="C6784" s="127">
        <f t="shared" si="255"/>
        <v>854000</v>
      </c>
      <c r="D6784" s="129">
        <f t="shared" si="254"/>
        <v>39900</v>
      </c>
      <c r="E6784" s="130" t="s">
        <v>7181</v>
      </c>
    </row>
    <row r="6785" spans="1:5">
      <c r="A6785" s="127" t="s">
        <v>6183</v>
      </c>
      <c r="B6785" s="127">
        <v>39000</v>
      </c>
      <c r="C6785" s="127">
        <f t="shared" si="255"/>
        <v>876000</v>
      </c>
      <c r="D6785" s="129">
        <f t="shared" si="254"/>
        <v>40950</v>
      </c>
      <c r="E6785" s="130" t="s">
        <v>7181</v>
      </c>
    </row>
    <row r="6786" spans="1:5">
      <c r="A6786" s="127" t="s">
        <v>6184</v>
      </c>
      <c r="B6786" s="127">
        <v>40000</v>
      </c>
      <c r="C6786" s="127">
        <f t="shared" si="255"/>
        <v>898000</v>
      </c>
      <c r="D6786" s="129">
        <f t="shared" si="254"/>
        <v>42000</v>
      </c>
      <c r="E6786" s="130" t="s">
        <v>7181</v>
      </c>
    </row>
    <row r="6787" spans="1:5">
      <c r="A6787" s="127" t="s">
        <v>6185</v>
      </c>
      <c r="B6787" s="127">
        <v>41000</v>
      </c>
      <c r="C6787" s="127">
        <f t="shared" si="255"/>
        <v>920000</v>
      </c>
      <c r="D6787" s="129">
        <f t="shared" si="254"/>
        <v>43050</v>
      </c>
      <c r="E6787" s="130" t="s">
        <v>7181</v>
      </c>
    </row>
    <row r="6788" spans="1:5">
      <c r="A6788" s="127" t="s">
        <v>6186</v>
      </c>
      <c r="B6788" s="127">
        <v>42000</v>
      </c>
      <c r="C6788" s="127">
        <f t="shared" si="255"/>
        <v>942000</v>
      </c>
      <c r="D6788" s="129">
        <f t="shared" si="254"/>
        <v>44100</v>
      </c>
      <c r="E6788" s="130" t="s">
        <v>7181</v>
      </c>
    </row>
    <row r="6789" spans="1:5">
      <c r="A6789" s="127" t="s">
        <v>6187</v>
      </c>
      <c r="B6789" s="127">
        <v>43000</v>
      </c>
      <c r="C6789" s="127">
        <f t="shared" si="255"/>
        <v>964000</v>
      </c>
      <c r="D6789" s="129">
        <f t="shared" si="254"/>
        <v>45150</v>
      </c>
      <c r="E6789" s="130" t="s">
        <v>7181</v>
      </c>
    </row>
    <row r="6790" spans="1:5">
      <c r="A6790" s="127" t="s">
        <v>6188</v>
      </c>
      <c r="B6790" s="127">
        <v>44000</v>
      </c>
      <c r="C6790" s="127">
        <f t="shared" si="255"/>
        <v>986000</v>
      </c>
      <c r="D6790" s="129">
        <f t="shared" si="254"/>
        <v>46200</v>
      </c>
      <c r="E6790" s="130" t="s">
        <v>7181</v>
      </c>
    </row>
    <row r="6791" spans="1:5">
      <c r="A6791" s="127" t="s">
        <v>6189</v>
      </c>
      <c r="B6791" s="127">
        <v>45000</v>
      </c>
      <c r="C6791" s="127">
        <f t="shared" si="255"/>
        <v>1008000</v>
      </c>
      <c r="D6791" s="129">
        <f t="shared" si="254"/>
        <v>47250</v>
      </c>
      <c r="E6791" s="130" t="s">
        <v>7181</v>
      </c>
    </row>
    <row r="6792" spans="1:5">
      <c r="A6792" s="127" t="s">
        <v>6190</v>
      </c>
      <c r="B6792" s="127">
        <v>46000</v>
      </c>
      <c r="C6792" s="127">
        <f t="shared" si="255"/>
        <v>1030000</v>
      </c>
      <c r="D6792" s="129">
        <f t="shared" si="254"/>
        <v>48300</v>
      </c>
      <c r="E6792" s="130" t="s">
        <v>7181</v>
      </c>
    </row>
    <row r="6793" spans="1:5">
      <c r="A6793" s="127" t="s">
        <v>6191</v>
      </c>
      <c r="B6793" s="127">
        <v>47000</v>
      </c>
      <c r="C6793" s="127">
        <f t="shared" si="255"/>
        <v>1052000</v>
      </c>
      <c r="D6793" s="129">
        <f t="shared" si="254"/>
        <v>49350</v>
      </c>
      <c r="E6793" s="130" t="s">
        <v>7181</v>
      </c>
    </row>
    <row r="6794" spans="1:5">
      <c r="A6794" s="127" t="s">
        <v>6192</v>
      </c>
      <c r="B6794" s="127">
        <v>48000</v>
      </c>
      <c r="C6794" s="127">
        <f t="shared" si="255"/>
        <v>1074000</v>
      </c>
      <c r="D6794" s="129">
        <f t="shared" si="254"/>
        <v>50400</v>
      </c>
      <c r="E6794" s="130" t="s">
        <v>7181</v>
      </c>
    </row>
    <row r="6795" spans="1:5">
      <c r="A6795" s="127" t="s">
        <v>6193</v>
      </c>
      <c r="B6795" s="127">
        <v>49000</v>
      </c>
      <c r="C6795" s="127">
        <f t="shared" si="255"/>
        <v>1096000</v>
      </c>
      <c r="D6795" s="129">
        <f t="shared" si="254"/>
        <v>51450</v>
      </c>
      <c r="E6795" s="130" t="s">
        <v>7181</v>
      </c>
    </row>
    <row r="6796" spans="1:5">
      <c r="A6796" s="127" t="s">
        <v>6194</v>
      </c>
      <c r="B6796" s="127">
        <v>50000</v>
      </c>
      <c r="C6796" s="127">
        <f t="shared" si="255"/>
        <v>1118000</v>
      </c>
      <c r="D6796" s="129">
        <f t="shared" si="254"/>
        <v>52500</v>
      </c>
      <c r="E6796" s="130" t="s">
        <v>7181</v>
      </c>
    </row>
    <row r="6797" spans="1:5">
      <c r="A6797" s="127" t="s">
        <v>6195</v>
      </c>
      <c r="B6797" s="127">
        <v>51000</v>
      </c>
      <c r="C6797" s="127">
        <f t="shared" si="255"/>
        <v>1140000</v>
      </c>
      <c r="D6797" s="129">
        <f t="shared" si="254"/>
        <v>53550</v>
      </c>
      <c r="E6797" s="130" t="s">
        <v>7181</v>
      </c>
    </row>
    <row r="6798" spans="1:5">
      <c r="A6798" s="127" t="s">
        <v>6196</v>
      </c>
      <c r="B6798" s="127">
        <v>52000</v>
      </c>
      <c r="C6798" s="127">
        <f t="shared" si="255"/>
        <v>1162000</v>
      </c>
      <c r="D6798" s="129">
        <f t="shared" si="254"/>
        <v>54600</v>
      </c>
      <c r="E6798" s="130" t="s">
        <v>7181</v>
      </c>
    </row>
    <row r="6799" spans="1:5">
      <c r="A6799" s="127" t="s">
        <v>6197</v>
      </c>
      <c r="B6799" s="127">
        <v>53000</v>
      </c>
      <c r="C6799" s="127">
        <f t="shared" si="255"/>
        <v>1184000</v>
      </c>
      <c r="D6799" s="129">
        <f t="shared" si="254"/>
        <v>55650</v>
      </c>
      <c r="E6799" s="130" t="s">
        <v>7181</v>
      </c>
    </row>
    <row r="6800" spans="1:5">
      <c r="A6800" s="127" t="s">
        <v>6198</v>
      </c>
      <c r="B6800" s="127">
        <v>54000</v>
      </c>
      <c r="C6800" s="127">
        <f t="shared" si="255"/>
        <v>1206000</v>
      </c>
      <c r="D6800" s="129">
        <f t="shared" si="254"/>
        <v>56700</v>
      </c>
      <c r="E6800" s="130" t="s">
        <v>7181</v>
      </c>
    </row>
    <row r="6801" spans="1:5">
      <c r="A6801" s="127" t="s">
        <v>6199</v>
      </c>
      <c r="B6801" s="127">
        <v>55000</v>
      </c>
      <c r="C6801" s="127">
        <f t="shared" si="255"/>
        <v>1228000</v>
      </c>
      <c r="D6801" s="129">
        <f t="shared" si="254"/>
        <v>57750</v>
      </c>
      <c r="E6801" s="130" t="s">
        <v>7181</v>
      </c>
    </row>
    <row r="6802" spans="1:5">
      <c r="A6802" s="127" t="s">
        <v>6200</v>
      </c>
      <c r="B6802" s="127">
        <v>56000</v>
      </c>
      <c r="C6802" s="127">
        <f t="shared" si="255"/>
        <v>1250000</v>
      </c>
      <c r="D6802" s="129">
        <f t="shared" si="254"/>
        <v>58800</v>
      </c>
      <c r="E6802" s="130" t="s">
        <v>7181</v>
      </c>
    </row>
    <row r="6803" spans="1:5">
      <c r="A6803" s="127" t="s">
        <v>6201</v>
      </c>
      <c r="B6803" s="127">
        <v>57000</v>
      </c>
      <c r="C6803" s="127">
        <f t="shared" si="255"/>
        <v>1272000</v>
      </c>
      <c r="D6803" s="129">
        <f t="shared" si="254"/>
        <v>59850</v>
      </c>
      <c r="E6803" s="130" t="s">
        <v>7181</v>
      </c>
    </row>
    <row r="6804" spans="1:5">
      <c r="A6804" s="127" t="s">
        <v>6202</v>
      </c>
      <c r="B6804" s="127">
        <v>58000</v>
      </c>
      <c r="C6804" s="127">
        <f t="shared" si="255"/>
        <v>1294000</v>
      </c>
      <c r="D6804" s="129">
        <f t="shared" ref="D6804:D6867" si="256">SUM($G$2)*(B6804*0.001)</f>
        <v>60900</v>
      </c>
      <c r="E6804" s="130" t="s">
        <v>7181</v>
      </c>
    </row>
    <row r="6805" spans="1:5">
      <c r="A6805" s="127" t="s">
        <v>6203</v>
      </c>
      <c r="B6805" s="127">
        <v>59000</v>
      </c>
      <c r="C6805" s="127">
        <f t="shared" si="255"/>
        <v>1316000</v>
      </c>
      <c r="D6805" s="129">
        <f t="shared" si="256"/>
        <v>61950</v>
      </c>
      <c r="E6805" s="130" t="s">
        <v>7181</v>
      </c>
    </row>
    <row r="6806" spans="1:5">
      <c r="A6806" s="127" t="s">
        <v>6204</v>
      </c>
      <c r="B6806" s="127">
        <v>60000</v>
      </c>
      <c r="C6806" s="127">
        <f t="shared" si="255"/>
        <v>1338000</v>
      </c>
      <c r="D6806" s="129">
        <f t="shared" si="256"/>
        <v>63000</v>
      </c>
      <c r="E6806" s="130" t="s">
        <v>7181</v>
      </c>
    </row>
    <row r="6807" spans="1:5">
      <c r="A6807" s="127" t="s">
        <v>6205</v>
      </c>
      <c r="B6807" s="127">
        <v>61000</v>
      </c>
      <c r="C6807" s="127">
        <f t="shared" si="255"/>
        <v>1360000</v>
      </c>
      <c r="D6807" s="129">
        <f t="shared" si="256"/>
        <v>64050</v>
      </c>
      <c r="E6807" s="130" t="s">
        <v>7181</v>
      </c>
    </row>
    <row r="6808" spans="1:5">
      <c r="A6808" s="127" t="s">
        <v>6206</v>
      </c>
      <c r="B6808" s="127">
        <v>62000</v>
      </c>
      <c r="C6808" s="127">
        <f t="shared" si="255"/>
        <v>1382000</v>
      </c>
      <c r="D6808" s="129">
        <f t="shared" si="256"/>
        <v>65100</v>
      </c>
      <c r="E6808" s="130" t="s">
        <v>7181</v>
      </c>
    </row>
    <row r="6809" spans="1:5">
      <c r="A6809" s="127" t="s">
        <v>6207</v>
      </c>
      <c r="B6809" s="127">
        <v>63000</v>
      </c>
      <c r="C6809" s="127">
        <f t="shared" si="255"/>
        <v>1404000</v>
      </c>
      <c r="D6809" s="129">
        <f t="shared" si="256"/>
        <v>66150</v>
      </c>
      <c r="E6809" s="130" t="s">
        <v>7181</v>
      </c>
    </row>
    <row r="6810" spans="1:5">
      <c r="A6810" s="127" t="s">
        <v>6208</v>
      </c>
      <c r="B6810" s="127">
        <v>64000</v>
      </c>
      <c r="C6810" s="127">
        <f t="shared" si="255"/>
        <v>1426000</v>
      </c>
      <c r="D6810" s="129">
        <f t="shared" si="256"/>
        <v>67200</v>
      </c>
      <c r="E6810" s="130" t="s">
        <v>7181</v>
      </c>
    </row>
    <row r="6811" spans="1:5">
      <c r="A6811" s="127" t="s">
        <v>6209</v>
      </c>
      <c r="B6811" s="127">
        <v>65000</v>
      </c>
      <c r="C6811" s="127">
        <f t="shared" si="255"/>
        <v>1448000</v>
      </c>
      <c r="D6811" s="129">
        <f t="shared" si="256"/>
        <v>68250</v>
      </c>
      <c r="E6811" s="130" t="s">
        <v>7181</v>
      </c>
    </row>
    <row r="6812" spans="1:5">
      <c r="A6812" s="127" t="s">
        <v>6210</v>
      </c>
      <c r="B6812" s="127">
        <v>66000</v>
      </c>
      <c r="C6812" s="127">
        <f t="shared" si="255"/>
        <v>1470000</v>
      </c>
      <c r="D6812" s="129">
        <f t="shared" si="256"/>
        <v>69300</v>
      </c>
      <c r="E6812" s="130" t="s">
        <v>7181</v>
      </c>
    </row>
    <row r="6813" spans="1:5">
      <c r="A6813" s="127" t="s">
        <v>6211</v>
      </c>
      <c r="B6813" s="127">
        <v>67000</v>
      </c>
      <c r="C6813" s="127">
        <f t="shared" ref="C6813:C6876" si="257">C6812+22000</f>
        <v>1492000</v>
      </c>
      <c r="D6813" s="129">
        <f t="shared" si="256"/>
        <v>70350</v>
      </c>
      <c r="E6813" s="130" t="s">
        <v>7181</v>
      </c>
    </row>
    <row r="6814" spans="1:5">
      <c r="A6814" s="127" t="s">
        <v>6212</v>
      </c>
      <c r="B6814" s="127">
        <v>68000</v>
      </c>
      <c r="C6814" s="127">
        <f t="shared" si="257"/>
        <v>1514000</v>
      </c>
      <c r="D6814" s="129">
        <f t="shared" si="256"/>
        <v>71400</v>
      </c>
      <c r="E6814" s="130" t="s">
        <v>7181</v>
      </c>
    </row>
    <row r="6815" spans="1:5">
      <c r="A6815" s="127" t="s">
        <v>6213</v>
      </c>
      <c r="B6815" s="127">
        <v>69000</v>
      </c>
      <c r="C6815" s="127">
        <f t="shared" si="257"/>
        <v>1536000</v>
      </c>
      <c r="D6815" s="129">
        <f t="shared" si="256"/>
        <v>72450</v>
      </c>
      <c r="E6815" s="130" t="s">
        <v>7181</v>
      </c>
    </row>
    <row r="6816" spans="1:5">
      <c r="A6816" s="127" t="s">
        <v>6214</v>
      </c>
      <c r="B6816" s="127">
        <v>70000</v>
      </c>
      <c r="C6816" s="127">
        <f t="shared" si="257"/>
        <v>1558000</v>
      </c>
      <c r="D6816" s="129">
        <f t="shared" si="256"/>
        <v>73500</v>
      </c>
      <c r="E6816" s="130" t="s">
        <v>7181</v>
      </c>
    </row>
    <row r="6817" spans="1:5">
      <c r="A6817" s="127" t="s">
        <v>6215</v>
      </c>
      <c r="B6817" s="127">
        <v>71000</v>
      </c>
      <c r="C6817" s="127">
        <f t="shared" si="257"/>
        <v>1580000</v>
      </c>
      <c r="D6817" s="129">
        <f t="shared" si="256"/>
        <v>74550</v>
      </c>
      <c r="E6817" s="130" t="s">
        <v>7181</v>
      </c>
    </row>
    <row r="6818" spans="1:5">
      <c r="A6818" s="127" t="s">
        <v>6216</v>
      </c>
      <c r="B6818" s="127">
        <v>72000</v>
      </c>
      <c r="C6818" s="127">
        <f t="shared" si="257"/>
        <v>1602000</v>
      </c>
      <c r="D6818" s="129">
        <f t="shared" si="256"/>
        <v>75600</v>
      </c>
      <c r="E6818" s="130" t="s">
        <v>7181</v>
      </c>
    </row>
    <row r="6819" spans="1:5">
      <c r="A6819" s="127" t="s">
        <v>6217</v>
      </c>
      <c r="B6819" s="127">
        <v>73000</v>
      </c>
      <c r="C6819" s="127">
        <f t="shared" si="257"/>
        <v>1624000</v>
      </c>
      <c r="D6819" s="129">
        <f t="shared" si="256"/>
        <v>76650</v>
      </c>
      <c r="E6819" s="130" t="s">
        <v>7181</v>
      </c>
    </row>
    <row r="6820" spans="1:5">
      <c r="A6820" s="127" t="s">
        <v>6218</v>
      </c>
      <c r="B6820" s="127">
        <v>74000</v>
      </c>
      <c r="C6820" s="127">
        <f t="shared" si="257"/>
        <v>1646000</v>
      </c>
      <c r="D6820" s="129">
        <f t="shared" si="256"/>
        <v>77700</v>
      </c>
      <c r="E6820" s="130" t="s">
        <v>7181</v>
      </c>
    </row>
    <row r="6821" spans="1:5">
      <c r="A6821" s="127" t="s">
        <v>6219</v>
      </c>
      <c r="B6821" s="127">
        <v>75000</v>
      </c>
      <c r="C6821" s="127">
        <f t="shared" si="257"/>
        <v>1668000</v>
      </c>
      <c r="D6821" s="129">
        <f t="shared" si="256"/>
        <v>78750</v>
      </c>
      <c r="E6821" s="130" t="s">
        <v>7181</v>
      </c>
    </row>
    <row r="6822" spans="1:5">
      <c r="A6822" s="127" t="s">
        <v>6220</v>
      </c>
      <c r="B6822" s="127">
        <v>76000</v>
      </c>
      <c r="C6822" s="127">
        <f t="shared" si="257"/>
        <v>1690000</v>
      </c>
      <c r="D6822" s="129">
        <f t="shared" si="256"/>
        <v>79800</v>
      </c>
      <c r="E6822" s="130" t="s">
        <v>7181</v>
      </c>
    </row>
    <row r="6823" spans="1:5">
      <c r="A6823" s="127" t="s">
        <v>6221</v>
      </c>
      <c r="B6823" s="127">
        <v>77000</v>
      </c>
      <c r="C6823" s="127">
        <f t="shared" si="257"/>
        <v>1712000</v>
      </c>
      <c r="D6823" s="129">
        <f t="shared" si="256"/>
        <v>80850</v>
      </c>
      <c r="E6823" s="130" t="s">
        <v>7181</v>
      </c>
    </row>
    <row r="6824" spans="1:5">
      <c r="A6824" s="127" t="s">
        <v>6222</v>
      </c>
      <c r="B6824" s="127">
        <v>78000</v>
      </c>
      <c r="C6824" s="127">
        <f t="shared" si="257"/>
        <v>1734000</v>
      </c>
      <c r="D6824" s="129">
        <f t="shared" si="256"/>
        <v>81900</v>
      </c>
      <c r="E6824" s="130" t="s">
        <v>7181</v>
      </c>
    </row>
    <row r="6825" spans="1:5">
      <c r="A6825" s="127" t="s">
        <v>6223</v>
      </c>
      <c r="B6825" s="127">
        <v>79000</v>
      </c>
      <c r="C6825" s="127">
        <f t="shared" si="257"/>
        <v>1756000</v>
      </c>
      <c r="D6825" s="129">
        <f t="shared" si="256"/>
        <v>82950</v>
      </c>
      <c r="E6825" s="130" t="s">
        <v>7181</v>
      </c>
    </row>
    <row r="6826" spans="1:5">
      <c r="A6826" s="127" t="s">
        <v>6224</v>
      </c>
      <c r="B6826" s="127">
        <v>80000</v>
      </c>
      <c r="C6826" s="127">
        <f t="shared" si="257"/>
        <v>1778000</v>
      </c>
      <c r="D6826" s="129">
        <f t="shared" si="256"/>
        <v>84000</v>
      </c>
      <c r="E6826" s="130" t="s">
        <v>7181</v>
      </c>
    </row>
    <row r="6827" spans="1:5">
      <c r="A6827" s="127" t="s">
        <v>6225</v>
      </c>
      <c r="B6827" s="127">
        <v>81000</v>
      </c>
      <c r="C6827" s="127">
        <f t="shared" si="257"/>
        <v>1800000</v>
      </c>
      <c r="D6827" s="129">
        <f t="shared" si="256"/>
        <v>85050</v>
      </c>
      <c r="E6827" s="130" t="s">
        <v>7181</v>
      </c>
    </row>
    <row r="6828" spans="1:5">
      <c r="A6828" s="127" t="s">
        <v>6226</v>
      </c>
      <c r="B6828" s="127">
        <v>82000</v>
      </c>
      <c r="C6828" s="127">
        <f t="shared" si="257"/>
        <v>1822000</v>
      </c>
      <c r="D6828" s="129">
        <f t="shared" si="256"/>
        <v>86100</v>
      </c>
      <c r="E6828" s="130" t="s">
        <v>7181</v>
      </c>
    </row>
    <row r="6829" spans="1:5">
      <c r="A6829" s="127" t="s">
        <v>6227</v>
      </c>
      <c r="B6829" s="127">
        <v>83000</v>
      </c>
      <c r="C6829" s="127">
        <f t="shared" si="257"/>
        <v>1844000</v>
      </c>
      <c r="D6829" s="129">
        <f t="shared" si="256"/>
        <v>87150</v>
      </c>
      <c r="E6829" s="130" t="s">
        <v>7181</v>
      </c>
    </row>
    <row r="6830" spans="1:5">
      <c r="A6830" s="127" t="s">
        <v>6228</v>
      </c>
      <c r="B6830" s="127">
        <v>84000</v>
      </c>
      <c r="C6830" s="127">
        <f t="shared" si="257"/>
        <v>1866000</v>
      </c>
      <c r="D6830" s="129">
        <f t="shared" si="256"/>
        <v>88200</v>
      </c>
      <c r="E6830" s="130" t="s">
        <v>7181</v>
      </c>
    </row>
    <row r="6831" spans="1:5">
      <c r="A6831" s="127" t="s">
        <v>6229</v>
      </c>
      <c r="B6831" s="127">
        <v>85000</v>
      </c>
      <c r="C6831" s="127">
        <f t="shared" si="257"/>
        <v>1888000</v>
      </c>
      <c r="D6831" s="129">
        <f t="shared" si="256"/>
        <v>89250</v>
      </c>
      <c r="E6831" s="130" t="s">
        <v>7181</v>
      </c>
    </row>
    <row r="6832" spans="1:5">
      <c r="A6832" s="127" t="s">
        <v>6230</v>
      </c>
      <c r="B6832" s="127">
        <v>86000</v>
      </c>
      <c r="C6832" s="127">
        <f t="shared" si="257"/>
        <v>1910000</v>
      </c>
      <c r="D6832" s="129">
        <f t="shared" si="256"/>
        <v>90300</v>
      </c>
      <c r="E6832" s="130" t="s">
        <v>7181</v>
      </c>
    </row>
    <row r="6833" spans="1:5">
      <c r="A6833" s="127" t="s">
        <v>6231</v>
      </c>
      <c r="B6833" s="127">
        <v>87000</v>
      </c>
      <c r="C6833" s="127">
        <f t="shared" si="257"/>
        <v>1932000</v>
      </c>
      <c r="D6833" s="129">
        <f t="shared" si="256"/>
        <v>91350</v>
      </c>
      <c r="E6833" s="130" t="s">
        <v>7181</v>
      </c>
    </row>
    <row r="6834" spans="1:5">
      <c r="A6834" s="127" t="s">
        <v>6232</v>
      </c>
      <c r="B6834" s="127">
        <v>88000</v>
      </c>
      <c r="C6834" s="127">
        <f t="shared" si="257"/>
        <v>1954000</v>
      </c>
      <c r="D6834" s="129">
        <f t="shared" si="256"/>
        <v>92400</v>
      </c>
      <c r="E6834" s="130" t="s">
        <v>7181</v>
      </c>
    </row>
    <row r="6835" spans="1:5">
      <c r="A6835" s="127" t="s">
        <v>6233</v>
      </c>
      <c r="B6835" s="127">
        <v>89000</v>
      </c>
      <c r="C6835" s="127">
        <f t="shared" si="257"/>
        <v>1976000</v>
      </c>
      <c r="D6835" s="129">
        <f t="shared" si="256"/>
        <v>93450</v>
      </c>
      <c r="E6835" s="130" t="s">
        <v>7181</v>
      </c>
    </row>
    <row r="6836" spans="1:5">
      <c r="A6836" s="127" t="s">
        <v>6234</v>
      </c>
      <c r="B6836" s="127">
        <v>90000</v>
      </c>
      <c r="C6836" s="127">
        <f t="shared" si="257"/>
        <v>1998000</v>
      </c>
      <c r="D6836" s="129">
        <f t="shared" si="256"/>
        <v>94500</v>
      </c>
      <c r="E6836" s="130" t="s">
        <v>7181</v>
      </c>
    </row>
    <row r="6837" spans="1:5">
      <c r="A6837" s="127" t="s">
        <v>6235</v>
      </c>
      <c r="B6837" s="127">
        <v>91000</v>
      </c>
      <c r="C6837" s="127">
        <f t="shared" si="257"/>
        <v>2020000</v>
      </c>
      <c r="D6837" s="129">
        <f t="shared" si="256"/>
        <v>95550</v>
      </c>
      <c r="E6837" s="130" t="s">
        <v>7181</v>
      </c>
    </row>
    <row r="6838" spans="1:5">
      <c r="A6838" s="127" t="s">
        <v>6236</v>
      </c>
      <c r="B6838" s="127">
        <v>92000</v>
      </c>
      <c r="C6838" s="127">
        <f t="shared" si="257"/>
        <v>2042000</v>
      </c>
      <c r="D6838" s="129">
        <f t="shared" si="256"/>
        <v>96600</v>
      </c>
      <c r="E6838" s="130" t="s">
        <v>7181</v>
      </c>
    </row>
    <row r="6839" spans="1:5">
      <c r="A6839" s="127" t="s">
        <v>6237</v>
      </c>
      <c r="B6839" s="127">
        <v>93000</v>
      </c>
      <c r="C6839" s="127">
        <f t="shared" si="257"/>
        <v>2064000</v>
      </c>
      <c r="D6839" s="129">
        <f t="shared" si="256"/>
        <v>97650</v>
      </c>
      <c r="E6839" s="130" t="s">
        <v>7181</v>
      </c>
    </row>
    <row r="6840" spans="1:5">
      <c r="A6840" s="127" t="s">
        <v>6238</v>
      </c>
      <c r="B6840" s="127">
        <v>94000</v>
      </c>
      <c r="C6840" s="127">
        <f t="shared" si="257"/>
        <v>2086000</v>
      </c>
      <c r="D6840" s="129">
        <f t="shared" si="256"/>
        <v>98700</v>
      </c>
      <c r="E6840" s="130" t="s">
        <v>7181</v>
      </c>
    </row>
    <row r="6841" spans="1:5">
      <c r="A6841" s="127" t="s">
        <v>6239</v>
      </c>
      <c r="B6841" s="127">
        <v>95000</v>
      </c>
      <c r="C6841" s="127">
        <f t="shared" si="257"/>
        <v>2108000</v>
      </c>
      <c r="D6841" s="129">
        <f t="shared" si="256"/>
        <v>99750</v>
      </c>
      <c r="E6841" s="130" t="s">
        <v>7181</v>
      </c>
    </row>
    <row r="6842" spans="1:5">
      <c r="A6842" s="127" t="s">
        <v>6240</v>
      </c>
      <c r="B6842" s="127">
        <v>96000</v>
      </c>
      <c r="C6842" s="127">
        <f t="shared" si="257"/>
        <v>2130000</v>
      </c>
      <c r="D6842" s="129">
        <f t="shared" si="256"/>
        <v>100800</v>
      </c>
      <c r="E6842" s="130" t="s">
        <v>7181</v>
      </c>
    </row>
    <row r="6843" spans="1:5">
      <c r="A6843" s="127" t="s">
        <v>6241</v>
      </c>
      <c r="B6843" s="127">
        <v>97000</v>
      </c>
      <c r="C6843" s="127">
        <f t="shared" si="257"/>
        <v>2152000</v>
      </c>
      <c r="D6843" s="129">
        <f t="shared" si="256"/>
        <v>101850</v>
      </c>
      <c r="E6843" s="130" t="s">
        <v>7181</v>
      </c>
    </row>
    <row r="6844" spans="1:5">
      <c r="A6844" s="127" t="s">
        <v>6242</v>
      </c>
      <c r="B6844" s="127">
        <v>98000</v>
      </c>
      <c r="C6844" s="127">
        <f t="shared" si="257"/>
        <v>2174000</v>
      </c>
      <c r="D6844" s="129">
        <f t="shared" si="256"/>
        <v>102900</v>
      </c>
      <c r="E6844" s="130" t="s">
        <v>7181</v>
      </c>
    </row>
    <row r="6845" spans="1:5">
      <c r="A6845" s="127" t="s">
        <v>6243</v>
      </c>
      <c r="B6845" s="127">
        <v>99000</v>
      </c>
      <c r="C6845" s="127">
        <f t="shared" si="257"/>
        <v>2196000</v>
      </c>
      <c r="D6845" s="129">
        <f t="shared" si="256"/>
        <v>103950</v>
      </c>
      <c r="E6845" s="130" t="s">
        <v>7181</v>
      </c>
    </row>
    <row r="6846" spans="1:5">
      <c r="A6846" s="127" t="s">
        <v>6244</v>
      </c>
      <c r="B6846" s="127">
        <v>100000</v>
      </c>
      <c r="C6846" s="127">
        <f t="shared" si="257"/>
        <v>2218000</v>
      </c>
      <c r="D6846" s="129">
        <f t="shared" si="256"/>
        <v>105000</v>
      </c>
      <c r="E6846" s="130" t="s">
        <v>7181</v>
      </c>
    </row>
    <row r="6847" spans="1:5">
      <c r="A6847" s="127" t="s">
        <v>6245</v>
      </c>
      <c r="B6847" s="127">
        <v>101000</v>
      </c>
      <c r="C6847" s="127">
        <f t="shared" si="257"/>
        <v>2240000</v>
      </c>
      <c r="D6847" s="129">
        <f t="shared" si="256"/>
        <v>106050</v>
      </c>
      <c r="E6847" s="130" t="s">
        <v>7181</v>
      </c>
    </row>
    <row r="6848" spans="1:5">
      <c r="A6848" s="127" t="s">
        <v>6246</v>
      </c>
      <c r="B6848" s="127">
        <v>102000</v>
      </c>
      <c r="C6848" s="127">
        <f t="shared" si="257"/>
        <v>2262000</v>
      </c>
      <c r="D6848" s="129">
        <f t="shared" si="256"/>
        <v>107100</v>
      </c>
      <c r="E6848" s="130" t="s">
        <v>7181</v>
      </c>
    </row>
    <row r="6849" spans="1:5">
      <c r="A6849" s="127" t="s">
        <v>6247</v>
      </c>
      <c r="B6849" s="127">
        <v>103000</v>
      </c>
      <c r="C6849" s="127">
        <f t="shared" si="257"/>
        <v>2284000</v>
      </c>
      <c r="D6849" s="129">
        <f t="shared" si="256"/>
        <v>108150</v>
      </c>
      <c r="E6849" s="130" t="s">
        <v>7181</v>
      </c>
    </row>
    <row r="6850" spans="1:5">
      <c r="A6850" s="127" t="s">
        <v>6248</v>
      </c>
      <c r="B6850" s="127">
        <v>104000</v>
      </c>
      <c r="C6850" s="127">
        <f t="shared" si="257"/>
        <v>2306000</v>
      </c>
      <c r="D6850" s="129">
        <f t="shared" si="256"/>
        <v>109200</v>
      </c>
      <c r="E6850" s="130" t="s">
        <v>7181</v>
      </c>
    </row>
    <row r="6851" spans="1:5">
      <c r="A6851" s="127" t="s">
        <v>6249</v>
      </c>
      <c r="B6851" s="127">
        <v>105000</v>
      </c>
      <c r="C6851" s="127">
        <f t="shared" si="257"/>
        <v>2328000</v>
      </c>
      <c r="D6851" s="129">
        <f t="shared" si="256"/>
        <v>110250</v>
      </c>
      <c r="E6851" s="130" t="s">
        <v>7181</v>
      </c>
    </row>
    <row r="6852" spans="1:5">
      <c r="A6852" s="127" t="s">
        <v>6250</v>
      </c>
      <c r="B6852" s="127">
        <v>106000</v>
      </c>
      <c r="C6852" s="127">
        <f t="shared" si="257"/>
        <v>2350000</v>
      </c>
      <c r="D6852" s="129">
        <f t="shared" si="256"/>
        <v>111300</v>
      </c>
      <c r="E6852" s="130" t="s">
        <v>7181</v>
      </c>
    </row>
    <row r="6853" spans="1:5">
      <c r="A6853" s="127" t="s">
        <v>6251</v>
      </c>
      <c r="B6853" s="127">
        <v>107000</v>
      </c>
      <c r="C6853" s="127">
        <f t="shared" si="257"/>
        <v>2372000</v>
      </c>
      <c r="D6853" s="129">
        <f t="shared" si="256"/>
        <v>112350</v>
      </c>
      <c r="E6853" s="130" t="s">
        <v>7181</v>
      </c>
    </row>
    <row r="6854" spans="1:5">
      <c r="A6854" s="127" t="s">
        <v>6252</v>
      </c>
      <c r="B6854" s="127">
        <v>108000</v>
      </c>
      <c r="C6854" s="127">
        <f t="shared" si="257"/>
        <v>2394000</v>
      </c>
      <c r="D6854" s="129">
        <f t="shared" si="256"/>
        <v>113400</v>
      </c>
      <c r="E6854" s="130" t="s">
        <v>7181</v>
      </c>
    </row>
    <row r="6855" spans="1:5">
      <c r="A6855" s="127" t="s">
        <v>6253</v>
      </c>
      <c r="B6855" s="127">
        <v>109000</v>
      </c>
      <c r="C6855" s="127">
        <f t="shared" si="257"/>
        <v>2416000</v>
      </c>
      <c r="D6855" s="129">
        <f t="shared" si="256"/>
        <v>114450</v>
      </c>
      <c r="E6855" s="130" t="s">
        <v>7181</v>
      </c>
    </row>
    <row r="6856" spans="1:5">
      <c r="A6856" s="127" t="s">
        <v>6254</v>
      </c>
      <c r="B6856" s="127">
        <v>110000</v>
      </c>
      <c r="C6856" s="127">
        <f t="shared" si="257"/>
        <v>2438000</v>
      </c>
      <c r="D6856" s="129">
        <f t="shared" si="256"/>
        <v>115500</v>
      </c>
      <c r="E6856" s="130" t="s">
        <v>7181</v>
      </c>
    </row>
    <row r="6857" spans="1:5">
      <c r="A6857" s="127" t="s">
        <v>6255</v>
      </c>
      <c r="B6857" s="127">
        <v>111000</v>
      </c>
      <c r="C6857" s="127">
        <f t="shared" si="257"/>
        <v>2460000</v>
      </c>
      <c r="D6857" s="129">
        <f t="shared" si="256"/>
        <v>116550</v>
      </c>
      <c r="E6857" s="130" t="s">
        <v>7181</v>
      </c>
    </row>
    <row r="6858" spans="1:5">
      <c r="A6858" s="127" t="s">
        <v>6256</v>
      </c>
      <c r="B6858" s="127">
        <v>112000</v>
      </c>
      <c r="C6858" s="127">
        <f t="shared" si="257"/>
        <v>2482000</v>
      </c>
      <c r="D6858" s="129">
        <f t="shared" si="256"/>
        <v>117600</v>
      </c>
      <c r="E6858" s="130" t="s">
        <v>7181</v>
      </c>
    </row>
    <row r="6859" spans="1:5">
      <c r="A6859" s="127" t="s">
        <v>6257</v>
      </c>
      <c r="B6859" s="127">
        <v>113000</v>
      </c>
      <c r="C6859" s="127">
        <f t="shared" si="257"/>
        <v>2504000</v>
      </c>
      <c r="D6859" s="129">
        <f t="shared" si="256"/>
        <v>118650</v>
      </c>
      <c r="E6859" s="130" t="s">
        <v>7181</v>
      </c>
    </row>
    <row r="6860" spans="1:5">
      <c r="A6860" s="127" t="s">
        <v>6258</v>
      </c>
      <c r="B6860" s="127">
        <v>114000</v>
      </c>
      <c r="C6860" s="127">
        <f t="shared" si="257"/>
        <v>2526000</v>
      </c>
      <c r="D6860" s="129">
        <f t="shared" si="256"/>
        <v>119700</v>
      </c>
      <c r="E6860" s="130" t="s">
        <v>7181</v>
      </c>
    </row>
    <row r="6861" spans="1:5">
      <c r="A6861" s="127" t="s">
        <v>6259</v>
      </c>
      <c r="B6861" s="127">
        <v>115000</v>
      </c>
      <c r="C6861" s="127">
        <f t="shared" si="257"/>
        <v>2548000</v>
      </c>
      <c r="D6861" s="129">
        <f t="shared" si="256"/>
        <v>120750</v>
      </c>
      <c r="E6861" s="130" t="s">
        <v>7181</v>
      </c>
    </row>
    <row r="6862" spans="1:5">
      <c r="A6862" s="127" t="s">
        <v>6260</v>
      </c>
      <c r="B6862" s="127">
        <v>116000</v>
      </c>
      <c r="C6862" s="127">
        <f t="shared" si="257"/>
        <v>2570000</v>
      </c>
      <c r="D6862" s="129">
        <f t="shared" si="256"/>
        <v>121800</v>
      </c>
      <c r="E6862" s="130" t="s">
        <v>7181</v>
      </c>
    </row>
    <row r="6863" spans="1:5">
      <c r="A6863" s="127" t="s">
        <v>6261</v>
      </c>
      <c r="B6863" s="127">
        <v>117000</v>
      </c>
      <c r="C6863" s="127">
        <f t="shared" si="257"/>
        <v>2592000</v>
      </c>
      <c r="D6863" s="129">
        <f t="shared" si="256"/>
        <v>122850</v>
      </c>
      <c r="E6863" s="130" t="s">
        <v>7181</v>
      </c>
    </row>
    <row r="6864" spans="1:5">
      <c r="A6864" s="127" t="s">
        <v>6262</v>
      </c>
      <c r="B6864" s="127">
        <v>118000</v>
      </c>
      <c r="C6864" s="127">
        <f t="shared" si="257"/>
        <v>2614000</v>
      </c>
      <c r="D6864" s="129">
        <f t="shared" si="256"/>
        <v>123900</v>
      </c>
      <c r="E6864" s="130" t="s">
        <v>7181</v>
      </c>
    </row>
    <row r="6865" spans="1:5">
      <c r="A6865" s="127" t="s">
        <v>6263</v>
      </c>
      <c r="B6865" s="127">
        <v>119000</v>
      </c>
      <c r="C6865" s="127">
        <f t="shared" si="257"/>
        <v>2636000</v>
      </c>
      <c r="D6865" s="129">
        <f t="shared" si="256"/>
        <v>124950</v>
      </c>
      <c r="E6865" s="130" t="s">
        <v>7181</v>
      </c>
    </row>
    <row r="6866" spans="1:5">
      <c r="A6866" s="127" t="s">
        <v>6264</v>
      </c>
      <c r="B6866" s="127">
        <v>120000</v>
      </c>
      <c r="C6866" s="127">
        <f t="shared" si="257"/>
        <v>2658000</v>
      </c>
      <c r="D6866" s="129">
        <f t="shared" si="256"/>
        <v>126000</v>
      </c>
      <c r="E6866" s="130" t="s">
        <v>7181</v>
      </c>
    </row>
    <row r="6867" spans="1:5">
      <c r="A6867" s="127" t="s">
        <v>6265</v>
      </c>
      <c r="B6867" s="127">
        <v>121000</v>
      </c>
      <c r="C6867" s="127">
        <f t="shared" si="257"/>
        <v>2680000</v>
      </c>
      <c r="D6867" s="129">
        <f t="shared" si="256"/>
        <v>127050</v>
      </c>
      <c r="E6867" s="130" t="s">
        <v>7181</v>
      </c>
    </row>
    <row r="6868" spans="1:5">
      <c r="A6868" s="127" t="s">
        <v>6266</v>
      </c>
      <c r="B6868" s="127">
        <v>122000</v>
      </c>
      <c r="C6868" s="127">
        <f t="shared" si="257"/>
        <v>2702000</v>
      </c>
      <c r="D6868" s="129">
        <f t="shared" ref="D6868:D6931" si="258">SUM($G$2)*(B6868*0.001)</f>
        <v>128100</v>
      </c>
      <c r="E6868" s="130" t="s">
        <v>7181</v>
      </c>
    </row>
    <row r="6869" spans="1:5">
      <c r="A6869" s="127" t="s">
        <v>6267</v>
      </c>
      <c r="B6869" s="127">
        <v>123000</v>
      </c>
      <c r="C6869" s="127">
        <f t="shared" si="257"/>
        <v>2724000</v>
      </c>
      <c r="D6869" s="129">
        <f t="shared" si="258"/>
        <v>129150</v>
      </c>
      <c r="E6869" s="130" t="s">
        <v>7181</v>
      </c>
    </row>
    <row r="6870" spans="1:5">
      <c r="A6870" s="127" t="s">
        <v>6268</v>
      </c>
      <c r="B6870" s="127">
        <v>124000</v>
      </c>
      <c r="C6870" s="127">
        <f t="shared" si="257"/>
        <v>2746000</v>
      </c>
      <c r="D6870" s="129">
        <f t="shared" si="258"/>
        <v>130200</v>
      </c>
      <c r="E6870" s="130" t="s">
        <v>7181</v>
      </c>
    </row>
    <row r="6871" spans="1:5">
      <c r="A6871" s="127" t="s">
        <v>6269</v>
      </c>
      <c r="B6871" s="127">
        <v>125000</v>
      </c>
      <c r="C6871" s="127">
        <f t="shared" si="257"/>
        <v>2768000</v>
      </c>
      <c r="D6871" s="129">
        <f t="shared" si="258"/>
        <v>131250</v>
      </c>
      <c r="E6871" s="130" t="s">
        <v>7181</v>
      </c>
    </row>
    <row r="6872" spans="1:5">
      <c r="A6872" s="127" t="s">
        <v>6270</v>
      </c>
      <c r="B6872" s="127">
        <v>126000</v>
      </c>
      <c r="C6872" s="127">
        <f t="shared" si="257"/>
        <v>2790000</v>
      </c>
      <c r="D6872" s="129">
        <f t="shared" si="258"/>
        <v>132300</v>
      </c>
      <c r="E6872" s="130" t="s">
        <v>7181</v>
      </c>
    </row>
    <row r="6873" spans="1:5">
      <c r="A6873" s="127" t="s">
        <v>6271</v>
      </c>
      <c r="B6873" s="127">
        <v>127000</v>
      </c>
      <c r="C6873" s="127">
        <f t="shared" si="257"/>
        <v>2812000</v>
      </c>
      <c r="D6873" s="129">
        <f t="shared" si="258"/>
        <v>133350</v>
      </c>
      <c r="E6873" s="130" t="s">
        <v>7181</v>
      </c>
    </row>
    <row r="6874" spans="1:5">
      <c r="A6874" s="127" t="s">
        <v>6272</v>
      </c>
      <c r="B6874" s="127">
        <v>128000</v>
      </c>
      <c r="C6874" s="127">
        <f t="shared" si="257"/>
        <v>2834000</v>
      </c>
      <c r="D6874" s="129">
        <f t="shared" si="258"/>
        <v>134400</v>
      </c>
      <c r="E6874" s="130" t="s">
        <v>7181</v>
      </c>
    </row>
    <row r="6875" spans="1:5">
      <c r="A6875" s="127" t="s">
        <v>6273</v>
      </c>
      <c r="B6875" s="127">
        <v>129000</v>
      </c>
      <c r="C6875" s="127">
        <f t="shared" si="257"/>
        <v>2856000</v>
      </c>
      <c r="D6875" s="129">
        <f t="shared" si="258"/>
        <v>135450</v>
      </c>
      <c r="E6875" s="130" t="s">
        <v>7181</v>
      </c>
    </row>
    <row r="6876" spans="1:5">
      <c r="A6876" s="127" t="s">
        <v>6274</v>
      </c>
      <c r="B6876" s="127">
        <v>130000</v>
      </c>
      <c r="C6876" s="127">
        <f t="shared" si="257"/>
        <v>2878000</v>
      </c>
      <c r="D6876" s="129">
        <f t="shared" si="258"/>
        <v>136500</v>
      </c>
      <c r="E6876" s="130" t="s">
        <v>7181</v>
      </c>
    </row>
    <row r="6877" spans="1:5">
      <c r="A6877" s="127" t="s">
        <v>6275</v>
      </c>
      <c r="B6877" s="127">
        <v>131000</v>
      </c>
      <c r="C6877" s="127">
        <f t="shared" ref="C6877:C6940" si="259">C6876+22000</f>
        <v>2900000</v>
      </c>
      <c r="D6877" s="129">
        <f t="shared" si="258"/>
        <v>137550</v>
      </c>
      <c r="E6877" s="130" t="s">
        <v>7181</v>
      </c>
    </row>
    <row r="6878" spans="1:5">
      <c r="A6878" s="127" t="s">
        <v>6276</v>
      </c>
      <c r="B6878" s="127">
        <v>132000</v>
      </c>
      <c r="C6878" s="127">
        <f t="shared" si="259"/>
        <v>2922000</v>
      </c>
      <c r="D6878" s="129">
        <f t="shared" si="258"/>
        <v>138600</v>
      </c>
      <c r="E6878" s="130" t="s">
        <v>7181</v>
      </c>
    </row>
    <row r="6879" spans="1:5">
      <c r="A6879" s="127" t="s">
        <v>6277</v>
      </c>
      <c r="B6879" s="127">
        <v>133000</v>
      </c>
      <c r="C6879" s="127">
        <f t="shared" si="259"/>
        <v>2944000</v>
      </c>
      <c r="D6879" s="129">
        <f t="shared" si="258"/>
        <v>139650</v>
      </c>
      <c r="E6879" s="130" t="s">
        <v>7181</v>
      </c>
    </row>
    <row r="6880" spans="1:5">
      <c r="A6880" s="127" t="s">
        <v>6278</v>
      </c>
      <c r="B6880" s="127">
        <v>134000</v>
      </c>
      <c r="C6880" s="127">
        <f t="shared" si="259"/>
        <v>2966000</v>
      </c>
      <c r="D6880" s="129">
        <f t="shared" si="258"/>
        <v>140700</v>
      </c>
      <c r="E6880" s="130" t="s">
        <v>7181</v>
      </c>
    </row>
    <row r="6881" spans="1:5">
      <c r="A6881" s="127" t="s">
        <v>6279</v>
      </c>
      <c r="B6881" s="127">
        <v>135000</v>
      </c>
      <c r="C6881" s="127">
        <f t="shared" si="259"/>
        <v>2988000</v>
      </c>
      <c r="D6881" s="129">
        <f t="shared" si="258"/>
        <v>141750</v>
      </c>
      <c r="E6881" s="130" t="s">
        <v>7181</v>
      </c>
    </row>
    <row r="6882" spans="1:5">
      <c r="A6882" s="127" t="s">
        <v>6280</v>
      </c>
      <c r="B6882" s="127">
        <v>136000</v>
      </c>
      <c r="C6882" s="127">
        <f t="shared" si="259"/>
        <v>3010000</v>
      </c>
      <c r="D6882" s="129">
        <f t="shared" si="258"/>
        <v>142800</v>
      </c>
      <c r="E6882" s="130" t="s">
        <v>7181</v>
      </c>
    </row>
    <row r="6883" spans="1:5">
      <c r="A6883" s="127" t="s">
        <v>6281</v>
      </c>
      <c r="B6883" s="127">
        <v>137000</v>
      </c>
      <c r="C6883" s="127">
        <f t="shared" si="259"/>
        <v>3032000</v>
      </c>
      <c r="D6883" s="129">
        <f t="shared" si="258"/>
        <v>143850</v>
      </c>
      <c r="E6883" s="130" t="s">
        <v>7181</v>
      </c>
    </row>
    <row r="6884" spans="1:5">
      <c r="A6884" s="127" t="s">
        <v>6282</v>
      </c>
      <c r="B6884" s="127">
        <v>138000</v>
      </c>
      <c r="C6884" s="127">
        <f t="shared" si="259"/>
        <v>3054000</v>
      </c>
      <c r="D6884" s="129">
        <f t="shared" si="258"/>
        <v>144900</v>
      </c>
      <c r="E6884" s="130" t="s">
        <v>7181</v>
      </c>
    </row>
    <row r="6885" spans="1:5">
      <c r="A6885" s="127" t="s">
        <v>6283</v>
      </c>
      <c r="B6885" s="127">
        <v>139000</v>
      </c>
      <c r="C6885" s="127">
        <f t="shared" si="259"/>
        <v>3076000</v>
      </c>
      <c r="D6885" s="129">
        <f t="shared" si="258"/>
        <v>145950</v>
      </c>
      <c r="E6885" s="130" t="s">
        <v>7181</v>
      </c>
    </row>
    <row r="6886" spans="1:5">
      <c r="A6886" s="127" t="s">
        <v>6284</v>
      </c>
      <c r="B6886" s="127">
        <v>140000</v>
      </c>
      <c r="C6886" s="127">
        <f t="shared" si="259"/>
        <v>3098000</v>
      </c>
      <c r="D6886" s="129">
        <f t="shared" si="258"/>
        <v>147000</v>
      </c>
      <c r="E6886" s="130" t="s">
        <v>7181</v>
      </c>
    </row>
    <row r="6887" spans="1:5">
      <c r="A6887" s="127" t="s">
        <v>6285</v>
      </c>
      <c r="B6887" s="127">
        <v>141000</v>
      </c>
      <c r="C6887" s="127">
        <f t="shared" si="259"/>
        <v>3120000</v>
      </c>
      <c r="D6887" s="129">
        <f t="shared" si="258"/>
        <v>148050</v>
      </c>
      <c r="E6887" s="130" t="s">
        <v>7181</v>
      </c>
    </row>
    <row r="6888" spans="1:5">
      <c r="A6888" s="127" t="s">
        <v>6286</v>
      </c>
      <c r="B6888" s="127">
        <v>142000</v>
      </c>
      <c r="C6888" s="127">
        <f t="shared" si="259"/>
        <v>3142000</v>
      </c>
      <c r="D6888" s="129">
        <f t="shared" si="258"/>
        <v>149100</v>
      </c>
      <c r="E6888" s="130" t="s">
        <v>7181</v>
      </c>
    </row>
    <row r="6889" spans="1:5">
      <c r="A6889" s="127" t="s">
        <v>6287</v>
      </c>
      <c r="B6889" s="127">
        <v>143000</v>
      </c>
      <c r="C6889" s="127">
        <f t="shared" si="259"/>
        <v>3164000</v>
      </c>
      <c r="D6889" s="129">
        <f t="shared" si="258"/>
        <v>150150</v>
      </c>
      <c r="E6889" s="130" t="s">
        <v>7181</v>
      </c>
    </row>
    <row r="6890" spans="1:5">
      <c r="A6890" s="127" t="s">
        <v>6288</v>
      </c>
      <c r="B6890" s="127">
        <v>144000</v>
      </c>
      <c r="C6890" s="127">
        <f t="shared" si="259"/>
        <v>3186000</v>
      </c>
      <c r="D6890" s="129">
        <f t="shared" si="258"/>
        <v>151200</v>
      </c>
      <c r="E6890" s="130" t="s">
        <v>7181</v>
      </c>
    </row>
    <row r="6891" spans="1:5">
      <c r="A6891" s="127" t="s">
        <v>6289</v>
      </c>
      <c r="B6891" s="127">
        <v>145000</v>
      </c>
      <c r="C6891" s="127">
        <f t="shared" si="259"/>
        <v>3208000</v>
      </c>
      <c r="D6891" s="129">
        <f t="shared" si="258"/>
        <v>152250</v>
      </c>
      <c r="E6891" s="130" t="s">
        <v>7181</v>
      </c>
    </row>
    <row r="6892" spans="1:5">
      <c r="A6892" s="127" t="s">
        <v>6290</v>
      </c>
      <c r="B6892" s="127">
        <v>146000</v>
      </c>
      <c r="C6892" s="127">
        <f t="shared" si="259"/>
        <v>3230000</v>
      </c>
      <c r="D6892" s="129">
        <f t="shared" si="258"/>
        <v>153300</v>
      </c>
      <c r="E6892" s="130" t="s">
        <v>7181</v>
      </c>
    </row>
    <row r="6893" spans="1:5">
      <c r="A6893" s="127" t="s">
        <v>6291</v>
      </c>
      <c r="B6893" s="127">
        <v>147000</v>
      </c>
      <c r="C6893" s="127">
        <f t="shared" si="259"/>
        <v>3252000</v>
      </c>
      <c r="D6893" s="129">
        <f t="shared" si="258"/>
        <v>154350</v>
      </c>
      <c r="E6893" s="130" t="s">
        <v>7181</v>
      </c>
    </row>
    <row r="6894" spans="1:5">
      <c r="A6894" s="127" t="s">
        <v>6292</v>
      </c>
      <c r="B6894" s="127">
        <v>148000</v>
      </c>
      <c r="C6894" s="127">
        <f t="shared" si="259"/>
        <v>3274000</v>
      </c>
      <c r="D6894" s="129">
        <f t="shared" si="258"/>
        <v>155400</v>
      </c>
      <c r="E6894" s="130" t="s">
        <v>7181</v>
      </c>
    </row>
    <row r="6895" spans="1:5">
      <c r="A6895" s="127" t="s">
        <v>6293</v>
      </c>
      <c r="B6895" s="127">
        <v>149000</v>
      </c>
      <c r="C6895" s="127">
        <f t="shared" si="259"/>
        <v>3296000</v>
      </c>
      <c r="D6895" s="129">
        <f t="shared" si="258"/>
        <v>156450</v>
      </c>
      <c r="E6895" s="130" t="s">
        <v>7181</v>
      </c>
    </row>
    <row r="6896" spans="1:5">
      <c r="A6896" s="127" t="s">
        <v>6294</v>
      </c>
      <c r="B6896" s="127">
        <v>150000</v>
      </c>
      <c r="C6896" s="127">
        <f t="shared" si="259"/>
        <v>3318000</v>
      </c>
      <c r="D6896" s="129">
        <f t="shared" si="258"/>
        <v>157500</v>
      </c>
      <c r="E6896" s="130" t="s">
        <v>7181</v>
      </c>
    </row>
    <row r="6897" spans="1:5">
      <c r="A6897" s="127" t="s">
        <v>6295</v>
      </c>
      <c r="B6897" s="127">
        <v>151000</v>
      </c>
      <c r="C6897" s="127">
        <f t="shared" si="259"/>
        <v>3340000</v>
      </c>
      <c r="D6897" s="129">
        <f t="shared" si="258"/>
        <v>158550</v>
      </c>
      <c r="E6897" s="130" t="s">
        <v>7181</v>
      </c>
    </row>
    <row r="6898" spans="1:5">
      <c r="A6898" s="127" t="s">
        <v>6296</v>
      </c>
      <c r="B6898" s="127">
        <v>152000</v>
      </c>
      <c r="C6898" s="127">
        <f t="shared" si="259"/>
        <v>3362000</v>
      </c>
      <c r="D6898" s="129">
        <f t="shared" si="258"/>
        <v>159600</v>
      </c>
      <c r="E6898" s="130" t="s">
        <v>7181</v>
      </c>
    </row>
    <row r="6899" spans="1:5">
      <c r="A6899" s="127" t="s">
        <v>6297</v>
      </c>
      <c r="B6899" s="127">
        <v>153000</v>
      </c>
      <c r="C6899" s="127">
        <f t="shared" si="259"/>
        <v>3384000</v>
      </c>
      <c r="D6899" s="129">
        <f t="shared" si="258"/>
        <v>160650</v>
      </c>
      <c r="E6899" s="130" t="s">
        <v>7181</v>
      </c>
    </row>
    <row r="6900" spans="1:5">
      <c r="A6900" s="127" t="s">
        <v>6298</v>
      </c>
      <c r="B6900" s="127">
        <v>154000</v>
      </c>
      <c r="C6900" s="127">
        <f t="shared" si="259"/>
        <v>3406000</v>
      </c>
      <c r="D6900" s="129">
        <f t="shared" si="258"/>
        <v>161700</v>
      </c>
      <c r="E6900" s="130" t="s">
        <v>7181</v>
      </c>
    </row>
    <row r="6901" spans="1:5">
      <c r="A6901" s="127" t="s">
        <v>6299</v>
      </c>
      <c r="B6901" s="127">
        <v>155000</v>
      </c>
      <c r="C6901" s="127">
        <f t="shared" si="259"/>
        <v>3428000</v>
      </c>
      <c r="D6901" s="129">
        <f t="shared" si="258"/>
        <v>162750</v>
      </c>
      <c r="E6901" s="130" t="s">
        <v>7181</v>
      </c>
    </row>
    <row r="6902" spans="1:5">
      <c r="A6902" s="127" t="s">
        <v>6300</v>
      </c>
      <c r="B6902" s="127">
        <v>156000</v>
      </c>
      <c r="C6902" s="127">
        <f t="shared" si="259"/>
        <v>3450000</v>
      </c>
      <c r="D6902" s="129">
        <f t="shared" si="258"/>
        <v>163800</v>
      </c>
      <c r="E6902" s="130" t="s">
        <v>7181</v>
      </c>
    </row>
    <row r="6903" spans="1:5">
      <c r="A6903" s="127" t="s">
        <v>6301</v>
      </c>
      <c r="B6903" s="127">
        <v>157000</v>
      </c>
      <c r="C6903" s="127">
        <f t="shared" si="259"/>
        <v>3472000</v>
      </c>
      <c r="D6903" s="129">
        <f t="shared" si="258"/>
        <v>164850</v>
      </c>
      <c r="E6903" s="130" t="s">
        <v>7181</v>
      </c>
    </row>
    <row r="6904" spans="1:5">
      <c r="A6904" s="127" t="s">
        <v>6302</v>
      </c>
      <c r="B6904" s="127">
        <v>158000</v>
      </c>
      <c r="C6904" s="127">
        <f t="shared" si="259"/>
        <v>3494000</v>
      </c>
      <c r="D6904" s="129">
        <f t="shared" si="258"/>
        <v>165900</v>
      </c>
      <c r="E6904" s="130" t="s">
        <v>7181</v>
      </c>
    </row>
    <row r="6905" spans="1:5">
      <c r="A6905" s="127" t="s">
        <v>6303</v>
      </c>
      <c r="B6905" s="127">
        <v>159000</v>
      </c>
      <c r="C6905" s="127">
        <f t="shared" si="259"/>
        <v>3516000</v>
      </c>
      <c r="D6905" s="129">
        <f t="shared" si="258"/>
        <v>166950</v>
      </c>
      <c r="E6905" s="130" t="s">
        <v>7181</v>
      </c>
    </row>
    <row r="6906" spans="1:5">
      <c r="A6906" s="127" t="s">
        <v>6304</v>
      </c>
      <c r="B6906" s="127">
        <v>160000</v>
      </c>
      <c r="C6906" s="127">
        <f t="shared" si="259"/>
        <v>3538000</v>
      </c>
      <c r="D6906" s="129">
        <f t="shared" si="258"/>
        <v>168000</v>
      </c>
      <c r="E6906" s="130" t="s">
        <v>7181</v>
      </c>
    </row>
    <row r="6907" spans="1:5">
      <c r="A6907" s="127" t="s">
        <v>6305</v>
      </c>
      <c r="B6907" s="127">
        <v>161000</v>
      </c>
      <c r="C6907" s="127">
        <f t="shared" si="259"/>
        <v>3560000</v>
      </c>
      <c r="D6907" s="129">
        <f t="shared" si="258"/>
        <v>169050</v>
      </c>
      <c r="E6907" s="130" t="s">
        <v>7181</v>
      </c>
    </row>
    <row r="6908" spans="1:5">
      <c r="A6908" s="127" t="s">
        <v>6306</v>
      </c>
      <c r="B6908" s="127">
        <v>162000</v>
      </c>
      <c r="C6908" s="127">
        <f t="shared" si="259"/>
        <v>3582000</v>
      </c>
      <c r="D6908" s="129">
        <f t="shared" si="258"/>
        <v>170100</v>
      </c>
      <c r="E6908" s="130" t="s">
        <v>7181</v>
      </c>
    </row>
    <row r="6909" spans="1:5">
      <c r="A6909" s="127" t="s">
        <v>6307</v>
      </c>
      <c r="B6909" s="127">
        <v>163000</v>
      </c>
      <c r="C6909" s="127">
        <f t="shared" si="259"/>
        <v>3604000</v>
      </c>
      <c r="D6909" s="129">
        <f t="shared" si="258"/>
        <v>171150</v>
      </c>
      <c r="E6909" s="130" t="s">
        <v>7181</v>
      </c>
    </row>
    <row r="6910" spans="1:5">
      <c r="A6910" s="127" t="s">
        <v>6308</v>
      </c>
      <c r="B6910" s="127">
        <v>164000</v>
      </c>
      <c r="C6910" s="127">
        <f t="shared" si="259"/>
        <v>3626000</v>
      </c>
      <c r="D6910" s="129">
        <f t="shared" si="258"/>
        <v>172200</v>
      </c>
      <c r="E6910" s="130" t="s">
        <v>7181</v>
      </c>
    </row>
    <row r="6911" spans="1:5">
      <c r="A6911" s="127" t="s">
        <v>6309</v>
      </c>
      <c r="B6911" s="127">
        <v>165000</v>
      </c>
      <c r="C6911" s="127">
        <f t="shared" si="259"/>
        <v>3648000</v>
      </c>
      <c r="D6911" s="129">
        <f t="shared" si="258"/>
        <v>173250</v>
      </c>
      <c r="E6911" s="130" t="s">
        <v>7181</v>
      </c>
    </row>
    <row r="6912" spans="1:5">
      <c r="A6912" s="127" t="s">
        <v>6310</v>
      </c>
      <c r="B6912" s="127">
        <v>166000</v>
      </c>
      <c r="C6912" s="127">
        <f t="shared" si="259"/>
        <v>3670000</v>
      </c>
      <c r="D6912" s="129">
        <f t="shared" si="258"/>
        <v>174300</v>
      </c>
      <c r="E6912" s="130" t="s">
        <v>7181</v>
      </c>
    </row>
    <row r="6913" spans="1:5">
      <c r="A6913" s="127" t="s">
        <v>6311</v>
      </c>
      <c r="B6913" s="127">
        <v>167000</v>
      </c>
      <c r="C6913" s="127">
        <f t="shared" si="259"/>
        <v>3692000</v>
      </c>
      <c r="D6913" s="129">
        <f t="shared" si="258"/>
        <v>175350</v>
      </c>
      <c r="E6913" s="130" t="s">
        <v>7181</v>
      </c>
    </row>
    <row r="6914" spans="1:5">
      <c r="A6914" s="127" t="s">
        <v>6312</v>
      </c>
      <c r="B6914" s="127">
        <v>168000</v>
      </c>
      <c r="C6914" s="127">
        <f t="shared" si="259"/>
        <v>3714000</v>
      </c>
      <c r="D6914" s="129">
        <f t="shared" si="258"/>
        <v>176400</v>
      </c>
      <c r="E6914" s="130" t="s">
        <v>7181</v>
      </c>
    </row>
    <row r="6915" spans="1:5">
      <c r="A6915" s="127" t="s">
        <v>6313</v>
      </c>
      <c r="B6915" s="127">
        <v>169000</v>
      </c>
      <c r="C6915" s="127">
        <f t="shared" si="259"/>
        <v>3736000</v>
      </c>
      <c r="D6915" s="129">
        <f t="shared" si="258"/>
        <v>177450</v>
      </c>
      <c r="E6915" s="130" t="s">
        <v>7181</v>
      </c>
    </row>
    <row r="6916" spans="1:5">
      <c r="A6916" s="127" t="s">
        <v>6314</v>
      </c>
      <c r="B6916" s="127">
        <v>170000</v>
      </c>
      <c r="C6916" s="127">
        <f t="shared" si="259"/>
        <v>3758000</v>
      </c>
      <c r="D6916" s="129">
        <f t="shared" si="258"/>
        <v>178500</v>
      </c>
      <c r="E6916" s="130" t="s">
        <v>7181</v>
      </c>
    </row>
    <row r="6917" spans="1:5">
      <c r="A6917" s="127" t="s">
        <v>6315</v>
      </c>
      <c r="B6917" s="127">
        <v>171000</v>
      </c>
      <c r="C6917" s="127">
        <f t="shared" si="259"/>
        <v>3780000</v>
      </c>
      <c r="D6917" s="129">
        <f t="shared" si="258"/>
        <v>179550</v>
      </c>
      <c r="E6917" s="130" t="s">
        <v>7181</v>
      </c>
    </row>
    <row r="6918" spans="1:5">
      <c r="A6918" s="127" t="s">
        <v>6316</v>
      </c>
      <c r="B6918" s="127">
        <v>172000</v>
      </c>
      <c r="C6918" s="127">
        <f t="shared" si="259"/>
        <v>3802000</v>
      </c>
      <c r="D6918" s="129">
        <f t="shared" si="258"/>
        <v>180600</v>
      </c>
      <c r="E6918" s="130" t="s">
        <v>7181</v>
      </c>
    </row>
    <row r="6919" spans="1:5">
      <c r="A6919" s="127" t="s">
        <v>6317</v>
      </c>
      <c r="B6919" s="127">
        <v>173000</v>
      </c>
      <c r="C6919" s="127">
        <f t="shared" si="259"/>
        <v>3824000</v>
      </c>
      <c r="D6919" s="129">
        <f t="shared" si="258"/>
        <v>181650</v>
      </c>
      <c r="E6919" s="130" t="s">
        <v>7181</v>
      </c>
    </row>
    <row r="6920" spans="1:5">
      <c r="A6920" s="127" t="s">
        <v>6318</v>
      </c>
      <c r="B6920" s="127">
        <v>174000</v>
      </c>
      <c r="C6920" s="127">
        <f t="shared" si="259"/>
        <v>3846000</v>
      </c>
      <c r="D6920" s="129">
        <f t="shared" si="258"/>
        <v>182700</v>
      </c>
      <c r="E6920" s="130" t="s">
        <v>7181</v>
      </c>
    </row>
    <row r="6921" spans="1:5">
      <c r="A6921" s="127" t="s">
        <v>6319</v>
      </c>
      <c r="B6921" s="127">
        <v>175000</v>
      </c>
      <c r="C6921" s="127">
        <f t="shared" si="259"/>
        <v>3868000</v>
      </c>
      <c r="D6921" s="129">
        <f t="shared" si="258"/>
        <v>183750</v>
      </c>
      <c r="E6921" s="130" t="s">
        <v>7181</v>
      </c>
    </row>
    <row r="6922" spans="1:5">
      <c r="A6922" s="127" t="s">
        <v>6320</v>
      </c>
      <c r="B6922" s="127">
        <v>176000</v>
      </c>
      <c r="C6922" s="127">
        <f t="shared" si="259"/>
        <v>3890000</v>
      </c>
      <c r="D6922" s="129">
        <f t="shared" si="258"/>
        <v>184800</v>
      </c>
      <c r="E6922" s="130" t="s">
        <v>7181</v>
      </c>
    </row>
    <row r="6923" spans="1:5">
      <c r="A6923" s="127" t="s">
        <v>6321</v>
      </c>
      <c r="B6923" s="127">
        <v>177000</v>
      </c>
      <c r="C6923" s="127">
        <f t="shared" si="259"/>
        <v>3912000</v>
      </c>
      <c r="D6923" s="129">
        <f t="shared" si="258"/>
        <v>185850</v>
      </c>
      <c r="E6923" s="130" t="s">
        <v>7181</v>
      </c>
    </row>
    <row r="6924" spans="1:5">
      <c r="A6924" s="127" t="s">
        <v>6322</v>
      </c>
      <c r="B6924" s="127">
        <v>178000</v>
      </c>
      <c r="C6924" s="127">
        <f t="shared" si="259"/>
        <v>3934000</v>
      </c>
      <c r="D6924" s="129">
        <f t="shared" si="258"/>
        <v>186900</v>
      </c>
      <c r="E6924" s="130" t="s">
        <v>7181</v>
      </c>
    </row>
    <row r="6925" spans="1:5">
      <c r="A6925" s="127" t="s">
        <v>6323</v>
      </c>
      <c r="B6925" s="127">
        <v>179000</v>
      </c>
      <c r="C6925" s="127">
        <f t="shared" si="259"/>
        <v>3956000</v>
      </c>
      <c r="D6925" s="129">
        <f t="shared" si="258"/>
        <v>187950</v>
      </c>
      <c r="E6925" s="130" t="s">
        <v>7181</v>
      </c>
    </row>
    <row r="6926" spans="1:5">
      <c r="A6926" s="127" t="s">
        <v>6324</v>
      </c>
      <c r="B6926" s="127">
        <v>180000</v>
      </c>
      <c r="C6926" s="127">
        <f t="shared" si="259"/>
        <v>3978000</v>
      </c>
      <c r="D6926" s="129">
        <f t="shared" si="258"/>
        <v>189000</v>
      </c>
      <c r="E6926" s="130" t="s">
        <v>7181</v>
      </c>
    </row>
    <row r="6927" spans="1:5">
      <c r="A6927" s="127" t="s">
        <v>6325</v>
      </c>
      <c r="B6927" s="127">
        <v>181000</v>
      </c>
      <c r="C6927" s="127">
        <f t="shared" si="259"/>
        <v>4000000</v>
      </c>
      <c r="D6927" s="129">
        <f t="shared" si="258"/>
        <v>190050</v>
      </c>
      <c r="E6927" s="130" t="s">
        <v>7181</v>
      </c>
    </row>
    <row r="6928" spans="1:5">
      <c r="A6928" s="127" t="s">
        <v>6326</v>
      </c>
      <c r="B6928" s="127">
        <v>182000</v>
      </c>
      <c r="C6928" s="127">
        <f t="shared" si="259"/>
        <v>4022000</v>
      </c>
      <c r="D6928" s="129">
        <f t="shared" si="258"/>
        <v>191100</v>
      </c>
      <c r="E6928" s="130" t="s">
        <v>7181</v>
      </c>
    </row>
    <row r="6929" spans="1:5">
      <c r="A6929" s="127" t="s">
        <v>6327</v>
      </c>
      <c r="B6929" s="127">
        <v>183000</v>
      </c>
      <c r="C6929" s="127">
        <f t="shared" si="259"/>
        <v>4044000</v>
      </c>
      <c r="D6929" s="129">
        <f t="shared" si="258"/>
        <v>192150</v>
      </c>
      <c r="E6929" s="130" t="s">
        <v>7181</v>
      </c>
    </row>
    <row r="6930" spans="1:5">
      <c r="A6930" s="127" t="s">
        <v>6328</v>
      </c>
      <c r="B6930" s="127">
        <v>184000</v>
      </c>
      <c r="C6930" s="127">
        <f t="shared" si="259"/>
        <v>4066000</v>
      </c>
      <c r="D6930" s="129">
        <f t="shared" si="258"/>
        <v>193200</v>
      </c>
      <c r="E6930" s="130" t="s">
        <v>7181</v>
      </c>
    </row>
    <row r="6931" spans="1:5">
      <c r="A6931" s="127" t="s">
        <v>6329</v>
      </c>
      <c r="B6931" s="127">
        <v>185000</v>
      </c>
      <c r="C6931" s="127">
        <f t="shared" si="259"/>
        <v>4088000</v>
      </c>
      <c r="D6931" s="129">
        <f t="shared" si="258"/>
        <v>194250</v>
      </c>
      <c r="E6931" s="130" t="s">
        <v>7181</v>
      </c>
    </row>
    <row r="6932" spans="1:5">
      <c r="A6932" s="127" t="s">
        <v>6330</v>
      </c>
      <c r="B6932" s="127">
        <v>186000</v>
      </c>
      <c r="C6932" s="127">
        <f t="shared" si="259"/>
        <v>4110000</v>
      </c>
      <c r="D6932" s="129">
        <f t="shared" ref="D6932:D6988" si="260">SUM($G$2)*(B6932*0.001)</f>
        <v>195300</v>
      </c>
      <c r="E6932" s="130" t="s">
        <v>7181</v>
      </c>
    </row>
    <row r="6933" spans="1:5">
      <c r="A6933" s="127" t="s">
        <v>6331</v>
      </c>
      <c r="B6933" s="127">
        <v>187000</v>
      </c>
      <c r="C6933" s="127">
        <f t="shared" si="259"/>
        <v>4132000</v>
      </c>
      <c r="D6933" s="129">
        <f t="shared" si="260"/>
        <v>196350</v>
      </c>
      <c r="E6933" s="130" t="s">
        <v>7181</v>
      </c>
    </row>
    <row r="6934" spans="1:5">
      <c r="A6934" s="127" t="s">
        <v>6332</v>
      </c>
      <c r="B6934" s="127">
        <v>188000</v>
      </c>
      <c r="C6934" s="127">
        <f t="shared" si="259"/>
        <v>4154000</v>
      </c>
      <c r="D6934" s="129">
        <f t="shared" si="260"/>
        <v>197400</v>
      </c>
      <c r="E6934" s="130" t="s">
        <v>7181</v>
      </c>
    </row>
    <row r="6935" spans="1:5">
      <c r="A6935" s="127" t="s">
        <v>6333</v>
      </c>
      <c r="B6935" s="127">
        <v>189000</v>
      </c>
      <c r="C6935" s="127">
        <f t="shared" si="259"/>
        <v>4176000</v>
      </c>
      <c r="D6935" s="129">
        <f t="shared" si="260"/>
        <v>198450</v>
      </c>
      <c r="E6935" s="130" t="s">
        <v>7181</v>
      </c>
    </row>
    <row r="6936" spans="1:5">
      <c r="A6936" s="127" t="s">
        <v>6334</v>
      </c>
      <c r="B6936" s="127">
        <v>190000</v>
      </c>
      <c r="C6936" s="127">
        <f t="shared" si="259"/>
        <v>4198000</v>
      </c>
      <c r="D6936" s="129">
        <f t="shared" si="260"/>
        <v>199500</v>
      </c>
      <c r="E6936" s="130" t="s">
        <v>7181</v>
      </c>
    </row>
    <row r="6937" spans="1:5">
      <c r="A6937" s="127" t="s">
        <v>6335</v>
      </c>
      <c r="B6937" s="127">
        <v>191000</v>
      </c>
      <c r="C6937" s="127">
        <f t="shared" si="259"/>
        <v>4220000</v>
      </c>
      <c r="D6937" s="129">
        <f t="shared" si="260"/>
        <v>200550</v>
      </c>
      <c r="E6937" s="130" t="s">
        <v>7181</v>
      </c>
    </row>
    <row r="6938" spans="1:5">
      <c r="A6938" s="127" t="s">
        <v>6336</v>
      </c>
      <c r="B6938" s="127">
        <v>192000</v>
      </c>
      <c r="C6938" s="127">
        <f t="shared" si="259"/>
        <v>4242000</v>
      </c>
      <c r="D6938" s="129">
        <f t="shared" si="260"/>
        <v>201600</v>
      </c>
      <c r="E6938" s="130" t="s">
        <v>7181</v>
      </c>
    </row>
    <row r="6939" spans="1:5">
      <c r="A6939" s="127" t="s">
        <v>6337</v>
      </c>
      <c r="B6939" s="127">
        <v>193000</v>
      </c>
      <c r="C6939" s="127">
        <f t="shared" si="259"/>
        <v>4264000</v>
      </c>
      <c r="D6939" s="129">
        <f t="shared" si="260"/>
        <v>202650</v>
      </c>
      <c r="E6939" s="130" t="s">
        <v>7181</v>
      </c>
    </row>
    <row r="6940" spans="1:5">
      <c r="A6940" s="127" t="s">
        <v>6338</v>
      </c>
      <c r="B6940" s="127">
        <v>194000</v>
      </c>
      <c r="C6940" s="127">
        <f t="shared" si="259"/>
        <v>4286000</v>
      </c>
      <c r="D6940" s="129">
        <f t="shared" si="260"/>
        <v>203700</v>
      </c>
      <c r="E6940" s="130" t="s">
        <v>7181</v>
      </c>
    </row>
    <row r="6941" spans="1:5">
      <c r="A6941" s="127" t="s">
        <v>6339</v>
      </c>
      <c r="B6941" s="127">
        <v>195000</v>
      </c>
      <c r="C6941" s="127">
        <f t="shared" ref="C6941:C6988" si="261">C6940+22000</f>
        <v>4308000</v>
      </c>
      <c r="D6941" s="129">
        <f t="shared" si="260"/>
        <v>204750</v>
      </c>
      <c r="E6941" s="130" t="s">
        <v>7181</v>
      </c>
    </row>
    <row r="6942" spans="1:5">
      <c r="A6942" s="127" t="s">
        <v>6340</v>
      </c>
      <c r="B6942" s="127">
        <v>196000</v>
      </c>
      <c r="C6942" s="127">
        <f t="shared" si="261"/>
        <v>4330000</v>
      </c>
      <c r="D6942" s="129">
        <f t="shared" si="260"/>
        <v>205800</v>
      </c>
      <c r="E6942" s="130" t="s">
        <v>7181</v>
      </c>
    </row>
    <row r="6943" spans="1:5">
      <c r="A6943" s="127" t="s">
        <v>6341</v>
      </c>
      <c r="B6943" s="127">
        <v>197000</v>
      </c>
      <c r="C6943" s="127">
        <f t="shared" si="261"/>
        <v>4352000</v>
      </c>
      <c r="D6943" s="129">
        <f t="shared" si="260"/>
        <v>206850</v>
      </c>
      <c r="E6943" s="130" t="s">
        <v>7181</v>
      </c>
    </row>
    <row r="6944" spans="1:5">
      <c r="A6944" s="127" t="s">
        <v>6342</v>
      </c>
      <c r="B6944" s="127">
        <v>198000</v>
      </c>
      <c r="C6944" s="127">
        <f t="shared" si="261"/>
        <v>4374000</v>
      </c>
      <c r="D6944" s="129">
        <f t="shared" si="260"/>
        <v>207900</v>
      </c>
      <c r="E6944" s="130" t="s">
        <v>7181</v>
      </c>
    </row>
    <row r="6945" spans="1:5">
      <c r="A6945" s="127" t="s">
        <v>6343</v>
      </c>
      <c r="B6945" s="127">
        <v>199000</v>
      </c>
      <c r="C6945" s="127">
        <f t="shared" si="261"/>
        <v>4396000</v>
      </c>
      <c r="D6945" s="129">
        <f t="shared" si="260"/>
        <v>208950</v>
      </c>
      <c r="E6945" s="130" t="s">
        <v>7181</v>
      </c>
    </row>
    <row r="6946" spans="1:5">
      <c r="A6946" s="127" t="s">
        <v>6344</v>
      </c>
      <c r="B6946" s="127">
        <v>200000</v>
      </c>
      <c r="C6946" s="127">
        <f t="shared" si="261"/>
        <v>4418000</v>
      </c>
      <c r="D6946" s="129">
        <f t="shared" si="260"/>
        <v>210000</v>
      </c>
      <c r="E6946" s="130" t="s">
        <v>7181</v>
      </c>
    </row>
    <row r="6947" spans="1:5">
      <c r="A6947" s="127" t="s">
        <v>6345</v>
      </c>
      <c r="B6947" s="127">
        <v>201000</v>
      </c>
      <c r="C6947" s="127">
        <f t="shared" si="261"/>
        <v>4440000</v>
      </c>
      <c r="D6947" s="129">
        <f t="shared" si="260"/>
        <v>211050</v>
      </c>
      <c r="E6947" s="130" t="s">
        <v>7181</v>
      </c>
    </row>
    <row r="6948" spans="1:5">
      <c r="A6948" s="127" t="s">
        <v>6346</v>
      </c>
      <c r="B6948" s="127">
        <v>202000</v>
      </c>
      <c r="C6948" s="127">
        <f t="shared" si="261"/>
        <v>4462000</v>
      </c>
      <c r="D6948" s="129">
        <f t="shared" si="260"/>
        <v>212100</v>
      </c>
      <c r="E6948" s="130" t="s">
        <v>7181</v>
      </c>
    </row>
    <row r="6949" spans="1:5">
      <c r="A6949" s="127" t="s">
        <v>6347</v>
      </c>
      <c r="B6949" s="127">
        <v>203000</v>
      </c>
      <c r="C6949" s="127">
        <f t="shared" si="261"/>
        <v>4484000</v>
      </c>
      <c r="D6949" s="129">
        <f t="shared" si="260"/>
        <v>213150</v>
      </c>
      <c r="E6949" s="130" t="s">
        <v>7181</v>
      </c>
    </row>
    <row r="6950" spans="1:5">
      <c r="A6950" s="127" t="s">
        <v>6348</v>
      </c>
      <c r="B6950" s="127">
        <v>204000</v>
      </c>
      <c r="C6950" s="127">
        <f t="shared" si="261"/>
        <v>4506000</v>
      </c>
      <c r="D6950" s="129">
        <f t="shared" si="260"/>
        <v>214200</v>
      </c>
      <c r="E6950" s="130" t="s">
        <v>7181</v>
      </c>
    </row>
    <row r="6951" spans="1:5">
      <c r="A6951" s="127" t="s">
        <v>6349</v>
      </c>
      <c r="B6951" s="127">
        <v>205000</v>
      </c>
      <c r="C6951" s="127">
        <f t="shared" si="261"/>
        <v>4528000</v>
      </c>
      <c r="D6951" s="129">
        <f t="shared" si="260"/>
        <v>215250</v>
      </c>
      <c r="E6951" s="130" t="s">
        <v>7181</v>
      </c>
    </row>
    <row r="6952" spans="1:5">
      <c r="A6952" s="127" t="s">
        <v>6350</v>
      </c>
      <c r="B6952" s="127">
        <v>206000</v>
      </c>
      <c r="C6952" s="127">
        <f t="shared" si="261"/>
        <v>4550000</v>
      </c>
      <c r="D6952" s="129">
        <f t="shared" si="260"/>
        <v>216300</v>
      </c>
      <c r="E6952" s="130" t="s">
        <v>7181</v>
      </c>
    </row>
    <row r="6953" spans="1:5">
      <c r="A6953" s="127" t="s">
        <v>6351</v>
      </c>
      <c r="B6953" s="127">
        <v>207000</v>
      </c>
      <c r="C6953" s="127">
        <f t="shared" si="261"/>
        <v>4572000</v>
      </c>
      <c r="D6953" s="129">
        <f t="shared" si="260"/>
        <v>217350</v>
      </c>
      <c r="E6953" s="130" t="s">
        <v>7181</v>
      </c>
    </row>
    <row r="6954" spans="1:5">
      <c r="A6954" s="127" t="s">
        <v>6352</v>
      </c>
      <c r="B6954" s="127">
        <v>208000</v>
      </c>
      <c r="C6954" s="127">
        <f t="shared" si="261"/>
        <v>4594000</v>
      </c>
      <c r="D6954" s="129">
        <f t="shared" si="260"/>
        <v>218400</v>
      </c>
      <c r="E6954" s="130" t="s">
        <v>7181</v>
      </c>
    </row>
    <row r="6955" spans="1:5">
      <c r="A6955" s="127" t="s">
        <v>6353</v>
      </c>
      <c r="B6955" s="127">
        <v>209000</v>
      </c>
      <c r="C6955" s="127">
        <f t="shared" si="261"/>
        <v>4616000</v>
      </c>
      <c r="D6955" s="129">
        <f t="shared" si="260"/>
        <v>219450</v>
      </c>
      <c r="E6955" s="130" t="s">
        <v>7181</v>
      </c>
    </row>
    <row r="6956" spans="1:5">
      <c r="A6956" s="127" t="s">
        <v>6354</v>
      </c>
      <c r="B6956" s="127">
        <v>210000</v>
      </c>
      <c r="C6956" s="127">
        <f t="shared" si="261"/>
        <v>4638000</v>
      </c>
      <c r="D6956" s="129">
        <f t="shared" si="260"/>
        <v>220500</v>
      </c>
      <c r="E6956" s="130" t="s">
        <v>7181</v>
      </c>
    </row>
    <row r="6957" spans="1:5">
      <c r="A6957" s="127" t="s">
        <v>6355</v>
      </c>
      <c r="B6957" s="127">
        <v>211000</v>
      </c>
      <c r="C6957" s="127">
        <f t="shared" si="261"/>
        <v>4660000</v>
      </c>
      <c r="D6957" s="129">
        <f t="shared" si="260"/>
        <v>221550</v>
      </c>
      <c r="E6957" s="130" t="s">
        <v>7181</v>
      </c>
    </row>
    <row r="6958" spans="1:5">
      <c r="A6958" s="127" t="s">
        <v>6356</v>
      </c>
      <c r="B6958" s="127">
        <v>212000</v>
      </c>
      <c r="C6958" s="127">
        <f t="shared" si="261"/>
        <v>4682000</v>
      </c>
      <c r="D6958" s="129">
        <f t="shared" si="260"/>
        <v>222600</v>
      </c>
      <c r="E6958" s="130" t="s">
        <v>7181</v>
      </c>
    </row>
    <row r="6959" spans="1:5">
      <c r="A6959" s="127" t="s">
        <v>6357</v>
      </c>
      <c r="B6959" s="127">
        <v>213000</v>
      </c>
      <c r="C6959" s="127">
        <f t="shared" si="261"/>
        <v>4704000</v>
      </c>
      <c r="D6959" s="129">
        <f t="shared" si="260"/>
        <v>223650</v>
      </c>
      <c r="E6959" s="130" t="s">
        <v>7181</v>
      </c>
    </row>
    <row r="6960" spans="1:5">
      <c r="A6960" s="127" t="s">
        <v>6358</v>
      </c>
      <c r="B6960" s="127">
        <v>214000</v>
      </c>
      <c r="C6960" s="127">
        <f t="shared" si="261"/>
        <v>4726000</v>
      </c>
      <c r="D6960" s="129">
        <f t="shared" si="260"/>
        <v>224700</v>
      </c>
      <c r="E6960" s="130" t="s">
        <v>7181</v>
      </c>
    </row>
    <row r="6961" spans="1:5">
      <c r="A6961" s="127" t="s">
        <v>6359</v>
      </c>
      <c r="B6961" s="127">
        <v>215000</v>
      </c>
      <c r="C6961" s="127">
        <f t="shared" si="261"/>
        <v>4748000</v>
      </c>
      <c r="D6961" s="129">
        <f t="shared" si="260"/>
        <v>225750</v>
      </c>
      <c r="E6961" s="130" t="s">
        <v>7181</v>
      </c>
    </row>
    <row r="6962" spans="1:5">
      <c r="A6962" s="127" t="s">
        <v>6360</v>
      </c>
      <c r="B6962" s="127">
        <v>216000</v>
      </c>
      <c r="C6962" s="127">
        <f t="shared" si="261"/>
        <v>4770000</v>
      </c>
      <c r="D6962" s="129">
        <f t="shared" si="260"/>
        <v>226800</v>
      </c>
      <c r="E6962" s="130" t="s">
        <v>7181</v>
      </c>
    </row>
    <row r="6963" spans="1:5">
      <c r="A6963" s="127" t="s">
        <v>6361</v>
      </c>
      <c r="B6963" s="127">
        <v>217000</v>
      </c>
      <c r="C6963" s="127">
        <f t="shared" si="261"/>
        <v>4792000</v>
      </c>
      <c r="D6963" s="129">
        <f t="shared" si="260"/>
        <v>227850</v>
      </c>
      <c r="E6963" s="130" t="s">
        <v>7181</v>
      </c>
    </row>
    <row r="6964" spans="1:5">
      <c r="A6964" s="127" t="s">
        <v>6362</v>
      </c>
      <c r="B6964" s="127">
        <v>218000</v>
      </c>
      <c r="C6964" s="127">
        <f t="shared" si="261"/>
        <v>4814000</v>
      </c>
      <c r="D6964" s="129">
        <f t="shared" si="260"/>
        <v>228900</v>
      </c>
      <c r="E6964" s="130" t="s">
        <v>7181</v>
      </c>
    </row>
    <row r="6965" spans="1:5">
      <c r="A6965" s="127" t="s">
        <v>6363</v>
      </c>
      <c r="B6965" s="127">
        <v>219000</v>
      </c>
      <c r="C6965" s="127">
        <f t="shared" si="261"/>
        <v>4836000</v>
      </c>
      <c r="D6965" s="129">
        <f t="shared" si="260"/>
        <v>229950</v>
      </c>
      <c r="E6965" s="130" t="s">
        <v>7181</v>
      </c>
    </row>
    <row r="6966" spans="1:5">
      <c r="A6966" s="127" t="s">
        <v>6364</v>
      </c>
      <c r="B6966" s="127">
        <v>220000</v>
      </c>
      <c r="C6966" s="127">
        <f t="shared" si="261"/>
        <v>4858000</v>
      </c>
      <c r="D6966" s="129">
        <f t="shared" si="260"/>
        <v>231000</v>
      </c>
      <c r="E6966" s="130" t="s">
        <v>7181</v>
      </c>
    </row>
    <row r="6967" spans="1:5">
      <c r="A6967" s="127" t="s">
        <v>6365</v>
      </c>
      <c r="B6967" s="127">
        <v>221000</v>
      </c>
      <c r="C6967" s="127">
        <f t="shared" si="261"/>
        <v>4880000</v>
      </c>
      <c r="D6967" s="129">
        <f t="shared" si="260"/>
        <v>232050</v>
      </c>
      <c r="E6967" s="130" t="s">
        <v>7181</v>
      </c>
    </row>
    <row r="6968" spans="1:5">
      <c r="A6968" s="127" t="s">
        <v>6366</v>
      </c>
      <c r="B6968" s="127">
        <v>222000</v>
      </c>
      <c r="C6968" s="127">
        <f t="shared" si="261"/>
        <v>4902000</v>
      </c>
      <c r="D6968" s="129">
        <f t="shared" si="260"/>
        <v>233100</v>
      </c>
      <c r="E6968" s="130" t="s">
        <v>7181</v>
      </c>
    </row>
    <row r="6969" spans="1:5">
      <c r="A6969" s="127" t="s">
        <v>6367</v>
      </c>
      <c r="B6969" s="127">
        <v>223000</v>
      </c>
      <c r="C6969" s="127">
        <f t="shared" si="261"/>
        <v>4924000</v>
      </c>
      <c r="D6969" s="129">
        <f t="shared" si="260"/>
        <v>234150</v>
      </c>
      <c r="E6969" s="130" t="s">
        <v>7181</v>
      </c>
    </row>
    <row r="6970" spans="1:5">
      <c r="A6970" s="127" t="s">
        <v>6368</v>
      </c>
      <c r="B6970" s="127">
        <v>224000</v>
      </c>
      <c r="C6970" s="127">
        <f t="shared" si="261"/>
        <v>4946000</v>
      </c>
      <c r="D6970" s="129">
        <f t="shared" si="260"/>
        <v>235200</v>
      </c>
      <c r="E6970" s="130" t="s">
        <v>7181</v>
      </c>
    </row>
    <row r="6971" spans="1:5">
      <c r="A6971" s="127" t="s">
        <v>6369</v>
      </c>
      <c r="B6971" s="127">
        <v>225000</v>
      </c>
      <c r="C6971" s="127">
        <f t="shared" si="261"/>
        <v>4968000</v>
      </c>
      <c r="D6971" s="129">
        <f t="shared" si="260"/>
        <v>236250</v>
      </c>
      <c r="E6971" s="130" t="s">
        <v>7181</v>
      </c>
    </row>
    <row r="6972" spans="1:5">
      <c r="A6972" s="127" t="s">
        <v>6370</v>
      </c>
      <c r="B6972" s="127">
        <v>226000</v>
      </c>
      <c r="C6972" s="127">
        <f t="shared" si="261"/>
        <v>4990000</v>
      </c>
      <c r="D6972" s="129">
        <f t="shared" si="260"/>
        <v>237300</v>
      </c>
      <c r="E6972" s="130" t="s">
        <v>7181</v>
      </c>
    </row>
    <row r="6973" spans="1:5">
      <c r="A6973" s="127" t="s">
        <v>6371</v>
      </c>
      <c r="B6973" s="127">
        <v>227000</v>
      </c>
      <c r="C6973" s="127">
        <f t="shared" si="261"/>
        <v>5012000</v>
      </c>
      <c r="D6973" s="129">
        <f t="shared" si="260"/>
        <v>238350</v>
      </c>
      <c r="E6973" s="130" t="s">
        <v>7181</v>
      </c>
    </row>
    <row r="6974" spans="1:5">
      <c r="A6974" s="127" t="s">
        <v>6372</v>
      </c>
      <c r="B6974" s="127">
        <v>228000</v>
      </c>
      <c r="C6974" s="127">
        <f t="shared" si="261"/>
        <v>5034000</v>
      </c>
      <c r="D6974" s="129">
        <f t="shared" si="260"/>
        <v>239400</v>
      </c>
      <c r="E6974" s="130" t="s">
        <v>7181</v>
      </c>
    </row>
    <row r="6975" spans="1:5">
      <c r="A6975" s="127" t="s">
        <v>6373</v>
      </c>
      <c r="B6975" s="127">
        <v>229000</v>
      </c>
      <c r="C6975" s="127">
        <f t="shared" si="261"/>
        <v>5056000</v>
      </c>
      <c r="D6975" s="129">
        <f t="shared" si="260"/>
        <v>240450</v>
      </c>
      <c r="E6975" s="130" t="s">
        <v>7181</v>
      </c>
    </row>
    <row r="6976" spans="1:5">
      <c r="A6976" s="127" t="s">
        <v>6374</v>
      </c>
      <c r="B6976" s="127">
        <v>230000</v>
      </c>
      <c r="C6976" s="127">
        <f t="shared" si="261"/>
        <v>5078000</v>
      </c>
      <c r="D6976" s="129">
        <f t="shared" si="260"/>
        <v>241500</v>
      </c>
      <c r="E6976" s="130" t="s">
        <v>7181</v>
      </c>
    </row>
    <row r="6977" spans="1:5">
      <c r="A6977" s="127" t="s">
        <v>6375</v>
      </c>
      <c r="B6977" s="127">
        <v>231000</v>
      </c>
      <c r="C6977" s="127">
        <f t="shared" si="261"/>
        <v>5100000</v>
      </c>
      <c r="D6977" s="129">
        <f t="shared" si="260"/>
        <v>242550</v>
      </c>
      <c r="E6977" s="130" t="s">
        <v>7181</v>
      </c>
    </row>
    <row r="6978" spans="1:5">
      <c r="A6978" s="127" t="s">
        <v>6376</v>
      </c>
      <c r="B6978" s="127">
        <v>232000</v>
      </c>
      <c r="C6978" s="127">
        <f t="shared" si="261"/>
        <v>5122000</v>
      </c>
      <c r="D6978" s="129">
        <f t="shared" si="260"/>
        <v>243600</v>
      </c>
      <c r="E6978" s="130" t="s">
        <v>7181</v>
      </c>
    </row>
    <row r="6979" spans="1:5">
      <c r="A6979" s="127" t="s">
        <v>6377</v>
      </c>
      <c r="B6979" s="127">
        <v>233000</v>
      </c>
      <c r="C6979" s="127">
        <f t="shared" si="261"/>
        <v>5144000</v>
      </c>
      <c r="D6979" s="129">
        <f t="shared" si="260"/>
        <v>244650</v>
      </c>
      <c r="E6979" s="130" t="s">
        <v>7181</v>
      </c>
    </row>
    <row r="6980" spans="1:5">
      <c r="A6980" s="127" t="s">
        <v>6378</v>
      </c>
      <c r="B6980" s="127">
        <v>234000</v>
      </c>
      <c r="C6980" s="127">
        <f t="shared" si="261"/>
        <v>5166000</v>
      </c>
      <c r="D6980" s="129">
        <f t="shared" si="260"/>
        <v>245700</v>
      </c>
      <c r="E6980" s="130" t="s">
        <v>7181</v>
      </c>
    </row>
    <row r="6981" spans="1:5">
      <c r="A6981" s="127" t="s">
        <v>6379</v>
      </c>
      <c r="B6981" s="127">
        <v>235000</v>
      </c>
      <c r="C6981" s="127">
        <f t="shared" si="261"/>
        <v>5188000</v>
      </c>
      <c r="D6981" s="129">
        <f t="shared" si="260"/>
        <v>246750</v>
      </c>
      <c r="E6981" s="130" t="s">
        <v>7181</v>
      </c>
    </row>
    <row r="6982" spans="1:5">
      <c r="A6982" s="127" t="s">
        <v>6380</v>
      </c>
      <c r="B6982" s="127">
        <v>236000</v>
      </c>
      <c r="C6982" s="127">
        <f t="shared" si="261"/>
        <v>5210000</v>
      </c>
      <c r="D6982" s="129">
        <f t="shared" si="260"/>
        <v>247800</v>
      </c>
      <c r="E6982" s="130" t="s">
        <v>7181</v>
      </c>
    </row>
    <row r="6983" spans="1:5">
      <c r="A6983" s="127" t="s">
        <v>6381</v>
      </c>
      <c r="B6983" s="127">
        <v>237000</v>
      </c>
      <c r="C6983" s="127">
        <f t="shared" si="261"/>
        <v>5232000</v>
      </c>
      <c r="D6983" s="129">
        <f t="shared" si="260"/>
        <v>248850</v>
      </c>
      <c r="E6983" s="130" t="s">
        <v>7181</v>
      </c>
    </row>
    <row r="6984" spans="1:5">
      <c r="A6984" s="127" t="s">
        <v>6382</v>
      </c>
      <c r="B6984" s="127">
        <v>238000</v>
      </c>
      <c r="C6984" s="127">
        <f t="shared" si="261"/>
        <v>5254000</v>
      </c>
      <c r="D6984" s="129">
        <f t="shared" si="260"/>
        <v>249900</v>
      </c>
      <c r="E6984" s="130" t="s">
        <v>7181</v>
      </c>
    </row>
    <row r="6985" spans="1:5">
      <c r="A6985" s="127" t="s">
        <v>6383</v>
      </c>
      <c r="B6985" s="127">
        <v>239000</v>
      </c>
      <c r="C6985" s="127">
        <f t="shared" si="261"/>
        <v>5276000</v>
      </c>
      <c r="D6985" s="129">
        <f t="shared" si="260"/>
        <v>250950</v>
      </c>
      <c r="E6985" s="130" t="s">
        <v>7181</v>
      </c>
    </row>
    <row r="6986" spans="1:5">
      <c r="A6986" s="127" t="s">
        <v>6384</v>
      </c>
      <c r="B6986" s="127">
        <v>240000</v>
      </c>
      <c r="C6986" s="127">
        <f t="shared" si="261"/>
        <v>5298000</v>
      </c>
      <c r="D6986" s="129">
        <f t="shared" si="260"/>
        <v>252000</v>
      </c>
      <c r="E6986" s="130" t="s">
        <v>7181</v>
      </c>
    </row>
    <row r="6987" spans="1:5">
      <c r="A6987" s="127" t="s">
        <v>6385</v>
      </c>
      <c r="B6987" s="127">
        <v>241000</v>
      </c>
      <c r="C6987" s="127">
        <f t="shared" si="261"/>
        <v>5320000</v>
      </c>
      <c r="D6987" s="129">
        <f t="shared" si="260"/>
        <v>253050</v>
      </c>
      <c r="E6987" s="130" t="s">
        <v>7181</v>
      </c>
    </row>
    <row r="6988" spans="1:5">
      <c r="A6988" s="127" t="s">
        <v>6386</v>
      </c>
      <c r="B6988" s="127">
        <v>242000</v>
      </c>
      <c r="C6988" s="127">
        <f t="shared" si="261"/>
        <v>5342000</v>
      </c>
      <c r="D6988" s="129">
        <f t="shared" si="260"/>
        <v>254100</v>
      </c>
      <c r="E6988" s="130" t="s">
        <v>7181</v>
      </c>
    </row>
    <row r="6989" spans="1:5">
      <c r="A6989" s="127" t="str">
        <f t="shared" ref="A6989:A7052" si="262">"모로코"&amp;B6989</f>
        <v>모로코1000</v>
      </c>
      <c r="B6989" s="127">
        <v>1000</v>
      </c>
      <c r="C6989" s="127">
        <v>52500</v>
      </c>
      <c r="D6989" s="129">
        <f t="shared" ref="D6989:D7012" si="263">SUM($G$2)*(B6989*0.001)</f>
        <v>1050</v>
      </c>
      <c r="E6989" s="130" t="s">
        <v>7180</v>
      </c>
    </row>
    <row r="6990" spans="1:5">
      <c r="A6990" s="127" t="str">
        <f t="shared" si="262"/>
        <v>모로코2000</v>
      </c>
      <c r="B6990" s="127">
        <f t="shared" ref="B6990:B7053" si="264">B6989+1000</f>
        <v>2000</v>
      </c>
      <c r="C6990" s="127">
        <f>C6989+35000</f>
        <v>87500</v>
      </c>
      <c r="D6990" s="129">
        <f t="shared" si="263"/>
        <v>2100</v>
      </c>
      <c r="E6990" s="130" t="s">
        <v>7180</v>
      </c>
    </row>
    <row r="6991" spans="1:5">
      <c r="A6991" s="127" t="str">
        <f t="shared" si="262"/>
        <v>모로코3000</v>
      </c>
      <c r="B6991" s="127">
        <f t="shared" si="264"/>
        <v>3000</v>
      </c>
      <c r="C6991" s="127">
        <f t="shared" ref="C6991:C7054" si="265">C6990+35000</f>
        <v>122500</v>
      </c>
      <c r="D6991" s="129">
        <f t="shared" si="263"/>
        <v>3150</v>
      </c>
      <c r="E6991" s="130" t="s">
        <v>7180</v>
      </c>
    </row>
    <row r="6992" spans="1:5">
      <c r="A6992" s="127" t="str">
        <f t="shared" si="262"/>
        <v>모로코4000</v>
      </c>
      <c r="B6992" s="127">
        <f t="shared" si="264"/>
        <v>4000</v>
      </c>
      <c r="C6992" s="127">
        <f t="shared" si="265"/>
        <v>157500</v>
      </c>
      <c r="D6992" s="129">
        <f t="shared" si="263"/>
        <v>4200</v>
      </c>
      <c r="E6992" s="130" t="s">
        <v>7180</v>
      </c>
    </row>
    <row r="6993" spans="1:5">
      <c r="A6993" s="127" t="str">
        <f t="shared" si="262"/>
        <v>모로코5000</v>
      </c>
      <c r="B6993" s="127">
        <f t="shared" si="264"/>
        <v>5000</v>
      </c>
      <c r="C6993" s="127">
        <f t="shared" si="265"/>
        <v>192500</v>
      </c>
      <c r="D6993" s="129">
        <f t="shared" si="263"/>
        <v>5250</v>
      </c>
      <c r="E6993" s="130" t="s">
        <v>7180</v>
      </c>
    </row>
    <row r="6994" spans="1:5">
      <c r="A6994" s="127" t="str">
        <f t="shared" si="262"/>
        <v>모로코6000</v>
      </c>
      <c r="B6994" s="127">
        <f t="shared" si="264"/>
        <v>6000</v>
      </c>
      <c r="C6994" s="127">
        <f t="shared" si="265"/>
        <v>227500</v>
      </c>
      <c r="D6994" s="129">
        <f t="shared" si="263"/>
        <v>6300</v>
      </c>
      <c r="E6994" s="130" t="s">
        <v>7180</v>
      </c>
    </row>
    <row r="6995" spans="1:5">
      <c r="A6995" s="127" t="str">
        <f t="shared" si="262"/>
        <v>모로코7000</v>
      </c>
      <c r="B6995" s="127">
        <f t="shared" si="264"/>
        <v>7000</v>
      </c>
      <c r="C6995" s="127">
        <f t="shared" si="265"/>
        <v>262500</v>
      </c>
      <c r="D6995" s="129">
        <f t="shared" si="263"/>
        <v>7350</v>
      </c>
      <c r="E6995" s="130" t="s">
        <v>7180</v>
      </c>
    </row>
    <row r="6996" spans="1:5">
      <c r="A6996" s="127" t="str">
        <f t="shared" si="262"/>
        <v>모로코8000</v>
      </c>
      <c r="B6996" s="127">
        <f t="shared" si="264"/>
        <v>8000</v>
      </c>
      <c r="C6996" s="127">
        <f t="shared" si="265"/>
        <v>297500</v>
      </c>
      <c r="D6996" s="129">
        <f t="shared" si="263"/>
        <v>8400</v>
      </c>
      <c r="E6996" s="130" t="s">
        <v>7180</v>
      </c>
    </row>
    <row r="6997" spans="1:5">
      <c r="A6997" s="127" t="str">
        <f t="shared" si="262"/>
        <v>모로코9000</v>
      </c>
      <c r="B6997" s="127">
        <f t="shared" si="264"/>
        <v>9000</v>
      </c>
      <c r="C6997" s="127">
        <f t="shared" si="265"/>
        <v>332500</v>
      </c>
      <c r="D6997" s="129">
        <f t="shared" si="263"/>
        <v>9450</v>
      </c>
      <c r="E6997" s="130" t="s">
        <v>7180</v>
      </c>
    </row>
    <row r="6998" spans="1:5">
      <c r="A6998" s="127" t="str">
        <f t="shared" si="262"/>
        <v>모로코10000</v>
      </c>
      <c r="B6998" s="127">
        <f t="shared" si="264"/>
        <v>10000</v>
      </c>
      <c r="C6998" s="127">
        <f t="shared" si="265"/>
        <v>367500</v>
      </c>
      <c r="D6998" s="129">
        <f t="shared" si="263"/>
        <v>10500</v>
      </c>
      <c r="E6998" s="130" t="s">
        <v>7180</v>
      </c>
    </row>
    <row r="6999" spans="1:5">
      <c r="A6999" s="127" t="str">
        <f t="shared" si="262"/>
        <v>모로코11000</v>
      </c>
      <c r="B6999" s="127">
        <f t="shared" si="264"/>
        <v>11000</v>
      </c>
      <c r="C6999" s="127">
        <f t="shared" si="265"/>
        <v>402500</v>
      </c>
      <c r="D6999" s="129">
        <f t="shared" si="263"/>
        <v>11550</v>
      </c>
      <c r="E6999" s="130" t="s">
        <v>7180</v>
      </c>
    </row>
    <row r="7000" spans="1:5">
      <c r="A7000" s="127" t="str">
        <f t="shared" si="262"/>
        <v>모로코12000</v>
      </c>
      <c r="B7000" s="127">
        <f t="shared" si="264"/>
        <v>12000</v>
      </c>
      <c r="C7000" s="127">
        <f t="shared" si="265"/>
        <v>437500</v>
      </c>
      <c r="D7000" s="129">
        <f t="shared" si="263"/>
        <v>12600</v>
      </c>
      <c r="E7000" s="130" t="s">
        <v>7180</v>
      </c>
    </row>
    <row r="7001" spans="1:5">
      <c r="A7001" s="127" t="str">
        <f t="shared" si="262"/>
        <v>모로코13000</v>
      </c>
      <c r="B7001" s="127">
        <f t="shared" si="264"/>
        <v>13000</v>
      </c>
      <c r="C7001" s="127">
        <f t="shared" si="265"/>
        <v>472500</v>
      </c>
      <c r="D7001" s="129">
        <f t="shared" si="263"/>
        <v>13650</v>
      </c>
      <c r="E7001" s="130" t="s">
        <v>7180</v>
      </c>
    </row>
    <row r="7002" spans="1:5">
      <c r="A7002" s="127" t="str">
        <f t="shared" si="262"/>
        <v>모로코14000</v>
      </c>
      <c r="B7002" s="127">
        <f t="shared" si="264"/>
        <v>14000</v>
      </c>
      <c r="C7002" s="127">
        <f t="shared" si="265"/>
        <v>507500</v>
      </c>
      <c r="D7002" s="129">
        <f t="shared" si="263"/>
        <v>14700</v>
      </c>
      <c r="E7002" s="130" t="s">
        <v>7180</v>
      </c>
    </row>
    <row r="7003" spans="1:5">
      <c r="A7003" s="127" t="str">
        <f t="shared" si="262"/>
        <v>모로코15000</v>
      </c>
      <c r="B7003" s="127">
        <f t="shared" si="264"/>
        <v>15000</v>
      </c>
      <c r="C7003" s="127">
        <f t="shared" si="265"/>
        <v>542500</v>
      </c>
      <c r="D7003" s="129">
        <f t="shared" si="263"/>
        <v>15750</v>
      </c>
      <c r="E7003" s="130" t="s">
        <v>7180</v>
      </c>
    </row>
    <row r="7004" spans="1:5">
      <c r="A7004" s="127" t="str">
        <f t="shared" si="262"/>
        <v>모로코16000</v>
      </c>
      <c r="B7004" s="127">
        <f t="shared" si="264"/>
        <v>16000</v>
      </c>
      <c r="C7004" s="127">
        <f t="shared" si="265"/>
        <v>577500</v>
      </c>
      <c r="D7004" s="129">
        <f t="shared" si="263"/>
        <v>16800</v>
      </c>
      <c r="E7004" s="130" t="s">
        <v>7180</v>
      </c>
    </row>
    <row r="7005" spans="1:5">
      <c r="A7005" s="127" t="str">
        <f t="shared" si="262"/>
        <v>모로코17000</v>
      </c>
      <c r="B7005" s="127">
        <f t="shared" si="264"/>
        <v>17000</v>
      </c>
      <c r="C7005" s="127">
        <f t="shared" si="265"/>
        <v>612500</v>
      </c>
      <c r="D7005" s="129">
        <f t="shared" si="263"/>
        <v>17850</v>
      </c>
      <c r="E7005" s="130" t="s">
        <v>7180</v>
      </c>
    </row>
    <row r="7006" spans="1:5">
      <c r="A7006" s="127" t="str">
        <f t="shared" si="262"/>
        <v>모로코18000</v>
      </c>
      <c r="B7006" s="127">
        <f t="shared" si="264"/>
        <v>18000</v>
      </c>
      <c r="C7006" s="127">
        <f t="shared" si="265"/>
        <v>647500</v>
      </c>
      <c r="D7006" s="129">
        <f t="shared" si="263"/>
        <v>18900</v>
      </c>
      <c r="E7006" s="130" t="s">
        <v>7180</v>
      </c>
    </row>
    <row r="7007" spans="1:5">
      <c r="A7007" s="127" t="str">
        <f t="shared" si="262"/>
        <v>모로코19000</v>
      </c>
      <c r="B7007" s="127">
        <f t="shared" si="264"/>
        <v>19000</v>
      </c>
      <c r="C7007" s="127">
        <f t="shared" si="265"/>
        <v>682500</v>
      </c>
      <c r="D7007" s="129">
        <f t="shared" si="263"/>
        <v>19950</v>
      </c>
      <c r="E7007" s="130" t="s">
        <v>7180</v>
      </c>
    </row>
    <row r="7008" spans="1:5">
      <c r="A7008" s="127" t="str">
        <f t="shared" si="262"/>
        <v>모로코20000</v>
      </c>
      <c r="B7008" s="127">
        <f t="shared" si="264"/>
        <v>20000</v>
      </c>
      <c r="C7008" s="127">
        <f t="shared" si="265"/>
        <v>717500</v>
      </c>
      <c r="D7008" s="129">
        <f t="shared" si="263"/>
        <v>21000</v>
      </c>
      <c r="E7008" s="130" t="s">
        <v>7180</v>
      </c>
    </row>
    <row r="7009" spans="1:5">
      <c r="A7009" s="127" t="str">
        <f t="shared" si="262"/>
        <v>모로코21000</v>
      </c>
      <c r="B7009" s="127">
        <f t="shared" si="264"/>
        <v>21000</v>
      </c>
      <c r="C7009" s="127">
        <f t="shared" si="265"/>
        <v>752500</v>
      </c>
      <c r="D7009" s="129">
        <f t="shared" si="263"/>
        <v>22050</v>
      </c>
      <c r="E7009" s="130" t="s">
        <v>7180</v>
      </c>
    </row>
    <row r="7010" spans="1:5">
      <c r="A7010" s="127" t="str">
        <f t="shared" si="262"/>
        <v>모로코22000</v>
      </c>
      <c r="B7010" s="127">
        <f t="shared" si="264"/>
        <v>22000</v>
      </c>
      <c r="C7010" s="127">
        <f t="shared" si="265"/>
        <v>787500</v>
      </c>
      <c r="D7010" s="129">
        <f t="shared" si="263"/>
        <v>23100</v>
      </c>
      <c r="E7010" s="130" t="s">
        <v>7180</v>
      </c>
    </row>
    <row r="7011" spans="1:5">
      <c r="A7011" s="127" t="str">
        <f t="shared" si="262"/>
        <v>모로코23000</v>
      </c>
      <c r="B7011" s="127">
        <f t="shared" si="264"/>
        <v>23000</v>
      </c>
      <c r="C7011" s="127">
        <f t="shared" si="265"/>
        <v>822500</v>
      </c>
      <c r="D7011" s="129">
        <f t="shared" si="263"/>
        <v>24150</v>
      </c>
      <c r="E7011" s="130" t="s">
        <v>7180</v>
      </c>
    </row>
    <row r="7012" spans="1:5">
      <c r="A7012" s="127" t="str">
        <f t="shared" si="262"/>
        <v>모로코24000</v>
      </c>
      <c r="B7012" s="127">
        <f t="shared" si="264"/>
        <v>24000</v>
      </c>
      <c r="C7012" s="127">
        <f t="shared" si="265"/>
        <v>857500</v>
      </c>
      <c r="D7012" s="129">
        <f t="shared" si="263"/>
        <v>25200</v>
      </c>
      <c r="E7012" s="130" t="s">
        <v>7180</v>
      </c>
    </row>
    <row r="7013" spans="1:5">
      <c r="A7013" s="127" t="str">
        <f t="shared" si="262"/>
        <v>모로코25000</v>
      </c>
      <c r="B7013" s="127">
        <f t="shared" si="264"/>
        <v>25000</v>
      </c>
      <c r="C7013" s="127">
        <f t="shared" si="265"/>
        <v>892500</v>
      </c>
      <c r="D7013" s="129">
        <f t="shared" ref="D7013:D7076" si="266">SUM($G$2)*(B7013*0.001)</f>
        <v>26250</v>
      </c>
      <c r="E7013" s="130" t="s">
        <v>7180</v>
      </c>
    </row>
    <row r="7014" spans="1:5">
      <c r="A7014" s="127" t="str">
        <f t="shared" si="262"/>
        <v>모로코26000</v>
      </c>
      <c r="B7014" s="127">
        <f t="shared" si="264"/>
        <v>26000</v>
      </c>
      <c r="C7014" s="127">
        <f t="shared" si="265"/>
        <v>927500</v>
      </c>
      <c r="D7014" s="129">
        <f t="shared" si="266"/>
        <v>27300</v>
      </c>
      <c r="E7014" s="130" t="s">
        <v>7180</v>
      </c>
    </row>
    <row r="7015" spans="1:5">
      <c r="A7015" s="127" t="str">
        <f t="shared" si="262"/>
        <v>모로코27000</v>
      </c>
      <c r="B7015" s="127">
        <f t="shared" si="264"/>
        <v>27000</v>
      </c>
      <c r="C7015" s="127">
        <f t="shared" si="265"/>
        <v>962500</v>
      </c>
      <c r="D7015" s="129">
        <f t="shared" si="266"/>
        <v>28350</v>
      </c>
      <c r="E7015" s="130" t="s">
        <v>7180</v>
      </c>
    </row>
    <row r="7016" spans="1:5">
      <c r="A7016" s="127" t="str">
        <f t="shared" si="262"/>
        <v>모로코28000</v>
      </c>
      <c r="B7016" s="127">
        <f t="shared" si="264"/>
        <v>28000</v>
      </c>
      <c r="C7016" s="127">
        <f t="shared" si="265"/>
        <v>997500</v>
      </c>
      <c r="D7016" s="129">
        <f t="shared" si="266"/>
        <v>29400</v>
      </c>
      <c r="E7016" s="130" t="s">
        <v>7180</v>
      </c>
    </row>
    <row r="7017" spans="1:5">
      <c r="A7017" s="127" t="str">
        <f t="shared" si="262"/>
        <v>모로코29000</v>
      </c>
      <c r="B7017" s="127">
        <f t="shared" si="264"/>
        <v>29000</v>
      </c>
      <c r="C7017" s="127">
        <f t="shared" si="265"/>
        <v>1032500</v>
      </c>
      <c r="D7017" s="129">
        <f t="shared" si="266"/>
        <v>30450</v>
      </c>
      <c r="E7017" s="130" t="s">
        <v>7180</v>
      </c>
    </row>
    <row r="7018" spans="1:5">
      <c r="A7018" s="127" t="str">
        <f t="shared" si="262"/>
        <v>모로코30000</v>
      </c>
      <c r="B7018" s="127">
        <f t="shared" si="264"/>
        <v>30000</v>
      </c>
      <c r="C7018" s="127">
        <f t="shared" si="265"/>
        <v>1067500</v>
      </c>
      <c r="D7018" s="129">
        <f t="shared" si="266"/>
        <v>31500</v>
      </c>
      <c r="E7018" s="130" t="s">
        <v>7180</v>
      </c>
    </row>
    <row r="7019" spans="1:5">
      <c r="A7019" s="127" t="str">
        <f t="shared" si="262"/>
        <v>모로코31000</v>
      </c>
      <c r="B7019" s="127">
        <f t="shared" si="264"/>
        <v>31000</v>
      </c>
      <c r="C7019" s="127">
        <f t="shared" si="265"/>
        <v>1102500</v>
      </c>
      <c r="D7019" s="129">
        <f t="shared" si="266"/>
        <v>32550</v>
      </c>
      <c r="E7019" s="130" t="s">
        <v>7180</v>
      </c>
    </row>
    <row r="7020" spans="1:5">
      <c r="A7020" s="127" t="str">
        <f t="shared" si="262"/>
        <v>모로코32000</v>
      </c>
      <c r="B7020" s="127">
        <f t="shared" si="264"/>
        <v>32000</v>
      </c>
      <c r="C7020" s="127">
        <f t="shared" si="265"/>
        <v>1137500</v>
      </c>
      <c r="D7020" s="129">
        <f t="shared" si="266"/>
        <v>33600</v>
      </c>
      <c r="E7020" s="130" t="s">
        <v>7180</v>
      </c>
    </row>
    <row r="7021" spans="1:5">
      <c r="A7021" s="127" t="str">
        <f t="shared" si="262"/>
        <v>모로코33000</v>
      </c>
      <c r="B7021" s="127">
        <f t="shared" si="264"/>
        <v>33000</v>
      </c>
      <c r="C7021" s="127">
        <f t="shared" si="265"/>
        <v>1172500</v>
      </c>
      <c r="D7021" s="129">
        <f t="shared" si="266"/>
        <v>34650</v>
      </c>
      <c r="E7021" s="130" t="s">
        <v>7180</v>
      </c>
    </row>
    <row r="7022" spans="1:5">
      <c r="A7022" s="127" t="str">
        <f t="shared" si="262"/>
        <v>모로코34000</v>
      </c>
      <c r="B7022" s="127">
        <f t="shared" si="264"/>
        <v>34000</v>
      </c>
      <c r="C7022" s="127">
        <f t="shared" si="265"/>
        <v>1207500</v>
      </c>
      <c r="D7022" s="129">
        <f t="shared" si="266"/>
        <v>35700</v>
      </c>
      <c r="E7022" s="130" t="s">
        <v>7180</v>
      </c>
    </row>
    <row r="7023" spans="1:5">
      <c r="A7023" s="127" t="str">
        <f t="shared" si="262"/>
        <v>모로코35000</v>
      </c>
      <c r="B7023" s="127">
        <f t="shared" si="264"/>
        <v>35000</v>
      </c>
      <c r="C7023" s="127">
        <f t="shared" si="265"/>
        <v>1242500</v>
      </c>
      <c r="D7023" s="129">
        <f t="shared" si="266"/>
        <v>36750</v>
      </c>
      <c r="E7023" s="130" t="s">
        <v>7180</v>
      </c>
    </row>
    <row r="7024" spans="1:5">
      <c r="A7024" s="127" t="str">
        <f t="shared" si="262"/>
        <v>모로코36000</v>
      </c>
      <c r="B7024" s="127">
        <f t="shared" si="264"/>
        <v>36000</v>
      </c>
      <c r="C7024" s="127">
        <f t="shared" si="265"/>
        <v>1277500</v>
      </c>
      <c r="D7024" s="129">
        <f t="shared" si="266"/>
        <v>37800</v>
      </c>
      <c r="E7024" s="130" t="s">
        <v>7180</v>
      </c>
    </row>
    <row r="7025" spans="1:5">
      <c r="A7025" s="127" t="str">
        <f t="shared" si="262"/>
        <v>모로코37000</v>
      </c>
      <c r="B7025" s="127">
        <f t="shared" si="264"/>
        <v>37000</v>
      </c>
      <c r="C7025" s="127">
        <f t="shared" si="265"/>
        <v>1312500</v>
      </c>
      <c r="D7025" s="129">
        <f t="shared" si="266"/>
        <v>38850</v>
      </c>
      <c r="E7025" s="130" t="s">
        <v>7180</v>
      </c>
    </row>
    <row r="7026" spans="1:5">
      <c r="A7026" s="127" t="str">
        <f t="shared" si="262"/>
        <v>모로코38000</v>
      </c>
      <c r="B7026" s="127">
        <f t="shared" si="264"/>
        <v>38000</v>
      </c>
      <c r="C7026" s="127">
        <f t="shared" si="265"/>
        <v>1347500</v>
      </c>
      <c r="D7026" s="129">
        <f t="shared" si="266"/>
        <v>39900</v>
      </c>
      <c r="E7026" s="130" t="s">
        <v>7180</v>
      </c>
    </row>
    <row r="7027" spans="1:5">
      <c r="A7027" s="127" t="str">
        <f t="shared" si="262"/>
        <v>모로코39000</v>
      </c>
      <c r="B7027" s="127">
        <f t="shared" si="264"/>
        <v>39000</v>
      </c>
      <c r="C7027" s="127">
        <f t="shared" si="265"/>
        <v>1382500</v>
      </c>
      <c r="D7027" s="129">
        <f t="shared" si="266"/>
        <v>40950</v>
      </c>
      <c r="E7027" s="130" t="s">
        <v>7180</v>
      </c>
    </row>
    <row r="7028" spans="1:5">
      <c r="A7028" s="127" t="str">
        <f t="shared" si="262"/>
        <v>모로코40000</v>
      </c>
      <c r="B7028" s="127">
        <f t="shared" si="264"/>
        <v>40000</v>
      </c>
      <c r="C7028" s="127">
        <f t="shared" si="265"/>
        <v>1417500</v>
      </c>
      <c r="D7028" s="129">
        <f t="shared" si="266"/>
        <v>42000</v>
      </c>
      <c r="E7028" s="130" t="s">
        <v>7180</v>
      </c>
    </row>
    <row r="7029" spans="1:5">
      <c r="A7029" s="127" t="str">
        <f t="shared" si="262"/>
        <v>모로코41000</v>
      </c>
      <c r="B7029" s="127">
        <f t="shared" si="264"/>
        <v>41000</v>
      </c>
      <c r="C7029" s="127">
        <f t="shared" si="265"/>
        <v>1452500</v>
      </c>
      <c r="D7029" s="129">
        <f t="shared" si="266"/>
        <v>43050</v>
      </c>
      <c r="E7029" s="130" t="s">
        <v>7180</v>
      </c>
    </row>
    <row r="7030" spans="1:5">
      <c r="A7030" s="127" t="str">
        <f t="shared" si="262"/>
        <v>모로코42000</v>
      </c>
      <c r="B7030" s="127">
        <f t="shared" si="264"/>
        <v>42000</v>
      </c>
      <c r="C7030" s="127">
        <f t="shared" si="265"/>
        <v>1487500</v>
      </c>
      <c r="D7030" s="129">
        <f t="shared" si="266"/>
        <v>44100</v>
      </c>
      <c r="E7030" s="130" t="s">
        <v>7180</v>
      </c>
    </row>
    <row r="7031" spans="1:5">
      <c r="A7031" s="127" t="str">
        <f t="shared" si="262"/>
        <v>모로코43000</v>
      </c>
      <c r="B7031" s="127">
        <f t="shared" si="264"/>
        <v>43000</v>
      </c>
      <c r="C7031" s="127">
        <f t="shared" si="265"/>
        <v>1522500</v>
      </c>
      <c r="D7031" s="129">
        <f t="shared" si="266"/>
        <v>45150</v>
      </c>
      <c r="E7031" s="130" t="s">
        <v>7180</v>
      </c>
    </row>
    <row r="7032" spans="1:5">
      <c r="A7032" s="127" t="str">
        <f t="shared" si="262"/>
        <v>모로코44000</v>
      </c>
      <c r="B7032" s="127">
        <f t="shared" si="264"/>
        <v>44000</v>
      </c>
      <c r="C7032" s="127">
        <f t="shared" si="265"/>
        <v>1557500</v>
      </c>
      <c r="D7032" s="129">
        <f t="shared" si="266"/>
        <v>46200</v>
      </c>
      <c r="E7032" s="130" t="s">
        <v>7180</v>
      </c>
    </row>
    <row r="7033" spans="1:5">
      <c r="A7033" s="127" t="str">
        <f t="shared" si="262"/>
        <v>모로코45000</v>
      </c>
      <c r="B7033" s="127">
        <f t="shared" si="264"/>
        <v>45000</v>
      </c>
      <c r="C7033" s="127">
        <f t="shared" si="265"/>
        <v>1592500</v>
      </c>
      <c r="D7033" s="129">
        <f t="shared" si="266"/>
        <v>47250</v>
      </c>
      <c r="E7033" s="130" t="s">
        <v>7180</v>
      </c>
    </row>
    <row r="7034" spans="1:5">
      <c r="A7034" s="127" t="str">
        <f t="shared" si="262"/>
        <v>모로코46000</v>
      </c>
      <c r="B7034" s="127">
        <f t="shared" si="264"/>
        <v>46000</v>
      </c>
      <c r="C7034" s="127">
        <f t="shared" si="265"/>
        <v>1627500</v>
      </c>
      <c r="D7034" s="129">
        <f t="shared" si="266"/>
        <v>48300</v>
      </c>
      <c r="E7034" s="130" t="s">
        <v>7180</v>
      </c>
    </row>
    <row r="7035" spans="1:5">
      <c r="A7035" s="127" t="str">
        <f t="shared" si="262"/>
        <v>모로코47000</v>
      </c>
      <c r="B7035" s="127">
        <f t="shared" si="264"/>
        <v>47000</v>
      </c>
      <c r="C7035" s="127">
        <f t="shared" si="265"/>
        <v>1662500</v>
      </c>
      <c r="D7035" s="129">
        <f t="shared" si="266"/>
        <v>49350</v>
      </c>
      <c r="E7035" s="130" t="s">
        <v>7180</v>
      </c>
    </row>
    <row r="7036" spans="1:5">
      <c r="A7036" s="127" t="str">
        <f t="shared" si="262"/>
        <v>모로코48000</v>
      </c>
      <c r="B7036" s="127">
        <f t="shared" si="264"/>
        <v>48000</v>
      </c>
      <c r="C7036" s="127">
        <f t="shared" si="265"/>
        <v>1697500</v>
      </c>
      <c r="D7036" s="129">
        <f t="shared" si="266"/>
        <v>50400</v>
      </c>
      <c r="E7036" s="130" t="s">
        <v>7180</v>
      </c>
    </row>
    <row r="7037" spans="1:5">
      <c r="A7037" s="127" t="str">
        <f t="shared" si="262"/>
        <v>모로코49000</v>
      </c>
      <c r="B7037" s="127">
        <f t="shared" si="264"/>
        <v>49000</v>
      </c>
      <c r="C7037" s="127">
        <f t="shared" si="265"/>
        <v>1732500</v>
      </c>
      <c r="D7037" s="129">
        <f t="shared" si="266"/>
        <v>51450</v>
      </c>
      <c r="E7037" s="130" t="s">
        <v>7180</v>
      </c>
    </row>
    <row r="7038" spans="1:5">
      <c r="A7038" s="127" t="str">
        <f t="shared" si="262"/>
        <v>모로코50000</v>
      </c>
      <c r="B7038" s="127">
        <f t="shared" si="264"/>
        <v>50000</v>
      </c>
      <c r="C7038" s="127">
        <f t="shared" si="265"/>
        <v>1767500</v>
      </c>
      <c r="D7038" s="129">
        <f t="shared" si="266"/>
        <v>52500</v>
      </c>
      <c r="E7038" s="130" t="s">
        <v>7180</v>
      </c>
    </row>
    <row r="7039" spans="1:5">
      <c r="A7039" s="127" t="str">
        <f t="shared" si="262"/>
        <v>모로코51000</v>
      </c>
      <c r="B7039" s="127">
        <f t="shared" si="264"/>
        <v>51000</v>
      </c>
      <c r="C7039" s="127">
        <f t="shared" si="265"/>
        <v>1802500</v>
      </c>
      <c r="D7039" s="129">
        <f t="shared" si="266"/>
        <v>53550</v>
      </c>
      <c r="E7039" s="130" t="s">
        <v>7180</v>
      </c>
    </row>
    <row r="7040" spans="1:5">
      <c r="A7040" s="127" t="str">
        <f t="shared" si="262"/>
        <v>모로코52000</v>
      </c>
      <c r="B7040" s="127">
        <f t="shared" si="264"/>
        <v>52000</v>
      </c>
      <c r="C7040" s="127">
        <f t="shared" si="265"/>
        <v>1837500</v>
      </c>
      <c r="D7040" s="129">
        <f t="shared" si="266"/>
        <v>54600</v>
      </c>
      <c r="E7040" s="130" t="s">
        <v>7180</v>
      </c>
    </row>
    <row r="7041" spans="1:5">
      <c r="A7041" s="127" t="str">
        <f t="shared" si="262"/>
        <v>모로코53000</v>
      </c>
      <c r="B7041" s="127">
        <f t="shared" si="264"/>
        <v>53000</v>
      </c>
      <c r="C7041" s="127">
        <f t="shared" si="265"/>
        <v>1872500</v>
      </c>
      <c r="D7041" s="129">
        <f t="shared" si="266"/>
        <v>55650</v>
      </c>
      <c r="E7041" s="130" t="s">
        <v>7180</v>
      </c>
    </row>
    <row r="7042" spans="1:5">
      <c r="A7042" s="127" t="str">
        <f t="shared" si="262"/>
        <v>모로코54000</v>
      </c>
      <c r="B7042" s="127">
        <f t="shared" si="264"/>
        <v>54000</v>
      </c>
      <c r="C7042" s="127">
        <f t="shared" si="265"/>
        <v>1907500</v>
      </c>
      <c r="D7042" s="129">
        <f t="shared" si="266"/>
        <v>56700</v>
      </c>
      <c r="E7042" s="130" t="s">
        <v>7180</v>
      </c>
    </row>
    <row r="7043" spans="1:5">
      <c r="A7043" s="127" t="str">
        <f t="shared" si="262"/>
        <v>모로코55000</v>
      </c>
      <c r="B7043" s="127">
        <f t="shared" si="264"/>
        <v>55000</v>
      </c>
      <c r="C7043" s="127">
        <f t="shared" si="265"/>
        <v>1942500</v>
      </c>
      <c r="D7043" s="129">
        <f t="shared" si="266"/>
        <v>57750</v>
      </c>
      <c r="E7043" s="130" t="s">
        <v>7180</v>
      </c>
    </row>
    <row r="7044" spans="1:5">
      <c r="A7044" s="127" t="str">
        <f t="shared" si="262"/>
        <v>모로코56000</v>
      </c>
      <c r="B7044" s="127">
        <f t="shared" si="264"/>
        <v>56000</v>
      </c>
      <c r="C7044" s="127">
        <f t="shared" si="265"/>
        <v>1977500</v>
      </c>
      <c r="D7044" s="129">
        <f t="shared" si="266"/>
        <v>58800</v>
      </c>
      <c r="E7044" s="130" t="s">
        <v>7180</v>
      </c>
    </row>
    <row r="7045" spans="1:5">
      <c r="A7045" s="127" t="str">
        <f t="shared" si="262"/>
        <v>모로코57000</v>
      </c>
      <c r="B7045" s="127">
        <f t="shared" si="264"/>
        <v>57000</v>
      </c>
      <c r="C7045" s="127">
        <f t="shared" si="265"/>
        <v>2012500</v>
      </c>
      <c r="D7045" s="129">
        <f t="shared" si="266"/>
        <v>59850</v>
      </c>
      <c r="E7045" s="130" t="s">
        <v>7180</v>
      </c>
    </row>
    <row r="7046" spans="1:5">
      <c r="A7046" s="127" t="str">
        <f t="shared" si="262"/>
        <v>모로코58000</v>
      </c>
      <c r="B7046" s="127">
        <f t="shared" si="264"/>
        <v>58000</v>
      </c>
      <c r="C7046" s="127">
        <f t="shared" si="265"/>
        <v>2047500</v>
      </c>
      <c r="D7046" s="129">
        <f t="shared" si="266"/>
        <v>60900</v>
      </c>
      <c r="E7046" s="130" t="s">
        <v>7180</v>
      </c>
    </row>
    <row r="7047" spans="1:5">
      <c r="A7047" s="127" t="str">
        <f t="shared" si="262"/>
        <v>모로코59000</v>
      </c>
      <c r="B7047" s="127">
        <f t="shared" si="264"/>
        <v>59000</v>
      </c>
      <c r="C7047" s="127">
        <f t="shared" si="265"/>
        <v>2082500</v>
      </c>
      <c r="D7047" s="129">
        <f t="shared" si="266"/>
        <v>61950</v>
      </c>
      <c r="E7047" s="130" t="s">
        <v>7180</v>
      </c>
    </row>
    <row r="7048" spans="1:5">
      <c r="A7048" s="127" t="str">
        <f t="shared" si="262"/>
        <v>모로코60000</v>
      </c>
      <c r="B7048" s="127">
        <f t="shared" si="264"/>
        <v>60000</v>
      </c>
      <c r="C7048" s="127">
        <f t="shared" si="265"/>
        <v>2117500</v>
      </c>
      <c r="D7048" s="129">
        <f t="shared" si="266"/>
        <v>63000</v>
      </c>
      <c r="E7048" s="130" t="s">
        <v>7180</v>
      </c>
    </row>
    <row r="7049" spans="1:5">
      <c r="A7049" s="127" t="str">
        <f t="shared" si="262"/>
        <v>모로코61000</v>
      </c>
      <c r="B7049" s="127">
        <f t="shared" si="264"/>
        <v>61000</v>
      </c>
      <c r="C7049" s="127">
        <f t="shared" si="265"/>
        <v>2152500</v>
      </c>
      <c r="D7049" s="129">
        <f t="shared" si="266"/>
        <v>64050</v>
      </c>
      <c r="E7049" s="130" t="s">
        <v>7180</v>
      </c>
    </row>
    <row r="7050" spans="1:5">
      <c r="A7050" s="127" t="str">
        <f t="shared" si="262"/>
        <v>모로코62000</v>
      </c>
      <c r="B7050" s="127">
        <f t="shared" si="264"/>
        <v>62000</v>
      </c>
      <c r="C7050" s="127">
        <f t="shared" si="265"/>
        <v>2187500</v>
      </c>
      <c r="D7050" s="129">
        <f t="shared" si="266"/>
        <v>65100</v>
      </c>
      <c r="E7050" s="130" t="s">
        <v>7180</v>
      </c>
    </row>
    <row r="7051" spans="1:5">
      <c r="A7051" s="127" t="str">
        <f t="shared" si="262"/>
        <v>모로코63000</v>
      </c>
      <c r="B7051" s="127">
        <f t="shared" si="264"/>
        <v>63000</v>
      </c>
      <c r="C7051" s="127">
        <f t="shared" si="265"/>
        <v>2222500</v>
      </c>
      <c r="D7051" s="129">
        <f t="shared" si="266"/>
        <v>66150</v>
      </c>
      <c r="E7051" s="130" t="s">
        <v>7180</v>
      </c>
    </row>
    <row r="7052" spans="1:5">
      <c r="A7052" s="127" t="str">
        <f t="shared" si="262"/>
        <v>모로코64000</v>
      </c>
      <c r="B7052" s="127">
        <f t="shared" si="264"/>
        <v>64000</v>
      </c>
      <c r="C7052" s="127">
        <f t="shared" si="265"/>
        <v>2257500</v>
      </c>
      <c r="D7052" s="129">
        <f t="shared" si="266"/>
        <v>67200</v>
      </c>
      <c r="E7052" s="130" t="s">
        <v>7180</v>
      </c>
    </row>
    <row r="7053" spans="1:5">
      <c r="A7053" s="127" t="str">
        <f t="shared" ref="A7053:A7116" si="267">"모로코"&amp;B7053</f>
        <v>모로코65000</v>
      </c>
      <c r="B7053" s="127">
        <f t="shared" si="264"/>
        <v>65000</v>
      </c>
      <c r="C7053" s="127">
        <f t="shared" si="265"/>
        <v>2292500</v>
      </c>
      <c r="D7053" s="129">
        <f t="shared" si="266"/>
        <v>68250</v>
      </c>
      <c r="E7053" s="130" t="s">
        <v>7180</v>
      </c>
    </row>
    <row r="7054" spans="1:5">
      <c r="A7054" s="127" t="str">
        <f t="shared" si="267"/>
        <v>모로코66000</v>
      </c>
      <c r="B7054" s="127">
        <f t="shared" ref="B7054:B7117" si="268">B7053+1000</f>
        <v>66000</v>
      </c>
      <c r="C7054" s="127">
        <f t="shared" si="265"/>
        <v>2327500</v>
      </c>
      <c r="D7054" s="129">
        <f t="shared" si="266"/>
        <v>69300</v>
      </c>
      <c r="E7054" s="130" t="s">
        <v>7180</v>
      </c>
    </row>
    <row r="7055" spans="1:5">
      <c r="A7055" s="127" t="str">
        <f t="shared" si="267"/>
        <v>모로코67000</v>
      </c>
      <c r="B7055" s="127">
        <f t="shared" si="268"/>
        <v>67000</v>
      </c>
      <c r="C7055" s="127">
        <f t="shared" ref="C7055:C7118" si="269">C7054+35000</f>
        <v>2362500</v>
      </c>
      <c r="D7055" s="129">
        <f t="shared" si="266"/>
        <v>70350</v>
      </c>
      <c r="E7055" s="130" t="s">
        <v>7180</v>
      </c>
    </row>
    <row r="7056" spans="1:5">
      <c r="A7056" s="127" t="str">
        <f t="shared" si="267"/>
        <v>모로코68000</v>
      </c>
      <c r="B7056" s="127">
        <f t="shared" si="268"/>
        <v>68000</v>
      </c>
      <c r="C7056" s="127">
        <f t="shared" si="269"/>
        <v>2397500</v>
      </c>
      <c r="D7056" s="129">
        <f t="shared" si="266"/>
        <v>71400</v>
      </c>
      <c r="E7056" s="130" t="s">
        <v>7180</v>
      </c>
    </row>
    <row r="7057" spans="1:5">
      <c r="A7057" s="127" t="str">
        <f t="shared" si="267"/>
        <v>모로코69000</v>
      </c>
      <c r="B7057" s="127">
        <f t="shared" si="268"/>
        <v>69000</v>
      </c>
      <c r="C7057" s="127">
        <f t="shared" si="269"/>
        <v>2432500</v>
      </c>
      <c r="D7057" s="129">
        <f t="shared" si="266"/>
        <v>72450</v>
      </c>
      <c r="E7057" s="130" t="s">
        <v>7180</v>
      </c>
    </row>
    <row r="7058" spans="1:5">
      <c r="A7058" s="127" t="str">
        <f t="shared" si="267"/>
        <v>모로코70000</v>
      </c>
      <c r="B7058" s="127">
        <f t="shared" si="268"/>
        <v>70000</v>
      </c>
      <c r="C7058" s="127">
        <f t="shared" si="269"/>
        <v>2467500</v>
      </c>
      <c r="D7058" s="129">
        <f t="shared" si="266"/>
        <v>73500</v>
      </c>
      <c r="E7058" s="130" t="s">
        <v>7180</v>
      </c>
    </row>
    <row r="7059" spans="1:5">
      <c r="A7059" s="127" t="str">
        <f t="shared" si="267"/>
        <v>모로코71000</v>
      </c>
      <c r="B7059" s="127">
        <f t="shared" si="268"/>
        <v>71000</v>
      </c>
      <c r="C7059" s="127">
        <f t="shared" si="269"/>
        <v>2502500</v>
      </c>
      <c r="D7059" s="129">
        <f t="shared" si="266"/>
        <v>74550</v>
      </c>
      <c r="E7059" s="130" t="s">
        <v>7180</v>
      </c>
    </row>
    <row r="7060" spans="1:5">
      <c r="A7060" s="127" t="str">
        <f t="shared" si="267"/>
        <v>모로코72000</v>
      </c>
      <c r="B7060" s="127">
        <f t="shared" si="268"/>
        <v>72000</v>
      </c>
      <c r="C7060" s="127">
        <f t="shared" si="269"/>
        <v>2537500</v>
      </c>
      <c r="D7060" s="129">
        <f t="shared" si="266"/>
        <v>75600</v>
      </c>
      <c r="E7060" s="130" t="s">
        <v>7180</v>
      </c>
    </row>
    <row r="7061" spans="1:5">
      <c r="A7061" s="127" t="str">
        <f t="shared" si="267"/>
        <v>모로코73000</v>
      </c>
      <c r="B7061" s="127">
        <f t="shared" si="268"/>
        <v>73000</v>
      </c>
      <c r="C7061" s="127">
        <f t="shared" si="269"/>
        <v>2572500</v>
      </c>
      <c r="D7061" s="129">
        <f t="shared" si="266"/>
        <v>76650</v>
      </c>
      <c r="E7061" s="130" t="s">
        <v>7180</v>
      </c>
    </row>
    <row r="7062" spans="1:5">
      <c r="A7062" s="127" t="str">
        <f t="shared" si="267"/>
        <v>모로코74000</v>
      </c>
      <c r="B7062" s="127">
        <f t="shared" si="268"/>
        <v>74000</v>
      </c>
      <c r="C7062" s="127">
        <f t="shared" si="269"/>
        <v>2607500</v>
      </c>
      <c r="D7062" s="129">
        <f t="shared" si="266"/>
        <v>77700</v>
      </c>
      <c r="E7062" s="130" t="s">
        <v>7180</v>
      </c>
    </row>
    <row r="7063" spans="1:5">
      <c r="A7063" s="127" t="str">
        <f t="shared" si="267"/>
        <v>모로코75000</v>
      </c>
      <c r="B7063" s="127">
        <f t="shared" si="268"/>
        <v>75000</v>
      </c>
      <c r="C7063" s="127">
        <f t="shared" si="269"/>
        <v>2642500</v>
      </c>
      <c r="D7063" s="129">
        <f t="shared" si="266"/>
        <v>78750</v>
      </c>
      <c r="E7063" s="130" t="s">
        <v>7180</v>
      </c>
    </row>
    <row r="7064" spans="1:5">
      <c r="A7064" s="127" t="str">
        <f t="shared" si="267"/>
        <v>모로코76000</v>
      </c>
      <c r="B7064" s="127">
        <f t="shared" si="268"/>
        <v>76000</v>
      </c>
      <c r="C7064" s="127">
        <f t="shared" si="269"/>
        <v>2677500</v>
      </c>
      <c r="D7064" s="129">
        <f t="shared" si="266"/>
        <v>79800</v>
      </c>
      <c r="E7064" s="130" t="s">
        <v>7180</v>
      </c>
    </row>
    <row r="7065" spans="1:5">
      <c r="A7065" s="127" t="str">
        <f t="shared" si="267"/>
        <v>모로코77000</v>
      </c>
      <c r="B7065" s="127">
        <f t="shared" si="268"/>
        <v>77000</v>
      </c>
      <c r="C7065" s="127">
        <f t="shared" si="269"/>
        <v>2712500</v>
      </c>
      <c r="D7065" s="129">
        <f t="shared" si="266"/>
        <v>80850</v>
      </c>
      <c r="E7065" s="130" t="s">
        <v>7180</v>
      </c>
    </row>
    <row r="7066" spans="1:5">
      <c r="A7066" s="127" t="str">
        <f t="shared" si="267"/>
        <v>모로코78000</v>
      </c>
      <c r="B7066" s="127">
        <f t="shared" si="268"/>
        <v>78000</v>
      </c>
      <c r="C7066" s="127">
        <f t="shared" si="269"/>
        <v>2747500</v>
      </c>
      <c r="D7066" s="129">
        <f t="shared" si="266"/>
        <v>81900</v>
      </c>
      <c r="E7066" s="130" t="s">
        <v>7180</v>
      </c>
    </row>
    <row r="7067" spans="1:5">
      <c r="A7067" s="127" t="str">
        <f t="shared" si="267"/>
        <v>모로코79000</v>
      </c>
      <c r="B7067" s="127">
        <f t="shared" si="268"/>
        <v>79000</v>
      </c>
      <c r="C7067" s="127">
        <f t="shared" si="269"/>
        <v>2782500</v>
      </c>
      <c r="D7067" s="129">
        <f t="shared" si="266"/>
        <v>82950</v>
      </c>
      <c r="E7067" s="130" t="s">
        <v>7180</v>
      </c>
    </row>
    <row r="7068" spans="1:5">
      <c r="A7068" s="127" t="str">
        <f t="shared" si="267"/>
        <v>모로코80000</v>
      </c>
      <c r="B7068" s="127">
        <f t="shared" si="268"/>
        <v>80000</v>
      </c>
      <c r="C7068" s="127">
        <f t="shared" si="269"/>
        <v>2817500</v>
      </c>
      <c r="D7068" s="129">
        <f t="shared" si="266"/>
        <v>84000</v>
      </c>
      <c r="E7068" s="130" t="s">
        <v>7180</v>
      </c>
    </row>
    <row r="7069" spans="1:5">
      <c r="A7069" s="127" t="str">
        <f t="shared" si="267"/>
        <v>모로코81000</v>
      </c>
      <c r="B7069" s="127">
        <f t="shared" si="268"/>
        <v>81000</v>
      </c>
      <c r="C7069" s="127">
        <f t="shared" si="269"/>
        <v>2852500</v>
      </c>
      <c r="D7069" s="129">
        <f t="shared" si="266"/>
        <v>85050</v>
      </c>
      <c r="E7069" s="130" t="s">
        <v>7180</v>
      </c>
    </row>
    <row r="7070" spans="1:5">
      <c r="A7070" s="127" t="str">
        <f t="shared" si="267"/>
        <v>모로코82000</v>
      </c>
      <c r="B7070" s="127">
        <f t="shared" si="268"/>
        <v>82000</v>
      </c>
      <c r="C7070" s="127">
        <f t="shared" si="269"/>
        <v>2887500</v>
      </c>
      <c r="D7070" s="129">
        <f t="shared" si="266"/>
        <v>86100</v>
      </c>
      <c r="E7070" s="130" t="s">
        <v>7180</v>
      </c>
    </row>
    <row r="7071" spans="1:5">
      <c r="A7071" s="127" t="str">
        <f t="shared" si="267"/>
        <v>모로코83000</v>
      </c>
      <c r="B7071" s="127">
        <f t="shared" si="268"/>
        <v>83000</v>
      </c>
      <c r="C7071" s="127">
        <f t="shared" si="269"/>
        <v>2922500</v>
      </c>
      <c r="D7071" s="129">
        <f t="shared" si="266"/>
        <v>87150</v>
      </c>
      <c r="E7071" s="130" t="s">
        <v>7180</v>
      </c>
    </row>
    <row r="7072" spans="1:5">
      <c r="A7072" s="127" t="str">
        <f t="shared" si="267"/>
        <v>모로코84000</v>
      </c>
      <c r="B7072" s="127">
        <f t="shared" si="268"/>
        <v>84000</v>
      </c>
      <c r="C7072" s="127">
        <f t="shared" si="269"/>
        <v>2957500</v>
      </c>
      <c r="D7072" s="129">
        <f t="shared" si="266"/>
        <v>88200</v>
      </c>
      <c r="E7072" s="130" t="s">
        <v>7180</v>
      </c>
    </row>
    <row r="7073" spans="1:5">
      <c r="A7073" s="127" t="str">
        <f t="shared" si="267"/>
        <v>모로코85000</v>
      </c>
      <c r="B7073" s="127">
        <f t="shared" si="268"/>
        <v>85000</v>
      </c>
      <c r="C7073" s="127">
        <f t="shared" si="269"/>
        <v>2992500</v>
      </c>
      <c r="D7073" s="129">
        <f t="shared" si="266"/>
        <v>89250</v>
      </c>
      <c r="E7073" s="130" t="s">
        <v>7180</v>
      </c>
    </row>
    <row r="7074" spans="1:5">
      <c r="A7074" s="127" t="str">
        <f t="shared" si="267"/>
        <v>모로코86000</v>
      </c>
      <c r="B7074" s="127">
        <f t="shared" si="268"/>
        <v>86000</v>
      </c>
      <c r="C7074" s="127">
        <f t="shared" si="269"/>
        <v>3027500</v>
      </c>
      <c r="D7074" s="129">
        <f t="shared" si="266"/>
        <v>90300</v>
      </c>
      <c r="E7074" s="130" t="s">
        <v>7180</v>
      </c>
    </row>
    <row r="7075" spans="1:5">
      <c r="A7075" s="127" t="str">
        <f t="shared" si="267"/>
        <v>모로코87000</v>
      </c>
      <c r="B7075" s="127">
        <f t="shared" si="268"/>
        <v>87000</v>
      </c>
      <c r="C7075" s="127">
        <f t="shared" si="269"/>
        <v>3062500</v>
      </c>
      <c r="D7075" s="129">
        <f t="shared" si="266"/>
        <v>91350</v>
      </c>
      <c r="E7075" s="130" t="s">
        <v>7180</v>
      </c>
    </row>
    <row r="7076" spans="1:5">
      <c r="A7076" s="127" t="str">
        <f t="shared" si="267"/>
        <v>모로코88000</v>
      </c>
      <c r="B7076" s="127">
        <f t="shared" si="268"/>
        <v>88000</v>
      </c>
      <c r="C7076" s="127">
        <f t="shared" si="269"/>
        <v>3097500</v>
      </c>
      <c r="D7076" s="129">
        <f t="shared" si="266"/>
        <v>92400</v>
      </c>
      <c r="E7076" s="130" t="s">
        <v>7180</v>
      </c>
    </row>
    <row r="7077" spans="1:5">
      <c r="A7077" s="127" t="str">
        <f t="shared" si="267"/>
        <v>모로코89000</v>
      </c>
      <c r="B7077" s="127">
        <f t="shared" si="268"/>
        <v>89000</v>
      </c>
      <c r="C7077" s="127">
        <f t="shared" si="269"/>
        <v>3132500</v>
      </c>
      <c r="D7077" s="129">
        <f t="shared" ref="D7077:D7140" si="270">SUM($G$2)*(B7077*0.001)</f>
        <v>93450</v>
      </c>
      <c r="E7077" s="130" t="s">
        <v>7180</v>
      </c>
    </row>
    <row r="7078" spans="1:5">
      <c r="A7078" s="127" t="str">
        <f t="shared" si="267"/>
        <v>모로코90000</v>
      </c>
      <c r="B7078" s="127">
        <f t="shared" si="268"/>
        <v>90000</v>
      </c>
      <c r="C7078" s="127">
        <f t="shared" si="269"/>
        <v>3167500</v>
      </c>
      <c r="D7078" s="129">
        <f t="shared" si="270"/>
        <v>94500</v>
      </c>
      <c r="E7078" s="130" t="s">
        <v>7180</v>
      </c>
    </row>
    <row r="7079" spans="1:5">
      <c r="A7079" s="127" t="str">
        <f t="shared" si="267"/>
        <v>모로코91000</v>
      </c>
      <c r="B7079" s="127">
        <f t="shared" si="268"/>
        <v>91000</v>
      </c>
      <c r="C7079" s="127">
        <f t="shared" si="269"/>
        <v>3202500</v>
      </c>
      <c r="D7079" s="129">
        <f t="shared" si="270"/>
        <v>95550</v>
      </c>
      <c r="E7079" s="130" t="s">
        <v>7180</v>
      </c>
    </row>
    <row r="7080" spans="1:5">
      <c r="A7080" s="127" t="str">
        <f t="shared" si="267"/>
        <v>모로코92000</v>
      </c>
      <c r="B7080" s="127">
        <f t="shared" si="268"/>
        <v>92000</v>
      </c>
      <c r="C7080" s="127">
        <f t="shared" si="269"/>
        <v>3237500</v>
      </c>
      <c r="D7080" s="129">
        <f t="shared" si="270"/>
        <v>96600</v>
      </c>
      <c r="E7080" s="130" t="s">
        <v>7180</v>
      </c>
    </row>
    <row r="7081" spans="1:5">
      <c r="A7081" s="127" t="str">
        <f t="shared" si="267"/>
        <v>모로코93000</v>
      </c>
      <c r="B7081" s="127">
        <f t="shared" si="268"/>
        <v>93000</v>
      </c>
      <c r="C7081" s="127">
        <f t="shared" si="269"/>
        <v>3272500</v>
      </c>
      <c r="D7081" s="129">
        <f t="shared" si="270"/>
        <v>97650</v>
      </c>
      <c r="E7081" s="130" t="s">
        <v>7180</v>
      </c>
    </row>
    <row r="7082" spans="1:5">
      <c r="A7082" s="127" t="str">
        <f t="shared" si="267"/>
        <v>모로코94000</v>
      </c>
      <c r="B7082" s="127">
        <f t="shared" si="268"/>
        <v>94000</v>
      </c>
      <c r="C7082" s="127">
        <f t="shared" si="269"/>
        <v>3307500</v>
      </c>
      <c r="D7082" s="129">
        <f t="shared" si="270"/>
        <v>98700</v>
      </c>
      <c r="E7082" s="130" t="s">
        <v>7180</v>
      </c>
    </row>
    <row r="7083" spans="1:5">
      <c r="A7083" s="127" t="str">
        <f t="shared" si="267"/>
        <v>모로코95000</v>
      </c>
      <c r="B7083" s="127">
        <f t="shared" si="268"/>
        <v>95000</v>
      </c>
      <c r="C7083" s="127">
        <f t="shared" si="269"/>
        <v>3342500</v>
      </c>
      <c r="D7083" s="129">
        <f t="shared" si="270"/>
        <v>99750</v>
      </c>
      <c r="E7083" s="130" t="s">
        <v>7180</v>
      </c>
    </row>
    <row r="7084" spans="1:5">
      <c r="A7084" s="127" t="str">
        <f t="shared" si="267"/>
        <v>모로코96000</v>
      </c>
      <c r="B7084" s="127">
        <f t="shared" si="268"/>
        <v>96000</v>
      </c>
      <c r="C7084" s="127">
        <f t="shared" si="269"/>
        <v>3377500</v>
      </c>
      <c r="D7084" s="129">
        <f t="shared" si="270"/>
        <v>100800</v>
      </c>
      <c r="E7084" s="130" t="s">
        <v>7180</v>
      </c>
    </row>
    <row r="7085" spans="1:5">
      <c r="A7085" s="127" t="str">
        <f t="shared" si="267"/>
        <v>모로코97000</v>
      </c>
      <c r="B7085" s="127">
        <f t="shared" si="268"/>
        <v>97000</v>
      </c>
      <c r="C7085" s="127">
        <f t="shared" si="269"/>
        <v>3412500</v>
      </c>
      <c r="D7085" s="129">
        <f t="shared" si="270"/>
        <v>101850</v>
      </c>
      <c r="E7085" s="130" t="s">
        <v>7180</v>
      </c>
    </row>
    <row r="7086" spans="1:5">
      <c r="A7086" s="127" t="str">
        <f t="shared" si="267"/>
        <v>모로코98000</v>
      </c>
      <c r="B7086" s="127">
        <f t="shared" si="268"/>
        <v>98000</v>
      </c>
      <c r="C7086" s="127">
        <f t="shared" si="269"/>
        <v>3447500</v>
      </c>
      <c r="D7086" s="129">
        <f t="shared" si="270"/>
        <v>102900</v>
      </c>
      <c r="E7086" s="130" t="s">
        <v>7180</v>
      </c>
    </row>
    <row r="7087" spans="1:5">
      <c r="A7087" s="127" t="str">
        <f t="shared" si="267"/>
        <v>모로코99000</v>
      </c>
      <c r="B7087" s="127">
        <f t="shared" si="268"/>
        <v>99000</v>
      </c>
      <c r="C7087" s="127">
        <f t="shared" si="269"/>
        <v>3482500</v>
      </c>
      <c r="D7087" s="129">
        <f t="shared" si="270"/>
        <v>103950</v>
      </c>
      <c r="E7087" s="130" t="s">
        <v>7180</v>
      </c>
    </row>
    <row r="7088" spans="1:5">
      <c r="A7088" s="127" t="str">
        <f t="shared" si="267"/>
        <v>모로코100000</v>
      </c>
      <c r="B7088" s="127">
        <f t="shared" si="268"/>
        <v>100000</v>
      </c>
      <c r="C7088" s="127">
        <f t="shared" si="269"/>
        <v>3517500</v>
      </c>
      <c r="D7088" s="129">
        <f t="shared" si="270"/>
        <v>105000</v>
      </c>
      <c r="E7088" s="130" t="s">
        <v>7180</v>
      </c>
    </row>
    <row r="7089" spans="1:5">
      <c r="A7089" s="127" t="str">
        <f t="shared" si="267"/>
        <v>모로코101000</v>
      </c>
      <c r="B7089" s="127">
        <f t="shared" si="268"/>
        <v>101000</v>
      </c>
      <c r="C7089" s="127">
        <f t="shared" si="269"/>
        <v>3552500</v>
      </c>
      <c r="D7089" s="129">
        <f t="shared" si="270"/>
        <v>106050</v>
      </c>
      <c r="E7089" s="130" t="s">
        <v>7180</v>
      </c>
    </row>
    <row r="7090" spans="1:5">
      <c r="A7090" s="127" t="str">
        <f t="shared" si="267"/>
        <v>모로코102000</v>
      </c>
      <c r="B7090" s="127">
        <f t="shared" si="268"/>
        <v>102000</v>
      </c>
      <c r="C7090" s="127">
        <f t="shared" si="269"/>
        <v>3587500</v>
      </c>
      <c r="D7090" s="129">
        <f t="shared" si="270"/>
        <v>107100</v>
      </c>
      <c r="E7090" s="130" t="s">
        <v>7180</v>
      </c>
    </row>
    <row r="7091" spans="1:5">
      <c r="A7091" s="127" t="str">
        <f t="shared" si="267"/>
        <v>모로코103000</v>
      </c>
      <c r="B7091" s="127">
        <f t="shared" si="268"/>
        <v>103000</v>
      </c>
      <c r="C7091" s="127">
        <f t="shared" si="269"/>
        <v>3622500</v>
      </c>
      <c r="D7091" s="129">
        <f t="shared" si="270"/>
        <v>108150</v>
      </c>
      <c r="E7091" s="130" t="s">
        <v>7180</v>
      </c>
    </row>
    <row r="7092" spans="1:5">
      <c r="A7092" s="127" t="str">
        <f t="shared" si="267"/>
        <v>모로코104000</v>
      </c>
      <c r="B7092" s="127">
        <f t="shared" si="268"/>
        <v>104000</v>
      </c>
      <c r="C7092" s="127">
        <f t="shared" si="269"/>
        <v>3657500</v>
      </c>
      <c r="D7092" s="129">
        <f t="shared" si="270"/>
        <v>109200</v>
      </c>
      <c r="E7092" s="130" t="s">
        <v>7180</v>
      </c>
    </row>
    <row r="7093" spans="1:5">
      <c r="A7093" s="127" t="str">
        <f t="shared" si="267"/>
        <v>모로코105000</v>
      </c>
      <c r="B7093" s="127">
        <f t="shared" si="268"/>
        <v>105000</v>
      </c>
      <c r="C7093" s="127">
        <f t="shared" si="269"/>
        <v>3692500</v>
      </c>
      <c r="D7093" s="129">
        <f t="shared" si="270"/>
        <v>110250</v>
      </c>
      <c r="E7093" s="130" t="s">
        <v>7180</v>
      </c>
    </row>
    <row r="7094" spans="1:5">
      <c r="A7094" s="127" t="str">
        <f t="shared" si="267"/>
        <v>모로코106000</v>
      </c>
      <c r="B7094" s="127">
        <f t="shared" si="268"/>
        <v>106000</v>
      </c>
      <c r="C7094" s="127">
        <f t="shared" si="269"/>
        <v>3727500</v>
      </c>
      <c r="D7094" s="129">
        <f t="shared" si="270"/>
        <v>111300</v>
      </c>
      <c r="E7094" s="130" t="s">
        <v>7180</v>
      </c>
    </row>
    <row r="7095" spans="1:5">
      <c r="A7095" s="127" t="str">
        <f t="shared" si="267"/>
        <v>모로코107000</v>
      </c>
      <c r="B7095" s="127">
        <f t="shared" si="268"/>
        <v>107000</v>
      </c>
      <c r="C7095" s="127">
        <f t="shared" si="269"/>
        <v>3762500</v>
      </c>
      <c r="D7095" s="129">
        <f t="shared" si="270"/>
        <v>112350</v>
      </c>
      <c r="E7095" s="130" t="s">
        <v>7180</v>
      </c>
    </row>
    <row r="7096" spans="1:5">
      <c r="A7096" s="127" t="str">
        <f t="shared" si="267"/>
        <v>모로코108000</v>
      </c>
      <c r="B7096" s="127">
        <f t="shared" si="268"/>
        <v>108000</v>
      </c>
      <c r="C7096" s="127">
        <f t="shared" si="269"/>
        <v>3797500</v>
      </c>
      <c r="D7096" s="129">
        <f t="shared" si="270"/>
        <v>113400</v>
      </c>
      <c r="E7096" s="130" t="s">
        <v>7180</v>
      </c>
    </row>
    <row r="7097" spans="1:5">
      <c r="A7097" s="127" t="str">
        <f t="shared" si="267"/>
        <v>모로코109000</v>
      </c>
      <c r="B7097" s="127">
        <f t="shared" si="268"/>
        <v>109000</v>
      </c>
      <c r="C7097" s="127">
        <f t="shared" si="269"/>
        <v>3832500</v>
      </c>
      <c r="D7097" s="129">
        <f t="shared" si="270"/>
        <v>114450</v>
      </c>
      <c r="E7097" s="130" t="s">
        <v>7180</v>
      </c>
    </row>
    <row r="7098" spans="1:5">
      <c r="A7098" s="127" t="str">
        <f t="shared" si="267"/>
        <v>모로코110000</v>
      </c>
      <c r="B7098" s="127">
        <f t="shared" si="268"/>
        <v>110000</v>
      </c>
      <c r="C7098" s="127">
        <f t="shared" si="269"/>
        <v>3867500</v>
      </c>
      <c r="D7098" s="129">
        <f t="shared" si="270"/>
        <v>115500</v>
      </c>
      <c r="E7098" s="130" t="s">
        <v>7180</v>
      </c>
    </row>
    <row r="7099" spans="1:5">
      <c r="A7099" s="127" t="str">
        <f t="shared" si="267"/>
        <v>모로코111000</v>
      </c>
      <c r="B7099" s="127">
        <f t="shared" si="268"/>
        <v>111000</v>
      </c>
      <c r="C7099" s="127">
        <f t="shared" si="269"/>
        <v>3902500</v>
      </c>
      <c r="D7099" s="129">
        <f t="shared" si="270"/>
        <v>116550</v>
      </c>
      <c r="E7099" s="130" t="s">
        <v>7180</v>
      </c>
    </row>
    <row r="7100" spans="1:5">
      <c r="A7100" s="127" t="str">
        <f t="shared" si="267"/>
        <v>모로코112000</v>
      </c>
      <c r="B7100" s="127">
        <f t="shared" si="268"/>
        <v>112000</v>
      </c>
      <c r="C7100" s="127">
        <f t="shared" si="269"/>
        <v>3937500</v>
      </c>
      <c r="D7100" s="129">
        <f t="shared" si="270"/>
        <v>117600</v>
      </c>
      <c r="E7100" s="130" t="s">
        <v>7180</v>
      </c>
    </row>
    <row r="7101" spans="1:5">
      <c r="A7101" s="127" t="str">
        <f t="shared" si="267"/>
        <v>모로코113000</v>
      </c>
      <c r="B7101" s="127">
        <f t="shared" si="268"/>
        <v>113000</v>
      </c>
      <c r="C7101" s="127">
        <f t="shared" si="269"/>
        <v>3972500</v>
      </c>
      <c r="D7101" s="129">
        <f t="shared" si="270"/>
        <v>118650</v>
      </c>
      <c r="E7101" s="130" t="s">
        <v>7180</v>
      </c>
    </row>
    <row r="7102" spans="1:5">
      <c r="A7102" s="127" t="str">
        <f t="shared" si="267"/>
        <v>모로코114000</v>
      </c>
      <c r="B7102" s="127">
        <f t="shared" si="268"/>
        <v>114000</v>
      </c>
      <c r="C7102" s="127">
        <f t="shared" si="269"/>
        <v>4007500</v>
      </c>
      <c r="D7102" s="129">
        <f t="shared" si="270"/>
        <v>119700</v>
      </c>
      <c r="E7102" s="130" t="s">
        <v>7180</v>
      </c>
    </row>
    <row r="7103" spans="1:5">
      <c r="A7103" s="127" t="str">
        <f t="shared" si="267"/>
        <v>모로코115000</v>
      </c>
      <c r="B7103" s="127">
        <f t="shared" si="268"/>
        <v>115000</v>
      </c>
      <c r="C7103" s="127">
        <f t="shared" si="269"/>
        <v>4042500</v>
      </c>
      <c r="D7103" s="129">
        <f t="shared" si="270"/>
        <v>120750</v>
      </c>
      <c r="E7103" s="130" t="s">
        <v>7180</v>
      </c>
    </row>
    <row r="7104" spans="1:5">
      <c r="A7104" s="127" t="str">
        <f t="shared" si="267"/>
        <v>모로코116000</v>
      </c>
      <c r="B7104" s="127">
        <f t="shared" si="268"/>
        <v>116000</v>
      </c>
      <c r="C7104" s="127">
        <f t="shared" si="269"/>
        <v>4077500</v>
      </c>
      <c r="D7104" s="129">
        <f t="shared" si="270"/>
        <v>121800</v>
      </c>
      <c r="E7104" s="130" t="s">
        <v>7180</v>
      </c>
    </row>
    <row r="7105" spans="1:5">
      <c r="A7105" s="127" t="str">
        <f t="shared" si="267"/>
        <v>모로코117000</v>
      </c>
      <c r="B7105" s="127">
        <f t="shared" si="268"/>
        <v>117000</v>
      </c>
      <c r="C7105" s="127">
        <f t="shared" si="269"/>
        <v>4112500</v>
      </c>
      <c r="D7105" s="129">
        <f t="shared" si="270"/>
        <v>122850</v>
      </c>
      <c r="E7105" s="130" t="s">
        <v>7180</v>
      </c>
    </row>
    <row r="7106" spans="1:5">
      <c r="A7106" s="127" t="str">
        <f t="shared" si="267"/>
        <v>모로코118000</v>
      </c>
      <c r="B7106" s="127">
        <f t="shared" si="268"/>
        <v>118000</v>
      </c>
      <c r="C7106" s="127">
        <f t="shared" si="269"/>
        <v>4147500</v>
      </c>
      <c r="D7106" s="129">
        <f t="shared" si="270"/>
        <v>123900</v>
      </c>
      <c r="E7106" s="130" t="s">
        <v>7180</v>
      </c>
    </row>
    <row r="7107" spans="1:5">
      <c r="A7107" s="127" t="str">
        <f t="shared" si="267"/>
        <v>모로코119000</v>
      </c>
      <c r="B7107" s="127">
        <f t="shared" si="268"/>
        <v>119000</v>
      </c>
      <c r="C7107" s="127">
        <f t="shared" si="269"/>
        <v>4182500</v>
      </c>
      <c r="D7107" s="129">
        <f t="shared" si="270"/>
        <v>124950</v>
      </c>
      <c r="E7107" s="130" t="s">
        <v>7180</v>
      </c>
    </row>
    <row r="7108" spans="1:5">
      <c r="A7108" s="127" t="str">
        <f t="shared" si="267"/>
        <v>모로코120000</v>
      </c>
      <c r="B7108" s="127">
        <f t="shared" si="268"/>
        <v>120000</v>
      </c>
      <c r="C7108" s="127">
        <f t="shared" si="269"/>
        <v>4217500</v>
      </c>
      <c r="D7108" s="129">
        <f t="shared" si="270"/>
        <v>126000</v>
      </c>
      <c r="E7108" s="130" t="s">
        <v>7180</v>
      </c>
    </row>
    <row r="7109" spans="1:5">
      <c r="A7109" s="127" t="str">
        <f t="shared" si="267"/>
        <v>모로코121000</v>
      </c>
      <c r="B7109" s="127">
        <f t="shared" si="268"/>
        <v>121000</v>
      </c>
      <c r="C7109" s="127">
        <f t="shared" si="269"/>
        <v>4252500</v>
      </c>
      <c r="D7109" s="129">
        <f t="shared" si="270"/>
        <v>127050</v>
      </c>
      <c r="E7109" s="130" t="s">
        <v>7180</v>
      </c>
    </row>
    <row r="7110" spans="1:5">
      <c r="A7110" s="127" t="str">
        <f t="shared" si="267"/>
        <v>모로코122000</v>
      </c>
      <c r="B7110" s="127">
        <f t="shared" si="268"/>
        <v>122000</v>
      </c>
      <c r="C7110" s="127">
        <f t="shared" si="269"/>
        <v>4287500</v>
      </c>
      <c r="D7110" s="129">
        <f t="shared" si="270"/>
        <v>128100</v>
      </c>
      <c r="E7110" s="130" t="s">
        <v>7180</v>
      </c>
    </row>
    <row r="7111" spans="1:5">
      <c r="A7111" s="127" t="str">
        <f t="shared" si="267"/>
        <v>모로코123000</v>
      </c>
      <c r="B7111" s="127">
        <f t="shared" si="268"/>
        <v>123000</v>
      </c>
      <c r="C7111" s="127">
        <f t="shared" si="269"/>
        <v>4322500</v>
      </c>
      <c r="D7111" s="129">
        <f t="shared" si="270"/>
        <v>129150</v>
      </c>
      <c r="E7111" s="130" t="s">
        <v>7180</v>
      </c>
    </row>
    <row r="7112" spans="1:5">
      <c r="A7112" s="127" t="str">
        <f t="shared" si="267"/>
        <v>모로코124000</v>
      </c>
      <c r="B7112" s="127">
        <f t="shared" si="268"/>
        <v>124000</v>
      </c>
      <c r="C7112" s="127">
        <f t="shared" si="269"/>
        <v>4357500</v>
      </c>
      <c r="D7112" s="129">
        <f t="shared" si="270"/>
        <v>130200</v>
      </c>
      <c r="E7112" s="130" t="s">
        <v>7180</v>
      </c>
    </row>
    <row r="7113" spans="1:5">
      <c r="A7113" s="127" t="str">
        <f t="shared" si="267"/>
        <v>모로코125000</v>
      </c>
      <c r="B7113" s="127">
        <f t="shared" si="268"/>
        <v>125000</v>
      </c>
      <c r="C7113" s="127">
        <f t="shared" si="269"/>
        <v>4392500</v>
      </c>
      <c r="D7113" s="129">
        <f t="shared" si="270"/>
        <v>131250</v>
      </c>
      <c r="E7113" s="130" t="s">
        <v>7180</v>
      </c>
    </row>
    <row r="7114" spans="1:5">
      <c r="A7114" s="127" t="str">
        <f t="shared" si="267"/>
        <v>모로코126000</v>
      </c>
      <c r="B7114" s="127">
        <f t="shared" si="268"/>
        <v>126000</v>
      </c>
      <c r="C7114" s="127">
        <f t="shared" si="269"/>
        <v>4427500</v>
      </c>
      <c r="D7114" s="129">
        <f t="shared" si="270"/>
        <v>132300</v>
      </c>
      <c r="E7114" s="130" t="s">
        <v>7180</v>
      </c>
    </row>
    <row r="7115" spans="1:5">
      <c r="A7115" s="127" t="str">
        <f t="shared" si="267"/>
        <v>모로코127000</v>
      </c>
      <c r="B7115" s="127">
        <f t="shared" si="268"/>
        <v>127000</v>
      </c>
      <c r="C7115" s="127">
        <f t="shared" si="269"/>
        <v>4462500</v>
      </c>
      <c r="D7115" s="129">
        <f t="shared" si="270"/>
        <v>133350</v>
      </c>
      <c r="E7115" s="130" t="s">
        <v>7180</v>
      </c>
    </row>
    <row r="7116" spans="1:5">
      <c r="A7116" s="127" t="str">
        <f t="shared" si="267"/>
        <v>모로코128000</v>
      </c>
      <c r="B7116" s="127">
        <f t="shared" si="268"/>
        <v>128000</v>
      </c>
      <c r="C7116" s="127">
        <f t="shared" si="269"/>
        <v>4497500</v>
      </c>
      <c r="D7116" s="129">
        <f t="shared" si="270"/>
        <v>134400</v>
      </c>
      <c r="E7116" s="130" t="s">
        <v>7180</v>
      </c>
    </row>
    <row r="7117" spans="1:5">
      <c r="A7117" s="127" t="str">
        <f t="shared" ref="A7117:A7180" si="271">"모로코"&amp;B7117</f>
        <v>모로코129000</v>
      </c>
      <c r="B7117" s="127">
        <f t="shared" si="268"/>
        <v>129000</v>
      </c>
      <c r="C7117" s="127">
        <f t="shared" si="269"/>
        <v>4532500</v>
      </c>
      <c r="D7117" s="129">
        <f t="shared" si="270"/>
        <v>135450</v>
      </c>
      <c r="E7117" s="130" t="s">
        <v>7180</v>
      </c>
    </row>
    <row r="7118" spans="1:5">
      <c r="A7118" s="127" t="str">
        <f t="shared" si="271"/>
        <v>모로코130000</v>
      </c>
      <c r="B7118" s="127">
        <f t="shared" ref="B7118:B7181" si="272">B7117+1000</f>
        <v>130000</v>
      </c>
      <c r="C7118" s="127">
        <f t="shared" si="269"/>
        <v>4567500</v>
      </c>
      <c r="D7118" s="129">
        <f t="shared" si="270"/>
        <v>136500</v>
      </c>
      <c r="E7118" s="130" t="s">
        <v>7180</v>
      </c>
    </row>
    <row r="7119" spans="1:5">
      <c r="A7119" s="127" t="str">
        <f t="shared" si="271"/>
        <v>모로코131000</v>
      </c>
      <c r="B7119" s="127">
        <f t="shared" si="272"/>
        <v>131000</v>
      </c>
      <c r="C7119" s="127">
        <f t="shared" ref="C7119:C7182" si="273">C7118+35000</f>
        <v>4602500</v>
      </c>
      <c r="D7119" s="129">
        <f t="shared" si="270"/>
        <v>137550</v>
      </c>
      <c r="E7119" s="130" t="s">
        <v>7180</v>
      </c>
    </row>
    <row r="7120" spans="1:5">
      <c r="A7120" s="127" t="str">
        <f t="shared" si="271"/>
        <v>모로코132000</v>
      </c>
      <c r="B7120" s="127">
        <f t="shared" si="272"/>
        <v>132000</v>
      </c>
      <c r="C7120" s="127">
        <f t="shared" si="273"/>
        <v>4637500</v>
      </c>
      <c r="D7120" s="129">
        <f t="shared" si="270"/>
        <v>138600</v>
      </c>
      <c r="E7120" s="130" t="s">
        <v>7180</v>
      </c>
    </row>
    <row r="7121" spans="1:5">
      <c r="A7121" s="127" t="str">
        <f t="shared" si="271"/>
        <v>모로코133000</v>
      </c>
      <c r="B7121" s="127">
        <f t="shared" si="272"/>
        <v>133000</v>
      </c>
      <c r="C7121" s="127">
        <f t="shared" si="273"/>
        <v>4672500</v>
      </c>
      <c r="D7121" s="129">
        <f t="shared" si="270"/>
        <v>139650</v>
      </c>
      <c r="E7121" s="130" t="s">
        <v>7180</v>
      </c>
    </row>
    <row r="7122" spans="1:5">
      <c r="A7122" s="127" t="str">
        <f t="shared" si="271"/>
        <v>모로코134000</v>
      </c>
      <c r="B7122" s="127">
        <f t="shared" si="272"/>
        <v>134000</v>
      </c>
      <c r="C7122" s="127">
        <f t="shared" si="273"/>
        <v>4707500</v>
      </c>
      <c r="D7122" s="129">
        <f t="shared" si="270"/>
        <v>140700</v>
      </c>
      <c r="E7122" s="130" t="s">
        <v>7180</v>
      </c>
    </row>
    <row r="7123" spans="1:5">
      <c r="A7123" s="127" t="str">
        <f t="shared" si="271"/>
        <v>모로코135000</v>
      </c>
      <c r="B7123" s="127">
        <f t="shared" si="272"/>
        <v>135000</v>
      </c>
      <c r="C7123" s="127">
        <f t="shared" si="273"/>
        <v>4742500</v>
      </c>
      <c r="D7123" s="129">
        <f t="shared" si="270"/>
        <v>141750</v>
      </c>
      <c r="E7123" s="130" t="s">
        <v>7180</v>
      </c>
    </row>
    <row r="7124" spans="1:5">
      <c r="A7124" s="127" t="str">
        <f t="shared" si="271"/>
        <v>모로코136000</v>
      </c>
      <c r="B7124" s="127">
        <f t="shared" si="272"/>
        <v>136000</v>
      </c>
      <c r="C7124" s="127">
        <f t="shared" si="273"/>
        <v>4777500</v>
      </c>
      <c r="D7124" s="129">
        <f t="shared" si="270"/>
        <v>142800</v>
      </c>
      <c r="E7124" s="130" t="s">
        <v>7180</v>
      </c>
    </row>
    <row r="7125" spans="1:5">
      <c r="A7125" s="127" t="str">
        <f t="shared" si="271"/>
        <v>모로코137000</v>
      </c>
      <c r="B7125" s="127">
        <f t="shared" si="272"/>
        <v>137000</v>
      </c>
      <c r="C7125" s="127">
        <f t="shared" si="273"/>
        <v>4812500</v>
      </c>
      <c r="D7125" s="129">
        <f t="shared" si="270"/>
        <v>143850</v>
      </c>
      <c r="E7125" s="130" t="s">
        <v>7180</v>
      </c>
    </row>
    <row r="7126" spans="1:5">
      <c r="A7126" s="127" t="str">
        <f t="shared" si="271"/>
        <v>모로코138000</v>
      </c>
      <c r="B7126" s="127">
        <f t="shared" si="272"/>
        <v>138000</v>
      </c>
      <c r="C7126" s="127">
        <f t="shared" si="273"/>
        <v>4847500</v>
      </c>
      <c r="D7126" s="129">
        <f t="shared" si="270"/>
        <v>144900</v>
      </c>
      <c r="E7126" s="130" t="s">
        <v>7180</v>
      </c>
    </row>
    <row r="7127" spans="1:5">
      <c r="A7127" s="127" t="str">
        <f t="shared" si="271"/>
        <v>모로코139000</v>
      </c>
      <c r="B7127" s="127">
        <f t="shared" si="272"/>
        <v>139000</v>
      </c>
      <c r="C7127" s="127">
        <f t="shared" si="273"/>
        <v>4882500</v>
      </c>
      <c r="D7127" s="129">
        <f t="shared" si="270"/>
        <v>145950</v>
      </c>
      <c r="E7127" s="130" t="s">
        <v>7180</v>
      </c>
    </row>
    <row r="7128" spans="1:5">
      <c r="A7128" s="127" t="str">
        <f t="shared" si="271"/>
        <v>모로코140000</v>
      </c>
      <c r="B7128" s="127">
        <f t="shared" si="272"/>
        <v>140000</v>
      </c>
      <c r="C7128" s="127">
        <f t="shared" si="273"/>
        <v>4917500</v>
      </c>
      <c r="D7128" s="129">
        <f t="shared" si="270"/>
        <v>147000</v>
      </c>
      <c r="E7128" s="130" t="s">
        <v>7180</v>
      </c>
    </row>
    <row r="7129" spans="1:5">
      <c r="A7129" s="127" t="str">
        <f t="shared" si="271"/>
        <v>모로코141000</v>
      </c>
      <c r="B7129" s="127">
        <f t="shared" si="272"/>
        <v>141000</v>
      </c>
      <c r="C7129" s="127">
        <f t="shared" si="273"/>
        <v>4952500</v>
      </c>
      <c r="D7129" s="129">
        <f t="shared" si="270"/>
        <v>148050</v>
      </c>
      <c r="E7129" s="130" t="s">
        <v>7180</v>
      </c>
    </row>
    <row r="7130" spans="1:5">
      <c r="A7130" s="127" t="str">
        <f t="shared" si="271"/>
        <v>모로코142000</v>
      </c>
      <c r="B7130" s="127">
        <f t="shared" si="272"/>
        <v>142000</v>
      </c>
      <c r="C7130" s="127">
        <f t="shared" si="273"/>
        <v>4987500</v>
      </c>
      <c r="D7130" s="129">
        <f t="shared" si="270"/>
        <v>149100</v>
      </c>
      <c r="E7130" s="130" t="s">
        <v>7180</v>
      </c>
    </row>
    <row r="7131" spans="1:5">
      <c r="A7131" s="127" t="str">
        <f t="shared" si="271"/>
        <v>모로코143000</v>
      </c>
      <c r="B7131" s="127">
        <f t="shared" si="272"/>
        <v>143000</v>
      </c>
      <c r="C7131" s="127">
        <f t="shared" si="273"/>
        <v>5022500</v>
      </c>
      <c r="D7131" s="129">
        <f t="shared" si="270"/>
        <v>150150</v>
      </c>
      <c r="E7131" s="130" t="s">
        <v>7180</v>
      </c>
    </row>
    <row r="7132" spans="1:5">
      <c r="A7132" s="127" t="str">
        <f t="shared" si="271"/>
        <v>모로코144000</v>
      </c>
      <c r="B7132" s="127">
        <f t="shared" si="272"/>
        <v>144000</v>
      </c>
      <c r="C7132" s="127">
        <f t="shared" si="273"/>
        <v>5057500</v>
      </c>
      <c r="D7132" s="129">
        <f t="shared" si="270"/>
        <v>151200</v>
      </c>
      <c r="E7132" s="130" t="s">
        <v>7180</v>
      </c>
    </row>
    <row r="7133" spans="1:5">
      <c r="A7133" s="127" t="str">
        <f t="shared" si="271"/>
        <v>모로코145000</v>
      </c>
      <c r="B7133" s="127">
        <f t="shared" si="272"/>
        <v>145000</v>
      </c>
      <c r="C7133" s="127">
        <f t="shared" si="273"/>
        <v>5092500</v>
      </c>
      <c r="D7133" s="129">
        <f t="shared" si="270"/>
        <v>152250</v>
      </c>
      <c r="E7133" s="130" t="s">
        <v>7180</v>
      </c>
    </row>
    <row r="7134" spans="1:5">
      <c r="A7134" s="127" t="str">
        <f t="shared" si="271"/>
        <v>모로코146000</v>
      </c>
      <c r="B7134" s="127">
        <f t="shared" si="272"/>
        <v>146000</v>
      </c>
      <c r="C7134" s="127">
        <f t="shared" si="273"/>
        <v>5127500</v>
      </c>
      <c r="D7134" s="129">
        <f t="shared" si="270"/>
        <v>153300</v>
      </c>
      <c r="E7134" s="130" t="s">
        <v>7180</v>
      </c>
    </row>
    <row r="7135" spans="1:5">
      <c r="A7135" s="127" t="str">
        <f t="shared" si="271"/>
        <v>모로코147000</v>
      </c>
      <c r="B7135" s="127">
        <f t="shared" si="272"/>
        <v>147000</v>
      </c>
      <c r="C7135" s="127">
        <f t="shared" si="273"/>
        <v>5162500</v>
      </c>
      <c r="D7135" s="129">
        <f t="shared" si="270"/>
        <v>154350</v>
      </c>
      <c r="E7135" s="130" t="s">
        <v>7180</v>
      </c>
    </row>
    <row r="7136" spans="1:5">
      <c r="A7136" s="127" t="str">
        <f t="shared" si="271"/>
        <v>모로코148000</v>
      </c>
      <c r="B7136" s="127">
        <f t="shared" si="272"/>
        <v>148000</v>
      </c>
      <c r="C7136" s="127">
        <f t="shared" si="273"/>
        <v>5197500</v>
      </c>
      <c r="D7136" s="129">
        <f t="shared" si="270"/>
        <v>155400</v>
      </c>
      <c r="E7136" s="130" t="s">
        <v>7180</v>
      </c>
    </row>
    <row r="7137" spans="1:5">
      <c r="A7137" s="127" t="str">
        <f t="shared" si="271"/>
        <v>모로코149000</v>
      </c>
      <c r="B7137" s="127">
        <f t="shared" si="272"/>
        <v>149000</v>
      </c>
      <c r="C7137" s="127">
        <f t="shared" si="273"/>
        <v>5232500</v>
      </c>
      <c r="D7137" s="129">
        <f t="shared" si="270"/>
        <v>156450</v>
      </c>
      <c r="E7137" s="130" t="s">
        <v>7180</v>
      </c>
    </row>
    <row r="7138" spans="1:5">
      <c r="A7138" s="127" t="str">
        <f t="shared" si="271"/>
        <v>모로코150000</v>
      </c>
      <c r="B7138" s="127">
        <f t="shared" si="272"/>
        <v>150000</v>
      </c>
      <c r="C7138" s="127">
        <f t="shared" si="273"/>
        <v>5267500</v>
      </c>
      <c r="D7138" s="129">
        <f t="shared" si="270"/>
        <v>157500</v>
      </c>
      <c r="E7138" s="130" t="s">
        <v>7180</v>
      </c>
    </row>
    <row r="7139" spans="1:5">
      <c r="A7139" s="127" t="str">
        <f t="shared" si="271"/>
        <v>모로코151000</v>
      </c>
      <c r="B7139" s="127">
        <f t="shared" si="272"/>
        <v>151000</v>
      </c>
      <c r="C7139" s="127">
        <f t="shared" si="273"/>
        <v>5302500</v>
      </c>
      <c r="D7139" s="129">
        <f t="shared" si="270"/>
        <v>158550</v>
      </c>
      <c r="E7139" s="130" t="s">
        <v>7180</v>
      </c>
    </row>
    <row r="7140" spans="1:5">
      <c r="A7140" s="127" t="str">
        <f t="shared" si="271"/>
        <v>모로코152000</v>
      </c>
      <c r="B7140" s="127">
        <f t="shared" si="272"/>
        <v>152000</v>
      </c>
      <c r="C7140" s="127">
        <f t="shared" si="273"/>
        <v>5337500</v>
      </c>
      <c r="D7140" s="129">
        <f t="shared" si="270"/>
        <v>159600</v>
      </c>
      <c r="E7140" s="130" t="s">
        <v>7180</v>
      </c>
    </row>
    <row r="7141" spans="1:5">
      <c r="A7141" s="127" t="str">
        <f t="shared" si="271"/>
        <v>모로코153000</v>
      </c>
      <c r="B7141" s="127">
        <f t="shared" si="272"/>
        <v>153000</v>
      </c>
      <c r="C7141" s="127">
        <f t="shared" si="273"/>
        <v>5372500</v>
      </c>
      <c r="D7141" s="129">
        <f t="shared" ref="D7141:D7204" si="274">SUM($G$2)*(B7141*0.001)</f>
        <v>160650</v>
      </c>
      <c r="E7141" s="130" t="s">
        <v>7180</v>
      </c>
    </row>
    <row r="7142" spans="1:5">
      <c r="A7142" s="127" t="str">
        <f t="shared" si="271"/>
        <v>모로코154000</v>
      </c>
      <c r="B7142" s="127">
        <f t="shared" si="272"/>
        <v>154000</v>
      </c>
      <c r="C7142" s="127">
        <f t="shared" si="273"/>
        <v>5407500</v>
      </c>
      <c r="D7142" s="129">
        <f t="shared" si="274"/>
        <v>161700</v>
      </c>
      <c r="E7142" s="130" t="s">
        <v>7180</v>
      </c>
    </row>
    <row r="7143" spans="1:5">
      <c r="A7143" s="127" t="str">
        <f t="shared" si="271"/>
        <v>모로코155000</v>
      </c>
      <c r="B7143" s="127">
        <f t="shared" si="272"/>
        <v>155000</v>
      </c>
      <c r="C7143" s="127">
        <f t="shared" si="273"/>
        <v>5442500</v>
      </c>
      <c r="D7143" s="129">
        <f t="shared" si="274"/>
        <v>162750</v>
      </c>
      <c r="E7143" s="130" t="s">
        <v>7180</v>
      </c>
    </row>
    <row r="7144" spans="1:5">
      <c r="A7144" s="127" t="str">
        <f t="shared" si="271"/>
        <v>모로코156000</v>
      </c>
      <c r="B7144" s="127">
        <f t="shared" si="272"/>
        <v>156000</v>
      </c>
      <c r="C7144" s="127">
        <f t="shared" si="273"/>
        <v>5477500</v>
      </c>
      <c r="D7144" s="129">
        <f t="shared" si="274"/>
        <v>163800</v>
      </c>
      <c r="E7144" s="130" t="s">
        <v>7180</v>
      </c>
    </row>
    <row r="7145" spans="1:5">
      <c r="A7145" s="127" t="str">
        <f t="shared" si="271"/>
        <v>모로코157000</v>
      </c>
      <c r="B7145" s="127">
        <f t="shared" si="272"/>
        <v>157000</v>
      </c>
      <c r="C7145" s="127">
        <f t="shared" si="273"/>
        <v>5512500</v>
      </c>
      <c r="D7145" s="129">
        <f t="shared" si="274"/>
        <v>164850</v>
      </c>
      <c r="E7145" s="130" t="s">
        <v>7180</v>
      </c>
    </row>
    <row r="7146" spans="1:5">
      <c r="A7146" s="127" t="str">
        <f t="shared" si="271"/>
        <v>모로코158000</v>
      </c>
      <c r="B7146" s="127">
        <f t="shared" si="272"/>
        <v>158000</v>
      </c>
      <c r="C7146" s="127">
        <f t="shared" si="273"/>
        <v>5547500</v>
      </c>
      <c r="D7146" s="129">
        <f t="shared" si="274"/>
        <v>165900</v>
      </c>
      <c r="E7146" s="130" t="s">
        <v>7180</v>
      </c>
    </row>
    <row r="7147" spans="1:5">
      <c r="A7147" s="127" t="str">
        <f t="shared" si="271"/>
        <v>모로코159000</v>
      </c>
      <c r="B7147" s="127">
        <f t="shared" si="272"/>
        <v>159000</v>
      </c>
      <c r="C7147" s="127">
        <f t="shared" si="273"/>
        <v>5582500</v>
      </c>
      <c r="D7147" s="129">
        <f t="shared" si="274"/>
        <v>166950</v>
      </c>
      <c r="E7147" s="130" t="s">
        <v>7180</v>
      </c>
    </row>
    <row r="7148" spans="1:5">
      <c r="A7148" s="127" t="str">
        <f t="shared" si="271"/>
        <v>모로코160000</v>
      </c>
      <c r="B7148" s="127">
        <f t="shared" si="272"/>
        <v>160000</v>
      </c>
      <c r="C7148" s="127">
        <f t="shared" si="273"/>
        <v>5617500</v>
      </c>
      <c r="D7148" s="129">
        <f t="shared" si="274"/>
        <v>168000</v>
      </c>
      <c r="E7148" s="130" t="s">
        <v>7180</v>
      </c>
    </row>
    <row r="7149" spans="1:5">
      <c r="A7149" s="127" t="str">
        <f t="shared" si="271"/>
        <v>모로코161000</v>
      </c>
      <c r="B7149" s="127">
        <f t="shared" si="272"/>
        <v>161000</v>
      </c>
      <c r="C7149" s="127">
        <f t="shared" si="273"/>
        <v>5652500</v>
      </c>
      <c r="D7149" s="129">
        <f t="shared" si="274"/>
        <v>169050</v>
      </c>
      <c r="E7149" s="130" t="s">
        <v>7180</v>
      </c>
    </row>
    <row r="7150" spans="1:5">
      <c r="A7150" s="127" t="str">
        <f t="shared" si="271"/>
        <v>모로코162000</v>
      </c>
      <c r="B7150" s="127">
        <f t="shared" si="272"/>
        <v>162000</v>
      </c>
      <c r="C7150" s="127">
        <f t="shared" si="273"/>
        <v>5687500</v>
      </c>
      <c r="D7150" s="129">
        <f t="shared" si="274"/>
        <v>170100</v>
      </c>
      <c r="E7150" s="130" t="s">
        <v>7180</v>
      </c>
    </row>
    <row r="7151" spans="1:5">
      <c r="A7151" s="127" t="str">
        <f t="shared" si="271"/>
        <v>모로코163000</v>
      </c>
      <c r="B7151" s="127">
        <f t="shared" si="272"/>
        <v>163000</v>
      </c>
      <c r="C7151" s="127">
        <f t="shared" si="273"/>
        <v>5722500</v>
      </c>
      <c r="D7151" s="129">
        <f t="shared" si="274"/>
        <v>171150</v>
      </c>
      <c r="E7151" s="130" t="s">
        <v>7180</v>
      </c>
    </row>
    <row r="7152" spans="1:5">
      <c r="A7152" s="127" t="str">
        <f t="shared" si="271"/>
        <v>모로코164000</v>
      </c>
      <c r="B7152" s="127">
        <f t="shared" si="272"/>
        <v>164000</v>
      </c>
      <c r="C7152" s="127">
        <f t="shared" si="273"/>
        <v>5757500</v>
      </c>
      <c r="D7152" s="129">
        <f t="shared" si="274"/>
        <v>172200</v>
      </c>
      <c r="E7152" s="130" t="s">
        <v>7180</v>
      </c>
    </row>
    <row r="7153" spans="1:5">
      <c r="A7153" s="127" t="str">
        <f t="shared" si="271"/>
        <v>모로코165000</v>
      </c>
      <c r="B7153" s="127">
        <f t="shared" si="272"/>
        <v>165000</v>
      </c>
      <c r="C7153" s="127">
        <f t="shared" si="273"/>
        <v>5792500</v>
      </c>
      <c r="D7153" s="129">
        <f t="shared" si="274"/>
        <v>173250</v>
      </c>
      <c r="E7153" s="130" t="s">
        <v>7180</v>
      </c>
    </row>
    <row r="7154" spans="1:5">
      <c r="A7154" s="127" t="str">
        <f t="shared" si="271"/>
        <v>모로코166000</v>
      </c>
      <c r="B7154" s="127">
        <f t="shared" si="272"/>
        <v>166000</v>
      </c>
      <c r="C7154" s="127">
        <f t="shared" si="273"/>
        <v>5827500</v>
      </c>
      <c r="D7154" s="129">
        <f t="shared" si="274"/>
        <v>174300</v>
      </c>
      <c r="E7154" s="130" t="s">
        <v>7180</v>
      </c>
    </row>
    <row r="7155" spans="1:5">
      <c r="A7155" s="127" t="str">
        <f t="shared" si="271"/>
        <v>모로코167000</v>
      </c>
      <c r="B7155" s="127">
        <f t="shared" si="272"/>
        <v>167000</v>
      </c>
      <c r="C7155" s="127">
        <f t="shared" si="273"/>
        <v>5862500</v>
      </c>
      <c r="D7155" s="129">
        <f t="shared" si="274"/>
        <v>175350</v>
      </c>
      <c r="E7155" s="130" t="s">
        <v>7180</v>
      </c>
    </row>
    <row r="7156" spans="1:5">
      <c r="A7156" s="127" t="str">
        <f t="shared" si="271"/>
        <v>모로코168000</v>
      </c>
      <c r="B7156" s="127">
        <f t="shared" si="272"/>
        <v>168000</v>
      </c>
      <c r="C7156" s="127">
        <f t="shared" si="273"/>
        <v>5897500</v>
      </c>
      <c r="D7156" s="129">
        <f t="shared" si="274"/>
        <v>176400</v>
      </c>
      <c r="E7156" s="130" t="s">
        <v>7180</v>
      </c>
    </row>
    <row r="7157" spans="1:5">
      <c r="A7157" s="127" t="str">
        <f t="shared" si="271"/>
        <v>모로코169000</v>
      </c>
      <c r="B7157" s="127">
        <f t="shared" si="272"/>
        <v>169000</v>
      </c>
      <c r="C7157" s="127">
        <f t="shared" si="273"/>
        <v>5932500</v>
      </c>
      <c r="D7157" s="129">
        <f t="shared" si="274"/>
        <v>177450</v>
      </c>
      <c r="E7157" s="130" t="s">
        <v>7180</v>
      </c>
    </row>
    <row r="7158" spans="1:5">
      <c r="A7158" s="127" t="str">
        <f t="shared" si="271"/>
        <v>모로코170000</v>
      </c>
      <c r="B7158" s="127">
        <f t="shared" si="272"/>
        <v>170000</v>
      </c>
      <c r="C7158" s="127">
        <f t="shared" si="273"/>
        <v>5967500</v>
      </c>
      <c r="D7158" s="129">
        <f t="shared" si="274"/>
        <v>178500</v>
      </c>
      <c r="E7158" s="130" t="s">
        <v>7180</v>
      </c>
    </row>
    <row r="7159" spans="1:5">
      <c r="A7159" s="127" t="str">
        <f t="shared" si="271"/>
        <v>모로코171000</v>
      </c>
      <c r="B7159" s="127">
        <f t="shared" si="272"/>
        <v>171000</v>
      </c>
      <c r="C7159" s="127">
        <f t="shared" si="273"/>
        <v>6002500</v>
      </c>
      <c r="D7159" s="129">
        <f t="shared" si="274"/>
        <v>179550</v>
      </c>
      <c r="E7159" s="130" t="s">
        <v>7180</v>
      </c>
    </row>
    <row r="7160" spans="1:5">
      <c r="A7160" s="127" t="str">
        <f t="shared" si="271"/>
        <v>모로코172000</v>
      </c>
      <c r="B7160" s="127">
        <f t="shared" si="272"/>
        <v>172000</v>
      </c>
      <c r="C7160" s="127">
        <f t="shared" si="273"/>
        <v>6037500</v>
      </c>
      <c r="D7160" s="129">
        <f t="shared" si="274"/>
        <v>180600</v>
      </c>
      <c r="E7160" s="130" t="s">
        <v>7180</v>
      </c>
    </row>
    <row r="7161" spans="1:5">
      <c r="A7161" s="127" t="str">
        <f t="shared" si="271"/>
        <v>모로코173000</v>
      </c>
      <c r="B7161" s="127">
        <f t="shared" si="272"/>
        <v>173000</v>
      </c>
      <c r="C7161" s="127">
        <f t="shared" si="273"/>
        <v>6072500</v>
      </c>
      <c r="D7161" s="129">
        <f t="shared" si="274"/>
        <v>181650</v>
      </c>
      <c r="E7161" s="130" t="s">
        <v>7180</v>
      </c>
    </row>
    <row r="7162" spans="1:5">
      <c r="A7162" s="127" t="str">
        <f t="shared" si="271"/>
        <v>모로코174000</v>
      </c>
      <c r="B7162" s="127">
        <f t="shared" si="272"/>
        <v>174000</v>
      </c>
      <c r="C7162" s="127">
        <f t="shared" si="273"/>
        <v>6107500</v>
      </c>
      <c r="D7162" s="129">
        <f t="shared" si="274"/>
        <v>182700</v>
      </c>
      <c r="E7162" s="130" t="s">
        <v>7180</v>
      </c>
    </row>
    <row r="7163" spans="1:5">
      <c r="A7163" s="127" t="str">
        <f t="shared" si="271"/>
        <v>모로코175000</v>
      </c>
      <c r="B7163" s="127">
        <f t="shared" si="272"/>
        <v>175000</v>
      </c>
      <c r="C7163" s="127">
        <f t="shared" si="273"/>
        <v>6142500</v>
      </c>
      <c r="D7163" s="129">
        <f t="shared" si="274"/>
        <v>183750</v>
      </c>
      <c r="E7163" s="130" t="s">
        <v>7180</v>
      </c>
    </row>
    <row r="7164" spans="1:5">
      <c r="A7164" s="127" t="str">
        <f t="shared" si="271"/>
        <v>모로코176000</v>
      </c>
      <c r="B7164" s="127">
        <f t="shared" si="272"/>
        <v>176000</v>
      </c>
      <c r="C7164" s="127">
        <f t="shared" si="273"/>
        <v>6177500</v>
      </c>
      <c r="D7164" s="129">
        <f t="shared" si="274"/>
        <v>184800</v>
      </c>
      <c r="E7164" s="130" t="s">
        <v>7180</v>
      </c>
    </row>
    <row r="7165" spans="1:5">
      <c r="A7165" s="127" t="str">
        <f t="shared" si="271"/>
        <v>모로코177000</v>
      </c>
      <c r="B7165" s="127">
        <f t="shared" si="272"/>
        <v>177000</v>
      </c>
      <c r="C7165" s="127">
        <f t="shared" si="273"/>
        <v>6212500</v>
      </c>
      <c r="D7165" s="129">
        <f t="shared" si="274"/>
        <v>185850</v>
      </c>
      <c r="E7165" s="130" t="s">
        <v>7180</v>
      </c>
    </row>
    <row r="7166" spans="1:5">
      <c r="A7166" s="127" t="str">
        <f t="shared" si="271"/>
        <v>모로코178000</v>
      </c>
      <c r="B7166" s="127">
        <f t="shared" si="272"/>
        <v>178000</v>
      </c>
      <c r="C7166" s="127">
        <f t="shared" si="273"/>
        <v>6247500</v>
      </c>
      <c r="D7166" s="129">
        <f t="shared" si="274"/>
        <v>186900</v>
      </c>
      <c r="E7166" s="130" t="s">
        <v>7180</v>
      </c>
    </row>
    <row r="7167" spans="1:5">
      <c r="A7167" s="127" t="str">
        <f t="shared" si="271"/>
        <v>모로코179000</v>
      </c>
      <c r="B7167" s="127">
        <f t="shared" si="272"/>
        <v>179000</v>
      </c>
      <c r="C7167" s="127">
        <f t="shared" si="273"/>
        <v>6282500</v>
      </c>
      <c r="D7167" s="129">
        <f t="shared" si="274"/>
        <v>187950</v>
      </c>
      <c r="E7167" s="130" t="s">
        <v>7180</v>
      </c>
    </row>
    <row r="7168" spans="1:5">
      <c r="A7168" s="127" t="str">
        <f t="shared" si="271"/>
        <v>모로코180000</v>
      </c>
      <c r="B7168" s="127">
        <f t="shared" si="272"/>
        <v>180000</v>
      </c>
      <c r="C7168" s="127">
        <f t="shared" si="273"/>
        <v>6317500</v>
      </c>
      <c r="D7168" s="129">
        <f t="shared" si="274"/>
        <v>189000</v>
      </c>
      <c r="E7168" s="130" t="s">
        <v>7180</v>
      </c>
    </row>
    <row r="7169" spans="1:5">
      <c r="A7169" s="127" t="str">
        <f t="shared" si="271"/>
        <v>모로코181000</v>
      </c>
      <c r="B7169" s="127">
        <f t="shared" si="272"/>
        <v>181000</v>
      </c>
      <c r="C7169" s="127">
        <f t="shared" si="273"/>
        <v>6352500</v>
      </c>
      <c r="D7169" s="129">
        <f t="shared" si="274"/>
        <v>190050</v>
      </c>
      <c r="E7169" s="130" t="s">
        <v>7180</v>
      </c>
    </row>
    <row r="7170" spans="1:5">
      <c r="A7170" s="127" t="str">
        <f t="shared" si="271"/>
        <v>모로코182000</v>
      </c>
      <c r="B7170" s="127">
        <f t="shared" si="272"/>
        <v>182000</v>
      </c>
      <c r="C7170" s="127">
        <f t="shared" si="273"/>
        <v>6387500</v>
      </c>
      <c r="D7170" s="129">
        <f t="shared" si="274"/>
        <v>191100</v>
      </c>
      <c r="E7170" s="130" t="s">
        <v>7180</v>
      </c>
    </row>
    <row r="7171" spans="1:5">
      <c r="A7171" s="127" t="str">
        <f t="shared" si="271"/>
        <v>모로코183000</v>
      </c>
      <c r="B7171" s="127">
        <f t="shared" si="272"/>
        <v>183000</v>
      </c>
      <c r="C7171" s="127">
        <f t="shared" si="273"/>
        <v>6422500</v>
      </c>
      <c r="D7171" s="129">
        <f t="shared" si="274"/>
        <v>192150</v>
      </c>
      <c r="E7171" s="130" t="s">
        <v>7180</v>
      </c>
    </row>
    <row r="7172" spans="1:5">
      <c r="A7172" s="127" t="str">
        <f t="shared" si="271"/>
        <v>모로코184000</v>
      </c>
      <c r="B7172" s="127">
        <f t="shared" si="272"/>
        <v>184000</v>
      </c>
      <c r="C7172" s="127">
        <f t="shared" si="273"/>
        <v>6457500</v>
      </c>
      <c r="D7172" s="129">
        <f t="shared" si="274"/>
        <v>193200</v>
      </c>
      <c r="E7172" s="130" t="s">
        <v>7180</v>
      </c>
    </row>
    <row r="7173" spans="1:5">
      <c r="A7173" s="127" t="str">
        <f t="shared" si="271"/>
        <v>모로코185000</v>
      </c>
      <c r="B7173" s="127">
        <f t="shared" si="272"/>
        <v>185000</v>
      </c>
      <c r="C7173" s="127">
        <f t="shared" si="273"/>
        <v>6492500</v>
      </c>
      <c r="D7173" s="129">
        <f t="shared" si="274"/>
        <v>194250</v>
      </c>
      <c r="E7173" s="130" t="s">
        <v>7180</v>
      </c>
    </row>
    <row r="7174" spans="1:5">
      <c r="A7174" s="127" t="str">
        <f t="shared" si="271"/>
        <v>모로코186000</v>
      </c>
      <c r="B7174" s="127">
        <f t="shared" si="272"/>
        <v>186000</v>
      </c>
      <c r="C7174" s="127">
        <f t="shared" si="273"/>
        <v>6527500</v>
      </c>
      <c r="D7174" s="129">
        <f t="shared" si="274"/>
        <v>195300</v>
      </c>
      <c r="E7174" s="130" t="s">
        <v>7180</v>
      </c>
    </row>
    <row r="7175" spans="1:5">
      <c r="A7175" s="127" t="str">
        <f t="shared" si="271"/>
        <v>모로코187000</v>
      </c>
      <c r="B7175" s="127">
        <f t="shared" si="272"/>
        <v>187000</v>
      </c>
      <c r="C7175" s="127">
        <f t="shared" si="273"/>
        <v>6562500</v>
      </c>
      <c r="D7175" s="129">
        <f t="shared" si="274"/>
        <v>196350</v>
      </c>
      <c r="E7175" s="130" t="s">
        <v>7180</v>
      </c>
    </row>
    <row r="7176" spans="1:5">
      <c r="A7176" s="127" t="str">
        <f t="shared" si="271"/>
        <v>모로코188000</v>
      </c>
      <c r="B7176" s="127">
        <f t="shared" si="272"/>
        <v>188000</v>
      </c>
      <c r="C7176" s="127">
        <f t="shared" si="273"/>
        <v>6597500</v>
      </c>
      <c r="D7176" s="129">
        <f t="shared" si="274"/>
        <v>197400</v>
      </c>
      <c r="E7176" s="130" t="s">
        <v>7180</v>
      </c>
    </row>
    <row r="7177" spans="1:5">
      <c r="A7177" s="127" t="str">
        <f t="shared" si="271"/>
        <v>모로코189000</v>
      </c>
      <c r="B7177" s="127">
        <f t="shared" si="272"/>
        <v>189000</v>
      </c>
      <c r="C7177" s="127">
        <f t="shared" si="273"/>
        <v>6632500</v>
      </c>
      <c r="D7177" s="129">
        <f t="shared" si="274"/>
        <v>198450</v>
      </c>
      <c r="E7177" s="130" t="s">
        <v>7180</v>
      </c>
    </row>
    <row r="7178" spans="1:5">
      <c r="A7178" s="127" t="str">
        <f t="shared" si="271"/>
        <v>모로코190000</v>
      </c>
      <c r="B7178" s="127">
        <f t="shared" si="272"/>
        <v>190000</v>
      </c>
      <c r="C7178" s="127">
        <f t="shared" si="273"/>
        <v>6667500</v>
      </c>
      <c r="D7178" s="129">
        <f t="shared" si="274"/>
        <v>199500</v>
      </c>
      <c r="E7178" s="130" t="s">
        <v>7180</v>
      </c>
    </row>
    <row r="7179" spans="1:5">
      <c r="A7179" s="127" t="str">
        <f t="shared" si="271"/>
        <v>모로코191000</v>
      </c>
      <c r="B7179" s="127">
        <f t="shared" si="272"/>
        <v>191000</v>
      </c>
      <c r="C7179" s="127">
        <f t="shared" si="273"/>
        <v>6702500</v>
      </c>
      <c r="D7179" s="129">
        <f t="shared" si="274"/>
        <v>200550</v>
      </c>
      <c r="E7179" s="130" t="s">
        <v>7180</v>
      </c>
    </row>
    <row r="7180" spans="1:5">
      <c r="A7180" s="127" t="str">
        <f t="shared" si="271"/>
        <v>모로코192000</v>
      </c>
      <c r="B7180" s="127">
        <f t="shared" si="272"/>
        <v>192000</v>
      </c>
      <c r="C7180" s="127">
        <f t="shared" si="273"/>
        <v>6737500</v>
      </c>
      <c r="D7180" s="129">
        <f t="shared" si="274"/>
        <v>201600</v>
      </c>
      <c r="E7180" s="130" t="s">
        <v>7180</v>
      </c>
    </row>
    <row r="7181" spans="1:5">
      <c r="A7181" s="127" t="str">
        <f t="shared" ref="A7181:A7244" si="275">"모로코"&amp;B7181</f>
        <v>모로코193000</v>
      </c>
      <c r="B7181" s="127">
        <f t="shared" si="272"/>
        <v>193000</v>
      </c>
      <c r="C7181" s="127">
        <f t="shared" si="273"/>
        <v>6772500</v>
      </c>
      <c r="D7181" s="129">
        <f t="shared" si="274"/>
        <v>202650</v>
      </c>
      <c r="E7181" s="130" t="s">
        <v>7180</v>
      </c>
    </row>
    <row r="7182" spans="1:5">
      <c r="A7182" s="127" t="str">
        <f t="shared" si="275"/>
        <v>모로코194000</v>
      </c>
      <c r="B7182" s="127">
        <f t="shared" ref="B7182:B7245" si="276">B7181+1000</f>
        <v>194000</v>
      </c>
      <c r="C7182" s="127">
        <f t="shared" si="273"/>
        <v>6807500</v>
      </c>
      <c r="D7182" s="129">
        <f t="shared" si="274"/>
        <v>203700</v>
      </c>
      <c r="E7182" s="130" t="s">
        <v>7180</v>
      </c>
    </row>
    <row r="7183" spans="1:5">
      <c r="A7183" s="127" t="str">
        <f t="shared" si="275"/>
        <v>모로코195000</v>
      </c>
      <c r="B7183" s="127">
        <f t="shared" si="276"/>
        <v>195000</v>
      </c>
      <c r="C7183" s="127">
        <f t="shared" ref="C7183:C7246" si="277">C7182+35000</f>
        <v>6842500</v>
      </c>
      <c r="D7183" s="129">
        <f t="shared" si="274"/>
        <v>204750</v>
      </c>
      <c r="E7183" s="130" t="s">
        <v>7180</v>
      </c>
    </row>
    <row r="7184" spans="1:5">
      <c r="A7184" s="127" t="str">
        <f t="shared" si="275"/>
        <v>모로코196000</v>
      </c>
      <c r="B7184" s="127">
        <f t="shared" si="276"/>
        <v>196000</v>
      </c>
      <c r="C7184" s="127">
        <f t="shared" si="277"/>
        <v>6877500</v>
      </c>
      <c r="D7184" s="129">
        <f t="shared" si="274"/>
        <v>205800</v>
      </c>
      <c r="E7184" s="130" t="s">
        <v>7180</v>
      </c>
    </row>
    <row r="7185" spans="1:5">
      <c r="A7185" s="127" t="str">
        <f t="shared" si="275"/>
        <v>모로코197000</v>
      </c>
      <c r="B7185" s="127">
        <f t="shared" si="276"/>
        <v>197000</v>
      </c>
      <c r="C7185" s="127">
        <f t="shared" si="277"/>
        <v>6912500</v>
      </c>
      <c r="D7185" s="129">
        <f t="shared" si="274"/>
        <v>206850</v>
      </c>
      <c r="E7185" s="130" t="s">
        <v>7180</v>
      </c>
    </row>
    <row r="7186" spans="1:5">
      <c r="A7186" s="127" t="str">
        <f t="shared" si="275"/>
        <v>모로코198000</v>
      </c>
      <c r="B7186" s="127">
        <f t="shared" si="276"/>
        <v>198000</v>
      </c>
      <c r="C7186" s="127">
        <f t="shared" si="277"/>
        <v>6947500</v>
      </c>
      <c r="D7186" s="129">
        <f t="shared" si="274"/>
        <v>207900</v>
      </c>
      <c r="E7186" s="130" t="s">
        <v>7180</v>
      </c>
    </row>
    <row r="7187" spans="1:5">
      <c r="A7187" s="127" t="str">
        <f t="shared" si="275"/>
        <v>모로코199000</v>
      </c>
      <c r="B7187" s="127">
        <f t="shared" si="276"/>
        <v>199000</v>
      </c>
      <c r="C7187" s="127">
        <f t="shared" si="277"/>
        <v>6982500</v>
      </c>
      <c r="D7187" s="129">
        <f t="shared" si="274"/>
        <v>208950</v>
      </c>
      <c r="E7187" s="130" t="s">
        <v>7180</v>
      </c>
    </row>
    <row r="7188" spans="1:5">
      <c r="A7188" s="127" t="str">
        <f t="shared" si="275"/>
        <v>모로코200000</v>
      </c>
      <c r="B7188" s="127">
        <f t="shared" si="276"/>
        <v>200000</v>
      </c>
      <c r="C7188" s="127">
        <f t="shared" si="277"/>
        <v>7017500</v>
      </c>
      <c r="D7188" s="129">
        <f t="shared" si="274"/>
        <v>210000</v>
      </c>
      <c r="E7188" s="130" t="s">
        <v>7180</v>
      </c>
    </row>
    <row r="7189" spans="1:5">
      <c r="A7189" s="127" t="str">
        <f t="shared" si="275"/>
        <v>모로코201000</v>
      </c>
      <c r="B7189" s="127">
        <f t="shared" si="276"/>
        <v>201000</v>
      </c>
      <c r="C7189" s="127">
        <f t="shared" si="277"/>
        <v>7052500</v>
      </c>
      <c r="D7189" s="129">
        <f t="shared" si="274"/>
        <v>211050</v>
      </c>
      <c r="E7189" s="130" t="s">
        <v>7180</v>
      </c>
    </row>
    <row r="7190" spans="1:5">
      <c r="A7190" s="127" t="str">
        <f t="shared" si="275"/>
        <v>모로코202000</v>
      </c>
      <c r="B7190" s="127">
        <f t="shared" si="276"/>
        <v>202000</v>
      </c>
      <c r="C7190" s="127">
        <f t="shared" si="277"/>
        <v>7087500</v>
      </c>
      <c r="D7190" s="129">
        <f t="shared" si="274"/>
        <v>212100</v>
      </c>
      <c r="E7190" s="130" t="s">
        <v>7180</v>
      </c>
    </row>
    <row r="7191" spans="1:5">
      <c r="A7191" s="127" t="str">
        <f t="shared" si="275"/>
        <v>모로코203000</v>
      </c>
      <c r="B7191" s="127">
        <f t="shared" si="276"/>
        <v>203000</v>
      </c>
      <c r="C7191" s="127">
        <f t="shared" si="277"/>
        <v>7122500</v>
      </c>
      <c r="D7191" s="129">
        <f t="shared" si="274"/>
        <v>213150</v>
      </c>
      <c r="E7191" s="130" t="s">
        <v>7180</v>
      </c>
    </row>
    <row r="7192" spans="1:5">
      <c r="A7192" s="127" t="str">
        <f t="shared" si="275"/>
        <v>모로코204000</v>
      </c>
      <c r="B7192" s="127">
        <f t="shared" si="276"/>
        <v>204000</v>
      </c>
      <c r="C7192" s="127">
        <f t="shared" si="277"/>
        <v>7157500</v>
      </c>
      <c r="D7192" s="129">
        <f t="shared" si="274"/>
        <v>214200</v>
      </c>
      <c r="E7192" s="130" t="s">
        <v>7180</v>
      </c>
    </row>
    <row r="7193" spans="1:5">
      <c r="A7193" s="127" t="str">
        <f t="shared" si="275"/>
        <v>모로코205000</v>
      </c>
      <c r="B7193" s="127">
        <f t="shared" si="276"/>
        <v>205000</v>
      </c>
      <c r="C7193" s="127">
        <f t="shared" si="277"/>
        <v>7192500</v>
      </c>
      <c r="D7193" s="129">
        <f t="shared" si="274"/>
        <v>215250</v>
      </c>
      <c r="E7193" s="130" t="s">
        <v>7180</v>
      </c>
    </row>
    <row r="7194" spans="1:5">
      <c r="A7194" s="127" t="str">
        <f t="shared" si="275"/>
        <v>모로코206000</v>
      </c>
      <c r="B7194" s="127">
        <f t="shared" si="276"/>
        <v>206000</v>
      </c>
      <c r="C7194" s="127">
        <f t="shared" si="277"/>
        <v>7227500</v>
      </c>
      <c r="D7194" s="129">
        <f t="shared" si="274"/>
        <v>216300</v>
      </c>
      <c r="E7194" s="130" t="s">
        <v>7180</v>
      </c>
    </row>
    <row r="7195" spans="1:5">
      <c r="A7195" s="127" t="str">
        <f t="shared" si="275"/>
        <v>모로코207000</v>
      </c>
      <c r="B7195" s="127">
        <f t="shared" si="276"/>
        <v>207000</v>
      </c>
      <c r="C7195" s="127">
        <f t="shared" si="277"/>
        <v>7262500</v>
      </c>
      <c r="D7195" s="129">
        <f t="shared" si="274"/>
        <v>217350</v>
      </c>
      <c r="E7195" s="130" t="s">
        <v>7180</v>
      </c>
    </row>
    <row r="7196" spans="1:5">
      <c r="A7196" s="127" t="str">
        <f t="shared" si="275"/>
        <v>모로코208000</v>
      </c>
      <c r="B7196" s="127">
        <f t="shared" si="276"/>
        <v>208000</v>
      </c>
      <c r="C7196" s="127">
        <f t="shared" si="277"/>
        <v>7297500</v>
      </c>
      <c r="D7196" s="129">
        <f t="shared" si="274"/>
        <v>218400</v>
      </c>
      <c r="E7196" s="130" t="s">
        <v>7180</v>
      </c>
    </row>
    <row r="7197" spans="1:5">
      <c r="A7197" s="127" t="str">
        <f t="shared" si="275"/>
        <v>모로코209000</v>
      </c>
      <c r="B7197" s="127">
        <f t="shared" si="276"/>
        <v>209000</v>
      </c>
      <c r="C7197" s="127">
        <f t="shared" si="277"/>
        <v>7332500</v>
      </c>
      <c r="D7197" s="129">
        <f t="shared" si="274"/>
        <v>219450</v>
      </c>
      <c r="E7197" s="130" t="s">
        <v>7180</v>
      </c>
    </row>
    <row r="7198" spans="1:5">
      <c r="A7198" s="127" t="str">
        <f t="shared" si="275"/>
        <v>모로코210000</v>
      </c>
      <c r="B7198" s="127">
        <f t="shared" si="276"/>
        <v>210000</v>
      </c>
      <c r="C7198" s="127">
        <f t="shared" si="277"/>
        <v>7367500</v>
      </c>
      <c r="D7198" s="129">
        <f t="shared" si="274"/>
        <v>220500</v>
      </c>
      <c r="E7198" s="130" t="s">
        <v>7180</v>
      </c>
    </row>
    <row r="7199" spans="1:5">
      <c r="A7199" s="127" t="str">
        <f t="shared" si="275"/>
        <v>모로코211000</v>
      </c>
      <c r="B7199" s="127">
        <f t="shared" si="276"/>
        <v>211000</v>
      </c>
      <c r="C7199" s="127">
        <f t="shared" si="277"/>
        <v>7402500</v>
      </c>
      <c r="D7199" s="129">
        <f t="shared" si="274"/>
        <v>221550</v>
      </c>
      <c r="E7199" s="130" t="s">
        <v>7180</v>
      </c>
    </row>
    <row r="7200" spans="1:5">
      <c r="A7200" s="127" t="str">
        <f t="shared" si="275"/>
        <v>모로코212000</v>
      </c>
      <c r="B7200" s="127">
        <f t="shared" si="276"/>
        <v>212000</v>
      </c>
      <c r="C7200" s="127">
        <f t="shared" si="277"/>
        <v>7437500</v>
      </c>
      <c r="D7200" s="129">
        <f t="shared" si="274"/>
        <v>222600</v>
      </c>
      <c r="E7200" s="130" t="s">
        <v>7180</v>
      </c>
    </row>
    <row r="7201" spans="1:5">
      <c r="A7201" s="127" t="str">
        <f t="shared" si="275"/>
        <v>모로코213000</v>
      </c>
      <c r="B7201" s="127">
        <f t="shared" si="276"/>
        <v>213000</v>
      </c>
      <c r="C7201" s="127">
        <f t="shared" si="277"/>
        <v>7472500</v>
      </c>
      <c r="D7201" s="129">
        <f t="shared" si="274"/>
        <v>223650</v>
      </c>
      <c r="E7201" s="130" t="s">
        <v>7180</v>
      </c>
    </row>
    <row r="7202" spans="1:5">
      <c r="A7202" s="127" t="str">
        <f t="shared" si="275"/>
        <v>모로코214000</v>
      </c>
      <c r="B7202" s="127">
        <f t="shared" si="276"/>
        <v>214000</v>
      </c>
      <c r="C7202" s="127">
        <f t="shared" si="277"/>
        <v>7507500</v>
      </c>
      <c r="D7202" s="129">
        <f t="shared" si="274"/>
        <v>224700</v>
      </c>
      <c r="E7202" s="130" t="s">
        <v>7180</v>
      </c>
    </row>
    <row r="7203" spans="1:5">
      <c r="A7203" s="127" t="str">
        <f t="shared" si="275"/>
        <v>모로코215000</v>
      </c>
      <c r="B7203" s="127">
        <f t="shared" si="276"/>
        <v>215000</v>
      </c>
      <c r="C7203" s="127">
        <f t="shared" si="277"/>
        <v>7542500</v>
      </c>
      <c r="D7203" s="129">
        <f t="shared" si="274"/>
        <v>225750</v>
      </c>
      <c r="E7203" s="130" t="s">
        <v>7180</v>
      </c>
    </row>
    <row r="7204" spans="1:5">
      <c r="A7204" s="127" t="str">
        <f t="shared" si="275"/>
        <v>모로코216000</v>
      </c>
      <c r="B7204" s="127">
        <f t="shared" si="276"/>
        <v>216000</v>
      </c>
      <c r="C7204" s="127">
        <f t="shared" si="277"/>
        <v>7577500</v>
      </c>
      <c r="D7204" s="129">
        <f t="shared" si="274"/>
        <v>226800</v>
      </c>
      <c r="E7204" s="130" t="s">
        <v>7180</v>
      </c>
    </row>
    <row r="7205" spans="1:5">
      <c r="A7205" s="127" t="str">
        <f t="shared" si="275"/>
        <v>모로코217000</v>
      </c>
      <c r="B7205" s="127">
        <f t="shared" si="276"/>
        <v>217000</v>
      </c>
      <c r="C7205" s="127">
        <f t="shared" si="277"/>
        <v>7612500</v>
      </c>
      <c r="D7205" s="129">
        <f t="shared" ref="D7205:D7268" si="278">SUM($G$2)*(B7205*0.001)</f>
        <v>227850</v>
      </c>
      <c r="E7205" s="130" t="s">
        <v>7180</v>
      </c>
    </row>
    <row r="7206" spans="1:5">
      <c r="A7206" s="127" t="str">
        <f t="shared" si="275"/>
        <v>모로코218000</v>
      </c>
      <c r="B7206" s="127">
        <f t="shared" si="276"/>
        <v>218000</v>
      </c>
      <c r="C7206" s="127">
        <f t="shared" si="277"/>
        <v>7647500</v>
      </c>
      <c r="D7206" s="129">
        <f t="shared" si="278"/>
        <v>228900</v>
      </c>
      <c r="E7206" s="130" t="s">
        <v>7180</v>
      </c>
    </row>
    <row r="7207" spans="1:5">
      <c r="A7207" s="127" t="str">
        <f t="shared" si="275"/>
        <v>모로코219000</v>
      </c>
      <c r="B7207" s="127">
        <f t="shared" si="276"/>
        <v>219000</v>
      </c>
      <c r="C7207" s="127">
        <f t="shared" si="277"/>
        <v>7682500</v>
      </c>
      <c r="D7207" s="129">
        <f t="shared" si="278"/>
        <v>229950</v>
      </c>
      <c r="E7207" s="130" t="s">
        <v>7180</v>
      </c>
    </row>
    <row r="7208" spans="1:5">
      <c r="A7208" s="127" t="str">
        <f t="shared" si="275"/>
        <v>모로코220000</v>
      </c>
      <c r="B7208" s="127">
        <f t="shared" si="276"/>
        <v>220000</v>
      </c>
      <c r="C7208" s="127">
        <f t="shared" si="277"/>
        <v>7717500</v>
      </c>
      <c r="D7208" s="129">
        <f t="shared" si="278"/>
        <v>231000</v>
      </c>
      <c r="E7208" s="130" t="s">
        <v>7180</v>
      </c>
    </row>
    <row r="7209" spans="1:5">
      <c r="A7209" s="127" t="str">
        <f t="shared" si="275"/>
        <v>모로코221000</v>
      </c>
      <c r="B7209" s="127">
        <f t="shared" si="276"/>
        <v>221000</v>
      </c>
      <c r="C7209" s="127">
        <f t="shared" si="277"/>
        <v>7752500</v>
      </c>
      <c r="D7209" s="129">
        <f t="shared" si="278"/>
        <v>232050</v>
      </c>
      <c r="E7209" s="130" t="s">
        <v>7180</v>
      </c>
    </row>
    <row r="7210" spans="1:5">
      <c r="A7210" s="127" t="str">
        <f t="shared" si="275"/>
        <v>모로코222000</v>
      </c>
      <c r="B7210" s="127">
        <f t="shared" si="276"/>
        <v>222000</v>
      </c>
      <c r="C7210" s="127">
        <f t="shared" si="277"/>
        <v>7787500</v>
      </c>
      <c r="D7210" s="129">
        <f t="shared" si="278"/>
        <v>233100</v>
      </c>
      <c r="E7210" s="130" t="s">
        <v>7180</v>
      </c>
    </row>
    <row r="7211" spans="1:5">
      <c r="A7211" s="127" t="str">
        <f t="shared" si="275"/>
        <v>모로코223000</v>
      </c>
      <c r="B7211" s="127">
        <f t="shared" si="276"/>
        <v>223000</v>
      </c>
      <c r="C7211" s="127">
        <f t="shared" si="277"/>
        <v>7822500</v>
      </c>
      <c r="D7211" s="129">
        <f t="shared" si="278"/>
        <v>234150</v>
      </c>
      <c r="E7211" s="130" t="s">
        <v>7180</v>
      </c>
    </row>
    <row r="7212" spans="1:5">
      <c r="A7212" s="127" t="str">
        <f t="shared" si="275"/>
        <v>모로코224000</v>
      </c>
      <c r="B7212" s="127">
        <f t="shared" si="276"/>
        <v>224000</v>
      </c>
      <c r="C7212" s="127">
        <f t="shared" si="277"/>
        <v>7857500</v>
      </c>
      <c r="D7212" s="129">
        <f t="shared" si="278"/>
        <v>235200</v>
      </c>
      <c r="E7212" s="130" t="s">
        <v>7180</v>
      </c>
    </row>
    <row r="7213" spans="1:5">
      <c r="A7213" s="127" t="str">
        <f t="shared" si="275"/>
        <v>모로코225000</v>
      </c>
      <c r="B7213" s="127">
        <f t="shared" si="276"/>
        <v>225000</v>
      </c>
      <c r="C7213" s="127">
        <f t="shared" si="277"/>
        <v>7892500</v>
      </c>
      <c r="D7213" s="129">
        <f t="shared" si="278"/>
        <v>236250</v>
      </c>
      <c r="E7213" s="130" t="s">
        <v>7180</v>
      </c>
    </row>
    <row r="7214" spans="1:5">
      <c r="A7214" s="127" t="str">
        <f t="shared" si="275"/>
        <v>모로코226000</v>
      </c>
      <c r="B7214" s="127">
        <f t="shared" si="276"/>
        <v>226000</v>
      </c>
      <c r="C7214" s="127">
        <f t="shared" si="277"/>
        <v>7927500</v>
      </c>
      <c r="D7214" s="129">
        <f t="shared" si="278"/>
        <v>237300</v>
      </c>
      <c r="E7214" s="130" t="s">
        <v>7180</v>
      </c>
    </row>
    <row r="7215" spans="1:5">
      <c r="A7215" s="127" t="str">
        <f t="shared" si="275"/>
        <v>모로코227000</v>
      </c>
      <c r="B7215" s="127">
        <f t="shared" si="276"/>
        <v>227000</v>
      </c>
      <c r="C7215" s="127">
        <f t="shared" si="277"/>
        <v>7962500</v>
      </c>
      <c r="D7215" s="129">
        <f t="shared" si="278"/>
        <v>238350</v>
      </c>
      <c r="E7215" s="130" t="s">
        <v>7180</v>
      </c>
    </row>
    <row r="7216" spans="1:5">
      <c r="A7216" s="127" t="str">
        <f t="shared" si="275"/>
        <v>모로코228000</v>
      </c>
      <c r="B7216" s="127">
        <f t="shared" si="276"/>
        <v>228000</v>
      </c>
      <c r="C7216" s="127">
        <f t="shared" si="277"/>
        <v>7997500</v>
      </c>
      <c r="D7216" s="129">
        <f t="shared" si="278"/>
        <v>239400</v>
      </c>
      <c r="E7216" s="130" t="s">
        <v>7180</v>
      </c>
    </row>
    <row r="7217" spans="1:5">
      <c r="A7217" s="127" t="str">
        <f t="shared" si="275"/>
        <v>모로코229000</v>
      </c>
      <c r="B7217" s="127">
        <f t="shared" si="276"/>
        <v>229000</v>
      </c>
      <c r="C7217" s="127">
        <f t="shared" si="277"/>
        <v>8032500</v>
      </c>
      <c r="D7217" s="129">
        <f t="shared" si="278"/>
        <v>240450</v>
      </c>
      <c r="E7217" s="130" t="s">
        <v>7180</v>
      </c>
    </row>
    <row r="7218" spans="1:5">
      <c r="A7218" s="127" t="str">
        <f t="shared" si="275"/>
        <v>모로코230000</v>
      </c>
      <c r="B7218" s="127">
        <f t="shared" si="276"/>
        <v>230000</v>
      </c>
      <c r="C7218" s="127">
        <f t="shared" si="277"/>
        <v>8067500</v>
      </c>
      <c r="D7218" s="129">
        <f t="shared" si="278"/>
        <v>241500</v>
      </c>
      <c r="E7218" s="130" t="s">
        <v>7180</v>
      </c>
    </row>
    <row r="7219" spans="1:5">
      <c r="A7219" s="127" t="str">
        <f t="shared" si="275"/>
        <v>모로코231000</v>
      </c>
      <c r="B7219" s="127">
        <f t="shared" si="276"/>
        <v>231000</v>
      </c>
      <c r="C7219" s="127">
        <f t="shared" si="277"/>
        <v>8102500</v>
      </c>
      <c r="D7219" s="129">
        <f t="shared" si="278"/>
        <v>242550</v>
      </c>
      <c r="E7219" s="130" t="s">
        <v>7180</v>
      </c>
    </row>
    <row r="7220" spans="1:5">
      <c r="A7220" s="127" t="str">
        <f t="shared" si="275"/>
        <v>모로코232000</v>
      </c>
      <c r="B7220" s="127">
        <f t="shared" si="276"/>
        <v>232000</v>
      </c>
      <c r="C7220" s="127">
        <f t="shared" si="277"/>
        <v>8137500</v>
      </c>
      <c r="D7220" s="129">
        <f t="shared" si="278"/>
        <v>243600</v>
      </c>
      <c r="E7220" s="130" t="s">
        <v>7180</v>
      </c>
    </row>
    <row r="7221" spans="1:5">
      <c r="A7221" s="127" t="str">
        <f t="shared" si="275"/>
        <v>모로코233000</v>
      </c>
      <c r="B7221" s="127">
        <f t="shared" si="276"/>
        <v>233000</v>
      </c>
      <c r="C7221" s="127">
        <f t="shared" si="277"/>
        <v>8172500</v>
      </c>
      <c r="D7221" s="129">
        <f t="shared" si="278"/>
        <v>244650</v>
      </c>
      <c r="E7221" s="130" t="s">
        <v>7180</v>
      </c>
    </row>
    <row r="7222" spans="1:5">
      <c r="A7222" s="127" t="str">
        <f t="shared" si="275"/>
        <v>모로코234000</v>
      </c>
      <c r="B7222" s="127">
        <f t="shared" si="276"/>
        <v>234000</v>
      </c>
      <c r="C7222" s="127">
        <f t="shared" si="277"/>
        <v>8207500</v>
      </c>
      <c r="D7222" s="129">
        <f t="shared" si="278"/>
        <v>245700</v>
      </c>
      <c r="E7222" s="130" t="s">
        <v>7180</v>
      </c>
    </row>
    <row r="7223" spans="1:5">
      <c r="A7223" s="127" t="str">
        <f t="shared" si="275"/>
        <v>모로코235000</v>
      </c>
      <c r="B7223" s="127">
        <f t="shared" si="276"/>
        <v>235000</v>
      </c>
      <c r="C7223" s="127">
        <f t="shared" si="277"/>
        <v>8242500</v>
      </c>
      <c r="D7223" s="129">
        <f t="shared" si="278"/>
        <v>246750</v>
      </c>
      <c r="E7223" s="130" t="s">
        <v>7180</v>
      </c>
    </row>
    <row r="7224" spans="1:5">
      <c r="A7224" s="127" t="str">
        <f t="shared" si="275"/>
        <v>모로코236000</v>
      </c>
      <c r="B7224" s="127">
        <f t="shared" si="276"/>
        <v>236000</v>
      </c>
      <c r="C7224" s="127">
        <f t="shared" si="277"/>
        <v>8277500</v>
      </c>
      <c r="D7224" s="129">
        <f t="shared" si="278"/>
        <v>247800</v>
      </c>
      <c r="E7224" s="130" t="s">
        <v>7180</v>
      </c>
    </row>
    <row r="7225" spans="1:5">
      <c r="A7225" s="127" t="str">
        <f t="shared" si="275"/>
        <v>모로코237000</v>
      </c>
      <c r="B7225" s="127">
        <f t="shared" si="276"/>
        <v>237000</v>
      </c>
      <c r="C7225" s="127">
        <f t="shared" si="277"/>
        <v>8312500</v>
      </c>
      <c r="D7225" s="129">
        <f t="shared" si="278"/>
        <v>248850</v>
      </c>
      <c r="E7225" s="130" t="s">
        <v>7180</v>
      </c>
    </row>
    <row r="7226" spans="1:5">
      <c r="A7226" s="127" t="str">
        <f t="shared" si="275"/>
        <v>모로코238000</v>
      </c>
      <c r="B7226" s="127">
        <f t="shared" si="276"/>
        <v>238000</v>
      </c>
      <c r="C7226" s="127">
        <f t="shared" si="277"/>
        <v>8347500</v>
      </c>
      <c r="D7226" s="129">
        <f t="shared" si="278"/>
        <v>249900</v>
      </c>
      <c r="E7226" s="130" t="s">
        <v>7180</v>
      </c>
    </row>
    <row r="7227" spans="1:5">
      <c r="A7227" s="127" t="str">
        <f t="shared" si="275"/>
        <v>모로코239000</v>
      </c>
      <c r="B7227" s="127">
        <f t="shared" si="276"/>
        <v>239000</v>
      </c>
      <c r="C7227" s="127">
        <f t="shared" si="277"/>
        <v>8382500</v>
      </c>
      <c r="D7227" s="129">
        <f t="shared" si="278"/>
        <v>250950</v>
      </c>
      <c r="E7227" s="130" t="s">
        <v>7180</v>
      </c>
    </row>
    <row r="7228" spans="1:5">
      <c r="A7228" s="127" t="str">
        <f t="shared" si="275"/>
        <v>모로코240000</v>
      </c>
      <c r="B7228" s="127">
        <f t="shared" si="276"/>
        <v>240000</v>
      </c>
      <c r="C7228" s="127">
        <f t="shared" si="277"/>
        <v>8417500</v>
      </c>
      <c r="D7228" s="129">
        <f t="shared" si="278"/>
        <v>252000</v>
      </c>
      <c r="E7228" s="130" t="s">
        <v>7180</v>
      </c>
    </row>
    <row r="7229" spans="1:5">
      <c r="A7229" s="127" t="str">
        <f t="shared" si="275"/>
        <v>모로코241000</v>
      </c>
      <c r="B7229" s="127">
        <f t="shared" si="276"/>
        <v>241000</v>
      </c>
      <c r="C7229" s="127">
        <f t="shared" si="277"/>
        <v>8452500</v>
      </c>
      <c r="D7229" s="129">
        <f t="shared" si="278"/>
        <v>253050</v>
      </c>
      <c r="E7229" s="130" t="s">
        <v>7180</v>
      </c>
    </row>
    <row r="7230" spans="1:5">
      <c r="A7230" s="127" t="str">
        <f t="shared" si="275"/>
        <v>모로코242000</v>
      </c>
      <c r="B7230" s="127">
        <f t="shared" si="276"/>
        <v>242000</v>
      </c>
      <c r="C7230" s="127">
        <f t="shared" si="277"/>
        <v>8487500</v>
      </c>
      <c r="D7230" s="129">
        <f t="shared" si="278"/>
        <v>254100</v>
      </c>
      <c r="E7230" s="130" t="s">
        <v>7180</v>
      </c>
    </row>
    <row r="7231" spans="1:5">
      <c r="A7231" s="127" t="str">
        <f t="shared" si="275"/>
        <v>모로코243000</v>
      </c>
      <c r="B7231" s="127">
        <f t="shared" si="276"/>
        <v>243000</v>
      </c>
      <c r="C7231" s="127">
        <f t="shared" si="277"/>
        <v>8522500</v>
      </c>
      <c r="D7231" s="129">
        <f t="shared" si="278"/>
        <v>255150</v>
      </c>
      <c r="E7231" s="130" t="s">
        <v>7180</v>
      </c>
    </row>
    <row r="7232" spans="1:5">
      <c r="A7232" s="127" t="str">
        <f t="shared" si="275"/>
        <v>모로코244000</v>
      </c>
      <c r="B7232" s="127">
        <f t="shared" si="276"/>
        <v>244000</v>
      </c>
      <c r="C7232" s="127">
        <f t="shared" si="277"/>
        <v>8557500</v>
      </c>
      <c r="D7232" s="129">
        <f t="shared" si="278"/>
        <v>256200</v>
      </c>
      <c r="E7232" s="130" t="s">
        <v>7180</v>
      </c>
    </row>
    <row r="7233" spans="1:5">
      <c r="A7233" s="127" t="str">
        <f t="shared" si="275"/>
        <v>모로코245000</v>
      </c>
      <c r="B7233" s="127">
        <f t="shared" si="276"/>
        <v>245000</v>
      </c>
      <c r="C7233" s="127">
        <f t="shared" si="277"/>
        <v>8592500</v>
      </c>
      <c r="D7233" s="129">
        <f t="shared" si="278"/>
        <v>257250</v>
      </c>
      <c r="E7233" s="130" t="s">
        <v>7180</v>
      </c>
    </row>
    <row r="7234" spans="1:5">
      <c r="A7234" s="127" t="str">
        <f t="shared" si="275"/>
        <v>모로코246000</v>
      </c>
      <c r="B7234" s="127">
        <f t="shared" si="276"/>
        <v>246000</v>
      </c>
      <c r="C7234" s="127">
        <f t="shared" si="277"/>
        <v>8627500</v>
      </c>
      <c r="D7234" s="129">
        <f t="shared" si="278"/>
        <v>258300</v>
      </c>
      <c r="E7234" s="130" t="s">
        <v>7180</v>
      </c>
    </row>
    <row r="7235" spans="1:5">
      <c r="A7235" s="127" t="str">
        <f t="shared" si="275"/>
        <v>모로코247000</v>
      </c>
      <c r="B7235" s="127">
        <f t="shared" si="276"/>
        <v>247000</v>
      </c>
      <c r="C7235" s="127">
        <f t="shared" si="277"/>
        <v>8662500</v>
      </c>
      <c r="D7235" s="129">
        <f t="shared" si="278"/>
        <v>259350</v>
      </c>
      <c r="E7235" s="130" t="s">
        <v>7180</v>
      </c>
    </row>
    <row r="7236" spans="1:5">
      <c r="A7236" s="127" t="str">
        <f t="shared" si="275"/>
        <v>모로코248000</v>
      </c>
      <c r="B7236" s="127">
        <f t="shared" si="276"/>
        <v>248000</v>
      </c>
      <c r="C7236" s="127">
        <f t="shared" si="277"/>
        <v>8697500</v>
      </c>
      <c r="D7236" s="129">
        <f t="shared" si="278"/>
        <v>260400</v>
      </c>
      <c r="E7236" s="130" t="s">
        <v>7180</v>
      </c>
    </row>
    <row r="7237" spans="1:5">
      <c r="A7237" s="127" t="str">
        <f t="shared" si="275"/>
        <v>모로코249000</v>
      </c>
      <c r="B7237" s="127">
        <f t="shared" si="276"/>
        <v>249000</v>
      </c>
      <c r="C7237" s="127">
        <f t="shared" si="277"/>
        <v>8732500</v>
      </c>
      <c r="D7237" s="129">
        <f t="shared" si="278"/>
        <v>261450</v>
      </c>
      <c r="E7237" s="130" t="s">
        <v>7180</v>
      </c>
    </row>
    <row r="7238" spans="1:5">
      <c r="A7238" s="127" t="str">
        <f t="shared" si="275"/>
        <v>모로코250000</v>
      </c>
      <c r="B7238" s="127">
        <f t="shared" si="276"/>
        <v>250000</v>
      </c>
      <c r="C7238" s="127">
        <f t="shared" si="277"/>
        <v>8767500</v>
      </c>
      <c r="D7238" s="129">
        <f t="shared" si="278"/>
        <v>262500</v>
      </c>
      <c r="E7238" s="130" t="s">
        <v>7180</v>
      </c>
    </row>
    <row r="7239" spans="1:5">
      <c r="A7239" s="127" t="str">
        <f t="shared" si="275"/>
        <v>모로코251000</v>
      </c>
      <c r="B7239" s="127">
        <f t="shared" si="276"/>
        <v>251000</v>
      </c>
      <c r="C7239" s="127">
        <f t="shared" si="277"/>
        <v>8802500</v>
      </c>
      <c r="D7239" s="129">
        <f t="shared" si="278"/>
        <v>263550</v>
      </c>
      <c r="E7239" s="130" t="s">
        <v>7180</v>
      </c>
    </row>
    <row r="7240" spans="1:5">
      <c r="A7240" s="127" t="str">
        <f t="shared" si="275"/>
        <v>모로코252000</v>
      </c>
      <c r="B7240" s="127">
        <f t="shared" si="276"/>
        <v>252000</v>
      </c>
      <c r="C7240" s="127">
        <f t="shared" si="277"/>
        <v>8837500</v>
      </c>
      <c r="D7240" s="129">
        <f t="shared" si="278"/>
        <v>264600</v>
      </c>
      <c r="E7240" s="130" t="s">
        <v>7180</v>
      </c>
    </row>
    <row r="7241" spans="1:5">
      <c r="A7241" s="127" t="str">
        <f t="shared" si="275"/>
        <v>모로코253000</v>
      </c>
      <c r="B7241" s="127">
        <f t="shared" si="276"/>
        <v>253000</v>
      </c>
      <c r="C7241" s="127">
        <f t="shared" si="277"/>
        <v>8872500</v>
      </c>
      <c r="D7241" s="129">
        <f t="shared" si="278"/>
        <v>265650</v>
      </c>
      <c r="E7241" s="130" t="s">
        <v>7180</v>
      </c>
    </row>
    <row r="7242" spans="1:5">
      <c r="A7242" s="127" t="str">
        <f t="shared" si="275"/>
        <v>모로코254000</v>
      </c>
      <c r="B7242" s="127">
        <f t="shared" si="276"/>
        <v>254000</v>
      </c>
      <c r="C7242" s="127">
        <f t="shared" si="277"/>
        <v>8907500</v>
      </c>
      <c r="D7242" s="129">
        <f t="shared" si="278"/>
        <v>266700</v>
      </c>
      <c r="E7242" s="130" t="s">
        <v>7180</v>
      </c>
    </row>
    <row r="7243" spans="1:5">
      <c r="A7243" s="127" t="str">
        <f t="shared" si="275"/>
        <v>모로코255000</v>
      </c>
      <c r="B7243" s="127">
        <f t="shared" si="276"/>
        <v>255000</v>
      </c>
      <c r="C7243" s="127">
        <f t="shared" si="277"/>
        <v>8942500</v>
      </c>
      <c r="D7243" s="129">
        <f t="shared" si="278"/>
        <v>267750</v>
      </c>
      <c r="E7243" s="130" t="s">
        <v>7180</v>
      </c>
    </row>
    <row r="7244" spans="1:5">
      <c r="A7244" s="127" t="str">
        <f t="shared" si="275"/>
        <v>모로코256000</v>
      </c>
      <c r="B7244" s="127">
        <f t="shared" si="276"/>
        <v>256000</v>
      </c>
      <c r="C7244" s="127">
        <f t="shared" si="277"/>
        <v>8977500</v>
      </c>
      <c r="D7244" s="129">
        <f t="shared" si="278"/>
        <v>268800</v>
      </c>
      <c r="E7244" s="130" t="s">
        <v>7180</v>
      </c>
    </row>
    <row r="7245" spans="1:5">
      <c r="A7245" s="127" t="str">
        <f t="shared" ref="A7245:A7308" si="279">"모로코"&amp;B7245</f>
        <v>모로코257000</v>
      </c>
      <c r="B7245" s="127">
        <f t="shared" si="276"/>
        <v>257000</v>
      </c>
      <c r="C7245" s="127">
        <f t="shared" si="277"/>
        <v>9012500</v>
      </c>
      <c r="D7245" s="129">
        <f t="shared" si="278"/>
        <v>269850</v>
      </c>
      <c r="E7245" s="130" t="s">
        <v>7180</v>
      </c>
    </row>
    <row r="7246" spans="1:5">
      <c r="A7246" s="127" t="str">
        <f t="shared" si="279"/>
        <v>모로코258000</v>
      </c>
      <c r="B7246" s="127">
        <f t="shared" ref="B7246:B7309" si="280">B7245+1000</f>
        <v>258000</v>
      </c>
      <c r="C7246" s="127">
        <f t="shared" si="277"/>
        <v>9047500</v>
      </c>
      <c r="D7246" s="129">
        <f t="shared" si="278"/>
        <v>270900</v>
      </c>
      <c r="E7246" s="130" t="s">
        <v>7180</v>
      </c>
    </row>
    <row r="7247" spans="1:5">
      <c r="A7247" s="127" t="str">
        <f t="shared" si="279"/>
        <v>모로코259000</v>
      </c>
      <c r="B7247" s="127">
        <f t="shared" si="280"/>
        <v>259000</v>
      </c>
      <c r="C7247" s="127">
        <f t="shared" ref="C7247:C7310" si="281">C7246+35000</f>
        <v>9082500</v>
      </c>
      <c r="D7247" s="129">
        <f t="shared" si="278"/>
        <v>271950</v>
      </c>
      <c r="E7247" s="130" t="s">
        <v>7180</v>
      </c>
    </row>
    <row r="7248" spans="1:5">
      <c r="A7248" s="127" t="str">
        <f t="shared" si="279"/>
        <v>모로코260000</v>
      </c>
      <c r="B7248" s="127">
        <f t="shared" si="280"/>
        <v>260000</v>
      </c>
      <c r="C7248" s="127">
        <f t="shared" si="281"/>
        <v>9117500</v>
      </c>
      <c r="D7248" s="129">
        <f t="shared" si="278"/>
        <v>273000</v>
      </c>
      <c r="E7248" s="130" t="s">
        <v>7180</v>
      </c>
    </row>
    <row r="7249" spans="1:5">
      <c r="A7249" s="127" t="str">
        <f t="shared" si="279"/>
        <v>모로코261000</v>
      </c>
      <c r="B7249" s="127">
        <f t="shared" si="280"/>
        <v>261000</v>
      </c>
      <c r="C7249" s="127">
        <f t="shared" si="281"/>
        <v>9152500</v>
      </c>
      <c r="D7249" s="129">
        <f t="shared" si="278"/>
        <v>274050</v>
      </c>
      <c r="E7249" s="130" t="s">
        <v>7180</v>
      </c>
    </row>
    <row r="7250" spans="1:5">
      <c r="A7250" s="127" t="str">
        <f t="shared" si="279"/>
        <v>모로코262000</v>
      </c>
      <c r="B7250" s="127">
        <f t="shared" si="280"/>
        <v>262000</v>
      </c>
      <c r="C7250" s="127">
        <f t="shared" si="281"/>
        <v>9187500</v>
      </c>
      <c r="D7250" s="129">
        <f t="shared" si="278"/>
        <v>275100</v>
      </c>
      <c r="E7250" s="130" t="s">
        <v>7180</v>
      </c>
    </row>
    <row r="7251" spans="1:5">
      <c r="A7251" s="127" t="str">
        <f t="shared" si="279"/>
        <v>모로코263000</v>
      </c>
      <c r="B7251" s="127">
        <f t="shared" si="280"/>
        <v>263000</v>
      </c>
      <c r="C7251" s="127">
        <f t="shared" si="281"/>
        <v>9222500</v>
      </c>
      <c r="D7251" s="129">
        <f t="shared" si="278"/>
        <v>276150</v>
      </c>
      <c r="E7251" s="130" t="s">
        <v>7180</v>
      </c>
    </row>
    <row r="7252" spans="1:5">
      <c r="A7252" s="127" t="str">
        <f t="shared" si="279"/>
        <v>모로코264000</v>
      </c>
      <c r="B7252" s="127">
        <f t="shared" si="280"/>
        <v>264000</v>
      </c>
      <c r="C7252" s="127">
        <f t="shared" si="281"/>
        <v>9257500</v>
      </c>
      <c r="D7252" s="129">
        <f t="shared" si="278"/>
        <v>277200</v>
      </c>
      <c r="E7252" s="130" t="s">
        <v>7180</v>
      </c>
    </row>
    <row r="7253" spans="1:5">
      <c r="A7253" s="127" t="str">
        <f t="shared" si="279"/>
        <v>모로코265000</v>
      </c>
      <c r="B7253" s="127">
        <f t="shared" si="280"/>
        <v>265000</v>
      </c>
      <c r="C7253" s="127">
        <f t="shared" si="281"/>
        <v>9292500</v>
      </c>
      <c r="D7253" s="129">
        <f t="shared" si="278"/>
        <v>278250</v>
      </c>
      <c r="E7253" s="130" t="s">
        <v>7180</v>
      </c>
    </row>
    <row r="7254" spans="1:5">
      <c r="A7254" s="127" t="str">
        <f t="shared" si="279"/>
        <v>모로코266000</v>
      </c>
      <c r="B7254" s="127">
        <f t="shared" si="280"/>
        <v>266000</v>
      </c>
      <c r="C7254" s="127">
        <f t="shared" si="281"/>
        <v>9327500</v>
      </c>
      <c r="D7254" s="129">
        <f t="shared" si="278"/>
        <v>279300</v>
      </c>
      <c r="E7254" s="130" t="s">
        <v>7180</v>
      </c>
    </row>
    <row r="7255" spans="1:5">
      <c r="A7255" s="127" t="str">
        <f t="shared" si="279"/>
        <v>모로코267000</v>
      </c>
      <c r="B7255" s="127">
        <f t="shared" si="280"/>
        <v>267000</v>
      </c>
      <c r="C7255" s="127">
        <f t="shared" si="281"/>
        <v>9362500</v>
      </c>
      <c r="D7255" s="129">
        <f t="shared" si="278"/>
        <v>280350</v>
      </c>
      <c r="E7255" s="130" t="s">
        <v>7180</v>
      </c>
    </row>
    <row r="7256" spans="1:5">
      <c r="A7256" s="127" t="str">
        <f t="shared" si="279"/>
        <v>모로코268000</v>
      </c>
      <c r="B7256" s="127">
        <f t="shared" si="280"/>
        <v>268000</v>
      </c>
      <c r="C7256" s="127">
        <f t="shared" si="281"/>
        <v>9397500</v>
      </c>
      <c r="D7256" s="129">
        <f t="shared" si="278"/>
        <v>281400</v>
      </c>
      <c r="E7256" s="130" t="s">
        <v>7180</v>
      </c>
    </row>
    <row r="7257" spans="1:5">
      <c r="A7257" s="127" t="str">
        <f t="shared" si="279"/>
        <v>모로코269000</v>
      </c>
      <c r="B7257" s="127">
        <f t="shared" si="280"/>
        <v>269000</v>
      </c>
      <c r="C7257" s="127">
        <f t="shared" si="281"/>
        <v>9432500</v>
      </c>
      <c r="D7257" s="129">
        <f t="shared" si="278"/>
        <v>282450</v>
      </c>
      <c r="E7257" s="130" t="s">
        <v>7180</v>
      </c>
    </row>
    <row r="7258" spans="1:5">
      <c r="A7258" s="127" t="str">
        <f t="shared" si="279"/>
        <v>모로코270000</v>
      </c>
      <c r="B7258" s="127">
        <f t="shared" si="280"/>
        <v>270000</v>
      </c>
      <c r="C7258" s="127">
        <f t="shared" si="281"/>
        <v>9467500</v>
      </c>
      <c r="D7258" s="129">
        <f t="shared" si="278"/>
        <v>283500</v>
      </c>
      <c r="E7258" s="130" t="s">
        <v>7180</v>
      </c>
    </row>
    <row r="7259" spans="1:5">
      <c r="A7259" s="127" t="str">
        <f t="shared" si="279"/>
        <v>모로코271000</v>
      </c>
      <c r="B7259" s="127">
        <f t="shared" si="280"/>
        <v>271000</v>
      </c>
      <c r="C7259" s="127">
        <f t="shared" si="281"/>
        <v>9502500</v>
      </c>
      <c r="D7259" s="129">
        <f t="shared" si="278"/>
        <v>284550</v>
      </c>
      <c r="E7259" s="130" t="s">
        <v>7180</v>
      </c>
    </row>
    <row r="7260" spans="1:5">
      <c r="A7260" s="127" t="str">
        <f t="shared" si="279"/>
        <v>모로코272000</v>
      </c>
      <c r="B7260" s="127">
        <f t="shared" si="280"/>
        <v>272000</v>
      </c>
      <c r="C7260" s="127">
        <f t="shared" si="281"/>
        <v>9537500</v>
      </c>
      <c r="D7260" s="129">
        <f t="shared" si="278"/>
        <v>285600</v>
      </c>
      <c r="E7260" s="130" t="s">
        <v>7180</v>
      </c>
    </row>
    <row r="7261" spans="1:5">
      <c r="A7261" s="127" t="str">
        <f t="shared" si="279"/>
        <v>모로코273000</v>
      </c>
      <c r="B7261" s="127">
        <f t="shared" si="280"/>
        <v>273000</v>
      </c>
      <c r="C7261" s="127">
        <f t="shared" si="281"/>
        <v>9572500</v>
      </c>
      <c r="D7261" s="129">
        <f t="shared" si="278"/>
        <v>286650</v>
      </c>
      <c r="E7261" s="130" t="s">
        <v>7180</v>
      </c>
    </row>
    <row r="7262" spans="1:5">
      <c r="A7262" s="127" t="str">
        <f t="shared" si="279"/>
        <v>모로코274000</v>
      </c>
      <c r="B7262" s="127">
        <f t="shared" si="280"/>
        <v>274000</v>
      </c>
      <c r="C7262" s="127">
        <f t="shared" si="281"/>
        <v>9607500</v>
      </c>
      <c r="D7262" s="129">
        <f t="shared" si="278"/>
        <v>287700</v>
      </c>
      <c r="E7262" s="130" t="s">
        <v>7180</v>
      </c>
    </row>
    <row r="7263" spans="1:5">
      <c r="A7263" s="127" t="str">
        <f t="shared" si="279"/>
        <v>모로코275000</v>
      </c>
      <c r="B7263" s="127">
        <f t="shared" si="280"/>
        <v>275000</v>
      </c>
      <c r="C7263" s="127">
        <f t="shared" si="281"/>
        <v>9642500</v>
      </c>
      <c r="D7263" s="129">
        <f t="shared" si="278"/>
        <v>288750</v>
      </c>
      <c r="E7263" s="130" t="s">
        <v>7180</v>
      </c>
    </row>
    <row r="7264" spans="1:5">
      <c r="A7264" s="127" t="str">
        <f t="shared" si="279"/>
        <v>모로코276000</v>
      </c>
      <c r="B7264" s="127">
        <f t="shared" si="280"/>
        <v>276000</v>
      </c>
      <c r="C7264" s="127">
        <f t="shared" si="281"/>
        <v>9677500</v>
      </c>
      <c r="D7264" s="129">
        <f t="shared" si="278"/>
        <v>289800</v>
      </c>
      <c r="E7264" s="130" t="s">
        <v>7180</v>
      </c>
    </row>
    <row r="7265" spans="1:5">
      <c r="A7265" s="127" t="str">
        <f t="shared" si="279"/>
        <v>모로코277000</v>
      </c>
      <c r="B7265" s="127">
        <f t="shared" si="280"/>
        <v>277000</v>
      </c>
      <c r="C7265" s="127">
        <f t="shared" si="281"/>
        <v>9712500</v>
      </c>
      <c r="D7265" s="129">
        <f t="shared" si="278"/>
        <v>290850</v>
      </c>
      <c r="E7265" s="130" t="s">
        <v>7180</v>
      </c>
    </row>
    <row r="7266" spans="1:5">
      <c r="A7266" s="127" t="str">
        <f t="shared" si="279"/>
        <v>모로코278000</v>
      </c>
      <c r="B7266" s="127">
        <f t="shared" si="280"/>
        <v>278000</v>
      </c>
      <c r="C7266" s="127">
        <f t="shared" si="281"/>
        <v>9747500</v>
      </c>
      <c r="D7266" s="129">
        <f t="shared" si="278"/>
        <v>291900</v>
      </c>
      <c r="E7266" s="130" t="s">
        <v>7180</v>
      </c>
    </row>
    <row r="7267" spans="1:5">
      <c r="A7267" s="127" t="str">
        <f t="shared" si="279"/>
        <v>모로코279000</v>
      </c>
      <c r="B7267" s="127">
        <f t="shared" si="280"/>
        <v>279000</v>
      </c>
      <c r="C7267" s="127">
        <f t="shared" si="281"/>
        <v>9782500</v>
      </c>
      <c r="D7267" s="129">
        <f t="shared" si="278"/>
        <v>292950</v>
      </c>
      <c r="E7267" s="130" t="s">
        <v>7180</v>
      </c>
    </row>
    <row r="7268" spans="1:5">
      <c r="A7268" s="127" t="str">
        <f t="shared" si="279"/>
        <v>모로코280000</v>
      </c>
      <c r="B7268" s="127">
        <f t="shared" si="280"/>
        <v>280000</v>
      </c>
      <c r="C7268" s="127">
        <f t="shared" si="281"/>
        <v>9817500</v>
      </c>
      <c r="D7268" s="129">
        <f t="shared" si="278"/>
        <v>294000</v>
      </c>
      <c r="E7268" s="130" t="s">
        <v>7180</v>
      </c>
    </row>
    <row r="7269" spans="1:5">
      <c r="A7269" s="127" t="str">
        <f t="shared" si="279"/>
        <v>모로코281000</v>
      </c>
      <c r="B7269" s="127">
        <f t="shared" si="280"/>
        <v>281000</v>
      </c>
      <c r="C7269" s="127">
        <f t="shared" si="281"/>
        <v>9852500</v>
      </c>
      <c r="D7269" s="129">
        <f t="shared" ref="D7269:D7332" si="282">SUM($G$2)*(B7269*0.001)</f>
        <v>295050</v>
      </c>
      <c r="E7269" s="130" t="s">
        <v>7180</v>
      </c>
    </row>
    <row r="7270" spans="1:5">
      <c r="A7270" s="127" t="str">
        <f t="shared" si="279"/>
        <v>모로코282000</v>
      </c>
      <c r="B7270" s="127">
        <f t="shared" si="280"/>
        <v>282000</v>
      </c>
      <c r="C7270" s="127">
        <f t="shared" si="281"/>
        <v>9887500</v>
      </c>
      <c r="D7270" s="129">
        <f t="shared" si="282"/>
        <v>296100</v>
      </c>
      <c r="E7270" s="130" t="s">
        <v>7180</v>
      </c>
    </row>
    <row r="7271" spans="1:5">
      <c r="A7271" s="127" t="str">
        <f t="shared" si="279"/>
        <v>모로코283000</v>
      </c>
      <c r="B7271" s="127">
        <f t="shared" si="280"/>
        <v>283000</v>
      </c>
      <c r="C7271" s="127">
        <f t="shared" si="281"/>
        <v>9922500</v>
      </c>
      <c r="D7271" s="129">
        <f t="shared" si="282"/>
        <v>297150</v>
      </c>
      <c r="E7271" s="130" t="s">
        <v>7180</v>
      </c>
    </row>
    <row r="7272" spans="1:5">
      <c r="A7272" s="127" t="str">
        <f t="shared" si="279"/>
        <v>모로코284000</v>
      </c>
      <c r="B7272" s="127">
        <f t="shared" si="280"/>
        <v>284000</v>
      </c>
      <c r="C7272" s="127">
        <f t="shared" si="281"/>
        <v>9957500</v>
      </c>
      <c r="D7272" s="129">
        <f t="shared" si="282"/>
        <v>298200</v>
      </c>
      <c r="E7272" s="130" t="s">
        <v>7180</v>
      </c>
    </row>
    <row r="7273" spans="1:5">
      <c r="A7273" s="127" t="str">
        <f t="shared" si="279"/>
        <v>모로코285000</v>
      </c>
      <c r="B7273" s="127">
        <f t="shared" si="280"/>
        <v>285000</v>
      </c>
      <c r="C7273" s="127">
        <f t="shared" si="281"/>
        <v>9992500</v>
      </c>
      <c r="D7273" s="129">
        <f t="shared" si="282"/>
        <v>299250</v>
      </c>
      <c r="E7273" s="130" t="s">
        <v>7180</v>
      </c>
    </row>
    <row r="7274" spans="1:5">
      <c r="A7274" s="127" t="str">
        <f t="shared" si="279"/>
        <v>모로코286000</v>
      </c>
      <c r="B7274" s="127">
        <f t="shared" si="280"/>
        <v>286000</v>
      </c>
      <c r="C7274" s="127">
        <f t="shared" si="281"/>
        <v>10027500</v>
      </c>
      <c r="D7274" s="129">
        <f t="shared" si="282"/>
        <v>300300</v>
      </c>
      <c r="E7274" s="130" t="s">
        <v>7180</v>
      </c>
    </row>
    <row r="7275" spans="1:5">
      <c r="A7275" s="127" t="str">
        <f t="shared" si="279"/>
        <v>모로코287000</v>
      </c>
      <c r="B7275" s="127">
        <f t="shared" si="280"/>
        <v>287000</v>
      </c>
      <c r="C7275" s="127">
        <f t="shared" si="281"/>
        <v>10062500</v>
      </c>
      <c r="D7275" s="129">
        <f t="shared" si="282"/>
        <v>301350</v>
      </c>
      <c r="E7275" s="130" t="s">
        <v>7180</v>
      </c>
    </row>
    <row r="7276" spans="1:5">
      <c r="A7276" s="127" t="str">
        <f t="shared" si="279"/>
        <v>모로코288000</v>
      </c>
      <c r="B7276" s="127">
        <f t="shared" si="280"/>
        <v>288000</v>
      </c>
      <c r="C7276" s="127">
        <f t="shared" si="281"/>
        <v>10097500</v>
      </c>
      <c r="D7276" s="129">
        <f t="shared" si="282"/>
        <v>302400</v>
      </c>
      <c r="E7276" s="130" t="s">
        <v>7180</v>
      </c>
    </row>
    <row r="7277" spans="1:5">
      <c r="A7277" s="127" t="str">
        <f t="shared" si="279"/>
        <v>모로코289000</v>
      </c>
      <c r="B7277" s="127">
        <f t="shared" si="280"/>
        <v>289000</v>
      </c>
      <c r="C7277" s="127">
        <f t="shared" si="281"/>
        <v>10132500</v>
      </c>
      <c r="D7277" s="129">
        <f t="shared" si="282"/>
        <v>303450</v>
      </c>
      <c r="E7277" s="130" t="s">
        <v>7180</v>
      </c>
    </row>
    <row r="7278" spans="1:5">
      <c r="A7278" s="127" t="str">
        <f t="shared" si="279"/>
        <v>모로코290000</v>
      </c>
      <c r="B7278" s="127">
        <f t="shared" si="280"/>
        <v>290000</v>
      </c>
      <c r="C7278" s="127">
        <f t="shared" si="281"/>
        <v>10167500</v>
      </c>
      <c r="D7278" s="129">
        <f t="shared" si="282"/>
        <v>304500</v>
      </c>
      <c r="E7278" s="130" t="s">
        <v>7180</v>
      </c>
    </row>
    <row r="7279" spans="1:5">
      <c r="A7279" s="127" t="str">
        <f t="shared" si="279"/>
        <v>모로코291000</v>
      </c>
      <c r="B7279" s="127">
        <f t="shared" si="280"/>
        <v>291000</v>
      </c>
      <c r="C7279" s="127">
        <f t="shared" si="281"/>
        <v>10202500</v>
      </c>
      <c r="D7279" s="129">
        <f t="shared" si="282"/>
        <v>305550</v>
      </c>
      <c r="E7279" s="130" t="s">
        <v>7180</v>
      </c>
    </row>
    <row r="7280" spans="1:5">
      <c r="A7280" s="127" t="str">
        <f t="shared" si="279"/>
        <v>모로코292000</v>
      </c>
      <c r="B7280" s="127">
        <f t="shared" si="280"/>
        <v>292000</v>
      </c>
      <c r="C7280" s="127">
        <f t="shared" si="281"/>
        <v>10237500</v>
      </c>
      <c r="D7280" s="129">
        <f t="shared" si="282"/>
        <v>306600</v>
      </c>
      <c r="E7280" s="130" t="s">
        <v>7180</v>
      </c>
    </row>
    <row r="7281" spans="1:5">
      <c r="A7281" s="127" t="str">
        <f t="shared" si="279"/>
        <v>모로코293000</v>
      </c>
      <c r="B7281" s="127">
        <f t="shared" si="280"/>
        <v>293000</v>
      </c>
      <c r="C7281" s="127">
        <f t="shared" si="281"/>
        <v>10272500</v>
      </c>
      <c r="D7281" s="129">
        <f t="shared" si="282"/>
        <v>307650</v>
      </c>
      <c r="E7281" s="130" t="s">
        <v>7180</v>
      </c>
    </row>
    <row r="7282" spans="1:5">
      <c r="A7282" s="127" t="str">
        <f t="shared" si="279"/>
        <v>모로코294000</v>
      </c>
      <c r="B7282" s="127">
        <f t="shared" si="280"/>
        <v>294000</v>
      </c>
      <c r="C7282" s="127">
        <f t="shared" si="281"/>
        <v>10307500</v>
      </c>
      <c r="D7282" s="129">
        <f t="shared" si="282"/>
        <v>308700</v>
      </c>
      <c r="E7282" s="130" t="s">
        <v>7180</v>
      </c>
    </row>
    <row r="7283" spans="1:5">
      <c r="A7283" s="127" t="str">
        <f t="shared" si="279"/>
        <v>모로코295000</v>
      </c>
      <c r="B7283" s="127">
        <f t="shared" si="280"/>
        <v>295000</v>
      </c>
      <c r="C7283" s="127">
        <f t="shared" si="281"/>
        <v>10342500</v>
      </c>
      <c r="D7283" s="129">
        <f t="shared" si="282"/>
        <v>309750</v>
      </c>
      <c r="E7283" s="130" t="s">
        <v>7180</v>
      </c>
    </row>
    <row r="7284" spans="1:5">
      <c r="A7284" s="127" t="str">
        <f t="shared" si="279"/>
        <v>모로코296000</v>
      </c>
      <c r="B7284" s="127">
        <f t="shared" si="280"/>
        <v>296000</v>
      </c>
      <c r="C7284" s="127">
        <f t="shared" si="281"/>
        <v>10377500</v>
      </c>
      <c r="D7284" s="129">
        <f t="shared" si="282"/>
        <v>310800</v>
      </c>
      <c r="E7284" s="130" t="s">
        <v>7180</v>
      </c>
    </row>
    <row r="7285" spans="1:5">
      <c r="A7285" s="127" t="str">
        <f t="shared" si="279"/>
        <v>모로코297000</v>
      </c>
      <c r="B7285" s="127">
        <f t="shared" si="280"/>
        <v>297000</v>
      </c>
      <c r="C7285" s="127">
        <f t="shared" si="281"/>
        <v>10412500</v>
      </c>
      <c r="D7285" s="129">
        <f t="shared" si="282"/>
        <v>311850</v>
      </c>
      <c r="E7285" s="130" t="s">
        <v>7180</v>
      </c>
    </row>
    <row r="7286" spans="1:5">
      <c r="A7286" s="127" t="str">
        <f t="shared" si="279"/>
        <v>모로코298000</v>
      </c>
      <c r="B7286" s="127">
        <f t="shared" si="280"/>
        <v>298000</v>
      </c>
      <c r="C7286" s="127">
        <f t="shared" si="281"/>
        <v>10447500</v>
      </c>
      <c r="D7286" s="129">
        <f t="shared" si="282"/>
        <v>312900</v>
      </c>
      <c r="E7286" s="130" t="s">
        <v>7180</v>
      </c>
    </row>
    <row r="7287" spans="1:5">
      <c r="A7287" s="127" t="str">
        <f t="shared" si="279"/>
        <v>모로코299000</v>
      </c>
      <c r="B7287" s="127">
        <f t="shared" si="280"/>
        <v>299000</v>
      </c>
      <c r="C7287" s="127">
        <f t="shared" si="281"/>
        <v>10482500</v>
      </c>
      <c r="D7287" s="129">
        <f t="shared" si="282"/>
        <v>313950</v>
      </c>
      <c r="E7287" s="130" t="s">
        <v>7180</v>
      </c>
    </row>
    <row r="7288" spans="1:5">
      <c r="A7288" s="127" t="str">
        <f t="shared" si="279"/>
        <v>모로코300000</v>
      </c>
      <c r="B7288" s="127">
        <f t="shared" si="280"/>
        <v>300000</v>
      </c>
      <c r="C7288" s="127">
        <f t="shared" si="281"/>
        <v>10517500</v>
      </c>
      <c r="D7288" s="129">
        <f t="shared" si="282"/>
        <v>315000</v>
      </c>
      <c r="E7288" s="130" t="s">
        <v>7180</v>
      </c>
    </row>
    <row r="7289" spans="1:5">
      <c r="A7289" s="127" t="str">
        <f t="shared" si="279"/>
        <v>모로코301000</v>
      </c>
      <c r="B7289" s="127">
        <f t="shared" si="280"/>
        <v>301000</v>
      </c>
      <c r="C7289" s="127">
        <f t="shared" si="281"/>
        <v>10552500</v>
      </c>
      <c r="D7289" s="129">
        <f t="shared" si="282"/>
        <v>316050</v>
      </c>
      <c r="E7289" s="130" t="s">
        <v>7180</v>
      </c>
    </row>
    <row r="7290" spans="1:5">
      <c r="A7290" s="127" t="str">
        <f t="shared" si="279"/>
        <v>모로코302000</v>
      </c>
      <c r="B7290" s="127">
        <f t="shared" si="280"/>
        <v>302000</v>
      </c>
      <c r="C7290" s="127">
        <f t="shared" si="281"/>
        <v>10587500</v>
      </c>
      <c r="D7290" s="129">
        <f t="shared" si="282"/>
        <v>317100</v>
      </c>
      <c r="E7290" s="130" t="s">
        <v>7180</v>
      </c>
    </row>
    <row r="7291" spans="1:5">
      <c r="A7291" s="127" t="str">
        <f t="shared" si="279"/>
        <v>모로코303000</v>
      </c>
      <c r="B7291" s="127">
        <f t="shared" si="280"/>
        <v>303000</v>
      </c>
      <c r="C7291" s="127">
        <f t="shared" si="281"/>
        <v>10622500</v>
      </c>
      <c r="D7291" s="129">
        <f t="shared" si="282"/>
        <v>318150</v>
      </c>
      <c r="E7291" s="130" t="s">
        <v>7180</v>
      </c>
    </row>
    <row r="7292" spans="1:5">
      <c r="A7292" s="127" t="str">
        <f t="shared" si="279"/>
        <v>모로코304000</v>
      </c>
      <c r="B7292" s="127">
        <f t="shared" si="280"/>
        <v>304000</v>
      </c>
      <c r="C7292" s="127">
        <f t="shared" si="281"/>
        <v>10657500</v>
      </c>
      <c r="D7292" s="129">
        <f t="shared" si="282"/>
        <v>319200</v>
      </c>
      <c r="E7292" s="130" t="s">
        <v>7180</v>
      </c>
    </row>
    <row r="7293" spans="1:5">
      <c r="A7293" s="127" t="str">
        <f t="shared" si="279"/>
        <v>모로코305000</v>
      </c>
      <c r="B7293" s="127">
        <f t="shared" si="280"/>
        <v>305000</v>
      </c>
      <c r="C7293" s="127">
        <f t="shared" si="281"/>
        <v>10692500</v>
      </c>
      <c r="D7293" s="129">
        <f t="shared" si="282"/>
        <v>320250</v>
      </c>
      <c r="E7293" s="130" t="s">
        <v>7180</v>
      </c>
    </row>
    <row r="7294" spans="1:5">
      <c r="A7294" s="127" t="str">
        <f t="shared" si="279"/>
        <v>모로코306000</v>
      </c>
      <c r="B7294" s="127">
        <f t="shared" si="280"/>
        <v>306000</v>
      </c>
      <c r="C7294" s="127">
        <f t="shared" si="281"/>
        <v>10727500</v>
      </c>
      <c r="D7294" s="129">
        <f t="shared" si="282"/>
        <v>321300</v>
      </c>
      <c r="E7294" s="130" t="s">
        <v>7180</v>
      </c>
    </row>
    <row r="7295" spans="1:5">
      <c r="A7295" s="127" t="str">
        <f t="shared" si="279"/>
        <v>모로코307000</v>
      </c>
      <c r="B7295" s="127">
        <f t="shared" si="280"/>
        <v>307000</v>
      </c>
      <c r="C7295" s="127">
        <f t="shared" si="281"/>
        <v>10762500</v>
      </c>
      <c r="D7295" s="129">
        <f t="shared" si="282"/>
        <v>322350</v>
      </c>
      <c r="E7295" s="130" t="s">
        <v>7180</v>
      </c>
    </row>
    <row r="7296" spans="1:5">
      <c r="A7296" s="127" t="str">
        <f t="shared" si="279"/>
        <v>모로코308000</v>
      </c>
      <c r="B7296" s="127">
        <f t="shared" si="280"/>
        <v>308000</v>
      </c>
      <c r="C7296" s="127">
        <f t="shared" si="281"/>
        <v>10797500</v>
      </c>
      <c r="D7296" s="129">
        <f t="shared" si="282"/>
        <v>323400</v>
      </c>
      <c r="E7296" s="130" t="s">
        <v>7180</v>
      </c>
    </row>
    <row r="7297" spans="1:5">
      <c r="A7297" s="127" t="str">
        <f t="shared" si="279"/>
        <v>모로코309000</v>
      </c>
      <c r="B7297" s="127">
        <f t="shared" si="280"/>
        <v>309000</v>
      </c>
      <c r="C7297" s="127">
        <f t="shared" si="281"/>
        <v>10832500</v>
      </c>
      <c r="D7297" s="129">
        <f t="shared" si="282"/>
        <v>324450</v>
      </c>
      <c r="E7297" s="130" t="s">
        <v>7180</v>
      </c>
    </row>
    <row r="7298" spans="1:5">
      <c r="A7298" s="127" t="str">
        <f t="shared" si="279"/>
        <v>모로코310000</v>
      </c>
      <c r="B7298" s="127">
        <f t="shared" si="280"/>
        <v>310000</v>
      </c>
      <c r="C7298" s="127">
        <f t="shared" si="281"/>
        <v>10867500</v>
      </c>
      <c r="D7298" s="129">
        <f t="shared" si="282"/>
        <v>325500</v>
      </c>
      <c r="E7298" s="130" t="s">
        <v>7180</v>
      </c>
    </row>
    <row r="7299" spans="1:5">
      <c r="A7299" s="127" t="str">
        <f t="shared" si="279"/>
        <v>모로코311000</v>
      </c>
      <c r="B7299" s="127">
        <f t="shared" si="280"/>
        <v>311000</v>
      </c>
      <c r="C7299" s="127">
        <f t="shared" si="281"/>
        <v>10902500</v>
      </c>
      <c r="D7299" s="129">
        <f t="shared" si="282"/>
        <v>326550</v>
      </c>
      <c r="E7299" s="130" t="s">
        <v>7180</v>
      </c>
    </row>
    <row r="7300" spans="1:5">
      <c r="A7300" s="127" t="str">
        <f t="shared" si="279"/>
        <v>모로코312000</v>
      </c>
      <c r="B7300" s="127">
        <f t="shared" si="280"/>
        <v>312000</v>
      </c>
      <c r="C7300" s="127">
        <f t="shared" si="281"/>
        <v>10937500</v>
      </c>
      <c r="D7300" s="129">
        <f t="shared" si="282"/>
        <v>327600</v>
      </c>
      <c r="E7300" s="130" t="s">
        <v>7180</v>
      </c>
    </row>
    <row r="7301" spans="1:5">
      <c r="A7301" s="127" t="str">
        <f t="shared" si="279"/>
        <v>모로코313000</v>
      </c>
      <c r="B7301" s="127">
        <f t="shared" si="280"/>
        <v>313000</v>
      </c>
      <c r="C7301" s="127">
        <f t="shared" si="281"/>
        <v>10972500</v>
      </c>
      <c r="D7301" s="129">
        <f t="shared" si="282"/>
        <v>328650</v>
      </c>
      <c r="E7301" s="130" t="s">
        <v>7180</v>
      </c>
    </row>
    <row r="7302" spans="1:5">
      <c r="A7302" s="127" t="str">
        <f t="shared" si="279"/>
        <v>모로코314000</v>
      </c>
      <c r="B7302" s="127">
        <f t="shared" si="280"/>
        <v>314000</v>
      </c>
      <c r="C7302" s="127">
        <f t="shared" si="281"/>
        <v>11007500</v>
      </c>
      <c r="D7302" s="129">
        <f t="shared" si="282"/>
        <v>329700</v>
      </c>
      <c r="E7302" s="130" t="s">
        <v>7180</v>
      </c>
    </row>
    <row r="7303" spans="1:5">
      <c r="A7303" s="127" t="str">
        <f t="shared" si="279"/>
        <v>모로코315000</v>
      </c>
      <c r="B7303" s="127">
        <f t="shared" si="280"/>
        <v>315000</v>
      </c>
      <c r="C7303" s="127">
        <f t="shared" si="281"/>
        <v>11042500</v>
      </c>
      <c r="D7303" s="129">
        <f t="shared" si="282"/>
        <v>330750</v>
      </c>
      <c r="E7303" s="130" t="s">
        <v>7180</v>
      </c>
    </row>
    <row r="7304" spans="1:5">
      <c r="A7304" s="127" t="str">
        <f t="shared" si="279"/>
        <v>모로코316000</v>
      </c>
      <c r="B7304" s="127">
        <f t="shared" si="280"/>
        <v>316000</v>
      </c>
      <c r="C7304" s="127">
        <f t="shared" si="281"/>
        <v>11077500</v>
      </c>
      <c r="D7304" s="129">
        <f t="shared" si="282"/>
        <v>331800</v>
      </c>
      <c r="E7304" s="130" t="s">
        <v>7180</v>
      </c>
    </row>
    <row r="7305" spans="1:5">
      <c r="A7305" s="127" t="str">
        <f t="shared" si="279"/>
        <v>모로코317000</v>
      </c>
      <c r="B7305" s="127">
        <f t="shared" si="280"/>
        <v>317000</v>
      </c>
      <c r="C7305" s="127">
        <f t="shared" si="281"/>
        <v>11112500</v>
      </c>
      <c r="D7305" s="129">
        <f t="shared" si="282"/>
        <v>332850</v>
      </c>
      <c r="E7305" s="130" t="s">
        <v>7180</v>
      </c>
    </row>
    <row r="7306" spans="1:5">
      <c r="A7306" s="127" t="str">
        <f t="shared" si="279"/>
        <v>모로코318000</v>
      </c>
      <c r="B7306" s="127">
        <f t="shared" si="280"/>
        <v>318000</v>
      </c>
      <c r="C7306" s="127">
        <f t="shared" si="281"/>
        <v>11147500</v>
      </c>
      <c r="D7306" s="129">
        <f t="shared" si="282"/>
        <v>333900</v>
      </c>
      <c r="E7306" s="130" t="s">
        <v>7180</v>
      </c>
    </row>
    <row r="7307" spans="1:5">
      <c r="A7307" s="127" t="str">
        <f t="shared" si="279"/>
        <v>모로코319000</v>
      </c>
      <c r="B7307" s="127">
        <f t="shared" si="280"/>
        <v>319000</v>
      </c>
      <c r="C7307" s="127">
        <f t="shared" si="281"/>
        <v>11182500</v>
      </c>
      <c r="D7307" s="129">
        <f t="shared" si="282"/>
        <v>334950</v>
      </c>
      <c r="E7307" s="130" t="s">
        <v>7180</v>
      </c>
    </row>
    <row r="7308" spans="1:5">
      <c r="A7308" s="127" t="str">
        <f t="shared" si="279"/>
        <v>모로코320000</v>
      </c>
      <c r="B7308" s="127">
        <f t="shared" si="280"/>
        <v>320000</v>
      </c>
      <c r="C7308" s="127">
        <f t="shared" si="281"/>
        <v>11217500</v>
      </c>
      <c r="D7308" s="129">
        <f t="shared" si="282"/>
        <v>336000</v>
      </c>
      <c r="E7308" s="130" t="s">
        <v>7180</v>
      </c>
    </row>
    <row r="7309" spans="1:5">
      <c r="A7309" s="127" t="str">
        <f t="shared" ref="A7309:A7355" si="283">"모로코"&amp;B7309</f>
        <v>모로코321000</v>
      </c>
      <c r="B7309" s="127">
        <f t="shared" si="280"/>
        <v>321000</v>
      </c>
      <c r="C7309" s="127">
        <f t="shared" si="281"/>
        <v>11252500</v>
      </c>
      <c r="D7309" s="129">
        <f t="shared" si="282"/>
        <v>337050</v>
      </c>
      <c r="E7309" s="130" t="s">
        <v>7180</v>
      </c>
    </row>
    <row r="7310" spans="1:5">
      <c r="A7310" s="127" t="str">
        <f t="shared" si="283"/>
        <v>모로코322000</v>
      </c>
      <c r="B7310" s="127">
        <f t="shared" ref="B7310:B7355" si="284">B7309+1000</f>
        <v>322000</v>
      </c>
      <c r="C7310" s="127">
        <f t="shared" si="281"/>
        <v>11287500</v>
      </c>
      <c r="D7310" s="129">
        <f t="shared" si="282"/>
        <v>338100</v>
      </c>
      <c r="E7310" s="130" t="s">
        <v>7180</v>
      </c>
    </row>
    <row r="7311" spans="1:5">
      <c r="A7311" s="127" t="str">
        <f t="shared" si="283"/>
        <v>모로코323000</v>
      </c>
      <c r="B7311" s="127">
        <f t="shared" si="284"/>
        <v>323000</v>
      </c>
      <c r="C7311" s="127">
        <f t="shared" ref="C7311:C7355" si="285">C7310+35000</f>
        <v>11322500</v>
      </c>
      <c r="D7311" s="129">
        <f t="shared" si="282"/>
        <v>339150</v>
      </c>
      <c r="E7311" s="130" t="s">
        <v>7180</v>
      </c>
    </row>
    <row r="7312" spans="1:5">
      <c r="A7312" s="127" t="str">
        <f t="shared" si="283"/>
        <v>모로코324000</v>
      </c>
      <c r="B7312" s="127">
        <f t="shared" si="284"/>
        <v>324000</v>
      </c>
      <c r="C7312" s="127">
        <f t="shared" si="285"/>
        <v>11357500</v>
      </c>
      <c r="D7312" s="129">
        <f t="shared" si="282"/>
        <v>340200</v>
      </c>
      <c r="E7312" s="130" t="s">
        <v>7180</v>
      </c>
    </row>
    <row r="7313" spans="1:5">
      <c r="A7313" s="127" t="str">
        <f t="shared" si="283"/>
        <v>모로코325000</v>
      </c>
      <c r="B7313" s="127">
        <f t="shared" si="284"/>
        <v>325000</v>
      </c>
      <c r="C7313" s="127">
        <f t="shared" si="285"/>
        <v>11392500</v>
      </c>
      <c r="D7313" s="129">
        <f t="shared" si="282"/>
        <v>341250</v>
      </c>
      <c r="E7313" s="130" t="s">
        <v>7180</v>
      </c>
    </row>
    <row r="7314" spans="1:5">
      <c r="A7314" s="127" t="str">
        <f t="shared" si="283"/>
        <v>모로코326000</v>
      </c>
      <c r="B7314" s="127">
        <f t="shared" si="284"/>
        <v>326000</v>
      </c>
      <c r="C7314" s="127">
        <f t="shared" si="285"/>
        <v>11427500</v>
      </c>
      <c r="D7314" s="129">
        <f t="shared" si="282"/>
        <v>342300</v>
      </c>
      <c r="E7314" s="130" t="s">
        <v>7180</v>
      </c>
    </row>
    <row r="7315" spans="1:5">
      <c r="A7315" s="127" t="str">
        <f t="shared" si="283"/>
        <v>모로코327000</v>
      </c>
      <c r="B7315" s="127">
        <f t="shared" si="284"/>
        <v>327000</v>
      </c>
      <c r="C7315" s="127">
        <f t="shared" si="285"/>
        <v>11462500</v>
      </c>
      <c r="D7315" s="129">
        <f t="shared" si="282"/>
        <v>343350</v>
      </c>
      <c r="E7315" s="130" t="s">
        <v>7180</v>
      </c>
    </row>
    <row r="7316" spans="1:5">
      <c r="A7316" s="127" t="str">
        <f t="shared" si="283"/>
        <v>모로코328000</v>
      </c>
      <c r="B7316" s="127">
        <f t="shared" si="284"/>
        <v>328000</v>
      </c>
      <c r="C7316" s="127">
        <f t="shared" si="285"/>
        <v>11497500</v>
      </c>
      <c r="D7316" s="129">
        <f t="shared" si="282"/>
        <v>344400</v>
      </c>
      <c r="E7316" s="130" t="s">
        <v>7180</v>
      </c>
    </row>
    <row r="7317" spans="1:5">
      <c r="A7317" s="127" t="str">
        <f t="shared" si="283"/>
        <v>모로코329000</v>
      </c>
      <c r="B7317" s="127">
        <f t="shared" si="284"/>
        <v>329000</v>
      </c>
      <c r="C7317" s="127">
        <f t="shared" si="285"/>
        <v>11532500</v>
      </c>
      <c r="D7317" s="129">
        <f t="shared" si="282"/>
        <v>345450</v>
      </c>
      <c r="E7317" s="130" t="s">
        <v>7180</v>
      </c>
    </row>
    <row r="7318" spans="1:5">
      <c r="A7318" s="127" t="str">
        <f t="shared" si="283"/>
        <v>모로코330000</v>
      </c>
      <c r="B7318" s="127">
        <f t="shared" si="284"/>
        <v>330000</v>
      </c>
      <c r="C7318" s="127">
        <f t="shared" si="285"/>
        <v>11567500</v>
      </c>
      <c r="D7318" s="129">
        <f t="shared" si="282"/>
        <v>346500</v>
      </c>
      <c r="E7318" s="130" t="s">
        <v>7180</v>
      </c>
    </row>
    <row r="7319" spans="1:5">
      <c r="A7319" s="127" t="str">
        <f t="shared" si="283"/>
        <v>모로코331000</v>
      </c>
      <c r="B7319" s="127">
        <f t="shared" si="284"/>
        <v>331000</v>
      </c>
      <c r="C7319" s="127">
        <f t="shared" si="285"/>
        <v>11602500</v>
      </c>
      <c r="D7319" s="129">
        <f t="shared" si="282"/>
        <v>347550</v>
      </c>
      <c r="E7319" s="130" t="s">
        <v>7180</v>
      </c>
    </row>
    <row r="7320" spans="1:5">
      <c r="A7320" s="127" t="str">
        <f t="shared" si="283"/>
        <v>모로코332000</v>
      </c>
      <c r="B7320" s="127">
        <f t="shared" si="284"/>
        <v>332000</v>
      </c>
      <c r="C7320" s="127">
        <f t="shared" si="285"/>
        <v>11637500</v>
      </c>
      <c r="D7320" s="129">
        <f t="shared" si="282"/>
        <v>348600</v>
      </c>
      <c r="E7320" s="130" t="s">
        <v>7180</v>
      </c>
    </row>
    <row r="7321" spans="1:5">
      <c r="A7321" s="127" t="str">
        <f t="shared" si="283"/>
        <v>모로코333000</v>
      </c>
      <c r="B7321" s="127">
        <f t="shared" si="284"/>
        <v>333000</v>
      </c>
      <c r="C7321" s="127">
        <f t="shared" si="285"/>
        <v>11672500</v>
      </c>
      <c r="D7321" s="129">
        <f t="shared" si="282"/>
        <v>349650</v>
      </c>
      <c r="E7321" s="130" t="s">
        <v>7180</v>
      </c>
    </row>
    <row r="7322" spans="1:5">
      <c r="A7322" s="127" t="str">
        <f t="shared" si="283"/>
        <v>모로코334000</v>
      </c>
      <c r="B7322" s="127">
        <f t="shared" si="284"/>
        <v>334000</v>
      </c>
      <c r="C7322" s="127">
        <f t="shared" si="285"/>
        <v>11707500</v>
      </c>
      <c r="D7322" s="129">
        <f t="shared" si="282"/>
        <v>350700</v>
      </c>
      <c r="E7322" s="130" t="s">
        <v>7180</v>
      </c>
    </row>
    <row r="7323" spans="1:5">
      <c r="A7323" s="127" t="str">
        <f t="shared" si="283"/>
        <v>모로코335000</v>
      </c>
      <c r="B7323" s="127">
        <f t="shared" si="284"/>
        <v>335000</v>
      </c>
      <c r="C7323" s="127">
        <f t="shared" si="285"/>
        <v>11742500</v>
      </c>
      <c r="D7323" s="129">
        <f t="shared" si="282"/>
        <v>351750</v>
      </c>
      <c r="E7323" s="130" t="s">
        <v>7180</v>
      </c>
    </row>
    <row r="7324" spans="1:5">
      <c r="A7324" s="127" t="str">
        <f t="shared" si="283"/>
        <v>모로코336000</v>
      </c>
      <c r="B7324" s="127">
        <f t="shared" si="284"/>
        <v>336000</v>
      </c>
      <c r="C7324" s="127">
        <f t="shared" si="285"/>
        <v>11777500</v>
      </c>
      <c r="D7324" s="129">
        <f t="shared" si="282"/>
        <v>352800</v>
      </c>
      <c r="E7324" s="130" t="s">
        <v>7180</v>
      </c>
    </row>
    <row r="7325" spans="1:5">
      <c r="A7325" s="127" t="str">
        <f t="shared" si="283"/>
        <v>모로코337000</v>
      </c>
      <c r="B7325" s="127">
        <f t="shared" si="284"/>
        <v>337000</v>
      </c>
      <c r="C7325" s="127">
        <f t="shared" si="285"/>
        <v>11812500</v>
      </c>
      <c r="D7325" s="129">
        <f t="shared" si="282"/>
        <v>353850</v>
      </c>
      <c r="E7325" s="130" t="s">
        <v>7180</v>
      </c>
    </row>
    <row r="7326" spans="1:5">
      <c r="A7326" s="127" t="str">
        <f t="shared" si="283"/>
        <v>모로코338000</v>
      </c>
      <c r="B7326" s="127">
        <f t="shared" si="284"/>
        <v>338000</v>
      </c>
      <c r="C7326" s="127">
        <f t="shared" si="285"/>
        <v>11847500</v>
      </c>
      <c r="D7326" s="129">
        <f t="shared" si="282"/>
        <v>354900</v>
      </c>
      <c r="E7326" s="130" t="s">
        <v>7180</v>
      </c>
    </row>
    <row r="7327" spans="1:5">
      <c r="A7327" s="127" t="str">
        <f t="shared" si="283"/>
        <v>모로코339000</v>
      </c>
      <c r="B7327" s="127">
        <f t="shared" si="284"/>
        <v>339000</v>
      </c>
      <c r="C7327" s="127">
        <f t="shared" si="285"/>
        <v>11882500</v>
      </c>
      <c r="D7327" s="129">
        <f t="shared" si="282"/>
        <v>355950</v>
      </c>
      <c r="E7327" s="130" t="s">
        <v>7180</v>
      </c>
    </row>
    <row r="7328" spans="1:5">
      <c r="A7328" s="127" t="str">
        <f t="shared" si="283"/>
        <v>모로코340000</v>
      </c>
      <c r="B7328" s="127">
        <f t="shared" si="284"/>
        <v>340000</v>
      </c>
      <c r="C7328" s="127">
        <f t="shared" si="285"/>
        <v>11917500</v>
      </c>
      <c r="D7328" s="129">
        <f t="shared" si="282"/>
        <v>357000</v>
      </c>
      <c r="E7328" s="130" t="s">
        <v>7180</v>
      </c>
    </row>
    <row r="7329" spans="1:5">
      <c r="A7329" s="127" t="str">
        <f t="shared" si="283"/>
        <v>모로코341000</v>
      </c>
      <c r="B7329" s="127">
        <f t="shared" si="284"/>
        <v>341000</v>
      </c>
      <c r="C7329" s="127">
        <f t="shared" si="285"/>
        <v>11952500</v>
      </c>
      <c r="D7329" s="129">
        <f t="shared" si="282"/>
        <v>358050</v>
      </c>
      <c r="E7329" s="130" t="s">
        <v>7180</v>
      </c>
    </row>
    <row r="7330" spans="1:5">
      <c r="A7330" s="127" t="str">
        <f t="shared" si="283"/>
        <v>모로코342000</v>
      </c>
      <c r="B7330" s="127">
        <f t="shared" si="284"/>
        <v>342000</v>
      </c>
      <c r="C7330" s="127">
        <f t="shared" si="285"/>
        <v>11987500</v>
      </c>
      <c r="D7330" s="129">
        <f t="shared" si="282"/>
        <v>359100</v>
      </c>
      <c r="E7330" s="130" t="s">
        <v>7180</v>
      </c>
    </row>
    <row r="7331" spans="1:5">
      <c r="A7331" s="127" t="str">
        <f t="shared" si="283"/>
        <v>모로코343000</v>
      </c>
      <c r="B7331" s="127">
        <f t="shared" si="284"/>
        <v>343000</v>
      </c>
      <c r="C7331" s="127">
        <f t="shared" si="285"/>
        <v>12022500</v>
      </c>
      <c r="D7331" s="129">
        <f t="shared" si="282"/>
        <v>360150</v>
      </c>
      <c r="E7331" s="130" t="s">
        <v>7180</v>
      </c>
    </row>
    <row r="7332" spans="1:5">
      <c r="A7332" s="127" t="str">
        <f t="shared" si="283"/>
        <v>모로코344000</v>
      </c>
      <c r="B7332" s="127">
        <f t="shared" si="284"/>
        <v>344000</v>
      </c>
      <c r="C7332" s="127">
        <f t="shared" si="285"/>
        <v>12057500</v>
      </c>
      <c r="D7332" s="129">
        <f t="shared" si="282"/>
        <v>361200</v>
      </c>
      <c r="E7332" s="130" t="s">
        <v>7180</v>
      </c>
    </row>
    <row r="7333" spans="1:5">
      <c r="A7333" s="127" t="str">
        <f t="shared" si="283"/>
        <v>모로코345000</v>
      </c>
      <c r="B7333" s="127">
        <f t="shared" si="284"/>
        <v>345000</v>
      </c>
      <c r="C7333" s="127">
        <f t="shared" si="285"/>
        <v>12092500</v>
      </c>
      <c r="D7333" s="129">
        <f t="shared" ref="D7333:D7355" si="286">SUM($G$2)*(B7333*0.001)</f>
        <v>362250</v>
      </c>
      <c r="E7333" s="130" t="s">
        <v>7180</v>
      </c>
    </row>
    <row r="7334" spans="1:5">
      <c r="A7334" s="127" t="str">
        <f t="shared" si="283"/>
        <v>모로코346000</v>
      </c>
      <c r="B7334" s="127">
        <f t="shared" si="284"/>
        <v>346000</v>
      </c>
      <c r="C7334" s="127">
        <f t="shared" si="285"/>
        <v>12127500</v>
      </c>
      <c r="D7334" s="129">
        <f t="shared" si="286"/>
        <v>363300</v>
      </c>
      <c r="E7334" s="130" t="s">
        <v>7180</v>
      </c>
    </row>
    <row r="7335" spans="1:5">
      <c r="A7335" s="127" t="str">
        <f t="shared" si="283"/>
        <v>모로코347000</v>
      </c>
      <c r="B7335" s="127">
        <f t="shared" si="284"/>
        <v>347000</v>
      </c>
      <c r="C7335" s="127">
        <f t="shared" si="285"/>
        <v>12162500</v>
      </c>
      <c r="D7335" s="129">
        <f t="shared" si="286"/>
        <v>364350</v>
      </c>
      <c r="E7335" s="130" t="s">
        <v>7180</v>
      </c>
    </row>
    <row r="7336" spans="1:5">
      <c r="A7336" s="127" t="str">
        <f t="shared" si="283"/>
        <v>모로코348000</v>
      </c>
      <c r="B7336" s="127">
        <f t="shared" si="284"/>
        <v>348000</v>
      </c>
      <c r="C7336" s="127">
        <f t="shared" si="285"/>
        <v>12197500</v>
      </c>
      <c r="D7336" s="129">
        <f t="shared" si="286"/>
        <v>365400</v>
      </c>
      <c r="E7336" s="130" t="s">
        <v>7180</v>
      </c>
    </row>
    <row r="7337" spans="1:5">
      <c r="A7337" s="127" t="str">
        <f t="shared" si="283"/>
        <v>모로코349000</v>
      </c>
      <c r="B7337" s="127">
        <f t="shared" si="284"/>
        <v>349000</v>
      </c>
      <c r="C7337" s="127">
        <f t="shared" si="285"/>
        <v>12232500</v>
      </c>
      <c r="D7337" s="129">
        <f t="shared" si="286"/>
        <v>366450</v>
      </c>
      <c r="E7337" s="130" t="s">
        <v>7180</v>
      </c>
    </row>
    <row r="7338" spans="1:5">
      <c r="A7338" s="127" t="str">
        <f t="shared" si="283"/>
        <v>모로코350000</v>
      </c>
      <c r="B7338" s="127">
        <f t="shared" si="284"/>
        <v>350000</v>
      </c>
      <c r="C7338" s="127">
        <f t="shared" si="285"/>
        <v>12267500</v>
      </c>
      <c r="D7338" s="129">
        <f t="shared" si="286"/>
        <v>367500</v>
      </c>
      <c r="E7338" s="130" t="s">
        <v>7180</v>
      </c>
    </row>
    <row r="7339" spans="1:5">
      <c r="A7339" s="127" t="str">
        <f t="shared" si="283"/>
        <v>모로코351000</v>
      </c>
      <c r="B7339" s="127">
        <f t="shared" si="284"/>
        <v>351000</v>
      </c>
      <c r="C7339" s="127">
        <f t="shared" si="285"/>
        <v>12302500</v>
      </c>
      <c r="D7339" s="129">
        <f t="shared" si="286"/>
        <v>368550</v>
      </c>
      <c r="E7339" s="130" t="s">
        <v>7180</v>
      </c>
    </row>
    <row r="7340" spans="1:5">
      <c r="A7340" s="127" t="str">
        <f t="shared" si="283"/>
        <v>모로코352000</v>
      </c>
      <c r="B7340" s="127">
        <f t="shared" si="284"/>
        <v>352000</v>
      </c>
      <c r="C7340" s="127">
        <f t="shared" si="285"/>
        <v>12337500</v>
      </c>
      <c r="D7340" s="129">
        <f t="shared" si="286"/>
        <v>369600</v>
      </c>
      <c r="E7340" s="130" t="s">
        <v>7180</v>
      </c>
    </row>
    <row r="7341" spans="1:5">
      <c r="A7341" s="127" t="str">
        <f t="shared" si="283"/>
        <v>모로코353000</v>
      </c>
      <c r="B7341" s="127">
        <f t="shared" si="284"/>
        <v>353000</v>
      </c>
      <c r="C7341" s="127">
        <f t="shared" si="285"/>
        <v>12372500</v>
      </c>
      <c r="D7341" s="129">
        <f t="shared" si="286"/>
        <v>370650</v>
      </c>
      <c r="E7341" s="130" t="s">
        <v>7180</v>
      </c>
    </row>
    <row r="7342" spans="1:5">
      <c r="A7342" s="127" t="str">
        <f t="shared" si="283"/>
        <v>모로코354000</v>
      </c>
      <c r="B7342" s="127">
        <f t="shared" si="284"/>
        <v>354000</v>
      </c>
      <c r="C7342" s="127">
        <f t="shared" si="285"/>
        <v>12407500</v>
      </c>
      <c r="D7342" s="129">
        <f t="shared" si="286"/>
        <v>371700</v>
      </c>
      <c r="E7342" s="130" t="s">
        <v>7180</v>
      </c>
    </row>
    <row r="7343" spans="1:5">
      <c r="A7343" s="127" t="str">
        <f t="shared" si="283"/>
        <v>모로코355000</v>
      </c>
      <c r="B7343" s="127">
        <f t="shared" si="284"/>
        <v>355000</v>
      </c>
      <c r="C7343" s="127">
        <f t="shared" si="285"/>
        <v>12442500</v>
      </c>
      <c r="D7343" s="129">
        <f t="shared" si="286"/>
        <v>372750</v>
      </c>
      <c r="E7343" s="130" t="s">
        <v>7180</v>
      </c>
    </row>
    <row r="7344" spans="1:5">
      <c r="A7344" s="127" t="str">
        <f t="shared" si="283"/>
        <v>모로코356000</v>
      </c>
      <c r="B7344" s="127">
        <f t="shared" si="284"/>
        <v>356000</v>
      </c>
      <c r="C7344" s="127">
        <f t="shared" si="285"/>
        <v>12477500</v>
      </c>
      <c r="D7344" s="129">
        <f t="shared" si="286"/>
        <v>373800</v>
      </c>
      <c r="E7344" s="130" t="s">
        <v>7180</v>
      </c>
    </row>
    <row r="7345" spans="1:5">
      <c r="A7345" s="127" t="str">
        <f t="shared" si="283"/>
        <v>모로코357000</v>
      </c>
      <c r="B7345" s="127">
        <f t="shared" si="284"/>
        <v>357000</v>
      </c>
      <c r="C7345" s="127">
        <f t="shared" si="285"/>
        <v>12512500</v>
      </c>
      <c r="D7345" s="129">
        <f t="shared" si="286"/>
        <v>374850</v>
      </c>
      <c r="E7345" s="130" t="s">
        <v>7180</v>
      </c>
    </row>
    <row r="7346" spans="1:5">
      <c r="A7346" s="127" t="str">
        <f t="shared" si="283"/>
        <v>모로코358000</v>
      </c>
      <c r="B7346" s="127">
        <f t="shared" si="284"/>
        <v>358000</v>
      </c>
      <c r="C7346" s="127">
        <f t="shared" si="285"/>
        <v>12547500</v>
      </c>
      <c r="D7346" s="129">
        <f t="shared" si="286"/>
        <v>375900</v>
      </c>
      <c r="E7346" s="130" t="s">
        <v>7180</v>
      </c>
    </row>
    <row r="7347" spans="1:5">
      <c r="A7347" s="127" t="str">
        <f t="shared" si="283"/>
        <v>모로코359000</v>
      </c>
      <c r="B7347" s="127">
        <f t="shared" si="284"/>
        <v>359000</v>
      </c>
      <c r="C7347" s="127">
        <f t="shared" si="285"/>
        <v>12582500</v>
      </c>
      <c r="D7347" s="129">
        <f t="shared" si="286"/>
        <v>376950</v>
      </c>
      <c r="E7347" s="130" t="s">
        <v>7180</v>
      </c>
    </row>
    <row r="7348" spans="1:5">
      <c r="A7348" s="127" t="str">
        <f t="shared" si="283"/>
        <v>모로코360000</v>
      </c>
      <c r="B7348" s="127">
        <f t="shared" si="284"/>
        <v>360000</v>
      </c>
      <c r="C7348" s="127">
        <f t="shared" si="285"/>
        <v>12617500</v>
      </c>
      <c r="D7348" s="129">
        <f t="shared" si="286"/>
        <v>378000</v>
      </c>
      <c r="E7348" s="130" t="s">
        <v>7180</v>
      </c>
    </row>
    <row r="7349" spans="1:5">
      <c r="A7349" s="127" t="str">
        <f t="shared" si="283"/>
        <v>모로코361000</v>
      </c>
      <c r="B7349" s="127">
        <f t="shared" si="284"/>
        <v>361000</v>
      </c>
      <c r="C7349" s="127">
        <f t="shared" si="285"/>
        <v>12652500</v>
      </c>
      <c r="D7349" s="129">
        <f t="shared" si="286"/>
        <v>379050</v>
      </c>
      <c r="E7349" s="130" t="s">
        <v>7180</v>
      </c>
    </row>
    <row r="7350" spans="1:5">
      <c r="A7350" s="127" t="str">
        <f t="shared" si="283"/>
        <v>모로코362000</v>
      </c>
      <c r="B7350" s="127">
        <f t="shared" si="284"/>
        <v>362000</v>
      </c>
      <c r="C7350" s="127">
        <f t="shared" si="285"/>
        <v>12687500</v>
      </c>
      <c r="D7350" s="129">
        <f t="shared" si="286"/>
        <v>380100</v>
      </c>
      <c r="E7350" s="130" t="s">
        <v>7180</v>
      </c>
    </row>
    <row r="7351" spans="1:5">
      <c r="A7351" s="127" t="str">
        <f t="shared" si="283"/>
        <v>모로코363000</v>
      </c>
      <c r="B7351" s="127">
        <f t="shared" si="284"/>
        <v>363000</v>
      </c>
      <c r="C7351" s="127">
        <f t="shared" si="285"/>
        <v>12722500</v>
      </c>
      <c r="D7351" s="129">
        <f t="shared" si="286"/>
        <v>381150</v>
      </c>
      <c r="E7351" s="130" t="s">
        <v>7180</v>
      </c>
    </row>
    <row r="7352" spans="1:5">
      <c r="A7352" s="127" t="str">
        <f t="shared" si="283"/>
        <v>모로코364000</v>
      </c>
      <c r="B7352" s="127">
        <f t="shared" si="284"/>
        <v>364000</v>
      </c>
      <c r="C7352" s="127">
        <f t="shared" si="285"/>
        <v>12757500</v>
      </c>
      <c r="D7352" s="129">
        <f t="shared" si="286"/>
        <v>382200</v>
      </c>
      <c r="E7352" s="130" t="s">
        <v>7180</v>
      </c>
    </row>
    <row r="7353" spans="1:5">
      <c r="A7353" s="127" t="str">
        <f t="shared" si="283"/>
        <v>모로코365000</v>
      </c>
      <c r="B7353" s="127">
        <f t="shared" si="284"/>
        <v>365000</v>
      </c>
      <c r="C7353" s="127">
        <f t="shared" si="285"/>
        <v>12792500</v>
      </c>
      <c r="D7353" s="129">
        <f t="shared" si="286"/>
        <v>383250</v>
      </c>
      <c r="E7353" s="130" t="s">
        <v>7180</v>
      </c>
    </row>
    <row r="7354" spans="1:5">
      <c r="A7354" s="127" t="str">
        <f t="shared" si="283"/>
        <v>모로코366000</v>
      </c>
      <c r="B7354" s="127">
        <f t="shared" si="284"/>
        <v>366000</v>
      </c>
      <c r="C7354" s="127">
        <f t="shared" si="285"/>
        <v>12827500</v>
      </c>
      <c r="D7354" s="129">
        <f t="shared" si="286"/>
        <v>384300</v>
      </c>
      <c r="E7354" s="130" t="s">
        <v>7180</v>
      </c>
    </row>
    <row r="7355" spans="1:5">
      <c r="A7355" s="127" t="str">
        <f t="shared" si="283"/>
        <v>모로코367000</v>
      </c>
      <c r="B7355" s="127">
        <f t="shared" si="284"/>
        <v>367000</v>
      </c>
      <c r="C7355" s="127">
        <f t="shared" si="285"/>
        <v>12862500</v>
      </c>
      <c r="D7355" s="129">
        <f t="shared" si="286"/>
        <v>385350</v>
      </c>
      <c r="E7355" s="130" t="s">
        <v>7180</v>
      </c>
    </row>
    <row r="7356" spans="1:5">
      <c r="A7356" s="127" t="str">
        <f t="shared" ref="A7356:A7419" si="287">"요르단"&amp;B7356</f>
        <v>요르단1000</v>
      </c>
      <c r="B7356" s="127">
        <v>1000</v>
      </c>
      <c r="C7356" s="127">
        <v>52500</v>
      </c>
      <c r="D7356" s="129">
        <f t="shared" ref="D7356:D7413" si="288">SUM($G$2)*(B7356*0.001)</f>
        <v>1050</v>
      </c>
      <c r="E7356" s="130" t="s">
        <v>7180</v>
      </c>
    </row>
    <row r="7357" spans="1:5">
      <c r="A7357" s="127" t="str">
        <f t="shared" si="287"/>
        <v>요르단2000</v>
      </c>
      <c r="B7357" s="127">
        <f t="shared" ref="B7357:B7420" si="289">B7356+1000</f>
        <v>2000</v>
      </c>
      <c r="C7357" s="127">
        <f>C7356+35000</f>
        <v>87500</v>
      </c>
      <c r="D7357" s="129">
        <f t="shared" si="288"/>
        <v>2100</v>
      </c>
      <c r="E7357" s="130" t="s">
        <v>7180</v>
      </c>
    </row>
    <row r="7358" spans="1:5">
      <c r="A7358" s="127" t="str">
        <f t="shared" si="287"/>
        <v>요르단3000</v>
      </c>
      <c r="B7358" s="127">
        <f t="shared" si="289"/>
        <v>3000</v>
      </c>
      <c r="C7358" s="127">
        <f t="shared" ref="C7358:C7421" si="290">C7357+35000</f>
        <v>122500</v>
      </c>
      <c r="D7358" s="129">
        <f t="shared" si="288"/>
        <v>3150</v>
      </c>
      <c r="E7358" s="130" t="s">
        <v>7180</v>
      </c>
    </row>
    <row r="7359" spans="1:5">
      <c r="A7359" s="127" t="str">
        <f t="shared" si="287"/>
        <v>요르단4000</v>
      </c>
      <c r="B7359" s="127">
        <f t="shared" si="289"/>
        <v>4000</v>
      </c>
      <c r="C7359" s="127">
        <f t="shared" si="290"/>
        <v>157500</v>
      </c>
      <c r="D7359" s="129">
        <f t="shared" si="288"/>
        <v>4200</v>
      </c>
      <c r="E7359" s="130" t="s">
        <v>7180</v>
      </c>
    </row>
    <row r="7360" spans="1:5">
      <c r="A7360" s="127" t="str">
        <f t="shared" si="287"/>
        <v>요르단5000</v>
      </c>
      <c r="B7360" s="127">
        <f t="shared" si="289"/>
        <v>5000</v>
      </c>
      <c r="C7360" s="127">
        <f t="shared" si="290"/>
        <v>192500</v>
      </c>
      <c r="D7360" s="129">
        <f t="shared" si="288"/>
        <v>5250</v>
      </c>
      <c r="E7360" s="130" t="s">
        <v>7180</v>
      </c>
    </row>
    <row r="7361" spans="1:5">
      <c r="A7361" s="127" t="str">
        <f t="shared" si="287"/>
        <v>요르단6000</v>
      </c>
      <c r="B7361" s="127">
        <f t="shared" si="289"/>
        <v>6000</v>
      </c>
      <c r="C7361" s="127">
        <f t="shared" si="290"/>
        <v>227500</v>
      </c>
      <c r="D7361" s="129">
        <f t="shared" si="288"/>
        <v>6300</v>
      </c>
      <c r="E7361" s="130" t="s">
        <v>7180</v>
      </c>
    </row>
    <row r="7362" spans="1:5">
      <c r="A7362" s="127" t="str">
        <f t="shared" si="287"/>
        <v>요르단7000</v>
      </c>
      <c r="B7362" s="127">
        <f t="shared" si="289"/>
        <v>7000</v>
      </c>
      <c r="C7362" s="127">
        <f t="shared" si="290"/>
        <v>262500</v>
      </c>
      <c r="D7362" s="129">
        <f t="shared" si="288"/>
        <v>7350</v>
      </c>
      <c r="E7362" s="130" t="s">
        <v>7180</v>
      </c>
    </row>
    <row r="7363" spans="1:5">
      <c r="A7363" s="127" t="str">
        <f t="shared" si="287"/>
        <v>요르단8000</v>
      </c>
      <c r="B7363" s="127">
        <f t="shared" si="289"/>
        <v>8000</v>
      </c>
      <c r="C7363" s="127">
        <f t="shared" si="290"/>
        <v>297500</v>
      </c>
      <c r="D7363" s="129">
        <f t="shared" si="288"/>
        <v>8400</v>
      </c>
      <c r="E7363" s="130" t="s">
        <v>7180</v>
      </c>
    </row>
    <row r="7364" spans="1:5">
      <c r="A7364" s="127" t="str">
        <f t="shared" si="287"/>
        <v>요르단9000</v>
      </c>
      <c r="B7364" s="127">
        <f t="shared" si="289"/>
        <v>9000</v>
      </c>
      <c r="C7364" s="127">
        <f t="shared" si="290"/>
        <v>332500</v>
      </c>
      <c r="D7364" s="129">
        <f t="shared" si="288"/>
        <v>9450</v>
      </c>
      <c r="E7364" s="130" t="s">
        <v>7180</v>
      </c>
    </row>
    <row r="7365" spans="1:5">
      <c r="A7365" s="127" t="str">
        <f t="shared" si="287"/>
        <v>요르단10000</v>
      </c>
      <c r="B7365" s="127">
        <f t="shared" si="289"/>
        <v>10000</v>
      </c>
      <c r="C7365" s="127">
        <f t="shared" si="290"/>
        <v>367500</v>
      </c>
      <c r="D7365" s="129">
        <f t="shared" si="288"/>
        <v>10500</v>
      </c>
      <c r="E7365" s="130" t="s">
        <v>7180</v>
      </c>
    </row>
    <row r="7366" spans="1:5">
      <c r="A7366" s="127" t="str">
        <f t="shared" si="287"/>
        <v>요르단11000</v>
      </c>
      <c r="B7366" s="127">
        <f t="shared" si="289"/>
        <v>11000</v>
      </c>
      <c r="C7366" s="127">
        <f t="shared" si="290"/>
        <v>402500</v>
      </c>
      <c r="D7366" s="129">
        <f t="shared" si="288"/>
        <v>11550</v>
      </c>
      <c r="E7366" s="130" t="s">
        <v>7180</v>
      </c>
    </row>
    <row r="7367" spans="1:5">
      <c r="A7367" s="127" t="str">
        <f t="shared" si="287"/>
        <v>요르단12000</v>
      </c>
      <c r="B7367" s="127">
        <f t="shared" si="289"/>
        <v>12000</v>
      </c>
      <c r="C7367" s="127">
        <f t="shared" si="290"/>
        <v>437500</v>
      </c>
      <c r="D7367" s="129">
        <f t="shared" si="288"/>
        <v>12600</v>
      </c>
      <c r="E7367" s="130" t="s">
        <v>7180</v>
      </c>
    </row>
    <row r="7368" spans="1:5">
      <c r="A7368" s="127" t="str">
        <f t="shared" si="287"/>
        <v>요르단13000</v>
      </c>
      <c r="B7368" s="127">
        <f t="shared" si="289"/>
        <v>13000</v>
      </c>
      <c r="C7368" s="127">
        <f t="shared" si="290"/>
        <v>472500</v>
      </c>
      <c r="D7368" s="129">
        <f t="shared" si="288"/>
        <v>13650</v>
      </c>
      <c r="E7368" s="130" t="s">
        <v>7180</v>
      </c>
    </row>
    <row r="7369" spans="1:5">
      <c r="A7369" s="127" t="str">
        <f t="shared" si="287"/>
        <v>요르단14000</v>
      </c>
      <c r="B7369" s="127">
        <f t="shared" si="289"/>
        <v>14000</v>
      </c>
      <c r="C7369" s="127">
        <f t="shared" si="290"/>
        <v>507500</v>
      </c>
      <c r="D7369" s="129">
        <f t="shared" si="288"/>
        <v>14700</v>
      </c>
      <c r="E7369" s="130" t="s">
        <v>7180</v>
      </c>
    </row>
    <row r="7370" spans="1:5">
      <c r="A7370" s="127" t="str">
        <f t="shared" si="287"/>
        <v>요르단15000</v>
      </c>
      <c r="B7370" s="127">
        <f t="shared" si="289"/>
        <v>15000</v>
      </c>
      <c r="C7370" s="127">
        <f t="shared" si="290"/>
        <v>542500</v>
      </c>
      <c r="D7370" s="129">
        <f t="shared" si="288"/>
        <v>15750</v>
      </c>
      <c r="E7370" s="130" t="s">
        <v>7180</v>
      </c>
    </row>
    <row r="7371" spans="1:5">
      <c r="A7371" s="127" t="str">
        <f t="shared" si="287"/>
        <v>요르단16000</v>
      </c>
      <c r="B7371" s="127">
        <f t="shared" si="289"/>
        <v>16000</v>
      </c>
      <c r="C7371" s="127">
        <f t="shared" si="290"/>
        <v>577500</v>
      </c>
      <c r="D7371" s="129">
        <f t="shared" si="288"/>
        <v>16800</v>
      </c>
      <c r="E7371" s="130" t="s">
        <v>7180</v>
      </c>
    </row>
    <row r="7372" spans="1:5">
      <c r="A7372" s="127" t="str">
        <f t="shared" si="287"/>
        <v>요르단17000</v>
      </c>
      <c r="B7372" s="127">
        <f t="shared" si="289"/>
        <v>17000</v>
      </c>
      <c r="C7372" s="127">
        <f t="shared" si="290"/>
        <v>612500</v>
      </c>
      <c r="D7372" s="129">
        <f t="shared" si="288"/>
        <v>17850</v>
      </c>
      <c r="E7372" s="130" t="s">
        <v>7180</v>
      </c>
    </row>
    <row r="7373" spans="1:5">
      <c r="A7373" s="127" t="str">
        <f t="shared" si="287"/>
        <v>요르단18000</v>
      </c>
      <c r="B7373" s="127">
        <f t="shared" si="289"/>
        <v>18000</v>
      </c>
      <c r="C7373" s="127">
        <f t="shared" si="290"/>
        <v>647500</v>
      </c>
      <c r="D7373" s="129">
        <f t="shared" si="288"/>
        <v>18900</v>
      </c>
      <c r="E7373" s="130" t="s">
        <v>7180</v>
      </c>
    </row>
    <row r="7374" spans="1:5">
      <c r="A7374" s="127" t="str">
        <f t="shared" si="287"/>
        <v>요르단19000</v>
      </c>
      <c r="B7374" s="127">
        <f t="shared" si="289"/>
        <v>19000</v>
      </c>
      <c r="C7374" s="127">
        <f t="shared" si="290"/>
        <v>682500</v>
      </c>
      <c r="D7374" s="129">
        <f t="shared" si="288"/>
        <v>19950</v>
      </c>
      <c r="E7374" s="130" t="s">
        <v>7180</v>
      </c>
    </row>
    <row r="7375" spans="1:5">
      <c r="A7375" s="127" t="str">
        <f t="shared" si="287"/>
        <v>요르단20000</v>
      </c>
      <c r="B7375" s="127">
        <f t="shared" si="289"/>
        <v>20000</v>
      </c>
      <c r="C7375" s="127">
        <f t="shared" si="290"/>
        <v>717500</v>
      </c>
      <c r="D7375" s="129">
        <f t="shared" si="288"/>
        <v>21000</v>
      </c>
      <c r="E7375" s="130" t="s">
        <v>7180</v>
      </c>
    </row>
    <row r="7376" spans="1:5">
      <c r="A7376" s="127" t="str">
        <f t="shared" si="287"/>
        <v>요르단21000</v>
      </c>
      <c r="B7376" s="127">
        <f t="shared" si="289"/>
        <v>21000</v>
      </c>
      <c r="C7376" s="127">
        <f t="shared" si="290"/>
        <v>752500</v>
      </c>
      <c r="D7376" s="129">
        <f t="shared" si="288"/>
        <v>22050</v>
      </c>
      <c r="E7376" s="130" t="s">
        <v>7180</v>
      </c>
    </row>
    <row r="7377" spans="1:5">
      <c r="A7377" s="127" t="str">
        <f t="shared" si="287"/>
        <v>요르단22000</v>
      </c>
      <c r="B7377" s="127">
        <f t="shared" si="289"/>
        <v>22000</v>
      </c>
      <c r="C7377" s="127">
        <f t="shared" si="290"/>
        <v>787500</v>
      </c>
      <c r="D7377" s="129">
        <f t="shared" si="288"/>
        <v>23100</v>
      </c>
      <c r="E7377" s="130" t="s">
        <v>7180</v>
      </c>
    </row>
    <row r="7378" spans="1:5">
      <c r="A7378" s="127" t="str">
        <f t="shared" si="287"/>
        <v>요르단23000</v>
      </c>
      <c r="B7378" s="127">
        <f t="shared" si="289"/>
        <v>23000</v>
      </c>
      <c r="C7378" s="127">
        <f t="shared" si="290"/>
        <v>822500</v>
      </c>
      <c r="D7378" s="129">
        <f t="shared" si="288"/>
        <v>24150</v>
      </c>
      <c r="E7378" s="130" t="s">
        <v>7180</v>
      </c>
    </row>
    <row r="7379" spans="1:5">
      <c r="A7379" s="127" t="str">
        <f t="shared" si="287"/>
        <v>요르단24000</v>
      </c>
      <c r="B7379" s="127">
        <f t="shared" si="289"/>
        <v>24000</v>
      </c>
      <c r="C7379" s="127">
        <f t="shared" si="290"/>
        <v>857500</v>
      </c>
      <c r="D7379" s="129">
        <f t="shared" si="288"/>
        <v>25200</v>
      </c>
      <c r="E7379" s="130" t="s">
        <v>7180</v>
      </c>
    </row>
    <row r="7380" spans="1:5">
      <c r="A7380" s="127" t="str">
        <f t="shared" si="287"/>
        <v>요르단25000</v>
      </c>
      <c r="B7380" s="127">
        <f t="shared" si="289"/>
        <v>25000</v>
      </c>
      <c r="C7380" s="127">
        <f t="shared" si="290"/>
        <v>892500</v>
      </c>
      <c r="D7380" s="129">
        <f t="shared" si="288"/>
        <v>26250</v>
      </c>
      <c r="E7380" s="130" t="s">
        <v>7180</v>
      </c>
    </row>
    <row r="7381" spans="1:5">
      <c r="A7381" s="127" t="str">
        <f t="shared" si="287"/>
        <v>요르단26000</v>
      </c>
      <c r="B7381" s="127">
        <f t="shared" si="289"/>
        <v>26000</v>
      </c>
      <c r="C7381" s="127">
        <f t="shared" si="290"/>
        <v>927500</v>
      </c>
      <c r="D7381" s="129">
        <f t="shared" si="288"/>
        <v>27300</v>
      </c>
      <c r="E7381" s="130" t="s">
        <v>7180</v>
      </c>
    </row>
    <row r="7382" spans="1:5">
      <c r="A7382" s="127" t="str">
        <f t="shared" si="287"/>
        <v>요르단27000</v>
      </c>
      <c r="B7382" s="127">
        <f t="shared" si="289"/>
        <v>27000</v>
      </c>
      <c r="C7382" s="127">
        <f t="shared" si="290"/>
        <v>962500</v>
      </c>
      <c r="D7382" s="129">
        <f t="shared" si="288"/>
        <v>28350</v>
      </c>
      <c r="E7382" s="130" t="s">
        <v>7180</v>
      </c>
    </row>
    <row r="7383" spans="1:5">
      <c r="A7383" s="127" t="str">
        <f t="shared" si="287"/>
        <v>요르단28000</v>
      </c>
      <c r="B7383" s="127">
        <f t="shared" si="289"/>
        <v>28000</v>
      </c>
      <c r="C7383" s="127">
        <f t="shared" si="290"/>
        <v>997500</v>
      </c>
      <c r="D7383" s="129">
        <f t="shared" si="288"/>
        <v>29400</v>
      </c>
      <c r="E7383" s="130" t="s">
        <v>7180</v>
      </c>
    </row>
    <row r="7384" spans="1:5">
      <c r="A7384" s="127" t="str">
        <f t="shared" si="287"/>
        <v>요르단29000</v>
      </c>
      <c r="B7384" s="127">
        <f t="shared" si="289"/>
        <v>29000</v>
      </c>
      <c r="C7384" s="127">
        <f t="shared" si="290"/>
        <v>1032500</v>
      </c>
      <c r="D7384" s="129">
        <f t="shared" si="288"/>
        <v>30450</v>
      </c>
      <c r="E7384" s="130" t="s">
        <v>7180</v>
      </c>
    </row>
    <row r="7385" spans="1:5">
      <c r="A7385" s="127" t="str">
        <f t="shared" si="287"/>
        <v>요르단30000</v>
      </c>
      <c r="B7385" s="127">
        <f t="shared" si="289"/>
        <v>30000</v>
      </c>
      <c r="C7385" s="127">
        <f t="shared" si="290"/>
        <v>1067500</v>
      </c>
      <c r="D7385" s="129">
        <f t="shared" si="288"/>
        <v>31500</v>
      </c>
      <c r="E7385" s="130" t="s">
        <v>7180</v>
      </c>
    </row>
    <row r="7386" spans="1:5">
      <c r="A7386" s="127" t="str">
        <f t="shared" si="287"/>
        <v>요르단31000</v>
      </c>
      <c r="B7386" s="127">
        <f t="shared" si="289"/>
        <v>31000</v>
      </c>
      <c r="C7386" s="127">
        <f t="shared" si="290"/>
        <v>1102500</v>
      </c>
      <c r="D7386" s="129">
        <f t="shared" si="288"/>
        <v>32550</v>
      </c>
      <c r="E7386" s="130" t="s">
        <v>7180</v>
      </c>
    </row>
    <row r="7387" spans="1:5">
      <c r="A7387" s="127" t="str">
        <f t="shared" si="287"/>
        <v>요르단32000</v>
      </c>
      <c r="B7387" s="127">
        <f t="shared" si="289"/>
        <v>32000</v>
      </c>
      <c r="C7387" s="127">
        <f t="shared" si="290"/>
        <v>1137500</v>
      </c>
      <c r="D7387" s="129">
        <f t="shared" si="288"/>
        <v>33600</v>
      </c>
      <c r="E7387" s="130" t="s">
        <v>7180</v>
      </c>
    </row>
    <row r="7388" spans="1:5">
      <c r="A7388" s="127" t="str">
        <f t="shared" si="287"/>
        <v>요르단33000</v>
      </c>
      <c r="B7388" s="127">
        <f t="shared" si="289"/>
        <v>33000</v>
      </c>
      <c r="C7388" s="127">
        <f t="shared" si="290"/>
        <v>1172500</v>
      </c>
      <c r="D7388" s="129">
        <f t="shared" si="288"/>
        <v>34650</v>
      </c>
      <c r="E7388" s="130" t="s">
        <v>7180</v>
      </c>
    </row>
    <row r="7389" spans="1:5">
      <c r="A7389" s="127" t="str">
        <f t="shared" si="287"/>
        <v>요르단34000</v>
      </c>
      <c r="B7389" s="127">
        <f t="shared" si="289"/>
        <v>34000</v>
      </c>
      <c r="C7389" s="127">
        <f t="shared" si="290"/>
        <v>1207500</v>
      </c>
      <c r="D7389" s="129">
        <f t="shared" si="288"/>
        <v>35700</v>
      </c>
      <c r="E7389" s="130" t="s">
        <v>7180</v>
      </c>
    </row>
    <row r="7390" spans="1:5">
      <c r="A7390" s="127" t="str">
        <f t="shared" si="287"/>
        <v>요르단35000</v>
      </c>
      <c r="B7390" s="127">
        <f t="shared" si="289"/>
        <v>35000</v>
      </c>
      <c r="C7390" s="127">
        <f t="shared" si="290"/>
        <v>1242500</v>
      </c>
      <c r="D7390" s="129">
        <f t="shared" si="288"/>
        <v>36750</v>
      </c>
      <c r="E7390" s="130" t="s">
        <v>7180</v>
      </c>
    </row>
    <row r="7391" spans="1:5">
      <c r="A7391" s="127" t="str">
        <f t="shared" si="287"/>
        <v>요르단36000</v>
      </c>
      <c r="B7391" s="127">
        <f t="shared" si="289"/>
        <v>36000</v>
      </c>
      <c r="C7391" s="127">
        <f t="shared" si="290"/>
        <v>1277500</v>
      </c>
      <c r="D7391" s="129">
        <f t="shared" si="288"/>
        <v>37800</v>
      </c>
      <c r="E7391" s="130" t="s">
        <v>7180</v>
      </c>
    </row>
    <row r="7392" spans="1:5">
      <c r="A7392" s="127" t="str">
        <f t="shared" si="287"/>
        <v>요르단37000</v>
      </c>
      <c r="B7392" s="127">
        <f t="shared" si="289"/>
        <v>37000</v>
      </c>
      <c r="C7392" s="127">
        <f t="shared" si="290"/>
        <v>1312500</v>
      </c>
      <c r="D7392" s="129">
        <f t="shared" si="288"/>
        <v>38850</v>
      </c>
      <c r="E7392" s="130" t="s">
        <v>7180</v>
      </c>
    </row>
    <row r="7393" spans="1:5">
      <c r="A7393" s="127" t="str">
        <f t="shared" si="287"/>
        <v>요르단38000</v>
      </c>
      <c r="B7393" s="127">
        <f t="shared" si="289"/>
        <v>38000</v>
      </c>
      <c r="C7393" s="127">
        <f t="shared" si="290"/>
        <v>1347500</v>
      </c>
      <c r="D7393" s="129">
        <f t="shared" si="288"/>
        <v>39900</v>
      </c>
      <c r="E7393" s="130" t="s">
        <v>7180</v>
      </c>
    </row>
    <row r="7394" spans="1:5">
      <c r="A7394" s="127" t="str">
        <f t="shared" si="287"/>
        <v>요르단39000</v>
      </c>
      <c r="B7394" s="127">
        <f t="shared" si="289"/>
        <v>39000</v>
      </c>
      <c r="C7394" s="127">
        <f t="shared" si="290"/>
        <v>1382500</v>
      </c>
      <c r="D7394" s="129">
        <f t="shared" si="288"/>
        <v>40950</v>
      </c>
      <c r="E7394" s="130" t="s">
        <v>7180</v>
      </c>
    </row>
    <row r="7395" spans="1:5">
      <c r="A7395" s="127" t="str">
        <f t="shared" si="287"/>
        <v>요르단40000</v>
      </c>
      <c r="B7395" s="127">
        <f t="shared" si="289"/>
        <v>40000</v>
      </c>
      <c r="C7395" s="127">
        <f t="shared" si="290"/>
        <v>1417500</v>
      </c>
      <c r="D7395" s="129">
        <f t="shared" si="288"/>
        <v>42000</v>
      </c>
      <c r="E7395" s="130" t="s">
        <v>7180</v>
      </c>
    </row>
    <row r="7396" spans="1:5">
      <c r="A7396" s="127" t="str">
        <f t="shared" si="287"/>
        <v>요르단41000</v>
      </c>
      <c r="B7396" s="127">
        <f t="shared" si="289"/>
        <v>41000</v>
      </c>
      <c r="C7396" s="127">
        <f t="shared" si="290"/>
        <v>1452500</v>
      </c>
      <c r="D7396" s="129">
        <f t="shared" si="288"/>
        <v>43050</v>
      </c>
      <c r="E7396" s="130" t="s">
        <v>7180</v>
      </c>
    </row>
    <row r="7397" spans="1:5">
      <c r="A7397" s="127" t="str">
        <f t="shared" si="287"/>
        <v>요르단42000</v>
      </c>
      <c r="B7397" s="127">
        <f t="shared" si="289"/>
        <v>42000</v>
      </c>
      <c r="C7397" s="127">
        <f t="shared" si="290"/>
        <v>1487500</v>
      </c>
      <c r="D7397" s="129">
        <f t="shared" si="288"/>
        <v>44100</v>
      </c>
      <c r="E7397" s="130" t="s">
        <v>7180</v>
      </c>
    </row>
    <row r="7398" spans="1:5">
      <c r="A7398" s="127" t="str">
        <f t="shared" si="287"/>
        <v>요르단43000</v>
      </c>
      <c r="B7398" s="127">
        <f t="shared" si="289"/>
        <v>43000</v>
      </c>
      <c r="C7398" s="127">
        <f t="shared" si="290"/>
        <v>1522500</v>
      </c>
      <c r="D7398" s="129">
        <f t="shared" si="288"/>
        <v>45150</v>
      </c>
      <c r="E7398" s="130" t="s">
        <v>7180</v>
      </c>
    </row>
    <row r="7399" spans="1:5">
      <c r="A7399" s="127" t="str">
        <f t="shared" si="287"/>
        <v>요르단44000</v>
      </c>
      <c r="B7399" s="127">
        <f t="shared" si="289"/>
        <v>44000</v>
      </c>
      <c r="C7399" s="127">
        <f t="shared" si="290"/>
        <v>1557500</v>
      </c>
      <c r="D7399" s="129">
        <f t="shared" si="288"/>
        <v>46200</v>
      </c>
      <c r="E7399" s="130" t="s">
        <v>7180</v>
      </c>
    </row>
    <row r="7400" spans="1:5">
      <c r="A7400" s="127" t="str">
        <f t="shared" si="287"/>
        <v>요르단45000</v>
      </c>
      <c r="B7400" s="127">
        <f t="shared" si="289"/>
        <v>45000</v>
      </c>
      <c r="C7400" s="127">
        <f t="shared" si="290"/>
        <v>1592500</v>
      </c>
      <c r="D7400" s="129">
        <f t="shared" si="288"/>
        <v>47250</v>
      </c>
      <c r="E7400" s="130" t="s">
        <v>7180</v>
      </c>
    </row>
    <row r="7401" spans="1:5">
      <c r="A7401" s="127" t="str">
        <f t="shared" si="287"/>
        <v>요르단46000</v>
      </c>
      <c r="B7401" s="127">
        <f t="shared" si="289"/>
        <v>46000</v>
      </c>
      <c r="C7401" s="127">
        <f t="shared" si="290"/>
        <v>1627500</v>
      </c>
      <c r="D7401" s="129">
        <f t="shared" si="288"/>
        <v>48300</v>
      </c>
      <c r="E7401" s="130" t="s">
        <v>7180</v>
      </c>
    </row>
    <row r="7402" spans="1:5">
      <c r="A7402" s="127" t="str">
        <f t="shared" si="287"/>
        <v>요르단47000</v>
      </c>
      <c r="B7402" s="127">
        <f t="shared" si="289"/>
        <v>47000</v>
      </c>
      <c r="C7402" s="127">
        <f t="shared" si="290"/>
        <v>1662500</v>
      </c>
      <c r="D7402" s="129">
        <f t="shared" si="288"/>
        <v>49350</v>
      </c>
      <c r="E7402" s="130" t="s">
        <v>7180</v>
      </c>
    </row>
    <row r="7403" spans="1:5">
      <c r="A7403" s="127" t="str">
        <f t="shared" si="287"/>
        <v>요르단48000</v>
      </c>
      <c r="B7403" s="127">
        <f t="shared" si="289"/>
        <v>48000</v>
      </c>
      <c r="C7403" s="127">
        <f t="shared" si="290"/>
        <v>1697500</v>
      </c>
      <c r="D7403" s="129">
        <f t="shared" si="288"/>
        <v>50400</v>
      </c>
      <c r="E7403" s="130" t="s">
        <v>7180</v>
      </c>
    </row>
    <row r="7404" spans="1:5">
      <c r="A7404" s="127" t="str">
        <f t="shared" si="287"/>
        <v>요르단49000</v>
      </c>
      <c r="B7404" s="127">
        <f t="shared" si="289"/>
        <v>49000</v>
      </c>
      <c r="C7404" s="127">
        <f t="shared" si="290"/>
        <v>1732500</v>
      </c>
      <c r="D7404" s="129">
        <f t="shared" si="288"/>
        <v>51450</v>
      </c>
      <c r="E7404" s="130" t="s">
        <v>7180</v>
      </c>
    </row>
    <row r="7405" spans="1:5">
      <c r="A7405" s="127" t="str">
        <f t="shared" si="287"/>
        <v>요르단50000</v>
      </c>
      <c r="B7405" s="127">
        <f t="shared" si="289"/>
        <v>50000</v>
      </c>
      <c r="C7405" s="127">
        <f t="shared" si="290"/>
        <v>1767500</v>
      </c>
      <c r="D7405" s="129">
        <f t="shared" si="288"/>
        <v>52500</v>
      </c>
      <c r="E7405" s="130" t="s">
        <v>7180</v>
      </c>
    </row>
    <row r="7406" spans="1:5">
      <c r="A7406" s="127" t="str">
        <f t="shared" si="287"/>
        <v>요르단51000</v>
      </c>
      <c r="B7406" s="127">
        <f t="shared" si="289"/>
        <v>51000</v>
      </c>
      <c r="C7406" s="127">
        <f t="shared" si="290"/>
        <v>1802500</v>
      </c>
      <c r="D7406" s="129">
        <f t="shared" si="288"/>
        <v>53550</v>
      </c>
      <c r="E7406" s="130" t="s">
        <v>7180</v>
      </c>
    </row>
    <row r="7407" spans="1:5">
      <c r="A7407" s="127" t="str">
        <f t="shared" si="287"/>
        <v>요르단52000</v>
      </c>
      <c r="B7407" s="127">
        <f t="shared" si="289"/>
        <v>52000</v>
      </c>
      <c r="C7407" s="127">
        <f t="shared" si="290"/>
        <v>1837500</v>
      </c>
      <c r="D7407" s="129">
        <f t="shared" si="288"/>
        <v>54600</v>
      </c>
      <c r="E7407" s="130" t="s">
        <v>7180</v>
      </c>
    </row>
    <row r="7408" spans="1:5">
      <c r="A7408" s="127" t="str">
        <f t="shared" si="287"/>
        <v>요르단53000</v>
      </c>
      <c r="B7408" s="127">
        <f t="shared" si="289"/>
        <v>53000</v>
      </c>
      <c r="C7408" s="127">
        <f t="shared" si="290"/>
        <v>1872500</v>
      </c>
      <c r="D7408" s="129">
        <f t="shared" si="288"/>
        <v>55650</v>
      </c>
      <c r="E7408" s="130" t="s">
        <v>7180</v>
      </c>
    </row>
    <row r="7409" spans="1:5">
      <c r="A7409" s="127" t="str">
        <f t="shared" si="287"/>
        <v>요르단54000</v>
      </c>
      <c r="B7409" s="127">
        <f t="shared" si="289"/>
        <v>54000</v>
      </c>
      <c r="C7409" s="127">
        <f t="shared" si="290"/>
        <v>1907500</v>
      </c>
      <c r="D7409" s="129">
        <f t="shared" si="288"/>
        <v>56700</v>
      </c>
      <c r="E7409" s="130" t="s">
        <v>7180</v>
      </c>
    </row>
    <row r="7410" spans="1:5">
      <c r="A7410" s="127" t="str">
        <f t="shared" si="287"/>
        <v>요르단55000</v>
      </c>
      <c r="B7410" s="127">
        <f t="shared" si="289"/>
        <v>55000</v>
      </c>
      <c r="C7410" s="127">
        <f t="shared" si="290"/>
        <v>1942500</v>
      </c>
      <c r="D7410" s="129">
        <f t="shared" si="288"/>
        <v>57750</v>
      </c>
      <c r="E7410" s="130" t="s">
        <v>7180</v>
      </c>
    </row>
    <row r="7411" spans="1:5">
      <c r="A7411" s="127" t="str">
        <f t="shared" si="287"/>
        <v>요르단56000</v>
      </c>
      <c r="B7411" s="127">
        <f t="shared" si="289"/>
        <v>56000</v>
      </c>
      <c r="C7411" s="127">
        <f t="shared" si="290"/>
        <v>1977500</v>
      </c>
      <c r="D7411" s="129">
        <f t="shared" si="288"/>
        <v>58800</v>
      </c>
      <c r="E7411" s="130" t="s">
        <v>7180</v>
      </c>
    </row>
    <row r="7412" spans="1:5">
      <c r="A7412" s="127" t="str">
        <f t="shared" si="287"/>
        <v>요르단57000</v>
      </c>
      <c r="B7412" s="127">
        <f t="shared" si="289"/>
        <v>57000</v>
      </c>
      <c r="C7412" s="127">
        <f t="shared" si="290"/>
        <v>2012500</v>
      </c>
      <c r="D7412" s="129">
        <f t="shared" si="288"/>
        <v>59850</v>
      </c>
      <c r="E7412" s="130" t="s">
        <v>7180</v>
      </c>
    </row>
    <row r="7413" spans="1:5">
      <c r="A7413" s="127" t="str">
        <f t="shared" si="287"/>
        <v>요르단58000</v>
      </c>
      <c r="B7413" s="127">
        <f t="shared" si="289"/>
        <v>58000</v>
      </c>
      <c r="C7413" s="127">
        <f t="shared" si="290"/>
        <v>2047500</v>
      </c>
      <c r="D7413" s="129">
        <f t="shared" si="288"/>
        <v>60900</v>
      </c>
      <c r="E7413" s="130" t="s">
        <v>7180</v>
      </c>
    </row>
    <row r="7414" spans="1:5">
      <c r="A7414" s="127" t="str">
        <f t="shared" si="287"/>
        <v>요르단59000</v>
      </c>
      <c r="B7414" s="127">
        <f t="shared" si="289"/>
        <v>59000</v>
      </c>
      <c r="C7414" s="127">
        <f t="shared" si="290"/>
        <v>2082500</v>
      </c>
      <c r="D7414" s="129">
        <f t="shared" ref="D7414:D7477" si="291">SUM($G$2)*(B7414*0.001)</f>
        <v>61950</v>
      </c>
      <c r="E7414" s="130" t="s">
        <v>7180</v>
      </c>
    </row>
    <row r="7415" spans="1:5">
      <c r="A7415" s="127" t="str">
        <f t="shared" si="287"/>
        <v>요르단60000</v>
      </c>
      <c r="B7415" s="127">
        <f t="shared" si="289"/>
        <v>60000</v>
      </c>
      <c r="C7415" s="127">
        <f t="shared" si="290"/>
        <v>2117500</v>
      </c>
      <c r="D7415" s="129">
        <f t="shared" si="291"/>
        <v>63000</v>
      </c>
      <c r="E7415" s="130" t="s">
        <v>7180</v>
      </c>
    </row>
    <row r="7416" spans="1:5">
      <c r="A7416" s="127" t="str">
        <f t="shared" si="287"/>
        <v>요르단61000</v>
      </c>
      <c r="B7416" s="127">
        <f t="shared" si="289"/>
        <v>61000</v>
      </c>
      <c r="C7416" s="127">
        <f t="shared" si="290"/>
        <v>2152500</v>
      </c>
      <c r="D7416" s="129">
        <f t="shared" si="291"/>
        <v>64050</v>
      </c>
      <c r="E7416" s="130" t="s">
        <v>7180</v>
      </c>
    </row>
    <row r="7417" spans="1:5">
      <c r="A7417" s="127" t="str">
        <f t="shared" si="287"/>
        <v>요르단62000</v>
      </c>
      <c r="B7417" s="127">
        <f t="shared" si="289"/>
        <v>62000</v>
      </c>
      <c r="C7417" s="127">
        <f t="shared" si="290"/>
        <v>2187500</v>
      </c>
      <c r="D7417" s="129">
        <f t="shared" si="291"/>
        <v>65100</v>
      </c>
      <c r="E7417" s="130" t="s">
        <v>7180</v>
      </c>
    </row>
    <row r="7418" spans="1:5">
      <c r="A7418" s="127" t="str">
        <f t="shared" si="287"/>
        <v>요르단63000</v>
      </c>
      <c r="B7418" s="127">
        <f t="shared" si="289"/>
        <v>63000</v>
      </c>
      <c r="C7418" s="127">
        <f t="shared" si="290"/>
        <v>2222500</v>
      </c>
      <c r="D7418" s="129">
        <f t="shared" si="291"/>
        <v>66150</v>
      </c>
      <c r="E7418" s="130" t="s">
        <v>7180</v>
      </c>
    </row>
    <row r="7419" spans="1:5">
      <c r="A7419" s="127" t="str">
        <f t="shared" si="287"/>
        <v>요르단64000</v>
      </c>
      <c r="B7419" s="127">
        <f t="shared" si="289"/>
        <v>64000</v>
      </c>
      <c r="C7419" s="127">
        <f t="shared" si="290"/>
        <v>2257500</v>
      </c>
      <c r="D7419" s="129">
        <f t="shared" si="291"/>
        <v>67200</v>
      </c>
      <c r="E7419" s="130" t="s">
        <v>7180</v>
      </c>
    </row>
    <row r="7420" spans="1:5">
      <c r="A7420" s="127" t="str">
        <f t="shared" ref="A7420:A7483" si="292">"요르단"&amp;B7420</f>
        <v>요르단65000</v>
      </c>
      <c r="B7420" s="127">
        <f t="shared" si="289"/>
        <v>65000</v>
      </c>
      <c r="C7420" s="127">
        <f t="shared" si="290"/>
        <v>2292500</v>
      </c>
      <c r="D7420" s="129">
        <f t="shared" si="291"/>
        <v>68250</v>
      </c>
      <c r="E7420" s="130" t="s">
        <v>7180</v>
      </c>
    </row>
    <row r="7421" spans="1:5">
      <c r="A7421" s="127" t="str">
        <f t="shared" si="292"/>
        <v>요르단66000</v>
      </c>
      <c r="B7421" s="127">
        <f t="shared" ref="B7421:B7484" si="293">B7420+1000</f>
        <v>66000</v>
      </c>
      <c r="C7421" s="127">
        <f t="shared" si="290"/>
        <v>2327500</v>
      </c>
      <c r="D7421" s="129">
        <f t="shared" si="291"/>
        <v>69300</v>
      </c>
      <c r="E7421" s="130" t="s">
        <v>7180</v>
      </c>
    </row>
    <row r="7422" spans="1:5">
      <c r="A7422" s="127" t="str">
        <f t="shared" si="292"/>
        <v>요르단67000</v>
      </c>
      <c r="B7422" s="127">
        <f t="shared" si="293"/>
        <v>67000</v>
      </c>
      <c r="C7422" s="127">
        <f t="shared" ref="C7422:C7485" si="294">C7421+35000</f>
        <v>2362500</v>
      </c>
      <c r="D7422" s="129">
        <f t="shared" si="291"/>
        <v>70350</v>
      </c>
      <c r="E7422" s="130" t="s">
        <v>7180</v>
      </c>
    </row>
    <row r="7423" spans="1:5">
      <c r="A7423" s="127" t="str">
        <f t="shared" si="292"/>
        <v>요르단68000</v>
      </c>
      <c r="B7423" s="127">
        <f t="shared" si="293"/>
        <v>68000</v>
      </c>
      <c r="C7423" s="127">
        <f t="shared" si="294"/>
        <v>2397500</v>
      </c>
      <c r="D7423" s="129">
        <f t="shared" si="291"/>
        <v>71400</v>
      </c>
      <c r="E7423" s="130" t="s">
        <v>7180</v>
      </c>
    </row>
    <row r="7424" spans="1:5">
      <c r="A7424" s="127" t="str">
        <f t="shared" si="292"/>
        <v>요르단69000</v>
      </c>
      <c r="B7424" s="127">
        <f t="shared" si="293"/>
        <v>69000</v>
      </c>
      <c r="C7424" s="127">
        <f t="shared" si="294"/>
        <v>2432500</v>
      </c>
      <c r="D7424" s="129">
        <f t="shared" si="291"/>
        <v>72450</v>
      </c>
      <c r="E7424" s="130" t="s">
        <v>7180</v>
      </c>
    </row>
    <row r="7425" spans="1:5">
      <c r="A7425" s="127" t="str">
        <f t="shared" si="292"/>
        <v>요르단70000</v>
      </c>
      <c r="B7425" s="127">
        <f t="shared" si="293"/>
        <v>70000</v>
      </c>
      <c r="C7425" s="127">
        <f t="shared" si="294"/>
        <v>2467500</v>
      </c>
      <c r="D7425" s="129">
        <f t="shared" si="291"/>
        <v>73500</v>
      </c>
      <c r="E7425" s="130" t="s">
        <v>7180</v>
      </c>
    </row>
    <row r="7426" spans="1:5">
      <c r="A7426" s="127" t="str">
        <f t="shared" si="292"/>
        <v>요르단71000</v>
      </c>
      <c r="B7426" s="127">
        <f t="shared" si="293"/>
        <v>71000</v>
      </c>
      <c r="C7426" s="127">
        <f t="shared" si="294"/>
        <v>2502500</v>
      </c>
      <c r="D7426" s="129">
        <f t="shared" si="291"/>
        <v>74550</v>
      </c>
      <c r="E7426" s="130" t="s">
        <v>7180</v>
      </c>
    </row>
    <row r="7427" spans="1:5">
      <c r="A7427" s="127" t="str">
        <f t="shared" si="292"/>
        <v>요르단72000</v>
      </c>
      <c r="B7427" s="127">
        <f t="shared" si="293"/>
        <v>72000</v>
      </c>
      <c r="C7427" s="127">
        <f t="shared" si="294"/>
        <v>2537500</v>
      </c>
      <c r="D7427" s="129">
        <f t="shared" si="291"/>
        <v>75600</v>
      </c>
      <c r="E7427" s="130" t="s">
        <v>7180</v>
      </c>
    </row>
    <row r="7428" spans="1:5">
      <c r="A7428" s="127" t="str">
        <f t="shared" si="292"/>
        <v>요르단73000</v>
      </c>
      <c r="B7428" s="127">
        <f t="shared" si="293"/>
        <v>73000</v>
      </c>
      <c r="C7428" s="127">
        <f t="shared" si="294"/>
        <v>2572500</v>
      </c>
      <c r="D7428" s="129">
        <f t="shared" si="291"/>
        <v>76650</v>
      </c>
      <c r="E7428" s="130" t="s">
        <v>7180</v>
      </c>
    </row>
    <row r="7429" spans="1:5">
      <c r="A7429" s="127" t="str">
        <f t="shared" si="292"/>
        <v>요르단74000</v>
      </c>
      <c r="B7429" s="127">
        <f t="shared" si="293"/>
        <v>74000</v>
      </c>
      <c r="C7429" s="127">
        <f t="shared" si="294"/>
        <v>2607500</v>
      </c>
      <c r="D7429" s="129">
        <f t="shared" si="291"/>
        <v>77700</v>
      </c>
      <c r="E7429" s="130" t="s">
        <v>7180</v>
      </c>
    </row>
    <row r="7430" spans="1:5">
      <c r="A7430" s="127" t="str">
        <f t="shared" si="292"/>
        <v>요르단75000</v>
      </c>
      <c r="B7430" s="127">
        <f t="shared" si="293"/>
        <v>75000</v>
      </c>
      <c r="C7430" s="127">
        <f t="shared" si="294"/>
        <v>2642500</v>
      </c>
      <c r="D7430" s="129">
        <f t="shared" si="291"/>
        <v>78750</v>
      </c>
      <c r="E7430" s="130" t="s">
        <v>7180</v>
      </c>
    </row>
    <row r="7431" spans="1:5">
      <c r="A7431" s="127" t="str">
        <f t="shared" si="292"/>
        <v>요르단76000</v>
      </c>
      <c r="B7431" s="127">
        <f t="shared" si="293"/>
        <v>76000</v>
      </c>
      <c r="C7431" s="127">
        <f t="shared" si="294"/>
        <v>2677500</v>
      </c>
      <c r="D7431" s="129">
        <f t="shared" si="291"/>
        <v>79800</v>
      </c>
      <c r="E7431" s="130" t="s">
        <v>7180</v>
      </c>
    </row>
    <row r="7432" spans="1:5">
      <c r="A7432" s="127" t="str">
        <f t="shared" si="292"/>
        <v>요르단77000</v>
      </c>
      <c r="B7432" s="127">
        <f t="shared" si="293"/>
        <v>77000</v>
      </c>
      <c r="C7432" s="127">
        <f t="shared" si="294"/>
        <v>2712500</v>
      </c>
      <c r="D7432" s="129">
        <f t="shared" si="291"/>
        <v>80850</v>
      </c>
      <c r="E7432" s="130" t="s">
        <v>7180</v>
      </c>
    </row>
    <row r="7433" spans="1:5">
      <c r="A7433" s="127" t="str">
        <f t="shared" si="292"/>
        <v>요르단78000</v>
      </c>
      <c r="B7433" s="127">
        <f t="shared" si="293"/>
        <v>78000</v>
      </c>
      <c r="C7433" s="127">
        <f t="shared" si="294"/>
        <v>2747500</v>
      </c>
      <c r="D7433" s="129">
        <f t="shared" si="291"/>
        <v>81900</v>
      </c>
      <c r="E7433" s="130" t="s">
        <v>7180</v>
      </c>
    </row>
    <row r="7434" spans="1:5">
      <c r="A7434" s="127" t="str">
        <f t="shared" si="292"/>
        <v>요르단79000</v>
      </c>
      <c r="B7434" s="127">
        <f t="shared" si="293"/>
        <v>79000</v>
      </c>
      <c r="C7434" s="127">
        <f t="shared" si="294"/>
        <v>2782500</v>
      </c>
      <c r="D7434" s="129">
        <f t="shared" si="291"/>
        <v>82950</v>
      </c>
      <c r="E7434" s="130" t="s">
        <v>7180</v>
      </c>
    </row>
    <row r="7435" spans="1:5">
      <c r="A7435" s="127" t="str">
        <f t="shared" si="292"/>
        <v>요르단80000</v>
      </c>
      <c r="B7435" s="127">
        <f t="shared" si="293"/>
        <v>80000</v>
      </c>
      <c r="C7435" s="127">
        <f t="shared" si="294"/>
        <v>2817500</v>
      </c>
      <c r="D7435" s="129">
        <f t="shared" si="291"/>
        <v>84000</v>
      </c>
      <c r="E7435" s="130" t="s">
        <v>7180</v>
      </c>
    </row>
    <row r="7436" spans="1:5">
      <c r="A7436" s="127" t="str">
        <f t="shared" si="292"/>
        <v>요르단81000</v>
      </c>
      <c r="B7436" s="127">
        <f t="shared" si="293"/>
        <v>81000</v>
      </c>
      <c r="C7436" s="127">
        <f t="shared" si="294"/>
        <v>2852500</v>
      </c>
      <c r="D7436" s="129">
        <f t="shared" si="291"/>
        <v>85050</v>
      </c>
      <c r="E7436" s="130" t="s">
        <v>7180</v>
      </c>
    </row>
    <row r="7437" spans="1:5">
      <c r="A7437" s="127" t="str">
        <f t="shared" si="292"/>
        <v>요르단82000</v>
      </c>
      <c r="B7437" s="127">
        <f t="shared" si="293"/>
        <v>82000</v>
      </c>
      <c r="C7437" s="127">
        <f t="shared" si="294"/>
        <v>2887500</v>
      </c>
      <c r="D7437" s="129">
        <f t="shared" si="291"/>
        <v>86100</v>
      </c>
      <c r="E7437" s="130" t="s">
        <v>7180</v>
      </c>
    </row>
    <row r="7438" spans="1:5">
      <c r="A7438" s="127" t="str">
        <f t="shared" si="292"/>
        <v>요르단83000</v>
      </c>
      <c r="B7438" s="127">
        <f t="shared" si="293"/>
        <v>83000</v>
      </c>
      <c r="C7438" s="127">
        <f t="shared" si="294"/>
        <v>2922500</v>
      </c>
      <c r="D7438" s="129">
        <f t="shared" si="291"/>
        <v>87150</v>
      </c>
      <c r="E7438" s="130" t="s">
        <v>7180</v>
      </c>
    </row>
    <row r="7439" spans="1:5">
      <c r="A7439" s="127" t="str">
        <f t="shared" si="292"/>
        <v>요르단84000</v>
      </c>
      <c r="B7439" s="127">
        <f t="shared" si="293"/>
        <v>84000</v>
      </c>
      <c r="C7439" s="127">
        <f t="shared" si="294"/>
        <v>2957500</v>
      </c>
      <c r="D7439" s="129">
        <f t="shared" si="291"/>
        <v>88200</v>
      </c>
      <c r="E7439" s="130" t="s">
        <v>7180</v>
      </c>
    </row>
    <row r="7440" spans="1:5">
      <c r="A7440" s="127" t="str">
        <f t="shared" si="292"/>
        <v>요르단85000</v>
      </c>
      <c r="B7440" s="127">
        <f t="shared" si="293"/>
        <v>85000</v>
      </c>
      <c r="C7440" s="127">
        <f t="shared" si="294"/>
        <v>2992500</v>
      </c>
      <c r="D7440" s="129">
        <f t="shared" si="291"/>
        <v>89250</v>
      </c>
      <c r="E7440" s="130" t="s">
        <v>7180</v>
      </c>
    </row>
    <row r="7441" spans="1:5">
      <c r="A7441" s="127" t="str">
        <f t="shared" si="292"/>
        <v>요르단86000</v>
      </c>
      <c r="B7441" s="127">
        <f t="shared" si="293"/>
        <v>86000</v>
      </c>
      <c r="C7441" s="127">
        <f t="shared" si="294"/>
        <v>3027500</v>
      </c>
      <c r="D7441" s="129">
        <f t="shared" si="291"/>
        <v>90300</v>
      </c>
      <c r="E7441" s="130" t="s">
        <v>7180</v>
      </c>
    </row>
    <row r="7442" spans="1:5">
      <c r="A7442" s="127" t="str">
        <f t="shared" si="292"/>
        <v>요르단87000</v>
      </c>
      <c r="B7442" s="127">
        <f t="shared" si="293"/>
        <v>87000</v>
      </c>
      <c r="C7442" s="127">
        <f t="shared" si="294"/>
        <v>3062500</v>
      </c>
      <c r="D7442" s="129">
        <f t="shared" si="291"/>
        <v>91350</v>
      </c>
      <c r="E7442" s="130" t="s">
        <v>7180</v>
      </c>
    </row>
    <row r="7443" spans="1:5">
      <c r="A7443" s="127" t="str">
        <f t="shared" si="292"/>
        <v>요르단88000</v>
      </c>
      <c r="B7443" s="127">
        <f t="shared" si="293"/>
        <v>88000</v>
      </c>
      <c r="C7443" s="127">
        <f t="shared" si="294"/>
        <v>3097500</v>
      </c>
      <c r="D7443" s="129">
        <f t="shared" si="291"/>
        <v>92400</v>
      </c>
      <c r="E7443" s="130" t="s">
        <v>7180</v>
      </c>
    </row>
    <row r="7444" spans="1:5">
      <c r="A7444" s="127" t="str">
        <f t="shared" si="292"/>
        <v>요르단89000</v>
      </c>
      <c r="B7444" s="127">
        <f t="shared" si="293"/>
        <v>89000</v>
      </c>
      <c r="C7444" s="127">
        <f t="shared" si="294"/>
        <v>3132500</v>
      </c>
      <c r="D7444" s="129">
        <f t="shared" si="291"/>
        <v>93450</v>
      </c>
      <c r="E7444" s="130" t="s">
        <v>7180</v>
      </c>
    </row>
    <row r="7445" spans="1:5">
      <c r="A7445" s="127" t="str">
        <f t="shared" si="292"/>
        <v>요르단90000</v>
      </c>
      <c r="B7445" s="127">
        <f t="shared" si="293"/>
        <v>90000</v>
      </c>
      <c r="C7445" s="127">
        <f t="shared" si="294"/>
        <v>3167500</v>
      </c>
      <c r="D7445" s="129">
        <f t="shared" si="291"/>
        <v>94500</v>
      </c>
      <c r="E7445" s="130" t="s">
        <v>7180</v>
      </c>
    </row>
    <row r="7446" spans="1:5">
      <c r="A7446" s="127" t="str">
        <f t="shared" si="292"/>
        <v>요르단91000</v>
      </c>
      <c r="B7446" s="127">
        <f t="shared" si="293"/>
        <v>91000</v>
      </c>
      <c r="C7446" s="127">
        <f t="shared" si="294"/>
        <v>3202500</v>
      </c>
      <c r="D7446" s="129">
        <f t="shared" si="291"/>
        <v>95550</v>
      </c>
      <c r="E7446" s="130" t="s">
        <v>7180</v>
      </c>
    </row>
    <row r="7447" spans="1:5">
      <c r="A7447" s="127" t="str">
        <f t="shared" si="292"/>
        <v>요르단92000</v>
      </c>
      <c r="B7447" s="127">
        <f t="shared" si="293"/>
        <v>92000</v>
      </c>
      <c r="C7447" s="127">
        <f t="shared" si="294"/>
        <v>3237500</v>
      </c>
      <c r="D7447" s="129">
        <f t="shared" si="291"/>
        <v>96600</v>
      </c>
      <c r="E7447" s="130" t="s">
        <v>7180</v>
      </c>
    </row>
    <row r="7448" spans="1:5">
      <c r="A7448" s="127" t="str">
        <f t="shared" si="292"/>
        <v>요르단93000</v>
      </c>
      <c r="B7448" s="127">
        <f t="shared" si="293"/>
        <v>93000</v>
      </c>
      <c r="C7448" s="127">
        <f t="shared" si="294"/>
        <v>3272500</v>
      </c>
      <c r="D7448" s="129">
        <f t="shared" si="291"/>
        <v>97650</v>
      </c>
      <c r="E7448" s="130" t="s">
        <v>7180</v>
      </c>
    </row>
    <row r="7449" spans="1:5">
      <c r="A7449" s="127" t="str">
        <f t="shared" si="292"/>
        <v>요르단94000</v>
      </c>
      <c r="B7449" s="127">
        <f t="shared" si="293"/>
        <v>94000</v>
      </c>
      <c r="C7449" s="127">
        <f t="shared" si="294"/>
        <v>3307500</v>
      </c>
      <c r="D7449" s="129">
        <f t="shared" si="291"/>
        <v>98700</v>
      </c>
      <c r="E7449" s="130" t="s">
        <v>7180</v>
      </c>
    </row>
    <row r="7450" spans="1:5">
      <c r="A7450" s="127" t="str">
        <f t="shared" si="292"/>
        <v>요르단95000</v>
      </c>
      <c r="B7450" s="127">
        <f t="shared" si="293"/>
        <v>95000</v>
      </c>
      <c r="C7450" s="127">
        <f t="shared" si="294"/>
        <v>3342500</v>
      </c>
      <c r="D7450" s="129">
        <f t="shared" si="291"/>
        <v>99750</v>
      </c>
      <c r="E7450" s="130" t="s">
        <v>7180</v>
      </c>
    </row>
    <row r="7451" spans="1:5">
      <c r="A7451" s="127" t="str">
        <f t="shared" si="292"/>
        <v>요르단96000</v>
      </c>
      <c r="B7451" s="127">
        <f t="shared" si="293"/>
        <v>96000</v>
      </c>
      <c r="C7451" s="127">
        <f t="shared" si="294"/>
        <v>3377500</v>
      </c>
      <c r="D7451" s="129">
        <f t="shared" si="291"/>
        <v>100800</v>
      </c>
      <c r="E7451" s="130" t="s">
        <v>7180</v>
      </c>
    </row>
    <row r="7452" spans="1:5">
      <c r="A7452" s="127" t="str">
        <f t="shared" si="292"/>
        <v>요르단97000</v>
      </c>
      <c r="B7452" s="127">
        <f t="shared" si="293"/>
        <v>97000</v>
      </c>
      <c r="C7452" s="127">
        <f t="shared" si="294"/>
        <v>3412500</v>
      </c>
      <c r="D7452" s="129">
        <f t="shared" si="291"/>
        <v>101850</v>
      </c>
      <c r="E7452" s="130" t="s">
        <v>7180</v>
      </c>
    </row>
    <row r="7453" spans="1:5">
      <c r="A7453" s="127" t="str">
        <f t="shared" si="292"/>
        <v>요르단98000</v>
      </c>
      <c r="B7453" s="127">
        <f t="shared" si="293"/>
        <v>98000</v>
      </c>
      <c r="C7453" s="127">
        <f t="shared" si="294"/>
        <v>3447500</v>
      </c>
      <c r="D7453" s="129">
        <f t="shared" si="291"/>
        <v>102900</v>
      </c>
      <c r="E7453" s="130" t="s">
        <v>7180</v>
      </c>
    </row>
    <row r="7454" spans="1:5">
      <c r="A7454" s="127" t="str">
        <f t="shared" si="292"/>
        <v>요르단99000</v>
      </c>
      <c r="B7454" s="127">
        <f t="shared" si="293"/>
        <v>99000</v>
      </c>
      <c r="C7454" s="127">
        <f t="shared" si="294"/>
        <v>3482500</v>
      </c>
      <c r="D7454" s="129">
        <f t="shared" si="291"/>
        <v>103950</v>
      </c>
      <c r="E7454" s="130" t="s">
        <v>7180</v>
      </c>
    </row>
    <row r="7455" spans="1:5">
      <c r="A7455" s="127" t="str">
        <f t="shared" si="292"/>
        <v>요르단100000</v>
      </c>
      <c r="B7455" s="127">
        <f t="shared" si="293"/>
        <v>100000</v>
      </c>
      <c r="C7455" s="127">
        <f t="shared" si="294"/>
        <v>3517500</v>
      </c>
      <c r="D7455" s="129">
        <f t="shared" si="291"/>
        <v>105000</v>
      </c>
      <c r="E7455" s="130" t="s">
        <v>7180</v>
      </c>
    </row>
    <row r="7456" spans="1:5">
      <c r="A7456" s="127" t="str">
        <f t="shared" si="292"/>
        <v>요르단101000</v>
      </c>
      <c r="B7456" s="127">
        <f t="shared" si="293"/>
        <v>101000</v>
      </c>
      <c r="C7456" s="127">
        <f t="shared" si="294"/>
        <v>3552500</v>
      </c>
      <c r="D7456" s="129">
        <f t="shared" si="291"/>
        <v>106050</v>
      </c>
      <c r="E7456" s="130" t="s">
        <v>7180</v>
      </c>
    </row>
    <row r="7457" spans="1:5">
      <c r="A7457" s="127" t="str">
        <f t="shared" si="292"/>
        <v>요르단102000</v>
      </c>
      <c r="B7457" s="127">
        <f t="shared" si="293"/>
        <v>102000</v>
      </c>
      <c r="C7457" s="127">
        <f t="shared" si="294"/>
        <v>3587500</v>
      </c>
      <c r="D7457" s="129">
        <f t="shared" si="291"/>
        <v>107100</v>
      </c>
      <c r="E7457" s="130" t="s">
        <v>7180</v>
      </c>
    </row>
    <row r="7458" spans="1:5">
      <c r="A7458" s="127" t="str">
        <f t="shared" si="292"/>
        <v>요르단103000</v>
      </c>
      <c r="B7458" s="127">
        <f t="shared" si="293"/>
        <v>103000</v>
      </c>
      <c r="C7458" s="127">
        <f t="shared" si="294"/>
        <v>3622500</v>
      </c>
      <c r="D7458" s="129">
        <f t="shared" si="291"/>
        <v>108150</v>
      </c>
      <c r="E7458" s="130" t="s">
        <v>7180</v>
      </c>
    </row>
    <row r="7459" spans="1:5">
      <c r="A7459" s="127" t="str">
        <f t="shared" si="292"/>
        <v>요르단104000</v>
      </c>
      <c r="B7459" s="127">
        <f t="shared" si="293"/>
        <v>104000</v>
      </c>
      <c r="C7459" s="127">
        <f t="shared" si="294"/>
        <v>3657500</v>
      </c>
      <c r="D7459" s="129">
        <f t="shared" si="291"/>
        <v>109200</v>
      </c>
      <c r="E7459" s="130" t="s">
        <v>7180</v>
      </c>
    </row>
    <row r="7460" spans="1:5">
      <c r="A7460" s="127" t="str">
        <f t="shared" si="292"/>
        <v>요르단105000</v>
      </c>
      <c r="B7460" s="127">
        <f t="shared" si="293"/>
        <v>105000</v>
      </c>
      <c r="C7460" s="127">
        <f t="shared" si="294"/>
        <v>3692500</v>
      </c>
      <c r="D7460" s="129">
        <f t="shared" si="291"/>
        <v>110250</v>
      </c>
      <c r="E7460" s="130" t="s">
        <v>7180</v>
      </c>
    </row>
    <row r="7461" spans="1:5">
      <c r="A7461" s="127" t="str">
        <f t="shared" si="292"/>
        <v>요르단106000</v>
      </c>
      <c r="B7461" s="127">
        <f t="shared" si="293"/>
        <v>106000</v>
      </c>
      <c r="C7461" s="127">
        <f t="shared" si="294"/>
        <v>3727500</v>
      </c>
      <c r="D7461" s="129">
        <f t="shared" si="291"/>
        <v>111300</v>
      </c>
      <c r="E7461" s="130" t="s">
        <v>7180</v>
      </c>
    </row>
    <row r="7462" spans="1:5">
      <c r="A7462" s="127" t="str">
        <f t="shared" si="292"/>
        <v>요르단107000</v>
      </c>
      <c r="B7462" s="127">
        <f t="shared" si="293"/>
        <v>107000</v>
      </c>
      <c r="C7462" s="127">
        <f t="shared" si="294"/>
        <v>3762500</v>
      </c>
      <c r="D7462" s="129">
        <f t="shared" si="291"/>
        <v>112350</v>
      </c>
      <c r="E7462" s="130" t="s">
        <v>7180</v>
      </c>
    </row>
    <row r="7463" spans="1:5">
      <c r="A7463" s="127" t="str">
        <f t="shared" si="292"/>
        <v>요르단108000</v>
      </c>
      <c r="B7463" s="127">
        <f t="shared" si="293"/>
        <v>108000</v>
      </c>
      <c r="C7463" s="127">
        <f t="shared" si="294"/>
        <v>3797500</v>
      </c>
      <c r="D7463" s="129">
        <f t="shared" si="291"/>
        <v>113400</v>
      </c>
      <c r="E7463" s="130" t="s">
        <v>7180</v>
      </c>
    </row>
    <row r="7464" spans="1:5">
      <c r="A7464" s="127" t="str">
        <f t="shared" si="292"/>
        <v>요르단109000</v>
      </c>
      <c r="B7464" s="127">
        <f t="shared" si="293"/>
        <v>109000</v>
      </c>
      <c r="C7464" s="127">
        <f t="shared" si="294"/>
        <v>3832500</v>
      </c>
      <c r="D7464" s="129">
        <f t="shared" si="291"/>
        <v>114450</v>
      </c>
      <c r="E7464" s="130" t="s">
        <v>7180</v>
      </c>
    </row>
    <row r="7465" spans="1:5">
      <c r="A7465" s="127" t="str">
        <f t="shared" si="292"/>
        <v>요르단110000</v>
      </c>
      <c r="B7465" s="127">
        <f t="shared" si="293"/>
        <v>110000</v>
      </c>
      <c r="C7465" s="127">
        <f t="shared" si="294"/>
        <v>3867500</v>
      </c>
      <c r="D7465" s="129">
        <f t="shared" si="291"/>
        <v>115500</v>
      </c>
      <c r="E7465" s="130" t="s">
        <v>7180</v>
      </c>
    </row>
    <row r="7466" spans="1:5">
      <c r="A7466" s="127" t="str">
        <f t="shared" si="292"/>
        <v>요르단111000</v>
      </c>
      <c r="B7466" s="127">
        <f t="shared" si="293"/>
        <v>111000</v>
      </c>
      <c r="C7466" s="127">
        <f t="shared" si="294"/>
        <v>3902500</v>
      </c>
      <c r="D7466" s="129">
        <f t="shared" si="291"/>
        <v>116550</v>
      </c>
      <c r="E7466" s="130" t="s">
        <v>7180</v>
      </c>
    </row>
    <row r="7467" spans="1:5">
      <c r="A7467" s="127" t="str">
        <f t="shared" si="292"/>
        <v>요르단112000</v>
      </c>
      <c r="B7467" s="127">
        <f t="shared" si="293"/>
        <v>112000</v>
      </c>
      <c r="C7467" s="127">
        <f t="shared" si="294"/>
        <v>3937500</v>
      </c>
      <c r="D7467" s="129">
        <f t="shared" si="291"/>
        <v>117600</v>
      </c>
      <c r="E7467" s="130" t="s">
        <v>7180</v>
      </c>
    </row>
    <row r="7468" spans="1:5">
      <c r="A7468" s="127" t="str">
        <f t="shared" si="292"/>
        <v>요르단113000</v>
      </c>
      <c r="B7468" s="127">
        <f t="shared" si="293"/>
        <v>113000</v>
      </c>
      <c r="C7468" s="127">
        <f t="shared" si="294"/>
        <v>3972500</v>
      </c>
      <c r="D7468" s="129">
        <f t="shared" si="291"/>
        <v>118650</v>
      </c>
      <c r="E7468" s="130" t="s">
        <v>7180</v>
      </c>
    </row>
    <row r="7469" spans="1:5">
      <c r="A7469" s="127" t="str">
        <f t="shared" si="292"/>
        <v>요르단114000</v>
      </c>
      <c r="B7469" s="127">
        <f t="shared" si="293"/>
        <v>114000</v>
      </c>
      <c r="C7469" s="127">
        <f t="shared" si="294"/>
        <v>4007500</v>
      </c>
      <c r="D7469" s="129">
        <f t="shared" si="291"/>
        <v>119700</v>
      </c>
      <c r="E7469" s="130" t="s">
        <v>7180</v>
      </c>
    </row>
    <row r="7470" spans="1:5">
      <c r="A7470" s="127" t="str">
        <f t="shared" si="292"/>
        <v>요르단115000</v>
      </c>
      <c r="B7470" s="127">
        <f t="shared" si="293"/>
        <v>115000</v>
      </c>
      <c r="C7470" s="127">
        <f t="shared" si="294"/>
        <v>4042500</v>
      </c>
      <c r="D7470" s="129">
        <f t="shared" si="291"/>
        <v>120750</v>
      </c>
      <c r="E7470" s="130" t="s">
        <v>7180</v>
      </c>
    </row>
    <row r="7471" spans="1:5">
      <c r="A7471" s="127" t="str">
        <f t="shared" si="292"/>
        <v>요르단116000</v>
      </c>
      <c r="B7471" s="127">
        <f t="shared" si="293"/>
        <v>116000</v>
      </c>
      <c r="C7471" s="127">
        <f t="shared" si="294"/>
        <v>4077500</v>
      </c>
      <c r="D7471" s="129">
        <f t="shared" si="291"/>
        <v>121800</v>
      </c>
      <c r="E7471" s="130" t="s">
        <v>7180</v>
      </c>
    </row>
    <row r="7472" spans="1:5">
      <c r="A7472" s="127" t="str">
        <f t="shared" si="292"/>
        <v>요르단117000</v>
      </c>
      <c r="B7472" s="127">
        <f t="shared" si="293"/>
        <v>117000</v>
      </c>
      <c r="C7472" s="127">
        <f t="shared" si="294"/>
        <v>4112500</v>
      </c>
      <c r="D7472" s="129">
        <f t="shared" si="291"/>
        <v>122850</v>
      </c>
      <c r="E7472" s="130" t="s">
        <v>7180</v>
      </c>
    </row>
    <row r="7473" spans="1:5">
      <c r="A7473" s="127" t="str">
        <f t="shared" si="292"/>
        <v>요르단118000</v>
      </c>
      <c r="B7473" s="127">
        <f t="shared" si="293"/>
        <v>118000</v>
      </c>
      <c r="C7473" s="127">
        <f t="shared" si="294"/>
        <v>4147500</v>
      </c>
      <c r="D7473" s="129">
        <f t="shared" si="291"/>
        <v>123900</v>
      </c>
      <c r="E7473" s="130" t="s">
        <v>7180</v>
      </c>
    </row>
    <row r="7474" spans="1:5">
      <c r="A7474" s="127" t="str">
        <f t="shared" si="292"/>
        <v>요르단119000</v>
      </c>
      <c r="B7474" s="127">
        <f t="shared" si="293"/>
        <v>119000</v>
      </c>
      <c r="C7474" s="127">
        <f t="shared" si="294"/>
        <v>4182500</v>
      </c>
      <c r="D7474" s="129">
        <f t="shared" si="291"/>
        <v>124950</v>
      </c>
      <c r="E7474" s="130" t="s">
        <v>7180</v>
      </c>
    </row>
    <row r="7475" spans="1:5">
      <c r="A7475" s="127" t="str">
        <f t="shared" si="292"/>
        <v>요르단120000</v>
      </c>
      <c r="B7475" s="127">
        <f t="shared" si="293"/>
        <v>120000</v>
      </c>
      <c r="C7475" s="127">
        <f t="shared" si="294"/>
        <v>4217500</v>
      </c>
      <c r="D7475" s="129">
        <f t="shared" si="291"/>
        <v>126000</v>
      </c>
      <c r="E7475" s="130" t="s">
        <v>7180</v>
      </c>
    </row>
    <row r="7476" spans="1:5">
      <c r="A7476" s="127" t="str">
        <f t="shared" si="292"/>
        <v>요르단121000</v>
      </c>
      <c r="B7476" s="127">
        <f t="shared" si="293"/>
        <v>121000</v>
      </c>
      <c r="C7476" s="127">
        <f t="shared" si="294"/>
        <v>4252500</v>
      </c>
      <c r="D7476" s="129">
        <f t="shared" si="291"/>
        <v>127050</v>
      </c>
      <c r="E7476" s="130" t="s">
        <v>7180</v>
      </c>
    </row>
    <row r="7477" spans="1:5">
      <c r="A7477" s="127" t="str">
        <f t="shared" si="292"/>
        <v>요르단122000</v>
      </c>
      <c r="B7477" s="127">
        <f t="shared" si="293"/>
        <v>122000</v>
      </c>
      <c r="C7477" s="127">
        <f t="shared" si="294"/>
        <v>4287500</v>
      </c>
      <c r="D7477" s="129">
        <f t="shared" si="291"/>
        <v>128100</v>
      </c>
      <c r="E7477" s="130" t="s">
        <v>7180</v>
      </c>
    </row>
    <row r="7478" spans="1:5">
      <c r="A7478" s="127" t="str">
        <f t="shared" si="292"/>
        <v>요르단123000</v>
      </c>
      <c r="B7478" s="127">
        <f t="shared" si="293"/>
        <v>123000</v>
      </c>
      <c r="C7478" s="127">
        <f t="shared" si="294"/>
        <v>4322500</v>
      </c>
      <c r="D7478" s="129">
        <f t="shared" ref="D7478:D7541" si="295">SUM($G$2)*(B7478*0.001)</f>
        <v>129150</v>
      </c>
      <c r="E7478" s="130" t="s">
        <v>7180</v>
      </c>
    </row>
    <row r="7479" spans="1:5">
      <c r="A7479" s="127" t="str">
        <f t="shared" si="292"/>
        <v>요르단124000</v>
      </c>
      <c r="B7479" s="127">
        <f t="shared" si="293"/>
        <v>124000</v>
      </c>
      <c r="C7479" s="127">
        <f t="shared" si="294"/>
        <v>4357500</v>
      </c>
      <c r="D7479" s="129">
        <f t="shared" si="295"/>
        <v>130200</v>
      </c>
      <c r="E7479" s="130" t="s">
        <v>7180</v>
      </c>
    </row>
    <row r="7480" spans="1:5">
      <c r="A7480" s="127" t="str">
        <f t="shared" si="292"/>
        <v>요르단125000</v>
      </c>
      <c r="B7480" s="127">
        <f t="shared" si="293"/>
        <v>125000</v>
      </c>
      <c r="C7480" s="127">
        <f t="shared" si="294"/>
        <v>4392500</v>
      </c>
      <c r="D7480" s="129">
        <f t="shared" si="295"/>
        <v>131250</v>
      </c>
      <c r="E7480" s="130" t="s">
        <v>7180</v>
      </c>
    </row>
    <row r="7481" spans="1:5">
      <c r="A7481" s="127" t="str">
        <f t="shared" si="292"/>
        <v>요르단126000</v>
      </c>
      <c r="B7481" s="127">
        <f t="shared" si="293"/>
        <v>126000</v>
      </c>
      <c r="C7481" s="127">
        <f t="shared" si="294"/>
        <v>4427500</v>
      </c>
      <c r="D7481" s="129">
        <f t="shared" si="295"/>
        <v>132300</v>
      </c>
      <c r="E7481" s="130" t="s">
        <v>7180</v>
      </c>
    </row>
    <row r="7482" spans="1:5">
      <c r="A7482" s="127" t="str">
        <f t="shared" si="292"/>
        <v>요르단127000</v>
      </c>
      <c r="B7482" s="127">
        <f t="shared" si="293"/>
        <v>127000</v>
      </c>
      <c r="C7482" s="127">
        <f t="shared" si="294"/>
        <v>4462500</v>
      </c>
      <c r="D7482" s="129">
        <f t="shared" si="295"/>
        <v>133350</v>
      </c>
      <c r="E7482" s="130" t="s">
        <v>7180</v>
      </c>
    </row>
    <row r="7483" spans="1:5">
      <c r="A7483" s="127" t="str">
        <f t="shared" si="292"/>
        <v>요르단128000</v>
      </c>
      <c r="B7483" s="127">
        <f t="shared" si="293"/>
        <v>128000</v>
      </c>
      <c r="C7483" s="127">
        <f t="shared" si="294"/>
        <v>4497500</v>
      </c>
      <c r="D7483" s="129">
        <f t="shared" si="295"/>
        <v>134400</v>
      </c>
      <c r="E7483" s="130" t="s">
        <v>7180</v>
      </c>
    </row>
    <row r="7484" spans="1:5">
      <c r="A7484" s="127" t="str">
        <f t="shared" ref="A7484:A7547" si="296">"요르단"&amp;B7484</f>
        <v>요르단129000</v>
      </c>
      <c r="B7484" s="127">
        <f t="shared" si="293"/>
        <v>129000</v>
      </c>
      <c r="C7484" s="127">
        <f t="shared" si="294"/>
        <v>4532500</v>
      </c>
      <c r="D7484" s="129">
        <f t="shared" si="295"/>
        <v>135450</v>
      </c>
      <c r="E7484" s="130" t="s">
        <v>7180</v>
      </c>
    </row>
    <row r="7485" spans="1:5">
      <c r="A7485" s="127" t="str">
        <f t="shared" si="296"/>
        <v>요르단130000</v>
      </c>
      <c r="B7485" s="127">
        <f t="shared" ref="B7485:B7548" si="297">B7484+1000</f>
        <v>130000</v>
      </c>
      <c r="C7485" s="127">
        <f t="shared" si="294"/>
        <v>4567500</v>
      </c>
      <c r="D7485" s="129">
        <f t="shared" si="295"/>
        <v>136500</v>
      </c>
      <c r="E7485" s="130" t="s">
        <v>7180</v>
      </c>
    </row>
    <row r="7486" spans="1:5">
      <c r="A7486" s="127" t="str">
        <f t="shared" si="296"/>
        <v>요르단131000</v>
      </c>
      <c r="B7486" s="127">
        <f t="shared" si="297"/>
        <v>131000</v>
      </c>
      <c r="C7486" s="127">
        <f t="shared" ref="C7486:C7549" si="298">C7485+35000</f>
        <v>4602500</v>
      </c>
      <c r="D7486" s="129">
        <f t="shared" si="295"/>
        <v>137550</v>
      </c>
      <c r="E7486" s="130" t="s">
        <v>7180</v>
      </c>
    </row>
    <row r="7487" spans="1:5">
      <c r="A7487" s="127" t="str">
        <f t="shared" si="296"/>
        <v>요르단132000</v>
      </c>
      <c r="B7487" s="127">
        <f t="shared" si="297"/>
        <v>132000</v>
      </c>
      <c r="C7487" s="127">
        <f t="shared" si="298"/>
        <v>4637500</v>
      </c>
      <c r="D7487" s="129">
        <f t="shared" si="295"/>
        <v>138600</v>
      </c>
      <c r="E7487" s="130" t="s">
        <v>7180</v>
      </c>
    </row>
    <row r="7488" spans="1:5">
      <c r="A7488" s="127" t="str">
        <f t="shared" si="296"/>
        <v>요르단133000</v>
      </c>
      <c r="B7488" s="127">
        <f t="shared" si="297"/>
        <v>133000</v>
      </c>
      <c r="C7488" s="127">
        <f t="shared" si="298"/>
        <v>4672500</v>
      </c>
      <c r="D7488" s="129">
        <f t="shared" si="295"/>
        <v>139650</v>
      </c>
      <c r="E7488" s="130" t="s">
        <v>7180</v>
      </c>
    </row>
    <row r="7489" spans="1:5">
      <c r="A7489" s="127" t="str">
        <f t="shared" si="296"/>
        <v>요르단134000</v>
      </c>
      <c r="B7489" s="127">
        <f t="shared" si="297"/>
        <v>134000</v>
      </c>
      <c r="C7489" s="127">
        <f t="shared" si="298"/>
        <v>4707500</v>
      </c>
      <c r="D7489" s="129">
        <f t="shared" si="295"/>
        <v>140700</v>
      </c>
      <c r="E7489" s="130" t="s">
        <v>7180</v>
      </c>
    </row>
    <row r="7490" spans="1:5">
      <c r="A7490" s="127" t="str">
        <f t="shared" si="296"/>
        <v>요르단135000</v>
      </c>
      <c r="B7490" s="127">
        <f t="shared" si="297"/>
        <v>135000</v>
      </c>
      <c r="C7490" s="127">
        <f t="shared" si="298"/>
        <v>4742500</v>
      </c>
      <c r="D7490" s="129">
        <f t="shared" si="295"/>
        <v>141750</v>
      </c>
      <c r="E7490" s="130" t="s">
        <v>7180</v>
      </c>
    </row>
    <row r="7491" spans="1:5">
      <c r="A7491" s="127" t="str">
        <f t="shared" si="296"/>
        <v>요르단136000</v>
      </c>
      <c r="B7491" s="127">
        <f t="shared" si="297"/>
        <v>136000</v>
      </c>
      <c r="C7491" s="127">
        <f t="shared" si="298"/>
        <v>4777500</v>
      </c>
      <c r="D7491" s="129">
        <f t="shared" si="295"/>
        <v>142800</v>
      </c>
      <c r="E7491" s="130" t="s">
        <v>7180</v>
      </c>
    </row>
    <row r="7492" spans="1:5">
      <c r="A7492" s="127" t="str">
        <f t="shared" si="296"/>
        <v>요르단137000</v>
      </c>
      <c r="B7492" s="127">
        <f t="shared" si="297"/>
        <v>137000</v>
      </c>
      <c r="C7492" s="127">
        <f t="shared" si="298"/>
        <v>4812500</v>
      </c>
      <c r="D7492" s="129">
        <f t="shared" si="295"/>
        <v>143850</v>
      </c>
      <c r="E7492" s="130" t="s">
        <v>7180</v>
      </c>
    </row>
    <row r="7493" spans="1:5">
      <c r="A7493" s="127" t="str">
        <f t="shared" si="296"/>
        <v>요르단138000</v>
      </c>
      <c r="B7493" s="127">
        <f t="shared" si="297"/>
        <v>138000</v>
      </c>
      <c r="C7493" s="127">
        <f t="shared" si="298"/>
        <v>4847500</v>
      </c>
      <c r="D7493" s="129">
        <f t="shared" si="295"/>
        <v>144900</v>
      </c>
      <c r="E7493" s="130" t="s">
        <v>7180</v>
      </c>
    </row>
    <row r="7494" spans="1:5">
      <c r="A7494" s="127" t="str">
        <f t="shared" si="296"/>
        <v>요르단139000</v>
      </c>
      <c r="B7494" s="127">
        <f t="shared" si="297"/>
        <v>139000</v>
      </c>
      <c r="C7494" s="127">
        <f t="shared" si="298"/>
        <v>4882500</v>
      </c>
      <c r="D7494" s="129">
        <f t="shared" si="295"/>
        <v>145950</v>
      </c>
      <c r="E7494" s="130" t="s">
        <v>7180</v>
      </c>
    </row>
    <row r="7495" spans="1:5">
      <c r="A7495" s="127" t="str">
        <f t="shared" si="296"/>
        <v>요르단140000</v>
      </c>
      <c r="B7495" s="127">
        <f t="shared" si="297"/>
        <v>140000</v>
      </c>
      <c r="C7495" s="127">
        <f t="shared" si="298"/>
        <v>4917500</v>
      </c>
      <c r="D7495" s="129">
        <f t="shared" si="295"/>
        <v>147000</v>
      </c>
      <c r="E7495" s="130" t="s">
        <v>7180</v>
      </c>
    </row>
    <row r="7496" spans="1:5">
      <c r="A7496" s="127" t="str">
        <f t="shared" si="296"/>
        <v>요르단141000</v>
      </c>
      <c r="B7496" s="127">
        <f t="shared" si="297"/>
        <v>141000</v>
      </c>
      <c r="C7496" s="127">
        <f t="shared" si="298"/>
        <v>4952500</v>
      </c>
      <c r="D7496" s="129">
        <f t="shared" si="295"/>
        <v>148050</v>
      </c>
      <c r="E7496" s="130" t="s">
        <v>7180</v>
      </c>
    </row>
    <row r="7497" spans="1:5">
      <c r="A7497" s="127" t="str">
        <f t="shared" si="296"/>
        <v>요르단142000</v>
      </c>
      <c r="B7497" s="127">
        <f t="shared" si="297"/>
        <v>142000</v>
      </c>
      <c r="C7497" s="127">
        <f t="shared" si="298"/>
        <v>4987500</v>
      </c>
      <c r="D7497" s="129">
        <f t="shared" si="295"/>
        <v>149100</v>
      </c>
      <c r="E7497" s="130" t="s">
        <v>7180</v>
      </c>
    </row>
    <row r="7498" spans="1:5">
      <c r="A7498" s="127" t="str">
        <f t="shared" si="296"/>
        <v>요르단143000</v>
      </c>
      <c r="B7498" s="127">
        <f t="shared" si="297"/>
        <v>143000</v>
      </c>
      <c r="C7498" s="127">
        <f t="shared" si="298"/>
        <v>5022500</v>
      </c>
      <c r="D7498" s="129">
        <f t="shared" si="295"/>
        <v>150150</v>
      </c>
      <c r="E7498" s="130" t="s">
        <v>7180</v>
      </c>
    </row>
    <row r="7499" spans="1:5">
      <c r="A7499" s="127" t="str">
        <f t="shared" si="296"/>
        <v>요르단144000</v>
      </c>
      <c r="B7499" s="127">
        <f t="shared" si="297"/>
        <v>144000</v>
      </c>
      <c r="C7499" s="127">
        <f t="shared" si="298"/>
        <v>5057500</v>
      </c>
      <c r="D7499" s="129">
        <f t="shared" si="295"/>
        <v>151200</v>
      </c>
      <c r="E7499" s="130" t="s">
        <v>7180</v>
      </c>
    </row>
    <row r="7500" spans="1:5">
      <c r="A7500" s="127" t="str">
        <f t="shared" si="296"/>
        <v>요르단145000</v>
      </c>
      <c r="B7500" s="127">
        <f t="shared" si="297"/>
        <v>145000</v>
      </c>
      <c r="C7500" s="127">
        <f t="shared" si="298"/>
        <v>5092500</v>
      </c>
      <c r="D7500" s="129">
        <f t="shared" si="295"/>
        <v>152250</v>
      </c>
      <c r="E7500" s="130" t="s">
        <v>7180</v>
      </c>
    </row>
    <row r="7501" spans="1:5">
      <c r="A7501" s="127" t="str">
        <f t="shared" si="296"/>
        <v>요르단146000</v>
      </c>
      <c r="B7501" s="127">
        <f t="shared" si="297"/>
        <v>146000</v>
      </c>
      <c r="C7501" s="127">
        <f t="shared" si="298"/>
        <v>5127500</v>
      </c>
      <c r="D7501" s="129">
        <f t="shared" si="295"/>
        <v>153300</v>
      </c>
      <c r="E7501" s="130" t="s">
        <v>7180</v>
      </c>
    </row>
    <row r="7502" spans="1:5">
      <c r="A7502" s="127" t="str">
        <f t="shared" si="296"/>
        <v>요르단147000</v>
      </c>
      <c r="B7502" s="127">
        <f t="shared" si="297"/>
        <v>147000</v>
      </c>
      <c r="C7502" s="127">
        <f t="shared" si="298"/>
        <v>5162500</v>
      </c>
      <c r="D7502" s="129">
        <f t="shared" si="295"/>
        <v>154350</v>
      </c>
      <c r="E7502" s="130" t="s">
        <v>7180</v>
      </c>
    </row>
    <row r="7503" spans="1:5">
      <c r="A7503" s="127" t="str">
        <f t="shared" si="296"/>
        <v>요르단148000</v>
      </c>
      <c r="B7503" s="127">
        <f t="shared" si="297"/>
        <v>148000</v>
      </c>
      <c r="C7503" s="127">
        <f t="shared" si="298"/>
        <v>5197500</v>
      </c>
      <c r="D7503" s="129">
        <f t="shared" si="295"/>
        <v>155400</v>
      </c>
      <c r="E7503" s="130" t="s">
        <v>7180</v>
      </c>
    </row>
    <row r="7504" spans="1:5">
      <c r="A7504" s="127" t="str">
        <f t="shared" si="296"/>
        <v>요르단149000</v>
      </c>
      <c r="B7504" s="127">
        <f t="shared" si="297"/>
        <v>149000</v>
      </c>
      <c r="C7504" s="127">
        <f t="shared" si="298"/>
        <v>5232500</v>
      </c>
      <c r="D7504" s="129">
        <f t="shared" si="295"/>
        <v>156450</v>
      </c>
      <c r="E7504" s="130" t="s">
        <v>7180</v>
      </c>
    </row>
    <row r="7505" spans="1:5">
      <c r="A7505" s="127" t="str">
        <f t="shared" si="296"/>
        <v>요르단150000</v>
      </c>
      <c r="B7505" s="127">
        <f t="shared" si="297"/>
        <v>150000</v>
      </c>
      <c r="C7505" s="127">
        <f t="shared" si="298"/>
        <v>5267500</v>
      </c>
      <c r="D7505" s="129">
        <f t="shared" si="295"/>
        <v>157500</v>
      </c>
      <c r="E7505" s="130" t="s">
        <v>7180</v>
      </c>
    </row>
    <row r="7506" spans="1:5">
      <c r="A7506" s="127" t="str">
        <f t="shared" si="296"/>
        <v>요르단151000</v>
      </c>
      <c r="B7506" s="127">
        <f t="shared" si="297"/>
        <v>151000</v>
      </c>
      <c r="C7506" s="127">
        <f t="shared" si="298"/>
        <v>5302500</v>
      </c>
      <c r="D7506" s="129">
        <f t="shared" si="295"/>
        <v>158550</v>
      </c>
      <c r="E7506" s="130" t="s">
        <v>7180</v>
      </c>
    </row>
    <row r="7507" spans="1:5">
      <c r="A7507" s="127" t="str">
        <f t="shared" si="296"/>
        <v>요르단152000</v>
      </c>
      <c r="B7507" s="127">
        <f t="shared" si="297"/>
        <v>152000</v>
      </c>
      <c r="C7507" s="127">
        <f t="shared" si="298"/>
        <v>5337500</v>
      </c>
      <c r="D7507" s="129">
        <f t="shared" si="295"/>
        <v>159600</v>
      </c>
      <c r="E7507" s="130" t="s">
        <v>7180</v>
      </c>
    </row>
    <row r="7508" spans="1:5">
      <c r="A7508" s="127" t="str">
        <f t="shared" si="296"/>
        <v>요르단153000</v>
      </c>
      <c r="B7508" s="127">
        <f t="shared" si="297"/>
        <v>153000</v>
      </c>
      <c r="C7508" s="127">
        <f t="shared" si="298"/>
        <v>5372500</v>
      </c>
      <c r="D7508" s="129">
        <f t="shared" si="295"/>
        <v>160650</v>
      </c>
      <c r="E7508" s="130" t="s">
        <v>7180</v>
      </c>
    </row>
    <row r="7509" spans="1:5">
      <c r="A7509" s="127" t="str">
        <f t="shared" si="296"/>
        <v>요르단154000</v>
      </c>
      <c r="B7509" s="127">
        <f t="shared" si="297"/>
        <v>154000</v>
      </c>
      <c r="C7509" s="127">
        <f t="shared" si="298"/>
        <v>5407500</v>
      </c>
      <c r="D7509" s="129">
        <f t="shared" si="295"/>
        <v>161700</v>
      </c>
      <c r="E7509" s="130" t="s">
        <v>7180</v>
      </c>
    </row>
    <row r="7510" spans="1:5">
      <c r="A7510" s="127" t="str">
        <f t="shared" si="296"/>
        <v>요르단155000</v>
      </c>
      <c r="B7510" s="127">
        <f t="shared" si="297"/>
        <v>155000</v>
      </c>
      <c r="C7510" s="127">
        <f t="shared" si="298"/>
        <v>5442500</v>
      </c>
      <c r="D7510" s="129">
        <f t="shared" si="295"/>
        <v>162750</v>
      </c>
      <c r="E7510" s="130" t="s">
        <v>7180</v>
      </c>
    </row>
    <row r="7511" spans="1:5">
      <c r="A7511" s="127" t="str">
        <f t="shared" si="296"/>
        <v>요르단156000</v>
      </c>
      <c r="B7511" s="127">
        <f t="shared" si="297"/>
        <v>156000</v>
      </c>
      <c r="C7511" s="127">
        <f t="shared" si="298"/>
        <v>5477500</v>
      </c>
      <c r="D7511" s="129">
        <f t="shared" si="295"/>
        <v>163800</v>
      </c>
      <c r="E7511" s="130" t="s">
        <v>7180</v>
      </c>
    </row>
    <row r="7512" spans="1:5">
      <c r="A7512" s="127" t="str">
        <f t="shared" si="296"/>
        <v>요르단157000</v>
      </c>
      <c r="B7512" s="127">
        <f t="shared" si="297"/>
        <v>157000</v>
      </c>
      <c r="C7512" s="127">
        <f t="shared" si="298"/>
        <v>5512500</v>
      </c>
      <c r="D7512" s="129">
        <f t="shared" si="295"/>
        <v>164850</v>
      </c>
      <c r="E7512" s="130" t="s">
        <v>7180</v>
      </c>
    </row>
    <row r="7513" spans="1:5">
      <c r="A7513" s="127" t="str">
        <f t="shared" si="296"/>
        <v>요르단158000</v>
      </c>
      <c r="B7513" s="127">
        <f t="shared" si="297"/>
        <v>158000</v>
      </c>
      <c r="C7513" s="127">
        <f t="shared" si="298"/>
        <v>5547500</v>
      </c>
      <c r="D7513" s="129">
        <f t="shared" si="295"/>
        <v>165900</v>
      </c>
      <c r="E7513" s="130" t="s">
        <v>7180</v>
      </c>
    </row>
    <row r="7514" spans="1:5">
      <c r="A7514" s="127" t="str">
        <f t="shared" si="296"/>
        <v>요르단159000</v>
      </c>
      <c r="B7514" s="127">
        <f t="shared" si="297"/>
        <v>159000</v>
      </c>
      <c r="C7514" s="127">
        <f t="shared" si="298"/>
        <v>5582500</v>
      </c>
      <c r="D7514" s="129">
        <f t="shared" si="295"/>
        <v>166950</v>
      </c>
      <c r="E7514" s="130" t="s">
        <v>7180</v>
      </c>
    </row>
    <row r="7515" spans="1:5">
      <c r="A7515" s="127" t="str">
        <f t="shared" si="296"/>
        <v>요르단160000</v>
      </c>
      <c r="B7515" s="127">
        <f t="shared" si="297"/>
        <v>160000</v>
      </c>
      <c r="C7515" s="127">
        <f t="shared" si="298"/>
        <v>5617500</v>
      </c>
      <c r="D7515" s="129">
        <f t="shared" si="295"/>
        <v>168000</v>
      </c>
      <c r="E7515" s="130" t="s">
        <v>7180</v>
      </c>
    </row>
    <row r="7516" spans="1:5">
      <c r="A7516" s="127" t="str">
        <f t="shared" si="296"/>
        <v>요르단161000</v>
      </c>
      <c r="B7516" s="127">
        <f t="shared" si="297"/>
        <v>161000</v>
      </c>
      <c r="C7516" s="127">
        <f t="shared" si="298"/>
        <v>5652500</v>
      </c>
      <c r="D7516" s="129">
        <f t="shared" si="295"/>
        <v>169050</v>
      </c>
      <c r="E7516" s="130" t="s">
        <v>7180</v>
      </c>
    </row>
    <row r="7517" spans="1:5">
      <c r="A7517" s="127" t="str">
        <f t="shared" si="296"/>
        <v>요르단162000</v>
      </c>
      <c r="B7517" s="127">
        <f t="shared" si="297"/>
        <v>162000</v>
      </c>
      <c r="C7517" s="127">
        <f t="shared" si="298"/>
        <v>5687500</v>
      </c>
      <c r="D7517" s="129">
        <f t="shared" si="295"/>
        <v>170100</v>
      </c>
      <c r="E7517" s="130" t="s">
        <v>7180</v>
      </c>
    </row>
    <row r="7518" spans="1:5">
      <c r="A7518" s="127" t="str">
        <f t="shared" si="296"/>
        <v>요르단163000</v>
      </c>
      <c r="B7518" s="127">
        <f t="shared" si="297"/>
        <v>163000</v>
      </c>
      <c r="C7518" s="127">
        <f t="shared" si="298"/>
        <v>5722500</v>
      </c>
      <c r="D7518" s="129">
        <f t="shared" si="295"/>
        <v>171150</v>
      </c>
      <c r="E7518" s="130" t="s">
        <v>7180</v>
      </c>
    </row>
    <row r="7519" spans="1:5">
      <c r="A7519" s="127" t="str">
        <f t="shared" si="296"/>
        <v>요르단164000</v>
      </c>
      <c r="B7519" s="127">
        <f t="shared" si="297"/>
        <v>164000</v>
      </c>
      <c r="C7519" s="127">
        <f t="shared" si="298"/>
        <v>5757500</v>
      </c>
      <c r="D7519" s="129">
        <f t="shared" si="295"/>
        <v>172200</v>
      </c>
      <c r="E7519" s="130" t="s">
        <v>7180</v>
      </c>
    </row>
    <row r="7520" spans="1:5">
      <c r="A7520" s="127" t="str">
        <f t="shared" si="296"/>
        <v>요르단165000</v>
      </c>
      <c r="B7520" s="127">
        <f t="shared" si="297"/>
        <v>165000</v>
      </c>
      <c r="C7520" s="127">
        <f t="shared" si="298"/>
        <v>5792500</v>
      </c>
      <c r="D7520" s="129">
        <f t="shared" si="295"/>
        <v>173250</v>
      </c>
      <c r="E7520" s="130" t="s">
        <v>7180</v>
      </c>
    </row>
    <row r="7521" spans="1:5">
      <c r="A7521" s="127" t="str">
        <f t="shared" si="296"/>
        <v>요르단166000</v>
      </c>
      <c r="B7521" s="127">
        <f t="shared" si="297"/>
        <v>166000</v>
      </c>
      <c r="C7521" s="127">
        <f t="shared" si="298"/>
        <v>5827500</v>
      </c>
      <c r="D7521" s="129">
        <f t="shared" si="295"/>
        <v>174300</v>
      </c>
      <c r="E7521" s="130" t="s">
        <v>7180</v>
      </c>
    </row>
    <row r="7522" spans="1:5">
      <c r="A7522" s="127" t="str">
        <f t="shared" si="296"/>
        <v>요르단167000</v>
      </c>
      <c r="B7522" s="127">
        <f t="shared" si="297"/>
        <v>167000</v>
      </c>
      <c r="C7522" s="127">
        <f t="shared" si="298"/>
        <v>5862500</v>
      </c>
      <c r="D7522" s="129">
        <f t="shared" si="295"/>
        <v>175350</v>
      </c>
      <c r="E7522" s="130" t="s">
        <v>7180</v>
      </c>
    </row>
    <row r="7523" spans="1:5">
      <c r="A7523" s="127" t="str">
        <f t="shared" si="296"/>
        <v>요르단168000</v>
      </c>
      <c r="B7523" s="127">
        <f t="shared" si="297"/>
        <v>168000</v>
      </c>
      <c r="C7523" s="127">
        <f t="shared" si="298"/>
        <v>5897500</v>
      </c>
      <c r="D7523" s="129">
        <f t="shared" si="295"/>
        <v>176400</v>
      </c>
      <c r="E7523" s="130" t="s">
        <v>7180</v>
      </c>
    </row>
    <row r="7524" spans="1:5">
      <c r="A7524" s="127" t="str">
        <f t="shared" si="296"/>
        <v>요르단169000</v>
      </c>
      <c r="B7524" s="127">
        <f t="shared" si="297"/>
        <v>169000</v>
      </c>
      <c r="C7524" s="127">
        <f t="shared" si="298"/>
        <v>5932500</v>
      </c>
      <c r="D7524" s="129">
        <f t="shared" si="295"/>
        <v>177450</v>
      </c>
      <c r="E7524" s="130" t="s">
        <v>7180</v>
      </c>
    </row>
    <row r="7525" spans="1:5">
      <c r="A7525" s="127" t="str">
        <f t="shared" si="296"/>
        <v>요르단170000</v>
      </c>
      <c r="B7525" s="127">
        <f t="shared" si="297"/>
        <v>170000</v>
      </c>
      <c r="C7525" s="127">
        <f t="shared" si="298"/>
        <v>5967500</v>
      </c>
      <c r="D7525" s="129">
        <f t="shared" si="295"/>
        <v>178500</v>
      </c>
      <c r="E7525" s="130" t="s">
        <v>7180</v>
      </c>
    </row>
    <row r="7526" spans="1:5">
      <c r="A7526" s="127" t="str">
        <f t="shared" si="296"/>
        <v>요르단171000</v>
      </c>
      <c r="B7526" s="127">
        <f t="shared" si="297"/>
        <v>171000</v>
      </c>
      <c r="C7526" s="127">
        <f t="shared" si="298"/>
        <v>6002500</v>
      </c>
      <c r="D7526" s="129">
        <f t="shared" si="295"/>
        <v>179550</v>
      </c>
      <c r="E7526" s="130" t="s">
        <v>7180</v>
      </c>
    </row>
    <row r="7527" spans="1:5">
      <c r="A7527" s="127" t="str">
        <f t="shared" si="296"/>
        <v>요르단172000</v>
      </c>
      <c r="B7527" s="127">
        <f t="shared" si="297"/>
        <v>172000</v>
      </c>
      <c r="C7527" s="127">
        <f t="shared" si="298"/>
        <v>6037500</v>
      </c>
      <c r="D7527" s="129">
        <f t="shared" si="295"/>
        <v>180600</v>
      </c>
      <c r="E7527" s="130" t="s">
        <v>7180</v>
      </c>
    </row>
    <row r="7528" spans="1:5">
      <c r="A7528" s="127" t="str">
        <f t="shared" si="296"/>
        <v>요르단173000</v>
      </c>
      <c r="B7528" s="127">
        <f t="shared" si="297"/>
        <v>173000</v>
      </c>
      <c r="C7528" s="127">
        <f t="shared" si="298"/>
        <v>6072500</v>
      </c>
      <c r="D7528" s="129">
        <f t="shared" si="295"/>
        <v>181650</v>
      </c>
      <c r="E7528" s="130" t="s">
        <v>7180</v>
      </c>
    </row>
    <row r="7529" spans="1:5">
      <c r="A7529" s="127" t="str">
        <f t="shared" si="296"/>
        <v>요르단174000</v>
      </c>
      <c r="B7529" s="127">
        <f t="shared" si="297"/>
        <v>174000</v>
      </c>
      <c r="C7529" s="127">
        <f t="shared" si="298"/>
        <v>6107500</v>
      </c>
      <c r="D7529" s="129">
        <f t="shared" si="295"/>
        <v>182700</v>
      </c>
      <c r="E7529" s="130" t="s">
        <v>7180</v>
      </c>
    </row>
    <row r="7530" spans="1:5">
      <c r="A7530" s="127" t="str">
        <f t="shared" si="296"/>
        <v>요르단175000</v>
      </c>
      <c r="B7530" s="127">
        <f t="shared" si="297"/>
        <v>175000</v>
      </c>
      <c r="C7530" s="127">
        <f t="shared" si="298"/>
        <v>6142500</v>
      </c>
      <c r="D7530" s="129">
        <f t="shared" si="295"/>
        <v>183750</v>
      </c>
      <c r="E7530" s="130" t="s">
        <v>7180</v>
      </c>
    </row>
    <row r="7531" spans="1:5">
      <c r="A7531" s="127" t="str">
        <f t="shared" si="296"/>
        <v>요르단176000</v>
      </c>
      <c r="B7531" s="127">
        <f t="shared" si="297"/>
        <v>176000</v>
      </c>
      <c r="C7531" s="127">
        <f t="shared" si="298"/>
        <v>6177500</v>
      </c>
      <c r="D7531" s="129">
        <f t="shared" si="295"/>
        <v>184800</v>
      </c>
      <c r="E7531" s="130" t="s">
        <v>7180</v>
      </c>
    </row>
    <row r="7532" spans="1:5">
      <c r="A7532" s="127" t="str">
        <f t="shared" si="296"/>
        <v>요르단177000</v>
      </c>
      <c r="B7532" s="127">
        <f t="shared" si="297"/>
        <v>177000</v>
      </c>
      <c r="C7532" s="127">
        <f t="shared" si="298"/>
        <v>6212500</v>
      </c>
      <c r="D7532" s="129">
        <f t="shared" si="295"/>
        <v>185850</v>
      </c>
      <c r="E7532" s="130" t="s">
        <v>7180</v>
      </c>
    </row>
    <row r="7533" spans="1:5">
      <c r="A7533" s="127" t="str">
        <f t="shared" si="296"/>
        <v>요르단178000</v>
      </c>
      <c r="B7533" s="127">
        <f t="shared" si="297"/>
        <v>178000</v>
      </c>
      <c r="C7533" s="127">
        <f t="shared" si="298"/>
        <v>6247500</v>
      </c>
      <c r="D7533" s="129">
        <f t="shared" si="295"/>
        <v>186900</v>
      </c>
      <c r="E7533" s="130" t="s">
        <v>7180</v>
      </c>
    </row>
    <row r="7534" spans="1:5">
      <c r="A7534" s="127" t="str">
        <f t="shared" si="296"/>
        <v>요르단179000</v>
      </c>
      <c r="B7534" s="127">
        <f t="shared" si="297"/>
        <v>179000</v>
      </c>
      <c r="C7534" s="127">
        <f t="shared" si="298"/>
        <v>6282500</v>
      </c>
      <c r="D7534" s="129">
        <f t="shared" si="295"/>
        <v>187950</v>
      </c>
      <c r="E7534" s="130" t="s">
        <v>7180</v>
      </c>
    </row>
    <row r="7535" spans="1:5">
      <c r="A7535" s="127" t="str">
        <f t="shared" si="296"/>
        <v>요르단180000</v>
      </c>
      <c r="B7535" s="127">
        <f t="shared" si="297"/>
        <v>180000</v>
      </c>
      <c r="C7535" s="127">
        <f t="shared" si="298"/>
        <v>6317500</v>
      </c>
      <c r="D7535" s="129">
        <f t="shared" si="295"/>
        <v>189000</v>
      </c>
      <c r="E7535" s="130" t="s">
        <v>7180</v>
      </c>
    </row>
    <row r="7536" spans="1:5">
      <c r="A7536" s="127" t="str">
        <f t="shared" si="296"/>
        <v>요르단181000</v>
      </c>
      <c r="B7536" s="127">
        <f t="shared" si="297"/>
        <v>181000</v>
      </c>
      <c r="C7536" s="127">
        <f t="shared" si="298"/>
        <v>6352500</v>
      </c>
      <c r="D7536" s="129">
        <f t="shared" si="295"/>
        <v>190050</v>
      </c>
      <c r="E7536" s="130" t="s">
        <v>7180</v>
      </c>
    </row>
    <row r="7537" spans="1:5">
      <c r="A7537" s="127" t="str">
        <f t="shared" si="296"/>
        <v>요르단182000</v>
      </c>
      <c r="B7537" s="127">
        <f t="shared" si="297"/>
        <v>182000</v>
      </c>
      <c r="C7537" s="127">
        <f t="shared" si="298"/>
        <v>6387500</v>
      </c>
      <c r="D7537" s="129">
        <f t="shared" si="295"/>
        <v>191100</v>
      </c>
      <c r="E7537" s="130" t="s">
        <v>7180</v>
      </c>
    </row>
    <row r="7538" spans="1:5">
      <c r="A7538" s="127" t="str">
        <f t="shared" si="296"/>
        <v>요르단183000</v>
      </c>
      <c r="B7538" s="127">
        <f t="shared" si="297"/>
        <v>183000</v>
      </c>
      <c r="C7538" s="127">
        <f t="shared" si="298"/>
        <v>6422500</v>
      </c>
      <c r="D7538" s="129">
        <f t="shared" si="295"/>
        <v>192150</v>
      </c>
      <c r="E7538" s="130" t="s">
        <v>7180</v>
      </c>
    </row>
    <row r="7539" spans="1:5">
      <c r="A7539" s="127" t="str">
        <f t="shared" si="296"/>
        <v>요르단184000</v>
      </c>
      <c r="B7539" s="127">
        <f t="shared" si="297"/>
        <v>184000</v>
      </c>
      <c r="C7539" s="127">
        <f t="shared" si="298"/>
        <v>6457500</v>
      </c>
      <c r="D7539" s="129">
        <f t="shared" si="295"/>
        <v>193200</v>
      </c>
      <c r="E7539" s="130" t="s">
        <v>7180</v>
      </c>
    </row>
    <row r="7540" spans="1:5">
      <c r="A7540" s="127" t="str">
        <f t="shared" si="296"/>
        <v>요르단185000</v>
      </c>
      <c r="B7540" s="127">
        <f t="shared" si="297"/>
        <v>185000</v>
      </c>
      <c r="C7540" s="127">
        <f t="shared" si="298"/>
        <v>6492500</v>
      </c>
      <c r="D7540" s="129">
        <f t="shared" si="295"/>
        <v>194250</v>
      </c>
      <c r="E7540" s="130" t="s">
        <v>7180</v>
      </c>
    </row>
    <row r="7541" spans="1:5">
      <c r="A7541" s="127" t="str">
        <f t="shared" si="296"/>
        <v>요르단186000</v>
      </c>
      <c r="B7541" s="127">
        <f t="shared" si="297"/>
        <v>186000</v>
      </c>
      <c r="C7541" s="127">
        <f t="shared" si="298"/>
        <v>6527500</v>
      </c>
      <c r="D7541" s="129">
        <f t="shared" si="295"/>
        <v>195300</v>
      </c>
      <c r="E7541" s="130" t="s">
        <v>7180</v>
      </c>
    </row>
    <row r="7542" spans="1:5">
      <c r="A7542" s="127" t="str">
        <f t="shared" si="296"/>
        <v>요르단187000</v>
      </c>
      <c r="B7542" s="127">
        <f t="shared" si="297"/>
        <v>187000</v>
      </c>
      <c r="C7542" s="127">
        <f t="shared" si="298"/>
        <v>6562500</v>
      </c>
      <c r="D7542" s="129">
        <f t="shared" ref="D7542:D7605" si="299">SUM($G$2)*(B7542*0.001)</f>
        <v>196350</v>
      </c>
      <c r="E7542" s="130" t="s">
        <v>7180</v>
      </c>
    </row>
    <row r="7543" spans="1:5">
      <c r="A7543" s="127" t="str">
        <f t="shared" si="296"/>
        <v>요르단188000</v>
      </c>
      <c r="B7543" s="127">
        <f t="shared" si="297"/>
        <v>188000</v>
      </c>
      <c r="C7543" s="127">
        <f t="shared" si="298"/>
        <v>6597500</v>
      </c>
      <c r="D7543" s="129">
        <f t="shared" si="299"/>
        <v>197400</v>
      </c>
      <c r="E7543" s="130" t="s">
        <v>7180</v>
      </c>
    </row>
    <row r="7544" spans="1:5">
      <c r="A7544" s="127" t="str">
        <f t="shared" si="296"/>
        <v>요르단189000</v>
      </c>
      <c r="B7544" s="127">
        <f t="shared" si="297"/>
        <v>189000</v>
      </c>
      <c r="C7544" s="127">
        <f t="shared" si="298"/>
        <v>6632500</v>
      </c>
      <c r="D7544" s="129">
        <f t="shared" si="299"/>
        <v>198450</v>
      </c>
      <c r="E7544" s="130" t="s">
        <v>7180</v>
      </c>
    </row>
    <row r="7545" spans="1:5">
      <c r="A7545" s="127" t="str">
        <f t="shared" si="296"/>
        <v>요르단190000</v>
      </c>
      <c r="B7545" s="127">
        <f t="shared" si="297"/>
        <v>190000</v>
      </c>
      <c r="C7545" s="127">
        <f t="shared" si="298"/>
        <v>6667500</v>
      </c>
      <c r="D7545" s="129">
        <f t="shared" si="299"/>
        <v>199500</v>
      </c>
      <c r="E7545" s="130" t="s">
        <v>7180</v>
      </c>
    </row>
    <row r="7546" spans="1:5">
      <c r="A7546" s="127" t="str">
        <f t="shared" si="296"/>
        <v>요르단191000</v>
      </c>
      <c r="B7546" s="127">
        <f t="shared" si="297"/>
        <v>191000</v>
      </c>
      <c r="C7546" s="127">
        <f t="shared" si="298"/>
        <v>6702500</v>
      </c>
      <c r="D7546" s="129">
        <f t="shared" si="299"/>
        <v>200550</v>
      </c>
      <c r="E7546" s="130" t="s">
        <v>7180</v>
      </c>
    </row>
    <row r="7547" spans="1:5">
      <c r="A7547" s="127" t="str">
        <f t="shared" si="296"/>
        <v>요르단192000</v>
      </c>
      <c r="B7547" s="127">
        <f t="shared" si="297"/>
        <v>192000</v>
      </c>
      <c r="C7547" s="127">
        <f t="shared" si="298"/>
        <v>6737500</v>
      </c>
      <c r="D7547" s="129">
        <f t="shared" si="299"/>
        <v>201600</v>
      </c>
      <c r="E7547" s="130" t="s">
        <v>7180</v>
      </c>
    </row>
    <row r="7548" spans="1:5">
      <c r="A7548" s="127" t="str">
        <f t="shared" ref="A7548:A7611" si="300">"요르단"&amp;B7548</f>
        <v>요르단193000</v>
      </c>
      <c r="B7548" s="127">
        <f t="shared" si="297"/>
        <v>193000</v>
      </c>
      <c r="C7548" s="127">
        <f t="shared" si="298"/>
        <v>6772500</v>
      </c>
      <c r="D7548" s="129">
        <f t="shared" si="299"/>
        <v>202650</v>
      </c>
      <c r="E7548" s="130" t="s">
        <v>7180</v>
      </c>
    </row>
    <row r="7549" spans="1:5">
      <c r="A7549" s="127" t="str">
        <f t="shared" si="300"/>
        <v>요르단194000</v>
      </c>
      <c r="B7549" s="127">
        <f t="shared" ref="B7549:B7612" si="301">B7548+1000</f>
        <v>194000</v>
      </c>
      <c r="C7549" s="127">
        <f t="shared" si="298"/>
        <v>6807500</v>
      </c>
      <c r="D7549" s="129">
        <f t="shared" si="299"/>
        <v>203700</v>
      </c>
      <c r="E7549" s="130" t="s">
        <v>7180</v>
      </c>
    </row>
    <row r="7550" spans="1:5">
      <c r="A7550" s="127" t="str">
        <f t="shared" si="300"/>
        <v>요르단195000</v>
      </c>
      <c r="B7550" s="127">
        <f t="shared" si="301"/>
        <v>195000</v>
      </c>
      <c r="C7550" s="127">
        <f t="shared" ref="C7550:C7613" si="302">C7549+35000</f>
        <v>6842500</v>
      </c>
      <c r="D7550" s="129">
        <f t="shared" si="299"/>
        <v>204750</v>
      </c>
      <c r="E7550" s="130" t="s">
        <v>7180</v>
      </c>
    </row>
    <row r="7551" spans="1:5">
      <c r="A7551" s="127" t="str">
        <f t="shared" si="300"/>
        <v>요르단196000</v>
      </c>
      <c r="B7551" s="127">
        <f t="shared" si="301"/>
        <v>196000</v>
      </c>
      <c r="C7551" s="127">
        <f t="shared" si="302"/>
        <v>6877500</v>
      </c>
      <c r="D7551" s="129">
        <f t="shared" si="299"/>
        <v>205800</v>
      </c>
      <c r="E7551" s="130" t="s">
        <v>7180</v>
      </c>
    </row>
    <row r="7552" spans="1:5">
      <c r="A7552" s="127" t="str">
        <f t="shared" si="300"/>
        <v>요르단197000</v>
      </c>
      <c r="B7552" s="127">
        <f t="shared" si="301"/>
        <v>197000</v>
      </c>
      <c r="C7552" s="127">
        <f t="shared" si="302"/>
        <v>6912500</v>
      </c>
      <c r="D7552" s="129">
        <f t="shared" si="299"/>
        <v>206850</v>
      </c>
      <c r="E7552" s="130" t="s">
        <v>7180</v>
      </c>
    </row>
    <row r="7553" spans="1:5">
      <c r="A7553" s="127" t="str">
        <f t="shared" si="300"/>
        <v>요르단198000</v>
      </c>
      <c r="B7553" s="127">
        <f t="shared" si="301"/>
        <v>198000</v>
      </c>
      <c r="C7553" s="127">
        <f t="shared" si="302"/>
        <v>6947500</v>
      </c>
      <c r="D7553" s="129">
        <f t="shared" si="299"/>
        <v>207900</v>
      </c>
      <c r="E7553" s="130" t="s">
        <v>7180</v>
      </c>
    </row>
    <row r="7554" spans="1:5">
      <c r="A7554" s="127" t="str">
        <f t="shared" si="300"/>
        <v>요르단199000</v>
      </c>
      <c r="B7554" s="127">
        <f t="shared" si="301"/>
        <v>199000</v>
      </c>
      <c r="C7554" s="127">
        <f t="shared" si="302"/>
        <v>6982500</v>
      </c>
      <c r="D7554" s="129">
        <f t="shared" si="299"/>
        <v>208950</v>
      </c>
      <c r="E7554" s="130" t="s">
        <v>7180</v>
      </c>
    </row>
    <row r="7555" spans="1:5">
      <c r="A7555" s="127" t="str">
        <f t="shared" si="300"/>
        <v>요르단200000</v>
      </c>
      <c r="B7555" s="127">
        <f t="shared" si="301"/>
        <v>200000</v>
      </c>
      <c r="C7555" s="127">
        <f t="shared" si="302"/>
        <v>7017500</v>
      </c>
      <c r="D7555" s="129">
        <f t="shared" si="299"/>
        <v>210000</v>
      </c>
      <c r="E7555" s="130" t="s">
        <v>7180</v>
      </c>
    </row>
    <row r="7556" spans="1:5">
      <c r="A7556" s="127" t="str">
        <f t="shared" si="300"/>
        <v>요르단201000</v>
      </c>
      <c r="B7556" s="127">
        <f t="shared" si="301"/>
        <v>201000</v>
      </c>
      <c r="C7556" s="127">
        <f t="shared" si="302"/>
        <v>7052500</v>
      </c>
      <c r="D7556" s="129">
        <f t="shared" si="299"/>
        <v>211050</v>
      </c>
      <c r="E7556" s="130" t="s">
        <v>7180</v>
      </c>
    </row>
    <row r="7557" spans="1:5">
      <c r="A7557" s="127" t="str">
        <f t="shared" si="300"/>
        <v>요르단202000</v>
      </c>
      <c r="B7557" s="127">
        <f t="shared" si="301"/>
        <v>202000</v>
      </c>
      <c r="C7557" s="127">
        <f t="shared" si="302"/>
        <v>7087500</v>
      </c>
      <c r="D7557" s="129">
        <f t="shared" si="299"/>
        <v>212100</v>
      </c>
      <c r="E7557" s="130" t="s">
        <v>7180</v>
      </c>
    </row>
    <row r="7558" spans="1:5">
      <c r="A7558" s="127" t="str">
        <f t="shared" si="300"/>
        <v>요르단203000</v>
      </c>
      <c r="B7558" s="127">
        <f t="shared" si="301"/>
        <v>203000</v>
      </c>
      <c r="C7558" s="127">
        <f t="shared" si="302"/>
        <v>7122500</v>
      </c>
      <c r="D7558" s="129">
        <f t="shared" si="299"/>
        <v>213150</v>
      </c>
      <c r="E7558" s="130" t="s">
        <v>7180</v>
      </c>
    </row>
    <row r="7559" spans="1:5">
      <c r="A7559" s="127" t="str">
        <f t="shared" si="300"/>
        <v>요르단204000</v>
      </c>
      <c r="B7559" s="127">
        <f t="shared" si="301"/>
        <v>204000</v>
      </c>
      <c r="C7559" s="127">
        <f t="shared" si="302"/>
        <v>7157500</v>
      </c>
      <c r="D7559" s="129">
        <f t="shared" si="299"/>
        <v>214200</v>
      </c>
      <c r="E7559" s="130" t="s">
        <v>7180</v>
      </c>
    </row>
    <row r="7560" spans="1:5">
      <c r="A7560" s="127" t="str">
        <f t="shared" si="300"/>
        <v>요르단205000</v>
      </c>
      <c r="B7560" s="127">
        <f t="shared" si="301"/>
        <v>205000</v>
      </c>
      <c r="C7560" s="127">
        <f t="shared" si="302"/>
        <v>7192500</v>
      </c>
      <c r="D7560" s="129">
        <f t="shared" si="299"/>
        <v>215250</v>
      </c>
      <c r="E7560" s="130" t="s">
        <v>7180</v>
      </c>
    </row>
    <row r="7561" spans="1:5">
      <c r="A7561" s="127" t="str">
        <f t="shared" si="300"/>
        <v>요르단206000</v>
      </c>
      <c r="B7561" s="127">
        <f t="shared" si="301"/>
        <v>206000</v>
      </c>
      <c r="C7561" s="127">
        <f t="shared" si="302"/>
        <v>7227500</v>
      </c>
      <c r="D7561" s="129">
        <f t="shared" si="299"/>
        <v>216300</v>
      </c>
      <c r="E7561" s="130" t="s">
        <v>7180</v>
      </c>
    </row>
    <row r="7562" spans="1:5">
      <c r="A7562" s="127" t="str">
        <f t="shared" si="300"/>
        <v>요르단207000</v>
      </c>
      <c r="B7562" s="127">
        <f t="shared" si="301"/>
        <v>207000</v>
      </c>
      <c r="C7562" s="127">
        <f t="shared" si="302"/>
        <v>7262500</v>
      </c>
      <c r="D7562" s="129">
        <f t="shared" si="299"/>
        <v>217350</v>
      </c>
      <c r="E7562" s="130" t="s">
        <v>7180</v>
      </c>
    </row>
    <row r="7563" spans="1:5">
      <c r="A7563" s="127" t="str">
        <f t="shared" si="300"/>
        <v>요르단208000</v>
      </c>
      <c r="B7563" s="127">
        <f t="shared" si="301"/>
        <v>208000</v>
      </c>
      <c r="C7563" s="127">
        <f t="shared" si="302"/>
        <v>7297500</v>
      </c>
      <c r="D7563" s="129">
        <f t="shared" si="299"/>
        <v>218400</v>
      </c>
      <c r="E7563" s="130" t="s">
        <v>7180</v>
      </c>
    </row>
    <row r="7564" spans="1:5">
      <c r="A7564" s="127" t="str">
        <f t="shared" si="300"/>
        <v>요르단209000</v>
      </c>
      <c r="B7564" s="127">
        <f t="shared" si="301"/>
        <v>209000</v>
      </c>
      <c r="C7564" s="127">
        <f t="shared" si="302"/>
        <v>7332500</v>
      </c>
      <c r="D7564" s="129">
        <f t="shared" si="299"/>
        <v>219450</v>
      </c>
      <c r="E7564" s="130" t="s">
        <v>7180</v>
      </c>
    </row>
    <row r="7565" spans="1:5">
      <c r="A7565" s="127" t="str">
        <f t="shared" si="300"/>
        <v>요르단210000</v>
      </c>
      <c r="B7565" s="127">
        <f t="shared" si="301"/>
        <v>210000</v>
      </c>
      <c r="C7565" s="127">
        <f t="shared" si="302"/>
        <v>7367500</v>
      </c>
      <c r="D7565" s="129">
        <f t="shared" si="299"/>
        <v>220500</v>
      </c>
      <c r="E7565" s="130" t="s">
        <v>7180</v>
      </c>
    </row>
    <row r="7566" spans="1:5">
      <c r="A7566" s="127" t="str">
        <f t="shared" si="300"/>
        <v>요르단211000</v>
      </c>
      <c r="B7566" s="127">
        <f t="shared" si="301"/>
        <v>211000</v>
      </c>
      <c r="C7566" s="127">
        <f t="shared" si="302"/>
        <v>7402500</v>
      </c>
      <c r="D7566" s="129">
        <f t="shared" si="299"/>
        <v>221550</v>
      </c>
      <c r="E7566" s="130" t="s">
        <v>7180</v>
      </c>
    </row>
    <row r="7567" spans="1:5">
      <c r="A7567" s="127" t="str">
        <f t="shared" si="300"/>
        <v>요르단212000</v>
      </c>
      <c r="B7567" s="127">
        <f t="shared" si="301"/>
        <v>212000</v>
      </c>
      <c r="C7567" s="127">
        <f t="shared" si="302"/>
        <v>7437500</v>
      </c>
      <c r="D7567" s="129">
        <f t="shared" si="299"/>
        <v>222600</v>
      </c>
      <c r="E7567" s="130" t="s">
        <v>7180</v>
      </c>
    </row>
    <row r="7568" spans="1:5">
      <c r="A7568" s="127" t="str">
        <f t="shared" si="300"/>
        <v>요르단213000</v>
      </c>
      <c r="B7568" s="127">
        <f t="shared" si="301"/>
        <v>213000</v>
      </c>
      <c r="C7568" s="127">
        <f t="shared" si="302"/>
        <v>7472500</v>
      </c>
      <c r="D7568" s="129">
        <f t="shared" si="299"/>
        <v>223650</v>
      </c>
      <c r="E7568" s="130" t="s">
        <v>7180</v>
      </c>
    </row>
    <row r="7569" spans="1:5">
      <c r="A7569" s="127" t="str">
        <f t="shared" si="300"/>
        <v>요르단214000</v>
      </c>
      <c r="B7569" s="127">
        <f t="shared" si="301"/>
        <v>214000</v>
      </c>
      <c r="C7569" s="127">
        <f t="shared" si="302"/>
        <v>7507500</v>
      </c>
      <c r="D7569" s="129">
        <f t="shared" si="299"/>
        <v>224700</v>
      </c>
      <c r="E7569" s="130" t="s">
        <v>7180</v>
      </c>
    </row>
    <row r="7570" spans="1:5">
      <c r="A7570" s="127" t="str">
        <f t="shared" si="300"/>
        <v>요르단215000</v>
      </c>
      <c r="B7570" s="127">
        <f t="shared" si="301"/>
        <v>215000</v>
      </c>
      <c r="C7570" s="127">
        <f t="shared" si="302"/>
        <v>7542500</v>
      </c>
      <c r="D7570" s="129">
        <f t="shared" si="299"/>
        <v>225750</v>
      </c>
      <c r="E7570" s="130" t="s">
        <v>7180</v>
      </c>
    </row>
    <row r="7571" spans="1:5">
      <c r="A7571" s="127" t="str">
        <f t="shared" si="300"/>
        <v>요르단216000</v>
      </c>
      <c r="B7571" s="127">
        <f t="shared" si="301"/>
        <v>216000</v>
      </c>
      <c r="C7571" s="127">
        <f t="shared" si="302"/>
        <v>7577500</v>
      </c>
      <c r="D7571" s="129">
        <f t="shared" si="299"/>
        <v>226800</v>
      </c>
      <c r="E7571" s="130" t="s">
        <v>7180</v>
      </c>
    </row>
    <row r="7572" spans="1:5">
      <c r="A7572" s="127" t="str">
        <f t="shared" si="300"/>
        <v>요르단217000</v>
      </c>
      <c r="B7572" s="127">
        <f t="shared" si="301"/>
        <v>217000</v>
      </c>
      <c r="C7572" s="127">
        <f t="shared" si="302"/>
        <v>7612500</v>
      </c>
      <c r="D7572" s="129">
        <f t="shared" si="299"/>
        <v>227850</v>
      </c>
      <c r="E7572" s="130" t="s">
        <v>7180</v>
      </c>
    </row>
    <row r="7573" spans="1:5">
      <c r="A7573" s="127" t="str">
        <f t="shared" si="300"/>
        <v>요르단218000</v>
      </c>
      <c r="B7573" s="127">
        <f t="shared" si="301"/>
        <v>218000</v>
      </c>
      <c r="C7573" s="127">
        <f t="shared" si="302"/>
        <v>7647500</v>
      </c>
      <c r="D7573" s="129">
        <f t="shared" si="299"/>
        <v>228900</v>
      </c>
      <c r="E7573" s="130" t="s">
        <v>7180</v>
      </c>
    </row>
    <row r="7574" spans="1:5">
      <c r="A7574" s="127" t="str">
        <f t="shared" si="300"/>
        <v>요르단219000</v>
      </c>
      <c r="B7574" s="127">
        <f t="shared" si="301"/>
        <v>219000</v>
      </c>
      <c r="C7574" s="127">
        <f t="shared" si="302"/>
        <v>7682500</v>
      </c>
      <c r="D7574" s="129">
        <f t="shared" si="299"/>
        <v>229950</v>
      </c>
      <c r="E7574" s="130" t="s">
        <v>7180</v>
      </c>
    </row>
    <row r="7575" spans="1:5">
      <c r="A7575" s="127" t="str">
        <f t="shared" si="300"/>
        <v>요르단220000</v>
      </c>
      <c r="B7575" s="127">
        <f t="shared" si="301"/>
        <v>220000</v>
      </c>
      <c r="C7575" s="127">
        <f t="shared" si="302"/>
        <v>7717500</v>
      </c>
      <c r="D7575" s="129">
        <f t="shared" si="299"/>
        <v>231000</v>
      </c>
      <c r="E7575" s="130" t="s">
        <v>7180</v>
      </c>
    </row>
    <row r="7576" spans="1:5">
      <c r="A7576" s="127" t="str">
        <f t="shared" si="300"/>
        <v>요르단221000</v>
      </c>
      <c r="B7576" s="127">
        <f t="shared" si="301"/>
        <v>221000</v>
      </c>
      <c r="C7576" s="127">
        <f t="shared" si="302"/>
        <v>7752500</v>
      </c>
      <c r="D7576" s="129">
        <f t="shared" si="299"/>
        <v>232050</v>
      </c>
      <c r="E7576" s="130" t="s">
        <v>7180</v>
      </c>
    </row>
    <row r="7577" spans="1:5">
      <c r="A7577" s="127" t="str">
        <f t="shared" si="300"/>
        <v>요르단222000</v>
      </c>
      <c r="B7577" s="127">
        <f t="shared" si="301"/>
        <v>222000</v>
      </c>
      <c r="C7577" s="127">
        <f t="shared" si="302"/>
        <v>7787500</v>
      </c>
      <c r="D7577" s="129">
        <f t="shared" si="299"/>
        <v>233100</v>
      </c>
      <c r="E7577" s="130" t="s">
        <v>7180</v>
      </c>
    </row>
    <row r="7578" spans="1:5">
      <c r="A7578" s="127" t="str">
        <f t="shared" si="300"/>
        <v>요르단223000</v>
      </c>
      <c r="B7578" s="127">
        <f t="shared" si="301"/>
        <v>223000</v>
      </c>
      <c r="C7578" s="127">
        <f t="shared" si="302"/>
        <v>7822500</v>
      </c>
      <c r="D7578" s="129">
        <f t="shared" si="299"/>
        <v>234150</v>
      </c>
      <c r="E7578" s="130" t="s">
        <v>7180</v>
      </c>
    </row>
    <row r="7579" spans="1:5">
      <c r="A7579" s="127" t="str">
        <f t="shared" si="300"/>
        <v>요르단224000</v>
      </c>
      <c r="B7579" s="127">
        <f t="shared" si="301"/>
        <v>224000</v>
      </c>
      <c r="C7579" s="127">
        <f t="shared" si="302"/>
        <v>7857500</v>
      </c>
      <c r="D7579" s="129">
        <f t="shared" si="299"/>
        <v>235200</v>
      </c>
      <c r="E7579" s="130" t="s">
        <v>7180</v>
      </c>
    </row>
    <row r="7580" spans="1:5">
      <c r="A7580" s="127" t="str">
        <f t="shared" si="300"/>
        <v>요르단225000</v>
      </c>
      <c r="B7580" s="127">
        <f t="shared" si="301"/>
        <v>225000</v>
      </c>
      <c r="C7580" s="127">
        <f t="shared" si="302"/>
        <v>7892500</v>
      </c>
      <c r="D7580" s="129">
        <f t="shared" si="299"/>
        <v>236250</v>
      </c>
      <c r="E7580" s="130" t="s">
        <v>7180</v>
      </c>
    </row>
    <row r="7581" spans="1:5">
      <c r="A7581" s="127" t="str">
        <f t="shared" si="300"/>
        <v>요르단226000</v>
      </c>
      <c r="B7581" s="127">
        <f t="shared" si="301"/>
        <v>226000</v>
      </c>
      <c r="C7581" s="127">
        <f t="shared" si="302"/>
        <v>7927500</v>
      </c>
      <c r="D7581" s="129">
        <f t="shared" si="299"/>
        <v>237300</v>
      </c>
      <c r="E7581" s="130" t="s">
        <v>7180</v>
      </c>
    </row>
    <row r="7582" spans="1:5">
      <c r="A7582" s="127" t="str">
        <f t="shared" si="300"/>
        <v>요르단227000</v>
      </c>
      <c r="B7582" s="127">
        <f t="shared" si="301"/>
        <v>227000</v>
      </c>
      <c r="C7582" s="127">
        <f t="shared" si="302"/>
        <v>7962500</v>
      </c>
      <c r="D7582" s="129">
        <f t="shared" si="299"/>
        <v>238350</v>
      </c>
      <c r="E7582" s="130" t="s">
        <v>7180</v>
      </c>
    </row>
    <row r="7583" spans="1:5">
      <c r="A7583" s="127" t="str">
        <f t="shared" si="300"/>
        <v>요르단228000</v>
      </c>
      <c r="B7583" s="127">
        <f t="shared" si="301"/>
        <v>228000</v>
      </c>
      <c r="C7583" s="127">
        <f t="shared" si="302"/>
        <v>7997500</v>
      </c>
      <c r="D7583" s="129">
        <f t="shared" si="299"/>
        <v>239400</v>
      </c>
      <c r="E7583" s="130" t="s">
        <v>7180</v>
      </c>
    </row>
    <row r="7584" spans="1:5">
      <c r="A7584" s="127" t="str">
        <f t="shared" si="300"/>
        <v>요르단229000</v>
      </c>
      <c r="B7584" s="127">
        <f t="shared" si="301"/>
        <v>229000</v>
      </c>
      <c r="C7584" s="127">
        <f t="shared" si="302"/>
        <v>8032500</v>
      </c>
      <c r="D7584" s="129">
        <f t="shared" si="299"/>
        <v>240450</v>
      </c>
      <c r="E7584" s="130" t="s">
        <v>7180</v>
      </c>
    </row>
    <row r="7585" spans="1:5">
      <c r="A7585" s="127" t="str">
        <f t="shared" si="300"/>
        <v>요르단230000</v>
      </c>
      <c r="B7585" s="127">
        <f t="shared" si="301"/>
        <v>230000</v>
      </c>
      <c r="C7585" s="127">
        <f t="shared" si="302"/>
        <v>8067500</v>
      </c>
      <c r="D7585" s="129">
        <f t="shared" si="299"/>
        <v>241500</v>
      </c>
      <c r="E7585" s="130" t="s">
        <v>7180</v>
      </c>
    </row>
    <row r="7586" spans="1:5">
      <c r="A7586" s="127" t="str">
        <f t="shared" si="300"/>
        <v>요르단231000</v>
      </c>
      <c r="B7586" s="127">
        <f t="shared" si="301"/>
        <v>231000</v>
      </c>
      <c r="C7586" s="127">
        <f t="shared" si="302"/>
        <v>8102500</v>
      </c>
      <c r="D7586" s="129">
        <f t="shared" si="299"/>
        <v>242550</v>
      </c>
      <c r="E7586" s="130" t="s">
        <v>7180</v>
      </c>
    </row>
    <row r="7587" spans="1:5">
      <c r="A7587" s="127" t="str">
        <f t="shared" si="300"/>
        <v>요르단232000</v>
      </c>
      <c r="B7587" s="127">
        <f t="shared" si="301"/>
        <v>232000</v>
      </c>
      <c r="C7587" s="127">
        <f t="shared" si="302"/>
        <v>8137500</v>
      </c>
      <c r="D7587" s="129">
        <f t="shared" si="299"/>
        <v>243600</v>
      </c>
      <c r="E7587" s="130" t="s">
        <v>7180</v>
      </c>
    </row>
    <row r="7588" spans="1:5">
      <c r="A7588" s="127" t="str">
        <f t="shared" si="300"/>
        <v>요르단233000</v>
      </c>
      <c r="B7588" s="127">
        <f t="shared" si="301"/>
        <v>233000</v>
      </c>
      <c r="C7588" s="127">
        <f t="shared" si="302"/>
        <v>8172500</v>
      </c>
      <c r="D7588" s="129">
        <f t="shared" si="299"/>
        <v>244650</v>
      </c>
      <c r="E7588" s="130" t="s">
        <v>7180</v>
      </c>
    </row>
    <row r="7589" spans="1:5">
      <c r="A7589" s="127" t="str">
        <f t="shared" si="300"/>
        <v>요르단234000</v>
      </c>
      <c r="B7589" s="127">
        <f t="shared" si="301"/>
        <v>234000</v>
      </c>
      <c r="C7589" s="127">
        <f t="shared" si="302"/>
        <v>8207500</v>
      </c>
      <c r="D7589" s="129">
        <f t="shared" si="299"/>
        <v>245700</v>
      </c>
      <c r="E7589" s="130" t="s">
        <v>7180</v>
      </c>
    </row>
    <row r="7590" spans="1:5">
      <c r="A7590" s="127" t="str">
        <f t="shared" si="300"/>
        <v>요르단235000</v>
      </c>
      <c r="B7590" s="127">
        <f t="shared" si="301"/>
        <v>235000</v>
      </c>
      <c r="C7590" s="127">
        <f t="shared" si="302"/>
        <v>8242500</v>
      </c>
      <c r="D7590" s="129">
        <f t="shared" si="299"/>
        <v>246750</v>
      </c>
      <c r="E7590" s="130" t="s">
        <v>7180</v>
      </c>
    </row>
    <row r="7591" spans="1:5">
      <c r="A7591" s="127" t="str">
        <f t="shared" si="300"/>
        <v>요르단236000</v>
      </c>
      <c r="B7591" s="127">
        <f t="shared" si="301"/>
        <v>236000</v>
      </c>
      <c r="C7591" s="127">
        <f t="shared" si="302"/>
        <v>8277500</v>
      </c>
      <c r="D7591" s="129">
        <f t="shared" si="299"/>
        <v>247800</v>
      </c>
      <c r="E7591" s="130" t="s">
        <v>7180</v>
      </c>
    </row>
    <row r="7592" spans="1:5">
      <c r="A7592" s="127" t="str">
        <f t="shared" si="300"/>
        <v>요르단237000</v>
      </c>
      <c r="B7592" s="127">
        <f t="shared" si="301"/>
        <v>237000</v>
      </c>
      <c r="C7592" s="127">
        <f t="shared" si="302"/>
        <v>8312500</v>
      </c>
      <c r="D7592" s="129">
        <f t="shared" si="299"/>
        <v>248850</v>
      </c>
      <c r="E7592" s="130" t="s">
        <v>7180</v>
      </c>
    </row>
    <row r="7593" spans="1:5">
      <c r="A7593" s="127" t="str">
        <f t="shared" si="300"/>
        <v>요르단238000</v>
      </c>
      <c r="B7593" s="127">
        <f t="shared" si="301"/>
        <v>238000</v>
      </c>
      <c r="C7593" s="127">
        <f t="shared" si="302"/>
        <v>8347500</v>
      </c>
      <c r="D7593" s="129">
        <f t="shared" si="299"/>
        <v>249900</v>
      </c>
      <c r="E7593" s="130" t="s">
        <v>7180</v>
      </c>
    </row>
    <row r="7594" spans="1:5">
      <c r="A7594" s="127" t="str">
        <f t="shared" si="300"/>
        <v>요르단239000</v>
      </c>
      <c r="B7594" s="127">
        <f t="shared" si="301"/>
        <v>239000</v>
      </c>
      <c r="C7594" s="127">
        <f t="shared" si="302"/>
        <v>8382500</v>
      </c>
      <c r="D7594" s="129">
        <f t="shared" si="299"/>
        <v>250950</v>
      </c>
      <c r="E7594" s="130" t="s">
        <v>7180</v>
      </c>
    </row>
    <row r="7595" spans="1:5">
      <c r="A7595" s="127" t="str">
        <f t="shared" si="300"/>
        <v>요르단240000</v>
      </c>
      <c r="B7595" s="127">
        <f t="shared" si="301"/>
        <v>240000</v>
      </c>
      <c r="C7595" s="127">
        <f t="shared" si="302"/>
        <v>8417500</v>
      </c>
      <c r="D7595" s="129">
        <f t="shared" si="299"/>
        <v>252000</v>
      </c>
      <c r="E7595" s="130" t="s">
        <v>7180</v>
      </c>
    </row>
    <row r="7596" spans="1:5">
      <c r="A7596" s="127" t="str">
        <f t="shared" si="300"/>
        <v>요르단241000</v>
      </c>
      <c r="B7596" s="127">
        <f t="shared" si="301"/>
        <v>241000</v>
      </c>
      <c r="C7596" s="127">
        <f t="shared" si="302"/>
        <v>8452500</v>
      </c>
      <c r="D7596" s="129">
        <f t="shared" si="299"/>
        <v>253050</v>
      </c>
      <c r="E7596" s="130" t="s">
        <v>7180</v>
      </c>
    </row>
    <row r="7597" spans="1:5">
      <c r="A7597" s="127" t="str">
        <f t="shared" si="300"/>
        <v>요르단242000</v>
      </c>
      <c r="B7597" s="127">
        <f t="shared" si="301"/>
        <v>242000</v>
      </c>
      <c r="C7597" s="127">
        <f t="shared" si="302"/>
        <v>8487500</v>
      </c>
      <c r="D7597" s="129">
        <f t="shared" si="299"/>
        <v>254100</v>
      </c>
      <c r="E7597" s="130" t="s">
        <v>7180</v>
      </c>
    </row>
    <row r="7598" spans="1:5">
      <c r="A7598" s="127" t="str">
        <f t="shared" si="300"/>
        <v>요르단243000</v>
      </c>
      <c r="B7598" s="127">
        <f t="shared" si="301"/>
        <v>243000</v>
      </c>
      <c r="C7598" s="127">
        <f t="shared" si="302"/>
        <v>8522500</v>
      </c>
      <c r="D7598" s="129">
        <f t="shared" si="299"/>
        <v>255150</v>
      </c>
      <c r="E7598" s="130" t="s">
        <v>7180</v>
      </c>
    </row>
    <row r="7599" spans="1:5">
      <c r="A7599" s="127" t="str">
        <f t="shared" si="300"/>
        <v>요르단244000</v>
      </c>
      <c r="B7599" s="127">
        <f t="shared" si="301"/>
        <v>244000</v>
      </c>
      <c r="C7599" s="127">
        <f t="shared" si="302"/>
        <v>8557500</v>
      </c>
      <c r="D7599" s="129">
        <f t="shared" si="299"/>
        <v>256200</v>
      </c>
      <c r="E7599" s="130" t="s">
        <v>7180</v>
      </c>
    </row>
    <row r="7600" spans="1:5">
      <c r="A7600" s="127" t="str">
        <f t="shared" si="300"/>
        <v>요르단245000</v>
      </c>
      <c r="B7600" s="127">
        <f t="shared" si="301"/>
        <v>245000</v>
      </c>
      <c r="C7600" s="127">
        <f t="shared" si="302"/>
        <v>8592500</v>
      </c>
      <c r="D7600" s="129">
        <f t="shared" si="299"/>
        <v>257250</v>
      </c>
      <c r="E7600" s="130" t="s">
        <v>7180</v>
      </c>
    </row>
    <row r="7601" spans="1:5">
      <c r="A7601" s="127" t="str">
        <f t="shared" si="300"/>
        <v>요르단246000</v>
      </c>
      <c r="B7601" s="127">
        <f t="shared" si="301"/>
        <v>246000</v>
      </c>
      <c r="C7601" s="127">
        <f t="shared" si="302"/>
        <v>8627500</v>
      </c>
      <c r="D7601" s="129">
        <f t="shared" si="299"/>
        <v>258300</v>
      </c>
      <c r="E7601" s="130" t="s">
        <v>7180</v>
      </c>
    </row>
    <row r="7602" spans="1:5">
      <c r="A7602" s="127" t="str">
        <f t="shared" si="300"/>
        <v>요르단247000</v>
      </c>
      <c r="B7602" s="127">
        <f t="shared" si="301"/>
        <v>247000</v>
      </c>
      <c r="C7602" s="127">
        <f t="shared" si="302"/>
        <v>8662500</v>
      </c>
      <c r="D7602" s="129">
        <f t="shared" si="299"/>
        <v>259350</v>
      </c>
      <c r="E7602" s="130" t="s">
        <v>7180</v>
      </c>
    </row>
    <row r="7603" spans="1:5">
      <c r="A7603" s="127" t="str">
        <f t="shared" si="300"/>
        <v>요르단248000</v>
      </c>
      <c r="B7603" s="127">
        <f t="shared" si="301"/>
        <v>248000</v>
      </c>
      <c r="C7603" s="127">
        <f t="shared" si="302"/>
        <v>8697500</v>
      </c>
      <c r="D7603" s="129">
        <f t="shared" si="299"/>
        <v>260400</v>
      </c>
      <c r="E7603" s="130" t="s">
        <v>7180</v>
      </c>
    </row>
    <row r="7604" spans="1:5">
      <c r="A7604" s="127" t="str">
        <f t="shared" si="300"/>
        <v>요르단249000</v>
      </c>
      <c r="B7604" s="127">
        <f t="shared" si="301"/>
        <v>249000</v>
      </c>
      <c r="C7604" s="127">
        <f t="shared" si="302"/>
        <v>8732500</v>
      </c>
      <c r="D7604" s="129">
        <f t="shared" si="299"/>
        <v>261450</v>
      </c>
      <c r="E7604" s="130" t="s">
        <v>7180</v>
      </c>
    </row>
    <row r="7605" spans="1:5">
      <c r="A7605" s="127" t="str">
        <f t="shared" si="300"/>
        <v>요르단250000</v>
      </c>
      <c r="B7605" s="127">
        <f t="shared" si="301"/>
        <v>250000</v>
      </c>
      <c r="C7605" s="127">
        <f t="shared" si="302"/>
        <v>8767500</v>
      </c>
      <c r="D7605" s="129">
        <f t="shared" si="299"/>
        <v>262500</v>
      </c>
      <c r="E7605" s="130" t="s">
        <v>7180</v>
      </c>
    </row>
    <row r="7606" spans="1:5">
      <c r="A7606" s="127" t="str">
        <f t="shared" si="300"/>
        <v>요르단251000</v>
      </c>
      <c r="B7606" s="127">
        <f t="shared" si="301"/>
        <v>251000</v>
      </c>
      <c r="C7606" s="127">
        <f t="shared" si="302"/>
        <v>8802500</v>
      </c>
      <c r="D7606" s="129">
        <f t="shared" ref="D7606:D7669" si="303">SUM($G$2)*(B7606*0.001)</f>
        <v>263550</v>
      </c>
      <c r="E7606" s="130" t="s">
        <v>7180</v>
      </c>
    </row>
    <row r="7607" spans="1:5">
      <c r="A7607" s="127" t="str">
        <f t="shared" si="300"/>
        <v>요르단252000</v>
      </c>
      <c r="B7607" s="127">
        <f t="shared" si="301"/>
        <v>252000</v>
      </c>
      <c r="C7607" s="127">
        <f t="shared" si="302"/>
        <v>8837500</v>
      </c>
      <c r="D7607" s="129">
        <f t="shared" si="303"/>
        <v>264600</v>
      </c>
      <c r="E7607" s="130" t="s">
        <v>7180</v>
      </c>
    </row>
    <row r="7608" spans="1:5">
      <c r="A7608" s="127" t="str">
        <f t="shared" si="300"/>
        <v>요르단253000</v>
      </c>
      <c r="B7608" s="127">
        <f t="shared" si="301"/>
        <v>253000</v>
      </c>
      <c r="C7608" s="127">
        <f t="shared" si="302"/>
        <v>8872500</v>
      </c>
      <c r="D7608" s="129">
        <f t="shared" si="303"/>
        <v>265650</v>
      </c>
      <c r="E7608" s="130" t="s">
        <v>7180</v>
      </c>
    </row>
    <row r="7609" spans="1:5">
      <c r="A7609" s="127" t="str">
        <f t="shared" si="300"/>
        <v>요르단254000</v>
      </c>
      <c r="B7609" s="127">
        <f t="shared" si="301"/>
        <v>254000</v>
      </c>
      <c r="C7609" s="127">
        <f t="shared" si="302"/>
        <v>8907500</v>
      </c>
      <c r="D7609" s="129">
        <f t="shared" si="303"/>
        <v>266700</v>
      </c>
      <c r="E7609" s="130" t="s">
        <v>7180</v>
      </c>
    </row>
    <row r="7610" spans="1:5">
      <c r="A7610" s="127" t="str">
        <f t="shared" si="300"/>
        <v>요르단255000</v>
      </c>
      <c r="B7610" s="127">
        <f t="shared" si="301"/>
        <v>255000</v>
      </c>
      <c r="C7610" s="127">
        <f t="shared" si="302"/>
        <v>8942500</v>
      </c>
      <c r="D7610" s="129">
        <f t="shared" si="303"/>
        <v>267750</v>
      </c>
      <c r="E7610" s="130" t="s">
        <v>7180</v>
      </c>
    </row>
    <row r="7611" spans="1:5">
      <c r="A7611" s="127" t="str">
        <f t="shared" si="300"/>
        <v>요르단256000</v>
      </c>
      <c r="B7611" s="127">
        <f t="shared" si="301"/>
        <v>256000</v>
      </c>
      <c r="C7611" s="127">
        <f t="shared" si="302"/>
        <v>8977500</v>
      </c>
      <c r="D7611" s="129">
        <f t="shared" si="303"/>
        <v>268800</v>
      </c>
      <c r="E7611" s="130" t="s">
        <v>7180</v>
      </c>
    </row>
    <row r="7612" spans="1:5">
      <c r="A7612" s="127" t="str">
        <f t="shared" ref="A7612:A7675" si="304">"요르단"&amp;B7612</f>
        <v>요르단257000</v>
      </c>
      <c r="B7612" s="127">
        <f t="shared" si="301"/>
        <v>257000</v>
      </c>
      <c r="C7612" s="127">
        <f t="shared" si="302"/>
        <v>9012500</v>
      </c>
      <c r="D7612" s="129">
        <f t="shared" si="303"/>
        <v>269850</v>
      </c>
      <c r="E7612" s="130" t="s">
        <v>7180</v>
      </c>
    </row>
    <row r="7613" spans="1:5">
      <c r="A7613" s="127" t="str">
        <f t="shared" si="304"/>
        <v>요르단258000</v>
      </c>
      <c r="B7613" s="127">
        <f t="shared" ref="B7613:B7676" si="305">B7612+1000</f>
        <v>258000</v>
      </c>
      <c r="C7613" s="127">
        <f t="shared" si="302"/>
        <v>9047500</v>
      </c>
      <c r="D7613" s="129">
        <f t="shared" si="303"/>
        <v>270900</v>
      </c>
      <c r="E7613" s="130" t="s">
        <v>7180</v>
      </c>
    </row>
    <row r="7614" spans="1:5">
      <c r="A7614" s="127" t="str">
        <f t="shared" si="304"/>
        <v>요르단259000</v>
      </c>
      <c r="B7614" s="127">
        <f t="shared" si="305"/>
        <v>259000</v>
      </c>
      <c r="C7614" s="127">
        <f t="shared" ref="C7614:C7677" si="306">C7613+35000</f>
        <v>9082500</v>
      </c>
      <c r="D7614" s="129">
        <f t="shared" si="303"/>
        <v>271950</v>
      </c>
      <c r="E7614" s="130" t="s">
        <v>7180</v>
      </c>
    </row>
    <row r="7615" spans="1:5">
      <c r="A7615" s="127" t="str">
        <f t="shared" si="304"/>
        <v>요르단260000</v>
      </c>
      <c r="B7615" s="127">
        <f t="shared" si="305"/>
        <v>260000</v>
      </c>
      <c r="C7615" s="127">
        <f t="shared" si="306"/>
        <v>9117500</v>
      </c>
      <c r="D7615" s="129">
        <f t="shared" si="303"/>
        <v>273000</v>
      </c>
      <c r="E7615" s="130" t="s">
        <v>7180</v>
      </c>
    </row>
    <row r="7616" spans="1:5">
      <c r="A7616" s="127" t="str">
        <f t="shared" si="304"/>
        <v>요르단261000</v>
      </c>
      <c r="B7616" s="127">
        <f t="shared" si="305"/>
        <v>261000</v>
      </c>
      <c r="C7616" s="127">
        <f t="shared" si="306"/>
        <v>9152500</v>
      </c>
      <c r="D7616" s="129">
        <f t="shared" si="303"/>
        <v>274050</v>
      </c>
      <c r="E7616" s="130" t="s">
        <v>7180</v>
      </c>
    </row>
    <row r="7617" spans="1:5">
      <c r="A7617" s="127" t="str">
        <f t="shared" si="304"/>
        <v>요르단262000</v>
      </c>
      <c r="B7617" s="127">
        <f t="shared" si="305"/>
        <v>262000</v>
      </c>
      <c r="C7617" s="127">
        <f t="shared" si="306"/>
        <v>9187500</v>
      </c>
      <c r="D7617" s="129">
        <f t="shared" si="303"/>
        <v>275100</v>
      </c>
      <c r="E7617" s="130" t="s">
        <v>7180</v>
      </c>
    </row>
    <row r="7618" spans="1:5">
      <c r="A7618" s="127" t="str">
        <f t="shared" si="304"/>
        <v>요르단263000</v>
      </c>
      <c r="B7618" s="127">
        <f t="shared" si="305"/>
        <v>263000</v>
      </c>
      <c r="C7618" s="127">
        <f t="shared" si="306"/>
        <v>9222500</v>
      </c>
      <c r="D7618" s="129">
        <f t="shared" si="303"/>
        <v>276150</v>
      </c>
      <c r="E7618" s="130" t="s">
        <v>7180</v>
      </c>
    </row>
    <row r="7619" spans="1:5">
      <c r="A7619" s="127" t="str">
        <f t="shared" si="304"/>
        <v>요르단264000</v>
      </c>
      <c r="B7619" s="127">
        <f t="shared" si="305"/>
        <v>264000</v>
      </c>
      <c r="C7619" s="127">
        <f t="shared" si="306"/>
        <v>9257500</v>
      </c>
      <c r="D7619" s="129">
        <f t="shared" si="303"/>
        <v>277200</v>
      </c>
      <c r="E7619" s="130" t="s">
        <v>7180</v>
      </c>
    </row>
    <row r="7620" spans="1:5">
      <c r="A7620" s="127" t="str">
        <f t="shared" si="304"/>
        <v>요르단265000</v>
      </c>
      <c r="B7620" s="127">
        <f t="shared" si="305"/>
        <v>265000</v>
      </c>
      <c r="C7620" s="127">
        <f t="shared" si="306"/>
        <v>9292500</v>
      </c>
      <c r="D7620" s="129">
        <f t="shared" si="303"/>
        <v>278250</v>
      </c>
      <c r="E7620" s="130" t="s">
        <v>7180</v>
      </c>
    </row>
    <row r="7621" spans="1:5">
      <c r="A7621" s="127" t="str">
        <f t="shared" si="304"/>
        <v>요르단266000</v>
      </c>
      <c r="B7621" s="127">
        <f t="shared" si="305"/>
        <v>266000</v>
      </c>
      <c r="C7621" s="127">
        <f t="shared" si="306"/>
        <v>9327500</v>
      </c>
      <c r="D7621" s="129">
        <f t="shared" si="303"/>
        <v>279300</v>
      </c>
      <c r="E7621" s="130" t="s">
        <v>7180</v>
      </c>
    </row>
    <row r="7622" spans="1:5">
      <c r="A7622" s="127" t="str">
        <f t="shared" si="304"/>
        <v>요르단267000</v>
      </c>
      <c r="B7622" s="127">
        <f t="shared" si="305"/>
        <v>267000</v>
      </c>
      <c r="C7622" s="127">
        <f t="shared" si="306"/>
        <v>9362500</v>
      </c>
      <c r="D7622" s="129">
        <f t="shared" si="303"/>
        <v>280350</v>
      </c>
      <c r="E7622" s="130" t="s">
        <v>7180</v>
      </c>
    </row>
    <row r="7623" spans="1:5">
      <c r="A7623" s="127" t="str">
        <f t="shared" si="304"/>
        <v>요르단268000</v>
      </c>
      <c r="B7623" s="127">
        <f t="shared" si="305"/>
        <v>268000</v>
      </c>
      <c r="C7623" s="127">
        <f t="shared" si="306"/>
        <v>9397500</v>
      </c>
      <c r="D7623" s="129">
        <f t="shared" si="303"/>
        <v>281400</v>
      </c>
      <c r="E7623" s="130" t="s">
        <v>7180</v>
      </c>
    </row>
    <row r="7624" spans="1:5">
      <c r="A7624" s="127" t="str">
        <f t="shared" si="304"/>
        <v>요르단269000</v>
      </c>
      <c r="B7624" s="127">
        <f t="shared" si="305"/>
        <v>269000</v>
      </c>
      <c r="C7624" s="127">
        <f t="shared" si="306"/>
        <v>9432500</v>
      </c>
      <c r="D7624" s="129">
        <f t="shared" si="303"/>
        <v>282450</v>
      </c>
      <c r="E7624" s="130" t="s">
        <v>7180</v>
      </c>
    </row>
    <row r="7625" spans="1:5">
      <c r="A7625" s="127" t="str">
        <f t="shared" si="304"/>
        <v>요르단270000</v>
      </c>
      <c r="B7625" s="127">
        <f t="shared" si="305"/>
        <v>270000</v>
      </c>
      <c r="C7625" s="127">
        <f t="shared" si="306"/>
        <v>9467500</v>
      </c>
      <c r="D7625" s="129">
        <f t="shared" si="303"/>
        <v>283500</v>
      </c>
      <c r="E7625" s="130" t="s">
        <v>7180</v>
      </c>
    </row>
    <row r="7626" spans="1:5">
      <c r="A7626" s="127" t="str">
        <f t="shared" si="304"/>
        <v>요르단271000</v>
      </c>
      <c r="B7626" s="127">
        <f t="shared" si="305"/>
        <v>271000</v>
      </c>
      <c r="C7626" s="127">
        <f t="shared" si="306"/>
        <v>9502500</v>
      </c>
      <c r="D7626" s="129">
        <f t="shared" si="303"/>
        <v>284550</v>
      </c>
      <c r="E7626" s="130" t="s">
        <v>7180</v>
      </c>
    </row>
    <row r="7627" spans="1:5">
      <c r="A7627" s="127" t="str">
        <f t="shared" si="304"/>
        <v>요르단272000</v>
      </c>
      <c r="B7627" s="127">
        <f t="shared" si="305"/>
        <v>272000</v>
      </c>
      <c r="C7627" s="127">
        <f t="shared" si="306"/>
        <v>9537500</v>
      </c>
      <c r="D7627" s="129">
        <f t="shared" si="303"/>
        <v>285600</v>
      </c>
      <c r="E7627" s="130" t="s">
        <v>7180</v>
      </c>
    </row>
    <row r="7628" spans="1:5">
      <c r="A7628" s="127" t="str">
        <f t="shared" si="304"/>
        <v>요르단273000</v>
      </c>
      <c r="B7628" s="127">
        <f t="shared" si="305"/>
        <v>273000</v>
      </c>
      <c r="C7628" s="127">
        <f t="shared" si="306"/>
        <v>9572500</v>
      </c>
      <c r="D7628" s="129">
        <f t="shared" si="303"/>
        <v>286650</v>
      </c>
      <c r="E7628" s="130" t="s">
        <v>7180</v>
      </c>
    </row>
    <row r="7629" spans="1:5">
      <c r="A7629" s="127" t="str">
        <f t="shared" si="304"/>
        <v>요르단274000</v>
      </c>
      <c r="B7629" s="127">
        <f t="shared" si="305"/>
        <v>274000</v>
      </c>
      <c r="C7629" s="127">
        <f t="shared" si="306"/>
        <v>9607500</v>
      </c>
      <c r="D7629" s="129">
        <f t="shared" si="303"/>
        <v>287700</v>
      </c>
      <c r="E7629" s="130" t="s">
        <v>7180</v>
      </c>
    </row>
    <row r="7630" spans="1:5">
      <c r="A7630" s="127" t="str">
        <f t="shared" si="304"/>
        <v>요르단275000</v>
      </c>
      <c r="B7630" s="127">
        <f t="shared" si="305"/>
        <v>275000</v>
      </c>
      <c r="C7630" s="127">
        <f t="shared" si="306"/>
        <v>9642500</v>
      </c>
      <c r="D7630" s="129">
        <f t="shared" si="303"/>
        <v>288750</v>
      </c>
      <c r="E7630" s="130" t="s">
        <v>7180</v>
      </c>
    </row>
    <row r="7631" spans="1:5">
      <c r="A7631" s="127" t="str">
        <f t="shared" si="304"/>
        <v>요르단276000</v>
      </c>
      <c r="B7631" s="127">
        <f t="shared" si="305"/>
        <v>276000</v>
      </c>
      <c r="C7631" s="127">
        <f t="shared" si="306"/>
        <v>9677500</v>
      </c>
      <c r="D7631" s="129">
        <f t="shared" si="303"/>
        <v>289800</v>
      </c>
      <c r="E7631" s="130" t="s">
        <v>7180</v>
      </c>
    </row>
    <row r="7632" spans="1:5">
      <c r="A7632" s="127" t="str">
        <f t="shared" si="304"/>
        <v>요르단277000</v>
      </c>
      <c r="B7632" s="127">
        <f t="shared" si="305"/>
        <v>277000</v>
      </c>
      <c r="C7632" s="127">
        <f t="shared" si="306"/>
        <v>9712500</v>
      </c>
      <c r="D7632" s="129">
        <f t="shared" si="303"/>
        <v>290850</v>
      </c>
      <c r="E7632" s="130" t="s">
        <v>7180</v>
      </c>
    </row>
    <row r="7633" spans="1:5">
      <c r="A7633" s="127" t="str">
        <f t="shared" si="304"/>
        <v>요르단278000</v>
      </c>
      <c r="B7633" s="127">
        <f t="shared" si="305"/>
        <v>278000</v>
      </c>
      <c r="C7633" s="127">
        <f t="shared" si="306"/>
        <v>9747500</v>
      </c>
      <c r="D7633" s="129">
        <f t="shared" si="303"/>
        <v>291900</v>
      </c>
      <c r="E7633" s="130" t="s">
        <v>7180</v>
      </c>
    </row>
    <row r="7634" spans="1:5">
      <c r="A7634" s="127" t="str">
        <f t="shared" si="304"/>
        <v>요르단279000</v>
      </c>
      <c r="B7634" s="127">
        <f t="shared" si="305"/>
        <v>279000</v>
      </c>
      <c r="C7634" s="127">
        <f t="shared" si="306"/>
        <v>9782500</v>
      </c>
      <c r="D7634" s="129">
        <f t="shared" si="303"/>
        <v>292950</v>
      </c>
      <c r="E7634" s="130" t="s">
        <v>7180</v>
      </c>
    </row>
    <row r="7635" spans="1:5">
      <c r="A7635" s="127" t="str">
        <f t="shared" si="304"/>
        <v>요르단280000</v>
      </c>
      <c r="B7635" s="127">
        <f t="shared" si="305"/>
        <v>280000</v>
      </c>
      <c r="C7635" s="127">
        <f t="shared" si="306"/>
        <v>9817500</v>
      </c>
      <c r="D7635" s="129">
        <f t="shared" si="303"/>
        <v>294000</v>
      </c>
      <c r="E7635" s="130" t="s">
        <v>7180</v>
      </c>
    </row>
    <row r="7636" spans="1:5">
      <c r="A7636" s="127" t="str">
        <f t="shared" si="304"/>
        <v>요르단281000</v>
      </c>
      <c r="B7636" s="127">
        <f t="shared" si="305"/>
        <v>281000</v>
      </c>
      <c r="C7636" s="127">
        <f t="shared" si="306"/>
        <v>9852500</v>
      </c>
      <c r="D7636" s="129">
        <f t="shared" si="303"/>
        <v>295050</v>
      </c>
      <c r="E7636" s="130" t="s">
        <v>7180</v>
      </c>
    </row>
    <row r="7637" spans="1:5">
      <c r="A7637" s="127" t="str">
        <f t="shared" si="304"/>
        <v>요르단282000</v>
      </c>
      <c r="B7637" s="127">
        <f t="shared" si="305"/>
        <v>282000</v>
      </c>
      <c r="C7637" s="127">
        <f t="shared" si="306"/>
        <v>9887500</v>
      </c>
      <c r="D7637" s="129">
        <f t="shared" si="303"/>
        <v>296100</v>
      </c>
      <c r="E7637" s="130" t="s">
        <v>7180</v>
      </c>
    </row>
    <row r="7638" spans="1:5">
      <c r="A7638" s="127" t="str">
        <f t="shared" si="304"/>
        <v>요르단283000</v>
      </c>
      <c r="B7638" s="127">
        <f t="shared" si="305"/>
        <v>283000</v>
      </c>
      <c r="C7638" s="127">
        <f t="shared" si="306"/>
        <v>9922500</v>
      </c>
      <c r="D7638" s="129">
        <f t="shared" si="303"/>
        <v>297150</v>
      </c>
      <c r="E7638" s="130" t="s">
        <v>7180</v>
      </c>
    </row>
    <row r="7639" spans="1:5">
      <c r="A7639" s="127" t="str">
        <f t="shared" si="304"/>
        <v>요르단284000</v>
      </c>
      <c r="B7639" s="127">
        <f t="shared" si="305"/>
        <v>284000</v>
      </c>
      <c r="C7639" s="127">
        <f t="shared" si="306"/>
        <v>9957500</v>
      </c>
      <c r="D7639" s="129">
        <f t="shared" si="303"/>
        <v>298200</v>
      </c>
      <c r="E7639" s="130" t="s">
        <v>7180</v>
      </c>
    </row>
    <row r="7640" spans="1:5">
      <c r="A7640" s="127" t="str">
        <f t="shared" si="304"/>
        <v>요르단285000</v>
      </c>
      <c r="B7640" s="127">
        <f t="shared" si="305"/>
        <v>285000</v>
      </c>
      <c r="C7640" s="127">
        <f t="shared" si="306"/>
        <v>9992500</v>
      </c>
      <c r="D7640" s="129">
        <f t="shared" si="303"/>
        <v>299250</v>
      </c>
      <c r="E7640" s="130" t="s">
        <v>7180</v>
      </c>
    </row>
    <row r="7641" spans="1:5">
      <c r="A7641" s="127" t="str">
        <f t="shared" si="304"/>
        <v>요르단286000</v>
      </c>
      <c r="B7641" s="127">
        <f t="shared" si="305"/>
        <v>286000</v>
      </c>
      <c r="C7641" s="127">
        <f t="shared" si="306"/>
        <v>10027500</v>
      </c>
      <c r="D7641" s="129">
        <f t="shared" si="303"/>
        <v>300300</v>
      </c>
      <c r="E7641" s="130" t="s">
        <v>7180</v>
      </c>
    </row>
    <row r="7642" spans="1:5">
      <c r="A7642" s="127" t="str">
        <f t="shared" si="304"/>
        <v>요르단287000</v>
      </c>
      <c r="B7642" s="127">
        <f t="shared" si="305"/>
        <v>287000</v>
      </c>
      <c r="C7642" s="127">
        <f t="shared" si="306"/>
        <v>10062500</v>
      </c>
      <c r="D7642" s="129">
        <f t="shared" si="303"/>
        <v>301350</v>
      </c>
      <c r="E7642" s="130" t="s">
        <v>7180</v>
      </c>
    </row>
    <row r="7643" spans="1:5">
      <c r="A7643" s="127" t="str">
        <f t="shared" si="304"/>
        <v>요르단288000</v>
      </c>
      <c r="B7643" s="127">
        <f t="shared" si="305"/>
        <v>288000</v>
      </c>
      <c r="C7643" s="127">
        <f t="shared" si="306"/>
        <v>10097500</v>
      </c>
      <c r="D7643" s="129">
        <f t="shared" si="303"/>
        <v>302400</v>
      </c>
      <c r="E7643" s="130" t="s">
        <v>7180</v>
      </c>
    </row>
    <row r="7644" spans="1:5">
      <c r="A7644" s="127" t="str">
        <f t="shared" si="304"/>
        <v>요르단289000</v>
      </c>
      <c r="B7644" s="127">
        <f t="shared" si="305"/>
        <v>289000</v>
      </c>
      <c r="C7644" s="127">
        <f t="shared" si="306"/>
        <v>10132500</v>
      </c>
      <c r="D7644" s="129">
        <f t="shared" si="303"/>
        <v>303450</v>
      </c>
      <c r="E7644" s="130" t="s">
        <v>7180</v>
      </c>
    </row>
    <row r="7645" spans="1:5">
      <c r="A7645" s="127" t="str">
        <f t="shared" si="304"/>
        <v>요르단290000</v>
      </c>
      <c r="B7645" s="127">
        <f t="shared" si="305"/>
        <v>290000</v>
      </c>
      <c r="C7645" s="127">
        <f t="shared" si="306"/>
        <v>10167500</v>
      </c>
      <c r="D7645" s="129">
        <f t="shared" si="303"/>
        <v>304500</v>
      </c>
      <c r="E7645" s="130" t="s">
        <v>7180</v>
      </c>
    </row>
    <row r="7646" spans="1:5">
      <c r="A7646" s="127" t="str">
        <f t="shared" si="304"/>
        <v>요르단291000</v>
      </c>
      <c r="B7646" s="127">
        <f t="shared" si="305"/>
        <v>291000</v>
      </c>
      <c r="C7646" s="127">
        <f t="shared" si="306"/>
        <v>10202500</v>
      </c>
      <c r="D7646" s="129">
        <f t="shared" si="303"/>
        <v>305550</v>
      </c>
      <c r="E7646" s="130" t="s">
        <v>7180</v>
      </c>
    </row>
    <row r="7647" spans="1:5">
      <c r="A7647" s="127" t="str">
        <f t="shared" si="304"/>
        <v>요르단292000</v>
      </c>
      <c r="B7647" s="127">
        <f t="shared" si="305"/>
        <v>292000</v>
      </c>
      <c r="C7647" s="127">
        <f t="shared" si="306"/>
        <v>10237500</v>
      </c>
      <c r="D7647" s="129">
        <f t="shared" si="303"/>
        <v>306600</v>
      </c>
      <c r="E7647" s="130" t="s">
        <v>7180</v>
      </c>
    </row>
    <row r="7648" spans="1:5">
      <c r="A7648" s="127" t="str">
        <f t="shared" si="304"/>
        <v>요르단293000</v>
      </c>
      <c r="B7648" s="127">
        <f t="shared" si="305"/>
        <v>293000</v>
      </c>
      <c r="C7648" s="127">
        <f t="shared" si="306"/>
        <v>10272500</v>
      </c>
      <c r="D7648" s="129">
        <f t="shared" si="303"/>
        <v>307650</v>
      </c>
      <c r="E7648" s="130" t="s">
        <v>7180</v>
      </c>
    </row>
    <row r="7649" spans="1:5">
      <c r="A7649" s="127" t="str">
        <f t="shared" si="304"/>
        <v>요르단294000</v>
      </c>
      <c r="B7649" s="127">
        <f t="shared" si="305"/>
        <v>294000</v>
      </c>
      <c r="C7649" s="127">
        <f t="shared" si="306"/>
        <v>10307500</v>
      </c>
      <c r="D7649" s="129">
        <f t="shared" si="303"/>
        <v>308700</v>
      </c>
      <c r="E7649" s="130" t="s">
        <v>7180</v>
      </c>
    </row>
    <row r="7650" spans="1:5">
      <c r="A7650" s="127" t="str">
        <f t="shared" si="304"/>
        <v>요르단295000</v>
      </c>
      <c r="B7650" s="127">
        <f t="shared" si="305"/>
        <v>295000</v>
      </c>
      <c r="C7650" s="127">
        <f t="shared" si="306"/>
        <v>10342500</v>
      </c>
      <c r="D7650" s="129">
        <f t="shared" si="303"/>
        <v>309750</v>
      </c>
      <c r="E7650" s="130" t="s">
        <v>7180</v>
      </c>
    </row>
    <row r="7651" spans="1:5">
      <c r="A7651" s="127" t="str">
        <f t="shared" si="304"/>
        <v>요르단296000</v>
      </c>
      <c r="B7651" s="127">
        <f t="shared" si="305"/>
        <v>296000</v>
      </c>
      <c r="C7651" s="127">
        <f t="shared" si="306"/>
        <v>10377500</v>
      </c>
      <c r="D7651" s="129">
        <f t="shared" si="303"/>
        <v>310800</v>
      </c>
      <c r="E7651" s="130" t="s">
        <v>7180</v>
      </c>
    </row>
    <row r="7652" spans="1:5">
      <c r="A7652" s="127" t="str">
        <f t="shared" si="304"/>
        <v>요르단297000</v>
      </c>
      <c r="B7652" s="127">
        <f t="shared" si="305"/>
        <v>297000</v>
      </c>
      <c r="C7652" s="127">
        <f t="shared" si="306"/>
        <v>10412500</v>
      </c>
      <c r="D7652" s="129">
        <f t="shared" si="303"/>
        <v>311850</v>
      </c>
      <c r="E7652" s="130" t="s">
        <v>7180</v>
      </c>
    </row>
    <row r="7653" spans="1:5">
      <c r="A7653" s="127" t="str">
        <f t="shared" si="304"/>
        <v>요르단298000</v>
      </c>
      <c r="B7653" s="127">
        <f t="shared" si="305"/>
        <v>298000</v>
      </c>
      <c r="C7653" s="127">
        <f t="shared" si="306"/>
        <v>10447500</v>
      </c>
      <c r="D7653" s="129">
        <f t="shared" si="303"/>
        <v>312900</v>
      </c>
      <c r="E7653" s="130" t="s">
        <v>7180</v>
      </c>
    </row>
    <row r="7654" spans="1:5">
      <c r="A7654" s="127" t="str">
        <f t="shared" si="304"/>
        <v>요르단299000</v>
      </c>
      <c r="B7654" s="127">
        <f t="shared" si="305"/>
        <v>299000</v>
      </c>
      <c r="C7654" s="127">
        <f t="shared" si="306"/>
        <v>10482500</v>
      </c>
      <c r="D7654" s="129">
        <f t="shared" si="303"/>
        <v>313950</v>
      </c>
      <c r="E7654" s="130" t="s">
        <v>7180</v>
      </c>
    </row>
    <row r="7655" spans="1:5">
      <c r="A7655" s="127" t="str">
        <f t="shared" si="304"/>
        <v>요르단300000</v>
      </c>
      <c r="B7655" s="127">
        <f t="shared" si="305"/>
        <v>300000</v>
      </c>
      <c r="C7655" s="127">
        <f t="shared" si="306"/>
        <v>10517500</v>
      </c>
      <c r="D7655" s="129">
        <f t="shared" si="303"/>
        <v>315000</v>
      </c>
      <c r="E7655" s="130" t="s">
        <v>7180</v>
      </c>
    </row>
    <row r="7656" spans="1:5">
      <c r="A7656" s="127" t="str">
        <f t="shared" si="304"/>
        <v>요르단301000</v>
      </c>
      <c r="B7656" s="127">
        <f t="shared" si="305"/>
        <v>301000</v>
      </c>
      <c r="C7656" s="127">
        <f t="shared" si="306"/>
        <v>10552500</v>
      </c>
      <c r="D7656" s="129">
        <f t="shared" si="303"/>
        <v>316050</v>
      </c>
      <c r="E7656" s="130" t="s">
        <v>7180</v>
      </c>
    </row>
    <row r="7657" spans="1:5">
      <c r="A7657" s="127" t="str">
        <f t="shared" si="304"/>
        <v>요르단302000</v>
      </c>
      <c r="B7657" s="127">
        <f t="shared" si="305"/>
        <v>302000</v>
      </c>
      <c r="C7657" s="127">
        <f t="shared" si="306"/>
        <v>10587500</v>
      </c>
      <c r="D7657" s="129">
        <f t="shared" si="303"/>
        <v>317100</v>
      </c>
      <c r="E7657" s="130" t="s">
        <v>7180</v>
      </c>
    </row>
    <row r="7658" spans="1:5">
      <c r="A7658" s="127" t="str">
        <f t="shared" si="304"/>
        <v>요르단303000</v>
      </c>
      <c r="B7658" s="127">
        <f t="shared" si="305"/>
        <v>303000</v>
      </c>
      <c r="C7658" s="127">
        <f t="shared" si="306"/>
        <v>10622500</v>
      </c>
      <c r="D7658" s="129">
        <f t="shared" si="303"/>
        <v>318150</v>
      </c>
      <c r="E7658" s="130" t="s">
        <v>7180</v>
      </c>
    </row>
    <row r="7659" spans="1:5">
      <c r="A7659" s="127" t="str">
        <f t="shared" si="304"/>
        <v>요르단304000</v>
      </c>
      <c r="B7659" s="127">
        <f t="shared" si="305"/>
        <v>304000</v>
      </c>
      <c r="C7659" s="127">
        <f t="shared" si="306"/>
        <v>10657500</v>
      </c>
      <c r="D7659" s="129">
        <f t="shared" si="303"/>
        <v>319200</v>
      </c>
      <c r="E7659" s="130" t="s">
        <v>7180</v>
      </c>
    </row>
    <row r="7660" spans="1:5">
      <c r="A7660" s="127" t="str">
        <f t="shared" si="304"/>
        <v>요르단305000</v>
      </c>
      <c r="B7660" s="127">
        <f t="shared" si="305"/>
        <v>305000</v>
      </c>
      <c r="C7660" s="127">
        <f t="shared" si="306"/>
        <v>10692500</v>
      </c>
      <c r="D7660" s="129">
        <f t="shared" si="303"/>
        <v>320250</v>
      </c>
      <c r="E7660" s="130" t="s">
        <v>7180</v>
      </c>
    </row>
    <row r="7661" spans="1:5">
      <c r="A7661" s="127" t="str">
        <f t="shared" si="304"/>
        <v>요르단306000</v>
      </c>
      <c r="B7661" s="127">
        <f t="shared" si="305"/>
        <v>306000</v>
      </c>
      <c r="C7661" s="127">
        <f t="shared" si="306"/>
        <v>10727500</v>
      </c>
      <c r="D7661" s="129">
        <f t="shared" si="303"/>
        <v>321300</v>
      </c>
      <c r="E7661" s="130" t="s">
        <v>7180</v>
      </c>
    </row>
    <row r="7662" spans="1:5">
      <c r="A7662" s="127" t="str">
        <f t="shared" si="304"/>
        <v>요르단307000</v>
      </c>
      <c r="B7662" s="127">
        <f t="shared" si="305"/>
        <v>307000</v>
      </c>
      <c r="C7662" s="127">
        <f t="shared" si="306"/>
        <v>10762500</v>
      </c>
      <c r="D7662" s="129">
        <f t="shared" si="303"/>
        <v>322350</v>
      </c>
      <c r="E7662" s="130" t="s">
        <v>7180</v>
      </c>
    </row>
    <row r="7663" spans="1:5">
      <c r="A7663" s="127" t="str">
        <f t="shared" si="304"/>
        <v>요르단308000</v>
      </c>
      <c r="B7663" s="127">
        <f t="shared" si="305"/>
        <v>308000</v>
      </c>
      <c r="C7663" s="127">
        <f t="shared" si="306"/>
        <v>10797500</v>
      </c>
      <c r="D7663" s="129">
        <f t="shared" si="303"/>
        <v>323400</v>
      </c>
      <c r="E7663" s="130" t="s">
        <v>7180</v>
      </c>
    </row>
    <row r="7664" spans="1:5">
      <c r="A7664" s="127" t="str">
        <f t="shared" si="304"/>
        <v>요르단309000</v>
      </c>
      <c r="B7664" s="127">
        <f t="shared" si="305"/>
        <v>309000</v>
      </c>
      <c r="C7664" s="127">
        <f t="shared" si="306"/>
        <v>10832500</v>
      </c>
      <c r="D7664" s="129">
        <f t="shared" si="303"/>
        <v>324450</v>
      </c>
      <c r="E7664" s="130" t="s">
        <v>7180</v>
      </c>
    </row>
    <row r="7665" spans="1:5">
      <c r="A7665" s="127" t="str">
        <f t="shared" si="304"/>
        <v>요르단310000</v>
      </c>
      <c r="B7665" s="127">
        <f t="shared" si="305"/>
        <v>310000</v>
      </c>
      <c r="C7665" s="127">
        <f t="shared" si="306"/>
        <v>10867500</v>
      </c>
      <c r="D7665" s="129">
        <f t="shared" si="303"/>
        <v>325500</v>
      </c>
      <c r="E7665" s="130" t="s">
        <v>7180</v>
      </c>
    </row>
    <row r="7666" spans="1:5">
      <c r="A7666" s="127" t="str">
        <f t="shared" si="304"/>
        <v>요르단311000</v>
      </c>
      <c r="B7666" s="127">
        <f t="shared" si="305"/>
        <v>311000</v>
      </c>
      <c r="C7666" s="127">
        <f t="shared" si="306"/>
        <v>10902500</v>
      </c>
      <c r="D7666" s="129">
        <f t="shared" si="303"/>
        <v>326550</v>
      </c>
      <c r="E7666" s="130" t="s">
        <v>7180</v>
      </c>
    </row>
    <row r="7667" spans="1:5">
      <c r="A7667" s="127" t="str">
        <f t="shared" si="304"/>
        <v>요르단312000</v>
      </c>
      <c r="B7667" s="127">
        <f t="shared" si="305"/>
        <v>312000</v>
      </c>
      <c r="C7667" s="127">
        <f t="shared" si="306"/>
        <v>10937500</v>
      </c>
      <c r="D7667" s="129">
        <f t="shared" si="303"/>
        <v>327600</v>
      </c>
      <c r="E7667" s="130" t="s">
        <v>7180</v>
      </c>
    </row>
    <row r="7668" spans="1:5">
      <c r="A7668" s="127" t="str">
        <f t="shared" si="304"/>
        <v>요르단313000</v>
      </c>
      <c r="B7668" s="127">
        <f t="shared" si="305"/>
        <v>313000</v>
      </c>
      <c r="C7668" s="127">
        <f t="shared" si="306"/>
        <v>10972500</v>
      </c>
      <c r="D7668" s="129">
        <f t="shared" si="303"/>
        <v>328650</v>
      </c>
      <c r="E7668" s="130" t="s">
        <v>7180</v>
      </c>
    </row>
    <row r="7669" spans="1:5">
      <c r="A7669" s="127" t="str">
        <f t="shared" si="304"/>
        <v>요르단314000</v>
      </c>
      <c r="B7669" s="127">
        <f t="shared" si="305"/>
        <v>314000</v>
      </c>
      <c r="C7669" s="127">
        <f t="shared" si="306"/>
        <v>11007500</v>
      </c>
      <c r="D7669" s="129">
        <f t="shared" si="303"/>
        <v>329700</v>
      </c>
      <c r="E7669" s="130" t="s">
        <v>7180</v>
      </c>
    </row>
    <row r="7670" spans="1:5">
      <c r="A7670" s="127" t="str">
        <f t="shared" si="304"/>
        <v>요르단315000</v>
      </c>
      <c r="B7670" s="127">
        <f t="shared" si="305"/>
        <v>315000</v>
      </c>
      <c r="C7670" s="127">
        <f t="shared" si="306"/>
        <v>11042500</v>
      </c>
      <c r="D7670" s="129">
        <f t="shared" ref="D7670:D7733" si="307">SUM($G$2)*(B7670*0.001)</f>
        <v>330750</v>
      </c>
      <c r="E7670" s="130" t="s">
        <v>7180</v>
      </c>
    </row>
    <row r="7671" spans="1:5">
      <c r="A7671" s="127" t="str">
        <f t="shared" si="304"/>
        <v>요르단316000</v>
      </c>
      <c r="B7671" s="127">
        <f t="shared" si="305"/>
        <v>316000</v>
      </c>
      <c r="C7671" s="127">
        <f t="shared" si="306"/>
        <v>11077500</v>
      </c>
      <c r="D7671" s="129">
        <f t="shared" si="307"/>
        <v>331800</v>
      </c>
      <c r="E7671" s="130" t="s">
        <v>7180</v>
      </c>
    </row>
    <row r="7672" spans="1:5">
      <c r="A7672" s="127" t="str">
        <f t="shared" si="304"/>
        <v>요르단317000</v>
      </c>
      <c r="B7672" s="127">
        <f t="shared" si="305"/>
        <v>317000</v>
      </c>
      <c r="C7672" s="127">
        <f t="shared" si="306"/>
        <v>11112500</v>
      </c>
      <c r="D7672" s="129">
        <f t="shared" si="307"/>
        <v>332850</v>
      </c>
      <c r="E7672" s="130" t="s">
        <v>7180</v>
      </c>
    </row>
    <row r="7673" spans="1:5">
      <c r="A7673" s="127" t="str">
        <f t="shared" si="304"/>
        <v>요르단318000</v>
      </c>
      <c r="B7673" s="127">
        <f t="shared" si="305"/>
        <v>318000</v>
      </c>
      <c r="C7673" s="127">
        <f t="shared" si="306"/>
        <v>11147500</v>
      </c>
      <c r="D7673" s="129">
        <f t="shared" si="307"/>
        <v>333900</v>
      </c>
      <c r="E7673" s="130" t="s">
        <v>7180</v>
      </c>
    </row>
    <row r="7674" spans="1:5">
      <c r="A7674" s="127" t="str">
        <f t="shared" si="304"/>
        <v>요르단319000</v>
      </c>
      <c r="B7674" s="127">
        <f t="shared" si="305"/>
        <v>319000</v>
      </c>
      <c r="C7674" s="127">
        <f t="shared" si="306"/>
        <v>11182500</v>
      </c>
      <c r="D7674" s="129">
        <f t="shared" si="307"/>
        <v>334950</v>
      </c>
      <c r="E7674" s="130" t="s">
        <v>7180</v>
      </c>
    </row>
    <row r="7675" spans="1:5">
      <c r="A7675" s="127" t="str">
        <f t="shared" si="304"/>
        <v>요르단320000</v>
      </c>
      <c r="B7675" s="127">
        <f t="shared" si="305"/>
        <v>320000</v>
      </c>
      <c r="C7675" s="127">
        <f t="shared" si="306"/>
        <v>11217500</v>
      </c>
      <c r="D7675" s="129">
        <f t="shared" si="307"/>
        <v>336000</v>
      </c>
      <c r="E7675" s="130" t="s">
        <v>7180</v>
      </c>
    </row>
    <row r="7676" spans="1:5">
      <c r="A7676" s="127" t="str">
        <f t="shared" ref="A7676:A7722" si="308">"요르단"&amp;B7676</f>
        <v>요르단321000</v>
      </c>
      <c r="B7676" s="127">
        <f t="shared" si="305"/>
        <v>321000</v>
      </c>
      <c r="C7676" s="127">
        <f t="shared" si="306"/>
        <v>11252500</v>
      </c>
      <c r="D7676" s="129">
        <f t="shared" si="307"/>
        <v>337050</v>
      </c>
      <c r="E7676" s="130" t="s">
        <v>7180</v>
      </c>
    </row>
    <row r="7677" spans="1:5">
      <c r="A7677" s="127" t="str">
        <f t="shared" si="308"/>
        <v>요르단322000</v>
      </c>
      <c r="B7677" s="127">
        <f t="shared" ref="B7677:B7722" si="309">B7676+1000</f>
        <v>322000</v>
      </c>
      <c r="C7677" s="127">
        <f t="shared" si="306"/>
        <v>11287500</v>
      </c>
      <c r="D7677" s="129">
        <f t="shared" si="307"/>
        <v>338100</v>
      </c>
      <c r="E7677" s="130" t="s">
        <v>7180</v>
      </c>
    </row>
    <row r="7678" spans="1:5">
      <c r="A7678" s="127" t="str">
        <f t="shared" si="308"/>
        <v>요르단323000</v>
      </c>
      <c r="B7678" s="127">
        <f t="shared" si="309"/>
        <v>323000</v>
      </c>
      <c r="C7678" s="127">
        <f t="shared" ref="C7678:C7722" si="310">C7677+35000</f>
        <v>11322500</v>
      </c>
      <c r="D7678" s="129">
        <f t="shared" si="307"/>
        <v>339150</v>
      </c>
      <c r="E7678" s="130" t="s">
        <v>7180</v>
      </c>
    </row>
    <row r="7679" spans="1:5">
      <c r="A7679" s="127" t="str">
        <f t="shared" si="308"/>
        <v>요르단324000</v>
      </c>
      <c r="B7679" s="127">
        <f t="shared" si="309"/>
        <v>324000</v>
      </c>
      <c r="C7679" s="127">
        <f t="shared" si="310"/>
        <v>11357500</v>
      </c>
      <c r="D7679" s="129">
        <f t="shared" si="307"/>
        <v>340200</v>
      </c>
      <c r="E7679" s="130" t="s">
        <v>7180</v>
      </c>
    </row>
    <row r="7680" spans="1:5">
      <c r="A7680" s="127" t="str">
        <f t="shared" si="308"/>
        <v>요르단325000</v>
      </c>
      <c r="B7680" s="127">
        <f t="shared" si="309"/>
        <v>325000</v>
      </c>
      <c r="C7680" s="127">
        <f t="shared" si="310"/>
        <v>11392500</v>
      </c>
      <c r="D7680" s="129">
        <f t="shared" si="307"/>
        <v>341250</v>
      </c>
      <c r="E7680" s="130" t="s">
        <v>7180</v>
      </c>
    </row>
    <row r="7681" spans="1:5">
      <c r="A7681" s="127" t="str">
        <f t="shared" si="308"/>
        <v>요르단326000</v>
      </c>
      <c r="B7681" s="127">
        <f t="shared" si="309"/>
        <v>326000</v>
      </c>
      <c r="C7681" s="127">
        <f t="shared" si="310"/>
        <v>11427500</v>
      </c>
      <c r="D7681" s="129">
        <f t="shared" si="307"/>
        <v>342300</v>
      </c>
      <c r="E7681" s="130" t="s">
        <v>7180</v>
      </c>
    </row>
    <row r="7682" spans="1:5">
      <c r="A7682" s="127" t="str">
        <f t="shared" si="308"/>
        <v>요르단327000</v>
      </c>
      <c r="B7682" s="127">
        <f t="shared" si="309"/>
        <v>327000</v>
      </c>
      <c r="C7682" s="127">
        <f t="shared" si="310"/>
        <v>11462500</v>
      </c>
      <c r="D7682" s="129">
        <f t="shared" si="307"/>
        <v>343350</v>
      </c>
      <c r="E7682" s="130" t="s">
        <v>7180</v>
      </c>
    </row>
    <row r="7683" spans="1:5">
      <c r="A7683" s="127" t="str">
        <f t="shared" si="308"/>
        <v>요르단328000</v>
      </c>
      <c r="B7683" s="127">
        <f t="shared" si="309"/>
        <v>328000</v>
      </c>
      <c r="C7683" s="127">
        <f t="shared" si="310"/>
        <v>11497500</v>
      </c>
      <c r="D7683" s="129">
        <f t="shared" si="307"/>
        <v>344400</v>
      </c>
      <c r="E7683" s="130" t="s">
        <v>7180</v>
      </c>
    </row>
    <row r="7684" spans="1:5">
      <c r="A7684" s="127" t="str">
        <f t="shared" si="308"/>
        <v>요르단329000</v>
      </c>
      <c r="B7684" s="127">
        <f t="shared" si="309"/>
        <v>329000</v>
      </c>
      <c r="C7684" s="127">
        <f t="shared" si="310"/>
        <v>11532500</v>
      </c>
      <c r="D7684" s="129">
        <f t="shared" si="307"/>
        <v>345450</v>
      </c>
      <c r="E7684" s="130" t="s">
        <v>7180</v>
      </c>
    </row>
    <row r="7685" spans="1:5">
      <c r="A7685" s="127" t="str">
        <f t="shared" si="308"/>
        <v>요르단330000</v>
      </c>
      <c r="B7685" s="127">
        <f t="shared" si="309"/>
        <v>330000</v>
      </c>
      <c r="C7685" s="127">
        <f t="shared" si="310"/>
        <v>11567500</v>
      </c>
      <c r="D7685" s="129">
        <f t="shared" si="307"/>
        <v>346500</v>
      </c>
      <c r="E7685" s="130" t="s">
        <v>7180</v>
      </c>
    </row>
    <row r="7686" spans="1:5">
      <c r="A7686" s="127" t="str">
        <f t="shared" si="308"/>
        <v>요르단331000</v>
      </c>
      <c r="B7686" s="127">
        <f t="shared" si="309"/>
        <v>331000</v>
      </c>
      <c r="C7686" s="127">
        <f t="shared" si="310"/>
        <v>11602500</v>
      </c>
      <c r="D7686" s="129">
        <f t="shared" si="307"/>
        <v>347550</v>
      </c>
      <c r="E7686" s="130" t="s">
        <v>7180</v>
      </c>
    </row>
    <row r="7687" spans="1:5">
      <c r="A7687" s="127" t="str">
        <f t="shared" si="308"/>
        <v>요르단332000</v>
      </c>
      <c r="B7687" s="127">
        <f t="shared" si="309"/>
        <v>332000</v>
      </c>
      <c r="C7687" s="127">
        <f t="shared" si="310"/>
        <v>11637500</v>
      </c>
      <c r="D7687" s="129">
        <f t="shared" si="307"/>
        <v>348600</v>
      </c>
      <c r="E7687" s="130" t="s">
        <v>7180</v>
      </c>
    </row>
    <row r="7688" spans="1:5">
      <c r="A7688" s="127" t="str">
        <f t="shared" si="308"/>
        <v>요르단333000</v>
      </c>
      <c r="B7688" s="127">
        <f t="shared" si="309"/>
        <v>333000</v>
      </c>
      <c r="C7688" s="127">
        <f t="shared" si="310"/>
        <v>11672500</v>
      </c>
      <c r="D7688" s="129">
        <f t="shared" si="307"/>
        <v>349650</v>
      </c>
      <c r="E7688" s="130" t="s">
        <v>7180</v>
      </c>
    </row>
    <row r="7689" spans="1:5">
      <c r="A7689" s="127" t="str">
        <f t="shared" si="308"/>
        <v>요르단334000</v>
      </c>
      <c r="B7689" s="127">
        <f t="shared" si="309"/>
        <v>334000</v>
      </c>
      <c r="C7689" s="127">
        <f t="shared" si="310"/>
        <v>11707500</v>
      </c>
      <c r="D7689" s="129">
        <f t="shared" si="307"/>
        <v>350700</v>
      </c>
      <c r="E7689" s="130" t="s">
        <v>7180</v>
      </c>
    </row>
    <row r="7690" spans="1:5">
      <c r="A7690" s="127" t="str">
        <f t="shared" si="308"/>
        <v>요르단335000</v>
      </c>
      <c r="B7690" s="127">
        <f t="shared" si="309"/>
        <v>335000</v>
      </c>
      <c r="C7690" s="127">
        <f t="shared" si="310"/>
        <v>11742500</v>
      </c>
      <c r="D7690" s="129">
        <f t="shared" si="307"/>
        <v>351750</v>
      </c>
      <c r="E7690" s="130" t="s">
        <v>7180</v>
      </c>
    </row>
    <row r="7691" spans="1:5">
      <c r="A7691" s="127" t="str">
        <f t="shared" si="308"/>
        <v>요르단336000</v>
      </c>
      <c r="B7691" s="127">
        <f t="shared" si="309"/>
        <v>336000</v>
      </c>
      <c r="C7691" s="127">
        <f t="shared" si="310"/>
        <v>11777500</v>
      </c>
      <c r="D7691" s="129">
        <f t="shared" si="307"/>
        <v>352800</v>
      </c>
      <c r="E7691" s="130" t="s">
        <v>7180</v>
      </c>
    </row>
    <row r="7692" spans="1:5">
      <c r="A7692" s="127" t="str">
        <f t="shared" si="308"/>
        <v>요르단337000</v>
      </c>
      <c r="B7692" s="127">
        <f t="shared" si="309"/>
        <v>337000</v>
      </c>
      <c r="C7692" s="127">
        <f t="shared" si="310"/>
        <v>11812500</v>
      </c>
      <c r="D7692" s="129">
        <f t="shared" si="307"/>
        <v>353850</v>
      </c>
      <c r="E7692" s="130" t="s">
        <v>7180</v>
      </c>
    </row>
    <row r="7693" spans="1:5">
      <c r="A7693" s="127" t="str">
        <f t="shared" si="308"/>
        <v>요르단338000</v>
      </c>
      <c r="B7693" s="127">
        <f t="shared" si="309"/>
        <v>338000</v>
      </c>
      <c r="C7693" s="127">
        <f t="shared" si="310"/>
        <v>11847500</v>
      </c>
      <c r="D7693" s="129">
        <f t="shared" si="307"/>
        <v>354900</v>
      </c>
      <c r="E7693" s="130" t="s">
        <v>7180</v>
      </c>
    </row>
    <row r="7694" spans="1:5">
      <c r="A7694" s="127" t="str">
        <f t="shared" si="308"/>
        <v>요르단339000</v>
      </c>
      <c r="B7694" s="127">
        <f t="shared" si="309"/>
        <v>339000</v>
      </c>
      <c r="C7694" s="127">
        <f t="shared" si="310"/>
        <v>11882500</v>
      </c>
      <c r="D7694" s="129">
        <f t="shared" si="307"/>
        <v>355950</v>
      </c>
      <c r="E7694" s="130" t="s">
        <v>7180</v>
      </c>
    </row>
    <row r="7695" spans="1:5">
      <c r="A7695" s="127" t="str">
        <f t="shared" si="308"/>
        <v>요르단340000</v>
      </c>
      <c r="B7695" s="127">
        <f t="shared" si="309"/>
        <v>340000</v>
      </c>
      <c r="C7695" s="127">
        <f t="shared" si="310"/>
        <v>11917500</v>
      </c>
      <c r="D7695" s="129">
        <f t="shared" si="307"/>
        <v>357000</v>
      </c>
      <c r="E7695" s="130" t="s">
        <v>7180</v>
      </c>
    </row>
    <row r="7696" spans="1:5">
      <c r="A7696" s="127" t="str">
        <f t="shared" si="308"/>
        <v>요르단341000</v>
      </c>
      <c r="B7696" s="127">
        <f t="shared" si="309"/>
        <v>341000</v>
      </c>
      <c r="C7696" s="127">
        <f t="shared" si="310"/>
        <v>11952500</v>
      </c>
      <c r="D7696" s="129">
        <f t="shared" si="307"/>
        <v>358050</v>
      </c>
      <c r="E7696" s="130" t="s">
        <v>7180</v>
      </c>
    </row>
    <row r="7697" spans="1:5">
      <c r="A7697" s="127" t="str">
        <f t="shared" si="308"/>
        <v>요르단342000</v>
      </c>
      <c r="B7697" s="127">
        <f t="shared" si="309"/>
        <v>342000</v>
      </c>
      <c r="C7697" s="127">
        <f t="shared" si="310"/>
        <v>11987500</v>
      </c>
      <c r="D7697" s="129">
        <f t="shared" si="307"/>
        <v>359100</v>
      </c>
      <c r="E7697" s="130" t="s">
        <v>7180</v>
      </c>
    </row>
    <row r="7698" spans="1:5">
      <c r="A7698" s="127" t="str">
        <f t="shared" si="308"/>
        <v>요르단343000</v>
      </c>
      <c r="B7698" s="127">
        <f t="shared" si="309"/>
        <v>343000</v>
      </c>
      <c r="C7698" s="127">
        <f t="shared" si="310"/>
        <v>12022500</v>
      </c>
      <c r="D7698" s="129">
        <f t="shared" si="307"/>
        <v>360150</v>
      </c>
      <c r="E7698" s="130" t="s">
        <v>7180</v>
      </c>
    </row>
    <row r="7699" spans="1:5">
      <c r="A7699" s="127" t="str">
        <f t="shared" si="308"/>
        <v>요르단344000</v>
      </c>
      <c r="B7699" s="127">
        <f t="shared" si="309"/>
        <v>344000</v>
      </c>
      <c r="C7699" s="127">
        <f t="shared" si="310"/>
        <v>12057500</v>
      </c>
      <c r="D7699" s="129">
        <f t="shared" si="307"/>
        <v>361200</v>
      </c>
      <c r="E7699" s="130" t="s">
        <v>7180</v>
      </c>
    </row>
    <row r="7700" spans="1:5">
      <c r="A7700" s="127" t="str">
        <f t="shared" si="308"/>
        <v>요르단345000</v>
      </c>
      <c r="B7700" s="127">
        <f t="shared" si="309"/>
        <v>345000</v>
      </c>
      <c r="C7700" s="127">
        <f t="shared" si="310"/>
        <v>12092500</v>
      </c>
      <c r="D7700" s="129">
        <f t="shared" si="307"/>
        <v>362250</v>
      </c>
      <c r="E7700" s="130" t="s">
        <v>7180</v>
      </c>
    </row>
    <row r="7701" spans="1:5">
      <c r="A7701" s="127" t="str">
        <f t="shared" si="308"/>
        <v>요르단346000</v>
      </c>
      <c r="B7701" s="127">
        <f t="shared" si="309"/>
        <v>346000</v>
      </c>
      <c r="C7701" s="127">
        <f t="shared" si="310"/>
        <v>12127500</v>
      </c>
      <c r="D7701" s="129">
        <f t="shared" si="307"/>
        <v>363300</v>
      </c>
      <c r="E7701" s="130" t="s">
        <v>7180</v>
      </c>
    </row>
    <row r="7702" spans="1:5">
      <c r="A7702" s="127" t="str">
        <f t="shared" si="308"/>
        <v>요르단347000</v>
      </c>
      <c r="B7702" s="127">
        <f t="shared" si="309"/>
        <v>347000</v>
      </c>
      <c r="C7702" s="127">
        <f t="shared" si="310"/>
        <v>12162500</v>
      </c>
      <c r="D7702" s="129">
        <f t="shared" si="307"/>
        <v>364350</v>
      </c>
      <c r="E7702" s="130" t="s">
        <v>7180</v>
      </c>
    </row>
    <row r="7703" spans="1:5">
      <c r="A7703" s="127" t="str">
        <f t="shared" si="308"/>
        <v>요르단348000</v>
      </c>
      <c r="B7703" s="127">
        <f t="shared" si="309"/>
        <v>348000</v>
      </c>
      <c r="C7703" s="127">
        <f t="shared" si="310"/>
        <v>12197500</v>
      </c>
      <c r="D7703" s="129">
        <f t="shared" si="307"/>
        <v>365400</v>
      </c>
      <c r="E7703" s="130" t="s">
        <v>7180</v>
      </c>
    </row>
    <row r="7704" spans="1:5">
      <c r="A7704" s="127" t="str">
        <f t="shared" si="308"/>
        <v>요르단349000</v>
      </c>
      <c r="B7704" s="127">
        <f t="shared" si="309"/>
        <v>349000</v>
      </c>
      <c r="C7704" s="127">
        <f t="shared" si="310"/>
        <v>12232500</v>
      </c>
      <c r="D7704" s="129">
        <f t="shared" si="307"/>
        <v>366450</v>
      </c>
      <c r="E7704" s="130" t="s">
        <v>7180</v>
      </c>
    </row>
    <row r="7705" spans="1:5">
      <c r="A7705" s="127" t="str">
        <f t="shared" si="308"/>
        <v>요르단350000</v>
      </c>
      <c r="B7705" s="127">
        <f t="shared" si="309"/>
        <v>350000</v>
      </c>
      <c r="C7705" s="127">
        <f t="shared" si="310"/>
        <v>12267500</v>
      </c>
      <c r="D7705" s="129">
        <f t="shared" si="307"/>
        <v>367500</v>
      </c>
      <c r="E7705" s="130" t="s">
        <v>7180</v>
      </c>
    </row>
    <row r="7706" spans="1:5">
      <c r="A7706" s="127" t="str">
        <f t="shared" si="308"/>
        <v>요르단351000</v>
      </c>
      <c r="B7706" s="127">
        <f t="shared" si="309"/>
        <v>351000</v>
      </c>
      <c r="C7706" s="127">
        <f t="shared" si="310"/>
        <v>12302500</v>
      </c>
      <c r="D7706" s="129">
        <f t="shared" si="307"/>
        <v>368550</v>
      </c>
      <c r="E7706" s="130" t="s">
        <v>7180</v>
      </c>
    </row>
    <row r="7707" spans="1:5">
      <c r="A7707" s="127" t="str">
        <f t="shared" si="308"/>
        <v>요르단352000</v>
      </c>
      <c r="B7707" s="127">
        <f t="shared" si="309"/>
        <v>352000</v>
      </c>
      <c r="C7707" s="127">
        <f t="shared" si="310"/>
        <v>12337500</v>
      </c>
      <c r="D7707" s="129">
        <f t="shared" si="307"/>
        <v>369600</v>
      </c>
      <c r="E7707" s="130" t="s">
        <v>7180</v>
      </c>
    </row>
    <row r="7708" spans="1:5">
      <c r="A7708" s="127" t="str">
        <f t="shared" si="308"/>
        <v>요르단353000</v>
      </c>
      <c r="B7708" s="127">
        <f t="shared" si="309"/>
        <v>353000</v>
      </c>
      <c r="C7708" s="127">
        <f t="shared" si="310"/>
        <v>12372500</v>
      </c>
      <c r="D7708" s="129">
        <f t="shared" si="307"/>
        <v>370650</v>
      </c>
      <c r="E7708" s="130" t="s">
        <v>7180</v>
      </c>
    </row>
    <row r="7709" spans="1:5">
      <c r="A7709" s="127" t="str">
        <f t="shared" si="308"/>
        <v>요르단354000</v>
      </c>
      <c r="B7709" s="127">
        <f t="shared" si="309"/>
        <v>354000</v>
      </c>
      <c r="C7709" s="127">
        <f t="shared" si="310"/>
        <v>12407500</v>
      </c>
      <c r="D7709" s="129">
        <f t="shared" si="307"/>
        <v>371700</v>
      </c>
      <c r="E7709" s="130" t="s">
        <v>7180</v>
      </c>
    </row>
    <row r="7710" spans="1:5">
      <c r="A7710" s="127" t="str">
        <f t="shared" si="308"/>
        <v>요르단355000</v>
      </c>
      <c r="B7710" s="127">
        <f t="shared" si="309"/>
        <v>355000</v>
      </c>
      <c r="C7710" s="127">
        <f t="shared" si="310"/>
        <v>12442500</v>
      </c>
      <c r="D7710" s="129">
        <f t="shared" si="307"/>
        <v>372750</v>
      </c>
      <c r="E7710" s="130" t="s">
        <v>7180</v>
      </c>
    </row>
    <row r="7711" spans="1:5">
      <c r="A7711" s="127" t="str">
        <f t="shared" si="308"/>
        <v>요르단356000</v>
      </c>
      <c r="B7711" s="127">
        <f t="shared" si="309"/>
        <v>356000</v>
      </c>
      <c r="C7711" s="127">
        <f t="shared" si="310"/>
        <v>12477500</v>
      </c>
      <c r="D7711" s="129">
        <f t="shared" si="307"/>
        <v>373800</v>
      </c>
      <c r="E7711" s="130" t="s">
        <v>7180</v>
      </c>
    </row>
    <row r="7712" spans="1:5">
      <c r="A7712" s="127" t="str">
        <f t="shared" si="308"/>
        <v>요르단357000</v>
      </c>
      <c r="B7712" s="127">
        <f t="shared" si="309"/>
        <v>357000</v>
      </c>
      <c r="C7712" s="127">
        <f t="shared" si="310"/>
        <v>12512500</v>
      </c>
      <c r="D7712" s="129">
        <f t="shared" si="307"/>
        <v>374850</v>
      </c>
      <c r="E7712" s="130" t="s">
        <v>7180</v>
      </c>
    </row>
    <row r="7713" spans="1:5">
      <c r="A7713" s="127" t="str">
        <f t="shared" si="308"/>
        <v>요르단358000</v>
      </c>
      <c r="B7713" s="127">
        <f t="shared" si="309"/>
        <v>358000</v>
      </c>
      <c r="C7713" s="127">
        <f t="shared" si="310"/>
        <v>12547500</v>
      </c>
      <c r="D7713" s="129">
        <f t="shared" si="307"/>
        <v>375900</v>
      </c>
      <c r="E7713" s="130" t="s">
        <v>7180</v>
      </c>
    </row>
    <row r="7714" spans="1:5">
      <c r="A7714" s="127" t="str">
        <f t="shared" si="308"/>
        <v>요르단359000</v>
      </c>
      <c r="B7714" s="127">
        <f t="shared" si="309"/>
        <v>359000</v>
      </c>
      <c r="C7714" s="127">
        <f t="shared" si="310"/>
        <v>12582500</v>
      </c>
      <c r="D7714" s="129">
        <f t="shared" si="307"/>
        <v>376950</v>
      </c>
      <c r="E7714" s="130" t="s">
        <v>7180</v>
      </c>
    </row>
    <row r="7715" spans="1:5">
      <c r="A7715" s="127" t="str">
        <f t="shared" si="308"/>
        <v>요르단360000</v>
      </c>
      <c r="B7715" s="127">
        <f t="shared" si="309"/>
        <v>360000</v>
      </c>
      <c r="C7715" s="127">
        <f t="shared" si="310"/>
        <v>12617500</v>
      </c>
      <c r="D7715" s="129">
        <f t="shared" si="307"/>
        <v>378000</v>
      </c>
      <c r="E7715" s="130" t="s">
        <v>7180</v>
      </c>
    </row>
    <row r="7716" spans="1:5">
      <c r="A7716" s="127" t="str">
        <f t="shared" si="308"/>
        <v>요르단361000</v>
      </c>
      <c r="B7716" s="127">
        <f t="shared" si="309"/>
        <v>361000</v>
      </c>
      <c r="C7716" s="127">
        <f t="shared" si="310"/>
        <v>12652500</v>
      </c>
      <c r="D7716" s="129">
        <f t="shared" si="307"/>
        <v>379050</v>
      </c>
      <c r="E7716" s="130" t="s">
        <v>7180</v>
      </c>
    </row>
    <row r="7717" spans="1:5">
      <c r="A7717" s="127" t="str">
        <f t="shared" si="308"/>
        <v>요르단362000</v>
      </c>
      <c r="B7717" s="127">
        <f t="shared" si="309"/>
        <v>362000</v>
      </c>
      <c r="C7717" s="127">
        <f t="shared" si="310"/>
        <v>12687500</v>
      </c>
      <c r="D7717" s="129">
        <f t="shared" si="307"/>
        <v>380100</v>
      </c>
      <c r="E7717" s="130" t="s">
        <v>7180</v>
      </c>
    </row>
    <row r="7718" spans="1:5">
      <c r="A7718" s="127" t="str">
        <f t="shared" si="308"/>
        <v>요르단363000</v>
      </c>
      <c r="B7718" s="127">
        <f t="shared" si="309"/>
        <v>363000</v>
      </c>
      <c r="C7718" s="127">
        <f t="shared" si="310"/>
        <v>12722500</v>
      </c>
      <c r="D7718" s="129">
        <f t="shared" si="307"/>
        <v>381150</v>
      </c>
      <c r="E7718" s="130" t="s">
        <v>7180</v>
      </c>
    </row>
    <row r="7719" spans="1:5">
      <c r="A7719" s="127" t="str">
        <f t="shared" si="308"/>
        <v>요르단364000</v>
      </c>
      <c r="B7719" s="127">
        <f t="shared" si="309"/>
        <v>364000</v>
      </c>
      <c r="C7719" s="127">
        <f t="shared" si="310"/>
        <v>12757500</v>
      </c>
      <c r="D7719" s="129">
        <f t="shared" si="307"/>
        <v>382200</v>
      </c>
      <c r="E7719" s="130" t="s">
        <v>7180</v>
      </c>
    </row>
    <row r="7720" spans="1:5">
      <c r="A7720" s="127" t="str">
        <f t="shared" si="308"/>
        <v>요르단365000</v>
      </c>
      <c r="B7720" s="127">
        <f t="shared" si="309"/>
        <v>365000</v>
      </c>
      <c r="C7720" s="127">
        <f t="shared" si="310"/>
        <v>12792500</v>
      </c>
      <c r="D7720" s="129">
        <f t="shared" si="307"/>
        <v>383250</v>
      </c>
      <c r="E7720" s="130" t="s">
        <v>7180</v>
      </c>
    </row>
    <row r="7721" spans="1:5">
      <c r="A7721" s="127" t="str">
        <f t="shared" si="308"/>
        <v>요르단366000</v>
      </c>
      <c r="B7721" s="127">
        <f t="shared" si="309"/>
        <v>366000</v>
      </c>
      <c r="C7721" s="127">
        <f t="shared" si="310"/>
        <v>12827500</v>
      </c>
      <c r="D7721" s="129">
        <f t="shared" si="307"/>
        <v>384300</v>
      </c>
      <c r="E7721" s="130" t="s">
        <v>7180</v>
      </c>
    </row>
    <row r="7722" spans="1:5">
      <c r="A7722" s="127" t="str">
        <f t="shared" si="308"/>
        <v>요르단367000</v>
      </c>
      <c r="B7722" s="127">
        <f t="shared" si="309"/>
        <v>367000</v>
      </c>
      <c r="C7722" s="127">
        <f t="shared" si="310"/>
        <v>12862500</v>
      </c>
      <c r="D7722" s="129">
        <f t="shared" si="307"/>
        <v>385350</v>
      </c>
      <c r="E7722" s="130" t="s">
        <v>7180</v>
      </c>
    </row>
    <row r="7723" spans="1:5">
      <c r="A7723" s="127" t="str">
        <f t="shared" ref="A7723:A7786" si="311">"이스라엘"&amp;B7723</f>
        <v>이스라엘1000</v>
      </c>
      <c r="B7723" s="127">
        <v>1000</v>
      </c>
      <c r="C7723" s="127">
        <v>52500</v>
      </c>
      <c r="D7723" s="129">
        <f t="shared" si="307"/>
        <v>1050</v>
      </c>
      <c r="E7723" s="130" t="s">
        <v>7180</v>
      </c>
    </row>
    <row r="7724" spans="1:5">
      <c r="A7724" s="127" t="str">
        <f t="shared" si="311"/>
        <v>이스라엘2000</v>
      </c>
      <c r="B7724" s="127">
        <f t="shared" ref="B7724:B7787" si="312">B7723+1000</f>
        <v>2000</v>
      </c>
      <c r="C7724" s="127">
        <f>C7723+35000</f>
        <v>87500</v>
      </c>
      <c r="D7724" s="129">
        <f t="shared" si="307"/>
        <v>2100</v>
      </c>
      <c r="E7724" s="130" t="s">
        <v>7180</v>
      </c>
    </row>
    <row r="7725" spans="1:5">
      <c r="A7725" s="127" t="str">
        <f t="shared" si="311"/>
        <v>이스라엘3000</v>
      </c>
      <c r="B7725" s="127">
        <f t="shared" si="312"/>
        <v>3000</v>
      </c>
      <c r="C7725" s="127">
        <f t="shared" ref="C7725:C7788" si="313">C7724+35000</f>
        <v>122500</v>
      </c>
      <c r="D7725" s="129">
        <f t="shared" si="307"/>
        <v>3150</v>
      </c>
      <c r="E7725" s="130" t="s">
        <v>7180</v>
      </c>
    </row>
    <row r="7726" spans="1:5">
      <c r="A7726" s="127" t="str">
        <f t="shared" si="311"/>
        <v>이스라엘4000</v>
      </c>
      <c r="B7726" s="127">
        <f t="shared" si="312"/>
        <v>4000</v>
      </c>
      <c r="C7726" s="127">
        <f t="shared" si="313"/>
        <v>157500</v>
      </c>
      <c r="D7726" s="129">
        <f t="shared" si="307"/>
        <v>4200</v>
      </c>
      <c r="E7726" s="130" t="s">
        <v>7180</v>
      </c>
    </row>
    <row r="7727" spans="1:5">
      <c r="A7727" s="127" t="str">
        <f t="shared" si="311"/>
        <v>이스라엘5000</v>
      </c>
      <c r="B7727" s="127">
        <f t="shared" si="312"/>
        <v>5000</v>
      </c>
      <c r="C7727" s="127">
        <f t="shared" si="313"/>
        <v>192500</v>
      </c>
      <c r="D7727" s="129">
        <f t="shared" si="307"/>
        <v>5250</v>
      </c>
      <c r="E7727" s="130" t="s">
        <v>7180</v>
      </c>
    </row>
    <row r="7728" spans="1:5">
      <c r="A7728" s="127" t="str">
        <f t="shared" si="311"/>
        <v>이스라엘6000</v>
      </c>
      <c r="B7728" s="127">
        <f t="shared" si="312"/>
        <v>6000</v>
      </c>
      <c r="C7728" s="127">
        <f t="shared" si="313"/>
        <v>227500</v>
      </c>
      <c r="D7728" s="129">
        <f t="shared" si="307"/>
        <v>6300</v>
      </c>
      <c r="E7728" s="130" t="s">
        <v>7180</v>
      </c>
    </row>
    <row r="7729" spans="1:5">
      <c r="A7729" s="127" t="str">
        <f t="shared" si="311"/>
        <v>이스라엘7000</v>
      </c>
      <c r="B7729" s="127">
        <f t="shared" si="312"/>
        <v>7000</v>
      </c>
      <c r="C7729" s="127">
        <f t="shared" si="313"/>
        <v>262500</v>
      </c>
      <c r="D7729" s="129">
        <f t="shared" si="307"/>
        <v>7350</v>
      </c>
      <c r="E7729" s="130" t="s">
        <v>7180</v>
      </c>
    </row>
    <row r="7730" spans="1:5">
      <c r="A7730" s="127" t="str">
        <f t="shared" si="311"/>
        <v>이스라엘8000</v>
      </c>
      <c r="B7730" s="127">
        <f t="shared" si="312"/>
        <v>8000</v>
      </c>
      <c r="C7730" s="127">
        <f t="shared" si="313"/>
        <v>297500</v>
      </c>
      <c r="D7730" s="129">
        <f t="shared" si="307"/>
        <v>8400</v>
      </c>
      <c r="E7730" s="130" t="s">
        <v>7180</v>
      </c>
    </row>
    <row r="7731" spans="1:5">
      <c r="A7731" s="127" t="str">
        <f t="shared" si="311"/>
        <v>이스라엘9000</v>
      </c>
      <c r="B7731" s="127">
        <f t="shared" si="312"/>
        <v>9000</v>
      </c>
      <c r="C7731" s="127">
        <f t="shared" si="313"/>
        <v>332500</v>
      </c>
      <c r="D7731" s="129">
        <f t="shared" si="307"/>
        <v>9450</v>
      </c>
      <c r="E7731" s="130" t="s">
        <v>7180</v>
      </c>
    </row>
    <row r="7732" spans="1:5">
      <c r="A7732" s="127" t="str">
        <f t="shared" si="311"/>
        <v>이스라엘10000</v>
      </c>
      <c r="B7732" s="127">
        <f t="shared" si="312"/>
        <v>10000</v>
      </c>
      <c r="C7732" s="127">
        <f t="shared" si="313"/>
        <v>367500</v>
      </c>
      <c r="D7732" s="129">
        <f t="shared" si="307"/>
        <v>10500</v>
      </c>
      <c r="E7732" s="130" t="s">
        <v>7180</v>
      </c>
    </row>
    <row r="7733" spans="1:5">
      <c r="A7733" s="127" t="str">
        <f t="shared" si="311"/>
        <v>이스라엘11000</v>
      </c>
      <c r="B7733" s="127">
        <f t="shared" si="312"/>
        <v>11000</v>
      </c>
      <c r="C7733" s="127">
        <f t="shared" si="313"/>
        <v>402500</v>
      </c>
      <c r="D7733" s="129">
        <f t="shared" si="307"/>
        <v>11550</v>
      </c>
      <c r="E7733" s="130" t="s">
        <v>7180</v>
      </c>
    </row>
    <row r="7734" spans="1:5">
      <c r="A7734" s="127" t="str">
        <f t="shared" si="311"/>
        <v>이스라엘12000</v>
      </c>
      <c r="B7734" s="127">
        <f t="shared" si="312"/>
        <v>12000</v>
      </c>
      <c r="C7734" s="127">
        <f t="shared" si="313"/>
        <v>437500</v>
      </c>
      <c r="D7734" s="129">
        <f t="shared" ref="D7734:D7797" si="314">SUM($G$2)*(B7734*0.001)</f>
        <v>12600</v>
      </c>
      <c r="E7734" s="130" t="s">
        <v>7180</v>
      </c>
    </row>
    <row r="7735" spans="1:5">
      <c r="A7735" s="127" t="str">
        <f t="shared" si="311"/>
        <v>이스라엘13000</v>
      </c>
      <c r="B7735" s="127">
        <f t="shared" si="312"/>
        <v>13000</v>
      </c>
      <c r="C7735" s="127">
        <f t="shared" si="313"/>
        <v>472500</v>
      </c>
      <c r="D7735" s="129">
        <f t="shared" si="314"/>
        <v>13650</v>
      </c>
      <c r="E7735" s="130" t="s">
        <v>7180</v>
      </c>
    </row>
    <row r="7736" spans="1:5">
      <c r="A7736" s="127" t="str">
        <f t="shared" si="311"/>
        <v>이스라엘14000</v>
      </c>
      <c r="B7736" s="127">
        <f t="shared" si="312"/>
        <v>14000</v>
      </c>
      <c r="C7736" s="127">
        <f t="shared" si="313"/>
        <v>507500</v>
      </c>
      <c r="D7736" s="129">
        <f t="shared" si="314"/>
        <v>14700</v>
      </c>
      <c r="E7736" s="130" t="s">
        <v>7180</v>
      </c>
    </row>
    <row r="7737" spans="1:5">
      <c r="A7737" s="127" t="str">
        <f t="shared" si="311"/>
        <v>이스라엘15000</v>
      </c>
      <c r="B7737" s="127">
        <f t="shared" si="312"/>
        <v>15000</v>
      </c>
      <c r="C7737" s="127">
        <f t="shared" si="313"/>
        <v>542500</v>
      </c>
      <c r="D7737" s="129">
        <f t="shared" si="314"/>
        <v>15750</v>
      </c>
      <c r="E7737" s="130" t="s">
        <v>7180</v>
      </c>
    </row>
    <row r="7738" spans="1:5">
      <c r="A7738" s="127" t="str">
        <f t="shared" si="311"/>
        <v>이스라엘16000</v>
      </c>
      <c r="B7738" s="127">
        <f t="shared" si="312"/>
        <v>16000</v>
      </c>
      <c r="C7738" s="127">
        <f t="shared" si="313"/>
        <v>577500</v>
      </c>
      <c r="D7738" s="129">
        <f t="shared" si="314"/>
        <v>16800</v>
      </c>
      <c r="E7738" s="130" t="s">
        <v>7180</v>
      </c>
    </row>
    <row r="7739" spans="1:5">
      <c r="A7739" s="127" t="str">
        <f t="shared" si="311"/>
        <v>이스라엘17000</v>
      </c>
      <c r="B7739" s="127">
        <f t="shared" si="312"/>
        <v>17000</v>
      </c>
      <c r="C7739" s="127">
        <f t="shared" si="313"/>
        <v>612500</v>
      </c>
      <c r="D7739" s="129">
        <f t="shared" si="314"/>
        <v>17850</v>
      </c>
      <c r="E7739" s="130" t="s">
        <v>7180</v>
      </c>
    </row>
    <row r="7740" spans="1:5">
      <c r="A7740" s="127" t="str">
        <f t="shared" si="311"/>
        <v>이스라엘18000</v>
      </c>
      <c r="B7740" s="127">
        <f t="shared" si="312"/>
        <v>18000</v>
      </c>
      <c r="C7740" s="127">
        <f t="shared" si="313"/>
        <v>647500</v>
      </c>
      <c r="D7740" s="129">
        <f t="shared" si="314"/>
        <v>18900</v>
      </c>
      <c r="E7740" s="130" t="s">
        <v>7180</v>
      </c>
    </row>
    <row r="7741" spans="1:5">
      <c r="A7741" s="127" t="str">
        <f t="shared" si="311"/>
        <v>이스라엘19000</v>
      </c>
      <c r="B7741" s="127">
        <f t="shared" si="312"/>
        <v>19000</v>
      </c>
      <c r="C7741" s="127">
        <f t="shared" si="313"/>
        <v>682500</v>
      </c>
      <c r="D7741" s="129">
        <f t="shared" si="314"/>
        <v>19950</v>
      </c>
      <c r="E7741" s="130" t="s">
        <v>7180</v>
      </c>
    </row>
    <row r="7742" spans="1:5">
      <c r="A7742" s="127" t="str">
        <f t="shared" si="311"/>
        <v>이스라엘20000</v>
      </c>
      <c r="B7742" s="127">
        <f t="shared" si="312"/>
        <v>20000</v>
      </c>
      <c r="C7742" s="127">
        <f t="shared" si="313"/>
        <v>717500</v>
      </c>
      <c r="D7742" s="129">
        <f t="shared" si="314"/>
        <v>21000</v>
      </c>
      <c r="E7742" s="130" t="s">
        <v>7180</v>
      </c>
    </row>
    <row r="7743" spans="1:5">
      <c r="A7743" s="127" t="str">
        <f t="shared" si="311"/>
        <v>이스라엘21000</v>
      </c>
      <c r="B7743" s="127">
        <f t="shared" si="312"/>
        <v>21000</v>
      </c>
      <c r="C7743" s="127">
        <f t="shared" si="313"/>
        <v>752500</v>
      </c>
      <c r="D7743" s="129">
        <f t="shared" si="314"/>
        <v>22050</v>
      </c>
      <c r="E7743" s="130" t="s">
        <v>7180</v>
      </c>
    </row>
    <row r="7744" spans="1:5">
      <c r="A7744" s="127" t="str">
        <f t="shared" si="311"/>
        <v>이스라엘22000</v>
      </c>
      <c r="B7744" s="127">
        <f t="shared" si="312"/>
        <v>22000</v>
      </c>
      <c r="C7744" s="127">
        <f t="shared" si="313"/>
        <v>787500</v>
      </c>
      <c r="D7744" s="129">
        <f t="shared" si="314"/>
        <v>23100</v>
      </c>
      <c r="E7744" s="130" t="s">
        <v>7180</v>
      </c>
    </row>
    <row r="7745" spans="1:5">
      <c r="A7745" s="127" t="str">
        <f t="shared" si="311"/>
        <v>이스라엘23000</v>
      </c>
      <c r="B7745" s="127">
        <f t="shared" si="312"/>
        <v>23000</v>
      </c>
      <c r="C7745" s="127">
        <f t="shared" si="313"/>
        <v>822500</v>
      </c>
      <c r="D7745" s="129">
        <f t="shared" si="314"/>
        <v>24150</v>
      </c>
      <c r="E7745" s="130" t="s">
        <v>7180</v>
      </c>
    </row>
    <row r="7746" spans="1:5">
      <c r="A7746" s="127" t="str">
        <f t="shared" si="311"/>
        <v>이스라엘24000</v>
      </c>
      <c r="B7746" s="127">
        <f t="shared" si="312"/>
        <v>24000</v>
      </c>
      <c r="C7746" s="127">
        <f t="shared" si="313"/>
        <v>857500</v>
      </c>
      <c r="D7746" s="129">
        <f t="shared" si="314"/>
        <v>25200</v>
      </c>
      <c r="E7746" s="130" t="s">
        <v>7180</v>
      </c>
    </row>
    <row r="7747" spans="1:5">
      <c r="A7747" s="127" t="str">
        <f t="shared" si="311"/>
        <v>이스라엘25000</v>
      </c>
      <c r="B7747" s="127">
        <f t="shared" si="312"/>
        <v>25000</v>
      </c>
      <c r="C7747" s="127">
        <f t="shared" si="313"/>
        <v>892500</v>
      </c>
      <c r="D7747" s="129">
        <f t="shared" si="314"/>
        <v>26250</v>
      </c>
      <c r="E7747" s="130" t="s">
        <v>7180</v>
      </c>
    </row>
    <row r="7748" spans="1:5">
      <c r="A7748" s="127" t="str">
        <f t="shared" si="311"/>
        <v>이스라엘26000</v>
      </c>
      <c r="B7748" s="127">
        <f t="shared" si="312"/>
        <v>26000</v>
      </c>
      <c r="C7748" s="127">
        <f t="shared" si="313"/>
        <v>927500</v>
      </c>
      <c r="D7748" s="129">
        <f t="shared" si="314"/>
        <v>27300</v>
      </c>
      <c r="E7748" s="130" t="s">
        <v>7180</v>
      </c>
    </row>
    <row r="7749" spans="1:5">
      <c r="A7749" s="127" t="str">
        <f t="shared" si="311"/>
        <v>이스라엘27000</v>
      </c>
      <c r="B7749" s="127">
        <f t="shared" si="312"/>
        <v>27000</v>
      </c>
      <c r="C7749" s="127">
        <f t="shared" si="313"/>
        <v>962500</v>
      </c>
      <c r="D7749" s="129">
        <f t="shared" si="314"/>
        <v>28350</v>
      </c>
      <c r="E7749" s="130" t="s">
        <v>7180</v>
      </c>
    </row>
    <row r="7750" spans="1:5">
      <c r="A7750" s="127" t="str">
        <f t="shared" si="311"/>
        <v>이스라엘28000</v>
      </c>
      <c r="B7750" s="127">
        <f t="shared" si="312"/>
        <v>28000</v>
      </c>
      <c r="C7750" s="127">
        <f t="shared" si="313"/>
        <v>997500</v>
      </c>
      <c r="D7750" s="129">
        <f t="shared" si="314"/>
        <v>29400</v>
      </c>
      <c r="E7750" s="130" t="s">
        <v>7180</v>
      </c>
    </row>
    <row r="7751" spans="1:5">
      <c r="A7751" s="127" t="str">
        <f t="shared" si="311"/>
        <v>이스라엘29000</v>
      </c>
      <c r="B7751" s="127">
        <f t="shared" si="312"/>
        <v>29000</v>
      </c>
      <c r="C7751" s="127">
        <f t="shared" si="313"/>
        <v>1032500</v>
      </c>
      <c r="D7751" s="129">
        <f t="shared" si="314"/>
        <v>30450</v>
      </c>
      <c r="E7751" s="130" t="s">
        <v>7180</v>
      </c>
    </row>
    <row r="7752" spans="1:5">
      <c r="A7752" s="127" t="str">
        <f t="shared" si="311"/>
        <v>이스라엘30000</v>
      </c>
      <c r="B7752" s="127">
        <f t="shared" si="312"/>
        <v>30000</v>
      </c>
      <c r="C7752" s="127">
        <f t="shared" si="313"/>
        <v>1067500</v>
      </c>
      <c r="D7752" s="129">
        <f t="shared" si="314"/>
        <v>31500</v>
      </c>
      <c r="E7752" s="130" t="s">
        <v>7180</v>
      </c>
    </row>
    <row r="7753" spans="1:5">
      <c r="A7753" s="127" t="str">
        <f t="shared" si="311"/>
        <v>이스라엘31000</v>
      </c>
      <c r="B7753" s="127">
        <f t="shared" si="312"/>
        <v>31000</v>
      </c>
      <c r="C7753" s="127">
        <f t="shared" si="313"/>
        <v>1102500</v>
      </c>
      <c r="D7753" s="129">
        <f t="shared" si="314"/>
        <v>32550</v>
      </c>
      <c r="E7753" s="130" t="s">
        <v>7180</v>
      </c>
    </row>
    <row r="7754" spans="1:5">
      <c r="A7754" s="127" t="str">
        <f t="shared" si="311"/>
        <v>이스라엘32000</v>
      </c>
      <c r="B7754" s="127">
        <f t="shared" si="312"/>
        <v>32000</v>
      </c>
      <c r="C7754" s="127">
        <f t="shared" si="313"/>
        <v>1137500</v>
      </c>
      <c r="D7754" s="129">
        <f t="shared" si="314"/>
        <v>33600</v>
      </c>
      <c r="E7754" s="130" t="s">
        <v>7180</v>
      </c>
    </row>
    <row r="7755" spans="1:5">
      <c r="A7755" s="127" t="str">
        <f t="shared" si="311"/>
        <v>이스라엘33000</v>
      </c>
      <c r="B7755" s="127">
        <f t="shared" si="312"/>
        <v>33000</v>
      </c>
      <c r="C7755" s="127">
        <f t="shared" si="313"/>
        <v>1172500</v>
      </c>
      <c r="D7755" s="129">
        <f t="shared" si="314"/>
        <v>34650</v>
      </c>
      <c r="E7755" s="130" t="s">
        <v>7180</v>
      </c>
    </row>
    <row r="7756" spans="1:5">
      <c r="A7756" s="127" t="str">
        <f t="shared" si="311"/>
        <v>이스라엘34000</v>
      </c>
      <c r="B7756" s="127">
        <f t="shared" si="312"/>
        <v>34000</v>
      </c>
      <c r="C7756" s="127">
        <f t="shared" si="313"/>
        <v>1207500</v>
      </c>
      <c r="D7756" s="129">
        <f t="shared" si="314"/>
        <v>35700</v>
      </c>
      <c r="E7756" s="130" t="s">
        <v>7180</v>
      </c>
    </row>
    <row r="7757" spans="1:5">
      <c r="A7757" s="127" t="str">
        <f t="shared" si="311"/>
        <v>이스라엘35000</v>
      </c>
      <c r="B7757" s="127">
        <f t="shared" si="312"/>
        <v>35000</v>
      </c>
      <c r="C7757" s="127">
        <f t="shared" si="313"/>
        <v>1242500</v>
      </c>
      <c r="D7757" s="129">
        <f t="shared" si="314"/>
        <v>36750</v>
      </c>
      <c r="E7757" s="130" t="s">
        <v>7180</v>
      </c>
    </row>
    <row r="7758" spans="1:5">
      <c r="A7758" s="127" t="str">
        <f t="shared" si="311"/>
        <v>이스라엘36000</v>
      </c>
      <c r="B7758" s="127">
        <f t="shared" si="312"/>
        <v>36000</v>
      </c>
      <c r="C7758" s="127">
        <f t="shared" si="313"/>
        <v>1277500</v>
      </c>
      <c r="D7758" s="129">
        <f t="shared" si="314"/>
        <v>37800</v>
      </c>
      <c r="E7758" s="130" t="s">
        <v>7180</v>
      </c>
    </row>
    <row r="7759" spans="1:5">
      <c r="A7759" s="127" t="str">
        <f t="shared" si="311"/>
        <v>이스라엘37000</v>
      </c>
      <c r="B7759" s="127">
        <f t="shared" si="312"/>
        <v>37000</v>
      </c>
      <c r="C7759" s="127">
        <f t="shared" si="313"/>
        <v>1312500</v>
      </c>
      <c r="D7759" s="129">
        <f t="shared" si="314"/>
        <v>38850</v>
      </c>
      <c r="E7759" s="130" t="s">
        <v>7180</v>
      </c>
    </row>
    <row r="7760" spans="1:5">
      <c r="A7760" s="127" t="str">
        <f t="shared" si="311"/>
        <v>이스라엘38000</v>
      </c>
      <c r="B7760" s="127">
        <f t="shared" si="312"/>
        <v>38000</v>
      </c>
      <c r="C7760" s="127">
        <f t="shared" si="313"/>
        <v>1347500</v>
      </c>
      <c r="D7760" s="129">
        <f t="shared" si="314"/>
        <v>39900</v>
      </c>
      <c r="E7760" s="130" t="s">
        <v>7180</v>
      </c>
    </row>
    <row r="7761" spans="1:5">
      <c r="A7761" s="127" t="str">
        <f t="shared" si="311"/>
        <v>이스라엘39000</v>
      </c>
      <c r="B7761" s="127">
        <f t="shared" si="312"/>
        <v>39000</v>
      </c>
      <c r="C7761" s="127">
        <f t="shared" si="313"/>
        <v>1382500</v>
      </c>
      <c r="D7761" s="129">
        <f t="shared" si="314"/>
        <v>40950</v>
      </c>
      <c r="E7761" s="130" t="s">
        <v>7180</v>
      </c>
    </row>
    <row r="7762" spans="1:5">
      <c r="A7762" s="127" t="str">
        <f t="shared" si="311"/>
        <v>이스라엘40000</v>
      </c>
      <c r="B7762" s="127">
        <f t="shared" si="312"/>
        <v>40000</v>
      </c>
      <c r="C7762" s="127">
        <f t="shared" si="313"/>
        <v>1417500</v>
      </c>
      <c r="D7762" s="129">
        <f t="shared" si="314"/>
        <v>42000</v>
      </c>
      <c r="E7762" s="130" t="s">
        <v>7180</v>
      </c>
    </row>
    <row r="7763" spans="1:5">
      <c r="A7763" s="127" t="str">
        <f t="shared" si="311"/>
        <v>이스라엘41000</v>
      </c>
      <c r="B7763" s="127">
        <f t="shared" si="312"/>
        <v>41000</v>
      </c>
      <c r="C7763" s="127">
        <f t="shared" si="313"/>
        <v>1452500</v>
      </c>
      <c r="D7763" s="129">
        <f t="shared" si="314"/>
        <v>43050</v>
      </c>
      <c r="E7763" s="130" t="s">
        <v>7180</v>
      </c>
    </row>
    <row r="7764" spans="1:5">
      <c r="A7764" s="127" t="str">
        <f t="shared" si="311"/>
        <v>이스라엘42000</v>
      </c>
      <c r="B7764" s="127">
        <f t="shared" si="312"/>
        <v>42000</v>
      </c>
      <c r="C7764" s="127">
        <f t="shared" si="313"/>
        <v>1487500</v>
      </c>
      <c r="D7764" s="129">
        <f t="shared" si="314"/>
        <v>44100</v>
      </c>
      <c r="E7764" s="130" t="s">
        <v>7180</v>
      </c>
    </row>
    <row r="7765" spans="1:5">
      <c r="A7765" s="127" t="str">
        <f t="shared" si="311"/>
        <v>이스라엘43000</v>
      </c>
      <c r="B7765" s="127">
        <f t="shared" si="312"/>
        <v>43000</v>
      </c>
      <c r="C7765" s="127">
        <f t="shared" si="313"/>
        <v>1522500</v>
      </c>
      <c r="D7765" s="129">
        <f t="shared" si="314"/>
        <v>45150</v>
      </c>
      <c r="E7765" s="130" t="s">
        <v>7180</v>
      </c>
    </row>
    <row r="7766" spans="1:5">
      <c r="A7766" s="127" t="str">
        <f t="shared" si="311"/>
        <v>이스라엘44000</v>
      </c>
      <c r="B7766" s="127">
        <f t="shared" si="312"/>
        <v>44000</v>
      </c>
      <c r="C7766" s="127">
        <f t="shared" si="313"/>
        <v>1557500</v>
      </c>
      <c r="D7766" s="129">
        <f t="shared" si="314"/>
        <v>46200</v>
      </c>
      <c r="E7766" s="130" t="s">
        <v>7180</v>
      </c>
    </row>
    <row r="7767" spans="1:5">
      <c r="A7767" s="127" t="str">
        <f t="shared" si="311"/>
        <v>이스라엘45000</v>
      </c>
      <c r="B7767" s="127">
        <f t="shared" si="312"/>
        <v>45000</v>
      </c>
      <c r="C7767" s="127">
        <f t="shared" si="313"/>
        <v>1592500</v>
      </c>
      <c r="D7767" s="129">
        <f t="shared" si="314"/>
        <v>47250</v>
      </c>
      <c r="E7767" s="130" t="s">
        <v>7180</v>
      </c>
    </row>
    <row r="7768" spans="1:5">
      <c r="A7768" s="127" t="str">
        <f t="shared" si="311"/>
        <v>이스라엘46000</v>
      </c>
      <c r="B7768" s="127">
        <f t="shared" si="312"/>
        <v>46000</v>
      </c>
      <c r="C7768" s="127">
        <f t="shared" si="313"/>
        <v>1627500</v>
      </c>
      <c r="D7768" s="129">
        <f t="shared" si="314"/>
        <v>48300</v>
      </c>
      <c r="E7768" s="130" t="s">
        <v>7180</v>
      </c>
    </row>
    <row r="7769" spans="1:5">
      <c r="A7769" s="127" t="str">
        <f t="shared" si="311"/>
        <v>이스라엘47000</v>
      </c>
      <c r="B7769" s="127">
        <f t="shared" si="312"/>
        <v>47000</v>
      </c>
      <c r="C7769" s="127">
        <f t="shared" si="313"/>
        <v>1662500</v>
      </c>
      <c r="D7769" s="129">
        <f t="shared" si="314"/>
        <v>49350</v>
      </c>
      <c r="E7769" s="130" t="s">
        <v>7180</v>
      </c>
    </row>
    <row r="7770" spans="1:5">
      <c r="A7770" s="127" t="str">
        <f t="shared" si="311"/>
        <v>이스라엘48000</v>
      </c>
      <c r="B7770" s="127">
        <f t="shared" si="312"/>
        <v>48000</v>
      </c>
      <c r="C7770" s="127">
        <f t="shared" si="313"/>
        <v>1697500</v>
      </c>
      <c r="D7770" s="129">
        <f t="shared" si="314"/>
        <v>50400</v>
      </c>
      <c r="E7770" s="130" t="s">
        <v>7180</v>
      </c>
    </row>
    <row r="7771" spans="1:5">
      <c r="A7771" s="127" t="str">
        <f t="shared" si="311"/>
        <v>이스라엘49000</v>
      </c>
      <c r="B7771" s="127">
        <f t="shared" si="312"/>
        <v>49000</v>
      </c>
      <c r="C7771" s="127">
        <f t="shared" si="313"/>
        <v>1732500</v>
      </c>
      <c r="D7771" s="129">
        <f t="shared" si="314"/>
        <v>51450</v>
      </c>
      <c r="E7771" s="130" t="s">
        <v>7180</v>
      </c>
    </row>
    <row r="7772" spans="1:5">
      <c r="A7772" s="127" t="str">
        <f t="shared" si="311"/>
        <v>이스라엘50000</v>
      </c>
      <c r="B7772" s="127">
        <f t="shared" si="312"/>
        <v>50000</v>
      </c>
      <c r="C7772" s="127">
        <f t="shared" si="313"/>
        <v>1767500</v>
      </c>
      <c r="D7772" s="129">
        <f t="shared" si="314"/>
        <v>52500</v>
      </c>
      <c r="E7772" s="130" t="s">
        <v>7180</v>
      </c>
    </row>
    <row r="7773" spans="1:5">
      <c r="A7773" s="127" t="str">
        <f t="shared" si="311"/>
        <v>이스라엘51000</v>
      </c>
      <c r="B7773" s="127">
        <f t="shared" si="312"/>
        <v>51000</v>
      </c>
      <c r="C7773" s="127">
        <f t="shared" si="313"/>
        <v>1802500</v>
      </c>
      <c r="D7773" s="129">
        <f t="shared" si="314"/>
        <v>53550</v>
      </c>
      <c r="E7773" s="130" t="s">
        <v>7180</v>
      </c>
    </row>
    <row r="7774" spans="1:5">
      <c r="A7774" s="127" t="str">
        <f t="shared" si="311"/>
        <v>이스라엘52000</v>
      </c>
      <c r="B7774" s="127">
        <f t="shared" si="312"/>
        <v>52000</v>
      </c>
      <c r="C7774" s="127">
        <f t="shared" si="313"/>
        <v>1837500</v>
      </c>
      <c r="D7774" s="129">
        <f t="shared" si="314"/>
        <v>54600</v>
      </c>
      <c r="E7774" s="130" t="s">
        <v>7180</v>
      </c>
    </row>
    <row r="7775" spans="1:5">
      <c r="A7775" s="127" t="str">
        <f t="shared" si="311"/>
        <v>이스라엘53000</v>
      </c>
      <c r="B7775" s="127">
        <f t="shared" si="312"/>
        <v>53000</v>
      </c>
      <c r="C7775" s="127">
        <f t="shared" si="313"/>
        <v>1872500</v>
      </c>
      <c r="D7775" s="129">
        <f t="shared" si="314"/>
        <v>55650</v>
      </c>
      <c r="E7775" s="130" t="s">
        <v>7180</v>
      </c>
    </row>
    <row r="7776" spans="1:5">
      <c r="A7776" s="127" t="str">
        <f t="shared" si="311"/>
        <v>이스라엘54000</v>
      </c>
      <c r="B7776" s="127">
        <f t="shared" si="312"/>
        <v>54000</v>
      </c>
      <c r="C7776" s="127">
        <f t="shared" si="313"/>
        <v>1907500</v>
      </c>
      <c r="D7776" s="129">
        <f t="shared" si="314"/>
        <v>56700</v>
      </c>
      <c r="E7776" s="130" t="s">
        <v>7180</v>
      </c>
    </row>
    <row r="7777" spans="1:5">
      <c r="A7777" s="127" t="str">
        <f t="shared" si="311"/>
        <v>이스라엘55000</v>
      </c>
      <c r="B7777" s="127">
        <f t="shared" si="312"/>
        <v>55000</v>
      </c>
      <c r="C7777" s="127">
        <f t="shared" si="313"/>
        <v>1942500</v>
      </c>
      <c r="D7777" s="129">
        <f t="shared" si="314"/>
        <v>57750</v>
      </c>
      <c r="E7777" s="130" t="s">
        <v>7180</v>
      </c>
    </row>
    <row r="7778" spans="1:5">
      <c r="A7778" s="127" t="str">
        <f t="shared" si="311"/>
        <v>이스라엘56000</v>
      </c>
      <c r="B7778" s="127">
        <f t="shared" si="312"/>
        <v>56000</v>
      </c>
      <c r="C7778" s="127">
        <f t="shared" si="313"/>
        <v>1977500</v>
      </c>
      <c r="D7778" s="129">
        <f t="shared" si="314"/>
        <v>58800</v>
      </c>
      <c r="E7778" s="130" t="s">
        <v>7180</v>
      </c>
    </row>
    <row r="7779" spans="1:5">
      <c r="A7779" s="127" t="str">
        <f t="shared" si="311"/>
        <v>이스라엘57000</v>
      </c>
      <c r="B7779" s="127">
        <f t="shared" si="312"/>
        <v>57000</v>
      </c>
      <c r="C7779" s="127">
        <f t="shared" si="313"/>
        <v>2012500</v>
      </c>
      <c r="D7779" s="129">
        <f t="shared" si="314"/>
        <v>59850</v>
      </c>
      <c r="E7779" s="130" t="s">
        <v>7180</v>
      </c>
    </row>
    <row r="7780" spans="1:5">
      <c r="A7780" s="127" t="str">
        <f t="shared" si="311"/>
        <v>이스라엘58000</v>
      </c>
      <c r="B7780" s="127">
        <f t="shared" si="312"/>
        <v>58000</v>
      </c>
      <c r="C7780" s="127">
        <f t="shared" si="313"/>
        <v>2047500</v>
      </c>
      <c r="D7780" s="129">
        <f t="shared" si="314"/>
        <v>60900</v>
      </c>
      <c r="E7780" s="130" t="s">
        <v>7180</v>
      </c>
    </row>
    <row r="7781" spans="1:5">
      <c r="A7781" s="127" t="str">
        <f t="shared" si="311"/>
        <v>이스라엘59000</v>
      </c>
      <c r="B7781" s="127">
        <f t="shared" si="312"/>
        <v>59000</v>
      </c>
      <c r="C7781" s="127">
        <f t="shared" si="313"/>
        <v>2082500</v>
      </c>
      <c r="D7781" s="129">
        <f t="shared" si="314"/>
        <v>61950</v>
      </c>
      <c r="E7781" s="130" t="s">
        <v>7180</v>
      </c>
    </row>
    <row r="7782" spans="1:5">
      <c r="A7782" s="127" t="str">
        <f t="shared" si="311"/>
        <v>이스라엘60000</v>
      </c>
      <c r="B7782" s="127">
        <f t="shared" si="312"/>
        <v>60000</v>
      </c>
      <c r="C7782" s="127">
        <f t="shared" si="313"/>
        <v>2117500</v>
      </c>
      <c r="D7782" s="129">
        <f t="shared" si="314"/>
        <v>63000</v>
      </c>
      <c r="E7782" s="130" t="s">
        <v>7180</v>
      </c>
    </row>
    <row r="7783" spans="1:5">
      <c r="A7783" s="127" t="str">
        <f t="shared" si="311"/>
        <v>이스라엘61000</v>
      </c>
      <c r="B7783" s="127">
        <f t="shared" si="312"/>
        <v>61000</v>
      </c>
      <c r="C7783" s="127">
        <f t="shared" si="313"/>
        <v>2152500</v>
      </c>
      <c r="D7783" s="129">
        <f t="shared" si="314"/>
        <v>64050</v>
      </c>
      <c r="E7783" s="130" t="s">
        <v>7180</v>
      </c>
    </row>
    <row r="7784" spans="1:5">
      <c r="A7784" s="127" t="str">
        <f t="shared" si="311"/>
        <v>이스라엘62000</v>
      </c>
      <c r="B7784" s="127">
        <f t="shared" si="312"/>
        <v>62000</v>
      </c>
      <c r="C7784" s="127">
        <f t="shared" si="313"/>
        <v>2187500</v>
      </c>
      <c r="D7784" s="129">
        <f t="shared" si="314"/>
        <v>65100</v>
      </c>
      <c r="E7784" s="130" t="s">
        <v>7180</v>
      </c>
    </row>
    <row r="7785" spans="1:5">
      <c r="A7785" s="127" t="str">
        <f t="shared" si="311"/>
        <v>이스라엘63000</v>
      </c>
      <c r="B7785" s="127">
        <f t="shared" si="312"/>
        <v>63000</v>
      </c>
      <c r="C7785" s="127">
        <f t="shared" si="313"/>
        <v>2222500</v>
      </c>
      <c r="D7785" s="129">
        <f t="shared" si="314"/>
        <v>66150</v>
      </c>
      <c r="E7785" s="130" t="s">
        <v>7180</v>
      </c>
    </row>
    <row r="7786" spans="1:5">
      <c r="A7786" s="127" t="str">
        <f t="shared" si="311"/>
        <v>이스라엘64000</v>
      </c>
      <c r="B7786" s="127">
        <f t="shared" si="312"/>
        <v>64000</v>
      </c>
      <c r="C7786" s="127">
        <f t="shared" si="313"/>
        <v>2257500</v>
      </c>
      <c r="D7786" s="129">
        <f t="shared" si="314"/>
        <v>67200</v>
      </c>
      <c r="E7786" s="130" t="s">
        <v>7180</v>
      </c>
    </row>
    <row r="7787" spans="1:5">
      <c r="A7787" s="127" t="str">
        <f t="shared" ref="A7787:A7850" si="315">"이스라엘"&amp;B7787</f>
        <v>이스라엘65000</v>
      </c>
      <c r="B7787" s="127">
        <f t="shared" si="312"/>
        <v>65000</v>
      </c>
      <c r="C7787" s="127">
        <f t="shared" si="313"/>
        <v>2292500</v>
      </c>
      <c r="D7787" s="129">
        <f t="shared" si="314"/>
        <v>68250</v>
      </c>
      <c r="E7787" s="130" t="s">
        <v>7180</v>
      </c>
    </row>
    <row r="7788" spans="1:5">
      <c r="A7788" s="127" t="str">
        <f t="shared" si="315"/>
        <v>이스라엘66000</v>
      </c>
      <c r="B7788" s="127">
        <f t="shared" ref="B7788:B7851" si="316">B7787+1000</f>
        <v>66000</v>
      </c>
      <c r="C7788" s="127">
        <f t="shared" si="313"/>
        <v>2327500</v>
      </c>
      <c r="D7788" s="129">
        <f t="shared" si="314"/>
        <v>69300</v>
      </c>
      <c r="E7788" s="130" t="s">
        <v>7180</v>
      </c>
    </row>
    <row r="7789" spans="1:5">
      <c r="A7789" s="127" t="str">
        <f t="shared" si="315"/>
        <v>이스라엘67000</v>
      </c>
      <c r="B7789" s="127">
        <f t="shared" si="316"/>
        <v>67000</v>
      </c>
      <c r="C7789" s="127">
        <f t="shared" ref="C7789:C7852" si="317">C7788+35000</f>
        <v>2362500</v>
      </c>
      <c r="D7789" s="129">
        <f t="shared" si="314"/>
        <v>70350</v>
      </c>
      <c r="E7789" s="130" t="s">
        <v>7180</v>
      </c>
    </row>
    <row r="7790" spans="1:5">
      <c r="A7790" s="127" t="str">
        <f t="shared" si="315"/>
        <v>이스라엘68000</v>
      </c>
      <c r="B7790" s="127">
        <f t="shared" si="316"/>
        <v>68000</v>
      </c>
      <c r="C7790" s="127">
        <f t="shared" si="317"/>
        <v>2397500</v>
      </c>
      <c r="D7790" s="129">
        <f t="shared" si="314"/>
        <v>71400</v>
      </c>
      <c r="E7790" s="130" t="s">
        <v>7180</v>
      </c>
    </row>
    <row r="7791" spans="1:5">
      <c r="A7791" s="127" t="str">
        <f t="shared" si="315"/>
        <v>이스라엘69000</v>
      </c>
      <c r="B7791" s="127">
        <f t="shared" si="316"/>
        <v>69000</v>
      </c>
      <c r="C7791" s="127">
        <f t="shared" si="317"/>
        <v>2432500</v>
      </c>
      <c r="D7791" s="129">
        <f t="shared" si="314"/>
        <v>72450</v>
      </c>
      <c r="E7791" s="130" t="s">
        <v>7180</v>
      </c>
    </row>
    <row r="7792" spans="1:5">
      <c r="A7792" s="127" t="str">
        <f t="shared" si="315"/>
        <v>이스라엘70000</v>
      </c>
      <c r="B7792" s="127">
        <f t="shared" si="316"/>
        <v>70000</v>
      </c>
      <c r="C7792" s="127">
        <f t="shared" si="317"/>
        <v>2467500</v>
      </c>
      <c r="D7792" s="129">
        <f t="shared" si="314"/>
        <v>73500</v>
      </c>
      <c r="E7792" s="130" t="s">
        <v>7180</v>
      </c>
    </row>
    <row r="7793" spans="1:5">
      <c r="A7793" s="127" t="str">
        <f t="shared" si="315"/>
        <v>이스라엘71000</v>
      </c>
      <c r="B7793" s="127">
        <f t="shared" si="316"/>
        <v>71000</v>
      </c>
      <c r="C7793" s="127">
        <f t="shared" si="317"/>
        <v>2502500</v>
      </c>
      <c r="D7793" s="129">
        <f t="shared" si="314"/>
        <v>74550</v>
      </c>
      <c r="E7793" s="130" t="s">
        <v>7180</v>
      </c>
    </row>
    <row r="7794" spans="1:5">
      <c r="A7794" s="127" t="str">
        <f t="shared" si="315"/>
        <v>이스라엘72000</v>
      </c>
      <c r="B7794" s="127">
        <f t="shared" si="316"/>
        <v>72000</v>
      </c>
      <c r="C7794" s="127">
        <f t="shared" si="317"/>
        <v>2537500</v>
      </c>
      <c r="D7794" s="129">
        <f t="shared" si="314"/>
        <v>75600</v>
      </c>
      <c r="E7794" s="130" t="s">
        <v>7180</v>
      </c>
    </row>
    <row r="7795" spans="1:5">
      <c r="A7795" s="127" t="str">
        <f t="shared" si="315"/>
        <v>이스라엘73000</v>
      </c>
      <c r="B7795" s="127">
        <f t="shared" si="316"/>
        <v>73000</v>
      </c>
      <c r="C7795" s="127">
        <f t="shared" si="317"/>
        <v>2572500</v>
      </c>
      <c r="D7795" s="129">
        <f t="shared" si="314"/>
        <v>76650</v>
      </c>
      <c r="E7795" s="130" t="s">
        <v>7180</v>
      </c>
    </row>
    <row r="7796" spans="1:5">
      <c r="A7796" s="127" t="str">
        <f t="shared" si="315"/>
        <v>이스라엘74000</v>
      </c>
      <c r="B7796" s="127">
        <f t="shared" si="316"/>
        <v>74000</v>
      </c>
      <c r="C7796" s="127">
        <f t="shared" si="317"/>
        <v>2607500</v>
      </c>
      <c r="D7796" s="129">
        <f t="shared" si="314"/>
        <v>77700</v>
      </c>
      <c r="E7796" s="130" t="s">
        <v>7180</v>
      </c>
    </row>
    <row r="7797" spans="1:5">
      <c r="A7797" s="127" t="str">
        <f t="shared" si="315"/>
        <v>이스라엘75000</v>
      </c>
      <c r="B7797" s="127">
        <f t="shared" si="316"/>
        <v>75000</v>
      </c>
      <c r="C7797" s="127">
        <f t="shared" si="317"/>
        <v>2642500</v>
      </c>
      <c r="D7797" s="129">
        <f t="shared" si="314"/>
        <v>78750</v>
      </c>
      <c r="E7797" s="130" t="s">
        <v>7180</v>
      </c>
    </row>
    <row r="7798" spans="1:5">
      <c r="A7798" s="127" t="str">
        <f t="shared" si="315"/>
        <v>이스라엘76000</v>
      </c>
      <c r="B7798" s="127">
        <f t="shared" si="316"/>
        <v>76000</v>
      </c>
      <c r="C7798" s="127">
        <f t="shared" si="317"/>
        <v>2677500</v>
      </c>
      <c r="D7798" s="129">
        <f t="shared" ref="D7798:D7861" si="318">SUM($G$2)*(B7798*0.001)</f>
        <v>79800</v>
      </c>
      <c r="E7798" s="130" t="s">
        <v>7180</v>
      </c>
    </row>
    <row r="7799" spans="1:5">
      <c r="A7799" s="127" t="str">
        <f t="shared" si="315"/>
        <v>이스라엘77000</v>
      </c>
      <c r="B7799" s="127">
        <f t="shared" si="316"/>
        <v>77000</v>
      </c>
      <c r="C7799" s="127">
        <f t="shared" si="317"/>
        <v>2712500</v>
      </c>
      <c r="D7799" s="129">
        <f t="shared" si="318"/>
        <v>80850</v>
      </c>
      <c r="E7799" s="130" t="s">
        <v>7180</v>
      </c>
    </row>
    <row r="7800" spans="1:5">
      <c r="A7800" s="127" t="str">
        <f t="shared" si="315"/>
        <v>이스라엘78000</v>
      </c>
      <c r="B7800" s="127">
        <f t="shared" si="316"/>
        <v>78000</v>
      </c>
      <c r="C7800" s="127">
        <f t="shared" si="317"/>
        <v>2747500</v>
      </c>
      <c r="D7800" s="129">
        <f t="shared" si="318"/>
        <v>81900</v>
      </c>
      <c r="E7800" s="130" t="s">
        <v>7180</v>
      </c>
    </row>
    <row r="7801" spans="1:5">
      <c r="A7801" s="127" t="str">
        <f t="shared" si="315"/>
        <v>이스라엘79000</v>
      </c>
      <c r="B7801" s="127">
        <f t="shared" si="316"/>
        <v>79000</v>
      </c>
      <c r="C7801" s="127">
        <f t="shared" si="317"/>
        <v>2782500</v>
      </c>
      <c r="D7801" s="129">
        <f t="shared" si="318"/>
        <v>82950</v>
      </c>
      <c r="E7801" s="130" t="s">
        <v>7180</v>
      </c>
    </row>
    <row r="7802" spans="1:5">
      <c r="A7802" s="127" t="str">
        <f t="shared" si="315"/>
        <v>이스라엘80000</v>
      </c>
      <c r="B7802" s="127">
        <f t="shared" si="316"/>
        <v>80000</v>
      </c>
      <c r="C7802" s="127">
        <f t="shared" si="317"/>
        <v>2817500</v>
      </c>
      <c r="D7802" s="129">
        <f t="shared" si="318"/>
        <v>84000</v>
      </c>
      <c r="E7802" s="130" t="s">
        <v>7180</v>
      </c>
    </row>
    <row r="7803" spans="1:5">
      <c r="A7803" s="127" t="str">
        <f t="shared" si="315"/>
        <v>이스라엘81000</v>
      </c>
      <c r="B7803" s="127">
        <f t="shared" si="316"/>
        <v>81000</v>
      </c>
      <c r="C7803" s="127">
        <f t="shared" si="317"/>
        <v>2852500</v>
      </c>
      <c r="D7803" s="129">
        <f t="shared" si="318"/>
        <v>85050</v>
      </c>
      <c r="E7803" s="130" t="s">
        <v>7180</v>
      </c>
    </row>
    <row r="7804" spans="1:5">
      <c r="A7804" s="127" t="str">
        <f t="shared" si="315"/>
        <v>이스라엘82000</v>
      </c>
      <c r="B7804" s="127">
        <f t="shared" si="316"/>
        <v>82000</v>
      </c>
      <c r="C7804" s="127">
        <f t="shared" si="317"/>
        <v>2887500</v>
      </c>
      <c r="D7804" s="129">
        <f t="shared" si="318"/>
        <v>86100</v>
      </c>
      <c r="E7804" s="130" t="s">
        <v>7180</v>
      </c>
    </row>
    <row r="7805" spans="1:5">
      <c r="A7805" s="127" t="str">
        <f t="shared" si="315"/>
        <v>이스라엘83000</v>
      </c>
      <c r="B7805" s="127">
        <f t="shared" si="316"/>
        <v>83000</v>
      </c>
      <c r="C7805" s="127">
        <f t="shared" si="317"/>
        <v>2922500</v>
      </c>
      <c r="D7805" s="129">
        <f t="shared" si="318"/>
        <v>87150</v>
      </c>
      <c r="E7805" s="130" t="s">
        <v>7180</v>
      </c>
    </row>
    <row r="7806" spans="1:5">
      <c r="A7806" s="127" t="str">
        <f t="shared" si="315"/>
        <v>이스라엘84000</v>
      </c>
      <c r="B7806" s="127">
        <f t="shared" si="316"/>
        <v>84000</v>
      </c>
      <c r="C7806" s="127">
        <f t="shared" si="317"/>
        <v>2957500</v>
      </c>
      <c r="D7806" s="129">
        <f t="shared" si="318"/>
        <v>88200</v>
      </c>
      <c r="E7806" s="130" t="s">
        <v>7180</v>
      </c>
    </row>
    <row r="7807" spans="1:5">
      <c r="A7807" s="127" t="str">
        <f t="shared" si="315"/>
        <v>이스라엘85000</v>
      </c>
      <c r="B7807" s="127">
        <f t="shared" si="316"/>
        <v>85000</v>
      </c>
      <c r="C7807" s="127">
        <f t="shared" si="317"/>
        <v>2992500</v>
      </c>
      <c r="D7807" s="129">
        <f t="shared" si="318"/>
        <v>89250</v>
      </c>
      <c r="E7807" s="130" t="s">
        <v>7180</v>
      </c>
    </row>
    <row r="7808" spans="1:5">
      <c r="A7808" s="127" t="str">
        <f t="shared" si="315"/>
        <v>이스라엘86000</v>
      </c>
      <c r="B7808" s="127">
        <f t="shared" si="316"/>
        <v>86000</v>
      </c>
      <c r="C7808" s="127">
        <f t="shared" si="317"/>
        <v>3027500</v>
      </c>
      <c r="D7808" s="129">
        <f t="shared" si="318"/>
        <v>90300</v>
      </c>
      <c r="E7808" s="130" t="s">
        <v>7180</v>
      </c>
    </row>
    <row r="7809" spans="1:5">
      <c r="A7809" s="127" t="str">
        <f t="shared" si="315"/>
        <v>이스라엘87000</v>
      </c>
      <c r="B7809" s="127">
        <f t="shared" si="316"/>
        <v>87000</v>
      </c>
      <c r="C7809" s="127">
        <f t="shared" si="317"/>
        <v>3062500</v>
      </c>
      <c r="D7809" s="129">
        <f t="shared" si="318"/>
        <v>91350</v>
      </c>
      <c r="E7809" s="130" t="s">
        <v>7180</v>
      </c>
    </row>
    <row r="7810" spans="1:5">
      <c r="A7810" s="127" t="str">
        <f t="shared" si="315"/>
        <v>이스라엘88000</v>
      </c>
      <c r="B7810" s="127">
        <f t="shared" si="316"/>
        <v>88000</v>
      </c>
      <c r="C7810" s="127">
        <f t="shared" si="317"/>
        <v>3097500</v>
      </c>
      <c r="D7810" s="129">
        <f t="shared" si="318"/>
        <v>92400</v>
      </c>
      <c r="E7810" s="130" t="s">
        <v>7180</v>
      </c>
    </row>
    <row r="7811" spans="1:5">
      <c r="A7811" s="127" t="str">
        <f t="shared" si="315"/>
        <v>이스라엘89000</v>
      </c>
      <c r="B7811" s="127">
        <f t="shared" si="316"/>
        <v>89000</v>
      </c>
      <c r="C7811" s="127">
        <f t="shared" si="317"/>
        <v>3132500</v>
      </c>
      <c r="D7811" s="129">
        <f t="shared" si="318"/>
        <v>93450</v>
      </c>
      <c r="E7811" s="130" t="s">
        <v>7180</v>
      </c>
    </row>
    <row r="7812" spans="1:5">
      <c r="A7812" s="127" t="str">
        <f t="shared" si="315"/>
        <v>이스라엘90000</v>
      </c>
      <c r="B7812" s="127">
        <f t="shared" si="316"/>
        <v>90000</v>
      </c>
      <c r="C7812" s="127">
        <f t="shared" si="317"/>
        <v>3167500</v>
      </c>
      <c r="D7812" s="129">
        <f t="shared" si="318"/>
        <v>94500</v>
      </c>
      <c r="E7812" s="130" t="s">
        <v>7180</v>
      </c>
    </row>
    <row r="7813" spans="1:5">
      <c r="A7813" s="127" t="str">
        <f t="shared" si="315"/>
        <v>이스라엘91000</v>
      </c>
      <c r="B7813" s="127">
        <f t="shared" si="316"/>
        <v>91000</v>
      </c>
      <c r="C7813" s="127">
        <f t="shared" si="317"/>
        <v>3202500</v>
      </c>
      <c r="D7813" s="129">
        <f t="shared" si="318"/>
        <v>95550</v>
      </c>
      <c r="E7813" s="130" t="s">
        <v>7180</v>
      </c>
    </row>
    <row r="7814" spans="1:5">
      <c r="A7814" s="127" t="str">
        <f t="shared" si="315"/>
        <v>이스라엘92000</v>
      </c>
      <c r="B7814" s="127">
        <f t="shared" si="316"/>
        <v>92000</v>
      </c>
      <c r="C7814" s="127">
        <f t="shared" si="317"/>
        <v>3237500</v>
      </c>
      <c r="D7814" s="129">
        <f t="shared" si="318"/>
        <v>96600</v>
      </c>
      <c r="E7814" s="130" t="s">
        <v>7180</v>
      </c>
    </row>
    <row r="7815" spans="1:5">
      <c r="A7815" s="127" t="str">
        <f t="shared" si="315"/>
        <v>이스라엘93000</v>
      </c>
      <c r="B7815" s="127">
        <f t="shared" si="316"/>
        <v>93000</v>
      </c>
      <c r="C7815" s="127">
        <f t="shared" si="317"/>
        <v>3272500</v>
      </c>
      <c r="D7815" s="129">
        <f t="shared" si="318"/>
        <v>97650</v>
      </c>
      <c r="E7815" s="130" t="s">
        <v>7180</v>
      </c>
    </row>
    <row r="7816" spans="1:5">
      <c r="A7816" s="127" t="str">
        <f t="shared" si="315"/>
        <v>이스라엘94000</v>
      </c>
      <c r="B7816" s="127">
        <f t="shared" si="316"/>
        <v>94000</v>
      </c>
      <c r="C7816" s="127">
        <f t="shared" si="317"/>
        <v>3307500</v>
      </c>
      <c r="D7816" s="129">
        <f t="shared" si="318"/>
        <v>98700</v>
      </c>
      <c r="E7816" s="130" t="s">
        <v>7180</v>
      </c>
    </row>
    <row r="7817" spans="1:5">
      <c r="A7817" s="127" t="str">
        <f t="shared" si="315"/>
        <v>이스라엘95000</v>
      </c>
      <c r="B7817" s="127">
        <f t="shared" si="316"/>
        <v>95000</v>
      </c>
      <c r="C7817" s="127">
        <f t="shared" si="317"/>
        <v>3342500</v>
      </c>
      <c r="D7817" s="129">
        <f t="shared" si="318"/>
        <v>99750</v>
      </c>
      <c r="E7817" s="130" t="s">
        <v>7180</v>
      </c>
    </row>
    <row r="7818" spans="1:5">
      <c r="A7818" s="127" t="str">
        <f t="shared" si="315"/>
        <v>이스라엘96000</v>
      </c>
      <c r="B7818" s="127">
        <f t="shared" si="316"/>
        <v>96000</v>
      </c>
      <c r="C7818" s="127">
        <f t="shared" si="317"/>
        <v>3377500</v>
      </c>
      <c r="D7818" s="129">
        <f t="shared" si="318"/>
        <v>100800</v>
      </c>
      <c r="E7818" s="130" t="s">
        <v>7180</v>
      </c>
    </row>
    <row r="7819" spans="1:5">
      <c r="A7819" s="127" t="str">
        <f t="shared" si="315"/>
        <v>이스라엘97000</v>
      </c>
      <c r="B7819" s="127">
        <f t="shared" si="316"/>
        <v>97000</v>
      </c>
      <c r="C7819" s="127">
        <f t="shared" si="317"/>
        <v>3412500</v>
      </c>
      <c r="D7819" s="129">
        <f t="shared" si="318"/>
        <v>101850</v>
      </c>
      <c r="E7819" s="130" t="s">
        <v>7180</v>
      </c>
    </row>
    <row r="7820" spans="1:5">
      <c r="A7820" s="127" t="str">
        <f t="shared" si="315"/>
        <v>이스라엘98000</v>
      </c>
      <c r="B7820" s="127">
        <f t="shared" si="316"/>
        <v>98000</v>
      </c>
      <c r="C7820" s="127">
        <f t="shared" si="317"/>
        <v>3447500</v>
      </c>
      <c r="D7820" s="129">
        <f t="shared" si="318"/>
        <v>102900</v>
      </c>
      <c r="E7820" s="130" t="s">
        <v>7180</v>
      </c>
    </row>
    <row r="7821" spans="1:5">
      <c r="A7821" s="127" t="str">
        <f t="shared" si="315"/>
        <v>이스라엘99000</v>
      </c>
      <c r="B7821" s="127">
        <f t="shared" si="316"/>
        <v>99000</v>
      </c>
      <c r="C7821" s="127">
        <f t="shared" si="317"/>
        <v>3482500</v>
      </c>
      <c r="D7821" s="129">
        <f t="shared" si="318"/>
        <v>103950</v>
      </c>
      <c r="E7821" s="130" t="s">
        <v>7180</v>
      </c>
    </row>
    <row r="7822" spans="1:5">
      <c r="A7822" s="127" t="str">
        <f t="shared" si="315"/>
        <v>이스라엘100000</v>
      </c>
      <c r="B7822" s="127">
        <f t="shared" si="316"/>
        <v>100000</v>
      </c>
      <c r="C7822" s="127">
        <f t="shared" si="317"/>
        <v>3517500</v>
      </c>
      <c r="D7822" s="129">
        <f t="shared" si="318"/>
        <v>105000</v>
      </c>
      <c r="E7822" s="130" t="s">
        <v>7180</v>
      </c>
    </row>
    <row r="7823" spans="1:5">
      <c r="A7823" s="127" t="str">
        <f t="shared" si="315"/>
        <v>이스라엘101000</v>
      </c>
      <c r="B7823" s="127">
        <f t="shared" si="316"/>
        <v>101000</v>
      </c>
      <c r="C7823" s="127">
        <f t="shared" si="317"/>
        <v>3552500</v>
      </c>
      <c r="D7823" s="129">
        <f t="shared" si="318"/>
        <v>106050</v>
      </c>
      <c r="E7823" s="130" t="s">
        <v>7180</v>
      </c>
    </row>
    <row r="7824" spans="1:5">
      <c r="A7824" s="127" t="str">
        <f t="shared" si="315"/>
        <v>이스라엘102000</v>
      </c>
      <c r="B7824" s="127">
        <f t="shared" si="316"/>
        <v>102000</v>
      </c>
      <c r="C7824" s="127">
        <f t="shared" si="317"/>
        <v>3587500</v>
      </c>
      <c r="D7824" s="129">
        <f t="shared" si="318"/>
        <v>107100</v>
      </c>
      <c r="E7824" s="130" t="s">
        <v>7180</v>
      </c>
    </row>
    <row r="7825" spans="1:5">
      <c r="A7825" s="127" t="str">
        <f t="shared" si="315"/>
        <v>이스라엘103000</v>
      </c>
      <c r="B7825" s="127">
        <f t="shared" si="316"/>
        <v>103000</v>
      </c>
      <c r="C7825" s="127">
        <f t="shared" si="317"/>
        <v>3622500</v>
      </c>
      <c r="D7825" s="129">
        <f t="shared" si="318"/>
        <v>108150</v>
      </c>
      <c r="E7825" s="130" t="s">
        <v>7180</v>
      </c>
    </row>
    <row r="7826" spans="1:5">
      <c r="A7826" s="127" t="str">
        <f t="shared" si="315"/>
        <v>이스라엘104000</v>
      </c>
      <c r="B7826" s="127">
        <f t="shared" si="316"/>
        <v>104000</v>
      </c>
      <c r="C7826" s="127">
        <f t="shared" si="317"/>
        <v>3657500</v>
      </c>
      <c r="D7826" s="129">
        <f t="shared" si="318"/>
        <v>109200</v>
      </c>
      <c r="E7826" s="130" t="s">
        <v>7180</v>
      </c>
    </row>
    <row r="7827" spans="1:5">
      <c r="A7827" s="127" t="str">
        <f t="shared" si="315"/>
        <v>이스라엘105000</v>
      </c>
      <c r="B7827" s="127">
        <f t="shared" si="316"/>
        <v>105000</v>
      </c>
      <c r="C7827" s="127">
        <f t="shared" si="317"/>
        <v>3692500</v>
      </c>
      <c r="D7827" s="129">
        <f t="shared" si="318"/>
        <v>110250</v>
      </c>
      <c r="E7827" s="130" t="s">
        <v>7180</v>
      </c>
    </row>
    <row r="7828" spans="1:5">
      <c r="A7828" s="127" t="str">
        <f t="shared" si="315"/>
        <v>이스라엘106000</v>
      </c>
      <c r="B7828" s="127">
        <f t="shared" si="316"/>
        <v>106000</v>
      </c>
      <c r="C7828" s="127">
        <f t="shared" si="317"/>
        <v>3727500</v>
      </c>
      <c r="D7828" s="129">
        <f t="shared" si="318"/>
        <v>111300</v>
      </c>
      <c r="E7828" s="130" t="s">
        <v>7180</v>
      </c>
    </row>
    <row r="7829" spans="1:5">
      <c r="A7829" s="127" t="str">
        <f t="shared" si="315"/>
        <v>이스라엘107000</v>
      </c>
      <c r="B7829" s="127">
        <f t="shared" si="316"/>
        <v>107000</v>
      </c>
      <c r="C7829" s="127">
        <f t="shared" si="317"/>
        <v>3762500</v>
      </c>
      <c r="D7829" s="129">
        <f t="shared" si="318"/>
        <v>112350</v>
      </c>
      <c r="E7829" s="130" t="s">
        <v>7180</v>
      </c>
    </row>
    <row r="7830" spans="1:5">
      <c r="A7830" s="127" t="str">
        <f t="shared" si="315"/>
        <v>이스라엘108000</v>
      </c>
      <c r="B7830" s="127">
        <f t="shared" si="316"/>
        <v>108000</v>
      </c>
      <c r="C7830" s="127">
        <f t="shared" si="317"/>
        <v>3797500</v>
      </c>
      <c r="D7830" s="129">
        <f t="shared" si="318"/>
        <v>113400</v>
      </c>
      <c r="E7830" s="130" t="s">
        <v>7180</v>
      </c>
    </row>
    <row r="7831" spans="1:5">
      <c r="A7831" s="127" t="str">
        <f t="shared" si="315"/>
        <v>이스라엘109000</v>
      </c>
      <c r="B7831" s="127">
        <f t="shared" si="316"/>
        <v>109000</v>
      </c>
      <c r="C7831" s="127">
        <f t="shared" si="317"/>
        <v>3832500</v>
      </c>
      <c r="D7831" s="129">
        <f t="shared" si="318"/>
        <v>114450</v>
      </c>
      <c r="E7831" s="130" t="s">
        <v>7180</v>
      </c>
    </row>
    <row r="7832" spans="1:5">
      <c r="A7832" s="127" t="str">
        <f t="shared" si="315"/>
        <v>이스라엘110000</v>
      </c>
      <c r="B7832" s="127">
        <f t="shared" si="316"/>
        <v>110000</v>
      </c>
      <c r="C7832" s="127">
        <f t="shared" si="317"/>
        <v>3867500</v>
      </c>
      <c r="D7832" s="129">
        <f t="shared" si="318"/>
        <v>115500</v>
      </c>
      <c r="E7832" s="130" t="s">
        <v>7180</v>
      </c>
    </row>
    <row r="7833" spans="1:5">
      <c r="A7833" s="127" t="str">
        <f t="shared" si="315"/>
        <v>이스라엘111000</v>
      </c>
      <c r="B7833" s="127">
        <f t="shared" si="316"/>
        <v>111000</v>
      </c>
      <c r="C7833" s="127">
        <f t="shared" si="317"/>
        <v>3902500</v>
      </c>
      <c r="D7833" s="129">
        <f t="shared" si="318"/>
        <v>116550</v>
      </c>
      <c r="E7833" s="130" t="s">
        <v>7180</v>
      </c>
    </row>
    <row r="7834" spans="1:5">
      <c r="A7834" s="127" t="str">
        <f t="shared" si="315"/>
        <v>이스라엘112000</v>
      </c>
      <c r="B7834" s="127">
        <f t="shared" si="316"/>
        <v>112000</v>
      </c>
      <c r="C7834" s="127">
        <f t="shared" si="317"/>
        <v>3937500</v>
      </c>
      <c r="D7834" s="129">
        <f t="shared" si="318"/>
        <v>117600</v>
      </c>
      <c r="E7834" s="130" t="s">
        <v>7180</v>
      </c>
    </row>
    <row r="7835" spans="1:5">
      <c r="A7835" s="127" t="str">
        <f t="shared" si="315"/>
        <v>이스라엘113000</v>
      </c>
      <c r="B7835" s="127">
        <f t="shared" si="316"/>
        <v>113000</v>
      </c>
      <c r="C7835" s="127">
        <f t="shared" si="317"/>
        <v>3972500</v>
      </c>
      <c r="D7835" s="129">
        <f t="shared" si="318"/>
        <v>118650</v>
      </c>
      <c r="E7835" s="130" t="s">
        <v>7180</v>
      </c>
    </row>
    <row r="7836" spans="1:5">
      <c r="A7836" s="127" t="str">
        <f t="shared" si="315"/>
        <v>이스라엘114000</v>
      </c>
      <c r="B7836" s="127">
        <f t="shared" si="316"/>
        <v>114000</v>
      </c>
      <c r="C7836" s="127">
        <f t="shared" si="317"/>
        <v>4007500</v>
      </c>
      <c r="D7836" s="129">
        <f t="shared" si="318"/>
        <v>119700</v>
      </c>
      <c r="E7836" s="130" t="s">
        <v>7180</v>
      </c>
    </row>
    <row r="7837" spans="1:5">
      <c r="A7837" s="127" t="str">
        <f t="shared" si="315"/>
        <v>이스라엘115000</v>
      </c>
      <c r="B7837" s="127">
        <f t="shared" si="316"/>
        <v>115000</v>
      </c>
      <c r="C7837" s="127">
        <f t="shared" si="317"/>
        <v>4042500</v>
      </c>
      <c r="D7837" s="129">
        <f t="shared" si="318"/>
        <v>120750</v>
      </c>
      <c r="E7837" s="130" t="s">
        <v>7180</v>
      </c>
    </row>
    <row r="7838" spans="1:5">
      <c r="A7838" s="127" t="str">
        <f t="shared" si="315"/>
        <v>이스라엘116000</v>
      </c>
      <c r="B7838" s="127">
        <f t="shared" si="316"/>
        <v>116000</v>
      </c>
      <c r="C7838" s="127">
        <f t="shared" si="317"/>
        <v>4077500</v>
      </c>
      <c r="D7838" s="129">
        <f t="shared" si="318"/>
        <v>121800</v>
      </c>
      <c r="E7838" s="130" t="s">
        <v>7180</v>
      </c>
    </row>
    <row r="7839" spans="1:5">
      <c r="A7839" s="127" t="str">
        <f t="shared" si="315"/>
        <v>이스라엘117000</v>
      </c>
      <c r="B7839" s="127">
        <f t="shared" si="316"/>
        <v>117000</v>
      </c>
      <c r="C7839" s="127">
        <f t="shared" si="317"/>
        <v>4112500</v>
      </c>
      <c r="D7839" s="129">
        <f t="shared" si="318"/>
        <v>122850</v>
      </c>
      <c r="E7839" s="130" t="s">
        <v>7180</v>
      </c>
    </row>
    <row r="7840" spans="1:5">
      <c r="A7840" s="127" t="str">
        <f t="shared" si="315"/>
        <v>이스라엘118000</v>
      </c>
      <c r="B7840" s="127">
        <f t="shared" si="316"/>
        <v>118000</v>
      </c>
      <c r="C7840" s="127">
        <f t="shared" si="317"/>
        <v>4147500</v>
      </c>
      <c r="D7840" s="129">
        <f t="shared" si="318"/>
        <v>123900</v>
      </c>
      <c r="E7840" s="130" t="s">
        <v>7180</v>
      </c>
    </row>
    <row r="7841" spans="1:5">
      <c r="A7841" s="127" t="str">
        <f t="shared" si="315"/>
        <v>이스라엘119000</v>
      </c>
      <c r="B7841" s="127">
        <f t="shared" si="316"/>
        <v>119000</v>
      </c>
      <c r="C7841" s="127">
        <f t="shared" si="317"/>
        <v>4182500</v>
      </c>
      <c r="D7841" s="129">
        <f t="shared" si="318"/>
        <v>124950</v>
      </c>
      <c r="E7841" s="130" t="s">
        <v>7180</v>
      </c>
    </row>
    <row r="7842" spans="1:5">
      <c r="A7842" s="127" t="str">
        <f t="shared" si="315"/>
        <v>이스라엘120000</v>
      </c>
      <c r="B7842" s="127">
        <f t="shared" si="316"/>
        <v>120000</v>
      </c>
      <c r="C7842" s="127">
        <f t="shared" si="317"/>
        <v>4217500</v>
      </c>
      <c r="D7842" s="129">
        <f t="shared" si="318"/>
        <v>126000</v>
      </c>
      <c r="E7842" s="130" t="s">
        <v>7180</v>
      </c>
    </row>
    <row r="7843" spans="1:5">
      <c r="A7843" s="127" t="str">
        <f t="shared" si="315"/>
        <v>이스라엘121000</v>
      </c>
      <c r="B7843" s="127">
        <f t="shared" si="316"/>
        <v>121000</v>
      </c>
      <c r="C7843" s="127">
        <f t="shared" si="317"/>
        <v>4252500</v>
      </c>
      <c r="D7843" s="129">
        <f t="shared" si="318"/>
        <v>127050</v>
      </c>
      <c r="E7843" s="130" t="s">
        <v>7180</v>
      </c>
    </row>
    <row r="7844" spans="1:5">
      <c r="A7844" s="127" t="str">
        <f t="shared" si="315"/>
        <v>이스라엘122000</v>
      </c>
      <c r="B7844" s="127">
        <f t="shared" si="316"/>
        <v>122000</v>
      </c>
      <c r="C7844" s="127">
        <f t="shared" si="317"/>
        <v>4287500</v>
      </c>
      <c r="D7844" s="129">
        <f t="shared" si="318"/>
        <v>128100</v>
      </c>
      <c r="E7844" s="130" t="s">
        <v>7180</v>
      </c>
    </row>
    <row r="7845" spans="1:5">
      <c r="A7845" s="127" t="str">
        <f t="shared" si="315"/>
        <v>이스라엘123000</v>
      </c>
      <c r="B7845" s="127">
        <f t="shared" si="316"/>
        <v>123000</v>
      </c>
      <c r="C7845" s="127">
        <f t="shared" si="317"/>
        <v>4322500</v>
      </c>
      <c r="D7845" s="129">
        <f t="shared" si="318"/>
        <v>129150</v>
      </c>
      <c r="E7845" s="130" t="s">
        <v>7180</v>
      </c>
    </row>
    <row r="7846" spans="1:5">
      <c r="A7846" s="127" t="str">
        <f t="shared" si="315"/>
        <v>이스라엘124000</v>
      </c>
      <c r="B7846" s="127">
        <f t="shared" si="316"/>
        <v>124000</v>
      </c>
      <c r="C7846" s="127">
        <f t="shared" si="317"/>
        <v>4357500</v>
      </c>
      <c r="D7846" s="129">
        <f t="shared" si="318"/>
        <v>130200</v>
      </c>
      <c r="E7846" s="130" t="s">
        <v>7180</v>
      </c>
    </row>
    <row r="7847" spans="1:5">
      <c r="A7847" s="127" t="str">
        <f t="shared" si="315"/>
        <v>이스라엘125000</v>
      </c>
      <c r="B7847" s="127">
        <f t="shared" si="316"/>
        <v>125000</v>
      </c>
      <c r="C7847" s="127">
        <f t="shared" si="317"/>
        <v>4392500</v>
      </c>
      <c r="D7847" s="129">
        <f t="shared" si="318"/>
        <v>131250</v>
      </c>
      <c r="E7847" s="130" t="s">
        <v>7180</v>
      </c>
    </row>
    <row r="7848" spans="1:5">
      <c r="A7848" s="127" t="str">
        <f t="shared" si="315"/>
        <v>이스라엘126000</v>
      </c>
      <c r="B7848" s="127">
        <f t="shared" si="316"/>
        <v>126000</v>
      </c>
      <c r="C7848" s="127">
        <f t="shared" si="317"/>
        <v>4427500</v>
      </c>
      <c r="D7848" s="129">
        <f t="shared" si="318"/>
        <v>132300</v>
      </c>
      <c r="E7848" s="130" t="s">
        <v>7180</v>
      </c>
    </row>
    <row r="7849" spans="1:5">
      <c r="A7849" s="127" t="str">
        <f t="shared" si="315"/>
        <v>이스라엘127000</v>
      </c>
      <c r="B7849" s="127">
        <f t="shared" si="316"/>
        <v>127000</v>
      </c>
      <c r="C7849" s="127">
        <f t="shared" si="317"/>
        <v>4462500</v>
      </c>
      <c r="D7849" s="129">
        <f t="shared" si="318"/>
        <v>133350</v>
      </c>
      <c r="E7849" s="130" t="s">
        <v>7180</v>
      </c>
    </row>
    <row r="7850" spans="1:5">
      <c r="A7850" s="127" t="str">
        <f t="shared" si="315"/>
        <v>이스라엘128000</v>
      </c>
      <c r="B7850" s="127">
        <f t="shared" si="316"/>
        <v>128000</v>
      </c>
      <c r="C7850" s="127">
        <f t="shared" si="317"/>
        <v>4497500</v>
      </c>
      <c r="D7850" s="129">
        <f t="shared" si="318"/>
        <v>134400</v>
      </c>
      <c r="E7850" s="130" t="s">
        <v>7180</v>
      </c>
    </row>
    <row r="7851" spans="1:5">
      <c r="A7851" s="127" t="str">
        <f t="shared" ref="A7851:A7914" si="319">"이스라엘"&amp;B7851</f>
        <v>이스라엘129000</v>
      </c>
      <c r="B7851" s="127">
        <f t="shared" si="316"/>
        <v>129000</v>
      </c>
      <c r="C7851" s="127">
        <f t="shared" si="317"/>
        <v>4532500</v>
      </c>
      <c r="D7851" s="129">
        <f t="shared" si="318"/>
        <v>135450</v>
      </c>
      <c r="E7851" s="130" t="s">
        <v>7180</v>
      </c>
    </row>
    <row r="7852" spans="1:5">
      <c r="A7852" s="127" t="str">
        <f t="shared" si="319"/>
        <v>이스라엘130000</v>
      </c>
      <c r="B7852" s="127">
        <f t="shared" ref="B7852:B7915" si="320">B7851+1000</f>
        <v>130000</v>
      </c>
      <c r="C7852" s="127">
        <f t="shared" si="317"/>
        <v>4567500</v>
      </c>
      <c r="D7852" s="129">
        <f t="shared" si="318"/>
        <v>136500</v>
      </c>
      <c r="E7852" s="130" t="s">
        <v>7180</v>
      </c>
    </row>
    <row r="7853" spans="1:5">
      <c r="A7853" s="127" t="str">
        <f t="shared" si="319"/>
        <v>이스라엘131000</v>
      </c>
      <c r="B7853" s="127">
        <f t="shared" si="320"/>
        <v>131000</v>
      </c>
      <c r="C7853" s="127">
        <f t="shared" ref="C7853:C7916" si="321">C7852+35000</f>
        <v>4602500</v>
      </c>
      <c r="D7853" s="129">
        <f t="shared" si="318"/>
        <v>137550</v>
      </c>
      <c r="E7853" s="130" t="s">
        <v>7180</v>
      </c>
    </row>
    <row r="7854" spans="1:5">
      <c r="A7854" s="127" t="str">
        <f t="shared" si="319"/>
        <v>이스라엘132000</v>
      </c>
      <c r="B7854" s="127">
        <f t="shared" si="320"/>
        <v>132000</v>
      </c>
      <c r="C7854" s="127">
        <f t="shared" si="321"/>
        <v>4637500</v>
      </c>
      <c r="D7854" s="129">
        <f t="shared" si="318"/>
        <v>138600</v>
      </c>
      <c r="E7854" s="130" t="s">
        <v>7180</v>
      </c>
    </row>
    <row r="7855" spans="1:5">
      <c r="A7855" s="127" t="str">
        <f t="shared" si="319"/>
        <v>이스라엘133000</v>
      </c>
      <c r="B7855" s="127">
        <f t="shared" si="320"/>
        <v>133000</v>
      </c>
      <c r="C7855" s="127">
        <f t="shared" si="321"/>
        <v>4672500</v>
      </c>
      <c r="D7855" s="129">
        <f t="shared" si="318"/>
        <v>139650</v>
      </c>
      <c r="E7855" s="130" t="s">
        <v>7180</v>
      </c>
    </row>
    <row r="7856" spans="1:5">
      <c r="A7856" s="127" t="str">
        <f t="shared" si="319"/>
        <v>이스라엘134000</v>
      </c>
      <c r="B7856" s="127">
        <f t="shared" si="320"/>
        <v>134000</v>
      </c>
      <c r="C7856" s="127">
        <f t="shared" si="321"/>
        <v>4707500</v>
      </c>
      <c r="D7856" s="129">
        <f t="shared" si="318"/>
        <v>140700</v>
      </c>
      <c r="E7856" s="130" t="s">
        <v>7180</v>
      </c>
    </row>
    <row r="7857" spans="1:5">
      <c r="A7857" s="127" t="str">
        <f t="shared" si="319"/>
        <v>이스라엘135000</v>
      </c>
      <c r="B7857" s="127">
        <f t="shared" si="320"/>
        <v>135000</v>
      </c>
      <c r="C7857" s="127">
        <f t="shared" si="321"/>
        <v>4742500</v>
      </c>
      <c r="D7857" s="129">
        <f t="shared" si="318"/>
        <v>141750</v>
      </c>
      <c r="E7857" s="130" t="s">
        <v>7180</v>
      </c>
    </row>
    <row r="7858" spans="1:5">
      <c r="A7858" s="127" t="str">
        <f t="shared" si="319"/>
        <v>이스라엘136000</v>
      </c>
      <c r="B7858" s="127">
        <f t="shared" si="320"/>
        <v>136000</v>
      </c>
      <c r="C7858" s="127">
        <f t="shared" si="321"/>
        <v>4777500</v>
      </c>
      <c r="D7858" s="129">
        <f t="shared" si="318"/>
        <v>142800</v>
      </c>
      <c r="E7858" s="130" t="s">
        <v>7180</v>
      </c>
    </row>
    <row r="7859" spans="1:5">
      <c r="A7859" s="127" t="str">
        <f t="shared" si="319"/>
        <v>이스라엘137000</v>
      </c>
      <c r="B7859" s="127">
        <f t="shared" si="320"/>
        <v>137000</v>
      </c>
      <c r="C7859" s="127">
        <f t="shared" si="321"/>
        <v>4812500</v>
      </c>
      <c r="D7859" s="129">
        <f t="shared" si="318"/>
        <v>143850</v>
      </c>
      <c r="E7859" s="130" t="s">
        <v>7180</v>
      </c>
    </row>
    <row r="7860" spans="1:5">
      <c r="A7860" s="127" t="str">
        <f t="shared" si="319"/>
        <v>이스라엘138000</v>
      </c>
      <c r="B7860" s="127">
        <f t="shared" si="320"/>
        <v>138000</v>
      </c>
      <c r="C7860" s="127">
        <f t="shared" si="321"/>
        <v>4847500</v>
      </c>
      <c r="D7860" s="129">
        <f t="shared" si="318"/>
        <v>144900</v>
      </c>
      <c r="E7860" s="130" t="s">
        <v>7180</v>
      </c>
    </row>
    <row r="7861" spans="1:5">
      <c r="A7861" s="127" t="str">
        <f t="shared" si="319"/>
        <v>이스라엘139000</v>
      </c>
      <c r="B7861" s="127">
        <f t="shared" si="320"/>
        <v>139000</v>
      </c>
      <c r="C7861" s="127">
        <f t="shared" si="321"/>
        <v>4882500</v>
      </c>
      <c r="D7861" s="129">
        <f t="shared" si="318"/>
        <v>145950</v>
      </c>
      <c r="E7861" s="130" t="s">
        <v>7180</v>
      </c>
    </row>
    <row r="7862" spans="1:5">
      <c r="A7862" s="127" t="str">
        <f t="shared" si="319"/>
        <v>이스라엘140000</v>
      </c>
      <c r="B7862" s="127">
        <f t="shared" si="320"/>
        <v>140000</v>
      </c>
      <c r="C7862" s="127">
        <f t="shared" si="321"/>
        <v>4917500</v>
      </c>
      <c r="D7862" s="129">
        <f t="shared" ref="D7862:D7925" si="322">SUM($G$2)*(B7862*0.001)</f>
        <v>147000</v>
      </c>
      <c r="E7862" s="130" t="s">
        <v>7180</v>
      </c>
    </row>
    <row r="7863" spans="1:5">
      <c r="A7863" s="127" t="str">
        <f t="shared" si="319"/>
        <v>이스라엘141000</v>
      </c>
      <c r="B7863" s="127">
        <f t="shared" si="320"/>
        <v>141000</v>
      </c>
      <c r="C7863" s="127">
        <f t="shared" si="321"/>
        <v>4952500</v>
      </c>
      <c r="D7863" s="129">
        <f t="shared" si="322"/>
        <v>148050</v>
      </c>
      <c r="E7863" s="130" t="s">
        <v>7180</v>
      </c>
    </row>
    <row r="7864" spans="1:5">
      <c r="A7864" s="127" t="str">
        <f t="shared" si="319"/>
        <v>이스라엘142000</v>
      </c>
      <c r="B7864" s="127">
        <f t="shared" si="320"/>
        <v>142000</v>
      </c>
      <c r="C7864" s="127">
        <f t="shared" si="321"/>
        <v>4987500</v>
      </c>
      <c r="D7864" s="129">
        <f t="shared" si="322"/>
        <v>149100</v>
      </c>
      <c r="E7864" s="130" t="s">
        <v>7180</v>
      </c>
    </row>
    <row r="7865" spans="1:5">
      <c r="A7865" s="127" t="str">
        <f t="shared" si="319"/>
        <v>이스라엘143000</v>
      </c>
      <c r="B7865" s="127">
        <f t="shared" si="320"/>
        <v>143000</v>
      </c>
      <c r="C7865" s="127">
        <f t="shared" si="321"/>
        <v>5022500</v>
      </c>
      <c r="D7865" s="129">
        <f t="shared" si="322"/>
        <v>150150</v>
      </c>
      <c r="E7865" s="130" t="s">
        <v>7180</v>
      </c>
    </row>
    <row r="7866" spans="1:5">
      <c r="A7866" s="127" t="str">
        <f t="shared" si="319"/>
        <v>이스라엘144000</v>
      </c>
      <c r="B7866" s="127">
        <f t="shared" si="320"/>
        <v>144000</v>
      </c>
      <c r="C7866" s="127">
        <f t="shared" si="321"/>
        <v>5057500</v>
      </c>
      <c r="D7866" s="129">
        <f t="shared" si="322"/>
        <v>151200</v>
      </c>
      <c r="E7866" s="130" t="s">
        <v>7180</v>
      </c>
    </row>
    <row r="7867" spans="1:5">
      <c r="A7867" s="127" t="str">
        <f t="shared" si="319"/>
        <v>이스라엘145000</v>
      </c>
      <c r="B7867" s="127">
        <f t="shared" si="320"/>
        <v>145000</v>
      </c>
      <c r="C7867" s="127">
        <f t="shared" si="321"/>
        <v>5092500</v>
      </c>
      <c r="D7867" s="129">
        <f t="shared" si="322"/>
        <v>152250</v>
      </c>
      <c r="E7867" s="130" t="s">
        <v>7180</v>
      </c>
    </row>
    <row r="7868" spans="1:5">
      <c r="A7868" s="127" t="str">
        <f t="shared" si="319"/>
        <v>이스라엘146000</v>
      </c>
      <c r="B7868" s="127">
        <f t="shared" si="320"/>
        <v>146000</v>
      </c>
      <c r="C7868" s="127">
        <f t="shared" si="321"/>
        <v>5127500</v>
      </c>
      <c r="D7868" s="129">
        <f t="shared" si="322"/>
        <v>153300</v>
      </c>
      <c r="E7868" s="130" t="s">
        <v>7180</v>
      </c>
    </row>
    <row r="7869" spans="1:5">
      <c r="A7869" s="127" t="str">
        <f t="shared" si="319"/>
        <v>이스라엘147000</v>
      </c>
      <c r="B7869" s="127">
        <f t="shared" si="320"/>
        <v>147000</v>
      </c>
      <c r="C7869" s="127">
        <f t="shared" si="321"/>
        <v>5162500</v>
      </c>
      <c r="D7869" s="129">
        <f t="shared" si="322"/>
        <v>154350</v>
      </c>
      <c r="E7869" s="130" t="s">
        <v>7180</v>
      </c>
    </row>
    <row r="7870" spans="1:5">
      <c r="A7870" s="127" t="str">
        <f t="shared" si="319"/>
        <v>이스라엘148000</v>
      </c>
      <c r="B7870" s="127">
        <f t="shared" si="320"/>
        <v>148000</v>
      </c>
      <c r="C7870" s="127">
        <f t="shared" si="321"/>
        <v>5197500</v>
      </c>
      <c r="D7870" s="129">
        <f t="shared" si="322"/>
        <v>155400</v>
      </c>
      <c r="E7870" s="130" t="s">
        <v>7180</v>
      </c>
    </row>
    <row r="7871" spans="1:5">
      <c r="A7871" s="127" t="str">
        <f t="shared" si="319"/>
        <v>이스라엘149000</v>
      </c>
      <c r="B7871" s="127">
        <f t="shared" si="320"/>
        <v>149000</v>
      </c>
      <c r="C7871" s="127">
        <f t="shared" si="321"/>
        <v>5232500</v>
      </c>
      <c r="D7871" s="129">
        <f t="shared" si="322"/>
        <v>156450</v>
      </c>
      <c r="E7871" s="130" t="s">
        <v>7180</v>
      </c>
    </row>
    <row r="7872" spans="1:5">
      <c r="A7872" s="127" t="str">
        <f t="shared" si="319"/>
        <v>이스라엘150000</v>
      </c>
      <c r="B7872" s="127">
        <f t="shared" si="320"/>
        <v>150000</v>
      </c>
      <c r="C7872" s="127">
        <f t="shared" si="321"/>
        <v>5267500</v>
      </c>
      <c r="D7872" s="129">
        <f t="shared" si="322"/>
        <v>157500</v>
      </c>
      <c r="E7872" s="130" t="s">
        <v>7180</v>
      </c>
    </row>
    <row r="7873" spans="1:5">
      <c r="A7873" s="127" t="str">
        <f t="shared" si="319"/>
        <v>이스라엘151000</v>
      </c>
      <c r="B7873" s="127">
        <f t="shared" si="320"/>
        <v>151000</v>
      </c>
      <c r="C7873" s="127">
        <f t="shared" si="321"/>
        <v>5302500</v>
      </c>
      <c r="D7873" s="129">
        <f t="shared" si="322"/>
        <v>158550</v>
      </c>
      <c r="E7873" s="130" t="s">
        <v>7180</v>
      </c>
    </row>
    <row r="7874" spans="1:5">
      <c r="A7874" s="127" t="str">
        <f t="shared" si="319"/>
        <v>이스라엘152000</v>
      </c>
      <c r="B7874" s="127">
        <f t="shared" si="320"/>
        <v>152000</v>
      </c>
      <c r="C7874" s="127">
        <f t="shared" si="321"/>
        <v>5337500</v>
      </c>
      <c r="D7874" s="129">
        <f t="shared" si="322"/>
        <v>159600</v>
      </c>
      <c r="E7874" s="130" t="s">
        <v>7180</v>
      </c>
    </row>
    <row r="7875" spans="1:5">
      <c r="A7875" s="127" t="str">
        <f t="shared" si="319"/>
        <v>이스라엘153000</v>
      </c>
      <c r="B7875" s="127">
        <f t="shared" si="320"/>
        <v>153000</v>
      </c>
      <c r="C7875" s="127">
        <f t="shared" si="321"/>
        <v>5372500</v>
      </c>
      <c r="D7875" s="129">
        <f t="shared" si="322"/>
        <v>160650</v>
      </c>
      <c r="E7875" s="130" t="s">
        <v>7180</v>
      </c>
    </row>
    <row r="7876" spans="1:5">
      <c r="A7876" s="127" t="str">
        <f t="shared" si="319"/>
        <v>이스라엘154000</v>
      </c>
      <c r="B7876" s="127">
        <f t="shared" si="320"/>
        <v>154000</v>
      </c>
      <c r="C7876" s="127">
        <f t="shared" si="321"/>
        <v>5407500</v>
      </c>
      <c r="D7876" s="129">
        <f t="shared" si="322"/>
        <v>161700</v>
      </c>
      <c r="E7876" s="130" t="s">
        <v>7180</v>
      </c>
    </row>
    <row r="7877" spans="1:5">
      <c r="A7877" s="127" t="str">
        <f t="shared" si="319"/>
        <v>이스라엘155000</v>
      </c>
      <c r="B7877" s="127">
        <f t="shared" si="320"/>
        <v>155000</v>
      </c>
      <c r="C7877" s="127">
        <f t="shared" si="321"/>
        <v>5442500</v>
      </c>
      <c r="D7877" s="129">
        <f t="shared" si="322"/>
        <v>162750</v>
      </c>
      <c r="E7877" s="130" t="s">
        <v>7180</v>
      </c>
    </row>
    <row r="7878" spans="1:5">
      <c r="A7878" s="127" t="str">
        <f t="shared" si="319"/>
        <v>이스라엘156000</v>
      </c>
      <c r="B7878" s="127">
        <f t="shared" si="320"/>
        <v>156000</v>
      </c>
      <c r="C7878" s="127">
        <f t="shared" si="321"/>
        <v>5477500</v>
      </c>
      <c r="D7878" s="129">
        <f t="shared" si="322"/>
        <v>163800</v>
      </c>
      <c r="E7878" s="130" t="s">
        <v>7180</v>
      </c>
    </row>
    <row r="7879" spans="1:5">
      <c r="A7879" s="127" t="str">
        <f t="shared" si="319"/>
        <v>이스라엘157000</v>
      </c>
      <c r="B7879" s="127">
        <f t="shared" si="320"/>
        <v>157000</v>
      </c>
      <c r="C7879" s="127">
        <f t="shared" si="321"/>
        <v>5512500</v>
      </c>
      <c r="D7879" s="129">
        <f t="shared" si="322"/>
        <v>164850</v>
      </c>
      <c r="E7879" s="130" t="s">
        <v>7180</v>
      </c>
    </row>
    <row r="7880" spans="1:5">
      <c r="A7880" s="127" t="str">
        <f t="shared" si="319"/>
        <v>이스라엘158000</v>
      </c>
      <c r="B7880" s="127">
        <f t="shared" si="320"/>
        <v>158000</v>
      </c>
      <c r="C7880" s="127">
        <f t="shared" si="321"/>
        <v>5547500</v>
      </c>
      <c r="D7880" s="129">
        <f t="shared" si="322"/>
        <v>165900</v>
      </c>
      <c r="E7880" s="130" t="s">
        <v>7180</v>
      </c>
    </row>
    <row r="7881" spans="1:5">
      <c r="A7881" s="127" t="str">
        <f t="shared" si="319"/>
        <v>이스라엘159000</v>
      </c>
      <c r="B7881" s="127">
        <f t="shared" si="320"/>
        <v>159000</v>
      </c>
      <c r="C7881" s="127">
        <f t="shared" si="321"/>
        <v>5582500</v>
      </c>
      <c r="D7881" s="129">
        <f t="shared" si="322"/>
        <v>166950</v>
      </c>
      <c r="E7881" s="130" t="s">
        <v>7180</v>
      </c>
    </row>
    <row r="7882" spans="1:5">
      <c r="A7882" s="127" t="str">
        <f t="shared" si="319"/>
        <v>이스라엘160000</v>
      </c>
      <c r="B7882" s="127">
        <f t="shared" si="320"/>
        <v>160000</v>
      </c>
      <c r="C7882" s="127">
        <f t="shared" si="321"/>
        <v>5617500</v>
      </c>
      <c r="D7882" s="129">
        <f t="shared" si="322"/>
        <v>168000</v>
      </c>
      <c r="E7882" s="130" t="s">
        <v>7180</v>
      </c>
    </row>
    <row r="7883" spans="1:5">
      <c r="A7883" s="127" t="str">
        <f t="shared" si="319"/>
        <v>이스라엘161000</v>
      </c>
      <c r="B7883" s="127">
        <f t="shared" si="320"/>
        <v>161000</v>
      </c>
      <c r="C7883" s="127">
        <f t="shared" si="321"/>
        <v>5652500</v>
      </c>
      <c r="D7883" s="129">
        <f t="shared" si="322"/>
        <v>169050</v>
      </c>
      <c r="E7883" s="130" t="s">
        <v>7180</v>
      </c>
    </row>
    <row r="7884" spans="1:5">
      <c r="A7884" s="127" t="str">
        <f t="shared" si="319"/>
        <v>이스라엘162000</v>
      </c>
      <c r="B7884" s="127">
        <f t="shared" si="320"/>
        <v>162000</v>
      </c>
      <c r="C7884" s="127">
        <f t="shared" si="321"/>
        <v>5687500</v>
      </c>
      <c r="D7884" s="129">
        <f t="shared" si="322"/>
        <v>170100</v>
      </c>
      <c r="E7884" s="130" t="s">
        <v>7180</v>
      </c>
    </row>
    <row r="7885" spans="1:5">
      <c r="A7885" s="127" t="str">
        <f t="shared" si="319"/>
        <v>이스라엘163000</v>
      </c>
      <c r="B7885" s="127">
        <f t="shared" si="320"/>
        <v>163000</v>
      </c>
      <c r="C7885" s="127">
        <f t="shared" si="321"/>
        <v>5722500</v>
      </c>
      <c r="D7885" s="129">
        <f t="shared" si="322"/>
        <v>171150</v>
      </c>
      <c r="E7885" s="130" t="s">
        <v>7180</v>
      </c>
    </row>
    <row r="7886" spans="1:5">
      <c r="A7886" s="127" t="str">
        <f t="shared" si="319"/>
        <v>이스라엘164000</v>
      </c>
      <c r="B7886" s="127">
        <f t="shared" si="320"/>
        <v>164000</v>
      </c>
      <c r="C7886" s="127">
        <f t="shared" si="321"/>
        <v>5757500</v>
      </c>
      <c r="D7886" s="129">
        <f t="shared" si="322"/>
        <v>172200</v>
      </c>
      <c r="E7886" s="130" t="s">
        <v>7180</v>
      </c>
    </row>
    <row r="7887" spans="1:5">
      <c r="A7887" s="127" t="str">
        <f t="shared" si="319"/>
        <v>이스라엘165000</v>
      </c>
      <c r="B7887" s="127">
        <f t="shared" si="320"/>
        <v>165000</v>
      </c>
      <c r="C7887" s="127">
        <f t="shared" si="321"/>
        <v>5792500</v>
      </c>
      <c r="D7887" s="129">
        <f t="shared" si="322"/>
        <v>173250</v>
      </c>
      <c r="E7887" s="130" t="s">
        <v>7180</v>
      </c>
    </row>
    <row r="7888" spans="1:5">
      <c r="A7888" s="127" t="str">
        <f t="shared" si="319"/>
        <v>이스라엘166000</v>
      </c>
      <c r="B7888" s="127">
        <f t="shared" si="320"/>
        <v>166000</v>
      </c>
      <c r="C7888" s="127">
        <f t="shared" si="321"/>
        <v>5827500</v>
      </c>
      <c r="D7888" s="129">
        <f t="shared" si="322"/>
        <v>174300</v>
      </c>
      <c r="E7888" s="130" t="s">
        <v>7180</v>
      </c>
    </row>
    <row r="7889" spans="1:5">
      <c r="A7889" s="127" t="str">
        <f t="shared" si="319"/>
        <v>이스라엘167000</v>
      </c>
      <c r="B7889" s="127">
        <f t="shared" si="320"/>
        <v>167000</v>
      </c>
      <c r="C7889" s="127">
        <f t="shared" si="321"/>
        <v>5862500</v>
      </c>
      <c r="D7889" s="129">
        <f t="shared" si="322"/>
        <v>175350</v>
      </c>
      <c r="E7889" s="130" t="s">
        <v>7180</v>
      </c>
    </row>
    <row r="7890" spans="1:5">
      <c r="A7890" s="127" t="str">
        <f t="shared" si="319"/>
        <v>이스라엘168000</v>
      </c>
      <c r="B7890" s="127">
        <f t="shared" si="320"/>
        <v>168000</v>
      </c>
      <c r="C7890" s="127">
        <f t="shared" si="321"/>
        <v>5897500</v>
      </c>
      <c r="D7890" s="129">
        <f t="shared" si="322"/>
        <v>176400</v>
      </c>
      <c r="E7890" s="130" t="s">
        <v>7180</v>
      </c>
    </row>
    <row r="7891" spans="1:5">
      <c r="A7891" s="127" t="str">
        <f t="shared" si="319"/>
        <v>이스라엘169000</v>
      </c>
      <c r="B7891" s="127">
        <f t="shared" si="320"/>
        <v>169000</v>
      </c>
      <c r="C7891" s="127">
        <f t="shared" si="321"/>
        <v>5932500</v>
      </c>
      <c r="D7891" s="129">
        <f t="shared" si="322"/>
        <v>177450</v>
      </c>
      <c r="E7891" s="130" t="s">
        <v>7180</v>
      </c>
    </row>
    <row r="7892" spans="1:5">
      <c r="A7892" s="127" t="str">
        <f t="shared" si="319"/>
        <v>이스라엘170000</v>
      </c>
      <c r="B7892" s="127">
        <f t="shared" si="320"/>
        <v>170000</v>
      </c>
      <c r="C7892" s="127">
        <f t="shared" si="321"/>
        <v>5967500</v>
      </c>
      <c r="D7892" s="129">
        <f t="shared" si="322"/>
        <v>178500</v>
      </c>
      <c r="E7892" s="130" t="s">
        <v>7180</v>
      </c>
    </row>
    <row r="7893" spans="1:5">
      <c r="A7893" s="127" t="str">
        <f t="shared" si="319"/>
        <v>이스라엘171000</v>
      </c>
      <c r="B7893" s="127">
        <f t="shared" si="320"/>
        <v>171000</v>
      </c>
      <c r="C7893" s="127">
        <f t="shared" si="321"/>
        <v>6002500</v>
      </c>
      <c r="D7893" s="129">
        <f t="shared" si="322"/>
        <v>179550</v>
      </c>
      <c r="E7893" s="130" t="s">
        <v>7180</v>
      </c>
    </row>
    <row r="7894" spans="1:5">
      <c r="A7894" s="127" t="str">
        <f t="shared" si="319"/>
        <v>이스라엘172000</v>
      </c>
      <c r="B7894" s="127">
        <f t="shared" si="320"/>
        <v>172000</v>
      </c>
      <c r="C7894" s="127">
        <f t="shared" si="321"/>
        <v>6037500</v>
      </c>
      <c r="D7894" s="129">
        <f t="shared" si="322"/>
        <v>180600</v>
      </c>
      <c r="E7894" s="130" t="s">
        <v>7180</v>
      </c>
    </row>
    <row r="7895" spans="1:5">
      <c r="A7895" s="127" t="str">
        <f t="shared" si="319"/>
        <v>이스라엘173000</v>
      </c>
      <c r="B7895" s="127">
        <f t="shared" si="320"/>
        <v>173000</v>
      </c>
      <c r="C7895" s="127">
        <f t="shared" si="321"/>
        <v>6072500</v>
      </c>
      <c r="D7895" s="129">
        <f t="shared" si="322"/>
        <v>181650</v>
      </c>
      <c r="E7895" s="130" t="s">
        <v>7180</v>
      </c>
    </row>
    <row r="7896" spans="1:5">
      <c r="A7896" s="127" t="str">
        <f t="shared" si="319"/>
        <v>이스라엘174000</v>
      </c>
      <c r="B7896" s="127">
        <f t="shared" si="320"/>
        <v>174000</v>
      </c>
      <c r="C7896" s="127">
        <f t="shared" si="321"/>
        <v>6107500</v>
      </c>
      <c r="D7896" s="129">
        <f t="shared" si="322"/>
        <v>182700</v>
      </c>
      <c r="E7896" s="130" t="s">
        <v>7180</v>
      </c>
    </row>
    <row r="7897" spans="1:5">
      <c r="A7897" s="127" t="str">
        <f t="shared" si="319"/>
        <v>이스라엘175000</v>
      </c>
      <c r="B7897" s="127">
        <f t="shared" si="320"/>
        <v>175000</v>
      </c>
      <c r="C7897" s="127">
        <f t="shared" si="321"/>
        <v>6142500</v>
      </c>
      <c r="D7897" s="129">
        <f t="shared" si="322"/>
        <v>183750</v>
      </c>
      <c r="E7897" s="130" t="s">
        <v>7180</v>
      </c>
    </row>
    <row r="7898" spans="1:5">
      <c r="A7898" s="127" t="str">
        <f t="shared" si="319"/>
        <v>이스라엘176000</v>
      </c>
      <c r="B7898" s="127">
        <f t="shared" si="320"/>
        <v>176000</v>
      </c>
      <c r="C7898" s="127">
        <f t="shared" si="321"/>
        <v>6177500</v>
      </c>
      <c r="D7898" s="129">
        <f t="shared" si="322"/>
        <v>184800</v>
      </c>
      <c r="E7898" s="130" t="s">
        <v>7180</v>
      </c>
    </row>
    <row r="7899" spans="1:5">
      <c r="A7899" s="127" t="str">
        <f t="shared" si="319"/>
        <v>이스라엘177000</v>
      </c>
      <c r="B7899" s="127">
        <f t="shared" si="320"/>
        <v>177000</v>
      </c>
      <c r="C7899" s="127">
        <f t="shared" si="321"/>
        <v>6212500</v>
      </c>
      <c r="D7899" s="129">
        <f t="shared" si="322"/>
        <v>185850</v>
      </c>
      <c r="E7899" s="130" t="s">
        <v>7180</v>
      </c>
    </row>
    <row r="7900" spans="1:5">
      <c r="A7900" s="127" t="str">
        <f t="shared" si="319"/>
        <v>이스라엘178000</v>
      </c>
      <c r="B7900" s="127">
        <f t="shared" si="320"/>
        <v>178000</v>
      </c>
      <c r="C7900" s="127">
        <f t="shared" si="321"/>
        <v>6247500</v>
      </c>
      <c r="D7900" s="129">
        <f t="shared" si="322"/>
        <v>186900</v>
      </c>
      <c r="E7900" s="130" t="s">
        <v>7180</v>
      </c>
    </row>
    <row r="7901" spans="1:5">
      <c r="A7901" s="127" t="str">
        <f t="shared" si="319"/>
        <v>이스라엘179000</v>
      </c>
      <c r="B7901" s="127">
        <f t="shared" si="320"/>
        <v>179000</v>
      </c>
      <c r="C7901" s="127">
        <f t="shared" si="321"/>
        <v>6282500</v>
      </c>
      <c r="D7901" s="129">
        <f t="shared" si="322"/>
        <v>187950</v>
      </c>
      <c r="E7901" s="130" t="s">
        <v>7180</v>
      </c>
    </row>
    <row r="7902" spans="1:5">
      <c r="A7902" s="127" t="str">
        <f t="shared" si="319"/>
        <v>이스라엘180000</v>
      </c>
      <c r="B7902" s="127">
        <f t="shared" si="320"/>
        <v>180000</v>
      </c>
      <c r="C7902" s="127">
        <f t="shared" si="321"/>
        <v>6317500</v>
      </c>
      <c r="D7902" s="129">
        <f t="shared" si="322"/>
        <v>189000</v>
      </c>
      <c r="E7902" s="130" t="s">
        <v>7180</v>
      </c>
    </row>
    <row r="7903" spans="1:5">
      <c r="A7903" s="127" t="str">
        <f t="shared" si="319"/>
        <v>이스라엘181000</v>
      </c>
      <c r="B7903" s="127">
        <f t="shared" si="320"/>
        <v>181000</v>
      </c>
      <c r="C7903" s="127">
        <f t="shared" si="321"/>
        <v>6352500</v>
      </c>
      <c r="D7903" s="129">
        <f t="shared" si="322"/>
        <v>190050</v>
      </c>
      <c r="E7903" s="130" t="s">
        <v>7180</v>
      </c>
    </row>
    <row r="7904" spans="1:5">
      <c r="A7904" s="127" t="str">
        <f t="shared" si="319"/>
        <v>이스라엘182000</v>
      </c>
      <c r="B7904" s="127">
        <f t="shared" si="320"/>
        <v>182000</v>
      </c>
      <c r="C7904" s="127">
        <f t="shared" si="321"/>
        <v>6387500</v>
      </c>
      <c r="D7904" s="129">
        <f t="shared" si="322"/>
        <v>191100</v>
      </c>
      <c r="E7904" s="130" t="s">
        <v>7180</v>
      </c>
    </row>
    <row r="7905" spans="1:5">
      <c r="A7905" s="127" t="str">
        <f t="shared" si="319"/>
        <v>이스라엘183000</v>
      </c>
      <c r="B7905" s="127">
        <f t="shared" si="320"/>
        <v>183000</v>
      </c>
      <c r="C7905" s="127">
        <f t="shared" si="321"/>
        <v>6422500</v>
      </c>
      <c r="D7905" s="129">
        <f t="shared" si="322"/>
        <v>192150</v>
      </c>
      <c r="E7905" s="130" t="s">
        <v>7180</v>
      </c>
    </row>
    <row r="7906" spans="1:5">
      <c r="A7906" s="127" t="str">
        <f t="shared" si="319"/>
        <v>이스라엘184000</v>
      </c>
      <c r="B7906" s="127">
        <f t="shared" si="320"/>
        <v>184000</v>
      </c>
      <c r="C7906" s="127">
        <f t="shared" si="321"/>
        <v>6457500</v>
      </c>
      <c r="D7906" s="129">
        <f t="shared" si="322"/>
        <v>193200</v>
      </c>
      <c r="E7906" s="130" t="s">
        <v>7180</v>
      </c>
    </row>
    <row r="7907" spans="1:5">
      <c r="A7907" s="127" t="str">
        <f t="shared" si="319"/>
        <v>이스라엘185000</v>
      </c>
      <c r="B7907" s="127">
        <f t="shared" si="320"/>
        <v>185000</v>
      </c>
      <c r="C7907" s="127">
        <f t="shared" si="321"/>
        <v>6492500</v>
      </c>
      <c r="D7907" s="129">
        <f t="shared" si="322"/>
        <v>194250</v>
      </c>
      <c r="E7907" s="130" t="s">
        <v>7180</v>
      </c>
    </row>
    <row r="7908" spans="1:5">
      <c r="A7908" s="127" t="str">
        <f t="shared" si="319"/>
        <v>이스라엘186000</v>
      </c>
      <c r="B7908" s="127">
        <f t="shared" si="320"/>
        <v>186000</v>
      </c>
      <c r="C7908" s="127">
        <f t="shared" si="321"/>
        <v>6527500</v>
      </c>
      <c r="D7908" s="129">
        <f t="shared" si="322"/>
        <v>195300</v>
      </c>
      <c r="E7908" s="130" t="s">
        <v>7180</v>
      </c>
    </row>
    <row r="7909" spans="1:5">
      <c r="A7909" s="127" t="str">
        <f t="shared" si="319"/>
        <v>이스라엘187000</v>
      </c>
      <c r="B7909" s="127">
        <f t="shared" si="320"/>
        <v>187000</v>
      </c>
      <c r="C7909" s="127">
        <f t="shared" si="321"/>
        <v>6562500</v>
      </c>
      <c r="D7909" s="129">
        <f t="shared" si="322"/>
        <v>196350</v>
      </c>
      <c r="E7909" s="130" t="s">
        <v>7180</v>
      </c>
    </row>
    <row r="7910" spans="1:5">
      <c r="A7910" s="127" t="str">
        <f t="shared" si="319"/>
        <v>이스라엘188000</v>
      </c>
      <c r="B7910" s="127">
        <f t="shared" si="320"/>
        <v>188000</v>
      </c>
      <c r="C7910" s="127">
        <f t="shared" si="321"/>
        <v>6597500</v>
      </c>
      <c r="D7910" s="129">
        <f t="shared" si="322"/>
        <v>197400</v>
      </c>
      <c r="E7910" s="130" t="s">
        <v>7180</v>
      </c>
    </row>
    <row r="7911" spans="1:5">
      <c r="A7911" s="127" t="str">
        <f t="shared" si="319"/>
        <v>이스라엘189000</v>
      </c>
      <c r="B7911" s="127">
        <f t="shared" si="320"/>
        <v>189000</v>
      </c>
      <c r="C7911" s="127">
        <f t="shared" si="321"/>
        <v>6632500</v>
      </c>
      <c r="D7911" s="129">
        <f t="shared" si="322"/>
        <v>198450</v>
      </c>
      <c r="E7911" s="130" t="s">
        <v>7180</v>
      </c>
    </row>
    <row r="7912" spans="1:5">
      <c r="A7912" s="127" t="str">
        <f t="shared" si="319"/>
        <v>이스라엘190000</v>
      </c>
      <c r="B7912" s="127">
        <f t="shared" si="320"/>
        <v>190000</v>
      </c>
      <c r="C7912" s="127">
        <f t="shared" si="321"/>
        <v>6667500</v>
      </c>
      <c r="D7912" s="129">
        <f t="shared" si="322"/>
        <v>199500</v>
      </c>
      <c r="E7912" s="130" t="s">
        <v>7180</v>
      </c>
    </row>
    <row r="7913" spans="1:5">
      <c r="A7913" s="127" t="str">
        <f t="shared" si="319"/>
        <v>이스라엘191000</v>
      </c>
      <c r="B7913" s="127">
        <f t="shared" si="320"/>
        <v>191000</v>
      </c>
      <c r="C7913" s="127">
        <f t="shared" si="321"/>
        <v>6702500</v>
      </c>
      <c r="D7913" s="129">
        <f t="shared" si="322"/>
        <v>200550</v>
      </c>
      <c r="E7913" s="130" t="s">
        <v>7180</v>
      </c>
    </row>
    <row r="7914" spans="1:5">
      <c r="A7914" s="127" t="str">
        <f t="shared" si="319"/>
        <v>이스라엘192000</v>
      </c>
      <c r="B7914" s="127">
        <f t="shared" si="320"/>
        <v>192000</v>
      </c>
      <c r="C7914" s="127">
        <f t="shared" si="321"/>
        <v>6737500</v>
      </c>
      <c r="D7914" s="129">
        <f t="shared" si="322"/>
        <v>201600</v>
      </c>
      <c r="E7914" s="130" t="s">
        <v>7180</v>
      </c>
    </row>
    <row r="7915" spans="1:5">
      <c r="A7915" s="127" t="str">
        <f t="shared" ref="A7915:A7978" si="323">"이스라엘"&amp;B7915</f>
        <v>이스라엘193000</v>
      </c>
      <c r="B7915" s="127">
        <f t="shared" si="320"/>
        <v>193000</v>
      </c>
      <c r="C7915" s="127">
        <f t="shared" si="321"/>
        <v>6772500</v>
      </c>
      <c r="D7915" s="129">
        <f t="shared" si="322"/>
        <v>202650</v>
      </c>
      <c r="E7915" s="130" t="s">
        <v>7180</v>
      </c>
    </row>
    <row r="7916" spans="1:5">
      <c r="A7916" s="127" t="str">
        <f t="shared" si="323"/>
        <v>이스라엘194000</v>
      </c>
      <c r="B7916" s="127">
        <f t="shared" ref="B7916:B7979" si="324">B7915+1000</f>
        <v>194000</v>
      </c>
      <c r="C7916" s="127">
        <f t="shared" si="321"/>
        <v>6807500</v>
      </c>
      <c r="D7916" s="129">
        <f t="shared" si="322"/>
        <v>203700</v>
      </c>
      <c r="E7916" s="130" t="s">
        <v>7180</v>
      </c>
    </row>
    <row r="7917" spans="1:5">
      <c r="A7917" s="127" t="str">
        <f t="shared" si="323"/>
        <v>이스라엘195000</v>
      </c>
      <c r="B7917" s="127">
        <f t="shared" si="324"/>
        <v>195000</v>
      </c>
      <c r="C7917" s="127">
        <f t="shared" ref="C7917:C7980" si="325">C7916+35000</f>
        <v>6842500</v>
      </c>
      <c r="D7917" s="129">
        <f t="shared" si="322"/>
        <v>204750</v>
      </c>
      <c r="E7917" s="130" t="s">
        <v>7180</v>
      </c>
    </row>
    <row r="7918" spans="1:5">
      <c r="A7918" s="127" t="str">
        <f t="shared" si="323"/>
        <v>이스라엘196000</v>
      </c>
      <c r="B7918" s="127">
        <f t="shared" si="324"/>
        <v>196000</v>
      </c>
      <c r="C7918" s="127">
        <f t="shared" si="325"/>
        <v>6877500</v>
      </c>
      <c r="D7918" s="129">
        <f t="shared" si="322"/>
        <v>205800</v>
      </c>
      <c r="E7918" s="130" t="s">
        <v>7180</v>
      </c>
    </row>
    <row r="7919" spans="1:5">
      <c r="A7919" s="127" t="str">
        <f t="shared" si="323"/>
        <v>이스라엘197000</v>
      </c>
      <c r="B7919" s="127">
        <f t="shared" si="324"/>
        <v>197000</v>
      </c>
      <c r="C7919" s="127">
        <f t="shared" si="325"/>
        <v>6912500</v>
      </c>
      <c r="D7919" s="129">
        <f t="shared" si="322"/>
        <v>206850</v>
      </c>
      <c r="E7919" s="130" t="s">
        <v>7180</v>
      </c>
    </row>
    <row r="7920" spans="1:5">
      <c r="A7920" s="127" t="str">
        <f t="shared" si="323"/>
        <v>이스라엘198000</v>
      </c>
      <c r="B7920" s="127">
        <f t="shared" si="324"/>
        <v>198000</v>
      </c>
      <c r="C7920" s="127">
        <f t="shared" si="325"/>
        <v>6947500</v>
      </c>
      <c r="D7920" s="129">
        <f t="shared" si="322"/>
        <v>207900</v>
      </c>
      <c r="E7920" s="130" t="s">
        <v>7180</v>
      </c>
    </row>
    <row r="7921" spans="1:5">
      <c r="A7921" s="127" t="str">
        <f t="shared" si="323"/>
        <v>이스라엘199000</v>
      </c>
      <c r="B7921" s="127">
        <f t="shared" si="324"/>
        <v>199000</v>
      </c>
      <c r="C7921" s="127">
        <f t="shared" si="325"/>
        <v>6982500</v>
      </c>
      <c r="D7921" s="129">
        <f t="shared" si="322"/>
        <v>208950</v>
      </c>
      <c r="E7921" s="130" t="s">
        <v>7180</v>
      </c>
    </row>
    <row r="7922" spans="1:5">
      <c r="A7922" s="127" t="str">
        <f t="shared" si="323"/>
        <v>이스라엘200000</v>
      </c>
      <c r="B7922" s="127">
        <f t="shared" si="324"/>
        <v>200000</v>
      </c>
      <c r="C7922" s="127">
        <f t="shared" si="325"/>
        <v>7017500</v>
      </c>
      <c r="D7922" s="129">
        <f t="shared" si="322"/>
        <v>210000</v>
      </c>
      <c r="E7922" s="130" t="s">
        <v>7180</v>
      </c>
    </row>
    <row r="7923" spans="1:5">
      <c r="A7923" s="127" t="str">
        <f t="shared" si="323"/>
        <v>이스라엘201000</v>
      </c>
      <c r="B7923" s="127">
        <f t="shared" si="324"/>
        <v>201000</v>
      </c>
      <c r="C7923" s="127">
        <f t="shared" si="325"/>
        <v>7052500</v>
      </c>
      <c r="D7923" s="129">
        <f t="shared" si="322"/>
        <v>211050</v>
      </c>
      <c r="E7923" s="130" t="s">
        <v>7180</v>
      </c>
    </row>
    <row r="7924" spans="1:5">
      <c r="A7924" s="127" t="str">
        <f t="shared" si="323"/>
        <v>이스라엘202000</v>
      </c>
      <c r="B7924" s="127">
        <f t="shared" si="324"/>
        <v>202000</v>
      </c>
      <c r="C7924" s="127">
        <f t="shared" si="325"/>
        <v>7087500</v>
      </c>
      <c r="D7924" s="129">
        <f t="shared" si="322"/>
        <v>212100</v>
      </c>
      <c r="E7924" s="130" t="s">
        <v>7180</v>
      </c>
    </row>
    <row r="7925" spans="1:5">
      <c r="A7925" s="127" t="str">
        <f t="shared" si="323"/>
        <v>이스라엘203000</v>
      </c>
      <c r="B7925" s="127">
        <f t="shared" si="324"/>
        <v>203000</v>
      </c>
      <c r="C7925" s="127">
        <f t="shared" si="325"/>
        <v>7122500</v>
      </c>
      <c r="D7925" s="129">
        <f t="shared" si="322"/>
        <v>213150</v>
      </c>
      <c r="E7925" s="130" t="s">
        <v>7180</v>
      </c>
    </row>
    <row r="7926" spans="1:5">
      <c r="A7926" s="127" t="str">
        <f t="shared" si="323"/>
        <v>이스라엘204000</v>
      </c>
      <c r="B7926" s="127">
        <f t="shared" si="324"/>
        <v>204000</v>
      </c>
      <c r="C7926" s="127">
        <f t="shared" si="325"/>
        <v>7157500</v>
      </c>
      <c r="D7926" s="129">
        <f t="shared" ref="D7926:D7989" si="326">SUM($G$2)*(B7926*0.001)</f>
        <v>214200</v>
      </c>
      <c r="E7926" s="130" t="s">
        <v>7180</v>
      </c>
    </row>
    <row r="7927" spans="1:5">
      <c r="A7927" s="127" t="str">
        <f t="shared" si="323"/>
        <v>이스라엘205000</v>
      </c>
      <c r="B7927" s="127">
        <f t="shared" si="324"/>
        <v>205000</v>
      </c>
      <c r="C7927" s="127">
        <f t="shared" si="325"/>
        <v>7192500</v>
      </c>
      <c r="D7927" s="129">
        <f t="shared" si="326"/>
        <v>215250</v>
      </c>
      <c r="E7927" s="130" t="s">
        <v>7180</v>
      </c>
    </row>
    <row r="7928" spans="1:5">
      <c r="A7928" s="127" t="str">
        <f t="shared" si="323"/>
        <v>이스라엘206000</v>
      </c>
      <c r="B7928" s="127">
        <f t="shared" si="324"/>
        <v>206000</v>
      </c>
      <c r="C7928" s="127">
        <f t="shared" si="325"/>
        <v>7227500</v>
      </c>
      <c r="D7928" s="129">
        <f t="shared" si="326"/>
        <v>216300</v>
      </c>
      <c r="E7928" s="130" t="s">
        <v>7180</v>
      </c>
    </row>
    <row r="7929" spans="1:5">
      <c r="A7929" s="127" t="str">
        <f t="shared" si="323"/>
        <v>이스라엘207000</v>
      </c>
      <c r="B7929" s="127">
        <f t="shared" si="324"/>
        <v>207000</v>
      </c>
      <c r="C7929" s="127">
        <f t="shared" si="325"/>
        <v>7262500</v>
      </c>
      <c r="D7929" s="129">
        <f t="shared" si="326"/>
        <v>217350</v>
      </c>
      <c r="E7929" s="130" t="s">
        <v>7180</v>
      </c>
    </row>
    <row r="7930" spans="1:5">
      <c r="A7930" s="127" t="str">
        <f t="shared" si="323"/>
        <v>이스라엘208000</v>
      </c>
      <c r="B7930" s="127">
        <f t="shared" si="324"/>
        <v>208000</v>
      </c>
      <c r="C7930" s="127">
        <f t="shared" si="325"/>
        <v>7297500</v>
      </c>
      <c r="D7930" s="129">
        <f t="shared" si="326"/>
        <v>218400</v>
      </c>
      <c r="E7930" s="130" t="s">
        <v>7180</v>
      </c>
    </row>
    <row r="7931" spans="1:5">
      <c r="A7931" s="127" t="str">
        <f t="shared" si="323"/>
        <v>이스라엘209000</v>
      </c>
      <c r="B7931" s="127">
        <f t="shared" si="324"/>
        <v>209000</v>
      </c>
      <c r="C7931" s="127">
        <f t="shared" si="325"/>
        <v>7332500</v>
      </c>
      <c r="D7931" s="129">
        <f t="shared" si="326"/>
        <v>219450</v>
      </c>
      <c r="E7931" s="130" t="s">
        <v>7180</v>
      </c>
    </row>
    <row r="7932" spans="1:5">
      <c r="A7932" s="127" t="str">
        <f t="shared" si="323"/>
        <v>이스라엘210000</v>
      </c>
      <c r="B7932" s="127">
        <f t="shared" si="324"/>
        <v>210000</v>
      </c>
      <c r="C7932" s="127">
        <f t="shared" si="325"/>
        <v>7367500</v>
      </c>
      <c r="D7932" s="129">
        <f t="shared" si="326"/>
        <v>220500</v>
      </c>
      <c r="E7932" s="130" t="s">
        <v>7180</v>
      </c>
    </row>
    <row r="7933" spans="1:5">
      <c r="A7933" s="127" t="str">
        <f t="shared" si="323"/>
        <v>이스라엘211000</v>
      </c>
      <c r="B7933" s="127">
        <f t="shared" si="324"/>
        <v>211000</v>
      </c>
      <c r="C7933" s="127">
        <f t="shared" si="325"/>
        <v>7402500</v>
      </c>
      <c r="D7933" s="129">
        <f t="shared" si="326"/>
        <v>221550</v>
      </c>
      <c r="E7933" s="130" t="s">
        <v>7180</v>
      </c>
    </row>
    <row r="7934" spans="1:5">
      <c r="A7934" s="127" t="str">
        <f t="shared" si="323"/>
        <v>이스라엘212000</v>
      </c>
      <c r="B7934" s="127">
        <f t="shared" si="324"/>
        <v>212000</v>
      </c>
      <c r="C7934" s="127">
        <f t="shared" si="325"/>
        <v>7437500</v>
      </c>
      <c r="D7934" s="129">
        <f t="shared" si="326"/>
        <v>222600</v>
      </c>
      <c r="E7934" s="130" t="s">
        <v>7180</v>
      </c>
    </row>
    <row r="7935" spans="1:5">
      <c r="A7935" s="127" t="str">
        <f t="shared" si="323"/>
        <v>이스라엘213000</v>
      </c>
      <c r="B7935" s="127">
        <f t="shared" si="324"/>
        <v>213000</v>
      </c>
      <c r="C7935" s="127">
        <f t="shared" si="325"/>
        <v>7472500</v>
      </c>
      <c r="D7935" s="129">
        <f t="shared" si="326"/>
        <v>223650</v>
      </c>
      <c r="E7935" s="130" t="s">
        <v>7180</v>
      </c>
    </row>
    <row r="7936" spans="1:5">
      <c r="A7936" s="127" t="str">
        <f t="shared" si="323"/>
        <v>이스라엘214000</v>
      </c>
      <c r="B7936" s="127">
        <f t="shared" si="324"/>
        <v>214000</v>
      </c>
      <c r="C7936" s="127">
        <f t="shared" si="325"/>
        <v>7507500</v>
      </c>
      <c r="D7936" s="129">
        <f t="shared" si="326"/>
        <v>224700</v>
      </c>
      <c r="E7936" s="130" t="s">
        <v>7180</v>
      </c>
    </row>
    <row r="7937" spans="1:5">
      <c r="A7937" s="127" t="str">
        <f t="shared" si="323"/>
        <v>이스라엘215000</v>
      </c>
      <c r="B7937" s="127">
        <f t="shared" si="324"/>
        <v>215000</v>
      </c>
      <c r="C7937" s="127">
        <f t="shared" si="325"/>
        <v>7542500</v>
      </c>
      <c r="D7937" s="129">
        <f t="shared" si="326"/>
        <v>225750</v>
      </c>
      <c r="E7937" s="130" t="s">
        <v>7180</v>
      </c>
    </row>
    <row r="7938" spans="1:5">
      <c r="A7938" s="127" t="str">
        <f t="shared" si="323"/>
        <v>이스라엘216000</v>
      </c>
      <c r="B7938" s="127">
        <f t="shared" si="324"/>
        <v>216000</v>
      </c>
      <c r="C7938" s="127">
        <f t="shared" si="325"/>
        <v>7577500</v>
      </c>
      <c r="D7938" s="129">
        <f t="shared" si="326"/>
        <v>226800</v>
      </c>
      <c r="E7938" s="130" t="s">
        <v>7180</v>
      </c>
    </row>
    <row r="7939" spans="1:5">
      <c r="A7939" s="127" t="str">
        <f t="shared" si="323"/>
        <v>이스라엘217000</v>
      </c>
      <c r="B7939" s="127">
        <f t="shared" si="324"/>
        <v>217000</v>
      </c>
      <c r="C7939" s="127">
        <f t="shared" si="325"/>
        <v>7612500</v>
      </c>
      <c r="D7939" s="129">
        <f t="shared" si="326"/>
        <v>227850</v>
      </c>
      <c r="E7939" s="130" t="s">
        <v>7180</v>
      </c>
    </row>
    <row r="7940" spans="1:5">
      <c r="A7940" s="127" t="str">
        <f t="shared" si="323"/>
        <v>이스라엘218000</v>
      </c>
      <c r="B7940" s="127">
        <f t="shared" si="324"/>
        <v>218000</v>
      </c>
      <c r="C7940" s="127">
        <f t="shared" si="325"/>
        <v>7647500</v>
      </c>
      <c r="D7940" s="129">
        <f t="shared" si="326"/>
        <v>228900</v>
      </c>
      <c r="E7940" s="130" t="s">
        <v>7180</v>
      </c>
    </row>
    <row r="7941" spans="1:5">
      <c r="A7941" s="127" t="str">
        <f t="shared" si="323"/>
        <v>이스라엘219000</v>
      </c>
      <c r="B7941" s="127">
        <f t="shared" si="324"/>
        <v>219000</v>
      </c>
      <c r="C7941" s="127">
        <f t="shared" si="325"/>
        <v>7682500</v>
      </c>
      <c r="D7941" s="129">
        <f t="shared" si="326"/>
        <v>229950</v>
      </c>
      <c r="E7941" s="130" t="s">
        <v>7180</v>
      </c>
    </row>
    <row r="7942" spans="1:5">
      <c r="A7942" s="127" t="str">
        <f t="shared" si="323"/>
        <v>이스라엘220000</v>
      </c>
      <c r="B7942" s="127">
        <f t="shared" si="324"/>
        <v>220000</v>
      </c>
      <c r="C7942" s="127">
        <f t="shared" si="325"/>
        <v>7717500</v>
      </c>
      <c r="D7942" s="129">
        <f t="shared" si="326"/>
        <v>231000</v>
      </c>
      <c r="E7942" s="130" t="s">
        <v>7180</v>
      </c>
    </row>
    <row r="7943" spans="1:5">
      <c r="A7943" s="127" t="str">
        <f t="shared" si="323"/>
        <v>이스라엘221000</v>
      </c>
      <c r="B7943" s="127">
        <f t="shared" si="324"/>
        <v>221000</v>
      </c>
      <c r="C7943" s="127">
        <f t="shared" si="325"/>
        <v>7752500</v>
      </c>
      <c r="D7943" s="129">
        <f t="shared" si="326"/>
        <v>232050</v>
      </c>
      <c r="E7943" s="130" t="s">
        <v>7180</v>
      </c>
    </row>
    <row r="7944" spans="1:5">
      <c r="A7944" s="127" t="str">
        <f t="shared" si="323"/>
        <v>이스라엘222000</v>
      </c>
      <c r="B7944" s="127">
        <f t="shared" si="324"/>
        <v>222000</v>
      </c>
      <c r="C7944" s="127">
        <f t="shared" si="325"/>
        <v>7787500</v>
      </c>
      <c r="D7944" s="129">
        <f t="shared" si="326"/>
        <v>233100</v>
      </c>
      <c r="E7944" s="130" t="s">
        <v>7180</v>
      </c>
    </row>
    <row r="7945" spans="1:5">
      <c r="A7945" s="127" t="str">
        <f t="shared" si="323"/>
        <v>이스라엘223000</v>
      </c>
      <c r="B7945" s="127">
        <f t="shared" si="324"/>
        <v>223000</v>
      </c>
      <c r="C7945" s="127">
        <f t="shared" si="325"/>
        <v>7822500</v>
      </c>
      <c r="D7945" s="129">
        <f t="shared" si="326"/>
        <v>234150</v>
      </c>
      <c r="E7945" s="130" t="s">
        <v>7180</v>
      </c>
    </row>
    <row r="7946" spans="1:5">
      <c r="A7946" s="127" t="str">
        <f t="shared" si="323"/>
        <v>이스라엘224000</v>
      </c>
      <c r="B7946" s="127">
        <f t="shared" si="324"/>
        <v>224000</v>
      </c>
      <c r="C7946" s="127">
        <f t="shared" si="325"/>
        <v>7857500</v>
      </c>
      <c r="D7946" s="129">
        <f t="shared" si="326"/>
        <v>235200</v>
      </c>
      <c r="E7946" s="130" t="s">
        <v>7180</v>
      </c>
    </row>
    <row r="7947" spans="1:5">
      <c r="A7947" s="127" t="str">
        <f t="shared" si="323"/>
        <v>이스라엘225000</v>
      </c>
      <c r="B7947" s="127">
        <f t="shared" si="324"/>
        <v>225000</v>
      </c>
      <c r="C7947" s="127">
        <f t="shared" si="325"/>
        <v>7892500</v>
      </c>
      <c r="D7947" s="129">
        <f t="shared" si="326"/>
        <v>236250</v>
      </c>
      <c r="E7947" s="130" t="s">
        <v>7180</v>
      </c>
    </row>
    <row r="7948" spans="1:5">
      <c r="A7948" s="127" t="str">
        <f t="shared" si="323"/>
        <v>이스라엘226000</v>
      </c>
      <c r="B7948" s="127">
        <f t="shared" si="324"/>
        <v>226000</v>
      </c>
      <c r="C7948" s="127">
        <f t="shared" si="325"/>
        <v>7927500</v>
      </c>
      <c r="D7948" s="129">
        <f t="shared" si="326"/>
        <v>237300</v>
      </c>
      <c r="E7948" s="130" t="s">
        <v>7180</v>
      </c>
    </row>
    <row r="7949" spans="1:5">
      <c r="A7949" s="127" t="str">
        <f t="shared" si="323"/>
        <v>이스라엘227000</v>
      </c>
      <c r="B7949" s="127">
        <f t="shared" si="324"/>
        <v>227000</v>
      </c>
      <c r="C7949" s="127">
        <f t="shared" si="325"/>
        <v>7962500</v>
      </c>
      <c r="D7949" s="129">
        <f t="shared" si="326"/>
        <v>238350</v>
      </c>
      <c r="E7949" s="130" t="s">
        <v>7180</v>
      </c>
    </row>
    <row r="7950" spans="1:5">
      <c r="A7950" s="127" t="str">
        <f t="shared" si="323"/>
        <v>이스라엘228000</v>
      </c>
      <c r="B7950" s="127">
        <f t="shared" si="324"/>
        <v>228000</v>
      </c>
      <c r="C7950" s="127">
        <f t="shared" si="325"/>
        <v>7997500</v>
      </c>
      <c r="D7950" s="129">
        <f t="shared" si="326"/>
        <v>239400</v>
      </c>
      <c r="E7950" s="130" t="s">
        <v>7180</v>
      </c>
    </row>
    <row r="7951" spans="1:5">
      <c r="A7951" s="127" t="str">
        <f t="shared" si="323"/>
        <v>이스라엘229000</v>
      </c>
      <c r="B7951" s="127">
        <f t="shared" si="324"/>
        <v>229000</v>
      </c>
      <c r="C7951" s="127">
        <f t="shared" si="325"/>
        <v>8032500</v>
      </c>
      <c r="D7951" s="129">
        <f t="shared" si="326"/>
        <v>240450</v>
      </c>
      <c r="E7951" s="130" t="s">
        <v>7180</v>
      </c>
    </row>
    <row r="7952" spans="1:5">
      <c r="A7952" s="127" t="str">
        <f t="shared" si="323"/>
        <v>이스라엘230000</v>
      </c>
      <c r="B7952" s="127">
        <f t="shared" si="324"/>
        <v>230000</v>
      </c>
      <c r="C7952" s="127">
        <f t="shared" si="325"/>
        <v>8067500</v>
      </c>
      <c r="D7952" s="129">
        <f t="shared" si="326"/>
        <v>241500</v>
      </c>
      <c r="E7952" s="130" t="s">
        <v>7180</v>
      </c>
    </row>
    <row r="7953" spans="1:5">
      <c r="A7953" s="127" t="str">
        <f t="shared" si="323"/>
        <v>이스라엘231000</v>
      </c>
      <c r="B7953" s="127">
        <f t="shared" si="324"/>
        <v>231000</v>
      </c>
      <c r="C7953" s="127">
        <f t="shared" si="325"/>
        <v>8102500</v>
      </c>
      <c r="D7953" s="129">
        <f t="shared" si="326"/>
        <v>242550</v>
      </c>
      <c r="E7953" s="130" t="s">
        <v>7180</v>
      </c>
    </row>
    <row r="7954" spans="1:5">
      <c r="A7954" s="127" t="str">
        <f t="shared" si="323"/>
        <v>이스라엘232000</v>
      </c>
      <c r="B7954" s="127">
        <f t="shared" si="324"/>
        <v>232000</v>
      </c>
      <c r="C7954" s="127">
        <f t="shared" si="325"/>
        <v>8137500</v>
      </c>
      <c r="D7954" s="129">
        <f t="shared" si="326"/>
        <v>243600</v>
      </c>
      <c r="E7954" s="130" t="s">
        <v>7180</v>
      </c>
    </row>
    <row r="7955" spans="1:5">
      <c r="A7955" s="127" t="str">
        <f t="shared" si="323"/>
        <v>이스라엘233000</v>
      </c>
      <c r="B7955" s="127">
        <f t="shared" si="324"/>
        <v>233000</v>
      </c>
      <c r="C7955" s="127">
        <f t="shared" si="325"/>
        <v>8172500</v>
      </c>
      <c r="D7955" s="129">
        <f t="shared" si="326"/>
        <v>244650</v>
      </c>
      <c r="E7955" s="130" t="s">
        <v>7180</v>
      </c>
    </row>
    <row r="7956" spans="1:5">
      <c r="A7956" s="127" t="str">
        <f t="shared" si="323"/>
        <v>이스라엘234000</v>
      </c>
      <c r="B7956" s="127">
        <f t="shared" si="324"/>
        <v>234000</v>
      </c>
      <c r="C7956" s="127">
        <f t="shared" si="325"/>
        <v>8207500</v>
      </c>
      <c r="D7956" s="129">
        <f t="shared" si="326"/>
        <v>245700</v>
      </c>
      <c r="E7956" s="130" t="s">
        <v>7180</v>
      </c>
    </row>
    <row r="7957" spans="1:5">
      <c r="A7957" s="127" t="str">
        <f t="shared" si="323"/>
        <v>이스라엘235000</v>
      </c>
      <c r="B7957" s="127">
        <f t="shared" si="324"/>
        <v>235000</v>
      </c>
      <c r="C7957" s="127">
        <f t="shared" si="325"/>
        <v>8242500</v>
      </c>
      <c r="D7957" s="129">
        <f t="shared" si="326"/>
        <v>246750</v>
      </c>
      <c r="E7957" s="130" t="s">
        <v>7180</v>
      </c>
    </row>
    <row r="7958" spans="1:5">
      <c r="A7958" s="127" t="str">
        <f t="shared" si="323"/>
        <v>이스라엘236000</v>
      </c>
      <c r="B7958" s="127">
        <f t="shared" si="324"/>
        <v>236000</v>
      </c>
      <c r="C7958" s="127">
        <f t="shared" si="325"/>
        <v>8277500</v>
      </c>
      <c r="D7958" s="129">
        <f t="shared" si="326"/>
        <v>247800</v>
      </c>
      <c r="E7958" s="130" t="s">
        <v>7180</v>
      </c>
    </row>
    <row r="7959" spans="1:5">
      <c r="A7959" s="127" t="str">
        <f t="shared" si="323"/>
        <v>이스라엘237000</v>
      </c>
      <c r="B7959" s="127">
        <f t="shared" si="324"/>
        <v>237000</v>
      </c>
      <c r="C7959" s="127">
        <f t="shared" si="325"/>
        <v>8312500</v>
      </c>
      <c r="D7959" s="129">
        <f t="shared" si="326"/>
        <v>248850</v>
      </c>
      <c r="E7959" s="130" t="s">
        <v>7180</v>
      </c>
    </row>
    <row r="7960" spans="1:5">
      <c r="A7960" s="127" t="str">
        <f t="shared" si="323"/>
        <v>이스라엘238000</v>
      </c>
      <c r="B7960" s="127">
        <f t="shared" si="324"/>
        <v>238000</v>
      </c>
      <c r="C7960" s="127">
        <f t="shared" si="325"/>
        <v>8347500</v>
      </c>
      <c r="D7960" s="129">
        <f t="shared" si="326"/>
        <v>249900</v>
      </c>
      <c r="E7960" s="130" t="s">
        <v>7180</v>
      </c>
    </row>
    <row r="7961" spans="1:5">
      <c r="A7961" s="127" t="str">
        <f t="shared" si="323"/>
        <v>이스라엘239000</v>
      </c>
      <c r="B7961" s="127">
        <f t="shared" si="324"/>
        <v>239000</v>
      </c>
      <c r="C7961" s="127">
        <f t="shared" si="325"/>
        <v>8382500</v>
      </c>
      <c r="D7961" s="129">
        <f t="shared" si="326"/>
        <v>250950</v>
      </c>
      <c r="E7961" s="130" t="s">
        <v>7180</v>
      </c>
    </row>
    <row r="7962" spans="1:5">
      <c r="A7962" s="127" t="str">
        <f t="shared" si="323"/>
        <v>이스라엘240000</v>
      </c>
      <c r="B7962" s="127">
        <f t="shared" si="324"/>
        <v>240000</v>
      </c>
      <c r="C7962" s="127">
        <f t="shared" si="325"/>
        <v>8417500</v>
      </c>
      <c r="D7962" s="129">
        <f t="shared" si="326"/>
        <v>252000</v>
      </c>
      <c r="E7962" s="130" t="s">
        <v>7180</v>
      </c>
    </row>
    <row r="7963" spans="1:5">
      <c r="A7963" s="127" t="str">
        <f t="shared" si="323"/>
        <v>이스라엘241000</v>
      </c>
      <c r="B7963" s="127">
        <f t="shared" si="324"/>
        <v>241000</v>
      </c>
      <c r="C7963" s="127">
        <f t="shared" si="325"/>
        <v>8452500</v>
      </c>
      <c r="D7963" s="129">
        <f t="shared" si="326"/>
        <v>253050</v>
      </c>
      <c r="E7963" s="130" t="s">
        <v>7180</v>
      </c>
    </row>
    <row r="7964" spans="1:5">
      <c r="A7964" s="127" t="str">
        <f t="shared" si="323"/>
        <v>이스라엘242000</v>
      </c>
      <c r="B7964" s="127">
        <f t="shared" si="324"/>
        <v>242000</v>
      </c>
      <c r="C7964" s="127">
        <f t="shared" si="325"/>
        <v>8487500</v>
      </c>
      <c r="D7964" s="129">
        <f t="shared" si="326"/>
        <v>254100</v>
      </c>
      <c r="E7964" s="130" t="s">
        <v>7180</v>
      </c>
    </row>
    <row r="7965" spans="1:5">
      <c r="A7965" s="127" t="str">
        <f t="shared" si="323"/>
        <v>이스라엘243000</v>
      </c>
      <c r="B7965" s="127">
        <f t="shared" si="324"/>
        <v>243000</v>
      </c>
      <c r="C7965" s="127">
        <f t="shared" si="325"/>
        <v>8522500</v>
      </c>
      <c r="D7965" s="129">
        <f t="shared" si="326"/>
        <v>255150</v>
      </c>
      <c r="E7965" s="130" t="s">
        <v>7180</v>
      </c>
    </row>
    <row r="7966" spans="1:5">
      <c r="A7966" s="127" t="str">
        <f t="shared" si="323"/>
        <v>이스라엘244000</v>
      </c>
      <c r="B7966" s="127">
        <f t="shared" si="324"/>
        <v>244000</v>
      </c>
      <c r="C7966" s="127">
        <f t="shared" si="325"/>
        <v>8557500</v>
      </c>
      <c r="D7966" s="129">
        <f t="shared" si="326"/>
        <v>256200</v>
      </c>
      <c r="E7966" s="130" t="s">
        <v>7180</v>
      </c>
    </row>
    <row r="7967" spans="1:5">
      <c r="A7967" s="127" t="str">
        <f t="shared" si="323"/>
        <v>이스라엘245000</v>
      </c>
      <c r="B7967" s="127">
        <f t="shared" si="324"/>
        <v>245000</v>
      </c>
      <c r="C7967" s="127">
        <f t="shared" si="325"/>
        <v>8592500</v>
      </c>
      <c r="D7967" s="129">
        <f t="shared" si="326"/>
        <v>257250</v>
      </c>
      <c r="E7967" s="130" t="s">
        <v>7180</v>
      </c>
    </row>
    <row r="7968" spans="1:5">
      <c r="A7968" s="127" t="str">
        <f t="shared" si="323"/>
        <v>이스라엘246000</v>
      </c>
      <c r="B7968" s="127">
        <f t="shared" si="324"/>
        <v>246000</v>
      </c>
      <c r="C7968" s="127">
        <f t="shared" si="325"/>
        <v>8627500</v>
      </c>
      <c r="D7968" s="129">
        <f t="shared" si="326"/>
        <v>258300</v>
      </c>
      <c r="E7968" s="130" t="s">
        <v>7180</v>
      </c>
    </row>
    <row r="7969" spans="1:5">
      <c r="A7969" s="127" t="str">
        <f t="shared" si="323"/>
        <v>이스라엘247000</v>
      </c>
      <c r="B7969" s="127">
        <f t="shared" si="324"/>
        <v>247000</v>
      </c>
      <c r="C7969" s="127">
        <f t="shared" si="325"/>
        <v>8662500</v>
      </c>
      <c r="D7969" s="129">
        <f t="shared" si="326"/>
        <v>259350</v>
      </c>
      <c r="E7969" s="130" t="s">
        <v>7180</v>
      </c>
    </row>
    <row r="7970" spans="1:5">
      <c r="A7970" s="127" t="str">
        <f t="shared" si="323"/>
        <v>이스라엘248000</v>
      </c>
      <c r="B7970" s="127">
        <f t="shared" si="324"/>
        <v>248000</v>
      </c>
      <c r="C7970" s="127">
        <f t="shared" si="325"/>
        <v>8697500</v>
      </c>
      <c r="D7970" s="129">
        <f t="shared" si="326"/>
        <v>260400</v>
      </c>
      <c r="E7970" s="130" t="s">
        <v>7180</v>
      </c>
    </row>
    <row r="7971" spans="1:5">
      <c r="A7971" s="127" t="str">
        <f t="shared" si="323"/>
        <v>이스라엘249000</v>
      </c>
      <c r="B7971" s="127">
        <f t="shared" si="324"/>
        <v>249000</v>
      </c>
      <c r="C7971" s="127">
        <f t="shared" si="325"/>
        <v>8732500</v>
      </c>
      <c r="D7971" s="129">
        <f t="shared" si="326"/>
        <v>261450</v>
      </c>
      <c r="E7971" s="130" t="s">
        <v>7180</v>
      </c>
    </row>
    <row r="7972" spans="1:5">
      <c r="A7972" s="127" t="str">
        <f t="shared" si="323"/>
        <v>이스라엘250000</v>
      </c>
      <c r="B7972" s="127">
        <f t="shared" si="324"/>
        <v>250000</v>
      </c>
      <c r="C7972" s="127">
        <f t="shared" si="325"/>
        <v>8767500</v>
      </c>
      <c r="D7972" s="129">
        <f t="shared" si="326"/>
        <v>262500</v>
      </c>
      <c r="E7972" s="130" t="s">
        <v>7180</v>
      </c>
    </row>
    <row r="7973" spans="1:5">
      <c r="A7973" s="127" t="str">
        <f t="shared" si="323"/>
        <v>이스라엘251000</v>
      </c>
      <c r="B7973" s="127">
        <f t="shared" si="324"/>
        <v>251000</v>
      </c>
      <c r="C7973" s="127">
        <f t="shared" si="325"/>
        <v>8802500</v>
      </c>
      <c r="D7973" s="129">
        <f t="shared" si="326"/>
        <v>263550</v>
      </c>
      <c r="E7973" s="130" t="s">
        <v>7180</v>
      </c>
    </row>
    <row r="7974" spans="1:5">
      <c r="A7974" s="127" t="str">
        <f t="shared" si="323"/>
        <v>이스라엘252000</v>
      </c>
      <c r="B7974" s="127">
        <f t="shared" si="324"/>
        <v>252000</v>
      </c>
      <c r="C7974" s="127">
        <f t="shared" si="325"/>
        <v>8837500</v>
      </c>
      <c r="D7974" s="129">
        <f t="shared" si="326"/>
        <v>264600</v>
      </c>
      <c r="E7974" s="130" t="s">
        <v>7180</v>
      </c>
    </row>
    <row r="7975" spans="1:5">
      <c r="A7975" s="127" t="str">
        <f t="shared" si="323"/>
        <v>이스라엘253000</v>
      </c>
      <c r="B7975" s="127">
        <f t="shared" si="324"/>
        <v>253000</v>
      </c>
      <c r="C7975" s="127">
        <f t="shared" si="325"/>
        <v>8872500</v>
      </c>
      <c r="D7975" s="129">
        <f t="shared" si="326"/>
        <v>265650</v>
      </c>
      <c r="E7975" s="130" t="s">
        <v>7180</v>
      </c>
    </row>
    <row r="7976" spans="1:5">
      <c r="A7976" s="127" t="str">
        <f t="shared" si="323"/>
        <v>이스라엘254000</v>
      </c>
      <c r="B7976" s="127">
        <f t="shared" si="324"/>
        <v>254000</v>
      </c>
      <c r="C7976" s="127">
        <f t="shared" si="325"/>
        <v>8907500</v>
      </c>
      <c r="D7976" s="129">
        <f t="shared" si="326"/>
        <v>266700</v>
      </c>
      <c r="E7976" s="130" t="s">
        <v>7180</v>
      </c>
    </row>
    <row r="7977" spans="1:5">
      <c r="A7977" s="127" t="str">
        <f t="shared" si="323"/>
        <v>이스라엘255000</v>
      </c>
      <c r="B7977" s="127">
        <f t="shared" si="324"/>
        <v>255000</v>
      </c>
      <c r="C7977" s="127">
        <f t="shared" si="325"/>
        <v>8942500</v>
      </c>
      <c r="D7977" s="129">
        <f t="shared" si="326"/>
        <v>267750</v>
      </c>
      <c r="E7977" s="130" t="s">
        <v>7180</v>
      </c>
    </row>
    <row r="7978" spans="1:5">
      <c r="A7978" s="127" t="str">
        <f t="shared" si="323"/>
        <v>이스라엘256000</v>
      </c>
      <c r="B7978" s="127">
        <f t="shared" si="324"/>
        <v>256000</v>
      </c>
      <c r="C7978" s="127">
        <f t="shared" si="325"/>
        <v>8977500</v>
      </c>
      <c r="D7978" s="129">
        <f t="shared" si="326"/>
        <v>268800</v>
      </c>
      <c r="E7978" s="130" t="s">
        <v>7180</v>
      </c>
    </row>
    <row r="7979" spans="1:5">
      <c r="A7979" s="127" t="str">
        <f t="shared" ref="A7979:A8042" si="327">"이스라엘"&amp;B7979</f>
        <v>이스라엘257000</v>
      </c>
      <c r="B7979" s="127">
        <f t="shared" si="324"/>
        <v>257000</v>
      </c>
      <c r="C7979" s="127">
        <f t="shared" si="325"/>
        <v>9012500</v>
      </c>
      <c r="D7979" s="129">
        <f t="shared" si="326"/>
        <v>269850</v>
      </c>
      <c r="E7979" s="130" t="s">
        <v>7180</v>
      </c>
    </row>
    <row r="7980" spans="1:5">
      <c r="A7980" s="127" t="str">
        <f t="shared" si="327"/>
        <v>이스라엘258000</v>
      </c>
      <c r="B7980" s="127">
        <f t="shared" ref="B7980:B8043" si="328">B7979+1000</f>
        <v>258000</v>
      </c>
      <c r="C7980" s="127">
        <f t="shared" si="325"/>
        <v>9047500</v>
      </c>
      <c r="D7980" s="129">
        <f t="shared" si="326"/>
        <v>270900</v>
      </c>
      <c r="E7980" s="130" t="s">
        <v>7180</v>
      </c>
    </row>
    <row r="7981" spans="1:5">
      <c r="A7981" s="127" t="str">
        <f t="shared" si="327"/>
        <v>이스라엘259000</v>
      </c>
      <c r="B7981" s="127">
        <f t="shared" si="328"/>
        <v>259000</v>
      </c>
      <c r="C7981" s="127">
        <f t="shared" ref="C7981:C8044" si="329">C7980+35000</f>
        <v>9082500</v>
      </c>
      <c r="D7981" s="129">
        <f t="shared" si="326"/>
        <v>271950</v>
      </c>
      <c r="E7981" s="130" t="s">
        <v>7180</v>
      </c>
    </row>
    <row r="7982" spans="1:5">
      <c r="A7982" s="127" t="str">
        <f t="shared" si="327"/>
        <v>이스라엘260000</v>
      </c>
      <c r="B7982" s="127">
        <f t="shared" si="328"/>
        <v>260000</v>
      </c>
      <c r="C7982" s="127">
        <f t="shared" si="329"/>
        <v>9117500</v>
      </c>
      <c r="D7982" s="129">
        <f t="shared" si="326"/>
        <v>273000</v>
      </c>
      <c r="E7982" s="130" t="s">
        <v>7180</v>
      </c>
    </row>
    <row r="7983" spans="1:5">
      <c r="A7983" s="127" t="str">
        <f t="shared" si="327"/>
        <v>이스라엘261000</v>
      </c>
      <c r="B7983" s="127">
        <f t="shared" si="328"/>
        <v>261000</v>
      </c>
      <c r="C7983" s="127">
        <f t="shared" si="329"/>
        <v>9152500</v>
      </c>
      <c r="D7983" s="129">
        <f t="shared" si="326"/>
        <v>274050</v>
      </c>
      <c r="E7983" s="130" t="s">
        <v>7180</v>
      </c>
    </row>
    <row r="7984" spans="1:5">
      <c r="A7984" s="127" t="str">
        <f t="shared" si="327"/>
        <v>이스라엘262000</v>
      </c>
      <c r="B7984" s="127">
        <f t="shared" si="328"/>
        <v>262000</v>
      </c>
      <c r="C7984" s="127">
        <f t="shared" si="329"/>
        <v>9187500</v>
      </c>
      <c r="D7984" s="129">
        <f t="shared" si="326"/>
        <v>275100</v>
      </c>
      <c r="E7984" s="130" t="s">
        <v>7180</v>
      </c>
    </row>
    <row r="7985" spans="1:5">
      <c r="A7985" s="127" t="str">
        <f t="shared" si="327"/>
        <v>이스라엘263000</v>
      </c>
      <c r="B7985" s="127">
        <f t="shared" si="328"/>
        <v>263000</v>
      </c>
      <c r="C7985" s="127">
        <f t="shared" si="329"/>
        <v>9222500</v>
      </c>
      <c r="D7985" s="129">
        <f t="shared" si="326"/>
        <v>276150</v>
      </c>
      <c r="E7985" s="130" t="s">
        <v>7180</v>
      </c>
    </row>
    <row r="7986" spans="1:5">
      <c r="A7986" s="127" t="str">
        <f t="shared" si="327"/>
        <v>이스라엘264000</v>
      </c>
      <c r="B7986" s="127">
        <f t="shared" si="328"/>
        <v>264000</v>
      </c>
      <c r="C7986" s="127">
        <f t="shared" si="329"/>
        <v>9257500</v>
      </c>
      <c r="D7986" s="129">
        <f t="shared" si="326"/>
        <v>277200</v>
      </c>
      <c r="E7986" s="130" t="s">
        <v>7180</v>
      </c>
    </row>
    <row r="7987" spans="1:5">
      <c r="A7987" s="127" t="str">
        <f t="shared" si="327"/>
        <v>이스라엘265000</v>
      </c>
      <c r="B7987" s="127">
        <f t="shared" si="328"/>
        <v>265000</v>
      </c>
      <c r="C7987" s="127">
        <f t="shared" si="329"/>
        <v>9292500</v>
      </c>
      <c r="D7987" s="129">
        <f t="shared" si="326"/>
        <v>278250</v>
      </c>
      <c r="E7987" s="130" t="s">
        <v>7180</v>
      </c>
    </row>
    <row r="7988" spans="1:5">
      <c r="A7988" s="127" t="str">
        <f t="shared" si="327"/>
        <v>이스라엘266000</v>
      </c>
      <c r="B7988" s="127">
        <f t="shared" si="328"/>
        <v>266000</v>
      </c>
      <c r="C7988" s="127">
        <f t="shared" si="329"/>
        <v>9327500</v>
      </c>
      <c r="D7988" s="129">
        <f t="shared" si="326"/>
        <v>279300</v>
      </c>
      <c r="E7988" s="130" t="s">
        <v>7180</v>
      </c>
    </row>
    <row r="7989" spans="1:5">
      <c r="A7989" s="127" t="str">
        <f t="shared" si="327"/>
        <v>이스라엘267000</v>
      </c>
      <c r="B7989" s="127">
        <f t="shared" si="328"/>
        <v>267000</v>
      </c>
      <c r="C7989" s="127">
        <f t="shared" si="329"/>
        <v>9362500</v>
      </c>
      <c r="D7989" s="129">
        <f t="shared" si="326"/>
        <v>280350</v>
      </c>
      <c r="E7989" s="130" t="s">
        <v>7180</v>
      </c>
    </row>
    <row r="7990" spans="1:5">
      <c r="A7990" s="127" t="str">
        <f t="shared" si="327"/>
        <v>이스라엘268000</v>
      </c>
      <c r="B7990" s="127">
        <f t="shared" si="328"/>
        <v>268000</v>
      </c>
      <c r="C7990" s="127">
        <f t="shared" si="329"/>
        <v>9397500</v>
      </c>
      <c r="D7990" s="129">
        <f t="shared" ref="D7990:D8053" si="330">SUM($G$2)*(B7990*0.001)</f>
        <v>281400</v>
      </c>
      <c r="E7990" s="130" t="s">
        <v>7180</v>
      </c>
    </row>
    <row r="7991" spans="1:5">
      <c r="A7991" s="127" t="str">
        <f t="shared" si="327"/>
        <v>이스라엘269000</v>
      </c>
      <c r="B7991" s="127">
        <f t="shared" si="328"/>
        <v>269000</v>
      </c>
      <c r="C7991" s="127">
        <f t="shared" si="329"/>
        <v>9432500</v>
      </c>
      <c r="D7991" s="129">
        <f t="shared" si="330"/>
        <v>282450</v>
      </c>
      <c r="E7991" s="130" t="s">
        <v>7180</v>
      </c>
    </row>
    <row r="7992" spans="1:5">
      <c r="A7992" s="127" t="str">
        <f t="shared" si="327"/>
        <v>이스라엘270000</v>
      </c>
      <c r="B7992" s="127">
        <f t="shared" si="328"/>
        <v>270000</v>
      </c>
      <c r="C7992" s="127">
        <f t="shared" si="329"/>
        <v>9467500</v>
      </c>
      <c r="D7992" s="129">
        <f t="shared" si="330"/>
        <v>283500</v>
      </c>
      <c r="E7992" s="130" t="s">
        <v>7180</v>
      </c>
    </row>
    <row r="7993" spans="1:5">
      <c r="A7993" s="127" t="str">
        <f t="shared" si="327"/>
        <v>이스라엘271000</v>
      </c>
      <c r="B7993" s="127">
        <f t="shared" si="328"/>
        <v>271000</v>
      </c>
      <c r="C7993" s="127">
        <f t="shared" si="329"/>
        <v>9502500</v>
      </c>
      <c r="D7993" s="129">
        <f t="shared" si="330"/>
        <v>284550</v>
      </c>
      <c r="E7993" s="130" t="s">
        <v>7180</v>
      </c>
    </row>
    <row r="7994" spans="1:5">
      <c r="A7994" s="127" t="str">
        <f t="shared" si="327"/>
        <v>이스라엘272000</v>
      </c>
      <c r="B7994" s="127">
        <f t="shared" si="328"/>
        <v>272000</v>
      </c>
      <c r="C7994" s="127">
        <f t="shared" si="329"/>
        <v>9537500</v>
      </c>
      <c r="D7994" s="129">
        <f t="shared" si="330"/>
        <v>285600</v>
      </c>
      <c r="E7994" s="130" t="s">
        <v>7180</v>
      </c>
    </row>
    <row r="7995" spans="1:5">
      <c r="A7995" s="127" t="str">
        <f t="shared" si="327"/>
        <v>이스라엘273000</v>
      </c>
      <c r="B7995" s="127">
        <f t="shared" si="328"/>
        <v>273000</v>
      </c>
      <c r="C7995" s="127">
        <f t="shared" si="329"/>
        <v>9572500</v>
      </c>
      <c r="D7995" s="129">
        <f t="shared" si="330"/>
        <v>286650</v>
      </c>
      <c r="E7995" s="130" t="s">
        <v>7180</v>
      </c>
    </row>
    <row r="7996" spans="1:5">
      <c r="A7996" s="127" t="str">
        <f t="shared" si="327"/>
        <v>이스라엘274000</v>
      </c>
      <c r="B7996" s="127">
        <f t="shared" si="328"/>
        <v>274000</v>
      </c>
      <c r="C7996" s="127">
        <f t="shared" si="329"/>
        <v>9607500</v>
      </c>
      <c r="D7996" s="129">
        <f t="shared" si="330"/>
        <v>287700</v>
      </c>
      <c r="E7996" s="130" t="s">
        <v>7180</v>
      </c>
    </row>
    <row r="7997" spans="1:5">
      <c r="A7997" s="127" t="str">
        <f t="shared" si="327"/>
        <v>이스라엘275000</v>
      </c>
      <c r="B7997" s="127">
        <f t="shared" si="328"/>
        <v>275000</v>
      </c>
      <c r="C7997" s="127">
        <f t="shared" si="329"/>
        <v>9642500</v>
      </c>
      <c r="D7997" s="129">
        <f t="shared" si="330"/>
        <v>288750</v>
      </c>
      <c r="E7997" s="130" t="s">
        <v>7180</v>
      </c>
    </row>
    <row r="7998" spans="1:5">
      <c r="A7998" s="127" t="str">
        <f t="shared" si="327"/>
        <v>이스라엘276000</v>
      </c>
      <c r="B7998" s="127">
        <f t="shared" si="328"/>
        <v>276000</v>
      </c>
      <c r="C7998" s="127">
        <f t="shared" si="329"/>
        <v>9677500</v>
      </c>
      <c r="D7998" s="129">
        <f t="shared" si="330"/>
        <v>289800</v>
      </c>
      <c r="E7998" s="130" t="s">
        <v>7180</v>
      </c>
    </row>
    <row r="7999" spans="1:5">
      <c r="A7999" s="127" t="str">
        <f t="shared" si="327"/>
        <v>이스라엘277000</v>
      </c>
      <c r="B7999" s="127">
        <f t="shared" si="328"/>
        <v>277000</v>
      </c>
      <c r="C7999" s="127">
        <f t="shared" si="329"/>
        <v>9712500</v>
      </c>
      <c r="D7999" s="129">
        <f t="shared" si="330"/>
        <v>290850</v>
      </c>
      <c r="E7999" s="130" t="s">
        <v>7180</v>
      </c>
    </row>
    <row r="8000" spans="1:5">
      <c r="A8000" s="127" t="str">
        <f t="shared" si="327"/>
        <v>이스라엘278000</v>
      </c>
      <c r="B8000" s="127">
        <f t="shared" si="328"/>
        <v>278000</v>
      </c>
      <c r="C8000" s="127">
        <f t="shared" si="329"/>
        <v>9747500</v>
      </c>
      <c r="D8000" s="129">
        <f t="shared" si="330"/>
        <v>291900</v>
      </c>
      <c r="E8000" s="130" t="s">
        <v>7180</v>
      </c>
    </row>
    <row r="8001" spans="1:5">
      <c r="A8001" s="127" t="str">
        <f t="shared" si="327"/>
        <v>이스라엘279000</v>
      </c>
      <c r="B8001" s="127">
        <f t="shared" si="328"/>
        <v>279000</v>
      </c>
      <c r="C8001" s="127">
        <f t="shared" si="329"/>
        <v>9782500</v>
      </c>
      <c r="D8001" s="129">
        <f t="shared" si="330"/>
        <v>292950</v>
      </c>
      <c r="E8001" s="130" t="s">
        <v>7180</v>
      </c>
    </row>
    <row r="8002" spans="1:5">
      <c r="A8002" s="127" t="str">
        <f t="shared" si="327"/>
        <v>이스라엘280000</v>
      </c>
      <c r="B8002" s="127">
        <f t="shared" si="328"/>
        <v>280000</v>
      </c>
      <c r="C8002" s="127">
        <f t="shared" si="329"/>
        <v>9817500</v>
      </c>
      <c r="D8002" s="129">
        <f t="shared" si="330"/>
        <v>294000</v>
      </c>
      <c r="E8002" s="130" t="s">
        <v>7180</v>
      </c>
    </row>
    <row r="8003" spans="1:5">
      <c r="A8003" s="127" t="str">
        <f t="shared" si="327"/>
        <v>이스라엘281000</v>
      </c>
      <c r="B8003" s="127">
        <f t="shared" si="328"/>
        <v>281000</v>
      </c>
      <c r="C8003" s="127">
        <f t="shared" si="329"/>
        <v>9852500</v>
      </c>
      <c r="D8003" s="129">
        <f t="shared" si="330"/>
        <v>295050</v>
      </c>
      <c r="E8003" s="130" t="s">
        <v>7180</v>
      </c>
    </row>
    <row r="8004" spans="1:5">
      <c r="A8004" s="127" t="str">
        <f t="shared" si="327"/>
        <v>이스라엘282000</v>
      </c>
      <c r="B8004" s="127">
        <f t="shared" si="328"/>
        <v>282000</v>
      </c>
      <c r="C8004" s="127">
        <f t="shared" si="329"/>
        <v>9887500</v>
      </c>
      <c r="D8004" s="129">
        <f t="shared" si="330"/>
        <v>296100</v>
      </c>
      <c r="E8004" s="130" t="s">
        <v>7180</v>
      </c>
    </row>
    <row r="8005" spans="1:5">
      <c r="A8005" s="127" t="str">
        <f t="shared" si="327"/>
        <v>이스라엘283000</v>
      </c>
      <c r="B8005" s="127">
        <f t="shared" si="328"/>
        <v>283000</v>
      </c>
      <c r="C8005" s="127">
        <f t="shared" si="329"/>
        <v>9922500</v>
      </c>
      <c r="D8005" s="129">
        <f t="shared" si="330"/>
        <v>297150</v>
      </c>
      <c r="E8005" s="130" t="s">
        <v>7180</v>
      </c>
    </row>
    <row r="8006" spans="1:5">
      <c r="A8006" s="127" t="str">
        <f t="shared" si="327"/>
        <v>이스라엘284000</v>
      </c>
      <c r="B8006" s="127">
        <f t="shared" si="328"/>
        <v>284000</v>
      </c>
      <c r="C8006" s="127">
        <f t="shared" si="329"/>
        <v>9957500</v>
      </c>
      <c r="D8006" s="129">
        <f t="shared" si="330"/>
        <v>298200</v>
      </c>
      <c r="E8006" s="130" t="s">
        <v>7180</v>
      </c>
    </row>
    <row r="8007" spans="1:5">
      <c r="A8007" s="127" t="str">
        <f t="shared" si="327"/>
        <v>이스라엘285000</v>
      </c>
      <c r="B8007" s="127">
        <f t="shared" si="328"/>
        <v>285000</v>
      </c>
      <c r="C8007" s="127">
        <f t="shared" si="329"/>
        <v>9992500</v>
      </c>
      <c r="D8007" s="129">
        <f t="shared" si="330"/>
        <v>299250</v>
      </c>
      <c r="E8007" s="130" t="s">
        <v>7180</v>
      </c>
    </row>
    <row r="8008" spans="1:5">
      <c r="A8008" s="127" t="str">
        <f t="shared" si="327"/>
        <v>이스라엘286000</v>
      </c>
      <c r="B8008" s="127">
        <f t="shared" si="328"/>
        <v>286000</v>
      </c>
      <c r="C8008" s="127">
        <f t="shared" si="329"/>
        <v>10027500</v>
      </c>
      <c r="D8008" s="129">
        <f t="shared" si="330"/>
        <v>300300</v>
      </c>
      <c r="E8008" s="130" t="s">
        <v>7180</v>
      </c>
    </row>
    <row r="8009" spans="1:5">
      <c r="A8009" s="127" t="str">
        <f t="shared" si="327"/>
        <v>이스라엘287000</v>
      </c>
      <c r="B8009" s="127">
        <f t="shared" si="328"/>
        <v>287000</v>
      </c>
      <c r="C8009" s="127">
        <f t="shared" si="329"/>
        <v>10062500</v>
      </c>
      <c r="D8009" s="129">
        <f t="shared" si="330"/>
        <v>301350</v>
      </c>
      <c r="E8009" s="130" t="s">
        <v>7180</v>
      </c>
    </row>
    <row r="8010" spans="1:5">
      <c r="A8010" s="127" t="str">
        <f t="shared" si="327"/>
        <v>이스라엘288000</v>
      </c>
      <c r="B8010" s="127">
        <f t="shared" si="328"/>
        <v>288000</v>
      </c>
      <c r="C8010" s="127">
        <f t="shared" si="329"/>
        <v>10097500</v>
      </c>
      <c r="D8010" s="129">
        <f t="shared" si="330"/>
        <v>302400</v>
      </c>
      <c r="E8010" s="130" t="s">
        <v>7180</v>
      </c>
    </row>
    <row r="8011" spans="1:5">
      <c r="A8011" s="127" t="str">
        <f t="shared" si="327"/>
        <v>이스라엘289000</v>
      </c>
      <c r="B8011" s="127">
        <f t="shared" si="328"/>
        <v>289000</v>
      </c>
      <c r="C8011" s="127">
        <f t="shared" si="329"/>
        <v>10132500</v>
      </c>
      <c r="D8011" s="129">
        <f t="shared" si="330"/>
        <v>303450</v>
      </c>
      <c r="E8011" s="130" t="s">
        <v>7180</v>
      </c>
    </row>
    <row r="8012" spans="1:5">
      <c r="A8012" s="127" t="str">
        <f t="shared" si="327"/>
        <v>이스라엘290000</v>
      </c>
      <c r="B8012" s="127">
        <f t="shared" si="328"/>
        <v>290000</v>
      </c>
      <c r="C8012" s="127">
        <f t="shared" si="329"/>
        <v>10167500</v>
      </c>
      <c r="D8012" s="129">
        <f t="shared" si="330"/>
        <v>304500</v>
      </c>
      <c r="E8012" s="130" t="s">
        <v>7180</v>
      </c>
    </row>
    <row r="8013" spans="1:5">
      <c r="A8013" s="127" t="str">
        <f t="shared" si="327"/>
        <v>이스라엘291000</v>
      </c>
      <c r="B8013" s="127">
        <f t="shared" si="328"/>
        <v>291000</v>
      </c>
      <c r="C8013" s="127">
        <f t="shared" si="329"/>
        <v>10202500</v>
      </c>
      <c r="D8013" s="129">
        <f t="shared" si="330"/>
        <v>305550</v>
      </c>
      <c r="E8013" s="130" t="s">
        <v>7180</v>
      </c>
    </row>
    <row r="8014" spans="1:5">
      <c r="A8014" s="127" t="str">
        <f t="shared" si="327"/>
        <v>이스라엘292000</v>
      </c>
      <c r="B8014" s="127">
        <f t="shared" si="328"/>
        <v>292000</v>
      </c>
      <c r="C8014" s="127">
        <f t="shared" si="329"/>
        <v>10237500</v>
      </c>
      <c r="D8014" s="129">
        <f t="shared" si="330"/>
        <v>306600</v>
      </c>
      <c r="E8014" s="130" t="s">
        <v>7180</v>
      </c>
    </row>
    <row r="8015" spans="1:5">
      <c r="A8015" s="127" t="str">
        <f t="shared" si="327"/>
        <v>이스라엘293000</v>
      </c>
      <c r="B8015" s="127">
        <f t="shared" si="328"/>
        <v>293000</v>
      </c>
      <c r="C8015" s="127">
        <f t="shared" si="329"/>
        <v>10272500</v>
      </c>
      <c r="D8015" s="129">
        <f t="shared" si="330"/>
        <v>307650</v>
      </c>
      <c r="E8015" s="130" t="s">
        <v>7180</v>
      </c>
    </row>
    <row r="8016" spans="1:5">
      <c r="A8016" s="127" t="str">
        <f t="shared" si="327"/>
        <v>이스라엘294000</v>
      </c>
      <c r="B8016" s="127">
        <f t="shared" si="328"/>
        <v>294000</v>
      </c>
      <c r="C8016" s="127">
        <f t="shared" si="329"/>
        <v>10307500</v>
      </c>
      <c r="D8016" s="129">
        <f t="shared" si="330"/>
        <v>308700</v>
      </c>
      <c r="E8016" s="130" t="s">
        <v>7180</v>
      </c>
    </row>
    <row r="8017" spans="1:5">
      <c r="A8017" s="127" t="str">
        <f t="shared" si="327"/>
        <v>이스라엘295000</v>
      </c>
      <c r="B8017" s="127">
        <f t="shared" si="328"/>
        <v>295000</v>
      </c>
      <c r="C8017" s="127">
        <f t="shared" si="329"/>
        <v>10342500</v>
      </c>
      <c r="D8017" s="129">
        <f t="shared" si="330"/>
        <v>309750</v>
      </c>
      <c r="E8017" s="130" t="s">
        <v>7180</v>
      </c>
    </row>
    <row r="8018" spans="1:5">
      <c r="A8018" s="127" t="str">
        <f t="shared" si="327"/>
        <v>이스라엘296000</v>
      </c>
      <c r="B8018" s="127">
        <f t="shared" si="328"/>
        <v>296000</v>
      </c>
      <c r="C8018" s="127">
        <f t="shared" si="329"/>
        <v>10377500</v>
      </c>
      <c r="D8018" s="129">
        <f t="shared" si="330"/>
        <v>310800</v>
      </c>
      <c r="E8018" s="130" t="s">
        <v>7180</v>
      </c>
    </row>
    <row r="8019" spans="1:5">
      <c r="A8019" s="127" t="str">
        <f t="shared" si="327"/>
        <v>이스라엘297000</v>
      </c>
      <c r="B8019" s="127">
        <f t="shared" si="328"/>
        <v>297000</v>
      </c>
      <c r="C8019" s="127">
        <f t="shared" si="329"/>
        <v>10412500</v>
      </c>
      <c r="D8019" s="129">
        <f t="shared" si="330"/>
        <v>311850</v>
      </c>
      <c r="E8019" s="130" t="s">
        <v>7180</v>
      </c>
    </row>
    <row r="8020" spans="1:5">
      <c r="A8020" s="127" t="str">
        <f t="shared" si="327"/>
        <v>이스라엘298000</v>
      </c>
      <c r="B8020" s="127">
        <f t="shared" si="328"/>
        <v>298000</v>
      </c>
      <c r="C8020" s="127">
        <f t="shared" si="329"/>
        <v>10447500</v>
      </c>
      <c r="D8020" s="129">
        <f t="shared" si="330"/>
        <v>312900</v>
      </c>
      <c r="E8020" s="130" t="s">
        <v>7180</v>
      </c>
    </row>
    <row r="8021" spans="1:5">
      <c r="A8021" s="127" t="str">
        <f t="shared" si="327"/>
        <v>이스라엘299000</v>
      </c>
      <c r="B8021" s="127">
        <f t="shared" si="328"/>
        <v>299000</v>
      </c>
      <c r="C8021" s="127">
        <f t="shared" si="329"/>
        <v>10482500</v>
      </c>
      <c r="D8021" s="129">
        <f t="shared" si="330"/>
        <v>313950</v>
      </c>
      <c r="E8021" s="130" t="s">
        <v>7180</v>
      </c>
    </row>
    <row r="8022" spans="1:5">
      <c r="A8022" s="127" t="str">
        <f t="shared" si="327"/>
        <v>이스라엘300000</v>
      </c>
      <c r="B8022" s="127">
        <f t="shared" si="328"/>
        <v>300000</v>
      </c>
      <c r="C8022" s="127">
        <f t="shared" si="329"/>
        <v>10517500</v>
      </c>
      <c r="D8022" s="129">
        <f t="shared" si="330"/>
        <v>315000</v>
      </c>
      <c r="E8022" s="130" t="s">
        <v>7180</v>
      </c>
    </row>
    <row r="8023" spans="1:5">
      <c r="A8023" s="127" t="str">
        <f t="shared" si="327"/>
        <v>이스라엘301000</v>
      </c>
      <c r="B8023" s="127">
        <f t="shared" si="328"/>
        <v>301000</v>
      </c>
      <c r="C8023" s="127">
        <f t="shared" si="329"/>
        <v>10552500</v>
      </c>
      <c r="D8023" s="129">
        <f t="shared" si="330"/>
        <v>316050</v>
      </c>
      <c r="E8023" s="130" t="s">
        <v>7180</v>
      </c>
    </row>
    <row r="8024" spans="1:5">
      <c r="A8024" s="127" t="str">
        <f t="shared" si="327"/>
        <v>이스라엘302000</v>
      </c>
      <c r="B8024" s="127">
        <f t="shared" si="328"/>
        <v>302000</v>
      </c>
      <c r="C8024" s="127">
        <f t="shared" si="329"/>
        <v>10587500</v>
      </c>
      <c r="D8024" s="129">
        <f t="shared" si="330"/>
        <v>317100</v>
      </c>
      <c r="E8024" s="130" t="s">
        <v>7180</v>
      </c>
    </row>
    <row r="8025" spans="1:5">
      <c r="A8025" s="127" t="str">
        <f t="shared" si="327"/>
        <v>이스라엘303000</v>
      </c>
      <c r="B8025" s="127">
        <f t="shared" si="328"/>
        <v>303000</v>
      </c>
      <c r="C8025" s="127">
        <f t="shared" si="329"/>
        <v>10622500</v>
      </c>
      <c r="D8025" s="129">
        <f t="shared" si="330"/>
        <v>318150</v>
      </c>
      <c r="E8025" s="130" t="s">
        <v>7180</v>
      </c>
    </row>
    <row r="8026" spans="1:5">
      <c r="A8026" s="127" t="str">
        <f t="shared" si="327"/>
        <v>이스라엘304000</v>
      </c>
      <c r="B8026" s="127">
        <f t="shared" si="328"/>
        <v>304000</v>
      </c>
      <c r="C8026" s="127">
        <f t="shared" si="329"/>
        <v>10657500</v>
      </c>
      <c r="D8026" s="129">
        <f t="shared" si="330"/>
        <v>319200</v>
      </c>
      <c r="E8026" s="130" t="s">
        <v>7180</v>
      </c>
    </row>
    <row r="8027" spans="1:5">
      <c r="A8027" s="127" t="str">
        <f t="shared" si="327"/>
        <v>이스라엘305000</v>
      </c>
      <c r="B8027" s="127">
        <f t="shared" si="328"/>
        <v>305000</v>
      </c>
      <c r="C8027" s="127">
        <f t="shared" si="329"/>
        <v>10692500</v>
      </c>
      <c r="D8027" s="129">
        <f t="shared" si="330"/>
        <v>320250</v>
      </c>
      <c r="E8027" s="130" t="s">
        <v>7180</v>
      </c>
    </row>
    <row r="8028" spans="1:5">
      <c r="A8028" s="127" t="str">
        <f t="shared" si="327"/>
        <v>이스라엘306000</v>
      </c>
      <c r="B8028" s="127">
        <f t="shared" si="328"/>
        <v>306000</v>
      </c>
      <c r="C8028" s="127">
        <f t="shared" si="329"/>
        <v>10727500</v>
      </c>
      <c r="D8028" s="129">
        <f t="shared" si="330"/>
        <v>321300</v>
      </c>
      <c r="E8028" s="130" t="s">
        <v>7180</v>
      </c>
    </row>
    <row r="8029" spans="1:5">
      <c r="A8029" s="127" t="str">
        <f t="shared" si="327"/>
        <v>이스라엘307000</v>
      </c>
      <c r="B8029" s="127">
        <f t="shared" si="328"/>
        <v>307000</v>
      </c>
      <c r="C8029" s="127">
        <f t="shared" si="329"/>
        <v>10762500</v>
      </c>
      <c r="D8029" s="129">
        <f t="shared" si="330"/>
        <v>322350</v>
      </c>
      <c r="E8029" s="130" t="s">
        <v>7180</v>
      </c>
    </row>
    <row r="8030" spans="1:5">
      <c r="A8030" s="127" t="str">
        <f t="shared" si="327"/>
        <v>이스라엘308000</v>
      </c>
      <c r="B8030" s="127">
        <f t="shared" si="328"/>
        <v>308000</v>
      </c>
      <c r="C8030" s="127">
        <f t="shared" si="329"/>
        <v>10797500</v>
      </c>
      <c r="D8030" s="129">
        <f t="shared" si="330"/>
        <v>323400</v>
      </c>
      <c r="E8030" s="130" t="s">
        <v>7180</v>
      </c>
    </row>
    <row r="8031" spans="1:5">
      <c r="A8031" s="127" t="str">
        <f t="shared" si="327"/>
        <v>이스라엘309000</v>
      </c>
      <c r="B8031" s="127">
        <f t="shared" si="328"/>
        <v>309000</v>
      </c>
      <c r="C8031" s="127">
        <f t="shared" si="329"/>
        <v>10832500</v>
      </c>
      <c r="D8031" s="129">
        <f t="shared" si="330"/>
        <v>324450</v>
      </c>
      <c r="E8031" s="130" t="s">
        <v>7180</v>
      </c>
    </row>
    <row r="8032" spans="1:5">
      <c r="A8032" s="127" t="str">
        <f t="shared" si="327"/>
        <v>이스라엘310000</v>
      </c>
      <c r="B8032" s="127">
        <f t="shared" si="328"/>
        <v>310000</v>
      </c>
      <c r="C8032" s="127">
        <f t="shared" si="329"/>
        <v>10867500</v>
      </c>
      <c r="D8032" s="129">
        <f t="shared" si="330"/>
        <v>325500</v>
      </c>
      <c r="E8032" s="130" t="s">
        <v>7180</v>
      </c>
    </row>
    <row r="8033" spans="1:5">
      <c r="A8033" s="127" t="str">
        <f t="shared" si="327"/>
        <v>이스라엘311000</v>
      </c>
      <c r="B8033" s="127">
        <f t="shared" si="328"/>
        <v>311000</v>
      </c>
      <c r="C8033" s="127">
        <f t="shared" si="329"/>
        <v>10902500</v>
      </c>
      <c r="D8033" s="129">
        <f t="shared" si="330"/>
        <v>326550</v>
      </c>
      <c r="E8033" s="130" t="s">
        <v>7180</v>
      </c>
    </row>
    <row r="8034" spans="1:5">
      <c r="A8034" s="127" t="str">
        <f t="shared" si="327"/>
        <v>이스라엘312000</v>
      </c>
      <c r="B8034" s="127">
        <f t="shared" si="328"/>
        <v>312000</v>
      </c>
      <c r="C8034" s="127">
        <f t="shared" si="329"/>
        <v>10937500</v>
      </c>
      <c r="D8034" s="129">
        <f t="shared" si="330"/>
        <v>327600</v>
      </c>
      <c r="E8034" s="130" t="s">
        <v>7180</v>
      </c>
    </row>
    <row r="8035" spans="1:5">
      <c r="A8035" s="127" t="str">
        <f t="shared" si="327"/>
        <v>이스라엘313000</v>
      </c>
      <c r="B8035" s="127">
        <f t="shared" si="328"/>
        <v>313000</v>
      </c>
      <c r="C8035" s="127">
        <f t="shared" si="329"/>
        <v>10972500</v>
      </c>
      <c r="D8035" s="129">
        <f t="shared" si="330"/>
        <v>328650</v>
      </c>
      <c r="E8035" s="130" t="s">
        <v>7180</v>
      </c>
    </row>
    <row r="8036" spans="1:5">
      <c r="A8036" s="127" t="str">
        <f t="shared" si="327"/>
        <v>이스라엘314000</v>
      </c>
      <c r="B8036" s="127">
        <f t="shared" si="328"/>
        <v>314000</v>
      </c>
      <c r="C8036" s="127">
        <f t="shared" si="329"/>
        <v>11007500</v>
      </c>
      <c r="D8036" s="129">
        <f t="shared" si="330"/>
        <v>329700</v>
      </c>
      <c r="E8036" s="130" t="s">
        <v>7180</v>
      </c>
    </row>
    <row r="8037" spans="1:5">
      <c r="A8037" s="127" t="str">
        <f t="shared" si="327"/>
        <v>이스라엘315000</v>
      </c>
      <c r="B8037" s="127">
        <f t="shared" si="328"/>
        <v>315000</v>
      </c>
      <c r="C8037" s="127">
        <f t="shared" si="329"/>
        <v>11042500</v>
      </c>
      <c r="D8037" s="129">
        <f t="shared" si="330"/>
        <v>330750</v>
      </c>
      <c r="E8037" s="130" t="s">
        <v>7180</v>
      </c>
    </row>
    <row r="8038" spans="1:5">
      <c r="A8038" s="127" t="str">
        <f t="shared" si="327"/>
        <v>이스라엘316000</v>
      </c>
      <c r="B8038" s="127">
        <f t="shared" si="328"/>
        <v>316000</v>
      </c>
      <c r="C8038" s="127">
        <f t="shared" si="329"/>
        <v>11077500</v>
      </c>
      <c r="D8038" s="129">
        <f t="shared" si="330"/>
        <v>331800</v>
      </c>
      <c r="E8038" s="130" t="s">
        <v>7180</v>
      </c>
    </row>
    <row r="8039" spans="1:5">
      <c r="A8039" s="127" t="str">
        <f t="shared" si="327"/>
        <v>이스라엘317000</v>
      </c>
      <c r="B8039" s="127">
        <f t="shared" si="328"/>
        <v>317000</v>
      </c>
      <c r="C8039" s="127">
        <f t="shared" si="329"/>
        <v>11112500</v>
      </c>
      <c r="D8039" s="129">
        <f t="shared" si="330"/>
        <v>332850</v>
      </c>
      <c r="E8039" s="130" t="s">
        <v>7180</v>
      </c>
    </row>
    <row r="8040" spans="1:5">
      <c r="A8040" s="127" t="str">
        <f t="shared" si="327"/>
        <v>이스라엘318000</v>
      </c>
      <c r="B8040" s="127">
        <f t="shared" si="328"/>
        <v>318000</v>
      </c>
      <c r="C8040" s="127">
        <f t="shared" si="329"/>
        <v>11147500</v>
      </c>
      <c r="D8040" s="129">
        <f t="shared" si="330"/>
        <v>333900</v>
      </c>
      <c r="E8040" s="130" t="s">
        <v>7180</v>
      </c>
    </row>
    <row r="8041" spans="1:5">
      <c r="A8041" s="127" t="str">
        <f t="shared" si="327"/>
        <v>이스라엘319000</v>
      </c>
      <c r="B8041" s="127">
        <f t="shared" si="328"/>
        <v>319000</v>
      </c>
      <c r="C8041" s="127">
        <f t="shared" si="329"/>
        <v>11182500</v>
      </c>
      <c r="D8041" s="129">
        <f t="shared" si="330"/>
        <v>334950</v>
      </c>
      <c r="E8041" s="130" t="s">
        <v>7180</v>
      </c>
    </row>
    <row r="8042" spans="1:5">
      <c r="A8042" s="127" t="str">
        <f t="shared" si="327"/>
        <v>이스라엘320000</v>
      </c>
      <c r="B8042" s="127">
        <f t="shared" si="328"/>
        <v>320000</v>
      </c>
      <c r="C8042" s="127">
        <f t="shared" si="329"/>
        <v>11217500</v>
      </c>
      <c r="D8042" s="129">
        <f t="shared" si="330"/>
        <v>336000</v>
      </c>
      <c r="E8042" s="130" t="s">
        <v>7180</v>
      </c>
    </row>
    <row r="8043" spans="1:5">
      <c r="A8043" s="127" t="str">
        <f t="shared" ref="A8043:A8089" si="331">"이스라엘"&amp;B8043</f>
        <v>이스라엘321000</v>
      </c>
      <c r="B8043" s="127">
        <f t="shared" si="328"/>
        <v>321000</v>
      </c>
      <c r="C8043" s="127">
        <f t="shared" si="329"/>
        <v>11252500</v>
      </c>
      <c r="D8043" s="129">
        <f t="shared" si="330"/>
        <v>337050</v>
      </c>
      <c r="E8043" s="130" t="s">
        <v>7180</v>
      </c>
    </row>
    <row r="8044" spans="1:5">
      <c r="A8044" s="127" t="str">
        <f t="shared" si="331"/>
        <v>이스라엘322000</v>
      </c>
      <c r="B8044" s="127">
        <f t="shared" ref="B8044:B8089" si="332">B8043+1000</f>
        <v>322000</v>
      </c>
      <c r="C8044" s="127">
        <f t="shared" si="329"/>
        <v>11287500</v>
      </c>
      <c r="D8044" s="129">
        <f t="shared" si="330"/>
        <v>338100</v>
      </c>
      <c r="E8044" s="130" t="s">
        <v>7180</v>
      </c>
    </row>
    <row r="8045" spans="1:5">
      <c r="A8045" s="127" t="str">
        <f t="shared" si="331"/>
        <v>이스라엘323000</v>
      </c>
      <c r="B8045" s="127">
        <f t="shared" si="332"/>
        <v>323000</v>
      </c>
      <c r="C8045" s="127">
        <f t="shared" ref="C8045:C8089" si="333">C8044+35000</f>
        <v>11322500</v>
      </c>
      <c r="D8045" s="129">
        <f t="shared" si="330"/>
        <v>339150</v>
      </c>
      <c r="E8045" s="130" t="s">
        <v>7180</v>
      </c>
    </row>
    <row r="8046" spans="1:5">
      <c r="A8046" s="127" t="str">
        <f t="shared" si="331"/>
        <v>이스라엘324000</v>
      </c>
      <c r="B8046" s="127">
        <f t="shared" si="332"/>
        <v>324000</v>
      </c>
      <c r="C8046" s="127">
        <f t="shared" si="333"/>
        <v>11357500</v>
      </c>
      <c r="D8046" s="129">
        <f t="shared" si="330"/>
        <v>340200</v>
      </c>
      <c r="E8046" s="130" t="s">
        <v>7180</v>
      </c>
    </row>
    <row r="8047" spans="1:5">
      <c r="A8047" s="127" t="str">
        <f t="shared" si="331"/>
        <v>이스라엘325000</v>
      </c>
      <c r="B8047" s="127">
        <f t="shared" si="332"/>
        <v>325000</v>
      </c>
      <c r="C8047" s="127">
        <f t="shared" si="333"/>
        <v>11392500</v>
      </c>
      <c r="D8047" s="129">
        <f t="shared" si="330"/>
        <v>341250</v>
      </c>
      <c r="E8047" s="130" t="s">
        <v>7180</v>
      </c>
    </row>
    <row r="8048" spans="1:5">
      <c r="A8048" s="127" t="str">
        <f t="shared" si="331"/>
        <v>이스라엘326000</v>
      </c>
      <c r="B8048" s="127">
        <f t="shared" si="332"/>
        <v>326000</v>
      </c>
      <c r="C8048" s="127">
        <f t="shared" si="333"/>
        <v>11427500</v>
      </c>
      <c r="D8048" s="129">
        <f t="shared" si="330"/>
        <v>342300</v>
      </c>
      <c r="E8048" s="130" t="s">
        <v>7180</v>
      </c>
    </row>
    <row r="8049" spans="1:5">
      <c r="A8049" s="127" t="str">
        <f t="shared" si="331"/>
        <v>이스라엘327000</v>
      </c>
      <c r="B8049" s="127">
        <f t="shared" si="332"/>
        <v>327000</v>
      </c>
      <c r="C8049" s="127">
        <f t="shared" si="333"/>
        <v>11462500</v>
      </c>
      <c r="D8049" s="129">
        <f t="shared" si="330"/>
        <v>343350</v>
      </c>
      <c r="E8049" s="130" t="s">
        <v>7180</v>
      </c>
    </row>
    <row r="8050" spans="1:5">
      <c r="A8050" s="127" t="str">
        <f t="shared" si="331"/>
        <v>이스라엘328000</v>
      </c>
      <c r="B8050" s="127">
        <f t="shared" si="332"/>
        <v>328000</v>
      </c>
      <c r="C8050" s="127">
        <f t="shared" si="333"/>
        <v>11497500</v>
      </c>
      <c r="D8050" s="129">
        <f t="shared" si="330"/>
        <v>344400</v>
      </c>
      <c r="E8050" s="130" t="s">
        <v>7180</v>
      </c>
    </row>
    <row r="8051" spans="1:5">
      <c r="A8051" s="127" t="str">
        <f t="shared" si="331"/>
        <v>이스라엘329000</v>
      </c>
      <c r="B8051" s="127">
        <f t="shared" si="332"/>
        <v>329000</v>
      </c>
      <c r="C8051" s="127">
        <f t="shared" si="333"/>
        <v>11532500</v>
      </c>
      <c r="D8051" s="129">
        <f t="shared" si="330"/>
        <v>345450</v>
      </c>
      <c r="E8051" s="130" t="s">
        <v>7180</v>
      </c>
    </row>
    <row r="8052" spans="1:5">
      <c r="A8052" s="127" t="str">
        <f t="shared" si="331"/>
        <v>이스라엘330000</v>
      </c>
      <c r="B8052" s="127">
        <f t="shared" si="332"/>
        <v>330000</v>
      </c>
      <c r="C8052" s="127">
        <f t="shared" si="333"/>
        <v>11567500</v>
      </c>
      <c r="D8052" s="129">
        <f t="shared" si="330"/>
        <v>346500</v>
      </c>
      <c r="E8052" s="130" t="s">
        <v>7180</v>
      </c>
    </row>
    <row r="8053" spans="1:5">
      <c r="A8053" s="127" t="str">
        <f t="shared" si="331"/>
        <v>이스라엘331000</v>
      </c>
      <c r="B8053" s="127">
        <f t="shared" si="332"/>
        <v>331000</v>
      </c>
      <c r="C8053" s="127">
        <f t="shared" si="333"/>
        <v>11602500</v>
      </c>
      <c r="D8053" s="129">
        <f t="shared" si="330"/>
        <v>347550</v>
      </c>
      <c r="E8053" s="130" t="s">
        <v>7180</v>
      </c>
    </row>
    <row r="8054" spans="1:5">
      <c r="A8054" s="127" t="str">
        <f t="shared" si="331"/>
        <v>이스라엘332000</v>
      </c>
      <c r="B8054" s="127">
        <f t="shared" si="332"/>
        <v>332000</v>
      </c>
      <c r="C8054" s="127">
        <f t="shared" si="333"/>
        <v>11637500</v>
      </c>
      <c r="D8054" s="129">
        <f t="shared" ref="D8054:D8117" si="334">SUM($G$2)*(B8054*0.001)</f>
        <v>348600</v>
      </c>
      <c r="E8054" s="130" t="s">
        <v>7180</v>
      </c>
    </row>
    <row r="8055" spans="1:5">
      <c r="A8055" s="127" t="str">
        <f t="shared" si="331"/>
        <v>이스라엘333000</v>
      </c>
      <c r="B8055" s="127">
        <f t="shared" si="332"/>
        <v>333000</v>
      </c>
      <c r="C8055" s="127">
        <f t="shared" si="333"/>
        <v>11672500</v>
      </c>
      <c r="D8055" s="129">
        <f t="shared" si="334"/>
        <v>349650</v>
      </c>
      <c r="E8055" s="130" t="s">
        <v>7180</v>
      </c>
    </row>
    <row r="8056" spans="1:5">
      <c r="A8056" s="127" t="str">
        <f t="shared" si="331"/>
        <v>이스라엘334000</v>
      </c>
      <c r="B8056" s="127">
        <f t="shared" si="332"/>
        <v>334000</v>
      </c>
      <c r="C8056" s="127">
        <f t="shared" si="333"/>
        <v>11707500</v>
      </c>
      <c r="D8056" s="129">
        <f t="shared" si="334"/>
        <v>350700</v>
      </c>
      <c r="E8056" s="130" t="s">
        <v>7180</v>
      </c>
    </row>
    <row r="8057" spans="1:5">
      <c r="A8057" s="127" t="str">
        <f t="shared" si="331"/>
        <v>이스라엘335000</v>
      </c>
      <c r="B8057" s="127">
        <f t="shared" si="332"/>
        <v>335000</v>
      </c>
      <c r="C8057" s="127">
        <f t="shared" si="333"/>
        <v>11742500</v>
      </c>
      <c r="D8057" s="129">
        <f t="shared" si="334"/>
        <v>351750</v>
      </c>
      <c r="E8057" s="130" t="s">
        <v>7180</v>
      </c>
    </row>
    <row r="8058" spans="1:5">
      <c r="A8058" s="127" t="str">
        <f t="shared" si="331"/>
        <v>이스라엘336000</v>
      </c>
      <c r="B8058" s="127">
        <f t="shared" si="332"/>
        <v>336000</v>
      </c>
      <c r="C8058" s="127">
        <f t="shared" si="333"/>
        <v>11777500</v>
      </c>
      <c r="D8058" s="129">
        <f t="shared" si="334"/>
        <v>352800</v>
      </c>
      <c r="E8058" s="130" t="s">
        <v>7180</v>
      </c>
    </row>
    <row r="8059" spans="1:5">
      <c r="A8059" s="127" t="str">
        <f t="shared" si="331"/>
        <v>이스라엘337000</v>
      </c>
      <c r="B8059" s="127">
        <f t="shared" si="332"/>
        <v>337000</v>
      </c>
      <c r="C8059" s="127">
        <f t="shared" si="333"/>
        <v>11812500</v>
      </c>
      <c r="D8059" s="129">
        <f t="shared" si="334"/>
        <v>353850</v>
      </c>
      <c r="E8059" s="130" t="s">
        <v>7180</v>
      </c>
    </row>
    <row r="8060" spans="1:5">
      <c r="A8060" s="127" t="str">
        <f t="shared" si="331"/>
        <v>이스라엘338000</v>
      </c>
      <c r="B8060" s="127">
        <f t="shared" si="332"/>
        <v>338000</v>
      </c>
      <c r="C8060" s="127">
        <f t="shared" si="333"/>
        <v>11847500</v>
      </c>
      <c r="D8060" s="129">
        <f t="shared" si="334"/>
        <v>354900</v>
      </c>
      <c r="E8060" s="130" t="s">
        <v>7180</v>
      </c>
    </row>
    <row r="8061" spans="1:5">
      <c r="A8061" s="127" t="str">
        <f t="shared" si="331"/>
        <v>이스라엘339000</v>
      </c>
      <c r="B8061" s="127">
        <f t="shared" si="332"/>
        <v>339000</v>
      </c>
      <c r="C8061" s="127">
        <f t="shared" si="333"/>
        <v>11882500</v>
      </c>
      <c r="D8061" s="129">
        <f t="shared" si="334"/>
        <v>355950</v>
      </c>
      <c r="E8061" s="130" t="s">
        <v>7180</v>
      </c>
    </row>
    <row r="8062" spans="1:5">
      <c r="A8062" s="127" t="str">
        <f t="shared" si="331"/>
        <v>이스라엘340000</v>
      </c>
      <c r="B8062" s="127">
        <f t="shared" si="332"/>
        <v>340000</v>
      </c>
      <c r="C8062" s="127">
        <f t="shared" si="333"/>
        <v>11917500</v>
      </c>
      <c r="D8062" s="129">
        <f t="shared" si="334"/>
        <v>357000</v>
      </c>
      <c r="E8062" s="130" t="s">
        <v>7180</v>
      </c>
    </row>
    <row r="8063" spans="1:5">
      <c r="A8063" s="127" t="str">
        <f t="shared" si="331"/>
        <v>이스라엘341000</v>
      </c>
      <c r="B8063" s="127">
        <f t="shared" si="332"/>
        <v>341000</v>
      </c>
      <c r="C8063" s="127">
        <f t="shared" si="333"/>
        <v>11952500</v>
      </c>
      <c r="D8063" s="129">
        <f t="shared" si="334"/>
        <v>358050</v>
      </c>
      <c r="E8063" s="130" t="s">
        <v>7180</v>
      </c>
    </row>
    <row r="8064" spans="1:5">
      <c r="A8064" s="127" t="str">
        <f t="shared" si="331"/>
        <v>이스라엘342000</v>
      </c>
      <c r="B8064" s="127">
        <f t="shared" si="332"/>
        <v>342000</v>
      </c>
      <c r="C8064" s="127">
        <f t="shared" si="333"/>
        <v>11987500</v>
      </c>
      <c r="D8064" s="129">
        <f t="shared" si="334"/>
        <v>359100</v>
      </c>
      <c r="E8064" s="130" t="s">
        <v>7180</v>
      </c>
    </row>
    <row r="8065" spans="1:5">
      <c r="A8065" s="127" t="str">
        <f t="shared" si="331"/>
        <v>이스라엘343000</v>
      </c>
      <c r="B8065" s="127">
        <f t="shared" si="332"/>
        <v>343000</v>
      </c>
      <c r="C8065" s="127">
        <f t="shared" si="333"/>
        <v>12022500</v>
      </c>
      <c r="D8065" s="129">
        <f t="shared" si="334"/>
        <v>360150</v>
      </c>
      <c r="E8065" s="130" t="s">
        <v>7180</v>
      </c>
    </row>
    <row r="8066" spans="1:5">
      <c r="A8066" s="127" t="str">
        <f t="shared" si="331"/>
        <v>이스라엘344000</v>
      </c>
      <c r="B8066" s="127">
        <f t="shared" si="332"/>
        <v>344000</v>
      </c>
      <c r="C8066" s="127">
        <f t="shared" si="333"/>
        <v>12057500</v>
      </c>
      <c r="D8066" s="129">
        <f t="shared" si="334"/>
        <v>361200</v>
      </c>
      <c r="E8066" s="130" t="s">
        <v>7180</v>
      </c>
    </row>
    <row r="8067" spans="1:5">
      <c r="A8067" s="127" t="str">
        <f t="shared" si="331"/>
        <v>이스라엘345000</v>
      </c>
      <c r="B8067" s="127">
        <f t="shared" si="332"/>
        <v>345000</v>
      </c>
      <c r="C8067" s="127">
        <f t="shared" si="333"/>
        <v>12092500</v>
      </c>
      <c r="D8067" s="129">
        <f t="shared" si="334"/>
        <v>362250</v>
      </c>
      <c r="E8067" s="130" t="s">
        <v>7180</v>
      </c>
    </row>
    <row r="8068" spans="1:5">
      <c r="A8068" s="127" t="str">
        <f t="shared" si="331"/>
        <v>이스라엘346000</v>
      </c>
      <c r="B8068" s="127">
        <f t="shared" si="332"/>
        <v>346000</v>
      </c>
      <c r="C8068" s="127">
        <f t="shared" si="333"/>
        <v>12127500</v>
      </c>
      <c r="D8068" s="129">
        <f t="shared" si="334"/>
        <v>363300</v>
      </c>
      <c r="E8068" s="130" t="s">
        <v>7180</v>
      </c>
    </row>
    <row r="8069" spans="1:5">
      <c r="A8069" s="127" t="str">
        <f t="shared" si="331"/>
        <v>이스라엘347000</v>
      </c>
      <c r="B8069" s="127">
        <f t="shared" si="332"/>
        <v>347000</v>
      </c>
      <c r="C8069" s="127">
        <f t="shared" si="333"/>
        <v>12162500</v>
      </c>
      <c r="D8069" s="129">
        <f t="shared" si="334"/>
        <v>364350</v>
      </c>
      <c r="E8069" s="130" t="s">
        <v>7180</v>
      </c>
    </row>
    <row r="8070" spans="1:5">
      <c r="A8070" s="127" t="str">
        <f t="shared" si="331"/>
        <v>이스라엘348000</v>
      </c>
      <c r="B8070" s="127">
        <f t="shared" si="332"/>
        <v>348000</v>
      </c>
      <c r="C8070" s="127">
        <f t="shared" si="333"/>
        <v>12197500</v>
      </c>
      <c r="D8070" s="129">
        <f t="shared" si="334"/>
        <v>365400</v>
      </c>
      <c r="E8070" s="130" t="s">
        <v>7180</v>
      </c>
    </row>
    <row r="8071" spans="1:5">
      <c r="A8071" s="127" t="str">
        <f t="shared" si="331"/>
        <v>이스라엘349000</v>
      </c>
      <c r="B8071" s="127">
        <f t="shared" si="332"/>
        <v>349000</v>
      </c>
      <c r="C8071" s="127">
        <f t="shared" si="333"/>
        <v>12232500</v>
      </c>
      <c r="D8071" s="129">
        <f t="shared" si="334"/>
        <v>366450</v>
      </c>
      <c r="E8071" s="130" t="s">
        <v>7180</v>
      </c>
    </row>
    <row r="8072" spans="1:5">
      <c r="A8072" s="127" t="str">
        <f t="shared" si="331"/>
        <v>이스라엘350000</v>
      </c>
      <c r="B8072" s="127">
        <f t="shared" si="332"/>
        <v>350000</v>
      </c>
      <c r="C8072" s="127">
        <f t="shared" si="333"/>
        <v>12267500</v>
      </c>
      <c r="D8072" s="129">
        <f t="shared" si="334"/>
        <v>367500</v>
      </c>
      <c r="E8072" s="130" t="s">
        <v>7180</v>
      </c>
    </row>
    <row r="8073" spans="1:5">
      <c r="A8073" s="127" t="str">
        <f t="shared" si="331"/>
        <v>이스라엘351000</v>
      </c>
      <c r="B8073" s="127">
        <f t="shared" si="332"/>
        <v>351000</v>
      </c>
      <c r="C8073" s="127">
        <f t="shared" si="333"/>
        <v>12302500</v>
      </c>
      <c r="D8073" s="129">
        <f t="shared" si="334"/>
        <v>368550</v>
      </c>
      <c r="E8073" s="130" t="s">
        <v>7180</v>
      </c>
    </row>
    <row r="8074" spans="1:5">
      <c r="A8074" s="127" t="str">
        <f t="shared" si="331"/>
        <v>이스라엘352000</v>
      </c>
      <c r="B8074" s="127">
        <f t="shared" si="332"/>
        <v>352000</v>
      </c>
      <c r="C8074" s="127">
        <f t="shared" si="333"/>
        <v>12337500</v>
      </c>
      <c r="D8074" s="129">
        <f t="shared" si="334"/>
        <v>369600</v>
      </c>
      <c r="E8074" s="130" t="s">
        <v>7180</v>
      </c>
    </row>
    <row r="8075" spans="1:5">
      <c r="A8075" s="127" t="str">
        <f t="shared" si="331"/>
        <v>이스라엘353000</v>
      </c>
      <c r="B8075" s="127">
        <f t="shared" si="332"/>
        <v>353000</v>
      </c>
      <c r="C8075" s="127">
        <f t="shared" si="333"/>
        <v>12372500</v>
      </c>
      <c r="D8075" s="129">
        <f t="shared" si="334"/>
        <v>370650</v>
      </c>
      <c r="E8075" s="130" t="s">
        <v>7180</v>
      </c>
    </row>
    <row r="8076" spans="1:5">
      <c r="A8076" s="127" t="str">
        <f t="shared" si="331"/>
        <v>이스라엘354000</v>
      </c>
      <c r="B8076" s="127">
        <f t="shared" si="332"/>
        <v>354000</v>
      </c>
      <c r="C8076" s="127">
        <f t="shared" si="333"/>
        <v>12407500</v>
      </c>
      <c r="D8076" s="129">
        <f t="shared" si="334"/>
        <v>371700</v>
      </c>
      <c r="E8076" s="130" t="s">
        <v>7180</v>
      </c>
    </row>
    <row r="8077" spans="1:5">
      <c r="A8077" s="127" t="str">
        <f t="shared" si="331"/>
        <v>이스라엘355000</v>
      </c>
      <c r="B8077" s="127">
        <f t="shared" si="332"/>
        <v>355000</v>
      </c>
      <c r="C8077" s="127">
        <f t="shared" si="333"/>
        <v>12442500</v>
      </c>
      <c r="D8077" s="129">
        <f t="shared" si="334"/>
        <v>372750</v>
      </c>
      <c r="E8077" s="130" t="s">
        <v>7180</v>
      </c>
    </row>
    <row r="8078" spans="1:5">
      <c r="A8078" s="127" t="str">
        <f t="shared" si="331"/>
        <v>이스라엘356000</v>
      </c>
      <c r="B8078" s="127">
        <f t="shared" si="332"/>
        <v>356000</v>
      </c>
      <c r="C8078" s="127">
        <f t="shared" si="333"/>
        <v>12477500</v>
      </c>
      <c r="D8078" s="129">
        <f t="shared" si="334"/>
        <v>373800</v>
      </c>
      <c r="E8078" s="130" t="s">
        <v>7180</v>
      </c>
    </row>
    <row r="8079" spans="1:5">
      <c r="A8079" s="127" t="str">
        <f t="shared" si="331"/>
        <v>이스라엘357000</v>
      </c>
      <c r="B8079" s="127">
        <f t="shared" si="332"/>
        <v>357000</v>
      </c>
      <c r="C8079" s="127">
        <f t="shared" si="333"/>
        <v>12512500</v>
      </c>
      <c r="D8079" s="129">
        <f t="shared" si="334"/>
        <v>374850</v>
      </c>
      <c r="E8079" s="130" t="s">
        <v>7180</v>
      </c>
    </row>
    <row r="8080" spans="1:5">
      <c r="A8080" s="127" t="str">
        <f t="shared" si="331"/>
        <v>이스라엘358000</v>
      </c>
      <c r="B8080" s="127">
        <f t="shared" si="332"/>
        <v>358000</v>
      </c>
      <c r="C8080" s="127">
        <f t="shared" si="333"/>
        <v>12547500</v>
      </c>
      <c r="D8080" s="129">
        <f t="shared" si="334"/>
        <v>375900</v>
      </c>
      <c r="E8080" s="130" t="s">
        <v>7180</v>
      </c>
    </row>
    <row r="8081" spans="1:5">
      <c r="A8081" s="127" t="str">
        <f t="shared" si="331"/>
        <v>이스라엘359000</v>
      </c>
      <c r="B8081" s="127">
        <f t="shared" si="332"/>
        <v>359000</v>
      </c>
      <c r="C8081" s="127">
        <f t="shared" si="333"/>
        <v>12582500</v>
      </c>
      <c r="D8081" s="129">
        <f t="shared" si="334"/>
        <v>376950</v>
      </c>
      <c r="E8081" s="130" t="s">
        <v>7180</v>
      </c>
    </row>
    <row r="8082" spans="1:5">
      <c r="A8082" s="127" t="str">
        <f t="shared" si="331"/>
        <v>이스라엘360000</v>
      </c>
      <c r="B8082" s="127">
        <f t="shared" si="332"/>
        <v>360000</v>
      </c>
      <c r="C8082" s="127">
        <f t="shared" si="333"/>
        <v>12617500</v>
      </c>
      <c r="D8082" s="129">
        <f t="shared" si="334"/>
        <v>378000</v>
      </c>
      <c r="E8082" s="130" t="s">
        <v>7180</v>
      </c>
    </row>
    <row r="8083" spans="1:5">
      <c r="A8083" s="127" t="str">
        <f t="shared" si="331"/>
        <v>이스라엘361000</v>
      </c>
      <c r="B8083" s="127">
        <f t="shared" si="332"/>
        <v>361000</v>
      </c>
      <c r="C8083" s="127">
        <f t="shared" si="333"/>
        <v>12652500</v>
      </c>
      <c r="D8083" s="129">
        <f t="shared" si="334"/>
        <v>379050</v>
      </c>
      <c r="E8083" s="130" t="s">
        <v>7180</v>
      </c>
    </row>
    <row r="8084" spans="1:5">
      <c r="A8084" s="127" t="str">
        <f t="shared" si="331"/>
        <v>이스라엘362000</v>
      </c>
      <c r="B8084" s="127">
        <f t="shared" si="332"/>
        <v>362000</v>
      </c>
      <c r="C8084" s="127">
        <f t="shared" si="333"/>
        <v>12687500</v>
      </c>
      <c r="D8084" s="129">
        <f t="shared" si="334"/>
        <v>380100</v>
      </c>
      <c r="E8084" s="130" t="s">
        <v>7180</v>
      </c>
    </row>
    <row r="8085" spans="1:5">
      <c r="A8085" s="127" t="str">
        <f t="shared" si="331"/>
        <v>이스라엘363000</v>
      </c>
      <c r="B8085" s="127">
        <f t="shared" si="332"/>
        <v>363000</v>
      </c>
      <c r="C8085" s="127">
        <f t="shared" si="333"/>
        <v>12722500</v>
      </c>
      <c r="D8085" s="129">
        <f t="shared" si="334"/>
        <v>381150</v>
      </c>
      <c r="E8085" s="130" t="s">
        <v>7180</v>
      </c>
    </row>
    <row r="8086" spans="1:5">
      <c r="A8086" s="127" t="str">
        <f t="shared" si="331"/>
        <v>이스라엘364000</v>
      </c>
      <c r="B8086" s="127">
        <f t="shared" si="332"/>
        <v>364000</v>
      </c>
      <c r="C8086" s="127">
        <f t="shared" si="333"/>
        <v>12757500</v>
      </c>
      <c r="D8086" s="129">
        <f t="shared" si="334"/>
        <v>382200</v>
      </c>
      <c r="E8086" s="130" t="s">
        <v>7180</v>
      </c>
    </row>
    <row r="8087" spans="1:5">
      <c r="A8087" s="127" t="str">
        <f t="shared" si="331"/>
        <v>이스라엘365000</v>
      </c>
      <c r="B8087" s="127">
        <f t="shared" si="332"/>
        <v>365000</v>
      </c>
      <c r="C8087" s="127">
        <f t="shared" si="333"/>
        <v>12792500</v>
      </c>
      <c r="D8087" s="129">
        <f t="shared" si="334"/>
        <v>383250</v>
      </c>
      <c r="E8087" s="130" t="s">
        <v>7180</v>
      </c>
    </row>
    <row r="8088" spans="1:5">
      <c r="A8088" s="127" t="str">
        <f t="shared" si="331"/>
        <v>이스라엘366000</v>
      </c>
      <c r="B8088" s="127">
        <f t="shared" si="332"/>
        <v>366000</v>
      </c>
      <c r="C8088" s="127">
        <f t="shared" si="333"/>
        <v>12827500</v>
      </c>
      <c r="D8088" s="129">
        <f t="shared" si="334"/>
        <v>384300</v>
      </c>
      <c r="E8088" s="130" t="s">
        <v>7180</v>
      </c>
    </row>
    <row r="8089" spans="1:5">
      <c r="A8089" s="127" t="str">
        <f t="shared" si="331"/>
        <v>이스라엘367000</v>
      </c>
      <c r="B8089" s="127">
        <f t="shared" si="332"/>
        <v>367000</v>
      </c>
      <c r="C8089" s="127">
        <f t="shared" si="333"/>
        <v>12862500</v>
      </c>
      <c r="D8089" s="129">
        <f t="shared" si="334"/>
        <v>385350</v>
      </c>
      <c r="E8089" s="130" t="s">
        <v>7180</v>
      </c>
    </row>
    <row r="8090" spans="1:5">
      <c r="A8090" s="127" t="str">
        <f t="shared" ref="A8090:A8153" si="335">"사우디아라비아"&amp;B8090</f>
        <v>사우디아라비아1000</v>
      </c>
      <c r="B8090" s="127">
        <v>1000</v>
      </c>
      <c r="C8090" s="127">
        <v>52500</v>
      </c>
      <c r="D8090" s="129">
        <f t="shared" si="334"/>
        <v>1050</v>
      </c>
      <c r="E8090" s="130" t="s">
        <v>7183</v>
      </c>
    </row>
    <row r="8091" spans="1:5">
      <c r="A8091" s="127" t="str">
        <f t="shared" si="335"/>
        <v>사우디아라비아2000</v>
      </c>
      <c r="B8091" s="127">
        <f t="shared" ref="B8091:B8154" si="336">B8090+1000</f>
        <v>2000</v>
      </c>
      <c r="C8091" s="127">
        <f>C8090+29500</f>
        <v>82000</v>
      </c>
      <c r="D8091" s="129">
        <f t="shared" si="334"/>
        <v>2100</v>
      </c>
      <c r="E8091" s="130" t="s">
        <v>7183</v>
      </c>
    </row>
    <row r="8092" spans="1:5">
      <c r="A8092" s="127" t="str">
        <f t="shared" si="335"/>
        <v>사우디아라비아3000</v>
      </c>
      <c r="B8092" s="127">
        <f t="shared" si="336"/>
        <v>3000</v>
      </c>
      <c r="C8092" s="127">
        <f t="shared" ref="C8092:C8155" si="337">C8091+29500</f>
        <v>111500</v>
      </c>
      <c r="D8092" s="129">
        <f t="shared" si="334"/>
        <v>3150</v>
      </c>
      <c r="E8092" s="130" t="s">
        <v>7183</v>
      </c>
    </row>
    <row r="8093" spans="1:5">
      <c r="A8093" s="127" t="str">
        <f t="shared" si="335"/>
        <v>사우디아라비아4000</v>
      </c>
      <c r="B8093" s="127">
        <f t="shared" si="336"/>
        <v>4000</v>
      </c>
      <c r="C8093" s="127">
        <f t="shared" si="337"/>
        <v>141000</v>
      </c>
      <c r="D8093" s="129">
        <f t="shared" si="334"/>
        <v>4200</v>
      </c>
      <c r="E8093" s="130" t="s">
        <v>7183</v>
      </c>
    </row>
    <row r="8094" spans="1:5">
      <c r="A8094" s="127" t="str">
        <f t="shared" si="335"/>
        <v>사우디아라비아5000</v>
      </c>
      <c r="B8094" s="127">
        <f t="shared" si="336"/>
        <v>5000</v>
      </c>
      <c r="C8094" s="127">
        <f t="shared" si="337"/>
        <v>170500</v>
      </c>
      <c r="D8094" s="129">
        <f t="shared" si="334"/>
        <v>5250</v>
      </c>
      <c r="E8094" s="130" t="s">
        <v>7183</v>
      </c>
    </row>
    <row r="8095" spans="1:5">
      <c r="A8095" s="127" t="str">
        <f t="shared" si="335"/>
        <v>사우디아라비아6000</v>
      </c>
      <c r="B8095" s="127">
        <f t="shared" si="336"/>
        <v>6000</v>
      </c>
      <c r="C8095" s="127">
        <f t="shared" si="337"/>
        <v>200000</v>
      </c>
      <c r="D8095" s="129">
        <f t="shared" si="334"/>
        <v>6300</v>
      </c>
      <c r="E8095" s="130" t="s">
        <v>7183</v>
      </c>
    </row>
    <row r="8096" spans="1:5">
      <c r="A8096" s="127" t="str">
        <f t="shared" si="335"/>
        <v>사우디아라비아7000</v>
      </c>
      <c r="B8096" s="127">
        <f t="shared" si="336"/>
        <v>7000</v>
      </c>
      <c r="C8096" s="127">
        <f t="shared" si="337"/>
        <v>229500</v>
      </c>
      <c r="D8096" s="129">
        <f t="shared" si="334"/>
        <v>7350</v>
      </c>
      <c r="E8096" s="130" t="s">
        <v>7183</v>
      </c>
    </row>
    <row r="8097" spans="1:5">
      <c r="A8097" s="127" t="str">
        <f t="shared" si="335"/>
        <v>사우디아라비아8000</v>
      </c>
      <c r="B8097" s="127">
        <f t="shared" si="336"/>
        <v>8000</v>
      </c>
      <c r="C8097" s="127">
        <f t="shared" si="337"/>
        <v>259000</v>
      </c>
      <c r="D8097" s="129">
        <f t="shared" si="334"/>
        <v>8400</v>
      </c>
      <c r="E8097" s="130" t="s">
        <v>7183</v>
      </c>
    </row>
    <row r="8098" spans="1:5">
      <c r="A8098" s="127" t="str">
        <f t="shared" si="335"/>
        <v>사우디아라비아9000</v>
      </c>
      <c r="B8098" s="127">
        <f t="shared" si="336"/>
        <v>9000</v>
      </c>
      <c r="C8098" s="127">
        <f t="shared" si="337"/>
        <v>288500</v>
      </c>
      <c r="D8098" s="129">
        <f t="shared" si="334"/>
        <v>9450</v>
      </c>
      <c r="E8098" s="130" t="s">
        <v>7183</v>
      </c>
    </row>
    <row r="8099" spans="1:5">
      <c r="A8099" s="127" t="str">
        <f t="shared" si="335"/>
        <v>사우디아라비아10000</v>
      </c>
      <c r="B8099" s="127">
        <f t="shared" si="336"/>
        <v>10000</v>
      </c>
      <c r="C8099" s="127">
        <f t="shared" si="337"/>
        <v>318000</v>
      </c>
      <c r="D8099" s="129">
        <f t="shared" si="334"/>
        <v>10500</v>
      </c>
      <c r="E8099" s="130" t="s">
        <v>7183</v>
      </c>
    </row>
    <row r="8100" spans="1:5">
      <c r="A8100" s="127" t="str">
        <f t="shared" si="335"/>
        <v>사우디아라비아11000</v>
      </c>
      <c r="B8100" s="127">
        <f t="shared" si="336"/>
        <v>11000</v>
      </c>
      <c r="C8100" s="127">
        <f t="shared" si="337"/>
        <v>347500</v>
      </c>
      <c r="D8100" s="129">
        <f t="shared" si="334"/>
        <v>11550</v>
      </c>
      <c r="E8100" s="130" t="s">
        <v>7183</v>
      </c>
    </row>
    <row r="8101" spans="1:5">
      <c r="A8101" s="127" t="str">
        <f t="shared" si="335"/>
        <v>사우디아라비아12000</v>
      </c>
      <c r="B8101" s="127">
        <f t="shared" si="336"/>
        <v>12000</v>
      </c>
      <c r="C8101" s="127">
        <f t="shared" si="337"/>
        <v>377000</v>
      </c>
      <c r="D8101" s="129">
        <f t="shared" si="334"/>
        <v>12600</v>
      </c>
      <c r="E8101" s="130" t="s">
        <v>7183</v>
      </c>
    </row>
    <row r="8102" spans="1:5">
      <c r="A8102" s="127" t="str">
        <f t="shared" si="335"/>
        <v>사우디아라비아13000</v>
      </c>
      <c r="B8102" s="127">
        <f t="shared" si="336"/>
        <v>13000</v>
      </c>
      <c r="C8102" s="127">
        <f t="shared" si="337"/>
        <v>406500</v>
      </c>
      <c r="D8102" s="129">
        <f t="shared" si="334"/>
        <v>13650</v>
      </c>
      <c r="E8102" s="130" t="s">
        <v>7183</v>
      </c>
    </row>
    <row r="8103" spans="1:5">
      <c r="A8103" s="127" t="str">
        <f t="shared" si="335"/>
        <v>사우디아라비아14000</v>
      </c>
      <c r="B8103" s="127">
        <f t="shared" si="336"/>
        <v>14000</v>
      </c>
      <c r="C8103" s="127">
        <f t="shared" si="337"/>
        <v>436000</v>
      </c>
      <c r="D8103" s="129">
        <f t="shared" si="334"/>
        <v>14700</v>
      </c>
      <c r="E8103" s="130" t="s">
        <v>7183</v>
      </c>
    </row>
    <row r="8104" spans="1:5">
      <c r="A8104" s="127" t="str">
        <f t="shared" si="335"/>
        <v>사우디아라비아15000</v>
      </c>
      <c r="B8104" s="127">
        <f t="shared" si="336"/>
        <v>15000</v>
      </c>
      <c r="C8104" s="127">
        <f t="shared" si="337"/>
        <v>465500</v>
      </c>
      <c r="D8104" s="129">
        <f t="shared" si="334"/>
        <v>15750</v>
      </c>
      <c r="E8104" s="130" t="s">
        <v>7183</v>
      </c>
    </row>
    <row r="8105" spans="1:5">
      <c r="A8105" s="127" t="str">
        <f t="shared" si="335"/>
        <v>사우디아라비아16000</v>
      </c>
      <c r="B8105" s="127">
        <f t="shared" si="336"/>
        <v>16000</v>
      </c>
      <c r="C8105" s="127">
        <f t="shared" si="337"/>
        <v>495000</v>
      </c>
      <c r="D8105" s="129">
        <f t="shared" si="334"/>
        <v>16800</v>
      </c>
      <c r="E8105" s="130" t="s">
        <v>7183</v>
      </c>
    </row>
    <row r="8106" spans="1:5">
      <c r="A8106" s="127" t="str">
        <f t="shared" si="335"/>
        <v>사우디아라비아17000</v>
      </c>
      <c r="B8106" s="127">
        <f t="shared" si="336"/>
        <v>17000</v>
      </c>
      <c r="C8106" s="127">
        <f t="shared" si="337"/>
        <v>524500</v>
      </c>
      <c r="D8106" s="129">
        <f t="shared" si="334"/>
        <v>17850</v>
      </c>
      <c r="E8106" s="130" t="s">
        <v>7183</v>
      </c>
    </row>
    <row r="8107" spans="1:5">
      <c r="A8107" s="127" t="str">
        <f t="shared" si="335"/>
        <v>사우디아라비아18000</v>
      </c>
      <c r="B8107" s="127">
        <f t="shared" si="336"/>
        <v>18000</v>
      </c>
      <c r="C8107" s="127">
        <f t="shared" si="337"/>
        <v>554000</v>
      </c>
      <c r="D8107" s="129">
        <f t="shared" si="334"/>
        <v>18900</v>
      </c>
      <c r="E8107" s="130" t="s">
        <v>7183</v>
      </c>
    </row>
    <row r="8108" spans="1:5">
      <c r="A8108" s="127" t="str">
        <f t="shared" si="335"/>
        <v>사우디아라비아19000</v>
      </c>
      <c r="B8108" s="127">
        <f t="shared" si="336"/>
        <v>19000</v>
      </c>
      <c r="C8108" s="127">
        <f t="shared" si="337"/>
        <v>583500</v>
      </c>
      <c r="D8108" s="129">
        <f t="shared" si="334"/>
        <v>19950</v>
      </c>
      <c r="E8108" s="130" t="s">
        <v>7183</v>
      </c>
    </row>
    <row r="8109" spans="1:5">
      <c r="A8109" s="127" t="str">
        <f t="shared" si="335"/>
        <v>사우디아라비아20000</v>
      </c>
      <c r="B8109" s="127">
        <f t="shared" si="336"/>
        <v>20000</v>
      </c>
      <c r="C8109" s="127">
        <f t="shared" si="337"/>
        <v>613000</v>
      </c>
      <c r="D8109" s="129">
        <f t="shared" si="334"/>
        <v>21000</v>
      </c>
      <c r="E8109" s="130" t="s">
        <v>7183</v>
      </c>
    </row>
    <row r="8110" spans="1:5">
      <c r="A8110" s="127" t="str">
        <f t="shared" si="335"/>
        <v>사우디아라비아21000</v>
      </c>
      <c r="B8110" s="127">
        <f t="shared" si="336"/>
        <v>21000</v>
      </c>
      <c r="C8110" s="127">
        <f t="shared" si="337"/>
        <v>642500</v>
      </c>
      <c r="D8110" s="129">
        <f t="shared" si="334"/>
        <v>22050</v>
      </c>
      <c r="E8110" s="130" t="s">
        <v>7183</v>
      </c>
    </row>
    <row r="8111" spans="1:5">
      <c r="A8111" s="127" t="str">
        <f t="shared" si="335"/>
        <v>사우디아라비아22000</v>
      </c>
      <c r="B8111" s="127">
        <f t="shared" si="336"/>
        <v>22000</v>
      </c>
      <c r="C8111" s="127">
        <f t="shared" si="337"/>
        <v>672000</v>
      </c>
      <c r="D8111" s="129">
        <f t="shared" si="334"/>
        <v>23100</v>
      </c>
      <c r="E8111" s="130" t="s">
        <v>7183</v>
      </c>
    </row>
    <row r="8112" spans="1:5">
      <c r="A8112" s="127" t="str">
        <f t="shared" si="335"/>
        <v>사우디아라비아23000</v>
      </c>
      <c r="B8112" s="127">
        <f t="shared" si="336"/>
        <v>23000</v>
      </c>
      <c r="C8112" s="127">
        <f t="shared" si="337"/>
        <v>701500</v>
      </c>
      <c r="D8112" s="129">
        <f t="shared" si="334"/>
        <v>24150</v>
      </c>
      <c r="E8112" s="130" t="s">
        <v>7183</v>
      </c>
    </row>
    <row r="8113" spans="1:5">
      <c r="A8113" s="127" t="str">
        <f t="shared" si="335"/>
        <v>사우디아라비아24000</v>
      </c>
      <c r="B8113" s="127">
        <f t="shared" si="336"/>
        <v>24000</v>
      </c>
      <c r="C8113" s="127">
        <f t="shared" si="337"/>
        <v>731000</v>
      </c>
      <c r="D8113" s="129">
        <f t="shared" si="334"/>
        <v>25200</v>
      </c>
      <c r="E8113" s="130" t="s">
        <v>7183</v>
      </c>
    </row>
    <row r="8114" spans="1:5">
      <c r="A8114" s="127" t="str">
        <f t="shared" si="335"/>
        <v>사우디아라비아25000</v>
      </c>
      <c r="B8114" s="127">
        <f t="shared" si="336"/>
        <v>25000</v>
      </c>
      <c r="C8114" s="127">
        <f t="shared" si="337"/>
        <v>760500</v>
      </c>
      <c r="D8114" s="129">
        <f t="shared" si="334"/>
        <v>26250</v>
      </c>
      <c r="E8114" s="130" t="s">
        <v>7183</v>
      </c>
    </row>
    <row r="8115" spans="1:5">
      <c r="A8115" s="127" t="str">
        <f t="shared" si="335"/>
        <v>사우디아라비아26000</v>
      </c>
      <c r="B8115" s="127">
        <f t="shared" si="336"/>
        <v>26000</v>
      </c>
      <c r="C8115" s="127">
        <f t="shared" si="337"/>
        <v>790000</v>
      </c>
      <c r="D8115" s="129">
        <f t="shared" si="334"/>
        <v>27300</v>
      </c>
      <c r="E8115" s="130" t="s">
        <v>7183</v>
      </c>
    </row>
    <row r="8116" spans="1:5">
      <c r="A8116" s="127" t="str">
        <f t="shared" si="335"/>
        <v>사우디아라비아27000</v>
      </c>
      <c r="B8116" s="127">
        <f t="shared" si="336"/>
        <v>27000</v>
      </c>
      <c r="C8116" s="127">
        <f t="shared" si="337"/>
        <v>819500</v>
      </c>
      <c r="D8116" s="129">
        <f t="shared" si="334"/>
        <v>28350</v>
      </c>
      <c r="E8116" s="130" t="s">
        <v>7183</v>
      </c>
    </row>
    <row r="8117" spans="1:5">
      <c r="A8117" s="127" t="str">
        <f t="shared" si="335"/>
        <v>사우디아라비아28000</v>
      </c>
      <c r="B8117" s="127">
        <f t="shared" si="336"/>
        <v>28000</v>
      </c>
      <c r="C8117" s="127">
        <f t="shared" si="337"/>
        <v>849000</v>
      </c>
      <c r="D8117" s="129">
        <f t="shared" si="334"/>
        <v>29400</v>
      </c>
      <c r="E8117" s="130" t="s">
        <v>7183</v>
      </c>
    </row>
    <row r="8118" spans="1:5">
      <c r="A8118" s="127" t="str">
        <f t="shared" si="335"/>
        <v>사우디아라비아29000</v>
      </c>
      <c r="B8118" s="127">
        <f t="shared" si="336"/>
        <v>29000</v>
      </c>
      <c r="C8118" s="127">
        <f t="shared" si="337"/>
        <v>878500</v>
      </c>
      <c r="D8118" s="129">
        <f t="shared" ref="D8118:D8181" si="338">SUM($G$2)*(B8118*0.001)</f>
        <v>30450</v>
      </c>
      <c r="E8118" s="130" t="s">
        <v>7183</v>
      </c>
    </row>
    <row r="8119" spans="1:5">
      <c r="A8119" s="127" t="str">
        <f t="shared" si="335"/>
        <v>사우디아라비아30000</v>
      </c>
      <c r="B8119" s="127">
        <f t="shared" si="336"/>
        <v>30000</v>
      </c>
      <c r="C8119" s="127">
        <f t="shared" si="337"/>
        <v>908000</v>
      </c>
      <c r="D8119" s="129">
        <f t="shared" si="338"/>
        <v>31500</v>
      </c>
      <c r="E8119" s="130" t="s">
        <v>7183</v>
      </c>
    </row>
    <row r="8120" spans="1:5">
      <c r="A8120" s="127" t="str">
        <f t="shared" si="335"/>
        <v>사우디아라비아31000</v>
      </c>
      <c r="B8120" s="127">
        <f t="shared" si="336"/>
        <v>31000</v>
      </c>
      <c r="C8120" s="127">
        <f t="shared" si="337"/>
        <v>937500</v>
      </c>
      <c r="D8120" s="129">
        <f t="shared" si="338"/>
        <v>32550</v>
      </c>
      <c r="E8120" s="130" t="s">
        <v>7183</v>
      </c>
    </row>
    <row r="8121" spans="1:5">
      <c r="A8121" s="127" t="str">
        <f t="shared" si="335"/>
        <v>사우디아라비아32000</v>
      </c>
      <c r="B8121" s="127">
        <f t="shared" si="336"/>
        <v>32000</v>
      </c>
      <c r="C8121" s="127">
        <f t="shared" si="337"/>
        <v>967000</v>
      </c>
      <c r="D8121" s="129">
        <f t="shared" si="338"/>
        <v>33600</v>
      </c>
      <c r="E8121" s="130" t="s">
        <v>7183</v>
      </c>
    </row>
    <row r="8122" spans="1:5">
      <c r="A8122" s="127" t="str">
        <f t="shared" si="335"/>
        <v>사우디아라비아33000</v>
      </c>
      <c r="B8122" s="127">
        <f t="shared" si="336"/>
        <v>33000</v>
      </c>
      <c r="C8122" s="127">
        <f t="shared" si="337"/>
        <v>996500</v>
      </c>
      <c r="D8122" s="129">
        <f t="shared" si="338"/>
        <v>34650</v>
      </c>
      <c r="E8122" s="130" t="s">
        <v>7183</v>
      </c>
    </row>
    <row r="8123" spans="1:5">
      <c r="A8123" s="127" t="str">
        <f t="shared" si="335"/>
        <v>사우디아라비아34000</v>
      </c>
      <c r="B8123" s="127">
        <f t="shared" si="336"/>
        <v>34000</v>
      </c>
      <c r="C8123" s="127">
        <f t="shared" si="337"/>
        <v>1026000</v>
      </c>
      <c r="D8123" s="129">
        <f t="shared" si="338"/>
        <v>35700</v>
      </c>
      <c r="E8123" s="130" t="s">
        <v>7183</v>
      </c>
    </row>
    <row r="8124" spans="1:5">
      <c r="A8124" s="127" t="str">
        <f t="shared" si="335"/>
        <v>사우디아라비아35000</v>
      </c>
      <c r="B8124" s="127">
        <f t="shared" si="336"/>
        <v>35000</v>
      </c>
      <c r="C8124" s="127">
        <f t="shared" si="337"/>
        <v>1055500</v>
      </c>
      <c r="D8124" s="129">
        <f t="shared" si="338"/>
        <v>36750</v>
      </c>
      <c r="E8124" s="130" t="s">
        <v>7183</v>
      </c>
    </row>
    <row r="8125" spans="1:5">
      <c r="A8125" s="127" t="str">
        <f t="shared" si="335"/>
        <v>사우디아라비아36000</v>
      </c>
      <c r="B8125" s="127">
        <f t="shared" si="336"/>
        <v>36000</v>
      </c>
      <c r="C8125" s="127">
        <f t="shared" si="337"/>
        <v>1085000</v>
      </c>
      <c r="D8125" s="129">
        <f t="shared" si="338"/>
        <v>37800</v>
      </c>
      <c r="E8125" s="130" t="s">
        <v>7183</v>
      </c>
    </row>
    <row r="8126" spans="1:5">
      <c r="A8126" s="127" t="str">
        <f t="shared" si="335"/>
        <v>사우디아라비아37000</v>
      </c>
      <c r="B8126" s="127">
        <f t="shared" si="336"/>
        <v>37000</v>
      </c>
      <c r="C8126" s="127">
        <f t="shared" si="337"/>
        <v>1114500</v>
      </c>
      <c r="D8126" s="129">
        <f t="shared" si="338"/>
        <v>38850</v>
      </c>
      <c r="E8126" s="130" t="s">
        <v>7183</v>
      </c>
    </row>
    <row r="8127" spans="1:5">
      <c r="A8127" s="127" t="str">
        <f t="shared" si="335"/>
        <v>사우디아라비아38000</v>
      </c>
      <c r="B8127" s="127">
        <f t="shared" si="336"/>
        <v>38000</v>
      </c>
      <c r="C8127" s="127">
        <f t="shared" si="337"/>
        <v>1144000</v>
      </c>
      <c r="D8127" s="129">
        <f t="shared" si="338"/>
        <v>39900</v>
      </c>
      <c r="E8127" s="130" t="s">
        <v>7183</v>
      </c>
    </row>
    <row r="8128" spans="1:5">
      <c r="A8128" s="127" t="str">
        <f t="shared" si="335"/>
        <v>사우디아라비아39000</v>
      </c>
      <c r="B8128" s="127">
        <f t="shared" si="336"/>
        <v>39000</v>
      </c>
      <c r="C8128" s="127">
        <f t="shared" si="337"/>
        <v>1173500</v>
      </c>
      <c r="D8128" s="129">
        <f t="shared" si="338"/>
        <v>40950</v>
      </c>
      <c r="E8128" s="130" t="s">
        <v>7183</v>
      </c>
    </row>
    <row r="8129" spans="1:5">
      <c r="A8129" s="127" t="str">
        <f t="shared" si="335"/>
        <v>사우디아라비아40000</v>
      </c>
      <c r="B8129" s="127">
        <f t="shared" si="336"/>
        <v>40000</v>
      </c>
      <c r="C8129" s="127">
        <f t="shared" si="337"/>
        <v>1203000</v>
      </c>
      <c r="D8129" s="129">
        <f t="shared" si="338"/>
        <v>42000</v>
      </c>
      <c r="E8129" s="130" t="s">
        <v>7183</v>
      </c>
    </row>
    <row r="8130" spans="1:5">
      <c r="A8130" s="127" t="str">
        <f t="shared" si="335"/>
        <v>사우디아라비아41000</v>
      </c>
      <c r="B8130" s="127">
        <f t="shared" si="336"/>
        <v>41000</v>
      </c>
      <c r="C8130" s="127">
        <f t="shared" si="337"/>
        <v>1232500</v>
      </c>
      <c r="D8130" s="129">
        <f t="shared" si="338"/>
        <v>43050</v>
      </c>
      <c r="E8130" s="130" t="s">
        <v>7183</v>
      </c>
    </row>
    <row r="8131" spans="1:5">
      <c r="A8131" s="127" t="str">
        <f t="shared" si="335"/>
        <v>사우디아라비아42000</v>
      </c>
      <c r="B8131" s="127">
        <f t="shared" si="336"/>
        <v>42000</v>
      </c>
      <c r="C8131" s="127">
        <f t="shared" si="337"/>
        <v>1262000</v>
      </c>
      <c r="D8131" s="129">
        <f t="shared" si="338"/>
        <v>44100</v>
      </c>
      <c r="E8131" s="130" t="s">
        <v>7183</v>
      </c>
    </row>
    <row r="8132" spans="1:5">
      <c r="A8132" s="127" t="str">
        <f t="shared" si="335"/>
        <v>사우디아라비아43000</v>
      </c>
      <c r="B8132" s="127">
        <f t="shared" si="336"/>
        <v>43000</v>
      </c>
      <c r="C8132" s="127">
        <f t="shared" si="337"/>
        <v>1291500</v>
      </c>
      <c r="D8132" s="129">
        <f t="shared" si="338"/>
        <v>45150</v>
      </c>
      <c r="E8132" s="130" t="s">
        <v>7183</v>
      </c>
    </row>
    <row r="8133" spans="1:5">
      <c r="A8133" s="127" t="str">
        <f t="shared" si="335"/>
        <v>사우디아라비아44000</v>
      </c>
      <c r="B8133" s="127">
        <f t="shared" si="336"/>
        <v>44000</v>
      </c>
      <c r="C8133" s="127">
        <f t="shared" si="337"/>
        <v>1321000</v>
      </c>
      <c r="D8133" s="129">
        <f t="shared" si="338"/>
        <v>46200</v>
      </c>
      <c r="E8133" s="130" t="s">
        <v>7183</v>
      </c>
    </row>
    <row r="8134" spans="1:5">
      <c r="A8134" s="127" t="str">
        <f t="shared" si="335"/>
        <v>사우디아라비아45000</v>
      </c>
      <c r="B8134" s="127">
        <f t="shared" si="336"/>
        <v>45000</v>
      </c>
      <c r="C8134" s="127">
        <f t="shared" si="337"/>
        <v>1350500</v>
      </c>
      <c r="D8134" s="129">
        <f t="shared" si="338"/>
        <v>47250</v>
      </c>
      <c r="E8134" s="130" t="s">
        <v>7183</v>
      </c>
    </row>
    <row r="8135" spans="1:5">
      <c r="A8135" s="127" t="str">
        <f t="shared" si="335"/>
        <v>사우디아라비아46000</v>
      </c>
      <c r="B8135" s="127">
        <f t="shared" si="336"/>
        <v>46000</v>
      </c>
      <c r="C8135" s="127">
        <f t="shared" si="337"/>
        <v>1380000</v>
      </c>
      <c r="D8135" s="129">
        <f t="shared" si="338"/>
        <v>48300</v>
      </c>
      <c r="E8135" s="130" t="s">
        <v>7183</v>
      </c>
    </row>
    <row r="8136" spans="1:5">
      <c r="A8136" s="127" t="str">
        <f t="shared" si="335"/>
        <v>사우디아라비아47000</v>
      </c>
      <c r="B8136" s="127">
        <f t="shared" si="336"/>
        <v>47000</v>
      </c>
      <c r="C8136" s="127">
        <f t="shared" si="337"/>
        <v>1409500</v>
      </c>
      <c r="D8136" s="129">
        <f t="shared" si="338"/>
        <v>49350</v>
      </c>
      <c r="E8136" s="130" t="s">
        <v>7183</v>
      </c>
    </row>
    <row r="8137" spans="1:5">
      <c r="A8137" s="127" t="str">
        <f t="shared" si="335"/>
        <v>사우디아라비아48000</v>
      </c>
      <c r="B8137" s="127">
        <f t="shared" si="336"/>
        <v>48000</v>
      </c>
      <c r="C8137" s="127">
        <f t="shared" si="337"/>
        <v>1439000</v>
      </c>
      <c r="D8137" s="129">
        <f t="shared" si="338"/>
        <v>50400</v>
      </c>
      <c r="E8137" s="130" t="s">
        <v>7183</v>
      </c>
    </row>
    <row r="8138" spans="1:5">
      <c r="A8138" s="127" t="str">
        <f t="shared" si="335"/>
        <v>사우디아라비아49000</v>
      </c>
      <c r="B8138" s="127">
        <f t="shared" si="336"/>
        <v>49000</v>
      </c>
      <c r="C8138" s="127">
        <f t="shared" si="337"/>
        <v>1468500</v>
      </c>
      <c r="D8138" s="129">
        <f t="shared" si="338"/>
        <v>51450</v>
      </c>
      <c r="E8138" s="130" t="s">
        <v>7183</v>
      </c>
    </row>
    <row r="8139" spans="1:5">
      <c r="A8139" s="127" t="str">
        <f t="shared" si="335"/>
        <v>사우디아라비아50000</v>
      </c>
      <c r="B8139" s="127">
        <f t="shared" si="336"/>
        <v>50000</v>
      </c>
      <c r="C8139" s="127">
        <f t="shared" si="337"/>
        <v>1498000</v>
      </c>
      <c r="D8139" s="129">
        <f t="shared" si="338"/>
        <v>52500</v>
      </c>
      <c r="E8139" s="130" t="s">
        <v>7183</v>
      </c>
    </row>
    <row r="8140" spans="1:5">
      <c r="A8140" s="127" t="str">
        <f t="shared" si="335"/>
        <v>사우디아라비아51000</v>
      </c>
      <c r="B8140" s="127">
        <f t="shared" si="336"/>
        <v>51000</v>
      </c>
      <c r="C8140" s="127">
        <f t="shared" si="337"/>
        <v>1527500</v>
      </c>
      <c r="D8140" s="129">
        <f t="shared" si="338"/>
        <v>53550</v>
      </c>
      <c r="E8140" s="130" t="s">
        <v>7183</v>
      </c>
    </row>
    <row r="8141" spans="1:5">
      <c r="A8141" s="127" t="str">
        <f t="shared" si="335"/>
        <v>사우디아라비아52000</v>
      </c>
      <c r="B8141" s="127">
        <f t="shared" si="336"/>
        <v>52000</v>
      </c>
      <c r="C8141" s="127">
        <f t="shared" si="337"/>
        <v>1557000</v>
      </c>
      <c r="D8141" s="129">
        <f t="shared" si="338"/>
        <v>54600</v>
      </c>
      <c r="E8141" s="130" t="s">
        <v>7183</v>
      </c>
    </row>
    <row r="8142" spans="1:5">
      <c r="A8142" s="127" t="str">
        <f t="shared" si="335"/>
        <v>사우디아라비아53000</v>
      </c>
      <c r="B8142" s="127">
        <f t="shared" si="336"/>
        <v>53000</v>
      </c>
      <c r="C8142" s="127">
        <f t="shared" si="337"/>
        <v>1586500</v>
      </c>
      <c r="D8142" s="129">
        <f t="shared" si="338"/>
        <v>55650</v>
      </c>
      <c r="E8142" s="130" t="s">
        <v>7183</v>
      </c>
    </row>
    <row r="8143" spans="1:5">
      <c r="A8143" s="127" t="str">
        <f t="shared" si="335"/>
        <v>사우디아라비아54000</v>
      </c>
      <c r="B8143" s="127">
        <f t="shared" si="336"/>
        <v>54000</v>
      </c>
      <c r="C8143" s="127">
        <f t="shared" si="337"/>
        <v>1616000</v>
      </c>
      <c r="D8143" s="129">
        <f t="shared" si="338"/>
        <v>56700</v>
      </c>
      <c r="E8143" s="130" t="s">
        <v>7183</v>
      </c>
    </row>
    <row r="8144" spans="1:5">
      <c r="A8144" s="127" t="str">
        <f t="shared" si="335"/>
        <v>사우디아라비아55000</v>
      </c>
      <c r="B8144" s="127">
        <f t="shared" si="336"/>
        <v>55000</v>
      </c>
      <c r="C8144" s="127">
        <f t="shared" si="337"/>
        <v>1645500</v>
      </c>
      <c r="D8144" s="129">
        <f t="shared" si="338"/>
        <v>57750</v>
      </c>
      <c r="E8144" s="130" t="s">
        <v>7183</v>
      </c>
    </row>
    <row r="8145" spans="1:5">
      <c r="A8145" s="127" t="str">
        <f t="shared" si="335"/>
        <v>사우디아라비아56000</v>
      </c>
      <c r="B8145" s="127">
        <f t="shared" si="336"/>
        <v>56000</v>
      </c>
      <c r="C8145" s="127">
        <f t="shared" si="337"/>
        <v>1675000</v>
      </c>
      <c r="D8145" s="129">
        <f t="shared" si="338"/>
        <v>58800</v>
      </c>
      <c r="E8145" s="130" t="s">
        <v>7183</v>
      </c>
    </row>
    <row r="8146" spans="1:5">
      <c r="A8146" s="127" t="str">
        <f t="shared" si="335"/>
        <v>사우디아라비아57000</v>
      </c>
      <c r="B8146" s="127">
        <f t="shared" si="336"/>
        <v>57000</v>
      </c>
      <c r="C8146" s="127">
        <f t="shared" si="337"/>
        <v>1704500</v>
      </c>
      <c r="D8146" s="129">
        <f t="shared" si="338"/>
        <v>59850</v>
      </c>
      <c r="E8146" s="130" t="s">
        <v>7183</v>
      </c>
    </row>
    <row r="8147" spans="1:5">
      <c r="A8147" s="127" t="str">
        <f t="shared" si="335"/>
        <v>사우디아라비아58000</v>
      </c>
      <c r="B8147" s="127">
        <f t="shared" si="336"/>
        <v>58000</v>
      </c>
      <c r="C8147" s="127">
        <f t="shared" si="337"/>
        <v>1734000</v>
      </c>
      <c r="D8147" s="129">
        <f t="shared" si="338"/>
        <v>60900</v>
      </c>
      <c r="E8147" s="130" t="s">
        <v>7183</v>
      </c>
    </row>
    <row r="8148" spans="1:5">
      <c r="A8148" s="127" t="str">
        <f t="shared" si="335"/>
        <v>사우디아라비아59000</v>
      </c>
      <c r="B8148" s="127">
        <f t="shared" si="336"/>
        <v>59000</v>
      </c>
      <c r="C8148" s="127">
        <f t="shared" si="337"/>
        <v>1763500</v>
      </c>
      <c r="D8148" s="129">
        <f t="shared" si="338"/>
        <v>61950</v>
      </c>
      <c r="E8148" s="130" t="s">
        <v>7183</v>
      </c>
    </row>
    <row r="8149" spans="1:5">
      <c r="A8149" s="127" t="str">
        <f t="shared" si="335"/>
        <v>사우디아라비아60000</v>
      </c>
      <c r="B8149" s="127">
        <f t="shared" si="336"/>
        <v>60000</v>
      </c>
      <c r="C8149" s="127">
        <f t="shared" si="337"/>
        <v>1793000</v>
      </c>
      <c r="D8149" s="129">
        <f t="shared" si="338"/>
        <v>63000</v>
      </c>
      <c r="E8149" s="130" t="s">
        <v>7183</v>
      </c>
    </row>
    <row r="8150" spans="1:5">
      <c r="A8150" s="127" t="str">
        <f t="shared" si="335"/>
        <v>사우디아라비아61000</v>
      </c>
      <c r="B8150" s="127">
        <f t="shared" si="336"/>
        <v>61000</v>
      </c>
      <c r="C8150" s="127">
        <f t="shared" si="337"/>
        <v>1822500</v>
      </c>
      <c r="D8150" s="129">
        <f t="shared" si="338"/>
        <v>64050</v>
      </c>
      <c r="E8150" s="130" t="s">
        <v>7183</v>
      </c>
    </row>
    <row r="8151" spans="1:5">
      <c r="A8151" s="127" t="str">
        <f t="shared" si="335"/>
        <v>사우디아라비아62000</v>
      </c>
      <c r="B8151" s="127">
        <f t="shared" si="336"/>
        <v>62000</v>
      </c>
      <c r="C8151" s="127">
        <f t="shared" si="337"/>
        <v>1852000</v>
      </c>
      <c r="D8151" s="129">
        <f t="shared" si="338"/>
        <v>65100</v>
      </c>
      <c r="E8151" s="130" t="s">
        <v>7183</v>
      </c>
    </row>
    <row r="8152" spans="1:5">
      <c r="A8152" s="127" t="str">
        <f t="shared" si="335"/>
        <v>사우디아라비아63000</v>
      </c>
      <c r="B8152" s="127">
        <f t="shared" si="336"/>
        <v>63000</v>
      </c>
      <c r="C8152" s="127">
        <f t="shared" si="337"/>
        <v>1881500</v>
      </c>
      <c r="D8152" s="129">
        <f t="shared" si="338"/>
        <v>66150</v>
      </c>
      <c r="E8152" s="130" t="s">
        <v>7183</v>
      </c>
    </row>
    <row r="8153" spans="1:5">
      <c r="A8153" s="127" t="str">
        <f t="shared" si="335"/>
        <v>사우디아라비아64000</v>
      </c>
      <c r="B8153" s="127">
        <f t="shared" si="336"/>
        <v>64000</v>
      </c>
      <c r="C8153" s="127">
        <f t="shared" si="337"/>
        <v>1911000</v>
      </c>
      <c r="D8153" s="129">
        <f t="shared" si="338"/>
        <v>67200</v>
      </c>
      <c r="E8153" s="130" t="s">
        <v>7183</v>
      </c>
    </row>
    <row r="8154" spans="1:5">
      <c r="A8154" s="127" t="str">
        <f t="shared" ref="A8154:A8217" si="339">"사우디아라비아"&amp;B8154</f>
        <v>사우디아라비아65000</v>
      </c>
      <c r="B8154" s="127">
        <f t="shared" si="336"/>
        <v>65000</v>
      </c>
      <c r="C8154" s="127">
        <f t="shared" si="337"/>
        <v>1940500</v>
      </c>
      <c r="D8154" s="129">
        <f t="shared" si="338"/>
        <v>68250</v>
      </c>
      <c r="E8154" s="130" t="s">
        <v>7183</v>
      </c>
    </row>
    <row r="8155" spans="1:5">
      <c r="A8155" s="127" t="str">
        <f t="shared" si="339"/>
        <v>사우디아라비아66000</v>
      </c>
      <c r="B8155" s="127">
        <f t="shared" ref="B8155:B8218" si="340">B8154+1000</f>
        <v>66000</v>
      </c>
      <c r="C8155" s="127">
        <f t="shared" si="337"/>
        <v>1970000</v>
      </c>
      <c r="D8155" s="129">
        <f t="shared" si="338"/>
        <v>69300</v>
      </c>
      <c r="E8155" s="130" t="s">
        <v>7183</v>
      </c>
    </row>
    <row r="8156" spans="1:5">
      <c r="A8156" s="127" t="str">
        <f t="shared" si="339"/>
        <v>사우디아라비아67000</v>
      </c>
      <c r="B8156" s="127">
        <f t="shared" si="340"/>
        <v>67000</v>
      </c>
      <c r="C8156" s="127">
        <f t="shared" ref="C8156:C8219" si="341">C8155+29500</f>
        <v>1999500</v>
      </c>
      <c r="D8156" s="129">
        <f t="shared" si="338"/>
        <v>70350</v>
      </c>
      <c r="E8156" s="130" t="s">
        <v>7183</v>
      </c>
    </row>
    <row r="8157" spans="1:5">
      <c r="A8157" s="127" t="str">
        <f t="shared" si="339"/>
        <v>사우디아라비아68000</v>
      </c>
      <c r="B8157" s="127">
        <f t="shared" si="340"/>
        <v>68000</v>
      </c>
      <c r="C8157" s="127">
        <f t="shared" si="341"/>
        <v>2029000</v>
      </c>
      <c r="D8157" s="129">
        <f t="shared" si="338"/>
        <v>71400</v>
      </c>
      <c r="E8157" s="130" t="s">
        <v>7183</v>
      </c>
    </row>
    <row r="8158" spans="1:5">
      <c r="A8158" s="127" t="str">
        <f t="shared" si="339"/>
        <v>사우디아라비아69000</v>
      </c>
      <c r="B8158" s="127">
        <f t="shared" si="340"/>
        <v>69000</v>
      </c>
      <c r="C8158" s="127">
        <f t="shared" si="341"/>
        <v>2058500</v>
      </c>
      <c r="D8158" s="129">
        <f t="shared" si="338"/>
        <v>72450</v>
      </c>
      <c r="E8158" s="130" t="s">
        <v>7183</v>
      </c>
    </row>
    <row r="8159" spans="1:5">
      <c r="A8159" s="127" t="str">
        <f t="shared" si="339"/>
        <v>사우디아라비아70000</v>
      </c>
      <c r="B8159" s="127">
        <f t="shared" si="340"/>
        <v>70000</v>
      </c>
      <c r="C8159" s="127">
        <f t="shared" si="341"/>
        <v>2088000</v>
      </c>
      <c r="D8159" s="129">
        <f t="shared" si="338"/>
        <v>73500</v>
      </c>
      <c r="E8159" s="130" t="s">
        <v>7183</v>
      </c>
    </row>
    <row r="8160" spans="1:5">
      <c r="A8160" s="127" t="str">
        <f t="shared" si="339"/>
        <v>사우디아라비아71000</v>
      </c>
      <c r="B8160" s="127">
        <f t="shared" si="340"/>
        <v>71000</v>
      </c>
      <c r="C8160" s="127">
        <f t="shared" si="341"/>
        <v>2117500</v>
      </c>
      <c r="D8160" s="129">
        <f t="shared" si="338"/>
        <v>74550</v>
      </c>
      <c r="E8160" s="130" t="s">
        <v>7183</v>
      </c>
    </row>
    <row r="8161" spans="1:5">
      <c r="A8161" s="127" t="str">
        <f t="shared" si="339"/>
        <v>사우디아라비아72000</v>
      </c>
      <c r="B8161" s="127">
        <f t="shared" si="340"/>
        <v>72000</v>
      </c>
      <c r="C8161" s="127">
        <f t="shared" si="341"/>
        <v>2147000</v>
      </c>
      <c r="D8161" s="129">
        <f t="shared" si="338"/>
        <v>75600</v>
      </c>
      <c r="E8161" s="130" t="s">
        <v>7183</v>
      </c>
    </row>
    <row r="8162" spans="1:5">
      <c r="A8162" s="127" t="str">
        <f t="shared" si="339"/>
        <v>사우디아라비아73000</v>
      </c>
      <c r="B8162" s="127">
        <f t="shared" si="340"/>
        <v>73000</v>
      </c>
      <c r="C8162" s="127">
        <f t="shared" si="341"/>
        <v>2176500</v>
      </c>
      <c r="D8162" s="129">
        <f t="shared" si="338"/>
        <v>76650</v>
      </c>
      <c r="E8162" s="130" t="s">
        <v>7183</v>
      </c>
    </row>
    <row r="8163" spans="1:5">
      <c r="A8163" s="127" t="str">
        <f t="shared" si="339"/>
        <v>사우디아라비아74000</v>
      </c>
      <c r="B8163" s="127">
        <f t="shared" si="340"/>
        <v>74000</v>
      </c>
      <c r="C8163" s="127">
        <f t="shared" si="341"/>
        <v>2206000</v>
      </c>
      <c r="D8163" s="129">
        <f t="shared" si="338"/>
        <v>77700</v>
      </c>
      <c r="E8163" s="130" t="s">
        <v>7183</v>
      </c>
    </row>
    <row r="8164" spans="1:5">
      <c r="A8164" s="127" t="str">
        <f t="shared" si="339"/>
        <v>사우디아라비아75000</v>
      </c>
      <c r="B8164" s="127">
        <f t="shared" si="340"/>
        <v>75000</v>
      </c>
      <c r="C8164" s="127">
        <f t="shared" si="341"/>
        <v>2235500</v>
      </c>
      <c r="D8164" s="129">
        <f t="shared" si="338"/>
        <v>78750</v>
      </c>
      <c r="E8164" s="130" t="s">
        <v>7183</v>
      </c>
    </row>
    <row r="8165" spans="1:5">
      <c r="A8165" s="127" t="str">
        <f t="shared" si="339"/>
        <v>사우디아라비아76000</v>
      </c>
      <c r="B8165" s="127">
        <f t="shared" si="340"/>
        <v>76000</v>
      </c>
      <c r="C8165" s="127">
        <f t="shared" si="341"/>
        <v>2265000</v>
      </c>
      <c r="D8165" s="129">
        <f t="shared" si="338"/>
        <v>79800</v>
      </c>
      <c r="E8165" s="130" t="s">
        <v>7183</v>
      </c>
    </row>
    <row r="8166" spans="1:5">
      <c r="A8166" s="127" t="str">
        <f t="shared" si="339"/>
        <v>사우디아라비아77000</v>
      </c>
      <c r="B8166" s="127">
        <f t="shared" si="340"/>
        <v>77000</v>
      </c>
      <c r="C8166" s="127">
        <f t="shared" si="341"/>
        <v>2294500</v>
      </c>
      <c r="D8166" s="129">
        <f t="shared" si="338"/>
        <v>80850</v>
      </c>
      <c r="E8166" s="130" t="s">
        <v>7183</v>
      </c>
    </row>
    <row r="8167" spans="1:5">
      <c r="A8167" s="127" t="str">
        <f t="shared" si="339"/>
        <v>사우디아라비아78000</v>
      </c>
      <c r="B8167" s="127">
        <f t="shared" si="340"/>
        <v>78000</v>
      </c>
      <c r="C8167" s="127">
        <f t="shared" si="341"/>
        <v>2324000</v>
      </c>
      <c r="D8167" s="129">
        <f t="shared" si="338"/>
        <v>81900</v>
      </c>
      <c r="E8167" s="130" t="s">
        <v>7183</v>
      </c>
    </row>
    <row r="8168" spans="1:5">
      <c r="A8168" s="127" t="str">
        <f t="shared" si="339"/>
        <v>사우디아라비아79000</v>
      </c>
      <c r="B8168" s="127">
        <f t="shared" si="340"/>
        <v>79000</v>
      </c>
      <c r="C8168" s="127">
        <f t="shared" si="341"/>
        <v>2353500</v>
      </c>
      <c r="D8168" s="129">
        <f t="shared" si="338"/>
        <v>82950</v>
      </c>
      <c r="E8168" s="130" t="s">
        <v>7183</v>
      </c>
    </row>
    <row r="8169" spans="1:5">
      <c r="A8169" s="127" t="str">
        <f t="shared" si="339"/>
        <v>사우디아라비아80000</v>
      </c>
      <c r="B8169" s="127">
        <f t="shared" si="340"/>
        <v>80000</v>
      </c>
      <c r="C8169" s="127">
        <f t="shared" si="341"/>
        <v>2383000</v>
      </c>
      <c r="D8169" s="129">
        <f t="shared" si="338"/>
        <v>84000</v>
      </c>
      <c r="E8169" s="130" t="s">
        <v>7183</v>
      </c>
    </row>
    <row r="8170" spans="1:5">
      <c r="A8170" s="127" t="str">
        <f t="shared" si="339"/>
        <v>사우디아라비아81000</v>
      </c>
      <c r="B8170" s="127">
        <f t="shared" si="340"/>
        <v>81000</v>
      </c>
      <c r="C8170" s="127">
        <f t="shared" si="341"/>
        <v>2412500</v>
      </c>
      <c r="D8170" s="129">
        <f t="shared" si="338"/>
        <v>85050</v>
      </c>
      <c r="E8170" s="130" t="s">
        <v>7183</v>
      </c>
    </row>
    <row r="8171" spans="1:5">
      <c r="A8171" s="127" t="str">
        <f t="shared" si="339"/>
        <v>사우디아라비아82000</v>
      </c>
      <c r="B8171" s="127">
        <f t="shared" si="340"/>
        <v>82000</v>
      </c>
      <c r="C8171" s="127">
        <f t="shared" si="341"/>
        <v>2442000</v>
      </c>
      <c r="D8171" s="129">
        <f t="shared" si="338"/>
        <v>86100</v>
      </c>
      <c r="E8171" s="130" t="s">
        <v>7183</v>
      </c>
    </row>
    <row r="8172" spans="1:5">
      <c r="A8172" s="127" t="str">
        <f t="shared" si="339"/>
        <v>사우디아라비아83000</v>
      </c>
      <c r="B8172" s="127">
        <f t="shared" si="340"/>
        <v>83000</v>
      </c>
      <c r="C8172" s="127">
        <f t="shared" si="341"/>
        <v>2471500</v>
      </c>
      <c r="D8172" s="129">
        <f t="shared" si="338"/>
        <v>87150</v>
      </c>
      <c r="E8172" s="130" t="s">
        <v>7183</v>
      </c>
    </row>
    <row r="8173" spans="1:5">
      <c r="A8173" s="127" t="str">
        <f t="shared" si="339"/>
        <v>사우디아라비아84000</v>
      </c>
      <c r="B8173" s="127">
        <f t="shared" si="340"/>
        <v>84000</v>
      </c>
      <c r="C8173" s="127">
        <f t="shared" si="341"/>
        <v>2501000</v>
      </c>
      <c r="D8173" s="129">
        <f t="shared" si="338"/>
        <v>88200</v>
      </c>
      <c r="E8173" s="130" t="s">
        <v>7183</v>
      </c>
    </row>
    <row r="8174" spans="1:5">
      <c r="A8174" s="127" t="str">
        <f t="shared" si="339"/>
        <v>사우디아라비아85000</v>
      </c>
      <c r="B8174" s="127">
        <f t="shared" si="340"/>
        <v>85000</v>
      </c>
      <c r="C8174" s="127">
        <f t="shared" si="341"/>
        <v>2530500</v>
      </c>
      <c r="D8174" s="129">
        <f t="shared" si="338"/>
        <v>89250</v>
      </c>
      <c r="E8174" s="130" t="s">
        <v>7183</v>
      </c>
    </row>
    <row r="8175" spans="1:5">
      <c r="A8175" s="127" t="str">
        <f t="shared" si="339"/>
        <v>사우디아라비아86000</v>
      </c>
      <c r="B8175" s="127">
        <f t="shared" si="340"/>
        <v>86000</v>
      </c>
      <c r="C8175" s="127">
        <f t="shared" si="341"/>
        <v>2560000</v>
      </c>
      <c r="D8175" s="129">
        <f t="shared" si="338"/>
        <v>90300</v>
      </c>
      <c r="E8175" s="130" t="s">
        <v>7183</v>
      </c>
    </row>
    <row r="8176" spans="1:5">
      <c r="A8176" s="127" t="str">
        <f t="shared" si="339"/>
        <v>사우디아라비아87000</v>
      </c>
      <c r="B8176" s="127">
        <f t="shared" si="340"/>
        <v>87000</v>
      </c>
      <c r="C8176" s="127">
        <f t="shared" si="341"/>
        <v>2589500</v>
      </c>
      <c r="D8176" s="129">
        <f t="shared" si="338"/>
        <v>91350</v>
      </c>
      <c r="E8176" s="130" t="s">
        <v>7183</v>
      </c>
    </row>
    <row r="8177" spans="1:5">
      <c r="A8177" s="127" t="str">
        <f t="shared" si="339"/>
        <v>사우디아라비아88000</v>
      </c>
      <c r="B8177" s="127">
        <f t="shared" si="340"/>
        <v>88000</v>
      </c>
      <c r="C8177" s="127">
        <f t="shared" si="341"/>
        <v>2619000</v>
      </c>
      <c r="D8177" s="129">
        <f t="shared" si="338"/>
        <v>92400</v>
      </c>
      <c r="E8177" s="130" t="s">
        <v>7183</v>
      </c>
    </row>
    <row r="8178" spans="1:5">
      <c r="A8178" s="127" t="str">
        <f t="shared" si="339"/>
        <v>사우디아라비아89000</v>
      </c>
      <c r="B8178" s="127">
        <f t="shared" si="340"/>
        <v>89000</v>
      </c>
      <c r="C8178" s="127">
        <f t="shared" si="341"/>
        <v>2648500</v>
      </c>
      <c r="D8178" s="129">
        <f t="shared" si="338"/>
        <v>93450</v>
      </c>
      <c r="E8178" s="130" t="s">
        <v>7183</v>
      </c>
    </row>
    <row r="8179" spans="1:5">
      <c r="A8179" s="127" t="str">
        <f t="shared" si="339"/>
        <v>사우디아라비아90000</v>
      </c>
      <c r="B8179" s="127">
        <f t="shared" si="340"/>
        <v>90000</v>
      </c>
      <c r="C8179" s="127">
        <f t="shared" si="341"/>
        <v>2678000</v>
      </c>
      <c r="D8179" s="129">
        <f t="shared" si="338"/>
        <v>94500</v>
      </c>
      <c r="E8179" s="130" t="s">
        <v>7183</v>
      </c>
    </row>
    <row r="8180" spans="1:5">
      <c r="A8180" s="127" t="str">
        <f t="shared" si="339"/>
        <v>사우디아라비아91000</v>
      </c>
      <c r="B8180" s="127">
        <f t="shared" si="340"/>
        <v>91000</v>
      </c>
      <c r="C8180" s="127">
        <f t="shared" si="341"/>
        <v>2707500</v>
      </c>
      <c r="D8180" s="129">
        <f t="shared" si="338"/>
        <v>95550</v>
      </c>
      <c r="E8180" s="130" t="s">
        <v>7183</v>
      </c>
    </row>
    <row r="8181" spans="1:5">
      <c r="A8181" s="127" t="str">
        <f t="shared" si="339"/>
        <v>사우디아라비아92000</v>
      </c>
      <c r="B8181" s="127">
        <f t="shared" si="340"/>
        <v>92000</v>
      </c>
      <c r="C8181" s="127">
        <f t="shared" si="341"/>
        <v>2737000</v>
      </c>
      <c r="D8181" s="129">
        <f t="shared" si="338"/>
        <v>96600</v>
      </c>
      <c r="E8181" s="130" t="s">
        <v>7183</v>
      </c>
    </row>
    <row r="8182" spans="1:5">
      <c r="A8182" s="127" t="str">
        <f t="shared" si="339"/>
        <v>사우디아라비아93000</v>
      </c>
      <c r="B8182" s="127">
        <f t="shared" si="340"/>
        <v>93000</v>
      </c>
      <c r="C8182" s="127">
        <f t="shared" si="341"/>
        <v>2766500</v>
      </c>
      <c r="D8182" s="129">
        <f t="shared" ref="D8182:D8245" si="342">SUM($G$2)*(B8182*0.001)</f>
        <v>97650</v>
      </c>
      <c r="E8182" s="130" t="s">
        <v>7183</v>
      </c>
    </row>
    <row r="8183" spans="1:5">
      <c r="A8183" s="127" t="str">
        <f t="shared" si="339"/>
        <v>사우디아라비아94000</v>
      </c>
      <c r="B8183" s="127">
        <f t="shared" si="340"/>
        <v>94000</v>
      </c>
      <c r="C8183" s="127">
        <f t="shared" si="341"/>
        <v>2796000</v>
      </c>
      <c r="D8183" s="129">
        <f t="shared" si="342"/>
        <v>98700</v>
      </c>
      <c r="E8183" s="130" t="s">
        <v>7183</v>
      </c>
    </row>
    <row r="8184" spans="1:5">
      <c r="A8184" s="127" t="str">
        <f t="shared" si="339"/>
        <v>사우디아라비아95000</v>
      </c>
      <c r="B8184" s="127">
        <f t="shared" si="340"/>
        <v>95000</v>
      </c>
      <c r="C8184" s="127">
        <f t="shared" si="341"/>
        <v>2825500</v>
      </c>
      <c r="D8184" s="129">
        <f t="shared" si="342"/>
        <v>99750</v>
      </c>
      <c r="E8184" s="130" t="s">
        <v>7183</v>
      </c>
    </row>
    <row r="8185" spans="1:5">
      <c r="A8185" s="127" t="str">
        <f t="shared" si="339"/>
        <v>사우디아라비아96000</v>
      </c>
      <c r="B8185" s="127">
        <f t="shared" si="340"/>
        <v>96000</v>
      </c>
      <c r="C8185" s="127">
        <f t="shared" si="341"/>
        <v>2855000</v>
      </c>
      <c r="D8185" s="129">
        <f t="shared" si="342"/>
        <v>100800</v>
      </c>
      <c r="E8185" s="130" t="s">
        <v>7183</v>
      </c>
    </row>
    <row r="8186" spans="1:5">
      <c r="A8186" s="127" t="str">
        <f t="shared" si="339"/>
        <v>사우디아라비아97000</v>
      </c>
      <c r="B8186" s="127">
        <f t="shared" si="340"/>
        <v>97000</v>
      </c>
      <c r="C8186" s="127">
        <f t="shared" si="341"/>
        <v>2884500</v>
      </c>
      <c r="D8186" s="129">
        <f t="shared" si="342"/>
        <v>101850</v>
      </c>
      <c r="E8186" s="130" t="s">
        <v>7183</v>
      </c>
    </row>
    <row r="8187" spans="1:5">
      <c r="A8187" s="127" t="str">
        <f t="shared" si="339"/>
        <v>사우디아라비아98000</v>
      </c>
      <c r="B8187" s="127">
        <f t="shared" si="340"/>
        <v>98000</v>
      </c>
      <c r="C8187" s="127">
        <f t="shared" si="341"/>
        <v>2914000</v>
      </c>
      <c r="D8187" s="129">
        <f t="shared" si="342"/>
        <v>102900</v>
      </c>
      <c r="E8187" s="130" t="s">
        <v>7183</v>
      </c>
    </row>
    <row r="8188" spans="1:5">
      <c r="A8188" s="127" t="str">
        <f t="shared" si="339"/>
        <v>사우디아라비아99000</v>
      </c>
      <c r="B8188" s="127">
        <f t="shared" si="340"/>
        <v>99000</v>
      </c>
      <c r="C8188" s="127">
        <f t="shared" si="341"/>
        <v>2943500</v>
      </c>
      <c r="D8188" s="129">
        <f t="shared" si="342"/>
        <v>103950</v>
      </c>
      <c r="E8188" s="130" t="s">
        <v>7183</v>
      </c>
    </row>
    <row r="8189" spans="1:5">
      <c r="A8189" s="127" t="str">
        <f t="shared" si="339"/>
        <v>사우디아라비아100000</v>
      </c>
      <c r="B8189" s="127">
        <f t="shared" si="340"/>
        <v>100000</v>
      </c>
      <c r="C8189" s="127">
        <f t="shared" si="341"/>
        <v>2973000</v>
      </c>
      <c r="D8189" s="129">
        <f t="shared" si="342"/>
        <v>105000</v>
      </c>
      <c r="E8189" s="130" t="s">
        <v>7183</v>
      </c>
    </row>
    <row r="8190" spans="1:5">
      <c r="A8190" s="127" t="str">
        <f t="shared" si="339"/>
        <v>사우디아라비아101000</v>
      </c>
      <c r="B8190" s="127">
        <f t="shared" si="340"/>
        <v>101000</v>
      </c>
      <c r="C8190" s="127">
        <f t="shared" si="341"/>
        <v>3002500</v>
      </c>
      <c r="D8190" s="129">
        <f t="shared" si="342"/>
        <v>106050</v>
      </c>
      <c r="E8190" s="130" t="s">
        <v>7183</v>
      </c>
    </row>
    <row r="8191" spans="1:5">
      <c r="A8191" s="127" t="str">
        <f t="shared" si="339"/>
        <v>사우디아라비아102000</v>
      </c>
      <c r="B8191" s="127">
        <f t="shared" si="340"/>
        <v>102000</v>
      </c>
      <c r="C8191" s="127">
        <f t="shared" si="341"/>
        <v>3032000</v>
      </c>
      <c r="D8191" s="129">
        <f t="shared" si="342"/>
        <v>107100</v>
      </c>
      <c r="E8191" s="130" t="s">
        <v>7183</v>
      </c>
    </row>
    <row r="8192" spans="1:5">
      <c r="A8192" s="127" t="str">
        <f t="shared" si="339"/>
        <v>사우디아라비아103000</v>
      </c>
      <c r="B8192" s="127">
        <f t="shared" si="340"/>
        <v>103000</v>
      </c>
      <c r="C8192" s="127">
        <f t="shared" si="341"/>
        <v>3061500</v>
      </c>
      <c r="D8192" s="129">
        <f t="shared" si="342"/>
        <v>108150</v>
      </c>
      <c r="E8192" s="130" t="s">
        <v>7183</v>
      </c>
    </row>
    <row r="8193" spans="1:5">
      <c r="A8193" s="127" t="str">
        <f t="shared" si="339"/>
        <v>사우디아라비아104000</v>
      </c>
      <c r="B8193" s="127">
        <f t="shared" si="340"/>
        <v>104000</v>
      </c>
      <c r="C8193" s="127">
        <f t="shared" si="341"/>
        <v>3091000</v>
      </c>
      <c r="D8193" s="129">
        <f t="shared" si="342"/>
        <v>109200</v>
      </c>
      <c r="E8193" s="130" t="s">
        <v>7183</v>
      </c>
    </row>
    <row r="8194" spans="1:5">
      <c r="A8194" s="127" t="str">
        <f t="shared" si="339"/>
        <v>사우디아라비아105000</v>
      </c>
      <c r="B8194" s="127">
        <f t="shared" si="340"/>
        <v>105000</v>
      </c>
      <c r="C8194" s="127">
        <f t="shared" si="341"/>
        <v>3120500</v>
      </c>
      <c r="D8194" s="129">
        <f t="shared" si="342"/>
        <v>110250</v>
      </c>
      <c r="E8194" s="130" t="s">
        <v>7183</v>
      </c>
    </row>
    <row r="8195" spans="1:5">
      <c r="A8195" s="127" t="str">
        <f t="shared" si="339"/>
        <v>사우디아라비아106000</v>
      </c>
      <c r="B8195" s="127">
        <f t="shared" si="340"/>
        <v>106000</v>
      </c>
      <c r="C8195" s="127">
        <f t="shared" si="341"/>
        <v>3150000</v>
      </c>
      <c r="D8195" s="129">
        <f t="shared" si="342"/>
        <v>111300</v>
      </c>
      <c r="E8195" s="130" t="s">
        <v>7183</v>
      </c>
    </row>
    <row r="8196" spans="1:5">
      <c r="A8196" s="127" t="str">
        <f t="shared" si="339"/>
        <v>사우디아라비아107000</v>
      </c>
      <c r="B8196" s="127">
        <f t="shared" si="340"/>
        <v>107000</v>
      </c>
      <c r="C8196" s="127">
        <f t="shared" si="341"/>
        <v>3179500</v>
      </c>
      <c r="D8196" s="129">
        <f t="shared" si="342"/>
        <v>112350</v>
      </c>
      <c r="E8196" s="130" t="s">
        <v>7183</v>
      </c>
    </row>
    <row r="8197" spans="1:5">
      <c r="A8197" s="127" t="str">
        <f t="shared" si="339"/>
        <v>사우디아라비아108000</v>
      </c>
      <c r="B8197" s="127">
        <f t="shared" si="340"/>
        <v>108000</v>
      </c>
      <c r="C8197" s="127">
        <f t="shared" si="341"/>
        <v>3209000</v>
      </c>
      <c r="D8197" s="129">
        <f t="shared" si="342"/>
        <v>113400</v>
      </c>
      <c r="E8197" s="130" t="s">
        <v>7183</v>
      </c>
    </row>
    <row r="8198" spans="1:5">
      <c r="A8198" s="127" t="str">
        <f t="shared" si="339"/>
        <v>사우디아라비아109000</v>
      </c>
      <c r="B8198" s="127">
        <f t="shared" si="340"/>
        <v>109000</v>
      </c>
      <c r="C8198" s="127">
        <f t="shared" si="341"/>
        <v>3238500</v>
      </c>
      <c r="D8198" s="129">
        <f t="shared" si="342"/>
        <v>114450</v>
      </c>
      <c r="E8198" s="130" t="s">
        <v>7183</v>
      </c>
    </row>
    <row r="8199" spans="1:5">
      <c r="A8199" s="127" t="str">
        <f t="shared" si="339"/>
        <v>사우디아라비아110000</v>
      </c>
      <c r="B8199" s="127">
        <f t="shared" si="340"/>
        <v>110000</v>
      </c>
      <c r="C8199" s="127">
        <f t="shared" si="341"/>
        <v>3268000</v>
      </c>
      <c r="D8199" s="129">
        <f t="shared" si="342"/>
        <v>115500</v>
      </c>
      <c r="E8199" s="130" t="s">
        <v>7183</v>
      </c>
    </row>
    <row r="8200" spans="1:5">
      <c r="A8200" s="127" t="str">
        <f t="shared" si="339"/>
        <v>사우디아라비아111000</v>
      </c>
      <c r="B8200" s="127">
        <f t="shared" si="340"/>
        <v>111000</v>
      </c>
      <c r="C8200" s="127">
        <f t="shared" si="341"/>
        <v>3297500</v>
      </c>
      <c r="D8200" s="129">
        <f t="shared" si="342"/>
        <v>116550</v>
      </c>
      <c r="E8200" s="130" t="s">
        <v>7183</v>
      </c>
    </row>
    <row r="8201" spans="1:5">
      <c r="A8201" s="127" t="str">
        <f t="shared" si="339"/>
        <v>사우디아라비아112000</v>
      </c>
      <c r="B8201" s="127">
        <f t="shared" si="340"/>
        <v>112000</v>
      </c>
      <c r="C8201" s="127">
        <f t="shared" si="341"/>
        <v>3327000</v>
      </c>
      <c r="D8201" s="129">
        <f t="shared" si="342"/>
        <v>117600</v>
      </c>
      <c r="E8201" s="130" t="s">
        <v>7183</v>
      </c>
    </row>
    <row r="8202" spans="1:5">
      <c r="A8202" s="127" t="str">
        <f t="shared" si="339"/>
        <v>사우디아라비아113000</v>
      </c>
      <c r="B8202" s="127">
        <f t="shared" si="340"/>
        <v>113000</v>
      </c>
      <c r="C8202" s="127">
        <f t="shared" si="341"/>
        <v>3356500</v>
      </c>
      <c r="D8202" s="129">
        <f t="shared" si="342"/>
        <v>118650</v>
      </c>
      <c r="E8202" s="130" t="s">
        <v>7183</v>
      </c>
    </row>
    <row r="8203" spans="1:5">
      <c r="A8203" s="127" t="str">
        <f t="shared" si="339"/>
        <v>사우디아라비아114000</v>
      </c>
      <c r="B8203" s="127">
        <f t="shared" si="340"/>
        <v>114000</v>
      </c>
      <c r="C8203" s="127">
        <f t="shared" si="341"/>
        <v>3386000</v>
      </c>
      <c r="D8203" s="129">
        <f t="shared" si="342"/>
        <v>119700</v>
      </c>
      <c r="E8203" s="130" t="s">
        <v>7183</v>
      </c>
    </row>
    <row r="8204" spans="1:5">
      <c r="A8204" s="127" t="str">
        <f t="shared" si="339"/>
        <v>사우디아라비아115000</v>
      </c>
      <c r="B8204" s="127">
        <f t="shared" si="340"/>
        <v>115000</v>
      </c>
      <c r="C8204" s="127">
        <f t="shared" si="341"/>
        <v>3415500</v>
      </c>
      <c r="D8204" s="129">
        <f t="shared" si="342"/>
        <v>120750</v>
      </c>
      <c r="E8204" s="130" t="s">
        <v>7183</v>
      </c>
    </row>
    <row r="8205" spans="1:5">
      <c r="A8205" s="127" t="str">
        <f t="shared" si="339"/>
        <v>사우디아라비아116000</v>
      </c>
      <c r="B8205" s="127">
        <f t="shared" si="340"/>
        <v>116000</v>
      </c>
      <c r="C8205" s="127">
        <f t="shared" si="341"/>
        <v>3445000</v>
      </c>
      <c r="D8205" s="129">
        <f t="shared" si="342"/>
        <v>121800</v>
      </c>
      <c r="E8205" s="130" t="s">
        <v>7183</v>
      </c>
    </row>
    <row r="8206" spans="1:5">
      <c r="A8206" s="127" t="str">
        <f t="shared" si="339"/>
        <v>사우디아라비아117000</v>
      </c>
      <c r="B8206" s="127">
        <f t="shared" si="340"/>
        <v>117000</v>
      </c>
      <c r="C8206" s="127">
        <f t="shared" si="341"/>
        <v>3474500</v>
      </c>
      <c r="D8206" s="129">
        <f t="shared" si="342"/>
        <v>122850</v>
      </c>
      <c r="E8206" s="130" t="s">
        <v>7183</v>
      </c>
    </row>
    <row r="8207" spans="1:5">
      <c r="A8207" s="127" t="str">
        <f t="shared" si="339"/>
        <v>사우디아라비아118000</v>
      </c>
      <c r="B8207" s="127">
        <f t="shared" si="340"/>
        <v>118000</v>
      </c>
      <c r="C8207" s="127">
        <f t="shared" si="341"/>
        <v>3504000</v>
      </c>
      <c r="D8207" s="129">
        <f t="shared" si="342"/>
        <v>123900</v>
      </c>
      <c r="E8207" s="130" t="s">
        <v>7183</v>
      </c>
    </row>
    <row r="8208" spans="1:5">
      <c r="A8208" s="127" t="str">
        <f t="shared" si="339"/>
        <v>사우디아라비아119000</v>
      </c>
      <c r="B8208" s="127">
        <f t="shared" si="340"/>
        <v>119000</v>
      </c>
      <c r="C8208" s="127">
        <f t="shared" si="341"/>
        <v>3533500</v>
      </c>
      <c r="D8208" s="129">
        <f t="shared" si="342"/>
        <v>124950</v>
      </c>
      <c r="E8208" s="130" t="s">
        <v>7183</v>
      </c>
    </row>
    <row r="8209" spans="1:5">
      <c r="A8209" s="127" t="str">
        <f t="shared" si="339"/>
        <v>사우디아라비아120000</v>
      </c>
      <c r="B8209" s="127">
        <f t="shared" si="340"/>
        <v>120000</v>
      </c>
      <c r="C8209" s="127">
        <f t="shared" si="341"/>
        <v>3563000</v>
      </c>
      <c r="D8209" s="129">
        <f t="shared" si="342"/>
        <v>126000</v>
      </c>
      <c r="E8209" s="130" t="s">
        <v>7183</v>
      </c>
    </row>
    <row r="8210" spans="1:5">
      <c r="A8210" s="127" t="str">
        <f t="shared" si="339"/>
        <v>사우디아라비아121000</v>
      </c>
      <c r="B8210" s="127">
        <f t="shared" si="340"/>
        <v>121000</v>
      </c>
      <c r="C8210" s="127">
        <f t="shared" si="341"/>
        <v>3592500</v>
      </c>
      <c r="D8210" s="129">
        <f t="shared" si="342"/>
        <v>127050</v>
      </c>
      <c r="E8210" s="130" t="s">
        <v>7183</v>
      </c>
    </row>
    <row r="8211" spans="1:5">
      <c r="A8211" s="127" t="str">
        <f t="shared" si="339"/>
        <v>사우디아라비아122000</v>
      </c>
      <c r="B8211" s="127">
        <f t="shared" si="340"/>
        <v>122000</v>
      </c>
      <c r="C8211" s="127">
        <f t="shared" si="341"/>
        <v>3622000</v>
      </c>
      <c r="D8211" s="129">
        <f t="shared" si="342"/>
        <v>128100</v>
      </c>
      <c r="E8211" s="130" t="s">
        <v>7183</v>
      </c>
    </row>
    <row r="8212" spans="1:5">
      <c r="A8212" s="127" t="str">
        <f t="shared" si="339"/>
        <v>사우디아라비아123000</v>
      </c>
      <c r="B8212" s="127">
        <f t="shared" si="340"/>
        <v>123000</v>
      </c>
      <c r="C8212" s="127">
        <f t="shared" si="341"/>
        <v>3651500</v>
      </c>
      <c r="D8212" s="129">
        <f t="shared" si="342"/>
        <v>129150</v>
      </c>
      <c r="E8212" s="130" t="s">
        <v>7183</v>
      </c>
    </row>
    <row r="8213" spans="1:5">
      <c r="A8213" s="127" t="str">
        <f t="shared" si="339"/>
        <v>사우디아라비아124000</v>
      </c>
      <c r="B8213" s="127">
        <f t="shared" si="340"/>
        <v>124000</v>
      </c>
      <c r="C8213" s="127">
        <f t="shared" si="341"/>
        <v>3681000</v>
      </c>
      <c r="D8213" s="129">
        <f t="shared" si="342"/>
        <v>130200</v>
      </c>
      <c r="E8213" s="130" t="s">
        <v>7183</v>
      </c>
    </row>
    <row r="8214" spans="1:5">
      <c r="A8214" s="127" t="str">
        <f t="shared" si="339"/>
        <v>사우디아라비아125000</v>
      </c>
      <c r="B8214" s="127">
        <f t="shared" si="340"/>
        <v>125000</v>
      </c>
      <c r="C8214" s="127">
        <f t="shared" si="341"/>
        <v>3710500</v>
      </c>
      <c r="D8214" s="129">
        <f t="shared" si="342"/>
        <v>131250</v>
      </c>
      <c r="E8214" s="130" t="s">
        <v>7183</v>
      </c>
    </row>
    <row r="8215" spans="1:5">
      <c r="A8215" s="127" t="str">
        <f t="shared" si="339"/>
        <v>사우디아라비아126000</v>
      </c>
      <c r="B8215" s="127">
        <f t="shared" si="340"/>
        <v>126000</v>
      </c>
      <c r="C8215" s="127">
        <f t="shared" si="341"/>
        <v>3740000</v>
      </c>
      <c r="D8215" s="129">
        <f t="shared" si="342"/>
        <v>132300</v>
      </c>
      <c r="E8215" s="130" t="s">
        <v>7183</v>
      </c>
    </row>
    <row r="8216" spans="1:5">
      <c r="A8216" s="127" t="str">
        <f t="shared" si="339"/>
        <v>사우디아라비아127000</v>
      </c>
      <c r="B8216" s="127">
        <f t="shared" si="340"/>
        <v>127000</v>
      </c>
      <c r="C8216" s="127">
        <f t="shared" si="341"/>
        <v>3769500</v>
      </c>
      <c r="D8216" s="129">
        <f t="shared" si="342"/>
        <v>133350</v>
      </c>
      <c r="E8216" s="130" t="s">
        <v>7183</v>
      </c>
    </row>
    <row r="8217" spans="1:5">
      <c r="A8217" s="127" t="str">
        <f t="shared" si="339"/>
        <v>사우디아라비아128000</v>
      </c>
      <c r="B8217" s="127">
        <f t="shared" si="340"/>
        <v>128000</v>
      </c>
      <c r="C8217" s="127">
        <f t="shared" si="341"/>
        <v>3799000</v>
      </c>
      <c r="D8217" s="129">
        <f t="shared" si="342"/>
        <v>134400</v>
      </c>
      <c r="E8217" s="130" t="s">
        <v>7183</v>
      </c>
    </row>
    <row r="8218" spans="1:5">
      <c r="A8218" s="127" t="str">
        <f t="shared" ref="A8218:A8281" si="343">"사우디아라비아"&amp;B8218</f>
        <v>사우디아라비아129000</v>
      </c>
      <c r="B8218" s="127">
        <f t="shared" si="340"/>
        <v>129000</v>
      </c>
      <c r="C8218" s="127">
        <f t="shared" si="341"/>
        <v>3828500</v>
      </c>
      <c r="D8218" s="129">
        <f t="shared" si="342"/>
        <v>135450</v>
      </c>
      <c r="E8218" s="130" t="s">
        <v>7183</v>
      </c>
    </row>
    <row r="8219" spans="1:5">
      <c r="A8219" s="127" t="str">
        <f t="shared" si="343"/>
        <v>사우디아라비아130000</v>
      </c>
      <c r="B8219" s="127">
        <f t="shared" ref="B8219:B8282" si="344">B8218+1000</f>
        <v>130000</v>
      </c>
      <c r="C8219" s="127">
        <f t="shared" si="341"/>
        <v>3858000</v>
      </c>
      <c r="D8219" s="129">
        <f t="shared" si="342"/>
        <v>136500</v>
      </c>
      <c r="E8219" s="130" t="s">
        <v>7183</v>
      </c>
    </row>
    <row r="8220" spans="1:5">
      <c r="A8220" s="127" t="str">
        <f t="shared" si="343"/>
        <v>사우디아라비아131000</v>
      </c>
      <c r="B8220" s="127">
        <f t="shared" si="344"/>
        <v>131000</v>
      </c>
      <c r="C8220" s="127">
        <f t="shared" ref="C8220:C8283" si="345">C8219+29500</f>
        <v>3887500</v>
      </c>
      <c r="D8220" s="129">
        <f t="shared" si="342"/>
        <v>137550</v>
      </c>
      <c r="E8220" s="130" t="s">
        <v>7183</v>
      </c>
    </row>
    <row r="8221" spans="1:5">
      <c r="A8221" s="127" t="str">
        <f t="shared" si="343"/>
        <v>사우디아라비아132000</v>
      </c>
      <c r="B8221" s="127">
        <f t="shared" si="344"/>
        <v>132000</v>
      </c>
      <c r="C8221" s="127">
        <f t="shared" si="345"/>
        <v>3917000</v>
      </c>
      <c r="D8221" s="129">
        <f t="shared" si="342"/>
        <v>138600</v>
      </c>
      <c r="E8221" s="130" t="s">
        <v>7183</v>
      </c>
    </row>
    <row r="8222" spans="1:5">
      <c r="A8222" s="127" t="str">
        <f t="shared" si="343"/>
        <v>사우디아라비아133000</v>
      </c>
      <c r="B8222" s="127">
        <f t="shared" si="344"/>
        <v>133000</v>
      </c>
      <c r="C8222" s="127">
        <f t="shared" si="345"/>
        <v>3946500</v>
      </c>
      <c r="D8222" s="129">
        <f t="shared" si="342"/>
        <v>139650</v>
      </c>
      <c r="E8222" s="130" t="s">
        <v>7183</v>
      </c>
    </row>
    <row r="8223" spans="1:5">
      <c r="A8223" s="127" t="str">
        <f t="shared" si="343"/>
        <v>사우디아라비아134000</v>
      </c>
      <c r="B8223" s="127">
        <f t="shared" si="344"/>
        <v>134000</v>
      </c>
      <c r="C8223" s="127">
        <f t="shared" si="345"/>
        <v>3976000</v>
      </c>
      <c r="D8223" s="129">
        <f t="shared" si="342"/>
        <v>140700</v>
      </c>
      <c r="E8223" s="130" t="s">
        <v>7183</v>
      </c>
    </row>
    <row r="8224" spans="1:5">
      <c r="A8224" s="127" t="str">
        <f t="shared" si="343"/>
        <v>사우디아라비아135000</v>
      </c>
      <c r="B8224" s="127">
        <f t="shared" si="344"/>
        <v>135000</v>
      </c>
      <c r="C8224" s="127">
        <f t="shared" si="345"/>
        <v>4005500</v>
      </c>
      <c r="D8224" s="129">
        <f t="shared" si="342"/>
        <v>141750</v>
      </c>
      <c r="E8224" s="130" t="s">
        <v>7183</v>
      </c>
    </row>
    <row r="8225" spans="1:5">
      <c r="A8225" s="127" t="str">
        <f t="shared" si="343"/>
        <v>사우디아라비아136000</v>
      </c>
      <c r="B8225" s="127">
        <f t="shared" si="344"/>
        <v>136000</v>
      </c>
      <c r="C8225" s="127">
        <f t="shared" si="345"/>
        <v>4035000</v>
      </c>
      <c r="D8225" s="129">
        <f t="shared" si="342"/>
        <v>142800</v>
      </c>
      <c r="E8225" s="130" t="s">
        <v>7183</v>
      </c>
    </row>
    <row r="8226" spans="1:5">
      <c r="A8226" s="127" t="str">
        <f t="shared" si="343"/>
        <v>사우디아라비아137000</v>
      </c>
      <c r="B8226" s="127">
        <f t="shared" si="344"/>
        <v>137000</v>
      </c>
      <c r="C8226" s="127">
        <f t="shared" si="345"/>
        <v>4064500</v>
      </c>
      <c r="D8226" s="129">
        <f t="shared" si="342"/>
        <v>143850</v>
      </c>
      <c r="E8226" s="130" t="s">
        <v>7183</v>
      </c>
    </row>
    <row r="8227" spans="1:5">
      <c r="A8227" s="127" t="str">
        <f t="shared" si="343"/>
        <v>사우디아라비아138000</v>
      </c>
      <c r="B8227" s="127">
        <f t="shared" si="344"/>
        <v>138000</v>
      </c>
      <c r="C8227" s="127">
        <f t="shared" si="345"/>
        <v>4094000</v>
      </c>
      <c r="D8227" s="129">
        <f t="shared" si="342"/>
        <v>144900</v>
      </c>
      <c r="E8227" s="130" t="s">
        <v>7183</v>
      </c>
    </row>
    <row r="8228" spans="1:5">
      <c r="A8228" s="127" t="str">
        <f t="shared" si="343"/>
        <v>사우디아라비아139000</v>
      </c>
      <c r="B8228" s="127">
        <f t="shared" si="344"/>
        <v>139000</v>
      </c>
      <c r="C8228" s="127">
        <f t="shared" si="345"/>
        <v>4123500</v>
      </c>
      <c r="D8228" s="129">
        <f t="shared" si="342"/>
        <v>145950</v>
      </c>
      <c r="E8228" s="130" t="s">
        <v>7183</v>
      </c>
    </row>
    <row r="8229" spans="1:5">
      <c r="A8229" s="127" t="str">
        <f t="shared" si="343"/>
        <v>사우디아라비아140000</v>
      </c>
      <c r="B8229" s="127">
        <f t="shared" si="344"/>
        <v>140000</v>
      </c>
      <c r="C8229" s="127">
        <f t="shared" si="345"/>
        <v>4153000</v>
      </c>
      <c r="D8229" s="129">
        <f t="shared" si="342"/>
        <v>147000</v>
      </c>
      <c r="E8229" s="130" t="s">
        <v>7183</v>
      </c>
    </row>
    <row r="8230" spans="1:5">
      <c r="A8230" s="127" t="str">
        <f t="shared" si="343"/>
        <v>사우디아라비아141000</v>
      </c>
      <c r="B8230" s="127">
        <f t="shared" si="344"/>
        <v>141000</v>
      </c>
      <c r="C8230" s="127">
        <f t="shared" si="345"/>
        <v>4182500</v>
      </c>
      <c r="D8230" s="129">
        <f t="shared" si="342"/>
        <v>148050</v>
      </c>
      <c r="E8230" s="130" t="s">
        <v>7183</v>
      </c>
    </row>
    <row r="8231" spans="1:5">
      <c r="A8231" s="127" t="str">
        <f t="shared" si="343"/>
        <v>사우디아라비아142000</v>
      </c>
      <c r="B8231" s="127">
        <f t="shared" si="344"/>
        <v>142000</v>
      </c>
      <c r="C8231" s="127">
        <f t="shared" si="345"/>
        <v>4212000</v>
      </c>
      <c r="D8231" s="129">
        <f t="shared" si="342"/>
        <v>149100</v>
      </c>
      <c r="E8231" s="130" t="s">
        <v>7183</v>
      </c>
    </row>
    <row r="8232" spans="1:5">
      <c r="A8232" s="127" t="str">
        <f t="shared" si="343"/>
        <v>사우디아라비아143000</v>
      </c>
      <c r="B8232" s="127">
        <f t="shared" si="344"/>
        <v>143000</v>
      </c>
      <c r="C8232" s="127">
        <f t="shared" si="345"/>
        <v>4241500</v>
      </c>
      <c r="D8232" s="129">
        <f t="shared" si="342"/>
        <v>150150</v>
      </c>
      <c r="E8232" s="130" t="s">
        <v>7183</v>
      </c>
    </row>
    <row r="8233" spans="1:5">
      <c r="A8233" s="127" t="str">
        <f t="shared" si="343"/>
        <v>사우디아라비아144000</v>
      </c>
      <c r="B8233" s="127">
        <f t="shared" si="344"/>
        <v>144000</v>
      </c>
      <c r="C8233" s="127">
        <f t="shared" si="345"/>
        <v>4271000</v>
      </c>
      <c r="D8233" s="129">
        <f t="shared" si="342"/>
        <v>151200</v>
      </c>
      <c r="E8233" s="130" t="s">
        <v>7183</v>
      </c>
    </row>
    <row r="8234" spans="1:5">
      <c r="A8234" s="127" t="str">
        <f t="shared" si="343"/>
        <v>사우디아라비아145000</v>
      </c>
      <c r="B8234" s="127">
        <f t="shared" si="344"/>
        <v>145000</v>
      </c>
      <c r="C8234" s="127">
        <f t="shared" si="345"/>
        <v>4300500</v>
      </c>
      <c r="D8234" s="129">
        <f t="shared" si="342"/>
        <v>152250</v>
      </c>
      <c r="E8234" s="130" t="s">
        <v>7183</v>
      </c>
    </row>
    <row r="8235" spans="1:5">
      <c r="A8235" s="127" t="str">
        <f t="shared" si="343"/>
        <v>사우디아라비아146000</v>
      </c>
      <c r="B8235" s="127">
        <f t="shared" si="344"/>
        <v>146000</v>
      </c>
      <c r="C8235" s="127">
        <f t="shared" si="345"/>
        <v>4330000</v>
      </c>
      <c r="D8235" s="129">
        <f t="shared" si="342"/>
        <v>153300</v>
      </c>
      <c r="E8235" s="130" t="s">
        <v>7183</v>
      </c>
    </row>
    <row r="8236" spans="1:5">
      <c r="A8236" s="127" t="str">
        <f t="shared" si="343"/>
        <v>사우디아라비아147000</v>
      </c>
      <c r="B8236" s="127">
        <f t="shared" si="344"/>
        <v>147000</v>
      </c>
      <c r="C8236" s="127">
        <f t="shared" si="345"/>
        <v>4359500</v>
      </c>
      <c r="D8236" s="129">
        <f t="shared" si="342"/>
        <v>154350</v>
      </c>
      <c r="E8236" s="130" t="s">
        <v>7183</v>
      </c>
    </row>
    <row r="8237" spans="1:5">
      <c r="A8237" s="127" t="str">
        <f t="shared" si="343"/>
        <v>사우디아라비아148000</v>
      </c>
      <c r="B8237" s="127">
        <f t="shared" si="344"/>
        <v>148000</v>
      </c>
      <c r="C8237" s="127">
        <f t="shared" si="345"/>
        <v>4389000</v>
      </c>
      <c r="D8237" s="129">
        <f t="shared" si="342"/>
        <v>155400</v>
      </c>
      <c r="E8237" s="130" t="s">
        <v>7183</v>
      </c>
    </row>
    <row r="8238" spans="1:5">
      <c r="A8238" s="127" t="str">
        <f t="shared" si="343"/>
        <v>사우디아라비아149000</v>
      </c>
      <c r="B8238" s="127">
        <f t="shared" si="344"/>
        <v>149000</v>
      </c>
      <c r="C8238" s="127">
        <f t="shared" si="345"/>
        <v>4418500</v>
      </c>
      <c r="D8238" s="129">
        <f t="shared" si="342"/>
        <v>156450</v>
      </c>
      <c r="E8238" s="130" t="s">
        <v>7183</v>
      </c>
    </row>
    <row r="8239" spans="1:5">
      <c r="A8239" s="127" t="str">
        <f t="shared" si="343"/>
        <v>사우디아라비아150000</v>
      </c>
      <c r="B8239" s="127">
        <f t="shared" si="344"/>
        <v>150000</v>
      </c>
      <c r="C8239" s="127">
        <f t="shared" si="345"/>
        <v>4448000</v>
      </c>
      <c r="D8239" s="129">
        <f t="shared" si="342"/>
        <v>157500</v>
      </c>
      <c r="E8239" s="130" t="s">
        <v>7183</v>
      </c>
    </row>
    <row r="8240" spans="1:5">
      <c r="A8240" s="127" t="str">
        <f t="shared" si="343"/>
        <v>사우디아라비아151000</v>
      </c>
      <c r="B8240" s="127">
        <f t="shared" si="344"/>
        <v>151000</v>
      </c>
      <c r="C8240" s="127">
        <f t="shared" si="345"/>
        <v>4477500</v>
      </c>
      <c r="D8240" s="129">
        <f t="shared" si="342"/>
        <v>158550</v>
      </c>
      <c r="E8240" s="130" t="s">
        <v>7183</v>
      </c>
    </row>
    <row r="8241" spans="1:5">
      <c r="A8241" s="127" t="str">
        <f t="shared" si="343"/>
        <v>사우디아라비아152000</v>
      </c>
      <c r="B8241" s="127">
        <f t="shared" si="344"/>
        <v>152000</v>
      </c>
      <c r="C8241" s="127">
        <f t="shared" si="345"/>
        <v>4507000</v>
      </c>
      <c r="D8241" s="129">
        <f t="shared" si="342"/>
        <v>159600</v>
      </c>
      <c r="E8241" s="130" t="s">
        <v>7183</v>
      </c>
    </row>
    <row r="8242" spans="1:5">
      <c r="A8242" s="127" t="str">
        <f t="shared" si="343"/>
        <v>사우디아라비아153000</v>
      </c>
      <c r="B8242" s="127">
        <f t="shared" si="344"/>
        <v>153000</v>
      </c>
      <c r="C8242" s="127">
        <f t="shared" si="345"/>
        <v>4536500</v>
      </c>
      <c r="D8242" s="129">
        <f t="shared" si="342"/>
        <v>160650</v>
      </c>
      <c r="E8242" s="130" t="s">
        <v>7183</v>
      </c>
    </row>
    <row r="8243" spans="1:5">
      <c r="A8243" s="127" t="str">
        <f t="shared" si="343"/>
        <v>사우디아라비아154000</v>
      </c>
      <c r="B8243" s="127">
        <f t="shared" si="344"/>
        <v>154000</v>
      </c>
      <c r="C8243" s="127">
        <f t="shared" si="345"/>
        <v>4566000</v>
      </c>
      <c r="D8243" s="129">
        <f t="shared" si="342"/>
        <v>161700</v>
      </c>
      <c r="E8243" s="130" t="s">
        <v>7183</v>
      </c>
    </row>
    <row r="8244" spans="1:5">
      <c r="A8244" s="127" t="str">
        <f t="shared" si="343"/>
        <v>사우디아라비아155000</v>
      </c>
      <c r="B8244" s="127">
        <f t="shared" si="344"/>
        <v>155000</v>
      </c>
      <c r="C8244" s="127">
        <f t="shared" si="345"/>
        <v>4595500</v>
      </c>
      <c r="D8244" s="129">
        <f t="shared" si="342"/>
        <v>162750</v>
      </c>
      <c r="E8244" s="130" t="s">
        <v>7183</v>
      </c>
    </row>
    <row r="8245" spans="1:5">
      <c r="A8245" s="127" t="str">
        <f t="shared" si="343"/>
        <v>사우디아라비아156000</v>
      </c>
      <c r="B8245" s="127">
        <f t="shared" si="344"/>
        <v>156000</v>
      </c>
      <c r="C8245" s="127">
        <f t="shared" si="345"/>
        <v>4625000</v>
      </c>
      <c r="D8245" s="129">
        <f t="shared" si="342"/>
        <v>163800</v>
      </c>
      <c r="E8245" s="130" t="s">
        <v>7183</v>
      </c>
    </row>
    <row r="8246" spans="1:5">
      <c r="A8246" s="127" t="str">
        <f t="shared" si="343"/>
        <v>사우디아라비아157000</v>
      </c>
      <c r="B8246" s="127">
        <f t="shared" si="344"/>
        <v>157000</v>
      </c>
      <c r="C8246" s="127">
        <f t="shared" si="345"/>
        <v>4654500</v>
      </c>
      <c r="D8246" s="129">
        <f t="shared" ref="D8246:D8309" si="346">SUM($G$2)*(B8246*0.001)</f>
        <v>164850</v>
      </c>
      <c r="E8246" s="130" t="s">
        <v>7183</v>
      </c>
    </row>
    <row r="8247" spans="1:5">
      <c r="A8247" s="127" t="str">
        <f t="shared" si="343"/>
        <v>사우디아라비아158000</v>
      </c>
      <c r="B8247" s="127">
        <f t="shared" si="344"/>
        <v>158000</v>
      </c>
      <c r="C8247" s="127">
        <f t="shared" si="345"/>
        <v>4684000</v>
      </c>
      <c r="D8247" s="129">
        <f t="shared" si="346"/>
        <v>165900</v>
      </c>
      <c r="E8247" s="130" t="s">
        <v>7183</v>
      </c>
    </row>
    <row r="8248" spans="1:5">
      <c r="A8248" s="127" t="str">
        <f t="shared" si="343"/>
        <v>사우디아라비아159000</v>
      </c>
      <c r="B8248" s="127">
        <f t="shared" si="344"/>
        <v>159000</v>
      </c>
      <c r="C8248" s="127">
        <f t="shared" si="345"/>
        <v>4713500</v>
      </c>
      <c r="D8248" s="129">
        <f t="shared" si="346"/>
        <v>166950</v>
      </c>
      <c r="E8248" s="130" t="s">
        <v>7183</v>
      </c>
    </row>
    <row r="8249" spans="1:5">
      <c r="A8249" s="127" t="str">
        <f t="shared" si="343"/>
        <v>사우디아라비아160000</v>
      </c>
      <c r="B8249" s="127">
        <f t="shared" si="344"/>
        <v>160000</v>
      </c>
      <c r="C8249" s="127">
        <f t="shared" si="345"/>
        <v>4743000</v>
      </c>
      <c r="D8249" s="129">
        <f t="shared" si="346"/>
        <v>168000</v>
      </c>
      <c r="E8249" s="130" t="s">
        <v>7183</v>
      </c>
    </row>
    <row r="8250" spans="1:5">
      <c r="A8250" s="127" t="str">
        <f t="shared" si="343"/>
        <v>사우디아라비아161000</v>
      </c>
      <c r="B8250" s="127">
        <f t="shared" si="344"/>
        <v>161000</v>
      </c>
      <c r="C8250" s="127">
        <f t="shared" si="345"/>
        <v>4772500</v>
      </c>
      <c r="D8250" s="129">
        <f t="shared" si="346"/>
        <v>169050</v>
      </c>
      <c r="E8250" s="130" t="s">
        <v>7183</v>
      </c>
    </row>
    <row r="8251" spans="1:5">
      <c r="A8251" s="127" t="str">
        <f t="shared" si="343"/>
        <v>사우디아라비아162000</v>
      </c>
      <c r="B8251" s="127">
        <f t="shared" si="344"/>
        <v>162000</v>
      </c>
      <c r="C8251" s="127">
        <f t="shared" si="345"/>
        <v>4802000</v>
      </c>
      <c r="D8251" s="129">
        <f t="shared" si="346"/>
        <v>170100</v>
      </c>
      <c r="E8251" s="130" t="s">
        <v>7183</v>
      </c>
    </row>
    <row r="8252" spans="1:5">
      <c r="A8252" s="127" t="str">
        <f t="shared" si="343"/>
        <v>사우디아라비아163000</v>
      </c>
      <c r="B8252" s="127">
        <f t="shared" si="344"/>
        <v>163000</v>
      </c>
      <c r="C8252" s="127">
        <f t="shared" si="345"/>
        <v>4831500</v>
      </c>
      <c r="D8252" s="129">
        <f t="shared" si="346"/>
        <v>171150</v>
      </c>
      <c r="E8252" s="130" t="s">
        <v>7183</v>
      </c>
    </row>
    <row r="8253" spans="1:5">
      <c r="A8253" s="127" t="str">
        <f t="shared" si="343"/>
        <v>사우디아라비아164000</v>
      </c>
      <c r="B8253" s="127">
        <f t="shared" si="344"/>
        <v>164000</v>
      </c>
      <c r="C8253" s="127">
        <f t="shared" si="345"/>
        <v>4861000</v>
      </c>
      <c r="D8253" s="129">
        <f t="shared" si="346"/>
        <v>172200</v>
      </c>
      <c r="E8253" s="130" t="s">
        <v>7183</v>
      </c>
    </row>
    <row r="8254" spans="1:5">
      <c r="A8254" s="127" t="str">
        <f t="shared" si="343"/>
        <v>사우디아라비아165000</v>
      </c>
      <c r="B8254" s="127">
        <f t="shared" si="344"/>
        <v>165000</v>
      </c>
      <c r="C8254" s="127">
        <f t="shared" si="345"/>
        <v>4890500</v>
      </c>
      <c r="D8254" s="129">
        <f t="shared" si="346"/>
        <v>173250</v>
      </c>
      <c r="E8254" s="130" t="s">
        <v>7183</v>
      </c>
    </row>
    <row r="8255" spans="1:5">
      <c r="A8255" s="127" t="str">
        <f t="shared" si="343"/>
        <v>사우디아라비아166000</v>
      </c>
      <c r="B8255" s="127">
        <f t="shared" si="344"/>
        <v>166000</v>
      </c>
      <c r="C8255" s="127">
        <f t="shared" si="345"/>
        <v>4920000</v>
      </c>
      <c r="D8255" s="129">
        <f t="shared" si="346"/>
        <v>174300</v>
      </c>
      <c r="E8255" s="130" t="s">
        <v>7183</v>
      </c>
    </row>
    <row r="8256" spans="1:5">
      <c r="A8256" s="127" t="str">
        <f t="shared" si="343"/>
        <v>사우디아라비아167000</v>
      </c>
      <c r="B8256" s="127">
        <f t="shared" si="344"/>
        <v>167000</v>
      </c>
      <c r="C8256" s="127">
        <f t="shared" si="345"/>
        <v>4949500</v>
      </c>
      <c r="D8256" s="129">
        <f t="shared" si="346"/>
        <v>175350</v>
      </c>
      <c r="E8256" s="130" t="s">
        <v>7183</v>
      </c>
    </row>
    <row r="8257" spans="1:5">
      <c r="A8257" s="127" t="str">
        <f t="shared" si="343"/>
        <v>사우디아라비아168000</v>
      </c>
      <c r="B8257" s="127">
        <f t="shared" si="344"/>
        <v>168000</v>
      </c>
      <c r="C8257" s="127">
        <f t="shared" si="345"/>
        <v>4979000</v>
      </c>
      <c r="D8257" s="129">
        <f t="shared" si="346"/>
        <v>176400</v>
      </c>
      <c r="E8257" s="130" t="s">
        <v>7183</v>
      </c>
    </row>
    <row r="8258" spans="1:5">
      <c r="A8258" s="127" t="str">
        <f t="shared" si="343"/>
        <v>사우디아라비아169000</v>
      </c>
      <c r="B8258" s="127">
        <f t="shared" si="344"/>
        <v>169000</v>
      </c>
      <c r="C8258" s="127">
        <f t="shared" si="345"/>
        <v>5008500</v>
      </c>
      <c r="D8258" s="129">
        <f t="shared" si="346"/>
        <v>177450</v>
      </c>
      <c r="E8258" s="130" t="s">
        <v>7183</v>
      </c>
    </row>
    <row r="8259" spans="1:5">
      <c r="A8259" s="127" t="str">
        <f t="shared" si="343"/>
        <v>사우디아라비아170000</v>
      </c>
      <c r="B8259" s="127">
        <f t="shared" si="344"/>
        <v>170000</v>
      </c>
      <c r="C8259" s="127">
        <f t="shared" si="345"/>
        <v>5038000</v>
      </c>
      <c r="D8259" s="129">
        <f t="shared" si="346"/>
        <v>178500</v>
      </c>
      <c r="E8259" s="130" t="s">
        <v>7183</v>
      </c>
    </row>
    <row r="8260" spans="1:5">
      <c r="A8260" s="127" t="str">
        <f t="shared" si="343"/>
        <v>사우디아라비아171000</v>
      </c>
      <c r="B8260" s="127">
        <f t="shared" si="344"/>
        <v>171000</v>
      </c>
      <c r="C8260" s="127">
        <f t="shared" si="345"/>
        <v>5067500</v>
      </c>
      <c r="D8260" s="129">
        <f t="shared" si="346"/>
        <v>179550</v>
      </c>
      <c r="E8260" s="130" t="s">
        <v>7183</v>
      </c>
    </row>
    <row r="8261" spans="1:5">
      <c r="A8261" s="127" t="str">
        <f t="shared" si="343"/>
        <v>사우디아라비아172000</v>
      </c>
      <c r="B8261" s="127">
        <f t="shared" si="344"/>
        <v>172000</v>
      </c>
      <c r="C8261" s="127">
        <f t="shared" si="345"/>
        <v>5097000</v>
      </c>
      <c r="D8261" s="129">
        <f t="shared" si="346"/>
        <v>180600</v>
      </c>
      <c r="E8261" s="130" t="s">
        <v>7183</v>
      </c>
    </row>
    <row r="8262" spans="1:5">
      <c r="A8262" s="127" t="str">
        <f t="shared" si="343"/>
        <v>사우디아라비아173000</v>
      </c>
      <c r="B8262" s="127">
        <f t="shared" si="344"/>
        <v>173000</v>
      </c>
      <c r="C8262" s="127">
        <f t="shared" si="345"/>
        <v>5126500</v>
      </c>
      <c r="D8262" s="129">
        <f t="shared" si="346"/>
        <v>181650</v>
      </c>
      <c r="E8262" s="130" t="s">
        <v>7183</v>
      </c>
    </row>
    <row r="8263" spans="1:5">
      <c r="A8263" s="127" t="str">
        <f t="shared" si="343"/>
        <v>사우디아라비아174000</v>
      </c>
      <c r="B8263" s="127">
        <f t="shared" si="344"/>
        <v>174000</v>
      </c>
      <c r="C8263" s="127">
        <f t="shared" si="345"/>
        <v>5156000</v>
      </c>
      <c r="D8263" s="129">
        <f t="shared" si="346"/>
        <v>182700</v>
      </c>
      <c r="E8263" s="130" t="s">
        <v>7183</v>
      </c>
    </row>
    <row r="8264" spans="1:5">
      <c r="A8264" s="127" t="str">
        <f t="shared" si="343"/>
        <v>사우디아라비아175000</v>
      </c>
      <c r="B8264" s="127">
        <f t="shared" si="344"/>
        <v>175000</v>
      </c>
      <c r="C8264" s="127">
        <f t="shared" si="345"/>
        <v>5185500</v>
      </c>
      <c r="D8264" s="129">
        <f t="shared" si="346"/>
        <v>183750</v>
      </c>
      <c r="E8264" s="130" t="s">
        <v>7183</v>
      </c>
    </row>
    <row r="8265" spans="1:5">
      <c r="A8265" s="127" t="str">
        <f t="shared" si="343"/>
        <v>사우디아라비아176000</v>
      </c>
      <c r="B8265" s="127">
        <f t="shared" si="344"/>
        <v>176000</v>
      </c>
      <c r="C8265" s="127">
        <f t="shared" si="345"/>
        <v>5215000</v>
      </c>
      <c r="D8265" s="129">
        <f t="shared" si="346"/>
        <v>184800</v>
      </c>
      <c r="E8265" s="130" t="s">
        <v>7183</v>
      </c>
    </row>
    <row r="8266" spans="1:5">
      <c r="A8266" s="127" t="str">
        <f t="shared" si="343"/>
        <v>사우디아라비아177000</v>
      </c>
      <c r="B8266" s="127">
        <f t="shared" si="344"/>
        <v>177000</v>
      </c>
      <c r="C8266" s="127">
        <f t="shared" si="345"/>
        <v>5244500</v>
      </c>
      <c r="D8266" s="129">
        <f t="shared" si="346"/>
        <v>185850</v>
      </c>
      <c r="E8266" s="130" t="s">
        <v>7183</v>
      </c>
    </row>
    <row r="8267" spans="1:5">
      <c r="A8267" s="127" t="str">
        <f t="shared" si="343"/>
        <v>사우디아라비아178000</v>
      </c>
      <c r="B8267" s="127">
        <f t="shared" si="344"/>
        <v>178000</v>
      </c>
      <c r="C8267" s="127">
        <f t="shared" si="345"/>
        <v>5274000</v>
      </c>
      <c r="D8267" s="129">
        <f t="shared" si="346"/>
        <v>186900</v>
      </c>
      <c r="E8267" s="130" t="s">
        <v>7183</v>
      </c>
    </row>
    <row r="8268" spans="1:5">
      <c r="A8268" s="127" t="str">
        <f t="shared" si="343"/>
        <v>사우디아라비아179000</v>
      </c>
      <c r="B8268" s="127">
        <f t="shared" si="344"/>
        <v>179000</v>
      </c>
      <c r="C8268" s="127">
        <f t="shared" si="345"/>
        <v>5303500</v>
      </c>
      <c r="D8268" s="129">
        <f t="shared" si="346"/>
        <v>187950</v>
      </c>
      <c r="E8268" s="130" t="s">
        <v>7183</v>
      </c>
    </row>
    <row r="8269" spans="1:5">
      <c r="A8269" s="127" t="str">
        <f t="shared" si="343"/>
        <v>사우디아라비아180000</v>
      </c>
      <c r="B8269" s="127">
        <f t="shared" si="344"/>
        <v>180000</v>
      </c>
      <c r="C8269" s="127">
        <f t="shared" si="345"/>
        <v>5333000</v>
      </c>
      <c r="D8269" s="129">
        <f t="shared" si="346"/>
        <v>189000</v>
      </c>
      <c r="E8269" s="130" t="s">
        <v>7183</v>
      </c>
    </row>
    <row r="8270" spans="1:5">
      <c r="A8270" s="127" t="str">
        <f t="shared" si="343"/>
        <v>사우디아라비아181000</v>
      </c>
      <c r="B8270" s="127">
        <f t="shared" si="344"/>
        <v>181000</v>
      </c>
      <c r="C8270" s="127">
        <f t="shared" si="345"/>
        <v>5362500</v>
      </c>
      <c r="D8270" s="129">
        <f t="shared" si="346"/>
        <v>190050</v>
      </c>
      <c r="E8270" s="130" t="s">
        <v>7183</v>
      </c>
    </row>
    <row r="8271" spans="1:5">
      <c r="A8271" s="127" t="str">
        <f t="shared" si="343"/>
        <v>사우디아라비아182000</v>
      </c>
      <c r="B8271" s="127">
        <f t="shared" si="344"/>
        <v>182000</v>
      </c>
      <c r="C8271" s="127">
        <f t="shared" si="345"/>
        <v>5392000</v>
      </c>
      <c r="D8271" s="129">
        <f t="shared" si="346"/>
        <v>191100</v>
      </c>
      <c r="E8271" s="130" t="s">
        <v>7183</v>
      </c>
    </row>
    <row r="8272" spans="1:5">
      <c r="A8272" s="127" t="str">
        <f t="shared" si="343"/>
        <v>사우디아라비아183000</v>
      </c>
      <c r="B8272" s="127">
        <f t="shared" si="344"/>
        <v>183000</v>
      </c>
      <c r="C8272" s="127">
        <f t="shared" si="345"/>
        <v>5421500</v>
      </c>
      <c r="D8272" s="129">
        <f t="shared" si="346"/>
        <v>192150</v>
      </c>
      <c r="E8272" s="130" t="s">
        <v>7183</v>
      </c>
    </row>
    <row r="8273" spans="1:5">
      <c r="A8273" s="127" t="str">
        <f t="shared" si="343"/>
        <v>사우디아라비아184000</v>
      </c>
      <c r="B8273" s="127">
        <f t="shared" si="344"/>
        <v>184000</v>
      </c>
      <c r="C8273" s="127">
        <f t="shared" si="345"/>
        <v>5451000</v>
      </c>
      <c r="D8273" s="129">
        <f t="shared" si="346"/>
        <v>193200</v>
      </c>
      <c r="E8273" s="130" t="s">
        <v>7183</v>
      </c>
    </row>
    <row r="8274" spans="1:5">
      <c r="A8274" s="127" t="str">
        <f t="shared" si="343"/>
        <v>사우디아라비아185000</v>
      </c>
      <c r="B8274" s="127">
        <f t="shared" si="344"/>
        <v>185000</v>
      </c>
      <c r="C8274" s="127">
        <f t="shared" si="345"/>
        <v>5480500</v>
      </c>
      <c r="D8274" s="129">
        <f t="shared" si="346"/>
        <v>194250</v>
      </c>
      <c r="E8274" s="130" t="s">
        <v>7183</v>
      </c>
    </row>
    <row r="8275" spans="1:5">
      <c r="A8275" s="127" t="str">
        <f t="shared" si="343"/>
        <v>사우디아라비아186000</v>
      </c>
      <c r="B8275" s="127">
        <f t="shared" si="344"/>
        <v>186000</v>
      </c>
      <c r="C8275" s="127">
        <f t="shared" si="345"/>
        <v>5510000</v>
      </c>
      <c r="D8275" s="129">
        <f t="shared" si="346"/>
        <v>195300</v>
      </c>
      <c r="E8275" s="130" t="s">
        <v>7183</v>
      </c>
    </row>
    <row r="8276" spans="1:5">
      <c r="A8276" s="127" t="str">
        <f t="shared" si="343"/>
        <v>사우디아라비아187000</v>
      </c>
      <c r="B8276" s="127">
        <f t="shared" si="344"/>
        <v>187000</v>
      </c>
      <c r="C8276" s="127">
        <f t="shared" si="345"/>
        <v>5539500</v>
      </c>
      <c r="D8276" s="129">
        <f t="shared" si="346"/>
        <v>196350</v>
      </c>
      <c r="E8276" s="130" t="s">
        <v>7183</v>
      </c>
    </row>
    <row r="8277" spans="1:5">
      <c r="A8277" s="127" t="str">
        <f t="shared" si="343"/>
        <v>사우디아라비아188000</v>
      </c>
      <c r="B8277" s="127">
        <f t="shared" si="344"/>
        <v>188000</v>
      </c>
      <c r="C8277" s="127">
        <f t="shared" si="345"/>
        <v>5569000</v>
      </c>
      <c r="D8277" s="129">
        <f t="shared" si="346"/>
        <v>197400</v>
      </c>
      <c r="E8277" s="130" t="s">
        <v>7183</v>
      </c>
    </row>
    <row r="8278" spans="1:5">
      <c r="A8278" s="127" t="str">
        <f t="shared" si="343"/>
        <v>사우디아라비아189000</v>
      </c>
      <c r="B8278" s="127">
        <f t="shared" si="344"/>
        <v>189000</v>
      </c>
      <c r="C8278" s="127">
        <f t="shared" si="345"/>
        <v>5598500</v>
      </c>
      <c r="D8278" s="129">
        <f t="shared" si="346"/>
        <v>198450</v>
      </c>
      <c r="E8278" s="130" t="s">
        <v>7183</v>
      </c>
    </row>
    <row r="8279" spans="1:5">
      <c r="A8279" s="127" t="str">
        <f t="shared" si="343"/>
        <v>사우디아라비아190000</v>
      </c>
      <c r="B8279" s="127">
        <f t="shared" si="344"/>
        <v>190000</v>
      </c>
      <c r="C8279" s="127">
        <f t="shared" si="345"/>
        <v>5628000</v>
      </c>
      <c r="D8279" s="129">
        <f t="shared" si="346"/>
        <v>199500</v>
      </c>
      <c r="E8279" s="130" t="s">
        <v>7183</v>
      </c>
    </row>
    <row r="8280" spans="1:5">
      <c r="A8280" s="127" t="str">
        <f t="shared" si="343"/>
        <v>사우디아라비아191000</v>
      </c>
      <c r="B8280" s="127">
        <f t="shared" si="344"/>
        <v>191000</v>
      </c>
      <c r="C8280" s="127">
        <f t="shared" si="345"/>
        <v>5657500</v>
      </c>
      <c r="D8280" s="129">
        <f t="shared" si="346"/>
        <v>200550</v>
      </c>
      <c r="E8280" s="130" t="s">
        <v>7183</v>
      </c>
    </row>
    <row r="8281" spans="1:5">
      <c r="A8281" s="127" t="str">
        <f t="shared" si="343"/>
        <v>사우디아라비아192000</v>
      </c>
      <c r="B8281" s="127">
        <f t="shared" si="344"/>
        <v>192000</v>
      </c>
      <c r="C8281" s="127">
        <f t="shared" si="345"/>
        <v>5687000</v>
      </c>
      <c r="D8281" s="129">
        <f t="shared" si="346"/>
        <v>201600</v>
      </c>
      <c r="E8281" s="130" t="s">
        <v>7183</v>
      </c>
    </row>
    <row r="8282" spans="1:5">
      <c r="A8282" s="127" t="str">
        <f t="shared" ref="A8282:A8345" si="347">"사우디아라비아"&amp;B8282</f>
        <v>사우디아라비아193000</v>
      </c>
      <c r="B8282" s="127">
        <f t="shared" si="344"/>
        <v>193000</v>
      </c>
      <c r="C8282" s="127">
        <f t="shared" si="345"/>
        <v>5716500</v>
      </c>
      <c r="D8282" s="129">
        <f t="shared" si="346"/>
        <v>202650</v>
      </c>
      <c r="E8282" s="130" t="s">
        <v>7183</v>
      </c>
    </row>
    <row r="8283" spans="1:5">
      <c r="A8283" s="127" t="str">
        <f t="shared" si="347"/>
        <v>사우디아라비아194000</v>
      </c>
      <c r="B8283" s="127">
        <f t="shared" ref="B8283:B8346" si="348">B8282+1000</f>
        <v>194000</v>
      </c>
      <c r="C8283" s="127">
        <f t="shared" si="345"/>
        <v>5746000</v>
      </c>
      <c r="D8283" s="129">
        <f t="shared" si="346"/>
        <v>203700</v>
      </c>
      <c r="E8283" s="130" t="s">
        <v>7183</v>
      </c>
    </row>
    <row r="8284" spans="1:5">
      <c r="A8284" s="127" t="str">
        <f t="shared" si="347"/>
        <v>사우디아라비아195000</v>
      </c>
      <c r="B8284" s="127">
        <f t="shared" si="348"/>
        <v>195000</v>
      </c>
      <c r="C8284" s="127">
        <f t="shared" ref="C8284:C8347" si="349">C8283+29500</f>
        <v>5775500</v>
      </c>
      <c r="D8284" s="129">
        <f t="shared" si="346"/>
        <v>204750</v>
      </c>
      <c r="E8284" s="130" t="s">
        <v>7183</v>
      </c>
    </row>
    <row r="8285" spans="1:5">
      <c r="A8285" s="127" t="str">
        <f t="shared" si="347"/>
        <v>사우디아라비아196000</v>
      </c>
      <c r="B8285" s="127">
        <f t="shared" si="348"/>
        <v>196000</v>
      </c>
      <c r="C8285" s="127">
        <f t="shared" si="349"/>
        <v>5805000</v>
      </c>
      <c r="D8285" s="129">
        <f t="shared" si="346"/>
        <v>205800</v>
      </c>
      <c r="E8285" s="130" t="s">
        <v>7183</v>
      </c>
    </row>
    <row r="8286" spans="1:5">
      <c r="A8286" s="127" t="str">
        <f t="shared" si="347"/>
        <v>사우디아라비아197000</v>
      </c>
      <c r="B8286" s="127">
        <f t="shared" si="348"/>
        <v>197000</v>
      </c>
      <c r="C8286" s="127">
        <f t="shared" si="349"/>
        <v>5834500</v>
      </c>
      <c r="D8286" s="129">
        <f t="shared" si="346"/>
        <v>206850</v>
      </c>
      <c r="E8286" s="130" t="s">
        <v>7183</v>
      </c>
    </row>
    <row r="8287" spans="1:5">
      <c r="A8287" s="127" t="str">
        <f t="shared" si="347"/>
        <v>사우디아라비아198000</v>
      </c>
      <c r="B8287" s="127">
        <f t="shared" si="348"/>
        <v>198000</v>
      </c>
      <c r="C8287" s="127">
        <f t="shared" si="349"/>
        <v>5864000</v>
      </c>
      <c r="D8287" s="129">
        <f t="shared" si="346"/>
        <v>207900</v>
      </c>
      <c r="E8287" s="130" t="s">
        <v>7183</v>
      </c>
    </row>
    <row r="8288" spans="1:5">
      <c r="A8288" s="127" t="str">
        <f t="shared" si="347"/>
        <v>사우디아라비아199000</v>
      </c>
      <c r="B8288" s="127">
        <f t="shared" si="348"/>
        <v>199000</v>
      </c>
      <c r="C8288" s="127">
        <f t="shared" si="349"/>
        <v>5893500</v>
      </c>
      <c r="D8288" s="129">
        <f t="shared" si="346"/>
        <v>208950</v>
      </c>
      <c r="E8288" s="130" t="s">
        <v>7183</v>
      </c>
    </row>
    <row r="8289" spans="1:5">
      <c r="A8289" s="127" t="str">
        <f t="shared" si="347"/>
        <v>사우디아라비아200000</v>
      </c>
      <c r="B8289" s="127">
        <f t="shared" si="348"/>
        <v>200000</v>
      </c>
      <c r="C8289" s="127">
        <f t="shared" si="349"/>
        <v>5923000</v>
      </c>
      <c r="D8289" s="129">
        <f t="shared" si="346"/>
        <v>210000</v>
      </c>
      <c r="E8289" s="130" t="s">
        <v>7183</v>
      </c>
    </row>
    <row r="8290" spans="1:5">
      <c r="A8290" s="127" t="str">
        <f t="shared" si="347"/>
        <v>사우디아라비아201000</v>
      </c>
      <c r="B8290" s="127">
        <f t="shared" si="348"/>
        <v>201000</v>
      </c>
      <c r="C8290" s="127">
        <f t="shared" si="349"/>
        <v>5952500</v>
      </c>
      <c r="D8290" s="129">
        <f t="shared" si="346"/>
        <v>211050</v>
      </c>
      <c r="E8290" s="130" t="s">
        <v>7183</v>
      </c>
    </row>
    <row r="8291" spans="1:5">
      <c r="A8291" s="127" t="str">
        <f t="shared" si="347"/>
        <v>사우디아라비아202000</v>
      </c>
      <c r="B8291" s="127">
        <f t="shared" si="348"/>
        <v>202000</v>
      </c>
      <c r="C8291" s="127">
        <f t="shared" si="349"/>
        <v>5982000</v>
      </c>
      <c r="D8291" s="129">
        <f t="shared" si="346"/>
        <v>212100</v>
      </c>
      <c r="E8291" s="130" t="s">
        <v>7183</v>
      </c>
    </row>
    <row r="8292" spans="1:5">
      <c r="A8292" s="127" t="str">
        <f t="shared" si="347"/>
        <v>사우디아라비아203000</v>
      </c>
      <c r="B8292" s="127">
        <f t="shared" si="348"/>
        <v>203000</v>
      </c>
      <c r="C8292" s="127">
        <f t="shared" si="349"/>
        <v>6011500</v>
      </c>
      <c r="D8292" s="129">
        <f t="shared" si="346"/>
        <v>213150</v>
      </c>
      <c r="E8292" s="130" t="s">
        <v>7183</v>
      </c>
    </row>
    <row r="8293" spans="1:5">
      <c r="A8293" s="127" t="str">
        <f t="shared" si="347"/>
        <v>사우디아라비아204000</v>
      </c>
      <c r="B8293" s="127">
        <f t="shared" si="348"/>
        <v>204000</v>
      </c>
      <c r="C8293" s="127">
        <f t="shared" si="349"/>
        <v>6041000</v>
      </c>
      <c r="D8293" s="129">
        <f t="shared" si="346"/>
        <v>214200</v>
      </c>
      <c r="E8293" s="130" t="s">
        <v>7183</v>
      </c>
    </row>
    <row r="8294" spans="1:5">
      <c r="A8294" s="127" t="str">
        <f t="shared" si="347"/>
        <v>사우디아라비아205000</v>
      </c>
      <c r="B8294" s="127">
        <f t="shared" si="348"/>
        <v>205000</v>
      </c>
      <c r="C8294" s="127">
        <f t="shared" si="349"/>
        <v>6070500</v>
      </c>
      <c r="D8294" s="129">
        <f t="shared" si="346"/>
        <v>215250</v>
      </c>
      <c r="E8294" s="130" t="s">
        <v>7183</v>
      </c>
    </row>
    <row r="8295" spans="1:5">
      <c r="A8295" s="127" t="str">
        <f t="shared" si="347"/>
        <v>사우디아라비아206000</v>
      </c>
      <c r="B8295" s="127">
        <f t="shared" si="348"/>
        <v>206000</v>
      </c>
      <c r="C8295" s="127">
        <f t="shared" si="349"/>
        <v>6100000</v>
      </c>
      <c r="D8295" s="129">
        <f t="shared" si="346"/>
        <v>216300</v>
      </c>
      <c r="E8295" s="130" t="s">
        <v>7183</v>
      </c>
    </row>
    <row r="8296" spans="1:5">
      <c r="A8296" s="127" t="str">
        <f t="shared" si="347"/>
        <v>사우디아라비아207000</v>
      </c>
      <c r="B8296" s="127">
        <f t="shared" si="348"/>
        <v>207000</v>
      </c>
      <c r="C8296" s="127">
        <f t="shared" si="349"/>
        <v>6129500</v>
      </c>
      <c r="D8296" s="129">
        <f t="shared" si="346"/>
        <v>217350</v>
      </c>
      <c r="E8296" s="130" t="s">
        <v>7183</v>
      </c>
    </row>
    <row r="8297" spans="1:5">
      <c r="A8297" s="127" t="str">
        <f t="shared" si="347"/>
        <v>사우디아라비아208000</v>
      </c>
      <c r="B8297" s="127">
        <f t="shared" si="348"/>
        <v>208000</v>
      </c>
      <c r="C8297" s="127">
        <f t="shared" si="349"/>
        <v>6159000</v>
      </c>
      <c r="D8297" s="129">
        <f t="shared" si="346"/>
        <v>218400</v>
      </c>
      <c r="E8297" s="130" t="s">
        <v>7183</v>
      </c>
    </row>
    <row r="8298" spans="1:5">
      <c r="A8298" s="127" t="str">
        <f t="shared" si="347"/>
        <v>사우디아라비아209000</v>
      </c>
      <c r="B8298" s="127">
        <f t="shared" si="348"/>
        <v>209000</v>
      </c>
      <c r="C8298" s="127">
        <f t="shared" si="349"/>
        <v>6188500</v>
      </c>
      <c r="D8298" s="129">
        <f t="shared" si="346"/>
        <v>219450</v>
      </c>
      <c r="E8298" s="130" t="s">
        <v>7183</v>
      </c>
    </row>
    <row r="8299" spans="1:5">
      <c r="A8299" s="127" t="str">
        <f t="shared" si="347"/>
        <v>사우디아라비아210000</v>
      </c>
      <c r="B8299" s="127">
        <f t="shared" si="348"/>
        <v>210000</v>
      </c>
      <c r="C8299" s="127">
        <f t="shared" si="349"/>
        <v>6218000</v>
      </c>
      <c r="D8299" s="129">
        <f t="shared" si="346"/>
        <v>220500</v>
      </c>
      <c r="E8299" s="130" t="s">
        <v>7183</v>
      </c>
    </row>
    <row r="8300" spans="1:5">
      <c r="A8300" s="127" t="str">
        <f t="shared" si="347"/>
        <v>사우디아라비아211000</v>
      </c>
      <c r="B8300" s="127">
        <f t="shared" si="348"/>
        <v>211000</v>
      </c>
      <c r="C8300" s="127">
        <f t="shared" si="349"/>
        <v>6247500</v>
      </c>
      <c r="D8300" s="129">
        <f t="shared" si="346"/>
        <v>221550</v>
      </c>
      <c r="E8300" s="130" t="s">
        <v>7183</v>
      </c>
    </row>
    <row r="8301" spans="1:5">
      <c r="A8301" s="127" t="str">
        <f t="shared" si="347"/>
        <v>사우디아라비아212000</v>
      </c>
      <c r="B8301" s="127">
        <f t="shared" si="348"/>
        <v>212000</v>
      </c>
      <c r="C8301" s="127">
        <f t="shared" si="349"/>
        <v>6277000</v>
      </c>
      <c r="D8301" s="129">
        <f t="shared" si="346"/>
        <v>222600</v>
      </c>
      <c r="E8301" s="130" t="s">
        <v>7183</v>
      </c>
    </row>
    <row r="8302" spans="1:5">
      <c r="A8302" s="127" t="str">
        <f t="shared" si="347"/>
        <v>사우디아라비아213000</v>
      </c>
      <c r="B8302" s="127">
        <f t="shared" si="348"/>
        <v>213000</v>
      </c>
      <c r="C8302" s="127">
        <f t="shared" si="349"/>
        <v>6306500</v>
      </c>
      <c r="D8302" s="129">
        <f t="shared" si="346"/>
        <v>223650</v>
      </c>
      <c r="E8302" s="130" t="s">
        <v>7183</v>
      </c>
    </row>
    <row r="8303" spans="1:5">
      <c r="A8303" s="127" t="str">
        <f t="shared" si="347"/>
        <v>사우디아라비아214000</v>
      </c>
      <c r="B8303" s="127">
        <f t="shared" si="348"/>
        <v>214000</v>
      </c>
      <c r="C8303" s="127">
        <f t="shared" si="349"/>
        <v>6336000</v>
      </c>
      <c r="D8303" s="129">
        <f t="shared" si="346"/>
        <v>224700</v>
      </c>
      <c r="E8303" s="130" t="s">
        <v>7183</v>
      </c>
    </row>
    <row r="8304" spans="1:5">
      <c r="A8304" s="127" t="str">
        <f t="shared" si="347"/>
        <v>사우디아라비아215000</v>
      </c>
      <c r="B8304" s="127">
        <f t="shared" si="348"/>
        <v>215000</v>
      </c>
      <c r="C8304" s="127">
        <f t="shared" si="349"/>
        <v>6365500</v>
      </c>
      <c r="D8304" s="129">
        <f t="shared" si="346"/>
        <v>225750</v>
      </c>
      <c r="E8304" s="130" t="s">
        <v>7183</v>
      </c>
    </row>
    <row r="8305" spans="1:5">
      <c r="A8305" s="127" t="str">
        <f t="shared" si="347"/>
        <v>사우디아라비아216000</v>
      </c>
      <c r="B8305" s="127">
        <f t="shared" si="348"/>
        <v>216000</v>
      </c>
      <c r="C8305" s="127">
        <f t="shared" si="349"/>
        <v>6395000</v>
      </c>
      <c r="D8305" s="129">
        <f t="shared" si="346"/>
        <v>226800</v>
      </c>
      <c r="E8305" s="130" t="s">
        <v>7183</v>
      </c>
    </row>
    <row r="8306" spans="1:5">
      <c r="A8306" s="127" t="str">
        <f t="shared" si="347"/>
        <v>사우디아라비아217000</v>
      </c>
      <c r="B8306" s="127">
        <f t="shared" si="348"/>
        <v>217000</v>
      </c>
      <c r="C8306" s="127">
        <f t="shared" si="349"/>
        <v>6424500</v>
      </c>
      <c r="D8306" s="129">
        <f t="shared" si="346"/>
        <v>227850</v>
      </c>
      <c r="E8306" s="130" t="s">
        <v>7183</v>
      </c>
    </row>
    <row r="8307" spans="1:5">
      <c r="A8307" s="127" t="str">
        <f t="shared" si="347"/>
        <v>사우디아라비아218000</v>
      </c>
      <c r="B8307" s="127">
        <f t="shared" si="348"/>
        <v>218000</v>
      </c>
      <c r="C8307" s="127">
        <f t="shared" si="349"/>
        <v>6454000</v>
      </c>
      <c r="D8307" s="129">
        <f t="shared" si="346"/>
        <v>228900</v>
      </c>
      <c r="E8307" s="130" t="s">
        <v>7183</v>
      </c>
    </row>
    <row r="8308" spans="1:5">
      <c r="A8308" s="127" t="str">
        <f t="shared" si="347"/>
        <v>사우디아라비아219000</v>
      </c>
      <c r="B8308" s="127">
        <f t="shared" si="348"/>
        <v>219000</v>
      </c>
      <c r="C8308" s="127">
        <f t="shared" si="349"/>
        <v>6483500</v>
      </c>
      <c r="D8308" s="129">
        <f t="shared" si="346"/>
        <v>229950</v>
      </c>
      <c r="E8308" s="130" t="s">
        <v>7183</v>
      </c>
    </row>
    <row r="8309" spans="1:5">
      <c r="A8309" s="127" t="str">
        <f t="shared" si="347"/>
        <v>사우디아라비아220000</v>
      </c>
      <c r="B8309" s="127">
        <f t="shared" si="348"/>
        <v>220000</v>
      </c>
      <c r="C8309" s="127">
        <f t="shared" si="349"/>
        <v>6513000</v>
      </c>
      <c r="D8309" s="129">
        <f t="shared" si="346"/>
        <v>231000</v>
      </c>
      <c r="E8309" s="130" t="s">
        <v>7183</v>
      </c>
    </row>
    <row r="8310" spans="1:5">
      <c r="A8310" s="127" t="str">
        <f t="shared" si="347"/>
        <v>사우디아라비아221000</v>
      </c>
      <c r="B8310" s="127">
        <f t="shared" si="348"/>
        <v>221000</v>
      </c>
      <c r="C8310" s="127">
        <f t="shared" si="349"/>
        <v>6542500</v>
      </c>
      <c r="D8310" s="129">
        <f t="shared" ref="D8310:D8373" si="350">SUM($G$2)*(B8310*0.001)</f>
        <v>232050</v>
      </c>
      <c r="E8310" s="130" t="s">
        <v>7183</v>
      </c>
    </row>
    <row r="8311" spans="1:5">
      <c r="A8311" s="127" t="str">
        <f t="shared" si="347"/>
        <v>사우디아라비아222000</v>
      </c>
      <c r="B8311" s="127">
        <f t="shared" si="348"/>
        <v>222000</v>
      </c>
      <c r="C8311" s="127">
        <f t="shared" si="349"/>
        <v>6572000</v>
      </c>
      <c r="D8311" s="129">
        <f t="shared" si="350"/>
        <v>233100</v>
      </c>
      <c r="E8311" s="130" t="s">
        <v>7183</v>
      </c>
    </row>
    <row r="8312" spans="1:5">
      <c r="A8312" s="127" t="str">
        <f t="shared" si="347"/>
        <v>사우디아라비아223000</v>
      </c>
      <c r="B8312" s="127">
        <f t="shared" si="348"/>
        <v>223000</v>
      </c>
      <c r="C8312" s="127">
        <f t="shared" si="349"/>
        <v>6601500</v>
      </c>
      <c r="D8312" s="129">
        <f t="shared" si="350"/>
        <v>234150</v>
      </c>
      <c r="E8312" s="130" t="s">
        <v>7183</v>
      </c>
    </row>
    <row r="8313" spans="1:5">
      <c r="A8313" s="127" t="str">
        <f t="shared" si="347"/>
        <v>사우디아라비아224000</v>
      </c>
      <c r="B8313" s="127">
        <f t="shared" si="348"/>
        <v>224000</v>
      </c>
      <c r="C8313" s="127">
        <f t="shared" si="349"/>
        <v>6631000</v>
      </c>
      <c r="D8313" s="129">
        <f t="shared" si="350"/>
        <v>235200</v>
      </c>
      <c r="E8313" s="130" t="s">
        <v>7183</v>
      </c>
    </row>
    <row r="8314" spans="1:5">
      <c r="A8314" s="127" t="str">
        <f t="shared" si="347"/>
        <v>사우디아라비아225000</v>
      </c>
      <c r="B8314" s="127">
        <f t="shared" si="348"/>
        <v>225000</v>
      </c>
      <c r="C8314" s="127">
        <f t="shared" si="349"/>
        <v>6660500</v>
      </c>
      <c r="D8314" s="129">
        <f t="shared" si="350"/>
        <v>236250</v>
      </c>
      <c r="E8314" s="130" t="s">
        <v>7183</v>
      </c>
    </row>
    <row r="8315" spans="1:5">
      <c r="A8315" s="127" t="str">
        <f t="shared" si="347"/>
        <v>사우디아라비아226000</v>
      </c>
      <c r="B8315" s="127">
        <f t="shared" si="348"/>
        <v>226000</v>
      </c>
      <c r="C8315" s="127">
        <f t="shared" si="349"/>
        <v>6690000</v>
      </c>
      <c r="D8315" s="129">
        <f t="shared" si="350"/>
        <v>237300</v>
      </c>
      <c r="E8315" s="130" t="s">
        <v>7183</v>
      </c>
    </row>
    <row r="8316" spans="1:5">
      <c r="A8316" s="127" t="str">
        <f t="shared" si="347"/>
        <v>사우디아라비아227000</v>
      </c>
      <c r="B8316" s="127">
        <f t="shared" si="348"/>
        <v>227000</v>
      </c>
      <c r="C8316" s="127">
        <f t="shared" si="349"/>
        <v>6719500</v>
      </c>
      <c r="D8316" s="129">
        <f t="shared" si="350"/>
        <v>238350</v>
      </c>
      <c r="E8316" s="130" t="s">
        <v>7183</v>
      </c>
    </row>
    <row r="8317" spans="1:5">
      <c r="A8317" s="127" t="str">
        <f t="shared" si="347"/>
        <v>사우디아라비아228000</v>
      </c>
      <c r="B8317" s="127">
        <f t="shared" si="348"/>
        <v>228000</v>
      </c>
      <c r="C8317" s="127">
        <f t="shared" si="349"/>
        <v>6749000</v>
      </c>
      <c r="D8317" s="129">
        <f t="shared" si="350"/>
        <v>239400</v>
      </c>
      <c r="E8317" s="130" t="s">
        <v>7183</v>
      </c>
    </row>
    <row r="8318" spans="1:5">
      <c r="A8318" s="127" t="str">
        <f t="shared" si="347"/>
        <v>사우디아라비아229000</v>
      </c>
      <c r="B8318" s="127">
        <f t="shared" si="348"/>
        <v>229000</v>
      </c>
      <c r="C8318" s="127">
        <f t="shared" si="349"/>
        <v>6778500</v>
      </c>
      <c r="D8318" s="129">
        <f t="shared" si="350"/>
        <v>240450</v>
      </c>
      <c r="E8318" s="130" t="s">
        <v>7183</v>
      </c>
    </row>
    <row r="8319" spans="1:5">
      <c r="A8319" s="127" t="str">
        <f t="shared" si="347"/>
        <v>사우디아라비아230000</v>
      </c>
      <c r="B8319" s="127">
        <f t="shared" si="348"/>
        <v>230000</v>
      </c>
      <c r="C8319" s="127">
        <f t="shared" si="349"/>
        <v>6808000</v>
      </c>
      <c r="D8319" s="129">
        <f t="shared" si="350"/>
        <v>241500</v>
      </c>
      <c r="E8319" s="130" t="s">
        <v>7183</v>
      </c>
    </row>
    <row r="8320" spans="1:5">
      <c r="A8320" s="127" t="str">
        <f t="shared" si="347"/>
        <v>사우디아라비아231000</v>
      </c>
      <c r="B8320" s="127">
        <f t="shared" si="348"/>
        <v>231000</v>
      </c>
      <c r="C8320" s="127">
        <f t="shared" si="349"/>
        <v>6837500</v>
      </c>
      <c r="D8320" s="129">
        <f t="shared" si="350"/>
        <v>242550</v>
      </c>
      <c r="E8320" s="130" t="s">
        <v>7183</v>
      </c>
    </row>
    <row r="8321" spans="1:5">
      <c r="A8321" s="127" t="str">
        <f t="shared" si="347"/>
        <v>사우디아라비아232000</v>
      </c>
      <c r="B8321" s="127">
        <f t="shared" si="348"/>
        <v>232000</v>
      </c>
      <c r="C8321" s="127">
        <f t="shared" si="349"/>
        <v>6867000</v>
      </c>
      <c r="D8321" s="129">
        <f t="shared" si="350"/>
        <v>243600</v>
      </c>
      <c r="E8321" s="130" t="s">
        <v>7183</v>
      </c>
    </row>
    <row r="8322" spans="1:5">
      <c r="A8322" s="127" t="str">
        <f t="shared" si="347"/>
        <v>사우디아라비아233000</v>
      </c>
      <c r="B8322" s="127">
        <f t="shared" si="348"/>
        <v>233000</v>
      </c>
      <c r="C8322" s="127">
        <f t="shared" si="349"/>
        <v>6896500</v>
      </c>
      <c r="D8322" s="129">
        <f t="shared" si="350"/>
        <v>244650</v>
      </c>
      <c r="E8322" s="130" t="s">
        <v>7183</v>
      </c>
    </row>
    <row r="8323" spans="1:5">
      <c r="A8323" s="127" t="str">
        <f t="shared" si="347"/>
        <v>사우디아라비아234000</v>
      </c>
      <c r="B8323" s="127">
        <f t="shared" si="348"/>
        <v>234000</v>
      </c>
      <c r="C8323" s="127">
        <f t="shared" si="349"/>
        <v>6926000</v>
      </c>
      <c r="D8323" s="129">
        <f t="shared" si="350"/>
        <v>245700</v>
      </c>
      <c r="E8323" s="130" t="s">
        <v>7183</v>
      </c>
    </row>
    <row r="8324" spans="1:5">
      <c r="A8324" s="127" t="str">
        <f t="shared" si="347"/>
        <v>사우디아라비아235000</v>
      </c>
      <c r="B8324" s="127">
        <f t="shared" si="348"/>
        <v>235000</v>
      </c>
      <c r="C8324" s="127">
        <f t="shared" si="349"/>
        <v>6955500</v>
      </c>
      <c r="D8324" s="129">
        <f t="shared" si="350"/>
        <v>246750</v>
      </c>
      <c r="E8324" s="130" t="s">
        <v>7183</v>
      </c>
    </row>
    <row r="8325" spans="1:5">
      <c r="A8325" s="127" t="str">
        <f t="shared" si="347"/>
        <v>사우디아라비아236000</v>
      </c>
      <c r="B8325" s="127">
        <f t="shared" si="348"/>
        <v>236000</v>
      </c>
      <c r="C8325" s="127">
        <f t="shared" si="349"/>
        <v>6985000</v>
      </c>
      <c r="D8325" s="129">
        <f t="shared" si="350"/>
        <v>247800</v>
      </c>
      <c r="E8325" s="130" t="s">
        <v>7183</v>
      </c>
    </row>
    <row r="8326" spans="1:5">
      <c r="A8326" s="127" t="str">
        <f t="shared" si="347"/>
        <v>사우디아라비아237000</v>
      </c>
      <c r="B8326" s="127">
        <f t="shared" si="348"/>
        <v>237000</v>
      </c>
      <c r="C8326" s="127">
        <f t="shared" si="349"/>
        <v>7014500</v>
      </c>
      <c r="D8326" s="129">
        <f t="shared" si="350"/>
        <v>248850</v>
      </c>
      <c r="E8326" s="130" t="s">
        <v>7183</v>
      </c>
    </row>
    <row r="8327" spans="1:5">
      <c r="A8327" s="127" t="str">
        <f t="shared" si="347"/>
        <v>사우디아라비아238000</v>
      </c>
      <c r="B8327" s="127">
        <f t="shared" si="348"/>
        <v>238000</v>
      </c>
      <c r="C8327" s="127">
        <f t="shared" si="349"/>
        <v>7044000</v>
      </c>
      <c r="D8327" s="129">
        <f t="shared" si="350"/>
        <v>249900</v>
      </c>
      <c r="E8327" s="130" t="s">
        <v>7183</v>
      </c>
    </row>
    <row r="8328" spans="1:5">
      <c r="A8328" s="127" t="str">
        <f t="shared" si="347"/>
        <v>사우디아라비아239000</v>
      </c>
      <c r="B8328" s="127">
        <f t="shared" si="348"/>
        <v>239000</v>
      </c>
      <c r="C8328" s="127">
        <f t="shared" si="349"/>
        <v>7073500</v>
      </c>
      <c r="D8328" s="129">
        <f t="shared" si="350"/>
        <v>250950</v>
      </c>
      <c r="E8328" s="130" t="s">
        <v>7183</v>
      </c>
    </row>
    <row r="8329" spans="1:5">
      <c r="A8329" s="127" t="str">
        <f t="shared" si="347"/>
        <v>사우디아라비아240000</v>
      </c>
      <c r="B8329" s="127">
        <f t="shared" si="348"/>
        <v>240000</v>
      </c>
      <c r="C8329" s="127">
        <f t="shared" si="349"/>
        <v>7103000</v>
      </c>
      <c r="D8329" s="129">
        <f t="shared" si="350"/>
        <v>252000</v>
      </c>
      <c r="E8329" s="130" t="s">
        <v>7183</v>
      </c>
    </row>
    <row r="8330" spans="1:5">
      <c r="A8330" s="127" t="str">
        <f t="shared" si="347"/>
        <v>사우디아라비아241000</v>
      </c>
      <c r="B8330" s="127">
        <f t="shared" si="348"/>
        <v>241000</v>
      </c>
      <c r="C8330" s="127">
        <f t="shared" si="349"/>
        <v>7132500</v>
      </c>
      <c r="D8330" s="129">
        <f t="shared" si="350"/>
        <v>253050</v>
      </c>
      <c r="E8330" s="130" t="s">
        <v>7183</v>
      </c>
    </row>
    <row r="8331" spans="1:5">
      <c r="A8331" s="127" t="str">
        <f t="shared" si="347"/>
        <v>사우디아라비아242000</v>
      </c>
      <c r="B8331" s="127">
        <f t="shared" si="348"/>
        <v>242000</v>
      </c>
      <c r="C8331" s="127">
        <f t="shared" si="349"/>
        <v>7162000</v>
      </c>
      <c r="D8331" s="129">
        <f t="shared" si="350"/>
        <v>254100</v>
      </c>
      <c r="E8331" s="130" t="s">
        <v>7183</v>
      </c>
    </row>
    <row r="8332" spans="1:5">
      <c r="A8332" s="127" t="str">
        <f t="shared" si="347"/>
        <v>사우디아라비아243000</v>
      </c>
      <c r="B8332" s="127">
        <f t="shared" si="348"/>
        <v>243000</v>
      </c>
      <c r="C8332" s="127">
        <f t="shared" si="349"/>
        <v>7191500</v>
      </c>
      <c r="D8332" s="129">
        <f t="shared" si="350"/>
        <v>255150</v>
      </c>
      <c r="E8332" s="130" t="s">
        <v>7183</v>
      </c>
    </row>
    <row r="8333" spans="1:5">
      <c r="A8333" s="127" t="str">
        <f t="shared" si="347"/>
        <v>사우디아라비아244000</v>
      </c>
      <c r="B8333" s="127">
        <f t="shared" si="348"/>
        <v>244000</v>
      </c>
      <c r="C8333" s="127">
        <f t="shared" si="349"/>
        <v>7221000</v>
      </c>
      <c r="D8333" s="129">
        <f t="shared" si="350"/>
        <v>256200</v>
      </c>
      <c r="E8333" s="130" t="s">
        <v>7183</v>
      </c>
    </row>
    <row r="8334" spans="1:5">
      <c r="A8334" s="127" t="str">
        <f t="shared" si="347"/>
        <v>사우디아라비아245000</v>
      </c>
      <c r="B8334" s="127">
        <f t="shared" si="348"/>
        <v>245000</v>
      </c>
      <c r="C8334" s="127">
        <f t="shared" si="349"/>
        <v>7250500</v>
      </c>
      <c r="D8334" s="129">
        <f t="shared" si="350"/>
        <v>257250</v>
      </c>
      <c r="E8334" s="130" t="s">
        <v>7183</v>
      </c>
    </row>
    <row r="8335" spans="1:5">
      <c r="A8335" s="127" t="str">
        <f t="shared" si="347"/>
        <v>사우디아라비아246000</v>
      </c>
      <c r="B8335" s="127">
        <f t="shared" si="348"/>
        <v>246000</v>
      </c>
      <c r="C8335" s="127">
        <f t="shared" si="349"/>
        <v>7280000</v>
      </c>
      <c r="D8335" s="129">
        <f t="shared" si="350"/>
        <v>258300</v>
      </c>
      <c r="E8335" s="130" t="s">
        <v>7183</v>
      </c>
    </row>
    <row r="8336" spans="1:5">
      <c r="A8336" s="127" t="str">
        <f t="shared" si="347"/>
        <v>사우디아라비아247000</v>
      </c>
      <c r="B8336" s="127">
        <f t="shared" si="348"/>
        <v>247000</v>
      </c>
      <c r="C8336" s="127">
        <f t="shared" si="349"/>
        <v>7309500</v>
      </c>
      <c r="D8336" s="129">
        <f t="shared" si="350"/>
        <v>259350</v>
      </c>
      <c r="E8336" s="130" t="s">
        <v>7183</v>
      </c>
    </row>
    <row r="8337" spans="1:5">
      <c r="A8337" s="127" t="str">
        <f t="shared" si="347"/>
        <v>사우디아라비아248000</v>
      </c>
      <c r="B8337" s="127">
        <f t="shared" si="348"/>
        <v>248000</v>
      </c>
      <c r="C8337" s="127">
        <f t="shared" si="349"/>
        <v>7339000</v>
      </c>
      <c r="D8337" s="129">
        <f t="shared" si="350"/>
        <v>260400</v>
      </c>
      <c r="E8337" s="130" t="s">
        <v>7183</v>
      </c>
    </row>
    <row r="8338" spans="1:5">
      <c r="A8338" s="127" t="str">
        <f t="shared" si="347"/>
        <v>사우디아라비아249000</v>
      </c>
      <c r="B8338" s="127">
        <f t="shared" si="348"/>
        <v>249000</v>
      </c>
      <c r="C8338" s="127">
        <f t="shared" si="349"/>
        <v>7368500</v>
      </c>
      <c r="D8338" s="129">
        <f t="shared" si="350"/>
        <v>261450</v>
      </c>
      <c r="E8338" s="130" t="s">
        <v>7183</v>
      </c>
    </row>
    <row r="8339" spans="1:5">
      <c r="A8339" s="127" t="str">
        <f t="shared" si="347"/>
        <v>사우디아라비아250000</v>
      </c>
      <c r="B8339" s="127">
        <f t="shared" si="348"/>
        <v>250000</v>
      </c>
      <c r="C8339" s="127">
        <f t="shared" si="349"/>
        <v>7398000</v>
      </c>
      <c r="D8339" s="129">
        <f t="shared" si="350"/>
        <v>262500</v>
      </c>
      <c r="E8339" s="130" t="s">
        <v>7183</v>
      </c>
    </row>
    <row r="8340" spans="1:5">
      <c r="A8340" s="127" t="str">
        <f t="shared" si="347"/>
        <v>사우디아라비아251000</v>
      </c>
      <c r="B8340" s="127">
        <f t="shared" si="348"/>
        <v>251000</v>
      </c>
      <c r="C8340" s="127">
        <f t="shared" si="349"/>
        <v>7427500</v>
      </c>
      <c r="D8340" s="129">
        <f t="shared" si="350"/>
        <v>263550</v>
      </c>
      <c r="E8340" s="130" t="s">
        <v>7183</v>
      </c>
    </row>
    <row r="8341" spans="1:5">
      <c r="A8341" s="127" t="str">
        <f t="shared" si="347"/>
        <v>사우디아라비아252000</v>
      </c>
      <c r="B8341" s="127">
        <f t="shared" si="348"/>
        <v>252000</v>
      </c>
      <c r="C8341" s="127">
        <f t="shared" si="349"/>
        <v>7457000</v>
      </c>
      <c r="D8341" s="129">
        <f t="shared" si="350"/>
        <v>264600</v>
      </c>
      <c r="E8341" s="130" t="s">
        <v>7183</v>
      </c>
    </row>
    <row r="8342" spans="1:5">
      <c r="A8342" s="127" t="str">
        <f t="shared" si="347"/>
        <v>사우디아라비아253000</v>
      </c>
      <c r="B8342" s="127">
        <f t="shared" si="348"/>
        <v>253000</v>
      </c>
      <c r="C8342" s="127">
        <f t="shared" si="349"/>
        <v>7486500</v>
      </c>
      <c r="D8342" s="129">
        <f t="shared" si="350"/>
        <v>265650</v>
      </c>
      <c r="E8342" s="130" t="s">
        <v>7183</v>
      </c>
    </row>
    <row r="8343" spans="1:5">
      <c r="A8343" s="127" t="str">
        <f t="shared" si="347"/>
        <v>사우디아라비아254000</v>
      </c>
      <c r="B8343" s="127">
        <f t="shared" si="348"/>
        <v>254000</v>
      </c>
      <c r="C8343" s="127">
        <f t="shared" si="349"/>
        <v>7516000</v>
      </c>
      <c r="D8343" s="129">
        <f t="shared" si="350"/>
        <v>266700</v>
      </c>
      <c r="E8343" s="130" t="s">
        <v>7183</v>
      </c>
    </row>
    <row r="8344" spans="1:5">
      <c r="A8344" s="127" t="str">
        <f t="shared" si="347"/>
        <v>사우디아라비아255000</v>
      </c>
      <c r="B8344" s="127">
        <f t="shared" si="348"/>
        <v>255000</v>
      </c>
      <c r="C8344" s="127">
        <f t="shared" si="349"/>
        <v>7545500</v>
      </c>
      <c r="D8344" s="129">
        <f t="shared" si="350"/>
        <v>267750</v>
      </c>
      <c r="E8344" s="130" t="s">
        <v>7183</v>
      </c>
    </row>
    <row r="8345" spans="1:5">
      <c r="A8345" s="127" t="str">
        <f t="shared" si="347"/>
        <v>사우디아라비아256000</v>
      </c>
      <c r="B8345" s="127">
        <f t="shared" si="348"/>
        <v>256000</v>
      </c>
      <c r="C8345" s="127">
        <f t="shared" si="349"/>
        <v>7575000</v>
      </c>
      <c r="D8345" s="129">
        <f t="shared" si="350"/>
        <v>268800</v>
      </c>
      <c r="E8345" s="130" t="s">
        <v>7183</v>
      </c>
    </row>
    <row r="8346" spans="1:5">
      <c r="A8346" s="127" t="str">
        <f t="shared" ref="A8346:A8409" si="351">"사우디아라비아"&amp;B8346</f>
        <v>사우디아라비아257000</v>
      </c>
      <c r="B8346" s="127">
        <f t="shared" si="348"/>
        <v>257000</v>
      </c>
      <c r="C8346" s="127">
        <f t="shared" si="349"/>
        <v>7604500</v>
      </c>
      <c r="D8346" s="129">
        <f t="shared" si="350"/>
        <v>269850</v>
      </c>
      <c r="E8346" s="130" t="s">
        <v>7183</v>
      </c>
    </row>
    <row r="8347" spans="1:5">
      <c r="A8347" s="127" t="str">
        <f t="shared" si="351"/>
        <v>사우디아라비아258000</v>
      </c>
      <c r="B8347" s="127">
        <f t="shared" ref="B8347:B8410" si="352">B8346+1000</f>
        <v>258000</v>
      </c>
      <c r="C8347" s="127">
        <f t="shared" si="349"/>
        <v>7634000</v>
      </c>
      <c r="D8347" s="129">
        <f t="shared" si="350"/>
        <v>270900</v>
      </c>
      <c r="E8347" s="130" t="s">
        <v>7183</v>
      </c>
    </row>
    <row r="8348" spans="1:5">
      <c r="A8348" s="127" t="str">
        <f t="shared" si="351"/>
        <v>사우디아라비아259000</v>
      </c>
      <c r="B8348" s="127">
        <f t="shared" si="352"/>
        <v>259000</v>
      </c>
      <c r="C8348" s="127">
        <f t="shared" ref="C8348:C8411" si="353">C8347+29500</f>
        <v>7663500</v>
      </c>
      <c r="D8348" s="129">
        <f t="shared" si="350"/>
        <v>271950</v>
      </c>
      <c r="E8348" s="130" t="s">
        <v>7183</v>
      </c>
    </row>
    <row r="8349" spans="1:5">
      <c r="A8349" s="127" t="str">
        <f t="shared" si="351"/>
        <v>사우디아라비아260000</v>
      </c>
      <c r="B8349" s="127">
        <f t="shared" si="352"/>
        <v>260000</v>
      </c>
      <c r="C8349" s="127">
        <f t="shared" si="353"/>
        <v>7693000</v>
      </c>
      <c r="D8349" s="129">
        <f t="shared" si="350"/>
        <v>273000</v>
      </c>
      <c r="E8349" s="130" t="s">
        <v>7183</v>
      </c>
    </row>
    <row r="8350" spans="1:5">
      <c r="A8350" s="127" t="str">
        <f t="shared" si="351"/>
        <v>사우디아라비아261000</v>
      </c>
      <c r="B8350" s="127">
        <f t="shared" si="352"/>
        <v>261000</v>
      </c>
      <c r="C8350" s="127">
        <f t="shared" si="353"/>
        <v>7722500</v>
      </c>
      <c r="D8350" s="129">
        <f t="shared" si="350"/>
        <v>274050</v>
      </c>
      <c r="E8350" s="130" t="s">
        <v>7183</v>
      </c>
    </row>
    <row r="8351" spans="1:5">
      <c r="A8351" s="127" t="str">
        <f t="shared" si="351"/>
        <v>사우디아라비아262000</v>
      </c>
      <c r="B8351" s="127">
        <f t="shared" si="352"/>
        <v>262000</v>
      </c>
      <c r="C8351" s="127">
        <f t="shared" si="353"/>
        <v>7752000</v>
      </c>
      <c r="D8351" s="129">
        <f t="shared" si="350"/>
        <v>275100</v>
      </c>
      <c r="E8351" s="130" t="s">
        <v>7183</v>
      </c>
    </row>
    <row r="8352" spans="1:5">
      <c r="A8352" s="127" t="str">
        <f t="shared" si="351"/>
        <v>사우디아라비아263000</v>
      </c>
      <c r="B8352" s="127">
        <f t="shared" si="352"/>
        <v>263000</v>
      </c>
      <c r="C8352" s="127">
        <f t="shared" si="353"/>
        <v>7781500</v>
      </c>
      <c r="D8352" s="129">
        <f t="shared" si="350"/>
        <v>276150</v>
      </c>
      <c r="E8352" s="130" t="s">
        <v>7183</v>
      </c>
    </row>
    <row r="8353" spans="1:5">
      <c r="A8353" s="127" t="str">
        <f t="shared" si="351"/>
        <v>사우디아라비아264000</v>
      </c>
      <c r="B8353" s="127">
        <f t="shared" si="352"/>
        <v>264000</v>
      </c>
      <c r="C8353" s="127">
        <f t="shared" si="353"/>
        <v>7811000</v>
      </c>
      <c r="D8353" s="129">
        <f t="shared" si="350"/>
        <v>277200</v>
      </c>
      <c r="E8353" s="130" t="s">
        <v>7183</v>
      </c>
    </row>
    <row r="8354" spans="1:5">
      <c r="A8354" s="127" t="str">
        <f t="shared" si="351"/>
        <v>사우디아라비아265000</v>
      </c>
      <c r="B8354" s="127">
        <f t="shared" si="352"/>
        <v>265000</v>
      </c>
      <c r="C8354" s="127">
        <f t="shared" si="353"/>
        <v>7840500</v>
      </c>
      <c r="D8354" s="129">
        <f t="shared" si="350"/>
        <v>278250</v>
      </c>
      <c r="E8354" s="130" t="s">
        <v>7183</v>
      </c>
    </row>
    <row r="8355" spans="1:5">
      <c r="A8355" s="127" t="str">
        <f t="shared" si="351"/>
        <v>사우디아라비아266000</v>
      </c>
      <c r="B8355" s="127">
        <f t="shared" si="352"/>
        <v>266000</v>
      </c>
      <c r="C8355" s="127">
        <f t="shared" si="353"/>
        <v>7870000</v>
      </c>
      <c r="D8355" s="129">
        <f t="shared" si="350"/>
        <v>279300</v>
      </c>
      <c r="E8355" s="130" t="s">
        <v>7183</v>
      </c>
    </row>
    <row r="8356" spans="1:5">
      <c r="A8356" s="127" t="str">
        <f t="shared" si="351"/>
        <v>사우디아라비아267000</v>
      </c>
      <c r="B8356" s="127">
        <f t="shared" si="352"/>
        <v>267000</v>
      </c>
      <c r="C8356" s="127">
        <f t="shared" si="353"/>
        <v>7899500</v>
      </c>
      <c r="D8356" s="129">
        <f t="shared" si="350"/>
        <v>280350</v>
      </c>
      <c r="E8356" s="130" t="s">
        <v>7183</v>
      </c>
    </row>
    <row r="8357" spans="1:5">
      <c r="A8357" s="127" t="str">
        <f t="shared" si="351"/>
        <v>사우디아라비아268000</v>
      </c>
      <c r="B8357" s="127">
        <f t="shared" si="352"/>
        <v>268000</v>
      </c>
      <c r="C8357" s="127">
        <f t="shared" si="353"/>
        <v>7929000</v>
      </c>
      <c r="D8357" s="129">
        <f t="shared" si="350"/>
        <v>281400</v>
      </c>
      <c r="E8357" s="130" t="s">
        <v>7183</v>
      </c>
    </row>
    <row r="8358" spans="1:5">
      <c r="A8358" s="127" t="str">
        <f t="shared" si="351"/>
        <v>사우디아라비아269000</v>
      </c>
      <c r="B8358" s="127">
        <f t="shared" si="352"/>
        <v>269000</v>
      </c>
      <c r="C8358" s="127">
        <f t="shared" si="353"/>
        <v>7958500</v>
      </c>
      <c r="D8358" s="129">
        <f t="shared" si="350"/>
        <v>282450</v>
      </c>
      <c r="E8358" s="130" t="s">
        <v>7183</v>
      </c>
    </row>
    <row r="8359" spans="1:5">
      <c r="A8359" s="127" t="str">
        <f t="shared" si="351"/>
        <v>사우디아라비아270000</v>
      </c>
      <c r="B8359" s="127">
        <f t="shared" si="352"/>
        <v>270000</v>
      </c>
      <c r="C8359" s="127">
        <f t="shared" si="353"/>
        <v>7988000</v>
      </c>
      <c r="D8359" s="129">
        <f t="shared" si="350"/>
        <v>283500</v>
      </c>
      <c r="E8359" s="130" t="s">
        <v>7183</v>
      </c>
    </row>
    <row r="8360" spans="1:5">
      <c r="A8360" s="127" t="str">
        <f t="shared" si="351"/>
        <v>사우디아라비아271000</v>
      </c>
      <c r="B8360" s="127">
        <f t="shared" si="352"/>
        <v>271000</v>
      </c>
      <c r="C8360" s="127">
        <f t="shared" si="353"/>
        <v>8017500</v>
      </c>
      <c r="D8360" s="129">
        <f t="shared" si="350"/>
        <v>284550</v>
      </c>
      <c r="E8360" s="130" t="s">
        <v>7183</v>
      </c>
    </row>
    <row r="8361" spans="1:5">
      <c r="A8361" s="127" t="str">
        <f t="shared" si="351"/>
        <v>사우디아라비아272000</v>
      </c>
      <c r="B8361" s="127">
        <f t="shared" si="352"/>
        <v>272000</v>
      </c>
      <c r="C8361" s="127">
        <f t="shared" si="353"/>
        <v>8047000</v>
      </c>
      <c r="D8361" s="129">
        <f t="shared" si="350"/>
        <v>285600</v>
      </c>
      <c r="E8361" s="130" t="s">
        <v>7183</v>
      </c>
    </row>
    <row r="8362" spans="1:5">
      <c r="A8362" s="127" t="str">
        <f t="shared" si="351"/>
        <v>사우디아라비아273000</v>
      </c>
      <c r="B8362" s="127">
        <f t="shared" si="352"/>
        <v>273000</v>
      </c>
      <c r="C8362" s="127">
        <f t="shared" si="353"/>
        <v>8076500</v>
      </c>
      <c r="D8362" s="129">
        <f t="shared" si="350"/>
        <v>286650</v>
      </c>
      <c r="E8362" s="130" t="s">
        <v>7183</v>
      </c>
    </row>
    <row r="8363" spans="1:5">
      <c r="A8363" s="127" t="str">
        <f t="shared" si="351"/>
        <v>사우디아라비아274000</v>
      </c>
      <c r="B8363" s="127">
        <f t="shared" si="352"/>
        <v>274000</v>
      </c>
      <c r="C8363" s="127">
        <f t="shared" si="353"/>
        <v>8106000</v>
      </c>
      <c r="D8363" s="129">
        <f t="shared" si="350"/>
        <v>287700</v>
      </c>
      <c r="E8363" s="130" t="s">
        <v>7183</v>
      </c>
    </row>
    <row r="8364" spans="1:5">
      <c r="A8364" s="127" t="str">
        <f t="shared" si="351"/>
        <v>사우디아라비아275000</v>
      </c>
      <c r="B8364" s="127">
        <f t="shared" si="352"/>
        <v>275000</v>
      </c>
      <c r="C8364" s="127">
        <f t="shared" si="353"/>
        <v>8135500</v>
      </c>
      <c r="D8364" s="129">
        <f t="shared" si="350"/>
        <v>288750</v>
      </c>
      <c r="E8364" s="130" t="s">
        <v>7183</v>
      </c>
    </row>
    <row r="8365" spans="1:5">
      <c r="A8365" s="127" t="str">
        <f t="shared" si="351"/>
        <v>사우디아라비아276000</v>
      </c>
      <c r="B8365" s="127">
        <f t="shared" si="352"/>
        <v>276000</v>
      </c>
      <c r="C8365" s="127">
        <f t="shared" si="353"/>
        <v>8165000</v>
      </c>
      <c r="D8365" s="129">
        <f t="shared" si="350"/>
        <v>289800</v>
      </c>
      <c r="E8365" s="130" t="s">
        <v>7183</v>
      </c>
    </row>
    <row r="8366" spans="1:5">
      <c r="A8366" s="127" t="str">
        <f t="shared" si="351"/>
        <v>사우디아라비아277000</v>
      </c>
      <c r="B8366" s="127">
        <f t="shared" si="352"/>
        <v>277000</v>
      </c>
      <c r="C8366" s="127">
        <f t="shared" si="353"/>
        <v>8194500</v>
      </c>
      <c r="D8366" s="129">
        <f t="shared" si="350"/>
        <v>290850</v>
      </c>
      <c r="E8366" s="130" t="s">
        <v>7183</v>
      </c>
    </row>
    <row r="8367" spans="1:5">
      <c r="A8367" s="127" t="str">
        <f t="shared" si="351"/>
        <v>사우디아라비아278000</v>
      </c>
      <c r="B8367" s="127">
        <f t="shared" si="352"/>
        <v>278000</v>
      </c>
      <c r="C8367" s="127">
        <f t="shared" si="353"/>
        <v>8224000</v>
      </c>
      <c r="D8367" s="129">
        <f t="shared" si="350"/>
        <v>291900</v>
      </c>
      <c r="E8367" s="130" t="s">
        <v>7183</v>
      </c>
    </row>
    <row r="8368" spans="1:5">
      <c r="A8368" s="127" t="str">
        <f t="shared" si="351"/>
        <v>사우디아라비아279000</v>
      </c>
      <c r="B8368" s="127">
        <f t="shared" si="352"/>
        <v>279000</v>
      </c>
      <c r="C8368" s="127">
        <f t="shared" si="353"/>
        <v>8253500</v>
      </c>
      <c r="D8368" s="129">
        <f t="shared" si="350"/>
        <v>292950</v>
      </c>
      <c r="E8368" s="130" t="s">
        <v>7183</v>
      </c>
    </row>
    <row r="8369" spans="1:5">
      <c r="A8369" s="127" t="str">
        <f t="shared" si="351"/>
        <v>사우디아라비아280000</v>
      </c>
      <c r="B8369" s="127">
        <f t="shared" si="352"/>
        <v>280000</v>
      </c>
      <c r="C8369" s="127">
        <f t="shared" si="353"/>
        <v>8283000</v>
      </c>
      <c r="D8369" s="129">
        <f t="shared" si="350"/>
        <v>294000</v>
      </c>
      <c r="E8369" s="130" t="s">
        <v>7183</v>
      </c>
    </row>
    <row r="8370" spans="1:5">
      <c r="A8370" s="127" t="str">
        <f t="shared" si="351"/>
        <v>사우디아라비아281000</v>
      </c>
      <c r="B8370" s="127">
        <f t="shared" si="352"/>
        <v>281000</v>
      </c>
      <c r="C8370" s="127">
        <f t="shared" si="353"/>
        <v>8312500</v>
      </c>
      <c r="D8370" s="129">
        <f t="shared" si="350"/>
        <v>295050</v>
      </c>
      <c r="E8370" s="130" t="s">
        <v>7183</v>
      </c>
    </row>
    <row r="8371" spans="1:5">
      <c r="A8371" s="127" t="str">
        <f t="shared" si="351"/>
        <v>사우디아라비아282000</v>
      </c>
      <c r="B8371" s="127">
        <f t="shared" si="352"/>
        <v>282000</v>
      </c>
      <c r="C8371" s="127">
        <f t="shared" si="353"/>
        <v>8342000</v>
      </c>
      <c r="D8371" s="129">
        <f t="shared" si="350"/>
        <v>296100</v>
      </c>
      <c r="E8371" s="130" t="s">
        <v>7183</v>
      </c>
    </row>
    <row r="8372" spans="1:5">
      <c r="A8372" s="127" t="str">
        <f t="shared" si="351"/>
        <v>사우디아라비아283000</v>
      </c>
      <c r="B8372" s="127">
        <f t="shared" si="352"/>
        <v>283000</v>
      </c>
      <c r="C8372" s="127">
        <f t="shared" si="353"/>
        <v>8371500</v>
      </c>
      <c r="D8372" s="129">
        <f t="shared" si="350"/>
        <v>297150</v>
      </c>
      <c r="E8372" s="130" t="s">
        <v>7183</v>
      </c>
    </row>
    <row r="8373" spans="1:5">
      <c r="A8373" s="127" t="str">
        <f t="shared" si="351"/>
        <v>사우디아라비아284000</v>
      </c>
      <c r="B8373" s="127">
        <f t="shared" si="352"/>
        <v>284000</v>
      </c>
      <c r="C8373" s="127">
        <f t="shared" si="353"/>
        <v>8401000</v>
      </c>
      <c r="D8373" s="129">
        <f t="shared" si="350"/>
        <v>298200</v>
      </c>
      <c r="E8373" s="130" t="s">
        <v>7183</v>
      </c>
    </row>
    <row r="8374" spans="1:5">
      <c r="A8374" s="127" t="str">
        <f t="shared" si="351"/>
        <v>사우디아라비아285000</v>
      </c>
      <c r="B8374" s="127">
        <f t="shared" si="352"/>
        <v>285000</v>
      </c>
      <c r="C8374" s="127">
        <f t="shared" si="353"/>
        <v>8430500</v>
      </c>
      <c r="D8374" s="129">
        <f t="shared" ref="D8374:D8437" si="354">SUM($G$2)*(B8374*0.001)</f>
        <v>299250</v>
      </c>
      <c r="E8374" s="130" t="s">
        <v>7183</v>
      </c>
    </row>
    <row r="8375" spans="1:5">
      <c r="A8375" s="127" t="str">
        <f t="shared" si="351"/>
        <v>사우디아라비아286000</v>
      </c>
      <c r="B8375" s="127">
        <f t="shared" si="352"/>
        <v>286000</v>
      </c>
      <c r="C8375" s="127">
        <f t="shared" si="353"/>
        <v>8460000</v>
      </c>
      <c r="D8375" s="129">
        <f t="shared" si="354"/>
        <v>300300</v>
      </c>
      <c r="E8375" s="130" t="s">
        <v>7183</v>
      </c>
    </row>
    <row r="8376" spans="1:5">
      <c r="A8376" s="127" t="str">
        <f t="shared" si="351"/>
        <v>사우디아라비아287000</v>
      </c>
      <c r="B8376" s="127">
        <f t="shared" si="352"/>
        <v>287000</v>
      </c>
      <c r="C8376" s="127">
        <f t="shared" si="353"/>
        <v>8489500</v>
      </c>
      <c r="D8376" s="129">
        <f t="shared" si="354"/>
        <v>301350</v>
      </c>
      <c r="E8376" s="130" t="s">
        <v>7183</v>
      </c>
    </row>
    <row r="8377" spans="1:5">
      <c r="A8377" s="127" t="str">
        <f t="shared" si="351"/>
        <v>사우디아라비아288000</v>
      </c>
      <c r="B8377" s="127">
        <f t="shared" si="352"/>
        <v>288000</v>
      </c>
      <c r="C8377" s="127">
        <f t="shared" si="353"/>
        <v>8519000</v>
      </c>
      <c r="D8377" s="129">
        <f t="shared" si="354"/>
        <v>302400</v>
      </c>
      <c r="E8377" s="130" t="s">
        <v>7183</v>
      </c>
    </row>
    <row r="8378" spans="1:5">
      <c r="A8378" s="127" t="str">
        <f t="shared" si="351"/>
        <v>사우디아라비아289000</v>
      </c>
      <c r="B8378" s="127">
        <f t="shared" si="352"/>
        <v>289000</v>
      </c>
      <c r="C8378" s="127">
        <f t="shared" si="353"/>
        <v>8548500</v>
      </c>
      <c r="D8378" s="129">
        <f t="shared" si="354"/>
        <v>303450</v>
      </c>
      <c r="E8378" s="130" t="s">
        <v>7183</v>
      </c>
    </row>
    <row r="8379" spans="1:5">
      <c r="A8379" s="127" t="str">
        <f t="shared" si="351"/>
        <v>사우디아라비아290000</v>
      </c>
      <c r="B8379" s="127">
        <f t="shared" si="352"/>
        <v>290000</v>
      </c>
      <c r="C8379" s="127">
        <f t="shared" si="353"/>
        <v>8578000</v>
      </c>
      <c r="D8379" s="129">
        <f t="shared" si="354"/>
        <v>304500</v>
      </c>
      <c r="E8379" s="130" t="s">
        <v>7183</v>
      </c>
    </row>
    <row r="8380" spans="1:5">
      <c r="A8380" s="127" t="str">
        <f t="shared" si="351"/>
        <v>사우디아라비아291000</v>
      </c>
      <c r="B8380" s="127">
        <f t="shared" si="352"/>
        <v>291000</v>
      </c>
      <c r="C8380" s="127">
        <f t="shared" si="353"/>
        <v>8607500</v>
      </c>
      <c r="D8380" s="129">
        <f t="shared" si="354"/>
        <v>305550</v>
      </c>
      <c r="E8380" s="130" t="s">
        <v>7183</v>
      </c>
    </row>
    <row r="8381" spans="1:5">
      <c r="A8381" s="127" t="str">
        <f t="shared" si="351"/>
        <v>사우디아라비아292000</v>
      </c>
      <c r="B8381" s="127">
        <f t="shared" si="352"/>
        <v>292000</v>
      </c>
      <c r="C8381" s="127">
        <f t="shared" si="353"/>
        <v>8637000</v>
      </c>
      <c r="D8381" s="129">
        <f t="shared" si="354"/>
        <v>306600</v>
      </c>
      <c r="E8381" s="130" t="s">
        <v>7183</v>
      </c>
    </row>
    <row r="8382" spans="1:5">
      <c r="A8382" s="127" t="str">
        <f t="shared" si="351"/>
        <v>사우디아라비아293000</v>
      </c>
      <c r="B8382" s="127">
        <f t="shared" si="352"/>
        <v>293000</v>
      </c>
      <c r="C8382" s="127">
        <f t="shared" si="353"/>
        <v>8666500</v>
      </c>
      <c r="D8382" s="129">
        <f t="shared" si="354"/>
        <v>307650</v>
      </c>
      <c r="E8382" s="130" t="s">
        <v>7183</v>
      </c>
    </row>
    <row r="8383" spans="1:5">
      <c r="A8383" s="127" t="str">
        <f t="shared" si="351"/>
        <v>사우디아라비아294000</v>
      </c>
      <c r="B8383" s="127">
        <f t="shared" si="352"/>
        <v>294000</v>
      </c>
      <c r="C8383" s="127">
        <f t="shared" si="353"/>
        <v>8696000</v>
      </c>
      <c r="D8383" s="129">
        <f t="shared" si="354"/>
        <v>308700</v>
      </c>
      <c r="E8383" s="130" t="s">
        <v>7183</v>
      </c>
    </row>
    <row r="8384" spans="1:5">
      <c r="A8384" s="127" t="str">
        <f t="shared" si="351"/>
        <v>사우디아라비아295000</v>
      </c>
      <c r="B8384" s="127">
        <f t="shared" si="352"/>
        <v>295000</v>
      </c>
      <c r="C8384" s="127">
        <f t="shared" si="353"/>
        <v>8725500</v>
      </c>
      <c r="D8384" s="129">
        <f t="shared" si="354"/>
        <v>309750</v>
      </c>
      <c r="E8384" s="130" t="s">
        <v>7183</v>
      </c>
    </row>
    <row r="8385" spans="1:5">
      <c r="A8385" s="127" t="str">
        <f t="shared" si="351"/>
        <v>사우디아라비아296000</v>
      </c>
      <c r="B8385" s="127">
        <f t="shared" si="352"/>
        <v>296000</v>
      </c>
      <c r="C8385" s="127">
        <f t="shared" si="353"/>
        <v>8755000</v>
      </c>
      <c r="D8385" s="129">
        <f t="shared" si="354"/>
        <v>310800</v>
      </c>
      <c r="E8385" s="130" t="s">
        <v>7183</v>
      </c>
    </row>
    <row r="8386" spans="1:5">
      <c r="A8386" s="127" t="str">
        <f t="shared" si="351"/>
        <v>사우디아라비아297000</v>
      </c>
      <c r="B8386" s="127">
        <f t="shared" si="352"/>
        <v>297000</v>
      </c>
      <c r="C8386" s="127">
        <f t="shared" si="353"/>
        <v>8784500</v>
      </c>
      <c r="D8386" s="129">
        <f t="shared" si="354"/>
        <v>311850</v>
      </c>
      <c r="E8386" s="130" t="s">
        <v>7183</v>
      </c>
    </row>
    <row r="8387" spans="1:5">
      <c r="A8387" s="127" t="str">
        <f t="shared" si="351"/>
        <v>사우디아라비아298000</v>
      </c>
      <c r="B8387" s="127">
        <f t="shared" si="352"/>
        <v>298000</v>
      </c>
      <c r="C8387" s="127">
        <f t="shared" si="353"/>
        <v>8814000</v>
      </c>
      <c r="D8387" s="129">
        <f t="shared" si="354"/>
        <v>312900</v>
      </c>
      <c r="E8387" s="130" t="s">
        <v>7183</v>
      </c>
    </row>
    <row r="8388" spans="1:5">
      <c r="A8388" s="127" t="str">
        <f t="shared" si="351"/>
        <v>사우디아라비아299000</v>
      </c>
      <c r="B8388" s="127">
        <f t="shared" si="352"/>
        <v>299000</v>
      </c>
      <c r="C8388" s="127">
        <f t="shared" si="353"/>
        <v>8843500</v>
      </c>
      <c r="D8388" s="129">
        <f t="shared" si="354"/>
        <v>313950</v>
      </c>
      <c r="E8388" s="130" t="s">
        <v>7183</v>
      </c>
    </row>
    <row r="8389" spans="1:5">
      <c r="A8389" s="127" t="str">
        <f t="shared" si="351"/>
        <v>사우디아라비아300000</v>
      </c>
      <c r="B8389" s="127">
        <f t="shared" si="352"/>
        <v>300000</v>
      </c>
      <c r="C8389" s="127">
        <f t="shared" si="353"/>
        <v>8873000</v>
      </c>
      <c r="D8389" s="129">
        <f t="shared" si="354"/>
        <v>315000</v>
      </c>
      <c r="E8389" s="130" t="s">
        <v>7183</v>
      </c>
    </row>
    <row r="8390" spans="1:5">
      <c r="A8390" s="127" t="str">
        <f t="shared" si="351"/>
        <v>사우디아라비아301000</v>
      </c>
      <c r="B8390" s="127">
        <f t="shared" si="352"/>
        <v>301000</v>
      </c>
      <c r="C8390" s="127">
        <f t="shared" si="353"/>
        <v>8902500</v>
      </c>
      <c r="D8390" s="129">
        <f t="shared" si="354"/>
        <v>316050</v>
      </c>
      <c r="E8390" s="130" t="s">
        <v>7183</v>
      </c>
    </row>
    <row r="8391" spans="1:5">
      <c r="A8391" s="127" t="str">
        <f t="shared" si="351"/>
        <v>사우디아라비아302000</v>
      </c>
      <c r="B8391" s="127">
        <f t="shared" si="352"/>
        <v>302000</v>
      </c>
      <c r="C8391" s="127">
        <f t="shared" si="353"/>
        <v>8932000</v>
      </c>
      <c r="D8391" s="129">
        <f t="shared" si="354"/>
        <v>317100</v>
      </c>
      <c r="E8391" s="130" t="s">
        <v>7183</v>
      </c>
    </row>
    <row r="8392" spans="1:5">
      <c r="A8392" s="127" t="str">
        <f t="shared" si="351"/>
        <v>사우디아라비아303000</v>
      </c>
      <c r="B8392" s="127">
        <f t="shared" si="352"/>
        <v>303000</v>
      </c>
      <c r="C8392" s="127">
        <f t="shared" si="353"/>
        <v>8961500</v>
      </c>
      <c r="D8392" s="129">
        <f t="shared" si="354"/>
        <v>318150</v>
      </c>
      <c r="E8392" s="130" t="s">
        <v>7183</v>
      </c>
    </row>
    <row r="8393" spans="1:5">
      <c r="A8393" s="127" t="str">
        <f t="shared" si="351"/>
        <v>사우디아라비아304000</v>
      </c>
      <c r="B8393" s="127">
        <f t="shared" si="352"/>
        <v>304000</v>
      </c>
      <c r="C8393" s="127">
        <f t="shared" si="353"/>
        <v>8991000</v>
      </c>
      <c r="D8393" s="129">
        <f t="shared" si="354"/>
        <v>319200</v>
      </c>
      <c r="E8393" s="130" t="s">
        <v>7183</v>
      </c>
    </row>
    <row r="8394" spans="1:5">
      <c r="A8394" s="127" t="str">
        <f t="shared" si="351"/>
        <v>사우디아라비아305000</v>
      </c>
      <c r="B8394" s="127">
        <f t="shared" si="352"/>
        <v>305000</v>
      </c>
      <c r="C8394" s="127">
        <f t="shared" si="353"/>
        <v>9020500</v>
      </c>
      <c r="D8394" s="129">
        <f t="shared" si="354"/>
        <v>320250</v>
      </c>
      <c r="E8394" s="130" t="s">
        <v>7183</v>
      </c>
    </row>
    <row r="8395" spans="1:5">
      <c r="A8395" s="127" t="str">
        <f t="shared" si="351"/>
        <v>사우디아라비아306000</v>
      </c>
      <c r="B8395" s="127">
        <f t="shared" si="352"/>
        <v>306000</v>
      </c>
      <c r="C8395" s="127">
        <f t="shared" si="353"/>
        <v>9050000</v>
      </c>
      <c r="D8395" s="129">
        <f t="shared" si="354"/>
        <v>321300</v>
      </c>
      <c r="E8395" s="130" t="s">
        <v>7183</v>
      </c>
    </row>
    <row r="8396" spans="1:5">
      <c r="A8396" s="127" t="str">
        <f t="shared" si="351"/>
        <v>사우디아라비아307000</v>
      </c>
      <c r="B8396" s="127">
        <f t="shared" si="352"/>
        <v>307000</v>
      </c>
      <c r="C8396" s="127">
        <f t="shared" si="353"/>
        <v>9079500</v>
      </c>
      <c r="D8396" s="129">
        <f t="shared" si="354"/>
        <v>322350</v>
      </c>
      <c r="E8396" s="130" t="s">
        <v>7183</v>
      </c>
    </row>
    <row r="8397" spans="1:5">
      <c r="A8397" s="127" t="str">
        <f t="shared" si="351"/>
        <v>사우디아라비아308000</v>
      </c>
      <c r="B8397" s="127">
        <f t="shared" si="352"/>
        <v>308000</v>
      </c>
      <c r="C8397" s="127">
        <f t="shared" si="353"/>
        <v>9109000</v>
      </c>
      <c r="D8397" s="129">
        <f t="shared" si="354"/>
        <v>323400</v>
      </c>
      <c r="E8397" s="130" t="s">
        <v>7183</v>
      </c>
    </row>
    <row r="8398" spans="1:5">
      <c r="A8398" s="127" t="str">
        <f t="shared" si="351"/>
        <v>사우디아라비아309000</v>
      </c>
      <c r="B8398" s="127">
        <f t="shared" si="352"/>
        <v>309000</v>
      </c>
      <c r="C8398" s="127">
        <f t="shared" si="353"/>
        <v>9138500</v>
      </c>
      <c r="D8398" s="129">
        <f t="shared" si="354"/>
        <v>324450</v>
      </c>
      <c r="E8398" s="130" t="s">
        <v>7183</v>
      </c>
    </row>
    <row r="8399" spans="1:5">
      <c r="A8399" s="127" t="str">
        <f t="shared" si="351"/>
        <v>사우디아라비아310000</v>
      </c>
      <c r="B8399" s="127">
        <f t="shared" si="352"/>
        <v>310000</v>
      </c>
      <c r="C8399" s="127">
        <f t="shared" si="353"/>
        <v>9168000</v>
      </c>
      <c r="D8399" s="129">
        <f t="shared" si="354"/>
        <v>325500</v>
      </c>
      <c r="E8399" s="130" t="s">
        <v>7183</v>
      </c>
    </row>
    <row r="8400" spans="1:5">
      <c r="A8400" s="127" t="str">
        <f t="shared" si="351"/>
        <v>사우디아라비아311000</v>
      </c>
      <c r="B8400" s="127">
        <f t="shared" si="352"/>
        <v>311000</v>
      </c>
      <c r="C8400" s="127">
        <f t="shared" si="353"/>
        <v>9197500</v>
      </c>
      <c r="D8400" s="129">
        <f t="shared" si="354"/>
        <v>326550</v>
      </c>
      <c r="E8400" s="130" t="s">
        <v>7183</v>
      </c>
    </row>
    <row r="8401" spans="1:5">
      <c r="A8401" s="127" t="str">
        <f t="shared" si="351"/>
        <v>사우디아라비아312000</v>
      </c>
      <c r="B8401" s="127">
        <f t="shared" si="352"/>
        <v>312000</v>
      </c>
      <c r="C8401" s="127">
        <f t="shared" si="353"/>
        <v>9227000</v>
      </c>
      <c r="D8401" s="129">
        <f t="shared" si="354"/>
        <v>327600</v>
      </c>
      <c r="E8401" s="130" t="s">
        <v>7183</v>
      </c>
    </row>
    <row r="8402" spans="1:5">
      <c r="A8402" s="127" t="str">
        <f t="shared" si="351"/>
        <v>사우디아라비아313000</v>
      </c>
      <c r="B8402" s="127">
        <f t="shared" si="352"/>
        <v>313000</v>
      </c>
      <c r="C8402" s="127">
        <f t="shared" si="353"/>
        <v>9256500</v>
      </c>
      <c r="D8402" s="129">
        <f t="shared" si="354"/>
        <v>328650</v>
      </c>
      <c r="E8402" s="130" t="s">
        <v>7183</v>
      </c>
    </row>
    <row r="8403" spans="1:5">
      <c r="A8403" s="127" t="str">
        <f t="shared" si="351"/>
        <v>사우디아라비아314000</v>
      </c>
      <c r="B8403" s="127">
        <f t="shared" si="352"/>
        <v>314000</v>
      </c>
      <c r="C8403" s="127">
        <f t="shared" si="353"/>
        <v>9286000</v>
      </c>
      <c r="D8403" s="129">
        <f t="shared" si="354"/>
        <v>329700</v>
      </c>
      <c r="E8403" s="130" t="s">
        <v>7183</v>
      </c>
    </row>
    <row r="8404" spans="1:5">
      <c r="A8404" s="127" t="str">
        <f t="shared" si="351"/>
        <v>사우디아라비아315000</v>
      </c>
      <c r="B8404" s="127">
        <f t="shared" si="352"/>
        <v>315000</v>
      </c>
      <c r="C8404" s="127">
        <f t="shared" si="353"/>
        <v>9315500</v>
      </c>
      <c r="D8404" s="129">
        <f t="shared" si="354"/>
        <v>330750</v>
      </c>
      <c r="E8404" s="130" t="s">
        <v>7183</v>
      </c>
    </row>
    <row r="8405" spans="1:5">
      <c r="A8405" s="127" t="str">
        <f t="shared" si="351"/>
        <v>사우디아라비아316000</v>
      </c>
      <c r="B8405" s="127">
        <f t="shared" si="352"/>
        <v>316000</v>
      </c>
      <c r="C8405" s="127">
        <f t="shared" si="353"/>
        <v>9345000</v>
      </c>
      <c r="D8405" s="129">
        <f t="shared" si="354"/>
        <v>331800</v>
      </c>
      <c r="E8405" s="130" t="s">
        <v>7183</v>
      </c>
    </row>
    <row r="8406" spans="1:5">
      <c r="A8406" s="127" t="str">
        <f t="shared" si="351"/>
        <v>사우디아라비아317000</v>
      </c>
      <c r="B8406" s="127">
        <f t="shared" si="352"/>
        <v>317000</v>
      </c>
      <c r="C8406" s="127">
        <f t="shared" si="353"/>
        <v>9374500</v>
      </c>
      <c r="D8406" s="129">
        <f t="shared" si="354"/>
        <v>332850</v>
      </c>
      <c r="E8406" s="130" t="s">
        <v>7183</v>
      </c>
    </row>
    <row r="8407" spans="1:5">
      <c r="A8407" s="127" t="str">
        <f t="shared" si="351"/>
        <v>사우디아라비아318000</v>
      </c>
      <c r="B8407" s="127">
        <f t="shared" si="352"/>
        <v>318000</v>
      </c>
      <c r="C8407" s="127">
        <f t="shared" si="353"/>
        <v>9404000</v>
      </c>
      <c r="D8407" s="129">
        <f t="shared" si="354"/>
        <v>333900</v>
      </c>
      <c r="E8407" s="130" t="s">
        <v>7183</v>
      </c>
    </row>
    <row r="8408" spans="1:5">
      <c r="A8408" s="127" t="str">
        <f t="shared" si="351"/>
        <v>사우디아라비아319000</v>
      </c>
      <c r="B8408" s="127">
        <f t="shared" si="352"/>
        <v>319000</v>
      </c>
      <c r="C8408" s="127">
        <f t="shared" si="353"/>
        <v>9433500</v>
      </c>
      <c r="D8408" s="129">
        <f t="shared" si="354"/>
        <v>334950</v>
      </c>
      <c r="E8408" s="130" t="s">
        <v>7183</v>
      </c>
    </row>
    <row r="8409" spans="1:5">
      <c r="A8409" s="127" t="str">
        <f t="shared" si="351"/>
        <v>사우디아라비아320000</v>
      </c>
      <c r="B8409" s="127">
        <f t="shared" si="352"/>
        <v>320000</v>
      </c>
      <c r="C8409" s="127">
        <f t="shared" si="353"/>
        <v>9463000</v>
      </c>
      <c r="D8409" s="129">
        <f t="shared" si="354"/>
        <v>336000</v>
      </c>
      <c r="E8409" s="130" t="s">
        <v>7183</v>
      </c>
    </row>
    <row r="8410" spans="1:5">
      <c r="A8410" s="127" t="str">
        <f t="shared" ref="A8410:A8450" si="355">"사우디아라비아"&amp;B8410</f>
        <v>사우디아라비아321000</v>
      </c>
      <c r="B8410" s="127">
        <f t="shared" si="352"/>
        <v>321000</v>
      </c>
      <c r="C8410" s="127">
        <f t="shared" si="353"/>
        <v>9492500</v>
      </c>
      <c r="D8410" s="129">
        <f t="shared" si="354"/>
        <v>337050</v>
      </c>
      <c r="E8410" s="130" t="s">
        <v>7183</v>
      </c>
    </row>
    <row r="8411" spans="1:5">
      <c r="A8411" s="127" t="str">
        <f t="shared" si="355"/>
        <v>사우디아라비아322000</v>
      </c>
      <c r="B8411" s="127">
        <f t="shared" ref="B8411:B8450" si="356">B8410+1000</f>
        <v>322000</v>
      </c>
      <c r="C8411" s="127">
        <f t="shared" si="353"/>
        <v>9522000</v>
      </c>
      <c r="D8411" s="129">
        <f t="shared" si="354"/>
        <v>338100</v>
      </c>
      <c r="E8411" s="130" t="s">
        <v>7183</v>
      </c>
    </row>
    <row r="8412" spans="1:5">
      <c r="A8412" s="127" t="str">
        <f t="shared" si="355"/>
        <v>사우디아라비아323000</v>
      </c>
      <c r="B8412" s="127">
        <f t="shared" si="356"/>
        <v>323000</v>
      </c>
      <c r="C8412" s="127">
        <f t="shared" ref="C8412:C8450" si="357">C8411+29500</f>
        <v>9551500</v>
      </c>
      <c r="D8412" s="129">
        <f t="shared" si="354"/>
        <v>339150</v>
      </c>
      <c r="E8412" s="130" t="s">
        <v>7183</v>
      </c>
    </row>
    <row r="8413" spans="1:5">
      <c r="A8413" s="127" t="str">
        <f t="shared" si="355"/>
        <v>사우디아라비아324000</v>
      </c>
      <c r="B8413" s="127">
        <f t="shared" si="356"/>
        <v>324000</v>
      </c>
      <c r="C8413" s="127">
        <f t="shared" si="357"/>
        <v>9581000</v>
      </c>
      <c r="D8413" s="129">
        <f t="shared" si="354"/>
        <v>340200</v>
      </c>
      <c r="E8413" s="130" t="s">
        <v>7183</v>
      </c>
    </row>
    <row r="8414" spans="1:5">
      <c r="A8414" s="127" t="str">
        <f t="shared" si="355"/>
        <v>사우디아라비아325000</v>
      </c>
      <c r="B8414" s="127">
        <f t="shared" si="356"/>
        <v>325000</v>
      </c>
      <c r="C8414" s="127">
        <f t="shared" si="357"/>
        <v>9610500</v>
      </c>
      <c r="D8414" s="129">
        <f t="shared" si="354"/>
        <v>341250</v>
      </c>
      <c r="E8414" s="130" t="s">
        <v>7183</v>
      </c>
    </row>
    <row r="8415" spans="1:5">
      <c r="A8415" s="127" t="str">
        <f t="shared" si="355"/>
        <v>사우디아라비아326000</v>
      </c>
      <c r="B8415" s="127">
        <f t="shared" si="356"/>
        <v>326000</v>
      </c>
      <c r="C8415" s="127">
        <f t="shared" si="357"/>
        <v>9640000</v>
      </c>
      <c r="D8415" s="129">
        <f t="shared" si="354"/>
        <v>342300</v>
      </c>
      <c r="E8415" s="130" t="s">
        <v>7183</v>
      </c>
    </row>
    <row r="8416" spans="1:5">
      <c r="A8416" s="127" t="str">
        <f t="shared" si="355"/>
        <v>사우디아라비아327000</v>
      </c>
      <c r="B8416" s="127">
        <f t="shared" si="356"/>
        <v>327000</v>
      </c>
      <c r="C8416" s="127">
        <f t="shared" si="357"/>
        <v>9669500</v>
      </c>
      <c r="D8416" s="129">
        <f t="shared" si="354"/>
        <v>343350</v>
      </c>
      <c r="E8416" s="130" t="s">
        <v>7183</v>
      </c>
    </row>
    <row r="8417" spans="1:5">
      <c r="A8417" s="127" t="str">
        <f t="shared" si="355"/>
        <v>사우디아라비아328000</v>
      </c>
      <c r="B8417" s="127">
        <f t="shared" si="356"/>
        <v>328000</v>
      </c>
      <c r="C8417" s="127">
        <f t="shared" si="357"/>
        <v>9699000</v>
      </c>
      <c r="D8417" s="129">
        <f t="shared" si="354"/>
        <v>344400</v>
      </c>
      <c r="E8417" s="130" t="s">
        <v>7183</v>
      </c>
    </row>
    <row r="8418" spans="1:5">
      <c r="A8418" s="127" t="str">
        <f t="shared" si="355"/>
        <v>사우디아라비아329000</v>
      </c>
      <c r="B8418" s="127">
        <f t="shared" si="356"/>
        <v>329000</v>
      </c>
      <c r="C8418" s="127">
        <f t="shared" si="357"/>
        <v>9728500</v>
      </c>
      <c r="D8418" s="129">
        <f t="shared" si="354"/>
        <v>345450</v>
      </c>
      <c r="E8418" s="130" t="s">
        <v>7183</v>
      </c>
    </row>
    <row r="8419" spans="1:5">
      <c r="A8419" s="127" t="str">
        <f t="shared" si="355"/>
        <v>사우디아라비아330000</v>
      </c>
      <c r="B8419" s="127">
        <f t="shared" si="356"/>
        <v>330000</v>
      </c>
      <c r="C8419" s="127">
        <f t="shared" si="357"/>
        <v>9758000</v>
      </c>
      <c r="D8419" s="129">
        <f t="shared" si="354"/>
        <v>346500</v>
      </c>
      <c r="E8419" s="130" t="s">
        <v>7183</v>
      </c>
    </row>
    <row r="8420" spans="1:5">
      <c r="A8420" s="127" t="str">
        <f t="shared" si="355"/>
        <v>사우디아라비아331000</v>
      </c>
      <c r="B8420" s="127">
        <f t="shared" si="356"/>
        <v>331000</v>
      </c>
      <c r="C8420" s="127">
        <f t="shared" si="357"/>
        <v>9787500</v>
      </c>
      <c r="D8420" s="129">
        <f t="shared" si="354"/>
        <v>347550</v>
      </c>
      <c r="E8420" s="130" t="s">
        <v>7183</v>
      </c>
    </row>
    <row r="8421" spans="1:5">
      <c r="A8421" s="127" t="str">
        <f t="shared" si="355"/>
        <v>사우디아라비아332000</v>
      </c>
      <c r="B8421" s="127">
        <f t="shared" si="356"/>
        <v>332000</v>
      </c>
      <c r="C8421" s="127">
        <f t="shared" si="357"/>
        <v>9817000</v>
      </c>
      <c r="D8421" s="129">
        <f t="shared" si="354"/>
        <v>348600</v>
      </c>
      <c r="E8421" s="130" t="s">
        <v>7183</v>
      </c>
    </row>
    <row r="8422" spans="1:5">
      <c r="A8422" s="127" t="str">
        <f t="shared" si="355"/>
        <v>사우디아라비아333000</v>
      </c>
      <c r="B8422" s="127">
        <f t="shared" si="356"/>
        <v>333000</v>
      </c>
      <c r="C8422" s="127">
        <f t="shared" si="357"/>
        <v>9846500</v>
      </c>
      <c r="D8422" s="129">
        <f t="shared" si="354"/>
        <v>349650</v>
      </c>
      <c r="E8422" s="130" t="s">
        <v>7183</v>
      </c>
    </row>
    <row r="8423" spans="1:5">
      <c r="A8423" s="127" t="str">
        <f t="shared" si="355"/>
        <v>사우디아라비아334000</v>
      </c>
      <c r="B8423" s="127">
        <f t="shared" si="356"/>
        <v>334000</v>
      </c>
      <c r="C8423" s="127">
        <f t="shared" si="357"/>
        <v>9876000</v>
      </c>
      <c r="D8423" s="129">
        <f t="shared" si="354"/>
        <v>350700</v>
      </c>
      <c r="E8423" s="130" t="s">
        <v>7183</v>
      </c>
    </row>
    <row r="8424" spans="1:5">
      <c r="A8424" s="127" t="str">
        <f t="shared" si="355"/>
        <v>사우디아라비아335000</v>
      </c>
      <c r="B8424" s="127">
        <f t="shared" si="356"/>
        <v>335000</v>
      </c>
      <c r="C8424" s="127">
        <f t="shared" si="357"/>
        <v>9905500</v>
      </c>
      <c r="D8424" s="129">
        <f t="shared" si="354"/>
        <v>351750</v>
      </c>
      <c r="E8424" s="130" t="s">
        <v>7183</v>
      </c>
    </row>
    <row r="8425" spans="1:5">
      <c r="A8425" s="127" t="str">
        <f t="shared" si="355"/>
        <v>사우디아라비아336000</v>
      </c>
      <c r="B8425" s="127">
        <f t="shared" si="356"/>
        <v>336000</v>
      </c>
      <c r="C8425" s="127">
        <f t="shared" si="357"/>
        <v>9935000</v>
      </c>
      <c r="D8425" s="129">
        <f t="shared" si="354"/>
        <v>352800</v>
      </c>
      <c r="E8425" s="130" t="s">
        <v>7183</v>
      </c>
    </row>
    <row r="8426" spans="1:5">
      <c r="A8426" s="127" t="str">
        <f t="shared" si="355"/>
        <v>사우디아라비아337000</v>
      </c>
      <c r="B8426" s="127">
        <f t="shared" si="356"/>
        <v>337000</v>
      </c>
      <c r="C8426" s="127">
        <f t="shared" si="357"/>
        <v>9964500</v>
      </c>
      <c r="D8426" s="129">
        <f t="shared" si="354"/>
        <v>353850</v>
      </c>
      <c r="E8426" s="130" t="s">
        <v>7183</v>
      </c>
    </row>
    <row r="8427" spans="1:5">
      <c r="A8427" s="127" t="str">
        <f t="shared" si="355"/>
        <v>사우디아라비아338000</v>
      </c>
      <c r="B8427" s="127">
        <f t="shared" si="356"/>
        <v>338000</v>
      </c>
      <c r="C8427" s="127">
        <f t="shared" si="357"/>
        <v>9994000</v>
      </c>
      <c r="D8427" s="129">
        <f t="shared" si="354"/>
        <v>354900</v>
      </c>
      <c r="E8427" s="130" t="s">
        <v>7183</v>
      </c>
    </row>
    <row r="8428" spans="1:5">
      <c r="A8428" s="127" t="str">
        <f t="shared" si="355"/>
        <v>사우디아라비아339000</v>
      </c>
      <c r="B8428" s="127">
        <f t="shared" si="356"/>
        <v>339000</v>
      </c>
      <c r="C8428" s="127">
        <f t="shared" si="357"/>
        <v>10023500</v>
      </c>
      <c r="D8428" s="129">
        <f t="shared" si="354"/>
        <v>355950</v>
      </c>
      <c r="E8428" s="130" t="s">
        <v>7183</v>
      </c>
    </row>
    <row r="8429" spans="1:5">
      <c r="A8429" s="127" t="str">
        <f t="shared" si="355"/>
        <v>사우디아라비아340000</v>
      </c>
      <c r="B8429" s="127">
        <f t="shared" si="356"/>
        <v>340000</v>
      </c>
      <c r="C8429" s="127">
        <f t="shared" si="357"/>
        <v>10053000</v>
      </c>
      <c r="D8429" s="129">
        <f t="shared" si="354"/>
        <v>357000</v>
      </c>
      <c r="E8429" s="130" t="s">
        <v>7183</v>
      </c>
    </row>
    <row r="8430" spans="1:5">
      <c r="A8430" s="127" t="str">
        <f t="shared" si="355"/>
        <v>사우디아라비아341000</v>
      </c>
      <c r="B8430" s="127">
        <f t="shared" si="356"/>
        <v>341000</v>
      </c>
      <c r="C8430" s="127">
        <f t="shared" si="357"/>
        <v>10082500</v>
      </c>
      <c r="D8430" s="129">
        <f t="shared" si="354"/>
        <v>358050</v>
      </c>
      <c r="E8430" s="130" t="s">
        <v>7183</v>
      </c>
    </row>
    <row r="8431" spans="1:5">
      <c r="A8431" s="127" t="str">
        <f t="shared" si="355"/>
        <v>사우디아라비아342000</v>
      </c>
      <c r="B8431" s="127">
        <f t="shared" si="356"/>
        <v>342000</v>
      </c>
      <c r="C8431" s="127">
        <f t="shared" si="357"/>
        <v>10112000</v>
      </c>
      <c r="D8431" s="129">
        <f t="shared" si="354"/>
        <v>359100</v>
      </c>
      <c r="E8431" s="130" t="s">
        <v>7183</v>
      </c>
    </row>
    <row r="8432" spans="1:5">
      <c r="A8432" s="127" t="str">
        <f t="shared" si="355"/>
        <v>사우디아라비아343000</v>
      </c>
      <c r="B8432" s="127">
        <f t="shared" si="356"/>
        <v>343000</v>
      </c>
      <c r="C8432" s="127">
        <f t="shared" si="357"/>
        <v>10141500</v>
      </c>
      <c r="D8432" s="129">
        <f t="shared" si="354"/>
        <v>360150</v>
      </c>
      <c r="E8432" s="130" t="s">
        <v>7183</v>
      </c>
    </row>
    <row r="8433" spans="1:5">
      <c r="A8433" s="127" t="str">
        <f t="shared" si="355"/>
        <v>사우디아라비아344000</v>
      </c>
      <c r="B8433" s="127">
        <f t="shared" si="356"/>
        <v>344000</v>
      </c>
      <c r="C8433" s="127">
        <f t="shared" si="357"/>
        <v>10171000</v>
      </c>
      <c r="D8433" s="129">
        <f t="shared" si="354"/>
        <v>361200</v>
      </c>
      <c r="E8433" s="130" t="s">
        <v>7183</v>
      </c>
    </row>
    <row r="8434" spans="1:5">
      <c r="A8434" s="127" t="str">
        <f t="shared" si="355"/>
        <v>사우디아라비아345000</v>
      </c>
      <c r="B8434" s="127">
        <f t="shared" si="356"/>
        <v>345000</v>
      </c>
      <c r="C8434" s="127">
        <f t="shared" si="357"/>
        <v>10200500</v>
      </c>
      <c r="D8434" s="129">
        <f t="shared" si="354"/>
        <v>362250</v>
      </c>
      <c r="E8434" s="130" t="s">
        <v>7183</v>
      </c>
    </row>
    <row r="8435" spans="1:5">
      <c r="A8435" s="127" t="str">
        <f t="shared" si="355"/>
        <v>사우디아라비아346000</v>
      </c>
      <c r="B8435" s="127">
        <f t="shared" si="356"/>
        <v>346000</v>
      </c>
      <c r="C8435" s="127">
        <f t="shared" si="357"/>
        <v>10230000</v>
      </c>
      <c r="D8435" s="129">
        <f t="shared" si="354"/>
        <v>363300</v>
      </c>
      <c r="E8435" s="130" t="s">
        <v>7183</v>
      </c>
    </row>
    <row r="8436" spans="1:5">
      <c r="A8436" s="127" t="str">
        <f t="shared" si="355"/>
        <v>사우디아라비아347000</v>
      </c>
      <c r="B8436" s="127">
        <f t="shared" si="356"/>
        <v>347000</v>
      </c>
      <c r="C8436" s="127">
        <f t="shared" si="357"/>
        <v>10259500</v>
      </c>
      <c r="D8436" s="129">
        <f t="shared" si="354"/>
        <v>364350</v>
      </c>
      <c r="E8436" s="130" t="s">
        <v>7183</v>
      </c>
    </row>
    <row r="8437" spans="1:5">
      <c r="A8437" s="127" t="str">
        <f t="shared" si="355"/>
        <v>사우디아라비아348000</v>
      </c>
      <c r="B8437" s="127">
        <f t="shared" si="356"/>
        <v>348000</v>
      </c>
      <c r="C8437" s="127">
        <f t="shared" si="357"/>
        <v>10289000</v>
      </c>
      <c r="D8437" s="129">
        <f t="shared" si="354"/>
        <v>365400</v>
      </c>
      <c r="E8437" s="130" t="s">
        <v>7183</v>
      </c>
    </row>
    <row r="8438" spans="1:5">
      <c r="A8438" s="127" t="str">
        <f t="shared" si="355"/>
        <v>사우디아라비아349000</v>
      </c>
      <c r="B8438" s="127">
        <f t="shared" si="356"/>
        <v>349000</v>
      </c>
      <c r="C8438" s="127">
        <f t="shared" si="357"/>
        <v>10318500</v>
      </c>
      <c r="D8438" s="129">
        <f t="shared" ref="D8438:D8501" si="358">SUM($G$2)*(B8438*0.001)</f>
        <v>366450</v>
      </c>
      <c r="E8438" s="130" t="s">
        <v>7183</v>
      </c>
    </row>
    <row r="8439" spans="1:5">
      <c r="A8439" s="127" t="str">
        <f t="shared" si="355"/>
        <v>사우디아라비아350000</v>
      </c>
      <c r="B8439" s="127">
        <f t="shared" si="356"/>
        <v>350000</v>
      </c>
      <c r="C8439" s="127">
        <f t="shared" si="357"/>
        <v>10348000</v>
      </c>
      <c r="D8439" s="129">
        <f t="shared" si="358"/>
        <v>367500</v>
      </c>
      <c r="E8439" s="130" t="s">
        <v>7183</v>
      </c>
    </row>
    <row r="8440" spans="1:5">
      <c r="A8440" s="127" t="str">
        <f t="shared" si="355"/>
        <v>사우디아라비아351000</v>
      </c>
      <c r="B8440" s="127">
        <f t="shared" si="356"/>
        <v>351000</v>
      </c>
      <c r="C8440" s="127">
        <f t="shared" si="357"/>
        <v>10377500</v>
      </c>
      <c r="D8440" s="129">
        <f t="shared" si="358"/>
        <v>368550</v>
      </c>
      <c r="E8440" s="130" t="s">
        <v>7183</v>
      </c>
    </row>
    <row r="8441" spans="1:5">
      <c r="A8441" s="127" t="str">
        <f t="shared" si="355"/>
        <v>사우디아라비아352000</v>
      </c>
      <c r="B8441" s="127">
        <f t="shared" si="356"/>
        <v>352000</v>
      </c>
      <c r="C8441" s="127">
        <f t="shared" si="357"/>
        <v>10407000</v>
      </c>
      <c r="D8441" s="129">
        <f t="shared" si="358"/>
        <v>369600</v>
      </c>
      <c r="E8441" s="130" t="s">
        <v>7183</v>
      </c>
    </row>
    <row r="8442" spans="1:5">
      <c r="A8442" s="127" t="str">
        <f t="shared" si="355"/>
        <v>사우디아라비아353000</v>
      </c>
      <c r="B8442" s="127">
        <f t="shared" si="356"/>
        <v>353000</v>
      </c>
      <c r="C8442" s="127">
        <f t="shared" si="357"/>
        <v>10436500</v>
      </c>
      <c r="D8442" s="129">
        <f t="shared" si="358"/>
        <v>370650</v>
      </c>
      <c r="E8442" s="130" t="s">
        <v>7183</v>
      </c>
    </row>
    <row r="8443" spans="1:5">
      <c r="A8443" s="127" t="str">
        <f t="shared" si="355"/>
        <v>사우디아라비아354000</v>
      </c>
      <c r="B8443" s="127">
        <f t="shared" si="356"/>
        <v>354000</v>
      </c>
      <c r="C8443" s="127">
        <f t="shared" si="357"/>
        <v>10466000</v>
      </c>
      <c r="D8443" s="129">
        <f t="shared" si="358"/>
        <v>371700</v>
      </c>
      <c r="E8443" s="130" t="s">
        <v>7183</v>
      </c>
    </row>
    <row r="8444" spans="1:5">
      <c r="A8444" s="127" t="str">
        <f t="shared" si="355"/>
        <v>사우디아라비아355000</v>
      </c>
      <c r="B8444" s="127">
        <f t="shared" si="356"/>
        <v>355000</v>
      </c>
      <c r="C8444" s="127">
        <f t="shared" si="357"/>
        <v>10495500</v>
      </c>
      <c r="D8444" s="129">
        <f t="shared" si="358"/>
        <v>372750</v>
      </c>
      <c r="E8444" s="130" t="s">
        <v>7183</v>
      </c>
    </row>
    <row r="8445" spans="1:5">
      <c r="A8445" s="127" t="str">
        <f t="shared" si="355"/>
        <v>사우디아라비아356000</v>
      </c>
      <c r="B8445" s="127">
        <f t="shared" si="356"/>
        <v>356000</v>
      </c>
      <c r="C8445" s="127">
        <f t="shared" si="357"/>
        <v>10525000</v>
      </c>
      <c r="D8445" s="129">
        <f t="shared" si="358"/>
        <v>373800</v>
      </c>
      <c r="E8445" s="130" t="s">
        <v>7183</v>
      </c>
    </row>
    <row r="8446" spans="1:5">
      <c r="A8446" s="127" t="str">
        <f t="shared" si="355"/>
        <v>사우디아라비아357000</v>
      </c>
      <c r="B8446" s="127">
        <f t="shared" si="356"/>
        <v>357000</v>
      </c>
      <c r="C8446" s="127">
        <f t="shared" si="357"/>
        <v>10554500</v>
      </c>
      <c r="D8446" s="129">
        <f t="shared" si="358"/>
        <v>374850</v>
      </c>
      <c r="E8446" s="130" t="s">
        <v>7183</v>
      </c>
    </row>
    <row r="8447" spans="1:5">
      <c r="A8447" s="127" t="str">
        <f t="shared" si="355"/>
        <v>사우디아라비아358000</v>
      </c>
      <c r="B8447" s="127">
        <f t="shared" si="356"/>
        <v>358000</v>
      </c>
      <c r="C8447" s="127">
        <f t="shared" si="357"/>
        <v>10584000</v>
      </c>
      <c r="D8447" s="129">
        <f t="shared" si="358"/>
        <v>375900</v>
      </c>
      <c r="E8447" s="130" t="s">
        <v>7183</v>
      </c>
    </row>
    <row r="8448" spans="1:5">
      <c r="A8448" s="127" t="str">
        <f t="shared" si="355"/>
        <v>사우디아라비아359000</v>
      </c>
      <c r="B8448" s="127">
        <f t="shared" si="356"/>
        <v>359000</v>
      </c>
      <c r="C8448" s="127">
        <f t="shared" si="357"/>
        <v>10613500</v>
      </c>
      <c r="D8448" s="129">
        <f t="shared" si="358"/>
        <v>376950</v>
      </c>
      <c r="E8448" s="130" t="s">
        <v>7183</v>
      </c>
    </row>
    <row r="8449" spans="1:5">
      <c r="A8449" s="127" t="str">
        <f t="shared" si="355"/>
        <v>사우디아라비아360000</v>
      </c>
      <c r="B8449" s="127">
        <f t="shared" si="356"/>
        <v>360000</v>
      </c>
      <c r="C8449" s="127">
        <f t="shared" si="357"/>
        <v>10643000</v>
      </c>
      <c r="D8449" s="129">
        <f t="shared" si="358"/>
        <v>378000</v>
      </c>
      <c r="E8449" s="130" t="s">
        <v>7183</v>
      </c>
    </row>
    <row r="8450" spans="1:5">
      <c r="A8450" s="127" t="str">
        <f t="shared" si="355"/>
        <v>사우디아라비아361000</v>
      </c>
      <c r="B8450" s="127">
        <f t="shared" si="356"/>
        <v>361000</v>
      </c>
      <c r="C8450" s="127">
        <f t="shared" si="357"/>
        <v>10672500</v>
      </c>
      <c r="D8450" s="129">
        <f t="shared" si="358"/>
        <v>379050</v>
      </c>
      <c r="E8450" s="130" t="s">
        <v>7183</v>
      </c>
    </row>
    <row r="8451" spans="1:5">
      <c r="A8451" s="127" t="str">
        <f t="shared" ref="A8451:A8514" si="359">"싱가폴"&amp;B8451</f>
        <v>싱가폴1000</v>
      </c>
      <c r="B8451" s="127">
        <v>1000</v>
      </c>
      <c r="C8451" s="127">
        <v>20000</v>
      </c>
      <c r="D8451" s="129">
        <f t="shared" si="358"/>
        <v>1050</v>
      </c>
      <c r="E8451" s="130" t="s">
        <v>7181</v>
      </c>
    </row>
    <row r="8452" spans="1:5">
      <c r="A8452" s="127" t="str">
        <f t="shared" si="359"/>
        <v>싱가폴2000</v>
      </c>
      <c r="B8452" s="127">
        <f t="shared" ref="B8452:B8515" si="360">B8451+1000</f>
        <v>2000</v>
      </c>
      <c r="C8452" s="127">
        <f t="shared" ref="C8452:C8515" si="361">C8451+10000</f>
        <v>30000</v>
      </c>
      <c r="D8452" s="129">
        <f t="shared" si="358"/>
        <v>2100</v>
      </c>
      <c r="E8452" s="130" t="s">
        <v>7181</v>
      </c>
    </row>
    <row r="8453" spans="1:5">
      <c r="A8453" s="127" t="str">
        <f t="shared" si="359"/>
        <v>싱가폴3000</v>
      </c>
      <c r="B8453" s="127">
        <f t="shared" si="360"/>
        <v>3000</v>
      </c>
      <c r="C8453" s="127">
        <f t="shared" si="361"/>
        <v>40000</v>
      </c>
      <c r="D8453" s="129">
        <f t="shared" si="358"/>
        <v>3150</v>
      </c>
      <c r="E8453" s="130" t="s">
        <v>7181</v>
      </c>
    </row>
    <row r="8454" spans="1:5">
      <c r="A8454" s="127" t="str">
        <f t="shared" si="359"/>
        <v>싱가폴4000</v>
      </c>
      <c r="B8454" s="127">
        <f t="shared" si="360"/>
        <v>4000</v>
      </c>
      <c r="C8454" s="127">
        <f t="shared" si="361"/>
        <v>50000</v>
      </c>
      <c r="D8454" s="129">
        <f t="shared" si="358"/>
        <v>4200</v>
      </c>
      <c r="E8454" s="130" t="s">
        <v>7181</v>
      </c>
    </row>
    <row r="8455" spans="1:5">
      <c r="A8455" s="127" t="str">
        <f t="shared" si="359"/>
        <v>싱가폴5000</v>
      </c>
      <c r="B8455" s="127">
        <f t="shared" si="360"/>
        <v>5000</v>
      </c>
      <c r="C8455" s="127">
        <f t="shared" si="361"/>
        <v>60000</v>
      </c>
      <c r="D8455" s="129">
        <f t="shared" si="358"/>
        <v>5250</v>
      </c>
      <c r="E8455" s="130" t="s">
        <v>7181</v>
      </c>
    </row>
    <row r="8456" spans="1:5">
      <c r="A8456" s="127" t="str">
        <f t="shared" si="359"/>
        <v>싱가폴6000</v>
      </c>
      <c r="B8456" s="127">
        <f t="shared" si="360"/>
        <v>6000</v>
      </c>
      <c r="C8456" s="127">
        <f t="shared" si="361"/>
        <v>70000</v>
      </c>
      <c r="D8456" s="129">
        <f t="shared" si="358"/>
        <v>6300</v>
      </c>
      <c r="E8456" s="130" t="s">
        <v>7181</v>
      </c>
    </row>
    <row r="8457" spans="1:5">
      <c r="A8457" s="127" t="str">
        <f t="shared" si="359"/>
        <v>싱가폴7000</v>
      </c>
      <c r="B8457" s="127">
        <f t="shared" si="360"/>
        <v>7000</v>
      </c>
      <c r="C8457" s="127">
        <f t="shared" si="361"/>
        <v>80000</v>
      </c>
      <c r="D8457" s="129">
        <f t="shared" si="358"/>
        <v>7350</v>
      </c>
      <c r="E8457" s="130" t="s">
        <v>7181</v>
      </c>
    </row>
    <row r="8458" spans="1:5">
      <c r="A8458" s="127" t="str">
        <f t="shared" si="359"/>
        <v>싱가폴8000</v>
      </c>
      <c r="B8458" s="127">
        <f t="shared" si="360"/>
        <v>8000</v>
      </c>
      <c r="C8458" s="127">
        <f t="shared" si="361"/>
        <v>90000</v>
      </c>
      <c r="D8458" s="129">
        <f t="shared" si="358"/>
        <v>8400</v>
      </c>
      <c r="E8458" s="130" t="s">
        <v>7181</v>
      </c>
    </row>
    <row r="8459" spans="1:5">
      <c r="A8459" s="127" t="str">
        <f t="shared" si="359"/>
        <v>싱가폴9000</v>
      </c>
      <c r="B8459" s="127">
        <f t="shared" si="360"/>
        <v>9000</v>
      </c>
      <c r="C8459" s="127">
        <f t="shared" si="361"/>
        <v>100000</v>
      </c>
      <c r="D8459" s="129">
        <f t="shared" si="358"/>
        <v>9450</v>
      </c>
      <c r="E8459" s="130" t="s">
        <v>7181</v>
      </c>
    </row>
    <row r="8460" spans="1:5">
      <c r="A8460" s="127" t="str">
        <f t="shared" si="359"/>
        <v>싱가폴10000</v>
      </c>
      <c r="B8460" s="127">
        <f t="shared" si="360"/>
        <v>10000</v>
      </c>
      <c r="C8460" s="127">
        <f t="shared" si="361"/>
        <v>110000</v>
      </c>
      <c r="D8460" s="129">
        <f t="shared" si="358"/>
        <v>10500</v>
      </c>
      <c r="E8460" s="130" t="s">
        <v>7181</v>
      </c>
    </row>
    <row r="8461" spans="1:5">
      <c r="A8461" s="127" t="str">
        <f t="shared" si="359"/>
        <v>싱가폴11000</v>
      </c>
      <c r="B8461" s="127">
        <f t="shared" si="360"/>
        <v>11000</v>
      </c>
      <c r="C8461" s="127">
        <f t="shared" si="361"/>
        <v>120000</v>
      </c>
      <c r="D8461" s="129">
        <f t="shared" si="358"/>
        <v>11550</v>
      </c>
      <c r="E8461" s="130" t="s">
        <v>7181</v>
      </c>
    </row>
    <row r="8462" spans="1:5">
      <c r="A8462" s="127" t="str">
        <f t="shared" si="359"/>
        <v>싱가폴12000</v>
      </c>
      <c r="B8462" s="127">
        <f t="shared" si="360"/>
        <v>12000</v>
      </c>
      <c r="C8462" s="127">
        <f t="shared" si="361"/>
        <v>130000</v>
      </c>
      <c r="D8462" s="129">
        <f t="shared" si="358"/>
        <v>12600</v>
      </c>
      <c r="E8462" s="130" t="s">
        <v>7181</v>
      </c>
    </row>
    <row r="8463" spans="1:5">
      <c r="A8463" s="127" t="str">
        <f t="shared" si="359"/>
        <v>싱가폴13000</v>
      </c>
      <c r="B8463" s="127">
        <f t="shared" si="360"/>
        <v>13000</v>
      </c>
      <c r="C8463" s="127">
        <f t="shared" si="361"/>
        <v>140000</v>
      </c>
      <c r="D8463" s="129">
        <f t="shared" si="358"/>
        <v>13650</v>
      </c>
      <c r="E8463" s="130" t="s">
        <v>7181</v>
      </c>
    </row>
    <row r="8464" spans="1:5">
      <c r="A8464" s="127" t="str">
        <f t="shared" si="359"/>
        <v>싱가폴14000</v>
      </c>
      <c r="B8464" s="127">
        <f t="shared" si="360"/>
        <v>14000</v>
      </c>
      <c r="C8464" s="127">
        <f t="shared" si="361"/>
        <v>150000</v>
      </c>
      <c r="D8464" s="129">
        <f t="shared" si="358"/>
        <v>14700</v>
      </c>
      <c r="E8464" s="130" t="s">
        <v>7181</v>
      </c>
    </row>
    <row r="8465" spans="1:5">
      <c r="A8465" s="127" t="str">
        <f t="shared" si="359"/>
        <v>싱가폴15000</v>
      </c>
      <c r="B8465" s="127">
        <f t="shared" si="360"/>
        <v>15000</v>
      </c>
      <c r="C8465" s="127">
        <f t="shared" si="361"/>
        <v>160000</v>
      </c>
      <c r="D8465" s="129">
        <f t="shared" si="358"/>
        <v>15750</v>
      </c>
      <c r="E8465" s="130" t="s">
        <v>7181</v>
      </c>
    </row>
    <row r="8466" spans="1:5">
      <c r="A8466" s="127" t="str">
        <f t="shared" si="359"/>
        <v>싱가폴16000</v>
      </c>
      <c r="B8466" s="127">
        <f t="shared" si="360"/>
        <v>16000</v>
      </c>
      <c r="C8466" s="127">
        <f t="shared" si="361"/>
        <v>170000</v>
      </c>
      <c r="D8466" s="129">
        <f t="shared" si="358"/>
        <v>16800</v>
      </c>
      <c r="E8466" s="130" t="s">
        <v>7181</v>
      </c>
    </row>
    <row r="8467" spans="1:5">
      <c r="A8467" s="127" t="str">
        <f t="shared" si="359"/>
        <v>싱가폴17000</v>
      </c>
      <c r="B8467" s="127">
        <f t="shared" si="360"/>
        <v>17000</v>
      </c>
      <c r="C8467" s="127">
        <f t="shared" si="361"/>
        <v>180000</v>
      </c>
      <c r="D8467" s="129">
        <f t="shared" si="358"/>
        <v>17850</v>
      </c>
      <c r="E8467" s="130" t="s">
        <v>7181</v>
      </c>
    </row>
    <row r="8468" spans="1:5">
      <c r="A8468" s="127" t="str">
        <f t="shared" si="359"/>
        <v>싱가폴18000</v>
      </c>
      <c r="B8468" s="127">
        <f t="shared" si="360"/>
        <v>18000</v>
      </c>
      <c r="C8468" s="127">
        <f t="shared" si="361"/>
        <v>190000</v>
      </c>
      <c r="D8468" s="129">
        <f t="shared" si="358"/>
        <v>18900</v>
      </c>
      <c r="E8468" s="130" t="s">
        <v>7181</v>
      </c>
    </row>
    <row r="8469" spans="1:5">
      <c r="A8469" s="127" t="str">
        <f t="shared" si="359"/>
        <v>싱가폴19000</v>
      </c>
      <c r="B8469" s="127">
        <f t="shared" si="360"/>
        <v>19000</v>
      </c>
      <c r="C8469" s="127">
        <f t="shared" si="361"/>
        <v>200000</v>
      </c>
      <c r="D8469" s="129">
        <f t="shared" si="358"/>
        <v>19950</v>
      </c>
      <c r="E8469" s="130" t="s">
        <v>7181</v>
      </c>
    </row>
    <row r="8470" spans="1:5">
      <c r="A8470" s="127" t="str">
        <f t="shared" si="359"/>
        <v>싱가폴20000</v>
      </c>
      <c r="B8470" s="127">
        <f t="shared" si="360"/>
        <v>20000</v>
      </c>
      <c r="C8470" s="127">
        <f t="shared" si="361"/>
        <v>210000</v>
      </c>
      <c r="D8470" s="129">
        <f t="shared" si="358"/>
        <v>21000</v>
      </c>
      <c r="E8470" s="130" t="s">
        <v>7181</v>
      </c>
    </row>
    <row r="8471" spans="1:5">
      <c r="A8471" s="127" t="str">
        <f t="shared" si="359"/>
        <v>싱가폴21000</v>
      </c>
      <c r="B8471" s="127">
        <f t="shared" si="360"/>
        <v>21000</v>
      </c>
      <c r="C8471" s="127">
        <f t="shared" si="361"/>
        <v>220000</v>
      </c>
      <c r="D8471" s="129">
        <f t="shared" si="358"/>
        <v>22050</v>
      </c>
      <c r="E8471" s="130" t="s">
        <v>7181</v>
      </c>
    </row>
    <row r="8472" spans="1:5">
      <c r="A8472" s="127" t="str">
        <f t="shared" si="359"/>
        <v>싱가폴22000</v>
      </c>
      <c r="B8472" s="127">
        <f t="shared" si="360"/>
        <v>22000</v>
      </c>
      <c r="C8472" s="127">
        <f t="shared" si="361"/>
        <v>230000</v>
      </c>
      <c r="D8472" s="129">
        <f t="shared" si="358"/>
        <v>23100</v>
      </c>
      <c r="E8472" s="130" t="s">
        <v>7181</v>
      </c>
    </row>
    <row r="8473" spans="1:5">
      <c r="A8473" s="127" t="str">
        <f t="shared" si="359"/>
        <v>싱가폴23000</v>
      </c>
      <c r="B8473" s="127">
        <f t="shared" si="360"/>
        <v>23000</v>
      </c>
      <c r="C8473" s="127">
        <f t="shared" si="361"/>
        <v>240000</v>
      </c>
      <c r="D8473" s="129">
        <f t="shared" si="358"/>
        <v>24150</v>
      </c>
      <c r="E8473" s="130" t="s">
        <v>7181</v>
      </c>
    </row>
    <row r="8474" spans="1:5">
      <c r="A8474" s="127" t="str">
        <f t="shared" si="359"/>
        <v>싱가폴24000</v>
      </c>
      <c r="B8474" s="127">
        <f t="shared" si="360"/>
        <v>24000</v>
      </c>
      <c r="C8474" s="127">
        <f t="shared" si="361"/>
        <v>250000</v>
      </c>
      <c r="D8474" s="129">
        <f t="shared" si="358"/>
        <v>25200</v>
      </c>
      <c r="E8474" s="130" t="s">
        <v>7181</v>
      </c>
    </row>
    <row r="8475" spans="1:5">
      <c r="A8475" s="127" t="str">
        <f t="shared" si="359"/>
        <v>싱가폴25000</v>
      </c>
      <c r="B8475" s="127">
        <f t="shared" si="360"/>
        <v>25000</v>
      </c>
      <c r="C8475" s="127">
        <f t="shared" si="361"/>
        <v>260000</v>
      </c>
      <c r="D8475" s="129">
        <f t="shared" si="358"/>
        <v>26250</v>
      </c>
      <c r="E8475" s="130" t="s">
        <v>7181</v>
      </c>
    </row>
    <row r="8476" spans="1:5">
      <c r="A8476" s="127" t="str">
        <f t="shared" si="359"/>
        <v>싱가폴26000</v>
      </c>
      <c r="B8476" s="127">
        <f t="shared" si="360"/>
        <v>26000</v>
      </c>
      <c r="C8476" s="127">
        <f t="shared" si="361"/>
        <v>270000</v>
      </c>
      <c r="D8476" s="129">
        <f t="shared" si="358"/>
        <v>27300</v>
      </c>
      <c r="E8476" s="130" t="s">
        <v>7181</v>
      </c>
    </row>
    <row r="8477" spans="1:5">
      <c r="A8477" s="127" t="str">
        <f t="shared" si="359"/>
        <v>싱가폴27000</v>
      </c>
      <c r="B8477" s="127">
        <f t="shared" si="360"/>
        <v>27000</v>
      </c>
      <c r="C8477" s="127">
        <f t="shared" si="361"/>
        <v>280000</v>
      </c>
      <c r="D8477" s="129">
        <f t="shared" si="358"/>
        <v>28350</v>
      </c>
      <c r="E8477" s="130" t="s">
        <v>7181</v>
      </c>
    </row>
    <row r="8478" spans="1:5">
      <c r="A8478" s="127" t="str">
        <f t="shared" si="359"/>
        <v>싱가폴28000</v>
      </c>
      <c r="B8478" s="127">
        <f t="shared" si="360"/>
        <v>28000</v>
      </c>
      <c r="C8478" s="127">
        <f t="shared" si="361"/>
        <v>290000</v>
      </c>
      <c r="D8478" s="129">
        <f t="shared" si="358"/>
        <v>29400</v>
      </c>
      <c r="E8478" s="130" t="s">
        <v>7181</v>
      </c>
    </row>
    <row r="8479" spans="1:5">
      <c r="A8479" s="127" t="str">
        <f t="shared" si="359"/>
        <v>싱가폴29000</v>
      </c>
      <c r="B8479" s="127">
        <f t="shared" si="360"/>
        <v>29000</v>
      </c>
      <c r="C8479" s="127">
        <f t="shared" si="361"/>
        <v>300000</v>
      </c>
      <c r="D8479" s="129">
        <f t="shared" si="358"/>
        <v>30450</v>
      </c>
      <c r="E8479" s="130" t="s">
        <v>7181</v>
      </c>
    </row>
    <row r="8480" spans="1:5">
      <c r="A8480" s="127" t="str">
        <f t="shared" si="359"/>
        <v>싱가폴30000</v>
      </c>
      <c r="B8480" s="127">
        <f t="shared" si="360"/>
        <v>30000</v>
      </c>
      <c r="C8480" s="127">
        <f t="shared" si="361"/>
        <v>310000</v>
      </c>
      <c r="D8480" s="129">
        <f t="shared" si="358"/>
        <v>31500</v>
      </c>
      <c r="E8480" s="130" t="s">
        <v>7181</v>
      </c>
    </row>
    <row r="8481" spans="1:5">
      <c r="A8481" s="127" t="str">
        <f t="shared" si="359"/>
        <v>싱가폴31000</v>
      </c>
      <c r="B8481" s="127">
        <f t="shared" si="360"/>
        <v>31000</v>
      </c>
      <c r="C8481" s="127">
        <f t="shared" si="361"/>
        <v>320000</v>
      </c>
      <c r="D8481" s="129">
        <f t="shared" si="358"/>
        <v>32550</v>
      </c>
      <c r="E8481" s="130" t="s">
        <v>7181</v>
      </c>
    </row>
    <row r="8482" spans="1:5">
      <c r="A8482" s="127" t="str">
        <f t="shared" si="359"/>
        <v>싱가폴32000</v>
      </c>
      <c r="B8482" s="127">
        <f t="shared" si="360"/>
        <v>32000</v>
      </c>
      <c r="C8482" s="127">
        <f t="shared" si="361"/>
        <v>330000</v>
      </c>
      <c r="D8482" s="129">
        <f t="shared" si="358"/>
        <v>33600</v>
      </c>
      <c r="E8482" s="130" t="s">
        <v>7181</v>
      </c>
    </row>
    <row r="8483" spans="1:5">
      <c r="A8483" s="127" t="str">
        <f t="shared" si="359"/>
        <v>싱가폴33000</v>
      </c>
      <c r="B8483" s="127">
        <f t="shared" si="360"/>
        <v>33000</v>
      </c>
      <c r="C8483" s="127">
        <f t="shared" si="361"/>
        <v>340000</v>
      </c>
      <c r="D8483" s="129">
        <f t="shared" si="358"/>
        <v>34650</v>
      </c>
      <c r="E8483" s="130" t="s">
        <v>7181</v>
      </c>
    </row>
    <row r="8484" spans="1:5">
      <c r="A8484" s="127" t="str">
        <f t="shared" si="359"/>
        <v>싱가폴34000</v>
      </c>
      <c r="B8484" s="127">
        <f t="shared" si="360"/>
        <v>34000</v>
      </c>
      <c r="C8484" s="127">
        <f t="shared" si="361"/>
        <v>350000</v>
      </c>
      <c r="D8484" s="129">
        <f t="shared" si="358"/>
        <v>35700</v>
      </c>
      <c r="E8484" s="130" t="s">
        <v>7181</v>
      </c>
    </row>
    <row r="8485" spans="1:5">
      <c r="A8485" s="127" t="str">
        <f t="shared" si="359"/>
        <v>싱가폴35000</v>
      </c>
      <c r="B8485" s="127">
        <f t="shared" si="360"/>
        <v>35000</v>
      </c>
      <c r="C8485" s="127">
        <f t="shared" si="361"/>
        <v>360000</v>
      </c>
      <c r="D8485" s="129">
        <f t="shared" si="358"/>
        <v>36750</v>
      </c>
      <c r="E8485" s="130" t="s">
        <v>7181</v>
      </c>
    </row>
    <row r="8486" spans="1:5">
      <c r="A8486" s="127" t="str">
        <f t="shared" si="359"/>
        <v>싱가폴36000</v>
      </c>
      <c r="B8486" s="127">
        <f t="shared" si="360"/>
        <v>36000</v>
      </c>
      <c r="C8486" s="127">
        <f t="shared" si="361"/>
        <v>370000</v>
      </c>
      <c r="D8486" s="129">
        <f t="shared" si="358"/>
        <v>37800</v>
      </c>
      <c r="E8486" s="130" t="s">
        <v>7181</v>
      </c>
    </row>
    <row r="8487" spans="1:5">
      <c r="A8487" s="127" t="str">
        <f t="shared" si="359"/>
        <v>싱가폴37000</v>
      </c>
      <c r="B8487" s="127">
        <f t="shared" si="360"/>
        <v>37000</v>
      </c>
      <c r="C8487" s="127">
        <f t="shared" si="361"/>
        <v>380000</v>
      </c>
      <c r="D8487" s="129">
        <f t="shared" si="358"/>
        <v>38850</v>
      </c>
      <c r="E8487" s="130" t="s">
        <v>7181</v>
      </c>
    </row>
    <row r="8488" spans="1:5">
      <c r="A8488" s="127" t="str">
        <f t="shared" si="359"/>
        <v>싱가폴38000</v>
      </c>
      <c r="B8488" s="127">
        <f t="shared" si="360"/>
        <v>38000</v>
      </c>
      <c r="C8488" s="127">
        <f t="shared" si="361"/>
        <v>390000</v>
      </c>
      <c r="D8488" s="129">
        <f t="shared" si="358"/>
        <v>39900</v>
      </c>
      <c r="E8488" s="130" t="s">
        <v>7181</v>
      </c>
    </row>
    <row r="8489" spans="1:5">
      <c r="A8489" s="127" t="str">
        <f t="shared" si="359"/>
        <v>싱가폴39000</v>
      </c>
      <c r="B8489" s="127">
        <f t="shared" si="360"/>
        <v>39000</v>
      </c>
      <c r="C8489" s="127">
        <f t="shared" si="361"/>
        <v>400000</v>
      </c>
      <c r="D8489" s="129">
        <f t="shared" si="358"/>
        <v>40950</v>
      </c>
      <c r="E8489" s="130" t="s">
        <v>7181</v>
      </c>
    </row>
    <row r="8490" spans="1:5">
      <c r="A8490" s="127" t="str">
        <f t="shared" si="359"/>
        <v>싱가폴40000</v>
      </c>
      <c r="B8490" s="127">
        <f t="shared" si="360"/>
        <v>40000</v>
      </c>
      <c r="C8490" s="127">
        <f t="shared" si="361"/>
        <v>410000</v>
      </c>
      <c r="D8490" s="129">
        <f t="shared" si="358"/>
        <v>42000</v>
      </c>
      <c r="E8490" s="130" t="s">
        <v>7181</v>
      </c>
    </row>
    <row r="8491" spans="1:5">
      <c r="A8491" s="127" t="str">
        <f t="shared" si="359"/>
        <v>싱가폴41000</v>
      </c>
      <c r="B8491" s="127">
        <f t="shared" si="360"/>
        <v>41000</v>
      </c>
      <c r="C8491" s="127">
        <f t="shared" si="361"/>
        <v>420000</v>
      </c>
      <c r="D8491" s="129">
        <f t="shared" si="358"/>
        <v>43050</v>
      </c>
      <c r="E8491" s="130" t="s">
        <v>7181</v>
      </c>
    </row>
    <row r="8492" spans="1:5">
      <c r="A8492" s="127" t="str">
        <f t="shared" si="359"/>
        <v>싱가폴42000</v>
      </c>
      <c r="B8492" s="127">
        <f t="shared" si="360"/>
        <v>42000</v>
      </c>
      <c r="C8492" s="127">
        <f t="shared" si="361"/>
        <v>430000</v>
      </c>
      <c r="D8492" s="129">
        <f t="shared" si="358"/>
        <v>44100</v>
      </c>
      <c r="E8492" s="130" t="s">
        <v>7181</v>
      </c>
    </row>
    <row r="8493" spans="1:5">
      <c r="A8493" s="127" t="str">
        <f t="shared" si="359"/>
        <v>싱가폴43000</v>
      </c>
      <c r="B8493" s="127">
        <f t="shared" si="360"/>
        <v>43000</v>
      </c>
      <c r="C8493" s="127">
        <f t="shared" si="361"/>
        <v>440000</v>
      </c>
      <c r="D8493" s="129">
        <f t="shared" si="358"/>
        <v>45150</v>
      </c>
      <c r="E8493" s="130" t="s">
        <v>7181</v>
      </c>
    </row>
    <row r="8494" spans="1:5">
      <c r="A8494" s="127" t="str">
        <f t="shared" si="359"/>
        <v>싱가폴44000</v>
      </c>
      <c r="B8494" s="127">
        <f t="shared" si="360"/>
        <v>44000</v>
      </c>
      <c r="C8494" s="127">
        <f t="shared" si="361"/>
        <v>450000</v>
      </c>
      <c r="D8494" s="129">
        <f t="shared" si="358"/>
        <v>46200</v>
      </c>
      <c r="E8494" s="130" t="s">
        <v>7181</v>
      </c>
    </row>
    <row r="8495" spans="1:5">
      <c r="A8495" s="127" t="str">
        <f t="shared" si="359"/>
        <v>싱가폴45000</v>
      </c>
      <c r="B8495" s="127">
        <f t="shared" si="360"/>
        <v>45000</v>
      </c>
      <c r="C8495" s="127">
        <f t="shared" si="361"/>
        <v>460000</v>
      </c>
      <c r="D8495" s="129">
        <f t="shared" si="358"/>
        <v>47250</v>
      </c>
      <c r="E8495" s="130" t="s">
        <v>7181</v>
      </c>
    </row>
    <row r="8496" spans="1:5">
      <c r="A8496" s="127" t="str">
        <f t="shared" si="359"/>
        <v>싱가폴46000</v>
      </c>
      <c r="B8496" s="127">
        <f t="shared" si="360"/>
        <v>46000</v>
      </c>
      <c r="C8496" s="127">
        <f t="shared" si="361"/>
        <v>470000</v>
      </c>
      <c r="D8496" s="129">
        <f t="shared" si="358"/>
        <v>48300</v>
      </c>
      <c r="E8496" s="130" t="s">
        <v>7181</v>
      </c>
    </row>
    <row r="8497" spans="1:5">
      <c r="A8497" s="127" t="str">
        <f t="shared" si="359"/>
        <v>싱가폴47000</v>
      </c>
      <c r="B8497" s="127">
        <f t="shared" si="360"/>
        <v>47000</v>
      </c>
      <c r="C8497" s="127">
        <f t="shared" si="361"/>
        <v>480000</v>
      </c>
      <c r="D8497" s="129">
        <f t="shared" si="358"/>
        <v>49350</v>
      </c>
      <c r="E8497" s="130" t="s">
        <v>7181</v>
      </c>
    </row>
    <row r="8498" spans="1:5">
      <c r="A8498" s="127" t="str">
        <f t="shared" si="359"/>
        <v>싱가폴48000</v>
      </c>
      <c r="B8498" s="127">
        <f t="shared" si="360"/>
        <v>48000</v>
      </c>
      <c r="C8498" s="127">
        <f t="shared" si="361"/>
        <v>490000</v>
      </c>
      <c r="D8498" s="129">
        <f t="shared" si="358"/>
        <v>50400</v>
      </c>
      <c r="E8498" s="130" t="s">
        <v>7181</v>
      </c>
    </row>
    <row r="8499" spans="1:5">
      <c r="A8499" s="127" t="str">
        <f t="shared" si="359"/>
        <v>싱가폴49000</v>
      </c>
      <c r="B8499" s="127">
        <f t="shared" si="360"/>
        <v>49000</v>
      </c>
      <c r="C8499" s="127">
        <f t="shared" si="361"/>
        <v>500000</v>
      </c>
      <c r="D8499" s="129">
        <f t="shared" si="358"/>
        <v>51450</v>
      </c>
      <c r="E8499" s="130" t="s">
        <v>7181</v>
      </c>
    </row>
    <row r="8500" spans="1:5">
      <c r="A8500" s="127" t="str">
        <f t="shared" si="359"/>
        <v>싱가폴50000</v>
      </c>
      <c r="B8500" s="127">
        <f t="shared" si="360"/>
        <v>50000</v>
      </c>
      <c r="C8500" s="127">
        <f t="shared" si="361"/>
        <v>510000</v>
      </c>
      <c r="D8500" s="129">
        <f t="shared" si="358"/>
        <v>52500</v>
      </c>
      <c r="E8500" s="130" t="s">
        <v>7181</v>
      </c>
    </row>
    <row r="8501" spans="1:5">
      <c r="A8501" s="127" t="str">
        <f t="shared" si="359"/>
        <v>싱가폴51000</v>
      </c>
      <c r="B8501" s="127">
        <f t="shared" si="360"/>
        <v>51000</v>
      </c>
      <c r="C8501" s="127">
        <f t="shared" si="361"/>
        <v>520000</v>
      </c>
      <c r="D8501" s="129">
        <f t="shared" si="358"/>
        <v>53550</v>
      </c>
      <c r="E8501" s="130" t="s">
        <v>7181</v>
      </c>
    </row>
    <row r="8502" spans="1:5">
      <c r="A8502" s="127" t="str">
        <f t="shared" si="359"/>
        <v>싱가폴52000</v>
      </c>
      <c r="B8502" s="127">
        <f t="shared" si="360"/>
        <v>52000</v>
      </c>
      <c r="C8502" s="127">
        <f t="shared" si="361"/>
        <v>530000</v>
      </c>
      <c r="D8502" s="129">
        <f t="shared" ref="D8502:D8565" si="362">SUM($G$2)*(B8502*0.001)</f>
        <v>54600</v>
      </c>
      <c r="E8502" s="130" t="s">
        <v>7181</v>
      </c>
    </row>
    <row r="8503" spans="1:5">
      <c r="A8503" s="127" t="str">
        <f t="shared" si="359"/>
        <v>싱가폴53000</v>
      </c>
      <c r="B8503" s="127">
        <f t="shared" si="360"/>
        <v>53000</v>
      </c>
      <c r="C8503" s="127">
        <f t="shared" si="361"/>
        <v>540000</v>
      </c>
      <c r="D8503" s="129">
        <f t="shared" si="362"/>
        <v>55650</v>
      </c>
      <c r="E8503" s="130" t="s">
        <v>7181</v>
      </c>
    </row>
    <row r="8504" spans="1:5">
      <c r="A8504" s="127" t="str">
        <f t="shared" si="359"/>
        <v>싱가폴54000</v>
      </c>
      <c r="B8504" s="127">
        <f t="shared" si="360"/>
        <v>54000</v>
      </c>
      <c r="C8504" s="127">
        <f t="shared" si="361"/>
        <v>550000</v>
      </c>
      <c r="D8504" s="129">
        <f t="shared" si="362"/>
        <v>56700</v>
      </c>
      <c r="E8504" s="130" t="s">
        <v>7181</v>
      </c>
    </row>
    <row r="8505" spans="1:5">
      <c r="A8505" s="127" t="str">
        <f t="shared" si="359"/>
        <v>싱가폴55000</v>
      </c>
      <c r="B8505" s="127">
        <f t="shared" si="360"/>
        <v>55000</v>
      </c>
      <c r="C8505" s="127">
        <f t="shared" si="361"/>
        <v>560000</v>
      </c>
      <c r="D8505" s="129">
        <f t="shared" si="362"/>
        <v>57750</v>
      </c>
      <c r="E8505" s="130" t="s">
        <v>7181</v>
      </c>
    </row>
    <row r="8506" spans="1:5">
      <c r="A8506" s="127" t="str">
        <f t="shared" si="359"/>
        <v>싱가폴56000</v>
      </c>
      <c r="B8506" s="127">
        <f t="shared" si="360"/>
        <v>56000</v>
      </c>
      <c r="C8506" s="127">
        <f t="shared" si="361"/>
        <v>570000</v>
      </c>
      <c r="D8506" s="129">
        <f t="shared" si="362"/>
        <v>58800</v>
      </c>
      <c r="E8506" s="130" t="s">
        <v>7181</v>
      </c>
    </row>
    <row r="8507" spans="1:5">
      <c r="A8507" s="127" t="str">
        <f t="shared" si="359"/>
        <v>싱가폴57000</v>
      </c>
      <c r="B8507" s="127">
        <f t="shared" si="360"/>
        <v>57000</v>
      </c>
      <c r="C8507" s="127">
        <f t="shared" si="361"/>
        <v>580000</v>
      </c>
      <c r="D8507" s="129">
        <f t="shared" si="362"/>
        <v>59850</v>
      </c>
      <c r="E8507" s="130" t="s">
        <v>7181</v>
      </c>
    </row>
    <row r="8508" spans="1:5">
      <c r="A8508" s="127" t="str">
        <f t="shared" si="359"/>
        <v>싱가폴58000</v>
      </c>
      <c r="B8508" s="127">
        <f t="shared" si="360"/>
        <v>58000</v>
      </c>
      <c r="C8508" s="127">
        <f t="shared" si="361"/>
        <v>590000</v>
      </c>
      <c r="D8508" s="129">
        <f t="shared" si="362"/>
        <v>60900</v>
      </c>
      <c r="E8508" s="130" t="s">
        <v>7181</v>
      </c>
    </row>
    <row r="8509" spans="1:5">
      <c r="A8509" s="127" t="str">
        <f t="shared" si="359"/>
        <v>싱가폴59000</v>
      </c>
      <c r="B8509" s="127">
        <f t="shared" si="360"/>
        <v>59000</v>
      </c>
      <c r="C8509" s="127">
        <f t="shared" si="361"/>
        <v>600000</v>
      </c>
      <c r="D8509" s="129">
        <f t="shared" si="362"/>
        <v>61950</v>
      </c>
      <c r="E8509" s="130" t="s">
        <v>7181</v>
      </c>
    </row>
    <row r="8510" spans="1:5">
      <c r="A8510" s="127" t="str">
        <f t="shared" si="359"/>
        <v>싱가폴60000</v>
      </c>
      <c r="B8510" s="127">
        <f t="shared" si="360"/>
        <v>60000</v>
      </c>
      <c r="C8510" s="127">
        <f t="shared" si="361"/>
        <v>610000</v>
      </c>
      <c r="D8510" s="129">
        <f t="shared" si="362"/>
        <v>63000</v>
      </c>
      <c r="E8510" s="130" t="s">
        <v>7181</v>
      </c>
    </row>
    <row r="8511" spans="1:5">
      <c r="A8511" s="127" t="str">
        <f t="shared" si="359"/>
        <v>싱가폴61000</v>
      </c>
      <c r="B8511" s="127">
        <f t="shared" si="360"/>
        <v>61000</v>
      </c>
      <c r="C8511" s="127">
        <f t="shared" si="361"/>
        <v>620000</v>
      </c>
      <c r="D8511" s="129">
        <f t="shared" si="362"/>
        <v>64050</v>
      </c>
      <c r="E8511" s="130" t="s">
        <v>7181</v>
      </c>
    </row>
    <row r="8512" spans="1:5">
      <c r="A8512" s="127" t="str">
        <f t="shared" si="359"/>
        <v>싱가폴62000</v>
      </c>
      <c r="B8512" s="127">
        <f t="shared" si="360"/>
        <v>62000</v>
      </c>
      <c r="C8512" s="127">
        <f t="shared" si="361"/>
        <v>630000</v>
      </c>
      <c r="D8512" s="129">
        <f t="shared" si="362"/>
        <v>65100</v>
      </c>
      <c r="E8512" s="130" t="s">
        <v>7181</v>
      </c>
    </row>
    <row r="8513" spans="1:5">
      <c r="A8513" s="127" t="str">
        <f t="shared" si="359"/>
        <v>싱가폴63000</v>
      </c>
      <c r="B8513" s="127">
        <f t="shared" si="360"/>
        <v>63000</v>
      </c>
      <c r="C8513" s="127">
        <f t="shared" si="361"/>
        <v>640000</v>
      </c>
      <c r="D8513" s="129">
        <f t="shared" si="362"/>
        <v>66150</v>
      </c>
      <c r="E8513" s="130" t="s">
        <v>7181</v>
      </c>
    </row>
    <row r="8514" spans="1:5">
      <c r="A8514" s="127" t="str">
        <f t="shared" si="359"/>
        <v>싱가폴64000</v>
      </c>
      <c r="B8514" s="127">
        <f t="shared" si="360"/>
        <v>64000</v>
      </c>
      <c r="C8514" s="127">
        <f t="shared" si="361"/>
        <v>650000</v>
      </c>
      <c r="D8514" s="129">
        <f t="shared" si="362"/>
        <v>67200</v>
      </c>
      <c r="E8514" s="130" t="s">
        <v>7181</v>
      </c>
    </row>
    <row r="8515" spans="1:5">
      <c r="A8515" s="127" t="str">
        <f t="shared" ref="A8515:A8578" si="363">"싱가폴"&amp;B8515</f>
        <v>싱가폴65000</v>
      </c>
      <c r="B8515" s="127">
        <f t="shared" si="360"/>
        <v>65000</v>
      </c>
      <c r="C8515" s="127">
        <f t="shared" si="361"/>
        <v>660000</v>
      </c>
      <c r="D8515" s="129">
        <f t="shared" si="362"/>
        <v>68250</v>
      </c>
      <c r="E8515" s="130" t="s">
        <v>7181</v>
      </c>
    </row>
    <row r="8516" spans="1:5">
      <c r="A8516" s="127" t="str">
        <f t="shared" si="363"/>
        <v>싱가폴66000</v>
      </c>
      <c r="B8516" s="127">
        <f t="shared" ref="B8516:B8579" si="364">B8515+1000</f>
        <v>66000</v>
      </c>
      <c r="C8516" s="127">
        <f t="shared" ref="C8516:C8579" si="365">C8515+10000</f>
        <v>670000</v>
      </c>
      <c r="D8516" s="129">
        <f t="shared" si="362"/>
        <v>69300</v>
      </c>
      <c r="E8516" s="130" t="s">
        <v>7181</v>
      </c>
    </row>
    <row r="8517" spans="1:5">
      <c r="A8517" s="127" t="str">
        <f t="shared" si="363"/>
        <v>싱가폴67000</v>
      </c>
      <c r="B8517" s="127">
        <f t="shared" si="364"/>
        <v>67000</v>
      </c>
      <c r="C8517" s="127">
        <f t="shared" si="365"/>
        <v>680000</v>
      </c>
      <c r="D8517" s="129">
        <f t="shared" si="362"/>
        <v>70350</v>
      </c>
      <c r="E8517" s="130" t="s">
        <v>7181</v>
      </c>
    </row>
    <row r="8518" spans="1:5">
      <c r="A8518" s="127" t="str">
        <f t="shared" si="363"/>
        <v>싱가폴68000</v>
      </c>
      <c r="B8518" s="127">
        <f t="shared" si="364"/>
        <v>68000</v>
      </c>
      <c r="C8518" s="127">
        <f t="shared" si="365"/>
        <v>690000</v>
      </c>
      <c r="D8518" s="129">
        <f t="shared" si="362"/>
        <v>71400</v>
      </c>
      <c r="E8518" s="130" t="s">
        <v>7181</v>
      </c>
    </row>
    <row r="8519" spans="1:5">
      <c r="A8519" s="127" t="str">
        <f t="shared" si="363"/>
        <v>싱가폴69000</v>
      </c>
      <c r="B8519" s="127">
        <f t="shared" si="364"/>
        <v>69000</v>
      </c>
      <c r="C8519" s="127">
        <f t="shared" si="365"/>
        <v>700000</v>
      </c>
      <c r="D8519" s="129">
        <f t="shared" si="362"/>
        <v>72450</v>
      </c>
      <c r="E8519" s="130" t="s">
        <v>7181</v>
      </c>
    </row>
    <row r="8520" spans="1:5">
      <c r="A8520" s="127" t="str">
        <f t="shared" si="363"/>
        <v>싱가폴70000</v>
      </c>
      <c r="B8520" s="127">
        <f t="shared" si="364"/>
        <v>70000</v>
      </c>
      <c r="C8520" s="127">
        <f t="shared" si="365"/>
        <v>710000</v>
      </c>
      <c r="D8520" s="129">
        <f t="shared" si="362"/>
        <v>73500</v>
      </c>
      <c r="E8520" s="130" t="s">
        <v>7181</v>
      </c>
    </row>
    <row r="8521" spans="1:5">
      <c r="A8521" s="127" t="str">
        <f t="shared" si="363"/>
        <v>싱가폴71000</v>
      </c>
      <c r="B8521" s="127">
        <f t="shared" si="364"/>
        <v>71000</v>
      </c>
      <c r="C8521" s="127">
        <f t="shared" si="365"/>
        <v>720000</v>
      </c>
      <c r="D8521" s="129">
        <f t="shared" si="362"/>
        <v>74550</v>
      </c>
      <c r="E8521" s="130" t="s">
        <v>7181</v>
      </c>
    </row>
    <row r="8522" spans="1:5">
      <c r="A8522" s="127" t="str">
        <f t="shared" si="363"/>
        <v>싱가폴72000</v>
      </c>
      <c r="B8522" s="127">
        <f t="shared" si="364"/>
        <v>72000</v>
      </c>
      <c r="C8522" s="127">
        <f t="shared" si="365"/>
        <v>730000</v>
      </c>
      <c r="D8522" s="129">
        <f t="shared" si="362"/>
        <v>75600</v>
      </c>
      <c r="E8522" s="130" t="s">
        <v>7181</v>
      </c>
    </row>
    <row r="8523" spans="1:5">
      <c r="A8523" s="127" t="str">
        <f t="shared" si="363"/>
        <v>싱가폴73000</v>
      </c>
      <c r="B8523" s="127">
        <f t="shared" si="364"/>
        <v>73000</v>
      </c>
      <c r="C8523" s="127">
        <f t="shared" si="365"/>
        <v>740000</v>
      </c>
      <c r="D8523" s="129">
        <f t="shared" si="362"/>
        <v>76650</v>
      </c>
      <c r="E8523" s="130" t="s">
        <v>7181</v>
      </c>
    </row>
    <row r="8524" spans="1:5">
      <c r="A8524" s="127" t="str">
        <f t="shared" si="363"/>
        <v>싱가폴74000</v>
      </c>
      <c r="B8524" s="127">
        <f t="shared" si="364"/>
        <v>74000</v>
      </c>
      <c r="C8524" s="127">
        <f t="shared" si="365"/>
        <v>750000</v>
      </c>
      <c r="D8524" s="129">
        <f t="shared" si="362"/>
        <v>77700</v>
      </c>
      <c r="E8524" s="130" t="s">
        <v>7181</v>
      </c>
    </row>
    <row r="8525" spans="1:5">
      <c r="A8525" s="127" t="str">
        <f t="shared" si="363"/>
        <v>싱가폴75000</v>
      </c>
      <c r="B8525" s="127">
        <f t="shared" si="364"/>
        <v>75000</v>
      </c>
      <c r="C8525" s="127">
        <f t="shared" si="365"/>
        <v>760000</v>
      </c>
      <c r="D8525" s="129">
        <f t="shared" si="362"/>
        <v>78750</v>
      </c>
      <c r="E8525" s="130" t="s">
        <v>7181</v>
      </c>
    </row>
    <row r="8526" spans="1:5">
      <c r="A8526" s="127" t="str">
        <f t="shared" si="363"/>
        <v>싱가폴76000</v>
      </c>
      <c r="B8526" s="127">
        <f t="shared" si="364"/>
        <v>76000</v>
      </c>
      <c r="C8526" s="127">
        <f t="shared" si="365"/>
        <v>770000</v>
      </c>
      <c r="D8526" s="129">
        <f t="shared" si="362"/>
        <v>79800</v>
      </c>
      <c r="E8526" s="130" t="s">
        <v>7181</v>
      </c>
    </row>
    <row r="8527" spans="1:5">
      <c r="A8527" s="127" t="str">
        <f t="shared" si="363"/>
        <v>싱가폴77000</v>
      </c>
      <c r="B8527" s="127">
        <f t="shared" si="364"/>
        <v>77000</v>
      </c>
      <c r="C8527" s="127">
        <f t="shared" si="365"/>
        <v>780000</v>
      </c>
      <c r="D8527" s="129">
        <f t="shared" si="362"/>
        <v>80850</v>
      </c>
      <c r="E8527" s="130" t="s">
        <v>7181</v>
      </c>
    </row>
    <row r="8528" spans="1:5">
      <c r="A8528" s="127" t="str">
        <f t="shared" si="363"/>
        <v>싱가폴78000</v>
      </c>
      <c r="B8528" s="127">
        <f t="shared" si="364"/>
        <v>78000</v>
      </c>
      <c r="C8528" s="127">
        <f t="shared" si="365"/>
        <v>790000</v>
      </c>
      <c r="D8528" s="129">
        <f t="shared" si="362"/>
        <v>81900</v>
      </c>
      <c r="E8528" s="130" t="s">
        <v>7181</v>
      </c>
    </row>
    <row r="8529" spans="1:5">
      <c r="A8529" s="127" t="str">
        <f t="shared" si="363"/>
        <v>싱가폴79000</v>
      </c>
      <c r="B8529" s="127">
        <f t="shared" si="364"/>
        <v>79000</v>
      </c>
      <c r="C8529" s="127">
        <f t="shared" si="365"/>
        <v>800000</v>
      </c>
      <c r="D8529" s="129">
        <f t="shared" si="362"/>
        <v>82950</v>
      </c>
      <c r="E8529" s="130" t="s">
        <v>7181</v>
      </c>
    </row>
    <row r="8530" spans="1:5">
      <c r="A8530" s="127" t="str">
        <f t="shared" si="363"/>
        <v>싱가폴80000</v>
      </c>
      <c r="B8530" s="127">
        <f t="shared" si="364"/>
        <v>80000</v>
      </c>
      <c r="C8530" s="127">
        <f t="shared" si="365"/>
        <v>810000</v>
      </c>
      <c r="D8530" s="129">
        <f t="shared" si="362"/>
        <v>84000</v>
      </c>
      <c r="E8530" s="130" t="s">
        <v>7181</v>
      </c>
    </row>
    <row r="8531" spans="1:5">
      <c r="A8531" s="127" t="str">
        <f t="shared" si="363"/>
        <v>싱가폴81000</v>
      </c>
      <c r="B8531" s="127">
        <f t="shared" si="364"/>
        <v>81000</v>
      </c>
      <c r="C8531" s="127">
        <f t="shared" si="365"/>
        <v>820000</v>
      </c>
      <c r="D8531" s="129">
        <f t="shared" si="362"/>
        <v>85050</v>
      </c>
      <c r="E8531" s="130" t="s">
        <v>7181</v>
      </c>
    </row>
    <row r="8532" spans="1:5">
      <c r="A8532" s="127" t="str">
        <f t="shared" si="363"/>
        <v>싱가폴82000</v>
      </c>
      <c r="B8532" s="127">
        <f t="shared" si="364"/>
        <v>82000</v>
      </c>
      <c r="C8532" s="127">
        <f t="shared" si="365"/>
        <v>830000</v>
      </c>
      <c r="D8532" s="129">
        <f t="shared" si="362"/>
        <v>86100</v>
      </c>
      <c r="E8532" s="130" t="s">
        <v>7181</v>
      </c>
    </row>
    <row r="8533" spans="1:5">
      <c r="A8533" s="127" t="str">
        <f t="shared" si="363"/>
        <v>싱가폴83000</v>
      </c>
      <c r="B8533" s="127">
        <f t="shared" si="364"/>
        <v>83000</v>
      </c>
      <c r="C8533" s="127">
        <f t="shared" si="365"/>
        <v>840000</v>
      </c>
      <c r="D8533" s="129">
        <f t="shared" si="362"/>
        <v>87150</v>
      </c>
      <c r="E8533" s="130" t="s">
        <v>7181</v>
      </c>
    </row>
    <row r="8534" spans="1:5">
      <c r="A8534" s="127" t="str">
        <f t="shared" si="363"/>
        <v>싱가폴84000</v>
      </c>
      <c r="B8534" s="127">
        <f t="shared" si="364"/>
        <v>84000</v>
      </c>
      <c r="C8534" s="127">
        <f t="shared" si="365"/>
        <v>850000</v>
      </c>
      <c r="D8534" s="129">
        <f t="shared" si="362"/>
        <v>88200</v>
      </c>
      <c r="E8534" s="130" t="s">
        <v>7181</v>
      </c>
    </row>
    <row r="8535" spans="1:5">
      <c r="A8535" s="127" t="str">
        <f t="shared" si="363"/>
        <v>싱가폴85000</v>
      </c>
      <c r="B8535" s="127">
        <f t="shared" si="364"/>
        <v>85000</v>
      </c>
      <c r="C8535" s="127">
        <f t="shared" si="365"/>
        <v>860000</v>
      </c>
      <c r="D8535" s="129">
        <f t="shared" si="362"/>
        <v>89250</v>
      </c>
      <c r="E8535" s="130" t="s">
        <v>7181</v>
      </c>
    </row>
    <row r="8536" spans="1:5">
      <c r="A8536" s="127" t="str">
        <f t="shared" si="363"/>
        <v>싱가폴86000</v>
      </c>
      <c r="B8536" s="127">
        <f t="shared" si="364"/>
        <v>86000</v>
      </c>
      <c r="C8536" s="127">
        <f t="shared" si="365"/>
        <v>870000</v>
      </c>
      <c r="D8536" s="129">
        <f t="shared" si="362"/>
        <v>90300</v>
      </c>
      <c r="E8536" s="130" t="s">
        <v>7181</v>
      </c>
    </row>
    <row r="8537" spans="1:5">
      <c r="A8537" s="127" t="str">
        <f t="shared" si="363"/>
        <v>싱가폴87000</v>
      </c>
      <c r="B8537" s="127">
        <f t="shared" si="364"/>
        <v>87000</v>
      </c>
      <c r="C8537" s="127">
        <f t="shared" si="365"/>
        <v>880000</v>
      </c>
      <c r="D8537" s="129">
        <f t="shared" si="362"/>
        <v>91350</v>
      </c>
      <c r="E8537" s="130" t="s">
        <v>7181</v>
      </c>
    </row>
    <row r="8538" spans="1:5">
      <c r="A8538" s="127" t="str">
        <f t="shared" si="363"/>
        <v>싱가폴88000</v>
      </c>
      <c r="B8538" s="127">
        <f t="shared" si="364"/>
        <v>88000</v>
      </c>
      <c r="C8538" s="127">
        <f t="shared" si="365"/>
        <v>890000</v>
      </c>
      <c r="D8538" s="129">
        <f t="shared" si="362"/>
        <v>92400</v>
      </c>
      <c r="E8538" s="130" t="s">
        <v>7181</v>
      </c>
    </row>
    <row r="8539" spans="1:5">
      <c r="A8539" s="127" t="str">
        <f t="shared" si="363"/>
        <v>싱가폴89000</v>
      </c>
      <c r="B8539" s="127">
        <f t="shared" si="364"/>
        <v>89000</v>
      </c>
      <c r="C8539" s="127">
        <f t="shared" si="365"/>
        <v>900000</v>
      </c>
      <c r="D8539" s="129">
        <f t="shared" si="362"/>
        <v>93450</v>
      </c>
      <c r="E8539" s="130" t="s">
        <v>7181</v>
      </c>
    </row>
    <row r="8540" spans="1:5">
      <c r="A8540" s="127" t="str">
        <f t="shared" si="363"/>
        <v>싱가폴90000</v>
      </c>
      <c r="B8540" s="127">
        <f t="shared" si="364"/>
        <v>90000</v>
      </c>
      <c r="C8540" s="127">
        <f t="shared" si="365"/>
        <v>910000</v>
      </c>
      <c r="D8540" s="129">
        <f t="shared" si="362"/>
        <v>94500</v>
      </c>
      <c r="E8540" s="130" t="s">
        <v>7181</v>
      </c>
    </row>
    <row r="8541" spans="1:5">
      <c r="A8541" s="127" t="str">
        <f t="shared" si="363"/>
        <v>싱가폴91000</v>
      </c>
      <c r="B8541" s="127">
        <f t="shared" si="364"/>
        <v>91000</v>
      </c>
      <c r="C8541" s="127">
        <f t="shared" si="365"/>
        <v>920000</v>
      </c>
      <c r="D8541" s="129">
        <f t="shared" si="362"/>
        <v>95550</v>
      </c>
      <c r="E8541" s="130" t="s">
        <v>7181</v>
      </c>
    </row>
    <row r="8542" spans="1:5">
      <c r="A8542" s="127" t="str">
        <f t="shared" si="363"/>
        <v>싱가폴92000</v>
      </c>
      <c r="B8542" s="127">
        <f t="shared" si="364"/>
        <v>92000</v>
      </c>
      <c r="C8542" s="127">
        <f t="shared" si="365"/>
        <v>930000</v>
      </c>
      <c r="D8542" s="129">
        <f t="shared" si="362"/>
        <v>96600</v>
      </c>
      <c r="E8542" s="130" t="s">
        <v>7181</v>
      </c>
    </row>
    <row r="8543" spans="1:5">
      <c r="A8543" s="127" t="str">
        <f t="shared" si="363"/>
        <v>싱가폴93000</v>
      </c>
      <c r="B8543" s="127">
        <f t="shared" si="364"/>
        <v>93000</v>
      </c>
      <c r="C8543" s="127">
        <f t="shared" si="365"/>
        <v>940000</v>
      </c>
      <c r="D8543" s="129">
        <f t="shared" si="362"/>
        <v>97650</v>
      </c>
      <c r="E8543" s="130" t="s">
        <v>7181</v>
      </c>
    </row>
    <row r="8544" spans="1:5">
      <c r="A8544" s="127" t="str">
        <f t="shared" si="363"/>
        <v>싱가폴94000</v>
      </c>
      <c r="B8544" s="127">
        <f t="shared" si="364"/>
        <v>94000</v>
      </c>
      <c r="C8544" s="127">
        <f t="shared" si="365"/>
        <v>950000</v>
      </c>
      <c r="D8544" s="129">
        <f t="shared" si="362"/>
        <v>98700</v>
      </c>
      <c r="E8544" s="130" t="s">
        <v>7181</v>
      </c>
    </row>
    <row r="8545" spans="1:5">
      <c r="A8545" s="127" t="str">
        <f t="shared" si="363"/>
        <v>싱가폴95000</v>
      </c>
      <c r="B8545" s="127">
        <f t="shared" si="364"/>
        <v>95000</v>
      </c>
      <c r="C8545" s="127">
        <f t="shared" si="365"/>
        <v>960000</v>
      </c>
      <c r="D8545" s="129">
        <f t="shared" si="362"/>
        <v>99750</v>
      </c>
      <c r="E8545" s="130" t="s">
        <v>7181</v>
      </c>
    </row>
    <row r="8546" spans="1:5">
      <c r="A8546" s="127" t="str">
        <f t="shared" si="363"/>
        <v>싱가폴96000</v>
      </c>
      <c r="B8546" s="127">
        <f t="shared" si="364"/>
        <v>96000</v>
      </c>
      <c r="C8546" s="127">
        <f t="shared" si="365"/>
        <v>970000</v>
      </c>
      <c r="D8546" s="129">
        <f t="shared" si="362"/>
        <v>100800</v>
      </c>
      <c r="E8546" s="130" t="s">
        <v>7181</v>
      </c>
    </row>
    <row r="8547" spans="1:5">
      <c r="A8547" s="127" t="str">
        <f t="shared" si="363"/>
        <v>싱가폴97000</v>
      </c>
      <c r="B8547" s="127">
        <f t="shared" si="364"/>
        <v>97000</v>
      </c>
      <c r="C8547" s="127">
        <f t="shared" si="365"/>
        <v>980000</v>
      </c>
      <c r="D8547" s="129">
        <f t="shared" si="362"/>
        <v>101850</v>
      </c>
      <c r="E8547" s="130" t="s">
        <v>7181</v>
      </c>
    </row>
    <row r="8548" spans="1:5">
      <c r="A8548" s="127" t="str">
        <f t="shared" si="363"/>
        <v>싱가폴98000</v>
      </c>
      <c r="B8548" s="127">
        <f t="shared" si="364"/>
        <v>98000</v>
      </c>
      <c r="C8548" s="127">
        <f t="shared" si="365"/>
        <v>990000</v>
      </c>
      <c r="D8548" s="129">
        <f t="shared" si="362"/>
        <v>102900</v>
      </c>
      <c r="E8548" s="130" t="s">
        <v>7181</v>
      </c>
    </row>
    <row r="8549" spans="1:5">
      <c r="A8549" s="127" t="str">
        <f t="shared" si="363"/>
        <v>싱가폴99000</v>
      </c>
      <c r="B8549" s="127">
        <f t="shared" si="364"/>
        <v>99000</v>
      </c>
      <c r="C8549" s="127">
        <f t="shared" si="365"/>
        <v>1000000</v>
      </c>
      <c r="D8549" s="129">
        <f t="shared" si="362"/>
        <v>103950</v>
      </c>
      <c r="E8549" s="130" t="s">
        <v>7181</v>
      </c>
    </row>
    <row r="8550" spans="1:5">
      <c r="A8550" s="127" t="str">
        <f t="shared" si="363"/>
        <v>싱가폴100000</v>
      </c>
      <c r="B8550" s="127">
        <f t="shared" si="364"/>
        <v>100000</v>
      </c>
      <c r="C8550" s="127">
        <f t="shared" si="365"/>
        <v>1010000</v>
      </c>
      <c r="D8550" s="129">
        <f t="shared" si="362"/>
        <v>105000</v>
      </c>
      <c r="E8550" s="130" t="s">
        <v>7181</v>
      </c>
    </row>
    <row r="8551" spans="1:5">
      <c r="A8551" s="127" t="str">
        <f t="shared" si="363"/>
        <v>싱가폴101000</v>
      </c>
      <c r="B8551" s="127">
        <f t="shared" si="364"/>
        <v>101000</v>
      </c>
      <c r="C8551" s="127">
        <f t="shared" si="365"/>
        <v>1020000</v>
      </c>
      <c r="D8551" s="129">
        <f t="shared" si="362"/>
        <v>106050</v>
      </c>
      <c r="E8551" s="130" t="s">
        <v>7181</v>
      </c>
    </row>
    <row r="8552" spans="1:5">
      <c r="A8552" s="127" t="str">
        <f t="shared" si="363"/>
        <v>싱가폴102000</v>
      </c>
      <c r="B8552" s="127">
        <f t="shared" si="364"/>
        <v>102000</v>
      </c>
      <c r="C8552" s="127">
        <f t="shared" si="365"/>
        <v>1030000</v>
      </c>
      <c r="D8552" s="129">
        <f t="shared" si="362"/>
        <v>107100</v>
      </c>
      <c r="E8552" s="130" t="s">
        <v>7181</v>
      </c>
    </row>
    <row r="8553" spans="1:5">
      <c r="A8553" s="127" t="str">
        <f t="shared" si="363"/>
        <v>싱가폴103000</v>
      </c>
      <c r="B8553" s="127">
        <f t="shared" si="364"/>
        <v>103000</v>
      </c>
      <c r="C8553" s="127">
        <f t="shared" si="365"/>
        <v>1040000</v>
      </c>
      <c r="D8553" s="129">
        <f t="shared" si="362"/>
        <v>108150</v>
      </c>
      <c r="E8553" s="130" t="s">
        <v>7181</v>
      </c>
    </row>
    <row r="8554" spans="1:5">
      <c r="A8554" s="127" t="str">
        <f t="shared" si="363"/>
        <v>싱가폴104000</v>
      </c>
      <c r="B8554" s="127">
        <f t="shared" si="364"/>
        <v>104000</v>
      </c>
      <c r="C8554" s="127">
        <f t="shared" si="365"/>
        <v>1050000</v>
      </c>
      <c r="D8554" s="129">
        <f t="shared" si="362"/>
        <v>109200</v>
      </c>
      <c r="E8554" s="130" t="s">
        <v>7181</v>
      </c>
    </row>
    <row r="8555" spans="1:5">
      <c r="A8555" s="127" t="str">
        <f t="shared" si="363"/>
        <v>싱가폴105000</v>
      </c>
      <c r="B8555" s="127">
        <f t="shared" si="364"/>
        <v>105000</v>
      </c>
      <c r="C8555" s="127">
        <f t="shared" si="365"/>
        <v>1060000</v>
      </c>
      <c r="D8555" s="129">
        <f t="shared" si="362"/>
        <v>110250</v>
      </c>
      <c r="E8555" s="130" t="s">
        <v>7181</v>
      </c>
    </row>
    <row r="8556" spans="1:5">
      <c r="A8556" s="127" t="str">
        <f t="shared" si="363"/>
        <v>싱가폴106000</v>
      </c>
      <c r="B8556" s="127">
        <f t="shared" si="364"/>
        <v>106000</v>
      </c>
      <c r="C8556" s="127">
        <f t="shared" si="365"/>
        <v>1070000</v>
      </c>
      <c r="D8556" s="129">
        <f t="shared" si="362"/>
        <v>111300</v>
      </c>
      <c r="E8556" s="130" t="s">
        <v>7181</v>
      </c>
    </row>
    <row r="8557" spans="1:5">
      <c r="A8557" s="127" t="str">
        <f t="shared" si="363"/>
        <v>싱가폴107000</v>
      </c>
      <c r="B8557" s="127">
        <f t="shared" si="364"/>
        <v>107000</v>
      </c>
      <c r="C8557" s="127">
        <f t="shared" si="365"/>
        <v>1080000</v>
      </c>
      <c r="D8557" s="129">
        <f t="shared" si="362"/>
        <v>112350</v>
      </c>
      <c r="E8557" s="130" t="s">
        <v>7181</v>
      </c>
    </row>
    <row r="8558" spans="1:5">
      <c r="A8558" s="127" t="str">
        <f t="shared" si="363"/>
        <v>싱가폴108000</v>
      </c>
      <c r="B8558" s="127">
        <f t="shared" si="364"/>
        <v>108000</v>
      </c>
      <c r="C8558" s="127">
        <f t="shared" si="365"/>
        <v>1090000</v>
      </c>
      <c r="D8558" s="129">
        <f t="shared" si="362"/>
        <v>113400</v>
      </c>
      <c r="E8558" s="130" t="s">
        <v>7181</v>
      </c>
    </row>
    <row r="8559" spans="1:5">
      <c r="A8559" s="127" t="str">
        <f t="shared" si="363"/>
        <v>싱가폴109000</v>
      </c>
      <c r="B8559" s="127">
        <f t="shared" si="364"/>
        <v>109000</v>
      </c>
      <c r="C8559" s="127">
        <f t="shared" si="365"/>
        <v>1100000</v>
      </c>
      <c r="D8559" s="129">
        <f t="shared" si="362"/>
        <v>114450</v>
      </c>
      <c r="E8559" s="130" t="s">
        <v>7181</v>
      </c>
    </row>
    <row r="8560" spans="1:5">
      <c r="A8560" s="127" t="str">
        <f t="shared" si="363"/>
        <v>싱가폴110000</v>
      </c>
      <c r="B8560" s="127">
        <f t="shared" si="364"/>
        <v>110000</v>
      </c>
      <c r="C8560" s="127">
        <f t="shared" si="365"/>
        <v>1110000</v>
      </c>
      <c r="D8560" s="129">
        <f t="shared" si="362"/>
        <v>115500</v>
      </c>
      <c r="E8560" s="130" t="s">
        <v>7181</v>
      </c>
    </row>
    <row r="8561" spans="1:5">
      <c r="A8561" s="127" t="str">
        <f t="shared" si="363"/>
        <v>싱가폴111000</v>
      </c>
      <c r="B8561" s="127">
        <f t="shared" si="364"/>
        <v>111000</v>
      </c>
      <c r="C8561" s="127">
        <f t="shared" si="365"/>
        <v>1120000</v>
      </c>
      <c r="D8561" s="129">
        <f t="shared" si="362"/>
        <v>116550</v>
      </c>
      <c r="E8561" s="130" t="s">
        <v>7181</v>
      </c>
    </row>
    <row r="8562" spans="1:5">
      <c r="A8562" s="127" t="str">
        <f t="shared" si="363"/>
        <v>싱가폴112000</v>
      </c>
      <c r="B8562" s="127">
        <f t="shared" si="364"/>
        <v>112000</v>
      </c>
      <c r="C8562" s="127">
        <f t="shared" si="365"/>
        <v>1130000</v>
      </c>
      <c r="D8562" s="129">
        <f t="shared" si="362"/>
        <v>117600</v>
      </c>
      <c r="E8562" s="130" t="s">
        <v>7181</v>
      </c>
    </row>
    <row r="8563" spans="1:5">
      <c r="A8563" s="127" t="str">
        <f t="shared" si="363"/>
        <v>싱가폴113000</v>
      </c>
      <c r="B8563" s="127">
        <f t="shared" si="364"/>
        <v>113000</v>
      </c>
      <c r="C8563" s="127">
        <f t="shared" si="365"/>
        <v>1140000</v>
      </c>
      <c r="D8563" s="129">
        <f t="shared" si="362"/>
        <v>118650</v>
      </c>
      <c r="E8563" s="130" t="s">
        <v>7181</v>
      </c>
    </row>
    <row r="8564" spans="1:5">
      <c r="A8564" s="127" t="str">
        <f t="shared" si="363"/>
        <v>싱가폴114000</v>
      </c>
      <c r="B8564" s="127">
        <f t="shared" si="364"/>
        <v>114000</v>
      </c>
      <c r="C8564" s="127">
        <f t="shared" si="365"/>
        <v>1150000</v>
      </c>
      <c r="D8564" s="129">
        <f t="shared" si="362"/>
        <v>119700</v>
      </c>
      <c r="E8564" s="130" t="s">
        <v>7181</v>
      </c>
    </row>
    <row r="8565" spans="1:5">
      <c r="A8565" s="127" t="str">
        <f t="shared" si="363"/>
        <v>싱가폴115000</v>
      </c>
      <c r="B8565" s="127">
        <f t="shared" si="364"/>
        <v>115000</v>
      </c>
      <c r="C8565" s="127">
        <f t="shared" si="365"/>
        <v>1160000</v>
      </c>
      <c r="D8565" s="129">
        <f t="shared" si="362"/>
        <v>120750</v>
      </c>
      <c r="E8565" s="130" t="s">
        <v>7181</v>
      </c>
    </row>
    <row r="8566" spans="1:5">
      <c r="A8566" s="127" t="str">
        <f t="shared" si="363"/>
        <v>싱가폴116000</v>
      </c>
      <c r="B8566" s="127">
        <f t="shared" si="364"/>
        <v>116000</v>
      </c>
      <c r="C8566" s="127">
        <f t="shared" si="365"/>
        <v>1170000</v>
      </c>
      <c r="D8566" s="129">
        <f t="shared" ref="D8566:D8629" si="366">SUM($G$2)*(B8566*0.001)</f>
        <v>121800</v>
      </c>
      <c r="E8566" s="130" t="s">
        <v>7181</v>
      </c>
    </row>
    <row r="8567" spans="1:5">
      <c r="A8567" s="127" t="str">
        <f t="shared" si="363"/>
        <v>싱가폴117000</v>
      </c>
      <c r="B8567" s="127">
        <f t="shared" si="364"/>
        <v>117000</v>
      </c>
      <c r="C8567" s="127">
        <f t="shared" si="365"/>
        <v>1180000</v>
      </c>
      <c r="D8567" s="129">
        <f t="shared" si="366"/>
        <v>122850</v>
      </c>
      <c r="E8567" s="130" t="s">
        <v>7181</v>
      </c>
    </row>
    <row r="8568" spans="1:5">
      <c r="A8568" s="127" t="str">
        <f t="shared" si="363"/>
        <v>싱가폴118000</v>
      </c>
      <c r="B8568" s="127">
        <f t="shared" si="364"/>
        <v>118000</v>
      </c>
      <c r="C8568" s="127">
        <f t="shared" si="365"/>
        <v>1190000</v>
      </c>
      <c r="D8568" s="129">
        <f t="shared" si="366"/>
        <v>123900</v>
      </c>
      <c r="E8568" s="130" t="s">
        <v>7181</v>
      </c>
    </row>
    <row r="8569" spans="1:5">
      <c r="A8569" s="127" t="str">
        <f t="shared" si="363"/>
        <v>싱가폴119000</v>
      </c>
      <c r="B8569" s="127">
        <f t="shared" si="364"/>
        <v>119000</v>
      </c>
      <c r="C8569" s="127">
        <f t="shared" si="365"/>
        <v>1200000</v>
      </c>
      <c r="D8569" s="129">
        <f t="shared" si="366"/>
        <v>124950</v>
      </c>
      <c r="E8569" s="130" t="s">
        <v>7181</v>
      </c>
    </row>
    <row r="8570" spans="1:5">
      <c r="A8570" s="127" t="str">
        <f t="shared" si="363"/>
        <v>싱가폴120000</v>
      </c>
      <c r="B8570" s="127">
        <f t="shared" si="364"/>
        <v>120000</v>
      </c>
      <c r="C8570" s="127">
        <f t="shared" si="365"/>
        <v>1210000</v>
      </c>
      <c r="D8570" s="129">
        <f t="shared" si="366"/>
        <v>126000</v>
      </c>
      <c r="E8570" s="130" t="s">
        <v>7181</v>
      </c>
    </row>
    <row r="8571" spans="1:5">
      <c r="A8571" s="127" t="str">
        <f t="shared" si="363"/>
        <v>싱가폴121000</v>
      </c>
      <c r="B8571" s="127">
        <f t="shared" si="364"/>
        <v>121000</v>
      </c>
      <c r="C8571" s="127">
        <f t="shared" si="365"/>
        <v>1220000</v>
      </c>
      <c r="D8571" s="129">
        <f t="shared" si="366"/>
        <v>127050</v>
      </c>
      <c r="E8571" s="130" t="s">
        <v>7181</v>
      </c>
    </row>
    <row r="8572" spans="1:5">
      <c r="A8572" s="127" t="str">
        <f t="shared" si="363"/>
        <v>싱가폴122000</v>
      </c>
      <c r="B8572" s="127">
        <f t="shared" si="364"/>
        <v>122000</v>
      </c>
      <c r="C8572" s="127">
        <f t="shared" si="365"/>
        <v>1230000</v>
      </c>
      <c r="D8572" s="129">
        <f t="shared" si="366"/>
        <v>128100</v>
      </c>
      <c r="E8572" s="130" t="s">
        <v>7181</v>
      </c>
    </row>
    <row r="8573" spans="1:5">
      <c r="A8573" s="127" t="str">
        <f t="shared" si="363"/>
        <v>싱가폴123000</v>
      </c>
      <c r="B8573" s="127">
        <f t="shared" si="364"/>
        <v>123000</v>
      </c>
      <c r="C8573" s="127">
        <f t="shared" si="365"/>
        <v>1240000</v>
      </c>
      <c r="D8573" s="129">
        <f t="shared" si="366"/>
        <v>129150</v>
      </c>
      <c r="E8573" s="130" t="s">
        <v>7181</v>
      </c>
    </row>
    <row r="8574" spans="1:5">
      <c r="A8574" s="127" t="str">
        <f t="shared" si="363"/>
        <v>싱가폴124000</v>
      </c>
      <c r="B8574" s="127">
        <f t="shared" si="364"/>
        <v>124000</v>
      </c>
      <c r="C8574" s="127">
        <f t="shared" si="365"/>
        <v>1250000</v>
      </c>
      <c r="D8574" s="129">
        <f t="shared" si="366"/>
        <v>130200</v>
      </c>
      <c r="E8574" s="130" t="s">
        <v>7181</v>
      </c>
    </row>
    <row r="8575" spans="1:5">
      <c r="A8575" s="127" t="str">
        <f t="shared" si="363"/>
        <v>싱가폴125000</v>
      </c>
      <c r="B8575" s="127">
        <f t="shared" si="364"/>
        <v>125000</v>
      </c>
      <c r="C8575" s="127">
        <f t="shared" si="365"/>
        <v>1260000</v>
      </c>
      <c r="D8575" s="129">
        <f t="shared" si="366"/>
        <v>131250</v>
      </c>
      <c r="E8575" s="130" t="s">
        <v>7181</v>
      </c>
    </row>
    <row r="8576" spans="1:5">
      <c r="A8576" s="127" t="str">
        <f t="shared" si="363"/>
        <v>싱가폴126000</v>
      </c>
      <c r="B8576" s="127">
        <f t="shared" si="364"/>
        <v>126000</v>
      </c>
      <c r="C8576" s="127">
        <f t="shared" si="365"/>
        <v>1270000</v>
      </c>
      <c r="D8576" s="129">
        <f t="shared" si="366"/>
        <v>132300</v>
      </c>
      <c r="E8576" s="130" t="s">
        <v>7181</v>
      </c>
    </row>
    <row r="8577" spans="1:5">
      <c r="A8577" s="127" t="str">
        <f t="shared" si="363"/>
        <v>싱가폴127000</v>
      </c>
      <c r="B8577" s="127">
        <f t="shared" si="364"/>
        <v>127000</v>
      </c>
      <c r="C8577" s="127">
        <f t="shared" si="365"/>
        <v>1280000</v>
      </c>
      <c r="D8577" s="129">
        <f t="shared" si="366"/>
        <v>133350</v>
      </c>
      <c r="E8577" s="130" t="s">
        <v>7181</v>
      </c>
    </row>
    <row r="8578" spans="1:5">
      <c r="A8578" s="127" t="str">
        <f t="shared" si="363"/>
        <v>싱가폴128000</v>
      </c>
      <c r="B8578" s="127">
        <f t="shared" si="364"/>
        <v>128000</v>
      </c>
      <c r="C8578" s="127">
        <f t="shared" si="365"/>
        <v>1290000</v>
      </c>
      <c r="D8578" s="129">
        <f t="shared" si="366"/>
        <v>134400</v>
      </c>
      <c r="E8578" s="130" t="s">
        <v>7181</v>
      </c>
    </row>
    <row r="8579" spans="1:5">
      <c r="A8579" s="127" t="str">
        <f t="shared" ref="A8579:A8642" si="367">"싱가폴"&amp;B8579</f>
        <v>싱가폴129000</v>
      </c>
      <c r="B8579" s="127">
        <f t="shared" si="364"/>
        <v>129000</v>
      </c>
      <c r="C8579" s="127">
        <f t="shared" si="365"/>
        <v>1300000</v>
      </c>
      <c r="D8579" s="129">
        <f t="shared" si="366"/>
        <v>135450</v>
      </c>
      <c r="E8579" s="130" t="s">
        <v>7181</v>
      </c>
    </row>
    <row r="8580" spans="1:5">
      <c r="A8580" s="127" t="str">
        <f t="shared" si="367"/>
        <v>싱가폴130000</v>
      </c>
      <c r="B8580" s="127">
        <f t="shared" ref="B8580:B8643" si="368">B8579+1000</f>
        <v>130000</v>
      </c>
      <c r="C8580" s="127">
        <f t="shared" ref="C8580:C8643" si="369">C8579+10000</f>
        <v>1310000</v>
      </c>
      <c r="D8580" s="129">
        <f t="shared" si="366"/>
        <v>136500</v>
      </c>
      <c r="E8580" s="130" t="s">
        <v>7181</v>
      </c>
    </row>
    <row r="8581" spans="1:5">
      <c r="A8581" s="127" t="str">
        <f t="shared" si="367"/>
        <v>싱가폴131000</v>
      </c>
      <c r="B8581" s="127">
        <f t="shared" si="368"/>
        <v>131000</v>
      </c>
      <c r="C8581" s="127">
        <f t="shared" si="369"/>
        <v>1320000</v>
      </c>
      <c r="D8581" s="129">
        <f t="shared" si="366"/>
        <v>137550</v>
      </c>
      <c r="E8581" s="130" t="s">
        <v>7181</v>
      </c>
    </row>
    <row r="8582" spans="1:5">
      <c r="A8582" s="127" t="str">
        <f t="shared" si="367"/>
        <v>싱가폴132000</v>
      </c>
      <c r="B8582" s="127">
        <f t="shared" si="368"/>
        <v>132000</v>
      </c>
      <c r="C8582" s="127">
        <f t="shared" si="369"/>
        <v>1330000</v>
      </c>
      <c r="D8582" s="129">
        <f t="shared" si="366"/>
        <v>138600</v>
      </c>
      <c r="E8582" s="130" t="s">
        <v>7181</v>
      </c>
    </row>
    <row r="8583" spans="1:5">
      <c r="A8583" s="127" t="str">
        <f t="shared" si="367"/>
        <v>싱가폴133000</v>
      </c>
      <c r="B8583" s="127">
        <f t="shared" si="368"/>
        <v>133000</v>
      </c>
      <c r="C8583" s="127">
        <f t="shared" si="369"/>
        <v>1340000</v>
      </c>
      <c r="D8583" s="129">
        <f t="shared" si="366"/>
        <v>139650</v>
      </c>
      <c r="E8583" s="130" t="s">
        <v>7181</v>
      </c>
    </row>
    <row r="8584" spans="1:5">
      <c r="A8584" s="127" t="str">
        <f t="shared" si="367"/>
        <v>싱가폴134000</v>
      </c>
      <c r="B8584" s="127">
        <f t="shared" si="368"/>
        <v>134000</v>
      </c>
      <c r="C8584" s="127">
        <f t="shared" si="369"/>
        <v>1350000</v>
      </c>
      <c r="D8584" s="129">
        <f t="shared" si="366"/>
        <v>140700</v>
      </c>
      <c r="E8584" s="130" t="s">
        <v>7181</v>
      </c>
    </row>
    <row r="8585" spans="1:5">
      <c r="A8585" s="127" t="str">
        <f t="shared" si="367"/>
        <v>싱가폴135000</v>
      </c>
      <c r="B8585" s="127">
        <f t="shared" si="368"/>
        <v>135000</v>
      </c>
      <c r="C8585" s="127">
        <f t="shared" si="369"/>
        <v>1360000</v>
      </c>
      <c r="D8585" s="129">
        <f t="shared" si="366"/>
        <v>141750</v>
      </c>
      <c r="E8585" s="130" t="s">
        <v>7181</v>
      </c>
    </row>
    <row r="8586" spans="1:5">
      <c r="A8586" s="127" t="str">
        <f t="shared" si="367"/>
        <v>싱가폴136000</v>
      </c>
      <c r="B8586" s="127">
        <f t="shared" si="368"/>
        <v>136000</v>
      </c>
      <c r="C8586" s="127">
        <f t="shared" si="369"/>
        <v>1370000</v>
      </c>
      <c r="D8586" s="129">
        <f t="shared" si="366"/>
        <v>142800</v>
      </c>
      <c r="E8586" s="130" t="s">
        <v>7181</v>
      </c>
    </row>
    <row r="8587" spans="1:5">
      <c r="A8587" s="127" t="str">
        <f t="shared" si="367"/>
        <v>싱가폴137000</v>
      </c>
      <c r="B8587" s="127">
        <f t="shared" si="368"/>
        <v>137000</v>
      </c>
      <c r="C8587" s="127">
        <f t="shared" si="369"/>
        <v>1380000</v>
      </c>
      <c r="D8587" s="129">
        <f t="shared" si="366"/>
        <v>143850</v>
      </c>
      <c r="E8587" s="130" t="s">
        <v>7181</v>
      </c>
    </row>
    <row r="8588" spans="1:5">
      <c r="A8588" s="127" t="str">
        <f t="shared" si="367"/>
        <v>싱가폴138000</v>
      </c>
      <c r="B8588" s="127">
        <f t="shared" si="368"/>
        <v>138000</v>
      </c>
      <c r="C8588" s="127">
        <f t="shared" si="369"/>
        <v>1390000</v>
      </c>
      <c r="D8588" s="129">
        <f t="shared" si="366"/>
        <v>144900</v>
      </c>
      <c r="E8588" s="130" t="s">
        <v>7181</v>
      </c>
    </row>
    <row r="8589" spans="1:5">
      <c r="A8589" s="127" t="str">
        <f t="shared" si="367"/>
        <v>싱가폴139000</v>
      </c>
      <c r="B8589" s="127">
        <f t="shared" si="368"/>
        <v>139000</v>
      </c>
      <c r="C8589" s="127">
        <f t="shared" si="369"/>
        <v>1400000</v>
      </c>
      <c r="D8589" s="129">
        <f t="shared" si="366"/>
        <v>145950</v>
      </c>
      <c r="E8589" s="130" t="s">
        <v>7181</v>
      </c>
    </row>
    <row r="8590" spans="1:5">
      <c r="A8590" s="127" t="str">
        <f t="shared" si="367"/>
        <v>싱가폴140000</v>
      </c>
      <c r="B8590" s="127">
        <f t="shared" si="368"/>
        <v>140000</v>
      </c>
      <c r="C8590" s="127">
        <f t="shared" si="369"/>
        <v>1410000</v>
      </c>
      <c r="D8590" s="129">
        <f t="shared" si="366"/>
        <v>147000</v>
      </c>
      <c r="E8590" s="130" t="s">
        <v>7181</v>
      </c>
    </row>
    <row r="8591" spans="1:5">
      <c r="A8591" s="127" t="str">
        <f t="shared" si="367"/>
        <v>싱가폴141000</v>
      </c>
      <c r="B8591" s="127">
        <f t="shared" si="368"/>
        <v>141000</v>
      </c>
      <c r="C8591" s="127">
        <f t="shared" si="369"/>
        <v>1420000</v>
      </c>
      <c r="D8591" s="129">
        <f t="shared" si="366"/>
        <v>148050</v>
      </c>
      <c r="E8591" s="130" t="s">
        <v>7181</v>
      </c>
    </row>
    <row r="8592" spans="1:5">
      <c r="A8592" s="127" t="str">
        <f t="shared" si="367"/>
        <v>싱가폴142000</v>
      </c>
      <c r="B8592" s="127">
        <f t="shared" si="368"/>
        <v>142000</v>
      </c>
      <c r="C8592" s="127">
        <f t="shared" si="369"/>
        <v>1430000</v>
      </c>
      <c r="D8592" s="129">
        <f t="shared" si="366"/>
        <v>149100</v>
      </c>
      <c r="E8592" s="130" t="s">
        <v>7181</v>
      </c>
    </row>
    <row r="8593" spans="1:5">
      <c r="A8593" s="127" t="str">
        <f t="shared" si="367"/>
        <v>싱가폴143000</v>
      </c>
      <c r="B8593" s="127">
        <f t="shared" si="368"/>
        <v>143000</v>
      </c>
      <c r="C8593" s="127">
        <f t="shared" si="369"/>
        <v>1440000</v>
      </c>
      <c r="D8593" s="129">
        <f t="shared" si="366"/>
        <v>150150</v>
      </c>
      <c r="E8593" s="130" t="s">
        <v>7181</v>
      </c>
    </row>
    <row r="8594" spans="1:5">
      <c r="A8594" s="127" t="str">
        <f t="shared" si="367"/>
        <v>싱가폴144000</v>
      </c>
      <c r="B8594" s="127">
        <f t="shared" si="368"/>
        <v>144000</v>
      </c>
      <c r="C8594" s="127">
        <f t="shared" si="369"/>
        <v>1450000</v>
      </c>
      <c r="D8594" s="129">
        <f t="shared" si="366"/>
        <v>151200</v>
      </c>
      <c r="E8594" s="130" t="s">
        <v>7181</v>
      </c>
    </row>
    <row r="8595" spans="1:5">
      <c r="A8595" s="127" t="str">
        <f t="shared" si="367"/>
        <v>싱가폴145000</v>
      </c>
      <c r="B8595" s="127">
        <f t="shared" si="368"/>
        <v>145000</v>
      </c>
      <c r="C8595" s="127">
        <f t="shared" si="369"/>
        <v>1460000</v>
      </c>
      <c r="D8595" s="129">
        <f t="shared" si="366"/>
        <v>152250</v>
      </c>
      <c r="E8595" s="130" t="s">
        <v>7181</v>
      </c>
    </row>
    <row r="8596" spans="1:5">
      <c r="A8596" s="127" t="str">
        <f t="shared" si="367"/>
        <v>싱가폴146000</v>
      </c>
      <c r="B8596" s="127">
        <f t="shared" si="368"/>
        <v>146000</v>
      </c>
      <c r="C8596" s="127">
        <f t="shared" si="369"/>
        <v>1470000</v>
      </c>
      <c r="D8596" s="129">
        <f t="shared" si="366"/>
        <v>153300</v>
      </c>
      <c r="E8596" s="130" t="s">
        <v>7181</v>
      </c>
    </row>
    <row r="8597" spans="1:5">
      <c r="A8597" s="127" t="str">
        <f t="shared" si="367"/>
        <v>싱가폴147000</v>
      </c>
      <c r="B8597" s="127">
        <f t="shared" si="368"/>
        <v>147000</v>
      </c>
      <c r="C8597" s="127">
        <f t="shared" si="369"/>
        <v>1480000</v>
      </c>
      <c r="D8597" s="129">
        <f t="shared" si="366"/>
        <v>154350</v>
      </c>
      <c r="E8597" s="130" t="s">
        <v>7181</v>
      </c>
    </row>
    <row r="8598" spans="1:5">
      <c r="A8598" s="127" t="str">
        <f t="shared" si="367"/>
        <v>싱가폴148000</v>
      </c>
      <c r="B8598" s="127">
        <f t="shared" si="368"/>
        <v>148000</v>
      </c>
      <c r="C8598" s="127">
        <f t="shared" si="369"/>
        <v>1490000</v>
      </c>
      <c r="D8598" s="129">
        <f t="shared" si="366"/>
        <v>155400</v>
      </c>
      <c r="E8598" s="130" t="s">
        <v>7181</v>
      </c>
    </row>
    <row r="8599" spans="1:5">
      <c r="A8599" s="127" t="str">
        <f t="shared" si="367"/>
        <v>싱가폴149000</v>
      </c>
      <c r="B8599" s="127">
        <f t="shared" si="368"/>
        <v>149000</v>
      </c>
      <c r="C8599" s="127">
        <f t="shared" si="369"/>
        <v>1500000</v>
      </c>
      <c r="D8599" s="129">
        <f t="shared" si="366"/>
        <v>156450</v>
      </c>
      <c r="E8599" s="130" t="s">
        <v>7181</v>
      </c>
    </row>
    <row r="8600" spans="1:5">
      <c r="A8600" s="127" t="str">
        <f t="shared" si="367"/>
        <v>싱가폴150000</v>
      </c>
      <c r="B8600" s="127">
        <f t="shared" si="368"/>
        <v>150000</v>
      </c>
      <c r="C8600" s="127">
        <f t="shared" si="369"/>
        <v>1510000</v>
      </c>
      <c r="D8600" s="129">
        <f t="shared" si="366"/>
        <v>157500</v>
      </c>
      <c r="E8600" s="130" t="s">
        <v>7181</v>
      </c>
    </row>
    <row r="8601" spans="1:5">
      <c r="A8601" s="127" t="str">
        <f t="shared" si="367"/>
        <v>싱가폴151000</v>
      </c>
      <c r="B8601" s="127">
        <f t="shared" si="368"/>
        <v>151000</v>
      </c>
      <c r="C8601" s="127">
        <f t="shared" si="369"/>
        <v>1520000</v>
      </c>
      <c r="D8601" s="129">
        <f t="shared" si="366"/>
        <v>158550</v>
      </c>
      <c r="E8601" s="130" t="s">
        <v>7181</v>
      </c>
    </row>
    <row r="8602" spans="1:5">
      <c r="A8602" s="127" t="str">
        <f t="shared" si="367"/>
        <v>싱가폴152000</v>
      </c>
      <c r="B8602" s="127">
        <f t="shared" si="368"/>
        <v>152000</v>
      </c>
      <c r="C8602" s="127">
        <f t="shared" si="369"/>
        <v>1530000</v>
      </c>
      <c r="D8602" s="129">
        <f t="shared" si="366"/>
        <v>159600</v>
      </c>
      <c r="E8602" s="130" t="s">
        <v>7181</v>
      </c>
    </row>
    <row r="8603" spans="1:5">
      <c r="A8603" s="127" t="str">
        <f t="shared" si="367"/>
        <v>싱가폴153000</v>
      </c>
      <c r="B8603" s="127">
        <f t="shared" si="368"/>
        <v>153000</v>
      </c>
      <c r="C8603" s="127">
        <f t="shared" si="369"/>
        <v>1540000</v>
      </c>
      <c r="D8603" s="129">
        <f t="shared" si="366"/>
        <v>160650</v>
      </c>
      <c r="E8603" s="130" t="s">
        <v>7181</v>
      </c>
    </row>
    <row r="8604" spans="1:5">
      <c r="A8604" s="127" t="str">
        <f t="shared" si="367"/>
        <v>싱가폴154000</v>
      </c>
      <c r="B8604" s="127">
        <f t="shared" si="368"/>
        <v>154000</v>
      </c>
      <c r="C8604" s="127">
        <f t="shared" si="369"/>
        <v>1550000</v>
      </c>
      <c r="D8604" s="129">
        <f t="shared" si="366"/>
        <v>161700</v>
      </c>
      <c r="E8604" s="130" t="s">
        <v>7181</v>
      </c>
    </row>
    <row r="8605" spans="1:5">
      <c r="A8605" s="127" t="str">
        <f t="shared" si="367"/>
        <v>싱가폴155000</v>
      </c>
      <c r="B8605" s="127">
        <f t="shared" si="368"/>
        <v>155000</v>
      </c>
      <c r="C8605" s="127">
        <f t="shared" si="369"/>
        <v>1560000</v>
      </c>
      <c r="D8605" s="129">
        <f t="shared" si="366"/>
        <v>162750</v>
      </c>
      <c r="E8605" s="130" t="s">
        <v>7181</v>
      </c>
    </row>
    <row r="8606" spans="1:5">
      <c r="A8606" s="127" t="str">
        <f t="shared" si="367"/>
        <v>싱가폴156000</v>
      </c>
      <c r="B8606" s="127">
        <f t="shared" si="368"/>
        <v>156000</v>
      </c>
      <c r="C8606" s="127">
        <f t="shared" si="369"/>
        <v>1570000</v>
      </c>
      <c r="D8606" s="129">
        <f t="shared" si="366"/>
        <v>163800</v>
      </c>
      <c r="E8606" s="130" t="s">
        <v>7181</v>
      </c>
    </row>
    <row r="8607" spans="1:5">
      <c r="A8607" s="127" t="str">
        <f t="shared" si="367"/>
        <v>싱가폴157000</v>
      </c>
      <c r="B8607" s="127">
        <f t="shared" si="368"/>
        <v>157000</v>
      </c>
      <c r="C8607" s="127">
        <f t="shared" si="369"/>
        <v>1580000</v>
      </c>
      <c r="D8607" s="129">
        <f t="shared" si="366"/>
        <v>164850</v>
      </c>
      <c r="E8607" s="130" t="s">
        <v>7181</v>
      </c>
    </row>
    <row r="8608" spans="1:5">
      <c r="A8608" s="127" t="str">
        <f t="shared" si="367"/>
        <v>싱가폴158000</v>
      </c>
      <c r="B8608" s="127">
        <f t="shared" si="368"/>
        <v>158000</v>
      </c>
      <c r="C8608" s="127">
        <f t="shared" si="369"/>
        <v>1590000</v>
      </c>
      <c r="D8608" s="129">
        <f t="shared" si="366"/>
        <v>165900</v>
      </c>
      <c r="E8608" s="130" t="s">
        <v>7181</v>
      </c>
    </row>
    <row r="8609" spans="1:5">
      <c r="A8609" s="127" t="str">
        <f t="shared" si="367"/>
        <v>싱가폴159000</v>
      </c>
      <c r="B8609" s="127">
        <f t="shared" si="368"/>
        <v>159000</v>
      </c>
      <c r="C8609" s="127">
        <f t="shared" si="369"/>
        <v>1600000</v>
      </c>
      <c r="D8609" s="129">
        <f t="shared" si="366"/>
        <v>166950</v>
      </c>
      <c r="E8609" s="130" t="s">
        <v>7181</v>
      </c>
    </row>
    <row r="8610" spans="1:5">
      <c r="A8610" s="127" t="str">
        <f t="shared" si="367"/>
        <v>싱가폴160000</v>
      </c>
      <c r="B8610" s="127">
        <f t="shared" si="368"/>
        <v>160000</v>
      </c>
      <c r="C8610" s="127">
        <f t="shared" si="369"/>
        <v>1610000</v>
      </c>
      <c r="D8610" s="129">
        <f t="shared" si="366"/>
        <v>168000</v>
      </c>
      <c r="E8610" s="130" t="s">
        <v>7181</v>
      </c>
    </row>
    <row r="8611" spans="1:5">
      <c r="A8611" s="127" t="str">
        <f t="shared" si="367"/>
        <v>싱가폴161000</v>
      </c>
      <c r="B8611" s="127">
        <f t="shared" si="368"/>
        <v>161000</v>
      </c>
      <c r="C8611" s="127">
        <f t="shared" si="369"/>
        <v>1620000</v>
      </c>
      <c r="D8611" s="129">
        <f t="shared" si="366"/>
        <v>169050</v>
      </c>
      <c r="E8611" s="130" t="s">
        <v>7181</v>
      </c>
    </row>
    <row r="8612" spans="1:5">
      <c r="A8612" s="127" t="str">
        <f t="shared" si="367"/>
        <v>싱가폴162000</v>
      </c>
      <c r="B8612" s="127">
        <f t="shared" si="368"/>
        <v>162000</v>
      </c>
      <c r="C8612" s="127">
        <f t="shared" si="369"/>
        <v>1630000</v>
      </c>
      <c r="D8612" s="129">
        <f t="shared" si="366"/>
        <v>170100</v>
      </c>
      <c r="E8612" s="130" t="s">
        <v>7181</v>
      </c>
    </row>
    <row r="8613" spans="1:5">
      <c r="A8613" s="127" t="str">
        <f t="shared" si="367"/>
        <v>싱가폴163000</v>
      </c>
      <c r="B8613" s="127">
        <f t="shared" si="368"/>
        <v>163000</v>
      </c>
      <c r="C8613" s="127">
        <f t="shared" si="369"/>
        <v>1640000</v>
      </c>
      <c r="D8613" s="129">
        <f t="shared" si="366"/>
        <v>171150</v>
      </c>
      <c r="E8613" s="130" t="s">
        <v>7181</v>
      </c>
    </row>
    <row r="8614" spans="1:5">
      <c r="A8614" s="127" t="str">
        <f t="shared" si="367"/>
        <v>싱가폴164000</v>
      </c>
      <c r="B8614" s="127">
        <f t="shared" si="368"/>
        <v>164000</v>
      </c>
      <c r="C8614" s="127">
        <f t="shared" si="369"/>
        <v>1650000</v>
      </c>
      <c r="D8614" s="129">
        <f t="shared" si="366"/>
        <v>172200</v>
      </c>
      <c r="E8614" s="130" t="s">
        <v>7181</v>
      </c>
    </row>
    <row r="8615" spans="1:5">
      <c r="A8615" s="127" t="str">
        <f t="shared" si="367"/>
        <v>싱가폴165000</v>
      </c>
      <c r="B8615" s="127">
        <f t="shared" si="368"/>
        <v>165000</v>
      </c>
      <c r="C8615" s="127">
        <f t="shared" si="369"/>
        <v>1660000</v>
      </c>
      <c r="D8615" s="129">
        <f t="shared" si="366"/>
        <v>173250</v>
      </c>
      <c r="E8615" s="130" t="s">
        <v>7181</v>
      </c>
    </row>
    <row r="8616" spans="1:5">
      <c r="A8616" s="127" t="str">
        <f t="shared" si="367"/>
        <v>싱가폴166000</v>
      </c>
      <c r="B8616" s="127">
        <f t="shared" si="368"/>
        <v>166000</v>
      </c>
      <c r="C8616" s="127">
        <f t="shared" si="369"/>
        <v>1670000</v>
      </c>
      <c r="D8616" s="129">
        <f t="shared" si="366"/>
        <v>174300</v>
      </c>
      <c r="E8616" s="130" t="s">
        <v>7181</v>
      </c>
    </row>
    <row r="8617" spans="1:5">
      <c r="A8617" s="127" t="str">
        <f t="shared" si="367"/>
        <v>싱가폴167000</v>
      </c>
      <c r="B8617" s="127">
        <f t="shared" si="368"/>
        <v>167000</v>
      </c>
      <c r="C8617" s="127">
        <f t="shared" si="369"/>
        <v>1680000</v>
      </c>
      <c r="D8617" s="129">
        <f t="shared" si="366"/>
        <v>175350</v>
      </c>
      <c r="E8617" s="130" t="s">
        <v>7181</v>
      </c>
    </row>
    <row r="8618" spans="1:5">
      <c r="A8618" s="127" t="str">
        <f t="shared" si="367"/>
        <v>싱가폴168000</v>
      </c>
      <c r="B8618" s="127">
        <f t="shared" si="368"/>
        <v>168000</v>
      </c>
      <c r="C8618" s="127">
        <f t="shared" si="369"/>
        <v>1690000</v>
      </c>
      <c r="D8618" s="129">
        <f t="shared" si="366"/>
        <v>176400</v>
      </c>
      <c r="E8618" s="130" t="s">
        <v>7181</v>
      </c>
    </row>
    <row r="8619" spans="1:5">
      <c r="A8619" s="127" t="str">
        <f t="shared" si="367"/>
        <v>싱가폴169000</v>
      </c>
      <c r="B8619" s="127">
        <f t="shared" si="368"/>
        <v>169000</v>
      </c>
      <c r="C8619" s="127">
        <f t="shared" si="369"/>
        <v>1700000</v>
      </c>
      <c r="D8619" s="129">
        <f t="shared" si="366"/>
        <v>177450</v>
      </c>
      <c r="E8619" s="130" t="s">
        <v>7181</v>
      </c>
    </row>
    <row r="8620" spans="1:5">
      <c r="A8620" s="127" t="str">
        <f t="shared" si="367"/>
        <v>싱가폴170000</v>
      </c>
      <c r="B8620" s="127">
        <f t="shared" si="368"/>
        <v>170000</v>
      </c>
      <c r="C8620" s="127">
        <f t="shared" si="369"/>
        <v>1710000</v>
      </c>
      <c r="D8620" s="129">
        <f t="shared" si="366"/>
        <v>178500</v>
      </c>
      <c r="E8620" s="130" t="s">
        <v>7181</v>
      </c>
    </row>
    <row r="8621" spans="1:5">
      <c r="A8621" s="127" t="str">
        <f t="shared" si="367"/>
        <v>싱가폴171000</v>
      </c>
      <c r="B8621" s="127">
        <f t="shared" si="368"/>
        <v>171000</v>
      </c>
      <c r="C8621" s="127">
        <f t="shared" si="369"/>
        <v>1720000</v>
      </c>
      <c r="D8621" s="129">
        <f t="shared" si="366"/>
        <v>179550</v>
      </c>
      <c r="E8621" s="130" t="s">
        <v>7181</v>
      </c>
    </row>
    <row r="8622" spans="1:5">
      <c r="A8622" s="127" t="str">
        <f t="shared" si="367"/>
        <v>싱가폴172000</v>
      </c>
      <c r="B8622" s="127">
        <f t="shared" si="368"/>
        <v>172000</v>
      </c>
      <c r="C8622" s="127">
        <f t="shared" si="369"/>
        <v>1730000</v>
      </c>
      <c r="D8622" s="129">
        <f t="shared" si="366"/>
        <v>180600</v>
      </c>
      <c r="E8622" s="130" t="s">
        <v>7181</v>
      </c>
    </row>
    <row r="8623" spans="1:5">
      <c r="A8623" s="127" t="str">
        <f t="shared" si="367"/>
        <v>싱가폴173000</v>
      </c>
      <c r="B8623" s="127">
        <f t="shared" si="368"/>
        <v>173000</v>
      </c>
      <c r="C8623" s="127">
        <f t="shared" si="369"/>
        <v>1740000</v>
      </c>
      <c r="D8623" s="129">
        <f t="shared" si="366"/>
        <v>181650</v>
      </c>
      <c r="E8623" s="130" t="s">
        <v>7181</v>
      </c>
    </row>
    <row r="8624" spans="1:5">
      <c r="A8624" s="127" t="str">
        <f t="shared" si="367"/>
        <v>싱가폴174000</v>
      </c>
      <c r="B8624" s="127">
        <f t="shared" si="368"/>
        <v>174000</v>
      </c>
      <c r="C8624" s="127">
        <f t="shared" si="369"/>
        <v>1750000</v>
      </c>
      <c r="D8624" s="129">
        <f t="shared" si="366"/>
        <v>182700</v>
      </c>
      <c r="E8624" s="130" t="s">
        <v>7181</v>
      </c>
    </row>
    <row r="8625" spans="1:5">
      <c r="A8625" s="127" t="str">
        <f t="shared" si="367"/>
        <v>싱가폴175000</v>
      </c>
      <c r="B8625" s="127">
        <f t="shared" si="368"/>
        <v>175000</v>
      </c>
      <c r="C8625" s="127">
        <f t="shared" si="369"/>
        <v>1760000</v>
      </c>
      <c r="D8625" s="129">
        <f t="shared" si="366"/>
        <v>183750</v>
      </c>
      <c r="E8625" s="130" t="s">
        <v>7181</v>
      </c>
    </row>
    <row r="8626" spans="1:5">
      <c r="A8626" s="127" t="str">
        <f t="shared" si="367"/>
        <v>싱가폴176000</v>
      </c>
      <c r="B8626" s="127">
        <f t="shared" si="368"/>
        <v>176000</v>
      </c>
      <c r="C8626" s="127">
        <f t="shared" si="369"/>
        <v>1770000</v>
      </c>
      <c r="D8626" s="129">
        <f t="shared" si="366"/>
        <v>184800</v>
      </c>
      <c r="E8626" s="130" t="s">
        <v>7181</v>
      </c>
    </row>
    <row r="8627" spans="1:5">
      <c r="A8627" s="127" t="str">
        <f t="shared" si="367"/>
        <v>싱가폴177000</v>
      </c>
      <c r="B8627" s="127">
        <f t="shared" si="368"/>
        <v>177000</v>
      </c>
      <c r="C8627" s="127">
        <f t="shared" si="369"/>
        <v>1780000</v>
      </c>
      <c r="D8627" s="129">
        <f t="shared" si="366"/>
        <v>185850</v>
      </c>
      <c r="E8627" s="130" t="s">
        <v>7181</v>
      </c>
    </row>
    <row r="8628" spans="1:5">
      <c r="A8628" s="127" t="str">
        <f t="shared" si="367"/>
        <v>싱가폴178000</v>
      </c>
      <c r="B8628" s="127">
        <f t="shared" si="368"/>
        <v>178000</v>
      </c>
      <c r="C8628" s="127">
        <f t="shared" si="369"/>
        <v>1790000</v>
      </c>
      <c r="D8628" s="129">
        <f t="shared" si="366"/>
        <v>186900</v>
      </c>
      <c r="E8628" s="130" t="s">
        <v>7181</v>
      </c>
    </row>
    <row r="8629" spans="1:5">
      <c r="A8629" s="127" t="str">
        <f t="shared" si="367"/>
        <v>싱가폴179000</v>
      </c>
      <c r="B8629" s="127">
        <f t="shared" si="368"/>
        <v>179000</v>
      </c>
      <c r="C8629" s="127">
        <f t="shared" si="369"/>
        <v>1800000</v>
      </c>
      <c r="D8629" s="129">
        <f t="shared" si="366"/>
        <v>187950</v>
      </c>
      <c r="E8629" s="130" t="s">
        <v>7181</v>
      </c>
    </row>
    <row r="8630" spans="1:5">
      <c r="A8630" s="127" t="str">
        <f t="shared" si="367"/>
        <v>싱가폴180000</v>
      </c>
      <c r="B8630" s="127">
        <f t="shared" si="368"/>
        <v>180000</v>
      </c>
      <c r="C8630" s="127">
        <f t="shared" si="369"/>
        <v>1810000</v>
      </c>
      <c r="D8630" s="129">
        <f t="shared" ref="D8630:D8693" si="370">SUM($G$2)*(B8630*0.001)</f>
        <v>189000</v>
      </c>
      <c r="E8630" s="130" t="s">
        <v>7181</v>
      </c>
    </row>
    <row r="8631" spans="1:5">
      <c r="A8631" s="127" t="str">
        <f t="shared" si="367"/>
        <v>싱가폴181000</v>
      </c>
      <c r="B8631" s="127">
        <f t="shared" si="368"/>
        <v>181000</v>
      </c>
      <c r="C8631" s="127">
        <f t="shared" si="369"/>
        <v>1820000</v>
      </c>
      <c r="D8631" s="129">
        <f t="shared" si="370"/>
        <v>190050</v>
      </c>
      <c r="E8631" s="130" t="s">
        <v>7181</v>
      </c>
    </row>
    <row r="8632" spans="1:5">
      <c r="A8632" s="127" t="str">
        <f t="shared" si="367"/>
        <v>싱가폴182000</v>
      </c>
      <c r="B8632" s="127">
        <f t="shared" si="368"/>
        <v>182000</v>
      </c>
      <c r="C8632" s="127">
        <f t="shared" si="369"/>
        <v>1830000</v>
      </c>
      <c r="D8632" s="129">
        <f t="shared" si="370"/>
        <v>191100</v>
      </c>
      <c r="E8632" s="130" t="s">
        <v>7181</v>
      </c>
    </row>
    <row r="8633" spans="1:5">
      <c r="A8633" s="127" t="str">
        <f t="shared" si="367"/>
        <v>싱가폴183000</v>
      </c>
      <c r="B8633" s="127">
        <f t="shared" si="368"/>
        <v>183000</v>
      </c>
      <c r="C8633" s="127">
        <f t="shared" si="369"/>
        <v>1840000</v>
      </c>
      <c r="D8633" s="129">
        <f t="shared" si="370"/>
        <v>192150</v>
      </c>
      <c r="E8633" s="130" t="s">
        <v>7181</v>
      </c>
    </row>
    <row r="8634" spans="1:5">
      <c r="A8634" s="127" t="str">
        <f t="shared" si="367"/>
        <v>싱가폴184000</v>
      </c>
      <c r="B8634" s="127">
        <f t="shared" si="368"/>
        <v>184000</v>
      </c>
      <c r="C8634" s="127">
        <f t="shared" si="369"/>
        <v>1850000</v>
      </c>
      <c r="D8634" s="129">
        <f t="shared" si="370"/>
        <v>193200</v>
      </c>
      <c r="E8634" s="130" t="s">
        <v>7181</v>
      </c>
    </row>
    <row r="8635" spans="1:5">
      <c r="A8635" s="127" t="str">
        <f t="shared" si="367"/>
        <v>싱가폴185000</v>
      </c>
      <c r="B8635" s="127">
        <f t="shared" si="368"/>
        <v>185000</v>
      </c>
      <c r="C8635" s="127">
        <f t="shared" si="369"/>
        <v>1860000</v>
      </c>
      <c r="D8635" s="129">
        <f t="shared" si="370"/>
        <v>194250</v>
      </c>
      <c r="E8635" s="130" t="s">
        <v>7181</v>
      </c>
    </row>
    <row r="8636" spans="1:5">
      <c r="A8636" s="127" t="str">
        <f t="shared" si="367"/>
        <v>싱가폴186000</v>
      </c>
      <c r="B8636" s="127">
        <f t="shared" si="368"/>
        <v>186000</v>
      </c>
      <c r="C8636" s="127">
        <f t="shared" si="369"/>
        <v>1870000</v>
      </c>
      <c r="D8636" s="129">
        <f t="shared" si="370"/>
        <v>195300</v>
      </c>
      <c r="E8636" s="130" t="s">
        <v>7181</v>
      </c>
    </row>
    <row r="8637" spans="1:5">
      <c r="A8637" s="127" t="str">
        <f t="shared" si="367"/>
        <v>싱가폴187000</v>
      </c>
      <c r="B8637" s="127">
        <f t="shared" si="368"/>
        <v>187000</v>
      </c>
      <c r="C8637" s="127">
        <f t="shared" si="369"/>
        <v>1880000</v>
      </c>
      <c r="D8637" s="129">
        <f t="shared" si="370"/>
        <v>196350</v>
      </c>
      <c r="E8637" s="130" t="s">
        <v>7181</v>
      </c>
    </row>
    <row r="8638" spans="1:5">
      <c r="A8638" s="127" t="str">
        <f t="shared" si="367"/>
        <v>싱가폴188000</v>
      </c>
      <c r="B8638" s="127">
        <f t="shared" si="368"/>
        <v>188000</v>
      </c>
      <c r="C8638" s="127">
        <f t="shared" si="369"/>
        <v>1890000</v>
      </c>
      <c r="D8638" s="129">
        <f t="shared" si="370"/>
        <v>197400</v>
      </c>
      <c r="E8638" s="130" t="s">
        <v>7181</v>
      </c>
    </row>
    <row r="8639" spans="1:5">
      <c r="A8639" s="127" t="str">
        <f t="shared" si="367"/>
        <v>싱가폴189000</v>
      </c>
      <c r="B8639" s="127">
        <f t="shared" si="368"/>
        <v>189000</v>
      </c>
      <c r="C8639" s="127">
        <f t="shared" si="369"/>
        <v>1900000</v>
      </c>
      <c r="D8639" s="129">
        <f t="shared" si="370"/>
        <v>198450</v>
      </c>
      <c r="E8639" s="130" t="s">
        <v>7181</v>
      </c>
    </row>
    <row r="8640" spans="1:5">
      <c r="A8640" s="127" t="str">
        <f t="shared" si="367"/>
        <v>싱가폴190000</v>
      </c>
      <c r="B8640" s="127">
        <f t="shared" si="368"/>
        <v>190000</v>
      </c>
      <c r="C8640" s="127">
        <f t="shared" si="369"/>
        <v>1910000</v>
      </c>
      <c r="D8640" s="129">
        <f t="shared" si="370"/>
        <v>199500</v>
      </c>
      <c r="E8640" s="130" t="s">
        <v>7181</v>
      </c>
    </row>
    <row r="8641" spans="1:5">
      <c r="A8641" s="127" t="str">
        <f t="shared" si="367"/>
        <v>싱가폴191000</v>
      </c>
      <c r="B8641" s="127">
        <f t="shared" si="368"/>
        <v>191000</v>
      </c>
      <c r="C8641" s="127">
        <f t="shared" si="369"/>
        <v>1920000</v>
      </c>
      <c r="D8641" s="129">
        <f t="shared" si="370"/>
        <v>200550</v>
      </c>
      <c r="E8641" s="130" t="s">
        <v>7181</v>
      </c>
    </row>
    <row r="8642" spans="1:5">
      <c r="A8642" s="127" t="str">
        <f t="shared" si="367"/>
        <v>싱가폴192000</v>
      </c>
      <c r="B8642" s="127">
        <f t="shared" si="368"/>
        <v>192000</v>
      </c>
      <c r="C8642" s="127">
        <f t="shared" si="369"/>
        <v>1930000</v>
      </c>
      <c r="D8642" s="129">
        <f t="shared" si="370"/>
        <v>201600</v>
      </c>
      <c r="E8642" s="130" t="s">
        <v>7181</v>
      </c>
    </row>
    <row r="8643" spans="1:5">
      <c r="A8643" s="127" t="str">
        <f t="shared" ref="A8643:A8706" si="371">"싱가폴"&amp;B8643</f>
        <v>싱가폴193000</v>
      </c>
      <c r="B8643" s="127">
        <f t="shared" si="368"/>
        <v>193000</v>
      </c>
      <c r="C8643" s="127">
        <f t="shared" si="369"/>
        <v>1940000</v>
      </c>
      <c r="D8643" s="129">
        <f t="shared" si="370"/>
        <v>202650</v>
      </c>
      <c r="E8643" s="130" t="s">
        <v>7181</v>
      </c>
    </row>
    <row r="8644" spans="1:5">
      <c r="A8644" s="127" t="str">
        <f t="shared" si="371"/>
        <v>싱가폴194000</v>
      </c>
      <c r="B8644" s="127">
        <f t="shared" ref="B8644:B8707" si="372">B8643+1000</f>
        <v>194000</v>
      </c>
      <c r="C8644" s="127">
        <f t="shared" ref="C8644:C8707" si="373">C8643+10000</f>
        <v>1950000</v>
      </c>
      <c r="D8644" s="129">
        <f t="shared" si="370"/>
        <v>203700</v>
      </c>
      <c r="E8644" s="130" t="s">
        <v>7181</v>
      </c>
    </row>
    <row r="8645" spans="1:5">
      <c r="A8645" s="127" t="str">
        <f t="shared" si="371"/>
        <v>싱가폴195000</v>
      </c>
      <c r="B8645" s="127">
        <f t="shared" si="372"/>
        <v>195000</v>
      </c>
      <c r="C8645" s="127">
        <f t="shared" si="373"/>
        <v>1960000</v>
      </c>
      <c r="D8645" s="129">
        <f t="shared" si="370"/>
        <v>204750</v>
      </c>
      <c r="E8645" s="130" t="s">
        <v>7181</v>
      </c>
    </row>
    <row r="8646" spans="1:5">
      <c r="A8646" s="127" t="str">
        <f t="shared" si="371"/>
        <v>싱가폴196000</v>
      </c>
      <c r="B8646" s="127">
        <f t="shared" si="372"/>
        <v>196000</v>
      </c>
      <c r="C8646" s="127">
        <f t="shared" si="373"/>
        <v>1970000</v>
      </c>
      <c r="D8646" s="129">
        <f t="shared" si="370"/>
        <v>205800</v>
      </c>
      <c r="E8646" s="130" t="s">
        <v>7181</v>
      </c>
    </row>
    <row r="8647" spans="1:5">
      <c r="A8647" s="127" t="str">
        <f t="shared" si="371"/>
        <v>싱가폴197000</v>
      </c>
      <c r="B8647" s="127">
        <f t="shared" si="372"/>
        <v>197000</v>
      </c>
      <c r="C8647" s="127">
        <f t="shared" si="373"/>
        <v>1980000</v>
      </c>
      <c r="D8647" s="129">
        <f t="shared" si="370"/>
        <v>206850</v>
      </c>
      <c r="E8647" s="130" t="s">
        <v>7181</v>
      </c>
    </row>
    <row r="8648" spans="1:5">
      <c r="A8648" s="127" t="str">
        <f t="shared" si="371"/>
        <v>싱가폴198000</v>
      </c>
      <c r="B8648" s="127">
        <f t="shared" si="372"/>
        <v>198000</v>
      </c>
      <c r="C8648" s="127">
        <f t="shared" si="373"/>
        <v>1990000</v>
      </c>
      <c r="D8648" s="129">
        <f t="shared" si="370"/>
        <v>207900</v>
      </c>
      <c r="E8648" s="130" t="s">
        <v>7181</v>
      </c>
    </row>
    <row r="8649" spans="1:5">
      <c r="A8649" s="127" t="str">
        <f t="shared" si="371"/>
        <v>싱가폴199000</v>
      </c>
      <c r="B8649" s="127">
        <f t="shared" si="372"/>
        <v>199000</v>
      </c>
      <c r="C8649" s="127">
        <f t="shared" si="373"/>
        <v>2000000</v>
      </c>
      <c r="D8649" s="129">
        <f t="shared" si="370"/>
        <v>208950</v>
      </c>
      <c r="E8649" s="130" t="s">
        <v>7181</v>
      </c>
    </row>
    <row r="8650" spans="1:5">
      <c r="A8650" s="127" t="str">
        <f t="shared" si="371"/>
        <v>싱가폴200000</v>
      </c>
      <c r="B8650" s="127">
        <f t="shared" si="372"/>
        <v>200000</v>
      </c>
      <c r="C8650" s="127">
        <f t="shared" si="373"/>
        <v>2010000</v>
      </c>
      <c r="D8650" s="129">
        <f t="shared" si="370"/>
        <v>210000</v>
      </c>
      <c r="E8650" s="130" t="s">
        <v>7181</v>
      </c>
    </row>
    <row r="8651" spans="1:5">
      <c r="A8651" s="127" t="str">
        <f t="shared" si="371"/>
        <v>싱가폴201000</v>
      </c>
      <c r="B8651" s="127">
        <f t="shared" si="372"/>
        <v>201000</v>
      </c>
      <c r="C8651" s="127">
        <f t="shared" si="373"/>
        <v>2020000</v>
      </c>
      <c r="D8651" s="129">
        <f t="shared" si="370"/>
        <v>211050</v>
      </c>
      <c r="E8651" s="130" t="s">
        <v>7181</v>
      </c>
    </row>
    <row r="8652" spans="1:5">
      <c r="A8652" s="127" t="str">
        <f t="shared" si="371"/>
        <v>싱가폴202000</v>
      </c>
      <c r="B8652" s="127">
        <f t="shared" si="372"/>
        <v>202000</v>
      </c>
      <c r="C8652" s="127">
        <f t="shared" si="373"/>
        <v>2030000</v>
      </c>
      <c r="D8652" s="129">
        <f t="shared" si="370"/>
        <v>212100</v>
      </c>
      <c r="E8652" s="130" t="s">
        <v>7181</v>
      </c>
    </row>
    <row r="8653" spans="1:5">
      <c r="A8653" s="127" t="str">
        <f t="shared" si="371"/>
        <v>싱가폴203000</v>
      </c>
      <c r="B8653" s="127">
        <f t="shared" si="372"/>
        <v>203000</v>
      </c>
      <c r="C8653" s="127">
        <f t="shared" si="373"/>
        <v>2040000</v>
      </c>
      <c r="D8653" s="129">
        <f t="shared" si="370"/>
        <v>213150</v>
      </c>
      <c r="E8653" s="130" t="s">
        <v>7181</v>
      </c>
    </row>
    <row r="8654" spans="1:5">
      <c r="A8654" s="127" t="str">
        <f t="shared" si="371"/>
        <v>싱가폴204000</v>
      </c>
      <c r="B8654" s="127">
        <f t="shared" si="372"/>
        <v>204000</v>
      </c>
      <c r="C8654" s="127">
        <f t="shared" si="373"/>
        <v>2050000</v>
      </c>
      <c r="D8654" s="129">
        <f t="shared" si="370"/>
        <v>214200</v>
      </c>
      <c r="E8654" s="130" t="s">
        <v>7181</v>
      </c>
    </row>
    <row r="8655" spans="1:5">
      <c r="A8655" s="127" t="str">
        <f t="shared" si="371"/>
        <v>싱가폴205000</v>
      </c>
      <c r="B8655" s="127">
        <f t="shared" si="372"/>
        <v>205000</v>
      </c>
      <c r="C8655" s="127">
        <f t="shared" si="373"/>
        <v>2060000</v>
      </c>
      <c r="D8655" s="129">
        <f t="shared" si="370"/>
        <v>215250</v>
      </c>
      <c r="E8655" s="130" t="s">
        <v>7181</v>
      </c>
    </row>
    <row r="8656" spans="1:5">
      <c r="A8656" s="127" t="str">
        <f t="shared" si="371"/>
        <v>싱가폴206000</v>
      </c>
      <c r="B8656" s="127">
        <f t="shared" si="372"/>
        <v>206000</v>
      </c>
      <c r="C8656" s="127">
        <f t="shared" si="373"/>
        <v>2070000</v>
      </c>
      <c r="D8656" s="129">
        <f t="shared" si="370"/>
        <v>216300</v>
      </c>
      <c r="E8656" s="130" t="s">
        <v>7181</v>
      </c>
    </row>
    <row r="8657" spans="1:5">
      <c r="A8657" s="127" t="str">
        <f t="shared" si="371"/>
        <v>싱가폴207000</v>
      </c>
      <c r="B8657" s="127">
        <f t="shared" si="372"/>
        <v>207000</v>
      </c>
      <c r="C8657" s="127">
        <f t="shared" si="373"/>
        <v>2080000</v>
      </c>
      <c r="D8657" s="129">
        <f t="shared" si="370"/>
        <v>217350</v>
      </c>
      <c r="E8657" s="130" t="s">
        <v>7181</v>
      </c>
    </row>
    <row r="8658" spans="1:5">
      <c r="A8658" s="127" t="str">
        <f t="shared" si="371"/>
        <v>싱가폴208000</v>
      </c>
      <c r="B8658" s="127">
        <f t="shared" si="372"/>
        <v>208000</v>
      </c>
      <c r="C8658" s="127">
        <f t="shared" si="373"/>
        <v>2090000</v>
      </c>
      <c r="D8658" s="129">
        <f t="shared" si="370"/>
        <v>218400</v>
      </c>
      <c r="E8658" s="130" t="s">
        <v>7181</v>
      </c>
    </row>
    <row r="8659" spans="1:5">
      <c r="A8659" s="127" t="str">
        <f t="shared" si="371"/>
        <v>싱가폴209000</v>
      </c>
      <c r="B8659" s="127">
        <f t="shared" si="372"/>
        <v>209000</v>
      </c>
      <c r="C8659" s="127">
        <f t="shared" si="373"/>
        <v>2100000</v>
      </c>
      <c r="D8659" s="129">
        <f t="shared" si="370"/>
        <v>219450</v>
      </c>
      <c r="E8659" s="130" t="s">
        <v>7181</v>
      </c>
    </row>
    <row r="8660" spans="1:5">
      <c r="A8660" s="127" t="str">
        <f t="shared" si="371"/>
        <v>싱가폴210000</v>
      </c>
      <c r="B8660" s="127">
        <f t="shared" si="372"/>
        <v>210000</v>
      </c>
      <c r="C8660" s="127">
        <f t="shared" si="373"/>
        <v>2110000</v>
      </c>
      <c r="D8660" s="129">
        <f t="shared" si="370"/>
        <v>220500</v>
      </c>
      <c r="E8660" s="130" t="s">
        <v>7181</v>
      </c>
    </row>
    <row r="8661" spans="1:5">
      <c r="A8661" s="127" t="str">
        <f t="shared" si="371"/>
        <v>싱가폴211000</v>
      </c>
      <c r="B8661" s="127">
        <f t="shared" si="372"/>
        <v>211000</v>
      </c>
      <c r="C8661" s="127">
        <f t="shared" si="373"/>
        <v>2120000</v>
      </c>
      <c r="D8661" s="129">
        <f t="shared" si="370"/>
        <v>221550</v>
      </c>
      <c r="E8661" s="130" t="s">
        <v>7181</v>
      </c>
    </row>
    <row r="8662" spans="1:5">
      <c r="A8662" s="127" t="str">
        <f t="shared" si="371"/>
        <v>싱가폴212000</v>
      </c>
      <c r="B8662" s="127">
        <f t="shared" si="372"/>
        <v>212000</v>
      </c>
      <c r="C8662" s="127">
        <f t="shared" si="373"/>
        <v>2130000</v>
      </c>
      <c r="D8662" s="129">
        <f t="shared" si="370"/>
        <v>222600</v>
      </c>
      <c r="E8662" s="130" t="s">
        <v>7181</v>
      </c>
    </row>
    <row r="8663" spans="1:5">
      <c r="A8663" s="127" t="str">
        <f t="shared" si="371"/>
        <v>싱가폴213000</v>
      </c>
      <c r="B8663" s="127">
        <f t="shared" si="372"/>
        <v>213000</v>
      </c>
      <c r="C8663" s="127">
        <f t="shared" si="373"/>
        <v>2140000</v>
      </c>
      <c r="D8663" s="129">
        <f t="shared" si="370"/>
        <v>223650</v>
      </c>
      <c r="E8663" s="130" t="s">
        <v>7181</v>
      </c>
    </row>
    <row r="8664" spans="1:5">
      <c r="A8664" s="127" t="str">
        <f t="shared" si="371"/>
        <v>싱가폴214000</v>
      </c>
      <c r="B8664" s="127">
        <f t="shared" si="372"/>
        <v>214000</v>
      </c>
      <c r="C8664" s="127">
        <f t="shared" si="373"/>
        <v>2150000</v>
      </c>
      <c r="D8664" s="129">
        <f t="shared" si="370"/>
        <v>224700</v>
      </c>
      <c r="E8664" s="130" t="s">
        <v>7181</v>
      </c>
    </row>
    <row r="8665" spans="1:5">
      <c r="A8665" s="127" t="str">
        <f t="shared" si="371"/>
        <v>싱가폴215000</v>
      </c>
      <c r="B8665" s="127">
        <f t="shared" si="372"/>
        <v>215000</v>
      </c>
      <c r="C8665" s="127">
        <f t="shared" si="373"/>
        <v>2160000</v>
      </c>
      <c r="D8665" s="129">
        <f t="shared" si="370"/>
        <v>225750</v>
      </c>
      <c r="E8665" s="130" t="s">
        <v>7181</v>
      </c>
    </row>
    <row r="8666" spans="1:5">
      <c r="A8666" s="127" t="str">
        <f t="shared" si="371"/>
        <v>싱가폴216000</v>
      </c>
      <c r="B8666" s="127">
        <f t="shared" si="372"/>
        <v>216000</v>
      </c>
      <c r="C8666" s="127">
        <f t="shared" si="373"/>
        <v>2170000</v>
      </c>
      <c r="D8666" s="129">
        <f t="shared" si="370"/>
        <v>226800</v>
      </c>
      <c r="E8666" s="130" t="s">
        <v>7181</v>
      </c>
    </row>
    <row r="8667" spans="1:5">
      <c r="A8667" s="127" t="str">
        <f t="shared" si="371"/>
        <v>싱가폴217000</v>
      </c>
      <c r="B8667" s="127">
        <f t="shared" si="372"/>
        <v>217000</v>
      </c>
      <c r="C8667" s="127">
        <f t="shared" si="373"/>
        <v>2180000</v>
      </c>
      <c r="D8667" s="129">
        <f t="shared" si="370"/>
        <v>227850</v>
      </c>
      <c r="E8667" s="130" t="s">
        <v>7181</v>
      </c>
    </row>
    <row r="8668" spans="1:5">
      <c r="A8668" s="127" t="str">
        <f t="shared" si="371"/>
        <v>싱가폴218000</v>
      </c>
      <c r="B8668" s="127">
        <f t="shared" si="372"/>
        <v>218000</v>
      </c>
      <c r="C8668" s="127">
        <f t="shared" si="373"/>
        <v>2190000</v>
      </c>
      <c r="D8668" s="129">
        <f t="shared" si="370"/>
        <v>228900</v>
      </c>
      <c r="E8668" s="130" t="s">
        <v>7181</v>
      </c>
    </row>
    <row r="8669" spans="1:5">
      <c r="A8669" s="127" t="str">
        <f t="shared" si="371"/>
        <v>싱가폴219000</v>
      </c>
      <c r="B8669" s="127">
        <f t="shared" si="372"/>
        <v>219000</v>
      </c>
      <c r="C8669" s="127">
        <f t="shared" si="373"/>
        <v>2200000</v>
      </c>
      <c r="D8669" s="129">
        <f t="shared" si="370"/>
        <v>229950</v>
      </c>
      <c r="E8669" s="130" t="s">
        <v>7181</v>
      </c>
    </row>
    <row r="8670" spans="1:5">
      <c r="A8670" s="127" t="str">
        <f t="shared" si="371"/>
        <v>싱가폴220000</v>
      </c>
      <c r="B8670" s="127">
        <f t="shared" si="372"/>
        <v>220000</v>
      </c>
      <c r="C8670" s="127">
        <f t="shared" si="373"/>
        <v>2210000</v>
      </c>
      <c r="D8670" s="129">
        <f t="shared" si="370"/>
        <v>231000</v>
      </c>
      <c r="E8670" s="130" t="s">
        <v>7181</v>
      </c>
    </row>
    <row r="8671" spans="1:5">
      <c r="A8671" s="127" t="str">
        <f t="shared" si="371"/>
        <v>싱가폴221000</v>
      </c>
      <c r="B8671" s="127">
        <f t="shared" si="372"/>
        <v>221000</v>
      </c>
      <c r="C8671" s="127">
        <f t="shared" si="373"/>
        <v>2220000</v>
      </c>
      <c r="D8671" s="129">
        <f t="shared" si="370"/>
        <v>232050</v>
      </c>
      <c r="E8671" s="130" t="s">
        <v>7181</v>
      </c>
    </row>
    <row r="8672" spans="1:5">
      <c r="A8672" s="127" t="str">
        <f t="shared" si="371"/>
        <v>싱가폴222000</v>
      </c>
      <c r="B8672" s="127">
        <f t="shared" si="372"/>
        <v>222000</v>
      </c>
      <c r="C8672" s="127">
        <f t="shared" si="373"/>
        <v>2230000</v>
      </c>
      <c r="D8672" s="129">
        <f t="shared" si="370"/>
        <v>233100</v>
      </c>
      <c r="E8672" s="130" t="s">
        <v>7181</v>
      </c>
    </row>
    <row r="8673" spans="1:5">
      <c r="A8673" s="127" t="str">
        <f t="shared" si="371"/>
        <v>싱가폴223000</v>
      </c>
      <c r="B8673" s="127">
        <f t="shared" si="372"/>
        <v>223000</v>
      </c>
      <c r="C8673" s="127">
        <f t="shared" si="373"/>
        <v>2240000</v>
      </c>
      <c r="D8673" s="129">
        <f t="shared" si="370"/>
        <v>234150</v>
      </c>
      <c r="E8673" s="130" t="s">
        <v>7181</v>
      </c>
    </row>
    <row r="8674" spans="1:5">
      <c r="A8674" s="127" t="str">
        <f t="shared" si="371"/>
        <v>싱가폴224000</v>
      </c>
      <c r="B8674" s="127">
        <f t="shared" si="372"/>
        <v>224000</v>
      </c>
      <c r="C8674" s="127">
        <f t="shared" si="373"/>
        <v>2250000</v>
      </c>
      <c r="D8674" s="129">
        <f t="shared" si="370"/>
        <v>235200</v>
      </c>
      <c r="E8674" s="130" t="s">
        <v>7181</v>
      </c>
    </row>
    <row r="8675" spans="1:5">
      <c r="A8675" s="127" t="str">
        <f t="shared" si="371"/>
        <v>싱가폴225000</v>
      </c>
      <c r="B8675" s="127">
        <f t="shared" si="372"/>
        <v>225000</v>
      </c>
      <c r="C8675" s="127">
        <f t="shared" si="373"/>
        <v>2260000</v>
      </c>
      <c r="D8675" s="129">
        <f t="shared" si="370"/>
        <v>236250</v>
      </c>
      <c r="E8675" s="130" t="s">
        <v>7181</v>
      </c>
    </row>
    <row r="8676" spans="1:5">
      <c r="A8676" s="127" t="str">
        <f t="shared" si="371"/>
        <v>싱가폴226000</v>
      </c>
      <c r="B8676" s="127">
        <f t="shared" si="372"/>
        <v>226000</v>
      </c>
      <c r="C8676" s="127">
        <f t="shared" si="373"/>
        <v>2270000</v>
      </c>
      <c r="D8676" s="129">
        <f t="shared" si="370"/>
        <v>237300</v>
      </c>
      <c r="E8676" s="130" t="s">
        <v>7181</v>
      </c>
    </row>
    <row r="8677" spans="1:5">
      <c r="A8677" s="127" t="str">
        <f t="shared" si="371"/>
        <v>싱가폴227000</v>
      </c>
      <c r="B8677" s="127">
        <f t="shared" si="372"/>
        <v>227000</v>
      </c>
      <c r="C8677" s="127">
        <f t="shared" si="373"/>
        <v>2280000</v>
      </c>
      <c r="D8677" s="129">
        <f t="shared" si="370"/>
        <v>238350</v>
      </c>
      <c r="E8677" s="130" t="s">
        <v>7181</v>
      </c>
    </row>
    <row r="8678" spans="1:5">
      <c r="A8678" s="127" t="str">
        <f t="shared" si="371"/>
        <v>싱가폴228000</v>
      </c>
      <c r="B8678" s="127">
        <f t="shared" si="372"/>
        <v>228000</v>
      </c>
      <c r="C8678" s="127">
        <f t="shared" si="373"/>
        <v>2290000</v>
      </c>
      <c r="D8678" s="129">
        <f t="shared" si="370"/>
        <v>239400</v>
      </c>
      <c r="E8678" s="130" t="s">
        <v>7181</v>
      </c>
    </row>
    <row r="8679" spans="1:5">
      <c r="A8679" s="127" t="str">
        <f t="shared" si="371"/>
        <v>싱가폴229000</v>
      </c>
      <c r="B8679" s="127">
        <f t="shared" si="372"/>
        <v>229000</v>
      </c>
      <c r="C8679" s="127">
        <f t="shared" si="373"/>
        <v>2300000</v>
      </c>
      <c r="D8679" s="129">
        <f t="shared" si="370"/>
        <v>240450</v>
      </c>
      <c r="E8679" s="130" t="s">
        <v>7181</v>
      </c>
    </row>
    <row r="8680" spans="1:5">
      <c r="A8680" s="127" t="str">
        <f t="shared" si="371"/>
        <v>싱가폴230000</v>
      </c>
      <c r="B8680" s="127">
        <f t="shared" si="372"/>
        <v>230000</v>
      </c>
      <c r="C8680" s="127">
        <f t="shared" si="373"/>
        <v>2310000</v>
      </c>
      <c r="D8680" s="129">
        <f t="shared" si="370"/>
        <v>241500</v>
      </c>
      <c r="E8680" s="130" t="s">
        <v>7181</v>
      </c>
    </row>
    <row r="8681" spans="1:5">
      <c r="A8681" s="127" t="str">
        <f t="shared" si="371"/>
        <v>싱가폴231000</v>
      </c>
      <c r="B8681" s="127">
        <f t="shared" si="372"/>
        <v>231000</v>
      </c>
      <c r="C8681" s="127">
        <f t="shared" si="373"/>
        <v>2320000</v>
      </c>
      <c r="D8681" s="129">
        <f t="shared" si="370"/>
        <v>242550</v>
      </c>
      <c r="E8681" s="130" t="s">
        <v>7181</v>
      </c>
    </row>
    <row r="8682" spans="1:5">
      <c r="A8682" s="127" t="str">
        <f t="shared" si="371"/>
        <v>싱가폴232000</v>
      </c>
      <c r="B8682" s="127">
        <f t="shared" si="372"/>
        <v>232000</v>
      </c>
      <c r="C8682" s="127">
        <f t="shared" si="373"/>
        <v>2330000</v>
      </c>
      <c r="D8682" s="129">
        <f t="shared" si="370"/>
        <v>243600</v>
      </c>
      <c r="E8682" s="130" t="s">
        <v>7181</v>
      </c>
    </row>
    <row r="8683" spans="1:5">
      <c r="A8683" s="127" t="str">
        <f t="shared" si="371"/>
        <v>싱가폴233000</v>
      </c>
      <c r="B8683" s="127">
        <f t="shared" si="372"/>
        <v>233000</v>
      </c>
      <c r="C8683" s="127">
        <f t="shared" si="373"/>
        <v>2340000</v>
      </c>
      <c r="D8683" s="129">
        <f t="shared" si="370"/>
        <v>244650</v>
      </c>
      <c r="E8683" s="130" t="s">
        <v>7181</v>
      </c>
    </row>
    <row r="8684" spans="1:5">
      <c r="A8684" s="127" t="str">
        <f t="shared" si="371"/>
        <v>싱가폴234000</v>
      </c>
      <c r="B8684" s="127">
        <f t="shared" si="372"/>
        <v>234000</v>
      </c>
      <c r="C8684" s="127">
        <f t="shared" si="373"/>
        <v>2350000</v>
      </c>
      <c r="D8684" s="129">
        <f t="shared" si="370"/>
        <v>245700</v>
      </c>
      <c r="E8684" s="130" t="s">
        <v>7181</v>
      </c>
    </row>
    <row r="8685" spans="1:5">
      <c r="A8685" s="127" t="str">
        <f t="shared" si="371"/>
        <v>싱가폴235000</v>
      </c>
      <c r="B8685" s="127">
        <f t="shared" si="372"/>
        <v>235000</v>
      </c>
      <c r="C8685" s="127">
        <f t="shared" si="373"/>
        <v>2360000</v>
      </c>
      <c r="D8685" s="129">
        <f t="shared" si="370"/>
        <v>246750</v>
      </c>
      <c r="E8685" s="130" t="s">
        <v>7181</v>
      </c>
    </row>
    <row r="8686" spans="1:5">
      <c r="A8686" s="127" t="str">
        <f t="shared" si="371"/>
        <v>싱가폴236000</v>
      </c>
      <c r="B8686" s="127">
        <f t="shared" si="372"/>
        <v>236000</v>
      </c>
      <c r="C8686" s="127">
        <f t="shared" si="373"/>
        <v>2370000</v>
      </c>
      <c r="D8686" s="129">
        <f t="shared" si="370"/>
        <v>247800</v>
      </c>
      <c r="E8686" s="130" t="s">
        <v>7181</v>
      </c>
    </row>
    <row r="8687" spans="1:5">
      <c r="A8687" s="127" t="str">
        <f t="shared" si="371"/>
        <v>싱가폴237000</v>
      </c>
      <c r="B8687" s="127">
        <f t="shared" si="372"/>
        <v>237000</v>
      </c>
      <c r="C8687" s="127">
        <f t="shared" si="373"/>
        <v>2380000</v>
      </c>
      <c r="D8687" s="129">
        <f t="shared" si="370"/>
        <v>248850</v>
      </c>
      <c r="E8687" s="130" t="s">
        <v>7181</v>
      </c>
    </row>
    <row r="8688" spans="1:5">
      <c r="A8688" s="127" t="str">
        <f t="shared" si="371"/>
        <v>싱가폴238000</v>
      </c>
      <c r="B8688" s="127">
        <f t="shared" si="372"/>
        <v>238000</v>
      </c>
      <c r="C8688" s="127">
        <f t="shared" si="373"/>
        <v>2390000</v>
      </c>
      <c r="D8688" s="129">
        <f t="shared" si="370"/>
        <v>249900</v>
      </c>
      <c r="E8688" s="130" t="s">
        <v>7181</v>
      </c>
    </row>
    <row r="8689" spans="1:5">
      <c r="A8689" s="127" t="str">
        <f t="shared" si="371"/>
        <v>싱가폴239000</v>
      </c>
      <c r="B8689" s="127">
        <f t="shared" si="372"/>
        <v>239000</v>
      </c>
      <c r="C8689" s="127">
        <f t="shared" si="373"/>
        <v>2400000</v>
      </c>
      <c r="D8689" s="129">
        <f t="shared" si="370"/>
        <v>250950</v>
      </c>
      <c r="E8689" s="130" t="s">
        <v>7181</v>
      </c>
    </row>
    <row r="8690" spans="1:5">
      <c r="A8690" s="127" t="str">
        <f t="shared" si="371"/>
        <v>싱가폴240000</v>
      </c>
      <c r="B8690" s="127">
        <f t="shared" si="372"/>
        <v>240000</v>
      </c>
      <c r="C8690" s="127">
        <f t="shared" si="373"/>
        <v>2410000</v>
      </c>
      <c r="D8690" s="129">
        <f t="shared" si="370"/>
        <v>252000</v>
      </c>
      <c r="E8690" s="130" t="s">
        <v>7181</v>
      </c>
    </row>
    <row r="8691" spans="1:5">
      <c r="A8691" s="127" t="str">
        <f t="shared" si="371"/>
        <v>싱가폴241000</v>
      </c>
      <c r="B8691" s="127">
        <f t="shared" si="372"/>
        <v>241000</v>
      </c>
      <c r="C8691" s="127">
        <f t="shared" si="373"/>
        <v>2420000</v>
      </c>
      <c r="D8691" s="129">
        <f t="shared" si="370"/>
        <v>253050</v>
      </c>
      <c r="E8691" s="130" t="s">
        <v>7181</v>
      </c>
    </row>
    <row r="8692" spans="1:5">
      <c r="A8692" s="127" t="str">
        <f t="shared" si="371"/>
        <v>싱가폴242000</v>
      </c>
      <c r="B8692" s="127">
        <f t="shared" si="372"/>
        <v>242000</v>
      </c>
      <c r="C8692" s="127">
        <f t="shared" si="373"/>
        <v>2430000</v>
      </c>
      <c r="D8692" s="129">
        <f t="shared" si="370"/>
        <v>254100</v>
      </c>
      <c r="E8692" s="130" t="s">
        <v>7181</v>
      </c>
    </row>
    <row r="8693" spans="1:5">
      <c r="A8693" s="127" t="str">
        <f t="shared" si="371"/>
        <v>싱가폴243000</v>
      </c>
      <c r="B8693" s="127">
        <f t="shared" si="372"/>
        <v>243000</v>
      </c>
      <c r="C8693" s="127">
        <f t="shared" si="373"/>
        <v>2440000</v>
      </c>
      <c r="D8693" s="129">
        <f t="shared" si="370"/>
        <v>255150</v>
      </c>
      <c r="E8693" s="130" t="s">
        <v>7181</v>
      </c>
    </row>
    <row r="8694" spans="1:5">
      <c r="A8694" s="127" t="str">
        <f t="shared" si="371"/>
        <v>싱가폴244000</v>
      </c>
      <c r="B8694" s="127">
        <f t="shared" si="372"/>
        <v>244000</v>
      </c>
      <c r="C8694" s="127">
        <f t="shared" si="373"/>
        <v>2450000</v>
      </c>
      <c r="D8694" s="129">
        <f t="shared" ref="D8694:D8757" si="374">SUM($G$2)*(B8694*0.001)</f>
        <v>256200</v>
      </c>
      <c r="E8694" s="130" t="s">
        <v>7181</v>
      </c>
    </row>
    <row r="8695" spans="1:5">
      <c r="A8695" s="127" t="str">
        <f t="shared" si="371"/>
        <v>싱가폴245000</v>
      </c>
      <c r="B8695" s="127">
        <f t="shared" si="372"/>
        <v>245000</v>
      </c>
      <c r="C8695" s="127">
        <f t="shared" si="373"/>
        <v>2460000</v>
      </c>
      <c r="D8695" s="129">
        <f t="shared" si="374"/>
        <v>257250</v>
      </c>
      <c r="E8695" s="130" t="s">
        <v>7181</v>
      </c>
    </row>
    <row r="8696" spans="1:5">
      <c r="A8696" s="127" t="str">
        <f t="shared" si="371"/>
        <v>싱가폴246000</v>
      </c>
      <c r="B8696" s="127">
        <f t="shared" si="372"/>
        <v>246000</v>
      </c>
      <c r="C8696" s="127">
        <f t="shared" si="373"/>
        <v>2470000</v>
      </c>
      <c r="D8696" s="129">
        <f t="shared" si="374"/>
        <v>258300</v>
      </c>
      <c r="E8696" s="130" t="s">
        <v>7181</v>
      </c>
    </row>
    <row r="8697" spans="1:5">
      <c r="A8697" s="127" t="str">
        <f t="shared" si="371"/>
        <v>싱가폴247000</v>
      </c>
      <c r="B8697" s="127">
        <f t="shared" si="372"/>
        <v>247000</v>
      </c>
      <c r="C8697" s="127">
        <f t="shared" si="373"/>
        <v>2480000</v>
      </c>
      <c r="D8697" s="129">
        <f t="shared" si="374"/>
        <v>259350</v>
      </c>
      <c r="E8697" s="130" t="s">
        <v>7181</v>
      </c>
    </row>
    <row r="8698" spans="1:5">
      <c r="A8698" s="127" t="str">
        <f t="shared" si="371"/>
        <v>싱가폴248000</v>
      </c>
      <c r="B8698" s="127">
        <f t="shared" si="372"/>
        <v>248000</v>
      </c>
      <c r="C8698" s="127">
        <f t="shared" si="373"/>
        <v>2490000</v>
      </c>
      <c r="D8698" s="129">
        <f t="shared" si="374"/>
        <v>260400</v>
      </c>
      <c r="E8698" s="130" t="s">
        <v>7181</v>
      </c>
    </row>
    <row r="8699" spans="1:5">
      <c r="A8699" s="127" t="str">
        <f t="shared" si="371"/>
        <v>싱가폴249000</v>
      </c>
      <c r="B8699" s="127">
        <f t="shared" si="372"/>
        <v>249000</v>
      </c>
      <c r="C8699" s="127">
        <f t="shared" si="373"/>
        <v>2500000</v>
      </c>
      <c r="D8699" s="129">
        <f t="shared" si="374"/>
        <v>261450</v>
      </c>
      <c r="E8699" s="130" t="s">
        <v>7181</v>
      </c>
    </row>
    <row r="8700" spans="1:5">
      <c r="A8700" s="127" t="str">
        <f t="shared" si="371"/>
        <v>싱가폴250000</v>
      </c>
      <c r="B8700" s="127">
        <f t="shared" si="372"/>
        <v>250000</v>
      </c>
      <c r="C8700" s="127">
        <f t="shared" si="373"/>
        <v>2510000</v>
      </c>
      <c r="D8700" s="129">
        <f t="shared" si="374"/>
        <v>262500</v>
      </c>
      <c r="E8700" s="130" t="s">
        <v>7181</v>
      </c>
    </row>
    <row r="8701" spans="1:5">
      <c r="A8701" s="127" t="str">
        <f t="shared" si="371"/>
        <v>싱가폴251000</v>
      </c>
      <c r="B8701" s="127">
        <f t="shared" si="372"/>
        <v>251000</v>
      </c>
      <c r="C8701" s="127">
        <f t="shared" si="373"/>
        <v>2520000</v>
      </c>
      <c r="D8701" s="129">
        <f t="shared" si="374"/>
        <v>263550</v>
      </c>
      <c r="E8701" s="130" t="s">
        <v>7181</v>
      </c>
    </row>
    <row r="8702" spans="1:5">
      <c r="A8702" s="127" t="str">
        <f t="shared" si="371"/>
        <v>싱가폴252000</v>
      </c>
      <c r="B8702" s="127">
        <f t="shared" si="372"/>
        <v>252000</v>
      </c>
      <c r="C8702" s="127">
        <f t="shared" si="373"/>
        <v>2530000</v>
      </c>
      <c r="D8702" s="129">
        <f t="shared" si="374"/>
        <v>264600</v>
      </c>
      <c r="E8702" s="130" t="s">
        <v>7181</v>
      </c>
    </row>
    <row r="8703" spans="1:5">
      <c r="A8703" s="127" t="str">
        <f t="shared" si="371"/>
        <v>싱가폴253000</v>
      </c>
      <c r="B8703" s="127">
        <f t="shared" si="372"/>
        <v>253000</v>
      </c>
      <c r="C8703" s="127">
        <f t="shared" si="373"/>
        <v>2540000</v>
      </c>
      <c r="D8703" s="129">
        <f t="shared" si="374"/>
        <v>265650</v>
      </c>
      <c r="E8703" s="130" t="s">
        <v>7181</v>
      </c>
    </row>
    <row r="8704" spans="1:5">
      <c r="A8704" s="127" t="str">
        <f t="shared" si="371"/>
        <v>싱가폴254000</v>
      </c>
      <c r="B8704" s="127">
        <f t="shared" si="372"/>
        <v>254000</v>
      </c>
      <c r="C8704" s="127">
        <f t="shared" si="373"/>
        <v>2550000</v>
      </c>
      <c r="D8704" s="129">
        <f t="shared" si="374"/>
        <v>266700</v>
      </c>
      <c r="E8704" s="130" t="s">
        <v>7181</v>
      </c>
    </row>
    <row r="8705" spans="1:5">
      <c r="A8705" s="127" t="str">
        <f t="shared" si="371"/>
        <v>싱가폴255000</v>
      </c>
      <c r="B8705" s="127">
        <f t="shared" si="372"/>
        <v>255000</v>
      </c>
      <c r="C8705" s="127">
        <f t="shared" si="373"/>
        <v>2560000</v>
      </c>
      <c r="D8705" s="129">
        <f t="shared" si="374"/>
        <v>267750</v>
      </c>
      <c r="E8705" s="130" t="s">
        <v>7181</v>
      </c>
    </row>
    <row r="8706" spans="1:5">
      <c r="A8706" s="127" t="str">
        <f t="shared" si="371"/>
        <v>싱가폴256000</v>
      </c>
      <c r="B8706" s="127">
        <f t="shared" si="372"/>
        <v>256000</v>
      </c>
      <c r="C8706" s="127">
        <f t="shared" si="373"/>
        <v>2570000</v>
      </c>
      <c r="D8706" s="129">
        <f t="shared" si="374"/>
        <v>268800</v>
      </c>
      <c r="E8706" s="130" t="s">
        <v>7181</v>
      </c>
    </row>
    <row r="8707" spans="1:5">
      <c r="A8707" s="127" t="str">
        <f t="shared" ref="A8707:A8770" si="375">"싱가폴"&amp;B8707</f>
        <v>싱가폴257000</v>
      </c>
      <c r="B8707" s="127">
        <f t="shared" si="372"/>
        <v>257000</v>
      </c>
      <c r="C8707" s="127">
        <f t="shared" si="373"/>
        <v>2580000</v>
      </c>
      <c r="D8707" s="129">
        <f t="shared" si="374"/>
        <v>269850</v>
      </c>
      <c r="E8707" s="130" t="s">
        <v>7181</v>
      </c>
    </row>
    <row r="8708" spans="1:5">
      <c r="A8708" s="127" t="str">
        <f t="shared" si="375"/>
        <v>싱가폴258000</v>
      </c>
      <c r="B8708" s="127">
        <f t="shared" ref="B8708:B8771" si="376">B8707+1000</f>
        <v>258000</v>
      </c>
      <c r="C8708" s="127">
        <f t="shared" ref="C8708:C8771" si="377">C8707+10000</f>
        <v>2590000</v>
      </c>
      <c r="D8708" s="129">
        <f t="shared" si="374"/>
        <v>270900</v>
      </c>
      <c r="E8708" s="130" t="s">
        <v>7181</v>
      </c>
    </row>
    <row r="8709" spans="1:5">
      <c r="A8709" s="127" t="str">
        <f t="shared" si="375"/>
        <v>싱가폴259000</v>
      </c>
      <c r="B8709" s="127">
        <f t="shared" si="376"/>
        <v>259000</v>
      </c>
      <c r="C8709" s="127">
        <f t="shared" si="377"/>
        <v>2600000</v>
      </c>
      <c r="D8709" s="129">
        <f t="shared" si="374"/>
        <v>271950</v>
      </c>
      <c r="E8709" s="130" t="s">
        <v>7181</v>
      </c>
    </row>
    <row r="8710" spans="1:5">
      <c r="A8710" s="127" t="str">
        <f t="shared" si="375"/>
        <v>싱가폴260000</v>
      </c>
      <c r="B8710" s="127">
        <f t="shared" si="376"/>
        <v>260000</v>
      </c>
      <c r="C8710" s="127">
        <f t="shared" si="377"/>
        <v>2610000</v>
      </c>
      <c r="D8710" s="129">
        <f t="shared" si="374"/>
        <v>273000</v>
      </c>
      <c r="E8710" s="130" t="s">
        <v>7181</v>
      </c>
    </row>
    <row r="8711" spans="1:5">
      <c r="A8711" s="127" t="str">
        <f t="shared" si="375"/>
        <v>싱가폴261000</v>
      </c>
      <c r="B8711" s="127">
        <f t="shared" si="376"/>
        <v>261000</v>
      </c>
      <c r="C8711" s="127">
        <f t="shared" si="377"/>
        <v>2620000</v>
      </c>
      <c r="D8711" s="129">
        <f t="shared" si="374"/>
        <v>274050</v>
      </c>
      <c r="E8711" s="130" t="s">
        <v>7181</v>
      </c>
    </row>
    <row r="8712" spans="1:5">
      <c r="A8712" s="127" t="str">
        <f t="shared" si="375"/>
        <v>싱가폴262000</v>
      </c>
      <c r="B8712" s="127">
        <f t="shared" si="376"/>
        <v>262000</v>
      </c>
      <c r="C8712" s="127">
        <f t="shared" si="377"/>
        <v>2630000</v>
      </c>
      <c r="D8712" s="129">
        <f t="shared" si="374"/>
        <v>275100</v>
      </c>
      <c r="E8712" s="130" t="s">
        <v>7181</v>
      </c>
    </row>
    <row r="8713" spans="1:5">
      <c r="A8713" s="127" t="str">
        <f t="shared" si="375"/>
        <v>싱가폴263000</v>
      </c>
      <c r="B8713" s="127">
        <f t="shared" si="376"/>
        <v>263000</v>
      </c>
      <c r="C8713" s="127">
        <f t="shared" si="377"/>
        <v>2640000</v>
      </c>
      <c r="D8713" s="129">
        <f t="shared" si="374"/>
        <v>276150</v>
      </c>
      <c r="E8713" s="130" t="s">
        <v>7181</v>
      </c>
    </row>
    <row r="8714" spans="1:5">
      <c r="A8714" s="127" t="str">
        <f t="shared" si="375"/>
        <v>싱가폴264000</v>
      </c>
      <c r="B8714" s="127">
        <f t="shared" si="376"/>
        <v>264000</v>
      </c>
      <c r="C8714" s="127">
        <f t="shared" si="377"/>
        <v>2650000</v>
      </c>
      <c r="D8714" s="129">
        <f t="shared" si="374"/>
        <v>277200</v>
      </c>
      <c r="E8714" s="130" t="s">
        <v>7181</v>
      </c>
    </row>
    <row r="8715" spans="1:5">
      <c r="A8715" s="127" t="str">
        <f t="shared" si="375"/>
        <v>싱가폴265000</v>
      </c>
      <c r="B8715" s="127">
        <f t="shared" si="376"/>
        <v>265000</v>
      </c>
      <c r="C8715" s="127">
        <f t="shared" si="377"/>
        <v>2660000</v>
      </c>
      <c r="D8715" s="129">
        <f t="shared" si="374"/>
        <v>278250</v>
      </c>
      <c r="E8715" s="130" t="s">
        <v>7181</v>
      </c>
    </row>
    <row r="8716" spans="1:5">
      <c r="A8716" s="127" t="str">
        <f t="shared" si="375"/>
        <v>싱가폴266000</v>
      </c>
      <c r="B8716" s="127">
        <f t="shared" si="376"/>
        <v>266000</v>
      </c>
      <c r="C8716" s="127">
        <f t="shared" si="377"/>
        <v>2670000</v>
      </c>
      <c r="D8716" s="129">
        <f t="shared" si="374"/>
        <v>279300</v>
      </c>
      <c r="E8716" s="130" t="s">
        <v>7181</v>
      </c>
    </row>
    <row r="8717" spans="1:5">
      <c r="A8717" s="127" t="str">
        <f t="shared" si="375"/>
        <v>싱가폴267000</v>
      </c>
      <c r="B8717" s="127">
        <f t="shared" si="376"/>
        <v>267000</v>
      </c>
      <c r="C8717" s="127">
        <f t="shared" si="377"/>
        <v>2680000</v>
      </c>
      <c r="D8717" s="129">
        <f t="shared" si="374"/>
        <v>280350</v>
      </c>
      <c r="E8717" s="130" t="s">
        <v>7181</v>
      </c>
    </row>
    <row r="8718" spans="1:5">
      <c r="A8718" s="127" t="str">
        <f t="shared" si="375"/>
        <v>싱가폴268000</v>
      </c>
      <c r="B8718" s="127">
        <f t="shared" si="376"/>
        <v>268000</v>
      </c>
      <c r="C8718" s="127">
        <f t="shared" si="377"/>
        <v>2690000</v>
      </c>
      <c r="D8718" s="129">
        <f t="shared" si="374"/>
        <v>281400</v>
      </c>
      <c r="E8718" s="130" t="s">
        <v>7181</v>
      </c>
    </row>
    <row r="8719" spans="1:5">
      <c r="A8719" s="127" t="str">
        <f t="shared" si="375"/>
        <v>싱가폴269000</v>
      </c>
      <c r="B8719" s="127">
        <f t="shared" si="376"/>
        <v>269000</v>
      </c>
      <c r="C8719" s="127">
        <f t="shared" si="377"/>
        <v>2700000</v>
      </c>
      <c r="D8719" s="129">
        <f t="shared" si="374"/>
        <v>282450</v>
      </c>
      <c r="E8719" s="130" t="s">
        <v>7181</v>
      </c>
    </row>
    <row r="8720" spans="1:5">
      <c r="A8720" s="127" t="str">
        <f t="shared" si="375"/>
        <v>싱가폴270000</v>
      </c>
      <c r="B8720" s="127">
        <f t="shared" si="376"/>
        <v>270000</v>
      </c>
      <c r="C8720" s="127">
        <f t="shared" si="377"/>
        <v>2710000</v>
      </c>
      <c r="D8720" s="129">
        <f t="shared" si="374"/>
        <v>283500</v>
      </c>
      <c r="E8720" s="130" t="s">
        <v>7181</v>
      </c>
    </row>
    <row r="8721" spans="1:5">
      <c r="A8721" s="127" t="str">
        <f t="shared" si="375"/>
        <v>싱가폴271000</v>
      </c>
      <c r="B8721" s="127">
        <f t="shared" si="376"/>
        <v>271000</v>
      </c>
      <c r="C8721" s="127">
        <f t="shared" si="377"/>
        <v>2720000</v>
      </c>
      <c r="D8721" s="129">
        <f t="shared" si="374"/>
        <v>284550</v>
      </c>
      <c r="E8721" s="130" t="s">
        <v>7181</v>
      </c>
    </row>
    <row r="8722" spans="1:5">
      <c r="A8722" s="127" t="str">
        <f t="shared" si="375"/>
        <v>싱가폴272000</v>
      </c>
      <c r="B8722" s="127">
        <f t="shared" si="376"/>
        <v>272000</v>
      </c>
      <c r="C8722" s="127">
        <f t="shared" si="377"/>
        <v>2730000</v>
      </c>
      <c r="D8722" s="129">
        <f t="shared" si="374"/>
        <v>285600</v>
      </c>
      <c r="E8722" s="130" t="s">
        <v>7181</v>
      </c>
    </row>
    <row r="8723" spans="1:5">
      <c r="A8723" s="127" t="str">
        <f t="shared" si="375"/>
        <v>싱가폴273000</v>
      </c>
      <c r="B8723" s="127">
        <f t="shared" si="376"/>
        <v>273000</v>
      </c>
      <c r="C8723" s="127">
        <f t="shared" si="377"/>
        <v>2740000</v>
      </c>
      <c r="D8723" s="129">
        <f t="shared" si="374"/>
        <v>286650</v>
      </c>
      <c r="E8723" s="130" t="s">
        <v>7181</v>
      </c>
    </row>
    <row r="8724" spans="1:5">
      <c r="A8724" s="127" t="str">
        <f t="shared" si="375"/>
        <v>싱가폴274000</v>
      </c>
      <c r="B8724" s="127">
        <f t="shared" si="376"/>
        <v>274000</v>
      </c>
      <c r="C8724" s="127">
        <f t="shared" si="377"/>
        <v>2750000</v>
      </c>
      <c r="D8724" s="129">
        <f t="shared" si="374"/>
        <v>287700</v>
      </c>
      <c r="E8724" s="130" t="s">
        <v>7181</v>
      </c>
    </row>
    <row r="8725" spans="1:5">
      <c r="A8725" s="127" t="str">
        <f t="shared" si="375"/>
        <v>싱가폴275000</v>
      </c>
      <c r="B8725" s="127">
        <f t="shared" si="376"/>
        <v>275000</v>
      </c>
      <c r="C8725" s="127">
        <f t="shared" si="377"/>
        <v>2760000</v>
      </c>
      <c r="D8725" s="129">
        <f t="shared" si="374"/>
        <v>288750</v>
      </c>
      <c r="E8725" s="130" t="s">
        <v>7181</v>
      </c>
    </row>
    <row r="8726" spans="1:5">
      <c r="A8726" s="127" t="str">
        <f t="shared" si="375"/>
        <v>싱가폴276000</v>
      </c>
      <c r="B8726" s="127">
        <f t="shared" si="376"/>
        <v>276000</v>
      </c>
      <c r="C8726" s="127">
        <f t="shared" si="377"/>
        <v>2770000</v>
      </c>
      <c r="D8726" s="129">
        <f t="shared" si="374"/>
        <v>289800</v>
      </c>
      <c r="E8726" s="130" t="s">
        <v>7181</v>
      </c>
    </row>
    <row r="8727" spans="1:5">
      <c r="A8727" s="127" t="str">
        <f t="shared" si="375"/>
        <v>싱가폴277000</v>
      </c>
      <c r="B8727" s="127">
        <f t="shared" si="376"/>
        <v>277000</v>
      </c>
      <c r="C8727" s="127">
        <f t="shared" si="377"/>
        <v>2780000</v>
      </c>
      <c r="D8727" s="129">
        <f t="shared" si="374"/>
        <v>290850</v>
      </c>
      <c r="E8727" s="130" t="s">
        <v>7181</v>
      </c>
    </row>
    <row r="8728" spans="1:5">
      <c r="A8728" s="127" t="str">
        <f t="shared" si="375"/>
        <v>싱가폴278000</v>
      </c>
      <c r="B8728" s="127">
        <f t="shared" si="376"/>
        <v>278000</v>
      </c>
      <c r="C8728" s="127">
        <f t="shared" si="377"/>
        <v>2790000</v>
      </c>
      <c r="D8728" s="129">
        <f t="shared" si="374"/>
        <v>291900</v>
      </c>
      <c r="E8728" s="130" t="s">
        <v>7181</v>
      </c>
    </row>
    <row r="8729" spans="1:5">
      <c r="A8729" s="127" t="str">
        <f t="shared" si="375"/>
        <v>싱가폴279000</v>
      </c>
      <c r="B8729" s="127">
        <f t="shared" si="376"/>
        <v>279000</v>
      </c>
      <c r="C8729" s="127">
        <f t="shared" si="377"/>
        <v>2800000</v>
      </c>
      <c r="D8729" s="129">
        <f t="shared" si="374"/>
        <v>292950</v>
      </c>
      <c r="E8729" s="130" t="s">
        <v>7181</v>
      </c>
    </row>
    <row r="8730" spans="1:5">
      <c r="A8730" s="127" t="str">
        <f t="shared" si="375"/>
        <v>싱가폴280000</v>
      </c>
      <c r="B8730" s="127">
        <f t="shared" si="376"/>
        <v>280000</v>
      </c>
      <c r="C8730" s="127">
        <f t="shared" si="377"/>
        <v>2810000</v>
      </c>
      <c r="D8730" s="129">
        <f t="shared" si="374"/>
        <v>294000</v>
      </c>
      <c r="E8730" s="130" t="s">
        <v>7181</v>
      </c>
    </row>
    <row r="8731" spans="1:5">
      <c r="A8731" s="127" t="str">
        <f t="shared" si="375"/>
        <v>싱가폴281000</v>
      </c>
      <c r="B8731" s="127">
        <f t="shared" si="376"/>
        <v>281000</v>
      </c>
      <c r="C8731" s="127">
        <f t="shared" si="377"/>
        <v>2820000</v>
      </c>
      <c r="D8731" s="129">
        <f t="shared" si="374"/>
        <v>295050</v>
      </c>
      <c r="E8731" s="130" t="s">
        <v>7181</v>
      </c>
    </row>
    <row r="8732" spans="1:5">
      <c r="A8732" s="127" t="str">
        <f t="shared" si="375"/>
        <v>싱가폴282000</v>
      </c>
      <c r="B8732" s="127">
        <f t="shared" si="376"/>
        <v>282000</v>
      </c>
      <c r="C8732" s="127">
        <f t="shared" si="377"/>
        <v>2830000</v>
      </c>
      <c r="D8732" s="129">
        <f t="shared" si="374"/>
        <v>296100</v>
      </c>
      <c r="E8732" s="130" t="s">
        <v>7181</v>
      </c>
    </row>
    <row r="8733" spans="1:5">
      <c r="A8733" s="127" t="str">
        <f t="shared" si="375"/>
        <v>싱가폴283000</v>
      </c>
      <c r="B8733" s="127">
        <f t="shared" si="376"/>
        <v>283000</v>
      </c>
      <c r="C8733" s="127">
        <f t="shared" si="377"/>
        <v>2840000</v>
      </c>
      <c r="D8733" s="129">
        <f t="shared" si="374"/>
        <v>297150</v>
      </c>
      <c r="E8733" s="130" t="s">
        <v>7181</v>
      </c>
    </row>
    <row r="8734" spans="1:5">
      <c r="A8734" s="127" t="str">
        <f t="shared" si="375"/>
        <v>싱가폴284000</v>
      </c>
      <c r="B8734" s="127">
        <f t="shared" si="376"/>
        <v>284000</v>
      </c>
      <c r="C8734" s="127">
        <f t="shared" si="377"/>
        <v>2850000</v>
      </c>
      <c r="D8734" s="129">
        <f t="shared" si="374"/>
        <v>298200</v>
      </c>
      <c r="E8734" s="130" t="s">
        <v>7181</v>
      </c>
    </row>
    <row r="8735" spans="1:5">
      <c r="A8735" s="127" t="str">
        <f t="shared" si="375"/>
        <v>싱가폴285000</v>
      </c>
      <c r="B8735" s="127">
        <f t="shared" si="376"/>
        <v>285000</v>
      </c>
      <c r="C8735" s="127">
        <f t="shared" si="377"/>
        <v>2860000</v>
      </c>
      <c r="D8735" s="129">
        <f t="shared" si="374"/>
        <v>299250</v>
      </c>
      <c r="E8735" s="130" t="s">
        <v>7181</v>
      </c>
    </row>
    <row r="8736" spans="1:5">
      <c r="A8736" s="127" t="str">
        <f t="shared" si="375"/>
        <v>싱가폴286000</v>
      </c>
      <c r="B8736" s="127">
        <f t="shared" si="376"/>
        <v>286000</v>
      </c>
      <c r="C8736" s="127">
        <f t="shared" si="377"/>
        <v>2870000</v>
      </c>
      <c r="D8736" s="129">
        <f t="shared" si="374"/>
        <v>300300</v>
      </c>
      <c r="E8736" s="130" t="s">
        <v>7181</v>
      </c>
    </row>
    <row r="8737" spans="1:5">
      <c r="A8737" s="127" t="str">
        <f t="shared" si="375"/>
        <v>싱가폴287000</v>
      </c>
      <c r="B8737" s="127">
        <f t="shared" si="376"/>
        <v>287000</v>
      </c>
      <c r="C8737" s="127">
        <f t="shared" si="377"/>
        <v>2880000</v>
      </c>
      <c r="D8737" s="129">
        <f t="shared" si="374"/>
        <v>301350</v>
      </c>
      <c r="E8737" s="130" t="s">
        <v>7181</v>
      </c>
    </row>
    <row r="8738" spans="1:5">
      <c r="A8738" s="127" t="str">
        <f t="shared" si="375"/>
        <v>싱가폴288000</v>
      </c>
      <c r="B8738" s="127">
        <f t="shared" si="376"/>
        <v>288000</v>
      </c>
      <c r="C8738" s="127">
        <f t="shared" si="377"/>
        <v>2890000</v>
      </c>
      <c r="D8738" s="129">
        <f t="shared" si="374"/>
        <v>302400</v>
      </c>
      <c r="E8738" s="130" t="s">
        <v>7181</v>
      </c>
    </row>
    <row r="8739" spans="1:5">
      <c r="A8739" s="127" t="str">
        <f t="shared" si="375"/>
        <v>싱가폴289000</v>
      </c>
      <c r="B8739" s="127">
        <f t="shared" si="376"/>
        <v>289000</v>
      </c>
      <c r="C8739" s="127">
        <f t="shared" si="377"/>
        <v>2900000</v>
      </c>
      <c r="D8739" s="129">
        <f t="shared" si="374"/>
        <v>303450</v>
      </c>
      <c r="E8739" s="130" t="s">
        <v>7181</v>
      </c>
    </row>
    <row r="8740" spans="1:5">
      <c r="A8740" s="127" t="str">
        <f t="shared" si="375"/>
        <v>싱가폴290000</v>
      </c>
      <c r="B8740" s="127">
        <f t="shared" si="376"/>
        <v>290000</v>
      </c>
      <c r="C8740" s="127">
        <f t="shared" si="377"/>
        <v>2910000</v>
      </c>
      <c r="D8740" s="129">
        <f t="shared" si="374"/>
        <v>304500</v>
      </c>
      <c r="E8740" s="130" t="s">
        <v>7181</v>
      </c>
    </row>
    <row r="8741" spans="1:5">
      <c r="A8741" s="127" t="str">
        <f t="shared" si="375"/>
        <v>싱가폴291000</v>
      </c>
      <c r="B8741" s="127">
        <f t="shared" si="376"/>
        <v>291000</v>
      </c>
      <c r="C8741" s="127">
        <f t="shared" si="377"/>
        <v>2920000</v>
      </c>
      <c r="D8741" s="129">
        <f t="shared" si="374"/>
        <v>305550</v>
      </c>
      <c r="E8741" s="130" t="s">
        <v>7181</v>
      </c>
    </row>
    <row r="8742" spans="1:5">
      <c r="A8742" s="127" t="str">
        <f t="shared" si="375"/>
        <v>싱가폴292000</v>
      </c>
      <c r="B8742" s="127">
        <f t="shared" si="376"/>
        <v>292000</v>
      </c>
      <c r="C8742" s="127">
        <f t="shared" si="377"/>
        <v>2930000</v>
      </c>
      <c r="D8742" s="129">
        <f t="shared" si="374"/>
        <v>306600</v>
      </c>
      <c r="E8742" s="130" t="s">
        <v>7181</v>
      </c>
    </row>
    <row r="8743" spans="1:5">
      <c r="A8743" s="127" t="str">
        <f t="shared" si="375"/>
        <v>싱가폴293000</v>
      </c>
      <c r="B8743" s="127">
        <f t="shared" si="376"/>
        <v>293000</v>
      </c>
      <c r="C8743" s="127">
        <f t="shared" si="377"/>
        <v>2940000</v>
      </c>
      <c r="D8743" s="129">
        <f t="shared" si="374"/>
        <v>307650</v>
      </c>
      <c r="E8743" s="130" t="s">
        <v>7181</v>
      </c>
    </row>
    <row r="8744" spans="1:5">
      <c r="A8744" s="127" t="str">
        <f t="shared" si="375"/>
        <v>싱가폴294000</v>
      </c>
      <c r="B8744" s="127">
        <f t="shared" si="376"/>
        <v>294000</v>
      </c>
      <c r="C8744" s="127">
        <f t="shared" si="377"/>
        <v>2950000</v>
      </c>
      <c r="D8744" s="129">
        <f t="shared" si="374"/>
        <v>308700</v>
      </c>
      <c r="E8744" s="130" t="s">
        <v>7181</v>
      </c>
    </row>
    <row r="8745" spans="1:5">
      <c r="A8745" s="127" t="str">
        <f t="shared" si="375"/>
        <v>싱가폴295000</v>
      </c>
      <c r="B8745" s="127">
        <f t="shared" si="376"/>
        <v>295000</v>
      </c>
      <c r="C8745" s="127">
        <f t="shared" si="377"/>
        <v>2960000</v>
      </c>
      <c r="D8745" s="129">
        <f t="shared" si="374"/>
        <v>309750</v>
      </c>
      <c r="E8745" s="130" t="s">
        <v>7181</v>
      </c>
    </row>
    <row r="8746" spans="1:5">
      <c r="A8746" s="127" t="str">
        <f t="shared" si="375"/>
        <v>싱가폴296000</v>
      </c>
      <c r="B8746" s="127">
        <f t="shared" si="376"/>
        <v>296000</v>
      </c>
      <c r="C8746" s="127">
        <f t="shared" si="377"/>
        <v>2970000</v>
      </c>
      <c r="D8746" s="129">
        <f t="shared" si="374"/>
        <v>310800</v>
      </c>
      <c r="E8746" s="130" t="s">
        <v>7181</v>
      </c>
    </row>
    <row r="8747" spans="1:5">
      <c r="A8747" s="127" t="str">
        <f t="shared" si="375"/>
        <v>싱가폴297000</v>
      </c>
      <c r="B8747" s="127">
        <f t="shared" si="376"/>
        <v>297000</v>
      </c>
      <c r="C8747" s="127">
        <f t="shared" si="377"/>
        <v>2980000</v>
      </c>
      <c r="D8747" s="129">
        <f t="shared" si="374"/>
        <v>311850</v>
      </c>
      <c r="E8747" s="130" t="s">
        <v>7181</v>
      </c>
    </row>
    <row r="8748" spans="1:5">
      <c r="A8748" s="127" t="str">
        <f t="shared" si="375"/>
        <v>싱가폴298000</v>
      </c>
      <c r="B8748" s="127">
        <f t="shared" si="376"/>
        <v>298000</v>
      </c>
      <c r="C8748" s="127">
        <f t="shared" si="377"/>
        <v>2990000</v>
      </c>
      <c r="D8748" s="129">
        <f t="shared" si="374"/>
        <v>312900</v>
      </c>
      <c r="E8748" s="130" t="s">
        <v>7181</v>
      </c>
    </row>
    <row r="8749" spans="1:5">
      <c r="A8749" s="127" t="str">
        <f t="shared" si="375"/>
        <v>싱가폴299000</v>
      </c>
      <c r="B8749" s="127">
        <f t="shared" si="376"/>
        <v>299000</v>
      </c>
      <c r="C8749" s="127">
        <f t="shared" si="377"/>
        <v>3000000</v>
      </c>
      <c r="D8749" s="129">
        <f t="shared" si="374"/>
        <v>313950</v>
      </c>
      <c r="E8749" s="130" t="s">
        <v>7181</v>
      </c>
    </row>
    <row r="8750" spans="1:5">
      <c r="A8750" s="127" t="str">
        <f t="shared" si="375"/>
        <v>싱가폴300000</v>
      </c>
      <c r="B8750" s="127">
        <f t="shared" si="376"/>
        <v>300000</v>
      </c>
      <c r="C8750" s="127">
        <f t="shared" si="377"/>
        <v>3010000</v>
      </c>
      <c r="D8750" s="129">
        <f t="shared" si="374"/>
        <v>315000</v>
      </c>
      <c r="E8750" s="130" t="s">
        <v>7181</v>
      </c>
    </row>
    <row r="8751" spans="1:5">
      <c r="A8751" s="127" t="str">
        <f t="shared" si="375"/>
        <v>싱가폴301000</v>
      </c>
      <c r="B8751" s="127">
        <f t="shared" si="376"/>
        <v>301000</v>
      </c>
      <c r="C8751" s="127">
        <f t="shared" si="377"/>
        <v>3020000</v>
      </c>
      <c r="D8751" s="129">
        <f t="shared" si="374"/>
        <v>316050</v>
      </c>
      <c r="E8751" s="130" t="s">
        <v>7181</v>
      </c>
    </row>
    <row r="8752" spans="1:5">
      <c r="A8752" s="127" t="str">
        <f t="shared" si="375"/>
        <v>싱가폴302000</v>
      </c>
      <c r="B8752" s="127">
        <f t="shared" si="376"/>
        <v>302000</v>
      </c>
      <c r="C8752" s="127">
        <f t="shared" si="377"/>
        <v>3030000</v>
      </c>
      <c r="D8752" s="129">
        <f t="shared" si="374"/>
        <v>317100</v>
      </c>
      <c r="E8752" s="130" t="s">
        <v>7181</v>
      </c>
    </row>
    <row r="8753" spans="1:5">
      <c r="A8753" s="127" t="str">
        <f t="shared" si="375"/>
        <v>싱가폴303000</v>
      </c>
      <c r="B8753" s="127">
        <f t="shared" si="376"/>
        <v>303000</v>
      </c>
      <c r="C8753" s="127">
        <f t="shared" si="377"/>
        <v>3040000</v>
      </c>
      <c r="D8753" s="129">
        <f t="shared" si="374"/>
        <v>318150</v>
      </c>
      <c r="E8753" s="130" t="s">
        <v>7181</v>
      </c>
    </row>
    <row r="8754" spans="1:5">
      <c r="A8754" s="127" t="str">
        <f t="shared" si="375"/>
        <v>싱가폴304000</v>
      </c>
      <c r="B8754" s="127">
        <f t="shared" si="376"/>
        <v>304000</v>
      </c>
      <c r="C8754" s="127">
        <f t="shared" si="377"/>
        <v>3050000</v>
      </c>
      <c r="D8754" s="129">
        <f t="shared" si="374"/>
        <v>319200</v>
      </c>
      <c r="E8754" s="130" t="s">
        <v>7181</v>
      </c>
    </row>
    <row r="8755" spans="1:5">
      <c r="A8755" s="127" t="str">
        <f t="shared" si="375"/>
        <v>싱가폴305000</v>
      </c>
      <c r="B8755" s="127">
        <f t="shared" si="376"/>
        <v>305000</v>
      </c>
      <c r="C8755" s="127">
        <f t="shared" si="377"/>
        <v>3060000</v>
      </c>
      <c r="D8755" s="129">
        <f t="shared" si="374"/>
        <v>320250</v>
      </c>
      <c r="E8755" s="130" t="s">
        <v>7181</v>
      </c>
    </row>
    <row r="8756" spans="1:5">
      <c r="A8756" s="127" t="str">
        <f t="shared" si="375"/>
        <v>싱가폴306000</v>
      </c>
      <c r="B8756" s="127">
        <f t="shared" si="376"/>
        <v>306000</v>
      </c>
      <c r="C8756" s="127">
        <f t="shared" si="377"/>
        <v>3070000</v>
      </c>
      <c r="D8756" s="129">
        <f t="shared" si="374"/>
        <v>321300</v>
      </c>
      <c r="E8756" s="130" t="s">
        <v>7181</v>
      </c>
    </row>
    <row r="8757" spans="1:5">
      <c r="A8757" s="127" t="str">
        <f t="shared" si="375"/>
        <v>싱가폴307000</v>
      </c>
      <c r="B8757" s="127">
        <f t="shared" si="376"/>
        <v>307000</v>
      </c>
      <c r="C8757" s="127">
        <f t="shared" si="377"/>
        <v>3080000</v>
      </c>
      <c r="D8757" s="129">
        <f t="shared" si="374"/>
        <v>322350</v>
      </c>
      <c r="E8757" s="130" t="s">
        <v>7181</v>
      </c>
    </row>
    <row r="8758" spans="1:5">
      <c r="A8758" s="127" t="str">
        <f t="shared" si="375"/>
        <v>싱가폴308000</v>
      </c>
      <c r="B8758" s="127">
        <f t="shared" si="376"/>
        <v>308000</v>
      </c>
      <c r="C8758" s="127">
        <f t="shared" si="377"/>
        <v>3090000</v>
      </c>
      <c r="D8758" s="129">
        <f t="shared" ref="D8758:D8821" si="378">SUM($G$2)*(B8758*0.001)</f>
        <v>323400</v>
      </c>
      <c r="E8758" s="130" t="s">
        <v>7181</v>
      </c>
    </row>
    <row r="8759" spans="1:5">
      <c r="A8759" s="127" t="str">
        <f t="shared" si="375"/>
        <v>싱가폴309000</v>
      </c>
      <c r="B8759" s="127">
        <f t="shared" si="376"/>
        <v>309000</v>
      </c>
      <c r="C8759" s="127">
        <f t="shared" si="377"/>
        <v>3100000</v>
      </c>
      <c r="D8759" s="129">
        <f t="shared" si="378"/>
        <v>324450</v>
      </c>
      <c r="E8759" s="130" t="s">
        <v>7181</v>
      </c>
    </row>
    <row r="8760" spans="1:5">
      <c r="A8760" s="127" t="str">
        <f t="shared" si="375"/>
        <v>싱가폴310000</v>
      </c>
      <c r="B8760" s="127">
        <f t="shared" si="376"/>
        <v>310000</v>
      </c>
      <c r="C8760" s="127">
        <f t="shared" si="377"/>
        <v>3110000</v>
      </c>
      <c r="D8760" s="129">
        <f t="shared" si="378"/>
        <v>325500</v>
      </c>
      <c r="E8760" s="130" t="s">
        <v>7181</v>
      </c>
    </row>
    <row r="8761" spans="1:5">
      <c r="A8761" s="127" t="str">
        <f t="shared" si="375"/>
        <v>싱가폴311000</v>
      </c>
      <c r="B8761" s="127">
        <f t="shared" si="376"/>
        <v>311000</v>
      </c>
      <c r="C8761" s="127">
        <f t="shared" si="377"/>
        <v>3120000</v>
      </c>
      <c r="D8761" s="129">
        <f t="shared" si="378"/>
        <v>326550</v>
      </c>
      <c r="E8761" s="130" t="s">
        <v>7181</v>
      </c>
    </row>
    <row r="8762" spans="1:5">
      <c r="A8762" s="127" t="str">
        <f t="shared" si="375"/>
        <v>싱가폴312000</v>
      </c>
      <c r="B8762" s="127">
        <f t="shared" si="376"/>
        <v>312000</v>
      </c>
      <c r="C8762" s="127">
        <f t="shared" si="377"/>
        <v>3130000</v>
      </c>
      <c r="D8762" s="129">
        <f t="shared" si="378"/>
        <v>327600</v>
      </c>
      <c r="E8762" s="130" t="s">
        <v>7181</v>
      </c>
    </row>
    <row r="8763" spans="1:5">
      <c r="A8763" s="127" t="str">
        <f t="shared" si="375"/>
        <v>싱가폴313000</v>
      </c>
      <c r="B8763" s="127">
        <f t="shared" si="376"/>
        <v>313000</v>
      </c>
      <c r="C8763" s="127">
        <f t="shared" si="377"/>
        <v>3140000</v>
      </c>
      <c r="D8763" s="129">
        <f t="shared" si="378"/>
        <v>328650</v>
      </c>
      <c r="E8763" s="130" t="s">
        <v>7181</v>
      </c>
    </row>
    <row r="8764" spans="1:5">
      <c r="A8764" s="127" t="str">
        <f t="shared" si="375"/>
        <v>싱가폴314000</v>
      </c>
      <c r="B8764" s="127">
        <f t="shared" si="376"/>
        <v>314000</v>
      </c>
      <c r="C8764" s="127">
        <f t="shared" si="377"/>
        <v>3150000</v>
      </c>
      <c r="D8764" s="129">
        <f t="shared" si="378"/>
        <v>329700</v>
      </c>
      <c r="E8764" s="130" t="s">
        <v>7181</v>
      </c>
    </row>
    <row r="8765" spans="1:5">
      <c r="A8765" s="127" t="str">
        <f t="shared" si="375"/>
        <v>싱가폴315000</v>
      </c>
      <c r="B8765" s="127">
        <f t="shared" si="376"/>
        <v>315000</v>
      </c>
      <c r="C8765" s="127">
        <f t="shared" si="377"/>
        <v>3160000</v>
      </c>
      <c r="D8765" s="129">
        <f t="shared" si="378"/>
        <v>330750</v>
      </c>
      <c r="E8765" s="130" t="s">
        <v>7181</v>
      </c>
    </row>
    <row r="8766" spans="1:5">
      <c r="A8766" s="127" t="str">
        <f t="shared" si="375"/>
        <v>싱가폴316000</v>
      </c>
      <c r="B8766" s="127">
        <f t="shared" si="376"/>
        <v>316000</v>
      </c>
      <c r="C8766" s="127">
        <f t="shared" si="377"/>
        <v>3170000</v>
      </c>
      <c r="D8766" s="129">
        <f t="shared" si="378"/>
        <v>331800</v>
      </c>
      <c r="E8766" s="130" t="s">
        <v>7181</v>
      </c>
    </row>
    <row r="8767" spans="1:5">
      <c r="A8767" s="127" t="str">
        <f t="shared" si="375"/>
        <v>싱가폴317000</v>
      </c>
      <c r="B8767" s="127">
        <f t="shared" si="376"/>
        <v>317000</v>
      </c>
      <c r="C8767" s="127">
        <f t="shared" si="377"/>
        <v>3180000</v>
      </c>
      <c r="D8767" s="129">
        <f t="shared" si="378"/>
        <v>332850</v>
      </c>
      <c r="E8767" s="130" t="s">
        <v>7181</v>
      </c>
    </row>
    <row r="8768" spans="1:5">
      <c r="A8768" s="127" t="str">
        <f t="shared" si="375"/>
        <v>싱가폴318000</v>
      </c>
      <c r="B8768" s="127">
        <f t="shared" si="376"/>
        <v>318000</v>
      </c>
      <c r="C8768" s="127">
        <f t="shared" si="377"/>
        <v>3190000</v>
      </c>
      <c r="D8768" s="129">
        <f t="shared" si="378"/>
        <v>333900</v>
      </c>
      <c r="E8768" s="130" t="s">
        <v>7181</v>
      </c>
    </row>
    <row r="8769" spans="1:5">
      <c r="A8769" s="127" t="str">
        <f t="shared" si="375"/>
        <v>싱가폴319000</v>
      </c>
      <c r="B8769" s="127">
        <f t="shared" si="376"/>
        <v>319000</v>
      </c>
      <c r="C8769" s="127">
        <f t="shared" si="377"/>
        <v>3200000</v>
      </c>
      <c r="D8769" s="129">
        <f t="shared" si="378"/>
        <v>334950</v>
      </c>
      <c r="E8769" s="130" t="s">
        <v>7181</v>
      </c>
    </row>
    <row r="8770" spans="1:5">
      <c r="A8770" s="127" t="str">
        <f t="shared" si="375"/>
        <v>싱가폴320000</v>
      </c>
      <c r="B8770" s="127">
        <f t="shared" si="376"/>
        <v>320000</v>
      </c>
      <c r="C8770" s="127">
        <f t="shared" si="377"/>
        <v>3210000</v>
      </c>
      <c r="D8770" s="129">
        <f t="shared" si="378"/>
        <v>336000</v>
      </c>
      <c r="E8770" s="130" t="s">
        <v>7181</v>
      </c>
    </row>
    <row r="8771" spans="1:5">
      <c r="A8771" s="127" t="str">
        <f t="shared" ref="A8771:A8780" si="379">"싱가폴"&amp;B8771</f>
        <v>싱가폴321000</v>
      </c>
      <c r="B8771" s="127">
        <f t="shared" si="376"/>
        <v>321000</v>
      </c>
      <c r="C8771" s="127">
        <f t="shared" si="377"/>
        <v>3220000</v>
      </c>
      <c r="D8771" s="129">
        <f t="shared" si="378"/>
        <v>337050</v>
      </c>
      <c r="E8771" s="130" t="s">
        <v>7181</v>
      </c>
    </row>
    <row r="8772" spans="1:5">
      <c r="A8772" s="127" t="str">
        <f t="shared" si="379"/>
        <v>싱가폴322000</v>
      </c>
      <c r="B8772" s="127">
        <f t="shared" ref="B8772:B8780" si="380">B8771+1000</f>
        <v>322000</v>
      </c>
      <c r="C8772" s="127">
        <f t="shared" ref="C8772:C8780" si="381">C8771+10000</f>
        <v>3230000</v>
      </c>
      <c r="D8772" s="129">
        <f t="shared" si="378"/>
        <v>338100</v>
      </c>
      <c r="E8772" s="130" t="s">
        <v>7181</v>
      </c>
    </row>
    <row r="8773" spans="1:5">
      <c r="A8773" s="127" t="str">
        <f t="shared" si="379"/>
        <v>싱가폴323000</v>
      </c>
      <c r="B8773" s="127">
        <f t="shared" si="380"/>
        <v>323000</v>
      </c>
      <c r="C8773" s="127">
        <f t="shared" si="381"/>
        <v>3240000</v>
      </c>
      <c r="D8773" s="129">
        <f t="shared" si="378"/>
        <v>339150</v>
      </c>
      <c r="E8773" s="130" t="s">
        <v>7181</v>
      </c>
    </row>
    <row r="8774" spans="1:5">
      <c r="A8774" s="127" t="str">
        <f t="shared" si="379"/>
        <v>싱가폴324000</v>
      </c>
      <c r="B8774" s="127">
        <f t="shared" si="380"/>
        <v>324000</v>
      </c>
      <c r="C8774" s="127">
        <f t="shared" si="381"/>
        <v>3250000</v>
      </c>
      <c r="D8774" s="129">
        <f t="shared" si="378"/>
        <v>340200</v>
      </c>
      <c r="E8774" s="130" t="s">
        <v>7181</v>
      </c>
    </row>
    <row r="8775" spans="1:5">
      <c r="A8775" s="127" t="str">
        <f t="shared" si="379"/>
        <v>싱가폴325000</v>
      </c>
      <c r="B8775" s="127">
        <f t="shared" si="380"/>
        <v>325000</v>
      </c>
      <c r="C8775" s="127">
        <f t="shared" si="381"/>
        <v>3260000</v>
      </c>
      <c r="D8775" s="129">
        <f t="shared" si="378"/>
        <v>341250</v>
      </c>
      <c r="E8775" s="130" t="s">
        <v>7181</v>
      </c>
    </row>
    <row r="8776" spans="1:5">
      <c r="A8776" s="127" t="str">
        <f t="shared" si="379"/>
        <v>싱가폴326000</v>
      </c>
      <c r="B8776" s="127">
        <f t="shared" si="380"/>
        <v>326000</v>
      </c>
      <c r="C8776" s="127">
        <f t="shared" si="381"/>
        <v>3270000</v>
      </c>
      <c r="D8776" s="129">
        <f t="shared" si="378"/>
        <v>342300</v>
      </c>
      <c r="E8776" s="130" t="s">
        <v>7181</v>
      </c>
    </row>
    <row r="8777" spans="1:5">
      <c r="A8777" s="127" t="str">
        <f t="shared" si="379"/>
        <v>싱가폴327000</v>
      </c>
      <c r="B8777" s="127">
        <f t="shared" si="380"/>
        <v>327000</v>
      </c>
      <c r="C8777" s="127">
        <f t="shared" si="381"/>
        <v>3280000</v>
      </c>
      <c r="D8777" s="129">
        <f t="shared" si="378"/>
        <v>343350</v>
      </c>
      <c r="E8777" s="130" t="s">
        <v>7181</v>
      </c>
    </row>
    <row r="8778" spans="1:5">
      <c r="A8778" s="127" t="str">
        <f t="shared" si="379"/>
        <v>싱가폴328000</v>
      </c>
      <c r="B8778" s="127">
        <f t="shared" si="380"/>
        <v>328000</v>
      </c>
      <c r="C8778" s="127">
        <f t="shared" si="381"/>
        <v>3290000</v>
      </c>
      <c r="D8778" s="129">
        <f t="shared" si="378"/>
        <v>344400</v>
      </c>
      <c r="E8778" s="130" t="s">
        <v>7181</v>
      </c>
    </row>
    <row r="8779" spans="1:5">
      <c r="A8779" s="127" t="str">
        <f t="shared" si="379"/>
        <v>싱가폴329000</v>
      </c>
      <c r="B8779" s="127">
        <f t="shared" si="380"/>
        <v>329000</v>
      </c>
      <c r="C8779" s="127">
        <f t="shared" si="381"/>
        <v>3300000</v>
      </c>
      <c r="D8779" s="129">
        <f t="shared" si="378"/>
        <v>345450</v>
      </c>
      <c r="E8779" s="130" t="s">
        <v>7181</v>
      </c>
    </row>
    <row r="8780" spans="1:5">
      <c r="A8780" s="127" t="str">
        <f t="shared" si="379"/>
        <v>싱가폴330000</v>
      </c>
      <c r="B8780" s="127">
        <f t="shared" si="380"/>
        <v>330000</v>
      </c>
      <c r="C8780" s="127">
        <f t="shared" si="381"/>
        <v>3310000</v>
      </c>
      <c r="D8780" s="129">
        <f t="shared" si="378"/>
        <v>346500</v>
      </c>
      <c r="E8780" s="130" t="s">
        <v>7181</v>
      </c>
    </row>
    <row r="8781" spans="1:5">
      <c r="A8781" s="127" t="s">
        <v>5262</v>
      </c>
      <c r="B8781" s="127">
        <v>1000</v>
      </c>
      <c r="C8781" s="127">
        <v>52500</v>
      </c>
      <c r="D8781" s="129">
        <f t="shared" si="378"/>
        <v>1050</v>
      </c>
      <c r="E8781" s="130" t="s">
        <v>7180</v>
      </c>
    </row>
    <row r="8782" spans="1:5">
      <c r="A8782" s="127" t="s">
        <v>5263</v>
      </c>
      <c r="B8782" s="127">
        <v>2000</v>
      </c>
      <c r="C8782" s="127">
        <f>SUM(C8781)+55000</f>
        <v>107500</v>
      </c>
      <c r="D8782" s="129">
        <f t="shared" si="378"/>
        <v>2100</v>
      </c>
      <c r="E8782" s="130" t="s">
        <v>7180</v>
      </c>
    </row>
    <row r="8783" spans="1:5">
      <c r="A8783" s="127" t="s">
        <v>5264</v>
      </c>
      <c r="B8783" s="127">
        <v>3000</v>
      </c>
      <c r="C8783" s="127">
        <f t="shared" ref="C8783:C8846" si="382">SUM(C8782)+55000</f>
        <v>162500</v>
      </c>
      <c r="D8783" s="129">
        <f t="shared" si="378"/>
        <v>3150</v>
      </c>
      <c r="E8783" s="130" t="s">
        <v>7180</v>
      </c>
    </row>
    <row r="8784" spans="1:5">
      <c r="A8784" s="127" t="s">
        <v>5265</v>
      </c>
      <c r="B8784" s="127">
        <v>4000</v>
      </c>
      <c r="C8784" s="127">
        <f t="shared" si="382"/>
        <v>217500</v>
      </c>
      <c r="D8784" s="129">
        <f t="shared" si="378"/>
        <v>4200</v>
      </c>
      <c r="E8784" s="130" t="s">
        <v>7180</v>
      </c>
    </row>
    <row r="8785" spans="1:5">
      <c r="A8785" s="127" t="s">
        <v>5266</v>
      </c>
      <c r="B8785" s="127">
        <v>5000</v>
      </c>
      <c r="C8785" s="127">
        <f t="shared" si="382"/>
        <v>272500</v>
      </c>
      <c r="D8785" s="129">
        <f t="shared" si="378"/>
        <v>5250</v>
      </c>
      <c r="E8785" s="130" t="s">
        <v>7180</v>
      </c>
    </row>
    <row r="8786" spans="1:5">
      <c r="A8786" s="127" t="s">
        <v>5033</v>
      </c>
      <c r="B8786" s="127">
        <v>6000</v>
      </c>
      <c r="C8786" s="127">
        <f t="shared" si="382"/>
        <v>327500</v>
      </c>
      <c r="D8786" s="129">
        <f t="shared" si="378"/>
        <v>6300</v>
      </c>
      <c r="E8786" s="130" t="s">
        <v>7180</v>
      </c>
    </row>
    <row r="8787" spans="1:5">
      <c r="A8787" s="127" t="s">
        <v>5267</v>
      </c>
      <c r="B8787" s="127">
        <v>7000</v>
      </c>
      <c r="C8787" s="127">
        <f t="shared" si="382"/>
        <v>382500</v>
      </c>
      <c r="D8787" s="129">
        <f t="shared" si="378"/>
        <v>7350</v>
      </c>
      <c r="E8787" s="130" t="s">
        <v>7180</v>
      </c>
    </row>
    <row r="8788" spans="1:5">
      <c r="A8788" s="127" t="s">
        <v>5035</v>
      </c>
      <c r="B8788" s="127">
        <v>8000</v>
      </c>
      <c r="C8788" s="127">
        <f t="shared" si="382"/>
        <v>437500</v>
      </c>
      <c r="D8788" s="129">
        <f t="shared" si="378"/>
        <v>8400</v>
      </c>
      <c r="E8788" s="130" t="s">
        <v>7180</v>
      </c>
    </row>
    <row r="8789" spans="1:5">
      <c r="A8789" s="127" t="s">
        <v>5036</v>
      </c>
      <c r="B8789" s="127">
        <v>9000</v>
      </c>
      <c r="C8789" s="127">
        <f t="shared" si="382"/>
        <v>492500</v>
      </c>
      <c r="D8789" s="129">
        <f t="shared" si="378"/>
        <v>9450</v>
      </c>
      <c r="E8789" s="130" t="s">
        <v>7180</v>
      </c>
    </row>
    <row r="8790" spans="1:5">
      <c r="A8790" s="127" t="s">
        <v>5034</v>
      </c>
      <c r="B8790" s="127">
        <v>10000</v>
      </c>
      <c r="C8790" s="127">
        <f t="shared" si="382"/>
        <v>547500</v>
      </c>
      <c r="D8790" s="129">
        <f t="shared" si="378"/>
        <v>10500</v>
      </c>
      <c r="E8790" s="130" t="s">
        <v>7180</v>
      </c>
    </row>
    <row r="8791" spans="1:5">
      <c r="A8791" s="127" t="s">
        <v>5268</v>
      </c>
      <c r="B8791" s="127">
        <v>11000</v>
      </c>
      <c r="C8791" s="127">
        <f t="shared" si="382"/>
        <v>602500</v>
      </c>
      <c r="D8791" s="129">
        <f t="shared" si="378"/>
        <v>11550</v>
      </c>
      <c r="E8791" s="130" t="s">
        <v>7180</v>
      </c>
    </row>
    <row r="8792" spans="1:5">
      <c r="A8792" s="127" t="s">
        <v>5269</v>
      </c>
      <c r="B8792" s="127">
        <v>12000</v>
      </c>
      <c r="C8792" s="127">
        <f t="shared" si="382"/>
        <v>657500</v>
      </c>
      <c r="D8792" s="129">
        <f t="shared" si="378"/>
        <v>12600</v>
      </c>
      <c r="E8792" s="130" t="s">
        <v>7180</v>
      </c>
    </row>
    <row r="8793" spans="1:5">
      <c r="A8793" s="127" t="s">
        <v>5270</v>
      </c>
      <c r="B8793" s="127">
        <v>13000</v>
      </c>
      <c r="C8793" s="127">
        <f t="shared" si="382"/>
        <v>712500</v>
      </c>
      <c r="D8793" s="129">
        <f t="shared" si="378"/>
        <v>13650</v>
      </c>
      <c r="E8793" s="130" t="s">
        <v>7180</v>
      </c>
    </row>
    <row r="8794" spans="1:5">
      <c r="A8794" s="127" t="s">
        <v>5271</v>
      </c>
      <c r="B8794" s="127">
        <v>14000</v>
      </c>
      <c r="C8794" s="127">
        <f t="shared" si="382"/>
        <v>767500</v>
      </c>
      <c r="D8794" s="129">
        <f t="shared" si="378"/>
        <v>14700</v>
      </c>
      <c r="E8794" s="130" t="s">
        <v>7180</v>
      </c>
    </row>
    <row r="8795" spans="1:5">
      <c r="A8795" s="127" t="s">
        <v>5272</v>
      </c>
      <c r="B8795" s="127">
        <v>15000</v>
      </c>
      <c r="C8795" s="127">
        <f t="shared" si="382"/>
        <v>822500</v>
      </c>
      <c r="D8795" s="129">
        <f t="shared" si="378"/>
        <v>15750</v>
      </c>
      <c r="E8795" s="130" t="s">
        <v>7180</v>
      </c>
    </row>
    <row r="8796" spans="1:5">
      <c r="A8796" s="127" t="s">
        <v>5273</v>
      </c>
      <c r="B8796" s="127">
        <v>16000</v>
      </c>
      <c r="C8796" s="127">
        <f t="shared" si="382"/>
        <v>877500</v>
      </c>
      <c r="D8796" s="129">
        <f t="shared" si="378"/>
        <v>16800</v>
      </c>
      <c r="E8796" s="130" t="s">
        <v>7180</v>
      </c>
    </row>
    <row r="8797" spans="1:5">
      <c r="A8797" s="127" t="s">
        <v>5274</v>
      </c>
      <c r="B8797" s="127">
        <v>17000</v>
      </c>
      <c r="C8797" s="127">
        <f t="shared" si="382"/>
        <v>932500</v>
      </c>
      <c r="D8797" s="129">
        <f t="shared" si="378"/>
        <v>17850</v>
      </c>
      <c r="E8797" s="130" t="s">
        <v>7180</v>
      </c>
    </row>
    <row r="8798" spans="1:5">
      <c r="A8798" s="127" t="s">
        <v>5275</v>
      </c>
      <c r="B8798" s="127">
        <v>18000</v>
      </c>
      <c r="C8798" s="127">
        <f t="shared" si="382"/>
        <v>987500</v>
      </c>
      <c r="D8798" s="129">
        <f t="shared" si="378"/>
        <v>18900</v>
      </c>
      <c r="E8798" s="130" t="s">
        <v>7180</v>
      </c>
    </row>
    <row r="8799" spans="1:5">
      <c r="A8799" s="127" t="s">
        <v>5276</v>
      </c>
      <c r="B8799" s="127">
        <v>19000</v>
      </c>
      <c r="C8799" s="127">
        <f t="shared" si="382"/>
        <v>1042500</v>
      </c>
      <c r="D8799" s="129">
        <f t="shared" si="378"/>
        <v>19950</v>
      </c>
      <c r="E8799" s="130" t="s">
        <v>7180</v>
      </c>
    </row>
    <row r="8800" spans="1:5">
      <c r="A8800" s="127" t="s">
        <v>5277</v>
      </c>
      <c r="B8800" s="127">
        <v>20000</v>
      </c>
      <c r="C8800" s="127">
        <f t="shared" si="382"/>
        <v>1097500</v>
      </c>
      <c r="D8800" s="129">
        <f t="shared" si="378"/>
        <v>21000</v>
      </c>
      <c r="E8800" s="130" t="s">
        <v>7180</v>
      </c>
    </row>
    <row r="8801" spans="1:5">
      <c r="A8801" s="127" t="s">
        <v>5278</v>
      </c>
      <c r="B8801" s="127">
        <v>21000</v>
      </c>
      <c r="C8801" s="127">
        <f t="shared" si="382"/>
        <v>1152500</v>
      </c>
      <c r="D8801" s="129">
        <f t="shared" si="378"/>
        <v>22050</v>
      </c>
      <c r="E8801" s="130" t="s">
        <v>7180</v>
      </c>
    </row>
    <row r="8802" spans="1:5">
      <c r="A8802" s="127" t="s">
        <v>5279</v>
      </c>
      <c r="B8802" s="127">
        <v>22000</v>
      </c>
      <c r="C8802" s="127">
        <f t="shared" si="382"/>
        <v>1207500</v>
      </c>
      <c r="D8802" s="129">
        <f t="shared" si="378"/>
        <v>23100</v>
      </c>
      <c r="E8802" s="130" t="s">
        <v>7180</v>
      </c>
    </row>
    <row r="8803" spans="1:5">
      <c r="A8803" s="127" t="s">
        <v>5280</v>
      </c>
      <c r="B8803" s="127">
        <v>23000</v>
      </c>
      <c r="C8803" s="127">
        <f t="shared" si="382"/>
        <v>1262500</v>
      </c>
      <c r="D8803" s="129">
        <f t="shared" si="378"/>
        <v>24150</v>
      </c>
      <c r="E8803" s="130" t="s">
        <v>7180</v>
      </c>
    </row>
    <row r="8804" spans="1:5">
      <c r="A8804" s="127" t="s">
        <v>5281</v>
      </c>
      <c r="B8804" s="127">
        <v>24000</v>
      </c>
      <c r="C8804" s="127">
        <f t="shared" si="382"/>
        <v>1317500</v>
      </c>
      <c r="D8804" s="129">
        <f t="shared" si="378"/>
        <v>25200</v>
      </c>
      <c r="E8804" s="130" t="s">
        <v>7180</v>
      </c>
    </row>
    <row r="8805" spans="1:5">
      <c r="A8805" s="127" t="s">
        <v>5282</v>
      </c>
      <c r="B8805" s="127">
        <v>25000</v>
      </c>
      <c r="C8805" s="127">
        <f t="shared" si="382"/>
        <v>1372500</v>
      </c>
      <c r="D8805" s="129">
        <f t="shared" si="378"/>
        <v>26250</v>
      </c>
      <c r="E8805" s="130" t="s">
        <v>7180</v>
      </c>
    </row>
    <row r="8806" spans="1:5">
      <c r="A8806" s="127" t="s">
        <v>5283</v>
      </c>
      <c r="B8806" s="127">
        <v>26000</v>
      </c>
      <c r="C8806" s="127">
        <f t="shared" si="382"/>
        <v>1427500</v>
      </c>
      <c r="D8806" s="129">
        <f t="shared" si="378"/>
        <v>27300</v>
      </c>
      <c r="E8806" s="130" t="s">
        <v>7180</v>
      </c>
    </row>
    <row r="8807" spans="1:5">
      <c r="A8807" s="127" t="s">
        <v>5284</v>
      </c>
      <c r="B8807" s="127">
        <v>27000</v>
      </c>
      <c r="C8807" s="127">
        <f t="shared" si="382"/>
        <v>1482500</v>
      </c>
      <c r="D8807" s="129">
        <f t="shared" si="378"/>
        <v>28350</v>
      </c>
      <c r="E8807" s="130" t="s">
        <v>7180</v>
      </c>
    </row>
    <row r="8808" spans="1:5">
      <c r="A8808" s="127" t="s">
        <v>5285</v>
      </c>
      <c r="B8808" s="127">
        <v>28000</v>
      </c>
      <c r="C8808" s="127">
        <f t="shared" si="382"/>
        <v>1537500</v>
      </c>
      <c r="D8808" s="129">
        <f t="shared" si="378"/>
        <v>29400</v>
      </c>
      <c r="E8808" s="130" t="s">
        <v>7180</v>
      </c>
    </row>
    <row r="8809" spans="1:5">
      <c r="A8809" s="127" t="s">
        <v>5286</v>
      </c>
      <c r="B8809" s="127">
        <v>29000</v>
      </c>
      <c r="C8809" s="127">
        <f t="shared" si="382"/>
        <v>1592500</v>
      </c>
      <c r="D8809" s="129">
        <f t="shared" si="378"/>
        <v>30450</v>
      </c>
      <c r="E8809" s="130" t="s">
        <v>7180</v>
      </c>
    </row>
    <row r="8810" spans="1:5">
      <c r="A8810" s="127" t="s">
        <v>5287</v>
      </c>
      <c r="B8810" s="127">
        <v>30000</v>
      </c>
      <c r="C8810" s="127">
        <f t="shared" si="382"/>
        <v>1647500</v>
      </c>
      <c r="D8810" s="129">
        <f t="shared" si="378"/>
        <v>31500</v>
      </c>
      <c r="E8810" s="130" t="s">
        <v>7180</v>
      </c>
    </row>
    <row r="8811" spans="1:5">
      <c r="A8811" s="127" t="s">
        <v>5288</v>
      </c>
      <c r="B8811" s="127">
        <v>31000</v>
      </c>
      <c r="C8811" s="127">
        <f t="shared" si="382"/>
        <v>1702500</v>
      </c>
      <c r="D8811" s="129">
        <f t="shared" si="378"/>
        <v>32550</v>
      </c>
      <c r="E8811" s="130" t="s">
        <v>7180</v>
      </c>
    </row>
    <row r="8812" spans="1:5">
      <c r="A8812" s="127" t="s">
        <v>5289</v>
      </c>
      <c r="B8812" s="127">
        <v>32000</v>
      </c>
      <c r="C8812" s="127">
        <f t="shared" si="382"/>
        <v>1757500</v>
      </c>
      <c r="D8812" s="129">
        <f t="shared" si="378"/>
        <v>33600</v>
      </c>
      <c r="E8812" s="130" t="s">
        <v>7180</v>
      </c>
    </row>
    <row r="8813" spans="1:5">
      <c r="A8813" s="127" t="s">
        <v>5290</v>
      </c>
      <c r="B8813" s="127">
        <v>33000</v>
      </c>
      <c r="C8813" s="127">
        <f t="shared" si="382"/>
        <v>1812500</v>
      </c>
      <c r="D8813" s="129">
        <f t="shared" si="378"/>
        <v>34650</v>
      </c>
      <c r="E8813" s="130" t="s">
        <v>7180</v>
      </c>
    </row>
    <row r="8814" spans="1:5">
      <c r="A8814" s="127" t="s">
        <v>5291</v>
      </c>
      <c r="B8814" s="127">
        <v>34000</v>
      </c>
      <c r="C8814" s="127">
        <f t="shared" si="382"/>
        <v>1867500</v>
      </c>
      <c r="D8814" s="129">
        <f t="shared" si="378"/>
        <v>35700</v>
      </c>
      <c r="E8814" s="130" t="s">
        <v>7180</v>
      </c>
    </row>
    <row r="8815" spans="1:5">
      <c r="A8815" s="127" t="s">
        <v>5292</v>
      </c>
      <c r="B8815" s="127">
        <v>35000</v>
      </c>
      <c r="C8815" s="127">
        <f t="shared" si="382"/>
        <v>1922500</v>
      </c>
      <c r="D8815" s="129">
        <f t="shared" si="378"/>
        <v>36750</v>
      </c>
      <c r="E8815" s="130" t="s">
        <v>7180</v>
      </c>
    </row>
    <row r="8816" spans="1:5">
      <c r="A8816" s="127" t="s">
        <v>5293</v>
      </c>
      <c r="B8816" s="127">
        <v>36000</v>
      </c>
      <c r="C8816" s="127">
        <f t="shared" si="382"/>
        <v>1977500</v>
      </c>
      <c r="D8816" s="129">
        <f t="shared" si="378"/>
        <v>37800</v>
      </c>
      <c r="E8816" s="130" t="s">
        <v>7180</v>
      </c>
    </row>
    <row r="8817" spans="1:5">
      <c r="A8817" s="127" t="s">
        <v>5294</v>
      </c>
      <c r="B8817" s="127">
        <v>37000</v>
      </c>
      <c r="C8817" s="127">
        <f t="shared" si="382"/>
        <v>2032500</v>
      </c>
      <c r="D8817" s="129">
        <f t="shared" si="378"/>
        <v>38850</v>
      </c>
      <c r="E8817" s="130" t="s">
        <v>7180</v>
      </c>
    </row>
    <row r="8818" spans="1:5">
      <c r="A8818" s="127" t="s">
        <v>5295</v>
      </c>
      <c r="B8818" s="127">
        <v>38000</v>
      </c>
      <c r="C8818" s="127">
        <f t="shared" si="382"/>
        <v>2087500</v>
      </c>
      <c r="D8818" s="129">
        <f t="shared" si="378"/>
        <v>39900</v>
      </c>
      <c r="E8818" s="130" t="s">
        <v>7180</v>
      </c>
    </row>
    <row r="8819" spans="1:5">
      <c r="A8819" s="127" t="s">
        <v>5296</v>
      </c>
      <c r="B8819" s="127">
        <v>39000</v>
      </c>
      <c r="C8819" s="127">
        <f t="shared" si="382"/>
        <v>2142500</v>
      </c>
      <c r="D8819" s="129">
        <f t="shared" si="378"/>
        <v>40950</v>
      </c>
      <c r="E8819" s="130" t="s">
        <v>7180</v>
      </c>
    </row>
    <row r="8820" spans="1:5">
      <c r="A8820" s="127" t="s">
        <v>5297</v>
      </c>
      <c r="B8820" s="127">
        <v>40000</v>
      </c>
      <c r="C8820" s="127">
        <f t="shared" si="382"/>
        <v>2197500</v>
      </c>
      <c r="D8820" s="129">
        <f t="shared" si="378"/>
        <v>42000</v>
      </c>
      <c r="E8820" s="130" t="s">
        <v>7180</v>
      </c>
    </row>
    <row r="8821" spans="1:5">
      <c r="A8821" s="127" t="s">
        <v>5298</v>
      </c>
      <c r="B8821" s="127">
        <v>41000</v>
      </c>
      <c r="C8821" s="127">
        <f t="shared" si="382"/>
        <v>2252500</v>
      </c>
      <c r="D8821" s="129">
        <f t="shared" si="378"/>
        <v>43050</v>
      </c>
      <c r="E8821" s="130" t="s">
        <v>7180</v>
      </c>
    </row>
    <row r="8822" spans="1:5">
      <c r="A8822" s="127" t="s">
        <v>5299</v>
      </c>
      <c r="B8822" s="127">
        <v>42000</v>
      </c>
      <c r="C8822" s="127">
        <f t="shared" si="382"/>
        <v>2307500</v>
      </c>
      <c r="D8822" s="129">
        <f t="shared" ref="D8822:D8885" si="383">SUM($G$2)*(B8822*0.001)</f>
        <v>44100</v>
      </c>
      <c r="E8822" s="130" t="s">
        <v>7180</v>
      </c>
    </row>
    <row r="8823" spans="1:5">
      <c r="A8823" s="127" t="s">
        <v>5300</v>
      </c>
      <c r="B8823" s="127">
        <v>43000</v>
      </c>
      <c r="C8823" s="127">
        <f t="shared" si="382"/>
        <v>2362500</v>
      </c>
      <c r="D8823" s="129">
        <f t="shared" si="383"/>
        <v>45150</v>
      </c>
      <c r="E8823" s="130" t="s">
        <v>7180</v>
      </c>
    </row>
    <row r="8824" spans="1:5">
      <c r="A8824" s="127" t="s">
        <v>5301</v>
      </c>
      <c r="B8824" s="127">
        <v>44000</v>
      </c>
      <c r="C8824" s="127">
        <f t="shared" si="382"/>
        <v>2417500</v>
      </c>
      <c r="D8824" s="129">
        <f t="shared" si="383"/>
        <v>46200</v>
      </c>
      <c r="E8824" s="130" t="s">
        <v>7180</v>
      </c>
    </row>
    <row r="8825" spans="1:5">
      <c r="A8825" s="127" t="s">
        <v>5302</v>
      </c>
      <c r="B8825" s="127">
        <v>45000</v>
      </c>
      <c r="C8825" s="127">
        <f t="shared" si="382"/>
        <v>2472500</v>
      </c>
      <c r="D8825" s="129">
        <f t="shared" si="383"/>
        <v>47250</v>
      </c>
      <c r="E8825" s="130" t="s">
        <v>7180</v>
      </c>
    </row>
    <row r="8826" spans="1:5">
      <c r="A8826" s="127" t="s">
        <v>5303</v>
      </c>
      <c r="B8826" s="127">
        <v>46000</v>
      </c>
      <c r="C8826" s="127">
        <f t="shared" si="382"/>
        <v>2527500</v>
      </c>
      <c r="D8826" s="129">
        <f t="shared" si="383"/>
        <v>48300</v>
      </c>
      <c r="E8826" s="130" t="s">
        <v>7180</v>
      </c>
    </row>
    <row r="8827" spans="1:5">
      <c r="A8827" s="127" t="s">
        <v>5304</v>
      </c>
      <c r="B8827" s="127">
        <v>47000</v>
      </c>
      <c r="C8827" s="127">
        <f t="shared" si="382"/>
        <v>2582500</v>
      </c>
      <c r="D8827" s="129">
        <f t="shared" si="383"/>
        <v>49350</v>
      </c>
      <c r="E8827" s="130" t="s">
        <v>7180</v>
      </c>
    </row>
    <row r="8828" spans="1:5">
      <c r="A8828" s="127" t="s">
        <v>5305</v>
      </c>
      <c r="B8828" s="127">
        <v>48000</v>
      </c>
      <c r="C8828" s="127">
        <f t="shared" si="382"/>
        <v>2637500</v>
      </c>
      <c r="D8828" s="129">
        <f t="shared" si="383"/>
        <v>50400</v>
      </c>
      <c r="E8828" s="130" t="s">
        <v>7180</v>
      </c>
    </row>
    <row r="8829" spans="1:5">
      <c r="A8829" s="127" t="s">
        <v>5306</v>
      </c>
      <c r="B8829" s="127">
        <v>49000</v>
      </c>
      <c r="C8829" s="127">
        <f t="shared" si="382"/>
        <v>2692500</v>
      </c>
      <c r="D8829" s="129">
        <f t="shared" si="383"/>
        <v>51450</v>
      </c>
      <c r="E8829" s="130" t="s">
        <v>7180</v>
      </c>
    </row>
    <row r="8830" spans="1:5">
      <c r="A8830" s="127" t="s">
        <v>5307</v>
      </c>
      <c r="B8830" s="127">
        <v>50000</v>
      </c>
      <c r="C8830" s="127">
        <f t="shared" si="382"/>
        <v>2747500</v>
      </c>
      <c r="D8830" s="129">
        <f t="shared" si="383"/>
        <v>52500</v>
      </c>
      <c r="E8830" s="130" t="s">
        <v>7180</v>
      </c>
    </row>
    <row r="8831" spans="1:5">
      <c r="A8831" s="127" t="s">
        <v>5308</v>
      </c>
      <c r="B8831" s="127">
        <v>51000</v>
      </c>
      <c r="C8831" s="127">
        <f t="shared" si="382"/>
        <v>2802500</v>
      </c>
      <c r="D8831" s="129">
        <f t="shared" si="383"/>
        <v>53550</v>
      </c>
      <c r="E8831" s="130" t="s">
        <v>7180</v>
      </c>
    </row>
    <row r="8832" spans="1:5">
      <c r="A8832" s="127" t="s">
        <v>5309</v>
      </c>
      <c r="B8832" s="127">
        <v>52000</v>
      </c>
      <c r="C8832" s="127">
        <f t="shared" si="382"/>
        <v>2857500</v>
      </c>
      <c r="D8832" s="129">
        <f t="shared" si="383"/>
        <v>54600</v>
      </c>
      <c r="E8832" s="130" t="s">
        <v>7180</v>
      </c>
    </row>
    <row r="8833" spans="1:5">
      <c r="A8833" s="127" t="s">
        <v>5310</v>
      </c>
      <c r="B8833" s="127">
        <v>53000</v>
      </c>
      <c r="C8833" s="127">
        <f t="shared" si="382"/>
        <v>2912500</v>
      </c>
      <c r="D8833" s="129">
        <f t="shared" si="383"/>
        <v>55650</v>
      </c>
      <c r="E8833" s="130" t="s">
        <v>7180</v>
      </c>
    </row>
    <row r="8834" spans="1:5">
      <c r="A8834" s="127" t="s">
        <v>5311</v>
      </c>
      <c r="B8834" s="127">
        <v>54000</v>
      </c>
      <c r="C8834" s="127">
        <f t="shared" si="382"/>
        <v>2967500</v>
      </c>
      <c r="D8834" s="129">
        <f t="shared" si="383"/>
        <v>56700</v>
      </c>
      <c r="E8834" s="130" t="s">
        <v>7180</v>
      </c>
    </row>
    <row r="8835" spans="1:5">
      <c r="A8835" s="127" t="s">
        <v>5312</v>
      </c>
      <c r="B8835" s="127">
        <v>55000</v>
      </c>
      <c r="C8835" s="127">
        <f t="shared" si="382"/>
        <v>3022500</v>
      </c>
      <c r="D8835" s="129">
        <f t="shared" si="383"/>
        <v>57750</v>
      </c>
      <c r="E8835" s="130" t="s">
        <v>7180</v>
      </c>
    </row>
    <row r="8836" spans="1:5">
      <c r="A8836" s="127" t="s">
        <v>5313</v>
      </c>
      <c r="B8836" s="127">
        <v>56000</v>
      </c>
      <c r="C8836" s="127">
        <f t="shared" si="382"/>
        <v>3077500</v>
      </c>
      <c r="D8836" s="129">
        <f t="shared" si="383"/>
        <v>58800</v>
      </c>
      <c r="E8836" s="130" t="s">
        <v>7180</v>
      </c>
    </row>
    <row r="8837" spans="1:5">
      <c r="A8837" s="127" t="s">
        <v>5314</v>
      </c>
      <c r="B8837" s="127">
        <v>57000</v>
      </c>
      <c r="C8837" s="127">
        <f t="shared" si="382"/>
        <v>3132500</v>
      </c>
      <c r="D8837" s="129">
        <f t="shared" si="383"/>
        <v>59850</v>
      </c>
      <c r="E8837" s="130" t="s">
        <v>7180</v>
      </c>
    </row>
    <row r="8838" spans="1:5">
      <c r="A8838" s="127" t="s">
        <v>5315</v>
      </c>
      <c r="B8838" s="127">
        <v>58000</v>
      </c>
      <c r="C8838" s="127">
        <f t="shared" si="382"/>
        <v>3187500</v>
      </c>
      <c r="D8838" s="129">
        <f t="shared" si="383"/>
        <v>60900</v>
      </c>
      <c r="E8838" s="130" t="s">
        <v>7180</v>
      </c>
    </row>
    <row r="8839" spans="1:5">
      <c r="A8839" s="127" t="s">
        <v>5316</v>
      </c>
      <c r="B8839" s="127">
        <v>59000</v>
      </c>
      <c r="C8839" s="127">
        <f t="shared" si="382"/>
        <v>3242500</v>
      </c>
      <c r="D8839" s="129">
        <f t="shared" si="383"/>
        <v>61950</v>
      </c>
      <c r="E8839" s="130" t="s">
        <v>7180</v>
      </c>
    </row>
    <row r="8840" spans="1:5">
      <c r="A8840" s="127" t="s">
        <v>5317</v>
      </c>
      <c r="B8840" s="127">
        <v>60000</v>
      </c>
      <c r="C8840" s="127">
        <f t="shared" si="382"/>
        <v>3297500</v>
      </c>
      <c r="D8840" s="129">
        <f t="shared" si="383"/>
        <v>63000</v>
      </c>
      <c r="E8840" s="130" t="s">
        <v>7180</v>
      </c>
    </row>
    <row r="8841" spans="1:5">
      <c r="A8841" s="127" t="s">
        <v>5318</v>
      </c>
      <c r="B8841" s="127">
        <v>61000</v>
      </c>
      <c r="C8841" s="127">
        <f t="shared" si="382"/>
        <v>3352500</v>
      </c>
      <c r="D8841" s="129">
        <f t="shared" si="383"/>
        <v>64050</v>
      </c>
      <c r="E8841" s="130" t="s">
        <v>7180</v>
      </c>
    </row>
    <row r="8842" spans="1:5">
      <c r="A8842" s="127" t="s">
        <v>5319</v>
      </c>
      <c r="B8842" s="127">
        <v>62000</v>
      </c>
      <c r="C8842" s="127">
        <f t="shared" si="382"/>
        <v>3407500</v>
      </c>
      <c r="D8842" s="129">
        <f t="shared" si="383"/>
        <v>65100</v>
      </c>
      <c r="E8842" s="130" t="s">
        <v>7180</v>
      </c>
    </row>
    <row r="8843" spans="1:5">
      <c r="A8843" s="127" t="s">
        <v>5320</v>
      </c>
      <c r="B8843" s="127">
        <v>63000</v>
      </c>
      <c r="C8843" s="127">
        <f t="shared" si="382"/>
        <v>3462500</v>
      </c>
      <c r="D8843" s="129">
        <f t="shared" si="383"/>
        <v>66150</v>
      </c>
      <c r="E8843" s="130" t="s">
        <v>7180</v>
      </c>
    </row>
    <row r="8844" spans="1:5">
      <c r="A8844" s="127" t="s">
        <v>5321</v>
      </c>
      <c r="B8844" s="127">
        <v>64000</v>
      </c>
      <c r="C8844" s="127">
        <f t="shared" si="382"/>
        <v>3517500</v>
      </c>
      <c r="D8844" s="129">
        <f t="shared" si="383"/>
        <v>67200</v>
      </c>
      <c r="E8844" s="130" t="s">
        <v>7180</v>
      </c>
    </row>
    <row r="8845" spans="1:5">
      <c r="A8845" s="127" t="s">
        <v>5322</v>
      </c>
      <c r="B8845" s="127">
        <v>65000</v>
      </c>
      <c r="C8845" s="127">
        <f t="shared" si="382"/>
        <v>3572500</v>
      </c>
      <c r="D8845" s="129">
        <f t="shared" si="383"/>
        <v>68250</v>
      </c>
      <c r="E8845" s="130" t="s">
        <v>7180</v>
      </c>
    </row>
    <row r="8846" spans="1:5">
      <c r="A8846" s="127" t="s">
        <v>5323</v>
      </c>
      <c r="B8846" s="127">
        <v>66000</v>
      </c>
      <c r="C8846" s="127">
        <f t="shared" si="382"/>
        <v>3627500</v>
      </c>
      <c r="D8846" s="129">
        <f t="shared" si="383"/>
        <v>69300</v>
      </c>
      <c r="E8846" s="130" t="s">
        <v>7180</v>
      </c>
    </row>
    <row r="8847" spans="1:5">
      <c r="A8847" s="127" t="s">
        <v>5324</v>
      </c>
      <c r="B8847" s="127">
        <v>67000</v>
      </c>
      <c r="C8847" s="127">
        <f t="shared" ref="C8847:C8910" si="384">SUM(C8846)+55000</f>
        <v>3682500</v>
      </c>
      <c r="D8847" s="129">
        <f t="shared" si="383"/>
        <v>70350</v>
      </c>
      <c r="E8847" s="130" t="s">
        <v>7180</v>
      </c>
    </row>
    <row r="8848" spans="1:5">
      <c r="A8848" s="127" t="s">
        <v>5325</v>
      </c>
      <c r="B8848" s="127">
        <v>68000</v>
      </c>
      <c r="C8848" s="127">
        <f t="shared" si="384"/>
        <v>3737500</v>
      </c>
      <c r="D8848" s="129">
        <f t="shared" si="383"/>
        <v>71400</v>
      </c>
      <c r="E8848" s="130" t="s">
        <v>7180</v>
      </c>
    </row>
    <row r="8849" spans="1:5">
      <c r="A8849" s="127" t="s">
        <v>5326</v>
      </c>
      <c r="B8849" s="127">
        <v>69000</v>
      </c>
      <c r="C8849" s="127">
        <f t="shared" si="384"/>
        <v>3792500</v>
      </c>
      <c r="D8849" s="129">
        <f t="shared" si="383"/>
        <v>72450</v>
      </c>
      <c r="E8849" s="130" t="s">
        <v>7180</v>
      </c>
    </row>
    <row r="8850" spans="1:5">
      <c r="A8850" s="127" t="s">
        <v>5327</v>
      </c>
      <c r="B8850" s="127">
        <v>70000</v>
      </c>
      <c r="C8850" s="127">
        <f t="shared" si="384"/>
        <v>3847500</v>
      </c>
      <c r="D8850" s="129">
        <f t="shared" si="383"/>
        <v>73500</v>
      </c>
      <c r="E8850" s="130" t="s">
        <v>7180</v>
      </c>
    </row>
    <row r="8851" spans="1:5">
      <c r="A8851" s="127" t="s">
        <v>5328</v>
      </c>
      <c r="B8851" s="127">
        <v>71000</v>
      </c>
      <c r="C8851" s="127">
        <f t="shared" si="384"/>
        <v>3902500</v>
      </c>
      <c r="D8851" s="129">
        <f t="shared" si="383"/>
        <v>74550</v>
      </c>
      <c r="E8851" s="130" t="s">
        <v>7180</v>
      </c>
    </row>
    <row r="8852" spans="1:5">
      <c r="A8852" s="127" t="s">
        <v>5329</v>
      </c>
      <c r="B8852" s="127">
        <v>72000</v>
      </c>
      <c r="C8852" s="127">
        <f t="shared" si="384"/>
        <v>3957500</v>
      </c>
      <c r="D8852" s="129">
        <f t="shared" si="383"/>
        <v>75600</v>
      </c>
      <c r="E8852" s="130" t="s">
        <v>7180</v>
      </c>
    </row>
    <row r="8853" spans="1:5">
      <c r="A8853" s="127" t="s">
        <v>5330</v>
      </c>
      <c r="B8853" s="127">
        <v>73000</v>
      </c>
      <c r="C8853" s="127">
        <f t="shared" si="384"/>
        <v>4012500</v>
      </c>
      <c r="D8853" s="129">
        <f t="shared" si="383"/>
        <v>76650</v>
      </c>
      <c r="E8853" s="130" t="s">
        <v>7180</v>
      </c>
    </row>
    <row r="8854" spans="1:5">
      <c r="A8854" s="127" t="s">
        <v>5331</v>
      </c>
      <c r="B8854" s="127">
        <v>74000</v>
      </c>
      <c r="C8854" s="127">
        <f t="shared" si="384"/>
        <v>4067500</v>
      </c>
      <c r="D8854" s="129">
        <f t="shared" si="383"/>
        <v>77700</v>
      </c>
      <c r="E8854" s="130" t="s">
        <v>7180</v>
      </c>
    </row>
    <row r="8855" spans="1:5">
      <c r="A8855" s="127" t="s">
        <v>5332</v>
      </c>
      <c r="B8855" s="127">
        <v>75000</v>
      </c>
      <c r="C8855" s="127">
        <f t="shared" si="384"/>
        <v>4122500</v>
      </c>
      <c r="D8855" s="129">
        <f t="shared" si="383"/>
        <v>78750</v>
      </c>
      <c r="E8855" s="130" t="s">
        <v>7180</v>
      </c>
    </row>
    <row r="8856" spans="1:5">
      <c r="A8856" s="127" t="s">
        <v>5333</v>
      </c>
      <c r="B8856" s="127">
        <v>76000</v>
      </c>
      <c r="C8856" s="127">
        <f t="shared" si="384"/>
        <v>4177500</v>
      </c>
      <c r="D8856" s="129">
        <f t="shared" si="383"/>
        <v>79800</v>
      </c>
      <c r="E8856" s="130" t="s">
        <v>7180</v>
      </c>
    </row>
    <row r="8857" spans="1:5">
      <c r="A8857" s="127" t="s">
        <v>5334</v>
      </c>
      <c r="B8857" s="127">
        <v>77000</v>
      </c>
      <c r="C8857" s="127">
        <f t="shared" si="384"/>
        <v>4232500</v>
      </c>
      <c r="D8857" s="129">
        <f t="shared" si="383"/>
        <v>80850</v>
      </c>
      <c r="E8857" s="130" t="s">
        <v>7180</v>
      </c>
    </row>
    <row r="8858" spans="1:5">
      <c r="A8858" s="127" t="s">
        <v>5335</v>
      </c>
      <c r="B8858" s="127">
        <v>78000</v>
      </c>
      <c r="C8858" s="127">
        <f t="shared" si="384"/>
        <v>4287500</v>
      </c>
      <c r="D8858" s="129">
        <f t="shared" si="383"/>
        <v>81900</v>
      </c>
      <c r="E8858" s="130" t="s">
        <v>7180</v>
      </c>
    </row>
    <row r="8859" spans="1:5">
      <c r="A8859" s="127" t="s">
        <v>5336</v>
      </c>
      <c r="B8859" s="127">
        <v>79000</v>
      </c>
      <c r="C8859" s="127">
        <f t="shared" si="384"/>
        <v>4342500</v>
      </c>
      <c r="D8859" s="129">
        <f t="shared" si="383"/>
        <v>82950</v>
      </c>
      <c r="E8859" s="130" t="s">
        <v>7180</v>
      </c>
    </row>
    <row r="8860" spans="1:5">
      <c r="A8860" s="127" t="s">
        <v>5337</v>
      </c>
      <c r="B8860" s="127">
        <v>80000</v>
      </c>
      <c r="C8860" s="127">
        <f t="shared" si="384"/>
        <v>4397500</v>
      </c>
      <c r="D8860" s="129">
        <f t="shared" si="383"/>
        <v>84000</v>
      </c>
      <c r="E8860" s="130" t="s">
        <v>7180</v>
      </c>
    </row>
    <row r="8861" spans="1:5">
      <c r="A8861" s="127" t="s">
        <v>5338</v>
      </c>
      <c r="B8861" s="127">
        <v>81000</v>
      </c>
      <c r="C8861" s="127">
        <f t="shared" si="384"/>
        <v>4452500</v>
      </c>
      <c r="D8861" s="129">
        <f t="shared" si="383"/>
        <v>85050</v>
      </c>
      <c r="E8861" s="130" t="s">
        <v>7180</v>
      </c>
    </row>
    <row r="8862" spans="1:5">
      <c r="A8862" s="127" t="s">
        <v>5339</v>
      </c>
      <c r="B8862" s="127">
        <v>82000</v>
      </c>
      <c r="C8862" s="127">
        <f t="shared" si="384"/>
        <v>4507500</v>
      </c>
      <c r="D8862" s="129">
        <f t="shared" si="383"/>
        <v>86100</v>
      </c>
      <c r="E8862" s="130" t="s">
        <v>7180</v>
      </c>
    </row>
    <row r="8863" spans="1:5">
      <c r="A8863" s="127" t="s">
        <v>5340</v>
      </c>
      <c r="B8863" s="127">
        <v>83000</v>
      </c>
      <c r="C8863" s="127">
        <f t="shared" si="384"/>
        <v>4562500</v>
      </c>
      <c r="D8863" s="129">
        <f t="shared" si="383"/>
        <v>87150</v>
      </c>
      <c r="E8863" s="130" t="s">
        <v>7180</v>
      </c>
    </row>
    <row r="8864" spans="1:5">
      <c r="A8864" s="127" t="s">
        <v>5341</v>
      </c>
      <c r="B8864" s="127">
        <v>84000</v>
      </c>
      <c r="C8864" s="127">
        <f t="shared" si="384"/>
        <v>4617500</v>
      </c>
      <c r="D8864" s="129">
        <f t="shared" si="383"/>
        <v>88200</v>
      </c>
      <c r="E8864" s="130" t="s">
        <v>7180</v>
      </c>
    </row>
    <row r="8865" spans="1:5">
      <c r="A8865" s="127" t="s">
        <v>5342</v>
      </c>
      <c r="B8865" s="127">
        <v>85000</v>
      </c>
      <c r="C8865" s="127">
        <f t="shared" si="384"/>
        <v>4672500</v>
      </c>
      <c r="D8865" s="129">
        <f t="shared" si="383"/>
        <v>89250</v>
      </c>
      <c r="E8865" s="130" t="s">
        <v>7180</v>
      </c>
    </row>
    <row r="8866" spans="1:5">
      <c r="A8866" s="127" t="s">
        <v>5343</v>
      </c>
      <c r="B8866" s="127">
        <v>86000</v>
      </c>
      <c r="C8866" s="127">
        <f t="shared" si="384"/>
        <v>4727500</v>
      </c>
      <c r="D8866" s="129">
        <f t="shared" si="383"/>
        <v>90300</v>
      </c>
      <c r="E8866" s="130" t="s">
        <v>7180</v>
      </c>
    </row>
    <row r="8867" spans="1:5">
      <c r="A8867" s="127" t="s">
        <v>5344</v>
      </c>
      <c r="B8867" s="127">
        <v>87000</v>
      </c>
      <c r="C8867" s="127">
        <f t="shared" si="384"/>
        <v>4782500</v>
      </c>
      <c r="D8867" s="129">
        <f t="shared" si="383"/>
        <v>91350</v>
      </c>
      <c r="E8867" s="130" t="s">
        <v>7180</v>
      </c>
    </row>
    <row r="8868" spans="1:5">
      <c r="A8868" s="127" t="s">
        <v>5345</v>
      </c>
      <c r="B8868" s="127">
        <v>88000</v>
      </c>
      <c r="C8868" s="127">
        <f t="shared" si="384"/>
        <v>4837500</v>
      </c>
      <c r="D8868" s="129">
        <f t="shared" si="383"/>
        <v>92400</v>
      </c>
      <c r="E8868" s="130" t="s">
        <v>7180</v>
      </c>
    </row>
    <row r="8869" spans="1:5">
      <c r="A8869" s="127" t="s">
        <v>5346</v>
      </c>
      <c r="B8869" s="127">
        <v>89000</v>
      </c>
      <c r="C8869" s="127">
        <f t="shared" si="384"/>
        <v>4892500</v>
      </c>
      <c r="D8869" s="129">
        <f t="shared" si="383"/>
        <v>93450</v>
      </c>
      <c r="E8869" s="130" t="s">
        <v>7180</v>
      </c>
    </row>
    <row r="8870" spans="1:5">
      <c r="A8870" s="127" t="s">
        <v>5347</v>
      </c>
      <c r="B8870" s="127">
        <v>90000</v>
      </c>
      <c r="C8870" s="127">
        <f t="shared" si="384"/>
        <v>4947500</v>
      </c>
      <c r="D8870" s="129">
        <f t="shared" si="383"/>
        <v>94500</v>
      </c>
      <c r="E8870" s="130" t="s">
        <v>7180</v>
      </c>
    </row>
    <row r="8871" spans="1:5">
      <c r="A8871" s="127" t="s">
        <v>5348</v>
      </c>
      <c r="B8871" s="127">
        <v>91000</v>
      </c>
      <c r="C8871" s="127">
        <f t="shared" si="384"/>
        <v>5002500</v>
      </c>
      <c r="D8871" s="129">
        <f t="shared" si="383"/>
        <v>95550</v>
      </c>
      <c r="E8871" s="130" t="s">
        <v>7180</v>
      </c>
    </row>
    <row r="8872" spans="1:5">
      <c r="A8872" s="127" t="s">
        <v>5349</v>
      </c>
      <c r="B8872" s="127">
        <v>92000</v>
      </c>
      <c r="C8872" s="127">
        <f t="shared" si="384"/>
        <v>5057500</v>
      </c>
      <c r="D8872" s="129">
        <f t="shared" si="383"/>
        <v>96600</v>
      </c>
      <c r="E8872" s="130" t="s">
        <v>7180</v>
      </c>
    </row>
    <row r="8873" spans="1:5">
      <c r="A8873" s="127" t="s">
        <v>5350</v>
      </c>
      <c r="B8873" s="127">
        <v>93000</v>
      </c>
      <c r="C8873" s="127">
        <f t="shared" si="384"/>
        <v>5112500</v>
      </c>
      <c r="D8873" s="129">
        <f t="shared" si="383"/>
        <v>97650</v>
      </c>
      <c r="E8873" s="130" t="s">
        <v>7180</v>
      </c>
    </row>
    <row r="8874" spans="1:5">
      <c r="A8874" s="127" t="s">
        <v>5351</v>
      </c>
      <c r="B8874" s="127">
        <v>94000</v>
      </c>
      <c r="C8874" s="127">
        <f t="shared" si="384"/>
        <v>5167500</v>
      </c>
      <c r="D8874" s="129">
        <f t="shared" si="383"/>
        <v>98700</v>
      </c>
      <c r="E8874" s="130" t="s">
        <v>7180</v>
      </c>
    </row>
    <row r="8875" spans="1:5">
      <c r="A8875" s="127" t="s">
        <v>5352</v>
      </c>
      <c r="B8875" s="127">
        <v>95000</v>
      </c>
      <c r="C8875" s="127">
        <f t="shared" si="384"/>
        <v>5222500</v>
      </c>
      <c r="D8875" s="129">
        <f t="shared" si="383"/>
        <v>99750</v>
      </c>
      <c r="E8875" s="130" t="s">
        <v>7180</v>
      </c>
    </row>
    <row r="8876" spans="1:5">
      <c r="A8876" s="127" t="s">
        <v>5353</v>
      </c>
      <c r="B8876" s="127">
        <v>96000</v>
      </c>
      <c r="C8876" s="127">
        <f t="shared" si="384"/>
        <v>5277500</v>
      </c>
      <c r="D8876" s="129">
        <f t="shared" si="383"/>
        <v>100800</v>
      </c>
      <c r="E8876" s="130" t="s">
        <v>7180</v>
      </c>
    </row>
    <row r="8877" spans="1:5">
      <c r="A8877" s="127" t="s">
        <v>5354</v>
      </c>
      <c r="B8877" s="127">
        <v>97000</v>
      </c>
      <c r="C8877" s="127">
        <f t="shared" si="384"/>
        <v>5332500</v>
      </c>
      <c r="D8877" s="129">
        <f t="shared" si="383"/>
        <v>101850</v>
      </c>
      <c r="E8877" s="130" t="s">
        <v>7180</v>
      </c>
    </row>
    <row r="8878" spans="1:5">
      <c r="A8878" s="127" t="s">
        <v>5355</v>
      </c>
      <c r="B8878" s="127">
        <v>98000</v>
      </c>
      <c r="C8878" s="127">
        <f t="shared" si="384"/>
        <v>5387500</v>
      </c>
      <c r="D8878" s="129">
        <f t="shared" si="383"/>
        <v>102900</v>
      </c>
      <c r="E8878" s="130" t="s">
        <v>7180</v>
      </c>
    </row>
    <row r="8879" spans="1:5">
      <c r="A8879" s="127" t="s">
        <v>5356</v>
      </c>
      <c r="B8879" s="127">
        <v>99000</v>
      </c>
      <c r="C8879" s="127">
        <f t="shared" si="384"/>
        <v>5442500</v>
      </c>
      <c r="D8879" s="129">
        <f t="shared" si="383"/>
        <v>103950</v>
      </c>
      <c r="E8879" s="130" t="s">
        <v>7180</v>
      </c>
    </row>
    <row r="8880" spans="1:5">
      <c r="A8880" s="127" t="s">
        <v>5357</v>
      </c>
      <c r="B8880" s="127">
        <v>100000</v>
      </c>
      <c r="C8880" s="127">
        <f t="shared" si="384"/>
        <v>5497500</v>
      </c>
      <c r="D8880" s="129">
        <f t="shared" si="383"/>
        <v>105000</v>
      </c>
      <c r="E8880" s="130" t="s">
        <v>7180</v>
      </c>
    </row>
    <row r="8881" spans="1:5">
      <c r="A8881" s="127" t="s">
        <v>5358</v>
      </c>
      <c r="B8881" s="127">
        <v>101000</v>
      </c>
      <c r="C8881" s="127">
        <f t="shared" si="384"/>
        <v>5552500</v>
      </c>
      <c r="D8881" s="129">
        <f t="shared" si="383"/>
        <v>106050</v>
      </c>
      <c r="E8881" s="130" t="s">
        <v>7180</v>
      </c>
    </row>
    <row r="8882" spans="1:5">
      <c r="A8882" s="127" t="s">
        <v>5359</v>
      </c>
      <c r="B8882" s="127">
        <v>102000</v>
      </c>
      <c r="C8882" s="127">
        <f t="shared" si="384"/>
        <v>5607500</v>
      </c>
      <c r="D8882" s="129">
        <f t="shared" si="383"/>
        <v>107100</v>
      </c>
      <c r="E8882" s="130" t="s">
        <v>7180</v>
      </c>
    </row>
    <row r="8883" spans="1:5">
      <c r="A8883" s="127" t="s">
        <v>5360</v>
      </c>
      <c r="B8883" s="127">
        <v>103000</v>
      </c>
      <c r="C8883" s="127">
        <f t="shared" si="384"/>
        <v>5662500</v>
      </c>
      <c r="D8883" s="129">
        <f t="shared" si="383"/>
        <v>108150</v>
      </c>
      <c r="E8883" s="130" t="s">
        <v>7180</v>
      </c>
    </row>
    <row r="8884" spans="1:5">
      <c r="A8884" s="127" t="s">
        <v>5361</v>
      </c>
      <c r="B8884" s="127">
        <v>104000</v>
      </c>
      <c r="C8884" s="127">
        <f t="shared" si="384"/>
        <v>5717500</v>
      </c>
      <c r="D8884" s="129">
        <f t="shared" si="383"/>
        <v>109200</v>
      </c>
      <c r="E8884" s="130" t="s">
        <v>7180</v>
      </c>
    </row>
    <row r="8885" spans="1:5">
      <c r="A8885" s="127" t="s">
        <v>5362</v>
      </c>
      <c r="B8885" s="127">
        <v>105000</v>
      </c>
      <c r="C8885" s="127">
        <f t="shared" si="384"/>
        <v>5772500</v>
      </c>
      <c r="D8885" s="129">
        <f t="shared" si="383"/>
        <v>110250</v>
      </c>
      <c r="E8885" s="130" t="s">
        <v>7180</v>
      </c>
    </row>
    <row r="8886" spans="1:5">
      <c r="A8886" s="127" t="s">
        <v>5363</v>
      </c>
      <c r="B8886" s="127">
        <v>106000</v>
      </c>
      <c r="C8886" s="127">
        <f t="shared" si="384"/>
        <v>5827500</v>
      </c>
      <c r="D8886" s="129">
        <f t="shared" ref="D8886:D8949" si="385">SUM($G$2)*(B8886*0.001)</f>
        <v>111300</v>
      </c>
      <c r="E8886" s="130" t="s">
        <v>7180</v>
      </c>
    </row>
    <row r="8887" spans="1:5">
      <c r="A8887" s="127" t="s">
        <v>5364</v>
      </c>
      <c r="B8887" s="127">
        <v>107000</v>
      </c>
      <c r="C8887" s="127">
        <f t="shared" si="384"/>
        <v>5882500</v>
      </c>
      <c r="D8887" s="129">
        <f t="shared" si="385"/>
        <v>112350</v>
      </c>
      <c r="E8887" s="130" t="s">
        <v>7180</v>
      </c>
    </row>
    <row r="8888" spans="1:5">
      <c r="A8888" s="127" t="s">
        <v>5365</v>
      </c>
      <c r="B8888" s="127">
        <v>108000</v>
      </c>
      <c r="C8888" s="127">
        <f t="shared" si="384"/>
        <v>5937500</v>
      </c>
      <c r="D8888" s="129">
        <f t="shared" si="385"/>
        <v>113400</v>
      </c>
      <c r="E8888" s="130" t="s">
        <v>7180</v>
      </c>
    </row>
    <row r="8889" spans="1:5">
      <c r="A8889" s="127" t="s">
        <v>5366</v>
      </c>
      <c r="B8889" s="127">
        <v>109000</v>
      </c>
      <c r="C8889" s="127">
        <f t="shared" si="384"/>
        <v>5992500</v>
      </c>
      <c r="D8889" s="129">
        <f t="shared" si="385"/>
        <v>114450</v>
      </c>
      <c r="E8889" s="130" t="s">
        <v>7180</v>
      </c>
    </row>
    <row r="8890" spans="1:5">
      <c r="A8890" s="127" t="s">
        <v>5367</v>
      </c>
      <c r="B8890" s="127">
        <v>110000</v>
      </c>
      <c r="C8890" s="127">
        <f t="shared" si="384"/>
        <v>6047500</v>
      </c>
      <c r="D8890" s="129">
        <f t="shared" si="385"/>
        <v>115500</v>
      </c>
      <c r="E8890" s="130" t="s">
        <v>7180</v>
      </c>
    </row>
    <row r="8891" spans="1:5">
      <c r="A8891" s="127" t="s">
        <v>5368</v>
      </c>
      <c r="B8891" s="127">
        <v>111000</v>
      </c>
      <c r="C8891" s="127">
        <f t="shared" si="384"/>
        <v>6102500</v>
      </c>
      <c r="D8891" s="129">
        <f t="shared" si="385"/>
        <v>116550</v>
      </c>
      <c r="E8891" s="130" t="s">
        <v>7180</v>
      </c>
    </row>
    <row r="8892" spans="1:5">
      <c r="A8892" s="127" t="s">
        <v>5369</v>
      </c>
      <c r="B8892" s="127">
        <v>112000</v>
      </c>
      <c r="C8892" s="127">
        <f t="shared" si="384"/>
        <v>6157500</v>
      </c>
      <c r="D8892" s="129">
        <f t="shared" si="385"/>
        <v>117600</v>
      </c>
      <c r="E8892" s="130" t="s">
        <v>7180</v>
      </c>
    </row>
    <row r="8893" spans="1:5">
      <c r="A8893" s="127" t="s">
        <v>5370</v>
      </c>
      <c r="B8893" s="127">
        <v>113000</v>
      </c>
      <c r="C8893" s="127">
        <f t="shared" si="384"/>
        <v>6212500</v>
      </c>
      <c r="D8893" s="129">
        <f t="shared" si="385"/>
        <v>118650</v>
      </c>
      <c r="E8893" s="130" t="s">
        <v>7180</v>
      </c>
    </row>
    <row r="8894" spans="1:5">
      <c r="A8894" s="127" t="s">
        <v>5371</v>
      </c>
      <c r="B8894" s="127">
        <v>114000</v>
      </c>
      <c r="C8894" s="127">
        <f t="shared" si="384"/>
        <v>6267500</v>
      </c>
      <c r="D8894" s="129">
        <f t="shared" si="385"/>
        <v>119700</v>
      </c>
      <c r="E8894" s="130" t="s">
        <v>7180</v>
      </c>
    </row>
    <row r="8895" spans="1:5">
      <c r="A8895" s="127" t="s">
        <v>5372</v>
      </c>
      <c r="B8895" s="127">
        <v>115000</v>
      </c>
      <c r="C8895" s="127">
        <f t="shared" si="384"/>
        <v>6322500</v>
      </c>
      <c r="D8895" s="129">
        <f t="shared" si="385"/>
        <v>120750</v>
      </c>
      <c r="E8895" s="130" t="s">
        <v>7180</v>
      </c>
    </row>
    <row r="8896" spans="1:5">
      <c r="A8896" s="127" t="s">
        <v>5373</v>
      </c>
      <c r="B8896" s="127">
        <v>116000</v>
      </c>
      <c r="C8896" s="127">
        <f t="shared" si="384"/>
        <v>6377500</v>
      </c>
      <c r="D8896" s="129">
        <f t="shared" si="385"/>
        <v>121800</v>
      </c>
      <c r="E8896" s="130" t="s">
        <v>7180</v>
      </c>
    </row>
    <row r="8897" spans="1:5">
      <c r="A8897" s="127" t="s">
        <v>5374</v>
      </c>
      <c r="B8897" s="127">
        <v>117000</v>
      </c>
      <c r="C8897" s="127">
        <f t="shared" si="384"/>
        <v>6432500</v>
      </c>
      <c r="D8897" s="129">
        <f t="shared" si="385"/>
        <v>122850</v>
      </c>
      <c r="E8897" s="130" t="s">
        <v>7180</v>
      </c>
    </row>
    <row r="8898" spans="1:5">
      <c r="A8898" s="127" t="s">
        <v>5375</v>
      </c>
      <c r="B8898" s="127">
        <v>118000</v>
      </c>
      <c r="C8898" s="127">
        <f t="shared" si="384"/>
        <v>6487500</v>
      </c>
      <c r="D8898" s="129">
        <f t="shared" si="385"/>
        <v>123900</v>
      </c>
      <c r="E8898" s="130" t="s">
        <v>7180</v>
      </c>
    </row>
    <row r="8899" spans="1:5">
      <c r="A8899" s="127" t="s">
        <v>5376</v>
      </c>
      <c r="B8899" s="127">
        <v>119000</v>
      </c>
      <c r="C8899" s="127">
        <f t="shared" si="384"/>
        <v>6542500</v>
      </c>
      <c r="D8899" s="129">
        <f t="shared" si="385"/>
        <v>124950</v>
      </c>
      <c r="E8899" s="130" t="s">
        <v>7180</v>
      </c>
    </row>
    <row r="8900" spans="1:5">
      <c r="A8900" s="127" t="s">
        <v>5377</v>
      </c>
      <c r="B8900" s="127">
        <v>120000</v>
      </c>
      <c r="C8900" s="127">
        <f t="shared" si="384"/>
        <v>6597500</v>
      </c>
      <c r="D8900" s="129">
        <f t="shared" si="385"/>
        <v>126000</v>
      </c>
      <c r="E8900" s="130" t="s">
        <v>7180</v>
      </c>
    </row>
    <row r="8901" spans="1:5">
      <c r="A8901" s="127" t="s">
        <v>5378</v>
      </c>
      <c r="B8901" s="127">
        <v>121000</v>
      </c>
      <c r="C8901" s="127">
        <f t="shared" si="384"/>
        <v>6652500</v>
      </c>
      <c r="D8901" s="129">
        <f t="shared" si="385"/>
        <v>127050</v>
      </c>
      <c r="E8901" s="130" t="s">
        <v>7180</v>
      </c>
    </row>
    <row r="8902" spans="1:5">
      <c r="A8902" s="127" t="s">
        <v>5379</v>
      </c>
      <c r="B8902" s="127">
        <v>122000</v>
      </c>
      <c r="C8902" s="127">
        <f t="shared" si="384"/>
        <v>6707500</v>
      </c>
      <c r="D8902" s="129">
        <f t="shared" si="385"/>
        <v>128100</v>
      </c>
      <c r="E8902" s="130" t="s">
        <v>7180</v>
      </c>
    </row>
    <row r="8903" spans="1:5">
      <c r="A8903" s="127" t="s">
        <v>5380</v>
      </c>
      <c r="B8903" s="127">
        <v>123000</v>
      </c>
      <c r="C8903" s="127">
        <f t="shared" si="384"/>
        <v>6762500</v>
      </c>
      <c r="D8903" s="129">
        <f t="shared" si="385"/>
        <v>129150</v>
      </c>
      <c r="E8903" s="130" t="s">
        <v>7180</v>
      </c>
    </row>
    <row r="8904" spans="1:5">
      <c r="A8904" s="127" t="s">
        <v>5381</v>
      </c>
      <c r="B8904" s="127">
        <v>124000</v>
      </c>
      <c r="C8904" s="127">
        <f t="shared" si="384"/>
        <v>6817500</v>
      </c>
      <c r="D8904" s="129">
        <f t="shared" si="385"/>
        <v>130200</v>
      </c>
      <c r="E8904" s="130" t="s">
        <v>7180</v>
      </c>
    </row>
    <row r="8905" spans="1:5">
      <c r="A8905" s="127" t="s">
        <v>5382</v>
      </c>
      <c r="B8905" s="127">
        <v>125000</v>
      </c>
      <c r="C8905" s="127">
        <f t="shared" si="384"/>
        <v>6872500</v>
      </c>
      <c r="D8905" s="129">
        <f t="shared" si="385"/>
        <v>131250</v>
      </c>
      <c r="E8905" s="130" t="s">
        <v>7180</v>
      </c>
    </row>
    <row r="8906" spans="1:5">
      <c r="A8906" s="127" t="s">
        <v>5383</v>
      </c>
      <c r="B8906" s="127">
        <v>126000</v>
      </c>
      <c r="C8906" s="127">
        <f t="shared" si="384"/>
        <v>6927500</v>
      </c>
      <c r="D8906" s="129">
        <f t="shared" si="385"/>
        <v>132300</v>
      </c>
      <c r="E8906" s="130" t="s">
        <v>7180</v>
      </c>
    </row>
    <row r="8907" spans="1:5">
      <c r="A8907" s="127" t="s">
        <v>5384</v>
      </c>
      <c r="B8907" s="127">
        <v>127000</v>
      </c>
      <c r="C8907" s="127">
        <f t="shared" si="384"/>
        <v>6982500</v>
      </c>
      <c r="D8907" s="129">
        <f t="shared" si="385"/>
        <v>133350</v>
      </c>
      <c r="E8907" s="130" t="s">
        <v>7180</v>
      </c>
    </row>
    <row r="8908" spans="1:5">
      <c r="A8908" s="127" t="s">
        <v>5385</v>
      </c>
      <c r="B8908" s="127">
        <v>128000</v>
      </c>
      <c r="C8908" s="127">
        <f t="shared" si="384"/>
        <v>7037500</v>
      </c>
      <c r="D8908" s="129">
        <f t="shared" si="385"/>
        <v>134400</v>
      </c>
      <c r="E8908" s="130" t="s">
        <v>7180</v>
      </c>
    </row>
    <row r="8909" spans="1:5">
      <c r="A8909" s="127" t="s">
        <v>5386</v>
      </c>
      <c r="B8909" s="127">
        <v>129000</v>
      </c>
      <c r="C8909" s="127">
        <f t="shared" si="384"/>
        <v>7092500</v>
      </c>
      <c r="D8909" s="129">
        <f t="shared" si="385"/>
        <v>135450</v>
      </c>
      <c r="E8909" s="130" t="s">
        <v>7180</v>
      </c>
    </row>
    <row r="8910" spans="1:5">
      <c r="A8910" s="127" t="s">
        <v>5387</v>
      </c>
      <c r="B8910" s="127">
        <v>130000</v>
      </c>
      <c r="C8910" s="127">
        <f t="shared" si="384"/>
        <v>7147500</v>
      </c>
      <c r="D8910" s="129">
        <f t="shared" si="385"/>
        <v>136500</v>
      </c>
      <c r="E8910" s="130" t="s">
        <v>7180</v>
      </c>
    </row>
    <row r="8911" spans="1:5">
      <c r="A8911" s="127" t="s">
        <v>5388</v>
      </c>
      <c r="B8911" s="127">
        <v>131000</v>
      </c>
      <c r="C8911" s="127">
        <f t="shared" ref="C8911:C8974" si="386">SUM(C8910)+55000</f>
        <v>7202500</v>
      </c>
      <c r="D8911" s="129">
        <f t="shared" si="385"/>
        <v>137550</v>
      </c>
      <c r="E8911" s="130" t="s">
        <v>7180</v>
      </c>
    </row>
    <row r="8912" spans="1:5">
      <c r="A8912" s="127" t="s">
        <v>5389</v>
      </c>
      <c r="B8912" s="127">
        <v>132000</v>
      </c>
      <c r="C8912" s="127">
        <f t="shared" si="386"/>
        <v>7257500</v>
      </c>
      <c r="D8912" s="129">
        <f t="shared" si="385"/>
        <v>138600</v>
      </c>
      <c r="E8912" s="130" t="s">
        <v>7180</v>
      </c>
    </row>
    <row r="8913" spans="1:5">
      <c r="A8913" s="127" t="s">
        <v>5390</v>
      </c>
      <c r="B8913" s="127">
        <v>133000</v>
      </c>
      <c r="C8913" s="127">
        <f t="shared" si="386"/>
        <v>7312500</v>
      </c>
      <c r="D8913" s="129">
        <f t="shared" si="385"/>
        <v>139650</v>
      </c>
      <c r="E8913" s="130" t="s">
        <v>7180</v>
      </c>
    </row>
    <row r="8914" spans="1:5">
      <c r="A8914" s="127" t="s">
        <v>5391</v>
      </c>
      <c r="B8914" s="127">
        <v>134000</v>
      </c>
      <c r="C8914" s="127">
        <f t="shared" si="386"/>
        <v>7367500</v>
      </c>
      <c r="D8914" s="129">
        <f t="shared" si="385"/>
        <v>140700</v>
      </c>
      <c r="E8914" s="130" t="s">
        <v>7180</v>
      </c>
    </row>
    <row r="8915" spans="1:5">
      <c r="A8915" s="127" t="s">
        <v>5392</v>
      </c>
      <c r="B8915" s="127">
        <v>135000</v>
      </c>
      <c r="C8915" s="127">
        <f t="shared" si="386"/>
        <v>7422500</v>
      </c>
      <c r="D8915" s="129">
        <f t="shared" si="385"/>
        <v>141750</v>
      </c>
      <c r="E8915" s="130" t="s">
        <v>7180</v>
      </c>
    </row>
    <row r="8916" spans="1:5">
      <c r="A8916" s="127" t="s">
        <v>5393</v>
      </c>
      <c r="B8916" s="127">
        <v>136000</v>
      </c>
      <c r="C8916" s="127">
        <f t="shared" si="386"/>
        <v>7477500</v>
      </c>
      <c r="D8916" s="129">
        <f t="shared" si="385"/>
        <v>142800</v>
      </c>
      <c r="E8916" s="130" t="s">
        <v>7180</v>
      </c>
    </row>
    <row r="8917" spans="1:5">
      <c r="A8917" s="127" t="s">
        <v>5394</v>
      </c>
      <c r="B8917" s="127">
        <v>137000</v>
      </c>
      <c r="C8917" s="127">
        <f t="shared" si="386"/>
        <v>7532500</v>
      </c>
      <c r="D8917" s="129">
        <f t="shared" si="385"/>
        <v>143850</v>
      </c>
      <c r="E8917" s="130" t="s">
        <v>7180</v>
      </c>
    </row>
    <row r="8918" spans="1:5">
      <c r="A8918" s="127" t="s">
        <v>5395</v>
      </c>
      <c r="B8918" s="127">
        <v>138000</v>
      </c>
      <c r="C8918" s="127">
        <f t="shared" si="386"/>
        <v>7587500</v>
      </c>
      <c r="D8918" s="129">
        <f t="shared" si="385"/>
        <v>144900</v>
      </c>
      <c r="E8918" s="130" t="s">
        <v>7180</v>
      </c>
    </row>
    <row r="8919" spans="1:5">
      <c r="A8919" s="127" t="s">
        <v>5396</v>
      </c>
      <c r="B8919" s="127">
        <v>139000</v>
      </c>
      <c r="C8919" s="127">
        <f t="shared" si="386"/>
        <v>7642500</v>
      </c>
      <c r="D8919" s="129">
        <f t="shared" si="385"/>
        <v>145950</v>
      </c>
      <c r="E8919" s="130" t="s">
        <v>7180</v>
      </c>
    </row>
    <row r="8920" spans="1:5">
      <c r="A8920" s="127" t="s">
        <v>5397</v>
      </c>
      <c r="B8920" s="127">
        <v>140000</v>
      </c>
      <c r="C8920" s="127">
        <f t="shared" si="386"/>
        <v>7697500</v>
      </c>
      <c r="D8920" s="129">
        <f t="shared" si="385"/>
        <v>147000</v>
      </c>
      <c r="E8920" s="130" t="s">
        <v>7180</v>
      </c>
    </row>
    <row r="8921" spans="1:5">
      <c r="A8921" s="127" t="s">
        <v>5398</v>
      </c>
      <c r="B8921" s="127">
        <v>141000</v>
      </c>
      <c r="C8921" s="127">
        <f t="shared" si="386"/>
        <v>7752500</v>
      </c>
      <c r="D8921" s="129">
        <f t="shared" si="385"/>
        <v>148050</v>
      </c>
      <c r="E8921" s="130" t="s">
        <v>7180</v>
      </c>
    </row>
    <row r="8922" spans="1:5">
      <c r="A8922" s="127" t="s">
        <v>5399</v>
      </c>
      <c r="B8922" s="127">
        <v>142000</v>
      </c>
      <c r="C8922" s="127">
        <f t="shared" si="386"/>
        <v>7807500</v>
      </c>
      <c r="D8922" s="129">
        <f t="shared" si="385"/>
        <v>149100</v>
      </c>
      <c r="E8922" s="130" t="s">
        <v>7180</v>
      </c>
    </row>
    <row r="8923" spans="1:5">
      <c r="A8923" s="127" t="s">
        <v>5400</v>
      </c>
      <c r="B8923" s="127">
        <v>143000</v>
      </c>
      <c r="C8923" s="127">
        <f t="shared" si="386"/>
        <v>7862500</v>
      </c>
      <c r="D8923" s="129">
        <f t="shared" si="385"/>
        <v>150150</v>
      </c>
      <c r="E8923" s="130" t="s">
        <v>7180</v>
      </c>
    </row>
    <row r="8924" spans="1:5">
      <c r="A8924" s="127" t="s">
        <v>5401</v>
      </c>
      <c r="B8924" s="127">
        <v>144000</v>
      </c>
      <c r="C8924" s="127">
        <f t="shared" si="386"/>
        <v>7917500</v>
      </c>
      <c r="D8924" s="129">
        <f t="shared" si="385"/>
        <v>151200</v>
      </c>
      <c r="E8924" s="130" t="s">
        <v>7180</v>
      </c>
    </row>
    <row r="8925" spans="1:5">
      <c r="A8925" s="127" t="s">
        <v>5402</v>
      </c>
      <c r="B8925" s="127">
        <v>145000</v>
      </c>
      <c r="C8925" s="127">
        <f t="shared" si="386"/>
        <v>7972500</v>
      </c>
      <c r="D8925" s="129">
        <f t="shared" si="385"/>
        <v>152250</v>
      </c>
      <c r="E8925" s="130" t="s">
        <v>7180</v>
      </c>
    </row>
    <row r="8926" spans="1:5">
      <c r="A8926" s="127" t="s">
        <v>5403</v>
      </c>
      <c r="B8926" s="127">
        <v>146000</v>
      </c>
      <c r="C8926" s="127">
        <f t="shared" si="386"/>
        <v>8027500</v>
      </c>
      <c r="D8926" s="129">
        <f t="shared" si="385"/>
        <v>153300</v>
      </c>
      <c r="E8926" s="130" t="s">
        <v>7180</v>
      </c>
    </row>
    <row r="8927" spans="1:5">
      <c r="A8927" s="127" t="s">
        <v>5404</v>
      </c>
      <c r="B8927" s="127">
        <v>147000</v>
      </c>
      <c r="C8927" s="127">
        <f t="shared" si="386"/>
        <v>8082500</v>
      </c>
      <c r="D8927" s="129">
        <f t="shared" si="385"/>
        <v>154350</v>
      </c>
      <c r="E8927" s="130" t="s">
        <v>7180</v>
      </c>
    </row>
    <row r="8928" spans="1:5">
      <c r="A8928" s="127" t="s">
        <v>5405</v>
      </c>
      <c r="B8928" s="127">
        <v>148000</v>
      </c>
      <c r="C8928" s="127">
        <f t="shared" si="386"/>
        <v>8137500</v>
      </c>
      <c r="D8928" s="129">
        <f t="shared" si="385"/>
        <v>155400</v>
      </c>
      <c r="E8928" s="130" t="s">
        <v>7180</v>
      </c>
    </row>
    <row r="8929" spans="1:5">
      <c r="A8929" s="127" t="s">
        <v>5406</v>
      </c>
      <c r="B8929" s="127">
        <v>149000</v>
      </c>
      <c r="C8929" s="127">
        <f t="shared" si="386"/>
        <v>8192500</v>
      </c>
      <c r="D8929" s="129">
        <f t="shared" si="385"/>
        <v>156450</v>
      </c>
      <c r="E8929" s="130" t="s">
        <v>7180</v>
      </c>
    </row>
    <row r="8930" spans="1:5">
      <c r="A8930" s="127" t="s">
        <v>5407</v>
      </c>
      <c r="B8930" s="127">
        <v>150000</v>
      </c>
      <c r="C8930" s="127">
        <f t="shared" si="386"/>
        <v>8247500</v>
      </c>
      <c r="D8930" s="129">
        <f t="shared" si="385"/>
        <v>157500</v>
      </c>
      <c r="E8930" s="130" t="s">
        <v>7180</v>
      </c>
    </row>
    <row r="8931" spans="1:5">
      <c r="A8931" s="127" t="s">
        <v>5408</v>
      </c>
      <c r="B8931" s="127">
        <v>151000</v>
      </c>
      <c r="C8931" s="127">
        <f t="shared" si="386"/>
        <v>8302500</v>
      </c>
      <c r="D8931" s="129">
        <f t="shared" si="385"/>
        <v>158550</v>
      </c>
      <c r="E8931" s="130" t="s">
        <v>7180</v>
      </c>
    </row>
    <row r="8932" spans="1:5">
      <c r="A8932" s="127" t="s">
        <v>5409</v>
      </c>
      <c r="B8932" s="127">
        <v>152000</v>
      </c>
      <c r="C8932" s="127">
        <f t="shared" si="386"/>
        <v>8357500</v>
      </c>
      <c r="D8932" s="129">
        <f t="shared" si="385"/>
        <v>159600</v>
      </c>
      <c r="E8932" s="130" t="s">
        <v>7180</v>
      </c>
    </row>
    <row r="8933" spans="1:5">
      <c r="A8933" s="127" t="s">
        <v>5410</v>
      </c>
      <c r="B8933" s="127">
        <v>153000</v>
      </c>
      <c r="C8933" s="127">
        <f t="shared" si="386"/>
        <v>8412500</v>
      </c>
      <c r="D8933" s="129">
        <f t="shared" si="385"/>
        <v>160650</v>
      </c>
      <c r="E8933" s="130" t="s">
        <v>7180</v>
      </c>
    </row>
    <row r="8934" spans="1:5">
      <c r="A8934" s="127" t="s">
        <v>5411</v>
      </c>
      <c r="B8934" s="127">
        <v>154000</v>
      </c>
      <c r="C8934" s="127">
        <f t="shared" si="386"/>
        <v>8467500</v>
      </c>
      <c r="D8934" s="129">
        <f t="shared" si="385"/>
        <v>161700</v>
      </c>
      <c r="E8934" s="130" t="s">
        <v>7180</v>
      </c>
    </row>
    <row r="8935" spans="1:5">
      <c r="A8935" s="127" t="s">
        <v>5412</v>
      </c>
      <c r="B8935" s="127">
        <v>155000</v>
      </c>
      <c r="C8935" s="127">
        <f t="shared" si="386"/>
        <v>8522500</v>
      </c>
      <c r="D8935" s="129">
        <f t="shared" si="385"/>
        <v>162750</v>
      </c>
      <c r="E8935" s="130" t="s">
        <v>7180</v>
      </c>
    </row>
    <row r="8936" spans="1:5">
      <c r="A8936" s="127" t="s">
        <v>5413</v>
      </c>
      <c r="B8936" s="127">
        <v>156000</v>
      </c>
      <c r="C8936" s="127">
        <f t="shared" si="386"/>
        <v>8577500</v>
      </c>
      <c r="D8936" s="129">
        <f t="shared" si="385"/>
        <v>163800</v>
      </c>
      <c r="E8936" s="130" t="s">
        <v>7180</v>
      </c>
    </row>
    <row r="8937" spans="1:5">
      <c r="A8937" s="127" t="s">
        <v>5414</v>
      </c>
      <c r="B8937" s="127">
        <v>157000</v>
      </c>
      <c r="C8937" s="127">
        <f t="shared" si="386"/>
        <v>8632500</v>
      </c>
      <c r="D8937" s="129">
        <f t="shared" si="385"/>
        <v>164850</v>
      </c>
      <c r="E8937" s="130" t="s">
        <v>7180</v>
      </c>
    </row>
    <row r="8938" spans="1:5">
      <c r="A8938" s="127" t="s">
        <v>5415</v>
      </c>
      <c r="B8938" s="127">
        <v>158000</v>
      </c>
      <c r="C8938" s="127">
        <f t="shared" si="386"/>
        <v>8687500</v>
      </c>
      <c r="D8938" s="129">
        <f t="shared" si="385"/>
        <v>165900</v>
      </c>
      <c r="E8938" s="130" t="s">
        <v>7180</v>
      </c>
    </row>
    <row r="8939" spans="1:5">
      <c r="A8939" s="127" t="s">
        <v>5416</v>
      </c>
      <c r="B8939" s="127">
        <v>159000</v>
      </c>
      <c r="C8939" s="127">
        <f t="shared" si="386"/>
        <v>8742500</v>
      </c>
      <c r="D8939" s="129">
        <f t="shared" si="385"/>
        <v>166950</v>
      </c>
      <c r="E8939" s="130" t="s">
        <v>7180</v>
      </c>
    </row>
    <row r="8940" spans="1:5">
      <c r="A8940" s="127" t="s">
        <v>5417</v>
      </c>
      <c r="B8940" s="127">
        <v>160000</v>
      </c>
      <c r="C8940" s="127">
        <f t="shared" si="386"/>
        <v>8797500</v>
      </c>
      <c r="D8940" s="129">
        <f t="shared" si="385"/>
        <v>168000</v>
      </c>
      <c r="E8940" s="130" t="s">
        <v>7180</v>
      </c>
    </row>
    <row r="8941" spans="1:5">
      <c r="A8941" s="127" t="s">
        <v>5418</v>
      </c>
      <c r="B8941" s="127">
        <v>161000</v>
      </c>
      <c r="C8941" s="127">
        <f t="shared" si="386"/>
        <v>8852500</v>
      </c>
      <c r="D8941" s="129">
        <f t="shared" si="385"/>
        <v>169050</v>
      </c>
      <c r="E8941" s="130" t="s">
        <v>7180</v>
      </c>
    </row>
    <row r="8942" spans="1:5">
      <c r="A8942" s="127" t="s">
        <v>5419</v>
      </c>
      <c r="B8942" s="127">
        <v>162000</v>
      </c>
      <c r="C8942" s="127">
        <f t="shared" si="386"/>
        <v>8907500</v>
      </c>
      <c r="D8942" s="129">
        <f t="shared" si="385"/>
        <v>170100</v>
      </c>
      <c r="E8942" s="130" t="s">
        <v>7180</v>
      </c>
    </row>
    <row r="8943" spans="1:5">
      <c r="A8943" s="127" t="s">
        <v>5420</v>
      </c>
      <c r="B8943" s="127">
        <v>163000</v>
      </c>
      <c r="C8943" s="127">
        <f t="shared" si="386"/>
        <v>8962500</v>
      </c>
      <c r="D8943" s="129">
        <f t="shared" si="385"/>
        <v>171150</v>
      </c>
      <c r="E8943" s="130" t="s">
        <v>7180</v>
      </c>
    </row>
    <row r="8944" spans="1:5">
      <c r="A8944" s="127" t="s">
        <v>5421</v>
      </c>
      <c r="B8944" s="127">
        <v>164000</v>
      </c>
      <c r="C8944" s="127">
        <f t="shared" si="386"/>
        <v>9017500</v>
      </c>
      <c r="D8944" s="129">
        <f t="shared" si="385"/>
        <v>172200</v>
      </c>
      <c r="E8944" s="130" t="s">
        <v>7180</v>
      </c>
    </row>
    <row r="8945" spans="1:5">
      <c r="A8945" s="127" t="s">
        <v>5422</v>
      </c>
      <c r="B8945" s="127">
        <v>165000</v>
      </c>
      <c r="C8945" s="127">
        <f t="shared" si="386"/>
        <v>9072500</v>
      </c>
      <c r="D8945" s="129">
        <f t="shared" si="385"/>
        <v>173250</v>
      </c>
      <c r="E8945" s="130" t="s">
        <v>7180</v>
      </c>
    </row>
    <row r="8946" spans="1:5">
      <c r="A8946" s="127" t="s">
        <v>5423</v>
      </c>
      <c r="B8946" s="127">
        <v>166000</v>
      </c>
      <c r="C8946" s="127">
        <f t="shared" si="386"/>
        <v>9127500</v>
      </c>
      <c r="D8946" s="129">
        <f t="shared" si="385"/>
        <v>174300</v>
      </c>
      <c r="E8946" s="130" t="s">
        <v>7180</v>
      </c>
    </row>
    <row r="8947" spans="1:5">
      <c r="A8947" s="127" t="s">
        <v>5424</v>
      </c>
      <c r="B8947" s="127">
        <v>167000</v>
      </c>
      <c r="C8947" s="127">
        <f t="shared" si="386"/>
        <v>9182500</v>
      </c>
      <c r="D8947" s="129">
        <f t="shared" si="385"/>
        <v>175350</v>
      </c>
      <c r="E8947" s="130" t="s">
        <v>7180</v>
      </c>
    </row>
    <row r="8948" spans="1:5">
      <c r="A8948" s="127" t="s">
        <v>5425</v>
      </c>
      <c r="B8948" s="127">
        <v>168000</v>
      </c>
      <c r="C8948" s="127">
        <f t="shared" si="386"/>
        <v>9237500</v>
      </c>
      <c r="D8948" s="129">
        <f t="shared" si="385"/>
        <v>176400</v>
      </c>
      <c r="E8948" s="130" t="s">
        <v>7180</v>
      </c>
    </row>
    <row r="8949" spans="1:5">
      <c r="A8949" s="127" t="s">
        <v>5426</v>
      </c>
      <c r="B8949" s="127">
        <v>169000</v>
      </c>
      <c r="C8949" s="127">
        <f t="shared" si="386"/>
        <v>9292500</v>
      </c>
      <c r="D8949" s="129">
        <f t="shared" si="385"/>
        <v>177450</v>
      </c>
      <c r="E8949" s="130" t="s">
        <v>7180</v>
      </c>
    </row>
    <row r="8950" spans="1:5">
      <c r="A8950" s="127" t="s">
        <v>5427</v>
      </c>
      <c r="B8950" s="127">
        <v>170000</v>
      </c>
      <c r="C8950" s="127">
        <f t="shared" si="386"/>
        <v>9347500</v>
      </c>
      <c r="D8950" s="129">
        <f t="shared" ref="D8950:D9013" si="387">SUM($G$2)*(B8950*0.001)</f>
        <v>178500</v>
      </c>
      <c r="E8950" s="130" t="s">
        <v>7180</v>
      </c>
    </row>
    <row r="8951" spans="1:5">
      <c r="A8951" s="127" t="s">
        <v>5428</v>
      </c>
      <c r="B8951" s="127">
        <v>171000</v>
      </c>
      <c r="C8951" s="127">
        <f t="shared" si="386"/>
        <v>9402500</v>
      </c>
      <c r="D8951" s="129">
        <f t="shared" si="387"/>
        <v>179550</v>
      </c>
      <c r="E8951" s="130" t="s">
        <v>7180</v>
      </c>
    </row>
    <row r="8952" spans="1:5">
      <c r="A8952" s="127" t="s">
        <v>5429</v>
      </c>
      <c r="B8952" s="127">
        <v>172000</v>
      </c>
      <c r="C8952" s="127">
        <f t="shared" si="386"/>
        <v>9457500</v>
      </c>
      <c r="D8952" s="129">
        <f t="shared" si="387"/>
        <v>180600</v>
      </c>
      <c r="E8952" s="130" t="s">
        <v>7180</v>
      </c>
    </row>
    <row r="8953" spans="1:5">
      <c r="A8953" s="127" t="s">
        <v>5430</v>
      </c>
      <c r="B8953" s="127">
        <v>173000</v>
      </c>
      <c r="C8953" s="127">
        <f t="shared" si="386"/>
        <v>9512500</v>
      </c>
      <c r="D8953" s="129">
        <f t="shared" si="387"/>
        <v>181650</v>
      </c>
      <c r="E8953" s="130" t="s">
        <v>7180</v>
      </c>
    </row>
    <row r="8954" spans="1:5">
      <c r="A8954" s="127" t="s">
        <v>5431</v>
      </c>
      <c r="B8954" s="127">
        <v>174000</v>
      </c>
      <c r="C8954" s="127">
        <f t="shared" si="386"/>
        <v>9567500</v>
      </c>
      <c r="D8954" s="129">
        <f t="shared" si="387"/>
        <v>182700</v>
      </c>
      <c r="E8954" s="130" t="s">
        <v>7180</v>
      </c>
    </row>
    <row r="8955" spans="1:5">
      <c r="A8955" s="127" t="s">
        <v>5432</v>
      </c>
      <c r="B8955" s="127">
        <v>175000</v>
      </c>
      <c r="C8955" s="127">
        <f t="shared" si="386"/>
        <v>9622500</v>
      </c>
      <c r="D8955" s="129">
        <f t="shared" si="387"/>
        <v>183750</v>
      </c>
      <c r="E8955" s="130" t="s">
        <v>7180</v>
      </c>
    </row>
    <row r="8956" spans="1:5">
      <c r="A8956" s="127" t="s">
        <v>5433</v>
      </c>
      <c r="B8956" s="127">
        <v>176000</v>
      </c>
      <c r="C8956" s="127">
        <f t="shared" si="386"/>
        <v>9677500</v>
      </c>
      <c r="D8956" s="129">
        <f t="shared" si="387"/>
        <v>184800</v>
      </c>
      <c r="E8956" s="130" t="s">
        <v>7180</v>
      </c>
    </row>
    <row r="8957" spans="1:5">
      <c r="A8957" s="127" t="s">
        <v>5434</v>
      </c>
      <c r="B8957" s="127">
        <v>177000</v>
      </c>
      <c r="C8957" s="127">
        <f t="shared" si="386"/>
        <v>9732500</v>
      </c>
      <c r="D8957" s="129">
        <f t="shared" si="387"/>
        <v>185850</v>
      </c>
      <c r="E8957" s="130" t="s">
        <v>7180</v>
      </c>
    </row>
    <row r="8958" spans="1:5">
      <c r="A8958" s="127" t="s">
        <v>5435</v>
      </c>
      <c r="B8958" s="127">
        <v>178000</v>
      </c>
      <c r="C8958" s="127">
        <f t="shared" si="386"/>
        <v>9787500</v>
      </c>
      <c r="D8958" s="129">
        <f t="shared" si="387"/>
        <v>186900</v>
      </c>
      <c r="E8958" s="130" t="s">
        <v>7180</v>
      </c>
    </row>
    <row r="8959" spans="1:5">
      <c r="A8959" s="127" t="s">
        <v>5436</v>
      </c>
      <c r="B8959" s="127">
        <v>179000</v>
      </c>
      <c r="C8959" s="127">
        <f t="shared" si="386"/>
        <v>9842500</v>
      </c>
      <c r="D8959" s="129">
        <f t="shared" si="387"/>
        <v>187950</v>
      </c>
      <c r="E8959" s="130" t="s">
        <v>7180</v>
      </c>
    </row>
    <row r="8960" spans="1:5">
      <c r="A8960" s="127" t="s">
        <v>5437</v>
      </c>
      <c r="B8960" s="127">
        <v>180000</v>
      </c>
      <c r="C8960" s="127">
        <f t="shared" si="386"/>
        <v>9897500</v>
      </c>
      <c r="D8960" s="129">
        <f t="shared" si="387"/>
        <v>189000</v>
      </c>
      <c r="E8960" s="130" t="s">
        <v>7180</v>
      </c>
    </row>
    <row r="8961" spans="1:5">
      <c r="A8961" s="127" t="s">
        <v>5438</v>
      </c>
      <c r="B8961" s="127">
        <v>181000</v>
      </c>
      <c r="C8961" s="127">
        <f t="shared" si="386"/>
        <v>9952500</v>
      </c>
      <c r="D8961" s="129">
        <f t="shared" si="387"/>
        <v>190050</v>
      </c>
      <c r="E8961" s="130" t="s">
        <v>7180</v>
      </c>
    </row>
    <row r="8962" spans="1:5">
      <c r="A8962" s="127" t="s">
        <v>5439</v>
      </c>
      <c r="B8962" s="127">
        <v>182000</v>
      </c>
      <c r="C8962" s="127">
        <f t="shared" si="386"/>
        <v>10007500</v>
      </c>
      <c r="D8962" s="129">
        <f t="shared" si="387"/>
        <v>191100</v>
      </c>
      <c r="E8962" s="130" t="s">
        <v>7180</v>
      </c>
    </row>
    <row r="8963" spans="1:5">
      <c r="A8963" s="127" t="s">
        <v>5440</v>
      </c>
      <c r="B8963" s="127">
        <v>183000</v>
      </c>
      <c r="C8963" s="127">
        <f t="shared" si="386"/>
        <v>10062500</v>
      </c>
      <c r="D8963" s="129">
        <f t="shared" si="387"/>
        <v>192150</v>
      </c>
      <c r="E8963" s="130" t="s">
        <v>7180</v>
      </c>
    </row>
    <row r="8964" spans="1:5">
      <c r="A8964" s="127" t="s">
        <v>5441</v>
      </c>
      <c r="B8964" s="127">
        <v>184000</v>
      </c>
      <c r="C8964" s="127">
        <f t="shared" si="386"/>
        <v>10117500</v>
      </c>
      <c r="D8964" s="129">
        <f t="shared" si="387"/>
        <v>193200</v>
      </c>
      <c r="E8964" s="130" t="s">
        <v>7180</v>
      </c>
    </row>
    <row r="8965" spans="1:5">
      <c r="A8965" s="127" t="s">
        <v>5442</v>
      </c>
      <c r="B8965" s="127">
        <v>185000</v>
      </c>
      <c r="C8965" s="127">
        <f t="shared" si="386"/>
        <v>10172500</v>
      </c>
      <c r="D8965" s="129">
        <f t="shared" si="387"/>
        <v>194250</v>
      </c>
      <c r="E8965" s="130" t="s">
        <v>7180</v>
      </c>
    </row>
    <row r="8966" spans="1:5">
      <c r="A8966" s="127" t="s">
        <v>5443</v>
      </c>
      <c r="B8966" s="127">
        <v>186000</v>
      </c>
      <c r="C8966" s="127">
        <f t="shared" si="386"/>
        <v>10227500</v>
      </c>
      <c r="D8966" s="129">
        <f t="shared" si="387"/>
        <v>195300</v>
      </c>
      <c r="E8966" s="130" t="s">
        <v>7180</v>
      </c>
    </row>
    <row r="8967" spans="1:5">
      <c r="A8967" s="127" t="s">
        <v>5444</v>
      </c>
      <c r="B8967" s="127">
        <v>187000</v>
      </c>
      <c r="C8967" s="127">
        <f t="shared" si="386"/>
        <v>10282500</v>
      </c>
      <c r="D8967" s="129">
        <f t="shared" si="387"/>
        <v>196350</v>
      </c>
      <c r="E8967" s="130" t="s">
        <v>7180</v>
      </c>
    </row>
    <row r="8968" spans="1:5">
      <c r="A8968" s="127" t="s">
        <v>5445</v>
      </c>
      <c r="B8968" s="127">
        <v>188000</v>
      </c>
      <c r="C8968" s="127">
        <f t="shared" si="386"/>
        <v>10337500</v>
      </c>
      <c r="D8968" s="129">
        <f t="shared" si="387"/>
        <v>197400</v>
      </c>
      <c r="E8968" s="130" t="s">
        <v>7180</v>
      </c>
    </row>
    <row r="8969" spans="1:5">
      <c r="A8969" s="127" t="s">
        <v>5446</v>
      </c>
      <c r="B8969" s="127">
        <v>189000</v>
      </c>
      <c r="C8969" s="127">
        <f t="shared" si="386"/>
        <v>10392500</v>
      </c>
      <c r="D8969" s="129">
        <f t="shared" si="387"/>
        <v>198450</v>
      </c>
      <c r="E8969" s="130" t="s">
        <v>7180</v>
      </c>
    </row>
    <row r="8970" spans="1:5">
      <c r="A8970" s="127" t="s">
        <v>5447</v>
      </c>
      <c r="B8970" s="127">
        <v>190000</v>
      </c>
      <c r="C8970" s="127">
        <f t="shared" si="386"/>
        <v>10447500</v>
      </c>
      <c r="D8970" s="129">
        <f t="shared" si="387"/>
        <v>199500</v>
      </c>
      <c r="E8970" s="130" t="s">
        <v>7180</v>
      </c>
    </row>
    <row r="8971" spans="1:5">
      <c r="A8971" s="127" t="s">
        <v>5448</v>
      </c>
      <c r="B8971" s="127">
        <v>191000</v>
      </c>
      <c r="C8971" s="127">
        <f t="shared" si="386"/>
        <v>10502500</v>
      </c>
      <c r="D8971" s="129">
        <f t="shared" si="387"/>
        <v>200550</v>
      </c>
      <c r="E8971" s="130" t="s">
        <v>7180</v>
      </c>
    </row>
    <row r="8972" spans="1:5">
      <c r="A8972" s="127" t="s">
        <v>5449</v>
      </c>
      <c r="B8972" s="127">
        <v>192000</v>
      </c>
      <c r="C8972" s="127">
        <f t="shared" si="386"/>
        <v>10557500</v>
      </c>
      <c r="D8972" s="129">
        <f t="shared" si="387"/>
        <v>201600</v>
      </c>
      <c r="E8972" s="130" t="s">
        <v>7180</v>
      </c>
    </row>
    <row r="8973" spans="1:5">
      <c r="A8973" s="127" t="s">
        <v>5450</v>
      </c>
      <c r="B8973" s="127">
        <v>193000</v>
      </c>
      <c r="C8973" s="127">
        <f t="shared" si="386"/>
        <v>10612500</v>
      </c>
      <c r="D8973" s="129">
        <f t="shared" si="387"/>
        <v>202650</v>
      </c>
      <c r="E8973" s="130" t="s">
        <v>7180</v>
      </c>
    </row>
    <row r="8974" spans="1:5">
      <c r="A8974" s="127" t="s">
        <v>5451</v>
      </c>
      <c r="B8974" s="127">
        <v>194000</v>
      </c>
      <c r="C8974" s="127">
        <f t="shared" si="386"/>
        <v>10667500</v>
      </c>
      <c r="D8974" s="129">
        <f t="shared" si="387"/>
        <v>203700</v>
      </c>
      <c r="E8974" s="130" t="s">
        <v>7180</v>
      </c>
    </row>
    <row r="8975" spans="1:5">
      <c r="A8975" s="127" t="s">
        <v>5452</v>
      </c>
      <c r="B8975" s="127">
        <v>195000</v>
      </c>
      <c r="C8975" s="127">
        <f t="shared" ref="C8975:C9022" si="388">SUM(C8974)+55000</f>
        <v>10722500</v>
      </c>
      <c r="D8975" s="129">
        <f t="shared" si="387"/>
        <v>204750</v>
      </c>
      <c r="E8975" s="130" t="s">
        <v>7180</v>
      </c>
    </row>
    <row r="8976" spans="1:5">
      <c r="A8976" s="127" t="s">
        <v>5453</v>
      </c>
      <c r="B8976" s="127">
        <v>196000</v>
      </c>
      <c r="C8976" s="127">
        <f t="shared" si="388"/>
        <v>10777500</v>
      </c>
      <c r="D8976" s="129">
        <f t="shared" si="387"/>
        <v>205800</v>
      </c>
      <c r="E8976" s="130" t="s">
        <v>7180</v>
      </c>
    </row>
    <row r="8977" spans="1:5">
      <c r="A8977" s="127" t="s">
        <v>5454</v>
      </c>
      <c r="B8977" s="127">
        <v>197000</v>
      </c>
      <c r="C8977" s="127">
        <f t="shared" si="388"/>
        <v>10832500</v>
      </c>
      <c r="D8977" s="129">
        <f t="shared" si="387"/>
        <v>206850</v>
      </c>
      <c r="E8977" s="130" t="s">
        <v>7180</v>
      </c>
    </row>
    <row r="8978" spans="1:5">
      <c r="A8978" s="127" t="s">
        <v>5455</v>
      </c>
      <c r="B8978" s="127">
        <v>198000</v>
      </c>
      <c r="C8978" s="127">
        <f t="shared" si="388"/>
        <v>10887500</v>
      </c>
      <c r="D8978" s="129">
        <f t="shared" si="387"/>
        <v>207900</v>
      </c>
      <c r="E8978" s="130" t="s">
        <v>7180</v>
      </c>
    </row>
    <row r="8979" spans="1:5">
      <c r="A8979" s="127" t="s">
        <v>5456</v>
      </c>
      <c r="B8979" s="127">
        <v>199000</v>
      </c>
      <c r="C8979" s="127">
        <f t="shared" si="388"/>
        <v>10942500</v>
      </c>
      <c r="D8979" s="129">
        <f t="shared" si="387"/>
        <v>208950</v>
      </c>
      <c r="E8979" s="130" t="s">
        <v>7180</v>
      </c>
    </row>
    <row r="8980" spans="1:5">
      <c r="A8980" s="127" t="s">
        <v>5457</v>
      </c>
      <c r="B8980" s="127">
        <v>200000</v>
      </c>
      <c r="C8980" s="127">
        <f t="shared" si="388"/>
        <v>10997500</v>
      </c>
      <c r="D8980" s="129">
        <f t="shared" si="387"/>
        <v>210000</v>
      </c>
      <c r="E8980" s="130" t="s">
        <v>7180</v>
      </c>
    </row>
    <row r="8981" spans="1:5">
      <c r="A8981" s="127" t="s">
        <v>5458</v>
      </c>
      <c r="B8981" s="127">
        <v>201000</v>
      </c>
      <c r="C8981" s="127">
        <f t="shared" si="388"/>
        <v>11052500</v>
      </c>
      <c r="D8981" s="129">
        <f t="shared" si="387"/>
        <v>211050</v>
      </c>
      <c r="E8981" s="130" t="s">
        <v>7180</v>
      </c>
    </row>
    <row r="8982" spans="1:5">
      <c r="A8982" s="127" t="s">
        <v>5459</v>
      </c>
      <c r="B8982" s="127">
        <v>202000</v>
      </c>
      <c r="C8982" s="127">
        <f t="shared" si="388"/>
        <v>11107500</v>
      </c>
      <c r="D8982" s="129">
        <f t="shared" si="387"/>
        <v>212100</v>
      </c>
      <c r="E8982" s="130" t="s">
        <v>7180</v>
      </c>
    </row>
    <row r="8983" spans="1:5">
      <c r="A8983" s="127" t="s">
        <v>5460</v>
      </c>
      <c r="B8983" s="127">
        <v>203000</v>
      </c>
      <c r="C8983" s="127">
        <f t="shared" si="388"/>
        <v>11162500</v>
      </c>
      <c r="D8983" s="129">
        <f t="shared" si="387"/>
        <v>213150</v>
      </c>
      <c r="E8983" s="130" t="s">
        <v>7180</v>
      </c>
    </row>
    <row r="8984" spans="1:5">
      <c r="A8984" s="127" t="s">
        <v>5461</v>
      </c>
      <c r="B8984" s="127">
        <v>204000</v>
      </c>
      <c r="C8984" s="127">
        <f t="shared" si="388"/>
        <v>11217500</v>
      </c>
      <c r="D8984" s="129">
        <f t="shared" si="387"/>
        <v>214200</v>
      </c>
      <c r="E8984" s="130" t="s">
        <v>7180</v>
      </c>
    </row>
    <row r="8985" spans="1:5">
      <c r="A8985" s="127" t="s">
        <v>5462</v>
      </c>
      <c r="B8985" s="127">
        <v>205000</v>
      </c>
      <c r="C8985" s="127">
        <f t="shared" si="388"/>
        <v>11272500</v>
      </c>
      <c r="D8985" s="129">
        <f t="shared" si="387"/>
        <v>215250</v>
      </c>
      <c r="E8985" s="130" t="s">
        <v>7180</v>
      </c>
    </row>
    <row r="8986" spans="1:5">
      <c r="A8986" s="127" t="s">
        <v>5463</v>
      </c>
      <c r="B8986" s="127">
        <v>206000</v>
      </c>
      <c r="C8986" s="127">
        <f t="shared" si="388"/>
        <v>11327500</v>
      </c>
      <c r="D8986" s="129">
        <f t="shared" si="387"/>
        <v>216300</v>
      </c>
      <c r="E8986" s="130" t="s">
        <v>7180</v>
      </c>
    </row>
    <row r="8987" spans="1:5">
      <c r="A8987" s="127" t="s">
        <v>5464</v>
      </c>
      <c r="B8987" s="127">
        <v>207000</v>
      </c>
      <c r="C8987" s="127">
        <f t="shared" si="388"/>
        <v>11382500</v>
      </c>
      <c r="D8987" s="129">
        <f t="shared" si="387"/>
        <v>217350</v>
      </c>
      <c r="E8987" s="130" t="s">
        <v>7180</v>
      </c>
    </row>
    <row r="8988" spans="1:5">
      <c r="A8988" s="127" t="s">
        <v>5465</v>
      </c>
      <c r="B8988" s="127">
        <v>208000</v>
      </c>
      <c r="C8988" s="127">
        <f t="shared" si="388"/>
        <v>11437500</v>
      </c>
      <c r="D8988" s="129">
        <f t="shared" si="387"/>
        <v>218400</v>
      </c>
      <c r="E8988" s="130" t="s">
        <v>7180</v>
      </c>
    </row>
    <row r="8989" spans="1:5">
      <c r="A8989" s="127" t="s">
        <v>5466</v>
      </c>
      <c r="B8989" s="127">
        <v>209000</v>
      </c>
      <c r="C8989" s="127">
        <f t="shared" si="388"/>
        <v>11492500</v>
      </c>
      <c r="D8989" s="129">
        <f t="shared" si="387"/>
        <v>219450</v>
      </c>
      <c r="E8989" s="130" t="s">
        <v>7180</v>
      </c>
    </row>
    <row r="8990" spans="1:5">
      <c r="A8990" s="127" t="s">
        <v>5467</v>
      </c>
      <c r="B8990" s="127">
        <v>210000</v>
      </c>
      <c r="C8990" s="127">
        <f t="shared" si="388"/>
        <v>11547500</v>
      </c>
      <c r="D8990" s="129">
        <f t="shared" si="387"/>
        <v>220500</v>
      </c>
      <c r="E8990" s="130" t="s">
        <v>7180</v>
      </c>
    </row>
    <row r="8991" spans="1:5">
      <c r="A8991" s="127" t="s">
        <v>5468</v>
      </c>
      <c r="B8991" s="127">
        <v>211000</v>
      </c>
      <c r="C8991" s="127">
        <f t="shared" si="388"/>
        <v>11602500</v>
      </c>
      <c r="D8991" s="129">
        <f t="shared" si="387"/>
        <v>221550</v>
      </c>
      <c r="E8991" s="130" t="s">
        <v>7180</v>
      </c>
    </row>
    <row r="8992" spans="1:5">
      <c r="A8992" s="127" t="s">
        <v>5469</v>
      </c>
      <c r="B8992" s="127">
        <v>212000</v>
      </c>
      <c r="C8992" s="127">
        <f t="shared" si="388"/>
        <v>11657500</v>
      </c>
      <c r="D8992" s="129">
        <f t="shared" si="387"/>
        <v>222600</v>
      </c>
      <c r="E8992" s="130" t="s">
        <v>7180</v>
      </c>
    </row>
    <row r="8993" spans="1:5">
      <c r="A8993" s="127" t="s">
        <v>5470</v>
      </c>
      <c r="B8993" s="127">
        <v>213000</v>
      </c>
      <c r="C8993" s="127">
        <f t="shared" si="388"/>
        <v>11712500</v>
      </c>
      <c r="D8993" s="129">
        <f t="shared" si="387"/>
        <v>223650</v>
      </c>
      <c r="E8993" s="130" t="s">
        <v>7180</v>
      </c>
    </row>
    <row r="8994" spans="1:5">
      <c r="A8994" s="127" t="s">
        <v>5471</v>
      </c>
      <c r="B8994" s="127">
        <v>214000</v>
      </c>
      <c r="C8994" s="127">
        <f t="shared" si="388"/>
        <v>11767500</v>
      </c>
      <c r="D8994" s="129">
        <f t="shared" si="387"/>
        <v>224700</v>
      </c>
      <c r="E8994" s="130" t="s">
        <v>7180</v>
      </c>
    </row>
    <row r="8995" spans="1:5">
      <c r="A8995" s="127" t="s">
        <v>5472</v>
      </c>
      <c r="B8995" s="127">
        <v>215000</v>
      </c>
      <c r="C8995" s="127">
        <f t="shared" si="388"/>
        <v>11822500</v>
      </c>
      <c r="D8995" s="129">
        <f t="shared" si="387"/>
        <v>225750</v>
      </c>
      <c r="E8995" s="130" t="s">
        <v>7180</v>
      </c>
    </row>
    <row r="8996" spans="1:5">
      <c r="A8996" s="127" t="s">
        <v>5473</v>
      </c>
      <c r="B8996" s="127">
        <v>216000</v>
      </c>
      <c r="C8996" s="127">
        <f t="shared" si="388"/>
        <v>11877500</v>
      </c>
      <c r="D8996" s="129">
        <f t="shared" si="387"/>
        <v>226800</v>
      </c>
      <c r="E8996" s="130" t="s">
        <v>7180</v>
      </c>
    </row>
    <row r="8997" spans="1:5">
      <c r="A8997" s="127" t="s">
        <v>5474</v>
      </c>
      <c r="B8997" s="127">
        <v>217000</v>
      </c>
      <c r="C8997" s="127">
        <f t="shared" si="388"/>
        <v>11932500</v>
      </c>
      <c r="D8997" s="129">
        <f t="shared" si="387"/>
        <v>227850</v>
      </c>
      <c r="E8997" s="130" t="s">
        <v>7180</v>
      </c>
    </row>
    <row r="8998" spans="1:5">
      <c r="A8998" s="127" t="s">
        <v>5475</v>
      </c>
      <c r="B8998" s="127">
        <v>218000</v>
      </c>
      <c r="C8998" s="127">
        <f t="shared" si="388"/>
        <v>11987500</v>
      </c>
      <c r="D8998" s="129">
        <f t="shared" si="387"/>
        <v>228900</v>
      </c>
      <c r="E8998" s="130" t="s">
        <v>7180</v>
      </c>
    </row>
    <row r="8999" spans="1:5">
      <c r="A8999" s="127" t="s">
        <v>5476</v>
      </c>
      <c r="B8999" s="127">
        <v>219000</v>
      </c>
      <c r="C8999" s="127">
        <f t="shared" si="388"/>
        <v>12042500</v>
      </c>
      <c r="D8999" s="129">
        <f t="shared" si="387"/>
        <v>229950</v>
      </c>
      <c r="E8999" s="130" t="s">
        <v>7180</v>
      </c>
    </row>
    <row r="9000" spans="1:5">
      <c r="A9000" s="127" t="s">
        <v>5477</v>
      </c>
      <c r="B9000" s="127">
        <v>220000</v>
      </c>
      <c r="C9000" s="127">
        <f t="shared" si="388"/>
        <v>12097500</v>
      </c>
      <c r="D9000" s="129">
        <f t="shared" si="387"/>
        <v>231000</v>
      </c>
      <c r="E9000" s="130" t="s">
        <v>7180</v>
      </c>
    </row>
    <row r="9001" spans="1:5">
      <c r="A9001" s="127" t="s">
        <v>5478</v>
      </c>
      <c r="B9001" s="127">
        <v>221000</v>
      </c>
      <c r="C9001" s="127">
        <f t="shared" si="388"/>
        <v>12152500</v>
      </c>
      <c r="D9001" s="129">
        <f t="shared" si="387"/>
        <v>232050</v>
      </c>
      <c r="E9001" s="130" t="s">
        <v>7180</v>
      </c>
    </row>
    <row r="9002" spans="1:5">
      <c r="A9002" s="127" t="s">
        <v>5479</v>
      </c>
      <c r="B9002" s="127">
        <v>222000</v>
      </c>
      <c r="C9002" s="127">
        <f t="shared" si="388"/>
        <v>12207500</v>
      </c>
      <c r="D9002" s="129">
        <f t="shared" si="387"/>
        <v>233100</v>
      </c>
      <c r="E9002" s="130" t="s">
        <v>7180</v>
      </c>
    </row>
    <row r="9003" spans="1:5">
      <c r="A9003" s="127" t="s">
        <v>5480</v>
      </c>
      <c r="B9003" s="127">
        <v>223000</v>
      </c>
      <c r="C9003" s="127">
        <f t="shared" si="388"/>
        <v>12262500</v>
      </c>
      <c r="D9003" s="129">
        <f t="shared" si="387"/>
        <v>234150</v>
      </c>
      <c r="E9003" s="130" t="s">
        <v>7180</v>
      </c>
    </row>
    <row r="9004" spans="1:5">
      <c r="A9004" s="127" t="s">
        <v>5481</v>
      </c>
      <c r="B9004" s="127">
        <v>224000</v>
      </c>
      <c r="C9004" s="127">
        <f t="shared" si="388"/>
        <v>12317500</v>
      </c>
      <c r="D9004" s="129">
        <f t="shared" si="387"/>
        <v>235200</v>
      </c>
      <c r="E9004" s="130" t="s">
        <v>7180</v>
      </c>
    </row>
    <row r="9005" spans="1:5">
      <c r="A9005" s="127" t="s">
        <v>5482</v>
      </c>
      <c r="B9005" s="127">
        <v>225000</v>
      </c>
      <c r="C9005" s="127">
        <f t="shared" si="388"/>
        <v>12372500</v>
      </c>
      <c r="D9005" s="129">
        <f t="shared" si="387"/>
        <v>236250</v>
      </c>
      <c r="E9005" s="130" t="s">
        <v>7180</v>
      </c>
    </row>
    <row r="9006" spans="1:5">
      <c r="A9006" s="127" t="s">
        <v>5483</v>
      </c>
      <c r="B9006" s="127">
        <v>226000</v>
      </c>
      <c r="C9006" s="127">
        <f t="shared" si="388"/>
        <v>12427500</v>
      </c>
      <c r="D9006" s="129">
        <f t="shared" si="387"/>
        <v>237300</v>
      </c>
      <c r="E9006" s="130" t="s">
        <v>7180</v>
      </c>
    </row>
    <row r="9007" spans="1:5">
      <c r="A9007" s="127" t="s">
        <v>5484</v>
      </c>
      <c r="B9007" s="127">
        <v>227000</v>
      </c>
      <c r="C9007" s="127">
        <f t="shared" si="388"/>
        <v>12482500</v>
      </c>
      <c r="D9007" s="129">
        <f t="shared" si="387"/>
        <v>238350</v>
      </c>
      <c r="E9007" s="130" t="s">
        <v>7180</v>
      </c>
    </row>
    <row r="9008" spans="1:5">
      <c r="A9008" s="127" t="s">
        <v>5485</v>
      </c>
      <c r="B9008" s="127">
        <v>228000</v>
      </c>
      <c r="C9008" s="127">
        <f t="shared" si="388"/>
        <v>12537500</v>
      </c>
      <c r="D9008" s="129">
        <f t="shared" si="387"/>
        <v>239400</v>
      </c>
      <c r="E9008" s="130" t="s">
        <v>7180</v>
      </c>
    </row>
    <row r="9009" spans="1:5">
      <c r="A9009" s="127" t="s">
        <v>5486</v>
      </c>
      <c r="B9009" s="127">
        <v>229000</v>
      </c>
      <c r="C9009" s="127">
        <f t="shared" si="388"/>
        <v>12592500</v>
      </c>
      <c r="D9009" s="129">
        <f t="shared" si="387"/>
        <v>240450</v>
      </c>
      <c r="E9009" s="130" t="s">
        <v>7180</v>
      </c>
    </row>
    <row r="9010" spans="1:5">
      <c r="A9010" s="127" t="s">
        <v>5487</v>
      </c>
      <c r="B9010" s="127">
        <v>230000</v>
      </c>
      <c r="C9010" s="127">
        <f t="shared" si="388"/>
        <v>12647500</v>
      </c>
      <c r="D9010" s="129">
        <f t="shared" si="387"/>
        <v>241500</v>
      </c>
      <c r="E9010" s="130" t="s">
        <v>7180</v>
      </c>
    </row>
    <row r="9011" spans="1:5">
      <c r="A9011" s="127" t="s">
        <v>5488</v>
      </c>
      <c r="B9011" s="127">
        <v>231000</v>
      </c>
      <c r="C9011" s="127">
        <f t="shared" si="388"/>
        <v>12702500</v>
      </c>
      <c r="D9011" s="129">
        <f t="shared" si="387"/>
        <v>242550</v>
      </c>
      <c r="E9011" s="130" t="s">
        <v>7180</v>
      </c>
    </row>
    <row r="9012" spans="1:5">
      <c r="A9012" s="127" t="s">
        <v>5489</v>
      </c>
      <c r="B9012" s="127">
        <v>232000</v>
      </c>
      <c r="C9012" s="127">
        <f t="shared" si="388"/>
        <v>12757500</v>
      </c>
      <c r="D9012" s="129">
        <f t="shared" si="387"/>
        <v>243600</v>
      </c>
      <c r="E9012" s="130" t="s">
        <v>7180</v>
      </c>
    </row>
    <row r="9013" spans="1:5">
      <c r="A9013" s="127" t="s">
        <v>5490</v>
      </c>
      <c r="B9013" s="127">
        <v>233000</v>
      </c>
      <c r="C9013" s="127">
        <f t="shared" si="388"/>
        <v>12812500</v>
      </c>
      <c r="D9013" s="129">
        <f t="shared" si="387"/>
        <v>244650</v>
      </c>
      <c r="E9013" s="130" t="s">
        <v>7180</v>
      </c>
    </row>
    <row r="9014" spans="1:5">
      <c r="A9014" s="127" t="s">
        <v>5491</v>
      </c>
      <c r="B9014" s="127">
        <v>234000</v>
      </c>
      <c r="C9014" s="127">
        <f t="shared" si="388"/>
        <v>12867500</v>
      </c>
      <c r="D9014" s="129">
        <f t="shared" ref="D9014:D9264" si="389">SUM($G$2)*(B9014*0.001)</f>
        <v>245700</v>
      </c>
      <c r="E9014" s="130" t="s">
        <v>7180</v>
      </c>
    </row>
    <row r="9015" spans="1:5">
      <c r="A9015" s="127" t="s">
        <v>5492</v>
      </c>
      <c r="B9015" s="127">
        <v>235000</v>
      </c>
      <c r="C9015" s="127">
        <f t="shared" si="388"/>
        <v>12922500</v>
      </c>
      <c r="D9015" s="129">
        <f t="shared" si="389"/>
        <v>246750</v>
      </c>
      <c r="E9015" s="130" t="s">
        <v>7180</v>
      </c>
    </row>
    <row r="9016" spans="1:5">
      <c r="A9016" s="127" t="s">
        <v>5493</v>
      </c>
      <c r="B9016" s="127">
        <v>236000</v>
      </c>
      <c r="C9016" s="127">
        <f t="shared" si="388"/>
        <v>12977500</v>
      </c>
      <c r="D9016" s="129">
        <f t="shared" si="389"/>
        <v>247800</v>
      </c>
      <c r="E9016" s="130" t="s">
        <v>7180</v>
      </c>
    </row>
    <row r="9017" spans="1:5">
      <c r="A9017" s="127" t="s">
        <v>5494</v>
      </c>
      <c r="B9017" s="127">
        <v>237000</v>
      </c>
      <c r="C9017" s="127">
        <f t="shared" si="388"/>
        <v>13032500</v>
      </c>
      <c r="D9017" s="129">
        <f t="shared" si="389"/>
        <v>248850</v>
      </c>
      <c r="E9017" s="130" t="s">
        <v>7180</v>
      </c>
    </row>
    <row r="9018" spans="1:5">
      <c r="A9018" s="127" t="s">
        <v>5495</v>
      </c>
      <c r="B9018" s="127">
        <v>238000</v>
      </c>
      <c r="C9018" s="127">
        <f t="shared" si="388"/>
        <v>13087500</v>
      </c>
      <c r="D9018" s="129">
        <f t="shared" si="389"/>
        <v>249900</v>
      </c>
      <c r="E9018" s="130" t="s">
        <v>7180</v>
      </c>
    </row>
    <row r="9019" spans="1:5">
      <c r="A9019" s="127" t="s">
        <v>5496</v>
      </c>
      <c r="B9019" s="127">
        <v>239000</v>
      </c>
      <c r="C9019" s="127">
        <f t="shared" si="388"/>
        <v>13142500</v>
      </c>
      <c r="D9019" s="129">
        <f t="shared" si="389"/>
        <v>250950</v>
      </c>
      <c r="E9019" s="130" t="s">
        <v>7180</v>
      </c>
    </row>
    <row r="9020" spans="1:5">
      <c r="A9020" s="127" t="s">
        <v>5497</v>
      </c>
      <c r="B9020" s="127">
        <v>240000</v>
      </c>
      <c r="C9020" s="127">
        <f t="shared" si="388"/>
        <v>13197500</v>
      </c>
      <c r="D9020" s="129">
        <f t="shared" si="389"/>
        <v>252000</v>
      </c>
      <c r="E9020" s="130" t="s">
        <v>7180</v>
      </c>
    </row>
    <row r="9021" spans="1:5">
      <c r="A9021" s="127" t="s">
        <v>5498</v>
      </c>
      <c r="B9021" s="127">
        <v>241000</v>
      </c>
      <c r="C9021" s="127">
        <f t="shared" si="388"/>
        <v>13252500</v>
      </c>
      <c r="D9021" s="129">
        <f t="shared" si="389"/>
        <v>253050</v>
      </c>
      <c r="E9021" s="130" t="s">
        <v>7180</v>
      </c>
    </row>
    <row r="9022" spans="1:5">
      <c r="A9022" s="127" t="s">
        <v>5499</v>
      </c>
      <c r="B9022" s="127">
        <v>242000</v>
      </c>
      <c r="C9022" s="127">
        <f t="shared" si="388"/>
        <v>13307500</v>
      </c>
      <c r="D9022" s="129">
        <f t="shared" si="389"/>
        <v>254100</v>
      </c>
      <c r="E9022" s="130" t="s">
        <v>7180</v>
      </c>
    </row>
    <row r="9023" spans="1:5">
      <c r="A9023" s="127" t="s">
        <v>6730</v>
      </c>
      <c r="B9023" s="127">
        <v>1000</v>
      </c>
      <c r="C9023" s="127">
        <v>52500</v>
      </c>
      <c r="D9023" s="129">
        <f t="shared" si="389"/>
        <v>1050</v>
      </c>
      <c r="E9023" s="130" t="s">
        <v>7180</v>
      </c>
    </row>
    <row r="9024" spans="1:5">
      <c r="A9024" s="127" t="s">
        <v>6444</v>
      </c>
      <c r="B9024" s="127">
        <v>2000</v>
      </c>
      <c r="C9024" s="127">
        <f>SUM(C9023)+60000</f>
        <v>112500</v>
      </c>
      <c r="D9024" s="129">
        <f t="shared" si="389"/>
        <v>2100</v>
      </c>
      <c r="E9024" s="130" t="s">
        <v>7180</v>
      </c>
    </row>
    <row r="9025" spans="1:5">
      <c r="A9025" s="127" t="s">
        <v>6731</v>
      </c>
      <c r="B9025" s="127">
        <v>3000</v>
      </c>
      <c r="C9025" s="127">
        <f t="shared" ref="C9025:C9088" si="390">SUM(C9024)+60000</f>
        <v>172500</v>
      </c>
      <c r="D9025" s="129">
        <f t="shared" si="389"/>
        <v>3150</v>
      </c>
      <c r="E9025" s="130" t="s">
        <v>7180</v>
      </c>
    </row>
    <row r="9026" spans="1:5">
      <c r="A9026" s="127" t="s">
        <v>6732</v>
      </c>
      <c r="B9026" s="127">
        <v>4000</v>
      </c>
      <c r="C9026" s="127">
        <f t="shared" si="390"/>
        <v>232500</v>
      </c>
      <c r="D9026" s="129">
        <f t="shared" si="389"/>
        <v>4200</v>
      </c>
      <c r="E9026" s="130" t="s">
        <v>7180</v>
      </c>
    </row>
    <row r="9027" spans="1:5">
      <c r="A9027" s="127" t="s">
        <v>6733</v>
      </c>
      <c r="B9027" s="127">
        <v>5000</v>
      </c>
      <c r="C9027" s="127">
        <f t="shared" si="390"/>
        <v>292500</v>
      </c>
      <c r="D9027" s="129">
        <f t="shared" si="389"/>
        <v>5250</v>
      </c>
      <c r="E9027" s="130" t="s">
        <v>7180</v>
      </c>
    </row>
    <row r="9028" spans="1:5">
      <c r="A9028" s="127" t="s">
        <v>6442</v>
      </c>
      <c r="B9028" s="127">
        <v>6000</v>
      </c>
      <c r="C9028" s="127">
        <f t="shared" si="390"/>
        <v>352500</v>
      </c>
      <c r="D9028" s="129">
        <f t="shared" si="389"/>
        <v>6300</v>
      </c>
      <c r="E9028" s="130" t="s">
        <v>7180</v>
      </c>
    </row>
    <row r="9029" spans="1:5">
      <c r="A9029" s="127" t="s">
        <v>6734</v>
      </c>
      <c r="B9029" s="127">
        <v>7000</v>
      </c>
      <c r="C9029" s="127">
        <f t="shared" si="390"/>
        <v>412500</v>
      </c>
      <c r="D9029" s="129">
        <f t="shared" si="389"/>
        <v>7350</v>
      </c>
      <c r="E9029" s="130" t="s">
        <v>7180</v>
      </c>
    </row>
    <row r="9030" spans="1:5">
      <c r="A9030" s="127" t="s">
        <v>6735</v>
      </c>
      <c r="B9030" s="127">
        <v>8000</v>
      </c>
      <c r="C9030" s="127">
        <f t="shared" si="390"/>
        <v>472500</v>
      </c>
      <c r="D9030" s="129">
        <f t="shared" si="389"/>
        <v>8400</v>
      </c>
      <c r="E9030" s="130" t="s">
        <v>7180</v>
      </c>
    </row>
    <row r="9031" spans="1:5">
      <c r="A9031" s="127" t="s">
        <v>6456</v>
      </c>
      <c r="B9031" s="127">
        <v>9000</v>
      </c>
      <c r="C9031" s="127">
        <f t="shared" si="390"/>
        <v>532500</v>
      </c>
      <c r="D9031" s="129">
        <f t="shared" si="389"/>
        <v>9450</v>
      </c>
      <c r="E9031" s="130" t="s">
        <v>7180</v>
      </c>
    </row>
    <row r="9032" spans="1:5">
      <c r="A9032" s="127" t="s">
        <v>6445</v>
      </c>
      <c r="B9032" s="127">
        <v>10000</v>
      </c>
      <c r="C9032" s="127">
        <f t="shared" si="390"/>
        <v>592500</v>
      </c>
      <c r="D9032" s="129">
        <f t="shared" si="389"/>
        <v>10500</v>
      </c>
      <c r="E9032" s="130" t="s">
        <v>7180</v>
      </c>
    </row>
    <row r="9033" spans="1:5">
      <c r="A9033" s="127" t="s">
        <v>6447</v>
      </c>
      <c r="B9033" s="127">
        <v>11000</v>
      </c>
      <c r="C9033" s="127">
        <f t="shared" si="390"/>
        <v>652500</v>
      </c>
      <c r="D9033" s="129">
        <f t="shared" si="389"/>
        <v>11550</v>
      </c>
      <c r="E9033" s="130" t="s">
        <v>7180</v>
      </c>
    </row>
    <row r="9034" spans="1:5">
      <c r="A9034" s="127" t="s">
        <v>6454</v>
      </c>
      <c r="B9034" s="127">
        <v>12000</v>
      </c>
      <c r="C9034" s="127">
        <f t="shared" si="390"/>
        <v>712500</v>
      </c>
      <c r="D9034" s="129">
        <f t="shared" si="389"/>
        <v>12600</v>
      </c>
      <c r="E9034" s="130" t="s">
        <v>7180</v>
      </c>
    </row>
    <row r="9035" spans="1:5">
      <c r="A9035" s="127" t="s">
        <v>6443</v>
      </c>
      <c r="B9035" s="127">
        <v>13000</v>
      </c>
      <c r="C9035" s="127">
        <f t="shared" si="390"/>
        <v>772500</v>
      </c>
      <c r="D9035" s="129">
        <f t="shared" si="389"/>
        <v>13650</v>
      </c>
      <c r="E9035" s="130" t="s">
        <v>7180</v>
      </c>
    </row>
    <row r="9036" spans="1:5">
      <c r="A9036" s="127" t="s">
        <v>6736</v>
      </c>
      <c r="B9036" s="127">
        <v>14000</v>
      </c>
      <c r="C9036" s="127">
        <f t="shared" si="390"/>
        <v>832500</v>
      </c>
      <c r="D9036" s="129">
        <f t="shared" si="389"/>
        <v>14700</v>
      </c>
      <c r="E9036" s="130" t="s">
        <v>7180</v>
      </c>
    </row>
    <row r="9037" spans="1:5">
      <c r="A9037" s="127" t="s">
        <v>6448</v>
      </c>
      <c r="B9037" s="127">
        <v>15000</v>
      </c>
      <c r="C9037" s="127">
        <f t="shared" si="390"/>
        <v>892500</v>
      </c>
      <c r="D9037" s="129">
        <f t="shared" si="389"/>
        <v>15750</v>
      </c>
      <c r="E9037" s="130" t="s">
        <v>7180</v>
      </c>
    </row>
    <row r="9038" spans="1:5">
      <c r="A9038" s="127" t="s">
        <v>6446</v>
      </c>
      <c r="B9038" s="127">
        <v>16000</v>
      </c>
      <c r="C9038" s="127">
        <f t="shared" si="390"/>
        <v>952500</v>
      </c>
      <c r="D9038" s="129">
        <f t="shared" si="389"/>
        <v>16800</v>
      </c>
      <c r="E9038" s="130" t="s">
        <v>7180</v>
      </c>
    </row>
    <row r="9039" spans="1:5">
      <c r="A9039" s="127" t="s">
        <v>6449</v>
      </c>
      <c r="B9039" s="127">
        <v>17000</v>
      </c>
      <c r="C9039" s="127">
        <f t="shared" si="390"/>
        <v>1012500</v>
      </c>
      <c r="D9039" s="129">
        <f t="shared" si="389"/>
        <v>17850</v>
      </c>
      <c r="E9039" s="130" t="s">
        <v>7180</v>
      </c>
    </row>
    <row r="9040" spans="1:5">
      <c r="A9040" s="127" t="s">
        <v>6737</v>
      </c>
      <c r="B9040" s="127">
        <v>18000</v>
      </c>
      <c r="C9040" s="127">
        <f t="shared" si="390"/>
        <v>1072500</v>
      </c>
      <c r="D9040" s="129">
        <f t="shared" si="389"/>
        <v>18900</v>
      </c>
      <c r="E9040" s="130" t="s">
        <v>7180</v>
      </c>
    </row>
    <row r="9041" spans="1:5">
      <c r="A9041" s="127" t="s">
        <v>6738</v>
      </c>
      <c r="B9041" s="127">
        <v>19000</v>
      </c>
      <c r="C9041" s="127">
        <f t="shared" si="390"/>
        <v>1132500</v>
      </c>
      <c r="D9041" s="129">
        <f t="shared" si="389"/>
        <v>19950</v>
      </c>
      <c r="E9041" s="130" t="s">
        <v>7180</v>
      </c>
    </row>
    <row r="9042" spans="1:5">
      <c r="A9042" s="127" t="s">
        <v>6739</v>
      </c>
      <c r="B9042" s="127">
        <v>20000</v>
      </c>
      <c r="C9042" s="127">
        <f t="shared" si="390"/>
        <v>1192500</v>
      </c>
      <c r="D9042" s="129">
        <f t="shared" si="389"/>
        <v>21000</v>
      </c>
      <c r="E9042" s="130" t="s">
        <v>7180</v>
      </c>
    </row>
    <row r="9043" spans="1:5">
      <c r="A9043" s="127" t="s">
        <v>6740</v>
      </c>
      <c r="B9043" s="127">
        <v>21000</v>
      </c>
      <c r="C9043" s="127">
        <f t="shared" si="390"/>
        <v>1252500</v>
      </c>
      <c r="D9043" s="129">
        <f t="shared" si="389"/>
        <v>22050</v>
      </c>
      <c r="E9043" s="130" t="s">
        <v>7180</v>
      </c>
    </row>
    <row r="9044" spans="1:5">
      <c r="A9044" s="127" t="s">
        <v>6741</v>
      </c>
      <c r="B9044" s="127">
        <v>22000</v>
      </c>
      <c r="C9044" s="127">
        <f t="shared" si="390"/>
        <v>1312500</v>
      </c>
      <c r="D9044" s="129">
        <f t="shared" si="389"/>
        <v>23100</v>
      </c>
      <c r="E9044" s="130" t="s">
        <v>7180</v>
      </c>
    </row>
    <row r="9045" spans="1:5">
      <c r="A9045" s="127" t="s">
        <v>6742</v>
      </c>
      <c r="B9045" s="127">
        <v>23000</v>
      </c>
      <c r="C9045" s="127">
        <f t="shared" si="390"/>
        <v>1372500</v>
      </c>
      <c r="D9045" s="129">
        <f t="shared" si="389"/>
        <v>24150</v>
      </c>
      <c r="E9045" s="130" t="s">
        <v>7180</v>
      </c>
    </row>
    <row r="9046" spans="1:5">
      <c r="A9046" s="127" t="s">
        <v>6743</v>
      </c>
      <c r="B9046" s="127">
        <v>24000</v>
      </c>
      <c r="C9046" s="127">
        <f t="shared" si="390"/>
        <v>1432500</v>
      </c>
      <c r="D9046" s="129">
        <f t="shared" si="389"/>
        <v>25200</v>
      </c>
      <c r="E9046" s="130" t="s">
        <v>7180</v>
      </c>
    </row>
    <row r="9047" spans="1:5">
      <c r="A9047" s="127" t="s">
        <v>6744</v>
      </c>
      <c r="B9047" s="127">
        <v>25000</v>
      </c>
      <c r="C9047" s="127">
        <f t="shared" si="390"/>
        <v>1492500</v>
      </c>
      <c r="D9047" s="129">
        <f t="shared" si="389"/>
        <v>26250</v>
      </c>
      <c r="E9047" s="130" t="s">
        <v>7180</v>
      </c>
    </row>
    <row r="9048" spans="1:5">
      <c r="A9048" s="127" t="s">
        <v>6745</v>
      </c>
      <c r="B9048" s="127">
        <v>26000</v>
      </c>
      <c r="C9048" s="127">
        <f t="shared" si="390"/>
        <v>1552500</v>
      </c>
      <c r="D9048" s="129">
        <f t="shared" si="389"/>
        <v>27300</v>
      </c>
      <c r="E9048" s="130" t="s">
        <v>7180</v>
      </c>
    </row>
    <row r="9049" spans="1:5">
      <c r="A9049" s="127" t="s">
        <v>6746</v>
      </c>
      <c r="B9049" s="127">
        <v>27000</v>
      </c>
      <c r="C9049" s="127">
        <f t="shared" si="390"/>
        <v>1612500</v>
      </c>
      <c r="D9049" s="129">
        <f t="shared" si="389"/>
        <v>28350</v>
      </c>
      <c r="E9049" s="130" t="s">
        <v>7180</v>
      </c>
    </row>
    <row r="9050" spans="1:5">
      <c r="A9050" s="127" t="s">
        <v>6747</v>
      </c>
      <c r="B9050" s="127">
        <v>28000</v>
      </c>
      <c r="C9050" s="127">
        <f t="shared" si="390"/>
        <v>1672500</v>
      </c>
      <c r="D9050" s="129">
        <f t="shared" si="389"/>
        <v>29400</v>
      </c>
      <c r="E9050" s="130" t="s">
        <v>7180</v>
      </c>
    </row>
    <row r="9051" spans="1:5">
      <c r="A9051" s="127" t="s">
        <v>6748</v>
      </c>
      <c r="B9051" s="127">
        <v>29000</v>
      </c>
      <c r="C9051" s="127">
        <f t="shared" si="390"/>
        <v>1732500</v>
      </c>
      <c r="D9051" s="129">
        <f t="shared" si="389"/>
        <v>30450</v>
      </c>
      <c r="E9051" s="130" t="s">
        <v>7180</v>
      </c>
    </row>
    <row r="9052" spans="1:5">
      <c r="A9052" s="127" t="s">
        <v>6749</v>
      </c>
      <c r="B9052" s="127">
        <v>30000</v>
      </c>
      <c r="C9052" s="127">
        <f t="shared" si="390"/>
        <v>1792500</v>
      </c>
      <c r="D9052" s="129">
        <f t="shared" si="389"/>
        <v>31500</v>
      </c>
      <c r="E9052" s="130" t="s">
        <v>7180</v>
      </c>
    </row>
    <row r="9053" spans="1:5">
      <c r="A9053" s="127" t="s">
        <v>6750</v>
      </c>
      <c r="B9053" s="127">
        <v>31000</v>
      </c>
      <c r="C9053" s="127">
        <f t="shared" si="390"/>
        <v>1852500</v>
      </c>
      <c r="D9053" s="129">
        <f t="shared" si="389"/>
        <v>32550</v>
      </c>
      <c r="E9053" s="130" t="s">
        <v>7180</v>
      </c>
    </row>
    <row r="9054" spans="1:5">
      <c r="A9054" s="127" t="s">
        <v>6751</v>
      </c>
      <c r="B9054" s="127">
        <v>32000</v>
      </c>
      <c r="C9054" s="127">
        <f t="shared" si="390"/>
        <v>1912500</v>
      </c>
      <c r="D9054" s="129">
        <f t="shared" si="389"/>
        <v>33600</v>
      </c>
      <c r="E9054" s="130" t="s">
        <v>7180</v>
      </c>
    </row>
    <row r="9055" spans="1:5">
      <c r="A9055" s="127" t="s">
        <v>6752</v>
      </c>
      <c r="B9055" s="127">
        <v>33000</v>
      </c>
      <c r="C9055" s="127">
        <f t="shared" si="390"/>
        <v>1972500</v>
      </c>
      <c r="D9055" s="129">
        <f t="shared" si="389"/>
        <v>34650</v>
      </c>
      <c r="E9055" s="130" t="s">
        <v>7180</v>
      </c>
    </row>
    <row r="9056" spans="1:5">
      <c r="A9056" s="127" t="s">
        <v>6753</v>
      </c>
      <c r="B9056" s="127">
        <v>34000</v>
      </c>
      <c r="C9056" s="127">
        <f t="shared" si="390"/>
        <v>2032500</v>
      </c>
      <c r="D9056" s="129">
        <f t="shared" si="389"/>
        <v>35700</v>
      </c>
      <c r="E9056" s="130" t="s">
        <v>7180</v>
      </c>
    </row>
    <row r="9057" spans="1:5">
      <c r="A9057" s="127" t="s">
        <v>6754</v>
      </c>
      <c r="B9057" s="127">
        <v>35000</v>
      </c>
      <c r="C9057" s="127">
        <f t="shared" si="390"/>
        <v>2092500</v>
      </c>
      <c r="D9057" s="129">
        <f t="shared" si="389"/>
        <v>36750</v>
      </c>
      <c r="E9057" s="130" t="s">
        <v>7180</v>
      </c>
    </row>
    <row r="9058" spans="1:5">
      <c r="A9058" s="127" t="s">
        <v>6755</v>
      </c>
      <c r="B9058" s="127">
        <v>36000</v>
      </c>
      <c r="C9058" s="127">
        <f t="shared" si="390"/>
        <v>2152500</v>
      </c>
      <c r="D9058" s="129">
        <f t="shared" si="389"/>
        <v>37800</v>
      </c>
      <c r="E9058" s="130" t="s">
        <v>7180</v>
      </c>
    </row>
    <row r="9059" spans="1:5">
      <c r="A9059" s="127" t="s">
        <v>6756</v>
      </c>
      <c r="B9059" s="127">
        <v>37000</v>
      </c>
      <c r="C9059" s="127">
        <f t="shared" si="390"/>
        <v>2212500</v>
      </c>
      <c r="D9059" s="129">
        <f t="shared" si="389"/>
        <v>38850</v>
      </c>
      <c r="E9059" s="130" t="s">
        <v>7180</v>
      </c>
    </row>
    <row r="9060" spans="1:5">
      <c r="A9060" s="127" t="s">
        <v>6757</v>
      </c>
      <c r="B9060" s="127">
        <v>38000</v>
      </c>
      <c r="C9060" s="127">
        <f t="shared" si="390"/>
        <v>2272500</v>
      </c>
      <c r="D9060" s="129">
        <f t="shared" si="389"/>
        <v>39900</v>
      </c>
      <c r="E9060" s="130" t="s">
        <v>7180</v>
      </c>
    </row>
    <row r="9061" spans="1:5">
      <c r="A9061" s="127" t="s">
        <v>6758</v>
      </c>
      <c r="B9061" s="127">
        <v>39000</v>
      </c>
      <c r="C9061" s="127">
        <f t="shared" si="390"/>
        <v>2332500</v>
      </c>
      <c r="D9061" s="129">
        <f t="shared" si="389"/>
        <v>40950</v>
      </c>
      <c r="E9061" s="130" t="s">
        <v>7180</v>
      </c>
    </row>
    <row r="9062" spans="1:5">
      <c r="A9062" s="127" t="s">
        <v>6759</v>
      </c>
      <c r="B9062" s="127">
        <v>40000</v>
      </c>
      <c r="C9062" s="127">
        <f t="shared" si="390"/>
        <v>2392500</v>
      </c>
      <c r="D9062" s="129">
        <f t="shared" si="389"/>
        <v>42000</v>
      </c>
      <c r="E9062" s="130" t="s">
        <v>7180</v>
      </c>
    </row>
    <row r="9063" spans="1:5">
      <c r="A9063" s="127" t="s">
        <v>6760</v>
      </c>
      <c r="B9063" s="127">
        <v>41000</v>
      </c>
      <c r="C9063" s="127">
        <f t="shared" si="390"/>
        <v>2452500</v>
      </c>
      <c r="D9063" s="129">
        <f t="shared" si="389"/>
        <v>43050</v>
      </c>
      <c r="E9063" s="130" t="s">
        <v>7180</v>
      </c>
    </row>
    <row r="9064" spans="1:5">
      <c r="A9064" s="127" t="s">
        <v>6761</v>
      </c>
      <c r="B9064" s="127">
        <v>42000</v>
      </c>
      <c r="C9064" s="127">
        <f t="shared" si="390"/>
        <v>2512500</v>
      </c>
      <c r="D9064" s="129">
        <f t="shared" si="389"/>
        <v>44100</v>
      </c>
      <c r="E9064" s="130" t="s">
        <v>7180</v>
      </c>
    </row>
    <row r="9065" spans="1:5">
      <c r="A9065" s="127" t="s">
        <v>6762</v>
      </c>
      <c r="B9065" s="127">
        <v>43000</v>
      </c>
      <c r="C9065" s="127">
        <f t="shared" si="390"/>
        <v>2572500</v>
      </c>
      <c r="D9065" s="129">
        <f t="shared" si="389"/>
        <v>45150</v>
      </c>
      <c r="E9065" s="130" t="s">
        <v>7180</v>
      </c>
    </row>
    <row r="9066" spans="1:5">
      <c r="A9066" s="127" t="s">
        <v>6763</v>
      </c>
      <c r="B9066" s="127">
        <v>44000</v>
      </c>
      <c r="C9066" s="127">
        <f t="shared" si="390"/>
        <v>2632500</v>
      </c>
      <c r="D9066" s="129">
        <f t="shared" si="389"/>
        <v>46200</v>
      </c>
      <c r="E9066" s="130" t="s">
        <v>7180</v>
      </c>
    </row>
    <row r="9067" spans="1:5">
      <c r="A9067" s="127" t="s">
        <v>6764</v>
      </c>
      <c r="B9067" s="127">
        <v>45000</v>
      </c>
      <c r="C9067" s="127">
        <f t="shared" si="390"/>
        <v>2692500</v>
      </c>
      <c r="D9067" s="129">
        <f t="shared" si="389"/>
        <v>47250</v>
      </c>
      <c r="E9067" s="130" t="s">
        <v>7180</v>
      </c>
    </row>
    <row r="9068" spans="1:5">
      <c r="A9068" s="127" t="s">
        <v>6765</v>
      </c>
      <c r="B9068" s="127">
        <v>46000</v>
      </c>
      <c r="C9068" s="127">
        <f t="shared" si="390"/>
        <v>2752500</v>
      </c>
      <c r="D9068" s="129">
        <f t="shared" si="389"/>
        <v>48300</v>
      </c>
      <c r="E9068" s="130" t="s">
        <v>7180</v>
      </c>
    </row>
    <row r="9069" spans="1:5">
      <c r="A9069" s="127" t="s">
        <v>6766</v>
      </c>
      <c r="B9069" s="127">
        <v>47000</v>
      </c>
      <c r="C9069" s="127">
        <f t="shared" si="390"/>
        <v>2812500</v>
      </c>
      <c r="D9069" s="129">
        <f t="shared" si="389"/>
        <v>49350</v>
      </c>
      <c r="E9069" s="130" t="s">
        <v>7180</v>
      </c>
    </row>
    <row r="9070" spans="1:5">
      <c r="A9070" s="127" t="s">
        <v>6767</v>
      </c>
      <c r="B9070" s="127">
        <v>48000</v>
      </c>
      <c r="C9070" s="127">
        <f t="shared" si="390"/>
        <v>2872500</v>
      </c>
      <c r="D9070" s="129">
        <f t="shared" si="389"/>
        <v>50400</v>
      </c>
      <c r="E9070" s="130" t="s">
        <v>7180</v>
      </c>
    </row>
    <row r="9071" spans="1:5">
      <c r="A9071" s="127" t="s">
        <v>6768</v>
      </c>
      <c r="B9071" s="127">
        <v>49000</v>
      </c>
      <c r="C9071" s="127">
        <f t="shared" si="390"/>
        <v>2932500</v>
      </c>
      <c r="D9071" s="129">
        <f t="shared" si="389"/>
        <v>51450</v>
      </c>
      <c r="E9071" s="130" t="s">
        <v>7180</v>
      </c>
    </row>
    <row r="9072" spans="1:5">
      <c r="A9072" s="127" t="s">
        <v>6769</v>
      </c>
      <c r="B9072" s="127">
        <v>50000</v>
      </c>
      <c r="C9072" s="127">
        <f t="shared" si="390"/>
        <v>2992500</v>
      </c>
      <c r="D9072" s="129">
        <f t="shared" si="389"/>
        <v>52500</v>
      </c>
      <c r="E9072" s="130" t="s">
        <v>7180</v>
      </c>
    </row>
    <row r="9073" spans="1:5">
      <c r="A9073" s="127" t="s">
        <v>6770</v>
      </c>
      <c r="B9073" s="127">
        <v>51000</v>
      </c>
      <c r="C9073" s="127">
        <f t="shared" si="390"/>
        <v>3052500</v>
      </c>
      <c r="D9073" s="129">
        <f t="shared" si="389"/>
        <v>53550</v>
      </c>
      <c r="E9073" s="130" t="s">
        <v>7180</v>
      </c>
    </row>
    <row r="9074" spans="1:5">
      <c r="A9074" s="127" t="s">
        <v>6771</v>
      </c>
      <c r="B9074" s="127">
        <v>52000</v>
      </c>
      <c r="C9074" s="127">
        <f t="shared" si="390"/>
        <v>3112500</v>
      </c>
      <c r="D9074" s="129">
        <f t="shared" si="389"/>
        <v>54600</v>
      </c>
      <c r="E9074" s="130" t="s">
        <v>7180</v>
      </c>
    </row>
    <row r="9075" spans="1:5">
      <c r="A9075" s="127" t="s">
        <v>6772</v>
      </c>
      <c r="B9075" s="127">
        <v>53000</v>
      </c>
      <c r="C9075" s="127">
        <f t="shared" si="390"/>
        <v>3172500</v>
      </c>
      <c r="D9075" s="129">
        <f t="shared" si="389"/>
        <v>55650</v>
      </c>
      <c r="E9075" s="130" t="s">
        <v>7180</v>
      </c>
    </row>
    <row r="9076" spans="1:5">
      <c r="A9076" s="127" t="s">
        <v>6773</v>
      </c>
      <c r="B9076" s="127">
        <v>54000</v>
      </c>
      <c r="C9076" s="127">
        <f t="shared" si="390"/>
        <v>3232500</v>
      </c>
      <c r="D9076" s="129">
        <f t="shared" si="389"/>
        <v>56700</v>
      </c>
      <c r="E9076" s="130" t="s">
        <v>7180</v>
      </c>
    </row>
    <row r="9077" spans="1:5">
      <c r="A9077" s="127" t="s">
        <v>6774</v>
      </c>
      <c r="B9077" s="127">
        <v>55000</v>
      </c>
      <c r="C9077" s="127">
        <f t="shared" si="390"/>
        <v>3292500</v>
      </c>
      <c r="D9077" s="129">
        <f t="shared" si="389"/>
        <v>57750</v>
      </c>
      <c r="E9077" s="130" t="s">
        <v>7180</v>
      </c>
    </row>
    <row r="9078" spans="1:5">
      <c r="A9078" s="127" t="s">
        <v>6775</v>
      </c>
      <c r="B9078" s="127">
        <v>56000</v>
      </c>
      <c r="C9078" s="127">
        <f t="shared" si="390"/>
        <v>3352500</v>
      </c>
      <c r="D9078" s="129">
        <f t="shared" si="389"/>
        <v>58800</v>
      </c>
      <c r="E9078" s="130" t="s">
        <v>7180</v>
      </c>
    </row>
    <row r="9079" spans="1:5">
      <c r="A9079" s="127" t="s">
        <v>6776</v>
      </c>
      <c r="B9079" s="127">
        <v>57000</v>
      </c>
      <c r="C9079" s="127">
        <f t="shared" si="390"/>
        <v>3412500</v>
      </c>
      <c r="D9079" s="129">
        <f t="shared" si="389"/>
        <v>59850</v>
      </c>
      <c r="E9079" s="130" t="s">
        <v>7180</v>
      </c>
    </row>
    <row r="9080" spans="1:5">
      <c r="A9080" s="127" t="s">
        <v>6777</v>
      </c>
      <c r="B9080" s="127">
        <v>58000</v>
      </c>
      <c r="C9080" s="127">
        <f t="shared" si="390"/>
        <v>3472500</v>
      </c>
      <c r="D9080" s="129">
        <f t="shared" si="389"/>
        <v>60900</v>
      </c>
      <c r="E9080" s="130" t="s">
        <v>7180</v>
      </c>
    </row>
    <row r="9081" spans="1:5">
      <c r="A9081" s="127" t="s">
        <v>6778</v>
      </c>
      <c r="B9081" s="127">
        <v>59000</v>
      </c>
      <c r="C9081" s="127">
        <f t="shared" si="390"/>
        <v>3532500</v>
      </c>
      <c r="D9081" s="129">
        <f t="shared" si="389"/>
        <v>61950</v>
      </c>
      <c r="E9081" s="130" t="s">
        <v>7180</v>
      </c>
    </row>
    <row r="9082" spans="1:5">
      <c r="A9082" s="127" t="s">
        <v>6779</v>
      </c>
      <c r="B9082" s="127">
        <v>60000</v>
      </c>
      <c r="C9082" s="127">
        <f t="shared" si="390"/>
        <v>3592500</v>
      </c>
      <c r="D9082" s="129">
        <f t="shared" si="389"/>
        <v>63000</v>
      </c>
      <c r="E9082" s="130" t="s">
        <v>7180</v>
      </c>
    </row>
    <row r="9083" spans="1:5">
      <c r="A9083" s="127" t="s">
        <v>6780</v>
      </c>
      <c r="B9083" s="127">
        <v>61000</v>
      </c>
      <c r="C9083" s="127">
        <f t="shared" si="390"/>
        <v>3652500</v>
      </c>
      <c r="D9083" s="129">
        <f t="shared" si="389"/>
        <v>64050</v>
      </c>
      <c r="E9083" s="130" t="s">
        <v>7180</v>
      </c>
    </row>
    <row r="9084" spans="1:5">
      <c r="A9084" s="127" t="s">
        <v>6781</v>
      </c>
      <c r="B9084" s="127">
        <v>62000</v>
      </c>
      <c r="C9084" s="127">
        <f t="shared" si="390"/>
        <v>3712500</v>
      </c>
      <c r="D9084" s="129">
        <f t="shared" si="389"/>
        <v>65100</v>
      </c>
      <c r="E9084" s="130" t="s">
        <v>7180</v>
      </c>
    </row>
    <row r="9085" spans="1:5">
      <c r="A9085" s="127" t="s">
        <v>6782</v>
      </c>
      <c r="B9085" s="127">
        <v>63000</v>
      </c>
      <c r="C9085" s="127">
        <f t="shared" si="390"/>
        <v>3772500</v>
      </c>
      <c r="D9085" s="129">
        <f t="shared" si="389"/>
        <v>66150</v>
      </c>
      <c r="E9085" s="130" t="s">
        <v>7180</v>
      </c>
    </row>
    <row r="9086" spans="1:5">
      <c r="A9086" s="127" t="s">
        <v>6783</v>
      </c>
      <c r="B9086" s="127">
        <v>64000</v>
      </c>
      <c r="C9086" s="127">
        <f t="shared" si="390"/>
        <v>3832500</v>
      </c>
      <c r="D9086" s="129">
        <f t="shared" si="389"/>
        <v>67200</v>
      </c>
      <c r="E9086" s="130" t="s">
        <v>7180</v>
      </c>
    </row>
    <row r="9087" spans="1:5">
      <c r="A9087" s="127" t="s">
        <v>6784</v>
      </c>
      <c r="B9087" s="127">
        <v>65000</v>
      </c>
      <c r="C9087" s="127">
        <f t="shared" si="390"/>
        <v>3892500</v>
      </c>
      <c r="D9087" s="129">
        <f t="shared" si="389"/>
        <v>68250</v>
      </c>
      <c r="E9087" s="130" t="s">
        <v>7180</v>
      </c>
    </row>
    <row r="9088" spans="1:5">
      <c r="A9088" s="127" t="s">
        <v>6785</v>
      </c>
      <c r="B9088" s="127">
        <v>66000</v>
      </c>
      <c r="C9088" s="127">
        <f t="shared" si="390"/>
        <v>3952500</v>
      </c>
      <c r="D9088" s="129">
        <f t="shared" si="389"/>
        <v>69300</v>
      </c>
      <c r="E9088" s="130" t="s">
        <v>7180</v>
      </c>
    </row>
    <row r="9089" spans="1:5">
      <c r="A9089" s="127" t="s">
        <v>6786</v>
      </c>
      <c r="B9089" s="127">
        <v>67000</v>
      </c>
      <c r="C9089" s="127">
        <f t="shared" ref="C9089:C9152" si="391">SUM(C9088)+60000</f>
        <v>4012500</v>
      </c>
      <c r="D9089" s="129">
        <f t="shared" si="389"/>
        <v>70350</v>
      </c>
      <c r="E9089" s="130" t="s">
        <v>7180</v>
      </c>
    </row>
    <row r="9090" spans="1:5">
      <c r="A9090" s="127" t="s">
        <v>6787</v>
      </c>
      <c r="B9090" s="127">
        <v>68000</v>
      </c>
      <c r="C9090" s="127">
        <f t="shared" si="391"/>
        <v>4072500</v>
      </c>
      <c r="D9090" s="129">
        <f t="shared" si="389"/>
        <v>71400</v>
      </c>
      <c r="E9090" s="130" t="s">
        <v>7180</v>
      </c>
    </row>
    <row r="9091" spans="1:5">
      <c r="A9091" s="127" t="s">
        <v>6788</v>
      </c>
      <c r="B9091" s="127">
        <v>69000</v>
      </c>
      <c r="C9091" s="127">
        <f t="shared" si="391"/>
        <v>4132500</v>
      </c>
      <c r="D9091" s="129">
        <f t="shared" si="389"/>
        <v>72450</v>
      </c>
      <c r="E9091" s="130" t="s">
        <v>7180</v>
      </c>
    </row>
    <row r="9092" spans="1:5">
      <c r="A9092" s="127" t="s">
        <v>6789</v>
      </c>
      <c r="B9092" s="127">
        <v>70000</v>
      </c>
      <c r="C9092" s="127">
        <f t="shared" si="391"/>
        <v>4192500</v>
      </c>
      <c r="D9092" s="129">
        <f t="shared" si="389"/>
        <v>73500</v>
      </c>
      <c r="E9092" s="130" t="s">
        <v>7180</v>
      </c>
    </row>
    <row r="9093" spans="1:5">
      <c r="A9093" s="127" t="s">
        <v>6790</v>
      </c>
      <c r="B9093" s="127">
        <v>71000</v>
      </c>
      <c r="C9093" s="127">
        <f t="shared" si="391"/>
        <v>4252500</v>
      </c>
      <c r="D9093" s="129">
        <f t="shared" si="389"/>
        <v>74550</v>
      </c>
      <c r="E9093" s="130" t="s">
        <v>7180</v>
      </c>
    </row>
    <row r="9094" spans="1:5">
      <c r="A9094" s="127" t="s">
        <v>6791</v>
      </c>
      <c r="B9094" s="127">
        <v>72000</v>
      </c>
      <c r="C9094" s="127">
        <f t="shared" si="391"/>
        <v>4312500</v>
      </c>
      <c r="D9094" s="129">
        <f t="shared" si="389"/>
        <v>75600</v>
      </c>
      <c r="E9094" s="130" t="s">
        <v>7180</v>
      </c>
    </row>
    <row r="9095" spans="1:5">
      <c r="A9095" s="127" t="s">
        <v>6792</v>
      </c>
      <c r="B9095" s="127">
        <v>73000</v>
      </c>
      <c r="C9095" s="127">
        <f t="shared" si="391"/>
        <v>4372500</v>
      </c>
      <c r="D9095" s="129">
        <f t="shared" si="389"/>
        <v>76650</v>
      </c>
      <c r="E9095" s="130" t="s">
        <v>7180</v>
      </c>
    </row>
    <row r="9096" spans="1:5">
      <c r="A9096" s="127" t="s">
        <v>6793</v>
      </c>
      <c r="B9096" s="127">
        <v>74000</v>
      </c>
      <c r="C9096" s="127">
        <f t="shared" si="391"/>
        <v>4432500</v>
      </c>
      <c r="D9096" s="129">
        <f t="shared" si="389"/>
        <v>77700</v>
      </c>
      <c r="E9096" s="130" t="s">
        <v>7180</v>
      </c>
    </row>
    <row r="9097" spans="1:5">
      <c r="A9097" s="127" t="s">
        <v>6794</v>
      </c>
      <c r="B9097" s="127">
        <v>75000</v>
      </c>
      <c r="C9097" s="127">
        <f t="shared" si="391"/>
        <v>4492500</v>
      </c>
      <c r="D9097" s="129">
        <f t="shared" si="389"/>
        <v>78750</v>
      </c>
      <c r="E9097" s="130" t="s">
        <v>7180</v>
      </c>
    </row>
    <row r="9098" spans="1:5">
      <c r="A9098" s="127" t="s">
        <v>6795</v>
      </c>
      <c r="B9098" s="127">
        <v>76000</v>
      </c>
      <c r="C9098" s="127">
        <f t="shared" si="391"/>
        <v>4552500</v>
      </c>
      <c r="D9098" s="129">
        <f t="shared" si="389"/>
        <v>79800</v>
      </c>
      <c r="E9098" s="130" t="s">
        <v>7180</v>
      </c>
    </row>
    <row r="9099" spans="1:5">
      <c r="A9099" s="127" t="s">
        <v>6796</v>
      </c>
      <c r="B9099" s="127">
        <v>77000</v>
      </c>
      <c r="C9099" s="127">
        <f t="shared" si="391"/>
        <v>4612500</v>
      </c>
      <c r="D9099" s="129">
        <f t="shared" si="389"/>
        <v>80850</v>
      </c>
      <c r="E9099" s="130" t="s">
        <v>7180</v>
      </c>
    </row>
    <row r="9100" spans="1:5">
      <c r="A9100" s="127" t="s">
        <v>6797</v>
      </c>
      <c r="B9100" s="127">
        <v>78000</v>
      </c>
      <c r="C9100" s="127">
        <f t="shared" si="391"/>
        <v>4672500</v>
      </c>
      <c r="D9100" s="129">
        <f t="shared" si="389"/>
        <v>81900</v>
      </c>
      <c r="E9100" s="130" t="s">
        <v>7180</v>
      </c>
    </row>
    <row r="9101" spans="1:5">
      <c r="A9101" s="127" t="s">
        <v>6798</v>
      </c>
      <c r="B9101" s="127">
        <v>79000</v>
      </c>
      <c r="C9101" s="127">
        <f t="shared" si="391"/>
        <v>4732500</v>
      </c>
      <c r="D9101" s="129">
        <f t="shared" si="389"/>
        <v>82950</v>
      </c>
      <c r="E9101" s="130" t="s">
        <v>7180</v>
      </c>
    </row>
    <row r="9102" spans="1:5">
      <c r="A9102" s="127" t="s">
        <v>6799</v>
      </c>
      <c r="B9102" s="127">
        <v>80000</v>
      </c>
      <c r="C9102" s="127">
        <f t="shared" si="391"/>
        <v>4792500</v>
      </c>
      <c r="D9102" s="129">
        <f t="shared" si="389"/>
        <v>84000</v>
      </c>
      <c r="E9102" s="130" t="s">
        <v>7180</v>
      </c>
    </row>
    <row r="9103" spans="1:5">
      <c r="A9103" s="127" t="s">
        <v>6800</v>
      </c>
      <c r="B9103" s="127">
        <v>81000</v>
      </c>
      <c r="C9103" s="127">
        <f t="shared" si="391"/>
        <v>4852500</v>
      </c>
      <c r="D9103" s="129">
        <f t="shared" si="389"/>
        <v>85050</v>
      </c>
      <c r="E9103" s="130" t="s">
        <v>7180</v>
      </c>
    </row>
    <row r="9104" spans="1:5">
      <c r="A9104" s="127" t="s">
        <v>6801</v>
      </c>
      <c r="B9104" s="127">
        <v>82000</v>
      </c>
      <c r="C9104" s="127">
        <f t="shared" si="391"/>
        <v>4912500</v>
      </c>
      <c r="D9104" s="129">
        <f t="shared" si="389"/>
        <v>86100</v>
      </c>
      <c r="E9104" s="130" t="s">
        <v>7180</v>
      </c>
    </row>
    <row r="9105" spans="1:5">
      <c r="A9105" s="127" t="s">
        <v>6802</v>
      </c>
      <c r="B9105" s="127">
        <v>83000</v>
      </c>
      <c r="C9105" s="127">
        <f t="shared" si="391"/>
        <v>4972500</v>
      </c>
      <c r="D9105" s="129">
        <f t="shared" si="389"/>
        <v>87150</v>
      </c>
      <c r="E9105" s="130" t="s">
        <v>7180</v>
      </c>
    </row>
    <row r="9106" spans="1:5">
      <c r="A9106" s="127" t="s">
        <v>6803</v>
      </c>
      <c r="B9106" s="127">
        <v>84000</v>
      </c>
      <c r="C9106" s="127">
        <f t="shared" si="391"/>
        <v>5032500</v>
      </c>
      <c r="D9106" s="129">
        <f t="shared" si="389"/>
        <v>88200</v>
      </c>
      <c r="E9106" s="130" t="s">
        <v>7180</v>
      </c>
    </row>
    <row r="9107" spans="1:5">
      <c r="A9107" s="127" t="s">
        <v>6804</v>
      </c>
      <c r="B9107" s="127">
        <v>85000</v>
      </c>
      <c r="C9107" s="127">
        <f t="shared" si="391"/>
        <v>5092500</v>
      </c>
      <c r="D9107" s="129">
        <f t="shared" si="389"/>
        <v>89250</v>
      </c>
      <c r="E9107" s="130" t="s">
        <v>7180</v>
      </c>
    </row>
    <row r="9108" spans="1:5">
      <c r="A9108" s="127" t="s">
        <v>6805</v>
      </c>
      <c r="B9108" s="127">
        <v>86000</v>
      </c>
      <c r="C9108" s="127">
        <f t="shared" si="391"/>
        <v>5152500</v>
      </c>
      <c r="D9108" s="129">
        <f t="shared" si="389"/>
        <v>90300</v>
      </c>
      <c r="E9108" s="130" t="s">
        <v>7180</v>
      </c>
    </row>
    <row r="9109" spans="1:5">
      <c r="A9109" s="127" t="s">
        <v>6806</v>
      </c>
      <c r="B9109" s="127">
        <v>87000</v>
      </c>
      <c r="C9109" s="127">
        <f t="shared" si="391"/>
        <v>5212500</v>
      </c>
      <c r="D9109" s="129">
        <f t="shared" si="389"/>
        <v>91350</v>
      </c>
      <c r="E9109" s="130" t="s">
        <v>7180</v>
      </c>
    </row>
    <row r="9110" spans="1:5">
      <c r="A9110" s="127" t="s">
        <v>6807</v>
      </c>
      <c r="B9110" s="127">
        <v>88000</v>
      </c>
      <c r="C9110" s="127">
        <f t="shared" si="391"/>
        <v>5272500</v>
      </c>
      <c r="D9110" s="129">
        <f t="shared" si="389"/>
        <v>92400</v>
      </c>
      <c r="E9110" s="130" t="s">
        <v>7180</v>
      </c>
    </row>
    <row r="9111" spans="1:5">
      <c r="A9111" s="127" t="s">
        <v>6808</v>
      </c>
      <c r="B9111" s="127">
        <v>89000</v>
      </c>
      <c r="C9111" s="127">
        <f t="shared" si="391"/>
        <v>5332500</v>
      </c>
      <c r="D9111" s="129">
        <f t="shared" si="389"/>
        <v>93450</v>
      </c>
      <c r="E9111" s="130" t="s">
        <v>7180</v>
      </c>
    </row>
    <row r="9112" spans="1:5">
      <c r="A9112" s="127" t="s">
        <v>6809</v>
      </c>
      <c r="B9112" s="127">
        <v>90000</v>
      </c>
      <c r="C9112" s="127">
        <f t="shared" si="391"/>
        <v>5392500</v>
      </c>
      <c r="D9112" s="129">
        <f t="shared" si="389"/>
        <v>94500</v>
      </c>
      <c r="E9112" s="130" t="s">
        <v>7180</v>
      </c>
    </row>
    <row r="9113" spans="1:5">
      <c r="A9113" s="127" t="s">
        <v>6810</v>
      </c>
      <c r="B9113" s="127">
        <v>91000</v>
      </c>
      <c r="C9113" s="127">
        <f t="shared" si="391"/>
        <v>5452500</v>
      </c>
      <c r="D9113" s="129">
        <f t="shared" si="389"/>
        <v>95550</v>
      </c>
      <c r="E9113" s="130" t="s">
        <v>7180</v>
      </c>
    </row>
    <row r="9114" spans="1:5">
      <c r="A9114" s="127" t="s">
        <v>6811</v>
      </c>
      <c r="B9114" s="127">
        <v>92000</v>
      </c>
      <c r="C9114" s="127">
        <f t="shared" si="391"/>
        <v>5512500</v>
      </c>
      <c r="D9114" s="129">
        <f t="shared" si="389"/>
        <v>96600</v>
      </c>
      <c r="E9114" s="130" t="s">
        <v>7180</v>
      </c>
    </row>
    <row r="9115" spans="1:5">
      <c r="A9115" s="127" t="s">
        <v>6812</v>
      </c>
      <c r="B9115" s="127">
        <v>93000</v>
      </c>
      <c r="C9115" s="127">
        <f t="shared" si="391"/>
        <v>5572500</v>
      </c>
      <c r="D9115" s="129">
        <f t="shared" si="389"/>
        <v>97650</v>
      </c>
      <c r="E9115" s="130" t="s">
        <v>7180</v>
      </c>
    </row>
    <row r="9116" spans="1:5">
      <c r="A9116" s="127" t="s">
        <v>6813</v>
      </c>
      <c r="B9116" s="127">
        <v>94000</v>
      </c>
      <c r="C9116" s="127">
        <f t="shared" si="391"/>
        <v>5632500</v>
      </c>
      <c r="D9116" s="129">
        <f t="shared" si="389"/>
        <v>98700</v>
      </c>
      <c r="E9116" s="130" t="s">
        <v>7180</v>
      </c>
    </row>
    <row r="9117" spans="1:5">
      <c r="A9117" s="127" t="s">
        <v>6814</v>
      </c>
      <c r="B9117" s="127">
        <v>95000</v>
      </c>
      <c r="C9117" s="127">
        <f t="shared" si="391"/>
        <v>5692500</v>
      </c>
      <c r="D9117" s="129">
        <f t="shared" si="389"/>
        <v>99750</v>
      </c>
      <c r="E9117" s="130" t="s">
        <v>7180</v>
      </c>
    </row>
    <row r="9118" spans="1:5">
      <c r="A9118" s="127" t="s">
        <v>6815</v>
      </c>
      <c r="B9118" s="127">
        <v>96000</v>
      </c>
      <c r="C9118" s="127">
        <f t="shared" si="391"/>
        <v>5752500</v>
      </c>
      <c r="D9118" s="129">
        <f t="shared" si="389"/>
        <v>100800</v>
      </c>
      <c r="E9118" s="130" t="s">
        <v>7180</v>
      </c>
    </row>
    <row r="9119" spans="1:5">
      <c r="A9119" s="127" t="s">
        <v>6816</v>
      </c>
      <c r="B9119" s="127">
        <v>97000</v>
      </c>
      <c r="C9119" s="127">
        <f t="shared" si="391"/>
        <v>5812500</v>
      </c>
      <c r="D9119" s="129">
        <f t="shared" si="389"/>
        <v>101850</v>
      </c>
      <c r="E9119" s="130" t="s">
        <v>7180</v>
      </c>
    </row>
    <row r="9120" spans="1:5">
      <c r="A9120" s="127" t="s">
        <v>6817</v>
      </c>
      <c r="B9120" s="127">
        <v>98000</v>
      </c>
      <c r="C9120" s="127">
        <f t="shared" si="391"/>
        <v>5872500</v>
      </c>
      <c r="D9120" s="129">
        <f t="shared" si="389"/>
        <v>102900</v>
      </c>
      <c r="E9120" s="130" t="s">
        <v>7180</v>
      </c>
    </row>
    <row r="9121" spans="1:5">
      <c r="A9121" s="127" t="s">
        <v>6818</v>
      </c>
      <c r="B9121" s="127">
        <v>99000</v>
      </c>
      <c r="C9121" s="127">
        <f t="shared" si="391"/>
        <v>5932500</v>
      </c>
      <c r="D9121" s="129">
        <f t="shared" si="389"/>
        <v>103950</v>
      </c>
      <c r="E9121" s="130" t="s">
        <v>7180</v>
      </c>
    </row>
    <row r="9122" spans="1:5">
      <c r="A9122" s="127" t="s">
        <v>6819</v>
      </c>
      <c r="B9122" s="127">
        <v>100000</v>
      </c>
      <c r="C9122" s="127">
        <f t="shared" si="391"/>
        <v>5992500</v>
      </c>
      <c r="D9122" s="129">
        <f t="shared" si="389"/>
        <v>105000</v>
      </c>
      <c r="E9122" s="130" t="s">
        <v>7180</v>
      </c>
    </row>
    <row r="9123" spans="1:5">
      <c r="A9123" s="127" t="s">
        <v>6820</v>
      </c>
      <c r="B9123" s="127">
        <v>101000</v>
      </c>
      <c r="C9123" s="127">
        <f t="shared" si="391"/>
        <v>6052500</v>
      </c>
      <c r="D9123" s="129">
        <f t="shared" si="389"/>
        <v>106050</v>
      </c>
      <c r="E9123" s="130" t="s">
        <v>7180</v>
      </c>
    </row>
    <row r="9124" spans="1:5">
      <c r="A9124" s="127" t="s">
        <v>6821</v>
      </c>
      <c r="B9124" s="127">
        <v>102000</v>
      </c>
      <c r="C9124" s="127">
        <f t="shared" si="391"/>
        <v>6112500</v>
      </c>
      <c r="D9124" s="129">
        <f t="shared" si="389"/>
        <v>107100</v>
      </c>
      <c r="E9124" s="130" t="s">
        <v>7180</v>
      </c>
    </row>
    <row r="9125" spans="1:5">
      <c r="A9125" s="127" t="s">
        <v>6822</v>
      </c>
      <c r="B9125" s="127">
        <v>103000</v>
      </c>
      <c r="C9125" s="127">
        <f t="shared" si="391"/>
        <v>6172500</v>
      </c>
      <c r="D9125" s="129">
        <f t="shared" si="389"/>
        <v>108150</v>
      </c>
      <c r="E9125" s="130" t="s">
        <v>7180</v>
      </c>
    </row>
    <row r="9126" spans="1:5">
      <c r="A9126" s="127" t="s">
        <v>6823</v>
      </c>
      <c r="B9126" s="127">
        <v>104000</v>
      </c>
      <c r="C9126" s="127">
        <f t="shared" si="391"/>
        <v>6232500</v>
      </c>
      <c r="D9126" s="129">
        <f t="shared" si="389"/>
        <v>109200</v>
      </c>
      <c r="E9126" s="130" t="s">
        <v>7180</v>
      </c>
    </row>
    <row r="9127" spans="1:5">
      <c r="A9127" s="127" t="s">
        <v>6824</v>
      </c>
      <c r="B9127" s="127">
        <v>105000</v>
      </c>
      <c r="C9127" s="127">
        <f t="shared" si="391"/>
        <v>6292500</v>
      </c>
      <c r="D9127" s="129">
        <f t="shared" si="389"/>
        <v>110250</v>
      </c>
      <c r="E9127" s="130" t="s">
        <v>7180</v>
      </c>
    </row>
    <row r="9128" spans="1:5">
      <c r="A9128" s="127" t="s">
        <v>6825</v>
      </c>
      <c r="B9128" s="127">
        <v>106000</v>
      </c>
      <c r="C9128" s="127">
        <f t="shared" si="391"/>
        <v>6352500</v>
      </c>
      <c r="D9128" s="129">
        <f t="shared" si="389"/>
        <v>111300</v>
      </c>
      <c r="E9128" s="130" t="s">
        <v>7180</v>
      </c>
    </row>
    <row r="9129" spans="1:5">
      <c r="A9129" s="127" t="s">
        <v>6826</v>
      </c>
      <c r="B9129" s="127">
        <v>107000</v>
      </c>
      <c r="C9129" s="127">
        <f t="shared" si="391"/>
        <v>6412500</v>
      </c>
      <c r="D9129" s="129">
        <f t="shared" si="389"/>
        <v>112350</v>
      </c>
      <c r="E9129" s="130" t="s">
        <v>7180</v>
      </c>
    </row>
    <row r="9130" spans="1:5">
      <c r="A9130" s="127" t="s">
        <v>6827</v>
      </c>
      <c r="B9130" s="127">
        <v>108000</v>
      </c>
      <c r="C9130" s="127">
        <f t="shared" si="391"/>
        <v>6472500</v>
      </c>
      <c r="D9130" s="129">
        <f t="shared" si="389"/>
        <v>113400</v>
      </c>
      <c r="E9130" s="130" t="s">
        <v>7180</v>
      </c>
    </row>
    <row r="9131" spans="1:5">
      <c r="A9131" s="127" t="s">
        <v>6828</v>
      </c>
      <c r="B9131" s="127">
        <v>109000</v>
      </c>
      <c r="C9131" s="127">
        <f t="shared" si="391"/>
        <v>6532500</v>
      </c>
      <c r="D9131" s="129">
        <f t="shared" si="389"/>
        <v>114450</v>
      </c>
      <c r="E9131" s="130" t="s">
        <v>7180</v>
      </c>
    </row>
    <row r="9132" spans="1:5">
      <c r="A9132" s="127" t="s">
        <v>6829</v>
      </c>
      <c r="B9132" s="127">
        <v>110000</v>
      </c>
      <c r="C9132" s="127">
        <f t="shared" si="391"/>
        <v>6592500</v>
      </c>
      <c r="D9132" s="129">
        <f t="shared" si="389"/>
        <v>115500</v>
      </c>
      <c r="E9132" s="130" t="s">
        <v>7180</v>
      </c>
    </row>
    <row r="9133" spans="1:5">
      <c r="A9133" s="127" t="s">
        <v>6830</v>
      </c>
      <c r="B9133" s="127">
        <v>111000</v>
      </c>
      <c r="C9133" s="127">
        <f t="shared" si="391"/>
        <v>6652500</v>
      </c>
      <c r="D9133" s="129">
        <f t="shared" si="389"/>
        <v>116550</v>
      </c>
      <c r="E9133" s="130" t="s">
        <v>7180</v>
      </c>
    </row>
    <row r="9134" spans="1:5">
      <c r="A9134" s="127" t="s">
        <v>6831</v>
      </c>
      <c r="B9134" s="127">
        <v>112000</v>
      </c>
      <c r="C9134" s="127">
        <f t="shared" si="391"/>
        <v>6712500</v>
      </c>
      <c r="D9134" s="129">
        <f t="shared" si="389"/>
        <v>117600</v>
      </c>
      <c r="E9134" s="130" t="s">
        <v>7180</v>
      </c>
    </row>
    <row r="9135" spans="1:5">
      <c r="A9135" s="127" t="s">
        <v>6832</v>
      </c>
      <c r="B9135" s="127">
        <v>113000</v>
      </c>
      <c r="C9135" s="127">
        <f t="shared" si="391"/>
        <v>6772500</v>
      </c>
      <c r="D9135" s="129">
        <f t="shared" si="389"/>
        <v>118650</v>
      </c>
      <c r="E9135" s="130" t="s">
        <v>7180</v>
      </c>
    </row>
    <row r="9136" spans="1:5">
      <c r="A9136" s="127" t="s">
        <v>6833</v>
      </c>
      <c r="B9136" s="127">
        <v>114000</v>
      </c>
      <c r="C9136" s="127">
        <f t="shared" si="391"/>
        <v>6832500</v>
      </c>
      <c r="D9136" s="129">
        <f t="shared" si="389"/>
        <v>119700</v>
      </c>
      <c r="E9136" s="130" t="s">
        <v>7180</v>
      </c>
    </row>
    <row r="9137" spans="1:5">
      <c r="A9137" s="127" t="s">
        <v>6834</v>
      </c>
      <c r="B9137" s="127">
        <v>115000</v>
      </c>
      <c r="C9137" s="127">
        <f t="shared" si="391"/>
        <v>6892500</v>
      </c>
      <c r="D9137" s="129">
        <f t="shared" si="389"/>
        <v>120750</v>
      </c>
      <c r="E9137" s="130" t="s">
        <v>7180</v>
      </c>
    </row>
    <row r="9138" spans="1:5">
      <c r="A9138" s="127" t="s">
        <v>6835</v>
      </c>
      <c r="B9138" s="127">
        <v>116000</v>
      </c>
      <c r="C9138" s="127">
        <f t="shared" si="391"/>
        <v>6952500</v>
      </c>
      <c r="D9138" s="129">
        <f t="shared" si="389"/>
        <v>121800</v>
      </c>
      <c r="E9138" s="130" t="s">
        <v>7180</v>
      </c>
    </row>
    <row r="9139" spans="1:5">
      <c r="A9139" s="127" t="s">
        <v>6836</v>
      </c>
      <c r="B9139" s="127">
        <v>117000</v>
      </c>
      <c r="C9139" s="127">
        <f t="shared" si="391"/>
        <v>7012500</v>
      </c>
      <c r="D9139" s="129">
        <f t="shared" si="389"/>
        <v>122850</v>
      </c>
      <c r="E9139" s="130" t="s">
        <v>7180</v>
      </c>
    </row>
    <row r="9140" spans="1:5">
      <c r="A9140" s="127" t="s">
        <v>6837</v>
      </c>
      <c r="B9140" s="127">
        <v>118000</v>
      </c>
      <c r="C9140" s="127">
        <f t="shared" si="391"/>
        <v>7072500</v>
      </c>
      <c r="D9140" s="129">
        <f t="shared" si="389"/>
        <v>123900</v>
      </c>
      <c r="E9140" s="130" t="s">
        <v>7180</v>
      </c>
    </row>
    <row r="9141" spans="1:5">
      <c r="A9141" s="127" t="s">
        <v>6838</v>
      </c>
      <c r="B9141" s="127">
        <v>119000</v>
      </c>
      <c r="C9141" s="127">
        <f t="shared" si="391"/>
        <v>7132500</v>
      </c>
      <c r="D9141" s="129">
        <f t="shared" si="389"/>
        <v>124950</v>
      </c>
      <c r="E9141" s="130" t="s">
        <v>7180</v>
      </c>
    </row>
    <row r="9142" spans="1:5">
      <c r="A9142" s="127" t="s">
        <v>6839</v>
      </c>
      <c r="B9142" s="127">
        <v>120000</v>
      </c>
      <c r="C9142" s="127">
        <f t="shared" si="391"/>
        <v>7192500</v>
      </c>
      <c r="D9142" s="129">
        <f t="shared" si="389"/>
        <v>126000</v>
      </c>
      <c r="E9142" s="130" t="s">
        <v>7180</v>
      </c>
    </row>
    <row r="9143" spans="1:5">
      <c r="A9143" s="127" t="s">
        <v>6840</v>
      </c>
      <c r="B9143" s="127">
        <v>121000</v>
      </c>
      <c r="C9143" s="127">
        <f t="shared" si="391"/>
        <v>7252500</v>
      </c>
      <c r="D9143" s="129">
        <f t="shared" si="389"/>
        <v>127050</v>
      </c>
      <c r="E9143" s="130" t="s">
        <v>7180</v>
      </c>
    </row>
    <row r="9144" spans="1:5">
      <c r="A9144" s="127" t="s">
        <v>6841</v>
      </c>
      <c r="B9144" s="127">
        <v>122000</v>
      </c>
      <c r="C9144" s="127">
        <f t="shared" si="391"/>
        <v>7312500</v>
      </c>
      <c r="D9144" s="129">
        <f t="shared" si="389"/>
        <v>128100</v>
      </c>
      <c r="E9144" s="130" t="s">
        <v>7180</v>
      </c>
    </row>
    <row r="9145" spans="1:5">
      <c r="A9145" s="127" t="s">
        <v>6842</v>
      </c>
      <c r="B9145" s="127">
        <v>123000</v>
      </c>
      <c r="C9145" s="127">
        <f t="shared" si="391"/>
        <v>7372500</v>
      </c>
      <c r="D9145" s="129">
        <f t="shared" si="389"/>
        <v>129150</v>
      </c>
      <c r="E9145" s="130" t="s">
        <v>7180</v>
      </c>
    </row>
    <row r="9146" spans="1:5">
      <c r="A9146" s="127" t="s">
        <v>6843</v>
      </c>
      <c r="B9146" s="127">
        <v>124000</v>
      </c>
      <c r="C9146" s="127">
        <f t="shared" si="391"/>
        <v>7432500</v>
      </c>
      <c r="D9146" s="129">
        <f t="shared" si="389"/>
        <v>130200</v>
      </c>
      <c r="E9146" s="130" t="s">
        <v>7180</v>
      </c>
    </row>
    <row r="9147" spans="1:5">
      <c r="A9147" s="127" t="s">
        <v>6844</v>
      </c>
      <c r="B9147" s="127">
        <v>125000</v>
      </c>
      <c r="C9147" s="127">
        <f t="shared" si="391"/>
        <v>7492500</v>
      </c>
      <c r="D9147" s="129">
        <f t="shared" si="389"/>
        <v>131250</v>
      </c>
      <c r="E9147" s="130" t="s">
        <v>7180</v>
      </c>
    </row>
    <row r="9148" spans="1:5">
      <c r="A9148" s="127" t="s">
        <v>6845</v>
      </c>
      <c r="B9148" s="127">
        <v>126000</v>
      </c>
      <c r="C9148" s="127">
        <f t="shared" si="391"/>
        <v>7552500</v>
      </c>
      <c r="D9148" s="129">
        <f t="shared" si="389"/>
        <v>132300</v>
      </c>
      <c r="E9148" s="130" t="s">
        <v>7180</v>
      </c>
    </row>
    <row r="9149" spans="1:5">
      <c r="A9149" s="127" t="s">
        <v>6846</v>
      </c>
      <c r="B9149" s="127">
        <v>127000</v>
      </c>
      <c r="C9149" s="127">
        <f t="shared" si="391"/>
        <v>7612500</v>
      </c>
      <c r="D9149" s="129">
        <f t="shared" si="389"/>
        <v>133350</v>
      </c>
      <c r="E9149" s="130" t="s">
        <v>7180</v>
      </c>
    </row>
    <row r="9150" spans="1:5">
      <c r="A9150" s="127" t="s">
        <v>6847</v>
      </c>
      <c r="B9150" s="127">
        <v>128000</v>
      </c>
      <c r="C9150" s="127">
        <f t="shared" si="391"/>
        <v>7672500</v>
      </c>
      <c r="D9150" s="129">
        <f t="shared" si="389"/>
        <v>134400</v>
      </c>
      <c r="E9150" s="130" t="s">
        <v>7180</v>
      </c>
    </row>
    <row r="9151" spans="1:5">
      <c r="A9151" s="127" t="s">
        <v>6848</v>
      </c>
      <c r="B9151" s="127">
        <v>129000</v>
      </c>
      <c r="C9151" s="127">
        <f t="shared" si="391"/>
        <v>7732500</v>
      </c>
      <c r="D9151" s="129">
        <f t="shared" si="389"/>
        <v>135450</v>
      </c>
      <c r="E9151" s="130" t="s">
        <v>7180</v>
      </c>
    </row>
    <row r="9152" spans="1:5">
      <c r="A9152" s="127" t="s">
        <v>6849</v>
      </c>
      <c r="B9152" s="127">
        <v>130000</v>
      </c>
      <c r="C9152" s="127">
        <f t="shared" si="391"/>
        <v>7792500</v>
      </c>
      <c r="D9152" s="129">
        <f t="shared" si="389"/>
        <v>136500</v>
      </c>
      <c r="E9152" s="130" t="s">
        <v>7180</v>
      </c>
    </row>
    <row r="9153" spans="1:5">
      <c r="A9153" s="127" t="s">
        <v>6850</v>
      </c>
      <c r="B9153" s="127">
        <v>131000</v>
      </c>
      <c r="C9153" s="127">
        <f t="shared" ref="C9153:C9216" si="392">SUM(C9152)+60000</f>
        <v>7852500</v>
      </c>
      <c r="D9153" s="129">
        <f t="shared" si="389"/>
        <v>137550</v>
      </c>
      <c r="E9153" s="130" t="s">
        <v>7180</v>
      </c>
    </row>
    <row r="9154" spans="1:5">
      <c r="A9154" s="127" t="s">
        <v>6851</v>
      </c>
      <c r="B9154" s="127">
        <v>132000</v>
      </c>
      <c r="C9154" s="127">
        <f t="shared" si="392"/>
        <v>7912500</v>
      </c>
      <c r="D9154" s="129">
        <f t="shared" si="389"/>
        <v>138600</v>
      </c>
      <c r="E9154" s="130" t="s">
        <v>7180</v>
      </c>
    </row>
    <row r="9155" spans="1:5">
      <c r="A9155" s="127" t="s">
        <v>6852</v>
      </c>
      <c r="B9155" s="127">
        <v>133000</v>
      </c>
      <c r="C9155" s="127">
        <f t="shared" si="392"/>
        <v>7972500</v>
      </c>
      <c r="D9155" s="129">
        <f t="shared" si="389"/>
        <v>139650</v>
      </c>
      <c r="E9155" s="130" t="s">
        <v>7180</v>
      </c>
    </row>
    <row r="9156" spans="1:5">
      <c r="A9156" s="127" t="s">
        <v>6853</v>
      </c>
      <c r="B9156" s="127">
        <v>134000</v>
      </c>
      <c r="C9156" s="127">
        <f t="shared" si="392"/>
        <v>8032500</v>
      </c>
      <c r="D9156" s="129">
        <f t="shared" si="389"/>
        <v>140700</v>
      </c>
      <c r="E9156" s="130" t="s">
        <v>7180</v>
      </c>
    </row>
    <row r="9157" spans="1:5">
      <c r="A9157" s="127" t="s">
        <v>6854</v>
      </c>
      <c r="B9157" s="127">
        <v>135000</v>
      </c>
      <c r="C9157" s="127">
        <f t="shared" si="392"/>
        <v>8092500</v>
      </c>
      <c r="D9157" s="129">
        <f t="shared" si="389"/>
        <v>141750</v>
      </c>
      <c r="E9157" s="130" t="s">
        <v>7180</v>
      </c>
    </row>
    <row r="9158" spans="1:5">
      <c r="A9158" s="127" t="s">
        <v>6855</v>
      </c>
      <c r="B9158" s="127">
        <v>136000</v>
      </c>
      <c r="C9158" s="127">
        <f t="shared" si="392"/>
        <v>8152500</v>
      </c>
      <c r="D9158" s="129">
        <f t="shared" si="389"/>
        <v>142800</v>
      </c>
      <c r="E9158" s="130" t="s">
        <v>7180</v>
      </c>
    </row>
    <row r="9159" spans="1:5">
      <c r="A9159" s="127" t="s">
        <v>6856</v>
      </c>
      <c r="B9159" s="127">
        <v>137000</v>
      </c>
      <c r="C9159" s="127">
        <f t="shared" si="392"/>
        <v>8212500</v>
      </c>
      <c r="D9159" s="129">
        <f t="shared" si="389"/>
        <v>143850</v>
      </c>
      <c r="E9159" s="130" t="s">
        <v>7180</v>
      </c>
    </row>
    <row r="9160" spans="1:5">
      <c r="A9160" s="127" t="s">
        <v>6857</v>
      </c>
      <c r="B9160" s="127">
        <v>138000</v>
      </c>
      <c r="C9160" s="127">
        <f t="shared" si="392"/>
        <v>8272500</v>
      </c>
      <c r="D9160" s="129">
        <f t="shared" si="389"/>
        <v>144900</v>
      </c>
      <c r="E9160" s="130" t="s">
        <v>7180</v>
      </c>
    </row>
    <row r="9161" spans="1:5">
      <c r="A9161" s="127" t="s">
        <v>6858</v>
      </c>
      <c r="B9161" s="127">
        <v>139000</v>
      </c>
      <c r="C9161" s="127">
        <f t="shared" si="392"/>
        <v>8332500</v>
      </c>
      <c r="D9161" s="129">
        <f t="shared" si="389"/>
        <v>145950</v>
      </c>
      <c r="E9161" s="130" t="s">
        <v>7180</v>
      </c>
    </row>
    <row r="9162" spans="1:5">
      <c r="A9162" s="127" t="s">
        <v>6859</v>
      </c>
      <c r="B9162" s="127">
        <v>140000</v>
      </c>
      <c r="C9162" s="127">
        <f t="shared" si="392"/>
        <v>8392500</v>
      </c>
      <c r="D9162" s="129">
        <f t="shared" si="389"/>
        <v>147000</v>
      </c>
      <c r="E9162" s="130" t="s">
        <v>7180</v>
      </c>
    </row>
    <row r="9163" spans="1:5">
      <c r="A9163" s="127" t="s">
        <v>6860</v>
      </c>
      <c r="B9163" s="127">
        <v>141000</v>
      </c>
      <c r="C9163" s="127">
        <f t="shared" si="392"/>
        <v>8452500</v>
      </c>
      <c r="D9163" s="129">
        <f t="shared" si="389"/>
        <v>148050</v>
      </c>
      <c r="E9163" s="130" t="s">
        <v>7180</v>
      </c>
    </row>
    <row r="9164" spans="1:5">
      <c r="A9164" s="127" t="s">
        <v>6861</v>
      </c>
      <c r="B9164" s="127">
        <v>142000</v>
      </c>
      <c r="C9164" s="127">
        <f t="shared" si="392"/>
        <v>8512500</v>
      </c>
      <c r="D9164" s="129">
        <f t="shared" si="389"/>
        <v>149100</v>
      </c>
      <c r="E9164" s="130" t="s">
        <v>7180</v>
      </c>
    </row>
    <row r="9165" spans="1:5">
      <c r="A9165" s="127" t="s">
        <v>6862</v>
      </c>
      <c r="B9165" s="127">
        <v>143000</v>
      </c>
      <c r="C9165" s="127">
        <f t="shared" si="392"/>
        <v>8572500</v>
      </c>
      <c r="D9165" s="129">
        <f t="shared" si="389"/>
        <v>150150</v>
      </c>
      <c r="E9165" s="130" t="s">
        <v>7180</v>
      </c>
    </row>
    <row r="9166" spans="1:5">
      <c r="A9166" s="127" t="s">
        <v>6863</v>
      </c>
      <c r="B9166" s="127">
        <v>144000</v>
      </c>
      <c r="C9166" s="127">
        <f t="shared" si="392"/>
        <v>8632500</v>
      </c>
      <c r="D9166" s="129">
        <f t="shared" si="389"/>
        <v>151200</v>
      </c>
      <c r="E9166" s="130" t="s">
        <v>7180</v>
      </c>
    </row>
    <row r="9167" spans="1:5">
      <c r="A9167" s="127" t="s">
        <v>6864</v>
      </c>
      <c r="B9167" s="127">
        <v>145000</v>
      </c>
      <c r="C9167" s="127">
        <f t="shared" si="392"/>
        <v>8692500</v>
      </c>
      <c r="D9167" s="129">
        <f t="shared" si="389"/>
        <v>152250</v>
      </c>
      <c r="E9167" s="130" t="s">
        <v>7180</v>
      </c>
    </row>
    <row r="9168" spans="1:5">
      <c r="A9168" s="127" t="s">
        <v>6865</v>
      </c>
      <c r="B9168" s="127">
        <v>146000</v>
      </c>
      <c r="C9168" s="127">
        <f t="shared" si="392"/>
        <v>8752500</v>
      </c>
      <c r="D9168" s="129">
        <f t="shared" si="389"/>
        <v>153300</v>
      </c>
      <c r="E9168" s="130" t="s">
        <v>7180</v>
      </c>
    </row>
    <row r="9169" spans="1:5">
      <c r="A9169" s="127" t="s">
        <v>6866</v>
      </c>
      <c r="B9169" s="127">
        <v>147000</v>
      </c>
      <c r="C9169" s="127">
        <f t="shared" si="392"/>
        <v>8812500</v>
      </c>
      <c r="D9169" s="129">
        <f t="shared" si="389"/>
        <v>154350</v>
      </c>
      <c r="E9169" s="130" t="s">
        <v>7180</v>
      </c>
    </row>
    <row r="9170" spans="1:5">
      <c r="A9170" s="127" t="s">
        <v>6867</v>
      </c>
      <c r="B9170" s="127">
        <v>148000</v>
      </c>
      <c r="C9170" s="127">
        <f t="shared" si="392"/>
        <v>8872500</v>
      </c>
      <c r="D9170" s="129">
        <f t="shared" si="389"/>
        <v>155400</v>
      </c>
      <c r="E9170" s="130" t="s">
        <v>7180</v>
      </c>
    </row>
    <row r="9171" spans="1:5">
      <c r="A9171" s="127" t="s">
        <v>6868</v>
      </c>
      <c r="B9171" s="127">
        <v>149000</v>
      </c>
      <c r="C9171" s="127">
        <f t="shared" si="392"/>
        <v>8932500</v>
      </c>
      <c r="D9171" s="129">
        <f t="shared" si="389"/>
        <v>156450</v>
      </c>
      <c r="E9171" s="130" t="s">
        <v>7180</v>
      </c>
    </row>
    <row r="9172" spans="1:5">
      <c r="A9172" s="127" t="s">
        <v>6869</v>
      </c>
      <c r="B9172" s="127">
        <v>150000</v>
      </c>
      <c r="C9172" s="127">
        <f t="shared" si="392"/>
        <v>8992500</v>
      </c>
      <c r="D9172" s="129">
        <f t="shared" si="389"/>
        <v>157500</v>
      </c>
      <c r="E9172" s="130" t="s">
        <v>7180</v>
      </c>
    </row>
    <row r="9173" spans="1:5">
      <c r="A9173" s="127" t="s">
        <v>6870</v>
      </c>
      <c r="B9173" s="127">
        <v>151000</v>
      </c>
      <c r="C9173" s="127">
        <f t="shared" si="392"/>
        <v>9052500</v>
      </c>
      <c r="D9173" s="129">
        <f t="shared" si="389"/>
        <v>158550</v>
      </c>
      <c r="E9173" s="130" t="s">
        <v>7180</v>
      </c>
    </row>
    <row r="9174" spans="1:5">
      <c r="A9174" s="127" t="s">
        <v>6871</v>
      </c>
      <c r="B9174" s="127">
        <v>152000</v>
      </c>
      <c r="C9174" s="127">
        <f t="shared" si="392"/>
        <v>9112500</v>
      </c>
      <c r="D9174" s="129">
        <f t="shared" si="389"/>
        <v>159600</v>
      </c>
      <c r="E9174" s="130" t="s">
        <v>7180</v>
      </c>
    </row>
    <row r="9175" spans="1:5">
      <c r="A9175" s="127" t="s">
        <v>6872</v>
      </c>
      <c r="B9175" s="127">
        <v>153000</v>
      </c>
      <c r="C9175" s="127">
        <f t="shared" si="392"/>
        <v>9172500</v>
      </c>
      <c r="D9175" s="129">
        <f t="shared" si="389"/>
        <v>160650</v>
      </c>
      <c r="E9175" s="130" t="s">
        <v>7180</v>
      </c>
    </row>
    <row r="9176" spans="1:5">
      <c r="A9176" s="127" t="s">
        <v>6873</v>
      </c>
      <c r="B9176" s="127">
        <v>154000</v>
      </c>
      <c r="C9176" s="127">
        <f t="shared" si="392"/>
        <v>9232500</v>
      </c>
      <c r="D9176" s="129">
        <f t="shared" si="389"/>
        <v>161700</v>
      </c>
      <c r="E9176" s="130" t="s">
        <v>7180</v>
      </c>
    </row>
    <row r="9177" spans="1:5">
      <c r="A9177" s="127" t="s">
        <v>6874</v>
      </c>
      <c r="B9177" s="127">
        <v>155000</v>
      </c>
      <c r="C9177" s="127">
        <f t="shared" si="392"/>
        <v>9292500</v>
      </c>
      <c r="D9177" s="129">
        <f t="shared" si="389"/>
        <v>162750</v>
      </c>
      <c r="E9177" s="130" t="s">
        <v>7180</v>
      </c>
    </row>
    <row r="9178" spans="1:5">
      <c r="A9178" s="127" t="s">
        <v>6875</v>
      </c>
      <c r="B9178" s="127">
        <v>156000</v>
      </c>
      <c r="C9178" s="127">
        <f t="shared" si="392"/>
        <v>9352500</v>
      </c>
      <c r="D9178" s="129">
        <f t="shared" si="389"/>
        <v>163800</v>
      </c>
      <c r="E9178" s="130" t="s">
        <v>7180</v>
      </c>
    </row>
    <row r="9179" spans="1:5">
      <c r="A9179" s="127" t="s">
        <v>6876</v>
      </c>
      <c r="B9179" s="127">
        <v>157000</v>
      </c>
      <c r="C9179" s="127">
        <f t="shared" si="392"/>
        <v>9412500</v>
      </c>
      <c r="D9179" s="129">
        <f t="shared" si="389"/>
        <v>164850</v>
      </c>
      <c r="E9179" s="130" t="s">
        <v>7180</v>
      </c>
    </row>
    <row r="9180" spans="1:5">
      <c r="A9180" s="127" t="s">
        <v>6877</v>
      </c>
      <c r="B9180" s="127">
        <v>158000</v>
      </c>
      <c r="C9180" s="127">
        <f t="shared" si="392"/>
        <v>9472500</v>
      </c>
      <c r="D9180" s="129">
        <f t="shared" si="389"/>
        <v>165900</v>
      </c>
      <c r="E9180" s="130" t="s">
        <v>7180</v>
      </c>
    </row>
    <row r="9181" spans="1:5">
      <c r="A9181" s="127" t="s">
        <v>6878</v>
      </c>
      <c r="B9181" s="127">
        <v>159000</v>
      </c>
      <c r="C9181" s="127">
        <f t="shared" si="392"/>
        <v>9532500</v>
      </c>
      <c r="D9181" s="129">
        <f t="shared" si="389"/>
        <v>166950</v>
      </c>
      <c r="E9181" s="130" t="s">
        <v>7180</v>
      </c>
    </row>
    <row r="9182" spans="1:5">
      <c r="A9182" s="127" t="s">
        <v>6879</v>
      </c>
      <c r="B9182" s="127">
        <v>160000</v>
      </c>
      <c r="C9182" s="127">
        <f t="shared" si="392"/>
        <v>9592500</v>
      </c>
      <c r="D9182" s="129">
        <f t="shared" si="389"/>
        <v>168000</v>
      </c>
      <c r="E9182" s="130" t="s">
        <v>7180</v>
      </c>
    </row>
    <row r="9183" spans="1:5">
      <c r="A9183" s="127" t="s">
        <v>6880</v>
      </c>
      <c r="B9183" s="127">
        <v>161000</v>
      </c>
      <c r="C9183" s="127">
        <f t="shared" si="392"/>
        <v>9652500</v>
      </c>
      <c r="D9183" s="129">
        <f t="shared" si="389"/>
        <v>169050</v>
      </c>
      <c r="E9183" s="130" t="s">
        <v>7180</v>
      </c>
    </row>
    <row r="9184" spans="1:5">
      <c r="A9184" s="127" t="s">
        <v>6881</v>
      </c>
      <c r="B9184" s="127">
        <v>162000</v>
      </c>
      <c r="C9184" s="127">
        <f t="shared" si="392"/>
        <v>9712500</v>
      </c>
      <c r="D9184" s="129">
        <f t="shared" si="389"/>
        <v>170100</v>
      </c>
      <c r="E9184" s="130" t="s">
        <v>7180</v>
      </c>
    </row>
    <row r="9185" spans="1:5">
      <c r="A9185" s="127" t="s">
        <v>6882</v>
      </c>
      <c r="B9185" s="127">
        <v>163000</v>
      </c>
      <c r="C9185" s="127">
        <f t="shared" si="392"/>
        <v>9772500</v>
      </c>
      <c r="D9185" s="129">
        <f t="shared" si="389"/>
        <v>171150</v>
      </c>
      <c r="E9185" s="130" t="s">
        <v>7180</v>
      </c>
    </row>
    <row r="9186" spans="1:5">
      <c r="A9186" s="127" t="s">
        <v>6883</v>
      </c>
      <c r="B9186" s="127">
        <v>164000</v>
      </c>
      <c r="C9186" s="127">
        <f t="shared" si="392"/>
        <v>9832500</v>
      </c>
      <c r="D9186" s="129">
        <f t="shared" si="389"/>
        <v>172200</v>
      </c>
      <c r="E9186" s="130" t="s">
        <v>7180</v>
      </c>
    </row>
    <row r="9187" spans="1:5">
      <c r="A9187" s="127" t="s">
        <v>6884</v>
      </c>
      <c r="B9187" s="127">
        <v>165000</v>
      </c>
      <c r="C9187" s="127">
        <f t="shared" si="392"/>
        <v>9892500</v>
      </c>
      <c r="D9187" s="129">
        <f t="shared" si="389"/>
        <v>173250</v>
      </c>
      <c r="E9187" s="130" t="s">
        <v>7180</v>
      </c>
    </row>
    <row r="9188" spans="1:5">
      <c r="A9188" s="127" t="s">
        <v>6885</v>
      </c>
      <c r="B9188" s="127">
        <v>166000</v>
      </c>
      <c r="C9188" s="127">
        <f t="shared" si="392"/>
        <v>9952500</v>
      </c>
      <c r="D9188" s="129">
        <f t="shared" si="389"/>
        <v>174300</v>
      </c>
      <c r="E9188" s="130" t="s">
        <v>7180</v>
      </c>
    </row>
    <row r="9189" spans="1:5">
      <c r="A9189" s="127" t="s">
        <v>6886</v>
      </c>
      <c r="B9189" s="127">
        <v>167000</v>
      </c>
      <c r="C9189" s="127">
        <f t="shared" si="392"/>
        <v>10012500</v>
      </c>
      <c r="D9189" s="129">
        <f t="shared" si="389"/>
        <v>175350</v>
      </c>
      <c r="E9189" s="130" t="s">
        <v>7180</v>
      </c>
    </row>
    <row r="9190" spans="1:5">
      <c r="A9190" s="127" t="s">
        <v>6887</v>
      </c>
      <c r="B9190" s="127">
        <v>168000</v>
      </c>
      <c r="C9190" s="127">
        <f t="shared" si="392"/>
        <v>10072500</v>
      </c>
      <c r="D9190" s="129">
        <f t="shared" si="389"/>
        <v>176400</v>
      </c>
      <c r="E9190" s="130" t="s">
        <v>7180</v>
      </c>
    </row>
    <row r="9191" spans="1:5">
      <c r="A9191" s="127" t="s">
        <v>6888</v>
      </c>
      <c r="B9191" s="127">
        <v>169000</v>
      </c>
      <c r="C9191" s="127">
        <f t="shared" si="392"/>
        <v>10132500</v>
      </c>
      <c r="D9191" s="129">
        <f t="shared" si="389"/>
        <v>177450</v>
      </c>
      <c r="E9191" s="130" t="s">
        <v>7180</v>
      </c>
    </row>
    <row r="9192" spans="1:5">
      <c r="A9192" s="127" t="s">
        <v>6889</v>
      </c>
      <c r="B9192" s="127">
        <v>170000</v>
      </c>
      <c r="C9192" s="127">
        <f t="shared" si="392"/>
        <v>10192500</v>
      </c>
      <c r="D9192" s="129">
        <f t="shared" si="389"/>
        <v>178500</v>
      </c>
      <c r="E9192" s="130" t="s">
        <v>7180</v>
      </c>
    </row>
    <row r="9193" spans="1:5">
      <c r="A9193" s="127" t="s">
        <v>6890</v>
      </c>
      <c r="B9193" s="127">
        <v>171000</v>
      </c>
      <c r="C9193" s="127">
        <f t="shared" si="392"/>
        <v>10252500</v>
      </c>
      <c r="D9193" s="129">
        <f t="shared" si="389"/>
        <v>179550</v>
      </c>
      <c r="E9193" s="130" t="s">
        <v>7180</v>
      </c>
    </row>
    <row r="9194" spans="1:5">
      <c r="A9194" s="127" t="s">
        <v>6891</v>
      </c>
      <c r="B9194" s="127">
        <v>172000</v>
      </c>
      <c r="C9194" s="127">
        <f t="shared" si="392"/>
        <v>10312500</v>
      </c>
      <c r="D9194" s="129">
        <f t="shared" si="389"/>
        <v>180600</v>
      </c>
      <c r="E9194" s="130" t="s">
        <v>7180</v>
      </c>
    </row>
    <row r="9195" spans="1:5">
      <c r="A9195" s="127" t="s">
        <v>6892</v>
      </c>
      <c r="B9195" s="127">
        <v>173000</v>
      </c>
      <c r="C9195" s="127">
        <f t="shared" si="392"/>
        <v>10372500</v>
      </c>
      <c r="D9195" s="129">
        <f t="shared" si="389"/>
        <v>181650</v>
      </c>
      <c r="E9195" s="130" t="s">
        <v>7180</v>
      </c>
    </row>
    <row r="9196" spans="1:5">
      <c r="A9196" s="127" t="s">
        <v>6893</v>
      </c>
      <c r="B9196" s="127">
        <v>174000</v>
      </c>
      <c r="C9196" s="127">
        <f t="shared" si="392"/>
        <v>10432500</v>
      </c>
      <c r="D9196" s="129">
        <f t="shared" si="389"/>
        <v>182700</v>
      </c>
      <c r="E9196" s="130" t="s">
        <v>7180</v>
      </c>
    </row>
    <row r="9197" spans="1:5">
      <c r="A9197" s="127" t="s">
        <v>6894</v>
      </c>
      <c r="B9197" s="127">
        <v>175000</v>
      </c>
      <c r="C9197" s="127">
        <f t="shared" si="392"/>
        <v>10492500</v>
      </c>
      <c r="D9197" s="129">
        <f t="shared" si="389"/>
        <v>183750</v>
      </c>
      <c r="E9197" s="130" t="s">
        <v>7180</v>
      </c>
    </row>
    <row r="9198" spans="1:5">
      <c r="A9198" s="127" t="s">
        <v>6895</v>
      </c>
      <c r="B9198" s="127">
        <v>176000</v>
      </c>
      <c r="C9198" s="127">
        <f t="shared" si="392"/>
        <v>10552500</v>
      </c>
      <c r="D9198" s="129">
        <f t="shared" si="389"/>
        <v>184800</v>
      </c>
      <c r="E9198" s="130" t="s">
        <v>7180</v>
      </c>
    </row>
    <row r="9199" spans="1:5">
      <c r="A9199" s="127" t="s">
        <v>6896</v>
      </c>
      <c r="B9199" s="127">
        <v>177000</v>
      </c>
      <c r="C9199" s="127">
        <f t="shared" si="392"/>
        <v>10612500</v>
      </c>
      <c r="D9199" s="129">
        <f t="shared" si="389"/>
        <v>185850</v>
      </c>
      <c r="E9199" s="130" t="s">
        <v>7180</v>
      </c>
    </row>
    <row r="9200" spans="1:5">
      <c r="A9200" s="127" t="s">
        <v>6897</v>
      </c>
      <c r="B9200" s="127">
        <v>178000</v>
      </c>
      <c r="C9200" s="127">
        <f t="shared" si="392"/>
        <v>10672500</v>
      </c>
      <c r="D9200" s="129">
        <f t="shared" si="389"/>
        <v>186900</v>
      </c>
      <c r="E9200" s="130" t="s">
        <v>7180</v>
      </c>
    </row>
    <row r="9201" spans="1:5">
      <c r="A9201" s="127" t="s">
        <v>6898</v>
      </c>
      <c r="B9201" s="127">
        <v>179000</v>
      </c>
      <c r="C9201" s="127">
        <f t="shared" si="392"/>
        <v>10732500</v>
      </c>
      <c r="D9201" s="129">
        <f t="shared" si="389"/>
        <v>187950</v>
      </c>
      <c r="E9201" s="130" t="s">
        <v>7180</v>
      </c>
    </row>
    <row r="9202" spans="1:5">
      <c r="A9202" s="127" t="s">
        <v>6899</v>
      </c>
      <c r="B9202" s="127">
        <v>180000</v>
      </c>
      <c r="C9202" s="127">
        <f t="shared" si="392"/>
        <v>10792500</v>
      </c>
      <c r="D9202" s="129">
        <f t="shared" si="389"/>
        <v>189000</v>
      </c>
      <c r="E9202" s="130" t="s">
        <v>7180</v>
      </c>
    </row>
    <row r="9203" spans="1:5">
      <c r="A9203" s="127" t="s">
        <v>6900</v>
      </c>
      <c r="B9203" s="127">
        <v>181000</v>
      </c>
      <c r="C9203" s="127">
        <f t="shared" si="392"/>
        <v>10852500</v>
      </c>
      <c r="D9203" s="129">
        <f t="shared" si="389"/>
        <v>190050</v>
      </c>
      <c r="E9203" s="130" t="s">
        <v>7180</v>
      </c>
    </row>
    <row r="9204" spans="1:5">
      <c r="A9204" s="127" t="s">
        <v>6901</v>
      </c>
      <c r="B9204" s="127">
        <v>182000</v>
      </c>
      <c r="C9204" s="127">
        <f t="shared" si="392"/>
        <v>10912500</v>
      </c>
      <c r="D9204" s="129">
        <f t="shared" si="389"/>
        <v>191100</v>
      </c>
      <c r="E9204" s="130" t="s">
        <v>7180</v>
      </c>
    </row>
    <row r="9205" spans="1:5">
      <c r="A9205" s="127" t="s">
        <v>6902</v>
      </c>
      <c r="B9205" s="127">
        <v>183000</v>
      </c>
      <c r="C9205" s="127">
        <f t="shared" si="392"/>
        <v>10972500</v>
      </c>
      <c r="D9205" s="129">
        <f t="shared" si="389"/>
        <v>192150</v>
      </c>
      <c r="E9205" s="130" t="s">
        <v>7180</v>
      </c>
    </row>
    <row r="9206" spans="1:5">
      <c r="A9206" s="127" t="s">
        <v>6903</v>
      </c>
      <c r="B9206" s="127">
        <v>184000</v>
      </c>
      <c r="C9206" s="127">
        <f t="shared" si="392"/>
        <v>11032500</v>
      </c>
      <c r="D9206" s="129">
        <f t="shared" si="389"/>
        <v>193200</v>
      </c>
      <c r="E9206" s="130" t="s">
        <v>7180</v>
      </c>
    </row>
    <row r="9207" spans="1:5">
      <c r="A9207" s="127" t="s">
        <v>6904</v>
      </c>
      <c r="B9207" s="127">
        <v>185000</v>
      </c>
      <c r="C9207" s="127">
        <f t="shared" si="392"/>
        <v>11092500</v>
      </c>
      <c r="D9207" s="129">
        <f t="shared" si="389"/>
        <v>194250</v>
      </c>
      <c r="E9207" s="130" t="s">
        <v>7180</v>
      </c>
    </row>
    <row r="9208" spans="1:5">
      <c r="A9208" s="127" t="s">
        <v>6905</v>
      </c>
      <c r="B9208" s="127">
        <v>186000</v>
      </c>
      <c r="C9208" s="127">
        <f t="shared" si="392"/>
        <v>11152500</v>
      </c>
      <c r="D9208" s="129">
        <f t="shared" si="389"/>
        <v>195300</v>
      </c>
      <c r="E9208" s="130" t="s">
        <v>7180</v>
      </c>
    </row>
    <row r="9209" spans="1:5">
      <c r="A9209" s="127" t="s">
        <v>6906</v>
      </c>
      <c r="B9209" s="127">
        <v>187000</v>
      </c>
      <c r="C9209" s="127">
        <f t="shared" si="392"/>
        <v>11212500</v>
      </c>
      <c r="D9209" s="129">
        <f t="shared" si="389"/>
        <v>196350</v>
      </c>
      <c r="E9209" s="130" t="s">
        <v>7180</v>
      </c>
    </row>
    <row r="9210" spans="1:5">
      <c r="A9210" s="127" t="s">
        <v>6907</v>
      </c>
      <c r="B9210" s="127">
        <v>188000</v>
      </c>
      <c r="C9210" s="127">
        <f t="shared" si="392"/>
        <v>11272500</v>
      </c>
      <c r="D9210" s="129">
        <f t="shared" si="389"/>
        <v>197400</v>
      </c>
      <c r="E9210" s="130" t="s">
        <v>7180</v>
      </c>
    </row>
    <row r="9211" spans="1:5">
      <c r="A9211" s="127" t="s">
        <v>6908</v>
      </c>
      <c r="B9211" s="127">
        <v>189000</v>
      </c>
      <c r="C9211" s="127">
        <f t="shared" si="392"/>
        <v>11332500</v>
      </c>
      <c r="D9211" s="129">
        <f t="shared" si="389"/>
        <v>198450</v>
      </c>
      <c r="E9211" s="130" t="s">
        <v>7180</v>
      </c>
    </row>
    <row r="9212" spans="1:5">
      <c r="A9212" s="127" t="s">
        <v>6909</v>
      </c>
      <c r="B9212" s="127">
        <v>190000</v>
      </c>
      <c r="C9212" s="127">
        <f t="shared" si="392"/>
        <v>11392500</v>
      </c>
      <c r="D9212" s="129">
        <f t="shared" si="389"/>
        <v>199500</v>
      </c>
      <c r="E9212" s="130" t="s">
        <v>7180</v>
      </c>
    </row>
    <row r="9213" spans="1:5">
      <c r="A9213" s="127" t="s">
        <v>6910</v>
      </c>
      <c r="B9213" s="127">
        <v>191000</v>
      </c>
      <c r="C9213" s="127">
        <f t="shared" si="392"/>
        <v>11452500</v>
      </c>
      <c r="D9213" s="129">
        <f t="shared" si="389"/>
        <v>200550</v>
      </c>
      <c r="E9213" s="130" t="s">
        <v>7180</v>
      </c>
    </row>
    <row r="9214" spans="1:5">
      <c r="A9214" s="127" t="s">
        <v>6911</v>
      </c>
      <c r="B9214" s="127">
        <v>192000</v>
      </c>
      <c r="C9214" s="127">
        <f t="shared" si="392"/>
        <v>11512500</v>
      </c>
      <c r="D9214" s="129">
        <f t="shared" si="389"/>
        <v>201600</v>
      </c>
      <c r="E9214" s="130" t="s">
        <v>7180</v>
      </c>
    </row>
    <row r="9215" spans="1:5">
      <c r="A9215" s="127" t="s">
        <v>6912</v>
      </c>
      <c r="B9215" s="127">
        <v>193000</v>
      </c>
      <c r="C9215" s="127">
        <f t="shared" si="392"/>
        <v>11572500</v>
      </c>
      <c r="D9215" s="129">
        <f t="shared" si="389"/>
        <v>202650</v>
      </c>
      <c r="E9215" s="130" t="s">
        <v>7180</v>
      </c>
    </row>
    <row r="9216" spans="1:5">
      <c r="A9216" s="127" t="s">
        <v>6913</v>
      </c>
      <c r="B9216" s="127">
        <v>194000</v>
      </c>
      <c r="C9216" s="127">
        <f t="shared" si="392"/>
        <v>11632500</v>
      </c>
      <c r="D9216" s="129">
        <f t="shared" si="389"/>
        <v>203700</v>
      </c>
      <c r="E9216" s="130" t="s">
        <v>7180</v>
      </c>
    </row>
    <row r="9217" spans="1:5">
      <c r="A9217" s="127" t="s">
        <v>6914</v>
      </c>
      <c r="B9217" s="127">
        <v>195000</v>
      </c>
      <c r="C9217" s="127">
        <f t="shared" ref="C9217:C9264" si="393">SUM(C9216)+60000</f>
        <v>11692500</v>
      </c>
      <c r="D9217" s="129">
        <f t="shared" si="389"/>
        <v>204750</v>
      </c>
      <c r="E9217" s="130" t="s">
        <v>7180</v>
      </c>
    </row>
    <row r="9218" spans="1:5">
      <c r="A9218" s="127" t="s">
        <v>6915</v>
      </c>
      <c r="B9218" s="127">
        <v>196000</v>
      </c>
      <c r="C9218" s="127">
        <f t="shared" si="393"/>
        <v>11752500</v>
      </c>
      <c r="D9218" s="129">
        <f t="shared" si="389"/>
        <v>205800</v>
      </c>
      <c r="E9218" s="130" t="s">
        <v>7180</v>
      </c>
    </row>
    <row r="9219" spans="1:5">
      <c r="A9219" s="127" t="s">
        <v>6916</v>
      </c>
      <c r="B9219" s="127">
        <v>197000</v>
      </c>
      <c r="C9219" s="127">
        <f t="shared" si="393"/>
        <v>11812500</v>
      </c>
      <c r="D9219" s="129">
        <f t="shared" si="389"/>
        <v>206850</v>
      </c>
      <c r="E9219" s="130" t="s">
        <v>7180</v>
      </c>
    </row>
    <row r="9220" spans="1:5">
      <c r="A9220" s="127" t="s">
        <v>6917</v>
      </c>
      <c r="B9220" s="127">
        <v>198000</v>
      </c>
      <c r="C9220" s="127">
        <f t="shared" si="393"/>
        <v>11872500</v>
      </c>
      <c r="D9220" s="129">
        <f t="shared" si="389"/>
        <v>207900</v>
      </c>
      <c r="E9220" s="130" t="s">
        <v>7180</v>
      </c>
    </row>
    <row r="9221" spans="1:5">
      <c r="A9221" s="127" t="s">
        <v>6918</v>
      </c>
      <c r="B9221" s="127">
        <v>199000</v>
      </c>
      <c r="C9221" s="127">
        <f t="shared" si="393"/>
        <v>11932500</v>
      </c>
      <c r="D9221" s="129">
        <f t="shared" si="389"/>
        <v>208950</v>
      </c>
      <c r="E9221" s="130" t="s">
        <v>7180</v>
      </c>
    </row>
    <row r="9222" spans="1:5">
      <c r="A9222" s="127" t="s">
        <v>6919</v>
      </c>
      <c r="B9222" s="127">
        <v>200000</v>
      </c>
      <c r="C9222" s="127">
        <f t="shared" si="393"/>
        <v>11992500</v>
      </c>
      <c r="D9222" s="129">
        <f t="shared" si="389"/>
        <v>210000</v>
      </c>
      <c r="E9222" s="130" t="s">
        <v>7180</v>
      </c>
    </row>
    <row r="9223" spans="1:5">
      <c r="A9223" s="127" t="s">
        <v>6920</v>
      </c>
      <c r="B9223" s="127">
        <v>201000</v>
      </c>
      <c r="C9223" s="127">
        <f t="shared" si="393"/>
        <v>12052500</v>
      </c>
      <c r="D9223" s="129">
        <f t="shared" si="389"/>
        <v>211050</v>
      </c>
      <c r="E9223" s="130" t="s">
        <v>7180</v>
      </c>
    </row>
    <row r="9224" spans="1:5">
      <c r="A9224" s="127" t="s">
        <v>6921</v>
      </c>
      <c r="B9224" s="127">
        <v>202000</v>
      </c>
      <c r="C9224" s="127">
        <f t="shared" si="393"/>
        <v>12112500</v>
      </c>
      <c r="D9224" s="129">
        <f t="shared" si="389"/>
        <v>212100</v>
      </c>
      <c r="E9224" s="130" t="s">
        <v>7180</v>
      </c>
    </row>
    <row r="9225" spans="1:5">
      <c r="A9225" s="127" t="s">
        <v>6922</v>
      </c>
      <c r="B9225" s="127">
        <v>203000</v>
      </c>
      <c r="C9225" s="127">
        <f t="shared" si="393"/>
        <v>12172500</v>
      </c>
      <c r="D9225" s="129">
        <f t="shared" si="389"/>
        <v>213150</v>
      </c>
      <c r="E9225" s="130" t="s">
        <v>7180</v>
      </c>
    </row>
    <row r="9226" spans="1:5">
      <c r="A9226" s="127" t="s">
        <v>6923</v>
      </c>
      <c r="B9226" s="127">
        <v>204000</v>
      </c>
      <c r="C9226" s="127">
        <f t="shared" si="393"/>
        <v>12232500</v>
      </c>
      <c r="D9226" s="129">
        <f t="shared" si="389"/>
        <v>214200</v>
      </c>
      <c r="E9226" s="130" t="s">
        <v>7180</v>
      </c>
    </row>
    <row r="9227" spans="1:5">
      <c r="A9227" s="127" t="s">
        <v>6924</v>
      </c>
      <c r="B9227" s="127">
        <v>205000</v>
      </c>
      <c r="C9227" s="127">
        <f t="shared" si="393"/>
        <v>12292500</v>
      </c>
      <c r="D9227" s="129">
        <f t="shared" si="389"/>
        <v>215250</v>
      </c>
      <c r="E9227" s="130" t="s">
        <v>7180</v>
      </c>
    </row>
    <row r="9228" spans="1:5">
      <c r="A9228" s="127" t="s">
        <v>6925</v>
      </c>
      <c r="B9228" s="127">
        <v>206000</v>
      </c>
      <c r="C9228" s="127">
        <f t="shared" si="393"/>
        <v>12352500</v>
      </c>
      <c r="D9228" s="129">
        <f t="shared" si="389"/>
        <v>216300</v>
      </c>
      <c r="E9228" s="130" t="s">
        <v>7180</v>
      </c>
    </row>
    <row r="9229" spans="1:5">
      <c r="A9229" s="127" t="s">
        <v>6926</v>
      </c>
      <c r="B9229" s="127">
        <v>207000</v>
      </c>
      <c r="C9229" s="127">
        <f t="shared" si="393"/>
        <v>12412500</v>
      </c>
      <c r="D9229" s="129">
        <f t="shared" si="389"/>
        <v>217350</v>
      </c>
      <c r="E9229" s="130" t="s">
        <v>7180</v>
      </c>
    </row>
    <row r="9230" spans="1:5">
      <c r="A9230" s="127" t="s">
        <v>6927</v>
      </c>
      <c r="B9230" s="127">
        <v>208000</v>
      </c>
      <c r="C9230" s="127">
        <f t="shared" si="393"/>
        <v>12472500</v>
      </c>
      <c r="D9230" s="129">
        <f t="shared" si="389"/>
        <v>218400</v>
      </c>
      <c r="E9230" s="130" t="s">
        <v>7180</v>
      </c>
    </row>
    <row r="9231" spans="1:5">
      <c r="A9231" s="127" t="s">
        <v>6928</v>
      </c>
      <c r="B9231" s="127">
        <v>209000</v>
      </c>
      <c r="C9231" s="127">
        <f t="shared" si="393"/>
        <v>12532500</v>
      </c>
      <c r="D9231" s="129">
        <f t="shared" si="389"/>
        <v>219450</v>
      </c>
      <c r="E9231" s="130" t="s">
        <v>7180</v>
      </c>
    </row>
    <row r="9232" spans="1:5">
      <c r="A9232" s="127" t="s">
        <v>6929</v>
      </c>
      <c r="B9232" s="127">
        <v>210000</v>
      </c>
      <c r="C9232" s="127">
        <f t="shared" si="393"/>
        <v>12592500</v>
      </c>
      <c r="D9232" s="129">
        <f t="shared" si="389"/>
        <v>220500</v>
      </c>
      <c r="E9232" s="130" t="s">
        <v>7180</v>
      </c>
    </row>
    <row r="9233" spans="1:5">
      <c r="A9233" s="127" t="s">
        <v>6930</v>
      </c>
      <c r="B9233" s="127">
        <v>211000</v>
      </c>
      <c r="C9233" s="127">
        <f t="shared" si="393"/>
        <v>12652500</v>
      </c>
      <c r="D9233" s="129">
        <f t="shared" si="389"/>
        <v>221550</v>
      </c>
      <c r="E9233" s="130" t="s">
        <v>7180</v>
      </c>
    </row>
    <row r="9234" spans="1:5">
      <c r="A9234" s="127" t="s">
        <v>6931</v>
      </c>
      <c r="B9234" s="127">
        <v>212000</v>
      </c>
      <c r="C9234" s="127">
        <f t="shared" si="393"/>
        <v>12712500</v>
      </c>
      <c r="D9234" s="129">
        <f t="shared" si="389"/>
        <v>222600</v>
      </c>
      <c r="E9234" s="130" t="s">
        <v>7180</v>
      </c>
    </row>
    <row r="9235" spans="1:5">
      <c r="A9235" s="127" t="s">
        <v>6932</v>
      </c>
      <c r="B9235" s="127">
        <v>213000</v>
      </c>
      <c r="C9235" s="127">
        <f t="shared" si="393"/>
        <v>12772500</v>
      </c>
      <c r="D9235" s="129">
        <f t="shared" si="389"/>
        <v>223650</v>
      </c>
      <c r="E9235" s="130" t="s">
        <v>7180</v>
      </c>
    </row>
    <row r="9236" spans="1:5">
      <c r="A9236" s="127" t="s">
        <v>6933</v>
      </c>
      <c r="B9236" s="127">
        <v>214000</v>
      </c>
      <c r="C9236" s="127">
        <f t="shared" si="393"/>
        <v>12832500</v>
      </c>
      <c r="D9236" s="129">
        <f t="shared" si="389"/>
        <v>224700</v>
      </c>
      <c r="E9236" s="130" t="s">
        <v>7180</v>
      </c>
    </row>
    <row r="9237" spans="1:5">
      <c r="A9237" s="127" t="s">
        <v>6934</v>
      </c>
      <c r="B9237" s="127">
        <v>215000</v>
      </c>
      <c r="C9237" s="127">
        <f t="shared" si="393"/>
        <v>12892500</v>
      </c>
      <c r="D9237" s="129">
        <f t="shared" si="389"/>
        <v>225750</v>
      </c>
      <c r="E9237" s="130" t="s">
        <v>7180</v>
      </c>
    </row>
    <row r="9238" spans="1:5">
      <c r="A9238" s="127" t="s">
        <v>6935</v>
      </c>
      <c r="B9238" s="127">
        <v>216000</v>
      </c>
      <c r="C9238" s="127">
        <f t="shared" si="393"/>
        <v>12952500</v>
      </c>
      <c r="D9238" s="129">
        <f t="shared" si="389"/>
        <v>226800</v>
      </c>
      <c r="E9238" s="130" t="s">
        <v>7180</v>
      </c>
    </row>
    <row r="9239" spans="1:5">
      <c r="A9239" s="127" t="s">
        <v>6936</v>
      </c>
      <c r="B9239" s="127">
        <v>217000</v>
      </c>
      <c r="C9239" s="127">
        <f t="shared" si="393"/>
        <v>13012500</v>
      </c>
      <c r="D9239" s="129">
        <f t="shared" si="389"/>
        <v>227850</v>
      </c>
      <c r="E9239" s="130" t="s">
        <v>7180</v>
      </c>
    </row>
    <row r="9240" spans="1:5">
      <c r="A9240" s="127" t="s">
        <v>6937</v>
      </c>
      <c r="B9240" s="127">
        <v>218000</v>
      </c>
      <c r="C9240" s="127">
        <f t="shared" si="393"/>
        <v>13072500</v>
      </c>
      <c r="D9240" s="129">
        <f t="shared" si="389"/>
        <v>228900</v>
      </c>
      <c r="E9240" s="130" t="s">
        <v>7180</v>
      </c>
    </row>
    <row r="9241" spans="1:5">
      <c r="A9241" s="127" t="s">
        <v>6938</v>
      </c>
      <c r="B9241" s="127">
        <v>219000</v>
      </c>
      <c r="C9241" s="127">
        <f t="shared" si="393"/>
        <v>13132500</v>
      </c>
      <c r="D9241" s="129">
        <f t="shared" si="389"/>
        <v>229950</v>
      </c>
      <c r="E9241" s="130" t="s">
        <v>7180</v>
      </c>
    </row>
    <row r="9242" spans="1:5">
      <c r="A9242" s="127" t="s">
        <v>6939</v>
      </c>
      <c r="B9242" s="127">
        <v>220000</v>
      </c>
      <c r="C9242" s="127">
        <f t="shared" si="393"/>
        <v>13192500</v>
      </c>
      <c r="D9242" s="129">
        <f t="shared" si="389"/>
        <v>231000</v>
      </c>
      <c r="E9242" s="130" t="s">
        <v>7180</v>
      </c>
    </row>
    <row r="9243" spans="1:5">
      <c r="A9243" s="127" t="s">
        <v>6940</v>
      </c>
      <c r="B9243" s="127">
        <v>221000</v>
      </c>
      <c r="C9243" s="127">
        <f t="shared" si="393"/>
        <v>13252500</v>
      </c>
      <c r="D9243" s="129">
        <f t="shared" si="389"/>
        <v>232050</v>
      </c>
      <c r="E9243" s="130" t="s">
        <v>7180</v>
      </c>
    </row>
    <row r="9244" spans="1:5">
      <c r="A9244" s="127" t="s">
        <v>6941</v>
      </c>
      <c r="B9244" s="127">
        <v>222000</v>
      </c>
      <c r="C9244" s="127">
        <f t="shared" si="393"/>
        <v>13312500</v>
      </c>
      <c r="D9244" s="129">
        <f t="shared" si="389"/>
        <v>233100</v>
      </c>
      <c r="E9244" s="130" t="s">
        <v>7180</v>
      </c>
    </row>
    <row r="9245" spans="1:5">
      <c r="A9245" s="127" t="s">
        <v>6942</v>
      </c>
      <c r="B9245" s="127">
        <v>223000</v>
      </c>
      <c r="C9245" s="127">
        <f t="shared" si="393"/>
        <v>13372500</v>
      </c>
      <c r="D9245" s="129">
        <f t="shared" si="389"/>
        <v>234150</v>
      </c>
      <c r="E9245" s="130" t="s">
        <v>7180</v>
      </c>
    </row>
    <row r="9246" spans="1:5">
      <c r="A9246" s="127" t="s">
        <v>6943</v>
      </c>
      <c r="B9246" s="127">
        <v>224000</v>
      </c>
      <c r="C9246" s="127">
        <f t="shared" si="393"/>
        <v>13432500</v>
      </c>
      <c r="D9246" s="129">
        <f t="shared" si="389"/>
        <v>235200</v>
      </c>
      <c r="E9246" s="130" t="s">
        <v>7180</v>
      </c>
    </row>
    <row r="9247" spans="1:5">
      <c r="A9247" s="127" t="s">
        <v>6944</v>
      </c>
      <c r="B9247" s="127">
        <v>225000</v>
      </c>
      <c r="C9247" s="127">
        <f t="shared" si="393"/>
        <v>13492500</v>
      </c>
      <c r="D9247" s="129">
        <f t="shared" si="389"/>
        <v>236250</v>
      </c>
      <c r="E9247" s="130" t="s">
        <v>7180</v>
      </c>
    </row>
    <row r="9248" spans="1:5">
      <c r="A9248" s="127" t="s">
        <v>6945</v>
      </c>
      <c r="B9248" s="127">
        <v>226000</v>
      </c>
      <c r="C9248" s="127">
        <f t="shared" si="393"/>
        <v>13552500</v>
      </c>
      <c r="D9248" s="129">
        <f t="shared" si="389"/>
        <v>237300</v>
      </c>
      <c r="E9248" s="130" t="s">
        <v>7180</v>
      </c>
    </row>
    <row r="9249" spans="1:5">
      <c r="A9249" s="127" t="s">
        <v>6946</v>
      </c>
      <c r="B9249" s="127">
        <v>227000</v>
      </c>
      <c r="C9249" s="127">
        <f t="shared" si="393"/>
        <v>13612500</v>
      </c>
      <c r="D9249" s="129">
        <f t="shared" si="389"/>
        <v>238350</v>
      </c>
      <c r="E9249" s="130" t="s">
        <v>7180</v>
      </c>
    </row>
    <row r="9250" spans="1:5">
      <c r="A9250" s="127" t="s">
        <v>6947</v>
      </c>
      <c r="B9250" s="127">
        <v>228000</v>
      </c>
      <c r="C9250" s="127">
        <f t="shared" si="393"/>
        <v>13672500</v>
      </c>
      <c r="D9250" s="129">
        <f t="shared" si="389"/>
        <v>239400</v>
      </c>
      <c r="E9250" s="130" t="s">
        <v>7180</v>
      </c>
    </row>
    <row r="9251" spans="1:5">
      <c r="A9251" s="127" t="s">
        <v>6948</v>
      </c>
      <c r="B9251" s="127">
        <v>229000</v>
      </c>
      <c r="C9251" s="127">
        <f t="shared" si="393"/>
        <v>13732500</v>
      </c>
      <c r="D9251" s="129">
        <f t="shared" si="389"/>
        <v>240450</v>
      </c>
      <c r="E9251" s="130" t="s">
        <v>7180</v>
      </c>
    </row>
    <row r="9252" spans="1:5">
      <c r="A9252" s="127" t="s">
        <v>6949</v>
      </c>
      <c r="B9252" s="127">
        <v>230000</v>
      </c>
      <c r="C9252" s="127">
        <f t="shared" si="393"/>
        <v>13792500</v>
      </c>
      <c r="D9252" s="129">
        <f t="shared" si="389"/>
        <v>241500</v>
      </c>
      <c r="E9252" s="130" t="s">
        <v>7180</v>
      </c>
    </row>
    <row r="9253" spans="1:5">
      <c r="A9253" s="127" t="s">
        <v>6950</v>
      </c>
      <c r="B9253" s="127">
        <v>231000</v>
      </c>
      <c r="C9253" s="127">
        <f t="shared" si="393"/>
        <v>13852500</v>
      </c>
      <c r="D9253" s="129">
        <f t="shared" si="389"/>
        <v>242550</v>
      </c>
      <c r="E9253" s="130" t="s">
        <v>7180</v>
      </c>
    </row>
    <row r="9254" spans="1:5">
      <c r="A9254" s="127" t="s">
        <v>6951</v>
      </c>
      <c r="B9254" s="127">
        <v>232000</v>
      </c>
      <c r="C9254" s="127">
        <f t="shared" si="393"/>
        <v>13912500</v>
      </c>
      <c r="D9254" s="129">
        <f t="shared" si="389"/>
        <v>243600</v>
      </c>
      <c r="E9254" s="130" t="s">
        <v>7180</v>
      </c>
    </row>
    <row r="9255" spans="1:5">
      <c r="A9255" s="127" t="s">
        <v>6952</v>
      </c>
      <c r="B9255" s="127">
        <v>233000</v>
      </c>
      <c r="C9255" s="127">
        <f t="shared" si="393"/>
        <v>13972500</v>
      </c>
      <c r="D9255" s="129">
        <f t="shared" si="389"/>
        <v>244650</v>
      </c>
      <c r="E9255" s="130" t="s">
        <v>7180</v>
      </c>
    </row>
    <row r="9256" spans="1:5">
      <c r="A9256" s="127" t="s">
        <v>6953</v>
      </c>
      <c r="B9256" s="127">
        <v>234000</v>
      </c>
      <c r="C9256" s="127">
        <f t="shared" si="393"/>
        <v>14032500</v>
      </c>
      <c r="D9256" s="129">
        <f t="shared" si="389"/>
        <v>245700</v>
      </c>
      <c r="E9256" s="130" t="s">
        <v>7180</v>
      </c>
    </row>
    <row r="9257" spans="1:5">
      <c r="A9257" s="127" t="s">
        <v>6954</v>
      </c>
      <c r="B9257" s="127">
        <v>235000</v>
      </c>
      <c r="C9257" s="127">
        <f t="shared" si="393"/>
        <v>14092500</v>
      </c>
      <c r="D9257" s="129">
        <f t="shared" si="389"/>
        <v>246750</v>
      </c>
      <c r="E9257" s="130" t="s">
        <v>7180</v>
      </c>
    </row>
    <row r="9258" spans="1:5">
      <c r="A9258" s="127" t="s">
        <v>6955</v>
      </c>
      <c r="B9258" s="127">
        <v>236000</v>
      </c>
      <c r="C9258" s="127">
        <f t="shared" si="393"/>
        <v>14152500</v>
      </c>
      <c r="D9258" s="129">
        <f t="shared" si="389"/>
        <v>247800</v>
      </c>
      <c r="E9258" s="130" t="s">
        <v>7180</v>
      </c>
    </row>
    <row r="9259" spans="1:5">
      <c r="A9259" s="127" t="s">
        <v>6956</v>
      </c>
      <c r="B9259" s="127">
        <v>237000</v>
      </c>
      <c r="C9259" s="127">
        <f t="shared" si="393"/>
        <v>14212500</v>
      </c>
      <c r="D9259" s="129">
        <f t="shared" si="389"/>
        <v>248850</v>
      </c>
      <c r="E9259" s="130" t="s">
        <v>7180</v>
      </c>
    </row>
    <row r="9260" spans="1:5">
      <c r="A9260" s="127" t="s">
        <v>6957</v>
      </c>
      <c r="B9260" s="127">
        <v>238000</v>
      </c>
      <c r="C9260" s="127">
        <f t="shared" si="393"/>
        <v>14272500</v>
      </c>
      <c r="D9260" s="129">
        <f t="shared" si="389"/>
        <v>249900</v>
      </c>
      <c r="E9260" s="130" t="s">
        <v>7180</v>
      </c>
    </row>
    <row r="9261" spans="1:5">
      <c r="A9261" s="127" t="s">
        <v>6958</v>
      </c>
      <c r="B9261" s="127">
        <v>239000</v>
      </c>
      <c r="C9261" s="127">
        <f t="shared" si="393"/>
        <v>14332500</v>
      </c>
      <c r="D9261" s="129">
        <f t="shared" si="389"/>
        <v>250950</v>
      </c>
      <c r="E9261" s="130" t="s">
        <v>7180</v>
      </c>
    </row>
    <row r="9262" spans="1:5">
      <c r="A9262" s="127" t="s">
        <v>6959</v>
      </c>
      <c r="B9262" s="127">
        <v>240000</v>
      </c>
      <c r="C9262" s="127">
        <f t="shared" si="393"/>
        <v>14392500</v>
      </c>
      <c r="D9262" s="129">
        <f t="shared" si="389"/>
        <v>252000</v>
      </c>
      <c r="E9262" s="130" t="s">
        <v>7180</v>
      </c>
    </row>
    <row r="9263" spans="1:5">
      <c r="A9263" s="127" t="s">
        <v>6960</v>
      </c>
      <c r="B9263" s="127">
        <v>241000</v>
      </c>
      <c r="C9263" s="127">
        <f t="shared" si="393"/>
        <v>14452500</v>
      </c>
      <c r="D9263" s="129">
        <f t="shared" si="389"/>
        <v>253050</v>
      </c>
      <c r="E9263" s="130" t="s">
        <v>7180</v>
      </c>
    </row>
    <row r="9264" spans="1:5">
      <c r="A9264" s="127" t="s">
        <v>6961</v>
      </c>
      <c r="B9264" s="127">
        <v>242000</v>
      </c>
      <c r="C9264" s="127">
        <f t="shared" si="393"/>
        <v>14512500</v>
      </c>
      <c r="D9264" s="129">
        <f t="shared" si="389"/>
        <v>254100</v>
      </c>
      <c r="E9264" s="130" t="s">
        <v>7180</v>
      </c>
    </row>
    <row r="9265" spans="1:5">
      <c r="A9265" s="127" t="str">
        <f>"라트비아"&amp;B9265</f>
        <v>라트비아1000</v>
      </c>
      <c r="B9265" s="127">
        <v>1000</v>
      </c>
      <c r="C9265" s="127">
        <v>63000</v>
      </c>
      <c r="D9265" s="129">
        <f t="shared" ref="D9265:D9277" si="394">SUM($G$2)*(B9265*0.001)</f>
        <v>1050</v>
      </c>
      <c r="E9265" s="130" t="s">
        <v>7181</v>
      </c>
    </row>
    <row r="9266" spans="1:5">
      <c r="A9266" s="127" t="str">
        <f t="shared" ref="A9266:A9329" si="395">"라트비아"&amp;B9266</f>
        <v>라트비아2000</v>
      </c>
      <c r="B9266" s="127">
        <f>B9265+1000</f>
        <v>2000</v>
      </c>
      <c r="C9266" s="127">
        <f>C9265+32000</f>
        <v>95000</v>
      </c>
      <c r="D9266" s="129">
        <f t="shared" si="394"/>
        <v>2100</v>
      </c>
      <c r="E9266" s="130" t="s">
        <v>7181</v>
      </c>
    </row>
    <row r="9267" spans="1:5">
      <c r="A9267" s="127" t="str">
        <f t="shared" si="395"/>
        <v>라트비아3000</v>
      </c>
      <c r="B9267" s="127">
        <f t="shared" ref="B9267:B9330" si="396">B9266+1000</f>
        <v>3000</v>
      </c>
      <c r="C9267" s="127">
        <f t="shared" ref="C9267:C9330" si="397">C9266+32000</f>
        <v>127000</v>
      </c>
      <c r="D9267" s="129">
        <f t="shared" si="394"/>
        <v>3150</v>
      </c>
      <c r="E9267" s="130" t="s">
        <v>7181</v>
      </c>
    </row>
    <row r="9268" spans="1:5">
      <c r="A9268" s="127" t="str">
        <f t="shared" si="395"/>
        <v>라트비아4000</v>
      </c>
      <c r="B9268" s="127">
        <f t="shared" si="396"/>
        <v>4000</v>
      </c>
      <c r="C9268" s="127">
        <f t="shared" si="397"/>
        <v>159000</v>
      </c>
      <c r="D9268" s="129">
        <f t="shared" si="394"/>
        <v>4200</v>
      </c>
      <c r="E9268" s="130" t="s">
        <v>7181</v>
      </c>
    </row>
    <row r="9269" spans="1:5">
      <c r="A9269" s="127" t="str">
        <f t="shared" si="395"/>
        <v>라트비아5000</v>
      </c>
      <c r="B9269" s="127">
        <f t="shared" si="396"/>
        <v>5000</v>
      </c>
      <c r="C9269" s="127">
        <f t="shared" si="397"/>
        <v>191000</v>
      </c>
      <c r="D9269" s="129">
        <f t="shared" si="394"/>
        <v>5250</v>
      </c>
      <c r="E9269" s="130" t="s">
        <v>7181</v>
      </c>
    </row>
    <row r="9270" spans="1:5">
      <c r="A9270" s="127" t="str">
        <f t="shared" si="395"/>
        <v>라트비아6000</v>
      </c>
      <c r="B9270" s="127">
        <f t="shared" si="396"/>
        <v>6000</v>
      </c>
      <c r="C9270" s="127">
        <f t="shared" si="397"/>
        <v>223000</v>
      </c>
      <c r="D9270" s="129">
        <f t="shared" si="394"/>
        <v>6300</v>
      </c>
      <c r="E9270" s="130" t="s">
        <v>7181</v>
      </c>
    </row>
    <row r="9271" spans="1:5">
      <c r="A9271" s="127" t="str">
        <f t="shared" si="395"/>
        <v>라트비아7000</v>
      </c>
      <c r="B9271" s="127">
        <f t="shared" si="396"/>
        <v>7000</v>
      </c>
      <c r="C9271" s="127">
        <f t="shared" si="397"/>
        <v>255000</v>
      </c>
      <c r="D9271" s="129">
        <f t="shared" si="394"/>
        <v>7350</v>
      </c>
      <c r="E9271" s="130" t="s">
        <v>7181</v>
      </c>
    </row>
    <row r="9272" spans="1:5">
      <c r="A9272" s="127" t="str">
        <f t="shared" si="395"/>
        <v>라트비아8000</v>
      </c>
      <c r="B9272" s="127">
        <f t="shared" si="396"/>
        <v>8000</v>
      </c>
      <c r="C9272" s="127">
        <f t="shared" si="397"/>
        <v>287000</v>
      </c>
      <c r="D9272" s="129">
        <f t="shared" si="394"/>
        <v>8400</v>
      </c>
      <c r="E9272" s="130" t="s">
        <v>7181</v>
      </c>
    </row>
    <row r="9273" spans="1:5">
      <c r="A9273" s="127" t="str">
        <f t="shared" si="395"/>
        <v>라트비아9000</v>
      </c>
      <c r="B9273" s="127">
        <f t="shared" si="396"/>
        <v>9000</v>
      </c>
      <c r="C9273" s="127">
        <f t="shared" si="397"/>
        <v>319000</v>
      </c>
      <c r="D9273" s="129">
        <f t="shared" si="394"/>
        <v>9450</v>
      </c>
      <c r="E9273" s="130" t="s">
        <v>7181</v>
      </c>
    </row>
    <row r="9274" spans="1:5">
      <c r="A9274" s="127" t="str">
        <f t="shared" si="395"/>
        <v>라트비아10000</v>
      </c>
      <c r="B9274" s="127">
        <f t="shared" si="396"/>
        <v>10000</v>
      </c>
      <c r="C9274" s="127">
        <f t="shared" si="397"/>
        <v>351000</v>
      </c>
      <c r="D9274" s="129">
        <f t="shared" si="394"/>
        <v>10500</v>
      </c>
      <c r="E9274" s="130" t="s">
        <v>7181</v>
      </c>
    </row>
    <row r="9275" spans="1:5">
      <c r="A9275" s="127" t="str">
        <f t="shared" si="395"/>
        <v>라트비아11000</v>
      </c>
      <c r="B9275" s="127">
        <f t="shared" si="396"/>
        <v>11000</v>
      </c>
      <c r="C9275" s="127">
        <f t="shared" si="397"/>
        <v>383000</v>
      </c>
      <c r="D9275" s="129">
        <f t="shared" si="394"/>
        <v>11550</v>
      </c>
      <c r="E9275" s="130" t="s">
        <v>7181</v>
      </c>
    </row>
    <row r="9276" spans="1:5">
      <c r="A9276" s="127" t="str">
        <f t="shared" si="395"/>
        <v>라트비아12000</v>
      </c>
      <c r="B9276" s="127">
        <f t="shared" si="396"/>
        <v>12000</v>
      </c>
      <c r="C9276" s="127">
        <f t="shared" si="397"/>
        <v>415000</v>
      </c>
      <c r="D9276" s="129">
        <f t="shared" si="394"/>
        <v>12600</v>
      </c>
      <c r="E9276" s="130" t="s">
        <v>7181</v>
      </c>
    </row>
    <row r="9277" spans="1:5">
      <c r="A9277" s="127" t="str">
        <f t="shared" si="395"/>
        <v>라트비아13000</v>
      </c>
      <c r="B9277" s="127">
        <f t="shared" si="396"/>
        <v>13000</v>
      </c>
      <c r="C9277" s="127">
        <f t="shared" si="397"/>
        <v>447000</v>
      </c>
      <c r="D9277" s="129">
        <f t="shared" si="394"/>
        <v>13650</v>
      </c>
      <c r="E9277" s="130" t="s">
        <v>7181</v>
      </c>
    </row>
    <row r="9278" spans="1:5">
      <c r="A9278" s="127" t="str">
        <f t="shared" si="395"/>
        <v>라트비아14000</v>
      </c>
      <c r="B9278" s="127">
        <f t="shared" si="396"/>
        <v>14000</v>
      </c>
      <c r="C9278" s="127">
        <f t="shared" si="397"/>
        <v>479000</v>
      </c>
      <c r="D9278" s="129">
        <f t="shared" ref="D9278:D9341" si="398">SUM($G$2)*(B9278*0.001)</f>
        <v>14700</v>
      </c>
      <c r="E9278" s="130" t="s">
        <v>7181</v>
      </c>
    </row>
    <row r="9279" spans="1:5">
      <c r="A9279" s="127" t="str">
        <f t="shared" si="395"/>
        <v>라트비아15000</v>
      </c>
      <c r="B9279" s="127">
        <f t="shared" si="396"/>
        <v>15000</v>
      </c>
      <c r="C9279" s="127">
        <f t="shared" si="397"/>
        <v>511000</v>
      </c>
      <c r="D9279" s="129">
        <f t="shared" si="398"/>
        <v>15750</v>
      </c>
      <c r="E9279" s="130" t="s">
        <v>7181</v>
      </c>
    </row>
    <row r="9280" spans="1:5">
      <c r="A9280" s="127" t="str">
        <f t="shared" si="395"/>
        <v>라트비아16000</v>
      </c>
      <c r="B9280" s="127">
        <f t="shared" si="396"/>
        <v>16000</v>
      </c>
      <c r="C9280" s="127">
        <f t="shared" si="397"/>
        <v>543000</v>
      </c>
      <c r="D9280" s="129">
        <f t="shared" si="398"/>
        <v>16800</v>
      </c>
      <c r="E9280" s="130" t="s">
        <v>7181</v>
      </c>
    </row>
    <row r="9281" spans="1:5">
      <c r="A9281" s="127" t="str">
        <f t="shared" si="395"/>
        <v>라트비아17000</v>
      </c>
      <c r="B9281" s="127">
        <f t="shared" si="396"/>
        <v>17000</v>
      </c>
      <c r="C9281" s="127">
        <f t="shared" si="397"/>
        <v>575000</v>
      </c>
      <c r="D9281" s="129">
        <f t="shared" si="398"/>
        <v>17850</v>
      </c>
      <c r="E9281" s="130" t="s">
        <v>7181</v>
      </c>
    </row>
    <row r="9282" spans="1:5">
      <c r="A9282" s="127" t="str">
        <f t="shared" si="395"/>
        <v>라트비아18000</v>
      </c>
      <c r="B9282" s="127">
        <f t="shared" si="396"/>
        <v>18000</v>
      </c>
      <c r="C9282" s="127">
        <f t="shared" si="397"/>
        <v>607000</v>
      </c>
      <c r="D9282" s="129">
        <f t="shared" si="398"/>
        <v>18900</v>
      </c>
      <c r="E9282" s="130" t="s">
        <v>7181</v>
      </c>
    </row>
    <row r="9283" spans="1:5">
      <c r="A9283" s="127" t="str">
        <f t="shared" si="395"/>
        <v>라트비아19000</v>
      </c>
      <c r="B9283" s="127">
        <f t="shared" si="396"/>
        <v>19000</v>
      </c>
      <c r="C9283" s="127">
        <f t="shared" si="397"/>
        <v>639000</v>
      </c>
      <c r="D9283" s="129">
        <f t="shared" si="398"/>
        <v>19950</v>
      </c>
      <c r="E9283" s="130" t="s">
        <v>7181</v>
      </c>
    </row>
    <row r="9284" spans="1:5">
      <c r="A9284" s="127" t="str">
        <f t="shared" si="395"/>
        <v>라트비아20000</v>
      </c>
      <c r="B9284" s="127">
        <f t="shared" si="396"/>
        <v>20000</v>
      </c>
      <c r="C9284" s="127">
        <f t="shared" si="397"/>
        <v>671000</v>
      </c>
      <c r="D9284" s="129">
        <f t="shared" si="398"/>
        <v>21000</v>
      </c>
      <c r="E9284" s="130" t="s">
        <v>7181</v>
      </c>
    </row>
    <row r="9285" spans="1:5">
      <c r="A9285" s="127" t="str">
        <f t="shared" si="395"/>
        <v>라트비아21000</v>
      </c>
      <c r="B9285" s="127">
        <f t="shared" si="396"/>
        <v>21000</v>
      </c>
      <c r="C9285" s="127">
        <f t="shared" si="397"/>
        <v>703000</v>
      </c>
      <c r="D9285" s="129">
        <f t="shared" si="398"/>
        <v>22050</v>
      </c>
      <c r="E9285" s="130" t="s">
        <v>7181</v>
      </c>
    </row>
    <row r="9286" spans="1:5">
      <c r="A9286" s="127" t="str">
        <f t="shared" si="395"/>
        <v>라트비아22000</v>
      </c>
      <c r="B9286" s="127">
        <f t="shared" si="396"/>
        <v>22000</v>
      </c>
      <c r="C9286" s="127">
        <f t="shared" si="397"/>
        <v>735000</v>
      </c>
      <c r="D9286" s="129">
        <f t="shared" si="398"/>
        <v>23100</v>
      </c>
      <c r="E9286" s="130" t="s">
        <v>7181</v>
      </c>
    </row>
    <row r="9287" spans="1:5">
      <c r="A9287" s="127" t="str">
        <f t="shared" si="395"/>
        <v>라트비아23000</v>
      </c>
      <c r="B9287" s="127">
        <f t="shared" si="396"/>
        <v>23000</v>
      </c>
      <c r="C9287" s="127">
        <f t="shared" si="397"/>
        <v>767000</v>
      </c>
      <c r="D9287" s="129">
        <f t="shared" si="398"/>
        <v>24150</v>
      </c>
      <c r="E9287" s="130" t="s">
        <v>7181</v>
      </c>
    </row>
    <row r="9288" spans="1:5">
      <c r="A9288" s="127" t="str">
        <f t="shared" si="395"/>
        <v>라트비아24000</v>
      </c>
      <c r="B9288" s="127">
        <f t="shared" si="396"/>
        <v>24000</v>
      </c>
      <c r="C9288" s="127">
        <f t="shared" si="397"/>
        <v>799000</v>
      </c>
      <c r="D9288" s="129">
        <f t="shared" si="398"/>
        <v>25200</v>
      </c>
      <c r="E9288" s="130" t="s">
        <v>7181</v>
      </c>
    </row>
    <row r="9289" spans="1:5">
      <c r="A9289" s="127" t="str">
        <f t="shared" si="395"/>
        <v>라트비아25000</v>
      </c>
      <c r="B9289" s="127">
        <f t="shared" si="396"/>
        <v>25000</v>
      </c>
      <c r="C9289" s="127">
        <f t="shared" si="397"/>
        <v>831000</v>
      </c>
      <c r="D9289" s="129">
        <f t="shared" si="398"/>
        <v>26250</v>
      </c>
      <c r="E9289" s="130" t="s">
        <v>7181</v>
      </c>
    </row>
    <row r="9290" spans="1:5">
      <c r="A9290" s="127" t="str">
        <f t="shared" si="395"/>
        <v>라트비아26000</v>
      </c>
      <c r="B9290" s="127">
        <f t="shared" si="396"/>
        <v>26000</v>
      </c>
      <c r="C9290" s="127">
        <f t="shared" si="397"/>
        <v>863000</v>
      </c>
      <c r="D9290" s="129">
        <f t="shared" si="398"/>
        <v>27300</v>
      </c>
      <c r="E9290" s="130" t="s">
        <v>7181</v>
      </c>
    </row>
    <row r="9291" spans="1:5">
      <c r="A9291" s="127" t="str">
        <f t="shared" si="395"/>
        <v>라트비아27000</v>
      </c>
      <c r="B9291" s="127">
        <f t="shared" si="396"/>
        <v>27000</v>
      </c>
      <c r="C9291" s="127">
        <f t="shared" si="397"/>
        <v>895000</v>
      </c>
      <c r="D9291" s="129">
        <f t="shared" si="398"/>
        <v>28350</v>
      </c>
      <c r="E9291" s="130" t="s">
        <v>7181</v>
      </c>
    </row>
    <row r="9292" spans="1:5">
      <c r="A9292" s="127" t="str">
        <f t="shared" si="395"/>
        <v>라트비아28000</v>
      </c>
      <c r="B9292" s="127">
        <f t="shared" si="396"/>
        <v>28000</v>
      </c>
      <c r="C9292" s="127">
        <f t="shared" si="397"/>
        <v>927000</v>
      </c>
      <c r="D9292" s="129">
        <f t="shared" si="398"/>
        <v>29400</v>
      </c>
      <c r="E9292" s="130" t="s">
        <v>7181</v>
      </c>
    </row>
    <row r="9293" spans="1:5">
      <c r="A9293" s="127" t="str">
        <f t="shared" si="395"/>
        <v>라트비아29000</v>
      </c>
      <c r="B9293" s="127">
        <f t="shared" si="396"/>
        <v>29000</v>
      </c>
      <c r="C9293" s="127">
        <f t="shared" si="397"/>
        <v>959000</v>
      </c>
      <c r="D9293" s="129">
        <f t="shared" si="398"/>
        <v>30450</v>
      </c>
      <c r="E9293" s="130" t="s">
        <v>7181</v>
      </c>
    </row>
    <row r="9294" spans="1:5">
      <c r="A9294" s="127" t="str">
        <f t="shared" si="395"/>
        <v>라트비아30000</v>
      </c>
      <c r="B9294" s="127">
        <f t="shared" si="396"/>
        <v>30000</v>
      </c>
      <c r="C9294" s="127">
        <f t="shared" si="397"/>
        <v>991000</v>
      </c>
      <c r="D9294" s="129">
        <f t="shared" si="398"/>
        <v>31500</v>
      </c>
      <c r="E9294" s="130" t="s">
        <v>7181</v>
      </c>
    </row>
    <row r="9295" spans="1:5">
      <c r="A9295" s="127" t="str">
        <f t="shared" si="395"/>
        <v>라트비아31000</v>
      </c>
      <c r="B9295" s="127">
        <f t="shared" si="396"/>
        <v>31000</v>
      </c>
      <c r="C9295" s="127">
        <f t="shared" si="397"/>
        <v>1023000</v>
      </c>
      <c r="D9295" s="129">
        <f t="shared" si="398"/>
        <v>32550</v>
      </c>
      <c r="E9295" s="130" t="s">
        <v>7181</v>
      </c>
    </row>
    <row r="9296" spans="1:5">
      <c r="A9296" s="127" t="str">
        <f t="shared" si="395"/>
        <v>라트비아32000</v>
      </c>
      <c r="B9296" s="127">
        <f t="shared" si="396"/>
        <v>32000</v>
      </c>
      <c r="C9296" s="127">
        <f t="shared" si="397"/>
        <v>1055000</v>
      </c>
      <c r="D9296" s="129">
        <f t="shared" si="398"/>
        <v>33600</v>
      </c>
      <c r="E9296" s="130" t="s">
        <v>7181</v>
      </c>
    </row>
    <row r="9297" spans="1:5">
      <c r="A9297" s="127" t="str">
        <f t="shared" si="395"/>
        <v>라트비아33000</v>
      </c>
      <c r="B9297" s="127">
        <f t="shared" si="396"/>
        <v>33000</v>
      </c>
      <c r="C9297" s="127">
        <f t="shared" si="397"/>
        <v>1087000</v>
      </c>
      <c r="D9297" s="129">
        <f t="shared" si="398"/>
        <v>34650</v>
      </c>
      <c r="E9297" s="130" t="s">
        <v>7181</v>
      </c>
    </row>
    <row r="9298" spans="1:5">
      <c r="A9298" s="127" t="str">
        <f t="shared" si="395"/>
        <v>라트비아34000</v>
      </c>
      <c r="B9298" s="127">
        <f t="shared" si="396"/>
        <v>34000</v>
      </c>
      <c r="C9298" s="127">
        <f t="shared" si="397"/>
        <v>1119000</v>
      </c>
      <c r="D9298" s="129">
        <f t="shared" si="398"/>
        <v>35700</v>
      </c>
      <c r="E9298" s="130" t="s">
        <v>7181</v>
      </c>
    </row>
    <row r="9299" spans="1:5">
      <c r="A9299" s="127" t="str">
        <f t="shared" si="395"/>
        <v>라트비아35000</v>
      </c>
      <c r="B9299" s="127">
        <f t="shared" si="396"/>
        <v>35000</v>
      </c>
      <c r="C9299" s="127">
        <f t="shared" si="397"/>
        <v>1151000</v>
      </c>
      <c r="D9299" s="129">
        <f t="shared" si="398"/>
        <v>36750</v>
      </c>
      <c r="E9299" s="130" t="s">
        <v>7181</v>
      </c>
    </row>
    <row r="9300" spans="1:5">
      <c r="A9300" s="127" t="str">
        <f t="shared" si="395"/>
        <v>라트비아36000</v>
      </c>
      <c r="B9300" s="127">
        <f t="shared" si="396"/>
        <v>36000</v>
      </c>
      <c r="C9300" s="127">
        <f t="shared" si="397"/>
        <v>1183000</v>
      </c>
      <c r="D9300" s="129">
        <f t="shared" si="398"/>
        <v>37800</v>
      </c>
      <c r="E9300" s="130" t="s">
        <v>7181</v>
      </c>
    </row>
    <row r="9301" spans="1:5">
      <c r="A9301" s="127" t="str">
        <f t="shared" si="395"/>
        <v>라트비아37000</v>
      </c>
      <c r="B9301" s="127">
        <f t="shared" si="396"/>
        <v>37000</v>
      </c>
      <c r="C9301" s="127">
        <f t="shared" si="397"/>
        <v>1215000</v>
      </c>
      <c r="D9301" s="129">
        <f t="shared" si="398"/>
        <v>38850</v>
      </c>
      <c r="E9301" s="130" t="s">
        <v>7181</v>
      </c>
    </row>
    <row r="9302" spans="1:5">
      <c r="A9302" s="127" t="str">
        <f t="shared" si="395"/>
        <v>라트비아38000</v>
      </c>
      <c r="B9302" s="127">
        <f t="shared" si="396"/>
        <v>38000</v>
      </c>
      <c r="C9302" s="127">
        <f t="shared" si="397"/>
        <v>1247000</v>
      </c>
      <c r="D9302" s="129">
        <f t="shared" si="398"/>
        <v>39900</v>
      </c>
      <c r="E9302" s="130" t="s">
        <v>7181</v>
      </c>
    </row>
    <row r="9303" spans="1:5">
      <c r="A9303" s="127" t="str">
        <f t="shared" si="395"/>
        <v>라트비아39000</v>
      </c>
      <c r="B9303" s="127">
        <f t="shared" si="396"/>
        <v>39000</v>
      </c>
      <c r="C9303" s="127">
        <f t="shared" si="397"/>
        <v>1279000</v>
      </c>
      <c r="D9303" s="129">
        <f t="shared" si="398"/>
        <v>40950</v>
      </c>
      <c r="E9303" s="130" t="s">
        <v>7181</v>
      </c>
    </row>
    <row r="9304" spans="1:5">
      <c r="A9304" s="127" t="str">
        <f t="shared" si="395"/>
        <v>라트비아40000</v>
      </c>
      <c r="B9304" s="127">
        <f t="shared" si="396"/>
        <v>40000</v>
      </c>
      <c r="C9304" s="127">
        <f t="shared" si="397"/>
        <v>1311000</v>
      </c>
      <c r="D9304" s="129">
        <f t="shared" si="398"/>
        <v>42000</v>
      </c>
      <c r="E9304" s="130" t="s">
        <v>7181</v>
      </c>
    </row>
    <row r="9305" spans="1:5">
      <c r="A9305" s="127" t="str">
        <f t="shared" si="395"/>
        <v>라트비아41000</v>
      </c>
      <c r="B9305" s="127">
        <f t="shared" si="396"/>
        <v>41000</v>
      </c>
      <c r="C9305" s="127">
        <f t="shared" si="397"/>
        <v>1343000</v>
      </c>
      <c r="D9305" s="129">
        <f t="shared" si="398"/>
        <v>43050</v>
      </c>
      <c r="E9305" s="130" t="s">
        <v>7181</v>
      </c>
    </row>
    <row r="9306" spans="1:5">
      <c r="A9306" s="127" t="str">
        <f t="shared" si="395"/>
        <v>라트비아42000</v>
      </c>
      <c r="B9306" s="127">
        <f t="shared" si="396"/>
        <v>42000</v>
      </c>
      <c r="C9306" s="127">
        <f t="shared" si="397"/>
        <v>1375000</v>
      </c>
      <c r="D9306" s="129">
        <f t="shared" si="398"/>
        <v>44100</v>
      </c>
      <c r="E9306" s="130" t="s">
        <v>7181</v>
      </c>
    </row>
    <row r="9307" spans="1:5">
      <c r="A9307" s="127" t="str">
        <f t="shared" si="395"/>
        <v>라트비아43000</v>
      </c>
      <c r="B9307" s="127">
        <f t="shared" si="396"/>
        <v>43000</v>
      </c>
      <c r="C9307" s="127">
        <f t="shared" si="397"/>
        <v>1407000</v>
      </c>
      <c r="D9307" s="129">
        <f t="shared" si="398"/>
        <v>45150</v>
      </c>
      <c r="E9307" s="130" t="s">
        <v>7181</v>
      </c>
    </row>
    <row r="9308" spans="1:5">
      <c r="A9308" s="127" t="str">
        <f t="shared" si="395"/>
        <v>라트비아44000</v>
      </c>
      <c r="B9308" s="127">
        <f t="shared" si="396"/>
        <v>44000</v>
      </c>
      <c r="C9308" s="127">
        <f t="shared" si="397"/>
        <v>1439000</v>
      </c>
      <c r="D9308" s="129">
        <f t="shared" si="398"/>
        <v>46200</v>
      </c>
      <c r="E9308" s="130" t="s">
        <v>7181</v>
      </c>
    </row>
    <row r="9309" spans="1:5">
      <c r="A9309" s="127" t="str">
        <f t="shared" si="395"/>
        <v>라트비아45000</v>
      </c>
      <c r="B9309" s="127">
        <f t="shared" si="396"/>
        <v>45000</v>
      </c>
      <c r="C9309" s="127">
        <f t="shared" si="397"/>
        <v>1471000</v>
      </c>
      <c r="D9309" s="129">
        <f t="shared" si="398"/>
        <v>47250</v>
      </c>
      <c r="E9309" s="130" t="s">
        <v>7181</v>
      </c>
    </row>
    <row r="9310" spans="1:5">
      <c r="A9310" s="127" t="str">
        <f t="shared" si="395"/>
        <v>라트비아46000</v>
      </c>
      <c r="B9310" s="127">
        <f t="shared" si="396"/>
        <v>46000</v>
      </c>
      <c r="C9310" s="127">
        <f t="shared" si="397"/>
        <v>1503000</v>
      </c>
      <c r="D9310" s="129">
        <f t="shared" si="398"/>
        <v>48300</v>
      </c>
      <c r="E9310" s="130" t="s">
        <v>7181</v>
      </c>
    </row>
    <row r="9311" spans="1:5">
      <c r="A9311" s="127" t="str">
        <f t="shared" si="395"/>
        <v>라트비아47000</v>
      </c>
      <c r="B9311" s="127">
        <f t="shared" si="396"/>
        <v>47000</v>
      </c>
      <c r="C9311" s="127">
        <f t="shared" si="397"/>
        <v>1535000</v>
      </c>
      <c r="D9311" s="129">
        <f t="shared" si="398"/>
        <v>49350</v>
      </c>
      <c r="E9311" s="130" t="s">
        <v>7181</v>
      </c>
    </row>
    <row r="9312" spans="1:5">
      <c r="A9312" s="127" t="str">
        <f t="shared" si="395"/>
        <v>라트비아48000</v>
      </c>
      <c r="B9312" s="127">
        <f t="shared" si="396"/>
        <v>48000</v>
      </c>
      <c r="C9312" s="127">
        <f t="shared" si="397"/>
        <v>1567000</v>
      </c>
      <c r="D9312" s="129">
        <f t="shared" si="398"/>
        <v>50400</v>
      </c>
      <c r="E9312" s="130" t="s">
        <v>7181</v>
      </c>
    </row>
    <row r="9313" spans="1:5">
      <c r="A9313" s="127" t="str">
        <f t="shared" si="395"/>
        <v>라트비아49000</v>
      </c>
      <c r="B9313" s="127">
        <f t="shared" si="396"/>
        <v>49000</v>
      </c>
      <c r="C9313" s="127">
        <f t="shared" si="397"/>
        <v>1599000</v>
      </c>
      <c r="D9313" s="129">
        <f t="shared" si="398"/>
        <v>51450</v>
      </c>
      <c r="E9313" s="130" t="s">
        <v>7181</v>
      </c>
    </row>
    <row r="9314" spans="1:5">
      <c r="A9314" s="127" t="str">
        <f t="shared" si="395"/>
        <v>라트비아50000</v>
      </c>
      <c r="B9314" s="127">
        <f t="shared" si="396"/>
        <v>50000</v>
      </c>
      <c r="C9314" s="127">
        <f t="shared" si="397"/>
        <v>1631000</v>
      </c>
      <c r="D9314" s="129">
        <f t="shared" si="398"/>
        <v>52500</v>
      </c>
      <c r="E9314" s="130" t="s">
        <v>7181</v>
      </c>
    </row>
    <row r="9315" spans="1:5">
      <c r="A9315" s="127" t="str">
        <f t="shared" si="395"/>
        <v>라트비아51000</v>
      </c>
      <c r="B9315" s="127">
        <f t="shared" si="396"/>
        <v>51000</v>
      </c>
      <c r="C9315" s="127">
        <f t="shared" si="397"/>
        <v>1663000</v>
      </c>
      <c r="D9315" s="129">
        <f t="shared" si="398"/>
        <v>53550</v>
      </c>
      <c r="E9315" s="130" t="s">
        <v>7181</v>
      </c>
    </row>
    <row r="9316" spans="1:5">
      <c r="A9316" s="127" t="str">
        <f t="shared" si="395"/>
        <v>라트비아52000</v>
      </c>
      <c r="B9316" s="127">
        <f t="shared" si="396"/>
        <v>52000</v>
      </c>
      <c r="C9316" s="127">
        <f t="shared" si="397"/>
        <v>1695000</v>
      </c>
      <c r="D9316" s="129">
        <f t="shared" si="398"/>
        <v>54600</v>
      </c>
      <c r="E9316" s="130" t="s">
        <v>7181</v>
      </c>
    </row>
    <row r="9317" spans="1:5">
      <c r="A9317" s="127" t="str">
        <f t="shared" si="395"/>
        <v>라트비아53000</v>
      </c>
      <c r="B9317" s="127">
        <f t="shared" si="396"/>
        <v>53000</v>
      </c>
      <c r="C9317" s="127">
        <f t="shared" si="397"/>
        <v>1727000</v>
      </c>
      <c r="D9317" s="129">
        <f t="shared" si="398"/>
        <v>55650</v>
      </c>
      <c r="E9317" s="130" t="s">
        <v>7181</v>
      </c>
    </row>
    <row r="9318" spans="1:5">
      <c r="A9318" s="127" t="str">
        <f t="shared" si="395"/>
        <v>라트비아54000</v>
      </c>
      <c r="B9318" s="127">
        <f t="shared" si="396"/>
        <v>54000</v>
      </c>
      <c r="C9318" s="127">
        <f t="shared" si="397"/>
        <v>1759000</v>
      </c>
      <c r="D9318" s="129">
        <f t="shared" si="398"/>
        <v>56700</v>
      </c>
      <c r="E9318" s="130" t="s">
        <v>7181</v>
      </c>
    </row>
    <row r="9319" spans="1:5">
      <c r="A9319" s="127" t="str">
        <f t="shared" si="395"/>
        <v>라트비아55000</v>
      </c>
      <c r="B9319" s="127">
        <f t="shared" si="396"/>
        <v>55000</v>
      </c>
      <c r="C9319" s="127">
        <f t="shared" si="397"/>
        <v>1791000</v>
      </c>
      <c r="D9319" s="129">
        <f t="shared" si="398"/>
        <v>57750</v>
      </c>
      <c r="E9319" s="130" t="s">
        <v>7181</v>
      </c>
    </row>
    <row r="9320" spans="1:5">
      <c r="A9320" s="127" t="str">
        <f t="shared" si="395"/>
        <v>라트비아56000</v>
      </c>
      <c r="B9320" s="127">
        <f t="shared" si="396"/>
        <v>56000</v>
      </c>
      <c r="C9320" s="127">
        <f t="shared" si="397"/>
        <v>1823000</v>
      </c>
      <c r="D9320" s="129">
        <f t="shared" si="398"/>
        <v>58800</v>
      </c>
      <c r="E9320" s="130" t="s">
        <v>7181</v>
      </c>
    </row>
    <row r="9321" spans="1:5">
      <c r="A9321" s="127" t="str">
        <f t="shared" si="395"/>
        <v>라트비아57000</v>
      </c>
      <c r="B9321" s="127">
        <f t="shared" si="396"/>
        <v>57000</v>
      </c>
      <c r="C9321" s="127">
        <f t="shared" si="397"/>
        <v>1855000</v>
      </c>
      <c r="D9321" s="129">
        <f t="shared" si="398"/>
        <v>59850</v>
      </c>
      <c r="E9321" s="130" t="s">
        <v>7181</v>
      </c>
    </row>
    <row r="9322" spans="1:5">
      <c r="A9322" s="127" t="str">
        <f t="shared" si="395"/>
        <v>라트비아58000</v>
      </c>
      <c r="B9322" s="127">
        <f t="shared" si="396"/>
        <v>58000</v>
      </c>
      <c r="C9322" s="127">
        <f t="shared" si="397"/>
        <v>1887000</v>
      </c>
      <c r="D9322" s="129">
        <f t="shared" si="398"/>
        <v>60900</v>
      </c>
      <c r="E9322" s="130" t="s">
        <v>7181</v>
      </c>
    </row>
    <row r="9323" spans="1:5">
      <c r="A9323" s="127" t="str">
        <f t="shared" si="395"/>
        <v>라트비아59000</v>
      </c>
      <c r="B9323" s="127">
        <f t="shared" si="396"/>
        <v>59000</v>
      </c>
      <c r="C9323" s="127">
        <f t="shared" si="397"/>
        <v>1919000</v>
      </c>
      <c r="D9323" s="129">
        <f t="shared" si="398"/>
        <v>61950</v>
      </c>
      <c r="E9323" s="130" t="s">
        <v>7181</v>
      </c>
    </row>
    <row r="9324" spans="1:5">
      <c r="A9324" s="127" t="str">
        <f t="shared" si="395"/>
        <v>라트비아60000</v>
      </c>
      <c r="B9324" s="127">
        <f t="shared" si="396"/>
        <v>60000</v>
      </c>
      <c r="C9324" s="127">
        <f t="shared" si="397"/>
        <v>1951000</v>
      </c>
      <c r="D9324" s="129">
        <f t="shared" si="398"/>
        <v>63000</v>
      </c>
      <c r="E9324" s="130" t="s">
        <v>7181</v>
      </c>
    </row>
    <row r="9325" spans="1:5">
      <c r="A9325" s="127" t="str">
        <f t="shared" si="395"/>
        <v>라트비아61000</v>
      </c>
      <c r="B9325" s="127">
        <f t="shared" si="396"/>
        <v>61000</v>
      </c>
      <c r="C9325" s="127">
        <f t="shared" si="397"/>
        <v>1983000</v>
      </c>
      <c r="D9325" s="129">
        <f t="shared" si="398"/>
        <v>64050</v>
      </c>
      <c r="E9325" s="130" t="s">
        <v>7181</v>
      </c>
    </row>
    <row r="9326" spans="1:5">
      <c r="A9326" s="127" t="str">
        <f t="shared" si="395"/>
        <v>라트비아62000</v>
      </c>
      <c r="B9326" s="127">
        <f t="shared" si="396"/>
        <v>62000</v>
      </c>
      <c r="C9326" s="127">
        <f t="shared" si="397"/>
        <v>2015000</v>
      </c>
      <c r="D9326" s="129">
        <f t="shared" si="398"/>
        <v>65100</v>
      </c>
      <c r="E9326" s="130" t="s">
        <v>7181</v>
      </c>
    </row>
    <row r="9327" spans="1:5">
      <c r="A9327" s="127" t="str">
        <f t="shared" si="395"/>
        <v>라트비아63000</v>
      </c>
      <c r="B9327" s="127">
        <f t="shared" si="396"/>
        <v>63000</v>
      </c>
      <c r="C9327" s="127">
        <f t="shared" si="397"/>
        <v>2047000</v>
      </c>
      <c r="D9327" s="129">
        <f t="shared" si="398"/>
        <v>66150</v>
      </c>
      <c r="E9327" s="130" t="s">
        <v>7181</v>
      </c>
    </row>
    <row r="9328" spans="1:5">
      <c r="A9328" s="127" t="str">
        <f t="shared" si="395"/>
        <v>라트비아64000</v>
      </c>
      <c r="B9328" s="127">
        <f t="shared" si="396"/>
        <v>64000</v>
      </c>
      <c r="C9328" s="127">
        <f t="shared" si="397"/>
        <v>2079000</v>
      </c>
      <c r="D9328" s="129">
        <f t="shared" si="398"/>
        <v>67200</v>
      </c>
      <c r="E9328" s="130" t="s">
        <v>7181</v>
      </c>
    </row>
    <row r="9329" spans="1:5">
      <c r="A9329" s="127" t="str">
        <f t="shared" si="395"/>
        <v>라트비아65000</v>
      </c>
      <c r="B9329" s="127">
        <f t="shared" si="396"/>
        <v>65000</v>
      </c>
      <c r="C9329" s="127">
        <f t="shared" si="397"/>
        <v>2111000</v>
      </c>
      <c r="D9329" s="129">
        <f t="shared" si="398"/>
        <v>68250</v>
      </c>
      <c r="E9329" s="130" t="s">
        <v>7181</v>
      </c>
    </row>
    <row r="9330" spans="1:5">
      <c r="A9330" s="127" t="str">
        <f t="shared" ref="A9330:A9393" si="399">"라트비아"&amp;B9330</f>
        <v>라트비아66000</v>
      </c>
      <c r="B9330" s="127">
        <f t="shared" si="396"/>
        <v>66000</v>
      </c>
      <c r="C9330" s="127">
        <f t="shared" si="397"/>
        <v>2143000</v>
      </c>
      <c r="D9330" s="129">
        <f t="shared" si="398"/>
        <v>69300</v>
      </c>
      <c r="E9330" s="130" t="s">
        <v>7181</v>
      </c>
    </row>
    <row r="9331" spans="1:5">
      <c r="A9331" s="127" t="str">
        <f t="shared" si="399"/>
        <v>라트비아67000</v>
      </c>
      <c r="B9331" s="127">
        <f t="shared" ref="B9331:B9394" si="400">B9330+1000</f>
        <v>67000</v>
      </c>
      <c r="C9331" s="127">
        <f t="shared" ref="C9331:C9394" si="401">C9330+32000</f>
        <v>2175000</v>
      </c>
      <c r="D9331" s="129">
        <f t="shared" si="398"/>
        <v>70350</v>
      </c>
      <c r="E9331" s="130" t="s">
        <v>7181</v>
      </c>
    </row>
    <row r="9332" spans="1:5">
      <c r="A9332" s="127" t="str">
        <f t="shared" si="399"/>
        <v>라트비아68000</v>
      </c>
      <c r="B9332" s="127">
        <f t="shared" si="400"/>
        <v>68000</v>
      </c>
      <c r="C9332" s="127">
        <f t="shared" si="401"/>
        <v>2207000</v>
      </c>
      <c r="D9332" s="129">
        <f t="shared" si="398"/>
        <v>71400</v>
      </c>
      <c r="E9332" s="130" t="s">
        <v>7181</v>
      </c>
    </row>
    <row r="9333" spans="1:5">
      <c r="A9333" s="127" t="str">
        <f t="shared" si="399"/>
        <v>라트비아69000</v>
      </c>
      <c r="B9333" s="127">
        <f t="shared" si="400"/>
        <v>69000</v>
      </c>
      <c r="C9333" s="127">
        <f t="shared" si="401"/>
        <v>2239000</v>
      </c>
      <c r="D9333" s="129">
        <f t="shared" si="398"/>
        <v>72450</v>
      </c>
      <c r="E9333" s="130" t="s">
        <v>7181</v>
      </c>
    </row>
    <row r="9334" spans="1:5">
      <c r="A9334" s="127" t="str">
        <f t="shared" si="399"/>
        <v>라트비아70000</v>
      </c>
      <c r="B9334" s="127">
        <f t="shared" si="400"/>
        <v>70000</v>
      </c>
      <c r="C9334" s="127">
        <f t="shared" si="401"/>
        <v>2271000</v>
      </c>
      <c r="D9334" s="129">
        <f t="shared" si="398"/>
        <v>73500</v>
      </c>
      <c r="E9334" s="130" t="s">
        <v>7181</v>
      </c>
    </row>
    <row r="9335" spans="1:5">
      <c r="A9335" s="127" t="str">
        <f t="shared" si="399"/>
        <v>라트비아71000</v>
      </c>
      <c r="B9335" s="127">
        <f t="shared" si="400"/>
        <v>71000</v>
      </c>
      <c r="C9335" s="127">
        <f t="shared" si="401"/>
        <v>2303000</v>
      </c>
      <c r="D9335" s="129">
        <f t="shared" si="398"/>
        <v>74550</v>
      </c>
      <c r="E9335" s="130" t="s">
        <v>7181</v>
      </c>
    </row>
    <row r="9336" spans="1:5">
      <c r="A9336" s="127" t="str">
        <f t="shared" si="399"/>
        <v>라트비아72000</v>
      </c>
      <c r="B9336" s="127">
        <f t="shared" si="400"/>
        <v>72000</v>
      </c>
      <c r="C9336" s="127">
        <f t="shared" si="401"/>
        <v>2335000</v>
      </c>
      <c r="D9336" s="129">
        <f t="shared" si="398"/>
        <v>75600</v>
      </c>
      <c r="E9336" s="130" t="s">
        <v>7181</v>
      </c>
    </row>
    <row r="9337" spans="1:5">
      <c r="A9337" s="127" t="str">
        <f t="shared" si="399"/>
        <v>라트비아73000</v>
      </c>
      <c r="B9337" s="127">
        <f t="shared" si="400"/>
        <v>73000</v>
      </c>
      <c r="C9337" s="127">
        <f t="shared" si="401"/>
        <v>2367000</v>
      </c>
      <c r="D9337" s="129">
        <f t="shared" si="398"/>
        <v>76650</v>
      </c>
      <c r="E9337" s="130" t="s">
        <v>7181</v>
      </c>
    </row>
    <row r="9338" spans="1:5">
      <c r="A9338" s="127" t="str">
        <f t="shared" si="399"/>
        <v>라트비아74000</v>
      </c>
      <c r="B9338" s="127">
        <f t="shared" si="400"/>
        <v>74000</v>
      </c>
      <c r="C9338" s="127">
        <f t="shared" si="401"/>
        <v>2399000</v>
      </c>
      <c r="D9338" s="129">
        <f t="shared" si="398"/>
        <v>77700</v>
      </c>
      <c r="E9338" s="130" t="s">
        <v>7181</v>
      </c>
    </row>
    <row r="9339" spans="1:5">
      <c r="A9339" s="127" t="str">
        <f t="shared" si="399"/>
        <v>라트비아75000</v>
      </c>
      <c r="B9339" s="127">
        <f t="shared" si="400"/>
        <v>75000</v>
      </c>
      <c r="C9339" s="127">
        <f t="shared" si="401"/>
        <v>2431000</v>
      </c>
      <c r="D9339" s="129">
        <f t="shared" si="398"/>
        <v>78750</v>
      </c>
      <c r="E9339" s="130" t="s">
        <v>7181</v>
      </c>
    </row>
    <row r="9340" spans="1:5">
      <c r="A9340" s="127" t="str">
        <f t="shared" si="399"/>
        <v>라트비아76000</v>
      </c>
      <c r="B9340" s="127">
        <f t="shared" si="400"/>
        <v>76000</v>
      </c>
      <c r="C9340" s="127">
        <f t="shared" si="401"/>
        <v>2463000</v>
      </c>
      <c r="D9340" s="129">
        <f t="shared" si="398"/>
        <v>79800</v>
      </c>
      <c r="E9340" s="130" t="s">
        <v>7181</v>
      </c>
    </row>
    <row r="9341" spans="1:5">
      <c r="A9341" s="127" t="str">
        <f t="shared" si="399"/>
        <v>라트비아77000</v>
      </c>
      <c r="B9341" s="127">
        <f t="shared" si="400"/>
        <v>77000</v>
      </c>
      <c r="C9341" s="127">
        <f t="shared" si="401"/>
        <v>2495000</v>
      </c>
      <c r="D9341" s="129">
        <f t="shared" si="398"/>
        <v>80850</v>
      </c>
      <c r="E9341" s="130" t="s">
        <v>7181</v>
      </c>
    </row>
    <row r="9342" spans="1:5">
      <c r="A9342" s="127" t="str">
        <f t="shared" si="399"/>
        <v>라트비아78000</v>
      </c>
      <c r="B9342" s="127">
        <f t="shared" si="400"/>
        <v>78000</v>
      </c>
      <c r="C9342" s="127">
        <f t="shared" si="401"/>
        <v>2527000</v>
      </c>
      <c r="D9342" s="129">
        <f t="shared" ref="D9342:D9405" si="402">SUM($G$2)*(B9342*0.001)</f>
        <v>81900</v>
      </c>
      <c r="E9342" s="130" t="s">
        <v>7181</v>
      </c>
    </row>
    <row r="9343" spans="1:5">
      <c r="A9343" s="127" t="str">
        <f t="shared" si="399"/>
        <v>라트비아79000</v>
      </c>
      <c r="B9343" s="127">
        <f t="shared" si="400"/>
        <v>79000</v>
      </c>
      <c r="C9343" s="127">
        <f t="shared" si="401"/>
        <v>2559000</v>
      </c>
      <c r="D9343" s="129">
        <f t="shared" si="402"/>
        <v>82950</v>
      </c>
      <c r="E9343" s="130" t="s">
        <v>7181</v>
      </c>
    </row>
    <row r="9344" spans="1:5">
      <c r="A9344" s="127" t="str">
        <f t="shared" si="399"/>
        <v>라트비아80000</v>
      </c>
      <c r="B9344" s="127">
        <f t="shared" si="400"/>
        <v>80000</v>
      </c>
      <c r="C9344" s="127">
        <f t="shared" si="401"/>
        <v>2591000</v>
      </c>
      <c r="D9344" s="129">
        <f t="shared" si="402"/>
        <v>84000</v>
      </c>
      <c r="E9344" s="130" t="s">
        <v>7181</v>
      </c>
    </row>
    <row r="9345" spans="1:5">
      <c r="A9345" s="127" t="str">
        <f t="shared" si="399"/>
        <v>라트비아81000</v>
      </c>
      <c r="B9345" s="127">
        <f t="shared" si="400"/>
        <v>81000</v>
      </c>
      <c r="C9345" s="127">
        <f t="shared" si="401"/>
        <v>2623000</v>
      </c>
      <c r="D9345" s="129">
        <f t="shared" si="402"/>
        <v>85050</v>
      </c>
      <c r="E9345" s="130" t="s">
        <v>7181</v>
      </c>
    </row>
    <row r="9346" spans="1:5">
      <c r="A9346" s="127" t="str">
        <f t="shared" si="399"/>
        <v>라트비아82000</v>
      </c>
      <c r="B9346" s="127">
        <f t="shared" si="400"/>
        <v>82000</v>
      </c>
      <c r="C9346" s="127">
        <f t="shared" si="401"/>
        <v>2655000</v>
      </c>
      <c r="D9346" s="129">
        <f t="shared" si="402"/>
        <v>86100</v>
      </c>
      <c r="E9346" s="130" t="s">
        <v>7181</v>
      </c>
    </row>
    <row r="9347" spans="1:5">
      <c r="A9347" s="127" t="str">
        <f t="shared" si="399"/>
        <v>라트비아83000</v>
      </c>
      <c r="B9347" s="127">
        <f t="shared" si="400"/>
        <v>83000</v>
      </c>
      <c r="C9347" s="127">
        <f t="shared" si="401"/>
        <v>2687000</v>
      </c>
      <c r="D9347" s="129">
        <f t="shared" si="402"/>
        <v>87150</v>
      </c>
      <c r="E9347" s="130" t="s">
        <v>7181</v>
      </c>
    </row>
    <row r="9348" spans="1:5">
      <c r="A9348" s="127" t="str">
        <f t="shared" si="399"/>
        <v>라트비아84000</v>
      </c>
      <c r="B9348" s="127">
        <f t="shared" si="400"/>
        <v>84000</v>
      </c>
      <c r="C9348" s="127">
        <f t="shared" si="401"/>
        <v>2719000</v>
      </c>
      <c r="D9348" s="129">
        <f t="shared" si="402"/>
        <v>88200</v>
      </c>
      <c r="E9348" s="130" t="s">
        <v>7181</v>
      </c>
    </row>
    <row r="9349" spans="1:5">
      <c r="A9349" s="127" t="str">
        <f t="shared" si="399"/>
        <v>라트비아85000</v>
      </c>
      <c r="B9349" s="127">
        <f t="shared" si="400"/>
        <v>85000</v>
      </c>
      <c r="C9349" s="127">
        <f t="shared" si="401"/>
        <v>2751000</v>
      </c>
      <c r="D9349" s="129">
        <f t="shared" si="402"/>
        <v>89250</v>
      </c>
      <c r="E9349" s="130" t="s">
        <v>7181</v>
      </c>
    </row>
    <row r="9350" spans="1:5">
      <c r="A9350" s="127" t="str">
        <f t="shared" si="399"/>
        <v>라트비아86000</v>
      </c>
      <c r="B9350" s="127">
        <f t="shared" si="400"/>
        <v>86000</v>
      </c>
      <c r="C9350" s="127">
        <f t="shared" si="401"/>
        <v>2783000</v>
      </c>
      <c r="D9350" s="129">
        <f t="shared" si="402"/>
        <v>90300</v>
      </c>
      <c r="E9350" s="130" t="s">
        <v>7181</v>
      </c>
    </row>
    <row r="9351" spans="1:5">
      <c r="A9351" s="127" t="str">
        <f t="shared" si="399"/>
        <v>라트비아87000</v>
      </c>
      <c r="B9351" s="127">
        <f t="shared" si="400"/>
        <v>87000</v>
      </c>
      <c r="C9351" s="127">
        <f t="shared" si="401"/>
        <v>2815000</v>
      </c>
      <c r="D9351" s="129">
        <f t="shared" si="402"/>
        <v>91350</v>
      </c>
      <c r="E9351" s="130" t="s">
        <v>7181</v>
      </c>
    </row>
    <row r="9352" spans="1:5">
      <c r="A9352" s="127" t="str">
        <f t="shared" si="399"/>
        <v>라트비아88000</v>
      </c>
      <c r="B9352" s="127">
        <f t="shared" si="400"/>
        <v>88000</v>
      </c>
      <c r="C9352" s="127">
        <f t="shared" si="401"/>
        <v>2847000</v>
      </c>
      <c r="D9352" s="129">
        <f t="shared" si="402"/>
        <v>92400</v>
      </c>
      <c r="E9352" s="130" t="s">
        <v>7181</v>
      </c>
    </row>
    <row r="9353" spans="1:5">
      <c r="A9353" s="127" t="str">
        <f t="shared" si="399"/>
        <v>라트비아89000</v>
      </c>
      <c r="B9353" s="127">
        <f t="shared" si="400"/>
        <v>89000</v>
      </c>
      <c r="C9353" s="127">
        <f t="shared" si="401"/>
        <v>2879000</v>
      </c>
      <c r="D9353" s="129">
        <f t="shared" si="402"/>
        <v>93450</v>
      </c>
      <c r="E9353" s="130" t="s">
        <v>7181</v>
      </c>
    </row>
    <row r="9354" spans="1:5">
      <c r="A9354" s="127" t="str">
        <f t="shared" si="399"/>
        <v>라트비아90000</v>
      </c>
      <c r="B9354" s="127">
        <f t="shared" si="400"/>
        <v>90000</v>
      </c>
      <c r="C9354" s="127">
        <f t="shared" si="401"/>
        <v>2911000</v>
      </c>
      <c r="D9354" s="129">
        <f t="shared" si="402"/>
        <v>94500</v>
      </c>
      <c r="E9354" s="130" t="s">
        <v>7181</v>
      </c>
    </row>
    <row r="9355" spans="1:5">
      <c r="A9355" s="127" t="str">
        <f t="shared" si="399"/>
        <v>라트비아91000</v>
      </c>
      <c r="B9355" s="127">
        <f t="shared" si="400"/>
        <v>91000</v>
      </c>
      <c r="C9355" s="127">
        <f t="shared" si="401"/>
        <v>2943000</v>
      </c>
      <c r="D9355" s="129">
        <f t="shared" si="402"/>
        <v>95550</v>
      </c>
      <c r="E9355" s="130" t="s">
        <v>7181</v>
      </c>
    </row>
    <row r="9356" spans="1:5">
      <c r="A9356" s="127" t="str">
        <f t="shared" si="399"/>
        <v>라트비아92000</v>
      </c>
      <c r="B9356" s="127">
        <f t="shared" si="400"/>
        <v>92000</v>
      </c>
      <c r="C9356" s="127">
        <f t="shared" si="401"/>
        <v>2975000</v>
      </c>
      <c r="D9356" s="129">
        <f t="shared" si="402"/>
        <v>96600</v>
      </c>
      <c r="E9356" s="130" t="s">
        <v>7181</v>
      </c>
    </row>
    <row r="9357" spans="1:5">
      <c r="A9357" s="127" t="str">
        <f t="shared" si="399"/>
        <v>라트비아93000</v>
      </c>
      <c r="B9357" s="127">
        <f t="shared" si="400"/>
        <v>93000</v>
      </c>
      <c r="C9357" s="127">
        <f t="shared" si="401"/>
        <v>3007000</v>
      </c>
      <c r="D9357" s="129">
        <f t="shared" si="402"/>
        <v>97650</v>
      </c>
      <c r="E9357" s="130" t="s">
        <v>7181</v>
      </c>
    </row>
    <row r="9358" spans="1:5">
      <c r="A9358" s="127" t="str">
        <f t="shared" si="399"/>
        <v>라트비아94000</v>
      </c>
      <c r="B9358" s="127">
        <f t="shared" si="400"/>
        <v>94000</v>
      </c>
      <c r="C9358" s="127">
        <f t="shared" si="401"/>
        <v>3039000</v>
      </c>
      <c r="D9358" s="129">
        <f t="shared" si="402"/>
        <v>98700</v>
      </c>
      <c r="E9358" s="130" t="s">
        <v>7181</v>
      </c>
    </row>
    <row r="9359" spans="1:5">
      <c r="A9359" s="127" t="str">
        <f t="shared" si="399"/>
        <v>라트비아95000</v>
      </c>
      <c r="B9359" s="127">
        <f t="shared" si="400"/>
        <v>95000</v>
      </c>
      <c r="C9359" s="127">
        <f t="shared" si="401"/>
        <v>3071000</v>
      </c>
      <c r="D9359" s="129">
        <f t="shared" si="402"/>
        <v>99750</v>
      </c>
      <c r="E9359" s="130" t="s">
        <v>7181</v>
      </c>
    </row>
    <row r="9360" spans="1:5">
      <c r="A9360" s="127" t="str">
        <f t="shared" si="399"/>
        <v>라트비아96000</v>
      </c>
      <c r="B9360" s="127">
        <f t="shared" si="400"/>
        <v>96000</v>
      </c>
      <c r="C9360" s="127">
        <f t="shared" si="401"/>
        <v>3103000</v>
      </c>
      <c r="D9360" s="129">
        <f t="shared" si="402"/>
        <v>100800</v>
      </c>
      <c r="E9360" s="130" t="s">
        <v>7181</v>
      </c>
    </row>
    <row r="9361" spans="1:5">
      <c r="A9361" s="127" t="str">
        <f t="shared" si="399"/>
        <v>라트비아97000</v>
      </c>
      <c r="B9361" s="127">
        <f t="shared" si="400"/>
        <v>97000</v>
      </c>
      <c r="C9361" s="127">
        <f t="shared" si="401"/>
        <v>3135000</v>
      </c>
      <c r="D9361" s="129">
        <f t="shared" si="402"/>
        <v>101850</v>
      </c>
      <c r="E9361" s="130" t="s">
        <v>7181</v>
      </c>
    </row>
    <row r="9362" spans="1:5">
      <c r="A9362" s="127" t="str">
        <f t="shared" si="399"/>
        <v>라트비아98000</v>
      </c>
      <c r="B9362" s="127">
        <f t="shared" si="400"/>
        <v>98000</v>
      </c>
      <c r="C9362" s="127">
        <f t="shared" si="401"/>
        <v>3167000</v>
      </c>
      <c r="D9362" s="129">
        <f t="shared" si="402"/>
        <v>102900</v>
      </c>
      <c r="E9362" s="130" t="s">
        <v>7181</v>
      </c>
    </row>
    <row r="9363" spans="1:5">
      <c r="A9363" s="127" t="str">
        <f t="shared" si="399"/>
        <v>라트비아99000</v>
      </c>
      <c r="B9363" s="127">
        <f t="shared" si="400"/>
        <v>99000</v>
      </c>
      <c r="C9363" s="127">
        <f t="shared" si="401"/>
        <v>3199000</v>
      </c>
      <c r="D9363" s="129">
        <f t="shared" si="402"/>
        <v>103950</v>
      </c>
      <c r="E9363" s="130" t="s">
        <v>7181</v>
      </c>
    </row>
    <row r="9364" spans="1:5">
      <c r="A9364" s="127" t="str">
        <f t="shared" si="399"/>
        <v>라트비아100000</v>
      </c>
      <c r="B9364" s="127">
        <f t="shared" si="400"/>
        <v>100000</v>
      </c>
      <c r="C9364" s="127">
        <f t="shared" si="401"/>
        <v>3231000</v>
      </c>
      <c r="D9364" s="129">
        <f t="shared" si="402"/>
        <v>105000</v>
      </c>
      <c r="E9364" s="130" t="s">
        <v>7181</v>
      </c>
    </row>
    <row r="9365" spans="1:5">
      <c r="A9365" s="127" t="str">
        <f t="shared" si="399"/>
        <v>라트비아101000</v>
      </c>
      <c r="B9365" s="127">
        <f t="shared" si="400"/>
        <v>101000</v>
      </c>
      <c r="C9365" s="127">
        <f t="shared" si="401"/>
        <v>3263000</v>
      </c>
      <c r="D9365" s="129">
        <f t="shared" si="402"/>
        <v>106050</v>
      </c>
      <c r="E9365" s="130" t="s">
        <v>7181</v>
      </c>
    </row>
    <row r="9366" spans="1:5">
      <c r="A9366" s="127" t="str">
        <f t="shared" si="399"/>
        <v>라트비아102000</v>
      </c>
      <c r="B9366" s="127">
        <f t="shared" si="400"/>
        <v>102000</v>
      </c>
      <c r="C9366" s="127">
        <f t="shared" si="401"/>
        <v>3295000</v>
      </c>
      <c r="D9366" s="129">
        <f t="shared" si="402"/>
        <v>107100</v>
      </c>
      <c r="E9366" s="130" t="s">
        <v>7181</v>
      </c>
    </row>
    <row r="9367" spans="1:5">
      <c r="A9367" s="127" t="str">
        <f t="shared" si="399"/>
        <v>라트비아103000</v>
      </c>
      <c r="B9367" s="127">
        <f t="shared" si="400"/>
        <v>103000</v>
      </c>
      <c r="C9367" s="127">
        <f t="shared" si="401"/>
        <v>3327000</v>
      </c>
      <c r="D9367" s="129">
        <f t="shared" si="402"/>
        <v>108150</v>
      </c>
      <c r="E9367" s="130" t="s">
        <v>7181</v>
      </c>
    </row>
    <row r="9368" spans="1:5">
      <c r="A9368" s="127" t="str">
        <f t="shared" si="399"/>
        <v>라트비아104000</v>
      </c>
      <c r="B9368" s="127">
        <f t="shared" si="400"/>
        <v>104000</v>
      </c>
      <c r="C9368" s="127">
        <f t="shared" si="401"/>
        <v>3359000</v>
      </c>
      <c r="D9368" s="129">
        <f t="shared" si="402"/>
        <v>109200</v>
      </c>
      <c r="E9368" s="130" t="s">
        <v>7181</v>
      </c>
    </row>
    <row r="9369" spans="1:5">
      <c r="A9369" s="127" t="str">
        <f t="shared" si="399"/>
        <v>라트비아105000</v>
      </c>
      <c r="B9369" s="127">
        <f t="shared" si="400"/>
        <v>105000</v>
      </c>
      <c r="C9369" s="127">
        <f t="shared" si="401"/>
        <v>3391000</v>
      </c>
      <c r="D9369" s="129">
        <f t="shared" si="402"/>
        <v>110250</v>
      </c>
      <c r="E9369" s="130" t="s">
        <v>7181</v>
      </c>
    </row>
    <row r="9370" spans="1:5">
      <c r="A9370" s="127" t="str">
        <f t="shared" si="399"/>
        <v>라트비아106000</v>
      </c>
      <c r="B9370" s="127">
        <f t="shared" si="400"/>
        <v>106000</v>
      </c>
      <c r="C9370" s="127">
        <f t="shared" si="401"/>
        <v>3423000</v>
      </c>
      <c r="D9370" s="129">
        <f t="shared" si="402"/>
        <v>111300</v>
      </c>
      <c r="E9370" s="130" t="s">
        <v>7181</v>
      </c>
    </row>
    <row r="9371" spans="1:5">
      <c r="A9371" s="127" t="str">
        <f t="shared" si="399"/>
        <v>라트비아107000</v>
      </c>
      <c r="B9371" s="127">
        <f t="shared" si="400"/>
        <v>107000</v>
      </c>
      <c r="C9371" s="127">
        <f t="shared" si="401"/>
        <v>3455000</v>
      </c>
      <c r="D9371" s="129">
        <f t="shared" si="402"/>
        <v>112350</v>
      </c>
      <c r="E9371" s="130" t="s">
        <v>7181</v>
      </c>
    </row>
    <row r="9372" spans="1:5">
      <c r="A9372" s="127" t="str">
        <f t="shared" si="399"/>
        <v>라트비아108000</v>
      </c>
      <c r="B9372" s="127">
        <f t="shared" si="400"/>
        <v>108000</v>
      </c>
      <c r="C9372" s="127">
        <f t="shared" si="401"/>
        <v>3487000</v>
      </c>
      <c r="D9372" s="129">
        <f t="shared" si="402"/>
        <v>113400</v>
      </c>
      <c r="E9372" s="130" t="s">
        <v>7181</v>
      </c>
    </row>
    <row r="9373" spans="1:5">
      <c r="A9373" s="127" t="str">
        <f t="shared" si="399"/>
        <v>라트비아109000</v>
      </c>
      <c r="B9373" s="127">
        <f t="shared" si="400"/>
        <v>109000</v>
      </c>
      <c r="C9373" s="127">
        <f t="shared" si="401"/>
        <v>3519000</v>
      </c>
      <c r="D9373" s="129">
        <f t="shared" si="402"/>
        <v>114450</v>
      </c>
      <c r="E9373" s="130" t="s">
        <v>7181</v>
      </c>
    </row>
    <row r="9374" spans="1:5">
      <c r="A9374" s="127" t="str">
        <f t="shared" si="399"/>
        <v>라트비아110000</v>
      </c>
      <c r="B9374" s="127">
        <f t="shared" si="400"/>
        <v>110000</v>
      </c>
      <c r="C9374" s="127">
        <f t="shared" si="401"/>
        <v>3551000</v>
      </c>
      <c r="D9374" s="129">
        <f t="shared" si="402"/>
        <v>115500</v>
      </c>
      <c r="E9374" s="130" t="s">
        <v>7181</v>
      </c>
    </row>
    <row r="9375" spans="1:5">
      <c r="A9375" s="127" t="str">
        <f t="shared" si="399"/>
        <v>라트비아111000</v>
      </c>
      <c r="B9375" s="127">
        <f t="shared" si="400"/>
        <v>111000</v>
      </c>
      <c r="C9375" s="127">
        <f t="shared" si="401"/>
        <v>3583000</v>
      </c>
      <c r="D9375" s="129">
        <f t="shared" si="402"/>
        <v>116550</v>
      </c>
      <c r="E9375" s="130" t="s">
        <v>7181</v>
      </c>
    </row>
    <row r="9376" spans="1:5">
      <c r="A9376" s="127" t="str">
        <f t="shared" si="399"/>
        <v>라트비아112000</v>
      </c>
      <c r="B9376" s="127">
        <f t="shared" si="400"/>
        <v>112000</v>
      </c>
      <c r="C9376" s="127">
        <f t="shared" si="401"/>
        <v>3615000</v>
      </c>
      <c r="D9376" s="129">
        <f t="shared" si="402"/>
        <v>117600</v>
      </c>
      <c r="E9376" s="130" t="s">
        <v>7181</v>
      </c>
    </row>
    <row r="9377" spans="1:5">
      <c r="A9377" s="127" t="str">
        <f t="shared" si="399"/>
        <v>라트비아113000</v>
      </c>
      <c r="B9377" s="127">
        <f t="shared" si="400"/>
        <v>113000</v>
      </c>
      <c r="C9377" s="127">
        <f t="shared" si="401"/>
        <v>3647000</v>
      </c>
      <c r="D9377" s="129">
        <f t="shared" si="402"/>
        <v>118650</v>
      </c>
      <c r="E9377" s="130" t="s">
        <v>7181</v>
      </c>
    </row>
    <row r="9378" spans="1:5">
      <c r="A9378" s="127" t="str">
        <f t="shared" si="399"/>
        <v>라트비아114000</v>
      </c>
      <c r="B9378" s="127">
        <f t="shared" si="400"/>
        <v>114000</v>
      </c>
      <c r="C9378" s="127">
        <f t="shared" si="401"/>
        <v>3679000</v>
      </c>
      <c r="D9378" s="129">
        <f t="shared" si="402"/>
        <v>119700</v>
      </c>
      <c r="E9378" s="130" t="s">
        <v>7181</v>
      </c>
    </row>
    <row r="9379" spans="1:5">
      <c r="A9379" s="127" t="str">
        <f t="shared" si="399"/>
        <v>라트비아115000</v>
      </c>
      <c r="B9379" s="127">
        <f t="shared" si="400"/>
        <v>115000</v>
      </c>
      <c r="C9379" s="127">
        <f t="shared" si="401"/>
        <v>3711000</v>
      </c>
      <c r="D9379" s="129">
        <f t="shared" si="402"/>
        <v>120750</v>
      </c>
      <c r="E9379" s="130" t="s">
        <v>7181</v>
      </c>
    </row>
    <row r="9380" spans="1:5">
      <c r="A9380" s="127" t="str">
        <f t="shared" si="399"/>
        <v>라트비아116000</v>
      </c>
      <c r="B9380" s="127">
        <f t="shared" si="400"/>
        <v>116000</v>
      </c>
      <c r="C9380" s="127">
        <f t="shared" si="401"/>
        <v>3743000</v>
      </c>
      <c r="D9380" s="129">
        <f t="shared" si="402"/>
        <v>121800</v>
      </c>
      <c r="E9380" s="130" t="s">
        <v>7181</v>
      </c>
    </row>
    <row r="9381" spans="1:5">
      <c r="A9381" s="127" t="str">
        <f t="shared" si="399"/>
        <v>라트비아117000</v>
      </c>
      <c r="B9381" s="127">
        <f t="shared" si="400"/>
        <v>117000</v>
      </c>
      <c r="C9381" s="127">
        <f t="shared" si="401"/>
        <v>3775000</v>
      </c>
      <c r="D9381" s="129">
        <f t="shared" si="402"/>
        <v>122850</v>
      </c>
      <c r="E9381" s="130" t="s">
        <v>7181</v>
      </c>
    </row>
    <row r="9382" spans="1:5">
      <c r="A9382" s="127" t="str">
        <f t="shared" si="399"/>
        <v>라트비아118000</v>
      </c>
      <c r="B9382" s="127">
        <f t="shared" si="400"/>
        <v>118000</v>
      </c>
      <c r="C9382" s="127">
        <f t="shared" si="401"/>
        <v>3807000</v>
      </c>
      <c r="D9382" s="129">
        <f t="shared" si="402"/>
        <v>123900</v>
      </c>
      <c r="E9382" s="130" t="s">
        <v>7181</v>
      </c>
    </row>
    <row r="9383" spans="1:5">
      <c r="A9383" s="127" t="str">
        <f t="shared" si="399"/>
        <v>라트비아119000</v>
      </c>
      <c r="B9383" s="127">
        <f t="shared" si="400"/>
        <v>119000</v>
      </c>
      <c r="C9383" s="127">
        <f t="shared" si="401"/>
        <v>3839000</v>
      </c>
      <c r="D9383" s="129">
        <f t="shared" si="402"/>
        <v>124950</v>
      </c>
      <c r="E9383" s="130" t="s">
        <v>7181</v>
      </c>
    </row>
    <row r="9384" spans="1:5">
      <c r="A9384" s="127" t="str">
        <f t="shared" si="399"/>
        <v>라트비아120000</v>
      </c>
      <c r="B9384" s="127">
        <f t="shared" si="400"/>
        <v>120000</v>
      </c>
      <c r="C9384" s="127">
        <f t="shared" si="401"/>
        <v>3871000</v>
      </c>
      <c r="D9384" s="129">
        <f t="shared" si="402"/>
        <v>126000</v>
      </c>
      <c r="E9384" s="130" t="s">
        <v>7181</v>
      </c>
    </row>
    <row r="9385" spans="1:5">
      <c r="A9385" s="127" t="str">
        <f t="shared" si="399"/>
        <v>라트비아121000</v>
      </c>
      <c r="B9385" s="127">
        <f t="shared" si="400"/>
        <v>121000</v>
      </c>
      <c r="C9385" s="127">
        <f t="shared" si="401"/>
        <v>3903000</v>
      </c>
      <c r="D9385" s="129">
        <f t="shared" si="402"/>
        <v>127050</v>
      </c>
      <c r="E9385" s="130" t="s">
        <v>7181</v>
      </c>
    </row>
    <row r="9386" spans="1:5">
      <c r="A9386" s="127" t="str">
        <f t="shared" si="399"/>
        <v>라트비아122000</v>
      </c>
      <c r="B9386" s="127">
        <f t="shared" si="400"/>
        <v>122000</v>
      </c>
      <c r="C9386" s="127">
        <f t="shared" si="401"/>
        <v>3935000</v>
      </c>
      <c r="D9386" s="129">
        <f t="shared" si="402"/>
        <v>128100</v>
      </c>
      <c r="E9386" s="130" t="s">
        <v>7181</v>
      </c>
    </row>
    <row r="9387" spans="1:5">
      <c r="A9387" s="127" t="str">
        <f t="shared" si="399"/>
        <v>라트비아123000</v>
      </c>
      <c r="B9387" s="127">
        <f t="shared" si="400"/>
        <v>123000</v>
      </c>
      <c r="C9387" s="127">
        <f t="shared" si="401"/>
        <v>3967000</v>
      </c>
      <c r="D9387" s="129">
        <f t="shared" si="402"/>
        <v>129150</v>
      </c>
      <c r="E9387" s="130" t="s">
        <v>7181</v>
      </c>
    </row>
    <row r="9388" spans="1:5">
      <c r="A9388" s="127" t="str">
        <f t="shared" si="399"/>
        <v>라트비아124000</v>
      </c>
      <c r="B9388" s="127">
        <f t="shared" si="400"/>
        <v>124000</v>
      </c>
      <c r="C9388" s="127">
        <f t="shared" si="401"/>
        <v>3999000</v>
      </c>
      <c r="D9388" s="129">
        <f t="shared" si="402"/>
        <v>130200</v>
      </c>
      <c r="E9388" s="130" t="s">
        <v>7181</v>
      </c>
    </row>
    <row r="9389" spans="1:5">
      <c r="A9389" s="127" t="str">
        <f t="shared" si="399"/>
        <v>라트비아125000</v>
      </c>
      <c r="B9389" s="127">
        <f t="shared" si="400"/>
        <v>125000</v>
      </c>
      <c r="C9389" s="127">
        <f t="shared" si="401"/>
        <v>4031000</v>
      </c>
      <c r="D9389" s="129">
        <f t="shared" si="402"/>
        <v>131250</v>
      </c>
      <c r="E9389" s="130" t="s">
        <v>7181</v>
      </c>
    </row>
    <row r="9390" spans="1:5">
      <c r="A9390" s="127" t="str">
        <f t="shared" si="399"/>
        <v>라트비아126000</v>
      </c>
      <c r="B9390" s="127">
        <f t="shared" si="400"/>
        <v>126000</v>
      </c>
      <c r="C9390" s="127">
        <f t="shared" si="401"/>
        <v>4063000</v>
      </c>
      <c r="D9390" s="129">
        <f t="shared" si="402"/>
        <v>132300</v>
      </c>
      <c r="E9390" s="130" t="s">
        <v>7181</v>
      </c>
    </row>
    <row r="9391" spans="1:5">
      <c r="A9391" s="127" t="str">
        <f t="shared" si="399"/>
        <v>라트비아127000</v>
      </c>
      <c r="B9391" s="127">
        <f t="shared" si="400"/>
        <v>127000</v>
      </c>
      <c r="C9391" s="127">
        <f t="shared" si="401"/>
        <v>4095000</v>
      </c>
      <c r="D9391" s="129">
        <f t="shared" si="402"/>
        <v>133350</v>
      </c>
      <c r="E9391" s="130" t="s">
        <v>7181</v>
      </c>
    </row>
    <row r="9392" spans="1:5">
      <c r="A9392" s="127" t="str">
        <f t="shared" si="399"/>
        <v>라트비아128000</v>
      </c>
      <c r="B9392" s="127">
        <f t="shared" si="400"/>
        <v>128000</v>
      </c>
      <c r="C9392" s="127">
        <f t="shared" si="401"/>
        <v>4127000</v>
      </c>
      <c r="D9392" s="129">
        <f t="shared" si="402"/>
        <v>134400</v>
      </c>
      <c r="E9392" s="130" t="s">
        <v>7181</v>
      </c>
    </row>
    <row r="9393" spans="1:5">
      <c r="A9393" s="127" t="str">
        <f t="shared" si="399"/>
        <v>라트비아129000</v>
      </c>
      <c r="B9393" s="127">
        <f t="shared" si="400"/>
        <v>129000</v>
      </c>
      <c r="C9393" s="127">
        <f t="shared" si="401"/>
        <v>4159000</v>
      </c>
      <c r="D9393" s="129">
        <f t="shared" si="402"/>
        <v>135450</v>
      </c>
      <c r="E9393" s="130" t="s">
        <v>7181</v>
      </c>
    </row>
    <row r="9394" spans="1:5">
      <c r="A9394" s="127" t="str">
        <f t="shared" ref="A9394:A9457" si="403">"라트비아"&amp;B9394</f>
        <v>라트비아130000</v>
      </c>
      <c r="B9394" s="127">
        <f t="shared" si="400"/>
        <v>130000</v>
      </c>
      <c r="C9394" s="127">
        <f t="shared" si="401"/>
        <v>4191000</v>
      </c>
      <c r="D9394" s="129">
        <f t="shared" si="402"/>
        <v>136500</v>
      </c>
      <c r="E9394" s="130" t="s">
        <v>7181</v>
      </c>
    </row>
    <row r="9395" spans="1:5">
      <c r="A9395" s="127" t="str">
        <f t="shared" si="403"/>
        <v>라트비아131000</v>
      </c>
      <c r="B9395" s="127">
        <f t="shared" ref="B9395:B9458" si="404">B9394+1000</f>
        <v>131000</v>
      </c>
      <c r="C9395" s="127">
        <f t="shared" ref="C9395:C9458" si="405">C9394+32000</f>
        <v>4223000</v>
      </c>
      <c r="D9395" s="129">
        <f t="shared" si="402"/>
        <v>137550</v>
      </c>
      <c r="E9395" s="130" t="s">
        <v>7181</v>
      </c>
    </row>
    <row r="9396" spans="1:5">
      <c r="A9396" s="127" t="str">
        <f t="shared" si="403"/>
        <v>라트비아132000</v>
      </c>
      <c r="B9396" s="127">
        <f t="shared" si="404"/>
        <v>132000</v>
      </c>
      <c r="C9396" s="127">
        <f t="shared" si="405"/>
        <v>4255000</v>
      </c>
      <c r="D9396" s="129">
        <f t="shared" si="402"/>
        <v>138600</v>
      </c>
      <c r="E9396" s="130" t="s">
        <v>7181</v>
      </c>
    </row>
    <row r="9397" spans="1:5">
      <c r="A9397" s="127" t="str">
        <f t="shared" si="403"/>
        <v>라트비아133000</v>
      </c>
      <c r="B9397" s="127">
        <f t="shared" si="404"/>
        <v>133000</v>
      </c>
      <c r="C9397" s="127">
        <f t="shared" si="405"/>
        <v>4287000</v>
      </c>
      <c r="D9397" s="129">
        <f t="shared" si="402"/>
        <v>139650</v>
      </c>
      <c r="E9397" s="130" t="s">
        <v>7181</v>
      </c>
    </row>
    <row r="9398" spans="1:5">
      <c r="A9398" s="127" t="str">
        <f t="shared" si="403"/>
        <v>라트비아134000</v>
      </c>
      <c r="B9398" s="127">
        <f t="shared" si="404"/>
        <v>134000</v>
      </c>
      <c r="C9398" s="127">
        <f t="shared" si="405"/>
        <v>4319000</v>
      </c>
      <c r="D9398" s="129">
        <f t="shared" si="402"/>
        <v>140700</v>
      </c>
      <c r="E9398" s="130" t="s">
        <v>7181</v>
      </c>
    </row>
    <row r="9399" spans="1:5">
      <c r="A9399" s="127" t="str">
        <f t="shared" si="403"/>
        <v>라트비아135000</v>
      </c>
      <c r="B9399" s="127">
        <f t="shared" si="404"/>
        <v>135000</v>
      </c>
      <c r="C9399" s="127">
        <f t="shared" si="405"/>
        <v>4351000</v>
      </c>
      <c r="D9399" s="129">
        <f t="shared" si="402"/>
        <v>141750</v>
      </c>
      <c r="E9399" s="130" t="s">
        <v>7181</v>
      </c>
    </row>
    <row r="9400" spans="1:5">
      <c r="A9400" s="127" t="str">
        <f t="shared" si="403"/>
        <v>라트비아136000</v>
      </c>
      <c r="B9400" s="127">
        <f t="shared" si="404"/>
        <v>136000</v>
      </c>
      <c r="C9400" s="127">
        <f t="shared" si="405"/>
        <v>4383000</v>
      </c>
      <c r="D9400" s="129">
        <f t="shared" si="402"/>
        <v>142800</v>
      </c>
      <c r="E9400" s="130" t="s">
        <v>7181</v>
      </c>
    </row>
    <row r="9401" spans="1:5">
      <c r="A9401" s="127" t="str">
        <f t="shared" si="403"/>
        <v>라트비아137000</v>
      </c>
      <c r="B9401" s="127">
        <f t="shared" si="404"/>
        <v>137000</v>
      </c>
      <c r="C9401" s="127">
        <f t="shared" si="405"/>
        <v>4415000</v>
      </c>
      <c r="D9401" s="129">
        <f t="shared" si="402"/>
        <v>143850</v>
      </c>
      <c r="E9401" s="130" t="s">
        <v>7181</v>
      </c>
    </row>
    <row r="9402" spans="1:5">
      <c r="A9402" s="127" t="str">
        <f t="shared" si="403"/>
        <v>라트비아138000</v>
      </c>
      <c r="B9402" s="127">
        <f t="shared" si="404"/>
        <v>138000</v>
      </c>
      <c r="C9402" s="127">
        <f t="shared" si="405"/>
        <v>4447000</v>
      </c>
      <c r="D9402" s="129">
        <f t="shared" si="402"/>
        <v>144900</v>
      </c>
      <c r="E9402" s="130" t="s">
        <v>7181</v>
      </c>
    </row>
    <row r="9403" spans="1:5">
      <c r="A9403" s="127" t="str">
        <f t="shared" si="403"/>
        <v>라트비아139000</v>
      </c>
      <c r="B9403" s="127">
        <f t="shared" si="404"/>
        <v>139000</v>
      </c>
      <c r="C9403" s="127">
        <f t="shared" si="405"/>
        <v>4479000</v>
      </c>
      <c r="D9403" s="129">
        <f t="shared" si="402"/>
        <v>145950</v>
      </c>
      <c r="E9403" s="130" t="s">
        <v>7181</v>
      </c>
    </row>
    <row r="9404" spans="1:5">
      <c r="A9404" s="127" t="str">
        <f t="shared" si="403"/>
        <v>라트비아140000</v>
      </c>
      <c r="B9404" s="127">
        <f t="shared" si="404"/>
        <v>140000</v>
      </c>
      <c r="C9404" s="127">
        <f t="shared" si="405"/>
        <v>4511000</v>
      </c>
      <c r="D9404" s="129">
        <f t="shared" si="402"/>
        <v>147000</v>
      </c>
      <c r="E9404" s="130" t="s">
        <v>7181</v>
      </c>
    </row>
    <row r="9405" spans="1:5">
      <c r="A9405" s="127" t="str">
        <f t="shared" si="403"/>
        <v>라트비아141000</v>
      </c>
      <c r="B9405" s="127">
        <f t="shared" si="404"/>
        <v>141000</v>
      </c>
      <c r="C9405" s="127">
        <f t="shared" si="405"/>
        <v>4543000</v>
      </c>
      <c r="D9405" s="129">
        <f t="shared" si="402"/>
        <v>148050</v>
      </c>
      <c r="E9405" s="130" t="s">
        <v>7181</v>
      </c>
    </row>
    <row r="9406" spans="1:5">
      <c r="A9406" s="127" t="str">
        <f t="shared" si="403"/>
        <v>라트비아142000</v>
      </c>
      <c r="B9406" s="127">
        <f t="shared" si="404"/>
        <v>142000</v>
      </c>
      <c r="C9406" s="127">
        <f t="shared" si="405"/>
        <v>4575000</v>
      </c>
      <c r="D9406" s="129">
        <f t="shared" ref="D9406:D9469" si="406">SUM($G$2)*(B9406*0.001)</f>
        <v>149100</v>
      </c>
      <c r="E9406" s="130" t="s">
        <v>7181</v>
      </c>
    </row>
    <row r="9407" spans="1:5">
      <c r="A9407" s="127" t="str">
        <f t="shared" si="403"/>
        <v>라트비아143000</v>
      </c>
      <c r="B9407" s="127">
        <f t="shared" si="404"/>
        <v>143000</v>
      </c>
      <c r="C9407" s="127">
        <f t="shared" si="405"/>
        <v>4607000</v>
      </c>
      <c r="D9407" s="129">
        <f t="shared" si="406"/>
        <v>150150</v>
      </c>
      <c r="E9407" s="130" t="s">
        <v>7181</v>
      </c>
    </row>
    <row r="9408" spans="1:5">
      <c r="A9408" s="127" t="str">
        <f t="shared" si="403"/>
        <v>라트비아144000</v>
      </c>
      <c r="B9408" s="127">
        <f t="shared" si="404"/>
        <v>144000</v>
      </c>
      <c r="C9408" s="127">
        <f t="shared" si="405"/>
        <v>4639000</v>
      </c>
      <c r="D9408" s="129">
        <f t="shared" si="406"/>
        <v>151200</v>
      </c>
      <c r="E9408" s="130" t="s">
        <v>7181</v>
      </c>
    </row>
    <row r="9409" spans="1:5">
      <c r="A9409" s="127" t="str">
        <f t="shared" si="403"/>
        <v>라트비아145000</v>
      </c>
      <c r="B9409" s="127">
        <f t="shared" si="404"/>
        <v>145000</v>
      </c>
      <c r="C9409" s="127">
        <f t="shared" si="405"/>
        <v>4671000</v>
      </c>
      <c r="D9409" s="129">
        <f t="shared" si="406"/>
        <v>152250</v>
      </c>
      <c r="E9409" s="130" t="s">
        <v>7181</v>
      </c>
    </row>
    <row r="9410" spans="1:5">
      <c r="A9410" s="127" t="str">
        <f t="shared" si="403"/>
        <v>라트비아146000</v>
      </c>
      <c r="B9410" s="127">
        <f t="shared" si="404"/>
        <v>146000</v>
      </c>
      <c r="C9410" s="127">
        <f t="shared" si="405"/>
        <v>4703000</v>
      </c>
      <c r="D9410" s="129">
        <f t="shared" si="406"/>
        <v>153300</v>
      </c>
      <c r="E9410" s="130" t="s">
        <v>7181</v>
      </c>
    </row>
    <row r="9411" spans="1:5">
      <c r="A9411" s="127" t="str">
        <f t="shared" si="403"/>
        <v>라트비아147000</v>
      </c>
      <c r="B9411" s="127">
        <f t="shared" si="404"/>
        <v>147000</v>
      </c>
      <c r="C9411" s="127">
        <f t="shared" si="405"/>
        <v>4735000</v>
      </c>
      <c r="D9411" s="129">
        <f t="shared" si="406"/>
        <v>154350</v>
      </c>
      <c r="E9411" s="130" t="s">
        <v>7181</v>
      </c>
    </row>
    <row r="9412" spans="1:5">
      <c r="A9412" s="127" t="str">
        <f t="shared" si="403"/>
        <v>라트비아148000</v>
      </c>
      <c r="B9412" s="127">
        <f t="shared" si="404"/>
        <v>148000</v>
      </c>
      <c r="C9412" s="127">
        <f t="shared" si="405"/>
        <v>4767000</v>
      </c>
      <c r="D9412" s="129">
        <f t="shared" si="406"/>
        <v>155400</v>
      </c>
      <c r="E9412" s="130" t="s">
        <v>7181</v>
      </c>
    </row>
    <row r="9413" spans="1:5">
      <c r="A9413" s="127" t="str">
        <f t="shared" si="403"/>
        <v>라트비아149000</v>
      </c>
      <c r="B9413" s="127">
        <f t="shared" si="404"/>
        <v>149000</v>
      </c>
      <c r="C9413" s="127">
        <f t="shared" si="405"/>
        <v>4799000</v>
      </c>
      <c r="D9413" s="129">
        <f t="shared" si="406"/>
        <v>156450</v>
      </c>
      <c r="E9413" s="130" t="s">
        <v>7181</v>
      </c>
    </row>
    <row r="9414" spans="1:5">
      <c r="A9414" s="127" t="str">
        <f t="shared" si="403"/>
        <v>라트비아150000</v>
      </c>
      <c r="B9414" s="127">
        <f t="shared" si="404"/>
        <v>150000</v>
      </c>
      <c r="C9414" s="127">
        <f t="shared" si="405"/>
        <v>4831000</v>
      </c>
      <c r="D9414" s="129">
        <f t="shared" si="406"/>
        <v>157500</v>
      </c>
      <c r="E9414" s="130" t="s">
        <v>7181</v>
      </c>
    </row>
    <row r="9415" spans="1:5">
      <c r="A9415" s="127" t="str">
        <f t="shared" si="403"/>
        <v>라트비아151000</v>
      </c>
      <c r="B9415" s="127">
        <f t="shared" si="404"/>
        <v>151000</v>
      </c>
      <c r="C9415" s="127">
        <f t="shared" si="405"/>
        <v>4863000</v>
      </c>
      <c r="D9415" s="129">
        <f t="shared" si="406"/>
        <v>158550</v>
      </c>
      <c r="E9415" s="130" t="s">
        <v>7181</v>
      </c>
    </row>
    <row r="9416" spans="1:5">
      <c r="A9416" s="127" t="str">
        <f t="shared" si="403"/>
        <v>라트비아152000</v>
      </c>
      <c r="B9416" s="127">
        <f t="shared" si="404"/>
        <v>152000</v>
      </c>
      <c r="C9416" s="127">
        <f t="shared" si="405"/>
        <v>4895000</v>
      </c>
      <c r="D9416" s="129">
        <f t="shared" si="406"/>
        <v>159600</v>
      </c>
      <c r="E9416" s="130" t="s">
        <v>7181</v>
      </c>
    </row>
    <row r="9417" spans="1:5">
      <c r="A9417" s="127" t="str">
        <f t="shared" si="403"/>
        <v>라트비아153000</v>
      </c>
      <c r="B9417" s="127">
        <f t="shared" si="404"/>
        <v>153000</v>
      </c>
      <c r="C9417" s="127">
        <f t="shared" si="405"/>
        <v>4927000</v>
      </c>
      <c r="D9417" s="129">
        <f t="shared" si="406"/>
        <v>160650</v>
      </c>
      <c r="E9417" s="130" t="s">
        <v>7181</v>
      </c>
    </row>
    <row r="9418" spans="1:5">
      <c r="A9418" s="127" t="str">
        <f t="shared" si="403"/>
        <v>라트비아154000</v>
      </c>
      <c r="B9418" s="127">
        <f t="shared" si="404"/>
        <v>154000</v>
      </c>
      <c r="C9418" s="127">
        <f t="shared" si="405"/>
        <v>4959000</v>
      </c>
      <c r="D9418" s="129">
        <f t="shared" si="406"/>
        <v>161700</v>
      </c>
      <c r="E9418" s="130" t="s">
        <v>7181</v>
      </c>
    </row>
    <row r="9419" spans="1:5">
      <c r="A9419" s="127" t="str">
        <f t="shared" si="403"/>
        <v>라트비아155000</v>
      </c>
      <c r="B9419" s="127">
        <f t="shared" si="404"/>
        <v>155000</v>
      </c>
      <c r="C9419" s="127">
        <f t="shared" si="405"/>
        <v>4991000</v>
      </c>
      <c r="D9419" s="129">
        <f t="shared" si="406"/>
        <v>162750</v>
      </c>
      <c r="E9419" s="130" t="s">
        <v>7181</v>
      </c>
    </row>
    <row r="9420" spans="1:5">
      <c r="A9420" s="127" t="str">
        <f t="shared" si="403"/>
        <v>라트비아156000</v>
      </c>
      <c r="B9420" s="127">
        <f t="shared" si="404"/>
        <v>156000</v>
      </c>
      <c r="C9420" s="127">
        <f t="shared" si="405"/>
        <v>5023000</v>
      </c>
      <c r="D9420" s="129">
        <f t="shared" si="406"/>
        <v>163800</v>
      </c>
      <c r="E9420" s="130" t="s">
        <v>7181</v>
      </c>
    </row>
    <row r="9421" spans="1:5">
      <c r="A9421" s="127" t="str">
        <f t="shared" si="403"/>
        <v>라트비아157000</v>
      </c>
      <c r="B9421" s="127">
        <f t="shared" si="404"/>
        <v>157000</v>
      </c>
      <c r="C9421" s="127">
        <f t="shared" si="405"/>
        <v>5055000</v>
      </c>
      <c r="D9421" s="129">
        <f t="shared" si="406"/>
        <v>164850</v>
      </c>
      <c r="E9421" s="130" t="s">
        <v>7181</v>
      </c>
    </row>
    <row r="9422" spans="1:5">
      <c r="A9422" s="127" t="str">
        <f t="shared" si="403"/>
        <v>라트비아158000</v>
      </c>
      <c r="B9422" s="127">
        <f t="shared" si="404"/>
        <v>158000</v>
      </c>
      <c r="C9422" s="127">
        <f t="shared" si="405"/>
        <v>5087000</v>
      </c>
      <c r="D9422" s="129">
        <f t="shared" si="406"/>
        <v>165900</v>
      </c>
      <c r="E9422" s="130" t="s">
        <v>7181</v>
      </c>
    </row>
    <row r="9423" spans="1:5">
      <c r="A9423" s="127" t="str">
        <f t="shared" si="403"/>
        <v>라트비아159000</v>
      </c>
      <c r="B9423" s="127">
        <f t="shared" si="404"/>
        <v>159000</v>
      </c>
      <c r="C9423" s="127">
        <f t="shared" si="405"/>
        <v>5119000</v>
      </c>
      <c r="D9423" s="129">
        <f t="shared" si="406"/>
        <v>166950</v>
      </c>
      <c r="E9423" s="130" t="s">
        <v>7181</v>
      </c>
    </row>
    <row r="9424" spans="1:5">
      <c r="A9424" s="127" t="str">
        <f t="shared" si="403"/>
        <v>라트비아160000</v>
      </c>
      <c r="B9424" s="127">
        <f t="shared" si="404"/>
        <v>160000</v>
      </c>
      <c r="C9424" s="127">
        <f t="shared" si="405"/>
        <v>5151000</v>
      </c>
      <c r="D9424" s="129">
        <f t="shared" si="406"/>
        <v>168000</v>
      </c>
      <c r="E9424" s="130" t="s">
        <v>7181</v>
      </c>
    </row>
    <row r="9425" spans="1:5">
      <c r="A9425" s="127" t="str">
        <f t="shared" si="403"/>
        <v>라트비아161000</v>
      </c>
      <c r="B9425" s="127">
        <f t="shared" si="404"/>
        <v>161000</v>
      </c>
      <c r="C9425" s="127">
        <f t="shared" si="405"/>
        <v>5183000</v>
      </c>
      <c r="D9425" s="129">
        <f t="shared" si="406"/>
        <v>169050</v>
      </c>
      <c r="E9425" s="130" t="s">
        <v>7181</v>
      </c>
    </row>
    <row r="9426" spans="1:5">
      <c r="A9426" s="127" t="str">
        <f t="shared" si="403"/>
        <v>라트비아162000</v>
      </c>
      <c r="B9426" s="127">
        <f t="shared" si="404"/>
        <v>162000</v>
      </c>
      <c r="C9426" s="127">
        <f t="shared" si="405"/>
        <v>5215000</v>
      </c>
      <c r="D9426" s="129">
        <f t="shared" si="406"/>
        <v>170100</v>
      </c>
      <c r="E9426" s="130" t="s">
        <v>7181</v>
      </c>
    </row>
    <row r="9427" spans="1:5">
      <c r="A9427" s="127" t="str">
        <f t="shared" si="403"/>
        <v>라트비아163000</v>
      </c>
      <c r="B9427" s="127">
        <f t="shared" si="404"/>
        <v>163000</v>
      </c>
      <c r="C9427" s="127">
        <f t="shared" si="405"/>
        <v>5247000</v>
      </c>
      <c r="D9427" s="129">
        <f t="shared" si="406"/>
        <v>171150</v>
      </c>
      <c r="E9427" s="130" t="s">
        <v>7181</v>
      </c>
    </row>
    <row r="9428" spans="1:5">
      <c r="A9428" s="127" t="str">
        <f t="shared" si="403"/>
        <v>라트비아164000</v>
      </c>
      <c r="B9428" s="127">
        <f t="shared" si="404"/>
        <v>164000</v>
      </c>
      <c r="C9428" s="127">
        <f t="shared" si="405"/>
        <v>5279000</v>
      </c>
      <c r="D9428" s="129">
        <f t="shared" si="406"/>
        <v>172200</v>
      </c>
      <c r="E9428" s="130" t="s">
        <v>7181</v>
      </c>
    </row>
    <row r="9429" spans="1:5">
      <c r="A9429" s="127" t="str">
        <f t="shared" si="403"/>
        <v>라트비아165000</v>
      </c>
      <c r="B9429" s="127">
        <f t="shared" si="404"/>
        <v>165000</v>
      </c>
      <c r="C9429" s="127">
        <f t="shared" si="405"/>
        <v>5311000</v>
      </c>
      <c r="D9429" s="129">
        <f t="shared" si="406"/>
        <v>173250</v>
      </c>
      <c r="E9429" s="130" t="s">
        <v>7181</v>
      </c>
    </row>
    <row r="9430" spans="1:5">
      <c r="A9430" s="127" t="str">
        <f t="shared" si="403"/>
        <v>라트비아166000</v>
      </c>
      <c r="B9430" s="127">
        <f t="shared" si="404"/>
        <v>166000</v>
      </c>
      <c r="C9430" s="127">
        <f t="shared" si="405"/>
        <v>5343000</v>
      </c>
      <c r="D9430" s="129">
        <f t="shared" si="406"/>
        <v>174300</v>
      </c>
      <c r="E9430" s="130" t="s">
        <v>7181</v>
      </c>
    </row>
    <row r="9431" spans="1:5">
      <c r="A9431" s="127" t="str">
        <f t="shared" si="403"/>
        <v>라트비아167000</v>
      </c>
      <c r="B9431" s="127">
        <f t="shared" si="404"/>
        <v>167000</v>
      </c>
      <c r="C9431" s="127">
        <f t="shared" si="405"/>
        <v>5375000</v>
      </c>
      <c r="D9431" s="129">
        <f t="shared" si="406"/>
        <v>175350</v>
      </c>
      <c r="E9431" s="130" t="s">
        <v>7181</v>
      </c>
    </row>
    <row r="9432" spans="1:5">
      <c r="A9432" s="127" t="str">
        <f t="shared" si="403"/>
        <v>라트비아168000</v>
      </c>
      <c r="B9432" s="127">
        <f t="shared" si="404"/>
        <v>168000</v>
      </c>
      <c r="C9432" s="127">
        <f t="shared" si="405"/>
        <v>5407000</v>
      </c>
      <c r="D9432" s="129">
        <f t="shared" si="406"/>
        <v>176400</v>
      </c>
      <c r="E9432" s="130" t="s">
        <v>7181</v>
      </c>
    </row>
    <row r="9433" spans="1:5">
      <c r="A9433" s="127" t="str">
        <f t="shared" si="403"/>
        <v>라트비아169000</v>
      </c>
      <c r="B9433" s="127">
        <f t="shared" si="404"/>
        <v>169000</v>
      </c>
      <c r="C9433" s="127">
        <f t="shared" si="405"/>
        <v>5439000</v>
      </c>
      <c r="D9433" s="129">
        <f t="shared" si="406"/>
        <v>177450</v>
      </c>
      <c r="E9433" s="130" t="s">
        <v>7181</v>
      </c>
    </row>
    <row r="9434" spans="1:5">
      <c r="A9434" s="127" t="str">
        <f t="shared" si="403"/>
        <v>라트비아170000</v>
      </c>
      <c r="B9434" s="127">
        <f t="shared" si="404"/>
        <v>170000</v>
      </c>
      <c r="C9434" s="127">
        <f t="shared" si="405"/>
        <v>5471000</v>
      </c>
      <c r="D9434" s="129">
        <f t="shared" si="406"/>
        <v>178500</v>
      </c>
      <c r="E9434" s="130" t="s">
        <v>7181</v>
      </c>
    </row>
    <row r="9435" spans="1:5">
      <c r="A9435" s="127" t="str">
        <f t="shared" si="403"/>
        <v>라트비아171000</v>
      </c>
      <c r="B9435" s="127">
        <f t="shared" si="404"/>
        <v>171000</v>
      </c>
      <c r="C9435" s="127">
        <f t="shared" si="405"/>
        <v>5503000</v>
      </c>
      <c r="D9435" s="129">
        <f t="shared" si="406"/>
        <v>179550</v>
      </c>
      <c r="E9435" s="130" t="s">
        <v>7181</v>
      </c>
    </row>
    <row r="9436" spans="1:5">
      <c r="A9436" s="127" t="str">
        <f t="shared" si="403"/>
        <v>라트비아172000</v>
      </c>
      <c r="B9436" s="127">
        <f t="shared" si="404"/>
        <v>172000</v>
      </c>
      <c r="C9436" s="127">
        <f t="shared" si="405"/>
        <v>5535000</v>
      </c>
      <c r="D9436" s="129">
        <f t="shared" si="406"/>
        <v>180600</v>
      </c>
      <c r="E9436" s="130" t="s">
        <v>7181</v>
      </c>
    </row>
    <row r="9437" spans="1:5">
      <c r="A9437" s="127" t="str">
        <f t="shared" si="403"/>
        <v>라트비아173000</v>
      </c>
      <c r="B9437" s="127">
        <f t="shared" si="404"/>
        <v>173000</v>
      </c>
      <c r="C9437" s="127">
        <f t="shared" si="405"/>
        <v>5567000</v>
      </c>
      <c r="D9437" s="129">
        <f t="shared" si="406"/>
        <v>181650</v>
      </c>
      <c r="E9437" s="130" t="s">
        <v>7181</v>
      </c>
    </row>
    <row r="9438" spans="1:5">
      <c r="A9438" s="127" t="str">
        <f t="shared" si="403"/>
        <v>라트비아174000</v>
      </c>
      <c r="B9438" s="127">
        <f t="shared" si="404"/>
        <v>174000</v>
      </c>
      <c r="C9438" s="127">
        <f t="shared" si="405"/>
        <v>5599000</v>
      </c>
      <c r="D9438" s="129">
        <f t="shared" si="406"/>
        <v>182700</v>
      </c>
      <c r="E9438" s="130" t="s">
        <v>7181</v>
      </c>
    </row>
    <row r="9439" spans="1:5">
      <c r="A9439" s="127" t="str">
        <f t="shared" si="403"/>
        <v>라트비아175000</v>
      </c>
      <c r="B9439" s="127">
        <f t="shared" si="404"/>
        <v>175000</v>
      </c>
      <c r="C9439" s="127">
        <f t="shared" si="405"/>
        <v>5631000</v>
      </c>
      <c r="D9439" s="129">
        <f t="shared" si="406"/>
        <v>183750</v>
      </c>
      <c r="E9439" s="130" t="s">
        <v>7181</v>
      </c>
    </row>
    <row r="9440" spans="1:5">
      <c r="A9440" s="127" t="str">
        <f t="shared" si="403"/>
        <v>라트비아176000</v>
      </c>
      <c r="B9440" s="127">
        <f t="shared" si="404"/>
        <v>176000</v>
      </c>
      <c r="C9440" s="127">
        <f t="shared" si="405"/>
        <v>5663000</v>
      </c>
      <c r="D9440" s="129">
        <f t="shared" si="406"/>
        <v>184800</v>
      </c>
      <c r="E9440" s="130" t="s">
        <v>7181</v>
      </c>
    </row>
    <row r="9441" spans="1:5">
      <c r="A9441" s="127" t="str">
        <f t="shared" si="403"/>
        <v>라트비아177000</v>
      </c>
      <c r="B9441" s="127">
        <f t="shared" si="404"/>
        <v>177000</v>
      </c>
      <c r="C9441" s="127">
        <f t="shared" si="405"/>
        <v>5695000</v>
      </c>
      <c r="D9441" s="129">
        <f t="shared" si="406"/>
        <v>185850</v>
      </c>
      <c r="E9441" s="130" t="s">
        <v>7181</v>
      </c>
    </row>
    <row r="9442" spans="1:5">
      <c r="A9442" s="127" t="str">
        <f t="shared" si="403"/>
        <v>라트비아178000</v>
      </c>
      <c r="B9442" s="127">
        <f t="shared" si="404"/>
        <v>178000</v>
      </c>
      <c r="C9442" s="127">
        <f t="shared" si="405"/>
        <v>5727000</v>
      </c>
      <c r="D9442" s="129">
        <f t="shared" si="406"/>
        <v>186900</v>
      </c>
      <c r="E9442" s="130" t="s">
        <v>7181</v>
      </c>
    </row>
    <row r="9443" spans="1:5">
      <c r="A9443" s="127" t="str">
        <f t="shared" si="403"/>
        <v>라트비아179000</v>
      </c>
      <c r="B9443" s="127">
        <f t="shared" si="404"/>
        <v>179000</v>
      </c>
      <c r="C9443" s="127">
        <f t="shared" si="405"/>
        <v>5759000</v>
      </c>
      <c r="D9443" s="129">
        <f t="shared" si="406"/>
        <v>187950</v>
      </c>
      <c r="E9443" s="130" t="s">
        <v>7181</v>
      </c>
    </row>
    <row r="9444" spans="1:5">
      <c r="A9444" s="127" t="str">
        <f t="shared" si="403"/>
        <v>라트비아180000</v>
      </c>
      <c r="B9444" s="127">
        <f t="shared" si="404"/>
        <v>180000</v>
      </c>
      <c r="C9444" s="127">
        <f t="shared" si="405"/>
        <v>5791000</v>
      </c>
      <c r="D9444" s="129">
        <f t="shared" si="406"/>
        <v>189000</v>
      </c>
      <c r="E9444" s="130" t="s">
        <v>7181</v>
      </c>
    </row>
    <row r="9445" spans="1:5">
      <c r="A9445" s="127" t="str">
        <f t="shared" si="403"/>
        <v>라트비아181000</v>
      </c>
      <c r="B9445" s="127">
        <f t="shared" si="404"/>
        <v>181000</v>
      </c>
      <c r="C9445" s="127">
        <f t="shared" si="405"/>
        <v>5823000</v>
      </c>
      <c r="D9445" s="129">
        <f t="shared" si="406"/>
        <v>190050</v>
      </c>
      <c r="E9445" s="130" t="s">
        <v>7181</v>
      </c>
    </row>
    <row r="9446" spans="1:5">
      <c r="A9446" s="127" t="str">
        <f t="shared" si="403"/>
        <v>라트비아182000</v>
      </c>
      <c r="B9446" s="127">
        <f t="shared" si="404"/>
        <v>182000</v>
      </c>
      <c r="C9446" s="127">
        <f t="shared" si="405"/>
        <v>5855000</v>
      </c>
      <c r="D9446" s="129">
        <f t="shared" si="406"/>
        <v>191100</v>
      </c>
      <c r="E9446" s="130" t="s">
        <v>7181</v>
      </c>
    </row>
    <row r="9447" spans="1:5">
      <c r="A9447" s="127" t="str">
        <f t="shared" si="403"/>
        <v>라트비아183000</v>
      </c>
      <c r="B9447" s="127">
        <f t="shared" si="404"/>
        <v>183000</v>
      </c>
      <c r="C9447" s="127">
        <f t="shared" si="405"/>
        <v>5887000</v>
      </c>
      <c r="D9447" s="129">
        <f t="shared" si="406"/>
        <v>192150</v>
      </c>
      <c r="E9447" s="130" t="s">
        <v>7181</v>
      </c>
    </row>
    <row r="9448" spans="1:5">
      <c r="A9448" s="127" t="str">
        <f t="shared" si="403"/>
        <v>라트비아184000</v>
      </c>
      <c r="B9448" s="127">
        <f t="shared" si="404"/>
        <v>184000</v>
      </c>
      <c r="C9448" s="127">
        <f t="shared" si="405"/>
        <v>5919000</v>
      </c>
      <c r="D9448" s="129">
        <f t="shared" si="406"/>
        <v>193200</v>
      </c>
      <c r="E9448" s="130" t="s">
        <v>7181</v>
      </c>
    </row>
    <row r="9449" spans="1:5">
      <c r="A9449" s="127" t="str">
        <f t="shared" si="403"/>
        <v>라트비아185000</v>
      </c>
      <c r="B9449" s="127">
        <f t="shared" si="404"/>
        <v>185000</v>
      </c>
      <c r="C9449" s="127">
        <f t="shared" si="405"/>
        <v>5951000</v>
      </c>
      <c r="D9449" s="129">
        <f t="shared" si="406"/>
        <v>194250</v>
      </c>
      <c r="E9449" s="130" t="s">
        <v>7181</v>
      </c>
    </row>
    <row r="9450" spans="1:5">
      <c r="A9450" s="127" t="str">
        <f t="shared" si="403"/>
        <v>라트비아186000</v>
      </c>
      <c r="B9450" s="127">
        <f t="shared" si="404"/>
        <v>186000</v>
      </c>
      <c r="C9450" s="127">
        <f t="shared" si="405"/>
        <v>5983000</v>
      </c>
      <c r="D9450" s="129">
        <f t="shared" si="406"/>
        <v>195300</v>
      </c>
      <c r="E9450" s="130" t="s">
        <v>7181</v>
      </c>
    </row>
    <row r="9451" spans="1:5">
      <c r="A9451" s="127" t="str">
        <f t="shared" si="403"/>
        <v>라트비아187000</v>
      </c>
      <c r="B9451" s="127">
        <f t="shared" si="404"/>
        <v>187000</v>
      </c>
      <c r="C9451" s="127">
        <f t="shared" si="405"/>
        <v>6015000</v>
      </c>
      <c r="D9451" s="129">
        <f t="shared" si="406"/>
        <v>196350</v>
      </c>
      <c r="E9451" s="130" t="s">
        <v>7181</v>
      </c>
    </row>
    <row r="9452" spans="1:5">
      <c r="A9452" s="127" t="str">
        <f t="shared" si="403"/>
        <v>라트비아188000</v>
      </c>
      <c r="B9452" s="127">
        <f t="shared" si="404"/>
        <v>188000</v>
      </c>
      <c r="C9452" s="127">
        <f t="shared" si="405"/>
        <v>6047000</v>
      </c>
      <c r="D9452" s="129">
        <f t="shared" si="406"/>
        <v>197400</v>
      </c>
      <c r="E9452" s="130" t="s">
        <v>7181</v>
      </c>
    </row>
    <row r="9453" spans="1:5">
      <c r="A9453" s="127" t="str">
        <f t="shared" si="403"/>
        <v>라트비아189000</v>
      </c>
      <c r="B9453" s="127">
        <f t="shared" si="404"/>
        <v>189000</v>
      </c>
      <c r="C9453" s="127">
        <f t="shared" si="405"/>
        <v>6079000</v>
      </c>
      <c r="D9453" s="129">
        <f t="shared" si="406"/>
        <v>198450</v>
      </c>
      <c r="E9453" s="130" t="s">
        <v>7181</v>
      </c>
    </row>
    <row r="9454" spans="1:5">
      <c r="A9454" s="127" t="str">
        <f t="shared" si="403"/>
        <v>라트비아190000</v>
      </c>
      <c r="B9454" s="127">
        <f t="shared" si="404"/>
        <v>190000</v>
      </c>
      <c r="C9454" s="127">
        <f t="shared" si="405"/>
        <v>6111000</v>
      </c>
      <c r="D9454" s="129">
        <f t="shared" si="406"/>
        <v>199500</v>
      </c>
      <c r="E9454" s="130" t="s">
        <v>7181</v>
      </c>
    </row>
    <row r="9455" spans="1:5">
      <c r="A9455" s="127" t="str">
        <f t="shared" si="403"/>
        <v>라트비아191000</v>
      </c>
      <c r="B9455" s="127">
        <f t="shared" si="404"/>
        <v>191000</v>
      </c>
      <c r="C9455" s="127">
        <f t="shared" si="405"/>
        <v>6143000</v>
      </c>
      <c r="D9455" s="129">
        <f t="shared" si="406"/>
        <v>200550</v>
      </c>
      <c r="E9455" s="130" t="s">
        <v>7181</v>
      </c>
    </row>
    <row r="9456" spans="1:5">
      <c r="A9456" s="127" t="str">
        <f t="shared" si="403"/>
        <v>라트비아192000</v>
      </c>
      <c r="B9456" s="127">
        <f t="shared" si="404"/>
        <v>192000</v>
      </c>
      <c r="C9456" s="127">
        <f t="shared" si="405"/>
        <v>6175000</v>
      </c>
      <c r="D9456" s="129">
        <f t="shared" si="406"/>
        <v>201600</v>
      </c>
      <c r="E9456" s="130" t="s">
        <v>7181</v>
      </c>
    </row>
    <row r="9457" spans="1:5">
      <c r="A9457" s="127" t="str">
        <f t="shared" si="403"/>
        <v>라트비아193000</v>
      </c>
      <c r="B9457" s="127">
        <f t="shared" si="404"/>
        <v>193000</v>
      </c>
      <c r="C9457" s="127">
        <f t="shared" si="405"/>
        <v>6207000</v>
      </c>
      <c r="D9457" s="129">
        <f t="shared" si="406"/>
        <v>202650</v>
      </c>
      <c r="E9457" s="130" t="s">
        <v>7181</v>
      </c>
    </row>
    <row r="9458" spans="1:5">
      <c r="A9458" s="127" t="str">
        <f t="shared" ref="A9458:A9521" si="407">"라트비아"&amp;B9458</f>
        <v>라트비아194000</v>
      </c>
      <c r="B9458" s="127">
        <f t="shared" si="404"/>
        <v>194000</v>
      </c>
      <c r="C9458" s="127">
        <f t="shared" si="405"/>
        <v>6239000</v>
      </c>
      <c r="D9458" s="129">
        <f t="shared" si="406"/>
        <v>203700</v>
      </c>
      <c r="E9458" s="130" t="s">
        <v>7181</v>
      </c>
    </row>
    <row r="9459" spans="1:5">
      <c r="A9459" s="127" t="str">
        <f t="shared" si="407"/>
        <v>라트비아195000</v>
      </c>
      <c r="B9459" s="127">
        <f t="shared" ref="B9459:B9522" si="408">B9458+1000</f>
        <v>195000</v>
      </c>
      <c r="C9459" s="127">
        <f t="shared" ref="C9459:C9522" si="409">C9458+32000</f>
        <v>6271000</v>
      </c>
      <c r="D9459" s="129">
        <f t="shared" si="406"/>
        <v>204750</v>
      </c>
      <c r="E9459" s="130" t="s">
        <v>7181</v>
      </c>
    </row>
    <row r="9460" spans="1:5">
      <c r="A9460" s="127" t="str">
        <f t="shared" si="407"/>
        <v>라트비아196000</v>
      </c>
      <c r="B9460" s="127">
        <f t="shared" si="408"/>
        <v>196000</v>
      </c>
      <c r="C9460" s="127">
        <f t="shared" si="409"/>
        <v>6303000</v>
      </c>
      <c r="D9460" s="129">
        <f t="shared" si="406"/>
        <v>205800</v>
      </c>
      <c r="E9460" s="130" t="s">
        <v>7181</v>
      </c>
    </row>
    <row r="9461" spans="1:5">
      <c r="A9461" s="127" t="str">
        <f t="shared" si="407"/>
        <v>라트비아197000</v>
      </c>
      <c r="B9461" s="127">
        <f t="shared" si="408"/>
        <v>197000</v>
      </c>
      <c r="C9461" s="127">
        <f t="shared" si="409"/>
        <v>6335000</v>
      </c>
      <c r="D9461" s="129">
        <f t="shared" si="406"/>
        <v>206850</v>
      </c>
      <c r="E9461" s="130" t="s">
        <v>7181</v>
      </c>
    </row>
    <row r="9462" spans="1:5">
      <c r="A9462" s="127" t="str">
        <f t="shared" si="407"/>
        <v>라트비아198000</v>
      </c>
      <c r="B9462" s="127">
        <f t="shared" si="408"/>
        <v>198000</v>
      </c>
      <c r="C9462" s="127">
        <f t="shared" si="409"/>
        <v>6367000</v>
      </c>
      <c r="D9462" s="129">
        <f t="shared" si="406"/>
        <v>207900</v>
      </c>
      <c r="E9462" s="130" t="s">
        <v>7181</v>
      </c>
    </row>
    <row r="9463" spans="1:5">
      <c r="A9463" s="127" t="str">
        <f t="shared" si="407"/>
        <v>라트비아199000</v>
      </c>
      <c r="B9463" s="127">
        <f t="shared" si="408"/>
        <v>199000</v>
      </c>
      <c r="C9463" s="127">
        <f t="shared" si="409"/>
        <v>6399000</v>
      </c>
      <c r="D9463" s="129">
        <f t="shared" si="406"/>
        <v>208950</v>
      </c>
      <c r="E9463" s="130" t="s">
        <v>7181</v>
      </c>
    </row>
    <row r="9464" spans="1:5">
      <c r="A9464" s="127" t="str">
        <f t="shared" si="407"/>
        <v>라트비아200000</v>
      </c>
      <c r="B9464" s="127">
        <f t="shared" si="408"/>
        <v>200000</v>
      </c>
      <c r="C9464" s="127">
        <f t="shared" si="409"/>
        <v>6431000</v>
      </c>
      <c r="D9464" s="129">
        <f t="shared" si="406"/>
        <v>210000</v>
      </c>
      <c r="E9464" s="130" t="s">
        <v>7181</v>
      </c>
    </row>
    <row r="9465" spans="1:5">
      <c r="A9465" s="127" t="str">
        <f t="shared" si="407"/>
        <v>라트비아201000</v>
      </c>
      <c r="B9465" s="127">
        <f t="shared" si="408"/>
        <v>201000</v>
      </c>
      <c r="C9465" s="127">
        <f t="shared" si="409"/>
        <v>6463000</v>
      </c>
      <c r="D9465" s="129">
        <f t="shared" si="406"/>
        <v>211050</v>
      </c>
      <c r="E9465" s="130" t="s">
        <v>7181</v>
      </c>
    </row>
    <row r="9466" spans="1:5">
      <c r="A9466" s="127" t="str">
        <f t="shared" si="407"/>
        <v>라트비아202000</v>
      </c>
      <c r="B9466" s="127">
        <f t="shared" si="408"/>
        <v>202000</v>
      </c>
      <c r="C9466" s="127">
        <f t="shared" si="409"/>
        <v>6495000</v>
      </c>
      <c r="D9466" s="129">
        <f t="shared" si="406"/>
        <v>212100</v>
      </c>
      <c r="E9466" s="130" t="s">
        <v>7181</v>
      </c>
    </row>
    <row r="9467" spans="1:5">
      <c r="A9467" s="127" t="str">
        <f t="shared" si="407"/>
        <v>라트비아203000</v>
      </c>
      <c r="B9467" s="127">
        <f t="shared" si="408"/>
        <v>203000</v>
      </c>
      <c r="C9467" s="127">
        <f t="shared" si="409"/>
        <v>6527000</v>
      </c>
      <c r="D9467" s="129">
        <f t="shared" si="406"/>
        <v>213150</v>
      </c>
      <c r="E9467" s="130" t="s">
        <v>7181</v>
      </c>
    </row>
    <row r="9468" spans="1:5">
      <c r="A9468" s="127" t="str">
        <f t="shared" si="407"/>
        <v>라트비아204000</v>
      </c>
      <c r="B9468" s="127">
        <f t="shared" si="408"/>
        <v>204000</v>
      </c>
      <c r="C9468" s="127">
        <f t="shared" si="409"/>
        <v>6559000</v>
      </c>
      <c r="D9468" s="129">
        <f t="shared" si="406"/>
        <v>214200</v>
      </c>
      <c r="E9468" s="130" t="s">
        <v>7181</v>
      </c>
    </row>
    <row r="9469" spans="1:5">
      <c r="A9469" s="127" t="str">
        <f t="shared" si="407"/>
        <v>라트비아205000</v>
      </c>
      <c r="B9469" s="127">
        <f t="shared" si="408"/>
        <v>205000</v>
      </c>
      <c r="C9469" s="127">
        <f t="shared" si="409"/>
        <v>6591000</v>
      </c>
      <c r="D9469" s="129">
        <f t="shared" si="406"/>
        <v>215250</v>
      </c>
      <c r="E9469" s="130" t="s">
        <v>7181</v>
      </c>
    </row>
    <row r="9470" spans="1:5">
      <c r="A9470" s="127" t="str">
        <f t="shared" si="407"/>
        <v>라트비아206000</v>
      </c>
      <c r="B9470" s="127">
        <f t="shared" si="408"/>
        <v>206000</v>
      </c>
      <c r="C9470" s="127">
        <f t="shared" si="409"/>
        <v>6623000</v>
      </c>
      <c r="D9470" s="129">
        <f t="shared" ref="D9470:D9533" si="410">SUM($G$2)*(B9470*0.001)</f>
        <v>216300</v>
      </c>
      <c r="E9470" s="130" t="s">
        <v>7181</v>
      </c>
    </row>
    <row r="9471" spans="1:5">
      <c r="A9471" s="127" t="str">
        <f t="shared" si="407"/>
        <v>라트비아207000</v>
      </c>
      <c r="B9471" s="127">
        <f t="shared" si="408"/>
        <v>207000</v>
      </c>
      <c r="C9471" s="127">
        <f t="shared" si="409"/>
        <v>6655000</v>
      </c>
      <c r="D9471" s="129">
        <f t="shared" si="410"/>
        <v>217350</v>
      </c>
      <c r="E9471" s="130" t="s">
        <v>7181</v>
      </c>
    </row>
    <row r="9472" spans="1:5">
      <c r="A9472" s="127" t="str">
        <f t="shared" si="407"/>
        <v>라트비아208000</v>
      </c>
      <c r="B9472" s="127">
        <f t="shared" si="408"/>
        <v>208000</v>
      </c>
      <c r="C9472" s="127">
        <f t="shared" si="409"/>
        <v>6687000</v>
      </c>
      <c r="D9472" s="129">
        <f t="shared" si="410"/>
        <v>218400</v>
      </c>
      <c r="E9472" s="130" t="s">
        <v>7181</v>
      </c>
    </row>
    <row r="9473" spans="1:5">
      <c r="A9473" s="127" t="str">
        <f t="shared" si="407"/>
        <v>라트비아209000</v>
      </c>
      <c r="B9473" s="127">
        <f t="shared" si="408"/>
        <v>209000</v>
      </c>
      <c r="C9473" s="127">
        <f t="shared" si="409"/>
        <v>6719000</v>
      </c>
      <c r="D9473" s="129">
        <f t="shared" si="410"/>
        <v>219450</v>
      </c>
      <c r="E9473" s="130" t="s">
        <v>7181</v>
      </c>
    </row>
    <row r="9474" spans="1:5">
      <c r="A9474" s="127" t="str">
        <f t="shared" si="407"/>
        <v>라트비아210000</v>
      </c>
      <c r="B9474" s="127">
        <f t="shared" si="408"/>
        <v>210000</v>
      </c>
      <c r="C9474" s="127">
        <f t="shared" si="409"/>
        <v>6751000</v>
      </c>
      <c r="D9474" s="129">
        <f t="shared" si="410"/>
        <v>220500</v>
      </c>
      <c r="E9474" s="130" t="s">
        <v>7181</v>
      </c>
    </row>
    <row r="9475" spans="1:5">
      <c r="A9475" s="127" t="str">
        <f t="shared" si="407"/>
        <v>라트비아211000</v>
      </c>
      <c r="B9475" s="127">
        <f t="shared" si="408"/>
        <v>211000</v>
      </c>
      <c r="C9475" s="127">
        <f t="shared" si="409"/>
        <v>6783000</v>
      </c>
      <c r="D9475" s="129">
        <f t="shared" si="410"/>
        <v>221550</v>
      </c>
      <c r="E9475" s="130" t="s">
        <v>7181</v>
      </c>
    </row>
    <row r="9476" spans="1:5">
      <c r="A9476" s="127" t="str">
        <f t="shared" si="407"/>
        <v>라트비아212000</v>
      </c>
      <c r="B9476" s="127">
        <f t="shared" si="408"/>
        <v>212000</v>
      </c>
      <c r="C9476" s="127">
        <f t="shared" si="409"/>
        <v>6815000</v>
      </c>
      <c r="D9476" s="129">
        <f t="shared" si="410"/>
        <v>222600</v>
      </c>
      <c r="E9476" s="130" t="s">
        <v>7181</v>
      </c>
    </row>
    <row r="9477" spans="1:5">
      <c r="A9477" s="127" t="str">
        <f t="shared" si="407"/>
        <v>라트비아213000</v>
      </c>
      <c r="B9477" s="127">
        <f t="shared" si="408"/>
        <v>213000</v>
      </c>
      <c r="C9477" s="127">
        <f t="shared" si="409"/>
        <v>6847000</v>
      </c>
      <c r="D9477" s="129">
        <f t="shared" si="410"/>
        <v>223650</v>
      </c>
      <c r="E9477" s="130" t="s">
        <v>7181</v>
      </c>
    </row>
    <row r="9478" spans="1:5">
      <c r="A9478" s="127" t="str">
        <f t="shared" si="407"/>
        <v>라트비아214000</v>
      </c>
      <c r="B9478" s="127">
        <f t="shared" si="408"/>
        <v>214000</v>
      </c>
      <c r="C9478" s="127">
        <f t="shared" si="409"/>
        <v>6879000</v>
      </c>
      <c r="D9478" s="129">
        <f t="shared" si="410"/>
        <v>224700</v>
      </c>
      <c r="E9478" s="130" t="s">
        <v>7181</v>
      </c>
    </row>
    <row r="9479" spans="1:5">
      <c r="A9479" s="127" t="str">
        <f t="shared" si="407"/>
        <v>라트비아215000</v>
      </c>
      <c r="B9479" s="127">
        <f t="shared" si="408"/>
        <v>215000</v>
      </c>
      <c r="C9479" s="127">
        <f t="shared" si="409"/>
        <v>6911000</v>
      </c>
      <c r="D9479" s="129">
        <f t="shared" si="410"/>
        <v>225750</v>
      </c>
      <c r="E9479" s="130" t="s">
        <v>7181</v>
      </c>
    </row>
    <row r="9480" spans="1:5">
      <c r="A9480" s="127" t="str">
        <f t="shared" si="407"/>
        <v>라트비아216000</v>
      </c>
      <c r="B9480" s="127">
        <f t="shared" si="408"/>
        <v>216000</v>
      </c>
      <c r="C9480" s="127">
        <f t="shared" si="409"/>
        <v>6943000</v>
      </c>
      <c r="D9480" s="129">
        <f t="shared" si="410"/>
        <v>226800</v>
      </c>
      <c r="E9480" s="130" t="s">
        <v>7181</v>
      </c>
    </row>
    <row r="9481" spans="1:5">
      <c r="A9481" s="127" t="str">
        <f t="shared" si="407"/>
        <v>라트비아217000</v>
      </c>
      <c r="B9481" s="127">
        <f t="shared" si="408"/>
        <v>217000</v>
      </c>
      <c r="C9481" s="127">
        <f t="shared" si="409"/>
        <v>6975000</v>
      </c>
      <c r="D9481" s="129">
        <f t="shared" si="410"/>
        <v>227850</v>
      </c>
      <c r="E9481" s="130" t="s">
        <v>7181</v>
      </c>
    </row>
    <row r="9482" spans="1:5">
      <c r="A9482" s="127" t="str">
        <f t="shared" si="407"/>
        <v>라트비아218000</v>
      </c>
      <c r="B9482" s="127">
        <f t="shared" si="408"/>
        <v>218000</v>
      </c>
      <c r="C9482" s="127">
        <f t="shared" si="409"/>
        <v>7007000</v>
      </c>
      <c r="D9482" s="129">
        <f t="shared" si="410"/>
        <v>228900</v>
      </c>
      <c r="E9482" s="130" t="s">
        <v>7181</v>
      </c>
    </row>
    <row r="9483" spans="1:5">
      <c r="A9483" s="127" t="str">
        <f t="shared" si="407"/>
        <v>라트비아219000</v>
      </c>
      <c r="B9483" s="127">
        <f t="shared" si="408"/>
        <v>219000</v>
      </c>
      <c r="C9483" s="127">
        <f t="shared" si="409"/>
        <v>7039000</v>
      </c>
      <c r="D9483" s="129">
        <f t="shared" si="410"/>
        <v>229950</v>
      </c>
      <c r="E9483" s="130" t="s">
        <v>7181</v>
      </c>
    </row>
    <row r="9484" spans="1:5">
      <c r="A9484" s="127" t="str">
        <f t="shared" si="407"/>
        <v>라트비아220000</v>
      </c>
      <c r="B9484" s="127">
        <f t="shared" si="408"/>
        <v>220000</v>
      </c>
      <c r="C9484" s="127">
        <f t="shared" si="409"/>
        <v>7071000</v>
      </c>
      <c r="D9484" s="129">
        <f t="shared" si="410"/>
        <v>231000</v>
      </c>
      <c r="E9484" s="130" t="s">
        <v>7181</v>
      </c>
    </row>
    <row r="9485" spans="1:5">
      <c r="A9485" s="127" t="str">
        <f t="shared" si="407"/>
        <v>라트비아221000</v>
      </c>
      <c r="B9485" s="127">
        <f t="shared" si="408"/>
        <v>221000</v>
      </c>
      <c r="C9485" s="127">
        <f t="shared" si="409"/>
        <v>7103000</v>
      </c>
      <c r="D9485" s="129">
        <f t="shared" si="410"/>
        <v>232050</v>
      </c>
      <c r="E9485" s="130" t="s">
        <v>7181</v>
      </c>
    </row>
    <row r="9486" spans="1:5">
      <c r="A9486" s="127" t="str">
        <f t="shared" si="407"/>
        <v>라트비아222000</v>
      </c>
      <c r="B9486" s="127">
        <f t="shared" si="408"/>
        <v>222000</v>
      </c>
      <c r="C9486" s="127">
        <f t="shared" si="409"/>
        <v>7135000</v>
      </c>
      <c r="D9486" s="129">
        <f t="shared" si="410"/>
        <v>233100</v>
      </c>
      <c r="E9486" s="130" t="s">
        <v>7181</v>
      </c>
    </row>
    <row r="9487" spans="1:5">
      <c r="A9487" s="127" t="str">
        <f t="shared" si="407"/>
        <v>라트비아223000</v>
      </c>
      <c r="B9487" s="127">
        <f t="shared" si="408"/>
        <v>223000</v>
      </c>
      <c r="C9487" s="127">
        <f t="shared" si="409"/>
        <v>7167000</v>
      </c>
      <c r="D9487" s="129">
        <f t="shared" si="410"/>
        <v>234150</v>
      </c>
      <c r="E9487" s="130" t="s">
        <v>7181</v>
      </c>
    </row>
    <row r="9488" spans="1:5">
      <c r="A9488" s="127" t="str">
        <f t="shared" si="407"/>
        <v>라트비아224000</v>
      </c>
      <c r="B9488" s="127">
        <f t="shared" si="408"/>
        <v>224000</v>
      </c>
      <c r="C9488" s="127">
        <f t="shared" si="409"/>
        <v>7199000</v>
      </c>
      <c r="D9488" s="129">
        <f t="shared" si="410"/>
        <v>235200</v>
      </c>
      <c r="E9488" s="130" t="s">
        <v>7181</v>
      </c>
    </row>
    <row r="9489" spans="1:5">
      <c r="A9489" s="127" t="str">
        <f t="shared" si="407"/>
        <v>라트비아225000</v>
      </c>
      <c r="B9489" s="127">
        <f t="shared" si="408"/>
        <v>225000</v>
      </c>
      <c r="C9489" s="127">
        <f t="shared" si="409"/>
        <v>7231000</v>
      </c>
      <c r="D9489" s="129">
        <f t="shared" si="410"/>
        <v>236250</v>
      </c>
      <c r="E9489" s="130" t="s">
        <v>7181</v>
      </c>
    </row>
    <row r="9490" spans="1:5">
      <c r="A9490" s="127" t="str">
        <f t="shared" si="407"/>
        <v>라트비아226000</v>
      </c>
      <c r="B9490" s="127">
        <f t="shared" si="408"/>
        <v>226000</v>
      </c>
      <c r="C9490" s="127">
        <f t="shared" si="409"/>
        <v>7263000</v>
      </c>
      <c r="D9490" s="129">
        <f t="shared" si="410"/>
        <v>237300</v>
      </c>
      <c r="E9490" s="130" t="s">
        <v>7181</v>
      </c>
    </row>
    <row r="9491" spans="1:5">
      <c r="A9491" s="127" t="str">
        <f t="shared" si="407"/>
        <v>라트비아227000</v>
      </c>
      <c r="B9491" s="127">
        <f t="shared" si="408"/>
        <v>227000</v>
      </c>
      <c r="C9491" s="127">
        <f t="shared" si="409"/>
        <v>7295000</v>
      </c>
      <c r="D9491" s="129">
        <f t="shared" si="410"/>
        <v>238350</v>
      </c>
      <c r="E9491" s="130" t="s">
        <v>7181</v>
      </c>
    </row>
    <row r="9492" spans="1:5">
      <c r="A9492" s="127" t="str">
        <f t="shared" si="407"/>
        <v>라트비아228000</v>
      </c>
      <c r="B9492" s="127">
        <f t="shared" si="408"/>
        <v>228000</v>
      </c>
      <c r="C9492" s="127">
        <f t="shared" si="409"/>
        <v>7327000</v>
      </c>
      <c r="D9492" s="129">
        <f t="shared" si="410"/>
        <v>239400</v>
      </c>
      <c r="E9492" s="130" t="s">
        <v>7181</v>
      </c>
    </row>
    <row r="9493" spans="1:5">
      <c r="A9493" s="127" t="str">
        <f t="shared" si="407"/>
        <v>라트비아229000</v>
      </c>
      <c r="B9493" s="127">
        <f t="shared" si="408"/>
        <v>229000</v>
      </c>
      <c r="C9493" s="127">
        <f t="shared" si="409"/>
        <v>7359000</v>
      </c>
      <c r="D9493" s="129">
        <f t="shared" si="410"/>
        <v>240450</v>
      </c>
      <c r="E9493" s="130" t="s">
        <v>7181</v>
      </c>
    </row>
    <row r="9494" spans="1:5">
      <c r="A9494" s="127" t="str">
        <f t="shared" si="407"/>
        <v>라트비아230000</v>
      </c>
      <c r="B9494" s="127">
        <f t="shared" si="408"/>
        <v>230000</v>
      </c>
      <c r="C9494" s="127">
        <f t="shared" si="409"/>
        <v>7391000</v>
      </c>
      <c r="D9494" s="129">
        <f t="shared" si="410"/>
        <v>241500</v>
      </c>
      <c r="E9494" s="130" t="s">
        <v>7181</v>
      </c>
    </row>
    <row r="9495" spans="1:5">
      <c r="A9495" s="127" t="str">
        <f t="shared" si="407"/>
        <v>라트비아231000</v>
      </c>
      <c r="B9495" s="127">
        <f t="shared" si="408"/>
        <v>231000</v>
      </c>
      <c r="C9495" s="127">
        <f t="shared" si="409"/>
        <v>7423000</v>
      </c>
      <c r="D9495" s="129">
        <f t="shared" si="410"/>
        <v>242550</v>
      </c>
      <c r="E9495" s="130" t="s">
        <v>7181</v>
      </c>
    </row>
    <row r="9496" spans="1:5">
      <c r="A9496" s="127" t="str">
        <f t="shared" si="407"/>
        <v>라트비아232000</v>
      </c>
      <c r="B9496" s="127">
        <f t="shared" si="408"/>
        <v>232000</v>
      </c>
      <c r="C9496" s="127">
        <f t="shared" si="409"/>
        <v>7455000</v>
      </c>
      <c r="D9496" s="129">
        <f t="shared" si="410"/>
        <v>243600</v>
      </c>
      <c r="E9496" s="130" t="s">
        <v>7181</v>
      </c>
    </row>
    <row r="9497" spans="1:5">
      <c r="A9497" s="127" t="str">
        <f t="shared" si="407"/>
        <v>라트비아233000</v>
      </c>
      <c r="B9497" s="127">
        <f t="shared" si="408"/>
        <v>233000</v>
      </c>
      <c r="C9497" s="127">
        <f t="shared" si="409"/>
        <v>7487000</v>
      </c>
      <c r="D9497" s="129">
        <f t="shared" si="410"/>
        <v>244650</v>
      </c>
      <c r="E9497" s="130" t="s">
        <v>7181</v>
      </c>
    </row>
    <row r="9498" spans="1:5">
      <c r="A9498" s="127" t="str">
        <f t="shared" si="407"/>
        <v>라트비아234000</v>
      </c>
      <c r="B9498" s="127">
        <f t="shared" si="408"/>
        <v>234000</v>
      </c>
      <c r="C9498" s="127">
        <f t="shared" si="409"/>
        <v>7519000</v>
      </c>
      <c r="D9498" s="129">
        <f t="shared" si="410"/>
        <v>245700</v>
      </c>
      <c r="E9498" s="130" t="s">
        <v>7181</v>
      </c>
    </row>
    <row r="9499" spans="1:5">
      <c r="A9499" s="127" t="str">
        <f t="shared" si="407"/>
        <v>라트비아235000</v>
      </c>
      <c r="B9499" s="127">
        <f t="shared" si="408"/>
        <v>235000</v>
      </c>
      <c r="C9499" s="127">
        <f t="shared" si="409"/>
        <v>7551000</v>
      </c>
      <c r="D9499" s="129">
        <f t="shared" si="410"/>
        <v>246750</v>
      </c>
      <c r="E9499" s="130" t="s">
        <v>7181</v>
      </c>
    </row>
    <row r="9500" spans="1:5">
      <c r="A9500" s="127" t="str">
        <f t="shared" si="407"/>
        <v>라트비아236000</v>
      </c>
      <c r="B9500" s="127">
        <f t="shared" si="408"/>
        <v>236000</v>
      </c>
      <c r="C9500" s="127">
        <f t="shared" si="409"/>
        <v>7583000</v>
      </c>
      <c r="D9500" s="129">
        <f t="shared" si="410"/>
        <v>247800</v>
      </c>
      <c r="E9500" s="130" t="s">
        <v>7181</v>
      </c>
    </row>
    <row r="9501" spans="1:5">
      <c r="A9501" s="127" t="str">
        <f t="shared" si="407"/>
        <v>라트비아237000</v>
      </c>
      <c r="B9501" s="127">
        <f t="shared" si="408"/>
        <v>237000</v>
      </c>
      <c r="C9501" s="127">
        <f t="shared" si="409"/>
        <v>7615000</v>
      </c>
      <c r="D9501" s="129">
        <f t="shared" si="410"/>
        <v>248850</v>
      </c>
      <c r="E9501" s="130" t="s">
        <v>7181</v>
      </c>
    </row>
    <row r="9502" spans="1:5">
      <c r="A9502" s="127" t="str">
        <f t="shared" si="407"/>
        <v>라트비아238000</v>
      </c>
      <c r="B9502" s="127">
        <f t="shared" si="408"/>
        <v>238000</v>
      </c>
      <c r="C9502" s="127">
        <f t="shared" si="409"/>
        <v>7647000</v>
      </c>
      <c r="D9502" s="129">
        <f t="shared" si="410"/>
        <v>249900</v>
      </c>
      <c r="E9502" s="130" t="s">
        <v>7181</v>
      </c>
    </row>
    <row r="9503" spans="1:5">
      <c r="A9503" s="127" t="str">
        <f t="shared" si="407"/>
        <v>라트비아239000</v>
      </c>
      <c r="B9503" s="127">
        <f t="shared" si="408"/>
        <v>239000</v>
      </c>
      <c r="C9503" s="127">
        <f t="shared" si="409"/>
        <v>7679000</v>
      </c>
      <c r="D9503" s="129">
        <f t="shared" si="410"/>
        <v>250950</v>
      </c>
      <c r="E9503" s="130" t="s">
        <v>7181</v>
      </c>
    </row>
    <row r="9504" spans="1:5">
      <c r="A9504" s="127" t="str">
        <f t="shared" si="407"/>
        <v>라트비아240000</v>
      </c>
      <c r="B9504" s="127">
        <f t="shared" si="408"/>
        <v>240000</v>
      </c>
      <c r="C9504" s="127">
        <f t="shared" si="409"/>
        <v>7711000</v>
      </c>
      <c r="D9504" s="129">
        <f t="shared" si="410"/>
        <v>252000</v>
      </c>
      <c r="E9504" s="130" t="s">
        <v>7181</v>
      </c>
    </row>
    <row r="9505" spans="1:5">
      <c r="A9505" s="127" t="str">
        <f t="shared" si="407"/>
        <v>라트비아241000</v>
      </c>
      <c r="B9505" s="127">
        <f t="shared" si="408"/>
        <v>241000</v>
      </c>
      <c r="C9505" s="127">
        <f t="shared" si="409"/>
        <v>7743000</v>
      </c>
      <c r="D9505" s="129">
        <f t="shared" si="410"/>
        <v>253050</v>
      </c>
      <c r="E9505" s="130" t="s">
        <v>7181</v>
      </c>
    </row>
    <row r="9506" spans="1:5">
      <c r="A9506" s="127" t="str">
        <f t="shared" si="407"/>
        <v>라트비아242000</v>
      </c>
      <c r="B9506" s="127">
        <f t="shared" si="408"/>
        <v>242000</v>
      </c>
      <c r="C9506" s="127">
        <f t="shared" si="409"/>
        <v>7775000</v>
      </c>
      <c r="D9506" s="129">
        <f t="shared" si="410"/>
        <v>254100</v>
      </c>
      <c r="E9506" s="130" t="s">
        <v>7181</v>
      </c>
    </row>
    <row r="9507" spans="1:5">
      <c r="A9507" s="127" t="str">
        <f t="shared" si="407"/>
        <v>라트비아243000</v>
      </c>
      <c r="B9507" s="127">
        <f t="shared" si="408"/>
        <v>243000</v>
      </c>
      <c r="C9507" s="127">
        <f t="shared" si="409"/>
        <v>7807000</v>
      </c>
      <c r="D9507" s="129">
        <f t="shared" si="410"/>
        <v>255150</v>
      </c>
      <c r="E9507" s="130" t="s">
        <v>7181</v>
      </c>
    </row>
    <row r="9508" spans="1:5">
      <c r="A9508" s="127" t="str">
        <f t="shared" si="407"/>
        <v>라트비아244000</v>
      </c>
      <c r="B9508" s="127">
        <f t="shared" si="408"/>
        <v>244000</v>
      </c>
      <c r="C9508" s="127">
        <f t="shared" si="409"/>
        <v>7839000</v>
      </c>
      <c r="D9508" s="129">
        <f t="shared" si="410"/>
        <v>256200</v>
      </c>
      <c r="E9508" s="130" t="s">
        <v>7181</v>
      </c>
    </row>
    <row r="9509" spans="1:5">
      <c r="A9509" s="127" t="str">
        <f t="shared" si="407"/>
        <v>라트비아245000</v>
      </c>
      <c r="B9509" s="127">
        <f t="shared" si="408"/>
        <v>245000</v>
      </c>
      <c r="C9509" s="127">
        <f t="shared" si="409"/>
        <v>7871000</v>
      </c>
      <c r="D9509" s="129">
        <f t="shared" si="410"/>
        <v>257250</v>
      </c>
      <c r="E9509" s="130" t="s">
        <v>7181</v>
      </c>
    </row>
    <row r="9510" spans="1:5">
      <c r="A9510" s="127" t="str">
        <f t="shared" si="407"/>
        <v>라트비아246000</v>
      </c>
      <c r="B9510" s="127">
        <f t="shared" si="408"/>
        <v>246000</v>
      </c>
      <c r="C9510" s="127">
        <f t="shared" si="409"/>
        <v>7903000</v>
      </c>
      <c r="D9510" s="129">
        <f t="shared" si="410"/>
        <v>258300</v>
      </c>
      <c r="E9510" s="130" t="s">
        <v>7181</v>
      </c>
    </row>
    <row r="9511" spans="1:5">
      <c r="A9511" s="127" t="str">
        <f t="shared" si="407"/>
        <v>라트비아247000</v>
      </c>
      <c r="B9511" s="127">
        <f t="shared" si="408"/>
        <v>247000</v>
      </c>
      <c r="C9511" s="127">
        <f t="shared" si="409"/>
        <v>7935000</v>
      </c>
      <c r="D9511" s="129">
        <f t="shared" si="410"/>
        <v>259350</v>
      </c>
      <c r="E9511" s="130" t="s">
        <v>7181</v>
      </c>
    </row>
    <row r="9512" spans="1:5">
      <c r="A9512" s="127" t="str">
        <f t="shared" si="407"/>
        <v>라트비아248000</v>
      </c>
      <c r="B9512" s="127">
        <f t="shared" si="408"/>
        <v>248000</v>
      </c>
      <c r="C9512" s="127">
        <f t="shared" si="409"/>
        <v>7967000</v>
      </c>
      <c r="D9512" s="129">
        <f t="shared" si="410"/>
        <v>260400</v>
      </c>
      <c r="E9512" s="130" t="s">
        <v>7181</v>
      </c>
    </row>
    <row r="9513" spans="1:5">
      <c r="A9513" s="127" t="str">
        <f t="shared" si="407"/>
        <v>라트비아249000</v>
      </c>
      <c r="B9513" s="127">
        <f t="shared" si="408"/>
        <v>249000</v>
      </c>
      <c r="C9513" s="127">
        <f t="shared" si="409"/>
        <v>7999000</v>
      </c>
      <c r="D9513" s="129">
        <f t="shared" si="410"/>
        <v>261450</v>
      </c>
      <c r="E9513" s="130" t="s">
        <v>7181</v>
      </c>
    </row>
    <row r="9514" spans="1:5">
      <c r="A9514" s="127" t="str">
        <f t="shared" si="407"/>
        <v>라트비아250000</v>
      </c>
      <c r="B9514" s="127">
        <f t="shared" si="408"/>
        <v>250000</v>
      </c>
      <c r="C9514" s="127">
        <f t="shared" si="409"/>
        <v>8031000</v>
      </c>
      <c r="D9514" s="129">
        <f t="shared" si="410"/>
        <v>262500</v>
      </c>
      <c r="E9514" s="130" t="s">
        <v>7181</v>
      </c>
    </row>
    <row r="9515" spans="1:5">
      <c r="A9515" s="127" t="str">
        <f t="shared" si="407"/>
        <v>라트비아251000</v>
      </c>
      <c r="B9515" s="127">
        <f t="shared" si="408"/>
        <v>251000</v>
      </c>
      <c r="C9515" s="127">
        <f t="shared" si="409"/>
        <v>8063000</v>
      </c>
      <c r="D9515" s="129">
        <f t="shared" si="410"/>
        <v>263550</v>
      </c>
      <c r="E9515" s="130" t="s">
        <v>7181</v>
      </c>
    </row>
    <row r="9516" spans="1:5">
      <c r="A9516" s="127" t="str">
        <f t="shared" si="407"/>
        <v>라트비아252000</v>
      </c>
      <c r="B9516" s="127">
        <f t="shared" si="408"/>
        <v>252000</v>
      </c>
      <c r="C9516" s="127">
        <f t="shared" si="409"/>
        <v>8095000</v>
      </c>
      <c r="D9516" s="129">
        <f t="shared" si="410"/>
        <v>264600</v>
      </c>
      <c r="E9516" s="130" t="s">
        <v>7181</v>
      </c>
    </row>
    <row r="9517" spans="1:5">
      <c r="A9517" s="127" t="str">
        <f t="shared" si="407"/>
        <v>라트비아253000</v>
      </c>
      <c r="B9517" s="127">
        <f t="shared" si="408"/>
        <v>253000</v>
      </c>
      <c r="C9517" s="127">
        <f t="shared" si="409"/>
        <v>8127000</v>
      </c>
      <c r="D9517" s="129">
        <f t="shared" si="410"/>
        <v>265650</v>
      </c>
      <c r="E9517" s="130" t="s">
        <v>7181</v>
      </c>
    </row>
    <row r="9518" spans="1:5">
      <c r="A9518" s="127" t="str">
        <f t="shared" si="407"/>
        <v>라트비아254000</v>
      </c>
      <c r="B9518" s="127">
        <f t="shared" si="408"/>
        <v>254000</v>
      </c>
      <c r="C9518" s="127">
        <f t="shared" si="409"/>
        <v>8159000</v>
      </c>
      <c r="D9518" s="129">
        <f t="shared" si="410"/>
        <v>266700</v>
      </c>
      <c r="E9518" s="130" t="s">
        <v>7181</v>
      </c>
    </row>
    <row r="9519" spans="1:5">
      <c r="A9519" s="127" t="str">
        <f t="shared" si="407"/>
        <v>라트비아255000</v>
      </c>
      <c r="B9519" s="127">
        <f t="shared" si="408"/>
        <v>255000</v>
      </c>
      <c r="C9519" s="127">
        <f t="shared" si="409"/>
        <v>8191000</v>
      </c>
      <c r="D9519" s="129">
        <f t="shared" si="410"/>
        <v>267750</v>
      </c>
      <c r="E9519" s="130" t="s">
        <v>7181</v>
      </c>
    </row>
    <row r="9520" spans="1:5">
      <c r="A9520" s="127" t="str">
        <f t="shared" si="407"/>
        <v>라트비아256000</v>
      </c>
      <c r="B9520" s="127">
        <f t="shared" si="408"/>
        <v>256000</v>
      </c>
      <c r="C9520" s="127">
        <f t="shared" si="409"/>
        <v>8223000</v>
      </c>
      <c r="D9520" s="129">
        <f t="shared" si="410"/>
        <v>268800</v>
      </c>
      <c r="E9520" s="130" t="s">
        <v>7181</v>
      </c>
    </row>
    <row r="9521" spans="1:5">
      <c r="A9521" s="127" t="str">
        <f t="shared" si="407"/>
        <v>라트비아257000</v>
      </c>
      <c r="B9521" s="127">
        <f t="shared" si="408"/>
        <v>257000</v>
      </c>
      <c r="C9521" s="127">
        <f t="shared" si="409"/>
        <v>8255000</v>
      </c>
      <c r="D9521" s="129">
        <f t="shared" si="410"/>
        <v>269850</v>
      </c>
      <c r="E9521" s="130" t="s">
        <v>7181</v>
      </c>
    </row>
    <row r="9522" spans="1:5">
      <c r="A9522" s="127" t="str">
        <f t="shared" ref="A9522:A9585" si="411">"라트비아"&amp;B9522</f>
        <v>라트비아258000</v>
      </c>
      <c r="B9522" s="127">
        <f t="shared" si="408"/>
        <v>258000</v>
      </c>
      <c r="C9522" s="127">
        <f t="shared" si="409"/>
        <v>8287000</v>
      </c>
      <c r="D9522" s="129">
        <f t="shared" si="410"/>
        <v>270900</v>
      </c>
      <c r="E9522" s="130" t="s">
        <v>7181</v>
      </c>
    </row>
    <row r="9523" spans="1:5">
      <c r="A9523" s="127" t="str">
        <f t="shared" si="411"/>
        <v>라트비아259000</v>
      </c>
      <c r="B9523" s="127">
        <f t="shared" ref="B9523:B9551" si="412">B9522+1000</f>
        <v>259000</v>
      </c>
      <c r="C9523" s="127">
        <f t="shared" ref="C9523:C9586" si="413">C9522+32000</f>
        <v>8319000</v>
      </c>
      <c r="D9523" s="129">
        <f t="shared" si="410"/>
        <v>271950</v>
      </c>
      <c r="E9523" s="130" t="s">
        <v>7181</v>
      </c>
    </row>
    <row r="9524" spans="1:5">
      <c r="A9524" s="127" t="str">
        <f t="shared" si="411"/>
        <v>라트비아260000</v>
      </c>
      <c r="B9524" s="127">
        <f t="shared" si="412"/>
        <v>260000</v>
      </c>
      <c r="C9524" s="127">
        <f t="shared" si="413"/>
        <v>8351000</v>
      </c>
      <c r="D9524" s="129">
        <f t="shared" si="410"/>
        <v>273000</v>
      </c>
      <c r="E9524" s="130" t="s">
        <v>7181</v>
      </c>
    </row>
    <row r="9525" spans="1:5">
      <c r="A9525" s="127" t="str">
        <f t="shared" si="411"/>
        <v>라트비아261000</v>
      </c>
      <c r="B9525" s="127">
        <f t="shared" si="412"/>
        <v>261000</v>
      </c>
      <c r="C9525" s="127">
        <f t="shared" si="413"/>
        <v>8383000</v>
      </c>
      <c r="D9525" s="129">
        <f t="shared" si="410"/>
        <v>274050</v>
      </c>
      <c r="E9525" s="130" t="s">
        <v>7181</v>
      </c>
    </row>
    <row r="9526" spans="1:5">
      <c r="A9526" s="127" t="str">
        <f t="shared" si="411"/>
        <v>라트비아262000</v>
      </c>
      <c r="B9526" s="127">
        <f t="shared" si="412"/>
        <v>262000</v>
      </c>
      <c r="C9526" s="127">
        <f t="shared" si="413"/>
        <v>8415000</v>
      </c>
      <c r="D9526" s="129">
        <f t="shared" si="410"/>
        <v>275100</v>
      </c>
      <c r="E9526" s="130" t="s">
        <v>7181</v>
      </c>
    </row>
    <row r="9527" spans="1:5">
      <c r="A9527" s="127" t="str">
        <f t="shared" si="411"/>
        <v>라트비아263000</v>
      </c>
      <c r="B9527" s="127">
        <f t="shared" si="412"/>
        <v>263000</v>
      </c>
      <c r="C9527" s="127">
        <f t="shared" si="413"/>
        <v>8447000</v>
      </c>
      <c r="D9527" s="129">
        <f t="shared" si="410"/>
        <v>276150</v>
      </c>
      <c r="E9527" s="130" t="s">
        <v>7181</v>
      </c>
    </row>
    <row r="9528" spans="1:5">
      <c r="A9528" s="127" t="str">
        <f t="shared" si="411"/>
        <v>라트비아264000</v>
      </c>
      <c r="B9528" s="127">
        <f t="shared" si="412"/>
        <v>264000</v>
      </c>
      <c r="C9528" s="127">
        <f t="shared" si="413"/>
        <v>8479000</v>
      </c>
      <c r="D9528" s="129">
        <f t="shared" si="410"/>
        <v>277200</v>
      </c>
      <c r="E9528" s="130" t="s">
        <v>7181</v>
      </c>
    </row>
    <row r="9529" spans="1:5">
      <c r="A9529" s="127" t="str">
        <f t="shared" si="411"/>
        <v>라트비아265000</v>
      </c>
      <c r="B9529" s="127">
        <f t="shared" si="412"/>
        <v>265000</v>
      </c>
      <c r="C9529" s="127">
        <f t="shared" si="413"/>
        <v>8511000</v>
      </c>
      <c r="D9529" s="129">
        <f t="shared" si="410"/>
        <v>278250</v>
      </c>
      <c r="E9529" s="130" t="s">
        <v>7181</v>
      </c>
    </row>
    <row r="9530" spans="1:5">
      <c r="A9530" s="127" t="str">
        <f t="shared" si="411"/>
        <v>라트비아266000</v>
      </c>
      <c r="B9530" s="127">
        <f t="shared" si="412"/>
        <v>266000</v>
      </c>
      <c r="C9530" s="127">
        <f t="shared" si="413"/>
        <v>8543000</v>
      </c>
      <c r="D9530" s="129">
        <f t="shared" si="410"/>
        <v>279300</v>
      </c>
      <c r="E9530" s="130" t="s">
        <v>7181</v>
      </c>
    </row>
    <row r="9531" spans="1:5">
      <c r="A9531" s="127" t="str">
        <f t="shared" si="411"/>
        <v>라트비아267000</v>
      </c>
      <c r="B9531" s="127">
        <f t="shared" si="412"/>
        <v>267000</v>
      </c>
      <c r="C9531" s="127">
        <f t="shared" si="413"/>
        <v>8575000</v>
      </c>
      <c r="D9531" s="129">
        <f t="shared" si="410"/>
        <v>280350</v>
      </c>
      <c r="E9531" s="130" t="s">
        <v>7181</v>
      </c>
    </row>
    <row r="9532" spans="1:5">
      <c r="A9532" s="127" t="str">
        <f t="shared" si="411"/>
        <v>라트비아268000</v>
      </c>
      <c r="B9532" s="127">
        <f t="shared" si="412"/>
        <v>268000</v>
      </c>
      <c r="C9532" s="127">
        <f t="shared" si="413"/>
        <v>8607000</v>
      </c>
      <c r="D9532" s="129">
        <f t="shared" si="410"/>
        <v>281400</v>
      </c>
      <c r="E9532" s="130" t="s">
        <v>7181</v>
      </c>
    </row>
    <row r="9533" spans="1:5">
      <c r="A9533" s="127" t="str">
        <f t="shared" si="411"/>
        <v>라트비아269000</v>
      </c>
      <c r="B9533" s="127">
        <f t="shared" si="412"/>
        <v>269000</v>
      </c>
      <c r="C9533" s="127">
        <f t="shared" si="413"/>
        <v>8639000</v>
      </c>
      <c r="D9533" s="129">
        <f t="shared" si="410"/>
        <v>282450</v>
      </c>
      <c r="E9533" s="130" t="s">
        <v>7181</v>
      </c>
    </row>
    <row r="9534" spans="1:5">
      <c r="A9534" s="127" t="str">
        <f t="shared" si="411"/>
        <v>라트비아270000</v>
      </c>
      <c r="B9534" s="127">
        <f t="shared" si="412"/>
        <v>270000</v>
      </c>
      <c r="C9534" s="127">
        <f t="shared" si="413"/>
        <v>8671000</v>
      </c>
      <c r="D9534" s="129">
        <f t="shared" ref="D9534:D9597" si="414">SUM($G$2)*(B9534*0.001)</f>
        <v>283500</v>
      </c>
      <c r="E9534" s="130" t="s">
        <v>7181</v>
      </c>
    </row>
    <row r="9535" spans="1:5">
      <c r="A9535" s="127" t="str">
        <f t="shared" si="411"/>
        <v>라트비아271000</v>
      </c>
      <c r="B9535" s="127">
        <f t="shared" si="412"/>
        <v>271000</v>
      </c>
      <c r="C9535" s="127">
        <f t="shared" si="413"/>
        <v>8703000</v>
      </c>
      <c r="D9535" s="129">
        <f t="shared" si="414"/>
        <v>284550</v>
      </c>
      <c r="E9535" s="130" t="s">
        <v>7181</v>
      </c>
    </row>
    <row r="9536" spans="1:5">
      <c r="A9536" s="127" t="str">
        <f t="shared" si="411"/>
        <v>라트비아272000</v>
      </c>
      <c r="B9536" s="127">
        <f t="shared" si="412"/>
        <v>272000</v>
      </c>
      <c r="C9536" s="127">
        <f t="shared" si="413"/>
        <v>8735000</v>
      </c>
      <c r="D9536" s="129">
        <f t="shared" si="414"/>
        <v>285600</v>
      </c>
      <c r="E9536" s="130" t="s">
        <v>7181</v>
      </c>
    </row>
    <row r="9537" spans="1:5">
      <c r="A9537" s="127" t="str">
        <f t="shared" si="411"/>
        <v>라트비아273000</v>
      </c>
      <c r="B9537" s="127">
        <f t="shared" si="412"/>
        <v>273000</v>
      </c>
      <c r="C9537" s="127">
        <f t="shared" si="413"/>
        <v>8767000</v>
      </c>
      <c r="D9537" s="129">
        <f t="shared" si="414"/>
        <v>286650</v>
      </c>
      <c r="E9537" s="130" t="s">
        <v>7181</v>
      </c>
    </row>
    <row r="9538" spans="1:5">
      <c r="A9538" s="127" t="str">
        <f t="shared" si="411"/>
        <v>라트비아274000</v>
      </c>
      <c r="B9538" s="127">
        <f t="shared" si="412"/>
        <v>274000</v>
      </c>
      <c r="C9538" s="127">
        <f t="shared" si="413"/>
        <v>8799000</v>
      </c>
      <c r="D9538" s="129">
        <f t="shared" si="414"/>
        <v>287700</v>
      </c>
      <c r="E9538" s="130" t="s">
        <v>7181</v>
      </c>
    </row>
    <row r="9539" spans="1:5">
      <c r="A9539" s="127" t="str">
        <f t="shared" si="411"/>
        <v>라트비아275000</v>
      </c>
      <c r="B9539" s="127">
        <f t="shared" si="412"/>
        <v>275000</v>
      </c>
      <c r="C9539" s="127">
        <f t="shared" si="413"/>
        <v>8831000</v>
      </c>
      <c r="D9539" s="129">
        <f t="shared" si="414"/>
        <v>288750</v>
      </c>
      <c r="E9539" s="130" t="s">
        <v>7181</v>
      </c>
    </row>
    <row r="9540" spans="1:5">
      <c r="A9540" s="127" t="str">
        <f t="shared" si="411"/>
        <v>라트비아276000</v>
      </c>
      <c r="B9540" s="127">
        <f t="shared" si="412"/>
        <v>276000</v>
      </c>
      <c r="C9540" s="127">
        <f t="shared" si="413"/>
        <v>8863000</v>
      </c>
      <c r="D9540" s="129">
        <f t="shared" si="414"/>
        <v>289800</v>
      </c>
      <c r="E9540" s="130" t="s">
        <v>7181</v>
      </c>
    </row>
    <row r="9541" spans="1:5">
      <c r="A9541" s="127" t="str">
        <f t="shared" si="411"/>
        <v>라트비아277000</v>
      </c>
      <c r="B9541" s="127">
        <f t="shared" si="412"/>
        <v>277000</v>
      </c>
      <c r="C9541" s="127">
        <f t="shared" si="413"/>
        <v>8895000</v>
      </c>
      <c r="D9541" s="129">
        <f t="shared" si="414"/>
        <v>290850</v>
      </c>
      <c r="E9541" s="130" t="s">
        <v>7181</v>
      </c>
    </row>
    <row r="9542" spans="1:5">
      <c r="A9542" s="127" t="str">
        <f t="shared" si="411"/>
        <v>라트비아278000</v>
      </c>
      <c r="B9542" s="127">
        <f t="shared" si="412"/>
        <v>278000</v>
      </c>
      <c r="C9542" s="127">
        <f t="shared" si="413"/>
        <v>8927000</v>
      </c>
      <c r="D9542" s="129">
        <f t="shared" si="414"/>
        <v>291900</v>
      </c>
      <c r="E9542" s="130" t="s">
        <v>7181</v>
      </c>
    </row>
    <row r="9543" spans="1:5">
      <c r="A9543" s="127" t="str">
        <f t="shared" si="411"/>
        <v>라트비아279000</v>
      </c>
      <c r="B9543" s="127">
        <f t="shared" si="412"/>
        <v>279000</v>
      </c>
      <c r="C9543" s="127">
        <f t="shared" si="413"/>
        <v>8959000</v>
      </c>
      <c r="D9543" s="129">
        <f t="shared" si="414"/>
        <v>292950</v>
      </c>
      <c r="E9543" s="130" t="s">
        <v>7181</v>
      </c>
    </row>
    <row r="9544" spans="1:5">
      <c r="A9544" s="127" t="str">
        <f t="shared" si="411"/>
        <v>라트비아280000</v>
      </c>
      <c r="B9544" s="127">
        <f t="shared" si="412"/>
        <v>280000</v>
      </c>
      <c r="C9544" s="127">
        <f t="shared" si="413"/>
        <v>8991000</v>
      </c>
      <c r="D9544" s="129">
        <f t="shared" si="414"/>
        <v>294000</v>
      </c>
      <c r="E9544" s="130" t="s">
        <v>7181</v>
      </c>
    </row>
    <row r="9545" spans="1:5">
      <c r="A9545" s="127" t="str">
        <f t="shared" si="411"/>
        <v>라트비아281000</v>
      </c>
      <c r="B9545" s="127">
        <f t="shared" si="412"/>
        <v>281000</v>
      </c>
      <c r="C9545" s="127">
        <f t="shared" si="413"/>
        <v>9023000</v>
      </c>
      <c r="D9545" s="129">
        <f t="shared" si="414"/>
        <v>295050</v>
      </c>
      <c r="E9545" s="130" t="s">
        <v>7181</v>
      </c>
    </row>
    <row r="9546" spans="1:5">
      <c r="A9546" s="127" t="str">
        <f t="shared" si="411"/>
        <v>라트비아282000</v>
      </c>
      <c r="B9546" s="127">
        <f t="shared" si="412"/>
        <v>282000</v>
      </c>
      <c r="C9546" s="127">
        <f t="shared" si="413"/>
        <v>9055000</v>
      </c>
      <c r="D9546" s="129">
        <f t="shared" si="414"/>
        <v>296100</v>
      </c>
      <c r="E9546" s="130" t="s">
        <v>7181</v>
      </c>
    </row>
    <row r="9547" spans="1:5">
      <c r="A9547" s="127" t="str">
        <f t="shared" si="411"/>
        <v>라트비아283000</v>
      </c>
      <c r="B9547" s="127">
        <f t="shared" si="412"/>
        <v>283000</v>
      </c>
      <c r="C9547" s="127">
        <f t="shared" si="413"/>
        <v>9087000</v>
      </c>
      <c r="D9547" s="129">
        <f t="shared" si="414"/>
        <v>297150</v>
      </c>
      <c r="E9547" s="130" t="s">
        <v>7181</v>
      </c>
    </row>
    <row r="9548" spans="1:5">
      <c r="A9548" s="127" t="str">
        <f t="shared" si="411"/>
        <v>라트비아284000</v>
      </c>
      <c r="B9548" s="127">
        <f t="shared" si="412"/>
        <v>284000</v>
      </c>
      <c r="C9548" s="127">
        <f t="shared" si="413"/>
        <v>9119000</v>
      </c>
      <c r="D9548" s="129">
        <f t="shared" si="414"/>
        <v>298200</v>
      </c>
      <c r="E9548" s="130" t="s">
        <v>7181</v>
      </c>
    </row>
    <row r="9549" spans="1:5">
      <c r="A9549" s="127" t="str">
        <f t="shared" si="411"/>
        <v>라트비아285000</v>
      </c>
      <c r="B9549" s="127">
        <f t="shared" si="412"/>
        <v>285000</v>
      </c>
      <c r="C9549" s="127">
        <f t="shared" si="413"/>
        <v>9151000</v>
      </c>
      <c r="D9549" s="129">
        <f t="shared" si="414"/>
        <v>299250</v>
      </c>
      <c r="E9549" s="130" t="s">
        <v>7181</v>
      </c>
    </row>
    <row r="9550" spans="1:5">
      <c r="A9550" s="127" t="str">
        <f t="shared" si="411"/>
        <v>라트비아286000</v>
      </c>
      <c r="B9550" s="127">
        <f t="shared" si="412"/>
        <v>286000</v>
      </c>
      <c r="C9550" s="127">
        <f t="shared" si="413"/>
        <v>9183000</v>
      </c>
      <c r="D9550" s="129">
        <f t="shared" si="414"/>
        <v>300300</v>
      </c>
      <c r="E9550" s="130" t="s">
        <v>7181</v>
      </c>
    </row>
    <row r="9551" spans="1:5">
      <c r="A9551" s="127" t="str">
        <f t="shared" si="411"/>
        <v>라트비아287000</v>
      </c>
      <c r="B9551" s="127">
        <f t="shared" si="412"/>
        <v>287000</v>
      </c>
      <c r="C9551" s="127">
        <f t="shared" si="413"/>
        <v>9215000</v>
      </c>
      <c r="D9551" s="129">
        <f t="shared" si="414"/>
        <v>301350</v>
      </c>
      <c r="E9551" s="130" t="s">
        <v>7181</v>
      </c>
    </row>
    <row r="9552" spans="1:5">
      <c r="A9552" s="127" t="str">
        <f t="shared" si="411"/>
        <v>라트비아288000</v>
      </c>
      <c r="B9552" s="127">
        <f>B9551+1000</f>
        <v>288000</v>
      </c>
      <c r="C9552" s="127">
        <f t="shared" si="413"/>
        <v>9247000</v>
      </c>
      <c r="D9552" s="129">
        <f t="shared" si="414"/>
        <v>302400</v>
      </c>
      <c r="E9552" s="130" t="s">
        <v>7181</v>
      </c>
    </row>
    <row r="9553" spans="1:5">
      <c r="A9553" s="127" t="str">
        <f t="shared" si="411"/>
        <v>라트비아289000</v>
      </c>
      <c r="B9553" s="127">
        <f t="shared" ref="B9553:B9616" si="415">B9552+1000</f>
        <v>289000</v>
      </c>
      <c r="C9553" s="127">
        <f t="shared" si="413"/>
        <v>9279000</v>
      </c>
      <c r="D9553" s="129">
        <f t="shared" si="414"/>
        <v>303450</v>
      </c>
      <c r="E9553" s="130" t="s">
        <v>7181</v>
      </c>
    </row>
    <row r="9554" spans="1:5">
      <c r="A9554" s="127" t="str">
        <f t="shared" si="411"/>
        <v>라트비아290000</v>
      </c>
      <c r="B9554" s="127">
        <f t="shared" si="415"/>
        <v>290000</v>
      </c>
      <c r="C9554" s="127">
        <f t="shared" si="413"/>
        <v>9311000</v>
      </c>
      <c r="D9554" s="129">
        <f t="shared" si="414"/>
        <v>304500</v>
      </c>
      <c r="E9554" s="130" t="s">
        <v>7181</v>
      </c>
    </row>
    <row r="9555" spans="1:5">
      <c r="A9555" s="127" t="str">
        <f t="shared" si="411"/>
        <v>라트비아291000</v>
      </c>
      <c r="B9555" s="127">
        <f t="shared" si="415"/>
        <v>291000</v>
      </c>
      <c r="C9555" s="127">
        <f t="shared" si="413"/>
        <v>9343000</v>
      </c>
      <c r="D9555" s="129">
        <f t="shared" si="414"/>
        <v>305550</v>
      </c>
      <c r="E9555" s="130" t="s">
        <v>7181</v>
      </c>
    </row>
    <row r="9556" spans="1:5">
      <c r="A9556" s="127" t="str">
        <f t="shared" si="411"/>
        <v>라트비아292000</v>
      </c>
      <c r="B9556" s="127">
        <f t="shared" si="415"/>
        <v>292000</v>
      </c>
      <c r="C9556" s="127">
        <f t="shared" si="413"/>
        <v>9375000</v>
      </c>
      <c r="D9556" s="129">
        <f t="shared" si="414"/>
        <v>306600</v>
      </c>
      <c r="E9556" s="130" t="s">
        <v>7181</v>
      </c>
    </row>
    <row r="9557" spans="1:5">
      <c r="A9557" s="127" t="str">
        <f t="shared" si="411"/>
        <v>라트비아293000</v>
      </c>
      <c r="B9557" s="127">
        <f t="shared" si="415"/>
        <v>293000</v>
      </c>
      <c r="C9557" s="127">
        <f t="shared" si="413"/>
        <v>9407000</v>
      </c>
      <c r="D9557" s="129">
        <f t="shared" si="414"/>
        <v>307650</v>
      </c>
      <c r="E9557" s="130" t="s">
        <v>7181</v>
      </c>
    </row>
    <row r="9558" spans="1:5">
      <c r="A9558" s="127" t="str">
        <f t="shared" si="411"/>
        <v>라트비아294000</v>
      </c>
      <c r="B9558" s="127">
        <f t="shared" si="415"/>
        <v>294000</v>
      </c>
      <c r="C9558" s="127">
        <f t="shared" si="413"/>
        <v>9439000</v>
      </c>
      <c r="D9558" s="129">
        <f t="shared" si="414"/>
        <v>308700</v>
      </c>
      <c r="E9558" s="130" t="s">
        <v>7181</v>
      </c>
    </row>
    <row r="9559" spans="1:5">
      <c r="A9559" s="127" t="str">
        <f t="shared" si="411"/>
        <v>라트비아295000</v>
      </c>
      <c r="B9559" s="127">
        <f t="shared" si="415"/>
        <v>295000</v>
      </c>
      <c r="C9559" s="127">
        <f t="shared" si="413"/>
        <v>9471000</v>
      </c>
      <c r="D9559" s="129">
        <f t="shared" si="414"/>
        <v>309750</v>
      </c>
      <c r="E9559" s="130" t="s">
        <v>7181</v>
      </c>
    </row>
    <row r="9560" spans="1:5">
      <c r="A9560" s="127" t="str">
        <f t="shared" si="411"/>
        <v>라트비아296000</v>
      </c>
      <c r="B9560" s="127">
        <f t="shared" si="415"/>
        <v>296000</v>
      </c>
      <c r="C9560" s="127">
        <f t="shared" si="413"/>
        <v>9503000</v>
      </c>
      <c r="D9560" s="129">
        <f t="shared" si="414"/>
        <v>310800</v>
      </c>
      <c r="E9560" s="130" t="s">
        <v>7181</v>
      </c>
    </row>
    <row r="9561" spans="1:5">
      <c r="A9561" s="127" t="str">
        <f t="shared" si="411"/>
        <v>라트비아297000</v>
      </c>
      <c r="B9561" s="127">
        <f t="shared" si="415"/>
        <v>297000</v>
      </c>
      <c r="C9561" s="127">
        <f t="shared" si="413"/>
        <v>9535000</v>
      </c>
      <c r="D9561" s="129">
        <f t="shared" si="414"/>
        <v>311850</v>
      </c>
      <c r="E9561" s="130" t="s">
        <v>7181</v>
      </c>
    </row>
    <row r="9562" spans="1:5">
      <c r="A9562" s="127" t="str">
        <f t="shared" si="411"/>
        <v>라트비아298000</v>
      </c>
      <c r="B9562" s="127">
        <f t="shared" si="415"/>
        <v>298000</v>
      </c>
      <c r="C9562" s="127">
        <f t="shared" si="413"/>
        <v>9567000</v>
      </c>
      <c r="D9562" s="129">
        <f t="shared" si="414"/>
        <v>312900</v>
      </c>
      <c r="E9562" s="130" t="s">
        <v>7181</v>
      </c>
    </row>
    <row r="9563" spans="1:5">
      <c r="A9563" s="127" t="str">
        <f t="shared" si="411"/>
        <v>라트비아299000</v>
      </c>
      <c r="B9563" s="127">
        <f t="shared" si="415"/>
        <v>299000</v>
      </c>
      <c r="C9563" s="127">
        <f t="shared" si="413"/>
        <v>9599000</v>
      </c>
      <c r="D9563" s="129">
        <f t="shared" si="414"/>
        <v>313950</v>
      </c>
      <c r="E9563" s="130" t="s">
        <v>7181</v>
      </c>
    </row>
    <row r="9564" spans="1:5">
      <c r="A9564" s="127" t="str">
        <f t="shared" si="411"/>
        <v>라트비아300000</v>
      </c>
      <c r="B9564" s="127">
        <f t="shared" si="415"/>
        <v>300000</v>
      </c>
      <c r="C9564" s="127">
        <f t="shared" si="413"/>
        <v>9631000</v>
      </c>
      <c r="D9564" s="129">
        <f t="shared" si="414"/>
        <v>315000</v>
      </c>
      <c r="E9564" s="130" t="s">
        <v>7181</v>
      </c>
    </row>
    <row r="9565" spans="1:5">
      <c r="A9565" s="127" t="str">
        <f t="shared" si="411"/>
        <v>라트비아301000</v>
      </c>
      <c r="B9565" s="127">
        <f t="shared" si="415"/>
        <v>301000</v>
      </c>
      <c r="C9565" s="127">
        <f t="shared" si="413"/>
        <v>9663000</v>
      </c>
      <c r="D9565" s="129">
        <f t="shared" si="414"/>
        <v>316050</v>
      </c>
      <c r="E9565" s="130" t="s">
        <v>7181</v>
      </c>
    </row>
    <row r="9566" spans="1:5">
      <c r="A9566" s="127" t="str">
        <f t="shared" si="411"/>
        <v>라트비아302000</v>
      </c>
      <c r="B9566" s="127">
        <f t="shared" si="415"/>
        <v>302000</v>
      </c>
      <c r="C9566" s="127">
        <f t="shared" si="413"/>
        <v>9695000</v>
      </c>
      <c r="D9566" s="129">
        <f t="shared" si="414"/>
        <v>317100</v>
      </c>
      <c r="E9566" s="130" t="s">
        <v>7181</v>
      </c>
    </row>
    <row r="9567" spans="1:5">
      <c r="A9567" s="127" t="str">
        <f t="shared" si="411"/>
        <v>라트비아303000</v>
      </c>
      <c r="B9567" s="127">
        <f t="shared" si="415"/>
        <v>303000</v>
      </c>
      <c r="C9567" s="127">
        <f t="shared" si="413"/>
        <v>9727000</v>
      </c>
      <c r="D9567" s="129">
        <f t="shared" si="414"/>
        <v>318150</v>
      </c>
      <c r="E9567" s="130" t="s">
        <v>7181</v>
      </c>
    </row>
    <row r="9568" spans="1:5">
      <c r="A9568" s="127" t="str">
        <f t="shared" si="411"/>
        <v>라트비아304000</v>
      </c>
      <c r="B9568" s="127">
        <f t="shared" si="415"/>
        <v>304000</v>
      </c>
      <c r="C9568" s="127">
        <f t="shared" si="413"/>
        <v>9759000</v>
      </c>
      <c r="D9568" s="129">
        <f t="shared" si="414"/>
        <v>319200</v>
      </c>
      <c r="E9568" s="130" t="s">
        <v>7181</v>
      </c>
    </row>
    <row r="9569" spans="1:5">
      <c r="A9569" s="127" t="str">
        <f t="shared" si="411"/>
        <v>라트비아305000</v>
      </c>
      <c r="B9569" s="127">
        <f t="shared" si="415"/>
        <v>305000</v>
      </c>
      <c r="C9569" s="127">
        <f t="shared" si="413"/>
        <v>9791000</v>
      </c>
      <c r="D9569" s="129">
        <f t="shared" si="414"/>
        <v>320250</v>
      </c>
      <c r="E9569" s="130" t="s">
        <v>7181</v>
      </c>
    </row>
    <row r="9570" spans="1:5">
      <c r="A9570" s="127" t="str">
        <f t="shared" si="411"/>
        <v>라트비아306000</v>
      </c>
      <c r="B9570" s="127">
        <f t="shared" si="415"/>
        <v>306000</v>
      </c>
      <c r="C9570" s="127">
        <f t="shared" si="413"/>
        <v>9823000</v>
      </c>
      <c r="D9570" s="129">
        <f t="shared" si="414"/>
        <v>321300</v>
      </c>
      <c r="E9570" s="130" t="s">
        <v>7181</v>
      </c>
    </row>
    <row r="9571" spans="1:5">
      <c r="A9571" s="127" t="str">
        <f t="shared" si="411"/>
        <v>라트비아307000</v>
      </c>
      <c r="B9571" s="127">
        <f t="shared" si="415"/>
        <v>307000</v>
      </c>
      <c r="C9571" s="127">
        <f t="shared" si="413"/>
        <v>9855000</v>
      </c>
      <c r="D9571" s="129">
        <f t="shared" si="414"/>
        <v>322350</v>
      </c>
      <c r="E9571" s="130" t="s">
        <v>7181</v>
      </c>
    </row>
    <row r="9572" spans="1:5">
      <c r="A9572" s="127" t="str">
        <f t="shared" si="411"/>
        <v>라트비아308000</v>
      </c>
      <c r="B9572" s="127">
        <f t="shared" si="415"/>
        <v>308000</v>
      </c>
      <c r="C9572" s="127">
        <f t="shared" si="413"/>
        <v>9887000</v>
      </c>
      <c r="D9572" s="129">
        <f t="shared" si="414"/>
        <v>323400</v>
      </c>
      <c r="E9572" s="130" t="s">
        <v>7181</v>
      </c>
    </row>
    <row r="9573" spans="1:5">
      <c r="A9573" s="127" t="str">
        <f t="shared" si="411"/>
        <v>라트비아309000</v>
      </c>
      <c r="B9573" s="127">
        <f t="shared" si="415"/>
        <v>309000</v>
      </c>
      <c r="C9573" s="127">
        <f t="shared" si="413"/>
        <v>9919000</v>
      </c>
      <c r="D9573" s="129">
        <f t="shared" si="414"/>
        <v>324450</v>
      </c>
      <c r="E9573" s="130" t="s">
        <v>7181</v>
      </c>
    </row>
    <row r="9574" spans="1:5">
      <c r="A9574" s="127" t="str">
        <f t="shared" si="411"/>
        <v>라트비아310000</v>
      </c>
      <c r="B9574" s="127">
        <f t="shared" si="415"/>
        <v>310000</v>
      </c>
      <c r="C9574" s="127">
        <f t="shared" si="413"/>
        <v>9951000</v>
      </c>
      <c r="D9574" s="129">
        <f t="shared" si="414"/>
        <v>325500</v>
      </c>
      <c r="E9574" s="130" t="s">
        <v>7181</v>
      </c>
    </row>
    <row r="9575" spans="1:5">
      <c r="A9575" s="127" t="str">
        <f t="shared" si="411"/>
        <v>라트비아311000</v>
      </c>
      <c r="B9575" s="127">
        <f t="shared" si="415"/>
        <v>311000</v>
      </c>
      <c r="C9575" s="127">
        <f t="shared" si="413"/>
        <v>9983000</v>
      </c>
      <c r="D9575" s="129">
        <f t="shared" si="414"/>
        <v>326550</v>
      </c>
      <c r="E9575" s="130" t="s">
        <v>7181</v>
      </c>
    </row>
    <row r="9576" spans="1:5">
      <c r="A9576" s="127" t="str">
        <f t="shared" si="411"/>
        <v>라트비아312000</v>
      </c>
      <c r="B9576" s="127">
        <f t="shared" si="415"/>
        <v>312000</v>
      </c>
      <c r="C9576" s="127">
        <f t="shared" si="413"/>
        <v>10015000</v>
      </c>
      <c r="D9576" s="129">
        <f t="shared" si="414"/>
        <v>327600</v>
      </c>
      <c r="E9576" s="130" t="s">
        <v>7181</v>
      </c>
    </row>
    <row r="9577" spans="1:5">
      <c r="A9577" s="127" t="str">
        <f t="shared" si="411"/>
        <v>라트비아313000</v>
      </c>
      <c r="B9577" s="127">
        <f t="shared" si="415"/>
        <v>313000</v>
      </c>
      <c r="C9577" s="127">
        <f t="shared" si="413"/>
        <v>10047000</v>
      </c>
      <c r="D9577" s="129">
        <f t="shared" si="414"/>
        <v>328650</v>
      </c>
      <c r="E9577" s="130" t="s">
        <v>7181</v>
      </c>
    </row>
    <row r="9578" spans="1:5">
      <c r="A9578" s="127" t="str">
        <f t="shared" si="411"/>
        <v>라트비아314000</v>
      </c>
      <c r="B9578" s="127">
        <f t="shared" si="415"/>
        <v>314000</v>
      </c>
      <c r="C9578" s="127">
        <f t="shared" si="413"/>
        <v>10079000</v>
      </c>
      <c r="D9578" s="129">
        <f t="shared" si="414"/>
        <v>329700</v>
      </c>
      <c r="E9578" s="130" t="s">
        <v>7181</v>
      </c>
    </row>
    <row r="9579" spans="1:5">
      <c r="A9579" s="127" t="str">
        <f t="shared" si="411"/>
        <v>라트비아315000</v>
      </c>
      <c r="B9579" s="127">
        <f t="shared" si="415"/>
        <v>315000</v>
      </c>
      <c r="C9579" s="127">
        <f t="shared" si="413"/>
        <v>10111000</v>
      </c>
      <c r="D9579" s="129">
        <f t="shared" si="414"/>
        <v>330750</v>
      </c>
      <c r="E9579" s="130" t="s">
        <v>7181</v>
      </c>
    </row>
    <row r="9580" spans="1:5">
      <c r="A9580" s="127" t="str">
        <f t="shared" si="411"/>
        <v>라트비아316000</v>
      </c>
      <c r="B9580" s="127">
        <f t="shared" si="415"/>
        <v>316000</v>
      </c>
      <c r="C9580" s="127">
        <f t="shared" si="413"/>
        <v>10143000</v>
      </c>
      <c r="D9580" s="129">
        <f t="shared" si="414"/>
        <v>331800</v>
      </c>
      <c r="E9580" s="130" t="s">
        <v>7181</v>
      </c>
    </row>
    <row r="9581" spans="1:5">
      <c r="A9581" s="127" t="str">
        <f t="shared" si="411"/>
        <v>라트비아317000</v>
      </c>
      <c r="B9581" s="127">
        <f t="shared" si="415"/>
        <v>317000</v>
      </c>
      <c r="C9581" s="127">
        <f t="shared" si="413"/>
        <v>10175000</v>
      </c>
      <c r="D9581" s="129">
        <f t="shared" si="414"/>
        <v>332850</v>
      </c>
      <c r="E9581" s="130" t="s">
        <v>7181</v>
      </c>
    </row>
    <row r="9582" spans="1:5">
      <c r="A9582" s="127" t="str">
        <f t="shared" si="411"/>
        <v>라트비아318000</v>
      </c>
      <c r="B9582" s="127">
        <f t="shared" si="415"/>
        <v>318000</v>
      </c>
      <c r="C9582" s="127">
        <f t="shared" si="413"/>
        <v>10207000</v>
      </c>
      <c r="D9582" s="129">
        <f t="shared" si="414"/>
        <v>333900</v>
      </c>
      <c r="E9582" s="130" t="s">
        <v>7181</v>
      </c>
    </row>
    <row r="9583" spans="1:5">
      <c r="A9583" s="127" t="str">
        <f t="shared" si="411"/>
        <v>라트비아319000</v>
      </c>
      <c r="B9583" s="127">
        <f t="shared" si="415"/>
        <v>319000</v>
      </c>
      <c r="C9583" s="127">
        <f t="shared" si="413"/>
        <v>10239000</v>
      </c>
      <c r="D9583" s="129">
        <f t="shared" si="414"/>
        <v>334950</v>
      </c>
      <c r="E9583" s="130" t="s">
        <v>7181</v>
      </c>
    </row>
    <row r="9584" spans="1:5">
      <c r="A9584" s="127" t="str">
        <f t="shared" si="411"/>
        <v>라트비아320000</v>
      </c>
      <c r="B9584" s="127">
        <f t="shared" si="415"/>
        <v>320000</v>
      </c>
      <c r="C9584" s="127">
        <f t="shared" si="413"/>
        <v>10271000</v>
      </c>
      <c r="D9584" s="129">
        <f t="shared" si="414"/>
        <v>336000</v>
      </c>
      <c r="E9584" s="130" t="s">
        <v>7181</v>
      </c>
    </row>
    <row r="9585" spans="1:5">
      <c r="A9585" s="127" t="str">
        <f t="shared" si="411"/>
        <v>라트비아321000</v>
      </c>
      <c r="B9585" s="127">
        <f t="shared" si="415"/>
        <v>321000</v>
      </c>
      <c r="C9585" s="127">
        <f t="shared" si="413"/>
        <v>10303000</v>
      </c>
      <c r="D9585" s="129">
        <f t="shared" si="414"/>
        <v>337050</v>
      </c>
      <c r="E9585" s="130" t="s">
        <v>7181</v>
      </c>
    </row>
    <row r="9586" spans="1:5">
      <c r="A9586" s="127" t="str">
        <f t="shared" ref="A9586:A9649" si="416">"라트비아"&amp;B9586</f>
        <v>라트비아322000</v>
      </c>
      <c r="B9586" s="127">
        <f t="shared" si="415"/>
        <v>322000</v>
      </c>
      <c r="C9586" s="127">
        <f t="shared" si="413"/>
        <v>10335000</v>
      </c>
      <c r="D9586" s="129">
        <f t="shared" si="414"/>
        <v>338100</v>
      </c>
      <c r="E9586" s="130" t="s">
        <v>7181</v>
      </c>
    </row>
    <row r="9587" spans="1:5">
      <c r="A9587" s="127" t="str">
        <f t="shared" si="416"/>
        <v>라트비아323000</v>
      </c>
      <c r="B9587" s="127">
        <f t="shared" si="415"/>
        <v>323000</v>
      </c>
      <c r="C9587" s="127">
        <f t="shared" ref="C9587:C9650" si="417">C9586+32000</f>
        <v>10367000</v>
      </c>
      <c r="D9587" s="129">
        <f t="shared" si="414"/>
        <v>339150</v>
      </c>
      <c r="E9587" s="130" t="s">
        <v>7181</v>
      </c>
    </row>
    <row r="9588" spans="1:5">
      <c r="A9588" s="127" t="str">
        <f t="shared" si="416"/>
        <v>라트비아324000</v>
      </c>
      <c r="B9588" s="127">
        <f t="shared" si="415"/>
        <v>324000</v>
      </c>
      <c r="C9588" s="127">
        <f t="shared" si="417"/>
        <v>10399000</v>
      </c>
      <c r="D9588" s="129">
        <f t="shared" si="414"/>
        <v>340200</v>
      </c>
      <c r="E9588" s="130" t="s">
        <v>7181</v>
      </c>
    </row>
    <row r="9589" spans="1:5">
      <c r="A9589" s="127" t="str">
        <f t="shared" si="416"/>
        <v>라트비아325000</v>
      </c>
      <c r="B9589" s="127">
        <f t="shared" si="415"/>
        <v>325000</v>
      </c>
      <c r="C9589" s="127">
        <f t="shared" si="417"/>
        <v>10431000</v>
      </c>
      <c r="D9589" s="129">
        <f t="shared" si="414"/>
        <v>341250</v>
      </c>
      <c r="E9589" s="130" t="s">
        <v>7181</v>
      </c>
    </row>
    <row r="9590" spans="1:5">
      <c r="A9590" s="127" t="str">
        <f t="shared" si="416"/>
        <v>라트비아326000</v>
      </c>
      <c r="B9590" s="127">
        <f t="shared" si="415"/>
        <v>326000</v>
      </c>
      <c r="C9590" s="127">
        <f t="shared" si="417"/>
        <v>10463000</v>
      </c>
      <c r="D9590" s="129">
        <f t="shared" si="414"/>
        <v>342300</v>
      </c>
      <c r="E9590" s="130" t="s">
        <v>7181</v>
      </c>
    </row>
    <row r="9591" spans="1:5">
      <c r="A9591" s="127" t="str">
        <f t="shared" si="416"/>
        <v>라트비아327000</v>
      </c>
      <c r="B9591" s="127">
        <f t="shared" si="415"/>
        <v>327000</v>
      </c>
      <c r="C9591" s="127">
        <f t="shared" si="417"/>
        <v>10495000</v>
      </c>
      <c r="D9591" s="129">
        <f t="shared" si="414"/>
        <v>343350</v>
      </c>
      <c r="E9591" s="130" t="s">
        <v>7181</v>
      </c>
    </row>
    <row r="9592" spans="1:5">
      <c r="A9592" s="127" t="str">
        <f t="shared" si="416"/>
        <v>라트비아328000</v>
      </c>
      <c r="B9592" s="127">
        <f t="shared" si="415"/>
        <v>328000</v>
      </c>
      <c r="C9592" s="127">
        <f t="shared" si="417"/>
        <v>10527000</v>
      </c>
      <c r="D9592" s="129">
        <f t="shared" si="414"/>
        <v>344400</v>
      </c>
      <c r="E9592" s="130" t="s">
        <v>7181</v>
      </c>
    </row>
    <row r="9593" spans="1:5">
      <c r="A9593" s="127" t="str">
        <f t="shared" si="416"/>
        <v>라트비아329000</v>
      </c>
      <c r="B9593" s="127">
        <f t="shared" si="415"/>
        <v>329000</v>
      </c>
      <c r="C9593" s="127">
        <f t="shared" si="417"/>
        <v>10559000</v>
      </c>
      <c r="D9593" s="129">
        <f t="shared" si="414"/>
        <v>345450</v>
      </c>
      <c r="E9593" s="130" t="s">
        <v>7181</v>
      </c>
    </row>
    <row r="9594" spans="1:5">
      <c r="A9594" s="127" t="str">
        <f t="shared" si="416"/>
        <v>라트비아330000</v>
      </c>
      <c r="B9594" s="127">
        <f t="shared" si="415"/>
        <v>330000</v>
      </c>
      <c r="C9594" s="127">
        <f t="shared" si="417"/>
        <v>10591000</v>
      </c>
      <c r="D9594" s="129">
        <f t="shared" si="414"/>
        <v>346500</v>
      </c>
      <c r="E9594" s="130" t="s">
        <v>7181</v>
      </c>
    </row>
    <row r="9595" spans="1:5">
      <c r="A9595" s="127" t="str">
        <f t="shared" si="416"/>
        <v>라트비아331000</v>
      </c>
      <c r="B9595" s="127">
        <f t="shared" si="415"/>
        <v>331000</v>
      </c>
      <c r="C9595" s="127">
        <f t="shared" si="417"/>
        <v>10623000</v>
      </c>
      <c r="D9595" s="129">
        <f t="shared" si="414"/>
        <v>347550</v>
      </c>
      <c r="E9595" s="130" t="s">
        <v>7181</v>
      </c>
    </row>
    <row r="9596" spans="1:5">
      <c r="A9596" s="127" t="str">
        <f t="shared" si="416"/>
        <v>라트비아332000</v>
      </c>
      <c r="B9596" s="127">
        <f t="shared" si="415"/>
        <v>332000</v>
      </c>
      <c r="C9596" s="127">
        <f t="shared" si="417"/>
        <v>10655000</v>
      </c>
      <c r="D9596" s="129">
        <f t="shared" si="414"/>
        <v>348600</v>
      </c>
      <c r="E9596" s="130" t="s">
        <v>7181</v>
      </c>
    </row>
    <row r="9597" spans="1:5">
      <c r="A9597" s="127" t="str">
        <f t="shared" si="416"/>
        <v>라트비아333000</v>
      </c>
      <c r="B9597" s="127">
        <f t="shared" si="415"/>
        <v>333000</v>
      </c>
      <c r="C9597" s="127">
        <f t="shared" si="417"/>
        <v>10687000</v>
      </c>
      <c r="D9597" s="129">
        <f t="shared" si="414"/>
        <v>349650</v>
      </c>
      <c r="E9597" s="130" t="s">
        <v>7181</v>
      </c>
    </row>
    <row r="9598" spans="1:5">
      <c r="A9598" s="127" t="str">
        <f t="shared" si="416"/>
        <v>라트비아334000</v>
      </c>
      <c r="B9598" s="127">
        <f t="shared" si="415"/>
        <v>334000</v>
      </c>
      <c r="C9598" s="127">
        <f t="shared" si="417"/>
        <v>10719000</v>
      </c>
      <c r="D9598" s="129">
        <f t="shared" ref="D9598:D9661" si="418">SUM($G$2)*(B9598*0.001)</f>
        <v>350700</v>
      </c>
      <c r="E9598" s="130" t="s">
        <v>7181</v>
      </c>
    </row>
    <row r="9599" spans="1:5">
      <c r="A9599" s="127" t="str">
        <f t="shared" si="416"/>
        <v>라트비아335000</v>
      </c>
      <c r="B9599" s="127">
        <f t="shared" si="415"/>
        <v>335000</v>
      </c>
      <c r="C9599" s="127">
        <f t="shared" si="417"/>
        <v>10751000</v>
      </c>
      <c r="D9599" s="129">
        <f t="shared" si="418"/>
        <v>351750</v>
      </c>
      <c r="E9599" s="130" t="s">
        <v>7181</v>
      </c>
    </row>
    <row r="9600" spans="1:5">
      <c r="A9600" s="127" t="str">
        <f t="shared" si="416"/>
        <v>라트비아336000</v>
      </c>
      <c r="B9600" s="127">
        <f t="shared" si="415"/>
        <v>336000</v>
      </c>
      <c r="C9600" s="127">
        <f t="shared" si="417"/>
        <v>10783000</v>
      </c>
      <c r="D9600" s="129">
        <f t="shared" si="418"/>
        <v>352800</v>
      </c>
      <c r="E9600" s="130" t="s">
        <v>7181</v>
      </c>
    </row>
    <row r="9601" spans="1:5">
      <c r="A9601" s="127" t="str">
        <f t="shared" si="416"/>
        <v>라트비아337000</v>
      </c>
      <c r="B9601" s="127">
        <f t="shared" si="415"/>
        <v>337000</v>
      </c>
      <c r="C9601" s="127">
        <f t="shared" si="417"/>
        <v>10815000</v>
      </c>
      <c r="D9601" s="129">
        <f t="shared" si="418"/>
        <v>353850</v>
      </c>
      <c r="E9601" s="130" t="s">
        <v>7181</v>
      </c>
    </row>
    <row r="9602" spans="1:5">
      <c r="A9602" s="127" t="str">
        <f t="shared" si="416"/>
        <v>라트비아338000</v>
      </c>
      <c r="B9602" s="127">
        <f t="shared" si="415"/>
        <v>338000</v>
      </c>
      <c r="C9602" s="127">
        <f t="shared" si="417"/>
        <v>10847000</v>
      </c>
      <c r="D9602" s="129">
        <f t="shared" si="418"/>
        <v>354900</v>
      </c>
      <c r="E9602" s="130" t="s">
        <v>7181</v>
      </c>
    </row>
    <row r="9603" spans="1:5">
      <c r="A9603" s="127" t="str">
        <f t="shared" si="416"/>
        <v>라트비아339000</v>
      </c>
      <c r="B9603" s="127">
        <f t="shared" si="415"/>
        <v>339000</v>
      </c>
      <c r="C9603" s="127">
        <f t="shared" si="417"/>
        <v>10879000</v>
      </c>
      <c r="D9603" s="129">
        <f t="shared" si="418"/>
        <v>355950</v>
      </c>
      <c r="E9603" s="130" t="s">
        <v>7181</v>
      </c>
    </row>
    <row r="9604" spans="1:5">
      <c r="A9604" s="127" t="str">
        <f t="shared" si="416"/>
        <v>라트비아340000</v>
      </c>
      <c r="B9604" s="127">
        <f t="shared" si="415"/>
        <v>340000</v>
      </c>
      <c r="C9604" s="127">
        <f t="shared" si="417"/>
        <v>10911000</v>
      </c>
      <c r="D9604" s="129">
        <f t="shared" si="418"/>
        <v>357000</v>
      </c>
      <c r="E9604" s="130" t="s">
        <v>7181</v>
      </c>
    </row>
    <row r="9605" spans="1:5">
      <c r="A9605" s="127" t="str">
        <f t="shared" si="416"/>
        <v>라트비아341000</v>
      </c>
      <c r="B9605" s="127">
        <f t="shared" si="415"/>
        <v>341000</v>
      </c>
      <c r="C9605" s="127">
        <f t="shared" si="417"/>
        <v>10943000</v>
      </c>
      <c r="D9605" s="129">
        <f t="shared" si="418"/>
        <v>358050</v>
      </c>
      <c r="E9605" s="130" t="s">
        <v>7181</v>
      </c>
    </row>
    <row r="9606" spans="1:5">
      <c r="A9606" s="127" t="str">
        <f t="shared" si="416"/>
        <v>라트비아342000</v>
      </c>
      <c r="B9606" s="127">
        <f t="shared" si="415"/>
        <v>342000</v>
      </c>
      <c r="C9606" s="127">
        <f t="shared" si="417"/>
        <v>10975000</v>
      </c>
      <c r="D9606" s="129">
        <f t="shared" si="418"/>
        <v>359100</v>
      </c>
      <c r="E9606" s="130" t="s">
        <v>7181</v>
      </c>
    </row>
    <row r="9607" spans="1:5">
      <c r="A9607" s="127" t="str">
        <f t="shared" si="416"/>
        <v>라트비아343000</v>
      </c>
      <c r="B9607" s="127">
        <f t="shared" si="415"/>
        <v>343000</v>
      </c>
      <c r="C9607" s="127">
        <f t="shared" si="417"/>
        <v>11007000</v>
      </c>
      <c r="D9607" s="129">
        <f t="shared" si="418"/>
        <v>360150</v>
      </c>
      <c r="E9607" s="130" t="s">
        <v>7181</v>
      </c>
    </row>
    <row r="9608" spans="1:5">
      <c r="A9608" s="127" t="str">
        <f t="shared" si="416"/>
        <v>라트비아344000</v>
      </c>
      <c r="B9608" s="127">
        <f t="shared" si="415"/>
        <v>344000</v>
      </c>
      <c r="C9608" s="127">
        <f t="shared" si="417"/>
        <v>11039000</v>
      </c>
      <c r="D9608" s="129">
        <f t="shared" si="418"/>
        <v>361200</v>
      </c>
      <c r="E9608" s="130" t="s">
        <v>7181</v>
      </c>
    </row>
    <row r="9609" spans="1:5">
      <c r="A9609" s="127" t="str">
        <f t="shared" si="416"/>
        <v>라트비아345000</v>
      </c>
      <c r="B9609" s="127">
        <f t="shared" si="415"/>
        <v>345000</v>
      </c>
      <c r="C9609" s="127">
        <f t="shared" si="417"/>
        <v>11071000</v>
      </c>
      <c r="D9609" s="129">
        <f t="shared" si="418"/>
        <v>362250</v>
      </c>
      <c r="E9609" s="130" t="s">
        <v>7181</v>
      </c>
    </row>
    <row r="9610" spans="1:5">
      <c r="A9610" s="127" t="str">
        <f t="shared" si="416"/>
        <v>라트비아346000</v>
      </c>
      <c r="B9610" s="127">
        <f t="shared" si="415"/>
        <v>346000</v>
      </c>
      <c r="C9610" s="127">
        <f t="shared" si="417"/>
        <v>11103000</v>
      </c>
      <c r="D9610" s="129">
        <f t="shared" si="418"/>
        <v>363300</v>
      </c>
      <c r="E9610" s="130" t="s">
        <v>7181</v>
      </c>
    </row>
    <row r="9611" spans="1:5">
      <c r="A9611" s="127" t="str">
        <f t="shared" si="416"/>
        <v>라트비아347000</v>
      </c>
      <c r="B9611" s="127">
        <f t="shared" si="415"/>
        <v>347000</v>
      </c>
      <c r="C9611" s="127">
        <f t="shared" si="417"/>
        <v>11135000</v>
      </c>
      <c r="D9611" s="129">
        <f t="shared" si="418"/>
        <v>364350</v>
      </c>
      <c r="E9611" s="130" t="s">
        <v>7181</v>
      </c>
    </row>
    <row r="9612" spans="1:5">
      <c r="A9612" s="127" t="str">
        <f t="shared" si="416"/>
        <v>라트비아348000</v>
      </c>
      <c r="B9612" s="127">
        <f t="shared" si="415"/>
        <v>348000</v>
      </c>
      <c r="C9612" s="127">
        <f t="shared" si="417"/>
        <v>11167000</v>
      </c>
      <c r="D9612" s="129">
        <f t="shared" si="418"/>
        <v>365400</v>
      </c>
      <c r="E9612" s="130" t="s">
        <v>7181</v>
      </c>
    </row>
    <row r="9613" spans="1:5">
      <c r="A9613" s="127" t="str">
        <f t="shared" si="416"/>
        <v>라트비아349000</v>
      </c>
      <c r="B9613" s="127">
        <f t="shared" si="415"/>
        <v>349000</v>
      </c>
      <c r="C9613" s="127">
        <f t="shared" si="417"/>
        <v>11199000</v>
      </c>
      <c r="D9613" s="129">
        <f t="shared" si="418"/>
        <v>366450</v>
      </c>
      <c r="E9613" s="130" t="s">
        <v>7181</v>
      </c>
    </row>
    <row r="9614" spans="1:5">
      <c r="A9614" s="127" t="str">
        <f t="shared" si="416"/>
        <v>라트비아350000</v>
      </c>
      <c r="B9614" s="127">
        <f t="shared" si="415"/>
        <v>350000</v>
      </c>
      <c r="C9614" s="127">
        <f t="shared" si="417"/>
        <v>11231000</v>
      </c>
      <c r="D9614" s="129">
        <f t="shared" si="418"/>
        <v>367500</v>
      </c>
      <c r="E9614" s="130" t="s">
        <v>7181</v>
      </c>
    </row>
    <row r="9615" spans="1:5">
      <c r="A9615" s="127" t="str">
        <f t="shared" si="416"/>
        <v>라트비아351000</v>
      </c>
      <c r="B9615" s="127">
        <f t="shared" si="415"/>
        <v>351000</v>
      </c>
      <c r="C9615" s="127">
        <f t="shared" si="417"/>
        <v>11263000</v>
      </c>
      <c r="D9615" s="129">
        <f t="shared" si="418"/>
        <v>368550</v>
      </c>
      <c r="E9615" s="130" t="s">
        <v>7181</v>
      </c>
    </row>
    <row r="9616" spans="1:5">
      <c r="A9616" s="127" t="str">
        <f t="shared" si="416"/>
        <v>라트비아352000</v>
      </c>
      <c r="B9616" s="127">
        <f t="shared" si="415"/>
        <v>352000</v>
      </c>
      <c r="C9616" s="127">
        <f t="shared" si="417"/>
        <v>11295000</v>
      </c>
      <c r="D9616" s="129">
        <f t="shared" si="418"/>
        <v>369600</v>
      </c>
      <c r="E9616" s="130" t="s">
        <v>7181</v>
      </c>
    </row>
    <row r="9617" spans="1:5">
      <c r="A9617" s="127" t="str">
        <f t="shared" si="416"/>
        <v>라트비아353000</v>
      </c>
      <c r="B9617" s="127">
        <f t="shared" ref="B9617:B9680" si="419">B9616+1000</f>
        <v>353000</v>
      </c>
      <c r="C9617" s="127">
        <f t="shared" si="417"/>
        <v>11327000</v>
      </c>
      <c r="D9617" s="129">
        <f t="shared" si="418"/>
        <v>370650</v>
      </c>
      <c r="E9617" s="130" t="s">
        <v>7181</v>
      </c>
    </row>
    <row r="9618" spans="1:5">
      <c r="A9618" s="127" t="str">
        <f t="shared" si="416"/>
        <v>라트비아354000</v>
      </c>
      <c r="B9618" s="127">
        <f t="shared" si="419"/>
        <v>354000</v>
      </c>
      <c r="C9618" s="127">
        <f t="shared" si="417"/>
        <v>11359000</v>
      </c>
      <c r="D9618" s="129">
        <f t="shared" si="418"/>
        <v>371700</v>
      </c>
      <c r="E9618" s="130" t="s">
        <v>7181</v>
      </c>
    </row>
    <row r="9619" spans="1:5">
      <c r="A9619" s="127" t="str">
        <f t="shared" si="416"/>
        <v>라트비아355000</v>
      </c>
      <c r="B9619" s="127">
        <f t="shared" si="419"/>
        <v>355000</v>
      </c>
      <c r="C9619" s="127">
        <f t="shared" si="417"/>
        <v>11391000</v>
      </c>
      <c r="D9619" s="129">
        <f t="shared" si="418"/>
        <v>372750</v>
      </c>
      <c r="E9619" s="130" t="s">
        <v>7181</v>
      </c>
    </row>
    <row r="9620" spans="1:5">
      <c r="A9620" s="127" t="str">
        <f t="shared" si="416"/>
        <v>라트비아356000</v>
      </c>
      <c r="B9620" s="127">
        <f t="shared" si="419"/>
        <v>356000</v>
      </c>
      <c r="C9620" s="127">
        <f t="shared" si="417"/>
        <v>11423000</v>
      </c>
      <c r="D9620" s="129">
        <f t="shared" si="418"/>
        <v>373800</v>
      </c>
      <c r="E9620" s="130" t="s">
        <v>7181</v>
      </c>
    </row>
    <row r="9621" spans="1:5">
      <c r="A9621" s="127" t="str">
        <f t="shared" si="416"/>
        <v>라트비아357000</v>
      </c>
      <c r="B9621" s="127">
        <f t="shared" si="419"/>
        <v>357000</v>
      </c>
      <c r="C9621" s="127">
        <f t="shared" si="417"/>
        <v>11455000</v>
      </c>
      <c r="D9621" s="129">
        <f t="shared" si="418"/>
        <v>374850</v>
      </c>
      <c r="E9621" s="130" t="s">
        <v>7181</v>
      </c>
    </row>
    <row r="9622" spans="1:5">
      <c r="A9622" s="127" t="str">
        <f t="shared" si="416"/>
        <v>라트비아358000</v>
      </c>
      <c r="B9622" s="127">
        <f t="shared" si="419"/>
        <v>358000</v>
      </c>
      <c r="C9622" s="127">
        <f t="shared" si="417"/>
        <v>11487000</v>
      </c>
      <c r="D9622" s="129">
        <f t="shared" si="418"/>
        <v>375900</v>
      </c>
      <c r="E9622" s="130" t="s">
        <v>7181</v>
      </c>
    </row>
    <row r="9623" spans="1:5">
      <c r="A9623" s="127" t="str">
        <f t="shared" si="416"/>
        <v>라트비아359000</v>
      </c>
      <c r="B9623" s="127">
        <f t="shared" si="419"/>
        <v>359000</v>
      </c>
      <c r="C9623" s="127">
        <f t="shared" si="417"/>
        <v>11519000</v>
      </c>
      <c r="D9623" s="129">
        <f t="shared" si="418"/>
        <v>376950</v>
      </c>
      <c r="E9623" s="130" t="s">
        <v>7181</v>
      </c>
    </row>
    <row r="9624" spans="1:5">
      <c r="A9624" s="127" t="str">
        <f t="shared" si="416"/>
        <v>라트비아360000</v>
      </c>
      <c r="B9624" s="127">
        <f t="shared" si="419"/>
        <v>360000</v>
      </c>
      <c r="C9624" s="127">
        <f t="shared" si="417"/>
        <v>11551000</v>
      </c>
      <c r="D9624" s="129">
        <f t="shared" si="418"/>
        <v>378000</v>
      </c>
      <c r="E9624" s="130" t="s">
        <v>7181</v>
      </c>
    </row>
    <row r="9625" spans="1:5">
      <c r="A9625" s="127" t="str">
        <f t="shared" si="416"/>
        <v>라트비아361000</v>
      </c>
      <c r="B9625" s="127">
        <f t="shared" si="419"/>
        <v>361000</v>
      </c>
      <c r="C9625" s="127">
        <f t="shared" si="417"/>
        <v>11583000</v>
      </c>
      <c r="D9625" s="129">
        <f t="shared" si="418"/>
        <v>379050</v>
      </c>
      <c r="E9625" s="130" t="s">
        <v>7181</v>
      </c>
    </row>
    <row r="9626" spans="1:5">
      <c r="A9626" s="127" t="str">
        <f t="shared" si="416"/>
        <v>라트비아362000</v>
      </c>
      <c r="B9626" s="127">
        <f t="shared" si="419"/>
        <v>362000</v>
      </c>
      <c r="C9626" s="127">
        <f t="shared" si="417"/>
        <v>11615000</v>
      </c>
      <c r="D9626" s="129">
        <f t="shared" si="418"/>
        <v>380100</v>
      </c>
      <c r="E9626" s="130" t="s">
        <v>7181</v>
      </c>
    </row>
    <row r="9627" spans="1:5">
      <c r="A9627" s="127" t="str">
        <f t="shared" si="416"/>
        <v>라트비아363000</v>
      </c>
      <c r="B9627" s="127">
        <f t="shared" si="419"/>
        <v>363000</v>
      </c>
      <c r="C9627" s="127">
        <f t="shared" si="417"/>
        <v>11647000</v>
      </c>
      <c r="D9627" s="129">
        <f t="shared" si="418"/>
        <v>381150</v>
      </c>
      <c r="E9627" s="130" t="s">
        <v>7181</v>
      </c>
    </row>
    <row r="9628" spans="1:5">
      <c r="A9628" s="127" t="str">
        <f t="shared" si="416"/>
        <v>라트비아364000</v>
      </c>
      <c r="B9628" s="127">
        <f t="shared" si="419"/>
        <v>364000</v>
      </c>
      <c r="C9628" s="127">
        <f t="shared" si="417"/>
        <v>11679000</v>
      </c>
      <c r="D9628" s="129">
        <f t="shared" si="418"/>
        <v>382200</v>
      </c>
      <c r="E9628" s="130" t="s">
        <v>7181</v>
      </c>
    </row>
    <row r="9629" spans="1:5">
      <c r="A9629" s="127" t="str">
        <f t="shared" si="416"/>
        <v>라트비아365000</v>
      </c>
      <c r="B9629" s="127">
        <f t="shared" si="419"/>
        <v>365000</v>
      </c>
      <c r="C9629" s="127">
        <f t="shared" si="417"/>
        <v>11711000</v>
      </c>
      <c r="D9629" s="129">
        <f t="shared" si="418"/>
        <v>383250</v>
      </c>
      <c r="E9629" s="130" t="s">
        <v>7181</v>
      </c>
    </row>
    <row r="9630" spans="1:5">
      <c r="A9630" s="127" t="str">
        <f t="shared" si="416"/>
        <v>라트비아366000</v>
      </c>
      <c r="B9630" s="127">
        <f t="shared" si="419"/>
        <v>366000</v>
      </c>
      <c r="C9630" s="127">
        <f t="shared" si="417"/>
        <v>11743000</v>
      </c>
      <c r="D9630" s="129">
        <f t="shared" si="418"/>
        <v>384300</v>
      </c>
      <c r="E9630" s="130" t="s">
        <v>7181</v>
      </c>
    </row>
    <row r="9631" spans="1:5">
      <c r="A9631" s="127" t="str">
        <f t="shared" si="416"/>
        <v>라트비아367000</v>
      </c>
      <c r="B9631" s="127">
        <f t="shared" si="419"/>
        <v>367000</v>
      </c>
      <c r="C9631" s="127">
        <f t="shared" si="417"/>
        <v>11775000</v>
      </c>
      <c r="D9631" s="129">
        <f t="shared" si="418"/>
        <v>385350</v>
      </c>
      <c r="E9631" s="130" t="s">
        <v>7181</v>
      </c>
    </row>
    <row r="9632" spans="1:5">
      <c r="A9632" s="127" t="str">
        <f t="shared" si="416"/>
        <v>라트비아368000</v>
      </c>
      <c r="B9632" s="127">
        <f t="shared" si="419"/>
        <v>368000</v>
      </c>
      <c r="C9632" s="127">
        <f t="shared" si="417"/>
        <v>11807000</v>
      </c>
      <c r="D9632" s="129">
        <f t="shared" si="418"/>
        <v>386400</v>
      </c>
      <c r="E9632" s="130" t="s">
        <v>7181</v>
      </c>
    </row>
    <row r="9633" spans="1:5">
      <c r="A9633" s="127" t="str">
        <f t="shared" si="416"/>
        <v>라트비아369000</v>
      </c>
      <c r="B9633" s="127">
        <f t="shared" si="419"/>
        <v>369000</v>
      </c>
      <c r="C9633" s="127">
        <f t="shared" si="417"/>
        <v>11839000</v>
      </c>
      <c r="D9633" s="129">
        <f t="shared" si="418"/>
        <v>387450</v>
      </c>
      <c r="E9633" s="130" t="s">
        <v>7181</v>
      </c>
    </row>
    <row r="9634" spans="1:5">
      <c r="A9634" s="127" t="str">
        <f t="shared" si="416"/>
        <v>라트비아370000</v>
      </c>
      <c r="B9634" s="127">
        <f t="shared" si="419"/>
        <v>370000</v>
      </c>
      <c r="C9634" s="127">
        <f t="shared" si="417"/>
        <v>11871000</v>
      </c>
      <c r="D9634" s="129">
        <f t="shared" si="418"/>
        <v>388500</v>
      </c>
      <c r="E9634" s="130" t="s">
        <v>7181</v>
      </c>
    </row>
    <row r="9635" spans="1:5">
      <c r="A9635" s="127" t="str">
        <f t="shared" si="416"/>
        <v>라트비아371000</v>
      </c>
      <c r="B9635" s="127">
        <f t="shared" si="419"/>
        <v>371000</v>
      </c>
      <c r="C9635" s="127">
        <f t="shared" si="417"/>
        <v>11903000</v>
      </c>
      <c r="D9635" s="129">
        <f t="shared" si="418"/>
        <v>389550</v>
      </c>
      <c r="E9635" s="130" t="s">
        <v>7181</v>
      </c>
    </row>
    <row r="9636" spans="1:5">
      <c r="A9636" s="127" t="str">
        <f t="shared" si="416"/>
        <v>라트비아372000</v>
      </c>
      <c r="B9636" s="127">
        <f t="shared" si="419"/>
        <v>372000</v>
      </c>
      <c r="C9636" s="127">
        <f t="shared" si="417"/>
        <v>11935000</v>
      </c>
      <c r="D9636" s="129">
        <f t="shared" si="418"/>
        <v>390600</v>
      </c>
      <c r="E9636" s="130" t="s">
        <v>7181</v>
      </c>
    </row>
    <row r="9637" spans="1:5">
      <c r="A9637" s="127" t="str">
        <f t="shared" si="416"/>
        <v>라트비아373000</v>
      </c>
      <c r="B9637" s="127">
        <f t="shared" si="419"/>
        <v>373000</v>
      </c>
      <c r="C9637" s="127">
        <f t="shared" si="417"/>
        <v>11967000</v>
      </c>
      <c r="D9637" s="129">
        <f t="shared" si="418"/>
        <v>391650</v>
      </c>
      <c r="E9637" s="130" t="s">
        <v>7181</v>
      </c>
    </row>
    <row r="9638" spans="1:5">
      <c r="A9638" s="127" t="str">
        <f t="shared" si="416"/>
        <v>라트비아374000</v>
      </c>
      <c r="B9638" s="127">
        <f t="shared" si="419"/>
        <v>374000</v>
      </c>
      <c r="C9638" s="127">
        <f t="shared" si="417"/>
        <v>11999000</v>
      </c>
      <c r="D9638" s="129">
        <f t="shared" si="418"/>
        <v>392700</v>
      </c>
      <c r="E9638" s="130" t="s">
        <v>7181</v>
      </c>
    </row>
    <row r="9639" spans="1:5">
      <c r="A9639" s="127" t="str">
        <f t="shared" si="416"/>
        <v>라트비아375000</v>
      </c>
      <c r="B9639" s="127">
        <f t="shared" si="419"/>
        <v>375000</v>
      </c>
      <c r="C9639" s="127">
        <f t="shared" si="417"/>
        <v>12031000</v>
      </c>
      <c r="D9639" s="129">
        <f t="shared" si="418"/>
        <v>393750</v>
      </c>
      <c r="E9639" s="130" t="s">
        <v>7181</v>
      </c>
    </row>
    <row r="9640" spans="1:5">
      <c r="A9640" s="127" t="str">
        <f t="shared" si="416"/>
        <v>라트비아376000</v>
      </c>
      <c r="B9640" s="127">
        <f t="shared" si="419"/>
        <v>376000</v>
      </c>
      <c r="C9640" s="127">
        <f t="shared" si="417"/>
        <v>12063000</v>
      </c>
      <c r="D9640" s="129">
        <f t="shared" si="418"/>
        <v>394800</v>
      </c>
      <c r="E9640" s="130" t="s">
        <v>7181</v>
      </c>
    </row>
    <row r="9641" spans="1:5">
      <c r="A9641" s="127" t="str">
        <f t="shared" si="416"/>
        <v>라트비아377000</v>
      </c>
      <c r="B9641" s="127">
        <f t="shared" si="419"/>
        <v>377000</v>
      </c>
      <c r="C9641" s="127">
        <f t="shared" si="417"/>
        <v>12095000</v>
      </c>
      <c r="D9641" s="129">
        <f t="shared" si="418"/>
        <v>395850</v>
      </c>
      <c r="E9641" s="130" t="s">
        <v>7181</v>
      </c>
    </row>
    <row r="9642" spans="1:5">
      <c r="A9642" s="127" t="str">
        <f t="shared" si="416"/>
        <v>라트비아378000</v>
      </c>
      <c r="B9642" s="127">
        <f t="shared" si="419"/>
        <v>378000</v>
      </c>
      <c r="C9642" s="127">
        <f t="shared" si="417"/>
        <v>12127000</v>
      </c>
      <c r="D9642" s="129">
        <f t="shared" si="418"/>
        <v>396900</v>
      </c>
      <c r="E9642" s="130" t="s">
        <v>7181</v>
      </c>
    </row>
    <row r="9643" spans="1:5">
      <c r="A9643" s="127" t="str">
        <f t="shared" si="416"/>
        <v>라트비아379000</v>
      </c>
      <c r="B9643" s="127">
        <f t="shared" si="419"/>
        <v>379000</v>
      </c>
      <c r="C9643" s="127">
        <f t="shared" si="417"/>
        <v>12159000</v>
      </c>
      <c r="D9643" s="129">
        <f t="shared" si="418"/>
        <v>397950</v>
      </c>
      <c r="E9643" s="130" t="s">
        <v>7181</v>
      </c>
    </row>
    <row r="9644" spans="1:5">
      <c r="A9644" s="127" t="str">
        <f t="shared" si="416"/>
        <v>라트비아380000</v>
      </c>
      <c r="B9644" s="127">
        <f t="shared" si="419"/>
        <v>380000</v>
      </c>
      <c r="C9644" s="127">
        <f t="shared" si="417"/>
        <v>12191000</v>
      </c>
      <c r="D9644" s="129">
        <f t="shared" si="418"/>
        <v>399000</v>
      </c>
      <c r="E9644" s="130" t="s">
        <v>7181</v>
      </c>
    </row>
    <row r="9645" spans="1:5">
      <c r="A9645" s="127" t="str">
        <f t="shared" si="416"/>
        <v>라트비아381000</v>
      </c>
      <c r="B9645" s="127">
        <f t="shared" si="419"/>
        <v>381000</v>
      </c>
      <c r="C9645" s="127">
        <f t="shared" si="417"/>
        <v>12223000</v>
      </c>
      <c r="D9645" s="129">
        <f t="shared" si="418"/>
        <v>400050</v>
      </c>
      <c r="E9645" s="130" t="s">
        <v>7181</v>
      </c>
    </row>
    <row r="9646" spans="1:5">
      <c r="A9646" s="127" t="str">
        <f t="shared" si="416"/>
        <v>라트비아382000</v>
      </c>
      <c r="B9646" s="127">
        <f t="shared" si="419"/>
        <v>382000</v>
      </c>
      <c r="C9646" s="127">
        <f t="shared" si="417"/>
        <v>12255000</v>
      </c>
      <c r="D9646" s="129">
        <f t="shared" si="418"/>
        <v>401100</v>
      </c>
      <c r="E9646" s="130" t="s">
        <v>7181</v>
      </c>
    </row>
    <row r="9647" spans="1:5">
      <c r="A9647" s="127" t="str">
        <f t="shared" si="416"/>
        <v>라트비아383000</v>
      </c>
      <c r="B9647" s="127">
        <f t="shared" si="419"/>
        <v>383000</v>
      </c>
      <c r="C9647" s="127">
        <f t="shared" si="417"/>
        <v>12287000</v>
      </c>
      <c r="D9647" s="129">
        <f t="shared" si="418"/>
        <v>402150</v>
      </c>
      <c r="E9647" s="130" t="s">
        <v>7181</v>
      </c>
    </row>
    <row r="9648" spans="1:5">
      <c r="A9648" s="127" t="str">
        <f t="shared" si="416"/>
        <v>라트비아384000</v>
      </c>
      <c r="B9648" s="127">
        <f t="shared" si="419"/>
        <v>384000</v>
      </c>
      <c r="C9648" s="127">
        <f t="shared" si="417"/>
        <v>12319000</v>
      </c>
      <c r="D9648" s="129">
        <f t="shared" si="418"/>
        <v>403200</v>
      </c>
      <c r="E9648" s="130" t="s">
        <v>7181</v>
      </c>
    </row>
    <row r="9649" spans="1:5">
      <c r="A9649" s="127" t="str">
        <f t="shared" si="416"/>
        <v>라트비아385000</v>
      </c>
      <c r="B9649" s="127">
        <f t="shared" si="419"/>
        <v>385000</v>
      </c>
      <c r="C9649" s="127">
        <f t="shared" si="417"/>
        <v>12351000</v>
      </c>
      <c r="D9649" s="129">
        <f t="shared" si="418"/>
        <v>404250</v>
      </c>
      <c r="E9649" s="130" t="s">
        <v>7181</v>
      </c>
    </row>
    <row r="9650" spans="1:5">
      <c r="A9650" s="127" t="str">
        <f t="shared" ref="A9650:A9713" si="420">"라트비아"&amp;B9650</f>
        <v>라트비아386000</v>
      </c>
      <c r="B9650" s="127">
        <f t="shared" si="419"/>
        <v>386000</v>
      </c>
      <c r="C9650" s="127">
        <f t="shared" si="417"/>
        <v>12383000</v>
      </c>
      <c r="D9650" s="129">
        <f t="shared" si="418"/>
        <v>405300</v>
      </c>
      <c r="E9650" s="130" t="s">
        <v>7181</v>
      </c>
    </row>
    <row r="9651" spans="1:5">
      <c r="A9651" s="127" t="str">
        <f t="shared" si="420"/>
        <v>라트비아387000</v>
      </c>
      <c r="B9651" s="127">
        <f t="shared" si="419"/>
        <v>387000</v>
      </c>
      <c r="C9651" s="127">
        <f t="shared" ref="C9651:C9713" si="421">C9650+32000</f>
        <v>12415000</v>
      </c>
      <c r="D9651" s="129">
        <f t="shared" si="418"/>
        <v>406350</v>
      </c>
      <c r="E9651" s="130" t="s">
        <v>7181</v>
      </c>
    </row>
    <row r="9652" spans="1:5">
      <c r="A9652" s="127" t="str">
        <f t="shared" si="420"/>
        <v>라트비아388000</v>
      </c>
      <c r="B9652" s="127">
        <f t="shared" si="419"/>
        <v>388000</v>
      </c>
      <c r="C9652" s="127">
        <f t="shared" si="421"/>
        <v>12447000</v>
      </c>
      <c r="D9652" s="129">
        <f t="shared" si="418"/>
        <v>407400</v>
      </c>
      <c r="E9652" s="130" t="s">
        <v>7181</v>
      </c>
    </row>
    <row r="9653" spans="1:5">
      <c r="A9653" s="127" t="str">
        <f t="shared" si="420"/>
        <v>라트비아389000</v>
      </c>
      <c r="B9653" s="127">
        <f t="shared" si="419"/>
        <v>389000</v>
      </c>
      <c r="C9653" s="127">
        <f t="shared" si="421"/>
        <v>12479000</v>
      </c>
      <c r="D9653" s="129">
        <f t="shared" si="418"/>
        <v>408450</v>
      </c>
      <c r="E9653" s="130" t="s">
        <v>7181</v>
      </c>
    </row>
    <row r="9654" spans="1:5">
      <c r="A9654" s="127" t="str">
        <f t="shared" si="420"/>
        <v>라트비아390000</v>
      </c>
      <c r="B9654" s="127">
        <f t="shared" si="419"/>
        <v>390000</v>
      </c>
      <c r="C9654" s="127">
        <f t="shared" si="421"/>
        <v>12511000</v>
      </c>
      <c r="D9654" s="129">
        <f t="shared" si="418"/>
        <v>409500</v>
      </c>
      <c r="E9654" s="130" t="s">
        <v>7181</v>
      </c>
    </row>
    <row r="9655" spans="1:5">
      <c r="A9655" s="127" t="str">
        <f t="shared" si="420"/>
        <v>라트비아391000</v>
      </c>
      <c r="B9655" s="127">
        <f t="shared" si="419"/>
        <v>391000</v>
      </c>
      <c r="C9655" s="127">
        <f t="shared" si="421"/>
        <v>12543000</v>
      </c>
      <c r="D9655" s="129">
        <f t="shared" si="418"/>
        <v>410550</v>
      </c>
      <c r="E9655" s="130" t="s">
        <v>7181</v>
      </c>
    </row>
    <row r="9656" spans="1:5">
      <c r="A9656" s="127" t="str">
        <f t="shared" si="420"/>
        <v>라트비아392000</v>
      </c>
      <c r="B9656" s="127">
        <f t="shared" si="419"/>
        <v>392000</v>
      </c>
      <c r="C9656" s="127">
        <f t="shared" si="421"/>
        <v>12575000</v>
      </c>
      <c r="D9656" s="129">
        <f t="shared" si="418"/>
        <v>411600</v>
      </c>
      <c r="E9656" s="130" t="s">
        <v>7181</v>
      </c>
    </row>
    <row r="9657" spans="1:5">
      <c r="A9657" s="127" t="str">
        <f t="shared" si="420"/>
        <v>라트비아393000</v>
      </c>
      <c r="B9657" s="127">
        <f t="shared" si="419"/>
        <v>393000</v>
      </c>
      <c r="C9657" s="127">
        <f t="shared" si="421"/>
        <v>12607000</v>
      </c>
      <c r="D9657" s="129">
        <f t="shared" si="418"/>
        <v>412650</v>
      </c>
      <c r="E9657" s="130" t="s">
        <v>7181</v>
      </c>
    </row>
    <row r="9658" spans="1:5">
      <c r="A9658" s="127" t="str">
        <f t="shared" si="420"/>
        <v>라트비아394000</v>
      </c>
      <c r="B9658" s="127">
        <f t="shared" si="419"/>
        <v>394000</v>
      </c>
      <c r="C9658" s="127">
        <f t="shared" si="421"/>
        <v>12639000</v>
      </c>
      <c r="D9658" s="129">
        <f t="shared" si="418"/>
        <v>413700</v>
      </c>
      <c r="E9658" s="130" t="s">
        <v>7181</v>
      </c>
    </row>
    <row r="9659" spans="1:5">
      <c r="A9659" s="127" t="str">
        <f t="shared" si="420"/>
        <v>라트비아395000</v>
      </c>
      <c r="B9659" s="127">
        <f t="shared" si="419"/>
        <v>395000</v>
      </c>
      <c r="C9659" s="127">
        <f t="shared" si="421"/>
        <v>12671000</v>
      </c>
      <c r="D9659" s="129">
        <f t="shared" si="418"/>
        <v>414750</v>
      </c>
      <c r="E9659" s="130" t="s">
        <v>7181</v>
      </c>
    </row>
    <row r="9660" spans="1:5">
      <c r="A9660" s="127" t="str">
        <f t="shared" si="420"/>
        <v>라트비아396000</v>
      </c>
      <c r="B9660" s="127">
        <f t="shared" si="419"/>
        <v>396000</v>
      </c>
      <c r="C9660" s="127">
        <f t="shared" si="421"/>
        <v>12703000</v>
      </c>
      <c r="D9660" s="129">
        <f t="shared" si="418"/>
        <v>415800</v>
      </c>
      <c r="E9660" s="130" t="s">
        <v>7181</v>
      </c>
    </row>
    <row r="9661" spans="1:5">
      <c r="A9661" s="127" t="str">
        <f t="shared" si="420"/>
        <v>라트비아397000</v>
      </c>
      <c r="B9661" s="127">
        <f t="shared" si="419"/>
        <v>397000</v>
      </c>
      <c r="C9661" s="127">
        <f t="shared" si="421"/>
        <v>12735000</v>
      </c>
      <c r="D9661" s="129">
        <f t="shared" si="418"/>
        <v>416850</v>
      </c>
      <c r="E9661" s="130" t="s">
        <v>7181</v>
      </c>
    </row>
    <row r="9662" spans="1:5">
      <c r="A9662" s="127" t="str">
        <f t="shared" si="420"/>
        <v>라트비아398000</v>
      </c>
      <c r="B9662" s="127">
        <f t="shared" si="419"/>
        <v>398000</v>
      </c>
      <c r="C9662" s="127">
        <f t="shared" si="421"/>
        <v>12767000</v>
      </c>
      <c r="D9662" s="129">
        <f t="shared" ref="D9662:D9725" si="422">SUM($G$2)*(B9662*0.001)</f>
        <v>417900</v>
      </c>
      <c r="E9662" s="130" t="s">
        <v>7181</v>
      </c>
    </row>
    <row r="9663" spans="1:5">
      <c r="A9663" s="127" t="str">
        <f t="shared" si="420"/>
        <v>라트비아399000</v>
      </c>
      <c r="B9663" s="127">
        <f t="shared" si="419"/>
        <v>399000</v>
      </c>
      <c r="C9663" s="127">
        <f t="shared" si="421"/>
        <v>12799000</v>
      </c>
      <c r="D9663" s="129">
        <f t="shared" si="422"/>
        <v>418950</v>
      </c>
      <c r="E9663" s="130" t="s">
        <v>7181</v>
      </c>
    </row>
    <row r="9664" spans="1:5">
      <c r="A9664" s="127" t="str">
        <f t="shared" si="420"/>
        <v>라트비아400000</v>
      </c>
      <c r="B9664" s="127">
        <f t="shared" si="419"/>
        <v>400000</v>
      </c>
      <c r="C9664" s="127">
        <f t="shared" si="421"/>
        <v>12831000</v>
      </c>
      <c r="D9664" s="129">
        <f t="shared" si="422"/>
        <v>420000</v>
      </c>
      <c r="E9664" s="130" t="s">
        <v>7181</v>
      </c>
    </row>
    <row r="9665" spans="1:5">
      <c r="A9665" s="127" t="str">
        <f t="shared" si="420"/>
        <v>라트비아401000</v>
      </c>
      <c r="B9665" s="127">
        <f t="shared" si="419"/>
        <v>401000</v>
      </c>
      <c r="C9665" s="127">
        <f t="shared" si="421"/>
        <v>12863000</v>
      </c>
      <c r="D9665" s="129">
        <f t="shared" si="422"/>
        <v>421050</v>
      </c>
      <c r="E9665" s="130" t="s">
        <v>7181</v>
      </c>
    </row>
    <row r="9666" spans="1:5">
      <c r="A9666" s="127" t="str">
        <f t="shared" si="420"/>
        <v>라트비아402000</v>
      </c>
      <c r="B9666" s="127">
        <f t="shared" si="419"/>
        <v>402000</v>
      </c>
      <c r="C9666" s="127">
        <f t="shared" si="421"/>
        <v>12895000</v>
      </c>
      <c r="D9666" s="129">
        <f t="shared" si="422"/>
        <v>422100</v>
      </c>
      <c r="E9666" s="130" t="s">
        <v>7181</v>
      </c>
    </row>
    <row r="9667" spans="1:5">
      <c r="A9667" s="127" t="str">
        <f t="shared" si="420"/>
        <v>라트비아403000</v>
      </c>
      <c r="B9667" s="127">
        <f t="shared" si="419"/>
        <v>403000</v>
      </c>
      <c r="C9667" s="127">
        <f t="shared" si="421"/>
        <v>12927000</v>
      </c>
      <c r="D9667" s="129">
        <f t="shared" si="422"/>
        <v>423150</v>
      </c>
      <c r="E9667" s="130" t="s">
        <v>7181</v>
      </c>
    </row>
    <row r="9668" spans="1:5">
      <c r="A9668" s="127" t="str">
        <f t="shared" si="420"/>
        <v>라트비아404000</v>
      </c>
      <c r="B9668" s="127">
        <f t="shared" si="419"/>
        <v>404000</v>
      </c>
      <c r="C9668" s="127">
        <f t="shared" si="421"/>
        <v>12959000</v>
      </c>
      <c r="D9668" s="129">
        <f t="shared" si="422"/>
        <v>424200</v>
      </c>
      <c r="E9668" s="130" t="s">
        <v>7181</v>
      </c>
    </row>
    <row r="9669" spans="1:5">
      <c r="A9669" s="127" t="str">
        <f t="shared" si="420"/>
        <v>라트비아405000</v>
      </c>
      <c r="B9669" s="127">
        <f t="shared" si="419"/>
        <v>405000</v>
      </c>
      <c r="C9669" s="127">
        <f t="shared" si="421"/>
        <v>12991000</v>
      </c>
      <c r="D9669" s="129">
        <f t="shared" si="422"/>
        <v>425250</v>
      </c>
      <c r="E9669" s="130" t="s">
        <v>7181</v>
      </c>
    </row>
    <row r="9670" spans="1:5">
      <c r="A9670" s="127" t="str">
        <f t="shared" si="420"/>
        <v>라트비아406000</v>
      </c>
      <c r="B9670" s="127">
        <f t="shared" si="419"/>
        <v>406000</v>
      </c>
      <c r="C9670" s="127">
        <f t="shared" si="421"/>
        <v>13023000</v>
      </c>
      <c r="D9670" s="129">
        <f t="shared" si="422"/>
        <v>426300</v>
      </c>
      <c r="E9670" s="130" t="s">
        <v>7181</v>
      </c>
    </row>
    <row r="9671" spans="1:5">
      <c r="A9671" s="127" t="str">
        <f t="shared" si="420"/>
        <v>라트비아407000</v>
      </c>
      <c r="B9671" s="127">
        <f t="shared" si="419"/>
        <v>407000</v>
      </c>
      <c r="C9671" s="127">
        <f t="shared" si="421"/>
        <v>13055000</v>
      </c>
      <c r="D9671" s="129">
        <f t="shared" si="422"/>
        <v>427350</v>
      </c>
      <c r="E9671" s="130" t="s">
        <v>7181</v>
      </c>
    </row>
    <row r="9672" spans="1:5">
      <c r="A9672" s="127" t="str">
        <f t="shared" si="420"/>
        <v>라트비아408000</v>
      </c>
      <c r="B9672" s="127">
        <f t="shared" si="419"/>
        <v>408000</v>
      </c>
      <c r="C9672" s="127">
        <f t="shared" si="421"/>
        <v>13087000</v>
      </c>
      <c r="D9672" s="129">
        <f t="shared" si="422"/>
        <v>428400</v>
      </c>
      <c r="E9672" s="130" t="s">
        <v>7181</v>
      </c>
    </row>
    <row r="9673" spans="1:5">
      <c r="A9673" s="127" t="str">
        <f t="shared" si="420"/>
        <v>라트비아409000</v>
      </c>
      <c r="B9673" s="127">
        <f t="shared" si="419"/>
        <v>409000</v>
      </c>
      <c r="C9673" s="127">
        <f t="shared" si="421"/>
        <v>13119000</v>
      </c>
      <c r="D9673" s="129">
        <f t="shared" si="422"/>
        <v>429450</v>
      </c>
      <c r="E9673" s="130" t="s">
        <v>7181</v>
      </c>
    </row>
    <row r="9674" spans="1:5">
      <c r="A9674" s="127" t="str">
        <f t="shared" si="420"/>
        <v>라트비아410000</v>
      </c>
      <c r="B9674" s="127">
        <f t="shared" si="419"/>
        <v>410000</v>
      </c>
      <c r="C9674" s="127">
        <f t="shared" si="421"/>
        <v>13151000</v>
      </c>
      <c r="D9674" s="129">
        <f t="shared" si="422"/>
        <v>430500</v>
      </c>
      <c r="E9674" s="130" t="s">
        <v>7181</v>
      </c>
    </row>
    <row r="9675" spans="1:5">
      <c r="A9675" s="127" t="str">
        <f t="shared" si="420"/>
        <v>라트비아411000</v>
      </c>
      <c r="B9675" s="127">
        <f t="shared" si="419"/>
        <v>411000</v>
      </c>
      <c r="C9675" s="127">
        <f t="shared" si="421"/>
        <v>13183000</v>
      </c>
      <c r="D9675" s="129">
        <f t="shared" si="422"/>
        <v>431550</v>
      </c>
      <c r="E9675" s="130" t="s">
        <v>7181</v>
      </c>
    </row>
    <row r="9676" spans="1:5">
      <c r="A9676" s="127" t="str">
        <f t="shared" si="420"/>
        <v>라트비아412000</v>
      </c>
      <c r="B9676" s="127">
        <f t="shared" si="419"/>
        <v>412000</v>
      </c>
      <c r="C9676" s="127">
        <f t="shared" si="421"/>
        <v>13215000</v>
      </c>
      <c r="D9676" s="129">
        <f t="shared" si="422"/>
        <v>432600</v>
      </c>
      <c r="E9676" s="130" t="s">
        <v>7181</v>
      </c>
    </row>
    <row r="9677" spans="1:5">
      <c r="A9677" s="127" t="str">
        <f t="shared" si="420"/>
        <v>라트비아413000</v>
      </c>
      <c r="B9677" s="127">
        <f t="shared" si="419"/>
        <v>413000</v>
      </c>
      <c r="C9677" s="127">
        <f t="shared" si="421"/>
        <v>13247000</v>
      </c>
      <c r="D9677" s="129">
        <f t="shared" si="422"/>
        <v>433650</v>
      </c>
      <c r="E9677" s="130" t="s">
        <v>7181</v>
      </c>
    </row>
    <row r="9678" spans="1:5">
      <c r="A9678" s="127" t="str">
        <f t="shared" si="420"/>
        <v>라트비아414000</v>
      </c>
      <c r="B9678" s="127">
        <f t="shared" si="419"/>
        <v>414000</v>
      </c>
      <c r="C9678" s="127">
        <f t="shared" si="421"/>
        <v>13279000</v>
      </c>
      <c r="D9678" s="129">
        <f t="shared" si="422"/>
        <v>434700</v>
      </c>
      <c r="E9678" s="130" t="s">
        <v>7181</v>
      </c>
    </row>
    <row r="9679" spans="1:5">
      <c r="A9679" s="127" t="str">
        <f t="shared" si="420"/>
        <v>라트비아415000</v>
      </c>
      <c r="B9679" s="127">
        <f t="shared" si="419"/>
        <v>415000</v>
      </c>
      <c r="C9679" s="127">
        <f t="shared" si="421"/>
        <v>13311000</v>
      </c>
      <c r="D9679" s="129">
        <f t="shared" si="422"/>
        <v>435750</v>
      </c>
      <c r="E9679" s="130" t="s">
        <v>7181</v>
      </c>
    </row>
    <row r="9680" spans="1:5">
      <c r="A9680" s="127" t="str">
        <f t="shared" si="420"/>
        <v>라트비아416000</v>
      </c>
      <c r="B9680" s="127">
        <f t="shared" si="419"/>
        <v>416000</v>
      </c>
      <c r="C9680" s="127">
        <f t="shared" si="421"/>
        <v>13343000</v>
      </c>
      <c r="D9680" s="129">
        <f t="shared" si="422"/>
        <v>436800</v>
      </c>
      <c r="E9680" s="130" t="s">
        <v>7181</v>
      </c>
    </row>
    <row r="9681" spans="1:5">
      <c r="A9681" s="127" t="str">
        <f t="shared" si="420"/>
        <v>라트비아417000</v>
      </c>
      <c r="B9681" s="127">
        <f t="shared" ref="B9681:B9713" si="423">B9680+1000</f>
        <v>417000</v>
      </c>
      <c r="C9681" s="127">
        <f t="shared" si="421"/>
        <v>13375000</v>
      </c>
      <c r="D9681" s="129">
        <f t="shared" si="422"/>
        <v>437850</v>
      </c>
      <c r="E9681" s="130" t="s">
        <v>7181</v>
      </c>
    </row>
    <row r="9682" spans="1:5">
      <c r="A9682" s="127" t="str">
        <f t="shared" si="420"/>
        <v>라트비아418000</v>
      </c>
      <c r="B9682" s="127">
        <f t="shared" si="423"/>
        <v>418000</v>
      </c>
      <c r="C9682" s="127">
        <f t="shared" si="421"/>
        <v>13407000</v>
      </c>
      <c r="D9682" s="129">
        <f t="shared" si="422"/>
        <v>438900</v>
      </c>
      <c r="E9682" s="130" t="s">
        <v>7181</v>
      </c>
    </row>
    <row r="9683" spans="1:5">
      <c r="A9683" s="127" t="str">
        <f t="shared" si="420"/>
        <v>라트비아419000</v>
      </c>
      <c r="B9683" s="127">
        <f t="shared" si="423"/>
        <v>419000</v>
      </c>
      <c r="C9683" s="127">
        <f t="shared" si="421"/>
        <v>13439000</v>
      </c>
      <c r="D9683" s="129">
        <f t="shared" si="422"/>
        <v>439950</v>
      </c>
      <c r="E9683" s="130" t="s">
        <v>7181</v>
      </c>
    </row>
    <row r="9684" spans="1:5">
      <c r="A9684" s="127" t="str">
        <f t="shared" si="420"/>
        <v>라트비아420000</v>
      </c>
      <c r="B9684" s="127">
        <f t="shared" si="423"/>
        <v>420000</v>
      </c>
      <c r="C9684" s="127">
        <f t="shared" si="421"/>
        <v>13471000</v>
      </c>
      <c r="D9684" s="129">
        <f t="shared" si="422"/>
        <v>441000</v>
      </c>
      <c r="E9684" s="130" t="s">
        <v>7181</v>
      </c>
    </row>
    <row r="9685" spans="1:5">
      <c r="A9685" s="127" t="str">
        <f t="shared" si="420"/>
        <v>라트비아421000</v>
      </c>
      <c r="B9685" s="127">
        <f t="shared" si="423"/>
        <v>421000</v>
      </c>
      <c r="C9685" s="127">
        <f t="shared" si="421"/>
        <v>13503000</v>
      </c>
      <c r="D9685" s="129">
        <f t="shared" si="422"/>
        <v>442050</v>
      </c>
      <c r="E9685" s="130" t="s">
        <v>7181</v>
      </c>
    </row>
    <row r="9686" spans="1:5">
      <c r="A9686" s="127" t="str">
        <f t="shared" si="420"/>
        <v>라트비아422000</v>
      </c>
      <c r="B9686" s="127">
        <f t="shared" si="423"/>
        <v>422000</v>
      </c>
      <c r="C9686" s="127">
        <f t="shared" si="421"/>
        <v>13535000</v>
      </c>
      <c r="D9686" s="129">
        <f t="shared" si="422"/>
        <v>443100</v>
      </c>
      <c r="E9686" s="130" t="s">
        <v>7181</v>
      </c>
    </row>
    <row r="9687" spans="1:5">
      <c r="A9687" s="127" t="str">
        <f t="shared" si="420"/>
        <v>라트비아423000</v>
      </c>
      <c r="B9687" s="127">
        <f t="shared" si="423"/>
        <v>423000</v>
      </c>
      <c r="C9687" s="127">
        <f t="shared" si="421"/>
        <v>13567000</v>
      </c>
      <c r="D9687" s="129">
        <f t="shared" si="422"/>
        <v>444150</v>
      </c>
      <c r="E9687" s="130" t="s">
        <v>7181</v>
      </c>
    </row>
    <row r="9688" spans="1:5">
      <c r="A9688" s="127" t="str">
        <f t="shared" si="420"/>
        <v>라트비아424000</v>
      </c>
      <c r="B9688" s="127">
        <f t="shared" si="423"/>
        <v>424000</v>
      </c>
      <c r="C9688" s="127">
        <f t="shared" si="421"/>
        <v>13599000</v>
      </c>
      <c r="D9688" s="129">
        <f t="shared" si="422"/>
        <v>445200</v>
      </c>
      <c r="E9688" s="130" t="s">
        <v>7181</v>
      </c>
    </row>
    <row r="9689" spans="1:5">
      <c r="A9689" s="127" t="str">
        <f t="shared" si="420"/>
        <v>라트비아425000</v>
      </c>
      <c r="B9689" s="127">
        <f t="shared" si="423"/>
        <v>425000</v>
      </c>
      <c r="C9689" s="127">
        <f t="shared" si="421"/>
        <v>13631000</v>
      </c>
      <c r="D9689" s="129">
        <f t="shared" si="422"/>
        <v>446250</v>
      </c>
      <c r="E9689" s="130" t="s">
        <v>7181</v>
      </c>
    </row>
    <row r="9690" spans="1:5">
      <c r="A9690" s="127" t="str">
        <f t="shared" si="420"/>
        <v>라트비아426000</v>
      </c>
      <c r="B9690" s="127">
        <f t="shared" si="423"/>
        <v>426000</v>
      </c>
      <c r="C9690" s="127">
        <f t="shared" si="421"/>
        <v>13663000</v>
      </c>
      <c r="D9690" s="129">
        <f t="shared" si="422"/>
        <v>447300</v>
      </c>
      <c r="E9690" s="130" t="s">
        <v>7181</v>
      </c>
    </row>
    <row r="9691" spans="1:5">
      <c r="A9691" s="127" t="str">
        <f t="shared" si="420"/>
        <v>라트비아427000</v>
      </c>
      <c r="B9691" s="127">
        <f t="shared" si="423"/>
        <v>427000</v>
      </c>
      <c r="C9691" s="127">
        <f t="shared" si="421"/>
        <v>13695000</v>
      </c>
      <c r="D9691" s="129">
        <f t="shared" si="422"/>
        <v>448350</v>
      </c>
      <c r="E9691" s="130" t="s">
        <v>7181</v>
      </c>
    </row>
    <row r="9692" spans="1:5">
      <c r="A9692" s="127" t="str">
        <f t="shared" si="420"/>
        <v>라트비아428000</v>
      </c>
      <c r="B9692" s="127">
        <f t="shared" si="423"/>
        <v>428000</v>
      </c>
      <c r="C9692" s="127">
        <f t="shared" si="421"/>
        <v>13727000</v>
      </c>
      <c r="D9692" s="129">
        <f t="shared" si="422"/>
        <v>449400</v>
      </c>
      <c r="E9692" s="130" t="s">
        <v>7181</v>
      </c>
    </row>
    <row r="9693" spans="1:5">
      <c r="A9693" s="127" t="str">
        <f t="shared" si="420"/>
        <v>라트비아429000</v>
      </c>
      <c r="B9693" s="127">
        <f t="shared" si="423"/>
        <v>429000</v>
      </c>
      <c r="C9693" s="127">
        <f t="shared" si="421"/>
        <v>13759000</v>
      </c>
      <c r="D9693" s="129">
        <f t="shared" si="422"/>
        <v>450450</v>
      </c>
      <c r="E9693" s="130" t="s">
        <v>7181</v>
      </c>
    </row>
    <row r="9694" spans="1:5">
      <c r="A9694" s="127" t="str">
        <f t="shared" si="420"/>
        <v>라트비아430000</v>
      </c>
      <c r="B9694" s="127">
        <f t="shared" si="423"/>
        <v>430000</v>
      </c>
      <c r="C9694" s="127">
        <f t="shared" si="421"/>
        <v>13791000</v>
      </c>
      <c r="D9694" s="129">
        <f t="shared" si="422"/>
        <v>451500</v>
      </c>
      <c r="E9694" s="130" t="s">
        <v>7181</v>
      </c>
    </row>
    <row r="9695" spans="1:5">
      <c r="A9695" s="127" t="str">
        <f t="shared" si="420"/>
        <v>라트비아431000</v>
      </c>
      <c r="B9695" s="127">
        <f t="shared" si="423"/>
        <v>431000</v>
      </c>
      <c r="C9695" s="127">
        <f t="shared" si="421"/>
        <v>13823000</v>
      </c>
      <c r="D9695" s="129">
        <f t="shared" si="422"/>
        <v>452550</v>
      </c>
      <c r="E9695" s="130" t="s">
        <v>7181</v>
      </c>
    </row>
    <row r="9696" spans="1:5">
      <c r="A9696" s="127" t="str">
        <f t="shared" si="420"/>
        <v>라트비아432000</v>
      </c>
      <c r="B9696" s="127">
        <f t="shared" si="423"/>
        <v>432000</v>
      </c>
      <c r="C9696" s="127">
        <f t="shared" si="421"/>
        <v>13855000</v>
      </c>
      <c r="D9696" s="129">
        <f t="shared" si="422"/>
        <v>453600</v>
      </c>
      <c r="E9696" s="130" t="s">
        <v>7181</v>
      </c>
    </row>
    <row r="9697" spans="1:5">
      <c r="A9697" s="127" t="str">
        <f t="shared" si="420"/>
        <v>라트비아433000</v>
      </c>
      <c r="B9697" s="127">
        <f t="shared" si="423"/>
        <v>433000</v>
      </c>
      <c r="C9697" s="127">
        <f t="shared" si="421"/>
        <v>13887000</v>
      </c>
      <c r="D9697" s="129">
        <f t="shared" si="422"/>
        <v>454650</v>
      </c>
      <c r="E9697" s="130" t="s">
        <v>7181</v>
      </c>
    </row>
    <row r="9698" spans="1:5">
      <c r="A9698" s="127" t="str">
        <f t="shared" si="420"/>
        <v>라트비아434000</v>
      </c>
      <c r="B9698" s="127">
        <f t="shared" si="423"/>
        <v>434000</v>
      </c>
      <c r="C9698" s="127">
        <f t="shared" si="421"/>
        <v>13919000</v>
      </c>
      <c r="D9698" s="129">
        <f t="shared" si="422"/>
        <v>455700</v>
      </c>
      <c r="E9698" s="130" t="s">
        <v>7181</v>
      </c>
    </row>
    <row r="9699" spans="1:5">
      <c r="A9699" s="127" t="str">
        <f t="shared" si="420"/>
        <v>라트비아435000</v>
      </c>
      <c r="B9699" s="127">
        <f t="shared" si="423"/>
        <v>435000</v>
      </c>
      <c r="C9699" s="127">
        <f t="shared" si="421"/>
        <v>13951000</v>
      </c>
      <c r="D9699" s="129">
        <f t="shared" si="422"/>
        <v>456750</v>
      </c>
      <c r="E9699" s="130" t="s">
        <v>7181</v>
      </c>
    </row>
    <row r="9700" spans="1:5">
      <c r="A9700" s="127" t="str">
        <f t="shared" si="420"/>
        <v>라트비아436000</v>
      </c>
      <c r="B9700" s="127">
        <f t="shared" si="423"/>
        <v>436000</v>
      </c>
      <c r="C9700" s="127">
        <f t="shared" si="421"/>
        <v>13983000</v>
      </c>
      <c r="D9700" s="129">
        <f t="shared" si="422"/>
        <v>457800</v>
      </c>
      <c r="E9700" s="130" t="s">
        <v>7181</v>
      </c>
    </row>
    <row r="9701" spans="1:5">
      <c r="A9701" s="127" t="str">
        <f t="shared" si="420"/>
        <v>라트비아437000</v>
      </c>
      <c r="B9701" s="127">
        <f t="shared" si="423"/>
        <v>437000</v>
      </c>
      <c r="C9701" s="127">
        <f t="shared" si="421"/>
        <v>14015000</v>
      </c>
      <c r="D9701" s="129">
        <f t="shared" si="422"/>
        <v>458850</v>
      </c>
      <c r="E9701" s="130" t="s">
        <v>7181</v>
      </c>
    </row>
    <row r="9702" spans="1:5">
      <c r="A9702" s="127" t="str">
        <f t="shared" si="420"/>
        <v>라트비아438000</v>
      </c>
      <c r="B9702" s="127">
        <f t="shared" si="423"/>
        <v>438000</v>
      </c>
      <c r="C9702" s="127">
        <f t="shared" si="421"/>
        <v>14047000</v>
      </c>
      <c r="D9702" s="129">
        <f t="shared" si="422"/>
        <v>459900</v>
      </c>
      <c r="E9702" s="130" t="s">
        <v>7181</v>
      </c>
    </row>
    <row r="9703" spans="1:5">
      <c r="A9703" s="127" t="str">
        <f t="shared" si="420"/>
        <v>라트비아439000</v>
      </c>
      <c r="B9703" s="127">
        <f t="shared" si="423"/>
        <v>439000</v>
      </c>
      <c r="C9703" s="127">
        <f t="shared" si="421"/>
        <v>14079000</v>
      </c>
      <c r="D9703" s="129">
        <f t="shared" si="422"/>
        <v>460950</v>
      </c>
      <c r="E9703" s="130" t="s">
        <v>7181</v>
      </c>
    </row>
    <row r="9704" spans="1:5">
      <c r="A9704" s="127" t="str">
        <f t="shared" si="420"/>
        <v>라트비아440000</v>
      </c>
      <c r="B9704" s="127">
        <f t="shared" si="423"/>
        <v>440000</v>
      </c>
      <c r="C9704" s="127">
        <f t="shared" si="421"/>
        <v>14111000</v>
      </c>
      <c r="D9704" s="129">
        <f t="shared" si="422"/>
        <v>462000</v>
      </c>
      <c r="E9704" s="130" t="s">
        <v>7181</v>
      </c>
    </row>
    <row r="9705" spans="1:5">
      <c r="A9705" s="127" t="str">
        <f t="shared" si="420"/>
        <v>라트비아441000</v>
      </c>
      <c r="B9705" s="127">
        <f t="shared" si="423"/>
        <v>441000</v>
      </c>
      <c r="C9705" s="127">
        <f t="shared" si="421"/>
        <v>14143000</v>
      </c>
      <c r="D9705" s="129">
        <f t="shared" si="422"/>
        <v>463050</v>
      </c>
      <c r="E9705" s="130" t="s">
        <v>7181</v>
      </c>
    </row>
    <row r="9706" spans="1:5">
      <c r="A9706" s="127" t="str">
        <f t="shared" si="420"/>
        <v>라트비아442000</v>
      </c>
      <c r="B9706" s="127">
        <f t="shared" si="423"/>
        <v>442000</v>
      </c>
      <c r="C9706" s="127">
        <f t="shared" si="421"/>
        <v>14175000</v>
      </c>
      <c r="D9706" s="129">
        <f t="shared" si="422"/>
        <v>464100</v>
      </c>
      <c r="E9706" s="130" t="s">
        <v>7181</v>
      </c>
    </row>
    <row r="9707" spans="1:5">
      <c r="A9707" s="127" t="str">
        <f t="shared" si="420"/>
        <v>라트비아443000</v>
      </c>
      <c r="B9707" s="127">
        <f t="shared" si="423"/>
        <v>443000</v>
      </c>
      <c r="C9707" s="127">
        <f t="shared" si="421"/>
        <v>14207000</v>
      </c>
      <c r="D9707" s="129">
        <f t="shared" si="422"/>
        <v>465150</v>
      </c>
      <c r="E9707" s="130" t="s">
        <v>7181</v>
      </c>
    </row>
    <row r="9708" spans="1:5">
      <c r="A9708" s="127" t="str">
        <f t="shared" si="420"/>
        <v>라트비아444000</v>
      </c>
      <c r="B9708" s="127">
        <f t="shared" si="423"/>
        <v>444000</v>
      </c>
      <c r="C9708" s="127">
        <f t="shared" si="421"/>
        <v>14239000</v>
      </c>
      <c r="D9708" s="129">
        <f t="shared" si="422"/>
        <v>466200</v>
      </c>
      <c r="E9708" s="130" t="s">
        <v>7181</v>
      </c>
    </row>
    <row r="9709" spans="1:5">
      <c r="A9709" s="127" t="str">
        <f t="shared" si="420"/>
        <v>라트비아445000</v>
      </c>
      <c r="B9709" s="127">
        <f t="shared" si="423"/>
        <v>445000</v>
      </c>
      <c r="C9709" s="127">
        <f t="shared" si="421"/>
        <v>14271000</v>
      </c>
      <c r="D9709" s="129">
        <f t="shared" si="422"/>
        <v>467250</v>
      </c>
      <c r="E9709" s="130" t="s">
        <v>7181</v>
      </c>
    </row>
    <row r="9710" spans="1:5">
      <c r="A9710" s="127" t="str">
        <f t="shared" si="420"/>
        <v>라트비아446000</v>
      </c>
      <c r="B9710" s="127">
        <f t="shared" si="423"/>
        <v>446000</v>
      </c>
      <c r="C9710" s="127">
        <f t="shared" si="421"/>
        <v>14303000</v>
      </c>
      <c r="D9710" s="129">
        <f t="shared" si="422"/>
        <v>468300</v>
      </c>
      <c r="E9710" s="130" t="s">
        <v>7181</v>
      </c>
    </row>
    <row r="9711" spans="1:5">
      <c r="A9711" s="127" t="str">
        <f t="shared" si="420"/>
        <v>라트비아447000</v>
      </c>
      <c r="B9711" s="127">
        <f t="shared" si="423"/>
        <v>447000</v>
      </c>
      <c r="C9711" s="127">
        <f t="shared" si="421"/>
        <v>14335000</v>
      </c>
      <c r="D9711" s="129">
        <f t="shared" si="422"/>
        <v>469350</v>
      </c>
      <c r="E9711" s="130" t="s">
        <v>7181</v>
      </c>
    </row>
    <row r="9712" spans="1:5">
      <c r="A9712" s="127" t="str">
        <f t="shared" si="420"/>
        <v>라트비아448000</v>
      </c>
      <c r="B9712" s="127">
        <f t="shared" si="423"/>
        <v>448000</v>
      </c>
      <c r="C9712" s="127">
        <f t="shared" si="421"/>
        <v>14367000</v>
      </c>
      <c r="D9712" s="129">
        <f t="shared" si="422"/>
        <v>470400</v>
      </c>
      <c r="E9712" s="130" t="s">
        <v>7181</v>
      </c>
    </row>
    <row r="9713" spans="1:5">
      <c r="A9713" s="127" t="str">
        <f t="shared" si="420"/>
        <v>라트비아449000</v>
      </c>
      <c r="B9713" s="127">
        <f t="shared" si="423"/>
        <v>449000</v>
      </c>
      <c r="C9713" s="127">
        <f t="shared" si="421"/>
        <v>14399000</v>
      </c>
      <c r="D9713" s="129">
        <f t="shared" si="422"/>
        <v>471450</v>
      </c>
      <c r="E9713" s="130" t="s">
        <v>7181</v>
      </c>
    </row>
    <row r="9714" spans="1:5">
      <c r="A9714" s="127" t="str">
        <f>"루마니아"&amp;B9714</f>
        <v>루마니아1000</v>
      </c>
      <c r="B9714" s="127">
        <v>1000</v>
      </c>
      <c r="C9714" s="127">
        <v>63000</v>
      </c>
      <c r="D9714" s="129">
        <f t="shared" si="422"/>
        <v>1050</v>
      </c>
      <c r="E9714" s="130" t="s">
        <v>7181</v>
      </c>
    </row>
    <row r="9715" spans="1:5">
      <c r="A9715" s="127" t="str">
        <f t="shared" ref="A9715:A9778" si="424">"루마니아"&amp;B9715</f>
        <v>루마니아2000</v>
      </c>
      <c r="B9715" s="127">
        <f>B9714+1000</f>
        <v>2000</v>
      </c>
      <c r="C9715" s="127">
        <f>C9714+32000</f>
        <v>95000</v>
      </c>
      <c r="D9715" s="129">
        <f t="shared" si="422"/>
        <v>2100</v>
      </c>
      <c r="E9715" s="130" t="s">
        <v>7181</v>
      </c>
    </row>
    <row r="9716" spans="1:5">
      <c r="A9716" s="127" t="str">
        <f t="shared" si="424"/>
        <v>루마니아3000</v>
      </c>
      <c r="B9716" s="127">
        <f t="shared" ref="B9716:B9779" si="425">B9715+1000</f>
        <v>3000</v>
      </c>
      <c r="C9716" s="127">
        <f t="shared" ref="C9716:C9779" si="426">C9715+32000</f>
        <v>127000</v>
      </c>
      <c r="D9716" s="129">
        <f t="shared" si="422"/>
        <v>3150</v>
      </c>
      <c r="E9716" s="130" t="s">
        <v>7181</v>
      </c>
    </row>
    <row r="9717" spans="1:5">
      <c r="A9717" s="127" t="str">
        <f t="shared" si="424"/>
        <v>루마니아4000</v>
      </c>
      <c r="B9717" s="127">
        <f t="shared" si="425"/>
        <v>4000</v>
      </c>
      <c r="C9717" s="127">
        <f t="shared" si="426"/>
        <v>159000</v>
      </c>
      <c r="D9717" s="129">
        <f t="shared" si="422"/>
        <v>4200</v>
      </c>
      <c r="E9717" s="130" t="s">
        <v>7181</v>
      </c>
    </row>
    <row r="9718" spans="1:5">
      <c r="A9718" s="127" t="str">
        <f t="shared" si="424"/>
        <v>루마니아5000</v>
      </c>
      <c r="B9718" s="127">
        <f t="shared" si="425"/>
        <v>5000</v>
      </c>
      <c r="C9718" s="127">
        <f t="shared" si="426"/>
        <v>191000</v>
      </c>
      <c r="D9718" s="129">
        <f t="shared" si="422"/>
        <v>5250</v>
      </c>
      <c r="E9718" s="130" t="s">
        <v>7181</v>
      </c>
    </row>
    <row r="9719" spans="1:5">
      <c r="A9719" s="127" t="str">
        <f t="shared" si="424"/>
        <v>루마니아6000</v>
      </c>
      <c r="B9719" s="127">
        <f t="shared" si="425"/>
        <v>6000</v>
      </c>
      <c r="C9719" s="127">
        <f t="shared" si="426"/>
        <v>223000</v>
      </c>
      <c r="D9719" s="129">
        <f t="shared" si="422"/>
        <v>6300</v>
      </c>
      <c r="E9719" s="130" t="s">
        <v>7181</v>
      </c>
    </row>
    <row r="9720" spans="1:5">
      <c r="A9720" s="127" t="str">
        <f t="shared" si="424"/>
        <v>루마니아7000</v>
      </c>
      <c r="B9720" s="127">
        <f t="shared" si="425"/>
        <v>7000</v>
      </c>
      <c r="C9720" s="127">
        <f t="shared" si="426"/>
        <v>255000</v>
      </c>
      <c r="D9720" s="129">
        <f t="shared" si="422"/>
        <v>7350</v>
      </c>
      <c r="E9720" s="130" t="s">
        <v>7181</v>
      </c>
    </row>
    <row r="9721" spans="1:5">
      <c r="A9721" s="127" t="str">
        <f t="shared" si="424"/>
        <v>루마니아8000</v>
      </c>
      <c r="B9721" s="127">
        <f t="shared" si="425"/>
        <v>8000</v>
      </c>
      <c r="C9721" s="127">
        <f t="shared" si="426"/>
        <v>287000</v>
      </c>
      <c r="D9721" s="129">
        <f t="shared" si="422"/>
        <v>8400</v>
      </c>
      <c r="E9721" s="130" t="s">
        <v>7181</v>
      </c>
    </row>
    <row r="9722" spans="1:5">
      <c r="A9722" s="127" t="str">
        <f t="shared" si="424"/>
        <v>루마니아9000</v>
      </c>
      <c r="B9722" s="127">
        <f t="shared" si="425"/>
        <v>9000</v>
      </c>
      <c r="C9722" s="127">
        <f t="shared" si="426"/>
        <v>319000</v>
      </c>
      <c r="D9722" s="129">
        <f t="shared" si="422"/>
        <v>9450</v>
      </c>
      <c r="E9722" s="130" t="s">
        <v>7181</v>
      </c>
    </row>
    <row r="9723" spans="1:5">
      <c r="A9723" s="127" t="str">
        <f t="shared" si="424"/>
        <v>루마니아10000</v>
      </c>
      <c r="B9723" s="127">
        <f t="shared" si="425"/>
        <v>10000</v>
      </c>
      <c r="C9723" s="127">
        <f t="shared" si="426"/>
        <v>351000</v>
      </c>
      <c r="D9723" s="129">
        <f t="shared" si="422"/>
        <v>10500</v>
      </c>
      <c r="E9723" s="130" t="s">
        <v>7181</v>
      </c>
    </row>
    <row r="9724" spans="1:5">
      <c r="A9724" s="127" t="str">
        <f t="shared" si="424"/>
        <v>루마니아11000</v>
      </c>
      <c r="B9724" s="127">
        <f t="shared" si="425"/>
        <v>11000</v>
      </c>
      <c r="C9724" s="127">
        <f t="shared" si="426"/>
        <v>383000</v>
      </c>
      <c r="D9724" s="129">
        <f t="shared" si="422"/>
        <v>11550</v>
      </c>
      <c r="E9724" s="130" t="s">
        <v>7181</v>
      </c>
    </row>
    <row r="9725" spans="1:5">
      <c r="A9725" s="127" t="str">
        <f t="shared" si="424"/>
        <v>루마니아12000</v>
      </c>
      <c r="B9725" s="127">
        <f t="shared" si="425"/>
        <v>12000</v>
      </c>
      <c r="C9725" s="127">
        <f t="shared" si="426"/>
        <v>415000</v>
      </c>
      <c r="D9725" s="129">
        <f t="shared" si="422"/>
        <v>12600</v>
      </c>
      <c r="E9725" s="130" t="s">
        <v>7181</v>
      </c>
    </row>
    <row r="9726" spans="1:5">
      <c r="A9726" s="127" t="str">
        <f t="shared" si="424"/>
        <v>루마니아13000</v>
      </c>
      <c r="B9726" s="127">
        <f t="shared" si="425"/>
        <v>13000</v>
      </c>
      <c r="C9726" s="127">
        <f t="shared" si="426"/>
        <v>447000</v>
      </c>
      <c r="D9726" s="129">
        <f t="shared" ref="D9726:D9789" si="427">SUM($G$2)*(B9726*0.001)</f>
        <v>13650</v>
      </c>
      <c r="E9726" s="130" t="s">
        <v>7181</v>
      </c>
    </row>
    <row r="9727" spans="1:5">
      <c r="A9727" s="127" t="str">
        <f t="shared" si="424"/>
        <v>루마니아14000</v>
      </c>
      <c r="B9727" s="127">
        <f t="shared" si="425"/>
        <v>14000</v>
      </c>
      <c r="C9727" s="127">
        <f t="shared" si="426"/>
        <v>479000</v>
      </c>
      <c r="D9727" s="129">
        <f t="shared" si="427"/>
        <v>14700</v>
      </c>
      <c r="E9727" s="130" t="s">
        <v>7181</v>
      </c>
    </row>
    <row r="9728" spans="1:5">
      <c r="A9728" s="127" t="str">
        <f t="shared" si="424"/>
        <v>루마니아15000</v>
      </c>
      <c r="B9728" s="127">
        <f t="shared" si="425"/>
        <v>15000</v>
      </c>
      <c r="C9728" s="127">
        <f t="shared" si="426"/>
        <v>511000</v>
      </c>
      <c r="D9728" s="129">
        <f t="shared" si="427"/>
        <v>15750</v>
      </c>
      <c r="E9728" s="130" t="s">
        <v>7181</v>
      </c>
    </row>
    <row r="9729" spans="1:5">
      <c r="A9729" s="127" t="str">
        <f t="shared" si="424"/>
        <v>루마니아16000</v>
      </c>
      <c r="B9729" s="127">
        <f t="shared" si="425"/>
        <v>16000</v>
      </c>
      <c r="C9729" s="127">
        <f t="shared" si="426"/>
        <v>543000</v>
      </c>
      <c r="D9729" s="129">
        <f t="shared" si="427"/>
        <v>16800</v>
      </c>
      <c r="E9729" s="130" t="s">
        <v>7181</v>
      </c>
    </row>
    <row r="9730" spans="1:5">
      <c r="A9730" s="127" t="str">
        <f t="shared" si="424"/>
        <v>루마니아17000</v>
      </c>
      <c r="B9730" s="127">
        <f t="shared" si="425"/>
        <v>17000</v>
      </c>
      <c r="C9730" s="127">
        <f t="shared" si="426"/>
        <v>575000</v>
      </c>
      <c r="D9730" s="129">
        <f t="shared" si="427"/>
        <v>17850</v>
      </c>
      <c r="E9730" s="130" t="s">
        <v>7181</v>
      </c>
    </row>
    <row r="9731" spans="1:5">
      <c r="A9731" s="127" t="str">
        <f t="shared" si="424"/>
        <v>루마니아18000</v>
      </c>
      <c r="B9731" s="127">
        <f t="shared" si="425"/>
        <v>18000</v>
      </c>
      <c r="C9731" s="127">
        <f t="shared" si="426"/>
        <v>607000</v>
      </c>
      <c r="D9731" s="129">
        <f t="shared" si="427"/>
        <v>18900</v>
      </c>
      <c r="E9731" s="130" t="s">
        <v>7181</v>
      </c>
    </row>
    <row r="9732" spans="1:5">
      <c r="A9732" s="127" t="str">
        <f t="shared" si="424"/>
        <v>루마니아19000</v>
      </c>
      <c r="B9732" s="127">
        <f t="shared" si="425"/>
        <v>19000</v>
      </c>
      <c r="C9732" s="127">
        <f t="shared" si="426"/>
        <v>639000</v>
      </c>
      <c r="D9732" s="129">
        <f t="shared" si="427"/>
        <v>19950</v>
      </c>
      <c r="E9732" s="130" t="s">
        <v>7181</v>
      </c>
    </row>
    <row r="9733" spans="1:5">
      <c r="A9733" s="127" t="str">
        <f t="shared" si="424"/>
        <v>루마니아20000</v>
      </c>
      <c r="B9733" s="127">
        <f t="shared" si="425"/>
        <v>20000</v>
      </c>
      <c r="C9733" s="127">
        <f t="shared" si="426"/>
        <v>671000</v>
      </c>
      <c r="D9733" s="129">
        <f t="shared" si="427"/>
        <v>21000</v>
      </c>
      <c r="E9733" s="130" t="s">
        <v>7181</v>
      </c>
    </row>
    <row r="9734" spans="1:5">
      <c r="A9734" s="127" t="str">
        <f t="shared" si="424"/>
        <v>루마니아21000</v>
      </c>
      <c r="B9734" s="127">
        <f t="shared" si="425"/>
        <v>21000</v>
      </c>
      <c r="C9734" s="127">
        <f t="shared" si="426"/>
        <v>703000</v>
      </c>
      <c r="D9734" s="129">
        <f t="shared" si="427"/>
        <v>22050</v>
      </c>
      <c r="E9734" s="130" t="s">
        <v>7181</v>
      </c>
    </row>
    <row r="9735" spans="1:5">
      <c r="A9735" s="127" t="str">
        <f t="shared" si="424"/>
        <v>루마니아22000</v>
      </c>
      <c r="B9735" s="127">
        <f t="shared" si="425"/>
        <v>22000</v>
      </c>
      <c r="C9735" s="127">
        <f t="shared" si="426"/>
        <v>735000</v>
      </c>
      <c r="D9735" s="129">
        <f t="shared" si="427"/>
        <v>23100</v>
      </c>
      <c r="E9735" s="130" t="s">
        <v>7181</v>
      </c>
    </row>
    <row r="9736" spans="1:5">
      <c r="A9736" s="127" t="str">
        <f t="shared" si="424"/>
        <v>루마니아23000</v>
      </c>
      <c r="B9736" s="127">
        <f t="shared" si="425"/>
        <v>23000</v>
      </c>
      <c r="C9736" s="127">
        <f t="shared" si="426"/>
        <v>767000</v>
      </c>
      <c r="D9736" s="129">
        <f t="shared" si="427"/>
        <v>24150</v>
      </c>
      <c r="E9736" s="130" t="s">
        <v>7181</v>
      </c>
    </row>
    <row r="9737" spans="1:5">
      <c r="A9737" s="127" t="str">
        <f t="shared" si="424"/>
        <v>루마니아24000</v>
      </c>
      <c r="B9737" s="127">
        <f t="shared" si="425"/>
        <v>24000</v>
      </c>
      <c r="C9737" s="127">
        <f t="shared" si="426"/>
        <v>799000</v>
      </c>
      <c r="D9737" s="129">
        <f t="shared" si="427"/>
        <v>25200</v>
      </c>
      <c r="E9737" s="130" t="s">
        <v>7181</v>
      </c>
    </row>
    <row r="9738" spans="1:5">
      <c r="A9738" s="127" t="str">
        <f t="shared" si="424"/>
        <v>루마니아25000</v>
      </c>
      <c r="B9738" s="127">
        <f t="shared" si="425"/>
        <v>25000</v>
      </c>
      <c r="C9738" s="127">
        <f t="shared" si="426"/>
        <v>831000</v>
      </c>
      <c r="D9738" s="129">
        <f t="shared" si="427"/>
        <v>26250</v>
      </c>
      <c r="E9738" s="130" t="s">
        <v>7181</v>
      </c>
    </row>
    <row r="9739" spans="1:5">
      <c r="A9739" s="127" t="str">
        <f t="shared" si="424"/>
        <v>루마니아26000</v>
      </c>
      <c r="B9739" s="127">
        <f t="shared" si="425"/>
        <v>26000</v>
      </c>
      <c r="C9739" s="127">
        <f t="shared" si="426"/>
        <v>863000</v>
      </c>
      <c r="D9739" s="129">
        <f t="shared" si="427"/>
        <v>27300</v>
      </c>
      <c r="E9739" s="130" t="s">
        <v>7181</v>
      </c>
    </row>
    <row r="9740" spans="1:5">
      <c r="A9740" s="127" t="str">
        <f t="shared" si="424"/>
        <v>루마니아27000</v>
      </c>
      <c r="B9740" s="127">
        <f t="shared" si="425"/>
        <v>27000</v>
      </c>
      <c r="C9740" s="127">
        <f t="shared" si="426"/>
        <v>895000</v>
      </c>
      <c r="D9740" s="129">
        <f t="shared" si="427"/>
        <v>28350</v>
      </c>
      <c r="E9740" s="130" t="s">
        <v>7181</v>
      </c>
    </row>
    <row r="9741" spans="1:5">
      <c r="A9741" s="127" t="str">
        <f t="shared" si="424"/>
        <v>루마니아28000</v>
      </c>
      <c r="B9741" s="127">
        <f t="shared" si="425"/>
        <v>28000</v>
      </c>
      <c r="C9741" s="127">
        <f t="shared" si="426"/>
        <v>927000</v>
      </c>
      <c r="D9741" s="129">
        <f t="shared" si="427"/>
        <v>29400</v>
      </c>
      <c r="E9741" s="130" t="s">
        <v>7181</v>
      </c>
    </row>
    <row r="9742" spans="1:5">
      <c r="A9742" s="127" t="str">
        <f t="shared" si="424"/>
        <v>루마니아29000</v>
      </c>
      <c r="B9742" s="127">
        <f t="shared" si="425"/>
        <v>29000</v>
      </c>
      <c r="C9742" s="127">
        <f t="shared" si="426"/>
        <v>959000</v>
      </c>
      <c r="D9742" s="129">
        <f t="shared" si="427"/>
        <v>30450</v>
      </c>
      <c r="E9742" s="130" t="s">
        <v>7181</v>
      </c>
    </row>
    <row r="9743" spans="1:5">
      <c r="A9743" s="127" t="str">
        <f t="shared" si="424"/>
        <v>루마니아30000</v>
      </c>
      <c r="B9743" s="127">
        <f t="shared" si="425"/>
        <v>30000</v>
      </c>
      <c r="C9743" s="127">
        <f t="shared" si="426"/>
        <v>991000</v>
      </c>
      <c r="D9743" s="129">
        <f t="shared" si="427"/>
        <v>31500</v>
      </c>
      <c r="E9743" s="130" t="s">
        <v>7181</v>
      </c>
    </row>
    <row r="9744" spans="1:5">
      <c r="A9744" s="127" t="str">
        <f t="shared" si="424"/>
        <v>루마니아31000</v>
      </c>
      <c r="B9744" s="127">
        <f t="shared" si="425"/>
        <v>31000</v>
      </c>
      <c r="C9744" s="127">
        <f t="shared" si="426"/>
        <v>1023000</v>
      </c>
      <c r="D9744" s="129">
        <f t="shared" si="427"/>
        <v>32550</v>
      </c>
      <c r="E9744" s="130" t="s">
        <v>7181</v>
      </c>
    </row>
    <row r="9745" spans="1:5">
      <c r="A9745" s="127" t="str">
        <f t="shared" si="424"/>
        <v>루마니아32000</v>
      </c>
      <c r="B9745" s="127">
        <f t="shared" si="425"/>
        <v>32000</v>
      </c>
      <c r="C9745" s="127">
        <f t="shared" si="426"/>
        <v>1055000</v>
      </c>
      <c r="D9745" s="129">
        <f t="shared" si="427"/>
        <v>33600</v>
      </c>
      <c r="E9745" s="130" t="s">
        <v>7181</v>
      </c>
    </row>
    <row r="9746" spans="1:5">
      <c r="A9746" s="127" t="str">
        <f t="shared" si="424"/>
        <v>루마니아33000</v>
      </c>
      <c r="B9746" s="127">
        <f t="shared" si="425"/>
        <v>33000</v>
      </c>
      <c r="C9746" s="127">
        <f t="shared" si="426"/>
        <v>1087000</v>
      </c>
      <c r="D9746" s="129">
        <f t="shared" si="427"/>
        <v>34650</v>
      </c>
      <c r="E9746" s="130" t="s">
        <v>7181</v>
      </c>
    </row>
    <row r="9747" spans="1:5">
      <c r="A9747" s="127" t="str">
        <f t="shared" si="424"/>
        <v>루마니아34000</v>
      </c>
      <c r="B9747" s="127">
        <f t="shared" si="425"/>
        <v>34000</v>
      </c>
      <c r="C9747" s="127">
        <f t="shared" si="426"/>
        <v>1119000</v>
      </c>
      <c r="D9747" s="129">
        <f t="shared" si="427"/>
        <v>35700</v>
      </c>
      <c r="E9747" s="130" t="s">
        <v>7181</v>
      </c>
    </row>
    <row r="9748" spans="1:5">
      <c r="A9748" s="127" t="str">
        <f t="shared" si="424"/>
        <v>루마니아35000</v>
      </c>
      <c r="B9748" s="127">
        <f t="shared" si="425"/>
        <v>35000</v>
      </c>
      <c r="C9748" s="127">
        <f t="shared" si="426"/>
        <v>1151000</v>
      </c>
      <c r="D9748" s="129">
        <f t="shared" si="427"/>
        <v>36750</v>
      </c>
      <c r="E9748" s="130" t="s">
        <v>7181</v>
      </c>
    </row>
    <row r="9749" spans="1:5">
      <c r="A9749" s="127" t="str">
        <f t="shared" si="424"/>
        <v>루마니아36000</v>
      </c>
      <c r="B9749" s="127">
        <f t="shared" si="425"/>
        <v>36000</v>
      </c>
      <c r="C9749" s="127">
        <f t="shared" si="426"/>
        <v>1183000</v>
      </c>
      <c r="D9749" s="129">
        <f t="shared" si="427"/>
        <v>37800</v>
      </c>
      <c r="E9749" s="130" t="s">
        <v>7181</v>
      </c>
    </row>
    <row r="9750" spans="1:5">
      <c r="A9750" s="127" t="str">
        <f t="shared" si="424"/>
        <v>루마니아37000</v>
      </c>
      <c r="B9750" s="127">
        <f t="shared" si="425"/>
        <v>37000</v>
      </c>
      <c r="C9750" s="127">
        <f t="shared" si="426"/>
        <v>1215000</v>
      </c>
      <c r="D9750" s="129">
        <f t="shared" si="427"/>
        <v>38850</v>
      </c>
      <c r="E9750" s="130" t="s">
        <v>7181</v>
      </c>
    </row>
    <row r="9751" spans="1:5">
      <c r="A9751" s="127" t="str">
        <f t="shared" si="424"/>
        <v>루마니아38000</v>
      </c>
      <c r="B9751" s="127">
        <f t="shared" si="425"/>
        <v>38000</v>
      </c>
      <c r="C9751" s="127">
        <f t="shared" si="426"/>
        <v>1247000</v>
      </c>
      <c r="D9751" s="129">
        <f t="shared" si="427"/>
        <v>39900</v>
      </c>
      <c r="E9751" s="130" t="s">
        <v>7181</v>
      </c>
    </row>
    <row r="9752" spans="1:5">
      <c r="A9752" s="127" t="str">
        <f t="shared" si="424"/>
        <v>루마니아39000</v>
      </c>
      <c r="B9752" s="127">
        <f t="shared" si="425"/>
        <v>39000</v>
      </c>
      <c r="C9752" s="127">
        <f t="shared" si="426"/>
        <v>1279000</v>
      </c>
      <c r="D9752" s="129">
        <f t="shared" si="427"/>
        <v>40950</v>
      </c>
      <c r="E9752" s="130" t="s">
        <v>7181</v>
      </c>
    </row>
    <row r="9753" spans="1:5">
      <c r="A9753" s="127" t="str">
        <f t="shared" si="424"/>
        <v>루마니아40000</v>
      </c>
      <c r="B9753" s="127">
        <f t="shared" si="425"/>
        <v>40000</v>
      </c>
      <c r="C9753" s="127">
        <f t="shared" si="426"/>
        <v>1311000</v>
      </c>
      <c r="D9753" s="129">
        <f t="shared" si="427"/>
        <v>42000</v>
      </c>
      <c r="E9753" s="130" t="s">
        <v>7181</v>
      </c>
    </row>
    <row r="9754" spans="1:5">
      <c r="A9754" s="127" t="str">
        <f t="shared" si="424"/>
        <v>루마니아41000</v>
      </c>
      <c r="B9754" s="127">
        <f t="shared" si="425"/>
        <v>41000</v>
      </c>
      <c r="C9754" s="127">
        <f t="shared" si="426"/>
        <v>1343000</v>
      </c>
      <c r="D9754" s="129">
        <f t="shared" si="427"/>
        <v>43050</v>
      </c>
      <c r="E9754" s="130" t="s">
        <v>7181</v>
      </c>
    </row>
    <row r="9755" spans="1:5">
      <c r="A9755" s="127" t="str">
        <f t="shared" si="424"/>
        <v>루마니아42000</v>
      </c>
      <c r="B9755" s="127">
        <f t="shared" si="425"/>
        <v>42000</v>
      </c>
      <c r="C9755" s="127">
        <f t="shared" si="426"/>
        <v>1375000</v>
      </c>
      <c r="D9755" s="129">
        <f t="shared" si="427"/>
        <v>44100</v>
      </c>
      <c r="E9755" s="130" t="s">
        <v>7181</v>
      </c>
    </row>
    <row r="9756" spans="1:5">
      <c r="A9756" s="127" t="str">
        <f t="shared" si="424"/>
        <v>루마니아43000</v>
      </c>
      <c r="B9756" s="127">
        <f t="shared" si="425"/>
        <v>43000</v>
      </c>
      <c r="C9756" s="127">
        <f t="shared" si="426"/>
        <v>1407000</v>
      </c>
      <c r="D9756" s="129">
        <f t="shared" si="427"/>
        <v>45150</v>
      </c>
      <c r="E9756" s="130" t="s">
        <v>7181</v>
      </c>
    </row>
    <row r="9757" spans="1:5">
      <c r="A9757" s="127" t="str">
        <f t="shared" si="424"/>
        <v>루마니아44000</v>
      </c>
      <c r="B9757" s="127">
        <f t="shared" si="425"/>
        <v>44000</v>
      </c>
      <c r="C9757" s="127">
        <f t="shared" si="426"/>
        <v>1439000</v>
      </c>
      <c r="D9757" s="129">
        <f t="shared" si="427"/>
        <v>46200</v>
      </c>
      <c r="E9757" s="130" t="s">
        <v>7181</v>
      </c>
    </row>
    <row r="9758" spans="1:5">
      <c r="A9758" s="127" t="str">
        <f t="shared" si="424"/>
        <v>루마니아45000</v>
      </c>
      <c r="B9758" s="127">
        <f t="shared" si="425"/>
        <v>45000</v>
      </c>
      <c r="C9758" s="127">
        <f t="shared" si="426"/>
        <v>1471000</v>
      </c>
      <c r="D9758" s="129">
        <f t="shared" si="427"/>
        <v>47250</v>
      </c>
      <c r="E9758" s="130" t="s">
        <v>7181</v>
      </c>
    </row>
    <row r="9759" spans="1:5">
      <c r="A9759" s="127" t="str">
        <f t="shared" si="424"/>
        <v>루마니아46000</v>
      </c>
      <c r="B9759" s="127">
        <f t="shared" si="425"/>
        <v>46000</v>
      </c>
      <c r="C9759" s="127">
        <f t="shared" si="426"/>
        <v>1503000</v>
      </c>
      <c r="D9759" s="129">
        <f t="shared" si="427"/>
        <v>48300</v>
      </c>
      <c r="E9759" s="130" t="s">
        <v>7181</v>
      </c>
    </row>
    <row r="9760" spans="1:5">
      <c r="A9760" s="127" t="str">
        <f t="shared" si="424"/>
        <v>루마니아47000</v>
      </c>
      <c r="B9760" s="127">
        <f t="shared" si="425"/>
        <v>47000</v>
      </c>
      <c r="C9760" s="127">
        <f t="shared" si="426"/>
        <v>1535000</v>
      </c>
      <c r="D9760" s="129">
        <f t="shared" si="427"/>
        <v>49350</v>
      </c>
      <c r="E9760" s="130" t="s">
        <v>7181</v>
      </c>
    </row>
    <row r="9761" spans="1:5">
      <c r="A9761" s="127" t="str">
        <f t="shared" si="424"/>
        <v>루마니아48000</v>
      </c>
      <c r="B9761" s="127">
        <f t="shared" si="425"/>
        <v>48000</v>
      </c>
      <c r="C9761" s="127">
        <f t="shared" si="426"/>
        <v>1567000</v>
      </c>
      <c r="D9761" s="129">
        <f t="shared" si="427"/>
        <v>50400</v>
      </c>
      <c r="E9761" s="130" t="s">
        <v>7181</v>
      </c>
    </row>
    <row r="9762" spans="1:5">
      <c r="A9762" s="127" t="str">
        <f t="shared" si="424"/>
        <v>루마니아49000</v>
      </c>
      <c r="B9762" s="127">
        <f t="shared" si="425"/>
        <v>49000</v>
      </c>
      <c r="C9762" s="127">
        <f t="shared" si="426"/>
        <v>1599000</v>
      </c>
      <c r="D9762" s="129">
        <f t="shared" si="427"/>
        <v>51450</v>
      </c>
      <c r="E9762" s="130" t="s">
        <v>7181</v>
      </c>
    </row>
    <row r="9763" spans="1:5">
      <c r="A9763" s="127" t="str">
        <f t="shared" si="424"/>
        <v>루마니아50000</v>
      </c>
      <c r="B9763" s="127">
        <f t="shared" si="425"/>
        <v>50000</v>
      </c>
      <c r="C9763" s="127">
        <f t="shared" si="426"/>
        <v>1631000</v>
      </c>
      <c r="D9763" s="129">
        <f t="shared" si="427"/>
        <v>52500</v>
      </c>
      <c r="E9763" s="130" t="s">
        <v>7181</v>
      </c>
    </row>
    <row r="9764" spans="1:5">
      <c r="A9764" s="127" t="str">
        <f t="shared" si="424"/>
        <v>루마니아51000</v>
      </c>
      <c r="B9764" s="127">
        <f t="shared" si="425"/>
        <v>51000</v>
      </c>
      <c r="C9764" s="127">
        <f t="shared" si="426"/>
        <v>1663000</v>
      </c>
      <c r="D9764" s="129">
        <f t="shared" si="427"/>
        <v>53550</v>
      </c>
      <c r="E9764" s="130" t="s">
        <v>7181</v>
      </c>
    </row>
    <row r="9765" spans="1:5">
      <c r="A9765" s="127" t="str">
        <f t="shared" si="424"/>
        <v>루마니아52000</v>
      </c>
      <c r="B9765" s="127">
        <f t="shared" si="425"/>
        <v>52000</v>
      </c>
      <c r="C9765" s="127">
        <f t="shared" si="426"/>
        <v>1695000</v>
      </c>
      <c r="D9765" s="129">
        <f t="shared" si="427"/>
        <v>54600</v>
      </c>
      <c r="E9765" s="130" t="s">
        <v>7181</v>
      </c>
    </row>
    <row r="9766" spans="1:5">
      <c r="A9766" s="127" t="str">
        <f t="shared" si="424"/>
        <v>루마니아53000</v>
      </c>
      <c r="B9766" s="127">
        <f t="shared" si="425"/>
        <v>53000</v>
      </c>
      <c r="C9766" s="127">
        <f t="shared" si="426"/>
        <v>1727000</v>
      </c>
      <c r="D9766" s="129">
        <f t="shared" si="427"/>
        <v>55650</v>
      </c>
      <c r="E9766" s="130" t="s">
        <v>7181</v>
      </c>
    </row>
    <row r="9767" spans="1:5">
      <c r="A9767" s="127" t="str">
        <f t="shared" si="424"/>
        <v>루마니아54000</v>
      </c>
      <c r="B9767" s="127">
        <f t="shared" si="425"/>
        <v>54000</v>
      </c>
      <c r="C9767" s="127">
        <f t="shared" si="426"/>
        <v>1759000</v>
      </c>
      <c r="D9767" s="129">
        <f t="shared" si="427"/>
        <v>56700</v>
      </c>
      <c r="E9767" s="130" t="s">
        <v>7181</v>
      </c>
    </row>
    <row r="9768" spans="1:5">
      <c r="A9768" s="127" t="str">
        <f t="shared" si="424"/>
        <v>루마니아55000</v>
      </c>
      <c r="B9768" s="127">
        <f t="shared" si="425"/>
        <v>55000</v>
      </c>
      <c r="C9768" s="127">
        <f t="shared" si="426"/>
        <v>1791000</v>
      </c>
      <c r="D9768" s="129">
        <f t="shared" si="427"/>
        <v>57750</v>
      </c>
      <c r="E9768" s="130" t="s">
        <v>7181</v>
      </c>
    </row>
    <row r="9769" spans="1:5">
      <c r="A9769" s="127" t="str">
        <f t="shared" si="424"/>
        <v>루마니아56000</v>
      </c>
      <c r="B9769" s="127">
        <f t="shared" si="425"/>
        <v>56000</v>
      </c>
      <c r="C9769" s="127">
        <f t="shared" si="426"/>
        <v>1823000</v>
      </c>
      <c r="D9769" s="129">
        <f t="shared" si="427"/>
        <v>58800</v>
      </c>
      <c r="E9769" s="130" t="s">
        <v>7181</v>
      </c>
    </row>
    <row r="9770" spans="1:5">
      <c r="A9770" s="127" t="str">
        <f t="shared" si="424"/>
        <v>루마니아57000</v>
      </c>
      <c r="B9770" s="127">
        <f t="shared" si="425"/>
        <v>57000</v>
      </c>
      <c r="C9770" s="127">
        <f t="shared" si="426"/>
        <v>1855000</v>
      </c>
      <c r="D9770" s="129">
        <f t="shared" si="427"/>
        <v>59850</v>
      </c>
      <c r="E9770" s="130" t="s">
        <v>7181</v>
      </c>
    </row>
    <row r="9771" spans="1:5">
      <c r="A9771" s="127" t="str">
        <f t="shared" si="424"/>
        <v>루마니아58000</v>
      </c>
      <c r="B9771" s="127">
        <f t="shared" si="425"/>
        <v>58000</v>
      </c>
      <c r="C9771" s="127">
        <f t="shared" si="426"/>
        <v>1887000</v>
      </c>
      <c r="D9771" s="129">
        <f t="shared" si="427"/>
        <v>60900</v>
      </c>
      <c r="E9771" s="130" t="s">
        <v>7181</v>
      </c>
    </row>
    <row r="9772" spans="1:5">
      <c r="A9772" s="127" t="str">
        <f t="shared" si="424"/>
        <v>루마니아59000</v>
      </c>
      <c r="B9772" s="127">
        <f t="shared" si="425"/>
        <v>59000</v>
      </c>
      <c r="C9772" s="127">
        <f t="shared" si="426"/>
        <v>1919000</v>
      </c>
      <c r="D9772" s="129">
        <f t="shared" si="427"/>
        <v>61950</v>
      </c>
      <c r="E9772" s="130" t="s">
        <v>7181</v>
      </c>
    </row>
    <row r="9773" spans="1:5">
      <c r="A9773" s="127" t="str">
        <f t="shared" si="424"/>
        <v>루마니아60000</v>
      </c>
      <c r="B9773" s="127">
        <f t="shared" si="425"/>
        <v>60000</v>
      </c>
      <c r="C9773" s="127">
        <f t="shared" si="426"/>
        <v>1951000</v>
      </c>
      <c r="D9773" s="129">
        <f t="shared" si="427"/>
        <v>63000</v>
      </c>
      <c r="E9773" s="130" t="s">
        <v>7181</v>
      </c>
    </row>
    <row r="9774" spans="1:5">
      <c r="A9774" s="127" t="str">
        <f t="shared" si="424"/>
        <v>루마니아61000</v>
      </c>
      <c r="B9774" s="127">
        <f t="shared" si="425"/>
        <v>61000</v>
      </c>
      <c r="C9774" s="127">
        <f t="shared" si="426"/>
        <v>1983000</v>
      </c>
      <c r="D9774" s="129">
        <f t="shared" si="427"/>
        <v>64050</v>
      </c>
      <c r="E9774" s="130" t="s">
        <v>7181</v>
      </c>
    </row>
    <row r="9775" spans="1:5">
      <c r="A9775" s="127" t="str">
        <f t="shared" si="424"/>
        <v>루마니아62000</v>
      </c>
      <c r="B9775" s="127">
        <f t="shared" si="425"/>
        <v>62000</v>
      </c>
      <c r="C9775" s="127">
        <f t="shared" si="426"/>
        <v>2015000</v>
      </c>
      <c r="D9775" s="129">
        <f t="shared" si="427"/>
        <v>65100</v>
      </c>
      <c r="E9775" s="130" t="s">
        <v>7181</v>
      </c>
    </row>
    <row r="9776" spans="1:5">
      <c r="A9776" s="127" t="str">
        <f t="shared" si="424"/>
        <v>루마니아63000</v>
      </c>
      <c r="B9776" s="127">
        <f t="shared" si="425"/>
        <v>63000</v>
      </c>
      <c r="C9776" s="127">
        <f t="shared" si="426"/>
        <v>2047000</v>
      </c>
      <c r="D9776" s="129">
        <f t="shared" si="427"/>
        <v>66150</v>
      </c>
      <c r="E9776" s="130" t="s">
        <v>7181</v>
      </c>
    </row>
    <row r="9777" spans="1:5">
      <c r="A9777" s="127" t="str">
        <f t="shared" si="424"/>
        <v>루마니아64000</v>
      </c>
      <c r="B9777" s="127">
        <f t="shared" si="425"/>
        <v>64000</v>
      </c>
      <c r="C9777" s="127">
        <f t="shared" si="426"/>
        <v>2079000</v>
      </c>
      <c r="D9777" s="129">
        <f t="shared" si="427"/>
        <v>67200</v>
      </c>
      <c r="E9777" s="130" t="s">
        <v>7181</v>
      </c>
    </row>
    <row r="9778" spans="1:5">
      <c r="A9778" s="127" t="str">
        <f t="shared" si="424"/>
        <v>루마니아65000</v>
      </c>
      <c r="B9778" s="127">
        <f t="shared" si="425"/>
        <v>65000</v>
      </c>
      <c r="C9778" s="127">
        <f t="shared" si="426"/>
        <v>2111000</v>
      </c>
      <c r="D9778" s="129">
        <f t="shared" si="427"/>
        <v>68250</v>
      </c>
      <c r="E9778" s="130" t="s">
        <v>7181</v>
      </c>
    </row>
    <row r="9779" spans="1:5">
      <c r="A9779" s="127" t="str">
        <f t="shared" ref="A9779:A9842" si="428">"루마니아"&amp;B9779</f>
        <v>루마니아66000</v>
      </c>
      <c r="B9779" s="127">
        <f t="shared" si="425"/>
        <v>66000</v>
      </c>
      <c r="C9779" s="127">
        <f t="shared" si="426"/>
        <v>2143000</v>
      </c>
      <c r="D9779" s="129">
        <f t="shared" si="427"/>
        <v>69300</v>
      </c>
      <c r="E9779" s="130" t="s">
        <v>7181</v>
      </c>
    </row>
    <row r="9780" spans="1:5">
      <c r="A9780" s="127" t="str">
        <f t="shared" si="428"/>
        <v>루마니아67000</v>
      </c>
      <c r="B9780" s="127">
        <f t="shared" ref="B9780:B9843" si="429">B9779+1000</f>
        <v>67000</v>
      </c>
      <c r="C9780" s="127">
        <f t="shared" ref="C9780:C9843" si="430">C9779+32000</f>
        <v>2175000</v>
      </c>
      <c r="D9780" s="129">
        <f t="shared" si="427"/>
        <v>70350</v>
      </c>
      <c r="E9780" s="130" t="s">
        <v>7181</v>
      </c>
    </row>
    <row r="9781" spans="1:5">
      <c r="A9781" s="127" t="str">
        <f t="shared" si="428"/>
        <v>루마니아68000</v>
      </c>
      <c r="B9781" s="127">
        <f t="shared" si="429"/>
        <v>68000</v>
      </c>
      <c r="C9781" s="127">
        <f t="shared" si="430"/>
        <v>2207000</v>
      </c>
      <c r="D9781" s="129">
        <f t="shared" si="427"/>
        <v>71400</v>
      </c>
      <c r="E9781" s="130" t="s">
        <v>7181</v>
      </c>
    </row>
    <row r="9782" spans="1:5">
      <c r="A9782" s="127" t="str">
        <f t="shared" si="428"/>
        <v>루마니아69000</v>
      </c>
      <c r="B9782" s="127">
        <f t="shared" si="429"/>
        <v>69000</v>
      </c>
      <c r="C9782" s="127">
        <f t="shared" si="430"/>
        <v>2239000</v>
      </c>
      <c r="D9782" s="129">
        <f t="shared" si="427"/>
        <v>72450</v>
      </c>
      <c r="E9782" s="130" t="s">
        <v>7181</v>
      </c>
    </row>
    <row r="9783" spans="1:5">
      <c r="A9783" s="127" t="str">
        <f t="shared" si="428"/>
        <v>루마니아70000</v>
      </c>
      <c r="B9783" s="127">
        <f t="shared" si="429"/>
        <v>70000</v>
      </c>
      <c r="C9783" s="127">
        <f t="shared" si="430"/>
        <v>2271000</v>
      </c>
      <c r="D9783" s="129">
        <f t="shared" si="427"/>
        <v>73500</v>
      </c>
      <c r="E9783" s="130" t="s">
        <v>7181</v>
      </c>
    </row>
    <row r="9784" spans="1:5">
      <c r="A9784" s="127" t="str">
        <f t="shared" si="428"/>
        <v>루마니아71000</v>
      </c>
      <c r="B9784" s="127">
        <f t="shared" si="429"/>
        <v>71000</v>
      </c>
      <c r="C9784" s="127">
        <f t="shared" si="430"/>
        <v>2303000</v>
      </c>
      <c r="D9784" s="129">
        <f t="shared" si="427"/>
        <v>74550</v>
      </c>
      <c r="E9784" s="130" t="s">
        <v>7181</v>
      </c>
    </row>
    <row r="9785" spans="1:5">
      <c r="A9785" s="127" t="str">
        <f t="shared" si="428"/>
        <v>루마니아72000</v>
      </c>
      <c r="B9785" s="127">
        <f t="shared" si="429"/>
        <v>72000</v>
      </c>
      <c r="C9785" s="127">
        <f t="shared" si="430"/>
        <v>2335000</v>
      </c>
      <c r="D9785" s="129">
        <f t="shared" si="427"/>
        <v>75600</v>
      </c>
      <c r="E9785" s="130" t="s">
        <v>7181</v>
      </c>
    </row>
    <row r="9786" spans="1:5">
      <c r="A9786" s="127" t="str">
        <f t="shared" si="428"/>
        <v>루마니아73000</v>
      </c>
      <c r="B9786" s="127">
        <f t="shared" si="429"/>
        <v>73000</v>
      </c>
      <c r="C9786" s="127">
        <f t="shared" si="430"/>
        <v>2367000</v>
      </c>
      <c r="D9786" s="129">
        <f t="shared" si="427"/>
        <v>76650</v>
      </c>
      <c r="E9786" s="130" t="s">
        <v>7181</v>
      </c>
    </row>
    <row r="9787" spans="1:5">
      <c r="A9787" s="127" t="str">
        <f t="shared" si="428"/>
        <v>루마니아74000</v>
      </c>
      <c r="B9787" s="127">
        <f t="shared" si="429"/>
        <v>74000</v>
      </c>
      <c r="C9787" s="127">
        <f t="shared" si="430"/>
        <v>2399000</v>
      </c>
      <c r="D9787" s="129">
        <f t="shared" si="427"/>
        <v>77700</v>
      </c>
      <c r="E9787" s="130" t="s">
        <v>7181</v>
      </c>
    </row>
    <row r="9788" spans="1:5">
      <c r="A9788" s="127" t="str">
        <f t="shared" si="428"/>
        <v>루마니아75000</v>
      </c>
      <c r="B9788" s="127">
        <f t="shared" si="429"/>
        <v>75000</v>
      </c>
      <c r="C9788" s="127">
        <f t="shared" si="430"/>
        <v>2431000</v>
      </c>
      <c r="D9788" s="129">
        <f t="shared" si="427"/>
        <v>78750</v>
      </c>
      <c r="E9788" s="130" t="s">
        <v>7181</v>
      </c>
    </row>
    <row r="9789" spans="1:5">
      <c r="A9789" s="127" t="str">
        <f t="shared" si="428"/>
        <v>루마니아76000</v>
      </c>
      <c r="B9789" s="127">
        <f t="shared" si="429"/>
        <v>76000</v>
      </c>
      <c r="C9789" s="127">
        <f t="shared" si="430"/>
        <v>2463000</v>
      </c>
      <c r="D9789" s="129">
        <f t="shared" si="427"/>
        <v>79800</v>
      </c>
      <c r="E9789" s="130" t="s">
        <v>7181</v>
      </c>
    </row>
    <row r="9790" spans="1:5">
      <c r="A9790" s="127" t="str">
        <f t="shared" si="428"/>
        <v>루마니아77000</v>
      </c>
      <c r="B9790" s="127">
        <f t="shared" si="429"/>
        <v>77000</v>
      </c>
      <c r="C9790" s="127">
        <f t="shared" si="430"/>
        <v>2495000</v>
      </c>
      <c r="D9790" s="129">
        <f t="shared" ref="D9790:D9853" si="431">SUM($G$2)*(B9790*0.001)</f>
        <v>80850</v>
      </c>
      <c r="E9790" s="130" t="s">
        <v>7181</v>
      </c>
    </row>
    <row r="9791" spans="1:5">
      <c r="A9791" s="127" t="str">
        <f t="shared" si="428"/>
        <v>루마니아78000</v>
      </c>
      <c r="B9791" s="127">
        <f t="shared" si="429"/>
        <v>78000</v>
      </c>
      <c r="C9791" s="127">
        <f t="shared" si="430"/>
        <v>2527000</v>
      </c>
      <c r="D9791" s="129">
        <f t="shared" si="431"/>
        <v>81900</v>
      </c>
      <c r="E9791" s="130" t="s">
        <v>7181</v>
      </c>
    </row>
    <row r="9792" spans="1:5">
      <c r="A9792" s="127" t="str">
        <f t="shared" si="428"/>
        <v>루마니아79000</v>
      </c>
      <c r="B9792" s="127">
        <f t="shared" si="429"/>
        <v>79000</v>
      </c>
      <c r="C9792" s="127">
        <f t="shared" si="430"/>
        <v>2559000</v>
      </c>
      <c r="D9792" s="129">
        <f t="shared" si="431"/>
        <v>82950</v>
      </c>
      <c r="E9792" s="130" t="s">
        <v>7181</v>
      </c>
    </row>
    <row r="9793" spans="1:5">
      <c r="A9793" s="127" t="str">
        <f t="shared" si="428"/>
        <v>루마니아80000</v>
      </c>
      <c r="B9793" s="127">
        <f t="shared" si="429"/>
        <v>80000</v>
      </c>
      <c r="C9793" s="127">
        <f t="shared" si="430"/>
        <v>2591000</v>
      </c>
      <c r="D9793" s="129">
        <f t="shared" si="431"/>
        <v>84000</v>
      </c>
      <c r="E9793" s="130" t="s">
        <v>7181</v>
      </c>
    </row>
    <row r="9794" spans="1:5">
      <c r="A9794" s="127" t="str">
        <f t="shared" si="428"/>
        <v>루마니아81000</v>
      </c>
      <c r="B9794" s="127">
        <f t="shared" si="429"/>
        <v>81000</v>
      </c>
      <c r="C9794" s="127">
        <f t="shared" si="430"/>
        <v>2623000</v>
      </c>
      <c r="D9794" s="129">
        <f t="shared" si="431"/>
        <v>85050</v>
      </c>
      <c r="E9794" s="130" t="s">
        <v>7181</v>
      </c>
    </row>
    <row r="9795" spans="1:5">
      <c r="A9795" s="127" t="str">
        <f t="shared" si="428"/>
        <v>루마니아82000</v>
      </c>
      <c r="B9795" s="127">
        <f t="shared" si="429"/>
        <v>82000</v>
      </c>
      <c r="C9795" s="127">
        <f t="shared" si="430"/>
        <v>2655000</v>
      </c>
      <c r="D9795" s="129">
        <f t="shared" si="431"/>
        <v>86100</v>
      </c>
      <c r="E9795" s="130" t="s">
        <v>7181</v>
      </c>
    </row>
    <row r="9796" spans="1:5">
      <c r="A9796" s="127" t="str">
        <f t="shared" si="428"/>
        <v>루마니아83000</v>
      </c>
      <c r="B9796" s="127">
        <f t="shared" si="429"/>
        <v>83000</v>
      </c>
      <c r="C9796" s="127">
        <f t="shared" si="430"/>
        <v>2687000</v>
      </c>
      <c r="D9796" s="129">
        <f t="shared" si="431"/>
        <v>87150</v>
      </c>
      <c r="E9796" s="130" t="s">
        <v>7181</v>
      </c>
    </row>
    <row r="9797" spans="1:5">
      <c r="A9797" s="127" t="str">
        <f t="shared" si="428"/>
        <v>루마니아84000</v>
      </c>
      <c r="B9797" s="127">
        <f t="shared" si="429"/>
        <v>84000</v>
      </c>
      <c r="C9797" s="127">
        <f t="shared" si="430"/>
        <v>2719000</v>
      </c>
      <c r="D9797" s="129">
        <f t="shared" si="431"/>
        <v>88200</v>
      </c>
      <c r="E9797" s="130" t="s">
        <v>7181</v>
      </c>
    </row>
    <row r="9798" spans="1:5">
      <c r="A9798" s="127" t="str">
        <f t="shared" si="428"/>
        <v>루마니아85000</v>
      </c>
      <c r="B9798" s="127">
        <f t="shared" si="429"/>
        <v>85000</v>
      </c>
      <c r="C9798" s="127">
        <f t="shared" si="430"/>
        <v>2751000</v>
      </c>
      <c r="D9798" s="129">
        <f t="shared" si="431"/>
        <v>89250</v>
      </c>
      <c r="E9798" s="130" t="s">
        <v>7181</v>
      </c>
    </row>
    <row r="9799" spans="1:5">
      <c r="A9799" s="127" t="str">
        <f t="shared" si="428"/>
        <v>루마니아86000</v>
      </c>
      <c r="B9799" s="127">
        <f t="shared" si="429"/>
        <v>86000</v>
      </c>
      <c r="C9799" s="127">
        <f t="shared" si="430"/>
        <v>2783000</v>
      </c>
      <c r="D9799" s="129">
        <f t="shared" si="431"/>
        <v>90300</v>
      </c>
      <c r="E9799" s="130" t="s">
        <v>7181</v>
      </c>
    </row>
    <row r="9800" spans="1:5">
      <c r="A9800" s="127" t="str">
        <f t="shared" si="428"/>
        <v>루마니아87000</v>
      </c>
      <c r="B9800" s="127">
        <f t="shared" si="429"/>
        <v>87000</v>
      </c>
      <c r="C9800" s="127">
        <f t="shared" si="430"/>
        <v>2815000</v>
      </c>
      <c r="D9800" s="129">
        <f t="shared" si="431"/>
        <v>91350</v>
      </c>
      <c r="E9800" s="130" t="s">
        <v>7181</v>
      </c>
    </row>
    <row r="9801" spans="1:5">
      <c r="A9801" s="127" t="str">
        <f t="shared" si="428"/>
        <v>루마니아88000</v>
      </c>
      <c r="B9801" s="127">
        <f t="shared" si="429"/>
        <v>88000</v>
      </c>
      <c r="C9801" s="127">
        <f t="shared" si="430"/>
        <v>2847000</v>
      </c>
      <c r="D9801" s="129">
        <f t="shared" si="431"/>
        <v>92400</v>
      </c>
      <c r="E9801" s="130" t="s">
        <v>7181</v>
      </c>
    </row>
    <row r="9802" spans="1:5">
      <c r="A9802" s="127" t="str">
        <f t="shared" si="428"/>
        <v>루마니아89000</v>
      </c>
      <c r="B9802" s="127">
        <f t="shared" si="429"/>
        <v>89000</v>
      </c>
      <c r="C9802" s="127">
        <f t="shared" si="430"/>
        <v>2879000</v>
      </c>
      <c r="D9802" s="129">
        <f t="shared" si="431"/>
        <v>93450</v>
      </c>
      <c r="E9802" s="130" t="s">
        <v>7181</v>
      </c>
    </row>
    <row r="9803" spans="1:5">
      <c r="A9803" s="127" t="str">
        <f t="shared" si="428"/>
        <v>루마니아90000</v>
      </c>
      <c r="B9803" s="127">
        <f t="shared" si="429"/>
        <v>90000</v>
      </c>
      <c r="C9803" s="127">
        <f t="shared" si="430"/>
        <v>2911000</v>
      </c>
      <c r="D9803" s="129">
        <f t="shared" si="431"/>
        <v>94500</v>
      </c>
      <c r="E9803" s="130" t="s">
        <v>7181</v>
      </c>
    </row>
    <row r="9804" spans="1:5">
      <c r="A9804" s="127" t="str">
        <f t="shared" si="428"/>
        <v>루마니아91000</v>
      </c>
      <c r="B9804" s="127">
        <f t="shared" si="429"/>
        <v>91000</v>
      </c>
      <c r="C9804" s="127">
        <f t="shared" si="430"/>
        <v>2943000</v>
      </c>
      <c r="D9804" s="129">
        <f t="shared" si="431"/>
        <v>95550</v>
      </c>
      <c r="E9804" s="130" t="s">
        <v>7181</v>
      </c>
    </row>
    <row r="9805" spans="1:5">
      <c r="A9805" s="127" t="str">
        <f t="shared" si="428"/>
        <v>루마니아92000</v>
      </c>
      <c r="B9805" s="127">
        <f t="shared" si="429"/>
        <v>92000</v>
      </c>
      <c r="C9805" s="127">
        <f t="shared" si="430"/>
        <v>2975000</v>
      </c>
      <c r="D9805" s="129">
        <f t="shared" si="431"/>
        <v>96600</v>
      </c>
      <c r="E9805" s="130" t="s">
        <v>7181</v>
      </c>
    </row>
    <row r="9806" spans="1:5">
      <c r="A9806" s="127" t="str">
        <f t="shared" si="428"/>
        <v>루마니아93000</v>
      </c>
      <c r="B9806" s="127">
        <f t="shared" si="429"/>
        <v>93000</v>
      </c>
      <c r="C9806" s="127">
        <f t="shared" si="430"/>
        <v>3007000</v>
      </c>
      <c r="D9806" s="129">
        <f t="shared" si="431"/>
        <v>97650</v>
      </c>
      <c r="E9806" s="130" t="s">
        <v>7181</v>
      </c>
    </row>
    <row r="9807" spans="1:5">
      <c r="A9807" s="127" t="str">
        <f t="shared" si="428"/>
        <v>루마니아94000</v>
      </c>
      <c r="B9807" s="127">
        <f t="shared" si="429"/>
        <v>94000</v>
      </c>
      <c r="C9807" s="127">
        <f t="shared" si="430"/>
        <v>3039000</v>
      </c>
      <c r="D9807" s="129">
        <f t="shared" si="431"/>
        <v>98700</v>
      </c>
      <c r="E9807" s="130" t="s">
        <v>7181</v>
      </c>
    </row>
    <row r="9808" spans="1:5">
      <c r="A9808" s="127" t="str">
        <f t="shared" si="428"/>
        <v>루마니아95000</v>
      </c>
      <c r="B9808" s="127">
        <f t="shared" si="429"/>
        <v>95000</v>
      </c>
      <c r="C9808" s="127">
        <f t="shared" si="430"/>
        <v>3071000</v>
      </c>
      <c r="D9808" s="129">
        <f t="shared" si="431"/>
        <v>99750</v>
      </c>
      <c r="E9808" s="130" t="s">
        <v>7181</v>
      </c>
    </row>
    <row r="9809" spans="1:5">
      <c r="A9809" s="127" t="str">
        <f t="shared" si="428"/>
        <v>루마니아96000</v>
      </c>
      <c r="B9809" s="127">
        <f t="shared" si="429"/>
        <v>96000</v>
      </c>
      <c r="C9809" s="127">
        <f t="shared" si="430"/>
        <v>3103000</v>
      </c>
      <c r="D9809" s="129">
        <f t="shared" si="431"/>
        <v>100800</v>
      </c>
      <c r="E9809" s="130" t="s">
        <v>7181</v>
      </c>
    </row>
    <row r="9810" spans="1:5">
      <c r="A9810" s="127" t="str">
        <f t="shared" si="428"/>
        <v>루마니아97000</v>
      </c>
      <c r="B9810" s="127">
        <f t="shared" si="429"/>
        <v>97000</v>
      </c>
      <c r="C9810" s="127">
        <f t="shared" si="430"/>
        <v>3135000</v>
      </c>
      <c r="D9810" s="129">
        <f t="shared" si="431"/>
        <v>101850</v>
      </c>
      <c r="E9810" s="130" t="s">
        <v>7181</v>
      </c>
    </row>
    <row r="9811" spans="1:5">
      <c r="A9811" s="127" t="str">
        <f t="shared" si="428"/>
        <v>루마니아98000</v>
      </c>
      <c r="B9811" s="127">
        <f t="shared" si="429"/>
        <v>98000</v>
      </c>
      <c r="C9811" s="127">
        <f t="shared" si="430"/>
        <v>3167000</v>
      </c>
      <c r="D9811" s="129">
        <f t="shared" si="431"/>
        <v>102900</v>
      </c>
      <c r="E9811" s="130" t="s">
        <v>7181</v>
      </c>
    </row>
    <row r="9812" spans="1:5">
      <c r="A9812" s="127" t="str">
        <f t="shared" si="428"/>
        <v>루마니아99000</v>
      </c>
      <c r="B9812" s="127">
        <f t="shared" si="429"/>
        <v>99000</v>
      </c>
      <c r="C9812" s="127">
        <f t="shared" si="430"/>
        <v>3199000</v>
      </c>
      <c r="D9812" s="129">
        <f t="shared" si="431"/>
        <v>103950</v>
      </c>
      <c r="E9812" s="130" t="s">
        <v>7181</v>
      </c>
    </row>
    <row r="9813" spans="1:5">
      <c r="A9813" s="127" t="str">
        <f t="shared" si="428"/>
        <v>루마니아100000</v>
      </c>
      <c r="B9813" s="127">
        <f t="shared" si="429"/>
        <v>100000</v>
      </c>
      <c r="C9813" s="127">
        <f t="shared" si="430"/>
        <v>3231000</v>
      </c>
      <c r="D9813" s="129">
        <f t="shared" si="431"/>
        <v>105000</v>
      </c>
      <c r="E9813" s="130" t="s">
        <v>7181</v>
      </c>
    </row>
    <row r="9814" spans="1:5">
      <c r="A9814" s="127" t="str">
        <f t="shared" si="428"/>
        <v>루마니아101000</v>
      </c>
      <c r="B9814" s="127">
        <f t="shared" si="429"/>
        <v>101000</v>
      </c>
      <c r="C9814" s="127">
        <f t="shared" si="430"/>
        <v>3263000</v>
      </c>
      <c r="D9814" s="129">
        <f t="shared" si="431"/>
        <v>106050</v>
      </c>
      <c r="E9814" s="130" t="s">
        <v>7181</v>
      </c>
    </row>
    <row r="9815" spans="1:5">
      <c r="A9815" s="127" t="str">
        <f t="shared" si="428"/>
        <v>루마니아102000</v>
      </c>
      <c r="B9815" s="127">
        <f t="shared" si="429"/>
        <v>102000</v>
      </c>
      <c r="C9815" s="127">
        <f t="shared" si="430"/>
        <v>3295000</v>
      </c>
      <c r="D9815" s="129">
        <f t="shared" si="431"/>
        <v>107100</v>
      </c>
      <c r="E9815" s="130" t="s">
        <v>7181</v>
      </c>
    </row>
    <row r="9816" spans="1:5">
      <c r="A9816" s="127" t="str">
        <f t="shared" si="428"/>
        <v>루마니아103000</v>
      </c>
      <c r="B9816" s="127">
        <f t="shared" si="429"/>
        <v>103000</v>
      </c>
      <c r="C9816" s="127">
        <f t="shared" si="430"/>
        <v>3327000</v>
      </c>
      <c r="D9816" s="129">
        <f t="shared" si="431"/>
        <v>108150</v>
      </c>
      <c r="E9816" s="130" t="s">
        <v>7181</v>
      </c>
    </row>
    <row r="9817" spans="1:5">
      <c r="A9817" s="127" t="str">
        <f t="shared" si="428"/>
        <v>루마니아104000</v>
      </c>
      <c r="B9817" s="127">
        <f t="shared" si="429"/>
        <v>104000</v>
      </c>
      <c r="C9817" s="127">
        <f t="shared" si="430"/>
        <v>3359000</v>
      </c>
      <c r="D9817" s="129">
        <f t="shared" si="431"/>
        <v>109200</v>
      </c>
      <c r="E9817" s="130" t="s">
        <v>7181</v>
      </c>
    </row>
    <row r="9818" spans="1:5">
      <c r="A9818" s="127" t="str">
        <f t="shared" si="428"/>
        <v>루마니아105000</v>
      </c>
      <c r="B9818" s="127">
        <f t="shared" si="429"/>
        <v>105000</v>
      </c>
      <c r="C9818" s="127">
        <f t="shared" si="430"/>
        <v>3391000</v>
      </c>
      <c r="D9818" s="129">
        <f t="shared" si="431"/>
        <v>110250</v>
      </c>
      <c r="E9818" s="130" t="s">
        <v>7181</v>
      </c>
    </row>
    <row r="9819" spans="1:5">
      <c r="A9819" s="127" t="str">
        <f t="shared" si="428"/>
        <v>루마니아106000</v>
      </c>
      <c r="B9819" s="127">
        <f t="shared" si="429"/>
        <v>106000</v>
      </c>
      <c r="C9819" s="127">
        <f t="shared" si="430"/>
        <v>3423000</v>
      </c>
      <c r="D9819" s="129">
        <f t="shared" si="431"/>
        <v>111300</v>
      </c>
      <c r="E9819" s="130" t="s">
        <v>7181</v>
      </c>
    </row>
    <row r="9820" spans="1:5">
      <c r="A9820" s="127" t="str">
        <f t="shared" si="428"/>
        <v>루마니아107000</v>
      </c>
      <c r="B9820" s="127">
        <f t="shared" si="429"/>
        <v>107000</v>
      </c>
      <c r="C9820" s="127">
        <f t="shared" si="430"/>
        <v>3455000</v>
      </c>
      <c r="D9820" s="129">
        <f t="shared" si="431"/>
        <v>112350</v>
      </c>
      <c r="E9820" s="130" t="s">
        <v>7181</v>
      </c>
    </row>
    <row r="9821" spans="1:5">
      <c r="A9821" s="127" t="str">
        <f t="shared" si="428"/>
        <v>루마니아108000</v>
      </c>
      <c r="B9821" s="127">
        <f t="shared" si="429"/>
        <v>108000</v>
      </c>
      <c r="C9821" s="127">
        <f t="shared" si="430"/>
        <v>3487000</v>
      </c>
      <c r="D9821" s="129">
        <f t="shared" si="431"/>
        <v>113400</v>
      </c>
      <c r="E9821" s="130" t="s">
        <v>7181</v>
      </c>
    </row>
    <row r="9822" spans="1:5">
      <c r="A9822" s="127" t="str">
        <f t="shared" si="428"/>
        <v>루마니아109000</v>
      </c>
      <c r="B9822" s="127">
        <f t="shared" si="429"/>
        <v>109000</v>
      </c>
      <c r="C9822" s="127">
        <f t="shared" si="430"/>
        <v>3519000</v>
      </c>
      <c r="D9822" s="129">
        <f t="shared" si="431"/>
        <v>114450</v>
      </c>
      <c r="E9822" s="130" t="s">
        <v>7181</v>
      </c>
    </row>
    <row r="9823" spans="1:5">
      <c r="A9823" s="127" t="str">
        <f t="shared" si="428"/>
        <v>루마니아110000</v>
      </c>
      <c r="B9823" s="127">
        <f t="shared" si="429"/>
        <v>110000</v>
      </c>
      <c r="C9823" s="127">
        <f t="shared" si="430"/>
        <v>3551000</v>
      </c>
      <c r="D9823" s="129">
        <f t="shared" si="431"/>
        <v>115500</v>
      </c>
      <c r="E9823" s="130" t="s">
        <v>7181</v>
      </c>
    </row>
    <row r="9824" spans="1:5">
      <c r="A9824" s="127" t="str">
        <f t="shared" si="428"/>
        <v>루마니아111000</v>
      </c>
      <c r="B9824" s="127">
        <f t="shared" si="429"/>
        <v>111000</v>
      </c>
      <c r="C9824" s="127">
        <f t="shared" si="430"/>
        <v>3583000</v>
      </c>
      <c r="D9824" s="129">
        <f t="shared" si="431"/>
        <v>116550</v>
      </c>
      <c r="E9824" s="130" t="s">
        <v>7181</v>
      </c>
    </row>
    <row r="9825" spans="1:5">
      <c r="A9825" s="127" t="str">
        <f t="shared" si="428"/>
        <v>루마니아112000</v>
      </c>
      <c r="B9825" s="127">
        <f t="shared" si="429"/>
        <v>112000</v>
      </c>
      <c r="C9825" s="127">
        <f t="shared" si="430"/>
        <v>3615000</v>
      </c>
      <c r="D9825" s="129">
        <f t="shared" si="431"/>
        <v>117600</v>
      </c>
      <c r="E9825" s="130" t="s">
        <v>7181</v>
      </c>
    </row>
    <row r="9826" spans="1:5">
      <c r="A9826" s="127" t="str">
        <f t="shared" si="428"/>
        <v>루마니아113000</v>
      </c>
      <c r="B9826" s="127">
        <f t="shared" si="429"/>
        <v>113000</v>
      </c>
      <c r="C9826" s="127">
        <f t="shared" si="430"/>
        <v>3647000</v>
      </c>
      <c r="D9826" s="129">
        <f t="shared" si="431"/>
        <v>118650</v>
      </c>
      <c r="E9826" s="130" t="s">
        <v>7181</v>
      </c>
    </row>
    <row r="9827" spans="1:5">
      <c r="A9827" s="127" t="str">
        <f t="shared" si="428"/>
        <v>루마니아114000</v>
      </c>
      <c r="B9827" s="127">
        <f t="shared" si="429"/>
        <v>114000</v>
      </c>
      <c r="C9827" s="127">
        <f t="shared" si="430"/>
        <v>3679000</v>
      </c>
      <c r="D9827" s="129">
        <f t="shared" si="431"/>
        <v>119700</v>
      </c>
      <c r="E9827" s="130" t="s">
        <v>7181</v>
      </c>
    </row>
    <row r="9828" spans="1:5">
      <c r="A9828" s="127" t="str">
        <f t="shared" si="428"/>
        <v>루마니아115000</v>
      </c>
      <c r="B9828" s="127">
        <f t="shared" si="429"/>
        <v>115000</v>
      </c>
      <c r="C9828" s="127">
        <f t="shared" si="430"/>
        <v>3711000</v>
      </c>
      <c r="D9828" s="129">
        <f t="shared" si="431"/>
        <v>120750</v>
      </c>
      <c r="E9828" s="130" t="s">
        <v>7181</v>
      </c>
    </row>
    <row r="9829" spans="1:5">
      <c r="A9829" s="127" t="str">
        <f t="shared" si="428"/>
        <v>루마니아116000</v>
      </c>
      <c r="B9829" s="127">
        <f t="shared" si="429"/>
        <v>116000</v>
      </c>
      <c r="C9829" s="127">
        <f t="shared" si="430"/>
        <v>3743000</v>
      </c>
      <c r="D9829" s="129">
        <f t="shared" si="431"/>
        <v>121800</v>
      </c>
      <c r="E9829" s="130" t="s">
        <v>7181</v>
      </c>
    </row>
    <row r="9830" spans="1:5">
      <c r="A9830" s="127" t="str">
        <f t="shared" si="428"/>
        <v>루마니아117000</v>
      </c>
      <c r="B9830" s="127">
        <f t="shared" si="429"/>
        <v>117000</v>
      </c>
      <c r="C9830" s="127">
        <f t="shared" si="430"/>
        <v>3775000</v>
      </c>
      <c r="D9830" s="129">
        <f t="shared" si="431"/>
        <v>122850</v>
      </c>
      <c r="E9830" s="130" t="s">
        <v>7181</v>
      </c>
    </row>
    <row r="9831" spans="1:5">
      <c r="A9831" s="127" t="str">
        <f t="shared" si="428"/>
        <v>루마니아118000</v>
      </c>
      <c r="B9831" s="127">
        <f t="shared" si="429"/>
        <v>118000</v>
      </c>
      <c r="C9831" s="127">
        <f t="shared" si="430"/>
        <v>3807000</v>
      </c>
      <c r="D9831" s="129">
        <f t="shared" si="431"/>
        <v>123900</v>
      </c>
      <c r="E9831" s="130" t="s">
        <v>7181</v>
      </c>
    </row>
    <row r="9832" spans="1:5">
      <c r="A9832" s="127" t="str">
        <f t="shared" si="428"/>
        <v>루마니아119000</v>
      </c>
      <c r="B9832" s="127">
        <f t="shared" si="429"/>
        <v>119000</v>
      </c>
      <c r="C9832" s="127">
        <f t="shared" si="430"/>
        <v>3839000</v>
      </c>
      <c r="D9832" s="129">
        <f t="shared" si="431"/>
        <v>124950</v>
      </c>
      <c r="E9832" s="130" t="s">
        <v>7181</v>
      </c>
    </row>
    <row r="9833" spans="1:5">
      <c r="A9833" s="127" t="str">
        <f t="shared" si="428"/>
        <v>루마니아120000</v>
      </c>
      <c r="B9833" s="127">
        <f t="shared" si="429"/>
        <v>120000</v>
      </c>
      <c r="C9833" s="127">
        <f t="shared" si="430"/>
        <v>3871000</v>
      </c>
      <c r="D9833" s="129">
        <f t="shared" si="431"/>
        <v>126000</v>
      </c>
      <c r="E9833" s="130" t="s">
        <v>7181</v>
      </c>
    </row>
    <row r="9834" spans="1:5">
      <c r="A9834" s="127" t="str">
        <f t="shared" si="428"/>
        <v>루마니아121000</v>
      </c>
      <c r="B9834" s="127">
        <f t="shared" si="429"/>
        <v>121000</v>
      </c>
      <c r="C9834" s="127">
        <f t="shared" si="430"/>
        <v>3903000</v>
      </c>
      <c r="D9834" s="129">
        <f t="shared" si="431"/>
        <v>127050</v>
      </c>
      <c r="E9834" s="130" t="s">
        <v>7181</v>
      </c>
    </row>
    <row r="9835" spans="1:5">
      <c r="A9835" s="127" t="str">
        <f t="shared" si="428"/>
        <v>루마니아122000</v>
      </c>
      <c r="B9835" s="127">
        <f t="shared" si="429"/>
        <v>122000</v>
      </c>
      <c r="C9835" s="127">
        <f t="shared" si="430"/>
        <v>3935000</v>
      </c>
      <c r="D9835" s="129">
        <f t="shared" si="431"/>
        <v>128100</v>
      </c>
      <c r="E9835" s="130" t="s">
        <v>7181</v>
      </c>
    </row>
    <row r="9836" spans="1:5">
      <c r="A9836" s="127" t="str">
        <f t="shared" si="428"/>
        <v>루마니아123000</v>
      </c>
      <c r="B9836" s="127">
        <f t="shared" si="429"/>
        <v>123000</v>
      </c>
      <c r="C9836" s="127">
        <f t="shared" si="430"/>
        <v>3967000</v>
      </c>
      <c r="D9836" s="129">
        <f t="shared" si="431"/>
        <v>129150</v>
      </c>
      <c r="E9836" s="130" t="s">
        <v>7181</v>
      </c>
    </row>
    <row r="9837" spans="1:5">
      <c r="A9837" s="127" t="str">
        <f t="shared" si="428"/>
        <v>루마니아124000</v>
      </c>
      <c r="B9837" s="127">
        <f t="shared" si="429"/>
        <v>124000</v>
      </c>
      <c r="C9837" s="127">
        <f t="shared" si="430"/>
        <v>3999000</v>
      </c>
      <c r="D9837" s="129">
        <f t="shared" si="431"/>
        <v>130200</v>
      </c>
      <c r="E9837" s="130" t="s">
        <v>7181</v>
      </c>
    </row>
    <row r="9838" spans="1:5">
      <c r="A9838" s="127" t="str">
        <f t="shared" si="428"/>
        <v>루마니아125000</v>
      </c>
      <c r="B9838" s="127">
        <f t="shared" si="429"/>
        <v>125000</v>
      </c>
      <c r="C9838" s="127">
        <f t="shared" si="430"/>
        <v>4031000</v>
      </c>
      <c r="D9838" s="129">
        <f t="shared" si="431"/>
        <v>131250</v>
      </c>
      <c r="E9838" s="130" t="s">
        <v>7181</v>
      </c>
    </row>
    <row r="9839" spans="1:5">
      <c r="A9839" s="127" t="str">
        <f t="shared" si="428"/>
        <v>루마니아126000</v>
      </c>
      <c r="B9839" s="127">
        <f t="shared" si="429"/>
        <v>126000</v>
      </c>
      <c r="C9839" s="127">
        <f t="shared" si="430"/>
        <v>4063000</v>
      </c>
      <c r="D9839" s="129">
        <f t="shared" si="431"/>
        <v>132300</v>
      </c>
      <c r="E9839" s="130" t="s">
        <v>7181</v>
      </c>
    </row>
    <row r="9840" spans="1:5">
      <c r="A9840" s="127" t="str">
        <f t="shared" si="428"/>
        <v>루마니아127000</v>
      </c>
      <c r="B9840" s="127">
        <f t="shared" si="429"/>
        <v>127000</v>
      </c>
      <c r="C9840" s="127">
        <f t="shared" si="430"/>
        <v>4095000</v>
      </c>
      <c r="D9840" s="129">
        <f t="shared" si="431"/>
        <v>133350</v>
      </c>
      <c r="E9840" s="130" t="s">
        <v>7181</v>
      </c>
    </row>
    <row r="9841" spans="1:5">
      <c r="A9841" s="127" t="str">
        <f t="shared" si="428"/>
        <v>루마니아128000</v>
      </c>
      <c r="B9841" s="127">
        <f t="shared" si="429"/>
        <v>128000</v>
      </c>
      <c r="C9841" s="127">
        <f t="shared" si="430"/>
        <v>4127000</v>
      </c>
      <c r="D9841" s="129">
        <f t="shared" si="431"/>
        <v>134400</v>
      </c>
      <c r="E9841" s="130" t="s">
        <v>7181</v>
      </c>
    </row>
    <row r="9842" spans="1:5">
      <c r="A9842" s="127" t="str">
        <f t="shared" si="428"/>
        <v>루마니아129000</v>
      </c>
      <c r="B9842" s="127">
        <f t="shared" si="429"/>
        <v>129000</v>
      </c>
      <c r="C9842" s="127">
        <f t="shared" si="430"/>
        <v>4159000</v>
      </c>
      <c r="D9842" s="129">
        <f t="shared" si="431"/>
        <v>135450</v>
      </c>
      <c r="E9842" s="130" t="s">
        <v>7181</v>
      </c>
    </row>
    <row r="9843" spans="1:5">
      <c r="A9843" s="127" t="str">
        <f t="shared" ref="A9843:A9906" si="432">"루마니아"&amp;B9843</f>
        <v>루마니아130000</v>
      </c>
      <c r="B9843" s="127">
        <f t="shared" si="429"/>
        <v>130000</v>
      </c>
      <c r="C9843" s="127">
        <f t="shared" si="430"/>
        <v>4191000</v>
      </c>
      <c r="D9843" s="129">
        <f t="shared" si="431"/>
        <v>136500</v>
      </c>
      <c r="E9843" s="130" t="s">
        <v>7181</v>
      </c>
    </row>
    <row r="9844" spans="1:5">
      <c r="A9844" s="127" t="str">
        <f t="shared" si="432"/>
        <v>루마니아131000</v>
      </c>
      <c r="B9844" s="127">
        <f t="shared" ref="B9844:B9907" si="433">B9843+1000</f>
        <v>131000</v>
      </c>
      <c r="C9844" s="127">
        <f t="shared" ref="C9844:C9907" si="434">C9843+32000</f>
        <v>4223000</v>
      </c>
      <c r="D9844" s="129">
        <f t="shared" si="431"/>
        <v>137550</v>
      </c>
      <c r="E9844" s="130" t="s">
        <v>7181</v>
      </c>
    </row>
    <row r="9845" spans="1:5">
      <c r="A9845" s="127" t="str">
        <f t="shared" si="432"/>
        <v>루마니아132000</v>
      </c>
      <c r="B9845" s="127">
        <f t="shared" si="433"/>
        <v>132000</v>
      </c>
      <c r="C9845" s="127">
        <f t="shared" si="434"/>
        <v>4255000</v>
      </c>
      <c r="D9845" s="129">
        <f t="shared" si="431"/>
        <v>138600</v>
      </c>
      <c r="E9845" s="130" t="s">
        <v>7181</v>
      </c>
    </row>
    <row r="9846" spans="1:5">
      <c r="A9846" s="127" t="str">
        <f t="shared" si="432"/>
        <v>루마니아133000</v>
      </c>
      <c r="B9846" s="127">
        <f t="shared" si="433"/>
        <v>133000</v>
      </c>
      <c r="C9846" s="127">
        <f t="shared" si="434"/>
        <v>4287000</v>
      </c>
      <c r="D9846" s="129">
        <f t="shared" si="431"/>
        <v>139650</v>
      </c>
      <c r="E9846" s="130" t="s">
        <v>7181</v>
      </c>
    </row>
    <row r="9847" spans="1:5">
      <c r="A9847" s="127" t="str">
        <f t="shared" si="432"/>
        <v>루마니아134000</v>
      </c>
      <c r="B9847" s="127">
        <f t="shared" si="433"/>
        <v>134000</v>
      </c>
      <c r="C9847" s="127">
        <f t="shared" si="434"/>
        <v>4319000</v>
      </c>
      <c r="D9847" s="129">
        <f t="shared" si="431"/>
        <v>140700</v>
      </c>
      <c r="E9847" s="130" t="s">
        <v>7181</v>
      </c>
    </row>
    <row r="9848" spans="1:5">
      <c r="A9848" s="127" t="str">
        <f t="shared" si="432"/>
        <v>루마니아135000</v>
      </c>
      <c r="B9848" s="127">
        <f t="shared" si="433"/>
        <v>135000</v>
      </c>
      <c r="C9848" s="127">
        <f t="shared" si="434"/>
        <v>4351000</v>
      </c>
      <c r="D9848" s="129">
        <f t="shared" si="431"/>
        <v>141750</v>
      </c>
      <c r="E9848" s="130" t="s">
        <v>7181</v>
      </c>
    </row>
    <row r="9849" spans="1:5">
      <c r="A9849" s="127" t="str">
        <f t="shared" si="432"/>
        <v>루마니아136000</v>
      </c>
      <c r="B9849" s="127">
        <f t="shared" si="433"/>
        <v>136000</v>
      </c>
      <c r="C9849" s="127">
        <f t="shared" si="434"/>
        <v>4383000</v>
      </c>
      <c r="D9849" s="129">
        <f t="shared" si="431"/>
        <v>142800</v>
      </c>
      <c r="E9849" s="130" t="s">
        <v>7181</v>
      </c>
    </row>
    <row r="9850" spans="1:5">
      <c r="A9850" s="127" t="str">
        <f t="shared" si="432"/>
        <v>루마니아137000</v>
      </c>
      <c r="B9850" s="127">
        <f t="shared" si="433"/>
        <v>137000</v>
      </c>
      <c r="C9850" s="127">
        <f t="shared" si="434"/>
        <v>4415000</v>
      </c>
      <c r="D9850" s="129">
        <f t="shared" si="431"/>
        <v>143850</v>
      </c>
      <c r="E9850" s="130" t="s">
        <v>7181</v>
      </c>
    </row>
    <row r="9851" spans="1:5">
      <c r="A9851" s="127" t="str">
        <f t="shared" si="432"/>
        <v>루마니아138000</v>
      </c>
      <c r="B9851" s="127">
        <f t="shared" si="433"/>
        <v>138000</v>
      </c>
      <c r="C9851" s="127">
        <f t="shared" si="434"/>
        <v>4447000</v>
      </c>
      <c r="D9851" s="129">
        <f t="shared" si="431"/>
        <v>144900</v>
      </c>
      <c r="E9851" s="130" t="s">
        <v>7181</v>
      </c>
    </row>
    <row r="9852" spans="1:5">
      <c r="A9852" s="127" t="str">
        <f t="shared" si="432"/>
        <v>루마니아139000</v>
      </c>
      <c r="B9852" s="127">
        <f t="shared" si="433"/>
        <v>139000</v>
      </c>
      <c r="C9852" s="127">
        <f t="shared" si="434"/>
        <v>4479000</v>
      </c>
      <c r="D9852" s="129">
        <f t="shared" si="431"/>
        <v>145950</v>
      </c>
      <c r="E9852" s="130" t="s">
        <v>7181</v>
      </c>
    </row>
    <row r="9853" spans="1:5">
      <c r="A9853" s="127" t="str">
        <f t="shared" si="432"/>
        <v>루마니아140000</v>
      </c>
      <c r="B9853" s="127">
        <f t="shared" si="433"/>
        <v>140000</v>
      </c>
      <c r="C9853" s="127">
        <f t="shared" si="434"/>
        <v>4511000</v>
      </c>
      <c r="D9853" s="129">
        <f t="shared" si="431"/>
        <v>147000</v>
      </c>
      <c r="E9853" s="130" t="s">
        <v>7181</v>
      </c>
    </row>
    <row r="9854" spans="1:5">
      <c r="A9854" s="127" t="str">
        <f t="shared" si="432"/>
        <v>루마니아141000</v>
      </c>
      <c r="B9854" s="127">
        <f t="shared" si="433"/>
        <v>141000</v>
      </c>
      <c r="C9854" s="127">
        <f t="shared" si="434"/>
        <v>4543000</v>
      </c>
      <c r="D9854" s="129">
        <f t="shared" ref="D9854:D9917" si="435">SUM($G$2)*(B9854*0.001)</f>
        <v>148050</v>
      </c>
      <c r="E9854" s="130" t="s">
        <v>7181</v>
      </c>
    </row>
    <row r="9855" spans="1:5">
      <c r="A9855" s="127" t="str">
        <f t="shared" si="432"/>
        <v>루마니아142000</v>
      </c>
      <c r="B9855" s="127">
        <f t="shared" si="433"/>
        <v>142000</v>
      </c>
      <c r="C9855" s="127">
        <f t="shared" si="434"/>
        <v>4575000</v>
      </c>
      <c r="D9855" s="129">
        <f t="shared" si="435"/>
        <v>149100</v>
      </c>
      <c r="E9855" s="130" t="s">
        <v>7181</v>
      </c>
    </row>
    <row r="9856" spans="1:5">
      <c r="A9856" s="127" t="str">
        <f t="shared" si="432"/>
        <v>루마니아143000</v>
      </c>
      <c r="B9856" s="127">
        <f t="shared" si="433"/>
        <v>143000</v>
      </c>
      <c r="C9856" s="127">
        <f t="shared" si="434"/>
        <v>4607000</v>
      </c>
      <c r="D9856" s="129">
        <f t="shared" si="435"/>
        <v>150150</v>
      </c>
      <c r="E9856" s="130" t="s">
        <v>7181</v>
      </c>
    </row>
    <row r="9857" spans="1:5">
      <c r="A9857" s="127" t="str">
        <f t="shared" si="432"/>
        <v>루마니아144000</v>
      </c>
      <c r="B9857" s="127">
        <f t="shared" si="433"/>
        <v>144000</v>
      </c>
      <c r="C9857" s="127">
        <f t="shared" si="434"/>
        <v>4639000</v>
      </c>
      <c r="D9857" s="129">
        <f t="shared" si="435"/>
        <v>151200</v>
      </c>
      <c r="E9857" s="130" t="s">
        <v>7181</v>
      </c>
    </row>
    <row r="9858" spans="1:5">
      <c r="A9858" s="127" t="str">
        <f t="shared" si="432"/>
        <v>루마니아145000</v>
      </c>
      <c r="B9858" s="127">
        <f t="shared" si="433"/>
        <v>145000</v>
      </c>
      <c r="C9858" s="127">
        <f t="shared" si="434"/>
        <v>4671000</v>
      </c>
      <c r="D9858" s="129">
        <f t="shared" si="435"/>
        <v>152250</v>
      </c>
      <c r="E9858" s="130" t="s">
        <v>7181</v>
      </c>
    </row>
    <row r="9859" spans="1:5">
      <c r="A9859" s="127" t="str">
        <f t="shared" si="432"/>
        <v>루마니아146000</v>
      </c>
      <c r="B9859" s="127">
        <f t="shared" si="433"/>
        <v>146000</v>
      </c>
      <c r="C9859" s="127">
        <f t="shared" si="434"/>
        <v>4703000</v>
      </c>
      <c r="D9859" s="129">
        <f t="shared" si="435"/>
        <v>153300</v>
      </c>
      <c r="E9859" s="130" t="s">
        <v>7181</v>
      </c>
    </row>
    <row r="9860" spans="1:5">
      <c r="A9860" s="127" t="str">
        <f t="shared" si="432"/>
        <v>루마니아147000</v>
      </c>
      <c r="B9860" s="127">
        <f t="shared" si="433"/>
        <v>147000</v>
      </c>
      <c r="C9860" s="127">
        <f t="shared" si="434"/>
        <v>4735000</v>
      </c>
      <c r="D9860" s="129">
        <f t="shared" si="435"/>
        <v>154350</v>
      </c>
      <c r="E9860" s="130" t="s">
        <v>7181</v>
      </c>
    </row>
    <row r="9861" spans="1:5">
      <c r="A9861" s="127" t="str">
        <f t="shared" si="432"/>
        <v>루마니아148000</v>
      </c>
      <c r="B9861" s="127">
        <f t="shared" si="433"/>
        <v>148000</v>
      </c>
      <c r="C9861" s="127">
        <f t="shared" si="434"/>
        <v>4767000</v>
      </c>
      <c r="D9861" s="129">
        <f t="shared" si="435"/>
        <v>155400</v>
      </c>
      <c r="E9861" s="130" t="s">
        <v>7181</v>
      </c>
    </row>
    <row r="9862" spans="1:5">
      <c r="A9862" s="127" t="str">
        <f t="shared" si="432"/>
        <v>루마니아149000</v>
      </c>
      <c r="B9862" s="127">
        <f t="shared" si="433"/>
        <v>149000</v>
      </c>
      <c r="C9862" s="127">
        <f t="shared" si="434"/>
        <v>4799000</v>
      </c>
      <c r="D9862" s="129">
        <f t="shared" si="435"/>
        <v>156450</v>
      </c>
      <c r="E9862" s="130" t="s">
        <v>7181</v>
      </c>
    </row>
    <row r="9863" spans="1:5">
      <c r="A9863" s="127" t="str">
        <f t="shared" si="432"/>
        <v>루마니아150000</v>
      </c>
      <c r="B9863" s="127">
        <f t="shared" si="433"/>
        <v>150000</v>
      </c>
      <c r="C9863" s="127">
        <f t="shared" si="434"/>
        <v>4831000</v>
      </c>
      <c r="D9863" s="129">
        <f t="shared" si="435"/>
        <v>157500</v>
      </c>
      <c r="E9863" s="130" t="s">
        <v>7181</v>
      </c>
    </row>
    <row r="9864" spans="1:5">
      <c r="A9864" s="127" t="str">
        <f t="shared" si="432"/>
        <v>루마니아151000</v>
      </c>
      <c r="B9864" s="127">
        <f t="shared" si="433"/>
        <v>151000</v>
      </c>
      <c r="C9864" s="127">
        <f t="shared" si="434"/>
        <v>4863000</v>
      </c>
      <c r="D9864" s="129">
        <f t="shared" si="435"/>
        <v>158550</v>
      </c>
      <c r="E9864" s="130" t="s">
        <v>7181</v>
      </c>
    </row>
    <row r="9865" spans="1:5">
      <c r="A9865" s="127" t="str">
        <f t="shared" si="432"/>
        <v>루마니아152000</v>
      </c>
      <c r="B9865" s="127">
        <f t="shared" si="433"/>
        <v>152000</v>
      </c>
      <c r="C9865" s="127">
        <f t="shared" si="434"/>
        <v>4895000</v>
      </c>
      <c r="D9865" s="129">
        <f t="shared" si="435"/>
        <v>159600</v>
      </c>
      <c r="E9865" s="130" t="s">
        <v>7181</v>
      </c>
    </row>
    <row r="9866" spans="1:5">
      <c r="A9866" s="127" t="str">
        <f t="shared" si="432"/>
        <v>루마니아153000</v>
      </c>
      <c r="B9866" s="127">
        <f t="shared" si="433"/>
        <v>153000</v>
      </c>
      <c r="C9866" s="127">
        <f t="shared" si="434"/>
        <v>4927000</v>
      </c>
      <c r="D9866" s="129">
        <f t="shared" si="435"/>
        <v>160650</v>
      </c>
      <c r="E9866" s="130" t="s">
        <v>7181</v>
      </c>
    </row>
    <row r="9867" spans="1:5">
      <c r="A9867" s="127" t="str">
        <f t="shared" si="432"/>
        <v>루마니아154000</v>
      </c>
      <c r="B9867" s="127">
        <f t="shared" si="433"/>
        <v>154000</v>
      </c>
      <c r="C9867" s="127">
        <f t="shared" si="434"/>
        <v>4959000</v>
      </c>
      <c r="D9867" s="129">
        <f t="shared" si="435"/>
        <v>161700</v>
      </c>
      <c r="E9867" s="130" t="s">
        <v>7181</v>
      </c>
    </row>
    <row r="9868" spans="1:5">
      <c r="A9868" s="127" t="str">
        <f t="shared" si="432"/>
        <v>루마니아155000</v>
      </c>
      <c r="B9868" s="127">
        <f t="shared" si="433"/>
        <v>155000</v>
      </c>
      <c r="C9868" s="127">
        <f t="shared" si="434"/>
        <v>4991000</v>
      </c>
      <c r="D9868" s="129">
        <f t="shared" si="435"/>
        <v>162750</v>
      </c>
      <c r="E9868" s="130" t="s">
        <v>7181</v>
      </c>
    </row>
    <row r="9869" spans="1:5">
      <c r="A9869" s="127" t="str">
        <f t="shared" si="432"/>
        <v>루마니아156000</v>
      </c>
      <c r="B9869" s="127">
        <f t="shared" si="433"/>
        <v>156000</v>
      </c>
      <c r="C9869" s="127">
        <f t="shared" si="434"/>
        <v>5023000</v>
      </c>
      <c r="D9869" s="129">
        <f t="shared" si="435"/>
        <v>163800</v>
      </c>
      <c r="E9869" s="130" t="s">
        <v>7181</v>
      </c>
    </row>
    <row r="9870" spans="1:5">
      <c r="A9870" s="127" t="str">
        <f t="shared" si="432"/>
        <v>루마니아157000</v>
      </c>
      <c r="B9870" s="127">
        <f t="shared" si="433"/>
        <v>157000</v>
      </c>
      <c r="C9870" s="127">
        <f t="shared" si="434"/>
        <v>5055000</v>
      </c>
      <c r="D9870" s="129">
        <f t="shared" si="435"/>
        <v>164850</v>
      </c>
      <c r="E9870" s="130" t="s">
        <v>7181</v>
      </c>
    </row>
    <row r="9871" spans="1:5">
      <c r="A9871" s="127" t="str">
        <f t="shared" si="432"/>
        <v>루마니아158000</v>
      </c>
      <c r="B9871" s="127">
        <f t="shared" si="433"/>
        <v>158000</v>
      </c>
      <c r="C9871" s="127">
        <f t="shared" si="434"/>
        <v>5087000</v>
      </c>
      <c r="D9871" s="129">
        <f t="shared" si="435"/>
        <v>165900</v>
      </c>
      <c r="E9871" s="130" t="s">
        <v>7181</v>
      </c>
    </row>
    <row r="9872" spans="1:5">
      <c r="A9872" s="127" t="str">
        <f t="shared" si="432"/>
        <v>루마니아159000</v>
      </c>
      <c r="B9872" s="127">
        <f t="shared" si="433"/>
        <v>159000</v>
      </c>
      <c r="C9872" s="127">
        <f t="shared" si="434"/>
        <v>5119000</v>
      </c>
      <c r="D9872" s="129">
        <f t="shared" si="435"/>
        <v>166950</v>
      </c>
      <c r="E9872" s="130" t="s">
        <v>7181</v>
      </c>
    </row>
    <row r="9873" spans="1:5">
      <c r="A9873" s="127" t="str">
        <f t="shared" si="432"/>
        <v>루마니아160000</v>
      </c>
      <c r="B9873" s="127">
        <f t="shared" si="433"/>
        <v>160000</v>
      </c>
      <c r="C9873" s="127">
        <f t="shared" si="434"/>
        <v>5151000</v>
      </c>
      <c r="D9873" s="129">
        <f t="shared" si="435"/>
        <v>168000</v>
      </c>
      <c r="E9873" s="130" t="s">
        <v>7181</v>
      </c>
    </row>
    <row r="9874" spans="1:5">
      <c r="A9874" s="127" t="str">
        <f t="shared" si="432"/>
        <v>루마니아161000</v>
      </c>
      <c r="B9874" s="127">
        <f t="shared" si="433"/>
        <v>161000</v>
      </c>
      <c r="C9874" s="127">
        <f t="shared" si="434"/>
        <v>5183000</v>
      </c>
      <c r="D9874" s="129">
        <f t="shared" si="435"/>
        <v>169050</v>
      </c>
      <c r="E9874" s="130" t="s">
        <v>7181</v>
      </c>
    </row>
    <row r="9875" spans="1:5">
      <c r="A9875" s="127" t="str">
        <f t="shared" si="432"/>
        <v>루마니아162000</v>
      </c>
      <c r="B9875" s="127">
        <f t="shared" si="433"/>
        <v>162000</v>
      </c>
      <c r="C9875" s="127">
        <f t="shared" si="434"/>
        <v>5215000</v>
      </c>
      <c r="D9875" s="129">
        <f t="shared" si="435"/>
        <v>170100</v>
      </c>
      <c r="E9875" s="130" t="s">
        <v>7181</v>
      </c>
    </row>
    <row r="9876" spans="1:5">
      <c r="A9876" s="127" t="str">
        <f t="shared" si="432"/>
        <v>루마니아163000</v>
      </c>
      <c r="B9876" s="127">
        <f t="shared" si="433"/>
        <v>163000</v>
      </c>
      <c r="C9876" s="127">
        <f t="shared" si="434"/>
        <v>5247000</v>
      </c>
      <c r="D9876" s="129">
        <f t="shared" si="435"/>
        <v>171150</v>
      </c>
      <c r="E9876" s="130" t="s">
        <v>7181</v>
      </c>
    </row>
    <row r="9877" spans="1:5">
      <c r="A9877" s="127" t="str">
        <f t="shared" si="432"/>
        <v>루마니아164000</v>
      </c>
      <c r="B9877" s="127">
        <f t="shared" si="433"/>
        <v>164000</v>
      </c>
      <c r="C9877" s="127">
        <f t="shared" si="434"/>
        <v>5279000</v>
      </c>
      <c r="D9877" s="129">
        <f t="shared" si="435"/>
        <v>172200</v>
      </c>
      <c r="E9877" s="130" t="s">
        <v>7181</v>
      </c>
    </row>
    <row r="9878" spans="1:5">
      <c r="A9878" s="127" t="str">
        <f t="shared" si="432"/>
        <v>루마니아165000</v>
      </c>
      <c r="B9878" s="127">
        <f t="shared" si="433"/>
        <v>165000</v>
      </c>
      <c r="C9878" s="127">
        <f t="shared" si="434"/>
        <v>5311000</v>
      </c>
      <c r="D9878" s="129">
        <f t="shared" si="435"/>
        <v>173250</v>
      </c>
      <c r="E9878" s="130" t="s">
        <v>7181</v>
      </c>
    </row>
    <row r="9879" spans="1:5">
      <c r="A9879" s="127" t="str">
        <f t="shared" si="432"/>
        <v>루마니아166000</v>
      </c>
      <c r="B9879" s="127">
        <f t="shared" si="433"/>
        <v>166000</v>
      </c>
      <c r="C9879" s="127">
        <f t="shared" si="434"/>
        <v>5343000</v>
      </c>
      <c r="D9879" s="129">
        <f t="shared" si="435"/>
        <v>174300</v>
      </c>
      <c r="E9879" s="130" t="s">
        <v>7181</v>
      </c>
    </row>
    <row r="9880" spans="1:5">
      <c r="A9880" s="127" t="str">
        <f t="shared" si="432"/>
        <v>루마니아167000</v>
      </c>
      <c r="B9880" s="127">
        <f t="shared" si="433"/>
        <v>167000</v>
      </c>
      <c r="C9880" s="127">
        <f t="shared" si="434"/>
        <v>5375000</v>
      </c>
      <c r="D9880" s="129">
        <f t="shared" si="435"/>
        <v>175350</v>
      </c>
      <c r="E9880" s="130" t="s">
        <v>7181</v>
      </c>
    </row>
    <row r="9881" spans="1:5">
      <c r="A9881" s="127" t="str">
        <f t="shared" si="432"/>
        <v>루마니아168000</v>
      </c>
      <c r="B9881" s="127">
        <f t="shared" si="433"/>
        <v>168000</v>
      </c>
      <c r="C9881" s="127">
        <f t="shared" si="434"/>
        <v>5407000</v>
      </c>
      <c r="D9881" s="129">
        <f t="shared" si="435"/>
        <v>176400</v>
      </c>
      <c r="E9881" s="130" t="s">
        <v>7181</v>
      </c>
    </row>
    <row r="9882" spans="1:5">
      <c r="A9882" s="127" t="str">
        <f t="shared" si="432"/>
        <v>루마니아169000</v>
      </c>
      <c r="B9882" s="127">
        <f t="shared" si="433"/>
        <v>169000</v>
      </c>
      <c r="C9882" s="127">
        <f t="shared" si="434"/>
        <v>5439000</v>
      </c>
      <c r="D9882" s="129">
        <f t="shared" si="435"/>
        <v>177450</v>
      </c>
      <c r="E9882" s="130" t="s">
        <v>7181</v>
      </c>
    </row>
    <row r="9883" spans="1:5">
      <c r="A9883" s="127" t="str">
        <f t="shared" si="432"/>
        <v>루마니아170000</v>
      </c>
      <c r="B9883" s="127">
        <f t="shared" si="433"/>
        <v>170000</v>
      </c>
      <c r="C9883" s="127">
        <f t="shared" si="434"/>
        <v>5471000</v>
      </c>
      <c r="D9883" s="129">
        <f t="shared" si="435"/>
        <v>178500</v>
      </c>
      <c r="E9883" s="130" t="s">
        <v>7181</v>
      </c>
    </row>
    <row r="9884" spans="1:5">
      <c r="A9884" s="127" t="str">
        <f t="shared" si="432"/>
        <v>루마니아171000</v>
      </c>
      <c r="B9884" s="127">
        <f t="shared" si="433"/>
        <v>171000</v>
      </c>
      <c r="C9884" s="127">
        <f t="shared" si="434"/>
        <v>5503000</v>
      </c>
      <c r="D9884" s="129">
        <f t="shared" si="435"/>
        <v>179550</v>
      </c>
      <c r="E9884" s="130" t="s">
        <v>7181</v>
      </c>
    </row>
    <row r="9885" spans="1:5">
      <c r="A9885" s="127" t="str">
        <f t="shared" si="432"/>
        <v>루마니아172000</v>
      </c>
      <c r="B9885" s="127">
        <f t="shared" si="433"/>
        <v>172000</v>
      </c>
      <c r="C9885" s="127">
        <f t="shared" si="434"/>
        <v>5535000</v>
      </c>
      <c r="D9885" s="129">
        <f t="shared" si="435"/>
        <v>180600</v>
      </c>
      <c r="E9885" s="130" t="s">
        <v>7181</v>
      </c>
    </row>
    <row r="9886" spans="1:5">
      <c r="A9886" s="127" t="str">
        <f t="shared" si="432"/>
        <v>루마니아173000</v>
      </c>
      <c r="B9886" s="127">
        <f t="shared" si="433"/>
        <v>173000</v>
      </c>
      <c r="C9886" s="127">
        <f t="shared" si="434"/>
        <v>5567000</v>
      </c>
      <c r="D9886" s="129">
        <f t="shared" si="435"/>
        <v>181650</v>
      </c>
      <c r="E9886" s="130" t="s">
        <v>7181</v>
      </c>
    </row>
    <row r="9887" spans="1:5">
      <c r="A9887" s="127" t="str">
        <f t="shared" si="432"/>
        <v>루마니아174000</v>
      </c>
      <c r="B9887" s="127">
        <f t="shared" si="433"/>
        <v>174000</v>
      </c>
      <c r="C9887" s="127">
        <f t="shared" si="434"/>
        <v>5599000</v>
      </c>
      <c r="D9887" s="129">
        <f t="shared" si="435"/>
        <v>182700</v>
      </c>
      <c r="E9887" s="130" t="s">
        <v>7181</v>
      </c>
    </row>
    <row r="9888" spans="1:5">
      <c r="A9888" s="127" t="str">
        <f t="shared" si="432"/>
        <v>루마니아175000</v>
      </c>
      <c r="B9888" s="127">
        <f t="shared" si="433"/>
        <v>175000</v>
      </c>
      <c r="C9888" s="127">
        <f t="shared" si="434"/>
        <v>5631000</v>
      </c>
      <c r="D9888" s="129">
        <f t="shared" si="435"/>
        <v>183750</v>
      </c>
      <c r="E9888" s="130" t="s">
        <v>7181</v>
      </c>
    </row>
    <row r="9889" spans="1:5">
      <c r="A9889" s="127" t="str">
        <f t="shared" si="432"/>
        <v>루마니아176000</v>
      </c>
      <c r="B9889" s="127">
        <f t="shared" si="433"/>
        <v>176000</v>
      </c>
      <c r="C9889" s="127">
        <f t="shared" si="434"/>
        <v>5663000</v>
      </c>
      <c r="D9889" s="129">
        <f t="shared" si="435"/>
        <v>184800</v>
      </c>
      <c r="E9889" s="130" t="s">
        <v>7181</v>
      </c>
    </row>
    <row r="9890" spans="1:5">
      <c r="A9890" s="127" t="str">
        <f t="shared" si="432"/>
        <v>루마니아177000</v>
      </c>
      <c r="B9890" s="127">
        <f t="shared" si="433"/>
        <v>177000</v>
      </c>
      <c r="C9890" s="127">
        <f t="shared" si="434"/>
        <v>5695000</v>
      </c>
      <c r="D9890" s="129">
        <f t="shared" si="435"/>
        <v>185850</v>
      </c>
      <c r="E9890" s="130" t="s">
        <v>7181</v>
      </c>
    </row>
    <row r="9891" spans="1:5">
      <c r="A9891" s="127" t="str">
        <f t="shared" si="432"/>
        <v>루마니아178000</v>
      </c>
      <c r="B9891" s="127">
        <f t="shared" si="433"/>
        <v>178000</v>
      </c>
      <c r="C9891" s="127">
        <f t="shared" si="434"/>
        <v>5727000</v>
      </c>
      <c r="D9891" s="129">
        <f t="shared" si="435"/>
        <v>186900</v>
      </c>
      <c r="E9891" s="130" t="s">
        <v>7181</v>
      </c>
    </row>
    <row r="9892" spans="1:5">
      <c r="A9892" s="127" t="str">
        <f t="shared" si="432"/>
        <v>루마니아179000</v>
      </c>
      <c r="B9892" s="127">
        <f t="shared" si="433"/>
        <v>179000</v>
      </c>
      <c r="C9892" s="127">
        <f t="shared" si="434"/>
        <v>5759000</v>
      </c>
      <c r="D9892" s="129">
        <f t="shared" si="435"/>
        <v>187950</v>
      </c>
      <c r="E9892" s="130" t="s">
        <v>7181</v>
      </c>
    </row>
    <row r="9893" spans="1:5">
      <c r="A9893" s="127" t="str">
        <f t="shared" si="432"/>
        <v>루마니아180000</v>
      </c>
      <c r="B9893" s="127">
        <f t="shared" si="433"/>
        <v>180000</v>
      </c>
      <c r="C9893" s="127">
        <f t="shared" si="434"/>
        <v>5791000</v>
      </c>
      <c r="D9893" s="129">
        <f t="shared" si="435"/>
        <v>189000</v>
      </c>
      <c r="E9893" s="130" t="s">
        <v>7181</v>
      </c>
    </row>
    <row r="9894" spans="1:5">
      <c r="A9894" s="127" t="str">
        <f t="shared" si="432"/>
        <v>루마니아181000</v>
      </c>
      <c r="B9894" s="127">
        <f t="shared" si="433"/>
        <v>181000</v>
      </c>
      <c r="C9894" s="127">
        <f t="shared" si="434"/>
        <v>5823000</v>
      </c>
      <c r="D9894" s="129">
        <f t="shared" si="435"/>
        <v>190050</v>
      </c>
      <c r="E9894" s="130" t="s">
        <v>7181</v>
      </c>
    </row>
    <row r="9895" spans="1:5">
      <c r="A9895" s="127" t="str">
        <f t="shared" si="432"/>
        <v>루마니아182000</v>
      </c>
      <c r="B9895" s="127">
        <f t="shared" si="433"/>
        <v>182000</v>
      </c>
      <c r="C9895" s="127">
        <f t="shared" si="434"/>
        <v>5855000</v>
      </c>
      <c r="D9895" s="129">
        <f t="shared" si="435"/>
        <v>191100</v>
      </c>
      <c r="E9895" s="130" t="s">
        <v>7181</v>
      </c>
    </row>
    <row r="9896" spans="1:5">
      <c r="A9896" s="127" t="str">
        <f t="shared" si="432"/>
        <v>루마니아183000</v>
      </c>
      <c r="B9896" s="127">
        <f t="shared" si="433"/>
        <v>183000</v>
      </c>
      <c r="C9896" s="127">
        <f t="shared" si="434"/>
        <v>5887000</v>
      </c>
      <c r="D9896" s="129">
        <f t="shared" si="435"/>
        <v>192150</v>
      </c>
      <c r="E9896" s="130" t="s">
        <v>7181</v>
      </c>
    </row>
    <row r="9897" spans="1:5">
      <c r="A9897" s="127" t="str">
        <f t="shared" si="432"/>
        <v>루마니아184000</v>
      </c>
      <c r="B9897" s="127">
        <f t="shared" si="433"/>
        <v>184000</v>
      </c>
      <c r="C9897" s="127">
        <f t="shared" si="434"/>
        <v>5919000</v>
      </c>
      <c r="D9897" s="129">
        <f t="shared" si="435"/>
        <v>193200</v>
      </c>
      <c r="E9897" s="130" t="s">
        <v>7181</v>
      </c>
    </row>
    <row r="9898" spans="1:5">
      <c r="A9898" s="127" t="str">
        <f t="shared" si="432"/>
        <v>루마니아185000</v>
      </c>
      <c r="B9898" s="127">
        <f t="shared" si="433"/>
        <v>185000</v>
      </c>
      <c r="C9898" s="127">
        <f t="shared" si="434"/>
        <v>5951000</v>
      </c>
      <c r="D9898" s="129">
        <f t="shared" si="435"/>
        <v>194250</v>
      </c>
      <c r="E9898" s="130" t="s">
        <v>7181</v>
      </c>
    </row>
    <row r="9899" spans="1:5">
      <c r="A9899" s="127" t="str">
        <f t="shared" si="432"/>
        <v>루마니아186000</v>
      </c>
      <c r="B9899" s="127">
        <f t="shared" si="433"/>
        <v>186000</v>
      </c>
      <c r="C9899" s="127">
        <f t="shared" si="434"/>
        <v>5983000</v>
      </c>
      <c r="D9899" s="129">
        <f t="shared" si="435"/>
        <v>195300</v>
      </c>
      <c r="E9899" s="130" t="s">
        <v>7181</v>
      </c>
    </row>
    <row r="9900" spans="1:5">
      <c r="A9900" s="127" t="str">
        <f t="shared" si="432"/>
        <v>루마니아187000</v>
      </c>
      <c r="B9900" s="127">
        <f t="shared" si="433"/>
        <v>187000</v>
      </c>
      <c r="C9900" s="127">
        <f t="shared" si="434"/>
        <v>6015000</v>
      </c>
      <c r="D9900" s="129">
        <f t="shared" si="435"/>
        <v>196350</v>
      </c>
      <c r="E9900" s="130" t="s">
        <v>7181</v>
      </c>
    </row>
    <row r="9901" spans="1:5">
      <c r="A9901" s="127" t="str">
        <f t="shared" si="432"/>
        <v>루마니아188000</v>
      </c>
      <c r="B9901" s="127">
        <f t="shared" si="433"/>
        <v>188000</v>
      </c>
      <c r="C9901" s="127">
        <f t="shared" si="434"/>
        <v>6047000</v>
      </c>
      <c r="D9901" s="129">
        <f t="shared" si="435"/>
        <v>197400</v>
      </c>
      <c r="E9901" s="130" t="s">
        <v>7181</v>
      </c>
    </row>
    <row r="9902" spans="1:5">
      <c r="A9902" s="127" t="str">
        <f t="shared" si="432"/>
        <v>루마니아189000</v>
      </c>
      <c r="B9902" s="127">
        <f t="shared" si="433"/>
        <v>189000</v>
      </c>
      <c r="C9902" s="127">
        <f t="shared" si="434"/>
        <v>6079000</v>
      </c>
      <c r="D9902" s="129">
        <f t="shared" si="435"/>
        <v>198450</v>
      </c>
      <c r="E9902" s="130" t="s">
        <v>7181</v>
      </c>
    </row>
    <row r="9903" spans="1:5">
      <c r="A9903" s="127" t="str">
        <f t="shared" si="432"/>
        <v>루마니아190000</v>
      </c>
      <c r="B9903" s="127">
        <f t="shared" si="433"/>
        <v>190000</v>
      </c>
      <c r="C9903" s="127">
        <f t="shared" si="434"/>
        <v>6111000</v>
      </c>
      <c r="D9903" s="129">
        <f t="shared" si="435"/>
        <v>199500</v>
      </c>
      <c r="E9903" s="130" t="s">
        <v>7181</v>
      </c>
    </row>
    <row r="9904" spans="1:5">
      <c r="A9904" s="127" t="str">
        <f t="shared" si="432"/>
        <v>루마니아191000</v>
      </c>
      <c r="B9904" s="127">
        <f t="shared" si="433"/>
        <v>191000</v>
      </c>
      <c r="C9904" s="127">
        <f t="shared" si="434"/>
        <v>6143000</v>
      </c>
      <c r="D9904" s="129">
        <f t="shared" si="435"/>
        <v>200550</v>
      </c>
      <c r="E9904" s="130" t="s">
        <v>7181</v>
      </c>
    </row>
    <row r="9905" spans="1:5">
      <c r="A9905" s="127" t="str">
        <f t="shared" si="432"/>
        <v>루마니아192000</v>
      </c>
      <c r="B9905" s="127">
        <f t="shared" si="433"/>
        <v>192000</v>
      </c>
      <c r="C9905" s="127">
        <f t="shared" si="434"/>
        <v>6175000</v>
      </c>
      <c r="D9905" s="129">
        <f t="shared" si="435"/>
        <v>201600</v>
      </c>
      <c r="E9905" s="130" t="s">
        <v>7181</v>
      </c>
    </row>
    <row r="9906" spans="1:5">
      <c r="A9906" s="127" t="str">
        <f t="shared" si="432"/>
        <v>루마니아193000</v>
      </c>
      <c r="B9906" s="127">
        <f t="shared" si="433"/>
        <v>193000</v>
      </c>
      <c r="C9906" s="127">
        <f t="shared" si="434"/>
        <v>6207000</v>
      </c>
      <c r="D9906" s="129">
        <f t="shared" si="435"/>
        <v>202650</v>
      </c>
      <c r="E9906" s="130" t="s">
        <v>7181</v>
      </c>
    </row>
    <row r="9907" spans="1:5">
      <c r="A9907" s="127" t="str">
        <f t="shared" ref="A9907:A9970" si="436">"루마니아"&amp;B9907</f>
        <v>루마니아194000</v>
      </c>
      <c r="B9907" s="127">
        <f t="shared" si="433"/>
        <v>194000</v>
      </c>
      <c r="C9907" s="127">
        <f t="shared" si="434"/>
        <v>6239000</v>
      </c>
      <c r="D9907" s="129">
        <f t="shared" si="435"/>
        <v>203700</v>
      </c>
      <c r="E9907" s="130" t="s">
        <v>7181</v>
      </c>
    </row>
    <row r="9908" spans="1:5">
      <c r="A9908" s="127" t="str">
        <f t="shared" si="436"/>
        <v>루마니아195000</v>
      </c>
      <c r="B9908" s="127">
        <f t="shared" ref="B9908:B9971" si="437">B9907+1000</f>
        <v>195000</v>
      </c>
      <c r="C9908" s="127">
        <f t="shared" ref="C9908:C9971" si="438">C9907+32000</f>
        <v>6271000</v>
      </c>
      <c r="D9908" s="129">
        <f t="shared" si="435"/>
        <v>204750</v>
      </c>
      <c r="E9908" s="130" t="s">
        <v>7181</v>
      </c>
    </row>
    <row r="9909" spans="1:5">
      <c r="A9909" s="127" t="str">
        <f t="shared" si="436"/>
        <v>루마니아196000</v>
      </c>
      <c r="B9909" s="127">
        <f t="shared" si="437"/>
        <v>196000</v>
      </c>
      <c r="C9909" s="127">
        <f t="shared" si="438"/>
        <v>6303000</v>
      </c>
      <c r="D9909" s="129">
        <f t="shared" si="435"/>
        <v>205800</v>
      </c>
      <c r="E9909" s="130" t="s">
        <v>7181</v>
      </c>
    </row>
    <row r="9910" spans="1:5">
      <c r="A9910" s="127" t="str">
        <f t="shared" si="436"/>
        <v>루마니아197000</v>
      </c>
      <c r="B9910" s="127">
        <f t="shared" si="437"/>
        <v>197000</v>
      </c>
      <c r="C9910" s="127">
        <f t="shared" si="438"/>
        <v>6335000</v>
      </c>
      <c r="D9910" s="129">
        <f t="shared" si="435"/>
        <v>206850</v>
      </c>
      <c r="E9910" s="130" t="s">
        <v>7181</v>
      </c>
    </row>
    <row r="9911" spans="1:5">
      <c r="A9911" s="127" t="str">
        <f t="shared" si="436"/>
        <v>루마니아198000</v>
      </c>
      <c r="B9911" s="127">
        <f t="shared" si="437"/>
        <v>198000</v>
      </c>
      <c r="C9911" s="127">
        <f t="shared" si="438"/>
        <v>6367000</v>
      </c>
      <c r="D9911" s="129">
        <f t="shared" si="435"/>
        <v>207900</v>
      </c>
      <c r="E9911" s="130" t="s">
        <v>7181</v>
      </c>
    </row>
    <row r="9912" spans="1:5">
      <c r="A9912" s="127" t="str">
        <f t="shared" si="436"/>
        <v>루마니아199000</v>
      </c>
      <c r="B9912" s="127">
        <f t="shared" si="437"/>
        <v>199000</v>
      </c>
      <c r="C9912" s="127">
        <f t="shared" si="438"/>
        <v>6399000</v>
      </c>
      <c r="D9912" s="129">
        <f t="shared" si="435"/>
        <v>208950</v>
      </c>
      <c r="E9912" s="130" t="s">
        <v>7181</v>
      </c>
    </row>
    <row r="9913" spans="1:5">
      <c r="A9913" s="127" t="str">
        <f t="shared" si="436"/>
        <v>루마니아200000</v>
      </c>
      <c r="B9913" s="127">
        <f t="shared" si="437"/>
        <v>200000</v>
      </c>
      <c r="C9913" s="127">
        <f t="shared" si="438"/>
        <v>6431000</v>
      </c>
      <c r="D9913" s="129">
        <f t="shared" si="435"/>
        <v>210000</v>
      </c>
      <c r="E9913" s="130" t="s">
        <v>7181</v>
      </c>
    </row>
    <row r="9914" spans="1:5">
      <c r="A9914" s="127" t="str">
        <f t="shared" si="436"/>
        <v>루마니아201000</v>
      </c>
      <c r="B9914" s="127">
        <f t="shared" si="437"/>
        <v>201000</v>
      </c>
      <c r="C9914" s="127">
        <f t="shared" si="438"/>
        <v>6463000</v>
      </c>
      <c r="D9914" s="129">
        <f t="shared" si="435"/>
        <v>211050</v>
      </c>
      <c r="E9914" s="130" t="s">
        <v>7181</v>
      </c>
    </row>
    <row r="9915" spans="1:5">
      <c r="A9915" s="127" t="str">
        <f t="shared" si="436"/>
        <v>루마니아202000</v>
      </c>
      <c r="B9915" s="127">
        <f t="shared" si="437"/>
        <v>202000</v>
      </c>
      <c r="C9915" s="127">
        <f t="shared" si="438"/>
        <v>6495000</v>
      </c>
      <c r="D9915" s="129">
        <f t="shared" si="435"/>
        <v>212100</v>
      </c>
      <c r="E9915" s="130" t="s">
        <v>7181</v>
      </c>
    </row>
    <row r="9916" spans="1:5">
      <c r="A9916" s="127" t="str">
        <f t="shared" si="436"/>
        <v>루마니아203000</v>
      </c>
      <c r="B9916" s="127">
        <f t="shared" si="437"/>
        <v>203000</v>
      </c>
      <c r="C9916" s="127">
        <f t="shared" si="438"/>
        <v>6527000</v>
      </c>
      <c r="D9916" s="129">
        <f t="shared" si="435"/>
        <v>213150</v>
      </c>
      <c r="E9916" s="130" t="s">
        <v>7181</v>
      </c>
    </row>
    <row r="9917" spans="1:5">
      <c r="A9917" s="127" t="str">
        <f t="shared" si="436"/>
        <v>루마니아204000</v>
      </c>
      <c r="B9917" s="127">
        <f t="shared" si="437"/>
        <v>204000</v>
      </c>
      <c r="C9917" s="127">
        <f t="shared" si="438"/>
        <v>6559000</v>
      </c>
      <c r="D9917" s="129">
        <f t="shared" si="435"/>
        <v>214200</v>
      </c>
      <c r="E9917" s="130" t="s">
        <v>7181</v>
      </c>
    </row>
    <row r="9918" spans="1:5">
      <c r="A9918" s="127" t="str">
        <f t="shared" si="436"/>
        <v>루마니아205000</v>
      </c>
      <c r="B9918" s="127">
        <f t="shared" si="437"/>
        <v>205000</v>
      </c>
      <c r="C9918" s="127">
        <f t="shared" si="438"/>
        <v>6591000</v>
      </c>
      <c r="D9918" s="129">
        <f t="shared" ref="D9918:D9981" si="439">SUM($G$2)*(B9918*0.001)</f>
        <v>215250</v>
      </c>
      <c r="E9918" s="130" t="s">
        <v>7181</v>
      </c>
    </row>
    <row r="9919" spans="1:5">
      <c r="A9919" s="127" t="str">
        <f t="shared" si="436"/>
        <v>루마니아206000</v>
      </c>
      <c r="B9919" s="127">
        <f t="shared" si="437"/>
        <v>206000</v>
      </c>
      <c r="C9919" s="127">
        <f t="shared" si="438"/>
        <v>6623000</v>
      </c>
      <c r="D9919" s="129">
        <f t="shared" si="439"/>
        <v>216300</v>
      </c>
      <c r="E9919" s="130" t="s">
        <v>7181</v>
      </c>
    </row>
    <row r="9920" spans="1:5">
      <c r="A9920" s="127" t="str">
        <f t="shared" si="436"/>
        <v>루마니아207000</v>
      </c>
      <c r="B9920" s="127">
        <f t="shared" si="437"/>
        <v>207000</v>
      </c>
      <c r="C9920" s="127">
        <f t="shared" si="438"/>
        <v>6655000</v>
      </c>
      <c r="D9920" s="129">
        <f t="shared" si="439"/>
        <v>217350</v>
      </c>
      <c r="E9920" s="130" t="s">
        <v>7181</v>
      </c>
    </row>
    <row r="9921" spans="1:5">
      <c r="A9921" s="127" t="str">
        <f t="shared" si="436"/>
        <v>루마니아208000</v>
      </c>
      <c r="B9921" s="127">
        <f t="shared" si="437"/>
        <v>208000</v>
      </c>
      <c r="C9921" s="127">
        <f t="shared" si="438"/>
        <v>6687000</v>
      </c>
      <c r="D9921" s="129">
        <f t="shared" si="439"/>
        <v>218400</v>
      </c>
      <c r="E9921" s="130" t="s">
        <v>7181</v>
      </c>
    </row>
    <row r="9922" spans="1:5">
      <c r="A9922" s="127" t="str">
        <f t="shared" si="436"/>
        <v>루마니아209000</v>
      </c>
      <c r="B9922" s="127">
        <f t="shared" si="437"/>
        <v>209000</v>
      </c>
      <c r="C9922" s="127">
        <f t="shared" si="438"/>
        <v>6719000</v>
      </c>
      <c r="D9922" s="129">
        <f t="shared" si="439"/>
        <v>219450</v>
      </c>
      <c r="E9922" s="130" t="s">
        <v>7181</v>
      </c>
    </row>
    <row r="9923" spans="1:5">
      <c r="A9923" s="127" t="str">
        <f t="shared" si="436"/>
        <v>루마니아210000</v>
      </c>
      <c r="B9923" s="127">
        <f t="shared" si="437"/>
        <v>210000</v>
      </c>
      <c r="C9923" s="127">
        <f t="shared" si="438"/>
        <v>6751000</v>
      </c>
      <c r="D9923" s="129">
        <f t="shared" si="439"/>
        <v>220500</v>
      </c>
      <c r="E9923" s="130" t="s">
        <v>7181</v>
      </c>
    </row>
    <row r="9924" spans="1:5">
      <c r="A9924" s="127" t="str">
        <f t="shared" si="436"/>
        <v>루마니아211000</v>
      </c>
      <c r="B9924" s="127">
        <f t="shared" si="437"/>
        <v>211000</v>
      </c>
      <c r="C9924" s="127">
        <f t="shared" si="438"/>
        <v>6783000</v>
      </c>
      <c r="D9924" s="129">
        <f t="shared" si="439"/>
        <v>221550</v>
      </c>
      <c r="E9924" s="130" t="s">
        <v>7181</v>
      </c>
    </row>
    <row r="9925" spans="1:5">
      <c r="A9925" s="127" t="str">
        <f t="shared" si="436"/>
        <v>루마니아212000</v>
      </c>
      <c r="B9925" s="127">
        <f t="shared" si="437"/>
        <v>212000</v>
      </c>
      <c r="C9925" s="127">
        <f t="shared" si="438"/>
        <v>6815000</v>
      </c>
      <c r="D9925" s="129">
        <f t="shared" si="439"/>
        <v>222600</v>
      </c>
      <c r="E9925" s="130" t="s">
        <v>7181</v>
      </c>
    </row>
    <row r="9926" spans="1:5">
      <c r="A9926" s="127" t="str">
        <f t="shared" si="436"/>
        <v>루마니아213000</v>
      </c>
      <c r="B9926" s="127">
        <f t="shared" si="437"/>
        <v>213000</v>
      </c>
      <c r="C9926" s="127">
        <f t="shared" si="438"/>
        <v>6847000</v>
      </c>
      <c r="D9926" s="129">
        <f t="shared" si="439"/>
        <v>223650</v>
      </c>
      <c r="E9926" s="130" t="s">
        <v>7181</v>
      </c>
    </row>
    <row r="9927" spans="1:5">
      <c r="A9927" s="127" t="str">
        <f t="shared" si="436"/>
        <v>루마니아214000</v>
      </c>
      <c r="B9927" s="127">
        <f t="shared" si="437"/>
        <v>214000</v>
      </c>
      <c r="C9927" s="127">
        <f t="shared" si="438"/>
        <v>6879000</v>
      </c>
      <c r="D9927" s="129">
        <f t="shared" si="439"/>
        <v>224700</v>
      </c>
      <c r="E9927" s="130" t="s">
        <v>7181</v>
      </c>
    </row>
    <row r="9928" spans="1:5">
      <c r="A9928" s="127" t="str">
        <f t="shared" si="436"/>
        <v>루마니아215000</v>
      </c>
      <c r="B9928" s="127">
        <f t="shared" si="437"/>
        <v>215000</v>
      </c>
      <c r="C9928" s="127">
        <f t="shared" si="438"/>
        <v>6911000</v>
      </c>
      <c r="D9928" s="129">
        <f t="shared" si="439"/>
        <v>225750</v>
      </c>
      <c r="E9928" s="130" t="s">
        <v>7181</v>
      </c>
    </row>
    <row r="9929" spans="1:5">
      <c r="A9929" s="127" t="str">
        <f t="shared" si="436"/>
        <v>루마니아216000</v>
      </c>
      <c r="B9929" s="127">
        <f t="shared" si="437"/>
        <v>216000</v>
      </c>
      <c r="C9929" s="127">
        <f t="shared" si="438"/>
        <v>6943000</v>
      </c>
      <c r="D9929" s="129">
        <f t="shared" si="439"/>
        <v>226800</v>
      </c>
      <c r="E9929" s="130" t="s">
        <v>7181</v>
      </c>
    </row>
    <row r="9930" spans="1:5">
      <c r="A9930" s="127" t="str">
        <f t="shared" si="436"/>
        <v>루마니아217000</v>
      </c>
      <c r="B9930" s="127">
        <f t="shared" si="437"/>
        <v>217000</v>
      </c>
      <c r="C9930" s="127">
        <f t="shared" si="438"/>
        <v>6975000</v>
      </c>
      <c r="D9930" s="129">
        <f t="shared" si="439"/>
        <v>227850</v>
      </c>
      <c r="E9930" s="130" t="s">
        <v>7181</v>
      </c>
    </row>
    <row r="9931" spans="1:5">
      <c r="A9931" s="127" t="str">
        <f t="shared" si="436"/>
        <v>루마니아218000</v>
      </c>
      <c r="B9931" s="127">
        <f t="shared" si="437"/>
        <v>218000</v>
      </c>
      <c r="C9931" s="127">
        <f t="shared" si="438"/>
        <v>7007000</v>
      </c>
      <c r="D9931" s="129">
        <f t="shared" si="439"/>
        <v>228900</v>
      </c>
      <c r="E9931" s="130" t="s">
        <v>7181</v>
      </c>
    </row>
    <row r="9932" spans="1:5">
      <c r="A9932" s="127" t="str">
        <f t="shared" si="436"/>
        <v>루마니아219000</v>
      </c>
      <c r="B9932" s="127">
        <f t="shared" si="437"/>
        <v>219000</v>
      </c>
      <c r="C9932" s="127">
        <f t="shared" si="438"/>
        <v>7039000</v>
      </c>
      <c r="D9932" s="129">
        <f t="shared" si="439"/>
        <v>229950</v>
      </c>
      <c r="E9932" s="130" t="s">
        <v>7181</v>
      </c>
    </row>
    <row r="9933" spans="1:5">
      <c r="A9933" s="127" t="str">
        <f t="shared" si="436"/>
        <v>루마니아220000</v>
      </c>
      <c r="B9933" s="127">
        <f t="shared" si="437"/>
        <v>220000</v>
      </c>
      <c r="C9933" s="127">
        <f t="shared" si="438"/>
        <v>7071000</v>
      </c>
      <c r="D9933" s="129">
        <f t="shared" si="439"/>
        <v>231000</v>
      </c>
      <c r="E9933" s="130" t="s">
        <v>7181</v>
      </c>
    </row>
    <row r="9934" spans="1:5">
      <c r="A9934" s="127" t="str">
        <f t="shared" si="436"/>
        <v>루마니아221000</v>
      </c>
      <c r="B9934" s="127">
        <f t="shared" si="437"/>
        <v>221000</v>
      </c>
      <c r="C9934" s="127">
        <f t="shared" si="438"/>
        <v>7103000</v>
      </c>
      <c r="D9934" s="129">
        <f t="shared" si="439"/>
        <v>232050</v>
      </c>
      <c r="E9934" s="130" t="s">
        <v>7181</v>
      </c>
    </row>
    <row r="9935" spans="1:5">
      <c r="A9935" s="127" t="str">
        <f t="shared" si="436"/>
        <v>루마니아222000</v>
      </c>
      <c r="B9935" s="127">
        <f t="shared" si="437"/>
        <v>222000</v>
      </c>
      <c r="C9935" s="127">
        <f t="shared" si="438"/>
        <v>7135000</v>
      </c>
      <c r="D9935" s="129">
        <f t="shared" si="439"/>
        <v>233100</v>
      </c>
      <c r="E9935" s="130" t="s">
        <v>7181</v>
      </c>
    </row>
    <row r="9936" spans="1:5">
      <c r="A9936" s="127" t="str">
        <f t="shared" si="436"/>
        <v>루마니아223000</v>
      </c>
      <c r="B9936" s="127">
        <f t="shared" si="437"/>
        <v>223000</v>
      </c>
      <c r="C9936" s="127">
        <f t="shared" si="438"/>
        <v>7167000</v>
      </c>
      <c r="D9936" s="129">
        <f t="shared" si="439"/>
        <v>234150</v>
      </c>
      <c r="E9936" s="130" t="s">
        <v>7181</v>
      </c>
    </row>
    <row r="9937" spans="1:5">
      <c r="A9937" s="127" t="str">
        <f t="shared" si="436"/>
        <v>루마니아224000</v>
      </c>
      <c r="B9937" s="127">
        <f t="shared" si="437"/>
        <v>224000</v>
      </c>
      <c r="C9937" s="127">
        <f t="shared" si="438"/>
        <v>7199000</v>
      </c>
      <c r="D9937" s="129">
        <f t="shared" si="439"/>
        <v>235200</v>
      </c>
      <c r="E9937" s="130" t="s">
        <v>7181</v>
      </c>
    </row>
    <row r="9938" spans="1:5">
      <c r="A9938" s="127" t="str">
        <f t="shared" si="436"/>
        <v>루마니아225000</v>
      </c>
      <c r="B9938" s="127">
        <f t="shared" si="437"/>
        <v>225000</v>
      </c>
      <c r="C9938" s="127">
        <f t="shared" si="438"/>
        <v>7231000</v>
      </c>
      <c r="D9938" s="129">
        <f t="shared" si="439"/>
        <v>236250</v>
      </c>
      <c r="E9938" s="130" t="s">
        <v>7181</v>
      </c>
    </row>
    <row r="9939" spans="1:5">
      <c r="A9939" s="127" t="str">
        <f t="shared" si="436"/>
        <v>루마니아226000</v>
      </c>
      <c r="B9939" s="127">
        <f t="shared" si="437"/>
        <v>226000</v>
      </c>
      <c r="C9939" s="127">
        <f t="shared" si="438"/>
        <v>7263000</v>
      </c>
      <c r="D9939" s="129">
        <f t="shared" si="439"/>
        <v>237300</v>
      </c>
      <c r="E9939" s="130" t="s">
        <v>7181</v>
      </c>
    </row>
    <row r="9940" spans="1:5">
      <c r="A9940" s="127" t="str">
        <f t="shared" si="436"/>
        <v>루마니아227000</v>
      </c>
      <c r="B9940" s="127">
        <f t="shared" si="437"/>
        <v>227000</v>
      </c>
      <c r="C9940" s="127">
        <f t="shared" si="438"/>
        <v>7295000</v>
      </c>
      <c r="D9940" s="129">
        <f t="shared" si="439"/>
        <v>238350</v>
      </c>
      <c r="E9940" s="130" t="s">
        <v>7181</v>
      </c>
    </row>
    <row r="9941" spans="1:5">
      <c r="A9941" s="127" t="str">
        <f t="shared" si="436"/>
        <v>루마니아228000</v>
      </c>
      <c r="B9941" s="127">
        <f t="shared" si="437"/>
        <v>228000</v>
      </c>
      <c r="C9941" s="127">
        <f t="shared" si="438"/>
        <v>7327000</v>
      </c>
      <c r="D9941" s="129">
        <f t="shared" si="439"/>
        <v>239400</v>
      </c>
      <c r="E9941" s="130" t="s">
        <v>7181</v>
      </c>
    </row>
    <row r="9942" spans="1:5">
      <c r="A9942" s="127" t="str">
        <f t="shared" si="436"/>
        <v>루마니아229000</v>
      </c>
      <c r="B9942" s="127">
        <f t="shared" si="437"/>
        <v>229000</v>
      </c>
      <c r="C9942" s="127">
        <f t="shared" si="438"/>
        <v>7359000</v>
      </c>
      <c r="D9942" s="129">
        <f t="shared" si="439"/>
        <v>240450</v>
      </c>
      <c r="E9942" s="130" t="s">
        <v>7181</v>
      </c>
    </row>
    <row r="9943" spans="1:5">
      <c r="A9943" s="127" t="str">
        <f t="shared" si="436"/>
        <v>루마니아230000</v>
      </c>
      <c r="B9943" s="127">
        <f t="shared" si="437"/>
        <v>230000</v>
      </c>
      <c r="C9943" s="127">
        <f t="shared" si="438"/>
        <v>7391000</v>
      </c>
      <c r="D9943" s="129">
        <f t="shared" si="439"/>
        <v>241500</v>
      </c>
      <c r="E9943" s="130" t="s">
        <v>7181</v>
      </c>
    </row>
    <row r="9944" spans="1:5">
      <c r="A9944" s="127" t="str">
        <f t="shared" si="436"/>
        <v>루마니아231000</v>
      </c>
      <c r="B9944" s="127">
        <f t="shared" si="437"/>
        <v>231000</v>
      </c>
      <c r="C9944" s="127">
        <f t="shared" si="438"/>
        <v>7423000</v>
      </c>
      <c r="D9944" s="129">
        <f t="shared" si="439"/>
        <v>242550</v>
      </c>
      <c r="E9944" s="130" t="s">
        <v>7181</v>
      </c>
    </row>
    <row r="9945" spans="1:5">
      <c r="A9945" s="127" t="str">
        <f t="shared" si="436"/>
        <v>루마니아232000</v>
      </c>
      <c r="B9945" s="127">
        <f t="shared" si="437"/>
        <v>232000</v>
      </c>
      <c r="C9945" s="127">
        <f t="shared" si="438"/>
        <v>7455000</v>
      </c>
      <c r="D9945" s="129">
        <f t="shared" si="439"/>
        <v>243600</v>
      </c>
      <c r="E9945" s="130" t="s">
        <v>7181</v>
      </c>
    </row>
    <row r="9946" spans="1:5">
      <c r="A9946" s="127" t="str">
        <f t="shared" si="436"/>
        <v>루마니아233000</v>
      </c>
      <c r="B9946" s="127">
        <f t="shared" si="437"/>
        <v>233000</v>
      </c>
      <c r="C9946" s="127">
        <f t="shared" si="438"/>
        <v>7487000</v>
      </c>
      <c r="D9946" s="129">
        <f t="shared" si="439"/>
        <v>244650</v>
      </c>
      <c r="E9946" s="130" t="s">
        <v>7181</v>
      </c>
    </row>
    <row r="9947" spans="1:5">
      <c r="A9947" s="127" t="str">
        <f t="shared" si="436"/>
        <v>루마니아234000</v>
      </c>
      <c r="B9947" s="127">
        <f t="shared" si="437"/>
        <v>234000</v>
      </c>
      <c r="C9947" s="127">
        <f t="shared" si="438"/>
        <v>7519000</v>
      </c>
      <c r="D9947" s="129">
        <f t="shared" si="439"/>
        <v>245700</v>
      </c>
      <c r="E9947" s="130" t="s">
        <v>7181</v>
      </c>
    </row>
    <row r="9948" spans="1:5">
      <c r="A9948" s="127" t="str">
        <f t="shared" si="436"/>
        <v>루마니아235000</v>
      </c>
      <c r="B9948" s="127">
        <f t="shared" si="437"/>
        <v>235000</v>
      </c>
      <c r="C9948" s="127">
        <f t="shared" si="438"/>
        <v>7551000</v>
      </c>
      <c r="D9948" s="129">
        <f t="shared" si="439"/>
        <v>246750</v>
      </c>
      <c r="E9948" s="130" t="s">
        <v>7181</v>
      </c>
    </row>
    <row r="9949" spans="1:5">
      <c r="A9949" s="127" t="str">
        <f t="shared" si="436"/>
        <v>루마니아236000</v>
      </c>
      <c r="B9949" s="127">
        <f t="shared" si="437"/>
        <v>236000</v>
      </c>
      <c r="C9949" s="127">
        <f t="shared" si="438"/>
        <v>7583000</v>
      </c>
      <c r="D9949" s="129">
        <f t="shared" si="439"/>
        <v>247800</v>
      </c>
      <c r="E9949" s="130" t="s">
        <v>7181</v>
      </c>
    </row>
    <row r="9950" spans="1:5">
      <c r="A9950" s="127" t="str">
        <f t="shared" si="436"/>
        <v>루마니아237000</v>
      </c>
      <c r="B9950" s="127">
        <f t="shared" si="437"/>
        <v>237000</v>
      </c>
      <c r="C9950" s="127">
        <f t="shared" si="438"/>
        <v>7615000</v>
      </c>
      <c r="D9950" s="129">
        <f t="shared" si="439"/>
        <v>248850</v>
      </c>
      <c r="E9950" s="130" t="s">
        <v>7181</v>
      </c>
    </row>
    <row r="9951" spans="1:5">
      <c r="A9951" s="127" t="str">
        <f t="shared" si="436"/>
        <v>루마니아238000</v>
      </c>
      <c r="B9951" s="127">
        <f t="shared" si="437"/>
        <v>238000</v>
      </c>
      <c r="C9951" s="127">
        <f t="shared" si="438"/>
        <v>7647000</v>
      </c>
      <c r="D9951" s="129">
        <f t="shared" si="439"/>
        <v>249900</v>
      </c>
      <c r="E9951" s="130" t="s">
        <v>7181</v>
      </c>
    </row>
    <row r="9952" spans="1:5">
      <c r="A9952" s="127" t="str">
        <f t="shared" si="436"/>
        <v>루마니아239000</v>
      </c>
      <c r="B9952" s="127">
        <f t="shared" si="437"/>
        <v>239000</v>
      </c>
      <c r="C9952" s="127">
        <f t="shared" si="438"/>
        <v>7679000</v>
      </c>
      <c r="D9952" s="129">
        <f t="shared" si="439"/>
        <v>250950</v>
      </c>
      <c r="E9952" s="130" t="s">
        <v>7181</v>
      </c>
    </row>
    <row r="9953" spans="1:5">
      <c r="A9953" s="127" t="str">
        <f t="shared" si="436"/>
        <v>루마니아240000</v>
      </c>
      <c r="B9953" s="127">
        <f t="shared" si="437"/>
        <v>240000</v>
      </c>
      <c r="C9953" s="127">
        <f t="shared" si="438"/>
        <v>7711000</v>
      </c>
      <c r="D9953" s="129">
        <f t="shared" si="439"/>
        <v>252000</v>
      </c>
      <c r="E9953" s="130" t="s">
        <v>7181</v>
      </c>
    </row>
    <row r="9954" spans="1:5">
      <c r="A9954" s="127" t="str">
        <f t="shared" si="436"/>
        <v>루마니아241000</v>
      </c>
      <c r="B9954" s="127">
        <f t="shared" si="437"/>
        <v>241000</v>
      </c>
      <c r="C9954" s="127">
        <f t="shared" si="438"/>
        <v>7743000</v>
      </c>
      <c r="D9954" s="129">
        <f t="shared" si="439"/>
        <v>253050</v>
      </c>
      <c r="E9954" s="130" t="s">
        <v>7181</v>
      </c>
    </row>
    <row r="9955" spans="1:5">
      <c r="A9955" s="127" t="str">
        <f t="shared" si="436"/>
        <v>루마니아242000</v>
      </c>
      <c r="B9955" s="127">
        <f t="shared" si="437"/>
        <v>242000</v>
      </c>
      <c r="C9955" s="127">
        <f t="shared" si="438"/>
        <v>7775000</v>
      </c>
      <c r="D9955" s="129">
        <f t="shared" si="439"/>
        <v>254100</v>
      </c>
      <c r="E9955" s="130" t="s">
        <v>7181</v>
      </c>
    </row>
    <row r="9956" spans="1:5">
      <c r="A9956" s="127" t="str">
        <f t="shared" si="436"/>
        <v>루마니아243000</v>
      </c>
      <c r="B9956" s="127">
        <f t="shared" si="437"/>
        <v>243000</v>
      </c>
      <c r="C9956" s="127">
        <f t="shared" si="438"/>
        <v>7807000</v>
      </c>
      <c r="D9956" s="129">
        <f t="shared" si="439"/>
        <v>255150</v>
      </c>
      <c r="E9956" s="130" t="s">
        <v>7181</v>
      </c>
    </row>
    <row r="9957" spans="1:5">
      <c r="A9957" s="127" t="str">
        <f t="shared" si="436"/>
        <v>루마니아244000</v>
      </c>
      <c r="B9957" s="127">
        <f t="shared" si="437"/>
        <v>244000</v>
      </c>
      <c r="C9957" s="127">
        <f t="shared" si="438"/>
        <v>7839000</v>
      </c>
      <c r="D9957" s="129">
        <f t="shared" si="439"/>
        <v>256200</v>
      </c>
      <c r="E9957" s="130" t="s">
        <v>7181</v>
      </c>
    </row>
    <row r="9958" spans="1:5">
      <c r="A9958" s="127" t="str">
        <f t="shared" si="436"/>
        <v>루마니아245000</v>
      </c>
      <c r="B9958" s="127">
        <f t="shared" si="437"/>
        <v>245000</v>
      </c>
      <c r="C9958" s="127">
        <f t="shared" si="438"/>
        <v>7871000</v>
      </c>
      <c r="D9958" s="129">
        <f t="shared" si="439"/>
        <v>257250</v>
      </c>
      <c r="E9958" s="130" t="s">
        <v>7181</v>
      </c>
    </row>
    <row r="9959" spans="1:5">
      <c r="A9959" s="127" t="str">
        <f t="shared" si="436"/>
        <v>루마니아246000</v>
      </c>
      <c r="B9959" s="127">
        <f t="shared" si="437"/>
        <v>246000</v>
      </c>
      <c r="C9959" s="127">
        <f t="shared" si="438"/>
        <v>7903000</v>
      </c>
      <c r="D9959" s="129">
        <f t="shared" si="439"/>
        <v>258300</v>
      </c>
      <c r="E9959" s="130" t="s">
        <v>7181</v>
      </c>
    </row>
    <row r="9960" spans="1:5">
      <c r="A9960" s="127" t="str">
        <f t="shared" si="436"/>
        <v>루마니아247000</v>
      </c>
      <c r="B9960" s="127">
        <f t="shared" si="437"/>
        <v>247000</v>
      </c>
      <c r="C9960" s="127">
        <f t="shared" si="438"/>
        <v>7935000</v>
      </c>
      <c r="D9960" s="129">
        <f t="shared" si="439"/>
        <v>259350</v>
      </c>
      <c r="E9960" s="130" t="s">
        <v>7181</v>
      </c>
    </row>
    <row r="9961" spans="1:5">
      <c r="A9961" s="127" t="str">
        <f t="shared" si="436"/>
        <v>루마니아248000</v>
      </c>
      <c r="B9961" s="127">
        <f t="shared" si="437"/>
        <v>248000</v>
      </c>
      <c r="C9961" s="127">
        <f t="shared" si="438"/>
        <v>7967000</v>
      </c>
      <c r="D9961" s="129">
        <f t="shared" si="439"/>
        <v>260400</v>
      </c>
      <c r="E9961" s="130" t="s">
        <v>7181</v>
      </c>
    </row>
    <row r="9962" spans="1:5">
      <c r="A9962" s="127" t="str">
        <f t="shared" si="436"/>
        <v>루마니아249000</v>
      </c>
      <c r="B9962" s="127">
        <f t="shared" si="437"/>
        <v>249000</v>
      </c>
      <c r="C9962" s="127">
        <f t="shared" si="438"/>
        <v>7999000</v>
      </c>
      <c r="D9962" s="129">
        <f t="shared" si="439"/>
        <v>261450</v>
      </c>
      <c r="E9962" s="130" t="s">
        <v>7181</v>
      </c>
    </row>
    <row r="9963" spans="1:5">
      <c r="A9963" s="127" t="str">
        <f t="shared" si="436"/>
        <v>루마니아250000</v>
      </c>
      <c r="B9963" s="127">
        <f t="shared" si="437"/>
        <v>250000</v>
      </c>
      <c r="C9963" s="127">
        <f t="shared" si="438"/>
        <v>8031000</v>
      </c>
      <c r="D9963" s="129">
        <f t="shared" si="439"/>
        <v>262500</v>
      </c>
      <c r="E9963" s="130" t="s">
        <v>7181</v>
      </c>
    </row>
    <row r="9964" spans="1:5">
      <c r="A9964" s="127" t="str">
        <f t="shared" si="436"/>
        <v>루마니아251000</v>
      </c>
      <c r="B9964" s="127">
        <f t="shared" si="437"/>
        <v>251000</v>
      </c>
      <c r="C9964" s="127">
        <f t="shared" si="438"/>
        <v>8063000</v>
      </c>
      <c r="D9964" s="129">
        <f t="shared" si="439"/>
        <v>263550</v>
      </c>
      <c r="E9964" s="130" t="s">
        <v>7181</v>
      </c>
    </row>
    <row r="9965" spans="1:5">
      <c r="A9965" s="127" t="str">
        <f t="shared" si="436"/>
        <v>루마니아252000</v>
      </c>
      <c r="B9965" s="127">
        <f t="shared" si="437"/>
        <v>252000</v>
      </c>
      <c r="C9965" s="127">
        <f t="shared" si="438"/>
        <v>8095000</v>
      </c>
      <c r="D9965" s="129">
        <f t="shared" si="439"/>
        <v>264600</v>
      </c>
      <c r="E9965" s="130" t="s">
        <v>7181</v>
      </c>
    </row>
    <row r="9966" spans="1:5">
      <c r="A9966" s="127" t="str">
        <f t="shared" si="436"/>
        <v>루마니아253000</v>
      </c>
      <c r="B9966" s="127">
        <f t="shared" si="437"/>
        <v>253000</v>
      </c>
      <c r="C9966" s="127">
        <f t="shared" si="438"/>
        <v>8127000</v>
      </c>
      <c r="D9966" s="129">
        <f t="shared" si="439"/>
        <v>265650</v>
      </c>
      <c r="E9966" s="130" t="s">
        <v>7181</v>
      </c>
    </row>
    <row r="9967" spans="1:5">
      <c r="A9967" s="127" t="str">
        <f t="shared" si="436"/>
        <v>루마니아254000</v>
      </c>
      <c r="B9967" s="127">
        <f t="shared" si="437"/>
        <v>254000</v>
      </c>
      <c r="C9967" s="127">
        <f t="shared" si="438"/>
        <v>8159000</v>
      </c>
      <c r="D9967" s="129">
        <f t="shared" si="439"/>
        <v>266700</v>
      </c>
      <c r="E9967" s="130" t="s">
        <v>7181</v>
      </c>
    </row>
    <row r="9968" spans="1:5">
      <c r="A9968" s="127" t="str">
        <f t="shared" si="436"/>
        <v>루마니아255000</v>
      </c>
      <c r="B9968" s="127">
        <f t="shared" si="437"/>
        <v>255000</v>
      </c>
      <c r="C9968" s="127">
        <f t="shared" si="438"/>
        <v>8191000</v>
      </c>
      <c r="D9968" s="129">
        <f t="shared" si="439"/>
        <v>267750</v>
      </c>
      <c r="E9968" s="130" t="s">
        <v>7181</v>
      </c>
    </row>
    <row r="9969" spans="1:5">
      <c r="A9969" s="127" t="str">
        <f t="shared" si="436"/>
        <v>루마니아256000</v>
      </c>
      <c r="B9969" s="127">
        <f t="shared" si="437"/>
        <v>256000</v>
      </c>
      <c r="C9969" s="127">
        <f t="shared" si="438"/>
        <v>8223000</v>
      </c>
      <c r="D9969" s="129">
        <f t="shared" si="439"/>
        <v>268800</v>
      </c>
      <c r="E9969" s="130" t="s">
        <v>7181</v>
      </c>
    </row>
    <row r="9970" spans="1:5">
      <c r="A9970" s="127" t="str">
        <f t="shared" si="436"/>
        <v>루마니아257000</v>
      </c>
      <c r="B9970" s="127">
        <f t="shared" si="437"/>
        <v>257000</v>
      </c>
      <c r="C9970" s="127">
        <f t="shared" si="438"/>
        <v>8255000</v>
      </c>
      <c r="D9970" s="129">
        <f t="shared" si="439"/>
        <v>269850</v>
      </c>
      <c r="E9970" s="130" t="s">
        <v>7181</v>
      </c>
    </row>
    <row r="9971" spans="1:5">
      <c r="A9971" s="127" t="str">
        <f t="shared" ref="A9971:A10034" si="440">"루마니아"&amp;B9971</f>
        <v>루마니아258000</v>
      </c>
      <c r="B9971" s="127">
        <f t="shared" si="437"/>
        <v>258000</v>
      </c>
      <c r="C9971" s="127">
        <f t="shared" si="438"/>
        <v>8287000</v>
      </c>
      <c r="D9971" s="129">
        <f t="shared" si="439"/>
        <v>270900</v>
      </c>
      <c r="E9971" s="130" t="s">
        <v>7181</v>
      </c>
    </row>
    <row r="9972" spans="1:5">
      <c r="A9972" s="127" t="str">
        <f t="shared" si="440"/>
        <v>루마니아259000</v>
      </c>
      <c r="B9972" s="127">
        <f t="shared" ref="B9972:B10000" si="441">B9971+1000</f>
        <v>259000</v>
      </c>
      <c r="C9972" s="127">
        <f t="shared" ref="C9972:C10035" si="442">C9971+32000</f>
        <v>8319000</v>
      </c>
      <c r="D9972" s="129">
        <f t="shared" si="439"/>
        <v>271950</v>
      </c>
      <c r="E9972" s="130" t="s">
        <v>7181</v>
      </c>
    </row>
    <row r="9973" spans="1:5">
      <c r="A9973" s="127" t="str">
        <f t="shared" si="440"/>
        <v>루마니아260000</v>
      </c>
      <c r="B9973" s="127">
        <f t="shared" si="441"/>
        <v>260000</v>
      </c>
      <c r="C9973" s="127">
        <f t="shared" si="442"/>
        <v>8351000</v>
      </c>
      <c r="D9973" s="129">
        <f t="shared" si="439"/>
        <v>273000</v>
      </c>
      <c r="E9973" s="130" t="s">
        <v>7181</v>
      </c>
    </row>
    <row r="9974" spans="1:5">
      <c r="A9974" s="127" t="str">
        <f t="shared" si="440"/>
        <v>루마니아261000</v>
      </c>
      <c r="B9974" s="127">
        <f t="shared" si="441"/>
        <v>261000</v>
      </c>
      <c r="C9974" s="127">
        <f t="shared" si="442"/>
        <v>8383000</v>
      </c>
      <c r="D9974" s="129">
        <f t="shared" si="439"/>
        <v>274050</v>
      </c>
      <c r="E9974" s="130" t="s">
        <v>7181</v>
      </c>
    </row>
    <row r="9975" spans="1:5">
      <c r="A9975" s="127" t="str">
        <f t="shared" si="440"/>
        <v>루마니아262000</v>
      </c>
      <c r="B9975" s="127">
        <f t="shared" si="441"/>
        <v>262000</v>
      </c>
      <c r="C9975" s="127">
        <f t="shared" si="442"/>
        <v>8415000</v>
      </c>
      <c r="D9975" s="129">
        <f t="shared" si="439"/>
        <v>275100</v>
      </c>
      <c r="E9975" s="130" t="s">
        <v>7181</v>
      </c>
    </row>
    <row r="9976" spans="1:5">
      <c r="A9976" s="127" t="str">
        <f t="shared" si="440"/>
        <v>루마니아263000</v>
      </c>
      <c r="B9976" s="127">
        <f t="shared" si="441"/>
        <v>263000</v>
      </c>
      <c r="C9976" s="127">
        <f t="shared" si="442"/>
        <v>8447000</v>
      </c>
      <c r="D9976" s="129">
        <f t="shared" si="439"/>
        <v>276150</v>
      </c>
      <c r="E9976" s="130" t="s">
        <v>7181</v>
      </c>
    </row>
    <row r="9977" spans="1:5">
      <c r="A9977" s="127" t="str">
        <f t="shared" si="440"/>
        <v>루마니아264000</v>
      </c>
      <c r="B9977" s="127">
        <f t="shared" si="441"/>
        <v>264000</v>
      </c>
      <c r="C9977" s="127">
        <f t="shared" si="442"/>
        <v>8479000</v>
      </c>
      <c r="D9977" s="129">
        <f t="shared" si="439"/>
        <v>277200</v>
      </c>
      <c r="E9977" s="130" t="s">
        <v>7181</v>
      </c>
    </row>
    <row r="9978" spans="1:5">
      <c r="A9978" s="127" t="str">
        <f t="shared" si="440"/>
        <v>루마니아265000</v>
      </c>
      <c r="B9978" s="127">
        <f t="shared" si="441"/>
        <v>265000</v>
      </c>
      <c r="C9978" s="127">
        <f t="shared" si="442"/>
        <v>8511000</v>
      </c>
      <c r="D9978" s="129">
        <f t="shared" si="439"/>
        <v>278250</v>
      </c>
      <c r="E9978" s="130" t="s">
        <v>7181</v>
      </c>
    </row>
    <row r="9979" spans="1:5">
      <c r="A9979" s="127" t="str">
        <f t="shared" si="440"/>
        <v>루마니아266000</v>
      </c>
      <c r="B9979" s="127">
        <f t="shared" si="441"/>
        <v>266000</v>
      </c>
      <c r="C9979" s="127">
        <f t="shared" si="442"/>
        <v>8543000</v>
      </c>
      <c r="D9979" s="129">
        <f t="shared" si="439"/>
        <v>279300</v>
      </c>
      <c r="E9979" s="130" t="s">
        <v>7181</v>
      </c>
    </row>
    <row r="9980" spans="1:5">
      <c r="A9980" s="127" t="str">
        <f t="shared" si="440"/>
        <v>루마니아267000</v>
      </c>
      <c r="B9980" s="127">
        <f t="shared" si="441"/>
        <v>267000</v>
      </c>
      <c r="C9980" s="127">
        <f t="shared" si="442"/>
        <v>8575000</v>
      </c>
      <c r="D9980" s="129">
        <f t="shared" si="439"/>
        <v>280350</v>
      </c>
      <c r="E9980" s="130" t="s">
        <v>7181</v>
      </c>
    </row>
    <row r="9981" spans="1:5">
      <c r="A9981" s="127" t="str">
        <f t="shared" si="440"/>
        <v>루마니아268000</v>
      </c>
      <c r="B9981" s="127">
        <f t="shared" si="441"/>
        <v>268000</v>
      </c>
      <c r="C9981" s="127">
        <f t="shared" si="442"/>
        <v>8607000</v>
      </c>
      <c r="D9981" s="129">
        <f t="shared" si="439"/>
        <v>281400</v>
      </c>
      <c r="E9981" s="130" t="s">
        <v>7181</v>
      </c>
    </row>
    <row r="9982" spans="1:5">
      <c r="A9982" s="127" t="str">
        <f t="shared" si="440"/>
        <v>루마니아269000</v>
      </c>
      <c r="B9982" s="127">
        <f t="shared" si="441"/>
        <v>269000</v>
      </c>
      <c r="C9982" s="127">
        <f t="shared" si="442"/>
        <v>8639000</v>
      </c>
      <c r="D9982" s="129">
        <f t="shared" ref="D9982:D10045" si="443">SUM($G$2)*(B9982*0.001)</f>
        <v>282450</v>
      </c>
      <c r="E9982" s="130" t="s">
        <v>7181</v>
      </c>
    </row>
    <row r="9983" spans="1:5">
      <c r="A9983" s="127" t="str">
        <f t="shared" si="440"/>
        <v>루마니아270000</v>
      </c>
      <c r="B9983" s="127">
        <f t="shared" si="441"/>
        <v>270000</v>
      </c>
      <c r="C9983" s="127">
        <f t="shared" si="442"/>
        <v>8671000</v>
      </c>
      <c r="D9983" s="129">
        <f t="shared" si="443"/>
        <v>283500</v>
      </c>
      <c r="E9983" s="130" t="s">
        <v>7181</v>
      </c>
    </row>
    <row r="9984" spans="1:5">
      <c r="A9984" s="127" t="str">
        <f t="shared" si="440"/>
        <v>루마니아271000</v>
      </c>
      <c r="B9984" s="127">
        <f t="shared" si="441"/>
        <v>271000</v>
      </c>
      <c r="C9984" s="127">
        <f t="shared" si="442"/>
        <v>8703000</v>
      </c>
      <c r="D9984" s="129">
        <f t="shared" si="443"/>
        <v>284550</v>
      </c>
      <c r="E9984" s="130" t="s">
        <v>7181</v>
      </c>
    </row>
    <row r="9985" spans="1:5">
      <c r="A9985" s="127" t="str">
        <f t="shared" si="440"/>
        <v>루마니아272000</v>
      </c>
      <c r="B9985" s="127">
        <f t="shared" si="441"/>
        <v>272000</v>
      </c>
      <c r="C9985" s="127">
        <f t="shared" si="442"/>
        <v>8735000</v>
      </c>
      <c r="D9985" s="129">
        <f t="shared" si="443"/>
        <v>285600</v>
      </c>
      <c r="E9985" s="130" t="s">
        <v>7181</v>
      </c>
    </row>
    <row r="9986" spans="1:5">
      <c r="A9986" s="127" t="str">
        <f t="shared" si="440"/>
        <v>루마니아273000</v>
      </c>
      <c r="B9986" s="127">
        <f t="shared" si="441"/>
        <v>273000</v>
      </c>
      <c r="C9986" s="127">
        <f t="shared" si="442"/>
        <v>8767000</v>
      </c>
      <c r="D9986" s="129">
        <f t="shared" si="443"/>
        <v>286650</v>
      </c>
      <c r="E9986" s="130" t="s">
        <v>7181</v>
      </c>
    </row>
    <row r="9987" spans="1:5">
      <c r="A9987" s="127" t="str">
        <f t="shared" si="440"/>
        <v>루마니아274000</v>
      </c>
      <c r="B9987" s="127">
        <f t="shared" si="441"/>
        <v>274000</v>
      </c>
      <c r="C9987" s="127">
        <f t="shared" si="442"/>
        <v>8799000</v>
      </c>
      <c r="D9987" s="129">
        <f t="shared" si="443"/>
        <v>287700</v>
      </c>
      <c r="E9987" s="130" t="s">
        <v>7181</v>
      </c>
    </row>
    <row r="9988" spans="1:5">
      <c r="A9988" s="127" t="str">
        <f t="shared" si="440"/>
        <v>루마니아275000</v>
      </c>
      <c r="B9988" s="127">
        <f t="shared" si="441"/>
        <v>275000</v>
      </c>
      <c r="C9988" s="127">
        <f t="shared" si="442"/>
        <v>8831000</v>
      </c>
      <c r="D9988" s="129">
        <f t="shared" si="443"/>
        <v>288750</v>
      </c>
      <c r="E9988" s="130" t="s">
        <v>7181</v>
      </c>
    </row>
    <row r="9989" spans="1:5">
      <c r="A9989" s="127" t="str">
        <f t="shared" si="440"/>
        <v>루마니아276000</v>
      </c>
      <c r="B9989" s="127">
        <f t="shared" si="441"/>
        <v>276000</v>
      </c>
      <c r="C9989" s="127">
        <f t="shared" si="442"/>
        <v>8863000</v>
      </c>
      <c r="D9989" s="129">
        <f t="shared" si="443"/>
        <v>289800</v>
      </c>
      <c r="E9989" s="130" t="s">
        <v>7181</v>
      </c>
    </row>
    <row r="9990" spans="1:5">
      <c r="A9990" s="127" t="str">
        <f t="shared" si="440"/>
        <v>루마니아277000</v>
      </c>
      <c r="B9990" s="127">
        <f t="shared" si="441"/>
        <v>277000</v>
      </c>
      <c r="C9990" s="127">
        <f t="shared" si="442"/>
        <v>8895000</v>
      </c>
      <c r="D9990" s="129">
        <f t="shared" si="443"/>
        <v>290850</v>
      </c>
      <c r="E9990" s="130" t="s">
        <v>7181</v>
      </c>
    </row>
    <row r="9991" spans="1:5">
      <c r="A9991" s="127" t="str">
        <f t="shared" si="440"/>
        <v>루마니아278000</v>
      </c>
      <c r="B9991" s="127">
        <f t="shared" si="441"/>
        <v>278000</v>
      </c>
      <c r="C9991" s="127">
        <f t="shared" si="442"/>
        <v>8927000</v>
      </c>
      <c r="D9991" s="129">
        <f t="shared" si="443"/>
        <v>291900</v>
      </c>
      <c r="E9991" s="130" t="s">
        <v>7181</v>
      </c>
    </row>
    <row r="9992" spans="1:5">
      <c r="A9992" s="127" t="str">
        <f t="shared" si="440"/>
        <v>루마니아279000</v>
      </c>
      <c r="B9992" s="127">
        <f t="shared" si="441"/>
        <v>279000</v>
      </c>
      <c r="C9992" s="127">
        <f t="shared" si="442"/>
        <v>8959000</v>
      </c>
      <c r="D9992" s="129">
        <f t="shared" si="443"/>
        <v>292950</v>
      </c>
      <c r="E9992" s="130" t="s">
        <v>7181</v>
      </c>
    </row>
    <row r="9993" spans="1:5">
      <c r="A9993" s="127" t="str">
        <f t="shared" si="440"/>
        <v>루마니아280000</v>
      </c>
      <c r="B9993" s="127">
        <f t="shared" si="441"/>
        <v>280000</v>
      </c>
      <c r="C9993" s="127">
        <f t="shared" si="442"/>
        <v>8991000</v>
      </c>
      <c r="D9993" s="129">
        <f t="shared" si="443"/>
        <v>294000</v>
      </c>
      <c r="E9993" s="130" t="s">
        <v>7181</v>
      </c>
    </row>
    <row r="9994" spans="1:5">
      <c r="A9994" s="127" t="str">
        <f t="shared" si="440"/>
        <v>루마니아281000</v>
      </c>
      <c r="B9994" s="127">
        <f t="shared" si="441"/>
        <v>281000</v>
      </c>
      <c r="C9994" s="127">
        <f t="shared" si="442"/>
        <v>9023000</v>
      </c>
      <c r="D9994" s="129">
        <f t="shared" si="443"/>
        <v>295050</v>
      </c>
      <c r="E9994" s="130" t="s">
        <v>7181</v>
      </c>
    </row>
    <row r="9995" spans="1:5">
      <c r="A9995" s="127" t="str">
        <f t="shared" si="440"/>
        <v>루마니아282000</v>
      </c>
      <c r="B9995" s="127">
        <f t="shared" si="441"/>
        <v>282000</v>
      </c>
      <c r="C9995" s="127">
        <f t="shared" si="442"/>
        <v>9055000</v>
      </c>
      <c r="D9995" s="129">
        <f t="shared" si="443"/>
        <v>296100</v>
      </c>
      <c r="E9995" s="130" t="s">
        <v>7181</v>
      </c>
    </row>
    <row r="9996" spans="1:5">
      <c r="A9996" s="127" t="str">
        <f t="shared" si="440"/>
        <v>루마니아283000</v>
      </c>
      <c r="B9996" s="127">
        <f t="shared" si="441"/>
        <v>283000</v>
      </c>
      <c r="C9996" s="127">
        <f t="shared" si="442"/>
        <v>9087000</v>
      </c>
      <c r="D9996" s="129">
        <f t="shared" si="443"/>
        <v>297150</v>
      </c>
      <c r="E9996" s="130" t="s">
        <v>7181</v>
      </c>
    </row>
    <row r="9997" spans="1:5">
      <c r="A9997" s="127" t="str">
        <f t="shared" si="440"/>
        <v>루마니아284000</v>
      </c>
      <c r="B9997" s="127">
        <f t="shared" si="441"/>
        <v>284000</v>
      </c>
      <c r="C9997" s="127">
        <f t="shared" si="442"/>
        <v>9119000</v>
      </c>
      <c r="D9997" s="129">
        <f t="shared" si="443"/>
        <v>298200</v>
      </c>
      <c r="E9997" s="130" t="s">
        <v>7181</v>
      </c>
    </row>
    <row r="9998" spans="1:5">
      <c r="A9998" s="127" t="str">
        <f t="shared" si="440"/>
        <v>루마니아285000</v>
      </c>
      <c r="B9998" s="127">
        <f t="shared" si="441"/>
        <v>285000</v>
      </c>
      <c r="C9998" s="127">
        <f t="shared" si="442"/>
        <v>9151000</v>
      </c>
      <c r="D9998" s="129">
        <f t="shared" si="443"/>
        <v>299250</v>
      </c>
      <c r="E9998" s="130" t="s">
        <v>7181</v>
      </c>
    </row>
    <row r="9999" spans="1:5">
      <c r="A9999" s="127" t="str">
        <f t="shared" si="440"/>
        <v>루마니아286000</v>
      </c>
      <c r="B9999" s="127">
        <f t="shared" si="441"/>
        <v>286000</v>
      </c>
      <c r="C9999" s="127">
        <f t="shared" si="442"/>
        <v>9183000</v>
      </c>
      <c r="D9999" s="129">
        <f t="shared" si="443"/>
        <v>300300</v>
      </c>
      <c r="E9999" s="130" t="s">
        <v>7181</v>
      </c>
    </row>
    <row r="10000" spans="1:5">
      <c r="A10000" s="127" t="str">
        <f t="shared" si="440"/>
        <v>루마니아287000</v>
      </c>
      <c r="B10000" s="127">
        <f t="shared" si="441"/>
        <v>287000</v>
      </c>
      <c r="C10000" s="127">
        <f t="shared" si="442"/>
        <v>9215000</v>
      </c>
      <c r="D10000" s="129">
        <f t="shared" si="443"/>
        <v>301350</v>
      </c>
      <c r="E10000" s="130" t="s">
        <v>7181</v>
      </c>
    </row>
    <row r="10001" spans="1:5">
      <c r="A10001" s="127" t="str">
        <f t="shared" si="440"/>
        <v>루마니아288000</v>
      </c>
      <c r="B10001" s="127">
        <f>B10000+1000</f>
        <v>288000</v>
      </c>
      <c r="C10001" s="127">
        <f t="shared" si="442"/>
        <v>9247000</v>
      </c>
      <c r="D10001" s="129">
        <f t="shared" si="443"/>
        <v>302400</v>
      </c>
      <c r="E10001" s="130" t="s">
        <v>7181</v>
      </c>
    </row>
    <row r="10002" spans="1:5">
      <c r="A10002" s="127" t="str">
        <f t="shared" si="440"/>
        <v>루마니아289000</v>
      </c>
      <c r="B10002" s="127">
        <f t="shared" ref="B10002:B10065" si="444">B10001+1000</f>
        <v>289000</v>
      </c>
      <c r="C10002" s="127">
        <f t="shared" si="442"/>
        <v>9279000</v>
      </c>
      <c r="D10002" s="129">
        <f t="shared" si="443"/>
        <v>303450</v>
      </c>
      <c r="E10002" s="130" t="s">
        <v>7181</v>
      </c>
    </row>
    <row r="10003" spans="1:5">
      <c r="A10003" s="127" t="str">
        <f t="shared" si="440"/>
        <v>루마니아290000</v>
      </c>
      <c r="B10003" s="127">
        <f t="shared" si="444"/>
        <v>290000</v>
      </c>
      <c r="C10003" s="127">
        <f t="shared" si="442"/>
        <v>9311000</v>
      </c>
      <c r="D10003" s="129">
        <f t="shared" si="443"/>
        <v>304500</v>
      </c>
      <c r="E10003" s="130" t="s">
        <v>7181</v>
      </c>
    </row>
    <row r="10004" spans="1:5">
      <c r="A10004" s="127" t="str">
        <f t="shared" si="440"/>
        <v>루마니아291000</v>
      </c>
      <c r="B10004" s="127">
        <f t="shared" si="444"/>
        <v>291000</v>
      </c>
      <c r="C10004" s="127">
        <f t="shared" si="442"/>
        <v>9343000</v>
      </c>
      <c r="D10004" s="129">
        <f t="shared" si="443"/>
        <v>305550</v>
      </c>
      <c r="E10004" s="130" t="s">
        <v>7181</v>
      </c>
    </row>
    <row r="10005" spans="1:5">
      <c r="A10005" s="127" t="str">
        <f t="shared" si="440"/>
        <v>루마니아292000</v>
      </c>
      <c r="B10005" s="127">
        <f t="shared" si="444"/>
        <v>292000</v>
      </c>
      <c r="C10005" s="127">
        <f t="shared" si="442"/>
        <v>9375000</v>
      </c>
      <c r="D10005" s="129">
        <f t="shared" si="443"/>
        <v>306600</v>
      </c>
      <c r="E10005" s="130" t="s">
        <v>7181</v>
      </c>
    </row>
    <row r="10006" spans="1:5">
      <c r="A10006" s="127" t="str">
        <f t="shared" si="440"/>
        <v>루마니아293000</v>
      </c>
      <c r="B10006" s="127">
        <f t="shared" si="444"/>
        <v>293000</v>
      </c>
      <c r="C10006" s="127">
        <f t="shared" si="442"/>
        <v>9407000</v>
      </c>
      <c r="D10006" s="129">
        <f t="shared" si="443"/>
        <v>307650</v>
      </c>
      <c r="E10006" s="130" t="s">
        <v>7181</v>
      </c>
    </row>
    <row r="10007" spans="1:5">
      <c r="A10007" s="127" t="str">
        <f t="shared" si="440"/>
        <v>루마니아294000</v>
      </c>
      <c r="B10007" s="127">
        <f t="shared" si="444"/>
        <v>294000</v>
      </c>
      <c r="C10007" s="127">
        <f t="shared" si="442"/>
        <v>9439000</v>
      </c>
      <c r="D10007" s="129">
        <f t="shared" si="443"/>
        <v>308700</v>
      </c>
      <c r="E10007" s="130" t="s">
        <v>7181</v>
      </c>
    </row>
    <row r="10008" spans="1:5">
      <c r="A10008" s="127" t="str">
        <f t="shared" si="440"/>
        <v>루마니아295000</v>
      </c>
      <c r="B10008" s="127">
        <f t="shared" si="444"/>
        <v>295000</v>
      </c>
      <c r="C10008" s="127">
        <f t="shared" si="442"/>
        <v>9471000</v>
      </c>
      <c r="D10008" s="129">
        <f t="shared" si="443"/>
        <v>309750</v>
      </c>
      <c r="E10008" s="130" t="s">
        <v>7181</v>
      </c>
    </row>
    <row r="10009" spans="1:5">
      <c r="A10009" s="127" t="str">
        <f t="shared" si="440"/>
        <v>루마니아296000</v>
      </c>
      <c r="B10009" s="127">
        <f t="shared" si="444"/>
        <v>296000</v>
      </c>
      <c r="C10009" s="127">
        <f t="shared" si="442"/>
        <v>9503000</v>
      </c>
      <c r="D10009" s="129">
        <f t="shared" si="443"/>
        <v>310800</v>
      </c>
      <c r="E10009" s="130" t="s">
        <v>7181</v>
      </c>
    </row>
    <row r="10010" spans="1:5">
      <c r="A10010" s="127" t="str">
        <f t="shared" si="440"/>
        <v>루마니아297000</v>
      </c>
      <c r="B10010" s="127">
        <f t="shared" si="444"/>
        <v>297000</v>
      </c>
      <c r="C10010" s="127">
        <f t="shared" si="442"/>
        <v>9535000</v>
      </c>
      <c r="D10010" s="129">
        <f t="shared" si="443"/>
        <v>311850</v>
      </c>
      <c r="E10010" s="130" t="s">
        <v>7181</v>
      </c>
    </row>
    <row r="10011" spans="1:5">
      <c r="A10011" s="127" t="str">
        <f t="shared" si="440"/>
        <v>루마니아298000</v>
      </c>
      <c r="B10011" s="127">
        <f t="shared" si="444"/>
        <v>298000</v>
      </c>
      <c r="C10011" s="127">
        <f t="shared" si="442"/>
        <v>9567000</v>
      </c>
      <c r="D10011" s="129">
        <f t="shared" si="443"/>
        <v>312900</v>
      </c>
      <c r="E10011" s="130" t="s">
        <v>7181</v>
      </c>
    </row>
    <row r="10012" spans="1:5">
      <c r="A10012" s="127" t="str">
        <f t="shared" si="440"/>
        <v>루마니아299000</v>
      </c>
      <c r="B10012" s="127">
        <f t="shared" si="444"/>
        <v>299000</v>
      </c>
      <c r="C10012" s="127">
        <f t="shared" si="442"/>
        <v>9599000</v>
      </c>
      <c r="D10012" s="129">
        <f t="shared" si="443"/>
        <v>313950</v>
      </c>
      <c r="E10012" s="130" t="s">
        <v>7181</v>
      </c>
    </row>
    <row r="10013" spans="1:5">
      <c r="A10013" s="127" t="str">
        <f t="shared" si="440"/>
        <v>루마니아300000</v>
      </c>
      <c r="B10013" s="127">
        <f t="shared" si="444"/>
        <v>300000</v>
      </c>
      <c r="C10013" s="127">
        <f t="shared" si="442"/>
        <v>9631000</v>
      </c>
      <c r="D10013" s="129">
        <f t="shared" si="443"/>
        <v>315000</v>
      </c>
      <c r="E10013" s="130" t="s">
        <v>7181</v>
      </c>
    </row>
    <row r="10014" spans="1:5">
      <c r="A10014" s="127" t="str">
        <f t="shared" si="440"/>
        <v>루마니아301000</v>
      </c>
      <c r="B10014" s="127">
        <f t="shared" si="444"/>
        <v>301000</v>
      </c>
      <c r="C10014" s="127">
        <f t="shared" si="442"/>
        <v>9663000</v>
      </c>
      <c r="D10014" s="129">
        <f t="shared" si="443"/>
        <v>316050</v>
      </c>
      <c r="E10014" s="130" t="s">
        <v>7181</v>
      </c>
    </row>
    <row r="10015" spans="1:5">
      <c r="A10015" s="127" t="str">
        <f t="shared" si="440"/>
        <v>루마니아302000</v>
      </c>
      <c r="B10015" s="127">
        <f t="shared" si="444"/>
        <v>302000</v>
      </c>
      <c r="C10015" s="127">
        <f t="shared" si="442"/>
        <v>9695000</v>
      </c>
      <c r="D10015" s="129">
        <f t="shared" si="443"/>
        <v>317100</v>
      </c>
      <c r="E10015" s="130" t="s">
        <v>7181</v>
      </c>
    </row>
    <row r="10016" spans="1:5">
      <c r="A10016" s="127" t="str">
        <f t="shared" si="440"/>
        <v>루마니아303000</v>
      </c>
      <c r="B10016" s="127">
        <f t="shared" si="444"/>
        <v>303000</v>
      </c>
      <c r="C10016" s="127">
        <f t="shared" si="442"/>
        <v>9727000</v>
      </c>
      <c r="D10016" s="129">
        <f t="shared" si="443"/>
        <v>318150</v>
      </c>
      <c r="E10016" s="130" t="s">
        <v>7181</v>
      </c>
    </row>
    <row r="10017" spans="1:5">
      <c r="A10017" s="127" t="str">
        <f t="shared" si="440"/>
        <v>루마니아304000</v>
      </c>
      <c r="B10017" s="127">
        <f t="shared" si="444"/>
        <v>304000</v>
      </c>
      <c r="C10017" s="127">
        <f t="shared" si="442"/>
        <v>9759000</v>
      </c>
      <c r="D10017" s="129">
        <f t="shared" si="443"/>
        <v>319200</v>
      </c>
      <c r="E10017" s="130" t="s">
        <v>7181</v>
      </c>
    </row>
    <row r="10018" spans="1:5">
      <c r="A10018" s="127" t="str">
        <f t="shared" si="440"/>
        <v>루마니아305000</v>
      </c>
      <c r="B10018" s="127">
        <f t="shared" si="444"/>
        <v>305000</v>
      </c>
      <c r="C10018" s="127">
        <f t="shared" si="442"/>
        <v>9791000</v>
      </c>
      <c r="D10018" s="129">
        <f t="shared" si="443"/>
        <v>320250</v>
      </c>
      <c r="E10018" s="130" t="s">
        <v>7181</v>
      </c>
    </row>
    <row r="10019" spans="1:5">
      <c r="A10019" s="127" t="str">
        <f t="shared" si="440"/>
        <v>루마니아306000</v>
      </c>
      <c r="B10019" s="127">
        <f t="shared" si="444"/>
        <v>306000</v>
      </c>
      <c r="C10019" s="127">
        <f t="shared" si="442"/>
        <v>9823000</v>
      </c>
      <c r="D10019" s="129">
        <f t="shared" si="443"/>
        <v>321300</v>
      </c>
      <c r="E10019" s="130" t="s">
        <v>7181</v>
      </c>
    </row>
    <row r="10020" spans="1:5">
      <c r="A10020" s="127" t="str">
        <f t="shared" si="440"/>
        <v>루마니아307000</v>
      </c>
      <c r="B10020" s="127">
        <f t="shared" si="444"/>
        <v>307000</v>
      </c>
      <c r="C10020" s="127">
        <f t="shared" si="442"/>
        <v>9855000</v>
      </c>
      <c r="D10020" s="129">
        <f t="shared" si="443"/>
        <v>322350</v>
      </c>
      <c r="E10020" s="130" t="s">
        <v>7181</v>
      </c>
    </row>
    <row r="10021" spans="1:5">
      <c r="A10021" s="127" t="str">
        <f t="shared" si="440"/>
        <v>루마니아308000</v>
      </c>
      <c r="B10021" s="127">
        <f t="shared" si="444"/>
        <v>308000</v>
      </c>
      <c r="C10021" s="127">
        <f t="shared" si="442"/>
        <v>9887000</v>
      </c>
      <c r="D10021" s="129">
        <f t="shared" si="443"/>
        <v>323400</v>
      </c>
      <c r="E10021" s="130" t="s">
        <v>7181</v>
      </c>
    </row>
    <row r="10022" spans="1:5">
      <c r="A10022" s="127" t="str">
        <f t="shared" si="440"/>
        <v>루마니아309000</v>
      </c>
      <c r="B10022" s="127">
        <f t="shared" si="444"/>
        <v>309000</v>
      </c>
      <c r="C10022" s="127">
        <f t="shared" si="442"/>
        <v>9919000</v>
      </c>
      <c r="D10022" s="129">
        <f t="shared" si="443"/>
        <v>324450</v>
      </c>
      <c r="E10022" s="130" t="s">
        <v>7181</v>
      </c>
    </row>
    <row r="10023" spans="1:5">
      <c r="A10023" s="127" t="str">
        <f t="shared" si="440"/>
        <v>루마니아310000</v>
      </c>
      <c r="B10023" s="127">
        <f t="shared" si="444"/>
        <v>310000</v>
      </c>
      <c r="C10023" s="127">
        <f t="shared" si="442"/>
        <v>9951000</v>
      </c>
      <c r="D10023" s="129">
        <f t="shared" si="443"/>
        <v>325500</v>
      </c>
      <c r="E10023" s="130" t="s">
        <v>7181</v>
      </c>
    </row>
    <row r="10024" spans="1:5">
      <c r="A10024" s="127" t="str">
        <f t="shared" si="440"/>
        <v>루마니아311000</v>
      </c>
      <c r="B10024" s="127">
        <f t="shared" si="444"/>
        <v>311000</v>
      </c>
      <c r="C10024" s="127">
        <f t="shared" si="442"/>
        <v>9983000</v>
      </c>
      <c r="D10024" s="129">
        <f t="shared" si="443"/>
        <v>326550</v>
      </c>
      <c r="E10024" s="130" t="s">
        <v>7181</v>
      </c>
    </row>
    <row r="10025" spans="1:5">
      <c r="A10025" s="127" t="str">
        <f t="shared" si="440"/>
        <v>루마니아312000</v>
      </c>
      <c r="B10025" s="127">
        <f t="shared" si="444"/>
        <v>312000</v>
      </c>
      <c r="C10025" s="127">
        <f t="shared" si="442"/>
        <v>10015000</v>
      </c>
      <c r="D10025" s="129">
        <f t="shared" si="443"/>
        <v>327600</v>
      </c>
      <c r="E10025" s="130" t="s">
        <v>7181</v>
      </c>
    </row>
    <row r="10026" spans="1:5">
      <c r="A10026" s="127" t="str">
        <f t="shared" si="440"/>
        <v>루마니아313000</v>
      </c>
      <c r="B10026" s="127">
        <f t="shared" si="444"/>
        <v>313000</v>
      </c>
      <c r="C10026" s="127">
        <f t="shared" si="442"/>
        <v>10047000</v>
      </c>
      <c r="D10026" s="129">
        <f t="shared" si="443"/>
        <v>328650</v>
      </c>
      <c r="E10026" s="130" t="s">
        <v>7181</v>
      </c>
    </row>
    <row r="10027" spans="1:5">
      <c r="A10027" s="127" t="str">
        <f t="shared" si="440"/>
        <v>루마니아314000</v>
      </c>
      <c r="B10027" s="127">
        <f t="shared" si="444"/>
        <v>314000</v>
      </c>
      <c r="C10027" s="127">
        <f t="shared" si="442"/>
        <v>10079000</v>
      </c>
      <c r="D10027" s="129">
        <f t="shared" si="443"/>
        <v>329700</v>
      </c>
      <c r="E10027" s="130" t="s">
        <v>7181</v>
      </c>
    </row>
    <row r="10028" spans="1:5">
      <c r="A10028" s="127" t="str">
        <f t="shared" si="440"/>
        <v>루마니아315000</v>
      </c>
      <c r="B10028" s="127">
        <f t="shared" si="444"/>
        <v>315000</v>
      </c>
      <c r="C10028" s="127">
        <f t="shared" si="442"/>
        <v>10111000</v>
      </c>
      <c r="D10028" s="129">
        <f t="shared" si="443"/>
        <v>330750</v>
      </c>
      <c r="E10028" s="130" t="s">
        <v>7181</v>
      </c>
    </row>
    <row r="10029" spans="1:5">
      <c r="A10029" s="127" t="str">
        <f t="shared" si="440"/>
        <v>루마니아316000</v>
      </c>
      <c r="B10029" s="127">
        <f t="shared" si="444"/>
        <v>316000</v>
      </c>
      <c r="C10029" s="127">
        <f t="shared" si="442"/>
        <v>10143000</v>
      </c>
      <c r="D10029" s="129">
        <f t="shared" si="443"/>
        <v>331800</v>
      </c>
      <c r="E10029" s="130" t="s">
        <v>7181</v>
      </c>
    </row>
    <row r="10030" spans="1:5">
      <c r="A10030" s="127" t="str">
        <f t="shared" si="440"/>
        <v>루마니아317000</v>
      </c>
      <c r="B10030" s="127">
        <f t="shared" si="444"/>
        <v>317000</v>
      </c>
      <c r="C10030" s="127">
        <f t="shared" si="442"/>
        <v>10175000</v>
      </c>
      <c r="D10030" s="129">
        <f t="shared" si="443"/>
        <v>332850</v>
      </c>
      <c r="E10030" s="130" t="s">
        <v>7181</v>
      </c>
    </row>
    <row r="10031" spans="1:5">
      <c r="A10031" s="127" t="str">
        <f t="shared" si="440"/>
        <v>루마니아318000</v>
      </c>
      <c r="B10031" s="127">
        <f t="shared" si="444"/>
        <v>318000</v>
      </c>
      <c r="C10031" s="127">
        <f t="shared" si="442"/>
        <v>10207000</v>
      </c>
      <c r="D10031" s="129">
        <f t="shared" si="443"/>
        <v>333900</v>
      </c>
      <c r="E10031" s="130" t="s">
        <v>7181</v>
      </c>
    </row>
    <row r="10032" spans="1:5">
      <c r="A10032" s="127" t="str">
        <f t="shared" si="440"/>
        <v>루마니아319000</v>
      </c>
      <c r="B10032" s="127">
        <f t="shared" si="444"/>
        <v>319000</v>
      </c>
      <c r="C10032" s="127">
        <f t="shared" si="442"/>
        <v>10239000</v>
      </c>
      <c r="D10032" s="129">
        <f t="shared" si="443"/>
        <v>334950</v>
      </c>
      <c r="E10032" s="130" t="s">
        <v>7181</v>
      </c>
    </row>
    <row r="10033" spans="1:5">
      <c r="A10033" s="127" t="str">
        <f t="shared" si="440"/>
        <v>루마니아320000</v>
      </c>
      <c r="B10033" s="127">
        <f t="shared" si="444"/>
        <v>320000</v>
      </c>
      <c r="C10033" s="127">
        <f t="shared" si="442"/>
        <v>10271000</v>
      </c>
      <c r="D10033" s="129">
        <f t="shared" si="443"/>
        <v>336000</v>
      </c>
      <c r="E10033" s="130" t="s">
        <v>7181</v>
      </c>
    </row>
    <row r="10034" spans="1:5">
      <c r="A10034" s="127" t="str">
        <f t="shared" si="440"/>
        <v>루마니아321000</v>
      </c>
      <c r="B10034" s="127">
        <f t="shared" si="444"/>
        <v>321000</v>
      </c>
      <c r="C10034" s="127">
        <f t="shared" si="442"/>
        <v>10303000</v>
      </c>
      <c r="D10034" s="129">
        <f t="shared" si="443"/>
        <v>337050</v>
      </c>
      <c r="E10034" s="130" t="s">
        <v>7181</v>
      </c>
    </row>
    <row r="10035" spans="1:5">
      <c r="A10035" s="127" t="str">
        <f t="shared" ref="A10035:A10098" si="445">"루마니아"&amp;B10035</f>
        <v>루마니아322000</v>
      </c>
      <c r="B10035" s="127">
        <f t="shared" si="444"/>
        <v>322000</v>
      </c>
      <c r="C10035" s="127">
        <f t="shared" si="442"/>
        <v>10335000</v>
      </c>
      <c r="D10035" s="129">
        <f t="shared" si="443"/>
        <v>338100</v>
      </c>
      <c r="E10035" s="130" t="s">
        <v>7181</v>
      </c>
    </row>
    <row r="10036" spans="1:5">
      <c r="A10036" s="127" t="str">
        <f t="shared" si="445"/>
        <v>루마니아323000</v>
      </c>
      <c r="B10036" s="127">
        <f t="shared" si="444"/>
        <v>323000</v>
      </c>
      <c r="C10036" s="127">
        <f t="shared" ref="C10036:C10099" si="446">C10035+32000</f>
        <v>10367000</v>
      </c>
      <c r="D10036" s="129">
        <f t="shared" si="443"/>
        <v>339150</v>
      </c>
      <c r="E10036" s="130" t="s">
        <v>7181</v>
      </c>
    </row>
    <row r="10037" spans="1:5">
      <c r="A10037" s="127" t="str">
        <f t="shared" si="445"/>
        <v>루마니아324000</v>
      </c>
      <c r="B10037" s="127">
        <f t="shared" si="444"/>
        <v>324000</v>
      </c>
      <c r="C10037" s="127">
        <f t="shared" si="446"/>
        <v>10399000</v>
      </c>
      <c r="D10037" s="129">
        <f t="shared" si="443"/>
        <v>340200</v>
      </c>
      <c r="E10037" s="130" t="s">
        <v>7181</v>
      </c>
    </row>
    <row r="10038" spans="1:5">
      <c r="A10038" s="127" t="str">
        <f t="shared" si="445"/>
        <v>루마니아325000</v>
      </c>
      <c r="B10038" s="127">
        <f t="shared" si="444"/>
        <v>325000</v>
      </c>
      <c r="C10038" s="127">
        <f t="shared" si="446"/>
        <v>10431000</v>
      </c>
      <c r="D10038" s="129">
        <f t="shared" si="443"/>
        <v>341250</v>
      </c>
      <c r="E10038" s="130" t="s">
        <v>7181</v>
      </c>
    </row>
    <row r="10039" spans="1:5">
      <c r="A10039" s="127" t="str">
        <f t="shared" si="445"/>
        <v>루마니아326000</v>
      </c>
      <c r="B10039" s="127">
        <f t="shared" si="444"/>
        <v>326000</v>
      </c>
      <c r="C10039" s="127">
        <f t="shared" si="446"/>
        <v>10463000</v>
      </c>
      <c r="D10039" s="129">
        <f t="shared" si="443"/>
        <v>342300</v>
      </c>
      <c r="E10039" s="130" t="s">
        <v>7181</v>
      </c>
    </row>
    <row r="10040" spans="1:5">
      <c r="A10040" s="127" t="str">
        <f t="shared" si="445"/>
        <v>루마니아327000</v>
      </c>
      <c r="B10040" s="127">
        <f t="shared" si="444"/>
        <v>327000</v>
      </c>
      <c r="C10040" s="127">
        <f t="shared" si="446"/>
        <v>10495000</v>
      </c>
      <c r="D10040" s="129">
        <f t="shared" si="443"/>
        <v>343350</v>
      </c>
      <c r="E10040" s="130" t="s">
        <v>7181</v>
      </c>
    </row>
    <row r="10041" spans="1:5">
      <c r="A10041" s="127" t="str">
        <f t="shared" si="445"/>
        <v>루마니아328000</v>
      </c>
      <c r="B10041" s="127">
        <f t="shared" si="444"/>
        <v>328000</v>
      </c>
      <c r="C10041" s="127">
        <f t="shared" si="446"/>
        <v>10527000</v>
      </c>
      <c r="D10041" s="129">
        <f t="shared" si="443"/>
        <v>344400</v>
      </c>
      <c r="E10041" s="130" t="s">
        <v>7181</v>
      </c>
    </row>
    <row r="10042" spans="1:5">
      <c r="A10042" s="127" t="str">
        <f t="shared" si="445"/>
        <v>루마니아329000</v>
      </c>
      <c r="B10042" s="127">
        <f t="shared" si="444"/>
        <v>329000</v>
      </c>
      <c r="C10042" s="127">
        <f t="shared" si="446"/>
        <v>10559000</v>
      </c>
      <c r="D10042" s="129">
        <f t="shared" si="443"/>
        <v>345450</v>
      </c>
      <c r="E10042" s="130" t="s">
        <v>7181</v>
      </c>
    </row>
    <row r="10043" spans="1:5">
      <c r="A10043" s="127" t="str">
        <f t="shared" si="445"/>
        <v>루마니아330000</v>
      </c>
      <c r="B10043" s="127">
        <f t="shared" si="444"/>
        <v>330000</v>
      </c>
      <c r="C10043" s="127">
        <f t="shared" si="446"/>
        <v>10591000</v>
      </c>
      <c r="D10043" s="129">
        <f t="shared" si="443"/>
        <v>346500</v>
      </c>
      <c r="E10043" s="130" t="s">
        <v>7181</v>
      </c>
    </row>
    <row r="10044" spans="1:5">
      <c r="A10044" s="127" t="str">
        <f t="shared" si="445"/>
        <v>루마니아331000</v>
      </c>
      <c r="B10044" s="127">
        <f t="shared" si="444"/>
        <v>331000</v>
      </c>
      <c r="C10044" s="127">
        <f t="shared" si="446"/>
        <v>10623000</v>
      </c>
      <c r="D10044" s="129">
        <f t="shared" si="443"/>
        <v>347550</v>
      </c>
      <c r="E10044" s="130" t="s">
        <v>7181</v>
      </c>
    </row>
    <row r="10045" spans="1:5">
      <c r="A10045" s="127" t="str">
        <f t="shared" si="445"/>
        <v>루마니아332000</v>
      </c>
      <c r="B10045" s="127">
        <f t="shared" si="444"/>
        <v>332000</v>
      </c>
      <c r="C10045" s="127">
        <f t="shared" si="446"/>
        <v>10655000</v>
      </c>
      <c r="D10045" s="129">
        <f t="shared" si="443"/>
        <v>348600</v>
      </c>
      <c r="E10045" s="130" t="s">
        <v>7181</v>
      </c>
    </row>
    <row r="10046" spans="1:5">
      <c r="A10046" s="127" t="str">
        <f t="shared" si="445"/>
        <v>루마니아333000</v>
      </c>
      <c r="B10046" s="127">
        <f t="shared" si="444"/>
        <v>333000</v>
      </c>
      <c r="C10046" s="127">
        <f t="shared" si="446"/>
        <v>10687000</v>
      </c>
      <c r="D10046" s="129">
        <f t="shared" ref="D10046:D10109" si="447">SUM($G$2)*(B10046*0.001)</f>
        <v>349650</v>
      </c>
      <c r="E10046" s="130" t="s">
        <v>7181</v>
      </c>
    </row>
    <row r="10047" spans="1:5">
      <c r="A10047" s="127" t="str">
        <f t="shared" si="445"/>
        <v>루마니아334000</v>
      </c>
      <c r="B10047" s="127">
        <f t="shared" si="444"/>
        <v>334000</v>
      </c>
      <c r="C10047" s="127">
        <f t="shared" si="446"/>
        <v>10719000</v>
      </c>
      <c r="D10047" s="129">
        <f t="shared" si="447"/>
        <v>350700</v>
      </c>
      <c r="E10047" s="130" t="s">
        <v>7181</v>
      </c>
    </row>
    <row r="10048" spans="1:5">
      <c r="A10048" s="127" t="str">
        <f t="shared" si="445"/>
        <v>루마니아335000</v>
      </c>
      <c r="B10048" s="127">
        <f t="shared" si="444"/>
        <v>335000</v>
      </c>
      <c r="C10048" s="127">
        <f t="shared" si="446"/>
        <v>10751000</v>
      </c>
      <c r="D10048" s="129">
        <f t="shared" si="447"/>
        <v>351750</v>
      </c>
      <c r="E10048" s="130" t="s">
        <v>7181</v>
      </c>
    </row>
    <row r="10049" spans="1:5">
      <c r="A10049" s="127" t="str">
        <f t="shared" si="445"/>
        <v>루마니아336000</v>
      </c>
      <c r="B10049" s="127">
        <f t="shared" si="444"/>
        <v>336000</v>
      </c>
      <c r="C10049" s="127">
        <f t="shared" si="446"/>
        <v>10783000</v>
      </c>
      <c r="D10049" s="129">
        <f t="shared" si="447"/>
        <v>352800</v>
      </c>
      <c r="E10049" s="130" t="s">
        <v>7181</v>
      </c>
    </row>
    <row r="10050" spans="1:5">
      <c r="A10050" s="127" t="str">
        <f t="shared" si="445"/>
        <v>루마니아337000</v>
      </c>
      <c r="B10050" s="127">
        <f t="shared" si="444"/>
        <v>337000</v>
      </c>
      <c r="C10050" s="127">
        <f t="shared" si="446"/>
        <v>10815000</v>
      </c>
      <c r="D10050" s="129">
        <f t="shared" si="447"/>
        <v>353850</v>
      </c>
      <c r="E10050" s="130" t="s">
        <v>7181</v>
      </c>
    </row>
    <row r="10051" spans="1:5">
      <c r="A10051" s="127" t="str">
        <f t="shared" si="445"/>
        <v>루마니아338000</v>
      </c>
      <c r="B10051" s="127">
        <f t="shared" si="444"/>
        <v>338000</v>
      </c>
      <c r="C10051" s="127">
        <f t="shared" si="446"/>
        <v>10847000</v>
      </c>
      <c r="D10051" s="129">
        <f t="shared" si="447"/>
        <v>354900</v>
      </c>
      <c r="E10051" s="130" t="s">
        <v>7181</v>
      </c>
    </row>
    <row r="10052" spans="1:5">
      <c r="A10052" s="127" t="str">
        <f t="shared" si="445"/>
        <v>루마니아339000</v>
      </c>
      <c r="B10052" s="127">
        <f t="shared" si="444"/>
        <v>339000</v>
      </c>
      <c r="C10052" s="127">
        <f t="shared" si="446"/>
        <v>10879000</v>
      </c>
      <c r="D10052" s="129">
        <f t="shared" si="447"/>
        <v>355950</v>
      </c>
      <c r="E10052" s="130" t="s">
        <v>7181</v>
      </c>
    </row>
    <row r="10053" spans="1:5">
      <c r="A10053" s="127" t="str">
        <f t="shared" si="445"/>
        <v>루마니아340000</v>
      </c>
      <c r="B10053" s="127">
        <f t="shared" si="444"/>
        <v>340000</v>
      </c>
      <c r="C10053" s="127">
        <f t="shared" si="446"/>
        <v>10911000</v>
      </c>
      <c r="D10053" s="129">
        <f t="shared" si="447"/>
        <v>357000</v>
      </c>
      <c r="E10053" s="130" t="s">
        <v>7181</v>
      </c>
    </row>
    <row r="10054" spans="1:5">
      <c r="A10054" s="127" t="str">
        <f t="shared" si="445"/>
        <v>루마니아341000</v>
      </c>
      <c r="B10054" s="127">
        <f t="shared" si="444"/>
        <v>341000</v>
      </c>
      <c r="C10054" s="127">
        <f t="shared" si="446"/>
        <v>10943000</v>
      </c>
      <c r="D10054" s="129">
        <f t="shared" si="447"/>
        <v>358050</v>
      </c>
      <c r="E10054" s="130" t="s">
        <v>7181</v>
      </c>
    </row>
    <row r="10055" spans="1:5">
      <c r="A10055" s="127" t="str">
        <f t="shared" si="445"/>
        <v>루마니아342000</v>
      </c>
      <c r="B10055" s="127">
        <f t="shared" si="444"/>
        <v>342000</v>
      </c>
      <c r="C10055" s="127">
        <f t="shared" si="446"/>
        <v>10975000</v>
      </c>
      <c r="D10055" s="129">
        <f t="shared" si="447"/>
        <v>359100</v>
      </c>
      <c r="E10055" s="130" t="s">
        <v>7181</v>
      </c>
    </row>
    <row r="10056" spans="1:5">
      <c r="A10056" s="127" t="str">
        <f t="shared" si="445"/>
        <v>루마니아343000</v>
      </c>
      <c r="B10056" s="127">
        <f t="shared" si="444"/>
        <v>343000</v>
      </c>
      <c r="C10056" s="127">
        <f t="shared" si="446"/>
        <v>11007000</v>
      </c>
      <c r="D10056" s="129">
        <f t="shared" si="447"/>
        <v>360150</v>
      </c>
      <c r="E10056" s="130" t="s">
        <v>7181</v>
      </c>
    </row>
    <row r="10057" spans="1:5">
      <c r="A10057" s="127" t="str">
        <f t="shared" si="445"/>
        <v>루마니아344000</v>
      </c>
      <c r="B10057" s="127">
        <f t="shared" si="444"/>
        <v>344000</v>
      </c>
      <c r="C10057" s="127">
        <f t="shared" si="446"/>
        <v>11039000</v>
      </c>
      <c r="D10057" s="129">
        <f t="shared" si="447"/>
        <v>361200</v>
      </c>
      <c r="E10057" s="130" t="s">
        <v>7181</v>
      </c>
    </row>
    <row r="10058" spans="1:5">
      <c r="A10058" s="127" t="str">
        <f t="shared" si="445"/>
        <v>루마니아345000</v>
      </c>
      <c r="B10058" s="127">
        <f t="shared" si="444"/>
        <v>345000</v>
      </c>
      <c r="C10058" s="127">
        <f t="shared" si="446"/>
        <v>11071000</v>
      </c>
      <c r="D10058" s="129">
        <f t="shared" si="447"/>
        <v>362250</v>
      </c>
      <c r="E10058" s="130" t="s">
        <v>7181</v>
      </c>
    </row>
    <row r="10059" spans="1:5">
      <c r="A10059" s="127" t="str">
        <f t="shared" si="445"/>
        <v>루마니아346000</v>
      </c>
      <c r="B10059" s="127">
        <f t="shared" si="444"/>
        <v>346000</v>
      </c>
      <c r="C10059" s="127">
        <f t="shared" si="446"/>
        <v>11103000</v>
      </c>
      <c r="D10059" s="129">
        <f t="shared" si="447"/>
        <v>363300</v>
      </c>
      <c r="E10059" s="130" t="s">
        <v>7181</v>
      </c>
    </row>
    <row r="10060" spans="1:5">
      <c r="A10060" s="127" t="str">
        <f t="shared" si="445"/>
        <v>루마니아347000</v>
      </c>
      <c r="B10060" s="127">
        <f t="shared" si="444"/>
        <v>347000</v>
      </c>
      <c r="C10060" s="127">
        <f t="shared" si="446"/>
        <v>11135000</v>
      </c>
      <c r="D10060" s="129">
        <f t="shared" si="447"/>
        <v>364350</v>
      </c>
      <c r="E10060" s="130" t="s">
        <v>7181</v>
      </c>
    </row>
    <row r="10061" spans="1:5">
      <c r="A10061" s="127" t="str">
        <f t="shared" si="445"/>
        <v>루마니아348000</v>
      </c>
      <c r="B10061" s="127">
        <f t="shared" si="444"/>
        <v>348000</v>
      </c>
      <c r="C10061" s="127">
        <f t="shared" si="446"/>
        <v>11167000</v>
      </c>
      <c r="D10061" s="129">
        <f t="shared" si="447"/>
        <v>365400</v>
      </c>
      <c r="E10061" s="130" t="s">
        <v>7181</v>
      </c>
    </row>
    <row r="10062" spans="1:5">
      <c r="A10062" s="127" t="str">
        <f t="shared" si="445"/>
        <v>루마니아349000</v>
      </c>
      <c r="B10062" s="127">
        <f t="shared" si="444"/>
        <v>349000</v>
      </c>
      <c r="C10062" s="127">
        <f t="shared" si="446"/>
        <v>11199000</v>
      </c>
      <c r="D10062" s="129">
        <f t="shared" si="447"/>
        <v>366450</v>
      </c>
      <c r="E10062" s="130" t="s">
        <v>7181</v>
      </c>
    </row>
    <row r="10063" spans="1:5">
      <c r="A10063" s="127" t="str">
        <f t="shared" si="445"/>
        <v>루마니아350000</v>
      </c>
      <c r="B10063" s="127">
        <f t="shared" si="444"/>
        <v>350000</v>
      </c>
      <c r="C10063" s="127">
        <f t="shared" si="446"/>
        <v>11231000</v>
      </c>
      <c r="D10063" s="129">
        <f t="shared" si="447"/>
        <v>367500</v>
      </c>
      <c r="E10063" s="130" t="s">
        <v>7181</v>
      </c>
    </row>
    <row r="10064" spans="1:5">
      <c r="A10064" s="127" t="str">
        <f t="shared" si="445"/>
        <v>루마니아351000</v>
      </c>
      <c r="B10064" s="127">
        <f t="shared" si="444"/>
        <v>351000</v>
      </c>
      <c r="C10064" s="127">
        <f t="shared" si="446"/>
        <v>11263000</v>
      </c>
      <c r="D10064" s="129">
        <f t="shared" si="447"/>
        <v>368550</v>
      </c>
      <c r="E10064" s="130" t="s">
        <v>7181</v>
      </c>
    </row>
    <row r="10065" spans="1:5">
      <c r="A10065" s="127" t="str">
        <f t="shared" si="445"/>
        <v>루마니아352000</v>
      </c>
      <c r="B10065" s="127">
        <f t="shared" si="444"/>
        <v>352000</v>
      </c>
      <c r="C10065" s="127">
        <f t="shared" si="446"/>
        <v>11295000</v>
      </c>
      <c r="D10065" s="129">
        <f t="shared" si="447"/>
        <v>369600</v>
      </c>
      <c r="E10065" s="130" t="s">
        <v>7181</v>
      </c>
    </row>
    <row r="10066" spans="1:5">
      <c r="A10066" s="127" t="str">
        <f t="shared" si="445"/>
        <v>루마니아353000</v>
      </c>
      <c r="B10066" s="127">
        <f t="shared" ref="B10066:B10129" si="448">B10065+1000</f>
        <v>353000</v>
      </c>
      <c r="C10066" s="127">
        <f t="shared" si="446"/>
        <v>11327000</v>
      </c>
      <c r="D10066" s="129">
        <f t="shared" si="447"/>
        <v>370650</v>
      </c>
      <c r="E10066" s="130" t="s">
        <v>7181</v>
      </c>
    </row>
    <row r="10067" spans="1:5">
      <c r="A10067" s="127" t="str">
        <f t="shared" si="445"/>
        <v>루마니아354000</v>
      </c>
      <c r="B10067" s="127">
        <f t="shared" si="448"/>
        <v>354000</v>
      </c>
      <c r="C10067" s="127">
        <f t="shared" si="446"/>
        <v>11359000</v>
      </c>
      <c r="D10067" s="129">
        <f t="shared" si="447"/>
        <v>371700</v>
      </c>
      <c r="E10067" s="130" t="s">
        <v>7181</v>
      </c>
    </row>
    <row r="10068" spans="1:5">
      <c r="A10068" s="127" t="str">
        <f t="shared" si="445"/>
        <v>루마니아355000</v>
      </c>
      <c r="B10068" s="127">
        <f t="shared" si="448"/>
        <v>355000</v>
      </c>
      <c r="C10068" s="127">
        <f t="shared" si="446"/>
        <v>11391000</v>
      </c>
      <c r="D10068" s="129">
        <f t="shared" si="447"/>
        <v>372750</v>
      </c>
      <c r="E10068" s="130" t="s">
        <v>7181</v>
      </c>
    </row>
    <row r="10069" spans="1:5">
      <c r="A10069" s="127" t="str">
        <f t="shared" si="445"/>
        <v>루마니아356000</v>
      </c>
      <c r="B10069" s="127">
        <f t="shared" si="448"/>
        <v>356000</v>
      </c>
      <c r="C10069" s="127">
        <f t="shared" si="446"/>
        <v>11423000</v>
      </c>
      <c r="D10069" s="129">
        <f t="shared" si="447"/>
        <v>373800</v>
      </c>
      <c r="E10069" s="130" t="s">
        <v>7181</v>
      </c>
    </row>
    <row r="10070" spans="1:5">
      <c r="A10070" s="127" t="str">
        <f t="shared" si="445"/>
        <v>루마니아357000</v>
      </c>
      <c r="B10070" s="127">
        <f t="shared" si="448"/>
        <v>357000</v>
      </c>
      <c r="C10070" s="127">
        <f t="shared" si="446"/>
        <v>11455000</v>
      </c>
      <c r="D10070" s="129">
        <f t="shared" si="447"/>
        <v>374850</v>
      </c>
      <c r="E10070" s="130" t="s">
        <v>7181</v>
      </c>
    </row>
    <row r="10071" spans="1:5">
      <c r="A10071" s="127" t="str">
        <f t="shared" si="445"/>
        <v>루마니아358000</v>
      </c>
      <c r="B10071" s="127">
        <f t="shared" si="448"/>
        <v>358000</v>
      </c>
      <c r="C10071" s="127">
        <f t="shared" si="446"/>
        <v>11487000</v>
      </c>
      <c r="D10071" s="129">
        <f t="shared" si="447"/>
        <v>375900</v>
      </c>
      <c r="E10071" s="130" t="s">
        <v>7181</v>
      </c>
    </row>
    <row r="10072" spans="1:5">
      <c r="A10072" s="127" t="str">
        <f t="shared" si="445"/>
        <v>루마니아359000</v>
      </c>
      <c r="B10072" s="127">
        <f t="shared" si="448"/>
        <v>359000</v>
      </c>
      <c r="C10072" s="127">
        <f t="shared" si="446"/>
        <v>11519000</v>
      </c>
      <c r="D10072" s="129">
        <f t="shared" si="447"/>
        <v>376950</v>
      </c>
      <c r="E10072" s="130" t="s">
        <v>7181</v>
      </c>
    </row>
    <row r="10073" spans="1:5">
      <c r="A10073" s="127" t="str">
        <f t="shared" si="445"/>
        <v>루마니아360000</v>
      </c>
      <c r="B10073" s="127">
        <f t="shared" si="448"/>
        <v>360000</v>
      </c>
      <c r="C10073" s="127">
        <f t="shared" si="446"/>
        <v>11551000</v>
      </c>
      <c r="D10073" s="129">
        <f t="shared" si="447"/>
        <v>378000</v>
      </c>
      <c r="E10073" s="130" t="s">
        <v>7181</v>
      </c>
    </row>
    <row r="10074" spans="1:5">
      <c r="A10074" s="127" t="str">
        <f t="shared" si="445"/>
        <v>루마니아361000</v>
      </c>
      <c r="B10074" s="127">
        <f t="shared" si="448"/>
        <v>361000</v>
      </c>
      <c r="C10074" s="127">
        <f t="shared" si="446"/>
        <v>11583000</v>
      </c>
      <c r="D10074" s="129">
        <f t="shared" si="447"/>
        <v>379050</v>
      </c>
      <c r="E10074" s="130" t="s">
        <v>7181</v>
      </c>
    </row>
    <row r="10075" spans="1:5">
      <c r="A10075" s="127" t="str">
        <f t="shared" si="445"/>
        <v>루마니아362000</v>
      </c>
      <c r="B10075" s="127">
        <f t="shared" si="448"/>
        <v>362000</v>
      </c>
      <c r="C10075" s="127">
        <f t="shared" si="446"/>
        <v>11615000</v>
      </c>
      <c r="D10075" s="129">
        <f t="shared" si="447"/>
        <v>380100</v>
      </c>
      <c r="E10075" s="130" t="s">
        <v>7181</v>
      </c>
    </row>
    <row r="10076" spans="1:5">
      <c r="A10076" s="127" t="str">
        <f t="shared" si="445"/>
        <v>루마니아363000</v>
      </c>
      <c r="B10076" s="127">
        <f t="shared" si="448"/>
        <v>363000</v>
      </c>
      <c r="C10076" s="127">
        <f t="shared" si="446"/>
        <v>11647000</v>
      </c>
      <c r="D10076" s="129">
        <f t="shared" si="447"/>
        <v>381150</v>
      </c>
      <c r="E10076" s="130" t="s">
        <v>7181</v>
      </c>
    </row>
    <row r="10077" spans="1:5">
      <c r="A10077" s="127" t="str">
        <f t="shared" si="445"/>
        <v>루마니아364000</v>
      </c>
      <c r="B10077" s="127">
        <f t="shared" si="448"/>
        <v>364000</v>
      </c>
      <c r="C10077" s="127">
        <f t="shared" si="446"/>
        <v>11679000</v>
      </c>
      <c r="D10077" s="129">
        <f t="shared" si="447"/>
        <v>382200</v>
      </c>
      <c r="E10077" s="130" t="s">
        <v>7181</v>
      </c>
    </row>
    <row r="10078" spans="1:5">
      <c r="A10078" s="127" t="str">
        <f t="shared" si="445"/>
        <v>루마니아365000</v>
      </c>
      <c r="B10078" s="127">
        <f t="shared" si="448"/>
        <v>365000</v>
      </c>
      <c r="C10078" s="127">
        <f t="shared" si="446"/>
        <v>11711000</v>
      </c>
      <c r="D10078" s="129">
        <f t="shared" si="447"/>
        <v>383250</v>
      </c>
      <c r="E10078" s="130" t="s">
        <v>7181</v>
      </c>
    </row>
    <row r="10079" spans="1:5">
      <c r="A10079" s="127" t="str">
        <f t="shared" si="445"/>
        <v>루마니아366000</v>
      </c>
      <c r="B10079" s="127">
        <f t="shared" si="448"/>
        <v>366000</v>
      </c>
      <c r="C10079" s="127">
        <f t="shared" si="446"/>
        <v>11743000</v>
      </c>
      <c r="D10079" s="129">
        <f t="shared" si="447"/>
        <v>384300</v>
      </c>
      <c r="E10079" s="130" t="s">
        <v>7181</v>
      </c>
    </row>
    <row r="10080" spans="1:5">
      <c r="A10080" s="127" t="str">
        <f t="shared" si="445"/>
        <v>루마니아367000</v>
      </c>
      <c r="B10080" s="127">
        <f t="shared" si="448"/>
        <v>367000</v>
      </c>
      <c r="C10080" s="127">
        <f t="shared" si="446"/>
        <v>11775000</v>
      </c>
      <c r="D10080" s="129">
        <f t="shared" si="447"/>
        <v>385350</v>
      </c>
      <c r="E10080" s="130" t="s">
        <v>7181</v>
      </c>
    </row>
    <row r="10081" spans="1:5">
      <c r="A10081" s="127" t="str">
        <f t="shared" si="445"/>
        <v>루마니아368000</v>
      </c>
      <c r="B10081" s="127">
        <f t="shared" si="448"/>
        <v>368000</v>
      </c>
      <c r="C10081" s="127">
        <f t="shared" si="446"/>
        <v>11807000</v>
      </c>
      <c r="D10081" s="129">
        <f t="shared" si="447"/>
        <v>386400</v>
      </c>
      <c r="E10081" s="130" t="s">
        <v>7181</v>
      </c>
    </row>
    <row r="10082" spans="1:5">
      <c r="A10082" s="127" t="str">
        <f t="shared" si="445"/>
        <v>루마니아369000</v>
      </c>
      <c r="B10082" s="127">
        <f t="shared" si="448"/>
        <v>369000</v>
      </c>
      <c r="C10082" s="127">
        <f t="shared" si="446"/>
        <v>11839000</v>
      </c>
      <c r="D10082" s="129">
        <f t="shared" si="447"/>
        <v>387450</v>
      </c>
      <c r="E10082" s="130" t="s">
        <v>7181</v>
      </c>
    </row>
    <row r="10083" spans="1:5">
      <c r="A10083" s="127" t="str">
        <f t="shared" si="445"/>
        <v>루마니아370000</v>
      </c>
      <c r="B10083" s="127">
        <f t="shared" si="448"/>
        <v>370000</v>
      </c>
      <c r="C10083" s="127">
        <f t="shared" si="446"/>
        <v>11871000</v>
      </c>
      <c r="D10083" s="129">
        <f t="shared" si="447"/>
        <v>388500</v>
      </c>
      <c r="E10083" s="130" t="s">
        <v>7181</v>
      </c>
    </row>
    <row r="10084" spans="1:5">
      <c r="A10084" s="127" t="str">
        <f t="shared" si="445"/>
        <v>루마니아371000</v>
      </c>
      <c r="B10084" s="127">
        <f t="shared" si="448"/>
        <v>371000</v>
      </c>
      <c r="C10084" s="127">
        <f t="shared" si="446"/>
        <v>11903000</v>
      </c>
      <c r="D10084" s="129">
        <f t="shared" si="447"/>
        <v>389550</v>
      </c>
      <c r="E10084" s="130" t="s">
        <v>7181</v>
      </c>
    </row>
    <row r="10085" spans="1:5">
      <c r="A10085" s="127" t="str">
        <f t="shared" si="445"/>
        <v>루마니아372000</v>
      </c>
      <c r="B10085" s="127">
        <f t="shared" si="448"/>
        <v>372000</v>
      </c>
      <c r="C10085" s="127">
        <f t="shared" si="446"/>
        <v>11935000</v>
      </c>
      <c r="D10085" s="129">
        <f t="shared" si="447"/>
        <v>390600</v>
      </c>
      <c r="E10085" s="130" t="s">
        <v>7181</v>
      </c>
    </row>
    <row r="10086" spans="1:5">
      <c r="A10086" s="127" t="str">
        <f t="shared" si="445"/>
        <v>루마니아373000</v>
      </c>
      <c r="B10086" s="127">
        <f t="shared" si="448"/>
        <v>373000</v>
      </c>
      <c r="C10086" s="127">
        <f t="shared" si="446"/>
        <v>11967000</v>
      </c>
      <c r="D10086" s="129">
        <f t="shared" si="447"/>
        <v>391650</v>
      </c>
      <c r="E10086" s="130" t="s">
        <v>7181</v>
      </c>
    </row>
    <row r="10087" spans="1:5">
      <c r="A10087" s="127" t="str">
        <f t="shared" si="445"/>
        <v>루마니아374000</v>
      </c>
      <c r="B10087" s="127">
        <f t="shared" si="448"/>
        <v>374000</v>
      </c>
      <c r="C10087" s="127">
        <f t="shared" si="446"/>
        <v>11999000</v>
      </c>
      <c r="D10087" s="129">
        <f t="shared" si="447"/>
        <v>392700</v>
      </c>
      <c r="E10087" s="130" t="s">
        <v>7181</v>
      </c>
    </row>
    <row r="10088" spans="1:5">
      <c r="A10088" s="127" t="str">
        <f t="shared" si="445"/>
        <v>루마니아375000</v>
      </c>
      <c r="B10088" s="127">
        <f t="shared" si="448"/>
        <v>375000</v>
      </c>
      <c r="C10088" s="127">
        <f t="shared" si="446"/>
        <v>12031000</v>
      </c>
      <c r="D10088" s="129">
        <f t="shared" si="447"/>
        <v>393750</v>
      </c>
      <c r="E10088" s="130" t="s">
        <v>7181</v>
      </c>
    </row>
    <row r="10089" spans="1:5">
      <c r="A10089" s="127" t="str">
        <f t="shared" si="445"/>
        <v>루마니아376000</v>
      </c>
      <c r="B10089" s="127">
        <f t="shared" si="448"/>
        <v>376000</v>
      </c>
      <c r="C10089" s="127">
        <f t="shared" si="446"/>
        <v>12063000</v>
      </c>
      <c r="D10089" s="129">
        <f t="shared" si="447"/>
        <v>394800</v>
      </c>
      <c r="E10089" s="130" t="s">
        <v>7181</v>
      </c>
    </row>
    <row r="10090" spans="1:5">
      <c r="A10090" s="127" t="str">
        <f t="shared" si="445"/>
        <v>루마니아377000</v>
      </c>
      <c r="B10090" s="127">
        <f t="shared" si="448"/>
        <v>377000</v>
      </c>
      <c r="C10090" s="127">
        <f t="shared" si="446"/>
        <v>12095000</v>
      </c>
      <c r="D10090" s="129">
        <f t="shared" si="447"/>
        <v>395850</v>
      </c>
      <c r="E10090" s="130" t="s">
        <v>7181</v>
      </c>
    </row>
    <row r="10091" spans="1:5">
      <c r="A10091" s="127" t="str">
        <f t="shared" si="445"/>
        <v>루마니아378000</v>
      </c>
      <c r="B10091" s="127">
        <f t="shared" si="448"/>
        <v>378000</v>
      </c>
      <c r="C10091" s="127">
        <f t="shared" si="446"/>
        <v>12127000</v>
      </c>
      <c r="D10091" s="129">
        <f t="shared" si="447"/>
        <v>396900</v>
      </c>
      <c r="E10091" s="130" t="s">
        <v>7181</v>
      </c>
    </row>
    <row r="10092" spans="1:5">
      <c r="A10092" s="127" t="str">
        <f t="shared" si="445"/>
        <v>루마니아379000</v>
      </c>
      <c r="B10092" s="127">
        <f t="shared" si="448"/>
        <v>379000</v>
      </c>
      <c r="C10092" s="127">
        <f t="shared" si="446"/>
        <v>12159000</v>
      </c>
      <c r="D10092" s="129">
        <f t="shared" si="447"/>
        <v>397950</v>
      </c>
      <c r="E10092" s="130" t="s">
        <v>7181</v>
      </c>
    </row>
    <row r="10093" spans="1:5">
      <c r="A10093" s="127" t="str">
        <f t="shared" si="445"/>
        <v>루마니아380000</v>
      </c>
      <c r="B10093" s="127">
        <f t="shared" si="448"/>
        <v>380000</v>
      </c>
      <c r="C10093" s="127">
        <f t="shared" si="446"/>
        <v>12191000</v>
      </c>
      <c r="D10093" s="129">
        <f t="shared" si="447"/>
        <v>399000</v>
      </c>
      <c r="E10093" s="130" t="s">
        <v>7181</v>
      </c>
    </row>
    <row r="10094" spans="1:5">
      <c r="A10094" s="127" t="str">
        <f t="shared" si="445"/>
        <v>루마니아381000</v>
      </c>
      <c r="B10094" s="127">
        <f t="shared" si="448"/>
        <v>381000</v>
      </c>
      <c r="C10094" s="127">
        <f t="shared" si="446"/>
        <v>12223000</v>
      </c>
      <c r="D10094" s="129">
        <f t="shared" si="447"/>
        <v>400050</v>
      </c>
      <c r="E10094" s="130" t="s">
        <v>7181</v>
      </c>
    </row>
    <row r="10095" spans="1:5">
      <c r="A10095" s="127" t="str">
        <f t="shared" si="445"/>
        <v>루마니아382000</v>
      </c>
      <c r="B10095" s="127">
        <f t="shared" si="448"/>
        <v>382000</v>
      </c>
      <c r="C10095" s="127">
        <f t="shared" si="446"/>
        <v>12255000</v>
      </c>
      <c r="D10095" s="129">
        <f t="shared" si="447"/>
        <v>401100</v>
      </c>
      <c r="E10095" s="130" t="s">
        <v>7181</v>
      </c>
    </row>
    <row r="10096" spans="1:5">
      <c r="A10096" s="127" t="str">
        <f t="shared" si="445"/>
        <v>루마니아383000</v>
      </c>
      <c r="B10096" s="127">
        <f t="shared" si="448"/>
        <v>383000</v>
      </c>
      <c r="C10096" s="127">
        <f t="shared" si="446"/>
        <v>12287000</v>
      </c>
      <c r="D10096" s="129">
        <f t="shared" si="447"/>
        <v>402150</v>
      </c>
      <c r="E10096" s="130" t="s">
        <v>7181</v>
      </c>
    </row>
    <row r="10097" spans="1:5">
      <c r="A10097" s="127" t="str">
        <f t="shared" si="445"/>
        <v>루마니아384000</v>
      </c>
      <c r="B10097" s="127">
        <f t="shared" si="448"/>
        <v>384000</v>
      </c>
      <c r="C10097" s="127">
        <f t="shared" si="446"/>
        <v>12319000</v>
      </c>
      <c r="D10097" s="129">
        <f t="shared" si="447"/>
        <v>403200</v>
      </c>
      <c r="E10097" s="130" t="s">
        <v>7181</v>
      </c>
    </row>
    <row r="10098" spans="1:5">
      <c r="A10098" s="127" t="str">
        <f t="shared" si="445"/>
        <v>루마니아385000</v>
      </c>
      <c r="B10098" s="127">
        <f t="shared" si="448"/>
        <v>385000</v>
      </c>
      <c r="C10098" s="127">
        <f t="shared" si="446"/>
        <v>12351000</v>
      </c>
      <c r="D10098" s="129">
        <f t="shared" si="447"/>
        <v>404250</v>
      </c>
      <c r="E10098" s="130" t="s">
        <v>7181</v>
      </c>
    </row>
    <row r="10099" spans="1:5">
      <c r="A10099" s="127" t="str">
        <f t="shared" ref="A10099:A10162" si="449">"루마니아"&amp;B10099</f>
        <v>루마니아386000</v>
      </c>
      <c r="B10099" s="127">
        <f t="shared" si="448"/>
        <v>386000</v>
      </c>
      <c r="C10099" s="127">
        <f t="shared" si="446"/>
        <v>12383000</v>
      </c>
      <c r="D10099" s="129">
        <f t="shared" si="447"/>
        <v>405300</v>
      </c>
      <c r="E10099" s="130" t="s">
        <v>7181</v>
      </c>
    </row>
    <row r="10100" spans="1:5">
      <c r="A10100" s="127" t="str">
        <f t="shared" si="449"/>
        <v>루마니아387000</v>
      </c>
      <c r="B10100" s="127">
        <f t="shared" si="448"/>
        <v>387000</v>
      </c>
      <c r="C10100" s="127">
        <f t="shared" ref="C10100:C10162" si="450">C10099+32000</f>
        <v>12415000</v>
      </c>
      <c r="D10100" s="129">
        <f t="shared" si="447"/>
        <v>406350</v>
      </c>
      <c r="E10100" s="130" t="s">
        <v>7181</v>
      </c>
    </row>
    <row r="10101" spans="1:5">
      <c r="A10101" s="127" t="str">
        <f t="shared" si="449"/>
        <v>루마니아388000</v>
      </c>
      <c r="B10101" s="127">
        <f t="shared" si="448"/>
        <v>388000</v>
      </c>
      <c r="C10101" s="127">
        <f t="shared" si="450"/>
        <v>12447000</v>
      </c>
      <c r="D10101" s="129">
        <f t="shared" si="447"/>
        <v>407400</v>
      </c>
      <c r="E10101" s="130" t="s">
        <v>7181</v>
      </c>
    </row>
    <row r="10102" spans="1:5">
      <c r="A10102" s="127" t="str">
        <f t="shared" si="449"/>
        <v>루마니아389000</v>
      </c>
      <c r="B10102" s="127">
        <f t="shared" si="448"/>
        <v>389000</v>
      </c>
      <c r="C10102" s="127">
        <f t="shared" si="450"/>
        <v>12479000</v>
      </c>
      <c r="D10102" s="129">
        <f t="shared" si="447"/>
        <v>408450</v>
      </c>
      <c r="E10102" s="130" t="s">
        <v>7181</v>
      </c>
    </row>
    <row r="10103" spans="1:5">
      <c r="A10103" s="127" t="str">
        <f t="shared" si="449"/>
        <v>루마니아390000</v>
      </c>
      <c r="B10103" s="127">
        <f t="shared" si="448"/>
        <v>390000</v>
      </c>
      <c r="C10103" s="127">
        <f t="shared" si="450"/>
        <v>12511000</v>
      </c>
      <c r="D10103" s="129">
        <f t="shared" si="447"/>
        <v>409500</v>
      </c>
      <c r="E10103" s="130" t="s">
        <v>7181</v>
      </c>
    </row>
    <row r="10104" spans="1:5">
      <c r="A10104" s="127" t="str">
        <f t="shared" si="449"/>
        <v>루마니아391000</v>
      </c>
      <c r="B10104" s="127">
        <f t="shared" si="448"/>
        <v>391000</v>
      </c>
      <c r="C10104" s="127">
        <f t="shared" si="450"/>
        <v>12543000</v>
      </c>
      <c r="D10104" s="129">
        <f t="shared" si="447"/>
        <v>410550</v>
      </c>
      <c r="E10104" s="130" t="s">
        <v>7181</v>
      </c>
    </row>
    <row r="10105" spans="1:5">
      <c r="A10105" s="127" t="str">
        <f t="shared" si="449"/>
        <v>루마니아392000</v>
      </c>
      <c r="B10105" s="127">
        <f t="shared" si="448"/>
        <v>392000</v>
      </c>
      <c r="C10105" s="127">
        <f t="shared" si="450"/>
        <v>12575000</v>
      </c>
      <c r="D10105" s="129">
        <f t="shared" si="447"/>
        <v>411600</v>
      </c>
      <c r="E10105" s="130" t="s">
        <v>7181</v>
      </c>
    </row>
    <row r="10106" spans="1:5">
      <c r="A10106" s="127" t="str">
        <f t="shared" si="449"/>
        <v>루마니아393000</v>
      </c>
      <c r="B10106" s="127">
        <f t="shared" si="448"/>
        <v>393000</v>
      </c>
      <c r="C10106" s="127">
        <f t="shared" si="450"/>
        <v>12607000</v>
      </c>
      <c r="D10106" s="129">
        <f t="shared" si="447"/>
        <v>412650</v>
      </c>
      <c r="E10106" s="130" t="s">
        <v>7181</v>
      </c>
    </row>
    <row r="10107" spans="1:5">
      <c r="A10107" s="127" t="str">
        <f t="shared" si="449"/>
        <v>루마니아394000</v>
      </c>
      <c r="B10107" s="127">
        <f t="shared" si="448"/>
        <v>394000</v>
      </c>
      <c r="C10107" s="127">
        <f t="shared" si="450"/>
        <v>12639000</v>
      </c>
      <c r="D10107" s="129">
        <f t="shared" si="447"/>
        <v>413700</v>
      </c>
      <c r="E10107" s="130" t="s">
        <v>7181</v>
      </c>
    </row>
    <row r="10108" spans="1:5">
      <c r="A10108" s="127" t="str">
        <f t="shared" si="449"/>
        <v>루마니아395000</v>
      </c>
      <c r="B10108" s="127">
        <f t="shared" si="448"/>
        <v>395000</v>
      </c>
      <c r="C10108" s="127">
        <f t="shared" si="450"/>
        <v>12671000</v>
      </c>
      <c r="D10108" s="129">
        <f t="shared" si="447"/>
        <v>414750</v>
      </c>
      <c r="E10108" s="130" t="s">
        <v>7181</v>
      </c>
    </row>
    <row r="10109" spans="1:5">
      <c r="A10109" s="127" t="str">
        <f t="shared" si="449"/>
        <v>루마니아396000</v>
      </c>
      <c r="B10109" s="127">
        <f t="shared" si="448"/>
        <v>396000</v>
      </c>
      <c r="C10109" s="127">
        <f t="shared" si="450"/>
        <v>12703000</v>
      </c>
      <c r="D10109" s="129">
        <f t="shared" si="447"/>
        <v>415800</v>
      </c>
      <c r="E10109" s="130" t="s">
        <v>7181</v>
      </c>
    </row>
    <row r="10110" spans="1:5">
      <c r="A10110" s="127" t="str">
        <f t="shared" si="449"/>
        <v>루마니아397000</v>
      </c>
      <c r="B10110" s="127">
        <f t="shared" si="448"/>
        <v>397000</v>
      </c>
      <c r="C10110" s="127">
        <f t="shared" si="450"/>
        <v>12735000</v>
      </c>
      <c r="D10110" s="129">
        <f t="shared" ref="D10110:D10173" si="451">SUM($G$2)*(B10110*0.001)</f>
        <v>416850</v>
      </c>
      <c r="E10110" s="130" t="s">
        <v>7181</v>
      </c>
    </row>
    <row r="10111" spans="1:5">
      <c r="A10111" s="127" t="str">
        <f t="shared" si="449"/>
        <v>루마니아398000</v>
      </c>
      <c r="B10111" s="127">
        <f t="shared" si="448"/>
        <v>398000</v>
      </c>
      <c r="C10111" s="127">
        <f t="shared" si="450"/>
        <v>12767000</v>
      </c>
      <c r="D10111" s="129">
        <f t="shared" si="451"/>
        <v>417900</v>
      </c>
      <c r="E10111" s="130" t="s">
        <v>7181</v>
      </c>
    </row>
    <row r="10112" spans="1:5">
      <c r="A10112" s="127" t="str">
        <f t="shared" si="449"/>
        <v>루마니아399000</v>
      </c>
      <c r="B10112" s="127">
        <f t="shared" si="448"/>
        <v>399000</v>
      </c>
      <c r="C10112" s="127">
        <f t="shared" si="450"/>
        <v>12799000</v>
      </c>
      <c r="D10112" s="129">
        <f t="shared" si="451"/>
        <v>418950</v>
      </c>
      <c r="E10112" s="130" t="s">
        <v>7181</v>
      </c>
    </row>
    <row r="10113" spans="1:5">
      <c r="A10113" s="127" t="str">
        <f t="shared" si="449"/>
        <v>루마니아400000</v>
      </c>
      <c r="B10113" s="127">
        <f t="shared" si="448"/>
        <v>400000</v>
      </c>
      <c r="C10113" s="127">
        <f t="shared" si="450"/>
        <v>12831000</v>
      </c>
      <c r="D10113" s="129">
        <f t="shared" si="451"/>
        <v>420000</v>
      </c>
      <c r="E10113" s="130" t="s">
        <v>7181</v>
      </c>
    </row>
    <row r="10114" spans="1:5">
      <c r="A10114" s="127" t="str">
        <f t="shared" si="449"/>
        <v>루마니아401000</v>
      </c>
      <c r="B10114" s="127">
        <f t="shared" si="448"/>
        <v>401000</v>
      </c>
      <c r="C10114" s="127">
        <f t="shared" si="450"/>
        <v>12863000</v>
      </c>
      <c r="D10114" s="129">
        <f t="shared" si="451"/>
        <v>421050</v>
      </c>
      <c r="E10114" s="130" t="s">
        <v>7181</v>
      </c>
    </row>
    <row r="10115" spans="1:5">
      <c r="A10115" s="127" t="str">
        <f t="shared" si="449"/>
        <v>루마니아402000</v>
      </c>
      <c r="B10115" s="127">
        <f t="shared" si="448"/>
        <v>402000</v>
      </c>
      <c r="C10115" s="127">
        <f t="shared" si="450"/>
        <v>12895000</v>
      </c>
      <c r="D10115" s="129">
        <f t="shared" si="451"/>
        <v>422100</v>
      </c>
      <c r="E10115" s="130" t="s">
        <v>7181</v>
      </c>
    </row>
    <row r="10116" spans="1:5">
      <c r="A10116" s="127" t="str">
        <f t="shared" si="449"/>
        <v>루마니아403000</v>
      </c>
      <c r="B10116" s="127">
        <f t="shared" si="448"/>
        <v>403000</v>
      </c>
      <c r="C10116" s="127">
        <f t="shared" si="450"/>
        <v>12927000</v>
      </c>
      <c r="D10116" s="129">
        <f t="shared" si="451"/>
        <v>423150</v>
      </c>
      <c r="E10116" s="130" t="s">
        <v>7181</v>
      </c>
    </row>
    <row r="10117" spans="1:5">
      <c r="A10117" s="127" t="str">
        <f t="shared" si="449"/>
        <v>루마니아404000</v>
      </c>
      <c r="B10117" s="127">
        <f t="shared" si="448"/>
        <v>404000</v>
      </c>
      <c r="C10117" s="127">
        <f t="shared" si="450"/>
        <v>12959000</v>
      </c>
      <c r="D10117" s="129">
        <f t="shared" si="451"/>
        <v>424200</v>
      </c>
      <c r="E10117" s="130" t="s">
        <v>7181</v>
      </c>
    </row>
    <row r="10118" spans="1:5">
      <c r="A10118" s="127" t="str">
        <f t="shared" si="449"/>
        <v>루마니아405000</v>
      </c>
      <c r="B10118" s="127">
        <f t="shared" si="448"/>
        <v>405000</v>
      </c>
      <c r="C10118" s="127">
        <f t="shared" si="450"/>
        <v>12991000</v>
      </c>
      <c r="D10118" s="129">
        <f t="shared" si="451"/>
        <v>425250</v>
      </c>
      <c r="E10118" s="130" t="s">
        <v>7181</v>
      </c>
    </row>
    <row r="10119" spans="1:5">
      <c r="A10119" s="127" t="str">
        <f t="shared" si="449"/>
        <v>루마니아406000</v>
      </c>
      <c r="B10119" s="127">
        <f t="shared" si="448"/>
        <v>406000</v>
      </c>
      <c r="C10119" s="127">
        <f t="shared" si="450"/>
        <v>13023000</v>
      </c>
      <c r="D10119" s="129">
        <f t="shared" si="451"/>
        <v>426300</v>
      </c>
      <c r="E10119" s="130" t="s">
        <v>7181</v>
      </c>
    </row>
    <row r="10120" spans="1:5">
      <c r="A10120" s="127" t="str">
        <f t="shared" si="449"/>
        <v>루마니아407000</v>
      </c>
      <c r="B10120" s="127">
        <f t="shared" si="448"/>
        <v>407000</v>
      </c>
      <c r="C10120" s="127">
        <f t="shared" si="450"/>
        <v>13055000</v>
      </c>
      <c r="D10120" s="129">
        <f t="shared" si="451"/>
        <v>427350</v>
      </c>
      <c r="E10120" s="130" t="s">
        <v>7181</v>
      </c>
    </row>
    <row r="10121" spans="1:5">
      <c r="A10121" s="127" t="str">
        <f t="shared" si="449"/>
        <v>루마니아408000</v>
      </c>
      <c r="B10121" s="127">
        <f t="shared" si="448"/>
        <v>408000</v>
      </c>
      <c r="C10121" s="127">
        <f t="shared" si="450"/>
        <v>13087000</v>
      </c>
      <c r="D10121" s="129">
        <f t="shared" si="451"/>
        <v>428400</v>
      </c>
      <c r="E10121" s="130" t="s">
        <v>7181</v>
      </c>
    </row>
    <row r="10122" spans="1:5">
      <c r="A10122" s="127" t="str">
        <f t="shared" si="449"/>
        <v>루마니아409000</v>
      </c>
      <c r="B10122" s="127">
        <f t="shared" si="448"/>
        <v>409000</v>
      </c>
      <c r="C10122" s="127">
        <f t="shared" si="450"/>
        <v>13119000</v>
      </c>
      <c r="D10122" s="129">
        <f t="shared" si="451"/>
        <v>429450</v>
      </c>
      <c r="E10122" s="130" t="s">
        <v>7181</v>
      </c>
    </row>
    <row r="10123" spans="1:5">
      <c r="A10123" s="127" t="str">
        <f t="shared" si="449"/>
        <v>루마니아410000</v>
      </c>
      <c r="B10123" s="127">
        <f t="shared" si="448"/>
        <v>410000</v>
      </c>
      <c r="C10123" s="127">
        <f t="shared" si="450"/>
        <v>13151000</v>
      </c>
      <c r="D10123" s="129">
        <f t="shared" si="451"/>
        <v>430500</v>
      </c>
      <c r="E10123" s="130" t="s">
        <v>7181</v>
      </c>
    </row>
    <row r="10124" spans="1:5">
      <c r="A10124" s="127" t="str">
        <f t="shared" si="449"/>
        <v>루마니아411000</v>
      </c>
      <c r="B10124" s="127">
        <f t="shared" si="448"/>
        <v>411000</v>
      </c>
      <c r="C10124" s="127">
        <f t="shared" si="450"/>
        <v>13183000</v>
      </c>
      <c r="D10124" s="129">
        <f t="shared" si="451"/>
        <v>431550</v>
      </c>
      <c r="E10124" s="130" t="s">
        <v>7181</v>
      </c>
    </row>
    <row r="10125" spans="1:5">
      <c r="A10125" s="127" t="str">
        <f t="shared" si="449"/>
        <v>루마니아412000</v>
      </c>
      <c r="B10125" s="127">
        <f t="shared" si="448"/>
        <v>412000</v>
      </c>
      <c r="C10125" s="127">
        <f t="shared" si="450"/>
        <v>13215000</v>
      </c>
      <c r="D10125" s="129">
        <f t="shared" si="451"/>
        <v>432600</v>
      </c>
      <c r="E10125" s="130" t="s">
        <v>7181</v>
      </c>
    </row>
    <row r="10126" spans="1:5">
      <c r="A10126" s="127" t="str">
        <f t="shared" si="449"/>
        <v>루마니아413000</v>
      </c>
      <c r="B10126" s="127">
        <f t="shared" si="448"/>
        <v>413000</v>
      </c>
      <c r="C10126" s="127">
        <f t="shared" si="450"/>
        <v>13247000</v>
      </c>
      <c r="D10126" s="129">
        <f t="shared" si="451"/>
        <v>433650</v>
      </c>
      <c r="E10126" s="130" t="s">
        <v>7181</v>
      </c>
    </row>
    <row r="10127" spans="1:5">
      <c r="A10127" s="127" t="str">
        <f t="shared" si="449"/>
        <v>루마니아414000</v>
      </c>
      <c r="B10127" s="127">
        <f t="shared" si="448"/>
        <v>414000</v>
      </c>
      <c r="C10127" s="127">
        <f t="shared" si="450"/>
        <v>13279000</v>
      </c>
      <c r="D10127" s="129">
        <f t="shared" si="451"/>
        <v>434700</v>
      </c>
      <c r="E10127" s="130" t="s">
        <v>7181</v>
      </c>
    </row>
    <row r="10128" spans="1:5">
      <c r="A10128" s="127" t="str">
        <f t="shared" si="449"/>
        <v>루마니아415000</v>
      </c>
      <c r="B10128" s="127">
        <f t="shared" si="448"/>
        <v>415000</v>
      </c>
      <c r="C10128" s="127">
        <f t="shared" si="450"/>
        <v>13311000</v>
      </c>
      <c r="D10128" s="129">
        <f t="shared" si="451"/>
        <v>435750</v>
      </c>
      <c r="E10128" s="130" t="s">
        <v>7181</v>
      </c>
    </row>
    <row r="10129" spans="1:5">
      <c r="A10129" s="127" t="str">
        <f t="shared" si="449"/>
        <v>루마니아416000</v>
      </c>
      <c r="B10129" s="127">
        <f t="shared" si="448"/>
        <v>416000</v>
      </c>
      <c r="C10129" s="127">
        <f t="shared" si="450"/>
        <v>13343000</v>
      </c>
      <c r="D10129" s="129">
        <f t="shared" si="451"/>
        <v>436800</v>
      </c>
      <c r="E10129" s="130" t="s">
        <v>7181</v>
      </c>
    </row>
    <row r="10130" spans="1:5">
      <c r="A10130" s="127" t="str">
        <f t="shared" si="449"/>
        <v>루마니아417000</v>
      </c>
      <c r="B10130" s="127">
        <f t="shared" ref="B10130:B10162" si="452">B10129+1000</f>
        <v>417000</v>
      </c>
      <c r="C10130" s="127">
        <f t="shared" si="450"/>
        <v>13375000</v>
      </c>
      <c r="D10130" s="129">
        <f t="shared" si="451"/>
        <v>437850</v>
      </c>
      <c r="E10130" s="130" t="s">
        <v>7181</v>
      </c>
    </row>
    <row r="10131" spans="1:5">
      <c r="A10131" s="127" t="str">
        <f t="shared" si="449"/>
        <v>루마니아418000</v>
      </c>
      <c r="B10131" s="127">
        <f t="shared" si="452"/>
        <v>418000</v>
      </c>
      <c r="C10131" s="127">
        <f t="shared" si="450"/>
        <v>13407000</v>
      </c>
      <c r="D10131" s="129">
        <f t="shared" si="451"/>
        <v>438900</v>
      </c>
      <c r="E10131" s="130" t="s">
        <v>7181</v>
      </c>
    </row>
    <row r="10132" spans="1:5">
      <c r="A10132" s="127" t="str">
        <f t="shared" si="449"/>
        <v>루마니아419000</v>
      </c>
      <c r="B10132" s="127">
        <f t="shared" si="452"/>
        <v>419000</v>
      </c>
      <c r="C10132" s="127">
        <f t="shared" si="450"/>
        <v>13439000</v>
      </c>
      <c r="D10132" s="129">
        <f t="shared" si="451"/>
        <v>439950</v>
      </c>
      <c r="E10132" s="130" t="s">
        <v>7181</v>
      </c>
    </row>
    <row r="10133" spans="1:5">
      <c r="A10133" s="127" t="str">
        <f t="shared" si="449"/>
        <v>루마니아420000</v>
      </c>
      <c r="B10133" s="127">
        <f t="shared" si="452"/>
        <v>420000</v>
      </c>
      <c r="C10133" s="127">
        <f t="shared" si="450"/>
        <v>13471000</v>
      </c>
      <c r="D10133" s="129">
        <f t="shared" si="451"/>
        <v>441000</v>
      </c>
      <c r="E10133" s="130" t="s">
        <v>7181</v>
      </c>
    </row>
    <row r="10134" spans="1:5">
      <c r="A10134" s="127" t="str">
        <f t="shared" si="449"/>
        <v>루마니아421000</v>
      </c>
      <c r="B10134" s="127">
        <f t="shared" si="452"/>
        <v>421000</v>
      </c>
      <c r="C10134" s="127">
        <f t="shared" si="450"/>
        <v>13503000</v>
      </c>
      <c r="D10134" s="129">
        <f t="shared" si="451"/>
        <v>442050</v>
      </c>
      <c r="E10134" s="130" t="s">
        <v>7181</v>
      </c>
    </row>
    <row r="10135" spans="1:5">
      <c r="A10135" s="127" t="str">
        <f t="shared" si="449"/>
        <v>루마니아422000</v>
      </c>
      <c r="B10135" s="127">
        <f t="shared" si="452"/>
        <v>422000</v>
      </c>
      <c r="C10135" s="127">
        <f t="shared" si="450"/>
        <v>13535000</v>
      </c>
      <c r="D10135" s="129">
        <f t="shared" si="451"/>
        <v>443100</v>
      </c>
      <c r="E10135" s="130" t="s">
        <v>7181</v>
      </c>
    </row>
    <row r="10136" spans="1:5">
      <c r="A10136" s="127" t="str">
        <f t="shared" si="449"/>
        <v>루마니아423000</v>
      </c>
      <c r="B10136" s="127">
        <f t="shared" si="452"/>
        <v>423000</v>
      </c>
      <c r="C10136" s="127">
        <f t="shared" si="450"/>
        <v>13567000</v>
      </c>
      <c r="D10136" s="129">
        <f t="shared" si="451"/>
        <v>444150</v>
      </c>
      <c r="E10136" s="130" t="s">
        <v>7181</v>
      </c>
    </row>
    <row r="10137" spans="1:5">
      <c r="A10137" s="127" t="str">
        <f t="shared" si="449"/>
        <v>루마니아424000</v>
      </c>
      <c r="B10137" s="127">
        <f t="shared" si="452"/>
        <v>424000</v>
      </c>
      <c r="C10137" s="127">
        <f t="shared" si="450"/>
        <v>13599000</v>
      </c>
      <c r="D10137" s="129">
        <f t="shared" si="451"/>
        <v>445200</v>
      </c>
      <c r="E10137" s="130" t="s">
        <v>7181</v>
      </c>
    </row>
    <row r="10138" spans="1:5">
      <c r="A10138" s="127" t="str">
        <f t="shared" si="449"/>
        <v>루마니아425000</v>
      </c>
      <c r="B10138" s="127">
        <f t="shared" si="452"/>
        <v>425000</v>
      </c>
      <c r="C10138" s="127">
        <f t="shared" si="450"/>
        <v>13631000</v>
      </c>
      <c r="D10138" s="129">
        <f t="shared" si="451"/>
        <v>446250</v>
      </c>
      <c r="E10138" s="130" t="s">
        <v>7181</v>
      </c>
    </row>
    <row r="10139" spans="1:5">
      <c r="A10139" s="127" t="str">
        <f t="shared" si="449"/>
        <v>루마니아426000</v>
      </c>
      <c r="B10139" s="127">
        <f t="shared" si="452"/>
        <v>426000</v>
      </c>
      <c r="C10139" s="127">
        <f t="shared" si="450"/>
        <v>13663000</v>
      </c>
      <c r="D10139" s="129">
        <f t="shared" si="451"/>
        <v>447300</v>
      </c>
      <c r="E10139" s="130" t="s">
        <v>7181</v>
      </c>
    </row>
    <row r="10140" spans="1:5">
      <c r="A10140" s="127" t="str">
        <f t="shared" si="449"/>
        <v>루마니아427000</v>
      </c>
      <c r="B10140" s="127">
        <f t="shared" si="452"/>
        <v>427000</v>
      </c>
      <c r="C10140" s="127">
        <f t="shared" si="450"/>
        <v>13695000</v>
      </c>
      <c r="D10140" s="129">
        <f t="shared" si="451"/>
        <v>448350</v>
      </c>
      <c r="E10140" s="130" t="s">
        <v>7181</v>
      </c>
    </row>
    <row r="10141" spans="1:5">
      <c r="A10141" s="127" t="str">
        <f t="shared" si="449"/>
        <v>루마니아428000</v>
      </c>
      <c r="B10141" s="127">
        <f t="shared" si="452"/>
        <v>428000</v>
      </c>
      <c r="C10141" s="127">
        <f t="shared" si="450"/>
        <v>13727000</v>
      </c>
      <c r="D10141" s="129">
        <f t="shared" si="451"/>
        <v>449400</v>
      </c>
      <c r="E10141" s="130" t="s">
        <v>7181</v>
      </c>
    </row>
    <row r="10142" spans="1:5">
      <c r="A10142" s="127" t="str">
        <f t="shared" si="449"/>
        <v>루마니아429000</v>
      </c>
      <c r="B10142" s="127">
        <f t="shared" si="452"/>
        <v>429000</v>
      </c>
      <c r="C10142" s="127">
        <f t="shared" si="450"/>
        <v>13759000</v>
      </c>
      <c r="D10142" s="129">
        <f t="shared" si="451"/>
        <v>450450</v>
      </c>
      <c r="E10142" s="130" t="s">
        <v>7181</v>
      </c>
    </row>
    <row r="10143" spans="1:5">
      <c r="A10143" s="127" t="str">
        <f t="shared" si="449"/>
        <v>루마니아430000</v>
      </c>
      <c r="B10143" s="127">
        <f t="shared" si="452"/>
        <v>430000</v>
      </c>
      <c r="C10143" s="127">
        <f t="shared" si="450"/>
        <v>13791000</v>
      </c>
      <c r="D10143" s="129">
        <f t="shared" si="451"/>
        <v>451500</v>
      </c>
      <c r="E10143" s="130" t="s">
        <v>7181</v>
      </c>
    </row>
    <row r="10144" spans="1:5">
      <c r="A10144" s="127" t="str">
        <f t="shared" si="449"/>
        <v>루마니아431000</v>
      </c>
      <c r="B10144" s="127">
        <f t="shared" si="452"/>
        <v>431000</v>
      </c>
      <c r="C10144" s="127">
        <f t="shared" si="450"/>
        <v>13823000</v>
      </c>
      <c r="D10144" s="129">
        <f t="shared" si="451"/>
        <v>452550</v>
      </c>
      <c r="E10144" s="130" t="s">
        <v>7181</v>
      </c>
    </row>
    <row r="10145" spans="1:5">
      <c r="A10145" s="127" t="str">
        <f t="shared" si="449"/>
        <v>루마니아432000</v>
      </c>
      <c r="B10145" s="127">
        <f t="shared" si="452"/>
        <v>432000</v>
      </c>
      <c r="C10145" s="127">
        <f t="shared" si="450"/>
        <v>13855000</v>
      </c>
      <c r="D10145" s="129">
        <f t="shared" si="451"/>
        <v>453600</v>
      </c>
      <c r="E10145" s="130" t="s">
        <v>7181</v>
      </c>
    </row>
    <row r="10146" spans="1:5">
      <c r="A10146" s="127" t="str">
        <f t="shared" si="449"/>
        <v>루마니아433000</v>
      </c>
      <c r="B10146" s="127">
        <f t="shared" si="452"/>
        <v>433000</v>
      </c>
      <c r="C10146" s="127">
        <f t="shared" si="450"/>
        <v>13887000</v>
      </c>
      <c r="D10146" s="129">
        <f t="shared" si="451"/>
        <v>454650</v>
      </c>
      <c r="E10146" s="130" t="s">
        <v>7181</v>
      </c>
    </row>
    <row r="10147" spans="1:5">
      <c r="A10147" s="127" t="str">
        <f t="shared" si="449"/>
        <v>루마니아434000</v>
      </c>
      <c r="B10147" s="127">
        <f t="shared" si="452"/>
        <v>434000</v>
      </c>
      <c r="C10147" s="127">
        <f t="shared" si="450"/>
        <v>13919000</v>
      </c>
      <c r="D10147" s="129">
        <f t="shared" si="451"/>
        <v>455700</v>
      </c>
      <c r="E10147" s="130" t="s">
        <v>7181</v>
      </c>
    </row>
    <row r="10148" spans="1:5">
      <c r="A10148" s="127" t="str">
        <f t="shared" si="449"/>
        <v>루마니아435000</v>
      </c>
      <c r="B10148" s="127">
        <f t="shared" si="452"/>
        <v>435000</v>
      </c>
      <c r="C10148" s="127">
        <f t="shared" si="450"/>
        <v>13951000</v>
      </c>
      <c r="D10148" s="129">
        <f t="shared" si="451"/>
        <v>456750</v>
      </c>
      <c r="E10148" s="130" t="s">
        <v>7181</v>
      </c>
    </row>
    <row r="10149" spans="1:5">
      <c r="A10149" s="127" t="str">
        <f t="shared" si="449"/>
        <v>루마니아436000</v>
      </c>
      <c r="B10149" s="127">
        <f t="shared" si="452"/>
        <v>436000</v>
      </c>
      <c r="C10149" s="127">
        <f t="shared" si="450"/>
        <v>13983000</v>
      </c>
      <c r="D10149" s="129">
        <f t="shared" si="451"/>
        <v>457800</v>
      </c>
      <c r="E10149" s="130" t="s">
        <v>7181</v>
      </c>
    </row>
    <row r="10150" spans="1:5">
      <c r="A10150" s="127" t="str">
        <f t="shared" si="449"/>
        <v>루마니아437000</v>
      </c>
      <c r="B10150" s="127">
        <f t="shared" si="452"/>
        <v>437000</v>
      </c>
      <c r="C10150" s="127">
        <f t="shared" si="450"/>
        <v>14015000</v>
      </c>
      <c r="D10150" s="129">
        <f t="shared" si="451"/>
        <v>458850</v>
      </c>
      <c r="E10150" s="130" t="s">
        <v>7181</v>
      </c>
    </row>
    <row r="10151" spans="1:5">
      <c r="A10151" s="127" t="str">
        <f t="shared" si="449"/>
        <v>루마니아438000</v>
      </c>
      <c r="B10151" s="127">
        <f t="shared" si="452"/>
        <v>438000</v>
      </c>
      <c r="C10151" s="127">
        <f t="shared" si="450"/>
        <v>14047000</v>
      </c>
      <c r="D10151" s="129">
        <f t="shared" si="451"/>
        <v>459900</v>
      </c>
      <c r="E10151" s="130" t="s">
        <v>7181</v>
      </c>
    </row>
    <row r="10152" spans="1:5">
      <c r="A10152" s="127" t="str">
        <f t="shared" si="449"/>
        <v>루마니아439000</v>
      </c>
      <c r="B10152" s="127">
        <f t="shared" si="452"/>
        <v>439000</v>
      </c>
      <c r="C10152" s="127">
        <f t="shared" si="450"/>
        <v>14079000</v>
      </c>
      <c r="D10152" s="129">
        <f t="shared" si="451"/>
        <v>460950</v>
      </c>
      <c r="E10152" s="130" t="s">
        <v>7181</v>
      </c>
    </row>
    <row r="10153" spans="1:5">
      <c r="A10153" s="127" t="str">
        <f t="shared" si="449"/>
        <v>루마니아440000</v>
      </c>
      <c r="B10153" s="127">
        <f t="shared" si="452"/>
        <v>440000</v>
      </c>
      <c r="C10153" s="127">
        <f t="shared" si="450"/>
        <v>14111000</v>
      </c>
      <c r="D10153" s="129">
        <f t="shared" si="451"/>
        <v>462000</v>
      </c>
      <c r="E10153" s="130" t="s">
        <v>7181</v>
      </c>
    </row>
    <row r="10154" spans="1:5">
      <c r="A10154" s="127" t="str">
        <f t="shared" si="449"/>
        <v>루마니아441000</v>
      </c>
      <c r="B10154" s="127">
        <f t="shared" si="452"/>
        <v>441000</v>
      </c>
      <c r="C10154" s="127">
        <f t="shared" si="450"/>
        <v>14143000</v>
      </c>
      <c r="D10154" s="129">
        <f t="shared" si="451"/>
        <v>463050</v>
      </c>
      <c r="E10154" s="130" t="s">
        <v>7181</v>
      </c>
    </row>
    <row r="10155" spans="1:5">
      <c r="A10155" s="127" t="str">
        <f t="shared" si="449"/>
        <v>루마니아442000</v>
      </c>
      <c r="B10155" s="127">
        <f t="shared" si="452"/>
        <v>442000</v>
      </c>
      <c r="C10155" s="127">
        <f t="shared" si="450"/>
        <v>14175000</v>
      </c>
      <c r="D10155" s="129">
        <f t="shared" si="451"/>
        <v>464100</v>
      </c>
      <c r="E10155" s="130" t="s">
        <v>7181</v>
      </c>
    </row>
    <row r="10156" spans="1:5">
      <c r="A10156" s="127" t="str">
        <f t="shared" si="449"/>
        <v>루마니아443000</v>
      </c>
      <c r="B10156" s="127">
        <f t="shared" si="452"/>
        <v>443000</v>
      </c>
      <c r="C10156" s="127">
        <f t="shared" si="450"/>
        <v>14207000</v>
      </c>
      <c r="D10156" s="129">
        <f t="shared" si="451"/>
        <v>465150</v>
      </c>
      <c r="E10156" s="130" t="s">
        <v>7181</v>
      </c>
    </row>
    <row r="10157" spans="1:5">
      <c r="A10157" s="127" t="str">
        <f t="shared" si="449"/>
        <v>루마니아444000</v>
      </c>
      <c r="B10157" s="127">
        <f t="shared" si="452"/>
        <v>444000</v>
      </c>
      <c r="C10157" s="127">
        <f t="shared" si="450"/>
        <v>14239000</v>
      </c>
      <c r="D10157" s="129">
        <f t="shared" si="451"/>
        <v>466200</v>
      </c>
      <c r="E10157" s="130" t="s">
        <v>7181</v>
      </c>
    </row>
    <row r="10158" spans="1:5">
      <c r="A10158" s="127" t="str">
        <f t="shared" si="449"/>
        <v>루마니아445000</v>
      </c>
      <c r="B10158" s="127">
        <f t="shared" si="452"/>
        <v>445000</v>
      </c>
      <c r="C10158" s="127">
        <f t="shared" si="450"/>
        <v>14271000</v>
      </c>
      <c r="D10158" s="129">
        <f t="shared" si="451"/>
        <v>467250</v>
      </c>
      <c r="E10158" s="130" t="s">
        <v>7181</v>
      </c>
    </row>
    <row r="10159" spans="1:5">
      <c r="A10159" s="127" t="str">
        <f t="shared" si="449"/>
        <v>루마니아446000</v>
      </c>
      <c r="B10159" s="127">
        <f t="shared" si="452"/>
        <v>446000</v>
      </c>
      <c r="C10159" s="127">
        <f t="shared" si="450"/>
        <v>14303000</v>
      </c>
      <c r="D10159" s="129">
        <f t="shared" si="451"/>
        <v>468300</v>
      </c>
      <c r="E10159" s="130" t="s">
        <v>7181</v>
      </c>
    </row>
    <row r="10160" spans="1:5">
      <c r="A10160" s="127" t="str">
        <f t="shared" si="449"/>
        <v>루마니아447000</v>
      </c>
      <c r="B10160" s="127">
        <f t="shared" si="452"/>
        <v>447000</v>
      </c>
      <c r="C10160" s="127">
        <f t="shared" si="450"/>
        <v>14335000</v>
      </c>
      <c r="D10160" s="129">
        <f t="shared" si="451"/>
        <v>469350</v>
      </c>
      <c r="E10160" s="130" t="s">
        <v>7181</v>
      </c>
    </row>
    <row r="10161" spans="1:5">
      <c r="A10161" s="127" t="str">
        <f t="shared" si="449"/>
        <v>루마니아448000</v>
      </c>
      <c r="B10161" s="127">
        <f t="shared" si="452"/>
        <v>448000</v>
      </c>
      <c r="C10161" s="127">
        <f t="shared" si="450"/>
        <v>14367000</v>
      </c>
      <c r="D10161" s="129">
        <f t="shared" si="451"/>
        <v>470400</v>
      </c>
      <c r="E10161" s="130" t="s">
        <v>7181</v>
      </c>
    </row>
    <row r="10162" spans="1:5">
      <c r="A10162" s="127" t="str">
        <f t="shared" si="449"/>
        <v>루마니아449000</v>
      </c>
      <c r="B10162" s="127">
        <f t="shared" si="452"/>
        <v>449000</v>
      </c>
      <c r="C10162" s="127">
        <f t="shared" si="450"/>
        <v>14399000</v>
      </c>
      <c r="D10162" s="129">
        <f t="shared" si="451"/>
        <v>471450</v>
      </c>
      <c r="E10162" s="130" t="s">
        <v>7181</v>
      </c>
    </row>
    <row r="10163" spans="1:5">
      <c r="A10163" s="127" t="s">
        <v>6145</v>
      </c>
      <c r="B10163" s="127">
        <v>1000</v>
      </c>
      <c r="C10163" s="127">
        <v>40000</v>
      </c>
      <c r="D10163" s="129">
        <f t="shared" si="451"/>
        <v>1050</v>
      </c>
      <c r="E10163" s="130" t="s">
        <v>7178</v>
      </c>
    </row>
    <row r="10164" spans="1:5">
      <c r="A10164" s="127" t="s">
        <v>6146</v>
      </c>
      <c r="B10164" s="127">
        <v>2000</v>
      </c>
      <c r="C10164" s="127">
        <v>62000</v>
      </c>
      <c r="D10164" s="129">
        <f t="shared" si="451"/>
        <v>2100</v>
      </c>
      <c r="E10164" s="130" t="s">
        <v>7178</v>
      </c>
    </row>
    <row r="10165" spans="1:5">
      <c r="A10165" s="127" t="s">
        <v>6147</v>
      </c>
      <c r="B10165" s="127">
        <v>3000</v>
      </c>
      <c r="C10165" s="127">
        <v>84000</v>
      </c>
      <c r="D10165" s="129">
        <f t="shared" si="451"/>
        <v>3150</v>
      </c>
      <c r="E10165" s="130" t="s">
        <v>7178</v>
      </c>
    </row>
    <row r="10166" spans="1:5">
      <c r="A10166" s="127" t="s">
        <v>6148</v>
      </c>
      <c r="B10166" s="127">
        <v>4000</v>
      </c>
      <c r="C10166" s="127">
        <v>106000</v>
      </c>
      <c r="D10166" s="129">
        <f t="shared" si="451"/>
        <v>4200</v>
      </c>
      <c r="E10166" s="130" t="s">
        <v>7178</v>
      </c>
    </row>
    <row r="10167" spans="1:5">
      <c r="A10167" s="127" t="s">
        <v>6149</v>
      </c>
      <c r="B10167" s="127">
        <v>5000</v>
      </c>
      <c r="C10167" s="127">
        <v>128000</v>
      </c>
      <c r="D10167" s="129">
        <f t="shared" si="451"/>
        <v>5250</v>
      </c>
      <c r="E10167" s="130" t="s">
        <v>7178</v>
      </c>
    </row>
    <row r="10168" spans="1:5">
      <c r="A10168" s="127" t="s">
        <v>6150</v>
      </c>
      <c r="B10168" s="127">
        <v>6000</v>
      </c>
      <c r="C10168" s="127">
        <v>150000</v>
      </c>
      <c r="D10168" s="129">
        <f t="shared" si="451"/>
        <v>6300</v>
      </c>
      <c r="E10168" s="130" t="s">
        <v>7178</v>
      </c>
    </row>
    <row r="10169" spans="1:5">
      <c r="A10169" s="127" t="s">
        <v>6151</v>
      </c>
      <c r="B10169" s="127">
        <v>7000</v>
      </c>
      <c r="C10169" s="127">
        <v>172000</v>
      </c>
      <c r="D10169" s="129">
        <f t="shared" si="451"/>
        <v>7350</v>
      </c>
      <c r="E10169" s="130" t="s">
        <v>7178</v>
      </c>
    </row>
    <row r="10170" spans="1:5">
      <c r="A10170" s="127" t="s">
        <v>6152</v>
      </c>
      <c r="B10170" s="127">
        <v>8000</v>
      </c>
      <c r="C10170" s="127">
        <v>194000</v>
      </c>
      <c r="D10170" s="129">
        <f t="shared" si="451"/>
        <v>8400</v>
      </c>
      <c r="E10170" s="130" t="s">
        <v>7178</v>
      </c>
    </row>
    <row r="10171" spans="1:5">
      <c r="A10171" s="127" t="s">
        <v>6153</v>
      </c>
      <c r="B10171" s="127">
        <v>9000</v>
      </c>
      <c r="C10171" s="127">
        <v>216000</v>
      </c>
      <c r="D10171" s="129">
        <f t="shared" si="451"/>
        <v>9450</v>
      </c>
      <c r="E10171" s="130" t="s">
        <v>7178</v>
      </c>
    </row>
    <row r="10172" spans="1:5">
      <c r="A10172" s="127" t="s">
        <v>6154</v>
      </c>
      <c r="B10172" s="127">
        <v>10000</v>
      </c>
      <c r="C10172" s="127">
        <v>238000</v>
      </c>
      <c r="D10172" s="129">
        <f t="shared" si="451"/>
        <v>10500</v>
      </c>
      <c r="E10172" s="130" t="s">
        <v>7178</v>
      </c>
    </row>
    <row r="10173" spans="1:5">
      <c r="A10173" s="127" t="s">
        <v>6155</v>
      </c>
      <c r="B10173" s="127">
        <v>11000</v>
      </c>
      <c r="C10173" s="127">
        <v>260000</v>
      </c>
      <c r="D10173" s="129">
        <f t="shared" si="451"/>
        <v>11550</v>
      </c>
      <c r="E10173" s="130" t="s">
        <v>7178</v>
      </c>
    </row>
    <row r="10174" spans="1:5">
      <c r="A10174" s="127" t="s">
        <v>6156</v>
      </c>
      <c r="B10174" s="127">
        <v>12000</v>
      </c>
      <c r="C10174" s="127">
        <v>282000</v>
      </c>
      <c r="D10174" s="129">
        <f t="shared" ref="D10174:D10237" si="453">SUM($G$2)*(B10174*0.001)</f>
        <v>12600</v>
      </c>
      <c r="E10174" s="130" t="s">
        <v>7178</v>
      </c>
    </row>
    <row r="10175" spans="1:5">
      <c r="A10175" s="127" t="s">
        <v>6157</v>
      </c>
      <c r="B10175" s="127">
        <v>13000</v>
      </c>
      <c r="C10175" s="127">
        <v>304000</v>
      </c>
      <c r="D10175" s="129">
        <f t="shared" si="453"/>
        <v>13650</v>
      </c>
      <c r="E10175" s="130" t="s">
        <v>7178</v>
      </c>
    </row>
    <row r="10176" spans="1:5">
      <c r="A10176" s="127" t="s">
        <v>6158</v>
      </c>
      <c r="B10176" s="127">
        <v>14000</v>
      </c>
      <c r="C10176" s="127">
        <v>326000</v>
      </c>
      <c r="D10176" s="129">
        <f t="shared" si="453"/>
        <v>14700</v>
      </c>
      <c r="E10176" s="130" t="s">
        <v>7178</v>
      </c>
    </row>
    <row r="10177" spans="1:5">
      <c r="A10177" s="127" t="s">
        <v>6159</v>
      </c>
      <c r="B10177" s="127">
        <v>15000</v>
      </c>
      <c r="C10177" s="127">
        <v>348000</v>
      </c>
      <c r="D10177" s="129">
        <f t="shared" si="453"/>
        <v>15750</v>
      </c>
      <c r="E10177" s="130" t="s">
        <v>7178</v>
      </c>
    </row>
    <row r="10178" spans="1:5">
      <c r="A10178" s="127" t="s">
        <v>6160</v>
      </c>
      <c r="B10178" s="127">
        <v>16000</v>
      </c>
      <c r="C10178" s="127">
        <v>370000</v>
      </c>
      <c r="D10178" s="129">
        <f t="shared" si="453"/>
        <v>16800</v>
      </c>
      <c r="E10178" s="130" t="s">
        <v>7178</v>
      </c>
    </row>
    <row r="10179" spans="1:5">
      <c r="A10179" s="127" t="s">
        <v>6161</v>
      </c>
      <c r="B10179" s="127">
        <v>17000</v>
      </c>
      <c r="C10179" s="127">
        <v>392000</v>
      </c>
      <c r="D10179" s="129">
        <f t="shared" si="453"/>
        <v>17850</v>
      </c>
      <c r="E10179" s="130" t="s">
        <v>7178</v>
      </c>
    </row>
    <row r="10180" spans="1:5">
      <c r="A10180" s="127" t="s">
        <v>6162</v>
      </c>
      <c r="B10180" s="127">
        <v>18000</v>
      </c>
      <c r="C10180" s="127">
        <v>414000</v>
      </c>
      <c r="D10180" s="129">
        <f t="shared" si="453"/>
        <v>18900</v>
      </c>
      <c r="E10180" s="130" t="s">
        <v>7178</v>
      </c>
    </row>
    <row r="10181" spans="1:5">
      <c r="A10181" s="127" t="s">
        <v>6163</v>
      </c>
      <c r="B10181" s="127">
        <v>19000</v>
      </c>
      <c r="C10181" s="127">
        <v>436000</v>
      </c>
      <c r="D10181" s="129">
        <f t="shared" si="453"/>
        <v>19950</v>
      </c>
      <c r="E10181" s="130" t="s">
        <v>7178</v>
      </c>
    </row>
    <row r="10182" spans="1:5">
      <c r="A10182" s="127" t="s">
        <v>6164</v>
      </c>
      <c r="B10182" s="127">
        <v>20000</v>
      </c>
      <c r="C10182" s="127">
        <v>458000</v>
      </c>
      <c r="D10182" s="129">
        <f t="shared" si="453"/>
        <v>21000</v>
      </c>
      <c r="E10182" s="130" t="s">
        <v>7178</v>
      </c>
    </row>
    <row r="10183" spans="1:5">
      <c r="A10183" s="127" t="s">
        <v>6165</v>
      </c>
      <c r="B10183" s="127">
        <v>21000</v>
      </c>
      <c r="C10183" s="127">
        <v>480000</v>
      </c>
      <c r="D10183" s="129">
        <f t="shared" si="453"/>
        <v>22050</v>
      </c>
      <c r="E10183" s="130" t="s">
        <v>7178</v>
      </c>
    </row>
    <row r="10184" spans="1:5">
      <c r="A10184" s="127" t="s">
        <v>6166</v>
      </c>
      <c r="B10184" s="127">
        <v>22000</v>
      </c>
      <c r="C10184" s="127">
        <v>502000</v>
      </c>
      <c r="D10184" s="129">
        <f t="shared" si="453"/>
        <v>23100</v>
      </c>
      <c r="E10184" s="130" t="s">
        <v>7178</v>
      </c>
    </row>
    <row r="10185" spans="1:5">
      <c r="A10185" s="127" t="s">
        <v>6167</v>
      </c>
      <c r="B10185" s="127">
        <v>23000</v>
      </c>
      <c r="C10185" s="127">
        <v>524000</v>
      </c>
      <c r="D10185" s="129">
        <f t="shared" si="453"/>
        <v>24150</v>
      </c>
      <c r="E10185" s="130" t="s">
        <v>7178</v>
      </c>
    </row>
    <row r="10186" spans="1:5">
      <c r="A10186" s="127" t="s">
        <v>6168</v>
      </c>
      <c r="B10186" s="127">
        <v>24000</v>
      </c>
      <c r="C10186" s="127">
        <v>546000</v>
      </c>
      <c r="D10186" s="129">
        <f t="shared" si="453"/>
        <v>25200</v>
      </c>
      <c r="E10186" s="130" t="s">
        <v>7178</v>
      </c>
    </row>
    <row r="10187" spans="1:5">
      <c r="A10187" s="127" t="s">
        <v>6169</v>
      </c>
      <c r="B10187" s="127">
        <v>25000</v>
      </c>
      <c r="C10187" s="127">
        <v>568000</v>
      </c>
      <c r="D10187" s="129">
        <f t="shared" si="453"/>
        <v>26250</v>
      </c>
      <c r="E10187" s="130" t="s">
        <v>7178</v>
      </c>
    </row>
    <row r="10188" spans="1:5">
      <c r="A10188" s="127" t="s">
        <v>6170</v>
      </c>
      <c r="B10188" s="127">
        <v>26000</v>
      </c>
      <c r="C10188" s="127">
        <v>590000</v>
      </c>
      <c r="D10188" s="129">
        <f t="shared" si="453"/>
        <v>27300</v>
      </c>
      <c r="E10188" s="130" t="s">
        <v>7178</v>
      </c>
    </row>
    <row r="10189" spans="1:5">
      <c r="A10189" s="127" t="s">
        <v>6171</v>
      </c>
      <c r="B10189" s="127">
        <v>27000</v>
      </c>
      <c r="C10189" s="127">
        <v>612000</v>
      </c>
      <c r="D10189" s="129">
        <f t="shared" si="453"/>
        <v>28350</v>
      </c>
      <c r="E10189" s="130" t="s">
        <v>7178</v>
      </c>
    </row>
    <row r="10190" spans="1:5">
      <c r="A10190" s="127" t="s">
        <v>6172</v>
      </c>
      <c r="B10190" s="127">
        <v>28000</v>
      </c>
      <c r="C10190" s="127">
        <v>634000</v>
      </c>
      <c r="D10190" s="129">
        <f t="shared" si="453"/>
        <v>29400</v>
      </c>
      <c r="E10190" s="130" t="s">
        <v>7178</v>
      </c>
    </row>
    <row r="10191" spans="1:5">
      <c r="A10191" s="127" t="s">
        <v>6173</v>
      </c>
      <c r="B10191" s="127">
        <v>29000</v>
      </c>
      <c r="C10191" s="127">
        <v>656000</v>
      </c>
      <c r="D10191" s="129">
        <f t="shared" si="453"/>
        <v>30450</v>
      </c>
      <c r="E10191" s="130" t="s">
        <v>7178</v>
      </c>
    </row>
    <row r="10192" spans="1:5">
      <c r="A10192" s="127" t="s">
        <v>6174</v>
      </c>
      <c r="B10192" s="127">
        <v>30000</v>
      </c>
      <c r="C10192" s="127">
        <v>678000</v>
      </c>
      <c r="D10192" s="129">
        <f t="shared" si="453"/>
        <v>31500</v>
      </c>
      <c r="E10192" s="130" t="s">
        <v>7178</v>
      </c>
    </row>
    <row r="10193" spans="1:5">
      <c r="A10193" s="127" t="s">
        <v>6175</v>
      </c>
      <c r="B10193" s="127">
        <v>31000</v>
      </c>
      <c r="C10193" s="127">
        <v>700000</v>
      </c>
      <c r="D10193" s="129">
        <f t="shared" si="453"/>
        <v>32550</v>
      </c>
      <c r="E10193" s="130" t="s">
        <v>7178</v>
      </c>
    </row>
    <row r="10194" spans="1:5">
      <c r="A10194" s="127" t="s">
        <v>6176</v>
      </c>
      <c r="B10194" s="127">
        <v>32000</v>
      </c>
      <c r="C10194" s="127">
        <v>722000</v>
      </c>
      <c r="D10194" s="129">
        <f t="shared" si="453"/>
        <v>33600</v>
      </c>
      <c r="E10194" s="130" t="s">
        <v>7178</v>
      </c>
    </row>
    <row r="10195" spans="1:5">
      <c r="A10195" s="127" t="s">
        <v>6177</v>
      </c>
      <c r="B10195" s="127">
        <v>33000</v>
      </c>
      <c r="C10195" s="127">
        <v>744000</v>
      </c>
      <c r="D10195" s="129">
        <f t="shared" si="453"/>
        <v>34650</v>
      </c>
      <c r="E10195" s="130" t="s">
        <v>7178</v>
      </c>
    </row>
    <row r="10196" spans="1:5">
      <c r="A10196" s="127" t="s">
        <v>6178</v>
      </c>
      <c r="B10196" s="127">
        <v>34000</v>
      </c>
      <c r="C10196" s="127">
        <v>766000</v>
      </c>
      <c r="D10196" s="129">
        <f t="shared" si="453"/>
        <v>35700</v>
      </c>
      <c r="E10196" s="130" t="s">
        <v>7178</v>
      </c>
    </row>
    <row r="10197" spans="1:5">
      <c r="A10197" s="127" t="s">
        <v>6179</v>
      </c>
      <c r="B10197" s="127">
        <v>35000</v>
      </c>
      <c r="C10197" s="127">
        <v>788000</v>
      </c>
      <c r="D10197" s="129">
        <f t="shared" si="453"/>
        <v>36750</v>
      </c>
      <c r="E10197" s="130" t="s">
        <v>7178</v>
      </c>
    </row>
    <row r="10198" spans="1:5">
      <c r="A10198" s="127" t="s">
        <v>6180</v>
      </c>
      <c r="B10198" s="127">
        <v>36000</v>
      </c>
      <c r="C10198" s="127">
        <v>810000</v>
      </c>
      <c r="D10198" s="129">
        <f t="shared" si="453"/>
        <v>37800</v>
      </c>
      <c r="E10198" s="130" t="s">
        <v>7178</v>
      </c>
    </row>
    <row r="10199" spans="1:5">
      <c r="A10199" s="127" t="s">
        <v>6181</v>
      </c>
      <c r="B10199" s="127">
        <v>37000</v>
      </c>
      <c r="C10199" s="127">
        <v>832000</v>
      </c>
      <c r="D10199" s="129">
        <f t="shared" si="453"/>
        <v>38850</v>
      </c>
      <c r="E10199" s="130" t="s">
        <v>7178</v>
      </c>
    </row>
    <row r="10200" spans="1:5">
      <c r="A10200" s="127" t="s">
        <v>6182</v>
      </c>
      <c r="B10200" s="127">
        <v>38000</v>
      </c>
      <c r="C10200" s="127">
        <v>854000</v>
      </c>
      <c r="D10200" s="129">
        <f t="shared" si="453"/>
        <v>39900</v>
      </c>
      <c r="E10200" s="130" t="s">
        <v>7178</v>
      </c>
    </row>
    <row r="10201" spans="1:5">
      <c r="A10201" s="127" t="s">
        <v>6183</v>
      </c>
      <c r="B10201" s="127">
        <v>39000</v>
      </c>
      <c r="C10201" s="127">
        <v>876000</v>
      </c>
      <c r="D10201" s="129">
        <f t="shared" si="453"/>
        <v>40950</v>
      </c>
      <c r="E10201" s="130" t="s">
        <v>7178</v>
      </c>
    </row>
    <row r="10202" spans="1:5">
      <c r="A10202" s="127" t="s">
        <v>6184</v>
      </c>
      <c r="B10202" s="127">
        <v>40000</v>
      </c>
      <c r="C10202" s="127">
        <v>898000</v>
      </c>
      <c r="D10202" s="129">
        <f t="shared" si="453"/>
        <v>42000</v>
      </c>
      <c r="E10202" s="130" t="s">
        <v>7178</v>
      </c>
    </row>
    <row r="10203" spans="1:5">
      <c r="A10203" s="127" t="s">
        <v>6185</v>
      </c>
      <c r="B10203" s="127">
        <v>41000</v>
      </c>
      <c r="C10203" s="127">
        <v>920000</v>
      </c>
      <c r="D10203" s="129">
        <f t="shared" si="453"/>
        <v>43050</v>
      </c>
      <c r="E10203" s="130" t="s">
        <v>7178</v>
      </c>
    </row>
    <row r="10204" spans="1:5">
      <c r="A10204" s="127" t="s">
        <v>6186</v>
      </c>
      <c r="B10204" s="127">
        <v>42000</v>
      </c>
      <c r="C10204" s="127">
        <v>942000</v>
      </c>
      <c r="D10204" s="129">
        <f t="shared" si="453"/>
        <v>44100</v>
      </c>
      <c r="E10204" s="130" t="s">
        <v>7178</v>
      </c>
    </row>
    <row r="10205" spans="1:5">
      <c r="A10205" s="127" t="s">
        <v>6187</v>
      </c>
      <c r="B10205" s="127">
        <v>43000</v>
      </c>
      <c r="C10205" s="127">
        <v>964000</v>
      </c>
      <c r="D10205" s="129">
        <f t="shared" si="453"/>
        <v>45150</v>
      </c>
      <c r="E10205" s="130" t="s">
        <v>7178</v>
      </c>
    </row>
    <row r="10206" spans="1:5">
      <c r="A10206" s="127" t="s">
        <v>6188</v>
      </c>
      <c r="B10206" s="127">
        <v>44000</v>
      </c>
      <c r="C10206" s="127">
        <v>986000</v>
      </c>
      <c r="D10206" s="129">
        <f t="shared" si="453"/>
        <v>46200</v>
      </c>
      <c r="E10206" s="130" t="s">
        <v>7178</v>
      </c>
    </row>
    <row r="10207" spans="1:5">
      <c r="A10207" s="127" t="s">
        <v>6189</v>
      </c>
      <c r="B10207" s="127">
        <v>45000</v>
      </c>
      <c r="C10207" s="127">
        <v>1008000</v>
      </c>
      <c r="D10207" s="129">
        <f t="shared" si="453"/>
        <v>47250</v>
      </c>
      <c r="E10207" s="130" t="s">
        <v>7178</v>
      </c>
    </row>
    <row r="10208" spans="1:5">
      <c r="A10208" s="127" t="s">
        <v>6190</v>
      </c>
      <c r="B10208" s="127">
        <v>46000</v>
      </c>
      <c r="C10208" s="127">
        <v>1030000</v>
      </c>
      <c r="D10208" s="129">
        <f t="shared" si="453"/>
        <v>48300</v>
      </c>
      <c r="E10208" s="130" t="s">
        <v>7178</v>
      </c>
    </row>
    <row r="10209" spans="1:5">
      <c r="A10209" s="127" t="s">
        <v>6191</v>
      </c>
      <c r="B10209" s="127">
        <v>47000</v>
      </c>
      <c r="C10209" s="127">
        <v>1052000</v>
      </c>
      <c r="D10209" s="129">
        <f t="shared" si="453"/>
        <v>49350</v>
      </c>
      <c r="E10209" s="130" t="s">
        <v>7178</v>
      </c>
    </row>
    <row r="10210" spans="1:5">
      <c r="A10210" s="127" t="s">
        <v>6192</v>
      </c>
      <c r="B10210" s="127">
        <v>48000</v>
      </c>
      <c r="C10210" s="127">
        <v>1074000</v>
      </c>
      <c r="D10210" s="129">
        <f t="shared" si="453"/>
        <v>50400</v>
      </c>
      <c r="E10210" s="130" t="s">
        <v>7178</v>
      </c>
    </row>
    <row r="10211" spans="1:5">
      <c r="A10211" s="127" t="s">
        <v>6193</v>
      </c>
      <c r="B10211" s="127">
        <v>49000</v>
      </c>
      <c r="C10211" s="127">
        <v>1096000</v>
      </c>
      <c r="D10211" s="129">
        <f t="shared" si="453"/>
        <v>51450</v>
      </c>
      <c r="E10211" s="130" t="s">
        <v>7178</v>
      </c>
    </row>
    <row r="10212" spans="1:5">
      <c r="A10212" s="127" t="s">
        <v>6194</v>
      </c>
      <c r="B10212" s="127">
        <v>50000</v>
      </c>
      <c r="C10212" s="127">
        <v>1118000</v>
      </c>
      <c r="D10212" s="129">
        <f t="shared" si="453"/>
        <v>52500</v>
      </c>
      <c r="E10212" s="130" t="s">
        <v>7178</v>
      </c>
    </row>
    <row r="10213" spans="1:5">
      <c r="A10213" s="127" t="s">
        <v>6195</v>
      </c>
      <c r="B10213" s="127">
        <v>51000</v>
      </c>
      <c r="C10213" s="127">
        <v>1140000</v>
      </c>
      <c r="D10213" s="129">
        <f t="shared" si="453"/>
        <v>53550</v>
      </c>
      <c r="E10213" s="130" t="s">
        <v>7178</v>
      </c>
    </row>
    <row r="10214" spans="1:5">
      <c r="A10214" s="127" t="s">
        <v>6196</v>
      </c>
      <c r="B10214" s="127">
        <v>52000</v>
      </c>
      <c r="C10214" s="127">
        <v>1162000</v>
      </c>
      <c r="D10214" s="129">
        <f t="shared" si="453"/>
        <v>54600</v>
      </c>
      <c r="E10214" s="130" t="s">
        <v>7178</v>
      </c>
    </row>
    <row r="10215" spans="1:5">
      <c r="A10215" s="127" t="s">
        <v>6197</v>
      </c>
      <c r="B10215" s="127">
        <v>53000</v>
      </c>
      <c r="C10215" s="127">
        <v>1184000</v>
      </c>
      <c r="D10215" s="129">
        <f t="shared" si="453"/>
        <v>55650</v>
      </c>
      <c r="E10215" s="130" t="s">
        <v>7178</v>
      </c>
    </row>
    <row r="10216" spans="1:5">
      <c r="A10216" s="127" t="s">
        <v>6198</v>
      </c>
      <c r="B10216" s="127">
        <v>54000</v>
      </c>
      <c r="C10216" s="127">
        <v>1206000</v>
      </c>
      <c r="D10216" s="129">
        <f t="shared" si="453"/>
        <v>56700</v>
      </c>
      <c r="E10216" s="130" t="s">
        <v>7178</v>
      </c>
    </row>
    <row r="10217" spans="1:5">
      <c r="A10217" s="127" t="s">
        <v>6199</v>
      </c>
      <c r="B10217" s="127">
        <v>55000</v>
      </c>
      <c r="C10217" s="127">
        <v>1228000</v>
      </c>
      <c r="D10217" s="129">
        <f t="shared" si="453"/>
        <v>57750</v>
      </c>
      <c r="E10217" s="130" t="s">
        <v>7178</v>
      </c>
    </row>
    <row r="10218" spans="1:5">
      <c r="A10218" s="127" t="s">
        <v>6200</v>
      </c>
      <c r="B10218" s="127">
        <v>56000</v>
      </c>
      <c r="C10218" s="127">
        <v>1250000</v>
      </c>
      <c r="D10218" s="129">
        <f t="shared" si="453"/>
        <v>58800</v>
      </c>
      <c r="E10218" s="130" t="s">
        <v>7178</v>
      </c>
    </row>
    <row r="10219" spans="1:5">
      <c r="A10219" s="127" t="s">
        <v>6201</v>
      </c>
      <c r="B10219" s="127">
        <v>57000</v>
      </c>
      <c r="C10219" s="127">
        <v>1272000</v>
      </c>
      <c r="D10219" s="129">
        <f t="shared" si="453"/>
        <v>59850</v>
      </c>
      <c r="E10219" s="130" t="s">
        <v>7178</v>
      </c>
    </row>
    <row r="10220" spans="1:5">
      <c r="A10220" s="127" t="s">
        <v>6202</v>
      </c>
      <c r="B10220" s="127">
        <v>58000</v>
      </c>
      <c r="C10220" s="127">
        <v>1294000</v>
      </c>
      <c r="D10220" s="129">
        <f t="shared" si="453"/>
        <v>60900</v>
      </c>
      <c r="E10220" s="130" t="s">
        <v>7178</v>
      </c>
    </row>
    <row r="10221" spans="1:5">
      <c r="A10221" s="127" t="s">
        <v>6203</v>
      </c>
      <c r="B10221" s="127">
        <v>59000</v>
      </c>
      <c r="C10221" s="127">
        <v>1316000</v>
      </c>
      <c r="D10221" s="129">
        <f t="shared" si="453"/>
        <v>61950</v>
      </c>
      <c r="E10221" s="130" t="s">
        <v>7178</v>
      </c>
    </row>
    <row r="10222" spans="1:5">
      <c r="A10222" s="127" t="s">
        <v>6204</v>
      </c>
      <c r="B10222" s="127">
        <v>60000</v>
      </c>
      <c r="C10222" s="127">
        <v>1338000</v>
      </c>
      <c r="D10222" s="129">
        <f t="shared" si="453"/>
        <v>63000</v>
      </c>
      <c r="E10222" s="130" t="s">
        <v>7178</v>
      </c>
    </row>
    <row r="10223" spans="1:5">
      <c r="A10223" s="127" t="s">
        <v>6205</v>
      </c>
      <c r="B10223" s="127">
        <v>61000</v>
      </c>
      <c r="C10223" s="127">
        <v>1360000</v>
      </c>
      <c r="D10223" s="129">
        <f t="shared" si="453"/>
        <v>64050</v>
      </c>
      <c r="E10223" s="130" t="s">
        <v>7178</v>
      </c>
    </row>
    <row r="10224" spans="1:5">
      <c r="A10224" s="127" t="s">
        <v>6206</v>
      </c>
      <c r="B10224" s="127">
        <v>62000</v>
      </c>
      <c r="C10224" s="127">
        <v>1382000</v>
      </c>
      <c r="D10224" s="129">
        <f t="shared" si="453"/>
        <v>65100</v>
      </c>
      <c r="E10224" s="130" t="s">
        <v>7178</v>
      </c>
    </row>
    <row r="10225" spans="1:5">
      <c r="A10225" s="127" t="s">
        <v>6207</v>
      </c>
      <c r="B10225" s="127">
        <v>63000</v>
      </c>
      <c r="C10225" s="127">
        <v>1404000</v>
      </c>
      <c r="D10225" s="129">
        <f t="shared" si="453"/>
        <v>66150</v>
      </c>
      <c r="E10225" s="130" t="s">
        <v>7178</v>
      </c>
    </row>
    <row r="10226" spans="1:5">
      <c r="A10226" s="127" t="s">
        <v>6208</v>
      </c>
      <c r="B10226" s="127">
        <v>64000</v>
      </c>
      <c r="C10226" s="127">
        <v>1426000</v>
      </c>
      <c r="D10226" s="129">
        <f t="shared" si="453"/>
        <v>67200</v>
      </c>
      <c r="E10226" s="130" t="s">
        <v>7178</v>
      </c>
    </row>
    <row r="10227" spans="1:5">
      <c r="A10227" s="127" t="s">
        <v>6209</v>
      </c>
      <c r="B10227" s="127">
        <v>65000</v>
      </c>
      <c r="C10227" s="127">
        <v>1448000</v>
      </c>
      <c r="D10227" s="129">
        <f t="shared" si="453"/>
        <v>68250</v>
      </c>
      <c r="E10227" s="130" t="s">
        <v>7178</v>
      </c>
    </row>
    <row r="10228" spans="1:5">
      <c r="A10228" s="127" t="s">
        <v>6210</v>
      </c>
      <c r="B10228" s="127">
        <v>66000</v>
      </c>
      <c r="C10228" s="127">
        <v>1470000</v>
      </c>
      <c r="D10228" s="129">
        <f t="shared" si="453"/>
        <v>69300</v>
      </c>
      <c r="E10228" s="130" t="s">
        <v>7178</v>
      </c>
    </row>
    <row r="10229" spans="1:5">
      <c r="A10229" s="127" t="s">
        <v>6211</v>
      </c>
      <c r="B10229" s="127">
        <v>67000</v>
      </c>
      <c r="C10229" s="127">
        <v>1492000</v>
      </c>
      <c r="D10229" s="129">
        <f t="shared" si="453"/>
        <v>70350</v>
      </c>
      <c r="E10229" s="130" t="s">
        <v>7178</v>
      </c>
    </row>
    <row r="10230" spans="1:5">
      <c r="A10230" s="127" t="s">
        <v>6212</v>
      </c>
      <c r="B10230" s="127">
        <v>68000</v>
      </c>
      <c r="C10230" s="127">
        <v>1514000</v>
      </c>
      <c r="D10230" s="129">
        <f t="shared" si="453"/>
        <v>71400</v>
      </c>
      <c r="E10230" s="130" t="s">
        <v>7178</v>
      </c>
    </row>
    <row r="10231" spans="1:5">
      <c r="A10231" s="127" t="s">
        <v>6213</v>
      </c>
      <c r="B10231" s="127">
        <v>69000</v>
      </c>
      <c r="C10231" s="127">
        <v>1536000</v>
      </c>
      <c r="D10231" s="129">
        <f t="shared" si="453"/>
        <v>72450</v>
      </c>
      <c r="E10231" s="130" t="s">
        <v>7178</v>
      </c>
    </row>
    <row r="10232" spans="1:5">
      <c r="A10232" s="127" t="s">
        <v>6214</v>
      </c>
      <c r="B10232" s="127">
        <v>70000</v>
      </c>
      <c r="C10232" s="127">
        <v>1558000</v>
      </c>
      <c r="D10232" s="129">
        <f t="shared" si="453"/>
        <v>73500</v>
      </c>
      <c r="E10232" s="130" t="s">
        <v>7178</v>
      </c>
    </row>
    <row r="10233" spans="1:5">
      <c r="A10233" s="127" t="s">
        <v>6215</v>
      </c>
      <c r="B10233" s="127">
        <v>71000</v>
      </c>
      <c r="C10233" s="127">
        <v>1580000</v>
      </c>
      <c r="D10233" s="129">
        <f t="shared" si="453"/>
        <v>74550</v>
      </c>
      <c r="E10233" s="130" t="s">
        <v>7178</v>
      </c>
    </row>
    <row r="10234" spans="1:5">
      <c r="A10234" s="127" t="s">
        <v>6216</v>
      </c>
      <c r="B10234" s="127">
        <v>72000</v>
      </c>
      <c r="C10234" s="127">
        <v>1602000</v>
      </c>
      <c r="D10234" s="129">
        <f t="shared" si="453"/>
        <v>75600</v>
      </c>
      <c r="E10234" s="130" t="s">
        <v>7178</v>
      </c>
    </row>
    <row r="10235" spans="1:5">
      <c r="A10235" s="127" t="s">
        <v>6217</v>
      </c>
      <c r="B10235" s="127">
        <v>73000</v>
      </c>
      <c r="C10235" s="127">
        <v>1624000</v>
      </c>
      <c r="D10235" s="129">
        <f t="shared" si="453"/>
        <v>76650</v>
      </c>
      <c r="E10235" s="130" t="s">
        <v>7178</v>
      </c>
    </row>
    <row r="10236" spans="1:5">
      <c r="A10236" s="127" t="s">
        <v>6218</v>
      </c>
      <c r="B10236" s="127">
        <v>74000</v>
      </c>
      <c r="C10236" s="127">
        <v>1646000</v>
      </c>
      <c r="D10236" s="129">
        <f t="shared" si="453"/>
        <v>77700</v>
      </c>
      <c r="E10236" s="130" t="s">
        <v>7178</v>
      </c>
    </row>
    <row r="10237" spans="1:5">
      <c r="A10237" s="127" t="s">
        <v>6219</v>
      </c>
      <c r="B10237" s="127">
        <v>75000</v>
      </c>
      <c r="C10237" s="127">
        <v>1668000</v>
      </c>
      <c r="D10237" s="129">
        <f t="shared" si="453"/>
        <v>78750</v>
      </c>
      <c r="E10237" s="130" t="s">
        <v>7178</v>
      </c>
    </row>
    <row r="10238" spans="1:5">
      <c r="A10238" s="127" t="s">
        <v>6220</v>
      </c>
      <c r="B10238" s="127">
        <v>76000</v>
      </c>
      <c r="C10238" s="127">
        <v>1690000</v>
      </c>
      <c r="D10238" s="129">
        <f t="shared" ref="D10238:D10301" si="454">SUM($G$2)*(B10238*0.001)</f>
        <v>79800</v>
      </c>
      <c r="E10238" s="130" t="s">
        <v>7178</v>
      </c>
    </row>
    <row r="10239" spans="1:5">
      <c r="A10239" s="127" t="s">
        <v>6221</v>
      </c>
      <c r="B10239" s="127">
        <v>77000</v>
      </c>
      <c r="C10239" s="127">
        <v>1712000</v>
      </c>
      <c r="D10239" s="129">
        <f t="shared" si="454"/>
        <v>80850</v>
      </c>
      <c r="E10239" s="130" t="s">
        <v>7178</v>
      </c>
    </row>
    <row r="10240" spans="1:5">
      <c r="A10240" s="127" t="s">
        <v>6222</v>
      </c>
      <c r="B10240" s="127">
        <v>78000</v>
      </c>
      <c r="C10240" s="127">
        <v>1734000</v>
      </c>
      <c r="D10240" s="129">
        <f t="shared" si="454"/>
        <v>81900</v>
      </c>
      <c r="E10240" s="130" t="s">
        <v>7178</v>
      </c>
    </row>
    <row r="10241" spans="1:5">
      <c r="A10241" s="127" t="s">
        <v>6223</v>
      </c>
      <c r="B10241" s="127">
        <v>79000</v>
      </c>
      <c r="C10241" s="127">
        <v>1756000</v>
      </c>
      <c r="D10241" s="129">
        <f t="shared" si="454"/>
        <v>82950</v>
      </c>
      <c r="E10241" s="130" t="s">
        <v>7178</v>
      </c>
    </row>
    <row r="10242" spans="1:5">
      <c r="A10242" s="127" t="s">
        <v>6224</v>
      </c>
      <c r="B10242" s="127">
        <v>80000</v>
      </c>
      <c r="C10242" s="127">
        <v>1778000</v>
      </c>
      <c r="D10242" s="129">
        <f t="shared" si="454"/>
        <v>84000</v>
      </c>
      <c r="E10242" s="130" t="s">
        <v>7178</v>
      </c>
    </row>
    <row r="10243" spans="1:5">
      <c r="A10243" s="127" t="s">
        <v>6225</v>
      </c>
      <c r="B10243" s="127">
        <v>81000</v>
      </c>
      <c r="C10243" s="127">
        <v>1800000</v>
      </c>
      <c r="D10243" s="129">
        <f t="shared" si="454"/>
        <v>85050</v>
      </c>
      <c r="E10243" s="130" t="s">
        <v>7178</v>
      </c>
    </row>
    <row r="10244" spans="1:5">
      <c r="A10244" s="127" t="s">
        <v>6226</v>
      </c>
      <c r="B10244" s="127">
        <v>82000</v>
      </c>
      <c r="C10244" s="127">
        <v>1822000</v>
      </c>
      <c r="D10244" s="129">
        <f t="shared" si="454"/>
        <v>86100</v>
      </c>
      <c r="E10244" s="130" t="s">
        <v>7178</v>
      </c>
    </row>
    <row r="10245" spans="1:5">
      <c r="A10245" s="127" t="s">
        <v>6227</v>
      </c>
      <c r="B10245" s="127">
        <v>83000</v>
      </c>
      <c r="C10245" s="127">
        <v>1844000</v>
      </c>
      <c r="D10245" s="129">
        <f t="shared" si="454"/>
        <v>87150</v>
      </c>
      <c r="E10245" s="130" t="s">
        <v>7178</v>
      </c>
    </row>
    <row r="10246" spans="1:5">
      <c r="A10246" s="127" t="s">
        <v>6228</v>
      </c>
      <c r="B10246" s="127">
        <v>84000</v>
      </c>
      <c r="C10246" s="127">
        <v>1866000</v>
      </c>
      <c r="D10246" s="129">
        <f t="shared" si="454"/>
        <v>88200</v>
      </c>
      <c r="E10246" s="130" t="s">
        <v>7178</v>
      </c>
    </row>
    <row r="10247" spans="1:5">
      <c r="A10247" s="127" t="s">
        <v>6229</v>
      </c>
      <c r="B10247" s="127">
        <v>85000</v>
      </c>
      <c r="C10247" s="127">
        <v>1888000</v>
      </c>
      <c r="D10247" s="129">
        <f t="shared" si="454"/>
        <v>89250</v>
      </c>
      <c r="E10247" s="130" t="s">
        <v>7178</v>
      </c>
    </row>
    <row r="10248" spans="1:5">
      <c r="A10248" s="127" t="s">
        <v>6230</v>
      </c>
      <c r="B10248" s="127">
        <v>86000</v>
      </c>
      <c r="C10248" s="127">
        <v>1910000</v>
      </c>
      <c r="D10248" s="129">
        <f t="shared" si="454"/>
        <v>90300</v>
      </c>
      <c r="E10248" s="130" t="s">
        <v>7178</v>
      </c>
    </row>
    <row r="10249" spans="1:5">
      <c r="A10249" s="127" t="s">
        <v>6231</v>
      </c>
      <c r="B10249" s="127">
        <v>87000</v>
      </c>
      <c r="C10249" s="127">
        <v>1932000</v>
      </c>
      <c r="D10249" s="129">
        <f t="shared" si="454"/>
        <v>91350</v>
      </c>
      <c r="E10249" s="130" t="s">
        <v>7178</v>
      </c>
    </row>
    <row r="10250" spans="1:5">
      <c r="A10250" s="127" t="s">
        <v>6232</v>
      </c>
      <c r="B10250" s="127">
        <v>88000</v>
      </c>
      <c r="C10250" s="127">
        <v>1954000</v>
      </c>
      <c r="D10250" s="129">
        <f t="shared" si="454"/>
        <v>92400</v>
      </c>
      <c r="E10250" s="130" t="s">
        <v>7178</v>
      </c>
    </row>
    <row r="10251" spans="1:5">
      <c r="A10251" s="127" t="s">
        <v>6233</v>
      </c>
      <c r="B10251" s="127">
        <v>89000</v>
      </c>
      <c r="C10251" s="127">
        <v>1976000</v>
      </c>
      <c r="D10251" s="129">
        <f t="shared" si="454"/>
        <v>93450</v>
      </c>
      <c r="E10251" s="130" t="s">
        <v>7178</v>
      </c>
    </row>
    <row r="10252" spans="1:5">
      <c r="A10252" s="127" t="s">
        <v>6234</v>
      </c>
      <c r="B10252" s="127">
        <v>90000</v>
      </c>
      <c r="C10252" s="127">
        <v>1998000</v>
      </c>
      <c r="D10252" s="129">
        <f t="shared" si="454"/>
        <v>94500</v>
      </c>
      <c r="E10252" s="130" t="s">
        <v>7178</v>
      </c>
    </row>
    <row r="10253" spans="1:5">
      <c r="A10253" s="127" t="s">
        <v>6235</v>
      </c>
      <c r="B10253" s="127">
        <v>91000</v>
      </c>
      <c r="C10253" s="127">
        <v>2020000</v>
      </c>
      <c r="D10253" s="129">
        <f t="shared" si="454"/>
        <v>95550</v>
      </c>
      <c r="E10253" s="130" t="s">
        <v>7178</v>
      </c>
    </row>
    <row r="10254" spans="1:5">
      <c r="A10254" s="127" t="s">
        <v>6236</v>
      </c>
      <c r="B10254" s="127">
        <v>92000</v>
      </c>
      <c r="C10254" s="127">
        <v>2042000</v>
      </c>
      <c r="D10254" s="129">
        <f t="shared" si="454"/>
        <v>96600</v>
      </c>
      <c r="E10254" s="130" t="s">
        <v>7178</v>
      </c>
    </row>
    <row r="10255" spans="1:5">
      <c r="A10255" s="127" t="s">
        <v>6237</v>
      </c>
      <c r="B10255" s="127">
        <v>93000</v>
      </c>
      <c r="C10255" s="127">
        <v>2064000</v>
      </c>
      <c r="D10255" s="129">
        <f t="shared" si="454"/>
        <v>97650</v>
      </c>
      <c r="E10255" s="130" t="s">
        <v>7178</v>
      </c>
    </row>
    <row r="10256" spans="1:5">
      <c r="A10256" s="127" t="s">
        <v>6238</v>
      </c>
      <c r="B10256" s="127">
        <v>94000</v>
      </c>
      <c r="C10256" s="127">
        <v>2086000</v>
      </c>
      <c r="D10256" s="129">
        <f t="shared" si="454"/>
        <v>98700</v>
      </c>
      <c r="E10256" s="130" t="s">
        <v>7178</v>
      </c>
    </row>
    <row r="10257" spans="1:5">
      <c r="A10257" s="127" t="s">
        <v>6239</v>
      </c>
      <c r="B10257" s="127">
        <v>95000</v>
      </c>
      <c r="C10257" s="127">
        <v>2108000</v>
      </c>
      <c r="D10257" s="129">
        <f t="shared" si="454"/>
        <v>99750</v>
      </c>
      <c r="E10257" s="130" t="s">
        <v>7178</v>
      </c>
    </row>
    <row r="10258" spans="1:5">
      <c r="A10258" s="127" t="s">
        <v>6240</v>
      </c>
      <c r="B10258" s="127">
        <v>96000</v>
      </c>
      <c r="C10258" s="127">
        <v>2130000</v>
      </c>
      <c r="D10258" s="129">
        <f t="shared" si="454"/>
        <v>100800</v>
      </c>
      <c r="E10258" s="130" t="s">
        <v>7178</v>
      </c>
    </row>
    <row r="10259" spans="1:5">
      <c r="A10259" s="127" t="s">
        <v>6241</v>
      </c>
      <c r="B10259" s="127">
        <v>97000</v>
      </c>
      <c r="C10259" s="127">
        <v>2152000</v>
      </c>
      <c r="D10259" s="129">
        <f t="shared" si="454"/>
        <v>101850</v>
      </c>
      <c r="E10259" s="130" t="s">
        <v>7178</v>
      </c>
    </row>
    <row r="10260" spans="1:5">
      <c r="A10260" s="127" t="s">
        <v>6242</v>
      </c>
      <c r="B10260" s="127">
        <v>98000</v>
      </c>
      <c r="C10260" s="127">
        <v>2174000</v>
      </c>
      <c r="D10260" s="129">
        <f t="shared" si="454"/>
        <v>102900</v>
      </c>
      <c r="E10260" s="130" t="s">
        <v>7178</v>
      </c>
    </row>
    <row r="10261" spans="1:5">
      <c r="A10261" s="127" t="s">
        <v>6243</v>
      </c>
      <c r="B10261" s="127">
        <v>99000</v>
      </c>
      <c r="C10261" s="127">
        <v>2196000</v>
      </c>
      <c r="D10261" s="129">
        <f t="shared" si="454"/>
        <v>103950</v>
      </c>
      <c r="E10261" s="130" t="s">
        <v>7178</v>
      </c>
    </row>
    <row r="10262" spans="1:5">
      <c r="A10262" s="127" t="s">
        <v>6244</v>
      </c>
      <c r="B10262" s="127">
        <v>100000</v>
      </c>
      <c r="C10262" s="127">
        <v>2218000</v>
      </c>
      <c r="D10262" s="129">
        <f t="shared" si="454"/>
        <v>105000</v>
      </c>
      <c r="E10262" s="130" t="s">
        <v>7178</v>
      </c>
    </row>
    <row r="10263" spans="1:5">
      <c r="A10263" s="127" t="s">
        <v>7304</v>
      </c>
      <c r="B10263" s="127">
        <v>1000</v>
      </c>
      <c r="C10263" s="127">
        <v>40000</v>
      </c>
      <c r="D10263" s="129">
        <f t="shared" si="454"/>
        <v>1050</v>
      </c>
      <c r="E10263" s="130" t="s">
        <v>7178</v>
      </c>
    </row>
    <row r="10264" spans="1:5">
      <c r="A10264" s="127" t="s">
        <v>7305</v>
      </c>
      <c r="B10264" s="127">
        <v>2000</v>
      </c>
      <c r="C10264" s="127">
        <v>62000</v>
      </c>
      <c r="D10264" s="129">
        <f t="shared" si="454"/>
        <v>2100</v>
      </c>
      <c r="E10264" s="130" t="s">
        <v>7178</v>
      </c>
    </row>
    <row r="10265" spans="1:5">
      <c r="A10265" s="127" t="s">
        <v>7306</v>
      </c>
      <c r="B10265" s="127">
        <v>3000</v>
      </c>
      <c r="C10265" s="127">
        <v>84000</v>
      </c>
      <c r="D10265" s="129">
        <f t="shared" si="454"/>
        <v>3150</v>
      </c>
      <c r="E10265" s="130" t="s">
        <v>7178</v>
      </c>
    </row>
    <row r="10266" spans="1:5">
      <c r="A10266" s="127" t="s">
        <v>7307</v>
      </c>
      <c r="B10266" s="127">
        <v>4000</v>
      </c>
      <c r="C10266" s="127">
        <v>106000</v>
      </c>
      <c r="D10266" s="129">
        <f t="shared" si="454"/>
        <v>4200</v>
      </c>
      <c r="E10266" s="130" t="s">
        <v>7178</v>
      </c>
    </row>
    <row r="10267" spans="1:5">
      <c r="A10267" s="127" t="s">
        <v>7308</v>
      </c>
      <c r="B10267" s="127">
        <v>5000</v>
      </c>
      <c r="C10267" s="127">
        <v>128000</v>
      </c>
      <c r="D10267" s="129">
        <f t="shared" si="454"/>
        <v>5250</v>
      </c>
      <c r="E10267" s="130" t="s">
        <v>7178</v>
      </c>
    </row>
    <row r="10268" spans="1:5">
      <c r="A10268" s="127" t="s">
        <v>7309</v>
      </c>
      <c r="B10268" s="127">
        <v>6000</v>
      </c>
      <c r="C10268" s="127">
        <v>150000</v>
      </c>
      <c r="D10268" s="129">
        <f t="shared" si="454"/>
        <v>6300</v>
      </c>
      <c r="E10268" s="130" t="s">
        <v>7178</v>
      </c>
    </row>
    <row r="10269" spans="1:5">
      <c r="A10269" s="127" t="s">
        <v>7310</v>
      </c>
      <c r="B10269" s="127">
        <v>7000</v>
      </c>
      <c r="C10269" s="127">
        <v>172000</v>
      </c>
      <c r="D10269" s="129">
        <f t="shared" si="454"/>
        <v>7350</v>
      </c>
      <c r="E10269" s="130" t="s">
        <v>7178</v>
      </c>
    </row>
    <row r="10270" spans="1:5">
      <c r="A10270" s="127" t="s">
        <v>7311</v>
      </c>
      <c r="B10270" s="127">
        <v>8000</v>
      </c>
      <c r="C10270" s="127">
        <v>194000</v>
      </c>
      <c r="D10270" s="129">
        <f t="shared" si="454"/>
        <v>8400</v>
      </c>
      <c r="E10270" s="130" t="s">
        <v>7178</v>
      </c>
    </row>
    <row r="10271" spans="1:5">
      <c r="A10271" s="127" t="s">
        <v>7312</v>
      </c>
      <c r="B10271" s="127">
        <v>9000</v>
      </c>
      <c r="C10271" s="127">
        <v>216000</v>
      </c>
      <c r="D10271" s="129">
        <f t="shared" si="454"/>
        <v>9450</v>
      </c>
      <c r="E10271" s="130" t="s">
        <v>7178</v>
      </c>
    </row>
    <row r="10272" spans="1:5">
      <c r="A10272" s="127" t="s">
        <v>7313</v>
      </c>
      <c r="B10272" s="127">
        <v>10000</v>
      </c>
      <c r="C10272" s="127">
        <v>238000</v>
      </c>
      <c r="D10272" s="129">
        <f t="shared" si="454"/>
        <v>10500</v>
      </c>
      <c r="E10272" s="130" t="s">
        <v>7178</v>
      </c>
    </row>
    <row r="10273" spans="1:5">
      <c r="A10273" s="127" t="s">
        <v>7314</v>
      </c>
      <c r="B10273" s="127">
        <v>11000</v>
      </c>
      <c r="C10273" s="127">
        <v>260000</v>
      </c>
      <c r="D10273" s="129">
        <f t="shared" si="454"/>
        <v>11550</v>
      </c>
      <c r="E10273" s="130" t="s">
        <v>7178</v>
      </c>
    </row>
    <row r="10274" spans="1:5">
      <c r="A10274" s="127" t="s">
        <v>7315</v>
      </c>
      <c r="B10274" s="127">
        <v>12000</v>
      </c>
      <c r="C10274" s="127">
        <v>282000</v>
      </c>
      <c r="D10274" s="129">
        <f t="shared" si="454"/>
        <v>12600</v>
      </c>
      <c r="E10274" s="130" t="s">
        <v>7178</v>
      </c>
    </row>
    <row r="10275" spans="1:5">
      <c r="A10275" s="127" t="s">
        <v>7316</v>
      </c>
      <c r="B10275" s="127">
        <v>13000</v>
      </c>
      <c r="C10275" s="127">
        <v>304000</v>
      </c>
      <c r="D10275" s="129">
        <f t="shared" si="454"/>
        <v>13650</v>
      </c>
      <c r="E10275" s="130" t="s">
        <v>7178</v>
      </c>
    </row>
    <row r="10276" spans="1:5">
      <c r="A10276" s="127" t="s">
        <v>7317</v>
      </c>
      <c r="B10276" s="127">
        <v>14000</v>
      </c>
      <c r="C10276" s="127">
        <v>326000</v>
      </c>
      <c r="D10276" s="129">
        <f t="shared" si="454"/>
        <v>14700</v>
      </c>
      <c r="E10276" s="130" t="s">
        <v>7178</v>
      </c>
    </row>
    <row r="10277" spans="1:5">
      <c r="A10277" s="127" t="s">
        <v>7318</v>
      </c>
      <c r="B10277" s="127">
        <v>15000</v>
      </c>
      <c r="C10277" s="127">
        <v>348000</v>
      </c>
      <c r="D10277" s="129">
        <f t="shared" si="454"/>
        <v>15750</v>
      </c>
      <c r="E10277" s="130" t="s">
        <v>7178</v>
      </c>
    </row>
    <row r="10278" spans="1:5">
      <c r="A10278" s="127" t="s">
        <v>7319</v>
      </c>
      <c r="B10278" s="127">
        <v>16000</v>
      </c>
      <c r="C10278" s="127">
        <v>370000</v>
      </c>
      <c r="D10278" s="129">
        <f t="shared" si="454"/>
        <v>16800</v>
      </c>
      <c r="E10278" s="130" t="s">
        <v>7178</v>
      </c>
    </row>
    <row r="10279" spans="1:5">
      <c r="A10279" s="127" t="s">
        <v>7320</v>
      </c>
      <c r="B10279" s="127">
        <v>17000</v>
      </c>
      <c r="C10279" s="127">
        <v>392000</v>
      </c>
      <c r="D10279" s="129">
        <f t="shared" si="454"/>
        <v>17850</v>
      </c>
      <c r="E10279" s="130" t="s">
        <v>7178</v>
      </c>
    </row>
    <row r="10280" spans="1:5">
      <c r="A10280" s="127" t="s">
        <v>7321</v>
      </c>
      <c r="B10280" s="127">
        <v>18000</v>
      </c>
      <c r="C10280" s="127">
        <v>414000</v>
      </c>
      <c r="D10280" s="129">
        <f t="shared" si="454"/>
        <v>18900</v>
      </c>
      <c r="E10280" s="130" t="s">
        <v>7178</v>
      </c>
    </row>
    <row r="10281" spans="1:5">
      <c r="A10281" s="127" t="s">
        <v>7322</v>
      </c>
      <c r="B10281" s="127">
        <v>19000</v>
      </c>
      <c r="C10281" s="127">
        <v>436000</v>
      </c>
      <c r="D10281" s="129">
        <f t="shared" si="454"/>
        <v>19950</v>
      </c>
      <c r="E10281" s="130" t="s">
        <v>7178</v>
      </c>
    </row>
    <row r="10282" spans="1:5">
      <c r="A10282" s="127" t="s">
        <v>7323</v>
      </c>
      <c r="B10282" s="127">
        <v>20000</v>
      </c>
      <c r="C10282" s="127">
        <v>458000</v>
      </c>
      <c r="D10282" s="129">
        <f t="shared" si="454"/>
        <v>21000</v>
      </c>
      <c r="E10282" s="130" t="s">
        <v>7178</v>
      </c>
    </row>
    <row r="10283" spans="1:5">
      <c r="A10283" s="127" t="s">
        <v>7324</v>
      </c>
      <c r="B10283" s="127">
        <v>21000</v>
      </c>
      <c r="C10283" s="127">
        <v>480000</v>
      </c>
      <c r="D10283" s="129">
        <f t="shared" si="454"/>
        <v>22050</v>
      </c>
      <c r="E10283" s="130" t="s">
        <v>7178</v>
      </c>
    </row>
    <row r="10284" spans="1:5">
      <c r="A10284" s="127" t="s">
        <v>7325</v>
      </c>
      <c r="B10284" s="127">
        <v>22000</v>
      </c>
      <c r="C10284" s="127">
        <v>502000</v>
      </c>
      <c r="D10284" s="129">
        <f t="shared" si="454"/>
        <v>23100</v>
      </c>
      <c r="E10284" s="130" t="s">
        <v>7178</v>
      </c>
    </row>
    <row r="10285" spans="1:5">
      <c r="A10285" s="127" t="s">
        <v>7326</v>
      </c>
      <c r="B10285" s="127">
        <v>23000</v>
      </c>
      <c r="C10285" s="127">
        <v>524000</v>
      </c>
      <c r="D10285" s="129">
        <f t="shared" si="454"/>
        <v>24150</v>
      </c>
      <c r="E10285" s="130" t="s">
        <v>7178</v>
      </c>
    </row>
    <row r="10286" spans="1:5">
      <c r="A10286" s="127" t="s">
        <v>7327</v>
      </c>
      <c r="B10286" s="127">
        <v>24000</v>
      </c>
      <c r="C10286" s="127">
        <v>546000</v>
      </c>
      <c r="D10286" s="129">
        <f t="shared" si="454"/>
        <v>25200</v>
      </c>
      <c r="E10286" s="130" t="s">
        <v>7178</v>
      </c>
    </row>
    <row r="10287" spans="1:5">
      <c r="A10287" s="127" t="s">
        <v>7328</v>
      </c>
      <c r="B10287" s="127">
        <v>25000</v>
      </c>
      <c r="C10287" s="127">
        <v>568000</v>
      </c>
      <c r="D10287" s="129">
        <f t="shared" si="454"/>
        <v>26250</v>
      </c>
      <c r="E10287" s="130" t="s">
        <v>7178</v>
      </c>
    </row>
    <row r="10288" spans="1:5">
      <c r="A10288" s="127" t="s">
        <v>7329</v>
      </c>
      <c r="B10288" s="127">
        <v>26000</v>
      </c>
      <c r="C10288" s="127">
        <v>590000</v>
      </c>
      <c r="D10288" s="129">
        <f t="shared" si="454"/>
        <v>27300</v>
      </c>
      <c r="E10288" s="130" t="s">
        <v>7178</v>
      </c>
    </row>
    <row r="10289" spans="1:5">
      <c r="A10289" s="127" t="s">
        <v>7330</v>
      </c>
      <c r="B10289" s="127">
        <v>27000</v>
      </c>
      <c r="C10289" s="127">
        <v>612000</v>
      </c>
      <c r="D10289" s="129">
        <f t="shared" si="454"/>
        <v>28350</v>
      </c>
      <c r="E10289" s="130" t="s">
        <v>7178</v>
      </c>
    </row>
    <row r="10290" spans="1:5">
      <c r="A10290" s="127" t="s">
        <v>7331</v>
      </c>
      <c r="B10290" s="127">
        <v>28000</v>
      </c>
      <c r="C10290" s="127">
        <v>634000</v>
      </c>
      <c r="D10290" s="129">
        <f t="shared" si="454"/>
        <v>29400</v>
      </c>
      <c r="E10290" s="130" t="s">
        <v>7178</v>
      </c>
    </row>
    <row r="10291" spans="1:5">
      <c r="A10291" s="127" t="s">
        <v>7332</v>
      </c>
      <c r="B10291" s="127">
        <v>29000</v>
      </c>
      <c r="C10291" s="127">
        <v>656000</v>
      </c>
      <c r="D10291" s="129">
        <f t="shared" si="454"/>
        <v>30450</v>
      </c>
      <c r="E10291" s="130" t="s">
        <v>7178</v>
      </c>
    </row>
    <row r="10292" spans="1:5">
      <c r="A10292" s="127" t="s">
        <v>7333</v>
      </c>
      <c r="B10292" s="127">
        <v>30000</v>
      </c>
      <c r="C10292" s="127">
        <v>678000</v>
      </c>
      <c r="D10292" s="129">
        <f t="shared" si="454"/>
        <v>31500</v>
      </c>
      <c r="E10292" s="130" t="s">
        <v>7178</v>
      </c>
    </row>
    <row r="10293" spans="1:5">
      <c r="A10293" s="127" t="s">
        <v>7334</v>
      </c>
      <c r="B10293" s="127">
        <v>31000</v>
      </c>
      <c r="C10293" s="127">
        <v>700000</v>
      </c>
      <c r="D10293" s="129">
        <f t="shared" si="454"/>
        <v>32550</v>
      </c>
      <c r="E10293" s="130" t="s">
        <v>7178</v>
      </c>
    </row>
    <row r="10294" spans="1:5">
      <c r="A10294" s="127" t="s">
        <v>7335</v>
      </c>
      <c r="B10294" s="127">
        <v>32000</v>
      </c>
      <c r="C10294" s="127">
        <v>722000</v>
      </c>
      <c r="D10294" s="129">
        <f t="shared" si="454"/>
        <v>33600</v>
      </c>
      <c r="E10294" s="130" t="s">
        <v>7178</v>
      </c>
    </row>
    <row r="10295" spans="1:5">
      <c r="A10295" s="127" t="s">
        <v>7336</v>
      </c>
      <c r="B10295" s="127">
        <v>33000</v>
      </c>
      <c r="C10295" s="127">
        <v>744000</v>
      </c>
      <c r="D10295" s="129">
        <f t="shared" si="454"/>
        <v>34650</v>
      </c>
      <c r="E10295" s="130" t="s">
        <v>7178</v>
      </c>
    </row>
    <row r="10296" spans="1:5">
      <c r="A10296" s="127" t="s">
        <v>7337</v>
      </c>
      <c r="B10296" s="127">
        <v>34000</v>
      </c>
      <c r="C10296" s="127">
        <v>766000</v>
      </c>
      <c r="D10296" s="129">
        <f t="shared" si="454"/>
        <v>35700</v>
      </c>
      <c r="E10296" s="130" t="s">
        <v>7178</v>
      </c>
    </row>
    <row r="10297" spans="1:5">
      <c r="A10297" s="127" t="s">
        <v>7338</v>
      </c>
      <c r="B10297" s="127">
        <v>35000</v>
      </c>
      <c r="C10297" s="127">
        <v>788000</v>
      </c>
      <c r="D10297" s="129">
        <f t="shared" si="454"/>
        <v>36750</v>
      </c>
      <c r="E10297" s="130" t="s">
        <v>7178</v>
      </c>
    </row>
    <row r="10298" spans="1:5">
      <c r="A10298" s="127" t="s">
        <v>7339</v>
      </c>
      <c r="B10298" s="127">
        <v>36000</v>
      </c>
      <c r="C10298" s="127">
        <v>810000</v>
      </c>
      <c r="D10298" s="129">
        <f t="shared" si="454"/>
        <v>37800</v>
      </c>
      <c r="E10298" s="130" t="s">
        <v>7178</v>
      </c>
    </row>
    <row r="10299" spans="1:5">
      <c r="A10299" s="127" t="s">
        <v>7340</v>
      </c>
      <c r="B10299" s="127">
        <v>37000</v>
      </c>
      <c r="C10299" s="127">
        <v>832000</v>
      </c>
      <c r="D10299" s="129">
        <f t="shared" si="454"/>
        <v>38850</v>
      </c>
      <c r="E10299" s="130" t="s">
        <v>7178</v>
      </c>
    </row>
    <row r="10300" spans="1:5">
      <c r="A10300" s="127" t="s">
        <v>7341</v>
      </c>
      <c r="B10300" s="127">
        <v>38000</v>
      </c>
      <c r="C10300" s="127">
        <v>854000</v>
      </c>
      <c r="D10300" s="129">
        <f t="shared" si="454"/>
        <v>39900</v>
      </c>
      <c r="E10300" s="130" t="s">
        <v>7178</v>
      </c>
    </row>
    <row r="10301" spans="1:5">
      <c r="A10301" s="127" t="s">
        <v>7342</v>
      </c>
      <c r="B10301" s="127">
        <v>39000</v>
      </c>
      <c r="C10301" s="127">
        <v>876000</v>
      </c>
      <c r="D10301" s="129">
        <f t="shared" si="454"/>
        <v>40950</v>
      </c>
      <c r="E10301" s="130" t="s">
        <v>7178</v>
      </c>
    </row>
    <row r="10302" spans="1:5">
      <c r="A10302" s="127" t="s">
        <v>7343</v>
      </c>
      <c r="B10302" s="127">
        <v>40000</v>
      </c>
      <c r="C10302" s="127">
        <v>898000</v>
      </c>
      <c r="D10302" s="129">
        <f t="shared" ref="D10302:D10362" si="455">SUM($G$2)*(B10302*0.001)</f>
        <v>42000</v>
      </c>
      <c r="E10302" s="130" t="s">
        <v>7178</v>
      </c>
    </row>
    <row r="10303" spans="1:5">
      <c r="A10303" s="127" t="s">
        <v>7344</v>
      </c>
      <c r="B10303" s="127">
        <v>41000</v>
      </c>
      <c r="C10303" s="127">
        <v>920000</v>
      </c>
      <c r="D10303" s="129">
        <f t="shared" si="455"/>
        <v>43050</v>
      </c>
      <c r="E10303" s="130" t="s">
        <v>7178</v>
      </c>
    </row>
    <row r="10304" spans="1:5">
      <c r="A10304" s="127" t="s">
        <v>7345</v>
      </c>
      <c r="B10304" s="127">
        <v>42000</v>
      </c>
      <c r="C10304" s="127">
        <v>942000</v>
      </c>
      <c r="D10304" s="129">
        <f t="shared" si="455"/>
        <v>44100</v>
      </c>
      <c r="E10304" s="130" t="s">
        <v>7178</v>
      </c>
    </row>
    <row r="10305" spans="1:5">
      <c r="A10305" s="127" t="s">
        <v>7346</v>
      </c>
      <c r="B10305" s="127">
        <v>43000</v>
      </c>
      <c r="C10305" s="127">
        <v>964000</v>
      </c>
      <c r="D10305" s="129">
        <f t="shared" si="455"/>
        <v>45150</v>
      </c>
      <c r="E10305" s="130" t="s">
        <v>7178</v>
      </c>
    </row>
    <row r="10306" spans="1:5">
      <c r="A10306" s="127" t="s">
        <v>7347</v>
      </c>
      <c r="B10306" s="127">
        <v>44000</v>
      </c>
      <c r="C10306" s="127">
        <v>986000</v>
      </c>
      <c r="D10306" s="129">
        <f t="shared" si="455"/>
        <v>46200</v>
      </c>
      <c r="E10306" s="130" t="s">
        <v>7178</v>
      </c>
    </row>
    <row r="10307" spans="1:5">
      <c r="A10307" s="127" t="s">
        <v>7348</v>
      </c>
      <c r="B10307" s="127">
        <v>45000</v>
      </c>
      <c r="C10307" s="127">
        <v>1008000</v>
      </c>
      <c r="D10307" s="129">
        <f t="shared" si="455"/>
        <v>47250</v>
      </c>
      <c r="E10307" s="130" t="s">
        <v>7178</v>
      </c>
    </row>
    <row r="10308" spans="1:5">
      <c r="A10308" s="127" t="s">
        <v>7349</v>
      </c>
      <c r="B10308" s="127">
        <v>46000</v>
      </c>
      <c r="C10308" s="127">
        <v>1030000</v>
      </c>
      <c r="D10308" s="129">
        <f t="shared" si="455"/>
        <v>48300</v>
      </c>
      <c r="E10308" s="130" t="s">
        <v>7178</v>
      </c>
    </row>
    <row r="10309" spans="1:5">
      <c r="A10309" s="127" t="s">
        <v>7350</v>
      </c>
      <c r="B10309" s="127">
        <v>47000</v>
      </c>
      <c r="C10309" s="127">
        <v>1052000</v>
      </c>
      <c r="D10309" s="129">
        <f t="shared" si="455"/>
        <v>49350</v>
      </c>
      <c r="E10309" s="130" t="s">
        <v>7178</v>
      </c>
    </row>
    <row r="10310" spans="1:5">
      <c r="A10310" s="127" t="s">
        <v>7351</v>
      </c>
      <c r="B10310" s="127">
        <v>48000</v>
      </c>
      <c r="C10310" s="127">
        <v>1074000</v>
      </c>
      <c r="D10310" s="129">
        <f t="shared" si="455"/>
        <v>50400</v>
      </c>
      <c r="E10310" s="130" t="s">
        <v>7178</v>
      </c>
    </row>
    <row r="10311" spans="1:5">
      <c r="A10311" s="127" t="s">
        <v>7352</v>
      </c>
      <c r="B10311" s="127">
        <v>49000</v>
      </c>
      <c r="C10311" s="127">
        <v>1096000</v>
      </c>
      <c r="D10311" s="129">
        <f t="shared" si="455"/>
        <v>51450</v>
      </c>
      <c r="E10311" s="130" t="s">
        <v>7178</v>
      </c>
    </row>
    <row r="10312" spans="1:5">
      <c r="A10312" s="127" t="s">
        <v>7353</v>
      </c>
      <c r="B10312" s="127">
        <v>50000</v>
      </c>
      <c r="C10312" s="127">
        <v>1118000</v>
      </c>
      <c r="D10312" s="129">
        <f t="shared" si="455"/>
        <v>52500</v>
      </c>
      <c r="E10312" s="130" t="s">
        <v>7178</v>
      </c>
    </row>
    <row r="10313" spans="1:5">
      <c r="A10313" s="127" t="s">
        <v>7354</v>
      </c>
      <c r="B10313" s="127">
        <v>51000</v>
      </c>
      <c r="C10313" s="127">
        <v>1140000</v>
      </c>
      <c r="D10313" s="129">
        <f t="shared" si="455"/>
        <v>53550</v>
      </c>
      <c r="E10313" s="130" t="s">
        <v>7178</v>
      </c>
    </row>
    <row r="10314" spans="1:5">
      <c r="A10314" s="127" t="s">
        <v>7355</v>
      </c>
      <c r="B10314" s="127">
        <v>52000</v>
      </c>
      <c r="C10314" s="127">
        <v>1162000</v>
      </c>
      <c r="D10314" s="129">
        <f t="shared" si="455"/>
        <v>54600</v>
      </c>
      <c r="E10314" s="130" t="s">
        <v>7178</v>
      </c>
    </row>
    <row r="10315" spans="1:5">
      <c r="A10315" s="127" t="s">
        <v>7356</v>
      </c>
      <c r="B10315" s="127">
        <v>53000</v>
      </c>
      <c r="C10315" s="127">
        <v>1184000</v>
      </c>
      <c r="D10315" s="129">
        <f t="shared" si="455"/>
        <v>55650</v>
      </c>
      <c r="E10315" s="130" t="s">
        <v>7178</v>
      </c>
    </row>
    <row r="10316" spans="1:5">
      <c r="A10316" s="127" t="s">
        <v>7357</v>
      </c>
      <c r="B10316" s="127">
        <v>54000</v>
      </c>
      <c r="C10316" s="127">
        <v>1206000</v>
      </c>
      <c r="D10316" s="129">
        <f t="shared" si="455"/>
        <v>56700</v>
      </c>
      <c r="E10316" s="130" t="s">
        <v>7178</v>
      </c>
    </row>
    <row r="10317" spans="1:5">
      <c r="A10317" s="127" t="s">
        <v>7358</v>
      </c>
      <c r="B10317" s="127">
        <v>55000</v>
      </c>
      <c r="C10317" s="127">
        <v>1228000</v>
      </c>
      <c r="D10317" s="129">
        <f t="shared" si="455"/>
        <v>57750</v>
      </c>
      <c r="E10317" s="130" t="s">
        <v>7178</v>
      </c>
    </row>
    <row r="10318" spans="1:5">
      <c r="A10318" s="127" t="s">
        <v>7359</v>
      </c>
      <c r="B10318" s="127">
        <v>56000</v>
      </c>
      <c r="C10318" s="127">
        <v>1250000</v>
      </c>
      <c r="D10318" s="129">
        <f t="shared" si="455"/>
        <v>58800</v>
      </c>
      <c r="E10318" s="130" t="s">
        <v>7178</v>
      </c>
    </row>
    <row r="10319" spans="1:5">
      <c r="A10319" s="127" t="s">
        <v>7360</v>
      </c>
      <c r="B10319" s="127">
        <v>57000</v>
      </c>
      <c r="C10319" s="127">
        <v>1272000</v>
      </c>
      <c r="D10319" s="129">
        <f t="shared" si="455"/>
        <v>59850</v>
      </c>
      <c r="E10319" s="130" t="s">
        <v>7178</v>
      </c>
    </row>
    <row r="10320" spans="1:5">
      <c r="A10320" s="127" t="s">
        <v>7361</v>
      </c>
      <c r="B10320" s="127">
        <v>58000</v>
      </c>
      <c r="C10320" s="127">
        <v>1294000</v>
      </c>
      <c r="D10320" s="129">
        <f t="shared" si="455"/>
        <v>60900</v>
      </c>
      <c r="E10320" s="130" t="s">
        <v>7178</v>
      </c>
    </row>
    <row r="10321" spans="1:5">
      <c r="A10321" s="127" t="s">
        <v>7362</v>
      </c>
      <c r="B10321" s="127">
        <v>59000</v>
      </c>
      <c r="C10321" s="127">
        <v>1316000</v>
      </c>
      <c r="D10321" s="129">
        <f t="shared" si="455"/>
        <v>61950</v>
      </c>
      <c r="E10321" s="130" t="s">
        <v>7178</v>
      </c>
    </row>
    <row r="10322" spans="1:5">
      <c r="A10322" s="127" t="s">
        <v>7363</v>
      </c>
      <c r="B10322" s="127">
        <v>60000</v>
      </c>
      <c r="C10322" s="127">
        <v>1338000</v>
      </c>
      <c r="D10322" s="129">
        <f t="shared" si="455"/>
        <v>63000</v>
      </c>
      <c r="E10322" s="130" t="s">
        <v>7178</v>
      </c>
    </row>
    <row r="10323" spans="1:5">
      <c r="A10323" s="127" t="s">
        <v>7364</v>
      </c>
      <c r="B10323" s="127">
        <v>61000</v>
      </c>
      <c r="C10323" s="127">
        <v>1360000</v>
      </c>
      <c r="D10323" s="129">
        <f t="shared" si="455"/>
        <v>64050</v>
      </c>
      <c r="E10323" s="130" t="s">
        <v>7178</v>
      </c>
    </row>
    <row r="10324" spans="1:5">
      <c r="A10324" s="127" t="s">
        <v>7365</v>
      </c>
      <c r="B10324" s="127">
        <v>62000</v>
      </c>
      <c r="C10324" s="127">
        <v>1382000</v>
      </c>
      <c r="D10324" s="129">
        <f t="shared" si="455"/>
        <v>65100</v>
      </c>
      <c r="E10324" s="130" t="s">
        <v>7178</v>
      </c>
    </row>
    <row r="10325" spans="1:5">
      <c r="A10325" s="127" t="s">
        <v>7366</v>
      </c>
      <c r="B10325" s="127">
        <v>63000</v>
      </c>
      <c r="C10325" s="127">
        <v>1404000</v>
      </c>
      <c r="D10325" s="129">
        <f t="shared" si="455"/>
        <v>66150</v>
      </c>
      <c r="E10325" s="130" t="s">
        <v>7178</v>
      </c>
    </row>
    <row r="10326" spans="1:5">
      <c r="A10326" s="127" t="s">
        <v>7367</v>
      </c>
      <c r="B10326" s="127">
        <v>64000</v>
      </c>
      <c r="C10326" s="127">
        <v>1426000</v>
      </c>
      <c r="D10326" s="129">
        <f t="shared" si="455"/>
        <v>67200</v>
      </c>
      <c r="E10326" s="130" t="s">
        <v>7178</v>
      </c>
    </row>
    <row r="10327" spans="1:5">
      <c r="A10327" s="127" t="s">
        <v>7368</v>
      </c>
      <c r="B10327" s="127">
        <v>65000</v>
      </c>
      <c r="C10327" s="127">
        <v>1448000</v>
      </c>
      <c r="D10327" s="129">
        <f t="shared" si="455"/>
        <v>68250</v>
      </c>
      <c r="E10327" s="130" t="s">
        <v>7178</v>
      </c>
    </row>
    <row r="10328" spans="1:5">
      <c r="A10328" s="127" t="s">
        <v>7369</v>
      </c>
      <c r="B10328" s="127">
        <v>66000</v>
      </c>
      <c r="C10328" s="127">
        <v>1470000</v>
      </c>
      <c r="D10328" s="129">
        <f t="shared" si="455"/>
        <v>69300</v>
      </c>
      <c r="E10328" s="130" t="s">
        <v>7178</v>
      </c>
    </row>
    <row r="10329" spans="1:5">
      <c r="A10329" s="127" t="s">
        <v>7370</v>
      </c>
      <c r="B10329" s="127">
        <v>67000</v>
      </c>
      <c r="C10329" s="127">
        <v>1492000</v>
      </c>
      <c r="D10329" s="129">
        <f t="shared" si="455"/>
        <v>70350</v>
      </c>
      <c r="E10329" s="130" t="s">
        <v>7178</v>
      </c>
    </row>
    <row r="10330" spans="1:5">
      <c r="A10330" s="127" t="s">
        <v>7371</v>
      </c>
      <c r="B10330" s="127">
        <v>68000</v>
      </c>
      <c r="C10330" s="127">
        <v>1514000</v>
      </c>
      <c r="D10330" s="129">
        <f t="shared" si="455"/>
        <v>71400</v>
      </c>
      <c r="E10330" s="130" t="s">
        <v>7178</v>
      </c>
    </row>
    <row r="10331" spans="1:5">
      <c r="A10331" s="127" t="s">
        <v>7372</v>
      </c>
      <c r="B10331" s="127">
        <v>69000</v>
      </c>
      <c r="C10331" s="127">
        <v>1536000</v>
      </c>
      <c r="D10331" s="129">
        <f t="shared" si="455"/>
        <v>72450</v>
      </c>
      <c r="E10331" s="130" t="s">
        <v>7178</v>
      </c>
    </row>
    <row r="10332" spans="1:5">
      <c r="A10332" s="127" t="s">
        <v>7373</v>
      </c>
      <c r="B10332" s="127">
        <v>70000</v>
      </c>
      <c r="C10332" s="127">
        <v>1558000</v>
      </c>
      <c r="D10332" s="129">
        <f t="shared" si="455"/>
        <v>73500</v>
      </c>
      <c r="E10332" s="130" t="s">
        <v>7178</v>
      </c>
    </row>
    <row r="10333" spans="1:5">
      <c r="A10333" s="127" t="s">
        <v>7374</v>
      </c>
      <c r="B10333" s="127">
        <v>71000</v>
      </c>
      <c r="C10333" s="127">
        <v>1580000</v>
      </c>
      <c r="D10333" s="129">
        <f t="shared" si="455"/>
        <v>74550</v>
      </c>
      <c r="E10333" s="130" t="s">
        <v>7178</v>
      </c>
    </row>
    <row r="10334" spans="1:5">
      <c r="A10334" s="127" t="s">
        <v>7375</v>
      </c>
      <c r="B10334" s="127">
        <v>72000</v>
      </c>
      <c r="C10334" s="127">
        <v>1602000</v>
      </c>
      <c r="D10334" s="129">
        <f t="shared" si="455"/>
        <v>75600</v>
      </c>
      <c r="E10334" s="130" t="s">
        <v>7178</v>
      </c>
    </row>
    <row r="10335" spans="1:5">
      <c r="A10335" s="127" t="s">
        <v>7376</v>
      </c>
      <c r="B10335" s="127">
        <v>73000</v>
      </c>
      <c r="C10335" s="127">
        <v>1624000</v>
      </c>
      <c r="D10335" s="129">
        <f t="shared" si="455"/>
        <v>76650</v>
      </c>
      <c r="E10335" s="130" t="s">
        <v>7178</v>
      </c>
    </row>
    <row r="10336" spans="1:5">
      <c r="A10336" s="127" t="s">
        <v>7377</v>
      </c>
      <c r="B10336" s="127">
        <v>74000</v>
      </c>
      <c r="C10336" s="127">
        <v>1646000</v>
      </c>
      <c r="D10336" s="129">
        <f t="shared" si="455"/>
        <v>77700</v>
      </c>
      <c r="E10336" s="130" t="s">
        <v>7178</v>
      </c>
    </row>
    <row r="10337" spans="1:5">
      <c r="A10337" s="127" t="s">
        <v>7378</v>
      </c>
      <c r="B10337" s="127">
        <v>75000</v>
      </c>
      <c r="C10337" s="127">
        <v>1668000</v>
      </c>
      <c r="D10337" s="129">
        <f t="shared" si="455"/>
        <v>78750</v>
      </c>
      <c r="E10337" s="130" t="s">
        <v>7178</v>
      </c>
    </row>
    <row r="10338" spans="1:5">
      <c r="A10338" s="127" t="s">
        <v>7379</v>
      </c>
      <c r="B10338" s="127">
        <v>76000</v>
      </c>
      <c r="C10338" s="127">
        <v>1690000</v>
      </c>
      <c r="D10338" s="129">
        <f t="shared" si="455"/>
        <v>79800</v>
      </c>
      <c r="E10338" s="130" t="s">
        <v>7178</v>
      </c>
    </row>
    <row r="10339" spans="1:5">
      <c r="A10339" s="127" t="s">
        <v>7380</v>
      </c>
      <c r="B10339" s="127">
        <v>77000</v>
      </c>
      <c r="C10339" s="127">
        <v>1712000</v>
      </c>
      <c r="D10339" s="129">
        <f t="shared" si="455"/>
        <v>80850</v>
      </c>
      <c r="E10339" s="130" t="s">
        <v>7178</v>
      </c>
    </row>
    <row r="10340" spans="1:5">
      <c r="A10340" s="127" t="s">
        <v>7381</v>
      </c>
      <c r="B10340" s="127">
        <v>78000</v>
      </c>
      <c r="C10340" s="127">
        <v>1734000</v>
      </c>
      <c r="D10340" s="129">
        <f t="shared" si="455"/>
        <v>81900</v>
      </c>
      <c r="E10340" s="130" t="s">
        <v>7178</v>
      </c>
    </row>
    <row r="10341" spans="1:5">
      <c r="A10341" s="127" t="s">
        <v>7382</v>
      </c>
      <c r="B10341" s="127">
        <v>79000</v>
      </c>
      <c r="C10341" s="127">
        <v>1756000</v>
      </c>
      <c r="D10341" s="129">
        <f t="shared" si="455"/>
        <v>82950</v>
      </c>
      <c r="E10341" s="130" t="s">
        <v>7178</v>
      </c>
    </row>
    <row r="10342" spans="1:5">
      <c r="A10342" s="127" t="s">
        <v>7383</v>
      </c>
      <c r="B10342" s="127">
        <v>80000</v>
      </c>
      <c r="C10342" s="127">
        <v>1778000</v>
      </c>
      <c r="D10342" s="129">
        <f t="shared" si="455"/>
        <v>84000</v>
      </c>
      <c r="E10342" s="130" t="s">
        <v>7178</v>
      </c>
    </row>
    <row r="10343" spans="1:5">
      <c r="A10343" s="127" t="s">
        <v>7384</v>
      </c>
      <c r="B10343" s="127">
        <v>81000</v>
      </c>
      <c r="C10343" s="127">
        <v>1800000</v>
      </c>
      <c r="D10343" s="129">
        <f t="shared" si="455"/>
        <v>85050</v>
      </c>
      <c r="E10343" s="130" t="s">
        <v>7178</v>
      </c>
    </row>
    <row r="10344" spans="1:5">
      <c r="A10344" s="127" t="s">
        <v>7385</v>
      </c>
      <c r="B10344" s="127">
        <v>82000</v>
      </c>
      <c r="C10344" s="127">
        <v>1822000</v>
      </c>
      <c r="D10344" s="129">
        <f t="shared" si="455"/>
        <v>86100</v>
      </c>
      <c r="E10344" s="130" t="s">
        <v>7178</v>
      </c>
    </row>
    <row r="10345" spans="1:5">
      <c r="A10345" s="127" t="s">
        <v>7386</v>
      </c>
      <c r="B10345" s="127">
        <v>83000</v>
      </c>
      <c r="C10345" s="127">
        <v>1844000</v>
      </c>
      <c r="D10345" s="129">
        <f t="shared" si="455"/>
        <v>87150</v>
      </c>
      <c r="E10345" s="130" t="s">
        <v>7178</v>
      </c>
    </row>
    <row r="10346" spans="1:5">
      <c r="A10346" s="127" t="s">
        <v>7387</v>
      </c>
      <c r="B10346" s="127">
        <v>84000</v>
      </c>
      <c r="C10346" s="127">
        <v>1866000</v>
      </c>
      <c r="D10346" s="129">
        <f t="shared" si="455"/>
        <v>88200</v>
      </c>
      <c r="E10346" s="130" t="s">
        <v>7178</v>
      </c>
    </row>
    <row r="10347" spans="1:5">
      <c r="A10347" s="127" t="s">
        <v>7388</v>
      </c>
      <c r="B10347" s="127">
        <v>85000</v>
      </c>
      <c r="C10347" s="127">
        <v>1888000</v>
      </c>
      <c r="D10347" s="129">
        <f t="shared" si="455"/>
        <v>89250</v>
      </c>
      <c r="E10347" s="130" t="s">
        <v>7178</v>
      </c>
    </row>
    <row r="10348" spans="1:5">
      <c r="A10348" s="127" t="s">
        <v>7389</v>
      </c>
      <c r="B10348" s="127">
        <v>86000</v>
      </c>
      <c r="C10348" s="127">
        <v>1910000</v>
      </c>
      <c r="D10348" s="129">
        <f t="shared" si="455"/>
        <v>90300</v>
      </c>
      <c r="E10348" s="130" t="s">
        <v>7178</v>
      </c>
    </row>
    <row r="10349" spans="1:5">
      <c r="A10349" s="127" t="s">
        <v>7390</v>
      </c>
      <c r="B10349" s="127">
        <v>87000</v>
      </c>
      <c r="C10349" s="127">
        <v>1932000</v>
      </c>
      <c r="D10349" s="129">
        <f t="shared" si="455"/>
        <v>91350</v>
      </c>
      <c r="E10349" s="130" t="s">
        <v>7178</v>
      </c>
    </row>
    <row r="10350" spans="1:5">
      <c r="A10350" s="127" t="s">
        <v>7391</v>
      </c>
      <c r="B10350" s="127">
        <v>88000</v>
      </c>
      <c r="C10350" s="127">
        <v>1954000</v>
      </c>
      <c r="D10350" s="129">
        <f t="shared" si="455"/>
        <v>92400</v>
      </c>
      <c r="E10350" s="130" t="s">
        <v>7178</v>
      </c>
    </row>
    <row r="10351" spans="1:5">
      <c r="A10351" s="127" t="s">
        <v>7392</v>
      </c>
      <c r="B10351" s="127">
        <v>89000</v>
      </c>
      <c r="C10351" s="127">
        <v>1976000</v>
      </c>
      <c r="D10351" s="129">
        <f t="shared" si="455"/>
        <v>93450</v>
      </c>
      <c r="E10351" s="130" t="s">
        <v>7178</v>
      </c>
    </row>
    <row r="10352" spans="1:5">
      <c r="A10352" s="127" t="s">
        <v>7393</v>
      </c>
      <c r="B10352" s="127">
        <v>90000</v>
      </c>
      <c r="C10352" s="127">
        <v>1998000</v>
      </c>
      <c r="D10352" s="129">
        <f t="shared" si="455"/>
        <v>94500</v>
      </c>
      <c r="E10352" s="130" t="s">
        <v>7178</v>
      </c>
    </row>
    <row r="10353" spans="1:5">
      <c r="A10353" s="127" t="s">
        <v>7394</v>
      </c>
      <c r="B10353" s="127">
        <v>91000</v>
      </c>
      <c r="C10353" s="127">
        <v>2020000</v>
      </c>
      <c r="D10353" s="129">
        <f t="shared" si="455"/>
        <v>95550</v>
      </c>
      <c r="E10353" s="130" t="s">
        <v>7178</v>
      </c>
    </row>
    <row r="10354" spans="1:5">
      <c r="A10354" s="127" t="s">
        <v>7395</v>
      </c>
      <c r="B10354" s="127">
        <v>92000</v>
      </c>
      <c r="C10354" s="127">
        <v>2042000</v>
      </c>
      <c r="D10354" s="129">
        <f t="shared" si="455"/>
        <v>96600</v>
      </c>
      <c r="E10354" s="130" t="s">
        <v>7178</v>
      </c>
    </row>
    <row r="10355" spans="1:5">
      <c r="A10355" s="127" t="s">
        <v>7396</v>
      </c>
      <c r="B10355" s="127">
        <v>93000</v>
      </c>
      <c r="C10355" s="127">
        <v>2064000</v>
      </c>
      <c r="D10355" s="129">
        <f t="shared" si="455"/>
        <v>97650</v>
      </c>
      <c r="E10355" s="130" t="s">
        <v>7178</v>
      </c>
    </row>
    <row r="10356" spans="1:5">
      <c r="A10356" s="127" t="s">
        <v>7397</v>
      </c>
      <c r="B10356" s="127">
        <v>94000</v>
      </c>
      <c r="C10356" s="127">
        <v>2086000</v>
      </c>
      <c r="D10356" s="129">
        <f t="shared" si="455"/>
        <v>98700</v>
      </c>
      <c r="E10356" s="130" t="s">
        <v>7178</v>
      </c>
    </row>
    <row r="10357" spans="1:5">
      <c r="A10357" s="127" t="s">
        <v>7398</v>
      </c>
      <c r="B10357" s="127">
        <v>95000</v>
      </c>
      <c r="C10357" s="127">
        <v>2108000</v>
      </c>
      <c r="D10357" s="129">
        <f t="shared" si="455"/>
        <v>99750</v>
      </c>
      <c r="E10357" s="130" t="s">
        <v>7178</v>
      </c>
    </row>
    <row r="10358" spans="1:5">
      <c r="A10358" s="127" t="s">
        <v>7399</v>
      </c>
      <c r="B10358" s="127">
        <v>96000</v>
      </c>
      <c r="C10358" s="127">
        <v>2130000</v>
      </c>
      <c r="D10358" s="129">
        <f t="shared" si="455"/>
        <v>100800</v>
      </c>
      <c r="E10358" s="130" t="s">
        <v>7178</v>
      </c>
    </row>
    <row r="10359" spans="1:5">
      <c r="A10359" s="127" t="s">
        <v>7400</v>
      </c>
      <c r="B10359" s="127">
        <v>97000</v>
      </c>
      <c r="C10359" s="127">
        <v>2152000</v>
      </c>
      <c r="D10359" s="129">
        <f t="shared" si="455"/>
        <v>101850</v>
      </c>
      <c r="E10359" s="130" t="s">
        <v>7178</v>
      </c>
    </row>
    <row r="10360" spans="1:5">
      <c r="A10360" s="127" t="s">
        <v>7401</v>
      </c>
      <c r="B10360" s="127">
        <v>98000</v>
      </c>
      <c r="C10360" s="127">
        <v>2174000</v>
      </c>
      <c r="D10360" s="129">
        <f t="shared" si="455"/>
        <v>102900</v>
      </c>
      <c r="E10360" s="130" t="s">
        <v>7178</v>
      </c>
    </row>
    <row r="10361" spans="1:5">
      <c r="A10361" s="127" t="s">
        <v>7402</v>
      </c>
      <c r="B10361" s="127">
        <v>99000</v>
      </c>
      <c r="C10361" s="127">
        <v>2196000</v>
      </c>
      <c r="D10361" s="129">
        <f t="shared" si="455"/>
        <v>103950</v>
      </c>
      <c r="E10361" s="130" t="s">
        <v>7178</v>
      </c>
    </row>
    <row r="10362" spans="1:5">
      <c r="A10362" s="127" t="s">
        <v>7403</v>
      </c>
      <c r="B10362" s="127">
        <v>100000</v>
      </c>
      <c r="C10362" s="127">
        <v>2218000</v>
      </c>
      <c r="D10362" s="129">
        <f t="shared" si="455"/>
        <v>105000</v>
      </c>
      <c r="E10362" s="130" t="s">
        <v>7178</v>
      </c>
    </row>
    <row r="10363" spans="1:5">
      <c r="A10363" s="127" t="s">
        <v>7404</v>
      </c>
      <c r="B10363" s="127">
        <v>1000</v>
      </c>
      <c r="C10363" s="127">
        <v>50000</v>
      </c>
      <c r="D10363" s="129">
        <f t="shared" ref="D10363:D10426" si="456">SUM($G$2)*(B10363*0.001)</f>
        <v>1050</v>
      </c>
      <c r="E10363" s="130" t="s">
        <v>7178</v>
      </c>
    </row>
    <row r="10364" spans="1:5">
      <c r="A10364" s="127" t="s">
        <v>7405</v>
      </c>
      <c r="B10364" s="127">
        <v>2000</v>
      </c>
      <c r="C10364" s="127">
        <f>C10363+28000</f>
        <v>78000</v>
      </c>
      <c r="D10364" s="129">
        <f t="shared" si="456"/>
        <v>2100</v>
      </c>
      <c r="E10364" s="130" t="s">
        <v>7178</v>
      </c>
    </row>
    <row r="10365" spans="1:5">
      <c r="A10365" s="127" t="s">
        <v>7406</v>
      </c>
      <c r="B10365" s="127">
        <v>3000</v>
      </c>
      <c r="C10365" s="127">
        <f>C10364+28000</f>
        <v>106000</v>
      </c>
      <c r="D10365" s="129">
        <f t="shared" si="456"/>
        <v>3150</v>
      </c>
      <c r="E10365" s="130" t="s">
        <v>7178</v>
      </c>
    </row>
    <row r="10366" spans="1:5">
      <c r="A10366" s="127" t="s">
        <v>7407</v>
      </c>
      <c r="B10366" s="127">
        <v>4000</v>
      </c>
      <c r="C10366" s="127">
        <f t="shared" ref="C10366:C10429" si="457">C10365+28000</f>
        <v>134000</v>
      </c>
      <c r="D10366" s="129">
        <f t="shared" si="456"/>
        <v>4200</v>
      </c>
      <c r="E10366" s="130" t="s">
        <v>7178</v>
      </c>
    </row>
    <row r="10367" spans="1:5">
      <c r="A10367" s="127" t="s">
        <v>7408</v>
      </c>
      <c r="B10367" s="127">
        <v>5000</v>
      </c>
      <c r="C10367" s="127">
        <f t="shared" si="457"/>
        <v>162000</v>
      </c>
      <c r="D10367" s="129">
        <f t="shared" si="456"/>
        <v>5250</v>
      </c>
      <c r="E10367" s="130" t="s">
        <v>7178</v>
      </c>
    </row>
    <row r="10368" spans="1:5">
      <c r="A10368" s="127" t="s">
        <v>7409</v>
      </c>
      <c r="B10368" s="127">
        <v>6000</v>
      </c>
      <c r="C10368" s="127">
        <f t="shared" si="457"/>
        <v>190000</v>
      </c>
      <c r="D10368" s="129">
        <f t="shared" si="456"/>
        <v>6300</v>
      </c>
      <c r="E10368" s="130" t="s">
        <v>7178</v>
      </c>
    </row>
    <row r="10369" spans="1:5">
      <c r="A10369" s="127" t="s">
        <v>7410</v>
      </c>
      <c r="B10369" s="127">
        <v>7000</v>
      </c>
      <c r="C10369" s="127">
        <f t="shared" si="457"/>
        <v>218000</v>
      </c>
      <c r="D10369" s="129">
        <f t="shared" si="456"/>
        <v>7350</v>
      </c>
      <c r="E10369" s="130" t="s">
        <v>7178</v>
      </c>
    </row>
    <row r="10370" spans="1:5">
      <c r="A10370" s="127" t="s">
        <v>7411</v>
      </c>
      <c r="B10370" s="127">
        <v>8000</v>
      </c>
      <c r="C10370" s="127">
        <f t="shared" si="457"/>
        <v>246000</v>
      </c>
      <c r="D10370" s="129">
        <f t="shared" si="456"/>
        <v>8400</v>
      </c>
      <c r="E10370" s="130" t="s">
        <v>7178</v>
      </c>
    </row>
    <row r="10371" spans="1:5">
      <c r="A10371" s="127" t="s">
        <v>7412</v>
      </c>
      <c r="B10371" s="127">
        <v>9000</v>
      </c>
      <c r="C10371" s="127">
        <f t="shared" si="457"/>
        <v>274000</v>
      </c>
      <c r="D10371" s="129">
        <f t="shared" si="456"/>
        <v>9450</v>
      </c>
      <c r="E10371" s="130" t="s">
        <v>7178</v>
      </c>
    </row>
    <row r="10372" spans="1:5">
      <c r="A10372" s="127" t="s">
        <v>7413</v>
      </c>
      <c r="B10372" s="127">
        <v>10000</v>
      </c>
      <c r="C10372" s="127">
        <f t="shared" si="457"/>
        <v>302000</v>
      </c>
      <c r="D10372" s="129">
        <f t="shared" si="456"/>
        <v>10500</v>
      </c>
      <c r="E10372" s="130" t="s">
        <v>7178</v>
      </c>
    </row>
    <row r="10373" spans="1:5">
      <c r="A10373" s="127" t="s">
        <v>7414</v>
      </c>
      <c r="B10373" s="127">
        <v>11000</v>
      </c>
      <c r="C10373" s="127">
        <f t="shared" si="457"/>
        <v>330000</v>
      </c>
      <c r="D10373" s="129">
        <f t="shared" si="456"/>
        <v>11550</v>
      </c>
      <c r="E10373" s="130" t="s">
        <v>7178</v>
      </c>
    </row>
    <row r="10374" spans="1:5">
      <c r="A10374" s="127" t="s">
        <v>7415</v>
      </c>
      <c r="B10374" s="127">
        <v>12000</v>
      </c>
      <c r="C10374" s="127">
        <f t="shared" si="457"/>
        <v>358000</v>
      </c>
      <c r="D10374" s="129">
        <f t="shared" si="456"/>
        <v>12600</v>
      </c>
      <c r="E10374" s="130" t="s">
        <v>7178</v>
      </c>
    </row>
    <row r="10375" spans="1:5">
      <c r="A10375" s="127" t="s">
        <v>7416</v>
      </c>
      <c r="B10375" s="127">
        <v>13000</v>
      </c>
      <c r="C10375" s="127">
        <f t="shared" si="457"/>
        <v>386000</v>
      </c>
      <c r="D10375" s="129">
        <f t="shared" si="456"/>
        <v>13650</v>
      </c>
      <c r="E10375" s="130" t="s">
        <v>7178</v>
      </c>
    </row>
    <row r="10376" spans="1:5">
      <c r="A10376" s="127" t="s">
        <v>7417</v>
      </c>
      <c r="B10376" s="127">
        <v>14000</v>
      </c>
      <c r="C10376" s="127">
        <f t="shared" si="457"/>
        <v>414000</v>
      </c>
      <c r="D10376" s="129">
        <f t="shared" si="456"/>
        <v>14700</v>
      </c>
      <c r="E10376" s="130" t="s">
        <v>7178</v>
      </c>
    </row>
    <row r="10377" spans="1:5">
      <c r="A10377" s="127" t="s">
        <v>7418</v>
      </c>
      <c r="B10377" s="127">
        <v>15000</v>
      </c>
      <c r="C10377" s="127">
        <f t="shared" si="457"/>
        <v>442000</v>
      </c>
      <c r="D10377" s="129">
        <f t="shared" si="456"/>
        <v>15750</v>
      </c>
      <c r="E10377" s="130" t="s">
        <v>7178</v>
      </c>
    </row>
    <row r="10378" spans="1:5">
      <c r="A10378" s="127" t="s">
        <v>7419</v>
      </c>
      <c r="B10378" s="127">
        <v>16000</v>
      </c>
      <c r="C10378" s="127">
        <f t="shared" si="457"/>
        <v>470000</v>
      </c>
      <c r="D10378" s="129">
        <f t="shared" si="456"/>
        <v>16800</v>
      </c>
      <c r="E10378" s="130" t="s">
        <v>7178</v>
      </c>
    </row>
    <row r="10379" spans="1:5">
      <c r="A10379" s="127" t="s">
        <v>7420</v>
      </c>
      <c r="B10379" s="127">
        <v>17000</v>
      </c>
      <c r="C10379" s="127">
        <f t="shared" si="457"/>
        <v>498000</v>
      </c>
      <c r="D10379" s="129">
        <f t="shared" si="456"/>
        <v>17850</v>
      </c>
      <c r="E10379" s="130" t="s">
        <v>7178</v>
      </c>
    </row>
    <row r="10380" spans="1:5">
      <c r="A10380" s="127" t="s">
        <v>7421</v>
      </c>
      <c r="B10380" s="127">
        <v>18000</v>
      </c>
      <c r="C10380" s="127">
        <f t="shared" si="457"/>
        <v>526000</v>
      </c>
      <c r="D10380" s="129">
        <f t="shared" si="456"/>
        <v>18900</v>
      </c>
      <c r="E10380" s="130" t="s">
        <v>7178</v>
      </c>
    </row>
    <row r="10381" spans="1:5">
      <c r="A10381" s="127" t="s">
        <v>7422</v>
      </c>
      <c r="B10381" s="127">
        <v>19000</v>
      </c>
      <c r="C10381" s="127">
        <f t="shared" si="457"/>
        <v>554000</v>
      </c>
      <c r="D10381" s="129">
        <f t="shared" si="456"/>
        <v>19950</v>
      </c>
      <c r="E10381" s="130" t="s">
        <v>7178</v>
      </c>
    </row>
    <row r="10382" spans="1:5">
      <c r="A10382" s="127" t="s">
        <v>7423</v>
      </c>
      <c r="B10382" s="127">
        <v>20000</v>
      </c>
      <c r="C10382" s="127">
        <f t="shared" si="457"/>
        <v>582000</v>
      </c>
      <c r="D10382" s="129">
        <f t="shared" si="456"/>
        <v>21000</v>
      </c>
      <c r="E10382" s="130" t="s">
        <v>7178</v>
      </c>
    </row>
    <row r="10383" spans="1:5">
      <c r="A10383" s="127" t="s">
        <v>7424</v>
      </c>
      <c r="B10383" s="127">
        <v>21000</v>
      </c>
      <c r="C10383" s="127">
        <f t="shared" si="457"/>
        <v>610000</v>
      </c>
      <c r="D10383" s="129">
        <f t="shared" si="456"/>
        <v>22050</v>
      </c>
      <c r="E10383" s="130" t="s">
        <v>7178</v>
      </c>
    </row>
    <row r="10384" spans="1:5">
      <c r="A10384" s="127" t="s">
        <v>7425</v>
      </c>
      <c r="B10384" s="127">
        <v>22000</v>
      </c>
      <c r="C10384" s="127">
        <f t="shared" si="457"/>
        <v>638000</v>
      </c>
      <c r="D10384" s="129">
        <f t="shared" si="456"/>
        <v>23100</v>
      </c>
      <c r="E10384" s="130" t="s">
        <v>7178</v>
      </c>
    </row>
    <row r="10385" spans="1:5">
      <c r="A10385" s="127" t="s">
        <v>7426</v>
      </c>
      <c r="B10385" s="127">
        <v>23000</v>
      </c>
      <c r="C10385" s="127">
        <f t="shared" si="457"/>
        <v>666000</v>
      </c>
      <c r="D10385" s="129">
        <f t="shared" si="456"/>
        <v>24150</v>
      </c>
      <c r="E10385" s="130" t="s">
        <v>7178</v>
      </c>
    </row>
    <row r="10386" spans="1:5">
      <c r="A10386" s="127" t="s">
        <v>7427</v>
      </c>
      <c r="B10386" s="127">
        <v>24000</v>
      </c>
      <c r="C10386" s="127">
        <f t="shared" si="457"/>
        <v>694000</v>
      </c>
      <c r="D10386" s="129">
        <f t="shared" si="456"/>
        <v>25200</v>
      </c>
      <c r="E10386" s="130" t="s">
        <v>7178</v>
      </c>
    </row>
    <row r="10387" spans="1:5">
      <c r="A10387" s="127" t="s">
        <v>7428</v>
      </c>
      <c r="B10387" s="127">
        <v>25000</v>
      </c>
      <c r="C10387" s="127">
        <f t="shared" si="457"/>
        <v>722000</v>
      </c>
      <c r="D10387" s="129">
        <f t="shared" si="456"/>
        <v>26250</v>
      </c>
      <c r="E10387" s="130" t="s">
        <v>7178</v>
      </c>
    </row>
    <row r="10388" spans="1:5">
      <c r="A10388" s="127" t="s">
        <v>7429</v>
      </c>
      <c r="B10388" s="127">
        <v>26000</v>
      </c>
      <c r="C10388" s="127">
        <f t="shared" si="457"/>
        <v>750000</v>
      </c>
      <c r="D10388" s="129">
        <f t="shared" si="456"/>
        <v>27300</v>
      </c>
      <c r="E10388" s="130" t="s">
        <v>7178</v>
      </c>
    </row>
    <row r="10389" spans="1:5">
      <c r="A10389" s="127" t="s">
        <v>7430</v>
      </c>
      <c r="B10389" s="127">
        <v>27000</v>
      </c>
      <c r="C10389" s="127">
        <f t="shared" si="457"/>
        <v>778000</v>
      </c>
      <c r="D10389" s="129">
        <f t="shared" si="456"/>
        <v>28350</v>
      </c>
      <c r="E10389" s="130" t="s">
        <v>7178</v>
      </c>
    </row>
    <row r="10390" spans="1:5">
      <c r="A10390" s="127" t="s">
        <v>7431</v>
      </c>
      <c r="B10390" s="127">
        <v>28000</v>
      </c>
      <c r="C10390" s="127">
        <f t="shared" si="457"/>
        <v>806000</v>
      </c>
      <c r="D10390" s="129">
        <f t="shared" si="456"/>
        <v>29400</v>
      </c>
      <c r="E10390" s="130" t="s">
        <v>7178</v>
      </c>
    </row>
    <row r="10391" spans="1:5">
      <c r="A10391" s="127" t="s">
        <v>7432</v>
      </c>
      <c r="B10391" s="127">
        <v>29000</v>
      </c>
      <c r="C10391" s="127">
        <f t="shared" si="457"/>
        <v>834000</v>
      </c>
      <c r="D10391" s="129">
        <f t="shared" si="456"/>
        <v>30450</v>
      </c>
      <c r="E10391" s="130" t="s">
        <v>7178</v>
      </c>
    </row>
    <row r="10392" spans="1:5">
      <c r="A10392" s="127" t="s">
        <v>7433</v>
      </c>
      <c r="B10392" s="127">
        <v>30000</v>
      </c>
      <c r="C10392" s="127">
        <f t="shared" si="457"/>
        <v>862000</v>
      </c>
      <c r="D10392" s="129">
        <f t="shared" si="456"/>
        <v>31500</v>
      </c>
      <c r="E10392" s="130" t="s">
        <v>7178</v>
      </c>
    </row>
    <row r="10393" spans="1:5">
      <c r="A10393" s="127" t="s">
        <v>7434</v>
      </c>
      <c r="B10393" s="127">
        <v>31000</v>
      </c>
      <c r="C10393" s="127">
        <f t="shared" si="457"/>
        <v>890000</v>
      </c>
      <c r="D10393" s="129">
        <f t="shared" si="456"/>
        <v>32550</v>
      </c>
      <c r="E10393" s="130" t="s">
        <v>7178</v>
      </c>
    </row>
    <row r="10394" spans="1:5">
      <c r="A10394" s="127" t="s">
        <v>7435</v>
      </c>
      <c r="B10394" s="127">
        <v>32000</v>
      </c>
      <c r="C10394" s="127">
        <f t="shared" si="457"/>
        <v>918000</v>
      </c>
      <c r="D10394" s="129">
        <f t="shared" si="456"/>
        <v>33600</v>
      </c>
      <c r="E10394" s="130" t="s">
        <v>7178</v>
      </c>
    </row>
    <row r="10395" spans="1:5">
      <c r="A10395" s="127" t="s">
        <v>7436</v>
      </c>
      <c r="B10395" s="127">
        <v>33000</v>
      </c>
      <c r="C10395" s="127">
        <f t="shared" si="457"/>
        <v>946000</v>
      </c>
      <c r="D10395" s="129">
        <f t="shared" si="456"/>
        <v>34650</v>
      </c>
      <c r="E10395" s="130" t="s">
        <v>7178</v>
      </c>
    </row>
    <row r="10396" spans="1:5">
      <c r="A10396" s="127" t="s">
        <v>7437</v>
      </c>
      <c r="B10396" s="127">
        <v>34000</v>
      </c>
      <c r="C10396" s="127">
        <f t="shared" si="457"/>
        <v>974000</v>
      </c>
      <c r="D10396" s="129">
        <f t="shared" si="456"/>
        <v>35700</v>
      </c>
      <c r="E10396" s="130" t="s">
        <v>7178</v>
      </c>
    </row>
    <row r="10397" spans="1:5">
      <c r="A10397" s="127" t="s">
        <v>7438</v>
      </c>
      <c r="B10397" s="127">
        <v>35000</v>
      </c>
      <c r="C10397" s="127">
        <f t="shared" si="457"/>
        <v>1002000</v>
      </c>
      <c r="D10397" s="129">
        <f t="shared" si="456"/>
        <v>36750</v>
      </c>
      <c r="E10397" s="130" t="s">
        <v>7178</v>
      </c>
    </row>
    <row r="10398" spans="1:5">
      <c r="A10398" s="127" t="s">
        <v>7439</v>
      </c>
      <c r="B10398" s="127">
        <v>36000</v>
      </c>
      <c r="C10398" s="127">
        <f t="shared" si="457"/>
        <v>1030000</v>
      </c>
      <c r="D10398" s="129">
        <f t="shared" si="456"/>
        <v>37800</v>
      </c>
      <c r="E10398" s="130" t="s">
        <v>7178</v>
      </c>
    </row>
    <row r="10399" spans="1:5">
      <c r="A10399" s="127" t="s">
        <v>7440</v>
      </c>
      <c r="B10399" s="127">
        <v>37000</v>
      </c>
      <c r="C10399" s="127">
        <f t="shared" si="457"/>
        <v>1058000</v>
      </c>
      <c r="D10399" s="129">
        <f t="shared" si="456"/>
        <v>38850</v>
      </c>
      <c r="E10399" s="130" t="s">
        <v>7178</v>
      </c>
    </row>
    <row r="10400" spans="1:5">
      <c r="A10400" s="127" t="s">
        <v>7441</v>
      </c>
      <c r="B10400" s="127">
        <v>38000</v>
      </c>
      <c r="C10400" s="127">
        <f t="shared" si="457"/>
        <v>1086000</v>
      </c>
      <c r="D10400" s="129">
        <f t="shared" si="456"/>
        <v>39900</v>
      </c>
      <c r="E10400" s="130" t="s">
        <v>7178</v>
      </c>
    </row>
    <row r="10401" spans="1:5">
      <c r="A10401" s="127" t="s">
        <v>7442</v>
      </c>
      <c r="B10401" s="127">
        <v>39000</v>
      </c>
      <c r="C10401" s="127">
        <f t="shared" si="457"/>
        <v>1114000</v>
      </c>
      <c r="D10401" s="129">
        <f t="shared" si="456"/>
        <v>40950</v>
      </c>
      <c r="E10401" s="130" t="s">
        <v>7178</v>
      </c>
    </row>
    <row r="10402" spans="1:5">
      <c r="A10402" s="127" t="s">
        <v>7443</v>
      </c>
      <c r="B10402" s="127">
        <v>40000</v>
      </c>
      <c r="C10402" s="127">
        <f t="shared" si="457"/>
        <v>1142000</v>
      </c>
      <c r="D10402" s="129">
        <f t="shared" si="456"/>
        <v>42000</v>
      </c>
      <c r="E10402" s="130" t="s">
        <v>7178</v>
      </c>
    </row>
    <row r="10403" spans="1:5">
      <c r="A10403" s="127" t="s">
        <v>7444</v>
      </c>
      <c r="B10403" s="127">
        <v>41000</v>
      </c>
      <c r="C10403" s="127">
        <f t="shared" si="457"/>
        <v>1170000</v>
      </c>
      <c r="D10403" s="129">
        <f t="shared" si="456"/>
        <v>43050</v>
      </c>
      <c r="E10403" s="130" t="s">
        <v>7178</v>
      </c>
    </row>
    <row r="10404" spans="1:5">
      <c r="A10404" s="127" t="s">
        <v>7445</v>
      </c>
      <c r="B10404" s="127">
        <v>42000</v>
      </c>
      <c r="C10404" s="127">
        <f t="shared" si="457"/>
        <v>1198000</v>
      </c>
      <c r="D10404" s="129">
        <f t="shared" si="456"/>
        <v>44100</v>
      </c>
      <c r="E10404" s="130" t="s">
        <v>7178</v>
      </c>
    </row>
    <row r="10405" spans="1:5">
      <c r="A10405" s="127" t="s">
        <v>7446</v>
      </c>
      <c r="B10405" s="127">
        <v>43000</v>
      </c>
      <c r="C10405" s="127">
        <f t="shared" si="457"/>
        <v>1226000</v>
      </c>
      <c r="D10405" s="129">
        <f t="shared" si="456"/>
        <v>45150</v>
      </c>
      <c r="E10405" s="130" t="s">
        <v>7178</v>
      </c>
    </row>
    <row r="10406" spans="1:5">
      <c r="A10406" s="127" t="s">
        <v>7447</v>
      </c>
      <c r="B10406" s="127">
        <v>44000</v>
      </c>
      <c r="C10406" s="127">
        <f t="shared" si="457"/>
        <v>1254000</v>
      </c>
      <c r="D10406" s="129">
        <f t="shared" si="456"/>
        <v>46200</v>
      </c>
      <c r="E10406" s="130" t="s">
        <v>7178</v>
      </c>
    </row>
    <row r="10407" spans="1:5">
      <c r="A10407" s="127" t="s">
        <v>7448</v>
      </c>
      <c r="B10407" s="127">
        <v>45000</v>
      </c>
      <c r="C10407" s="127">
        <f t="shared" si="457"/>
        <v>1282000</v>
      </c>
      <c r="D10407" s="129">
        <f t="shared" si="456"/>
        <v>47250</v>
      </c>
      <c r="E10407" s="130" t="s">
        <v>7178</v>
      </c>
    </row>
    <row r="10408" spans="1:5">
      <c r="A10408" s="127" t="s">
        <v>7449</v>
      </c>
      <c r="B10408" s="127">
        <v>46000</v>
      </c>
      <c r="C10408" s="127">
        <f t="shared" si="457"/>
        <v>1310000</v>
      </c>
      <c r="D10408" s="129">
        <f t="shared" si="456"/>
        <v>48300</v>
      </c>
      <c r="E10408" s="130" t="s">
        <v>7178</v>
      </c>
    </row>
    <row r="10409" spans="1:5">
      <c r="A10409" s="127" t="s">
        <v>7450</v>
      </c>
      <c r="B10409" s="127">
        <v>47000</v>
      </c>
      <c r="C10409" s="127">
        <f t="shared" si="457"/>
        <v>1338000</v>
      </c>
      <c r="D10409" s="129">
        <f t="shared" si="456"/>
        <v>49350</v>
      </c>
      <c r="E10409" s="130" t="s">
        <v>7178</v>
      </c>
    </row>
    <row r="10410" spans="1:5">
      <c r="A10410" s="127" t="s">
        <v>7451</v>
      </c>
      <c r="B10410" s="127">
        <v>48000</v>
      </c>
      <c r="C10410" s="127">
        <f t="shared" si="457"/>
        <v>1366000</v>
      </c>
      <c r="D10410" s="129">
        <f t="shared" si="456"/>
        <v>50400</v>
      </c>
      <c r="E10410" s="130" t="s">
        <v>7178</v>
      </c>
    </row>
    <row r="10411" spans="1:5">
      <c r="A10411" s="127" t="s">
        <v>7452</v>
      </c>
      <c r="B10411" s="127">
        <v>49000</v>
      </c>
      <c r="C10411" s="127">
        <f t="shared" si="457"/>
        <v>1394000</v>
      </c>
      <c r="D10411" s="129">
        <f t="shared" si="456"/>
        <v>51450</v>
      </c>
      <c r="E10411" s="130" t="s">
        <v>7178</v>
      </c>
    </row>
    <row r="10412" spans="1:5">
      <c r="A10412" s="127" t="s">
        <v>7453</v>
      </c>
      <c r="B10412" s="127">
        <v>50000</v>
      </c>
      <c r="C10412" s="127">
        <f t="shared" si="457"/>
        <v>1422000</v>
      </c>
      <c r="D10412" s="129">
        <f t="shared" si="456"/>
        <v>52500</v>
      </c>
      <c r="E10412" s="130" t="s">
        <v>7178</v>
      </c>
    </row>
    <row r="10413" spans="1:5">
      <c r="A10413" s="127" t="s">
        <v>7454</v>
      </c>
      <c r="B10413" s="127">
        <v>51000</v>
      </c>
      <c r="C10413" s="127">
        <f t="shared" si="457"/>
        <v>1450000</v>
      </c>
      <c r="D10413" s="129">
        <f t="shared" si="456"/>
        <v>53550</v>
      </c>
      <c r="E10413" s="130" t="s">
        <v>7178</v>
      </c>
    </row>
    <row r="10414" spans="1:5">
      <c r="A10414" s="127" t="s">
        <v>7455</v>
      </c>
      <c r="B10414" s="127">
        <v>52000</v>
      </c>
      <c r="C10414" s="127">
        <f t="shared" si="457"/>
        <v>1478000</v>
      </c>
      <c r="D10414" s="129">
        <f t="shared" si="456"/>
        <v>54600</v>
      </c>
      <c r="E10414" s="130" t="s">
        <v>7178</v>
      </c>
    </row>
    <row r="10415" spans="1:5">
      <c r="A10415" s="127" t="s">
        <v>7456</v>
      </c>
      <c r="B10415" s="127">
        <v>53000</v>
      </c>
      <c r="C10415" s="127">
        <f t="shared" si="457"/>
        <v>1506000</v>
      </c>
      <c r="D10415" s="129">
        <f t="shared" si="456"/>
        <v>55650</v>
      </c>
      <c r="E10415" s="130" t="s">
        <v>7178</v>
      </c>
    </row>
    <row r="10416" spans="1:5">
      <c r="A10416" s="127" t="s">
        <v>7457</v>
      </c>
      <c r="B10416" s="127">
        <v>54000</v>
      </c>
      <c r="C10416" s="127">
        <f t="shared" si="457"/>
        <v>1534000</v>
      </c>
      <c r="D10416" s="129">
        <f t="shared" si="456"/>
        <v>56700</v>
      </c>
      <c r="E10416" s="130" t="s">
        <v>7178</v>
      </c>
    </row>
    <row r="10417" spans="1:5">
      <c r="A10417" s="127" t="s">
        <v>7458</v>
      </c>
      <c r="B10417" s="127">
        <v>55000</v>
      </c>
      <c r="C10417" s="127">
        <f t="shared" si="457"/>
        <v>1562000</v>
      </c>
      <c r="D10417" s="129">
        <f t="shared" si="456"/>
        <v>57750</v>
      </c>
      <c r="E10417" s="130" t="s">
        <v>7178</v>
      </c>
    </row>
    <row r="10418" spans="1:5">
      <c r="A10418" s="127" t="s">
        <v>7459</v>
      </c>
      <c r="B10418" s="127">
        <v>56000</v>
      </c>
      <c r="C10418" s="127">
        <f t="shared" si="457"/>
        <v>1590000</v>
      </c>
      <c r="D10418" s="129">
        <f t="shared" si="456"/>
        <v>58800</v>
      </c>
      <c r="E10418" s="130" t="s">
        <v>7178</v>
      </c>
    </row>
    <row r="10419" spans="1:5">
      <c r="A10419" s="127" t="s">
        <v>7460</v>
      </c>
      <c r="B10419" s="127">
        <v>57000</v>
      </c>
      <c r="C10419" s="127">
        <f t="shared" si="457"/>
        <v>1618000</v>
      </c>
      <c r="D10419" s="129">
        <f t="shared" si="456"/>
        <v>59850</v>
      </c>
      <c r="E10419" s="130" t="s">
        <v>7178</v>
      </c>
    </row>
    <row r="10420" spans="1:5">
      <c r="A10420" s="127" t="s">
        <v>7461</v>
      </c>
      <c r="B10420" s="127">
        <v>58000</v>
      </c>
      <c r="C10420" s="127">
        <f t="shared" si="457"/>
        <v>1646000</v>
      </c>
      <c r="D10420" s="129">
        <f t="shared" si="456"/>
        <v>60900</v>
      </c>
      <c r="E10420" s="130" t="s">
        <v>7178</v>
      </c>
    </row>
    <row r="10421" spans="1:5">
      <c r="A10421" s="127" t="s">
        <v>7462</v>
      </c>
      <c r="B10421" s="127">
        <v>59000</v>
      </c>
      <c r="C10421" s="127">
        <f t="shared" si="457"/>
        <v>1674000</v>
      </c>
      <c r="D10421" s="129">
        <f t="shared" si="456"/>
        <v>61950</v>
      </c>
      <c r="E10421" s="130" t="s">
        <v>7178</v>
      </c>
    </row>
    <row r="10422" spans="1:5">
      <c r="A10422" s="127" t="s">
        <v>7463</v>
      </c>
      <c r="B10422" s="127">
        <v>60000</v>
      </c>
      <c r="C10422" s="127">
        <f t="shared" si="457"/>
        <v>1702000</v>
      </c>
      <c r="D10422" s="129">
        <f t="shared" si="456"/>
        <v>63000</v>
      </c>
      <c r="E10422" s="130" t="s">
        <v>7178</v>
      </c>
    </row>
    <row r="10423" spans="1:5">
      <c r="A10423" s="127" t="s">
        <v>7464</v>
      </c>
      <c r="B10423" s="127">
        <v>61000</v>
      </c>
      <c r="C10423" s="127">
        <f t="shared" si="457"/>
        <v>1730000</v>
      </c>
      <c r="D10423" s="129">
        <f t="shared" si="456"/>
        <v>64050</v>
      </c>
      <c r="E10423" s="130" t="s">
        <v>7178</v>
      </c>
    </row>
    <row r="10424" spans="1:5">
      <c r="A10424" s="127" t="s">
        <v>7465</v>
      </c>
      <c r="B10424" s="127">
        <v>62000</v>
      </c>
      <c r="C10424" s="127">
        <f t="shared" si="457"/>
        <v>1758000</v>
      </c>
      <c r="D10424" s="129">
        <f t="shared" si="456"/>
        <v>65100</v>
      </c>
      <c r="E10424" s="130" t="s">
        <v>7178</v>
      </c>
    </row>
    <row r="10425" spans="1:5">
      <c r="A10425" s="127" t="s">
        <v>7466</v>
      </c>
      <c r="B10425" s="127">
        <v>63000</v>
      </c>
      <c r="C10425" s="127">
        <f t="shared" si="457"/>
        <v>1786000</v>
      </c>
      <c r="D10425" s="129">
        <f t="shared" si="456"/>
        <v>66150</v>
      </c>
      <c r="E10425" s="130" t="s">
        <v>7178</v>
      </c>
    </row>
    <row r="10426" spans="1:5">
      <c r="A10426" s="127" t="s">
        <v>7467</v>
      </c>
      <c r="B10426" s="127">
        <v>64000</v>
      </c>
      <c r="C10426" s="127">
        <f t="shared" si="457"/>
        <v>1814000</v>
      </c>
      <c r="D10426" s="129">
        <f t="shared" si="456"/>
        <v>67200</v>
      </c>
      <c r="E10426" s="130" t="s">
        <v>7178</v>
      </c>
    </row>
    <row r="10427" spans="1:5">
      <c r="A10427" s="127" t="s">
        <v>7468</v>
      </c>
      <c r="B10427" s="127">
        <v>65000</v>
      </c>
      <c r="C10427" s="127">
        <f t="shared" si="457"/>
        <v>1842000</v>
      </c>
      <c r="D10427" s="129">
        <f t="shared" ref="D10427:D10462" si="458">SUM($G$2)*(B10427*0.001)</f>
        <v>68250</v>
      </c>
      <c r="E10427" s="130" t="s">
        <v>7178</v>
      </c>
    </row>
    <row r="10428" spans="1:5">
      <c r="A10428" s="127" t="s">
        <v>7469</v>
      </c>
      <c r="B10428" s="127">
        <v>66000</v>
      </c>
      <c r="C10428" s="127">
        <f t="shared" si="457"/>
        <v>1870000</v>
      </c>
      <c r="D10428" s="129">
        <f t="shared" si="458"/>
        <v>69300</v>
      </c>
      <c r="E10428" s="130" t="s">
        <v>7178</v>
      </c>
    </row>
    <row r="10429" spans="1:5">
      <c r="A10429" s="127" t="s">
        <v>7470</v>
      </c>
      <c r="B10429" s="127">
        <v>67000</v>
      </c>
      <c r="C10429" s="127">
        <f t="shared" si="457"/>
        <v>1898000</v>
      </c>
      <c r="D10429" s="129">
        <f t="shared" si="458"/>
        <v>70350</v>
      </c>
      <c r="E10429" s="130" t="s">
        <v>7178</v>
      </c>
    </row>
    <row r="10430" spans="1:5">
      <c r="A10430" s="127" t="s">
        <v>7471</v>
      </c>
      <c r="B10430" s="127">
        <v>68000</v>
      </c>
      <c r="C10430" s="127">
        <f t="shared" ref="C10430:C10462" si="459">C10429+28000</f>
        <v>1926000</v>
      </c>
      <c r="D10430" s="129">
        <f t="shared" si="458"/>
        <v>71400</v>
      </c>
      <c r="E10430" s="130" t="s">
        <v>7178</v>
      </c>
    </row>
    <row r="10431" spans="1:5">
      <c r="A10431" s="127" t="s">
        <v>7472</v>
      </c>
      <c r="B10431" s="127">
        <v>69000</v>
      </c>
      <c r="C10431" s="127">
        <f t="shared" si="459"/>
        <v>1954000</v>
      </c>
      <c r="D10431" s="129">
        <f t="shared" si="458"/>
        <v>72450</v>
      </c>
      <c r="E10431" s="130" t="s">
        <v>7178</v>
      </c>
    </row>
    <row r="10432" spans="1:5">
      <c r="A10432" s="127" t="s">
        <v>7473</v>
      </c>
      <c r="B10432" s="127">
        <v>70000</v>
      </c>
      <c r="C10432" s="127">
        <f t="shared" si="459"/>
        <v>1982000</v>
      </c>
      <c r="D10432" s="129">
        <f t="shared" si="458"/>
        <v>73500</v>
      </c>
      <c r="E10432" s="130" t="s">
        <v>7178</v>
      </c>
    </row>
    <row r="10433" spans="1:5">
      <c r="A10433" s="127" t="s">
        <v>7474</v>
      </c>
      <c r="B10433" s="127">
        <v>71000</v>
      </c>
      <c r="C10433" s="127">
        <f t="shared" si="459"/>
        <v>2010000</v>
      </c>
      <c r="D10433" s="129">
        <f t="shared" si="458"/>
        <v>74550</v>
      </c>
      <c r="E10433" s="130" t="s">
        <v>7178</v>
      </c>
    </row>
    <row r="10434" spans="1:5">
      <c r="A10434" s="127" t="s">
        <v>7475</v>
      </c>
      <c r="B10434" s="127">
        <v>72000</v>
      </c>
      <c r="C10434" s="127">
        <f t="shared" si="459"/>
        <v>2038000</v>
      </c>
      <c r="D10434" s="129">
        <f t="shared" si="458"/>
        <v>75600</v>
      </c>
      <c r="E10434" s="130" t="s">
        <v>7178</v>
      </c>
    </row>
    <row r="10435" spans="1:5">
      <c r="A10435" s="127" t="s">
        <v>7476</v>
      </c>
      <c r="B10435" s="127">
        <v>73000</v>
      </c>
      <c r="C10435" s="127">
        <f t="shared" si="459"/>
        <v>2066000</v>
      </c>
      <c r="D10435" s="129">
        <f t="shared" si="458"/>
        <v>76650</v>
      </c>
      <c r="E10435" s="130" t="s">
        <v>7178</v>
      </c>
    </row>
    <row r="10436" spans="1:5">
      <c r="A10436" s="127" t="s">
        <v>7477</v>
      </c>
      <c r="B10436" s="127">
        <v>74000</v>
      </c>
      <c r="C10436" s="127">
        <f t="shared" si="459"/>
        <v>2094000</v>
      </c>
      <c r="D10436" s="129">
        <f t="shared" si="458"/>
        <v>77700</v>
      </c>
      <c r="E10436" s="130" t="s">
        <v>7178</v>
      </c>
    </row>
    <row r="10437" spans="1:5">
      <c r="A10437" s="127" t="s">
        <v>7478</v>
      </c>
      <c r="B10437" s="127">
        <v>75000</v>
      </c>
      <c r="C10437" s="127">
        <f t="shared" si="459"/>
        <v>2122000</v>
      </c>
      <c r="D10437" s="129">
        <f t="shared" si="458"/>
        <v>78750</v>
      </c>
      <c r="E10437" s="130" t="s">
        <v>7178</v>
      </c>
    </row>
    <row r="10438" spans="1:5">
      <c r="A10438" s="127" t="s">
        <v>7479</v>
      </c>
      <c r="B10438" s="127">
        <v>76000</v>
      </c>
      <c r="C10438" s="127">
        <f t="shared" si="459"/>
        <v>2150000</v>
      </c>
      <c r="D10438" s="129">
        <f t="shared" si="458"/>
        <v>79800</v>
      </c>
      <c r="E10438" s="130" t="s">
        <v>7178</v>
      </c>
    </row>
    <row r="10439" spans="1:5">
      <c r="A10439" s="127" t="s">
        <v>7480</v>
      </c>
      <c r="B10439" s="127">
        <v>77000</v>
      </c>
      <c r="C10439" s="127">
        <f t="shared" si="459"/>
        <v>2178000</v>
      </c>
      <c r="D10439" s="129">
        <f t="shared" si="458"/>
        <v>80850</v>
      </c>
      <c r="E10439" s="130" t="s">
        <v>7178</v>
      </c>
    </row>
    <row r="10440" spans="1:5">
      <c r="A10440" s="127" t="s">
        <v>7481</v>
      </c>
      <c r="B10440" s="127">
        <v>78000</v>
      </c>
      <c r="C10440" s="127">
        <f t="shared" si="459"/>
        <v>2206000</v>
      </c>
      <c r="D10440" s="129">
        <f t="shared" si="458"/>
        <v>81900</v>
      </c>
      <c r="E10440" s="130" t="s">
        <v>7178</v>
      </c>
    </row>
    <row r="10441" spans="1:5">
      <c r="A10441" s="127" t="s">
        <v>7482</v>
      </c>
      <c r="B10441" s="127">
        <v>79000</v>
      </c>
      <c r="C10441" s="127">
        <f t="shared" si="459"/>
        <v>2234000</v>
      </c>
      <c r="D10441" s="129">
        <f t="shared" si="458"/>
        <v>82950</v>
      </c>
      <c r="E10441" s="130" t="s">
        <v>7178</v>
      </c>
    </row>
    <row r="10442" spans="1:5">
      <c r="A10442" s="127" t="s">
        <v>7483</v>
      </c>
      <c r="B10442" s="127">
        <v>80000</v>
      </c>
      <c r="C10442" s="127">
        <f t="shared" si="459"/>
        <v>2262000</v>
      </c>
      <c r="D10442" s="129">
        <f t="shared" si="458"/>
        <v>84000</v>
      </c>
      <c r="E10442" s="130" t="s">
        <v>7178</v>
      </c>
    </row>
    <row r="10443" spans="1:5">
      <c r="A10443" s="127" t="s">
        <v>7484</v>
      </c>
      <c r="B10443" s="127">
        <v>81000</v>
      </c>
      <c r="C10443" s="127">
        <f t="shared" si="459"/>
        <v>2290000</v>
      </c>
      <c r="D10443" s="129">
        <f t="shared" si="458"/>
        <v>85050</v>
      </c>
      <c r="E10443" s="130" t="s">
        <v>7178</v>
      </c>
    </row>
    <row r="10444" spans="1:5">
      <c r="A10444" s="127" t="s">
        <v>7485</v>
      </c>
      <c r="B10444" s="127">
        <v>82000</v>
      </c>
      <c r="C10444" s="127">
        <f t="shared" si="459"/>
        <v>2318000</v>
      </c>
      <c r="D10444" s="129">
        <f t="shared" si="458"/>
        <v>86100</v>
      </c>
      <c r="E10444" s="130" t="s">
        <v>7178</v>
      </c>
    </row>
    <row r="10445" spans="1:5">
      <c r="A10445" s="127" t="s">
        <v>7486</v>
      </c>
      <c r="B10445" s="127">
        <v>83000</v>
      </c>
      <c r="C10445" s="127">
        <f t="shared" si="459"/>
        <v>2346000</v>
      </c>
      <c r="D10445" s="129">
        <f t="shared" si="458"/>
        <v>87150</v>
      </c>
      <c r="E10445" s="130" t="s">
        <v>7178</v>
      </c>
    </row>
    <row r="10446" spans="1:5">
      <c r="A10446" s="127" t="s">
        <v>7487</v>
      </c>
      <c r="B10446" s="127">
        <v>84000</v>
      </c>
      <c r="C10446" s="127">
        <f t="shared" si="459"/>
        <v>2374000</v>
      </c>
      <c r="D10446" s="129">
        <f t="shared" si="458"/>
        <v>88200</v>
      </c>
      <c r="E10446" s="130" t="s">
        <v>7178</v>
      </c>
    </row>
    <row r="10447" spans="1:5">
      <c r="A10447" s="127" t="s">
        <v>7488</v>
      </c>
      <c r="B10447" s="127">
        <v>85000</v>
      </c>
      <c r="C10447" s="127">
        <f t="shared" si="459"/>
        <v>2402000</v>
      </c>
      <c r="D10447" s="129">
        <f t="shared" si="458"/>
        <v>89250</v>
      </c>
      <c r="E10447" s="130" t="s">
        <v>7178</v>
      </c>
    </row>
    <row r="10448" spans="1:5">
      <c r="A10448" s="127" t="s">
        <v>7489</v>
      </c>
      <c r="B10448" s="127">
        <v>86000</v>
      </c>
      <c r="C10448" s="127">
        <f t="shared" si="459"/>
        <v>2430000</v>
      </c>
      <c r="D10448" s="129">
        <f t="shared" si="458"/>
        <v>90300</v>
      </c>
      <c r="E10448" s="130" t="s">
        <v>7178</v>
      </c>
    </row>
    <row r="10449" spans="1:5">
      <c r="A10449" s="127" t="s">
        <v>7490</v>
      </c>
      <c r="B10449" s="127">
        <v>87000</v>
      </c>
      <c r="C10449" s="127">
        <f t="shared" si="459"/>
        <v>2458000</v>
      </c>
      <c r="D10449" s="129">
        <f t="shared" si="458"/>
        <v>91350</v>
      </c>
      <c r="E10449" s="130" t="s">
        <v>7178</v>
      </c>
    </row>
    <row r="10450" spans="1:5">
      <c r="A10450" s="127" t="s">
        <v>7491</v>
      </c>
      <c r="B10450" s="127">
        <v>88000</v>
      </c>
      <c r="C10450" s="127">
        <f t="shared" si="459"/>
        <v>2486000</v>
      </c>
      <c r="D10450" s="129">
        <f t="shared" si="458"/>
        <v>92400</v>
      </c>
      <c r="E10450" s="130" t="s">
        <v>7178</v>
      </c>
    </row>
    <row r="10451" spans="1:5">
      <c r="A10451" s="127" t="s">
        <v>7492</v>
      </c>
      <c r="B10451" s="127">
        <v>89000</v>
      </c>
      <c r="C10451" s="127">
        <f t="shared" si="459"/>
        <v>2514000</v>
      </c>
      <c r="D10451" s="129">
        <f t="shared" si="458"/>
        <v>93450</v>
      </c>
      <c r="E10451" s="130" t="s">
        <v>7178</v>
      </c>
    </row>
    <row r="10452" spans="1:5">
      <c r="A10452" s="127" t="s">
        <v>7493</v>
      </c>
      <c r="B10452" s="127">
        <v>90000</v>
      </c>
      <c r="C10452" s="127">
        <f t="shared" si="459"/>
        <v>2542000</v>
      </c>
      <c r="D10452" s="129">
        <f t="shared" si="458"/>
        <v>94500</v>
      </c>
      <c r="E10452" s="130" t="s">
        <v>7178</v>
      </c>
    </row>
    <row r="10453" spans="1:5">
      <c r="A10453" s="127" t="s">
        <v>7494</v>
      </c>
      <c r="B10453" s="127">
        <v>91000</v>
      </c>
      <c r="C10453" s="127">
        <f t="shared" si="459"/>
        <v>2570000</v>
      </c>
      <c r="D10453" s="129">
        <f t="shared" si="458"/>
        <v>95550</v>
      </c>
      <c r="E10453" s="130" t="s">
        <v>7178</v>
      </c>
    </row>
    <row r="10454" spans="1:5">
      <c r="A10454" s="127" t="s">
        <v>7495</v>
      </c>
      <c r="B10454" s="127">
        <v>92000</v>
      </c>
      <c r="C10454" s="127">
        <f t="shared" si="459"/>
        <v>2598000</v>
      </c>
      <c r="D10454" s="129">
        <f t="shared" si="458"/>
        <v>96600</v>
      </c>
      <c r="E10454" s="130" t="s">
        <v>7178</v>
      </c>
    </row>
    <row r="10455" spans="1:5">
      <c r="A10455" s="127" t="s">
        <v>7496</v>
      </c>
      <c r="B10455" s="127">
        <v>93000</v>
      </c>
      <c r="C10455" s="127">
        <f t="shared" si="459"/>
        <v>2626000</v>
      </c>
      <c r="D10455" s="129">
        <f t="shared" si="458"/>
        <v>97650</v>
      </c>
      <c r="E10455" s="130" t="s">
        <v>7178</v>
      </c>
    </row>
    <row r="10456" spans="1:5">
      <c r="A10456" s="127" t="s">
        <v>7497</v>
      </c>
      <c r="B10456" s="127">
        <v>94000</v>
      </c>
      <c r="C10456" s="127">
        <f t="shared" si="459"/>
        <v>2654000</v>
      </c>
      <c r="D10456" s="129">
        <f t="shared" si="458"/>
        <v>98700</v>
      </c>
      <c r="E10456" s="130" t="s">
        <v>7178</v>
      </c>
    </row>
    <row r="10457" spans="1:5">
      <c r="A10457" s="127" t="s">
        <v>7498</v>
      </c>
      <c r="B10457" s="127">
        <v>95000</v>
      </c>
      <c r="C10457" s="127">
        <f t="shared" si="459"/>
        <v>2682000</v>
      </c>
      <c r="D10457" s="129">
        <f t="shared" si="458"/>
        <v>99750</v>
      </c>
      <c r="E10457" s="130" t="s">
        <v>7178</v>
      </c>
    </row>
    <row r="10458" spans="1:5">
      <c r="A10458" s="127" t="s">
        <v>7499</v>
      </c>
      <c r="B10458" s="127">
        <v>96000</v>
      </c>
      <c r="C10458" s="127">
        <f t="shared" si="459"/>
        <v>2710000</v>
      </c>
      <c r="D10458" s="129">
        <f t="shared" si="458"/>
        <v>100800</v>
      </c>
      <c r="E10458" s="130" t="s">
        <v>7178</v>
      </c>
    </row>
    <row r="10459" spans="1:5">
      <c r="A10459" s="127" t="s">
        <v>7500</v>
      </c>
      <c r="B10459" s="127">
        <v>97000</v>
      </c>
      <c r="C10459" s="127">
        <f t="shared" si="459"/>
        <v>2738000</v>
      </c>
      <c r="D10459" s="129">
        <f t="shared" si="458"/>
        <v>101850</v>
      </c>
      <c r="E10459" s="130" t="s">
        <v>7178</v>
      </c>
    </row>
    <row r="10460" spans="1:5">
      <c r="A10460" s="127" t="s">
        <v>7501</v>
      </c>
      <c r="B10460" s="127">
        <v>98000</v>
      </c>
      <c r="C10460" s="127">
        <f t="shared" si="459"/>
        <v>2766000</v>
      </c>
      <c r="D10460" s="129">
        <f t="shared" si="458"/>
        <v>102900</v>
      </c>
      <c r="E10460" s="130" t="s">
        <v>7178</v>
      </c>
    </row>
    <row r="10461" spans="1:5">
      <c r="A10461" s="127" t="s">
        <v>7502</v>
      </c>
      <c r="B10461" s="127">
        <v>99000</v>
      </c>
      <c r="C10461" s="127">
        <f t="shared" si="459"/>
        <v>2794000</v>
      </c>
      <c r="D10461" s="129">
        <f t="shared" si="458"/>
        <v>103950</v>
      </c>
      <c r="E10461" s="130" t="s">
        <v>7178</v>
      </c>
    </row>
    <row r="10462" spans="1:5">
      <c r="A10462" s="127" t="s">
        <v>7503</v>
      </c>
      <c r="B10462" s="127">
        <v>100000</v>
      </c>
      <c r="C10462" s="127">
        <f t="shared" si="459"/>
        <v>2822000</v>
      </c>
      <c r="D10462" s="129">
        <f t="shared" si="458"/>
        <v>105000</v>
      </c>
      <c r="E10462" s="130" t="s">
        <v>7178</v>
      </c>
    </row>
    <row r="10463" spans="1:5">
      <c r="A10463" s="127" t="s">
        <v>7504</v>
      </c>
      <c r="B10463" s="127">
        <v>1000</v>
      </c>
      <c r="C10463" s="127">
        <v>50000</v>
      </c>
      <c r="D10463" s="129">
        <f t="shared" ref="D10463:D10526" si="460">SUM($G$2)*(B10463*0.001)</f>
        <v>1050</v>
      </c>
      <c r="E10463" s="130" t="s">
        <v>7178</v>
      </c>
    </row>
    <row r="10464" spans="1:5">
      <c r="A10464" s="127" t="s">
        <v>7505</v>
      </c>
      <c r="B10464" s="127">
        <v>2000</v>
      </c>
      <c r="C10464" s="127">
        <v>78000</v>
      </c>
      <c r="D10464" s="129">
        <f t="shared" si="460"/>
        <v>2100</v>
      </c>
      <c r="E10464" s="130" t="s">
        <v>7178</v>
      </c>
    </row>
    <row r="10465" spans="1:5">
      <c r="A10465" s="127" t="s">
        <v>7506</v>
      </c>
      <c r="B10465" s="127">
        <v>3000</v>
      </c>
      <c r="C10465" s="127">
        <v>106000</v>
      </c>
      <c r="D10465" s="129">
        <f t="shared" si="460"/>
        <v>3150</v>
      </c>
      <c r="E10465" s="130" t="s">
        <v>7178</v>
      </c>
    </row>
    <row r="10466" spans="1:5">
      <c r="A10466" s="127" t="s">
        <v>7507</v>
      </c>
      <c r="B10466" s="127">
        <v>4000</v>
      </c>
      <c r="C10466" s="127">
        <v>134000</v>
      </c>
      <c r="D10466" s="129">
        <f t="shared" si="460"/>
        <v>4200</v>
      </c>
      <c r="E10466" s="130" t="s">
        <v>7178</v>
      </c>
    </row>
    <row r="10467" spans="1:5">
      <c r="A10467" s="127" t="s">
        <v>7508</v>
      </c>
      <c r="B10467" s="127">
        <v>5000</v>
      </c>
      <c r="C10467" s="127">
        <v>162000</v>
      </c>
      <c r="D10467" s="129">
        <f t="shared" si="460"/>
        <v>5250</v>
      </c>
      <c r="E10467" s="130" t="s">
        <v>7178</v>
      </c>
    </row>
    <row r="10468" spans="1:5">
      <c r="A10468" s="127" t="s">
        <v>7509</v>
      </c>
      <c r="B10468" s="127">
        <v>6000</v>
      </c>
      <c r="C10468" s="127">
        <v>190000</v>
      </c>
      <c r="D10468" s="129">
        <f t="shared" si="460"/>
        <v>6300</v>
      </c>
      <c r="E10468" s="130" t="s">
        <v>7178</v>
      </c>
    </row>
    <row r="10469" spans="1:5">
      <c r="A10469" s="127" t="s">
        <v>7510</v>
      </c>
      <c r="B10469" s="127">
        <v>7000</v>
      </c>
      <c r="C10469" s="127">
        <v>218000</v>
      </c>
      <c r="D10469" s="129">
        <f t="shared" si="460"/>
        <v>7350</v>
      </c>
      <c r="E10469" s="130" t="s">
        <v>7178</v>
      </c>
    </row>
    <row r="10470" spans="1:5">
      <c r="A10470" s="127" t="s">
        <v>7511</v>
      </c>
      <c r="B10470" s="127">
        <v>8000</v>
      </c>
      <c r="C10470" s="127">
        <v>246000</v>
      </c>
      <c r="D10470" s="129">
        <f t="shared" si="460"/>
        <v>8400</v>
      </c>
      <c r="E10470" s="130" t="s">
        <v>7178</v>
      </c>
    </row>
    <row r="10471" spans="1:5">
      <c r="A10471" s="127" t="s">
        <v>7512</v>
      </c>
      <c r="B10471" s="127">
        <v>9000</v>
      </c>
      <c r="C10471" s="127">
        <v>274000</v>
      </c>
      <c r="D10471" s="129">
        <f t="shared" si="460"/>
        <v>9450</v>
      </c>
      <c r="E10471" s="130" t="s">
        <v>7178</v>
      </c>
    </row>
    <row r="10472" spans="1:5">
      <c r="A10472" s="127" t="s">
        <v>7513</v>
      </c>
      <c r="B10472" s="127">
        <v>10000</v>
      </c>
      <c r="C10472" s="127">
        <v>302000</v>
      </c>
      <c r="D10472" s="129">
        <f t="shared" si="460"/>
        <v>10500</v>
      </c>
      <c r="E10472" s="130" t="s">
        <v>7178</v>
      </c>
    </row>
    <row r="10473" spans="1:5">
      <c r="A10473" s="127" t="s">
        <v>7514</v>
      </c>
      <c r="B10473" s="127">
        <v>11000</v>
      </c>
      <c r="C10473" s="127">
        <v>330000</v>
      </c>
      <c r="D10473" s="129">
        <f t="shared" si="460"/>
        <v>11550</v>
      </c>
      <c r="E10473" s="130" t="s">
        <v>7178</v>
      </c>
    </row>
    <row r="10474" spans="1:5">
      <c r="A10474" s="127" t="s">
        <v>7515</v>
      </c>
      <c r="B10474" s="127">
        <v>12000</v>
      </c>
      <c r="C10474" s="127">
        <v>358000</v>
      </c>
      <c r="D10474" s="129">
        <f t="shared" si="460"/>
        <v>12600</v>
      </c>
      <c r="E10474" s="130" t="s">
        <v>7178</v>
      </c>
    </row>
    <row r="10475" spans="1:5">
      <c r="A10475" s="127" t="s">
        <v>7516</v>
      </c>
      <c r="B10475" s="127">
        <v>13000</v>
      </c>
      <c r="C10475" s="127">
        <v>386000</v>
      </c>
      <c r="D10475" s="129">
        <f t="shared" si="460"/>
        <v>13650</v>
      </c>
      <c r="E10475" s="130" t="s">
        <v>7178</v>
      </c>
    </row>
    <row r="10476" spans="1:5">
      <c r="A10476" s="127" t="s">
        <v>7517</v>
      </c>
      <c r="B10476" s="127">
        <v>14000</v>
      </c>
      <c r="C10476" s="127">
        <v>414000</v>
      </c>
      <c r="D10476" s="129">
        <f t="shared" si="460"/>
        <v>14700</v>
      </c>
      <c r="E10476" s="130" t="s">
        <v>7178</v>
      </c>
    </row>
    <row r="10477" spans="1:5">
      <c r="A10477" s="127" t="s">
        <v>7518</v>
      </c>
      <c r="B10477" s="127">
        <v>15000</v>
      </c>
      <c r="C10477" s="127">
        <v>442000</v>
      </c>
      <c r="D10477" s="129">
        <f t="shared" si="460"/>
        <v>15750</v>
      </c>
      <c r="E10477" s="130" t="s">
        <v>7178</v>
      </c>
    </row>
    <row r="10478" spans="1:5">
      <c r="A10478" s="127" t="s">
        <v>7519</v>
      </c>
      <c r="B10478" s="127">
        <v>16000</v>
      </c>
      <c r="C10478" s="127">
        <v>470000</v>
      </c>
      <c r="D10478" s="129">
        <f t="shared" si="460"/>
        <v>16800</v>
      </c>
      <c r="E10478" s="130" t="s">
        <v>7178</v>
      </c>
    </row>
    <row r="10479" spans="1:5">
      <c r="A10479" s="127" t="s">
        <v>7520</v>
      </c>
      <c r="B10479" s="127">
        <v>17000</v>
      </c>
      <c r="C10479" s="127">
        <v>498000</v>
      </c>
      <c r="D10479" s="129">
        <f t="shared" si="460"/>
        <v>17850</v>
      </c>
      <c r="E10479" s="130" t="s">
        <v>7178</v>
      </c>
    </row>
    <row r="10480" spans="1:5">
      <c r="A10480" s="127" t="s">
        <v>7521</v>
      </c>
      <c r="B10480" s="127">
        <v>18000</v>
      </c>
      <c r="C10480" s="127">
        <v>526000</v>
      </c>
      <c r="D10480" s="129">
        <f t="shared" si="460"/>
        <v>18900</v>
      </c>
      <c r="E10480" s="130" t="s">
        <v>7178</v>
      </c>
    </row>
    <row r="10481" spans="1:5">
      <c r="A10481" s="127" t="s">
        <v>7522</v>
      </c>
      <c r="B10481" s="127">
        <v>19000</v>
      </c>
      <c r="C10481" s="127">
        <v>554000</v>
      </c>
      <c r="D10481" s="129">
        <f t="shared" si="460"/>
        <v>19950</v>
      </c>
      <c r="E10481" s="130" t="s">
        <v>7178</v>
      </c>
    </row>
    <row r="10482" spans="1:5">
      <c r="A10482" s="127" t="s">
        <v>7523</v>
      </c>
      <c r="B10482" s="127">
        <v>20000</v>
      </c>
      <c r="C10482" s="127">
        <v>582000</v>
      </c>
      <c r="D10482" s="129">
        <f t="shared" si="460"/>
        <v>21000</v>
      </c>
      <c r="E10482" s="130" t="s">
        <v>7178</v>
      </c>
    </row>
    <row r="10483" spans="1:5">
      <c r="A10483" s="127" t="s">
        <v>7524</v>
      </c>
      <c r="B10483" s="127">
        <v>21000</v>
      </c>
      <c r="C10483" s="127">
        <v>610000</v>
      </c>
      <c r="D10483" s="129">
        <f t="shared" si="460"/>
        <v>22050</v>
      </c>
      <c r="E10483" s="130" t="s">
        <v>7178</v>
      </c>
    </row>
    <row r="10484" spans="1:5">
      <c r="A10484" s="127" t="s">
        <v>7525</v>
      </c>
      <c r="B10484" s="127">
        <v>22000</v>
      </c>
      <c r="C10484" s="127">
        <v>638000</v>
      </c>
      <c r="D10484" s="129">
        <f t="shared" si="460"/>
        <v>23100</v>
      </c>
      <c r="E10484" s="130" t="s">
        <v>7178</v>
      </c>
    </row>
    <row r="10485" spans="1:5">
      <c r="A10485" s="127" t="s">
        <v>7526</v>
      </c>
      <c r="B10485" s="127">
        <v>23000</v>
      </c>
      <c r="C10485" s="127">
        <v>666000</v>
      </c>
      <c r="D10485" s="129">
        <f t="shared" si="460"/>
        <v>24150</v>
      </c>
      <c r="E10485" s="130" t="s">
        <v>7178</v>
      </c>
    </row>
    <row r="10486" spans="1:5">
      <c r="A10486" s="127" t="s">
        <v>7527</v>
      </c>
      <c r="B10486" s="127">
        <v>24000</v>
      </c>
      <c r="C10486" s="127">
        <v>694000</v>
      </c>
      <c r="D10486" s="129">
        <f t="shared" si="460"/>
        <v>25200</v>
      </c>
      <c r="E10486" s="130" t="s">
        <v>7178</v>
      </c>
    </row>
    <row r="10487" spans="1:5">
      <c r="A10487" s="127" t="s">
        <v>7528</v>
      </c>
      <c r="B10487" s="127">
        <v>25000</v>
      </c>
      <c r="C10487" s="127">
        <v>722000</v>
      </c>
      <c r="D10487" s="129">
        <f t="shared" si="460"/>
        <v>26250</v>
      </c>
      <c r="E10487" s="130" t="s">
        <v>7178</v>
      </c>
    </row>
    <row r="10488" spans="1:5">
      <c r="A10488" s="127" t="s">
        <v>7529</v>
      </c>
      <c r="B10488" s="127">
        <v>26000</v>
      </c>
      <c r="C10488" s="127">
        <v>750000</v>
      </c>
      <c r="D10488" s="129">
        <f t="shared" si="460"/>
        <v>27300</v>
      </c>
      <c r="E10488" s="130" t="s">
        <v>7178</v>
      </c>
    </row>
    <row r="10489" spans="1:5">
      <c r="A10489" s="127" t="s">
        <v>7530</v>
      </c>
      <c r="B10489" s="127">
        <v>27000</v>
      </c>
      <c r="C10489" s="127">
        <v>778000</v>
      </c>
      <c r="D10489" s="129">
        <f t="shared" si="460"/>
        <v>28350</v>
      </c>
      <c r="E10489" s="130" t="s">
        <v>7178</v>
      </c>
    </row>
    <row r="10490" spans="1:5">
      <c r="A10490" s="127" t="s">
        <v>7531</v>
      </c>
      <c r="B10490" s="127">
        <v>28000</v>
      </c>
      <c r="C10490" s="127">
        <v>806000</v>
      </c>
      <c r="D10490" s="129">
        <f t="shared" si="460"/>
        <v>29400</v>
      </c>
      <c r="E10490" s="130" t="s">
        <v>7178</v>
      </c>
    </row>
    <row r="10491" spans="1:5">
      <c r="A10491" s="127" t="s">
        <v>7532</v>
      </c>
      <c r="B10491" s="127">
        <v>29000</v>
      </c>
      <c r="C10491" s="127">
        <v>834000</v>
      </c>
      <c r="D10491" s="129">
        <f t="shared" si="460"/>
        <v>30450</v>
      </c>
      <c r="E10491" s="130" t="s">
        <v>7178</v>
      </c>
    </row>
    <row r="10492" spans="1:5">
      <c r="A10492" s="127" t="s">
        <v>7533</v>
      </c>
      <c r="B10492" s="127">
        <v>30000</v>
      </c>
      <c r="C10492" s="127">
        <v>862000</v>
      </c>
      <c r="D10492" s="129">
        <f t="shared" si="460"/>
        <v>31500</v>
      </c>
      <c r="E10492" s="130" t="s">
        <v>7178</v>
      </c>
    </row>
    <row r="10493" spans="1:5">
      <c r="A10493" s="127" t="s">
        <v>7534</v>
      </c>
      <c r="B10493" s="127">
        <v>31000</v>
      </c>
      <c r="C10493" s="127">
        <v>890000</v>
      </c>
      <c r="D10493" s="129">
        <f t="shared" si="460"/>
        <v>32550</v>
      </c>
      <c r="E10493" s="130" t="s">
        <v>7178</v>
      </c>
    </row>
    <row r="10494" spans="1:5">
      <c r="A10494" s="127" t="s">
        <v>7535</v>
      </c>
      <c r="B10494" s="127">
        <v>32000</v>
      </c>
      <c r="C10494" s="127">
        <v>918000</v>
      </c>
      <c r="D10494" s="129">
        <f t="shared" si="460"/>
        <v>33600</v>
      </c>
      <c r="E10494" s="130" t="s">
        <v>7178</v>
      </c>
    </row>
    <row r="10495" spans="1:5">
      <c r="A10495" s="127" t="s">
        <v>7536</v>
      </c>
      <c r="B10495" s="127">
        <v>33000</v>
      </c>
      <c r="C10495" s="127">
        <v>946000</v>
      </c>
      <c r="D10495" s="129">
        <f t="shared" si="460"/>
        <v>34650</v>
      </c>
      <c r="E10495" s="130" t="s">
        <v>7178</v>
      </c>
    </row>
    <row r="10496" spans="1:5">
      <c r="A10496" s="127" t="s">
        <v>7537</v>
      </c>
      <c r="B10496" s="127">
        <v>34000</v>
      </c>
      <c r="C10496" s="127">
        <v>974000</v>
      </c>
      <c r="D10496" s="129">
        <f t="shared" si="460"/>
        <v>35700</v>
      </c>
      <c r="E10496" s="130" t="s">
        <v>7178</v>
      </c>
    </row>
    <row r="10497" spans="1:5">
      <c r="A10497" s="127" t="s">
        <v>7538</v>
      </c>
      <c r="B10497" s="127">
        <v>35000</v>
      </c>
      <c r="C10497" s="127">
        <v>1002000</v>
      </c>
      <c r="D10497" s="129">
        <f t="shared" si="460"/>
        <v>36750</v>
      </c>
      <c r="E10497" s="130" t="s">
        <v>7178</v>
      </c>
    </row>
    <row r="10498" spans="1:5">
      <c r="A10498" s="127" t="s">
        <v>7539</v>
      </c>
      <c r="B10498" s="127">
        <v>36000</v>
      </c>
      <c r="C10498" s="127">
        <v>1030000</v>
      </c>
      <c r="D10498" s="129">
        <f t="shared" si="460"/>
        <v>37800</v>
      </c>
      <c r="E10498" s="130" t="s">
        <v>7178</v>
      </c>
    </row>
    <row r="10499" spans="1:5">
      <c r="A10499" s="127" t="s">
        <v>7540</v>
      </c>
      <c r="B10499" s="127">
        <v>37000</v>
      </c>
      <c r="C10499" s="127">
        <v>1058000</v>
      </c>
      <c r="D10499" s="129">
        <f t="shared" si="460"/>
        <v>38850</v>
      </c>
      <c r="E10499" s="130" t="s">
        <v>7178</v>
      </c>
    </row>
    <row r="10500" spans="1:5">
      <c r="A10500" s="127" t="s">
        <v>7541</v>
      </c>
      <c r="B10500" s="127">
        <v>38000</v>
      </c>
      <c r="C10500" s="127">
        <v>1086000</v>
      </c>
      <c r="D10500" s="129">
        <f t="shared" si="460"/>
        <v>39900</v>
      </c>
      <c r="E10500" s="130" t="s">
        <v>7178</v>
      </c>
    </row>
    <row r="10501" spans="1:5">
      <c r="A10501" s="127" t="s">
        <v>7542</v>
      </c>
      <c r="B10501" s="127">
        <v>39000</v>
      </c>
      <c r="C10501" s="127">
        <v>1114000</v>
      </c>
      <c r="D10501" s="129">
        <f t="shared" si="460"/>
        <v>40950</v>
      </c>
      <c r="E10501" s="130" t="s">
        <v>7178</v>
      </c>
    </row>
    <row r="10502" spans="1:5">
      <c r="A10502" s="127" t="s">
        <v>7543</v>
      </c>
      <c r="B10502" s="127">
        <v>40000</v>
      </c>
      <c r="C10502" s="127">
        <v>1142000</v>
      </c>
      <c r="D10502" s="129">
        <f t="shared" si="460"/>
        <v>42000</v>
      </c>
      <c r="E10502" s="130" t="s">
        <v>7178</v>
      </c>
    </row>
    <row r="10503" spans="1:5">
      <c r="A10503" s="127" t="s">
        <v>7544</v>
      </c>
      <c r="B10503" s="127">
        <v>41000</v>
      </c>
      <c r="C10503" s="127">
        <v>1170000</v>
      </c>
      <c r="D10503" s="129">
        <f t="shared" si="460"/>
        <v>43050</v>
      </c>
      <c r="E10503" s="130" t="s">
        <v>7178</v>
      </c>
    </row>
    <row r="10504" spans="1:5">
      <c r="A10504" s="127" t="s">
        <v>7545</v>
      </c>
      <c r="B10504" s="127">
        <v>42000</v>
      </c>
      <c r="C10504" s="127">
        <v>1198000</v>
      </c>
      <c r="D10504" s="129">
        <f t="shared" si="460"/>
        <v>44100</v>
      </c>
      <c r="E10504" s="130" t="s">
        <v>7178</v>
      </c>
    </row>
    <row r="10505" spans="1:5">
      <c r="A10505" s="127" t="s">
        <v>7546</v>
      </c>
      <c r="B10505" s="127">
        <v>43000</v>
      </c>
      <c r="C10505" s="127">
        <v>1226000</v>
      </c>
      <c r="D10505" s="129">
        <f t="shared" si="460"/>
        <v>45150</v>
      </c>
      <c r="E10505" s="130" t="s">
        <v>7178</v>
      </c>
    </row>
    <row r="10506" spans="1:5">
      <c r="A10506" s="127" t="s">
        <v>7547</v>
      </c>
      <c r="B10506" s="127">
        <v>44000</v>
      </c>
      <c r="C10506" s="127">
        <v>1254000</v>
      </c>
      <c r="D10506" s="129">
        <f t="shared" si="460"/>
        <v>46200</v>
      </c>
      <c r="E10506" s="130" t="s">
        <v>7178</v>
      </c>
    </row>
    <row r="10507" spans="1:5">
      <c r="A10507" s="127" t="s">
        <v>7548</v>
      </c>
      <c r="B10507" s="127">
        <v>45000</v>
      </c>
      <c r="C10507" s="127">
        <v>1282000</v>
      </c>
      <c r="D10507" s="129">
        <f t="shared" si="460"/>
        <v>47250</v>
      </c>
      <c r="E10507" s="130" t="s">
        <v>7178</v>
      </c>
    </row>
    <row r="10508" spans="1:5">
      <c r="A10508" s="127" t="s">
        <v>7549</v>
      </c>
      <c r="B10508" s="127">
        <v>46000</v>
      </c>
      <c r="C10508" s="127">
        <v>1310000</v>
      </c>
      <c r="D10508" s="129">
        <f t="shared" si="460"/>
        <v>48300</v>
      </c>
      <c r="E10508" s="130" t="s">
        <v>7178</v>
      </c>
    </row>
    <row r="10509" spans="1:5">
      <c r="A10509" s="127" t="s">
        <v>7550</v>
      </c>
      <c r="B10509" s="127">
        <v>47000</v>
      </c>
      <c r="C10509" s="127">
        <v>1338000</v>
      </c>
      <c r="D10509" s="129">
        <f t="shared" si="460"/>
        <v>49350</v>
      </c>
      <c r="E10509" s="130" t="s">
        <v>7178</v>
      </c>
    </row>
    <row r="10510" spans="1:5">
      <c r="A10510" s="127" t="s">
        <v>7551</v>
      </c>
      <c r="B10510" s="127">
        <v>48000</v>
      </c>
      <c r="C10510" s="127">
        <v>1366000</v>
      </c>
      <c r="D10510" s="129">
        <f t="shared" si="460"/>
        <v>50400</v>
      </c>
      <c r="E10510" s="130" t="s">
        <v>7178</v>
      </c>
    </row>
    <row r="10511" spans="1:5">
      <c r="A10511" s="127" t="s">
        <v>7552</v>
      </c>
      <c r="B10511" s="127">
        <v>49000</v>
      </c>
      <c r="C10511" s="127">
        <v>1394000</v>
      </c>
      <c r="D10511" s="129">
        <f t="shared" si="460"/>
        <v>51450</v>
      </c>
      <c r="E10511" s="130" t="s">
        <v>7178</v>
      </c>
    </row>
    <row r="10512" spans="1:5">
      <c r="A10512" s="127" t="s">
        <v>7553</v>
      </c>
      <c r="B10512" s="127">
        <v>50000</v>
      </c>
      <c r="C10512" s="127">
        <v>1422000</v>
      </c>
      <c r="D10512" s="129">
        <f t="shared" si="460"/>
        <v>52500</v>
      </c>
      <c r="E10512" s="130" t="s">
        <v>7178</v>
      </c>
    </row>
    <row r="10513" spans="1:5">
      <c r="A10513" s="127" t="s">
        <v>7554</v>
      </c>
      <c r="B10513" s="127">
        <v>51000</v>
      </c>
      <c r="C10513" s="127">
        <v>1450000</v>
      </c>
      <c r="D10513" s="129">
        <f t="shared" si="460"/>
        <v>53550</v>
      </c>
      <c r="E10513" s="130" t="s">
        <v>7178</v>
      </c>
    </row>
    <row r="10514" spans="1:5">
      <c r="A10514" s="127" t="s">
        <v>7555</v>
      </c>
      <c r="B10514" s="127">
        <v>52000</v>
      </c>
      <c r="C10514" s="127">
        <v>1478000</v>
      </c>
      <c r="D10514" s="129">
        <f t="shared" si="460"/>
        <v>54600</v>
      </c>
      <c r="E10514" s="130" t="s">
        <v>7178</v>
      </c>
    </row>
    <row r="10515" spans="1:5">
      <c r="A10515" s="127" t="s">
        <v>7556</v>
      </c>
      <c r="B10515" s="127">
        <v>53000</v>
      </c>
      <c r="C10515" s="127">
        <v>1506000</v>
      </c>
      <c r="D10515" s="129">
        <f t="shared" si="460"/>
        <v>55650</v>
      </c>
      <c r="E10515" s="130" t="s">
        <v>7178</v>
      </c>
    </row>
    <row r="10516" spans="1:5">
      <c r="A10516" s="127" t="s">
        <v>7557</v>
      </c>
      <c r="B10516" s="127">
        <v>54000</v>
      </c>
      <c r="C10516" s="127">
        <v>1534000</v>
      </c>
      <c r="D10516" s="129">
        <f t="shared" si="460"/>
        <v>56700</v>
      </c>
      <c r="E10516" s="130" t="s">
        <v>7178</v>
      </c>
    </row>
    <row r="10517" spans="1:5">
      <c r="A10517" s="127" t="s">
        <v>7558</v>
      </c>
      <c r="B10517" s="127">
        <v>55000</v>
      </c>
      <c r="C10517" s="127">
        <v>1562000</v>
      </c>
      <c r="D10517" s="129">
        <f t="shared" si="460"/>
        <v>57750</v>
      </c>
      <c r="E10517" s="130" t="s">
        <v>7178</v>
      </c>
    </row>
    <row r="10518" spans="1:5">
      <c r="A10518" s="127" t="s">
        <v>7559</v>
      </c>
      <c r="B10518" s="127">
        <v>56000</v>
      </c>
      <c r="C10518" s="127">
        <v>1590000</v>
      </c>
      <c r="D10518" s="129">
        <f t="shared" si="460"/>
        <v>58800</v>
      </c>
      <c r="E10518" s="130" t="s">
        <v>7178</v>
      </c>
    </row>
    <row r="10519" spans="1:5">
      <c r="A10519" s="127" t="s">
        <v>7560</v>
      </c>
      <c r="B10519" s="127">
        <v>57000</v>
      </c>
      <c r="C10519" s="127">
        <v>1618000</v>
      </c>
      <c r="D10519" s="129">
        <f t="shared" si="460"/>
        <v>59850</v>
      </c>
      <c r="E10519" s="130" t="s">
        <v>7178</v>
      </c>
    </row>
    <row r="10520" spans="1:5">
      <c r="A10520" s="127" t="s">
        <v>7561</v>
      </c>
      <c r="B10520" s="127">
        <v>58000</v>
      </c>
      <c r="C10520" s="127">
        <v>1646000</v>
      </c>
      <c r="D10520" s="129">
        <f t="shared" si="460"/>
        <v>60900</v>
      </c>
      <c r="E10520" s="130" t="s">
        <v>7178</v>
      </c>
    </row>
    <row r="10521" spans="1:5">
      <c r="A10521" s="127" t="s">
        <v>7562</v>
      </c>
      <c r="B10521" s="127">
        <v>59000</v>
      </c>
      <c r="C10521" s="127">
        <v>1674000</v>
      </c>
      <c r="D10521" s="129">
        <f t="shared" si="460"/>
        <v>61950</v>
      </c>
      <c r="E10521" s="130" t="s">
        <v>7178</v>
      </c>
    </row>
    <row r="10522" spans="1:5">
      <c r="A10522" s="127" t="s">
        <v>7563</v>
      </c>
      <c r="B10522" s="127">
        <v>60000</v>
      </c>
      <c r="C10522" s="127">
        <v>1702000</v>
      </c>
      <c r="D10522" s="129">
        <f t="shared" si="460"/>
        <v>63000</v>
      </c>
      <c r="E10522" s="130" t="s">
        <v>7178</v>
      </c>
    </row>
    <row r="10523" spans="1:5">
      <c r="A10523" s="127" t="s">
        <v>7564</v>
      </c>
      <c r="B10523" s="127">
        <v>61000</v>
      </c>
      <c r="C10523" s="127">
        <v>1730000</v>
      </c>
      <c r="D10523" s="129">
        <f t="shared" si="460"/>
        <v>64050</v>
      </c>
      <c r="E10523" s="130" t="s">
        <v>7178</v>
      </c>
    </row>
    <row r="10524" spans="1:5">
      <c r="A10524" s="127" t="s">
        <v>7565</v>
      </c>
      <c r="B10524" s="127">
        <v>62000</v>
      </c>
      <c r="C10524" s="127">
        <v>1758000</v>
      </c>
      <c r="D10524" s="129">
        <f t="shared" si="460"/>
        <v>65100</v>
      </c>
      <c r="E10524" s="130" t="s">
        <v>7178</v>
      </c>
    </row>
    <row r="10525" spans="1:5">
      <c r="A10525" s="127" t="s">
        <v>7566</v>
      </c>
      <c r="B10525" s="127">
        <v>63000</v>
      </c>
      <c r="C10525" s="127">
        <v>1786000</v>
      </c>
      <c r="D10525" s="129">
        <f t="shared" si="460"/>
        <v>66150</v>
      </c>
      <c r="E10525" s="130" t="s">
        <v>7178</v>
      </c>
    </row>
    <row r="10526" spans="1:5">
      <c r="A10526" s="127" t="s">
        <v>7567</v>
      </c>
      <c r="B10526" s="127">
        <v>64000</v>
      </c>
      <c r="C10526" s="127">
        <v>1814000</v>
      </c>
      <c r="D10526" s="129">
        <f t="shared" si="460"/>
        <v>67200</v>
      </c>
      <c r="E10526" s="130" t="s">
        <v>7178</v>
      </c>
    </row>
    <row r="10527" spans="1:5">
      <c r="A10527" s="127" t="s">
        <v>7568</v>
      </c>
      <c r="B10527" s="127">
        <v>65000</v>
      </c>
      <c r="C10527" s="127">
        <v>1842000</v>
      </c>
      <c r="D10527" s="129">
        <f t="shared" ref="D10527:D10590" si="461">SUM($G$2)*(B10527*0.001)</f>
        <v>68250</v>
      </c>
      <c r="E10527" s="130" t="s">
        <v>7178</v>
      </c>
    </row>
    <row r="10528" spans="1:5">
      <c r="A10528" s="127" t="s">
        <v>7569</v>
      </c>
      <c r="B10528" s="127">
        <v>66000</v>
      </c>
      <c r="C10528" s="127">
        <v>1870000</v>
      </c>
      <c r="D10528" s="129">
        <f t="shared" si="461"/>
        <v>69300</v>
      </c>
      <c r="E10528" s="130" t="s">
        <v>7178</v>
      </c>
    </row>
    <row r="10529" spans="1:5">
      <c r="A10529" s="127" t="s">
        <v>7570</v>
      </c>
      <c r="B10529" s="127">
        <v>67000</v>
      </c>
      <c r="C10529" s="127">
        <v>1898000</v>
      </c>
      <c r="D10529" s="129">
        <f t="shared" si="461"/>
        <v>70350</v>
      </c>
      <c r="E10529" s="130" t="s">
        <v>7178</v>
      </c>
    </row>
    <row r="10530" spans="1:5">
      <c r="A10530" s="127" t="s">
        <v>7571</v>
      </c>
      <c r="B10530" s="127">
        <v>68000</v>
      </c>
      <c r="C10530" s="127">
        <v>1926000</v>
      </c>
      <c r="D10530" s="129">
        <f t="shared" si="461"/>
        <v>71400</v>
      </c>
      <c r="E10530" s="130" t="s">
        <v>7178</v>
      </c>
    </row>
    <row r="10531" spans="1:5">
      <c r="A10531" s="127" t="s">
        <v>7572</v>
      </c>
      <c r="B10531" s="127">
        <v>69000</v>
      </c>
      <c r="C10531" s="127">
        <v>1954000</v>
      </c>
      <c r="D10531" s="129">
        <f t="shared" si="461"/>
        <v>72450</v>
      </c>
      <c r="E10531" s="130" t="s">
        <v>7178</v>
      </c>
    </row>
    <row r="10532" spans="1:5">
      <c r="A10532" s="127" t="s">
        <v>7573</v>
      </c>
      <c r="B10532" s="127">
        <v>70000</v>
      </c>
      <c r="C10532" s="127">
        <v>1982000</v>
      </c>
      <c r="D10532" s="129">
        <f t="shared" si="461"/>
        <v>73500</v>
      </c>
      <c r="E10532" s="130" t="s">
        <v>7178</v>
      </c>
    </row>
    <row r="10533" spans="1:5">
      <c r="A10533" s="127" t="s">
        <v>7574</v>
      </c>
      <c r="B10533" s="127">
        <v>71000</v>
      </c>
      <c r="C10533" s="127">
        <v>2010000</v>
      </c>
      <c r="D10533" s="129">
        <f t="shared" si="461"/>
        <v>74550</v>
      </c>
      <c r="E10533" s="130" t="s">
        <v>7178</v>
      </c>
    </row>
    <row r="10534" spans="1:5">
      <c r="A10534" s="127" t="s">
        <v>7575</v>
      </c>
      <c r="B10534" s="127">
        <v>72000</v>
      </c>
      <c r="C10534" s="127">
        <v>2038000</v>
      </c>
      <c r="D10534" s="129">
        <f t="shared" si="461"/>
        <v>75600</v>
      </c>
      <c r="E10534" s="130" t="s">
        <v>7178</v>
      </c>
    </row>
    <row r="10535" spans="1:5">
      <c r="A10535" s="127" t="s">
        <v>7576</v>
      </c>
      <c r="B10535" s="127">
        <v>73000</v>
      </c>
      <c r="C10535" s="127">
        <v>2066000</v>
      </c>
      <c r="D10535" s="129">
        <f t="shared" si="461"/>
        <v>76650</v>
      </c>
      <c r="E10535" s="130" t="s">
        <v>7178</v>
      </c>
    </row>
    <row r="10536" spans="1:5">
      <c r="A10536" s="127" t="s">
        <v>7577</v>
      </c>
      <c r="B10536" s="127">
        <v>74000</v>
      </c>
      <c r="C10536" s="127">
        <v>2094000</v>
      </c>
      <c r="D10536" s="129">
        <f t="shared" si="461"/>
        <v>77700</v>
      </c>
      <c r="E10536" s="130" t="s">
        <v>7178</v>
      </c>
    </row>
    <row r="10537" spans="1:5">
      <c r="A10537" s="127" t="s">
        <v>7578</v>
      </c>
      <c r="B10537" s="127">
        <v>75000</v>
      </c>
      <c r="C10537" s="127">
        <v>2122000</v>
      </c>
      <c r="D10537" s="129">
        <f t="shared" si="461"/>
        <v>78750</v>
      </c>
      <c r="E10537" s="130" t="s">
        <v>7178</v>
      </c>
    </row>
    <row r="10538" spans="1:5">
      <c r="A10538" s="127" t="s">
        <v>7579</v>
      </c>
      <c r="B10538" s="127">
        <v>76000</v>
      </c>
      <c r="C10538" s="127">
        <v>2150000</v>
      </c>
      <c r="D10538" s="129">
        <f t="shared" si="461"/>
        <v>79800</v>
      </c>
      <c r="E10538" s="130" t="s">
        <v>7178</v>
      </c>
    </row>
    <row r="10539" spans="1:5">
      <c r="A10539" s="127" t="s">
        <v>7580</v>
      </c>
      <c r="B10539" s="127">
        <v>77000</v>
      </c>
      <c r="C10539" s="127">
        <v>2178000</v>
      </c>
      <c r="D10539" s="129">
        <f t="shared" si="461"/>
        <v>80850</v>
      </c>
      <c r="E10539" s="130" t="s">
        <v>7178</v>
      </c>
    </row>
    <row r="10540" spans="1:5">
      <c r="A10540" s="127" t="s">
        <v>7581</v>
      </c>
      <c r="B10540" s="127">
        <v>78000</v>
      </c>
      <c r="C10540" s="127">
        <v>2206000</v>
      </c>
      <c r="D10540" s="129">
        <f t="shared" si="461"/>
        <v>81900</v>
      </c>
      <c r="E10540" s="130" t="s">
        <v>7178</v>
      </c>
    </row>
    <row r="10541" spans="1:5">
      <c r="A10541" s="127" t="s">
        <v>7582</v>
      </c>
      <c r="B10541" s="127">
        <v>79000</v>
      </c>
      <c r="C10541" s="127">
        <v>2234000</v>
      </c>
      <c r="D10541" s="129">
        <f t="shared" si="461"/>
        <v>82950</v>
      </c>
      <c r="E10541" s="130" t="s">
        <v>7178</v>
      </c>
    </row>
    <row r="10542" spans="1:5">
      <c r="A10542" s="127" t="s">
        <v>7583</v>
      </c>
      <c r="B10542" s="127">
        <v>80000</v>
      </c>
      <c r="C10542" s="127">
        <v>2262000</v>
      </c>
      <c r="D10542" s="129">
        <f t="shared" si="461"/>
        <v>84000</v>
      </c>
      <c r="E10542" s="130" t="s">
        <v>7178</v>
      </c>
    </row>
    <row r="10543" spans="1:5">
      <c r="A10543" s="127" t="s">
        <v>7584</v>
      </c>
      <c r="B10543" s="127">
        <v>81000</v>
      </c>
      <c r="C10543" s="127">
        <v>2290000</v>
      </c>
      <c r="D10543" s="129">
        <f t="shared" si="461"/>
        <v>85050</v>
      </c>
      <c r="E10543" s="130" t="s">
        <v>7178</v>
      </c>
    </row>
    <row r="10544" spans="1:5">
      <c r="A10544" s="127" t="s">
        <v>7585</v>
      </c>
      <c r="B10544" s="127">
        <v>82000</v>
      </c>
      <c r="C10544" s="127">
        <v>2318000</v>
      </c>
      <c r="D10544" s="129">
        <f t="shared" si="461"/>
        <v>86100</v>
      </c>
      <c r="E10544" s="130" t="s">
        <v>7178</v>
      </c>
    </row>
    <row r="10545" spans="1:5">
      <c r="A10545" s="127" t="s">
        <v>7586</v>
      </c>
      <c r="B10545" s="127">
        <v>83000</v>
      </c>
      <c r="C10545" s="127">
        <v>2346000</v>
      </c>
      <c r="D10545" s="129">
        <f t="shared" si="461"/>
        <v>87150</v>
      </c>
      <c r="E10545" s="130" t="s">
        <v>7178</v>
      </c>
    </row>
    <row r="10546" spans="1:5">
      <c r="A10546" s="127" t="s">
        <v>7587</v>
      </c>
      <c r="B10546" s="127">
        <v>84000</v>
      </c>
      <c r="C10546" s="127">
        <v>2374000</v>
      </c>
      <c r="D10546" s="129">
        <f t="shared" si="461"/>
        <v>88200</v>
      </c>
      <c r="E10546" s="130" t="s">
        <v>7178</v>
      </c>
    </row>
    <row r="10547" spans="1:5">
      <c r="A10547" s="127" t="s">
        <v>7588</v>
      </c>
      <c r="B10547" s="127">
        <v>85000</v>
      </c>
      <c r="C10547" s="127">
        <v>2402000</v>
      </c>
      <c r="D10547" s="129">
        <f t="shared" si="461"/>
        <v>89250</v>
      </c>
      <c r="E10547" s="130" t="s">
        <v>7178</v>
      </c>
    </row>
    <row r="10548" spans="1:5">
      <c r="A10548" s="127" t="s">
        <v>7589</v>
      </c>
      <c r="B10548" s="127">
        <v>86000</v>
      </c>
      <c r="C10548" s="127">
        <v>2430000</v>
      </c>
      <c r="D10548" s="129">
        <f t="shared" si="461"/>
        <v>90300</v>
      </c>
      <c r="E10548" s="130" t="s">
        <v>7178</v>
      </c>
    </row>
    <row r="10549" spans="1:5">
      <c r="A10549" s="127" t="s">
        <v>7590</v>
      </c>
      <c r="B10549" s="127">
        <v>87000</v>
      </c>
      <c r="C10549" s="127">
        <v>2458000</v>
      </c>
      <c r="D10549" s="129">
        <f t="shared" si="461"/>
        <v>91350</v>
      </c>
      <c r="E10549" s="130" t="s">
        <v>7178</v>
      </c>
    </row>
    <row r="10550" spans="1:5">
      <c r="A10550" s="127" t="s">
        <v>7591</v>
      </c>
      <c r="B10550" s="127">
        <v>88000</v>
      </c>
      <c r="C10550" s="127">
        <v>2486000</v>
      </c>
      <c r="D10550" s="129">
        <f t="shared" si="461"/>
        <v>92400</v>
      </c>
      <c r="E10550" s="130" t="s">
        <v>7178</v>
      </c>
    </row>
    <row r="10551" spans="1:5">
      <c r="A10551" s="127" t="s">
        <v>7592</v>
      </c>
      <c r="B10551" s="127">
        <v>89000</v>
      </c>
      <c r="C10551" s="127">
        <v>2514000</v>
      </c>
      <c r="D10551" s="129">
        <f t="shared" si="461"/>
        <v>93450</v>
      </c>
      <c r="E10551" s="130" t="s">
        <v>7178</v>
      </c>
    </row>
    <row r="10552" spans="1:5">
      <c r="A10552" s="127" t="s">
        <v>7593</v>
      </c>
      <c r="B10552" s="127">
        <v>90000</v>
      </c>
      <c r="C10552" s="127">
        <v>2542000</v>
      </c>
      <c r="D10552" s="129">
        <f t="shared" si="461"/>
        <v>94500</v>
      </c>
      <c r="E10552" s="130" t="s">
        <v>7178</v>
      </c>
    </row>
    <row r="10553" spans="1:5">
      <c r="A10553" s="127" t="s">
        <v>7594</v>
      </c>
      <c r="B10553" s="127">
        <v>91000</v>
      </c>
      <c r="C10553" s="127">
        <v>2570000</v>
      </c>
      <c r="D10553" s="129">
        <f t="shared" si="461"/>
        <v>95550</v>
      </c>
      <c r="E10553" s="130" t="s">
        <v>7178</v>
      </c>
    </row>
    <row r="10554" spans="1:5">
      <c r="A10554" s="127" t="s">
        <v>7595</v>
      </c>
      <c r="B10554" s="127">
        <v>92000</v>
      </c>
      <c r="C10554" s="127">
        <v>2598000</v>
      </c>
      <c r="D10554" s="129">
        <f t="shared" si="461"/>
        <v>96600</v>
      </c>
      <c r="E10554" s="130" t="s">
        <v>7178</v>
      </c>
    </row>
    <row r="10555" spans="1:5">
      <c r="A10555" s="127" t="s">
        <v>7596</v>
      </c>
      <c r="B10555" s="127">
        <v>93000</v>
      </c>
      <c r="C10555" s="127">
        <v>2626000</v>
      </c>
      <c r="D10555" s="129">
        <f t="shared" si="461"/>
        <v>97650</v>
      </c>
      <c r="E10555" s="130" t="s">
        <v>7178</v>
      </c>
    </row>
    <row r="10556" spans="1:5">
      <c r="A10556" s="127" t="s">
        <v>7597</v>
      </c>
      <c r="B10556" s="127">
        <v>94000</v>
      </c>
      <c r="C10556" s="127">
        <v>2654000</v>
      </c>
      <c r="D10556" s="129">
        <f t="shared" si="461"/>
        <v>98700</v>
      </c>
      <c r="E10556" s="130" t="s">
        <v>7178</v>
      </c>
    </row>
    <row r="10557" spans="1:5">
      <c r="A10557" s="127" t="s">
        <v>7598</v>
      </c>
      <c r="B10557" s="127">
        <v>95000</v>
      </c>
      <c r="C10557" s="127">
        <v>2682000</v>
      </c>
      <c r="D10557" s="129">
        <f t="shared" si="461"/>
        <v>99750</v>
      </c>
      <c r="E10557" s="130" t="s">
        <v>7178</v>
      </c>
    </row>
    <row r="10558" spans="1:5">
      <c r="A10558" s="127" t="s">
        <v>7599</v>
      </c>
      <c r="B10558" s="127">
        <v>96000</v>
      </c>
      <c r="C10558" s="127">
        <v>2710000</v>
      </c>
      <c r="D10558" s="129">
        <f t="shared" si="461"/>
        <v>100800</v>
      </c>
      <c r="E10558" s="130" t="s">
        <v>7178</v>
      </c>
    </row>
    <row r="10559" spans="1:5">
      <c r="A10559" s="127" t="s">
        <v>7600</v>
      </c>
      <c r="B10559" s="127">
        <v>97000</v>
      </c>
      <c r="C10559" s="127">
        <v>2738000</v>
      </c>
      <c r="D10559" s="129">
        <f t="shared" si="461"/>
        <v>101850</v>
      </c>
      <c r="E10559" s="130" t="s">
        <v>7178</v>
      </c>
    </row>
    <row r="10560" spans="1:5">
      <c r="A10560" s="127" t="s">
        <v>7601</v>
      </c>
      <c r="B10560" s="127">
        <v>98000</v>
      </c>
      <c r="C10560" s="127">
        <v>2766000</v>
      </c>
      <c r="D10560" s="129">
        <f t="shared" si="461"/>
        <v>102900</v>
      </c>
      <c r="E10560" s="130" t="s">
        <v>7178</v>
      </c>
    </row>
    <row r="10561" spans="1:5">
      <c r="A10561" s="127" t="s">
        <v>7602</v>
      </c>
      <c r="B10561" s="127">
        <v>99000</v>
      </c>
      <c r="C10561" s="127">
        <v>2794000</v>
      </c>
      <c r="D10561" s="129">
        <f t="shared" si="461"/>
        <v>103950</v>
      </c>
      <c r="E10561" s="130" t="s">
        <v>7178</v>
      </c>
    </row>
    <row r="10562" spans="1:5">
      <c r="A10562" s="127" t="s">
        <v>7603</v>
      </c>
      <c r="B10562" s="127">
        <v>100000</v>
      </c>
      <c r="C10562" s="127">
        <v>2822000</v>
      </c>
      <c r="D10562" s="129">
        <f t="shared" si="461"/>
        <v>105000</v>
      </c>
      <c r="E10562" s="130" t="s">
        <v>7178</v>
      </c>
    </row>
    <row r="10563" spans="1:5">
      <c r="A10563" s="127" t="s">
        <v>7604</v>
      </c>
      <c r="B10563" s="127">
        <v>1000</v>
      </c>
      <c r="C10563" s="127">
        <v>50000</v>
      </c>
      <c r="D10563" s="129">
        <f t="shared" si="461"/>
        <v>1050</v>
      </c>
      <c r="E10563" s="130" t="s">
        <v>7178</v>
      </c>
    </row>
    <row r="10564" spans="1:5">
      <c r="A10564" s="127" t="s">
        <v>7605</v>
      </c>
      <c r="B10564" s="127">
        <v>2000</v>
      </c>
      <c r="C10564" s="127">
        <v>78000</v>
      </c>
      <c r="D10564" s="129">
        <f t="shared" si="461"/>
        <v>2100</v>
      </c>
      <c r="E10564" s="130" t="s">
        <v>7178</v>
      </c>
    </row>
    <row r="10565" spans="1:5">
      <c r="A10565" s="127" t="s">
        <v>7606</v>
      </c>
      <c r="B10565" s="127">
        <v>3000</v>
      </c>
      <c r="C10565" s="127">
        <v>106000</v>
      </c>
      <c r="D10565" s="129">
        <f t="shared" si="461"/>
        <v>3150</v>
      </c>
      <c r="E10565" s="130" t="s">
        <v>7178</v>
      </c>
    </row>
    <row r="10566" spans="1:5">
      <c r="A10566" s="127" t="s">
        <v>7607</v>
      </c>
      <c r="B10566" s="127">
        <v>4000</v>
      </c>
      <c r="C10566" s="127">
        <v>134000</v>
      </c>
      <c r="D10566" s="129">
        <f t="shared" si="461"/>
        <v>4200</v>
      </c>
      <c r="E10566" s="130" t="s">
        <v>7178</v>
      </c>
    </row>
    <row r="10567" spans="1:5">
      <c r="A10567" s="127" t="s">
        <v>7608</v>
      </c>
      <c r="B10567" s="127">
        <v>5000</v>
      </c>
      <c r="C10567" s="127">
        <v>162000</v>
      </c>
      <c r="D10567" s="129">
        <f t="shared" si="461"/>
        <v>5250</v>
      </c>
      <c r="E10567" s="130" t="s">
        <v>7178</v>
      </c>
    </row>
    <row r="10568" spans="1:5">
      <c r="A10568" s="127" t="s">
        <v>7609</v>
      </c>
      <c r="B10568" s="127">
        <v>6000</v>
      </c>
      <c r="C10568" s="127">
        <v>190000</v>
      </c>
      <c r="D10568" s="129">
        <f t="shared" si="461"/>
        <v>6300</v>
      </c>
      <c r="E10568" s="130" t="s">
        <v>7178</v>
      </c>
    </row>
    <row r="10569" spans="1:5">
      <c r="A10569" s="127" t="s">
        <v>7610</v>
      </c>
      <c r="B10569" s="127">
        <v>7000</v>
      </c>
      <c r="C10569" s="127">
        <v>218000</v>
      </c>
      <c r="D10569" s="129">
        <f t="shared" si="461"/>
        <v>7350</v>
      </c>
      <c r="E10569" s="130" t="s">
        <v>7178</v>
      </c>
    </row>
    <row r="10570" spans="1:5">
      <c r="A10570" s="127" t="s">
        <v>7611</v>
      </c>
      <c r="B10570" s="127">
        <v>8000</v>
      </c>
      <c r="C10570" s="127">
        <v>246000</v>
      </c>
      <c r="D10570" s="129">
        <f t="shared" si="461"/>
        <v>8400</v>
      </c>
      <c r="E10570" s="130" t="s">
        <v>7178</v>
      </c>
    </row>
    <row r="10571" spans="1:5">
      <c r="A10571" s="127" t="s">
        <v>7612</v>
      </c>
      <c r="B10571" s="127">
        <v>9000</v>
      </c>
      <c r="C10571" s="127">
        <v>274000</v>
      </c>
      <c r="D10571" s="129">
        <f t="shared" si="461"/>
        <v>9450</v>
      </c>
      <c r="E10571" s="130" t="s">
        <v>7178</v>
      </c>
    </row>
    <row r="10572" spans="1:5">
      <c r="A10572" s="127" t="s">
        <v>7613</v>
      </c>
      <c r="B10572" s="127">
        <v>10000</v>
      </c>
      <c r="C10572" s="127">
        <v>302000</v>
      </c>
      <c r="D10572" s="129">
        <f t="shared" si="461"/>
        <v>10500</v>
      </c>
      <c r="E10572" s="130" t="s">
        <v>7178</v>
      </c>
    </row>
    <row r="10573" spans="1:5">
      <c r="A10573" s="127" t="s">
        <v>7614</v>
      </c>
      <c r="B10573" s="127">
        <v>11000</v>
      </c>
      <c r="C10573" s="127">
        <v>330000</v>
      </c>
      <c r="D10573" s="129">
        <f t="shared" si="461"/>
        <v>11550</v>
      </c>
      <c r="E10573" s="130" t="s">
        <v>7178</v>
      </c>
    </row>
    <row r="10574" spans="1:5">
      <c r="A10574" s="127" t="s">
        <v>7615</v>
      </c>
      <c r="B10574" s="127">
        <v>12000</v>
      </c>
      <c r="C10574" s="127">
        <v>358000</v>
      </c>
      <c r="D10574" s="129">
        <f t="shared" si="461"/>
        <v>12600</v>
      </c>
      <c r="E10574" s="130" t="s">
        <v>7178</v>
      </c>
    </row>
    <row r="10575" spans="1:5">
      <c r="A10575" s="127" t="s">
        <v>7616</v>
      </c>
      <c r="B10575" s="127">
        <v>13000</v>
      </c>
      <c r="C10575" s="127">
        <v>386000</v>
      </c>
      <c r="D10575" s="129">
        <f t="shared" si="461"/>
        <v>13650</v>
      </c>
      <c r="E10575" s="130" t="s">
        <v>7178</v>
      </c>
    </row>
    <row r="10576" spans="1:5">
      <c r="A10576" s="127" t="s">
        <v>7617</v>
      </c>
      <c r="B10576" s="127">
        <v>14000</v>
      </c>
      <c r="C10576" s="127">
        <v>414000</v>
      </c>
      <c r="D10576" s="129">
        <f t="shared" si="461"/>
        <v>14700</v>
      </c>
      <c r="E10576" s="130" t="s">
        <v>7178</v>
      </c>
    </row>
    <row r="10577" spans="1:5">
      <c r="A10577" s="127" t="s">
        <v>7618</v>
      </c>
      <c r="B10577" s="127">
        <v>15000</v>
      </c>
      <c r="C10577" s="127">
        <v>442000</v>
      </c>
      <c r="D10577" s="129">
        <f t="shared" si="461"/>
        <v>15750</v>
      </c>
      <c r="E10577" s="130" t="s">
        <v>7178</v>
      </c>
    </row>
    <row r="10578" spans="1:5">
      <c r="A10578" s="127" t="s">
        <v>7619</v>
      </c>
      <c r="B10578" s="127">
        <v>16000</v>
      </c>
      <c r="C10578" s="127">
        <v>470000</v>
      </c>
      <c r="D10578" s="129">
        <f t="shared" si="461"/>
        <v>16800</v>
      </c>
      <c r="E10578" s="130" t="s">
        <v>7178</v>
      </c>
    </row>
    <row r="10579" spans="1:5">
      <c r="A10579" s="127" t="s">
        <v>7620</v>
      </c>
      <c r="B10579" s="127">
        <v>17000</v>
      </c>
      <c r="C10579" s="127">
        <v>498000</v>
      </c>
      <c r="D10579" s="129">
        <f t="shared" si="461"/>
        <v>17850</v>
      </c>
      <c r="E10579" s="130" t="s">
        <v>7178</v>
      </c>
    </row>
    <row r="10580" spans="1:5">
      <c r="A10580" s="127" t="s">
        <v>7621</v>
      </c>
      <c r="B10580" s="127">
        <v>18000</v>
      </c>
      <c r="C10580" s="127">
        <v>526000</v>
      </c>
      <c r="D10580" s="129">
        <f t="shared" si="461"/>
        <v>18900</v>
      </c>
      <c r="E10580" s="130" t="s">
        <v>7178</v>
      </c>
    </row>
    <row r="10581" spans="1:5">
      <c r="A10581" s="127" t="s">
        <v>7622</v>
      </c>
      <c r="B10581" s="127">
        <v>19000</v>
      </c>
      <c r="C10581" s="127">
        <v>554000</v>
      </c>
      <c r="D10581" s="129">
        <f t="shared" si="461"/>
        <v>19950</v>
      </c>
      <c r="E10581" s="130" t="s">
        <v>7178</v>
      </c>
    </row>
    <row r="10582" spans="1:5">
      <c r="A10582" s="127" t="s">
        <v>7623</v>
      </c>
      <c r="B10582" s="127">
        <v>20000</v>
      </c>
      <c r="C10582" s="127">
        <v>582000</v>
      </c>
      <c r="D10582" s="129">
        <f t="shared" si="461"/>
        <v>21000</v>
      </c>
      <c r="E10582" s="130" t="s">
        <v>7178</v>
      </c>
    </row>
    <row r="10583" spans="1:5">
      <c r="A10583" s="127" t="s">
        <v>7624</v>
      </c>
      <c r="B10583" s="127">
        <v>21000</v>
      </c>
      <c r="C10583" s="127">
        <v>610000</v>
      </c>
      <c r="D10583" s="129">
        <f t="shared" si="461"/>
        <v>22050</v>
      </c>
      <c r="E10583" s="130" t="s">
        <v>7178</v>
      </c>
    </row>
    <row r="10584" spans="1:5">
      <c r="A10584" s="127" t="s">
        <v>7625</v>
      </c>
      <c r="B10584" s="127">
        <v>22000</v>
      </c>
      <c r="C10584" s="127">
        <v>638000</v>
      </c>
      <c r="D10584" s="129">
        <f t="shared" si="461"/>
        <v>23100</v>
      </c>
      <c r="E10584" s="130" t="s">
        <v>7178</v>
      </c>
    </row>
    <row r="10585" spans="1:5">
      <c r="A10585" s="127" t="s">
        <v>7626</v>
      </c>
      <c r="B10585" s="127">
        <v>23000</v>
      </c>
      <c r="C10585" s="127">
        <v>666000</v>
      </c>
      <c r="D10585" s="129">
        <f t="shared" si="461"/>
        <v>24150</v>
      </c>
      <c r="E10585" s="130" t="s">
        <v>7178</v>
      </c>
    </row>
    <row r="10586" spans="1:5">
      <c r="A10586" s="127" t="s">
        <v>7627</v>
      </c>
      <c r="B10586" s="127">
        <v>24000</v>
      </c>
      <c r="C10586" s="127">
        <v>694000</v>
      </c>
      <c r="D10586" s="129">
        <f t="shared" si="461"/>
        <v>25200</v>
      </c>
      <c r="E10586" s="130" t="s">
        <v>7178</v>
      </c>
    </row>
    <row r="10587" spans="1:5">
      <c r="A10587" s="127" t="s">
        <v>7628</v>
      </c>
      <c r="B10587" s="127">
        <v>25000</v>
      </c>
      <c r="C10587" s="127">
        <v>722000</v>
      </c>
      <c r="D10587" s="129">
        <f t="shared" si="461"/>
        <v>26250</v>
      </c>
      <c r="E10587" s="130" t="s">
        <v>7178</v>
      </c>
    </row>
    <row r="10588" spans="1:5">
      <c r="A10588" s="127" t="s">
        <v>7629</v>
      </c>
      <c r="B10588" s="127">
        <v>26000</v>
      </c>
      <c r="C10588" s="127">
        <v>750000</v>
      </c>
      <c r="D10588" s="129">
        <f t="shared" si="461"/>
        <v>27300</v>
      </c>
      <c r="E10588" s="130" t="s">
        <v>7178</v>
      </c>
    </row>
    <row r="10589" spans="1:5">
      <c r="A10589" s="127" t="s">
        <v>7630</v>
      </c>
      <c r="B10589" s="127">
        <v>27000</v>
      </c>
      <c r="C10589" s="127">
        <v>778000</v>
      </c>
      <c r="D10589" s="129">
        <f t="shared" si="461"/>
        <v>28350</v>
      </c>
      <c r="E10589" s="130" t="s">
        <v>7178</v>
      </c>
    </row>
    <row r="10590" spans="1:5">
      <c r="A10590" s="127" t="s">
        <v>7631</v>
      </c>
      <c r="B10590" s="127">
        <v>28000</v>
      </c>
      <c r="C10590" s="127">
        <v>806000</v>
      </c>
      <c r="D10590" s="129">
        <f t="shared" si="461"/>
        <v>29400</v>
      </c>
      <c r="E10590" s="130" t="s">
        <v>7178</v>
      </c>
    </row>
    <row r="10591" spans="1:5">
      <c r="A10591" s="127" t="s">
        <v>7632</v>
      </c>
      <c r="B10591" s="127">
        <v>29000</v>
      </c>
      <c r="C10591" s="127">
        <v>834000</v>
      </c>
      <c r="D10591" s="129">
        <f t="shared" ref="D10591:D10654" si="462">SUM($G$2)*(B10591*0.001)</f>
        <v>30450</v>
      </c>
      <c r="E10591" s="130" t="s">
        <v>7178</v>
      </c>
    </row>
    <row r="10592" spans="1:5">
      <c r="A10592" s="127" t="s">
        <v>7633</v>
      </c>
      <c r="B10592" s="127">
        <v>30000</v>
      </c>
      <c r="C10592" s="127">
        <v>862000</v>
      </c>
      <c r="D10592" s="129">
        <f t="shared" si="462"/>
        <v>31500</v>
      </c>
      <c r="E10592" s="130" t="s">
        <v>7178</v>
      </c>
    </row>
    <row r="10593" spans="1:5">
      <c r="A10593" s="127" t="s">
        <v>7634</v>
      </c>
      <c r="B10593" s="127">
        <v>31000</v>
      </c>
      <c r="C10593" s="127">
        <v>890000</v>
      </c>
      <c r="D10593" s="129">
        <f t="shared" si="462"/>
        <v>32550</v>
      </c>
      <c r="E10593" s="130" t="s">
        <v>7178</v>
      </c>
    </row>
    <row r="10594" spans="1:5">
      <c r="A10594" s="127" t="s">
        <v>7635</v>
      </c>
      <c r="B10594" s="127">
        <v>32000</v>
      </c>
      <c r="C10594" s="127">
        <v>918000</v>
      </c>
      <c r="D10594" s="129">
        <f t="shared" si="462"/>
        <v>33600</v>
      </c>
      <c r="E10594" s="130" t="s">
        <v>7178</v>
      </c>
    </row>
    <row r="10595" spans="1:5">
      <c r="A10595" s="127" t="s">
        <v>7636</v>
      </c>
      <c r="B10595" s="127">
        <v>33000</v>
      </c>
      <c r="C10595" s="127">
        <v>946000</v>
      </c>
      <c r="D10595" s="129">
        <f t="shared" si="462"/>
        <v>34650</v>
      </c>
      <c r="E10595" s="130" t="s">
        <v>7178</v>
      </c>
    </row>
    <row r="10596" spans="1:5">
      <c r="A10596" s="127" t="s">
        <v>7637</v>
      </c>
      <c r="B10596" s="127">
        <v>34000</v>
      </c>
      <c r="C10596" s="127">
        <v>974000</v>
      </c>
      <c r="D10596" s="129">
        <f t="shared" si="462"/>
        <v>35700</v>
      </c>
      <c r="E10596" s="130" t="s">
        <v>7178</v>
      </c>
    </row>
    <row r="10597" spans="1:5">
      <c r="A10597" s="127" t="s">
        <v>7638</v>
      </c>
      <c r="B10597" s="127">
        <v>35000</v>
      </c>
      <c r="C10597" s="127">
        <v>1002000</v>
      </c>
      <c r="D10597" s="129">
        <f t="shared" si="462"/>
        <v>36750</v>
      </c>
      <c r="E10597" s="130" t="s">
        <v>7178</v>
      </c>
    </row>
    <row r="10598" spans="1:5">
      <c r="A10598" s="127" t="s">
        <v>7639</v>
      </c>
      <c r="B10598" s="127">
        <v>36000</v>
      </c>
      <c r="C10598" s="127">
        <v>1030000</v>
      </c>
      <c r="D10598" s="129">
        <f t="shared" si="462"/>
        <v>37800</v>
      </c>
      <c r="E10598" s="130" t="s">
        <v>7178</v>
      </c>
    </row>
    <row r="10599" spans="1:5">
      <c r="A10599" s="127" t="s">
        <v>7640</v>
      </c>
      <c r="B10599" s="127">
        <v>37000</v>
      </c>
      <c r="C10599" s="127">
        <v>1058000</v>
      </c>
      <c r="D10599" s="129">
        <f t="shared" si="462"/>
        <v>38850</v>
      </c>
      <c r="E10599" s="130" t="s">
        <v>7178</v>
      </c>
    </row>
    <row r="10600" spans="1:5">
      <c r="A10600" s="127" t="s">
        <v>7641</v>
      </c>
      <c r="B10600" s="127">
        <v>38000</v>
      </c>
      <c r="C10600" s="127">
        <v>1086000</v>
      </c>
      <c r="D10600" s="129">
        <f t="shared" si="462"/>
        <v>39900</v>
      </c>
      <c r="E10600" s="130" t="s">
        <v>7178</v>
      </c>
    </row>
    <row r="10601" spans="1:5">
      <c r="A10601" s="127" t="s">
        <v>7642</v>
      </c>
      <c r="B10601" s="127">
        <v>39000</v>
      </c>
      <c r="C10601" s="127">
        <v>1114000</v>
      </c>
      <c r="D10601" s="129">
        <f t="shared" si="462"/>
        <v>40950</v>
      </c>
      <c r="E10601" s="130" t="s">
        <v>7178</v>
      </c>
    </row>
    <row r="10602" spans="1:5">
      <c r="A10602" s="127" t="s">
        <v>7643</v>
      </c>
      <c r="B10602" s="127">
        <v>40000</v>
      </c>
      <c r="C10602" s="127">
        <v>1142000</v>
      </c>
      <c r="D10602" s="129">
        <f t="shared" si="462"/>
        <v>42000</v>
      </c>
      <c r="E10602" s="130" t="s">
        <v>7178</v>
      </c>
    </row>
    <row r="10603" spans="1:5">
      <c r="A10603" s="127" t="s">
        <v>7644</v>
      </c>
      <c r="B10603" s="127">
        <v>41000</v>
      </c>
      <c r="C10603" s="127">
        <v>1170000</v>
      </c>
      <c r="D10603" s="129">
        <f t="shared" si="462"/>
        <v>43050</v>
      </c>
      <c r="E10603" s="130" t="s">
        <v>7178</v>
      </c>
    </row>
    <row r="10604" spans="1:5">
      <c r="A10604" s="127" t="s">
        <v>7645</v>
      </c>
      <c r="B10604" s="127">
        <v>42000</v>
      </c>
      <c r="C10604" s="127">
        <v>1198000</v>
      </c>
      <c r="D10604" s="129">
        <f t="shared" si="462"/>
        <v>44100</v>
      </c>
      <c r="E10604" s="130" t="s">
        <v>7178</v>
      </c>
    </row>
    <row r="10605" spans="1:5">
      <c r="A10605" s="127" t="s">
        <v>7646</v>
      </c>
      <c r="B10605" s="127">
        <v>43000</v>
      </c>
      <c r="C10605" s="127">
        <v>1226000</v>
      </c>
      <c r="D10605" s="129">
        <f t="shared" si="462"/>
        <v>45150</v>
      </c>
      <c r="E10605" s="130" t="s">
        <v>7178</v>
      </c>
    </row>
    <row r="10606" spans="1:5">
      <c r="A10606" s="127" t="s">
        <v>7647</v>
      </c>
      <c r="B10606" s="127">
        <v>44000</v>
      </c>
      <c r="C10606" s="127">
        <v>1254000</v>
      </c>
      <c r="D10606" s="129">
        <f t="shared" si="462"/>
        <v>46200</v>
      </c>
      <c r="E10606" s="130" t="s">
        <v>7178</v>
      </c>
    </row>
    <row r="10607" spans="1:5">
      <c r="A10607" s="127" t="s">
        <v>7648</v>
      </c>
      <c r="B10607" s="127">
        <v>45000</v>
      </c>
      <c r="C10607" s="127">
        <v>1282000</v>
      </c>
      <c r="D10607" s="129">
        <f t="shared" si="462"/>
        <v>47250</v>
      </c>
      <c r="E10607" s="130" t="s">
        <v>7178</v>
      </c>
    </row>
    <row r="10608" spans="1:5">
      <c r="A10608" s="127" t="s">
        <v>7649</v>
      </c>
      <c r="B10608" s="127">
        <v>46000</v>
      </c>
      <c r="C10608" s="127">
        <v>1310000</v>
      </c>
      <c r="D10608" s="129">
        <f t="shared" si="462"/>
        <v>48300</v>
      </c>
      <c r="E10608" s="130" t="s">
        <v>7178</v>
      </c>
    </row>
    <row r="10609" spans="1:5">
      <c r="A10609" s="127" t="s">
        <v>7650</v>
      </c>
      <c r="B10609" s="127">
        <v>47000</v>
      </c>
      <c r="C10609" s="127">
        <v>1338000</v>
      </c>
      <c r="D10609" s="129">
        <f t="shared" si="462"/>
        <v>49350</v>
      </c>
      <c r="E10609" s="130" t="s">
        <v>7178</v>
      </c>
    </row>
    <row r="10610" spans="1:5">
      <c r="A10610" s="127" t="s">
        <v>7651</v>
      </c>
      <c r="B10610" s="127">
        <v>48000</v>
      </c>
      <c r="C10610" s="127">
        <v>1366000</v>
      </c>
      <c r="D10610" s="129">
        <f t="shared" si="462"/>
        <v>50400</v>
      </c>
      <c r="E10610" s="130" t="s">
        <v>7178</v>
      </c>
    </row>
    <row r="10611" spans="1:5">
      <c r="A10611" s="127" t="s">
        <v>7652</v>
      </c>
      <c r="B10611" s="127">
        <v>49000</v>
      </c>
      <c r="C10611" s="127">
        <v>1394000</v>
      </c>
      <c r="D10611" s="129">
        <f t="shared" si="462"/>
        <v>51450</v>
      </c>
      <c r="E10611" s="130" t="s">
        <v>7178</v>
      </c>
    </row>
    <row r="10612" spans="1:5">
      <c r="A10612" s="127" t="s">
        <v>7653</v>
      </c>
      <c r="B10612" s="127">
        <v>50000</v>
      </c>
      <c r="C10612" s="127">
        <v>1422000</v>
      </c>
      <c r="D10612" s="129">
        <f t="shared" si="462"/>
        <v>52500</v>
      </c>
      <c r="E10612" s="130" t="s">
        <v>7178</v>
      </c>
    </row>
    <row r="10613" spans="1:5">
      <c r="A10613" s="127" t="s">
        <v>7654</v>
      </c>
      <c r="B10613" s="127">
        <v>51000</v>
      </c>
      <c r="C10613" s="127">
        <v>1450000</v>
      </c>
      <c r="D10613" s="129">
        <f t="shared" si="462"/>
        <v>53550</v>
      </c>
      <c r="E10613" s="130" t="s">
        <v>7178</v>
      </c>
    </row>
    <row r="10614" spans="1:5">
      <c r="A10614" s="127" t="s">
        <v>7655</v>
      </c>
      <c r="B10614" s="127">
        <v>52000</v>
      </c>
      <c r="C10614" s="127">
        <v>1478000</v>
      </c>
      <c r="D10614" s="129">
        <f t="shared" si="462"/>
        <v>54600</v>
      </c>
      <c r="E10614" s="130" t="s">
        <v>7178</v>
      </c>
    </row>
    <row r="10615" spans="1:5">
      <c r="A10615" s="127" t="s">
        <v>7656</v>
      </c>
      <c r="B10615" s="127">
        <v>53000</v>
      </c>
      <c r="C10615" s="127">
        <v>1506000</v>
      </c>
      <c r="D10615" s="129">
        <f t="shared" si="462"/>
        <v>55650</v>
      </c>
      <c r="E10615" s="130" t="s">
        <v>7178</v>
      </c>
    </row>
    <row r="10616" spans="1:5">
      <c r="A10616" s="127" t="s">
        <v>7657</v>
      </c>
      <c r="B10616" s="127">
        <v>54000</v>
      </c>
      <c r="C10616" s="127">
        <v>1534000</v>
      </c>
      <c r="D10616" s="129">
        <f t="shared" si="462"/>
        <v>56700</v>
      </c>
      <c r="E10616" s="130" t="s">
        <v>7178</v>
      </c>
    </row>
    <row r="10617" spans="1:5">
      <c r="A10617" s="127" t="s">
        <v>7658</v>
      </c>
      <c r="B10617" s="127">
        <v>55000</v>
      </c>
      <c r="C10617" s="127">
        <v>1562000</v>
      </c>
      <c r="D10617" s="129">
        <f t="shared" si="462"/>
        <v>57750</v>
      </c>
      <c r="E10617" s="130" t="s">
        <v>7178</v>
      </c>
    </row>
    <row r="10618" spans="1:5">
      <c r="A10618" s="127" t="s">
        <v>7659</v>
      </c>
      <c r="B10618" s="127">
        <v>56000</v>
      </c>
      <c r="C10618" s="127">
        <v>1590000</v>
      </c>
      <c r="D10618" s="129">
        <f t="shared" si="462"/>
        <v>58800</v>
      </c>
      <c r="E10618" s="130" t="s">
        <v>7178</v>
      </c>
    </row>
    <row r="10619" spans="1:5">
      <c r="A10619" s="127" t="s">
        <v>7660</v>
      </c>
      <c r="B10619" s="127">
        <v>57000</v>
      </c>
      <c r="C10619" s="127">
        <v>1618000</v>
      </c>
      <c r="D10619" s="129">
        <f t="shared" si="462"/>
        <v>59850</v>
      </c>
      <c r="E10619" s="130" t="s">
        <v>7178</v>
      </c>
    </row>
    <row r="10620" spans="1:5">
      <c r="A10620" s="127" t="s">
        <v>7661</v>
      </c>
      <c r="B10620" s="127">
        <v>58000</v>
      </c>
      <c r="C10620" s="127">
        <v>1646000</v>
      </c>
      <c r="D10620" s="129">
        <f t="shared" si="462"/>
        <v>60900</v>
      </c>
      <c r="E10620" s="130" t="s">
        <v>7178</v>
      </c>
    </row>
    <row r="10621" spans="1:5">
      <c r="A10621" s="127" t="s">
        <v>7662</v>
      </c>
      <c r="B10621" s="127">
        <v>59000</v>
      </c>
      <c r="C10621" s="127">
        <v>1674000</v>
      </c>
      <c r="D10621" s="129">
        <f t="shared" si="462"/>
        <v>61950</v>
      </c>
      <c r="E10621" s="130" t="s">
        <v>7178</v>
      </c>
    </row>
    <row r="10622" spans="1:5">
      <c r="A10622" s="127" t="s">
        <v>7663</v>
      </c>
      <c r="B10622" s="127">
        <v>60000</v>
      </c>
      <c r="C10622" s="127">
        <v>1702000</v>
      </c>
      <c r="D10622" s="129">
        <f t="shared" si="462"/>
        <v>63000</v>
      </c>
      <c r="E10622" s="130" t="s">
        <v>7178</v>
      </c>
    </row>
    <row r="10623" spans="1:5">
      <c r="A10623" s="127" t="s">
        <v>7664</v>
      </c>
      <c r="B10623" s="127">
        <v>61000</v>
      </c>
      <c r="C10623" s="127">
        <v>1730000</v>
      </c>
      <c r="D10623" s="129">
        <f t="shared" si="462"/>
        <v>64050</v>
      </c>
      <c r="E10623" s="130" t="s">
        <v>7178</v>
      </c>
    </row>
    <row r="10624" spans="1:5">
      <c r="A10624" s="127" t="s">
        <v>7665</v>
      </c>
      <c r="B10624" s="127">
        <v>62000</v>
      </c>
      <c r="C10624" s="127">
        <v>1758000</v>
      </c>
      <c r="D10624" s="129">
        <f t="shared" si="462"/>
        <v>65100</v>
      </c>
      <c r="E10624" s="130" t="s">
        <v>7178</v>
      </c>
    </row>
    <row r="10625" spans="1:5">
      <c r="A10625" s="127" t="s">
        <v>7666</v>
      </c>
      <c r="B10625" s="127">
        <v>63000</v>
      </c>
      <c r="C10625" s="127">
        <v>1786000</v>
      </c>
      <c r="D10625" s="129">
        <f t="shared" si="462"/>
        <v>66150</v>
      </c>
      <c r="E10625" s="130" t="s">
        <v>7178</v>
      </c>
    </row>
    <row r="10626" spans="1:5">
      <c r="A10626" s="127" t="s">
        <v>7667</v>
      </c>
      <c r="B10626" s="127">
        <v>64000</v>
      </c>
      <c r="C10626" s="127">
        <v>1814000</v>
      </c>
      <c r="D10626" s="129">
        <f t="shared" si="462"/>
        <v>67200</v>
      </c>
      <c r="E10626" s="130" t="s">
        <v>7178</v>
      </c>
    </row>
    <row r="10627" spans="1:5">
      <c r="A10627" s="127" t="s">
        <v>7668</v>
      </c>
      <c r="B10627" s="127">
        <v>65000</v>
      </c>
      <c r="C10627" s="127">
        <v>1842000</v>
      </c>
      <c r="D10627" s="129">
        <f t="shared" si="462"/>
        <v>68250</v>
      </c>
      <c r="E10627" s="130" t="s">
        <v>7178</v>
      </c>
    </row>
    <row r="10628" spans="1:5">
      <c r="A10628" s="127" t="s">
        <v>7669</v>
      </c>
      <c r="B10628" s="127">
        <v>66000</v>
      </c>
      <c r="C10628" s="127">
        <v>1870000</v>
      </c>
      <c r="D10628" s="129">
        <f t="shared" si="462"/>
        <v>69300</v>
      </c>
      <c r="E10628" s="130" t="s">
        <v>7178</v>
      </c>
    </row>
    <row r="10629" spans="1:5">
      <c r="A10629" s="127" t="s">
        <v>7670</v>
      </c>
      <c r="B10629" s="127">
        <v>67000</v>
      </c>
      <c r="C10629" s="127">
        <v>1898000</v>
      </c>
      <c r="D10629" s="129">
        <f t="shared" si="462"/>
        <v>70350</v>
      </c>
      <c r="E10629" s="130" t="s">
        <v>7178</v>
      </c>
    </row>
    <row r="10630" spans="1:5">
      <c r="A10630" s="127" t="s">
        <v>7671</v>
      </c>
      <c r="B10630" s="127">
        <v>68000</v>
      </c>
      <c r="C10630" s="127">
        <v>1926000</v>
      </c>
      <c r="D10630" s="129">
        <f t="shared" si="462"/>
        <v>71400</v>
      </c>
      <c r="E10630" s="130" t="s">
        <v>7178</v>
      </c>
    </row>
    <row r="10631" spans="1:5">
      <c r="A10631" s="127" t="s">
        <v>7672</v>
      </c>
      <c r="B10631" s="127">
        <v>69000</v>
      </c>
      <c r="C10631" s="127">
        <v>1954000</v>
      </c>
      <c r="D10631" s="129">
        <f t="shared" si="462"/>
        <v>72450</v>
      </c>
      <c r="E10631" s="130" t="s">
        <v>7178</v>
      </c>
    </row>
    <row r="10632" spans="1:5">
      <c r="A10632" s="127" t="s">
        <v>7673</v>
      </c>
      <c r="B10632" s="127">
        <v>70000</v>
      </c>
      <c r="C10632" s="127">
        <v>1982000</v>
      </c>
      <c r="D10632" s="129">
        <f t="shared" si="462"/>
        <v>73500</v>
      </c>
      <c r="E10632" s="130" t="s">
        <v>7178</v>
      </c>
    </row>
    <row r="10633" spans="1:5">
      <c r="A10633" s="127" t="s">
        <v>7674</v>
      </c>
      <c r="B10633" s="127">
        <v>71000</v>
      </c>
      <c r="C10633" s="127">
        <v>2010000</v>
      </c>
      <c r="D10633" s="129">
        <f t="shared" si="462"/>
        <v>74550</v>
      </c>
      <c r="E10633" s="130" t="s">
        <v>7178</v>
      </c>
    </row>
    <row r="10634" spans="1:5">
      <c r="A10634" s="127" t="s">
        <v>7675</v>
      </c>
      <c r="B10634" s="127">
        <v>72000</v>
      </c>
      <c r="C10634" s="127">
        <v>2038000</v>
      </c>
      <c r="D10634" s="129">
        <f t="shared" si="462"/>
        <v>75600</v>
      </c>
      <c r="E10634" s="130" t="s">
        <v>7178</v>
      </c>
    </row>
    <row r="10635" spans="1:5">
      <c r="A10635" s="127" t="s">
        <v>7676</v>
      </c>
      <c r="B10635" s="127">
        <v>73000</v>
      </c>
      <c r="C10635" s="127">
        <v>2066000</v>
      </c>
      <c r="D10635" s="129">
        <f t="shared" si="462"/>
        <v>76650</v>
      </c>
      <c r="E10635" s="130" t="s">
        <v>7178</v>
      </c>
    </row>
    <row r="10636" spans="1:5">
      <c r="A10636" s="127" t="s">
        <v>7677</v>
      </c>
      <c r="B10636" s="127">
        <v>74000</v>
      </c>
      <c r="C10636" s="127">
        <v>2094000</v>
      </c>
      <c r="D10636" s="129">
        <f t="shared" si="462"/>
        <v>77700</v>
      </c>
      <c r="E10636" s="130" t="s">
        <v>7178</v>
      </c>
    </row>
    <row r="10637" spans="1:5">
      <c r="A10637" s="127" t="s">
        <v>7678</v>
      </c>
      <c r="B10637" s="127">
        <v>75000</v>
      </c>
      <c r="C10637" s="127">
        <v>2122000</v>
      </c>
      <c r="D10637" s="129">
        <f t="shared" si="462"/>
        <v>78750</v>
      </c>
      <c r="E10637" s="130" t="s">
        <v>7178</v>
      </c>
    </row>
    <row r="10638" spans="1:5">
      <c r="A10638" s="127" t="s">
        <v>7679</v>
      </c>
      <c r="B10638" s="127">
        <v>76000</v>
      </c>
      <c r="C10638" s="127">
        <v>2150000</v>
      </c>
      <c r="D10638" s="129">
        <f t="shared" si="462"/>
        <v>79800</v>
      </c>
      <c r="E10638" s="130" t="s">
        <v>7178</v>
      </c>
    </row>
    <row r="10639" spans="1:5">
      <c r="A10639" s="127" t="s">
        <v>7680</v>
      </c>
      <c r="B10639" s="127">
        <v>77000</v>
      </c>
      <c r="C10639" s="127">
        <v>2178000</v>
      </c>
      <c r="D10639" s="129">
        <f t="shared" si="462"/>
        <v>80850</v>
      </c>
      <c r="E10639" s="130" t="s">
        <v>7178</v>
      </c>
    </row>
    <row r="10640" spans="1:5">
      <c r="A10640" s="127" t="s">
        <v>7681</v>
      </c>
      <c r="B10640" s="127">
        <v>78000</v>
      </c>
      <c r="C10640" s="127">
        <v>2206000</v>
      </c>
      <c r="D10640" s="129">
        <f t="shared" si="462"/>
        <v>81900</v>
      </c>
      <c r="E10640" s="130" t="s">
        <v>7178</v>
      </c>
    </row>
    <row r="10641" spans="1:5">
      <c r="A10641" s="127" t="s">
        <v>7682</v>
      </c>
      <c r="B10641" s="127">
        <v>79000</v>
      </c>
      <c r="C10641" s="127">
        <v>2234000</v>
      </c>
      <c r="D10641" s="129">
        <f t="shared" si="462"/>
        <v>82950</v>
      </c>
      <c r="E10641" s="130" t="s">
        <v>7178</v>
      </c>
    </row>
    <row r="10642" spans="1:5">
      <c r="A10642" s="127" t="s">
        <v>7683</v>
      </c>
      <c r="B10642" s="127">
        <v>80000</v>
      </c>
      <c r="C10642" s="127">
        <v>2262000</v>
      </c>
      <c r="D10642" s="129">
        <f t="shared" si="462"/>
        <v>84000</v>
      </c>
      <c r="E10642" s="130" t="s">
        <v>7178</v>
      </c>
    </row>
    <row r="10643" spans="1:5">
      <c r="A10643" s="127" t="s">
        <v>7684</v>
      </c>
      <c r="B10643" s="127">
        <v>81000</v>
      </c>
      <c r="C10643" s="127">
        <v>2290000</v>
      </c>
      <c r="D10643" s="129">
        <f t="shared" si="462"/>
        <v>85050</v>
      </c>
      <c r="E10643" s="130" t="s">
        <v>7178</v>
      </c>
    </row>
    <row r="10644" spans="1:5">
      <c r="A10644" s="127" t="s">
        <v>7685</v>
      </c>
      <c r="B10644" s="127">
        <v>82000</v>
      </c>
      <c r="C10644" s="127">
        <v>2318000</v>
      </c>
      <c r="D10644" s="129">
        <f t="shared" si="462"/>
        <v>86100</v>
      </c>
      <c r="E10644" s="130" t="s">
        <v>7178</v>
      </c>
    </row>
    <row r="10645" spans="1:5">
      <c r="A10645" s="127" t="s">
        <v>7686</v>
      </c>
      <c r="B10645" s="127">
        <v>83000</v>
      </c>
      <c r="C10645" s="127">
        <v>2346000</v>
      </c>
      <c r="D10645" s="129">
        <f t="shared" si="462"/>
        <v>87150</v>
      </c>
      <c r="E10645" s="130" t="s">
        <v>7178</v>
      </c>
    </row>
    <row r="10646" spans="1:5">
      <c r="A10646" s="127" t="s">
        <v>7687</v>
      </c>
      <c r="B10646" s="127">
        <v>84000</v>
      </c>
      <c r="C10646" s="127">
        <v>2374000</v>
      </c>
      <c r="D10646" s="129">
        <f t="shared" si="462"/>
        <v>88200</v>
      </c>
      <c r="E10646" s="130" t="s">
        <v>7178</v>
      </c>
    </row>
    <row r="10647" spans="1:5">
      <c r="A10647" s="127" t="s">
        <v>7688</v>
      </c>
      <c r="B10647" s="127">
        <v>85000</v>
      </c>
      <c r="C10647" s="127">
        <v>2402000</v>
      </c>
      <c r="D10647" s="129">
        <f t="shared" si="462"/>
        <v>89250</v>
      </c>
      <c r="E10647" s="130" t="s">
        <v>7178</v>
      </c>
    </row>
    <row r="10648" spans="1:5">
      <c r="A10648" s="127" t="s">
        <v>7689</v>
      </c>
      <c r="B10648" s="127">
        <v>86000</v>
      </c>
      <c r="C10648" s="127">
        <v>2430000</v>
      </c>
      <c r="D10648" s="129">
        <f t="shared" si="462"/>
        <v>90300</v>
      </c>
      <c r="E10648" s="130" t="s">
        <v>7178</v>
      </c>
    </row>
    <row r="10649" spans="1:5">
      <c r="A10649" s="127" t="s">
        <v>7690</v>
      </c>
      <c r="B10649" s="127">
        <v>87000</v>
      </c>
      <c r="C10649" s="127">
        <v>2458000</v>
      </c>
      <c r="D10649" s="129">
        <f t="shared" si="462"/>
        <v>91350</v>
      </c>
      <c r="E10649" s="130" t="s">
        <v>7178</v>
      </c>
    </row>
    <row r="10650" spans="1:5">
      <c r="A10650" s="127" t="s">
        <v>7691</v>
      </c>
      <c r="B10650" s="127">
        <v>88000</v>
      </c>
      <c r="C10650" s="127">
        <v>2486000</v>
      </c>
      <c r="D10650" s="129">
        <f t="shared" si="462"/>
        <v>92400</v>
      </c>
      <c r="E10650" s="130" t="s">
        <v>7178</v>
      </c>
    </row>
    <row r="10651" spans="1:5">
      <c r="A10651" s="127" t="s">
        <v>7692</v>
      </c>
      <c r="B10651" s="127">
        <v>89000</v>
      </c>
      <c r="C10651" s="127">
        <v>2514000</v>
      </c>
      <c r="D10651" s="129">
        <f t="shared" si="462"/>
        <v>93450</v>
      </c>
      <c r="E10651" s="130" t="s">
        <v>7178</v>
      </c>
    </row>
    <row r="10652" spans="1:5">
      <c r="A10652" s="127" t="s">
        <v>7693</v>
      </c>
      <c r="B10652" s="127">
        <v>90000</v>
      </c>
      <c r="C10652" s="127">
        <v>2542000</v>
      </c>
      <c r="D10652" s="129">
        <f t="shared" si="462"/>
        <v>94500</v>
      </c>
      <c r="E10652" s="130" t="s">
        <v>7178</v>
      </c>
    </row>
    <row r="10653" spans="1:5">
      <c r="A10653" s="127" t="s">
        <v>7694</v>
      </c>
      <c r="B10653" s="127">
        <v>91000</v>
      </c>
      <c r="C10653" s="127">
        <v>2570000</v>
      </c>
      <c r="D10653" s="129">
        <f t="shared" si="462"/>
        <v>95550</v>
      </c>
      <c r="E10653" s="130" t="s">
        <v>7178</v>
      </c>
    </row>
    <row r="10654" spans="1:5">
      <c r="A10654" s="127" t="s">
        <v>7695</v>
      </c>
      <c r="B10654" s="127">
        <v>92000</v>
      </c>
      <c r="C10654" s="127">
        <v>2598000</v>
      </c>
      <c r="D10654" s="129">
        <f t="shared" si="462"/>
        <v>96600</v>
      </c>
      <c r="E10654" s="130" t="s">
        <v>7178</v>
      </c>
    </row>
    <row r="10655" spans="1:5">
      <c r="A10655" s="127" t="s">
        <v>7696</v>
      </c>
      <c r="B10655" s="127">
        <v>93000</v>
      </c>
      <c r="C10655" s="127">
        <v>2626000</v>
      </c>
      <c r="D10655" s="129">
        <f t="shared" ref="D10655:D10662" si="463">SUM($G$2)*(B10655*0.001)</f>
        <v>97650</v>
      </c>
      <c r="E10655" s="130" t="s">
        <v>7178</v>
      </c>
    </row>
    <row r="10656" spans="1:5">
      <c r="A10656" s="127" t="s">
        <v>7697</v>
      </c>
      <c r="B10656" s="127">
        <v>94000</v>
      </c>
      <c r="C10656" s="127">
        <v>2654000</v>
      </c>
      <c r="D10656" s="129">
        <f t="shared" si="463"/>
        <v>98700</v>
      </c>
      <c r="E10656" s="130" t="s">
        <v>7178</v>
      </c>
    </row>
    <row r="10657" spans="1:5">
      <c r="A10657" s="127" t="s">
        <v>7698</v>
      </c>
      <c r="B10657" s="127">
        <v>95000</v>
      </c>
      <c r="C10657" s="127">
        <v>2682000</v>
      </c>
      <c r="D10657" s="129">
        <f t="shared" si="463"/>
        <v>99750</v>
      </c>
      <c r="E10657" s="130" t="s">
        <v>7178</v>
      </c>
    </row>
    <row r="10658" spans="1:5">
      <c r="A10658" s="127" t="s">
        <v>7699</v>
      </c>
      <c r="B10658" s="127">
        <v>96000</v>
      </c>
      <c r="C10658" s="127">
        <v>2710000</v>
      </c>
      <c r="D10658" s="129">
        <f t="shared" si="463"/>
        <v>100800</v>
      </c>
      <c r="E10658" s="130" t="s">
        <v>7178</v>
      </c>
    </row>
    <row r="10659" spans="1:5">
      <c r="A10659" s="127" t="s">
        <v>7700</v>
      </c>
      <c r="B10659" s="127">
        <v>97000</v>
      </c>
      <c r="C10659" s="127">
        <v>2738000</v>
      </c>
      <c r="D10659" s="129">
        <f t="shared" si="463"/>
        <v>101850</v>
      </c>
      <c r="E10659" s="130" t="s">
        <v>7178</v>
      </c>
    </row>
    <row r="10660" spans="1:5">
      <c r="A10660" s="127" t="s">
        <v>7701</v>
      </c>
      <c r="B10660" s="127">
        <v>98000</v>
      </c>
      <c r="C10660" s="127">
        <v>2766000</v>
      </c>
      <c r="D10660" s="129">
        <f t="shared" si="463"/>
        <v>102900</v>
      </c>
      <c r="E10660" s="130" t="s">
        <v>7178</v>
      </c>
    </row>
    <row r="10661" spans="1:5">
      <c r="A10661" s="127" t="s">
        <v>7702</v>
      </c>
      <c r="B10661" s="127">
        <v>99000</v>
      </c>
      <c r="C10661" s="127">
        <v>2794000</v>
      </c>
      <c r="D10661" s="129">
        <f t="shared" si="463"/>
        <v>103950</v>
      </c>
      <c r="E10661" s="130" t="s">
        <v>7178</v>
      </c>
    </row>
    <row r="10662" spans="1:5">
      <c r="A10662" s="127" t="s">
        <v>7703</v>
      </c>
      <c r="B10662" s="127">
        <v>100000</v>
      </c>
      <c r="C10662" s="127">
        <v>2822000</v>
      </c>
      <c r="D10662" s="129">
        <f t="shared" si="463"/>
        <v>105000</v>
      </c>
      <c r="E10662" s="130" t="s">
        <v>7178</v>
      </c>
    </row>
    <row r="10663" spans="1:5">
      <c r="A10663" s="127" t="str">
        <f t="shared" ref="A10663:A10726" si="464">"태국"&amp;B10663</f>
        <v>태국1000</v>
      </c>
      <c r="B10663" s="127">
        <v>1000</v>
      </c>
      <c r="C10663" s="127">
        <v>30000</v>
      </c>
      <c r="D10663" s="129">
        <f>SUM($G$3)*(B10663*0.001)</f>
        <v>980</v>
      </c>
      <c r="E10663" s="130" t="s">
        <v>8140</v>
      </c>
    </row>
    <row r="10664" spans="1:5">
      <c r="A10664" s="127" t="str">
        <f t="shared" si="464"/>
        <v>태국2000</v>
      </c>
      <c r="B10664" s="127">
        <f>B10663+1000</f>
        <v>2000</v>
      </c>
      <c r="C10664" s="127">
        <f>C10663+18500</f>
        <v>48500</v>
      </c>
      <c r="D10664" s="129">
        <f t="shared" ref="D10664:D10727" si="465">SUM($G$3)*(B10664*0.001)</f>
        <v>1960</v>
      </c>
      <c r="E10664" s="130" t="s">
        <v>8140</v>
      </c>
    </row>
    <row r="10665" spans="1:5">
      <c r="A10665" s="127" t="str">
        <f t="shared" si="464"/>
        <v>태국3000</v>
      </c>
      <c r="B10665" s="127">
        <f t="shared" ref="B10665:B10728" si="466">B10664+1000</f>
        <v>3000</v>
      </c>
      <c r="C10665" s="127">
        <f t="shared" ref="C10665:C10728" si="467">C10664+18500</f>
        <v>67000</v>
      </c>
      <c r="D10665" s="129">
        <f t="shared" si="465"/>
        <v>2940</v>
      </c>
      <c r="E10665" s="130" t="s">
        <v>8140</v>
      </c>
    </row>
    <row r="10666" spans="1:5">
      <c r="A10666" s="127" t="str">
        <f t="shared" si="464"/>
        <v>태국4000</v>
      </c>
      <c r="B10666" s="127">
        <f t="shared" si="466"/>
        <v>4000</v>
      </c>
      <c r="C10666" s="127">
        <f t="shared" si="467"/>
        <v>85500</v>
      </c>
      <c r="D10666" s="129">
        <f t="shared" si="465"/>
        <v>3920</v>
      </c>
      <c r="E10666" s="130" t="s">
        <v>8140</v>
      </c>
    </row>
    <row r="10667" spans="1:5">
      <c r="A10667" s="127" t="str">
        <f t="shared" si="464"/>
        <v>태국5000</v>
      </c>
      <c r="B10667" s="127">
        <f t="shared" si="466"/>
        <v>5000</v>
      </c>
      <c r="C10667" s="127">
        <f t="shared" si="467"/>
        <v>104000</v>
      </c>
      <c r="D10667" s="129">
        <f t="shared" si="465"/>
        <v>4900</v>
      </c>
      <c r="E10667" s="130" t="s">
        <v>8140</v>
      </c>
    </row>
    <row r="10668" spans="1:5">
      <c r="A10668" s="127" t="str">
        <f t="shared" si="464"/>
        <v>태국6000</v>
      </c>
      <c r="B10668" s="127">
        <f t="shared" si="466"/>
        <v>6000</v>
      </c>
      <c r="C10668" s="127">
        <f t="shared" si="467"/>
        <v>122500</v>
      </c>
      <c r="D10668" s="129">
        <f t="shared" si="465"/>
        <v>5880</v>
      </c>
      <c r="E10668" s="130" t="s">
        <v>8140</v>
      </c>
    </row>
    <row r="10669" spans="1:5">
      <c r="A10669" s="127" t="str">
        <f t="shared" si="464"/>
        <v>태국7000</v>
      </c>
      <c r="B10669" s="127">
        <f t="shared" si="466"/>
        <v>7000</v>
      </c>
      <c r="C10669" s="127">
        <f t="shared" si="467"/>
        <v>141000</v>
      </c>
      <c r="D10669" s="129">
        <f t="shared" si="465"/>
        <v>6860</v>
      </c>
      <c r="E10669" s="130" t="s">
        <v>8140</v>
      </c>
    </row>
    <row r="10670" spans="1:5">
      <c r="A10670" s="127" t="str">
        <f t="shared" si="464"/>
        <v>태국8000</v>
      </c>
      <c r="B10670" s="127">
        <f t="shared" si="466"/>
        <v>8000</v>
      </c>
      <c r="C10670" s="127">
        <f t="shared" si="467"/>
        <v>159500</v>
      </c>
      <c r="D10670" s="129">
        <f t="shared" si="465"/>
        <v>7840</v>
      </c>
      <c r="E10670" s="130" t="s">
        <v>8140</v>
      </c>
    </row>
    <row r="10671" spans="1:5">
      <c r="A10671" s="127" t="str">
        <f t="shared" si="464"/>
        <v>태국9000</v>
      </c>
      <c r="B10671" s="127">
        <f t="shared" si="466"/>
        <v>9000</v>
      </c>
      <c r="C10671" s="127">
        <f t="shared" si="467"/>
        <v>178000</v>
      </c>
      <c r="D10671" s="129">
        <f t="shared" si="465"/>
        <v>8820</v>
      </c>
      <c r="E10671" s="130" t="s">
        <v>8140</v>
      </c>
    </row>
    <row r="10672" spans="1:5">
      <c r="A10672" s="127" t="str">
        <f t="shared" si="464"/>
        <v>태국10000</v>
      </c>
      <c r="B10672" s="127">
        <f t="shared" si="466"/>
        <v>10000</v>
      </c>
      <c r="C10672" s="127">
        <f t="shared" si="467"/>
        <v>196500</v>
      </c>
      <c r="D10672" s="129">
        <f t="shared" si="465"/>
        <v>9800</v>
      </c>
      <c r="E10672" s="130" t="s">
        <v>8140</v>
      </c>
    </row>
    <row r="10673" spans="1:5">
      <c r="A10673" s="127" t="str">
        <f t="shared" si="464"/>
        <v>태국11000</v>
      </c>
      <c r="B10673" s="127">
        <f t="shared" si="466"/>
        <v>11000</v>
      </c>
      <c r="C10673" s="127">
        <f t="shared" si="467"/>
        <v>215000</v>
      </c>
      <c r="D10673" s="129">
        <f t="shared" si="465"/>
        <v>10780</v>
      </c>
      <c r="E10673" s="130" t="s">
        <v>8140</v>
      </c>
    </row>
    <row r="10674" spans="1:5">
      <c r="A10674" s="127" t="str">
        <f t="shared" si="464"/>
        <v>태국12000</v>
      </c>
      <c r="B10674" s="127">
        <f t="shared" si="466"/>
        <v>12000</v>
      </c>
      <c r="C10674" s="127">
        <f t="shared" si="467"/>
        <v>233500</v>
      </c>
      <c r="D10674" s="129">
        <f t="shared" si="465"/>
        <v>11760</v>
      </c>
      <c r="E10674" s="130" t="s">
        <v>8140</v>
      </c>
    </row>
    <row r="10675" spans="1:5">
      <c r="A10675" s="127" t="str">
        <f t="shared" si="464"/>
        <v>태국13000</v>
      </c>
      <c r="B10675" s="127">
        <f t="shared" si="466"/>
        <v>13000</v>
      </c>
      <c r="C10675" s="127">
        <f t="shared" si="467"/>
        <v>252000</v>
      </c>
      <c r="D10675" s="129">
        <f t="shared" si="465"/>
        <v>12740</v>
      </c>
      <c r="E10675" s="130" t="s">
        <v>8140</v>
      </c>
    </row>
    <row r="10676" spans="1:5">
      <c r="A10676" s="127" t="str">
        <f t="shared" si="464"/>
        <v>태국14000</v>
      </c>
      <c r="B10676" s="127">
        <f t="shared" si="466"/>
        <v>14000</v>
      </c>
      <c r="C10676" s="127">
        <f t="shared" si="467"/>
        <v>270500</v>
      </c>
      <c r="D10676" s="129">
        <f t="shared" si="465"/>
        <v>13720</v>
      </c>
      <c r="E10676" s="130" t="s">
        <v>8140</v>
      </c>
    </row>
    <row r="10677" spans="1:5">
      <c r="A10677" s="127" t="str">
        <f t="shared" si="464"/>
        <v>태국15000</v>
      </c>
      <c r="B10677" s="127">
        <f t="shared" si="466"/>
        <v>15000</v>
      </c>
      <c r="C10677" s="127">
        <f t="shared" si="467"/>
        <v>289000</v>
      </c>
      <c r="D10677" s="129">
        <f t="shared" si="465"/>
        <v>14700</v>
      </c>
      <c r="E10677" s="130" t="s">
        <v>8140</v>
      </c>
    </row>
    <row r="10678" spans="1:5">
      <c r="A10678" s="127" t="str">
        <f t="shared" si="464"/>
        <v>태국16000</v>
      </c>
      <c r="B10678" s="127">
        <f t="shared" si="466"/>
        <v>16000</v>
      </c>
      <c r="C10678" s="127">
        <f t="shared" si="467"/>
        <v>307500</v>
      </c>
      <c r="D10678" s="129">
        <f t="shared" si="465"/>
        <v>15680</v>
      </c>
      <c r="E10678" s="130" t="s">
        <v>8140</v>
      </c>
    </row>
    <row r="10679" spans="1:5">
      <c r="A10679" s="127" t="str">
        <f t="shared" si="464"/>
        <v>태국17000</v>
      </c>
      <c r="B10679" s="127">
        <f t="shared" si="466"/>
        <v>17000</v>
      </c>
      <c r="C10679" s="127">
        <f t="shared" si="467"/>
        <v>326000</v>
      </c>
      <c r="D10679" s="129">
        <f t="shared" si="465"/>
        <v>16660</v>
      </c>
      <c r="E10679" s="130" t="s">
        <v>8140</v>
      </c>
    </row>
    <row r="10680" spans="1:5">
      <c r="A10680" s="127" t="str">
        <f t="shared" si="464"/>
        <v>태국18000</v>
      </c>
      <c r="B10680" s="127">
        <f t="shared" si="466"/>
        <v>18000</v>
      </c>
      <c r="C10680" s="127">
        <f t="shared" si="467"/>
        <v>344500</v>
      </c>
      <c r="D10680" s="129">
        <f t="shared" si="465"/>
        <v>17640</v>
      </c>
      <c r="E10680" s="130" t="s">
        <v>8140</v>
      </c>
    </row>
    <row r="10681" spans="1:5">
      <c r="A10681" s="127" t="str">
        <f t="shared" si="464"/>
        <v>태국19000</v>
      </c>
      <c r="B10681" s="127">
        <f t="shared" si="466"/>
        <v>19000</v>
      </c>
      <c r="C10681" s="127">
        <f t="shared" si="467"/>
        <v>363000</v>
      </c>
      <c r="D10681" s="129">
        <f t="shared" si="465"/>
        <v>18620</v>
      </c>
      <c r="E10681" s="130" t="s">
        <v>8140</v>
      </c>
    </row>
    <row r="10682" spans="1:5">
      <c r="A10682" s="127" t="str">
        <f t="shared" si="464"/>
        <v>태국20000</v>
      </c>
      <c r="B10682" s="127">
        <f t="shared" si="466"/>
        <v>20000</v>
      </c>
      <c r="C10682" s="127">
        <f t="shared" si="467"/>
        <v>381500</v>
      </c>
      <c r="D10682" s="129">
        <f t="shared" si="465"/>
        <v>19600</v>
      </c>
      <c r="E10682" s="130" t="s">
        <v>8140</v>
      </c>
    </row>
    <row r="10683" spans="1:5">
      <c r="A10683" s="127" t="str">
        <f t="shared" si="464"/>
        <v>태국21000</v>
      </c>
      <c r="B10683" s="127">
        <f t="shared" si="466"/>
        <v>21000</v>
      </c>
      <c r="C10683" s="127">
        <f t="shared" si="467"/>
        <v>400000</v>
      </c>
      <c r="D10683" s="129">
        <f t="shared" si="465"/>
        <v>20580</v>
      </c>
      <c r="E10683" s="130" t="s">
        <v>8140</v>
      </c>
    </row>
    <row r="10684" spans="1:5">
      <c r="A10684" s="127" t="str">
        <f t="shared" si="464"/>
        <v>태국22000</v>
      </c>
      <c r="B10684" s="127">
        <f t="shared" si="466"/>
        <v>22000</v>
      </c>
      <c r="C10684" s="127">
        <f t="shared" si="467"/>
        <v>418500</v>
      </c>
      <c r="D10684" s="129">
        <f t="shared" si="465"/>
        <v>21560</v>
      </c>
      <c r="E10684" s="130" t="s">
        <v>8140</v>
      </c>
    </row>
    <row r="10685" spans="1:5">
      <c r="A10685" s="127" t="str">
        <f t="shared" si="464"/>
        <v>태국23000</v>
      </c>
      <c r="B10685" s="127">
        <f t="shared" si="466"/>
        <v>23000</v>
      </c>
      <c r="C10685" s="127">
        <f t="shared" si="467"/>
        <v>437000</v>
      </c>
      <c r="D10685" s="129">
        <f t="shared" si="465"/>
        <v>22540</v>
      </c>
      <c r="E10685" s="130" t="s">
        <v>8140</v>
      </c>
    </row>
    <row r="10686" spans="1:5">
      <c r="A10686" s="127" t="str">
        <f t="shared" si="464"/>
        <v>태국24000</v>
      </c>
      <c r="B10686" s="127">
        <f t="shared" si="466"/>
        <v>24000</v>
      </c>
      <c r="C10686" s="127">
        <f t="shared" si="467"/>
        <v>455500</v>
      </c>
      <c r="D10686" s="129">
        <f t="shared" si="465"/>
        <v>23520</v>
      </c>
      <c r="E10686" s="130" t="s">
        <v>8140</v>
      </c>
    </row>
    <row r="10687" spans="1:5">
      <c r="A10687" s="127" t="str">
        <f t="shared" si="464"/>
        <v>태국25000</v>
      </c>
      <c r="B10687" s="127">
        <f t="shared" si="466"/>
        <v>25000</v>
      </c>
      <c r="C10687" s="127">
        <f t="shared" si="467"/>
        <v>474000</v>
      </c>
      <c r="D10687" s="129">
        <f t="shared" si="465"/>
        <v>24500</v>
      </c>
      <c r="E10687" s="130" t="s">
        <v>8140</v>
      </c>
    </row>
    <row r="10688" spans="1:5">
      <c r="A10688" s="127" t="str">
        <f t="shared" si="464"/>
        <v>태국26000</v>
      </c>
      <c r="B10688" s="127">
        <f t="shared" si="466"/>
        <v>26000</v>
      </c>
      <c r="C10688" s="127">
        <f t="shared" si="467"/>
        <v>492500</v>
      </c>
      <c r="D10688" s="129">
        <f t="shared" si="465"/>
        <v>25480</v>
      </c>
      <c r="E10688" s="130" t="s">
        <v>8140</v>
      </c>
    </row>
    <row r="10689" spans="1:5">
      <c r="A10689" s="127" t="str">
        <f t="shared" si="464"/>
        <v>태국27000</v>
      </c>
      <c r="B10689" s="127">
        <f t="shared" si="466"/>
        <v>27000</v>
      </c>
      <c r="C10689" s="127">
        <f t="shared" si="467"/>
        <v>511000</v>
      </c>
      <c r="D10689" s="129">
        <f t="shared" si="465"/>
        <v>26460</v>
      </c>
      <c r="E10689" s="130" t="s">
        <v>8140</v>
      </c>
    </row>
    <row r="10690" spans="1:5">
      <c r="A10690" s="127" t="str">
        <f t="shared" si="464"/>
        <v>태국28000</v>
      </c>
      <c r="B10690" s="127">
        <f t="shared" si="466"/>
        <v>28000</v>
      </c>
      <c r="C10690" s="127">
        <f t="shared" si="467"/>
        <v>529500</v>
      </c>
      <c r="D10690" s="129">
        <f t="shared" si="465"/>
        <v>27440</v>
      </c>
      <c r="E10690" s="130" t="s">
        <v>8140</v>
      </c>
    </row>
    <row r="10691" spans="1:5">
      <c r="A10691" s="127" t="str">
        <f t="shared" si="464"/>
        <v>태국29000</v>
      </c>
      <c r="B10691" s="127">
        <f t="shared" si="466"/>
        <v>29000</v>
      </c>
      <c r="C10691" s="127">
        <f t="shared" si="467"/>
        <v>548000</v>
      </c>
      <c r="D10691" s="129">
        <f t="shared" si="465"/>
        <v>28420</v>
      </c>
      <c r="E10691" s="130" t="s">
        <v>8140</v>
      </c>
    </row>
    <row r="10692" spans="1:5">
      <c r="A10692" s="127" t="str">
        <f t="shared" si="464"/>
        <v>태국30000</v>
      </c>
      <c r="B10692" s="127">
        <f t="shared" si="466"/>
        <v>30000</v>
      </c>
      <c r="C10692" s="127">
        <f t="shared" si="467"/>
        <v>566500</v>
      </c>
      <c r="D10692" s="129">
        <f t="shared" si="465"/>
        <v>29400</v>
      </c>
      <c r="E10692" s="130" t="s">
        <v>8140</v>
      </c>
    </row>
    <row r="10693" spans="1:5">
      <c r="A10693" s="127" t="str">
        <f t="shared" si="464"/>
        <v>태국31000</v>
      </c>
      <c r="B10693" s="127">
        <f t="shared" si="466"/>
        <v>31000</v>
      </c>
      <c r="C10693" s="127">
        <f t="shared" si="467"/>
        <v>585000</v>
      </c>
      <c r="D10693" s="129">
        <f t="shared" si="465"/>
        <v>30380</v>
      </c>
      <c r="E10693" s="130" t="s">
        <v>8140</v>
      </c>
    </row>
    <row r="10694" spans="1:5">
      <c r="A10694" s="127" t="str">
        <f t="shared" si="464"/>
        <v>태국32000</v>
      </c>
      <c r="B10694" s="127">
        <f t="shared" si="466"/>
        <v>32000</v>
      </c>
      <c r="C10694" s="127">
        <f t="shared" si="467"/>
        <v>603500</v>
      </c>
      <c r="D10694" s="129">
        <f t="shared" si="465"/>
        <v>31360</v>
      </c>
      <c r="E10694" s="130" t="s">
        <v>8140</v>
      </c>
    </row>
    <row r="10695" spans="1:5">
      <c r="A10695" s="127" t="str">
        <f t="shared" si="464"/>
        <v>태국33000</v>
      </c>
      <c r="B10695" s="127">
        <f t="shared" si="466"/>
        <v>33000</v>
      </c>
      <c r="C10695" s="127">
        <f t="shared" si="467"/>
        <v>622000</v>
      </c>
      <c r="D10695" s="129">
        <f t="shared" si="465"/>
        <v>32340</v>
      </c>
      <c r="E10695" s="130" t="s">
        <v>8140</v>
      </c>
    </row>
    <row r="10696" spans="1:5">
      <c r="A10696" s="127" t="str">
        <f t="shared" si="464"/>
        <v>태국34000</v>
      </c>
      <c r="B10696" s="127">
        <f t="shared" si="466"/>
        <v>34000</v>
      </c>
      <c r="C10696" s="127">
        <f t="shared" si="467"/>
        <v>640500</v>
      </c>
      <c r="D10696" s="129">
        <f t="shared" si="465"/>
        <v>33320</v>
      </c>
      <c r="E10696" s="130" t="s">
        <v>8140</v>
      </c>
    </row>
    <row r="10697" spans="1:5">
      <c r="A10697" s="127" t="str">
        <f t="shared" si="464"/>
        <v>태국35000</v>
      </c>
      <c r="B10697" s="127">
        <f t="shared" si="466"/>
        <v>35000</v>
      </c>
      <c r="C10697" s="127">
        <f t="shared" si="467"/>
        <v>659000</v>
      </c>
      <c r="D10697" s="129">
        <f t="shared" si="465"/>
        <v>34300</v>
      </c>
      <c r="E10697" s="130" t="s">
        <v>8140</v>
      </c>
    </row>
    <row r="10698" spans="1:5">
      <c r="A10698" s="127" t="str">
        <f t="shared" si="464"/>
        <v>태국36000</v>
      </c>
      <c r="B10698" s="127">
        <f t="shared" si="466"/>
        <v>36000</v>
      </c>
      <c r="C10698" s="127">
        <f t="shared" si="467"/>
        <v>677500</v>
      </c>
      <c r="D10698" s="129">
        <f t="shared" si="465"/>
        <v>35280</v>
      </c>
      <c r="E10698" s="130" t="s">
        <v>8140</v>
      </c>
    </row>
    <row r="10699" spans="1:5">
      <c r="A10699" s="127" t="str">
        <f t="shared" si="464"/>
        <v>태국37000</v>
      </c>
      <c r="B10699" s="127">
        <f t="shared" si="466"/>
        <v>37000</v>
      </c>
      <c r="C10699" s="127">
        <f t="shared" si="467"/>
        <v>696000</v>
      </c>
      <c r="D10699" s="129">
        <f t="shared" si="465"/>
        <v>36260</v>
      </c>
      <c r="E10699" s="130" t="s">
        <v>8140</v>
      </c>
    </row>
    <row r="10700" spans="1:5">
      <c r="A10700" s="127" t="str">
        <f t="shared" si="464"/>
        <v>태국38000</v>
      </c>
      <c r="B10700" s="127">
        <f t="shared" si="466"/>
        <v>38000</v>
      </c>
      <c r="C10700" s="127">
        <f t="shared" si="467"/>
        <v>714500</v>
      </c>
      <c r="D10700" s="129">
        <f t="shared" si="465"/>
        <v>37240</v>
      </c>
      <c r="E10700" s="130" t="s">
        <v>8140</v>
      </c>
    </row>
    <row r="10701" spans="1:5">
      <c r="A10701" s="127" t="str">
        <f t="shared" si="464"/>
        <v>태국39000</v>
      </c>
      <c r="B10701" s="127">
        <f t="shared" si="466"/>
        <v>39000</v>
      </c>
      <c r="C10701" s="127">
        <f t="shared" si="467"/>
        <v>733000</v>
      </c>
      <c r="D10701" s="129">
        <f t="shared" si="465"/>
        <v>38220</v>
      </c>
      <c r="E10701" s="130" t="s">
        <v>8140</v>
      </c>
    </row>
    <row r="10702" spans="1:5">
      <c r="A10702" s="127" t="str">
        <f t="shared" si="464"/>
        <v>태국40000</v>
      </c>
      <c r="B10702" s="127">
        <f t="shared" si="466"/>
        <v>40000</v>
      </c>
      <c r="C10702" s="127">
        <f t="shared" si="467"/>
        <v>751500</v>
      </c>
      <c r="D10702" s="129">
        <f t="shared" si="465"/>
        <v>39200</v>
      </c>
      <c r="E10702" s="130" t="s">
        <v>8140</v>
      </c>
    </row>
    <row r="10703" spans="1:5">
      <c r="A10703" s="127" t="str">
        <f t="shared" si="464"/>
        <v>태국41000</v>
      </c>
      <c r="B10703" s="127">
        <f t="shared" si="466"/>
        <v>41000</v>
      </c>
      <c r="C10703" s="127">
        <f t="shared" si="467"/>
        <v>770000</v>
      </c>
      <c r="D10703" s="129">
        <f t="shared" si="465"/>
        <v>40180</v>
      </c>
      <c r="E10703" s="130" t="s">
        <v>8140</v>
      </c>
    </row>
    <row r="10704" spans="1:5">
      <c r="A10704" s="127" t="str">
        <f t="shared" si="464"/>
        <v>태국42000</v>
      </c>
      <c r="B10704" s="127">
        <f t="shared" si="466"/>
        <v>42000</v>
      </c>
      <c r="C10704" s="127">
        <f t="shared" si="467"/>
        <v>788500</v>
      </c>
      <c r="D10704" s="129">
        <f t="shared" si="465"/>
        <v>41160</v>
      </c>
      <c r="E10704" s="130" t="s">
        <v>8140</v>
      </c>
    </row>
    <row r="10705" spans="1:5">
      <c r="A10705" s="127" t="str">
        <f t="shared" si="464"/>
        <v>태국43000</v>
      </c>
      <c r="B10705" s="127">
        <f t="shared" si="466"/>
        <v>43000</v>
      </c>
      <c r="C10705" s="127">
        <f t="shared" si="467"/>
        <v>807000</v>
      </c>
      <c r="D10705" s="129">
        <f t="shared" si="465"/>
        <v>42140</v>
      </c>
      <c r="E10705" s="130" t="s">
        <v>8140</v>
      </c>
    </row>
    <row r="10706" spans="1:5">
      <c r="A10706" s="127" t="str">
        <f t="shared" si="464"/>
        <v>태국44000</v>
      </c>
      <c r="B10706" s="127">
        <f t="shared" si="466"/>
        <v>44000</v>
      </c>
      <c r="C10706" s="127">
        <f t="shared" si="467"/>
        <v>825500</v>
      </c>
      <c r="D10706" s="129">
        <f t="shared" si="465"/>
        <v>43120</v>
      </c>
      <c r="E10706" s="130" t="s">
        <v>8140</v>
      </c>
    </row>
    <row r="10707" spans="1:5">
      <c r="A10707" s="127" t="str">
        <f t="shared" si="464"/>
        <v>태국45000</v>
      </c>
      <c r="B10707" s="127">
        <f t="shared" si="466"/>
        <v>45000</v>
      </c>
      <c r="C10707" s="127">
        <f t="shared" si="467"/>
        <v>844000</v>
      </c>
      <c r="D10707" s="129">
        <f t="shared" si="465"/>
        <v>44100</v>
      </c>
      <c r="E10707" s="130" t="s">
        <v>8140</v>
      </c>
    </row>
    <row r="10708" spans="1:5">
      <c r="A10708" s="127" t="str">
        <f t="shared" si="464"/>
        <v>태국46000</v>
      </c>
      <c r="B10708" s="127">
        <f t="shared" si="466"/>
        <v>46000</v>
      </c>
      <c r="C10708" s="127">
        <f t="shared" si="467"/>
        <v>862500</v>
      </c>
      <c r="D10708" s="129">
        <f t="shared" si="465"/>
        <v>45080</v>
      </c>
      <c r="E10708" s="130" t="s">
        <v>8140</v>
      </c>
    </row>
    <row r="10709" spans="1:5">
      <c r="A10709" s="127" t="str">
        <f t="shared" si="464"/>
        <v>태국47000</v>
      </c>
      <c r="B10709" s="127">
        <f t="shared" si="466"/>
        <v>47000</v>
      </c>
      <c r="C10709" s="127">
        <f t="shared" si="467"/>
        <v>881000</v>
      </c>
      <c r="D10709" s="129">
        <f t="shared" si="465"/>
        <v>46060</v>
      </c>
      <c r="E10709" s="130" t="s">
        <v>8140</v>
      </c>
    </row>
    <row r="10710" spans="1:5">
      <c r="A10710" s="127" t="str">
        <f t="shared" si="464"/>
        <v>태국48000</v>
      </c>
      <c r="B10710" s="127">
        <f t="shared" si="466"/>
        <v>48000</v>
      </c>
      <c r="C10710" s="127">
        <f t="shared" si="467"/>
        <v>899500</v>
      </c>
      <c r="D10710" s="129">
        <f t="shared" si="465"/>
        <v>47040</v>
      </c>
      <c r="E10710" s="130" t="s">
        <v>8140</v>
      </c>
    </row>
    <row r="10711" spans="1:5">
      <c r="A10711" s="127" t="str">
        <f t="shared" si="464"/>
        <v>태국49000</v>
      </c>
      <c r="B10711" s="127">
        <f t="shared" si="466"/>
        <v>49000</v>
      </c>
      <c r="C10711" s="127">
        <f t="shared" si="467"/>
        <v>918000</v>
      </c>
      <c r="D10711" s="129">
        <f t="shared" si="465"/>
        <v>48020</v>
      </c>
      <c r="E10711" s="130" t="s">
        <v>8140</v>
      </c>
    </row>
    <row r="10712" spans="1:5">
      <c r="A10712" s="127" t="str">
        <f t="shared" si="464"/>
        <v>태국50000</v>
      </c>
      <c r="B10712" s="127">
        <f t="shared" si="466"/>
        <v>50000</v>
      </c>
      <c r="C10712" s="127">
        <f t="shared" si="467"/>
        <v>936500</v>
      </c>
      <c r="D10712" s="129">
        <f t="shared" si="465"/>
        <v>49000</v>
      </c>
      <c r="E10712" s="130" t="s">
        <v>8140</v>
      </c>
    </row>
    <row r="10713" spans="1:5">
      <c r="A10713" s="127" t="str">
        <f t="shared" si="464"/>
        <v>태국51000</v>
      </c>
      <c r="B10713" s="127">
        <f t="shared" si="466"/>
        <v>51000</v>
      </c>
      <c r="C10713" s="127">
        <f t="shared" si="467"/>
        <v>955000</v>
      </c>
      <c r="D10713" s="129">
        <f t="shared" si="465"/>
        <v>49980</v>
      </c>
      <c r="E10713" s="130" t="s">
        <v>8140</v>
      </c>
    </row>
    <row r="10714" spans="1:5">
      <c r="A10714" s="127" t="str">
        <f t="shared" si="464"/>
        <v>태국52000</v>
      </c>
      <c r="B10714" s="127">
        <f t="shared" si="466"/>
        <v>52000</v>
      </c>
      <c r="C10714" s="127">
        <f t="shared" si="467"/>
        <v>973500</v>
      </c>
      <c r="D10714" s="129">
        <f t="shared" si="465"/>
        <v>50960</v>
      </c>
      <c r="E10714" s="130" t="s">
        <v>8140</v>
      </c>
    </row>
    <row r="10715" spans="1:5">
      <c r="A10715" s="127" t="str">
        <f t="shared" si="464"/>
        <v>태국53000</v>
      </c>
      <c r="B10715" s="127">
        <f t="shared" si="466"/>
        <v>53000</v>
      </c>
      <c r="C10715" s="127">
        <f t="shared" si="467"/>
        <v>992000</v>
      </c>
      <c r="D10715" s="129">
        <f t="shared" si="465"/>
        <v>51940</v>
      </c>
      <c r="E10715" s="130" t="s">
        <v>8140</v>
      </c>
    </row>
    <row r="10716" spans="1:5">
      <c r="A10716" s="127" t="str">
        <f t="shared" si="464"/>
        <v>태국54000</v>
      </c>
      <c r="B10716" s="127">
        <f t="shared" si="466"/>
        <v>54000</v>
      </c>
      <c r="C10716" s="127">
        <f t="shared" si="467"/>
        <v>1010500</v>
      </c>
      <c r="D10716" s="129">
        <f t="shared" si="465"/>
        <v>52920</v>
      </c>
      <c r="E10716" s="130" t="s">
        <v>8140</v>
      </c>
    </row>
    <row r="10717" spans="1:5">
      <c r="A10717" s="127" t="str">
        <f t="shared" si="464"/>
        <v>태국55000</v>
      </c>
      <c r="B10717" s="127">
        <f t="shared" si="466"/>
        <v>55000</v>
      </c>
      <c r="C10717" s="127">
        <f t="shared" si="467"/>
        <v>1029000</v>
      </c>
      <c r="D10717" s="129">
        <f t="shared" si="465"/>
        <v>53900</v>
      </c>
      <c r="E10717" s="130" t="s">
        <v>8140</v>
      </c>
    </row>
    <row r="10718" spans="1:5">
      <c r="A10718" s="127" t="str">
        <f t="shared" si="464"/>
        <v>태국56000</v>
      </c>
      <c r="B10718" s="127">
        <f t="shared" si="466"/>
        <v>56000</v>
      </c>
      <c r="C10718" s="127">
        <f t="shared" si="467"/>
        <v>1047500</v>
      </c>
      <c r="D10718" s="129">
        <f t="shared" si="465"/>
        <v>54880</v>
      </c>
      <c r="E10718" s="130" t="s">
        <v>8140</v>
      </c>
    </row>
    <row r="10719" spans="1:5">
      <c r="A10719" s="127" t="str">
        <f t="shared" si="464"/>
        <v>태국57000</v>
      </c>
      <c r="B10719" s="127">
        <f t="shared" si="466"/>
        <v>57000</v>
      </c>
      <c r="C10719" s="127">
        <f t="shared" si="467"/>
        <v>1066000</v>
      </c>
      <c r="D10719" s="129">
        <f t="shared" si="465"/>
        <v>55860</v>
      </c>
      <c r="E10719" s="130" t="s">
        <v>8140</v>
      </c>
    </row>
    <row r="10720" spans="1:5">
      <c r="A10720" s="127" t="str">
        <f t="shared" si="464"/>
        <v>태국58000</v>
      </c>
      <c r="B10720" s="127">
        <f t="shared" si="466"/>
        <v>58000</v>
      </c>
      <c r="C10720" s="127">
        <f t="shared" si="467"/>
        <v>1084500</v>
      </c>
      <c r="D10720" s="129">
        <f t="shared" si="465"/>
        <v>56840</v>
      </c>
      <c r="E10720" s="130" t="s">
        <v>8140</v>
      </c>
    </row>
    <row r="10721" spans="1:5">
      <c r="A10721" s="127" t="str">
        <f t="shared" si="464"/>
        <v>태국59000</v>
      </c>
      <c r="B10721" s="127">
        <f t="shared" si="466"/>
        <v>59000</v>
      </c>
      <c r="C10721" s="127">
        <f t="shared" si="467"/>
        <v>1103000</v>
      </c>
      <c r="D10721" s="129">
        <f t="shared" si="465"/>
        <v>57820</v>
      </c>
      <c r="E10721" s="130" t="s">
        <v>8140</v>
      </c>
    </row>
    <row r="10722" spans="1:5">
      <c r="A10722" s="127" t="str">
        <f t="shared" si="464"/>
        <v>태국60000</v>
      </c>
      <c r="B10722" s="127">
        <f t="shared" si="466"/>
        <v>60000</v>
      </c>
      <c r="C10722" s="127">
        <f t="shared" si="467"/>
        <v>1121500</v>
      </c>
      <c r="D10722" s="129">
        <f t="shared" si="465"/>
        <v>58800</v>
      </c>
      <c r="E10722" s="130" t="s">
        <v>8140</v>
      </c>
    </row>
    <row r="10723" spans="1:5">
      <c r="A10723" s="127" t="str">
        <f t="shared" si="464"/>
        <v>태국61000</v>
      </c>
      <c r="B10723" s="127">
        <f t="shared" si="466"/>
        <v>61000</v>
      </c>
      <c r="C10723" s="127">
        <f t="shared" si="467"/>
        <v>1140000</v>
      </c>
      <c r="D10723" s="129">
        <f t="shared" si="465"/>
        <v>59780</v>
      </c>
      <c r="E10723" s="130" t="s">
        <v>8140</v>
      </c>
    </row>
    <row r="10724" spans="1:5">
      <c r="A10724" s="127" t="str">
        <f t="shared" si="464"/>
        <v>태국62000</v>
      </c>
      <c r="B10724" s="127">
        <f t="shared" si="466"/>
        <v>62000</v>
      </c>
      <c r="C10724" s="127">
        <f t="shared" si="467"/>
        <v>1158500</v>
      </c>
      <c r="D10724" s="129">
        <f t="shared" si="465"/>
        <v>60760</v>
      </c>
      <c r="E10724" s="130" t="s">
        <v>8140</v>
      </c>
    </row>
    <row r="10725" spans="1:5">
      <c r="A10725" s="127" t="str">
        <f t="shared" si="464"/>
        <v>태국63000</v>
      </c>
      <c r="B10725" s="127">
        <f t="shared" si="466"/>
        <v>63000</v>
      </c>
      <c r="C10725" s="127">
        <f t="shared" si="467"/>
        <v>1177000</v>
      </c>
      <c r="D10725" s="129">
        <f t="shared" si="465"/>
        <v>61740</v>
      </c>
      <c r="E10725" s="130" t="s">
        <v>8140</v>
      </c>
    </row>
    <row r="10726" spans="1:5">
      <c r="A10726" s="127" t="str">
        <f t="shared" si="464"/>
        <v>태국64000</v>
      </c>
      <c r="B10726" s="127">
        <f t="shared" si="466"/>
        <v>64000</v>
      </c>
      <c r="C10726" s="127">
        <f t="shared" si="467"/>
        <v>1195500</v>
      </c>
      <c r="D10726" s="129">
        <f t="shared" si="465"/>
        <v>62720</v>
      </c>
      <c r="E10726" s="130" t="s">
        <v>8140</v>
      </c>
    </row>
    <row r="10727" spans="1:5">
      <c r="A10727" s="127" t="str">
        <f t="shared" ref="A10727:A10790" si="468">"태국"&amp;B10727</f>
        <v>태국65000</v>
      </c>
      <c r="B10727" s="127">
        <f t="shared" si="466"/>
        <v>65000</v>
      </c>
      <c r="C10727" s="127">
        <f t="shared" si="467"/>
        <v>1214000</v>
      </c>
      <c r="D10727" s="129">
        <f t="shared" si="465"/>
        <v>63700</v>
      </c>
      <c r="E10727" s="130" t="s">
        <v>8140</v>
      </c>
    </row>
    <row r="10728" spans="1:5">
      <c r="A10728" s="127" t="str">
        <f t="shared" si="468"/>
        <v>태국66000</v>
      </c>
      <c r="B10728" s="127">
        <f t="shared" si="466"/>
        <v>66000</v>
      </c>
      <c r="C10728" s="127">
        <f t="shared" si="467"/>
        <v>1232500</v>
      </c>
      <c r="D10728" s="129">
        <f t="shared" ref="D10728:D10791" si="469">SUM($G$3)*(B10728*0.001)</f>
        <v>64680</v>
      </c>
      <c r="E10728" s="130" t="s">
        <v>8140</v>
      </c>
    </row>
    <row r="10729" spans="1:5">
      <c r="A10729" s="127" t="str">
        <f t="shared" si="468"/>
        <v>태국67000</v>
      </c>
      <c r="B10729" s="127">
        <f t="shared" ref="B10729:B10792" si="470">B10728+1000</f>
        <v>67000</v>
      </c>
      <c r="C10729" s="127">
        <f t="shared" ref="C10729:C10792" si="471">C10728+18500</f>
        <v>1251000</v>
      </c>
      <c r="D10729" s="129">
        <f t="shared" si="469"/>
        <v>65660</v>
      </c>
      <c r="E10729" s="130" t="s">
        <v>8140</v>
      </c>
    </row>
    <row r="10730" spans="1:5">
      <c r="A10730" s="127" t="str">
        <f t="shared" si="468"/>
        <v>태국68000</v>
      </c>
      <c r="B10730" s="127">
        <f t="shared" si="470"/>
        <v>68000</v>
      </c>
      <c r="C10730" s="127">
        <f t="shared" si="471"/>
        <v>1269500</v>
      </c>
      <c r="D10730" s="129">
        <f t="shared" si="469"/>
        <v>66640</v>
      </c>
      <c r="E10730" s="130" t="s">
        <v>8140</v>
      </c>
    </row>
    <row r="10731" spans="1:5">
      <c r="A10731" s="127" t="str">
        <f t="shared" si="468"/>
        <v>태국69000</v>
      </c>
      <c r="B10731" s="127">
        <f t="shared" si="470"/>
        <v>69000</v>
      </c>
      <c r="C10731" s="127">
        <f t="shared" si="471"/>
        <v>1288000</v>
      </c>
      <c r="D10731" s="129">
        <f t="shared" si="469"/>
        <v>67620</v>
      </c>
      <c r="E10731" s="130" t="s">
        <v>8140</v>
      </c>
    </row>
    <row r="10732" spans="1:5">
      <c r="A10732" s="127" t="str">
        <f t="shared" si="468"/>
        <v>태국70000</v>
      </c>
      <c r="B10732" s="127">
        <f t="shared" si="470"/>
        <v>70000</v>
      </c>
      <c r="C10732" s="127">
        <f t="shared" si="471"/>
        <v>1306500</v>
      </c>
      <c r="D10732" s="129">
        <f t="shared" si="469"/>
        <v>68600</v>
      </c>
      <c r="E10732" s="130" t="s">
        <v>8140</v>
      </c>
    </row>
    <row r="10733" spans="1:5">
      <c r="A10733" s="127" t="str">
        <f t="shared" si="468"/>
        <v>태국71000</v>
      </c>
      <c r="B10733" s="127">
        <f t="shared" si="470"/>
        <v>71000</v>
      </c>
      <c r="C10733" s="127">
        <f t="shared" si="471"/>
        <v>1325000</v>
      </c>
      <c r="D10733" s="129">
        <f t="shared" si="469"/>
        <v>69580</v>
      </c>
      <c r="E10733" s="130" t="s">
        <v>8140</v>
      </c>
    </row>
    <row r="10734" spans="1:5">
      <c r="A10734" s="127" t="str">
        <f t="shared" si="468"/>
        <v>태국72000</v>
      </c>
      <c r="B10734" s="127">
        <f t="shared" si="470"/>
        <v>72000</v>
      </c>
      <c r="C10734" s="127">
        <f t="shared" si="471"/>
        <v>1343500</v>
      </c>
      <c r="D10734" s="129">
        <f t="shared" si="469"/>
        <v>70560</v>
      </c>
      <c r="E10734" s="130" t="s">
        <v>8140</v>
      </c>
    </row>
    <row r="10735" spans="1:5">
      <c r="A10735" s="127" t="str">
        <f t="shared" si="468"/>
        <v>태국73000</v>
      </c>
      <c r="B10735" s="127">
        <f t="shared" si="470"/>
        <v>73000</v>
      </c>
      <c r="C10735" s="127">
        <f t="shared" si="471"/>
        <v>1362000</v>
      </c>
      <c r="D10735" s="129">
        <f t="shared" si="469"/>
        <v>71540</v>
      </c>
      <c r="E10735" s="130" t="s">
        <v>8140</v>
      </c>
    </row>
    <row r="10736" spans="1:5">
      <c r="A10736" s="127" t="str">
        <f t="shared" si="468"/>
        <v>태국74000</v>
      </c>
      <c r="B10736" s="127">
        <f t="shared" si="470"/>
        <v>74000</v>
      </c>
      <c r="C10736" s="127">
        <f t="shared" si="471"/>
        <v>1380500</v>
      </c>
      <c r="D10736" s="129">
        <f t="shared" si="469"/>
        <v>72520</v>
      </c>
      <c r="E10736" s="130" t="s">
        <v>8140</v>
      </c>
    </row>
    <row r="10737" spans="1:5">
      <c r="A10737" s="127" t="str">
        <f t="shared" si="468"/>
        <v>태국75000</v>
      </c>
      <c r="B10737" s="127">
        <f t="shared" si="470"/>
        <v>75000</v>
      </c>
      <c r="C10737" s="127">
        <f t="shared" si="471"/>
        <v>1399000</v>
      </c>
      <c r="D10737" s="129">
        <f t="shared" si="469"/>
        <v>73500</v>
      </c>
      <c r="E10737" s="130" t="s">
        <v>8140</v>
      </c>
    </row>
    <row r="10738" spans="1:5">
      <c r="A10738" s="127" t="str">
        <f t="shared" si="468"/>
        <v>태국76000</v>
      </c>
      <c r="B10738" s="127">
        <f t="shared" si="470"/>
        <v>76000</v>
      </c>
      <c r="C10738" s="127">
        <f t="shared" si="471"/>
        <v>1417500</v>
      </c>
      <c r="D10738" s="129">
        <f t="shared" si="469"/>
        <v>74480</v>
      </c>
      <c r="E10738" s="130" t="s">
        <v>8140</v>
      </c>
    </row>
    <row r="10739" spans="1:5">
      <c r="A10739" s="127" t="str">
        <f t="shared" si="468"/>
        <v>태국77000</v>
      </c>
      <c r="B10739" s="127">
        <f t="shared" si="470"/>
        <v>77000</v>
      </c>
      <c r="C10739" s="127">
        <f t="shared" si="471"/>
        <v>1436000</v>
      </c>
      <c r="D10739" s="129">
        <f t="shared" si="469"/>
        <v>75460</v>
      </c>
      <c r="E10739" s="130" t="s">
        <v>8140</v>
      </c>
    </row>
    <row r="10740" spans="1:5">
      <c r="A10740" s="127" t="str">
        <f t="shared" si="468"/>
        <v>태국78000</v>
      </c>
      <c r="B10740" s="127">
        <f t="shared" si="470"/>
        <v>78000</v>
      </c>
      <c r="C10740" s="127">
        <f t="shared" si="471"/>
        <v>1454500</v>
      </c>
      <c r="D10740" s="129">
        <f t="shared" si="469"/>
        <v>76440</v>
      </c>
      <c r="E10740" s="130" t="s">
        <v>8140</v>
      </c>
    </row>
    <row r="10741" spans="1:5">
      <c r="A10741" s="127" t="str">
        <f t="shared" si="468"/>
        <v>태국79000</v>
      </c>
      <c r="B10741" s="127">
        <f t="shared" si="470"/>
        <v>79000</v>
      </c>
      <c r="C10741" s="127">
        <f t="shared" si="471"/>
        <v>1473000</v>
      </c>
      <c r="D10741" s="129">
        <f t="shared" si="469"/>
        <v>77420</v>
      </c>
      <c r="E10741" s="130" t="s">
        <v>8140</v>
      </c>
    </row>
    <row r="10742" spans="1:5">
      <c r="A10742" s="127" t="str">
        <f t="shared" si="468"/>
        <v>태국80000</v>
      </c>
      <c r="B10742" s="127">
        <f t="shared" si="470"/>
        <v>80000</v>
      </c>
      <c r="C10742" s="127">
        <f t="shared" si="471"/>
        <v>1491500</v>
      </c>
      <c r="D10742" s="129">
        <f t="shared" si="469"/>
        <v>78400</v>
      </c>
      <c r="E10742" s="130" t="s">
        <v>8140</v>
      </c>
    </row>
    <row r="10743" spans="1:5">
      <c r="A10743" s="127" t="str">
        <f t="shared" si="468"/>
        <v>태국81000</v>
      </c>
      <c r="B10743" s="127">
        <f t="shared" si="470"/>
        <v>81000</v>
      </c>
      <c r="C10743" s="127">
        <f t="shared" si="471"/>
        <v>1510000</v>
      </c>
      <c r="D10743" s="129">
        <f t="shared" si="469"/>
        <v>79380</v>
      </c>
      <c r="E10743" s="130" t="s">
        <v>8140</v>
      </c>
    </row>
    <row r="10744" spans="1:5">
      <c r="A10744" s="127" t="str">
        <f t="shared" si="468"/>
        <v>태국82000</v>
      </c>
      <c r="B10744" s="127">
        <f t="shared" si="470"/>
        <v>82000</v>
      </c>
      <c r="C10744" s="127">
        <f t="shared" si="471"/>
        <v>1528500</v>
      </c>
      <c r="D10744" s="129">
        <f t="shared" si="469"/>
        <v>80360</v>
      </c>
      <c r="E10744" s="130" t="s">
        <v>8140</v>
      </c>
    </row>
    <row r="10745" spans="1:5">
      <c r="A10745" s="127" t="str">
        <f t="shared" si="468"/>
        <v>태국83000</v>
      </c>
      <c r="B10745" s="127">
        <f t="shared" si="470"/>
        <v>83000</v>
      </c>
      <c r="C10745" s="127">
        <f t="shared" si="471"/>
        <v>1547000</v>
      </c>
      <c r="D10745" s="129">
        <f t="shared" si="469"/>
        <v>81340</v>
      </c>
      <c r="E10745" s="130" t="s">
        <v>8140</v>
      </c>
    </row>
    <row r="10746" spans="1:5">
      <c r="A10746" s="127" t="str">
        <f t="shared" si="468"/>
        <v>태국84000</v>
      </c>
      <c r="B10746" s="127">
        <f t="shared" si="470"/>
        <v>84000</v>
      </c>
      <c r="C10746" s="127">
        <f t="shared" si="471"/>
        <v>1565500</v>
      </c>
      <c r="D10746" s="129">
        <f t="shared" si="469"/>
        <v>82320</v>
      </c>
      <c r="E10746" s="130" t="s">
        <v>8140</v>
      </c>
    </row>
    <row r="10747" spans="1:5">
      <c r="A10747" s="127" t="str">
        <f t="shared" si="468"/>
        <v>태국85000</v>
      </c>
      <c r="B10747" s="127">
        <f t="shared" si="470"/>
        <v>85000</v>
      </c>
      <c r="C10747" s="127">
        <f t="shared" si="471"/>
        <v>1584000</v>
      </c>
      <c r="D10747" s="129">
        <f t="shared" si="469"/>
        <v>83300</v>
      </c>
      <c r="E10747" s="130" t="s">
        <v>8140</v>
      </c>
    </row>
    <row r="10748" spans="1:5">
      <c r="A10748" s="127" t="str">
        <f t="shared" si="468"/>
        <v>태국86000</v>
      </c>
      <c r="B10748" s="127">
        <f t="shared" si="470"/>
        <v>86000</v>
      </c>
      <c r="C10748" s="127">
        <f t="shared" si="471"/>
        <v>1602500</v>
      </c>
      <c r="D10748" s="129">
        <f t="shared" si="469"/>
        <v>84280</v>
      </c>
      <c r="E10748" s="130" t="s">
        <v>8140</v>
      </c>
    </row>
    <row r="10749" spans="1:5">
      <c r="A10749" s="127" t="str">
        <f t="shared" si="468"/>
        <v>태국87000</v>
      </c>
      <c r="B10749" s="127">
        <f t="shared" si="470"/>
        <v>87000</v>
      </c>
      <c r="C10749" s="127">
        <f t="shared" si="471"/>
        <v>1621000</v>
      </c>
      <c r="D10749" s="129">
        <f t="shared" si="469"/>
        <v>85260</v>
      </c>
      <c r="E10749" s="130" t="s">
        <v>8140</v>
      </c>
    </row>
    <row r="10750" spans="1:5">
      <c r="A10750" s="127" t="str">
        <f t="shared" si="468"/>
        <v>태국88000</v>
      </c>
      <c r="B10750" s="127">
        <f t="shared" si="470"/>
        <v>88000</v>
      </c>
      <c r="C10750" s="127">
        <f t="shared" si="471"/>
        <v>1639500</v>
      </c>
      <c r="D10750" s="129">
        <f t="shared" si="469"/>
        <v>86240</v>
      </c>
      <c r="E10750" s="130" t="s">
        <v>8140</v>
      </c>
    </row>
    <row r="10751" spans="1:5">
      <c r="A10751" s="127" t="str">
        <f t="shared" si="468"/>
        <v>태국89000</v>
      </c>
      <c r="B10751" s="127">
        <f t="shared" si="470"/>
        <v>89000</v>
      </c>
      <c r="C10751" s="127">
        <f t="shared" si="471"/>
        <v>1658000</v>
      </c>
      <c r="D10751" s="129">
        <f t="shared" si="469"/>
        <v>87220</v>
      </c>
      <c r="E10751" s="130" t="s">
        <v>8140</v>
      </c>
    </row>
    <row r="10752" spans="1:5">
      <c r="A10752" s="127" t="str">
        <f t="shared" si="468"/>
        <v>태국90000</v>
      </c>
      <c r="B10752" s="127">
        <f t="shared" si="470"/>
        <v>90000</v>
      </c>
      <c r="C10752" s="127">
        <f t="shared" si="471"/>
        <v>1676500</v>
      </c>
      <c r="D10752" s="129">
        <f t="shared" si="469"/>
        <v>88200</v>
      </c>
      <c r="E10752" s="130" t="s">
        <v>8140</v>
      </c>
    </row>
    <row r="10753" spans="1:5">
      <c r="A10753" s="127" t="str">
        <f t="shared" si="468"/>
        <v>태국91000</v>
      </c>
      <c r="B10753" s="127">
        <f t="shared" si="470"/>
        <v>91000</v>
      </c>
      <c r="C10753" s="127">
        <f t="shared" si="471"/>
        <v>1695000</v>
      </c>
      <c r="D10753" s="129">
        <f t="shared" si="469"/>
        <v>89180</v>
      </c>
      <c r="E10753" s="130" t="s">
        <v>8140</v>
      </c>
    </row>
    <row r="10754" spans="1:5">
      <c r="A10754" s="127" t="str">
        <f t="shared" si="468"/>
        <v>태국92000</v>
      </c>
      <c r="B10754" s="127">
        <f t="shared" si="470"/>
        <v>92000</v>
      </c>
      <c r="C10754" s="127">
        <f t="shared" si="471"/>
        <v>1713500</v>
      </c>
      <c r="D10754" s="129">
        <f t="shared" si="469"/>
        <v>90160</v>
      </c>
      <c r="E10754" s="130" t="s">
        <v>8140</v>
      </c>
    </row>
    <row r="10755" spans="1:5">
      <c r="A10755" s="127" t="str">
        <f t="shared" si="468"/>
        <v>태국93000</v>
      </c>
      <c r="B10755" s="127">
        <f t="shared" si="470"/>
        <v>93000</v>
      </c>
      <c r="C10755" s="127">
        <f t="shared" si="471"/>
        <v>1732000</v>
      </c>
      <c r="D10755" s="129">
        <f t="shared" si="469"/>
        <v>91140</v>
      </c>
      <c r="E10755" s="130" t="s">
        <v>8140</v>
      </c>
    </row>
    <row r="10756" spans="1:5">
      <c r="A10756" s="127" t="str">
        <f t="shared" si="468"/>
        <v>태국94000</v>
      </c>
      <c r="B10756" s="127">
        <f t="shared" si="470"/>
        <v>94000</v>
      </c>
      <c r="C10756" s="127">
        <f t="shared" si="471"/>
        <v>1750500</v>
      </c>
      <c r="D10756" s="129">
        <f t="shared" si="469"/>
        <v>92120</v>
      </c>
      <c r="E10756" s="130" t="s">
        <v>8140</v>
      </c>
    </row>
    <row r="10757" spans="1:5">
      <c r="A10757" s="127" t="str">
        <f t="shared" si="468"/>
        <v>태국95000</v>
      </c>
      <c r="B10757" s="127">
        <f t="shared" si="470"/>
        <v>95000</v>
      </c>
      <c r="C10757" s="127">
        <f t="shared" si="471"/>
        <v>1769000</v>
      </c>
      <c r="D10757" s="129">
        <f t="shared" si="469"/>
        <v>93100</v>
      </c>
      <c r="E10757" s="130" t="s">
        <v>8140</v>
      </c>
    </row>
    <row r="10758" spans="1:5">
      <c r="A10758" s="127" t="str">
        <f t="shared" si="468"/>
        <v>태국96000</v>
      </c>
      <c r="B10758" s="127">
        <f t="shared" si="470"/>
        <v>96000</v>
      </c>
      <c r="C10758" s="127">
        <f t="shared" si="471"/>
        <v>1787500</v>
      </c>
      <c r="D10758" s="129">
        <f t="shared" si="469"/>
        <v>94080</v>
      </c>
      <c r="E10758" s="130" t="s">
        <v>8140</v>
      </c>
    </row>
    <row r="10759" spans="1:5">
      <c r="A10759" s="127" t="str">
        <f t="shared" si="468"/>
        <v>태국97000</v>
      </c>
      <c r="B10759" s="127">
        <f t="shared" si="470"/>
        <v>97000</v>
      </c>
      <c r="C10759" s="127">
        <f t="shared" si="471"/>
        <v>1806000</v>
      </c>
      <c r="D10759" s="129">
        <f t="shared" si="469"/>
        <v>95060</v>
      </c>
      <c r="E10759" s="130" t="s">
        <v>8140</v>
      </c>
    </row>
    <row r="10760" spans="1:5">
      <c r="A10760" s="127" t="str">
        <f t="shared" si="468"/>
        <v>태국98000</v>
      </c>
      <c r="B10760" s="127">
        <f t="shared" si="470"/>
        <v>98000</v>
      </c>
      <c r="C10760" s="127">
        <f t="shared" si="471"/>
        <v>1824500</v>
      </c>
      <c r="D10760" s="129">
        <f t="shared" si="469"/>
        <v>96040</v>
      </c>
      <c r="E10760" s="130" t="s">
        <v>8140</v>
      </c>
    </row>
    <row r="10761" spans="1:5">
      <c r="A10761" s="127" t="str">
        <f t="shared" si="468"/>
        <v>태국99000</v>
      </c>
      <c r="B10761" s="127">
        <f t="shared" si="470"/>
        <v>99000</v>
      </c>
      <c r="C10761" s="127">
        <f t="shared" si="471"/>
        <v>1843000</v>
      </c>
      <c r="D10761" s="129">
        <f t="shared" si="469"/>
        <v>97020</v>
      </c>
      <c r="E10761" s="130" t="s">
        <v>8140</v>
      </c>
    </row>
    <row r="10762" spans="1:5">
      <c r="A10762" s="127" t="str">
        <f t="shared" si="468"/>
        <v>태국100000</v>
      </c>
      <c r="B10762" s="127">
        <f t="shared" si="470"/>
        <v>100000</v>
      </c>
      <c r="C10762" s="127">
        <f t="shared" si="471"/>
        <v>1861500</v>
      </c>
      <c r="D10762" s="129">
        <f t="shared" si="469"/>
        <v>98000</v>
      </c>
      <c r="E10762" s="130" t="s">
        <v>8140</v>
      </c>
    </row>
    <row r="10763" spans="1:5">
      <c r="A10763" s="127" t="str">
        <f t="shared" si="468"/>
        <v>태국101000</v>
      </c>
      <c r="B10763" s="127">
        <f t="shared" si="470"/>
        <v>101000</v>
      </c>
      <c r="C10763" s="127">
        <f t="shared" si="471"/>
        <v>1880000</v>
      </c>
      <c r="D10763" s="129">
        <f t="shared" si="469"/>
        <v>98980</v>
      </c>
      <c r="E10763" s="130" t="s">
        <v>8140</v>
      </c>
    </row>
    <row r="10764" spans="1:5">
      <c r="A10764" s="127" t="str">
        <f t="shared" si="468"/>
        <v>태국102000</v>
      </c>
      <c r="B10764" s="127">
        <f t="shared" si="470"/>
        <v>102000</v>
      </c>
      <c r="C10764" s="127">
        <f t="shared" si="471"/>
        <v>1898500</v>
      </c>
      <c r="D10764" s="129">
        <f t="shared" si="469"/>
        <v>99960</v>
      </c>
      <c r="E10764" s="130" t="s">
        <v>8140</v>
      </c>
    </row>
    <row r="10765" spans="1:5">
      <c r="A10765" s="127" t="str">
        <f t="shared" si="468"/>
        <v>태국103000</v>
      </c>
      <c r="B10765" s="127">
        <f t="shared" si="470"/>
        <v>103000</v>
      </c>
      <c r="C10765" s="127">
        <f t="shared" si="471"/>
        <v>1917000</v>
      </c>
      <c r="D10765" s="129">
        <f t="shared" si="469"/>
        <v>100940</v>
      </c>
      <c r="E10765" s="130" t="s">
        <v>8140</v>
      </c>
    </row>
    <row r="10766" spans="1:5">
      <c r="A10766" s="127" t="str">
        <f t="shared" si="468"/>
        <v>태국104000</v>
      </c>
      <c r="B10766" s="127">
        <f t="shared" si="470"/>
        <v>104000</v>
      </c>
      <c r="C10766" s="127">
        <f t="shared" si="471"/>
        <v>1935500</v>
      </c>
      <c r="D10766" s="129">
        <f t="shared" si="469"/>
        <v>101920</v>
      </c>
      <c r="E10766" s="130" t="s">
        <v>8140</v>
      </c>
    </row>
    <row r="10767" spans="1:5">
      <c r="A10767" s="127" t="str">
        <f t="shared" si="468"/>
        <v>태국105000</v>
      </c>
      <c r="B10767" s="127">
        <f t="shared" si="470"/>
        <v>105000</v>
      </c>
      <c r="C10767" s="127">
        <f t="shared" si="471"/>
        <v>1954000</v>
      </c>
      <c r="D10767" s="129">
        <f t="shared" si="469"/>
        <v>102900</v>
      </c>
      <c r="E10767" s="130" t="s">
        <v>8140</v>
      </c>
    </row>
    <row r="10768" spans="1:5">
      <c r="A10768" s="127" t="str">
        <f t="shared" si="468"/>
        <v>태국106000</v>
      </c>
      <c r="B10768" s="127">
        <f t="shared" si="470"/>
        <v>106000</v>
      </c>
      <c r="C10768" s="127">
        <f t="shared" si="471"/>
        <v>1972500</v>
      </c>
      <c r="D10768" s="129">
        <f t="shared" si="469"/>
        <v>103880</v>
      </c>
      <c r="E10768" s="130" t="s">
        <v>8140</v>
      </c>
    </row>
    <row r="10769" spans="1:5">
      <c r="A10769" s="127" t="str">
        <f t="shared" si="468"/>
        <v>태국107000</v>
      </c>
      <c r="B10769" s="127">
        <f t="shared" si="470"/>
        <v>107000</v>
      </c>
      <c r="C10769" s="127">
        <f t="shared" si="471"/>
        <v>1991000</v>
      </c>
      <c r="D10769" s="129">
        <f t="shared" si="469"/>
        <v>104860</v>
      </c>
      <c r="E10769" s="130" t="s">
        <v>8140</v>
      </c>
    </row>
    <row r="10770" spans="1:5">
      <c r="A10770" s="127" t="str">
        <f t="shared" si="468"/>
        <v>태국108000</v>
      </c>
      <c r="B10770" s="127">
        <f t="shared" si="470"/>
        <v>108000</v>
      </c>
      <c r="C10770" s="127">
        <f t="shared" si="471"/>
        <v>2009500</v>
      </c>
      <c r="D10770" s="129">
        <f t="shared" si="469"/>
        <v>105840</v>
      </c>
      <c r="E10770" s="130" t="s">
        <v>8140</v>
      </c>
    </row>
    <row r="10771" spans="1:5">
      <c r="A10771" s="127" t="str">
        <f t="shared" si="468"/>
        <v>태국109000</v>
      </c>
      <c r="B10771" s="127">
        <f t="shared" si="470"/>
        <v>109000</v>
      </c>
      <c r="C10771" s="127">
        <f t="shared" si="471"/>
        <v>2028000</v>
      </c>
      <c r="D10771" s="129">
        <f t="shared" si="469"/>
        <v>106820</v>
      </c>
      <c r="E10771" s="130" t="s">
        <v>8140</v>
      </c>
    </row>
    <row r="10772" spans="1:5">
      <c r="A10772" s="127" t="str">
        <f t="shared" si="468"/>
        <v>태국110000</v>
      </c>
      <c r="B10772" s="127">
        <f t="shared" si="470"/>
        <v>110000</v>
      </c>
      <c r="C10772" s="127">
        <f t="shared" si="471"/>
        <v>2046500</v>
      </c>
      <c r="D10772" s="129">
        <f t="shared" si="469"/>
        <v>107800</v>
      </c>
      <c r="E10772" s="130" t="s">
        <v>8140</v>
      </c>
    </row>
    <row r="10773" spans="1:5">
      <c r="A10773" s="127" t="str">
        <f t="shared" si="468"/>
        <v>태국111000</v>
      </c>
      <c r="B10773" s="127">
        <f t="shared" si="470"/>
        <v>111000</v>
      </c>
      <c r="C10773" s="127">
        <f t="shared" si="471"/>
        <v>2065000</v>
      </c>
      <c r="D10773" s="129">
        <f t="shared" si="469"/>
        <v>108780</v>
      </c>
      <c r="E10773" s="130" t="s">
        <v>8140</v>
      </c>
    </row>
    <row r="10774" spans="1:5">
      <c r="A10774" s="127" t="str">
        <f t="shared" si="468"/>
        <v>태국112000</v>
      </c>
      <c r="B10774" s="127">
        <f t="shared" si="470"/>
        <v>112000</v>
      </c>
      <c r="C10774" s="127">
        <f t="shared" si="471"/>
        <v>2083500</v>
      </c>
      <c r="D10774" s="129">
        <f t="shared" si="469"/>
        <v>109760</v>
      </c>
      <c r="E10774" s="130" t="s">
        <v>8140</v>
      </c>
    </row>
    <row r="10775" spans="1:5">
      <c r="A10775" s="127" t="str">
        <f t="shared" si="468"/>
        <v>태국113000</v>
      </c>
      <c r="B10775" s="127">
        <f t="shared" si="470"/>
        <v>113000</v>
      </c>
      <c r="C10775" s="127">
        <f t="shared" si="471"/>
        <v>2102000</v>
      </c>
      <c r="D10775" s="129">
        <f t="shared" si="469"/>
        <v>110740</v>
      </c>
      <c r="E10775" s="130" t="s">
        <v>8140</v>
      </c>
    </row>
    <row r="10776" spans="1:5">
      <c r="A10776" s="127" t="str">
        <f t="shared" si="468"/>
        <v>태국114000</v>
      </c>
      <c r="B10776" s="127">
        <f t="shared" si="470"/>
        <v>114000</v>
      </c>
      <c r="C10776" s="127">
        <f t="shared" si="471"/>
        <v>2120500</v>
      </c>
      <c r="D10776" s="129">
        <f t="shared" si="469"/>
        <v>111720</v>
      </c>
      <c r="E10776" s="130" t="s">
        <v>8140</v>
      </c>
    </row>
    <row r="10777" spans="1:5">
      <c r="A10777" s="127" t="str">
        <f t="shared" si="468"/>
        <v>태국115000</v>
      </c>
      <c r="B10777" s="127">
        <f t="shared" si="470"/>
        <v>115000</v>
      </c>
      <c r="C10777" s="127">
        <f t="shared" si="471"/>
        <v>2139000</v>
      </c>
      <c r="D10777" s="129">
        <f t="shared" si="469"/>
        <v>112700</v>
      </c>
      <c r="E10777" s="130" t="s">
        <v>8140</v>
      </c>
    </row>
    <row r="10778" spans="1:5">
      <c r="A10778" s="127" t="str">
        <f t="shared" si="468"/>
        <v>태국116000</v>
      </c>
      <c r="B10778" s="127">
        <f t="shared" si="470"/>
        <v>116000</v>
      </c>
      <c r="C10778" s="127">
        <f t="shared" si="471"/>
        <v>2157500</v>
      </c>
      <c r="D10778" s="129">
        <f t="shared" si="469"/>
        <v>113680</v>
      </c>
      <c r="E10778" s="130" t="s">
        <v>8140</v>
      </c>
    </row>
    <row r="10779" spans="1:5">
      <c r="A10779" s="127" t="str">
        <f t="shared" si="468"/>
        <v>태국117000</v>
      </c>
      <c r="B10779" s="127">
        <f t="shared" si="470"/>
        <v>117000</v>
      </c>
      <c r="C10779" s="127">
        <f t="shared" si="471"/>
        <v>2176000</v>
      </c>
      <c r="D10779" s="129">
        <f t="shared" si="469"/>
        <v>114660</v>
      </c>
      <c r="E10779" s="130" t="s">
        <v>8140</v>
      </c>
    </row>
    <row r="10780" spans="1:5">
      <c r="A10780" s="127" t="str">
        <f t="shared" si="468"/>
        <v>태국118000</v>
      </c>
      <c r="B10780" s="127">
        <f t="shared" si="470"/>
        <v>118000</v>
      </c>
      <c r="C10780" s="127">
        <f t="shared" si="471"/>
        <v>2194500</v>
      </c>
      <c r="D10780" s="129">
        <f t="shared" si="469"/>
        <v>115640</v>
      </c>
      <c r="E10780" s="130" t="s">
        <v>8140</v>
      </c>
    </row>
    <row r="10781" spans="1:5">
      <c r="A10781" s="127" t="str">
        <f t="shared" si="468"/>
        <v>태국119000</v>
      </c>
      <c r="B10781" s="127">
        <f t="shared" si="470"/>
        <v>119000</v>
      </c>
      <c r="C10781" s="127">
        <f t="shared" si="471"/>
        <v>2213000</v>
      </c>
      <c r="D10781" s="129">
        <f t="shared" si="469"/>
        <v>116620</v>
      </c>
      <c r="E10781" s="130" t="s">
        <v>8140</v>
      </c>
    </row>
    <row r="10782" spans="1:5">
      <c r="A10782" s="127" t="str">
        <f t="shared" si="468"/>
        <v>태국120000</v>
      </c>
      <c r="B10782" s="127">
        <f t="shared" si="470"/>
        <v>120000</v>
      </c>
      <c r="C10782" s="127">
        <f t="shared" si="471"/>
        <v>2231500</v>
      </c>
      <c r="D10782" s="129">
        <f t="shared" si="469"/>
        <v>117600</v>
      </c>
      <c r="E10782" s="130" t="s">
        <v>8140</v>
      </c>
    </row>
    <row r="10783" spans="1:5">
      <c r="A10783" s="127" t="str">
        <f t="shared" si="468"/>
        <v>태국121000</v>
      </c>
      <c r="B10783" s="127">
        <f t="shared" si="470"/>
        <v>121000</v>
      </c>
      <c r="C10783" s="127">
        <f t="shared" si="471"/>
        <v>2250000</v>
      </c>
      <c r="D10783" s="129">
        <f t="shared" si="469"/>
        <v>118580</v>
      </c>
      <c r="E10783" s="130" t="s">
        <v>8140</v>
      </c>
    </row>
    <row r="10784" spans="1:5">
      <c r="A10784" s="127" t="str">
        <f t="shared" si="468"/>
        <v>태국122000</v>
      </c>
      <c r="B10784" s="127">
        <f t="shared" si="470"/>
        <v>122000</v>
      </c>
      <c r="C10784" s="127">
        <f t="shared" si="471"/>
        <v>2268500</v>
      </c>
      <c r="D10784" s="129">
        <f t="shared" si="469"/>
        <v>119560</v>
      </c>
      <c r="E10784" s="130" t="s">
        <v>8140</v>
      </c>
    </row>
    <row r="10785" spans="1:5">
      <c r="A10785" s="127" t="str">
        <f t="shared" si="468"/>
        <v>태국123000</v>
      </c>
      <c r="B10785" s="127">
        <f t="shared" si="470"/>
        <v>123000</v>
      </c>
      <c r="C10785" s="127">
        <f t="shared" si="471"/>
        <v>2287000</v>
      </c>
      <c r="D10785" s="129">
        <f t="shared" si="469"/>
        <v>120540</v>
      </c>
      <c r="E10785" s="130" t="s">
        <v>8140</v>
      </c>
    </row>
    <row r="10786" spans="1:5">
      <c r="A10786" s="127" t="str">
        <f t="shared" si="468"/>
        <v>태국124000</v>
      </c>
      <c r="B10786" s="127">
        <f t="shared" si="470"/>
        <v>124000</v>
      </c>
      <c r="C10786" s="127">
        <f t="shared" si="471"/>
        <v>2305500</v>
      </c>
      <c r="D10786" s="129">
        <f t="shared" si="469"/>
        <v>121520</v>
      </c>
      <c r="E10786" s="130" t="s">
        <v>8140</v>
      </c>
    </row>
    <row r="10787" spans="1:5">
      <c r="A10787" s="127" t="str">
        <f t="shared" si="468"/>
        <v>태국125000</v>
      </c>
      <c r="B10787" s="127">
        <f t="shared" si="470"/>
        <v>125000</v>
      </c>
      <c r="C10787" s="127">
        <f t="shared" si="471"/>
        <v>2324000</v>
      </c>
      <c r="D10787" s="129">
        <f t="shared" si="469"/>
        <v>122500</v>
      </c>
      <c r="E10787" s="130" t="s">
        <v>8140</v>
      </c>
    </row>
    <row r="10788" spans="1:5">
      <c r="A10788" s="127" t="str">
        <f t="shared" si="468"/>
        <v>태국126000</v>
      </c>
      <c r="B10788" s="127">
        <f t="shared" si="470"/>
        <v>126000</v>
      </c>
      <c r="C10788" s="127">
        <f t="shared" si="471"/>
        <v>2342500</v>
      </c>
      <c r="D10788" s="129">
        <f t="shared" si="469"/>
        <v>123480</v>
      </c>
      <c r="E10788" s="130" t="s">
        <v>8140</v>
      </c>
    </row>
    <row r="10789" spans="1:5">
      <c r="A10789" s="127" t="str">
        <f t="shared" si="468"/>
        <v>태국127000</v>
      </c>
      <c r="B10789" s="127">
        <f t="shared" si="470"/>
        <v>127000</v>
      </c>
      <c r="C10789" s="127">
        <f t="shared" si="471"/>
        <v>2361000</v>
      </c>
      <c r="D10789" s="129">
        <f t="shared" si="469"/>
        <v>124460</v>
      </c>
      <c r="E10789" s="130" t="s">
        <v>8140</v>
      </c>
    </row>
    <row r="10790" spans="1:5">
      <c r="A10790" s="127" t="str">
        <f t="shared" si="468"/>
        <v>태국128000</v>
      </c>
      <c r="B10790" s="127">
        <f t="shared" si="470"/>
        <v>128000</v>
      </c>
      <c r="C10790" s="127">
        <f t="shared" si="471"/>
        <v>2379500</v>
      </c>
      <c r="D10790" s="129">
        <f t="shared" si="469"/>
        <v>125440</v>
      </c>
      <c r="E10790" s="130" t="s">
        <v>8140</v>
      </c>
    </row>
    <row r="10791" spans="1:5">
      <c r="A10791" s="127" t="str">
        <f t="shared" ref="A10791:A10854" si="472">"태국"&amp;B10791</f>
        <v>태국129000</v>
      </c>
      <c r="B10791" s="127">
        <f t="shared" si="470"/>
        <v>129000</v>
      </c>
      <c r="C10791" s="127">
        <f t="shared" si="471"/>
        <v>2398000</v>
      </c>
      <c r="D10791" s="129">
        <f t="shared" si="469"/>
        <v>126420</v>
      </c>
      <c r="E10791" s="130" t="s">
        <v>8140</v>
      </c>
    </row>
    <row r="10792" spans="1:5">
      <c r="A10792" s="127" t="str">
        <f t="shared" si="472"/>
        <v>태국130000</v>
      </c>
      <c r="B10792" s="127">
        <f t="shared" si="470"/>
        <v>130000</v>
      </c>
      <c r="C10792" s="127">
        <f t="shared" si="471"/>
        <v>2416500</v>
      </c>
      <c r="D10792" s="129">
        <f t="shared" ref="D10792:D10855" si="473">SUM($G$3)*(B10792*0.001)</f>
        <v>127400</v>
      </c>
      <c r="E10792" s="130" t="s">
        <v>8140</v>
      </c>
    </row>
    <row r="10793" spans="1:5">
      <c r="A10793" s="127" t="str">
        <f t="shared" si="472"/>
        <v>태국131000</v>
      </c>
      <c r="B10793" s="127">
        <f t="shared" ref="B10793:B10856" si="474">B10792+1000</f>
        <v>131000</v>
      </c>
      <c r="C10793" s="127">
        <f t="shared" ref="C10793:C10856" si="475">C10792+18500</f>
        <v>2435000</v>
      </c>
      <c r="D10793" s="129">
        <f t="shared" si="473"/>
        <v>128380</v>
      </c>
      <c r="E10793" s="130" t="s">
        <v>8140</v>
      </c>
    </row>
    <row r="10794" spans="1:5">
      <c r="A10794" s="127" t="str">
        <f t="shared" si="472"/>
        <v>태국132000</v>
      </c>
      <c r="B10794" s="127">
        <f t="shared" si="474"/>
        <v>132000</v>
      </c>
      <c r="C10794" s="127">
        <f t="shared" si="475"/>
        <v>2453500</v>
      </c>
      <c r="D10794" s="129">
        <f t="shared" si="473"/>
        <v>129360</v>
      </c>
      <c r="E10794" s="130" t="s">
        <v>8140</v>
      </c>
    </row>
    <row r="10795" spans="1:5">
      <c r="A10795" s="127" t="str">
        <f t="shared" si="472"/>
        <v>태국133000</v>
      </c>
      <c r="B10795" s="127">
        <f t="shared" si="474"/>
        <v>133000</v>
      </c>
      <c r="C10795" s="127">
        <f t="shared" si="475"/>
        <v>2472000</v>
      </c>
      <c r="D10795" s="129">
        <f t="shared" si="473"/>
        <v>130340</v>
      </c>
      <c r="E10795" s="130" t="s">
        <v>8140</v>
      </c>
    </row>
    <row r="10796" spans="1:5">
      <c r="A10796" s="127" t="str">
        <f t="shared" si="472"/>
        <v>태국134000</v>
      </c>
      <c r="B10796" s="127">
        <f t="shared" si="474"/>
        <v>134000</v>
      </c>
      <c r="C10796" s="127">
        <f t="shared" si="475"/>
        <v>2490500</v>
      </c>
      <c r="D10796" s="129">
        <f t="shared" si="473"/>
        <v>131320</v>
      </c>
      <c r="E10796" s="130" t="s">
        <v>8140</v>
      </c>
    </row>
    <row r="10797" spans="1:5">
      <c r="A10797" s="127" t="str">
        <f t="shared" si="472"/>
        <v>태국135000</v>
      </c>
      <c r="B10797" s="127">
        <f t="shared" si="474"/>
        <v>135000</v>
      </c>
      <c r="C10797" s="127">
        <f t="shared" si="475"/>
        <v>2509000</v>
      </c>
      <c r="D10797" s="129">
        <f t="shared" si="473"/>
        <v>132300</v>
      </c>
      <c r="E10797" s="130" t="s">
        <v>8140</v>
      </c>
    </row>
    <row r="10798" spans="1:5">
      <c r="A10798" s="127" t="str">
        <f t="shared" si="472"/>
        <v>태국136000</v>
      </c>
      <c r="B10798" s="127">
        <f t="shared" si="474"/>
        <v>136000</v>
      </c>
      <c r="C10798" s="127">
        <f t="shared" si="475"/>
        <v>2527500</v>
      </c>
      <c r="D10798" s="129">
        <f t="shared" si="473"/>
        <v>133280</v>
      </c>
      <c r="E10798" s="130" t="s">
        <v>8140</v>
      </c>
    </row>
    <row r="10799" spans="1:5">
      <c r="A10799" s="127" t="str">
        <f t="shared" si="472"/>
        <v>태국137000</v>
      </c>
      <c r="B10799" s="127">
        <f t="shared" si="474"/>
        <v>137000</v>
      </c>
      <c r="C10799" s="127">
        <f t="shared" si="475"/>
        <v>2546000</v>
      </c>
      <c r="D10799" s="129">
        <f t="shared" si="473"/>
        <v>134260</v>
      </c>
      <c r="E10799" s="130" t="s">
        <v>8140</v>
      </c>
    </row>
    <row r="10800" spans="1:5">
      <c r="A10800" s="127" t="str">
        <f t="shared" si="472"/>
        <v>태국138000</v>
      </c>
      <c r="B10800" s="127">
        <f t="shared" si="474"/>
        <v>138000</v>
      </c>
      <c r="C10800" s="127">
        <f t="shared" si="475"/>
        <v>2564500</v>
      </c>
      <c r="D10800" s="129">
        <f t="shared" si="473"/>
        <v>135240</v>
      </c>
      <c r="E10800" s="130" t="s">
        <v>8140</v>
      </c>
    </row>
    <row r="10801" spans="1:5">
      <c r="A10801" s="127" t="str">
        <f t="shared" si="472"/>
        <v>태국139000</v>
      </c>
      <c r="B10801" s="127">
        <f t="shared" si="474"/>
        <v>139000</v>
      </c>
      <c r="C10801" s="127">
        <f t="shared" si="475"/>
        <v>2583000</v>
      </c>
      <c r="D10801" s="129">
        <f t="shared" si="473"/>
        <v>136220</v>
      </c>
      <c r="E10801" s="130" t="s">
        <v>8140</v>
      </c>
    </row>
    <row r="10802" spans="1:5">
      <c r="A10802" s="127" t="str">
        <f t="shared" si="472"/>
        <v>태국140000</v>
      </c>
      <c r="B10802" s="127">
        <f t="shared" si="474"/>
        <v>140000</v>
      </c>
      <c r="C10802" s="127">
        <f t="shared" si="475"/>
        <v>2601500</v>
      </c>
      <c r="D10802" s="129">
        <f t="shared" si="473"/>
        <v>137200</v>
      </c>
      <c r="E10802" s="130" t="s">
        <v>8140</v>
      </c>
    </row>
    <row r="10803" spans="1:5">
      <c r="A10803" s="127" t="str">
        <f t="shared" si="472"/>
        <v>태국141000</v>
      </c>
      <c r="B10803" s="127">
        <f t="shared" si="474"/>
        <v>141000</v>
      </c>
      <c r="C10803" s="127">
        <f t="shared" si="475"/>
        <v>2620000</v>
      </c>
      <c r="D10803" s="129">
        <f t="shared" si="473"/>
        <v>138180</v>
      </c>
      <c r="E10803" s="130" t="s">
        <v>8140</v>
      </c>
    </row>
    <row r="10804" spans="1:5">
      <c r="A10804" s="127" t="str">
        <f t="shared" si="472"/>
        <v>태국142000</v>
      </c>
      <c r="B10804" s="127">
        <f t="shared" si="474"/>
        <v>142000</v>
      </c>
      <c r="C10804" s="127">
        <f t="shared" si="475"/>
        <v>2638500</v>
      </c>
      <c r="D10804" s="129">
        <f t="shared" si="473"/>
        <v>139160</v>
      </c>
      <c r="E10804" s="130" t="s">
        <v>8140</v>
      </c>
    </row>
    <row r="10805" spans="1:5">
      <c r="A10805" s="127" t="str">
        <f t="shared" si="472"/>
        <v>태국143000</v>
      </c>
      <c r="B10805" s="127">
        <f t="shared" si="474"/>
        <v>143000</v>
      </c>
      <c r="C10805" s="127">
        <f t="shared" si="475"/>
        <v>2657000</v>
      </c>
      <c r="D10805" s="129">
        <f t="shared" si="473"/>
        <v>140140</v>
      </c>
      <c r="E10805" s="130" t="s">
        <v>8140</v>
      </c>
    </row>
    <row r="10806" spans="1:5">
      <c r="A10806" s="127" t="str">
        <f t="shared" si="472"/>
        <v>태국144000</v>
      </c>
      <c r="B10806" s="127">
        <f t="shared" si="474"/>
        <v>144000</v>
      </c>
      <c r="C10806" s="127">
        <f t="shared" si="475"/>
        <v>2675500</v>
      </c>
      <c r="D10806" s="129">
        <f t="shared" si="473"/>
        <v>141120</v>
      </c>
      <c r="E10806" s="130" t="s">
        <v>8140</v>
      </c>
    </row>
    <row r="10807" spans="1:5">
      <c r="A10807" s="127" t="str">
        <f t="shared" si="472"/>
        <v>태국145000</v>
      </c>
      <c r="B10807" s="127">
        <f t="shared" si="474"/>
        <v>145000</v>
      </c>
      <c r="C10807" s="127">
        <f t="shared" si="475"/>
        <v>2694000</v>
      </c>
      <c r="D10807" s="129">
        <f t="shared" si="473"/>
        <v>142100</v>
      </c>
      <c r="E10807" s="130" t="s">
        <v>8140</v>
      </c>
    </row>
    <row r="10808" spans="1:5">
      <c r="A10808" s="127" t="str">
        <f t="shared" si="472"/>
        <v>태국146000</v>
      </c>
      <c r="B10808" s="127">
        <f t="shared" si="474"/>
        <v>146000</v>
      </c>
      <c r="C10808" s="127">
        <f t="shared" si="475"/>
        <v>2712500</v>
      </c>
      <c r="D10808" s="129">
        <f t="shared" si="473"/>
        <v>143080</v>
      </c>
      <c r="E10808" s="130" t="s">
        <v>8140</v>
      </c>
    </row>
    <row r="10809" spans="1:5">
      <c r="A10809" s="127" t="str">
        <f t="shared" si="472"/>
        <v>태국147000</v>
      </c>
      <c r="B10809" s="127">
        <f t="shared" si="474"/>
        <v>147000</v>
      </c>
      <c r="C10809" s="127">
        <f t="shared" si="475"/>
        <v>2731000</v>
      </c>
      <c r="D10809" s="129">
        <f t="shared" si="473"/>
        <v>144060</v>
      </c>
      <c r="E10809" s="130" t="s">
        <v>8140</v>
      </c>
    </row>
    <row r="10810" spans="1:5">
      <c r="A10810" s="127" t="str">
        <f t="shared" si="472"/>
        <v>태국148000</v>
      </c>
      <c r="B10810" s="127">
        <f t="shared" si="474"/>
        <v>148000</v>
      </c>
      <c r="C10810" s="127">
        <f t="shared" si="475"/>
        <v>2749500</v>
      </c>
      <c r="D10810" s="129">
        <f t="shared" si="473"/>
        <v>145040</v>
      </c>
      <c r="E10810" s="130" t="s">
        <v>8140</v>
      </c>
    </row>
    <row r="10811" spans="1:5">
      <c r="A10811" s="127" t="str">
        <f t="shared" si="472"/>
        <v>태국149000</v>
      </c>
      <c r="B10811" s="127">
        <f t="shared" si="474"/>
        <v>149000</v>
      </c>
      <c r="C10811" s="127">
        <f t="shared" si="475"/>
        <v>2768000</v>
      </c>
      <c r="D10811" s="129">
        <f t="shared" si="473"/>
        <v>146020</v>
      </c>
      <c r="E10811" s="130" t="s">
        <v>8140</v>
      </c>
    </row>
    <row r="10812" spans="1:5">
      <c r="A10812" s="127" t="str">
        <f t="shared" si="472"/>
        <v>태국150000</v>
      </c>
      <c r="B10812" s="127">
        <f t="shared" si="474"/>
        <v>150000</v>
      </c>
      <c r="C10812" s="127">
        <f t="shared" si="475"/>
        <v>2786500</v>
      </c>
      <c r="D10812" s="129">
        <f t="shared" si="473"/>
        <v>147000</v>
      </c>
      <c r="E10812" s="130" t="s">
        <v>8140</v>
      </c>
    </row>
    <row r="10813" spans="1:5">
      <c r="A10813" s="127" t="str">
        <f t="shared" si="472"/>
        <v>태국151000</v>
      </c>
      <c r="B10813" s="127">
        <f t="shared" si="474"/>
        <v>151000</v>
      </c>
      <c r="C10813" s="127">
        <f t="shared" si="475"/>
        <v>2805000</v>
      </c>
      <c r="D10813" s="129">
        <f t="shared" si="473"/>
        <v>147980</v>
      </c>
      <c r="E10813" s="130" t="s">
        <v>8140</v>
      </c>
    </row>
    <row r="10814" spans="1:5">
      <c r="A10814" s="127" t="str">
        <f t="shared" si="472"/>
        <v>태국152000</v>
      </c>
      <c r="B10814" s="127">
        <f t="shared" si="474"/>
        <v>152000</v>
      </c>
      <c r="C10814" s="127">
        <f t="shared" si="475"/>
        <v>2823500</v>
      </c>
      <c r="D10814" s="129">
        <f t="shared" si="473"/>
        <v>148960</v>
      </c>
      <c r="E10814" s="130" t="s">
        <v>8140</v>
      </c>
    </row>
    <row r="10815" spans="1:5">
      <c r="A10815" s="127" t="str">
        <f t="shared" si="472"/>
        <v>태국153000</v>
      </c>
      <c r="B10815" s="127">
        <f t="shared" si="474"/>
        <v>153000</v>
      </c>
      <c r="C10815" s="127">
        <f t="shared" si="475"/>
        <v>2842000</v>
      </c>
      <c r="D10815" s="129">
        <f t="shared" si="473"/>
        <v>149940</v>
      </c>
      <c r="E10815" s="130" t="s">
        <v>8140</v>
      </c>
    </row>
    <row r="10816" spans="1:5">
      <c r="A10816" s="127" t="str">
        <f t="shared" si="472"/>
        <v>태국154000</v>
      </c>
      <c r="B10816" s="127">
        <f t="shared" si="474"/>
        <v>154000</v>
      </c>
      <c r="C10816" s="127">
        <f t="shared" si="475"/>
        <v>2860500</v>
      </c>
      <c r="D10816" s="129">
        <f t="shared" si="473"/>
        <v>150920</v>
      </c>
      <c r="E10816" s="130" t="s">
        <v>8140</v>
      </c>
    </row>
    <row r="10817" spans="1:5">
      <c r="A10817" s="127" t="str">
        <f t="shared" si="472"/>
        <v>태국155000</v>
      </c>
      <c r="B10817" s="127">
        <f t="shared" si="474"/>
        <v>155000</v>
      </c>
      <c r="C10817" s="127">
        <f t="shared" si="475"/>
        <v>2879000</v>
      </c>
      <c r="D10817" s="129">
        <f t="shared" si="473"/>
        <v>151900</v>
      </c>
      <c r="E10817" s="130" t="s">
        <v>8140</v>
      </c>
    </row>
    <row r="10818" spans="1:5">
      <c r="A10818" s="127" t="str">
        <f t="shared" si="472"/>
        <v>태국156000</v>
      </c>
      <c r="B10818" s="127">
        <f t="shared" si="474"/>
        <v>156000</v>
      </c>
      <c r="C10818" s="127">
        <f t="shared" si="475"/>
        <v>2897500</v>
      </c>
      <c r="D10818" s="129">
        <f t="shared" si="473"/>
        <v>152880</v>
      </c>
      <c r="E10818" s="130" t="s">
        <v>8140</v>
      </c>
    </row>
    <row r="10819" spans="1:5">
      <c r="A10819" s="127" t="str">
        <f t="shared" si="472"/>
        <v>태국157000</v>
      </c>
      <c r="B10819" s="127">
        <f t="shared" si="474"/>
        <v>157000</v>
      </c>
      <c r="C10819" s="127">
        <f t="shared" si="475"/>
        <v>2916000</v>
      </c>
      <c r="D10819" s="129">
        <f t="shared" si="473"/>
        <v>153860</v>
      </c>
      <c r="E10819" s="130" t="s">
        <v>8140</v>
      </c>
    </row>
    <row r="10820" spans="1:5">
      <c r="A10820" s="127" t="str">
        <f t="shared" si="472"/>
        <v>태국158000</v>
      </c>
      <c r="B10820" s="127">
        <f t="shared" si="474"/>
        <v>158000</v>
      </c>
      <c r="C10820" s="127">
        <f t="shared" si="475"/>
        <v>2934500</v>
      </c>
      <c r="D10820" s="129">
        <f t="shared" si="473"/>
        <v>154840</v>
      </c>
      <c r="E10820" s="130" t="s">
        <v>8140</v>
      </c>
    </row>
    <row r="10821" spans="1:5">
      <c r="A10821" s="127" t="str">
        <f t="shared" si="472"/>
        <v>태국159000</v>
      </c>
      <c r="B10821" s="127">
        <f t="shared" si="474"/>
        <v>159000</v>
      </c>
      <c r="C10821" s="127">
        <f t="shared" si="475"/>
        <v>2953000</v>
      </c>
      <c r="D10821" s="129">
        <f t="shared" si="473"/>
        <v>155820</v>
      </c>
      <c r="E10821" s="130" t="s">
        <v>8140</v>
      </c>
    </row>
    <row r="10822" spans="1:5">
      <c r="A10822" s="127" t="str">
        <f t="shared" si="472"/>
        <v>태국160000</v>
      </c>
      <c r="B10822" s="127">
        <f t="shared" si="474"/>
        <v>160000</v>
      </c>
      <c r="C10822" s="127">
        <f t="shared" si="475"/>
        <v>2971500</v>
      </c>
      <c r="D10822" s="129">
        <f t="shared" si="473"/>
        <v>156800</v>
      </c>
      <c r="E10822" s="130" t="s">
        <v>8140</v>
      </c>
    </row>
    <row r="10823" spans="1:5">
      <c r="A10823" s="127" t="str">
        <f t="shared" si="472"/>
        <v>태국161000</v>
      </c>
      <c r="B10823" s="127">
        <f t="shared" si="474"/>
        <v>161000</v>
      </c>
      <c r="C10823" s="127">
        <f t="shared" si="475"/>
        <v>2990000</v>
      </c>
      <c r="D10823" s="129">
        <f t="shared" si="473"/>
        <v>157780</v>
      </c>
      <c r="E10823" s="130" t="s">
        <v>8140</v>
      </c>
    </row>
    <row r="10824" spans="1:5">
      <c r="A10824" s="127" t="str">
        <f t="shared" si="472"/>
        <v>태국162000</v>
      </c>
      <c r="B10824" s="127">
        <f t="shared" si="474"/>
        <v>162000</v>
      </c>
      <c r="C10824" s="127">
        <f t="shared" si="475"/>
        <v>3008500</v>
      </c>
      <c r="D10824" s="129">
        <f t="shared" si="473"/>
        <v>158760</v>
      </c>
      <c r="E10824" s="130" t="s">
        <v>8140</v>
      </c>
    </row>
    <row r="10825" spans="1:5">
      <c r="A10825" s="127" t="str">
        <f t="shared" si="472"/>
        <v>태국163000</v>
      </c>
      <c r="B10825" s="127">
        <f t="shared" si="474"/>
        <v>163000</v>
      </c>
      <c r="C10825" s="127">
        <f t="shared" si="475"/>
        <v>3027000</v>
      </c>
      <c r="D10825" s="129">
        <f t="shared" si="473"/>
        <v>159740</v>
      </c>
      <c r="E10825" s="130" t="s">
        <v>8140</v>
      </c>
    </row>
    <row r="10826" spans="1:5">
      <c r="A10826" s="127" t="str">
        <f t="shared" si="472"/>
        <v>태국164000</v>
      </c>
      <c r="B10826" s="127">
        <f t="shared" si="474"/>
        <v>164000</v>
      </c>
      <c r="C10826" s="127">
        <f t="shared" si="475"/>
        <v>3045500</v>
      </c>
      <c r="D10826" s="129">
        <f t="shared" si="473"/>
        <v>160720</v>
      </c>
      <c r="E10826" s="130" t="s">
        <v>8140</v>
      </c>
    </row>
    <row r="10827" spans="1:5">
      <c r="A10827" s="127" t="str">
        <f t="shared" si="472"/>
        <v>태국165000</v>
      </c>
      <c r="B10827" s="127">
        <f t="shared" si="474"/>
        <v>165000</v>
      </c>
      <c r="C10827" s="127">
        <f t="shared" si="475"/>
        <v>3064000</v>
      </c>
      <c r="D10827" s="129">
        <f t="shared" si="473"/>
        <v>161700</v>
      </c>
      <c r="E10827" s="130" t="s">
        <v>8140</v>
      </c>
    </row>
    <row r="10828" spans="1:5">
      <c r="A10828" s="127" t="str">
        <f t="shared" si="472"/>
        <v>태국166000</v>
      </c>
      <c r="B10828" s="127">
        <f t="shared" si="474"/>
        <v>166000</v>
      </c>
      <c r="C10828" s="127">
        <f t="shared" si="475"/>
        <v>3082500</v>
      </c>
      <c r="D10828" s="129">
        <f t="shared" si="473"/>
        <v>162680</v>
      </c>
      <c r="E10828" s="130" t="s">
        <v>8140</v>
      </c>
    </row>
    <row r="10829" spans="1:5">
      <c r="A10829" s="127" t="str">
        <f t="shared" si="472"/>
        <v>태국167000</v>
      </c>
      <c r="B10829" s="127">
        <f t="shared" si="474"/>
        <v>167000</v>
      </c>
      <c r="C10829" s="127">
        <f t="shared" si="475"/>
        <v>3101000</v>
      </c>
      <c r="D10829" s="129">
        <f t="shared" si="473"/>
        <v>163660</v>
      </c>
      <c r="E10829" s="130" t="s">
        <v>8140</v>
      </c>
    </row>
    <row r="10830" spans="1:5">
      <c r="A10830" s="127" t="str">
        <f t="shared" si="472"/>
        <v>태국168000</v>
      </c>
      <c r="B10830" s="127">
        <f t="shared" si="474"/>
        <v>168000</v>
      </c>
      <c r="C10830" s="127">
        <f t="shared" si="475"/>
        <v>3119500</v>
      </c>
      <c r="D10830" s="129">
        <f t="shared" si="473"/>
        <v>164640</v>
      </c>
      <c r="E10830" s="130" t="s">
        <v>8140</v>
      </c>
    </row>
    <row r="10831" spans="1:5">
      <c r="A10831" s="127" t="str">
        <f t="shared" si="472"/>
        <v>태국169000</v>
      </c>
      <c r="B10831" s="127">
        <f t="shared" si="474"/>
        <v>169000</v>
      </c>
      <c r="C10831" s="127">
        <f t="shared" si="475"/>
        <v>3138000</v>
      </c>
      <c r="D10831" s="129">
        <f t="shared" si="473"/>
        <v>165620</v>
      </c>
      <c r="E10831" s="130" t="s">
        <v>8140</v>
      </c>
    </row>
    <row r="10832" spans="1:5">
      <c r="A10832" s="127" t="str">
        <f t="shared" si="472"/>
        <v>태국170000</v>
      </c>
      <c r="B10832" s="127">
        <f t="shared" si="474"/>
        <v>170000</v>
      </c>
      <c r="C10832" s="127">
        <f t="shared" si="475"/>
        <v>3156500</v>
      </c>
      <c r="D10832" s="129">
        <f t="shared" si="473"/>
        <v>166600</v>
      </c>
      <c r="E10832" s="130" t="s">
        <v>8140</v>
      </c>
    </row>
    <row r="10833" spans="1:5">
      <c r="A10833" s="127" t="str">
        <f t="shared" si="472"/>
        <v>태국171000</v>
      </c>
      <c r="B10833" s="127">
        <f t="shared" si="474"/>
        <v>171000</v>
      </c>
      <c r="C10833" s="127">
        <f t="shared" si="475"/>
        <v>3175000</v>
      </c>
      <c r="D10833" s="129">
        <f t="shared" si="473"/>
        <v>167580</v>
      </c>
      <c r="E10833" s="130" t="s">
        <v>8140</v>
      </c>
    </row>
    <row r="10834" spans="1:5">
      <c r="A10834" s="127" t="str">
        <f t="shared" si="472"/>
        <v>태국172000</v>
      </c>
      <c r="B10834" s="127">
        <f t="shared" si="474"/>
        <v>172000</v>
      </c>
      <c r="C10834" s="127">
        <f t="shared" si="475"/>
        <v>3193500</v>
      </c>
      <c r="D10834" s="129">
        <f t="shared" si="473"/>
        <v>168560</v>
      </c>
      <c r="E10834" s="130" t="s">
        <v>8140</v>
      </c>
    </row>
    <row r="10835" spans="1:5">
      <c r="A10835" s="127" t="str">
        <f t="shared" si="472"/>
        <v>태국173000</v>
      </c>
      <c r="B10835" s="127">
        <f t="shared" si="474"/>
        <v>173000</v>
      </c>
      <c r="C10835" s="127">
        <f t="shared" si="475"/>
        <v>3212000</v>
      </c>
      <c r="D10835" s="129">
        <f t="shared" si="473"/>
        <v>169540</v>
      </c>
      <c r="E10835" s="130" t="s">
        <v>8140</v>
      </c>
    </row>
    <row r="10836" spans="1:5">
      <c r="A10836" s="127" t="str">
        <f t="shared" si="472"/>
        <v>태국174000</v>
      </c>
      <c r="B10836" s="127">
        <f t="shared" si="474"/>
        <v>174000</v>
      </c>
      <c r="C10836" s="127">
        <f t="shared" si="475"/>
        <v>3230500</v>
      </c>
      <c r="D10836" s="129">
        <f t="shared" si="473"/>
        <v>170520</v>
      </c>
      <c r="E10836" s="130" t="s">
        <v>8140</v>
      </c>
    </row>
    <row r="10837" spans="1:5">
      <c r="A10837" s="127" t="str">
        <f t="shared" si="472"/>
        <v>태국175000</v>
      </c>
      <c r="B10837" s="127">
        <f t="shared" si="474"/>
        <v>175000</v>
      </c>
      <c r="C10837" s="127">
        <f t="shared" si="475"/>
        <v>3249000</v>
      </c>
      <c r="D10837" s="129">
        <f t="shared" si="473"/>
        <v>171500</v>
      </c>
      <c r="E10837" s="130" t="s">
        <v>8140</v>
      </c>
    </row>
    <row r="10838" spans="1:5">
      <c r="A10838" s="127" t="str">
        <f t="shared" si="472"/>
        <v>태국176000</v>
      </c>
      <c r="B10838" s="127">
        <f t="shared" si="474"/>
        <v>176000</v>
      </c>
      <c r="C10838" s="127">
        <f t="shared" si="475"/>
        <v>3267500</v>
      </c>
      <c r="D10838" s="129">
        <f t="shared" si="473"/>
        <v>172480</v>
      </c>
      <c r="E10838" s="130" t="s">
        <v>8140</v>
      </c>
    </row>
    <row r="10839" spans="1:5">
      <c r="A10839" s="127" t="str">
        <f t="shared" si="472"/>
        <v>태국177000</v>
      </c>
      <c r="B10839" s="127">
        <f t="shared" si="474"/>
        <v>177000</v>
      </c>
      <c r="C10839" s="127">
        <f t="shared" si="475"/>
        <v>3286000</v>
      </c>
      <c r="D10839" s="129">
        <f t="shared" si="473"/>
        <v>173460</v>
      </c>
      <c r="E10839" s="130" t="s">
        <v>8140</v>
      </c>
    </row>
    <row r="10840" spans="1:5">
      <c r="A10840" s="127" t="str">
        <f t="shared" si="472"/>
        <v>태국178000</v>
      </c>
      <c r="B10840" s="127">
        <f t="shared" si="474"/>
        <v>178000</v>
      </c>
      <c r="C10840" s="127">
        <f t="shared" si="475"/>
        <v>3304500</v>
      </c>
      <c r="D10840" s="129">
        <f t="shared" si="473"/>
        <v>174440</v>
      </c>
      <c r="E10840" s="130" t="s">
        <v>8140</v>
      </c>
    </row>
    <row r="10841" spans="1:5">
      <c r="A10841" s="127" t="str">
        <f t="shared" si="472"/>
        <v>태국179000</v>
      </c>
      <c r="B10841" s="127">
        <f t="shared" si="474"/>
        <v>179000</v>
      </c>
      <c r="C10841" s="127">
        <f t="shared" si="475"/>
        <v>3323000</v>
      </c>
      <c r="D10841" s="129">
        <f t="shared" si="473"/>
        <v>175420</v>
      </c>
      <c r="E10841" s="130" t="s">
        <v>8140</v>
      </c>
    </row>
    <row r="10842" spans="1:5">
      <c r="A10842" s="127" t="str">
        <f t="shared" si="472"/>
        <v>태국180000</v>
      </c>
      <c r="B10842" s="127">
        <f t="shared" si="474"/>
        <v>180000</v>
      </c>
      <c r="C10842" s="127">
        <f t="shared" si="475"/>
        <v>3341500</v>
      </c>
      <c r="D10842" s="129">
        <f t="shared" si="473"/>
        <v>176400</v>
      </c>
      <c r="E10842" s="130" t="s">
        <v>8140</v>
      </c>
    </row>
    <row r="10843" spans="1:5">
      <c r="A10843" s="127" t="str">
        <f t="shared" si="472"/>
        <v>태국181000</v>
      </c>
      <c r="B10843" s="127">
        <f t="shared" si="474"/>
        <v>181000</v>
      </c>
      <c r="C10843" s="127">
        <f t="shared" si="475"/>
        <v>3360000</v>
      </c>
      <c r="D10843" s="129">
        <f t="shared" si="473"/>
        <v>177380</v>
      </c>
      <c r="E10843" s="130" t="s">
        <v>8140</v>
      </c>
    </row>
    <row r="10844" spans="1:5">
      <c r="A10844" s="127" t="str">
        <f t="shared" si="472"/>
        <v>태국182000</v>
      </c>
      <c r="B10844" s="127">
        <f t="shared" si="474"/>
        <v>182000</v>
      </c>
      <c r="C10844" s="127">
        <f t="shared" si="475"/>
        <v>3378500</v>
      </c>
      <c r="D10844" s="129">
        <f t="shared" si="473"/>
        <v>178360</v>
      </c>
      <c r="E10844" s="130" t="s">
        <v>8140</v>
      </c>
    </row>
    <row r="10845" spans="1:5">
      <c r="A10845" s="127" t="str">
        <f t="shared" si="472"/>
        <v>태국183000</v>
      </c>
      <c r="B10845" s="127">
        <f t="shared" si="474"/>
        <v>183000</v>
      </c>
      <c r="C10845" s="127">
        <f t="shared" si="475"/>
        <v>3397000</v>
      </c>
      <c r="D10845" s="129">
        <f t="shared" si="473"/>
        <v>179340</v>
      </c>
      <c r="E10845" s="130" t="s">
        <v>8140</v>
      </c>
    </row>
    <row r="10846" spans="1:5">
      <c r="A10846" s="127" t="str">
        <f t="shared" si="472"/>
        <v>태국184000</v>
      </c>
      <c r="B10846" s="127">
        <f t="shared" si="474"/>
        <v>184000</v>
      </c>
      <c r="C10846" s="127">
        <f t="shared" si="475"/>
        <v>3415500</v>
      </c>
      <c r="D10846" s="129">
        <f t="shared" si="473"/>
        <v>180320</v>
      </c>
      <c r="E10846" s="130" t="s">
        <v>8140</v>
      </c>
    </row>
    <row r="10847" spans="1:5">
      <c r="A10847" s="127" t="str">
        <f t="shared" si="472"/>
        <v>태국185000</v>
      </c>
      <c r="B10847" s="127">
        <f t="shared" si="474"/>
        <v>185000</v>
      </c>
      <c r="C10847" s="127">
        <f t="shared" si="475"/>
        <v>3434000</v>
      </c>
      <c r="D10847" s="129">
        <f t="shared" si="473"/>
        <v>181300</v>
      </c>
      <c r="E10847" s="130" t="s">
        <v>8140</v>
      </c>
    </row>
    <row r="10848" spans="1:5">
      <c r="A10848" s="127" t="str">
        <f t="shared" si="472"/>
        <v>태국186000</v>
      </c>
      <c r="B10848" s="127">
        <f t="shared" si="474"/>
        <v>186000</v>
      </c>
      <c r="C10848" s="127">
        <f t="shared" si="475"/>
        <v>3452500</v>
      </c>
      <c r="D10848" s="129">
        <f t="shared" si="473"/>
        <v>182280</v>
      </c>
      <c r="E10848" s="130" t="s">
        <v>8140</v>
      </c>
    </row>
    <row r="10849" spans="1:5">
      <c r="A10849" s="127" t="str">
        <f t="shared" si="472"/>
        <v>태국187000</v>
      </c>
      <c r="B10849" s="127">
        <f t="shared" si="474"/>
        <v>187000</v>
      </c>
      <c r="C10849" s="127">
        <f t="shared" si="475"/>
        <v>3471000</v>
      </c>
      <c r="D10849" s="129">
        <f t="shared" si="473"/>
        <v>183260</v>
      </c>
      <c r="E10849" s="130" t="s">
        <v>8140</v>
      </c>
    </row>
    <row r="10850" spans="1:5">
      <c r="A10850" s="127" t="str">
        <f t="shared" si="472"/>
        <v>태국188000</v>
      </c>
      <c r="B10850" s="127">
        <f t="shared" si="474"/>
        <v>188000</v>
      </c>
      <c r="C10850" s="127">
        <f t="shared" si="475"/>
        <v>3489500</v>
      </c>
      <c r="D10850" s="129">
        <f t="shared" si="473"/>
        <v>184240</v>
      </c>
      <c r="E10850" s="130" t="s">
        <v>8140</v>
      </c>
    </row>
    <row r="10851" spans="1:5">
      <c r="A10851" s="127" t="str">
        <f t="shared" si="472"/>
        <v>태국189000</v>
      </c>
      <c r="B10851" s="127">
        <f t="shared" si="474"/>
        <v>189000</v>
      </c>
      <c r="C10851" s="127">
        <f t="shared" si="475"/>
        <v>3508000</v>
      </c>
      <c r="D10851" s="129">
        <f t="shared" si="473"/>
        <v>185220</v>
      </c>
      <c r="E10851" s="130" t="s">
        <v>8140</v>
      </c>
    </row>
    <row r="10852" spans="1:5">
      <c r="A10852" s="127" t="str">
        <f t="shared" si="472"/>
        <v>태국190000</v>
      </c>
      <c r="B10852" s="127">
        <f t="shared" si="474"/>
        <v>190000</v>
      </c>
      <c r="C10852" s="127">
        <f t="shared" si="475"/>
        <v>3526500</v>
      </c>
      <c r="D10852" s="129">
        <f t="shared" si="473"/>
        <v>186200</v>
      </c>
      <c r="E10852" s="130" t="s">
        <v>8140</v>
      </c>
    </row>
    <row r="10853" spans="1:5">
      <c r="A10853" s="127" t="str">
        <f t="shared" si="472"/>
        <v>태국191000</v>
      </c>
      <c r="B10853" s="127">
        <f t="shared" si="474"/>
        <v>191000</v>
      </c>
      <c r="C10853" s="127">
        <f t="shared" si="475"/>
        <v>3545000</v>
      </c>
      <c r="D10853" s="129">
        <f t="shared" si="473"/>
        <v>187180</v>
      </c>
      <c r="E10853" s="130" t="s">
        <v>8140</v>
      </c>
    </row>
    <row r="10854" spans="1:5">
      <c r="A10854" s="127" t="str">
        <f t="shared" si="472"/>
        <v>태국192000</v>
      </c>
      <c r="B10854" s="127">
        <f t="shared" si="474"/>
        <v>192000</v>
      </c>
      <c r="C10854" s="127">
        <f t="shared" si="475"/>
        <v>3563500</v>
      </c>
      <c r="D10854" s="129">
        <f t="shared" si="473"/>
        <v>188160</v>
      </c>
      <c r="E10854" s="130" t="s">
        <v>8140</v>
      </c>
    </row>
    <row r="10855" spans="1:5">
      <c r="A10855" s="127" t="str">
        <f t="shared" ref="A10855:A10918" si="476">"태국"&amp;B10855</f>
        <v>태국193000</v>
      </c>
      <c r="B10855" s="127">
        <f t="shared" si="474"/>
        <v>193000</v>
      </c>
      <c r="C10855" s="127">
        <f t="shared" si="475"/>
        <v>3582000</v>
      </c>
      <c r="D10855" s="129">
        <f t="shared" si="473"/>
        <v>189140</v>
      </c>
      <c r="E10855" s="130" t="s">
        <v>8140</v>
      </c>
    </row>
    <row r="10856" spans="1:5">
      <c r="A10856" s="127" t="str">
        <f t="shared" si="476"/>
        <v>태국194000</v>
      </c>
      <c r="B10856" s="127">
        <f t="shared" si="474"/>
        <v>194000</v>
      </c>
      <c r="C10856" s="127">
        <f t="shared" si="475"/>
        <v>3600500</v>
      </c>
      <c r="D10856" s="129">
        <f t="shared" ref="D10856:D10919" si="477">SUM($G$3)*(B10856*0.001)</f>
        <v>190120</v>
      </c>
      <c r="E10856" s="130" t="s">
        <v>8140</v>
      </c>
    </row>
    <row r="10857" spans="1:5">
      <c r="A10857" s="127" t="str">
        <f t="shared" si="476"/>
        <v>태국195000</v>
      </c>
      <c r="B10857" s="127">
        <f t="shared" ref="B10857:B10920" si="478">B10856+1000</f>
        <v>195000</v>
      </c>
      <c r="C10857" s="127">
        <f t="shared" ref="C10857:C10920" si="479">C10856+18500</f>
        <v>3619000</v>
      </c>
      <c r="D10857" s="129">
        <f t="shared" si="477"/>
        <v>191100</v>
      </c>
      <c r="E10857" s="130" t="s">
        <v>8140</v>
      </c>
    </row>
    <row r="10858" spans="1:5">
      <c r="A10858" s="127" t="str">
        <f t="shared" si="476"/>
        <v>태국196000</v>
      </c>
      <c r="B10858" s="127">
        <f t="shared" si="478"/>
        <v>196000</v>
      </c>
      <c r="C10858" s="127">
        <f t="shared" si="479"/>
        <v>3637500</v>
      </c>
      <c r="D10858" s="129">
        <f t="shared" si="477"/>
        <v>192080</v>
      </c>
      <c r="E10858" s="130" t="s">
        <v>8140</v>
      </c>
    </row>
    <row r="10859" spans="1:5">
      <c r="A10859" s="127" t="str">
        <f t="shared" si="476"/>
        <v>태국197000</v>
      </c>
      <c r="B10859" s="127">
        <f t="shared" si="478"/>
        <v>197000</v>
      </c>
      <c r="C10859" s="127">
        <f t="shared" si="479"/>
        <v>3656000</v>
      </c>
      <c r="D10859" s="129">
        <f t="shared" si="477"/>
        <v>193060</v>
      </c>
      <c r="E10859" s="130" t="s">
        <v>8140</v>
      </c>
    </row>
    <row r="10860" spans="1:5">
      <c r="A10860" s="127" t="str">
        <f t="shared" si="476"/>
        <v>태국198000</v>
      </c>
      <c r="B10860" s="127">
        <f t="shared" si="478"/>
        <v>198000</v>
      </c>
      <c r="C10860" s="127">
        <f t="shared" si="479"/>
        <v>3674500</v>
      </c>
      <c r="D10860" s="129">
        <f t="shared" si="477"/>
        <v>194040</v>
      </c>
      <c r="E10860" s="130" t="s">
        <v>8140</v>
      </c>
    </row>
    <row r="10861" spans="1:5">
      <c r="A10861" s="127" t="str">
        <f t="shared" si="476"/>
        <v>태국199000</v>
      </c>
      <c r="B10861" s="127">
        <f t="shared" si="478"/>
        <v>199000</v>
      </c>
      <c r="C10861" s="127">
        <f t="shared" si="479"/>
        <v>3693000</v>
      </c>
      <c r="D10861" s="129">
        <f t="shared" si="477"/>
        <v>195020</v>
      </c>
      <c r="E10861" s="130" t="s">
        <v>8140</v>
      </c>
    </row>
    <row r="10862" spans="1:5">
      <c r="A10862" s="127" t="str">
        <f t="shared" si="476"/>
        <v>태국200000</v>
      </c>
      <c r="B10862" s="127">
        <f t="shared" si="478"/>
        <v>200000</v>
      </c>
      <c r="C10862" s="127">
        <f t="shared" si="479"/>
        <v>3711500</v>
      </c>
      <c r="D10862" s="129">
        <f t="shared" si="477"/>
        <v>196000</v>
      </c>
      <c r="E10862" s="130" t="s">
        <v>8140</v>
      </c>
    </row>
    <row r="10863" spans="1:5">
      <c r="A10863" s="127" t="str">
        <f t="shared" si="476"/>
        <v>태국201000</v>
      </c>
      <c r="B10863" s="127">
        <f t="shared" si="478"/>
        <v>201000</v>
      </c>
      <c r="C10863" s="127">
        <f t="shared" si="479"/>
        <v>3730000</v>
      </c>
      <c r="D10863" s="129">
        <f t="shared" si="477"/>
        <v>196980</v>
      </c>
      <c r="E10863" s="130" t="s">
        <v>8140</v>
      </c>
    </row>
    <row r="10864" spans="1:5">
      <c r="A10864" s="127" t="str">
        <f t="shared" si="476"/>
        <v>태국202000</v>
      </c>
      <c r="B10864" s="127">
        <f t="shared" si="478"/>
        <v>202000</v>
      </c>
      <c r="C10864" s="127">
        <f t="shared" si="479"/>
        <v>3748500</v>
      </c>
      <c r="D10864" s="129">
        <f t="shared" si="477"/>
        <v>197960</v>
      </c>
      <c r="E10864" s="130" t="s">
        <v>8140</v>
      </c>
    </row>
    <row r="10865" spans="1:5">
      <c r="A10865" s="127" t="str">
        <f t="shared" si="476"/>
        <v>태국203000</v>
      </c>
      <c r="B10865" s="127">
        <f t="shared" si="478"/>
        <v>203000</v>
      </c>
      <c r="C10865" s="127">
        <f t="shared" si="479"/>
        <v>3767000</v>
      </c>
      <c r="D10865" s="129">
        <f t="shared" si="477"/>
        <v>198940</v>
      </c>
      <c r="E10865" s="130" t="s">
        <v>8140</v>
      </c>
    </row>
    <row r="10866" spans="1:5">
      <c r="A10866" s="127" t="str">
        <f t="shared" si="476"/>
        <v>태국204000</v>
      </c>
      <c r="B10866" s="127">
        <f t="shared" si="478"/>
        <v>204000</v>
      </c>
      <c r="C10866" s="127">
        <f t="shared" si="479"/>
        <v>3785500</v>
      </c>
      <c r="D10866" s="129">
        <f t="shared" si="477"/>
        <v>199920</v>
      </c>
      <c r="E10866" s="130" t="s">
        <v>8140</v>
      </c>
    </row>
    <row r="10867" spans="1:5">
      <c r="A10867" s="127" t="str">
        <f t="shared" si="476"/>
        <v>태국205000</v>
      </c>
      <c r="B10867" s="127">
        <f t="shared" si="478"/>
        <v>205000</v>
      </c>
      <c r="C10867" s="127">
        <f t="shared" si="479"/>
        <v>3804000</v>
      </c>
      <c r="D10867" s="129">
        <f t="shared" si="477"/>
        <v>200900</v>
      </c>
      <c r="E10867" s="130" t="s">
        <v>8140</v>
      </c>
    </row>
    <row r="10868" spans="1:5">
      <c r="A10868" s="127" t="str">
        <f t="shared" si="476"/>
        <v>태국206000</v>
      </c>
      <c r="B10868" s="127">
        <f t="shared" si="478"/>
        <v>206000</v>
      </c>
      <c r="C10868" s="127">
        <f t="shared" si="479"/>
        <v>3822500</v>
      </c>
      <c r="D10868" s="129">
        <f t="shared" si="477"/>
        <v>201880</v>
      </c>
      <c r="E10868" s="130" t="s">
        <v>8140</v>
      </c>
    </row>
    <row r="10869" spans="1:5">
      <c r="A10869" s="127" t="str">
        <f t="shared" si="476"/>
        <v>태국207000</v>
      </c>
      <c r="B10869" s="127">
        <f t="shared" si="478"/>
        <v>207000</v>
      </c>
      <c r="C10869" s="127">
        <f t="shared" si="479"/>
        <v>3841000</v>
      </c>
      <c r="D10869" s="129">
        <f t="shared" si="477"/>
        <v>202860</v>
      </c>
      <c r="E10869" s="130" t="s">
        <v>8140</v>
      </c>
    </row>
    <row r="10870" spans="1:5">
      <c r="A10870" s="127" t="str">
        <f t="shared" si="476"/>
        <v>태국208000</v>
      </c>
      <c r="B10870" s="127">
        <f t="shared" si="478"/>
        <v>208000</v>
      </c>
      <c r="C10870" s="127">
        <f t="shared" si="479"/>
        <v>3859500</v>
      </c>
      <c r="D10870" s="129">
        <f t="shared" si="477"/>
        <v>203840</v>
      </c>
      <c r="E10870" s="130" t="s">
        <v>8140</v>
      </c>
    </row>
    <row r="10871" spans="1:5">
      <c r="A10871" s="127" t="str">
        <f t="shared" si="476"/>
        <v>태국209000</v>
      </c>
      <c r="B10871" s="127">
        <f t="shared" si="478"/>
        <v>209000</v>
      </c>
      <c r="C10871" s="127">
        <f t="shared" si="479"/>
        <v>3878000</v>
      </c>
      <c r="D10871" s="129">
        <f t="shared" si="477"/>
        <v>204820</v>
      </c>
      <c r="E10871" s="130" t="s">
        <v>8140</v>
      </c>
    </row>
    <row r="10872" spans="1:5">
      <c r="A10872" s="127" t="str">
        <f t="shared" si="476"/>
        <v>태국210000</v>
      </c>
      <c r="B10872" s="127">
        <f t="shared" si="478"/>
        <v>210000</v>
      </c>
      <c r="C10872" s="127">
        <f t="shared" si="479"/>
        <v>3896500</v>
      </c>
      <c r="D10872" s="129">
        <f t="shared" si="477"/>
        <v>205800</v>
      </c>
      <c r="E10872" s="130" t="s">
        <v>8140</v>
      </c>
    </row>
    <row r="10873" spans="1:5">
      <c r="A10873" s="127" t="str">
        <f t="shared" si="476"/>
        <v>태국211000</v>
      </c>
      <c r="B10873" s="127">
        <f t="shared" si="478"/>
        <v>211000</v>
      </c>
      <c r="C10873" s="127">
        <f t="shared" si="479"/>
        <v>3915000</v>
      </c>
      <c r="D10873" s="129">
        <f t="shared" si="477"/>
        <v>206780</v>
      </c>
      <c r="E10873" s="130" t="s">
        <v>8140</v>
      </c>
    </row>
    <row r="10874" spans="1:5">
      <c r="A10874" s="127" t="str">
        <f t="shared" si="476"/>
        <v>태국212000</v>
      </c>
      <c r="B10874" s="127">
        <f t="shared" si="478"/>
        <v>212000</v>
      </c>
      <c r="C10874" s="127">
        <f t="shared" si="479"/>
        <v>3933500</v>
      </c>
      <c r="D10874" s="129">
        <f t="shared" si="477"/>
        <v>207760</v>
      </c>
      <c r="E10874" s="130" t="s">
        <v>8140</v>
      </c>
    </row>
    <row r="10875" spans="1:5">
      <c r="A10875" s="127" t="str">
        <f t="shared" si="476"/>
        <v>태국213000</v>
      </c>
      <c r="B10875" s="127">
        <f t="shared" si="478"/>
        <v>213000</v>
      </c>
      <c r="C10875" s="127">
        <f t="shared" si="479"/>
        <v>3952000</v>
      </c>
      <c r="D10875" s="129">
        <f t="shared" si="477"/>
        <v>208740</v>
      </c>
      <c r="E10875" s="130" t="s">
        <v>8140</v>
      </c>
    </row>
    <row r="10876" spans="1:5">
      <c r="A10876" s="127" t="str">
        <f t="shared" si="476"/>
        <v>태국214000</v>
      </c>
      <c r="B10876" s="127">
        <f t="shared" si="478"/>
        <v>214000</v>
      </c>
      <c r="C10876" s="127">
        <f t="shared" si="479"/>
        <v>3970500</v>
      </c>
      <c r="D10876" s="129">
        <f t="shared" si="477"/>
        <v>209720</v>
      </c>
      <c r="E10876" s="130" t="s">
        <v>8140</v>
      </c>
    </row>
    <row r="10877" spans="1:5">
      <c r="A10877" s="127" t="str">
        <f t="shared" si="476"/>
        <v>태국215000</v>
      </c>
      <c r="B10877" s="127">
        <f t="shared" si="478"/>
        <v>215000</v>
      </c>
      <c r="C10877" s="127">
        <f t="shared" si="479"/>
        <v>3989000</v>
      </c>
      <c r="D10877" s="129">
        <f t="shared" si="477"/>
        <v>210700</v>
      </c>
      <c r="E10877" s="130" t="s">
        <v>8140</v>
      </c>
    </row>
    <row r="10878" spans="1:5">
      <c r="A10878" s="127" t="str">
        <f t="shared" si="476"/>
        <v>태국216000</v>
      </c>
      <c r="B10878" s="127">
        <f t="shared" si="478"/>
        <v>216000</v>
      </c>
      <c r="C10878" s="127">
        <f t="shared" si="479"/>
        <v>4007500</v>
      </c>
      <c r="D10878" s="129">
        <f t="shared" si="477"/>
        <v>211680</v>
      </c>
      <c r="E10878" s="130" t="s">
        <v>8140</v>
      </c>
    </row>
    <row r="10879" spans="1:5">
      <c r="A10879" s="127" t="str">
        <f t="shared" si="476"/>
        <v>태국217000</v>
      </c>
      <c r="B10879" s="127">
        <f t="shared" si="478"/>
        <v>217000</v>
      </c>
      <c r="C10879" s="127">
        <f t="shared" si="479"/>
        <v>4026000</v>
      </c>
      <c r="D10879" s="129">
        <f t="shared" si="477"/>
        <v>212660</v>
      </c>
      <c r="E10879" s="130" t="s">
        <v>8140</v>
      </c>
    </row>
    <row r="10880" spans="1:5">
      <c r="A10880" s="127" t="str">
        <f t="shared" si="476"/>
        <v>태국218000</v>
      </c>
      <c r="B10880" s="127">
        <f t="shared" si="478"/>
        <v>218000</v>
      </c>
      <c r="C10880" s="127">
        <f t="shared" si="479"/>
        <v>4044500</v>
      </c>
      <c r="D10880" s="129">
        <f t="shared" si="477"/>
        <v>213640</v>
      </c>
      <c r="E10880" s="130" t="s">
        <v>8140</v>
      </c>
    </row>
    <row r="10881" spans="1:5">
      <c r="A10881" s="127" t="str">
        <f t="shared" si="476"/>
        <v>태국219000</v>
      </c>
      <c r="B10881" s="127">
        <f t="shared" si="478"/>
        <v>219000</v>
      </c>
      <c r="C10881" s="127">
        <f t="shared" si="479"/>
        <v>4063000</v>
      </c>
      <c r="D10881" s="129">
        <f t="shared" si="477"/>
        <v>214620</v>
      </c>
      <c r="E10881" s="130" t="s">
        <v>8140</v>
      </c>
    </row>
    <row r="10882" spans="1:5">
      <c r="A10882" s="127" t="str">
        <f t="shared" si="476"/>
        <v>태국220000</v>
      </c>
      <c r="B10882" s="127">
        <f t="shared" si="478"/>
        <v>220000</v>
      </c>
      <c r="C10882" s="127">
        <f t="shared" si="479"/>
        <v>4081500</v>
      </c>
      <c r="D10882" s="129">
        <f t="shared" si="477"/>
        <v>215600</v>
      </c>
      <c r="E10882" s="130" t="s">
        <v>8140</v>
      </c>
    </row>
    <row r="10883" spans="1:5">
      <c r="A10883" s="127" t="str">
        <f t="shared" si="476"/>
        <v>태국221000</v>
      </c>
      <c r="B10883" s="127">
        <f t="shared" si="478"/>
        <v>221000</v>
      </c>
      <c r="C10883" s="127">
        <f t="shared" si="479"/>
        <v>4100000</v>
      </c>
      <c r="D10883" s="129">
        <f t="shared" si="477"/>
        <v>216580</v>
      </c>
      <c r="E10883" s="130" t="s">
        <v>8140</v>
      </c>
    </row>
    <row r="10884" spans="1:5">
      <c r="A10884" s="127" t="str">
        <f t="shared" si="476"/>
        <v>태국222000</v>
      </c>
      <c r="B10884" s="127">
        <f t="shared" si="478"/>
        <v>222000</v>
      </c>
      <c r="C10884" s="127">
        <f t="shared" si="479"/>
        <v>4118500</v>
      </c>
      <c r="D10884" s="129">
        <f t="shared" si="477"/>
        <v>217560</v>
      </c>
      <c r="E10884" s="130" t="s">
        <v>8140</v>
      </c>
    </row>
    <row r="10885" spans="1:5">
      <c r="A10885" s="127" t="str">
        <f t="shared" si="476"/>
        <v>태국223000</v>
      </c>
      <c r="B10885" s="127">
        <f t="shared" si="478"/>
        <v>223000</v>
      </c>
      <c r="C10885" s="127">
        <f t="shared" si="479"/>
        <v>4137000</v>
      </c>
      <c r="D10885" s="129">
        <f t="shared" si="477"/>
        <v>218540</v>
      </c>
      <c r="E10885" s="130" t="s">
        <v>8140</v>
      </c>
    </row>
    <row r="10886" spans="1:5">
      <c r="A10886" s="127" t="str">
        <f t="shared" si="476"/>
        <v>태국224000</v>
      </c>
      <c r="B10886" s="127">
        <f t="shared" si="478"/>
        <v>224000</v>
      </c>
      <c r="C10886" s="127">
        <f t="shared" si="479"/>
        <v>4155500</v>
      </c>
      <c r="D10886" s="129">
        <f t="shared" si="477"/>
        <v>219520</v>
      </c>
      <c r="E10886" s="130" t="s">
        <v>8140</v>
      </c>
    </row>
    <row r="10887" spans="1:5">
      <c r="A10887" s="127" t="str">
        <f t="shared" si="476"/>
        <v>태국225000</v>
      </c>
      <c r="B10887" s="127">
        <f t="shared" si="478"/>
        <v>225000</v>
      </c>
      <c r="C10887" s="127">
        <f t="shared" si="479"/>
        <v>4174000</v>
      </c>
      <c r="D10887" s="129">
        <f t="shared" si="477"/>
        <v>220500</v>
      </c>
      <c r="E10887" s="130" t="s">
        <v>8140</v>
      </c>
    </row>
    <row r="10888" spans="1:5">
      <c r="A10888" s="127" t="str">
        <f t="shared" si="476"/>
        <v>태국226000</v>
      </c>
      <c r="B10888" s="127">
        <f t="shared" si="478"/>
        <v>226000</v>
      </c>
      <c r="C10888" s="127">
        <f t="shared" si="479"/>
        <v>4192500</v>
      </c>
      <c r="D10888" s="129">
        <f t="shared" si="477"/>
        <v>221480</v>
      </c>
      <c r="E10888" s="130" t="s">
        <v>8140</v>
      </c>
    </row>
    <row r="10889" spans="1:5">
      <c r="A10889" s="127" t="str">
        <f t="shared" si="476"/>
        <v>태국227000</v>
      </c>
      <c r="B10889" s="127">
        <f t="shared" si="478"/>
        <v>227000</v>
      </c>
      <c r="C10889" s="127">
        <f t="shared" si="479"/>
        <v>4211000</v>
      </c>
      <c r="D10889" s="129">
        <f t="shared" si="477"/>
        <v>222460</v>
      </c>
      <c r="E10889" s="130" t="s">
        <v>8140</v>
      </c>
    </row>
    <row r="10890" spans="1:5">
      <c r="A10890" s="127" t="str">
        <f t="shared" si="476"/>
        <v>태국228000</v>
      </c>
      <c r="B10890" s="127">
        <f t="shared" si="478"/>
        <v>228000</v>
      </c>
      <c r="C10890" s="127">
        <f t="shared" si="479"/>
        <v>4229500</v>
      </c>
      <c r="D10890" s="129">
        <f t="shared" si="477"/>
        <v>223440</v>
      </c>
      <c r="E10890" s="130" t="s">
        <v>8140</v>
      </c>
    </row>
    <row r="10891" spans="1:5">
      <c r="A10891" s="127" t="str">
        <f t="shared" si="476"/>
        <v>태국229000</v>
      </c>
      <c r="B10891" s="127">
        <f t="shared" si="478"/>
        <v>229000</v>
      </c>
      <c r="C10891" s="127">
        <f t="shared" si="479"/>
        <v>4248000</v>
      </c>
      <c r="D10891" s="129">
        <f t="shared" si="477"/>
        <v>224420</v>
      </c>
      <c r="E10891" s="130" t="s">
        <v>8140</v>
      </c>
    </row>
    <row r="10892" spans="1:5">
      <c r="A10892" s="127" t="str">
        <f t="shared" si="476"/>
        <v>태국230000</v>
      </c>
      <c r="B10892" s="127">
        <f t="shared" si="478"/>
        <v>230000</v>
      </c>
      <c r="C10892" s="127">
        <f t="shared" si="479"/>
        <v>4266500</v>
      </c>
      <c r="D10892" s="129">
        <f t="shared" si="477"/>
        <v>225400</v>
      </c>
      <c r="E10892" s="130" t="s">
        <v>8140</v>
      </c>
    </row>
    <row r="10893" spans="1:5">
      <c r="A10893" s="127" t="str">
        <f t="shared" si="476"/>
        <v>태국231000</v>
      </c>
      <c r="B10893" s="127">
        <f t="shared" si="478"/>
        <v>231000</v>
      </c>
      <c r="C10893" s="127">
        <f t="shared" si="479"/>
        <v>4285000</v>
      </c>
      <c r="D10893" s="129">
        <f t="shared" si="477"/>
        <v>226380</v>
      </c>
      <c r="E10893" s="130" t="s">
        <v>8140</v>
      </c>
    </row>
    <row r="10894" spans="1:5">
      <c r="A10894" s="127" t="str">
        <f t="shared" si="476"/>
        <v>태국232000</v>
      </c>
      <c r="B10894" s="127">
        <f t="shared" si="478"/>
        <v>232000</v>
      </c>
      <c r="C10894" s="127">
        <f t="shared" si="479"/>
        <v>4303500</v>
      </c>
      <c r="D10894" s="129">
        <f t="shared" si="477"/>
        <v>227360</v>
      </c>
      <c r="E10894" s="130" t="s">
        <v>8140</v>
      </c>
    </row>
    <row r="10895" spans="1:5">
      <c r="A10895" s="127" t="str">
        <f t="shared" si="476"/>
        <v>태국233000</v>
      </c>
      <c r="B10895" s="127">
        <f t="shared" si="478"/>
        <v>233000</v>
      </c>
      <c r="C10895" s="127">
        <f t="shared" si="479"/>
        <v>4322000</v>
      </c>
      <c r="D10895" s="129">
        <f t="shared" si="477"/>
        <v>228340</v>
      </c>
      <c r="E10895" s="130" t="s">
        <v>8140</v>
      </c>
    </row>
    <row r="10896" spans="1:5">
      <c r="A10896" s="127" t="str">
        <f t="shared" si="476"/>
        <v>태국234000</v>
      </c>
      <c r="B10896" s="127">
        <f t="shared" si="478"/>
        <v>234000</v>
      </c>
      <c r="C10896" s="127">
        <f t="shared" si="479"/>
        <v>4340500</v>
      </c>
      <c r="D10896" s="129">
        <f t="shared" si="477"/>
        <v>229320</v>
      </c>
      <c r="E10896" s="130" t="s">
        <v>8140</v>
      </c>
    </row>
    <row r="10897" spans="1:5">
      <c r="A10897" s="127" t="str">
        <f t="shared" si="476"/>
        <v>태국235000</v>
      </c>
      <c r="B10897" s="127">
        <f t="shared" si="478"/>
        <v>235000</v>
      </c>
      <c r="C10897" s="127">
        <f t="shared" si="479"/>
        <v>4359000</v>
      </c>
      <c r="D10897" s="129">
        <f t="shared" si="477"/>
        <v>230300</v>
      </c>
      <c r="E10897" s="130" t="s">
        <v>8140</v>
      </c>
    </row>
    <row r="10898" spans="1:5">
      <c r="A10898" s="127" t="str">
        <f t="shared" si="476"/>
        <v>태국236000</v>
      </c>
      <c r="B10898" s="127">
        <f t="shared" si="478"/>
        <v>236000</v>
      </c>
      <c r="C10898" s="127">
        <f t="shared" si="479"/>
        <v>4377500</v>
      </c>
      <c r="D10898" s="129">
        <f t="shared" si="477"/>
        <v>231280</v>
      </c>
      <c r="E10898" s="130" t="s">
        <v>8140</v>
      </c>
    </row>
    <row r="10899" spans="1:5">
      <c r="A10899" s="127" t="str">
        <f t="shared" si="476"/>
        <v>태국237000</v>
      </c>
      <c r="B10899" s="127">
        <f t="shared" si="478"/>
        <v>237000</v>
      </c>
      <c r="C10899" s="127">
        <f t="shared" si="479"/>
        <v>4396000</v>
      </c>
      <c r="D10899" s="129">
        <f t="shared" si="477"/>
        <v>232260</v>
      </c>
      <c r="E10899" s="130" t="s">
        <v>8140</v>
      </c>
    </row>
    <row r="10900" spans="1:5">
      <c r="A10900" s="127" t="str">
        <f t="shared" si="476"/>
        <v>태국238000</v>
      </c>
      <c r="B10900" s="127">
        <f t="shared" si="478"/>
        <v>238000</v>
      </c>
      <c r="C10900" s="127">
        <f t="shared" si="479"/>
        <v>4414500</v>
      </c>
      <c r="D10900" s="129">
        <f t="shared" si="477"/>
        <v>233240</v>
      </c>
      <c r="E10900" s="130" t="s">
        <v>8140</v>
      </c>
    </row>
    <row r="10901" spans="1:5">
      <c r="A10901" s="127" t="str">
        <f t="shared" si="476"/>
        <v>태국239000</v>
      </c>
      <c r="B10901" s="127">
        <f t="shared" si="478"/>
        <v>239000</v>
      </c>
      <c r="C10901" s="127">
        <f t="shared" si="479"/>
        <v>4433000</v>
      </c>
      <c r="D10901" s="129">
        <f t="shared" si="477"/>
        <v>234220</v>
      </c>
      <c r="E10901" s="130" t="s">
        <v>8140</v>
      </c>
    </row>
    <row r="10902" spans="1:5">
      <c r="A10902" s="127" t="str">
        <f t="shared" si="476"/>
        <v>태국240000</v>
      </c>
      <c r="B10902" s="127">
        <f t="shared" si="478"/>
        <v>240000</v>
      </c>
      <c r="C10902" s="127">
        <f t="shared" si="479"/>
        <v>4451500</v>
      </c>
      <c r="D10902" s="129">
        <f t="shared" si="477"/>
        <v>235200</v>
      </c>
      <c r="E10902" s="130" t="s">
        <v>8140</v>
      </c>
    </row>
    <row r="10903" spans="1:5">
      <c r="A10903" s="127" t="str">
        <f t="shared" si="476"/>
        <v>태국241000</v>
      </c>
      <c r="B10903" s="127">
        <f t="shared" si="478"/>
        <v>241000</v>
      </c>
      <c r="C10903" s="127">
        <f t="shared" si="479"/>
        <v>4470000</v>
      </c>
      <c r="D10903" s="129">
        <f t="shared" si="477"/>
        <v>236180</v>
      </c>
      <c r="E10903" s="130" t="s">
        <v>8140</v>
      </c>
    </row>
    <row r="10904" spans="1:5">
      <c r="A10904" s="127" t="str">
        <f t="shared" si="476"/>
        <v>태국242000</v>
      </c>
      <c r="B10904" s="127">
        <f t="shared" si="478"/>
        <v>242000</v>
      </c>
      <c r="C10904" s="127">
        <f t="shared" si="479"/>
        <v>4488500</v>
      </c>
      <c r="D10904" s="129">
        <f t="shared" si="477"/>
        <v>237160</v>
      </c>
      <c r="E10904" s="130" t="s">
        <v>8140</v>
      </c>
    </row>
    <row r="10905" spans="1:5">
      <c r="A10905" s="127" t="str">
        <f t="shared" si="476"/>
        <v>태국243000</v>
      </c>
      <c r="B10905" s="127">
        <f t="shared" si="478"/>
        <v>243000</v>
      </c>
      <c r="C10905" s="127">
        <f t="shared" si="479"/>
        <v>4507000</v>
      </c>
      <c r="D10905" s="129">
        <f t="shared" si="477"/>
        <v>238140</v>
      </c>
      <c r="E10905" s="130" t="s">
        <v>8140</v>
      </c>
    </row>
    <row r="10906" spans="1:5">
      <c r="A10906" s="127" t="str">
        <f t="shared" si="476"/>
        <v>태국244000</v>
      </c>
      <c r="B10906" s="127">
        <f t="shared" si="478"/>
        <v>244000</v>
      </c>
      <c r="C10906" s="127">
        <f t="shared" si="479"/>
        <v>4525500</v>
      </c>
      <c r="D10906" s="129">
        <f t="shared" si="477"/>
        <v>239120</v>
      </c>
      <c r="E10906" s="130" t="s">
        <v>8140</v>
      </c>
    </row>
    <row r="10907" spans="1:5">
      <c r="A10907" s="127" t="str">
        <f t="shared" si="476"/>
        <v>태국245000</v>
      </c>
      <c r="B10907" s="127">
        <f t="shared" si="478"/>
        <v>245000</v>
      </c>
      <c r="C10907" s="127">
        <f t="shared" si="479"/>
        <v>4544000</v>
      </c>
      <c r="D10907" s="129">
        <f t="shared" si="477"/>
        <v>240100</v>
      </c>
      <c r="E10907" s="130" t="s">
        <v>8140</v>
      </c>
    </row>
    <row r="10908" spans="1:5">
      <c r="A10908" s="127" t="str">
        <f t="shared" si="476"/>
        <v>태국246000</v>
      </c>
      <c r="B10908" s="127">
        <f t="shared" si="478"/>
        <v>246000</v>
      </c>
      <c r="C10908" s="127">
        <f t="shared" si="479"/>
        <v>4562500</v>
      </c>
      <c r="D10908" s="129">
        <f t="shared" si="477"/>
        <v>241080</v>
      </c>
      <c r="E10908" s="130" t="s">
        <v>8140</v>
      </c>
    </row>
    <row r="10909" spans="1:5">
      <c r="A10909" s="127" t="str">
        <f t="shared" si="476"/>
        <v>태국247000</v>
      </c>
      <c r="B10909" s="127">
        <f t="shared" si="478"/>
        <v>247000</v>
      </c>
      <c r="C10909" s="127">
        <f t="shared" si="479"/>
        <v>4581000</v>
      </c>
      <c r="D10909" s="129">
        <f t="shared" si="477"/>
        <v>242060</v>
      </c>
      <c r="E10909" s="130" t="s">
        <v>8140</v>
      </c>
    </row>
    <row r="10910" spans="1:5">
      <c r="A10910" s="127" t="str">
        <f t="shared" si="476"/>
        <v>태국248000</v>
      </c>
      <c r="B10910" s="127">
        <f t="shared" si="478"/>
        <v>248000</v>
      </c>
      <c r="C10910" s="127">
        <f t="shared" si="479"/>
        <v>4599500</v>
      </c>
      <c r="D10910" s="129">
        <f t="shared" si="477"/>
        <v>243040</v>
      </c>
      <c r="E10910" s="130" t="s">
        <v>8140</v>
      </c>
    </row>
    <row r="10911" spans="1:5">
      <c r="A10911" s="127" t="str">
        <f t="shared" si="476"/>
        <v>태국249000</v>
      </c>
      <c r="B10911" s="127">
        <f t="shared" si="478"/>
        <v>249000</v>
      </c>
      <c r="C10911" s="127">
        <f t="shared" si="479"/>
        <v>4618000</v>
      </c>
      <c r="D10911" s="129">
        <f t="shared" si="477"/>
        <v>244020</v>
      </c>
      <c r="E10911" s="130" t="s">
        <v>8140</v>
      </c>
    </row>
    <row r="10912" spans="1:5">
      <c r="A10912" s="127" t="str">
        <f t="shared" si="476"/>
        <v>태국250000</v>
      </c>
      <c r="B10912" s="127">
        <f t="shared" si="478"/>
        <v>250000</v>
      </c>
      <c r="C10912" s="127">
        <f t="shared" si="479"/>
        <v>4636500</v>
      </c>
      <c r="D10912" s="129">
        <f t="shared" si="477"/>
        <v>245000</v>
      </c>
      <c r="E10912" s="130" t="s">
        <v>8140</v>
      </c>
    </row>
    <row r="10913" spans="1:5">
      <c r="A10913" s="127" t="str">
        <f t="shared" si="476"/>
        <v>태국251000</v>
      </c>
      <c r="B10913" s="127">
        <f t="shared" si="478"/>
        <v>251000</v>
      </c>
      <c r="C10913" s="127">
        <f t="shared" si="479"/>
        <v>4655000</v>
      </c>
      <c r="D10913" s="129">
        <f t="shared" si="477"/>
        <v>245980</v>
      </c>
      <c r="E10913" s="130" t="s">
        <v>8140</v>
      </c>
    </row>
    <row r="10914" spans="1:5">
      <c r="A10914" s="127" t="str">
        <f t="shared" si="476"/>
        <v>태국252000</v>
      </c>
      <c r="B10914" s="127">
        <f t="shared" si="478"/>
        <v>252000</v>
      </c>
      <c r="C10914" s="127">
        <f t="shared" si="479"/>
        <v>4673500</v>
      </c>
      <c r="D10914" s="129">
        <f t="shared" si="477"/>
        <v>246960</v>
      </c>
      <c r="E10914" s="130" t="s">
        <v>8140</v>
      </c>
    </row>
    <row r="10915" spans="1:5">
      <c r="A10915" s="127" t="str">
        <f t="shared" si="476"/>
        <v>태국253000</v>
      </c>
      <c r="B10915" s="127">
        <f t="shared" si="478"/>
        <v>253000</v>
      </c>
      <c r="C10915" s="127">
        <f t="shared" si="479"/>
        <v>4692000</v>
      </c>
      <c r="D10915" s="129">
        <f t="shared" si="477"/>
        <v>247940</v>
      </c>
      <c r="E10915" s="130" t="s">
        <v>8140</v>
      </c>
    </row>
    <row r="10916" spans="1:5">
      <c r="A10916" s="127" t="str">
        <f t="shared" si="476"/>
        <v>태국254000</v>
      </c>
      <c r="B10916" s="127">
        <f t="shared" si="478"/>
        <v>254000</v>
      </c>
      <c r="C10916" s="127">
        <f t="shared" si="479"/>
        <v>4710500</v>
      </c>
      <c r="D10916" s="129">
        <f t="shared" si="477"/>
        <v>248920</v>
      </c>
      <c r="E10916" s="130" t="s">
        <v>8140</v>
      </c>
    </row>
    <row r="10917" spans="1:5">
      <c r="A10917" s="127" t="str">
        <f t="shared" si="476"/>
        <v>태국255000</v>
      </c>
      <c r="B10917" s="127">
        <f t="shared" si="478"/>
        <v>255000</v>
      </c>
      <c r="C10917" s="127">
        <f t="shared" si="479"/>
        <v>4729000</v>
      </c>
      <c r="D10917" s="129">
        <f t="shared" si="477"/>
        <v>249900</v>
      </c>
      <c r="E10917" s="130" t="s">
        <v>8140</v>
      </c>
    </row>
    <row r="10918" spans="1:5">
      <c r="A10918" s="127" t="str">
        <f t="shared" si="476"/>
        <v>태국256000</v>
      </c>
      <c r="B10918" s="127">
        <f t="shared" si="478"/>
        <v>256000</v>
      </c>
      <c r="C10918" s="127">
        <f t="shared" si="479"/>
        <v>4747500</v>
      </c>
      <c r="D10918" s="129">
        <f t="shared" si="477"/>
        <v>250880</v>
      </c>
      <c r="E10918" s="130" t="s">
        <v>8140</v>
      </c>
    </row>
    <row r="10919" spans="1:5">
      <c r="A10919" s="127" t="str">
        <f t="shared" ref="A10919:A10982" si="480">"태국"&amp;B10919</f>
        <v>태국257000</v>
      </c>
      <c r="B10919" s="127">
        <f t="shared" si="478"/>
        <v>257000</v>
      </c>
      <c r="C10919" s="127">
        <f t="shared" si="479"/>
        <v>4766000</v>
      </c>
      <c r="D10919" s="129">
        <f t="shared" si="477"/>
        <v>251860</v>
      </c>
      <c r="E10919" s="130" t="s">
        <v>8140</v>
      </c>
    </row>
    <row r="10920" spans="1:5">
      <c r="A10920" s="127" t="str">
        <f t="shared" si="480"/>
        <v>태국258000</v>
      </c>
      <c r="B10920" s="127">
        <f t="shared" si="478"/>
        <v>258000</v>
      </c>
      <c r="C10920" s="127">
        <f t="shared" si="479"/>
        <v>4784500</v>
      </c>
      <c r="D10920" s="129">
        <f t="shared" ref="D10920:D10983" si="481">SUM($G$3)*(B10920*0.001)</f>
        <v>252840</v>
      </c>
      <c r="E10920" s="130" t="s">
        <v>8140</v>
      </c>
    </row>
    <row r="10921" spans="1:5">
      <c r="A10921" s="127" t="str">
        <f t="shared" si="480"/>
        <v>태국259000</v>
      </c>
      <c r="B10921" s="127">
        <f t="shared" ref="B10921:B10949" si="482">B10920+1000</f>
        <v>259000</v>
      </c>
      <c r="C10921" s="127">
        <f t="shared" ref="C10921:C10984" si="483">C10920+18500</f>
        <v>4803000</v>
      </c>
      <c r="D10921" s="129">
        <f t="shared" si="481"/>
        <v>253820</v>
      </c>
      <c r="E10921" s="130" t="s">
        <v>8140</v>
      </c>
    </row>
    <row r="10922" spans="1:5">
      <c r="A10922" s="127" t="str">
        <f t="shared" si="480"/>
        <v>태국260000</v>
      </c>
      <c r="B10922" s="127">
        <f t="shared" si="482"/>
        <v>260000</v>
      </c>
      <c r="C10922" s="127">
        <f t="shared" si="483"/>
        <v>4821500</v>
      </c>
      <c r="D10922" s="129">
        <f t="shared" si="481"/>
        <v>254800</v>
      </c>
      <c r="E10922" s="130" t="s">
        <v>8140</v>
      </c>
    </row>
    <row r="10923" spans="1:5">
      <c r="A10923" s="127" t="str">
        <f t="shared" si="480"/>
        <v>태국261000</v>
      </c>
      <c r="B10923" s="127">
        <f t="shared" si="482"/>
        <v>261000</v>
      </c>
      <c r="C10923" s="127">
        <f t="shared" si="483"/>
        <v>4840000</v>
      </c>
      <c r="D10923" s="129">
        <f t="shared" si="481"/>
        <v>255780</v>
      </c>
      <c r="E10923" s="130" t="s">
        <v>8140</v>
      </c>
    </row>
    <row r="10924" spans="1:5">
      <c r="A10924" s="127" t="str">
        <f t="shared" si="480"/>
        <v>태국262000</v>
      </c>
      <c r="B10924" s="127">
        <f t="shared" si="482"/>
        <v>262000</v>
      </c>
      <c r="C10924" s="127">
        <f t="shared" si="483"/>
        <v>4858500</v>
      </c>
      <c r="D10924" s="129">
        <f t="shared" si="481"/>
        <v>256760</v>
      </c>
      <c r="E10924" s="130" t="s">
        <v>8140</v>
      </c>
    </row>
    <row r="10925" spans="1:5">
      <c r="A10925" s="127" t="str">
        <f t="shared" si="480"/>
        <v>태국263000</v>
      </c>
      <c r="B10925" s="127">
        <f t="shared" si="482"/>
        <v>263000</v>
      </c>
      <c r="C10925" s="127">
        <f t="shared" si="483"/>
        <v>4877000</v>
      </c>
      <c r="D10925" s="129">
        <f t="shared" si="481"/>
        <v>257740</v>
      </c>
      <c r="E10925" s="130" t="s">
        <v>8140</v>
      </c>
    </row>
    <row r="10926" spans="1:5">
      <c r="A10926" s="127" t="str">
        <f t="shared" si="480"/>
        <v>태국264000</v>
      </c>
      <c r="B10926" s="127">
        <f t="shared" si="482"/>
        <v>264000</v>
      </c>
      <c r="C10926" s="127">
        <f t="shared" si="483"/>
        <v>4895500</v>
      </c>
      <c r="D10926" s="129">
        <f t="shared" si="481"/>
        <v>258720</v>
      </c>
      <c r="E10926" s="130" t="s">
        <v>8140</v>
      </c>
    </row>
    <row r="10927" spans="1:5">
      <c r="A10927" s="127" t="str">
        <f t="shared" si="480"/>
        <v>태국265000</v>
      </c>
      <c r="B10927" s="127">
        <f t="shared" si="482"/>
        <v>265000</v>
      </c>
      <c r="C10927" s="127">
        <f t="shared" si="483"/>
        <v>4914000</v>
      </c>
      <c r="D10927" s="129">
        <f t="shared" si="481"/>
        <v>259700</v>
      </c>
      <c r="E10927" s="130" t="s">
        <v>8140</v>
      </c>
    </row>
    <row r="10928" spans="1:5">
      <c r="A10928" s="127" t="str">
        <f t="shared" si="480"/>
        <v>태국266000</v>
      </c>
      <c r="B10928" s="127">
        <f t="shared" si="482"/>
        <v>266000</v>
      </c>
      <c r="C10928" s="127">
        <f t="shared" si="483"/>
        <v>4932500</v>
      </c>
      <c r="D10928" s="129">
        <f t="shared" si="481"/>
        <v>260680</v>
      </c>
      <c r="E10928" s="130" t="s">
        <v>8140</v>
      </c>
    </row>
    <row r="10929" spans="1:5">
      <c r="A10929" s="127" t="str">
        <f t="shared" si="480"/>
        <v>태국267000</v>
      </c>
      <c r="B10929" s="127">
        <f t="shared" si="482"/>
        <v>267000</v>
      </c>
      <c r="C10929" s="127">
        <f t="shared" si="483"/>
        <v>4951000</v>
      </c>
      <c r="D10929" s="129">
        <f t="shared" si="481"/>
        <v>261660</v>
      </c>
      <c r="E10929" s="130" t="s">
        <v>8140</v>
      </c>
    </row>
    <row r="10930" spans="1:5">
      <c r="A10930" s="127" t="str">
        <f t="shared" si="480"/>
        <v>태국268000</v>
      </c>
      <c r="B10930" s="127">
        <f t="shared" si="482"/>
        <v>268000</v>
      </c>
      <c r="C10930" s="127">
        <f t="shared" si="483"/>
        <v>4969500</v>
      </c>
      <c r="D10930" s="129">
        <f t="shared" si="481"/>
        <v>262640</v>
      </c>
      <c r="E10930" s="130" t="s">
        <v>8140</v>
      </c>
    </row>
    <row r="10931" spans="1:5">
      <c r="A10931" s="127" t="str">
        <f t="shared" si="480"/>
        <v>태국269000</v>
      </c>
      <c r="B10931" s="127">
        <f t="shared" si="482"/>
        <v>269000</v>
      </c>
      <c r="C10931" s="127">
        <f t="shared" si="483"/>
        <v>4988000</v>
      </c>
      <c r="D10931" s="129">
        <f t="shared" si="481"/>
        <v>263620</v>
      </c>
      <c r="E10931" s="130" t="s">
        <v>8140</v>
      </c>
    </row>
    <row r="10932" spans="1:5">
      <c r="A10932" s="127" t="str">
        <f t="shared" si="480"/>
        <v>태국270000</v>
      </c>
      <c r="B10932" s="127">
        <f t="shared" si="482"/>
        <v>270000</v>
      </c>
      <c r="C10932" s="127">
        <f t="shared" si="483"/>
        <v>5006500</v>
      </c>
      <c r="D10932" s="129">
        <f t="shared" si="481"/>
        <v>264600</v>
      </c>
      <c r="E10932" s="130" t="s">
        <v>8140</v>
      </c>
    </row>
    <row r="10933" spans="1:5">
      <c r="A10933" s="127" t="str">
        <f t="shared" si="480"/>
        <v>태국271000</v>
      </c>
      <c r="B10933" s="127">
        <f t="shared" si="482"/>
        <v>271000</v>
      </c>
      <c r="C10933" s="127">
        <f t="shared" si="483"/>
        <v>5025000</v>
      </c>
      <c r="D10933" s="129">
        <f t="shared" si="481"/>
        <v>265580</v>
      </c>
      <c r="E10933" s="130" t="s">
        <v>8140</v>
      </c>
    </row>
    <row r="10934" spans="1:5">
      <c r="A10934" s="127" t="str">
        <f t="shared" si="480"/>
        <v>태국272000</v>
      </c>
      <c r="B10934" s="127">
        <f t="shared" si="482"/>
        <v>272000</v>
      </c>
      <c r="C10934" s="127">
        <f t="shared" si="483"/>
        <v>5043500</v>
      </c>
      <c r="D10934" s="129">
        <f t="shared" si="481"/>
        <v>266560</v>
      </c>
      <c r="E10934" s="130" t="s">
        <v>8140</v>
      </c>
    </row>
    <row r="10935" spans="1:5">
      <c r="A10935" s="127" t="str">
        <f t="shared" si="480"/>
        <v>태국273000</v>
      </c>
      <c r="B10935" s="127">
        <f t="shared" si="482"/>
        <v>273000</v>
      </c>
      <c r="C10935" s="127">
        <f t="shared" si="483"/>
        <v>5062000</v>
      </c>
      <c r="D10935" s="129">
        <f t="shared" si="481"/>
        <v>267540</v>
      </c>
      <c r="E10935" s="130" t="s">
        <v>8140</v>
      </c>
    </row>
    <row r="10936" spans="1:5">
      <c r="A10936" s="127" t="str">
        <f t="shared" si="480"/>
        <v>태국274000</v>
      </c>
      <c r="B10936" s="127">
        <f t="shared" si="482"/>
        <v>274000</v>
      </c>
      <c r="C10936" s="127">
        <f t="shared" si="483"/>
        <v>5080500</v>
      </c>
      <c r="D10936" s="129">
        <f t="shared" si="481"/>
        <v>268520</v>
      </c>
      <c r="E10936" s="130" t="s">
        <v>8140</v>
      </c>
    </row>
    <row r="10937" spans="1:5">
      <c r="A10937" s="127" t="str">
        <f t="shared" si="480"/>
        <v>태국275000</v>
      </c>
      <c r="B10937" s="127">
        <f t="shared" si="482"/>
        <v>275000</v>
      </c>
      <c r="C10937" s="127">
        <f t="shared" si="483"/>
        <v>5099000</v>
      </c>
      <c r="D10937" s="129">
        <f t="shared" si="481"/>
        <v>269500</v>
      </c>
      <c r="E10937" s="130" t="s">
        <v>8140</v>
      </c>
    </row>
    <row r="10938" spans="1:5">
      <c r="A10938" s="127" t="str">
        <f t="shared" si="480"/>
        <v>태국276000</v>
      </c>
      <c r="B10938" s="127">
        <f t="shared" si="482"/>
        <v>276000</v>
      </c>
      <c r="C10938" s="127">
        <f t="shared" si="483"/>
        <v>5117500</v>
      </c>
      <c r="D10938" s="129">
        <f t="shared" si="481"/>
        <v>270480</v>
      </c>
      <c r="E10938" s="130" t="s">
        <v>8140</v>
      </c>
    </row>
    <row r="10939" spans="1:5">
      <c r="A10939" s="127" t="str">
        <f t="shared" si="480"/>
        <v>태국277000</v>
      </c>
      <c r="B10939" s="127">
        <f t="shared" si="482"/>
        <v>277000</v>
      </c>
      <c r="C10939" s="127">
        <f t="shared" si="483"/>
        <v>5136000</v>
      </c>
      <c r="D10939" s="129">
        <f t="shared" si="481"/>
        <v>271460</v>
      </c>
      <c r="E10939" s="130" t="s">
        <v>8140</v>
      </c>
    </row>
    <row r="10940" spans="1:5">
      <c r="A10940" s="127" t="str">
        <f t="shared" si="480"/>
        <v>태국278000</v>
      </c>
      <c r="B10940" s="127">
        <f t="shared" si="482"/>
        <v>278000</v>
      </c>
      <c r="C10940" s="127">
        <f t="shared" si="483"/>
        <v>5154500</v>
      </c>
      <c r="D10940" s="129">
        <f t="shared" si="481"/>
        <v>272440</v>
      </c>
      <c r="E10940" s="130" t="s">
        <v>8140</v>
      </c>
    </row>
    <row r="10941" spans="1:5">
      <c r="A10941" s="127" t="str">
        <f t="shared" si="480"/>
        <v>태국279000</v>
      </c>
      <c r="B10941" s="127">
        <f t="shared" si="482"/>
        <v>279000</v>
      </c>
      <c r="C10941" s="127">
        <f t="shared" si="483"/>
        <v>5173000</v>
      </c>
      <c r="D10941" s="129">
        <f t="shared" si="481"/>
        <v>273420</v>
      </c>
      <c r="E10941" s="130" t="s">
        <v>8140</v>
      </c>
    </row>
    <row r="10942" spans="1:5">
      <c r="A10942" s="127" t="str">
        <f t="shared" si="480"/>
        <v>태국280000</v>
      </c>
      <c r="B10942" s="127">
        <f t="shared" si="482"/>
        <v>280000</v>
      </c>
      <c r="C10942" s="127">
        <f t="shared" si="483"/>
        <v>5191500</v>
      </c>
      <c r="D10942" s="129">
        <f t="shared" si="481"/>
        <v>274400</v>
      </c>
      <c r="E10942" s="130" t="s">
        <v>8140</v>
      </c>
    </row>
    <row r="10943" spans="1:5">
      <c r="A10943" s="127" t="str">
        <f t="shared" si="480"/>
        <v>태국281000</v>
      </c>
      <c r="B10943" s="127">
        <f t="shared" si="482"/>
        <v>281000</v>
      </c>
      <c r="C10943" s="127">
        <f t="shared" si="483"/>
        <v>5210000</v>
      </c>
      <c r="D10943" s="129">
        <f t="shared" si="481"/>
        <v>275380</v>
      </c>
      <c r="E10943" s="130" t="s">
        <v>8140</v>
      </c>
    </row>
    <row r="10944" spans="1:5">
      <c r="A10944" s="127" t="str">
        <f t="shared" si="480"/>
        <v>태국282000</v>
      </c>
      <c r="B10944" s="127">
        <f t="shared" si="482"/>
        <v>282000</v>
      </c>
      <c r="C10944" s="127">
        <f t="shared" si="483"/>
        <v>5228500</v>
      </c>
      <c r="D10944" s="129">
        <f t="shared" si="481"/>
        <v>276360</v>
      </c>
      <c r="E10944" s="130" t="s">
        <v>8140</v>
      </c>
    </row>
    <row r="10945" spans="1:5">
      <c r="A10945" s="127" t="str">
        <f t="shared" si="480"/>
        <v>태국283000</v>
      </c>
      <c r="B10945" s="127">
        <f t="shared" si="482"/>
        <v>283000</v>
      </c>
      <c r="C10945" s="127">
        <f t="shared" si="483"/>
        <v>5247000</v>
      </c>
      <c r="D10945" s="129">
        <f t="shared" si="481"/>
        <v>277340</v>
      </c>
      <c r="E10945" s="130" t="s">
        <v>8140</v>
      </c>
    </row>
    <row r="10946" spans="1:5">
      <c r="A10946" s="127" t="str">
        <f t="shared" si="480"/>
        <v>태국284000</v>
      </c>
      <c r="B10946" s="127">
        <f t="shared" si="482"/>
        <v>284000</v>
      </c>
      <c r="C10946" s="127">
        <f t="shared" si="483"/>
        <v>5265500</v>
      </c>
      <c r="D10946" s="129">
        <f t="shared" si="481"/>
        <v>278320</v>
      </c>
      <c r="E10946" s="130" t="s">
        <v>8140</v>
      </c>
    </row>
    <row r="10947" spans="1:5">
      <c r="A10947" s="127" t="str">
        <f t="shared" si="480"/>
        <v>태국285000</v>
      </c>
      <c r="B10947" s="127">
        <f t="shared" si="482"/>
        <v>285000</v>
      </c>
      <c r="C10947" s="127">
        <f t="shared" si="483"/>
        <v>5284000</v>
      </c>
      <c r="D10947" s="129">
        <f t="shared" si="481"/>
        <v>279300</v>
      </c>
      <c r="E10947" s="130" t="s">
        <v>8140</v>
      </c>
    </row>
    <row r="10948" spans="1:5">
      <c r="A10948" s="127" t="str">
        <f t="shared" si="480"/>
        <v>태국286000</v>
      </c>
      <c r="B10948" s="127">
        <f t="shared" si="482"/>
        <v>286000</v>
      </c>
      <c r="C10948" s="127">
        <f t="shared" si="483"/>
        <v>5302500</v>
      </c>
      <c r="D10948" s="129">
        <f t="shared" si="481"/>
        <v>280280</v>
      </c>
      <c r="E10948" s="130" t="s">
        <v>8140</v>
      </c>
    </row>
    <row r="10949" spans="1:5">
      <c r="A10949" s="127" t="str">
        <f t="shared" si="480"/>
        <v>태국287000</v>
      </c>
      <c r="B10949" s="127">
        <f t="shared" si="482"/>
        <v>287000</v>
      </c>
      <c r="C10949" s="127">
        <f t="shared" si="483"/>
        <v>5321000</v>
      </c>
      <c r="D10949" s="129">
        <f t="shared" si="481"/>
        <v>281260</v>
      </c>
      <c r="E10949" s="130" t="s">
        <v>8140</v>
      </c>
    </row>
    <row r="10950" spans="1:5">
      <c r="A10950" s="127" t="str">
        <f t="shared" si="480"/>
        <v>태국288000</v>
      </c>
      <c r="B10950" s="127">
        <f>B10949+1000</f>
        <v>288000</v>
      </c>
      <c r="C10950" s="127">
        <f t="shared" si="483"/>
        <v>5339500</v>
      </c>
      <c r="D10950" s="129">
        <f t="shared" si="481"/>
        <v>282240</v>
      </c>
      <c r="E10950" s="130" t="s">
        <v>8140</v>
      </c>
    </row>
    <row r="10951" spans="1:5">
      <c r="A10951" s="127" t="str">
        <f t="shared" si="480"/>
        <v>태국289000</v>
      </c>
      <c r="B10951" s="127">
        <f t="shared" ref="B10951:B11014" si="484">B10950+1000</f>
        <v>289000</v>
      </c>
      <c r="C10951" s="127">
        <f t="shared" si="483"/>
        <v>5358000</v>
      </c>
      <c r="D10951" s="129">
        <f t="shared" si="481"/>
        <v>283220</v>
      </c>
      <c r="E10951" s="130" t="s">
        <v>8140</v>
      </c>
    </row>
    <row r="10952" spans="1:5">
      <c r="A10952" s="127" t="str">
        <f t="shared" si="480"/>
        <v>태국290000</v>
      </c>
      <c r="B10952" s="127">
        <f t="shared" si="484"/>
        <v>290000</v>
      </c>
      <c r="C10952" s="127">
        <f t="shared" si="483"/>
        <v>5376500</v>
      </c>
      <c r="D10952" s="129">
        <f t="shared" si="481"/>
        <v>284200</v>
      </c>
      <c r="E10952" s="130" t="s">
        <v>8140</v>
      </c>
    </row>
    <row r="10953" spans="1:5">
      <c r="A10953" s="127" t="str">
        <f t="shared" si="480"/>
        <v>태국291000</v>
      </c>
      <c r="B10953" s="127">
        <f t="shared" si="484"/>
        <v>291000</v>
      </c>
      <c r="C10953" s="127">
        <f t="shared" si="483"/>
        <v>5395000</v>
      </c>
      <c r="D10953" s="129">
        <f t="shared" si="481"/>
        <v>285180</v>
      </c>
      <c r="E10953" s="130" t="s">
        <v>8140</v>
      </c>
    </row>
    <row r="10954" spans="1:5">
      <c r="A10954" s="127" t="str">
        <f t="shared" si="480"/>
        <v>태국292000</v>
      </c>
      <c r="B10954" s="127">
        <f t="shared" si="484"/>
        <v>292000</v>
      </c>
      <c r="C10954" s="127">
        <f t="shared" si="483"/>
        <v>5413500</v>
      </c>
      <c r="D10954" s="129">
        <f t="shared" si="481"/>
        <v>286160</v>
      </c>
      <c r="E10954" s="130" t="s">
        <v>8140</v>
      </c>
    </row>
    <row r="10955" spans="1:5">
      <c r="A10955" s="127" t="str">
        <f t="shared" si="480"/>
        <v>태국293000</v>
      </c>
      <c r="B10955" s="127">
        <f t="shared" si="484"/>
        <v>293000</v>
      </c>
      <c r="C10955" s="127">
        <f t="shared" si="483"/>
        <v>5432000</v>
      </c>
      <c r="D10955" s="129">
        <f t="shared" si="481"/>
        <v>287140</v>
      </c>
      <c r="E10955" s="130" t="s">
        <v>8140</v>
      </c>
    </row>
    <row r="10956" spans="1:5">
      <c r="A10956" s="127" t="str">
        <f t="shared" si="480"/>
        <v>태국294000</v>
      </c>
      <c r="B10956" s="127">
        <f t="shared" si="484"/>
        <v>294000</v>
      </c>
      <c r="C10956" s="127">
        <f t="shared" si="483"/>
        <v>5450500</v>
      </c>
      <c r="D10956" s="129">
        <f t="shared" si="481"/>
        <v>288120</v>
      </c>
      <c r="E10956" s="130" t="s">
        <v>8140</v>
      </c>
    </row>
    <row r="10957" spans="1:5">
      <c r="A10957" s="127" t="str">
        <f t="shared" si="480"/>
        <v>태국295000</v>
      </c>
      <c r="B10957" s="127">
        <f t="shared" si="484"/>
        <v>295000</v>
      </c>
      <c r="C10957" s="127">
        <f t="shared" si="483"/>
        <v>5469000</v>
      </c>
      <c r="D10957" s="129">
        <f t="shared" si="481"/>
        <v>289100</v>
      </c>
      <c r="E10957" s="130" t="s">
        <v>8140</v>
      </c>
    </row>
    <row r="10958" spans="1:5">
      <c r="A10958" s="127" t="str">
        <f t="shared" si="480"/>
        <v>태국296000</v>
      </c>
      <c r="B10958" s="127">
        <f t="shared" si="484"/>
        <v>296000</v>
      </c>
      <c r="C10958" s="127">
        <f t="shared" si="483"/>
        <v>5487500</v>
      </c>
      <c r="D10958" s="129">
        <f t="shared" si="481"/>
        <v>290080</v>
      </c>
      <c r="E10958" s="130" t="s">
        <v>8140</v>
      </c>
    </row>
    <row r="10959" spans="1:5">
      <c r="A10959" s="127" t="str">
        <f t="shared" si="480"/>
        <v>태국297000</v>
      </c>
      <c r="B10959" s="127">
        <f t="shared" si="484"/>
        <v>297000</v>
      </c>
      <c r="C10959" s="127">
        <f t="shared" si="483"/>
        <v>5506000</v>
      </c>
      <c r="D10959" s="129">
        <f t="shared" si="481"/>
        <v>291060</v>
      </c>
      <c r="E10959" s="130" t="s">
        <v>8140</v>
      </c>
    </row>
    <row r="10960" spans="1:5">
      <c r="A10960" s="127" t="str">
        <f t="shared" si="480"/>
        <v>태국298000</v>
      </c>
      <c r="B10960" s="127">
        <f t="shared" si="484"/>
        <v>298000</v>
      </c>
      <c r="C10960" s="127">
        <f t="shared" si="483"/>
        <v>5524500</v>
      </c>
      <c r="D10960" s="129">
        <f t="shared" si="481"/>
        <v>292040</v>
      </c>
      <c r="E10960" s="130" t="s">
        <v>8140</v>
      </c>
    </row>
    <row r="10961" spans="1:5">
      <c r="A10961" s="127" t="str">
        <f t="shared" si="480"/>
        <v>태국299000</v>
      </c>
      <c r="B10961" s="127">
        <f t="shared" si="484"/>
        <v>299000</v>
      </c>
      <c r="C10961" s="127">
        <f t="shared" si="483"/>
        <v>5543000</v>
      </c>
      <c r="D10961" s="129">
        <f t="shared" si="481"/>
        <v>293020</v>
      </c>
      <c r="E10961" s="130" t="s">
        <v>8140</v>
      </c>
    </row>
    <row r="10962" spans="1:5">
      <c r="A10962" s="127" t="str">
        <f t="shared" si="480"/>
        <v>태국300000</v>
      </c>
      <c r="B10962" s="127">
        <f t="shared" si="484"/>
        <v>300000</v>
      </c>
      <c r="C10962" s="127">
        <f t="shared" si="483"/>
        <v>5561500</v>
      </c>
      <c r="D10962" s="129">
        <f t="shared" si="481"/>
        <v>294000</v>
      </c>
      <c r="E10962" s="130" t="s">
        <v>8140</v>
      </c>
    </row>
    <row r="10963" spans="1:5">
      <c r="A10963" s="127" t="str">
        <f t="shared" si="480"/>
        <v>태국301000</v>
      </c>
      <c r="B10963" s="127">
        <f t="shared" si="484"/>
        <v>301000</v>
      </c>
      <c r="C10963" s="127">
        <f t="shared" si="483"/>
        <v>5580000</v>
      </c>
      <c r="D10963" s="129">
        <f t="shared" si="481"/>
        <v>294980</v>
      </c>
      <c r="E10963" s="130" t="s">
        <v>8140</v>
      </c>
    </row>
    <row r="10964" spans="1:5">
      <c r="A10964" s="127" t="str">
        <f t="shared" si="480"/>
        <v>태국302000</v>
      </c>
      <c r="B10964" s="127">
        <f t="shared" si="484"/>
        <v>302000</v>
      </c>
      <c r="C10964" s="127">
        <f t="shared" si="483"/>
        <v>5598500</v>
      </c>
      <c r="D10964" s="129">
        <f t="shared" si="481"/>
        <v>295960</v>
      </c>
      <c r="E10964" s="130" t="s">
        <v>8140</v>
      </c>
    </row>
    <row r="10965" spans="1:5">
      <c r="A10965" s="127" t="str">
        <f t="shared" si="480"/>
        <v>태국303000</v>
      </c>
      <c r="B10965" s="127">
        <f t="shared" si="484"/>
        <v>303000</v>
      </c>
      <c r="C10965" s="127">
        <f t="shared" si="483"/>
        <v>5617000</v>
      </c>
      <c r="D10965" s="129">
        <f t="shared" si="481"/>
        <v>296940</v>
      </c>
      <c r="E10965" s="130" t="s">
        <v>8140</v>
      </c>
    </row>
    <row r="10966" spans="1:5">
      <c r="A10966" s="127" t="str">
        <f t="shared" si="480"/>
        <v>태국304000</v>
      </c>
      <c r="B10966" s="127">
        <f t="shared" si="484"/>
        <v>304000</v>
      </c>
      <c r="C10966" s="127">
        <f t="shared" si="483"/>
        <v>5635500</v>
      </c>
      <c r="D10966" s="129">
        <f t="shared" si="481"/>
        <v>297920</v>
      </c>
      <c r="E10966" s="130" t="s">
        <v>8140</v>
      </c>
    </row>
    <row r="10967" spans="1:5">
      <c r="A10967" s="127" t="str">
        <f t="shared" si="480"/>
        <v>태국305000</v>
      </c>
      <c r="B10967" s="127">
        <f t="shared" si="484"/>
        <v>305000</v>
      </c>
      <c r="C10967" s="127">
        <f t="shared" si="483"/>
        <v>5654000</v>
      </c>
      <c r="D10967" s="129">
        <f t="shared" si="481"/>
        <v>298900</v>
      </c>
      <c r="E10967" s="130" t="s">
        <v>8140</v>
      </c>
    </row>
    <row r="10968" spans="1:5">
      <c r="A10968" s="127" t="str">
        <f t="shared" si="480"/>
        <v>태국306000</v>
      </c>
      <c r="B10968" s="127">
        <f t="shared" si="484"/>
        <v>306000</v>
      </c>
      <c r="C10968" s="127">
        <f t="shared" si="483"/>
        <v>5672500</v>
      </c>
      <c r="D10968" s="129">
        <f t="shared" si="481"/>
        <v>299880</v>
      </c>
      <c r="E10968" s="130" t="s">
        <v>8140</v>
      </c>
    </row>
    <row r="10969" spans="1:5">
      <c r="A10969" s="127" t="str">
        <f t="shared" si="480"/>
        <v>태국307000</v>
      </c>
      <c r="B10969" s="127">
        <f t="shared" si="484"/>
        <v>307000</v>
      </c>
      <c r="C10969" s="127">
        <f t="shared" si="483"/>
        <v>5691000</v>
      </c>
      <c r="D10969" s="129">
        <f t="shared" si="481"/>
        <v>300860</v>
      </c>
      <c r="E10969" s="130" t="s">
        <v>8140</v>
      </c>
    </row>
    <row r="10970" spans="1:5">
      <c r="A10970" s="127" t="str">
        <f t="shared" si="480"/>
        <v>태국308000</v>
      </c>
      <c r="B10970" s="127">
        <f t="shared" si="484"/>
        <v>308000</v>
      </c>
      <c r="C10970" s="127">
        <f t="shared" si="483"/>
        <v>5709500</v>
      </c>
      <c r="D10970" s="129">
        <f t="shared" si="481"/>
        <v>301840</v>
      </c>
      <c r="E10970" s="130" t="s">
        <v>8140</v>
      </c>
    </row>
    <row r="10971" spans="1:5">
      <c r="A10971" s="127" t="str">
        <f t="shared" si="480"/>
        <v>태국309000</v>
      </c>
      <c r="B10971" s="127">
        <f t="shared" si="484"/>
        <v>309000</v>
      </c>
      <c r="C10971" s="127">
        <f t="shared" si="483"/>
        <v>5728000</v>
      </c>
      <c r="D10971" s="129">
        <f t="shared" si="481"/>
        <v>302820</v>
      </c>
      <c r="E10971" s="130" t="s">
        <v>8140</v>
      </c>
    </row>
    <row r="10972" spans="1:5">
      <c r="A10972" s="127" t="str">
        <f t="shared" si="480"/>
        <v>태국310000</v>
      </c>
      <c r="B10972" s="127">
        <f t="shared" si="484"/>
        <v>310000</v>
      </c>
      <c r="C10972" s="127">
        <f t="shared" si="483"/>
        <v>5746500</v>
      </c>
      <c r="D10972" s="129">
        <f t="shared" si="481"/>
        <v>303800</v>
      </c>
      <c r="E10972" s="130" t="s">
        <v>8140</v>
      </c>
    </row>
    <row r="10973" spans="1:5">
      <c r="A10973" s="127" t="str">
        <f t="shared" si="480"/>
        <v>태국311000</v>
      </c>
      <c r="B10973" s="127">
        <f t="shared" si="484"/>
        <v>311000</v>
      </c>
      <c r="C10973" s="127">
        <f t="shared" si="483"/>
        <v>5765000</v>
      </c>
      <c r="D10973" s="129">
        <f t="shared" si="481"/>
        <v>304780</v>
      </c>
      <c r="E10973" s="130" t="s">
        <v>8140</v>
      </c>
    </row>
    <row r="10974" spans="1:5">
      <c r="A10974" s="127" t="str">
        <f t="shared" si="480"/>
        <v>태국312000</v>
      </c>
      <c r="B10974" s="127">
        <f t="shared" si="484"/>
        <v>312000</v>
      </c>
      <c r="C10974" s="127">
        <f t="shared" si="483"/>
        <v>5783500</v>
      </c>
      <c r="D10974" s="129">
        <f t="shared" si="481"/>
        <v>305760</v>
      </c>
      <c r="E10974" s="130" t="s">
        <v>8140</v>
      </c>
    </row>
    <row r="10975" spans="1:5">
      <c r="A10975" s="127" t="str">
        <f t="shared" si="480"/>
        <v>태국313000</v>
      </c>
      <c r="B10975" s="127">
        <f t="shared" si="484"/>
        <v>313000</v>
      </c>
      <c r="C10975" s="127">
        <f t="shared" si="483"/>
        <v>5802000</v>
      </c>
      <c r="D10975" s="129">
        <f t="shared" si="481"/>
        <v>306740</v>
      </c>
      <c r="E10975" s="130" t="s">
        <v>8140</v>
      </c>
    </row>
    <row r="10976" spans="1:5">
      <c r="A10976" s="127" t="str">
        <f t="shared" si="480"/>
        <v>태국314000</v>
      </c>
      <c r="B10976" s="127">
        <f t="shared" si="484"/>
        <v>314000</v>
      </c>
      <c r="C10976" s="127">
        <f t="shared" si="483"/>
        <v>5820500</v>
      </c>
      <c r="D10976" s="129">
        <f t="shared" si="481"/>
        <v>307720</v>
      </c>
      <c r="E10976" s="130" t="s">
        <v>8140</v>
      </c>
    </row>
    <row r="10977" spans="1:5">
      <c r="A10977" s="127" t="str">
        <f t="shared" si="480"/>
        <v>태국315000</v>
      </c>
      <c r="B10977" s="127">
        <f t="shared" si="484"/>
        <v>315000</v>
      </c>
      <c r="C10977" s="127">
        <f t="shared" si="483"/>
        <v>5839000</v>
      </c>
      <c r="D10977" s="129">
        <f t="shared" si="481"/>
        <v>308700</v>
      </c>
      <c r="E10977" s="130" t="s">
        <v>8140</v>
      </c>
    </row>
    <row r="10978" spans="1:5">
      <c r="A10978" s="127" t="str">
        <f t="shared" si="480"/>
        <v>태국316000</v>
      </c>
      <c r="B10978" s="127">
        <f t="shared" si="484"/>
        <v>316000</v>
      </c>
      <c r="C10978" s="127">
        <f t="shared" si="483"/>
        <v>5857500</v>
      </c>
      <c r="D10978" s="129">
        <f t="shared" si="481"/>
        <v>309680</v>
      </c>
      <c r="E10978" s="130" t="s">
        <v>8140</v>
      </c>
    </row>
    <row r="10979" spans="1:5">
      <c r="A10979" s="127" t="str">
        <f t="shared" si="480"/>
        <v>태국317000</v>
      </c>
      <c r="B10979" s="127">
        <f t="shared" si="484"/>
        <v>317000</v>
      </c>
      <c r="C10979" s="127">
        <f t="shared" si="483"/>
        <v>5876000</v>
      </c>
      <c r="D10979" s="129">
        <f t="shared" si="481"/>
        <v>310660</v>
      </c>
      <c r="E10979" s="130" t="s">
        <v>8140</v>
      </c>
    </row>
    <row r="10980" spans="1:5">
      <c r="A10980" s="127" t="str">
        <f t="shared" si="480"/>
        <v>태국318000</v>
      </c>
      <c r="B10980" s="127">
        <f t="shared" si="484"/>
        <v>318000</v>
      </c>
      <c r="C10980" s="127">
        <f t="shared" si="483"/>
        <v>5894500</v>
      </c>
      <c r="D10980" s="129">
        <f t="shared" si="481"/>
        <v>311640</v>
      </c>
      <c r="E10980" s="130" t="s">
        <v>8140</v>
      </c>
    </row>
    <row r="10981" spans="1:5">
      <c r="A10981" s="127" t="str">
        <f t="shared" si="480"/>
        <v>태국319000</v>
      </c>
      <c r="B10981" s="127">
        <f t="shared" si="484"/>
        <v>319000</v>
      </c>
      <c r="C10981" s="127">
        <f t="shared" si="483"/>
        <v>5913000</v>
      </c>
      <c r="D10981" s="129">
        <f t="shared" si="481"/>
        <v>312620</v>
      </c>
      <c r="E10981" s="130" t="s">
        <v>8140</v>
      </c>
    </row>
    <row r="10982" spans="1:5">
      <c r="A10982" s="127" t="str">
        <f t="shared" si="480"/>
        <v>태국320000</v>
      </c>
      <c r="B10982" s="127">
        <f t="shared" si="484"/>
        <v>320000</v>
      </c>
      <c r="C10982" s="127">
        <f t="shared" si="483"/>
        <v>5931500</v>
      </c>
      <c r="D10982" s="129">
        <f t="shared" si="481"/>
        <v>313600</v>
      </c>
      <c r="E10982" s="130" t="s">
        <v>8140</v>
      </c>
    </row>
    <row r="10983" spans="1:5">
      <c r="A10983" s="127" t="str">
        <f t="shared" ref="A10983:A11046" si="485">"태국"&amp;B10983</f>
        <v>태국321000</v>
      </c>
      <c r="B10983" s="127">
        <f t="shared" si="484"/>
        <v>321000</v>
      </c>
      <c r="C10983" s="127">
        <f t="shared" si="483"/>
        <v>5950000</v>
      </c>
      <c r="D10983" s="129">
        <f t="shared" si="481"/>
        <v>314580</v>
      </c>
      <c r="E10983" s="130" t="s">
        <v>8140</v>
      </c>
    </row>
    <row r="10984" spans="1:5">
      <c r="A10984" s="127" t="str">
        <f t="shared" si="485"/>
        <v>태국322000</v>
      </c>
      <c r="B10984" s="127">
        <f t="shared" si="484"/>
        <v>322000</v>
      </c>
      <c r="C10984" s="127">
        <f t="shared" si="483"/>
        <v>5968500</v>
      </c>
      <c r="D10984" s="129">
        <f t="shared" ref="D10984:D11047" si="486">SUM($G$3)*(B10984*0.001)</f>
        <v>315560</v>
      </c>
      <c r="E10984" s="130" t="s">
        <v>8140</v>
      </c>
    </row>
    <row r="10985" spans="1:5">
      <c r="A10985" s="127" t="str">
        <f t="shared" si="485"/>
        <v>태국323000</v>
      </c>
      <c r="B10985" s="127">
        <f t="shared" si="484"/>
        <v>323000</v>
      </c>
      <c r="C10985" s="127">
        <f t="shared" ref="C10985:C11048" si="487">C10984+18500</f>
        <v>5987000</v>
      </c>
      <c r="D10985" s="129">
        <f t="shared" si="486"/>
        <v>316540</v>
      </c>
      <c r="E10985" s="130" t="s">
        <v>8140</v>
      </c>
    </row>
    <row r="10986" spans="1:5">
      <c r="A10986" s="127" t="str">
        <f t="shared" si="485"/>
        <v>태국324000</v>
      </c>
      <c r="B10986" s="127">
        <f t="shared" si="484"/>
        <v>324000</v>
      </c>
      <c r="C10986" s="127">
        <f t="shared" si="487"/>
        <v>6005500</v>
      </c>
      <c r="D10986" s="129">
        <f t="shared" si="486"/>
        <v>317520</v>
      </c>
      <c r="E10986" s="130" t="s">
        <v>6069</v>
      </c>
    </row>
    <row r="10987" spans="1:5">
      <c r="A10987" s="127" t="str">
        <f t="shared" si="485"/>
        <v>태국325000</v>
      </c>
      <c r="B10987" s="127">
        <f t="shared" si="484"/>
        <v>325000</v>
      </c>
      <c r="C10987" s="127">
        <f t="shared" si="487"/>
        <v>6024000</v>
      </c>
      <c r="D10987" s="129">
        <f t="shared" si="486"/>
        <v>318500</v>
      </c>
      <c r="E10987" s="130" t="s">
        <v>8140</v>
      </c>
    </row>
    <row r="10988" spans="1:5">
      <c r="A10988" s="127" t="str">
        <f t="shared" si="485"/>
        <v>태국326000</v>
      </c>
      <c r="B10988" s="127">
        <f t="shared" si="484"/>
        <v>326000</v>
      </c>
      <c r="C10988" s="127">
        <f t="shared" si="487"/>
        <v>6042500</v>
      </c>
      <c r="D10988" s="129">
        <f t="shared" si="486"/>
        <v>319480</v>
      </c>
      <c r="E10988" s="130" t="s">
        <v>8140</v>
      </c>
    </row>
    <row r="10989" spans="1:5">
      <c r="A10989" s="127" t="str">
        <f t="shared" si="485"/>
        <v>태국327000</v>
      </c>
      <c r="B10989" s="127">
        <f t="shared" si="484"/>
        <v>327000</v>
      </c>
      <c r="C10989" s="127">
        <f t="shared" si="487"/>
        <v>6061000</v>
      </c>
      <c r="D10989" s="129">
        <f t="shared" si="486"/>
        <v>320460</v>
      </c>
      <c r="E10989" s="130" t="s">
        <v>8140</v>
      </c>
    </row>
    <row r="10990" spans="1:5">
      <c r="A10990" s="127" t="str">
        <f t="shared" si="485"/>
        <v>태국328000</v>
      </c>
      <c r="B10990" s="127">
        <f t="shared" si="484"/>
        <v>328000</v>
      </c>
      <c r="C10990" s="127">
        <f t="shared" si="487"/>
        <v>6079500</v>
      </c>
      <c r="D10990" s="129">
        <f t="shared" si="486"/>
        <v>321440</v>
      </c>
      <c r="E10990" s="130" t="s">
        <v>8140</v>
      </c>
    </row>
    <row r="10991" spans="1:5">
      <c r="A10991" s="127" t="str">
        <f t="shared" si="485"/>
        <v>태국329000</v>
      </c>
      <c r="B10991" s="127">
        <f t="shared" si="484"/>
        <v>329000</v>
      </c>
      <c r="C10991" s="127">
        <f t="shared" si="487"/>
        <v>6098000</v>
      </c>
      <c r="D10991" s="129">
        <f t="shared" si="486"/>
        <v>322420</v>
      </c>
      <c r="E10991" s="130" t="s">
        <v>8140</v>
      </c>
    </row>
    <row r="10992" spans="1:5">
      <c r="A10992" s="127" t="str">
        <f t="shared" si="485"/>
        <v>태국330000</v>
      </c>
      <c r="B10992" s="127">
        <f t="shared" si="484"/>
        <v>330000</v>
      </c>
      <c r="C10992" s="127">
        <f t="shared" si="487"/>
        <v>6116500</v>
      </c>
      <c r="D10992" s="129">
        <f t="shared" si="486"/>
        <v>323400</v>
      </c>
      <c r="E10992" s="130" t="s">
        <v>8140</v>
      </c>
    </row>
    <row r="10993" spans="1:5">
      <c r="A10993" s="127" t="str">
        <f t="shared" si="485"/>
        <v>태국331000</v>
      </c>
      <c r="B10993" s="127">
        <f t="shared" si="484"/>
        <v>331000</v>
      </c>
      <c r="C10993" s="127">
        <f t="shared" si="487"/>
        <v>6135000</v>
      </c>
      <c r="D10993" s="129">
        <f t="shared" si="486"/>
        <v>324380</v>
      </c>
      <c r="E10993" s="130" t="s">
        <v>8140</v>
      </c>
    </row>
    <row r="10994" spans="1:5">
      <c r="A10994" s="127" t="str">
        <f t="shared" si="485"/>
        <v>태국332000</v>
      </c>
      <c r="B10994" s="127">
        <f t="shared" si="484"/>
        <v>332000</v>
      </c>
      <c r="C10994" s="127">
        <f t="shared" si="487"/>
        <v>6153500</v>
      </c>
      <c r="D10994" s="129">
        <f t="shared" si="486"/>
        <v>325360</v>
      </c>
      <c r="E10994" s="130" t="s">
        <v>8140</v>
      </c>
    </row>
    <row r="10995" spans="1:5">
      <c r="A10995" s="127" t="str">
        <f t="shared" si="485"/>
        <v>태국333000</v>
      </c>
      <c r="B10995" s="127">
        <f t="shared" si="484"/>
        <v>333000</v>
      </c>
      <c r="C10995" s="127">
        <f t="shared" si="487"/>
        <v>6172000</v>
      </c>
      <c r="D10995" s="129">
        <f t="shared" si="486"/>
        <v>326340</v>
      </c>
      <c r="E10995" s="130" t="s">
        <v>8140</v>
      </c>
    </row>
    <row r="10996" spans="1:5">
      <c r="A10996" s="127" t="str">
        <f t="shared" si="485"/>
        <v>태국334000</v>
      </c>
      <c r="B10996" s="127">
        <f t="shared" si="484"/>
        <v>334000</v>
      </c>
      <c r="C10996" s="127">
        <f t="shared" si="487"/>
        <v>6190500</v>
      </c>
      <c r="D10996" s="129">
        <f t="shared" si="486"/>
        <v>327320</v>
      </c>
      <c r="E10996" s="130" t="s">
        <v>8140</v>
      </c>
    </row>
    <row r="10997" spans="1:5">
      <c r="A10997" s="127" t="str">
        <f t="shared" si="485"/>
        <v>태국335000</v>
      </c>
      <c r="B10997" s="127">
        <f t="shared" si="484"/>
        <v>335000</v>
      </c>
      <c r="C10997" s="127">
        <f t="shared" si="487"/>
        <v>6209000</v>
      </c>
      <c r="D10997" s="129">
        <f t="shared" si="486"/>
        <v>328300</v>
      </c>
      <c r="E10997" s="130" t="s">
        <v>8140</v>
      </c>
    </row>
    <row r="10998" spans="1:5">
      <c r="A10998" s="127" t="str">
        <f t="shared" si="485"/>
        <v>태국336000</v>
      </c>
      <c r="B10998" s="127">
        <f t="shared" si="484"/>
        <v>336000</v>
      </c>
      <c r="C10998" s="127">
        <f t="shared" si="487"/>
        <v>6227500</v>
      </c>
      <c r="D10998" s="129">
        <f t="shared" si="486"/>
        <v>329280</v>
      </c>
      <c r="E10998" s="130" t="s">
        <v>8140</v>
      </c>
    </row>
    <row r="10999" spans="1:5">
      <c r="A10999" s="127" t="str">
        <f t="shared" si="485"/>
        <v>태국337000</v>
      </c>
      <c r="B10999" s="127">
        <f t="shared" si="484"/>
        <v>337000</v>
      </c>
      <c r="C10999" s="127">
        <f t="shared" si="487"/>
        <v>6246000</v>
      </c>
      <c r="D10999" s="129">
        <f t="shared" si="486"/>
        <v>330260</v>
      </c>
      <c r="E10999" s="130" t="s">
        <v>8140</v>
      </c>
    </row>
    <row r="11000" spans="1:5">
      <c r="A11000" s="127" t="str">
        <f t="shared" si="485"/>
        <v>태국338000</v>
      </c>
      <c r="B11000" s="127">
        <f t="shared" si="484"/>
        <v>338000</v>
      </c>
      <c r="C11000" s="127">
        <f t="shared" si="487"/>
        <v>6264500</v>
      </c>
      <c r="D11000" s="129">
        <f t="shared" si="486"/>
        <v>331240</v>
      </c>
      <c r="E11000" s="130" t="s">
        <v>8140</v>
      </c>
    </row>
    <row r="11001" spans="1:5">
      <c r="A11001" s="127" t="str">
        <f t="shared" si="485"/>
        <v>태국339000</v>
      </c>
      <c r="B11001" s="127">
        <f t="shared" si="484"/>
        <v>339000</v>
      </c>
      <c r="C11001" s="127">
        <f t="shared" si="487"/>
        <v>6283000</v>
      </c>
      <c r="D11001" s="129">
        <f t="shared" si="486"/>
        <v>332220</v>
      </c>
      <c r="E11001" s="130" t="s">
        <v>8140</v>
      </c>
    </row>
    <row r="11002" spans="1:5">
      <c r="A11002" s="127" t="str">
        <f t="shared" si="485"/>
        <v>태국340000</v>
      </c>
      <c r="B11002" s="127">
        <f t="shared" si="484"/>
        <v>340000</v>
      </c>
      <c r="C11002" s="127">
        <f t="shared" si="487"/>
        <v>6301500</v>
      </c>
      <c r="D11002" s="129">
        <f t="shared" si="486"/>
        <v>333200</v>
      </c>
      <c r="E11002" s="130" t="s">
        <v>8140</v>
      </c>
    </row>
    <row r="11003" spans="1:5">
      <c r="A11003" s="127" t="str">
        <f t="shared" si="485"/>
        <v>태국341000</v>
      </c>
      <c r="B11003" s="127">
        <f t="shared" si="484"/>
        <v>341000</v>
      </c>
      <c r="C11003" s="127">
        <f t="shared" si="487"/>
        <v>6320000</v>
      </c>
      <c r="D11003" s="129">
        <f t="shared" si="486"/>
        <v>334180</v>
      </c>
      <c r="E11003" s="130" t="s">
        <v>8140</v>
      </c>
    </row>
    <row r="11004" spans="1:5">
      <c r="A11004" s="127" t="str">
        <f t="shared" si="485"/>
        <v>태국342000</v>
      </c>
      <c r="B11004" s="127">
        <f t="shared" si="484"/>
        <v>342000</v>
      </c>
      <c r="C11004" s="127">
        <f t="shared" si="487"/>
        <v>6338500</v>
      </c>
      <c r="D11004" s="129">
        <f t="shared" si="486"/>
        <v>335160</v>
      </c>
      <c r="E11004" s="130" t="s">
        <v>8140</v>
      </c>
    </row>
    <row r="11005" spans="1:5">
      <c r="A11005" s="127" t="str">
        <f t="shared" si="485"/>
        <v>태국343000</v>
      </c>
      <c r="B11005" s="127">
        <f t="shared" si="484"/>
        <v>343000</v>
      </c>
      <c r="C11005" s="127">
        <f t="shared" si="487"/>
        <v>6357000</v>
      </c>
      <c r="D11005" s="129">
        <f t="shared" si="486"/>
        <v>336140</v>
      </c>
      <c r="E11005" s="130" t="s">
        <v>8140</v>
      </c>
    </row>
    <row r="11006" spans="1:5">
      <c r="A11006" s="127" t="str">
        <f t="shared" si="485"/>
        <v>태국344000</v>
      </c>
      <c r="B11006" s="127">
        <f t="shared" si="484"/>
        <v>344000</v>
      </c>
      <c r="C11006" s="127">
        <f t="shared" si="487"/>
        <v>6375500</v>
      </c>
      <c r="D11006" s="129">
        <f t="shared" si="486"/>
        <v>337120</v>
      </c>
      <c r="E11006" s="130" t="s">
        <v>8140</v>
      </c>
    </row>
    <row r="11007" spans="1:5">
      <c r="A11007" s="127" t="str">
        <f t="shared" si="485"/>
        <v>태국345000</v>
      </c>
      <c r="B11007" s="127">
        <f t="shared" si="484"/>
        <v>345000</v>
      </c>
      <c r="C11007" s="127">
        <f t="shared" si="487"/>
        <v>6394000</v>
      </c>
      <c r="D11007" s="129">
        <f t="shared" si="486"/>
        <v>338100</v>
      </c>
      <c r="E11007" s="130" t="s">
        <v>8140</v>
      </c>
    </row>
    <row r="11008" spans="1:5">
      <c r="A11008" s="127" t="str">
        <f t="shared" si="485"/>
        <v>태국346000</v>
      </c>
      <c r="B11008" s="127">
        <f t="shared" si="484"/>
        <v>346000</v>
      </c>
      <c r="C11008" s="127">
        <f t="shared" si="487"/>
        <v>6412500</v>
      </c>
      <c r="D11008" s="129">
        <f t="shared" si="486"/>
        <v>339080</v>
      </c>
      <c r="E11008" s="130" t="s">
        <v>8140</v>
      </c>
    </row>
    <row r="11009" spans="1:5">
      <c r="A11009" s="127" t="str">
        <f t="shared" si="485"/>
        <v>태국347000</v>
      </c>
      <c r="B11009" s="127">
        <f t="shared" si="484"/>
        <v>347000</v>
      </c>
      <c r="C11009" s="127">
        <f t="shared" si="487"/>
        <v>6431000</v>
      </c>
      <c r="D11009" s="129">
        <f t="shared" si="486"/>
        <v>340060</v>
      </c>
      <c r="E11009" s="130" t="s">
        <v>8140</v>
      </c>
    </row>
    <row r="11010" spans="1:5">
      <c r="A11010" s="127" t="str">
        <f t="shared" si="485"/>
        <v>태국348000</v>
      </c>
      <c r="B11010" s="127">
        <f t="shared" si="484"/>
        <v>348000</v>
      </c>
      <c r="C11010" s="127">
        <f t="shared" si="487"/>
        <v>6449500</v>
      </c>
      <c r="D11010" s="129">
        <f t="shared" si="486"/>
        <v>341040</v>
      </c>
      <c r="E11010" s="130" t="s">
        <v>8140</v>
      </c>
    </row>
    <row r="11011" spans="1:5">
      <c r="A11011" s="127" t="str">
        <f t="shared" si="485"/>
        <v>태국349000</v>
      </c>
      <c r="B11011" s="127">
        <f t="shared" si="484"/>
        <v>349000</v>
      </c>
      <c r="C11011" s="127">
        <f t="shared" si="487"/>
        <v>6468000</v>
      </c>
      <c r="D11011" s="129">
        <f t="shared" si="486"/>
        <v>342020</v>
      </c>
      <c r="E11011" s="130" t="s">
        <v>8140</v>
      </c>
    </row>
    <row r="11012" spans="1:5">
      <c r="A11012" s="127" t="str">
        <f t="shared" si="485"/>
        <v>태국350000</v>
      </c>
      <c r="B11012" s="127">
        <f t="shared" si="484"/>
        <v>350000</v>
      </c>
      <c r="C11012" s="127">
        <f t="shared" si="487"/>
        <v>6486500</v>
      </c>
      <c r="D11012" s="129">
        <f t="shared" si="486"/>
        <v>343000</v>
      </c>
      <c r="E11012" s="130" t="s">
        <v>8140</v>
      </c>
    </row>
    <row r="11013" spans="1:5">
      <c r="A11013" s="127" t="str">
        <f t="shared" si="485"/>
        <v>태국351000</v>
      </c>
      <c r="B11013" s="127">
        <f t="shared" si="484"/>
        <v>351000</v>
      </c>
      <c r="C11013" s="127">
        <f t="shared" si="487"/>
        <v>6505000</v>
      </c>
      <c r="D11013" s="129">
        <f t="shared" si="486"/>
        <v>343980</v>
      </c>
      <c r="E11013" s="130" t="s">
        <v>8140</v>
      </c>
    </row>
    <row r="11014" spans="1:5">
      <c r="A11014" s="127" t="str">
        <f t="shared" si="485"/>
        <v>태국352000</v>
      </c>
      <c r="B11014" s="127">
        <f t="shared" si="484"/>
        <v>352000</v>
      </c>
      <c r="C11014" s="127">
        <f t="shared" si="487"/>
        <v>6523500</v>
      </c>
      <c r="D11014" s="129">
        <f t="shared" si="486"/>
        <v>344960</v>
      </c>
      <c r="E11014" s="130" t="s">
        <v>8140</v>
      </c>
    </row>
    <row r="11015" spans="1:5">
      <c r="A11015" s="127" t="str">
        <f t="shared" si="485"/>
        <v>태국353000</v>
      </c>
      <c r="B11015" s="127">
        <f t="shared" ref="B11015:B11078" si="488">B11014+1000</f>
        <v>353000</v>
      </c>
      <c r="C11015" s="127">
        <f t="shared" si="487"/>
        <v>6542000</v>
      </c>
      <c r="D11015" s="129">
        <f t="shared" si="486"/>
        <v>345940</v>
      </c>
      <c r="E11015" s="130" t="s">
        <v>8140</v>
      </c>
    </row>
    <row r="11016" spans="1:5">
      <c r="A11016" s="127" t="str">
        <f t="shared" si="485"/>
        <v>태국354000</v>
      </c>
      <c r="B11016" s="127">
        <f t="shared" si="488"/>
        <v>354000</v>
      </c>
      <c r="C11016" s="127">
        <f t="shared" si="487"/>
        <v>6560500</v>
      </c>
      <c r="D11016" s="129">
        <f t="shared" si="486"/>
        <v>346920</v>
      </c>
      <c r="E11016" s="130" t="s">
        <v>8140</v>
      </c>
    </row>
    <row r="11017" spans="1:5">
      <c r="A11017" s="127" t="str">
        <f t="shared" si="485"/>
        <v>태국355000</v>
      </c>
      <c r="B11017" s="127">
        <f t="shared" si="488"/>
        <v>355000</v>
      </c>
      <c r="C11017" s="127">
        <f t="shared" si="487"/>
        <v>6579000</v>
      </c>
      <c r="D11017" s="129">
        <f t="shared" si="486"/>
        <v>347900</v>
      </c>
      <c r="E11017" s="130" t="s">
        <v>8140</v>
      </c>
    </row>
    <row r="11018" spans="1:5">
      <c r="A11018" s="127" t="str">
        <f t="shared" si="485"/>
        <v>태국356000</v>
      </c>
      <c r="B11018" s="127">
        <f t="shared" si="488"/>
        <v>356000</v>
      </c>
      <c r="C11018" s="127">
        <f t="shared" si="487"/>
        <v>6597500</v>
      </c>
      <c r="D11018" s="129">
        <f t="shared" si="486"/>
        <v>348880</v>
      </c>
      <c r="E11018" s="130" t="s">
        <v>8140</v>
      </c>
    </row>
    <row r="11019" spans="1:5">
      <c r="A11019" s="127" t="str">
        <f t="shared" si="485"/>
        <v>태국357000</v>
      </c>
      <c r="B11019" s="127">
        <f t="shared" si="488"/>
        <v>357000</v>
      </c>
      <c r="C11019" s="127">
        <f t="shared" si="487"/>
        <v>6616000</v>
      </c>
      <c r="D11019" s="129">
        <f t="shared" si="486"/>
        <v>349860</v>
      </c>
      <c r="E11019" s="130" t="s">
        <v>8140</v>
      </c>
    </row>
    <row r="11020" spans="1:5">
      <c r="A11020" s="127" t="str">
        <f t="shared" si="485"/>
        <v>태국358000</v>
      </c>
      <c r="B11020" s="127">
        <f t="shared" si="488"/>
        <v>358000</v>
      </c>
      <c r="C11020" s="127">
        <f t="shared" si="487"/>
        <v>6634500</v>
      </c>
      <c r="D11020" s="129">
        <f t="shared" si="486"/>
        <v>350840</v>
      </c>
      <c r="E11020" s="130" t="s">
        <v>8140</v>
      </c>
    </row>
    <row r="11021" spans="1:5">
      <c r="A11021" s="127" t="str">
        <f t="shared" si="485"/>
        <v>태국359000</v>
      </c>
      <c r="B11021" s="127">
        <f t="shared" si="488"/>
        <v>359000</v>
      </c>
      <c r="C11021" s="127">
        <f t="shared" si="487"/>
        <v>6653000</v>
      </c>
      <c r="D11021" s="129">
        <f t="shared" si="486"/>
        <v>351820</v>
      </c>
      <c r="E11021" s="130" t="s">
        <v>8141</v>
      </c>
    </row>
    <row r="11022" spans="1:5">
      <c r="A11022" s="127" t="str">
        <f t="shared" si="485"/>
        <v>태국360000</v>
      </c>
      <c r="B11022" s="127">
        <f t="shared" si="488"/>
        <v>360000</v>
      </c>
      <c r="C11022" s="127">
        <f t="shared" si="487"/>
        <v>6671500</v>
      </c>
      <c r="D11022" s="129">
        <f t="shared" si="486"/>
        <v>352800</v>
      </c>
      <c r="E11022" s="130" t="s">
        <v>8141</v>
      </c>
    </row>
    <row r="11023" spans="1:5">
      <c r="A11023" s="127" t="str">
        <f t="shared" si="485"/>
        <v>태국361000</v>
      </c>
      <c r="B11023" s="127">
        <f t="shared" si="488"/>
        <v>361000</v>
      </c>
      <c r="C11023" s="127">
        <f t="shared" si="487"/>
        <v>6690000</v>
      </c>
      <c r="D11023" s="129">
        <f t="shared" si="486"/>
        <v>353780</v>
      </c>
      <c r="E11023" s="130" t="s">
        <v>8141</v>
      </c>
    </row>
    <row r="11024" spans="1:5">
      <c r="A11024" s="127" t="str">
        <f t="shared" si="485"/>
        <v>태국362000</v>
      </c>
      <c r="B11024" s="127">
        <f t="shared" si="488"/>
        <v>362000</v>
      </c>
      <c r="C11024" s="127">
        <f t="shared" si="487"/>
        <v>6708500</v>
      </c>
      <c r="D11024" s="129">
        <f t="shared" si="486"/>
        <v>354760</v>
      </c>
      <c r="E11024" s="130" t="s">
        <v>8140</v>
      </c>
    </row>
    <row r="11025" spans="1:5">
      <c r="A11025" s="127" t="str">
        <f t="shared" si="485"/>
        <v>태국363000</v>
      </c>
      <c r="B11025" s="127">
        <f t="shared" si="488"/>
        <v>363000</v>
      </c>
      <c r="C11025" s="127">
        <f t="shared" si="487"/>
        <v>6727000</v>
      </c>
      <c r="D11025" s="129">
        <f t="shared" si="486"/>
        <v>355740</v>
      </c>
      <c r="E11025" s="130" t="s">
        <v>8141</v>
      </c>
    </row>
    <row r="11026" spans="1:5">
      <c r="A11026" s="127" t="str">
        <f t="shared" si="485"/>
        <v>태국364000</v>
      </c>
      <c r="B11026" s="127">
        <f t="shared" si="488"/>
        <v>364000</v>
      </c>
      <c r="C11026" s="127">
        <f t="shared" si="487"/>
        <v>6745500</v>
      </c>
      <c r="D11026" s="129">
        <f t="shared" si="486"/>
        <v>356720</v>
      </c>
      <c r="E11026" s="130" t="s">
        <v>8141</v>
      </c>
    </row>
    <row r="11027" spans="1:5">
      <c r="A11027" s="127" t="str">
        <f t="shared" si="485"/>
        <v>태국365000</v>
      </c>
      <c r="B11027" s="127">
        <f t="shared" si="488"/>
        <v>365000</v>
      </c>
      <c r="C11027" s="127">
        <f t="shared" si="487"/>
        <v>6764000</v>
      </c>
      <c r="D11027" s="129">
        <f t="shared" si="486"/>
        <v>357700</v>
      </c>
      <c r="E11027" s="130" t="s">
        <v>8141</v>
      </c>
    </row>
    <row r="11028" spans="1:5">
      <c r="A11028" s="127" t="str">
        <f t="shared" si="485"/>
        <v>태국366000</v>
      </c>
      <c r="B11028" s="127">
        <f t="shared" si="488"/>
        <v>366000</v>
      </c>
      <c r="C11028" s="127">
        <f t="shared" si="487"/>
        <v>6782500</v>
      </c>
      <c r="D11028" s="129">
        <f t="shared" si="486"/>
        <v>358680</v>
      </c>
      <c r="E11028" s="130" t="s">
        <v>8141</v>
      </c>
    </row>
    <row r="11029" spans="1:5">
      <c r="A11029" s="127" t="str">
        <f t="shared" si="485"/>
        <v>태국367000</v>
      </c>
      <c r="B11029" s="127">
        <f t="shared" si="488"/>
        <v>367000</v>
      </c>
      <c r="C11029" s="127">
        <f t="shared" si="487"/>
        <v>6801000</v>
      </c>
      <c r="D11029" s="129">
        <f t="shared" si="486"/>
        <v>359660</v>
      </c>
      <c r="E11029" s="130" t="s">
        <v>8141</v>
      </c>
    </row>
    <row r="11030" spans="1:5">
      <c r="A11030" s="127" t="str">
        <f t="shared" si="485"/>
        <v>태국368000</v>
      </c>
      <c r="B11030" s="127">
        <f t="shared" si="488"/>
        <v>368000</v>
      </c>
      <c r="C11030" s="127">
        <f t="shared" si="487"/>
        <v>6819500</v>
      </c>
      <c r="D11030" s="129">
        <f t="shared" si="486"/>
        <v>360640</v>
      </c>
      <c r="E11030" s="130" t="s">
        <v>8141</v>
      </c>
    </row>
    <row r="11031" spans="1:5">
      <c r="A11031" s="127" t="str">
        <f t="shared" si="485"/>
        <v>태국369000</v>
      </c>
      <c r="B11031" s="127">
        <f t="shared" si="488"/>
        <v>369000</v>
      </c>
      <c r="C11031" s="127">
        <f t="shared" si="487"/>
        <v>6838000</v>
      </c>
      <c r="D11031" s="129">
        <f t="shared" si="486"/>
        <v>361620</v>
      </c>
      <c r="E11031" s="130" t="s">
        <v>8140</v>
      </c>
    </row>
    <row r="11032" spans="1:5">
      <c r="A11032" s="127" t="str">
        <f t="shared" si="485"/>
        <v>태국370000</v>
      </c>
      <c r="B11032" s="127">
        <f t="shared" si="488"/>
        <v>370000</v>
      </c>
      <c r="C11032" s="127">
        <f t="shared" si="487"/>
        <v>6856500</v>
      </c>
      <c r="D11032" s="129">
        <f t="shared" si="486"/>
        <v>362600</v>
      </c>
      <c r="E11032" s="130" t="s">
        <v>8141</v>
      </c>
    </row>
    <row r="11033" spans="1:5">
      <c r="A11033" s="127" t="str">
        <f t="shared" si="485"/>
        <v>태국371000</v>
      </c>
      <c r="B11033" s="127">
        <f t="shared" si="488"/>
        <v>371000</v>
      </c>
      <c r="C11033" s="127">
        <f t="shared" si="487"/>
        <v>6875000</v>
      </c>
      <c r="D11033" s="129">
        <f t="shared" si="486"/>
        <v>363580</v>
      </c>
      <c r="E11033" s="130" t="s">
        <v>8141</v>
      </c>
    </row>
    <row r="11034" spans="1:5">
      <c r="A11034" s="127" t="str">
        <f t="shared" si="485"/>
        <v>태국372000</v>
      </c>
      <c r="B11034" s="127">
        <f t="shared" si="488"/>
        <v>372000</v>
      </c>
      <c r="C11034" s="127">
        <f t="shared" si="487"/>
        <v>6893500</v>
      </c>
      <c r="D11034" s="129">
        <f t="shared" si="486"/>
        <v>364560</v>
      </c>
      <c r="E11034" s="130" t="s">
        <v>8140</v>
      </c>
    </row>
    <row r="11035" spans="1:5">
      <c r="A11035" s="127" t="str">
        <f t="shared" si="485"/>
        <v>태국373000</v>
      </c>
      <c r="B11035" s="127">
        <f t="shared" si="488"/>
        <v>373000</v>
      </c>
      <c r="C11035" s="127">
        <f t="shared" si="487"/>
        <v>6912000</v>
      </c>
      <c r="D11035" s="129">
        <f t="shared" si="486"/>
        <v>365540</v>
      </c>
      <c r="E11035" s="130" t="s">
        <v>8141</v>
      </c>
    </row>
    <row r="11036" spans="1:5">
      <c r="A11036" s="127" t="str">
        <f t="shared" si="485"/>
        <v>태국374000</v>
      </c>
      <c r="B11036" s="127">
        <f t="shared" si="488"/>
        <v>374000</v>
      </c>
      <c r="C11036" s="127">
        <f t="shared" si="487"/>
        <v>6930500</v>
      </c>
      <c r="D11036" s="129">
        <f t="shared" si="486"/>
        <v>366520</v>
      </c>
      <c r="E11036" s="130" t="s">
        <v>8141</v>
      </c>
    </row>
    <row r="11037" spans="1:5">
      <c r="A11037" s="127" t="str">
        <f t="shared" si="485"/>
        <v>태국375000</v>
      </c>
      <c r="B11037" s="127">
        <f t="shared" si="488"/>
        <v>375000</v>
      </c>
      <c r="C11037" s="127">
        <f t="shared" si="487"/>
        <v>6949000</v>
      </c>
      <c r="D11037" s="129">
        <f t="shared" si="486"/>
        <v>367500</v>
      </c>
      <c r="E11037" s="130" t="s">
        <v>8141</v>
      </c>
    </row>
    <row r="11038" spans="1:5">
      <c r="A11038" s="127" t="str">
        <f t="shared" si="485"/>
        <v>태국376000</v>
      </c>
      <c r="B11038" s="127">
        <f t="shared" si="488"/>
        <v>376000</v>
      </c>
      <c r="C11038" s="127">
        <f t="shared" si="487"/>
        <v>6967500</v>
      </c>
      <c r="D11038" s="129">
        <f t="shared" si="486"/>
        <v>368480</v>
      </c>
      <c r="E11038" s="130" t="s">
        <v>8141</v>
      </c>
    </row>
    <row r="11039" spans="1:5">
      <c r="A11039" s="127" t="str">
        <f t="shared" si="485"/>
        <v>태국377000</v>
      </c>
      <c r="B11039" s="127">
        <f t="shared" si="488"/>
        <v>377000</v>
      </c>
      <c r="C11039" s="127">
        <f t="shared" si="487"/>
        <v>6986000</v>
      </c>
      <c r="D11039" s="129">
        <f t="shared" si="486"/>
        <v>369460</v>
      </c>
      <c r="E11039" s="130" t="s">
        <v>8141</v>
      </c>
    </row>
    <row r="11040" spans="1:5">
      <c r="A11040" s="127" t="str">
        <f t="shared" si="485"/>
        <v>태국378000</v>
      </c>
      <c r="B11040" s="127">
        <f t="shared" si="488"/>
        <v>378000</v>
      </c>
      <c r="C11040" s="127">
        <f t="shared" si="487"/>
        <v>7004500</v>
      </c>
      <c r="D11040" s="129">
        <f t="shared" si="486"/>
        <v>370440</v>
      </c>
      <c r="E11040" s="130" t="s">
        <v>8141</v>
      </c>
    </row>
    <row r="11041" spans="1:5">
      <c r="A11041" s="127" t="str">
        <f t="shared" si="485"/>
        <v>태국379000</v>
      </c>
      <c r="B11041" s="127">
        <f t="shared" si="488"/>
        <v>379000</v>
      </c>
      <c r="C11041" s="127">
        <f t="shared" si="487"/>
        <v>7023000</v>
      </c>
      <c r="D11041" s="129">
        <f t="shared" si="486"/>
        <v>371420</v>
      </c>
      <c r="E11041" s="130" t="s">
        <v>8141</v>
      </c>
    </row>
    <row r="11042" spans="1:5">
      <c r="A11042" s="127" t="str">
        <f t="shared" si="485"/>
        <v>태국380000</v>
      </c>
      <c r="B11042" s="127">
        <f t="shared" si="488"/>
        <v>380000</v>
      </c>
      <c r="C11042" s="127">
        <f t="shared" si="487"/>
        <v>7041500</v>
      </c>
      <c r="D11042" s="129">
        <f t="shared" si="486"/>
        <v>372400</v>
      </c>
      <c r="E11042" s="130" t="s">
        <v>8141</v>
      </c>
    </row>
    <row r="11043" spans="1:5">
      <c r="A11043" s="127" t="str">
        <f t="shared" si="485"/>
        <v>태국381000</v>
      </c>
      <c r="B11043" s="127">
        <f t="shared" si="488"/>
        <v>381000</v>
      </c>
      <c r="C11043" s="127">
        <f t="shared" si="487"/>
        <v>7060000</v>
      </c>
      <c r="D11043" s="129">
        <f t="shared" si="486"/>
        <v>373380</v>
      </c>
      <c r="E11043" s="130" t="s">
        <v>8140</v>
      </c>
    </row>
    <row r="11044" spans="1:5">
      <c r="A11044" s="127" t="str">
        <f t="shared" si="485"/>
        <v>태국382000</v>
      </c>
      <c r="B11044" s="127">
        <f t="shared" si="488"/>
        <v>382000</v>
      </c>
      <c r="C11044" s="127">
        <f t="shared" si="487"/>
        <v>7078500</v>
      </c>
      <c r="D11044" s="129">
        <f t="shared" si="486"/>
        <v>374360</v>
      </c>
      <c r="E11044" s="130" t="s">
        <v>8141</v>
      </c>
    </row>
    <row r="11045" spans="1:5">
      <c r="A11045" s="127" t="str">
        <f t="shared" si="485"/>
        <v>태국383000</v>
      </c>
      <c r="B11045" s="127">
        <f t="shared" si="488"/>
        <v>383000</v>
      </c>
      <c r="C11045" s="127">
        <f t="shared" si="487"/>
        <v>7097000</v>
      </c>
      <c r="D11045" s="129">
        <f t="shared" si="486"/>
        <v>375340</v>
      </c>
      <c r="E11045" s="130" t="s">
        <v>8141</v>
      </c>
    </row>
    <row r="11046" spans="1:5">
      <c r="A11046" s="127" t="str">
        <f t="shared" si="485"/>
        <v>태국384000</v>
      </c>
      <c r="B11046" s="127">
        <f t="shared" si="488"/>
        <v>384000</v>
      </c>
      <c r="C11046" s="127">
        <f t="shared" si="487"/>
        <v>7115500</v>
      </c>
      <c r="D11046" s="129">
        <f t="shared" si="486"/>
        <v>376320</v>
      </c>
      <c r="E11046" s="130" t="s">
        <v>8141</v>
      </c>
    </row>
    <row r="11047" spans="1:5">
      <c r="A11047" s="127" t="str">
        <f t="shared" ref="A11047:A11110" si="489">"태국"&amp;B11047</f>
        <v>태국385000</v>
      </c>
      <c r="B11047" s="127">
        <f t="shared" si="488"/>
        <v>385000</v>
      </c>
      <c r="C11047" s="127">
        <f t="shared" si="487"/>
        <v>7134000</v>
      </c>
      <c r="D11047" s="129">
        <f t="shared" si="486"/>
        <v>377300</v>
      </c>
      <c r="E11047" s="130" t="s">
        <v>8141</v>
      </c>
    </row>
    <row r="11048" spans="1:5">
      <c r="A11048" s="127" t="str">
        <f t="shared" si="489"/>
        <v>태국386000</v>
      </c>
      <c r="B11048" s="127">
        <f t="shared" si="488"/>
        <v>386000</v>
      </c>
      <c r="C11048" s="127">
        <f t="shared" si="487"/>
        <v>7152500</v>
      </c>
      <c r="D11048" s="129">
        <f t="shared" ref="D11048:D11110" si="490">SUM($G$3)*(B11048*0.001)</f>
        <v>378280</v>
      </c>
      <c r="E11048" s="130" t="s">
        <v>8141</v>
      </c>
    </row>
    <row r="11049" spans="1:5">
      <c r="A11049" s="127" t="str">
        <f t="shared" si="489"/>
        <v>태국387000</v>
      </c>
      <c r="B11049" s="127">
        <f t="shared" si="488"/>
        <v>387000</v>
      </c>
      <c r="C11049" s="127">
        <f t="shared" ref="C11049:C11110" si="491">C11048+18500</f>
        <v>7171000</v>
      </c>
      <c r="D11049" s="129">
        <f t="shared" si="490"/>
        <v>379260</v>
      </c>
      <c r="E11049" s="130" t="s">
        <v>8141</v>
      </c>
    </row>
    <row r="11050" spans="1:5">
      <c r="A11050" s="127" t="str">
        <f t="shared" si="489"/>
        <v>태국388000</v>
      </c>
      <c r="B11050" s="127">
        <f t="shared" si="488"/>
        <v>388000</v>
      </c>
      <c r="C11050" s="127">
        <f t="shared" si="491"/>
        <v>7189500</v>
      </c>
      <c r="D11050" s="129">
        <f t="shared" si="490"/>
        <v>380240</v>
      </c>
      <c r="E11050" s="130" t="s">
        <v>8141</v>
      </c>
    </row>
    <row r="11051" spans="1:5">
      <c r="A11051" s="127" t="str">
        <f t="shared" si="489"/>
        <v>태국389000</v>
      </c>
      <c r="B11051" s="127">
        <f t="shared" si="488"/>
        <v>389000</v>
      </c>
      <c r="C11051" s="127">
        <f t="shared" si="491"/>
        <v>7208000</v>
      </c>
      <c r="D11051" s="129">
        <f t="shared" si="490"/>
        <v>381220</v>
      </c>
      <c r="E11051" s="130" t="s">
        <v>8141</v>
      </c>
    </row>
    <row r="11052" spans="1:5">
      <c r="A11052" s="127" t="str">
        <f t="shared" si="489"/>
        <v>태국390000</v>
      </c>
      <c r="B11052" s="127">
        <f t="shared" si="488"/>
        <v>390000</v>
      </c>
      <c r="C11052" s="127">
        <f t="shared" si="491"/>
        <v>7226500</v>
      </c>
      <c r="D11052" s="129">
        <f t="shared" si="490"/>
        <v>382200</v>
      </c>
      <c r="E11052" s="130" t="s">
        <v>8141</v>
      </c>
    </row>
    <row r="11053" spans="1:5">
      <c r="A11053" s="127" t="str">
        <f t="shared" si="489"/>
        <v>태국391000</v>
      </c>
      <c r="B11053" s="127">
        <f t="shared" si="488"/>
        <v>391000</v>
      </c>
      <c r="C11053" s="127">
        <f t="shared" si="491"/>
        <v>7245000</v>
      </c>
      <c r="D11053" s="129">
        <f t="shared" si="490"/>
        <v>383180</v>
      </c>
      <c r="E11053" s="130" t="s">
        <v>8141</v>
      </c>
    </row>
    <row r="11054" spans="1:5">
      <c r="A11054" s="127" t="str">
        <f t="shared" si="489"/>
        <v>태국392000</v>
      </c>
      <c r="B11054" s="127">
        <f t="shared" si="488"/>
        <v>392000</v>
      </c>
      <c r="C11054" s="127">
        <f t="shared" si="491"/>
        <v>7263500</v>
      </c>
      <c r="D11054" s="129">
        <f t="shared" si="490"/>
        <v>384160</v>
      </c>
      <c r="E11054" s="130" t="s">
        <v>8141</v>
      </c>
    </row>
    <row r="11055" spans="1:5">
      <c r="A11055" s="127" t="str">
        <f t="shared" si="489"/>
        <v>태국393000</v>
      </c>
      <c r="B11055" s="127">
        <f t="shared" si="488"/>
        <v>393000</v>
      </c>
      <c r="C11055" s="127">
        <f t="shared" si="491"/>
        <v>7282000</v>
      </c>
      <c r="D11055" s="129">
        <f t="shared" si="490"/>
        <v>385140</v>
      </c>
      <c r="E11055" s="130" t="s">
        <v>8141</v>
      </c>
    </row>
    <row r="11056" spans="1:5">
      <c r="A11056" s="127" t="str">
        <f t="shared" si="489"/>
        <v>태국394000</v>
      </c>
      <c r="B11056" s="127">
        <f t="shared" si="488"/>
        <v>394000</v>
      </c>
      <c r="C11056" s="127">
        <f t="shared" si="491"/>
        <v>7300500</v>
      </c>
      <c r="D11056" s="129">
        <f t="shared" si="490"/>
        <v>386120</v>
      </c>
      <c r="E11056" s="130" t="s">
        <v>8141</v>
      </c>
    </row>
    <row r="11057" spans="1:5">
      <c r="A11057" s="127" t="str">
        <f t="shared" si="489"/>
        <v>태국395000</v>
      </c>
      <c r="B11057" s="127">
        <f t="shared" si="488"/>
        <v>395000</v>
      </c>
      <c r="C11057" s="127">
        <f t="shared" si="491"/>
        <v>7319000</v>
      </c>
      <c r="D11057" s="129">
        <f t="shared" si="490"/>
        <v>387100</v>
      </c>
      <c r="E11057" s="130" t="s">
        <v>8141</v>
      </c>
    </row>
    <row r="11058" spans="1:5">
      <c r="A11058" s="127" t="str">
        <f t="shared" si="489"/>
        <v>태국396000</v>
      </c>
      <c r="B11058" s="127">
        <f t="shared" si="488"/>
        <v>396000</v>
      </c>
      <c r="C11058" s="127">
        <f t="shared" si="491"/>
        <v>7337500</v>
      </c>
      <c r="D11058" s="129">
        <f t="shared" si="490"/>
        <v>388080</v>
      </c>
      <c r="E11058" s="130" t="s">
        <v>8141</v>
      </c>
    </row>
    <row r="11059" spans="1:5">
      <c r="A11059" s="127" t="str">
        <f t="shared" si="489"/>
        <v>태국397000</v>
      </c>
      <c r="B11059" s="127">
        <f t="shared" si="488"/>
        <v>397000</v>
      </c>
      <c r="C11059" s="127">
        <f t="shared" si="491"/>
        <v>7356000</v>
      </c>
      <c r="D11059" s="129">
        <f t="shared" si="490"/>
        <v>389060</v>
      </c>
      <c r="E11059" s="130" t="s">
        <v>8141</v>
      </c>
    </row>
    <row r="11060" spans="1:5">
      <c r="A11060" s="127" t="str">
        <f t="shared" si="489"/>
        <v>태국398000</v>
      </c>
      <c r="B11060" s="127">
        <f t="shared" si="488"/>
        <v>398000</v>
      </c>
      <c r="C11060" s="127">
        <f t="shared" si="491"/>
        <v>7374500</v>
      </c>
      <c r="D11060" s="129">
        <f t="shared" si="490"/>
        <v>390040</v>
      </c>
      <c r="E11060" s="130" t="s">
        <v>8141</v>
      </c>
    </row>
    <row r="11061" spans="1:5">
      <c r="A11061" s="127" t="str">
        <f t="shared" si="489"/>
        <v>태국399000</v>
      </c>
      <c r="B11061" s="127">
        <f t="shared" si="488"/>
        <v>399000</v>
      </c>
      <c r="C11061" s="127">
        <f t="shared" si="491"/>
        <v>7393000</v>
      </c>
      <c r="D11061" s="129">
        <f t="shared" si="490"/>
        <v>391020</v>
      </c>
      <c r="E11061" s="130" t="s">
        <v>8141</v>
      </c>
    </row>
    <row r="11062" spans="1:5">
      <c r="A11062" s="127" t="str">
        <f t="shared" si="489"/>
        <v>태국400000</v>
      </c>
      <c r="B11062" s="127">
        <f t="shared" si="488"/>
        <v>400000</v>
      </c>
      <c r="C11062" s="127">
        <f t="shared" si="491"/>
        <v>7411500</v>
      </c>
      <c r="D11062" s="129">
        <f t="shared" si="490"/>
        <v>392000</v>
      </c>
      <c r="E11062" s="130" t="s">
        <v>8141</v>
      </c>
    </row>
    <row r="11063" spans="1:5">
      <c r="A11063" s="127" t="str">
        <f t="shared" si="489"/>
        <v>태국401000</v>
      </c>
      <c r="B11063" s="127">
        <f t="shared" si="488"/>
        <v>401000</v>
      </c>
      <c r="C11063" s="127">
        <f t="shared" si="491"/>
        <v>7430000</v>
      </c>
      <c r="D11063" s="129">
        <f t="shared" si="490"/>
        <v>392980</v>
      </c>
      <c r="E11063" s="130" t="s">
        <v>8141</v>
      </c>
    </row>
    <row r="11064" spans="1:5">
      <c r="A11064" s="127" t="str">
        <f t="shared" si="489"/>
        <v>태국402000</v>
      </c>
      <c r="B11064" s="127">
        <f t="shared" si="488"/>
        <v>402000</v>
      </c>
      <c r="C11064" s="127">
        <f t="shared" si="491"/>
        <v>7448500</v>
      </c>
      <c r="D11064" s="129">
        <f t="shared" si="490"/>
        <v>393960</v>
      </c>
      <c r="E11064" s="130" t="s">
        <v>8141</v>
      </c>
    </row>
    <row r="11065" spans="1:5">
      <c r="A11065" s="127" t="str">
        <f t="shared" si="489"/>
        <v>태국403000</v>
      </c>
      <c r="B11065" s="127">
        <f t="shared" si="488"/>
        <v>403000</v>
      </c>
      <c r="C11065" s="127">
        <f t="shared" si="491"/>
        <v>7467000</v>
      </c>
      <c r="D11065" s="129">
        <f t="shared" si="490"/>
        <v>394940</v>
      </c>
      <c r="E11065" s="130" t="s">
        <v>8141</v>
      </c>
    </row>
    <row r="11066" spans="1:5">
      <c r="A11066" s="127" t="str">
        <f t="shared" si="489"/>
        <v>태국404000</v>
      </c>
      <c r="B11066" s="127">
        <f t="shared" si="488"/>
        <v>404000</v>
      </c>
      <c r="C11066" s="127">
        <f t="shared" si="491"/>
        <v>7485500</v>
      </c>
      <c r="D11066" s="129">
        <f t="shared" si="490"/>
        <v>395920</v>
      </c>
      <c r="E11066" s="130" t="s">
        <v>8141</v>
      </c>
    </row>
    <row r="11067" spans="1:5">
      <c r="A11067" s="127" t="str">
        <f t="shared" si="489"/>
        <v>태국405000</v>
      </c>
      <c r="B11067" s="127">
        <f t="shared" si="488"/>
        <v>405000</v>
      </c>
      <c r="C11067" s="127">
        <f t="shared" si="491"/>
        <v>7504000</v>
      </c>
      <c r="D11067" s="129">
        <f t="shared" si="490"/>
        <v>396900</v>
      </c>
      <c r="E11067" s="130" t="s">
        <v>8141</v>
      </c>
    </row>
    <row r="11068" spans="1:5">
      <c r="A11068" s="127" t="str">
        <f t="shared" si="489"/>
        <v>태국406000</v>
      </c>
      <c r="B11068" s="127">
        <f t="shared" si="488"/>
        <v>406000</v>
      </c>
      <c r="C11068" s="127">
        <f t="shared" si="491"/>
        <v>7522500</v>
      </c>
      <c r="D11068" s="129">
        <f t="shared" si="490"/>
        <v>397880</v>
      </c>
      <c r="E11068" s="130" t="s">
        <v>8141</v>
      </c>
    </row>
    <row r="11069" spans="1:5">
      <c r="A11069" s="127" t="str">
        <f t="shared" si="489"/>
        <v>태국407000</v>
      </c>
      <c r="B11069" s="127">
        <f t="shared" si="488"/>
        <v>407000</v>
      </c>
      <c r="C11069" s="127">
        <f t="shared" si="491"/>
        <v>7541000</v>
      </c>
      <c r="D11069" s="129">
        <f t="shared" si="490"/>
        <v>398860</v>
      </c>
      <c r="E11069" s="130" t="s">
        <v>8141</v>
      </c>
    </row>
    <row r="11070" spans="1:5">
      <c r="A11070" s="127" t="str">
        <f t="shared" si="489"/>
        <v>태국408000</v>
      </c>
      <c r="B11070" s="127">
        <f t="shared" si="488"/>
        <v>408000</v>
      </c>
      <c r="C11070" s="127">
        <f t="shared" si="491"/>
        <v>7559500</v>
      </c>
      <c r="D11070" s="129">
        <f t="shared" si="490"/>
        <v>399840</v>
      </c>
      <c r="E11070" s="130" t="s">
        <v>8141</v>
      </c>
    </row>
    <row r="11071" spans="1:5">
      <c r="A11071" s="127" t="str">
        <f t="shared" si="489"/>
        <v>태국409000</v>
      </c>
      <c r="B11071" s="127">
        <f t="shared" si="488"/>
        <v>409000</v>
      </c>
      <c r="C11071" s="127">
        <f t="shared" si="491"/>
        <v>7578000</v>
      </c>
      <c r="D11071" s="129">
        <f t="shared" si="490"/>
        <v>400820</v>
      </c>
      <c r="E11071" s="130" t="s">
        <v>8141</v>
      </c>
    </row>
    <row r="11072" spans="1:5">
      <c r="A11072" s="127" t="str">
        <f t="shared" si="489"/>
        <v>태국410000</v>
      </c>
      <c r="B11072" s="127">
        <f t="shared" si="488"/>
        <v>410000</v>
      </c>
      <c r="C11072" s="127">
        <f t="shared" si="491"/>
        <v>7596500</v>
      </c>
      <c r="D11072" s="129">
        <f t="shared" si="490"/>
        <v>401800</v>
      </c>
      <c r="E11072" s="130" t="s">
        <v>8141</v>
      </c>
    </row>
    <row r="11073" spans="1:5">
      <c r="A11073" s="127" t="str">
        <f t="shared" si="489"/>
        <v>태국411000</v>
      </c>
      <c r="B11073" s="127">
        <f t="shared" si="488"/>
        <v>411000</v>
      </c>
      <c r="C11073" s="127">
        <f t="shared" si="491"/>
        <v>7615000</v>
      </c>
      <c r="D11073" s="129">
        <f t="shared" si="490"/>
        <v>402780</v>
      </c>
      <c r="E11073" s="130" t="s">
        <v>8141</v>
      </c>
    </row>
    <row r="11074" spans="1:5">
      <c r="A11074" s="127" t="str">
        <f t="shared" si="489"/>
        <v>태국412000</v>
      </c>
      <c r="B11074" s="127">
        <f t="shared" si="488"/>
        <v>412000</v>
      </c>
      <c r="C11074" s="127">
        <f t="shared" si="491"/>
        <v>7633500</v>
      </c>
      <c r="D11074" s="129">
        <f t="shared" si="490"/>
        <v>403760</v>
      </c>
      <c r="E11074" s="130" t="s">
        <v>8141</v>
      </c>
    </row>
    <row r="11075" spans="1:5">
      <c r="A11075" s="127" t="str">
        <f t="shared" si="489"/>
        <v>태국413000</v>
      </c>
      <c r="B11075" s="127">
        <f t="shared" si="488"/>
        <v>413000</v>
      </c>
      <c r="C11075" s="127">
        <f t="shared" si="491"/>
        <v>7652000</v>
      </c>
      <c r="D11075" s="129">
        <f t="shared" si="490"/>
        <v>404740</v>
      </c>
      <c r="E11075" s="130" t="s">
        <v>8141</v>
      </c>
    </row>
    <row r="11076" spans="1:5">
      <c r="A11076" s="127" t="str">
        <f t="shared" si="489"/>
        <v>태국414000</v>
      </c>
      <c r="B11076" s="127">
        <f t="shared" si="488"/>
        <v>414000</v>
      </c>
      <c r="C11076" s="127">
        <f t="shared" si="491"/>
        <v>7670500</v>
      </c>
      <c r="D11076" s="129">
        <f t="shared" si="490"/>
        <v>405720</v>
      </c>
      <c r="E11076" s="130" t="s">
        <v>8141</v>
      </c>
    </row>
    <row r="11077" spans="1:5">
      <c r="A11077" s="127" t="str">
        <f t="shared" si="489"/>
        <v>태국415000</v>
      </c>
      <c r="B11077" s="127">
        <f t="shared" si="488"/>
        <v>415000</v>
      </c>
      <c r="C11077" s="127">
        <f t="shared" si="491"/>
        <v>7689000</v>
      </c>
      <c r="D11077" s="129">
        <f t="shared" si="490"/>
        <v>406700</v>
      </c>
      <c r="E11077" s="130" t="s">
        <v>8141</v>
      </c>
    </row>
    <row r="11078" spans="1:5">
      <c r="A11078" s="127" t="str">
        <f t="shared" si="489"/>
        <v>태국416000</v>
      </c>
      <c r="B11078" s="127">
        <f t="shared" si="488"/>
        <v>416000</v>
      </c>
      <c r="C11078" s="127">
        <f t="shared" si="491"/>
        <v>7707500</v>
      </c>
      <c r="D11078" s="129">
        <f t="shared" si="490"/>
        <v>407680</v>
      </c>
      <c r="E11078" s="130" t="s">
        <v>8141</v>
      </c>
    </row>
    <row r="11079" spans="1:5">
      <c r="A11079" s="127" t="str">
        <f t="shared" si="489"/>
        <v>태국417000</v>
      </c>
      <c r="B11079" s="127">
        <f t="shared" ref="B11079:B11110" si="492">B11078+1000</f>
        <v>417000</v>
      </c>
      <c r="C11079" s="127">
        <f t="shared" si="491"/>
        <v>7726000</v>
      </c>
      <c r="D11079" s="129">
        <f t="shared" si="490"/>
        <v>408660</v>
      </c>
      <c r="E11079" s="130" t="s">
        <v>8141</v>
      </c>
    </row>
    <row r="11080" spans="1:5">
      <c r="A11080" s="127" t="str">
        <f t="shared" si="489"/>
        <v>태국418000</v>
      </c>
      <c r="B11080" s="127">
        <f t="shared" si="492"/>
        <v>418000</v>
      </c>
      <c r="C11080" s="127">
        <f t="shared" si="491"/>
        <v>7744500</v>
      </c>
      <c r="D11080" s="129">
        <f t="shared" si="490"/>
        <v>409640</v>
      </c>
      <c r="E11080" s="130" t="s">
        <v>8141</v>
      </c>
    </row>
    <row r="11081" spans="1:5">
      <c r="A11081" s="127" t="str">
        <f t="shared" si="489"/>
        <v>태국419000</v>
      </c>
      <c r="B11081" s="127">
        <f t="shared" si="492"/>
        <v>419000</v>
      </c>
      <c r="C11081" s="127">
        <f t="shared" si="491"/>
        <v>7763000</v>
      </c>
      <c r="D11081" s="129">
        <f t="shared" si="490"/>
        <v>410620</v>
      </c>
      <c r="E11081" s="130" t="s">
        <v>8141</v>
      </c>
    </row>
    <row r="11082" spans="1:5">
      <c r="A11082" s="127" t="str">
        <f t="shared" si="489"/>
        <v>태국420000</v>
      </c>
      <c r="B11082" s="127">
        <f t="shared" si="492"/>
        <v>420000</v>
      </c>
      <c r="C11082" s="127">
        <f t="shared" si="491"/>
        <v>7781500</v>
      </c>
      <c r="D11082" s="129">
        <f t="shared" si="490"/>
        <v>411600</v>
      </c>
      <c r="E11082" s="130" t="s">
        <v>8141</v>
      </c>
    </row>
    <row r="11083" spans="1:5">
      <c r="A11083" s="127" t="str">
        <f t="shared" si="489"/>
        <v>태국421000</v>
      </c>
      <c r="B11083" s="127">
        <f t="shared" si="492"/>
        <v>421000</v>
      </c>
      <c r="C11083" s="127">
        <f t="shared" si="491"/>
        <v>7800000</v>
      </c>
      <c r="D11083" s="129">
        <f t="shared" si="490"/>
        <v>412580</v>
      </c>
      <c r="E11083" s="130" t="s">
        <v>8141</v>
      </c>
    </row>
    <row r="11084" spans="1:5">
      <c r="A11084" s="127" t="str">
        <f t="shared" si="489"/>
        <v>태국422000</v>
      </c>
      <c r="B11084" s="127">
        <f t="shared" si="492"/>
        <v>422000</v>
      </c>
      <c r="C11084" s="127">
        <f t="shared" si="491"/>
        <v>7818500</v>
      </c>
      <c r="D11084" s="129">
        <f t="shared" si="490"/>
        <v>413560</v>
      </c>
      <c r="E11084" s="130" t="s">
        <v>8141</v>
      </c>
    </row>
    <row r="11085" spans="1:5">
      <c r="A11085" s="127" t="str">
        <f t="shared" si="489"/>
        <v>태국423000</v>
      </c>
      <c r="B11085" s="127">
        <f t="shared" si="492"/>
        <v>423000</v>
      </c>
      <c r="C11085" s="127">
        <f t="shared" si="491"/>
        <v>7837000</v>
      </c>
      <c r="D11085" s="129">
        <f t="shared" si="490"/>
        <v>414540</v>
      </c>
      <c r="E11085" s="130" t="s">
        <v>8141</v>
      </c>
    </row>
    <row r="11086" spans="1:5">
      <c r="A11086" s="127" t="str">
        <f t="shared" si="489"/>
        <v>태국424000</v>
      </c>
      <c r="B11086" s="127">
        <f t="shared" si="492"/>
        <v>424000</v>
      </c>
      <c r="C11086" s="127">
        <f t="shared" si="491"/>
        <v>7855500</v>
      </c>
      <c r="D11086" s="129">
        <f t="shared" si="490"/>
        <v>415520</v>
      </c>
      <c r="E11086" s="130" t="s">
        <v>8141</v>
      </c>
    </row>
    <row r="11087" spans="1:5">
      <c r="A11087" s="127" t="str">
        <f t="shared" si="489"/>
        <v>태국425000</v>
      </c>
      <c r="B11087" s="127">
        <f t="shared" si="492"/>
        <v>425000</v>
      </c>
      <c r="C11087" s="127">
        <f t="shared" si="491"/>
        <v>7874000</v>
      </c>
      <c r="D11087" s="129">
        <f t="shared" si="490"/>
        <v>416500</v>
      </c>
      <c r="E11087" s="130" t="s">
        <v>8141</v>
      </c>
    </row>
    <row r="11088" spans="1:5">
      <c r="A11088" s="127" t="str">
        <f t="shared" si="489"/>
        <v>태국426000</v>
      </c>
      <c r="B11088" s="127">
        <f t="shared" si="492"/>
        <v>426000</v>
      </c>
      <c r="C11088" s="127">
        <f t="shared" si="491"/>
        <v>7892500</v>
      </c>
      <c r="D11088" s="129">
        <f t="shared" si="490"/>
        <v>417480</v>
      </c>
      <c r="E11088" s="130" t="s">
        <v>8141</v>
      </c>
    </row>
    <row r="11089" spans="1:5">
      <c r="A11089" s="127" t="str">
        <f t="shared" si="489"/>
        <v>태국427000</v>
      </c>
      <c r="B11089" s="127">
        <f t="shared" si="492"/>
        <v>427000</v>
      </c>
      <c r="C11089" s="127">
        <f t="shared" si="491"/>
        <v>7911000</v>
      </c>
      <c r="D11089" s="129">
        <f t="shared" si="490"/>
        <v>418460</v>
      </c>
      <c r="E11089" s="130" t="s">
        <v>8141</v>
      </c>
    </row>
    <row r="11090" spans="1:5">
      <c r="A11090" s="127" t="str">
        <f t="shared" si="489"/>
        <v>태국428000</v>
      </c>
      <c r="B11090" s="127">
        <f t="shared" si="492"/>
        <v>428000</v>
      </c>
      <c r="C11090" s="127">
        <f t="shared" si="491"/>
        <v>7929500</v>
      </c>
      <c r="D11090" s="129">
        <f t="shared" si="490"/>
        <v>419440</v>
      </c>
      <c r="E11090" s="130" t="s">
        <v>8141</v>
      </c>
    </row>
    <row r="11091" spans="1:5">
      <c r="A11091" s="127" t="str">
        <f t="shared" si="489"/>
        <v>태국429000</v>
      </c>
      <c r="B11091" s="127">
        <f t="shared" si="492"/>
        <v>429000</v>
      </c>
      <c r="C11091" s="127">
        <f t="shared" si="491"/>
        <v>7948000</v>
      </c>
      <c r="D11091" s="129">
        <f t="shared" si="490"/>
        <v>420420</v>
      </c>
      <c r="E11091" s="130" t="s">
        <v>8141</v>
      </c>
    </row>
    <row r="11092" spans="1:5">
      <c r="A11092" s="127" t="str">
        <f t="shared" si="489"/>
        <v>태국430000</v>
      </c>
      <c r="B11092" s="127">
        <f t="shared" si="492"/>
        <v>430000</v>
      </c>
      <c r="C11092" s="127">
        <f t="shared" si="491"/>
        <v>7966500</v>
      </c>
      <c r="D11092" s="129">
        <f t="shared" si="490"/>
        <v>421400</v>
      </c>
      <c r="E11092" s="130" t="s">
        <v>8141</v>
      </c>
    </row>
    <row r="11093" spans="1:5">
      <c r="A11093" s="127" t="str">
        <f t="shared" si="489"/>
        <v>태국431000</v>
      </c>
      <c r="B11093" s="127">
        <f t="shared" si="492"/>
        <v>431000</v>
      </c>
      <c r="C11093" s="127">
        <f t="shared" si="491"/>
        <v>7985000</v>
      </c>
      <c r="D11093" s="129">
        <f t="shared" si="490"/>
        <v>422380</v>
      </c>
      <c r="E11093" s="130" t="s">
        <v>8141</v>
      </c>
    </row>
    <row r="11094" spans="1:5">
      <c r="A11094" s="127" t="str">
        <f t="shared" si="489"/>
        <v>태국432000</v>
      </c>
      <c r="B11094" s="127">
        <f t="shared" si="492"/>
        <v>432000</v>
      </c>
      <c r="C11094" s="127">
        <f t="shared" si="491"/>
        <v>8003500</v>
      </c>
      <c r="D11094" s="129">
        <f t="shared" si="490"/>
        <v>423360</v>
      </c>
      <c r="E11094" s="130" t="s">
        <v>8141</v>
      </c>
    </row>
    <row r="11095" spans="1:5">
      <c r="A11095" s="127" t="str">
        <f t="shared" si="489"/>
        <v>태국433000</v>
      </c>
      <c r="B11095" s="127">
        <f t="shared" si="492"/>
        <v>433000</v>
      </c>
      <c r="C11095" s="127">
        <f t="shared" si="491"/>
        <v>8022000</v>
      </c>
      <c r="D11095" s="129">
        <f t="shared" si="490"/>
        <v>424340</v>
      </c>
      <c r="E11095" s="130" t="s">
        <v>8141</v>
      </c>
    </row>
    <row r="11096" spans="1:5">
      <c r="A11096" s="127" t="str">
        <f t="shared" si="489"/>
        <v>태국434000</v>
      </c>
      <c r="B11096" s="127">
        <f t="shared" si="492"/>
        <v>434000</v>
      </c>
      <c r="C11096" s="127">
        <f t="shared" si="491"/>
        <v>8040500</v>
      </c>
      <c r="D11096" s="129">
        <f t="shared" si="490"/>
        <v>425320</v>
      </c>
      <c r="E11096" s="130" t="s">
        <v>8141</v>
      </c>
    </row>
    <row r="11097" spans="1:5">
      <c r="A11097" s="127" t="str">
        <f t="shared" si="489"/>
        <v>태국435000</v>
      </c>
      <c r="B11097" s="127">
        <f t="shared" si="492"/>
        <v>435000</v>
      </c>
      <c r="C11097" s="127">
        <f t="shared" si="491"/>
        <v>8059000</v>
      </c>
      <c r="D11097" s="129">
        <f t="shared" si="490"/>
        <v>426300</v>
      </c>
      <c r="E11097" s="130" t="s">
        <v>8141</v>
      </c>
    </row>
    <row r="11098" spans="1:5">
      <c r="A11098" s="127" t="str">
        <f t="shared" si="489"/>
        <v>태국436000</v>
      </c>
      <c r="B11098" s="127">
        <f t="shared" si="492"/>
        <v>436000</v>
      </c>
      <c r="C11098" s="127">
        <f t="shared" si="491"/>
        <v>8077500</v>
      </c>
      <c r="D11098" s="129">
        <f t="shared" si="490"/>
        <v>427280</v>
      </c>
      <c r="E11098" s="130" t="s">
        <v>8141</v>
      </c>
    </row>
    <row r="11099" spans="1:5">
      <c r="A11099" s="127" t="str">
        <f t="shared" si="489"/>
        <v>태국437000</v>
      </c>
      <c r="B11099" s="127">
        <f t="shared" si="492"/>
        <v>437000</v>
      </c>
      <c r="C11099" s="127">
        <f t="shared" si="491"/>
        <v>8096000</v>
      </c>
      <c r="D11099" s="129">
        <f t="shared" si="490"/>
        <v>428260</v>
      </c>
      <c r="E11099" s="130" t="s">
        <v>8141</v>
      </c>
    </row>
    <row r="11100" spans="1:5">
      <c r="A11100" s="127" t="str">
        <f t="shared" si="489"/>
        <v>태국438000</v>
      </c>
      <c r="B11100" s="127">
        <f t="shared" si="492"/>
        <v>438000</v>
      </c>
      <c r="C11100" s="127">
        <f t="shared" si="491"/>
        <v>8114500</v>
      </c>
      <c r="D11100" s="129">
        <f t="shared" si="490"/>
        <v>429240</v>
      </c>
      <c r="E11100" s="130" t="s">
        <v>8141</v>
      </c>
    </row>
    <row r="11101" spans="1:5">
      <c r="A11101" s="127" t="str">
        <f t="shared" si="489"/>
        <v>태국439000</v>
      </c>
      <c r="B11101" s="127">
        <f t="shared" si="492"/>
        <v>439000</v>
      </c>
      <c r="C11101" s="127">
        <f t="shared" si="491"/>
        <v>8133000</v>
      </c>
      <c r="D11101" s="129">
        <f t="shared" si="490"/>
        <v>430220</v>
      </c>
      <c r="E11101" s="130" t="s">
        <v>8141</v>
      </c>
    </row>
    <row r="11102" spans="1:5">
      <c r="A11102" s="127" t="str">
        <f t="shared" si="489"/>
        <v>태국440000</v>
      </c>
      <c r="B11102" s="127">
        <f t="shared" si="492"/>
        <v>440000</v>
      </c>
      <c r="C11102" s="127">
        <f t="shared" si="491"/>
        <v>8151500</v>
      </c>
      <c r="D11102" s="129">
        <f t="shared" si="490"/>
        <v>431200</v>
      </c>
      <c r="E11102" s="130" t="s">
        <v>8141</v>
      </c>
    </row>
    <row r="11103" spans="1:5">
      <c r="A11103" s="127" t="str">
        <f t="shared" si="489"/>
        <v>태국441000</v>
      </c>
      <c r="B11103" s="127">
        <f t="shared" si="492"/>
        <v>441000</v>
      </c>
      <c r="C11103" s="127">
        <f t="shared" si="491"/>
        <v>8170000</v>
      </c>
      <c r="D11103" s="129">
        <f t="shared" si="490"/>
        <v>432180</v>
      </c>
      <c r="E11103" s="130" t="s">
        <v>8141</v>
      </c>
    </row>
    <row r="11104" spans="1:5">
      <c r="A11104" s="127" t="str">
        <f t="shared" si="489"/>
        <v>태국442000</v>
      </c>
      <c r="B11104" s="127">
        <f t="shared" si="492"/>
        <v>442000</v>
      </c>
      <c r="C11104" s="127">
        <f t="shared" si="491"/>
        <v>8188500</v>
      </c>
      <c r="D11104" s="129">
        <f t="shared" si="490"/>
        <v>433160</v>
      </c>
      <c r="E11104" s="130" t="s">
        <v>8141</v>
      </c>
    </row>
    <row r="11105" spans="1:5">
      <c r="A11105" s="127" t="str">
        <f t="shared" si="489"/>
        <v>태국443000</v>
      </c>
      <c r="B11105" s="127">
        <f t="shared" si="492"/>
        <v>443000</v>
      </c>
      <c r="C11105" s="127">
        <f t="shared" si="491"/>
        <v>8207000</v>
      </c>
      <c r="D11105" s="129">
        <f t="shared" si="490"/>
        <v>434140</v>
      </c>
      <c r="E11105" s="130" t="s">
        <v>8141</v>
      </c>
    </row>
    <row r="11106" spans="1:5">
      <c r="A11106" s="127" t="str">
        <f t="shared" si="489"/>
        <v>태국444000</v>
      </c>
      <c r="B11106" s="127">
        <f t="shared" si="492"/>
        <v>444000</v>
      </c>
      <c r="C11106" s="127">
        <f t="shared" si="491"/>
        <v>8225500</v>
      </c>
      <c r="D11106" s="129">
        <f t="shared" si="490"/>
        <v>435120</v>
      </c>
      <c r="E11106" s="130" t="s">
        <v>8141</v>
      </c>
    </row>
    <row r="11107" spans="1:5">
      <c r="A11107" s="127" t="str">
        <f t="shared" si="489"/>
        <v>태국445000</v>
      </c>
      <c r="B11107" s="127">
        <f t="shared" si="492"/>
        <v>445000</v>
      </c>
      <c r="C11107" s="127">
        <f t="shared" si="491"/>
        <v>8244000</v>
      </c>
      <c r="D11107" s="129">
        <f t="shared" si="490"/>
        <v>436100</v>
      </c>
      <c r="E11107" s="130" t="s">
        <v>8141</v>
      </c>
    </row>
    <row r="11108" spans="1:5">
      <c r="A11108" s="127" t="str">
        <f t="shared" si="489"/>
        <v>태국446000</v>
      </c>
      <c r="B11108" s="127">
        <f t="shared" si="492"/>
        <v>446000</v>
      </c>
      <c r="C11108" s="127">
        <f t="shared" si="491"/>
        <v>8262500</v>
      </c>
      <c r="D11108" s="129">
        <f t="shared" si="490"/>
        <v>437080</v>
      </c>
      <c r="E11108" s="130" t="s">
        <v>8141</v>
      </c>
    </row>
    <row r="11109" spans="1:5">
      <c r="A11109" s="127" t="str">
        <f t="shared" si="489"/>
        <v>태국447000</v>
      </c>
      <c r="B11109" s="127">
        <f t="shared" si="492"/>
        <v>447000</v>
      </c>
      <c r="C11109" s="127">
        <f t="shared" si="491"/>
        <v>8281000</v>
      </c>
      <c r="D11109" s="129">
        <f t="shared" si="490"/>
        <v>438060</v>
      </c>
      <c r="E11109" s="130" t="s">
        <v>8141</v>
      </c>
    </row>
    <row r="11110" spans="1:5">
      <c r="A11110" s="127" t="str">
        <f t="shared" si="489"/>
        <v>태국448000</v>
      </c>
      <c r="B11110" s="127">
        <f t="shared" si="492"/>
        <v>448000</v>
      </c>
      <c r="C11110" s="127">
        <f t="shared" si="491"/>
        <v>8299500</v>
      </c>
      <c r="D11110" s="129">
        <f t="shared" si="490"/>
        <v>439040</v>
      </c>
      <c r="E11110" s="130" t="s">
        <v>8141</v>
      </c>
    </row>
  </sheetData>
  <phoneticPr fontId="3" type="noConversion"/>
  <hyperlinks>
    <hyperlink ref="G12" r:id="rId1"/>
    <hyperlink ref="G10" r:id="rId2"/>
  </hyperlinks>
  <pageMargins left="0.7" right="0.7" top="0.75" bottom="0.75" header="0.3" footer="0.3"/>
  <pageSetup paperSize="9" orientation="portrait" verticalDpi="0"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K4704"/>
  <sheetViews>
    <sheetView showGridLines="0" zoomScale="115" zoomScaleNormal="115" workbookViewId="0">
      <pane ySplit="1" topLeftCell="A2" activePane="bottomLeft" state="frozen"/>
      <selection activeCell="A476" sqref="A476"/>
      <selection pane="bottomLeft"/>
    </sheetView>
  </sheetViews>
  <sheetFormatPr defaultColWidth="9" defaultRowHeight="16.5"/>
  <cols>
    <col min="1" max="1" width="22.625" style="126" customWidth="1"/>
    <col min="2" max="2" width="9" style="126"/>
    <col min="3" max="3" width="14.375" style="126" bestFit="1" customWidth="1"/>
    <col min="4" max="4" width="11.125" style="126" bestFit="1" customWidth="1"/>
    <col min="5" max="5" width="15.25" style="126" bestFit="1" customWidth="1"/>
    <col min="6" max="6" width="3.5" style="126" customWidth="1"/>
    <col min="7" max="7" width="12.875" style="126" bestFit="1" customWidth="1"/>
    <col min="8" max="16384" width="9" style="126"/>
  </cols>
  <sheetData>
    <row r="1" spans="1:11" ht="17.25" thickBot="1">
      <c r="A1" s="119" t="s">
        <v>7179</v>
      </c>
      <c r="B1" s="2" t="s">
        <v>2959</v>
      </c>
      <c r="C1" s="119" t="s">
        <v>6401</v>
      </c>
      <c r="D1" s="119" t="s">
        <v>6107</v>
      </c>
      <c r="E1" s="119" t="s">
        <v>3236</v>
      </c>
      <c r="F1" s="120"/>
      <c r="G1" s="121" t="s">
        <v>6402</v>
      </c>
      <c r="H1" s="122"/>
      <c r="I1" s="123"/>
      <c r="J1" s="124"/>
      <c r="K1" s="125"/>
    </row>
    <row r="2" spans="1:11" ht="17.25" thickBot="1">
      <c r="A2" s="160" t="s">
        <v>116</v>
      </c>
      <c r="B2" s="127">
        <v>1000</v>
      </c>
      <c r="C2" s="128">
        <v>45000</v>
      </c>
      <c r="D2" s="129">
        <f t="shared" ref="D2:D65" si="0">SUM($G$2)*(B2*0.001)</f>
        <v>1050</v>
      </c>
      <c r="E2" s="130" t="s">
        <v>6069</v>
      </c>
      <c r="F2" s="131"/>
      <c r="G2" s="132">
        <v>1050</v>
      </c>
      <c r="H2" s="125" t="s">
        <v>7704</v>
      </c>
      <c r="I2" s="123"/>
      <c r="J2" s="122"/>
      <c r="K2" s="125"/>
    </row>
    <row r="3" spans="1:11" ht="17.25" thickBot="1">
      <c r="A3" s="127" t="s">
        <v>116</v>
      </c>
      <c r="B3" s="127">
        <v>2000</v>
      </c>
      <c r="C3" s="128">
        <f>SUM(C2)+19500</f>
        <v>64500</v>
      </c>
      <c r="D3" s="129">
        <f t="shared" si="0"/>
        <v>2100</v>
      </c>
      <c r="E3" s="130" t="s">
        <v>6069</v>
      </c>
      <c r="F3" s="131"/>
      <c r="G3" s="132">
        <v>980</v>
      </c>
      <c r="H3" s="125" t="s">
        <v>7152</v>
      </c>
      <c r="I3" s="123"/>
      <c r="J3" s="122"/>
      <c r="K3" s="125"/>
    </row>
    <row r="4" spans="1:11">
      <c r="A4" s="127" t="s">
        <v>117</v>
      </c>
      <c r="B4" s="127">
        <v>3000</v>
      </c>
      <c r="C4" s="128">
        <f t="shared" ref="C4:C67" si="1">SUM(C3)+19500</f>
        <v>84000</v>
      </c>
      <c r="D4" s="129">
        <f t="shared" si="0"/>
        <v>3150</v>
      </c>
      <c r="E4" s="130" t="s">
        <v>6069</v>
      </c>
      <c r="F4" s="131"/>
      <c r="G4" s="122"/>
      <c r="H4" s="122"/>
      <c r="I4" s="122"/>
      <c r="J4" s="122"/>
      <c r="K4" s="122"/>
    </row>
    <row r="5" spans="1:11" ht="17.25" thickBot="1">
      <c r="A5" s="127" t="s">
        <v>118</v>
      </c>
      <c r="B5" s="127">
        <v>4000</v>
      </c>
      <c r="C5" s="128">
        <f t="shared" si="1"/>
        <v>103500</v>
      </c>
      <c r="D5" s="129">
        <f t="shared" si="0"/>
        <v>4200</v>
      </c>
      <c r="E5" s="130" t="s">
        <v>6069</v>
      </c>
      <c r="F5" s="131"/>
      <c r="G5" s="121" t="s">
        <v>6403</v>
      </c>
      <c r="H5" s="122"/>
      <c r="I5" s="122"/>
      <c r="J5" s="122"/>
      <c r="K5" s="122"/>
    </row>
    <row r="6" spans="1:11" ht="17.25" thickBot="1">
      <c r="A6" s="127" t="s">
        <v>119</v>
      </c>
      <c r="B6" s="127">
        <v>5000</v>
      </c>
      <c r="C6" s="128">
        <f t="shared" si="1"/>
        <v>123000</v>
      </c>
      <c r="D6" s="129">
        <f t="shared" si="0"/>
        <v>5250</v>
      </c>
      <c r="E6" s="130" t="s">
        <v>6069</v>
      </c>
      <c r="F6" s="131"/>
      <c r="G6" s="133">
        <v>1129.5</v>
      </c>
      <c r="H6" s="134" t="s">
        <v>6404</v>
      </c>
      <c r="I6" s="122"/>
      <c r="J6" s="122"/>
      <c r="K6" s="122"/>
    </row>
    <row r="7" spans="1:11">
      <c r="A7" s="127" t="s">
        <v>120</v>
      </c>
      <c r="B7" s="127">
        <v>6000</v>
      </c>
      <c r="C7" s="128">
        <f t="shared" si="1"/>
        <v>142500</v>
      </c>
      <c r="D7" s="129">
        <f t="shared" si="0"/>
        <v>6300</v>
      </c>
      <c r="E7" s="130" t="s">
        <v>6069</v>
      </c>
      <c r="F7" s="131"/>
      <c r="G7" s="135"/>
      <c r="H7" s="122"/>
      <c r="I7" s="122"/>
      <c r="J7" s="122"/>
      <c r="K7" s="122"/>
    </row>
    <row r="8" spans="1:11">
      <c r="A8" s="127" t="s">
        <v>121</v>
      </c>
      <c r="B8" s="127">
        <v>7000</v>
      </c>
      <c r="C8" s="128">
        <f t="shared" si="1"/>
        <v>162000</v>
      </c>
      <c r="D8" s="129">
        <f t="shared" si="0"/>
        <v>7350</v>
      </c>
      <c r="E8" s="130" t="s">
        <v>6069</v>
      </c>
      <c r="F8" s="131"/>
      <c r="G8" s="122"/>
      <c r="H8" s="122"/>
      <c r="I8" s="122"/>
      <c r="J8" s="122"/>
      <c r="K8" s="122"/>
    </row>
    <row r="9" spans="1:11">
      <c r="A9" s="127" t="s">
        <v>65</v>
      </c>
      <c r="B9" s="127">
        <v>8000</v>
      </c>
      <c r="C9" s="128">
        <f t="shared" si="1"/>
        <v>181500</v>
      </c>
      <c r="D9" s="129">
        <f t="shared" si="0"/>
        <v>8400</v>
      </c>
      <c r="E9" s="130" t="s">
        <v>6069</v>
      </c>
      <c r="F9" s="131"/>
      <c r="G9" s="121" t="s">
        <v>6405</v>
      </c>
      <c r="H9" s="122"/>
      <c r="I9" s="122"/>
      <c r="J9" s="122"/>
      <c r="K9" s="122"/>
    </row>
    <row r="10" spans="1:11">
      <c r="A10" s="127" t="s">
        <v>63</v>
      </c>
      <c r="B10" s="127">
        <v>9000</v>
      </c>
      <c r="C10" s="128">
        <f t="shared" si="1"/>
        <v>201000</v>
      </c>
      <c r="D10" s="129">
        <f t="shared" si="0"/>
        <v>9450</v>
      </c>
      <c r="E10" s="130" t="s">
        <v>6069</v>
      </c>
      <c r="F10" s="131"/>
      <c r="G10" s="78" t="s">
        <v>6406</v>
      </c>
      <c r="H10" s="122"/>
      <c r="I10" s="122"/>
      <c r="J10" s="122"/>
      <c r="K10" s="122"/>
    </row>
    <row r="11" spans="1:11">
      <c r="A11" s="127" t="s">
        <v>60</v>
      </c>
      <c r="B11" s="127">
        <v>10000</v>
      </c>
      <c r="C11" s="128">
        <f t="shared" si="1"/>
        <v>220500</v>
      </c>
      <c r="D11" s="129">
        <f t="shared" si="0"/>
        <v>10500</v>
      </c>
      <c r="E11" s="130" t="s">
        <v>6069</v>
      </c>
      <c r="F11" s="131"/>
      <c r="G11" s="122"/>
      <c r="H11" s="122"/>
      <c r="I11" s="122"/>
      <c r="J11" s="122"/>
      <c r="K11" s="122"/>
    </row>
    <row r="12" spans="1:11" ht="12" customHeight="1">
      <c r="A12" s="127" t="s">
        <v>62</v>
      </c>
      <c r="B12" s="127">
        <v>11000</v>
      </c>
      <c r="C12" s="128">
        <f t="shared" si="1"/>
        <v>240000</v>
      </c>
      <c r="D12" s="129">
        <f t="shared" si="0"/>
        <v>11550</v>
      </c>
      <c r="E12" s="130" t="s">
        <v>6069</v>
      </c>
      <c r="F12" s="131"/>
      <c r="G12" s="80" t="s">
        <v>6407</v>
      </c>
      <c r="H12" s="122"/>
      <c r="I12" s="122"/>
      <c r="J12" s="122"/>
      <c r="K12" s="122"/>
    </row>
    <row r="13" spans="1:11">
      <c r="A13" s="127" t="s">
        <v>61</v>
      </c>
      <c r="B13" s="127">
        <v>12000</v>
      </c>
      <c r="C13" s="128">
        <f t="shared" si="1"/>
        <v>259500</v>
      </c>
      <c r="D13" s="129">
        <f t="shared" si="0"/>
        <v>12600</v>
      </c>
      <c r="E13" s="130" t="s">
        <v>6069</v>
      </c>
      <c r="F13" s="131"/>
      <c r="G13" s="122"/>
      <c r="H13" s="122"/>
      <c r="I13" s="122"/>
      <c r="J13" s="122"/>
      <c r="K13" s="122"/>
    </row>
    <row r="14" spans="1:11">
      <c r="A14" s="127" t="s">
        <v>122</v>
      </c>
      <c r="B14" s="127">
        <v>13000</v>
      </c>
      <c r="C14" s="128">
        <f t="shared" si="1"/>
        <v>279000</v>
      </c>
      <c r="D14" s="129">
        <f t="shared" si="0"/>
        <v>13650</v>
      </c>
      <c r="E14" s="130" t="s">
        <v>6069</v>
      </c>
      <c r="F14" s="131"/>
      <c r="G14" s="122"/>
      <c r="H14" s="122"/>
      <c r="I14" s="122"/>
      <c r="J14" s="122"/>
      <c r="K14" s="122"/>
    </row>
    <row r="15" spans="1:11">
      <c r="A15" s="127" t="s">
        <v>123</v>
      </c>
      <c r="B15" s="127">
        <v>14000</v>
      </c>
      <c r="C15" s="128">
        <f t="shared" si="1"/>
        <v>298500</v>
      </c>
      <c r="D15" s="129">
        <f t="shared" si="0"/>
        <v>14700</v>
      </c>
      <c r="E15" s="130" t="s">
        <v>6069</v>
      </c>
      <c r="F15" s="131"/>
      <c r="G15" s="122"/>
      <c r="H15" s="122"/>
      <c r="I15" s="122"/>
      <c r="J15" s="122"/>
      <c r="K15" s="122"/>
    </row>
    <row r="16" spans="1:11">
      <c r="A16" s="127" t="s">
        <v>124</v>
      </c>
      <c r="B16" s="127">
        <v>15000</v>
      </c>
      <c r="C16" s="128">
        <f t="shared" si="1"/>
        <v>318000</v>
      </c>
      <c r="D16" s="129">
        <f t="shared" si="0"/>
        <v>15750</v>
      </c>
      <c r="E16" s="130" t="s">
        <v>6069</v>
      </c>
      <c r="F16" s="131"/>
      <c r="G16" s="122"/>
      <c r="H16" s="122"/>
      <c r="I16" s="122"/>
      <c r="J16" s="122"/>
      <c r="K16" s="122"/>
    </row>
    <row r="17" spans="1:6">
      <c r="A17" s="127" t="s">
        <v>125</v>
      </c>
      <c r="B17" s="127">
        <v>16000</v>
      </c>
      <c r="C17" s="128">
        <f t="shared" si="1"/>
        <v>337500</v>
      </c>
      <c r="D17" s="129">
        <f t="shared" si="0"/>
        <v>16800</v>
      </c>
      <c r="E17" s="130" t="s">
        <v>6069</v>
      </c>
      <c r="F17" s="131"/>
    </row>
    <row r="18" spans="1:6">
      <c r="A18" s="127" t="s">
        <v>126</v>
      </c>
      <c r="B18" s="127">
        <v>17000</v>
      </c>
      <c r="C18" s="128">
        <f t="shared" si="1"/>
        <v>357000</v>
      </c>
      <c r="D18" s="129">
        <f t="shared" si="0"/>
        <v>17850</v>
      </c>
      <c r="E18" s="130" t="s">
        <v>6069</v>
      </c>
      <c r="F18" s="131"/>
    </row>
    <row r="19" spans="1:6">
      <c r="A19" s="127" t="s">
        <v>127</v>
      </c>
      <c r="B19" s="127">
        <v>18000</v>
      </c>
      <c r="C19" s="128">
        <f t="shared" si="1"/>
        <v>376500</v>
      </c>
      <c r="D19" s="129">
        <f t="shared" si="0"/>
        <v>18900</v>
      </c>
      <c r="E19" s="130" t="s">
        <v>6069</v>
      </c>
      <c r="F19" s="131"/>
    </row>
    <row r="20" spans="1:6">
      <c r="A20" s="127" t="s">
        <v>64</v>
      </c>
      <c r="B20" s="127">
        <v>19000</v>
      </c>
      <c r="C20" s="128">
        <f t="shared" si="1"/>
        <v>396000</v>
      </c>
      <c r="D20" s="129">
        <f t="shared" si="0"/>
        <v>19950</v>
      </c>
      <c r="E20" s="130" t="s">
        <v>6069</v>
      </c>
      <c r="F20" s="131"/>
    </row>
    <row r="21" spans="1:6">
      <c r="A21" s="127" t="s">
        <v>57</v>
      </c>
      <c r="B21" s="127">
        <v>20000</v>
      </c>
      <c r="C21" s="128">
        <f t="shared" si="1"/>
        <v>415500</v>
      </c>
      <c r="D21" s="129">
        <f t="shared" si="0"/>
        <v>21000</v>
      </c>
      <c r="E21" s="130" t="s">
        <v>6069</v>
      </c>
      <c r="F21" s="131"/>
    </row>
    <row r="22" spans="1:6">
      <c r="A22" s="127" t="s">
        <v>66</v>
      </c>
      <c r="B22" s="127">
        <v>21000</v>
      </c>
      <c r="C22" s="128">
        <f t="shared" si="1"/>
        <v>435000</v>
      </c>
      <c r="D22" s="129">
        <f t="shared" si="0"/>
        <v>22050</v>
      </c>
      <c r="E22" s="130" t="s">
        <v>6069</v>
      </c>
      <c r="F22" s="131"/>
    </row>
    <row r="23" spans="1:6">
      <c r="A23" s="127" t="s">
        <v>59</v>
      </c>
      <c r="B23" s="127">
        <v>22000</v>
      </c>
      <c r="C23" s="128">
        <f t="shared" si="1"/>
        <v>454500</v>
      </c>
      <c r="D23" s="129">
        <f t="shared" si="0"/>
        <v>23100</v>
      </c>
      <c r="E23" s="130" t="s">
        <v>6069</v>
      </c>
      <c r="F23" s="131"/>
    </row>
    <row r="24" spans="1:6">
      <c r="A24" s="127" t="s">
        <v>128</v>
      </c>
      <c r="B24" s="127">
        <v>23000</v>
      </c>
      <c r="C24" s="128">
        <f t="shared" si="1"/>
        <v>474000</v>
      </c>
      <c r="D24" s="129">
        <f t="shared" si="0"/>
        <v>24150</v>
      </c>
      <c r="E24" s="130" t="s">
        <v>6069</v>
      </c>
      <c r="F24" s="131"/>
    </row>
    <row r="25" spans="1:6">
      <c r="A25" s="127" t="s">
        <v>129</v>
      </c>
      <c r="B25" s="127">
        <v>24000</v>
      </c>
      <c r="C25" s="128">
        <f t="shared" si="1"/>
        <v>493500</v>
      </c>
      <c r="D25" s="129">
        <f t="shared" si="0"/>
        <v>25200</v>
      </c>
      <c r="E25" s="130" t="s">
        <v>6069</v>
      </c>
      <c r="F25" s="131"/>
    </row>
    <row r="26" spans="1:6">
      <c r="A26" s="127" t="s">
        <v>130</v>
      </c>
      <c r="B26" s="127">
        <v>25000</v>
      </c>
      <c r="C26" s="128">
        <f t="shared" si="1"/>
        <v>513000</v>
      </c>
      <c r="D26" s="129">
        <f t="shared" si="0"/>
        <v>26250</v>
      </c>
      <c r="E26" s="130" t="s">
        <v>6069</v>
      </c>
      <c r="F26" s="131"/>
    </row>
    <row r="27" spans="1:6">
      <c r="A27" s="127" t="s">
        <v>131</v>
      </c>
      <c r="B27" s="127">
        <v>26000</v>
      </c>
      <c r="C27" s="128">
        <f t="shared" si="1"/>
        <v>532500</v>
      </c>
      <c r="D27" s="129">
        <f t="shared" si="0"/>
        <v>27300</v>
      </c>
      <c r="E27" s="130" t="s">
        <v>6069</v>
      </c>
      <c r="F27" s="131"/>
    </row>
    <row r="28" spans="1:6">
      <c r="A28" s="127" t="s">
        <v>132</v>
      </c>
      <c r="B28" s="127">
        <v>27000</v>
      </c>
      <c r="C28" s="128">
        <f t="shared" si="1"/>
        <v>552000</v>
      </c>
      <c r="D28" s="129">
        <f t="shared" si="0"/>
        <v>28350</v>
      </c>
      <c r="E28" s="130" t="s">
        <v>6069</v>
      </c>
      <c r="F28" s="131"/>
    </row>
    <row r="29" spans="1:6">
      <c r="A29" s="127" t="s">
        <v>47</v>
      </c>
      <c r="B29" s="127">
        <v>28000</v>
      </c>
      <c r="C29" s="128">
        <f t="shared" si="1"/>
        <v>571500</v>
      </c>
      <c r="D29" s="129">
        <f t="shared" si="0"/>
        <v>29400</v>
      </c>
      <c r="E29" s="130" t="s">
        <v>6069</v>
      </c>
      <c r="F29" s="131"/>
    </row>
    <row r="30" spans="1:6">
      <c r="A30" s="127" t="s">
        <v>133</v>
      </c>
      <c r="B30" s="127">
        <v>29000</v>
      </c>
      <c r="C30" s="128">
        <f t="shared" si="1"/>
        <v>591000</v>
      </c>
      <c r="D30" s="129">
        <f t="shared" si="0"/>
        <v>30450</v>
      </c>
      <c r="E30" s="130" t="s">
        <v>6069</v>
      </c>
      <c r="F30" s="131"/>
    </row>
    <row r="31" spans="1:6">
      <c r="A31" s="127" t="s">
        <v>134</v>
      </c>
      <c r="B31" s="127">
        <v>30000</v>
      </c>
      <c r="C31" s="128">
        <f t="shared" si="1"/>
        <v>610500</v>
      </c>
      <c r="D31" s="129">
        <f t="shared" si="0"/>
        <v>31500</v>
      </c>
      <c r="E31" s="130" t="s">
        <v>6069</v>
      </c>
      <c r="F31" s="131"/>
    </row>
    <row r="32" spans="1:6">
      <c r="A32" s="127" t="s">
        <v>58</v>
      </c>
      <c r="B32" s="127">
        <v>31000</v>
      </c>
      <c r="C32" s="128">
        <f t="shared" si="1"/>
        <v>630000</v>
      </c>
      <c r="D32" s="129">
        <f t="shared" si="0"/>
        <v>32550</v>
      </c>
      <c r="E32" s="130" t="s">
        <v>6069</v>
      </c>
      <c r="F32" s="131"/>
    </row>
    <row r="33" spans="1:6">
      <c r="A33" s="127" t="s">
        <v>135</v>
      </c>
      <c r="B33" s="127">
        <v>32000</v>
      </c>
      <c r="C33" s="128">
        <f t="shared" si="1"/>
        <v>649500</v>
      </c>
      <c r="D33" s="129">
        <f t="shared" si="0"/>
        <v>33600</v>
      </c>
      <c r="E33" s="130" t="s">
        <v>6069</v>
      </c>
      <c r="F33" s="131"/>
    </row>
    <row r="34" spans="1:6">
      <c r="A34" s="127" t="s">
        <v>43</v>
      </c>
      <c r="B34" s="127">
        <v>33000</v>
      </c>
      <c r="C34" s="128">
        <f t="shared" si="1"/>
        <v>669000</v>
      </c>
      <c r="D34" s="129">
        <f t="shared" si="0"/>
        <v>34650</v>
      </c>
      <c r="E34" s="130" t="s">
        <v>6069</v>
      </c>
      <c r="F34" s="131"/>
    </row>
    <row r="35" spans="1:6">
      <c r="A35" s="127" t="s">
        <v>49</v>
      </c>
      <c r="B35" s="127">
        <v>34000</v>
      </c>
      <c r="C35" s="128">
        <f t="shared" si="1"/>
        <v>688500</v>
      </c>
      <c r="D35" s="129">
        <f t="shared" si="0"/>
        <v>35700</v>
      </c>
      <c r="E35" s="130" t="s">
        <v>6069</v>
      </c>
      <c r="F35" s="131"/>
    </row>
    <row r="36" spans="1:6">
      <c r="A36" s="127" t="s">
        <v>136</v>
      </c>
      <c r="B36" s="127">
        <v>35000</v>
      </c>
      <c r="C36" s="128">
        <f t="shared" si="1"/>
        <v>708000</v>
      </c>
      <c r="D36" s="129">
        <f t="shared" si="0"/>
        <v>36750</v>
      </c>
      <c r="E36" s="130" t="s">
        <v>6069</v>
      </c>
      <c r="F36" s="131"/>
    </row>
    <row r="37" spans="1:6">
      <c r="A37" s="127" t="s">
        <v>137</v>
      </c>
      <c r="B37" s="127">
        <v>36000</v>
      </c>
      <c r="C37" s="128">
        <f t="shared" si="1"/>
        <v>727500</v>
      </c>
      <c r="D37" s="129">
        <f t="shared" si="0"/>
        <v>37800</v>
      </c>
      <c r="E37" s="130" t="s">
        <v>6069</v>
      </c>
      <c r="F37" s="131"/>
    </row>
    <row r="38" spans="1:6">
      <c r="A38" s="127" t="s">
        <v>138</v>
      </c>
      <c r="B38" s="127">
        <v>37000</v>
      </c>
      <c r="C38" s="128">
        <f t="shared" si="1"/>
        <v>747000</v>
      </c>
      <c r="D38" s="129">
        <f t="shared" si="0"/>
        <v>38850</v>
      </c>
      <c r="E38" s="130" t="s">
        <v>6069</v>
      </c>
      <c r="F38" s="131"/>
    </row>
    <row r="39" spans="1:6">
      <c r="A39" s="127" t="s">
        <v>139</v>
      </c>
      <c r="B39" s="127">
        <v>38000</v>
      </c>
      <c r="C39" s="128">
        <f t="shared" si="1"/>
        <v>766500</v>
      </c>
      <c r="D39" s="129">
        <f t="shared" si="0"/>
        <v>39900</v>
      </c>
      <c r="E39" s="130" t="s">
        <v>6069</v>
      </c>
      <c r="F39" s="131"/>
    </row>
    <row r="40" spans="1:6">
      <c r="A40" s="127" t="s">
        <v>140</v>
      </c>
      <c r="B40" s="127">
        <v>39000</v>
      </c>
      <c r="C40" s="128">
        <f t="shared" si="1"/>
        <v>786000</v>
      </c>
      <c r="D40" s="129">
        <f t="shared" si="0"/>
        <v>40950</v>
      </c>
      <c r="E40" s="130" t="s">
        <v>6069</v>
      </c>
      <c r="F40" s="131"/>
    </row>
    <row r="41" spans="1:6">
      <c r="A41" s="127" t="s">
        <v>141</v>
      </c>
      <c r="B41" s="127">
        <v>40000</v>
      </c>
      <c r="C41" s="128">
        <f t="shared" si="1"/>
        <v>805500</v>
      </c>
      <c r="D41" s="129">
        <f t="shared" si="0"/>
        <v>42000</v>
      </c>
      <c r="E41" s="130" t="s">
        <v>6069</v>
      </c>
      <c r="F41" s="131"/>
    </row>
    <row r="42" spans="1:6">
      <c r="A42" s="127" t="s">
        <v>142</v>
      </c>
      <c r="B42" s="127">
        <v>41000</v>
      </c>
      <c r="C42" s="128">
        <f t="shared" si="1"/>
        <v>825000</v>
      </c>
      <c r="D42" s="129">
        <f t="shared" si="0"/>
        <v>43050</v>
      </c>
      <c r="E42" s="130" t="s">
        <v>6069</v>
      </c>
      <c r="F42" s="131"/>
    </row>
    <row r="43" spans="1:6">
      <c r="A43" s="127" t="s">
        <v>37</v>
      </c>
      <c r="B43" s="127">
        <v>42000</v>
      </c>
      <c r="C43" s="128">
        <f t="shared" si="1"/>
        <v>844500</v>
      </c>
      <c r="D43" s="129">
        <f t="shared" si="0"/>
        <v>44100</v>
      </c>
      <c r="E43" s="130" t="s">
        <v>6069</v>
      </c>
      <c r="F43" s="131"/>
    </row>
    <row r="44" spans="1:6">
      <c r="A44" s="127" t="s">
        <v>44</v>
      </c>
      <c r="B44" s="127">
        <v>43000</v>
      </c>
      <c r="C44" s="128">
        <f t="shared" si="1"/>
        <v>864000</v>
      </c>
      <c r="D44" s="129">
        <f t="shared" si="0"/>
        <v>45150</v>
      </c>
      <c r="E44" s="130" t="s">
        <v>6069</v>
      </c>
      <c r="F44" s="131"/>
    </row>
    <row r="45" spans="1:6">
      <c r="A45" s="127" t="s">
        <v>48</v>
      </c>
      <c r="B45" s="127">
        <v>44000</v>
      </c>
      <c r="C45" s="128">
        <f t="shared" si="1"/>
        <v>883500</v>
      </c>
      <c r="D45" s="129">
        <f t="shared" si="0"/>
        <v>46200</v>
      </c>
      <c r="E45" s="130" t="s">
        <v>6069</v>
      </c>
      <c r="F45" s="131"/>
    </row>
    <row r="46" spans="1:6">
      <c r="A46" s="127" t="s">
        <v>143</v>
      </c>
      <c r="B46" s="127">
        <v>45000</v>
      </c>
      <c r="C46" s="128">
        <f t="shared" si="1"/>
        <v>903000</v>
      </c>
      <c r="D46" s="129">
        <f t="shared" si="0"/>
        <v>47250</v>
      </c>
      <c r="E46" s="130" t="s">
        <v>6069</v>
      </c>
      <c r="F46" s="131"/>
    </row>
    <row r="47" spans="1:6">
      <c r="A47" s="127" t="s">
        <v>41</v>
      </c>
      <c r="B47" s="127">
        <v>46000</v>
      </c>
      <c r="C47" s="128">
        <f t="shared" si="1"/>
        <v>922500</v>
      </c>
      <c r="D47" s="129">
        <f t="shared" si="0"/>
        <v>48300</v>
      </c>
      <c r="E47" s="130" t="s">
        <v>6069</v>
      </c>
      <c r="F47" s="131"/>
    </row>
    <row r="48" spans="1:6">
      <c r="A48" s="127" t="s">
        <v>144</v>
      </c>
      <c r="B48" s="127">
        <v>47000</v>
      </c>
      <c r="C48" s="128">
        <f t="shared" si="1"/>
        <v>942000</v>
      </c>
      <c r="D48" s="129">
        <f t="shared" si="0"/>
        <v>49350</v>
      </c>
      <c r="E48" s="130" t="s">
        <v>6069</v>
      </c>
      <c r="F48" s="131"/>
    </row>
    <row r="49" spans="1:6">
      <c r="A49" s="127" t="s">
        <v>145</v>
      </c>
      <c r="B49" s="127">
        <v>48000</v>
      </c>
      <c r="C49" s="128">
        <f t="shared" si="1"/>
        <v>961500</v>
      </c>
      <c r="D49" s="129">
        <f t="shared" si="0"/>
        <v>50400</v>
      </c>
      <c r="E49" s="130" t="s">
        <v>6069</v>
      </c>
      <c r="F49" s="131"/>
    </row>
    <row r="50" spans="1:6">
      <c r="A50" s="127" t="s">
        <v>46</v>
      </c>
      <c r="B50" s="127">
        <v>49000</v>
      </c>
      <c r="C50" s="128">
        <f t="shared" si="1"/>
        <v>981000</v>
      </c>
      <c r="D50" s="129">
        <f t="shared" si="0"/>
        <v>51450</v>
      </c>
      <c r="E50" s="130" t="s">
        <v>6069</v>
      </c>
      <c r="F50" s="131"/>
    </row>
    <row r="51" spans="1:6">
      <c r="A51" s="127" t="s">
        <v>146</v>
      </c>
      <c r="B51" s="127">
        <v>50000</v>
      </c>
      <c r="C51" s="128">
        <f t="shared" si="1"/>
        <v>1000500</v>
      </c>
      <c r="D51" s="129">
        <f t="shared" si="0"/>
        <v>52500</v>
      </c>
      <c r="E51" s="130" t="s">
        <v>6069</v>
      </c>
      <c r="F51" s="131"/>
    </row>
    <row r="52" spans="1:6">
      <c r="A52" s="127" t="s">
        <v>53</v>
      </c>
      <c r="B52" s="127">
        <v>51000</v>
      </c>
      <c r="C52" s="128">
        <f t="shared" si="1"/>
        <v>1020000</v>
      </c>
      <c r="D52" s="129">
        <f t="shared" si="0"/>
        <v>53550</v>
      </c>
      <c r="E52" s="130" t="s">
        <v>6069</v>
      </c>
      <c r="F52" s="131"/>
    </row>
    <row r="53" spans="1:6">
      <c r="A53" s="127" t="s">
        <v>147</v>
      </c>
      <c r="B53" s="127">
        <v>52000</v>
      </c>
      <c r="C53" s="128">
        <f t="shared" si="1"/>
        <v>1039500</v>
      </c>
      <c r="D53" s="129">
        <f t="shared" si="0"/>
        <v>54600</v>
      </c>
      <c r="E53" s="130" t="s">
        <v>6069</v>
      </c>
      <c r="F53" s="131"/>
    </row>
    <row r="54" spans="1:6">
      <c r="A54" s="127" t="s">
        <v>40</v>
      </c>
      <c r="B54" s="127">
        <v>53000</v>
      </c>
      <c r="C54" s="128">
        <f t="shared" si="1"/>
        <v>1059000</v>
      </c>
      <c r="D54" s="129">
        <f t="shared" si="0"/>
        <v>55650</v>
      </c>
      <c r="E54" s="130" t="s">
        <v>6069</v>
      </c>
      <c r="F54" s="131"/>
    </row>
    <row r="55" spans="1:6">
      <c r="A55" s="127" t="s">
        <v>38</v>
      </c>
      <c r="B55" s="127">
        <v>54000</v>
      </c>
      <c r="C55" s="128">
        <f t="shared" si="1"/>
        <v>1078500</v>
      </c>
      <c r="D55" s="129">
        <f t="shared" si="0"/>
        <v>56700</v>
      </c>
      <c r="E55" s="130" t="s">
        <v>6069</v>
      </c>
      <c r="F55" s="131"/>
    </row>
    <row r="56" spans="1:6">
      <c r="A56" s="127" t="s">
        <v>51</v>
      </c>
      <c r="B56" s="127">
        <v>55000</v>
      </c>
      <c r="C56" s="128">
        <f t="shared" si="1"/>
        <v>1098000</v>
      </c>
      <c r="D56" s="129">
        <f t="shared" si="0"/>
        <v>57750</v>
      </c>
      <c r="E56" s="130" t="s">
        <v>6069</v>
      </c>
      <c r="F56" s="131"/>
    </row>
    <row r="57" spans="1:6">
      <c r="A57" s="127" t="s">
        <v>148</v>
      </c>
      <c r="B57" s="127">
        <v>56000</v>
      </c>
      <c r="C57" s="128">
        <f t="shared" si="1"/>
        <v>1117500</v>
      </c>
      <c r="D57" s="129">
        <f t="shared" si="0"/>
        <v>58800</v>
      </c>
      <c r="E57" s="130" t="s">
        <v>6069</v>
      </c>
      <c r="F57" s="131"/>
    </row>
    <row r="58" spans="1:6">
      <c r="A58" s="127" t="s">
        <v>149</v>
      </c>
      <c r="B58" s="127">
        <v>57000</v>
      </c>
      <c r="C58" s="128">
        <f t="shared" si="1"/>
        <v>1137000</v>
      </c>
      <c r="D58" s="129">
        <f t="shared" si="0"/>
        <v>59850</v>
      </c>
      <c r="E58" s="130" t="s">
        <v>6069</v>
      </c>
      <c r="F58" s="131"/>
    </row>
    <row r="59" spans="1:6">
      <c r="A59" s="127" t="s">
        <v>50</v>
      </c>
      <c r="B59" s="127">
        <v>58000</v>
      </c>
      <c r="C59" s="128">
        <f t="shared" si="1"/>
        <v>1156500</v>
      </c>
      <c r="D59" s="129">
        <f t="shared" si="0"/>
        <v>60900</v>
      </c>
      <c r="E59" s="130" t="s">
        <v>6069</v>
      </c>
      <c r="F59" s="131"/>
    </row>
    <row r="60" spans="1:6">
      <c r="A60" s="127" t="s">
        <v>36</v>
      </c>
      <c r="B60" s="127">
        <v>59000</v>
      </c>
      <c r="C60" s="128">
        <f t="shared" si="1"/>
        <v>1176000</v>
      </c>
      <c r="D60" s="129">
        <f t="shared" si="0"/>
        <v>61950</v>
      </c>
      <c r="E60" s="130" t="s">
        <v>6069</v>
      </c>
      <c r="F60" s="131"/>
    </row>
    <row r="61" spans="1:6">
      <c r="A61" s="127" t="s">
        <v>150</v>
      </c>
      <c r="B61" s="127">
        <v>60000</v>
      </c>
      <c r="C61" s="128">
        <f t="shared" si="1"/>
        <v>1195500</v>
      </c>
      <c r="D61" s="129">
        <f t="shared" si="0"/>
        <v>63000</v>
      </c>
      <c r="E61" s="130" t="s">
        <v>6069</v>
      </c>
      <c r="F61" s="131"/>
    </row>
    <row r="62" spans="1:6">
      <c r="A62" s="127" t="s">
        <v>35</v>
      </c>
      <c r="B62" s="127">
        <v>61000</v>
      </c>
      <c r="C62" s="128">
        <f t="shared" si="1"/>
        <v>1215000</v>
      </c>
      <c r="D62" s="129">
        <f t="shared" si="0"/>
        <v>64050</v>
      </c>
      <c r="E62" s="130" t="s">
        <v>6069</v>
      </c>
      <c r="F62" s="131"/>
    </row>
    <row r="63" spans="1:6">
      <c r="A63" s="127" t="s">
        <v>151</v>
      </c>
      <c r="B63" s="127">
        <v>62000</v>
      </c>
      <c r="C63" s="128">
        <f t="shared" si="1"/>
        <v>1234500</v>
      </c>
      <c r="D63" s="129">
        <f t="shared" si="0"/>
        <v>65100</v>
      </c>
      <c r="E63" s="130" t="s">
        <v>6069</v>
      </c>
      <c r="F63" s="131"/>
    </row>
    <row r="64" spans="1:6">
      <c r="A64" s="127" t="s">
        <v>152</v>
      </c>
      <c r="B64" s="127">
        <v>63000</v>
      </c>
      <c r="C64" s="128">
        <f t="shared" si="1"/>
        <v>1254000</v>
      </c>
      <c r="D64" s="129">
        <f t="shared" si="0"/>
        <v>66150</v>
      </c>
      <c r="E64" s="130" t="s">
        <v>6069</v>
      </c>
      <c r="F64" s="131"/>
    </row>
    <row r="65" spans="1:6">
      <c r="A65" s="127" t="s">
        <v>153</v>
      </c>
      <c r="B65" s="127">
        <v>64000</v>
      </c>
      <c r="C65" s="128">
        <f t="shared" si="1"/>
        <v>1273500</v>
      </c>
      <c r="D65" s="129">
        <f t="shared" si="0"/>
        <v>67200</v>
      </c>
      <c r="E65" s="130" t="s">
        <v>6069</v>
      </c>
      <c r="F65" s="131"/>
    </row>
    <row r="66" spans="1:6">
      <c r="A66" s="127" t="s">
        <v>154</v>
      </c>
      <c r="B66" s="127">
        <v>65000</v>
      </c>
      <c r="C66" s="128">
        <f t="shared" si="1"/>
        <v>1293000</v>
      </c>
      <c r="D66" s="129">
        <f t="shared" ref="D66:D129" si="2">SUM($G$2)*(B66*0.001)</f>
        <v>68250</v>
      </c>
      <c r="E66" s="130" t="s">
        <v>6069</v>
      </c>
      <c r="F66" s="131"/>
    </row>
    <row r="67" spans="1:6">
      <c r="A67" s="127" t="s">
        <v>42</v>
      </c>
      <c r="B67" s="127">
        <v>66000</v>
      </c>
      <c r="C67" s="128">
        <f t="shared" si="1"/>
        <v>1312500</v>
      </c>
      <c r="D67" s="129">
        <f t="shared" si="2"/>
        <v>69300</v>
      </c>
      <c r="E67" s="130" t="s">
        <v>6069</v>
      </c>
      <c r="F67" s="131"/>
    </row>
    <row r="68" spans="1:6">
      <c r="A68" s="127" t="s">
        <v>52</v>
      </c>
      <c r="B68" s="127">
        <v>67000</v>
      </c>
      <c r="C68" s="128">
        <f t="shared" ref="C68:C131" si="3">SUM(C67)+19500</f>
        <v>1332000</v>
      </c>
      <c r="D68" s="129">
        <f t="shared" si="2"/>
        <v>70350</v>
      </c>
      <c r="E68" s="130" t="s">
        <v>6069</v>
      </c>
      <c r="F68" s="131"/>
    </row>
    <row r="69" spans="1:6">
      <c r="A69" s="127" t="s">
        <v>155</v>
      </c>
      <c r="B69" s="127">
        <v>68000</v>
      </c>
      <c r="C69" s="128">
        <f t="shared" si="3"/>
        <v>1351500</v>
      </c>
      <c r="D69" s="129">
        <f t="shared" si="2"/>
        <v>71400</v>
      </c>
      <c r="E69" s="130" t="s">
        <v>6069</v>
      </c>
      <c r="F69" s="131"/>
    </row>
    <row r="70" spans="1:6">
      <c r="A70" s="127" t="s">
        <v>45</v>
      </c>
      <c r="B70" s="127">
        <v>69000</v>
      </c>
      <c r="C70" s="128">
        <f t="shared" si="3"/>
        <v>1371000</v>
      </c>
      <c r="D70" s="129">
        <f t="shared" si="2"/>
        <v>72450</v>
      </c>
      <c r="E70" s="130" t="s">
        <v>6069</v>
      </c>
      <c r="F70" s="131"/>
    </row>
    <row r="71" spans="1:6">
      <c r="A71" s="127" t="s">
        <v>156</v>
      </c>
      <c r="B71" s="127">
        <v>70000</v>
      </c>
      <c r="C71" s="128">
        <f t="shared" si="3"/>
        <v>1390500</v>
      </c>
      <c r="D71" s="129">
        <f t="shared" si="2"/>
        <v>73500</v>
      </c>
      <c r="E71" s="130" t="s">
        <v>6069</v>
      </c>
      <c r="F71" s="131"/>
    </row>
    <row r="72" spans="1:6">
      <c r="A72" s="127" t="s">
        <v>157</v>
      </c>
      <c r="B72" s="127">
        <v>71000</v>
      </c>
      <c r="C72" s="128">
        <f t="shared" si="3"/>
        <v>1410000</v>
      </c>
      <c r="D72" s="129">
        <f t="shared" si="2"/>
        <v>74550</v>
      </c>
      <c r="E72" s="130" t="s">
        <v>6069</v>
      </c>
      <c r="F72" s="131"/>
    </row>
    <row r="73" spans="1:6">
      <c r="A73" s="127" t="s">
        <v>158</v>
      </c>
      <c r="B73" s="127">
        <v>72000</v>
      </c>
      <c r="C73" s="128">
        <f t="shared" si="3"/>
        <v>1429500</v>
      </c>
      <c r="D73" s="129">
        <f t="shared" si="2"/>
        <v>75600</v>
      </c>
      <c r="E73" s="130" t="s">
        <v>6069</v>
      </c>
      <c r="F73" s="131"/>
    </row>
    <row r="74" spans="1:6">
      <c r="A74" s="127" t="s">
        <v>159</v>
      </c>
      <c r="B74" s="127">
        <v>73000</v>
      </c>
      <c r="C74" s="128">
        <f t="shared" si="3"/>
        <v>1449000</v>
      </c>
      <c r="D74" s="129">
        <f t="shared" si="2"/>
        <v>76650</v>
      </c>
      <c r="E74" s="130" t="s">
        <v>6069</v>
      </c>
      <c r="F74" s="131"/>
    </row>
    <row r="75" spans="1:6">
      <c r="A75" s="127" t="s">
        <v>160</v>
      </c>
      <c r="B75" s="127">
        <v>74000</v>
      </c>
      <c r="C75" s="128">
        <f t="shared" si="3"/>
        <v>1468500</v>
      </c>
      <c r="D75" s="129">
        <f t="shared" si="2"/>
        <v>77700</v>
      </c>
      <c r="E75" s="130" t="s">
        <v>6069</v>
      </c>
      <c r="F75" s="131"/>
    </row>
    <row r="76" spans="1:6">
      <c r="A76" s="127" t="s">
        <v>161</v>
      </c>
      <c r="B76" s="127">
        <v>75000</v>
      </c>
      <c r="C76" s="128">
        <f t="shared" si="3"/>
        <v>1488000</v>
      </c>
      <c r="D76" s="129">
        <f t="shared" si="2"/>
        <v>78750</v>
      </c>
      <c r="E76" s="130" t="s">
        <v>6069</v>
      </c>
      <c r="F76" s="131"/>
    </row>
    <row r="77" spans="1:6">
      <c r="A77" s="127" t="s">
        <v>162</v>
      </c>
      <c r="B77" s="127">
        <v>76000</v>
      </c>
      <c r="C77" s="128">
        <f t="shared" si="3"/>
        <v>1507500</v>
      </c>
      <c r="D77" s="129">
        <f t="shared" si="2"/>
        <v>79800</v>
      </c>
      <c r="E77" s="130" t="s">
        <v>6069</v>
      </c>
      <c r="F77" s="131"/>
    </row>
    <row r="78" spans="1:6">
      <c r="A78" s="127" t="s">
        <v>163</v>
      </c>
      <c r="B78" s="127">
        <v>77000</v>
      </c>
      <c r="C78" s="128">
        <f t="shared" si="3"/>
        <v>1527000</v>
      </c>
      <c r="D78" s="129">
        <f t="shared" si="2"/>
        <v>80850</v>
      </c>
      <c r="E78" s="130" t="s">
        <v>6069</v>
      </c>
      <c r="F78" s="131"/>
    </row>
    <row r="79" spans="1:6">
      <c r="A79" s="127" t="s">
        <v>164</v>
      </c>
      <c r="B79" s="127">
        <v>78000</v>
      </c>
      <c r="C79" s="128">
        <f t="shared" si="3"/>
        <v>1546500</v>
      </c>
      <c r="D79" s="129">
        <f t="shared" si="2"/>
        <v>81900</v>
      </c>
      <c r="E79" s="130" t="s">
        <v>6069</v>
      </c>
      <c r="F79" s="131"/>
    </row>
    <row r="80" spans="1:6">
      <c r="A80" s="127" t="s">
        <v>165</v>
      </c>
      <c r="B80" s="127">
        <v>79000</v>
      </c>
      <c r="C80" s="128">
        <f t="shared" si="3"/>
        <v>1566000</v>
      </c>
      <c r="D80" s="129">
        <f t="shared" si="2"/>
        <v>82950</v>
      </c>
      <c r="E80" s="130" t="s">
        <v>6069</v>
      </c>
      <c r="F80" s="131"/>
    </row>
    <row r="81" spans="1:6">
      <c r="A81" s="127" t="s">
        <v>166</v>
      </c>
      <c r="B81" s="127">
        <v>80000</v>
      </c>
      <c r="C81" s="128">
        <f t="shared" si="3"/>
        <v>1585500</v>
      </c>
      <c r="D81" s="129">
        <f t="shared" si="2"/>
        <v>84000</v>
      </c>
      <c r="E81" s="130" t="s">
        <v>6069</v>
      </c>
      <c r="F81" s="131"/>
    </row>
    <row r="82" spans="1:6">
      <c r="A82" s="127" t="s">
        <v>167</v>
      </c>
      <c r="B82" s="127">
        <v>81000</v>
      </c>
      <c r="C82" s="128">
        <f t="shared" si="3"/>
        <v>1605000</v>
      </c>
      <c r="D82" s="129">
        <f t="shared" si="2"/>
        <v>85050</v>
      </c>
      <c r="E82" s="130" t="s">
        <v>6069</v>
      </c>
      <c r="F82" s="131"/>
    </row>
    <row r="83" spans="1:6">
      <c r="A83" s="127" t="s">
        <v>168</v>
      </c>
      <c r="B83" s="127">
        <v>82000</v>
      </c>
      <c r="C83" s="128">
        <f t="shared" si="3"/>
        <v>1624500</v>
      </c>
      <c r="D83" s="129">
        <f t="shared" si="2"/>
        <v>86100</v>
      </c>
      <c r="E83" s="130" t="s">
        <v>6069</v>
      </c>
      <c r="F83" s="131"/>
    </row>
    <row r="84" spans="1:6">
      <c r="A84" s="127" t="s">
        <v>169</v>
      </c>
      <c r="B84" s="127">
        <v>83000</v>
      </c>
      <c r="C84" s="128">
        <f t="shared" si="3"/>
        <v>1644000</v>
      </c>
      <c r="D84" s="129">
        <f t="shared" si="2"/>
        <v>87150</v>
      </c>
      <c r="E84" s="130" t="s">
        <v>6069</v>
      </c>
      <c r="F84" s="131"/>
    </row>
    <row r="85" spans="1:6">
      <c r="A85" s="127" t="s">
        <v>170</v>
      </c>
      <c r="B85" s="127">
        <v>84000</v>
      </c>
      <c r="C85" s="128">
        <f t="shared" si="3"/>
        <v>1663500</v>
      </c>
      <c r="D85" s="129">
        <f t="shared" si="2"/>
        <v>88200</v>
      </c>
      <c r="E85" s="130" t="s">
        <v>6069</v>
      </c>
      <c r="F85" s="131"/>
    </row>
    <row r="86" spans="1:6">
      <c r="A86" s="127" t="s">
        <v>171</v>
      </c>
      <c r="B86" s="127">
        <v>85000</v>
      </c>
      <c r="C86" s="128">
        <f t="shared" si="3"/>
        <v>1683000</v>
      </c>
      <c r="D86" s="129">
        <f t="shared" si="2"/>
        <v>89250</v>
      </c>
      <c r="E86" s="130" t="s">
        <v>6069</v>
      </c>
      <c r="F86" s="131"/>
    </row>
    <row r="87" spans="1:6">
      <c r="A87" s="127" t="s">
        <v>172</v>
      </c>
      <c r="B87" s="127">
        <v>86000</v>
      </c>
      <c r="C87" s="128">
        <f t="shared" si="3"/>
        <v>1702500</v>
      </c>
      <c r="D87" s="129">
        <f t="shared" si="2"/>
        <v>90300</v>
      </c>
      <c r="E87" s="130" t="s">
        <v>6069</v>
      </c>
      <c r="F87" s="131"/>
    </row>
    <row r="88" spans="1:6">
      <c r="A88" s="127" t="s">
        <v>173</v>
      </c>
      <c r="B88" s="127">
        <v>87000</v>
      </c>
      <c r="C88" s="128">
        <f t="shared" si="3"/>
        <v>1722000</v>
      </c>
      <c r="D88" s="129">
        <f t="shared" si="2"/>
        <v>91350</v>
      </c>
      <c r="E88" s="130" t="s">
        <v>6069</v>
      </c>
      <c r="F88" s="131"/>
    </row>
    <row r="89" spans="1:6">
      <c r="A89" s="127" t="s">
        <v>174</v>
      </c>
      <c r="B89" s="127">
        <v>88000</v>
      </c>
      <c r="C89" s="128">
        <f t="shared" si="3"/>
        <v>1741500</v>
      </c>
      <c r="D89" s="129">
        <f t="shared" si="2"/>
        <v>92400</v>
      </c>
      <c r="E89" s="130" t="s">
        <v>6069</v>
      </c>
      <c r="F89" s="131"/>
    </row>
    <row r="90" spans="1:6">
      <c r="A90" s="127" t="s">
        <v>175</v>
      </c>
      <c r="B90" s="127">
        <v>89000</v>
      </c>
      <c r="C90" s="128">
        <f t="shared" si="3"/>
        <v>1761000</v>
      </c>
      <c r="D90" s="129">
        <f t="shared" si="2"/>
        <v>93450</v>
      </c>
      <c r="E90" s="130" t="s">
        <v>6069</v>
      </c>
      <c r="F90" s="131"/>
    </row>
    <row r="91" spans="1:6">
      <c r="A91" s="127" t="s">
        <v>176</v>
      </c>
      <c r="B91" s="127">
        <v>90000</v>
      </c>
      <c r="C91" s="128">
        <f t="shared" si="3"/>
        <v>1780500</v>
      </c>
      <c r="D91" s="129">
        <f t="shared" si="2"/>
        <v>94500</v>
      </c>
      <c r="E91" s="130" t="s">
        <v>6069</v>
      </c>
      <c r="F91" s="131"/>
    </row>
    <row r="92" spans="1:6">
      <c r="A92" s="127" t="s">
        <v>177</v>
      </c>
      <c r="B92" s="127">
        <v>91000</v>
      </c>
      <c r="C92" s="128">
        <f t="shared" si="3"/>
        <v>1800000</v>
      </c>
      <c r="D92" s="129">
        <f t="shared" si="2"/>
        <v>95550</v>
      </c>
      <c r="E92" s="130" t="s">
        <v>6069</v>
      </c>
      <c r="F92" s="131"/>
    </row>
    <row r="93" spans="1:6">
      <c r="A93" s="127" t="s">
        <v>178</v>
      </c>
      <c r="B93" s="127">
        <v>92000</v>
      </c>
      <c r="C93" s="128">
        <f t="shared" si="3"/>
        <v>1819500</v>
      </c>
      <c r="D93" s="129">
        <f t="shared" si="2"/>
        <v>96600</v>
      </c>
      <c r="E93" s="130" t="s">
        <v>6069</v>
      </c>
      <c r="F93" s="131"/>
    </row>
    <row r="94" spans="1:6">
      <c r="A94" s="127" t="s">
        <v>179</v>
      </c>
      <c r="B94" s="127">
        <v>93000</v>
      </c>
      <c r="C94" s="128">
        <f t="shared" si="3"/>
        <v>1839000</v>
      </c>
      <c r="D94" s="129">
        <f t="shared" si="2"/>
        <v>97650</v>
      </c>
      <c r="E94" s="130" t="s">
        <v>6069</v>
      </c>
      <c r="F94" s="131"/>
    </row>
    <row r="95" spans="1:6">
      <c r="A95" s="127" t="s">
        <v>180</v>
      </c>
      <c r="B95" s="127">
        <v>94000</v>
      </c>
      <c r="C95" s="128">
        <f t="shared" si="3"/>
        <v>1858500</v>
      </c>
      <c r="D95" s="129">
        <f t="shared" si="2"/>
        <v>98700</v>
      </c>
      <c r="E95" s="130" t="s">
        <v>6069</v>
      </c>
      <c r="F95" s="131"/>
    </row>
    <row r="96" spans="1:6">
      <c r="A96" s="127" t="s">
        <v>181</v>
      </c>
      <c r="B96" s="127">
        <v>95000</v>
      </c>
      <c r="C96" s="128">
        <f t="shared" si="3"/>
        <v>1878000</v>
      </c>
      <c r="D96" s="129">
        <f t="shared" si="2"/>
        <v>99750</v>
      </c>
      <c r="E96" s="130" t="s">
        <v>6069</v>
      </c>
      <c r="F96" s="131"/>
    </row>
    <row r="97" spans="1:6">
      <c r="A97" s="127" t="s">
        <v>182</v>
      </c>
      <c r="B97" s="127">
        <v>96000</v>
      </c>
      <c r="C97" s="128">
        <f t="shared" si="3"/>
        <v>1897500</v>
      </c>
      <c r="D97" s="129">
        <f t="shared" si="2"/>
        <v>100800</v>
      </c>
      <c r="E97" s="130" t="s">
        <v>6069</v>
      </c>
      <c r="F97" s="131"/>
    </row>
    <row r="98" spans="1:6">
      <c r="A98" s="127" t="s">
        <v>183</v>
      </c>
      <c r="B98" s="127">
        <v>97000</v>
      </c>
      <c r="C98" s="128">
        <f t="shared" si="3"/>
        <v>1917000</v>
      </c>
      <c r="D98" s="129">
        <f t="shared" si="2"/>
        <v>101850</v>
      </c>
      <c r="E98" s="130" t="s">
        <v>6069</v>
      </c>
      <c r="F98" s="131"/>
    </row>
    <row r="99" spans="1:6">
      <c r="A99" s="127" t="s">
        <v>184</v>
      </c>
      <c r="B99" s="127">
        <v>98000</v>
      </c>
      <c r="C99" s="128">
        <f t="shared" si="3"/>
        <v>1936500</v>
      </c>
      <c r="D99" s="129">
        <f t="shared" si="2"/>
        <v>102900</v>
      </c>
      <c r="E99" s="130" t="s">
        <v>6069</v>
      </c>
      <c r="F99" s="131"/>
    </row>
    <row r="100" spans="1:6">
      <c r="A100" s="127" t="s">
        <v>185</v>
      </c>
      <c r="B100" s="127">
        <v>99000</v>
      </c>
      <c r="C100" s="128">
        <f t="shared" si="3"/>
        <v>1956000</v>
      </c>
      <c r="D100" s="129">
        <f t="shared" si="2"/>
        <v>103950</v>
      </c>
      <c r="E100" s="130" t="s">
        <v>6069</v>
      </c>
      <c r="F100" s="131"/>
    </row>
    <row r="101" spans="1:6">
      <c r="A101" s="127" t="s">
        <v>186</v>
      </c>
      <c r="B101" s="127">
        <v>100000</v>
      </c>
      <c r="C101" s="128">
        <f t="shared" si="3"/>
        <v>1975500</v>
      </c>
      <c r="D101" s="129">
        <f t="shared" si="2"/>
        <v>105000</v>
      </c>
      <c r="E101" s="130" t="s">
        <v>6069</v>
      </c>
      <c r="F101" s="131"/>
    </row>
    <row r="102" spans="1:6">
      <c r="A102" s="127" t="s">
        <v>39</v>
      </c>
      <c r="B102" s="127">
        <v>101000</v>
      </c>
      <c r="C102" s="128">
        <f t="shared" si="3"/>
        <v>1995000</v>
      </c>
      <c r="D102" s="129">
        <f t="shared" si="2"/>
        <v>106050</v>
      </c>
      <c r="E102" s="130" t="s">
        <v>6069</v>
      </c>
      <c r="F102" s="131"/>
    </row>
    <row r="103" spans="1:6">
      <c r="A103" s="127" t="s">
        <v>187</v>
      </c>
      <c r="B103" s="127">
        <v>102000</v>
      </c>
      <c r="C103" s="128">
        <f t="shared" si="3"/>
        <v>2014500</v>
      </c>
      <c r="D103" s="129">
        <f t="shared" si="2"/>
        <v>107100</v>
      </c>
      <c r="E103" s="130" t="s">
        <v>6069</v>
      </c>
      <c r="F103" s="131"/>
    </row>
    <row r="104" spans="1:6">
      <c r="A104" s="127" t="s">
        <v>188</v>
      </c>
      <c r="B104" s="127">
        <v>103000</v>
      </c>
      <c r="C104" s="128">
        <f t="shared" si="3"/>
        <v>2034000</v>
      </c>
      <c r="D104" s="129">
        <f t="shared" si="2"/>
        <v>108150</v>
      </c>
      <c r="E104" s="130" t="s">
        <v>6069</v>
      </c>
      <c r="F104" s="131"/>
    </row>
    <row r="105" spans="1:6">
      <c r="A105" s="127" t="s">
        <v>189</v>
      </c>
      <c r="B105" s="127">
        <v>104000</v>
      </c>
      <c r="C105" s="128">
        <f t="shared" si="3"/>
        <v>2053500</v>
      </c>
      <c r="D105" s="129">
        <f t="shared" si="2"/>
        <v>109200</v>
      </c>
      <c r="E105" s="130" t="s">
        <v>6069</v>
      </c>
      <c r="F105" s="131"/>
    </row>
    <row r="106" spans="1:6">
      <c r="A106" s="127" t="s">
        <v>190</v>
      </c>
      <c r="B106" s="127">
        <v>105000</v>
      </c>
      <c r="C106" s="128">
        <f t="shared" si="3"/>
        <v>2073000</v>
      </c>
      <c r="D106" s="129">
        <f t="shared" si="2"/>
        <v>110250</v>
      </c>
      <c r="E106" s="130" t="s">
        <v>6069</v>
      </c>
      <c r="F106" s="131"/>
    </row>
    <row r="107" spans="1:6">
      <c r="A107" s="127" t="s">
        <v>191</v>
      </c>
      <c r="B107" s="127">
        <v>106000</v>
      </c>
      <c r="C107" s="128">
        <f t="shared" si="3"/>
        <v>2092500</v>
      </c>
      <c r="D107" s="129">
        <f t="shared" si="2"/>
        <v>111300</v>
      </c>
      <c r="E107" s="130" t="s">
        <v>6069</v>
      </c>
      <c r="F107" s="131"/>
    </row>
    <row r="108" spans="1:6">
      <c r="A108" s="127" t="s">
        <v>192</v>
      </c>
      <c r="B108" s="127">
        <v>107000</v>
      </c>
      <c r="C108" s="128">
        <f t="shared" si="3"/>
        <v>2112000</v>
      </c>
      <c r="D108" s="129">
        <f t="shared" si="2"/>
        <v>112350</v>
      </c>
      <c r="E108" s="130" t="s">
        <v>6069</v>
      </c>
      <c r="F108" s="131"/>
    </row>
    <row r="109" spans="1:6">
      <c r="A109" s="127" t="s">
        <v>193</v>
      </c>
      <c r="B109" s="127">
        <v>108000</v>
      </c>
      <c r="C109" s="128">
        <f t="shared" si="3"/>
        <v>2131500</v>
      </c>
      <c r="D109" s="129">
        <f t="shared" si="2"/>
        <v>113400</v>
      </c>
      <c r="E109" s="130" t="s">
        <v>6069</v>
      </c>
      <c r="F109" s="131"/>
    </row>
    <row r="110" spans="1:6">
      <c r="A110" s="127" t="s">
        <v>194</v>
      </c>
      <c r="B110" s="127">
        <v>109000</v>
      </c>
      <c r="C110" s="128">
        <f t="shared" si="3"/>
        <v>2151000</v>
      </c>
      <c r="D110" s="129">
        <f t="shared" si="2"/>
        <v>114450</v>
      </c>
      <c r="E110" s="130" t="s">
        <v>6069</v>
      </c>
      <c r="F110" s="131"/>
    </row>
    <row r="111" spans="1:6">
      <c r="A111" s="127" t="s">
        <v>195</v>
      </c>
      <c r="B111" s="127">
        <v>110000</v>
      </c>
      <c r="C111" s="128">
        <f t="shared" si="3"/>
        <v>2170500</v>
      </c>
      <c r="D111" s="129">
        <f t="shared" si="2"/>
        <v>115500</v>
      </c>
      <c r="E111" s="130" t="s">
        <v>6069</v>
      </c>
      <c r="F111" s="131"/>
    </row>
    <row r="112" spans="1:6">
      <c r="A112" s="127" t="s">
        <v>196</v>
      </c>
      <c r="B112" s="127">
        <v>111000</v>
      </c>
      <c r="C112" s="128">
        <f t="shared" si="3"/>
        <v>2190000</v>
      </c>
      <c r="D112" s="129">
        <f t="shared" si="2"/>
        <v>116550</v>
      </c>
      <c r="E112" s="130" t="s">
        <v>6069</v>
      </c>
      <c r="F112" s="131"/>
    </row>
    <row r="113" spans="1:6">
      <c r="A113" s="127" t="s">
        <v>197</v>
      </c>
      <c r="B113" s="127">
        <v>112000</v>
      </c>
      <c r="C113" s="128">
        <f t="shared" si="3"/>
        <v>2209500</v>
      </c>
      <c r="D113" s="129">
        <f t="shared" si="2"/>
        <v>117600</v>
      </c>
      <c r="E113" s="130" t="s">
        <v>6069</v>
      </c>
      <c r="F113" s="131"/>
    </row>
    <row r="114" spans="1:6">
      <c r="A114" s="127" t="s">
        <v>198</v>
      </c>
      <c r="B114" s="127">
        <v>113000</v>
      </c>
      <c r="C114" s="128">
        <f t="shared" si="3"/>
        <v>2229000</v>
      </c>
      <c r="D114" s="129">
        <f t="shared" si="2"/>
        <v>118650</v>
      </c>
      <c r="E114" s="130" t="s">
        <v>6069</v>
      </c>
      <c r="F114" s="131"/>
    </row>
    <row r="115" spans="1:6">
      <c r="A115" s="127" t="s">
        <v>199</v>
      </c>
      <c r="B115" s="127">
        <v>114000</v>
      </c>
      <c r="C115" s="128">
        <f t="shared" si="3"/>
        <v>2248500</v>
      </c>
      <c r="D115" s="129">
        <f t="shared" si="2"/>
        <v>119700</v>
      </c>
      <c r="E115" s="130" t="s">
        <v>6069</v>
      </c>
      <c r="F115" s="131"/>
    </row>
    <row r="116" spans="1:6">
      <c r="A116" s="127" t="s">
        <v>200</v>
      </c>
      <c r="B116" s="127">
        <v>115000</v>
      </c>
      <c r="C116" s="128">
        <f t="shared" si="3"/>
        <v>2268000</v>
      </c>
      <c r="D116" s="129">
        <f t="shared" si="2"/>
        <v>120750</v>
      </c>
      <c r="E116" s="130" t="s">
        <v>6069</v>
      </c>
      <c r="F116" s="131"/>
    </row>
    <row r="117" spans="1:6">
      <c r="A117" s="127" t="s">
        <v>201</v>
      </c>
      <c r="B117" s="127">
        <v>116000</v>
      </c>
      <c r="C117" s="128">
        <f t="shared" si="3"/>
        <v>2287500</v>
      </c>
      <c r="D117" s="129">
        <f t="shared" si="2"/>
        <v>121800</v>
      </c>
      <c r="E117" s="130" t="s">
        <v>6069</v>
      </c>
      <c r="F117" s="131"/>
    </row>
    <row r="118" spans="1:6">
      <c r="A118" s="127" t="s">
        <v>202</v>
      </c>
      <c r="B118" s="127">
        <v>117000</v>
      </c>
      <c r="C118" s="128">
        <f t="shared" si="3"/>
        <v>2307000</v>
      </c>
      <c r="D118" s="129">
        <f t="shared" si="2"/>
        <v>122850</v>
      </c>
      <c r="E118" s="130" t="s">
        <v>6069</v>
      </c>
      <c r="F118" s="131"/>
    </row>
    <row r="119" spans="1:6">
      <c r="A119" s="127" t="s">
        <v>203</v>
      </c>
      <c r="B119" s="127">
        <v>118000</v>
      </c>
      <c r="C119" s="128">
        <f t="shared" si="3"/>
        <v>2326500</v>
      </c>
      <c r="D119" s="129">
        <f t="shared" si="2"/>
        <v>123900</v>
      </c>
      <c r="E119" s="130" t="s">
        <v>6069</v>
      </c>
      <c r="F119" s="131"/>
    </row>
    <row r="120" spans="1:6">
      <c r="A120" s="127" t="s">
        <v>204</v>
      </c>
      <c r="B120" s="127">
        <v>119000</v>
      </c>
      <c r="C120" s="128">
        <f t="shared" si="3"/>
        <v>2346000</v>
      </c>
      <c r="D120" s="129">
        <f t="shared" si="2"/>
        <v>124950</v>
      </c>
      <c r="E120" s="130" t="s">
        <v>6069</v>
      </c>
      <c r="F120" s="131"/>
    </row>
    <row r="121" spans="1:6">
      <c r="A121" s="127" t="s">
        <v>205</v>
      </c>
      <c r="B121" s="127">
        <v>120000</v>
      </c>
      <c r="C121" s="128">
        <f t="shared" si="3"/>
        <v>2365500</v>
      </c>
      <c r="D121" s="129">
        <f t="shared" si="2"/>
        <v>126000</v>
      </c>
      <c r="E121" s="130" t="s">
        <v>6069</v>
      </c>
      <c r="F121" s="131"/>
    </row>
    <row r="122" spans="1:6">
      <c r="A122" s="127" t="s">
        <v>206</v>
      </c>
      <c r="B122" s="127">
        <v>121000</v>
      </c>
      <c r="C122" s="128">
        <f t="shared" si="3"/>
        <v>2385000</v>
      </c>
      <c r="D122" s="129">
        <f t="shared" si="2"/>
        <v>127050</v>
      </c>
      <c r="E122" s="130" t="s">
        <v>6069</v>
      </c>
      <c r="F122" s="131"/>
    </row>
    <row r="123" spans="1:6">
      <c r="A123" s="127" t="s">
        <v>207</v>
      </c>
      <c r="B123" s="127">
        <v>122000</v>
      </c>
      <c r="C123" s="128">
        <f t="shared" si="3"/>
        <v>2404500</v>
      </c>
      <c r="D123" s="129">
        <f t="shared" si="2"/>
        <v>128100</v>
      </c>
      <c r="E123" s="130" t="s">
        <v>6069</v>
      </c>
      <c r="F123" s="131"/>
    </row>
    <row r="124" spans="1:6">
      <c r="A124" s="127" t="s">
        <v>208</v>
      </c>
      <c r="B124" s="127">
        <v>123000</v>
      </c>
      <c r="C124" s="128">
        <f t="shared" si="3"/>
        <v>2424000</v>
      </c>
      <c r="D124" s="129">
        <f t="shared" si="2"/>
        <v>129150</v>
      </c>
      <c r="E124" s="130" t="s">
        <v>6069</v>
      </c>
      <c r="F124" s="131"/>
    </row>
    <row r="125" spans="1:6">
      <c r="A125" s="127" t="s">
        <v>209</v>
      </c>
      <c r="B125" s="127">
        <v>124000</v>
      </c>
      <c r="C125" s="128">
        <f t="shared" si="3"/>
        <v>2443500</v>
      </c>
      <c r="D125" s="129">
        <f t="shared" si="2"/>
        <v>130200</v>
      </c>
      <c r="E125" s="130" t="s">
        <v>6069</v>
      </c>
      <c r="F125" s="131"/>
    </row>
    <row r="126" spans="1:6">
      <c r="A126" s="127" t="s">
        <v>210</v>
      </c>
      <c r="B126" s="127">
        <v>125000</v>
      </c>
      <c r="C126" s="128">
        <f t="shared" si="3"/>
        <v>2463000</v>
      </c>
      <c r="D126" s="129">
        <f t="shared" si="2"/>
        <v>131250</v>
      </c>
      <c r="E126" s="130" t="s">
        <v>6069</v>
      </c>
      <c r="F126" s="131"/>
    </row>
    <row r="127" spans="1:6">
      <c r="A127" s="127" t="s">
        <v>211</v>
      </c>
      <c r="B127" s="127">
        <v>126000</v>
      </c>
      <c r="C127" s="128">
        <f t="shared" si="3"/>
        <v>2482500</v>
      </c>
      <c r="D127" s="129">
        <f t="shared" si="2"/>
        <v>132300</v>
      </c>
      <c r="E127" s="130" t="s">
        <v>6069</v>
      </c>
      <c r="F127" s="131"/>
    </row>
    <row r="128" spans="1:6">
      <c r="A128" s="127" t="s">
        <v>212</v>
      </c>
      <c r="B128" s="127">
        <v>127000</v>
      </c>
      <c r="C128" s="128">
        <f t="shared" si="3"/>
        <v>2502000</v>
      </c>
      <c r="D128" s="129">
        <f t="shared" si="2"/>
        <v>133350</v>
      </c>
      <c r="E128" s="130" t="s">
        <v>6069</v>
      </c>
      <c r="F128" s="131"/>
    </row>
    <row r="129" spans="1:6">
      <c r="A129" s="127" t="s">
        <v>213</v>
      </c>
      <c r="B129" s="127">
        <v>128000</v>
      </c>
      <c r="C129" s="128">
        <f t="shared" si="3"/>
        <v>2521500</v>
      </c>
      <c r="D129" s="129">
        <f t="shared" si="2"/>
        <v>134400</v>
      </c>
      <c r="E129" s="130" t="s">
        <v>6069</v>
      </c>
      <c r="F129" s="131"/>
    </row>
    <row r="130" spans="1:6">
      <c r="A130" s="127" t="s">
        <v>214</v>
      </c>
      <c r="B130" s="127">
        <v>129000</v>
      </c>
      <c r="C130" s="128">
        <f t="shared" si="3"/>
        <v>2541000</v>
      </c>
      <c r="D130" s="129">
        <f t="shared" ref="D130:D193" si="4">SUM($G$2)*(B130*0.001)</f>
        <v>135450</v>
      </c>
      <c r="E130" s="130" t="s">
        <v>6069</v>
      </c>
      <c r="F130" s="131"/>
    </row>
    <row r="131" spans="1:6">
      <c r="A131" s="127" t="s">
        <v>215</v>
      </c>
      <c r="B131" s="127">
        <v>130000</v>
      </c>
      <c r="C131" s="128">
        <f t="shared" si="3"/>
        <v>2560500</v>
      </c>
      <c r="D131" s="129">
        <f t="shared" si="4"/>
        <v>136500</v>
      </c>
      <c r="E131" s="130" t="s">
        <v>6069</v>
      </c>
      <c r="F131" s="131"/>
    </row>
    <row r="132" spans="1:6">
      <c r="A132" s="127" t="s">
        <v>216</v>
      </c>
      <c r="B132" s="127">
        <v>131000</v>
      </c>
      <c r="C132" s="128">
        <f t="shared" ref="C132:C195" si="5">SUM(C131)+19500</f>
        <v>2580000</v>
      </c>
      <c r="D132" s="129">
        <f t="shared" si="4"/>
        <v>137550</v>
      </c>
      <c r="E132" s="130" t="s">
        <v>6069</v>
      </c>
      <c r="F132" s="131"/>
    </row>
    <row r="133" spans="1:6">
      <c r="A133" s="127" t="s">
        <v>217</v>
      </c>
      <c r="B133" s="127">
        <v>132000</v>
      </c>
      <c r="C133" s="128">
        <f t="shared" si="5"/>
        <v>2599500</v>
      </c>
      <c r="D133" s="129">
        <f t="shared" si="4"/>
        <v>138600</v>
      </c>
      <c r="E133" s="130" t="s">
        <v>6069</v>
      </c>
      <c r="F133" s="131"/>
    </row>
    <row r="134" spans="1:6">
      <c r="A134" s="127" t="s">
        <v>218</v>
      </c>
      <c r="B134" s="127">
        <v>133000</v>
      </c>
      <c r="C134" s="128">
        <f t="shared" si="5"/>
        <v>2619000</v>
      </c>
      <c r="D134" s="129">
        <f t="shared" si="4"/>
        <v>139650</v>
      </c>
      <c r="E134" s="130" t="s">
        <v>6069</v>
      </c>
      <c r="F134" s="131"/>
    </row>
    <row r="135" spans="1:6">
      <c r="A135" s="127" t="s">
        <v>219</v>
      </c>
      <c r="B135" s="127">
        <v>134000</v>
      </c>
      <c r="C135" s="128">
        <f t="shared" si="5"/>
        <v>2638500</v>
      </c>
      <c r="D135" s="129">
        <f t="shared" si="4"/>
        <v>140700</v>
      </c>
      <c r="E135" s="130" t="s">
        <v>6069</v>
      </c>
      <c r="F135" s="131"/>
    </row>
    <row r="136" spans="1:6">
      <c r="A136" s="127" t="s">
        <v>220</v>
      </c>
      <c r="B136" s="127">
        <v>135000</v>
      </c>
      <c r="C136" s="128">
        <f t="shared" si="5"/>
        <v>2658000</v>
      </c>
      <c r="D136" s="129">
        <f t="shared" si="4"/>
        <v>141750</v>
      </c>
      <c r="E136" s="130" t="s">
        <v>6069</v>
      </c>
      <c r="F136" s="131"/>
    </row>
    <row r="137" spans="1:6">
      <c r="A137" s="127" t="s">
        <v>221</v>
      </c>
      <c r="B137" s="127">
        <v>136000</v>
      </c>
      <c r="C137" s="128">
        <f t="shared" si="5"/>
        <v>2677500</v>
      </c>
      <c r="D137" s="129">
        <f t="shared" si="4"/>
        <v>142800</v>
      </c>
      <c r="E137" s="130" t="s">
        <v>6069</v>
      </c>
      <c r="F137" s="131"/>
    </row>
    <row r="138" spans="1:6">
      <c r="A138" s="127" t="s">
        <v>222</v>
      </c>
      <c r="B138" s="127">
        <v>137000</v>
      </c>
      <c r="C138" s="128">
        <f t="shared" si="5"/>
        <v>2697000</v>
      </c>
      <c r="D138" s="129">
        <f t="shared" si="4"/>
        <v>143850</v>
      </c>
      <c r="E138" s="130" t="s">
        <v>6069</v>
      </c>
      <c r="F138" s="131"/>
    </row>
    <row r="139" spans="1:6">
      <c r="A139" s="127" t="s">
        <v>223</v>
      </c>
      <c r="B139" s="127">
        <v>138000</v>
      </c>
      <c r="C139" s="128">
        <f t="shared" si="5"/>
        <v>2716500</v>
      </c>
      <c r="D139" s="129">
        <f t="shared" si="4"/>
        <v>144900</v>
      </c>
      <c r="E139" s="130" t="s">
        <v>6069</v>
      </c>
      <c r="F139" s="131"/>
    </row>
    <row r="140" spans="1:6">
      <c r="A140" s="127" t="s">
        <v>224</v>
      </c>
      <c r="B140" s="127">
        <v>139000</v>
      </c>
      <c r="C140" s="128">
        <f t="shared" si="5"/>
        <v>2736000</v>
      </c>
      <c r="D140" s="129">
        <f t="shared" si="4"/>
        <v>145950</v>
      </c>
      <c r="E140" s="130" t="s">
        <v>6069</v>
      </c>
      <c r="F140" s="131"/>
    </row>
    <row r="141" spans="1:6">
      <c r="A141" s="127" t="s">
        <v>225</v>
      </c>
      <c r="B141" s="127">
        <v>140000</v>
      </c>
      <c r="C141" s="128">
        <f t="shared" si="5"/>
        <v>2755500</v>
      </c>
      <c r="D141" s="129">
        <f t="shared" si="4"/>
        <v>147000</v>
      </c>
      <c r="E141" s="130" t="s">
        <v>6069</v>
      </c>
      <c r="F141" s="131"/>
    </row>
    <row r="142" spans="1:6">
      <c r="A142" s="127" t="s">
        <v>226</v>
      </c>
      <c r="B142" s="127">
        <v>141000</v>
      </c>
      <c r="C142" s="128">
        <f t="shared" si="5"/>
        <v>2775000</v>
      </c>
      <c r="D142" s="129">
        <f t="shared" si="4"/>
        <v>148050</v>
      </c>
      <c r="E142" s="130" t="s">
        <v>6069</v>
      </c>
      <c r="F142" s="131"/>
    </row>
    <row r="143" spans="1:6">
      <c r="A143" s="127" t="s">
        <v>227</v>
      </c>
      <c r="B143" s="127">
        <v>142000</v>
      </c>
      <c r="C143" s="128">
        <f t="shared" si="5"/>
        <v>2794500</v>
      </c>
      <c r="D143" s="129">
        <f t="shared" si="4"/>
        <v>149100</v>
      </c>
      <c r="E143" s="130" t="s">
        <v>6069</v>
      </c>
      <c r="F143" s="131"/>
    </row>
    <row r="144" spans="1:6">
      <c r="A144" s="127" t="s">
        <v>228</v>
      </c>
      <c r="B144" s="127">
        <v>143000</v>
      </c>
      <c r="C144" s="128">
        <f t="shared" si="5"/>
        <v>2814000</v>
      </c>
      <c r="D144" s="129">
        <f t="shared" si="4"/>
        <v>150150</v>
      </c>
      <c r="E144" s="130" t="s">
        <v>6069</v>
      </c>
      <c r="F144" s="131"/>
    </row>
    <row r="145" spans="1:6">
      <c r="A145" s="127" t="s">
        <v>229</v>
      </c>
      <c r="B145" s="127">
        <v>144000</v>
      </c>
      <c r="C145" s="128">
        <f t="shared" si="5"/>
        <v>2833500</v>
      </c>
      <c r="D145" s="129">
        <f t="shared" si="4"/>
        <v>151200</v>
      </c>
      <c r="E145" s="130" t="s">
        <v>6069</v>
      </c>
      <c r="F145" s="131"/>
    </row>
    <row r="146" spans="1:6">
      <c r="A146" s="127" t="s">
        <v>230</v>
      </c>
      <c r="B146" s="127">
        <v>145000</v>
      </c>
      <c r="C146" s="128">
        <f t="shared" si="5"/>
        <v>2853000</v>
      </c>
      <c r="D146" s="129">
        <f t="shared" si="4"/>
        <v>152250</v>
      </c>
      <c r="E146" s="130" t="s">
        <v>6069</v>
      </c>
      <c r="F146" s="131"/>
    </row>
    <row r="147" spans="1:6">
      <c r="A147" s="127" t="s">
        <v>231</v>
      </c>
      <c r="B147" s="127">
        <v>146000</v>
      </c>
      <c r="C147" s="128">
        <f t="shared" si="5"/>
        <v>2872500</v>
      </c>
      <c r="D147" s="129">
        <f t="shared" si="4"/>
        <v>153300</v>
      </c>
      <c r="E147" s="130" t="s">
        <v>6069</v>
      </c>
      <c r="F147" s="131"/>
    </row>
    <row r="148" spans="1:6">
      <c r="A148" s="127" t="s">
        <v>232</v>
      </c>
      <c r="B148" s="127">
        <v>147000</v>
      </c>
      <c r="C148" s="128">
        <f t="shared" si="5"/>
        <v>2892000</v>
      </c>
      <c r="D148" s="129">
        <f t="shared" si="4"/>
        <v>154350</v>
      </c>
      <c r="E148" s="130" t="s">
        <v>6069</v>
      </c>
      <c r="F148" s="131"/>
    </row>
    <row r="149" spans="1:6">
      <c r="A149" s="127" t="s">
        <v>233</v>
      </c>
      <c r="B149" s="127">
        <v>148000</v>
      </c>
      <c r="C149" s="128">
        <f t="shared" si="5"/>
        <v>2911500</v>
      </c>
      <c r="D149" s="129">
        <f t="shared" si="4"/>
        <v>155400</v>
      </c>
      <c r="E149" s="130" t="s">
        <v>6069</v>
      </c>
      <c r="F149" s="131"/>
    </row>
    <row r="150" spans="1:6">
      <c r="A150" s="127" t="s">
        <v>234</v>
      </c>
      <c r="B150" s="127">
        <v>149000</v>
      </c>
      <c r="C150" s="128">
        <f t="shared" si="5"/>
        <v>2931000</v>
      </c>
      <c r="D150" s="129">
        <f t="shared" si="4"/>
        <v>156450</v>
      </c>
      <c r="E150" s="130" t="s">
        <v>6069</v>
      </c>
      <c r="F150" s="131"/>
    </row>
    <row r="151" spans="1:6">
      <c r="A151" s="127" t="s">
        <v>235</v>
      </c>
      <c r="B151" s="127">
        <v>150000</v>
      </c>
      <c r="C151" s="128">
        <f t="shared" si="5"/>
        <v>2950500</v>
      </c>
      <c r="D151" s="129">
        <f t="shared" si="4"/>
        <v>157500</v>
      </c>
      <c r="E151" s="130" t="s">
        <v>6069</v>
      </c>
      <c r="F151" s="131"/>
    </row>
    <row r="152" spans="1:6">
      <c r="A152" s="127" t="s">
        <v>236</v>
      </c>
      <c r="B152" s="127">
        <v>151000</v>
      </c>
      <c r="C152" s="128">
        <f t="shared" si="5"/>
        <v>2970000</v>
      </c>
      <c r="D152" s="129">
        <f t="shared" si="4"/>
        <v>158550</v>
      </c>
      <c r="E152" s="130" t="s">
        <v>6069</v>
      </c>
      <c r="F152" s="131"/>
    </row>
    <row r="153" spans="1:6">
      <c r="A153" s="127" t="s">
        <v>237</v>
      </c>
      <c r="B153" s="127">
        <v>152000</v>
      </c>
      <c r="C153" s="128">
        <f t="shared" si="5"/>
        <v>2989500</v>
      </c>
      <c r="D153" s="129">
        <f t="shared" si="4"/>
        <v>159600</v>
      </c>
      <c r="E153" s="130" t="s">
        <v>6069</v>
      </c>
      <c r="F153" s="131"/>
    </row>
    <row r="154" spans="1:6">
      <c r="A154" s="127" t="s">
        <v>238</v>
      </c>
      <c r="B154" s="127">
        <v>153000</v>
      </c>
      <c r="C154" s="128">
        <f t="shared" si="5"/>
        <v>3009000</v>
      </c>
      <c r="D154" s="129">
        <f t="shared" si="4"/>
        <v>160650</v>
      </c>
      <c r="E154" s="130" t="s">
        <v>6069</v>
      </c>
      <c r="F154" s="131"/>
    </row>
    <row r="155" spans="1:6">
      <c r="A155" s="127" t="s">
        <v>239</v>
      </c>
      <c r="B155" s="127">
        <v>154000</v>
      </c>
      <c r="C155" s="128">
        <f t="shared" si="5"/>
        <v>3028500</v>
      </c>
      <c r="D155" s="129">
        <f t="shared" si="4"/>
        <v>161700</v>
      </c>
      <c r="E155" s="130" t="s">
        <v>6069</v>
      </c>
      <c r="F155" s="131"/>
    </row>
    <row r="156" spans="1:6">
      <c r="A156" s="127" t="s">
        <v>240</v>
      </c>
      <c r="B156" s="127">
        <v>155000</v>
      </c>
      <c r="C156" s="128">
        <f t="shared" si="5"/>
        <v>3048000</v>
      </c>
      <c r="D156" s="129">
        <f t="shared" si="4"/>
        <v>162750</v>
      </c>
      <c r="E156" s="130" t="s">
        <v>6069</v>
      </c>
      <c r="F156" s="131"/>
    </row>
    <row r="157" spans="1:6">
      <c r="A157" s="127" t="s">
        <v>241</v>
      </c>
      <c r="B157" s="127">
        <v>156000</v>
      </c>
      <c r="C157" s="128">
        <f t="shared" si="5"/>
        <v>3067500</v>
      </c>
      <c r="D157" s="129">
        <f t="shared" si="4"/>
        <v>163800</v>
      </c>
      <c r="E157" s="130" t="s">
        <v>6069</v>
      </c>
      <c r="F157" s="131"/>
    </row>
    <row r="158" spans="1:6">
      <c r="A158" s="127" t="s">
        <v>242</v>
      </c>
      <c r="B158" s="127">
        <v>157000</v>
      </c>
      <c r="C158" s="128">
        <f t="shared" si="5"/>
        <v>3087000</v>
      </c>
      <c r="D158" s="129">
        <f t="shared" si="4"/>
        <v>164850</v>
      </c>
      <c r="E158" s="130" t="s">
        <v>6069</v>
      </c>
      <c r="F158" s="131"/>
    </row>
    <row r="159" spans="1:6">
      <c r="A159" s="127" t="s">
        <v>243</v>
      </c>
      <c r="B159" s="127">
        <v>158000</v>
      </c>
      <c r="C159" s="128">
        <f t="shared" si="5"/>
        <v>3106500</v>
      </c>
      <c r="D159" s="129">
        <f t="shared" si="4"/>
        <v>165900</v>
      </c>
      <c r="E159" s="130" t="s">
        <v>6069</v>
      </c>
      <c r="F159" s="131"/>
    </row>
    <row r="160" spans="1:6">
      <c r="A160" s="127" t="s">
        <v>244</v>
      </c>
      <c r="B160" s="127">
        <v>159000</v>
      </c>
      <c r="C160" s="128">
        <f t="shared" si="5"/>
        <v>3126000</v>
      </c>
      <c r="D160" s="129">
        <f t="shared" si="4"/>
        <v>166950</v>
      </c>
      <c r="E160" s="130" t="s">
        <v>6069</v>
      </c>
      <c r="F160" s="131"/>
    </row>
    <row r="161" spans="1:6">
      <c r="A161" s="127" t="s">
        <v>245</v>
      </c>
      <c r="B161" s="127">
        <v>160000</v>
      </c>
      <c r="C161" s="128">
        <f t="shared" si="5"/>
        <v>3145500</v>
      </c>
      <c r="D161" s="129">
        <f t="shared" si="4"/>
        <v>168000</v>
      </c>
      <c r="E161" s="130" t="s">
        <v>6069</v>
      </c>
      <c r="F161" s="131"/>
    </row>
    <row r="162" spans="1:6">
      <c r="A162" s="127" t="s">
        <v>246</v>
      </c>
      <c r="B162" s="127">
        <v>161000</v>
      </c>
      <c r="C162" s="128">
        <f t="shared" si="5"/>
        <v>3165000</v>
      </c>
      <c r="D162" s="129">
        <f t="shared" si="4"/>
        <v>169050</v>
      </c>
      <c r="E162" s="130" t="s">
        <v>6069</v>
      </c>
      <c r="F162" s="131"/>
    </row>
    <row r="163" spans="1:6">
      <c r="A163" s="127" t="s">
        <v>247</v>
      </c>
      <c r="B163" s="127">
        <v>162000</v>
      </c>
      <c r="C163" s="128">
        <f t="shared" si="5"/>
        <v>3184500</v>
      </c>
      <c r="D163" s="129">
        <f t="shared" si="4"/>
        <v>170100</v>
      </c>
      <c r="E163" s="130" t="s">
        <v>6069</v>
      </c>
      <c r="F163" s="131"/>
    </row>
    <row r="164" spans="1:6">
      <c r="A164" s="127" t="s">
        <v>248</v>
      </c>
      <c r="B164" s="127">
        <v>163000</v>
      </c>
      <c r="C164" s="128">
        <f t="shared" si="5"/>
        <v>3204000</v>
      </c>
      <c r="D164" s="129">
        <f t="shared" si="4"/>
        <v>171150</v>
      </c>
      <c r="E164" s="130" t="s">
        <v>6069</v>
      </c>
      <c r="F164" s="131"/>
    </row>
    <row r="165" spans="1:6">
      <c r="A165" s="127" t="s">
        <v>249</v>
      </c>
      <c r="B165" s="127">
        <v>164000</v>
      </c>
      <c r="C165" s="128">
        <f t="shared" si="5"/>
        <v>3223500</v>
      </c>
      <c r="D165" s="129">
        <f t="shared" si="4"/>
        <v>172200</v>
      </c>
      <c r="E165" s="130" t="s">
        <v>6069</v>
      </c>
      <c r="F165" s="131"/>
    </row>
    <row r="166" spans="1:6">
      <c r="A166" s="127" t="s">
        <v>250</v>
      </c>
      <c r="B166" s="127">
        <v>165000</v>
      </c>
      <c r="C166" s="128">
        <f t="shared" si="5"/>
        <v>3243000</v>
      </c>
      <c r="D166" s="129">
        <f t="shared" si="4"/>
        <v>173250</v>
      </c>
      <c r="E166" s="130" t="s">
        <v>6069</v>
      </c>
      <c r="F166" s="131"/>
    </row>
    <row r="167" spans="1:6">
      <c r="A167" s="127" t="s">
        <v>251</v>
      </c>
      <c r="B167" s="127">
        <v>166000</v>
      </c>
      <c r="C167" s="128">
        <f t="shared" si="5"/>
        <v>3262500</v>
      </c>
      <c r="D167" s="129">
        <f t="shared" si="4"/>
        <v>174300</v>
      </c>
      <c r="E167" s="130" t="s">
        <v>6069</v>
      </c>
      <c r="F167" s="131"/>
    </row>
    <row r="168" spans="1:6">
      <c r="A168" s="127" t="s">
        <v>252</v>
      </c>
      <c r="B168" s="127">
        <v>167000</v>
      </c>
      <c r="C168" s="128">
        <f t="shared" si="5"/>
        <v>3282000</v>
      </c>
      <c r="D168" s="129">
        <f t="shared" si="4"/>
        <v>175350</v>
      </c>
      <c r="E168" s="130" t="s">
        <v>6069</v>
      </c>
      <c r="F168" s="131"/>
    </row>
    <row r="169" spans="1:6">
      <c r="A169" s="127" t="s">
        <v>253</v>
      </c>
      <c r="B169" s="127">
        <v>168000</v>
      </c>
      <c r="C169" s="128">
        <f t="shared" si="5"/>
        <v>3301500</v>
      </c>
      <c r="D169" s="129">
        <f t="shared" si="4"/>
        <v>176400</v>
      </c>
      <c r="E169" s="130" t="s">
        <v>6069</v>
      </c>
      <c r="F169" s="131"/>
    </row>
    <row r="170" spans="1:6">
      <c r="A170" s="127" t="s">
        <v>254</v>
      </c>
      <c r="B170" s="127">
        <v>169000</v>
      </c>
      <c r="C170" s="128">
        <f t="shared" si="5"/>
        <v>3321000</v>
      </c>
      <c r="D170" s="129">
        <f t="shared" si="4"/>
        <v>177450</v>
      </c>
      <c r="E170" s="130" t="s">
        <v>6069</v>
      </c>
      <c r="F170" s="131"/>
    </row>
    <row r="171" spans="1:6">
      <c r="A171" s="127" t="s">
        <v>255</v>
      </c>
      <c r="B171" s="127">
        <v>170000</v>
      </c>
      <c r="C171" s="128">
        <f t="shared" si="5"/>
        <v>3340500</v>
      </c>
      <c r="D171" s="129">
        <f t="shared" si="4"/>
        <v>178500</v>
      </c>
      <c r="E171" s="130" t="s">
        <v>6069</v>
      </c>
      <c r="F171" s="131"/>
    </row>
    <row r="172" spans="1:6">
      <c r="A172" s="127" t="s">
        <v>256</v>
      </c>
      <c r="B172" s="127">
        <v>171000</v>
      </c>
      <c r="C172" s="128">
        <f t="shared" si="5"/>
        <v>3360000</v>
      </c>
      <c r="D172" s="129">
        <f t="shared" si="4"/>
        <v>179550</v>
      </c>
      <c r="E172" s="130" t="s">
        <v>6069</v>
      </c>
      <c r="F172" s="131"/>
    </row>
    <row r="173" spans="1:6">
      <c r="A173" s="127" t="s">
        <v>257</v>
      </c>
      <c r="B173" s="127">
        <v>172000</v>
      </c>
      <c r="C173" s="128">
        <f t="shared" si="5"/>
        <v>3379500</v>
      </c>
      <c r="D173" s="129">
        <f t="shared" si="4"/>
        <v>180600</v>
      </c>
      <c r="E173" s="130" t="s">
        <v>6069</v>
      </c>
      <c r="F173" s="131"/>
    </row>
    <row r="174" spans="1:6">
      <c r="A174" s="127" t="s">
        <v>258</v>
      </c>
      <c r="B174" s="127">
        <v>173000</v>
      </c>
      <c r="C174" s="128">
        <f t="shared" si="5"/>
        <v>3399000</v>
      </c>
      <c r="D174" s="129">
        <f t="shared" si="4"/>
        <v>181650</v>
      </c>
      <c r="E174" s="130" t="s">
        <v>6069</v>
      </c>
      <c r="F174" s="131"/>
    </row>
    <row r="175" spans="1:6">
      <c r="A175" s="127" t="s">
        <v>259</v>
      </c>
      <c r="B175" s="127">
        <v>174000</v>
      </c>
      <c r="C175" s="128">
        <f t="shared" si="5"/>
        <v>3418500</v>
      </c>
      <c r="D175" s="129">
        <f t="shared" si="4"/>
        <v>182700</v>
      </c>
      <c r="E175" s="130" t="s">
        <v>6069</v>
      </c>
      <c r="F175" s="131"/>
    </row>
    <row r="176" spans="1:6">
      <c r="A176" s="127" t="s">
        <v>260</v>
      </c>
      <c r="B176" s="127">
        <v>175000</v>
      </c>
      <c r="C176" s="128">
        <f t="shared" si="5"/>
        <v>3438000</v>
      </c>
      <c r="D176" s="129">
        <f t="shared" si="4"/>
        <v>183750</v>
      </c>
      <c r="E176" s="130" t="s">
        <v>6069</v>
      </c>
      <c r="F176" s="131"/>
    </row>
    <row r="177" spans="1:6">
      <c r="A177" s="127" t="s">
        <v>261</v>
      </c>
      <c r="B177" s="127">
        <v>176000</v>
      </c>
      <c r="C177" s="128">
        <f t="shared" si="5"/>
        <v>3457500</v>
      </c>
      <c r="D177" s="129">
        <f t="shared" si="4"/>
        <v>184800</v>
      </c>
      <c r="E177" s="130" t="s">
        <v>6069</v>
      </c>
      <c r="F177" s="131"/>
    </row>
    <row r="178" spans="1:6">
      <c r="A178" s="127" t="s">
        <v>262</v>
      </c>
      <c r="B178" s="127">
        <v>177000</v>
      </c>
      <c r="C178" s="128">
        <f t="shared" si="5"/>
        <v>3477000</v>
      </c>
      <c r="D178" s="129">
        <f t="shared" si="4"/>
        <v>185850</v>
      </c>
      <c r="E178" s="130" t="s">
        <v>6069</v>
      </c>
      <c r="F178" s="131"/>
    </row>
    <row r="179" spans="1:6">
      <c r="A179" s="127" t="s">
        <v>2842</v>
      </c>
      <c r="B179" s="127">
        <v>178000</v>
      </c>
      <c r="C179" s="128">
        <f t="shared" si="5"/>
        <v>3496500</v>
      </c>
      <c r="D179" s="129">
        <f t="shared" si="4"/>
        <v>186900</v>
      </c>
      <c r="E179" s="130" t="s">
        <v>6069</v>
      </c>
      <c r="F179" s="131"/>
    </row>
    <row r="180" spans="1:6">
      <c r="A180" s="127" t="s">
        <v>2843</v>
      </c>
      <c r="B180" s="127">
        <v>179000</v>
      </c>
      <c r="C180" s="128">
        <f t="shared" si="5"/>
        <v>3516000</v>
      </c>
      <c r="D180" s="129">
        <f t="shared" si="4"/>
        <v>187950</v>
      </c>
      <c r="E180" s="130" t="s">
        <v>6069</v>
      </c>
      <c r="F180" s="131"/>
    </row>
    <row r="181" spans="1:6">
      <c r="A181" s="127" t="s">
        <v>2844</v>
      </c>
      <c r="B181" s="127">
        <v>180000</v>
      </c>
      <c r="C181" s="128">
        <f t="shared" si="5"/>
        <v>3535500</v>
      </c>
      <c r="D181" s="129">
        <f t="shared" si="4"/>
        <v>189000</v>
      </c>
      <c r="E181" s="130" t="s">
        <v>6069</v>
      </c>
      <c r="F181" s="131"/>
    </row>
    <row r="182" spans="1:6">
      <c r="A182" s="127" t="s">
        <v>2845</v>
      </c>
      <c r="B182" s="127">
        <v>181000</v>
      </c>
      <c r="C182" s="128">
        <f t="shared" si="5"/>
        <v>3555000</v>
      </c>
      <c r="D182" s="129">
        <f t="shared" si="4"/>
        <v>190050</v>
      </c>
      <c r="E182" s="130" t="s">
        <v>6069</v>
      </c>
      <c r="F182" s="131"/>
    </row>
    <row r="183" spans="1:6">
      <c r="A183" s="127" t="s">
        <v>2846</v>
      </c>
      <c r="B183" s="127">
        <v>182000</v>
      </c>
      <c r="C183" s="128">
        <f t="shared" si="5"/>
        <v>3574500</v>
      </c>
      <c r="D183" s="129">
        <f t="shared" si="4"/>
        <v>191100</v>
      </c>
      <c r="E183" s="130" t="s">
        <v>6069</v>
      </c>
      <c r="F183" s="131"/>
    </row>
    <row r="184" spans="1:6">
      <c r="A184" s="127" t="s">
        <v>2847</v>
      </c>
      <c r="B184" s="127">
        <v>183000</v>
      </c>
      <c r="C184" s="128">
        <f t="shared" si="5"/>
        <v>3594000</v>
      </c>
      <c r="D184" s="129">
        <f t="shared" si="4"/>
        <v>192150</v>
      </c>
      <c r="E184" s="130" t="s">
        <v>6069</v>
      </c>
      <c r="F184" s="131"/>
    </row>
    <row r="185" spans="1:6">
      <c r="A185" s="127" t="s">
        <v>2848</v>
      </c>
      <c r="B185" s="127">
        <v>184000</v>
      </c>
      <c r="C185" s="128">
        <f t="shared" si="5"/>
        <v>3613500</v>
      </c>
      <c r="D185" s="129">
        <f t="shared" si="4"/>
        <v>193200</v>
      </c>
      <c r="E185" s="130" t="s">
        <v>6069</v>
      </c>
      <c r="F185" s="131"/>
    </row>
    <row r="186" spans="1:6">
      <c r="A186" s="127" t="s">
        <v>2849</v>
      </c>
      <c r="B186" s="127">
        <v>185000</v>
      </c>
      <c r="C186" s="128">
        <f t="shared" si="5"/>
        <v>3633000</v>
      </c>
      <c r="D186" s="129">
        <f t="shared" si="4"/>
        <v>194250</v>
      </c>
      <c r="E186" s="130" t="s">
        <v>6069</v>
      </c>
      <c r="F186" s="131"/>
    </row>
    <row r="187" spans="1:6">
      <c r="A187" s="127" t="s">
        <v>2850</v>
      </c>
      <c r="B187" s="127">
        <v>186000</v>
      </c>
      <c r="C187" s="128">
        <f t="shared" si="5"/>
        <v>3652500</v>
      </c>
      <c r="D187" s="129">
        <f t="shared" si="4"/>
        <v>195300</v>
      </c>
      <c r="E187" s="130" t="s">
        <v>6069</v>
      </c>
      <c r="F187" s="131"/>
    </row>
    <row r="188" spans="1:6">
      <c r="A188" s="127" t="s">
        <v>2851</v>
      </c>
      <c r="B188" s="127">
        <v>187000</v>
      </c>
      <c r="C188" s="128">
        <f t="shared" si="5"/>
        <v>3672000</v>
      </c>
      <c r="D188" s="129">
        <f t="shared" si="4"/>
        <v>196350</v>
      </c>
      <c r="E188" s="130" t="s">
        <v>6069</v>
      </c>
      <c r="F188" s="131"/>
    </row>
    <row r="189" spans="1:6">
      <c r="A189" s="127" t="s">
        <v>2852</v>
      </c>
      <c r="B189" s="127">
        <v>188000</v>
      </c>
      <c r="C189" s="128">
        <f t="shared" si="5"/>
        <v>3691500</v>
      </c>
      <c r="D189" s="129">
        <f t="shared" si="4"/>
        <v>197400</v>
      </c>
      <c r="E189" s="130" t="s">
        <v>6069</v>
      </c>
      <c r="F189" s="131"/>
    </row>
    <row r="190" spans="1:6">
      <c r="A190" s="127" t="s">
        <v>2853</v>
      </c>
      <c r="B190" s="127">
        <v>189000</v>
      </c>
      <c r="C190" s="128">
        <f t="shared" si="5"/>
        <v>3711000</v>
      </c>
      <c r="D190" s="129">
        <f t="shared" si="4"/>
        <v>198450</v>
      </c>
      <c r="E190" s="130" t="s">
        <v>6069</v>
      </c>
      <c r="F190" s="131"/>
    </row>
    <row r="191" spans="1:6">
      <c r="A191" s="127" t="s">
        <v>2854</v>
      </c>
      <c r="B191" s="127">
        <v>190000</v>
      </c>
      <c r="C191" s="128">
        <f t="shared" si="5"/>
        <v>3730500</v>
      </c>
      <c r="D191" s="129">
        <f t="shared" si="4"/>
        <v>199500</v>
      </c>
      <c r="E191" s="130" t="s">
        <v>6069</v>
      </c>
      <c r="F191" s="131"/>
    </row>
    <row r="192" spans="1:6">
      <c r="A192" s="127" t="s">
        <v>2855</v>
      </c>
      <c r="B192" s="127">
        <v>191000</v>
      </c>
      <c r="C192" s="128">
        <f t="shared" si="5"/>
        <v>3750000</v>
      </c>
      <c r="D192" s="129">
        <f t="shared" si="4"/>
        <v>200550</v>
      </c>
      <c r="E192" s="130" t="s">
        <v>6069</v>
      </c>
      <c r="F192" s="131"/>
    </row>
    <row r="193" spans="1:6">
      <c r="A193" s="127" t="s">
        <v>2856</v>
      </c>
      <c r="B193" s="127">
        <v>192000</v>
      </c>
      <c r="C193" s="128">
        <f t="shared" si="5"/>
        <v>3769500</v>
      </c>
      <c r="D193" s="129">
        <f t="shared" si="4"/>
        <v>201600</v>
      </c>
      <c r="E193" s="130" t="s">
        <v>6069</v>
      </c>
      <c r="F193" s="131"/>
    </row>
    <row r="194" spans="1:6">
      <c r="A194" s="127" t="s">
        <v>2857</v>
      </c>
      <c r="B194" s="127">
        <v>193000</v>
      </c>
      <c r="C194" s="128">
        <f t="shared" si="5"/>
        <v>3789000</v>
      </c>
      <c r="D194" s="129">
        <f t="shared" ref="D194:D257" si="6">SUM($G$2)*(B194*0.001)</f>
        <v>202650</v>
      </c>
      <c r="E194" s="130" t="s">
        <v>6069</v>
      </c>
      <c r="F194" s="131"/>
    </row>
    <row r="195" spans="1:6">
      <c r="A195" s="127" t="s">
        <v>2858</v>
      </c>
      <c r="B195" s="127">
        <v>194000</v>
      </c>
      <c r="C195" s="128">
        <f t="shared" si="5"/>
        <v>3808500</v>
      </c>
      <c r="D195" s="129">
        <f t="shared" si="6"/>
        <v>203700</v>
      </c>
      <c r="E195" s="130" t="s">
        <v>6069</v>
      </c>
      <c r="F195" s="131"/>
    </row>
    <row r="196" spans="1:6">
      <c r="A196" s="127" t="s">
        <v>2859</v>
      </c>
      <c r="B196" s="127">
        <v>195000</v>
      </c>
      <c r="C196" s="128">
        <f t="shared" ref="C196:C259" si="7">SUM(C195)+19500</f>
        <v>3828000</v>
      </c>
      <c r="D196" s="129">
        <f t="shared" si="6"/>
        <v>204750</v>
      </c>
      <c r="E196" s="130" t="s">
        <v>6069</v>
      </c>
      <c r="F196" s="131"/>
    </row>
    <row r="197" spans="1:6">
      <c r="A197" s="127" t="s">
        <v>2860</v>
      </c>
      <c r="B197" s="127">
        <v>196000</v>
      </c>
      <c r="C197" s="128">
        <f t="shared" si="7"/>
        <v>3847500</v>
      </c>
      <c r="D197" s="129">
        <f t="shared" si="6"/>
        <v>205800</v>
      </c>
      <c r="E197" s="130" t="s">
        <v>6069</v>
      </c>
      <c r="F197" s="131"/>
    </row>
    <row r="198" spans="1:6">
      <c r="A198" s="127" t="s">
        <v>2861</v>
      </c>
      <c r="B198" s="127">
        <v>197000</v>
      </c>
      <c r="C198" s="128">
        <f t="shared" si="7"/>
        <v>3867000</v>
      </c>
      <c r="D198" s="129">
        <f t="shared" si="6"/>
        <v>206850</v>
      </c>
      <c r="E198" s="130" t="s">
        <v>6069</v>
      </c>
      <c r="F198" s="131"/>
    </row>
    <row r="199" spans="1:6">
      <c r="A199" s="127" t="s">
        <v>2862</v>
      </c>
      <c r="B199" s="127">
        <v>198000</v>
      </c>
      <c r="C199" s="128">
        <f t="shared" si="7"/>
        <v>3886500</v>
      </c>
      <c r="D199" s="129">
        <f t="shared" si="6"/>
        <v>207900</v>
      </c>
      <c r="E199" s="130" t="s">
        <v>6069</v>
      </c>
      <c r="F199" s="131"/>
    </row>
    <row r="200" spans="1:6">
      <c r="A200" s="127" t="s">
        <v>2863</v>
      </c>
      <c r="B200" s="127">
        <v>199000</v>
      </c>
      <c r="C200" s="128">
        <f t="shared" si="7"/>
        <v>3906000</v>
      </c>
      <c r="D200" s="129">
        <f t="shared" si="6"/>
        <v>208950</v>
      </c>
      <c r="E200" s="130" t="s">
        <v>6069</v>
      </c>
      <c r="F200" s="131"/>
    </row>
    <row r="201" spans="1:6">
      <c r="A201" s="127" t="s">
        <v>2864</v>
      </c>
      <c r="B201" s="127">
        <v>200000</v>
      </c>
      <c r="C201" s="128">
        <f t="shared" si="7"/>
        <v>3925500</v>
      </c>
      <c r="D201" s="129">
        <f t="shared" si="6"/>
        <v>210000</v>
      </c>
      <c r="E201" s="130" t="s">
        <v>6069</v>
      </c>
      <c r="F201" s="131"/>
    </row>
    <row r="202" spans="1:6">
      <c r="A202" s="127" t="s">
        <v>2865</v>
      </c>
      <c r="B202" s="127">
        <v>201000</v>
      </c>
      <c r="C202" s="128">
        <f t="shared" si="7"/>
        <v>3945000</v>
      </c>
      <c r="D202" s="129">
        <f t="shared" si="6"/>
        <v>211050</v>
      </c>
      <c r="E202" s="130" t="s">
        <v>6069</v>
      </c>
      <c r="F202" s="131"/>
    </row>
    <row r="203" spans="1:6">
      <c r="A203" s="127" t="s">
        <v>2866</v>
      </c>
      <c r="B203" s="127">
        <v>202000</v>
      </c>
      <c r="C203" s="128">
        <f t="shared" si="7"/>
        <v>3964500</v>
      </c>
      <c r="D203" s="129">
        <f t="shared" si="6"/>
        <v>212100</v>
      </c>
      <c r="E203" s="130" t="s">
        <v>6069</v>
      </c>
      <c r="F203" s="131"/>
    </row>
    <row r="204" spans="1:6">
      <c r="A204" s="127" t="s">
        <v>2867</v>
      </c>
      <c r="B204" s="127">
        <v>203000</v>
      </c>
      <c r="C204" s="128">
        <f t="shared" si="7"/>
        <v>3984000</v>
      </c>
      <c r="D204" s="129">
        <f t="shared" si="6"/>
        <v>213150</v>
      </c>
      <c r="E204" s="130" t="s">
        <v>6069</v>
      </c>
      <c r="F204" s="131"/>
    </row>
    <row r="205" spans="1:6">
      <c r="A205" s="127" t="s">
        <v>2868</v>
      </c>
      <c r="B205" s="127">
        <v>204000</v>
      </c>
      <c r="C205" s="128">
        <f t="shared" si="7"/>
        <v>4003500</v>
      </c>
      <c r="D205" s="129">
        <f t="shared" si="6"/>
        <v>214200</v>
      </c>
      <c r="E205" s="130" t="s">
        <v>6069</v>
      </c>
      <c r="F205" s="131"/>
    </row>
    <row r="206" spans="1:6">
      <c r="A206" s="127" t="s">
        <v>2869</v>
      </c>
      <c r="B206" s="127">
        <v>205000</v>
      </c>
      <c r="C206" s="128">
        <f t="shared" si="7"/>
        <v>4023000</v>
      </c>
      <c r="D206" s="129">
        <f t="shared" si="6"/>
        <v>215250</v>
      </c>
      <c r="E206" s="130" t="s">
        <v>6069</v>
      </c>
      <c r="F206" s="131"/>
    </row>
    <row r="207" spans="1:6">
      <c r="A207" s="127" t="s">
        <v>2870</v>
      </c>
      <c r="B207" s="127">
        <v>206000</v>
      </c>
      <c r="C207" s="128">
        <f t="shared" si="7"/>
        <v>4042500</v>
      </c>
      <c r="D207" s="129">
        <f t="shared" si="6"/>
        <v>216300</v>
      </c>
      <c r="E207" s="130" t="s">
        <v>6069</v>
      </c>
      <c r="F207" s="131"/>
    </row>
    <row r="208" spans="1:6">
      <c r="A208" s="127" t="s">
        <v>2871</v>
      </c>
      <c r="B208" s="127">
        <v>207000</v>
      </c>
      <c r="C208" s="128">
        <f t="shared" si="7"/>
        <v>4062000</v>
      </c>
      <c r="D208" s="129">
        <f t="shared" si="6"/>
        <v>217350</v>
      </c>
      <c r="E208" s="130" t="s">
        <v>6069</v>
      </c>
      <c r="F208" s="131"/>
    </row>
    <row r="209" spans="1:6">
      <c r="A209" s="127" t="s">
        <v>2872</v>
      </c>
      <c r="B209" s="127">
        <v>208000</v>
      </c>
      <c r="C209" s="128">
        <f t="shared" si="7"/>
        <v>4081500</v>
      </c>
      <c r="D209" s="129">
        <f t="shared" si="6"/>
        <v>218400</v>
      </c>
      <c r="E209" s="130" t="s">
        <v>6069</v>
      </c>
      <c r="F209" s="131"/>
    </row>
    <row r="210" spans="1:6">
      <c r="A210" s="127" t="s">
        <v>2873</v>
      </c>
      <c r="B210" s="127">
        <v>209000</v>
      </c>
      <c r="C210" s="128">
        <f t="shared" si="7"/>
        <v>4101000</v>
      </c>
      <c r="D210" s="129">
        <f t="shared" si="6"/>
        <v>219450</v>
      </c>
      <c r="E210" s="130" t="s">
        <v>6069</v>
      </c>
      <c r="F210" s="131"/>
    </row>
    <row r="211" spans="1:6">
      <c r="A211" s="127" t="s">
        <v>2874</v>
      </c>
      <c r="B211" s="127">
        <v>210000</v>
      </c>
      <c r="C211" s="128">
        <f t="shared" si="7"/>
        <v>4120500</v>
      </c>
      <c r="D211" s="129">
        <f t="shared" si="6"/>
        <v>220500</v>
      </c>
      <c r="E211" s="130" t="s">
        <v>6069</v>
      </c>
      <c r="F211" s="131"/>
    </row>
    <row r="212" spans="1:6">
      <c r="A212" s="127" t="s">
        <v>3652</v>
      </c>
      <c r="B212" s="127">
        <v>211000</v>
      </c>
      <c r="C212" s="128">
        <f t="shared" si="7"/>
        <v>4140000</v>
      </c>
      <c r="D212" s="129">
        <f t="shared" si="6"/>
        <v>221550</v>
      </c>
      <c r="E212" s="130" t="s">
        <v>6069</v>
      </c>
      <c r="F212" s="131"/>
    </row>
    <row r="213" spans="1:6">
      <c r="A213" s="127" t="s">
        <v>3653</v>
      </c>
      <c r="B213" s="127">
        <v>212000</v>
      </c>
      <c r="C213" s="128">
        <f t="shared" si="7"/>
        <v>4159500</v>
      </c>
      <c r="D213" s="129">
        <f t="shared" si="6"/>
        <v>222600</v>
      </c>
      <c r="E213" s="130" t="s">
        <v>6069</v>
      </c>
      <c r="F213" s="131"/>
    </row>
    <row r="214" spans="1:6">
      <c r="A214" s="127" t="s">
        <v>3654</v>
      </c>
      <c r="B214" s="127">
        <v>213000</v>
      </c>
      <c r="C214" s="128">
        <f t="shared" si="7"/>
        <v>4179000</v>
      </c>
      <c r="D214" s="129">
        <f t="shared" si="6"/>
        <v>223650</v>
      </c>
      <c r="E214" s="130" t="s">
        <v>6069</v>
      </c>
      <c r="F214" s="131"/>
    </row>
    <row r="215" spans="1:6">
      <c r="A215" s="127" t="s">
        <v>3655</v>
      </c>
      <c r="B215" s="127">
        <v>214000</v>
      </c>
      <c r="C215" s="128">
        <f t="shared" si="7"/>
        <v>4198500</v>
      </c>
      <c r="D215" s="129">
        <f t="shared" si="6"/>
        <v>224700</v>
      </c>
      <c r="E215" s="130" t="s">
        <v>6069</v>
      </c>
      <c r="F215" s="131"/>
    </row>
    <row r="216" spans="1:6">
      <c r="A216" s="127" t="s">
        <v>3656</v>
      </c>
      <c r="B216" s="127">
        <v>215000</v>
      </c>
      <c r="C216" s="128">
        <f t="shared" si="7"/>
        <v>4218000</v>
      </c>
      <c r="D216" s="129">
        <f t="shared" si="6"/>
        <v>225750</v>
      </c>
      <c r="E216" s="130" t="s">
        <v>6069</v>
      </c>
      <c r="F216" s="131"/>
    </row>
    <row r="217" spans="1:6">
      <c r="A217" s="127" t="s">
        <v>3657</v>
      </c>
      <c r="B217" s="127">
        <v>216000</v>
      </c>
      <c r="C217" s="128">
        <f t="shared" si="7"/>
        <v>4237500</v>
      </c>
      <c r="D217" s="129">
        <f t="shared" si="6"/>
        <v>226800</v>
      </c>
      <c r="E217" s="130" t="s">
        <v>6069</v>
      </c>
      <c r="F217" s="131"/>
    </row>
    <row r="218" spans="1:6">
      <c r="A218" s="127" t="s">
        <v>3658</v>
      </c>
      <c r="B218" s="127">
        <v>217000</v>
      </c>
      <c r="C218" s="128">
        <f t="shared" si="7"/>
        <v>4257000</v>
      </c>
      <c r="D218" s="129">
        <f t="shared" si="6"/>
        <v>227850</v>
      </c>
      <c r="E218" s="130" t="s">
        <v>6069</v>
      </c>
      <c r="F218" s="131"/>
    </row>
    <row r="219" spans="1:6">
      <c r="A219" s="127" t="s">
        <v>3659</v>
      </c>
      <c r="B219" s="127">
        <v>218000</v>
      </c>
      <c r="C219" s="128">
        <f t="shared" si="7"/>
        <v>4276500</v>
      </c>
      <c r="D219" s="129">
        <f t="shared" si="6"/>
        <v>228900</v>
      </c>
      <c r="E219" s="130" t="s">
        <v>6069</v>
      </c>
      <c r="F219" s="131"/>
    </row>
    <row r="220" spans="1:6">
      <c r="A220" s="127" t="s">
        <v>3660</v>
      </c>
      <c r="B220" s="127">
        <v>219000</v>
      </c>
      <c r="C220" s="128">
        <f t="shared" si="7"/>
        <v>4296000</v>
      </c>
      <c r="D220" s="129">
        <f t="shared" si="6"/>
        <v>229950</v>
      </c>
      <c r="E220" s="130" t="s">
        <v>6069</v>
      </c>
      <c r="F220" s="131"/>
    </row>
    <row r="221" spans="1:6">
      <c r="A221" s="127" t="s">
        <v>3661</v>
      </c>
      <c r="B221" s="127">
        <v>220000</v>
      </c>
      <c r="C221" s="128">
        <f t="shared" si="7"/>
        <v>4315500</v>
      </c>
      <c r="D221" s="129">
        <f t="shared" si="6"/>
        <v>231000</v>
      </c>
      <c r="E221" s="130" t="s">
        <v>6069</v>
      </c>
      <c r="F221" s="131"/>
    </row>
    <row r="222" spans="1:6">
      <c r="A222" s="127" t="s">
        <v>3662</v>
      </c>
      <c r="B222" s="127">
        <v>221000</v>
      </c>
      <c r="C222" s="128">
        <f t="shared" si="7"/>
        <v>4335000</v>
      </c>
      <c r="D222" s="129">
        <f t="shared" si="6"/>
        <v>232050</v>
      </c>
      <c r="E222" s="130" t="s">
        <v>6069</v>
      </c>
      <c r="F222" s="131"/>
    </row>
    <row r="223" spans="1:6">
      <c r="A223" s="127" t="s">
        <v>4395</v>
      </c>
      <c r="B223" s="127">
        <v>222000</v>
      </c>
      <c r="C223" s="128">
        <f t="shared" si="7"/>
        <v>4354500</v>
      </c>
      <c r="D223" s="129">
        <f t="shared" si="6"/>
        <v>233100</v>
      </c>
      <c r="E223" s="130" t="s">
        <v>6069</v>
      </c>
      <c r="F223" s="131"/>
    </row>
    <row r="224" spans="1:6">
      <c r="A224" s="127" t="s">
        <v>4396</v>
      </c>
      <c r="B224" s="127">
        <v>223000</v>
      </c>
      <c r="C224" s="128">
        <f t="shared" si="7"/>
        <v>4374000</v>
      </c>
      <c r="D224" s="129">
        <f t="shared" si="6"/>
        <v>234150</v>
      </c>
      <c r="E224" s="130" t="s">
        <v>6069</v>
      </c>
      <c r="F224" s="131"/>
    </row>
    <row r="225" spans="1:6">
      <c r="A225" s="127" t="s">
        <v>4397</v>
      </c>
      <c r="B225" s="127">
        <v>224000</v>
      </c>
      <c r="C225" s="128">
        <f t="shared" si="7"/>
        <v>4393500</v>
      </c>
      <c r="D225" s="129">
        <f t="shared" si="6"/>
        <v>235200</v>
      </c>
      <c r="E225" s="130" t="s">
        <v>6069</v>
      </c>
      <c r="F225" s="131"/>
    </row>
    <row r="226" spans="1:6">
      <c r="A226" s="127" t="s">
        <v>4398</v>
      </c>
      <c r="B226" s="127">
        <v>225000</v>
      </c>
      <c r="C226" s="128">
        <f t="shared" si="7"/>
        <v>4413000</v>
      </c>
      <c r="D226" s="129">
        <f t="shared" si="6"/>
        <v>236250</v>
      </c>
      <c r="E226" s="130" t="s">
        <v>6069</v>
      </c>
      <c r="F226" s="131"/>
    </row>
    <row r="227" spans="1:6">
      <c r="A227" s="127" t="s">
        <v>4399</v>
      </c>
      <c r="B227" s="127">
        <v>226000</v>
      </c>
      <c r="C227" s="128">
        <f t="shared" si="7"/>
        <v>4432500</v>
      </c>
      <c r="D227" s="129">
        <f t="shared" si="6"/>
        <v>237300</v>
      </c>
      <c r="E227" s="130" t="s">
        <v>6069</v>
      </c>
      <c r="F227" s="131"/>
    </row>
    <row r="228" spans="1:6">
      <c r="A228" s="127" t="s">
        <v>4400</v>
      </c>
      <c r="B228" s="127">
        <v>227000</v>
      </c>
      <c r="C228" s="128">
        <f t="shared" si="7"/>
        <v>4452000</v>
      </c>
      <c r="D228" s="129">
        <f t="shared" si="6"/>
        <v>238350</v>
      </c>
      <c r="E228" s="130" t="s">
        <v>6069</v>
      </c>
      <c r="F228" s="131"/>
    </row>
    <row r="229" spans="1:6">
      <c r="A229" s="127" t="s">
        <v>4401</v>
      </c>
      <c r="B229" s="127">
        <v>228000</v>
      </c>
      <c r="C229" s="128">
        <f t="shared" si="7"/>
        <v>4471500</v>
      </c>
      <c r="D229" s="129">
        <f t="shared" si="6"/>
        <v>239400</v>
      </c>
      <c r="E229" s="130" t="s">
        <v>6069</v>
      </c>
      <c r="F229" s="131"/>
    </row>
    <row r="230" spans="1:6">
      <c r="A230" s="127" t="s">
        <v>4402</v>
      </c>
      <c r="B230" s="127">
        <v>229000</v>
      </c>
      <c r="C230" s="128">
        <f t="shared" si="7"/>
        <v>4491000</v>
      </c>
      <c r="D230" s="129">
        <f t="shared" si="6"/>
        <v>240450</v>
      </c>
      <c r="E230" s="130" t="s">
        <v>6069</v>
      </c>
      <c r="F230" s="131"/>
    </row>
    <row r="231" spans="1:6">
      <c r="A231" s="127" t="s">
        <v>4403</v>
      </c>
      <c r="B231" s="127">
        <v>230000</v>
      </c>
      <c r="C231" s="128">
        <f t="shared" si="7"/>
        <v>4510500</v>
      </c>
      <c r="D231" s="129">
        <f t="shared" si="6"/>
        <v>241500</v>
      </c>
      <c r="E231" s="130" t="s">
        <v>6069</v>
      </c>
      <c r="F231" s="131"/>
    </row>
    <row r="232" spans="1:6">
      <c r="A232" s="127" t="s">
        <v>4404</v>
      </c>
      <c r="B232" s="127">
        <v>231000</v>
      </c>
      <c r="C232" s="128">
        <f t="shared" si="7"/>
        <v>4530000</v>
      </c>
      <c r="D232" s="129">
        <f t="shared" si="6"/>
        <v>242550</v>
      </c>
      <c r="E232" s="130" t="s">
        <v>6069</v>
      </c>
      <c r="F232" s="131"/>
    </row>
    <row r="233" spans="1:6">
      <c r="A233" s="127" t="s">
        <v>4405</v>
      </c>
      <c r="B233" s="127">
        <v>232000</v>
      </c>
      <c r="C233" s="128">
        <f t="shared" si="7"/>
        <v>4549500</v>
      </c>
      <c r="D233" s="129">
        <f t="shared" si="6"/>
        <v>243600</v>
      </c>
      <c r="E233" s="130" t="s">
        <v>6069</v>
      </c>
      <c r="F233" s="131"/>
    </row>
    <row r="234" spans="1:6">
      <c r="A234" s="127" t="s">
        <v>4406</v>
      </c>
      <c r="B234" s="127">
        <v>233000</v>
      </c>
      <c r="C234" s="128">
        <f t="shared" si="7"/>
        <v>4569000</v>
      </c>
      <c r="D234" s="129">
        <f t="shared" si="6"/>
        <v>244650</v>
      </c>
      <c r="E234" s="130" t="s">
        <v>6069</v>
      </c>
      <c r="F234" s="131"/>
    </row>
    <row r="235" spans="1:6">
      <c r="A235" s="127" t="s">
        <v>4407</v>
      </c>
      <c r="B235" s="127">
        <v>234000</v>
      </c>
      <c r="C235" s="128">
        <f t="shared" si="7"/>
        <v>4588500</v>
      </c>
      <c r="D235" s="129">
        <f t="shared" si="6"/>
        <v>245700</v>
      </c>
      <c r="E235" s="130" t="s">
        <v>6069</v>
      </c>
      <c r="F235" s="131"/>
    </row>
    <row r="236" spans="1:6">
      <c r="A236" s="127" t="s">
        <v>4408</v>
      </c>
      <c r="B236" s="127">
        <v>235000</v>
      </c>
      <c r="C236" s="128">
        <f t="shared" si="7"/>
        <v>4608000</v>
      </c>
      <c r="D236" s="129">
        <f t="shared" si="6"/>
        <v>246750</v>
      </c>
      <c r="E236" s="130" t="s">
        <v>6069</v>
      </c>
      <c r="F236" s="131"/>
    </row>
    <row r="237" spans="1:6">
      <c r="A237" s="127" t="s">
        <v>4409</v>
      </c>
      <c r="B237" s="127">
        <v>236000</v>
      </c>
      <c r="C237" s="128">
        <f t="shared" si="7"/>
        <v>4627500</v>
      </c>
      <c r="D237" s="129">
        <f t="shared" si="6"/>
        <v>247800</v>
      </c>
      <c r="E237" s="130" t="s">
        <v>6069</v>
      </c>
      <c r="F237" s="131"/>
    </row>
    <row r="238" spans="1:6">
      <c r="A238" s="127" t="s">
        <v>4410</v>
      </c>
      <c r="B238" s="127">
        <v>237000</v>
      </c>
      <c r="C238" s="128">
        <f t="shared" si="7"/>
        <v>4647000</v>
      </c>
      <c r="D238" s="129">
        <f t="shared" si="6"/>
        <v>248850</v>
      </c>
      <c r="E238" s="130" t="s">
        <v>6069</v>
      </c>
      <c r="F238" s="131"/>
    </row>
    <row r="239" spans="1:6">
      <c r="A239" s="127" t="s">
        <v>4411</v>
      </c>
      <c r="B239" s="127">
        <v>238000</v>
      </c>
      <c r="C239" s="128">
        <f t="shared" si="7"/>
        <v>4666500</v>
      </c>
      <c r="D239" s="129">
        <f t="shared" si="6"/>
        <v>249900</v>
      </c>
      <c r="E239" s="130" t="s">
        <v>6069</v>
      </c>
      <c r="F239" s="131"/>
    </row>
    <row r="240" spans="1:6">
      <c r="A240" s="127" t="s">
        <v>4412</v>
      </c>
      <c r="B240" s="127">
        <v>239000</v>
      </c>
      <c r="C240" s="128">
        <f t="shared" si="7"/>
        <v>4686000</v>
      </c>
      <c r="D240" s="129">
        <f t="shared" si="6"/>
        <v>250950</v>
      </c>
      <c r="E240" s="130" t="s">
        <v>6069</v>
      </c>
      <c r="F240" s="131"/>
    </row>
    <row r="241" spans="1:6">
      <c r="A241" s="127" t="s">
        <v>4413</v>
      </c>
      <c r="B241" s="127">
        <v>240000</v>
      </c>
      <c r="C241" s="128">
        <f t="shared" si="7"/>
        <v>4705500</v>
      </c>
      <c r="D241" s="129">
        <f t="shared" si="6"/>
        <v>252000</v>
      </c>
      <c r="E241" s="130" t="s">
        <v>6069</v>
      </c>
      <c r="F241" s="131"/>
    </row>
    <row r="242" spans="1:6">
      <c r="A242" s="127" t="s">
        <v>4414</v>
      </c>
      <c r="B242" s="127">
        <v>241000</v>
      </c>
      <c r="C242" s="128">
        <f t="shared" si="7"/>
        <v>4725000</v>
      </c>
      <c r="D242" s="129">
        <f t="shared" si="6"/>
        <v>253050</v>
      </c>
      <c r="E242" s="130" t="s">
        <v>6069</v>
      </c>
      <c r="F242" s="131"/>
    </row>
    <row r="243" spans="1:6">
      <c r="A243" s="127" t="s">
        <v>4415</v>
      </c>
      <c r="B243" s="127">
        <v>242000</v>
      </c>
      <c r="C243" s="128">
        <f t="shared" si="7"/>
        <v>4744500</v>
      </c>
      <c r="D243" s="129">
        <f t="shared" si="6"/>
        <v>254100</v>
      </c>
      <c r="E243" s="130" t="s">
        <v>6069</v>
      </c>
      <c r="F243" s="131"/>
    </row>
    <row r="244" spans="1:6">
      <c r="A244" s="127" t="str">
        <f t="shared" ref="A244:A307" si="8">"인도"&amp;B244</f>
        <v>인도243000</v>
      </c>
      <c r="B244" s="127">
        <f t="shared" ref="B244:B307" si="9">B243+1000</f>
        <v>243000</v>
      </c>
      <c r="C244" s="128">
        <f t="shared" si="7"/>
        <v>4764000</v>
      </c>
      <c r="D244" s="129">
        <f t="shared" si="6"/>
        <v>255150</v>
      </c>
      <c r="E244" s="130" t="s">
        <v>6069</v>
      </c>
      <c r="F244" s="131"/>
    </row>
    <row r="245" spans="1:6">
      <c r="A245" s="127" t="str">
        <f t="shared" si="8"/>
        <v>인도244000</v>
      </c>
      <c r="B245" s="127">
        <f t="shared" si="9"/>
        <v>244000</v>
      </c>
      <c r="C245" s="128">
        <f t="shared" si="7"/>
        <v>4783500</v>
      </c>
      <c r="D245" s="129">
        <f t="shared" si="6"/>
        <v>256200</v>
      </c>
      <c r="E245" s="130" t="s">
        <v>6069</v>
      </c>
      <c r="F245" s="131"/>
    </row>
    <row r="246" spans="1:6">
      <c r="A246" s="127" t="str">
        <f t="shared" si="8"/>
        <v>인도245000</v>
      </c>
      <c r="B246" s="127">
        <f t="shared" si="9"/>
        <v>245000</v>
      </c>
      <c r="C246" s="128">
        <f t="shared" si="7"/>
        <v>4803000</v>
      </c>
      <c r="D246" s="129">
        <f t="shared" si="6"/>
        <v>257250</v>
      </c>
      <c r="E246" s="130" t="s">
        <v>6069</v>
      </c>
      <c r="F246" s="131"/>
    </row>
    <row r="247" spans="1:6">
      <c r="A247" s="127" t="str">
        <f t="shared" si="8"/>
        <v>인도246000</v>
      </c>
      <c r="B247" s="127">
        <f t="shared" si="9"/>
        <v>246000</v>
      </c>
      <c r="C247" s="128">
        <f t="shared" si="7"/>
        <v>4822500</v>
      </c>
      <c r="D247" s="129">
        <f t="shared" si="6"/>
        <v>258300</v>
      </c>
      <c r="E247" s="130" t="s">
        <v>6069</v>
      </c>
      <c r="F247" s="131"/>
    </row>
    <row r="248" spans="1:6">
      <c r="A248" s="127" t="str">
        <f t="shared" si="8"/>
        <v>인도247000</v>
      </c>
      <c r="B248" s="127">
        <f t="shared" si="9"/>
        <v>247000</v>
      </c>
      <c r="C248" s="128">
        <f t="shared" si="7"/>
        <v>4842000</v>
      </c>
      <c r="D248" s="129">
        <f t="shared" si="6"/>
        <v>259350</v>
      </c>
      <c r="E248" s="130" t="s">
        <v>6069</v>
      </c>
      <c r="F248" s="131"/>
    </row>
    <row r="249" spans="1:6">
      <c r="A249" s="127" t="str">
        <f t="shared" si="8"/>
        <v>인도248000</v>
      </c>
      <c r="B249" s="127">
        <f t="shared" si="9"/>
        <v>248000</v>
      </c>
      <c r="C249" s="128">
        <f t="shared" si="7"/>
        <v>4861500</v>
      </c>
      <c r="D249" s="129">
        <f t="shared" si="6"/>
        <v>260400</v>
      </c>
      <c r="E249" s="130" t="s">
        <v>6069</v>
      </c>
      <c r="F249" s="131"/>
    </row>
    <row r="250" spans="1:6">
      <c r="A250" s="127" t="str">
        <f t="shared" si="8"/>
        <v>인도249000</v>
      </c>
      <c r="B250" s="127">
        <f t="shared" si="9"/>
        <v>249000</v>
      </c>
      <c r="C250" s="128">
        <f t="shared" si="7"/>
        <v>4881000</v>
      </c>
      <c r="D250" s="129">
        <f t="shared" si="6"/>
        <v>261450</v>
      </c>
      <c r="E250" s="130" t="s">
        <v>6069</v>
      </c>
      <c r="F250" s="131"/>
    </row>
    <row r="251" spans="1:6">
      <c r="A251" s="127" t="str">
        <f t="shared" si="8"/>
        <v>인도250000</v>
      </c>
      <c r="B251" s="127">
        <f t="shared" si="9"/>
        <v>250000</v>
      </c>
      <c r="C251" s="128">
        <f t="shared" si="7"/>
        <v>4900500</v>
      </c>
      <c r="D251" s="129">
        <f t="shared" si="6"/>
        <v>262500</v>
      </c>
      <c r="E251" s="130" t="s">
        <v>6069</v>
      </c>
      <c r="F251" s="131"/>
    </row>
    <row r="252" spans="1:6">
      <c r="A252" s="127" t="str">
        <f t="shared" si="8"/>
        <v>인도251000</v>
      </c>
      <c r="B252" s="127">
        <f t="shared" si="9"/>
        <v>251000</v>
      </c>
      <c r="C252" s="128">
        <f t="shared" si="7"/>
        <v>4920000</v>
      </c>
      <c r="D252" s="129">
        <f t="shared" si="6"/>
        <v>263550</v>
      </c>
      <c r="E252" s="130" t="s">
        <v>6069</v>
      </c>
      <c r="F252" s="131"/>
    </row>
    <row r="253" spans="1:6">
      <c r="A253" s="127" t="str">
        <f t="shared" si="8"/>
        <v>인도252000</v>
      </c>
      <c r="B253" s="127">
        <f t="shared" si="9"/>
        <v>252000</v>
      </c>
      <c r="C253" s="128">
        <f t="shared" si="7"/>
        <v>4939500</v>
      </c>
      <c r="D253" s="129">
        <f t="shared" si="6"/>
        <v>264600</v>
      </c>
      <c r="E253" s="130" t="s">
        <v>6069</v>
      </c>
      <c r="F253" s="131"/>
    </row>
    <row r="254" spans="1:6">
      <c r="A254" s="127" t="str">
        <f t="shared" si="8"/>
        <v>인도253000</v>
      </c>
      <c r="B254" s="127">
        <f t="shared" si="9"/>
        <v>253000</v>
      </c>
      <c r="C254" s="128">
        <f t="shared" si="7"/>
        <v>4959000</v>
      </c>
      <c r="D254" s="129">
        <f t="shared" si="6"/>
        <v>265650</v>
      </c>
      <c r="E254" s="130" t="s">
        <v>6069</v>
      </c>
      <c r="F254" s="131"/>
    </row>
    <row r="255" spans="1:6">
      <c r="A255" s="127" t="str">
        <f t="shared" si="8"/>
        <v>인도254000</v>
      </c>
      <c r="B255" s="127">
        <f t="shared" si="9"/>
        <v>254000</v>
      </c>
      <c r="C255" s="128">
        <f t="shared" si="7"/>
        <v>4978500</v>
      </c>
      <c r="D255" s="129">
        <f t="shared" si="6"/>
        <v>266700</v>
      </c>
      <c r="E255" s="130" t="s">
        <v>6069</v>
      </c>
      <c r="F255" s="131"/>
    </row>
    <row r="256" spans="1:6">
      <c r="A256" s="127" t="str">
        <f t="shared" si="8"/>
        <v>인도255000</v>
      </c>
      <c r="B256" s="127">
        <f t="shared" si="9"/>
        <v>255000</v>
      </c>
      <c r="C256" s="128">
        <f t="shared" si="7"/>
        <v>4998000</v>
      </c>
      <c r="D256" s="129">
        <f t="shared" si="6"/>
        <v>267750</v>
      </c>
      <c r="E256" s="130" t="s">
        <v>6069</v>
      </c>
      <c r="F256" s="131"/>
    </row>
    <row r="257" spans="1:6">
      <c r="A257" s="127" t="str">
        <f t="shared" si="8"/>
        <v>인도256000</v>
      </c>
      <c r="B257" s="127">
        <f t="shared" si="9"/>
        <v>256000</v>
      </c>
      <c r="C257" s="128">
        <f t="shared" si="7"/>
        <v>5017500</v>
      </c>
      <c r="D257" s="129">
        <f t="shared" si="6"/>
        <v>268800</v>
      </c>
      <c r="E257" s="130" t="s">
        <v>6069</v>
      </c>
      <c r="F257" s="131"/>
    </row>
    <row r="258" spans="1:6">
      <c r="A258" s="127" t="str">
        <f t="shared" si="8"/>
        <v>인도257000</v>
      </c>
      <c r="B258" s="127">
        <f t="shared" si="9"/>
        <v>257000</v>
      </c>
      <c r="C258" s="128">
        <f t="shared" si="7"/>
        <v>5037000</v>
      </c>
      <c r="D258" s="129">
        <f t="shared" ref="D258:D321" si="10">SUM($G$2)*(B258*0.001)</f>
        <v>269850</v>
      </c>
      <c r="E258" s="130" t="s">
        <v>6069</v>
      </c>
      <c r="F258" s="131"/>
    </row>
    <row r="259" spans="1:6">
      <c r="A259" s="127" t="str">
        <f t="shared" si="8"/>
        <v>인도258000</v>
      </c>
      <c r="B259" s="127">
        <f t="shared" si="9"/>
        <v>258000</v>
      </c>
      <c r="C259" s="128">
        <f t="shared" si="7"/>
        <v>5056500</v>
      </c>
      <c r="D259" s="129">
        <f t="shared" si="10"/>
        <v>270900</v>
      </c>
      <c r="E259" s="130" t="s">
        <v>6069</v>
      </c>
      <c r="F259" s="131"/>
    </row>
    <row r="260" spans="1:6">
      <c r="A260" s="127" t="str">
        <f t="shared" si="8"/>
        <v>인도259000</v>
      </c>
      <c r="B260" s="127">
        <f t="shared" si="9"/>
        <v>259000</v>
      </c>
      <c r="C260" s="128">
        <f t="shared" ref="C260:C323" si="11">SUM(C259)+19500</f>
        <v>5076000</v>
      </c>
      <c r="D260" s="129">
        <f t="shared" si="10"/>
        <v>271950</v>
      </c>
      <c r="E260" s="130" t="s">
        <v>6069</v>
      </c>
      <c r="F260" s="131"/>
    </row>
    <row r="261" spans="1:6">
      <c r="A261" s="127" t="str">
        <f t="shared" si="8"/>
        <v>인도260000</v>
      </c>
      <c r="B261" s="127">
        <f t="shared" si="9"/>
        <v>260000</v>
      </c>
      <c r="C261" s="128">
        <f t="shared" si="11"/>
        <v>5095500</v>
      </c>
      <c r="D261" s="129">
        <f t="shared" si="10"/>
        <v>273000</v>
      </c>
      <c r="E261" s="130" t="s">
        <v>6069</v>
      </c>
      <c r="F261" s="131"/>
    </row>
    <row r="262" spans="1:6">
      <c r="A262" s="127" t="str">
        <f t="shared" si="8"/>
        <v>인도261000</v>
      </c>
      <c r="B262" s="127">
        <f t="shared" si="9"/>
        <v>261000</v>
      </c>
      <c r="C262" s="128">
        <f t="shared" si="11"/>
        <v>5115000</v>
      </c>
      <c r="D262" s="129">
        <f t="shared" si="10"/>
        <v>274050</v>
      </c>
      <c r="E262" s="130" t="s">
        <v>6069</v>
      </c>
      <c r="F262" s="131"/>
    </row>
    <row r="263" spans="1:6">
      <c r="A263" s="127" t="str">
        <f t="shared" si="8"/>
        <v>인도262000</v>
      </c>
      <c r="B263" s="127">
        <f t="shared" si="9"/>
        <v>262000</v>
      </c>
      <c r="C263" s="128">
        <f t="shared" si="11"/>
        <v>5134500</v>
      </c>
      <c r="D263" s="129">
        <f t="shared" si="10"/>
        <v>275100</v>
      </c>
      <c r="E263" s="130" t="s">
        <v>6069</v>
      </c>
      <c r="F263" s="131"/>
    </row>
    <row r="264" spans="1:6">
      <c r="A264" s="127" t="str">
        <f t="shared" si="8"/>
        <v>인도263000</v>
      </c>
      <c r="B264" s="127">
        <f t="shared" si="9"/>
        <v>263000</v>
      </c>
      <c r="C264" s="128">
        <f t="shared" si="11"/>
        <v>5154000</v>
      </c>
      <c r="D264" s="129">
        <f t="shared" si="10"/>
        <v>276150</v>
      </c>
      <c r="E264" s="130" t="s">
        <v>6069</v>
      </c>
      <c r="F264" s="131"/>
    </row>
    <row r="265" spans="1:6">
      <c r="A265" s="127" t="str">
        <f t="shared" si="8"/>
        <v>인도264000</v>
      </c>
      <c r="B265" s="127">
        <f t="shared" si="9"/>
        <v>264000</v>
      </c>
      <c r="C265" s="128">
        <f t="shared" si="11"/>
        <v>5173500</v>
      </c>
      <c r="D265" s="129">
        <f t="shared" si="10"/>
        <v>277200</v>
      </c>
      <c r="E265" s="130" t="s">
        <v>6069</v>
      </c>
      <c r="F265" s="131"/>
    </row>
    <row r="266" spans="1:6">
      <c r="A266" s="127" t="str">
        <f t="shared" si="8"/>
        <v>인도265000</v>
      </c>
      <c r="B266" s="127">
        <f t="shared" si="9"/>
        <v>265000</v>
      </c>
      <c r="C266" s="128">
        <f t="shared" si="11"/>
        <v>5193000</v>
      </c>
      <c r="D266" s="129">
        <f t="shared" si="10"/>
        <v>278250</v>
      </c>
      <c r="E266" s="130" t="s">
        <v>6069</v>
      </c>
      <c r="F266" s="131"/>
    </row>
    <row r="267" spans="1:6">
      <c r="A267" s="127" t="str">
        <f t="shared" si="8"/>
        <v>인도266000</v>
      </c>
      <c r="B267" s="127">
        <f t="shared" si="9"/>
        <v>266000</v>
      </c>
      <c r="C267" s="128">
        <f t="shared" si="11"/>
        <v>5212500</v>
      </c>
      <c r="D267" s="129">
        <f t="shared" si="10"/>
        <v>279300</v>
      </c>
      <c r="E267" s="130" t="s">
        <v>6069</v>
      </c>
      <c r="F267" s="131"/>
    </row>
    <row r="268" spans="1:6">
      <c r="A268" s="127" t="str">
        <f t="shared" si="8"/>
        <v>인도267000</v>
      </c>
      <c r="B268" s="127">
        <f t="shared" si="9"/>
        <v>267000</v>
      </c>
      <c r="C268" s="128">
        <f t="shared" si="11"/>
        <v>5232000</v>
      </c>
      <c r="D268" s="129">
        <f t="shared" si="10"/>
        <v>280350</v>
      </c>
      <c r="E268" s="130" t="s">
        <v>6069</v>
      </c>
      <c r="F268" s="131"/>
    </row>
    <row r="269" spans="1:6">
      <c r="A269" s="127" t="str">
        <f t="shared" si="8"/>
        <v>인도268000</v>
      </c>
      <c r="B269" s="127">
        <f t="shared" si="9"/>
        <v>268000</v>
      </c>
      <c r="C269" s="128">
        <f t="shared" si="11"/>
        <v>5251500</v>
      </c>
      <c r="D269" s="129">
        <f t="shared" si="10"/>
        <v>281400</v>
      </c>
      <c r="E269" s="130" t="s">
        <v>6069</v>
      </c>
      <c r="F269" s="131"/>
    </row>
    <row r="270" spans="1:6">
      <c r="A270" s="127" t="str">
        <f t="shared" si="8"/>
        <v>인도269000</v>
      </c>
      <c r="B270" s="127">
        <f t="shared" si="9"/>
        <v>269000</v>
      </c>
      <c r="C270" s="128">
        <f t="shared" si="11"/>
        <v>5271000</v>
      </c>
      <c r="D270" s="129">
        <f t="shared" si="10"/>
        <v>282450</v>
      </c>
      <c r="E270" s="130" t="s">
        <v>6069</v>
      </c>
      <c r="F270" s="131"/>
    </row>
    <row r="271" spans="1:6">
      <c r="A271" s="127" t="str">
        <f t="shared" si="8"/>
        <v>인도270000</v>
      </c>
      <c r="B271" s="127">
        <f t="shared" si="9"/>
        <v>270000</v>
      </c>
      <c r="C271" s="128">
        <f t="shared" si="11"/>
        <v>5290500</v>
      </c>
      <c r="D271" s="129">
        <f t="shared" si="10"/>
        <v>283500</v>
      </c>
      <c r="E271" s="130" t="s">
        <v>6069</v>
      </c>
      <c r="F271" s="131"/>
    </row>
    <row r="272" spans="1:6">
      <c r="A272" s="127" t="str">
        <f t="shared" si="8"/>
        <v>인도271000</v>
      </c>
      <c r="B272" s="127">
        <f t="shared" si="9"/>
        <v>271000</v>
      </c>
      <c r="C272" s="128">
        <f t="shared" si="11"/>
        <v>5310000</v>
      </c>
      <c r="D272" s="129">
        <f t="shared" si="10"/>
        <v>284550</v>
      </c>
      <c r="E272" s="130" t="s">
        <v>6069</v>
      </c>
      <c r="F272" s="131"/>
    </row>
    <row r="273" spans="1:6">
      <c r="A273" s="127" t="str">
        <f t="shared" si="8"/>
        <v>인도272000</v>
      </c>
      <c r="B273" s="127">
        <f t="shared" si="9"/>
        <v>272000</v>
      </c>
      <c r="C273" s="128">
        <f t="shared" si="11"/>
        <v>5329500</v>
      </c>
      <c r="D273" s="129">
        <f t="shared" si="10"/>
        <v>285600</v>
      </c>
      <c r="E273" s="130" t="s">
        <v>6069</v>
      </c>
      <c r="F273" s="131"/>
    </row>
    <row r="274" spans="1:6">
      <c r="A274" s="127" t="str">
        <f t="shared" si="8"/>
        <v>인도273000</v>
      </c>
      <c r="B274" s="127">
        <f t="shared" si="9"/>
        <v>273000</v>
      </c>
      <c r="C274" s="128">
        <f t="shared" si="11"/>
        <v>5349000</v>
      </c>
      <c r="D274" s="129">
        <f t="shared" si="10"/>
        <v>286650</v>
      </c>
      <c r="E274" s="130" t="s">
        <v>6069</v>
      </c>
      <c r="F274" s="131"/>
    </row>
    <row r="275" spans="1:6">
      <c r="A275" s="127" t="str">
        <f t="shared" si="8"/>
        <v>인도274000</v>
      </c>
      <c r="B275" s="127">
        <f t="shared" si="9"/>
        <v>274000</v>
      </c>
      <c r="C275" s="128">
        <f t="shared" si="11"/>
        <v>5368500</v>
      </c>
      <c r="D275" s="129">
        <f t="shared" si="10"/>
        <v>287700</v>
      </c>
      <c r="E275" s="130" t="s">
        <v>6069</v>
      </c>
      <c r="F275" s="131"/>
    </row>
    <row r="276" spans="1:6">
      <c r="A276" s="127" t="str">
        <f t="shared" si="8"/>
        <v>인도275000</v>
      </c>
      <c r="B276" s="127">
        <f t="shared" si="9"/>
        <v>275000</v>
      </c>
      <c r="C276" s="128">
        <f t="shared" si="11"/>
        <v>5388000</v>
      </c>
      <c r="D276" s="129">
        <f t="shared" si="10"/>
        <v>288750</v>
      </c>
      <c r="E276" s="130" t="s">
        <v>6069</v>
      </c>
      <c r="F276" s="131"/>
    </row>
    <row r="277" spans="1:6">
      <c r="A277" s="127" t="str">
        <f t="shared" si="8"/>
        <v>인도276000</v>
      </c>
      <c r="B277" s="127">
        <f t="shared" si="9"/>
        <v>276000</v>
      </c>
      <c r="C277" s="128">
        <f t="shared" si="11"/>
        <v>5407500</v>
      </c>
      <c r="D277" s="129">
        <f t="shared" si="10"/>
        <v>289800</v>
      </c>
      <c r="E277" s="130" t="s">
        <v>6069</v>
      </c>
      <c r="F277" s="131"/>
    </row>
    <row r="278" spans="1:6">
      <c r="A278" s="127" t="str">
        <f t="shared" si="8"/>
        <v>인도277000</v>
      </c>
      <c r="B278" s="127">
        <f t="shared" si="9"/>
        <v>277000</v>
      </c>
      <c r="C278" s="128">
        <f t="shared" si="11"/>
        <v>5427000</v>
      </c>
      <c r="D278" s="129">
        <f t="shared" si="10"/>
        <v>290850</v>
      </c>
      <c r="E278" s="130" t="s">
        <v>6069</v>
      </c>
      <c r="F278" s="131"/>
    </row>
    <row r="279" spans="1:6">
      <c r="A279" s="127" t="str">
        <f t="shared" si="8"/>
        <v>인도278000</v>
      </c>
      <c r="B279" s="127">
        <f t="shared" si="9"/>
        <v>278000</v>
      </c>
      <c r="C279" s="128">
        <f t="shared" si="11"/>
        <v>5446500</v>
      </c>
      <c r="D279" s="129">
        <f t="shared" si="10"/>
        <v>291900</v>
      </c>
      <c r="E279" s="130" t="s">
        <v>6069</v>
      </c>
      <c r="F279" s="131"/>
    </row>
    <row r="280" spans="1:6">
      <c r="A280" s="127" t="str">
        <f t="shared" si="8"/>
        <v>인도279000</v>
      </c>
      <c r="B280" s="127">
        <f t="shared" si="9"/>
        <v>279000</v>
      </c>
      <c r="C280" s="128">
        <f t="shared" si="11"/>
        <v>5466000</v>
      </c>
      <c r="D280" s="129">
        <f t="shared" si="10"/>
        <v>292950</v>
      </c>
      <c r="E280" s="130" t="s">
        <v>6069</v>
      </c>
      <c r="F280" s="131"/>
    </row>
    <row r="281" spans="1:6">
      <c r="A281" s="127" t="str">
        <f t="shared" si="8"/>
        <v>인도280000</v>
      </c>
      <c r="B281" s="127">
        <f t="shared" si="9"/>
        <v>280000</v>
      </c>
      <c r="C281" s="128">
        <f t="shared" si="11"/>
        <v>5485500</v>
      </c>
      <c r="D281" s="129">
        <f t="shared" si="10"/>
        <v>294000</v>
      </c>
      <c r="E281" s="130" t="s">
        <v>6069</v>
      </c>
      <c r="F281" s="131"/>
    </row>
    <row r="282" spans="1:6">
      <c r="A282" s="127" t="str">
        <f t="shared" si="8"/>
        <v>인도281000</v>
      </c>
      <c r="B282" s="127">
        <f t="shared" si="9"/>
        <v>281000</v>
      </c>
      <c r="C282" s="128">
        <f t="shared" si="11"/>
        <v>5505000</v>
      </c>
      <c r="D282" s="129">
        <f t="shared" si="10"/>
        <v>295050</v>
      </c>
      <c r="E282" s="130" t="s">
        <v>6069</v>
      </c>
      <c r="F282" s="131"/>
    </row>
    <row r="283" spans="1:6">
      <c r="A283" s="127" t="str">
        <f t="shared" si="8"/>
        <v>인도282000</v>
      </c>
      <c r="B283" s="127">
        <f t="shared" si="9"/>
        <v>282000</v>
      </c>
      <c r="C283" s="128">
        <f t="shared" si="11"/>
        <v>5524500</v>
      </c>
      <c r="D283" s="129">
        <f t="shared" si="10"/>
        <v>296100</v>
      </c>
      <c r="E283" s="130" t="s">
        <v>6069</v>
      </c>
      <c r="F283" s="131"/>
    </row>
    <row r="284" spans="1:6">
      <c r="A284" s="127" t="str">
        <f t="shared" si="8"/>
        <v>인도283000</v>
      </c>
      <c r="B284" s="127">
        <f t="shared" si="9"/>
        <v>283000</v>
      </c>
      <c r="C284" s="128">
        <f t="shared" si="11"/>
        <v>5544000</v>
      </c>
      <c r="D284" s="129">
        <f t="shared" si="10"/>
        <v>297150</v>
      </c>
      <c r="E284" s="130" t="s">
        <v>6069</v>
      </c>
      <c r="F284" s="131"/>
    </row>
    <row r="285" spans="1:6">
      <c r="A285" s="127" t="str">
        <f t="shared" si="8"/>
        <v>인도284000</v>
      </c>
      <c r="B285" s="127">
        <f t="shared" si="9"/>
        <v>284000</v>
      </c>
      <c r="C285" s="128">
        <f t="shared" si="11"/>
        <v>5563500</v>
      </c>
      <c r="D285" s="129">
        <f t="shared" si="10"/>
        <v>298200</v>
      </c>
      <c r="E285" s="130" t="s">
        <v>6069</v>
      </c>
      <c r="F285" s="131"/>
    </row>
    <row r="286" spans="1:6">
      <c r="A286" s="127" t="str">
        <f t="shared" si="8"/>
        <v>인도285000</v>
      </c>
      <c r="B286" s="127">
        <f t="shared" si="9"/>
        <v>285000</v>
      </c>
      <c r="C286" s="128">
        <f t="shared" si="11"/>
        <v>5583000</v>
      </c>
      <c r="D286" s="129">
        <f t="shared" si="10"/>
        <v>299250</v>
      </c>
      <c r="E286" s="130" t="s">
        <v>6069</v>
      </c>
      <c r="F286" s="131"/>
    </row>
    <row r="287" spans="1:6">
      <c r="A287" s="127" t="str">
        <f t="shared" si="8"/>
        <v>인도286000</v>
      </c>
      <c r="B287" s="127">
        <f t="shared" si="9"/>
        <v>286000</v>
      </c>
      <c r="C287" s="128">
        <f t="shared" si="11"/>
        <v>5602500</v>
      </c>
      <c r="D287" s="129">
        <f t="shared" si="10"/>
        <v>300300</v>
      </c>
      <c r="E287" s="130" t="s">
        <v>6069</v>
      </c>
      <c r="F287" s="131"/>
    </row>
    <row r="288" spans="1:6">
      <c r="A288" s="127" t="str">
        <f t="shared" si="8"/>
        <v>인도287000</v>
      </c>
      <c r="B288" s="127">
        <f t="shared" si="9"/>
        <v>287000</v>
      </c>
      <c r="C288" s="128">
        <f t="shared" si="11"/>
        <v>5622000</v>
      </c>
      <c r="D288" s="129">
        <f t="shared" si="10"/>
        <v>301350</v>
      </c>
      <c r="E288" s="130" t="s">
        <v>6069</v>
      </c>
      <c r="F288" s="131"/>
    </row>
    <row r="289" spans="1:6">
      <c r="A289" s="127" t="str">
        <f t="shared" si="8"/>
        <v>인도288000</v>
      </c>
      <c r="B289" s="127">
        <f t="shared" si="9"/>
        <v>288000</v>
      </c>
      <c r="C289" s="128">
        <f t="shared" si="11"/>
        <v>5641500</v>
      </c>
      <c r="D289" s="129">
        <f t="shared" si="10"/>
        <v>302400</v>
      </c>
      <c r="E289" s="130" t="s">
        <v>6069</v>
      </c>
      <c r="F289" s="131"/>
    </row>
    <row r="290" spans="1:6">
      <c r="A290" s="127" t="str">
        <f t="shared" si="8"/>
        <v>인도289000</v>
      </c>
      <c r="B290" s="127">
        <f t="shared" si="9"/>
        <v>289000</v>
      </c>
      <c r="C290" s="128">
        <f t="shared" si="11"/>
        <v>5661000</v>
      </c>
      <c r="D290" s="129">
        <f t="shared" si="10"/>
        <v>303450</v>
      </c>
      <c r="E290" s="130" t="s">
        <v>6069</v>
      </c>
      <c r="F290" s="131"/>
    </row>
    <row r="291" spans="1:6">
      <c r="A291" s="127" t="str">
        <f t="shared" si="8"/>
        <v>인도290000</v>
      </c>
      <c r="B291" s="127">
        <f t="shared" si="9"/>
        <v>290000</v>
      </c>
      <c r="C291" s="128">
        <f t="shared" si="11"/>
        <v>5680500</v>
      </c>
      <c r="D291" s="129">
        <f t="shared" si="10"/>
        <v>304500</v>
      </c>
      <c r="E291" s="130" t="s">
        <v>6069</v>
      </c>
      <c r="F291" s="131"/>
    </row>
    <row r="292" spans="1:6">
      <c r="A292" s="127" t="str">
        <f t="shared" si="8"/>
        <v>인도291000</v>
      </c>
      <c r="B292" s="127">
        <f t="shared" si="9"/>
        <v>291000</v>
      </c>
      <c r="C292" s="128">
        <f t="shared" si="11"/>
        <v>5700000</v>
      </c>
      <c r="D292" s="129">
        <f t="shared" si="10"/>
        <v>305550</v>
      </c>
      <c r="E292" s="130" t="s">
        <v>6069</v>
      </c>
      <c r="F292" s="131"/>
    </row>
    <row r="293" spans="1:6">
      <c r="A293" s="127" t="str">
        <f t="shared" si="8"/>
        <v>인도292000</v>
      </c>
      <c r="B293" s="127">
        <f t="shared" si="9"/>
        <v>292000</v>
      </c>
      <c r="C293" s="128">
        <f t="shared" si="11"/>
        <v>5719500</v>
      </c>
      <c r="D293" s="129">
        <f t="shared" si="10"/>
        <v>306600</v>
      </c>
      <c r="E293" s="130" t="s">
        <v>6069</v>
      </c>
      <c r="F293" s="131"/>
    </row>
    <row r="294" spans="1:6">
      <c r="A294" s="127" t="str">
        <f t="shared" si="8"/>
        <v>인도293000</v>
      </c>
      <c r="B294" s="127">
        <f t="shared" si="9"/>
        <v>293000</v>
      </c>
      <c r="C294" s="128">
        <f t="shared" si="11"/>
        <v>5739000</v>
      </c>
      <c r="D294" s="129">
        <f t="shared" si="10"/>
        <v>307650</v>
      </c>
      <c r="E294" s="130" t="s">
        <v>6069</v>
      </c>
      <c r="F294" s="131"/>
    </row>
    <row r="295" spans="1:6">
      <c r="A295" s="127" t="str">
        <f t="shared" si="8"/>
        <v>인도294000</v>
      </c>
      <c r="B295" s="127">
        <f t="shared" si="9"/>
        <v>294000</v>
      </c>
      <c r="C295" s="128">
        <f t="shared" si="11"/>
        <v>5758500</v>
      </c>
      <c r="D295" s="129">
        <f t="shared" si="10"/>
        <v>308700</v>
      </c>
      <c r="E295" s="130" t="s">
        <v>6069</v>
      </c>
      <c r="F295" s="131"/>
    </row>
    <row r="296" spans="1:6">
      <c r="A296" s="127" t="str">
        <f t="shared" si="8"/>
        <v>인도295000</v>
      </c>
      <c r="B296" s="127">
        <f t="shared" si="9"/>
        <v>295000</v>
      </c>
      <c r="C296" s="128">
        <f t="shared" si="11"/>
        <v>5778000</v>
      </c>
      <c r="D296" s="129">
        <f t="shared" si="10"/>
        <v>309750</v>
      </c>
      <c r="E296" s="130" t="s">
        <v>6069</v>
      </c>
      <c r="F296" s="131"/>
    </row>
    <row r="297" spans="1:6">
      <c r="A297" s="127" t="str">
        <f t="shared" si="8"/>
        <v>인도296000</v>
      </c>
      <c r="B297" s="127">
        <f t="shared" si="9"/>
        <v>296000</v>
      </c>
      <c r="C297" s="128">
        <f t="shared" si="11"/>
        <v>5797500</v>
      </c>
      <c r="D297" s="129">
        <f t="shared" si="10"/>
        <v>310800</v>
      </c>
      <c r="E297" s="130" t="s">
        <v>6069</v>
      </c>
      <c r="F297" s="131"/>
    </row>
    <row r="298" spans="1:6">
      <c r="A298" s="127" t="str">
        <f t="shared" si="8"/>
        <v>인도297000</v>
      </c>
      <c r="B298" s="127">
        <f t="shared" si="9"/>
        <v>297000</v>
      </c>
      <c r="C298" s="128">
        <f t="shared" si="11"/>
        <v>5817000</v>
      </c>
      <c r="D298" s="129">
        <f t="shared" si="10"/>
        <v>311850</v>
      </c>
      <c r="E298" s="130" t="s">
        <v>6069</v>
      </c>
      <c r="F298" s="131"/>
    </row>
    <row r="299" spans="1:6">
      <c r="A299" s="127" t="str">
        <f t="shared" si="8"/>
        <v>인도298000</v>
      </c>
      <c r="B299" s="127">
        <f t="shared" si="9"/>
        <v>298000</v>
      </c>
      <c r="C299" s="128">
        <f t="shared" si="11"/>
        <v>5836500</v>
      </c>
      <c r="D299" s="129">
        <f t="shared" si="10"/>
        <v>312900</v>
      </c>
      <c r="E299" s="130" t="s">
        <v>6069</v>
      </c>
      <c r="F299" s="131"/>
    </row>
    <row r="300" spans="1:6">
      <c r="A300" s="127" t="str">
        <f t="shared" si="8"/>
        <v>인도299000</v>
      </c>
      <c r="B300" s="127">
        <f t="shared" si="9"/>
        <v>299000</v>
      </c>
      <c r="C300" s="128">
        <f t="shared" si="11"/>
        <v>5856000</v>
      </c>
      <c r="D300" s="129">
        <f t="shared" si="10"/>
        <v>313950</v>
      </c>
      <c r="E300" s="130" t="s">
        <v>6069</v>
      </c>
      <c r="F300" s="131"/>
    </row>
    <row r="301" spans="1:6">
      <c r="A301" s="127" t="str">
        <f t="shared" si="8"/>
        <v>인도300000</v>
      </c>
      <c r="B301" s="127">
        <f t="shared" si="9"/>
        <v>300000</v>
      </c>
      <c r="C301" s="128">
        <f t="shared" si="11"/>
        <v>5875500</v>
      </c>
      <c r="D301" s="129">
        <f t="shared" si="10"/>
        <v>315000</v>
      </c>
      <c r="E301" s="130" t="s">
        <v>6069</v>
      </c>
      <c r="F301" s="131"/>
    </row>
    <row r="302" spans="1:6">
      <c r="A302" s="127" t="str">
        <f t="shared" si="8"/>
        <v>인도301000</v>
      </c>
      <c r="B302" s="127">
        <f t="shared" si="9"/>
        <v>301000</v>
      </c>
      <c r="C302" s="128">
        <f t="shared" si="11"/>
        <v>5895000</v>
      </c>
      <c r="D302" s="129">
        <f t="shared" si="10"/>
        <v>316050</v>
      </c>
      <c r="E302" s="130" t="s">
        <v>6069</v>
      </c>
      <c r="F302" s="131"/>
    </row>
    <row r="303" spans="1:6">
      <c r="A303" s="127" t="str">
        <f t="shared" si="8"/>
        <v>인도302000</v>
      </c>
      <c r="B303" s="127">
        <f t="shared" si="9"/>
        <v>302000</v>
      </c>
      <c r="C303" s="128">
        <f t="shared" si="11"/>
        <v>5914500</v>
      </c>
      <c r="D303" s="129">
        <f t="shared" si="10"/>
        <v>317100</v>
      </c>
      <c r="E303" s="130" t="s">
        <v>6069</v>
      </c>
      <c r="F303" s="131"/>
    </row>
    <row r="304" spans="1:6">
      <c r="A304" s="127" t="str">
        <f t="shared" si="8"/>
        <v>인도303000</v>
      </c>
      <c r="B304" s="127">
        <f t="shared" si="9"/>
        <v>303000</v>
      </c>
      <c r="C304" s="128">
        <f t="shared" si="11"/>
        <v>5934000</v>
      </c>
      <c r="D304" s="129">
        <f t="shared" si="10"/>
        <v>318150</v>
      </c>
      <c r="E304" s="130" t="s">
        <v>6069</v>
      </c>
      <c r="F304" s="131"/>
    </row>
    <row r="305" spans="1:6">
      <c r="A305" s="127" t="str">
        <f t="shared" si="8"/>
        <v>인도304000</v>
      </c>
      <c r="B305" s="127">
        <f t="shared" si="9"/>
        <v>304000</v>
      </c>
      <c r="C305" s="128">
        <f t="shared" si="11"/>
        <v>5953500</v>
      </c>
      <c r="D305" s="129">
        <f t="shared" si="10"/>
        <v>319200</v>
      </c>
      <c r="E305" s="130" t="s">
        <v>6069</v>
      </c>
      <c r="F305" s="131"/>
    </row>
    <row r="306" spans="1:6">
      <c r="A306" s="127" t="str">
        <f t="shared" si="8"/>
        <v>인도305000</v>
      </c>
      <c r="B306" s="127">
        <f t="shared" si="9"/>
        <v>305000</v>
      </c>
      <c r="C306" s="128">
        <f t="shared" si="11"/>
        <v>5973000</v>
      </c>
      <c r="D306" s="129">
        <f t="shared" si="10"/>
        <v>320250</v>
      </c>
      <c r="E306" s="130" t="s">
        <v>6069</v>
      </c>
      <c r="F306" s="131"/>
    </row>
    <row r="307" spans="1:6">
      <c r="A307" s="127" t="str">
        <f t="shared" si="8"/>
        <v>인도306000</v>
      </c>
      <c r="B307" s="127">
        <f t="shared" si="9"/>
        <v>306000</v>
      </c>
      <c r="C307" s="128">
        <f t="shared" si="11"/>
        <v>5992500</v>
      </c>
      <c r="D307" s="129">
        <f t="shared" si="10"/>
        <v>321300</v>
      </c>
      <c r="E307" s="130" t="s">
        <v>6069</v>
      </c>
      <c r="F307" s="131"/>
    </row>
    <row r="308" spans="1:6">
      <c r="A308" s="127" t="str">
        <f t="shared" ref="A308:A371" si="12">"인도"&amp;B308</f>
        <v>인도307000</v>
      </c>
      <c r="B308" s="127">
        <f t="shared" ref="B308:B371" si="13">B307+1000</f>
        <v>307000</v>
      </c>
      <c r="C308" s="128">
        <f t="shared" si="11"/>
        <v>6012000</v>
      </c>
      <c r="D308" s="129">
        <f t="shared" si="10"/>
        <v>322350</v>
      </c>
      <c r="E308" s="130" t="s">
        <v>6069</v>
      </c>
      <c r="F308" s="131"/>
    </row>
    <row r="309" spans="1:6">
      <c r="A309" s="127" t="str">
        <f t="shared" si="12"/>
        <v>인도308000</v>
      </c>
      <c r="B309" s="127">
        <f t="shared" si="13"/>
        <v>308000</v>
      </c>
      <c r="C309" s="128">
        <f t="shared" si="11"/>
        <v>6031500</v>
      </c>
      <c r="D309" s="129">
        <f t="shared" si="10"/>
        <v>323400</v>
      </c>
      <c r="E309" s="130" t="s">
        <v>6069</v>
      </c>
      <c r="F309" s="131"/>
    </row>
    <row r="310" spans="1:6">
      <c r="A310" s="127" t="str">
        <f t="shared" si="12"/>
        <v>인도309000</v>
      </c>
      <c r="B310" s="127">
        <f t="shared" si="13"/>
        <v>309000</v>
      </c>
      <c r="C310" s="128">
        <f t="shared" si="11"/>
        <v>6051000</v>
      </c>
      <c r="D310" s="129">
        <f t="shared" si="10"/>
        <v>324450</v>
      </c>
      <c r="E310" s="130" t="s">
        <v>6069</v>
      </c>
      <c r="F310" s="131"/>
    </row>
    <row r="311" spans="1:6">
      <c r="A311" s="127" t="str">
        <f t="shared" si="12"/>
        <v>인도310000</v>
      </c>
      <c r="B311" s="127">
        <f t="shared" si="13"/>
        <v>310000</v>
      </c>
      <c r="C311" s="128">
        <f t="shared" si="11"/>
        <v>6070500</v>
      </c>
      <c r="D311" s="129">
        <f t="shared" si="10"/>
        <v>325500</v>
      </c>
      <c r="E311" s="130" t="s">
        <v>6069</v>
      </c>
      <c r="F311" s="131"/>
    </row>
    <row r="312" spans="1:6">
      <c r="A312" s="127" t="str">
        <f t="shared" si="12"/>
        <v>인도311000</v>
      </c>
      <c r="B312" s="127">
        <f t="shared" si="13"/>
        <v>311000</v>
      </c>
      <c r="C312" s="128">
        <f t="shared" si="11"/>
        <v>6090000</v>
      </c>
      <c r="D312" s="129">
        <f t="shared" si="10"/>
        <v>326550</v>
      </c>
      <c r="E312" s="130" t="s">
        <v>6069</v>
      </c>
      <c r="F312" s="131"/>
    </row>
    <row r="313" spans="1:6">
      <c r="A313" s="127" t="str">
        <f t="shared" si="12"/>
        <v>인도312000</v>
      </c>
      <c r="B313" s="127">
        <f t="shared" si="13"/>
        <v>312000</v>
      </c>
      <c r="C313" s="128">
        <f t="shared" si="11"/>
        <v>6109500</v>
      </c>
      <c r="D313" s="129">
        <f t="shared" si="10"/>
        <v>327600</v>
      </c>
      <c r="E313" s="130" t="s">
        <v>6069</v>
      </c>
      <c r="F313" s="131"/>
    </row>
    <row r="314" spans="1:6">
      <c r="A314" s="127" t="str">
        <f t="shared" si="12"/>
        <v>인도313000</v>
      </c>
      <c r="B314" s="127">
        <f t="shared" si="13"/>
        <v>313000</v>
      </c>
      <c r="C314" s="128">
        <f t="shared" si="11"/>
        <v>6129000</v>
      </c>
      <c r="D314" s="129">
        <f t="shared" si="10"/>
        <v>328650</v>
      </c>
      <c r="E314" s="130" t="s">
        <v>6069</v>
      </c>
      <c r="F314" s="131"/>
    </row>
    <row r="315" spans="1:6">
      <c r="A315" s="127" t="str">
        <f t="shared" si="12"/>
        <v>인도314000</v>
      </c>
      <c r="B315" s="127">
        <f t="shared" si="13"/>
        <v>314000</v>
      </c>
      <c r="C315" s="128">
        <f t="shared" si="11"/>
        <v>6148500</v>
      </c>
      <c r="D315" s="129">
        <f t="shared" si="10"/>
        <v>329700</v>
      </c>
      <c r="E315" s="130" t="s">
        <v>6069</v>
      </c>
      <c r="F315" s="131"/>
    </row>
    <row r="316" spans="1:6">
      <c r="A316" s="127" t="str">
        <f t="shared" si="12"/>
        <v>인도315000</v>
      </c>
      <c r="B316" s="127">
        <f t="shared" si="13"/>
        <v>315000</v>
      </c>
      <c r="C316" s="128">
        <f t="shared" si="11"/>
        <v>6168000</v>
      </c>
      <c r="D316" s="129">
        <f t="shared" si="10"/>
        <v>330750</v>
      </c>
      <c r="E316" s="130" t="s">
        <v>6069</v>
      </c>
      <c r="F316" s="131"/>
    </row>
    <row r="317" spans="1:6">
      <c r="A317" s="127" t="str">
        <f t="shared" si="12"/>
        <v>인도316000</v>
      </c>
      <c r="B317" s="127">
        <f t="shared" si="13"/>
        <v>316000</v>
      </c>
      <c r="C317" s="128">
        <f t="shared" si="11"/>
        <v>6187500</v>
      </c>
      <c r="D317" s="129">
        <f t="shared" si="10"/>
        <v>331800</v>
      </c>
      <c r="E317" s="130" t="s">
        <v>6069</v>
      </c>
      <c r="F317" s="131"/>
    </row>
    <row r="318" spans="1:6">
      <c r="A318" s="127" t="str">
        <f t="shared" si="12"/>
        <v>인도317000</v>
      </c>
      <c r="B318" s="127">
        <f t="shared" si="13"/>
        <v>317000</v>
      </c>
      <c r="C318" s="128">
        <f t="shared" si="11"/>
        <v>6207000</v>
      </c>
      <c r="D318" s="129">
        <f t="shared" si="10"/>
        <v>332850</v>
      </c>
      <c r="E318" s="130" t="s">
        <v>6069</v>
      </c>
      <c r="F318" s="131"/>
    </row>
    <row r="319" spans="1:6">
      <c r="A319" s="127" t="str">
        <f t="shared" si="12"/>
        <v>인도318000</v>
      </c>
      <c r="B319" s="127">
        <f t="shared" si="13"/>
        <v>318000</v>
      </c>
      <c r="C319" s="128">
        <f t="shared" si="11"/>
        <v>6226500</v>
      </c>
      <c r="D319" s="129">
        <f t="shared" si="10"/>
        <v>333900</v>
      </c>
      <c r="E319" s="130" t="s">
        <v>6069</v>
      </c>
      <c r="F319" s="131"/>
    </row>
    <row r="320" spans="1:6">
      <c r="A320" s="127" t="str">
        <f t="shared" si="12"/>
        <v>인도319000</v>
      </c>
      <c r="B320" s="127">
        <f t="shared" si="13"/>
        <v>319000</v>
      </c>
      <c r="C320" s="128">
        <f t="shared" si="11"/>
        <v>6246000</v>
      </c>
      <c r="D320" s="129">
        <f t="shared" si="10"/>
        <v>334950</v>
      </c>
      <c r="E320" s="130" t="s">
        <v>6069</v>
      </c>
      <c r="F320" s="131"/>
    </row>
    <row r="321" spans="1:6">
      <c r="A321" s="127" t="str">
        <f t="shared" si="12"/>
        <v>인도320000</v>
      </c>
      <c r="B321" s="127">
        <f t="shared" si="13"/>
        <v>320000</v>
      </c>
      <c r="C321" s="128">
        <f t="shared" si="11"/>
        <v>6265500</v>
      </c>
      <c r="D321" s="129">
        <f t="shared" si="10"/>
        <v>336000</v>
      </c>
      <c r="E321" s="130" t="s">
        <v>6069</v>
      </c>
      <c r="F321" s="131"/>
    </row>
    <row r="322" spans="1:6">
      <c r="A322" s="127" t="str">
        <f t="shared" si="12"/>
        <v>인도321000</v>
      </c>
      <c r="B322" s="127">
        <f t="shared" si="13"/>
        <v>321000</v>
      </c>
      <c r="C322" s="128">
        <f t="shared" si="11"/>
        <v>6285000</v>
      </c>
      <c r="D322" s="129">
        <f t="shared" ref="D322:D385" si="14">SUM($G$2)*(B322*0.001)</f>
        <v>337050</v>
      </c>
      <c r="E322" s="130" t="s">
        <v>6069</v>
      </c>
      <c r="F322" s="131"/>
    </row>
    <row r="323" spans="1:6">
      <c r="A323" s="127" t="str">
        <f t="shared" si="12"/>
        <v>인도322000</v>
      </c>
      <c r="B323" s="127">
        <f t="shared" si="13"/>
        <v>322000</v>
      </c>
      <c r="C323" s="128">
        <f t="shared" si="11"/>
        <v>6304500</v>
      </c>
      <c r="D323" s="129">
        <f t="shared" si="14"/>
        <v>338100</v>
      </c>
      <c r="E323" s="130" t="s">
        <v>6069</v>
      </c>
      <c r="F323" s="131"/>
    </row>
    <row r="324" spans="1:6">
      <c r="A324" s="127" t="str">
        <f t="shared" si="12"/>
        <v>인도323000</v>
      </c>
      <c r="B324" s="127">
        <f t="shared" si="13"/>
        <v>323000</v>
      </c>
      <c r="C324" s="128">
        <f t="shared" ref="C324:C387" si="15">SUM(C323)+19500</f>
        <v>6324000</v>
      </c>
      <c r="D324" s="129">
        <f t="shared" si="14"/>
        <v>339150</v>
      </c>
      <c r="E324" s="130" t="s">
        <v>6069</v>
      </c>
      <c r="F324" s="131"/>
    </row>
    <row r="325" spans="1:6">
      <c r="A325" s="127" t="str">
        <f t="shared" si="12"/>
        <v>인도324000</v>
      </c>
      <c r="B325" s="127">
        <f t="shared" si="13"/>
        <v>324000</v>
      </c>
      <c r="C325" s="128">
        <f t="shared" si="15"/>
        <v>6343500</v>
      </c>
      <c r="D325" s="129">
        <f t="shared" si="14"/>
        <v>340200</v>
      </c>
      <c r="E325" s="130" t="s">
        <v>6069</v>
      </c>
      <c r="F325" s="131"/>
    </row>
    <row r="326" spans="1:6">
      <c r="A326" s="127" t="str">
        <f t="shared" si="12"/>
        <v>인도325000</v>
      </c>
      <c r="B326" s="127">
        <f t="shared" si="13"/>
        <v>325000</v>
      </c>
      <c r="C326" s="128">
        <f t="shared" si="15"/>
        <v>6363000</v>
      </c>
      <c r="D326" s="129">
        <f t="shared" si="14"/>
        <v>341250</v>
      </c>
      <c r="E326" s="130" t="s">
        <v>6069</v>
      </c>
      <c r="F326" s="131"/>
    </row>
    <row r="327" spans="1:6">
      <c r="A327" s="127" t="str">
        <f t="shared" si="12"/>
        <v>인도326000</v>
      </c>
      <c r="B327" s="127">
        <f t="shared" si="13"/>
        <v>326000</v>
      </c>
      <c r="C327" s="128">
        <f t="shared" si="15"/>
        <v>6382500</v>
      </c>
      <c r="D327" s="129">
        <f t="shared" si="14"/>
        <v>342300</v>
      </c>
      <c r="E327" s="130" t="s">
        <v>6069</v>
      </c>
      <c r="F327" s="131"/>
    </row>
    <row r="328" spans="1:6">
      <c r="A328" s="127" t="str">
        <f t="shared" si="12"/>
        <v>인도327000</v>
      </c>
      <c r="B328" s="127">
        <f t="shared" si="13"/>
        <v>327000</v>
      </c>
      <c r="C328" s="128">
        <f t="shared" si="15"/>
        <v>6402000</v>
      </c>
      <c r="D328" s="129">
        <f t="shared" si="14"/>
        <v>343350</v>
      </c>
      <c r="E328" s="130" t="s">
        <v>6069</v>
      </c>
      <c r="F328" s="131"/>
    </row>
    <row r="329" spans="1:6">
      <c r="A329" s="127" t="str">
        <f t="shared" si="12"/>
        <v>인도328000</v>
      </c>
      <c r="B329" s="127">
        <f t="shared" si="13"/>
        <v>328000</v>
      </c>
      <c r="C329" s="128">
        <f t="shared" si="15"/>
        <v>6421500</v>
      </c>
      <c r="D329" s="129">
        <f t="shared" si="14"/>
        <v>344400</v>
      </c>
      <c r="E329" s="130" t="s">
        <v>6069</v>
      </c>
      <c r="F329" s="131"/>
    </row>
    <row r="330" spans="1:6">
      <c r="A330" s="127" t="str">
        <f t="shared" si="12"/>
        <v>인도329000</v>
      </c>
      <c r="B330" s="127">
        <f t="shared" si="13"/>
        <v>329000</v>
      </c>
      <c r="C330" s="128">
        <f t="shared" si="15"/>
        <v>6441000</v>
      </c>
      <c r="D330" s="129">
        <f t="shared" si="14"/>
        <v>345450</v>
      </c>
      <c r="E330" s="130" t="s">
        <v>6069</v>
      </c>
      <c r="F330" s="131"/>
    </row>
    <row r="331" spans="1:6">
      <c r="A331" s="127" t="str">
        <f t="shared" si="12"/>
        <v>인도330000</v>
      </c>
      <c r="B331" s="127">
        <f t="shared" si="13"/>
        <v>330000</v>
      </c>
      <c r="C331" s="128">
        <f t="shared" si="15"/>
        <v>6460500</v>
      </c>
      <c r="D331" s="129">
        <f t="shared" si="14"/>
        <v>346500</v>
      </c>
      <c r="E331" s="130" t="s">
        <v>6069</v>
      </c>
      <c r="F331" s="131"/>
    </row>
    <row r="332" spans="1:6">
      <c r="A332" s="127" t="str">
        <f t="shared" si="12"/>
        <v>인도331000</v>
      </c>
      <c r="B332" s="127">
        <f t="shared" si="13"/>
        <v>331000</v>
      </c>
      <c r="C332" s="128">
        <f t="shared" si="15"/>
        <v>6480000</v>
      </c>
      <c r="D332" s="129">
        <f t="shared" si="14"/>
        <v>347550</v>
      </c>
      <c r="E332" s="130" t="s">
        <v>6069</v>
      </c>
      <c r="F332" s="131"/>
    </row>
    <row r="333" spans="1:6">
      <c r="A333" s="127" t="str">
        <f t="shared" si="12"/>
        <v>인도332000</v>
      </c>
      <c r="B333" s="127">
        <f t="shared" si="13"/>
        <v>332000</v>
      </c>
      <c r="C333" s="128">
        <f t="shared" si="15"/>
        <v>6499500</v>
      </c>
      <c r="D333" s="129">
        <f t="shared" si="14"/>
        <v>348600</v>
      </c>
      <c r="E333" s="130" t="s">
        <v>6069</v>
      </c>
      <c r="F333" s="131"/>
    </row>
    <row r="334" spans="1:6">
      <c r="A334" s="127" t="str">
        <f t="shared" si="12"/>
        <v>인도333000</v>
      </c>
      <c r="B334" s="127">
        <f t="shared" si="13"/>
        <v>333000</v>
      </c>
      <c r="C334" s="128">
        <f t="shared" si="15"/>
        <v>6519000</v>
      </c>
      <c r="D334" s="129">
        <f t="shared" si="14"/>
        <v>349650</v>
      </c>
      <c r="E334" s="130" t="s">
        <v>6069</v>
      </c>
      <c r="F334" s="131"/>
    </row>
    <row r="335" spans="1:6">
      <c r="A335" s="127" t="str">
        <f t="shared" si="12"/>
        <v>인도334000</v>
      </c>
      <c r="B335" s="127">
        <f t="shared" si="13"/>
        <v>334000</v>
      </c>
      <c r="C335" s="128">
        <f t="shared" si="15"/>
        <v>6538500</v>
      </c>
      <c r="D335" s="129">
        <f t="shared" si="14"/>
        <v>350700</v>
      </c>
      <c r="E335" s="130" t="s">
        <v>6069</v>
      </c>
      <c r="F335" s="131"/>
    </row>
    <row r="336" spans="1:6">
      <c r="A336" s="127" t="str">
        <f t="shared" si="12"/>
        <v>인도335000</v>
      </c>
      <c r="B336" s="127">
        <f t="shared" si="13"/>
        <v>335000</v>
      </c>
      <c r="C336" s="128">
        <f t="shared" si="15"/>
        <v>6558000</v>
      </c>
      <c r="D336" s="129">
        <f t="shared" si="14"/>
        <v>351750</v>
      </c>
      <c r="E336" s="130" t="s">
        <v>6069</v>
      </c>
      <c r="F336" s="131"/>
    </row>
    <row r="337" spans="1:6">
      <c r="A337" s="127" t="str">
        <f t="shared" si="12"/>
        <v>인도336000</v>
      </c>
      <c r="B337" s="127">
        <f t="shared" si="13"/>
        <v>336000</v>
      </c>
      <c r="C337" s="128">
        <f t="shared" si="15"/>
        <v>6577500</v>
      </c>
      <c r="D337" s="129">
        <f t="shared" si="14"/>
        <v>352800</v>
      </c>
      <c r="E337" s="130" t="s">
        <v>6069</v>
      </c>
      <c r="F337" s="131"/>
    </row>
    <row r="338" spans="1:6">
      <c r="A338" s="127" t="str">
        <f t="shared" si="12"/>
        <v>인도337000</v>
      </c>
      <c r="B338" s="127">
        <f t="shared" si="13"/>
        <v>337000</v>
      </c>
      <c r="C338" s="128">
        <f t="shared" si="15"/>
        <v>6597000</v>
      </c>
      <c r="D338" s="129">
        <f t="shared" si="14"/>
        <v>353850</v>
      </c>
      <c r="E338" s="130" t="s">
        <v>6069</v>
      </c>
      <c r="F338" s="131"/>
    </row>
    <row r="339" spans="1:6">
      <c r="A339" s="127" t="str">
        <f t="shared" si="12"/>
        <v>인도338000</v>
      </c>
      <c r="B339" s="127">
        <f t="shared" si="13"/>
        <v>338000</v>
      </c>
      <c r="C339" s="128">
        <f t="shared" si="15"/>
        <v>6616500</v>
      </c>
      <c r="D339" s="129">
        <f t="shared" si="14"/>
        <v>354900</v>
      </c>
      <c r="E339" s="130" t="s">
        <v>6069</v>
      </c>
      <c r="F339" s="131"/>
    </row>
    <row r="340" spans="1:6">
      <c r="A340" s="127" t="str">
        <f t="shared" si="12"/>
        <v>인도339000</v>
      </c>
      <c r="B340" s="127">
        <f t="shared" si="13"/>
        <v>339000</v>
      </c>
      <c r="C340" s="128">
        <f t="shared" si="15"/>
        <v>6636000</v>
      </c>
      <c r="D340" s="129">
        <f t="shared" si="14"/>
        <v>355950</v>
      </c>
      <c r="E340" s="130" t="s">
        <v>6069</v>
      </c>
      <c r="F340" s="131"/>
    </row>
    <row r="341" spans="1:6">
      <c r="A341" s="127" t="str">
        <f t="shared" si="12"/>
        <v>인도340000</v>
      </c>
      <c r="B341" s="127">
        <f t="shared" si="13"/>
        <v>340000</v>
      </c>
      <c r="C341" s="128">
        <f t="shared" si="15"/>
        <v>6655500</v>
      </c>
      <c r="D341" s="129">
        <f t="shared" si="14"/>
        <v>357000</v>
      </c>
      <c r="E341" s="130" t="s">
        <v>6069</v>
      </c>
      <c r="F341" s="131"/>
    </row>
    <row r="342" spans="1:6">
      <c r="A342" s="127" t="str">
        <f t="shared" si="12"/>
        <v>인도341000</v>
      </c>
      <c r="B342" s="127">
        <f t="shared" si="13"/>
        <v>341000</v>
      </c>
      <c r="C342" s="128">
        <f t="shared" si="15"/>
        <v>6675000</v>
      </c>
      <c r="D342" s="129">
        <f t="shared" si="14"/>
        <v>358050</v>
      </c>
      <c r="E342" s="130" t="s">
        <v>6069</v>
      </c>
      <c r="F342" s="131"/>
    </row>
    <row r="343" spans="1:6">
      <c r="A343" s="127" t="str">
        <f t="shared" si="12"/>
        <v>인도342000</v>
      </c>
      <c r="B343" s="127">
        <f t="shared" si="13"/>
        <v>342000</v>
      </c>
      <c r="C343" s="128">
        <f t="shared" si="15"/>
        <v>6694500</v>
      </c>
      <c r="D343" s="129">
        <f t="shared" si="14"/>
        <v>359100</v>
      </c>
      <c r="E343" s="130" t="s">
        <v>6069</v>
      </c>
      <c r="F343" s="131"/>
    </row>
    <row r="344" spans="1:6">
      <c r="A344" s="127" t="str">
        <f t="shared" si="12"/>
        <v>인도343000</v>
      </c>
      <c r="B344" s="127">
        <f t="shared" si="13"/>
        <v>343000</v>
      </c>
      <c r="C344" s="128">
        <f t="shared" si="15"/>
        <v>6714000</v>
      </c>
      <c r="D344" s="129">
        <f t="shared" si="14"/>
        <v>360150</v>
      </c>
      <c r="E344" s="130" t="s">
        <v>6069</v>
      </c>
      <c r="F344" s="131"/>
    </row>
    <row r="345" spans="1:6">
      <c r="A345" s="127" t="str">
        <f t="shared" si="12"/>
        <v>인도344000</v>
      </c>
      <c r="B345" s="127">
        <f t="shared" si="13"/>
        <v>344000</v>
      </c>
      <c r="C345" s="128">
        <f t="shared" si="15"/>
        <v>6733500</v>
      </c>
      <c r="D345" s="129">
        <f t="shared" si="14"/>
        <v>361200</v>
      </c>
      <c r="E345" s="130" t="s">
        <v>6069</v>
      </c>
      <c r="F345" s="131"/>
    </row>
    <row r="346" spans="1:6">
      <c r="A346" s="127" t="str">
        <f t="shared" si="12"/>
        <v>인도345000</v>
      </c>
      <c r="B346" s="127">
        <f t="shared" si="13"/>
        <v>345000</v>
      </c>
      <c r="C346" s="128">
        <f t="shared" si="15"/>
        <v>6753000</v>
      </c>
      <c r="D346" s="129">
        <f t="shared" si="14"/>
        <v>362250</v>
      </c>
      <c r="E346" s="130" t="s">
        <v>6069</v>
      </c>
      <c r="F346" s="131"/>
    </row>
    <row r="347" spans="1:6">
      <c r="A347" s="127" t="str">
        <f t="shared" si="12"/>
        <v>인도346000</v>
      </c>
      <c r="B347" s="127">
        <f t="shared" si="13"/>
        <v>346000</v>
      </c>
      <c r="C347" s="128">
        <f t="shared" si="15"/>
        <v>6772500</v>
      </c>
      <c r="D347" s="129">
        <f t="shared" si="14"/>
        <v>363300</v>
      </c>
      <c r="E347" s="130" t="s">
        <v>6069</v>
      </c>
      <c r="F347" s="131"/>
    </row>
    <row r="348" spans="1:6">
      <c r="A348" s="127" t="str">
        <f t="shared" si="12"/>
        <v>인도347000</v>
      </c>
      <c r="B348" s="127">
        <f t="shared" si="13"/>
        <v>347000</v>
      </c>
      <c r="C348" s="128">
        <f t="shared" si="15"/>
        <v>6792000</v>
      </c>
      <c r="D348" s="129">
        <f t="shared" si="14"/>
        <v>364350</v>
      </c>
      <c r="E348" s="130" t="s">
        <v>6069</v>
      </c>
      <c r="F348" s="131"/>
    </row>
    <row r="349" spans="1:6">
      <c r="A349" s="127" t="str">
        <f t="shared" si="12"/>
        <v>인도348000</v>
      </c>
      <c r="B349" s="127">
        <f t="shared" si="13"/>
        <v>348000</v>
      </c>
      <c r="C349" s="128">
        <f t="shared" si="15"/>
        <v>6811500</v>
      </c>
      <c r="D349" s="129">
        <f t="shared" si="14"/>
        <v>365400</v>
      </c>
      <c r="E349" s="130" t="s">
        <v>6069</v>
      </c>
      <c r="F349" s="131"/>
    </row>
    <row r="350" spans="1:6">
      <c r="A350" s="127" t="str">
        <f t="shared" si="12"/>
        <v>인도349000</v>
      </c>
      <c r="B350" s="127">
        <f t="shared" si="13"/>
        <v>349000</v>
      </c>
      <c r="C350" s="128">
        <f t="shared" si="15"/>
        <v>6831000</v>
      </c>
      <c r="D350" s="129">
        <f t="shared" si="14"/>
        <v>366450</v>
      </c>
      <c r="E350" s="130" t="s">
        <v>6069</v>
      </c>
      <c r="F350" s="131"/>
    </row>
    <row r="351" spans="1:6">
      <c r="A351" s="127" t="str">
        <f t="shared" si="12"/>
        <v>인도350000</v>
      </c>
      <c r="B351" s="127">
        <f t="shared" si="13"/>
        <v>350000</v>
      </c>
      <c r="C351" s="128">
        <f t="shared" si="15"/>
        <v>6850500</v>
      </c>
      <c r="D351" s="129">
        <f t="shared" si="14"/>
        <v>367500</v>
      </c>
      <c r="E351" s="130" t="s">
        <v>6069</v>
      </c>
      <c r="F351" s="131"/>
    </row>
    <row r="352" spans="1:6">
      <c r="A352" s="127" t="str">
        <f t="shared" si="12"/>
        <v>인도351000</v>
      </c>
      <c r="B352" s="127">
        <f t="shared" si="13"/>
        <v>351000</v>
      </c>
      <c r="C352" s="128">
        <f t="shared" si="15"/>
        <v>6870000</v>
      </c>
      <c r="D352" s="129">
        <f t="shared" si="14"/>
        <v>368550</v>
      </c>
      <c r="E352" s="130" t="s">
        <v>6069</v>
      </c>
      <c r="F352" s="131"/>
    </row>
    <row r="353" spans="1:6">
      <c r="A353" s="127" t="str">
        <f t="shared" si="12"/>
        <v>인도352000</v>
      </c>
      <c r="B353" s="127">
        <f t="shared" si="13"/>
        <v>352000</v>
      </c>
      <c r="C353" s="128">
        <f t="shared" si="15"/>
        <v>6889500</v>
      </c>
      <c r="D353" s="129">
        <f t="shared" si="14"/>
        <v>369600</v>
      </c>
      <c r="E353" s="130" t="s">
        <v>6069</v>
      </c>
      <c r="F353" s="131"/>
    </row>
    <row r="354" spans="1:6">
      <c r="A354" s="127" t="str">
        <f t="shared" si="12"/>
        <v>인도353000</v>
      </c>
      <c r="B354" s="127">
        <f t="shared" si="13"/>
        <v>353000</v>
      </c>
      <c r="C354" s="128">
        <f t="shared" si="15"/>
        <v>6909000</v>
      </c>
      <c r="D354" s="129">
        <f t="shared" si="14"/>
        <v>370650</v>
      </c>
      <c r="E354" s="130" t="s">
        <v>6069</v>
      </c>
      <c r="F354" s="131"/>
    </row>
    <row r="355" spans="1:6">
      <c r="A355" s="127" t="str">
        <f t="shared" si="12"/>
        <v>인도354000</v>
      </c>
      <c r="B355" s="127">
        <f t="shared" si="13"/>
        <v>354000</v>
      </c>
      <c r="C355" s="128">
        <f t="shared" si="15"/>
        <v>6928500</v>
      </c>
      <c r="D355" s="129">
        <f t="shared" si="14"/>
        <v>371700</v>
      </c>
      <c r="E355" s="130" t="s">
        <v>6069</v>
      </c>
      <c r="F355" s="131"/>
    </row>
    <row r="356" spans="1:6">
      <c r="A356" s="127" t="str">
        <f t="shared" si="12"/>
        <v>인도355000</v>
      </c>
      <c r="B356" s="127">
        <f t="shared" si="13"/>
        <v>355000</v>
      </c>
      <c r="C356" s="128">
        <f t="shared" si="15"/>
        <v>6948000</v>
      </c>
      <c r="D356" s="129">
        <f t="shared" si="14"/>
        <v>372750</v>
      </c>
      <c r="E356" s="130" t="s">
        <v>6069</v>
      </c>
      <c r="F356" s="131"/>
    </row>
    <row r="357" spans="1:6">
      <c r="A357" s="127" t="str">
        <f t="shared" si="12"/>
        <v>인도356000</v>
      </c>
      <c r="B357" s="127">
        <f t="shared" si="13"/>
        <v>356000</v>
      </c>
      <c r="C357" s="128">
        <f t="shared" si="15"/>
        <v>6967500</v>
      </c>
      <c r="D357" s="129">
        <f t="shared" si="14"/>
        <v>373800</v>
      </c>
      <c r="E357" s="130" t="s">
        <v>6069</v>
      </c>
      <c r="F357" s="131"/>
    </row>
    <row r="358" spans="1:6">
      <c r="A358" s="127" t="str">
        <f t="shared" si="12"/>
        <v>인도357000</v>
      </c>
      <c r="B358" s="127">
        <f t="shared" si="13"/>
        <v>357000</v>
      </c>
      <c r="C358" s="128">
        <f t="shared" si="15"/>
        <v>6987000</v>
      </c>
      <c r="D358" s="129">
        <f t="shared" si="14"/>
        <v>374850</v>
      </c>
      <c r="E358" s="130" t="s">
        <v>6069</v>
      </c>
      <c r="F358" s="131"/>
    </row>
    <row r="359" spans="1:6">
      <c r="A359" s="127" t="str">
        <f t="shared" si="12"/>
        <v>인도358000</v>
      </c>
      <c r="B359" s="127">
        <f t="shared" si="13"/>
        <v>358000</v>
      </c>
      <c r="C359" s="128">
        <f t="shared" si="15"/>
        <v>7006500</v>
      </c>
      <c r="D359" s="129">
        <f t="shared" si="14"/>
        <v>375900</v>
      </c>
      <c r="E359" s="130" t="s">
        <v>6069</v>
      </c>
      <c r="F359" s="131"/>
    </row>
    <row r="360" spans="1:6">
      <c r="A360" s="127" t="str">
        <f t="shared" si="12"/>
        <v>인도359000</v>
      </c>
      <c r="B360" s="127">
        <f t="shared" si="13"/>
        <v>359000</v>
      </c>
      <c r="C360" s="128">
        <f t="shared" si="15"/>
        <v>7026000</v>
      </c>
      <c r="D360" s="129">
        <f t="shared" si="14"/>
        <v>376950</v>
      </c>
      <c r="E360" s="130" t="s">
        <v>6069</v>
      </c>
      <c r="F360" s="131"/>
    </row>
    <row r="361" spans="1:6">
      <c r="A361" s="127" t="str">
        <f t="shared" si="12"/>
        <v>인도360000</v>
      </c>
      <c r="B361" s="127">
        <f t="shared" si="13"/>
        <v>360000</v>
      </c>
      <c r="C361" s="128">
        <f t="shared" si="15"/>
        <v>7045500</v>
      </c>
      <c r="D361" s="129">
        <f t="shared" si="14"/>
        <v>378000</v>
      </c>
      <c r="E361" s="130" t="s">
        <v>6069</v>
      </c>
      <c r="F361" s="131"/>
    </row>
    <row r="362" spans="1:6">
      <c r="A362" s="127" t="str">
        <f t="shared" si="12"/>
        <v>인도361000</v>
      </c>
      <c r="B362" s="127">
        <f t="shared" si="13"/>
        <v>361000</v>
      </c>
      <c r="C362" s="128">
        <f t="shared" si="15"/>
        <v>7065000</v>
      </c>
      <c r="D362" s="129">
        <f t="shared" si="14"/>
        <v>379050</v>
      </c>
      <c r="E362" s="130" t="s">
        <v>6069</v>
      </c>
      <c r="F362" s="131"/>
    </row>
    <row r="363" spans="1:6">
      <c r="A363" s="127" t="str">
        <f t="shared" si="12"/>
        <v>인도362000</v>
      </c>
      <c r="B363" s="127">
        <f t="shared" si="13"/>
        <v>362000</v>
      </c>
      <c r="C363" s="128">
        <f t="shared" si="15"/>
        <v>7084500</v>
      </c>
      <c r="D363" s="129">
        <f t="shared" si="14"/>
        <v>380100</v>
      </c>
      <c r="E363" s="130" t="s">
        <v>6069</v>
      </c>
      <c r="F363" s="131"/>
    </row>
    <row r="364" spans="1:6">
      <c r="A364" s="127" t="str">
        <f t="shared" si="12"/>
        <v>인도363000</v>
      </c>
      <c r="B364" s="127">
        <f t="shared" si="13"/>
        <v>363000</v>
      </c>
      <c r="C364" s="128">
        <f t="shared" si="15"/>
        <v>7104000</v>
      </c>
      <c r="D364" s="129">
        <f t="shared" si="14"/>
        <v>381150</v>
      </c>
      <c r="E364" s="130" t="s">
        <v>6069</v>
      </c>
      <c r="F364" s="131"/>
    </row>
    <row r="365" spans="1:6">
      <c r="A365" s="127" t="str">
        <f t="shared" si="12"/>
        <v>인도364000</v>
      </c>
      <c r="B365" s="127">
        <f t="shared" si="13"/>
        <v>364000</v>
      </c>
      <c r="C365" s="128">
        <f t="shared" si="15"/>
        <v>7123500</v>
      </c>
      <c r="D365" s="129">
        <f t="shared" si="14"/>
        <v>382200</v>
      </c>
      <c r="E365" s="130" t="s">
        <v>6069</v>
      </c>
      <c r="F365" s="131"/>
    </row>
    <row r="366" spans="1:6">
      <c r="A366" s="127" t="str">
        <f t="shared" si="12"/>
        <v>인도365000</v>
      </c>
      <c r="B366" s="127">
        <f t="shared" si="13"/>
        <v>365000</v>
      </c>
      <c r="C366" s="128">
        <f t="shared" si="15"/>
        <v>7143000</v>
      </c>
      <c r="D366" s="129">
        <f t="shared" si="14"/>
        <v>383250</v>
      </c>
      <c r="E366" s="130" t="s">
        <v>6069</v>
      </c>
      <c r="F366" s="131"/>
    </row>
    <row r="367" spans="1:6">
      <c r="A367" s="127" t="str">
        <f t="shared" si="12"/>
        <v>인도366000</v>
      </c>
      <c r="B367" s="127">
        <f t="shared" si="13"/>
        <v>366000</v>
      </c>
      <c r="C367" s="128">
        <f t="shared" si="15"/>
        <v>7162500</v>
      </c>
      <c r="D367" s="129">
        <f t="shared" si="14"/>
        <v>384300</v>
      </c>
      <c r="E367" s="130" t="s">
        <v>6069</v>
      </c>
      <c r="F367" s="131"/>
    </row>
    <row r="368" spans="1:6">
      <c r="A368" s="127" t="str">
        <f t="shared" si="12"/>
        <v>인도367000</v>
      </c>
      <c r="B368" s="127">
        <f t="shared" si="13"/>
        <v>367000</v>
      </c>
      <c r="C368" s="128">
        <f t="shared" si="15"/>
        <v>7182000</v>
      </c>
      <c r="D368" s="129">
        <f t="shared" si="14"/>
        <v>385350</v>
      </c>
      <c r="E368" s="130" t="s">
        <v>6069</v>
      </c>
      <c r="F368" s="131"/>
    </row>
    <row r="369" spans="1:6">
      <c r="A369" s="127" t="str">
        <f t="shared" si="12"/>
        <v>인도368000</v>
      </c>
      <c r="B369" s="127">
        <f t="shared" si="13"/>
        <v>368000</v>
      </c>
      <c r="C369" s="128">
        <f t="shared" si="15"/>
        <v>7201500</v>
      </c>
      <c r="D369" s="129">
        <f t="shared" si="14"/>
        <v>386400</v>
      </c>
      <c r="E369" s="130" t="s">
        <v>6069</v>
      </c>
      <c r="F369" s="131"/>
    </row>
    <row r="370" spans="1:6">
      <c r="A370" s="127" t="str">
        <f t="shared" si="12"/>
        <v>인도369000</v>
      </c>
      <c r="B370" s="127">
        <f t="shared" si="13"/>
        <v>369000</v>
      </c>
      <c r="C370" s="128">
        <f t="shared" si="15"/>
        <v>7221000</v>
      </c>
      <c r="D370" s="129">
        <f t="shared" si="14"/>
        <v>387450</v>
      </c>
      <c r="E370" s="130" t="s">
        <v>6069</v>
      </c>
      <c r="F370" s="131"/>
    </row>
    <row r="371" spans="1:6">
      <c r="A371" s="127" t="str">
        <f t="shared" si="12"/>
        <v>인도370000</v>
      </c>
      <c r="B371" s="127">
        <f t="shared" si="13"/>
        <v>370000</v>
      </c>
      <c r="C371" s="128">
        <f t="shared" si="15"/>
        <v>7240500</v>
      </c>
      <c r="D371" s="129">
        <f t="shared" si="14"/>
        <v>388500</v>
      </c>
      <c r="E371" s="130" t="s">
        <v>6069</v>
      </c>
      <c r="F371" s="131"/>
    </row>
    <row r="372" spans="1:6">
      <c r="A372" s="127" t="str">
        <f t="shared" ref="A372:A433" si="16">"인도"&amp;B372</f>
        <v>인도371000</v>
      </c>
      <c r="B372" s="127">
        <f t="shared" ref="B372:B433" si="17">B371+1000</f>
        <v>371000</v>
      </c>
      <c r="C372" s="128">
        <f t="shared" si="15"/>
        <v>7260000</v>
      </c>
      <c r="D372" s="129">
        <f t="shared" si="14"/>
        <v>389550</v>
      </c>
      <c r="E372" s="130" t="s">
        <v>6069</v>
      </c>
      <c r="F372" s="131"/>
    </row>
    <row r="373" spans="1:6">
      <c r="A373" s="127" t="str">
        <f t="shared" si="16"/>
        <v>인도372000</v>
      </c>
      <c r="B373" s="127">
        <f t="shared" si="17"/>
        <v>372000</v>
      </c>
      <c r="C373" s="128">
        <f t="shared" si="15"/>
        <v>7279500</v>
      </c>
      <c r="D373" s="129">
        <f t="shared" si="14"/>
        <v>390600</v>
      </c>
      <c r="E373" s="130" t="s">
        <v>6069</v>
      </c>
      <c r="F373" s="131"/>
    </row>
    <row r="374" spans="1:6">
      <c r="A374" s="127" t="str">
        <f t="shared" si="16"/>
        <v>인도373000</v>
      </c>
      <c r="B374" s="127">
        <f t="shared" si="17"/>
        <v>373000</v>
      </c>
      <c r="C374" s="128">
        <f t="shared" si="15"/>
        <v>7299000</v>
      </c>
      <c r="D374" s="129">
        <f t="shared" si="14"/>
        <v>391650</v>
      </c>
      <c r="E374" s="130" t="s">
        <v>6069</v>
      </c>
      <c r="F374" s="131"/>
    </row>
    <row r="375" spans="1:6">
      <c r="A375" s="127" t="str">
        <f t="shared" si="16"/>
        <v>인도374000</v>
      </c>
      <c r="B375" s="127">
        <f t="shared" si="17"/>
        <v>374000</v>
      </c>
      <c r="C375" s="128">
        <f t="shared" si="15"/>
        <v>7318500</v>
      </c>
      <c r="D375" s="129">
        <f t="shared" si="14"/>
        <v>392700</v>
      </c>
      <c r="E375" s="130" t="s">
        <v>6069</v>
      </c>
      <c r="F375" s="131"/>
    </row>
    <row r="376" spans="1:6">
      <c r="A376" s="127" t="str">
        <f t="shared" si="16"/>
        <v>인도375000</v>
      </c>
      <c r="B376" s="127">
        <f t="shared" si="17"/>
        <v>375000</v>
      </c>
      <c r="C376" s="128">
        <f t="shared" si="15"/>
        <v>7338000</v>
      </c>
      <c r="D376" s="129">
        <f t="shared" si="14"/>
        <v>393750</v>
      </c>
      <c r="E376" s="130" t="s">
        <v>6069</v>
      </c>
      <c r="F376" s="131"/>
    </row>
    <row r="377" spans="1:6">
      <c r="A377" s="127" t="str">
        <f t="shared" si="16"/>
        <v>인도376000</v>
      </c>
      <c r="B377" s="127">
        <f t="shared" si="17"/>
        <v>376000</v>
      </c>
      <c r="C377" s="128">
        <f t="shared" si="15"/>
        <v>7357500</v>
      </c>
      <c r="D377" s="129">
        <f t="shared" si="14"/>
        <v>394800</v>
      </c>
      <c r="E377" s="130" t="s">
        <v>6069</v>
      </c>
      <c r="F377" s="131"/>
    </row>
    <row r="378" spans="1:6">
      <c r="A378" s="127" t="str">
        <f t="shared" si="16"/>
        <v>인도377000</v>
      </c>
      <c r="B378" s="127">
        <f t="shared" si="17"/>
        <v>377000</v>
      </c>
      <c r="C378" s="128">
        <f t="shared" si="15"/>
        <v>7377000</v>
      </c>
      <c r="D378" s="129">
        <f t="shared" si="14"/>
        <v>395850</v>
      </c>
      <c r="E378" s="130" t="s">
        <v>6069</v>
      </c>
      <c r="F378" s="131"/>
    </row>
    <row r="379" spans="1:6">
      <c r="A379" s="127" t="str">
        <f t="shared" si="16"/>
        <v>인도378000</v>
      </c>
      <c r="B379" s="127">
        <f t="shared" si="17"/>
        <v>378000</v>
      </c>
      <c r="C379" s="128">
        <f t="shared" si="15"/>
        <v>7396500</v>
      </c>
      <c r="D379" s="129">
        <f t="shared" si="14"/>
        <v>396900</v>
      </c>
      <c r="E379" s="130" t="s">
        <v>6069</v>
      </c>
      <c r="F379" s="131"/>
    </row>
    <row r="380" spans="1:6">
      <c r="A380" s="127" t="str">
        <f t="shared" si="16"/>
        <v>인도379000</v>
      </c>
      <c r="B380" s="127">
        <f t="shared" si="17"/>
        <v>379000</v>
      </c>
      <c r="C380" s="128">
        <f t="shared" si="15"/>
        <v>7416000</v>
      </c>
      <c r="D380" s="129">
        <f t="shared" si="14"/>
        <v>397950</v>
      </c>
      <c r="E380" s="130" t="s">
        <v>6069</v>
      </c>
      <c r="F380" s="131"/>
    </row>
    <row r="381" spans="1:6">
      <c r="A381" s="127" t="str">
        <f t="shared" si="16"/>
        <v>인도380000</v>
      </c>
      <c r="B381" s="127">
        <f t="shared" si="17"/>
        <v>380000</v>
      </c>
      <c r="C381" s="128">
        <f t="shared" si="15"/>
        <v>7435500</v>
      </c>
      <c r="D381" s="129">
        <f t="shared" si="14"/>
        <v>399000</v>
      </c>
      <c r="E381" s="130" t="s">
        <v>6069</v>
      </c>
      <c r="F381" s="131"/>
    </row>
    <row r="382" spans="1:6">
      <c r="A382" s="127" t="str">
        <f t="shared" si="16"/>
        <v>인도381000</v>
      </c>
      <c r="B382" s="127">
        <f t="shared" si="17"/>
        <v>381000</v>
      </c>
      <c r="C382" s="128">
        <f t="shared" si="15"/>
        <v>7455000</v>
      </c>
      <c r="D382" s="129">
        <f t="shared" si="14"/>
        <v>400050</v>
      </c>
      <c r="E382" s="130" t="s">
        <v>6069</v>
      </c>
      <c r="F382" s="131"/>
    </row>
    <row r="383" spans="1:6">
      <c r="A383" s="127" t="str">
        <f t="shared" si="16"/>
        <v>인도382000</v>
      </c>
      <c r="B383" s="127">
        <f t="shared" si="17"/>
        <v>382000</v>
      </c>
      <c r="C383" s="128">
        <f t="shared" si="15"/>
        <v>7474500</v>
      </c>
      <c r="D383" s="129">
        <f t="shared" si="14"/>
        <v>401100</v>
      </c>
      <c r="E383" s="130" t="s">
        <v>6069</v>
      </c>
      <c r="F383" s="131"/>
    </row>
    <row r="384" spans="1:6">
      <c r="A384" s="127" t="str">
        <f t="shared" si="16"/>
        <v>인도383000</v>
      </c>
      <c r="B384" s="127">
        <f t="shared" si="17"/>
        <v>383000</v>
      </c>
      <c r="C384" s="128">
        <f t="shared" si="15"/>
        <v>7494000</v>
      </c>
      <c r="D384" s="129">
        <f t="shared" si="14"/>
        <v>402150</v>
      </c>
      <c r="E384" s="130" t="s">
        <v>6069</v>
      </c>
      <c r="F384" s="131"/>
    </row>
    <row r="385" spans="1:6">
      <c r="A385" s="127" t="str">
        <f t="shared" si="16"/>
        <v>인도384000</v>
      </c>
      <c r="B385" s="127">
        <f t="shared" si="17"/>
        <v>384000</v>
      </c>
      <c r="C385" s="128">
        <f t="shared" si="15"/>
        <v>7513500</v>
      </c>
      <c r="D385" s="129">
        <f t="shared" si="14"/>
        <v>403200</v>
      </c>
      <c r="E385" s="130" t="s">
        <v>6069</v>
      </c>
      <c r="F385" s="131"/>
    </row>
    <row r="386" spans="1:6">
      <c r="A386" s="127" t="str">
        <f t="shared" si="16"/>
        <v>인도385000</v>
      </c>
      <c r="B386" s="127">
        <f t="shared" si="17"/>
        <v>385000</v>
      </c>
      <c r="C386" s="128">
        <f t="shared" si="15"/>
        <v>7533000</v>
      </c>
      <c r="D386" s="129">
        <f t="shared" ref="D386:D433" si="18">SUM($G$2)*(B386*0.001)</f>
        <v>404250</v>
      </c>
      <c r="E386" s="130" t="s">
        <v>6069</v>
      </c>
      <c r="F386" s="131"/>
    </row>
    <row r="387" spans="1:6">
      <c r="A387" s="127" t="str">
        <f t="shared" si="16"/>
        <v>인도386000</v>
      </c>
      <c r="B387" s="127">
        <f t="shared" si="17"/>
        <v>386000</v>
      </c>
      <c r="C387" s="128">
        <f t="shared" si="15"/>
        <v>7552500</v>
      </c>
      <c r="D387" s="129">
        <f t="shared" si="18"/>
        <v>405300</v>
      </c>
      <c r="E387" s="130" t="s">
        <v>6069</v>
      </c>
      <c r="F387" s="131"/>
    </row>
    <row r="388" spans="1:6">
      <c r="A388" s="127" t="str">
        <f t="shared" si="16"/>
        <v>인도387000</v>
      </c>
      <c r="B388" s="127">
        <f t="shared" si="17"/>
        <v>387000</v>
      </c>
      <c r="C388" s="128">
        <f t="shared" ref="C388:C433" si="19">SUM(C387)+19500</f>
        <v>7572000</v>
      </c>
      <c r="D388" s="129">
        <f t="shared" si="18"/>
        <v>406350</v>
      </c>
      <c r="E388" s="130" t="s">
        <v>6069</v>
      </c>
      <c r="F388" s="131"/>
    </row>
    <row r="389" spans="1:6">
      <c r="A389" s="127" t="str">
        <f t="shared" si="16"/>
        <v>인도388000</v>
      </c>
      <c r="B389" s="127">
        <f t="shared" si="17"/>
        <v>388000</v>
      </c>
      <c r="C389" s="128">
        <f t="shared" si="19"/>
        <v>7591500</v>
      </c>
      <c r="D389" s="129">
        <f t="shared" si="18"/>
        <v>407400</v>
      </c>
      <c r="E389" s="130" t="s">
        <v>6069</v>
      </c>
      <c r="F389" s="131"/>
    </row>
    <row r="390" spans="1:6">
      <c r="A390" s="127" t="str">
        <f t="shared" si="16"/>
        <v>인도389000</v>
      </c>
      <c r="B390" s="127">
        <f t="shared" si="17"/>
        <v>389000</v>
      </c>
      <c r="C390" s="128">
        <f t="shared" si="19"/>
        <v>7611000</v>
      </c>
      <c r="D390" s="129">
        <f t="shared" si="18"/>
        <v>408450</v>
      </c>
      <c r="E390" s="130" t="s">
        <v>6069</v>
      </c>
      <c r="F390" s="131"/>
    </row>
    <row r="391" spans="1:6">
      <c r="A391" s="127" t="str">
        <f t="shared" si="16"/>
        <v>인도390000</v>
      </c>
      <c r="B391" s="127">
        <f t="shared" si="17"/>
        <v>390000</v>
      </c>
      <c r="C391" s="128">
        <f t="shared" si="19"/>
        <v>7630500</v>
      </c>
      <c r="D391" s="129">
        <f t="shared" si="18"/>
        <v>409500</v>
      </c>
      <c r="E391" s="130" t="s">
        <v>6069</v>
      </c>
      <c r="F391" s="131"/>
    </row>
    <row r="392" spans="1:6">
      <c r="A392" s="127" t="str">
        <f t="shared" si="16"/>
        <v>인도391000</v>
      </c>
      <c r="B392" s="127">
        <f t="shared" si="17"/>
        <v>391000</v>
      </c>
      <c r="C392" s="128">
        <f t="shared" si="19"/>
        <v>7650000</v>
      </c>
      <c r="D392" s="129">
        <f t="shared" si="18"/>
        <v>410550</v>
      </c>
      <c r="E392" s="130" t="s">
        <v>6069</v>
      </c>
      <c r="F392" s="131"/>
    </row>
    <row r="393" spans="1:6">
      <c r="A393" s="127" t="str">
        <f t="shared" si="16"/>
        <v>인도392000</v>
      </c>
      <c r="B393" s="127">
        <f t="shared" si="17"/>
        <v>392000</v>
      </c>
      <c r="C393" s="128">
        <f t="shared" si="19"/>
        <v>7669500</v>
      </c>
      <c r="D393" s="129">
        <f t="shared" si="18"/>
        <v>411600</v>
      </c>
      <c r="E393" s="130" t="s">
        <v>6069</v>
      </c>
      <c r="F393" s="131"/>
    </row>
    <row r="394" spans="1:6">
      <c r="A394" s="127" t="str">
        <f t="shared" si="16"/>
        <v>인도393000</v>
      </c>
      <c r="B394" s="127">
        <f t="shared" si="17"/>
        <v>393000</v>
      </c>
      <c r="C394" s="128">
        <f t="shared" si="19"/>
        <v>7689000</v>
      </c>
      <c r="D394" s="129">
        <f t="shared" si="18"/>
        <v>412650</v>
      </c>
      <c r="E394" s="130" t="s">
        <v>6069</v>
      </c>
      <c r="F394" s="131"/>
    </row>
    <row r="395" spans="1:6">
      <c r="A395" s="127" t="str">
        <f t="shared" si="16"/>
        <v>인도394000</v>
      </c>
      <c r="B395" s="127">
        <f t="shared" si="17"/>
        <v>394000</v>
      </c>
      <c r="C395" s="128">
        <f t="shared" si="19"/>
        <v>7708500</v>
      </c>
      <c r="D395" s="129">
        <f t="shared" si="18"/>
        <v>413700</v>
      </c>
      <c r="E395" s="130" t="s">
        <v>6069</v>
      </c>
      <c r="F395" s="131"/>
    </row>
    <row r="396" spans="1:6">
      <c r="A396" s="127" t="str">
        <f t="shared" si="16"/>
        <v>인도395000</v>
      </c>
      <c r="B396" s="127">
        <f t="shared" si="17"/>
        <v>395000</v>
      </c>
      <c r="C396" s="128">
        <f t="shared" si="19"/>
        <v>7728000</v>
      </c>
      <c r="D396" s="129">
        <f t="shared" si="18"/>
        <v>414750</v>
      </c>
      <c r="E396" s="130" t="s">
        <v>6069</v>
      </c>
      <c r="F396" s="131"/>
    </row>
    <row r="397" spans="1:6">
      <c r="A397" s="127" t="str">
        <f t="shared" si="16"/>
        <v>인도396000</v>
      </c>
      <c r="B397" s="127">
        <f t="shared" si="17"/>
        <v>396000</v>
      </c>
      <c r="C397" s="128">
        <f t="shared" si="19"/>
        <v>7747500</v>
      </c>
      <c r="D397" s="129">
        <f t="shared" si="18"/>
        <v>415800</v>
      </c>
      <c r="E397" s="130" t="s">
        <v>6069</v>
      </c>
      <c r="F397" s="131"/>
    </row>
    <row r="398" spans="1:6">
      <c r="A398" s="127" t="str">
        <f t="shared" si="16"/>
        <v>인도397000</v>
      </c>
      <c r="B398" s="127">
        <f t="shared" si="17"/>
        <v>397000</v>
      </c>
      <c r="C398" s="128">
        <f t="shared" si="19"/>
        <v>7767000</v>
      </c>
      <c r="D398" s="129">
        <f t="shared" si="18"/>
        <v>416850</v>
      </c>
      <c r="E398" s="130" t="s">
        <v>6069</v>
      </c>
      <c r="F398" s="131"/>
    </row>
    <row r="399" spans="1:6">
      <c r="A399" s="127" t="str">
        <f t="shared" si="16"/>
        <v>인도398000</v>
      </c>
      <c r="B399" s="127">
        <f t="shared" si="17"/>
        <v>398000</v>
      </c>
      <c r="C399" s="128">
        <f t="shared" si="19"/>
        <v>7786500</v>
      </c>
      <c r="D399" s="129">
        <f t="shared" si="18"/>
        <v>417900</v>
      </c>
      <c r="E399" s="130" t="s">
        <v>6069</v>
      </c>
      <c r="F399" s="131"/>
    </row>
    <row r="400" spans="1:6">
      <c r="A400" s="127" t="str">
        <f t="shared" si="16"/>
        <v>인도399000</v>
      </c>
      <c r="B400" s="127">
        <f t="shared" si="17"/>
        <v>399000</v>
      </c>
      <c r="C400" s="128">
        <f t="shared" si="19"/>
        <v>7806000</v>
      </c>
      <c r="D400" s="129">
        <f t="shared" si="18"/>
        <v>418950</v>
      </c>
      <c r="E400" s="130" t="s">
        <v>6069</v>
      </c>
      <c r="F400" s="131"/>
    </row>
    <row r="401" spans="1:6">
      <c r="A401" s="127" t="str">
        <f t="shared" si="16"/>
        <v>인도400000</v>
      </c>
      <c r="B401" s="127">
        <f t="shared" si="17"/>
        <v>400000</v>
      </c>
      <c r="C401" s="128">
        <f t="shared" si="19"/>
        <v>7825500</v>
      </c>
      <c r="D401" s="129">
        <f t="shared" si="18"/>
        <v>420000</v>
      </c>
      <c r="E401" s="130" t="s">
        <v>6069</v>
      </c>
      <c r="F401" s="131"/>
    </row>
    <row r="402" spans="1:6">
      <c r="A402" s="127" t="str">
        <f t="shared" si="16"/>
        <v>인도401000</v>
      </c>
      <c r="B402" s="127">
        <f t="shared" si="17"/>
        <v>401000</v>
      </c>
      <c r="C402" s="128">
        <f t="shared" si="19"/>
        <v>7845000</v>
      </c>
      <c r="D402" s="129">
        <f t="shared" si="18"/>
        <v>421050</v>
      </c>
      <c r="E402" s="130" t="s">
        <v>6069</v>
      </c>
      <c r="F402" s="131"/>
    </row>
    <row r="403" spans="1:6">
      <c r="A403" s="127" t="str">
        <f t="shared" si="16"/>
        <v>인도402000</v>
      </c>
      <c r="B403" s="127">
        <f t="shared" si="17"/>
        <v>402000</v>
      </c>
      <c r="C403" s="128">
        <f t="shared" si="19"/>
        <v>7864500</v>
      </c>
      <c r="D403" s="129">
        <f t="shared" si="18"/>
        <v>422100</v>
      </c>
      <c r="E403" s="130" t="s">
        <v>6069</v>
      </c>
      <c r="F403" s="131"/>
    </row>
    <row r="404" spans="1:6">
      <c r="A404" s="127" t="str">
        <f t="shared" si="16"/>
        <v>인도403000</v>
      </c>
      <c r="B404" s="127">
        <f t="shared" si="17"/>
        <v>403000</v>
      </c>
      <c r="C404" s="128">
        <f t="shared" si="19"/>
        <v>7884000</v>
      </c>
      <c r="D404" s="129">
        <f t="shared" si="18"/>
        <v>423150</v>
      </c>
      <c r="E404" s="130" t="s">
        <v>6069</v>
      </c>
      <c r="F404" s="131"/>
    </row>
    <row r="405" spans="1:6">
      <c r="A405" s="127" t="str">
        <f t="shared" si="16"/>
        <v>인도404000</v>
      </c>
      <c r="B405" s="127">
        <f t="shared" si="17"/>
        <v>404000</v>
      </c>
      <c r="C405" s="128">
        <f t="shared" si="19"/>
        <v>7903500</v>
      </c>
      <c r="D405" s="129">
        <f t="shared" si="18"/>
        <v>424200</v>
      </c>
      <c r="E405" s="130" t="s">
        <v>6069</v>
      </c>
      <c r="F405" s="131"/>
    </row>
    <row r="406" spans="1:6">
      <c r="A406" s="127" t="str">
        <f t="shared" si="16"/>
        <v>인도405000</v>
      </c>
      <c r="B406" s="127">
        <f t="shared" si="17"/>
        <v>405000</v>
      </c>
      <c r="C406" s="128">
        <f t="shared" si="19"/>
        <v>7923000</v>
      </c>
      <c r="D406" s="129">
        <f t="shared" si="18"/>
        <v>425250</v>
      </c>
      <c r="E406" s="130" t="s">
        <v>6069</v>
      </c>
      <c r="F406" s="131"/>
    </row>
    <row r="407" spans="1:6">
      <c r="A407" s="127" t="str">
        <f t="shared" si="16"/>
        <v>인도406000</v>
      </c>
      <c r="B407" s="127">
        <f t="shared" si="17"/>
        <v>406000</v>
      </c>
      <c r="C407" s="128">
        <f t="shared" si="19"/>
        <v>7942500</v>
      </c>
      <c r="D407" s="129">
        <f t="shared" si="18"/>
        <v>426300</v>
      </c>
      <c r="E407" s="130" t="s">
        <v>6069</v>
      </c>
      <c r="F407" s="131"/>
    </row>
    <row r="408" spans="1:6">
      <c r="A408" s="127" t="str">
        <f t="shared" si="16"/>
        <v>인도407000</v>
      </c>
      <c r="B408" s="127">
        <f t="shared" si="17"/>
        <v>407000</v>
      </c>
      <c r="C408" s="128">
        <f t="shared" si="19"/>
        <v>7962000</v>
      </c>
      <c r="D408" s="129">
        <f t="shared" si="18"/>
        <v>427350</v>
      </c>
      <c r="E408" s="130" t="s">
        <v>6069</v>
      </c>
      <c r="F408" s="131"/>
    </row>
    <row r="409" spans="1:6">
      <c r="A409" s="127" t="str">
        <f t="shared" si="16"/>
        <v>인도408000</v>
      </c>
      <c r="B409" s="127">
        <f t="shared" si="17"/>
        <v>408000</v>
      </c>
      <c r="C409" s="128">
        <f t="shared" si="19"/>
        <v>7981500</v>
      </c>
      <c r="D409" s="129">
        <f t="shared" si="18"/>
        <v>428400</v>
      </c>
      <c r="E409" s="130" t="s">
        <v>6069</v>
      </c>
      <c r="F409" s="131"/>
    </row>
    <row r="410" spans="1:6">
      <c r="A410" s="127" t="str">
        <f t="shared" si="16"/>
        <v>인도409000</v>
      </c>
      <c r="B410" s="127">
        <f t="shared" si="17"/>
        <v>409000</v>
      </c>
      <c r="C410" s="128">
        <f t="shared" si="19"/>
        <v>8001000</v>
      </c>
      <c r="D410" s="129">
        <f t="shared" si="18"/>
        <v>429450</v>
      </c>
      <c r="E410" s="130" t="s">
        <v>6069</v>
      </c>
      <c r="F410" s="131"/>
    </row>
    <row r="411" spans="1:6">
      <c r="A411" s="127" t="str">
        <f t="shared" si="16"/>
        <v>인도410000</v>
      </c>
      <c r="B411" s="127">
        <f t="shared" si="17"/>
        <v>410000</v>
      </c>
      <c r="C411" s="128">
        <f t="shared" si="19"/>
        <v>8020500</v>
      </c>
      <c r="D411" s="129">
        <f t="shared" si="18"/>
        <v>430500</v>
      </c>
      <c r="E411" s="130" t="s">
        <v>6069</v>
      </c>
      <c r="F411" s="131"/>
    </row>
    <row r="412" spans="1:6">
      <c r="A412" s="127" t="str">
        <f t="shared" si="16"/>
        <v>인도411000</v>
      </c>
      <c r="B412" s="127">
        <f t="shared" si="17"/>
        <v>411000</v>
      </c>
      <c r="C412" s="128">
        <f t="shared" si="19"/>
        <v>8040000</v>
      </c>
      <c r="D412" s="129">
        <f t="shared" si="18"/>
        <v>431550</v>
      </c>
      <c r="E412" s="130" t="s">
        <v>6069</v>
      </c>
      <c r="F412" s="131"/>
    </row>
    <row r="413" spans="1:6">
      <c r="A413" s="127" t="str">
        <f t="shared" si="16"/>
        <v>인도412000</v>
      </c>
      <c r="B413" s="127">
        <f t="shared" si="17"/>
        <v>412000</v>
      </c>
      <c r="C413" s="128">
        <f t="shared" si="19"/>
        <v>8059500</v>
      </c>
      <c r="D413" s="129">
        <f t="shared" si="18"/>
        <v>432600</v>
      </c>
      <c r="E413" s="130" t="s">
        <v>6069</v>
      </c>
      <c r="F413" s="131"/>
    </row>
    <row r="414" spans="1:6">
      <c r="A414" s="127" t="str">
        <f t="shared" si="16"/>
        <v>인도413000</v>
      </c>
      <c r="B414" s="127">
        <f t="shared" si="17"/>
        <v>413000</v>
      </c>
      <c r="C414" s="128">
        <f t="shared" si="19"/>
        <v>8079000</v>
      </c>
      <c r="D414" s="129">
        <f t="shared" si="18"/>
        <v>433650</v>
      </c>
      <c r="E414" s="130" t="s">
        <v>6069</v>
      </c>
      <c r="F414" s="131"/>
    </row>
    <row r="415" spans="1:6">
      <c r="A415" s="127" t="str">
        <f t="shared" si="16"/>
        <v>인도414000</v>
      </c>
      <c r="B415" s="127">
        <f t="shared" si="17"/>
        <v>414000</v>
      </c>
      <c r="C415" s="128">
        <f t="shared" si="19"/>
        <v>8098500</v>
      </c>
      <c r="D415" s="129">
        <f t="shared" si="18"/>
        <v>434700</v>
      </c>
      <c r="E415" s="130" t="s">
        <v>6069</v>
      </c>
      <c r="F415" s="131"/>
    </row>
    <row r="416" spans="1:6">
      <c r="A416" s="127" t="str">
        <f t="shared" si="16"/>
        <v>인도415000</v>
      </c>
      <c r="B416" s="127">
        <f t="shared" si="17"/>
        <v>415000</v>
      </c>
      <c r="C416" s="128">
        <f t="shared" si="19"/>
        <v>8118000</v>
      </c>
      <c r="D416" s="129">
        <f t="shared" si="18"/>
        <v>435750</v>
      </c>
      <c r="E416" s="130" t="s">
        <v>6069</v>
      </c>
      <c r="F416" s="131"/>
    </row>
    <row r="417" spans="1:6">
      <c r="A417" s="127" t="str">
        <f t="shared" si="16"/>
        <v>인도416000</v>
      </c>
      <c r="B417" s="127">
        <f t="shared" si="17"/>
        <v>416000</v>
      </c>
      <c r="C417" s="128">
        <f t="shared" si="19"/>
        <v>8137500</v>
      </c>
      <c r="D417" s="129">
        <f t="shared" si="18"/>
        <v>436800</v>
      </c>
      <c r="E417" s="130" t="s">
        <v>6069</v>
      </c>
      <c r="F417" s="131"/>
    </row>
    <row r="418" spans="1:6">
      <c r="A418" s="127" t="str">
        <f t="shared" si="16"/>
        <v>인도417000</v>
      </c>
      <c r="B418" s="127">
        <f t="shared" si="17"/>
        <v>417000</v>
      </c>
      <c r="C418" s="128">
        <f t="shared" si="19"/>
        <v>8157000</v>
      </c>
      <c r="D418" s="129">
        <f t="shared" si="18"/>
        <v>437850</v>
      </c>
      <c r="E418" s="130" t="s">
        <v>6069</v>
      </c>
      <c r="F418" s="131"/>
    </row>
    <row r="419" spans="1:6">
      <c r="A419" s="127" t="str">
        <f t="shared" si="16"/>
        <v>인도418000</v>
      </c>
      <c r="B419" s="127">
        <f t="shared" si="17"/>
        <v>418000</v>
      </c>
      <c r="C419" s="128">
        <f t="shared" si="19"/>
        <v>8176500</v>
      </c>
      <c r="D419" s="129">
        <f t="shared" si="18"/>
        <v>438900</v>
      </c>
      <c r="E419" s="130" t="s">
        <v>6069</v>
      </c>
      <c r="F419" s="131"/>
    </row>
    <row r="420" spans="1:6">
      <c r="A420" s="127" t="str">
        <f t="shared" si="16"/>
        <v>인도419000</v>
      </c>
      <c r="B420" s="127">
        <f t="shared" si="17"/>
        <v>419000</v>
      </c>
      <c r="C420" s="128">
        <f t="shared" si="19"/>
        <v>8196000</v>
      </c>
      <c r="D420" s="129">
        <f t="shared" si="18"/>
        <v>439950</v>
      </c>
      <c r="E420" s="130" t="s">
        <v>6069</v>
      </c>
      <c r="F420" s="131"/>
    </row>
    <row r="421" spans="1:6">
      <c r="A421" s="127" t="str">
        <f t="shared" si="16"/>
        <v>인도420000</v>
      </c>
      <c r="B421" s="127">
        <f t="shared" si="17"/>
        <v>420000</v>
      </c>
      <c r="C421" s="128">
        <f t="shared" si="19"/>
        <v>8215500</v>
      </c>
      <c r="D421" s="129">
        <f t="shared" si="18"/>
        <v>441000</v>
      </c>
      <c r="E421" s="130" t="s">
        <v>6069</v>
      </c>
      <c r="F421" s="131"/>
    </row>
    <row r="422" spans="1:6">
      <c r="A422" s="127" t="str">
        <f t="shared" si="16"/>
        <v>인도421000</v>
      </c>
      <c r="B422" s="127">
        <f t="shared" si="17"/>
        <v>421000</v>
      </c>
      <c r="C422" s="128">
        <f t="shared" si="19"/>
        <v>8235000</v>
      </c>
      <c r="D422" s="129">
        <f t="shared" si="18"/>
        <v>442050</v>
      </c>
      <c r="E422" s="130" t="s">
        <v>6069</v>
      </c>
      <c r="F422" s="131"/>
    </row>
    <row r="423" spans="1:6">
      <c r="A423" s="127" t="str">
        <f t="shared" si="16"/>
        <v>인도422000</v>
      </c>
      <c r="B423" s="127">
        <f t="shared" si="17"/>
        <v>422000</v>
      </c>
      <c r="C423" s="128">
        <f t="shared" si="19"/>
        <v>8254500</v>
      </c>
      <c r="D423" s="129">
        <f t="shared" si="18"/>
        <v>443100</v>
      </c>
      <c r="E423" s="130" t="s">
        <v>6069</v>
      </c>
      <c r="F423" s="131"/>
    </row>
    <row r="424" spans="1:6">
      <c r="A424" s="127" t="str">
        <f t="shared" si="16"/>
        <v>인도423000</v>
      </c>
      <c r="B424" s="127">
        <f t="shared" si="17"/>
        <v>423000</v>
      </c>
      <c r="C424" s="128">
        <f t="shared" si="19"/>
        <v>8274000</v>
      </c>
      <c r="D424" s="129">
        <f t="shared" si="18"/>
        <v>444150</v>
      </c>
      <c r="E424" s="130" t="s">
        <v>6069</v>
      </c>
      <c r="F424" s="131"/>
    </row>
    <row r="425" spans="1:6">
      <c r="A425" s="127" t="str">
        <f t="shared" si="16"/>
        <v>인도424000</v>
      </c>
      <c r="B425" s="127">
        <f t="shared" si="17"/>
        <v>424000</v>
      </c>
      <c r="C425" s="128">
        <f t="shared" si="19"/>
        <v>8293500</v>
      </c>
      <c r="D425" s="129">
        <f t="shared" si="18"/>
        <v>445200</v>
      </c>
      <c r="E425" s="130" t="s">
        <v>6069</v>
      </c>
      <c r="F425" s="131"/>
    </row>
    <row r="426" spans="1:6">
      <c r="A426" s="127" t="str">
        <f t="shared" si="16"/>
        <v>인도425000</v>
      </c>
      <c r="B426" s="127">
        <f t="shared" si="17"/>
        <v>425000</v>
      </c>
      <c r="C426" s="128">
        <f t="shared" si="19"/>
        <v>8313000</v>
      </c>
      <c r="D426" s="129">
        <f t="shared" si="18"/>
        <v>446250</v>
      </c>
      <c r="E426" s="130" t="s">
        <v>6069</v>
      </c>
      <c r="F426" s="131"/>
    </row>
    <row r="427" spans="1:6">
      <c r="A427" s="127" t="str">
        <f t="shared" si="16"/>
        <v>인도426000</v>
      </c>
      <c r="B427" s="127">
        <f t="shared" si="17"/>
        <v>426000</v>
      </c>
      <c r="C427" s="128">
        <f t="shared" si="19"/>
        <v>8332500</v>
      </c>
      <c r="D427" s="129">
        <f t="shared" si="18"/>
        <v>447300</v>
      </c>
      <c r="E427" s="130" t="s">
        <v>6069</v>
      </c>
      <c r="F427" s="131"/>
    </row>
    <row r="428" spans="1:6">
      <c r="A428" s="127" t="str">
        <f t="shared" si="16"/>
        <v>인도427000</v>
      </c>
      <c r="B428" s="127">
        <f t="shared" si="17"/>
        <v>427000</v>
      </c>
      <c r="C428" s="128">
        <f t="shared" si="19"/>
        <v>8352000</v>
      </c>
      <c r="D428" s="129">
        <f t="shared" si="18"/>
        <v>448350</v>
      </c>
      <c r="E428" s="130" t="s">
        <v>6069</v>
      </c>
      <c r="F428" s="131"/>
    </row>
    <row r="429" spans="1:6">
      <c r="A429" s="127" t="str">
        <f t="shared" si="16"/>
        <v>인도428000</v>
      </c>
      <c r="B429" s="127">
        <f t="shared" si="17"/>
        <v>428000</v>
      </c>
      <c r="C429" s="128">
        <f t="shared" si="19"/>
        <v>8371500</v>
      </c>
      <c r="D429" s="129">
        <f t="shared" si="18"/>
        <v>449400</v>
      </c>
      <c r="E429" s="130" t="s">
        <v>6069</v>
      </c>
      <c r="F429" s="131"/>
    </row>
    <row r="430" spans="1:6">
      <c r="A430" s="127" t="str">
        <f t="shared" si="16"/>
        <v>인도429000</v>
      </c>
      <c r="B430" s="127">
        <f t="shared" si="17"/>
        <v>429000</v>
      </c>
      <c r="C430" s="128">
        <f t="shared" si="19"/>
        <v>8391000</v>
      </c>
      <c r="D430" s="129">
        <f t="shared" si="18"/>
        <v>450450</v>
      </c>
      <c r="E430" s="130" t="s">
        <v>6069</v>
      </c>
      <c r="F430" s="131"/>
    </row>
    <row r="431" spans="1:6">
      <c r="A431" s="127" t="str">
        <f t="shared" si="16"/>
        <v>인도430000</v>
      </c>
      <c r="B431" s="127">
        <f t="shared" si="17"/>
        <v>430000</v>
      </c>
      <c r="C431" s="128">
        <f t="shared" si="19"/>
        <v>8410500</v>
      </c>
      <c r="D431" s="129">
        <f t="shared" si="18"/>
        <v>451500</v>
      </c>
      <c r="E431" s="130" t="s">
        <v>6069</v>
      </c>
      <c r="F431" s="131"/>
    </row>
    <row r="432" spans="1:6">
      <c r="A432" s="127" t="str">
        <f t="shared" si="16"/>
        <v>인도431000</v>
      </c>
      <c r="B432" s="127">
        <f t="shared" si="17"/>
        <v>431000</v>
      </c>
      <c r="C432" s="128">
        <f t="shared" si="19"/>
        <v>8430000</v>
      </c>
      <c r="D432" s="129">
        <f t="shared" si="18"/>
        <v>452550</v>
      </c>
      <c r="E432" s="130" t="s">
        <v>6069</v>
      </c>
      <c r="F432" s="131"/>
    </row>
    <row r="433" spans="1:6">
      <c r="A433" s="127" t="str">
        <f t="shared" si="16"/>
        <v>인도432000</v>
      </c>
      <c r="B433" s="127">
        <f t="shared" si="17"/>
        <v>432000</v>
      </c>
      <c r="C433" s="128">
        <f t="shared" si="19"/>
        <v>8449500</v>
      </c>
      <c r="D433" s="129">
        <f t="shared" si="18"/>
        <v>453600</v>
      </c>
      <c r="E433" s="130" t="s">
        <v>6069</v>
      </c>
      <c r="F433" s="131"/>
    </row>
    <row r="434" spans="1:6">
      <c r="A434" s="128" t="s">
        <v>413</v>
      </c>
      <c r="B434" s="127">
        <v>1000</v>
      </c>
      <c r="C434" s="127">
        <v>40000</v>
      </c>
      <c r="D434" s="129">
        <f t="shared" ref="D434:D445" si="20">SUM($G$2)*(B434*0.001)</f>
        <v>1050</v>
      </c>
      <c r="E434" s="130" t="s">
        <v>6069</v>
      </c>
      <c r="F434" s="131"/>
    </row>
    <row r="435" spans="1:6">
      <c r="A435" s="128" t="s">
        <v>414</v>
      </c>
      <c r="B435" s="127">
        <v>2000</v>
      </c>
      <c r="C435" s="127">
        <f>SUM(C434)+28000</f>
        <v>68000</v>
      </c>
      <c r="D435" s="129">
        <f t="shared" si="20"/>
        <v>2100</v>
      </c>
      <c r="E435" s="130" t="s">
        <v>6069</v>
      </c>
      <c r="F435" s="131"/>
    </row>
    <row r="436" spans="1:6">
      <c r="A436" s="128" t="s">
        <v>415</v>
      </c>
      <c r="B436" s="127">
        <v>3000</v>
      </c>
      <c r="C436" s="127">
        <f t="shared" ref="C436:C499" si="21">SUM(C435)+28000</f>
        <v>96000</v>
      </c>
      <c r="D436" s="129">
        <f t="shared" si="20"/>
        <v>3150</v>
      </c>
      <c r="E436" s="130" t="s">
        <v>6069</v>
      </c>
      <c r="F436" s="131"/>
    </row>
    <row r="437" spans="1:6">
      <c r="A437" s="128" t="s">
        <v>416</v>
      </c>
      <c r="B437" s="127">
        <v>4000</v>
      </c>
      <c r="C437" s="127">
        <f t="shared" si="21"/>
        <v>124000</v>
      </c>
      <c r="D437" s="129">
        <f t="shared" si="20"/>
        <v>4200</v>
      </c>
      <c r="E437" s="130" t="s">
        <v>6069</v>
      </c>
      <c r="F437" s="131"/>
    </row>
    <row r="438" spans="1:6">
      <c r="A438" s="128" t="s">
        <v>417</v>
      </c>
      <c r="B438" s="127">
        <v>5000</v>
      </c>
      <c r="C438" s="127">
        <f t="shared" si="21"/>
        <v>152000</v>
      </c>
      <c r="D438" s="129">
        <f t="shared" si="20"/>
        <v>5250</v>
      </c>
      <c r="E438" s="130" t="s">
        <v>6069</v>
      </c>
      <c r="F438" s="131"/>
    </row>
    <row r="439" spans="1:6">
      <c r="A439" s="128" t="s">
        <v>418</v>
      </c>
      <c r="B439" s="127">
        <v>6000</v>
      </c>
      <c r="C439" s="127">
        <f t="shared" si="21"/>
        <v>180000</v>
      </c>
      <c r="D439" s="129">
        <f t="shared" si="20"/>
        <v>6300</v>
      </c>
      <c r="E439" s="130" t="s">
        <v>6069</v>
      </c>
      <c r="F439" s="131"/>
    </row>
    <row r="440" spans="1:6">
      <c r="A440" s="128" t="s">
        <v>419</v>
      </c>
      <c r="B440" s="127">
        <v>7000</v>
      </c>
      <c r="C440" s="127">
        <f t="shared" si="21"/>
        <v>208000</v>
      </c>
      <c r="D440" s="129">
        <f t="shared" si="20"/>
        <v>7350</v>
      </c>
      <c r="E440" s="130" t="s">
        <v>6069</v>
      </c>
      <c r="F440" s="131"/>
    </row>
    <row r="441" spans="1:6">
      <c r="A441" s="128" t="s">
        <v>420</v>
      </c>
      <c r="B441" s="127">
        <v>8000</v>
      </c>
      <c r="C441" s="127">
        <f t="shared" si="21"/>
        <v>236000</v>
      </c>
      <c r="D441" s="129">
        <f t="shared" si="20"/>
        <v>8400</v>
      </c>
      <c r="E441" s="130" t="s">
        <v>6069</v>
      </c>
      <c r="F441" s="131"/>
    </row>
    <row r="442" spans="1:6">
      <c r="A442" s="128" t="s">
        <v>421</v>
      </c>
      <c r="B442" s="127">
        <v>9000</v>
      </c>
      <c r="C442" s="127">
        <f t="shared" si="21"/>
        <v>264000</v>
      </c>
      <c r="D442" s="129">
        <f t="shared" si="20"/>
        <v>9450</v>
      </c>
      <c r="E442" s="130" t="s">
        <v>6069</v>
      </c>
      <c r="F442" s="131"/>
    </row>
    <row r="443" spans="1:6">
      <c r="A443" s="128" t="s">
        <v>422</v>
      </c>
      <c r="B443" s="127">
        <v>10000</v>
      </c>
      <c r="C443" s="127">
        <f t="shared" si="21"/>
        <v>292000</v>
      </c>
      <c r="D443" s="129">
        <f t="shared" si="20"/>
        <v>10500</v>
      </c>
      <c r="E443" s="130" t="s">
        <v>6069</v>
      </c>
      <c r="F443" s="131"/>
    </row>
    <row r="444" spans="1:6">
      <c r="A444" s="128" t="s">
        <v>423</v>
      </c>
      <c r="B444" s="127">
        <v>11000</v>
      </c>
      <c r="C444" s="127">
        <f t="shared" si="21"/>
        <v>320000</v>
      </c>
      <c r="D444" s="129">
        <f t="shared" si="20"/>
        <v>11550</v>
      </c>
      <c r="E444" s="130" t="s">
        <v>6069</v>
      </c>
      <c r="F444" s="131"/>
    </row>
    <row r="445" spans="1:6">
      <c r="A445" s="128" t="s">
        <v>424</v>
      </c>
      <c r="B445" s="127">
        <v>12000</v>
      </c>
      <c r="C445" s="127">
        <f t="shared" si="21"/>
        <v>348000</v>
      </c>
      <c r="D445" s="129">
        <f t="shared" si="20"/>
        <v>12600</v>
      </c>
      <c r="E445" s="130" t="s">
        <v>6069</v>
      </c>
      <c r="F445" s="131"/>
    </row>
    <row r="446" spans="1:6">
      <c r="A446" s="128" t="s">
        <v>425</v>
      </c>
      <c r="B446" s="127">
        <v>13000</v>
      </c>
      <c r="C446" s="127">
        <f t="shared" si="21"/>
        <v>376000</v>
      </c>
      <c r="D446" s="129">
        <f t="shared" ref="D446:D509" si="22">SUM($G$2)*(B446*0.001)</f>
        <v>13650</v>
      </c>
      <c r="E446" s="130" t="s">
        <v>6069</v>
      </c>
      <c r="F446" s="131"/>
    </row>
    <row r="447" spans="1:6">
      <c r="A447" s="128" t="s">
        <v>426</v>
      </c>
      <c r="B447" s="127">
        <v>14000</v>
      </c>
      <c r="C447" s="127">
        <f t="shared" si="21"/>
        <v>404000</v>
      </c>
      <c r="D447" s="129">
        <f t="shared" si="22"/>
        <v>14700</v>
      </c>
      <c r="E447" s="130" t="s">
        <v>6069</v>
      </c>
      <c r="F447" s="131"/>
    </row>
    <row r="448" spans="1:6">
      <c r="A448" s="128" t="s">
        <v>427</v>
      </c>
      <c r="B448" s="127">
        <v>15000</v>
      </c>
      <c r="C448" s="127">
        <f t="shared" si="21"/>
        <v>432000</v>
      </c>
      <c r="D448" s="129">
        <f t="shared" si="22"/>
        <v>15750</v>
      </c>
      <c r="E448" s="130" t="s">
        <v>6069</v>
      </c>
      <c r="F448" s="131"/>
    </row>
    <row r="449" spans="1:6">
      <c r="A449" s="128" t="s">
        <v>428</v>
      </c>
      <c r="B449" s="127">
        <v>16000</v>
      </c>
      <c r="C449" s="127">
        <f t="shared" si="21"/>
        <v>460000</v>
      </c>
      <c r="D449" s="129">
        <f t="shared" si="22"/>
        <v>16800</v>
      </c>
      <c r="E449" s="130" t="s">
        <v>6069</v>
      </c>
      <c r="F449" s="131"/>
    </row>
    <row r="450" spans="1:6">
      <c r="A450" s="128" t="s">
        <v>429</v>
      </c>
      <c r="B450" s="127">
        <v>17000</v>
      </c>
      <c r="C450" s="127">
        <f t="shared" si="21"/>
        <v>488000</v>
      </c>
      <c r="D450" s="129">
        <f t="shared" si="22"/>
        <v>17850</v>
      </c>
      <c r="E450" s="130" t="s">
        <v>6069</v>
      </c>
      <c r="F450" s="131"/>
    </row>
    <row r="451" spans="1:6">
      <c r="A451" s="128" t="s">
        <v>430</v>
      </c>
      <c r="B451" s="127">
        <v>18000</v>
      </c>
      <c r="C451" s="127">
        <f t="shared" si="21"/>
        <v>516000</v>
      </c>
      <c r="D451" s="129">
        <f t="shared" si="22"/>
        <v>18900</v>
      </c>
      <c r="E451" s="130" t="s">
        <v>6069</v>
      </c>
      <c r="F451" s="131"/>
    </row>
    <row r="452" spans="1:6">
      <c r="A452" s="128" t="s">
        <v>431</v>
      </c>
      <c r="B452" s="127">
        <v>19000</v>
      </c>
      <c r="C452" s="127">
        <f t="shared" si="21"/>
        <v>544000</v>
      </c>
      <c r="D452" s="129">
        <f t="shared" si="22"/>
        <v>19950</v>
      </c>
      <c r="E452" s="130" t="s">
        <v>6069</v>
      </c>
      <c r="F452" s="131"/>
    </row>
    <row r="453" spans="1:6">
      <c r="A453" s="128" t="s">
        <v>432</v>
      </c>
      <c r="B453" s="127">
        <v>20000</v>
      </c>
      <c r="C453" s="127">
        <f t="shared" si="21"/>
        <v>572000</v>
      </c>
      <c r="D453" s="129">
        <f t="shared" si="22"/>
        <v>21000</v>
      </c>
      <c r="E453" s="130" t="s">
        <v>6069</v>
      </c>
      <c r="F453" s="131"/>
    </row>
    <row r="454" spans="1:6">
      <c r="A454" s="128" t="s">
        <v>433</v>
      </c>
      <c r="B454" s="127">
        <v>21000</v>
      </c>
      <c r="C454" s="127">
        <f t="shared" si="21"/>
        <v>600000</v>
      </c>
      <c r="D454" s="129">
        <f t="shared" si="22"/>
        <v>22050</v>
      </c>
      <c r="E454" s="130" t="s">
        <v>6069</v>
      </c>
      <c r="F454" s="131"/>
    </row>
    <row r="455" spans="1:6">
      <c r="A455" s="128" t="s">
        <v>434</v>
      </c>
      <c r="B455" s="127">
        <v>22000</v>
      </c>
      <c r="C455" s="127">
        <f t="shared" si="21"/>
        <v>628000</v>
      </c>
      <c r="D455" s="129">
        <f t="shared" si="22"/>
        <v>23100</v>
      </c>
      <c r="E455" s="130" t="s">
        <v>6069</v>
      </c>
      <c r="F455" s="131"/>
    </row>
    <row r="456" spans="1:6">
      <c r="A456" s="128" t="s">
        <v>435</v>
      </c>
      <c r="B456" s="127">
        <v>23000</v>
      </c>
      <c r="C456" s="127">
        <f t="shared" si="21"/>
        <v>656000</v>
      </c>
      <c r="D456" s="129">
        <f t="shared" si="22"/>
        <v>24150</v>
      </c>
      <c r="E456" s="130" t="s">
        <v>6069</v>
      </c>
      <c r="F456" s="131"/>
    </row>
    <row r="457" spans="1:6">
      <c r="A457" s="128" t="s">
        <v>436</v>
      </c>
      <c r="B457" s="127">
        <v>24000</v>
      </c>
      <c r="C457" s="127">
        <f t="shared" si="21"/>
        <v>684000</v>
      </c>
      <c r="D457" s="129">
        <f t="shared" si="22"/>
        <v>25200</v>
      </c>
      <c r="E457" s="130" t="s">
        <v>6069</v>
      </c>
      <c r="F457" s="131"/>
    </row>
    <row r="458" spans="1:6">
      <c r="A458" s="128" t="s">
        <v>437</v>
      </c>
      <c r="B458" s="127">
        <v>25000</v>
      </c>
      <c r="C458" s="127">
        <f t="shared" si="21"/>
        <v>712000</v>
      </c>
      <c r="D458" s="129">
        <f t="shared" si="22"/>
        <v>26250</v>
      </c>
      <c r="E458" s="130" t="s">
        <v>6069</v>
      </c>
      <c r="F458" s="131"/>
    </row>
    <row r="459" spans="1:6">
      <c r="A459" s="128" t="s">
        <v>438</v>
      </c>
      <c r="B459" s="127">
        <v>26000</v>
      </c>
      <c r="C459" s="127">
        <f t="shared" si="21"/>
        <v>740000</v>
      </c>
      <c r="D459" s="129">
        <f t="shared" si="22"/>
        <v>27300</v>
      </c>
      <c r="E459" s="130" t="s">
        <v>6069</v>
      </c>
      <c r="F459" s="131"/>
    </row>
    <row r="460" spans="1:6">
      <c r="A460" s="128" t="s">
        <v>439</v>
      </c>
      <c r="B460" s="127">
        <v>27000</v>
      </c>
      <c r="C460" s="127">
        <f t="shared" si="21"/>
        <v>768000</v>
      </c>
      <c r="D460" s="129">
        <f t="shared" si="22"/>
        <v>28350</v>
      </c>
      <c r="E460" s="130" t="s">
        <v>6069</v>
      </c>
      <c r="F460" s="131"/>
    </row>
    <row r="461" spans="1:6">
      <c r="A461" s="128" t="s">
        <v>440</v>
      </c>
      <c r="B461" s="127">
        <v>28000</v>
      </c>
      <c r="C461" s="127">
        <f t="shared" si="21"/>
        <v>796000</v>
      </c>
      <c r="D461" s="129">
        <f t="shared" si="22"/>
        <v>29400</v>
      </c>
      <c r="E461" s="130" t="s">
        <v>6069</v>
      </c>
      <c r="F461" s="131"/>
    </row>
    <row r="462" spans="1:6">
      <c r="A462" s="128" t="s">
        <v>441</v>
      </c>
      <c r="B462" s="127">
        <v>29000</v>
      </c>
      <c r="C462" s="127">
        <f t="shared" si="21"/>
        <v>824000</v>
      </c>
      <c r="D462" s="129">
        <f t="shared" si="22"/>
        <v>30450</v>
      </c>
      <c r="E462" s="130" t="s">
        <v>6069</v>
      </c>
      <c r="F462" s="131"/>
    </row>
    <row r="463" spans="1:6">
      <c r="A463" s="128" t="s">
        <v>442</v>
      </c>
      <c r="B463" s="127">
        <v>30000</v>
      </c>
      <c r="C463" s="127">
        <f t="shared" si="21"/>
        <v>852000</v>
      </c>
      <c r="D463" s="129">
        <f t="shared" si="22"/>
        <v>31500</v>
      </c>
      <c r="E463" s="130" t="s">
        <v>6069</v>
      </c>
      <c r="F463" s="131"/>
    </row>
    <row r="464" spans="1:6">
      <c r="A464" s="128" t="s">
        <v>443</v>
      </c>
      <c r="B464" s="127">
        <v>31000</v>
      </c>
      <c r="C464" s="127">
        <f t="shared" si="21"/>
        <v>880000</v>
      </c>
      <c r="D464" s="129">
        <f t="shared" si="22"/>
        <v>32550</v>
      </c>
      <c r="E464" s="130" t="s">
        <v>6069</v>
      </c>
      <c r="F464" s="131"/>
    </row>
    <row r="465" spans="1:6">
      <c r="A465" s="128" t="s">
        <v>444</v>
      </c>
      <c r="B465" s="127">
        <v>32000</v>
      </c>
      <c r="C465" s="127">
        <f t="shared" si="21"/>
        <v>908000</v>
      </c>
      <c r="D465" s="129">
        <f t="shared" si="22"/>
        <v>33600</v>
      </c>
      <c r="E465" s="130" t="s">
        <v>6069</v>
      </c>
      <c r="F465" s="131"/>
    </row>
    <row r="466" spans="1:6">
      <c r="A466" s="128" t="s">
        <v>445</v>
      </c>
      <c r="B466" s="127">
        <v>33000</v>
      </c>
      <c r="C466" s="127">
        <f t="shared" si="21"/>
        <v>936000</v>
      </c>
      <c r="D466" s="129">
        <f t="shared" si="22"/>
        <v>34650</v>
      </c>
      <c r="E466" s="130" t="s">
        <v>6069</v>
      </c>
      <c r="F466" s="131"/>
    </row>
    <row r="467" spans="1:6">
      <c r="A467" s="128" t="s">
        <v>446</v>
      </c>
      <c r="B467" s="127">
        <v>34000</v>
      </c>
      <c r="C467" s="127">
        <f t="shared" si="21"/>
        <v>964000</v>
      </c>
      <c r="D467" s="129">
        <f t="shared" si="22"/>
        <v>35700</v>
      </c>
      <c r="E467" s="130" t="s">
        <v>6069</v>
      </c>
      <c r="F467" s="131"/>
    </row>
    <row r="468" spans="1:6">
      <c r="A468" s="128" t="s">
        <v>447</v>
      </c>
      <c r="B468" s="127">
        <v>35000</v>
      </c>
      <c r="C468" s="127">
        <f t="shared" si="21"/>
        <v>992000</v>
      </c>
      <c r="D468" s="129">
        <f t="shared" si="22"/>
        <v>36750</v>
      </c>
      <c r="E468" s="130" t="s">
        <v>6069</v>
      </c>
      <c r="F468" s="131"/>
    </row>
    <row r="469" spans="1:6">
      <c r="A469" s="128" t="s">
        <v>448</v>
      </c>
      <c r="B469" s="127">
        <v>36000</v>
      </c>
      <c r="C469" s="127">
        <f t="shared" si="21"/>
        <v>1020000</v>
      </c>
      <c r="D469" s="129">
        <f t="shared" si="22"/>
        <v>37800</v>
      </c>
      <c r="E469" s="130" t="s">
        <v>6069</v>
      </c>
      <c r="F469" s="131"/>
    </row>
    <row r="470" spans="1:6">
      <c r="A470" s="128" t="s">
        <v>449</v>
      </c>
      <c r="B470" s="127">
        <v>37000</v>
      </c>
      <c r="C470" s="127">
        <f t="shared" si="21"/>
        <v>1048000</v>
      </c>
      <c r="D470" s="129">
        <f t="shared" si="22"/>
        <v>38850</v>
      </c>
      <c r="E470" s="130" t="s">
        <v>6069</v>
      </c>
      <c r="F470" s="131"/>
    </row>
    <row r="471" spans="1:6">
      <c r="A471" s="128" t="s">
        <v>450</v>
      </c>
      <c r="B471" s="127">
        <v>38000</v>
      </c>
      <c r="C471" s="127">
        <f t="shared" si="21"/>
        <v>1076000</v>
      </c>
      <c r="D471" s="129">
        <f t="shared" si="22"/>
        <v>39900</v>
      </c>
      <c r="E471" s="130" t="s">
        <v>6069</v>
      </c>
      <c r="F471" s="131"/>
    </row>
    <row r="472" spans="1:6">
      <c r="A472" s="128" t="s">
        <v>451</v>
      </c>
      <c r="B472" s="127">
        <v>39000</v>
      </c>
      <c r="C472" s="127">
        <f t="shared" si="21"/>
        <v>1104000</v>
      </c>
      <c r="D472" s="129">
        <f t="shared" si="22"/>
        <v>40950</v>
      </c>
      <c r="E472" s="130" t="s">
        <v>6069</v>
      </c>
      <c r="F472" s="131"/>
    </row>
    <row r="473" spans="1:6">
      <c r="A473" s="128" t="s">
        <v>452</v>
      </c>
      <c r="B473" s="127">
        <v>40000</v>
      </c>
      <c r="C473" s="127">
        <f t="shared" si="21"/>
        <v>1132000</v>
      </c>
      <c r="D473" s="129">
        <f t="shared" si="22"/>
        <v>42000</v>
      </c>
      <c r="E473" s="130" t="s">
        <v>6069</v>
      </c>
      <c r="F473" s="131"/>
    </row>
    <row r="474" spans="1:6">
      <c r="A474" s="128" t="s">
        <v>453</v>
      </c>
      <c r="B474" s="127">
        <v>41000</v>
      </c>
      <c r="C474" s="127">
        <f t="shared" si="21"/>
        <v>1160000</v>
      </c>
      <c r="D474" s="129">
        <f t="shared" si="22"/>
        <v>43050</v>
      </c>
      <c r="E474" s="130" t="s">
        <v>6069</v>
      </c>
      <c r="F474" s="131"/>
    </row>
    <row r="475" spans="1:6">
      <c r="A475" s="128" t="s">
        <v>454</v>
      </c>
      <c r="B475" s="127">
        <v>42000</v>
      </c>
      <c r="C475" s="127">
        <f t="shared" si="21"/>
        <v>1188000</v>
      </c>
      <c r="D475" s="129">
        <f t="shared" si="22"/>
        <v>44100</v>
      </c>
      <c r="E475" s="130" t="s">
        <v>6069</v>
      </c>
      <c r="F475" s="131"/>
    </row>
    <row r="476" spans="1:6">
      <c r="A476" s="128" t="s">
        <v>455</v>
      </c>
      <c r="B476" s="127">
        <v>43000</v>
      </c>
      <c r="C476" s="127">
        <f t="shared" si="21"/>
        <v>1216000</v>
      </c>
      <c r="D476" s="129">
        <f t="shared" si="22"/>
        <v>45150</v>
      </c>
      <c r="E476" s="130" t="s">
        <v>6069</v>
      </c>
      <c r="F476" s="131"/>
    </row>
    <row r="477" spans="1:6">
      <c r="A477" s="128" t="s">
        <v>456</v>
      </c>
      <c r="B477" s="127">
        <v>44000</v>
      </c>
      <c r="C477" s="127">
        <f t="shared" si="21"/>
        <v>1244000</v>
      </c>
      <c r="D477" s="129">
        <f t="shared" si="22"/>
        <v>46200</v>
      </c>
      <c r="E477" s="130" t="s">
        <v>6069</v>
      </c>
      <c r="F477" s="131"/>
    </row>
    <row r="478" spans="1:6">
      <c r="A478" s="128" t="s">
        <v>457</v>
      </c>
      <c r="B478" s="127">
        <v>45000</v>
      </c>
      <c r="C478" s="127">
        <f t="shared" si="21"/>
        <v>1272000</v>
      </c>
      <c r="D478" s="129">
        <f t="shared" si="22"/>
        <v>47250</v>
      </c>
      <c r="E478" s="130" t="s">
        <v>6069</v>
      </c>
      <c r="F478" s="131"/>
    </row>
    <row r="479" spans="1:6">
      <c r="A479" s="128" t="s">
        <v>458</v>
      </c>
      <c r="B479" s="127">
        <v>46000</v>
      </c>
      <c r="C479" s="127">
        <f t="shared" si="21"/>
        <v>1300000</v>
      </c>
      <c r="D479" s="129">
        <f t="shared" si="22"/>
        <v>48300</v>
      </c>
      <c r="E479" s="130" t="s">
        <v>6069</v>
      </c>
      <c r="F479" s="131"/>
    </row>
    <row r="480" spans="1:6">
      <c r="A480" s="128" t="s">
        <v>459</v>
      </c>
      <c r="B480" s="127">
        <v>47000</v>
      </c>
      <c r="C480" s="127">
        <f t="shared" si="21"/>
        <v>1328000</v>
      </c>
      <c r="D480" s="129">
        <f t="shared" si="22"/>
        <v>49350</v>
      </c>
      <c r="E480" s="130" t="s">
        <v>6069</v>
      </c>
      <c r="F480" s="131"/>
    </row>
    <row r="481" spans="1:6">
      <c r="A481" s="128" t="s">
        <v>460</v>
      </c>
      <c r="B481" s="127">
        <v>48000</v>
      </c>
      <c r="C481" s="127">
        <f t="shared" si="21"/>
        <v>1356000</v>
      </c>
      <c r="D481" s="129">
        <f t="shared" si="22"/>
        <v>50400</v>
      </c>
      <c r="E481" s="130" t="s">
        <v>6069</v>
      </c>
      <c r="F481" s="131"/>
    </row>
    <row r="482" spans="1:6">
      <c r="A482" s="128" t="s">
        <v>461</v>
      </c>
      <c r="B482" s="127">
        <v>49000</v>
      </c>
      <c r="C482" s="127">
        <f t="shared" si="21"/>
        <v>1384000</v>
      </c>
      <c r="D482" s="129">
        <f t="shared" si="22"/>
        <v>51450</v>
      </c>
      <c r="E482" s="130" t="s">
        <v>6069</v>
      </c>
      <c r="F482" s="131"/>
    </row>
    <row r="483" spans="1:6">
      <c r="A483" s="128" t="s">
        <v>462</v>
      </c>
      <c r="B483" s="127">
        <v>50000</v>
      </c>
      <c r="C483" s="127">
        <f t="shared" si="21"/>
        <v>1412000</v>
      </c>
      <c r="D483" s="129">
        <f t="shared" si="22"/>
        <v>52500</v>
      </c>
      <c r="E483" s="130" t="s">
        <v>6069</v>
      </c>
      <c r="F483" s="131"/>
    </row>
    <row r="484" spans="1:6">
      <c r="A484" s="128" t="s">
        <v>463</v>
      </c>
      <c r="B484" s="127">
        <v>51000</v>
      </c>
      <c r="C484" s="127">
        <f t="shared" si="21"/>
        <v>1440000</v>
      </c>
      <c r="D484" s="129">
        <f t="shared" si="22"/>
        <v>53550</v>
      </c>
      <c r="E484" s="130" t="s">
        <v>6069</v>
      </c>
      <c r="F484" s="131"/>
    </row>
    <row r="485" spans="1:6">
      <c r="A485" s="128" t="s">
        <v>464</v>
      </c>
      <c r="B485" s="127">
        <v>52000</v>
      </c>
      <c r="C485" s="127">
        <f t="shared" si="21"/>
        <v>1468000</v>
      </c>
      <c r="D485" s="129">
        <f t="shared" si="22"/>
        <v>54600</v>
      </c>
      <c r="E485" s="130" t="s">
        <v>6069</v>
      </c>
      <c r="F485" s="131"/>
    </row>
    <row r="486" spans="1:6">
      <c r="A486" s="128" t="s">
        <v>465</v>
      </c>
      <c r="B486" s="127">
        <v>53000</v>
      </c>
      <c r="C486" s="127">
        <f t="shared" si="21"/>
        <v>1496000</v>
      </c>
      <c r="D486" s="129">
        <f t="shared" si="22"/>
        <v>55650</v>
      </c>
      <c r="E486" s="130" t="s">
        <v>6069</v>
      </c>
      <c r="F486" s="131"/>
    </row>
    <row r="487" spans="1:6">
      <c r="A487" s="128" t="s">
        <v>466</v>
      </c>
      <c r="B487" s="127">
        <v>54000</v>
      </c>
      <c r="C487" s="127">
        <f t="shared" si="21"/>
        <v>1524000</v>
      </c>
      <c r="D487" s="129">
        <f t="shared" si="22"/>
        <v>56700</v>
      </c>
      <c r="E487" s="130" t="s">
        <v>6069</v>
      </c>
      <c r="F487" s="131"/>
    </row>
    <row r="488" spans="1:6">
      <c r="A488" s="128" t="s">
        <v>467</v>
      </c>
      <c r="B488" s="127">
        <v>55000</v>
      </c>
      <c r="C488" s="127">
        <f t="shared" si="21"/>
        <v>1552000</v>
      </c>
      <c r="D488" s="129">
        <f t="shared" si="22"/>
        <v>57750</v>
      </c>
      <c r="E488" s="130" t="s">
        <v>6069</v>
      </c>
      <c r="F488" s="131"/>
    </row>
    <row r="489" spans="1:6">
      <c r="A489" s="128" t="s">
        <v>468</v>
      </c>
      <c r="B489" s="127">
        <v>56000</v>
      </c>
      <c r="C489" s="127">
        <f t="shared" si="21"/>
        <v>1580000</v>
      </c>
      <c r="D489" s="129">
        <f t="shared" si="22"/>
        <v>58800</v>
      </c>
      <c r="E489" s="130" t="s">
        <v>6069</v>
      </c>
      <c r="F489" s="131"/>
    </row>
    <row r="490" spans="1:6">
      <c r="A490" s="128" t="s">
        <v>469</v>
      </c>
      <c r="B490" s="127">
        <v>57000</v>
      </c>
      <c r="C490" s="127">
        <f t="shared" si="21"/>
        <v>1608000</v>
      </c>
      <c r="D490" s="129">
        <f t="shared" si="22"/>
        <v>59850</v>
      </c>
      <c r="E490" s="130" t="s">
        <v>6069</v>
      </c>
      <c r="F490" s="131"/>
    </row>
    <row r="491" spans="1:6">
      <c r="A491" s="128" t="s">
        <v>470</v>
      </c>
      <c r="B491" s="127">
        <v>58000</v>
      </c>
      <c r="C491" s="127">
        <f t="shared" si="21"/>
        <v>1636000</v>
      </c>
      <c r="D491" s="129">
        <f t="shared" si="22"/>
        <v>60900</v>
      </c>
      <c r="E491" s="130" t="s">
        <v>6069</v>
      </c>
      <c r="F491" s="131"/>
    </row>
    <row r="492" spans="1:6">
      <c r="A492" s="128" t="s">
        <v>471</v>
      </c>
      <c r="B492" s="127">
        <v>59000</v>
      </c>
      <c r="C492" s="127">
        <f t="shared" si="21"/>
        <v>1664000</v>
      </c>
      <c r="D492" s="129">
        <f t="shared" si="22"/>
        <v>61950</v>
      </c>
      <c r="E492" s="130" t="s">
        <v>6069</v>
      </c>
      <c r="F492" s="131"/>
    </row>
    <row r="493" spans="1:6">
      <c r="A493" s="128" t="s">
        <v>472</v>
      </c>
      <c r="B493" s="127">
        <v>60000</v>
      </c>
      <c r="C493" s="127">
        <f t="shared" si="21"/>
        <v>1692000</v>
      </c>
      <c r="D493" s="129">
        <f t="shared" si="22"/>
        <v>63000</v>
      </c>
      <c r="E493" s="130" t="s">
        <v>6069</v>
      </c>
      <c r="F493" s="131"/>
    </row>
    <row r="494" spans="1:6">
      <c r="A494" s="128" t="s">
        <v>473</v>
      </c>
      <c r="B494" s="127">
        <v>61000</v>
      </c>
      <c r="C494" s="127">
        <f t="shared" si="21"/>
        <v>1720000</v>
      </c>
      <c r="D494" s="129">
        <f t="shared" si="22"/>
        <v>64050</v>
      </c>
      <c r="E494" s="130" t="s">
        <v>6069</v>
      </c>
      <c r="F494" s="131"/>
    </row>
    <row r="495" spans="1:6">
      <c r="A495" s="128" t="s">
        <v>474</v>
      </c>
      <c r="B495" s="127">
        <v>62000</v>
      </c>
      <c r="C495" s="127">
        <f t="shared" si="21"/>
        <v>1748000</v>
      </c>
      <c r="D495" s="129">
        <f t="shared" si="22"/>
        <v>65100</v>
      </c>
      <c r="E495" s="130" t="s">
        <v>6069</v>
      </c>
      <c r="F495" s="131"/>
    </row>
    <row r="496" spans="1:6">
      <c r="A496" s="128" t="s">
        <v>475</v>
      </c>
      <c r="B496" s="127">
        <v>63000</v>
      </c>
      <c r="C496" s="127">
        <f t="shared" si="21"/>
        <v>1776000</v>
      </c>
      <c r="D496" s="129">
        <f t="shared" si="22"/>
        <v>66150</v>
      </c>
      <c r="E496" s="130" t="s">
        <v>6069</v>
      </c>
      <c r="F496" s="131"/>
    </row>
    <row r="497" spans="1:6">
      <c r="A497" s="128" t="s">
        <v>476</v>
      </c>
      <c r="B497" s="127">
        <v>64000</v>
      </c>
      <c r="C497" s="127">
        <f t="shared" si="21"/>
        <v>1804000</v>
      </c>
      <c r="D497" s="129">
        <f t="shared" si="22"/>
        <v>67200</v>
      </c>
      <c r="E497" s="130" t="s">
        <v>6069</v>
      </c>
      <c r="F497" s="131"/>
    </row>
    <row r="498" spans="1:6">
      <c r="A498" s="128" t="s">
        <v>477</v>
      </c>
      <c r="B498" s="127">
        <v>65000</v>
      </c>
      <c r="C498" s="127">
        <f t="shared" si="21"/>
        <v>1832000</v>
      </c>
      <c r="D498" s="129">
        <f t="shared" si="22"/>
        <v>68250</v>
      </c>
      <c r="E498" s="130" t="s">
        <v>6069</v>
      </c>
      <c r="F498" s="131"/>
    </row>
    <row r="499" spans="1:6">
      <c r="A499" s="128" t="s">
        <v>478</v>
      </c>
      <c r="B499" s="127">
        <v>66000</v>
      </c>
      <c r="C499" s="127">
        <f t="shared" si="21"/>
        <v>1860000</v>
      </c>
      <c r="D499" s="129">
        <f t="shared" si="22"/>
        <v>69300</v>
      </c>
      <c r="E499" s="130" t="s">
        <v>6069</v>
      </c>
      <c r="F499" s="131"/>
    </row>
    <row r="500" spans="1:6">
      <c r="A500" s="128" t="s">
        <v>479</v>
      </c>
      <c r="B500" s="127">
        <v>67000</v>
      </c>
      <c r="C500" s="127">
        <f t="shared" ref="C500:C563" si="23">SUM(C499)+28000</f>
        <v>1888000</v>
      </c>
      <c r="D500" s="129">
        <f t="shared" si="22"/>
        <v>70350</v>
      </c>
      <c r="E500" s="130" t="s">
        <v>6069</v>
      </c>
      <c r="F500" s="131"/>
    </row>
    <row r="501" spans="1:6">
      <c r="A501" s="128" t="s">
        <v>480</v>
      </c>
      <c r="B501" s="127">
        <v>68000</v>
      </c>
      <c r="C501" s="127">
        <f t="shared" si="23"/>
        <v>1916000</v>
      </c>
      <c r="D501" s="129">
        <f t="shared" si="22"/>
        <v>71400</v>
      </c>
      <c r="E501" s="130" t="s">
        <v>6069</v>
      </c>
      <c r="F501" s="131"/>
    </row>
    <row r="502" spans="1:6">
      <c r="A502" s="128" t="s">
        <v>481</v>
      </c>
      <c r="B502" s="127">
        <v>69000</v>
      </c>
      <c r="C502" s="127">
        <f t="shared" si="23"/>
        <v>1944000</v>
      </c>
      <c r="D502" s="129">
        <f t="shared" si="22"/>
        <v>72450</v>
      </c>
      <c r="E502" s="130" t="s">
        <v>6069</v>
      </c>
      <c r="F502" s="131"/>
    </row>
    <row r="503" spans="1:6">
      <c r="A503" s="128" t="s">
        <v>482</v>
      </c>
      <c r="B503" s="127">
        <v>70000</v>
      </c>
      <c r="C503" s="127">
        <f t="shared" si="23"/>
        <v>1972000</v>
      </c>
      <c r="D503" s="129">
        <f t="shared" si="22"/>
        <v>73500</v>
      </c>
      <c r="E503" s="130" t="s">
        <v>6069</v>
      </c>
      <c r="F503" s="131"/>
    </row>
    <row r="504" spans="1:6">
      <c r="A504" s="128" t="s">
        <v>483</v>
      </c>
      <c r="B504" s="127">
        <v>71000</v>
      </c>
      <c r="C504" s="127">
        <f t="shared" si="23"/>
        <v>2000000</v>
      </c>
      <c r="D504" s="129">
        <f t="shared" si="22"/>
        <v>74550</v>
      </c>
      <c r="E504" s="130" t="s">
        <v>6069</v>
      </c>
      <c r="F504" s="131"/>
    </row>
    <row r="505" spans="1:6">
      <c r="A505" s="128" t="s">
        <v>484</v>
      </c>
      <c r="B505" s="127">
        <v>72000</v>
      </c>
      <c r="C505" s="127">
        <f t="shared" si="23"/>
        <v>2028000</v>
      </c>
      <c r="D505" s="129">
        <f t="shared" si="22"/>
        <v>75600</v>
      </c>
      <c r="E505" s="130" t="s">
        <v>6069</v>
      </c>
      <c r="F505" s="131"/>
    </row>
    <row r="506" spans="1:6">
      <c r="A506" s="128" t="s">
        <v>485</v>
      </c>
      <c r="B506" s="127">
        <v>73000</v>
      </c>
      <c r="C506" s="127">
        <f t="shared" si="23"/>
        <v>2056000</v>
      </c>
      <c r="D506" s="129">
        <f t="shared" si="22"/>
        <v>76650</v>
      </c>
      <c r="E506" s="130" t="s">
        <v>6069</v>
      </c>
      <c r="F506" s="131"/>
    </row>
    <row r="507" spans="1:6">
      <c r="A507" s="128" t="s">
        <v>486</v>
      </c>
      <c r="B507" s="127">
        <v>74000</v>
      </c>
      <c r="C507" s="127">
        <f t="shared" si="23"/>
        <v>2084000</v>
      </c>
      <c r="D507" s="129">
        <f t="shared" si="22"/>
        <v>77700</v>
      </c>
      <c r="E507" s="130" t="s">
        <v>6069</v>
      </c>
      <c r="F507" s="131"/>
    </row>
    <row r="508" spans="1:6">
      <c r="A508" s="128" t="s">
        <v>487</v>
      </c>
      <c r="B508" s="127">
        <v>75000</v>
      </c>
      <c r="C508" s="127">
        <f t="shared" si="23"/>
        <v>2112000</v>
      </c>
      <c r="D508" s="129">
        <f t="shared" si="22"/>
        <v>78750</v>
      </c>
      <c r="E508" s="130" t="s">
        <v>6069</v>
      </c>
      <c r="F508" s="131"/>
    </row>
    <row r="509" spans="1:6">
      <c r="A509" s="128" t="s">
        <v>488</v>
      </c>
      <c r="B509" s="127">
        <v>76000</v>
      </c>
      <c r="C509" s="127">
        <f t="shared" si="23"/>
        <v>2140000</v>
      </c>
      <c r="D509" s="129">
        <f t="shared" si="22"/>
        <v>79800</v>
      </c>
      <c r="E509" s="130" t="s">
        <v>6069</v>
      </c>
      <c r="F509" s="131"/>
    </row>
    <row r="510" spans="1:6">
      <c r="A510" s="128" t="s">
        <v>489</v>
      </c>
      <c r="B510" s="127">
        <v>77000</v>
      </c>
      <c r="C510" s="127">
        <f t="shared" si="23"/>
        <v>2168000</v>
      </c>
      <c r="D510" s="129">
        <f t="shared" ref="D510:D573" si="24">SUM($G$2)*(B510*0.001)</f>
        <v>80850</v>
      </c>
      <c r="E510" s="130" t="s">
        <v>6069</v>
      </c>
      <c r="F510" s="131"/>
    </row>
    <row r="511" spans="1:6">
      <c r="A511" s="128" t="s">
        <v>490</v>
      </c>
      <c r="B511" s="127">
        <v>78000</v>
      </c>
      <c r="C511" s="127">
        <f t="shared" si="23"/>
        <v>2196000</v>
      </c>
      <c r="D511" s="129">
        <f t="shared" si="24"/>
        <v>81900</v>
      </c>
      <c r="E511" s="130" t="s">
        <v>6069</v>
      </c>
      <c r="F511" s="131"/>
    </row>
    <row r="512" spans="1:6">
      <c r="A512" s="128" t="s">
        <v>491</v>
      </c>
      <c r="B512" s="127">
        <v>79000</v>
      </c>
      <c r="C512" s="127">
        <f t="shared" si="23"/>
        <v>2224000</v>
      </c>
      <c r="D512" s="129">
        <f t="shared" si="24"/>
        <v>82950</v>
      </c>
      <c r="E512" s="130" t="s">
        <v>6069</v>
      </c>
      <c r="F512" s="131"/>
    </row>
    <row r="513" spans="1:6">
      <c r="A513" s="128" t="s">
        <v>492</v>
      </c>
      <c r="B513" s="127">
        <v>80000</v>
      </c>
      <c r="C513" s="127">
        <f t="shared" si="23"/>
        <v>2252000</v>
      </c>
      <c r="D513" s="129">
        <f t="shared" si="24"/>
        <v>84000</v>
      </c>
      <c r="E513" s="130" t="s">
        <v>6069</v>
      </c>
      <c r="F513" s="131"/>
    </row>
    <row r="514" spans="1:6">
      <c r="A514" s="128" t="s">
        <v>493</v>
      </c>
      <c r="B514" s="127">
        <v>81000</v>
      </c>
      <c r="C514" s="127">
        <f t="shared" si="23"/>
        <v>2280000</v>
      </c>
      <c r="D514" s="129">
        <f t="shared" si="24"/>
        <v>85050</v>
      </c>
      <c r="E514" s="130" t="s">
        <v>6069</v>
      </c>
      <c r="F514" s="131"/>
    </row>
    <row r="515" spans="1:6">
      <c r="A515" s="128" t="s">
        <v>494</v>
      </c>
      <c r="B515" s="127">
        <v>82000</v>
      </c>
      <c r="C515" s="127">
        <f t="shared" si="23"/>
        <v>2308000</v>
      </c>
      <c r="D515" s="129">
        <f t="shared" si="24"/>
        <v>86100</v>
      </c>
      <c r="E515" s="130" t="s">
        <v>6069</v>
      </c>
      <c r="F515" s="131"/>
    </row>
    <row r="516" spans="1:6">
      <c r="A516" s="128" t="s">
        <v>495</v>
      </c>
      <c r="B516" s="127">
        <v>83000</v>
      </c>
      <c r="C516" s="127">
        <f t="shared" si="23"/>
        <v>2336000</v>
      </c>
      <c r="D516" s="129">
        <f t="shared" si="24"/>
        <v>87150</v>
      </c>
      <c r="E516" s="130" t="s">
        <v>6069</v>
      </c>
      <c r="F516" s="131"/>
    </row>
    <row r="517" spans="1:6">
      <c r="A517" s="128" t="s">
        <v>496</v>
      </c>
      <c r="B517" s="127">
        <v>84000</v>
      </c>
      <c r="C517" s="127">
        <f t="shared" si="23"/>
        <v>2364000</v>
      </c>
      <c r="D517" s="129">
        <f t="shared" si="24"/>
        <v>88200</v>
      </c>
      <c r="E517" s="130" t="s">
        <v>6069</v>
      </c>
      <c r="F517" s="131"/>
    </row>
    <row r="518" spans="1:6">
      <c r="A518" s="128" t="s">
        <v>497</v>
      </c>
      <c r="B518" s="127">
        <v>85000</v>
      </c>
      <c r="C518" s="127">
        <f t="shared" si="23"/>
        <v>2392000</v>
      </c>
      <c r="D518" s="129">
        <f t="shared" si="24"/>
        <v>89250</v>
      </c>
      <c r="E518" s="130" t="s">
        <v>6069</v>
      </c>
      <c r="F518" s="131"/>
    </row>
    <row r="519" spans="1:6">
      <c r="A519" s="128" t="s">
        <v>498</v>
      </c>
      <c r="B519" s="127">
        <v>86000</v>
      </c>
      <c r="C519" s="127">
        <f t="shared" si="23"/>
        <v>2420000</v>
      </c>
      <c r="D519" s="129">
        <f t="shared" si="24"/>
        <v>90300</v>
      </c>
      <c r="E519" s="130" t="s">
        <v>6069</v>
      </c>
      <c r="F519" s="131"/>
    </row>
    <row r="520" spans="1:6">
      <c r="A520" s="128" t="s">
        <v>499</v>
      </c>
      <c r="B520" s="127">
        <v>87000</v>
      </c>
      <c r="C520" s="127">
        <f t="shared" si="23"/>
        <v>2448000</v>
      </c>
      <c r="D520" s="129">
        <f t="shared" si="24"/>
        <v>91350</v>
      </c>
      <c r="E520" s="130" t="s">
        <v>6069</v>
      </c>
      <c r="F520" s="131"/>
    </row>
    <row r="521" spans="1:6">
      <c r="A521" s="128" t="s">
        <v>500</v>
      </c>
      <c r="B521" s="127">
        <v>88000</v>
      </c>
      <c r="C521" s="127">
        <f t="shared" si="23"/>
        <v>2476000</v>
      </c>
      <c r="D521" s="129">
        <f t="shared" si="24"/>
        <v>92400</v>
      </c>
      <c r="E521" s="130" t="s">
        <v>6069</v>
      </c>
      <c r="F521" s="131"/>
    </row>
    <row r="522" spans="1:6">
      <c r="A522" s="128" t="s">
        <v>501</v>
      </c>
      <c r="B522" s="127">
        <v>89000</v>
      </c>
      <c r="C522" s="127">
        <f t="shared" si="23"/>
        <v>2504000</v>
      </c>
      <c r="D522" s="129">
        <f t="shared" si="24"/>
        <v>93450</v>
      </c>
      <c r="E522" s="130" t="s">
        <v>6069</v>
      </c>
      <c r="F522" s="131"/>
    </row>
    <row r="523" spans="1:6">
      <c r="A523" s="128" t="s">
        <v>502</v>
      </c>
      <c r="B523" s="127">
        <v>90000</v>
      </c>
      <c r="C523" s="127">
        <f t="shared" si="23"/>
        <v>2532000</v>
      </c>
      <c r="D523" s="129">
        <f t="shared" si="24"/>
        <v>94500</v>
      </c>
      <c r="E523" s="130" t="s">
        <v>6069</v>
      </c>
      <c r="F523" s="131"/>
    </row>
    <row r="524" spans="1:6">
      <c r="A524" s="128" t="s">
        <v>503</v>
      </c>
      <c r="B524" s="127">
        <v>91000</v>
      </c>
      <c r="C524" s="127">
        <f t="shared" si="23"/>
        <v>2560000</v>
      </c>
      <c r="D524" s="129">
        <f t="shared" si="24"/>
        <v>95550</v>
      </c>
      <c r="E524" s="130" t="s">
        <v>6069</v>
      </c>
      <c r="F524" s="131"/>
    </row>
    <row r="525" spans="1:6">
      <c r="A525" s="128" t="s">
        <v>504</v>
      </c>
      <c r="B525" s="127">
        <v>92000</v>
      </c>
      <c r="C525" s="127">
        <f t="shared" si="23"/>
        <v>2588000</v>
      </c>
      <c r="D525" s="129">
        <f t="shared" si="24"/>
        <v>96600</v>
      </c>
      <c r="E525" s="130" t="s">
        <v>6069</v>
      </c>
      <c r="F525" s="131"/>
    </row>
    <row r="526" spans="1:6">
      <c r="A526" s="128" t="s">
        <v>505</v>
      </c>
      <c r="B526" s="127">
        <v>93000</v>
      </c>
      <c r="C526" s="127">
        <f t="shared" si="23"/>
        <v>2616000</v>
      </c>
      <c r="D526" s="129">
        <f t="shared" si="24"/>
        <v>97650</v>
      </c>
      <c r="E526" s="130" t="s">
        <v>6069</v>
      </c>
      <c r="F526" s="131"/>
    </row>
    <row r="527" spans="1:6">
      <c r="A527" s="128" t="s">
        <v>506</v>
      </c>
      <c r="B527" s="127">
        <v>94000</v>
      </c>
      <c r="C527" s="127">
        <f t="shared" si="23"/>
        <v>2644000</v>
      </c>
      <c r="D527" s="129">
        <f t="shared" si="24"/>
        <v>98700</v>
      </c>
      <c r="E527" s="130" t="s">
        <v>6069</v>
      </c>
      <c r="F527" s="131"/>
    </row>
    <row r="528" spans="1:6">
      <c r="A528" s="128" t="s">
        <v>507</v>
      </c>
      <c r="B528" s="127">
        <v>95000</v>
      </c>
      <c r="C528" s="127">
        <f t="shared" si="23"/>
        <v>2672000</v>
      </c>
      <c r="D528" s="129">
        <f t="shared" si="24"/>
        <v>99750</v>
      </c>
      <c r="E528" s="130" t="s">
        <v>6069</v>
      </c>
      <c r="F528" s="131"/>
    </row>
    <row r="529" spans="1:6">
      <c r="A529" s="128" t="s">
        <v>508</v>
      </c>
      <c r="B529" s="127">
        <v>96000</v>
      </c>
      <c r="C529" s="127">
        <f t="shared" si="23"/>
        <v>2700000</v>
      </c>
      <c r="D529" s="129">
        <f t="shared" si="24"/>
        <v>100800</v>
      </c>
      <c r="E529" s="130" t="s">
        <v>6069</v>
      </c>
      <c r="F529" s="131"/>
    </row>
    <row r="530" spans="1:6">
      <c r="A530" s="128" t="s">
        <v>509</v>
      </c>
      <c r="B530" s="127">
        <v>97000</v>
      </c>
      <c r="C530" s="127">
        <f t="shared" si="23"/>
        <v>2728000</v>
      </c>
      <c r="D530" s="129">
        <f t="shared" si="24"/>
        <v>101850</v>
      </c>
      <c r="E530" s="130" t="s">
        <v>6069</v>
      </c>
      <c r="F530" s="131"/>
    </row>
    <row r="531" spans="1:6">
      <c r="A531" s="128" t="s">
        <v>510</v>
      </c>
      <c r="B531" s="127">
        <v>98000</v>
      </c>
      <c r="C531" s="127">
        <f t="shared" si="23"/>
        <v>2756000</v>
      </c>
      <c r="D531" s="129">
        <f t="shared" si="24"/>
        <v>102900</v>
      </c>
      <c r="E531" s="130" t="s">
        <v>6069</v>
      </c>
      <c r="F531" s="131"/>
    </row>
    <row r="532" spans="1:6">
      <c r="A532" s="128" t="s">
        <v>511</v>
      </c>
      <c r="B532" s="127">
        <v>99000</v>
      </c>
      <c r="C532" s="127">
        <f t="shared" si="23"/>
        <v>2784000</v>
      </c>
      <c r="D532" s="129">
        <f t="shared" si="24"/>
        <v>103950</v>
      </c>
      <c r="E532" s="130" t="s">
        <v>6069</v>
      </c>
      <c r="F532" s="131"/>
    </row>
    <row r="533" spans="1:6">
      <c r="A533" s="128" t="s">
        <v>512</v>
      </c>
      <c r="B533" s="127">
        <v>100000</v>
      </c>
      <c r="C533" s="127">
        <f t="shared" si="23"/>
        <v>2812000</v>
      </c>
      <c r="D533" s="129">
        <f t="shared" si="24"/>
        <v>105000</v>
      </c>
      <c r="E533" s="130" t="s">
        <v>6069</v>
      </c>
      <c r="F533" s="131"/>
    </row>
    <row r="534" spans="1:6">
      <c r="A534" s="128" t="s">
        <v>513</v>
      </c>
      <c r="B534" s="127">
        <v>101000</v>
      </c>
      <c r="C534" s="127">
        <f t="shared" si="23"/>
        <v>2840000</v>
      </c>
      <c r="D534" s="129">
        <f t="shared" si="24"/>
        <v>106050</v>
      </c>
      <c r="E534" s="130" t="s">
        <v>6069</v>
      </c>
      <c r="F534" s="131"/>
    </row>
    <row r="535" spans="1:6">
      <c r="A535" s="128" t="s">
        <v>514</v>
      </c>
      <c r="B535" s="127">
        <v>102000</v>
      </c>
      <c r="C535" s="127">
        <f t="shared" si="23"/>
        <v>2868000</v>
      </c>
      <c r="D535" s="129">
        <f t="shared" si="24"/>
        <v>107100</v>
      </c>
      <c r="E535" s="130" t="s">
        <v>6069</v>
      </c>
      <c r="F535" s="131"/>
    </row>
    <row r="536" spans="1:6">
      <c r="A536" s="128" t="s">
        <v>515</v>
      </c>
      <c r="B536" s="127">
        <v>103000</v>
      </c>
      <c r="C536" s="127">
        <f t="shared" si="23"/>
        <v>2896000</v>
      </c>
      <c r="D536" s="129">
        <f t="shared" si="24"/>
        <v>108150</v>
      </c>
      <c r="E536" s="130" t="s">
        <v>6069</v>
      </c>
      <c r="F536" s="131"/>
    </row>
    <row r="537" spans="1:6">
      <c r="A537" s="128" t="s">
        <v>516</v>
      </c>
      <c r="B537" s="127">
        <v>104000</v>
      </c>
      <c r="C537" s="127">
        <f t="shared" si="23"/>
        <v>2924000</v>
      </c>
      <c r="D537" s="129">
        <f t="shared" si="24"/>
        <v>109200</v>
      </c>
      <c r="E537" s="130" t="s">
        <v>6069</v>
      </c>
      <c r="F537" s="131"/>
    </row>
    <row r="538" spans="1:6">
      <c r="A538" s="128" t="s">
        <v>517</v>
      </c>
      <c r="B538" s="127">
        <v>105000</v>
      </c>
      <c r="C538" s="127">
        <f t="shared" si="23"/>
        <v>2952000</v>
      </c>
      <c r="D538" s="129">
        <f t="shared" si="24"/>
        <v>110250</v>
      </c>
      <c r="E538" s="130" t="s">
        <v>6069</v>
      </c>
      <c r="F538" s="131"/>
    </row>
    <row r="539" spans="1:6">
      <c r="A539" s="128" t="s">
        <v>518</v>
      </c>
      <c r="B539" s="127">
        <v>106000</v>
      </c>
      <c r="C539" s="127">
        <f t="shared" si="23"/>
        <v>2980000</v>
      </c>
      <c r="D539" s="129">
        <f t="shared" si="24"/>
        <v>111300</v>
      </c>
      <c r="E539" s="130" t="s">
        <v>6069</v>
      </c>
      <c r="F539" s="131"/>
    </row>
    <row r="540" spans="1:6">
      <c r="A540" s="128" t="s">
        <v>519</v>
      </c>
      <c r="B540" s="127">
        <v>107000</v>
      </c>
      <c r="C540" s="127">
        <f t="shared" si="23"/>
        <v>3008000</v>
      </c>
      <c r="D540" s="129">
        <f t="shared" si="24"/>
        <v>112350</v>
      </c>
      <c r="E540" s="130" t="s">
        <v>6069</v>
      </c>
      <c r="F540" s="131"/>
    </row>
    <row r="541" spans="1:6">
      <c r="A541" s="128" t="s">
        <v>520</v>
      </c>
      <c r="B541" s="127">
        <v>108000</v>
      </c>
      <c r="C541" s="127">
        <f t="shared" si="23"/>
        <v>3036000</v>
      </c>
      <c r="D541" s="129">
        <f t="shared" si="24"/>
        <v>113400</v>
      </c>
      <c r="E541" s="130" t="s">
        <v>6069</v>
      </c>
      <c r="F541" s="131"/>
    </row>
    <row r="542" spans="1:6">
      <c r="A542" s="128" t="s">
        <v>521</v>
      </c>
      <c r="B542" s="127">
        <v>109000</v>
      </c>
      <c r="C542" s="127">
        <f t="shared" si="23"/>
        <v>3064000</v>
      </c>
      <c r="D542" s="129">
        <f t="shared" si="24"/>
        <v>114450</v>
      </c>
      <c r="E542" s="130" t="s">
        <v>6069</v>
      </c>
      <c r="F542" s="131"/>
    </row>
    <row r="543" spans="1:6">
      <c r="A543" s="128" t="s">
        <v>522</v>
      </c>
      <c r="B543" s="127">
        <v>110000</v>
      </c>
      <c r="C543" s="127">
        <f t="shared" si="23"/>
        <v>3092000</v>
      </c>
      <c r="D543" s="129">
        <f t="shared" si="24"/>
        <v>115500</v>
      </c>
      <c r="E543" s="130" t="s">
        <v>6069</v>
      </c>
      <c r="F543" s="131"/>
    </row>
    <row r="544" spans="1:6">
      <c r="A544" s="128" t="s">
        <v>523</v>
      </c>
      <c r="B544" s="127">
        <v>111000</v>
      </c>
      <c r="C544" s="127">
        <f t="shared" si="23"/>
        <v>3120000</v>
      </c>
      <c r="D544" s="129">
        <f t="shared" si="24"/>
        <v>116550</v>
      </c>
      <c r="E544" s="130" t="s">
        <v>6069</v>
      </c>
      <c r="F544" s="131"/>
    </row>
    <row r="545" spans="1:6">
      <c r="A545" s="128" t="s">
        <v>524</v>
      </c>
      <c r="B545" s="127">
        <v>112000</v>
      </c>
      <c r="C545" s="127">
        <f t="shared" si="23"/>
        <v>3148000</v>
      </c>
      <c r="D545" s="129">
        <f t="shared" si="24"/>
        <v>117600</v>
      </c>
      <c r="E545" s="130" t="s">
        <v>6069</v>
      </c>
      <c r="F545" s="131"/>
    </row>
    <row r="546" spans="1:6">
      <c r="A546" s="128" t="s">
        <v>525</v>
      </c>
      <c r="B546" s="127">
        <v>113000</v>
      </c>
      <c r="C546" s="127">
        <f t="shared" si="23"/>
        <v>3176000</v>
      </c>
      <c r="D546" s="129">
        <f t="shared" si="24"/>
        <v>118650</v>
      </c>
      <c r="E546" s="130" t="s">
        <v>6069</v>
      </c>
      <c r="F546" s="131"/>
    </row>
    <row r="547" spans="1:6">
      <c r="A547" s="128" t="s">
        <v>526</v>
      </c>
      <c r="B547" s="127">
        <v>114000</v>
      </c>
      <c r="C547" s="127">
        <f t="shared" si="23"/>
        <v>3204000</v>
      </c>
      <c r="D547" s="129">
        <f t="shared" si="24"/>
        <v>119700</v>
      </c>
      <c r="E547" s="130" t="s">
        <v>6069</v>
      </c>
      <c r="F547" s="131"/>
    </row>
    <row r="548" spans="1:6">
      <c r="A548" s="128" t="s">
        <v>527</v>
      </c>
      <c r="B548" s="127">
        <v>115000</v>
      </c>
      <c r="C548" s="127">
        <f t="shared" si="23"/>
        <v>3232000</v>
      </c>
      <c r="D548" s="129">
        <f t="shared" si="24"/>
        <v>120750</v>
      </c>
      <c r="E548" s="130" t="s">
        <v>6069</v>
      </c>
      <c r="F548" s="131"/>
    </row>
    <row r="549" spans="1:6">
      <c r="A549" s="128" t="s">
        <v>528</v>
      </c>
      <c r="B549" s="127">
        <v>116000</v>
      </c>
      <c r="C549" s="127">
        <f t="shared" si="23"/>
        <v>3260000</v>
      </c>
      <c r="D549" s="129">
        <f t="shared" si="24"/>
        <v>121800</v>
      </c>
      <c r="E549" s="130" t="s">
        <v>6069</v>
      </c>
      <c r="F549" s="131"/>
    </row>
    <row r="550" spans="1:6">
      <c r="A550" s="128" t="s">
        <v>529</v>
      </c>
      <c r="B550" s="127">
        <v>117000</v>
      </c>
      <c r="C550" s="127">
        <f t="shared" si="23"/>
        <v>3288000</v>
      </c>
      <c r="D550" s="129">
        <f t="shared" si="24"/>
        <v>122850</v>
      </c>
      <c r="E550" s="130" t="s">
        <v>6069</v>
      </c>
      <c r="F550" s="131"/>
    </row>
    <row r="551" spans="1:6">
      <c r="A551" s="128" t="s">
        <v>530</v>
      </c>
      <c r="B551" s="127">
        <v>118000</v>
      </c>
      <c r="C551" s="127">
        <f t="shared" si="23"/>
        <v>3316000</v>
      </c>
      <c r="D551" s="129">
        <f t="shared" si="24"/>
        <v>123900</v>
      </c>
      <c r="E551" s="130" t="s">
        <v>6069</v>
      </c>
      <c r="F551" s="131"/>
    </row>
    <row r="552" spans="1:6">
      <c r="A552" s="128" t="s">
        <v>531</v>
      </c>
      <c r="B552" s="127">
        <v>119000</v>
      </c>
      <c r="C552" s="127">
        <f t="shared" si="23"/>
        <v>3344000</v>
      </c>
      <c r="D552" s="129">
        <f t="shared" si="24"/>
        <v>124950</v>
      </c>
      <c r="E552" s="130" t="s">
        <v>6069</v>
      </c>
      <c r="F552" s="131"/>
    </row>
    <row r="553" spans="1:6">
      <c r="A553" s="128" t="s">
        <v>532</v>
      </c>
      <c r="B553" s="127">
        <v>120000</v>
      </c>
      <c r="C553" s="127">
        <f t="shared" si="23"/>
        <v>3372000</v>
      </c>
      <c r="D553" s="129">
        <f t="shared" si="24"/>
        <v>126000</v>
      </c>
      <c r="E553" s="130" t="s">
        <v>6069</v>
      </c>
      <c r="F553" s="131"/>
    </row>
    <row r="554" spans="1:6">
      <c r="A554" s="128" t="s">
        <v>533</v>
      </c>
      <c r="B554" s="127">
        <v>121000</v>
      </c>
      <c r="C554" s="127">
        <f t="shared" si="23"/>
        <v>3400000</v>
      </c>
      <c r="D554" s="129">
        <f t="shared" si="24"/>
        <v>127050</v>
      </c>
      <c r="E554" s="130" t="s">
        <v>6069</v>
      </c>
      <c r="F554" s="131"/>
    </row>
    <row r="555" spans="1:6">
      <c r="A555" s="128" t="s">
        <v>534</v>
      </c>
      <c r="B555" s="127">
        <v>122000</v>
      </c>
      <c r="C555" s="127">
        <f t="shared" si="23"/>
        <v>3428000</v>
      </c>
      <c r="D555" s="129">
        <f t="shared" si="24"/>
        <v>128100</v>
      </c>
      <c r="E555" s="130" t="s">
        <v>6069</v>
      </c>
      <c r="F555" s="131"/>
    </row>
    <row r="556" spans="1:6">
      <c r="A556" s="128" t="s">
        <v>535</v>
      </c>
      <c r="B556" s="127">
        <v>123000</v>
      </c>
      <c r="C556" s="127">
        <f t="shared" si="23"/>
        <v>3456000</v>
      </c>
      <c r="D556" s="129">
        <f t="shared" si="24"/>
        <v>129150</v>
      </c>
      <c r="E556" s="130" t="s">
        <v>6069</v>
      </c>
      <c r="F556" s="131"/>
    </row>
    <row r="557" spans="1:6">
      <c r="A557" s="128" t="s">
        <v>536</v>
      </c>
      <c r="B557" s="127">
        <v>124000</v>
      </c>
      <c r="C557" s="127">
        <f t="shared" si="23"/>
        <v>3484000</v>
      </c>
      <c r="D557" s="129">
        <f t="shared" si="24"/>
        <v>130200</v>
      </c>
      <c r="E557" s="130" t="s">
        <v>6069</v>
      </c>
      <c r="F557" s="131"/>
    </row>
    <row r="558" spans="1:6">
      <c r="A558" s="128" t="s">
        <v>537</v>
      </c>
      <c r="B558" s="127">
        <v>125000</v>
      </c>
      <c r="C558" s="127">
        <f t="shared" si="23"/>
        <v>3512000</v>
      </c>
      <c r="D558" s="129">
        <f t="shared" si="24"/>
        <v>131250</v>
      </c>
      <c r="E558" s="130" t="s">
        <v>6069</v>
      </c>
      <c r="F558" s="131"/>
    </row>
    <row r="559" spans="1:6">
      <c r="A559" s="128" t="s">
        <v>538</v>
      </c>
      <c r="B559" s="127">
        <v>126000</v>
      </c>
      <c r="C559" s="127">
        <f t="shared" si="23"/>
        <v>3540000</v>
      </c>
      <c r="D559" s="129">
        <f t="shared" si="24"/>
        <v>132300</v>
      </c>
      <c r="E559" s="130" t="s">
        <v>6069</v>
      </c>
      <c r="F559" s="131"/>
    </row>
    <row r="560" spans="1:6">
      <c r="A560" s="128" t="s">
        <v>539</v>
      </c>
      <c r="B560" s="127">
        <v>127000</v>
      </c>
      <c r="C560" s="127">
        <f t="shared" si="23"/>
        <v>3568000</v>
      </c>
      <c r="D560" s="129">
        <f t="shared" si="24"/>
        <v>133350</v>
      </c>
      <c r="E560" s="130" t="s">
        <v>6069</v>
      </c>
      <c r="F560" s="131"/>
    </row>
    <row r="561" spans="1:6">
      <c r="A561" s="128" t="s">
        <v>540</v>
      </c>
      <c r="B561" s="127">
        <v>128000</v>
      </c>
      <c r="C561" s="127">
        <f t="shared" si="23"/>
        <v>3596000</v>
      </c>
      <c r="D561" s="129">
        <f t="shared" si="24"/>
        <v>134400</v>
      </c>
      <c r="E561" s="130" t="s">
        <v>6069</v>
      </c>
      <c r="F561" s="131"/>
    </row>
    <row r="562" spans="1:6">
      <c r="A562" s="128" t="s">
        <v>541</v>
      </c>
      <c r="B562" s="127">
        <v>129000</v>
      </c>
      <c r="C562" s="127">
        <f t="shared" si="23"/>
        <v>3624000</v>
      </c>
      <c r="D562" s="129">
        <f t="shared" si="24"/>
        <v>135450</v>
      </c>
      <c r="E562" s="130" t="s">
        <v>6069</v>
      </c>
      <c r="F562" s="131"/>
    </row>
    <row r="563" spans="1:6">
      <c r="A563" s="128" t="s">
        <v>542</v>
      </c>
      <c r="B563" s="127">
        <v>130000</v>
      </c>
      <c r="C563" s="127">
        <f t="shared" si="23"/>
        <v>3652000</v>
      </c>
      <c r="D563" s="129">
        <f t="shared" si="24"/>
        <v>136500</v>
      </c>
      <c r="E563" s="130" t="s">
        <v>6069</v>
      </c>
      <c r="F563" s="131"/>
    </row>
    <row r="564" spans="1:6">
      <c r="A564" s="128" t="s">
        <v>543</v>
      </c>
      <c r="B564" s="127">
        <v>131000</v>
      </c>
      <c r="C564" s="127">
        <f t="shared" ref="C564:C627" si="25">SUM(C563)+28000</f>
        <v>3680000</v>
      </c>
      <c r="D564" s="129">
        <f t="shared" si="24"/>
        <v>137550</v>
      </c>
      <c r="E564" s="130" t="s">
        <v>6069</v>
      </c>
      <c r="F564" s="131"/>
    </row>
    <row r="565" spans="1:6">
      <c r="A565" s="128" t="s">
        <v>544</v>
      </c>
      <c r="B565" s="127">
        <v>132000</v>
      </c>
      <c r="C565" s="127">
        <f t="shared" si="25"/>
        <v>3708000</v>
      </c>
      <c r="D565" s="129">
        <f t="shared" si="24"/>
        <v>138600</v>
      </c>
      <c r="E565" s="130" t="s">
        <v>6069</v>
      </c>
      <c r="F565" s="131"/>
    </row>
    <row r="566" spans="1:6">
      <c r="A566" s="128" t="s">
        <v>545</v>
      </c>
      <c r="B566" s="127">
        <v>133000</v>
      </c>
      <c r="C566" s="127">
        <f t="shared" si="25"/>
        <v>3736000</v>
      </c>
      <c r="D566" s="129">
        <f t="shared" si="24"/>
        <v>139650</v>
      </c>
      <c r="E566" s="130" t="s">
        <v>6069</v>
      </c>
      <c r="F566" s="131"/>
    </row>
    <row r="567" spans="1:6">
      <c r="A567" s="128" t="s">
        <v>546</v>
      </c>
      <c r="B567" s="127">
        <v>134000</v>
      </c>
      <c r="C567" s="127">
        <f t="shared" si="25"/>
        <v>3764000</v>
      </c>
      <c r="D567" s="129">
        <f t="shared" si="24"/>
        <v>140700</v>
      </c>
      <c r="E567" s="130" t="s">
        <v>6069</v>
      </c>
      <c r="F567" s="131"/>
    </row>
    <row r="568" spans="1:6">
      <c r="A568" s="128" t="s">
        <v>547</v>
      </c>
      <c r="B568" s="127">
        <v>135000</v>
      </c>
      <c r="C568" s="127">
        <f t="shared" si="25"/>
        <v>3792000</v>
      </c>
      <c r="D568" s="129">
        <f t="shared" si="24"/>
        <v>141750</v>
      </c>
      <c r="E568" s="130" t="s">
        <v>6069</v>
      </c>
      <c r="F568" s="131"/>
    </row>
    <row r="569" spans="1:6">
      <c r="A569" s="128" t="s">
        <v>548</v>
      </c>
      <c r="B569" s="127">
        <v>136000</v>
      </c>
      <c r="C569" s="127">
        <f t="shared" si="25"/>
        <v>3820000</v>
      </c>
      <c r="D569" s="129">
        <f t="shared" si="24"/>
        <v>142800</v>
      </c>
      <c r="E569" s="130" t="s">
        <v>6069</v>
      </c>
      <c r="F569" s="131"/>
    </row>
    <row r="570" spans="1:6">
      <c r="A570" s="128" t="s">
        <v>549</v>
      </c>
      <c r="B570" s="127">
        <v>137000</v>
      </c>
      <c r="C570" s="127">
        <f t="shared" si="25"/>
        <v>3848000</v>
      </c>
      <c r="D570" s="129">
        <f t="shared" si="24"/>
        <v>143850</v>
      </c>
      <c r="E570" s="130" t="s">
        <v>6069</v>
      </c>
      <c r="F570" s="131"/>
    </row>
    <row r="571" spans="1:6">
      <c r="A571" s="128" t="s">
        <v>550</v>
      </c>
      <c r="B571" s="127">
        <v>138000</v>
      </c>
      <c r="C571" s="127">
        <f t="shared" si="25"/>
        <v>3876000</v>
      </c>
      <c r="D571" s="129">
        <f t="shared" si="24"/>
        <v>144900</v>
      </c>
      <c r="E571" s="130" t="s">
        <v>6069</v>
      </c>
      <c r="F571" s="131"/>
    </row>
    <row r="572" spans="1:6">
      <c r="A572" s="128" t="s">
        <v>551</v>
      </c>
      <c r="B572" s="127">
        <v>139000</v>
      </c>
      <c r="C572" s="127">
        <f t="shared" si="25"/>
        <v>3904000</v>
      </c>
      <c r="D572" s="129">
        <f t="shared" si="24"/>
        <v>145950</v>
      </c>
      <c r="E572" s="130" t="s">
        <v>6069</v>
      </c>
      <c r="F572" s="131"/>
    </row>
    <row r="573" spans="1:6">
      <c r="A573" s="128" t="s">
        <v>552</v>
      </c>
      <c r="B573" s="127">
        <v>140000</v>
      </c>
      <c r="C573" s="127">
        <f t="shared" si="25"/>
        <v>3932000</v>
      </c>
      <c r="D573" s="129">
        <f t="shared" si="24"/>
        <v>147000</v>
      </c>
      <c r="E573" s="130" t="s">
        <v>6069</v>
      </c>
      <c r="F573" s="131"/>
    </row>
    <row r="574" spans="1:6">
      <c r="A574" s="128" t="s">
        <v>553</v>
      </c>
      <c r="B574" s="127">
        <v>141000</v>
      </c>
      <c r="C574" s="127">
        <f t="shared" si="25"/>
        <v>3960000</v>
      </c>
      <c r="D574" s="129">
        <f t="shared" ref="D574:D637" si="26">SUM($G$2)*(B574*0.001)</f>
        <v>148050</v>
      </c>
      <c r="E574" s="130" t="s">
        <v>6069</v>
      </c>
      <c r="F574" s="131"/>
    </row>
    <row r="575" spans="1:6">
      <c r="A575" s="128" t="s">
        <v>554</v>
      </c>
      <c r="B575" s="127">
        <v>142000</v>
      </c>
      <c r="C575" s="127">
        <f t="shared" si="25"/>
        <v>3988000</v>
      </c>
      <c r="D575" s="129">
        <f t="shared" si="26"/>
        <v>149100</v>
      </c>
      <c r="E575" s="130" t="s">
        <v>6069</v>
      </c>
      <c r="F575" s="131"/>
    </row>
    <row r="576" spans="1:6">
      <c r="A576" s="128" t="s">
        <v>555</v>
      </c>
      <c r="B576" s="127">
        <v>143000</v>
      </c>
      <c r="C576" s="127">
        <f t="shared" si="25"/>
        <v>4016000</v>
      </c>
      <c r="D576" s="129">
        <f t="shared" si="26"/>
        <v>150150</v>
      </c>
      <c r="E576" s="130" t="s">
        <v>6069</v>
      </c>
      <c r="F576" s="131"/>
    </row>
    <row r="577" spans="1:6">
      <c r="A577" s="128" t="s">
        <v>556</v>
      </c>
      <c r="B577" s="127">
        <v>144000</v>
      </c>
      <c r="C577" s="127">
        <f t="shared" si="25"/>
        <v>4044000</v>
      </c>
      <c r="D577" s="129">
        <f t="shared" si="26"/>
        <v>151200</v>
      </c>
      <c r="E577" s="130" t="s">
        <v>6069</v>
      </c>
      <c r="F577" s="131"/>
    </row>
    <row r="578" spans="1:6">
      <c r="A578" s="128" t="s">
        <v>557</v>
      </c>
      <c r="B578" s="127">
        <v>145000</v>
      </c>
      <c r="C578" s="127">
        <f t="shared" si="25"/>
        <v>4072000</v>
      </c>
      <c r="D578" s="129">
        <f t="shared" si="26"/>
        <v>152250</v>
      </c>
      <c r="E578" s="130" t="s">
        <v>6069</v>
      </c>
      <c r="F578" s="131"/>
    </row>
    <row r="579" spans="1:6">
      <c r="A579" s="128" t="s">
        <v>558</v>
      </c>
      <c r="B579" s="127">
        <v>146000</v>
      </c>
      <c r="C579" s="127">
        <f t="shared" si="25"/>
        <v>4100000</v>
      </c>
      <c r="D579" s="129">
        <f t="shared" si="26"/>
        <v>153300</v>
      </c>
      <c r="E579" s="130" t="s">
        <v>6069</v>
      </c>
      <c r="F579" s="131"/>
    </row>
    <row r="580" spans="1:6">
      <c r="A580" s="128" t="s">
        <v>559</v>
      </c>
      <c r="B580" s="127">
        <v>147000</v>
      </c>
      <c r="C580" s="127">
        <f t="shared" si="25"/>
        <v>4128000</v>
      </c>
      <c r="D580" s="129">
        <f t="shared" si="26"/>
        <v>154350</v>
      </c>
      <c r="E580" s="130" t="s">
        <v>6069</v>
      </c>
      <c r="F580" s="131"/>
    </row>
    <row r="581" spans="1:6">
      <c r="A581" s="128" t="s">
        <v>560</v>
      </c>
      <c r="B581" s="127">
        <v>148000</v>
      </c>
      <c r="C581" s="127">
        <f t="shared" si="25"/>
        <v>4156000</v>
      </c>
      <c r="D581" s="129">
        <f t="shared" si="26"/>
        <v>155400</v>
      </c>
      <c r="E581" s="130" t="s">
        <v>6069</v>
      </c>
      <c r="F581" s="131"/>
    </row>
    <row r="582" spans="1:6">
      <c r="A582" s="128" t="s">
        <v>561</v>
      </c>
      <c r="B582" s="127">
        <v>149000</v>
      </c>
      <c r="C582" s="127">
        <f t="shared" si="25"/>
        <v>4184000</v>
      </c>
      <c r="D582" s="129">
        <f t="shared" si="26"/>
        <v>156450</v>
      </c>
      <c r="E582" s="130" t="s">
        <v>6069</v>
      </c>
      <c r="F582" s="131"/>
    </row>
    <row r="583" spans="1:6">
      <c r="A583" s="128" t="s">
        <v>562</v>
      </c>
      <c r="B583" s="127">
        <v>150000</v>
      </c>
      <c r="C583" s="127">
        <f t="shared" si="25"/>
        <v>4212000</v>
      </c>
      <c r="D583" s="129">
        <f t="shared" si="26"/>
        <v>157500</v>
      </c>
      <c r="E583" s="130" t="s">
        <v>6069</v>
      </c>
      <c r="F583" s="131"/>
    </row>
    <row r="584" spans="1:6">
      <c r="A584" s="128" t="s">
        <v>6408</v>
      </c>
      <c r="B584" s="127">
        <v>151000</v>
      </c>
      <c r="C584" s="127">
        <f t="shared" si="25"/>
        <v>4240000</v>
      </c>
      <c r="D584" s="129">
        <f t="shared" si="26"/>
        <v>158550</v>
      </c>
      <c r="E584" s="130" t="s">
        <v>6069</v>
      </c>
      <c r="F584" s="131"/>
    </row>
    <row r="585" spans="1:6">
      <c r="A585" s="128" t="s">
        <v>2875</v>
      </c>
      <c r="B585" s="127">
        <v>152000</v>
      </c>
      <c r="C585" s="127">
        <f t="shared" si="25"/>
        <v>4268000</v>
      </c>
      <c r="D585" s="129">
        <f t="shared" si="26"/>
        <v>159600</v>
      </c>
      <c r="E585" s="130" t="s">
        <v>6069</v>
      </c>
      <c r="F585" s="131"/>
    </row>
    <row r="586" spans="1:6">
      <c r="A586" s="128" t="s">
        <v>2876</v>
      </c>
      <c r="B586" s="127">
        <v>153000</v>
      </c>
      <c r="C586" s="127">
        <f t="shared" si="25"/>
        <v>4296000</v>
      </c>
      <c r="D586" s="129">
        <f t="shared" si="26"/>
        <v>160650</v>
      </c>
      <c r="E586" s="130" t="s">
        <v>6069</v>
      </c>
      <c r="F586" s="131"/>
    </row>
    <row r="587" spans="1:6">
      <c r="A587" s="128" t="s">
        <v>2877</v>
      </c>
      <c r="B587" s="127">
        <v>154000</v>
      </c>
      <c r="C587" s="127">
        <f t="shared" si="25"/>
        <v>4324000</v>
      </c>
      <c r="D587" s="129">
        <f t="shared" si="26"/>
        <v>161700</v>
      </c>
      <c r="E587" s="130" t="s">
        <v>6069</v>
      </c>
      <c r="F587" s="131"/>
    </row>
    <row r="588" spans="1:6">
      <c r="A588" s="128" t="s">
        <v>2878</v>
      </c>
      <c r="B588" s="127">
        <v>155000</v>
      </c>
      <c r="C588" s="127">
        <f t="shared" si="25"/>
        <v>4352000</v>
      </c>
      <c r="D588" s="129">
        <f t="shared" si="26"/>
        <v>162750</v>
      </c>
      <c r="E588" s="130" t="s">
        <v>6069</v>
      </c>
      <c r="F588" s="131"/>
    </row>
    <row r="589" spans="1:6">
      <c r="A589" s="128" t="s">
        <v>2879</v>
      </c>
      <c r="B589" s="127">
        <v>156000</v>
      </c>
      <c r="C589" s="127">
        <f t="shared" si="25"/>
        <v>4380000</v>
      </c>
      <c r="D589" s="129">
        <f t="shared" si="26"/>
        <v>163800</v>
      </c>
      <c r="E589" s="130" t="s">
        <v>6069</v>
      </c>
      <c r="F589" s="131"/>
    </row>
    <row r="590" spans="1:6">
      <c r="A590" s="128" t="s">
        <v>2880</v>
      </c>
      <c r="B590" s="127">
        <v>157000</v>
      </c>
      <c r="C590" s="127">
        <f t="shared" si="25"/>
        <v>4408000</v>
      </c>
      <c r="D590" s="129">
        <f t="shared" si="26"/>
        <v>164850</v>
      </c>
      <c r="E590" s="130" t="s">
        <v>6069</v>
      </c>
      <c r="F590" s="131"/>
    </row>
    <row r="591" spans="1:6">
      <c r="A591" s="128" t="s">
        <v>2881</v>
      </c>
      <c r="B591" s="127">
        <v>158000</v>
      </c>
      <c r="C591" s="127">
        <f t="shared" si="25"/>
        <v>4436000</v>
      </c>
      <c r="D591" s="129">
        <f t="shared" si="26"/>
        <v>165900</v>
      </c>
      <c r="E591" s="130" t="s">
        <v>6069</v>
      </c>
      <c r="F591" s="131"/>
    </row>
    <row r="592" spans="1:6">
      <c r="A592" s="128" t="s">
        <v>2882</v>
      </c>
      <c r="B592" s="127">
        <v>159000</v>
      </c>
      <c r="C592" s="127">
        <f t="shared" si="25"/>
        <v>4464000</v>
      </c>
      <c r="D592" s="129">
        <f t="shared" si="26"/>
        <v>166950</v>
      </c>
      <c r="E592" s="130" t="s">
        <v>6069</v>
      </c>
      <c r="F592" s="131"/>
    </row>
    <row r="593" spans="1:6">
      <c r="A593" s="128" t="s">
        <v>2883</v>
      </c>
      <c r="B593" s="127">
        <v>160000</v>
      </c>
      <c r="C593" s="127">
        <f t="shared" si="25"/>
        <v>4492000</v>
      </c>
      <c r="D593" s="129">
        <f t="shared" si="26"/>
        <v>168000</v>
      </c>
      <c r="E593" s="130" t="s">
        <v>6069</v>
      </c>
      <c r="F593" s="131"/>
    </row>
    <row r="594" spans="1:6">
      <c r="A594" s="128" t="s">
        <v>2884</v>
      </c>
      <c r="B594" s="127">
        <v>161000</v>
      </c>
      <c r="C594" s="127">
        <f t="shared" si="25"/>
        <v>4520000</v>
      </c>
      <c r="D594" s="129">
        <f t="shared" si="26"/>
        <v>169050</v>
      </c>
      <c r="E594" s="130" t="s">
        <v>6069</v>
      </c>
      <c r="F594" s="131"/>
    </row>
    <row r="595" spans="1:6">
      <c r="A595" s="128" t="s">
        <v>2885</v>
      </c>
      <c r="B595" s="127">
        <v>162000</v>
      </c>
      <c r="C595" s="127">
        <f t="shared" si="25"/>
        <v>4548000</v>
      </c>
      <c r="D595" s="129">
        <f t="shared" si="26"/>
        <v>170100</v>
      </c>
      <c r="E595" s="130" t="s">
        <v>6069</v>
      </c>
      <c r="F595" s="131"/>
    </row>
    <row r="596" spans="1:6">
      <c r="A596" s="128" t="s">
        <v>2886</v>
      </c>
      <c r="B596" s="127">
        <v>163000</v>
      </c>
      <c r="C596" s="127">
        <f t="shared" si="25"/>
        <v>4576000</v>
      </c>
      <c r="D596" s="129">
        <f t="shared" si="26"/>
        <v>171150</v>
      </c>
      <c r="E596" s="130" t="s">
        <v>6069</v>
      </c>
      <c r="F596" s="131"/>
    </row>
    <row r="597" spans="1:6">
      <c r="A597" s="128" t="s">
        <v>2887</v>
      </c>
      <c r="B597" s="127">
        <v>164000</v>
      </c>
      <c r="C597" s="127">
        <f t="shared" si="25"/>
        <v>4604000</v>
      </c>
      <c r="D597" s="129">
        <f t="shared" si="26"/>
        <v>172200</v>
      </c>
      <c r="E597" s="130" t="s">
        <v>6069</v>
      </c>
      <c r="F597" s="131"/>
    </row>
    <row r="598" spans="1:6">
      <c r="A598" s="128" t="s">
        <v>2888</v>
      </c>
      <c r="B598" s="127">
        <v>165000</v>
      </c>
      <c r="C598" s="127">
        <f t="shared" si="25"/>
        <v>4632000</v>
      </c>
      <c r="D598" s="129">
        <f t="shared" si="26"/>
        <v>173250</v>
      </c>
      <c r="E598" s="130" t="s">
        <v>6069</v>
      </c>
      <c r="F598" s="131"/>
    </row>
    <row r="599" spans="1:6">
      <c r="A599" s="128" t="s">
        <v>2889</v>
      </c>
      <c r="B599" s="127">
        <v>166000</v>
      </c>
      <c r="C599" s="127">
        <f t="shared" si="25"/>
        <v>4660000</v>
      </c>
      <c r="D599" s="129">
        <f t="shared" si="26"/>
        <v>174300</v>
      </c>
      <c r="E599" s="130" t="s">
        <v>6069</v>
      </c>
      <c r="F599" s="131"/>
    </row>
    <row r="600" spans="1:6">
      <c r="A600" s="128" t="s">
        <v>2890</v>
      </c>
      <c r="B600" s="127">
        <v>167000</v>
      </c>
      <c r="C600" s="127">
        <f t="shared" si="25"/>
        <v>4688000</v>
      </c>
      <c r="D600" s="129">
        <f t="shared" si="26"/>
        <v>175350</v>
      </c>
      <c r="E600" s="130" t="s">
        <v>6069</v>
      </c>
      <c r="F600" s="131"/>
    </row>
    <row r="601" spans="1:6">
      <c r="A601" s="128" t="s">
        <v>2891</v>
      </c>
      <c r="B601" s="127">
        <v>168000</v>
      </c>
      <c r="C601" s="127">
        <f t="shared" si="25"/>
        <v>4716000</v>
      </c>
      <c r="D601" s="129">
        <f t="shared" si="26"/>
        <v>176400</v>
      </c>
      <c r="E601" s="130" t="s">
        <v>6069</v>
      </c>
      <c r="F601" s="131"/>
    </row>
    <row r="602" spans="1:6">
      <c r="A602" s="128" t="s">
        <v>2892</v>
      </c>
      <c r="B602" s="127">
        <v>169000</v>
      </c>
      <c r="C602" s="127">
        <f t="shared" si="25"/>
        <v>4744000</v>
      </c>
      <c r="D602" s="129">
        <f t="shared" si="26"/>
        <v>177450</v>
      </c>
      <c r="E602" s="130" t="s">
        <v>6069</v>
      </c>
      <c r="F602" s="131"/>
    </row>
    <row r="603" spans="1:6">
      <c r="A603" s="128" t="s">
        <v>2893</v>
      </c>
      <c r="B603" s="127">
        <v>170000</v>
      </c>
      <c r="C603" s="127">
        <f t="shared" si="25"/>
        <v>4772000</v>
      </c>
      <c r="D603" s="129">
        <f t="shared" si="26"/>
        <v>178500</v>
      </c>
      <c r="E603" s="130" t="s">
        <v>6069</v>
      </c>
      <c r="F603" s="131"/>
    </row>
    <row r="604" spans="1:6">
      <c r="A604" s="128" t="s">
        <v>2894</v>
      </c>
      <c r="B604" s="127">
        <v>171000</v>
      </c>
      <c r="C604" s="127">
        <f t="shared" si="25"/>
        <v>4800000</v>
      </c>
      <c r="D604" s="129">
        <f t="shared" si="26"/>
        <v>179550</v>
      </c>
      <c r="E604" s="130" t="s">
        <v>6069</v>
      </c>
      <c r="F604" s="131"/>
    </row>
    <row r="605" spans="1:6">
      <c r="A605" s="128" t="s">
        <v>2895</v>
      </c>
      <c r="B605" s="127">
        <v>172000</v>
      </c>
      <c r="C605" s="127">
        <f t="shared" si="25"/>
        <v>4828000</v>
      </c>
      <c r="D605" s="129">
        <f t="shared" si="26"/>
        <v>180600</v>
      </c>
      <c r="E605" s="130" t="s">
        <v>6069</v>
      </c>
      <c r="F605" s="131"/>
    </row>
    <row r="606" spans="1:6">
      <c r="A606" s="128" t="s">
        <v>2896</v>
      </c>
      <c r="B606" s="127">
        <v>173000</v>
      </c>
      <c r="C606" s="127">
        <f t="shared" si="25"/>
        <v>4856000</v>
      </c>
      <c r="D606" s="129">
        <f t="shared" si="26"/>
        <v>181650</v>
      </c>
      <c r="E606" s="130" t="s">
        <v>6069</v>
      </c>
      <c r="F606" s="131"/>
    </row>
    <row r="607" spans="1:6">
      <c r="A607" s="128" t="s">
        <v>3502</v>
      </c>
      <c r="B607" s="127">
        <v>174000</v>
      </c>
      <c r="C607" s="127">
        <f t="shared" si="25"/>
        <v>4884000</v>
      </c>
      <c r="D607" s="129">
        <f t="shared" si="26"/>
        <v>182700</v>
      </c>
      <c r="E607" s="130" t="s">
        <v>6069</v>
      </c>
      <c r="F607" s="131"/>
    </row>
    <row r="608" spans="1:6">
      <c r="A608" s="128" t="s">
        <v>3503</v>
      </c>
      <c r="B608" s="127">
        <v>175000</v>
      </c>
      <c r="C608" s="127">
        <f t="shared" si="25"/>
        <v>4912000</v>
      </c>
      <c r="D608" s="129">
        <f t="shared" si="26"/>
        <v>183750</v>
      </c>
      <c r="E608" s="130" t="s">
        <v>6069</v>
      </c>
      <c r="F608" s="131"/>
    </row>
    <row r="609" spans="1:6">
      <c r="A609" s="128" t="s">
        <v>3504</v>
      </c>
      <c r="B609" s="127">
        <v>176000</v>
      </c>
      <c r="C609" s="127">
        <f t="shared" si="25"/>
        <v>4940000</v>
      </c>
      <c r="D609" s="129">
        <f t="shared" si="26"/>
        <v>184800</v>
      </c>
      <c r="E609" s="130" t="s">
        <v>6069</v>
      </c>
      <c r="F609" s="131"/>
    </row>
    <row r="610" spans="1:6">
      <c r="A610" s="128" t="s">
        <v>3505</v>
      </c>
      <c r="B610" s="127">
        <v>177000</v>
      </c>
      <c r="C610" s="127">
        <f t="shared" si="25"/>
        <v>4968000</v>
      </c>
      <c r="D610" s="129">
        <f t="shared" si="26"/>
        <v>185850</v>
      </c>
      <c r="E610" s="130" t="s">
        <v>6069</v>
      </c>
      <c r="F610" s="131"/>
    </row>
    <row r="611" spans="1:6">
      <c r="A611" s="128" t="s">
        <v>3506</v>
      </c>
      <c r="B611" s="127">
        <v>178000</v>
      </c>
      <c r="C611" s="127">
        <f t="shared" si="25"/>
        <v>4996000</v>
      </c>
      <c r="D611" s="129">
        <f t="shared" si="26"/>
        <v>186900</v>
      </c>
      <c r="E611" s="130" t="s">
        <v>6069</v>
      </c>
      <c r="F611" s="131"/>
    </row>
    <row r="612" spans="1:6">
      <c r="A612" s="128" t="s">
        <v>3507</v>
      </c>
      <c r="B612" s="127">
        <v>179000</v>
      </c>
      <c r="C612" s="127">
        <f t="shared" si="25"/>
        <v>5024000</v>
      </c>
      <c r="D612" s="129">
        <f t="shared" si="26"/>
        <v>187950</v>
      </c>
      <c r="E612" s="130" t="s">
        <v>6069</v>
      </c>
      <c r="F612" s="131"/>
    </row>
    <row r="613" spans="1:6">
      <c r="A613" s="128" t="s">
        <v>3508</v>
      </c>
      <c r="B613" s="127">
        <v>180000</v>
      </c>
      <c r="C613" s="127">
        <f t="shared" si="25"/>
        <v>5052000</v>
      </c>
      <c r="D613" s="129">
        <f t="shared" si="26"/>
        <v>189000</v>
      </c>
      <c r="E613" s="130" t="s">
        <v>6069</v>
      </c>
      <c r="F613" s="131"/>
    </row>
    <row r="614" spans="1:6">
      <c r="A614" s="128" t="s">
        <v>3509</v>
      </c>
      <c r="B614" s="127">
        <v>181000</v>
      </c>
      <c r="C614" s="127">
        <f t="shared" si="25"/>
        <v>5080000</v>
      </c>
      <c r="D614" s="129">
        <f t="shared" si="26"/>
        <v>190050</v>
      </c>
      <c r="E614" s="130" t="s">
        <v>6069</v>
      </c>
      <c r="F614" s="131"/>
    </row>
    <row r="615" spans="1:6">
      <c r="A615" s="128" t="s">
        <v>3510</v>
      </c>
      <c r="B615" s="127">
        <v>182000</v>
      </c>
      <c r="C615" s="127">
        <f t="shared" si="25"/>
        <v>5108000</v>
      </c>
      <c r="D615" s="129">
        <f t="shared" si="26"/>
        <v>191100</v>
      </c>
      <c r="E615" s="130" t="s">
        <v>6069</v>
      </c>
      <c r="F615" s="131"/>
    </row>
    <row r="616" spans="1:6">
      <c r="A616" s="128" t="s">
        <v>3511</v>
      </c>
      <c r="B616" s="127">
        <v>183000</v>
      </c>
      <c r="C616" s="127">
        <f t="shared" si="25"/>
        <v>5136000</v>
      </c>
      <c r="D616" s="129">
        <f t="shared" si="26"/>
        <v>192150</v>
      </c>
      <c r="E616" s="130" t="s">
        <v>6069</v>
      </c>
      <c r="F616" s="131"/>
    </row>
    <row r="617" spans="1:6">
      <c r="A617" s="128" t="s">
        <v>3512</v>
      </c>
      <c r="B617" s="127">
        <v>184000</v>
      </c>
      <c r="C617" s="127">
        <f t="shared" si="25"/>
        <v>5164000</v>
      </c>
      <c r="D617" s="129">
        <f t="shared" si="26"/>
        <v>193200</v>
      </c>
      <c r="E617" s="130" t="s">
        <v>6069</v>
      </c>
      <c r="F617" s="131"/>
    </row>
    <row r="618" spans="1:6">
      <c r="A618" s="128" t="s">
        <v>3513</v>
      </c>
      <c r="B618" s="127">
        <v>185000</v>
      </c>
      <c r="C618" s="127">
        <f t="shared" si="25"/>
        <v>5192000</v>
      </c>
      <c r="D618" s="129">
        <f t="shared" si="26"/>
        <v>194250</v>
      </c>
      <c r="E618" s="130" t="s">
        <v>6069</v>
      </c>
      <c r="F618" s="131"/>
    </row>
    <row r="619" spans="1:6">
      <c r="A619" s="128" t="s">
        <v>3514</v>
      </c>
      <c r="B619" s="127">
        <v>186000</v>
      </c>
      <c r="C619" s="127">
        <f t="shared" si="25"/>
        <v>5220000</v>
      </c>
      <c r="D619" s="129">
        <f t="shared" si="26"/>
        <v>195300</v>
      </c>
      <c r="E619" s="130" t="s">
        <v>6069</v>
      </c>
      <c r="F619" s="131"/>
    </row>
    <row r="620" spans="1:6">
      <c r="A620" s="128" t="s">
        <v>3515</v>
      </c>
      <c r="B620" s="127">
        <v>187000</v>
      </c>
      <c r="C620" s="127">
        <f t="shared" si="25"/>
        <v>5248000</v>
      </c>
      <c r="D620" s="129">
        <f t="shared" si="26"/>
        <v>196350</v>
      </c>
      <c r="E620" s="130" t="s">
        <v>6069</v>
      </c>
      <c r="F620" s="131"/>
    </row>
    <row r="621" spans="1:6">
      <c r="A621" s="128" t="s">
        <v>3516</v>
      </c>
      <c r="B621" s="127">
        <v>188000</v>
      </c>
      <c r="C621" s="127">
        <f t="shared" si="25"/>
        <v>5276000</v>
      </c>
      <c r="D621" s="129">
        <f t="shared" si="26"/>
        <v>197400</v>
      </c>
      <c r="E621" s="130" t="s">
        <v>6069</v>
      </c>
      <c r="F621" s="131"/>
    </row>
    <row r="622" spans="1:6">
      <c r="A622" s="128" t="s">
        <v>3517</v>
      </c>
      <c r="B622" s="127">
        <v>189000</v>
      </c>
      <c r="C622" s="127">
        <f t="shared" si="25"/>
        <v>5304000</v>
      </c>
      <c r="D622" s="129">
        <f t="shared" si="26"/>
        <v>198450</v>
      </c>
      <c r="E622" s="130" t="s">
        <v>6069</v>
      </c>
      <c r="F622" s="131"/>
    </row>
    <row r="623" spans="1:6">
      <c r="A623" s="128" t="s">
        <v>3518</v>
      </c>
      <c r="B623" s="127">
        <v>190000</v>
      </c>
      <c r="C623" s="127">
        <f t="shared" si="25"/>
        <v>5332000</v>
      </c>
      <c r="D623" s="129">
        <f t="shared" si="26"/>
        <v>199500</v>
      </c>
      <c r="E623" s="130" t="s">
        <v>6069</v>
      </c>
      <c r="F623" s="131"/>
    </row>
    <row r="624" spans="1:6">
      <c r="A624" s="128" t="s">
        <v>3519</v>
      </c>
      <c r="B624" s="127">
        <v>191000</v>
      </c>
      <c r="C624" s="127">
        <f t="shared" si="25"/>
        <v>5360000</v>
      </c>
      <c r="D624" s="129">
        <f t="shared" si="26"/>
        <v>200550</v>
      </c>
      <c r="E624" s="130" t="s">
        <v>6069</v>
      </c>
      <c r="F624" s="131"/>
    </row>
    <row r="625" spans="1:6">
      <c r="A625" s="128" t="s">
        <v>3520</v>
      </c>
      <c r="B625" s="127">
        <v>192000</v>
      </c>
      <c r="C625" s="127">
        <f t="shared" si="25"/>
        <v>5388000</v>
      </c>
      <c r="D625" s="129">
        <f t="shared" si="26"/>
        <v>201600</v>
      </c>
      <c r="E625" s="130" t="s">
        <v>6069</v>
      </c>
      <c r="F625" s="131"/>
    </row>
    <row r="626" spans="1:6">
      <c r="A626" s="128" t="s">
        <v>3521</v>
      </c>
      <c r="B626" s="127">
        <v>193000</v>
      </c>
      <c r="C626" s="127">
        <f t="shared" si="25"/>
        <v>5416000</v>
      </c>
      <c r="D626" s="129">
        <f t="shared" si="26"/>
        <v>202650</v>
      </c>
      <c r="E626" s="130" t="s">
        <v>6069</v>
      </c>
      <c r="F626" s="131"/>
    </row>
    <row r="627" spans="1:6">
      <c r="A627" s="128" t="s">
        <v>3522</v>
      </c>
      <c r="B627" s="127">
        <v>194000</v>
      </c>
      <c r="C627" s="127">
        <f t="shared" si="25"/>
        <v>5444000</v>
      </c>
      <c r="D627" s="129">
        <f t="shared" si="26"/>
        <v>203700</v>
      </c>
      <c r="E627" s="130" t="s">
        <v>6069</v>
      </c>
      <c r="F627" s="131"/>
    </row>
    <row r="628" spans="1:6">
      <c r="A628" s="128" t="s">
        <v>3523</v>
      </c>
      <c r="B628" s="127">
        <v>195000</v>
      </c>
      <c r="C628" s="127">
        <f t="shared" ref="C628:C691" si="27">SUM(C627)+28000</f>
        <v>5472000</v>
      </c>
      <c r="D628" s="129">
        <f t="shared" si="26"/>
        <v>204750</v>
      </c>
      <c r="E628" s="130" t="s">
        <v>6069</v>
      </c>
      <c r="F628" s="131"/>
    </row>
    <row r="629" spans="1:6">
      <c r="A629" s="128" t="s">
        <v>3524</v>
      </c>
      <c r="B629" s="127">
        <v>196000</v>
      </c>
      <c r="C629" s="127">
        <f t="shared" si="27"/>
        <v>5500000</v>
      </c>
      <c r="D629" s="129">
        <f t="shared" si="26"/>
        <v>205800</v>
      </c>
      <c r="E629" s="130" t="s">
        <v>6069</v>
      </c>
      <c r="F629" s="131"/>
    </row>
    <row r="630" spans="1:6">
      <c r="A630" s="128" t="s">
        <v>3525</v>
      </c>
      <c r="B630" s="127">
        <v>197000</v>
      </c>
      <c r="C630" s="127">
        <f t="shared" si="27"/>
        <v>5528000</v>
      </c>
      <c r="D630" s="129">
        <f t="shared" si="26"/>
        <v>206850</v>
      </c>
      <c r="E630" s="130" t="s">
        <v>6069</v>
      </c>
      <c r="F630" s="131"/>
    </row>
    <row r="631" spans="1:6">
      <c r="A631" s="128" t="s">
        <v>3526</v>
      </c>
      <c r="B631" s="127">
        <v>198000</v>
      </c>
      <c r="C631" s="127">
        <f t="shared" si="27"/>
        <v>5556000</v>
      </c>
      <c r="D631" s="129">
        <f t="shared" si="26"/>
        <v>207900</v>
      </c>
      <c r="E631" s="130" t="s">
        <v>6069</v>
      </c>
      <c r="F631" s="131"/>
    </row>
    <row r="632" spans="1:6">
      <c r="A632" s="128" t="s">
        <v>3527</v>
      </c>
      <c r="B632" s="127">
        <v>199000</v>
      </c>
      <c r="C632" s="127">
        <f t="shared" si="27"/>
        <v>5584000</v>
      </c>
      <c r="D632" s="129">
        <f t="shared" si="26"/>
        <v>208950</v>
      </c>
      <c r="E632" s="130" t="s">
        <v>6069</v>
      </c>
      <c r="F632" s="131"/>
    </row>
    <row r="633" spans="1:6">
      <c r="A633" s="128" t="s">
        <v>3528</v>
      </c>
      <c r="B633" s="127">
        <v>200000</v>
      </c>
      <c r="C633" s="127">
        <f t="shared" si="27"/>
        <v>5612000</v>
      </c>
      <c r="D633" s="129">
        <f t="shared" si="26"/>
        <v>210000</v>
      </c>
      <c r="E633" s="130" t="s">
        <v>6069</v>
      </c>
      <c r="F633" s="131"/>
    </row>
    <row r="634" spans="1:6">
      <c r="A634" s="128" t="s">
        <v>3529</v>
      </c>
      <c r="B634" s="127">
        <v>201000</v>
      </c>
      <c r="C634" s="127">
        <f t="shared" si="27"/>
        <v>5640000</v>
      </c>
      <c r="D634" s="129">
        <f t="shared" si="26"/>
        <v>211050</v>
      </c>
      <c r="E634" s="130" t="s">
        <v>6069</v>
      </c>
      <c r="F634" s="131"/>
    </row>
    <row r="635" spans="1:6">
      <c r="A635" s="128" t="s">
        <v>3530</v>
      </c>
      <c r="B635" s="127">
        <v>202000</v>
      </c>
      <c r="C635" s="127">
        <f t="shared" si="27"/>
        <v>5668000</v>
      </c>
      <c r="D635" s="129">
        <f t="shared" si="26"/>
        <v>212100</v>
      </c>
      <c r="E635" s="130" t="s">
        <v>6069</v>
      </c>
      <c r="F635" s="131"/>
    </row>
    <row r="636" spans="1:6">
      <c r="A636" s="128" t="s">
        <v>3531</v>
      </c>
      <c r="B636" s="127">
        <v>203000</v>
      </c>
      <c r="C636" s="127">
        <f t="shared" si="27"/>
        <v>5696000</v>
      </c>
      <c r="D636" s="129">
        <f t="shared" si="26"/>
        <v>213150</v>
      </c>
      <c r="E636" s="130" t="s">
        <v>6069</v>
      </c>
      <c r="F636" s="131"/>
    </row>
    <row r="637" spans="1:6">
      <c r="A637" s="128" t="s">
        <v>3532</v>
      </c>
      <c r="B637" s="127">
        <v>204000</v>
      </c>
      <c r="C637" s="127">
        <f t="shared" si="27"/>
        <v>5724000</v>
      </c>
      <c r="D637" s="129">
        <f t="shared" si="26"/>
        <v>214200</v>
      </c>
      <c r="E637" s="130" t="s">
        <v>6069</v>
      </c>
      <c r="F637" s="131"/>
    </row>
    <row r="638" spans="1:6">
      <c r="A638" s="128" t="s">
        <v>3533</v>
      </c>
      <c r="B638" s="127">
        <v>205000</v>
      </c>
      <c r="C638" s="127">
        <f t="shared" si="27"/>
        <v>5752000</v>
      </c>
      <c r="D638" s="129">
        <f t="shared" ref="D638:D701" si="28">SUM($G$2)*(B638*0.001)</f>
        <v>215250</v>
      </c>
      <c r="E638" s="130" t="s">
        <v>6069</v>
      </c>
      <c r="F638" s="131"/>
    </row>
    <row r="639" spans="1:6">
      <c r="A639" s="128" t="s">
        <v>3534</v>
      </c>
      <c r="B639" s="127">
        <v>206000</v>
      </c>
      <c r="C639" s="127">
        <f t="shared" si="27"/>
        <v>5780000</v>
      </c>
      <c r="D639" s="129">
        <f t="shared" si="28"/>
        <v>216300</v>
      </c>
      <c r="E639" s="130" t="s">
        <v>6069</v>
      </c>
      <c r="F639" s="131"/>
    </row>
    <row r="640" spans="1:6">
      <c r="A640" s="128" t="s">
        <v>3535</v>
      </c>
      <c r="B640" s="127">
        <v>207000</v>
      </c>
      <c r="C640" s="127">
        <f t="shared" si="27"/>
        <v>5808000</v>
      </c>
      <c r="D640" s="129">
        <f t="shared" si="28"/>
        <v>217350</v>
      </c>
      <c r="E640" s="130" t="s">
        <v>6069</v>
      </c>
      <c r="F640" s="131"/>
    </row>
    <row r="641" spans="1:6">
      <c r="A641" s="128" t="s">
        <v>3536</v>
      </c>
      <c r="B641" s="127">
        <v>208000</v>
      </c>
      <c r="C641" s="127">
        <f t="shared" si="27"/>
        <v>5836000</v>
      </c>
      <c r="D641" s="129">
        <f t="shared" si="28"/>
        <v>218400</v>
      </c>
      <c r="E641" s="130" t="s">
        <v>6069</v>
      </c>
      <c r="F641" s="131"/>
    </row>
    <row r="642" spans="1:6">
      <c r="A642" s="128" t="s">
        <v>3537</v>
      </c>
      <c r="B642" s="127">
        <v>209000</v>
      </c>
      <c r="C642" s="127">
        <f t="shared" si="27"/>
        <v>5864000</v>
      </c>
      <c r="D642" s="129">
        <f t="shared" si="28"/>
        <v>219450</v>
      </c>
      <c r="E642" s="130" t="s">
        <v>6069</v>
      </c>
      <c r="F642" s="131"/>
    </row>
    <row r="643" spans="1:6">
      <c r="A643" s="128" t="s">
        <v>3538</v>
      </c>
      <c r="B643" s="127">
        <v>210000</v>
      </c>
      <c r="C643" s="127">
        <f t="shared" si="27"/>
        <v>5892000</v>
      </c>
      <c r="D643" s="129">
        <f t="shared" si="28"/>
        <v>220500</v>
      </c>
      <c r="E643" s="130" t="s">
        <v>6069</v>
      </c>
      <c r="F643" s="131"/>
    </row>
    <row r="644" spans="1:6">
      <c r="A644" s="128" t="s">
        <v>3539</v>
      </c>
      <c r="B644" s="127">
        <v>211000</v>
      </c>
      <c r="C644" s="127">
        <f t="shared" si="27"/>
        <v>5920000</v>
      </c>
      <c r="D644" s="129">
        <f t="shared" si="28"/>
        <v>221550</v>
      </c>
      <c r="E644" s="130" t="s">
        <v>6069</v>
      </c>
      <c r="F644" s="131"/>
    </row>
    <row r="645" spans="1:6">
      <c r="A645" s="128" t="s">
        <v>3540</v>
      </c>
      <c r="B645" s="127">
        <v>212000</v>
      </c>
      <c r="C645" s="127">
        <f t="shared" si="27"/>
        <v>5948000</v>
      </c>
      <c r="D645" s="129">
        <f t="shared" si="28"/>
        <v>222600</v>
      </c>
      <c r="E645" s="130" t="s">
        <v>6069</v>
      </c>
      <c r="F645" s="131"/>
    </row>
    <row r="646" spans="1:6">
      <c r="A646" s="128" t="s">
        <v>3541</v>
      </c>
      <c r="B646" s="127">
        <v>213000</v>
      </c>
      <c r="C646" s="127">
        <f t="shared" si="27"/>
        <v>5976000</v>
      </c>
      <c r="D646" s="129">
        <f t="shared" si="28"/>
        <v>223650</v>
      </c>
      <c r="E646" s="130" t="s">
        <v>6069</v>
      </c>
      <c r="F646" s="131"/>
    </row>
    <row r="647" spans="1:6">
      <c r="A647" s="128" t="s">
        <v>3542</v>
      </c>
      <c r="B647" s="127">
        <v>214000</v>
      </c>
      <c r="C647" s="127">
        <f t="shared" si="27"/>
        <v>6004000</v>
      </c>
      <c r="D647" s="129">
        <f t="shared" si="28"/>
        <v>224700</v>
      </c>
      <c r="E647" s="130" t="s">
        <v>6069</v>
      </c>
      <c r="F647" s="131"/>
    </row>
    <row r="648" spans="1:6">
      <c r="A648" s="128" t="s">
        <v>3543</v>
      </c>
      <c r="B648" s="127">
        <v>215000</v>
      </c>
      <c r="C648" s="127">
        <f t="shared" si="27"/>
        <v>6032000</v>
      </c>
      <c r="D648" s="129">
        <f t="shared" si="28"/>
        <v>225750</v>
      </c>
      <c r="E648" s="130" t="s">
        <v>6069</v>
      </c>
      <c r="F648" s="131"/>
    </row>
    <row r="649" spans="1:6">
      <c r="A649" s="128" t="s">
        <v>3544</v>
      </c>
      <c r="B649" s="127">
        <v>216000</v>
      </c>
      <c r="C649" s="127">
        <f t="shared" si="27"/>
        <v>6060000</v>
      </c>
      <c r="D649" s="129">
        <f t="shared" si="28"/>
        <v>226800</v>
      </c>
      <c r="E649" s="130" t="s">
        <v>6069</v>
      </c>
      <c r="F649" s="131"/>
    </row>
    <row r="650" spans="1:6">
      <c r="A650" s="128" t="s">
        <v>3545</v>
      </c>
      <c r="B650" s="127">
        <v>217000</v>
      </c>
      <c r="C650" s="127">
        <f t="shared" si="27"/>
        <v>6088000</v>
      </c>
      <c r="D650" s="129">
        <f t="shared" si="28"/>
        <v>227850</v>
      </c>
      <c r="E650" s="130" t="s">
        <v>6069</v>
      </c>
      <c r="F650" s="131"/>
    </row>
    <row r="651" spans="1:6">
      <c r="A651" s="128" t="s">
        <v>3546</v>
      </c>
      <c r="B651" s="127">
        <v>218000</v>
      </c>
      <c r="C651" s="127">
        <f t="shared" si="27"/>
        <v>6116000</v>
      </c>
      <c r="D651" s="129">
        <f t="shared" si="28"/>
        <v>228900</v>
      </c>
      <c r="E651" s="130" t="s">
        <v>6069</v>
      </c>
      <c r="F651" s="131"/>
    </row>
    <row r="652" spans="1:6">
      <c r="A652" s="128" t="s">
        <v>3547</v>
      </c>
      <c r="B652" s="127">
        <v>219000</v>
      </c>
      <c r="C652" s="127">
        <f t="shared" si="27"/>
        <v>6144000</v>
      </c>
      <c r="D652" s="129">
        <f t="shared" si="28"/>
        <v>229950</v>
      </c>
      <c r="E652" s="130" t="s">
        <v>6069</v>
      </c>
      <c r="F652" s="131"/>
    </row>
    <row r="653" spans="1:6">
      <c r="A653" s="128" t="s">
        <v>3548</v>
      </c>
      <c r="B653" s="127">
        <v>220000</v>
      </c>
      <c r="C653" s="127">
        <f t="shared" si="27"/>
        <v>6172000</v>
      </c>
      <c r="D653" s="129">
        <f t="shared" si="28"/>
        <v>231000</v>
      </c>
      <c r="E653" s="130" t="s">
        <v>6069</v>
      </c>
      <c r="F653" s="131"/>
    </row>
    <row r="654" spans="1:6">
      <c r="A654" s="128" t="s">
        <v>3549</v>
      </c>
      <c r="B654" s="127">
        <v>221000</v>
      </c>
      <c r="C654" s="127">
        <f t="shared" si="27"/>
        <v>6200000</v>
      </c>
      <c r="D654" s="129">
        <f t="shared" si="28"/>
        <v>232050</v>
      </c>
      <c r="E654" s="130" t="s">
        <v>6069</v>
      </c>
      <c r="F654" s="131"/>
    </row>
    <row r="655" spans="1:6">
      <c r="A655" s="128" t="s">
        <v>3550</v>
      </c>
      <c r="B655" s="127">
        <v>222000</v>
      </c>
      <c r="C655" s="127">
        <f t="shared" si="27"/>
        <v>6228000</v>
      </c>
      <c r="D655" s="129">
        <f t="shared" si="28"/>
        <v>233100</v>
      </c>
      <c r="E655" s="130" t="s">
        <v>6069</v>
      </c>
      <c r="F655" s="131"/>
    </row>
    <row r="656" spans="1:6">
      <c r="A656" s="128" t="s">
        <v>3551</v>
      </c>
      <c r="B656" s="127">
        <v>223000</v>
      </c>
      <c r="C656" s="127">
        <f t="shared" si="27"/>
        <v>6256000</v>
      </c>
      <c r="D656" s="129">
        <f t="shared" si="28"/>
        <v>234150</v>
      </c>
      <c r="E656" s="130" t="s">
        <v>6069</v>
      </c>
      <c r="F656" s="131"/>
    </row>
    <row r="657" spans="1:6">
      <c r="A657" s="128" t="s">
        <v>3552</v>
      </c>
      <c r="B657" s="127">
        <v>224000</v>
      </c>
      <c r="C657" s="127">
        <f t="shared" si="27"/>
        <v>6284000</v>
      </c>
      <c r="D657" s="129">
        <f t="shared" si="28"/>
        <v>235200</v>
      </c>
      <c r="E657" s="130" t="s">
        <v>6069</v>
      </c>
      <c r="F657" s="131"/>
    </row>
    <row r="658" spans="1:6">
      <c r="A658" s="128" t="s">
        <v>3553</v>
      </c>
      <c r="B658" s="127">
        <v>225000</v>
      </c>
      <c r="C658" s="127">
        <f t="shared" si="27"/>
        <v>6312000</v>
      </c>
      <c r="D658" s="129">
        <f t="shared" si="28"/>
        <v>236250</v>
      </c>
      <c r="E658" s="130" t="s">
        <v>6069</v>
      </c>
      <c r="F658" s="131"/>
    </row>
    <row r="659" spans="1:6">
      <c r="A659" s="128" t="s">
        <v>3554</v>
      </c>
      <c r="B659" s="127">
        <v>226000</v>
      </c>
      <c r="C659" s="127">
        <f t="shared" si="27"/>
        <v>6340000</v>
      </c>
      <c r="D659" s="129">
        <f t="shared" si="28"/>
        <v>237300</v>
      </c>
      <c r="E659" s="130" t="s">
        <v>6069</v>
      </c>
      <c r="F659" s="131"/>
    </row>
    <row r="660" spans="1:6">
      <c r="A660" s="128" t="s">
        <v>3555</v>
      </c>
      <c r="B660" s="127">
        <v>227000</v>
      </c>
      <c r="C660" s="127">
        <f t="shared" si="27"/>
        <v>6368000</v>
      </c>
      <c r="D660" s="129">
        <f t="shared" si="28"/>
        <v>238350</v>
      </c>
      <c r="E660" s="130" t="s">
        <v>6069</v>
      </c>
      <c r="F660" s="131"/>
    </row>
    <row r="661" spans="1:6">
      <c r="A661" s="128" t="s">
        <v>3556</v>
      </c>
      <c r="B661" s="127">
        <v>228000</v>
      </c>
      <c r="C661" s="127">
        <f t="shared" si="27"/>
        <v>6396000</v>
      </c>
      <c r="D661" s="129">
        <f t="shared" si="28"/>
        <v>239400</v>
      </c>
      <c r="E661" s="130" t="s">
        <v>6069</v>
      </c>
      <c r="F661" s="131"/>
    </row>
    <row r="662" spans="1:6">
      <c r="A662" s="128" t="s">
        <v>3557</v>
      </c>
      <c r="B662" s="127">
        <v>229000</v>
      </c>
      <c r="C662" s="127">
        <f t="shared" si="27"/>
        <v>6424000</v>
      </c>
      <c r="D662" s="129">
        <f t="shared" si="28"/>
        <v>240450</v>
      </c>
      <c r="E662" s="130" t="s">
        <v>6069</v>
      </c>
      <c r="F662" s="131"/>
    </row>
    <row r="663" spans="1:6">
      <c r="A663" s="128" t="s">
        <v>3558</v>
      </c>
      <c r="B663" s="127">
        <v>230000</v>
      </c>
      <c r="C663" s="127">
        <f t="shared" si="27"/>
        <v>6452000</v>
      </c>
      <c r="D663" s="129">
        <f t="shared" si="28"/>
        <v>241500</v>
      </c>
      <c r="E663" s="130" t="s">
        <v>6069</v>
      </c>
      <c r="F663" s="131"/>
    </row>
    <row r="664" spans="1:6">
      <c r="A664" s="128" t="s">
        <v>3559</v>
      </c>
      <c r="B664" s="127">
        <v>231000</v>
      </c>
      <c r="C664" s="127">
        <f t="shared" si="27"/>
        <v>6480000</v>
      </c>
      <c r="D664" s="129">
        <f t="shared" si="28"/>
        <v>242550</v>
      </c>
      <c r="E664" s="130" t="s">
        <v>6069</v>
      </c>
      <c r="F664" s="131"/>
    </row>
    <row r="665" spans="1:6">
      <c r="A665" s="128" t="s">
        <v>3560</v>
      </c>
      <c r="B665" s="127">
        <v>232000</v>
      </c>
      <c r="C665" s="127">
        <f t="shared" si="27"/>
        <v>6508000</v>
      </c>
      <c r="D665" s="129">
        <f t="shared" si="28"/>
        <v>243600</v>
      </c>
      <c r="E665" s="130" t="s">
        <v>6069</v>
      </c>
      <c r="F665" s="131"/>
    </row>
    <row r="666" spans="1:6">
      <c r="A666" s="128" t="s">
        <v>3561</v>
      </c>
      <c r="B666" s="127">
        <v>233000</v>
      </c>
      <c r="C666" s="127">
        <f t="shared" si="27"/>
        <v>6536000</v>
      </c>
      <c r="D666" s="129">
        <f t="shared" si="28"/>
        <v>244650</v>
      </c>
      <c r="E666" s="130" t="s">
        <v>6069</v>
      </c>
      <c r="F666" s="131"/>
    </row>
    <row r="667" spans="1:6">
      <c r="A667" s="128" t="s">
        <v>3562</v>
      </c>
      <c r="B667" s="127">
        <v>234000</v>
      </c>
      <c r="C667" s="127">
        <f t="shared" si="27"/>
        <v>6564000</v>
      </c>
      <c r="D667" s="129">
        <f t="shared" si="28"/>
        <v>245700</v>
      </c>
      <c r="E667" s="130" t="s">
        <v>6069</v>
      </c>
      <c r="F667" s="131"/>
    </row>
    <row r="668" spans="1:6">
      <c r="A668" s="128" t="s">
        <v>3563</v>
      </c>
      <c r="B668" s="127">
        <v>235000</v>
      </c>
      <c r="C668" s="127">
        <f t="shared" si="27"/>
        <v>6592000</v>
      </c>
      <c r="D668" s="129">
        <f t="shared" si="28"/>
        <v>246750</v>
      </c>
      <c r="E668" s="130" t="s">
        <v>6069</v>
      </c>
      <c r="F668" s="131"/>
    </row>
    <row r="669" spans="1:6">
      <c r="A669" s="128" t="s">
        <v>3564</v>
      </c>
      <c r="B669" s="127">
        <v>236000</v>
      </c>
      <c r="C669" s="127">
        <f t="shared" si="27"/>
        <v>6620000</v>
      </c>
      <c r="D669" s="129">
        <f t="shared" si="28"/>
        <v>247800</v>
      </c>
      <c r="E669" s="130" t="s">
        <v>6069</v>
      </c>
      <c r="F669" s="131"/>
    </row>
    <row r="670" spans="1:6">
      <c r="A670" s="128" t="s">
        <v>3565</v>
      </c>
      <c r="B670" s="127">
        <v>237000</v>
      </c>
      <c r="C670" s="127">
        <f t="shared" si="27"/>
        <v>6648000</v>
      </c>
      <c r="D670" s="129">
        <f t="shared" si="28"/>
        <v>248850</v>
      </c>
      <c r="E670" s="130" t="s">
        <v>6069</v>
      </c>
      <c r="F670" s="131"/>
    </row>
    <row r="671" spans="1:6">
      <c r="A671" s="128" t="s">
        <v>6021</v>
      </c>
      <c r="B671" s="127">
        <v>238000</v>
      </c>
      <c r="C671" s="127">
        <f t="shared" si="27"/>
        <v>6676000</v>
      </c>
      <c r="D671" s="129">
        <f t="shared" si="28"/>
        <v>249900</v>
      </c>
      <c r="E671" s="130" t="s">
        <v>6069</v>
      </c>
      <c r="F671" s="131"/>
    </row>
    <row r="672" spans="1:6">
      <c r="A672" s="128" t="s">
        <v>6022</v>
      </c>
      <c r="B672" s="127">
        <v>239000</v>
      </c>
      <c r="C672" s="127">
        <f t="shared" si="27"/>
        <v>6704000</v>
      </c>
      <c r="D672" s="129">
        <f t="shared" si="28"/>
        <v>250950</v>
      </c>
      <c r="E672" s="130" t="s">
        <v>6069</v>
      </c>
      <c r="F672" s="131"/>
    </row>
    <row r="673" spans="1:6">
      <c r="A673" s="128" t="s">
        <v>6023</v>
      </c>
      <c r="B673" s="127">
        <v>240000</v>
      </c>
      <c r="C673" s="127">
        <f t="shared" si="27"/>
        <v>6732000</v>
      </c>
      <c r="D673" s="129">
        <f t="shared" si="28"/>
        <v>252000</v>
      </c>
      <c r="E673" s="130" t="s">
        <v>6069</v>
      </c>
      <c r="F673" s="131"/>
    </row>
    <row r="674" spans="1:6">
      <c r="A674" s="128" t="s">
        <v>6024</v>
      </c>
      <c r="B674" s="127">
        <v>241000</v>
      </c>
      <c r="C674" s="127">
        <f t="shared" si="27"/>
        <v>6760000</v>
      </c>
      <c r="D674" s="129">
        <f t="shared" si="28"/>
        <v>253050</v>
      </c>
      <c r="E674" s="130" t="s">
        <v>6069</v>
      </c>
      <c r="F674" s="131"/>
    </row>
    <row r="675" spans="1:6">
      <c r="A675" s="128" t="s">
        <v>6025</v>
      </c>
      <c r="B675" s="127">
        <v>242000</v>
      </c>
      <c r="C675" s="127">
        <f t="shared" si="27"/>
        <v>6788000</v>
      </c>
      <c r="D675" s="129">
        <f t="shared" si="28"/>
        <v>254100</v>
      </c>
      <c r="E675" s="130" t="s">
        <v>6069</v>
      </c>
      <c r="F675" s="131"/>
    </row>
    <row r="676" spans="1:6">
      <c r="A676" s="128" t="s">
        <v>6026</v>
      </c>
      <c r="B676" s="127">
        <v>243000</v>
      </c>
      <c r="C676" s="127">
        <f t="shared" si="27"/>
        <v>6816000</v>
      </c>
      <c r="D676" s="129">
        <f t="shared" si="28"/>
        <v>255150</v>
      </c>
      <c r="E676" s="130" t="s">
        <v>6069</v>
      </c>
      <c r="F676" s="131"/>
    </row>
    <row r="677" spans="1:6">
      <c r="A677" s="128" t="s">
        <v>6027</v>
      </c>
      <c r="B677" s="127">
        <v>244000</v>
      </c>
      <c r="C677" s="127">
        <f t="shared" si="27"/>
        <v>6844000</v>
      </c>
      <c r="D677" s="129">
        <f t="shared" si="28"/>
        <v>256200</v>
      </c>
      <c r="E677" s="130" t="s">
        <v>6069</v>
      </c>
      <c r="F677" s="131"/>
    </row>
    <row r="678" spans="1:6">
      <c r="A678" s="128" t="s">
        <v>6028</v>
      </c>
      <c r="B678" s="127">
        <v>245000</v>
      </c>
      <c r="C678" s="127">
        <f t="shared" si="27"/>
        <v>6872000</v>
      </c>
      <c r="D678" s="129">
        <f t="shared" si="28"/>
        <v>257250</v>
      </c>
      <c r="E678" s="130" t="s">
        <v>6069</v>
      </c>
      <c r="F678" s="131"/>
    </row>
    <row r="679" spans="1:6">
      <c r="A679" s="128" t="s">
        <v>6029</v>
      </c>
      <c r="B679" s="127">
        <v>246000</v>
      </c>
      <c r="C679" s="127">
        <f t="shared" si="27"/>
        <v>6900000</v>
      </c>
      <c r="D679" s="129">
        <f t="shared" si="28"/>
        <v>258300</v>
      </c>
      <c r="E679" s="130" t="s">
        <v>6069</v>
      </c>
      <c r="F679" s="131"/>
    </row>
    <row r="680" spans="1:6">
      <c r="A680" s="128" t="s">
        <v>6030</v>
      </c>
      <c r="B680" s="127">
        <v>247000</v>
      </c>
      <c r="C680" s="127">
        <f t="shared" si="27"/>
        <v>6928000</v>
      </c>
      <c r="D680" s="129">
        <f t="shared" si="28"/>
        <v>259350</v>
      </c>
      <c r="E680" s="130" t="s">
        <v>6069</v>
      </c>
      <c r="F680" s="131"/>
    </row>
    <row r="681" spans="1:6">
      <c r="A681" s="128" t="s">
        <v>6031</v>
      </c>
      <c r="B681" s="127">
        <v>248000</v>
      </c>
      <c r="C681" s="127">
        <f t="shared" si="27"/>
        <v>6956000</v>
      </c>
      <c r="D681" s="129">
        <f t="shared" si="28"/>
        <v>260400</v>
      </c>
      <c r="E681" s="130" t="s">
        <v>6069</v>
      </c>
      <c r="F681" s="131"/>
    </row>
    <row r="682" spans="1:6">
      <c r="A682" s="128" t="s">
        <v>6032</v>
      </c>
      <c r="B682" s="127">
        <v>249000</v>
      </c>
      <c r="C682" s="127">
        <f t="shared" si="27"/>
        <v>6984000</v>
      </c>
      <c r="D682" s="129">
        <f t="shared" si="28"/>
        <v>261450</v>
      </c>
      <c r="E682" s="130" t="s">
        <v>6069</v>
      </c>
      <c r="F682" s="131"/>
    </row>
    <row r="683" spans="1:6">
      <c r="A683" s="128" t="s">
        <v>6033</v>
      </c>
      <c r="B683" s="127">
        <v>250000</v>
      </c>
      <c r="C683" s="127">
        <f t="shared" si="27"/>
        <v>7012000</v>
      </c>
      <c r="D683" s="129">
        <f t="shared" si="28"/>
        <v>262500</v>
      </c>
      <c r="E683" s="130" t="s">
        <v>6069</v>
      </c>
      <c r="F683" s="131"/>
    </row>
    <row r="684" spans="1:6">
      <c r="A684" s="128" t="s">
        <v>6034</v>
      </c>
      <c r="B684" s="127">
        <v>251000</v>
      </c>
      <c r="C684" s="127">
        <f t="shared" si="27"/>
        <v>7040000</v>
      </c>
      <c r="D684" s="129">
        <f t="shared" si="28"/>
        <v>263550</v>
      </c>
      <c r="E684" s="130" t="s">
        <v>6069</v>
      </c>
      <c r="F684" s="131"/>
    </row>
    <row r="685" spans="1:6">
      <c r="A685" s="128" t="s">
        <v>6035</v>
      </c>
      <c r="B685" s="127">
        <v>252000</v>
      </c>
      <c r="C685" s="127">
        <f t="shared" si="27"/>
        <v>7068000</v>
      </c>
      <c r="D685" s="129">
        <f t="shared" si="28"/>
        <v>264600</v>
      </c>
      <c r="E685" s="130" t="s">
        <v>6069</v>
      </c>
      <c r="F685" s="131"/>
    </row>
    <row r="686" spans="1:6">
      <c r="A686" s="128" t="s">
        <v>6036</v>
      </c>
      <c r="B686" s="127">
        <v>253000</v>
      </c>
      <c r="C686" s="127">
        <f t="shared" si="27"/>
        <v>7096000</v>
      </c>
      <c r="D686" s="129">
        <f t="shared" si="28"/>
        <v>265650</v>
      </c>
      <c r="E686" s="130" t="s">
        <v>6069</v>
      </c>
      <c r="F686" s="131"/>
    </row>
    <row r="687" spans="1:6">
      <c r="A687" s="128" t="s">
        <v>6037</v>
      </c>
      <c r="B687" s="127">
        <v>254000</v>
      </c>
      <c r="C687" s="127">
        <f t="shared" si="27"/>
        <v>7124000</v>
      </c>
      <c r="D687" s="129">
        <f t="shared" si="28"/>
        <v>266700</v>
      </c>
      <c r="E687" s="130" t="s">
        <v>6069</v>
      </c>
      <c r="F687" s="131"/>
    </row>
    <row r="688" spans="1:6">
      <c r="A688" s="128" t="s">
        <v>6038</v>
      </c>
      <c r="B688" s="127">
        <v>255000</v>
      </c>
      <c r="C688" s="127">
        <f t="shared" si="27"/>
        <v>7152000</v>
      </c>
      <c r="D688" s="129">
        <f t="shared" si="28"/>
        <v>267750</v>
      </c>
      <c r="E688" s="130" t="s">
        <v>6069</v>
      </c>
      <c r="F688" s="131"/>
    </row>
    <row r="689" spans="1:6">
      <c r="A689" s="128" t="s">
        <v>6039</v>
      </c>
      <c r="B689" s="127">
        <v>256000</v>
      </c>
      <c r="C689" s="127">
        <f t="shared" si="27"/>
        <v>7180000</v>
      </c>
      <c r="D689" s="129">
        <f t="shared" si="28"/>
        <v>268800</v>
      </c>
      <c r="E689" s="130" t="s">
        <v>6069</v>
      </c>
      <c r="F689" s="131"/>
    </row>
    <row r="690" spans="1:6">
      <c r="A690" s="128" t="s">
        <v>6040</v>
      </c>
      <c r="B690" s="127">
        <v>257000</v>
      </c>
      <c r="C690" s="127">
        <f t="shared" si="27"/>
        <v>7208000</v>
      </c>
      <c r="D690" s="129">
        <f t="shared" si="28"/>
        <v>269850</v>
      </c>
      <c r="E690" s="130" t="s">
        <v>6069</v>
      </c>
      <c r="F690" s="131"/>
    </row>
    <row r="691" spans="1:6">
      <c r="A691" s="128" t="s">
        <v>6041</v>
      </c>
      <c r="B691" s="127">
        <v>258000</v>
      </c>
      <c r="C691" s="127">
        <f t="shared" si="27"/>
        <v>7236000</v>
      </c>
      <c r="D691" s="129">
        <f t="shared" si="28"/>
        <v>270900</v>
      </c>
      <c r="E691" s="130" t="s">
        <v>6069</v>
      </c>
      <c r="F691" s="131"/>
    </row>
    <row r="692" spans="1:6">
      <c r="A692" s="128" t="s">
        <v>6042</v>
      </c>
      <c r="B692" s="127">
        <v>259000</v>
      </c>
      <c r="C692" s="127">
        <f t="shared" ref="C692:C718" si="29">SUM(C691)+28000</f>
        <v>7264000</v>
      </c>
      <c r="D692" s="129">
        <f t="shared" si="28"/>
        <v>271950</v>
      </c>
      <c r="E692" s="130" t="s">
        <v>6069</v>
      </c>
      <c r="F692" s="131"/>
    </row>
    <row r="693" spans="1:6">
      <c r="A693" s="128" t="s">
        <v>6043</v>
      </c>
      <c r="B693" s="127">
        <v>260000</v>
      </c>
      <c r="C693" s="127">
        <f t="shared" si="29"/>
        <v>7292000</v>
      </c>
      <c r="D693" s="129">
        <f t="shared" si="28"/>
        <v>273000</v>
      </c>
      <c r="E693" s="130" t="s">
        <v>6069</v>
      </c>
      <c r="F693" s="131"/>
    </row>
    <row r="694" spans="1:6">
      <c r="A694" s="128" t="s">
        <v>6044</v>
      </c>
      <c r="B694" s="127">
        <v>261000</v>
      </c>
      <c r="C694" s="127">
        <f t="shared" si="29"/>
        <v>7320000</v>
      </c>
      <c r="D694" s="129">
        <f t="shared" si="28"/>
        <v>274050</v>
      </c>
      <c r="E694" s="130" t="s">
        <v>6069</v>
      </c>
      <c r="F694" s="131"/>
    </row>
    <row r="695" spans="1:6">
      <c r="A695" s="128" t="s">
        <v>6045</v>
      </c>
      <c r="B695" s="127">
        <v>262000</v>
      </c>
      <c r="C695" s="127">
        <f t="shared" si="29"/>
        <v>7348000</v>
      </c>
      <c r="D695" s="129">
        <f t="shared" si="28"/>
        <v>275100</v>
      </c>
      <c r="E695" s="130" t="s">
        <v>6069</v>
      </c>
      <c r="F695" s="131"/>
    </row>
    <row r="696" spans="1:6">
      <c r="A696" s="128" t="s">
        <v>6046</v>
      </c>
      <c r="B696" s="127">
        <v>263000</v>
      </c>
      <c r="C696" s="127">
        <f t="shared" si="29"/>
        <v>7376000</v>
      </c>
      <c r="D696" s="129">
        <f t="shared" si="28"/>
        <v>276150</v>
      </c>
      <c r="E696" s="130" t="s">
        <v>6069</v>
      </c>
      <c r="F696" s="131"/>
    </row>
    <row r="697" spans="1:6">
      <c r="A697" s="128" t="s">
        <v>6047</v>
      </c>
      <c r="B697" s="127">
        <v>264000</v>
      </c>
      <c r="C697" s="127">
        <f t="shared" si="29"/>
        <v>7404000</v>
      </c>
      <c r="D697" s="129">
        <f t="shared" si="28"/>
        <v>277200</v>
      </c>
      <c r="E697" s="130" t="s">
        <v>6069</v>
      </c>
      <c r="F697" s="131"/>
    </row>
    <row r="698" spans="1:6">
      <c r="A698" s="128" t="s">
        <v>6048</v>
      </c>
      <c r="B698" s="127">
        <v>265000</v>
      </c>
      <c r="C698" s="127">
        <f t="shared" si="29"/>
        <v>7432000</v>
      </c>
      <c r="D698" s="129">
        <f t="shared" si="28"/>
        <v>278250</v>
      </c>
      <c r="E698" s="130" t="s">
        <v>6069</v>
      </c>
      <c r="F698" s="131"/>
    </row>
    <row r="699" spans="1:6">
      <c r="A699" s="128" t="s">
        <v>6049</v>
      </c>
      <c r="B699" s="127">
        <v>266000</v>
      </c>
      <c r="C699" s="127">
        <f t="shared" si="29"/>
        <v>7460000</v>
      </c>
      <c r="D699" s="129">
        <f t="shared" si="28"/>
        <v>279300</v>
      </c>
      <c r="E699" s="130" t="s">
        <v>6069</v>
      </c>
      <c r="F699" s="131"/>
    </row>
    <row r="700" spans="1:6">
      <c r="A700" s="128" t="s">
        <v>6050</v>
      </c>
      <c r="B700" s="127">
        <v>267000</v>
      </c>
      <c r="C700" s="127">
        <f t="shared" si="29"/>
        <v>7488000</v>
      </c>
      <c r="D700" s="129">
        <f t="shared" si="28"/>
        <v>280350</v>
      </c>
      <c r="E700" s="130" t="s">
        <v>6069</v>
      </c>
      <c r="F700" s="131"/>
    </row>
    <row r="701" spans="1:6">
      <c r="A701" s="128" t="s">
        <v>6051</v>
      </c>
      <c r="B701" s="127">
        <v>268000</v>
      </c>
      <c r="C701" s="127">
        <f t="shared" si="29"/>
        <v>7516000</v>
      </c>
      <c r="D701" s="129">
        <f t="shared" si="28"/>
        <v>281400</v>
      </c>
      <c r="E701" s="130" t="s">
        <v>6069</v>
      </c>
      <c r="F701" s="131"/>
    </row>
    <row r="702" spans="1:6">
      <c r="A702" s="128" t="s">
        <v>6052</v>
      </c>
      <c r="B702" s="127">
        <v>269000</v>
      </c>
      <c r="C702" s="127">
        <f t="shared" si="29"/>
        <v>7544000</v>
      </c>
      <c r="D702" s="129">
        <f t="shared" ref="D702:D718" si="30">SUM($G$2)*(B702*0.001)</f>
        <v>282450</v>
      </c>
      <c r="E702" s="130" t="s">
        <v>6069</v>
      </c>
      <c r="F702" s="131"/>
    </row>
    <row r="703" spans="1:6">
      <c r="A703" s="128" t="s">
        <v>6053</v>
      </c>
      <c r="B703" s="127">
        <v>270000</v>
      </c>
      <c r="C703" s="127">
        <f t="shared" si="29"/>
        <v>7572000</v>
      </c>
      <c r="D703" s="129">
        <f t="shared" si="30"/>
        <v>283500</v>
      </c>
      <c r="E703" s="130" t="s">
        <v>6069</v>
      </c>
      <c r="F703" s="131"/>
    </row>
    <row r="704" spans="1:6">
      <c r="A704" s="128" t="s">
        <v>6054</v>
      </c>
      <c r="B704" s="127">
        <v>271000</v>
      </c>
      <c r="C704" s="127">
        <f t="shared" si="29"/>
        <v>7600000</v>
      </c>
      <c r="D704" s="129">
        <f t="shared" si="30"/>
        <v>284550</v>
      </c>
      <c r="E704" s="130" t="s">
        <v>6069</v>
      </c>
      <c r="F704" s="131"/>
    </row>
    <row r="705" spans="1:6">
      <c r="A705" s="128" t="s">
        <v>6055</v>
      </c>
      <c r="B705" s="127">
        <v>272000</v>
      </c>
      <c r="C705" s="127">
        <f t="shared" si="29"/>
        <v>7628000</v>
      </c>
      <c r="D705" s="129">
        <f t="shared" si="30"/>
        <v>285600</v>
      </c>
      <c r="E705" s="130" t="s">
        <v>6069</v>
      </c>
      <c r="F705" s="131"/>
    </row>
    <row r="706" spans="1:6">
      <c r="A706" s="128" t="s">
        <v>6056</v>
      </c>
      <c r="B706" s="127">
        <v>273000</v>
      </c>
      <c r="C706" s="127">
        <f t="shared" si="29"/>
        <v>7656000</v>
      </c>
      <c r="D706" s="129">
        <f t="shared" si="30"/>
        <v>286650</v>
      </c>
      <c r="E706" s="130" t="s">
        <v>6069</v>
      </c>
      <c r="F706" s="131"/>
    </row>
    <row r="707" spans="1:6">
      <c r="A707" s="128" t="s">
        <v>6057</v>
      </c>
      <c r="B707" s="127">
        <v>274000</v>
      </c>
      <c r="C707" s="127">
        <f t="shared" si="29"/>
        <v>7684000</v>
      </c>
      <c r="D707" s="129">
        <f t="shared" si="30"/>
        <v>287700</v>
      </c>
      <c r="E707" s="130" t="s">
        <v>6069</v>
      </c>
      <c r="F707" s="131"/>
    </row>
    <row r="708" spans="1:6">
      <c r="A708" s="128" t="s">
        <v>6058</v>
      </c>
      <c r="B708" s="127">
        <v>275000</v>
      </c>
      <c r="C708" s="127">
        <f t="shared" si="29"/>
        <v>7712000</v>
      </c>
      <c r="D708" s="129">
        <f t="shared" si="30"/>
        <v>288750</v>
      </c>
      <c r="E708" s="130" t="s">
        <v>6069</v>
      </c>
      <c r="F708" s="131"/>
    </row>
    <row r="709" spans="1:6">
      <c r="A709" s="128" t="s">
        <v>6059</v>
      </c>
      <c r="B709" s="127">
        <v>276000</v>
      </c>
      <c r="C709" s="127">
        <f t="shared" si="29"/>
        <v>7740000</v>
      </c>
      <c r="D709" s="129">
        <f t="shared" si="30"/>
        <v>289800</v>
      </c>
      <c r="E709" s="130" t="s">
        <v>6069</v>
      </c>
      <c r="F709" s="131"/>
    </row>
    <row r="710" spans="1:6">
      <c r="A710" s="128" t="s">
        <v>6060</v>
      </c>
      <c r="B710" s="127">
        <v>277000</v>
      </c>
      <c r="C710" s="127">
        <f t="shared" si="29"/>
        <v>7768000</v>
      </c>
      <c r="D710" s="129">
        <f t="shared" si="30"/>
        <v>290850</v>
      </c>
      <c r="E710" s="130" t="s">
        <v>6069</v>
      </c>
      <c r="F710" s="131"/>
    </row>
    <row r="711" spans="1:6">
      <c r="A711" s="128" t="s">
        <v>6061</v>
      </c>
      <c r="B711" s="127">
        <v>278000</v>
      </c>
      <c r="C711" s="127">
        <f t="shared" si="29"/>
        <v>7796000</v>
      </c>
      <c r="D711" s="129">
        <f t="shared" si="30"/>
        <v>291900</v>
      </c>
      <c r="E711" s="130" t="s">
        <v>6069</v>
      </c>
      <c r="F711" s="131"/>
    </row>
    <row r="712" spans="1:6">
      <c r="A712" s="128" t="s">
        <v>6062</v>
      </c>
      <c r="B712" s="127">
        <v>279000</v>
      </c>
      <c r="C712" s="127">
        <f t="shared" si="29"/>
        <v>7824000</v>
      </c>
      <c r="D712" s="129">
        <f t="shared" si="30"/>
        <v>292950</v>
      </c>
      <c r="E712" s="130" t="s">
        <v>6069</v>
      </c>
      <c r="F712" s="131"/>
    </row>
    <row r="713" spans="1:6">
      <c r="A713" s="128" t="s">
        <v>6063</v>
      </c>
      <c r="B713" s="127">
        <v>280000</v>
      </c>
      <c r="C713" s="127">
        <f t="shared" si="29"/>
        <v>7852000</v>
      </c>
      <c r="D713" s="129">
        <f t="shared" si="30"/>
        <v>294000</v>
      </c>
      <c r="E713" s="130" t="s">
        <v>6069</v>
      </c>
      <c r="F713" s="131"/>
    </row>
    <row r="714" spans="1:6">
      <c r="A714" s="128" t="s">
        <v>6064</v>
      </c>
      <c r="B714" s="127">
        <v>281000</v>
      </c>
      <c r="C714" s="127">
        <f t="shared" si="29"/>
        <v>7880000</v>
      </c>
      <c r="D714" s="129">
        <f t="shared" si="30"/>
        <v>295050</v>
      </c>
      <c r="E714" s="130" t="s">
        <v>6069</v>
      </c>
      <c r="F714" s="131"/>
    </row>
    <row r="715" spans="1:6">
      <c r="A715" s="128" t="s">
        <v>6065</v>
      </c>
      <c r="B715" s="127">
        <v>282000</v>
      </c>
      <c r="C715" s="127">
        <f t="shared" si="29"/>
        <v>7908000</v>
      </c>
      <c r="D715" s="129">
        <f t="shared" si="30"/>
        <v>296100</v>
      </c>
      <c r="E715" s="130" t="s">
        <v>6069</v>
      </c>
      <c r="F715" s="131"/>
    </row>
    <row r="716" spans="1:6">
      <c r="A716" s="128" t="s">
        <v>6066</v>
      </c>
      <c r="B716" s="127">
        <v>283000</v>
      </c>
      <c r="C716" s="127">
        <f t="shared" si="29"/>
        <v>7936000</v>
      </c>
      <c r="D716" s="129">
        <f t="shared" si="30"/>
        <v>297150</v>
      </c>
      <c r="E716" s="130" t="s">
        <v>6069</v>
      </c>
      <c r="F716" s="131"/>
    </row>
    <row r="717" spans="1:6">
      <c r="A717" s="128" t="s">
        <v>6067</v>
      </c>
      <c r="B717" s="127">
        <v>284000</v>
      </c>
      <c r="C717" s="127">
        <f t="shared" si="29"/>
        <v>7964000</v>
      </c>
      <c r="D717" s="129">
        <f t="shared" si="30"/>
        <v>298200</v>
      </c>
      <c r="E717" s="130" t="s">
        <v>6069</v>
      </c>
      <c r="F717" s="131"/>
    </row>
    <row r="718" spans="1:6">
      <c r="A718" s="128" t="s">
        <v>6068</v>
      </c>
      <c r="B718" s="127">
        <v>285000</v>
      </c>
      <c r="C718" s="127">
        <f t="shared" si="29"/>
        <v>7992000</v>
      </c>
      <c r="D718" s="129">
        <f t="shared" si="30"/>
        <v>299250</v>
      </c>
      <c r="E718" s="130" t="s">
        <v>6069</v>
      </c>
      <c r="F718" s="131"/>
    </row>
    <row r="719" spans="1:6">
      <c r="A719" s="128" t="s">
        <v>563</v>
      </c>
      <c r="B719" s="127">
        <v>1000</v>
      </c>
      <c r="C719" s="127">
        <v>40000</v>
      </c>
      <c r="D719" s="129">
        <f t="shared" ref="D719:D766" si="31">SUM($G$2)*(B719*0.001)</f>
        <v>1050</v>
      </c>
      <c r="E719" s="130" t="s">
        <v>6069</v>
      </c>
      <c r="F719" s="131"/>
    </row>
    <row r="720" spans="1:6">
      <c r="A720" s="128" t="s">
        <v>564</v>
      </c>
      <c r="B720" s="127">
        <v>2000</v>
      </c>
      <c r="C720" s="127">
        <f>SUM(C719)+28000</f>
        <v>68000</v>
      </c>
      <c r="D720" s="129">
        <f t="shared" si="31"/>
        <v>2100</v>
      </c>
      <c r="E720" s="130" t="s">
        <v>6069</v>
      </c>
      <c r="F720" s="131"/>
    </row>
    <row r="721" spans="1:6">
      <c r="A721" s="128" t="s">
        <v>565</v>
      </c>
      <c r="B721" s="127">
        <v>3000</v>
      </c>
      <c r="C721" s="127">
        <f t="shared" ref="C721:C784" si="32">SUM(C720)+28000</f>
        <v>96000</v>
      </c>
      <c r="D721" s="129">
        <f t="shared" si="31"/>
        <v>3150</v>
      </c>
      <c r="E721" s="130" t="s">
        <v>6069</v>
      </c>
      <c r="F721" s="131"/>
    </row>
    <row r="722" spans="1:6">
      <c r="A722" s="128" t="s">
        <v>566</v>
      </c>
      <c r="B722" s="127">
        <v>4000</v>
      </c>
      <c r="C722" s="127">
        <f t="shared" si="32"/>
        <v>124000</v>
      </c>
      <c r="D722" s="129">
        <f t="shared" si="31"/>
        <v>4200</v>
      </c>
      <c r="E722" s="130" t="s">
        <v>6069</v>
      </c>
      <c r="F722" s="131"/>
    </row>
    <row r="723" spans="1:6">
      <c r="A723" s="128" t="s">
        <v>567</v>
      </c>
      <c r="B723" s="127">
        <v>5000</v>
      </c>
      <c r="C723" s="127">
        <f t="shared" si="32"/>
        <v>152000</v>
      </c>
      <c r="D723" s="129">
        <f t="shared" si="31"/>
        <v>5250</v>
      </c>
      <c r="E723" s="130" t="s">
        <v>6069</v>
      </c>
      <c r="F723" s="131"/>
    </row>
    <row r="724" spans="1:6">
      <c r="A724" s="128" t="s">
        <v>568</v>
      </c>
      <c r="B724" s="127">
        <v>6000</v>
      </c>
      <c r="C724" s="127">
        <f t="shared" si="32"/>
        <v>180000</v>
      </c>
      <c r="D724" s="129">
        <f t="shared" si="31"/>
        <v>6300</v>
      </c>
      <c r="E724" s="130" t="s">
        <v>6069</v>
      </c>
      <c r="F724" s="131"/>
    </row>
    <row r="725" spans="1:6">
      <c r="A725" s="128" t="s">
        <v>569</v>
      </c>
      <c r="B725" s="127">
        <v>7000</v>
      </c>
      <c r="C725" s="127">
        <f t="shared" si="32"/>
        <v>208000</v>
      </c>
      <c r="D725" s="129">
        <f t="shared" si="31"/>
        <v>7350</v>
      </c>
      <c r="E725" s="130" t="s">
        <v>6069</v>
      </c>
      <c r="F725" s="131"/>
    </row>
    <row r="726" spans="1:6">
      <c r="A726" s="128" t="s">
        <v>570</v>
      </c>
      <c r="B726" s="127">
        <v>8000</v>
      </c>
      <c r="C726" s="127">
        <f t="shared" si="32"/>
        <v>236000</v>
      </c>
      <c r="D726" s="129">
        <f t="shared" si="31"/>
        <v>8400</v>
      </c>
      <c r="E726" s="130" t="s">
        <v>6069</v>
      </c>
      <c r="F726" s="131"/>
    </row>
    <row r="727" spans="1:6">
      <c r="A727" s="128" t="s">
        <v>571</v>
      </c>
      <c r="B727" s="127">
        <v>9000</v>
      </c>
      <c r="C727" s="127">
        <f t="shared" si="32"/>
        <v>264000</v>
      </c>
      <c r="D727" s="129">
        <f t="shared" si="31"/>
        <v>9450</v>
      </c>
      <c r="E727" s="130" t="s">
        <v>6069</v>
      </c>
      <c r="F727" s="131"/>
    </row>
    <row r="728" spans="1:6">
      <c r="A728" s="128" t="s">
        <v>572</v>
      </c>
      <c r="B728" s="127">
        <v>10000</v>
      </c>
      <c r="C728" s="127">
        <f t="shared" si="32"/>
        <v>292000</v>
      </c>
      <c r="D728" s="129">
        <f t="shared" si="31"/>
        <v>10500</v>
      </c>
      <c r="E728" s="130" t="s">
        <v>6069</v>
      </c>
      <c r="F728" s="131"/>
    </row>
    <row r="729" spans="1:6">
      <c r="A729" s="128" t="s">
        <v>573</v>
      </c>
      <c r="B729" s="127">
        <v>11000</v>
      </c>
      <c r="C729" s="127">
        <f t="shared" si="32"/>
        <v>320000</v>
      </c>
      <c r="D729" s="129">
        <f t="shared" si="31"/>
        <v>11550</v>
      </c>
      <c r="E729" s="130" t="s">
        <v>6069</v>
      </c>
      <c r="F729" s="131"/>
    </row>
    <row r="730" spans="1:6">
      <c r="A730" s="128" t="s">
        <v>574</v>
      </c>
      <c r="B730" s="127">
        <v>12000</v>
      </c>
      <c r="C730" s="127">
        <f t="shared" si="32"/>
        <v>348000</v>
      </c>
      <c r="D730" s="129">
        <f t="shared" si="31"/>
        <v>12600</v>
      </c>
      <c r="E730" s="130" t="s">
        <v>6069</v>
      </c>
      <c r="F730" s="131"/>
    </row>
    <row r="731" spans="1:6">
      <c r="A731" s="128" t="s">
        <v>575</v>
      </c>
      <c r="B731" s="127">
        <v>13000</v>
      </c>
      <c r="C731" s="127">
        <f t="shared" si="32"/>
        <v>376000</v>
      </c>
      <c r="D731" s="129">
        <f t="shared" si="31"/>
        <v>13650</v>
      </c>
      <c r="E731" s="130" t="s">
        <v>6069</v>
      </c>
      <c r="F731" s="131"/>
    </row>
    <row r="732" spans="1:6">
      <c r="A732" s="128" t="s">
        <v>576</v>
      </c>
      <c r="B732" s="127">
        <v>14000</v>
      </c>
      <c r="C732" s="127">
        <f t="shared" si="32"/>
        <v>404000</v>
      </c>
      <c r="D732" s="129">
        <f t="shared" si="31"/>
        <v>14700</v>
      </c>
      <c r="E732" s="130" t="s">
        <v>6069</v>
      </c>
      <c r="F732" s="131"/>
    </row>
    <row r="733" spans="1:6">
      <c r="A733" s="128" t="s">
        <v>577</v>
      </c>
      <c r="B733" s="127">
        <v>15000</v>
      </c>
      <c r="C733" s="127">
        <f t="shared" si="32"/>
        <v>432000</v>
      </c>
      <c r="D733" s="129">
        <f t="shared" si="31"/>
        <v>15750</v>
      </c>
      <c r="E733" s="130" t="s">
        <v>6069</v>
      </c>
      <c r="F733" s="131"/>
    </row>
    <row r="734" spans="1:6">
      <c r="A734" s="128" t="s">
        <v>578</v>
      </c>
      <c r="B734" s="127">
        <v>16000</v>
      </c>
      <c r="C734" s="127">
        <f t="shared" si="32"/>
        <v>460000</v>
      </c>
      <c r="D734" s="129">
        <f t="shared" si="31"/>
        <v>16800</v>
      </c>
      <c r="E734" s="130" t="s">
        <v>6069</v>
      </c>
      <c r="F734" s="131"/>
    </row>
    <row r="735" spans="1:6">
      <c r="A735" s="128" t="s">
        <v>579</v>
      </c>
      <c r="B735" s="127">
        <v>17000</v>
      </c>
      <c r="C735" s="127">
        <f t="shared" si="32"/>
        <v>488000</v>
      </c>
      <c r="D735" s="129">
        <f t="shared" si="31"/>
        <v>17850</v>
      </c>
      <c r="E735" s="130" t="s">
        <v>6069</v>
      </c>
      <c r="F735" s="131"/>
    </row>
    <row r="736" spans="1:6">
      <c r="A736" s="128" t="s">
        <v>580</v>
      </c>
      <c r="B736" s="127">
        <v>18000</v>
      </c>
      <c r="C736" s="127">
        <f t="shared" si="32"/>
        <v>516000</v>
      </c>
      <c r="D736" s="129">
        <f t="shared" si="31"/>
        <v>18900</v>
      </c>
      <c r="E736" s="130" t="s">
        <v>6069</v>
      </c>
      <c r="F736" s="131"/>
    </row>
    <row r="737" spans="1:6">
      <c r="A737" s="128" t="s">
        <v>581</v>
      </c>
      <c r="B737" s="127">
        <v>19000</v>
      </c>
      <c r="C737" s="127">
        <f t="shared" si="32"/>
        <v>544000</v>
      </c>
      <c r="D737" s="129">
        <f t="shared" si="31"/>
        <v>19950</v>
      </c>
      <c r="E737" s="130" t="s">
        <v>6069</v>
      </c>
      <c r="F737" s="131"/>
    </row>
    <row r="738" spans="1:6">
      <c r="A738" s="128" t="s">
        <v>582</v>
      </c>
      <c r="B738" s="127">
        <v>20000</v>
      </c>
      <c r="C738" s="127">
        <f t="shared" si="32"/>
        <v>572000</v>
      </c>
      <c r="D738" s="129">
        <f t="shared" si="31"/>
        <v>21000</v>
      </c>
      <c r="E738" s="130" t="s">
        <v>6069</v>
      </c>
      <c r="F738" s="131"/>
    </row>
    <row r="739" spans="1:6">
      <c r="A739" s="128" t="s">
        <v>583</v>
      </c>
      <c r="B739" s="127">
        <v>21000</v>
      </c>
      <c r="C739" s="127">
        <f t="shared" si="32"/>
        <v>600000</v>
      </c>
      <c r="D739" s="129">
        <f t="shared" si="31"/>
        <v>22050</v>
      </c>
      <c r="E739" s="130" t="s">
        <v>6069</v>
      </c>
      <c r="F739" s="131"/>
    </row>
    <row r="740" spans="1:6">
      <c r="A740" s="128" t="s">
        <v>584</v>
      </c>
      <c r="B740" s="127">
        <v>22000</v>
      </c>
      <c r="C740" s="127">
        <f t="shared" si="32"/>
        <v>628000</v>
      </c>
      <c r="D740" s="129">
        <f t="shared" si="31"/>
        <v>23100</v>
      </c>
      <c r="E740" s="130" t="s">
        <v>6069</v>
      </c>
      <c r="F740" s="131"/>
    </row>
    <row r="741" spans="1:6">
      <c r="A741" s="128" t="s">
        <v>585</v>
      </c>
      <c r="B741" s="127">
        <v>23000</v>
      </c>
      <c r="C741" s="127">
        <f t="shared" si="32"/>
        <v>656000</v>
      </c>
      <c r="D741" s="129">
        <f t="shared" si="31"/>
        <v>24150</v>
      </c>
      <c r="E741" s="130" t="s">
        <v>6069</v>
      </c>
      <c r="F741" s="131"/>
    </row>
    <row r="742" spans="1:6">
      <c r="A742" s="128" t="s">
        <v>586</v>
      </c>
      <c r="B742" s="127">
        <v>24000</v>
      </c>
      <c r="C742" s="127">
        <f t="shared" si="32"/>
        <v>684000</v>
      </c>
      <c r="D742" s="129">
        <f t="shared" si="31"/>
        <v>25200</v>
      </c>
      <c r="E742" s="130" t="s">
        <v>6069</v>
      </c>
      <c r="F742" s="131"/>
    </row>
    <row r="743" spans="1:6">
      <c r="A743" s="128" t="s">
        <v>587</v>
      </c>
      <c r="B743" s="127">
        <v>25000</v>
      </c>
      <c r="C743" s="127">
        <f t="shared" si="32"/>
        <v>712000</v>
      </c>
      <c r="D743" s="129">
        <f t="shared" si="31"/>
        <v>26250</v>
      </c>
      <c r="E743" s="130" t="s">
        <v>6069</v>
      </c>
      <c r="F743" s="131"/>
    </row>
    <row r="744" spans="1:6">
      <c r="A744" s="128" t="s">
        <v>588</v>
      </c>
      <c r="B744" s="127">
        <v>26000</v>
      </c>
      <c r="C744" s="127">
        <f t="shared" si="32"/>
        <v>740000</v>
      </c>
      <c r="D744" s="129">
        <f t="shared" si="31"/>
        <v>27300</v>
      </c>
      <c r="E744" s="130" t="s">
        <v>6069</v>
      </c>
      <c r="F744" s="131"/>
    </row>
    <row r="745" spans="1:6">
      <c r="A745" s="128" t="s">
        <v>589</v>
      </c>
      <c r="B745" s="127">
        <v>27000</v>
      </c>
      <c r="C745" s="127">
        <f t="shared" si="32"/>
        <v>768000</v>
      </c>
      <c r="D745" s="129">
        <f t="shared" si="31"/>
        <v>28350</v>
      </c>
      <c r="E745" s="130" t="s">
        <v>6069</v>
      </c>
      <c r="F745" s="131"/>
    </row>
    <row r="746" spans="1:6">
      <c r="A746" s="128" t="s">
        <v>590</v>
      </c>
      <c r="B746" s="127">
        <v>28000</v>
      </c>
      <c r="C746" s="127">
        <f t="shared" si="32"/>
        <v>796000</v>
      </c>
      <c r="D746" s="129">
        <f t="shared" si="31"/>
        <v>29400</v>
      </c>
      <c r="E746" s="130" t="s">
        <v>6069</v>
      </c>
      <c r="F746" s="131"/>
    </row>
    <row r="747" spans="1:6">
      <c r="A747" s="128" t="s">
        <v>591</v>
      </c>
      <c r="B747" s="127">
        <v>29000</v>
      </c>
      <c r="C747" s="127">
        <f t="shared" si="32"/>
        <v>824000</v>
      </c>
      <c r="D747" s="129">
        <f t="shared" si="31"/>
        <v>30450</v>
      </c>
      <c r="E747" s="130" t="s">
        <v>6069</v>
      </c>
      <c r="F747" s="131"/>
    </row>
    <row r="748" spans="1:6">
      <c r="A748" s="128" t="s">
        <v>592</v>
      </c>
      <c r="B748" s="127">
        <v>30000</v>
      </c>
      <c r="C748" s="127">
        <f t="shared" si="32"/>
        <v>852000</v>
      </c>
      <c r="D748" s="129">
        <f t="shared" si="31"/>
        <v>31500</v>
      </c>
      <c r="E748" s="130" t="s">
        <v>6069</v>
      </c>
      <c r="F748" s="131"/>
    </row>
    <row r="749" spans="1:6">
      <c r="A749" s="128" t="s">
        <v>593</v>
      </c>
      <c r="B749" s="127">
        <v>31000</v>
      </c>
      <c r="C749" s="127">
        <f t="shared" si="32"/>
        <v>880000</v>
      </c>
      <c r="D749" s="129">
        <f t="shared" si="31"/>
        <v>32550</v>
      </c>
      <c r="E749" s="130" t="s">
        <v>6069</v>
      </c>
      <c r="F749" s="131"/>
    </row>
    <row r="750" spans="1:6">
      <c r="A750" s="128" t="s">
        <v>594</v>
      </c>
      <c r="B750" s="127">
        <v>32000</v>
      </c>
      <c r="C750" s="127">
        <f t="shared" si="32"/>
        <v>908000</v>
      </c>
      <c r="D750" s="129">
        <f t="shared" si="31"/>
        <v>33600</v>
      </c>
      <c r="E750" s="130" t="s">
        <v>6069</v>
      </c>
      <c r="F750" s="131"/>
    </row>
    <row r="751" spans="1:6">
      <c r="A751" s="128" t="s">
        <v>595</v>
      </c>
      <c r="B751" s="127">
        <v>33000</v>
      </c>
      <c r="C751" s="127">
        <f t="shared" si="32"/>
        <v>936000</v>
      </c>
      <c r="D751" s="129">
        <f t="shared" si="31"/>
        <v>34650</v>
      </c>
      <c r="E751" s="130" t="s">
        <v>6069</v>
      </c>
      <c r="F751" s="131"/>
    </row>
    <row r="752" spans="1:6">
      <c r="A752" s="128" t="s">
        <v>596</v>
      </c>
      <c r="B752" s="127">
        <v>34000</v>
      </c>
      <c r="C752" s="127">
        <f t="shared" si="32"/>
        <v>964000</v>
      </c>
      <c r="D752" s="129">
        <f t="shared" si="31"/>
        <v>35700</v>
      </c>
      <c r="E752" s="130" t="s">
        <v>6069</v>
      </c>
      <c r="F752" s="131"/>
    </row>
    <row r="753" spans="1:6">
      <c r="A753" s="128" t="s">
        <v>597</v>
      </c>
      <c r="B753" s="127">
        <v>35000</v>
      </c>
      <c r="C753" s="127">
        <f t="shared" si="32"/>
        <v>992000</v>
      </c>
      <c r="D753" s="129">
        <f t="shared" si="31"/>
        <v>36750</v>
      </c>
      <c r="E753" s="130" t="s">
        <v>6069</v>
      </c>
      <c r="F753" s="131"/>
    </row>
    <row r="754" spans="1:6">
      <c r="A754" s="128" t="s">
        <v>598</v>
      </c>
      <c r="B754" s="127">
        <v>36000</v>
      </c>
      <c r="C754" s="127">
        <f t="shared" si="32"/>
        <v>1020000</v>
      </c>
      <c r="D754" s="129">
        <f t="shared" si="31"/>
        <v>37800</v>
      </c>
      <c r="E754" s="130" t="s">
        <v>6069</v>
      </c>
      <c r="F754" s="131"/>
    </row>
    <row r="755" spans="1:6">
      <c r="A755" s="128" t="s">
        <v>54</v>
      </c>
      <c r="B755" s="127">
        <v>37000</v>
      </c>
      <c r="C755" s="127">
        <f t="shared" si="32"/>
        <v>1048000</v>
      </c>
      <c r="D755" s="129">
        <f t="shared" si="31"/>
        <v>38850</v>
      </c>
      <c r="E755" s="130" t="s">
        <v>6069</v>
      </c>
      <c r="F755" s="131"/>
    </row>
    <row r="756" spans="1:6">
      <c r="A756" s="128" t="s">
        <v>599</v>
      </c>
      <c r="B756" s="127">
        <v>38000</v>
      </c>
      <c r="C756" s="127">
        <f t="shared" si="32"/>
        <v>1076000</v>
      </c>
      <c r="D756" s="129">
        <f t="shared" si="31"/>
        <v>39900</v>
      </c>
      <c r="E756" s="130" t="s">
        <v>6069</v>
      </c>
      <c r="F756" s="131"/>
    </row>
    <row r="757" spans="1:6">
      <c r="A757" s="128" t="s">
        <v>600</v>
      </c>
      <c r="B757" s="127">
        <v>39000</v>
      </c>
      <c r="C757" s="127">
        <f t="shared" si="32"/>
        <v>1104000</v>
      </c>
      <c r="D757" s="129">
        <f t="shared" si="31"/>
        <v>40950</v>
      </c>
      <c r="E757" s="130" t="s">
        <v>6069</v>
      </c>
      <c r="F757" s="131"/>
    </row>
    <row r="758" spans="1:6">
      <c r="A758" s="128" t="s">
        <v>601</v>
      </c>
      <c r="B758" s="127">
        <v>40000</v>
      </c>
      <c r="C758" s="127">
        <f t="shared" si="32"/>
        <v>1132000</v>
      </c>
      <c r="D758" s="129">
        <f t="shared" si="31"/>
        <v>42000</v>
      </c>
      <c r="E758" s="130" t="s">
        <v>6069</v>
      </c>
      <c r="F758" s="131"/>
    </row>
    <row r="759" spans="1:6">
      <c r="A759" s="128" t="s">
        <v>602</v>
      </c>
      <c r="B759" s="127">
        <v>41000</v>
      </c>
      <c r="C759" s="127">
        <f t="shared" si="32"/>
        <v>1160000</v>
      </c>
      <c r="D759" s="129">
        <f t="shared" si="31"/>
        <v>43050</v>
      </c>
      <c r="E759" s="130" t="s">
        <v>6069</v>
      </c>
      <c r="F759" s="131"/>
    </row>
    <row r="760" spans="1:6">
      <c r="A760" s="128" t="s">
        <v>603</v>
      </c>
      <c r="B760" s="127">
        <v>42000</v>
      </c>
      <c r="C760" s="127">
        <f t="shared" si="32"/>
        <v>1188000</v>
      </c>
      <c r="D760" s="129">
        <f t="shared" si="31"/>
        <v>44100</v>
      </c>
      <c r="E760" s="130" t="s">
        <v>6069</v>
      </c>
      <c r="F760" s="131"/>
    </row>
    <row r="761" spans="1:6">
      <c r="A761" s="128" t="s">
        <v>604</v>
      </c>
      <c r="B761" s="127">
        <v>43000</v>
      </c>
      <c r="C761" s="127">
        <f t="shared" si="32"/>
        <v>1216000</v>
      </c>
      <c r="D761" s="129">
        <f t="shared" si="31"/>
        <v>45150</v>
      </c>
      <c r="E761" s="130" t="s">
        <v>6069</v>
      </c>
      <c r="F761" s="131"/>
    </row>
    <row r="762" spans="1:6">
      <c r="A762" s="128" t="s">
        <v>605</v>
      </c>
      <c r="B762" s="127">
        <v>44000</v>
      </c>
      <c r="C762" s="127">
        <f t="shared" si="32"/>
        <v>1244000</v>
      </c>
      <c r="D762" s="129">
        <f t="shared" si="31"/>
        <v>46200</v>
      </c>
      <c r="E762" s="130" t="s">
        <v>6069</v>
      </c>
      <c r="F762" s="131"/>
    </row>
    <row r="763" spans="1:6">
      <c r="A763" s="128" t="s">
        <v>606</v>
      </c>
      <c r="B763" s="127">
        <v>45000</v>
      </c>
      <c r="C763" s="127">
        <f t="shared" si="32"/>
        <v>1272000</v>
      </c>
      <c r="D763" s="129">
        <f t="shared" si="31"/>
        <v>47250</v>
      </c>
      <c r="E763" s="130" t="s">
        <v>6069</v>
      </c>
      <c r="F763" s="131"/>
    </row>
    <row r="764" spans="1:6">
      <c r="A764" s="128" t="s">
        <v>607</v>
      </c>
      <c r="B764" s="127">
        <v>46000</v>
      </c>
      <c r="C764" s="127">
        <f t="shared" si="32"/>
        <v>1300000</v>
      </c>
      <c r="D764" s="129">
        <f t="shared" si="31"/>
        <v>48300</v>
      </c>
      <c r="E764" s="130" t="s">
        <v>6069</v>
      </c>
      <c r="F764" s="131"/>
    </row>
    <row r="765" spans="1:6">
      <c r="A765" s="128" t="s">
        <v>608</v>
      </c>
      <c r="B765" s="127">
        <v>47000</v>
      </c>
      <c r="C765" s="127">
        <f t="shared" si="32"/>
        <v>1328000</v>
      </c>
      <c r="D765" s="129">
        <f t="shared" si="31"/>
        <v>49350</v>
      </c>
      <c r="E765" s="130" t="s">
        <v>6069</v>
      </c>
      <c r="F765" s="131"/>
    </row>
    <row r="766" spans="1:6">
      <c r="A766" s="128" t="s">
        <v>609</v>
      </c>
      <c r="B766" s="127">
        <v>48000</v>
      </c>
      <c r="C766" s="127">
        <f t="shared" si="32"/>
        <v>1356000</v>
      </c>
      <c r="D766" s="129">
        <f t="shared" si="31"/>
        <v>50400</v>
      </c>
      <c r="E766" s="130" t="s">
        <v>6069</v>
      </c>
      <c r="F766" s="131"/>
    </row>
    <row r="767" spans="1:6">
      <c r="A767" s="128" t="s">
        <v>610</v>
      </c>
      <c r="B767" s="127">
        <v>49000</v>
      </c>
      <c r="C767" s="127">
        <f t="shared" si="32"/>
        <v>1384000</v>
      </c>
      <c r="D767" s="129">
        <f t="shared" ref="D767:D830" si="33">SUM($G$2)*(B767*0.001)</f>
        <v>51450</v>
      </c>
      <c r="E767" s="130" t="s">
        <v>6069</v>
      </c>
      <c r="F767" s="131"/>
    </row>
    <row r="768" spans="1:6">
      <c r="A768" s="128" t="s">
        <v>611</v>
      </c>
      <c r="B768" s="127">
        <v>50000</v>
      </c>
      <c r="C768" s="127">
        <f t="shared" si="32"/>
        <v>1412000</v>
      </c>
      <c r="D768" s="129">
        <f t="shared" si="33"/>
        <v>52500</v>
      </c>
      <c r="E768" s="130" t="s">
        <v>6069</v>
      </c>
      <c r="F768" s="131"/>
    </row>
    <row r="769" spans="1:6">
      <c r="A769" s="128" t="s">
        <v>612</v>
      </c>
      <c r="B769" s="127">
        <v>51000</v>
      </c>
      <c r="C769" s="127">
        <f t="shared" si="32"/>
        <v>1440000</v>
      </c>
      <c r="D769" s="129">
        <f t="shared" si="33"/>
        <v>53550</v>
      </c>
      <c r="E769" s="130" t="s">
        <v>6069</v>
      </c>
      <c r="F769" s="131"/>
    </row>
    <row r="770" spans="1:6">
      <c r="A770" s="128" t="s">
        <v>613</v>
      </c>
      <c r="B770" s="127">
        <v>52000</v>
      </c>
      <c r="C770" s="127">
        <f t="shared" si="32"/>
        <v>1468000</v>
      </c>
      <c r="D770" s="129">
        <f t="shared" si="33"/>
        <v>54600</v>
      </c>
      <c r="E770" s="130" t="s">
        <v>6069</v>
      </c>
      <c r="F770" s="131"/>
    </row>
    <row r="771" spans="1:6">
      <c r="A771" s="128" t="s">
        <v>614</v>
      </c>
      <c r="B771" s="127">
        <v>53000</v>
      </c>
      <c r="C771" s="127">
        <f t="shared" si="32"/>
        <v>1496000</v>
      </c>
      <c r="D771" s="129">
        <f t="shared" si="33"/>
        <v>55650</v>
      </c>
      <c r="E771" s="130" t="s">
        <v>6069</v>
      </c>
      <c r="F771" s="131"/>
    </row>
    <row r="772" spans="1:6">
      <c r="A772" s="128" t="s">
        <v>615</v>
      </c>
      <c r="B772" s="127">
        <v>54000</v>
      </c>
      <c r="C772" s="127">
        <f t="shared" si="32"/>
        <v>1524000</v>
      </c>
      <c r="D772" s="129">
        <f t="shared" si="33"/>
        <v>56700</v>
      </c>
      <c r="E772" s="130" t="s">
        <v>6069</v>
      </c>
      <c r="F772" s="131"/>
    </row>
    <row r="773" spans="1:6">
      <c r="A773" s="128" t="s">
        <v>616</v>
      </c>
      <c r="B773" s="127">
        <v>55000</v>
      </c>
      <c r="C773" s="127">
        <f t="shared" si="32"/>
        <v>1552000</v>
      </c>
      <c r="D773" s="129">
        <f t="shared" si="33"/>
        <v>57750</v>
      </c>
      <c r="E773" s="130" t="s">
        <v>6069</v>
      </c>
      <c r="F773" s="131"/>
    </row>
    <row r="774" spans="1:6">
      <c r="A774" s="128" t="s">
        <v>617</v>
      </c>
      <c r="B774" s="127">
        <v>56000</v>
      </c>
      <c r="C774" s="127">
        <f t="shared" si="32"/>
        <v>1580000</v>
      </c>
      <c r="D774" s="129">
        <f t="shared" si="33"/>
        <v>58800</v>
      </c>
      <c r="E774" s="130" t="s">
        <v>6069</v>
      </c>
      <c r="F774" s="131"/>
    </row>
    <row r="775" spans="1:6">
      <c r="A775" s="128" t="s">
        <v>618</v>
      </c>
      <c r="B775" s="127">
        <v>57000</v>
      </c>
      <c r="C775" s="127">
        <f t="shared" si="32"/>
        <v>1608000</v>
      </c>
      <c r="D775" s="129">
        <f t="shared" si="33"/>
        <v>59850</v>
      </c>
      <c r="E775" s="130" t="s">
        <v>6069</v>
      </c>
      <c r="F775" s="131"/>
    </row>
    <row r="776" spans="1:6">
      <c r="A776" s="128" t="s">
        <v>619</v>
      </c>
      <c r="B776" s="127">
        <v>58000</v>
      </c>
      <c r="C776" s="127">
        <f t="shared" si="32"/>
        <v>1636000</v>
      </c>
      <c r="D776" s="129">
        <f t="shared" si="33"/>
        <v>60900</v>
      </c>
      <c r="E776" s="130" t="s">
        <v>6069</v>
      </c>
      <c r="F776" s="131"/>
    </row>
    <row r="777" spans="1:6">
      <c r="A777" s="128" t="s">
        <v>620</v>
      </c>
      <c r="B777" s="127">
        <v>59000</v>
      </c>
      <c r="C777" s="127">
        <f t="shared" si="32"/>
        <v>1664000</v>
      </c>
      <c r="D777" s="129">
        <f t="shared" si="33"/>
        <v>61950</v>
      </c>
      <c r="E777" s="130" t="s">
        <v>6069</v>
      </c>
      <c r="F777" s="131"/>
    </row>
    <row r="778" spans="1:6">
      <c r="A778" s="128" t="s">
        <v>621</v>
      </c>
      <c r="B778" s="127">
        <v>60000</v>
      </c>
      <c r="C778" s="127">
        <f t="shared" si="32"/>
        <v>1692000</v>
      </c>
      <c r="D778" s="129">
        <f t="shared" si="33"/>
        <v>63000</v>
      </c>
      <c r="E778" s="130" t="s">
        <v>6069</v>
      </c>
      <c r="F778" s="131"/>
    </row>
    <row r="779" spans="1:6">
      <c r="A779" s="128" t="s">
        <v>622</v>
      </c>
      <c r="B779" s="127">
        <v>61000</v>
      </c>
      <c r="C779" s="127">
        <f t="shared" si="32"/>
        <v>1720000</v>
      </c>
      <c r="D779" s="129">
        <f t="shared" si="33"/>
        <v>64050</v>
      </c>
      <c r="E779" s="130" t="s">
        <v>6069</v>
      </c>
      <c r="F779" s="131"/>
    </row>
    <row r="780" spans="1:6">
      <c r="A780" s="128" t="s">
        <v>623</v>
      </c>
      <c r="B780" s="127">
        <v>62000</v>
      </c>
      <c r="C780" s="127">
        <f t="shared" si="32"/>
        <v>1748000</v>
      </c>
      <c r="D780" s="129">
        <f t="shared" si="33"/>
        <v>65100</v>
      </c>
      <c r="E780" s="130" t="s">
        <v>6069</v>
      </c>
      <c r="F780" s="131"/>
    </row>
    <row r="781" spans="1:6">
      <c r="A781" s="128" t="s">
        <v>624</v>
      </c>
      <c r="B781" s="127">
        <v>63000</v>
      </c>
      <c r="C781" s="127">
        <f t="shared" si="32"/>
        <v>1776000</v>
      </c>
      <c r="D781" s="129">
        <f t="shared" si="33"/>
        <v>66150</v>
      </c>
      <c r="E781" s="130" t="s">
        <v>6069</v>
      </c>
      <c r="F781" s="131"/>
    </row>
    <row r="782" spans="1:6">
      <c r="A782" s="128" t="s">
        <v>625</v>
      </c>
      <c r="B782" s="127">
        <v>64000</v>
      </c>
      <c r="C782" s="127">
        <f t="shared" si="32"/>
        <v>1804000</v>
      </c>
      <c r="D782" s="129">
        <f t="shared" si="33"/>
        <v>67200</v>
      </c>
      <c r="E782" s="130" t="s">
        <v>6069</v>
      </c>
      <c r="F782" s="131"/>
    </row>
    <row r="783" spans="1:6">
      <c r="A783" s="128" t="s">
        <v>626</v>
      </c>
      <c r="B783" s="127">
        <v>65000</v>
      </c>
      <c r="C783" s="127">
        <f t="shared" si="32"/>
        <v>1832000</v>
      </c>
      <c r="D783" s="129">
        <f t="shared" si="33"/>
        <v>68250</v>
      </c>
      <c r="E783" s="130" t="s">
        <v>6069</v>
      </c>
      <c r="F783" s="131"/>
    </row>
    <row r="784" spans="1:6">
      <c r="A784" s="128" t="s">
        <v>627</v>
      </c>
      <c r="B784" s="127">
        <v>66000</v>
      </c>
      <c r="C784" s="127">
        <f t="shared" si="32"/>
        <v>1860000</v>
      </c>
      <c r="D784" s="129">
        <f t="shared" si="33"/>
        <v>69300</v>
      </c>
      <c r="E784" s="130" t="s">
        <v>6069</v>
      </c>
      <c r="F784" s="131"/>
    </row>
    <row r="785" spans="1:6">
      <c r="A785" s="128" t="s">
        <v>628</v>
      </c>
      <c r="B785" s="127">
        <v>67000</v>
      </c>
      <c r="C785" s="127">
        <f t="shared" ref="C785:C848" si="34">SUM(C784)+28000</f>
        <v>1888000</v>
      </c>
      <c r="D785" s="129">
        <f t="shared" si="33"/>
        <v>70350</v>
      </c>
      <c r="E785" s="130" t="s">
        <v>6069</v>
      </c>
      <c r="F785" s="131"/>
    </row>
    <row r="786" spans="1:6">
      <c r="A786" s="128" t="s">
        <v>629</v>
      </c>
      <c r="B786" s="127">
        <v>68000</v>
      </c>
      <c r="C786" s="127">
        <f t="shared" si="34"/>
        <v>1916000</v>
      </c>
      <c r="D786" s="129">
        <f t="shared" si="33"/>
        <v>71400</v>
      </c>
      <c r="E786" s="130" t="s">
        <v>6069</v>
      </c>
      <c r="F786" s="131"/>
    </row>
    <row r="787" spans="1:6">
      <c r="A787" s="128" t="s">
        <v>630</v>
      </c>
      <c r="B787" s="127">
        <v>69000</v>
      </c>
      <c r="C787" s="127">
        <f t="shared" si="34"/>
        <v>1944000</v>
      </c>
      <c r="D787" s="129">
        <f t="shared" si="33"/>
        <v>72450</v>
      </c>
      <c r="E787" s="130" t="s">
        <v>6069</v>
      </c>
      <c r="F787" s="131"/>
    </row>
    <row r="788" spans="1:6">
      <c r="A788" s="128" t="s">
        <v>631</v>
      </c>
      <c r="B788" s="127">
        <v>70000</v>
      </c>
      <c r="C788" s="127">
        <f t="shared" si="34"/>
        <v>1972000</v>
      </c>
      <c r="D788" s="129">
        <f t="shared" si="33"/>
        <v>73500</v>
      </c>
      <c r="E788" s="130" t="s">
        <v>6069</v>
      </c>
      <c r="F788" s="131"/>
    </row>
    <row r="789" spans="1:6">
      <c r="A789" s="128" t="s">
        <v>632</v>
      </c>
      <c r="B789" s="127">
        <v>71000</v>
      </c>
      <c r="C789" s="127">
        <f t="shared" si="34"/>
        <v>2000000</v>
      </c>
      <c r="D789" s="129">
        <f t="shared" si="33"/>
        <v>74550</v>
      </c>
      <c r="E789" s="130" t="s">
        <v>6069</v>
      </c>
      <c r="F789" s="131"/>
    </row>
    <row r="790" spans="1:6">
      <c r="A790" s="128" t="s">
        <v>633</v>
      </c>
      <c r="B790" s="127">
        <v>72000</v>
      </c>
      <c r="C790" s="127">
        <f t="shared" si="34"/>
        <v>2028000</v>
      </c>
      <c r="D790" s="129">
        <f t="shared" si="33"/>
        <v>75600</v>
      </c>
      <c r="E790" s="130" t="s">
        <v>6069</v>
      </c>
      <c r="F790" s="131"/>
    </row>
    <row r="791" spans="1:6">
      <c r="A791" s="128" t="s">
        <v>634</v>
      </c>
      <c r="B791" s="127">
        <v>73000</v>
      </c>
      <c r="C791" s="127">
        <f t="shared" si="34"/>
        <v>2056000</v>
      </c>
      <c r="D791" s="129">
        <f t="shared" si="33"/>
        <v>76650</v>
      </c>
      <c r="E791" s="130" t="s">
        <v>6069</v>
      </c>
      <c r="F791" s="131"/>
    </row>
    <row r="792" spans="1:6">
      <c r="A792" s="128" t="s">
        <v>635</v>
      </c>
      <c r="B792" s="127">
        <v>74000</v>
      </c>
      <c r="C792" s="127">
        <f t="shared" si="34"/>
        <v>2084000</v>
      </c>
      <c r="D792" s="129">
        <f t="shared" si="33"/>
        <v>77700</v>
      </c>
      <c r="E792" s="130" t="s">
        <v>6069</v>
      </c>
      <c r="F792" s="131"/>
    </row>
    <row r="793" spans="1:6">
      <c r="A793" s="128" t="s">
        <v>636</v>
      </c>
      <c r="B793" s="127">
        <v>75000</v>
      </c>
      <c r="C793" s="127">
        <f t="shared" si="34"/>
        <v>2112000</v>
      </c>
      <c r="D793" s="129">
        <f t="shared" si="33"/>
        <v>78750</v>
      </c>
      <c r="E793" s="130" t="s">
        <v>6069</v>
      </c>
      <c r="F793" s="131"/>
    </row>
    <row r="794" spans="1:6">
      <c r="A794" s="128" t="s">
        <v>637</v>
      </c>
      <c r="B794" s="127">
        <v>76000</v>
      </c>
      <c r="C794" s="127">
        <f t="shared" si="34"/>
        <v>2140000</v>
      </c>
      <c r="D794" s="129">
        <f t="shared" si="33"/>
        <v>79800</v>
      </c>
      <c r="E794" s="130" t="s">
        <v>6069</v>
      </c>
      <c r="F794" s="131"/>
    </row>
    <row r="795" spans="1:6">
      <c r="A795" s="128" t="s">
        <v>638</v>
      </c>
      <c r="B795" s="127">
        <v>77000</v>
      </c>
      <c r="C795" s="127">
        <f t="shared" si="34"/>
        <v>2168000</v>
      </c>
      <c r="D795" s="129">
        <f t="shared" si="33"/>
        <v>80850</v>
      </c>
      <c r="E795" s="130" t="s">
        <v>6069</v>
      </c>
      <c r="F795" s="131"/>
    </row>
    <row r="796" spans="1:6">
      <c r="A796" s="128" t="s">
        <v>639</v>
      </c>
      <c r="B796" s="127">
        <v>78000</v>
      </c>
      <c r="C796" s="127">
        <f t="shared" si="34"/>
        <v>2196000</v>
      </c>
      <c r="D796" s="129">
        <f t="shared" si="33"/>
        <v>81900</v>
      </c>
      <c r="E796" s="130" t="s">
        <v>6069</v>
      </c>
      <c r="F796" s="131"/>
    </row>
    <row r="797" spans="1:6">
      <c r="A797" s="128" t="s">
        <v>640</v>
      </c>
      <c r="B797" s="127">
        <v>79000</v>
      </c>
      <c r="C797" s="127">
        <f t="shared" si="34"/>
        <v>2224000</v>
      </c>
      <c r="D797" s="129">
        <f t="shared" si="33"/>
        <v>82950</v>
      </c>
      <c r="E797" s="130" t="s">
        <v>6069</v>
      </c>
      <c r="F797" s="131"/>
    </row>
    <row r="798" spans="1:6">
      <c r="A798" s="128" t="s">
        <v>641</v>
      </c>
      <c r="B798" s="127">
        <v>80000</v>
      </c>
      <c r="C798" s="127">
        <f t="shared" si="34"/>
        <v>2252000</v>
      </c>
      <c r="D798" s="129">
        <f t="shared" si="33"/>
        <v>84000</v>
      </c>
      <c r="E798" s="130" t="s">
        <v>6069</v>
      </c>
      <c r="F798" s="131"/>
    </row>
    <row r="799" spans="1:6">
      <c r="A799" s="128" t="s">
        <v>642</v>
      </c>
      <c r="B799" s="127">
        <v>81000</v>
      </c>
      <c r="C799" s="127">
        <f t="shared" si="34"/>
        <v>2280000</v>
      </c>
      <c r="D799" s="129">
        <f t="shared" si="33"/>
        <v>85050</v>
      </c>
      <c r="E799" s="130" t="s">
        <v>6069</v>
      </c>
      <c r="F799" s="131"/>
    </row>
    <row r="800" spans="1:6">
      <c r="A800" s="128" t="s">
        <v>643</v>
      </c>
      <c r="B800" s="127">
        <v>82000</v>
      </c>
      <c r="C800" s="127">
        <f t="shared" si="34"/>
        <v>2308000</v>
      </c>
      <c r="D800" s="129">
        <f t="shared" si="33"/>
        <v>86100</v>
      </c>
      <c r="E800" s="130" t="s">
        <v>6069</v>
      </c>
      <c r="F800" s="131"/>
    </row>
    <row r="801" spans="1:6">
      <c r="A801" s="128" t="s">
        <v>644</v>
      </c>
      <c r="B801" s="127">
        <v>83000</v>
      </c>
      <c r="C801" s="127">
        <f t="shared" si="34"/>
        <v>2336000</v>
      </c>
      <c r="D801" s="129">
        <f t="shared" si="33"/>
        <v>87150</v>
      </c>
      <c r="E801" s="130" t="s">
        <v>6069</v>
      </c>
      <c r="F801" s="131"/>
    </row>
    <row r="802" spans="1:6">
      <c r="A802" s="128" t="s">
        <v>645</v>
      </c>
      <c r="B802" s="127">
        <v>84000</v>
      </c>
      <c r="C802" s="127">
        <f t="shared" si="34"/>
        <v>2364000</v>
      </c>
      <c r="D802" s="129">
        <f t="shared" si="33"/>
        <v>88200</v>
      </c>
      <c r="E802" s="130" t="s">
        <v>6069</v>
      </c>
      <c r="F802" s="131"/>
    </row>
    <row r="803" spans="1:6">
      <c r="A803" s="128" t="s">
        <v>646</v>
      </c>
      <c r="B803" s="127">
        <v>85000</v>
      </c>
      <c r="C803" s="127">
        <f t="shared" si="34"/>
        <v>2392000</v>
      </c>
      <c r="D803" s="129">
        <f t="shared" si="33"/>
        <v>89250</v>
      </c>
      <c r="E803" s="130" t="s">
        <v>6069</v>
      </c>
      <c r="F803" s="131"/>
    </row>
    <row r="804" spans="1:6">
      <c r="A804" s="128" t="s">
        <v>647</v>
      </c>
      <c r="B804" s="127">
        <v>86000</v>
      </c>
      <c r="C804" s="127">
        <f t="shared" si="34"/>
        <v>2420000</v>
      </c>
      <c r="D804" s="129">
        <f t="shared" si="33"/>
        <v>90300</v>
      </c>
      <c r="E804" s="130" t="s">
        <v>6069</v>
      </c>
      <c r="F804" s="131"/>
    </row>
    <row r="805" spans="1:6">
      <c r="A805" s="128" t="s">
        <v>648</v>
      </c>
      <c r="B805" s="127">
        <v>87000</v>
      </c>
      <c r="C805" s="127">
        <f t="shared" si="34"/>
        <v>2448000</v>
      </c>
      <c r="D805" s="129">
        <f t="shared" si="33"/>
        <v>91350</v>
      </c>
      <c r="E805" s="130" t="s">
        <v>6069</v>
      </c>
      <c r="F805" s="131"/>
    </row>
    <row r="806" spans="1:6">
      <c r="A806" s="128" t="s">
        <v>649</v>
      </c>
      <c r="B806" s="127">
        <v>88000</v>
      </c>
      <c r="C806" s="127">
        <f t="shared" si="34"/>
        <v>2476000</v>
      </c>
      <c r="D806" s="129">
        <f t="shared" si="33"/>
        <v>92400</v>
      </c>
      <c r="E806" s="130" t="s">
        <v>6069</v>
      </c>
      <c r="F806" s="131"/>
    </row>
    <row r="807" spans="1:6">
      <c r="A807" s="128" t="s">
        <v>650</v>
      </c>
      <c r="B807" s="127">
        <v>89000</v>
      </c>
      <c r="C807" s="127">
        <f t="shared" si="34"/>
        <v>2504000</v>
      </c>
      <c r="D807" s="129">
        <f t="shared" si="33"/>
        <v>93450</v>
      </c>
      <c r="E807" s="130" t="s">
        <v>6069</v>
      </c>
      <c r="F807" s="131"/>
    </row>
    <row r="808" spans="1:6">
      <c r="A808" s="128" t="s">
        <v>651</v>
      </c>
      <c r="B808" s="127">
        <v>90000</v>
      </c>
      <c r="C808" s="127">
        <f t="shared" si="34"/>
        <v>2532000</v>
      </c>
      <c r="D808" s="129">
        <f t="shared" si="33"/>
        <v>94500</v>
      </c>
      <c r="E808" s="130" t="s">
        <v>6069</v>
      </c>
      <c r="F808" s="131"/>
    </row>
    <row r="809" spans="1:6">
      <c r="A809" s="128" t="s">
        <v>652</v>
      </c>
      <c r="B809" s="127">
        <v>91000</v>
      </c>
      <c r="C809" s="127">
        <f t="shared" si="34"/>
        <v>2560000</v>
      </c>
      <c r="D809" s="129">
        <f t="shared" si="33"/>
        <v>95550</v>
      </c>
      <c r="E809" s="130" t="s">
        <v>6069</v>
      </c>
      <c r="F809" s="131"/>
    </row>
    <row r="810" spans="1:6">
      <c r="A810" s="128" t="s">
        <v>653</v>
      </c>
      <c r="B810" s="127">
        <v>92000</v>
      </c>
      <c r="C810" s="127">
        <f t="shared" si="34"/>
        <v>2588000</v>
      </c>
      <c r="D810" s="129">
        <f t="shared" si="33"/>
        <v>96600</v>
      </c>
      <c r="E810" s="130" t="s">
        <v>6069</v>
      </c>
      <c r="F810" s="131"/>
    </row>
    <row r="811" spans="1:6">
      <c r="A811" s="128" t="s">
        <v>654</v>
      </c>
      <c r="B811" s="127">
        <v>93000</v>
      </c>
      <c r="C811" s="127">
        <f t="shared" si="34"/>
        <v>2616000</v>
      </c>
      <c r="D811" s="129">
        <f t="shared" si="33"/>
        <v>97650</v>
      </c>
      <c r="E811" s="130" t="s">
        <v>6069</v>
      </c>
      <c r="F811" s="131"/>
    </row>
    <row r="812" spans="1:6">
      <c r="A812" s="128" t="s">
        <v>655</v>
      </c>
      <c r="B812" s="127">
        <v>94000</v>
      </c>
      <c r="C812" s="127">
        <f t="shared" si="34"/>
        <v>2644000</v>
      </c>
      <c r="D812" s="129">
        <f t="shared" si="33"/>
        <v>98700</v>
      </c>
      <c r="E812" s="130" t="s">
        <v>6069</v>
      </c>
      <c r="F812" s="131"/>
    </row>
    <row r="813" spans="1:6">
      <c r="A813" s="128" t="s">
        <v>656</v>
      </c>
      <c r="B813" s="127">
        <v>95000</v>
      </c>
      <c r="C813" s="127">
        <f t="shared" si="34"/>
        <v>2672000</v>
      </c>
      <c r="D813" s="129">
        <f t="shared" si="33"/>
        <v>99750</v>
      </c>
      <c r="E813" s="130" t="s">
        <v>6069</v>
      </c>
      <c r="F813" s="131"/>
    </row>
    <row r="814" spans="1:6">
      <c r="A814" s="128" t="s">
        <v>657</v>
      </c>
      <c r="B814" s="127">
        <v>96000</v>
      </c>
      <c r="C814" s="127">
        <f t="shared" si="34"/>
        <v>2700000</v>
      </c>
      <c r="D814" s="129">
        <f t="shared" si="33"/>
        <v>100800</v>
      </c>
      <c r="E814" s="130" t="s">
        <v>6069</v>
      </c>
      <c r="F814" s="131"/>
    </row>
    <row r="815" spans="1:6">
      <c r="A815" s="128" t="s">
        <v>658</v>
      </c>
      <c r="B815" s="127">
        <v>97000</v>
      </c>
      <c r="C815" s="127">
        <f t="shared" si="34"/>
        <v>2728000</v>
      </c>
      <c r="D815" s="129">
        <f t="shared" si="33"/>
        <v>101850</v>
      </c>
      <c r="E815" s="130" t="s">
        <v>6069</v>
      </c>
      <c r="F815" s="131"/>
    </row>
    <row r="816" spans="1:6">
      <c r="A816" s="128" t="s">
        <v>659</v>
      </c>
      <c r="B816" s="127">
        <v>98000</v>
      </c>
      <c r="C816" s="127">
        <f t="shared" si="34"/>
        <v>2756000</v>
      </c>
      <c r="D816" s="129">
        <f t="shared" si="33"/>
        <v>102900</v>
      </c>
      <c r="E816" s="130" t="s">
        <v>6069</v>
      </c>
      <c r="F816" s="131"/>
    </row>
    <row r="817" spans="1:6">
      <c r="A817" s="128" t="s">
        <v>660</v>
      </c>
      <c r="B817" s="127">
        <v>99000</v>
      </c>
      <c r="C817" s="127">
        <f t="shared" si="34"/>
        <v>2784000</v>
      </c>
      <c r="D817" s="129">
        <f t="shared" si="33"/>
        <v>103950</v>
      </c>
      <c r="E817" s="130" t="s">
        <v>6069</v>
      </c>
      <c r="F817" s="131"/>
    </row>
    <row r="818" spans="1:6">
      <c r="A818" s="128" t="s">
        <v>661</v>
      </c>
      <c r="B818" s="127">
        <v>100000</v>
      </c>
      <c r="C818" s="127">
        <f t="shared" si="34"/>
        <v>2812000</v>
      </c>
      <c r="D818" s="129">
        <f t="shared" si="33"/>
        <v>105000</v>
      </c>
      <c r="E818" s="130" t="s">
        <v>6069</v>
      </c>
      <c r="F818" s="131"/>
    </row>
    <row r="819" spans="1:6">
      <c r="A819" s="128" t="s">
        <v>662</v>
      </c>
      <c r="B819" s="127">
        <v>101000</v>
      </c>
      <c r="C819" s="127">
        <f t="shared" si="34"/>
        <v>2840000</v>
      </c>
      <c r="D819" s="129">
        <f t="shared" si="33"/>
        <v>106050</v>
      </c>
      <c r="E819" s="130" t="s">
        <v>6069</v>
      </c>
      <c r="F819" s="131"/>
    </row>
    <row r="820" spans="1:6">
      <c r="A820" s="128" t="s">
        <v>663</v>
      </c>
      <c r="B820" s="127">
        <v>102000</v>
      </c>
      <c r="C820" s="127">
        <f t="shared" si="34"/>
        <v>2868000</v>
      </c>
      <c r="D820" s="129">
        <f t="shared" si="33"/>
        <v>107100</v>
      </c>
      <c r="E820" s="130" t="s">
        <v>6069</v>
      </c>
      <c r="F820" s="131"/>
    </row>
    <row r="821" spans="1:6">
      <c r="A821" s="128" t="s">
        <v>664</v>
      </c>
      <c r="B821" s="127">
        <v>103000</v>
      </c>
      <c r="C821" s="127">
        <f t="shared" si="34"/>
        <v>2896000</v>
      </c>
      <c r="D821" s="129">
        <f t="shared" si="33"/>
        <v>108150</v>
      </c>
      <c r="E821" s="130" t="s">
        <v>6069</v>
      </c>
      <c r="F821" s="131"/>
    </row>
    <row r="822" spans="1:6">
      <c r="A822" s="128" t="s">
        <v>665</v>
      </c>
      <c r="B822" s="127">
        <v>104000</v>
      </c>
      <c r="C822" s="127">
        <f t="shared" si="34"/>
        <v>2924000</v>
      </c>
      <c r="D822" s="129">
        <f t="shared" si="33"/>
        <v>109200</v>
      </c>
      <c r="E822" s="130" t="s">
        <v>6069</v>
      </c>
      <c r="F822" s="131"/>
    </row>
    <row r="823" spans="1:6">
      <c r="A823" s="128" t="s">
        <v>666</v>
      </c>
      <c r="B823" s="127">
        <v>105000</v>
      </c>
      <c r="C823" s="127">
        <f t="shared" si="34"/>
        <v>2952000</v>
      </c>
      <c r="D823" s="129">
        <f t="shared" si="33"/>
        <v>110250</v>
      </c>
      <c r="E823" s="130" t="s">
        <v>6069</v>
      </c>
      <c r="F823" s="131"/>
    </row>
    <row r="824" spans="1:6">
      <c r="A824" s="128" t="s">
        <v>667</v>
      </c>
      <c r="B824" s="127">
        <v>106000</v>
      </c>
      <c r="C824" s="127">
        <f t="shared" si="34"/>
        <v>2980000</v>
      </c>
      <c r="D824" s="129">
        <f t="shared" si="33"/>
        <v>111300</v>
      </c>
      <c r="E824" s="130" t="s">
        <v>6069</v>
      </c>
      <c r="F824" s="131"/>
    </row>
    <row r="825" spans="1:6">
      <c r="A825" s="128" t="s">
        <v>668</v>
      </c>
      <c r="B825" s="127">
        <v>107000</v>
      </c>
      <c r="C825" s="127">
        <f t="shared" si="34"/>
        <v>3008000</v>
      </c>
      <c r="D825" s="129">
        <f t="shared" si="33"/>
        <v>112350</v>
      </c>
      <c r="E825" s="130" t="s">
        <v>6069</v>
      </c>
      <c r="F825" s="131"/>
    </row>
    <row r="826" spans="1:6">
      <c r="A826" s="128" t="s">
        <v>669</v>
      </c>
      <c r="B826" s="127">
        <v>108000</v>
      </c>
      <c r="C826" s="127">
        <f t="shared" si="34"/>
        <v>3036000</v>
      </c>
      <c r="D826" s="129">
        <f t="shared" si="33"/>
        <v>113400</v>
      </c>
      <c r="E826" s="130" t="s">
        <v>6069</v>
      </c>
      <c r="F826" s="131"/>
    </row>
    <row r="827" spans="1:6">
      <c r="A827" s="128" t="s">
        <v>670</v>
      </c>
      <c r="B827" s="127">
        <v>109000</v>
      </c>
      <c r="C827" s="127">
        <f t="shared" si="34"/>
        <v>3064000</v>
      </c>
      <c r="D827" s="129">
        <f t="shared" si="33"/>
        <v>114450</v>
      </c>
      <c r="E827" s="130" t="s">
        <v>6069</v>
      </c>
      <c r="F827" s="131"/>
    </row>
    <row r="828" spans="1:6">
      <c r="A828" s="128" t="s">
        <v>671</v>
      </c>
      <c r="B828" s="127">
        <v>110000</v>
      </c>
      <c r="C828" s="127">
        <f t="shared" si="34"/>
        <v>3092000</v>
      </c>
      <c r="D828" s="129">
        <f t="shared" si="33"/>
        <v>115500</v>
      </c>
      <c r="E828" s="130" t="s">
        <v>6069</v>
      </c>
      <c r="F828" s="131"/>
    </row>
    <row r="829" spans="1:6">
      <c r="A829" s="128" t="s">
        <v>672</v>
      </c>
      <c r="B829" s="127">
        <v>111000</v>
      </c>
      <c r="C829" s="127">
        <f t="shared" si="34"/>
        <v>3120000</v>
      </c>
      <c r="D829" s="129">
        <f t="shared" si="33"/>
        <v>116550</v>
      </c>
      <c r="E829" s="130" t="s">
        <v>6069</v>
      </c>
      <c r="F829" s="131"/>
    </row>
    <row r="830" spans="1:6">
      <c r="A830" s="128" t="s">
        <v>673</v>
      </c>
      <c r="B830" s="127">
        <v>112000</v>
      </c>
      <c r="C830" s="127">
        <f t="shared" si="34"/>
        <v>3148000</v>
      </c>
      <c r="D830" s="129">
        <f t="shared" si="33"/>
        <v>117600</v>
      </c>
      <c r="E830" s="130" t="s">
        <v>6069</v>
      </c>
      <c r="F830" s="131"/>
    </row>
    <row r="831" spans="1:6">
      <c r="A831" s="128" t="s">
        <v>674</v>
      </c>
      <c r="B831" s="127">
        <v>113000</v>
      </c>
      <c r="C831" s="127">
        <f t="shared" si="34"/>
        <v>3176000</v>
      </c>
      <c r="D831" s="129">
        <f t="shared" ref="D831:D894" si="35">SUM($G$2)*(B831*0.001)</f>
        <v>118650</v>
      </c>
      <c r="E831" s="130" t="s">
        <v>6069</v>
      </c>
      <c r="F831" s="131"/>
    </row>
    <row r="832" spans="1:6">
      <c r="A832" s="128" t="s">
        <v>675</v>
      </c>
      <c r="B832" s="127">
        <v>114000</v>
      </c>
      <c r="C832" s="127">
        <f t="shared" si="34"/>
        <v>3204000</v>
      </c>
      <c r="D832" s="129">
        <f t="shared" si="35"/>
        <v>119700</v>
      </c>
      <c r="E832" s="130" t="s">
        <v>6069</v>
      </c>
      <c r="F832" s="131"/>
    </row>
    <row r="833" spans="1:6">
      <c r="A833" s="128" t="s">
        <v>676</v>
      </c>
      <c r="B833" s="127">
        <v>115000</v>
      </c>
      <c r="C833" s="127">
        <f t="shared" si="34"/>
        <v>3232000</v>
      </c>
      <c r="D833" s="129">
        <f t="shared" si="35"/>
        <v>120750</v>
      </c>
      <c r="E833" s="130" t="s">
        <v>6069</v>
      </c>
      <c r="F833" s="131"/>
    </row>
    <row r="834" spans="1:6">
      <c r="A834" s="128" t="s">
        <v>677</v>
      </c>
      <c r="B834" s="127">
        <v>116000</v>
      </c>
      <c r="C834" s="127">
        <f t="shared" si="34"/>
        <v>3260000</v>
      </c>
      <c r="D834" s="129">
        <f t="shared" si="35"/>
        <v>121800</v>
      </c>
      <c r="E834" s="130" t="s">
        <v>6069</v>
      </c>
      <c r="F834" s="131"/>
    </row>
    <row r="835" spans="1:6">
      <c r="A835" s="128" t="s">
        <v>678</v>
      </c>
      <c r="B835" s="127">
        <v>117000</v>
      </c>
      <c r="C835" s="127">
        <f t="shared" si="34"/>
        <v>3288000</v>
      </c>
      <c r="D835" s="129">
        <f t="shared" si="35"/>
        <v>122850</v>
      </c>
      <c r="E835" s="130" t="s">
        <v>6069</v>
      </c>
      <c r="F835" s="131"/>
    </row>
    <row r="836" spans="1:6">
      <c r="A836" s="128" t="s">
        <v>679</v>
      </c>
      <c r="B836" s="127">
        <v>118000</v>
      </c>
      <c r="C836" s="127">
        <f t="shared" si="34"/>
        <v>3316000</v>
      </c>
      <c r="D836" s="129">
        <f t="shared" si="35"/>
        <v>123900</v>
      </c>
      <c r="E836" s="130" t="s">
        <v>6069</v>
      </c>
      <c r="F836" s="131"/>
    </row>
    <row r="837" spans="1:6">
      <c r="A837" s="128" t="s">
        <v>680</v>
      </c>
      <c r="B837" s="127">
        <v>119000</v>
      </c>
      <c r="C837" s="127">
        <f t="shared" si="34"/>
        <v>3344000</v>
      </c>
      <c r="D837" s="129">
        <f t="shared" si="35"/>
        <v>124950</v>
      </c>
      <c r="E837" s="130" t="s">
        <v>6069</v>
      </c>
      <c r="F837" s="131"/>
    </row>
    <row r="838" spans="1:6">
      <c r="A838" s="128" t="s">
        <v>681</v>
      </c>
      <c r="B838" s="127">
        <v>120000</v>
      </c>
      <c r="C838" s="127">
        <f t="shared" si="34"/>
        <v>3372000</v>
      </c>
      <c r="D838" s="129">
        <f t="shared" si="35"/>
        <v>126000</v>
      </c>
      <c r="E838" s="130" t="s">
        <v>6069</v>
      </c>
      <c r="F838" s="131"/>
    </row>
    <row r="839" spans="1:6">
      <c r="A839" s="128" t="s">
        <v>682</v>
      </c>
      <c r="B839" s="127">
        <v>121000</v>
      </c>
      <c r="C839" s="127">
        <f t="shared" si="34"/>
        <v>3400000</v>
      </c>
      <c r="D839" s="129">
        <f t="shared" si="35"/>
        <v>127050</v>
      </c>
      <c r="E839" s="130" t="s">
        <v>6069</v>
      </c>
      <c r="F839" s="131"/>
    </row>
    <row r="840" spans="1:6">
      <c r="A840" s="128" t="s">
        <v>683</v>
      </c>
      <c r="B840" s="127">
        <v>122000</v>
      </c>
      <c r="C840" s="127">
        <f t="shared" si="34"/>
        <v>3428000</v>
      </c>
      <c r="D840" s="129">
        <f t="shared" si="35"/>
        <v>128100</v>
      </c>
      <c r="E840" s="130" t="s">
        <v>6069</v>
      </c>
      <c r="F840" s="131"/>
    </row>
    <row r="841" spans="1:6">
      <c r="A841" s="128" t="s">
        <v>684</v>
      </c>
      <c r="B841" s="127">
        <v>123000</v>
      </c>
      <c r="C841" s="127">
        <f t="shared" si="34"/>
        <v>3456000</v>
      </c>
      <c r="D841" s="129">
        <f t="shared" si="35"/>
        <v>129150</v>
      </c>
      <c r="E841" s="130" t="s">
        <v>6069</v>
      </c>
      <c r="F841" s="131"/>
    </row>
    <row r="842" spans="1:6">
      <c r="A842" s="128" t="s">
        <v>685</v>
      </c>
      <c r="B842" s="127">
        <v>124000</v>
      </c>
      <c r="C842" s="127">
        <f t="shared" si="34"/>
        <v>3484000</v>
      </c>
      <c r="D842" s="129">
        <f t="shared" si="35"/>
        <v>130200</v>
      </c>
      <c r="E842" s="130" t="s">
        <v>6069</v>
      </c>
      <c r="F842" s="131"/>
    </row>
    <row r="843" spans="1:6">
      <c r="A843" s="128" t="s">
        <v>686</v>
      </c>
      <c r="B843" s="127">
        <v>125000</v>
      </c>
      <c r="C843" s="127">
        <f t="shared" si="34"/>
        <v>3512000</v>
      </c>
      <c r="D843" s="129">
        <f t="shared" si="35"/>
        <v>131250</v>
      </c>
      <c r="E843" s="130" t="s">
        <v>6069</v>
      </c>
      <c r="F843" s="131"/>
    </row>
    <row r="844" spans="1:6">
      <c r="A844" s="128" t="s">
        <v>687</v>
      </c>
      <c r="B844" s="127">
        <v>126000</v>
      </c>
      <c r="C844" s="127">
        <f t="shared" si="34"/>
        <v>3540000</v>
      </c>
      <c r="D844" s="129">
        <f t="shared" si="35"/>
        <v>132300</v>
      </c>
      <c r="E844" s="130" t="s">
        <v>6069</v>
      </c>
      <c r="F844" s="131"/>
    </row>
    <row r="845" spans="1:6">
      <c r="A845" s="128" t="s">
        <v>688</v>
      </c>
      <c r="B845" s="127">
        <v>127000</v>
      </c>
      <c r="C845" s="127">
        <f t="shared" si="34"/>
        <v>3568000</v>
      </c>
      <c r="D845" s="129">
        <f t="shared" si="35"/>
        <v>133350</v>
      </c>
      <c r="E845" s="130" t="s">
        <v>6069</v>
      </c>
      <c r="F845" s="131"/>
    </row>
    <row r="846" spans="1:6">
      <c r="A846" s="128" t="s">
        <v>689</v>
      </c>
      <c r="B846" s="127">
        <v>128000</v>
      </c>
      <c r="C846" s="127">
        <f t="shared" si="34"/>
        <v>3596000</v>
      </c>
      <c r="D846" s="129">
        <f t="shared" si="35"/>
        <v>134400</v>
      </c>
      <c r="E846" s="130" t="s">
        <v>6069</v>
      </c>
      <c r="F846" s="131"/>
    </row>
    <row r="847" spans="1:6">
      <c r="A847" s="128" t="s">
        <v>690</v>
      </c>
      <c r="B847" s="127">
        <v>129000</v>
      </c>
      <c r="C847" s="127">
        <f t="shared" si="34"/>
        <v>3624000</v>
      </c>
      <c r="D847" s="129">
        <f t="shared" si="35"/>
        <v>135450</v>
      </c>
      <c r="E847" s="130" t="s">
        <v>6069</v>
      </c>
      <c r="F847" s="131"/>
    </row>
    <row r="848" spans="1:6">
      <c r="A848" s="128" t="s">
        <v>691</v>
      </c>
      <c r="B848" s="127">
        <v>130000</v>
      </c>
      <c r="C848" s="127">
        <f t="shared" si="34"/>
        <v>3652000</v>
      </c>
      <c r="D848" s="129">
        <f t="shared" si="35"/>
        <v>136500</v>
      </c>
      <c r="E848" s="130" t="s">
        <v>6069</v>
      </c>
      <c r="F848" s="131"/>
    </row>
    <row r="849" spans="1:6">
      <c r="A849" s="128" t="s">
        <v>692</v>
      </c>
      <c r="B849" s="127">
        <v>131000</v>
      </c>
      <c r="C849" s="127">
        <f t="shared" ref="C849:C912" si="36">SUM(C848)+28000</f>
        <v>3680000</v>
      </c>
      <c r="D849" s="129">
        <f t="shared" si="35"/>
        <v>137550</v>
      </c>
      <c r="E849" s="130" t="s">
        <v>6069</v>
      </c>
      <c r="F849" s="131"/>
    </row>
    <row r="850" spans="1:6">
      <c r="A850" s="128" t="s">
        <v>693</v>
      </c>
      <c r="B850" s="127">
        <v>132000</v>
      </c>
      <c r="C850" s="127">
        <f t="shared" si="36"/>
        <v>3708000</v>
      </c>
      <c r="D850" s="129">
        <f t="shared" si="35"/>
        <v>138600</v>
      </c>
      <c r="E850" s="130" t="s">
        <v>6069</v>
      </c>
      <c r="F850" s="131"/>
    </row>
    <row r="851" spans="1:6">
      <c r="A851" s="128" t="s">
        <v>694</v>
      </c>
      <c r="B851" s="127">
        <v>133000</v>
      </c>
      <c r="C851" s="127">
        <f t="shared" si="36"/>
        <v>3736000</v>
      </c>
      <c r="D851" s="129">
        <f t="shared" si="35"/>
        <v>139650</v>
      </c>
      <c r="E851" s="130" t="s">
        <v>6069</v>
      </c>
      <c r="F851" s="131"/>
    </row>
    <row r="852" spans="1:6">
      <c r="A852" s="128" t="s">
        <v>695</v>
      </c>
      <c r="B852" s="127">
        <v>134000</v>
      </c>
      <c r="C852" s="127">
        <f t="shared" si="36"/>
        <v>3764000</v>
      </c>
      <c r="D852" s="129">
        <f t="shared" si="35"/>
        <v>140700</v>
      </c>
      <c r="E852" s="130" t="s">
        <v>6069</v>
      </c>
      <c r="F852" s="131"/>
    </row>
    <row r="853" spans="1:6">
      <c r="A853" s="128" t="s">
        <v>696</v>
      </c>
      <c r="B853" s="127">
        <v>135000</v>
      </c>
      <c r="C853" s="127">
        <f t="shared" si="36"/>
        <v>3792000</v>
      </c>
      <c r="D853" s="129">
        <f t="shared" si="35"/>
        <v>141750</v>
      </c>
      <c r="E853" s="130" t="s">
        <v>6069</v>
      </c>
      <c r="F853" s="131"/>
    </row>
    <row r="854" spans="1:6">
      <c r="A854" s="128" t="s">
        <v>697</v>
      </c>
      <c r="B854" s="127">
        <v>136000</v>
      </c>
      <c r="C854" s="127">
        <f t="shared" si="36"/>
        <v>3820000</v>
      </c>
      <c r="D854" s="129">
        <f t="shared" si="35"/>
        <v>142800</v>
      </c>
      <c r="E854" s="130" t="s">
        <v>6069</v>
      </c>
      <c r="F854" s="131"/>
    </row>
    <row r="855" spans="1:6">
      <c r="A855" s="128" t="s">
        <v>698</v>
      </c>
      <c r="B855" s="127">
        <v>137000</v>
      </c>
      <c r="C855" s="127">
        <f t="shared" si="36"/>
        <v>3848000</v>
      </c>
      <c r="D855" s="129">
        <f t="shared" si="35"/>
        <v>143850</v>
      </c>
      <c r="E855" s="130" t="s">
        <v>6069</v>
      </c>
      <c r="F855" s="131"/>
    </row>
    <row r="856" spans="1:6">
      <c r="A856" s="128" t="s">
        <v>699</v>
      </c>
      <c r="B856" s="127">
        <v>138000</v>
      </c>
      <c r="C856" s="127">
        <f t="shared" si="36"/>
        <v>3876000</v>
      </c>
      <c r="D856" s="129">
        <f t="shared" si="35"/>
        <v>144900</v>
      </c>
      <c r="E856" s="130" t="s">
        <v>6069</v>
      </c>
      <c r="F856" s="131"/>
    </row>
    <row r="857" spans="1:6">
      <c r="A857" s="128" t="s">
        <v>700</v>
      </c>
      <c r="B857" s="127">
        <v>139000</v>
      </c>
      <c r="C857" s="127">
        <f t="shared" si="36"/>
        <v>3904000</v>
      </c>
      <c r="D857" s="129">
        <f t="shared" si="35"/>
        <v>145950</v>
      </c>
      <c r="E857" s="130" t="s">
        <v>6069</v>
      </c>
      <c r="F857" s="131"/>
    </row>
    <row r="858" spans="1:6">
      <c r="A858" s="128" t="s">
        <v>701</v>
      </c>
      <c r="B858" s="127">
        <v>140000</v>
      </c>
      <c r="C858" s="127">
        <f t="shared" si="36"/>
        <v>3932000</v>
      </c>
      <c r="D858" s="129">
        <f t="shared" si="35"/>
        <v>147000</v>
      </c>
      <c r="E858" s="130" t="s">
        <v>6069</v>
      </c>
      <c r="F858" s="131"/>
    </row>
    <row r="859" spans="1:6">
      <c r="A859" s="128" t="s">
        <v>702</v>
      </c>
      <c r="B859" s="127">
        <v>141000</v>
      </c>
      <c r="C859" s="127">
        <f t="shared" si="36"/>
        <v>3960000</v>
      </c>
      <c r="D859" s="129">
        <f t="shared" si="35"/>
        <v>148050</v>
      </c>
      <c r="E859" s="130" t="s">
        <v>6069</v>
      </c>
      <c r="F859" s="131"/>
    </row>
    <row r="860" spans="1:6">
      <c r="A860" s="128" t="s">
        <v>703</v>
      </c>
      <c r="B860" s="127">
        <v>142000</v>
      </c>
      <c r="C860" s="127">
        <f t="shared" si="36"/>
        <v>3988000</v>
      </c>
      <c r="D860" s="129">
        <f t="shared" si="35"/>
        <v>149100</v>
      </c>
      <c r="E860" s="130" t="s">
        <v>6069</v>
      </c>
      <c r="F860" s="131"/>
    </row>
    <row r="861" spans="1:6">
      <c r="A861" s="128" t="s">
        <v>704</v>
      </c>
      <c r="B861" s="127">
        <v>143000</v>
      </c>
      <c r="C861" s="127">
        <f t="shared" si="36"/>
        <v>4016000</v>
      </c>
      <c r="D861" s="129">
        <f t="shared" si="35"/>
        <v>150150</v>
      </c>
      <c r="E861" s="130" t="s">
        <v>6069</v>
      </c>
      <c r="F861" s="131"/>
    </row>
    <row r="862" spans="1:6">
      <c r="A862" s="128" t="s">
        <v>705</v>
      </c>
      <c r="B862" s="127">
        <v>144000</v>
      </c>
      <c r="C862" s="127">
        <f t="shared" si="36"/>
        <v>4044000</v>
      </c>
      <c r="D862" s="129">
        <f t="shared" si="35"/>
        <v>151200</v>
      </c>
      <c r="E862" s="130" t="s">
        <v>6069</v>
      </c>
      <c r="F862" s="131"/>
    </row>
    <row r="863" spans="1:6">
      <c r="A863" s="128" t="s">
        <v>706</v>
      </c>
      <c r="B863" s="127">
        <v>145000</v>
      </c>
      <c r="C863" s="127">
        <f t="shared" si="36"/>
        <v>4072000</v>
      </c>
      <c r="D863" s="129">
        <f t="shared" si="35"/>
        <v>152250</v>
      </c>
      <c r="E863" s="130" t="s">
        <v>6069</v>
      </c>
      <c r="F863" s="131"/>
    </row>
    <row r="864" spans="1:6">
      <c r="A864" s="128" t="s">
        <v>707</v>
      </c>
      <c r="B864" s="127">
        <v>146000</v>
      </c>
      <c r="C864" s="127">
        <f t="shared" si="36"/>
        <v>4100000</v>
      </c>
      <c r="D864" s="129">
        <f t="shared" si="35"/>
        <v>153300</v>
      </c>
      <c r="E864" s="130" t="s">
        <v>6069</v>
      </c>
      <c r="F864" s="131"/>
    </row>
    <row r="865" spans="1:6">
      <c r="A865" s="128" t="s">
        <v>708</v>
      </c>
      <c r="B865" s="127">
        <v>147000</v>
      </c>
      <c r="C865" s="127">
        <f t="shared" si="36"/>
        <v>4128000</v>
      </c>
      <c r="D865" s="129">
        <f t="shared" si="35"/>
        <v>154350</v>
      </c>
      <c r="E865" s="130" t="s">
        <v>6069</v>
      </c>
      <c r="F865" s="131"/>
    </row>
    <row r="866" spans="1:6">
      <c r="A866" s="128" t="s">
        <v>709</v>
      </c>
      <c r="B866" s="127">
        <v>148000</v>
      </c>
      <c r="C866" s="127">
        <f t="shared" si="36"/>
        <v>4156000</v>
      </c>
      <c r="D866" s="129">
        <f t="shared" si="35"/>
        <v>155400</v>
      </c>
      <c r="E866" s="130" t="s">
        <v>6069</v>
      </c>
      <c r="F866" s="131"/>
    </row>
    <row r="867" spans="1:6">
      <c r="A867" s="128" t="s">
        <v>710</v>
      </c>
      <c r="B867" s="127">
        <v>149000</v>
      </c>
      <c r="C867" s="127">
        <f t="shared" si="36"/>
        <v>4184000</v>
      </c>
      <c r="D867" s="129">
        <f t="shared" si="35"/>
        <v>156450</v>
      </c>
      <c r="E867" s="130" t="s">
        <v>6069</v>
      </c>
      <c r="F867" s="131"/>
    </row>
    <row r="868" spans="1:6">
      <c r="A868" s="128" t="s">
        <v>711</v>
      </c>
      <c r="B868" s="127">
        <v>150000</v>
      </c>
      <c r="C868" s="127">
        <f t="shared" si="36"/>
        <v>4212000</v>
      </c>
      <c r="D868" s="129">
        <f t="shared" si="35"/>
        <v>157500</v>
      </c>
      <c r="E868" s="130" t="s">
        <v>6069</v>
      </c>
      <c r="F868" s="131"/>
    </row>
    <row r="869" spans="1:6">
      <c r="A869" s="128" t="s">
        <v>3191</v>
      </c>
      <c r="B869" s="127">
        <v>151000</v>
      </c>
      <c r="C869" s="127">
        <f t="shared" si="36"/>
        <v>4240000</v>
      </c>
      <c r="D869" s="129">
        <f t="shared" si="35"/>
        <v>158550</v>
      </c>
      <c r="E869" s="130" t="s">
        <v>6069</v>
      </c>
      <c r="F869" s="131"/>
    </row>
    <row r="870" spans="1:6">
      <c r="A870" s="128" t="s">
        <v>3192</v>
      </c>
      <c r="B870" s="127">
        <v>152000</v>
      </c>
      <c r="C870" s="127">
        <f t="shared" si="36"/>
        <v>4268000</v>
      </c>
      <c r="D870" s="129">
        <f t="shared" si="35"/>
        <v>159600</v>
      </c>
      <c r="E870" s="130" t="s">
        <v>6069</v>
      </c>
      <c r="F870" s="131"/>
    </row>
    <row r="871" spans="1:6">
      <c r="A871" s="128" t="s">
        <v>3193</v>
      </c>
      <c r="B871" s="127">
        <v>153000</v>
      </c>
      <c r="C871" s="127">
        <f t="shared" si="36"/>
        <v>4296000</v>
      </c>
      <c r="D871" s="129">
        <f t="shared" si="35"/>
        <v>160650</v>
      </c>
      <c r="E871" s="130" t="s">
        <v>6069</v>
      </c>
      <c r="F871" s="131"/>
    </row>
    <row r="872" spans="1:6">
      <c r="A872" s="128" t="s">
        <v>3194</v>
      </c>
      <c r="B872" s="127">
        <v>154000</v>
      </c>
      <c r="C872" s="127">
        <f t="shared" si="36"/>
        <v>4324000</v>
      </c>
      <c r="D872" s="129">
        <f t="shared" si="35"/>
        <v>161700</v>
      </c>
      <c r="E872" s="130" t="s">
        <v>6069</v>
      </c>
      <c r="F872" s="131"/>
    </row>
    <row r="873" spans="1:6">
      <c r="A873" s="128" t="s">
        <v>3195</v>
      </c>
      <c r="B873" s="127">
        <v>155000</v>
      </c>
      <c r="C873" s="127">
        <f t="shared" si="36"/>
        <v>4352000</v>
      </c>
      <c r="D873" s="129">
        <f t="shared" si="35"/>
        <v>162750</v>
      </c>
      <c r="E873" s="130" t="s">
        <v>6069</v>
      </c>
      <c r="F873" s="131"/>
    </row>
    <row r="874" spans="1:6">
      <c r="A874" s="128" t="s">
        <v>4385</v>
      </c>
      <c r="B874" s="127">
        <v>156000</v>
      </c>
      <c r="C874" s="127">
        <f t="shared" si="36"/>
        <v>4380000</v>
      </c>
      <c r="D874" s="129">
        <f t="shared" si="35"/>
        <v>163800</v>
      </c>
      <c r="E874" s="130" t="s">
        <v>6069</v>
      </c>
      <c r="F874" s="131"/>
    </row>
    <row r="875" spans="1:6">
      <c r="A875" s="128" t="s">
        <v>4386</v>
      </c>
      <c r="B875" s="127">
        <v>157000</v>
      </c>
      <c r="C875" s="127">
        <f t="shared" si="36"/>
        <v>4408000</v>
      </c>
      <c r="D875" s="129">
        <f t="shared" si="35"/>
        <v>164850</v>
      </c>
      <c r="E875" s="130" t="s">
        <v>6069</v>
      </c>
      <c r="F875" s="131"/>
    </row>
    <row r="876" spans="1:6">
      <c r="A876" s="128" t="s">
        <v>4387</v>
      </c>
      <c r="B876" s="127">
        <v>158000</v>
      </c>
      <c r="C876" s="127">
        <f t="shared" si="36"/>
        <v>4436000</v>
      </c>
      <c r="D876" s="129">
        <f t="shared" si="35"/>
        <v>165900</v>
      </c>
      <c r="E876" s="130" t="s">
        <v>6069</v>
      </c>
      <c r="F876" s="131"/>
    </row>
    <row r="877" spans="1:6">
      <c r="A877" s="128" t="s">
        <v>4388</v>
      </c>
      <c r="B877" s="127">
        <v>159000</v>
      </c>
      <c r="C877" s="127">
        <f t="shared" si="36"/>
        <v>4464000</v>
      </c>
      <c r="D877" s="129">
        <f t="shared" si="35"/>
        <v>166950</v>
      </c>
      <c r="E877" s="130" t="s">
        <v>6069</v>
      </c>
      <c r="F877" s="131"/>
    </row>
    <row r="878" spans="1:6">
      <c r="A878" s="128" t="s">
        <v>4389</v>
      </c>
      <c r="B878" s="127">
        <v>160000</v>
      </c>
      <c r="C878" s="127">
        <f t="shared" si="36"/>
        <v>4492000</v>
      </c>
      <c r="D878" s="129">
        <f t="shared" si="35"/>
        <v>168000</v>
      </c>
      <c r="E878" s="130" t="s">
        <v>6069</v>
      </c>
      <c r="F878" s="131"/>
    </row>
    <row r="879" spans="1:6">
      <c r="A879" s="128" t="s">
        <v>4390</v>
      </c>
      <c r="B879" s="127">
        <v>161000</v>
      </c>
      <c r="C879" s="127">
        <f t="shared" si="36"/>
        <v>4520000</v>
      </c>
      <c r="D879" s="129">
        <f t="shared" si="35"/>
        <v>169050</v>
      </c>
      <c r="E879" s="130" t="s">
        <v>6069</v>
      </c>
      <c r="F879" s="131"/>
    </row>
    <row r="880" spans="1:6">
      <c r="A880" s="128" t="s">
        <v>4391</v>
      </c>
      <c r="B880" s="127">
        <v>162000</v>
      </c>
      <c r="C880" s="127">
        <f t="shared" si="36"/>
        <v>4548000</v>
      </c>
      <c r="D880" s="129">
        <f t="shared" si="35"/>
        <v>170100</v>
      </c>
      <c r="E880" s="130" t="s">
        <v>6069</v>
      </c>
      <c r="F880" s="131"/>
    </row>
    <row r="881" spans="1:6">
      <c r="A881" s="128" t="s">
        <v>4392</v>
      </c>
      <c r="B881" s="127">
        <v>163000</v>
      </c>
      <c r="C881" s="127">
        <f t="shared" si="36"/>
        <v>4576000</v>
      </c>
      <c r="D881" s="129">
        <f t="shared" si="35"/>
        <v>171150</v>
      </c>
      <c r="E881" s="130" t="s">
        <v>6069</v>
      </c>
      <c r="F881" s="131"/>
    </row>
    <row r="882" spans="1:6">
      <c r="A882" s="128" t="s">
        <v>4393</v>
      </c>
      <c r="B882" s="127">
        <v>164000</v>
      </c>
      <c r="C882" s="127">
        <f t="shared" si="36"/>
        <v>4604000</v>
      </c>
      <c r="D882" s="129">
        <f t="shared" si="35"/>
        <v>172200</v>
      </c>
      <c r="E882" s="130" t="s">
        <v>6069</v>
      </c>
      <c r="F882" s="131"/>
    </row>
    <row r="883" spans="1:6">
      <c r="A883" s="128" t="s">
        <v>4394</v>
      </c>
      <c r="B883" s="127">
        <v>165000</v>
      </c>
      <c r="C883" s="127">
        <f t="shared" si="36"/>
        <v>4632000</v>
      </c>
      <c r="D883" s="129">
        <f t="shared" si="35"/>
        <v>173250</v>
      </c>
      <c r="E883" s="130" t="s">
        <v>6069</v>
      </c>
      <c r="F883" s="131"/>
    </row>
    <row r="884" spans="1:6">
      <c r="A884" s="128" t="s">
        <v>6411</v>
      </c>
      <c r="B884" s="127">
        <v>166000</v>
      </c>
      <c r="C884" s="127">
        <f t="shared" si="36"/>
        <v>4660000</v>
      </c>
      <c r="D884" s="129">
        <f t="shared" si="35"/>
        <v>174300</v>
      </c>
      <c r="E884" s="130" t="s">
        <v>6069</v>
      </c>
      <c r="F884" s="131"/>
    </row>
    <row r="885" spans="1:6">
      <c r="A885" s="128" t="s">
        <v>6412</v>
      </c>
      <c r="B885" s="127">
        <v>167000</v>
      </c>
      <c r="C885" s="127">
        <f t="shared" si="36"/>
        <v>4688000</v>
      </c>
      <c r="D885" s="129">
        <f t="shared" si="35"/>
        <v>175350</v>
      </c>
      <c r="E885" s="130" t="s">
        <v>6069</v>
      </c>
      <c r="F885" s="131"/>
    </row>
    <row r="886" spans="1:6">
      <c r="A886" s="128" t="s">
        <v>6413</v>
      </c>
      <c r="B886" s="127">
        <v>168000</v>
      </c>
      <c r="C886" s="127">
        <f t="shared" si="36"/>
        <v>4716000</v>
      </c>
      <c r="D886" s="129">
        <f t="shared" si="35"/>
        <v>176400</v>
      </c>
      <c r="E886" s="130" t="s">
        <v>6069</v>
      </c>
      <c r="F886" s="131"/>
    </row>
    <row r="887" spans="1:6">
      <c r="A887" s="128" t="s">
        <v>6414</v>
      </c>
      <c r="B887" s="127">
        <v>169000</v>
      </c>
      <c r="C887" s="127">
        <f t="shared" si="36"/>
        <v>4744000</v>
      </c>
      <c r="D887" s="129">
        <f t="shared" si="35"/>
        <v>177450</v>
      </c>
      <c r="E887" s="130" t="s">
        <v>6069</v>
      </c>
      <c r="F887" s="131"/>
    </row>
    <row r="888" spans="1:6">
      <c r="A888" s="128" t="s">
        <v>6415</v>
      </c>
      <c r="B888" s="127">
        <v>170000</v>
      </c>
      <c r="C888" s="127">
        <f t="shared" si="36"/>
        <v>4772000</v>
      </c>
      <c r="D888" s="129">
        <f t="shared" si="35"/>
        <v>178500</v>
      </c>
      <c r="E888" s="130" t="s">
        <v>6069</v>
      </c>
      <c r="F888" s="131"/>
    </row>
    <row r="889" spans="1:6">
      <c r="A889" s="128" t="s">
        <v>5786</v>
      </c>
      <c r="B889" s="127">
        <v>171000</v>
      </c>
      <c r="C889" s="127">
        <f t="shared" si="36"/>
        <v>4800000</v>
      </c>
      <c r="D889" s="129">
        <f t="shared" si="35"/>
        <v>179550</v>
      </c>
      <c r="E889" s="130" t="s">
        <v>6069</v>
      </c>
      <c r="F889" s="131"/>
    </row>
    <row r="890" spans="1:6">
      <c r="A890" s="128" t="s">
        <v>5787</v>
      </c>
      <c r="B890" s="127">
        <v>172000</v>
      </c>
      <c r="C890" s="127">
        <f t="shared" si="36"/>
        <v>4828000</v>
      </c>
      <c r="D890" s="129">
        <f t="shared" si="35"/>
        <v>180600</v>
      </c>
      <c r="E890" s="130" t="s">
        <v>6069</v>
      </c>
      <c r="F890" s="131"/>
    </row>
    <row r="891" spans="1:6">
      <c r="A891" s="128" t="s">
        <v>5788</v>
      </c>
      <c r="B891" s="127">
        <v>173000</v>
      </c>
      <c r="C891" s="127">
        <f t="shared" si="36"/>
        <v>4856000</v>
      </c>
      <c r="D891" s="129">
        <f t="shared" si="35"/>
        <v>181650</v>
      </c>
      <c r="E891" s="130" t="s">
        <v>6069</v>
      </c>
      <c r="F891" s="131"/>
    </row>
    <row r="892" spans="1:6">
      <c r="A892" s="128" t="s">
        <v>5789</v>
      </c>
      <c r="B892" s="127">
        <v>174000</v>
      </c>
      <c r="C892" s="127">
        <f t="shared" si="36"/>
        <v>4884000</v>
      </c>
      <c r="D892" s="129">
        <f t="shared" si="35"/>
        <v>182700</v>
      </c>
      <c r="E892" s="130" t="s">
        <v>6069</v>
      </c>
      <c r="F892" s="131"/>
    </row>
    <row r="893" spans="1:6">
      <c r="A893" s="128" t="s">
        <v>6090</v>
      </c>
      <c r="B893" s="127">
        <v>175000</v>
      </c>
      <c r="C893" s="127">
        <f t="shared" si="36"/>
        <v>4912000</v>
      </c>
      <c r="D893" s="129">
        <f t="shared" si="35"/>
        <v>183750</v>
      </c>
      <c r="E893" s="130" t="s">
        <v>6069</v>
      </c>
      <c r="F893" s="131"/>
    </row>
    <row r="894" spans="1:6">
      <c r="A894" s="128" t="s">
        <v>6091</v>
      </c>
      <c r="B894" s="127">
        <v>176000</v>
      </c>
      <c r="C894" s="127">
        <f t="shared" si="36"/>
        <v>4940000</v>
      </c>
      <c r="D894" s="129">
        <f t="shared" si="35"/>
        <v>184800</v>
      </c>
      <c r="E894" s="130" t="s">
        <v>6069</v>
      </c>
      <c r="F894" s="131"/>
    </row>
    <row r="895" spans="1:6">
      <c r="A895" s="128" t="s">
        <v>6092</v>
      </c>
      <c r="B895" s="127">
        <v>177000</v>
      </c>
      <c r="C895" s="127">
        <f t="shared" si="36"/>
        <v>4968000</v>
      </c>
      <c r="D895" s="129">
        <f t="shared" ref="D895:D958" si="37">SUM($G$2)*(B895*0.001)</f>
        <v>185850</v>
      </c>
      <c r="E895" s="130" t="s">
        <v>6069</v>
      </c>
      <c r="F895" s="131"/>
    </row>
    <row r="896" spans="1:6">
      <c r="A896" s="128" t="s">
        <v>6093</v>
      </c>
      <c r="B896" s="127">
        <v>178000</v>
      </c>
      <c r="C896" s="127">
        <f t="shared" si="36"/>
        <v>4996000</v>
      </c>
      <c r="D896" s="129">
        <f t="shared" si="37"/>
        <v>186900</v>
      </c>
      <c r="E896" s="130" t="s">
        <v>6069</v>
      </c>
      <c r="F896" s="131"/>
    </row>
    <row r="897" spans="1:11">
      <c r="A897" s="128" t="s">
        <v>6094</v>
      </c>
      <c r="B897" s="127">
        <v>179000</v>
      </c>
      <c r="C897" s="127">
        <f t="shared" si="36"/>
        <v>5024000</v>
      </c>
      <c r="D897" s="129">
        <f t="shared" si="37"/>
        <v>187950</v>
      </c>
      <c r="E897" s="130" t="s">
        <v>6069</v>
      </c>
      <c r="F897" s="131"/>
    </row>
    <row r="898" spans="1:11">
      <c r="A898" s="128" t="s">
        <v>6095</v>
      </c>
      <c r="B898" s="127">
        <v>180000</v>
      </c>
      <c r="C898" s="127">
        <f t="shared" si="36"/>
        <v>5052000</v>
      </c>
      <c r="D898" s="129">
        <f t="shared" si="37"/>
        <v>189000</v>
      </c>
      <c r="E898" s="130" t="s">
        <v>6069</v>
      </c>
      <c r="F898" s="131"/>
    </row>
    <row r="899" spans="1:11">
      <c r="A899" s="128" t="s">
        <v>6096</v>
      </c>
      <c r="B899" s="127">
        <v>181000</v>
      </c>
      <c r="C899" s="127">
        <f t="shared" si="36"/>
        <v>5080000</v>
      </c>
      <c r="D899" s="129">
        <f t="shared" si="37"/>
        <v>190050</v>
      </c>
      <c r="E899" s="130" t="s">
        <v>6069</v>
      </c>
      <c r="F899" s="131"/>
    </row>
    <row r="900" spans="1:11">
      <c r="A900" s="128" t="s">
        <v>6097</v>
      </c>
      <c r="B900" s="127">
        <v>182000</v>
      </c>
      <c r="C900" s="127">
        <f t="shared" si="36"/>
        <v>5108000</v>
      </c>
      <c r="D900" s="129">
        <f t="shared" si="37"/>
        <v>191100</v>
      </c>
      <c r="E900" s="130" t="s">
        <v>6069</v>
      </c>
      <c r="F900" s="131"/>
    </row>
    <row r="901" spans="1:11">
      <c r="A901" s="128" t="s">
        <v>6098</v>
      </c>
      <c r="B901" s="127">
        <v>183000</v>
      </c>
      <c r="C901" s="127">
        <f t="shared" si="36"/>
        <v>5136000</v>
      </c>
      <c r="D901" s="129">
        <f t="shared" si="37"/>
        <v>192150</v>
      </c>
      <c r="E901" s="130" t="s">
        <v>6069</v>
      </c>
      <c r="F901" s="131"/>
    </row>
    <row r="902" spans="1:11">
      <c r="A902" s="128" t="s">
        <v>6099</v>
      </c>
      <c r="B902" s="127">
        <v>184000</v>
      </c>
      <c r="C902" s="127">
        <f t="shared" si="36"/>
        <v>5164000</v>
      </c>
      <c r="D902" s="129">
        <f t="shared" si="37"/>
        <v>193200</v>
      </c>
      <c r="E902" s="130" t="s">
        <v>6069</v>
      </c>
      <c r="F902" s="131"/>
    </row>
    <row r="903" spans="1:11" s="122" customFormat="1">
      <c r="A903" s="128" t="s">
        <v>6100</v>
      </c>
      <c r="B903" s="127">
        <v>185000</v>
      </c>
      <c r="C903" s="127">
        <f t="shared" si="36"/>
        <v>5192000</v>
      </c>
      <c r="D903" s="129">
        <f t="shared" si="37"/>
        <v>194250</v>
      </c>
      <c r="E903" s="130" t="s">
        <v>6069</v>
      </c>
      <c r="F903" s="131"/>
      <c r="G903" s="126"/>
      <c r="H903" s="126"/>
      <c r="I903" s="126"/>
      <c r="J903" s="126"/>
      <c r="K903" s="126"/>
    </row>
    <row r="904" spans="1:11" s="122" customFormat="1">
      <c r="A904" s="128" t="s">
        <v>6101</v>
      </c>
      <c r="B904" s="127">
        <v>186000</v>
      </c>
      <c r="C904" s="127">
        <f t="shared" si="36"/>
        <v>5220000</v>
      </c>
      <c r="D904" s="129">
        <f t="shared" si="37"/>
        <v>195300</v>
      </c>
      <c r="E904" s="130" t="s">
        <v>6069</v>
      </c>
      <c r="F904" s="131"/>
      <c r="G904" s="126"/>
      <c r="H904" s="126"/>
      <c r="I904" s="126"/>
      <c r="J904" s="126"/>
      <c r="K904" s="126"/>
    </row>
    <row r="905" spans="1:11" s="122" customFormat="1">
      <c r="A905" s="128" t="s">
        <v>6110</v>
      </c>
      <c r="B905" s="127">
        <v>187000</v>
      </c>
      <c r="C905" s="127">
        <f t="shared" si="36"/>
        <v>5248000</v>
      </c>
      <c r="D905" s="129">
        <f t="shared" si="37"/>
        <v>196350</v>
      </c>
      <c r="E905" s="130" t="s">
        <v>6069</v>
      </c>
      <c r="F905" s="131"/>
      <c r="G905" s="126"/>
      <c r="H905" s="126"/>
      <c r="I905" s="126"/>
      <c r="J905" s="126"/>
      <c r="K905" s="126"/>
    </row>
    <row r="906" spans="1:11" s="122" customFormat="1">
      <c r="A906" s="128" t="s">
        <v>6111</v>
      </c>
      <c r="B906" s="127">
        <v>188000</v>
      </c>
      <c r="C906" s="127">
        <f t="shared" si="36"/>
        <v>5276000</v>
      </c>
      <c r="D906" s="129">
        <f t="shared" si="37"/>
        <v>197400</v>
      </c>
      <c r="E906" s="130" t="s">
        <v>6069</v>
      </c>
      <c r="F906" s="131"/>
      <c r="G906" s="126"/>
      <c r="H906" s="126"/>
      <c r="I906" s="126"/>
      <c r="J906" s="126"/>
      <c r="K906" s="126"/>
    </row>
    <row r="907" spans="1:11" s="122" customFormat="1">
      <c r="A907" s="128" t="s">
        <v>6112</v>
      </c>
      <c r="B907" s="127">
        <v>189000</v>
      </c>
      <c r="C907" s="127">
        <f t="shared" si="36"/>
        <v>5304000</v>
      </c>
      <c r="D907" s="129">
        <f t="shared" si="37"/>
        <v>198450</v>
      </c>
      <c r="E907" s="130" t="s">
        <v>6069</v>
      </c>
      <c r="F907" s="131"/>
      <c r="G907" s="126"/>
      <c r="H907" s="126"/>
      <c r="I907" s="126"/>
      <c r="J907" s="126"/>
      <c r="K907" s="126"/>
    </row>
    <row r="908" spans="1:11" s="122" customFormat="1">
      <c r="A908" s="128" t="s">
        <v>6113</v>
      </c>
      <c r="B908" s="127">
        <v>190000</v>
      </c>
      <c r="C908" s="127">
        <f t="shared" si="36"/>
        <v>5332000</v>
      </c>
      <c r="D908" s="129">
        <f t="shared" si="37"/>
        <v>199500</v>
      </c>
      <c r="E908" s="130" t="s">
        <v>6069</v>
      </c>
      <c r="F908" s="131"/>
      <c r="G908" s="126"/>
      <c r="H908" s="126"/>
      <c r="I908" s="126"/>
      <c r="J908" s="126"/>
      <c r="K908" s="126"/>
    </row>
    <row r="909" spans="1:11" s="122" customFormat="1">
      <c r="A909" s="128" t="s">
        <v>6114</v>
      </c>
      <c r="B909" s="127">
        <v>191000</v>
      </c>
      <c r="C909" s="127">
        <f t="shared" si="36"/>
        <v>5360000</v>
      </c>
      <c r="D909" s="129">
        <f t="shared" si="37"/>
        <v>200550</v>
      </c>
      <c r="E909" s="130" t="s">
        <v>6069</v>
      </c>
      <c r="F909" s="131"/>
      <c r="G909" s="126"/>
      <c r="H909" s="126"/>
      <c r="I909" s="126"/>
      <c r="J909" s="126"/>
      <c r="K909" s="126"/>
    </row>
    <row r="910" spans="1:11" s="122" customFormat="1">
      <c r="A910" s="128" t="s">
        <v>6115</v>
      </c>
      <c r="B910" s="127">
        <v>192000</v>
      </c>
      <c r="C910" s="127">
        <f t="shared" si="36"/>
        <v>5388000</v>
      </c>
      <c r="D910" s="129">
        <f t="shared" si="37"/>
        <v>201600</v>
      </c>
      <c r="E910" s="130" t="s">
        <v>6069</v>
      </c>
      <c r="F910" s="131"/>
      <c r="G910" s="126"/>
      <c r="H910" s="126"/>
      <c r="I910" s="126"/>
      <c r="J910" s="126"/>
      <c r="K910" s="126"/>
    </row>
    <row r="911" spans="1:11" s="122" customFormat="1">
      <c r="A911" s="128" t="s">
        <v>6116</v>
      </c>
      <c r="B911" s="127">
        <v>193000</v>
      </c>
      <c r="C911" s="127">
        <f t="shared" si="36"/>
        <v>5416000</v>
      </c>
      <c r="D911" s="129">
        <f t="shared" si="37"/>
        <v>202650</v>
      </c>
      <c r="E911" s="130" t="s">
        <v>6069</v>
      </c>
      <c r="F911" s="131"/>
      <c r="G911" s="126"/>
      <c r="H911" s="126"/>
      <c r="I911" s="126"/>
      <c r="J911" s="126"/>
      <c r="K911" s="126"/>
    </row>
    <row r="912" spans="1:11" s="122" customFormat="1">
      <c r="A912" s="128" t="s">
        <v>6117</v>
      </c>
      <c r="B912" s="127">
        <v>194000</v>
      </c>
      <c r="C912" s="127">
        <f t="shared" si="36"/>
        <v>5444000</v>
      </c>
      <c r="D912" s="129">
        <f t="shared" si="37"/>
        <v>203700</v>
      </c>
      <c r="E912" s="130" t="s">
        <v>6069</v>
      </c>
      <c r="F912" s="131"/>
      <c r="G912" s="126"/>
      <c r="H912" s="126"/>
      <c r="I912" s="126"/>
      <c r="J912" s="126"/>
      <c r="K912" s="126"/>
    </row>
    <row r="913" spans="1:11" s="122" customFormat="1">
      <c r="A913" s="128" t="s">
        <v>6118</v>
      </c>
      <c r="B913" s="127">
        <v>195000</v>
      </c>
      <c r="C913" s="127">
        <f t="shared" ref="C913:C935" si="38">SUM(C912)+28000</f>
        <v>5472000</v>
      </c>
      <c r="D913" s="129">
        <f t="shared" si="37"/>
        <v>204750</v>
      </c>
      <c r="E913" s="130" t="s">
        <v>6069</v>
      </c>
      <c r="F913" s="131"/>
      <c r="G913" s="126"/>
      <c r="H913" s="126"/>
      <c r="I913" s="126"/>
      <c r="J913" s="126"/>
      <c r="K913" s="126"/>
    </row>
    <row r="914" spans="1:11" s="122" customFormat="1">
      <c r="A914" s="128" t="s">
        <v>6119</v>
      </c>
      <c r="B914" s="127">
        <v>196000</v>
      </c>
      <c r="C914" s="127">
        <f t="shared" si="38"/>
        <v>5500000</v>
      </c>
      <c r="D914" s="129">
        <f t="shared" si="37"/>
        <v>205800</v>
      </c>
      <c r="E914" s="130" t="s">
        <v>6069</v>
      </c>
      <c r="F914" s="131"/>
      <c r="G914" s="126"/>
      <c r="H914" s="126"/>
      <c r="I914" s="126"/>
      <c r="J914" s="126"/>
      <c r="K914" s="126"/>
    </row>
    <row r="915" spans="1:11" s="122" customFormat="1">
      <c r="A915" s="128" t="s">
        <v>6120</v>
      </c>
      <c r="B915" s="127">
        <v>197000</v>
      </c>
      <c r="C915" s="127">
        <f t="shared" si="38"/>
        <v>5528000</v>
      </c>
      <c r="D915" s="129">
        <f t="shared" si="37"/>
        <v>206850</v>
      </c>
      <c r="E915" s="130" t="s">
        <v>6069</v>
      </c>
      <c r="F915" s="131"/>
      <c r="G915" s="126"/>
      <c r="H915" s="126"/>
      <c r="I915" s="126"/>
      <c r="J915" s="126"/>
      <c r="K915" s="126"/>
    </row>
    <row r="916" spans="1:11" s="122" customFormat="1">
      <c r="A916" s="128" t="s">
        <v>6121</v>
      </c>
      <c r="B916" s="127">
        <v>198000</v>
      </c>
      <c r="C916" s="127">
        <f t="shared" si="38"/>
        <v>5556000</v>
      </c>
      <c r="D916" s="129">
        <f t="shared" si="37"/>
        <v>207900</v>
      </c>
      <c r="E916" s="130" t="s">
        <v>6069</v>
      </c>
      <c r="F916" s="131"/>
      <c r="G916" s="126"/>
      <c r="H916" s="126"/>
      <c r="I916" s="126"/>
      <c r="J916" s="126"/>
      <c r="K916" s="126"/>
    </row>
    <row r="917" spans="1:11" s="122" customFormat="1">
      <c r="A917" s="128" t="s">
        <v>6122</v>
      </c>
      <c r="B917" s="127">
        <v>199000</v>
      </c>
      <c r="C917" s="127">
        <f t="shared" si="38"/>
        <v>5584000</v>
      </c>
      <c r="D917" s="129">
        <f t="shared" si="37"/>
        <v>208950</v>
      </c>
      <c r="E917" s="130" t="s">
        <v>6069</v>
      </c>
      <c r="F917" s="131"/>
      <c r="G917" s="126"/>
      <c r="H917" s="126"/>
      <c r="I917" s="126"/>
      <c r="J917" s="126"/>
      <c r="K917" s="126"/>
    </row>
    <row r="918" spans="1:11" s="122" customFormat="1">
      <c r="A918" s="128" t="s">
        <v>6123</v>
      </c>
      <c r="B918" s="127">
        <v>200000</v>
      </c>
      <c r="C918" s="127">
        <f t="shared" si="38"/>
        <v>5612000</v>
      </c>
      <c r="D918" s="129">
        <f t="shared" si="37"/>
        <v>210000</v>
      </c>
      <c r="E918" s="130" t="s">
        <v>6069</v>
      </c>
      <c r="F918" s="131"/>
      <c r="G918" s="126"/>
      <c r="H918" s="126"/>
      <c r="I918" s="126"/>
      <c r="J918" s="126"/>
      <c r="K918" s="126"/>
    </row>
    <row r="919" spans="1:11" s="122" customFormat="1">
      <c r="A919" s="128" t="s">
        <v>6124</v>
      </c>
      <c r="B919" s="127">
        <v>201000</v>
      </c>
      <c r="C919" s="127">
        <f t="shared" si="38"/>
        <v>5640000</v>
      </c>
      <c r="D919" s="129">
        <f t="shared" si="37"/>
        <v>211050</v>
      </c>
      <c r="E919" s="130" t="s">
        <v>6069</v>
      </c>
      <c r="F919" s="131"/>
      <c r="G919" s="126"/>
      <c r="H919" s="126"/>
      <c r="I919" s="126"/>
      <c r="J919" s="126"/>
      <c r="K919" s="126"/>
    </row>
    <row r="920" spans="1:11" s="122" customFormat="1">
      <c r="A920" s="128" t="s">
        <v>6125</v>
      </c>
      <c r="B920" s="127">
        <v>202000</v>
      </c>
      <c r="C920" s="127">
        <f t="shared" si="38"/>
        <v>5668000</v>
      </c>
      <c r="D920" s="129">
        <f t="shared" si="37"/>
        <v>212100</v>
      </c>
      <c r="E920" s="130" t="s">
        <v>6069</v>
      </c>
      <c r="F920" s="131"/>
      <c r="G920" s="126"/>
      <c r="H920" s="126"/>
      <c r="I920" s="126"/>
      <c r="J920" s="126"/>
      <c r="K920" s="126"/>
    </row>
    <row r="921" spans="1:11" s="122" customFormat="1">
      <c r="A921" s="128" t="s">
        <v>6126</v>
      </c>
      <c r="B921" s="127">
        <v>203000</v>
      </c>
      <c r="C921" s="127">
        <f t="shared" si="38"/>
        <v>5696000</v>
      </c>
      <c r="D921" s="129">
        <f t="shared" si="37"/>
        <v>213150</v>
      </c>
      <c r="E921" s="130" t="s">
        <v>6069</v>
      </c>
      <c r="F921" s="131"/>
      <c r="G921" s="126"/>
      <c r="H921" s="126"/>
      <c r="I921" s="126"/>
      <c r="J921" s="126"/>
      <c r="K921" s="126"/>
    </row>
    <row r="922" spans="1:11" s="122" customFormat="1">
      <c r="A922" s="128" t="s">
        <v>6127</v>
      </c>
      <c r="B922" s="127">
        <v>204000</v>
      </c>
      <c r="C922" s="127">
        <f t="shared" si="38"/>
        <v>5724000</v>
      </c>
      <c r="D922" s="129">
        <f t="shared" si="37"/>
        <v>214200</v>
      </c>
      <c r="E922" s="130" t="s">
        <v>6069</v>
      </c>
      <c r="F922" s="131"/>
      <c r="G922" s="126"/>
      <c r="H922" s="126"/>
      <c r="I922" s="126"/>
      <c r="J922" s="126"/>
      <c r="K922" s="126"/>
    </row>
    <row r="923" spans="1:11" s="122" customFormat="1">
      <c r="A923" s="128" t="s">
        <v>6128</v>
      </c>
      <c r="B923" s="127">
        <v>205000</v>
      </c>
      <c r="C923" s="127">
        <f t="shared" si="38"/>
        <v>5752000</v>
      </c>
      <c r="D923" s="129">
        <f t="shared" si="37"/>
        <v>215250</v>
      </c>
      <c r="E923" s="130" t="s">
        <v>6069</v>
      </c>
      <c r="F923" s="131"/>
      <c r="G923" s="126"/>
      <c r="H923" s="126"/>
      <c r="I923" s="126"/>
      <c r="J923" s="126"/>
      <c r="K923" s="126"/>
    </row>
    <row r="924" spans="1:11" s="122" customFormat="1">
      <c r="A924" s="128" t="s">
        <v>6129</v>
      </c>
      <c r="B924" s="127">
        <v>206000</v>
      </c>
      <c r="C924" s="127">
        <f t="shared" si="38"/>
        <v>5780000</v>
      </c>
      <c r="D924" s="129">
        <f t="shared" si="37"/>
        <v>216300</v>
      </c>
      <c r="E924" s="130" t="s">
        <v>6069</v>
      </c>
      <c r="F924" s="131"/>
      <c r="G924" s="126"/>
      <c r="H924" s="126"/>
      <c r="I924" s="126"/>
      <c r="J924" s="126"/>
      <c r="K924" s="126"/>
    </row>
    <row r="925" spans="1:11" s="122" customFormat="1">
      <c r="A925" s="128" t="s">
        <v>6130</v>
      </c>
      <c r="B925" s="127">
        <v>207000</v>
      </c>
      <c r="C925" s="127">
        <f t="shared" si="38"/>
        <v>5808000</v>
      </c>
      <c r="D925" s="129">
        <f t="shared" si="37"/>
        <v>217350</v>
      </c>
      <c r="E925" s="130" t="s">
        <v>6069</v>
      </c>
      <c r="F925" s="131"/>
      <c r="G925" s="126"/>
      <c r="H925" s="126"/>
      <c r="I925" s="126"/>
      <c r="J925" s="126"/>
      <c r="K925" s="126"/>
    </row>
    <row r="926" spans="1:11" s="122" customFormat="1">
      <c r="A926" s="128" t="s">
        <v>6131</v>
      </c>
      <c r="B926" s="127">
        <v>208000</v>
      </c>
      <c r="C926" s="127">
        <f t="shared" si="38"/>
        <v>5836000</v>
      </c>
      <c r="D926" s="129">
        <f t="shared" si="37"/>
        <v>218400</v>
      </c>
      <c r="E926" s="130" t="s">
        <v>6069</v>
      </c>
      <c r="F926" s="131"/>
      <c r="G926" s="126"/>
      <c r="H926" s="126"/>
      <c r="I926" s="126"/>
      <c r="J926" s="126"/>
      <c r="K926" s="126"/>
    </row>
    <row r="927" spans="1:11" s="122" customFormat="1">
      <c r="A927" s="128" t="s">
        <v>6132</v>
      </c>
      <c r="B927" s="127">
        <v>209000</v>
      </c>
      <c r="C927" s="127">
        <f t="shared" si="38"/>
        <v>5864000</v>
      </c>
      <c r="D927" s="129">
        <f t="shared" si="37"/>
        <v>219450</v>
      </c>
      <c r="E927" s="130" t="s">
        <v>6069</v>
      </c>
      <c r="F927" s="131"/>
      <c r="G927" s="126"/>
      <c r="H927" s="126"/>
      <c r="I927" s="126"/>
      <c r="J927" s="126"/>
      <c r="K927" s="126"/>
    </row>
    <row r="928" spans="1:11" s="122" customFormat="1">
      <c r="A928" s="128" t="s">
        <v>6133</v>
      </c>
      <c r="B928" s="127">
        <v>210000</v>
      </c>
      <c r="C928" s="127">
        <f t="shared" si="38"/>
        <v>5892000</v>
      </c>
      <c r="D928" s="129">
        <f t="shared" si="37"/>
        <v>220500</v>
      </c>
      <c r="E928" s="130" t="s">
        <v>6069</v>
      </c>
      <c r="F928" s="131"/>
      <c r="G928" s="126"/>
      <c r="H928" s="126"/>
      <c r="I928" s="126"/>
      <c r="J928" s="126"/>
      <c r="K928" s="126"/>
    </row>
    <row r="929" spans="1:11" s="122" customFormat="1">
      <c r="A929" s="128" t="s">
        <v>6134</v>
      </c>
      <c r="B929" s="127">
        <v>211000</v>
      </c>
      <c r="C929" s="127">
        <f t="shared" si="38"/>
        <v>5920000</v>
      </c>
      <c r="D929" s="129">
        <f t="shared" si="37"/>
        <v>221550</v>
      </c>
      <c r="E929" s="130" t="s">
        <v>6069</v>
      </c>
      <c r="F929" s="131"/>
      <c r="G929" s="126"/>
      <c r="H929" s="126"/>
      <c r="I929" s="126"/>
      <c r="J929" s="126"/>
      <c r="K929" s="126"/>
    </row>
    <row r="930" spans="1:11" s="122" customFormat="1">
      <c r="A930" s="128" t="s">
        <v>6135</v>
      </c>
      <c r="B930" s="127">
        <v>212000</v>
      </c>
      <c r="C930" s="127">
        <f t="shared" si="38"/>
        <v>5948000</v>
      </c>
      <c r="D930" s="129">
        <f t="shared" si="37"/>
        <v>222600</v>
      </c>
      <c r="E930" s="130" t="s">
        <v>6069</v>
      </c>
      <c r="F930" s="131"/>
      <c r="G930" s="126"/>
      <c r="H930" s="126"/>
      <c r="I930" s="126"/>
      <c r="J930" s="126"/>
      <c r="K930" s="126"/>
    </row>
    <row r="931" spans="1:11" s="122" customFormat="1">
      <c r="A931" s="128" t="s">
        <v>6136</v>
      </c>
      <c r="B931" s="127">
        <v>213000</v>
      </c>
      <c r="C931" s="127">
        <f t="shared" si="38"/>
        <v>5976000</v>
      </c>
      <c r="D931" s="129">
        <f t="shared" si="37"/>
        <v>223650</v>
      </c>
      <c r="E931" s="130" t="s">
        <v>6069</v>
      </c>
      <c r="F931" s="131"/>
      <c r="G931" s="126"/>
      <c r="H931" s="126"/>
      <c r="I931" s="126"/>
      <c r="J931" s="126"/>
      <c r="K931" s="126"/>
    </row>
    <row r="932" spans="1:11" s="122" customFormat="1">
      <c r="A932" s="128" t="s">
        <v>6137</v>
      </c>
      <c r="B932" s="127">
        <v>214000</v>
      </c>
      <c r="C932" s="127">
        <f t="shared" si="38"/>
        <v>6004000</v>
      </c>
      <c r="D932" s="129">
        <f t="shared" si="37"/>
        <v>224700</v>
      </c>
      <c r="E932" s="130" t="s">
        <v>6069</v>
      </c>
      <c r="F932" s="131"/>
      <c r="G932" s="126"/>
      <c r="H932" s="126"/>
      <c r="I932" s="126"/>
      <c r="J932" s="126"/>
      <c r="K932" s="126"/>
    </row>
    <row r="933" spans="1:11" s="122" customFormat="1">
      <c r="A933" s="128" t="s">
        <v>6138</v>
      </c>
      <c r="B933" s="127">
        <v>215000</v>
      </c>
      <c r="C933" s="127">
        <f t="shared" si="38"/>
        <v>6032000</v>
      </c>
      <c r="D933" s="129">
        <f t="shared" si="37"/>
        <v>225750</v>
      </c>
      <c r="E933" s="130" t="s">
        <v>6069</v>
      </c>
      <c r="F933" s="131"/>
      <c r="G933" s="126"/>
      <c r="H933" s="126"/>
      <c r="I933" s="126"/>
      <c r="J933" s="126"/>
      <c r="K933" s="126"/>
    </row>
    <row r="934" spans="1:11" s="122" customFormat="1">
      <c r="A934" s="128" t="s">
        <v>6139</v>
      </c>
      <c r="B934" s="127">
        <v>216000</v>
      </c>
      <c r="C934" s="127">
        <f t="shared" si="38"/>
        <v>6060000</v>
      </c>
      <c r="D934" s="129">
        <f t="shared" si="37"/>
        <v>226800</v>
      </c>
      <c r="E934" s="130" t="s">
        <v>6069</v>
      </c>
      <c r="F934" s="131"/>
      <c r="G934" s="126"/>
      <c r="H934" s="126"/>
      <c r="I934" s="126"/>
      <c r="J934" s="126"/>
      <c r="K934" s="126"/>
    </row>
    <row r="935" spans="1:11" s="122" customFormat="1">
      <c r="A935" s="128" t="s">
        <v>6140</v>
      </c>
      <c r="B935" s="127">
        <v>217000</v>
      </c>
      <c r="C935" s="127">
        <f t="shared" si="38"/>
        <v>6088000</v>
      </c>
      <c r="D935" s="129">
        <f t="shared" si="37"/>
        <v>227850</v>
      </c>
      <c r="E935" s="130" t="s">
        <v>6069</v>
      </c>
      <c r="F935" s="131"/>
      <c r="G935" s="126"/>
      <c r="H935" s="126"/>
      <c r="I935" s="126"/>
      <c r="J935" s="126"/>
      <c r="K935" s="126"/>
    </row>
    <row r="936" spans="1:11" s="122" customFormat="1">
      <c r="A936" s="128" t="s">
        <v>712</v>
      </c>
      <c r="B936" s="127">
        <v>1000</v>
      </c>
      <c r="C936" s="127">
        <v>40000</v>
      </c>
      <c r="D936" s="129">
        <f t="shared" si="37"/>
        <v>1050</v>
      </c>
      <c r="E936" s="130" t="s">
        <v>6069</v>
      </c>
      <c r="F936" s="131"/>
      <c r="G936" s="126"/>
      <c r="H936" s="126"/>
      <c r="I936" s="126"/>
      <c r="J936" s="126"/>
      <c r="K936" s="126"/>
    </row>
    <row r="937" spans="1:11" s="122" customFormat="1">
      <c r="A937" s="128" t="s">
        <v>713</v>
      </c>
      <c r="B937" s="127">
        <v>2000</v>
      </c>
      <c r="C937" s="127">
        <f>SUM(C936)+28000</f>
        <v>68000</v>
      </c>
      <c r="D937" s="129">
        <f t="shared" si="37"/>
        <v>2100</v>
      </c>
      <c r="E937" s="130" t="s">
        <v>6069</v>
      </c>
      <c r="F937" s="131"/>
      <c r="G937" s="126"/>
      <c r="H937" s="126"/>
      <c r="I937" s="126"/>
      <c r="J937" s="126"/>
      <c r="K937" s="126"/>
    </row>
    <row r="938" spans="1:11" s="122" customFormat="1">
      <c r="A938" s="128" t="s">
        <v>714</v>
      </c>
      <c r="B938" s="127">
        <v>3000</v>
      </c>
      <c r="C938" s="127">
        <f t="shared" ref="C938:C1001" si="39">SUM(C937)+28000</f>
        <v>96000</v>
      </c>
      <c r="D938" s="129">
        <f t="shared" si="37"/>
        <v>3150</v>
      </c>
      <c r="E938" s="130" t="s">
        <v>6069</v>
      </c>
      <c r="F938" s="131"/>
      <c r="G938" s="126"/>
      <c r="H938" s="126"/>
      <c r="I938" s="126"/>
      <c r="J938" s="126"/>
      <c r="K938" s="126"/>
    </row>
    <row r="939" spans="1:11" s="122" customFormat="1">
      <c r="A939" s="128" t="s">
        <v>715</v>
      </c>
      <c r="B939" s="127">
        <v>4000</v>
      </c>
      <c r="C939" s="127">
        <f t="shared" si="39"/>
        <v>124000</v>
      </c>
      <c r="D939" s="129">
        <f t="shared" si="37"/>
        <v>4200</v>
      </c>
      <c r="E939" s="130" t="s">
        <v>6069</v>
      </c>
      <c r="F939" s="131"/>
      <c r="G939" s="126"/>
      <c r="H939" s="126"/>
      <c r="I939" s="126"/>
      <c r="J939" s="126"/>
      <c r="K939" s="126"/>
    </row>
    <row r="940" spans="1:11" s="122" customFormat="1">
      <c r="A940" s="128" t="s">
        <v>716</v>
      </c>
      <c r="B940" s="127">
        <v>5000</v>
      </c>
      <c r="C940" s="127">
        <f t="shared" si="39"/>
        <v>152000</v>
      </c>
      <c r="D940" s="129">
        <f t="shared" si="37"/>
        <v>5250</v>
      </c>
      <c r="E940" s="130" t="s">
        <v>6069</v>
      </c>
      <c r="F940" s="131"/>
      <c r="G940" s="126"/>
      <c r="H940" s="126"/>
      <c r="I940" s="126"/>
      <c r="J940" s="126"/>
      <c r="K940" s="126"/>
    </row>
    <row r="941" spans="1:11" s="122" customFormat="1">
      <c r="A941" s="128" t="s">
        <v>717</v>
      </c>
      <c r="B941" s="127">
        <v>6000</v>
      </c>
      <c r="C941" s="127">
        <f t="shared" si="39"/>
        <v>180000</v>
      </c>
      <c r="D941" s="129">
        <f t="shared" si="37"/>
        <v>6300</v>
      </c>
      <c r="E941" s="130" t="s">
        <v>6069</v>
      </c>
      <c r="F941" s="131"/>
      <c r="G941" s="126"/>
      <c r="H941" s="126"/>
      <c r="I941" s="126"/>
      <c r="J941" s="126"/>
      <c r="K941" s="126"/>
    </row>
    <row r="942" spans="1:11" s="122" customFormat="1">
      <c r="A942" s="128" t="s">
        <v>718</v>
      </c>
      <c r="B942" s="127">
        <v>7000</v>
      </c>
      <c r="C942" s="127">
        <f t="shared" si="39"/>
        <v>208000</v>
      </c>
      <c r="D942" s="129">
        <f t="shared" si="37"/>
        <v>7350</v>
      </c>
      <c r="E942" s="130" t="s">
        <v>6069</v>
      </c>
      <c r="F942" s="131"/>
      <c r="G942" s="126"/>
      <c r="H942" s="126"/>
      <c r="I942" s="126"/>
      <c r="J942" s="126"/>
      <c r="K942" s="126"/>
    </row>
    <row r="943" spans="1:11" s="122" customFormat="1">
      <c r="A943" s="128" t="s">
        <v>719</v>
      </c>
      <c r="B943" s="127">
        <v>8000</v>
      </c>
      <c r="C943" s="127">
        <f t="shared" si="39"/>
        <v>236000</v>
      </c>
      <c r="D943" s="129">
        <f t="shared" si="37"/>
        <v>8400</v>
      </c>
      <c r="E943" s="130" t="s">
        <v>6069</v>
      </c>
      <c r="F943" s="131"/>
      <c r="G943" s="126"/>
      <c r="H943" s="126"/>
      <c r="I943" s="126"/>
      <c r="J943" s="126"/>
      <c r="K943" s="126"/>
    </row>
    <row r="944" spans="1:11" s="122" customFormat="1">
      <c r="A944" s="128" t="s">
        <v>720</v>
      </c>
      <c r="B944" s="127">
        <v>9000</v>
      </c>
      <c r="C944" s="127">
        <f t="shared" si="39"/>
        <v>264000</v>
      </c>
      <c r="D944" s="129">
        <f t="shared" si="37"/>
        <v>9450</v>
      </c>
      <c r="E944" s="130" t="s">
        <v>6069</v>
      </c>
      <c r="F944" s="131"/>
      <c r="G944" s="126"/>
      <c r="H944" s="126"/>
      <c r="I944" s="126"/>
      <c r="J944" s="126"/>
      <c r="K944" s="126"/>
    </row>
    <row r="945" spans="1:11" s="122" customFormat="1">
      <c r="A945" s="128" t="s">
        <v>721</v>
      </c>
      <c r="B945" s="127">
        <v>10000</v>
      </c>
      <c r="C945" s="127">
        <f t="shared" si="39"/>
        <v>292000</v>
      </c>
      <c r="D945" s="129">
        <f t="shared" si="37"/>
        <v>10500</v>
      </c>
      <c r="E945" s="130" t="s">
        <v>6069</v>
      </c>
      <c r="F945" s="131"/>
      <c r="G945" s="126"/>
      <c r="H945" s="126"/>
      <c r="I945" s="126"/>
      <c r="J945" s="126"/>
      <c r="K945" s="126"/>
    </row>
    <row r="946" spans="1:11" s="122" customFormat="1">
      <c r="A946" s="128" t="s">
        <v>722</v>
      </c>
      <c r="B946" s="127">
        <v>11000</v>
      </c>
      <c r="C946" s="127">
        <f t="shared" si="39"/>
        <v>320000</v>
      </c>
      <c r="D946" s="129">
        <f t="shared" si="37"/>
        <v>11550</v>
      </c>
      <c r="E946" s="130" t="s">
        <v>6069</v>
      </c>
      <c r="F946" s="131"/>
      <c r="G946" s="126"/>
      <c r="H946" s="126"/>
      <c r="I946" s="126"/>
      <c r="J946" s="126"/>
      <c r="K946" s="126"/>
    </row>
    <row r="947" spans="1:11" s="122" customFormat="1">
      <c r="A947" s="128" t="s">
        <v>723</v>
      </c>
      <c r="B947" s="127">
        <v>12000</v>
      </c>
      <c r="C947" s="127">
        <f t="shared" si="39"/>
        <v>348000</v>
      </c>
      <c r="D947" s="129">
        <f t="shared" si="37"/>
        <v>12600</v>
      </c>
      <c r="E947" s="130" t="s">
        <v>6069</v>
      </c>
      <c r="F947" s="131"/>
      <c r="G947" s="126"/>
      <c r="H947" s="126"/>
      <c r="I947" s="126"/>
      <c r="J947" s="126"/>
      <c r="K947" s="126"/>
    </row>
    <row r="948" spans="1:11" s="122" customFormat="1">
      <c r="A948" s="128" t="s">
        <v>724</v>
      </c>
      <c r="B948" s="127">
        <v>13000</v>
      </c>
      <c r="C948" s="127">
        <f t="shared" si="39"/>
        <v>376000</v>
      </c>
      <c r="D948" s="129">
        <f t="shared" si="37"/>
        <v>13650</v>
      </c>
      <c r="E948" s="130" t="s">
        <v>6069</v>
      </c>
      <c r="F948" s="131"/>
      <c r="G948" s="126"/>
      <c r="H948" s="126"/>
      <c r="I948" s="126"/>
      <c r="J948" s="126"/>
      <c r="K948" s="126"/>
    </row>
    <row r="949" spans="1:11" s="122" customFormat="1">
      <c r="A949" s="128" t="s">
        <v>725</v>
      </c>
      <c r="B949" s="127">
        <v>14000</v>
      </c>
      <c r="C949" s="127">
        <f t="shared" si="39"/>
        <v>404000</v>
      </c>
      <c r="D949" s="129">
        <f t="shared" si="37"/>
        <v>14700</v>
      </c>
      <c r="E949" s="130" t="s">
        <v>6069</v>
      </c>
      <c r="F949" s="131"/>
      <c r="G949" s="126"/>
      <c r="H949" s="126"/>
      <c r="I949" s="126"/>
      <c r="J949" s="126"/>
      <c r="K949" s="126"/>
    </row>
    <row r="950" spans="1:11" s="122" customFormat="1">
      <c r="A950" s="128" t="s">
        <v>726</v>
      </c>
      <c r="B950" s="127">
        <v>15000</v>
      </c>
      <c r="C950" s="127">
        <f t="shared" si="39"/>
        <v>432000</v>
      </c>
      <c r="D950" s="129">
        <f t="shared" si="37"/>
        <v>15750</v>
      </c>
      <c r="E950" s="130" t="s">
        <v>6069</v>
      </c>
      <c r="F950" s="131"/>
      <c r="G950" s="126"/>
      <c r="H950" s="126"/>
      <c r="I950" s="126"/>
      <c r="J950" s="126"/>
      <c r="K950" s="126"/>
    </row>
    <row r="951" spans="1:11" s="122" customFormat="1">
      <c r="A951" s="128" t="s">
        <v>727</v>
      </c>
      <c r="B951" s="127">
        <v>16000</v>
      </c>
      <c r="C951" s="127">
        <f t="shared" si="39"/>
        <v>460000</v>
      </c>
      <c r="D951" s="129">
        <f t="shared" si="37"/>
        <v>16800</v>
      </c>
      <c r="E951" s="130" t="s">
        <v>6069</v>
      </c>
      <c r="F951" s="131"/>
      <c r="G951" s="126"/>
      <c r="H951" s="126"/>
      <c r="I951" s="126"/>
      <c r="J951" s="126"/>
      <c r="K951" s="126"/>
    </row>
    <row r="952" spans="1:11" s="122" customFormat="1">
      <c r="A952" s="128" t="s">
        <v>728</v>
      </c>
      <c r="B952" s="127">
        <v>17000</v>
      </c>
      <c r="C952" s="127">
        <f t="shared" si="39"/>
        <v>488000</v>
      </c>
      <c r="D952" s="129">
        <f t="shared" si="37"/>
        <v>17850</v>
      </c>
      <c r="E952" s="130" t="s">
        <v>6069</v>
      </c>
      <c r="F952" s="131"/>
      <c r="G952" s="126"/>
      <c r="H952" s="126"/>
      <c r="I952" s="126"/>
      <c r="J952" s="126"/>
      <c r="K952" s="126"/>
    </row>
    <row r="953" spans="1:11" s="122" customFormat="1">
      <c r="A953" s="128" t="s">
        <v>729</v>
      </c>
      <c r="B953" s="127">
        <v>18000</v>
      </c>
      <c r="C953" s="127">
        <f t="shared" si="39"/>
        <v>516000</v>
      </c>
      <c r="D953" s="129">
        <f t="shared" si="37"/>
        <v>18900</v>
      </c>
      <c r="E953" s="130" t="s">
        <v>6069</v>
      </c>
      <c r="F953" s="131"/>
      <c r="G953" s="126"/>
      <c r="H953" s="126"/>
      <c r="I953" s="126"/>
      <c r="J953" s="126"/>
      <c r="K953" s="126"/>
    </row>
    <row r="954" spans="1:11" s="122" customFormat="1">
      <c r="A954" s="128" t="s">
        <v>730</v>
      </c>
      <c r="B954" s="127">
        <v>19000</v>
      </c>
      <c r="C954" s="127">
        <f t="shared" si="39"/>
        <v>544000</v>
      </c>
      <c r="D954" s="129">
        <f t="shared" si="37"/>
        <v>19950</v>
      </c>
      <c r="E954" s="130" t="s">
        <v>6069</v>
      </c>
      <c r="F954" s="131"/>
      <c r="G954" s="126"/>
      <c r="H954" s="126"/>
      <c r="I954" s="126"/>
      <c r="J954" s="126"/>
      <c r="K954" s="126"/>
    </row>
    <row r="955" spans="1:11" s="122" customFormat="1">
      <c r="A955" s="128" t="s">
        <v>731</v>
      </c>
      <c r="B955" s="127">
        <v>20000</v>
      </c>
      <c r="C955" s="127">
        <f t="shared" si="39"/>
        <v>572000</v>
      </c>
      <c r="D955" s="129">
        <f t="shared" si="37"/>
        <v>21000</v>
      </c>
      <c r="E955" s="130" t="s">
        <v>6069</v>
      </c>
      <c r="F955" s="131"/>
      <c r="G955" s="126"/>
      <c r="H955" s="126"/>
      <c r="I955" s="126"/>
      <c r="J955" s="126"/>
      <c r="K955" s="126"/>
    </row>
    <row r="956" spans="1:11" s="122" customFormat="1">
      <c r="A956" s="128" t="s">
        <v>732</v>
      </c>
      <c r="B956" s="127">
        <v>21000</v>
      </c>
      <c r="C956" s="127">
        <f t="shared" si="39"/>
        <v>600000</v>
      </c>
      <c r="D956" s="129">
        <f t="shared" si="37"/>
        <v>22050</v>
      </c>
      <c r="E956" s="130" t="s">
        <v>6069</v>
      </c>
      <c r="F956" s="131"/>
      <c r="G956" s="126"/>
      <c r="H956" s="126"/>
      <c r="I956" s="126"/>
      <c r="J956" s="126"/>
      <c r="K956" s="126"/>
    </row>
    <row r="957" spans="1:11" s="122" customFormat="1">
      <c r="A957" s="128" t="s">
        <v>733</v>
      </c>
      <c r="B957" s="127">
        <v>22000</v>
      </c>
      <c r="C957" s="127">
        <f t="shared" si="39"/>
        <v>628000</v>
      </c>
      <c r="D957" s="129">
        <f t="shared" si="37"/>
        <v>23100</v>
      </c>
      <c r="E957" s="130" t="s">
        <v>6069</v>
      </c>
      <c r="F957" s="131"/>
      <c r="G957" s="126"/>
      <c r="H957" s="126"/>
      <c r="I957" s="126"/>
      <c r="J957" s="126"/>
      <c r="K957" s="126"/>
    </row>
    <row r="958" spans="1:11" s="122" customFormat="1">
      <c r="A958" s="128" t="s">
        <v>734</v>
      </c>
      <c r="B958" s="127">
        <v>23000</v>
      </c>
      <c r="C958" s="127">
        <f t="shared" si="39"/>
        <v>656000</v>
      </c>
      <c r="D958" s="129">
        <f t="shared" si="37"/>
        <v>24150</v>
      </c>
      <c r="E958" s="130" t="s">
        <v>6069</v>
      </c>
      <c r="F958" s="131"/>
      <c r="G958" s="126"/>
      <c r="H958" s="126"/>
      <c r="I958" s="126"/>
      <c r="J958" s="126"/>
      <c r="K958" s="126"/>
    </row>
    <row r="959" spans="1:11" s="122" customFormat="1">
      <c r="A959" s="128" t="s">
        <v>735</v>
      </c>
      <c r="B959" s="127">
        <v>24000</v>
      </c>
      <c r="C959" s="127">
        <f t="shared" si="39"/>
        <v>684000</v>
      </c>
      <c r="D959" s="129">
        <f t="shared" ref="D959:D1022" si="40">SUM($G$2)*(B959*0.001)</f>
        <v>25200</v>
      </c>
      <c r="E959" s="130" t="s">
        <v>6069</v>
      </c>
      <c r="F959" s="131"/>
      <c r="G959" s="126"/>
      <c r="H959" s="126"/>
      <c r="I959" s="126"/>
      <c r="J959" s="126"/>
      <c r="K959" s="126"/>
    </row>
    <row r="960" spans="1:11" s="122" customFormat="1">
      <c r="A960" s="128" t="s">
        <v>736</v>
      </c>
      <c r="B960" s="127">
        <v>25000</v>
      </c>
      <c r="C960" s="127">
        <f t="shared" si="39"/>
        <v>712000</v>
      </c>
      <c r="D960" s="129">
        <f t="shared" si="40"/>
        <v>26250</v>
      </c>
      <c r="E960" s="130" t="s">
        <v>6069</v>
      </c>
      <c r="F960" s="131"/>
      <c r="G960" s="126"/>
      <c r="H960" s="126"/>
      <c r="I960" s="126"/>
      <c r="J960" s="126"/>
      <c r="K960" s="126"/>
    </row>
    <row r="961" spans="1:11" s="122" customFormat="1">
      <c r="A961" s="128" t="s">
        <v>737</v>
      </c>
      <c r="B961" s="127">
        <v>26000</v>
      </c>
      <c r="C961" s="127">
        <f t="shared" si="39"/>
        <v>740000</v>
      </c>
      <c r="D961" s="129">
        <f t="shared" si="40"/>
        <v>27300</v>
      </c>
      <c r="E961" s="130" t="s">
        <v>6069</v>
      </c>
      <c r="F961" s="131"/>
      <c r="G961" s="126"/>
      <c r="H961" s="126"/>
      <c r="I961" s="126"/>
      <c r="J961" s="126"/>
      <c r="K961" s="126"/>
    </row>
    <row r="962" spans="1:11" s="122" customFormat="1">
      <c r="A962" s="128" t="s">
        <v>738</v>
      </c>
      <c r="B962" s="127">
        <v>27000</v>
      </c>
      <c r="C962" s="127">
        <f t="shared" si="39"/>
        <v>768000</v>
      </c>
      <c r="D962" s="129">
        <f t="shared" si="40"/>
        <v>28350</v>
      </c>
      <c r="E962" s="130" t="s">
        <v>6069</v>
      </c>
      <c r="F962" s="131"/>
      <c r="G962" s="126"/>
      <c r="H962" s="126"/>
      <c r="I962" s="126"/>
      <c r="J962" s="126"/>
      <c r="K962" s="126"/>
    </row>
    <row r="963" spans="1:11" s="122" customFormat="1">
      <c r="A963" s="128" t="s">
        <v>739</v>
      </c>
      <c r="B963" s="127">
        <v>28000</v>
      </c>
      <c r="C963" s="127">
        <f t="shared" si="39"/>
        <v>796000</v>
      </c>
      <c r="D963" s="129">
        <f t="shared" si="40"/>
        <v>29400</v>
      </c>
      <c r="E963" s="130" t="s">
        <v>6069</v>
      </c>
      <c r="F963" s="131"/>
      <c r="G963" s="126"/>
      <c r="H963" s="126"/>
      <c r="I963" s="126"/>
      <c r="J963" s="126"/>
      <c r="K963" s="126"/>
    </row>
    <row r="964" spans="1:11" s="122" customFormat="1">
      <c r="A964" s="128" t="s">
        <v>740</v>
      </c>
      <c r="B964" s="127">
        <v>29000</v>
      </c>
      <c r="C964" s="127">
        <f t="shared" si="39"/>
        <v>824000</v>
      </c>
      <c r="D964" s="129">
        <f t="shared" si="40"/>
        <v>30450</v>
      </c>
      <c r="E964" s="130" t="s">
        <v>6069</v>
      </c>
      <c r="F964" s="131"/>
      <c r="G964" s="126"/>
      <c r="H964" s="126"/>
      <c r="I964" s="126"/>
      <c r="J964" s="126"/>
      <c r="K964" s="126"/>
    </row>
    <row r="965" spans="1:11" s="122" customFormat="1">
      <c r="A965" s="128" t="s">
        <v>741</v>
      </c>
      <c r="B965" s="127">
        <v>30000</v>
      </c>
      <c r="C965" s="127">
        <f t="shared" si="39"/>
        <v>852000</v>
      </c>
      <c r="D965" s="129">
        <f t="shared" si="40"/>
        <v>31500</v>
      </c>
      <c r="E965" s="130" t="s">
        <v>6069</v>
      </c>
      <c r="F965" s="131"/>
      <c r="G965" s="126"/>
      <c r="H965" s="126"/>
      <c r="I965" s="126"/>
      <c r="J965" s="126"/>
      <c r="K965" s="126"/>
    </row>
    <row r="966" spans="1:11" s="122" customFormat="1">
      <c r="A966" s="128" t="s">
        <v>742</v>
      </c>
      <c r="B966" s="127">
        <v>31000</v>
      </c>
      <c r="C966" s="127">
        <f t="shared" si="39"/>
        <v>880000</v>
      </c>
      <c r="D966" s="129">
        <f t="shared" si="40"/>
        <v>32550</v>
      </c>
      <c r="E966" s="130" t="s">
        <v>6069</v>
      </c>
      <c r="F966" s="131"/>
      <c r="G966" s="126"/>
      <c r="H966" s="126"/>
      <c r="I966" s="126"/>
      <c r="J966" s="126"/>
      <c r="K966" s="126"/>
    </row>
    <row r="967" spans="1:11" s="122" customFormat="1">
      <c r="A967" s="128" t="s">
        <v>743</v>
      </c>
      <c r="B967" s="127">
        <v>32000</v>
      </c>
      <c r="C967" s="127">
        <f t="shared" si="39"/>
        <v>908000</v>
      </c>
      <c r="D967" s="129">
        <f t="shared" si="40"/>
        <v>33600</v>
      </c>
      <c r="E967" s="130" t="s">
        <v>6069</v>
      </c>
      <c r="F967" s="131"/>
      <c r="G967" s="126"/>
      <c r="H967" s="126"/>
      <c r="I967" s="126"/>
      <c r="J967" s="126"/>
      <c r="K967" s="126"/>
    </row>
    <row r="968" spans="1:11" s="122" customFormat="1">
      <c r="A968" s="128" t="s">
        <v>744</v>
      </c>
      <c r="B968" s="127">
        <v>33000</v>
      </c>
      <c r="C968" s="127">
        <f t="shared" si="39"/>
        <v>936000</v>
      </c>
      <c r="D968" s="129">
        <f t="shared" si="40"/>
        <v>34650</v>
      </c>
      <c r="E968" s="130" t="s">
        <v>6069</v>
      </c>
      <c r="F968" s="131"/>
      <c r="G968" s="126"/>
      <c r="H968" s="126"/>
      <c r="I968" s="126"/>
      <c r="J968" s="126"/>
      <c r="K968" s="126"/>
    </row>
    <row r="969" spans="1:11" s="122" customFormat="1">
      <c r="A969" s="128" t="s">
        <v>19</v>
      </c>
      <c r="B969" s="127">
        <v>34000</v>
      </c>
      <c r="C969" s="127">
        <f t="shared" si="39"/>
        <v>964000</v>
      </c>
      <c r="D969" s="129">
        <f t="shared" si="40"/>
        <v>35700</v>
      </c>
      <c r="E969" s="130" t="s">
        <v>6069</v>
      </c>
      <c r="F969" s="131"/>
      <c r="G969" s="126"/>
      <c r="H969" s="126"/>
      <c r="I969" s="126"/>
      <c r="J969" s="126"/>
      <c r="K969" s="126"/>
    </row>
    <row r="970" spans="1:11" s="122" customFormat="1">
      <c r="A970" s="128" t="s">
        <v>745</v>
      </c>
      <c r="B970" s="127">
        <v>35000</v>
      </c>
      <c r="C970" s="127">
        <f t="shared" si="39"/>
        <v>992000</v>
      </c>
      <c r="D970" s="129">
        <f t="shared" si="40"/>
        <v>36750</v>
      </c>
      <c r="E970" s="130" t="s">
        <v>6069</v>
      </c>
      <c r="F970" s="131"/>
      <c r="G970" s="126"/>
      <c r="H970" s="126"/>
      <c r="I970" s="126"/>
      <c r="J970" s="126"/>
      <c r="K970" s="126"/>
    </row>
    <row r="971" spans="1:11" s="122" customFormat="1">
      <c r="A971" s="128" t="s">
        <v>746</v>
      </c>
      <c r="B971" s="127">
        <v>36000</v>
      </c>
      <c r="C971" s="127">
        <f t="shared" si="39"/>
        <v>1020000</v>
      </c>
      <c r="D971" s="129">
        <f t="shared" si="40"/>
        <v>37800</v>
      </c>
      <c r="E971" s="130" t="s">
        <v>6069</v>
      </c>
      <c r="F971" s="131"/>
      <c r="G971" s="126"/>
      <c r="H971" s="126"/>
      <c r="I971" s="126"/>
      <c r="J971" s="126"/>
      <c r="K971" s="126"/>
    </row>
    <row r="972" spans="1:11" s="122" customFormat="1">
      <c r="A972" s="128" t="s">
        <v>747</v>
      </c>
      <c r="B972" s="127">
        <v>37000</v>
      </c>
      <c r="C972" s="127">
        <f t="shared" si="39"/>
        <v>1048000</v>
      </c>
      <c r="D972" s="129">
        <f t="shared" si="40"/>
        <v>38850</v>
      </c>
      <c r="E972" s="130" t="s">
        <v>6069</v>
      </c>
      <c r="F972" s="131"/>
      <c r="G972" s="126"/>
      <c r="H972" s="126"/>
      <c r="I972" s="126"/>
      <c r="J972" s="126"/>
      <c r="K972" s="126"/>
    </row>
    <row r="973" spans="1:11" s="122" customFormat="1">
      <c r="A973" s="128" t="s">
        <v>748</v>
      </c>
      <c r="B973" s="127">
        <v>38000</v>
      </c>
      <c r="C973" s="127">
        <f t="shared" si="39"/>
        <v>1076000</v>
      </c>
      <c r="D973" s="129">
        <f t="shared" si="40"/>
        <v>39900</v>
      </c>
      <c r="E973" s="130" t="s">
        <v>6069</v>
      </c>
      <c r="F973" s="131"/>
      <c r="G973" s="126"/>
      <c r="H973" s="126"/>
      <c r="I973" s="126"/>
      <c r="J973" s="126"/>
      <c r="K973" s="126"/>
    </row>
    <row r="974" spans="1:11" s="122" customFormat="1">
      <c r="A974" s="128" t="s">
        <v>749</v>
      </c>
      <c r="B974" s="127">
        <v>39000</v>
      </c>
      <c r="C974" s="127">
        <f t="shared" si="39"/>
        <v>1104000</v>
      </c>
      <c r="D974" s="129">
        <f t="shared" si="40"/>
        <v>40950</v>
      </c>
      <c r="E974" s="130" t="s">
        <v>6069</v>
      </c>
      <c r="F974" s="131"/>
      <c r="G974" s="126"/>
      <c r="H974" s="126"/>
      <c r="I974" s="126"/>
      <c r="J974" s="126"/>
      <c r="K974" s="126"/>
    </row>
    <row r="975" spans="1:11" s="122" customFormat="1">
      <c r="A975" s="128" t="s">
        <v>750</v>
      </c>
      <c r="B975" s="127">
        <v>40000</v>
      </c>
      <c r="C975" s="127">
        <f t="shared" si="39"/>
        <v>1132000</v>
      </c>
      <c r="D975" s="129">
        <f t="shared" si="40"/>
        <v>42000</v>
      </c>
      <c r="E975" s="130" t="s">
        <v>6069</v>
      </c>
      <c r="F975" s="131"/>
      <c r="G975" s="126"/>
      <c r="H975" s="126"/>
      <c r="I975" s="126"/>
      <c r="J975" s="126"/>
      <c r="K975" s="126"/>
    </row>
    <row r="976" spans="1:11" s="122" customFormat="1">
      <c r="A976" s="128" t="s">
        <v>751</v>
      </c>
      <c r="B976" s="127">
        <v>41000</v>
      </c>
      <c r="C976" s="127">
        <f t="shared" si="39"/>
        <v>1160000</v>
      </c>
      <c r="D976" s="129">
        <f t="shared" si="40"/>
        <v>43050</v>
      </c>
      <c r="E976" s="130" t="s">
        <v>6069</v>
      </c>
      <c r="F976" s="131"/>
      <c r="G976" s="126"/>
      <c r="H976" s="126"/>
      <c r="I976" s="126"/>
      <c r="J976" s="126"/>
      <c r="K976" s="126"/>
    </row>
    <row r="977" spans="1:11" s="122" customFormat="1">
      <c r="A977" s="128" t="s">
        <v>752</v>
      </c>
      <c r="B977" s="127">
        <v>42000</v>
      </c>
      <c r="C977" s="127">
        <f t="shared" si="39"/>
        <v>1188000</v>
      </c>
      <c r="D977" s="129">
        <f t="shared" si="40"/>
        <v>44100</v>
      </c>
      <c r="E977" s="130" t="s">
        <v>6069</v>
      </c>
      <c r="F977" s="131"/>
      <c r="G977" s="126"/>
      <c r="H977" s="126"/>
      <c r="I977" s="126"/>
      <c r="J977" s="126"/>
      <c r="K977" s="126"/>
    </row>
    <row r="978" spans="1:11" s="122" customFormat="1">
      <c r="A978" s="128" t="s">
        <v>753</v>
      </c>
      <c r="B978" s="127">
        <v>43000</v>
      </c>
      <c r="C978" s="127">
        <f t="shared" si="39"/>
        <v>1216000</v>
      </c>
      <c r="D978" s="129">
        <f t="shared" si="40"/>
        <v>45150</v>
      </c>
      <c r="E978" s="130" t="s">
        <v>6069</v>
      </c>
      <c r="F978" s="131"/>
      <c r="G978" s="126"/>
      <c r="H978" s="126"/>
      <c r="I978" s="126"/>
      <c r="J978" s="126"/>
      <c r="K978" s="126"/>
    </row>
    <row r="979" spans="1:11" s="122" customFormat="1">
      <c r="A979" s="128" t="s">
        <v>754</v>
      </c>
      <c r="B979" s="127">
        <v>44000</v>
      </c>
      <c r="C979" s="127">
        <f t="shared" si="39"/>
        <v>1244000</v>
      </c>
      <c r="D979" s="129">
        <f t="shared" si="40"/>
        <v>46200</v>
      </c>
      <c r="E979" s="130" t="s">
        <v>6069</v>
      </c>
      <c r="F979" s="131"/>
      <c r="G979" s="126"/>
      <c r="H979" s="126"/>
      <c r="I979" s="126"/>
      <c r="J979" s="126"/>
      <c r="K979" s="126"/>
    </row>
    <row r="980" spans="1:11" s="122" customFormat="1">
      <c r="A980" s="128" t="s">
        <v>755</v>
      </c>
      <c r="B980" s="127">
        <v>45000</v>
      </c>
      <c r="C980" s="127">
        <f t="shared" si="39"/>
        <v>1272000</v>
      </c>
      <c r="D980" s="129">
        <f t="shared" si="40"/>
        <v>47250</v>
      </c>
      <c r="E980" s="130" t="s">
        <v>6069</v>
      </c>
      <c r="F980" s="131"/>
      <c r="G980" s="126"/>
      <c r="H980" s="126"/>
      <c r="I980" s="126"/>
      <c r="J980" s="126"/>
      <c r="K980" s="126"/>
    </row>
    <row r="981" spans="1:11" s="122" customFormat="1">
      <c r="A981" s="128" t="s">
        <v>756</v>
      </c>
      <c r="B981" s="127">
        <v>46000</v>
      </c>
      <c r="C981" s="127">
        <f t="shared" si="39"/>
        <v>1300000</v>
      </c>
      <c r="D981" s="129">
        <f t="shared" si="40"/>
        <v>48300</v>
      </c>
      <c r="E981" s="130" t="s">
        <v>6069</v>
      </c>
      <c r="F981" s="131"/>
      <c r="G981" s="126"/>
      <c r="H981" s="126"/>
      <c r="I981" s="126"/>
      <c r="J981" s="126"/>
      <c r="K981" s="126"/>
    </row>
    <row r="982" spans="1:11" s="122" customFormat="1">
      <c r="A982" s="128" t="s">
        <v>757</v>
      </c>
      <c r="B982" s="127">
        <v>47000</v>
      </c>
      <c r="C982" s="127">
        <f t="shared" si="39"/>
        <v>1328000</v>
      </c>
      <c r="D982" s="129">
        <f t="shared" si="40"/>
        <v>49350</v>
      </c>
      <c r="E982" s="130" t="s">
        <v>6069</v>
      </c>
      <c r="F982" s="131"/>
      <c r="G982" s="126"/>
      <c r="H982" s="126"/>
      <c r="I982" s="126"/>
      <c r="J982" s="126"/>
      <c r="K982" s="126"/>
    </row>
    <row r="983" spans="1:11" s="122" customFormat="1">
      <c r="A983" s="128" t="s">
        <v>758</v>
      </c>
      <c r="B983" s="127">
        <v>48000</v>
      </c>
      <c r="C983" s="127">
        <f t="shared" si="39"/>
        <v>1356000</v>
      </c>
      <c r="D983" s="129">
        <f t="shared" si="40"/>
        <v>50400</v>
      </c>
      <c r="E983" s="130" t="s">
        <v>6069</v>
      </c>
      <c r="F983" s="131"/>
      <c r="G983" s="126"/>
      <c r="H983" s="126"/>
      <c r="I983" s="126"/>
      <c r="J983" s="126"/>
      <c r="K983" s="126"/>
    </row>
    <row r="984" spans="1:11" s="122" customFormat="1">
      <c r="A984" s="128" t="s">
        <v>759</v>
      </c>
      <c r="B984" s="127">
        <v>49000</v>
      </c>
      <c r="C984" s="127">
        <f t="shared" si="39"/>
        <v>1384000</v>
      </c>
      <c r="D984" s="129">
        <f t="shared" si="40"/>
        <v>51450</v>
      </c>
      <c r="E984" s="130" t="s">
        <v>6069</v>
      </c>
      <c r="F984" s="131"/>
      <c r="G984" s="126"/>
      <c r="H984" s="126"/>
      <c r="I984" s="126"/>
      <c r="J984" s="126"/>
      <c r="K984" s="126"/>
    </row>
    <row r="985" spans="1:11" s="122" customFormat="1">
      <c r="A985" s="128" t="s">
        <v>760</v>
      </c>
      <c r="B985" s="127">
        <v>50000</v>
      </c>
      <c r="C985" s="127">
        <f t="shared" si="39"/>
        <v>1412000</v>
      </c>
      <c r="D985" s="129">
        <f t="shared" si="40"/>
        <v>52500</v>
      </c>
      <c r="E985" s="130" t="s">
        <v>6069</v>
      </c>
      <c r="F985" s="131"/>
      <c r="G985" s="126"/>
      <c r="H985" s="126"/>
      <c r="I985" s="126"/>
      <c r="J985" s="126"/>
      <c r="K985" s="126"/>
    </row>
    <row r="986" spans="1:11" s="122" customFormat="1">
      <c r="A986" s="128" t="s">
        <v>761</v>
      </c>
      <c r="B986" s="127">
        <v>51000</v>
      </c>
      <c r="C986" s="127">
        <f t="shared" si="39"/>
        <v>1440000</v>
      </c>
      <c r="D986" s="129">
        <f t="shared" si="40"/>
        <v>53550</v>
      </c>
      <c r="E986" s="130" t="s">
        <v>6069</v>
      </c>
      <c r="F986" s="131"/>
      <c r="G986" s="126"/>
      <c r="H986" s="126"/>
      <c r="I986" s="126"/>
      <c r="J986" s="126"/>
      <c r="K986" s="126"/>
    </row>
    <row r="987" spans="1:11" s="122" customFormat="1">
      <c r="A987" s="128" t="s">
        <v>762</v>
      </c>
      <c r="B987" s="127">
        <v>52000</v>
      </c>
      <c r="C987" s="127">
        <f t="shared" si="39"/>
        <v>1468000</v>
      </c>
      <c r="D987" s="129">
        <f t="shared" si="40"/>
        <v>54600</v>
      </c>
      <c r="E987" s="130" t="s">
        <v>6069</v>
      </c>
      <c r="F987" s="131"/>
      <c r="G987" s="126"/>
      <c r="H987" s="126"/>
      <c r="I987" s="126"/>
      <c r="J987" s="126"/>
      <c r="K987" s="126"/>
    </row>
    <row r="988" spans="1:11" s="122" customFormat="1">
      <c r="A988" s="128" t="s">
        <v>763</v>
      </c>
      <c r="B988" s="127">
        <v>53000</v>
      </c>
      <c r="C988" s="127">
        <f t="shared" si="39"/>
        <v>1496000</v>
      </c>
      <c r="D988" s="129">
        <f t="shared" si="40"/>
        <v>55650</v>
      </c>
      <c r="E988" s="130" t="s">
        <v>6069</v>
      </c>
      <c r="F988" s="131"/>
      <c r="G988" s="126"/>
      <c r="H988" s="126"/>
      <c r="I988" s="126"/>
      <c r="J988" s="126"/>
      <c r="K988" s="126"/>
    </row>
    <row r="989" spans="1:11" s="122" customFormat="1">
      <c r="A989" s="128" t="s">
        <v>764</v>
      </c>
      <c r="B989" s="127">
        <v>54000</v>
      </c>
      <c r="C989" s="127">
        <f t="shared" si="39"/>
        <v>1524000</v>
      </c>
      <c r="D989" s="129">
        <f t="shared" si="40"/>
        <v>56700</v>
      </c>
      <c r="E989" s="130" t="s">
        <v>6069</v>
      </c>
      <c r="F989" s="131"/>
      <c r="G989" s="126"/>
      <c r="H989" s="126"/>
      <c r="I989" s="126"/>
      <c r="J989" s="126"/>
      <c r="K989" s="126"/>
    </row>
    <row r="990" spans="1:11" s="122" customFormat="1">
      <c r="A990" s="128" t="s">
        <v>765</v>
      </c>
      <c r="B990" s="127">
        <v>55000</v>
      </c>
      <c r="C990" s="127">
        <f t="shared" si="39"/>
        <v>1552000</v>
      </c>
      <c r="D990" s="129">
        <f t="shared" si="40"/>
        <v>57750</v>
      </c>
      <c r="E990" s="130" t="s">
        <v>6069</v>
      </c>
      <c r="F990" s="131"/>
      <c r="G990" s="126"/>
      <c r="H990" s="126"/>
      <c r="I990" s="126"/>
      <c r="J990" s="126"/>
      <c r="K990" s="126"/>
    </row>
    <row r="991" spans="1:11" s="122" customFormat="1">
      <c r="A991" s="128" t="s">
        <v>766</v>
      </c>
      <c r="B991" s="127">
        <v>56000</v>
      </c>
      <c r="C991" s="127">
        <f t="shared" si="39"/>
        <v>1580000</v>
      </c>
      <c r="D991" s="129">
        <f t="shared" si="40"/>
        <v>58800</v>
      </c>
      <c r="E991" s="130" t="s">
        <v>6069</v>
      </c>
      <c r="F991" s="131"/>
      <c r="G991" s="126"/>
      <c r="H991" s="126"/>
      <c r="I991" s="126"/>
      <c r="J991" s="126"/>
      <c r="K991" s="126"/>
    </row>
    <row r="992" spans="1:11" s="122" customFormat="1">
      <c r="A992" s="128" t="s">
        <v>767</v>
      </c>
      <c r="B992" s="127">
        <v>57000</v>
      </c>
      <c r="C992" s="127">
        <f t="shared" si="39"/>
        <v>1608000</v>
      </c>
      <c r="D992" s="129">
        <f t="shared" si="40"/>
        <v>59850</v>
      </c>
      <c r="E992" s="130" t="s">
        <v>6069</v>
      </c>
      <c r="F992" s="131"/>
      <c r="G992" s="126"/>
      <c r="H992" s="126"/>
      <c r="I992" s="126"/>
      <c r="J992" s="126"/>
      <c r="K992" s="126"/>
    </row>
    <row r="993" spans="1:11" s="122" customFormat="1">
      <c r="A993" s="128" t="s">
        <v>768</v>
      </c>
      <c r="B993" s="127">
        <v>58000</v>
      </c>
      <c r="C993" s="127">
        <f t="shared" si="39"/>
        <v>1636000</v>
      </c>
      <c r="D993" s="129">
        <f t="shared" si="40"/>
        <v>60900</v>
      </c>
      <c r="E993" s="130" t="s">
        <v>6069</v>
      </c>
      <c r="F993" s="131"/>
      <c r="G993" s="126"/>
      <c r="H993" s="126"/>
      <c r="I993" s="126"/>
      <c r="J993" s="126"/>
      <c r="K993" s="126"/>
    </row>
    <row r="994" spans="1:11" s="122" customFormat="1">
      <c r="A994" s="128" t="s">
        <v>769</v>
      </c>
      <c r="B994" s="127">
        <v>59000</v>
      </c>
      <c r="C994" s="127">
        <f t="shared" si="39"/>
        <v>1664000</v>
      </c>
      <c r="D994" s="129">
        <f t="shared" si="40"/>
        <v>61950</v>
      </c>
      <c r="E994" s="130" t="s">
        <v>6069</v>
      </c>
      <c r="F994" s="131"/>
      <c r="G994" s="126"/>
      <c r="H994" s="126"/>
      <c r="I994" s="126"/>
      <c r="J994" s="126"/>
      <c r="K994" s="126"/>
    </row>
    <row r="995" spans="1:11" s="122" customFormat="1">
      <c r="A995" s="128" t="s">
        <v>770</v>
      </c>
      <c r="B995" s="127">
        <v>60000</v>
      </c>
      <c r="C995" s="127">
        <f t="shared" si="39"/>
        <v>1692000</v>
      </c>
      <c r="D995" s="129">
        <f t="shared" si="40"/>
        <v>63000</v>
      </c>
      <c r="E995" s="130" t="s">
        <v>6069</v>
      </c>
      <c r="F995" s="131"/>
      <c r="G995" s="126"/>
      <c r="H995" s="126"/>
      <c r="I995" s="126"/>
      <c r="J995" s="126"/>
      <c r="K995" s="126"/>
    </row>
    <row r="996" spans="1:11" s="122" customFormat="1">
      <c r="A996" s="128" t="s">
        <v>771</v>
      </c>
      <c r="B996" s="127">
        <v>61000</v>
      </c>
      <c r="C996" s="127">
        <f t="shared" si="39"/>
        <v>1720000</v>
      </c>
      <c r="D996" s="129">
        <f t="shared" si="40"/>
        <v>64050</v>
      </c>
      <c r="E996" s="130" t="s">
        <v>6069</v>
      </c>
      <c r="F996" s="131"/>
      <c r="G996" s="126"/>
      <c r="H996" s="126"/>
      <c r="I996" s="126"/>
      <c r="J996" s="126"/>
      <c r="K996" s="126"/>
    </row>
    <row r="997" spans="1:11" s="122" customFormat="1">
      <c r="A997" s="128" t="s">
        <v>772</v>
      </c>
      <c r="B997" s="127">
        <v>62000</v>
      </c>
      <c r="C997" s="127">
        <f t="shared" si="39"/>
        <v>1748000</v>
      </c>
      <c r="D997" s="129">
        <f t="shared" si="40"/>
        <v>65100</v>
      </c>
      <c r="E997" s="130" t="s">
        <v>6069</v>
      </c>
      <c r="F997" s="131"/>
      <c r="G997" s="126"/>
      <c r="H997" s="126"/>
      <c r="I997" s="126"/>
      <c r="J997" s="126"/>
      <c r="K997" s="126"/>
    </row>
    <row r="998" spans="1:11" s="122" customFormat="1">
      <c r="A998" s="128" t="s">
        <v>773</v>
      </c>
      <c r="B998" s="127">
        <v>63000</v>
      </c>
      <c r="C998" s="127">
        <f t="shared" si="39"/>
        <v>1776000</v>
      </c>
      <c r="D998" s="129">
        <f t="shared" si="40"/>
        <v>66150</v>
      </c>
      <c r="E998" s="130" t="s">
        <v>6069</v>
      </c>
      <c r="F998" s="131"/>
      <c r="G998" s="126"/>
      <c r="H998" s="126"/>
      <c r="I998" s="126"/>
      <c r="J998" s="126"/>
      <c r="K998" s="126"/>
    </row>
    <row r="999" spans="1:11" s="122" customFormat="1">
      <c r="A999" s="128" t="s">
        <v>774</v>
      </c>
      <c r="B999" s="127">
        <v>64000</v>
      </c>
      <c r="C999" s="127">
        <f t="shared" si="39"/>
        <v>1804000</v>
      </c>
      <c r="D999" s="129">
        <f t="shared" si="40"/>
        <v>67200</v>
      </c>
      <c r="E999" s="130" t="s">
        <v>6069</v>
      </c>
      <c r="F999" s="131"/>
      <c r="G999" s="126"/>
      <c r="H999" s="126"/>
      <c r="I999" s="126"/>
      <c r="J999" s="126"/>
      <c r="K999" s="126"/>
    </row>
    <row r="1000" spans="1:11" s="122" customFormat="1">
      <c r="A1000" s="128" t="s">
        <v>775</v>
      </c>
      <c r="B1000" s="127">
        <v>65000</v>
      </c>
      <c r="C1000" s="127">
        <f t="shared" si="39"/>
        <v>1832000</v>
      </c>
      <c r="D1000" s="129">
        <f t="shared" si="40"/>
        <v>68250</v>
      </c>
      <c r="E1000" s="130" t="s">
        <v>6069</v>
      </c>
      <c r="F1000" s="131"/>
      <c r="G1000" s="126"/>
      <c r="H1000" s="126"/>
      <c r="I1000" s="126"/>
      <c r="J1000" s="126"/>
      <c r="K1000" s="126"/>
    </row>
    <row r="1001" spans="1:11" s="122" customFormat="1">
      <c r="A1001" s="128" t="s">
        <v>776</v>
      </c>
      <c r="B1001" s="127">
        <v>66000</v>
      </c>
      <c r="C1001" s="127">
        <f t="shared" si="39"/>
        <v>1860000</v>
      </c>
      <c r="D1001" s="129">
        <f t="shared" si="40"/>
        <v>69300</v>
      </c>
      <c r="E1001" s="130" t="s">
        <v>6069</v>
      </c>
      <c r="F1001" s="131"/>
      <c r="G1001" s="126"/>
      <c r="H1001" s="126"/>
      <c r="I1001" s="126"/>
      <c r="J1001" s="126"/>
      <c r="K1001" s="126"/>
    </row>
    <row r="1002" spans="1:11" s="122" customFormat="1">
      <c r="A1002" s="128" t="s">
        <v>777</v>
      </c>
      <c r="B1002" s="127">
        <v>67000</v>
      </c>
      <c r="C1002" s="127">
        <f t="shared" ref="C1002:C1065" si="41">SUM(C1001)+28000</f>
        <v>1888000</v>
      </c>
      <c r="D1002" s="129">
        <f t="shared" si="40"/>
        <v>70350</v>
      </c>
      <c r="E1002" s="130" t="s">
        <v>6069</v>
      </c>
      <c r="F1002" s="131"/>
      <c r="G1002" s="126"/>
      <c r="H1002" s="126"/>
      <c r="I1002" s="126"/>
      <c r="J1002" s="126"/>
      <c r="K1002" s="126"/>
    </row>
    <row r="1003" spans="1:11" s="122" customFormat="1">
      <c r="A1003" s="128" t="s">
        <v>778</v>
      </c>
      <c r="B1003" s="127">
        <v>68000</v>
      </c>
      <c r="C1003" s="127">
        <f t="shared" si="41"/>
        <v>1916000</v>
      </c>
      <c r="D1003" s="129">
        <f t="shared" si="40"/>
        <v>71400</v>
      </c>
      <c r="E1003" s="130" t="s">
        <v>6069</v>
      </c>
      <c r="F1003" s="131"/>
      <c r="G1003" s="126"/>
      <c r="H1003" s="126"/>
      <c r="I1003" s="126"/>
      <c r="J1003" s="126"/>
      <c r="K1003" s="126"/>
    </row>
    <row r="1004" spans="1:11" s="122" customFormat="1">
      <c r="A1004" s="128" t="s">
        <v>779</v>
      </c>
      <c r="B1004" s="127">
        <v>69000</v>
      </c>
      <c r="C1004" s="127">
        <f t="shared" si="41"/>
        <v>1944000</v>
      </c>
      <c r="D1004" s="129">
        <f t="shared" si="40"/>
        <v>72450</v>
      </c>
      <c r="E1004" s="130" t="s">
        <v>6069</v>
      </c>
      <c r="F1004" s="131"/>
      <c r="G1004" s="126"/>
      <c r="H1004" s="126"/>
      <c r="I1004" s="126"/>
      <c r="J1004" s="126"/>
      <c r="K1004" s="126"/>
    </row>
    <row r="1005" spans="1:11" s="122" customFormat="1">
      <c r="A1005" s="128" t="s">
        <v>780</v>
      </c>
      <c r="B1005" s="127">
        <v>70000</v>
      </c>
      <c r="C1005" s="127">
        <f t="shared" si="41"/>
        <v>1972000</v>
      </c>
      <c r="D1005" s="129">
        <f t="shared" si="40"/>
        <v>73500</v>
      </c>
      <c r="E1005" s="130" t="s">
        <v>6069</v>
      </c>
      <c r="F1005" s="131"/>
      <c r="G1005" s="126"/>
      <c r="H1005" s="126"/>
      <c r="I1005" s="126"/>
      <c r="J1005" s="126"/>
      <c r="K1005" s="126"/>
    </row>
    <row r="1006" spans="1:11" s="122" customFormat="1">
      <c r="A1006" s="128" t="s">
        <v>781</v>
      </c>
      <c r="B1006" s="127">
        <v>71000</v>
      </c>
      <c r="C1006" s="127">
        <f t="shared" si="41"/>
        <v>2000000</v>
      </c>
      <c r="D1006" s="129">
        <f t="shared" si="40"/>
        <v>74550</v>
      </c>
      <c r="E1006" s="130" t="s">
        <v>6069</v>
      </c>
      <c r="F1006" s="131"/>
      <c r="G1006" s="126"/>
      <c r="H1006" s="126"/>
      <c r="I1006" s="126"/>
      <c r="J1006" s="126"/>
      <c r="K1006" s="126"/>
    </row>
    <row r="1007" spans="1:11" s="122" customFormat="1">
      <c r="A1007" s="128" t="s">
        <v>782</v>
      </c>
      <c r="B1007" s="127">
        <v>72000</v>
      </c>
      <c r="C1007" s="127">
        <f t="shared" si="41"/>
        <v>2028000</v>
      </c>
      <c r="D1007" s="129">
        <f t="shared" si="40"/>
        <v>75600</v>
      </c>
      <c r="E1007" s="130" t="s">
        <v>6069</v>
      </c>
      <c r="F1007" s="131"/>
      <c r="G1007" s="126"/>
      <c r="H1007" s="126"/>
      <c r="I1007" s="126"/>
      <c r="J1007" s="126"/>
      <c r="K1007" s="126"/>
    </row>
    <row r="1008" spans="1:11" s="122" customFormat="1">
      <c r="A1008" s="128" t="s">
        <v>783</v>
      </c>
      <c r="B1008" s="127">
        <v>73000</v>
      </c>
      <c r="C1008" s="127">
        <f t="shared" si="41"/>
        <v>2056000</v>
      </c>
      <c r="D1008" s="129">
        <f t="shared" si="40"/>
        <v>76650</v>
      </c>
      <c r="E1008" s="130" t="s">
        <v>6069</v>
      </c>
      <c r="F1008" s="131"/>
      <c r="G1008" s="126"/>
      <c r="H1008" s="126"/>
      <c r="I1008" s="126"/>
      <c r="J1008" s="126"/>
      <c r="K1008" s="126"/>
    </row>
    <row r="1009" spans="1:11" s="122" customFormat="1">
      <c r="A1009" s="128" t="s">
        <v>784</v>
      </c>
      <c r="B1009" s="127">
        <v>74000</v>
      </c>
      <c r="C1009" s="127">
        <f t="shared" si="41"/>
        <v>2084000</v>
      </c>
      <c r="D1009" s="129">
        <f t="shared" si="40"/>
        <v>77700</v>
      </c>
      <c r="E1009" s="130" t="s">
        <v>6069</v>
      </c>
      <c r="F1009" s="131"/>
      <c r="G1009" s="126"/>
      <c r="H1009" s="126"/>
      <c r="I1009" s="126"/>
      <c r="J1009" s="126"/>
      <c r="K1009" s="126"/>
    </row>
    <row r="1010" spans="1:11" s="122" customFormat="1">
      <c r="A1010" s="128" t="s">
        <v>785</v>
      </c>
      <c r="B1010" s="127">
        <v>75000</v>
      </c>
      <c r="C1010" s="127">
        <f t="shared" si="41"/>
        <v>2112000</v>
      </c>
      <c r="D1010" s="129">
        <f t="shared" si="40"/>
        <v>78750</v>
      </c>
      <c r="E1010" s="130" t="s">
        <v>6069</v>
      </c>
      <c r="F1010" s="131"/>
      <c r="G1010" s="126"/>
      <c r="H1010" s="126"/>
      <c r="I1010" s="126"/>
      <c r="J1010" s="126"/>
      <c r="K1010" s="126"/>
    </row>
    <row r="1011" spans="1:11" s="122" customFormat="1">
      <c r="A1011" s="128" t="s">
        <v>786</v>
      </c>
      <c r="B1011" s="127">
        <v>76000</v>
      </c>
      <c r="C1011" s="127">
        <f t="shared" si="41"/>
        <v>2140000</v>
      </c>
      <c r="D1011" s="129">
        <f t="shared" si="40"/>
        <v>79800</v>
      </c>
      <c r="E1011" s="130" t="s">
        <v>6069</v>
      </c>
      <c r="F1011" s="131"/>
      <c r="G1011" s="126"/>
      <c r="H1011" s="126"/>
      <c r="I1011" s="126"/>
      <c r="J1011" s="126"/>
      <c r="K1011" s="126"/>
    </row>
    <row r="1012" spans="1:11" s="122" customFormat="1">
      <c r="A1012" s="128" t="s">
        <v>787</v>
      </c>
      <c r="B1012" s="127">
        <v>77000</v>
      </c>
      <c r="C1012" s="127">
        <f t="shared" si="41"/>
        <v>2168000</v>
      </c>
      <c r="D1012" s="129">
        <f t="shared" si="40"/>
        <v>80850</v>
      </c>
      <c r="E1012" s="130" t="s">
        <v>6069</v>
      </c>
      <c r="F1012" s="131"/>
      <c r="G1012" s="126"/>
      <c r="H1012" s="126"/>
      <c r="I1012" s="126"/>
      <c r="J1012" s="126"/>
      <c r="K1012" s="126"/>
    </row>
    <row r="1013" spans="1:11" s="122" customFormat="1">
      <c r="A1013" s="128" t="s">
        <v>788</v>
      </c>
      <c r="B1013" s="127">
        <v>78000</v>
      </c>
      <c r="C1013" s="127">
        <f t="shared" si="41"/>
        <v>2196000</v>
      </c>
      <c r="D1013" s="129">
        <f t="shared" si="40"/>
        <v>81900</v>
      </c>
      <c r="E1013" s="130" t="s">
        <v>6069</v>
      </c>
      <c r="F1013" s="131"/>
      <c r="G1013" s="126"/>
      <c r="H1013" s="126"/>
      <c r="I1013" s="126"/>
      <c r="J1013" s="126"/>
      <c r="K1013" s="126"/>
    </row>
    <row r="1014" spans="1:11" s="122" customFormat="1">
      <c r="A1014" s="128" t="s">
        <v>789</v>
      </c>
      <c r="B1014" s="127">
        <v>79000</v>
      </c>
      <c r="C1014" s="127">
        <f t="shared" si="41"/>
        <v>2224000</v>
      </c>
      <c r="D1014" s="129">
        <f t="shared" si="40"/>
        <v>82950</v>
      </c>
      <c r="E1014" s="130" t="s">
        <v>6069</v>
      </c>
      <c r="F1014" s="131"/>
      <c r="G1014" s="126"/>
      <c r="H1014" s="126"/>
      <c r="I1014" s="126"/>
      <c r="J1014" s="126"/>
      <c r="K1014" s="126"/>
    </row>
    <row r="1015" spans="1:11" s="122" customFormat="1">
      <c r="A1015" s="128" t="s">
        <v>790</v>
      </c>
      <c r="B1015" s="127">
        <v>80000</v>
      </c>
      <c r="C1015" s="127">
        <f t="shared" si="41"/>
        <v>2252000</v>
      </c>
      <c r="D1015" s="129">
        <f t="shared" si="40"/>
        <v>84000</v>
      </c>
      <c r="E1015" s="130" t="s">
        <v>6069</v>
      </c>
      <c r="F1015" s="131"/>
      <c r="G1015" s="126"/>
      <c r="H1015" s="126"/>
      <c r="I1015" s="126"/>
      <c r="J1015" s="126"/>
      <c r="K1015" s="126"/>
    </row>
    <row r="1016" spans="1:11" s="122" customFormat="1">
      <c r="A1016" s="128" t="s">
        <v>791</v>
      </c>
      <c r="B1016" s="127">
        <v>81000</v>
      </c>
      <c r="C1016" s="127">
        <f t="shared" si="41"/>
        <v>2280000</v>
      </c>
      <c r="D1016" s="129">
        <f t="shared" si="40"/>
        <v>85050</v>
      </c>
      <c r="E1016" s="130" t="s">
        <v>6069</v>
      </c>
      <c r="F1016" s="131"/>
      <c r="G1016" s="126"/>
      <c r="H1016" s="126"/>
      <c r="I1016" s="126"/>
      <c r="J1016" s="126"/>
      <c r="K1016" s="126"/>
    </row>
    <row r="1017" spans="1:11" s="122" customFormat="1">
      <c r="A1017" s="128" t="s">
        <v>792</v>
      </c>
      <c r="B1017" s="127">
        <v>82000</v>
      </c>
      <c r="C1017" s="127">
        <f t="shared" si="41"/>
        <v>2308000</v>
      </c>
      <c r="D1017" s="129">
        <f t="shared" si="40"/>
        <v>86100</v>
      </c>
      <c r="E1017" s="130" t="s">
        <v>6069</v>
      </c>
      <c r="F1017" s="131"/>
      <c r="G1017" s="126"/>
      <c r="H1017" s="126"/>
      <c r="I1017" s="126"/>
      <c r="J1017" s="126"/>
      <c r="K1017" s="126"/>
    </row>
    <row r="1018" spans="1:11" s="122" customFormat="1">
      <c r="A1018" s="128" t="s">
        <v>793</v>
      </c>
      <c r="B1018" s="127">
        <v>83000</v>
      </c>
      <c r="C1018" s="127">
        <f t="shared" si="41"/>
        <v>2336000</v>
      </c>
      <c r="D1018" s="129">
        <f t="shared" si="40"/>
        <v>87150</v>
      </c>
      <c r="E1018" s="130" t="s">
        <v>6069</v>
      </c>
      <c r="F1018" s="131"/>
      <c r="G1018" s="126"/>
      <c r="H1018" s="126"/>
      <c r="I1018" s="126"/>
      <c r="J1018" s="126"/>
      <c r="K1018" s="126"/>
    </row>
    <row r="1019" spans="1:11" s="122" customFormat="1">
      <c r="A1019" s="128" t="s">
        <v>794</v>
      </c>
      <c r="B1019" s="127">
        <v>84000</v>
      </c>
      <c r="C1019" s="127">
        <f t="shared" si="41"/>
        <v>2364000</v>
      </c>
      <c r="D1019" s="129">
        <f t="shared" si="40"/>
        <v>88200</v>
      </c>
      <c r="E1019" s="130" t="s">
        <v>6069</v>
      </c>
      <c r="F1019" s="131"/>
      <c r="G1019" s="126"/>
      <c r="H1019" s="126"/>
      <c r="I1019" s="126"/>
      <c r="J1019" s="126"/>
      <c r="K1019" s="126"/>
    </row>
    <row r="1020" spans="1:11" s="122" customFormat="1">
      <c r="A1020" s="128" t="s">
        <v>795</v>
      </c>
      <c r="B1020" s="127">
        <v>85000</v>
      </c>
      <c r="C1020" s="127">
        <f t="shared" si="41"/>
        <v>2392000</v>
      </c>
      <c r="D1020" s="129">
        <f t="shared" si="40"/>
        <v>89250</v>
      </c>
      <c r="E1020" s="130" t="s">
        <v>6069</v>
      </c>
      <c r="F1020" s="131"/>
      <c r="G1020" s="126"/>
      <c r="H1020" s="126"/>
      <c r="I1020" s="126"/>
      <c r="J1020" s="126"/>
      <c r="K1020" s="126"/>
    </row>
    <row r="1021" spans="1:11" s="122" customFormat="1">
      <c r="A1021" s="128" t="s">
        <v>796</v>
      </c>
      <c r="B1021" s="127">
        <v>86000</v>
      </c>
      <c r="C1021" s="127">
        <f t="shared" si="41"/>
        <v>2420000</v>
      </c>
      <c r="D1021" s="129">
        <f t="shared" si="40"/>
        <v>90300</v>
      </c>
      <c r="E1021" s="130" t="s">
        <v>6069</v>
      </c>
      <c r="F1021" s="131"/>
      <c r="G1021" s="126"/>
      <c r="H1021" s="126"/>
      <c r="I1021" s="126"/>
      <c r="J1021" s="126"/>
      <c r="K1021" s="126"/>
    </row>
    <row r="1022" spans="1:11" s="122" customFormat="1">
      <c r="A1022" s="128" t="s">
        <v>797</v>
      </c>
      <c r="B1022" s="127">
        <v>87000</v>
      </c>
      <c r="C1022" s="127">
        <f t="shared" si="41"/>
        <v>2448000</v>
      </c>
      <c r="D1022" s="129">
        <f t="shared" si="40"/>
        <v>91350</v>
      </c>
      <c r="E1022" s="130" t="s">
        <v>6069</v>
      </c>
      <c r="F1022" s="131"/>
      <c r="G1022" s="126"/>
      <c r="H1022" s="126"/>
      <c r="I1022" s="126"/>
      <c r="J1022" s="126"/>
      <c r="K1022" s="126"/>
    </row>
    <row r="1023" spans="1:11" s="122" customFormat="1">
      <c r="A1023" s="128" t="s">
        <v>798</v>
      </c>
      <c r="B1023" s="127">
        <v>88000</v>
      </c>
      <c r="C1023" s="127">
        <f t="shared" si="41"/>
        <v>2476000</v>
      </c>
      <c r="D1023" s="129">
        <f t="shared" ref="D1023:D1086" si="42">SUM($G$2)*(B1023*0.001)</f>
        <v>92400</v>
      </c>
      <c r="E1023" s="130" t="s">
        <v>6069</v>
      </c>
      <c r="F1023" s="131"/>
      <c r="G1023" s="126"/>
      <c r="H1023" s="126"/>
      <c r="I1023" s="126"/>
      <c r="J1023" s="126"/>
      <c r="K1023" s="126"/>
    </row>
    <row r="1024" spans="1:11" s="122" customFormat="1">
      <c r="A1024" s="128" t="s">
        <v>799</v>
      </c>
      <c r="B1024" s="127">
        <v>89000</v>
      </c>
      <c r="C1024" s="127">
        <f t="shared" si="41"/>
        <v>2504000</v>
      </c>
      <c r="D1024" s="129">
        <f t="shared" si="42"/>
        <v>93450</v>
      </c>
      <c r="E1024" s="130" t="s">
        <v>6069</v>
      </c>
      <c r="F1024" s="131"/>
      <c r="G1024" s="126"/>
      <c r="H1024" s="126"/>
      <c r="I1024" s="126"/>
      <c r="J1024" s="126"/>
      <c r="K1024" s="126"/>
    </row>
    <row r="1025" spans="1:11" s="122" customFormat="1">
      <c r="A1025" s="128" t="s">
        <v>800</v>
      </c>
      <c r="B1025" s="127">
        <v>90000</v>
      </c>
      <c r="C1025" s="127">
        <f t="shared" si="41"/>
        <v>2532000</v>
      </c>
      <c r="D1025" s="129">
        <f t="shared" si="42"/>
        <v>94500</v>
      </c>
      <c r="E1025" s="130" t="s">
        <v>6069</v>
      </c>
      <c r="F1025" s="131"/>
      <c r="G1025" s="126"/>
      <c r="H1025" s="126"/>
      <c r="I1025" s="126"/>
      <c r="J1025" s="126"/>
      <c r="K1025" s="126"/>
    </row>
    <row r="1026" spans="1:11" s="122" customFormat="1">
      <c r="A1026" s="128" t="s">
        <v>801</v>
      </c>
      <c r="B1026" s="127">
        <v>91000</v>
      </c>
      <c r="C1026" s="127">
        <f t="shared" si="41"/>
        <v>2560000</v>
      </c>
      <c r="D1026" s="129">
        <f t="shared" si="42"/>
        <v>95550</v>
      </c>
      <c r="E1026" s="130" t="s">
        <v>6069</v>
      </c>
      <c r="F1026" s="131"/>
      <c r="G1026" s="126"/>
      <c r="H1026" s="126"/>
      <c r="I1026" s="126"/>
      <c r="J1026" s="126"/>
      <c r="K1026" s="126"/>
    </row>
    <row r="1027" spans="1:11" s="122" customFormat="1">
      <c r="A1027" s="128" t="s">
        <v>802</v>
      </c>
      <c r="B1027" s="127">
        <v>92000</v>
      </c>
      <c r="C1027" s="127">
        <f t="shared" si="41"/>
        <v>2588000</v>
      </c>
      <c r="D1027" s="129">
        <f t="shared" si="42"/>
        <v>96600</v>
      </c>
      <c r="E1027" s="130" t="s">
        <v>6069</v>
      </c>
      <c r="F1027" s="131"/>
      <c r="G1027" s="126"/>
      <c r="H1027" s="126"/>
      <c r="I1027" s="126"/>
      <c r="J1027" s="126"/>
      <c r="K1027" s="126"/>
    </row>
    <row r="1028" spans="1:11" s="122" customFormat="1">
      <c r="A1028" s="128" t="s">
        <v>803</v>
      </c>
      <c r="B1028" s="127">
        <v>93000</v>
      </c>
      <c r="C1028" s="127">
        <f t="shared" si="41"/>
        <v>2616000</v>
      </c>
      <c r="D1028" s="129">
        <f t="shared" si="42"/>
        <v>97650</v>
      </c>
      <c r="E1028" s="130" t="s">
        <v>6069</v>
      </c>
      <c r="F1028" s="131"/>
      <c r="G1028" s="126"/>
      <c r="H1028" s="126"/>
      <c r="I1028" s="126"/>
      <c r="J1028" s="126"/>
      <c r="K1028" s="126"/>
    </row>
    <row r="1029" spans="1:11" s="122" customFormat="1">
      <c r="A1029" s="128" t="s">
        <v>804</v>
      </c>
      <c r="B1029" s="127">
        <v>94000</v>
      </c>
      <c r="C1029" s="127">
        <f t="shared" si="41"/>
        <v>2644000</v>
      </c>
      <c r="D1029" s="129">
        <f t="shared" si="42"/>
        <v>98700</v>
      </c>
      <c r="E1029" s="130" t="s">
        <v>6069</v>
      </c>
      <c r="F1029" s="131"/>
      <c r="G1029" s="126"/>
      <c r="H1029" s="126"/>
      <c r="I1029" s="126"/>
      <c r="J1029" s="126"/>
      <c r="K1029" s="126"/>
    </row>
    <row r="1030" spans="1:11" s="122" customFormat="1">
      <c r="A1030" s="128" t="s">
        <v>805</v>
      </c>
      <c r="B1030" s="127">
        <v>95000</v>
      </c>
      <c r="C1030" s="127">
        <f t="shared" si="41"/>
        <v>2672000</v>
      </c>
      <c r="D1030" s="129">
        <f t="shared" si="42"/>
        <v>99750</v>
      </c>
      <c r="E1030" s="130" t="s">
        <v>6069</v>
      </c>
      <c r="F1030" s="131"/>
      <c r="G1030" s="126"/>
      <c r="H1030" s="126"/>
      <c r="I1030" s="126"/>
      <c r="J1030" s="126"/>
      <c r="K1030" s="126"/>
    </row>
    <row r="1031" spans="1:11" s="122" customFormat="1">
      <c r="A1031" s="128" t="s">
        <v>806</v>
      </c>
      <c r="B1031" s="127">
        <v>96000</v>
      </c>
      <c r="C1031" s="127">
        <f t="shared" si="41"/>
        <v>2700000</v>
      </c>
      <c r="D1031" s="129">
        <f t="shared" si="42"/>
        <v>100800</v>
      </c>
      <c r="E1031" s="130" t="s">
        <v>6069</v>
      </c>
      <c r="F1031" s="131"/>
      <c r="G1031" s="126"/>
      <c r="H1031" s="126"/>
      <c r="I1031" s="126"/>
      <c r="J1031" s="126"/>
      <c r="K1031" s="126"/>
    </row>
    <row r="1032" spans="1:11" s="122" customFormat="1">
      <c r="A1032" s="128" t="s">
        <v>807</v>
      </c>
      <c r="B1032" s="127">
        <v>97000</v>
      </c>
      <c r="C1032" s="127">
        <f t="shared" si="41"/>
        <v>2728000</v>
      </c>
      <c r="D1032" s="129">
        <f t="shared" si="42"/>
        <v>101850</v>
      </c>
      <c r="E1032" s="130" t="s">
        <v>6069</v>
      </c>
      <c r="F1032" s="131"/>
      <c r="G1032" s="126"/>
      <c r="H1032" s="126"/>
      <c r="I1032" s="126"/>
      <c r="J1032" s="126"/>
      <c r="K1032" s="126"/>
    </row>
    <row r="1033" spans="1:11" s="122" customFormat="1">
      <c r="A1033" s="128" t="s">
        <v>808</v>
      </c>
      <c r="B1033" s="127">
        <v>98000</v>
      </c>
      <c r="C1033" s="127">
        <f t="shared" si="41"/>
        <v>2756000</v>
      </c>
      <c r="D1033" s="129">
        <f t="shared" si="42"/>
        <v>102900</v>
      </c>
      <c r="E1033" s="130" t="s">
        <v>6069</v>
      </c>
      <c r="F1033" s="131"/>
      <c r="G1033" s="126"/>
      <c r="H1033" s="126"/>
      <c r="I1033" s="126"/>
      <c r="J1033" s="126"/>
      <c r="K1033" s="126"/>
    </row>
    <row r="1034" spans="1:11" s="122" customFormat="1">
      <c r="A1034" s="128" t="s">
        <v>809</v>
      </c>
      <c r="B1034" s="127">
        <v>99000</v>
      </c>
      <c r="C1034" s="127">
        <f t="shared" si="41"/>
        <v>2784000</v>
      </c>
      <c r="D1034" s="129">
        <f t="shared" si="42"/>
        <v>103950</v>
      </c>
      <c r="E1034" s="130" t="s">
        <v>6069</v>
      </c>
      <c r="F1034" s="131"/>
      <c r="G1034" s="126"/>
      <c r="H1034" s="126"/>
      <c r="I1034" s="126"/>
      <c r="J1034" s="126"/>
      <c r="K1034" s="126"/>
    </row>
    <row r="1035" spans="1:11" s="122" customFormat="1">
      <c r="A1035" s="128" t="s">
        <v>810</v>
      </c>
      <c r="B1035" s="127">
        <v>100000</v>
      </c>
      <c r="C1035" s="127">
        <f t="shared" si="41"/>
        <v>2812000</v>
      </c>
      <c r="D1035" s="129">
        <f t="shared" si="42"/>
        <v>105000</v>
      </c>
      <c r="E1035" s="130" t="s">
        <v>6069</v>
      </c>
      <c r="F1035" s="131"/>
      <c r="G1035" s="126"/>
      <c r="H1035" s="126"/>
      <c r="I1035" s="126"/>
      <c r="J1035" s="126"/>
      <c r="K1035" s="126"/>
    </row>
    <row r="1036" spans="1:11" s="122" customFormat="1">
      <c r="A1036" s="128" t="s">
        <v>811</v>
      </c>
      <c r="B1036" s="127">
        <v>101000</v>
      </c>
      <c r="C1036" s="127">
        <f t="shared" si="41"/>
        <v>2840000</v>
      </c>
      <c r="D1036" s="129">
        <f t="shared" si="42"/>
        <v>106050</v>
      </c>
      <c r="E1036" s="130" t="s">
        <v>6069</v>
      </c>
      <c r="F1036" s="131"/>
      <c r="G1036" s="126"/>
      <c r="H1036" s="126"/>
      <c r="I1036" s="126"/>
      <c r="J1036" s="126"/>
      <c r="K1036" s="126"/>
    </row>
    <row r="1037" spans="1:11" s="122" customFormat="1">
      <c r="A1037" s="128" t="s">
        <v>812</v>
      </c>
      <c r="B1037" s="127">
        <v>102000</v>
      </c>
      <c r="C1037" s="127">
        <f t="shared" si="41"/>
        <v>2868000</v>
      </c>
      <c r="D1037" s="129">
        <f t="shared" si="42"/>
        <v>107100</v>
      </c>
      <c r="E1037" s="130" t="s">
        <v>6069</v>
      </c>
      <c r="F1037" s="131"/>
      <c r="G1037" s="126"/>
      <c r="H1037" s="126"/>
      <c r="I1037" s="126"/>
      <c r="J1037" s="126"/>
      <c r="K1037" s="126"/>
    </row>
    <row r="1038" spans="1:11" s="122" customFormat="1">
      <c r="A1038" s="128" t="s">
        <v>813</v>
      </c>
      <c r="B1038" s="127">
        <v>103000</v>
      </c>
      <c r="C1038" s="127">
        <f t="shared" si="41"/>
        <v>2896000</v>
      </c>
      <c r="D1038" s="129">
        <f t="shared" si="42"/>
        <v>108150</v>
      </c>
      <c r="E1038" s="130" t="s">
        <v>6069</v>
      </c>
      <c r="F1038" s="131"/>
      <c r="G1038" s="126"/>
      <c r="H1038" s="126"/>
      <c r="I1038" s="126"/>
      <c r="J1038" s="126"/>
      <c r="K1038" s="126"/>
    </row>
    <row r="1039" spans="1:11" s="122" customFormat="1">
      <c r="A1039" s="128" t="s">
        <v>814</v>
      </c>
      <c r="B1039" s="127">
        <v>104000</v>
      </c>
      <c r="C1039" s="127">
        <f t="shared" si="41"/>
        <v>2924000</v>
      </c>
      <c r="D1039" s="129">
        <f t="shared" si="42"/>
        <v>109200</v>
      </c>
      <c r="E1039" s="130" t="s">
        <v>6069</v>
      </c>
      <c r="F1039" s="131"/>
      <c r="G1039" s="126"/>
      <c r="H1039" s="126"/>
      <c r="I1039" s="126"/>
      <c r="J1039" s="126"/>
      <c r="K1039" s="126"/>
    </row>
    <row r="1040" spans="1:11" s="122" customFormat="1">
      <c r="A1040" s="128" t="s">
        <v>815</v>
      </c>
      <c r="B1040" s="127">
        <v>105000</v>
      </c>
      <c r="C1040" s="127">
        <f t="shared" si="41"/>
        <v>2952000</v>
      </c>
      <c r="D1040" s="129">
        <f t="shared" si="42"/>
        <v>110250</v>
      </c>
      <c r="E1040" s="130" t="s">
        <v>6069</v>
      </c>
      <c r="F1040" s="131"/>
      <c r="G1040" s="126"/>
      <c r="H1040" s="126"/>
      <c r="I1040" s="126"/>
      <c r="J1040" s="126"/>
      <c r="K1040" s="126"/>
    </row>
    <row r="1041" spans="1:11" s="122" customFormat="1">
      <c r="A1041" s="128" t="s">
        <v>816</v>
      </c>
      <c r="B1041" s="127">
        <v>106000</v>
      </c>
      <c r="C1041" s="127">
        <f t="shared" si="41"/>
        <v>2980000</v>
      </c>
      <c r="D1041" s="129">
        <f t="shared" si="42"/>
        <v>111300</v>
      </c>
      <c r="E1041" s="130" t="s">
        <v>6069</v>
      </c>
      <c r="F1041" s="131"/>
      <c r="G1041" s="126"/>
      <c r="H1041" s="126"/>
      <c r="I1041" s="126"/>
      <c r="J1041" s="126"/>
      <c r="K1041" s="126"/>
    </row>
    <row r="1042" spans="1:11" s="122" customFormat="1">
      <c r="A1042" s="128" t="s">
        <v>817</v>
      </c>
      <c r="B1042" s="127">
        <v>107000</v>
      </c>
      <c r="C1042" s="127">
        <f t="shared" si="41"/>
        <v>3008000</v>
      </c>
      <c r="D1042" s="129">
        <f t="shared" si="42"/>
        <v>112350</v>
      </c>
      <c r="E1042" s="130" t="s">
        <v>6069</v>
      </c>
      <c r="F1042" s="131"/>
      <c r="G1042" s="126"/>
      <c r="H1042" s="126"/>
      <c r="I1042" s="126"/>
      <c r="J1042" s="126"/>
      <c r="K1042" s="126"/>
    </row>
    <row r="1043" spans="1:11" s="122" customFormat="1">
      <c r="A1043" s="128" t="s">
        <v>818</v>
      </c>
      <c r="B1043" s="127">
        <v>108000</v>
      </c>
      <c r="C1043" s="127">
        <f t="shared" si="41"/>
        <v>3036000</v>
      </c>
      <c r="D1043" s="129">
        <f t="shared" si="42"/>
        <v>113400</v>
      </c>
      <c r="E1043" s="130" t="s">
        <v>6069</v>
      </c>
      <c r="F1043" s="131"/>
      <c r="G1043" s="126"/>
      <c r="H1043" s="126"/>
      <c r="I1043" s="126"/>
      <c r="J1043" s="126"/>
      <c r="K1043" s="126"/>
    </row>
    <row r="1044" spans="1:11" s="122" customFormat="1">
      <c r="A1044" s="128" t="s">
        <v>819</v>
      </c>
      <c r="B1044" s="127">
        <v>109000</v>
      </c>
      <c r="C1044" s="127">
        <f t="shared" si="41"/>
        <v>3064000</v>
      </c>
      <c r="D1044" s="129">
        <f t="shared" si="42"/>
        <v>114450</v>
      </c>
      <c r="E1044" s="130" t="s">
        <v>6069</v>
      </c>
      <c r="F1044" s="131"/>
      <c r="G1044" s="126"/>
      <c r="H1044" s="126"/>
      <c r="I1044" s="126"/>
      <c r="J1044" s="126"/>
      <c r="K1044" s="126"/>
    </row>
    <row r="1045" spans="1:11" s="122" customFormat="1">
      <c r="A1045" s="128" t="s">
        <v>820</v>
      </c>
      <c r="B1045" s="127">
        <v>110000</v>
      </c>
      <c r="C1045" s="127">
        <f t="shared" si="41"/>
        <v>3092000</v>
      </c>
      <c r="D1045" s="129">
        <f t="shared" si="42"/>
        <v>115500</v>
      </c>
      <c r="E1045" s="130" t="s">
        <v>6069</v>
      </c>
      <c r="F1045" s="131"/>
      <c r="G1045" s="126"/>
      <c r="H1045" s="126"/>
      <c r="I1045" s="126"/>
      <c r="J1045" s="126"/>
      <c r="K1045" s="126"/>
    </row>
    <row r="1046" spans="1:11" s="122" customFormat="1">
      <c r="A1046" s="128" t="s">
        <v>821</v>
      </c>
      <c r="B1046" s="127">
        <v>111000</v>
      </c>
      <c r="C1046" s="127">
        <f t="shared" si="41"/>
        <v>3120000</v>
      </c>
      <c r="D1046" s="129">
        <f t="shared" si="42"/>
        <v>116550</v>
      </c>
      <c r="E1046" s="130" t="s">
        <v>6069</v>
      </c>
      <c r="F1046" s="131"/>
      <c r="G1046" s="126"/>
      <c r="H1046" s="126"/>
      <c r="I1046" s="126"/>
      <c r="J1046" s="126"/>
      <c r="K1046" s="126"/>
    </row>
    <row r="1047" spans="1:11" s="122" customFormat="1">
      <c r="A1047" s="128" t="s">
        <v>822</v>
      </c>
      <c r="B1047" s="127">
        <v>112000</v>
      </c>
      <c r="C1047" s="127">
        <f t="shared" si="41"/>
        <v>3148000</v>
      </c>
      <c r="D1047" s="129">
        <f t="shared" si="42"/>
        <v>117600</v>
      </c>
      <c r="E1047" s="130" t="s">
        <v>6069</v>
      </c>
      <c r="F1047" s="131"/>
      <c r="G1047" s="126"/>
      <c r="H1047" s="126"/>
      <c r="I1047" s="126"/>
      <c r="J1047" s="126"/>
      <c r="K1047" s="126"/>
    </row>
    <row r="1048" spans="1:11" s="122" customFormat="1">
      <c r="A1048" s="128" t="s">
        <v>823</v>
      </c>
      <c r="B1048" s="127">
        <v>113000</v>
      </c>
      <c r="C1048" s="127">
        <f t="shared" si="41"/>
        <v>3176000</v>
      </c>
      <c r="D1048" s="129">
        <f t="shared" si="42"/>
        <v>118650</v>
      </c>
      <c r="E1048" s="130" t="s">
        <v>6069</v>
      </c>
      <c r="F1048" s="131"/>
      <c r="G1048" s="126"/>
      <c r="H1048" s="126"/>
      <c r="I1048" s="126"/>
      <c r="J1048" s="126"/>
      <c r="K1048" s="126"/>
    </row>
    <row r="1049" spans="1:11" s="122" customFormat="1">
      <c r="A1049" s="128" t="s">
        <v>824</v>
      </c>
      <c r="B1049" s="127">
        <v>114000</v>
      </c>
      <c r="C1049" s="127">
        <f t="shared" si="41"/>
        <v>3204000</v>
      </c>
      <c r="D1049" s="129">
        <f t="shared" si="42"/>
        <v>119700</v>
      </c>
      <c r="E1049" s="130" t="s">
        <v>6069</v>
      </c>
      <c r="F1049" s="131"/>
      <c r="G1049" s="126"/>
      <c r="H1049" s="126"/>
      <c r="I1049" s="126"/>
      <c r="J1049" s="126"/>
      <c r="K1049" s="126"/>
    </row>
    <row r="1050" spans="1:11" s="122" customFormat="1">
      <c r="A1050" s="128" t="s">
        <v>825</v>
      </c>
      <c r="B1050" s="127">
        <v>115000</v>
      </c>
      <c r="C1050" s="127">
        <f t="shared" si="41"/>
        <v>3232000</v>
      </c>
      <c r="D1050" s="129">
        <f t="shared" si="42"/>
        <v>120750</v>
      </c>
      <c r="E1050" s="130" t="s">
        <v>6069</v>
      </c>
      <c r="F1050" s="131"/>
      <c r="G1050" s="126"/>
      <c r="H1050" s="126"/>
      <c r="I1050" s="126"/>
      <c r="J1050" s="126"/>
      <c r="K1050" s="126"/>
    </row>
    <row r="1051" spans="1:11" s="122" customFormat="1">
      <c r="A1051" s="128" t="s">
        <v>826</v>
      </c>
      <c r="B1051" s="127">
        <v>116000</v>
      </c>
      <c r="C1051" s="127">
        <f t="shared" si="41"/>
        <v>3260000</v>
      </c>
      <c r="D1051" s="129">
        <f t="shared" si="42"/>
        <v>121800</v>
      </c>
      <c r="E1051" s="130" t="s">
        <v>6069</v>
      </c>
      <c r="F1051" s="131"/>
      <c r="G1051" s="126"/>
      <c r="H1051" s="126"/>
      <c r="I1051" s="126"/>
      <c r="J1051" s="126"/>
      <c r="K1051" s="126"/>
    </row>
    <row r="1052" spans="1:11" s="122" customFormat="1">
      <c r="A1052" s="128" t="s">
        <v>827</v>
      </c>
      <c r="B1052" s="127">
        <v>117000</v>
      </c>
      <c r="C1052" s="127">
        <f t="shared" si="41"/>
        <v>3288000</v>
      </c>
      <c r="D1052" s="129">
        <f t="shared" si="42"/>
        <v>122850</v>
      </c>
      <c r="E1052" s="130" t="s">
        <v>6069</v>
      </c>
      <c r="F1052" s="131"/>
      <c r="G1052" s="126"/>
      <c r="H1052" s="126"/>
      <c r="I1052" s="126"/>
      <c r="J1052" s="126"/>
      <c r="K1052" s="126"/>
    </row>
    <row r="1053" spans="1:11" s="122" customFormat="1">
      <c r="A1053" s="128" t="s">
        <v>828</v>
      </c>
      <c r="B1053" s="127">
        <v>118000</v>
      </c>
      <c r="C1053" s="127">
        <f t="shared" si="41"/>
        <v>3316000</v>
      </c>
      <c r="D1053" s="129">
        <f t="shared" si="42"/>
        <v>123900</v>
      </c>
      <c r="E1053" s="130" t="s">
        <v>6069</v>
      </c>
      <c r="F1053" s="131"/>
      <c r="G1053" s="126"/>
      <c r="H1053" s="126"/>
      <c r="I1053" s="126"/>
      <c r="J1053" s="126"/>
      <c r="K1053" s="126"/>
    </row>
    <row r="1054" spans="1:11" s="122" customFormat="1">
      <c r="A1054" s="128" t="s">
        <v>829</v>
      </c>
      <c r="B1054" s="127">
        <v>119000</v>
      </c>
      <c r="C1054" s="127">
        <f t="shared" si="41"/>
        <v>3344000</v>
      </c>
      <c r="D1054" s="129">
        <f t="shared" si="42"/>
        <v>124950</v>
      </c>
      <c r="E1054" s="130" t="s">
        <v>6069</v>
      </c>
      <c r="F1054" s="131"/>
      <c r="G1054" s="126"/>
      <c r="H1054" s="126"/>
      <c r="I1054" s="126"/>
      <c r="J1054" s="126"/>
      <c r="K1054" s="126"/>
    </row>
    <row r="1055" spans="1:11" s="122" customFormat="1">
      <c r="A1055" s="128" t="s">
        <v>830</v>
      </c>
      <c r="B1055" s="127">
        <v>120000</v>
      </c>
      <c r="C1055" s="127">
        <f t="shared" si="41"/>
        <v>3372000</v>
      </c>
      <c r="D1055" s="129">
        <f t="shared" si="42"/>
        <v>126000</v>
      </c>
      <c r="E1055" s="130" t="s">
        <v>6069</v>
      </c>
      <c r="F1055" s="131"/>
      <c r="G1055" s="126"/>
      <c r="H1055" s="126"/>
      <c r="I1055" s="126"/>
      <c r="J1055" s="126"/>
      <c r="K1055" s="126"/>
    </row>
    <row r="1056" spans="1:11" s="122" customFormat="1">
      <c r="A1056" s="128" t="s">
        <v>831</v>
      </c>
      <c r="B1056" s="127">
        <v>121000</v>
      </c>
      <c r="C1056" s="127">
        <f t="shared" si="41"/>
        <v>3400000</v>
      </c>
      <c r="D1056" s="129">
        <f t="shared" si="42"/>
        <v>127050</v>
      </c>
      <c r="E1056" s="130" t="s">
        <v>6069</v>
      </c>
      <c r="F1056" s="131"/>
      <c r="G1056" s="126"/>
      <c r="H1056" s="126"/>
      <c r="I1056" s="126"/>
      <c r="J1056" s="126"/>
      <c r="K1056" s="126"/>
    </row>
    <row r="1057" spans="1:11" s="122" customFormat="1">
      <c r="A1057" s="128" t="s">
        <v>832</v>
      </c>
      <c r="B1057" s="127">
        <v>122000</v>
      </c>
      <c r="C1057" s="127">
        <f t="shared" si="41"/>
        <v>3428000</v>
      </c>
      <c r="D1057" s="129">
        <f t="shared" si="42"/>
        <v>128100</v>
      </c>
      <c r="E1057" s="130" t="s">
        <v>6069</v>
      </c>
      <c r="F1057" s="131"/>
      <c r="G1057" s="126"/>
      <c r="H1057" s="126"/>
      <c r="I1057" s="126"/>
      <c r="J1057" s="126"/>
      <c r="K1057" s="126"/>
    </row>
    <row r="1058" spans="1:11" s="122" customFormat="1">
      <c r="A1058" s="128" t="s">
        <v>833</v>
      </c>
      <c r="B1058" s="127">
        <v>123000</v>
      </c>
      <c r="C1058" s="127">
        <f t="shared" si="41"/>
        <v>3456000</v>
      </c>
      <c r="D1058" s="129">
        <f t="shared" si="42"/>
        <v>129150</v>
      </c>
      <c r="E1058" s="130" t="s">
        <v>6069</v>
      </c>
      <c r="F1058" s="131"/>
      <c r="G1058" s="126"/>
      <c r="H1058" s="126"/>
      <c r="I1058" s="126"/>
      <c r="J1058" s="126"/>
      <c r="K1058" s="126"/>
    </row>
    <row r="1059" spans="1:11" s="122" customFormat="1">
      <c r="A1059" s="128" t="s">
        <v>834</v>
      </c>
      <c r="B1059" s="127">
        <v>124000</v>
      </c>
      <c r="C1059" s="127">
        <f t="shared" si="41"/>
        <v>3484000</v>
      </c>
      <c r="D1059" s="129">
        <f t="shared" si="42"/>
        <v>130200</v>
      </c>
      <c r="E1059" s="130" t="s">
        <v>6069</v>
      </c>
      <c r="F1059" s="131"/>
      <c r="G1059" s="126"/>
      <c r="H1059" s="126"/>
      <c r="I1059" s="126"/>
      <c r="J1059" s="126"/>
      <c r="K1059" s="126"/>
    </row>
    <row r="1060" spans="1:11" s="122" customFormat="1">
      <c r="A1060" s="128" t="s">
        <v>835</v>
      </c>
      <c r="B1060" s="127">
        <v>125000</v>
      </c>
      <c r="C1060" s="127">
        <f t="shared" si="41"/>
        <v>3512000</v>
      </c>
      <c r="D1060" s="129">
        <f t="shared" si="42"/>
        <v>131250</v>
      </c>
      <c r="E1060" s="130" t="s">
        <v>6069</v>
      </c>
      <c r="F1060" s="131"/>
      <c r="G1060" s="126"/>
      <c r="H1060" s="126"/>
      <c r="I1060" s="126"/>
      <c r="J1060" s="126"/>
      <c r="K1060" s="126"/>
    </row>
    <row r="1061" spans="1:11" s="122" customFormat="1">
      <c r="A1061" s="128" t="s">
        <v>836</v>
      </c>
      <c r="B1061" s="127">
        <v>126000</v>
      </c>
      <c r="C1061" s="127">
        <f t="shared" si="41"/>
        <v>3540000</v>
      </c>
      <c r="D1061" s="129">
        <f t="shared" si="42"/>
        <v>132300</v>
      </c>
      <c r="E1061" s="130" t="s">
        <v>6069</v>
      </c>
      <c r="F1061" s="131"/>
      <c r="G1061" s="126"/>
      <c r="H1061" s="126"/>
      <c r="I1061" s="126"/>
      <c r="J1061" s="126"/>
      <c r="K1061" s="126"/>
    </row>
    <row r="1062" spans="1:11" s="122" customFormat="1">
      <c r="A1062" s="128" t="s">
        <v>837</v>
      </c>
      <c r="B1062" s="127">
        <v>127000</v>
      </c>
      <c r="C1062" s="127">
        <f t="shared" si="41"/>
        <v>3568000</v>
      </c>
      <c r="D1062" s="129">
        <f t="shared" si="42"/>
        <v>133350</v>
      </c>
      <c r="E1062" s="130" t="s">
        <v>6069</v>
      </c>
      <c r="F1062" s="131"/>
      <c r="G1062" s="126"/>
      <c r="H1062" s="126"/>
      <c r="I1062" s="126"/>
      <c r="J1062" s="126"/>
      <c r="K1062" s="126"/>
    </row>
    <row r="1063" spans="1:11" s="122" customFormat="1">
      <c r="A1063" s="128" t="s">
        <v>838</v>
      </c>
      <c r="B1063" s="127">
        <v>128000</v>
      </c>
      <c r="C1063" s="127">
        <f t="shared" si="41"/>
        <v>3596000</v>
      </c>
      <c r="D1063" s="129">
        <f t="shared" si="42"/>
        <v>134400</v>
      </c>
      <c r="E1063" s="130" t="s">
        <v>6069</v>
      </c>
      <c r="F1063" s="131"/>
      <c r="G1063" s="126"/>
      <c r="H1063" s="126"/>
      <c r="I1063" s="126"/>
      <c r="J1063" s="126"/>
      <c r="K1063" s="126"/>
    </row>
    <row r="1064" spans="1:11" s="122" customFormat="1">
      <c r="A1064" s="128" t="s">
        <v>839</v>
      </c>
      <c r="B1064" s="127">
        <v>129000</v>
      </c>
      <c r="C1064" s="127">
        <f t="shared" si="41"/>
        <v>3624000</v>
      </c>
      <c r="D1064" s="129">
        <f t="shared" si="42"/>
        <v>135450</v>
      </c>
      <c r="E1064" s="130" t="s">
        <v>6069</v>
      </c>
      <c r="F1064" s="131"/>
      <c r="G1064" s="126"/>
      <c r="H1064" s="126"/>
      <c r="I1064" s="126"/>
      <c r="J1064" s="126"/>
      <c r="K1064" s="126"/>
    </row>
    <row r="1065" spans="1:11" s="122" customFormat="1">
      <c r="A1065" s="128" t="s">
        <v>840</v>
      </c>
      <c r="B1065" s="127">
        <v>130000</v>
      </c>
      <c r="C1065" s="127">
        <f t="shared" si="41"/>
        <v>3652000</v>
      </c>
      <c r="D1065" s="129">
        <f t="shared" si="42"/>
        <v>136500</v>
      </c>
      <c r="E1065" s="130" t="s">
        <v>6069</v>
      </c>
      <c r="F1065" s="131"/>
      <c r="G1065" s="126"/>
      <c r="H1065" s="126"/>
      <c r="I1065" s="126"/>
      <c r="J1065" s="126"/>
      <c r="K1065" s="126"/>
    </row>
    <row r="1066" spans="1:11" s="122" customFormat="1">
      <c r="A1066" s="128" t="s">
        <v>841</v>
      </c>
      <c r="B1066" s="127">
        <v>131000</v>
      </c>
      <c r="C1066" s="127">
        <f t="shared" ref="C1066:C1129" si="43">SUM(C1065)+28000</f>
        <v>3680000</v>
      </c>
      <c r="D1066" s="129">
        <f t="shared" si="42"/>
        <v>137550</v>
      </c>
      <c r="E1066" s="130" t="s">
        <v>6069</v>
      </c>
      <c r="F1066" s="131"/>
      <c r="G1066" s="126"/>
      <c r="H1066" s="126"/>
      <c r="I1066" s="126"/>
      <c r="J1066" s="126"/>
      <c r="K1066" s="126"/>
    </row>
    <row r="1067" spans="1:11" s="122" customFormat="1">
      <c r="A1067" s="128" t="s">
        <v>842</v>
      </c>
      <c r="B1067" s="127">
        <v>132000</v>
      </c>
      <c r="C1067" s="127">
        <f t="shared" si="43"/>
        <v>3708000</v>
      </c>
      <c r="D1067" s="129">
        <f t="shared" si="42"/>
        <v>138600</v>
      </c>
      <c r="E1067" s="130" t="s">
        <v>6069</v>
      </c>
      <c r="F1067" s="131"/>
      <c r="G1067" s="126"/>
      <c r="H1067" s="126"/>
      <c r="I1067" s="126"/>
      <c r="J1067" s="126"/>
      <c r="K1067" s="126"/>
    </row>
    <row r="1068" spans="1:11" s="122" customFormat="1">
      <c r="A1068" s="128" t="s">
        <v>843</v>
      </c>
      <c r="B1068" s="127">
        <v>133000</v>
      </c>
      <c r="C1068" s="127">
        <f t="shared" si="43"/>
        <v>3736000</v>
      </c>
      <c r="D1068" s="129">
        <f t="shared" si="42"/>
        <v>139650</v>
      </c>
      <c r="E1068" s="130" t="s">
        <v>6069</v>
      </c>
      <c r="F1068" s="131"/>
      <c r="G1068" s="126"/>
      <c r="H1068" s="126"/>
      <c r="I1068" s="126"/>
      <c r="J1068" s="126"/>
      <c r="K1068" s="126"/>
    </row>
    <row r="1069" spans="1:11" s="122" customFormat="1">
      <c r="A1069" s="128" t="s">
        <v>844</v>
      </c>
      <c r="B1069" s="127">
        <v>134000</v>
      </c>
      <c r="C1069" s="127">
        <f t="shared" si="43"/>
        <v>3764000</v>
      </c>
      <c r="D1069" s="129">
        <f t="shared" si="42"/>
        <v>140700</v>
      </c>
      <c r="E1069" s="130" t="s">
        <v>6069</v>
      </c>
      <c r="F1069" s="131"/>
      <c r="G1069" s="126"/>
      <c r="H1069" s="126"/>
      <c r="I1069" s="126"/>
      <c r="J1069" s="126"/>
      <c r="K1069" s="126"/>
    </row>
    <row r="1070" spans="1:11" s="122" customFormat="1">
      <c r="A1070" s="128" t="s">
        <v>845</v>
      </c>
      <c r="B1070" s="127">
        <v>135000</v>
      </c>
      <c r="C1070" s="127">
        <f t="shared" si="43"/>
        <v>3792000</v>
      </c>
      <c r="D1070" s="129">
        <f t="shared" si="42"/>
        <v>141750</v>
      </c>
      <c r="E1070" s="130" t="s">
        <v>6069</v>
      </c>
      <c r="F1070" s="131"/>
      <c r="G1070" s="126"/>
      <c r="H1070" s="126"/>
      <c r="I1070" s="126"/>
      <c r="J1070" s="126"/>
      <c r="K1070" s="126"/>
    </row>
    <row r="1071" spans="1:11" s="122" customFormat="1">
      <c r="A1071" s="128" t="s">
        <v>846</v>
      </c>
      <c r="B1071" s="127">
        <v>136000</v>
      </c>
      <c r="C1071" s="127">
        <f t="shared" si="43"/>
        <v>3820000</v>
      </c>
      <c r="D1071" s="129">
        <f t="shared" si="42"/>
        <v>142800</v>
      </c>
      <c r="E1071" s="130" t="s">
        <v>6069</v>
      </c>
      <c r="F1071" s="131"/>
      <c r="G1071" s="126"/>
      <c r="H1071" s="126"/>
      <c r="I1071" s="126"/>
      <c r="J1071" s="126"/>
      <c r="K1071" s="126"/>
    </row>
    <row r="1072" spans="1:11" s="122" customFormat="1">
      <c r="A1072" s="128" t="s">
        <v>847</v>
      </c>
      <c r="B1072" s="127">
        <v>137000</v>
      </c>
      <c r="C1072" s="127">
        <f t="shared" si="43"/>
        <v>3848000</v>
      </c>
      <c r="D1072" s="129">
        <f t="shared" si="42"/>
        <v>143850</v>
      </c>
      <c r="E1072" s="130" t="s">
        <v>6069</v>
      </c>
      <c r="F1072" s="131"/>
      <c r="G1072" s="126"/>
      <c r="H1072" s="126"/>
      <c r="I1072" s="126"/>
      <c r="J1072" s="126"/>
      <c r="K1072" s="126"/>
    </row>
    <row r="1073" spans="1:11" s="122" customFormat="1">
      <c r="A1073" s="128" t="s">
        <v>848</v>
      </c>
      <c r="B1073" s="127">
        <v>138000</v>
      </c>
      <c r="C1073" s="127">
        <f t="shared" si="43"/>
        <v>3876000</v>
      </c>
      <c r="D1073" s="129">
        <f t="shared" si="42"/>
        <v>144900</v>
      </c>
      <c r="E1073" s="130" t="s">
        <v>6069</v>
      </c>
      <c r="F1073" s="131"/>
      <c r="G1073" s="126"/>
      <c r="H1073" s="126"/>
      <c r="I1073" s="126"/>
      <c r="J1073" s="126"/>
      <c r="K1073" s="126"/>
    </row>
    <row r="1074" spans="1:11" s="122" customFormat="1">
      <c r="A1074" s="128" t="s">
        <v>849</v>
      </c>
      <c r="B1074" s="127">
        <v>139000</v>
      </c>
      <c r="C1074" s="127">
        <f t="shared" si="43"/>
        <v>3904000</v>
      </c>
      <c r="D1074" s="129">
        <f t="shared" si="42"/>
        <v>145950</v>
      </c>
      <c r="E1074" s="130" t="s">
        <v>6069</v>
      </c>
      <c r="F1074" s="131"/>
      <c r="G1074" s="126"/>
      <c r="H1074" s="126"/>
      <c r="I1074" s="126"/>
      <c r="J1074" s="126"/>
      <c r="K1074" s="126"/>
    </row>
    <row r="1075" spans="1:11" s="122" customFormat="1">
      <c r="A1075" s="128" t="s">
        <v>850</v>
      </c>
      <c r="B1075" s="127">
        <v>140000</v>
      </c>
      <c r="C1075" s="127">
        <f t="shared" si="43"/>
        <v>3932000</v>
      </c>
      <c r="D1075" s="129">
        <f t="shared" si="42"/>
        <v>147000</v>
      </c>
      <c r="E1075" s="130" t="s">
        <v>6069</v>
      </c>
      <c r="F1075" s="131"/>
      <c r="G1075" s="126"/>
      <c r="H1075" s="126"/>
      <c r="I1075" s="126"/>
      <c r="J1075" s="126"/>
      <c r="K1075" s="126"/>
    </row>
    <row r="1076" spans="1:11" s="122" customFormat="1">
      <c r="A1076" s="128" t="s">
        <v>851</v>
      </c>
      <c r="B1076" s="127">
        <v>141000</v>
      </c>
      <c r="C1076" s="127">
        <f t="shared" si="43"/>
        <v>3960000</v>
      </c>
      <c r="D1076" s="129">
        <f t="shared" si="42"/>
        <v>148050</v>
      </c>
      <c r="E1076" s="130" t="s">
        <v>6069</v>
      </c>
      <c r="F1076" s="131"/>
      <c r="G1076" s="126"/>
      <c r="H1076" s="126"/>
      <c r="I1076" s="126"/>
      <c r="J1076" s="126"/>
      <c r="K1076" s="126"/>
    </row>
    <row r="1077" spans="1:11" s="122" customFormat="1">
      <c r="A1077" s="128" t="s">
        <v>852</v>
      </c>
      <c r="B1077" s="127">
        <v>142000</v>
      </c>
      <c r="C1077" s="127">
        <f t="shared" si="43"/>
        <v>3988000</v>
      </c>
      <c r="D1077" s="129">
        <f t="shared" si="42"/>
        <v>149100</v>
      </c>
      <c r="E1077" s="130" t="s">
        <v>6069</v>
      </c>
      <c r="F1077" s="131"/>
      <c r="G1077" s="126"/>
      <c r="H1077" s="126"/>
      <c r="I1077" s="126"/>
      <c r="J1077" s="126"/>
      <c r="K1077" s="126"/>
    </row>
    <row r="1078" spans="1:11" s="122" customFormat="1">
      <c r="A1078" s="128" t="s">
        <v>853</v>
      </c>
      <c r="B1078" s="127">
        <v>143000</v>
      </c>
      <c r="C1078" s="127">
        <f t="shared" si="43"/>
        <v>4016000</v>
      </c>
      <c r="D1078" s="129">
        <f t="shared" si="42"/>
        <v>150150</v>
      </c>
      <c r="E1078" s="130" t="s">
        <v>6069</v>
      </c>
      <c r="F1078" s="131"/>
      <c r="G1078" s="126"/>
      <c r="H1078" s="126"/>
      <c r="I1078" s="126"/>
      <c r="J1078" s="126"/>
      <c r="K1078" s="126"/>
    </row>
    <row r="1079" spans="1:11" s="122" customFormat="1">
      <c r="A1079" s="128" t="s">
        <v>854</v>
      </c>
      <c r="B1079" s="127">
        <v>144000</v>
      </c>
      <c r="C1079" s="127">
        <f t="shared" si="43"/>
        <v>4044000</v>
      </c>
      <c r="D1079" s="129">
        <f t="shared" si="42"/>
        <v>151200</v>
      </c>
      <c r="E1079" s="130" t="s">
        <v>6069</v>
      </c>
      <c r="F1079" s="131"/>
      <c r="G1079" s="126"/>
      <c r="H1079" s="126"/>
      <c r="I1079" s="126"/>
      <c r="J1079" s="126"/>
      <c r="K1079" s="126"/>
    </row>
    <row r="1080" spans="1:11" s="122" customFormat="1">
      <c r="A1080" s="128" t="s">
        <v>855</v>
      </c>
      <c r="B1080" s="127">
        <v>145000</v>
      </c>
      <c r="C1080" s="127">
        <f t="shared" si="43"/>
        <v>4072000</v>
      </c>
      <c r="D1080" s="129">
        <f t="shared" si="42"/>
        <v>152250</v>
      </c>
      <c r="E1080" s="130" t="s">
        <v>6069</v>
      </c>
      <c r="F1080" s="131"/>
      <c r="G1080" s="126"/>
      <c r="H1080" s="126"/>
      <c r="I1080" s="126"/>
      <c r="J1080" s="126"/>
      <c r="K1080" s="126"/>
    </row>
    <row r="1081" spans="1:11" s="122" customFormat="1">
      <c r="A1081" s="128" t="s">
        <v>856</v>
      </c>
      <c r="B1081" s="127">
        <v>146000</v>
      </c>
      <c r="C1081" s="127">
        <f t="shared" si="43"/>
        <v>4100000</v>
      </c>
      <c r="D1081" s="129">
        <f t="shared" si="42"/>
        <v>153300</v>
      </c>
      <c r="E1081" s="130" t="s">
        <v>6069</v>
      </c>
      <c r="F1081" s="131"/>
      <c r="G1081" s="126"/>
      <c r="H1081" s="126"/>
      <c r="I1081" s="126"/>
      <c r="J1081" s="126"/>
      <c r="K1081" s="126"/>
    </row>
    <row r="1082" spans="1:11" s="122" customFormat="1">
      <c r="A1082" s="128" t="s">
        <v>857</v>
      </c>
      <c r="B1082" s="127">
        <v>147000</v>
      </c>
      <c r="C1082" s="127">
        <f t="shared" si="43"/>
        <v>4128000</v>
      </c>
      <c r="D1082" s="129">
        <f t="shared" si="42"/>
        <v>154350</v>
      </c>
      <c r="E1082" s="130" t="s">
        <v>6069</v>
      </c>
      <c r="F1082" s="131"/>
      <c r="G1082" s="126"/>
      <c r="H1082" s="126"/>
      <c r="I1082" s="126"/>
      <c r="J1082" s="126"/>
      <c r="K1082" s="126"/>
    </row>
    <row r="1083" spans="1:11" s="122" customFormat="1">
      <c r="A1083" s="128" t="s">
        <v>858</v>
      </c>
      <c r="B1083" s="127">
        <v>148000</v>
      </c>
      <c r="C1083" s="127">
        <f t="shared" si="43"/>
        <v>4156000</v>
      </c>
      <c r="D1083" s="129">
        <f t="shared" si="42"/>
        <v>155400</v>
      </c>
      <c r="E1083" s="130" t="s">
        <v>6069</v>
      </c>
      <c r="F1083" s="131"/>
      <c r="G1083" s="126"/>
      <c r="H1083" s="126"/>
      <c r="I1083" s="126"/>
      <c r="J1083" s="126"/>
      <c r="K1083" s="126"/>
    </row>
    <row r="1084" spans="1:11" s="122" customFormat="1">
      <c r="A1084" s="128" t="s">
        <v>859</v>
      </c>
      <c r="B1084" s="127">
        <v>149000</v>
      </c>
      <c r="C1084" s="127">
        <f t="shared" si="43"/>
        <v>4184000</v>
      </c>
      <c r="D1084" s="129">
        <f t="shared" si="42"/>
        <v>156450</v>
      </c>
      <c r="E1084" s="130" t="s">
        <v>6069</v>
      </c>
      <c r="F1084" s="131"/>
      <c r="G1084" s="126"/>
      <c r="H1084" s="126"/>
      <c r="I1084" s="126"/>
      <c r="J1084" s="126"/>
      <c r="K1084" s="126"/>
    </row>
    <row r="1085" spans="1:11" s="122" customFormat="1">
      <c r="A1085" s="128" t="s">
        <v>860</v>
      </c>
      <c r="B1085" s="127">
        <v>150000</v>
      </c>
      <c r="C1085" s="127">
        <f t="shared" si="43"/>
        <v>4212000</v>
      </c>
      <c r="D1085" s="129">
        <f t="shared" si="42"/>
        <v>157500</v>
      </c>
      <c r="E1085" s="130" t="s">
        <v>6069</v>
      </c>
      <c r="F1085" s="131"/>
      <c r="G1085" s="126"/>
      <c r="H1085" s="126"/>
      <c r="I1085" s="126"/>
      <c r="J1085" s="126"/>
      <c r="K1085" s="126"/>
    </row>
    <row r="1086" spans="1:11" s="122" customFormat="1">
      <c r="A1086" s="128" t="s">
        <v>3566</v>
      </c>
      <c r="B1086" s="127">
        <v>151000</v>
      </c>
      <c r="C1086" s="127">
        <f t="shared" si="43"/>
        <v>4240000</v>
      </c>
      <c r="D1086" s="129">
        <f t="shared" si="42"/>
        <v>158550</v>
      </c>
      <c r="E1086" s="130" t="s">
        <v>6069</v>
      </c>
      <c r="F1086" s="131"/>
      <c r="G1086" s="126"/>
      <c r="H1086" s="126"/>
      <c r="I1086" s="126"/>
      <c r="J1086" s="126"/>
      <c r="K1086" s="126"/>
    </row>
    <row r="1087" spans="1:11" s="122" customFormat="1">
      <c r="A1087" s="128" t="s">
        <v>3567</v>
      </c>
      <c r="B1087" s="127">
        <v>152000</v>
      </c>
      <c r="C1087" s="127">
        <f t="shared" si="43"/>
        <v>4268000</v>
      </c>
      <c r="D1087" s="129">
        <f t="shared" ref="D1087:D1137" si="44">SUM($G$2)*(B1087*0.001)</f>
        <v>159600</v>
      </c>
      <c r="E1087" s="130" t="s">
        <v>6069</v>
      </c>
      <c r="F1087" s="131"/>
      <c r="G1087" s="126"/>
      <c r="H1087" s="126"/>
      <c r="I1087" s="126"/>
      <c r="J1087" s="126"/>
      <c r="K1087" s="126"/>
    </row>
    <row r="1088" spans="1:11" s="122" customFormat="1">
      <c r="A1088" s="128" t="s">
        <v>3568</v>
      </c>
      <c r="B1088" s="127">
        <v>153000</v>
      </c>
      <c r="C1088" s="127">
        <f t="shared" si="43"/>
        <v>4296000</v>
      </c>
      <c r="D1088" s="129">
        <f t="shared" si="44"/>
        <v>160650</v>
      </c>
      <c r="E1088" s="130" t="s">
        <v>6069</v>
      </c>
      <c r="F1088" s="131"/>
      <c r="G1088" s="126"/>
      <c r="H1088" s="126"/>
      <c r="I1088" s="126"/>
      <c r="J1088" s="126"/>
      <c r="K1088" s="126"/>
    </row>
    <row r="1089" spans="1:11" s="122" customFormat="1">
      <c r="A1089" s="128" t="s">
        <v>3569</v>
      </c>
      <c r="B1089" s="127">
        <v>154000</v>
      </c>
      <c r="C1089" s="127">
        <f t="shared" si="43"/>
        <v>4324000</v>
      </c>
      <c r="D1089" s="129">
        <f t="shared" si="44"/>
        <v>161700</v>
      </c>
      <c r="E1089" s="130" t="s">
        <v>6069</v>
      </c>
      <c r="F1089" s="131"/>
      <c r="G1089" s="126"/>
      <c r="H1089" s="126"/>
      <c r="I1089" s="126"/>
      <c r="J1089" s="126"/>
      <c r="K1089" s="126"/>
    </row>
    <row r="1090" spans="1:11" s="122" customFormat="1">
      <c r="A1090" s="128" t="s">
        <v>3570</v>
      </c>
      <c r="B1090" s="127">
        <v>155000</v>
      </c>
      <c r="C1090" s="127">
        <f t="shared" si="43"/>
        <v>4352000</v>
      </c>
      <c r="D1090" s="129">
        <f t="shared" si="44"/>
        <v>162750</v>
      </c>
      <c r="E1090" s="130" t="s">
        <v>6069</v>
      </c>
      <c r="F1090" s="131"/>
      <c r="G1090" s="126"/>
      <c r="H1090" s="126"/>
      <c r="I1090" s="126"/>
      <c r="J1090" s="126"/>
      <c r="K1090" s="126"/>
    </row>
    <row r="1091" spans="1:11" s="122" customFormat="1">
      <c r="A1091" s="128" t="s">
        <v>3571</v>
      </c>
      <c r="B1091" s="127">
        <v>156000</v>
      </c>
      <c r="C1091" s="127">
        <f t="shared" si="43"/>
        <v>4380000</v>
      </c>
      <c r="D1091" s="129">
        <f t="shared" si="44"/>
        <v>163800</v>
      </c>
      <c r="E1091" s="130" t="s">
        <v>6069</v>
      </c>
      <c r="F1091" s="131"/>
      <c r="G1091" s="126"/>
      <c r="H1091" s="126"/>
      <c r="I1091" s="126"/>
      <c r="J1091" s="126"/>
      <c r="K1091" s="126"/>
    </row>
    <row r="1092" spans="1:11" s="122" customFormat="1">
      <c r="A1092" s="128" t="s">
        <v>3572</v>
      </c>
      <c r="B1092" s="127">
        <v>157000</v>
      </c>
      <c r="C1092" s="127">
        <f t="shared" si="43"/>
        <v>4408000</v>
      </c>
      <c r="D1092" s="129">
        <f t="shared" si="44"/>
        <v>164850</v>
      </c>
      <c r="E1092" s="130" t="s">
        <v>6069</v>
      </c>
      <c r="F1092" s="131"/>
      <c r="G1092" s="126"/>
      <c r="H1092" s="126"/>
      <c r="I1092" s="126"/>
      <c r="J1092" s="126"/>
      <c r="K1092" s="126"/>
    </row>
    <row r="1093" spans="1:11" s="122" customFormat="1">
      <c r="A1093" s="128" t="s">
        <v>3573</v>
      </c>
      <c r="B1093" s="127">
        <v>158000</v>
      </c>
      <c r="C1093" s="127">
        <f t="shared" si="43"/>
        <v>4436000</v>
      </c>
      <c r="D1093" s="129">
        <f t="shared" si="44"/>
        <v>165900</v>
      </c>
      <c r="E1093" s="130" t="s">
        <v>6069</v>
      </c>
      <c r="F1093" s="131"/>
      <c r="G1093" s="126"/>
      <c r="H1093" s="126"/>
      <c r="I1093" s="126"/>
      <c r="J1093" s="126"/>
      <c r="K1093" s="126"/>
    </row>
    <row r="1094" spans="1:11" s="122" customFormat="1">
      <c r="A1094" s="128" t="s">
        <v>3574</v>
      </c>
      <c r="B1094" s="127">
        <v>159000</v>
      </c>
      <c r="C1094" s="127">
        <f t="shared" si="43"/>
        <v>4464000</v>
      </c>
      <c r="D1094" s="129">
        <f t="shared" si="44"/>
        <v>166950</v>
      </c>
      <c r="E1094" s="130" t="s">
        <v>6069</v>
      </c>
      <c r="F1094" s="131"/>
      <c r="G1094" s="126"/>
      <c r="H1094" s="126"/>
      <c r="I1094" s="126"/>
      <c r="J1094" s="126"/>
      <c r="K1094" s="126"/>
    </row>
    <row r="1095" spans="1:11" s="122" customFormat="1">
      <c r="A1095" s="128" t="s">
        <v>3575</v>
      </c>
      <c r="B1095" s="127">
        <v>160000</v>
      </c>
      <c r="C1095" s="127">
        <f t="shared" si="43"/>
        <v>4492000</v>
      </c>
      <c r="D1095" s="129">
        <f t="shared" si="44"/>
        <v>168000</v>
      </c>
      <c r="E1095" s="130" t="s">
        <v>6069</v>
      </c>
      <c r="F1095" s="131"/>
      <c r="G1095" s="126"/>
      <c r="H1095" s="126"/>
      <c r="I1095" s="126"/>
      <c r="J1095" s="126"/>
      <c r="K1095" s="126"/>
    </row>
    <row r="1096" spans="1:11" s="122" customFormat="1">
      <c r="A1096" s="128" t="s">
        <v>3576</v>
      </c>
      <c r="B1096" s="127">
        <v>161000</v>
      </c>
      <c r="C1096" s="127">
        <f t="shared" si="43"/>
        <v>4520000</v>
      </c>
      <c r="D1096" s="129">
        <f t="shared" si="44"/>
        <v>169050</v>
      </c>
      <c r="E1096" s="130" t="s">
        <v>6069</v>
      </c>
      <c r="F1096" s="131"/>
      <c r="G1096" s="126"/>
      <c r="H1096" s="126"/>
      <c r="I1096" s="126"/>
      <c r="J1096" s="126"/>
      <c r="K1096" s="126"/>
    </row>
    <row r="1097" spans="1:11" s="122" customFormat="1">
      <c r="A1097" s="128" t="s">
        <v>3577</v>
      </c>
      <c r="B1097" s="127">
        <v>162000</v>
      </c>
      <c r="C1097" s="127">
        <f t="shared" si="43"/>
        <v>4548000</v>
      </c>
      <c r="D1097" s="129">
        <f t="shared" si="44"/>
        <v>170100</v>
      </c>
      <c r="E1097" s="130" t="s">
        <v>6069</v>
      </c>
      <c r="F1097" s="131"/>
      <c r="G1097" s="126"/>
      <c r="H1097" s="126"/>
      <c r="I1097" s="126"/>
      <c r="J1097" s="126"/>
      <c r="K1097" s="126"/>
    </row>
    <row r="1098" spans="1:11" s="122" customFormat="1">
      <c r="A1098" s="128" t="s">
        <v>3578</v>
      </c>
      <c r="B1098" s="127">
        <v>163000</v>
      </c>
      <c r="C1098" s="127">
        <f t="shared" si="43"/>
        <v>4576000</v>
      </c>
      <c r="D1098" s="129">
        <f t="shared" si="44"/>
        <v>171150</v>
      </c>
      <c r="E1098" s="130" t="s">
        <v>6069</v>
      </c>
      <c r="F1098" s="131"/>
      <c r="G1098" s="126"/>
      <c r="H1098" s="126"/>
      <c r="I1098" s="126"/>
      <c r="J1098" s="126"/>
      <c r="K1098" s="126"/>
    </row>
    <row r="1099" spans="1:11" s="122" customFormat="1">
      <c r="A1099" s="128" t="s">
        <v>3579</v>
      </c>
      <c r="B1099" s="127">
        <v>164000</v>
      </c>
      <c r="C1099" s="127">
        <f t="shared" si="43"/>
        <v>4604000</v>
      </c>
      <c r="D1099" s="129">
        <f t="shared" si="44"/>
        <v>172200</v>
      </c>
      <c r="E1099" s="130" t="s">
        <v>6069</v>
      </c>
      <c r="F1099" s="131"/>
      <c r="G1099" s="126"/>
      <c r="H1099" s="126"/>
      <c r="I1099" s="126"/>
      <c r="J1099" s="126"/>
      <c r="K1099" s="126"/>
    </row>
    <row r="1100" spans="1:11" s="122" customFormat="1">
      <c r="A1100" s="128" t="s">
        <v>3580</v>
      </c>
      <c r="B1100" s="127">
        <v>165000</v>
      </c>
      <c r="C1100" s="127">
        <f t="shared" si="43"/>
        <v>4632000</v>
      </c>
      <c r="D1100" s="129">
        <f t="shared" si="44"/>
        <v>173250</v>
      </c>
      <c r="E1100" s="130" t="s">
        <v>6069</v>
      </c>
      <c r="F1100" s="131"/>
      <c r="G1100" s="126"/>
      <c r="H1100" s="126"/>
      <c r="I1100" s="126"/>
      <c r="J1100" s="126"/>
      <c r="K1100" s="126"/>
    </row>
    <row r="1101" spans="1:11" s="122" customFormat="1">
      <c r="A1101" s="128" t="s">
        <v>3581</v>
      </c>
      <c r="B1101" s="127">
        <v>166000</v>
      </c>
      <c r="C1101" s="127">
        <f t="shared" si="43"/>
        <v>4660000</v>
      </c>
      <c r="D1101" s="129">
        <f t="shared" si="44"/>
        <v>174300</v>
      </c>
      <c r="E1101" s="130" t="s">
        <v>6069</v>
      </c>
      <c r="F1101" s="131"/>
      <c r="G1101" s="126"/>
      <c r="H1101" s="126"/>
      <c r="I1101" s="126"/>
      <c r="J1101" s="126"/>
      <c r="K1101" s="126"/>
    </row>
    <row r="1102" spans="1:11" s="122" customFormat="1">
      <c r="A1102" s="128" t="s">
        <v>3582</v>
      </c>
      <c r="B1102" s="127">
        <v>167000</v>
      </c>
      <c r="C1102" s="127">
        <f t="shared" si="43"/>
        <v>4688000</v>
      </c>
      <c r="D1102" s="129">
        <f t="shared" si="44"/>
        <v>175350</v>
      </c>
      <c r="E1102" s="130" t="s">
        <v>6069</v>
      </c>
      <c r="F1102" s="131"/>
      <c r="G1102" s="126"/>
      <c r="H1102" s="126"/>
      <c r="I1102" s="126"/>
      <c r="J1102" s="126"/>
      <c r="K1102" s="126"/>
    </row>
    <row r="1103" spans="1:11" s="122" customFormat="1">
      <c r="A1103" s="128" t="s">
        <v>3583</v>
      </c>
      <c r="B1103" s="127">
        <v>168000</v>
      </c>
      <c r="C1103" s="127">
        <f t="shared" si="43"/>
        <v>4716000</v>
      </c>
      <c r="D1103" s="129">
        <f t="shared" si="44"/>
        <v>176400</v>
      </c>
      <c r="E1103" s="130" t="s">
        <v>6069</v>
      </c>
      <c r="F1103" s="131"/>
      <c r="G1103" s="126"/>
      <c r="H1103" s="126"/>
      <c r="I1103" s="126"/>
      <c r="J1103" s="126"/>
      <c r="K1103" s="126"/>
    </row>
    <row r="1104" spans="1:11" s="122" customFormat="1">
      <c r="A1104" s="128" t="s">
        <v>3584</v>
      </c>
      <c r="B1104" s="127">
        <v>169000</v>
      </c>
      <c r="C1104" s="127">
        <f t="shared" si="43"/>
        <v>4744000</v>
      </c>
      <c r="D1104" s="129">
        <f t="shared" si="44"/>
        <v>177450</v>
      </c>
      <c r="E1104" s="130" t="s">
        <v>6069</v>
      </c>
      <c r="F1104" s="131"/>
      <c r="G1104" s="126"/>
      <c r="H1104" s="126"/>
      <c r="I1104" s="126"/>
      <c r="J1104" s="126"/>
      <c r="K1104" s="126"/>
    </row>
    <row r="1105" spans="1:11" s="122" customFormat="1">
      <c r="A1105" s="128" t="s">
        <v>3585</v>
      </c>
      <c r="B1105" s="127">
        <v>170000</v>
      </c>
      <c r="C1105" s="127">
        <f t="shared" si="43"/>
        <v>4772000</v>
      </c>
      <c r="D1105" s="129">
        <f t="shared" si="44"/>
        <v>178500</v>
      </c>
      <c r="E1105" s="130" t="s">
        <v>6069</v>
      </c>
      <c r="F1105" s="131"/>
      <c r="G1105" s="126"/>
      <c r="H1105" s="126"/>
      <c r="I1105" s="126"/>
      <c r="J1105" s="126"/>
      <c r="K1105" s="126"/>
    </row>
    <row r="1106" spans="1:11" s="122" customFormat="1">
      <c r="A1106" s="128" t="s">
        <v>3586</v>
      </c>
      <c r="B1106" s="127">
        <v>171000</v>
      </c>
      <c r="C1106" s="127">
        <f t="shared" si="43"/>
        <v>4800000</v>
      </c>
      <c r="D1106" s="129">
        <f t="shared" si="44"/>
        <v>179550</v>
      </c>
      <c r="E1106" s="130" t="s">
        <v>6069</v>
      </c>
      <c r="F1106" s="131"/>
      <c r="G1106" s="126"/>
      <c r="H1106" s="126"/>
      <c r="I1106" s="126"/>
      <c r="J1106" s="126"/>
      <c r="K1106" s="126"/>
    </row>
    <row r="1107" spans="1:11" s="122" customFormat="1">
      <c r="A1107" s="128" t="s">
        <v>3587</v>
      </c>
      <c r="B1107" s="127">
        <v>172000</v>
      </c>
      <c r="C1107" s="127">
        <f t="shared" si="43"/>
        <v>4828000</v>
      </c>
      <c r="D1107" s="129">
        <f t="shared" si="44"/>
        <v>180600</v>
      </c>
      <c r="E1107" s="130" t="s">
        <v>6069</v>
      </c>
      <c r="F1107" s="131"/>
      <c r="G1107" s="126"/>
      <c r="H1107" s="126"/>
      <c r="I1107" s="126"/>
      <c r="J1107" s="126"/>
      <c r="K1107" s="126"/>
    </row>
    <row r="1108" spans="1:11" s="122" customFormat="1">
      <c r="A1108" s="128" t="s">
        <v>3588</v>
      </c>
      <c r="B1108" s="127">
        <v>173000</v>
      </c>
      <c r="C1108" s="127">
        <f t="shared" si="43"/>
        <v>4856000</v>
      </c>
      <c r="D1108" s="129">
        <f t="shared" si="44"/>
        <v>181650</v>
      </c>
      <c r="E1108" s="130" t="s">
        <v>6069</v>
      </c>
      <c r="F1108" s="131"/>
      <c r="G1108" s="126"/>
      <c r="H1108" s="126"/>
      <c r="I1108" s="126"/>
      <c r="J1108" s="126"/>
      <c r="K1108" s="126"/>
    </row>
    <row r="1109" spans="1:11" s="122" customFormat="1">
      <c r="A1109" s="128" t="s">
        <v>3589</v>
      </c>
      <c r="B1109" s="127">
        <v>174000</v>
      </c>
      <c r="C1109" s="127">
        <f t="shared" si="43"/>
        <v>4884000</v>
      </c>
      <c r="D1109" s="129">
        <f t="shared" si="44"/>
        <v>182700</v>
      </c>
      <c r="E1109" s="130" t="s">
        <v>6069</v>
      </c>
      <c r="F1109" s="131"/>
      <c r="G1109" s="126"/>
      <c r="H1109" s="126"/>
      <c r="I1109" s="126"/>
      <c r="J1109" s="126"/>
      <c r="K1109" s="126"/>
    </row>
    <row r="1110" spans="1:11" s="122" customFormat="1">
      <c r="A1110" s="128" t="s">
        <v>3590</v>
      </c>
      <c r="B1110" s="127">
        <v>175000</v>
      </c>
      <c r="C1110" s="127">
        <f t="shared" si="43"/>
        <v>4912000</v>
      </c>
      <c r="D1110" s="129">
        <f t="shared" si="44"/>
        <v>183750</v>
      </c>
      <c r="E1110" s="130" t="s">
        <v>6069</v>
      </c>
      <c r="F1110" s="131"/>
      <c r="G1110" s="126"/>
      <c r="H1110" s="126"/>
      <c r="I1110" s="126"/>
      <c r="J1110" s="126"/>
      <c r="K1110" s="126"/>
    </row>
    <row r="1111" spans="1:11" s="122" customFormat="1">
      <c r="A1111" s="128" t="s">
        <v>3591</v>
      </c>
      <c r="B1111" s="127">
        <v>176000</v>
      </c>
      <c r="C1111" s="127">
        <f t="shared" si="43"/>
        <v>4940000</v>
      </c>
      <c r="D1111" s="129">
        <f t="shared" si="44"/>
        <v>184800</v>
      </c>
      <c r="E1111" s="130" t="s">
        <v>6069</v>
      </c>
      <c r="F1111" s="131"/>
      <c r="G1111" s="126"/>
      <c r="H1111" s="126"/>
      <c r="I1111" s="126"/>
      <c r="J1111" s="126"/>
      <c r="K1111" s="126"/>
    </row>
    <row r="1112" spans="1:11" s="122" customFormat="1">
      <c r="A1112" s="128" t="s">
        <v>3592</v>
      </c>
      <c r="B1112" s="127">
        <v>177000</v>
      </c>
      <c r="C1112" s="127">
        <f t="shared" si="43"/>
        <v>4968000</v>
      </c>
      <c r="D1112" s="129">
        <f t="shared" si="44"/>
        <v>185850</v>
      </c>
      <c r="E1112" s="130" t="s">
        <v>6069</v>
      </c>
      <c r="F1112" s="131"/>
      <c r="G1112" s="126"/>
      <c r="H1112" s="126"/>
      <c r="I1112" s="126"/>
      <c r="J1112" s="126"/>
      <c r="K1112" s="126"/>
    </row>
    <row r="1113" spans="1:11" s="122" customFormat="1">
      <c r="A1113" s="128" t="s">
        <v>3593</v>
      </c>
      <c r="B1113" s="127">
        <v>178000</v>
      </c>
      <c r="C1113" s="127">
        <f t="shared" si="43"/>
        <v>4996000</v>
      </c>
      <c r="D1113" s="129">
        <f t="shared" si="44"/>
        <v>186900</v>
      </c>
      <c r="E1113" s="130" t="s">
        <v>6069</v>
      </c>
      <c r="F1113" s="131"/>
      <c r="G1113" s="126"/>
      <c r="H1113" s="126"/>
      <c r="I1113" s="126"/>
      <c r="J1113" s="126"/>
      <c r="K1113" s="126"/>
    </row>
    <row r="1114" spans="1:11" s="122" customFormat="1">
      <c r="A1114" s="128" t="s">
        <v>3594</v>
      </c>
      <c r="B1114" s="127">
        <v>179000</v>
      </c>
      <c r="C1114" s="127">
        <f t="shared" si="43"/>
        <v>5024000</v>
      </c>
      <c r="D1114" s="129">
        <f t="shared" si="44"/>
        <v>187950</v>
      </c>
      <c r="E1114" s="130" t="s">
        <v>6069</v>
      </c>
      <c r="F1114" s="131"/>
      <c r="G1114" s="126"/>
      <c r="H1114" s="126"/>
      <c r="I1114" s="126"/>
      <c r="J1114" s="126"/>
      <c r="K1114" s="126"/>
    </row>
    <row r="1115" spans="1:11" s="122" customFormat="1">
      <c r="A1115" s="128" t="s">
        <v>3595</v>
      </c>
      <c r="B1115" s="127">
        <v>180000</v>
      </c>
      <c r="C1115" s="127">
        <f t="shared" si="43"/>
        <v>5052000</v>
      </c>
      <c r="D1115" s="129">
        <f t="shared" si="44"/>
        <v>189000</v>
      </c>
      <c r="E1115" s="130" t="s">
        <v>6069</v>
      </c>
      <c r="F1115" s="131"/>
      <c r="G1115" s="126"/>
      <c r="H1115" s="126"/>
      <c r="I1115" s="126"/>
      <c r="J1115" s="126"/>
      <c r="K1115" s="126"/>
    </row>
    <row r="1116" spans="1:11" s="122" customFormat="1">
      <c r="A1116" s="128" t="s">
        <v>4065</v>
      </c>
      <c r="B1116" s="127">
        <v>181000</v>
      </c>
      <c r="C1116" s="127">
        <f t="shared" si="43"/>
        <v>5080000</v>
      </c>
      <c r="D1116" s="129">
        <f t="shared" si="44"/>
        <v>190050</v>
      </c>
      <c r="E1116" s="130" t="s">
        <v>6069</v>
      </c>
      <c r="F1116" s="131"/>
      <c r="G1116" s="126"/>
      <c r="H1116" s="126"/>
      <c r="I1116" s="126"/>
      <c r="J1116" s="126"/>
      <c r="K1116" s="126"/>
    </row>
    <row r="1117" spans="1:11" s="122" customFormat="1">
      <c r="A1117" s="128" t="s">
        <v>4066</v>
      </c>
      <c r="B1117" s="127">
        <v>182000</v>
      </c>
      <c r="C1117" s="127">
        <f t="shared" si="43"/>
        <v>5108000</v>
      </c>
      <c r="D1117" s="129">
        <f t="shared" si="44"/>
        <v>191100</v>
      </c>
      <c r="E1117" s="130" t="s">
        <v>6069</v>
      </c>
      <c r="F1117" s="131"/>
      <c r="G1117" s="126"/>
      <c r="H1117" s="126"/>
      <c r="I1117" s="126"/>
      <c r="J1117" s="126"/>
      <c r="K1117" s="126"/>
    </row>
    <row r="1118" spans="1:11" s="122" customFormat="1">
      <c r="A1118" s="128" t="s">
        <v>4067</v>
      </c>
      <c r="B1118" s="127">
        <v>183000</v>
      </c>
      <c r="C1118" s="127">
        <f t="shared" si="43"/>
        <v>5136000</v>
      </c>
      <c r="D1118" s="129">
        <f t="shared" si="44"/>
        <v>192150</v>
      </c>
      <c r="E1118" s="130" t="s">
        <v>6069</v>
      </c>
      <c r="F1118" s="131"/>
      <c r="G1118" s="126"/>
      <c r="H1118" s="126"/>
      <c r="I1118" s="126"/>
      <c r="J1118" s="126"/>
      <c r="K1118" s="126"/>
    </row>
    <row r="1119" spans="1:11" s="122" customFormat="1">
      <c r="A1119" s="128" t="s">
        <v>4068</v>
      </c>
      <c r="B1119" s="127">
        <v>184000</v>
      </c>
      <c r="C1119" s="127">
        <f t="shared" si="43"/>
        <v>5164000</v>
      </c>
      <c r="D1119" s="129">
        <f t="shared" si="44"/>
        <v>193200</v>
      </c>
      <c r="E1119" s="130" t="s">
        <v>6069</v>
      </c>
      <c r="F1119" s="131"/>
      <c r="G1119" s="126"/>
      <c r="H1119" s="126"/>
      <c r="I1119" s="126"/>
      <c r="J1119" s="126"/>
      <c r="K1119" s="126"/>
    </row>
    <row r="1120" spans="1:11" s="122" customFormat="1">
      <c r="A1120" s="128" t="s">
        <v>4069</v>
      </c>
      <c r="B1120" s="127">
        <v>185000</v>
      </c>
      <c r="C1120" s="127">
        <f t="shared" si="43"/>
        <v>5192000</v>
      </c>
      <c r="D1120" s="129">
        <f t="shared" si="44"/>
        <v>194250</v>
      </c>
      <c r="E1120" s="130" t="s">
        <v>6069</v>
      </c>
      <c r="F1120" s="131"/>
      <c r="G1120" s="126"/>
      <c r="H1120" s="126"/>
      <c r="I1120" s="126"/>
      <c r="J1120" s="126"/>
      <c r="K1120" s="126"/>
    </row>
    <row r="1121" spans="1:11" s="122" customFormat="1">
      <c r="A1121" s="128" t="s">
        <v>4070</v>
      </c>
      <c r="B1121" s="127">
        <v>186000</v>
      </c>
      <c r="C1121" s="127">
        <f t="shared" si="43"/>
        <v>5220000</v>
      </c>
      <c r="D1121" s="129">
        <f t="shared" si="44"/>
        <v>195300</v>
      </c>
      <c r="E1121" s="130" t="s">
        <v>6069</v>
      </c>
      <c r="F1121" s="131"/>
      <c r="G1121" s="126"/>
      <c r="H1121" s="126"/>
      <c r="I1121" s="126"/>
      <c r="J1121" s="126"/>
      <c r="K1121" s="126"/>
    </row>
    <row r="1122" spans="1:11" s="122" customFormat="1">
      <c r="A1122" s="128" t="s">
        <v>4071</v>
      </c>
      <c r="B1122" s="127">
        <v>187000</v>
      </c>
      <c r="C1122" s="127">
        <f t="shared" si="43"/>
        <v>5248000</v>
      </c>
      <c r="D1122" s="129">
        <f t="shared" si="44"/>
        <v>196350</v>
      </c>
      <c r="E1122" s="130" t="s">
        <v>6069</v>
      </c>
      <c r="F1122" s="131"/>
      <c r="G1122" s="126"/>
      <c r="H1122" s="126"/>
      <c r="I1122" s="126"/>
      <c r="J1122" s="126"/>
      <c r="K1122" s="126"/>
    </row>
    <row r="1123" spans="1:11" s="122" customFormat="1">
      <c r="A1123" s="128" t="s">
        <v>4072</v>
      </c>
      <c r="B1123" s="127">
        <v>188000</v>
      </c>
      <c r="C1123" s="127">
        <f t="shared" si="43"/>
        <v>5276000</v>
      </c>
      <c r="D1123" s="129">
        <f t="shared" si="44"/>
        <v>197400</v>
      </c>
      <c r="E1123" s="130" t="s">
        <v>6069</v>
      </c>
      <c r="F1123" s="131"/>
      <c r="G1123" s="126"/>
      <c r="H1123" s="126"/>
      <c r="I1123" s="126"/>
      <c r="J1123" s="126"/>
      <c r="K1123" s="126"/>
    </row>
    <row r="1124" spans="1:11" s="122" customFormat="1">
      <c r="A1124" s="128" t="s">
        <v>4073</v>
      </c>
      <c r="B1124" s="127">
        <v>189000</v>
      </c>
      <c r="C1124" s="127">
        <f t="shared" si="43"/>
        <v>5304000</v>
      </c>
      <c r="D1124" s="129">
        <f t="shared" si="44"/>
        <v>198450</v>
      </c>
      <c r="E1124" s="130" t="s">
        <v>6069</v>
      </c>
      <c r="F1124" s="131"/>
      <c r="G1124" s="126"/>
      <c r="H1124" s="126"/>
      <c r="I1124" s="126"/>
      <c r="J1124" s="126"/>
      <c r="K1124" s="126"/>
    </row>
    <row r="1125" spans="1:11" s="122" customFormat="1">
      <c r="A1125" s="128" t="s">
        <v>4074</v>
      </c>
      <c r="B1125" s="127">
        <v>190000</v>
      </c>
      <c r="C1125" s="127">
        <f t="shared" si="43"/>
        <v>5332000</v>
      </c>
      <c r="D1125" s="129">
        <f t="shared" si="44"/>
        <v>199500</v>
      </c>
      <c r="E1125" s="130" t="s">
        <v>6069</v>
      </c>
      <c r="F1125" s="131"/>
      <c r="G1125" s="126"/>
      <c r="H1125" s="126"/>
      <c r="I1125" s="126"/>
      <c r="J1125" s="126"/>
      <c r="K1125" s="126"/>
    </row>
    <row r="1126" spans="1:11" s="122" customFormat="1">
      <c r="A1126" s="128" t="s">
        <v>4075</v>
      </c>
      <c r="B1126" s="127">
        <v>191000</v>
      </c>
      <c r="C1126" s="127">
        <f t="shared" si="43"/>
        <v>5360000</v>
      </c>
      <c r="D1126" s="129">
        <f t="shared" si="44"/>
        <v>200550</v>
      </c>
      <c r="E1126" s="130" t="s">
        <v>6069</v>
      </c>
      <c r="F1126" s="131"/>
      <c r="G1126" s="126"/>
      <c r="H1126" s="126"/>
      <c r="I1126" s="126"/>
      <c r="J1126" s="126"/>
      <c r="K1126" s="126"/>
    </row>
    <row r="1127" spans="1:11" s="122" customFormat="1">
      <c r="A1127" s="128" t="s">
        <v>4076</v>
      </c>
      <c r="B1127" s="127">
        <v>192000</v>
      </c>
      <c r="C1127" s="127">
        <f t="shared" si="43"/>
        <v>5388000</v>
      </c>
      <c r="D1127" s="129">
        <f t="shared" si="44"/>
        <v>201600</v>
      </c>
      <c r="E1127" s="130" t="s">
        <v>6069</v>
      </c>
      <c r="F1127" s="131"/>
      <c r="G1127" s="126"/>
      <c r="H1127" s="126"/>
      <c r="I1127" s="126"/>
      <c r="J1127" s="126"/>
      <c r="K1127" s="126"/>
    </row>
    <row r="1128" spans="1:11" s="122" customFormat="1">
      <c r="A1128" s="128" t="s">
        <v>4077</v>
      </c>
      <c r="B1128" s="127">
        <v>193000</v>
      </c>
      <c r="C1128" s="127">
        <f t="shared" si="43"/>
        <v>5416000</v>
      </c>
      <c r="D1128" s="129">
        <f t="shared" si="44"/>
        <v>202650</v>
      </c>
      <c r="E1128" s="130" t="s">
        <v>6069</v>
      </c>
      <c r="F1128" s="131"/>
      <c r="G1128" s="126"/>
      <c r="H1128" s="126"/>
      <c r="I1128" s="126"/>
      <c r="J1128" s="126"/>
      <c r="K1128" s="126"/>
    </row>
    <row r="1129" spans="1:11" s="122" customFormat="1">
      <c r="A1129" s="128" t="s">
        <v>4078</v>
      </c>
      <c r="B1129" s="127">
        <v>194000</v>
      </c>
      <c r="C1129" s="127">
        <f t="shared" si="43"/>
        <v>5444000</v>
      </c>
      <c r="D1129" s="129">
        <f t="shared" si="44"/>
        <v>203700</v>
      </c>
      <c r="E1129" s="130" t="s">
        <v>6069</v>
      </c>
      <c r="F1129" s="131"/>
      <c r="G1129" s="126"/>
      <c r="H1129" s="126"/>
      <c r="I1129" s="126"/>
      <c r="J1129" s="126"/>
      <c r="K1129" s="126"/>
    </row>
    <row r="1130" spans="1:11" s="122" customFormat="1">
      <c r="A1130" s="128" t="s">
        <v>4079</v>
      </c>
      <c r="B1130" s="127">
        <v>195000</v>
      </c>
      <c r="C1130" s="127">
        <f t="shared" ref="C1130:C1137" si="45">SUM(C1129)+28000</f>
        <v>5472000</v>
      </c>
      <c r="D1130" s="129">
        <f t="shared" si="44"/>
        <v>204750</v>
      </c>
      <c r="E1130" s="130" t="s">
        <v>6069</v>
      </c>
      <c r="F1130" s="131"/>
      <c r="G1130" s="126"/>
      <c r="H1130" s="126"/>
      <c r="I1130" s="126"/>
      <c r="J1130" s="126"/>
      <c r="K1130" s="126"/>
    </row>
    <row r="1131" spans="1:11" s="122" customFormat="1">
      <c r="A1131" s="128" t="s">
        <v>4080</v>
      </c>
      <c r="B1131" s="127">
        <v>196000</v>
      </c>
      <c r="C1131" s="127">
        <f t="shared" si="45"/>
        <v>5500000</v>
      </c>
      <c r="D1131" s="129">
        <f t="shared" si="44"/>
        <v>205800</v>
      </c>
      <c r="E1131" s="130" t="s">
        <v>6069</v>
      </c>
      <c r="F1131" s="131"/>
      <c r="G1131" s="126"/>
      <c r="H1131" s="126"/>
      <c r="I1131" s="126"/>
      <c r="J1131" s="126"/>
      <c r="K1131" s="126"/>
    </row>
    <row r="1132" spans="1:11" s="122" customFormat="1">
      <c r="A1132" s="128" t="s">
        <v>4081</v>
      </c>
      <c r="B1132" s="127">
        <v>197000</v>
      </c>
      <c r="C1132" s="127">
        <f t="shared" si="45"/>
        <v>5528000</v>
      </c>
      <c r="D1132" s="129">
        <f t="shared" si="44"/>
        <v>206850</v>
      </c>
      <c r="E1132" s="130" t="s">
        <v>6069</v>
      </c>
      <c r="F1132" s="131"/>
      <c r="G1132" s="126"/>
      <c r="H1132" s="126"/>
      <c r="I1132" s="126"/>
      <c r="J1132" s="126"/>
      <c r="K1132" s="126"/>
    </row>
    <row r="1133" spans="1:11" s="122" customFormat="1">
      <c r="A1133" s="128" t="s">
        <v>4082</v>
      </c>
      <c r="B1133" s="127">
        <v>198000</v>
      </c>
      <c r="C1133" s="127">
        <f t="shared" si="45"/>
        <v>5556000</v>
      </c>
      <c r="D1133" s="129">
        <f t="shared" si="44"/>
        <v>207900</v>
      </c>
      <c r="E1133" s="130" t="s">
        <v>6069</v>
      </c>
      <c r="F1133" s="131"/>
      <c r="G1133" s="126"/>
      <c r="H1133" s="126"/>
      <c r="I1133" s="126"/>
      <c r="J1133" s="126"/>
      <c r="K1133" s="126"/>
    </row>
    <row r="1134" spans="1:11" s="122" customFormat="1">
      <c r="A1134" s="128" t="s">
        <v>4083</v>
      </c>
      <c r="B1134" s="127">
        <v>199000</v>
      </c>
      <c r="C1134" s="127">
        <f t="shared" si="45"/>
        <v>5584000</v>
      </c>
      <c r="D1134" s="129">
        <f t="shared" si="44"/>
        <v>208950</v>
      </c>
      <c r="E1134" s="130" t="s">
        <v>6069</v>
      </c>
      <c r="F1134" s="131"/>
      <c r="G1134" s="126"/>
      <c r="H1134" s="126"/>
      <c r="I1134" s="126"/>
      <c r="J1134" s="126"/>
      <c r="K1134" s="126"/>
    </row>
    <row r="1135" spans="1:11" s="122" customFormat="1">
      <c r="A1135" s="128" t="s">
        <v>4084</v>
      </c>
      <c r="B1135" s="127">
        <v>200000</v>
      </c>
      <c r="C1135" s="127">
        <f t="shared" si="45"/>
        <v>5612000</v>
      </c>
      <c r="D1135" s="129">
        <f t="shared" si="44"/>
        <v>210000</v>
      </c>
      <c r="E1135" s="130" t="s">
        <v>6069</v>
      </c>
      <c r="F1135" s="131"/>
      <c r="G1135" s="126"/>
      <c r="H1135" s="126"/>
      <c r="I1135" s="126"/>
      <c r="J1135" s="126"/>
      <c r="K1135" s="126"/>
    </row>
    <row r="1136" spans="1:11" s="122" customFormat="1">
      <c r="A1136" s="128" t="s">
        <v>4085</v>
      </c>
      <c r="B1136" s="127">
        <v>201000</v>
      </c>
      <c r="C1136" s="127">
        <f t="shared" si="45"/>
        <v>5640000</v>
      </c>
      <c r="D1136" s="129">
        <f t="shared" si="44"/>
        <v>211050</v>
      </c>
      <c r="E1136" s="130" t="s">
        <v>6069</v>
      </c>
      <c r="F1136" s="131"/>
      <c r="G1136" s="126"/>
      <c r="H1136" s="126"/>
      <c r="I1136" s="126"/>
      <c r="J1136" s="126"/>
      <c r="K1136" s="126"/>
    </row>
    <row r="1137" spans="1:11" s="122" customFormat="1">
      <c r="A1137" s="128" t="s">
        <v>4086</v>
      </c>
      <c r="B1137" s="127">
        <v>202000</v>
      </c>
      <c r="C1137" s="127">
        <f t="shared" si="45"/>
        <v>5668000</v>
      </c>
      <c r="D1137" s="129">
        <f t="shared" si="44"/>
        <v>212100</v>
      </c>
      <c r="E1137" s="130" t="s">
        <v>6069</v>
      </c>
      <c r="F1137" s="131"/>
      <c r="G1137" s="126"/>
      <c r="H1137" s="126"/>
      <c r="I1137" s="126"/>
      <c r="J1137" s="126"/>
      <c r="K1137" s="126"/>
    </row>
    <row r="1138" spans="1:11" s="122" customFormat="1">
      <c r="A1138" s="128" t="s">
        <v>6962</v>
      </c>
      <c r="B1138" s="127">
        <v>1000</v>
      </c>
      <c r="C1138" s="127">
        <v>37000</v>
      </c>
      <c r="D1138" s="129">
        <f>SUM($G$2)*(B1138*0.001)</f>
        <v>1050</v>
      </c>
      <c r="E1138" s="130" t="s">
        <v>6069</v>
      </c>
      <c r="F1138" s="131"/>
      <c r="G1138" s="126"/>
      <c r="H1138" s="126"/>
      <c r="I1138" s="126"/>
      <c r="J1138" s="126"/>
      <c r="K1138" s="126"/>
    </row>
    <row r="1139" spans="1:11" s="122" customFormat="1">
      <c r="A1139" s="128" t="s">
        <v>6963</v>
      </c>
      <c r="B1139" s="127">
        <v>2000</v>
      </c>
      <c r="C1139" s="127">
        <f>SUM(C1138)+17000</f>
        <v>54000</v>
      </c>
      <c r="D1139" s="129">
        <f t="shared" ref="D1139:D1202" si="46">SUM($G$2)*(B1139*0.001)</f>
        <v>2100</v>
      </c>
      <c r="E1139" s="130" t="s">
        <v>6069</v>
      </c>
      <c r="F1139" s="131"/>
      <c r="G1139" s="126"/>
      <c r="H1139" s="126"/>
      <c r="I1139" s="126"/>
      <c r="J1139" s="126"/>
      <c r="K1139" s="126"/>
    </row>
    <row r="1140" spans="1:11" s="122" customFormat="1">
      <c r="A1140" s="128" t="s">
        <v>6964</v>
      </c>
      <c r="B1140" s="127">
        <v>3000</v>
      </c>
      <c r="C1140" s="127">
        <f t="shared" ref="C1140:C1203" si="47">SUM(C1139)+17000</f>
        <v>71000</v>
      </c>
      <c r="D1140" s="129">
        <f t="shared" si="46"/>
        <v>3150</v>
      </c>
      <c r="E1140" s="130" t="s">
        <v>6069</v>
      </c>
      <c r="F1140" s="131"/>
      <c r="G1140" s="126"/>
      <c r="H1140" s="126"/>
      <c r="I1140" s="126"/>
      <c r="J1140" s="126"/>
      <c r="K1140" s="126"/>
    </row>
    <row r="1141" spans="1:11" s="122" customFormat="1">
      <c r="A1141" s="128" t="s">
        <v>6965</v>
      </c>
      <c r="B1141" s="127">
        <v>4000</v>
      </c>
      <c r="C1141" s="127">
        <f t="shared" si="47"/>
        <v>88000</v>
      </c>
      <c r="D1141" s="129">
        <f t="shared" si="46"/>
        <v>4200</v>
      </c>
      <c r="E1141" s="130" t="s">
        <v>6069</v>
      </c>
      <c r="F1141" s="131"/>
      <c r="G1141" s="126"/>
      <c r="H1141" s="126"/>
      <c r="I1141" s="126"/>
      <c r="J1141" s="126"/>
      <c r="K1141" s="126"/>
    </row>
    <row r="1142" spans="1:11" s="122" customFormat="1">
      <c r="A1142" s="128" t="s">
        <v>6966</v>
      </c>
      <c r="B1142" s="127">
        <v>5000</v>
      </c>
      <c r="C1142" s="127">
        <f t="shared" si="47"/>
        <v>105000</v>
      </c>
      <c r="D1142" s="129">
        <f t="shared" si="46"/>
        <v>5250</v>
      </c>
      <c r="E1142" s="130" t="s">
        <v>6069</v>
      </c>
      <c r="F1142" s="131"/>
      <c r="G1142" s="126"/>
      <c r="H1142" s="126"/>
      <c r="I1142" s="126"/>
      <c r="J1142" s="126"/>
      <c r="K1142" s="126"/>
    </row>
    <row r="1143" spans="1:11" s="122" customFormat="1">
      <c r="A1143" s="128" t="s">
        <v>6967</v>
      </c>
      <c r="B1143" s="127">
        <v>6000</v>
      </c>
      <c r="C1143" s="127">
        <f t="shared" si="47"/>
        <v>122000</v>
      </c>
      <c r="D1143" s="129">
        <f t="shared" si="46"/>
        <v>6300</v>
      </c>
      <c r="E1143" s="130" t="s">
        <v>6069</v>
      </c>
      <c r="F1143" s="131"/>
      <c r="G1143" s="126"/>
      <c r="H1143" s="126"/>
      <c r="I1143" s="126"/>
      <c r="J1143" s="126"/>
      <c r="K1143" s="126"/>
    </row>
    <row r="1144" spans="1:11" s="122" customFormat="1">
      <c r="A1144" s="128" t="s">
        <v>6968</v>
      </c>
      <c r="B1144" s="127">
        <v>7000</v>
      </c>
      <c r="C1144" s="127">
        <f t="shared" si="47"/>
        <v>139000</v>
      </c>
      <c r="D1144" s="129">
        <f t="shared" si="46"/>
        <v>7350</v>
      </c>
      <c r="E1144" s="130" t="s">
        <v>6069</v>
      </c>
      <c r="F1144" s="131"/>
      <c r="G1144" s="126"/>
      <c r="H1144" s="126"/>
      <c r="I1144" s="126"/>
      <c r="J1144" s="126"/>
      <c r="K1144" s="126"/>
    </row>
    <row r="1145" spans="1:11" s="122" customFormat="1">
      <c r="A1145" s="128" t="s">
        <v>6969</v>
      </c>
      <c r="B1145" s="127">
        <v>8000</v>
      </c>
      <c r="C1145" s="127">
        <f t="shared" si="47"/>
        <v>156000</v>
      </c>
      <c r="D1145" s="129">
        <f t="shared" si="46"/>
        <v>8400</v>
      </c>
      <c r="E1145" s="130" t="s">
        <v>6069</v>
      </c>
      <c r="F1145" s="131"/>
      <c r="G1145" s="126"/>
      <c r="H1145" s="126"/>
      <c r="I1145" s="126"/>
      <c r="J1145" s="126"/>
      <c r="K1145" s="126"/>
    </row>
    <row r="1146" spans="1:11" s="122" customFormat="1">
      <c r="A1146" s="128" t="s">
        <v>6970</v>
      </c>
      <c r="B1146" s="127">
        <v>9000</v>
      </c>
      <c r="C1146" s="127">
        <f t="shared" si="47"/>
        <v>173000</v>
      </c>
      <c r="D1146" s="129">
        <f t="shared" si="46"/>
        <v>9450</v>
      </c>
      <c r="E1146" s="130" t="s">
        <v>6069</v>
      </c>
      <c r="F1146" s="131"/>
      <c r="G1146" s="126"/>
      <c r="H1146" s="126"/>
      <c r="I1146" s="126"/>
      <c r="J1146" s="126"/>
      <c r="K1146" s="126"/>
    </row>
    <row r="1147" spans="1:11" s="122" customFormat="1">
      <c r="A1147" s="128" t="s">
        <v>6971</v>
      </c>
      <c r="B1147" s="127">
        <v>10000</v>
      </c>
      <c r="C1147" s="127">
        <f t="shared" si="47"/>
        <v>190000</v>
      </c>
      <c r="D1147" s="129">
        <f t="shared" si="46"/>
        <v>10500</v>
      </c>
      <c r="E1147" s="130" t="s">
        <v>6069</v>
      </c>
      <c r="F1147" s="131"/>
      <c r="G1147" s="126"/>
      <c r="H1147" s="126"/>
      <c r="I1147" s="126"/>
      <c r="J1147" s="126"/>
      <c r="K1147" s="126"/>
    </row>
    <row r="1148" spans="1:11" s="122" customFormat="1">
      <c r="A1148" s="128" t="s">
        <v>6972</v>
      </c>
      <c r="B1148" s="127">
        <v>11000</v>
      </c>
      <c r="C1148" s="127">
        <f t="shared" si="47"/>
        <v>207000</v>
      </c>
      <c r="D1148" s="129">
        <f t="shared" si="46"/>
        <v>11550</v>
      </c>
      <c r="E1148" s="130" t="s">
        <v>6069</v>
      </c>
      <c r="F1148" s="131"/>
      <c r="G1148" s="126"/>
      <c r="H1148" s="126"/>
      <c r="I1148" s="126"/>
      <c r="J1148" s="126"/>
      <c r="K1148" s="126"/>
    </row>
    <row r="1149" spans="1:11" s="122" customFormat="1">
      <c r="A1149" s="128" t="s">
        <v>6973</v>
      </c>
      <c r="B1149" s="127">
        <v>12000</v>
      </c>
      <c r="C1149" s="127">
        <f t="shared" si="47"/>
        <v>224000</v>
      </c>
      <c r="D1149" s="129">
        <f t="shared" si="46"/>
        <v>12600</v>
      </c>
      <c r="E1149" s="130" t="s">
        <v>6069</v>
      </c>
      <c r="F1149" s="131"/>
      <c r="G1149" s="126"/>
      <c r="H1149" s="126"/>
      <c r="I1149" s="126"/>
      <c r="J1149" s="126"/>
      <c r="K1149" s="126"/>
    </row>
    <row r="1150" spans="1:11" s="122" customFormat="1">
      <c r="A1150" s="128" t="s">
        <v>6974</v>
      </c>
      <c r="B1150" s="127">
        <v>13000</v>
      </c>
      <c r="C1150" s="127">
        <f t="shared" si="47"/>
        <v>241000</v>
      </c>
      <c r="D1150" s="129">
        <f t="shared" si="46"/>
        <v>13650</v>
      </c>
      <c r="E1150" s="130" t="s">
        <v>6069</v>
      </c>
      <c r="F1150" s="131"/>
      <c r="G1150" s="126"/>
      <c r="H1150" s="126"/>
      <c r="I1150" s="126"/>
      <c r="J1150" s="126"/>
      <c r="K1150" s="126"/>
    </row>
    <row r="1151" spans="1:11" s="122" customFormat="1">
      <c r="A1151" s="128" t="s">
        <v>6975</v>
      </c>
      <c r="B1151" s="127">
        <v>14000</v>
      </c>
      <c r="C1151" s="127">
        <f t="shared" si="47"/>
        <v>258000</v>
      </c>
      <c r="D1151" s="129">
        <f t="shared" si="46"/>
        <v>14700</v>
      </c>
      <c r="E1151" s="130" t="s">
        <v>6069</v>
      </c>
      <c r="F1151" s="131"/>
      <c r="G1151" s="126"/>
      <c r="H1151" s="126"/>
      <c r="I1151" s="126"/>
      <c r="J1151" s="126"/>
      <c r="K1151" s="126"/>
    </row>
    <row r="1152" spans="1:11" s="122" customFormat="1">
      <c r="A1152" s="128" t="s">
        <v>6976</v>
      </c>
      <c r="B1152" s="127">
        <v>15000</v>
      </c>
      <c r="C1152" s="127">
        <f t="shared" si="47"/>
        <v>275000</v>
      </c>
      <c r="D1152" s="129">
        <f t="shared" si="46"/>
        <v>15750</v>
      </c>
      <c r="E1152" s="130" t="s">
        <v>6069</v>
      </c>
      <c r="F1152" s="131"/>
      <c r="G1152" s="126"/>
      <c r="H1152" s="126"/>
      <c r="I1152" s="126"/>
      <c r="J1152" s="126"/>
      <c r="K1152" s="126"/>
    </row>
    <row r="1153" spans="1:11" s="122" customFormat="1">
      <c r="A1153" s="128" t="s">
        <v>6977</v>
      </c>
      <c r="B1153" s="127">
        <v>16000</v>
      </c>
      <c r="C1153" s="127">
        <f t="shared" si="47"/>
        <v>292000</v>
      </c>
      <c r="D1153" s="129">
        <f t="shared" si="46"/>
        <v>16800</v>
      </c>
      <c r="E1153" s="130" t="s">
        <v>6069</v>
      </c>
      <c r="F1153" s="131"/>
      <c r="G1153" s="126"/>
      <c r="H1153" s="126"/>
      <c r="I1153" s="126"/>
      <c r="J1153" s="126"/>
      <c r="K1153" s="126"/>
    </row>
    <row r="1154" spans="1:11" s="122" customFormat="1">
      <c r="A1154" s="128" t="s">
        <v>6978</v>
      </c>
      <c r="B1154" s="127">
        <v>17000</v>
      </c>
      <c r="C1154" s="127">
        <f t="shared" si="47"/>
        <v>309000</v>
      </c>
      <c r="D1154" s="129">
        <f t="shared" si="46"/>
        <v>17850</v>
      </c>
      <c r="E1154" s="130" t="s">
        <v>6069</v>
      </c>
      <c r="F1154" s="131"/>
      <c r="G1154" s="126"/>
      <c r="H1154" s="126"/>
      <c r="I1154" s="126"/>
      <c r="J1154" s="126"/>
      <c r="K1154" s="126"/>
    </row>
    <row r="1155" spans="1:11" s="122" customFormat="1">
      <c r="A1155" s="128" t="s">
        <v>6979</v>
      </c>
      <c r="B1155" s="127">
        <v>18000</v>
      </c>
      <c r="C1155" s="127">
        <f t="shared" si="47"/>
        <v>326000</v>
      </c>
      <c r="D1155" s="129">
        <f t="shared" si="46"/>
        <v>18900</v>
      </c>
      <c r="E1155" s="130" t="s">
        <v>6069</v>
      </c>
      <c r="F1155" s="131"/>
      <c r="G1155" s="126"/>
      <c r="H1155" s="126"/>
      <c r="I1155" s="126"/>
      <c r="J1155" s="126"/>
      <c r="K1155" s="126"/>
    </row>
    <row r="1156" spans="1:11" s="122" customFormat="1">
      <c r="A1156" s="128" t="s">
        <v>6980</v>
      </c>
      <c r="B1156" s="127">
        <v>19000</v>
      </c>
      <c r="C1156" s="127">
        <f t="shared" si="47"/>
        <v>343000</v>
      </c>
      <c r="D1156" s="129">
        <f t="shared" si="46"/>
        <v>19950</v>
      </c>
      <c r="E1156" s="130" t="s">
        <v>6069</v>
      </c>
      <c r="F1156" s="131"/>
      <c r="G1156" s="126"/>
      <c r="H1156" s="126"/>
      <c r="I1156" s="126"/>
      <c r="J1156" s="126"/>
      <c r="K1156" s="126"/>
    </row>
    <row r="1157" spans="1:11" s="122" customFormat="1">
      <c r="A1157" s="128" t="s">
        <v>6981</v>
      </c>
      <c r="B1157" s="127">
        <v>20000</v>
      </c>
      <c r="C1157" s="127">
        <f t="shared" si="47"/>
        <v>360000</v>
      </c>
      <c r="D1157" s="129">
        <f t="shared" si="46"/>
        <v>21000</v>
      </c>
      <c r="E1157" s="130" t="s">
        <v>6069</v>
      </c>
      <c r="F1157" s="131"/>
      <c r="G1157" s="126"/>
      <c r="H1157" s="126"/>
      <c r="I1157" s="126"/>
      <c r="J1157" s="126"/>
      <c r="K1157" s="126"/>
    </row>
    <row r="1158" spans="1:11" s="122" customFormat="1">
      <c r="A1158" s="128" t="s">
        <v>6982</v>
      </c>
      <c r="B1158" s="127">
        <v>21000</v>
      </c>
      <c r="C1158" s="127">
        <f t="shared" si="47"/>
        <v>377000</v>
      </c>
      <c r="D1158" s="129">
        <f t="shared" si="46"/>
        <v>22050</v>
      </c>
      <c r="E1158" s="130" t="s">
        <v>6069</v>
      </c>
      <c r="F1158" s="131"/>
      <c r="G1158" s="126"/>
      <c r="H1158" s="126"/>
      <c r="I1158" s="126"/>
      <c r="J1158" s="126"/>
      <c r="K1158" s="126"/>
    </row>
    <row r="1159" spans="1:11" s="122" customFormat="1">
      <c r="A1159" s="128" t="s">
        <v>6983</v>
      </c>
      <c r="B1159" s="127">
        <v>22000</v>
      </c>
      <c r="C1159" s="127">
        <f t="shared" si="47"/>
        <v>394000</v>
      </c>
      <c r="D1159" s="129">
        <f t="shared" si="46"/>
        <v>23100</v>
      </c>
      <c r="E1159" s="130" t="s">
        <v>6069</v>
      </c>
      <c r="F1159" s="131"/>
      <c r="G1159" s="126"/>
      <c r="H1159" s="126"/>
      <c r="I1159" s="126"/>
      <c r="J1159" s="126"/>
      <c r="K1159" s="126"/>
    </row>
    <row r="1160" spans="1:11" s="122" customFormat="1">
      <c r="A1160" s="128" t="s">
        <v>6984</v>
      </c>
      <c r="B1160" s="127">
        <v>23000</v>
      </c>
      <c r="C1160" s="127">
        <f t="shared" si="47"/>
        <v>411000</v>
      </c>
      <c r="D1160" s="129">
        <f t="shared" si="46"/>
        <v>24150</v>
      </c>
      <c r="E1160" s="130" t="s">
        <v>6069</v>
      </c>
      <c r="F1160" s="131"/>
      <c r="G1160" s="126"/>
      <c r="H1160" s="126"/>
      <c r="I1160" s="126"/>
      <c r="J1160" s="126"/>
      <c r="K1160" s="126"/>
    </row>
    <row r="1161" spans="1:11" s="122" customFormat="1">
      <c r="A1161" s="128" t="s">
        <v>6985</v>
      </c>
      <c r="B1161" s="127">
        <v>24000</v>
      </c>
      <c r="C1161" s="127">
        <f t="shared" si="47"/>
        <v>428000</v>
      </c>
      <c r="D1161" s="129">
        <f t="shared" si="46"/>
        <v>25200</v>
      </c>
      <c r="E1161" s="130" t="s">
        <v>6069</v>
      </c>
      <c r="F1161" s="131"/>
      <c r="G1161" s="126"/>
      <c r="H1161" s="126"/>
      <c r="I1161" s="126"/>
      <c r="J1161" s="126"/>
      <c r="K1161" s="126"/>
    </row>
    <row r="1162" spans="1:11" s="122" customFormat="1">
      <c r="A1162" s="128" t="s">
        <v>6986</v>
      </c>
      <c r="B1162" s="127">
        <v>25000</v>
      </c>
      <c r="C1162" s="127">
        <f t="shared" si="47"/>
        <v>445000</v>
      </c>
      <c r="D1162" s="129">
        <f t="shared" si="46"/>
        <v>26250</v>
      </c>
      <c r="E1162" s="130" t="s">
        <v>6069</v>
      </c>
      <c r="F1162" s="131"/>
      <c r="G1162" s="126"/>
      <c r="H1162" s="126"/>
      <c r="I1162" s="126"/>
      <c r="J1162" s="126"/>
      <c r="K1162" s="126"/>
    </row>
    <row r="1163" spans="1:11" s="122" customFormat="1">
      <c r="A1163" s="128" t="s">
        <v>6987</v>
      </c>
      <c r="B1163" s="127">
        <v>26000</v>
      </c>
      <c r="C1163" s="127">
        <f t="shared" si="47"/>
        <v>462000</v>
      </c>
      <c r="D1163" s="129">
        <f t="shared" si="46"/>
        <v>27300</v>
      </c>
      <c r="E1163" s="130" t="s">
        <v>6069</v>
      </c>
      <c r="F1163" s="131"/>
      <c r="G1163" s="126"/>
      <c r="H1163" s="126"/>
      <c r="I1163" s="126"/>
      <c r="J1163" s="126"/>
      <c r="K1163" s="126"/>
    </row>
    <row r="1164" spans="1:11" s="122" customFormat="1">
      <c r="A1164" s="128" t="s">
        <v>6988</v>
      </c>
      <c r="B1164" s="127">
        <v>27000</v>
      </c>
      <c r="C1164" s="127">
        <f t="shared" si="47"/>
        <v>479000</v>
      </c>
      <c r="D1164" s="129">
        <f t="shared" si="46"/>
        <v>28350</v>
      </c>
      <c r="E1164" s="130" t="s">
        <v>6069</v>
      </c>
      <c r="F1164" s="131"/>
      <c r="G1164" s="126"/>
      <c r="H1164" s="126"/>
      <c r="I1164" s="126"/>
      <c r="J1164" s="126"/>
      <c r="K1164" s="126"/>
    </row>
    <row r="1165" spans="1:11" s="122" customFormat="1">
      <c r="A1165" s="128" t="s">
        <v>6989</v>
      </c>
      <c r="B1165" s="127">
        <v>28000</v>
      </c>
      <c r="C1165" s="127">
        <f t="shared" si="47"/>
        <v>496000</v>
      </c>
      <c r="D1165" s="129">
        <f t="shared" si="46"/>
        <v>29400</v>
      </c>
      <c r="E1165" s="130" t="s">
        <v>6069</v>
      </c>
      <c r="F1165" s="131"/>
      <c r="G1165" s="126"/>
      <c r="H1165" s="126"/>
      <c r="I1165" s="126"/>
      <c r="J1165" s="126"/>
      <c r="K1165" s="126"/>
    </row>
    <row r="1166" spans="1:11" s="122" customFormat="1">
      <c r="A1166" s="128" t="s">
        <v>6990</v>
      </c>
      <c r="B1166" s="127">
        <v>29000</v>
      </c>
      <c r="C1166" s="127">
        <f t="shared" si="47"/>
        <v>513000</v>
      </c>
      <c r="D1166" s="129">
        <f t="shared" si="46"/>
        <v>30450</v>
      </c>
      <c r="E1166" s="130" t="s">
        <v>6069</v>
      </c>
      <c r="F1166" s="131"/>
      <c r="G1166" s="126"/>
      <c r="H1166" s="126"/>
      <c r="I1166" s="126"/>
      <c r="J1166" s="126"/>
      <c r="K1166" s="126"/>
    </row>
    <row r="1167" spans="1:11" s="122" customFormat="1">
      <c r="A1167" s="128" t="s">
        <v>6991</v>
      </c>
      <c r="B1167" s="127">
        <v>30000</v>
      </c>
      <c r="C1167" s="127">
        <f t="shared" si="47"/>
        <v>530000</v>
      </c>
      <c r="D1167" s="129">
        <f t="shared" si="46"/>
        <v>31500</v>
      </c>
      <c r="E1167" s="130" t="s">
        <v>6069</v>
      </c>
      <c r="F1167" s="131"/>
      <c r="G1167" s="126"/>
      <c r="H1167" s="126"/>
      <c r="I1167" s="126"/>
      <c r="J1167" s="126"/>
      <c r="K1167" s="126"/>
    </row>
    <row r="1168" spans="1:11" s="122" customFormat="1">
      <c r="A1168" s="128" t="s">
        <v>6992</v>
      </c>
      <c r="B1168" s="127">
        <v>31000</v>
      </c>
      <c r="C1168" s="127">
        <f t="shared" si="47"/>
        <v>547000</v>
      </c>
      <c r="D1168" s="129">
        <f t="shared" si="46"/>
        <v>32550</v>
      </c>
      <c r="E1168" s="130" t="s">
        <v>6069</v>
      </c>
      <c r="F1168" s="131"/>
      <c r="G1168" s="126"/>
      <c r="H1168" s="126"/>
      <c r="I1168" s="126"/>
      <c r="J1168" s="126"/>
      <c r="K1168" s="126"/>
    </row>
    <row r="1169" spans="1:11" s="122" customFormat="1">
      <c r="A1169" s="128" t="s">
        <v>6993</v>
      </c>
      <c r="B1169" s="127">
        <v>32000</v>
      </c>
      <c r="C1169" s="127">
        <f t="shared" si="47"/>
        <v>564000</v>
      </c>
      <c r="D1169" s="129">
        <f t="shared" si="46"/>
        <v>33600</v>
      </c>
      <c r="E1169" s="130" t="s">
        <v>6069</v>
      </c>
      <c r="F1169" s="131"/>
      <c r="G1169" s="126"/>
      <c r="H1169" s="126"/>
      <c r="I1169" s="126"/>
      <c r="J1169" s="126"/>
      <c r="K1169" s="126"/>
    </row>
    <row r="1170" spans="1:11" s="122" customFormat="1">
      <c r="A1170" s="128" t="s">
        <v>6994</v>
      </c>
      <c r="B1170" s="127">
        <v>33000</v>
      </c>
      <c r="C1170" s="127">
        <f t="shared" si="47"/>
        <v>581000</v>
      </c>
      <c r="D1170" s="129">
        <f t="shared" si="46"/>
        <v>34650</v>
      </c>
      <c r="E1170" s="130" t="s">
        <v>6069</v>
      </c>
      <c r="F1170" s="131"/>
      <c r="G1170" s="126"/>
      <c r="H1170" s="126"/>
      <c r="I1170" s="126"/>
      <c r="J1170" s="126"/>
      <c r="K1170" s="126"/>
    </row>
    <row r="1171" spans="1:11" s="122" customFormat="1">
      <c r="A1171" s="128" t="s">
        <v>6995</v>
      </c>
      <c r="B1171" s="127">
        <v>34000</v>
      </c>
      <c r="C1171" s="127">
        <f t="shared" si="47"/>
        <v>598000</v>
      </c>
      <c r="D1171" s="129">
        <f t="shared" si="46"/>
        <v>35700</v>
      </c>
      <c r="E1171" s="130" t="s">
        <v>6069</v>
      </c>
      <c r="F1171" s="131"/>
      <c r="G1171" s="126"/>
      <c r="H1171" s="126"/>
      <c r="I1171" s="126"/>
      <c r="J1171" s="126"/>
      <c r="K1171" s="126"/>
    </row>
    <row r="1172" spans="1:11" s="122" customFormat="1">
      <c r="A1172" s="128" t="s">
        <v>6996</v>
      </c>
      <c r="B1172" s="127">
        <v>35000</v>
      </c>
      <c r="C1172" s="127">
        <f t="shared" si="47"/>
        <v>615000</v>
      </c>
      <c r="D1172" s="129">
        <f t="shared" si="46"/>
        <v>36750</v>
      </c>
      <c r="E1172" s="130" t="s">
        <v>6069</v>
      </c>
      <c r="F1172" s="131"/>
      <c r="G1172" s="126"/>
      <c r="H1172" s="126"/>
      <c r="I1172" s="126"/>
      <c r="J1172" s="126"/>
      <c r="K1172" s="126"/>
    </row>
    <row r="1173" spans="1:11" s="122" customFormat="1">
      <c r="A1173" s="128" t="s">
        <v>6997</v>
      </c>
      <c r="B1173" s="127">
        <v>36000</v>
      </c>
      <c r="C1173" s="127">
        <f t="shared" si="47"/>
        <v>632000</v>
      </c>
      <c r="D1173" s="129">
        <f t="shared" si="46"/>
        <v>37800</v>
      </c>
      <c r="E1173" s="130" t="s">
        <v>6069</v>
      </c>
      <c r="F1173" s="131"/>
      <c r="G1173" s="126"/>
      <c r="H1173" s="126"/>
      <c r="I1173" s="126"/>
      <c r="J1173" s="126"/>
      <c r="K1173" s="126"/>
    </row>
    <row r="1174" spans="1:11" s="122" customFormat="1">
      <c r="A1174" s="128" t="s">
        <v>6998</v>
      </c>
      <c r="B1174" s="127">
        <v>37000</v>
      </c>
      <c r="C1174" s="127">
        <f t="shared" si="47"/>
        <v>649000</v>
      </c>
      <c r="D1174" s="129">
        <f t="shared" si="46"/>
        <v>38850</v>
      </c>
      <c r="E1174" s="130" t="s">
        <v>6069</v>
      </c>
      <c r="F1174" s="131"/>
      <c r="G1174" s="126"/>
      <c r="H1174" s="126"/>
      <c r="I1174" s="126"/>
      <c r="J1174" s="126"/>
      <c r="K1174" s="126"/>
    </row>
    <row r="1175" spans="1:11" s="122" customFormat="1">
      <c r="A1175" s="128" t="s">
        <v>6999</v>
      </c>
      <c r="B1175" s="127">
        <v>38000</v>
      </c>
      <c r="C1175" s="127">
        <f t="shared" si="47"/>
        <v>666000</v>
      </c>
      <c r="D1175" s="129">
        <f t="shared" si="46"/>
        <v>39900</v>
      </c>
      <c r="E1175" s="130" t="s">
        <v>6069</v>
      </c>
      <c r="F1175" s="131"/>
      <c r="G1175" s="126"/>
      <c r="H1175" s="126"/>
      <c r="I1175" s="126"/>
      <c r="J1175" s="126"/>
      <c r="K1175" s="126"/>
    </row>
    <row r="1176" spans="1:11" s="122" customFormat="1">
      <c r="A1176" s="128" t="s">
        <v>7000</v>
      </c>
      <c r="B1176" s="127">
        <v>39000</v>
      </c>
      <c r="C1176" s="127">
        <f t="shared" si="47"/>
        <v>683000</v>
      </c>
      <c r="D1176" s="129">
        <f t="shared" si="46"/>
        <v>40950</v>
      </c>
      <c r="E1176" s="130" t="s">
        <v>6069</v>
      </c>
      <c r="F1176" s="131"/>
      <c r="G1176" s="126"/>
      <c r="H1176" s="126"/>
      <c r="I1176" s="126"/>
      <c r="J1176" s="126"/>
      <c r="K1176" s="126"/>
    </row>
    <row r="1177" spans="1:11" s="122" customFormat="1">
      <c r="A1177" s="128" t="s">
        <v>7001</v>
      </c>
      <c r="B1177" s="127">
        <v>40000</v>
      </c>
      <c r="C1177" s="127">
        <f t="shared" si="47"/>
        <v>700000</v>
      </c>
      <c r="D1177" s="129">
        <f t="shared" si="46"/>
        <v>42000</v>
      </c>
      <c r="E1177" s="130" t="s">
        <v>6069</v>
      </c>
      <c r="F1177" s="131"/>
      <c r="G1177" s="126"/>
      <c r="H1177" s="126"/>
      <c r="I1177" s="126"/>
      <c r="J1177" s="126"/>
      <c r="K1177" s="126"/>
    </row>
    <row r="1178" spans="1:11" s="122" customFormat="1">
      <c r="A1178" s="128" t="s">
        <v>7002</v>
      </c>
      <c r="B1178" s="127">
        <v>41000</v>
      </c>
      <c r="C1178" s="127">
        <f t="shared" si="47"/>
        <v>717000</v>
      </c>
      <c r="D1178" s="129">
        <f t="shared" si="46"/>
        <v>43050</v>
      </c>
      <c r="E1178" s="130" t="s">
        <v>6069</v>
      </c>
      <c r="F1178" s="131"/>
      <c r="G1178" s="126"/>
      <c r="H1178" s="126"/>
      <c r="I1178" s="126"/>
      <c r="J1178" s="126"/>
      <c r="K1178" s="126"/>
    </row>
    <row r="1179" spans="1:11" s="122" customFormat="1">
      <c r="A1179" s="128" t="s">
        <v>7003</v>
      </c>
      <c r="B1179" s="127">
        <v>42000</v>
      </c>
      <c r="C1179" s="127">
        <f t="shared" si="47"/>
        <v>734000</v>
      </c>
      <c r="D1179" s="129">
        <f t="shared" si="46"/>
        <v>44100</v>
      </c>
      <c r="E1179" s="130" t="s">
        <v>6069</v>
      </c>
      <c r="F1179" s="131"/>
      <c r="G1179" s="126"/>
      <c r="H1179" s="126"/>
      <c r="I1179" s="126"/>
      <c r="J1179" s="126"/>
      <c r="K1179" s="126"/>
    </row>
    <row r="1180" spans="1:11" s="122" customFormat="1">
      <c r="A1180" s="128" t="s">
        <v>7004</v>
      </c>
      <c r="B1180" s="127">
        <v>43000</v>
      </c>
      <c r="C1180" s="127">
        <f t="shared" si="47"/>
        <v>751000</v>
      </c>
      <c r="D1180" s="129">
        <f t="shared" si="46"/>
        <v>45150</v>
      </c>
      <c r="E1180" s="130" t="s">
        <v>6069</v>
      </c>
      <c r="F1180" s="131"/>
      <c r="G1180" s="126"/>
      <c r="H1180" s="126"/>
      <c r="I1180" s="126"/>
      <c r="J1180" s="126"/>
      <c r="K1180" s="126"/>
    </row>
    <row r="1181" spans="1:11" s="122" customFormat="1">
      <c r="A1181" s="128" t="s">
        <v>7005</v>
      </c>
      <c r="B1181" s="127">
        <v>44000</v>
      </c>
      <c r="C1181" s="127">
        <f t="shared" si="47"/>
        <v>768000</v>
      </c>
      <c r="D1181" s="129">
        <f t="shared" si="46"/>
        <v>46200</v>
      </c>
      <c r="E1181" s="130" t="s">
        <v>6069</v>
      </c>
      <c r="F1181" s="131"/>
      <c r="G1181" s="126"/>
      <c r="H1181" s="126"/>
      <c r="I1181" s="126"/>
      <c r="J1181" s="126"/>
      <c r="K1181" s="126"/>
    </row>
    <row r="1182" spans="1:11" s="122" customFormat="1">
      <c r="A1182" s="128" t="s">
        <v>7006</v>
      </c>
      <c r="B1182" s="127">
        <v>45000</v>
      </c>
      <c r="C1182" s="127">
        <f t="shared" si="47"/>
        <v>785000</v>
      </c>
      <c r="D1182" s="129">
        <f t="shared" si="46"/>
        <v>47250</v>
      </c>
      <c r="E1182" s="130" t="s">
        <v>6069</v>
      </c>
      <c r="F1182" s="131"/>
      <c r="G1182" s="126"/>
      <c r="H1182" s="126"/>
      <c r="I1182" s="126"/>
      <c r="J1182" s="126"/>
      <c r="K1182" s="126"/>
    </row>
    <row r="1183" spans="1:11" s="122" customFormat="1">
      <c r="A1183" s="128" t="s">
        <v>7007</v>
      </c>
      <c r="B1183" s="127">
        <v>46000</v>
      </c>
      <c r="C1183" s="127">
        <f t="shared" si="47"/>
        <v>802000</v>
      </c>
      <c r="D1183" s="129">
        <f t="shared" si="46"/>
        <v>48300</v>
      </c>
      <c r="E1183" s="130" t="s">
        <v>6069</v>
      </c>
      <c r="F1183" s="131"/>
      <c r="G1183" s="126"/>
      <c r="H1183" s="126"/>
      <c r="I1183" s="126"/>
      <c r="J1183" s="126"/>
      <c r="K1183" s="126"/>
    </row>
    <row r="1184" spans="1:11" s="122" customFormat="1">
      <c r="A1184" s="128" t="s">
        <v>7008</v>
      </c>
      <c r="B1184" s="127">
        <v>47000</v>
      </c>
      <c r="C1184" s="127">
        <f t="shared" si="47"/>
        <v>819000</v>
      </c>
      <c r="D1184" s="129">
        <f t="shared" si="46"/>
        <v>49350</v>
      </c>
      <c r="E1184" s="130" t="s">
        <v>6069</v>
      </c>
      <c r="F1184" s="131"/>
      <c r="G1184" s="126"/>
      <c r="H1184" s="126"/>
      <c r="I1184" s="126"/>
      <c r="J1184" s="126"/>
      <c r="K1184" s="126"/>
    </row>
    <row r="1185" spans="1:11" s="122" customFormat="1">
      <c r="A1185" s="128" t="s">
        <v>7009</v>
      </c>
      <c r="B1185" s="127">
        <v>48000</v>
      </c>
      <c r="C1185" s="127">
        <f t="shared" si="47"/>
        <v>836000</v>
      </c>
      <c r="D1185" s="129">
        <f t="shared" si="46"/>
        <v>50400</v>
      </c>
      <c r="E1185" s="130" t="s">
        <v>6069</v>
      </c>
      <c r="F1185" s="131"/>
      <c r="G1185" s="126"/>
      <c r="H1185" s="126"/>
      <c r="I1185" s="126"/>
      <c r="J1185" s="126"/>
      <c r="K1185" s="126"/>
    </row>
    <row r="1186" spans="1:11" s="122" customFormat="1">
      <c r="A1186" s="128" t="s">
        <v>7010</v>
      </c>
      <c r="B1186" s="127">
        <v>49000</v>
      </c>
      <c r="C1186" s="127">
        <f t="shared" si="47"/>
        <v>853000</v>
      </c>
      <c r="D1186" s="129">
        <f t="shared" si="46"/>
        <v>51450</v>
      </c>
      <c r="E1186" s="130" t="s">
        <v>6069</v>
      </c>
      <c r="F1186" s="131"/>
      <c r="G1186" s="126"/>
      <c r="H1186" s="126"/>
      <c r="I1186" s="126"/>
      <c r="J1186" s="126"/>
      <c r="K1186" s="126"/>
    </row>
    <row r="1187" spans="1:11" s="122" customFormat="1">
      <c r="A1187" s="128" t="s">
        <v>7011</v>
      </c>
      <c r="B1187" s="127">
        <v>50000</v>
      </c>
      <c r="C1187" s="127">
        <f t="shared" si="47"/>
        <v>870000</v>
      </c>
      <c r="D1187" s="129">
        <f t="shared" si="46"/>
        <v>52500</v>
      </c>
      <c r="E1187" s="130" t="s">
        <v>6069</v>
      </c>
      <c r="F1187" s="131"/>
      <c r="G1187" s="126"/>
      <c r="H1187" s="126"/>
      <c r="I1187" s="126"/>
      <c r="J1187" s="126"/>
      <c r="K1187" s="126"/>
    </row>
    <row r="1188" spans="1:11" s="122" customFormat="1">
      <c r="A1188" s="128" t="s">
        <v>7012</v>
      </c>
      <c r="B1188" s="127">
        <v>51000</v>
      </c>
      <c r="C1188" s="127">
        <f t="shared" si="47"/>
        <v>887000</v>
      </c>
      <c r="D1188" s="129">
        <f t="shared" si="46"/>
        <v>53550</v>
      </c>
      <c r="E1188" s="130" t="s">
        <v>6069</v>
      </c>
      <c r="F1188" s="131"/>
      <c r="G1188" s="126"/>
      <c r="H1188" s="126"/>
      <c r="I1188" s="126"/>
      <c r="J1188" s="126"/>
      <c r="K1188" s="126"/>
    </row>
    <row r="1189" spans="1:11" s="122" customFormat="1">
      <c r="A1189" s="128" t="s">
        <v>7013</v>
      </c>
      <c r="B1189" s="127">
        <v>52000</v>
      </c>
      <c r="C1189" s="127">
        <f t="shared" si="47"/>
        <v>904000</v>
      </c>
      <c r="D1189" s="129">
        <f t="shared" si="46"/>
        <v>54600</v>
      </c>
      <c r="E1189" s="130" t="s">
        <v>6069</v>
      </c>
      <c r="F1189" s="131"/>
      <c r="G1189" s="126"/>
      <c r="H1189" s="126"/>
      <c r="I1189" s="126"/>
      <c r="J1189" s="126"/>
      <c r="K1189" s="126"/>
    </row>
    <row r="1190" spans="1:11" s="122" customFormat="1">
      <c r="A1190" s="128" t="s">
        <v>7014</v>
      </c>
      <c r="B1190" s="127">
        <v>53000</v>
      </c>
      <c r="C1190" s="127">
        <f t="shared" si="47"/>
        <v>921000</v>
      </c>
      <c r="D1190" s="129">
        <f t="shared" si="46"/>
        <v>55650</v>
      </c>
      <c r="E1190" s="130" t="s">
        <v>6069</v>
      </c>
      <c r="F1190" s="131"/>
      <c r="G1190" s="126"/>
      <c r="H1190" s="126"/>
      <c r="I1190" s="126"/>
      <c r="J1190" s="126"/>
      <c r="K1190" s="126"/>
    </row>
    <row r="1191" spans="1:11" s="122" customFormat="1">
      <c r="A1191" s="128" t="s">
        <v>7015</v>
      </c>
      <c r="B1191" s="127">
        <v>54000</v>
      </c>
      <c r="C1191" s="127">
        <f t="shared" si="47"/>
        <v>938000</v>
      </c>
      <c r="D1191" s="129">
        <f t="shared" si="46"/>
        <v>56700</v>
      </c>
      <c r="E1191" s="130" t="s">
        <v>6069</v>
      </c>
      <c r="F1191" s="131"/>
      <c r="G1191" s="126"/>
      <c r="H1191" s="126"/>
      <c r="I1191" s="126"/>
      <c r="J1191" s="126"/>
      <c r="K1191" s="126"/>
    </row>
    <row r="1192" spans="1:11" s="122" customFormat="1">
      <c r="A1192" s="128" t="s">
        <v>7016</v>
      </c>
      <c r="B1192" s="127">
        <v>55000</v>
      </c>
      <c r="C1192" s="127">
        <f t="shared" si="47"/>
        <v>955000</v>
      </c>
      <c r="D1192" s="129">
        <f t="shared" si="46"/>
        <v>57750</v>
      </c>
      <c r="E1192" s="130" t="s">
        <v>6069</v>
      </c>
      <c r="F1192" s="131"/>
      <c r="G1192" s="126"/>
      <c r="H1192" s="126"/>
      <c r="I1192" s="126"/>
      <c r="J1192" s="126"/>
      <c r="K1192" s="126"/>
    </row>
    <row r="1193" spans="1:11" s="122" customFormat="1">
      <c r="A1193" s="128" t="s">
        <v>7017</v>
      </c>
      <c r="B1193" s="127">
        <v>56000</v>
      </c>
      <c r="C1193" s="127">
        <f t="shared" si="47"/>
        <v>972000</v>
      </c>
      <c r="D1193" s="129">
        <f t="shared" si="46"/>
        <v>58800</v>
      </c>
      <c r="E1193" s="130" t="s">
        <v>6069</v>
      </c>
      <c r="F1193" s="131"/>
      <c r="G1193" s="126"/>
      <c r="H1193" s="126"/>
      <c r="I1193" s="126"/>
      <c r="J1193" s="126"/>
      <c r="K1193" s="126"/>
    </row>
    <row r="1194" spans="1:11" s="122" customFormat="1">
      <c r="A1194" s="128" t="s">
        <v>7018</v>
      </c>
      <c r="B1194" s="127">
        <v>57000</v>
      </c>
      <c r="C1194" s="127">
        <f t="shared" si="47"/>
        <v>989000</v>
      </c>
      <c r="D1194" s="129">
        <f t="shared" si="46"/>
        <v>59850</v>
      </c>
      <c r="E1194" s="130" t="s">
        <v>6069</v>
      </c>
      <c r="F1194" s="131"/>
      <c r="G1194" s="126"/>
      <c r="H1194" s="126"/>
      <c r="I1194" s="126"/>
      <c r="J1194" s="126"/>
      <c r="K1194" s="126"/>
    </row>
    <row r="1195" spans="1:11" s="122" customFormat="1">
      <c r="A1195" s="128" t="s">
        <v>7019</v>
      </c>
      <c r="B1195" s="127">
        <v>58000</v>
      </c>
      <c r="C1195" s="127">
        <f t="shared" si="47"/>
        <v>1006000</v>
      </c>
      <c r="D1195" s="129">
        <f t="shared" si="46"/>
        <v>60900</v>
      </c>
      <c r="E1195" s="130" t="s">
        <v>6069</v>
      </c>
      <c r="F1195" s="131"/>
      <c r="G1195" s="126"/>
      <c r="H1195" s="126"/>
      <c r="I1195" s="126"/>
      <c r="J1195" s="126"/>
      <c r="K1195" s="126"/>
    </row>
    <row r="1196" spans="1:11" s="122" customFormat="1">
      <c r="A1196" s="128" t="s">
        <v>7020</v>
      </c>
      <c r="B1196" s="127">
        <v>59000</v>
      </c>
      <c r="C1196" s="127">
        <f t="shared" si="47"/>
        <v>1023000</v>
      </c>
      <c r="D1196" s="129">
        <f t="shared" si="46"/>
        <v>61950</v>
      </c>
      <c r="E1196" s="130" t="s">
        <v>6069</v>
      </c>
      <c r="F1196" s="131"/>
      <c r="G1196" s="126"/>
      <c r="H1196" s="126"/>
      <c r="I1196" s="126"/>
      <c r="J1196" s="126"/>
      <c r="K1196" s="126"/>
    </row>
    <row r="1197" spans="1:11" s="122" customFormat="1">
      <c r="A1197" s="128" t="s">
        <v>7021</v>
      </c>
      <c r="B1197" s="127">
        <v>60000</v>
      </c>
      <c r="C1197" s="127">
        <f t="shared" si="47"/>
        <v>1040000</v>
      </c>
      <c r="D1197" s="129">
        <f t="shared" si="46"/>
        <v>63000</v>
      </c>
      <c r="E1197" s="130" t="s">
        <v>6069</v>
      </c>
      <c r="F1197" s="131"/>
      <c r="G1197" s="126"/>
      <c r="H1197" s="126"/>
      <c r="I1197" s="126"/>
      <c r="J1197" s="126"/>
      <c r="K1197" s="126"/>
    </row>
    <row r="1198" spans="1:11" s="122" customFormat="1">
      <c r="A1198" s="128" t="s">
        <v>7022</v>
      </c>
      <c r="B1198" s="127">
        <v>61000</v>
      </c>
      <c r="C1198" s="127">
        <f t="shared" si="47"/>
        <v>1057000</v>
      </c>
      <c r="D1198" s="129">
        <f t="shared" si="46"/>
        <v>64050</v>
      </c>
      <c r="E1198" s="130" t="s">
        <v>6069</v>
      </c>
      <c r="F1198" s="131"/>
      <c r="G1198" s="126"/>
      <c r="H1198" s="126"/>
      <c r="I1198" s="126"/>
      <c r="J1198" s="126"/>
      <c r="K1198" s="126"/>
    </row>
    <row r="1199" spans="1:11" s="122" customFormat="1">
      <c r="A1199" s="128" t="s">
        <v>7023</v>
      </c>
      <c r="B1199" s="127">
        <v>62000</v>
      </c>
      <c r="C1199" s="127">
        <f t="shared" si="47"/>
        <v>1074000</v>
      </c>
      <c r="D1199" s="129">
        <f t="shared" si="46"/>
        <v>65100</v>
      </c>
      <c r="E1199" s="130" t="s">
        <v>6069</v>
      </c>
      <c r="F1199" s="131"/>
      <c r="G1199" s="126"/>
      <c r="H1199" s="126"/>
      <c r="I1199" s="126"/>
      <c r="J1199" s="126"/>
      <c r="K1199" s="126"/>
    </row>
    <row r="1200" spans="1:11" s="122" customFormat="1">
      <c r="A1200" s="128" t="s">
        <v>7024</v>
      </c>
      <c r="B1200" s="127">
        <v>63000</v>
      </c>
      <c r="C1200" s="127">
        <f t="shared" si="47"/>
        <v>1091000</v>
      </c>
      <c r="D1200" s="129">
        <f t="shared" si="46"/>
        <v>66150</v>
      </c>
      <c r="E1200" s="130" t="s">
        <v>6069</v>
      </c>
      <c r="F1200" s="131"/>
      <c r="G1200" s="126"/>
      <c r="H1200" s="126"/>
      <c r="I1200" s="126"/>
      <c r="J1200" s="126"/>
      <c r="K1200" s="126"/>
    </row>
    <row r="1201" spans="1:11" s="122" customFormat="1">
      <c r="A1201" s="128" t="s">
        <v>7025</v>
      </c>
      <c r="B1201" s="127">
        <v>64000</v>
      </c>
      <c r="C1201" s="127">
        <f t="shared" si="47"/>
        <v>1108000</v>
      </c>
      <c r="D1201" s="129">
        <f t="shared" si="46"/>
        <v>67200</v>
      </c>
      <c r="E1201" s="130" t="s">
        <v>6069</v>
      </c>
      <c r="F1201" s="131"/>
      <c r="G1201" s="126"/>
      <c r="H1201" s="126"/>
      <c r="I1201" s="126"/>
      <c r="J1201" s="126"/>
      <c r="K1201" s="126"/>
    </row>
    <row r="1202" spans="1:11" s="122" customFormat="1">
      <c r="A1202" s="128" t="s">
        <v>7026</v>
      </c>
      <c r="B1202" s="127">
        <v>65000</v>
      </c>
      <c r="C1202" s="127">
        <f t="shared" si="47"/>
        <v>1125000</v>
      </c>
      <c r="D1202" s="129">
        <f t="shared" si="46"/>
        <v>68250</v>
      </c>
      <c r="E1202" s="130" t="s">
        <v>6069</v>
      </c>
      <c r="F1202" s="131"/>
      <c r="G1202" s="126"/>
      <c r="H1202" s="126"/>
      <c r="I1202" s="126"/>
      <c r="J1202" s="126"/>
      <c r="K1202" s="126"/>
    </row>
    <row r="1203" spans="1:11" s="122" customFormat="1">
      <c r="A1203" s="128" t="s">
        <v>7027</v>
      </c>
      <c r="B1203" s="127">
        <v>66000</v>
      </c>
      <c r="C1203" s="127">
        <f t="shared" si="47"/>
        <v>1142000</v>
      </c>
      <c r="D1203" s="129">
        <f t="shared" ref="D1203:D1266" si="48">SUM($G$2)*(B1203*0.001)</f>
        <v>69300</v>
      </c>
      <c r="E1203" s="130" t="s">
        <v>6069</v>
      </c>
      <c r="F1203" s="131"/>
      <c r="G1203" s="126"/>
      <c r="H1203" s="126"/>
      <c r="I1203" s="126"/>
      <c r="J1203" s="126"/>
      <c r="K1203" s="126"/>
    </row>
    <row r="1204" spans="1:11" s="122" customFormat="1">
      <c r="A1204" s="128" t="s">
        <v>7028</v>
      </c>
      <c r="B1204" s="127">
        <v>67000</v>
      </c>
      <c r="C1204" s="127">
        <f t="shared" ref="C1204:C1267" si="49">SUM(C1203)+17000</f>
        <v>1159000</v>
      </c>
      <c r="D1204" s="129">
        <f t="shared" si="48"/>
        <v>70350</v>
      </c>
      <c r="E1204" s="130" t="s">
        <v>6069</v>
      </c>
      <c r="F1204" s="131"/>
      <c r="G1204" s="126"/>
      <c r="H1204" s="126"/>
      <c r="I1204" s="126"/>
      <c r="J1204" s="126"/>
      <c r="K1204" s="126"/>
    </row>
    <row r="1205" spans="1:11" s="122" customFormat="1">
      <c r="A1205" s="128" t="s">
        <v>7029</v>
      </c>
      <c r="B1205" s="127">
        <v>68000</v>
      </c>
      <c r="C1205" s="127">
        <f t="shared" si="49"/>
        <v>1176000</v>
      </c>
      <c r="D1205" s="129">
        <f t="shared" si="48"/>
        <v>71400</v>
      </c>
      <c r="E1205" s="130" t="s">
        <v>6069</v>
      </c>
      <c r="F1205" s="131"/>
      <c r="G1205" s="126"/>
      <c r="H1205" s="126"/>
      <c r="I1205" s="126"/>
      <c r="J1205" s="126"/>
      <c r="K1205" s="126"/>
    </row>
    <row r="1206" spans="1:11" s="122" customFormat="1">
      <c r="A1206" s="128" t="s">
        <v>7030</v>
      </c>
      <c r="B1206" s="127">
        <v>69000</v>
      </c>
      <c r="C1206" s="127">
        <f t="shared" si="49"/>
        <v>1193000</v>
      </c>
      <c r="D1206" s="129">
        <f t="shared" si="48"/>
        <v>72450</v>
      </c>
      <c r="E1206" s="130" t="s">
        <v>6069</v>
      </c>
      <c r="F1206" s="131"/>
      <c r="G1206" s="126"/>
      <c r="H1206" s="126"/>
      <c r="I1206" s="126"/>
      <c r="J1206" s="126"/>
      <c r="K1206" s="126"/>
    </row>
    <row r="1207" spans="1:11" s="122" customFormat="1">
      <c r="A1207" s="128" t="s">
        <v>7031</v>
      </c>
      <c r="B1207" s="127">
        <v>70000</v>
      </c>
      <c r="C1207" s="127">
        <f t="shared" si="49"/>
        <v>1210000</v>
      </c>
      <c r="D1207" s="129">
        <f t="shared" si="48"/>
        <v>73500</v>
      </c>
      <c r="E1207" s="130" t="s">
        <v>6069</v>
      </c>
      <c r="F1207" s="131"/>
      <c r="G1207" s="126"/>
      <c r="H1207" s="126"/>
      <c r="I1207" s="126"/>
      <c r="J1207" s="126"/>
      <c r="K1207" s="126"/>
    </row>
    <row r="1208" spans="1:11" s="122" customFormat="1">
      <c r="A1208" s="128" t="s">
        <v>7032</v>
      </c>
      <c r="B1208" s="127">
        <v>71000</v>
      </c>
      <c r="C1208" s="127">
        <f t="shared" si="49"/>
        <v>1227000</v>
      </c>
      <c r="D1208" s="129">
        <f t="shared" si="48"/>
        <v>74550</v>
      </c>
      <c r="E1208" s="130" t="s">
        <v>6069</v>
      </c>
      <c r="F1208" s="131"/>
      <c r="G1208" s="126"/>
      <c r="H1208" s="126"/>
      <c r="I1208" s="126"/>
      <c r="J1208" s="126"/>
      <c r="K1208" s="126"/>
    </row>
    <row r="1209" spans="1:11" s="122" customFormat="1">
      <c r="A1209" s="128" t="s">
        <v>7033</v>
      </c>
      <c r="B1209" s="127">
        <v>72000</v>
      </c>
      <c r="C1209" s="127">
        <f t="shared" si="49"/>
        <v>1244000</v>
      </c>
      <c r="D1209" s="129">
        <f t="shared" si="48"/>
        <v>75600</v>
      </c>
      <c r="E1209" s="130" t="s">
        <v>6069</v>
      </c>
      <c r="F1209" s="131"/>
      <c r="G1209" s="126"/>
      <c r="H1209" s="126"/>
      <c r="I1209" s="126"/>
      <c r="J1209" s="126"/>
      <c r="K1209" s="126"/>
    </row>
    <row r="1210" spans="1:11" s="122" customFormat="1">
      <c r="A1210" s="128" t="s">
        <v>7034</v>
      </c>
      <c r="B1210" s="127">
        <v>73000</v>
      </c>
      <c r="C1210" s="127">
        <f t="shared" si="49"/>
        <v>1261000</v>
      </c>
      <c r="D1210" s="129">
        <f t="shared" si="48"/>
        <v>76650</v>
      </c>
      <c r="E1210" s="130" t="s">
        <v>6069</v>
      </c>
      <c r="F1210" s="131"/>
      <c r="G1210" s="126"/>
      <c r="H1210" s="126"/>
      <c r="I1210" s="126"/>
      <c r="J1210" s="126"/>
      <c r="K1210" s="126"/>
    </row>
    <row r="1211" spans="1:11" s="122" customFormat="1">
      <c r="A1211" s="128" t="s">
        <v>7035</v>
      </c>
      <c r="B1211" s="127">
        <v>74000</v>
      </c>
      <c r="C1211" s="127">
        <f t="shared" si="49"/>
        <v>1278000</v>
      </c>
      <c r="D1211" s="129">
        <f t="shared" si="48"/>
        <v>77700</v>
      </c>
      <c r="E1211" s="130" t="s">
        <v>6069</v>
      </c>
      <c r="F1211" s="131"/>
      <c r="G1211" s="126"/>
      <c r="H1211" s="126"/>
      <c r="I1211" s="126"/>
      <c r="J1211" s="126"/>
      <c r="K1211" s="126"/>
    </row>
    <row r="1212" spans="1:11" s="122" customFormat="1">
      <c r="A1212" s="128" t="s">
        <v>7036</v>
      </c>
      <c r="B1212" s="127">
        <v>75000</v>
      </c>
      <c r="C1212" s="127">
        <f t="shared" si="49"/>
        <v>1295000</v>
      </c>
      <c r="D1212" s="129">
        <f t="shared" si="48"/>
        <v>78750</v>
      </c>
      <c r="E1212" s="130" t="s">
        <v>6069</v>
      </c>
      <c r="F1212" s="131"/>
      <c r="G1212" s="126"/>
      <c r="H1212" s="126"/>
      <c r="I1212" s="126"/>
      <c r="J1212" s="126"/>
      <c r="K1212" s="126"/>
    </row>
    <row r="1213" spans="1:11" s="122" customFormat="1">
      <c r="A1213" s="128" t="s">
        <v>7037</v>
      </c>
      <c r="B1213" s="127">
        <v>76000</v>
      </c>
      <c r="C1213" s="127">
        <f t="shared" si="49"/>
        <v>1312000</v>
      </c>
      <c r="D1213" s="129">
        <f t="shared" si="48"/>
        <v>79800</v>
      </c>
      <c r="E1213" s="130" t="s">
        <v>6069</v>
      </c>
      <c r="F1213" s="131"/>
      <c r="G1213" s="126"/>
      <c r="H1213" s="126"/>
      <c r="I1213" s="126"/>
      <c r="J1213" s="126"/>
      <c r="K1213" s="126"/>
    </row>
    <row r="1214" spans="1:11" s="122" customFormat="1">
      <c r="A1214" s="128" t="s">
        <v>7038</v>
      </c>
      <c r="B1214" s="127">
        <v>77000</v>
      </c>
      <c r="C1214" s="127">
        <f t="shared" si="49"/>
        <v>1329000</v>
      </c>
      <c r="D1214" s="129">
        <f t="shared" si="48"/>
        <v>80850</v>
      </c>
      <c r="E1214" s="130" t="s">
        <v>6069</v>
      </c>
      <c r="F1214" s="131"/>
      <c r="G1214" s="126"/>
      <c r="H1214" s="126"/>
      <c r="I1214" s="126"/>
      <c r="J1214" s="126"/>
      <c r="K1214" s="126"/>
    </row>
    <row r="1215" spans="1:11" s="122" customFormat="1">
      <c r="A1215" s="128" t="s">
        <v>7039</v>
      </c>
      <c r="B1215" s="127">
        <v>78000</v>
      </c>
      <c r="C1215" s="127">
        <f t="shared" si="49"/>
        <v>1346000</v>
      </c>
      <c r="D1215" s="129">
        <f t="shared" si="48"/>
        <v>81900</v>
      </c>
      <c r="E1215" s="130" t="s">
        <v>6069</v>
      </c>
      <c r="F1215" s="131"/>
      <c r="G1215" s="126"/>
      <c r="H1215" s="126"/>
      <c r="I1215" s="126"/>
      <c r="J1215" s="126"/>
      <c r="K1215" s="126"/>
    </row>
    <row r="1216" spans="1:11" s="122" customFormat="1">
      <c r="A1216" s="128" t="s">
        <v>7040</v>
      </c>
      <c r="B1216" s="127">
        <v>79000</v>
      </c>
      <c r="C1216" s="127">
        <f t="shared" si="49"/>
        <v>1363000</v>
      </c>
      <c r="D1216" s="129">
        <f t="shared" si="48"/>
        <v>82950</v>
      </c>
      <c r="E1216" s="130" t="s">
        <v>6069</v>
      </c>
      <c r="F1216" s="131"/>
      <c r="G1216" s="126"/>
      <c r="H1216" s="126"/>
      <c r="I1216" s="126"/>
      <c r="J1216" s="126"/>
      <c r="K1216" s="126"/>
    </row>
    <row r="1217" spans="1:11" s="122" customFormat="1">
      <c r="A1217" s="128" t="s">
        <v>7041</v>
      </c>
      <c r="B1217" s="127">
        <v>80000</v>
      </c>
      <c r="C1217" s="127">
        <f t="shared" si="49"/>
        <v>1380000</v>
      </c>
      <c r="D1217" s="129">
        <f t="shared" si="48"/>
        <v>84000</v>
      </c>
      <c r="E1217" s="130" t="s">
        <v>6069</v>
      </c>
      <c r="F1217" s="131"/>
      <c r="G1217" s="126"/>
      <c r="H1217" s="126"/>
      <c r="I1217" s="126"/>
      <c r="J1217" s="126"/>
      <c r="K1217" s="126"/>
    </row>
    <row r="1218" spans="1:11" s="122" customFormat="1">
      <c r="A1218" s="128" t="s">
        <v>7042</v>
      </c>
      <c r="B1218" s="127">
        <v>81000</v>
      </c>
      <c r="C1218" s="127">
        <f t="shared" si="49"/>
        <v>1397000</v>
      </c>
      <c r="D1218" s="129">
        <f t="shared" si="48"/>
        <v>85050</v>
      </c>
      <c r="E1218" s="130" t="s">
        <v>6069</v>
      </c>
      <c r="F1218" s="131"/>
      <c r="G1218" s="126"/>
      <c r="H1218" s="126"/>
      <c r="I1218" s="126"/>
      <c r="J1218" s="126"/>
      <c r="K1218" s="126"/>
    </row>
    <row r="1219" spans="1:11" s="122" customFormat="1">
      <c r="A1219" s="128" t="s">
        <v>7043</v>
      </c>
      <c r="B1219" s="127">
        <v>82000</v>
      </c>
      <c r="C1219" s="127">
        <f t="shared" si="49"/>
        <v>1414000</v>
      </c>
      <c r="D1219" s="129">
        <f t="shared" si="48"/>
        <v>86100</v>
      </c>
      <c r="E1219" s="130" t="s">
        <v>6069</v>
      </c>
      <c r="F1219" s="131"/>
      <c r="G1219" s="126"/>
      <c r="H1219" s="126"/>
      <c r="I1219" s="126"/>
      <c r="J1219" s="126"/>
      <c r="K1219" s="126"/>
    </row>
    <row r="1220" spans="1:11" s="122" customFormat="1">
      <c r="A1220" s="128" t="s">
        <v>7044</v>
      </c>
      <c r="B1220" s="127">
        <v>83000</v>
      </c>
      <c r="C1220" s="127">
        <f t="shared" si="49"/>
        <v>1431000</v>
      </c>
      <c r="D1220" s="129">
        <f t="shared" si="48"/>
        <v>87150</v>
      </c>
      <c r="E1220" s="130" t="s">
        <v>6069</v>
      </c>
      <c r="F1220" s="131"/>
      <c r="G1220" s="126"/>
      <c r="H1220" s="126"/>
      <c r="I1220" s="126"/>
      <c r="J1220" s="126"/>
      <c r="K1220" s="126"/>
    </row>
    <row r="1221" spans="1:11" s="122" customFormat="1">
      <c r="A1221" s="128" t="s">
        <v>7045</v>
      </c>
      <c r="B1221" s="127">
        <v>84000</v>
      </c>
      <c r="C1221" s="127">
        <f t="shared" si="49"/>
        <v>1448000</v>
      </c>
      <c r="D1221" s="129">
        <f t="shared" si="48"/>
        <v>88200</v>
      </c>
      <c r="E1221" s="130" t="s">
        <v>6069</v>
      </c>
      <c r="F1221" s="131"/>
      <c r="G1221" s="126"/>
      <c r="H1221" s="126"/>
      <c r="I1221" s="126"/>
      <c r="J1221" s="126"/>
      <c r="K1221" s="126"/>
    </row>
    <row r="1222" spans="1:11" s="122" customFormat="1">
      <c r="A1222" s="128" t="s">
        <v>7046</v>
      </c>
      <c r="B1222" s="127">
        <v>85000</v>
      </c>
      <c r="C1222" s="127">
        <f t="shared" si="49"/>
        <v>1465000</v>
      </c>
      <c r="D1222" s="129">
        <f t="shared" si="48"/>
        <v>89250</v>
      </c>
      <c r="E1222" s="130" t="s">
        <v>6069</v>
      </c>
      <c r="F1222" s="131"/>
      <c r="G1222" s="126"/>
      <c r="H1222" s="126"/>
      <c r="I1222" s="126"/>
      <c r="J1222" s="126"/>
      <c r="K1222" s="126"/>
    </row>
    <row r="1223" spans="1:11" s="122" customFormat="1">
      <c r="A1223" s="128" t="s">
        <v>7047</v>
      </c>
      <c r="B1223" s="127">
        <v>86000</v>
      </c>
      <c r="C1223" s="127">
        <f t="shared" si="49"/>
        <v>1482000</v>
      </c>
      <c r="D1223" s="129">
        <f t="shared" si="48"/>
        <v>90300</v>
      </c>
      <c r="E1223" s="130" t="s">
        <v>6069</v>
      </c>
      <c r="F1223" s="131"/>
      <c r="G1223" s="126"/>
      <c r="H1223" s="126"/>
      <c r="I1223" s="126"/>
      <c r="J1223" s="126"/>
      <c r="K1223" s="126"/>
    </row>
    <row r="1224" spans="1:11" s="122" customFormat="1">
      <c r="A1224" s="128" t="s">
        <v>7048</v>
      </c>
      <c r="B1224" s="127">
        <v>87000</v>
      </c>
      <c r="C1224" s="127">
        <f t="shared" si="49"/>
        <v>1499000</v>
      </c>
      <c r="D1224" s="129">
        <f t="shared" si="48"/>
        <v>91350</v>
      </c>
      <c r="E1224" s="130" t="s">
        <v>6069</v>
      </c>
      <c r="F1224" s="131"/>
      <c r="G1224" s="126"/>
      <c r="H1224" s="126"/>
      <c r="I1224" s="126"/>
      <c r="J1224" s="126"/>
      <c r="K1224" s="126"/>
    </row>
    <row r="1225" spans="1:11" s="122" customFormat="1">
      <c r="A1225" s="128" t="s">
        <v>7049</v>
      </c>
      <c r="B1225" s="127">
        <v>88000</v>
      </c>
      <c r="C1225" s="127">
        <f t="shared" si="49"/>
        <v>1516000</v>
      </c>
      <c r="D1225" s="129">
        <f t="shared" si="48"/>
        <v>92400</v>
      </c>
      <c r="E1225" s="130" t="s">
        <v>6069</v>
      </c>
      <c r="F1225" s="131"/>
      <c r="G1225" s="126"/>
      <c r="H1225" s="126"/>
      <c r="I1225" s="126"/>
      <c r="J1225" s="126"/>
      <c r="K1225" s="126"/>
    </row>
    <row r="1226" spans="1:11" s="122" customFormat="1">
      <c r="A1226" s="128" t="s">
        <v>7050</v>
      </c>
      <c r="B1226" s="127">
        <v>89000</v>
      </c>
      <c r="C1226" s="127">
        <f t="shared" si="49"/>
        <v>1533000</v>
      </c>
      <c r="D1226" s="129">
        <f t="shared" si="48"/>
        <v>93450</v>
      </c>
      <c r="E1226" s="130" t="s">
        <v>6069</v>
      </c>
      <c r="F1226" s="131"/>
      <c r="G1226" s="126"/>
      <c r="H1226" s="126"/>
      <c r="I1226" s="126"/>
      <c r="J1226" s="126"/>
      <c r="K1226" s="126"/>
    </row>
    <row r="1227" spans="1:11" s="122" customFormat="1">
      <c r="A1227" s="128" t="s">
        <v>7051</v>
      </c>
      <c r="B1227" s="127">
        <v>90000</v>
      </c>
      <c r="C1227" s="127">
        <f t="shared" si="49"/>
        <v>1550000</v>
      </c>
      <c r="D1227" s="129">
        <f t="shared" si="48"/>
        <v>94500</v>
      </c>
      <c r="E1227" s="130" t="s">
        <v>6069</v>
      </c>
      <c r="F1227" s="131"/>
      <c r="G1227" s="126"/>
      <c r="H1227" s="126"/>
      <c r="I1227" s="126"/>
      <c r="J1227" s="126"/>
      <c r="K1227" s="126"/>
    </row>
    <row r="1228" spans="1:11" s="122" customFormat="1">
      <c r="A1228" s="128" t="s">
        <v>7052</v>
      </c>
      <c r="B1228" s="127">
        <v>91000</v>
      </c>
      <c r="C1228" s="127">
        <f t="shared" si="49"/>
        <v>1567000</v>
      </c>
      <c r="D1228" s="129">
        <f t="shared" si="48"/>
        <v>95550</v>
      </c>
      <c r="E1228" s="130" t="s">
        <v>6069</v>
      </c>
      <c r="F1228" s="131"/>
      <c r="G1228" s="126"/>
      <c r="H1228" s="126"/>
      <c r="I1228" s="126"/>
      <c r="J1228" s="126"/>
      <c r="K1228" s="126"/>
    </row>
    <row r="1229" spans="1:11" s="122" customFormat="1">
      <c r="A1229" s="128" t="s">
        <v>7053</v>
      </c>
      <c r="B1229" s="127">
        <v>92000</v>
      </c>
      <c r="C1229" s="127">
        <f t="shared" si="49"/>
        <v>1584000</v>
      </c>
      <c r="D1229" s="129">
        <f t="shared" si="48"/>
        <v>96600</v>
      </c>
      <c r="E1229" s="130" t="s">
        <v>6069</v>
      </c>
      <c r="F1229" s="131"/>
      <c r="G1229" s="126"/>
      <c r="H1229" s="126"/>
      <c r="I1229" s="126"/>
      <c r="J1229" s="126"/>
      <c r="K1229" s="126"/>
    </row>
    <row r="1230" spans="1:11" s="122" customFormat="1">
      <c r="A1230" s="128" t="s">
        <v>7054</v>
      </c>
      <c r="B1230" s="127">
        <v>93000</v>
      </c>
      <c r="C1230" s="127">
        <f t="shared" si="49"/>
        <v>1601000</v>
      </c>
      <c r="D1230" s="129">
        <f t="shared" si="48"/>
        <v>97650</v>
      </c>
      <c r="E1230" s="130" t="s">
        <v>6069</v>
      </c>
      <c r="F1230" s="131"/>
      <c r="G1230" s="126"/>
      <c r="H1230" s="126"/>
      <c r="I1230" s="126"/>
      <c r="J1230" s="126"/>
      <c r="K1230" s="126"/>
    </row>
    <row r="1231" spans="1:11" s="122" customFormat="1">
      <c r="A1231" s="128" t="s">
        <v>7055</v>
      </c>
      <c r="B1231" s="127">
        <v>94000</v>
      </c>
      <c r="C1231" s="127">
        <f t="shared" si="49"/>
        <v>1618000</v>
      </c>
      <c r="D1231" s="129">
        <f t="shared" si="48"/>
        <v>98700</v>
      </c>
      <c r="E1231" s="130" t="s">
        <v>6069</v>
      </c>
      <c r="F1231" s="131"/>
      <c r="G1231" s="126"/>
      <c r="H1231" s="126"/>
      <c r="I1231" s="126"/>
      <c r="J1231" s="126"/>
      <c r="K1231" s="126"/>
    </row>
    <row r="1232" spans="1:11" s="122" customFormat="1">
      <c r="A1232" s="128" t="s">
        <v>7056</v>
      </c>
      <c r="B1232" s="127">
        <v>95000</v>
      </c>
      <c r="C1232" s="127">
        <f t="shared" si="49"/>
        <v>1635000</v>
      </c>
      <c r="D1232" s="129">
        <f t="shared" si="48"/>
        <v>99750</v>
      </c>
      <c r="E1232" s="130" t="s">
        <v>6069</v>
      </c>
      <c r="F1232" s="131"/>
      <c r="G1232" s="126"/>
      <c r="H1232" s="126"/>
      <c r="I1232" s="126"/>
      <c r="J1232" s="126"/>
      <c r="K1232" s="126"/>
    </row>
    <row r="1233" spans="1:11" s="122" customFormat="1">
      <c r="A1233" s="128" t="s">
        <v>7057</v>
      </c>
      <c r="B1233" s="127">
        <v>96000</v>
      </c>
      <c r="C1233" s="127">
        <f t="shared" si="49"/>
        <v>1652000</v>
      </c>
      <c r="D1233" s="129">
        <f t="shared" si="48"/>
        <v>100800</v>
      </c>
      <c r="E1233" s="130" t="s">
        <v>6069</v>
      </c>
      <c r="F1233" s="131"/>
      <c r="G1233" s="126"/>
      <c r="H1233" s="126"/>
      <c r="I1233" s="126"/>
      <c r="J1233" s="126"/>
      <c r="K1233" s="126"/>
    </row>
    <row r="1234" spans="1:11" s="122" customFormat="1">
      <c r="A1234" s="128" t="s">
        <v>7058</v>
      </c>
      <c r="B1234" s="127">
        <v>97000</v>
      </c>
      <c r="C1234" s="127">
        <f t="shared" si="49"/>
        <v>1669000</v>
      </c>
      <c r="D1234" s="129">
        <f t="shared" si="48"/>
        <v>101850</v>
      </c>
      <c r="E1234" s="130" t="s">
        <v>6069</v>
      </c>
      <c r="F1234" s="131"/>
      <c r="G1234" s="126"/>
      <c r="H1234" s="126"/>
      <c r="I1234" s="126"/>
      <c r="J1234" s="126"/>
      <c r="K1234" s="126"/>
    </row>
    <row r="1235" spans="1:11" s="122" customFormat="1">
      <c r="A1235" s="128" t="s">
        <v>7059</v>
      </c>
      <c r="B1235" s="127">
        <v>98000</v>
      </c>
      <c r="C1235" s="127">
        <f t="shared" si="49"/>
        <v>1686000</v>
      </c>
      <c r="D1235" s="129">
        <f t="shared" si="48"/>
        <v>102900</v>
      </c>
      <c r="E1235" s="130" t="s">
        <v>6069</v>
      </c>
      <c r="F1235" s="131"/>
      <c r="G1235" s="126"/>
      <c r="H1235" s="126"/>
      <c r="I1235" s="126"/>
      <c r="J1235" s="126"/>
      <c r="K1235" s="126"/>
    </row>
    <row r="1236" spans="1:11" s="122" customFormat="1">
      <c r="A1236" s="128" t="s">
        <v>7060</v>
      </c>
      <c r="B1236" s="127">
        <v>99000</v>
      </c>
      <c r="C1236" s="127">
        <f t="shared" si="49"/>
        <v>1703000</v>
      </c>
      <c r="D1236" s="129">
        <f t="shared" si="48"/>
        <v>103950</v>
      </c>
      <c r="E1236" s="130" t="s">
        <v>6069</v>
      </c>
      <c r="F1236" s="131"/>
      <c r="G1236" s="126"/>
      <c r="H1236" s="126"/>
      <c r="I1236" s="126"/>
      <c r="J1236" s="126"/>
      <c r="K1236" s="126"/>
    </row>
    <row r="1237" spans="1:11" s="122" customFormat="1">
      <c r="A1237" s="128" t="s">
        <v>7061</v>
      </c>
      <c r="B1237" s="127">
        <v>100000</v>
      </c>
      <c r="C1237" s="127">
        <f t="shared" si="49"/>
        <v>1720000</v>
      </c>
      <c r="D1237" s="129">
        <f t="shared" si="48"/>
        <v>105000</v>
      </c>
      <c r="E1237" s="130" t="s">
        <v>6069</v>
      </c>
      <c r="F1237" s="131"/>
      <c r="G1237" s="126"/>
      <c r="H1237" s="126"/>
      <c r="I1237" s="126"/>
      <c r="J1237" s="126"/>
      <c r="K1237" s="126"/>
    </row>
    <row r="1238" spans="1:11" s="122" customFormat="1">
      <c r="A1238" s="128" t="s">
        <v>7062</v>
      </c>
      <c r="B1238" s="127">
        <v>101000</v>
      </c>
      <c r="C1238" s="127">
        <f t="shared" si="49"/>
        <v>1737000</v>
      </c>
      <c r="D1238" s="129">
        <f t="shared" si="48"/>
        <v>106050</v>
      </c>
      <c r="E1238" s="130" t="s">
        <v>6069</v>
      </c>
      <c r="F1238" s="131"/>
      <c r="G1238" s="126"/>
      <c r="H1238" s="126"/>
      <c r="I1238" s="126"/>
      <c r="J1238" s="126"/>
      <c r="K1238" s="126"/>
    </row>
    <row r="1239" spans="1:11" s="122" customFormat="1">
      <c r="A1239" s="128" t="s">
        <v>7063</v>
      </c>
      <c r="B1239" s="127">
        <v>102000</v>
      </c>
      <c r="C1239" s="127">
        <f t="shared" si="49"/>
        <v>1754000</v>
      </c>
      <c r="D1239" s="129">
        <f t="shared" si="48"/>
        <v>107100</v>
      </c>
      <c r="E1239" s="130" t="s">
        <v>6069</v>
      </c>
      <c r="F1239" s="131"/>
      <c r="G1239" s="126"/>
      <c r="H1239" s="126"/>
      <c r="I1239" s="126"/>
      <c r="J1239" s="126"/>
      <c r="K1239" s="126"/>
    </row>
    <row r="1240" spans="1:11" s="122" customFormat="1">
      <c r="A1240" s="128" t="s">
        <v>7064</v>
      </c>
      <c r="B1240" s="127">
        <v>103000</v>
      </c>
      <c r="C1240" s="127">
        <f t="shared" si="49"/>
        <v>1771000</v>
      </c>
      <c r="D1240" s="129">
        <f t="shared" si="48"/>
        <v>108150</v>
      </c>
      <c r="E1240" s="130" t="s">
        <v>6069</v>
      </c>
      <c r="F1240" s="131"/>
      <c r="G1240" s="126"/>
      <c r="H1240" s="126"/>
      <c r="I1240" s="126"/>
      <c r="J1240" s="126"/>
      <c r="K1240" s="126"/>
    </row>
    <row r="1241" spans="1:11" s="122" customFormat="1">
      <c r="A1241" s="128" t="s">
        <v>7065</v>
      </c>
      <c r="B1241" s="127">
        <v>104000</v>
      </c>
      <c r="C1241" s="127">
        <f t="shared" si="49"/>
        <v>1788000</v>
      </c>
      <c r="D1241" s="129">
        <f t="shared" si="48"/>
        <v>109200</v>
      </c>
      <c r="E1241" s="130" t="s">
        <v>6069</v>
      </c>
      <c r="F1241" s="131"/>
      <c r="G1241" s="126"/>
      <c r="H1241" s="126"/>
      <c r="I1241" s="126"/>
      <c r="J1241" s="126"/>
      <c r="K1241" s="126"/>
    </row>
    <row r="1242" spans="1:11" s="122" customFormat="1">
      <c r="A1242" s="128" t="s">
        <v>7066</v>
      </c>
      <c r="B1242" s="127">
        <v>105000</v>
      </c>
      <c r="C1242" s="127">
        <f t="shared" si="49"/>
        <v>1805000</v>
      </c>
      <c r="D1242" s="129">
        <f t="shared" si="48"/>
        <v>110250</v>
      </c>
      <c r="E1242" s="130" t="s">
        <v>6069</v>
      </c>
      <c r="F1242" s="131"/>
      <c r="G1242" s="126"/>
      <c r="H1242" s="126"/>
      <c r="I1242" s="126"/>
      <c r="J1242" s="126"/>
      <c r="K1242" s="126"/>
    </row>
    <row r="1243" spans="1:11" s="122" customFormat="1">
      <c r="A1243" s="128" t="s">
        <v>7067</v>
      </c>
      <c r="B1243" s="127">
        <v>106000</v>
      </c>
      <c r="C1243" s="127">
        <f t="shared" si="49"/>
        <v>1822000</v>
      </c>
      <c r="D1243" s="129">
        <f t="shared" si="48"/>
        <v>111300</v>
      </c>
      <c r="E1243" s="130" t="s">
        <v>6069</v>
      </c>
      <c r="F1243" s="131"/>
      <c r="G1243" s="126"/>
      <c r="H1243" s="126"/>
      <c r="I1243" s="126"/>
      <c r="J1243" s="126"/>
      <c r="K1243" s="126"/>
    </row>
    <row r="1244" spans="1:11" s="122" customFormat="1">
      <c r="A1244" s="128" t="s">
        <v>7068</v>
      </c>
      <c r="B1244" s="127">
        <v>107000</v>
      </c>
      <c r="C1244" s="127">
        <f t="shared" si="49"/>
        <v>1839000</v>
      </c>
      <c r="D1244" s="129">
        <f t="shared" si="48"/>
        <v>112350</v>
      </c>
      <c r="E1244" s="130" t="s">
        <v>6069</v>
      </c>
      <c r="F1244" s="131"/>
      <c r="G1244" s="126"/>
      <c r="H1244" s="126"/>
      <c r="I1244" s="126"/>
      <c r="J1244" s="126"/>
      <c r="K1244" s="126"/>
    </row>
    <row r="1245" spans="1:11" s="122" customFormat="1">
      <c r="A1245" s="128" t="s">
        <v>7069</v>
      </c>
      <c r="B1245" s="127">
        <v>108000</v>
      </c>
      <c r="C1245" s="127">
        <f t="shared" si="49"/>
        <v>1856000</v>
      </c>
      <c r="D1245" s="129">
        <f t="shared" si="48"/>
        <v>113400</v>
      </c>
      <c r="E1245" s="130" t="s">
        <v>6069</v>
      </c>
      <c r="F1245" s="131"/>
      <c r="G1245" s="126"/>
      <c r="H1245" s="126"/>
      <c r="I1245" s="126"/>
      <c r="J1245" s="126"/>
      <c r="K1245" s="126"/>
    </row>
    <row r="1246" spans="1:11" s="122" customFormat="1">
      <c r="A1246" s="128" t="s">
        <v>7070</v>
      </c>
      <c r="B1246" s="127">
        <v>109000</v>
      </c>
      <c r="C1246" s="127">
        <f t="shared" si="49"/>
        <v>1873000</v>
      </c>
      <c r="D1246" s="129">
        <f t="shared" si="48"/>
        <v>114450</v>
      </c>
      <c r="E1246" s="130" t="s">
        <v>6069</v>
      </c>
      <c r="F1246" s="131"/>
      <c r="G1246" s="126"/>
      <c r="H1246" s="126"/>
      <c r="I1246" s="126"/>
      <c r="J1246" s="126"/>
      <c r="K1246" s="126"/>
    </row>
    <row r="1247" spans="1:11" s="122" customFormat="1">
      <c r="A1247" s="128" t="s">
        <v>7071</v>
      </c>
      <c r="B1247" s="127">
        <v>110000</v>
      </c>
      <c r="C1247" s="127">
        <f t="shared" si="49"/>
        <v>1890000</v>
      </c>
      <c r="D1247" s="129">
        <f t="shared" si="48"/>
        <v>115500</v>
      </c>
      <c r="E1247" s="130" t="s">
        <v>6069</v>
      </c>
      <c r="F1247" s="131"/>
      <c r="G1247" s="126"/>
      <c r="H1247" s="126"/>
      <c r="I1247" s="126"/>
      <c r="J1247" s="126"/>
      <c r="K1247" s="126"/>
    </row>
    <row r="1248" spans="1:11" s="122" customFormat="1">
      <c r="A1248" s="128" t="s">
        <v>7072</v>
      </c>
      <c r="B1248" s="127">
        <v>111000</v>
      </c>
      <c r="C1248" s="127">
        <f t="shared" si="49"/>
        <v>1907000</v>
      </c>
      <c r="D1248" s="129">
        <f t="shared" si="48"/>
        <v>116550</v>
      </c>
      <c r="E1248" s="130" t="s">
        <v>6069</v>
      </c>
      <c r="F1248" s="131"/>
      <c r="G1248" s="126"/>
      <c r="H1248" s="126"/>
      <c r="I1248" s="126"/>
      <c r="J1248" s="126"/>
      <c r="K1248" s="126"/>
    </row>
    <row r="1249" spans="1:11" s="122" customFormat="1">
      <c r="A1249" s="128" t="s">
        <v>7073</v>
      </c>
      <c r="B1249" s="127">
        <v>112000</v>
      </c>
      <c r="C1249" s="127">
        <f t="shared" si="49"/>
        <v>1924000</v>
      </c>
      <c r="D1249" s="129">
        <f t="shared" si="48"/>
        <v>117600</v>
      </c>
      <c r="E1249" s="130" t="s">
        <v>6069</v>
      </c>
      <c r="F1249" s="131"/>
      <c r="G1249" s="126"/>
      <c r="H1249" s="126"/>
      <c r="I1249" s="126"/>
      <c r="J1249" s="126"/>
      <c r="K1249" s="126"/>
    </row>
    <row r="1250" spans="1:11" s="122" customFormat="1">
      <c r="A1250" s="128" t="s">
        <v>7074</v>
      </c>
      <c r="B1250" s="127">
        <v>113000</v>
      </c>
      <c r="C1250" s="127">
        <f t="shared" si="49"/>
        <v>1941000</v>
      </c>
      <c r="D1250" s="129">
        <f t="shared" si="48"/>
        <v>118650</v>
      </c>
      <c r="E1250" s="130" t="s">
        <v>6069</v>
      </c>
      <c r="F1250" s="131"/>
      <c r="G1250" s="126"/>
      <c r="H1250" s="126"/>
      <c r="I1250" s="126"/>
      <c r="J1250" s="126"/>
      <c r="K1250" s="126"/>
    </row>
    <row r="1251" spans="1:11" s="122" customFormat="1">
      <c r="A1251" s="128" t="s">
        <v>7075</v>
      </c>
      <c r="B1251" s="127">
        <v>114000</v>
      </c>
      <c r="C1251" s="127">
        <f t="shared" si="49"/>
        <v>1958000</v>
      </c>
      <c r="D1251" s="129">
        <f t="shared" si="48"/>
        <v>119700</v>
      </c>
      <c r="E1251" s="130" t="s">
        <v>6069</v>
      </c>
      <c r="F1251" s="131"/>
      <c r="G1251" s="126"/>
      <c r="H1251" s="126"/>
      <c r="I1251" s="126"/>
      <c r="J1251" s="126"/>
      <c r="K1251" s="126"/>
    </row>
    <row r="1252" spans="1:11" s="122" customFormat="1">
      <c r="A1252" s="128" t="s">
        <v>7076</v>
      </c>
      <c r="B1252" s="127">
        <v>115000</v>
      </c>
      <c r="C1252" s="127">
        <f t="shared" si="49"/>
        <v>1975000</v>
      </c>
      <c r="D1252" s="129">
        <f t="shared" si="48"/>
        <v>120750</v>
      </c>
      <c r="E1252" s="130" t="s">
        <v>6069</v>
      </c>
      <c r="F1252" s="131"/>
      <c r="G1252" s="126"/>
      <c r="H1252" s="126"/>
      <c r="I1252" s="126"/>
      <c r="J1252" s="126"/>
      <c r="K1252" s="126"/>
    </row>
    <row r="1253" spans="1:11" s="122" customFormat="1">
      <c r="A1253" s="128" t="s">
        <v>7077</v>
      </c>
      <c r="B1253" s="127">
        <v>116000</v>
      </c>
      <c r="C1253" s="127">
        <f t="shared" si="49"/>
        <v>1992000</v>
      </c>
      <c r="D1253" s="129">
        <f t="shared" si="48"/>
        <v>121800</v>
      </c>
      <c r="E1253" s="130" t="s">
        <v>6069</v>
      </c>
      <c r="F1253" s="131"/>
      <c r="G1253" s="126"/>
      <c r="H1253" s="126"/>
      <c r="I1253" s="126"/>
      <c r="J1253" s="126"/>
      <c r="K1253" s="126"/>
    </row>
    <row r="1254" spans="1:11" s="122" customFormat="1">
      <c r="A1254" s="128" t="s">
        <v>7078</v>
      </c>
      <c r="B1254" s="127">
        <v>117000</v>
      </c>
      <c r="C1254" s="127">
        <f t="shared" si="49"/>
        <v>2009000</v>
      </c>
      <c r="D1254" s="129">
        <f t="shared" si="48"/>
        <v>122850</v>
      </c>
      <c r="E1254" s="130" t="s">
        <v>6069</v>
      </c>
      <c r="F1254" s="131"/>
      <c r="G1254" s="126"/>
      <c r="H1254" s="126"/>
      <c r="I1254" s="126"/>
      <c r="J1254" s="126"/>
      <c r="K1254" s="126"/>
    </row>
    <row r="1255" spans="1:11" s="122" customFormat="1">
      <c r="A1255" s="128" t="s">
        <v>7079</v>
      </c>
      <c r="B1255" s="127">
        <v>118000</v>
      </c>
      <c r="C1255" s="127">
        <f t="shared" si="49"/>
        <v>2026000</v>
      </c>
      <c r="D1255" s="129">
        <f t="shared" si="48"/>
        <v>123900</v>
      </c>
      <c r="E1255" s="130" t="s">
        <v>6069</v>
      </c>
      <c r="F1255" s="131"/>
      <c r="G1255" s="126"/>
      <c r="H1255" s="126"/>
      <c r="I1255" s="126"/>
      <c r="J1255" s="126"/>
      <c r="K1255" s="126"/>
    </row>
    <row r="1256" spans="1:11" s="122" customFormat="1">
      <c r="A1256" s="128" t="s">
        <v>7080</v>
      </c>
      <c r="B1256" s="127">
        <v>119000</v>
      </c>
      <c r="C1256" s="127">
        <f t="shared" si="49"/>
        <v>2043000</v>
      </c>
      <c r="D1256" s="129">
        <f t="shared" si="48"/>
        <v>124950</v>
      </c>
      <c r="E1256" s="130" t="s">
        <v>6069</v>
      </c>
      <c r="F1256" s="131"/>
      <c r="G1256" s="126"/>
      <c r="H1256" s="126"/>
      <c r="I1256" s="126"/>
      <c r="J1256" s="126"/>
      <c r="K1256" s="126"/>
    </row>
    <row r="1257" spans="1:11" s="122" customFormat="1">
      <c r="A1257" s="128" t="s">
        <v>7081</v>
      </c>
      <c r="B1257" s="127">
        <v>120000</v>
      </c>
      <c r="C1257" s="127">
        <f t="shared" si="49"/>
        <v>2060000</v>
      </c>
      <c r="D1257" s="129">
        <f t="shared" si="48"/>
        <v>126000</v>
      </c>
      <c r="E1257" s="130" t="s">
        <v>6069</v>
      </c>
      <c r="F1257" s="131"/>
      <c r="G1257" s="126"/>
      <c r="H1257" s="126"/>
      <c r="I1257" s="126"/>
      <c r="J1257" s="126"/>
      <c r="K1257" s="126"/>
    </row>
    <row r="1258" spans="1:11" s="122" customFormat="1">
      <c r="A1258" s="128" t="s">
        <v>7082</v>
      </c>
      <c r="B1258" s="127">
        <v>121000</v>
      </c>
      <c r="C1258" s="127">
        <f t="shared" si="49"/>
        <v>2077000</v>
      </c>
      <c r="D1258" s="129">
        <f t="shared" si="48"/>
        <v>127050</v>
      </c>
      <c r="E1258" s="130" t="s">
        <v>6069</v>
      </c>
      <c r="F1258" s="131"/>
      <c r="G1258" s="126"/>
      <c r="H1258" s="126"/>
      <c r="I1258" s="126"/>
      <c r="J1258" s="126"/>
      <c r="K1258" s="126"/>
    </row>
    <row r="1259" spans="1:11" s="122" customFormat="1">
      <c r="A1259" s="128" t="s">
        <v>7083</v>
      </c>
      <c r="B1259" s="127">
        <v>122000</v>
      </c>
      <c r="C1259" s="127">
        <f t="shared" si="49"/>
        <v>2094000</v>
      </c>
      <c r="D1259" s="129">
        <f t="shared" si="48"/>
        <v>128100</v>
      </c>
      <c r="E1259" s="130" t="s">
        <v>6069</v>
      </c>
      <c r="F1259" s="131"/>
      <c r="G1259" s="126"/>
      <c r="H1259" s="126"/>
      <c r="I1259" s="126"/>
      <c r="J1259" s="126"/>
      <c r="K1259" s="126"/>
    </row>
    <row r="1260" spans="1:11" s="122" customFormat="1">
      <c r="A1260" s="128" t="s">
        <v>7084</v>
      </c>
      <c r="B1260" s="127">
        <v>123000</v>
      </c>
      <c r="C1260" s="127">
        <f t="shared" si="49"/>
        <v>2111000</v>
      </c>
      <c r="D1260" s="129">
        <f t="shared" si="48"/>
        <v>129150</v>
      </c>
      <c r="E1260" s="130" t="s">
        <v>6069</v>
      </c>
      <c r="F1260" s="131"/>
      <c r="G1260" s="126"/>
      <c r="H1260" s="126"/>
      <c r="I1260" s="126"/>
      <c r="J1260" s="126"/>
      <c r="K1260" s="126"/>
    </row>
    <row r="1261" spans="1:11" s="122" customFormat="1">
      <c r="A1261" s="128" t="s">
        <v>7085</v>
      </c>
      <c r="B1261" s="127">
        <v>124000</v>
      </c>
      <c r="C1261" s="127">
        <f t="shared" si="49"/>
        <v>2128000</v>
      </c>
      <c r="D1261" s="129">
        <f t="shared" si="48"/>
        <v>130200</v>
      </c>
      <c r="E1261" s="130" t="s">
        <v>6069</v>
      </c>
      <c r="F1261" s="131"/>
      <c r="G1261" s="126"/>
      <c r="H1261" s="126"/>
      <c r="I1261" s="126"/>
      <c r="J1261" s="126"/>
      <c r="K1261" s="126"/>
    </row>
    <row r="1262" spans="1:11" s="122" customFormat="1">
      <c r="A1262" s="128" t="s">
        <v>7086</v>
      </c>
      <c r="B1262" s="127">
        <v>125000</v>
      </c>
      <c r="C1262" s="127">
        <f t="shared" si="49"/>
        <v>2145000</v>
      </c>
      <c r="D1262" s="129">
        <f t="shared" si="48"/>
        <v>131250</v>
      </c>
      <c r="E1262" s="130" t="s">
        <v>6069</v>
      </c>
      <c r="F1262" s="131"/>
      <c r="G1262" s="126"/>
      <c r="H1262" s="126"/>
      <c r="I1262" s="126"/>
      <c r="J1262" s="126"/>
      <c r="K1262" s="126"/>
    </row>
    <row r="1263" spans="1:11" s="122" customFormat="1">
      <c r="A1263" s="128" t="s">
        <v>7087</v>
      </c>
      <c r="B1263" s="127">
        <v>126000</v>
      </c>
      <c r="C1263" s="127">
        <f t="shared" si="49"/>
        <v>2162000</v>
      </c>
      <c r="D1263" s="129">
        <f t="shared" si="48"/>
        <v>132300</v>
      </c>
      <c r="E1263" s="130" t="s">
        <v>6069</v>
      </c>
      <c r="F1263" s="131"/>
      <c r="G1263" s="126"/>
      <c r="H1263" s="126"/>
      <c r="I1263" s="126"/>
      <c r="J1263" s="126"/>
      <c r="K1263" s="126"/>
    </row>
    <row r="1264" spans="1:11" s="122" customFormat="1">
      <c r="A1264" s="128" t="s">
        <v>7088</v>
      </c>
      <c r="B1264" s="127">
        <v>127000</v>
      </c>
      <c r="C1264" s="127">
        <f t="shared" si="49"/>
        <v>2179000</v>
      </c>
      <c r="D1264" s="129">
        <f t="shared" si="48"/>
        <v>133350</v>
      </c>
      <c r="E1264" s="130" t="s">
        <v>6069</v>
      </c>
      <c r="F1264" s="131"/>
      <c r="G1264" s="126"/>
      <c r="H1264" s="126"/>
      <c r="I1264" s="126"/>
      <c r="J1264" s="126"/>
      <c r="K1264" s="126"/>
    </row>
    <row r="1265" spans="1:11" s="122" customFormat="1">
      <c r="A1265" s="128" t="s">
        <v>7089</v>
      </c>
      <c r="B1265" s="127">
        <v>128000</v>
      </c>
      <c r="C1265" s="127">
        <f t="shared" si="49"/>
        <v>2196000</v>
      </c>
      <c r="D1265" s="129">
        <f t="shared" si="48"/>
        <v>134400</v>
      </c>
      <c r="E1265" s="130" t="s">
        <v>6069</v>
      </c>
      <c r="F1265" s="131"/>
      <c r="G1265" s="126"/>
      <c r="H1265" s="126"/>
      <c r="I1265" s="126"/>
      <c r="J1265" s="126"/>
      <c r="K1265" s="126"/>
    </row>
    <row r="1266" spans="1:11" s="122" customFormat="1">
      <c r="A1266" s="128" t="s">
        <v>7090</v>
      </c>
      <c r="B1266" s="127">
        <v>129000</v>
      </c>
      <c r="C1266" s="127">
        <f t="shared" si="49"/>
        <v>2213000</v>
      </c>
      <c r="D1266" s="129">
        <f t="shared" si="48"/>
        <v>135450</v>
      </c>
      <c r="E1266" s="130" t="s">
        <v>6069</v>
      </c>
      <c r="F1266" s="131"/>
      <c r="G1266" s="126"/>
      <c r="H1266" s="126"/>
      <c r="I1266" s="126"/>
      <c r="J1266" s="126"/>
      <c r="K1266" s="126"/>
    </row>
    <row r="1267" spans="1:11" s="122" customFormat="1">
      <c r="A1267" s="128" t="s">
        <v>7091</v>
      </c>
      <c r="B1267" s="127">
        <v>130000</v>
      </c>
      <c r="C1267" s="127">
        <f t="shared" si="49"/>
        <v>2230000</v>
      </c>
      <c r="D1267" s="129">
        <f t="shared" ref="D1267:D1327" si="50">SUM($G$2)*(B1267*0.001)</f>
        <v>136500</v>
      </c>
      <c r="E1267" s="130" t="s">
        <v>6069</v>
      </c>
      <c r="F1267" s="131"/>
      <c r="G1267" s="126"/>
      <c r="H1267" s="126"/>
      <c r="I1267" s="126"/>
      <c r="J1267" s="126"/>
      <c r="K1267" s="126"/>
    </row>
    <row r="1268" spans="1:11" s="122" customFormat="1">
      <c r="A1268" s="128" t="s">
        <v>7092</v>
      </c>
      <c r="B1268" s="127">
        <v>131000</v>
      </c>
      <c r="C1268" s="127">
        <f t="shared" ref="C1268:C1327" si="51">SUM(C1267)+17000</f>
        <v>2247000</v>
      </c>
      <c r="D1268" s="129">
        <f t="shared" si="50"/>
        <v>137550</v>
      </c>
      <c r="E1268" s="130" t="s">
        <v>6069</v>
      </c>
      <c r="F1268" s="131"/>
      <c r="G1268" s="126"/>
      <c r="H1268" s="126"/>
      <c r="I1268" s="126"/>
      <c r="J1268" s="126"/>
      <c r="K1268" s="126"/>
    </row>
    <row r="1269" spans="1:11" s="122" customFormat="1">
      <c r="A1269" s="128" t="s">
        <v>7093</v>
      </c>
      <c r="B1269" s="127">
        <v>132000</v>
      </c>
      <c r="C1269" s="127">
        <f t="shared" si="51"/>
        <v>2264000</v>
      </c>
      <c r="D1269" s="129">
        <f t="shared" si="50"/>
        <v>138600</v>
      </c>
      <c r="E1269" s="130" t="s">
        <v>6069</v>
      </c>
      <c r="F1269" s="131"/>
      <c r="G1269" s="126"/>
      <c r="H1269" s="126"/>
      <c r="I1269" s="126"/>
      <c r="J1269" s="126"/>
      <c r="K1269" s="126"/>
    </row>
    <row r="1270" spans="1:11" s="122" customFormat="1">
      <c r="A1270" s="128" t="s">
        <v>7094</v>
      </c>
      <c r="B1270" s="127">
        <v>133000</v>
      </c>
      <c r="C1270" s="127">
        <f t="shared" si="51"/>
        <v>2281000</v>
      </c>
      <c r="D1270" s="129">
        <f t="shared" si="50"/>
        <v>139650</v>
      </c>
      <c r="E1270" s="130" t="s">
        <v>6069</v>
      </c>
      <c r="F1270" s="131"/>
      <c r="G1270" s="126"/>
      <c r="H1270" s="126"/>
      <c r="I1270" s="126"/>
      <c r="J1270" s="126"/>
      <c r="K1270" s="126"/>
    </row>
    <row r="1271" spans="1:11" s="122" customFormat="1">
      <c r="A1271" s="128" t="s">
        <v>7095</v>
      </c>
      <c r="B1271" s="127">
        <v>134000</v>
      </c>
      <c r="C1271" s="127">
        <f t="shared" si="51"/>
        <v>2298000</v>
      </c>
      <c r="D1271" s="129">
        <f t="shared" si="50"/>
        <v>140700</v>
      </c>
      <c r="E1271" s="130" t="s">
        <v>6069</v>
      </c>
      <c r="F1271" s="131"/>
      <c r="G1271" s="126"/>
      <c r="H1271" s="126"/>
      <c r="I1271" s="126"/>
      <c r="J1271" s="126"/>
      <c r="K1271" s="126"/>
    </row>
    <row r="1272" spans="1:11" s="122" customFormat="1">
      <c r="A1272" s="128" t="s">
        <v>7096</v>
      </c>
      <c r="B1272" s="127">
        <v>135000</v>
      </c>
      <c r="C1272" s="127">
        <f t="shared" si="51"/>
        <v>2315000</v>
      </c>
      <c r="D1272" s="129">
        <f t="shared" si="50"/>
        <v>141750</v>
      </c>
      <c r="E1272" s="130" t="s">
        <v>6069</v>
      </c>
      <c r="F1272" s="131"/>
      <c r="G1272" s="126"/>
      <c r="H1272" s="126"/>
      <c r="I1272" s="126"/>
      <c r="J1272" s="126"/>
      <c r="K1272" s="126"/>
    </row>
    <row r="1273" spans="1:11" s="122" customFormat="1">
      <c r="A1273" s="128" t="s">
        <v>7097</v>
      </c>
      <c r="B1273" s="127">
        <v>136000</v>
      </c>
      <c r="C1273" s="127">
        <f t="shared" si="51"/>
        <v>2332000</v>
      </c>
      <c r="D1273" s="129">
        <f t="shared" si="50"/>
        <v>142800</v>
      </c>
      <c r="E1273" s="130" t="s">
        <v>6069</v>
      </c>
      <c r="F1273" s="131"/>
      <c r="G1273" s="126"/>
      <c r="H1273" s="126"/>
      <c r="I1273" s="126"/>
      <c r="J1273" s="126"/>
      <c r="K1273" s="126"/>
    </row>
    <row r="1274" spans="1:11" s="122" customFormat="1">
      <c r="A1274" s="128" t="s">
        <v>7098</v>
      </c>
      <c r="B1274" s="127">
        <v>137000</v>
      </c>
      <c r="C1274" s="127">
        <f t="shared" si="51"/>
        <v>2349000</v>
      </c>
      <c r="D1274" s="129">
        <f t="shared" si="50"/>
        <v>143850</v>
      </c>
      <c r="E1274" s="130" t="s">
        <v>6069</v>
      </c>
      <c r="F1274" s="131"/>
      <c r="G1274" s="126"/>
      <c r="H1274" s="126"/>
      <c r="I1274" s="126"/>
      <c r="J1274" s="126"/>
      <c r="K1274" s="126"/>
    </row>
    <row r="1275" spans="1:11" s="122" customFormat="1">
      <c r="A1275" s="128" t="s">
        <v>7099</v>
      </c>
      <c r="B1275" s="127">
        <v>138000</v>
      </c>
      <c r="C1275" s="127">
        <f t="shared" si="51"/>
        <v>2366000</v>
      </c>
      <c r="D1275" s="129">
        <f t="shared" si="50"/>
        <v>144900</v>
      </c>
      <c r="E1275" s="130" t="s">
        <v>6069</v>
      </c>
      <c r="F1275" s="131"/>
      <c r="G1275" s="126"/>
      <c r="H1275" s="126"/>
      <c r="I1275" s="126"/>
      <c r="J1275" s="126"/>
      <c r="K1275" s="126"/>
    </row>
    <row r="1276" spans="1:11" s="122" customFormat="1">
      <c r="A1276" s="128" t="s">
        <v>7100</v>
      </c>
      <c r="B1276" s="127">
        <v>139000</v>
      </c>
      <c r="C1276" s="127">
        <f t="shared" si="51"/>
        <v>2383000</v>
      </c>
      <c r="D1276" s="129">
        <f t="shared" si="50"/>
        <v>145950</v>
      </c>
      <c r="E1276" s="130" t="s">
        <v>6069</v>
      </c>
      <c r="F1276" s="131"/>
      <c r="G1276" s="126"/>
      <c r="H1276" s="126"/>
      <c r="I1276" s="126"/>
      <c r="J1276" s="126"/>
      <c r="K1276" s="126"/>
    </row>
    <row r="1277" spans="1:11" s="122" customFormat="1">
      <c r="A1277" s="128" t="s">
        <v>7101</v>
      </c>
      <c r="B1277" s="127">
        <v>140000</v>
      </c>
      <c r="C1277" s="127">
        <f t="shared" si="51"/>
        <v>2400000</v>
      </c>
      <c r="D1277" s="129">
        <f t="shared" si="50"/>
        <v>147000</v>
      </c>
      <c r="E1277" s="130" t="s">
        <v>6069</v>
      </c>
      <c r="F1277" s="131"/>
      <c r="G1277" s="126"/>
      <c r="H1277" s="126"/>
      <c r="I1277" s="126"/>
      <c r="J1277" s="126"/>
      <c r="K1277" s="126"/>
    </row>
    <row r="1278" spans="1:11" s="122" customFormat="1">
      <c r="A1278" s="128" t="s">
        <v>7102</v>
      </c>
      <c r="B1278" s="127">
        <v>141000</v>
      </c>
      <c r="C1278" s="127">
        <f t="shared" si="51"/>
        <v>2417000</v>
      </c>
      <c r="D1278" s="129">
        <f t="shared" si="50"/>
        <v>148050</v>
      </c>
      <c r="E1278" s="130" t="s">
        <v>6069</v>
      </c>
      <c r="F1278" s="131"/>
      <c r="G1278" s="126"/>
      <c r="H1278" s="126"/>
      <c r="I1278" s="126"/>
      <c r="J1278" s="126"/>
      <c r="K1278" s="126"/>
    </row>
    <row r="1279" spans="1:11" s="122" customFormat="1">
      <c r="A1279" s="128" t="s">
        <v>7103</v>
      </c>
      <c r="B1279" s="127">
        <v>142000</v>
      </c>
      <c r="C1279" s="127">
        <f t="shared" si="51"/>
        <v>2434000</v>
      </c>
      <c r="D1279" s="129">
        <f t="shared" si="50"/>
        <v>149100</v>
      </c>
      <c r="E1279" s="130" t="s">
        <v>6069</v>
      </c>
      <c r="F1279" s="131"/>
      <c r="G1279" s="126"/>
      <c r="H1279" s="126"/>
      <c r="I1279" s="126"/>
      <c r="J1279" s="126"/>
      <c r="K1279" s="126"/>
    </row>
    <row r="1280" spans="1:11" s="122" customFormat="1">
      <c r="A1280" s="128" t="s">
        <v>7104</v>
      </c>
      <c r="B1280" s="127">
        <v>143000</v>
      </c>
      <c r="C1280" s="127">
        <f t="shared" si="51"/>
        <v>2451000</v>
      </c>
      <c r="D1280" s="129">
        <f t="shared" si="50"/>
        <v>150150</v>
      </c>
      <c r="E1280" s="130" t="s">
        <v>6069</v>
      </c>
      <c r="F1280" s="131"/>
      <c r="G1280" s="126"/>
      <c r="H1280" s="126"/>
      <c r="I1280" s="126"/>
      <c r="J1280" s="126"/>
      <c r="K1280" s="126"/>
    </row>
    <row r="1281" spans="1:11" s="122" customFormat="1">
      <c r="A1281" s="128" t="s">
        <v>7105</v>
      </c>
      <c r="B1281" s="127">
        <v>144000</v>
      </c>
      <c r="C1281" s="127">
        <f t="shared" si="51"/>
        <v>2468000</v>
      </c>
      <c r="D1281" s="129">
        <f t="shared" si="50"/>
        <v>151200</v>
      </c>
      <c r="E1281" s="130" t="s">
        <v>6069</v>
      </c>
      <c r="F1281" s="131"/>
      <c r="G1281" s="126"/>
      <c r="H1281" s="126"/>
      <c r="I1281" s="126"/>
      <c r="J1281" s="126"/>
      <c r="K1281" s="126"/>
    </row>
    <row r="1282" spans="1:11" s="122" customFormat="1">
      <c r="A1282" s="128" t="s">
        <v>7106</v>
      </c>
      <c r="B1282" s="127">
        <v>145000</v>
      </c>
      <c r="C1282" s="127">
        <f t="shared" si="51"/>
        <v>2485000</v>
      </c>
      <c r="D1282" s="129">
        <f t="shared" si="50"/>
        <v>152250</v>
      </c>
      <c r="E1282" s="130" t="s">
        <v>6069</v>
      </c>
      <c r="F1282" s="131"/>
      <c r="G1282" s="126"/>
      <c r="H1282" s="126"/>
      <c r="I1282" s="126"/>
      <c r="J1282" s="126"/>
      <c r="K1282" s="126"/>
    </row>
    <row r="1283" spans="1:11" s="122" customFormat="1">
      <c r="A1283" s="128" t="s">
        <v>7107</v>
      </c>
      <c r="B1283" s="127">
        <v>146000</v>
      </c>
      <c r="C1283" s="127">
        <f t="shared" si="51"/>
        <v>2502000</v>
      </c>
      <c r="D1283" s="129">
        <f t="shared" si="50"/>
        <v>153300</v>
      </c>
      <c r="E1283" s="130" t="s">
        <v>6069</v>
      </c>
      <c r="F1283" s="131"/>
      <c r="G1283" s="126"/>
      <c r="H1283" s="126"/>
      <c r="I1283" s="126"/>
      <c r="J1283" s="126"/>
      <c r="K1283" s="126"/>
    </row>
    <row r="1284" spans="1:11" s="122" customFormat="1">
      <c r="A1284" s="128" t="s">
        <v>7108</v>
      </c>
      <c r="B1284" s="127">
        <v>147000</v>
      </c>
      <c r="C1284" s="127">
        <f t="shared" si="51"/>
        <v>2519000</v>
      </c>
      <c r="D1284" s="129">
        <f t="shared" si="50"/>
        <v>154350</v>
      </c>
      <c r="E1284" s="130" t="s">
        <v>6069</v>
      </c>
      <c r="F1284" s="131"/>
      <c r="G1284" s="126"/>
      <c r="H1284" s="126"/>
      <c r="I1284" s="126"/>
      <c r="J1284" s="126"/>
      <c r="K1284" s="126"/>
    </row>
    <row r="1285" spans="1:11" s="122" customFormat="1">
      <c r="A1285" s="128" t="s">
        <v>7109</v>
      </c>
      <c r="B1285" s="127">
        <v>148000</v>
      </c>
      <c r="C1285" s="127">
        <f t="shared" si="51"/>
        <v>2536000</v>
      </c>
      <c r="D1285" s="129">
        <f t="shared" si="50"/>
        <v>155400</v>
      </c>
      <c r="E1285" s="130" t="s">
        <v>6069</v>
      </c>
      <c r="F1285" s="131"/>
      <c r="G1285" s="126"/>
      <c r="H1285" s="126"/>
      <c r="I1285" s="126"/>
      <c r="J1285" s="126"/>
      <c r="K1285" s="126"/>
    </row>
    <row r="1286" spans="1:11" s="122" customFormat="1">
      <c r="A1286" s="128" t="s">
        <v>7110</v>
      </c>
      <c r="B1286" s="127">
        <v>149000</v>
      </c>
      <c r="C1286" s="127">
        <f t="shared" si="51"/>
        <v>2553000</v>
      </c>
      <c r="D1286" s="129">
        <f t="shared" si="50"/>
        <v>156450</v>
      </c>
      <c r="E1286" s="130" t="s">
        <v>6069</v>
      </c>
      <c r="F1286" s="131"/>
      <c r="G1286" s="126"/>
      <c r="H1286" s="126"/>
      <c r="I1286" s="126"/>
      <c r="J1286" s="126"/>
      <c r="K1286" s="126"/>
    </row>
    <row r="1287" spans="1:11" s="122" customFormat="1">
      <c r="A1287" s="128" t="s">
        <v>7111</v>
      </c>
      <c r="B1287" s="127">
        <v>150000</v>
      </c>
      <c r="C1287" s="127">
        <f t="shared" si="51"/>
        <v>2570000</v>
      </c>
      <c r="D1287" s="129">
        <f t="shared" si="50"/>
        <v>157500</v>
      </c>
      <c r="E1287" s="130" t="s">
        <v>6069</v>
      </c>
      <c r="F1287" s="131"/>
      <c r="G1287" s="126"/>
      <c r="H1287" s="126"/>
      <c r="I1287" s="126"/>
      <c r="J1287" s="126"/>
      <c r="K1287" s="126"/>
    </row>
    <row r="1288" spans="1:11" s="122" customFormat="1">
      <c r="A1288" s="128" t="s">
        <v>7112</v>
      </c>
      <c r="B1288" s="127">
        <v>151000</v>
      </c>
      <c r="C1288" s="127">
        <f t="shared" si="51"/>
        <v>2587000</v>
      </c>
      <c r="D1288" s="129">
        <f t="shared" si="50"/>
        <v>158550</v>
      </c>
      <c r="E1288" s="130" t="s">
        <v>6069</v>
      </c>
      <c r="F1288" s="131"/>
      <c r="G1288" s="126"/>
      <c r="H1288" s="126"/>
      <c r="I1288" s="126"/>
      <c r="J1288" s="126"/>
      <c r="K1288" s="126"/>
    </row>
    <row r="1289" spans="1:11" s="122" customFormat="1">
      <c r="A1289" s="128" t="s">
        <v>7113</v>
      </c>
      <c r="B1289" s="127">
        <v>152000</v>
      </c>
      <c r="C1289" s="127">
        <f t="shared" si="51"/>
        <v>2604000</v>
      </c>
      <c r="D1289" s="129">
        <f t="shared" si="50"/>
        <v>159600</v>
      </c>
      <c r="E1289" s="130" t="s">
        <v>6069</v>
      </c>
      <c r="F1289" s="131"/>
      <c r="G1289" s="126"/>
      <c r="H1289" s="126"/>
      <c r="I1289" s="126"/>
      <c r="J1289" s="126"/>
      <c r="K1289" s="126"/>
    </row>
    <row r="1290" spans="1:11" s="122" customFormat="1">
      <c r="A1290" s="128" t="s">
        <v>7114</v>
      </c>
      <c r="B1290" s="127">
        <v>153000</v>
      </c>
      <c r="C1290" s="127">
        <f t="shared" si="51"/>
        <v>2621000</v>
      </c>
      <c r="D1290" s="129">
        <f t="shared" si="50"/>
        <v>160650</v>
      </c>
      <c r="E1290" s="130" t="s">
        <v>6069</v>
      </c>
      <c r="F1290" s="131"/>
      <c r="G1290" s="126"/>
      <c r="H1290" s="126"/>
      <c r="I1290" s="126"/>
      <c r="J1290" s="126"/>
      <c r="K1290" s="126"/>
    </row>
    <row r="1291" spans="1:11" s="122" customFormat="1">
      <c r="A1291" s="128" t="s">
        <v>7115</v>
      </c>
      <c r="B1291" s="127">
        <v>154000</v>
      </c>
      <c r="C1291" s="127">
        <f t="shared" si="51"/>
        <v>2638000</v>
      </c>
      <c r="D1291" s="129">
        <f t="shared" si="50"/>
        <v>161700</v>
      </c>
      <c r="E1291" s="130" t="s">
        <v>6069</v>
      </c>
      <c r="F1291" s="131"/>
      <c r="G1291" s="126"/>
      <c r="H1291" s="126"/>
      <c r="I1291" s="126"/>
      <c r="J1291" s="126"/>
      <c r="K1291" s="126"/>
    </row>
    <row r="1292" spans="1:11" s="122" customFormat="1">
      <c r="A1292" s="128" t="s">
        <v>7116</v>
      </c>
      <c r="B1292" s="127">
        <v>155000</v>
      </c>
      <c r="C1292" s="127">
        <f t="shared" si="51"/>
        <v>2655000</v>
      </c>
      <c r="D1292" s="129">
        <f t="shared" si="50"/>
        <v>162750</v>
      </c>
      <c r="E1292" s="130" t="s">
        <v>6069</v>
      </c>
      <c r="F1292" s="131"/>
      <c r="G1292" s="126"/>
      <c r="H1292" s="126"/>
      <c r="I1292" s="126"/>
      <c r="J1292" s="126"/>
      <c r="K1292" s="126"/>
    </row>
    <row r="1293" spans="1:11" s="122" customFormat="1">
      <c r="A1293" s="128" t="s">
        <v>7117</v>
      </c>
      <c r="B1293" s="127">
        <v>156000</v>
      </c>
      <c r="C1293" s="127">
        <f t="shared" si="51"/>
        <v>2672000</v>
      </c>
      <c r="D1293" s="129">
        <f t="shared" si="50"/>
        <v>163800</v>
      </c>
      <c r="E1293" s="130" t="s">
        <v>6069</v>
      </c>
      <c r="F1293" s="131"/>
      <c r="G1293" s="126"/>
      <c r="H1293" s="126"/>
      <c r="I1293" s="126"/>
      <c r="J1293" s="126"/>
      <c r="K1293" s="126"/>
    </row>
    <row r="1294" spans="1:11" s="122" customFormat="1">
      <c r="A1294" s="128" t="s">
        <v>7118</v>
      </c>
      <c r="B1294" s="127">
        <v>157000</v>
      </c>
      <c r="C1294" s="127">
        <f t="shared" si="51"/>
        <v>2689000</v>
      </c>
      <c r="D1294" s="129">
        <f t="shared" si="50"/>
        <v>164850</v>
      </c>
      <c r="E1294" s="130" t="s">
        <v>6069</v>
      </c>
      <c r="F1294" s="131"/>
      <c r="G1294" s="126"/>
      <c r="H1294" s="126"/>
      <c r="I1294" s="126"/>
      <c r="J1294" s="126"/>
      <c r="K1294" s="126"/>
    </row>
    <row r="1295" spans="1:11" s="122" customFormat="1">
      <c r="A1295" s="128" t="s">
        <v>7119</v>
      </c>
      <c r="B1295" s="127">
        <v>158000</v>
      </c>
      <c r="C1295" s="127">
        <f t="shared" si="51"/>
        <v>2706000</v>
      </c>
      <c r="D1295" s="129">
        <f t="shared" si="50"/>
        <v>165900</v>
      </c>
      <c r="E1295" s="130" t="s">
        <v>6069</v>
      </c>
      <c r="F1295" s="131"/>
      <c r="G1295" s="126"/>
      <c r="H1295" s="126"/>
      <c r="I1295" s="126"/>
      <c r="J1295" s="126"/>
      <c r="K1295" s="126"/>
    </row>
    <row r="1296" spans="1:11" s="122" customFormat="1">
      <c r="A1296" s="128" t="s">
        <v>7120</v>
      </c>
      <c r="B1296" s="127">
        <v>159000</v>
      </c>
      <c r="C1296" s="127">
        <f t="shared" si="51"/>
        <v>2723000</v>
      </c>
      <c r="D1296" s="129">
        <f t="shared" si="50"/>
        <v>166950</v>
      </c>
      <c r="E1296" s="130" t="s">
        <v>6069</v>
      </c>
      <c r="F1296" s="131"/>
      <c r="G1296" s="126"/>
      <c r="H1296" s="126"/>
      <c r="I1296" s="126"/>
      <c r="J1296" s="126"/>
      <c r="K1296" s="126"/>
    </row>
    <row r="1297" spans="1:11" s="122" customFormat="1">
      <c r="A1297" s="128" t="s">
        <v>7121</v>
      </c>
      <c r="B1297" s="127">
        <v>160000</v>
      </c>
      <c r="C1297" s="127">
        <f t="shared" si="51"/>
        <v>2740000</v>
      </c>
      <c r="D1297" s="129">
        <f t="shared" si="50"/>
        <v>168000</v>
      </c>
      <c r="E1297" s="130" t="s">
        <v>6069</v>
      </c>
      <c r="F1297" s="131"/>
      <c r="G1297" s="126"/>
      <c r="H1297" s="126"/>
      <c r="I1297" s="126"/>
      <c r="J1297" s="126"/>
      <c r="K1297" s="126"/>
    </row>
    <row r="1298" spans="1:11" s="122" customFormat="1">
      <c r="A1298" s="128" t="s">
        <v>7122</v>
      </c>
      <c r="B1298" s="127">
        <v>161000</v>
      </c>
      <c r="C1298" s="127">
        <f t="shared" si="51"/>
        <v>2757000</v>
      </c>
      <c r="D1298" s="129">
        <f t="shared" si="50"/>
        <v>169050</v>
      </c>
      <c r="E1298" s="130" t="s">
        <v>6069</v>
      </c>
      <c r="F1298" s="131"/>
      <c r="G1298" s="126"/>
      <c r="H1298" s="126"/>
      <c r="I1298" s="126"/>
      <c r="J1298" s="126"/>
      <c r="K1298" s="126"/>
    </row>
    <row r="1299" spans="1:11" s="122" customFormat="1">
      <c r="A1299" s="128" t="s">
        <v>7123</v>
      </c>
      <c r="B1299" s="127">
        <v>162000</v>
      </c>
      <c r="C1299" s="127">
        <f t="shared" si="51"/>
        <v>2774000</v>
      </c>
      <c r="D1299" s="129">
        <f t="shared" si="50"/>
        <v>170100</v>
      </c>
      <c r="E1299" s="130" t="s">
        <v>6069</v>
      </c>
      <c r="F1299" s="131"/>
      <c r="G1299" s="126"/>
      <c r="H1299" s="126"/>
      <c r="I1299" s="126"/>
      <c r="J1299" s="126"/>
      <c r="K1299" s="126"/>
    </row>
    <row r="1300" spans="1:11" s="122" customFormat="1">
      <c r="A1300" s="128" t="s">
        <v>7124</v>
      </c>
      <c r="B1300" s="127">
        <v>163000</v>
      </c>
      <c r="C1300" s="127">
        <f t="shared" si="51"/>
        <v>2791000</v>
      </c>
      <c r="D1300" s="129">
        <f t="shared" si="50"/>
        <v>171150</v>
      </c>
      <c r="E1300" s="130" t="s">
        <v>6069</v>
      </c>
      <c r="F1300" s="131"/>
      <c r="G1300" s="126"/>
      <c r="H1300" s="126"/>
      <c r="I1300" s="126"/>
      <c r="J1300" s="126"/>
      <c r="K1300" s="126"/>
    </row>
    <row r="1301" spans="1:11" s="122" customFormat="1">
      <c r="A1301" s="128" t="s">
        <v>7125</v>
      </c>
      <c r="B1301" s="127">
        <v>164000</v>
      </c>
      <c r="C1301" s="127">
        <f t="shared" si="51"/>
        <v>2808000</v>
      </c>
      <c r="D1301" s="129">
        <f t="shared" si="50"/>
        <v>172200</v>
      </c>
      <c r="E1301" s="130" t="s">
        <v>6069</v>
      </c>
      <c r="F1301" s="131"/>
      <c r="G1301" s="126"/>
      <c r="H1301" s="126"/>
      <c r="I1301" s="126"/>
      <c r="J1301" s="126"/>
      <c r="K1301" s="126"/>
    </row>
    <row r="1302" spans="1:11" s="122" customFormat="1">
      <c r="A1302" s="128" t="s">
        <v>7126</v>
      </c>
      <c r="B1302" s="127">
        <v>165000</v>
      </c>
      <c r="C1302" s="127">
        <f t="shared" si="51"/>
        <v>2825000</v>
      </c>
      <c r="D1302" s="129">
        <f t="shared" si="50"/>
        <v>173250</v>
      </c>
      <c r="E1302" s="130" t="s">
        <v>6069</v>
      </c>
      <c r="F1302" s="131"/>
      <c r="G1302" s="126"/>
      <c r="H1302" s="126"/>
      <c r="I1302" s="126"/>
      <c r="J1302" s="126"/>
      <c r="K1302" s="126"/>
    </row>
    <row r="1303" spans="1:11" s="122" customFormat="1">
      <c r="A1303" s="128" t="s">
        <v>7127</v>
      </c>
      <c r="B1303" s="127">
        <v>166000</v>
      </c>
      <c r="C1303" s="127">
        <f t="shared" si="51"/>
        <v>2842000</v>
      </c>
      <c r="D1303" s="129">
        <f t="shared" si="50"/>
        <v>174300</v>
      </c>
      <c r="E1303" s="130" t="s">
        <v>6069</v>
      </c>
      <c r="F1303" s="131"/>
      <c r="G1303" s="126"/>
      <c r="H1303" s="126"/>
      <c r="I1303" s="126"/>
      <c r="J1303" s="126"/>
      <c r="K1303" s="126"/>
    </row>
    <row r="1304" spans="1:11" s="122" customFormat="1">
      <c r="A1304" s="128" t="s">
        <v>7128</v>
      </c>
      <c r="B1304" s="127">
        <v>167000</v>
      </c>
      <c r="C1304" s="127">
        <f t="shared" si="51"/>
        <v>2859000</v>
      </c>
      <c r="D1304" s="129">
        <f t="shared" si="50"/>
        <v>175350</v>
      </c>
      <c r="E1304" s="130" t="s">
        <v>6069</v>
      </c>
      <c r="F1304" s="131"/>
      <c r="G1304" s="126"/>
      <c r="H1304" s="126"/>
      <c r="I1304" s="126"/>
      <c r="J1304" s="126"/>
      <c r="K1304" s="126"/>
    </row>
    <row r="1305" spans="1:11" s="122" customFormat="1">
      <c r="A1305" s="128" t="s">
        <v>7129</v>
      </c>
      <c r="B1305" s="127">
        <v>168000</v>
      </c>
      <c r="C1305" s="127">
        <f t="shared" si="51"/>
        <v>2876000</v>
      </c>
      <c r="D1305" s="129">
        <f t="shared" si="50"/>
        <v>176400</v>
      </c>
      <c r="E1305" s="130" t="s">
        <v>6069</v>
      </c>
      <c r="F1305" s="131"/>
      <c r="G1305" s="126"/>
      <c r="H1305" s="126"/>
      <c r="I1305" s="126"/>
      <c r="J1305" s="126"/>
      <c r="K1305" s="126"/>
    </row>
    <row r="1306" spans="1:11" s="122" customFormat="1">
      <c r="A1306" s="128" t="s">
        <v>7130</v>
      </c>
      <c r="B1306" s="127">
        <v>169000</v>
      </c>
      <c r="C1306" s="127">
        <f t="shared" si="51"/>
        <v>2893000</v>
      </c>
      <c r="D1306" s="129">
        <f t="shared" si="50"/>
        <v>177450</v>
      </c>
      <c r="E1306" s="130" t="s">
        <v>6069</v>
      </c>
      <c r="F1306" s="131"/>
      <c r="G1306" s="126"/>
      <c r="H1306" s="126"/>
      <c r="I1306" s="126"/>
      <c r="J1306" s="126"/>
      <c r="K1306" s="126"/>
    </row>
    <row r="1307" spans="1:11" s="122" customFormat="1">
      <c r="A1307" s="128" t="s">
        <v>7131</v>
      </c>
      <c r="B1307" s="127">
        <v>170000</v>
      </c>
      <c r="C1307" s="127">
        <f t="shared" si="51"/>
        <v>2910000</v>
      </c>
      <c r="D1307" s="129">
        <f t="shared" si="50"/>
        <v>178500</v>
      </c>
      <c r="E1307" s="130" t="s">
        <v>6069</v>
      </c>
      <c r="F1307" s="131"/>
      <c r="G1307" s="126"/>
      <c r="H1307" s="126"/>
      <c r="I1307" s="126"/>
      <c r="J1307" s="126"/>
      <c r="K1307" s="126"/>
    </row>
    <row r="1308" spans="1:11" s="122" customFormat="1">
      <c r="A1308" s="128" t="s">
        <v>7132</v>
      </c>
      <c r="B1308" s="127">
        <v>171000</v>
      </c>
      <c r="C1308" s="127">
        <f t="shared" si="51"/>
        <v>2927000</v>
      </c>
      <c r="D1308" s="129">
        <f t="shared" si="50"/>
        <v>179550</v>
      </c>
      <c r="E1308" s="130" t="s">
        <v>6069</v>
      </c>
      <c r="F1308" s="131"/>
      <c r="G1308" s="126"/>
      <c r="H1308" s="126"/>
      <c r="I1308" s="126"/>
      <c r="J1308" s="126"/>
      <c r="K1308" s="126"/>
    </row>
    <row r="1309" spans="1:11" s="122" customFormat="1">
      <c r="A1309" s="128" t="s">
        <v>7133</v>
      </c>
      <c r="B1309" s="127">
        <v>172000</v>
      </c>
      <c r="C1309" s="127">
        <f t="shared" si="51"/>
        <v>2944000</v>
      </c>
      <c r="D1309" s="129">
        <f t="shared" si="50"/>
        <v>180600</v>
      </c>
      <c r="E1309" s="130" t="s">
        <v>6069</v>
      </c>
      <c r="F1309" s="131"/>
      <c r="G1309" s="126"/>
      <c r="H1309" s="126"/>
      <c r="I1309" s="126"/>
      <c r="J1309" s="126"/>
      <c r="K1309" s="126"/>
    </row>
    <row r="1310" spans="1:11" s="122" customFormat="1">
      <c r="A1310" s="128" t="s">
        <v>7134</v>
      </c>
      <c r="B1310" s="127">
        <v>173000</v>
      </c>
      <c r="C1310" s="127">
        <f t="shared" si="51"/>
        <v>2961000</v>
      </c>
      <c r="D1310" s="129">
        <f t="shared" si="50"/>
        <v>181650</v>
      </c>
      <c r="E1310" s="130" t="s">
        <v>6069</v>
      </c>
      <c r="F1310" s="131"/>
      <c r="G1310" s="126"/>
      <c r="H1310" s="126"/>
      <c r="I1310" s="126"/>
      <c r="J1310" s="126"/>
      <c r="K1310" s="126"/>
    </row>
    <row r="1311" spans="1:11" s="122" customFormat="1">
      <c r="A1311" s="128" t="s">
        <v>7135</v>
      </c>
      <c r="B1311" s="127">
        <v>174000</v>
      </c>
      <c r="C1311" s="127">
        <f t="shared" si="51"/>
        <v>2978000</v>
      </c>
      <c r="D1311" s="129">
        <f t="shared" si="50"/>
        <v>182700</v>
      </c>
      <c r="E1311" s="130" t="s">
        <v>6069</v>
      </c>
      <c r="F1311" s="131"/>
      <c r="G1311" s="126"/>
      <c r="H1311" s="126"/>
      <c r="I1311" s="126"/>
      <c r="J1311" s="126"/>
      <c r="K1311" s="126"/>
    </row>
    <row r="1312" spans="1:11" s="122" customFormat="1">
      <c r="A1312" s="128" t="s">
        <v>7136</v>
      </c>
      <c r="B1312" s="127">
        <v>175000</v>
      </c>
      <c r="C1312" s="127">
        <f t="shared" si="51"/>
        <v>2995000</v>
      </c>
      <c r="D1312" s="129">
        <f t="shared" si="50"/>
        <v>183750</v>
      </c>
      <c r="E1312" s="130" t="s">
        <v>6069</v>
      </c>
      <c r="F1312" s="131"/>
      <c r="G1312" s="126"/>
      <c r="H1312" s="126"/>
      <c r="I1312" s="126"/>
      <c r="J1312" s="126"/>
      <c r="K1312" s="126"/>
    </row>
    <row r="1313" spans="1:11" s="122" customFormat="1">
      <c r="A1313" s="128" t="s">
        <v>7137</v>
      </c>
      <c r="B1313" s="127">
        <v>176000</v>
      </c>
      <c r="C1313" s="127">
        <f t="shared" si="51"/>
        <v>3012000</v>
      </c>
      <c r="D1313" s="129">
        <f t="shared" si="50"/>
        <v>184800</v>
      </c>
      <c r="E1313" s="130" t="s">
        <v>6069</v>
      </c>
      <c r="F1313" s="131"/>
      <c r="G1313" s="126"/>
      <c r="H1313" s="126"/>
      <c r="I1313" s="126"/>
      <c r="J1313" s="126"/>
      <c r="K1313" s="126"/>
    </row>
    <row r="1314" spans="1:11" s="122" customFormat="1">
      <c r="A1314" s="128" t="s">
        <v>7138</v>
      </c>
      <c r="B1314" s="127">
        <v>177000</v>
      </c>
      <c r="C1314" s="127">
        <f t="shared" si="51"/>
        <v>3029000</v>
      </c>
      <c r="D1314" s="129">
        <f t="shared" si="50"/>
        <v>185850</v>
      </c>
      <c r="E1314" s="130" t="s">
        <v>6069</v>
      </c>
      <c r="F1314" s="131"/>
      <c r="G1314" s="126"/>
      <c r="H1314" s="126"/>
      <c r="I1314" s="126"/>
      <c r="J1314" s="126"/>
      <c r="K1314" s="126"/>
    </row>
    <row r="1315" spans="1:11" s="122" customFormat="1">
      <c r="A1315" s="128" t="s">
        <v>7139</v>
      </c>
      <c r="B1315" s="127">
        <v>178000</v>
      </c>
      <c r="C1315" s="127">
        <f t="shared" si="51"/>
        <v>3046000</v>
      </c>
      <c r="D1315" s="129">
        <f t="shared" si="50"/>
        <v>186900</v>
      </c>
      <c r="E1315" s="130" t="s">
        <v>6069</v>
      </c>
      <c r="F1315" s="131"/>
      <c r="G1315" s="126"/>
      <c r="H1315" s="126"/>
      <c r="I1315" s="126"/>
      <c r="J1315" s="126"/>
      <c r="K1315" s="126"/>
    </row>
    <row r="1316" spans="1:11" s="122" customFormat="1">
      <c r="A1316" s="128" t="s">
        <v>7140</v>
      </c>
      <c r="B1316" s="127">
        <v>179000</v>
      </c>
      <c r="C1316" s="127">
        <f t="shared" si="51"/>
        <v>3063000</v>
      </c>
      <c r="D1316" s="129">
        <f t="shared" si="50"/>
        <v>187950</v>
      </c>
      <c r="E1316" s="130" t="s">
        <v>6069</v>
      </c>
      <c r="F1316" s="131"/>
      <c r="G1316" s="126"/>
      <c r="H1316" s="126"/>
      <c r="I1316" s="126"/>
      <c r="J1316" s="126"/>
      <c r="K1316" s="126"/>
    </row>
    <row r="1317" spans="1:11" s="122" customFormat="1">
      <c r="A1317" s="128" t="s">
        <v>7141</v>
      </c>
      <c r="B1317" s="127">
        <v>180000</v>
      </c>
      <c r="C1317" s="127">
        <f t="shared" si="51"/>
        <v>3080000</v>
      </c>
      <c r="D1317" s="129">
        <f t="shared" si="50"/>
        <v>189000</v>
      </c>
      <c r="E1317" s="130" t="s">
        <v>6069</v>
      </c>
      <c r="F1317" s="131"/>
      <c r="G1317" s="126"/>
      <c r="H1317" s="126"/>
      <c r="I1317" s="126"/>
      <c r="J1317" s="126"/>
      <c r="K1317" s="126"/>
    </row>
    <row r="1318" spans="1:11" s="122" customFormat="1">
      <c r="A1318" s="128" t="s">
        <v>7142</v>
      </c>
      <c r="B1318" s="127">
        <v>181000</v>
      </c>
      <c r="C1318" s="127">
        <f t="shared" si="51"/>
        <v>3097000</v>
      </c>
      <c r="D1318" s="129">
        <f t="shared" si="50"/>
        <v>190050</v>
      </c>
      <c r="E1318" s="130" t="s">
        <v>6069</v>
      </c>
      <c r="F1318" s="131"/>
      <c r="G1318" s="126"/>
      <c r="H1318" s="126"/>
      <c r="I1318" s="126"/>
      <c r="J1318" s="126"/>
      <c r="K1318" s="126"/>
    </row>
    <row r="1319" spans="1:11" s="122" customFormat="1">
      <c r="A1319" s="128" t="s">
        <v>7143</v>
      </c>
      <c r="B1319" s="127">
        <v>182000</v>
      </c>
      <c r="C1319" s="127">
        <f t="shared" si="51"/>
        <v>3114000</v>
      </c>
      <c r="D1319" s="129">
        <f t="shared" si="50"/>
        <v>191100</v>
      </c>
      <c r="E1319" s="130" t="s">
        <v>6069</v>
      </c>
      <c r="F1319" s="131"/>
      <c r="G1319" s="126"/>
      <c r="H1319" s="126"/>
      <c r="I1319" s="126"/>
      <c r="J1319" s="126"/>
      <c r="K1319" s="126"/>
    </row>
    <row r="1320" spans="1:11" s="122" customFormat="1">
      <c r="A1320" s="128" t="s">
        <v>7144</v>
      </c>
      <c r="B1320" s="127">
        <v>183000</v>
      </c>
      <c r="C1320" s="127">
        <f t="shared" si="51"/>
        <v>3131000</v>
      </c>
      <c r="D1320" s="129">
        <f t="shared" si="50"/>
        <v>192150</v>
      </c>
      <c r="E1320" s="130" t="s">
        <v>6069</v>
      </c>
      <c r="F1320" s="131"/>
      <c r="G1320" s="126"/>
      <c r="H1320" s="126"/>
      <c r="I1320" s="126"/>
      <c r="J1320" s="126"/>
      <c r="K1320" s="126"/>
    </row>
    <row r="1321" spans="1:11" s="122" customFormat="1">
      <c r="A1321" s="128" t="s">
        <v>7145</v>
      </c>
      <c r="B1321" s="127">
        <v>184000</v>
      </c>
      <c r="C1321" s="127">
        <f t="shared" si="51"/>
        <v>3148000</v>
      </c>
      <c r="D1321" s="129">
        <f t="shared" si="50"/>
        <v>193200</v>
      </c>
      <c r="E1321" s="130" t="s">
        <v>6069</v>
      </c>
      <c r="F1321" s="131"/>
      <c r="G1321" s="126"/>
      <c r="H1321" s="126"/>
      <c r="I1321" s="126"/>
      <c r="J1321" s="126"/>
      <c r="K1321" s="126"/>
    </row>
    <row r="1322" spans="1:11" s="122" customFormat="1">
      <c r="A1322" s="128" t="s">
        <v>7146</v>
      </c>
      <c r="B1322" s="127">
        <v>185000</v>
      </c>
      <c r="C1322" s="127">
        <f t="shared" si="51"/>
        <v>3165000</v>
      </c>
      <c r="D1322" s="129">
        <f t="shared" si="50"/>
        <v>194250</v>
      </c>
      <c r="E1322" s="130" t="s">
        <v>6069</v>
      </c>
      <c r="F1322" s="131"/>
      <c r="G1322" s="126"/>
      <c r="H1322" s="126"/>
      <c r="I1322" s="126"/>
      <c r="J1322" s="126"/>
      <c r="K1322" s="126"/>
    </row>
    <row r="1323" spans="1:11" s="122" customFormat="1">
      <c r="A1323" s="128" t="s">
        <v>7147</v>
      </c>
      <c r="B1323" s="127">
        <v>186000</v>
      </c>
      <c r="C1323" s="127">
        <f t="shared" si="51"/>
        <v>3182000</v>
      </c>
      <c r="D1323" s="129">
        <f t="shared" si="50"/>
        <v>195300</v>
      </c>
      <c r="E1323" s="130" t="s">
        <v>6069</v>
      </c>
      <c r="F1323" s="131"/>
      <c r="G1323" s="126"/>
      <c r="H1323" s="126"/>
      <c r="I1323" s="126"/>
      <c r="J1323" s="126"/>
      <c r="K1323" s="126"/>
    </row>
    <row r="1324" spans="1:11" s="122" customFormat="1">
      <c r="A1324" s="128" t="s">
        <v>7148</v>
      </c>
      <c r="B1324" s="127">
        <v>187000</v>
      </c>
      <c r="C1324" s="127">
        <f t="shared" si="51"/>
        <v>3199000</v>
      </c>
      <c r="D1324" s="129">
        <f t="shared" si="50"/>
        <v>196350</v>
      </c>
      <c r="E1324" s="130" t="s">
        <v>6069</v>
      </c>
      <c r="F1324" s="131"/>
      <c r="G1324" s="126"/>
      <c r="H1324" s="126"/>
      <c r="I1324" s="126"/>
      <c r="J1324" s="126"/>
      <c r="K1324" s="126"/>
    </row>
    <row r="1325" spans="1:11" s="122" customFormat="1">
      <c r="A1325" s="128" t="s">
        <v>7149</v>
      </c>
      <c r="B1325" s="127">
        <v>188000</v>
      </c>
      <c r="C1325" s="127">
        <f t="shared" si="51"/>
        <v>3216000</v>
      </c>
      <c r="D1325" s="129">
        <f t="shared" si="50"/>
        <v>197400</v>
      </c>
      <c r="E1325" s="130" t="s">
        <v>6069</v>
      </c>
      <c r="F1325" s="131"/>
      <c r="G1325" s="126"/>
      <c r="H1325" s="126"/>
      <c r="I1325" s="126"/>
      <c r="J1325" s="126"/>
      <c r="K1325" s="126"/>
    </row>
    <row r="1326" spans="1:11" s="122" customFormat="1">
      <c r="A1326" s="128" t="s">
        <v>7150</v>
      </c>
      <c r="B1326" s="127">
        <v>189000</v>
      </c>
      <c r="C1326" s="127">
        <f t="shared" si="51"/>
        <v>3233000</v>
      </c>
      <c r="D1326" s="129">
        <f t="shared" si="50"/>
        <v>198450</v>
      </c>
      <c r="E1326" s="130" t="s">
        <v>6069</v>
      </c>
      <c r="F1326" s="131"/>
      <c r="G1326" s="126"/>
      <c r="H1326" s="126"/>
      <c r="I1326" s="126"/>
      <c r="J1326" s="126"/>
      <c r="K1326" s="126"/>
    </row>
    <row r="1327" spans="1:11" s="122" customFormat="1">
      <c r="A1327" s="128" t="s">
        <v>7151</v>
      </c>
      <c r="B1327" s="127">
        <v>190000</v>
      </c>
      <c r="C1327" s="127">
        <f t="shared" si="51"/>
        <v>3250000</v>
      </c>
      <c r="D1327" s="129">
        <f t="shared" si="50"/>
        <v>199500</v>
      </c>
      <c r="E1327" s="130" t="s">
        <v>6069</v>
      </c>
      <c r="F1327" s="131"/>
      <c r="G1327" s="126"/>
      <c r="H1327" s="126"/>
      <c r="I1327" s="126"/>
      <c r="J1327" s="126"/>
      <c r="K1327" s="126"/>
    </row>
    <row r="1328" spans="1:11" s="122" customFormat="1">
      <c r="A1328" s="128" t="s">
        <v>6418</v>
      </c>
      <c r="B1328" s="127">
        <v>1000</v>
      </c>
      <c r="C1328" s="127">
        <v>31500</v>
      </c>
      <c r="D1328" s="129">
        <f t="shared" ref="D1328:D1391" si="52">SUM($G$3)*(B1328*0.001)</f>
        <v>980</v>
      </c>
      <c r="E1328" s="130" t="s">
        <v>6069</v>
      </c>
      <c r="F1328" s="131"/>
      <c r="G1328" s="126"/>
      <c r="H1328" s="126"/>
      <c r="I1328" s="126"/>
      <c r="J1328" s="126"/>
      <c r="K1328" s="126"/>
    </row>
    <row r="1329" spans="1:11" s="122" customFormat="1">
      <c r="A1329" s="128" t="s">
        <v>6419</v>
      </c>
      <c r="B1329" s="127">
        <v>2000</v>
      </c>
      <c r="C1329" s="127">
        <f>SUM(C1328)+17000</f>
        <v>48500</v>
      </c>
      <c r="D1329" s="129">
        <f t="shared" si="52"/>
        <v>1960</v>
      </c>
      <c r="E1329" s="130" t="s">
        <v>6069</v>
      </c>
      <c r="F1329" s="131"/>
      <c r="G1329" s="126"/>
      <c r="H1329" s="126"/>
      <c r="I1329" s="126"/>
      <c r="J1329" s="126"/>
      <c r="K1329" s="126"/>
    </row>
    <row r="1330" spans="1:11" s="122" customFormat="1">
      <c r="A1330" s="128" t="s">
        <v>1314</v>
      </c>
      <c r="B1330" s="127">
        <v>3000</v>
      </c>
      <c r="C1330" s="127">
        <f t="shared" ref="C1330:C1393" si="53">SUM(C1329)+17000</f>
        <v>65500</v>
      </c>
      <c r="D1330" s="129">
        <f t="shared" si="52"/>
        <v>2940</v>
      </c>
      <c r="E1330" s="130" t="s">
        <v>6069</v>
      </c>
      <c r="F1330" s="131"/>
      <c r="G1330" s="126"/>
      <c r="H1330" s="126"/>
      <c r="I1330" s="126"/>
      <c r="J1330" s="126"/>
      <c r="K1330" s="126"/>
    </row>
    <row r="1331" spans="1:11" s="122" customFormat="1">
      <c r="A1331" s="128" t="s">
        <v>1315</v>
      </c>
      <c r="B1331" s="127">
        <v>4000</v>
      </c>
      <c r="C1331" s="127">
        <f t="shared" si="53"/>
        <v>82500</v>
      </c>
      <c r="D1331" s="129">
        <f t="shared" si="52"/>
        <v>3920</v>
      </c>
      <c r="E1331" s="130" t="s">
        <v>6069</v>
      </c>
      <c r="F1331" s="131"/>
      <c r="G1331" s="126"/>
      <c r="H1331" s="126"/>
      <c r="I1331" s="126"/>
      <c r="J1331" s="126"/>
      <c r="K1331" s="126"/>
    </row>
    <row r="1332" spans="1:11" s="122" customFormat="1">
      <c r="A1332" s="128" t="s">
        <v>1316</v>
      </c>
      <c r="B1332" s="127">
        <v>5000</v>
      </c>
      <c r="C1332" s="127">
        <f t="shared" si="53"/>
        <v>99500</v>
      </c>
      <c r="D1332" s="129">
        <f t="shared" si="52"/>
        <v>4900</v>
      </c>
      <c r="E1332" s="130" t="s">
        <v>6069</v>
      </c>
      <c r="F1332" s="131"/>
      <c r="G1332" s="126"/>
      <c r="H1332" s="126"/>
      <c r="I1332" s="126"/>
      <c r="J1332" s="126"/>
      <c r="K1332" s="126"/>
    </row>
    <row r="1333" spans="1:11" s="122" customFormat="1">
      <c r="A1333" s="128" t="s">
        <v>1317</v>
      </c>
      <c r="B1333" s="127">
        <v>6000</v>
      </c>
      <c r="C1333" s="127">
        <f t="shared" si="53"/>
        <v>116500</v>
      </c>
      <c r="D1333" s="129">
        <f t="shared" si="52"/>
        <v>5880</v>
      </c>
      <c r="E1333" s="130" t="s">
        <v>6069</v>
      </c>
      <c r="F1333" s="131"/>
      <c r="G1333" s="126"/>
      <c r="H1333" s="126"/>
      <c r="I1333" s="126"/>
      <c r="J1333" s="126"/>
      <c r="K1333" s="126"/>
    </row>
    <row r="1334" spans="1:11" s="122" customFormat="1">
      <c r="A1334" s="128" t="s">
        <v>1318</v>
      </c>
      <c r="B1334" s="127">
        <v>7000</v>
      </c>
      <c r="C1334" s="127">
        <f t="shared" si="53"/>
        <v>133500</v>
      </c>
      <c r="D1334" s="129">
        <f t="shared" si="52"/>
        <v>6860</v>
      </c>
      <c r="E1334" s="130" t="s">
        <v>6069</v>
      </c>
      <c r="F1334" s="131"/>
      <c r="G1334" s="126"/>
      <c r="H1334" s="126"/>
      <c r="I1334" s="126"/>
      <c r="J1334" s="126"/>
      <c r="K1334" s="126"/>
    </row>
    <row r="1335" spans="1:11" s="122" customFormat="1">
      <c r="A1335" s="128" t="s">
        <v>55</v>
      </c>
      <c r="B1335" s="127">
        <v>8000</v>
      </c>
      <c r="C1335" s="127">
        <f t="shared" si="53"/>
        <v>150500</v>
      </c>
      <c r="D1335" s="129">
        <f t="shared" si="52"/>
        <v>7840</v>
      </c>
      <c r="E1335" s="130" t="s">
        <v>6069</v>
      </c>
      <c r="F1335" s="131"/>
      <c r="G1335" s="126"/>
      <c r="H1335" s="126"/>
      <c r="I1335" s="126"/>
      <c r="J1335" s="126"/>
      <c r="K1335" s="126"/>
    </row>
    <row r="1336" spans="1:11" s="122" customFormat="1">
      <c r="A1336" s="128" t="s">
        <v>1319</v>
      </c>
      <c r="B1336" s="127">
        <v>9000</v>
      </c>
      <c r="C1336" s="127">
        <f t="shared" si="53"/>
        <v>167500</v>
      </c>
      <c r="D1336" s="129">
        <f t="shared" si="52"/>
        <v>8820</v>
      </c>
      <c r="E1336" s="130" t="s">
        <v>6069</v>
      </c>
      <c r="F1336" s="131"/>
      <c r="G1336" s="126"/>
      <c r="H1336" s="126"/>
      <c r="I1336" s="126"/>
      <c r="J1336" s="126"/>
      <c r="K1336" s="126"/>
    </row>
    <row r="1337" spans="1:11" s="122" customFormat="1">
      <c r="A1337" s="128" t="s">
        <v>1320</v>
      </c>
      <c r="B1337" s="127">
        <v>10000</v>
      </c>
      <c r="C1337" s="127">
        <f t="shared" si="53"/>
        <v>184500</v>
      </c>
      <c r="D1337" s="129">
        <f t="shared" si="52"/>
        <v>9800</v>
      </c>
      <c r="E1337" s="130" t="s">
        <v>6069</v>
      </c>
      <c r="F1337" s="131"/>
      <c r="G1337" s="126"/>
      <c r="H1337" s="126"/>
      <c r="I1337" s="126"/>
      <c r="J1337" s="126"/>
      <c r="K1337" s="126"/>
    </row>
    <row r="1338" spans="1:11" s="122" customFormat="1">
      <c r="A1338" s="128" t="s">
        <v>1321</v>
      </c>
      <c r="B1338" s="127">
        <v>11000</v>
      </c>
      <c r="C1338" s="127">
        <f t="shared" si="53"/>
        <v>201500</v>
      </c>
      <c r="D1338" s="129">
        <f t="shared" si="52"/>
        <v>10780</v>
      </c>
      <c r="E1338" s="130" t="s">
        <v>6069</v>
      </c>
      <c r="F1338" s="131"/>
      <c r="G1338" s="126"/>
      <c r="H1338" s="126"/>
      <c r="I1338" s="126"/>
      <c r="J1338" s="126"/>
      <c r="K1338" s="126"/>
    </row>
    <row r="1339" spans="1:11" s="122" customFormat="1">
      <c r="A1339" s="128" t="s">
        <v>1322</v>
      </c>
      <c r="B1339" s="127">
        <v>12000</v>
      </c>
      <c r="C1339" s="127">
        <f t="shared" si="53"/>
        <v>218500</v>
      </c>
      <c r="D1339" s="129">
        <f t="shared" si="52"/>
        <v>11760</v>
      </c>
      <c r="E1339" s="130" t="s">
        <v>6069</v>
      </c>
      <c r="F1339" s="131"/>
      <c r="G1339" s="126"/>
      <c r="H1339" s="126"/>
      <c r="I1339" s="126"/>
      <c r="J1339" s="126"/>
      <c r="K1339" s="126"/>
    </row>
    <row r="1340" spans="1:11" s="122" customFormat="1">
      <c r="A1340" s="128" t="s">
        <v>1323</v>
      </c>
      <c r="B1340" s="127">
        <v>13000</v>
      </c>
      <c r="C1340" s="127">
        <f t="shared" si="53"/>
        <v>235500</v>
      </c>
      <c r="D1340" s="129">
        <f t="shared" si="52"/>
        <v>12740</v>
      </c>
      <c r="E1340" s="130" t="s">
        <v>6069</v>
      </c>
      <c r="F1340" s="131"/>
      <c r="G1340" s="126"/>
      <c r="H1340" s="126"/>
      <c r="I1340" s="126"/>
      <c r="J1340" s="126"/>
      <c r="K1340" s="126"/>
    </row>
    <row r="1341" spans="1:11" s="122" customFormat="1">
      <c r="A1341" s="128" t="s">
        <v>1324</v>
      </c>
      <c r="B1341" s="127">
        <v>14000</v>
      </c>
      <c r="C1341" s="127">
        <f t="shared" si="53"/>
        <v>252500</v>
      </c>
      <c r="D1341" s="129">
        <f t="shared" si="52"/>
        <v>13720</v>
      </c>
      <c r="E1341" s="130" t="s">
        <v>6069</v>
      </c>
      <c r="F1341" s="131"/>
      <c r="G1341" s="126"/>
      <c r="H1341" s="126"/>
      <c r="I1341" s="126"/>
      <c r="J1341" s="126"/>
      <c r="K1341" s="126"/>
    </row>
    <row r="1342" spans="1:11" s="122" customFormat="1">
      <c r="A1342" s="128" t="s">
        <v>1325</v>
      </c>
      <c r="B1342" s="127">
        <v>15000</v>
      </c>
      <c r="C1342" s="127">
        <f t="shared" si="53"/>
        <v>269500</v>
      </c>
      <c r="D1342" s="129">
        <f t="shared" si="52"/>
        <v>14700</v>
      </c>
      <c r="E1342" s="130" t="s">
        <v>6069</v>
      </c>
      <c r="F1342" s="131"/>
      <c r="G1342" s="126"/>
      <c r="H1342" s="126"/>
      <c r="I1342" s="126"/>
      <c r="J1342" s="126"/>
      <c r="K1342" s="126"/>
    </row>
    <row r="1343" spans="1:11" s="122" customFormat="1">
      <c r="A1343" s="128" t="s">
        <v>1326</v>
      </c>
      <c r="B1343" s="127">
        <v>16000</v>
      </c>
      <c r="C1343" s="127">
        <f t="shared" si="53"/>
        <v>286500</v>
      </c>
      <c r="D1343" s="129">
        <f t="shared" si="52"/>
        <v>15680</v>
      </c>
      <c r="E1343" s="130" t="s">
        <v>6069</v>
      </c>
      <c r="F1343" s="131"/>
      <c r="G1343" s="126"/>
      <c r="H1343" s="126"/>
      <c r="I1343" s="126"/>
      <c r="J1343" s="126"/>
      <c r="K1343" s="126"/>
    </row>
    <row r="1344" spans="1:11" s="122" customFormat="1">
      <c r="A1344" s="128" t="s">
        <v>1327</v>
      </c>
      <c r="B1344" s="127">
        <v>17000</v>
      </c>
      <c r="C1344" s="127">
        <f t="shared" si="53"/>
        <v>303500</v>
      </c>
      <c r="D1344" s="129">
        <f t="shared" si="52"/>
        <v>16660</v>
      </c>
      <c r="E1344" s="130" t="s">
        <v>6069</v>
      </c>
      <c r="F1344" s="131"/>
      <c r="G1344" s="126"/>
      <c r="H1344" s="126"/>
      <c r="I1344" s="126"/>
      <c r="J1344" s="126"/>
      <c r="K1344" s="126"/>
    </row>
    <row r="1345" spans="1:11" s="122" customFormat="1">
      <c r="A1345" s="128" t="s">
        <v>1328</v>
      </c>
      <c r="B1345" s="127">
        <v>18000</v>
      </c>
      <c r="C1345" s="127">
        <f t="shared" si="53"/>
        <v>320500</v>
      </c>
      <c r="D1345" s="129">
        <f t="shared" si="52"/>
        <v>17640</v>
      </c>
      <c r="E1345" s="130" t="s">
        <v>6069</v>
      </c>
      <c r="F1345" s="131"/>
      <c r="G1345" s="126"/>
      <c r="H1345" s="126"/>
      <c r="I1345" s="126"/>
      <c r="J1345" s="126"/>
      <c r="K1345" s="126"/>
    </row>
    <row r="1346" spans="1:11" s="122" customFormat="1">
      <c r="A1346" s="128" t="s">
        <v>1329</v>
      </c>
      <c r="B1346" s="127">
        <v>19000</v>
      </c>
      <c r="C1346" s="127">
        <f t="shared" si="53"/>
        <v>337500</v>
      </c>
      <c r="D1346" s="129">
        <f t="shared" si="52"/>
        <v>18620</v>
      </c>
      <c r="E1346" s="130" t="s">
        <v>6069</v>
      </c>
      <c r="F1346" s="131"/>
      <c r="G1346" s="126"/>
      <c r="H1346" s="126"/>
      <c r="I1346" s="126"/>
      <c r="J1346" s="126"/>
      <c r="K1346" s="126"/>
    </row>
    <row r="1347" spans="1:11" s="122" customFormat="1">
      <c r="A1347" s="128" t="s">
        <v>1330</v>
      </c>
      <c r="B1347" s="127">
        <v>20000</v>
      </c>
      <c r="C1347" s="127">
        <f t="shared" si="53"/>
        <v>354500</v>
      </c>
      <c r="D1347" s="129">
        <f t="shared" si="52"/>
        <v>19600</v>
      </c>
      <c r="E1347" s="130" t="s">
        <v>6069</v>
      </c>
      <c r="F1347" s="131"/>
      <c r="G1347" s="126"/>
      <c r="H1347" s="126"/>
      <c r="I1347" s="126"/>
      <c r="J1347" s="126"/>
      <c r="K1347" s="126"/>
    </row>
    <row r="1348" spans="1:11" s="122" customFormat="1">
      <c r="A1348" s="128" t="s">
        <v>1331</v>
      </c>
      <c r="B1348" s="127">
        <v>21000</v>
      </c>
      <c r="C1348" s="127">
        <f t="shared" si="53"/>
        <v>371500</v>
      </c>
      <c r="D1348" s="129">
        <f t="shared" si="52"/>
        <v>20580</v>
      </c>
      <c r="E1348" s="130" t="s">
        <v>6069</v>
      </c>
      <c r="F1348" s="131"/>
      <c r="G1348" s="126"/>
      <c r="H1348" s="126"/>
      <c r="I1348" s="126"/>
      <c r="J1348" s="126"/>
      <c r="K1348" s="126"/>
    </row>
    <row r="1349" spans="1:11" s="122" customFormat="1">
      <c r="A1349" s="128" t="s">
        <v>1332</v>
      </c>
      <c r="B1349" s="127">
        <v>22000</v>
      </c>
      <c r="C1349" s="127">
        <f t="shared" si="53"/>
        <v>388500</v>
      </c>
      <c r="D1349" s="129">
        <f t="shared" si="52"/>
        <v>21560</v>
      </c>
      <c r="E1349" s="130" t="s">
        <v>6069</v>
      </c>
      <c r="F1349" s="131"/>
      <c r="G1349" s="126"/>
      <c r="H1349" s="126"/>
      <c r="I1349" s="126"/>
      <c r="J1349" s="126"/>
      <c r="K1349" s="126"/>
    </row>
    <row r="1350" spans="1:11" s="122" customFormat="1">
      <c r="A1350" s="128" t="s">
        <v>1333</v>
      </c>
      <c r="B1350" s="127">
        <v>23000</v>
      </c>
      <c r="C1350" s="127">
        <f t="shared" si="53"/>
        <v>405500</v>
      </c>
      <c r="D1350" s="129">
        <f t="shared" si="52"/>
        <v>22540</v>
      </c>
      <c r="E1350" s="130" t="s">
        <v>6069</v>
      </c>
      <c r="F1350" s="131"/>
      <c r="G1350" s="126"/>
      <c r="H1350" s="126"/>
      <c r="I1350" s="126"/>
      <c r="J1350" s="126"/>
      <c r="K1350" s="126"/>
    </row>
    <row r="1351" spans="1:11" s="122" customFormat="1">
      <c r="A1351" s="128" t="s">
        <v>1334</v>
      </c>
      <c r="B1351" s="127">
        <v>24000</v>
      </c>
      <c r="C1351" s="127">
        <f t="shared" si="53"/>
        <v>422500</v>
      </c>
      <c r="D1351" s="129">
        <f t="shared" si="52"/>
        <v>23520</v>
      </c>
      <c r="E1351" s="130" t="s">
        <v>6069</v>
      </c>
      <c r="F1351" s="131"/>
      <c r="G1351" s="126"/>
      <c r="H1351" s="126"/>
      <c r="I1351" s="126"/>
      <c r="J1351" s="126"/>
      <c r="K1351" s="126"/>
    </row>
    <row r="1352" spans="1:11" s="122" customFormat="1">
      <c r="A1352" s="128" t="s">
        <v>1335</v>
      </c>
      <c r="B1352" s="127">
        <v>25000</v>
      </c>
      <c r="C1352" s="127">
        <f t="shared" si="53"/>
        <v>439500</v>
      </c>
      <c r="D1352" s="129">
        <f t="shared" si="52"/>
        <v>24500</v>
      </c>
      <c r="E1352" s="130" t="s">
        <v>6069</v>
      </c>
      <c r="F1352" s="131"/>
      <c r="G1352" s="126"/>
      <c r="H1352" s="126"/>
      <c r="I1352" s="126"/>
      <c r="J1352" s="126"/>
      <c r="K1352" s="126"/>
    </row>
    <row r="1353" spans="1:11" s="122" customFormat="1">
      <c r="A1353" s="128" t="s">
        <v>20</v>
      </c>
      <c r="B1353" s="127">
        <v>26000</v>
      </c>
      <c r="C1353" s="127">
        <f t="shared" si="53"/>
        <v>456500</v>
      </c>
      <c r="D1353" s="129">
        <f t="shared" si="52"/>
        <v>25480</v>
      </c>
      <c r="E1353" s="130" t="s">
        <v>6069</v>
      </c>
      <c r="F1353" s="131"/>
      <c r="G1353" s="126"/>
      <c r="H1353" s="126"/>
      <c r="I1353" s="126"/>
      <c r="J1353" s="126"/>
      <c r="K1353" s="126"/>
    </row>
    <row r="1354" spans="1:11" s="122" customFormat="1">
      <c r="A1354" s="128" t="s">
        <v>1336</v>
      </c>
      <c r="B1354" s="127">
        <v>27000</v>
      </c>
      <c r="C1354" s="127">
        <f t="shared" si="53"/>
        <v>473500</v>
      </c>
      <c r="D1354" s="129">
        <f t="shared" si="52"/>
        <v>26460</v>
      </c>
      <c r="E1354" s="130" t="s">
        <v>6069</v>
      </c>
      <c r="F1354" s="131"/>
      <c r="G1354" s="126"/>
      <c r="H1354" s="126"/>
      <c r="I1354" s="126"/>
      <c r="J1354" s="126"/>
      <c r="K1354" s="126"/>
    </row>
    <row r="1355" spans="1:11" s="122" customFormat="1">
      <c r="A1355" s="128" t="s">
        <v>1337</v>
      </c>
      <c r="B1355" s="127">
        <v>28000</v>
      </c>
      <c r="C1355" s="127">
        <f t="shared" si="53"/>
        <v>490500</v>
      </c>
      <c r="D1355" s="129">
        <f t="shared" si="52"/>
        <v>27440</v>
      </c>
      <c r="E1355" s="130" t="s">
        <v>6069</v>
      </c>
      <c r="F1355" s="131"/>
      <c r="G1355" s="126"/>
      <c r="H1355" s="126"/>
      <c r="I1355" s="126"/>
      <c r="J1355" s="126"/>
      <c r="K1355" s="126"/>
    </row>
    <row r="1356" spans="1:11" s="122" customFormat="1">
      <c r="A1356" s="128" t="s">
        <v>1338</v>
      </c>
      <c r="B1356" s="127">
        <v>29000</v>
      </c>
      <c r="C1356" s="127">
        <f t="shared" si="53"/>
        <v>507500</v>
      </c>
      <c r="D1356" s="129">
        <f t="shared" si="52"/>
        <v>28420</v>
      </c>
      <c r="E1356" s="130" t="s">
        <v>6069</v>
      </c>
      <c r="F1356" s="131"/>
      <c r="G1356" s="126"/>
      <c r="H1356" s="126"/>
      <c r="I1356" s="126"/>
      <c r="J1356" s="126"/>
      <c r="K1356" s="126"/>
    </row>
    <row r="1357" spans="1:11" s="122" customFormat="1">
      <c r="A1357" s="128" t="s">
        <v>1339</v>
      </c>
      <c r="B1357" s="127">
        <v>30000</v>
      </c>
      <c r="C1357" s="127">
        <f t="shared" si="53"/>
        <v>524500</v>
      </c>
      <c r="D1357" s="129">
        <f t="shared" si="52"/>
        <v>29400</v>
      </c>
      <c r="E1357" s="130" t="s">
        <v>6069</v>
      </c>
      <c r="F1357" s="131"/>
      <c r="G1357" s="126"/>
      <c r="H1357" s="126"/>
      <c r="I1357" s="126"/>
      <c r="J1357" s="126"/>
      <c r="K1357" s="126"/>
    </row>
    <row r="1358" spans="1:11" s="122" customFormat="1">
      <c r="A1358" s="128" t="s">
        <v>1340</v>
      </c>
      <c r="B1358" s="127">
        <v>31000</v>
      </c>
      <c r="C1358" s="127">
        <f t="shared" si="53"/>
        <v>541500</v>
      </c>
      <c r="D1358" s="129">
        <f t="shared" si="52"/>
        <v>30380</v>
      </c>
      <c r="E1358" s="130" t="s">
        <v>6069</v>
      </c>
      <c r="F1358" s="131"/>
      <c r="G1358" s="126"/>
      <c r="H1358" s="126"/>
      <c r="I1358" s="126"/>
      <c r="J1358" s="126"/>
      <c r="K1358" s="126"/>
    </row>
    <row r="1359" spans="1:11" s="122" customFormat="1">
      <c r="A1359" s="128" t="s">
        <v>1341</v>
      </c>
      <c r="B1359" s="127">
        <v>32000</v>
      </c>
      <c r="C1359" s="127">
        <f t="shared" si="53"/>
        <v>558500</v>
      </c>
      <c r="D1359" s="129">
        <f t="shared" si="52"/>
        <v>31360</v>
      </c>
      <c r="E1359" s="130" t="s">
        <v>6069</v>
      </c>
      <c r="F1359" s="131"/>
      <c r="G1359" s="126"/>
      <c r="H1359" s="126"/>
      <c r="I1359" s="126"/>
      <c r="J1359" s="126"/>
      <c r="K1359" s="126"/>
    </row>
    <row r="1360" spans="1:11" s="122" customFormat="1">
      <c r="A1360" s="128" t="s">
        <v>1342</v>
      </c>
      <c r="B1360" s="127">
        <v>33000</v>
      </c>
      <c r="C1360" s="127">
        <f t="shared" si="53"/>
        <v>575500</v>
      </c>
      <c r="D1360" s="129">
        <f t="shared" si="52"/>
        <v>32340</v>
      </c>
      <c r="E1360" s="130" t="s">
        <v>6069</v>
      </c>
      <c r="F1360" s="131"/>
      <c r="G1360" s="126"/>
      <c r="H1360" s="126"/>
      <c r="I1360" s="126"/>
      <c r="J1360" s="126"/>
      <c r="K1360" s="126"/>
    </row>
    <row r="1361" spans="1:11" s="122" customFormat="1">
      <c r="A1361" s="128" t="s">
        <v>1343</v>
      </c>
      <c r="B1361" s="127">
        <v>34000</v>
      </c>
      <c r="C1361" s="127">
        <f t="shared" si="53"/>
        <v>592500</v>
      </c>
      <c r="D1361" s="129">
        <f t="shared" si="52"/>
        <v>33320</v>
      </c>
      <c r="E1361" s="130" t="s">
        <v>6069</v>
      </c>
      <c r="F1361" s="131"/>
      <c r="G1361" s="126"/>
      <c r="H1361" s="126"/>
      <c r="I1361" s="126"/>
      <c r="J1361" s="126"/>
      <c r="K1361" s="126"/>
    </row>
    <row r="1362" spans="1:11" s="122" customFormat="1">
      <c r="A1362" s="128" t="s">
        <v>1344</v>
      </c>
      <c r="B1362" s="127">
        <v>35000</v>
      </c>
      <c r="C1362" s="127">
        <f t="shared" si="53"/>
        <v>609500</v>
      </c>
      <c r="D1362" s="129">
        <f t="shared" si="52"/>
        <v>34300</v>
      </c>
      <c r="E1362" s="130" t="s">
        <v>6069</v>
      </c>
      <c r="F1362" s="131"/>
      <c r="G1362" s="126"/>
      <c r="H1362" s="126"/>
      <c r="I1362" s="126"/>
      <c r="J1362" s="126"/>
      <c r="K1362" s="126"/>
    </row>
    <row r="1363" spans="1:11" s="122" customFormat="1">
      <c r="A1363" s="128" t="s">
        <v>1345</v>
      </c>
      <c r="B1363" s="127">
        <v>36000</v>
      </c>
      <c r="C1363" s="127">
        <f t="shared" si="53"/>
        <v>626500</v>
      </c>
      <c r="D1363" s="129">
        <f t="shared" si="52"/>
        <v>35280</v>
      </c>
      <c r="E1363" s="130" t="s">
        <v>6069</v>
      </c>
      <c r="F1363" s="131"/>
      <c r="G1363" s="126"/>
      <c r="H1363" s="126"/>
      <c r="I1363" s="126"/>
      <c r="J1363" s="126"/>
      <c r="K1363" s="126"/>
    </row>
    <row r="1364" spans="1:11" s="122" customFormat="1">
      <c r="A1364" s="128" t="s">
        <v>1346</v>
      </c>
      <c r="B1364" s="127">
        <v>37000</v>
      </c>
      <c r="C1364" s="127">
        <f t="shared" si="53"/>
        <v>643500</v>
      </c>
      <c r="D1364" s="129">
        <f t="shared" si="52"/>
        <v>36260</v>
      </c>
      <c r="E1364" s="130" t="s">
        <v>6069</v>
      </c>
      <c r="F1364" s="131"/>
      <c r="G1364" s="126"/>
      <c r="H1364" s="126"/>
      <c r="I1364" s="126"/>
      <c r="J1364" s="126"/>
      <c r="K1364" s="126"/>
    </row>
    <row r="1365" spans="1:11" s="122" customFormat="1">
      <c r="A1365" s="128" t="s">
        <v>1347</v>
      </c>
      <c r="B1365" s="127">
        <v>38000</v>
      </c>
      <c r="C1365" s="127">
        <f t="shared" si="53"/>
        <v>660500</v>
      </c>
      <c r="D1365" s="129">
        <f t="shared" si="52"/>
        <v>37240</v>
      </c>
      <c r="E1365" s="130" t="s">
        <v>6069</v>
      </c>
      <c r="F1365" s="131"/>
      <c r="G1365" s="126"/>
      <c r="H1365" s="126"/>
      <c r="I1365" s="126"/>
      <c r="J1365" s="126"/>
      <c r="K1365" s="126"/>
    </row>
    <row r="1366" spans="1:11" s="122" customFormat="1">
      <c r="A1366" s="128" t="s">
        <v>1348</v>
      </c>
      <c r="B1366" s="127">
        <v>39000</v>
      </c>
      <c r="C1366" s="127">
        <f t="shared" si="53"/>
        <v>677500</v>
      </c>
      <c r="D1366" s="129">
        <f t="shared" si="52"/>
        <v>38220</v>
      </c>
      <c r="E1366" s="130" t="s">
        <v>6069</v>
      </c>
      <c r="F1366" s="131"/>
      <c r="G1366" s="126"/>
      <c r="H1366" s="126"/>
      <c r="I1366" s="126"/>
      <c r="J1366" s="126"/>
      <c r="K1366" s="126"/>
    </row>
    <row r="1367" spans="1:11" s="122" customFormat="1">
      <c r="A1367" s="128" t="s">
        <v>1349</v>
      </c>
      <c r="B1367" s="127">
        <v>40000</v>
      </c>
      <c r="C1367" s="127">
        <f t="shared" si="53"/>
        <v>694500</v>
      </c>
      <c r="D1367" s="129">
        <f t="shared" si="52"/>
        <v>39200</v>
      </c>
      <c r="E1367" s="130" t="s">
        <v>6069</v>
      </c>
      <c r="F1367" s="131"/>
      <c r="G1367" s="126"/>
      <c r="H1367" s="126"/>
      <c r="I1367" s="126"/>
      <c r="J1367" s="126"/>
      <c r="K1367" s="126"/>
    </row>
    <row r="1368" spans="1:11" s="122" customFormat="1">
      <c r="A1368" s="128" t="s">
        <v>1350</v>
      </c>
      <c r="B1368" s="127">
        <v>41000</v>
      </c>
      <c r="C1368" s="127">
        <f t="shared" si="53"/>
        <v>711500</v>
      </c>
      <c r="D1368" s="129">
        <f t="shared" si="52"/>
        <v>40180</v>
      </c>
      <c r="E1368" s="130" t="s">
        <v>6069</v>
      </c>
      <c r="F1368" s="131"/>
      <c r="G1368" s="126"/>
      <c r="H1368" s="126"/>
      <c r="I1368" s="126"/>
      <c r="J1368" s="126"/>
      <c r="K1368" s="126"/>
    </row>
    <row r="1369" spans="1:11" s="122" customFormat="1">
      <c r="A1369" s="128" t="s">
        <v>1351</v>
      </c>
      <c r="B1369" s="127">
        <v>42000</v>
      </c>
      <c r="C1369" s="127">
        <f t="shared" si="53"/>
        <v>728500</v>
      </c>
      <c r="D1369" s="129">
        <f t="shared" si="52"/>
        <v>41160</v>
      </c>
      <c r="E1369" s="130" t="s">
        <v>6069</v>
      </c>
      <c r="F1369" s="131"/>
      <c r="G1369" s="126"/>
      <c r="H1369" s="126"/>
      <c r="I1369" s="126"/>
      <c r="J1369" s="126"/>
      <c r="K1369" s="126"/>
    </row>
    <row r="1370" spans="1:11" s="122" customFormat="1">
      <c r="A1370" s="128" t="s">
        <v>1352</v>
      </c>
      <c r="B1370" s="127">
        <v>43000</v>
      </c>
      <c r="C1370" s="127">
        <f t="shared" si="53"/>
        <v>745500</v>
      </c>
      <c r="D1370" s="129">
        <f t="shared" si="52"/>
        <v>42140</v>
      </c>
      <c r="E1370" s="130" t="s">
        <v>6069</v>
      </c>
      <c r="F1370" s="131"/>
      <c r="G1370" s="126"/>
      <c r="H1370" s="126"/>
      <c r="I1370" s="126"/>
      <c r="J1370" s="126"/>
      <c r="K1370" s="126"/>
    </row>
    <row r="1371" spans="1:11" s="122" customFormat="1">
      <c r="A1371" s="128" t="s">
        <v>1353</v>
      </c>
      <c r="B1371" s="127">
        <v>44000</v>
      </c>
      <c r="C1371" s="127">
        <f t="shared" si="53"/>
        <v>762500</v>
      </c>
      <c r="D1371" s="129">
        <f t="shared" si="52"/>
        <v>43120</v>
      </c>
      <c r="E1371" s="130" t="s">
        <v>6069</v>
      </c>
      <c r="F1371" s="131"/>
      <c r="G1371" s="126"/>
      <c r="H1371" s="126"/>
      <c r="I1371" s="126"/>
      <c r="J1371" s="126"/>
      <c r="K1371" s="126"/>
    </row>
    <row r="1372" spans="1:11" s="122" customFormat="1">
      <c r="A1372" s="128" t="s">
        <v>1354</v>
      </c>
      <c r="B1372" s="127">
        <v>45000</v>
      </c>
      <c r="C1372" s="127">
        <f t="shared" si="53"/>
        <v>779500</v>
      </c>
      <c r="D1372" s="129">
        <f t="shared" si="52"/>
        <v>44100</v>
      </c>
      <c r="E1372" s="130" t="s">
        <v>6069</v>
      </c>
      <c r="F1372" s="131"/>
      <c r="G1372" s="126"/>
      <c r="H1372" s="126"/>
      <c r="I1372" s="126"/>
      <c r="J1372" s="126"/>
      <c r="K1372" s="126"/>
    </row>
    <row r="1373" spans="1:11" s="122" customFormat="1">
      <c r="A1373" s="128" t="s">
        <v>1355</v>
      </c>
      <c r="B1373" s="127">
        <v>46000</v>
      </c>
      <c r="C1373" s="127">
        <f t="shared" si="53"/>
        <v>796500</v>
      </c>
      <c r="D1373" s="129">
        <f t="shared" si="52"/>
        <v>45080</v>
      </c>
      <c r="E1373" s="130" t="s">
        <v>6069</v>
      </c>
      <c r="F1373" s="131"/>
      <c r="G1373" s="126"/>
      <c r="H1373" s="126"/>
      <c r="I1373" s="126"/>
      <c r="J1373" s="126"/>
      <c r="K1373" s="126"/>
    </row>
    <row r="1374" spans="1:11" s="122" customFormat="1">
      <c r="A1374" s="128" t="s">
        <v>1356</v>
      </c>
      <c r="B1374" s="127">
        <v>47000</v>
      </c>
      <c r="C1374" s="127">
        <f t="shared" si="53"/>
        <v>813500</v>
      </c>
      <c r="D1374" s="129">
        <f t="shared" si="52"/>
        <v>46060</v>
      </c>
      <c r="E1374" s="130" t="s">
        <v>6069</v>
      </c>
      <c r="F1374" s="131"/>
      <c r="G1374" s="126"/>
      <c r="H1374" s="126"/>
      <c r="I1374" s="126"/>
      <c r="J1374" s="126"/>
      <c r="K1374" s="126"/>
    </row>
    <row r="1375" spans="1:11" s="122" customFormat="1">
      <c r="A1375" s="128" t="s">
        <v>1357</v>
      </c>
      <c r="B1375" s="127">
        <v>48000</v>
      </c>
      <c r="C1375" s="127">
        <f t="shared" si="53"/>
        <v>830500</v>
      </c>
      <c r="D1375" s="129">
        <f t="shared" si="52"/>
        <v>47040</v>
      </c>
      <c r="E1375" s="130" t="s">
        <v>6069</v>
      </c>
      <c r="F1375" s="131"/>
      <c r="G1375" s="126"/>
      <c r="H1375" s="126"/>
      <c r="I1375" s="126"/>
      <c r="J1375" s="126"/>
      <c r="K1375" s="126"/>
    </row>
    <row r="1376" spans="1:11" s="122" customFormat="1">
      <c r="A1376" s="128" t="s">
        <v>1358</v>
      </c>
      <c r="B1376" s="127">
        <v>49000</v>
      </c>
      <c r="C1376" s="127">
        <f t="shared" si="53"/>
        <v>847500</v>
      </c>
      <c r="D1376" s="129">
        <f t="shared" si="52"/>
        <v>48020</v>
      </c>
      <c r="E1376" s="130" t="s">
        <v>6069</v>
      </c>
      <c r="F1376" s="131"/>
      <c r="G1376" s="126"/>
      <c r="H1376" s="126"/>
      <c r="I1376" s="126"/>
      <c r="J1376" s="126"/>
      <c r="K1376" s="126"/>
    </row>
    <row r="1377" spans="1:11" s="122" customFormat="1">
      <c r="A1377" s="128" t="s">
        <v>1359</v>
      </c>
      <c r="B1377" s="127">
        <v>50000</v>
      </c>
      <c r="C1377" s="127">
        <f t="shared" si="53"/>
        <v>864500</v>
      </c>
      <c r="D1377" s="129">
        <f t="shared" si="52"/>
        <v>49000</v>
      </c>
      <c r="E1377" s="130" t="s">
        <v>6069</v>
      </c>
      <c r="F1377" s="131"/>
      <c r="G1377" s="126"/>
      <c r="H1377" s="126"/>
      <c r="I1377" s="126"/>
      <c r="J1377" s="126"/>
      <c r="K1377" s="126"/>
    </row>
    <row r="1378" spans="1:11" s="122" customFormat="1">
      <c r="A1378" s="128" t="s">
        <v>1360</v>
      </c>
      <c r="B1378" s="127">
        <v>51000</v>
      </c>
      <c r="C1378" s="127">
        <f t="shared" si="53"/>
        <v>881500</v>
      </c>
      <c r="D1378" s="129">
        <f t="shared" si="52"/>
        <v>49980</v>
      </c>
      <c r="E1378" s="130" t="s">
        <v>6069</v>
      </c>
      <c r="F1378" s="131"/>
      <c r="G1378" s="126"/>
      <c r="H1378" s="126"/>
      <c r="I1378" s="126"/>
      <c r="J1378" s="126"/>
      <c r="K1378" s="126"/>
    </row>
    <row r="1379" spans="1:11" s="122" customFormat="1">
      <c r="A1379" s="128" t="s">
        <v>1361</v>
      </c>
      <c r="B1379" s="127">
        <v>52000</v>
      </c>
      <c r="C1379" s="127">
        <f t="shared" si="53"/>
        <v>898500</v>
      </c>
      <c r="D1379" s="129">
        <f t="shared" si="52"/>
        <v>50960</v>
      </c>
      <c r="E1379" s="130" t="s">
        <v>6069</v>
      </c>
      <c r="F1379" s="131"/>
      <c r="G1379" s="126"/>
      <c r="H1379" s="126"/>
      <c r="I1379" s="126"/>
      <c r="J1379" s="126"/>
      <c r="K1379" s="126"/>
    </row>
    <row r="1380" spans="1:11" s="122" customFormat="1">
      <c r="A1380" s="128" t="s">
        <v>1362</v>
      </c>
      <c r="B1380" s="127">
        <v>53000</v>
      </c>
      <c r="C1380" s="127">
        <f t="shared" si="53"/>
        <v>915500</v>
      </c>
      <c r="D1380" s="129">
        <f t="shared" si="52"/>
        <v>51940</v>
      </c>
      <c r="E1380" s="130" t="s">
        <v>6069</v>
      </c>
      <c r="F1380" s="131"/>
      <c r="G1380" s="126"/>
      <c r="H1380" s="126"/>
      <c r="I1380" s="126"/>
      <c r="J1380" s="126"/>
      <c r="K1380" s="126"/>
    </row>
    <row r="1381" spans="1:11" s="122" customFormat="1">
      <c r="A1381" s="128" t="s">
        <v>1363</v>
      </c>
      <c r="B1381" s="127">
        <v>54000</v>
      </c>
      <c r="C1381" s="127">
        <f t="shared" si="53"/>
        <v>932500</v>
      </c>
      <c r="D1381" s="129">
        <f t="shared" si="52"/>
        <v>52920</v>
      </c>
      <c r="E1381" s="130" t="s">
        <v>6069</v>
      </c>
      <c r="F1381" s="131"/>
      <c r="G1381" s="126"/>
      <c r="H1381" s="126"/>
      <c r="I1381" s="126"/>
      <c r="J1381" s="126"/>
      <c r="K1381" s="126"/>
    </row>
    <row r="1382" spans="1:11" s="122" customFormat="1">
      <c r="A1382" s="128" t="s">
        <v>1364</v>
      </c>
      <c r="B1382" s="127">
        <v>55000</v>
      </c>
      <c r="C1382" s="127">
        <f t="shared" si="53"/>
        <v>949500</v>
      </c>
      <c r="D1382" s="129">
        <f t="shared" si="52"/>
        <v>53900</v>
      </c>
      <c r="E1382" s="130" t="s">
        <v>6069</v>
      </c>
      <c r="F1382" s="131"/>
      <c r="G1382" s="126"/>
      <c r="H1382" s="126"/>
      <c r="I1382" s="126"/>
      <c r="J1382" s="126"/>
      <c r="K1382" s="126"/>
    </row>
    <row r="1383" spans="1:11" s="122" customFormat="1">
      <c r="A1383" s="128" t="s">
        <v>1365</v>
      </c>
      <c r="B1383" s="127">
        <v>56000</v>
      </c>
      <c r="C1383" s="127">
        <f t="shared" si="53"/>
        <v>966500</v>
      </c>
      <c r="D1383" s="129">
        <f t="shared" si="52"/>
        <v>54880</v>
      </c>
      <c r="E1383" s="130" t="s">
        <v>6069</v>
      </c>
      <c r="F1383" s="131"/>
      <c r="G1383" s="126"/>
      <c r="H1383" s="126"/>
      <c r="I1383" s="126"/>
      <c r="J1383" s="126"/>
      <c r="K1383" s="126"/>
    </row>
    <row r="1384" spans="1:11" s="122" customFormat="1">
      <c r="A1384" s="128" t="s">
        <v>1366</v>
      </c>
      <c r="B1384" s="127">
        <v>57000</v>
      </c>
      <c r="C1384" s="127">
        <f t="shared" si="53"/>
        <v>983500</v>
      </c>
      <c r="D1384" s="129">
        <f t="shared" si="52"/>
        <v>55860</v>
      </c>
      <c r="E1384" s="130" t="s">
        <v>6069</v>
      </c>
      <c r="F1384" s="131"/>
      <c r="G1384" s="126"/>
      <c r="H1384" s="126"/>
      <c r="I1384" s="126"/>
      <c r="J1384" s="126"/>
      <c r="K1384" s="126"/>
    </row>
    <row r="1385" spans="1:11" s="122" customFormat="1">
      <c r="A1385" s="128" t="s">
        <v>1367</v>
      </c>
      <c r="B1385" s="127">
        <v>58000</v>
      </c>
      <c r="C1385" s="127">
        <f t="shared" si="53"/>
        <v>1000500</v>
      </c>
      <c r="D1385" s="129">
        <f t="shared" si="52"/>
        <v>56840</v>
      </c>
      <c r="E1385" s="130" t="s">
        <v>6069</v>
      </c>
      <c r="F1385" s="131"/>
      <c r="G1385" s="126"/>
      <c r="H1385" s="126"/>
      <c r="I1385" s="126"/>
      <c r="J1385" s="126"/>
      <c r="K1385" s="126"/>
    </row>
    <row r="1386" spans="1:11" s="122" customFormat="1">
      <c r="A1386" s="128" t="s">
        <v>1368</v>
      </c>
      <c r="B1386" s="127">
        <v>59000</v>
      </c>
      <c r="C1386" s="127">
        <f t="shared" si="53"/>
        <v>1017500</v>
      </c>
      <c r="D1386" s="129">
        <f t="shared" si="52"/>
        <v>57820</v>
      </c>
      <c r="E1386" s="130" t="s">
        <v>6069</v>
      </c>
      <c r="F1386" s="131"/>
      <c r="G1386" s="126"/>
      <c r="H1386" s="126"/>
      <c r="I1386" s="126"/>
      <c r="J1386" s="126"/>
      <c r="K1386" s="126"/>
    </row>
    <row r="1387" spans="1:11" s="122" customFormat="1">
      <c r="A1387" s="128" t="s">
        <v>1369</v>
      </c>
      <c r="B1387" s="127">
        <v>60000</v>
      </c>
      <c r="C1387" s="127">
        <f t="shared" si="53"/>
        <v>1034500</v>
      </c>
      <c r="D1387" s="129">
        <f t="shared" si="52"/>
        <v>58800</v>
      </c>
      <c r="E1387" s="130" t="s">
        <v>6069</v>
      </c>
      <c r="F1387" s="131"/>
      <c r="G1387" s="126"/>
      <c r="H1387" s="126"/>
      <c r="I1387" s="126"/>
      <c r="J1387" s="126"/>
      <c r="K1387" s="126"/>
    </row>
    <row r="1388" spans="1:11" s="122" customFormat="1">
      <c r="A1388" s="128" t="s">
        <v>1370</v>
      </c>
      <c r="B1388" s="127">
        <v>61000</v>
      </c>
      <c r="C1388" s="127">
        <f t="shared" si="53"/>
        <v>1051500</v>
      </c>
      <c r="D1388" s="129">
        <f t="shared" si="52"/>
        <v>59780</v>
      </c>
      <c r="E1388" s="130" t="s">
        <v>6069</v>
      </c>
      <c r="F1388" s="131"/>
      <c r="G1388" s="126"/>
      <c r="H1388" s="126"/>
      <c r="I1388" s="126"/>
      <c r="J1388" s="126"/>
      <c r="K1388" s="126"/>
    </row>
    <row r="1389" spans="1:11" s="122" customFormat="1">
      <c r="A1389" s="128" t="s">
        <v>1371</v>
      </c>
      <c r="B1389" s="127">
        <v>62000</v>
      </c>
      <c r="C1389" s="127">
        <f t="shared" si="53"/>
        <v>1068500</v>
      </c>
      <c r="D1389" s="129">
        <f t="shared" si="52"/>
        <v>60760</v>
      </c>
      <c r="E1389" s="130" t="s">
        <v>6069</v>
      </c>
      <c r="F1389" s="131"/>
      <c r="G1389" s="126"/>
      <c r="H1389" s="126"/>
      <c r="I1389" s="126"/>
      <c r="J1389" s="126"/>
      <c r="K1389" s="126"/>
    </row>
    <row r="1390" spans="1:11" s="122" customFormat="1">
      <c r="A1390" s="128" t="s">
        <v>1372</v>
      </c>
      <c r="B1390" s="127">
        <v>63000</v>
      </c>
      <c r="C1390" s="127">
        <f t="shared" si="53"/>
        <v>1085500</v>
      </c>
      <c r="D1390" s="129">
        <f t="shared" si="52"/>
        <v>61740</v>
      </c>
      <c r="E1390" s="130" t="s">
        <v>6069</v>
      </c>
      <c r="F1390" s="131"/>
      <c r="G1390" s="126"/>
      <c r="H1390" s="126"/>
      <c r="I1390" s="126"/>
      <c r="J1390" s="126"/>
      <c r="K1390" s="126"/>
    </row>
    <row r="1391" spans="1:11" s="122" customFormat="1">
      <c r="A1391" s="128" t="s">
        <v>1373</v>
      </c>
      <c r="B1391" s="127">
        <v>64000</v>
      </c>
      <c r="C1391" s="127">
        <f t="shared" si="53"/>
        <v>1102500</v>
      </c>
      <c r="D1391" s="129">
        <f t="shared" si="52"/>
        <v>62720</v>
      </c>
      <c r="E1391" s="130" t="s">
        <v>6069</v>
      </c>
      <c r="F1391" s="131"/>
      <c r="G1391" s="126"/>
      <c r="H1391" s="126"/>
      <c r="I1391" s="126"/>
      <c r="J1391" s="126"/>
      <c r="K1391" s="126"/>
    </row>
    <row r="1392" spans="1:11" s="122" customFormat="1">
      <c r="A1392" s="128" t="s">
        <v>1374</v>
      </c>
      <c r="B1392" s="127">
        <v>65000</v>
      </c>
      <c r="C1392" s="127">
        <f t="shared" si="53"/>
        <v>1119500</v>
      </c>
      <c r="D1392" s="129">
        <f t="shared" ref="D1392:D1455" si="54">SUM($G$3)*(B1392*0.001)</f>
        <v>63700</v>
      </c>
      <c r="E1392" s="130" t="s">
        <v>6069</v>
      </c>
      <c r="F1392" s="131"/>
      <c r="G1392" s="126"/>
      <c r="H1392" s="126"/>
      <c r="I1392" s="126"/>
      <c r="J1392" s="126"/>
      <c r="K1392" s="126"/>
    </row>
    <row r="1393" spans="1:11" s="122" customFormat="1">
      <c r="A1393" s="128" t="s">
        <v>1375</v>
      </c>
      <c r="B1393" s="127">
        <v>66000</v>
      </c>
      <c r="C1393" s="127">
        <f t="shared" si="53"/>
        <v>1136500</v>
      </c>
      <c r="D1393" s="129">
        <f t="shared" si="54"/>
        <v>64680</v>
      </c>
      <c r="E1393" s="130" t="s">
        <v>6069</v>
      </c>
      <c r="F1393" s="131"/>
      <c r="G1393" s="126"/>
      <c r="H1393" s="126"/>
      <c r="I1393" s="126"/>
      <c r="J1393" s="126"/>
      <c r="K1393" s="126"/>
    </row>
    <row r="1394" spans="1:11" s="122" customFormat="1">
      <c r="A1394" s="128" t="s">
        <v>1376</v>
      </c>
      <c r="B1394" s="127">
        <v>67000</v>
      </c>
      <c r="C1394" s="127">
        <f t="shared" ref="C1394:C1457" si="55">SUM(C1393)+17000</f>
        <v>1153500</v>
      </c>
      <c r="D1394" s="129">
        <f t="shared" si="54"/>
        <v>65660</v>
      </c>
      <c r="E1394" s="130" t="s">
        <v>6069</v>
      </c>
      <c r="F1394" s="131"/>
      <c r="G1394" s="126"/>
      <c r="H1394" s="126"/>
      <c r="I1394" s="126"/>
      <c r="J1394" s="126"/>
      <c r="K1394" s="126"/>
    </row>
    <row r="1395" spans="1:11" s="122" customFormat="1">
      <c r="A1395" s="128" t="s">
        <v>1377</v>
      </c>
      <c r="B1395" s="127">
        <v>68000</v>
      </c>
      <c r="C1395" s="127">
        <f t="shared" si="55"/>
        <v>1170500</v>
      </c>
      <c r="D1395" s="129">
        <f t="shared" si="54"/>
        <v>66640</v>
      </c>
      <c r="E1395" s="130" t="s">
        <v>6069</v>
      </c>
      <c r="F1395" s="131"/>
      <c r="G1395" s="126"/>
      <c r="H1395" s="126"/>
      <c r="I1395" s="126"/>
      <c r="J1395" s="126"/>
      <c r="K1395" s="126"/>
    </row>
    <row r="1396" spans="1:11" s="122" customFormat="1">
      <c r="A1396" s="128" t="s">
        <v>1378</v>
      </c>
      <c r="B1396" s="127">
        <v>69000</v>
      </c>
      <c r="C1396" s="127">
        <f t="shared" si="55"/>
        <v>1187500</v>
      </c>
      <c r="D1396" s="129">
        <f t="shared" si="54"/>
        <v>67620</v>
      </c>
      <c r="E1396" s="130" t="s">
        <v>6069</v>
      </c>
      <c r="F1396" s="131"/>
      <c r="G1396" s="126"/>
      <c r="H1396" s="126"/>
      <c r="I1396" s="126"/>
      <c r="J1396" s="126"/>
      <c r="K1396" s="126"/>
    </row>
    <row r="1397" spans="1:11" s="122" customFormat="1">
      <c r="A1397" s="128" t="s">
        <v>1379</v>
      </c>
      <c r="B1397" s="127">
        <v>70000</v>
      </c>
      <c r="C1397" s="127">
        <f t="shared" si="55"/>
        <v>1204500</v>
      </c>
      <c r="D1397" s="129">
        <f t="shared" si="54"/>
        <v>68600</v>
      </c>
      <c r="E1397" s="130" t="s">
        <v>6069</v>
      </c>
      <c r="F1397" s="131"/>
      <c r="G1397" s="126"/>
      <c r="H1397" s="126"/>
      <c r="I1397" s="126"/>
      <c r="J1397" s="126"/>
      <c r="K1397" s="126"/>
    </row>
    <row r="1398" spans="1:11" s="122" customFormat="1">
      <c r="A1398" s="128" t="s">
        <v>1380</v>
      </c>
      <c r="B1398" s="127">
        <v>71000</v>
      </c>
      <c r="C1398" s="127">
        <f t="shared" si="55"/>
        <v>1221500</v>
      </c>
      <c r="D1398" s="129">
        <f t="shared" si="54"/>
        <v>69580</v>
      </c>
      <c r="E1398" s="130" t="s">
        <v>6069</v>
      </c>
      <c r="F1398" s="131"/>
      <c r="G1398" s="126"/>
      <c r="H1398" s="126"/>
      <c r="I1398" s="126"/>
      <c r="J1398" s="126"/>
      <c r="K1398" s="126"/>
    </row>
    <row r="1399" spans="1:11" s="122" customFormat="1">
      <c r="A1399" s="128" t="s">
        <v>1381</v>
      </c>
      <c r="B1399" s="127">
        <v>72000</v>
      </c>
      <c r="C1399" s="127">
        <f t="shared" si="55"/>
        <v>1238500</v>
      </c>
      <c r="D1399" s="129">
        <f t="shared" si="54"/>
        <v>70560</v>
      </c>
      <c r="E1399" s="130" t="s">
        <v>6069</v>
      </c>
      <c r="F1399" s="131"/>
      <c r="G1399" s="126"/>
      <c r="H1399" s="126"/>
      <c r="I1399" s="126"/>
      <c r="J1399" s="126"/>
      <c r="K1399" s="126"/>
    </row>
    <row r="1400" spans="1:11" s="122" customFormat="1">
      <c r="A1400" s="128" t="s">
        <v>1382</v>
      </c>
      <c r="B1400" s="127">
        <v>73000</v>
      </c>
      <c r="C1400" s="127">
        <f t="shared" si="55"/>
        <v>1255500</v>
      </c>
      <c r="D1400" s="129">
        <f t="shared" si="54"/>
        <v>71540</v>
      </c>
      <c r="E1400" s="130" t="s">
        <v>6069</v>
      </c>
      <c r="F1400" s="131"/>
      <c r="G1400" s="126"/>
      <c r="H1400" s="126"/>
      <c r="I1400" s="126"/>
      <c r="J1400" s="126"/>
      <c r="K1400" s="126"/>
    </row>
    <row r="1401" spans="1:11" s="122" customFormat="1">
      <c r="A1401" s="128" t="s">
        <v>1383</v>
      </c>
      <c r="B1401" s="127">
        <v>74000</v>
      </c>
      <c r="C1401" s="127">
        <f t="shared" si="55"/>
        <v>1272500</v>
      </c>
      <c r="D1401" s="129">
        <f t="shared" si="54"/>
        <v>72520</v>
      </c>
      <c r="E1401" s="130" t="s">
        <v>6069</v>
      </c>
      <c r="F1401" s="131"/>
      <c r="G1401" s="126"/>
      <c r="H1401" s="126"/>
      <c r="I1401" s="126"/>
      <c r="J1401" s="126"/>
      <c r="K1401" s="126"/>
    </row>
    <row r="1402" spans="1:11" s="122" customFormat="1">
      <c r="A1402" s="128" t="s">
        <v>1384</v>
      </c>
      <c r="B1402" s="127">
        <v>75000</v>
      </c>
      <c r="C1402" s="127">
        <f t="shared" si="55"/>
        <v>1289500</v>
      </c>
      <c r="D1402" s="129">
        <f t="shared" si="54"/>
        <v>73500</v>
      </c>
      <c r="E1402" s="130" t="s">
        <v>6069</v>
      </c>
      <c r="F1402" s="131"/>
      <c r="G1402" s="126"/>
      <c r="H1402" s="126"/>
      <c r="I1402" s="126"/>
      <c r="J1402" s="126"/>
      <c r="K1402" s="126"/>
    </row>
    <row r="1403" spans="1:11" s="122" customFormat="1">
      <c r="A1403" s="128" t="s">
        <v>1385</v>
      </c>
      <c r="B1403" s="127">
        <v>76000</v>
      </c>
      <c r="C1403" s="127">
        <f t="shared" si="55"/>
        <v>1306500</v>
      </c>
      <c r="D1403" s="129">
        <f t="shared" si="54"/>
        <v>74480</v>
      </c>
      <c r="E1403" s="130" t="s">
        <v>6069</v>
      </c>
      <c r="F1403" s="131"/>
      <c r="G1403" s="126"/>
      <c r="H1403" s="126"/>
      <c r="I1403" s="126"/>
      <c r="J1403" s="126"/>
      <c r="K1403" s="126"/>
    </row>
    <row r="1404" spans="1:11" s="122" customFormat="1">
      <c r="A1404" s="128" t="s">
        <v>1386</v>
      </c>
      <c r="B1404" s="127">
        <v>77000</v>
      </c>
      <c r="C1404" s="127">
        <f t="shared" si="55"/>
        <v>1323500</v>
      </c>
      <c r="D1404" s="129">
        <f t="shared" si="54"/>
        <v>75460</v>
      </c>
      <c r="E1404" s="130" t="s">
        <v>6069</v>
      </c>
      <c r="F1404" s="131"/>
      <c r="G1404" s="126"/>
      <c r="H1404" s="126"/>
      <c r="I1404" s="126"/>
      <c r="J1404" s="126"/>
      <c r="K1404" s="126"/>
    </row>
    <row r="1405" spans="1:11" s="122" customFormat="1">
      <c r="A1405" s="128" t="s">
        <v>1387</v>
      </c>
      <c r="B1405" s="127">
        <v>78000</v>
      </c>
      <c r="C1405" s="127">
        <f t="shared" si="55"/>
        <v>1340500</v>
      </c>
      <c r="D1405" s="129">
        <f t="shared" si="54"/>
        <v>76440</v>
      </c>
      <c r="E1405" s="130" t="s">
        <v>6069</v>
      </c>
      <c r="F1405" s="131"/>
      <c r="G1405" s="126"/>
      <c r="H1405" s="126"/>
      <c r="I1405" s="126"/>
      <c r="J1405" s="126"/>
      <c r="K1405" s="126"/>
    </row>
    <row r="1406" spans="1:11" s="122" customFormat="1">
      <c r="A1406" s="128" t="s">
        <v>1388</v>
      </c>
      <c r="B1406" s="127">
        <v>79000</v>
      </c>
      <c r="C1406" s="127">
        <f t="shared" si="55"/>
        <v>1357500</v>
      </c>
      <c r="D1406" s="129">
        <f t="shared" si="54"/>
        <v>77420</v>
      </c>
      <c r="E1406" s="130" t="s">
        <v>6069</v>
      </c>
      <c r="F1406" s="131"/>
      <c r="G1406" s="126"/>
      <c r="H1406" s="126"/>
      <c r="I1406" s="126"/>
      <c r="J1406" s="126"/>
      <c r="K1406" s="126"/>
    </row>
    <row r="1407" spans="1:11" s="122" customFormat="1">
      <c r="A1407" s="128" t="s">
        <v>1389</v>
      </c>
      <c r="B1407" s="127">
        <v>80000</v>
      </c>
      <c r="C1407" s="127">
        <f t="shared" si="55"/>
        <v>1374500</v>
      </c>
      <c r="D1407" s="129">
        <f t="shared" si="54"/>
        <v>78400</v>
      </c>
      <c r="E1407" s="130" t="s">
        <v>6069</v>
      </c>
      <c r="F1407" s="131"/>
      <c r="G1407" s="126"/>
      <c r="H1407" s="126"/>
      <c r="I1407" s="126"/>
      <c r="J1407" s="126"/>
      <c r="K1407" s="126"/>
    </row>
    <row r="1408" spans="1:11" s="122" customFormat="1">
      <c r="A1408" s="128" t="s">
        <v>1390</v>
      </c>
      <c r="B1408" s="127">
        <v>81000</v>
      </c>
      <c r="C1408" s="127">
        <f t="shared" si="55"/>
        <v>1391500</v>
      </c>
      <c r="D1408" s="129">
        <f t="shared" si="54"/>
        <v>79380</v>
      </c>
      <c r="E1408" s="130" t="s">
        <v>6069</v>
      </c>
      <c r="F1408" s="131"/>
      <c r="G1408" s="126"/>
      <c r="H1408" s="126"/>
      <c r="I1408" s="126"/>
      <c r="J1408" s="126"/>
      <c r="K1408" s="126"/>
    </row>
    <row r="1409" spans="1:11" s="122" customFormat="1">
      <c r="A1409" s="128" t="s">
        <v>1391</v>
      </c>
      <c r="B1409" s="127">
        <v>82000</v>
      </c>
      <c r="C1409" s="127">
        <f t="shared" si="55"/>
        <v>1408500</v>
      </c>
      <c r="D1409" s="129">
        <f t="shared" si="54"/>
        <v>80360</v>
      </c>
      <c r="E1409" s="130" t="s">
        <v>6069</v>
      </c>
      <c r="F1409" s="131"/>
      <c r="G1409" s="126"/>
      <c r="H1409" s="126"/>
      <c r="I1409" s="126"/>
      <c r="J1409" s="126"/>
      <c r="K1409" s="126"/>
    </row>
    <row r="1410" spans="1:11" s="122" customFormat="1">
      <c r="A1410" s="128" t="s">
        <v>1392</v>
      </c>
      <c r="B1410" s="127">
        <v>83000</v>
      </c>
      <c r="C1410" s="127">
        <f t="shared" si="55"/>
        <v>1425500</v>
      </c>
      <c r="D1410" s="129">
        <f t="shared" si="54"/>
        <v>81340</v>
      </c>
      <c r="E1410" s="130" t="s">
        <v>6069</v>
      </c>
      <c r="F1410" s="131"/>
      <c r="G1410" s="126"/>
      <c r="H1410" s="126"/>
      <c r="I1410" s="126"/>
      <c r="J1410" s="126"/>
      <c r="K1410" s="126"/>
    </row>
    <row r="1411" spans="1:11" s="122" customFormat="1">
      <c r="A1411" s="128" t="s">
        <v>1393</v>
      </c>
      <c r="B1411" s="127">
        <v>84000</v>
      </c>
      <c r="C1411" s="127">
        <f t="shared" si="55"/>
        <v>1442500</v>
      </c>
      <c r="D1411" s="129">
        <f t="shared" si="54"/>
        <v>82320</v>
      </c>
      <c r="E1411" s="130" t="s">
        <v>6069</v>
      </c>
      <c r="F1411" s="131"/>
      <c r="G1411" s="126"/>
      <c r="H1411" s="126"/>
      <c r="I1411" s="126"/>
      <c r="J1411" s="126"/>
      <c r="K1411" s="126"/>
    </row>
    <row r="1412" spans="1:11" s="122" customFormat="1">
      <c r="A1412" s="128" t="s">
        <v>1394</v>
      </c>
      <c r="B1412" s="127">
        <v>85000</v>
      </c>
      <c r="C1412" s="127">
        <f t="shared" si="55"/>
        <v>1459500</v>
      </c>
      <c r="D1412" s="129">
        <f t="shared" si="54"/>
        <v>83300</v>
      </c>
      <c r="E1412" s="130" t="s">
        <v>6069</v>
      </c>
      <c r="F1412" s="131"/>
      <c r="G1412" s="126"/>
      <c r="H1412" s="126"/>
      <c r="I1412" s="126"/>
      <c r="J1412" s="126"/>
      <c r="K1412" s="126"/>
    </row>
    <row r="1413" spans="1:11" s="122" customFormat="1">
      <c r="A1413" s="128" t="s">
        <v>1395</v>
      </c>
      <c r="B1413" s="127">
        <v>86000</v>
      </c>
      <c r="C1413" s="127">
        <f t="shared" si="55"/>
        <v>1476500</v>
      </c>
      <c r="D1413" s="129">
        <f t="shared" si="54"/>
        <v>84280</v>
      </c>
      <c r="E1413" s="130" t="s">
        <v>6069</v>
      </c>
      <c r="F1413" s="131"/>
      <c r="G1413" s="126"/>
      <c r="H1413" s="126"/>
      <c r="I1413" s="126"/>
      <c r="J1413" s="126"/>
      <c r="K1413" s="126"/>
    </row>
    <row r="1414" spans="1:11" s="122" customFormat="1">
      <c r="A1414" s="128" t="s">
        <v>1396</v>
      </c>
      <c r="B1414" s="127">
        <v>87000</v>
      </c>
      <c r="C1414" s="127">
        <f t="shared" si="55"/>
        <v>1493500</v>
      </c>
      <c r="D1414" s="129">
        <f t="shared" si="54"/>
        <v>85260</v>
      </c>
      <c r="E1414" s="130" t="s">
        <v>6069</v>
      </c>
      <c r="F1414" s="131"/>
      <c r="G1414" s="126"/>
      <c r="H1414" s="126"/>
      <c r="I1414" s="126"/>
      <c r="J1414" s="126"/>
      <c r="K1414" s="126"/>
    </row>
    <row r="1415" spans="1:11" s="122" customFormat="1">
      <c r="A1415" s="128" t="s">
        <v>1397</v>
      </c>
      <c r="B1415" s="127">
        <v>88000</v>
      </c>
      <c r="C1415" s="127">
        <f t="shared" si="55"/>
        <v>1510500</v>
      </c>
      <c r="D1415" s="129">
        <f t="shared" si="54"/>
        <v>86240</v>
      </c>
      <c r="E1415" s="130" t="s">
        <v>6069</v>
      </c>
      <c r="F1415" s="131"/>
      <c r="G1415" s="126"/>
      <c r="H1415" s="126"/>
      <c r="I1415" s="126"/>
      <c r="J1415" s="126"/>
      <c r="K1415" s="126"/>
    </row>
    <row r="1416" spans="1:11" s="122" customFormat="1">
      <c r="A1416" s="128" t="s">
        <v>1398</v>
      </c>
      <c r="B1416" s="127">
        <v>89000</v>
      </c>
      <c r="C1416" s="127">
        <f t="shared" si="55"/>
        <v>1527500</v>
      </c>
      <c r="D1416" s="129">
        <f t="shared" si="54"/>
        <v>87220</v>
      </c>
      <c r="E1416" s="130" t="s">
        <v>6069</v>
      </c>
      <c r="F1416" s="131"/>
      <c r="G1416" s="126"/>
      <c r="H1416" s="126"/>
      <c r="I1416" s="126"/>
      <c r="J1416" s="126"/>
      <c r="K1416" s="126"/>
    </row>
    <row r="1417" spans="1:11" s="122" customFormat="1">
      <c r="A1417" s="128" t="s">
        <v>1399</v>
      </c>
      <c r="B1417" s="127">
        <v>90000</v>
      </c>
      <c r="C1417" s="127">
        <f t="shared" si="55"/>
        <v>1544500</v>
      </c>
      <c r="D1417" s="129">
        <f t="shared" si="54"/>
        <v>88200</v>
      </c>
      <c r="E1417" s="130" t="s">
        <v>6069</v>
      </c>
      <c r="F1417" s="131"/>
      <c r="G1417" s="126"/>
      <c r="H1417" s="126"/>
      <c r="I1417" s="126"/>
      <c r="J1417" s="126"/>
      <c r="K1417" s="126"/>
    </row>
    <row r="1418" spans="1:11" s="122" customFormat="1">
      <c r="A1418" s="128" t="s">
        <v>1400</v>
      </c>
      <c r="B1418" s="127">
        <v>91000</v>
      </c>
      <c r="C1418" s="127">
        <f t="shared" si="55"/>
        <v>1561500</v>
      </c>
      <c r="D1418" s="129">
        <f t="shared" si="54"/>
        <v>89180</v>
      </c>
      <c r="E1418" s="130" t="s">
        <v>6069</v>
      </c>
      <c r="F1418" s="131"/>
      <c r="G1418" s="126"/>
      <c r="H1418" s="126"/>
      <c r="I1418" s="126"/>
      <c r="J1418" s="126"/>
      <c r="K1418" s="126"/>
    </row>
    <row r="1419" spans="1:11" s="122" customFormat="1">
      <c r="A1419" s="128" t="s">
        <v>1401</v>
      </c>
      <c r="B1419" s="127">
        <v>92000</v>
      </c>
      <c r="C1419" s="127">
        <f t="shared" si="55"/>
        <v>1578500</v>
      </c>
      <c r="D1419" s="129">
        <f t="shared" si="54"/>
        <v>90160</v>
      </c>
      <c r="E1419" s="130" t="s">
        <v>6069</v>
      </c>
      <c r="F1419" s="131"/>
      <c r="G1419" s="126"/>
      <c r="H1419" s="126"/>
      <c r="I1419" s="126"/>
      <c r="J1419" s="126"/>
      <c r="K1419" s="126"/>
    </row>
    <row r="1420" spans="1:11" s="122" customFormat="1">
      <c r="A1420" s="128" t="s">
        <v>1402</v>
      </c>
      <c r="B1420" s="127">
        <v>93000</v>
      </c>
      <c r="C1420" s="127">
        <f t="shared" si="55"/>
        <v>1595500</v>
      </c>
      <c r="D1420" s="129">
        <f t="shared" si="54"/>
        <v>91140</v>
      </c>
      <c r="E1420" s="130" t="s">
        <v>6069</v>
      </c>
      <c r="F1420" s="131"/>
      <c r="G1420" s="126"/>
      <c r="H1420" s="126"/>
      <c r="I1420" s="126"/>
      <c r="J1420" s="126"/>
      <c r="K1420" s="126"/>
    </row>
    <row r="1421" spans="1:11" s="122" customFormat="1">
      <c r="A1421" s="128" t="s">
        <v>1403</v>
      </c>
      <c r="B1421" s="127">
        <v>94000</v>
      </c>
      <c r="C1421" s="127">
        <f t="shared" si="55"/>
        <v>1612500</v>
      </c>
      <c r="D1421" s="129">
        <f t="shared" si="54"/>
        <v>92120</v>
      </c>
      <c r="E1421" s="130" t="s">
        <v>6069</v>
      </c>
      <c r="F1421" s="131"/>
      <c r="G1421" s="126"/>
      <c r="H1421" s="126"/>
      <c r="I1421" s="126"/>
      <c r="J1421" s="126"/>
      <c r="K1421" s="126"/>
    </row>
    <row r="1422" spans="1:11" s="122" customFormat="1">
      <c r="A1422" s="128" t="s">
        <v>1404</v>
      </c>
      <c r="B1422" s="127">
        <v>95000</v>
      </c>
      <c r="C1422" s="127">
        <f t="shared" si="55"/>
        <v>1629500</v>
      </c>
      <c r="D1422" s="129">
        <f t="shared" si="54"/>
        <v>93100</v>
      </c>
      <c r="E1422" s="130" t="s">
        <v>6069</v>
      </c>
      <c r="F1422" s="131"/>
      <c r="G1422" s="126"/>
      <c r="H1422" s="126"/>
      <c r="I1422" s="126"/>
      <c r="J1422" s="126"/>
      <c r="K1422" s="126"/>
    </row>
    <row r="1423" spans="1:11" s="122" customFormat="1">
      <c r="A1423" s="128" t="s">
        <v>1405</v>
      </c>
      <c r="B1423" s="127">
        <v>96000</v>
      </c>
      <c r="C1423" s="127">
        <f t="shared" si="55"/>
        <v>1646500</v>
      </c>
      <c r="D1423" s="129">
        <f t="shared" si="54"/>
        <v>94080</v>
      </c>
      <c r="E1423" s="130" t="s">
        <v>6069</v>
      </c>
      <c r="F1423" s="131"/>
      <c r="G1423" s="126"/>
      <c r="H1423" s="126"/>
      <c r="I1423" s="126"/>
      <c r="J1423" s="126"/>
      <c r="K1423" s="126"/>
    </row>
    <row r="1424" spans="1:11" s="122" customFormat="1">
      <c r="A1424" s="128" t="s">
        <v>1406</v>
      </c>
      <c r="B1424" s="127">
        <v>97000</v>
      </c>
      <c r="C1424" s="127">
        <f t="shared" si="55"/>
        <v>1663500</v>
      </c>
      <c r="D1424" s="129">
        <f t="shared" si="54"/>
        <v>95060</v>
      </c>
      <c r="E1424" s="130" t="s">
        <v>6069</v>
      </c>
      <c r="F1424" s="131"/>
      <c r="G1424" s="126"/>
      <c r="H1424" s="126"/>
      <c r="I1424" s="126"/>
      <c r="J1424" s="126"/>
      <c r="K1424" s="126"/>
    </row>
    <row r="1425" spans="1:11" s="122" customFormat="1">
      <c r="A1425" s="128" t="s">
        <v>1407</v>
      </c>
      <c r="B1425" s="127">
        <v>98000</v>
      </c>
      <c r="C1425" s="127">
        <f t="shared" si="55"/>
        <v>1680500</v>
      </c>
      <c r="D1425" s="129">
        <f t="shared" si="54"/>
        <v>96040</v>
      </c>
      <c r="E1425" s="130" t="s">
        <v>6069</v>
      </c>
      <c r="F1425" s="131"/>
      <c r="G1425" s="126"/>
      <c r="H1425" s="126"/>
      <c r="I1425" s="126"/>
      <c r="J1425" s="126"/>
      <c r="K1425" s="126"/>
    </row>
    <row r="1426" spans="1:11" s="122" customFormat="1">
      <c r="A1426" s="128" t="s">
        <v>1408</v>
      </c>
      <c r="B1426" s="127">
        <v>99000</v>
      </c>
      <c r="C1426" s="127">
        <f t="shared" si="55"/>
        <v>1697500</v>
      </c>
      <c r="D1426" s="129">
        <f t="shared" si="54"/>
        <v>97020</v>
      </c>
      <c r="E1426" s="130" t="s">
        <v>6069</v>
      </c>
      <c r="F1426" s="131"/>
      <c r="G1426" s="126"/>
      <c r="H1426" s="126"/>
      <c r="I1426" s="126"/>
      <c r="J1426" s="126"/>
      <c r="K1426" s="126"/>
    </row>
    <row r="1427" spans="1:11" s="122" customFormat="1">
      <c r="A1427" s="128" t="s">
        <v>1409</v>
      </c>
      <c r="B1427" s="127">
        <v>100000</v>
      </c>
      <c r="C1427" s="127">
        <f t="shared" si="55"/>
        <v>1714500</v>
      </c>
      <c r="D1427" s="129">
        <f t="shared" si="54"/>
        <v>98000</v>
      </c>
      <c r="E1427" s="130" t="s">
        <v>6069</v>
      </c>
      <c r="F1427" s="131"/>
      <c r="G1427" s="126"/>
      <c r="H1427" s="126"/>
      <c r="I1427" s="126"/>
      <c r="J1427" s="126"/>
      <c r="K1427" s="126"/>
    </row>
    <row r="1428" spans="1:11" s="122" customFormat="1">
      <c r="A1428" s="128" t="s">
        <v>1410</v>
      </c>
      <c r="B1428" s="127">
        <v>101000</v>
      </c>
      <c r="C1428" s="127">
        <f t="shared" si="55"/>
        <v>1731500</v>
      </c>
      <c r="D1428" s="129">
        <f t="shared" si="54"/>
        <v>98980</v>
      </c>
      <c r="E1428" s="130" t="s">
        <v>6069</v>
      </c>
      <c r="F1428" s="131"/>
      <c r="G1428" s="126"/>
      <c r="H1428" s="126"/>
      <c r="I1428" s="126"/>
      <c r="J1428" s="126"/>
      <c r="K1428" s="126"/>
    </row>
    <row r="1429" spans="1:11" s="122" customFormat="1">
      <c r="A1429" s="128" t="s">
        <v>1411</v>
      </c>
      <c r="B1429" s="127">
        <v>102000</v>
      </c>
      <c r="C1429" s="127">
        <f t="shared" si="55"/>
        <v>1748500</v>
      </c>
      <c r="D1429" s="129">
        <f t="shared" si="54"/>
        <v>99960</v>
      </c>
      <c r="E1429" s="130" t="s">
        <v>6069</v>
      </c>
      <c r="F1429" s="131"/>
      <c r="G1429" s="126"/>
      <c r="H1429" s="126"/>
      <c r="I1429" s="126"/>
      <c r="J1429" s="126"/>
      <c r="K1429" s="126"/>
    </row>
    <row r="1430" spans="1:11" s="122" customFormat="1">
      <c r="A1430" s="128" t="s">
        <v>1412</v>
      </c>
      <c r="B1430" s="127">
        <v>103000</v>
      </c>
      <c r="C1430" s="127">
        <f t="shared" si="55"/>
        <v>1765500</v>
      </c>
      <c r="D1430" s="129">
        <f t="shared" si="54"/>
        <v>100940</v>
      </c>
      <c r="E1430" s="130" t="s">
        <v>6069</v>
      </c>
      <c r="F1430" s="131"/>
      <c r="G1430" s="126"/>
      <c r="H1430" s="126"/>
      <c r="I1430" s="126"/>
      <c r="J1430" s="126"/>
      <c r="K1430" s="126"/>
    </row>
    <row r="1431" spans="1:11" s="122" customFormat="1">
      <c r="A1431" s="128" t="s">
        <v>1413</v>
      </c>
      <c r="B1431" s="127">
        <v>104000</v>
      </c>
      <c r="C1431" s="127">
        <f t="shared" si="55"/>
        <v>1782500</v>
      </c>
      <c r="D1431" s="129">
        <f t="shared" si="54"/>
        <v>101920</v>
      </c>
      <c r="E1431" s="130" t="s">
        <v>6069</v>
      </c>
      <c r="F1431" s="131"/>
      <c r="G1431" s="126"/>
      <c r="H1431" s="126"/>
      <c r="I1431" s="126"/>
      <c r="J1431" s="126"/>
      <c r="K1431" s="126"/>
    </row>
    <row r="1432" spans="1:11" s="122" customFormat="1">
      <c r="A1432" s="128" t="s">
        <v>1414</v>
      </c>
      <c r="B1432" s="127">
        <v>105000</v>
      </c>
      <c r="C1432" s="127">
        <f t="shared" si="55"/>
        <v>1799500</v>
      </c>
      <c r="D1432" s="129">
        <f t="shared" si="54"/>
        <v>102900</v>
      </c>
      <c r="E1432" s="130" t="s">
        <v>6069</v>
      </c>
      <c r="F1432" s="131"/>
      <c r="G1432" s="126"/>
      <c r="H1432" s="126"/>
      <c r="I1432" s="126"/>
      <c r="J1432" s="126"/>
      <c r="K1432" s="126"/>
    </row>
    <row r="1433" spans="1:11" s="122" customFormat="1">
      <c r="A1433" s="128" t="s">
        <v>1415</v>
      </c>
      <c r="B1433" s="127">
        <v>106000</v>
      </c>
      <c r="C1433" s="127">
        <f t="shared" si="55"/>
        <v>1816500</v>
      </c>
      <c r="D1433" s="129">
        <f t="shared" si="54"/>
        <v>103880</v>
      </c>
      <c r="E1433" s="130" t="s">
        <v>6069</v>
      </c>
      <c r="F1433" s="131"/>
      <c r="G1433" s="126"/>
      <c r="H1433" s="126"/>
      <c r="I1433" s="126"/>
      <c r="J1433" s="126"/>
      <c r="K1433" s="126"/>
    </row>
    <row r="1434" spans="1:11" s="122" customFormat="1">
      <c r="A1434" s="128" t="s">
        <v>1416</v>
      </c>
      <c r="B1434" s="127">
        <v>107000</v>
      </c>
      <c r="C1434" s="127">
        <f t="shared" si="55"/>
        <v>1833500</v>
      </c>
      <c r="D1434" s="129">
        <f t="shared" si="54"/>
        <v>104860</v>
      </c>
      <c r="E1434" s="130" t="s">
        <v>6069</v>
      </c>
      <c r="F1434" s="131"/>
      <c r="G1434" s="126"/>
      <c r="H1434" s="126"/>
      <c r="I1434" s="126"/>
      <c r="J1434" s="126"/>
      <c r="K1434" s="126"/>
    </row>
    <row r="1435" spans="1:11" s="122" customFormat="1">
      <c r="A1435" s="128" t="s">
        <v>1417</v>
      </c>
      <c r="B1435" s="127">
        <v>108000</v>
      </c>
      <c r="C1435" s="127">
        <f t="shared" si="55"/>
        <v>1850500</v>
      </c>
      <c r="D1435" s="129">
        <f t="shared" si="54"/>
        <v>105840</v>
      </c>
      <c r="E1435" s="130" t="s">
        <v>6069</v>
      </c>
      <c r="F1435" s="131"/>
      <c r="G1435" s="126"/>
      <c r="H1435" s="126"/>
      <c r="I1435" s="126"/>
      <c r="J1435" s="126"/>
      <c r="K1435" s="126"/>
    </row>
    <row r="1436" spans="1:11" s="122" customFormat="1">
      <c r="A1436" s="128" t="s">
        <v>1418</v>
      </c>
      <c r="B1436" s="127">
        <v>109000</v>
      </c>
      <c r="C1436" s="127">
        <f t="shared" si="55"/>
        <v>1867500</v>
      </c>
      <c r="D1436" s="129">
        <f t="shared" si="54"/>
        <v>106820</v>
      </c>
      <c r="E1436" s="130" t="s">
        <v>6069</v>
      </c>
      <c r="F1436" s="131"/>
      <c r="G1436" s="126"/>
      <c r="H1436" s="126"/>
      <c r="I1436" s="126"/>
      <c r="J1436" s="126"/>
      <c r="K1436" s="126"/>
    </row>
    <row r="1437" spans="1:11" s="122" customFormat="1">
      <c r="A1437" s="128" t="s">
        <v>1419</v>
      </c>
      <c r="B1437" s="127">
        <v>110000</v>
      </c>
      <c r="C1437" s="127">
        <f t="shared" si="55"/>
        <v>1884500</v>
      </c>
      <c r="D1437" s="129">
        <f t="shared" si="54"/>
        <v>107800</v>
      </c>
      <c r="E1437" s="130" t="s">
        <v>6069</v>
      </c>
      <c r="F1437" s="131"/>
      <c r="G1437" s="126"/>
      <c r="H1437" s="126"/>
      <c r="I1437" s="126"/>
      <c r="J1437" s="126"/>
      <c r="K1437" s="126"/>
    </row>
    <row r="1438" spans="1:11" s="122" customFormat="1">
      <c r="A1438" s="128" t="s">
        <v>1420</v>
      </c>
      <c r="B1438" s="127">
        <v>111000</v>
      </c>
      <c r="C1438" s="127">
        <f t="shared" si="55"/>
        <v>1901500</v>
      </c>
      <c r="D1438" s="129">
        <f t="shared" si="54"/>
        <v>108780</v>
      </c>
      <c r="E1438" s="130" t="s">
        <v>6069</v>
      </c>
      <c r="F1438" s="131"/>
      <c r="G1438" s="126"/>
      <c r="H1438" s="126"/>
      <c r="I1438" s="126"/>
      <c r="J1438" s="126"/>
      <c r="K1438" s="126"/>
    </row>
    <row r="1439" spans="1:11" s="122" customFormat="1">
      <c r="A1439" s="128" t="s">
        <v>1421</v>
      </c>
      <c r="B1439" s="127">
        <v>112000</v>
      </c>
      <c r="C1439" s="127">
        <f t="shared" si="55"/>
        <v>1918500</v>
      </c>
      <c r="D1439" s="129">
        <f t="shared" si="54"/>
        <v>109760</v>
      </c>
      <c r="E1439" s="130" t="s">
        <v>6069</v>
      </c>
      <c r="F1439" s="131"/>
      <c r="G1439" s="126"/>
      <c r="H1439" s="126"/>
      <c r="I1439" s="126"/>
      <c r="J1439" s="126"/>
      <c r="K1439" s="126"/>
    </row>
    <row r="1440" spans="1:11" s="122" customFormat="1">
      <c r="A1440" s="128" t="s">
        <v>1422</v>
      </c>
      <c r="B1440" s="127">
        <v>113000</v>
      </c>
      <c r="C1440" s="127">
        <f t="shared" si="55"/>
        <v>1935500</v>
      </c>
      <c r="D1440" s="129">
        <f t="shared" si="54"/>
        <v>110740</v>
      </c>
      <c r="E1440" s="130" t="s">
        <v>6069</v>
      </c>
      <c r="F1440" s="131"/>
      <c r="G1440" s="126"/>
      <c r="H1440" s="126"/>
      <c r="I1440" s="126"/>
      <c r="J1440" s="126"/>
      <c r="K1440" s="126"/>
    </row>
    <row r="1441" spans="1:11" s="122" customFormat="1">
      <c r="A1441" s="128" t="s">
        <v>1423</v>
      </c>
      <c r="B1441" s="127">
        <v>114000</v>
      </c>
      <c r="C1441" s="127">
        <f t="shared" si="55"/>
        <v>1952500</v>
      </c>
      <c r="D1441" s="129">
        <f t="shared" si="54"/>
        <v>111720</v>
      </c>
      <c r="E1441" s="130" t="s">
        <v>6069</v>
      </c>
      <c r="F1441" s="131"/>
      <c r="G1441" s="126"/>
      <c r="H1441" s="126"/>
      <c r="I1441" s="126"/>
      <c r="J1441" s="126"/>
      <c r="K1441" s="126"/>
    </row>
    <row r="1442" spans="1:11" s="122" customFormat="1">
      <c r="A1442" s="128" t="s">
        <v>1424</v>
      </c>
      <c r="B1442" s="127">
        <v>115000</v>
      </c>
      <c r="C1442" s="127">
        <f t="shared" si="55"/>
        <v>1969500</v>
      </c>
      <c r="D1442" s="129">
        <f t="shared" si="54"/>
        <v>112700</v>
      </c>
      <c r="E1442" s="130" t="s">
        <v>6069</v>
      </c>
      <c r="F1442" s="131"/>
      <c r="G1442" s="126"/>
      <c r="H1442" s="126"/>
      <c r="I1442" s="126"/>
      <c r="J1442" s="126"/>
      <c r="K1442" s="126"/>
    </row>
    <row r="1443" spans="1:11" s="122" customFormat="1">
      <c r="A1443" s="128" t="s">
        <v>1425</v>
      </c>
      <c r="B1443" s="127">
        <v>116000</v>
      </c>
      <c r="C1443" s="127">
        <f t="shared" si="55"/>
        <v>1986500</v>
      </c>
      <c r="D1443" s="129">
        <f t="shared" si="54"/>
        <v>113680</v>
      </c>
      <c r="E1443" s="130" t="s">
        <v>6069</v>
      </c>
      <c r="F1443" s="131"/>
      <c r="G1443" s="126"/>
      <c r="H1443" s="126"/>
      <c r="I1443" s="126"/>
      <c r="J1443" s="126"/>
      <c r="K1443" s="126"/>
    </row>
    <row r="1444" spans="1:11" s="122" customFormat="1">
      <c r="A1444" s="128" t="s">
        <v>1426</v>
      </c>
      <c r="B1444" s="127">
        <v>117000</v>
      </c>
      <c r="C1444" s="127">
        <f t="shared" si="55"/>
        <v>2003500</v>
      </c>
      <c r="D1444" s="129">
        <f t="shared" si="54"/>
        <v>114660</v>
      </c>
      <c r="E1444" s="130" t="s">
        <v>6069</v>
      </c>
      <c r="F1444" s="131"/>
      <c r="G1444" s="126"/>
      <c r="H1444" s="126"/>
      <c r="I1444" s="126"/>
      <c r="J1444" s="126"/>
      <c r="K1444" s="126"/>
    </row>
    <row r="1445" spans="1:11" s="122" customFormat="1">
      <c r="A1445" s="128" t="s">
        <v>1427</v>
      </c>
      <c r="B1445" s="127">
        <v>118000</v>
      </c>
      <c r="C1445" s="127">
        <f t="shared" si="55"/>
        <v>2020500</v>
      </c>
      <c r="D1445" s="129">
        <f t="shared" si="54"/>
        <v>115640</v>
      </c>
      <c r="E1445" s="130" t="s">
        <v>6069</v>
      </c>
      <c r="F1445" s="131"/>
      <c r="G1445" s="126"/>
      <c r="H1445" s="126"/>
      <c r="I1445" s="126"/>
      <c r="J1445" s="126"/>
      <c r="K1445" s="126"/>
    </row>
    <row r="1446" spans="1:11" s="122" customFormat="1">
      <c r="A1446" s="128" t="s">
        <v>1428</v>
      </c>
      <c r="B1446" s="127">
        <v>119000</v>
      </c>
      <c r="C1446" s="127">
        <f t="shared" si="55"/>
        <v>2037500</v>
      </c>
      <c r="D1446" s="129">
        <f t="shared" si="54"/>
        <v>116620</v>
      </c>
      <c r="E1446" s="130" t="s">
        <v>6069</v>
      </c>
      <c r="F1446" s="131"/>
      <c r="G1446" s="126"/>
      <c r="H1446" s="126"/>
      <c r="I1446" s="126"/>
      <c r="J1446" s="126"/>
      <c r="K1446" s="126"/>
    </row>
    <row r="1447" spans="1:11" s="122" customFormat="1">
      <c r="A1447" s="128" t="s">
        <v>1429</v>
      </c>
      <c r="B1447" s="127">
        <v>120000</v>
      </c>
      <c r="C1447" s="127">
        <f t="shared" si="55"/>
        <v>2054500</v>
      </c>
      <c r="D1447" s="129">
        <f t="shared" si="54"/>
        <v>117600</v>
      </c>
      <c r="E1447" s="130" t="s">
        <v>6069</v>
      </c>
      <c r="F1447" s="131"/>
      <c r="G1447" s="126"/>
      <c r="H1447" s="126"/>
      <c r="I1447" s="126"/>
      <c r="J1447" s="126"/>
      <c r="K1447" s="126"/>
    </row>
    <row r="1448" spans="1:11" s="122" customFormat="1">
      <c r="A1448" s="128" t="s">
        <v>1430</v>
      </c>
      <c r="B1448" s="127">
        <v>121000</v>
      </c>
      <c r="C1448" s="127">
        <f t="shared" si="55"/>
        <v>2071500</v>
      </c>
      <c r="D1448" s="129">
        <f t="shared" si="54"/>
        <v>118580</v>
      </c>
      <c r="E1448" s="130" t="s">
        <v>6069</v>
      </c>
      <c r="F1448" s="131"/>
      <c r="G1448" s="126"/>
      <c r="H1448" s="126"/>
      <c r="I1448" s="126"/>
      <c r="J1448" s="126"/>
      <c r="K1448" s="126"/>
    </row>
    <row r="1449" spans="1:11" s="122" customFormat="1">
      <c r="A1449" s="128" t="s">
        <v>1431</v>
      </c>
      <c r="B1449" s="127">
        <v>122000</v>
      </c>
      <c r="C1449" s="127">
        <f t="shared" si="55"/>
        <v>2088500</v>
      </c>
      <c r="D1449" s="129">
        <f t="shared" si="54"/>
        <v>119560</v>
      </c>
      <c r="E1449" s="130" t="s">
        <v>6069</v>
      </c>
      <c r="F1449" s="131"/>
      <c r="G1449" s="126"/>
      <c r="H1449" s="126"/>
      <c r="I1449" s="126"/>
      <c r="J1449" s="126"/>
      <c r="K1449" s="126"/>
    </row>
    <row r="1450" spans="1:11" s="122" customFormat="1">
      <c r="A1450" s="128" t="s">
        <v>1432</v>
      </c>
      <c r="B1450" s="127">
        <v>123000</v>
      </c>
      <c r="C1450" s="127">
        <f t="shared" si="55"/>
        <v>2105500</v>
      </c>
      <c r="D1450" s="129">
        <f t="shared" si="54"/>
        <v>120540</v>
      </c>
      <c r="E1450" s="130" t="s">
        <v>6069</v>
      </c>
      <c r="F1450" s="131"/>
      <c r="G1450" s="126"/>
      <c r="H1450" s="126"/>
      <c r="I1450" s="126"/>
      <c r="J1450" s="126"/>
      <c r="K1450" s="126"/>
    </row>
    <row r="1451" spans="1:11" s="122" customFormat="1">
      <c r="A1451" s="128" t="s">
        <v>1433</v>
      </c>
      <c r="B1451" s="127">
        <v>124000</v>
      </c>
      <c r="C1451" s="127">
        <f t="shared" si="55"/>
        <v>2122500</v>
      </c>
      <c r="D1451" s="129">
        <f t="shared" si="54"/>
        <v>121520</v>
      </c>
      <c r="E1451" s="130" t="s">
        <v>6069</v>
      </c>
      <c r="F1451" s="131"/>
      <c r="G1451" s="126"/>
      <c r="H1451" s="126"/>
      <c r="I1451" s="126"/>
      <c r="J1451" s="126"/>
      <c r="K1451" s="126"/>
    </row>
    <row r="1452" spans="1:11" s="122" customFormat="1">
      <c r="A1452" s="128" t="s">
        <v>1434</v>
      </c>
      <c r="B1452" s="127">
        <v>125000</v>
      </c>
      <c r="C1452" s="127">
        <f t="shared" si="55"/>
        <v>2139500</v>
      </c>
      <c r="D1452" s="129">
        <f t="shared" si="54"/>
        <v>122500</v>
      </c>
      <c r="E1452" s="130" t="s">
        <v>6069</v>
      </c>
      <c r="F1452" s="131"/>
      <c r="G1452" s="126"/>
      <c r="H1452" s="126"/>
      <c r="I1452" s="126"/>
      <c r="J1452" s="126"/>
      <c r="K1452" s="126"/>
    </row>
    <row r="1453" spans="1:11" s="122" customFormat="1">
      <c r="A1453" s="128" t="s">
        <v>1435</v>
      </c>
      <c r="B1453" s="127">
        <v>126000</v>
      </c>
      <c r="C1453" s="127">
        <f t="shared" si="55"/>
        <v>2156500</v>
      </c>
      <c r="D1453" s="129">
        <f t="shared" si="54"/>
        <v>123480</v>
      </c>
      <c r="E1453" s="130" t="s">
        <v>6069</v>
      </c>
      <c r="F1453" s="131"/>
      <c r="G1453" s="126"/>
      <c r="H1453" s="126"/>
      <c r="I1453" s="126"/>
      <c r="J1453" s="126"/>
      <c r="K1453" s="126"/>
    </row>
    <row r="1454" spans="1:11" s="122" customFormat="1">
      <c r="A1454" s="128" t="s">
        <v>1436</v>
      </c>
      <c r="B1454" s="127">
        <v>127000</v>
      </c>
      <c r="C1454" s="127">
        <f t="shared" si="55"/>
        <v>2173500</v>
      </c>
      <c r="D1454" s="129">
        <f t="shared" si="54"/>
        <v>124460</v>
      </c>
      <c r="E1454" s="130" t="s">
        <v>6069</v>
      </c>
      <c r="F1454" s="131"/>
      <c r="G1454" s="126"/>
      <c r="H1454" s="126"/>
      <c r="I1454" s="126"/>
      <c r="J1454" s="126"/>
      <c r="K1454" s="126"/>
    </row>
    <row r="1455" spans="1:11" s="122" customFormat="1">
      <c r="A1455" s="128" t="s">
        <v>1437</v>
      </c>
      <c r="B1455" s="127">
        <v>128000</v>
      </c>
      <c r="C1455" s="127">
        <f t="shared" si="55"/>
        <v>2190500</v>
      </c>
      <c r="D1455" s="129">
        <f t="shared" si="54"/>
        <v>125440</v>
      </c>
      <c r="E1455" s="130" t="s">
        <v>6069</v>
      </c>
      <c r="F1455" s="131"/>
      <c r="G1455" s="126"/>
      <c r="H1455" s="126"/>
      <c r="I1455" s="126"/>
      <c r="J1455" s="126"/>
      <c r="K1455" s="126"/>
    </row>
    <row r="1456" spans="1:11" s="122" customFormat="1">
      <c r="A1456" s="128" t="s">
        <v>1438</v>
      </c>
      <c r="B1456" s="127">
        <v>129000</v>
      </c>
      <c r="C1456" s="127">
        <f t="shared" si="55"/>
        <v>2207500</v>
      </c>
      <c r="D1456" s="129">
        <f t="shared" ref="D1456:D1517" si="56">SUM($G$3)*(B1456*0.001)</f>
        <v>126420</v>
      </c>
      <c r="E1456" s="130" t="s">
        <v>6069</v>
      </c>
      <c r="F1456" s="131"/>
      <c r="G1456" s="126"/>
      <c r="H1456" s="126"/>
      <c r="I1456" s="126"/>
      <c r="J1456" s="126"/>
      <c r="K1456" s="126"/>
    </row>
    <row r="1457" spans="1:11" s="122" customFormat="1">
      <c r="A1457" s="128" t="s">
        <v>1439</v>
      </c>
      <c r="B1457" s="127">
        <v>130000</v>
      </c>
      <c r="C1457" s="127">
        <f t="shared" si="55"/>
        <v>2224500</v>
      </c>
      <c r="D1457" s="129">
        <f t="shared" si="56"/>
        <v>127400</v>
      </c>
      <c r="E1457" s="130" t="s">
        <v>6069</v>
      </c>
      <c r="F1457" s="131"/>
      <c r="G1457" s="126"/>
      <c r="H1457" s="126"/>
      <c r="I1457" s="126"/>
      <c r="J1457" s="126"/>
      <c r="K1457" s="126"/>
    </row>
    <row r="1458" spans="1:11" s="122" customFormat="1">
      <c r="A1458" s="128" t="s">
        <v>1440</v>
      </c>
      <c r="B1458" s="127">
        <v>131000</v>
      </c>
      <c r="C1458" s="127">
        <f t="shared" ref="C1458:C1517" si="57">SUM(C1457)+17000</f>
        <v>2241500</v>
      </c>
      <c r="D1458" s="129">
        <f t="shared" si="56"/>
        <v>128380</v>
      </c>
      <c r="E1458" s="130" t="s">
        <v>6069</v>
      </c>
      <c r="F1458" s="131"/>
      <c r="G1458" s="126"/>
      <c r="H1458" s="126"/>
      <c r="I1458" s="126"/>
      <c r="J1458" s="126"/>
      <c r="K1458" s="126"/>
    </row>
    <row r="1459" spans="1:11" s="122" customFormat="1">
      <c r="A1459" s="128" t="s">
        <v>1441</v>
      </c>
      <c r="B1459" s="127">
        <v>132000</v>
      </c>
      <c r="C1459" s="127">
        <f t="shared" si="57"/>
        <v>2258500</v>
      </c>
      <c r="D1459" s="129">
        <f t="shared" si="56"/>
        <v>129360</v>
      </c>
      <c r="E1459" s="130" t="s">
        <v>6069</v>
      </c>
      <c r="F1459" s="131"/>
      <c r="G1459" s="126"/>
      <c r="H1459" s="126"/>
      <c r="I1459" s="126"/>
      <c r="J1459" s="126"/>
      <c r="K1459" s="126"/>
    </row>
    <row r="1460" spans="1:11" s="122" customFormat="1">
      <c r="A1460" s="128" t="s">
        <v>1442</v>
      </c>
      <c r="B1460" s="127">
        <v>133000</v>
      </c>
      <c r="C1460" s="127">
        <f t="shared" si="57"/>
        <v>2275500</v>
      </c>
      <c r="D1460" s="129">
        <f t="shared" si="56"/>
        <v>130340</v>
      </c>
      <c r="E1460" s="130" t="s">
        <v>6069</v>
      </c>
      <c r="F1460" s="131"/>
      <c r="G1460" s="126"/>
      <c r="H1460" s="126"/>
      <c r="I1460" s="126"/>
      <c r="J1460" s="126"/>
      <c r="K1460" s="126"/>
    </row>
    <row r="1461" spans="1:11" s="122" customFormat="1">
      <c r="A1461" s="128" t="s">
        <v>1443</v>
      </c>
      <c r="B1461" s="127">
        <v>134000</v>
      </c>
      <c r="C1461" s="127">
        <f t="shared" si="57"/>
        <v>2292500</v>
      </c>
      <c r="D1461" s="129">
        <f t="shared" si="56"/>
        <v>131320</v>
      </c>
      <c r="E1461" s="130" t="s">
        <v>6069</v>
      </c>
      <c r="F1461" s="131"/>
      <c r="G1461" s="126"/>
      <c r="H1461" s="126"/>
      <c r="I1461" s="126"/>
      <c r="J1461" s="126"/>
      <c r="K1461" s="126"/>
    </row>
    <row r="1462" spans="1:11" s="122" customFormat="1">
      <c r="A1462" s="128" t="s">
        <v>1444</v>
      </c>
      <c r="B1462" s="127">
        <v>135000</v>
      </c>
      <c r="C1462" s="127">
        <f t="shared" si="57"/>
        <v>2309500</v>
      </c>
      <c r="D1462" s="129">
        <f t="shared" si="56"/>
        <v>132300</v>
      </c>
      <c r="E1462" s="130" t="s">
        <v>6069</v>
      </c>
      <c r="F1462" s="131"/>
      <c r="G1462" s="126"/>
      <c r="H1462" s="126"/>
      <c r="I1462" s="126"/>
      <c r="J1462" s="126"/>
      <c r="K1462" s="126"/>
    </row>
    <row r="1463" spans="1:11" s="122" customFormat="1">
      <c r="A1463" s="128" t="s">
        <v>1445</v>
      </c>
      <c r="B1463" s="127">
        <v>136000</v>
      </c>
      <c r="C1463" s="127">
        <f t="shared" si="57"/>
        <v>2326500</v>
      </c>
      <c r="D1463" s="129">
        <f t="shared" si="56"/>
        <v>133280</v>
      </c>
      <c r="E1463" s="130" t="s">
        <v>6069</v>
      </c>
      <c r="F1463" s="131"/>
      <c r="G1463" s="126"/>
      <c r="H1463" s="126"/>
      <c r="I1463" s="126"/>
      <c r="J1463" s="126"/>
      <c r="K1463" s="126"/>
    </row>
    <row r="1464" spans="1:11" s="122" customFormat="1">
      <c r="A1464" s="128" t="s">
        <v>1446</v>
      </c>
      <c r="B1464" s="127">
        <v>137000</v>
      </c>
      <c r="C1464" s="127">
        <f t="shared" si="57"/>
        <v>2343500</v>
      </c>
      <c r="D1464" s="129">
        <f t="shared" si="56"/>
        <v>134260</v>
      </c>
      <c r="E1464" s="130" t="s">
        <v>6069</v>
      </c>
      <c r="F1464" s="131"/>
      <c r="G1464" s="126"/>
      <c r="H1464" s="126"/>
      <c r="I1464" s="126"/>
      <c r="J1464" s="126"/>
      <c r="K1464" s="126"/>
    </row>
    <row r="1465" spans="1:11" s="122" customFormat="1">
      <c r="A1465" s="128" t="s">
        <v>1447</v>
      </c>
      <c r="B1465" s="127">
        <v>138000</v>
      </c>
      <c r="C1465" s="127">
        <f t="shared" si="57"/>
        <v>2360500</v>
      </c>
      <c r="D1465" s="129">
        <f t="shared" si="56"/>
        <v>135240</v>
      </c>
      <c r="E1465" s="130" t="s">
        <v>6069</v>
      </c>
      <c r="F1465" s="131"/>
      <c r="G1465" s="126"/>
      <c r="H1465" s="126"/>
      <c r="I1465" s="126"/>
      <c r="J1465" s="126"/>
      <c r="K1465" s="126"/>
    </row>
    <row r="1466" spans="1:11" s="122" customFormat="1">
      <c r="A1466" s="128" t="s">
        <v>1448</v>
      </c>
      <c r="B1466" s="127">
        <v>139000</v>
      </c>
      <c r="C1466" s="127">
        <f t="shared" si="57"/>
        <v>2377500</v>
      </c>
      <c r="D1466" s="129">
        <f t="shared" si="56"/>
        <v>136220</v>
      </c>
      <c r="E1466" s="130" t="s">
        <v>6069</v>
      </c>
      <c r="F1466" s="131"/>
      <c r="G1466" s="126"/>
      <c r="H1466" s="126"/>
      <c r="I1466" s="126"/>
      <c r="J1466" s="126"/>
      <c r="K1466" s="126"/>
    </row>
    <row r="1467" spans="1:11" s="122" customFormat="1">
      <c r="A1467" s="128" t="s">
        <v>1449</v>
      </c>
      <c r="B1467" s="127">
        <v>140000</v>
      </c>
      <c r="C1467" s="127">
        <f t="shared" si="57"/>
        <v>2394500</v>
      </c>
      <c r="D1467" s="129">
        <f t="shared" si="56"/>
        <v>137200</v>
      </c>
      <c r="E1467" s="130" t="s">
        <v>6069</v>
      </c>
      <c r="F1467" s="131"/>
      <c r="G1467" s="126"/>
      <c r="H1467" s="126"/>
      <c r="I1467" s="126"/>
      <c r="J1467" s="126"/>
      <c r="K1467" s="126"/>
    </row>
    <row r="1468" spans="1:11" s="122" customFormat="1">
      <c r="A1468" s="128" t="s">
        <v>1450</v>
      </c>
      <c r="B1468" s="127">
        <v>141000</v>
      </c>
      <c r="C1468" s="127">
        <f t="shared" si="57"/>
        <v>2411500</v>
      </c>
      <c r="D1468" s="129">
        <f t="shared" si="56"/>
        <v>138180</v>
      </c>
      <c r="E1468" s="130" t="s">
        <v>6069</v>
      </c>
      <c r="F1468" s="131"/>
      <c r="G1468" s="126"/>
      <c r="H1468" s="126"/>
      <c r="I1468" s="126"/>
      <c r="J1468" s="126"/>
      <c r="K1468" s="126"/>
    </row>
    <row r="1469" spans="1:11" s="122" customFormat="1">
      <c r="A1469" s="128" t="s">
        <v>1451</v>
      </c>
      <c r="B1469" s="127">
        <v>142000</v>
      </c>
      <c r="C1469" s="127">
        <f t="shared" si="57"/>
        <v>2428500</v>
      </c>
      <c r="D1469" s="129">
        <f t="shared" si="56"/>
        <v>139160</v>
      </c>
      <c r="E1469" s="130" t="s">
        <v>6069</v>
      </c>
      <c r="F1469" s="131"/>
      <c r="G1469" s="126"/>
      <c r="H1469" s="126"/>
      <c r="I1469" s="126"/>
      <c r="J1469" s="126"/>
      <c r="K1469" s="126"/>
    </row>
    <row r="1470" spans="1:11" s="122" customFormat="1">
      <c r="A1470" s="128" t="s">
        <v>1452</v>
      </c>
      <c r="B1470" s="127">
        <v>143000</v>
      </c>
      <c r="C1470" s="127">
        <f t="shared" si="57"/>
        <v>2445500</v>
      </c>
      <c r="D1470" s="129">
        <f t="shared" si="56"/>
        <v>140140</v>
      </c>
      <c r="E1470" s="130" t="s">
        <v>6069</v>
      </c>
      <c r="F1470" s="131"/>
      <c r="G1470" s="126"/>
      <c r="H1470" s="126"/>
      <c r="I1470" s="126"/>
      <c r="J1470" s="126"/>
      <c r="K1470" s="126"/>
    </row>
    <row r="1471" spans="1:11" s="122" customFormat="1">
      <c r="A1471" s="128" t="s">
        <v>1453</v>
      </c>
      <c r="B1471" s="127">
        <v>144000</v>
      </c>
      <c r="C1471" s="127">
        <f t="shared" si="57"/>
        <v>2462500</v>
      </c>
      <c r="D1471" s="129">
        <f t="shared" si="56"/>
        <v>141120</v>
      </c>
      <c r="E1471" s="130" t="s">
        <v>6069</v>
      </c>
      <c r="F1471" s="131"/>
      <c r="G1471" s="126"/>
      <c r="H1471" s="126"/>
      <c r="I1471" s="126"/>
      <c r="J1471" s="126"/>
      <c r="K1471" s="126"/>
    </row>
    <row r="1472" spans="1:11" s="122" customFormat="1">
      <c r="A1472" s="128" t="s">
        <v>1454</v>
      </c>
      <c r="B1472" s="127">
        <v>145000</v>
      </c>
      <c r="C1472" s="127">
        <f t="shared" si="57"/>
        <v>2479500</v>
      </c>
      <c r="D1472" s="129">
        <f t="shared" si="56"/>
        <v>142100</v>
      </c>
      <c r="E1472" s="130" t="s">
        <v>6069</v>
      </c>
      <c r="F1472" s="131"/>
      <c r="G1472" s="126"/>
      <c r="H1472" s="126"/>
      <c r="I1472" s="126"/>
      <c r="J1472" s="126"/>
      <c r="K1472" s="126"/>
    </row>
    <row r="1473" spans="1:11" s="122" customFormat="1">
      <c r="A1473" s="128" t="s">
        <v>1455</v>
      </c>
      <c r="B1473" s="127">
        <v>146000</v>
      </c>
      <c r="C1473" s="127">
        <f t="shared" si="57"/>
        <v>2496500</v>
      </c>
      <c r="D1473" s="129">
        <f t="shared" si="56"/>
        <v>143080</v>
      </c>
      <c r="E1473" s="130" t="s">
        <v>6069</v>
      </c>
      <c r="F1473" s="131"/>
      <c r="G1473" s="126"/>
      <c r="H1473" s="126"/>
      <c r="I1473" s="126"/>
      <c r="J1473" s="126"/>
      <c r="K1473" s="126"/>
    </row>
    <row r="1474" spans="1:11" s="122" customFormat="1">
      <c r="A1474" s="128" t="s">
        <v>1456</v>
      </c>
      <c r="B1474" s="127">
        <v>147000</v>
      </c>
      <c r="C1474" s="127">
        <f t="shared" si="57"/>
        <v>2513500</v>
      </c>
      <c r="D1474" s="129">
        <f t="shared" si="56"/>
        <v>144060</v>
      </c>
      <c r="E1474" s="130" t="s">
        <v>6069</v>
      </c>
      <c r="F1474" s="131"/>
      <c r="G1474" s="126"/>
      <c r="H1474" s="126"/>
      <c r="I1474" s="126"/>
      <c r="J1474" s="126"/>
      <c r="K1474" s="126"/>
    </row>
    <row r="1475" spans="1:11" s="122" customFormat="1">
      <c r="A1475" s="128" t="s">
        <v>1457</v>
      </c>
      <c r="B1475" s="127">
        <v>148000</v>
      </c>
      <c r="C1475" s="127">
        <f t="shared" si="57"/>
        <v>2530500</v>
      </c>
      <c r="D1475" s="129">
        <f t="shared" si="56"/>
        <v>145040</v>
      </c>
      <c r="E1475" s="130" t="s">
        <v>6069</v>
      </c>
      <c r="F1475" s="131"/>
      <c r="G1475" s="126"/>
      <c r="H1475" s="126"/>
      <c r="I1475" s="126"/>
      <c r="J1475" s="126"/>
      <c r="K1475" s="126"/>
    </row>
    <row r="1476" spans="1:11" s="122" customFormat="1">
      <c r="A1476" s="128" t="s">
        <v>1458</v>
      </c>
      <c r="B1476" s="127">
        <v>149000</v>
      </c>
      <c r="C1476" s="127">
        <f t="shared" si="57"/>
        <v>2547500</v>
      </c>
      <c r="D1476" s="129">
        <f t="shared" si="56"/>
        <v>146020</v>
      </c>
      <c r="E1476" s="130" t="s">
        <v>6069</v>
      </c>
      <c r="F1476" s="131"/>
      <c r="G1476" s="126"/>
      <c r="H1476" s="126"/>
      <c r="I1476" s="126"/>
      <c r="J1476" s="126"/>
      <c r="K1476" s="126"/>
    </row>
    <row r="1477" spans="1:11" s="122" customFormat="1">
      <c r="A1477" s="128" t="s">
        <v>1459</v>
      </c>
      <c r="B1477" s="127">
        <v>150000</v>
      </c>
      <c r="C1477" s="127">
        <f t="shared" si="57"/>
        <v>2564500</v>
      </c>
      <c r="D1477" s="129">
        <f t="shared" si="56"/>
        <v>147000</v>
      </c>
      <c r="E1477" s="130" t="s">
        <v>6069</v>
      </c>
      <c r="F1477" s="131"/>
      <c r="G1477" s="126"/>
      <c r="H1477" s="126"/>
      <c r="I1477" s="126"/>
      <c r="J1477" s="126"/>
      <c r="K1477" s="126"/>
    </row>
    <row r="1478" spans="1:11" s="122" customFormat="1">
      <c r="A1478" s="128" t="s">
        <v>3196</v>
      </c>
      <c r="B1478" s="127">
        <v>151000</v>
      </c>
      <c r="C1478" s="127">
        <f t="shared" si="57"/>
        <v>2581500</v>
      </c>
      <c r="D1478" s="129">
        <f t="shared" si="56"/>
        <v>147980</v>
      </c>
      <c r="E1478" s="130" t="s">
        <v>6069</v>
      </c>
      <c r="F1478" s="131"/>
      <c r="G1478" s="126"/>
      <c r="H1478" s="126"/>
      <c r="I1478" s="126"/>
      <c r="J1478" s="126"/>
      <c r="K1478" s="126"/>
    </row>
    <row r="1479" spans="1:11" s="122" customFormat="1">
      <c r="A1479" s="128" t="s">
        <v>3197</v>
      </c>
      <c r="B1479" s="127">
        <v>152000</v>
      </c>
      <c r="C1479" s="127">
        <f t="shared" si="57"/>
        <v>2598500</v>
      </c>
      <c r="D1479" s="129">
        <f t="shared" si="56"/>
        <v>148960</v>
      </c>
      <c r="E1479" s="130" t="s">
        <v>6069</v>
      </c>
      <c r="F1479" s="131"/>
      <c r="G1479" s="126"/>
      <c r="H1479" s="126"/>
      <c r="I1479" s="126"/>
      <c r="J1479" s="126"/>
      <c r="K1479" s="126"/>
    </row>
    <row r="1480" spans="1:11" s="122" customFormat="1">
      <c r="A1480" s="128" t="s">
        <v>3198</v>
      </c>
      <c r="B1480" s="127">
        <v>153000</v>
      </c>
      <c r="C1480" s="127">
        <f t="shared" si="57"/>
        <v>2615500</v>
      </c>
      <c r="D1480" s="129">
        <f t="shared" si="56"/>
        <v>149940</v>
      </c>
      <c r="E1480" s="130" t="s">
        <v>6069</v>
      </c>
      <c r="F1480" s="131"/>
      <c r="G1480" s="126"/>
      <c r="H1480" s="126"/>
      <c r="I1480" s="126"/>
      <c r="J1480" s="126"/>
      <c r="K1480" s="126"/>
    </row>
    <row r="1481" spans="1:11" s="122" customFormat="1">
      <c r="A1481" s="128" t="s">
        <v>3199</v>
      </c>
      <c r="B1481" s="127">
        <v>154000</v>
      </c>
      <c r="C1481" s="127">
        <f t="shared" si="57"/>
        <v>2632500</v>
      </c>
      <c r="D1481" s="129">
        <f t="shared" si="56"/>
        <v>150920</v>
      </c>
      <c r="E1481" s="130" t="s">
        <v>6069</v>
      </c>
      <c r="F1481" s="131"/>
      <c r="G1481" s="126"/>
      <c r="H1481" s="126"/>
      <c r="I1481" s="126"/>
      <c r="J1481" s="126"/>
      <c r="K1481" s="126"/>
    </row>
    <row r="1482" spans="1:11" s="122" customFormat="1">
      <c r="A1482" s="128" t="s">
        <v>3200</v>
      </c>
      <c r="B1482" s="127">
        <v>155000</v>
      </c>
      <c r="C1482" s="127">
        <f t="shared" si="57"/>
        <v>2649500</v>
      </c>
      <c r="D1482" s="129">
        <f t="shared" si="56"/>
        <v>151900</v>
      </c>
      <c r="E1482" s="130" t="s">
        <v>6069</v>
      </c>
      <c r="F1482" s="131"/>
      <c r="G1482" s="126"/>
      <c r="H1482" s="126"/>
      <c r="I1482" s="126"/>
      <c r="J1482" s="126"/>
      <c r="K1482" s="126"/>
    </row>
    <row r="1483" spans="1:11" s="122" customFormat="1">
      <c r="A1483" s="128" t="s">
        <v>3201</v>
      </c>
      <c r="B1483" s="127">
        <v>156000</v>
      </c>
      <c r="C1483" s="127">
        <f t="shared" si="57"/>
        <v>2666500</v>
      </c>
      <c r="D1483" s="129">
        <f t="shared" si="56"/>
        <v>152880</v>
      </c>
      <c r="E1483" s="130" t="s">
        <v>6069</v>
      </c>
      <c r="F1483" s="131"/>
      <c r="G1483" s="126"/>
      <c r="H1483" s="126"/>
      <c r="I1483" s="126"/>
      <c r="J1483" s="126"/>
      <c r="K1483" s="126"/>
    </row>
    <row r="1484" spans="1:11" s="122" customFormat="1">
      <c r="A1484" s="128" t="s">
        <v>3202</v>
      </c>
      <c r="B1484" s="127">
        <v>157000</v>
      </c>
      <c r="C1484" s="127">
        <f t="shared" si="57"/>
        <v>2683500</v>
      </c>
      <c r="D1484" s="129">
        <f t="shared" si="56"/>
        <v>153860</v>
      </c>
      <c r="E1484" s="130" t="s">
        <v>6069</v>
      </c>
      <c r="F1484" s="131"/>
      <c r="G1484" s="126"/>
      <c r="H1484" s="126"/>
      <c r="I1484" s="126"/>
      <c r="J1484" s="126"/>
      <c r="K1484" s="126"/>
    </row>
    <row r="1485" spans="1:11" s="122" customFormat="1">
      <c r="A1485" s="128" t="s">
        <v>3203</v>
      </c>
      <c r="B1485" s="127">
        <v>158000</v>
      </c>
      <c r="C1485" s="127">
        <f t="shared" si="57"/>
        <v>2700500</v>
      </c>
      <c r="D1485" s="129">
        <f t="shared" si="56"/>
        <v>154840</v>
      </c>
      <c r="E1485" s="130" t="s">
        <v>6069</v>
      </c>
      <c r="F1485" s="131"/>
      <c r="G1485" s="126"/>
      <c r="H1485" s="126"/>
      <c r="I1485" s="126"/>
      <c r="J1485" s="126"/>
      <c r="K1485" s="126"/>
    </row>
    <row r="1486" spans="1:11" s="122" customFormat="1">
      <c r="A1486" s="128" t="s">
        <v>3204</v>
      </c>
      <c r="B1486" s="127">
        <v>159000</v>
      </c>
      <c r="C1486" s="127">
        <f t="shared" si="57"/>
        <v>2717500</v>
      </c>
      <c r="D1486" s="129">
        <f t="shared" si="56"/>
        <v>155820</v>
      </c>
      <c r="E1486" s="130" t="s">
        <v>6069</v>
      </c>
      <c r="F1486" s="131"/>
      <c r="G1486" s="126"/>
      <c r="H1486" s="126"/>
      <c r="I1486" s="126"/>
      <c r="J1486" s="126"/>
      <c r="K1486" s="126"/>
    </row>
    <row r="1487" spans="1:11" s="122" customFormat="1">
      <c r="A1487" s="128" t="s">
        <v>3205</v>
      </c>
      <c r="B1487" s="127">
        <v>160000</v>
      </c>
      <c r="C1487" s="127">
        <f t="shared" si="57"/>
        <v>2734500</v>
      </c>
      <c r="D1487" s="129">
        <f t="shared" si="56"/>
        <v>156800</v>
      </c>
      <c r="E1487" s="130" t="s">
        <v>6069</v>
      </c>
      <c r="F1487" s="131"/>
      <c r="G1487" s="126"/>
      <c r="H1487" s="126"/>
      <c r="I1487" s="126"/>
      <c r="J1487" s="126"/>
      <c r="K1487" s="126"/>
    </row>
    <row r="1488" spans="1:11" s="122" customFormat="1">
      <c r="A1488" s="128" t="s">
        <v>3206</v>
      </c>
      <c r="B1488" s="127">
        <v>161000</v>
      </c>
      <c r="C1488" s="127">
        <f t="shared" si="57"/>
        <v>2751500</v>
      </c>
      <c r="D1488" s="129">
        <f t="shared" si="56"/>
        <v>157780</v>
      </c>
      <c r="E1488" s="130" t="s">
        <v>6069</v>
      </c>
      <c r="F1488" s="131"/>
      <c r="G1488" s="126"/>
      <c r="H1488" s="126"/>
      <c r="I1488" s="126"/>
      <c r="J1488" s="126"/>
      <c r="K1488" s="126"/>
    </row>
    <row r="1489" spans="1:11" s="122" customFormat="1">
      <c r="A1489" s="128" t="s">
        <v>3207</v>
      </c>
      <c r="B1489" s="127">
        <v>162000</v>
      </c>
      <c r="C1489" s="127">
        <f t="shared" si="57"/>
        <v>2768500</v>
      </c>
      <c r="D1489" s="129">
        <f t="shared" si="56"/>
        <v>158760</v>
      </c>
      <c r="E1489" s="130" t="s">
        <v>6069</v>
      </c>
      <c r="F1489" s="131"/>
      <c r="G1489" s="126"/>
      <c r="H1489" s="126"/>
      <c r="I1489" s="126"/>
      <c r="J1489" s="126"/>
      <c r="K1489" s="126"/>
    </row>
    <row r="1490" spans="1:11" s="122" customFormat="1">
      <c r="A1490" s="128" t="s">
        <v>3208</v>
      </c>
      <c r="B1490" s="127">
        <v>163000</v>
      </c>
      <c r="C1490" s="127">
        <f t="shared" si="57"/>
        <v>2785500</v>
      </c>
      <c r="D1490" s="129">
        <f t="shared" si="56"/>
        <v>159740</v>
      </c>
      <c r="E1490" s="130" t="s">
        <v>6069</v>
      </c>
      <c r="F1490" s="131"/>
      <c r="G1490" s="126"/>
      <c r="H1490" s="126"/>
      <c r="I1490" s="126"/>
      <c r="J1490" s="126"/>
      <c r="K1490" s="126"/>
    </row>
    <row r="1491" spans="1:11" s="122" customFormat="1">
      <c r="A1491" s="128" t="s">
        <v>3209</v>
      </c>
      <c r="B1491" s="127">
        <v>164000</v>
      </c>
      <c r="C1491" s="127">
        <f t="shared" si="57"/>
        <v>2802500</v>
      </c>
      <c r="D1491" s="129">
        <f t="shared" si="56"/>
        <v>160720</v>
      </c>
      <c r="E1491" s="130" t="s">
        <v>6069</v>
      </c>
      <c r="F1491" s="131"/>
      <c r="G1491" s="126"/>
      <c r="H1491" s="126"/>
      <c r="I1491" s="126"/>
      <c r="J1491" s="126"/>
      <c r="K1491" s="126"/>
    </row>
    <row r="1492" spans="1:11" s="122" customFormat="1">
      <c r="A1492" s="128" t="s">
        <v>3210</v>
      </c>
      <c r="B1492" s="127">
        <v>165000</v>
      </c>
      <c r="C1492" s="127">
        <f t="shared" si="57"/>
        <v>2819500</v>
      </c>
      <c r="D1492" s="129">
        <f t="shared" si="56"/>
        <v>161700</v>
      </c>
      <c r="E1492" s="130" t="s">
        <v>6069</v>
      </c>
      <c r="F1492" s="131"/>
      <c r="G1492" s="126"/>
      <c r="H1492" s="126"/>
      <c r="I1492" s="126"/>
      <c r="J1492" s="126"/>
      <c r="K1492" s="126"/>
    </row>
    <row r="1493" spans="1:11" s="122" customFormat="1">
      <c r="A1493" s="128" t="s">
        <v>3211</v>
      </c>
      <c r="B1493" s="127">
        <v>166000</v>
      </c>
      <c r="C1493" s="127">
        <f t="shared" si="57"/>
        <v>2836500</v>
      </c>
      <c r="D1493" s="129">
        <f t="shared" si="56"/>
        <v>162680</v>
      </c>
      <c r="E1493" s="130" t="s">
        <v>6069</v>
      </c>
      <c r="F1493" s="131"/>
      <c r="G1493" s="126"/>
      <c r="H1493" s="126"/>
      <c r="I1493" s="126"/>
      <c r="J1493" s="126"/>
      <c r="K1493" s="126"/>
    </row>
    <row r="1494" spans="1:11" s="122" customFormat="1">
      <c r="A1494" s="128" t="s">
        <v>3212</v>
      </c>
      <c r="B1494" s="127">
        <v>167000</v>
      </c>
      <c r="C1494" s="127">
        <f t="shared" si="57"/>
        <v>2853500</v>
      </c>
      <c r="D1494" s="129">
        <f t="shared" si="56"/>
        <v>163660</v>
      </c>
      <c r="E1494" s="130" t="s">
        <v>6069</v>
      </c>
      <c r="F1494" s="131"/>
      <c r="G1494" s="126"/>
      <c r="H1494" s="126"/>
      <c r="I1494" s="126"/>
      <c r="J1494" s="126"/>
      <c r="K1494" s="126"/>
    </row>
    <row r="1495" spans="1:11" s="122" customFormat="1">
      <c r="A1495" s="128" t="s">
        <v>3213</v>
      </c>
      <c r="B1495" s="127">
        <v>168000</v>
      </c>
      <c r="C1495" s="127">
        <f t="shared" si="57"/>
        <v>2870500</v>
      </c>
      <c r="D1495" s="129">
        <f t="shared" si="56"/>
        <v>164640</v>
      </c>
      <c r="E1495" s="130" t="s">
        <v>6069</v>
      </c>
      <c r="F1495" s="131"/>
      <c r="G1495" s="126"/>
      <c r="H1495" s="126"/>
      <c r="I1495" s="126"/>
      <c r="J1495" s="126"/>
      <c r="K1495" s="126"/>
    </row>
    <row r="1496" spans="1:11" s="122" customFormat="1">
      <c r="A1496" s="128" t="s">
        <v>3214</v>
      </c>
      <c r="B1496" s="127">
        <v>169000</v>
      </c>
      <c r="C1496" s="127">
        <f t="shared" si="57"/>
        <v>2887500</v>
      </c>
      <c r="D1496" s="129">
        <f t="shared" si="56"/>
        <v>165620</v>
      </c>
      <c r="E1496" s="130" t="s">
        <v>6069</v>
      </c>
      <c r="F1496" s="131"/>
      <c r="G1496" s="126"/>
      <c r="H1496" s="126"/>
      <c r="I1496" s="126"/>
      <c r="J1496" s="126"/>
      <c r="K1496" s="126"/>
    </row>
    <row r="1497" spans="1:11" s="122" customFormat="1">
      <c r="A1497" s="128" t="s">
        <v>3215</v>
      </c>
      <c r="B1497" s="127">
        <v>170000</v>
      </c>
      <c r="C1497" s="127">
        <f t="shared" si="57"/>
        <v>2904500</v>
      </c>
      <c r="D1497" s="129">
        <f t="shared" si="56"/>
        <v>166600</v>
      </c>
      <c r="E1497" s="130" t="s">
        <v>6069</v>
      </c>
      <c r="F1497" s="131"/>
      <c r="G1497" s="126"/>
      <c r="H1497" s="126"/>
      <c r="I1497" s="126"/>
      <c r="J1497" s="126"/>
      <c r="K1497" s="126"/>
    </row>
    <row r="1498" spans="1:11" s="122" customFormat="1">
      <c r="A1498" s="128" t="s">
        <v>3216</v>
      </c>
      <c r="B1498" s="127">
        <v>171000</v>
      </c>
      <c r="C1498" s="127">
        <f t="shared" si="57"/>
        <v>2921500</v>
      </c>
      <c r="D1498" s="129">
        <f t="shared" si="56"/>
        <v>167580</v>
      </c>
      <c r="E1498" s="130" t="s">
        <v>6069</v>
      </c>
      <c r="F1498" s="131"/>
      <c r="G1498" s="126"/>
      <c r="H1498" s="126"/>
      <c r="I1498" s="126"/>
      <c r="J1498" s="126"/>
      <c r="K1498" s="126"/>
    </row>
    <row r="1499" spans="1:11" s="122" customFormat="1">
      <c r="A1499" s="128" t="s">
        <v>3217</v>
      </c>
      <c r="B1499" s="127">
        <v>172000</v>
      </c>
      <c r="C1499" s="127">
        <f t="shared" si="57"/>
        <v>2938500</v>
      </c>
      <c r="D1499" s="129">
        <f t="shared" si="56"/>
        <v>168560</v>
      </c>
      <c r="E1499" s="130" t="s">
        <v>6069</v>
      </c>
      <c r="F1499" s="131"/>
      <c r="G1499" s="126"/>
      <c r="H1499" s="126"/>
      <c r="I1499" s="126"/>
      <c r="J1499" s="126"/>
      <c r="K1499" s="126"/>
    </row>
    <row r="1500" spans="1:11" s="122" customFormat="1">
      <c r="A1500" s="128" t="s">
        <v>3218</v>
      </c>
      <c r="B1500" s="127">
        <v>173000</v>
      </c>
      <c r="C1500" s="127">
        <f t="shared" si="57"/>
        <v>2955500</v>
      </c>
      <c r="D1500" s="129">
        <f t="shared" si="56"/>
        <v>169540</v>
      </c>
      <c r="E1500" s="130" t="s">
        <v>6069</v>
      </c>
      <c r="F1500" s="131"/>
      <c r="G1500" s="126"/>
      <c r="H1500" s="126"/>
      <c r="I1500" s="126"/>
      <c r="J1500" s="126"/>
      <c r="K1500" s="126"/>
    </row>
    <row r="1501" spans="1:11" s="122" customFormat="1">
      <c r="A1501" s="128" t="s">
        <v>3219</v>
      </c>
      <c r="B1501" s="127">
        <v>174000</v>
      </c>
      <c r="C1501" s="127">
        <f t="shared" si="57"/>
        <v>2972500</v>
      </c>
      <c r="D1501" s="129">
        <f t="shared" si="56"/>
        <v>170520</v>
      </c>
      <c r="E1501" s="130" t="s">
        <v>6069</v>
      </c>
      <c r="F1501" s="131"/>
      <c r="G1501" s="126"/>
      <c r="H1501" s="126"/>
      <c r="I1501" s="126"/>
      <c r="J1501" s="126"/>
      <c r="K1501" s="126"/>
    </row>
    <row r="1502" spans="1:11" s="122" customFormat="1">
      <c r="A1502" s="128" t="s">
        <v>3220</v>
      </c>
      <c r="B1502" s="127">
        <v>175000</v>
      </c>
      <c r="C1502" s="127">
        <f t="shared" si="57"/>
        <v>2989500</v>
      </c>
      <c r="D1502" s="129">
        <f t="shared" si="56"/>
        <v>171500</v>
      </c>
      <c r="E1502" s="130" t="s">
        <v>6069</v>
      </c>
      <c r="F1502" s="131"/>
      <c r="G1502" s="126"/>
      <c r="H1502" s="126"/>
      <c r="I1502" s="126"/>
      <c r="J1502" s="126"/>
      <c r="K1502" s="126"/>
    </row>
    <row r="1503" spans="1:11" s="122" customFormat="1">
      <c r="A1503" s="128" t="s">
        <v>3221</v>
      </c>
      <c r="B1503" s="127">
        <v>176000</v>
      </c>
      <c r="C1503" s="127">
        <f t="shared" si="57"/>
        <v>3006500</v>
      </c>
      <c r="D1503" s="129">
        <f t="shared" si="56"/>
        <v>172480</v>
      </c>
      <c r="E1503" s="130" t="s">
        <v>6069</v>
      </c>
      <c r="F1503" s="131"/>
      <c r="G1503" s="126"/>
      <c r="H1503" s="126"/>
      <c r="I1503" s="126"/>
      <c r="J1503" s="126"/>
      <c r="K1503" s="126"/>
    </row>
    <row r="1504" spans="1:11" s="122" customFormat="1">
      <c r="A1504" s="128" t="s">
        <v>3222</v>
      </c>
      <c r="B1504" s="127">
        <v>177000</v>
      </c>
      <c r="C1504" s="127">
        <f t="shared" si="57"/>
        <v>3023500</v>
      </c>
      <c r="D1504" s="129">
        <f t="shared" si="56"/>
        <v>173460</v>
      </c>
      <c r="E1504" s="130" t="s">
        <v>6069</v>
      </c>
      <c r="F1504" s="131"/>
      <c r="G1504" s="126"/>
      <c r="H1504" s="126"/>
      <c r="I1504" s="126"/>
      <c r="J1504" s="126"/>
      <c r="K1504" s="126"/>
    </row>
    <row r="1505" spans="1:11" s="122" customFormat="1">
      <c r="A1505" s="128" t="s">
        <v>3223</v>
      </c>
      <c r="B1505" s="127">
        <v>178000</v>
      </c>
      <c r="C1505" s="127">
        <f t="shared" si="57"/>
        <v>3040500</v>
      </c>
      <c r="D1505" s="129">
        <f t="shared" si="56"/>
        <v>174440</v>
      </c>
      <c r="E1505" s="130" t="s">
        <v>6069</v>
      </c>
      <c r="F1505" s="131"/>
      <c r="G1505" s="126"/>
      <c r="H1505" s="126"/>
      <c r="I1505" s="126"/>
      <c r="J1505" s="126"/>
      <c r="K1505" s="126"/>
    </row>
    <row r="1506" spans="1:11" s="122" customFormat="1">
      <c r="A1506" s="128" t="s">
        <v>3224</v>
      </c>
      <c r="B1506" s="127">
        <v>179000</v>
      </c>
      <c r="C1506" s="127">
        <f t="shared" si="57"/>
        <v>3057500</v>
      </c>
      <c r="D1506" s="129">
        <f t="shared" si="56"/>
        <v>175420</v>
      </c>
      <c r="E1506" s="130" t="s">
        <v>6069</v>
      </c>
      <c r="F1506" s="131"/>
      <c r="G1506" s="126"/>
      <c r="H1506" s="126"/>
      <c r="I1506" s="126"/>
      <c r="J1506" s="126"/>
      <c r="K1506" s="126"/>
    </row>
    <row r="1507" spans="1:11" s="122" customFormat="1">
      <c r="A1507" s="128" t="s">
        <v>3225</v>
      </c>
      <c r="B1507" s="127">
        <v>180000</v>
      </c>
      <c r="C1507" s="127">
        <f t="shared" si="57"/>
        <v>3074500</v>
      </c>
      <c r="D1507" s="129">
        <f t="shared" si="56"/>
        <v>176400</v>
      </c>
      <c r="E1507" s="130" t="s">
        <v>6069</v>
      </c>
      <c r="F1507" s="131"/>
      <c r="G1507" s="126"/>
      <c r="H1507" s="126"/>
      <c r="I1507" s="126"/>
      <c r="J1507" s="126"/>
      <c r="K1507" s="126"/>
    </row>
    <row r="1508" spans="1:11" s="122" customFormat="1">
      <c r="A1508" s="128" t="s">
        <v>3226</v>
      </c>
      <c r="B1508" s="127">
        <v>181000</v>
      </c>
      <c r="C1508" s="127">
        <f t="shared" si="57"/>
        <v>3091500</v>
      </c>
      <c r="D1508" s="129">
        <f t="shared" si="56"/>
        <v>177380</v>
      </c>
      <c r="E1508" s="130" t="s">
        <v>6069</v>
      </c>
      <c r="F1508" s="131"/>
      <c r="G1508" s="126"/>
      <c r="H1508" s="126"/>
      <c r="I1508" s="126"/>
      <c r="J1508" s="126"/>
      <c r="K1508" s="126"/>
    </row>
    <row r="1509" spans="1:11" s="122" customFormat="1">
      <c r="A1509" s="128" t="s">
        <v>3227</v>
      </c>
      <c r="B1509" s="127">
        <v>182000</v>
      </c>
      <c r="C1509" s="127">
        <f t="shared" si="57"/>
        <v>3108500</v>
      </c>
      <c r="D1509" s="129">
        <f t="shared" si="56"/>
        <v>178360</v>
      </c>
      <c r="E1509" s="130" t="s">
        <v>6069</v>
      </c>
      <c r="F1509" s="131"/>
      <c r="G1509" s="126"/>
      <c r="H1509" s="126"/>
      <c r="I1509" s="126"/>
      <c r="J1509" s="126"/>
      <c r="K1509" s="126"/>
    </row>
    <row r="1510" spans="1:11" s="122" customFormat="1">
      <c r="A1510" s="128" t="s">
        <v>3228</v>
      </c>
      <c r="B1510" s="127">
        <v>183000</v>
      </c>
      <c r="C1510" s="127">
        <f t="shared" si="57"/>
        <v>3125500</v>
      </c>
      <c r="D1510" s="129">
        <f t="shared" si="56"/>
        <v>179340</v>
      </c>
      <c r="E1510" s="130" t="s">
        <v>6069</v>
      </c>
      <c r="F1510" s="131"/>
      <c r="G1510" s="126"/>
      <c r="H1510" s="126"/>
      <c r="I1510" s="126"/>
      <c r="J1510" s="126"/>
      <c r="K1510" s="126"/>
    </row>
    <row r="1511" spans="1:11" s="122" customFormat="1">
      <c r="A1511" s="128" t="s">
        <v>3229</v>
      </c>
      <c r="B1511" s="127">
        <v>184000</v>
      </c>
      <c r="C1511" s="127">
        <f t="shared" si="57"/>
        <v>3142500</v>
      </c>
      <c r="D1511" s="129">
        <f t="shared" si="56"/>
        <v>180320</v>
      </c>
      <c r="E1511" s="130" t="s">
        <v>6069</v>
      </c>
      <c r="F1511" s="131"/>
      <c r="G1511" s="126"/>
      <c r="H1511" s="126"/>
      <c r="I1511" s="126"/>
      <c r="J1511" s="126"/>
      <c r="K1511" s="126"/>
    </row>
    <row r="1512" spans="1:11" s="122" customFormat="1">
      <c r="A1512" s="128" t="s">
        <v>3230</v>
      </c>
      <c r="B1512" s="127">
        <v>185000</v>
      </c>
      <c r="C1512" s="127">
        <f t="shared" si="57"/>
        <v>3159500</v>
      </c>
      <c r="D1512" s="129">
        <f t="shared" si="56"/>
        <v>181300</v>
      </c>
      <c r="E1512" s="130" t="s">
        <v>6069</v>
      </c>
      <c r="F1512" s="131"/>
      <c r="G1512" s="126"/>
      <c r="H1512" s="126"/>
      <c r="I1512" s="126"/>
      <c r="J1512" s="126"/>
      <c r="K1512" s="126"/>
    </row>
    <row r="1513" spans="1:11" s="122" customFormat="1">
      <c r="A1513" s="128" t="s">
        <v>3231</v>
      </c>
      <c r="B1513" s="127">
        <v>186000</v>
      </c>
      <c r="C1513" s="127">
        <f t="shared" si="57"/>
        <v>3176500</v>
      </c>
      <c r="D1513" s="129">
        <f t="shared" si="56"/>
        <v>182280</v>
      </c>
      <c r="E1513" s="130" t="s">
        <v>6069</v>
      </c>
      <c r="F1513" s="131"/>
      <c r="G1513" s="126"/>
      <c r="H1513" s="126"/>
      <c r="I1513" s="126"/>
      <c r="J1513" s="126"/>
      <c r="K1513" s="126"/>
    </row>
    <row r="1514" spans="1:11" s="122" customFormat="1">
      <c r="A1514" s="128" t="s">
        <v>3232</v>
      </c>
      <c r="B1514" s="127">
        <v>187000</v>
      </c>
      <c r="C1514" s="127">
        <f t="shared" si="57"/>
        <v>3193500</v>
      </c>
      <c r="D1514" s="129">
        <f t="shared" si="56"/>
        <v>183260</v>
      </c>
      <c r="E1514" s="130" t="s">
        <v>6069</v>
      </c>
      <c r="F1514" s="131"/>
      <c r="G1514" s="126"/>
      <c r="H1514" s="126"/>
      <c r="I1514" s="126"/>
      <c r="J1514" s="126"/>
      <c r="K1514" s="126"/>
    </row>
    <row r="1515" spans="1:11" s="122" customFormat="1">
      <c r="A1515" s="128" t="s">
        <v>3233</v>
      </c>
      <c r="B1515" s="127">
        <v>188000</v>
      </c>
      <c r="C1515" s="127">
        <f t="shared" si="57"/>
        <v>3210500</v>
      </c>
      <c r="D1515" s="129">
        <f t="shared" si="56"/>
        <v>184240</v>
      </c>
      <c r="E1515" s="130" t="s">
        <v>6069</v>
      </c>
      <c r="F1515" s="131"/>
      <c r="G1515" s="126"/>
      <c r="H1515" s="126"/>
      <c r="I1515" s="126"/>
      <c r="J1515" s="126"/>
      <c r="K1515" s="126"/>
    </row>
    <row r="1516" spans="1:11" s="122" customFormat="1">
      <c r="A1516" s="128" t="s">
        <v>3234</v>
      </c>
      <c r="B1516" s="127">
        <v>189000</v>
      </c>
      <c r="C1516" s="127">
        <f t="shared" si="57"/>
        <v>3227500</v>
      </c>
      <c r="D1516" s="129">
        <f t="shared" si="56"/>
        <v>185220</v>
      </c>
      <c r="E1516" s="130" t="s">
        <v>6069</v>
      </c>
      <c r="F1516" s="131"/>
      <c r="G1516" s="126"/>
      <c r="H1516" s="126"/>
      <c r="I1516" s="126"/>
      <c r="J1516" s="126"/>
      <c r="K1516" s="126"/>
    </row>
    <row r="1517" spans="1:11" s="122" customFormat="1">
      <c r="A1517" s="128" t="s">
        <v>3235</v>
      </c>
      <c r="B1517" s="127">
        <v>190000</v>
      </c>
      <c r="C1517" s="127">
        <f t="shared" si="57"/>
        <v>3244500</v>
      </c>
      <c r="D1517" s="129">
        <f t="shared" si="56"/>
        <v>186200</v>
      </c>
      <c r="E1517" s="130" t="s">
        <v>6069</v>
      </c>
      <c r="F1517" s="131"/>
      <c r="G1517" s="126"/>
      <c r="H1517" s="126"/>
      <c r="I1517" s="126"/>
      <c r="J1517" s="126"/>
      <c r="K1517" s="126"/>
    </row>
    <row r="1518" spans="1:11" s="122" customFormat="1">
      <c r="A1518" s="128" t="s">
        <v>1460</v>
      </c>
      <c r="B1518" s="127">
        <v>1000</v>
      </c>
      <c r="C1518" s="127">
        <v>14500</v>
      </c>
      <c r="D1518" s="129"/>
      <c r="E1518" s="130" t="s">
        <v>6069</v>
      </c>
      <c r="F1518" s="131"/>
      <c r="G1518" s="126"/>
      <c r="H1518" s="126"/>
      <c r="I1518" s="126"/>
      <c r="J1518" s="126"/>
      <c r="K1518" s="126"/>
    </row>
    <row r="1519" spans="1:11" s="122" customFormat="1">
      <c r="A1519" s="128" t="s">
        <v>1461</v>
      </c>
      <c r="B1519" s="127">
        <v>2000</v>
      </c>
      <c r="C1519" s="127">
        <f>SUM(C1518)+3700</f>
        <v>18200</v>
      </c>
      <c r="D1519" s="129"/>
      <c r="E1519" s="130" t="s">
        <v>6069</v>
      </c>
      <c r="F1519" s="131"/>
      <c r="G1519" s="126"/>
      <c r="H1519" s="126"/>
      <c r="I1519" s="126"/>
      <c r="J1519" s="126"/>
      <c r="K1519" s="126"/>
    </row>
    <row r="1520" spans="1:11" s="122" customFormat="1">
      <c r="A1520" s="128" t="s">
        <v>1462</v>
      </c>
      <c r="B1520" s="127">
        <v>3000</v>
      </c>
      <c r="C1520" s="127">
        <f t="shared" ref="C1520:C1583" si="58">SUM(C1519)+3700</f>
        <v>21900</v>
      </c>
      <c r="D1520" s="129"/>
      <c r="E1520" s="130" t="s">
        <v>6069</v>
      </c>
      <c r="F1520" s="131"/>
      <c r="G1520" s="126"/>
      <c r="H1520" s="126"/>
      <c r="I1520" s="126"/>
      <c r="J1520" s="126"/>
      <c r="K1520" s="126"/>
    </row>
    <row r="1521" spans="1:11" s="122" customFormat="1">
      <c r="A1521" s="128" t="s">
        <v>1463</v>
      </c>
      <c r="B1521" s="127">
        <v>4000</v>
      </c>
      <c r="C1521" s="127">
        <f t="shared" si="58"/>
        <v>25600</v>
      </c>
      <c r="D1521" s="129"/>
      <c r="E1521" s="130" t="s">
        <v>6069</v>
      </c>
      <c r="F1521" s="131"/>
      <c r="G1521" s="126"/>
      <c r="H1521" s="126"/>
      <c r="I1521" s="126"/>
      <c r="J1521" s="126"/>
      <c r="K1521" s="126"/>
    </row>
    <row r="1522" spans="1:11" s="122" customFormat="1">
      <c r="A1522" s="128" t="s">
        <v>1464</v>
      </c>
      <c r="B1522" s="127">
        <v>5000</v>
      </c>
      <c r="C1522" s="127">
        <f t="shared" si="58"/>
        <v>29300</v>
      </c>
      <c r="D1522" s="129"/>
      <c r="E1522" s="130" t="s">
        <v>6069</v>
      </c>
      <c r="F1522" s="131"/>
      <c r="G1522" s="126"/>
      <c r="H1522" s="126"/>
      <c r="I1522" s="126"/>
      <c r="J1522" s="126"/>
      <c r="K1522" s="126"/>
    </row>
    <row r="1523" spans="1:11" s="122" customFormat="1">
      <c r="A1523" s="128" t="s">
        <v>1465</v>
      </c>
      <c r="B1523" s="127">
        <v>6000</v>
      </c>
      <c r="C1523" s="127">
        <f t="shared" si="58"/>
        <v>33000</v>
      </c>
      <c r="D1523" s="129"/>
      <c r="E1523" s="130" t="s">
        <v>6069</v>
      </c>
      <c r="F1523" s="131"/>
      <c r="G1523" s="126"/>
      <c r="H1523" s="126"/>
      <c r="I1523" s="126"/>
      <c r="J1523" s="126"/>
      <c r="K1523" s="126"/>
    </row>
    <row r="1524" spans="1:11" s="122" customFormat="1">
      <c r="A1524" s="128" t="s">
        <v>1466</v>
      </c>
      <c r="B1524" s="127">
        <v>7000</v>
      </c>
      <c r="C1524" s="127">
        <f t="shared" si="58"/>
        <v>36700</v>
      </c>
      <c r="D1524" s="129"/>
      <c r="E1524" s="130" t="s">
        <v>6069</v>
      </c>
      <c r="F1524" s="131"/>
      <c r="G1524" s="126"/>
      <c r="H1524" s="126"/>
      <c r="I1524" s="126"/>
      <c r="J1524" s="126"/>
      <c r="K1524" s="126"/>
    </row>
    <row r="1525" spans="1:11" s="122" customFormat="1">
      <c r="A1525" s="128" t="s">
        <v>1467</v>
      </c>
      <c r="B1525" s="127">
        <v>8000</v>
      </c>
      <c r="C1525" s="127">
        <f t="shared" si="58"/>
        <v>40400</v>
      </c>
      <c r="D1525" s="129"/>
      <c r="E1525" s="130" t="s">
        <v>6069</v>
      </c>
      <c r="F1525" s="131"/>
      <c r="G1525" s="126"/>
      <c r="H1525" s="126"/>
      <c r="I1525" s="126"/>
      <c r="J1525" s="126"/>
      <c r="K1525" s="126"/>
    </row>
    <row r="1526" spans="1:11" s="122" customFormat="1">
      <c r="A1526" s="128" t="s">
        <v>1468</v>
      </c>
      <c r="B1526" s="127">
        <v>9000</v>
      </c>
      <c r="C1526" s="127">
        <f t="shared" si="58"/>
        <v>44100</v>
      </c>
      <c r="D1526" s="129"/>
      <c r="E1526" s="130" t="s">
        <v>6069</v>
      </c>
      <c r="F1526" s="131"/>
      <c r="G1526" s="126"/>
      <c r="H1526" s="126"/>
      <c r="I1526" s="126"/>
      <c r="J1526" s="126"/>
      <c r="K1526" s="126"/>
    </row>
    <row r="1527" spans="1:11" s="122" customFormat="1">
      <c r="A1527" s="128" t="s">
        <v>1469</v>
      </c>
      <c r="B1527" s="127">
        <v>10000</v>
      </c>
      <c r="C1527" s="127">
        <f t="shared" si="58"/>
        <v>47800</v>
      </c>
      <c r="D1527" s="129"/>
      <c r="E1527" s="130" t="s">
        <v>6069</v>
      </c>
      <c r="F1527" s="131"/>
      <c r="G1527" s="126"/>
      <c r="H1527" s="126"/>
      <c r="I1527" s="126"/>
      <c r="J1527" s="126"/>
      <c r="K1527" s="126"/>
    </row>
    <row r="1528" spans="1:11" s="122" customFormat="1">
      <c r="A1528" s="128" t="s">
        <v>1470</v>
      </c>
      <c r="B1528" s="127">
        <v>11000</v>
      </c>
      <c r="C1528" s="127">
        <f t="shared" si="58"/>
        <v>51500</v>
      </c>
      <c r="D1528" s="129"/>
      <c r="E1528" s="130" t="s">
        <v>6069</v>
      </c>
      <c r="F1528" s="131"/>
      <c r="G1528" s="126"/>
      <c r="H1528" s="126"/>
      <c r="I1528" s="126"/>
      <c r="J1528" s="126"/>
      <c r="K1528" s="126"/>
    </row>
    <row r="1529" spans="1:11" s="122" customFormat="1">
      <c r="A1529" s="128" t="s">
        <v>1471</v>
      </c>
      <c r="B1529" s="127">
        <v>12000</v>
      </c>
      <c r="C1529" s="127">
        <f t="shared" si="58"/>
        <v>55200</v>
      </c>
      <c r="D1529" s="129"/>
      <c r="E1529" s="130" t="s">
        <v>6069</v>
      </c>
      <c r="F1529" s="131"/>
      <c r="G1529" s="126"/>
      <c r="H1529" s="126"/>
      <c r="I1529" s="126"/>
      <c r="J1529" s="126"/>
      <c r="K1529" s="126"/>
    </row>
    <row r="1530" spans="1:11" s="122" customFormat="1">
      <c r="A1530" s="128" t="s">
        <v>1472</v>
      </c>
      <c r="B1530" s="127">
        <v>13000</v>
      </c>
      <c r="C1530" s="127">
        <f t="shared" si="58"/>
        <v>58900</v>
      </c>
      <c r="D1530" s="129"/>
      <c r="E1530" s="130" t="s">
        <v>6069</v>
      </c>
      <c r="F1530" s="131"/>
      <c r="G1530" s="126"/>
      <c r="H1530" s="126"/>
      <c r="I1530" s="126"/>
      <c r="J1530" s="126"/>
      <c r="K1530" s="126"/>
    </row>
    <row r="1531" spans="1:11" s="122" customFormat="1">
      <c r="A1531" s="128" t="s">
        <v>1473</v>
      </c>
      <c r="B1531" s="127">
        <v>14000</v>
      </c>
      <c r="C1531" s="127">
        <f t="shared" si="58"/>
        <v>62600</v>
      </c>
      <c r="D1531" s="129"/>
      <c r="E1531" s="130" t="s">
        <v>6069</v>
      </c>
      <c r="F1531" s="131"/>
      <c r="G1531" s="126"/>
      <c r="H1531" s="126"/>
      <c r="I1531" s="126"/>
      <c r="J1531" s="126"/>
      <c r="K1531" s="126"/>
    </row>
    <row r="1532" spans="1:11" s="122" customFormat="1">
      <c r="A1532" s="128" t="s">
        <v>1474</v>
      </c>
      <c r="B1532" s="127">
        <v>15000</v>
      </c>
      <c r="C1532" s="127">
        <f t="shared" si="58"/>
        <v>66300</v>
      </c>
      <c r="D1532" s="129"/>
      <c r="E1532" s="130" t="s">
        <v>6069</v>
      </c>
      <c r="F1532" s="131"/>
      <c r="G1532" s="126"/>
      <c r="H1532" s="126"/>
      <c r="I1532" s="126"/>
      <c r="J1532" s="126"/>
      <c r="K1532" s="126"/>
    </row>
    <row r="1533" spans="1:11" s="122" customFormat="1">
      <c r="A1533" s="128" t="s">
        <v>1475</v>
      </c>
      <c r="B1533" s="127">
        <v>16000</v>
      </c>
      <c r="C1533" s="127">
        <f t="shared" si="58"/>
        <v>70000</v>
      </c>
      <c r="D1533" s="129"/>
      <c r="E1533" s="130" t="s">
        <v>6069</v>
      </c>
      <c r="F1533" s="131"/>
      <c r="G1533" s="126"/>
      <c r="H1533" s="126"/>
      <c r="I1533" s="126"/>
      <c r="J1533" s="126"/>
      <c r="K1533" s="126"/>
    </row>
    <row r="1534" spans="1:11" s="122" customFormat="1">
      <c r="A1534" s="128" t="s">
        <v>1476</v>
      </c>
      <c r="B1534" s="127">
        <v>17000</v>
      </c>
      <c r="C1534" s="127">
        <f t="shared" si="58"/>
        <v>73700</v>
      </c>
      <c r="D1534" s="129"/>
      <c r="E1534" s="130" t="s">
        <v>6069</v>
      </c>
      <c r="F1534" s="131"/>
      <c r="G1534" s="126"/>
      <c r="H1534" s="126"/>
      <c r="I1534" s="126"/>
      <c r="J1534" s="126"/>
      <c r="K1534" s="126"/>
    </row>
    <row r="1535" spans="1:11" s="122" customFormat="1">
      <c r="A1535" s="128" t="s">
        <v>1477</v>
      </c>
      <c r="B1535" s="127">
        <v>18000</v>
      </c>
      <c r="C1535" s="127">
        <f t="shared" si="58"/>
        <v>77400</v>
      </c>
      <c r="D1535" s="129"/>
      <c r="E1535" s="130" t="s">
        <v>6069</v>
      </c>
      <c r="F1535" s="131"/>
      <c r="G1535" s="126"/>
      <c r="H1535" s="126"/>
      <c r="I1535" s="126"/>
      <c r="J1535" s="126"/>
      <c r="K1535" s="126"/>
    </row>
    <row r="1536" spans="1:11" s="122" customFormat="1">
      <c r="A1536" s="128" t="s">
        <v>1478</v>
      </c>
      <c r="B1536" s="127">
        <v>19000</v>
      </c>
      <c r="C1536" s="127">
        <f t="shared" si="58"/>
        <v>81100</v>
      </c>
      <c r="D1536" s="129"/>
      <c r="E1536" s="130" t="s">
        <v>6069</v>
      </c>
      <c r="F1536" s="131"/>
      <c r="G1536" s="126"/>
      <c r="H1536" s="126"/>
      <c r="I1536" s="126"/>
      <c r="J1536" s="126"/>
      <c r="K1536" s="126"/>
    </row>
    <row r="1537" spans="1:11" s="122" customFormat="1">
      <c r="A1537" s="128" t="s">
        <v>1479</v>
      </c>
      <c r="B1537" s="127">
        <v>20000</v>
      </c>
      <c r="C1537" s="127">
        <f t="shared" si="58"/>
        <v>84800</v>
      </c>
      <c r="D1537" s="129"/>
      <c r="E1537" s="130" t="s">
        <v>6069</v>
      </c>
      <c r="F1537" s="131"/>
      <c r="G1537" s="126"/>
      <c r="H1537" s="126"/>
      <c r="I1537" s="126"/>
      <c r="J1537" s="126"/>
      <c r="K1537" s="126"/>
    </row>
    <row r="1538" spans="1:11" s="122" customFormat="1">
      <c r="A1538" s="128" t="s">
        <v>1480</v>
      </c>
      <c r="B1538" s="127">
        <v>21000</v>
      </c>
      <c r="C1538" s="127">
        <f t="shared" si="58"/>
        <v>88500</v>
      </c>
      <c r="D1538" s="129"/>
      <c r="E1538" s="130" t="s">
        <v>6069</v>
      </c>
      <c r="F1538" s="131"/>
      <c r="G1538" s="126"/>
      <c r="H1538" s="126"/>
      <c r="I1538" s="126"/>
      <c r="J1538" s="126"/>
      <c r="K1538" s="126"/>
    </row>
    <row r="1539" spans="1:11" s="122" customFormat="1">
      <c r="A1539" s="128" t="s">
        <v>1481</v>
      </c>
      <c r="B1539" s="127">
        <v>22000</v>
      </c>
      <c r="C1539" s="127">
        <f t="shared" si="58"/>
        <v>92200</v>
      </c>
      <c r="D1539" s="129"/>
      <c r="E1539" s="130" t="s">
        <v>6069</v>
      </c>
      <c r="F1539" s="131"/>
      <c r="G1539" s="126"/>
      <c r="H1539" s="126"/>
      <c r="I1539" s="126"/>
      <c r="J1539" s="126"/>
      <c r="K1539" s="126"/>
    </row>
    <row r="1540" spans="1:11" s="122" customFormat="1">
      <c r="A1540" s="128" t="s">
        <v>1482</v>
      </c>
      <c r="B1540" s="127">
        <v>23000</v>
      </c>
      <c r="C1540" s="127">
        <f t="shared" si="58"/>
        <v>95900</v>
      </c>
      <c r="D1540" s="129"/>
      <c r="E1540" s="130" t="s">
        <v>6069</v>
      </c>
      <c r="F1540" s="131"/>
      <c r="G1540" s="126"/>
      <c r="H1540" s="126"/>
      <c r="I1540" s="126"/>
      <c r="J1540" s="126"/>
      <c r="K1540" s="126"/>
    </row>
    <row r="1541" spans="1:11" s="122" customFormat="1">
      <c r="A1541" s="128" t="s">
        <v>1483</v>
      </c>
      <c r="B1541" s="127">
        <v>24000</v>
      </c>
      <c r="C1541" s="127">
        <f t="shared" si="58"/>
        <v>99600</v>
      </c>
      <c r="D1541" s="129"/>
      <c r="E1541" s="130" t="s">
        <v>6069</v>
      </c>
      <c r="F1541" s="131"/>
      <c r="G1541" s="126"/>
      <c r="H1541" s="126"/>
      <c r="I1541" s="126"/>
      <c r="J1541" s="126"/>
      <c r="K1541" s="126"/>
    </row>
    <row r="1542" spans="1:11" s="122" customFormat="1">
      <c r="A1542" s="128" t="s">
        <v>1484</v>
      </c>
      <c r="B1542" s="127">
        <v>25000</v>
      </c>
      <c r="C1542" s="127">
        <f t="shared" si="58"/>
        <v>103300</v>
      </c>
      <c r="D1542" s="129"/>
      <c r="E1542" s="130" t="s">
        <v>6069</v>
      </c>
      <c r="F1542" s="131"/>
      <c r="G1542" s="126"/>
      <c r="H1542" s="126"/>
      <c r="I1542" s="126"/>
      <c r="J1542" s="126"/>
      <c r="K1542" s="126"/>
    </row>
    <row r="1543" spans="1:11" s="122" customFormat="1">
      <c r="A1543" s="128" t="s">
        <v>1485</v>
      </c>
      <c r="B1543" s="127">
        <v>26000</v>
      </c>
      <c r="C1543" s="127">
        <f t="shared" si="58"/>
        <v>107000</v>
      </c>
      <c r="D1543" s="129"/>
      <c r="E1543" s="130" t="s">
        <v>6069</v>
      </c>
      <c r="F1543" s="131"/>
      <c r="G1543" s="126"/>
      <c r="H1543" s="126"/>
      <c r="I1543" s="126"/>
      <c r="J1543" s="126"/>
      <c r="K1543" s="126"/>
    </row>
    <row r="1544" spans="1:11" s="122" customFormat="1">
      <c r="A1544" s="128" t="s">
        <v>1486</v>
      </c>
      <c r="B1544" s="127">
        <v>27000</v>
      </c>
      <c r="C1544" s="127">
        <f t="shared" si="58"/>
        <v>110700</v>
      </c>
      <c r="D1544" s="129"/>
      <c r="E1544" s="130" t="s">
        <v>6069</v>
      </c>
      <c r="F1544" s="131"/>
      <c r="G1544" s="126"/>
      <c r="H1544" s="126"/>
      <c r="I1544" s="126"/>
      <c r="J1544" s="126"/>
      <c r="K1544" s="126"/>
    </row>
    <row r="1545" spans="1:11" s="122" customFormat="1">
      <c r="A1545" s="128" t="s">
        <v>1487</v>
      </c>
      <c r="B1545" s="127">
        <v>28000</v>
      </c>
      <c r="C1545" s="127">
        <f t="shared" si="58"/>
        <v>114400</v>
      </c>
      <c r="D1545" s="129"/>
      <c r="E1545" s="130" t="s">
        <v>6069</v>
      </c>
      <c r="F1545" s="131"/>
      <c r="G1545" s="126"/>
      <c r="H1545" s="126"/>
      <c r="I1545" s="126"/>
      <c r="J1545" s="126"/>
      <c r="K1545" s="126"/>
    </row>
    <row r="1546" spans="1:11" s="122" customFormat="1">
      <c r="A1546" s="128" t="s">
        <v>1488</v>
      </c>
      <c r="B1546" s="127">
        <v>29000</v>
      </c>
      <c r="C1546" s="127">
        <f t="shared" si="58"/>
        <v>118100</v>
      </c>
      <c r="D1546" s="129"/>
      <c r="E1546" s="130" t="s">
        <v>6069</v>
      </c>
      <c r="F1546" s="131"/>
      <c r="G1546" s="126"/>
      <c r="H1546" s="126"/>
      <c r="I1546" s="126"/>
      <c r="J1546" s="126"/>
      <c r="K1546" s="126"/>
    </row>
    <row r="1547" spans="1:11" s="122" customFormat="1">
      <c r="A1547" s="128" t="s">
        <v>1489</v>
      </c>
      <c r="B1547" s="127">
        <v>30000</v>
      </c>
      <c r="C1547" s="127">
        <f t="shared" si="58"/>
        <v>121800</v>
      </c>
      <c r="D1547" s="129"/>
      <c r="E1547" s="130" t="s">
        <v>6069</v>
      </c>
      <c r="F1547" s="131"/>
      <c r="G1547" s="126"/>
      <c r="H1547" s="126"/>
      <c r="I1547" s="126"/>
      <c r="J1547" s="126"/>
      <c r="K1547" s="126"/>
    </row>
    <row r="1548" spans="1:11" s="122" customFormat="1">
      <c r="A1548" s="128" t="s">
        <v>1490</v>
      </c>
      <c r="B1548" s="127">
        <v>31000</v>
      </c>
      <c r="C1548" s="127">
        <f t="shared" si="58"/>
        <v>125500</v>
      </c>
      <c r="D1548" s="129"/>
      <c r="E1548" s="130" t="s">
        <v>6069</v>
      </c>
      <c r="F1548" s="131"/>
      <c r="G1548" s="126"/>
      <c r="H1548" s="126"/>
      <c r="I1548" s="126"/>
      <c r="J1548" s="126"/>
      <c r="K1548" s="126"/>
    </row>
    <row r="1549" spans="1:11" s="122" customFormat="1">
      <c r="A1549" s="128" t="s">
        <v>1491</v>
      </c>
      <c r="B1549" s="127">
        <v>32000</v>
      </c>
      <c r="C1549" s="127">
        <f t="shared" si="58"/>
        <v>129200</v>
      </c>
      <c r="D1549" s="129"/>
      <c r="E1549" s="130" t="s">
        <v>6069</v>
      </c>
      <c r="F1549" s="131"/>
      <c r="G1549" s="126"/>
      <c r="H1549" s="126"/>
      <c r="I1549" s="126"/>
      <c r="J1549" s="126"/>
      <c r="K1549" s="126"/>
    </row>
    <row r="1550" spans="1:11" s="122" customFormat="1">
      <c r="A1550" s="128" t="s">
        <v>1492</v>
      </c>
      <c r="B1550" s="127">
        <v>33000</v>
      </c>
      <c r="C1550" s="127">
        <f t="shared" si="58"/>
        <v>132900</v>
      </c>
      <c r="D1550" s="129"/>
      <c r="E1550" s="130" t="s">
        <v>6069</v>
      </c>
      <c r="F1550" s="131"/>
      <c r="G1550" s="126"/>
      <c r="H1550" s="126"/>
      <c r="I1550" s="126"/>
      <c r="J1550" s="126"/>
      <c r="K1550" s="126"/>
    </row>
    <row r="1551" spans="1:11" s="122" customFormat="1">
      <c r="A1551" s="128" t="s">
        <v>1493</v>
      </c>
      <c r="B1551" s="127">
        <v>34000</v>
      </c>
      <c r="C1551" s="127">
        <f t="shared" si="58"/>
        <v>136600</v>
      </c>
      <c r="D1551" s="129"/>
      <c r="E1551" s="130" t="s">
        <v>6069</v>
      </c>
      <c r="F1551" s="131"/>
      <c r="G1551" s="126"/>
      <c r="H1551" s="126"/>
      <c r="I1551" s="126"/>
      <c r="J1551" s="126"/>
      <c r="K1551" s="126"/>
    </row>
    <row r="1552" spans="1:11" s="122" customFormat="1">
      <c r="A1552" s="128" t="s">
        <v>1494</v>
      </c>
      <c r="B1552" s="127">
        <v>35000</v>
      </c>
      <c r="C1552" s="127">
        <f t="shared" si="58"/>
        <v>140300</v>
      </c>
      <c r="D1552" s="129"/>
      <c r="E1552" s="130" t="s">
        <v>6069</v>
      </c>
      <c r="F1552" s="131"/>
      <c r="G1552" s="126"/>
      <c r="H1552" s="126"/>
      <c r="I1552" s="126"/>
      <c r="J1552" s="126"/>
      <c r="K1552" s="126"/>
    </row>
    <row r="1553" spans="1:11" s="122" customFormat="1">
      <c r="A1553" s="128" t="s">
        <v>1495</v>
      </c>
      <c r="B1553" s="127">
        <v>36000</v>
      </c>
      <c r="C1553" s="127">
        <f t="shared" si="58"/>
        <v>144000</v>
      </c>
      <c r="D1553" s="129"/>
      <c r="E1553" s="130" t="s">
        <v>6069</v>
      </c>
      <c r="F1553" s="131"/>
      <c r="G1553" s="126"/>
      <c r="H1553" s="126"/>
      <c r="I1553" s="126"/>
      <c r="J1553" s="126"/>
      <c r="K1553" s="126"/>
    </row>
    <row r="1554" spans="1:11" s="122" customFormat="1">
      <c r="A1554" s="128" t="s">
        <v>1496</v>
      </c>
      <c r="B1554" s="127">
        <v>37000</v>
      </c>
      <c r="C1554" s="127">
        <f t="shared" si="58"/>
        <v>147700</v>
      </c>
      <c r="D1554" s="129"/>
      <c r="E1554" s="130" t="s">
        <v>6069</v>
      </c>
      <c r="F1554" s="131"/>
      <c r="G1554" s="126"/>
      <c r="H1554" s="126"/>
      <c r="I1554" s="126"/>
      <c r="J1554" s="126"/>
      <c r="K1554" s="126"/>
    </row>
    <row r="1555" spans="1:11" s="122" customFormat="1">
      <c r="A1555" s="128" t="s">
        <v>1497</v>
      </c>
      <c r="B1555" s="127">
        <v>38000</v>
      </c>
      <c r="C1555" s="127">
        <f t="shared" si="58"/>
        <v>151400</v>
      </c>
      <c r="D1555" s="129"/>
      <c r="E1555" s="130" t="s">
        <v>6069</v>
      </c>
      <c r="F1555" s="131"/>
      <c r="G1555" s="126"/>
      <c r="H1555" s="126"/>
      <c r="I1555" s="126"/>
      <c r="J1555" s="126"/>
      <c r="K1555" s="126"/>
    </row>
    <row r="1556" spans="1:11" s="122" customFormat="1">
      <c r="A1556" s="128" t="s">
        <v>1498</v>
      </c>
      <c r="B1556" s="127">
        <v>39000</v>
      </c>
      <c r="C1556" s="127">
        <f t="shared" si="58"/>
        <v>155100</v>
      </c>
      <c r="D1556" s="129"/>
      <c r="E1556" s="130" t="s">
        <v>6069</v>
      </c>
      <c r="F1556" s="131"/>
      <c r="G1556" s="126"/>
      <c r="H1556" s="126"/>
      <c r="I1556" s="126"/>
      <c r="J1556" s="126"/>
      <c r="K1556" s="126"/>
    </row>
    <row r="1557" spans="1:11" s="122" customFormat="1">
      <c r="A1557" s="128" t="s">
        <v>1499</v>
      </c>
      <c r="B1557" s="127">
        <v>40000</v>
      </c>
      <c r="C1557" s="127">
        <f t="shared" si="58"/>
        <v>158800</v>
      </c>
      <c r="D1557" s="129"/>
      <c r="E1557" s="130" t="s">
        <v>6069</v>
      </c>
      <c r="F1557" s="131"/>
      <c r="G1557" s="126"/>
      <c r="H1557" s="126"/>
      <c r="I1557" s="126"/>
      <c r="J1557" s="126"/>
      <c r="K1557" s="126"/>
    </row>
    <row r="1558" spans="1:11" s="122" customFormat="1">
      <c r="A1558" s="128" t="s">
        <v>1500</v>
      </c>
      <c r="B1558" s="127">
        <v>41000</v>
      </c>
      <c r="C1558" s="127">
        <f t="shared" si="58"/>
        <v>162500</v>
      </c>
      <c r="D1558" s="129"/>
      <c r="E1558" s="130" t="s">
        <v>6069</v>
      </c>
      <c r="F1558" s="131"/>
      <c r="G1558" s="126"/>
      <c r="H1558" s="126"/>
      <c r="I1558" s="126"/>
      <c r="J1558" s="126"/>
      <c r="K1558" s="126"/>
    </row>
    <row r="1559" spans="1:11" s="122" customFormat="1">
      <c r="A1559" s="128" t="s">
        <v>1501</v>
      </c>
      <c r="B1559" s="127">
        <v>42000</v>
      </c>
      <c r="C1559" s="127">
        <f t="shared" si="58"/>
        <v>166200</v>
      </c>
      <c r="D1559" s="129"/>
      <c r="E1559" s="130" t="s">
        <v>6069</v>
      </c>
      <c r="F1559" s="131"/>
      <c r="G1559" s="126"/>
      <c r="H1559" s="126"/>
      <c r="I1559" s="126"/>
      <c r="J1559" s="126"/>
      <c r="K1559" s="126"/>
    </row>
    <row r="1560" spans="1:11" s="122" customFormat="1">
      <c r="A1560" s="128" t="s">
        <v>1502</v>
      </c>
      <c r="B1560" s="127">
        <v>43000</v>
      </c>
      <c r="C1560" s="127">
        <f t="shared" si="58"/>
        <v>169900</v>
      </c>
      <c r="D1560" s="129"/>
      <c r="E1560" s="130" t="s">
        <v>6069</v>
      </c>
      <c r="F1560" s="131"/>
      <c r="G1560" s="126"/>
      <c r="H1560" s="126"/>
      <c r="I1560" s="126"/>
      <c r="J1560" s="126"/>
      <c r="K1560" s="126"/>
    </row>
    <row r="1561" spans="1:11" s="122" customFormat="1">
      <c r="A1561" s="128" t="s">
        <v>1503</v>
      </c>
      <c r="B1561" s="127">
        <v>44000</v>
      </c>
      <c r="C1561" s="127">
        <f t="shared" si="58"/>
        <v>173600</v>
      </c>
      <c r="D1561" s="129"/>
      <c r="E1561" s="130" t="s">
        <v>6069</v>
      </c>
      <c r="F1561" s="131"/>
      <c r="G1561" s="126"/>
      <c r="H1561" s="126"/>
      <c r="I1561" s="126"/>
      <c r="J1561" s="126"/>
      <c r="K1561" s="126"/>
    </row>
    <row r="1562" spans="1:11" s="122" customFormat="1">
      <c r="A1562" s="128" t="s">
        <v>1504</v>
      </c>
      <c r="B1562" s="127">
        <v>45000</v>
      </c>
      <c r="C1562" s="127">
        <f t="shared" si="58"/>
        <v>177300</v>
      </c>
      <c r="D1562" s="129"/>
      <c r="E1562" s="130" t="s">
        <v>6069</v>
      </c>
      <c r="F1562" s="131"/>
      <c r="G1562" s="126"/>
      <c r="H1562" s="126"/>
      <c r="I1562" s="126"/>
      <c r="J1562" s="126"/>
      <c r="K1562" s="126"/>
    </row>
    <row r="1563" spans="1:11" s="122" customFormat="1">
      <c r="A1563" s="128" t="s">
        <v>1505</v>
      </c>
      <c r="B1563" s="127">
        <v>46000</v>
      </c>
      <c r="C1563" s="127">
        <f t="shared" si="58"/>
        <v>181000</v>
      </c>
      <c r="D1563" s="129"/>
      <c r="E1563" s="130" t="s">
        <v>6069</v>
      </c>
      <c r="F1563" s="131"/>
      <c r="G1563" s="126"/>
      <c r="H1563" s="126"/>
      <c r="I1563" s="126"/>
      <c r="J1563" s="126"/>
      <c r="K1563" s="126"/>
    </row>
    <row r="1564" spans="1:11" s="122" customFormat="1">
      <c r="A1564" s="128" t="s">
        <v>1506</v>
      </c>
      <c r="B1564" s="127">
        <v>47000</v>
      </c>
      <c r="C1564" s="127">
        <f t="shared" si="58"/>
        <v>184700</v>
      </c>
      <c r="D1564" s="129"/>
      <c r="E1564" s="130" t="s">
        <v>6069</v>
      </c>
      <c r="F1564" s="131"/>
      <c r="G1564" s="126"/>
      <c r="H1564" s="126"/>
      <c r="I1564" s="126"/>
      <c r="J1564" s="126"/>
      <c r="K1564" s="126"/>
    </row>
    <row r="1565" spans="1:11" s="122" customFormat="1">
      <c r="A1565" s="128" t="s">
        <v>1507</v>
      </c>
      <c r="B1565" s="127">
        <v>48000</v>
      </c>
      <c r="C1565" s="127">
        <f t="shared" si="58"/>
        <v>188400</v>
      </c>
      <c r="D1565" s="129"/>
      <c r="E1565" s="130" t="s">
        <v>6069</v>
      </c>
      <c r="F1565" s="131"/>
      <c r="G1565" s="126"/>
      <c r="H1565" s="126"/>
      <c r="I1565" s="126"/>
      <c r="J1565" s="126"/>
      <c r="K1565" s="126"/>
    </row>
    <row r="1566" spans="1:11" s="122" customFormat="1">
      <c r="A1566" s="128" t="s">
        <v>1508</v>
      </c>
      <c r="B1566" s="127">
        <v>49000</v>
      </c>
      <c r="C1566" s="127">
        <f t="shared" si="58"/>
        <v>192100</v>
      </c>
      <c r="D1566" s="129"/>
      <c r="E1566" s="130" t="s">
        <v>6069</v>
      </c>
      <c r="F1566" s="131"/>
      <c r="G1566" s="126"/>
      <c r="H1566" s="126"/>
      <c r="I1566" s="126"/>
      <c r="J1566" s="126"/>
      <c r="K1566" s="126"/>
    </row>
    <row r="1567" spans="1:11" s="122" customFormat="1">
      <c r="A1567" s="128" t="s">
        <v>1509</v>
      </c>
      <c r="B1567" s="127">
        <v>50000</v>
      </c>
      <c r="C1567" s="127">
        <f t="shared" si="58"/>
        <v>195800</v>
      </c>
      <c r="D1567" s="129"/>
      <c r="E1567" s="130" t="s">
        <v>6069</v>
      </c>
      <c r="F1567" s="131"/>
      <c r="G1567" s="126"/>
      <c r="H1567" s="126"/>
      <c r="I1567" s="126"/>
      <c r="J1567" s="126"/>
      <c r="K1567" s="126"/>
    </row>
    <row r="1568" spans="1:11" s="122" customFormat="1">
      <c r="A1568" s="128" t="s">
        <v>1510</v>
      </c>
      <c r="B1568" s="127">
        <v>51000</v>
      </c>
      <c r="C1568" s="127">
        <f t="shared" si="58"/>
        <v>199500</v>
      </c>
      <c r="D1568" s="129"/>
      <c r="E1568" s="130" t="s">
        <v>6069</v>
      </c>
      <c r="F1568" s="131"/>
      <c r="G1568" s="126"/>
      <c r="H1568" s="126"/>
      <c r="I1568" s="126"/>
      <c r="J1568" s="126"/>
      <c r="K1568" s="126"/>
    </row>
    <row r="1569" spans="1:11" s="122" customFormat="1">
      <c r="A1569" s="128" t="s">
        <v>1511</v>
      </c>
      <c r="B1569" s="127">
        <v>52000</v>
      </c>
      <c r="C1569" s="127">
        <f t="shared" si="58"/>
        <v>203200</v>
      </c>
      <c r="D1569" s="129"/>
      <c r="E1569" s="130" t="s">
        <v>6069</v>
      </c>
      <c r="F1569" s="131"/>
      <c r="G1569" s="126"/>
      <c r="H1569" s="126"/>
      <c r="I1569" s="126"/>
      <c r="J1569" s="126"/>
      <c r="K1569" s="126"/>
    </row>
    <row r="1570" spans="1:11" s="122" customFormat="1">
      <c r="A1570" s="128" t="s">
        <v>1512</v>
      </c>
      <c r="B1570" s="127">
        <v>53000</v>
      </c>
      <c r="C1570" s="127">
        <f t="shared" si="58"/>
        <v>206900</v>
      </c>
      <c r="D1570" s="129"/>
      <c r="E1570" s="130" t="s">
        <v>6069</v>
      </c>
      <c r="F1570" s="131"/>
      <c r="G1570" s="126"/>
      <c r="H1570" s="126"/>
      <c r="I1570" s="126"/>
      <c r="J1570" s="126"/>
      <c r="K1570" s="126"/>
    </row>
    <row r="1571" spans="1:11" s="122" customFormat="1">
      <c r="A1571" s="128" t="s">
        <v>1513</v>
      </c>
      <c r="B1571" s="127">
        <v>54000</v>
      </c>
      <c r="C1571" s="127">
        <f t="shared" si="58"/>
        <v>210600</v>
      </c>
      <c r="D1571" s="129"/>
      <c r="E1571" s="130" t="s">
        <v>6069</v>
      </c>
      <c r="F1571" s="131"/>
      <c r="G1571" s="126"/>
      <c r="H1571" s="126"/>
      <c r="I1571" s="126"/>
      <c r="J1571" s="126"/>
      <c r="K1571" s="126"/>
    </row>
    <row r="1572" spans="1:11" s="122" customFormat="1">
      <c r="A1572" s="128" t="s">
        <v>1514</v>
      </c>
      <c r="B1572" s="127">
        <v>55000</v>
      </c>
      <c r="C1572" s="127">
        <f t="shared" si="58"/>
        <v>214300</v>
      </c>
      <c r="D1572" s="129"/>
      <c r="E1572" s="130" t="s">
        <v>6069</v>
      </c>
      <c r="F1572" s="131"/>
      <c r="G1572" s="126"/>
      <c r="H1572" s="126"/>
      <c r="I1572" s="126"/>
      <c r="J1572" s="126"/>
      <c r="K1572" s="126"/>
    </row>
    <row r="1573" spans="1:11" s="122" customFormat="1">
      <c r="A1573" s="128" t="s">
        <v>1515</v>
      </c>
      <c r="B1573" s="127">
        <v>56000</v>
      </c>
      <c r="C1573" s="127">
        <f t="shared" si="58"/>
        <v>218000</v>
      </c>
      <c r="D1573" s="129"/>
      <c r="E1573" s="130" t="s">
        <v>6069</v>
      </c>
      <c r="F1573" s="131"/>
      <c r="G1573" s="126"/>
      <c r="H1573" s="126"/>
      <c r="I1573" s="126"/>
      <c r="J1573" s="126"/>
      <c r="K1573" s="126"/>
    </row>
    <row r="1574" spans="1:11" s="122" customFormat="1">
      <c r="A1574" s="128" t="s">
        <v>1516</v>
      </c>
      <c r="B1574" s="127">
        <v>57000</v>
      </c>
      <c r="C1574" s="127">
        <f t="shared" si="58"/>
        <v>221700</v>
      </c>
      <c r="D1574" s="129"/>
      <c r="E1574" s="130" t="s">
        <v>6069</v>
      </c>
      <c r="F1574" s="131"/>
      <c r="G1574" s="126"/>
      <c r="H1574" s="126"/>
      <c r="I1574" s="126"/>
      <c r="J1574" s="126"/>
      <c r="K1574" s="126"/>
    </row>
    <row r="1575" spans="1:11" s="122" customFormat="1">
      <c r="A1575" s="128" t="s">
        <v>1517</v>
      </c>
      <c r="B1575" s="127">
        <v>58000</v>
      </c>
      <c r="C1575" s="127">
        <f t="shared" si="58"/>
        <v>225400</v>
      </c>
      <c r="D1575" s="129"/>
      <c r="E1575" s="130" t="s">
        <v>6069</v>
      </c>
      <c r="F1575" s="131"/>
      <c r="G1575" s="126"/>
      <c r="H1575" s="126"/>
      <c r="I1575" s="126"/>
      <c r="J1575" s="126"/>
      <c r="K1575" s="126"/>
    </row>
    <row r="1576" spans="1:11" s="122" customFormat="1">
      <c r="A1576" s="128" t="s">
        <v>1518</v>
      </c>
      <c r="B1576" s="127">
        <v>59000</v>
      </c>
      <c r="C1576" s="127">
        <f t="shared" si="58"/>
        <v>229100</v>
      </c>
      <c r="D1576" s="129"/>
      <c r="E1576" s="130" t="s">
        <v>6069</v>
      </c>
      <c r="F1576" s="131"/>
      <c r="G1576" s="126"/>
      <c r="H1576" s="126"/>
      <c r="I1576" s="126"/>
      <c r="J1576" s="126"/>
      <c r="K1576" s="126"/>
    </row>
    <row r="1577" spans="1:11" s="122" customFormat="1">
      <c r="A1577" s="128" t="s">
        <v>1519</v>
      </c>
      <c r="B1577" s="127">
        <v>60000</v>
      </c>
      <c r="C1577" s="127">
        <f t="shared" si="58"/>
        <v>232800</v>
      </c>
      <c r="D1577" s="129"/>
      <c r="E1577" s="130" t="s">
        <v>6069</v>
      </c>
      <c r="F1577" s="131"/>
      <c r="G1577" s="126"/>
      <c r="H1577" s="126"/>
      <c r="I1577" s="126"/>
      <c r="J1577" s="126"/>
      <c r="K1577" s="126"/>
    </row>
    <row r="1578" spans="1:11" s="122" customFormat="1">
      <c r="A1578" s="128" t="s">
        <v>1520</v>
      </c>
      <c r="B1578" s="127">
        <v>61000</v>
      </c>
      <c r="C1578" s="127">
        <f t="shared" si="58"/>
        <v>236500</v>
      </c>
      <c r="D1578" s="129"/>
      <c r="E1578" s="130" t="s">
        <v>6069</v>
      </c>
      <c r="F1578" s="131"/>
      <c r="G1578" s="126"/>
      <c r="H1578" s="126"/>
      <c r="I1578" s="126"/>
      <c r="J1578" s="126"/>
      <c r="K1578" s="126"/>
    </row>
    <row r="1579" spans="1:11" s="122" customFormat="1">
      <c r="A1579" s="128" t="s">
        <v>1521</v>
      </c>
      <c r="B1579" s="127">
        <v>62000</v>
      </c>
      <c r="C1579" s="127">
        <f t="shared" si="58"/>
        <v>240200</v>
      </c>
      <c r="D1579" s="129"/>
      <c r="E1579" s="130" t="s">
        <v>6069</v>
      </c>
      <c r="F1579" s="131"/>
      <c r="G1579" s="126"/>
      <c r="H1579" s="126"/>
      <c r="I1579" s="126"/>
      <c r="J1579" s="126"/>
      <c r="K1579" s="126"/>
    </row>
    <row r="1580" spans="1:11" s="122" customFormat="1">
      <c r="A1580" s="128" t="s">
        <v>1522</v>
      </c>
      <c r="B1580" s="127">
        <v>63000</v>
      </c>
      <c r="C1580" s="127">
        <f t="shared" si="58"/>
        <v>243900</v>
      </c>
      <c r="D1580" s="129"/>
      <c r="E1580" s="130" t="s">
        <v>6069</v>
      </c>
      <c r="F1580" s="131"/>
      <c r="G1580" s="126"/>
      <c r="H1580" s="126"/>
      <c r="I1580" s="126"/>
      <c r="J1580" s="126"/>
      <c r="K1580" s="126"/>
    </row>
    <row r="1581" spans="1:11" s="122" customFormat="1">
      <c r="A1581" s="128" t="s">
        <v>1523</v>
      </c>
      <c r="B1581" s="127">
        <v>64000</v>
      </c>
      <c r="C1581" s="127">
        <f t="shared" si="58"/>
        <v>247600</v>
      </c>
      <c r="D1581" s="129"/>
      <c r="E1581" s="130" t="s">
        <v>6069</v>
      </c>
      <c r="F1581" s="131"/>
      <c r="G1581" s="126"/>
      <c r="H1581" s="126"/>
      <c r="I1581" s="126"/>
      <c r="J1581" s="126"/>
      <c r="K1581" s="126"/>
    </row>
    <row r="1582" spans="1:11" s="122" customFormat="1">
      <c r="A1582" s="128" t="s">
        <v>1524</v>
      </c>
      <c r="B1582" s="127">
        <v>65000</v>
      </c>
      <c r="C1582" s="127">
        <f t="shared" si="58"/>
        <v>251300</v>
      </c>
      <c r="D1582" s="129"/>
      <c r="E1582" s="130" t="s">
        <v>6069</v>
      </c>
      <c r="F1582" s="131"/>
      <c r="G1582" s="126"/>
      <c r="H1582" s="126"/>
      <c r="I1582" s="126"/>
      <c r="J1582" s="126"/>
      <c r="K1582" s="126"/>
    </row>
    <row r="1583" spans="1:11" s="122" customFormat="1">
      <c r="A1583" s="128" t="s">
        <v>1525</v>
      </c>
      <c r="B1583" s="127">
        <v>66000</v>
      </c>
      <c r="C1583" s="127">
        <f t="shared" si="58"/>
        <v>255000</v>
      </c>
      <c r="D1583" s="129"/>
      <c r="E1583" s="130" t="s">
        <v>6069</v>
      </c>
      <c r="F1583" s="131"/>
      <c r="G1583" s="126"/>
      <c r="H1583" s="126"/>
      <c r="I1583" s="126"/>
      <c r="J1583" s="126"/>
      <c r="K1583" s="126"/>
    </row>
    <row r="1584" spans="1:11" s="122" customFormat="1">
      <c r="A1584" s="128" t="s">
        <v>1526</v>
      </c>
      <c r="B1584" s="127">
        <v>67000</v>
      </c>
      <c r="C1584" s="127">
        <f t="shared" ref="C1584:C1647" si="59">SUM(C1583)+3700</f>
        <v>258700</v>
      </c>
      <c r="D1584" s="129"/>
      <c r="E1584" s="130" t="s">
        <v>6069</v>
      </c>
      <c r="F1584" s="131"/>
      <c r="G1584" s="126"/>
      <c r="H1584" s="126"/>
      <c r="I1584" s="126"/>
      <c r="J1584" s="126"/>
      <c r="K1584" s="126"/>
    </row>
    <row r="1585" spans="1:11" s="122" customFormat="1">
      <c r="A1585" s="128" t="s">
        <v>1527</v>
      </c>
      <c r="B1585" s="127">
        <v>68000</v>
      </c>
      <c r="C1585" s="127">
        <f t="shared" si="59"/>
        <v>262400</v>
      </c>
      <c r="D1585" s="129"/>
      <c r="E1585" s="130" t="s">
        <v>6069</v>
      </c>
      <c r="F1585" s="131"/>
      <c r="G1585" s="126"/>
      <c r="H1585" s="126"/>
      <c r="I1585" s="126"/>
      <c r="J1585" s="126"/>
      <c r="K1585" s="126"/>
    </row>
    <row r="1586" spans="1:11" s="122" customFormat="1">
      <c r="A1586" s="128" t="s">
        <v>1528</v>
      </c>
      <c r="B1586" s="127">
        <v>69000</v>
      </c>
      <c r="C1586" s="127">
        <f t="shared" si="59"/>
        <v>266100</v>
      </c>
      <c r="D1586" s="129"/>
      <c r="E1586" s="130" t="s">
        <v>6069</v>
      </c>
      <c r="F1586" s="131"/>
      <c r="G1586" s="126"/>
      <c r="H1586" s="126"/>
      <c r="I1586" s="126"/>
      <c r="J1586" s="126"/>
      <c r="K1586" s="126"/>
    </row>
    <row r="1587" spans="1:11" s="122" customFormat="1">
      <c r="A1587" s="128" t="s">
        <v>1529</v>
      </c>
      <c r="B1587" s="127">
        <v>70000</v>
      </c>
      <c r="C1587" s="127">
        <f t="shared" si="59"/>
        <v>269800</v>
      </c>
      <c r="D1587" s="129"/>
      <c r="E1587" s="130" t="s">
        <v>6069</v>
      </c>
      <c r="F1587" s="131"/>
      <c r="G1587" s="126"/>
      <c r="H1587" s="126"/>
      <c r="I1587" s="126"/>
      <c r="J1587" s="126"/>
      <c r="K1587" s="126"/>
    </row>
    <row r="1588" spans="1:11" s="122" customFormat="1">
      <c r="A1588" s="128" t="s">
        <v>1530</v>
      </c>
      <c r="B1588" s="127">
        <v>71000</v>
      </c>
      <c r="C1588" s="127">
        <f t="shared" si="59"/>
        <v>273500</v>
      </c>
      <c r="D1588" s="129"/>
      <c r="E1588" s="130" t="s">
        <v>6069</v>
      </c>
      <c r="F1588" s="131"/>
      <c r="G1588" s="126"/>
      <c r="H1588" s="126"/>
      <c r="I1588" s="126"/>
      <c r="J1588" s="126"/>
      <c r="K1588" s="126"/>
    </row>
    <row r="1589" spans="1:11" s="122" customFormat="1">
      <c r="A1589" s="128" t="s">
        <v>1531</v>
      </c>
      <c r="B1589" s="127">
        <v>72000</v>
      </c>
      <c r="C1589" s="127">
        <f t="shared" si="59"/>
        <v>277200</v>
      </c>
      <c r="D1589" s="129"/>
      <c r="E1589" s="130" t="s">
        <v>6069</v>
      </c>
      <c r="F1589" s="131"/>
      <c r="G1589" s="126"/>
      <c r="H1589" s="126"/>
      <c r="I1589" s="126"/>
      <c r="J1589" s="126"/>
      <c r="K1589" s="126"/>
    </row>
    <row r="1590" spans="1:11" s="122" customFormat="1">
      <c r="A1590" s="128" t="s">
        <v>1532</v>
      </c>
      <c r="B1590" s="127">
        <v>73000</v>
      </c>
      <c r="C1590" s="127">
        <f t="shared" si="59"/>
        <v>280900</v>
      </c>
      <c r="D1590" s="129"/>
      <c r="E1590" s="130" t="s">
        <v>6069</v>
      </c>
      <c r="F1590" s="131"/>
      <c r="G1590" s="126"/>
      <c r="H1590" s="126"/>
      <c r="I1590" s="126"/>
      <c r="J1590" s="126"/>
      <c r="K1590" s="126"/>
    </row>
    <row r="1591" spans="1:11" s="122" customFormat="1">
      <c r="A1591" s="128" t="s">
        <v>1533</v>
      </c>
      <c r="B1591" s="127">
        <v>74000</v>
      </c>
      <c r="C1591" s="127">
        <f t="shared" si="59"/>
        <v>284600</v>
      </c>
      <c r="D1591" s="129"/>
      <c r="E1591" s="130" t="s">
        <v>6069</v>
      </c>
      <c r="F1591" s="131"/>
      <c r="G1591" s="126"/>
      <c r="H1591" s="126"/>
      <c r="I1591" s="126"/>
      <c r="J1591" s="126"/>
      <c r="K1591" s="126"/>
    </row>
    <row r="1592" spans="1:11" s="122" customFormat="1">
      <c r="A1592" s="128" t="s">
        <v>1534</v>
      </c>
      <c r="B1592" s="127">
        <v>75000</v>
      </c>
      <c r="C1592" s="127">
        <f t="shared" si="59"/>
        <v>288300</v>
      </c>
      <c r="D1592" s="129"/>
      <c r="E1592" s="130" t="s">
        <v>6069</v>
      </c>
      <c r="F1592" s="131"/>
      <c r="G1592" s="126"/>
      <c r="H1592" s="126"/>
      <c r="I1592" s="126"/>
      <c r="J1592" s="126"/>
      <c r="K1592" s="126"/>
    </row>
    <row r="1593" spans="1:11" s="122" customFormat="1">
      <c r="A1593" s="128" t="s">
        <v>1535</v>
      </c>
      <c r="B1593" s="127">
        <v>76000</v>
      </c>
      <c r="C1593" s="127">
        <f t="shared" si="59"/>
        <v>292000</v>
      </c>
      <c r="D1593" s="129"/>
      <c r="E1593" s="130" t="s">
        <v>6069</v>
      </c>
      <c r="F1593" s="131"/>
      <c r="G1593" s="126"/>
      <c r="H1593" s="126"/>
      <c r="I1593" s="126"/>
      <c r="J1593" s="126"/>
      <c r="K1593" s="126"/>
    </row>
    <row r="1594" spans="1:11" s="122" customFormat="1">
      <c r="A1594" s="128" t="s">
        <v>1536</v>
      </c>
      <c r="B1594" s="127">
        <v>77000</v>
      </c>
      <c r="C1594" s="127">
        <f t="shared" si="59"/>
        <v>295700</v>
      </c>
      <c r="D1594" s="129"/>
      <c r="E1594" s="130" t="s">
        <v>6069</v>
      </c>
      <c r="F1594" s="131"/>
      <c r="G1594" s="126"/>
      <c r="H1594" s="126"/>
      <c r="I1594" s="126"/>
      <c r="J1594" s="126"/>
      <c r="K1594" s="126"/>
    </row>
    <row r="1595" spans="1:11" s="122" customFormat="1">
      <c r="A1595" s="128" t="s">
        <v>1537</v>
      </c>
      <c r="B1595" s="127">
        <v>78000</v>
      </c>
      <c r="C1595" s="127">
        <f t="shared" si="59"/>
        <v>299400</v>
      </c>
      <c r="D1595" s="129"/>
      <c r="E1595" s="130" t="s">
        <v>6069</v>
      </c>
      <c r="F1595" s="131"/>
      <c r="G1595" s="126"/>
      <c r="H1595" s="126"/>
      <c r="I1595" s="126"/>
      <c r="J1595" s="126"/>
      <c r="K1595" s="126"/>
    </row>
    <row r="1596" spans="1:11" s="122" customFormat="1">
      <c r="A1596" s="128" t="s">
        <v>1538</v>
      </c>
      <c r="B1596" s="127">
        <v>79000</v>
      </c>
      <c r="C1596" s="127">
        <f t="shared" si="59"/>
        <v>303100</v>
      </c>
      <c r="D1596" s="129"/>
      <c r="E1596" s="130" t="s">
        <v>6069</v>
      </c>
      <c r="F1596" s="131"/>
      <c r="G1596" s="126"/>
      <c r="H1596" s="126"/>
      <c r="I1596" s="126"/>
      <c r="J1596" s="126"/>
      <c r="K1596" s="126"/>
    </row>
    <row r="1597" spans="1:11" s="122" customFormat="1">
      <c r="A1597" s="128" t="s">
        <v>1539</v>
      </c>
      <c r="B1597" s="127">
        <v>80000</v>
      </c>
      <c r="C1597" s="127">
        <f t="shared" si="59"/>
        <v>306800</v>
      </c>
      <c r="D1597" s="129"/>
      <c r="E1597" s="130" t="s">
        <v>6069</v>
      </c>
      <c r="F1597" s="131"/>
      <c r="G1597" s="126"/>
      <c r="H1597" s="126"/>
      <c r="I1597" s="126"/>
      <c r="J1597" s="126"/>
      <c r="K1597" s="126"/>
    </row>
    <row r="1598" spans="1:11" s="122" customFormat="1">
      <c r="A1598" s="128" t="s">
        <v>1540</v>
      </c>
      <c r="B1598" s="127">
        <v>81000</v>
      </c>
      <c r="C1598" s="127">
        <f t="shared" si="59"/>
        <v>310500</v>
      </c>
      <c r="D1598" s="129"/>
      <c r="E1598" s="130" t="s">
        <v>6069</v>
      </c>
      <c r="F1598" s="131"/>
      <c r="G1598" s="126"/>
      <c r="H1598" s="126"/>
      <c r="I1598" s="126"/>
      <c r="J1598" s="126"/>
      <c r="K1598" s="126"/>
    </row>
    <row r="1599" spans="1:11" s="122" customFormat="1">
      <c r="A1599" s="128" t="s">
        <v>1541</v>
      </c>
      <c r="B1599" s="127">
        <v>82000</v>
      </c>
      <c r="C1599" s="127">
        <f t="shared" si="59"/>
        <v>314200</v>
      </c>
      <c r="D1599" s="129"/>
      <c r="E1599" s="130" t="s">
        <v>6069</v>
      </c>
      <c r="F1599" s="131"/>
      <c r="G1599" s="126"/>
      <c r="H1599" s="126"/>
      <c r="I1599" s="126"/>
      <c r="J1599" s="126"/>
      <c r="K1599" s="126"/>
    </row>
    <row r="1600" spans="1:11" s="122" customFormat="1">
      <c r="A1600" s="128" t="s">
        <v>1542</v>
      </c>
      <c r="B1600" s="127">
        <v>83000</v>
      </c>
      <c r="C1600" s="127">
        <f t="shared" si="59"/>
        <v>317900</v>
      </c>
      <c r="D1600" s="129"/>
      <c r="E1600" s="130" t="s">
        <v>6069</v>
      </c>
      <c r="F1600" s="131"/>
      <c r="G1600" s="126"/>
      <c r="H1600" s="126"/>
      <c r="I1600" s="126"/>
      <c r="J1600" s="126"/>
      <c r="K1600" s="126"/>
    </row>
    <row r="1601" spans="1:11" s="122" customFormat="1">
      <c r="A1601" s="128" t="s">
        <v>1543</v>
      </c>
      <c r="B1601" s="127">
        <v>84000</v>
      </c>
      <c r="C1601" s="127">
        <f t="shared" si="59"/>
        <v>321600</v>
      </c>
      <c r="D1601" s="129"/>
      <c r="E1601" s="130" t="s">
        <v>6069</v>
      </c>
      <c r="F1601" s="131"/>
      <c r="G1601" s="126"/>
      <c r="H1601" s="126"/>
      <c r="I1601" s="126"/>
      <c r="J1601" s="126"/>
      <c r="K1601" s="126"/>
    </row>
    <row r="1602" spans="1:11" s="122" customFormat="1">
      <c r="A1602" s="128" t="s">
        <v>1544</v>
      </c>
      <c r="B1602" s="127">
        <v>85000</v>
      </c>
      <c r="C1602" s="127">
        <f t="shared" si="59"/>
        <v>325300</v>
      </c>
      <c r="D1602" s="129"/>
      <c r="E1602" s="130" t="s">
        <v>6069</v>
      </c>
      <c r="F1602" s="131"/>
      <c r="G1602" s="126"/>
      <c r="H1602" s="126"/>
      <c r="I1602" s="126"/>
      <c r="J1602" s="126"/>
      <c r="K1602" s="126"/>
    </row>
    <row r="1603" spans="1:11" s="122" customFormat="1">
      <c r="A1603" s="128" t="s">
        <v>1545</v>
      </c>
      <c r="B1603" s="127">
        <v>86000</v>
      </c>
      <c r="C1603" s="127">
        <f t="shared" si="59"/>
        <v>329000</v>
      </c>
      <c r="D1603" s="129"/>
      <c r="E1603" s="130" t="s">
        <v>6069</v>
      </c>
      <c r="F1603" s="131"/>
      <c r="G1603" s="126"/>
      <c r="H1603" s="126"/>
      <c r="I1603" s="126"/>
      <c r="J1603" s="126"/>
      <c r="K1603" s="126"/>
    </row>
    <row r="1604" spans="1:11" s="122" customFormat="1">
      <c r="A1604" s="128" t="s">
        <v>1546</v>
      </c>
      <c r="B1604" s="127">
        <v>87000</v>
      </c>
      <c r="C1604" s="127">
        <f t="shared" si="59"/>
        <v>332700</v>
      </c>
      <c r="D1604" s="129"/>
      <c r="E1604" s="130" t="s">
        <v>6069</v>
      </c>
      <c r="F1604" s="131"/>
      <c r="G1604" s="126"/>
      <c r="H1604" s="126"/>
      <c r="I1604" s="126"/>
      <c r="J1604" s="126"/>
      <c r="K1604" s="126"/>
    </row>
    <row r="1605" spans="1:11" s="122" customFormat="1">
      <c r="A1605" s="128" t="s">
        <v>1547</v>
      </c>
      <c r="B1605" s="127">
        <v>88000</v>
      </c>
      <c r="C1605" s="127">
        <f t="shared" si="59"/>
        <v>336400</v>
      </c>
      <c r="D1605" s="129"/>
      <c r="E1605" s="130" t="s">
        <v>6069</v>
      </c>
      <c r="F1605" s="131"/>
      <c r="G1605" s="126"/>
      <c r="H1605" s="126"/>
      <c r="I1605" s="126"/>
      <c r="J1605" s="126"/>
      <c r="K1605" s="126"/>
    </row>
    <row r="1606" spans="1:11" s="122" customFormat="1">
      <c r="A1606" s="128" t="s">
        <v>1548</v>
      </c>
      <c r="B1606" s="127">
        <v>89000</v>
      </c>
      <c r="C1606" s="127">
        <f t="shared" si="59"/>
        <v>340100</v>
      </c>
      <c r="D1606" s="129"/>
      <c r="E1606" s="130" t="s">
        <v>6069</v>
      </c>
      <c r="F1606" s="131"/>
      <c r="G1606" s="126"/>
      <c r="H1606" s="126"/>
      <c r="I1606" s="126"/>
      <c r="J1606" s="126"/>
      <c r="K1606" s="126"/>
    </row>
    <row r="1607" spans="1:11" s="122" customFormat="1">
      <c r="A1607" s="128" t="s">
        <v>1549</v>
      </c>
      <c r="B1607" s="127">
        <v>90000</v>
      </c>
      <c r="C1607" s="127">
        <f t="shared" si="59"/>
        <v>343800</v>
      </c>
      <c r="D1607" s="129"/>
      <c r="E1607" s="130" t="s">
        <v>6069</v>
      </c>
      <c r="F1607" s="131"/>
      <c r="G1607" s="126"/>
      <c r="H1607" s="126"/>
      <c r="I1607" s="126"/>
      <c r="J1607" s="126"/>
      <c r="K1607" s="126"/>
    </row>
    <row r="1608" spans="1:11" s="122" customFormat="1">
      <c r="A1608" s="128" t="s">
        <v>1550</v>
      </c>
      <c r="B1608" s="127">
        <v>91000</v>
      </c>
      <c r="C1608" s="127">
        <f t="shared" si="59"/>
        <v>347500</v>
      </c>
      <c r="D1608" s="129"/>
      <c r="E1608" s="130" t="s">
        <v>6069</v>
      </c>
      <c r="F1608" s="131"/>
      <c r="G1608" s="126"/>
      <c r="H1608" s="126"/>
      <c r="I1608" s="126"/>
      <c r="J1608" s="126"/>
      <c r="K1608" s="126"/>
    </row>
    <row r="1609" spans="1:11" s="122" customFormat="1">
      <c r="A1609" s="128" t="s">
        <v>1551</v>
      </c>
      <c r="B1609" s="127">
        <v>92000</v>
      </c>
      <c r="C1609" s="127">
        <f t="shared" si="59"/>
        <v>351200</v>
      </c>
      <c r="D1609" s="129"/>
      <c r="E1609" s="130" t="s">
        <v>6069</v>
      </c>
      <c r="F1609" s="131"/>
      <c r="G1609" s="126"/>
      <c r="H1609" s="126"/>
      <c r="I1609" s="126"/>
      <c r="J1609" s="126"/>
      <c r="K1609" s="126"/>
    </row>
    <row r="1610" spans="1:11" s="122" customFormat="1">
      <c r="A1610" s="128" t="s">
        <v>1552</v>
      </c>
      <c r="B1610" s="127">
        <v>93000</v>
      </c>
      <c r="C1610" s="127">
        <f t="shared" si="59"/>
        <v>354900</v>
      </c>
      <c r="D1610" s="129"/>
      <c r="E1610" s="130" t="s">
        <v>6069</v>
      </c>
      <c r="F1610" s="131"/>
      <c r="G1610" s="126"/>
      <c r="H1610" s="126"/>
      <c r="I1610" s="126"/>
      <c r="J1610" s="126"/>
      <c r="K1610" s="126"/>
    </row>
    <row r="1611" spans="1:11" s="122" customFormat="1">
      <c r="A1611" s="128" t="s">
        <v>1553</v>
      </c>
      <c r="B1611" s="127">
        <v>94000</v>
      </c>
      <c r="C1611" s="127">
        <f t="shared" si="59"/>
        <v>358600</v>
      </c>
      <c r="D1611" s="129"/>
      <c r="E1611" s="130" t="s">
        <v>6069</v>
      </c>
      <c r="F1611" s="131"/>
      <c r="G1611" s="126"/>
      <c r="H1611" s="126"/>
      <c r="I1611" s="126"/>
      <c r="J1611" s="126"/>
      <c r="K1611" s="126"/>
    </row>
    <row r="1612" spans="1:11" s="122" customFormat="1">
      <c r="A1612" s="128" t="s">
        <v>1554</v>
      </c>
      <c r="B1612" s="127">
        <v>95000</v>
      </c>
      <c r="C1612" s="127">
        <f t="shared" si="59"/>
        <v>362300</v>
      </c>
      <c r="D1612" s="129"/>
      <c r="E1612" s="130" t="s">
        <v>6069</v>
      </c>
      <c r="F1612" s="131"/>
      <c r="G1612" s="126"/>
      <c r="H1612" s="126"/>
      <c r="I1612" s="126"/>
      <c r="J1612" s="126"/>
      <c r="K1612" s="126"/>
    </row>
    <row r="1613" spans="1:11" s="122" customFormat="1">
      <c r="A1613" s="128" t="s">
        <v>1555</v>
      </c>
      <c r="B1613" s="127">
        <v>96000</v>
      </c>
      <c r="C1613" s="127">
        <f t="shared" si="59"/>
        <v>366000</v>
      </c>
      <c r="D1613" s="129"/>
      <c r="E1613" s="130" t="s">
        <v>6069</v>
      </c>
      <c r="F1613" s="131"/>
      <c r="G1613" s="126"/>
      <c r="H1613" s="126"/>
      <c r="I1613" s="126"/>
      <c r="J1613" s="126"/>
      <c r="K1613" s="126"/>
    </row>
    <row r="1614" spans="1:11" s="122" customFormat="1">
      <c r="A1614" s="128" t="s">
        <v>1556</v>
      </c>
      <c r="B1614" s="127">
        <v>97000</v>
      </c>
      <c r="C1614" s="127">
        <f t="shared" si="59"/>
        <v>369700</v>
      </c>
      <c r="D1614" s="129"/>
      <c r="E1614" s="130" t="s">
        <v>6069</v>
      </c>
      <c r="F1614" s="131"/>
      <c r="G1614" s="126"/>
      <c r="H1614" s="126"/>
      <c r="I1614" s="126"/>
      <c r="J1614" s="126"/>
      <c r="K1614" s="126"/>
    </row>
    <row r="1615" spans="1:11" s="122" customFormat="1">
      <c r="A1615" s="128" t="s">
        <v>1557</v>
      </c>
      <c r="B1615" s="127">
        <v>98000</v>
      </c>
      <c r="C1615" s="127">
        <f t="shared" si="59"/>
        <v>373400</v>
      </c>
      <c r="D1615" s="129"/>
      <c r="E1615" s="130" t="s">
        <v>6069</v>
      </c>
      <c r="F1615" s="131"/>
      <c r="G1615" s="126"/>
      <c r="H1615" s="126"/>
      <c r="I1615" s="126"/>
      <c r="J1615" s="126"/>
      <c r="K1615" s="126"/>
    </row>
    <row r="1616" spans="1:11" s="122" customFormat="1">
      <c r="A1616" s="128" t="s">
        <v>1558</v>
      </c>
      <c r="B1616" s="127">
        <v>99000</v>
      </c>
      <c r="C1616" s="127">
        <f t="shared" si="59"/>
        <v>377100</v>
      </c>
      <c r="D1616" s="129"/>
      <c r="E1616" s="130" t="s">
        <v>6069</v>
      </c>
      <c r="F1616" s="131"/>
      <c r="G1616" s="126"/>
      <c r="H1616" s="126"/>
      <c r="I1616" s="126"/>
      <c r="J1616" s="126"/>
      <c r="K1616" s="126"/>
    </row>
    <row r="1617" spans="1:11" s="122" customFormat="1">
      <c r="A1617" s="128" t="s">
        <v>1559</v>
      </c>
      <c r="B1617" s="127">
        <v>100000</v>
      </c>
      <c r="C1617" s="127">
        <f t="shared" si="59"/>
        <v>380800</v>
      </c>
      <c r="D1617" s="129"/>
      <c r="E1617" s="130" t="s">
        <v>6069</v>
      </c>
      <c r="F1617" s="131"/>
      <c r="G1617" s="126"/>
      <c r="H1617" s="126"/>
      <c r="I1617" s="126"/>
      <c r="J1617" s="126"/>
      <c r="K1617" s="126"/>
    </row>
    <row r="1618" spans="1:11" s="122" customFormat="1">
      <c r="A1618" s="128" t="s">
        <v>1560</v>
      </c>
      <c r="B1618" s="127">
        <v>101000</v>
      </c>
      <c r="C1618" s="127">
        <f t="shared" si="59"/>
        <v>384500</v>
      </c>
      <c r="D1618" s="129"/>
      <c r="E1618" s="130" t="s">
        <v>6069</v>
      </c>
      <c r="F1618" s="131"/>
      <c r="G1618" s="126"/>
      <c r="H1618" s="126"/>
      <c r="I1618" s="126"/>
      <c r="J1618" s="126"/>
      <c r="K1618" s="126"/>
    </row>
    <row r="1619" spans="1:11" s="122" customFormat="1">
      <c r="A1619" s="128" t="s">
        <v>1561</v>
      </c>
      <c r="B1619" s="127">
        <v>102000</v>
      </c>
      <c r="C1619" s="127">
        <f t="shared" si="59"/>
        <v>388200</v>
      </c>
      <c r="D1619" s="129"/>
      <c r="E1619" s="130" t="s">
        <v>6069</v>
      </c>
      <c r="F1619" s="131"/>
      <c r="G1619" s="126"/>
      <c r="H1619" s="126"/>
      <c r="I1619" s="126"/>
      <c r="J1619" s="126"/>
      <c r="K1619" s="126"/>
    </row>
    <row r="1620" spans="1:11" s="122" customFormat="1">
      <c r="A1620" s="128" t="s">
        <v>1562</v>
      </c>
      <c r="B1620" s="127">
        <v>103000</v>
      </c>
      <c r="C1620" s="127">
        <f t="shared" si="59"/>
        <v>391900</v>
      </c>
      <c r="D1620" s="129"/>
      <c r="E1620" s="130" t="s">
        <v>6069</v>
      </c>
      <c r="F1620" s="131"/>
      <c r="G1620" s="126"/>
      <c r="H1620" s="126"/>
      <c r="I1620" s="126"/>
      <c r="J1620" s="126"/>
      <c r="K1620" s="126"/>
    </row>
    <row r="1621" spans="1:11" s="122" customFormat="1">
      <c r="A1621" s="128" t="s">
        <v>1563</v>
      </c>
      <c r="B1621" s="127">
        <v>104000</v>
      </c>
      <c r="C1621" s="127">
        <f t="shared" si="59"/>
        <v>395600</v>
      </c>
      <c r="D1621" s="129"/>
      <c r="E1621" s="130" t="s">
        <v>6069</v>
      </c>
      <c r="F1621" s="131"/>
      <c r="G1621" s="126"/>
      <c r="H1621" s="126"/>
      <c r="I1621" s="126"/>
      <c r="J1621" s="126"/>
      <c r="K1621" s="126"/>
    </row>
    <row r="1622" spans="1:11" s="122" customFormat="1">
      <c r="A1622" s="128" t="s">
        <v>1564</v>
      </c>
      <c r="B1622" s="127">
        <v>105000</v>
      </c>
      <c r="C1622" s="127">
        <f t="shared" si="59"/>
        <v>399300</v>
      </c>
      <c r="D1622" s="129"/>
      <c r="E1622" s="130" t="s">
        <v>6069</v>
      </c>
      <c r="F1622" s="131"/>
      <c r="G1622" s="126"/>
      <c r="H1622" s="126"/>
      <c r="I1622" s="126"/>
      <c r="J1622" s="126"/>
      <c r="K1622" s="126"/>
    </row>
    <row r="1623" spans="1:11" s="122" customFormat="1">
      <c r="A1623" s="128" t="s">
        <v>1565</v>
      </c>
      <c r="B1623" s="127">
        <v>106000</v>
      </c>
      <c r="C1623" s="127">
        <f t="shared" si="59"/>
        <v>403000</v>
      </c>
      <c r="D1623" s="129"/>
      <c r="E1623" s="130" t="s">
        <v>6069</v>
      </c>
      <c r="F1623" s="131"/>
      <c r="G1623" s="126"/>
      <c r="H1623" s="126"/>
      <c r="I1623" s="126"/>
      <c r="J1623" s="126"/>
      <c r="K1623" s="126"/>
    </row>
    <row r="1624" spans="1:11" s="122" customFormat="1">
      <c r="A1624" s="128" t="s">
        <v>1566</v>
      </c>
      <c r="B1624" s="127">
        <v>107000</v>
      </c>
      <c r="C1624" s="127">
        <f t="shared" si="59"/>
        <v>406700</v>
      </c>
      <c r="D1624" s="129"/>
      <c r="E1624" s="130" t="s">
        <v>6069</v>
      </c>
      <c r="F1624" s="131"/>
      <c r="G1624" s="126"/>
      <c r="H1624" s="126"/>
      <c r="I1624" s="126"/>
      <c r="J1624" s="126"/>
      <c r="K1624" s="126"/>
    </row>
    <row r="1625" spans="1:11" s="122" customFormat="1">
      <c r="A1625" s="128" t="s">
        <v>1567</v>
      </c>
      <c r="B1625" s="127">
        <v>108000</v>
      </c>
      <c r="C1625" s="127">
        <f t="shared" si="59"/>
        <v>410400</v>
      </c>
      <c r="D1625" s="129"/>
      <c r="E1625" s="130" t="s">
        <v>6069</v>
      </c>
      <c r="F1625" s="131"/>
      <c r="G1625" s="126"/>
      <c r="H1625" s="126"/>
      <c r="I1625" s="126"/>
      <c r="J1625" s="126"/>
      <c r="K1625" s="126"/>
    </row>
    <row r="1626" spans="1:11" s="122" customFormat="1">
      <c r="A1626" s="128" t="s">
        <v>1568</v>
      </c>
      <c r="B1626" s="127">
        <v>109000</v>
      </c>
      <c r="C1626" s="127">
        <f t="shared" si="59"/>
        <v>414100</v>
      </c>
      <c r="D1626" s="129"/>
      <c r="E1626" s="130" t="s">
        <v>6069</v>
      </c>
      <c r="F1626" s="131"/>
      <c r="G1626" s="126"/>
      <c r="H1626" s="126"/>
      <c r="I1626" s="126"/>
      <c r="J1626" s="126"/>
      <c r="K1626" s="126"/>
    </row>
    <row r="1627" spans="1:11" s="122" customFormat="1">
      <c r="A1627" s="128" t="s">
        <v>1569</v>
      </c>
      <c r="B1627" s="127">
        <v>110000</v>
      </c>
      <c r="C1627" s="127">
        <f t="shared" si="59"/>
        <v>417800</v>
      </c>
      <c r="D1627" s="129"/>
      <c r="E1627" s="130" t="s">
        <v>6069</v>
      </c>
      <c r="F1627" s="131"/>
      <c r="G1627" s="126"/>
      <c r="H1627" s="126"/>
      <c r="I1627" s="126"/>
      <c r="J1627" s="126"/>
      <c r="K1627" s="126"/>
    </row>
    <row r="1628" spans="1:11" s="122" customFormat="1">
      <c r="A1628" s="128" t="s">
        <v>1570</v>
      </c>
      <c r="B1628" s="127">
        <v>111000</v>
      </c>
      <c r="C1628" s="127">
        <f t="shared" si="59"/>
        <v>421500</v>
      </c>
      <c r="D1628" s="129"/>
      <c r="E1628" s="130" t="s">
        <v>6069</v>
      </c>
      <c r="F1628" s="131"/>
      <c r="G1628" s="126"/>
      <c r="H1628" s="126"/>
      <c r="I1628" s="126"/>
      <c r="J1628" s="126"/>
      <c r="K1628" s="126"/>
    </row>
    <row r="1629" spans="1:11" s="122" customFormat="1">
      <c r="A1629" s="128" t="s">
        <v>1571</v>
      </c>
      <c r="B1629" s="127">
        <v>112000</v>
      </c>
      <c r="C1629" s="127">
        <f t="shared" si="59"/>
        <v>425200</v>
      </c>
      <c r="D1629" s="129"/>
      <c r="E1629" s="130" t="s">
        <v>6069</v>
      </c>
      <c r="F1629" s="131"/>
      <c r="G1629" s="126"/>
      <c r="H1629" s="126"/>
      <c r="I1629" s="126"/>
      <c r="J1629" s="126"/>
      <c r="K1629" s="126"/>
    </row>
    <row r="1630" spans="1:11" s="122" customFormat="1">
      <c r="A1630" s="128" t="s">
        <v>1572</v>
      </c>
      <c r="B1630" s="127">
        <v>113000</v>
      </c>
      <c r="C1630" s="127">
        <f t="shared" si="59"/>
        <v>428900</v>
      </c>
      <c r="D1630" s="129"/>
      <c r="E1630" s="130" t="s">
        <v>6069</v>
      </c>
      <c r="F1630" s="131"/>
      <c r="G1630" s="126"/>
      <c r="H1630" s="126"/>
      <c r="I1630" s="126"/>
      <c r="J1630" s="126"/>
      <c r="K1630" s="126"/>
    </row>
    <row r="1631" spans="1:11" s="122" customFormat="1">
      <c r="A1631" s="128" t="s">
        <v>1573</v>
      </c>
      <c r="B1631" s="127">
        <v>114000</v>
      </c>
      <c r="C1631" s="127">
        <f t="shared" si="59"/>
        <v>432600</v>
      </c>
      <c r="D1631" s="129"/>
      <c r="E1631" s="130" t="s">
        <v>6069</v>
      </c>
      <c r="F1631" s="131"/>
      <c r="G1631" s="126"/>
      <c r="H1631" s="126"/>
      <c r="I1631" s="126"/>
      <c r="J1631" s="126"/>
      <c r="K1631" s="126"/>
    </row>
    <row r="1632" spans="1:11" s="122" customFormat="1">
      <c r="A1632" s="128" t="s">
        <v>1574</v>
      </c>
      <c r="B1632" s="127">
        <v>115000</v>
      </c>
      <c r="C1632" s="127">
        <f t="shared" si="59"/>
        <v>436300</v>
      </c>
      <c r="D1632" s="129"/>
      <c r="E1632" s="130" t="s">
        <v>6069</v>
      </c>
      <c r="F1632" s="131"/>
      <c r="G1632" s="126"/>
      <c r="H1632" s="126"/>
      <c r="I1632" s="126"/>
      <c r="J1632" s="126"/>
      <c r="K1632" s="126"/>
    </row>
    <row r="1633" spans="1:11" s="122" customFormat="1">
      <c r="A1633" s="128" t="s">
        <v>1575</v>
      </c>
      <c r="B1633" s="127">
        <v>116000</v>
      </c>
      <c r="C1633" s="127">
        <f t="shared" si="59"/>
        <v>440000</v>
      </c>
      <c r="D1633" s="129"/>
      <c r="E1633" s="130" t="s">
        <v>6069</v>
      </c>
      <c r="F1633" s="131"/>
      <c r="G1633" s="126"/>
      <c r="H1633" s="126"/>
      <c r="I1633" s="126"/>
      <c r="J1633" s="126"/>
      <c r="K1633" s="126"/>
    </row>
    <row r="1634" spans="1:11" s="122" customFormat="1">
      <c r="A1634" s="128" t="s">
        <v>1576</v>
      </c>
      <c r="B1634" s="127">
        <v>117000</v>
      </c>
      <c r="C1634" s="127">
        <f t="shared" si="59"/>
        <v>443700</v>
      </c>
      <c r="D1634" s="129"/>
      <c r="E1634" s="130" t="s">
        <v>6069</v>
      </c>
      <c r="F1634" s="131"/>
      <c r="G1634" s="126"/>
      <c r="H1634" s="126"/>
      <c r="I1634" s="126"/>
      <c r="J1634" s="126"/>
      <c r="K1634" s="126"/>
    </row>
    <row r="1635" spans="1:11" s="122" customFormat="1">
      <c r="A1635" s="128" t="s">
        <v>1577</v>
      </c>
      <c r="B1635" s="127">
        <v>118000</v>
      </c>
      <c r="C1635" s="127">
        <f t="shared" si="59"/>
        <v>447400</v>
      </c>
      <c r="D1635" s="129"/>
      <c r="E1635" s="130" t="s">
        <v>6069</v>
      </c>
      <c r="F1635" s="131"/>
      <c r="G1635" s="126"/>
      <c r="H1635" s="126"/>
      <c r="I1635" s="126"/>
      <c r="J1635" s="126"/>
      <c r="K1635" s="126"/>
    </row>
    <row r="1636" spans="1:11" s="122" customFormat="1">
      <c r="A1636" s="128" t="s">
        <v>1578</v>
      </c>
      <c r="B1636" s="127">
        <v>119000</v>
      </c>
      <c r="C1636" s="127">
        <f t="shared" si="59"/>
        <v>451100</v>
      </c>
      <c r="D1636" s="129"/>
      <c r="E1636" s="130" t="s">
        <v>6069</v>
      </c>
      <c r="F1636" s="131"/>
      <c r="G1636" s="126"/>
      <c r="H1636" s="126"/>
      <c r="I1636" s="126"/>
      <c r="J1636" s="126"/>
      <c r="K1636" s="126"/>
    </row>
    <row r="1637" spans="1:11" s="122" customFormat="1">
      <c r="A1637" s="128" t="s">
        <v>1579</v>
      </c>
      <c r="B1637" s="127">
        <v>120000</v>
      </c>
      <c r="C1637" s="127">
        <f t="shared" si="59"/>
        <v>454800</v>
      </c>
      <c r="D1637" s="129"/>
      <c r="E1637" s="130" t="s">
        <v>6069</v>
      </c>
      <c r="F1637" s="131"/>
      <c r="G1637" s="126"/>
      <c r="H1637" s="126"/>
      <c r="I1637" s="126"/>
      <c r="J1637" s="126"/>
      <c r="K1637" s="126"/>
    </row>
    <row r="1638" spans="1:11" s="122" customFormat="1">
      <c r="A1638" s="128" t="s">
        <v>1580</v>
      </c>
      <c r="B1638" s="127">
        <v>121000</v>
      </c>
      <c r="C1638" s="127">
        <f t="shared" si="59"/>
        <v>458500</v>
      </c>
      <c r="D1638" s="129"/>
      <c r="E1638" s="130" t="s">
        <v>6069</v>
      </c>
      <c r="F1638" s="131"/>
      <c r="G1638" s="126"/>
      <c r="H1638" s="126"/>
      <c r="I1638" s="126"/>
      <c r="J1638" s="126"/>
      <c r="K1638" s="126"/>
    </row>
    <row r="1639" spans="1:11" s="122" customFormat="1">
      <c r="A1639" s="128" t="s">
        <v>1581</v>
      </c>
      <c r="B1639" s="127">
        <v>122000</v>
      </c>
      <c r="C1639" s="127">
        <f t="shared" si="59"/>
        <v>462200</v>
      </c>
      <c r="D1639" s="129"/>
      <c r="E1639" s="130" t="s">
        <v>6069</v>
      </c>
      <c r="F1639" s="131"/>
      <c r="G1639" s="126"/>
      <c r="H1639" s="126"/>
      <c r="I1639" s="126"/>
      <c r="J1639" s="126"/>
      <c r="K1639" s="126"/>
    </row>
    <row r="1640" spans="1:11" s="122" customFormat="1">
      <c r="A1640" s="128" t="s">
        <v>1582</v>
      </c>
      <c r="B1640" s="127">
        <v>123000</v>
      </c>
      <c r="C1640" s="127">
        <f t="shared" si="59"/>
        <v>465900</v>
      </c>
      <c r="D1640" s="129"/>
      <c r="E1640" s="130" t="s">
        <v>6069</v>
      </c>
      <c r="F1640" s="131"/>
      <c r="G1640" s="126"/>
      <c r="H1640" s="126"/>
      <c r="I1640" s="126"/>
      <c r="J1640" s="126"/>
      <c r="K1640" s="126"/>
    </row>
    <row r="1641" spans="1:11" s="122" customFormat="1">
      <c r="A1641" s="128" t="s">
        <v>1583</v>
      </c>
      <c r="B1641" s="127">
        <v>124000</v>
      </c>
      <c r="C1641" s="127">
        <f t="shared" si="59"/>
        <v>469600</v>
      </c>
      <c r="D1641" s="129"/>
      <c r="E1641" s="130" t="s">
        <v>6069</v>
      </c>
      <c r="F1641" s="131"/>
      <c r="G1641" s="126"/>
      <c r="H1641" s="126"/>
      <c r="I1641" s="126"/>
      <c r="J1641" s="126"/>
      <c r="K1641" s="126"/>
    </row>
    <row r="1642" spans="1:11" s="122" customFormat="1">
      <c r="A1642" s="128" t="s">
        <v>1584</v>
      </c>
      <c r="B1642" s="127">
        <v>125000</v>
      </c>
      <c r="C1642" s="127">
        <f t="shared" si="59"/>
        <v>473300</v>
      </c>
      <c r="D1642" s="129"/>
      <c r="E1642" s="130" t="s">
        <v>6069</v>
      </c>
      <c r="F1642" s="131"/>
      <c r="G1642" s="126"/>
      <c r="H1642" s="126"/>
      <c r="I1642" s="126"/>
      <c r="J1642" s="126"/>
      <c r="K1642" s="126"/>
    </row>
    <row r="1643" spans="1:11" s="122" customFormat="1">
      <c r="A1643" s="128" t="s">
        <v>1585</v>
      </c>
      <c r="B1643" s="127">
        <v>126000</v>
      </c>
      <c r="C1643" s="127">
        <f t="shared" si="59"/>
        <v>477000</v>
      </c>
      <c r="D1643" s="129"/>
      <c r="E1643" s="130" t="s">
        <v>6069</v>
      </c>
      <c r="F1643" s="131"/>
      <c r="G1643" s="126"/>
      <c r="H1643" s="126"/>
      <c r="I1643" s="126"/>
      <c r="J1643" s="126"/>
      <c r="K1643" s="126"/>
    </row>
    <row r="1644" spans="1:11" s="122" customFormat="1">
      <c r="A1644" s="128" t="s">
        <v>1586</v>
      </c>
      <c r="B1644" s="127">
        <v>127000</v>
      </c>
      <c r="C1644" s="127">
        <f t="shared" si="59"/>
        <v>480700</v>
      </c>
      <c r="D1644" s="129"/>
      <c r="E1644" s="130" t="s">
        <v>6069</v>
      </c>
      <c r="F1644" s="131"/>
      <c r="G1644" s="126"/>
      <c r="H1644" s="126"/>
      <c r="I1644" s="126"/>
      <c r="J1644" s="126"/>
      <c r="K1644" s="126"/>
    </row>
    <row r="1645" spans="1:11" s="122" customFormat="1">
      <c r="A1645" s="128" t="s">
        <v>1587</v>
      </c>
      <c r="B1645" s="127">
        <v>128000</v>
      </c>
      <c r="C1645" s="127">
        <f t="shared" si="59"/>
        <v>484400</v>
      </c>
      <c r="D1645" s="129"/>
      <c r="E1645" s="130" t="s">
        <v>6069</v>
      </c>
      <c r="F1645" s="131"/>
      <c r="G1645" s="126"/>
      <c r="H1645" s="126"/>
      <c r="I1645" s="126"/>
      <c r="J1645" s="126"/>
      <c r="K1645" s="126"/>
    </row>
    <row r="1646" spans="1:11" s="122" customFormat="1">
      <c r="A1646" s="128" t="s">
        <v>1588</v>
      </c>
      <c r="B1646" s="127">
        <v>129000</v>
      </c>
      <c r="C1646" s="127">
        <f t="shared" si="59"/>
        <v>488100</v>
      </c>
      <c r="D1646" s="129"/>
      <c r="E1646" s="130" t="s">
        <v>6069</v>
      </c>
      <c r="F1646" s="131"/>
      <c r="G1646" s="126"/>
      <c r="H1646" s="126"/>
      <c r="I1646" s="126"/>
      <c r="J1646" s="126"/>
      <c r="K1646" s="126"/>
    </row>
    <row r="1647" spans="1:11" s="122" customFormat="1">
      <c r="A1647" s="128" t="s">
        <v>1589</v>
      </c>
      <c r="B1647" s="127">
        <v>130000</v>
      </c>
      <c r="C1647" s="127">
        <f t="shared" si="59"/>
        <v>491800</v>
      </c>
      <c r="D1647" s="129"/>
      <c r="E1647" s="130" t="s">
        <v>6069</v>
      </c>
      <c r="F1647" s="131"/>
      <c r="G1647" s="126"/>
      <c r="H1647" s="126"/>
      <c r="I1647" s="126"/>
      <c r="J1647" s="126"/>
      <c r="K1647" s="126"/>
    </row>
    <row r="1648" spans="1:11" s="122" customFormat="1">
      <c r="A1648" s="128" t="s">
        <v>1590</v>
      </c>
      <c r="B1648" s="127">
        <v>131000</v>
      </c>
      <c r="C1648" s="127">
        <f t="shared" ref="C1648:C1667" si="60">SUM(C1647)+3700</f>
        <v>495500</v>
      </c>
      <c r="D1648" s="129"/>
      <c r="E1648" s="130" t="s">
        <v>6069</v>
      </c>
      <c r="F1648" s="131"/>
      <c r="G1648" s="126"/>
      <c r="H1648" s="126"/>
      <c r="I1648" s="126"/>
      <c r="J1648" s="126"/>
      <c r="K1648" s="126"/>
    </row>
    <row r="1649" spans="1:11" s="122" customFormat="1">
      <c r="A1649" s="128" t="s">
        <v>1591</v>
      </c>
      <c r="B1649" s="127">
        <v>132000</v>
      </c>
      <c r="C1649" s="127">
        <f t="shared" si="60"/>
        <v>499200</v>
      </c>
      <c r="D1649" s="129"/>
      <c r="E1649" s="130" t="s">
        <v>6069</v>
      </c>
      <c r="F1649" s="131"/>
      <c r="G1649" s="126"/>
      <c r="H1649" s="126"/>
      <c r="I1649" s="126"/>
      <c r="J1649" s="126"/>
      <c r="K1649" s="126"/>
    </row>
    <row r="1650" spans="1:11" s="122" customFormat="1">
      <c r="A1650" s="128" t="s">
        <v>1592</v>
      </c>
      <c r="B1650" s="127">
        <v>133000</v>
      </c>
      <c r="C1650" s="127">
        <f t="shared" si="60"/>
        <v>502900</v>
      </c>
      <c r="D1650" s="129"/>
      <c r="E1650" s="130" t="s">
        <v>6069</v>
      </c>
      <c r="F1650" s="131"/>
      <c r="G1650" s="126"/>
      <c r="H1650" s="126"/>
      <c r="I1650" s="126"/>
      <c r="J1650" s="126"/>
      <c r="K1650" s="126"/>
    </row>
    <row r="1651" spans="1:11" s="122" customFormat="1">
      <c r="A1651" s="128" t="s">
        <v>1593</v>
      </c>
      <c r="B1651" s="127">
        <v>134000</v>
      </c>
      <c r="C1651" s="127">
        <f t="shared" si="60"/>
        <v>506600</v>
      </c>
      <c r="D1651" s="129"/>
      <c r="E1651" s="130" t="s">
        <v>6069</v>
      </c>
      <c r="F1651" s="131"/>
      <c r="G1651" s="126"/>
      <c r="H1651" s="126"/>
      <c r="I1651" s="126"/>
      <c r="J1651" s="126"/>
      <c r="K1651" s="126"/>
    </row>
    <row r="1652" spans="1:11" s="122" customFormat="1">
      <c r="A1652" s="128" t="s">
        <v>1594</v>
      </c>
      <c r="B1652" s="127">
        <v>135000</v>
      </c>
      <c r="C1652" s="127">
        <f t="shared" si="60"/>
        <v>510300</v>
      </c>
      <c r="D1652" s="129"/>
      <c r="E1652" s="130" t="s">
        <v>6069</v>
      </c>
      <c r="F1652" s="131"/>
      <c r="G1652" s="126"/>
      <c r="H1652" s="126"/>
      <c r="I1652" s="126"/>
      <c r="J1652" s="126"/>
      <c r="K1652" s="126"/>
    </row>
    <row r="1653" spans="1:11" s="122" customFormat="1">
      <c r="A1653" s="128" t="s">
        <v>1595</v>
      </c>
      <c r="B1653" s="127">
        <v>136000</v>
      </c>
      <c r="C1653" s="127">
        <f t="shared" si="60"/>
        <v>514000</v>
      </c>
      <c r="D1653" s="129"/>
      <c r="E1653" s="130" t="s">
        <v>6069</v>
      </c>
      <c r="F1653" s="131"/>
      <c r="G1653" s="126"/>
      <c r="H1653" s="126"/>
      <c r="I1653" s="126"/>
      <c r="J1653" s="126"/>
      <c r="K1653" s="126"/>
    </row>
    <row r="1654" spans="1:11" s="122" customFormat="1">
      <c r="A1654" s="128" t="s">
        <v>1596</v>
      </c>
      <c r="B1654" s="127">
        <v>137000</v>
      </c>
      <c r="C1654" s="127">
        <f t="shared" si="60"/>
        <v>517700</v>
      </c>
      <c r="D1654" s="129"/>
      <c r="E1654" s="130" t="s">
        <v>6069</v>
      </c>
      <c r="F1654" s="131"/>
      <c r="G1654" s="126"/>
      <c r="H1654" s="126"/>
      <c r="I1654" s="126"/>
      <c r="J1654" s="126"/>
      <c r="K1654" s="126"/>
    </row>
    <row r="1655" spans="1:11" s="122" customFormat="1">
      <c r="A1655" s="128" t="s">
        <v>1597</v>
      </c>
      <c r="B1655" s="127">
        <v>138000</v>
      </c>
      <c r="C1655" s="127">
        <f t="shared" si="60"/>
        <v>521400</v>
      </c>
      <c r="D1655" s="129"/>
      <c r="E1655" s="130" t="s">
        <v>6069</v>
      </c>
      <c r="F1655" s="131"/>
      <c r="G1655" s="126"/>
      <c r="H1655" s="126"/>
      <c r="I1655" s="126"/>
      <c r="J1655" s="126"/>
      <c r="K1655" s="126"/>
    </row>
    <row r="1656" spans="1:11" s="122" customFormat="1">
      <c r="A1656" s="128" t="s">
        <v>1598</v>
      </c>
      <c r="B1656" s="127">
        <v>139000</v>
      </c>
      <c r="C1656" s="127">
        <f t="shared" si="60"/>
        <v>525100</v>
      </c>
      <c r="D1656" s="129"/>
      <c r="E1656" s="130" t="s">
        <v>6069</v>
      </c>
      <c r="F1656" s="131"/>
      <c r="G1656" s="126"/>
      <c r="H1656" s="126"/>
      <c r="I1656" s="126"/>
      <c r="J1656" s="126"/>
      <c r="K1656" s="126"/>
    </row>
    <row r="1657" spans="1:11" s="122" customFormat="1">
      <c r="A1657" s="128" t="s">
        <v>1599</v>
      </c>
      <c r="B1657" s="127">
        <v>140000</v>
      </c>
      <c r="C1657" s="127">
        <f t="shared" si="60"/>
        <v>528800</v>
      </c>
      <c r="D1657" s="129"/>
      <c r="E1657" s="130" t="s">
        <v>6069</v>
      </c>
      <c r="F1657" s="131"/>
      <c r="G1657" s="126"/>
      <c r="H1657" s="126"/>
      <c r="I1657" s="126"/>
      <c r="J1657" s="126"/>
      <c r="K1657" s="126"/>
    </row>
    <row r="1658" spans="1:11" s="122" customFormat="1">
      <c r="A1658" s="128" t="s">
        <v>1600</v>
      </c>
      <c r="B1658" s="127">
        <v>141000</v>
      </c>
      <c r="C1658" s="127">
        <f t="shared" si="60"/>
        <v>532500</v>
      </c>
      <c r="D1658" s="129"/>
      <c r="E1658" s="130" t="s">
        <v>6069</v>
      </c>
      <c r="F1658" s="131"/>
      <c r="G1658" s="126"/>
      <c r="H1658" s="126"/>
      <c r="I1658" s="126"/>
      <c r="J1658" s="126"/>
      <c r="K1658" s="126"/>
    </row>
    <row r="1659" spans="1:11" s="122" customFormat="1">
      <c r="A1659" s="128" t="s">
        <v>1601</v>
      </c>
      <c r="B1659" s="127">
        <v>142000</v>
      </c>
      <c r="C1659" s="127">
        <f t="shared" si="60"/>
        <v>536200</v>
      </c>
      <c r="D1659" s="129"/>
      <c r="E1659" s="130" t="s">
        <v>6069</v>
      </c>
      <c r="F1659" s="131"/>
      <c r="G1659" s="126"/>
      <c r="H1659" s="126"/>
      <c r="I1659" s="126"/>
      <c r="J1659" s="126"/>
      <c r="K1659" s="126"/>
    </row>
    <row r="1660" spans="1:11" s="122" customFormat="1">
      <c r="A1660" s="128" t="s">
        <v>1602</v>
      </c>
      <c r="B1660" s="127">
        <v>143000</v>
      </c>
      <c r="C1660" s="127">
        <f t="shared" si="60"/>
        <v>539900</v>
      </c>
      <c r="D1660" s="129"/>
      <c r="E1660" s="130" t="s">
        <v>6069</v>
      </c>
      <c r="F1660" s="131"/>
      <c r="G1660" s="126"/>
      <c r="H1660" s="126"/>
      <c r="I1660" s="126"/>
      <c r="J1660" s="126"/>
      <c r="K1660" s="126"/>
    </row>
    <row r="1661" spans="1:11" s="122" customFormat="1">
      <c r="A1661" s="128" t="s">
        <v>1603</v>
      </c>
      <c r="B1661" s="127">
        <v>144000</v>
      </c>
      <c r="C1661" s="127">
        <f t="shared" si="60"/>
        <v>543600</v>
      </c>
      <c r="D1661" s="129"/>
      <c r="E1661" s="130" t="s">
        <v>6069</v>
      </c>
      <c r="F1661" s="131"/>
      <c r="G1661" s="126"/>
      <c r="H1661" s="126"/>
      <c r="I1661" s="126"/>
      <c r="J1661" s="126"/>
      <c r="K1661" s="126"/>
    </row>
    <row r="1662" spans="1:11" s="122" customFormat="1">
      <c r="A1662" s="128" t="s">
        <v>1604</v>
      </c>
      <c r="B1662" s="127">
        <v>145000</v>
      </c>
      <c r="C1662" s="127">
        <f t="shared" si="60"/>
        <v>547300</v>
      </c>
      <c r="D1662" s="129"/>
      <c r="E1662" s="130" t="s">
        <v>6069</v>
      </c>
      <c r="F1662" s="131"/>
      <c r="G1662" s="126"/>
      <c r="H1662" s="126"/>
      <c r="I1662" s="126"/>
      <c r="J1662" s="126"/>
      <c r="K1662" s="126"/>
    </row>
    <row r="1663" spans="1:11" s="122" customFormat="1">
      <c r="A1663" s="128" t="s">
        <v>1605</v>
      </c>
      <c r="B1663" s="127">
        <v>146000</v>
      </c>
      <c r="C1663" s="127">
        <f t="shared" si="60"/>
        <v>551000</v>
      </c>
      <c r="D1663" s="129"/>
      <c r="E1663" s="130" t="s">
        <v>6069</v>
      </c>
      <c r="F1663" s="131"/>
      <c r="G1663" s="126"/>
      <c r="H1663" s="126"/>
      <c r="I1663" s="126"/>
      <c r="J1663" s="126"/>
      <c r="K1663" s="126"/>
    </row>
    <row r="1664" spans="1:11" s="122" customFormat="1">
      <c r="A1664" s="128" t="s">
        <v>1606</v>
      </c>
      <c r="B1664" s="127">
        <v>147000</v>
      </c>
      <c r="C1664" s="127">
        <f t="shared" si="60"/>
        <v>554700</v>
      </c>
      <c r="D1664" s="129"/>
      <c r="E1664" s="130" t="s">
        <v>6069</v>
      </c>
      <c r="F1664" s="131"/>
      <c r="G1664" s="126"/>
      <c r="H1664" s="126"/>
      <c r="I1664" s="126"/>
      <c r="J1664" s="126"/>
      <c r="K1664" s="126"/>
    </row>
    <row r="1665" spans="1:11" s="122" customFormat="1">
      <c r="A1665" s="128" t="s">
        <v>1607</v>
      </c>
      <c r="B1665" s="127">
        <v>148000</v>
      </c>
      <c r="C1665" s="127">
        <f t="shared" si="60"/>
        <v>558400</v>
      </c>
      <c r="D1665" s="129"/>
      <c r="E1665" s="130" t="s">
        <v>6069</v>
      </c>
      <c r="F1665" s="131"/>
      <c r="G1665" s="126"/>
      <c r="H1665" s="126"/>
      <c r="I1665" s="126"/>
      <c r="J1665" s="126"/>
      <c r="K1665" s="126"/>
    </row>
    <row r="1666" spans="1:11" s="122" customFormat="1">
      <c r="A1666" s="128" t="s">
        <v>1608</v>
      </c>
      <c r="B1666" s="127">
        <v>149000</v>
      </c>
      <c r="C1666" s="127">
        <f t="shared" si="60"/>
        <v>562100</v>
      </c>
      <c r="D1666" s="129"/>
      <c r="E1666" s="130" t="s">
        <v>6069</v>
      </c>
      <c r="F1666" s="131"/>
      <c r="G1666" s="126"/>
      <c r="H1666" s="126"/>
      <c r="I1666" s="126"/>
      <c r="J1666" s="126"/>
      <c r="K1666" s="126"/>
    </row>
    <row r="1667" spans="1:11" s="122" customFormat="1">
      <c r="A1667" s="128" t="s">
        <v>1609</v>
      </c>
      <c r="B1667" s="127">
        <v>150000</v>
      </c>
      <c r="C1667" s="127">
        <f t="shared" si="60"/>
        <v>565800</v>
      </c>
      <c r="D1667" s="129"/>
      <c r="E1667" s="130" t="s">
        <v>6069</v>
      </c>
      <c r="F1667" s="131"/>
      <c r="G1667" s="126"/>
      <c r="H1667" s="126"/>
      <c r="I1667" s="126"/>
      <c r="J1667" s="126"/>
      <c r="K1667" s="126"/>
    </row>
    <row r="1668" spans="1:11" s="122" customFormat="1">
      <c r="A1668" s="128" t="s">
        <v>1610</v>
      </c>
      <c r="B1668" s="127">
        <v>1000</v>
      </c>
      <c r="C1668" s="127">
        <v>31500</v>
      </c>
      <c r="D1668" s="129">
        <f t="shared" ref="D1668:D1731" si="61">SUM($G$3)*(B1668*0.001)</f>
        <v>980</v>
      </c>
      <c r="E1668" s="130" t="s">
        <v>6069</v>
      </c>
      <c r="F1668" s="131"/>
      <c r="G1668" s="126"/>
      <c r="H1668" s="126"/>
      <c r="I1668" s="126"/>
      <c r="J1668" s="126"/>
      <c r="K1668" s="126"/>
    </row>
    <row r="1669" spans="1:11" s="122" customFormat="1">
      <c r="A1669" s="128" t="s">
        <v>1611</v>
      </c>
      <c r="B1669" s="127">
        <v>2000</v>
      </c>
      <c r="C1669" s="127">
        <f>C1668+16000</f>
        <v>47500</v>
      </c>
      <c r="D1669" s="129">
        <f t="shared" si="61"/>
        <v>1960</v>
      </c>
      <c r="E1669" s="130" t="s">
        <v>6069</v>
      </c>
      <c r="F1669" s="131"/>
      <c r="G1669" s="126"/>
      <c r="H1669" s="126"/>
      <c r="I1669" s="126"/>
      <c r="J1669" s="126"/>
      <c r="K1669" s="126"/>
    </row>
    <row r="1670" spans="1:11" s="122" customFormat="1">
      <c r="A1670" s="128" t="s">
        <v>1612</v>
      </c>
      <c r="B1670" s="127">
        <v>3000</v>
      </c>
      <c r="C1670" s="127">
        <f t="shared" ref="C1670:C1733" si="62">C1669+16000</f>
        <v>63500</v>
      </c>
      <c r="D1670" s="129">
        <f t="shared" si="61"/>
        <v>2940</v>
      </c>
      <c r="E1670" s="130" t="s">
        <v>6069</v>
      </c>
      <c r="F1670" s="131"/>
      <c r="G1670" s="126"/>
      <c r="H1670" s="126"/>
      <c r="I1670" s="126"/>
      <c r="J1670" s="126"/>
      <c r="K1670" s="126"/>
    </row>
    <row r="1671" spans="1:11" s="122" customFormat="1">
      <c r="A1671" s="128" t="s">
        <v>1613</v>
      </c>
      <c r="B1671" s="127">
        <v>4000</v>
      </c>
      <c r="C1671" s="127">
        <f t="shared" si="62"/>
        <v>79500</v>
      </c>
      <c r="D1671" s="129">
        <f t="shared" si="61"/>
        <v>3920</v>
      </c>
      <c r="E1671" s="130" t="s">
        <v>6069</v>
      </c>
      <c r="F1671" s="131"/>
      <c r="G1671" s="126"/>
      <c r="H1671" s="126"/>
      <c r="I1671" s="126"/>
      <c r="J1671" s="126"/>
      <c r="K1671" s="126"/>
    </row>
    <row r="1672" spans="1:11" s="122" customFormat="1">
      <c r="A1672" s="128" t="s">
        <v>1614</v>
      </c>
      <c r="B1672" s="127">
        <v>5000</v>
      </c>
      <c r="C1672" s="127">
        <f t="shared" si="62"/>
        <v>95500</v>
      </c>
      <c r="D1672" s="129">
        <f t="shared" si="61"/>
        <v>4900</v>
      </c>
      <c r="E1672" s="130" t="s">
        <v>6069</v>
      </c>
      <c r="F1672" s="131"/>
      <c r="G1672" s="126"/>
      <c r="H1672" s="126"/>
      <c r="I1672" s="126"/>
      <c r="J1672" s="126"/>
      <c r="K1672" s="126"/>
    </row>
    <row r="1673" spans="1:11" s="122" customFormat="1">
      <c r="A1673" s="128" t="s">
        <v>1615</v>
      </c>
      <c r="B1673" s="127">
        <v>6000</v>
      </c>
      <c r="C1673" s="127">
        <f t="shared" si="62"/>
        <v>111500</v>
      </c>
      <c r="D1673" s="129">
        <f t="shared" si="61"/>
        <v>5880</v>
      </c>
      <c r="E1673" s="130" t="s">
        <v>6069</v>
      </c>
      <c r="F1673" s="131"/>
      <c r="G1673" s="126"/>
      <c r="H1673" s="126"/>
      <c r="I1673" s="126"/>
      <c r="J1673" s="126"/>
      <c r="K1673" s="126"/>
    </row>
    <row r="1674" spans="1:11" s="122" customFormat="1">
      <c r="A1674" s="128" t="s">
        <v>1616</v>
      </c>
      <c r="B1674" s="127">
        <v>7000</v>
      </c>
      <c r="C1674" s="127">
        <f t="shared" si="62"/>
        <v>127500</v>
      </c>
      <c r="D1674" s="129">
        <f t="shared" si="61"/>
        <v>6860</v>
      </c>
      <c r="E1674" s="130" t="s">
        <v>6069</v>
      </c>
      <c r="F1674" s="131"/>
      <c r="G1674" s="126"/>
      <c r="H1674" s="126"/>
      <c r="I1674" s="126"/>
      <c r="J1674" s="126"/>
      <c r="K1674" s="126"/>
    </row>
    <row r="1675" spans="1:11" s="122" customFormat="1">
      <c r="A1675" s="128" t="s">
        <v>1617</v>
      </c>
      <c r="B1675" s="127">
        <v>8000</v>
      </c>
      <c r="C1675" s="127">
        <f t="shared" si="62"/>
        <v>143500</v>
      </c>
      <c r="D1675" s="129">
        <f t="shared" si="61"/>
        <v>7840</v>
      </c>
      <c r="E1675" s="130" t="s">
        <v>6069</v>
      </c>
      <c r="F1675" s="131"/>
      <c r="G1675" s="126"/>
      <c r="H1675" s="126"/>
      <c r="I1675" s="126"/>
      <c r="J1675" s="126"/>
      <c r="K1675" s="126"/>
    </row>
    <row r="1676" spans="1:11" s="122" customFormat="1">
      <c r="A1676" s="128" t="s">
        <v>1618</v>
      </c>
      <c r="B1676" s="127">
        <v>9000</v>
      </c>
      <c r="C1676" s="127">
        <f t="shared" si="62"/>
        <v>159500</v>
      </c>
      <c r="D1676" s="129">
        <f t="shared" si="61"/>
        <v>8820</v>
      </c>
      <c r="E1676" s="130" t="s">
        <v>6069</v>
      </c>
      <c r="F1676" s="131"/>
      <c r="G1676" s="126"/>
      <c r="H1676" s="126"/>
      <c r="I1676" s="126"/>
      <c r="J1676" s="126"/>
      <c r="K1676" s="126"/>
    </row>
    <row r="1677" spans="1:11" s="122" customFormat="1">
      <c r="A1677" s="128" t="s">
        <v>1619</v>
      </c>
      <c r="B1677" s="127">
        <v>10000</v>
      </c>
      <c r="C1677" s="127">
        <f t="shared" si="62"/>
        <v>175500</v>
      </c>
      <c r="D1677" s="129">
        <f t="shared" si="61"/>
        <v>9800</v>
      </c>
      <c r="E1677" s="130" t="s">
        <v>6069</v>
      </c>
      <c r="F1677" s="131"/>
      <c r="G1677" s="126"/>
      <c r="H1677" s="126"/>
      <c r="I1677" s="126"/>
      <c r="J1677" s="126"/>
      <c r="K1677" s="126"/>
    </row>
    <row r="1678" spans="1:11" s="122" customFormat="1">
      <c r="A1678" s="128" t="s">
        <v>1620</v>
      </c>
      <c r="B1678" s="127">
        <v>11000</v>
      </c>
      <c r="C1678" s="127">
        <f t="shared" si="62"/>
        <v>191500</v>
      </c>
      <c r="D1678" s="129">
        <f t="shared" si="61"/>
        <v>10780</v>
      </c>
      <c r="E1678" s="130" t="s">
        <v>6069</v>
      </c>
      <c r="F1678" s="131"/>
      <c r="G1678" s="126"/>
      <c r="H1678" s="126"/>
      <c r="I1678" s="126"/>
      <c r="J1678" s="126"/>
      <c r="K1678" s="126"/>
    </row>
    <row r="1679" spans="1:11" s="122" customFormat="1">
      <c r="A1679" s="128" t="s">
        <v>1621</v>
      </c>
      <c r="B1679" s="127">
        <v>12000</v>
      </c>
      <c r="C1679" s="127">
        <f t="shared" si="62"/>
        <v>207500</v>
      </c>
      <c r="D1679" s="129">
        <f t="shared" si="61"/>
        <v>11760</v>
      </c>
      <c r="E1679" s="130" t="s">
        <v>6069</v>
      </c>
      <c r="F1679" s="131"/>
      <c r="G1679" s="126"/>
      <c r="H1679" s="126"/>
      <c r="I1679" s="126"/>
      <c r="J1679" s="126"/>
      <c r="K1679" s="126"/>
    </row>
    <row r="1680" spans="1:11" s="122" customFormat="1">
      <c r="A1680" s="128" t="s">
        <v>1622</v>
      </c>
      <c r="B1680" s="127">
        <v>13000</v>
      </c>
      <c r="C1680" s="127">
        <f t="shared" si="62"/>
        <v>223500</v>
      </c>
      <c r="D1680" s="129">
        <f t="shared" si="61"/>
        <v>12740</v>
      </c>
      <c r="E1680" s="130" t="s">
        <v>6069</v>
      </c>
      <c r="F1680" s="131"/>
      <c r="G1680" s="126"/>
      <c r="H1680" s="126"/>
      <c r="I1680" s="126"/>
      <c r="J1680" s="126"/>
      <c r="K1680" s="126"/>
    </row>
    <row r="1681" spans="1:11" s="122" customFormat="1">
      <c r="A1681" s="128" t="s">
        <v>1623</v>
      </c>
      <c r="B1681" s="127">
        <v>14000</v>
      </c>
      <c r="C1681" s="127">
        <f t="shared" si="62"/>
        <v>239500</v>
      </c>
      <c r="D1681" s="129">
        <f t="shared" si="61"/>
        <v>13720</v>
      </c>
      <c r="E1681" s="130" t="s">
        <v>6069</v>
      </c>
      <c r="F1681" s="131"/>
      <c r="G1681" s="126"/>
      <c r="H1681" s="126"/>
      <c r="I1681" s="126"/>
      <c r="J1681" s="126"/>
      <c r="K1681" s="126"/>
    </row>
    <row r="1682" spans="1:11" s="122" customFormat="1">
      <c r="A1682" s="128" t="s">
        <v>1624</v>
      </c>
      <c r="B1682" s="127">
        <v>15000</v>
      </c>
      <c r="C1682" s="127">
        <f t="shared" si="62"/>
        <v>255500</v>
      </c>
      <c r="D1682" s="129">
        <f t="shared" si="61"/>
        <v>14700</v>
      </c>
      <c r="E1682" s="130" t="s">
        <v>6069</v>
      </c>
      <c r="F1682" s="131"/>
      <c r="G1682" s="126"/>
      <c r="H1682" s="126"/>
      <c r="I1682" s="126"/>
      <c r="J1682" s="126"/>
      <c r="K1682" s="126"/>
    </row>
    <row r="1683" spans="1:11" s="122" customFormat="1">
      <c r="A1683" s="128" t="s">
        <v>1625</v>
      </c>
      <c r="B1683" s="127">
        <v>16000</v>
      </c>
      <c r="C1683" s="127">
        <f t="shared" si="62"/>
        <v>271500</v>
      </c>
      <c r="D1683" s="129">
        <f t="shared" si="61"/>
        <v>15680</v>
      </c>
      <c r="E1683" s="130" t="s">
        <v>6069</v>
      </c>
      <c r="F1683" s="131"/>
      <c r="G1683" s="126"/>
      <c r="H1683" s="126"/>
      <c r="I1683" s="126"/>
      <c r="J1683" s="126"/>
      <c r="K1683" s="126"/>
    </row>
    <row r="1684" spans="1:11" s="122" customFormat="1">
      <c r="A1684" s="128" t="s">
        <v>1626</v>
      </c>
      <c r="B1684" s="127">
        <v>17000</v>
      </c>
      <c r="C1684" s="127">
        <f t="shared" si="62"/>
        <v>287500</v>
      </c>
      <c r="D1684" s="129">
        <f t="shared" si="61"/>
        <v>16660</v>
      </c>
      <c r="E1684" s="130" t="s">
        <v>6069</v>
      </c>
      <c r="F1684" s="131"/>
      <c r="G1684" s="126"/>
      <c r="H1684" s="126"/>
      <c r="I1684" s="126"/>
      <c r="J1684" s="126"/>
      <c r="K1684" s="126"/>
    </row>
    <row r="1685" spans="1:11" s="122" customFormat="1">
      <c r="A1685" s="128" t="s">
        <v>1627</v>
      </c>
      <c r="B1685" s="127">
        <v>18000</v>
      </c>
      <c r="C1685" s="127">
        <f t="shared" si="62"/>
        <v>303500</v>
      </c>
      <c r="D1685" s="129">
        <f t="shared" si="61"/>
        <v>17640</v>
      </c>
      <c r="E1685" s="130" t="s">
        <v>6069</v>
      </c>
      <c r="F1685" s="131"/>
      <c r="G1685" s="126"/>
      <c r="H1685" s="126"/>
      <c r="I1685" s="126"/>
      <c r="J1685" s="126"/>
      <c r="K1685" s="126"/>
    </row>
    <row r="1686" spans="1:11" s="122" customFormat="1">
      <c r="A1686" s="128" t="s">
        <v>1628</v>
      </c>
      <c r="B1686" s="127">
        <v>19000</v>
      </c>
      <c r="C1686" s="127">
        <f t="shared" si="62"/>
        <v>319500</v>
      </c>
      <c r="D1686" s="129">
        <f t="shared" si="61"/>
        <v>18620</v>
      </c>
      <c r="E1686" s="130" t="s">
        <v>6069</v>
      </c>
      <c r="F1686" s="131"/>
      <c r="G1686" s="126"/>
      <c r="H1686" s="126"/>
      <c r="I1686" s="126"/>
      <c r="J1686" s="126"/>
      <c r="K1686" s="126"/>
    </row>
    <row r="1687" spans="1:11" s="122" customFormat="1">
      <c r="A1687" s="128" t="s">
        <v>1629</v>
      </c>
      <c r="B1687" s="127">
        <v>20000</v>
      </c>
      <c r="C1687" s="127">
        <f t="shared" si="62"/>
        <v>335500</v>
      </c>
      <c r="D1687" s="129">
        <f t="shared" si="61"/>
        <v>19600</v>
      </c>
      <c r="E1687" s="130" t="s">
        <v>6069</v>
      </c>
      <c r="F1687" s="131"/>
      <c r="G1687" s="126"/>
      <c r="H1687" s="126"/>
      <c r="I1687" s="126"/>
      <c r="J1687" s="126"/>
      <c r="K1687" s="126"/>
    </row>
    <row r="1688" spans="1:11" s="122" customFormat="1">
      <c r="A1688" s="128" t="s">
        <v>1630</v>
      </c>
      <c r="B1688" s="127">
        <v>21000</v>
      </c>
      <c r="C1688" s="127">
        <f t="shared" si="62"/>
        <v>351500</v>
      </c>
      <c r="D1688" s="129">
        <f t="shared" si="61"/>
        <v>20580</v>
      </c>
      <c r="E1688" s="130" t="s">
        <v>6069</v>
      </c>
      <c r="F1688" s="131"/>
      <c r="G1688" s="126"/>
      <c r="H1688" s="126"/>
      <c r="I1688" s="126"/>
      <c r="J1688" s="126"/>
      <c r="K1688" s="126"/>
    </row>
    <row r="1689" spans="1:11" s="122" customFormat="1">
      <c r="A1689" s="128" t="s">
        <v>1631</v>
      </c>
      <c r="B1689" s="127">
        <v>22000</v>
      </c>
      <c r="C1689" s="127">
        <f t="shared" si="62"/>
        <v>367500</v>
      </c>
      <c r="D1689" s="129">
        <f t="shared" si="61"/>
        <v>21560</v>
      </c>
      <c r="E1689" s="130" t="s">
        <v>6069</v>
      </c>
      <c r="F1689" s="131"/>
      <c r="G1689" s="126"/>
      <c r="H1689" s="126"/>
      <c r="I1689" s="126"/>
      <c r="J1689" s="126"/>
      <c r="K1689" s="126"/>
    </row>
    <row r="1690" spans="1:11" s="122" customFormat="1">
      <c r="A1690" s="128" t="s">
        <v>1632</v>
      </c>
      <c r="B1690" s="127">
        <v>23000</v>
      </c>
      <c r="C1690" s="127">
        <f t="shared" si="62"/>
        <v>383500</v>
      </c>
      <c r="D1690" s="129">
        <f t="shared" si="61"/>
        <v>22540</v>
      </c>
      <c r="E1690" s="130" t="s">
        <v>6069</v>
      </c>
      <c r="F1690" s="131"/>
      <c r="G1690" s="126"/>
      <c r="H1690" s="126"/>
      <c r="I1690" s="126"/>
      <c r="J1690" s="126"/>
      <c r="K1690" s="126"/>
    </row>
    <row r="1691" spans="1:11" s="122" customFormat="1">
      <c r="A1691" s="128" t="s">
        <v>1633</v>
      </c>
      <c r="B1691" s="127">
        <v>24000</v>
      </c>
      <c r="C1691" s="127">
        <f t="shared" si="62"/>
        <v>399500</v>
      </c>
      <c r="D1691" s="129">
        <f t="shared" si="61"/>
        <v>23520</v>
      </c>
      <c r="E1691" s="130" t="s">
        <v>6069</v>
      </c>
      <c r="F1691" s="131"/>
      <c r="G1691" s="126"/>
      <c r="H1691" s="126"/>
      <c r="I1691" s="126"/>
      <c r="J1691" s="126"/>
      <c r="K1691" s="126"/>
    </row>
    <row r="1692" spans="1:11" s="122" customFormat="1">
      <c r="A1692" s="128" t="s">
        <v>1634</v>
      </c>
      <c r="B1692" s="127">
        <v>25000</v>
      </c>
      <c r="C1692" s="127">
        <f t="shared" si="62"/>
        <v>415500</v>
      </c>
      <c r="D1692" s="129">
        <f t="shared" si="61"/>
        <v>24500</v>
      </c>
      <c r="E1692" s="130" t="s">
        <v>6069</v>
      </c>
      <c r="F1692" s="131"/>
      <c r="G1692" s="126"/>
      <c r="H1692" s="126"/>
      <c r="I1692" s="126"/>
      <c r="J1692" s="126"/>
      <c r="K1692" s="126"/>
    </row>
    <row r="1693" spans="1:11" s="122" customFormat="1">
      <c r="A1693" s="128" t="s">
        <v>1635</v>
      </c>
      <c r="B1693" s="127">
        <v>26000</v>
      </c>
      <c r="C1693" s="127">
        <f t="shared" si="62"/>
        <v>431500</v>
      </c>
      <c r="D1693" s="129">
        <f t="shared" si="61"/>
        <v>25480</v>
      </c>
      <c r="E1693" s="130" t="s">
        <v>6069</v>
      </c>
      <c r="F1693" s="131"/>
      <c r="G1693" s="126"/>
      <c r="H1693" s="126"/>
      <c r="I1693" s="126"/>
      <c r="J1693" s="126"/>
      <c r="K1693" s="126"/>
    </row>
    <row r="1694" spans="1:11" s="122" customFormat="1">
      <c r="A1694" s="128" t="s">
        <v>1636</v>
      </c>
      <c r="B1694" s="127">
        <v>27000</v>
      </c>
      <c r="C1694" s="127">
        <f t="shared" si="62"/>
        <v>447500</v>
      </c>
      <c r="D1694" s="129">
        <f t="shared" si="61"/>
        <v>26460</v>
      </c>
      <c r="E1694" s="130" t="s">
        <v>6069</v>
      </c>
      <c r="F1694" s="131"/>
      <c r="G1694" s="126"/>
      <c r="H1694" s="126"/>
      <c r="I1694" s="126"/>
      <c r="J1694" s="126"/>
      <c r="K1694" s="126"/>
    </row>
    <row r="1695" spans="1:11" s="122" customFormat="1">
      <c r="A1695" s="128" t="s">
        <v>1637</v>
      </c>
      <c r="B1695" s="127">
        <v>28000</v>
      </c>
      <c r="C1695" s="127">
        <f t="shared" si="62"/>
        <v>463500</v>
      </c>
      <c r="D1695" s="129">
        <f t="shared" si="61"/>
        <v>27440</v>
      </c>
      <c r="E1695" s="130" t="s">
        <v>6069</v>
      </c>
      <c r="F1695" s="131"/>
      <c r="G1695" s="126"/>
      <c r="H1695" s="126"/>
      <c r="I1695" s="126"/>
      <c r="J1695" s="126"/>
      <c r="K1695" s="126"/>
    </row>
    <row r="1696" spans="1:11" s="122" customFormat="1">
      <c r="A1696" s="128" t="s">
        <v>1638</v>
      </c>
      <c r="B1696" s="127">
        <v>29000</v>
      </c>
      <c r="C1696" s="127">
        <f t="shared" si="62"/>
        <v>479500</v>
      </c>
      <c r="D1696" s="129">
        <f t="shared" si="61"/>
        <v>28420</v>
      </c>
      <c r="E1696" s="130" t="s">
        <v>6069</v>
      </c>
      <c r="F1696" s="131"/>
      <c r="G1696" s="126"/>
      <c r="H1696" s="126"/>
      <c r="I1696" s="126"/>
      <c r="J1696" s="126"/>
      <c r="K1696" s="126"/>
    </row>
    <row r="1697" spans="1:11" s="122" customFormat="1">
      <c r="A1697" s="128" t="s">
        <v>1639</v>
      </c>
      <c r="B1697" s="127">
        <v>30000</v>
      </c>
      <c r="C1697" s="127">
        <f t="shared" si="62"/>
        <v>495500</v>
      </c>
      <c r="D1697" s="129">
        <f t="shared" si="61"/>
        <v>29400</v>
      </c>
      <c r="E1697" s="130" t="s">
        <v>6069</v>
      </c>
      <c r="F1697" s="131"/>
      <c r="G1697" s="126"/>
      <c r="H1697" s="126"/>
      <c r="I1697" s="126"/>
      <c r="J1697" s="126"/>
      <c r="K1697" s="126"/>
    </row>
    <row r="1698" spans="1:11" s="122" customFormat="1">
      <c r="A1698" s="128" t="s">
        <v>1640</v>
      </c>
      <c r="B1698" s="127">
        <v>31000</v>
      </c>
      <c r="C1698" s="127">
        <f t="shared" si="62"/>
        <v>511500</v>
      </c>
      <c r="D1698" s="129">
        <f t="shared" si="61"/>
        <v>30380</v>
      </c>
      <c r="E1698" s="130" t="s">
        <v>6069</v>
      </c>
      <c r="F1698" s="131"/>
      <c r="G1698" s="126"/>
      <c r="H1698" s="126"/>
      <c r="I1698" s="126"/>
      <c r="J1698" s="126"/>
      <c r="K1698" s="126"/>
    </row>
    <row r="1699" spans="1:11" s="122" customFormat="1">
      <c r="A1699" s="128" t="s">
        <v>1641</v>
      </c>
      <c r="B1699" s="127">
        <v>32000</v>
      </c>
      <c r="C1699" s="127">
        <f t="shared" si="62"/>
        <v>527500</v>
      </c>
      <c r="D1699" s="129">
        <f t="shared" si="61"/>
        <v>31360</v>
      </c>
      <c r="E1699" s="130" t="s">
        <v>6069</v>
      </c>
      <c r="F1699" s="131"/>
      <c r="G1699" s="126"/>
      <c r="H1699" s="126"/>
      <c r="I1699" s="126"/>
      <c r="J1699" s="126"/>
      <c r="K1699" s="126"/>
    </row>
    <row r="1700" spans="1:11" s="122" customFormat="1">
      <c r="A1700" s="128" t="s">
        <v>1642</v>
      </c>
      <c r="B1700" s="127">
        <v>33000</v>
      </c>
      <c r="C1700" s="127">
        <f t="shared" si="62"/>
        <v>543500</v>
      </c>
      <c r="D1700" s="129">
        <f t="shared" si="61"/>
        <v>32340</v>
      </c>
      <c r="E1700" s="130" t="s">
        <v>6069</v>
      </c>
      <c r="F1700" s="131"/>
      <c r="G1700" s="126"/>
      <c r="H1700" s="126"/>
      <c r="I1700" s="126"/>
      <c r="J1700" s="126"/>
      <c r="K1700" s="126"/>
    </row>
    <row r="1701" spans="1:11" s="122" customFormat="1">
      <c r="A1701" s="128" t="s">
        <v>1643</v>
      </c>
      <c r="B1701" s="127">
        <v>34000</v>
      </c>
      <c r="C1701" s="127">
        <f t="shared" si="62"/>
        <v>559500</v>
      </c>
      <c r="D1701" s="129">
        <f t="shared" si="61"/>
        <v>33320</v>
      </c>
      <c r="E1701" s="130" t="s">
        <v>6069</v>
      </c>
      <c r="F1701" s="131"/>
      <c r="G1701" s="126"/>
      <c r="H1701" s="126"/>
      <c r="I1701" s="126"/>
      <c r="J1701" s="126"/>
      <c r="K1701" s="126"/>
    </row>
    <row r="1702" spans="1:11" s="122" customFormat="1">
      <c r="A1702" s="128" t="s">
        <v>1644</v>
      </c>
      <c r="B1702" s="127">
        <v>35000</v>
      </c>
      <c r="C1702" s="127">
        <f t="shared" si="62"/>
        <v>575500</v>
      </c>
      <c r="D1702" s="129">
        <f t="shared" si="61"/>
        <v>34300</v>
      </c>
      <c r="E1702" s="130" t="s">
        <v>6069</v>
      </c>
      <c r="F1702" s="131"/>
      <c r="G1702" s="126"/>
      <c r="H1702" s="126"/>
      <c r="I1702" s="126"/>
      <c r="J1702" s="126"/>
      <c r="K1702" s="126"/>
    </row>
    <row r="1703" spans="1:11" s="122" customFormat="1">
      <c r="A1703" s="128" t="s">
        <v>1645</v>
      </c>
      <c r="B1703" s="127">
        <v>36000</v>
      </c>
      <c r="C1703" s="127">
        <f t="shared" si="62"/>
        <v>591500</v>
      </c>
      <c r="D1703" s="129">
        <f t="shared" si="61"/>
        <v>35280</v>
      </c>
      <c r="E1703" s="130" t="s">
        <v>6069</v>
      </c>
      <c r="F1703" s="131"/>
      <c r="G1703" s="126"/>
      <c r="H1703" s="126"/>
      <c r="I1703" s="126"/>
      <c r="J1703" s="126"/>
      <c r="K1703" s="126"/>
    </row>
    <row r="1704" spans="1:11" s="122" customFormat="1">
      <c r="A1704" s="128" t="s">
        <v>1646</v>
      </c>
      <c r="B1704" s="127">
        <v>37000</v>
      </c>
      <c r="C1704" s="127">
        <f t="shared" si="62"/>
        <v>607500</v>
      </c>
      <c r="D1704" s="129">
        <f t="shared" si="61"/>
        <v>36260</v>
      </c>
      <c r="E1704" s="130" t="s">
        <v>6069</v>
      </c>
      <c r="F1704" s="131"/>
      <c r="G1704" s="126"/>
      <c r="H1704" s="126"/>
      <c r="I1704" s="126"/>
      <c r="J1704" s="126"/>
      <c r="K1704" s="126"/>
    </row>
    <row r="1705" spans="1:11" s="122" customFormat="1">
      <c r="A1705" s="128" t="s">
        <v>1647</v>
      </c>
      <c r="B1705" s="127">
        <v>38000</v>
      </c>
      <c r="C1705" s="127">
        <f t="shared" si="62"/>
        <v>623500</v>
      </c>
      <c r="D1705" s="129">
        <f t="shared" si="61"/>
        <v>37240</v>
      </c>
      <c r="E1705" s="130" t="s">
        <v>6069</v>
      </c>
      <c r="F1705" s="131"/>
      <c r="G1705" s="126"/>
      <c r="H1705" s="126"/>
      <c r="I1705" s="126"/>
      <c r="J1705" s="126"/>
      <c r="K1705" s="126"/>
    </row>
    <row r="1706" spans="1:11" s="122" customFormat="1">
      <c r="A1706" s="128" t="s">
        <v>1648</v>
      </c>
      <c r="B1706" s="127">
        <v>39000</v>
      </c>
      <c r="C1706" s="127">
        <f t="shared" si="62"/>
        <v>639500</v>
      </c>
      <c r="D1706" s="129">
        <f t="shared" si="61"/>
        <v>38220</v>
      </c>
      <c r="E1706" s="130" t="s">
        <v>6069</v>
      </c>
      <c r="F1706" s="131"/>
      <c r="G1706" s="126"/>
      <c r="H1706" s="126"/>
      <c r="I1706" s="126"/>
      <c r="J1706" s="126"/>
      <c r="K1706" s="126"/>
    </row>
    <row r="1707" spans="1:11" s="122" customFormat="1">
      <c r="A1707" s="128" t="s">
        <v>1649</v>
      </c>
      <c r="B1707" s="127">
        <v>40000</v>
      </c>
      <c r="C1707" s="127">
        <f t="shared" si="62"/>
        <v>655500</v>
      </c>
      <c r="D1707" s="129">
        <f t="shared" si="61"/>
        <v>39200</v>
      </c>
      <c r="E1707" s="130" t="s">
        <v>6069</v>
      </c>
      <c r="F1707" s="131"/>
      <c r="G1707" s="126"/>
      <c r="H1707" s="126"/>
      <c r="I1707" s="126"/>
      <c r="J1707" s="126"/>
      <c r="K1707" s="126"/>
    </row>
    <row r="1708" spans="1:11" s="122" customFormat="1">
      <c r="A1708" s="128" t="s">
        <v>1650</v>
      </c>
      <c r="B1708" s="127">
        <v>41000</v>
      </c>
      <c r="C1708" s="127">
        <f t="shared" si="62"/>
        <v>671500</v>
      </c>
      <c r="D1708" s="129">
        <f t="shared" si="61"/>
        <v>40180</v>
      </c>
      <c r="E1708" s="130" t="s">
        <v>6069</v>
      </c>
      <c r="F1708" s="131"/>
      <c r="G1708" s="126"/>
      <c r="H1708" s="126"/>
      <c r="I1708" s="126"/>
      <c r="J1708" s="126"/>
      <c r="K1708" s="126"/>
    </row>
    <row r="1709" spans="1:11" s="122" customFormat="1">
      <c r="A1709" s="128" t="s">
        <v>1651</v>
      </c>
      <c r="B1709" s="127">
        <v>42000</v>
      </c>
      <c r="C1709" s="127">
        <f t="shared" si="62"/>
        <v>687500</v>
      </c>
      <c r="D1709" s="129">
        <f t="shared" si="61"/>
        <v>41160</v>
      </c>
      <c r="E1709" s="130" t="s">
        <v>6069</v>
      </c>
      <c r="F1709" s="131"/>
      <c r="G1709" s="126"/>
      <c r="H1709" s="126"/>
      <c r="I1709" s="126"/>
      <c r="J1709" s="126"/>
      <c r="K1709" s="126"/>
    </row>
    <row r="1710" spans="1:11" s="122" customFormat="1">
      <c r="A1710" s="128" t="s">
        <v>1652</v>
      </c>
      <c r="B1710" s="127">
        <v>43000</v>
      </c>
      <c r="C1710" s="127">
        <f t="shared" si="62"/>
        <v>703500</v>
      </c>
      <c r="D1710" s="129">
        <f t="shared" si="61"/>
        <v>42140</v>
      </c>
      <c r="E1710" s="130" t="s">
        <v>6069</v>
      </c>
      <c r="F1710" s="131"/>
      <c r="G1710" s="126"/>
      <c r="H1710" s="126"/>
      <c r="I1710" s="126"/>
      <c r="J1710" s="126"/>
      <c r="K1710" s="126"/>
    </row>
    <row r="1711" spans="1:11" s="122" customFormat="1">
      <c r="A1711" s="128" t="s">
        <v>1653</v>
      </c>
      <c r="B1711" s="127">
        <v>44000</v>
      </c>
      <c r="C1711" s="127">
        <f t="shared" si="62"/>
        <v>719500</v>
      </c>
      <c r="D1711" s="129">
        <f t="shared" si="61"/>
        <v>43120</v>
      </c>
      <c r="E1711" s="130" t="s">
        <v>6069</v>
      </c>
      <c r="F1711" s="131"/>
      <c r="G1711" s="126"/>
      <c r="H1711" s="126"/>
      <c r="I1711" s="126"/>
      <c r="J1711" s="126"/>
      <c r="K1711" s="126"/>
    </row>
    <row r="1712" spans="1:11" s="122" customFormat="1">
      <c r="A1712" s="128" t="s">
        <v>1654</v>
      </c>
      <c r="B1712" s="127">
        <v>45000</v>
      </c>
      <c r="C1712" s="127">
        <f t="shared" si="62"/>
        <v>735500</v>
      </c>
      <c r="D1712" s="129">
        <f t="shared" si="61"/>
        <v>44100</v>
      </c>
      <c r="E1712" s="130" t="s">
        <v>6069</v>
      </c>
      <c r="F1712" s="131"/>
      <c r="G1712" s="126"/>
      <c r="H1712" s="126"/>
      <c r="I1712" s="126"/>
      <c r="J1712" s="126"/>
      <c r="K1712" s="126"/>
    </row>
    <row r="1713" spans="1:11" s="122" customFormat="1">
      <c r="A1713" s="128" t="s">
        <v>1655</v>
      </c>
      <c r="B1713" s="127">
        <v>46000</v>
      </c>
      <c r="C1713" s="127">
        <f t="shared" si="62"/>
        <v>751500</v>
      </c>
      <c r="D1713" s="129">
        <f t="shared" si="61"/>
        <v>45080</v>
      </c>
      <c r="E1713" s="130" t="s">
        <v>6069</v>
      </c>
      <c r="F1713" s="131"/>
      <c r="G1713" s="126"/>
      <c r="H1713" s="126"/>
      <c r="I1713" s="126"/>
      <c r="J1713" s="126"/>
      <c r="K1713" s="126"/>
    </row>
    <row r="1714" spans="1:11" s="122" customFormat="1">
      <c r="A1714" s="128" t="s">
        <v>1656</v>
      </c>
      <c r="B1714" s="127">
        <v>47000</v>
      </c>
      <c r="C1714" s="127">
        <f t="shared" si="62"/>
        <v>767500</v>
      </c>
      <c r="D1714" s="129">
        <f t="shared" si="61"/>
        <v>46060</v>
      </c>
      <c r="E1714" s="130" t="s">
        <v>6069</v>
      </c>
      <c r="F1714" s="131"/>
      <c r="G1714" s="126"/>
      <c r="H1714" s="126"/>
      <c r="I1714" s="126"/>
      <c r="J1714" s="126"/>
      <c r="K1714" s="126"/>
    </row>
    <row r="1715" spans="1:11" s="122" customFormat="1">
      <c r="A1715" s="128" t="s">
        <v>1657</v>
      </c>
      <c r="B1715" s="127">
        <v>48000</v>
      </c>
      <c r="C1715" s="127">
        <f t="shared" si="62"/>
        <v>783500</v>
      </c>
      <c r="D1715" s="129">
        <f t="shared" si="61"/>
        <v>47040</v>
      </c>
      <c r="E1715" s="130" t="s">
        <v>6069</v>
      </c>
      <c r="F1715" s="131"/>
      <c r="G1715" s="126"/>
      <c r="H1715" s="126"/>
      <c r="I1715" s="126"/>
      <c r="J1715" s="126"/>
      <c r="K1715" s="126"/>
    </row>
    <row r="1716" spans="1:11" s="122" customFormat="1">
      <c r="A1716" s="128" t="s">
        <v>1658</v>
      </c>
      <c r="B1716" s="127">
        <v>49000</v>
      </c>
      <c r="C1716" s="127">
        <f t="shared" si="62"/>
        <v>799500</v>
      </c>
      <c r="D1716" s="129">
        <f t="shared" si="61"/>
        <v>48020</v>
      </c>
      <c r="E1716" s="130" t="s">
        <v>6069</v>
      </c>
      <c r="F1716" s="131"/>
      <c r="G1716" s="126"/>
      <c r="H1716" s="126"/>
      <c r="I1716" s="126"/>
      <c r="J1716" s="126"/>
      <c r="K1716" s="126"/>
    </row>
    <row r="1717" spans="1:11" s="122" customFormat="1">
      <c r="A1717" s="128" t="s">
        <v>1659</v>
      </c>
      <c r="B1717" s="127">
        <v>50000</v>
      </c>
      <c r="C1717" s="127">
        <f t="shared" si="62"/>
        <v>815500</v>
      </c>
      <c r="D1717" s="129">
        <f t="shared" si="61"/>
        <v>49000</v>
      </c>
      <c r="E1717" s="130" t="s">
        <v>6069</v>
      </c>
      <c r="F1717" s="131"/>
      <c r="G1717" s="126"/>
      <c r="H1717" s="126"/>
      <c r="I1717" s="126"/>
      <c r="J1717" s="126"/>
      <c r="K1717" s="126"/>
    </row>
    <row r="1718" spans="1:11" s="122" customFormat="1">
      <c r="A1718" s="128" t="s">
        <v>1660</v>
      </c>
      <c r="B1718" s="127">
        <v>51000</v>
      </c>
      <c r="C1718" s="127">
        <f t="shared" si="62"/>
        <v>831500</v>
      </c>
      <c r="D1718" s="129">
        <f t="shared" si="61"/>
        <v>49980</v>
      </c>
      <c r="E1718" s="130" t="s">
        <v>6069</v>
      </c>
      <c r="F1718" s="131"/>
      <c r="G1718" s="126"/>
      <c r="H1718" s="126"/>
      <c r="I1718" s="126"/>
      <c r="J1718" s="126"/>
      <c r="K1718" s="126"/>
    </row>
    <row r="1719" spans="1:11" s="122" customFormat="1">
      <c r="A1719" s="128" t="s">
        <v>1661</v>
      </c>
      <c r="B1719" s="127">
        <v>52000</v>
      </c>
      <c r="C1719" s="127">
        <f t="shared" si="62"/>
        <v>847500</v>
      </c>
      <c r="D1719" s="129">
        <f t="shared" si="61"/>
        <v>50960</v>
      </c>
      <c r="E1719" s="130" t="s">
        <v>6069</v>
      </c>
      <c r="F1719" s="131"/>
      <c r="G1719" s="126"/>
      <c r="H1719" s="126"/>
      <c r="I1719" s="126"/>
      <c r="J1719" s="126"/>
      <c r="K1719" s="126"/>
    </row>
    <row r="1720" spans="1:11" s="122" customFormat="1">
      <c r="A1720" s="128" t="s">
        <v>1662</v>
      </c>
      <c r="B1720" s="127">
        <v>53000</v>
      </c>
      <c r="C1720" s="127">
        <f t="shared" si="62"/>
        <v>863500</v>
      </c>
      <c r="D1720" s="129">
        <f t="shared" si="61"/>
        <v>51940</v>
      </c>
      <c r="E1720" s="130" t="s">
        <v>6069</v>
      </c>
      <c r="F1720" s="131"/>
      <c r="G1720" s="126"/>
      <c r="H1720" s="126"/>
      <c r="I1720" s="126"/>
      <c r="J1720" s="126"/>
      <c r="K1720" s="126"/>
    </row>
    <row r="1721" spans="1:11" s="122" customFormat="1">
      <c r="A1721" s="128" t="s">
        <v>1663</v>
      </c>
      <c r="B1721" s="127">
        <v>54000</v>
      </c>
      <c r="C1721" s="127">
        <f t="shared" si="62"/>
        <v>879500</v>
      </c>
      <c r="D1721" s="129">
        <f t="shared" si="61"/>
        <v>52920</v>
      </c>
      <c r="E1721" s="130" t="s">
        <v>6069</v>
      </c>
      <c r="F1721" s="131"/>
      <c r="G1721" s="126"/>
      <c r="H1721" s="126"/>
      <c r="I1721" s="126"/>
      <c r="J1721" s="126"/>
      <c r="K1721" s="126"/>
    </row>
    <row r="1722" spans="1:11" s="122" customFormat="1">
      <c r="A1722" s="128" t="s">
        <v>1664</v>
      </c>
      <c r="B1722" s="127">
        <v>55000</v>
      </c>
      <c r="C1722" s="127">
        <f t="shared" si="62"/>
        <v>895500</v>
      </c>
      <c r="D1722" s="129">
        <f t="shared" si="61"/>
        <v>53900</v>
      </c>
      <c r="E1722" s="130" t="s">
        <v>6069</v>
      </c>
      <c r="F1722" s="131"/>
      <c r="G1722" s="126"/>
      <c r="H1722" s="126"/>
      <c r="I1722" s="126"/>
      <c r="J1722" s="126"/>
      <c r="K1722" s="126"/>
    </row>
    <row r="1723" spans="1:11" s="122" customFormat="1">
      <c r="A1723" s="128" t="s">
        <v>1665</v>
      </c>
      <c r="B1723" s="127">
        <v>56000</v>
      </c>
      <c r="C1723" s="127">
        <f t="shared" si="62"/>
        <v>911500</v>
      </c>
      <c r="D1723" s="129">
        <f t="shared" si="61"/>
        <v>54880</v>
      </c>
      <c r="E1723" s="130" t="s">
        <v>6069</v>
      </c>
      <c r="F1723" s="131"/>
      <c r="G1723" s="126"/>
      <c r="H1723" s="126"/>
      <c r="I1723" s="126"/>
      <c r="J1723" s="126"/>
      <c r="K1723" s="126"/>
    </row>
    <row r="1724" spans="1:11" s="122" customFormat="1">
      <c r="A1724" s="128" t="s">
        <v>1666</v>
      </c>
      <c r="B1724" s="127">
        <v>57000</v>
      </c>
      <c r="C1724" s="127">
        <f t="shared" si="62"/>
        <v>927500</v>
      </c>
      <c r="D1724" s="129">
        <f t="shared" si="61"/>
        <v>55860</v>
      </c>
      <c r="E1724" s="130" t="s">
        <v>6069</v>
      </c>
      <c r="F1724" s="131"/>
      <c r="G1724" s="126"/>
      <c r="H1724" s="126"/>
      <c r="I1724" s="126"/>
      <c r="J1724" s="126"/>
      <c r="K1724" s="126"/>
    </row>
    <row r="1725" spans="1:11" s="122" customFormat="1">
      <c r="A1725" s="128" t="s">
        <v>1667</v>
      </c>
      <c r="B1725" s="127">
        <v>58000</v>
      </c>
      <c r="C1725" s="127">
        <f t="shared" si="62"/>
        <v>943500</v>
      </c>
      <c r="D1725" s="129">
        <f t="shared" si="61"/>
        <v>56840</v>
      </c>
      <c r="E1725" s="130" t="s">
        <v>6069</v>
      </c>
      <c r="F1725" s="131"/>
      <c r="G1725" s="126"/>
      <c r="H1725" s="126"/>
      <c r="I1725" s="126"/>
      <c r="J1725" s="126"/>
      <c r="K1725" s="126"/>
    </row>
    <row r="1726" spans="1:11" s="122" customFormat="1">
      <c r="A1726" s="128" t="s">
        <v>1668</v>
      </c>
      <c r="B1726" s="127">
        <v>59000</v>
      </c>
      <c r="C1726" s="127">
        <f t="shared" si="62"/>
        <v>959500</v>
      </c>
      <c r="D1726" s="129">
        <f t="shared" si="61"/>
        <v>57820</v>
      </c>
      <c r="E1726" s="130" t="s">
        <v>6069</v>
      </c>
      <c r="F1726" s="131"/>
      <c r="G1726" s="126"/>
      <c r="H1726" s="126"/>
      <c r="I1726" s="126"/>
      <c r="J1726" s="126"/>
      <c r="K1726" s="126"/>
    </row>
    <row r="1727" spans="1:11" s="122" customFormat="1">
      <c r="A1727" s="128" t="s">
        <v>1669</v>
      </c>
      <c r="B1727" s="127">
        <v>60000</v>
      </c>
      <c r="C1727" s="127">
        <f t="shared" si="62"/>
        <v>975500</v>
      </c>
      <c r="D1727" s="129">
        <f t="shared" si="61"/>
        <v>58800</v>
      </c>
      <c r="E1727" s="130" t="s">
        <v>6069</v>
      </c>
      <c r="F1727" s="131"/>
      <c r="G1727" s="126"/>
      <c r="H1727" s="126"/>
      <c r="I1727" s="126"/>
      <c r="J1727" s="126"/>
      <c r="K1727" s="126"/>
    </row>
    <row r="1728" spans="1:11" s="122" customFormat="1">
      <c r="A1728" s="128" t="s">
        <v>1670</v>
      </c>
      <c r="B1728" s="127">
        <v>61000</v>
      </c>
      <c r="C1728" s="127">
        <f t="shared" si="62"/>
        <v>991500</v>
      </c>
      <c r="D1728" s="129">
        <f t="shared" si="61"/>
        <v>59780</v>
      </c>
      <c r="E1728" s="130" t="s">
        <v>6069</v>
      </c>
      <c r="F1728" s="131"/>
      <c r="G1728" s="126"/>
      <c r="H1728" s="126"/>
      <c r="I1728" s="126"/>
      <c r="J1728" s="126"/>
      <c r="K1728" s="126"/>
    </row>
    <row r="1729" spans="1:11" s="122" customFormat="1">
      <c r="A1729" s="128" t="s">
        <v>1671</v>
      </c>
      <c r="B1729" s="127">
        <v>62000</v>
      </c>
      <c r="C1729" s="127">
        <f t="shared" si="62"/>
        <v>1007500</v>
      </c>
      <c r="D1729" s="129">
        <f t="shared" si="61"/>
        <v>60760</v>
      </c>
      <c r="E1729" s="130" t="s">
        <v>6069</v>
      </c>
      <c r="F1729" s="131"/>
      <c r="G1729" s="126"/>
      <c r="H1729" s="126"/>
      <c r="I1729" s="126"/>
      <c r="J1729" s="126"/>
      <c r="K1729" s="126"/>
    </row>
    <row r="1730" spans="1:11" s="122" customFormat="1">
      <c r="A1730" s="128" t="s">
        <v>1672</v>
      </c>
      <c r="B1730" s="127">
        <v>63000</v>
      </c>
      <c r="C1730" s="127">
        <f t="shared" si="62"/>
        <v>1023500</v>
      </c>
      <c r="D1730" s="129">
        <f t="shared" si="61"/>
        <v>61740</v>
      </c>
      <c r="E1730" s="130" t="s">
        <v>6069</v>
      </c>
      <c r="F1730" s="131"/>
      <c r="G1730" s="126"/>
      <c r="H1730" s="126"/>
      <c r="I1730" s="126"/>
      <c r="J1730" s="126"/>
      <c r="K1730" s="126"/>
    </row>
    <row r="1731" spans="1:11" s="122" customFormat="1">
      <c r="A1731" s="128" t="s">
        <v>1673</v>
      </c>
      <c r="B1731" s="127">
        <v>64000</v>
      </c>
      <c r="C1731" s="127">
        <f t="shared" si="62"/>
        <v>1039500</v>
      </c>
      <c r="D1731" s="129">
        <f t="shared" si="61"/>
        <v>62720</v>
      </c>
      <c r="E1731" s="130" t="s">
        <v>6069</v>
      </c>
      <c r="F1731" s="131"/>
      <c r="G1731" s="126"/>
      <c r="H1731" s="126"/>
      <c r="I1731" s="126"/>
      <c r="J1731" s="126"/>
      <c r="K1731" s="126"/>
    </row>
    <row r="1732" spans="1:11" s="122" customFormat="1">
      <c r="A1732" s="128" t="s">
        <v>1674</v>
      </c>
      <c r="B1732" s="127">
        <v>65000</v>
      </c>
      <c r="C1732" s="127">
        <f t="shared" si="62"/>
        <v>1055500</v>
      </c>
      <c r="D1732" s="129">
        <f t="shared" ref="D1732:D1767" si="63">SUM($G$3)*(B1732*0.001)</f>
        <v>63700</v>
      </c>
      <c r="E1732" s="130" t="s">
        <v>6069</v>
      </c>
      <c r="F1732" s="131"/>
      <c r="G1732" s="126"/>
      <c r="H1732" s="126"/>
      <c r="I1732" s="126"/>
      <c r="J1732" s="126"/>
      <c r="K1732" s="126"/>
    </row>
    <row r="1733" spans="1:11" s="122" customFormat="1">
      <c r="A1733" s="128" t="s">
        <v>1675</v>
      </c>
      <c r="B1733" s="127">
        <v>66000</v>
      </c>
      <c r="C1733" s="127">
        <f t="shared" si="62"/>
        <v>1071500</v>
      </c>
      <c r="D1733" s="129">
        <f t="shared" si="63"/>
        <v>64680</v>
      </c>
      <c r="E1733" s="130" t="s">
        <v>6069</v>
      </c>
      <c r="F1733" s="131"/>
      <c r="G1733" s="126"/>
      <c r="H1733" s="126"/>
      <c r="I1733" s="126"/>
      <c r="J1733" s="126"/>
      <c r="K1733" s="126"/>
    </row>
    <row r="1734" spans="1:11" s="122" customFormat="1">
      <c r="A1734" s="128" t="s">
        <v>1676</v>
      </c>
      <c r="B1734" s="127">
        <v>67000</v>
      </c>
      <c r="C1734" s="127">
        <f t="shared" ref="C1734:C1767" si="64">C1733+16000</f>
        <v>1087500</v>
      </c>
      <c r="D1734" s="129">
        <f t="shared" si="63"/>
        <v>65660</v>
      </c>
      <c r="E1734" s="130" t="s">
        <v>6069</v>
      </c>
      <c r="F1734" s="131"/>
      <c r="G1734" s="126"/>
      <c r="H1734" s="126"/>
      <c r="I1734" s="126"/>
      <c r="J1734" s="126"/>
      <c r="K1734" s="126"/>
    </row>
    <row r="1735" spans="1:11" s="122" customFormat="1">
      <c r="A1735" s="128" t="s">
        <v>1677</v>
      </c>
      <c r="B1735" s="127">
        <v>68000</v>
      </c>
      <c r="C1735" s="127">
        <f t="shared" si="64"/>
        <v>1103500</v>
      </c>
      <c r="D1735" s="129">
        <f t="shared" si="63"/>
        <v>66640</v>
      </c>
      <c r="E1735" s="130" t="s">
        <v>6069</v>
      </c>
      <c r="F1735" s="131"/>
      <c r="G1735" s="126"/>
      <c r="H1735" s="126"/>
      <c r="I1735" s="126"/>
      <c r="J1735" s="126"/>
      <c r="K1735" s="126"/>
    </row>
    <row r="1736" spans="1:11" s="122" customFormat="1">
      <c r="A1736" s="128" t="s">
        <v>1678</v>
      </c>
      <c r="B1736" s="127">
        <v>69000</v>
      </c>
      <c r="C1736" s="127">
        <f t="shared" si="64"/>
        <v>1119500</v>
      </c>
      <c r="D1736" s="129">
        <f t="shared" si="63"/>
        <v>67620</v>
      </c>
      <c r="E1736" s="130" t="s">
        <v>6069</v>
      </c>
      <c r="F1736" s="131"/>
      <c r="G1736" s="126"/>
      <c r="H1736" s="126"/>
      <c r="I1736" s="126"/>
      <c r="J1736" s="126"/>
      <c r="K1736" s="126"/>
    </row>
    <row r="1737" spans="1:11" s="122" customFormat="1">
      <c r="A1737" s="128" t="s">
        <v>1679</v>
      </c>
      <c r="B1737" s="127">
        <v>70000</v>
      </c>
      <c r="C1737" s="127">
        <f t="shared" si="64"/>
        <v>1135500</v>
      </c>
      <c r="D1737" s="129">
        <f t="shared" si="63"/>
        <v>68600</v>
      </c>
      <c r="E1737" s="130" t="s">
        <v>6069</v>
      </c>
      <c r="F1737" s="131"/>
      <c r="G1737" s="126"/>
      <c r="H1737" s="126"/>
      <c r="I1737" s="126"/>
      <c r="J1737" s="126"/>
      <c r="K1737" s="126"/>
    </row>
    <row r="1738" spans="1:11" s="122" customFormat="1">
      <c r="A1738" s="128" t="s">
        <v>1680</v>
      </c>
      <c r="B1738" s="127">
        <v>71000</v>
      </c>
      <c r="C1738" s="127">
        <f t="shared" si="64"/>
        <v>1151500</v>
      </c>
      <c r="D1738" s="129">
        <f t="shared" si="63"/>
        <v>69580</v>
      </c>
      <c r="E1738" s="130" t="s">
        <v>6069</v>
      </c>
      <c r="F1738" s="131"/>
      <c r="G1738" s="126"/>
      <c r="H1738" s="126"/>
      <c r="I1738" s="126"/>
      <c r="J1738" s="126"/>
      <c r="K1738" s="126"/>
    </row>
    <row r="1739" spans="1:11" s="122" customFormat="1">
      <c r="A1739" s="128" t="s">
        <v>1681</v>
      </c>
      <c r="B1739" s="127">
        <v>72000</v>
      </c>
      <c r="C1739" s="127">
        <f t="shared" si="64"/>
        <v>1167500</v>
      </c>
      <c r="D1739" s="129">
        <f t="shared" si="63"/>
        <v>70560</v>
      </c>
      <c r="E1739" s="130" t="s">
        <v>6069</v>
      </c>
      <c r="F1739" s="131"/>
      <c r="G1739" s="126"/>
      <c r="H1739" s="126"/>
      <c r="I1739" s="126"/>
      <c r="J1739" s="126"/>
      <c r="K1739" s="126"/>
    </row>
    <row r="1740" spans="1:11" s="122" customFormat="1">
      <c r="A1740" s="128" t="s">
        <v>1682</v>
      </c>
      <c r="B1740" s="127">
        <v>73000</v>
      </c>
      <c r="C1740" s="127">
        <f t="shared" si="64"/>
        <v>1183500</v>
      </c>
      <c r="D1740" s="129">
        <f t="shared" si="63"/>
        <v>71540</v>
      </c>
      <c r="E1740" s="130" t="s">
        <v>6069</v>
      </c>
      <c r="F1740" s="131"/>
      <c r="G1740" s="126"/>
      <c r="H1740" s="126"/>
      <c r="I1740" s="126"/>
      <c r="J1740" s="126"/>
      <c r="K1740" s="126"/>
    </row>
    <row r="1741" spans="1:11" s="122" customFormat="1">
      <c r="A1741" s="128" t="s">
        <v>1683</v>
      </c>
      <c r="B1741" s="127">
        <v>74000</v>
      </c>
      <c r="C1741" s="127">
        <f t="shared" si="64"/>
        <v>1199500</v>
      </c>
      <c r="D1741" s="129">
        <f t="shared" si="63"/>
        <v>72520</v>
      </c>
      <c r="E1741" s="130" t="s">
        <v>6069</v>
      </c>
      <c r="F1741" s="131"/>
      <c r="G1741" s="126"/>
      <c r="H1741" s="126"/>
      <c r="I1741" s="126"/>
      <c r="J1741" s="126"/>
      <c r="K1741" s="126"/>
    </row>
    <row r="1742" spans="1:11" s="122" customFormat="1">
      <c r="A1742" s="128" t="s">
        <v>1684</v>
      </c>
      <c r="B1742" s="127">
        <v>75000</v>
      </c>
      <c r="C1742" s="127">
        <f t="shared" si="64"/>
        <v>1215500</v>
      </c>
      <c r="D1742" s="129">
        <f t="shared" si="63"/>
        <v>73500</v>
      </c>
      <c r="E1742" s="130" t="s">
        <v>6069</v>
      </c>
      <c r="F1742" s="131"/>
      <c r="G1742" s="126"/>
      <c r="H1742" s="126"/>
      <c r="I1742" s="126"/>
      <c r="J1742" s="126"/>
      <c r="K1742" s="126"/>
    </row>
    <row r="1743" spans="1:11" s="122" customFormat="1">
      <c r="A1743" s="128" t="s">
        <v>1685</v>
      </c>
      <c r="B1743" s="127">
        <v>76000</v>
      </c>
      <c r="C1743" s="127">
        <f t="shared" si="64"/>
        <v>1231500</v>
      </c>
      <c r="D1743" s="129">
        <f t="shared" si="63"/>
        <v>74480</v>
      </c>
      <c r="E1743" s="130" t="s">
        <v>6069</v>
      </c>
      <c r="F1743" s="131"/>
      <c r="G1743" s="126"/>
      <c r="H1743" s="126"/>
      <c r="I1743" s="126"/>
      <c r="J1743" s="126"/>
      <c r="K1743" s="126"/>
    </row>
    <row r="1744" spans="1:11" s="122" customFormat="1">
      <c r="A1744" s="128" t="s">
        <v>1686</v>
      </c>
      <c r="B1744" s="127">
        <v>77000</v>
      </c>
      <c r="C1744" s="127">
        <f t="shared" si="64"/>
        <v>1247500</v>
      </c>
      <c r="D1744" s="129">
        <f t="shared" si="63"/>
        <v>75460</v>
      </c>
      <c r="E1744" s="130" t="s">
        <v>6069</v>
      </c>
      <c r="F1744" s="131"/>
      <c r="G1744" s="126"/>
      <c r="H1744" s="126"/>
      <c r="I1744" s="126"/>
      <c r="J1744" s="126"/>
      <c r="K1744" s="126"/>
    </row>
    <row r="1745" spans="1:11" s="122" customFormat="1">
      <c r="A1745" s="128" t="s">
        <v>1687</v>
      </c>
      <c r="B1745" s="127">
        <v>78000</v>
      </c>
      <c r="C1745" s="127">
        <f t="shared" si="64"/>
        <v>1263500</v>
      </c>
      <c r="D1745" s="129">
        <f t="shared" si="63"/>
        <v>76440</v>
      </c>
      <c r="E1745" s="130" t="s">
        <v>6069</v>
      </c>
      <c r="F1745" s="131"/>
      <c r="G1745" s="126"/>
      <c r="H1745" s="126"/>
      <c r="I1745" s="126"/>
      <c r="J1745" s="126"/>
      <c r="K1745" s="126"/>
    </row>
    <row r="1746" spans="1:11" s="122" customFormat="1">
      <c r="A1746" s="128" t="s">
        <v>1688</v>
      </c>
      <c r="B1746" s="127">
        <v>79000</v>
      </c>
      <c r="C1746" s="127">
        <f t="shared" si="64"/>
        <v>1279500</v>
      </c>
      <c r="D1746" s="129">
        <f t="shared" si="63"/>
        <v>77420</v>
      </c>
      <c r="E1746" s="130" t="s">
        <v>6069</v>
      </c>
      <c r="F1746" s="131"/>
      <c r="G1746" s="126"/>
      <c r="H1746" s="126"/>
      <c r="I1746" s="126"/>
      <c r="J1746" s="126"/>
      <c r="K1746" s="126"/>
    </row>
    <row r="1747" spans="1:11" s="122" customFormat="1">
      <c r="A1747" s="128" t="s">
        <v>1689</v>
      </c>
      <c r="B1747" s="127">
        <v>80000</v>
      </c>
      <c r="C1747" s="127">
        <f t="shared" si="64"/>
        <v>1295500</v>
      </c>
      <c r="D1747" s="129">
        <f t="shared" si="63"/>
        <v>78400</v>
      </c>
      <c r="E1747" s="130" t="s">
        <v>6069</v>
      </c>
      <c r="F1747" s="131"/>
      <c r="G1747" s="126"/>
      <c r="H1747" s="126"/>
      <c r="I1747" s="126"/>
      <c r="J1747" s="126"/>
      <c r="K1747" s="126"/>
    </row>
    <row r="1748" spans="1:11" s="122" customFormat="1">
      <c r="A1748" s="128" t="s">
        <v>1690</v>
      </c>
      <c r="B1748" s="127">
        <v>81000</v>
      </c>
      <c r="C1748" s="127">
        <f t="shared" si="64"/>
        <v>1311500</v>
      </c>
      <c r="D1748" s="129">
        <f t="shared" si="63"/>
        <v>79380</v>
      </c>
      <c r="E1748" s="130" t="s">
        <v>6069</v>
      </c>
      <c r="F1748" s="131"/>
      <c r="G1748" s="126"/>
      <c r="H1748" s="126"/>
      <c r="I1748" s="126"/>
      <c r="J1748" s="126"/>
      <c r="K1748" s="126"/>
    </row>
    <row r="1749" spans="1:11" s="122" customFormat="1">
      <c r="A1749" s="128" t="s">
        <v>1691</v>
      </c>
      <c r="B1749" s="127">
        <v>82000</v>
      </c>
      <c r="C1749" s="127">
        <f t="shared" si="64"/>
        <v>1327500</v>
      </c>
      <c r="D1749" s="129">
        <f t="shared" si="63"/>
        <v>80360</v>
      </c>
      <c r="E1749" s="130" t="s">
        <v>6069</v>
      </c>
      <c r="F1749" s="131"/>
      <c r="G1749" s="126"/>
      <c r="H1749" s="126"/>
      <c r="I1749" s="126"/>
      <c r="J1749" s="126"/>
      <c r="K1749" s="126"/>
    </row>
    <row r="1750" spans="1:11" s="122" customFormat="1">
      <c r="A1750" s="128" t="s">
        <v>1692</v>
      </c>
      <c r="B1750" s="127">
        <v>83000</v>
      </c>
      <c r="C1750" s="127">
        <f t="shared" si="64"/>
        <v>1343500</v>
      </c>
      <c r="D1750" s="129">
        <f t="shared" si="63"/>
        <v>81340</v>
      </c>
      <c r="E1750" s="130" t="s">
        <v>6069</v>
      </c>
      <c r="F1750" s="131"/>
      <c r="G1750" s="126"/>
      <c r="H1750" s="126"/>
      <c r="I1750" s="126"/>
      <c r="J1750" s="126"/>
      <c r="K1750" s="126"/>
    </row>
    <row r="1751" spans="1:11" s="122" customFormat="1">
      <c r="A1751" s="128" t="s">
        <v>1693</v>
      </c>
      <c r="B1751" s="127">
        <v>84000</v>
      </c>
      <c r="C1751" s="127">
        <f t="shared" si="64"/>
        <v>1359500</v>
      </c>
      <c r="D1751" s="129">
        <f t="shared" si="63"/>
        <v>82320</v>
      </c>
      <c r="E1751" s="130" t="s">
        <v>6069</v>
      </c>
      <c r="F1751" s="131"/>
      <c r="G1751" s="126"/>
      <c r="H1751" s="126"/>
      <c r="I1751" s="126"/>
      <c r="J1751" s="126"/>
      <c r="K1751" s="126"/>
    </row>
    <row r="1752" spans="1:11" s="122" customFormat="1">
      <c r="A1752" s="128" t="s">
        <v>1694</v>
      </c>
      <c r="B1752" s="127">
        <v>85000</v>
      </c>
      <c r="C1752" s="127">
        <f t="shared" si="64"/>
        <v>1375500</v>
      </c>
      <c r="D1752" s="129">
        <f t="shared" si="63"/>
        <v>83300</v>
      </c>
      <c r="E1752" s="130" t="s">
        <v>6069</v>
      </c>
      <c r="F1752" s="131"/>
      <c r="G1752" s="126"/>
      <c r="H1752" s="126"/>
      <c r="I1752" s="126"/>
      <c r="J1752" s="126"/>
      <c r="K1752" s="126"/>
    </row>
    <row r="1753" spans="1:11" s="122" customFormat="1">
      <c r="A1753" s="128" t="s">
        <v>1695</v>
      </c>
      <c r="B1753" s="127">
        <v>86000</v>
      </c>
      <c r="C1753" s="127">
        <f t="shared" si="64"/>
        <v>1391500</v>
      </c>
      <c r="D1753" s="129">
        <f t="shared" si="63"/>
        <v>84280</v>
      </c>
      <c r="E1753" s="130" t="s">
        <v>6069</v>
      </c>
      <c r="F1753" s="131"/>
      <c r="G1753" s="126"/>
      <c r="H1753" s="126"/>
      <c r="I1753" s="126"/>
      <c r="J1753" s="126"/>
      <c r="K1753" s="126"/>
    </row>
    <row r="1754" spans="1:11" s="122" customFormat="1">
      <c r="A1754" s="128" t="s">
        <v>1696</v>
      </c>
      <c r="B1754" s="127">
        <v>87000</v>
      </c>
      <c r="C1754" s="127">
        <f t="shared" si="64"/>
        <v>1407500</v>
      </c>
      <c r="D1754" s="129">
        <f t="shared" si="63"/>
        <v>85260</v>
      </c>
      <c r="E1754" s="130" t="s">
        <v>6069</v>
      </c>
      <c r="F1754" s="131"/>
      <c r="G1754" s="126"/>
      <c r="H1754" s="126"/>
      <c r="I1754" s="126"/>
      <c r="J1754" s="126"/>
      <c r="K1754" s="126"/>
    </row>
    <row r="1755" spans="1:11" s="122" customFormat="1">
      <c r="A1755" s="128" t="s">
        <v>1697</v>
      </c>
      <c r="B1755" s="127">
        <v>88000</v>
      </c>
      <c r="C1755" s="127">
        <f t="shared" si="64"/>
        <v>1423500</v>
      </c>
      <c r="D1755" s="129">
        <f t="shared" si="63"/>
        <v>86240</v>
      </c>
      <c r="E1755" s="130" t="s">
        <v>6069</v>
      </c>
      <c r="F1755" s="131"/>
      <c r="G1755" s="126"/>
      <c r="H1755" s="126"/>
      <c r="I1755" s="126"/>
      <c r="J1755" s="126"/>
      <c r="K1755" s="126"/>
    </row>
    <row r="1756" spans="1:11" s="122" customFormat="1">
      <c r="A1756" s="128" t="s">
        <v>1698</v>
      </c>
      <c r="B1756" s="127">
        <v>89000</v>
      </c>
      <c r="C1756" s="127">
        <f t="shared" si="64"/>
        <v>1439500</v>
      </c>
      <c r="D1756" s="129">
        <f t="shared" si="63"/>
        <v>87220</v>
      </c>
      <c r="E1756" s="130" t="s">
        <v>6069</v>
      </c>
      <c r="F1756" s="131"/>
      <c r="G1756" s="126"/>
      <c r="H1756" s="126"/>
      <c r="I1756" s="126"/>
      <c r="J1756" s="126"/>
      <c r="K1756" s="126"/>
    </row>
    <row r="1757" spans="1:11" s="122" customFormat="1">
      <c r="A1757" s="128" t="s">
        <v>1699</v>
      </c>
      <c r="B1757" s="127">
        <v>90000</v>
      </c>
      <c r="C1757" s="127">
        <f t="shared" si="64"/>
        <v>1455500</v>
      </c>
      <c r="D1757" s="129">
        <f t="shared" si="63"/>
        <v>88200</v>
      </c>
      <c r="E1757" s="130" t="s">
        <v>6069</v>
      </c>
      <c r="F1757" s="131"/>
      <c r="G1757" s="126"/>
      <c r="H1757" s="126"/>
      <c r="I1757" s="126"/>
      <c r="J1757" s="126"/>
      <c r="K1757" s="126"/>
    </row>
    <row r="1758" spans="1:11" s="122" customFormat="1">
      <c r="A1758" s="128" t="s">
        <v>1700</v>
      </c>
      <c r="B1758" s="127">
        <v>91000</v>
      </c>
      <c r="C1758" s="127">
        <f t="shared" si="64"/>
        <v>1471500</v>
      </c>
      <c r="D1758" s="129">
        <f t="shared" si="63"/>
        <v>89180</v>
      </c>
      <c r="E1758" s="130" t="s">
        <v>6069</v>
      </c>
      <c r="F1758" s="131"/>
      <c r="G1758" s="126"/>
      <c r="H1758" s="126"/>
      <c r="I1758" s="126"/>
      <c r="J1758" s="126"/>
      <c r="K1758" s="126"/>
    </row>
    <row r="1759" spans="1:11" s="122" customFormat="1">
      <c r="A1759" s="128" t="s">
        <v>1701</v>
      </c>
      <c r="B1759" s="127">
        <v>92000</v>
      </c>
      <c r="C1759" s="127">
        <f t="shared" si="64"/>
        <v>1487500</v>
      </c>
      <c r="D1759" s="129">
        <f t="shared" si="63"/>
        <v>90160</v>
      </c>
      <c r="E1759" s="130" t="s">
        <v>6069</v>
      </c>
      <c r="F1759" s="131"/>
      <c r="G1759" s="126"/>
      <c r="H1759" s="126"/>
      <c r="I1759" s="126"/>
      <c r="J1759" s="126"/>
      <c r="K1759" s="126"/>
    </row>
    <row r="1760" spans="1:11" s="122" customFormat="1">
      <c r="A1760" s="128" t="s">
        <v>1702</v>
      </c>
      <c r="B1760" s="127">
        <v>93000</v>
      </c>
      <c r="C1760" s="127">
        <f t="shared" si="64"/>
        <v>1503500</v>
      </c>
      <c r="D1760" s="129">
        <f t="shared" si="63"/>
        <v>91140</v>
      </c>
      <c r="E1760" s="130" t="s">
        <v>6069</v>
      </c>
      <c r="F1760" s="131"/>
      <c r="G1760" s="126"/>
      <c r="H1760" s="126"/>
      <c r="I1760" s="126"/>
      <c r="J1760" s="126"/>
      <c r="K1760" s="126"/>
    </row>
    <row r="1761" spans="1:11" s="122" customFormat="1">
      <c r="A1761" s="128" t="s">
        <v>1703</v>
      </c>
      <c r="B1761" s="127">
        <v>94000</v>
      </c>
      <c r="C1761" s="127">
        <f t="shared" si="64"/>
        <v>1519500</v>
      </c>
      <c r="D1761" s="129">
        <f t="shared" si="63"/>
        <v>92120</v>
      </c>
      <c r="E1761" s="130" t="s">
        <v>6069</v>
      </c>
      <c r="F1761" s="131"/>
      <c r="G1761" s="126"/>
      <c r="H1761" s="126"/>
      <c r="I1761" s="126"/>
      <c r="J1761" s="126"/>
      <c r="K1761" s="126"/>
    </row>
    <row r="1762" spans="1:11" s="122" customFormat="1">
      <c r="A1762" s="128" t="s">
        <v>1704</v>
      </c>
      <c r="B1762" s="127">
        <v>95000</v>
      </c>
      <c r="C1762" s="127">
        <f t="shared" si="64"/>
        <v>1535500</v>
      </c>
      <c r="D1762" s="129">
        <f t="shared" si="63"/>
        <v>93100</v>
      </c>
      <c r="E1762" s="130" t="s">
        <v>6069</v>
      </c>
      <c r="F1762" s="131"/>
      <c r="G1762" s="126"/>
      <c r="H1762" s="126"/>
      <c r="I1762" s="126"/>
      <c r="J1762" s="126"/>
      <c r="K1762" s="126"/>
    </row>
    <row r="1763" spans="1:11" s="122" customFormat="1">
      <c r="A1763" s="128" t="s">
        <v>1705</v>
      </c>
      <c r="B1763" s="127">
        <v>96000</v>
      </c>
      <c r="C1763" s="127">
        <f t="shared" si="64"/>
        <v>1551500</v>
      </c>
      <c r="D1763" s="129">
        <f t="shared" si="63"/>
        <v>94080</v>
      </c>
      <c r="E1763" s="130" t="s">
        <v>6069</v>
      </c>
      <c r="F1763" s="131"/>
      <c r="G1763" s="126"/>
      <c r="H1763" s="126"/>
      <c r="I1763" s="126"/>
      <c r="J1763" s="126"/>
      <c r="K1763" s="126"/>
    </row>
    <row r="1764" spans="1:11" s="122" customFormat="1">
      <c r="A1764" s="128" t="s">
        <v>1706</v>
      </c>
      <c r="B1764" s="127">
        <v>97000</v>
      </c>
      <c r="C1764" s="127">
        <f t="shared" si="64"/>
        <v>1567500</v>
      </c>
      <c r="D1764" s="129">
        <f t="shared" si="63"/>
        <v>95060</v>
      </c>
      <c r="E1764" s="130" t="s">
        <v>6069</v>
      </c>
      <c r="F1764" s="131"/>
      <c r="G1764" s="126"/>
      <c r="H1764" s="126"/>
      <c r="I1764" s="126"/>
      <c r="J1764" s="126"/>
      <c r="K1764" s="126"/>
    </row>
    <row r="1765" spans="1:11" s="122" customFormat="1">
      <c r="A1765" s="128" t="s">
        <v>1707</v>
      </c>
      <c r="B1765" s="127">
        <v>98000</v>
      </c>
      <c r="C1765" s="127">
        <f t="shared" si="64"/>
        <v>1583500</v>
      </c>
      <c r="D1765" s="129">
        <f t="shared" si="63"/>
        <v>96040</v>
      </c>
      <c r="E1765" s="130" t="s">
        <v>6069</v>
      </c>
      <c r="F1765" s="131"/>
      <c r="G1765" s="126"/>
      <c r="H1765" s="126"/>
      <c r="I1765" s="126"/>
      <c r="J1765" s="126"/>
      <c r="K1765" s="126"/>
    </row>
    <row r="1766" spans="1:11" s="122" customFormat="1">
      <c r="A1766" s="128" t="s">
        <v>1708</v>
      </c>
      <c r="B1766" s="127">
        <v>99000</v>
      </c>
      <c r="C1766" s="127">
        <f t="shared" si="64"/>
        <v>1599500</v>
      </c>
      <c r="D1766" s="129">
        <f t="shared" si="63"/>
        <v>97020</v>
      </c>
      <c r="E1766" s="130" t="s">
        <v>6069</v>
      </c>
      <c r="F1766" s="131"/>
      <c r="G1766" s="126"/>
      <c r="H1766" s="126"/>
      <c r="I1766" s="126"/>
      <c r="J1766" s="126"/>
      <c r="K1766" s="126"/>
    </row>
    <row r="1767" spans="1:11" s="122" customFormat="1">
      <c r="A1767" s="128" t="s">
        <v>1709</v>
      </c>
      <c r="B1767" s="127">
        <v>100000</v>
      </c>
      <c r="C1767" s="127">
        <f t="shared" si="64"/>
        <v>1615500</v>
      </c>
      <c r="D1767" s="129">
        <f t="shared" si="63"/>
        <v>98000</v>
      </c>
      <c r="E1767" s="130" t="s">
        <v>6069</v>
      </c>
      <c r="F1767" s="131"/>
      <c r="H1767" s="126"/>
      <c r="I1767" s="126"/>
      <c r="J1767" s="126"/>
      <c r="K1767" s="126"/>
    </row>
    <row r="1768" spans="1:11" s="122" customFormat="1">
      <c r="A1768" s="138" t="s">
        <v>2369</v>
      </c>
      <c r="B1768" s="139">
        <v>1000</v>
      </c>
      <c r="C1768" s="159">
        <v>20500</v>
      </c>
      <c r="D1768" s="129">
        <f>SUM($G$3)*(B1768*0.001)</f>
        <v>980</v>
      </c>
      <c r="E1768" s="130" t="s">
        <v>6069</v>
      </c>
      <c r="F1768" s="140"/>
      <c r="G1768" s="126"/>
      <c r="H1768" s="126"/>
      <c r="I1768" s="126"/>
      <c r="J1768" s="126"/>
      <c r="K1768" s="126"/>
    </row>
    <row r="1769" spans="1:11" s="122" customFormat="1">
      <c r="A1769" s="138" t="s">
        <v>2370</v>
      </c>
      <c r="B1769" s="139">
        <v>2000</v>
      </c>
      <c r="C1769" s="159">
        <f>C1768+20500</f>
        <v>41000</v>
      </c>
      <c r="D1769" s="129">
        <f t="shared" ref="D1769:D1832" si="65">SUM($G$3)*(B1769*0.001)</f>
        <v>1960</v>
      </c>
      <c r="E1769" s="130" t="s">
        <v>6069</v>
      </c>
      <c r="F1769" s="140"/>
      <c r="G1769" s="126"/>
      <c r="H1769" s="126"/>
      <c r="I1769" s="126"/>
      <c r="J1769" s="126"/>
      <c r="K1769" s="126"/>
    </row>
    <row r="1770" spans="1:11" s="122" customFormat="1">
      <c r="A1770" s="138" t="s">
        <v>97</v>
      </c>
      <c r="B1770" s="139">
        <v>3000</v>
      </c>
      <c r="C1770" s="159">
        <f t="shared" ref="C1770:C1833" si="66">C1769+20500</f>
        <v>61500</v>
      </c>
      <c r="D1770" s="129">
        <f t="shared" si="65"/>
        <v>2940</v>
      </c>
      <c r="E1770" s="130" t="s">
        <v>6069</v>
      </c>
      <c r="F1770" s="140"/>
      <c r="G1770" s="126"/>
      <c r="H1770" s="126"/>
      <c r="I1770" s="126"/>
      <c r="J1770" s="126"/>
      <c r="K1770" s="126"/>
    </row>
    <row r="1771" spans="1:11" s="122" customFormat="1">
      <c r="A1771" s="138" t="s">
        <v>108</v>
      </c>
      <c r="B1771" s="139">
        <v>4000</v>
      </c>
      <c r="C1771" s="159">
        <f t="shared" si="66"/>
        <v>82000</v>
      </c>
      <c r="D1771" s="129">
        <f t="shared" si="65"/>
        <v>3920</v>
      </c>
      <c r="E1771" s="130" t="s">
        <v>6069</v>
      </c>
      <c r="F1771" s="140"/>
      <c r="G1771" s="126"/>
      <c r="H1771" s="126"/>
      <c r="I1771" s="126"/>
      <c r="J1771" s="126"/>
      <c r="K1771" s="126"/>
    </row>
    <row r="1772" spans="1:11" s="122" customFormat="1">
      <c r="A1772" s="138" t="s">
        <v>111</v>
      </c>
      <c r="B1772" s="139">
        <v>5000</v>
      </c>
      <c r="C1772" s="159">
        <f t="shared" si="66"/>
        <v>102500</v>
      </c>
      <c r="D1772" s="129">
        <f t="shared" si="65"/>
        <v>4900</v>
      </c>
      <c r="E1772" s="130" t="s">
        <v>6069</v>
      </c>
      <c r="F1772" s="140"/>
      <c r="G1772" s="126"/>
      <c r="H1772" s="126"/>
      <c r="I1772" s="126"/>
      <c r="J1772" s="126"/>
      <c r="K1772" s="126"/>
    </row>
    <row r="1773" spans="1:11" s="122" customFormat="1">
      <c r="A1773" s="138" t="s">
        <v>104</v>
      </c>
      <c r="B1773" s="139">
        <v>6000</v>
      </c>
      <c r="C1773" s="159">
        <f t="shared" si="66"/>
        <v>123000</v>
      </c>
      <c r="D1773" s="129">
        <f t="shared" si="65"/>
        <v>5880</v>
      </c>
      <c r="E1773" s="130" t="s">
        <v>6069</v>
      </c>
      <c r="F1773" s="140"/>
      <c r="G1773" s="126"/>
      <c r="H1773" s="126"/>
      <c r="I1773" s="126"/>
      <c r="J1773" s="126"/>
      <c r="K1773" s="126"/>
    </row>
    <row r="1774" spans="1:11" s="122" customFormat="1">
      <c r="A1774" s="138" t="s">
        <v>109</v>
      </c>
      <c r="B1774" s="139">
        <v>7000</v>
      </c>
      <c r="C1774" s="159">
        <f t="shared" si="66"/>
        <v>143500</v>
      </c>
      <c r="D1774" s="129">
        <f t="shared" si="65"/>
        <v>6860</v>
      </c>
      <c r="E1774" s="130" t="s">
        <v>6069</v>
      </c>
      <c r="F1774" s="140"/>
      <c r="G1774" s="126"/>
      <c r="H1774" s="126"/>
      <c r="I1774" s="126"/>
      <c r="J1774" s="126"/>
      <c r="K1774" s="126"/>
    </row>
    <row r="1775" spans="1:11" s="122" customFormat="1">
      <c r="A1775" s="138" t="s">
        <v>2371</v>
      </c>
      <c r="B1775" s="139">
        <v>8000</v>
      </c>
      <c r="C1775" s="159">
        <f t="shared" si="66"/>
        <v>164000</v>
      </c>
      <c r="D1775" s="129">
        <f t="shared" si="65"/>
        <v>7840</v>
      </c>
      <c r="E1775" s="130" t="s">
        <v>6069</v>
      </c>
      <c r="F1775" s="140"/>
      <c r="G1775" s="126"/>
      <c r="H1775" s="126"/>
      <c r="I1775" s="126"/>
      <c r="J1775" s="126"/>
      <c r="K1775" s="126"/>
    </row>
    <row r="1776" spans="1:11" s="122" customFormat="1">
      <c r="A1776" s="138" t="s">
        <v>2372</v>
      </c>
      <c r="B1776" s="139">
        <v>9000</v>
      </c>
      <c r="C1776" s="159">
        <f t="shared" si="66"/>
        <v>184500</v>
      </c>
      <c r="D1776" s="129">
        <f t="shared" si="65"/>
        <v>8820</v>
      </c>
      <c r="E1776" s="130" t="s">
        <v>6069</v>
      </c>
      <c r="F1776" s="140"/>
      <c r="G1776" s="126"/>
      <c r="H1776" s="126"/>
      <c r="I1776" s="126"/>
      <c r="J1776" s="126"/>
      <c r="K1776" s="126"/>
    </row>
    <row r="1777" spans="1:11" s="122" customFormat="1">
      <c r="A1777" s="138" t="s">
        <v>2373</v>
      </c>
      <c r="B1777" s="139">
        <v>10000</v>
      </c>
      <c r="C1777" s="159">
        <f t="shared" si="66"/>
        <v>205000</v>
      </c>
      <c r="D1777" s="129">
        <f t="shared" si="65"/>
        <v>9800</v>
      </c>
      <c r="E1777" s="130" t="s">
        <v>6069</v>
      </c>
      <c r="F1777" s="140"/>
      <c r="G1777" s="126"/>
      <c r="H1777" s="126"/>
      <c r="I1777" s="126"/>
      <c r="J1777" s="126"/>
      <c r="K1777" s="126"/>
    </row>
    <row r="1778" spans="1:11" s="122" customFormat="1">
      <c r="A1778" s="138" t="s">
        <v>2374</v>
      </c>
      <c r="B1778" s="139">
        <v>11000</v>
      </c>
      <c r="C1778" s="159">
        <f t="shared" si="66"/>
        <v>225500</v>
      </c>
      <c r="D1778" s="129">
        <f t="shared" si="65"/>
        <v>10780</v>
      </c>
      <c r="E1778" s="130" t="s">
        <v>6069</v>
      </c>
      <c r="F1778" s="140"/>
      <c r="G1778" s="126"/>
      <c r="H1778" s="126"/>
      <c r="I1778" s="126"/>
      <c r="J1778" s="126"/>
      <c r="K1778" s="126"/>
    </row>
    <row r="1779" spans="1:11" s="122" customFormat="1">
      <c r="A1779" s="138" t="s">
        <v>102</v>
      </c>
      <c r="B1779" s="139">
        <v>12000</v>
      </c>
      <c r="C1779" s="159">
        <f t="shared" si="66"/>
        <v>246000</v>
      </c>
      <c r="D1779" s="129">
        <f t="shared" si="65"/>
        <v>11760</v>
      </c>
      <c r="E1779" s="130" t="s">
        <v>6069</v>
      </c>
      <c r="F1779" s="140"/>
      <c r="G1779" s="126"/>
      <c r="H1779" s="126"/>
      <c r="I1779" s="126"/>
      <c r="J1779" s="126"/>
      <c r="K1779" s="126"/>
    </row>
    <row r="1780" spans="1:11" s="122" customFormat="1">
      <c r="A1780" s="138" t="s">
        <v>2375</v>
      </c>
      <c r="B1780" s="139">
        <v>13000</v>
      </c>
      <c r="C1780" s="159">
        <f t="shared" si="66"/>
        <v>266500</v>
      </c>
      <c r="D1780" s="129">
        <f t="shared" si="65"/>
        <v>12740</v>
      </c>
      <c r="E1780" s="130" t="s">
        <v>6069</v>
      </c>
      <c r="F1780" s="140"/>
      <c r="G1780" s="126"/>
      <c r="H1780" s="126"/>
      <c r="I1780" s="126"/>
      <c r="J1780" s="126"/>
      <c r="K1780" s="126"/>
    </row>
    <row r="1781" spans="1:11" s="122" customFormat="1">
      <c r="A1781" s="138" t="s">
        <v>2376</v>
      </c>
      <c r="B1781" s="139">
        <v>14000</v>
      </c>
      <c r="C1781" s="159">
        <f t="shared" si="66"/>
        <v>287000</v>
      </c>
      <c r="D1781" s="129">
        <f t="shared" si="65"/>
        <v>13720</v>
      </c>
      <c r="E1781" s="130" t="s">
        <v>6069</v>
      </c>
      <c r="F1781" s="140"/>
      <c r="G1781" s="126"/>
      <c r="H1781" s="126"/>
      <c r="I1781" s="126"/>
      <c r="J1781" s="126"/>
      <c r="K1781" s="126"/>
    </row>
    <row r="1782" spans="1:11" s="122" customFormat="1">
      <c r="A1782" s="138" t="s">
        <v>106</v>
      </c>
      <c r="B1782" s="139">
        <v>15000</v>
      </c>
      <c r="C1782" s="159">
        <f t="shared" si="66"/>
        <v>307500</v>
      </c>
      <c r="D1782" s="129">
        <f t="shared" si="65"/>
        <v>14700</v>
      </c>
      <c r="E1782" s="130" t="s">
        <v>6069</v>
      </c>
      <c r="F1782" s="140"/>
      <c r="G1782" s="126"/>
      <c r="H1782" s="126"/>
      <c r="I1782" s="126"/>
      <c r="J1782" s="126"/>
      <c r="K1782" s="126"/>
    </row>
    <row r="1783" spans="1:11" s="122" customFormat="1">
      <c r="A1783" s="138" t="s">
        <v>2377</v>
      </c>
      <c r="B1783" s="139">
        <v>16000</v>
      </c>
      <c r="C1783" s="159">
        <f t="shared" si="66"/>
        <v>328000</v>
      </c>
      <c r="D1783" s="129">
        <f t="shared" si="65"/>
        <v>15680</v>
      </c>
      <c r="E1783" s="130" t="s">
        <v>6069</v>
      </c>
      <c r="F1783" s="140"/>
      <c r="G1783" s="126"/>
      <c r="H1783" s="126"/>
      <c r="I1783" s="126"/>
      <c r="J1783" s="126"/>
      <c r="K1783" s="126"/>
    </row>
    <row r="1784" spans="1:11" s="122" customFormat="1">
      <c r="A1784" s="138" t="s">
        <v>114</v>
      </c>
      <c r="B1784" s="139">
        <v>17000</v>
      </c>
      <c r="C1784" s="159">
        <f t="shared" si="66"/>
        <v>348500</v>
      </c>
      <c r="D1784" s="129">
        <f t="shared" si="65"/>
        <v>16660</v>
      </c>
      <c r="E1784" s="130" t="s">
        <v>6069</v>
      </c>
      <c r="F1784" s="140"/>
      <c r="G1784" s="126"/>
      <c r="H1784" s="126"/>
      <c r="I1784" s="126"/>
      <c r="J1784" s="126"/>
      <c r="K1784" s="126"/>
    </row>
    <row r="1785" spans="1:11" s="122" customFormat="1">
      <c r="A1785" s="138" t="s">
        <v>2378</v>
      </c>
      <c r="B1785" s="139">
        <v>18000</v>
      </c>
      <c r="C1785" s="159">
        <f t="shared" si="66"/>
        <v>369000</v>
      </c>
      <c r="D1785" s="129">
        <f t="shared" si="65"/>
        <v>17640</v>
      </c>
      <c r="E1785" s="130" t="s">
        <v>6069</v>
      </c>
      <c r="F1785" s="140"/>
      <c r="G1785" s="126"/>
      <c r="H1785" s="126"/>
      <c r="I1785" s="126"/>
      <c r="J1785" s="126"/>
      <c r="K1785" s="126"/>
    </row>
    <row r="1786" spans="1:11" s="122" customFormat="1">
      <c r="A1786" s="138" t="s">
        <v>107</v>
      </c>
      <c r="B1786" s="139">
        <v>19000</v>
      </c>
      <c r="C1786" s="159">
        <f t="shared" si="66"/>
        <v>389500</v>
      </c>
      <c r="D1786" s="129">
        <f t="shared" si="65"/>
        <v>18620</v>
      </c>
      <c r="E1786" s="130" t="s">
        <v>6069</v>
      </c>
      <c r="F1786" s="140"/>
      <c r="G1786" s="126"/>
      <c r="H1786" s="126"/>
      <c r="I1786" s="126"/>
      <c r="J1786" s="126"/>
      <c r="K1786" s="126"/>
    </row>
    <row r="1787" spans="1:11" s="122" customFormat="1">
      <c r="A1787" s="138" t="s">
        <v>115</v>
      </c>
      <c r="B1787" s="139">
        <v>20000</v>
      </c>
      <c r="C1787" s="159">
        <f t="shared" si="66"/>
        <v>410000</v>
      </c>
      <c r="D1787" s="129">
        <f t="shared" si="65"/>
        <v>19600</v>
      </c>
      <c r="E1787" s="130" t="s">
        <v>6069</v>
      </c>
      <c r="F1787" s="140"/>
      <c r="G1787" s="126"/>
      <c r="H1787" s="126"/>
      <c r="I1787" s="126"/>
      <c r="J1787" s="126"/>
      <c r="K1787" s="126"/>
    </row>
    <row r="1788" spans="1:11" s="122" customFormat="1">
      <c r="A1788" s="138" t="s">
        <v>98</v>
      </c>
      <c r="B1788" s="139">
        <v>21000</v>
      </c>
      <c r="C1788" s="159">
        <f t="shared" si="66"/>
        <v>430500</v>
      </c>
      <c r="D1788" s="129">
        <f t="shared" si="65"/>
        <v>20580</v>
      </c>
      <c r="E1788" s="130" t="s">
        <v>6069</v>
      </c>
      <c r="F1788" s="140"/>
      <c r="G1788" s="126"/>
      <c r="H1788" s="126"/>
      <c r="I1788" s="126"/>
      <c r="J1788" s="126"/>
      <c r="K1788" s="126"/>
    </row>
    <row r="1789" spans="1:11" s="122" customFormat="1">
      <c r="A1789" s="138" t="s">
        <v>100</v>
      </c>
      <c r="B1789" s="139">
        <v>22000</v>
      </c>
      <c r="C1789" s="159">
        <f t="shared" si="66"/>
        <v>451000</v>
      </c>
      <c r="D1789" s="129">
        <f t="shared" si="65"/>
        <v>21560</v>
      </c>
      <c r="E1789" s="130" t="s">
        <v>6069</v>
      </c>
      <c r="F1789" s="140"/>
      <c r="G1789" s="126"/>
      <c r="H1789" s="126"/>
      <c r="I1789" s="126"/>
      <c r="J1789" s="126"/>
      <c r="K1789" s="126"/>
    </row>
    <row r="1790" spans="1:11" s="122" customFormat="1">
      <c r="A1790" s="138" t="s">
        <v>2379</v>
      </c>
      <c r="B1790" s="139">
        <v>23000</v>
      </c>
      <c r="C1790" s="159">
        <f t="shared" si="66"/>
        <v>471500</v>
      </c>
      <c r="D1790" s="129">
        <f t="shared" si="65"/>
        <v>22540</v>
      </c>
      <c r="E1790" s="130" t="s">
        <v>6069</v>
      </c>
      <c r="F1790" s="140"/>
      <c r="G1790" s="126"/>
      <c r="H1790" s="126"/>
      <c r="I1790" s="126"/>
      <c r="J1790" s="126"/>
      <c r="K1790" s="126"/>
    </row>
    <row r="1791" spans="1:11" s="122" customFormat="1">
      <c r="A1791" s="138" t="s">
        <v>2380</v>
      </c>
      <c r="B1791" s="139">
        <v>24000</v>
      </c>
      <c r="C1791" s="159">
        <f t="shared" si="66"/>
        <v>492000</v>
      </c>
      <c r="D1791" s="129">
        <f t="shared" si="65"/>
        <v>23520</v>
      </c>
      <c r="E1791" s="130" t="s">
        <v>6069</v>
      </c>
      <c r="F1791" s="140"/>
      <c r="G1791" s="126"/>
      <c r="H1791" s="126"/>
      <c r="I1791" s="126"/>
      <c r="J1791" s="126"/>
      <c r="K1791" s="126"/>
    </row>
    <row r="1792" spans="1:11" s="122" customFormat="1">
      <c r="A1792" s="138" t="s">
        <v>2381</v>
      </c>
      <c r="B1792" s="139">
        <v>25000</v>
      </c>
      <c r="C1792" s="159">
        <f t="shared" si="66"/>
        <v>512500</v>
      </c>
      <c r="D1792" s="129">
        <f t="shared" si="65"/>
        <v>24500</v>
      </c>
      <c r="E1792" s="130" t="s">
        <v>6069</v>
      </c>
      <c r="F1792" s="140"/>
      <c r="G1792" s="126"/>
      <c r="H1792" s="126"/>
      <c r="I1792" s="126"/>
      <c r="J1792" s="126"/>
      <c r="K1792" s="126"/>
    </row>
    <row r="1793" spans="1:11" s="122" customFormat="1">
      <c r="A1793" s="138" t="s">
        <v>2382</v>
      </c>
      <c r="B1793" s="139">
        <v>26000</v>
      </c>
      <c r="C1793" s="159">
        <f t="shared" si="66"/>
        <v>533000</v>
      </c>
      <c r="D1793" s="129">
        <f t="shared" si="65"/>
        <v>25480</v>
      </c>
      <c r="E1793" s="130" t="s">
        <v>6069</v>
      </c>
      <c r="F1793" s="140"/>
      <c r="G1793" s="126"/>
      <c r="H1793" s="126"/>
      <c r="I1793" s="126"/>
      <c r="J1793" s="126"/>
      <c r="K1793" s="126"/>
    </row>
    <row r="1794" spans="1:11" s="122" customFormat="1">
      <c r="A1794" s="138" t="s">
        <v>2383</v>
      </c>
      <c r="B1794" s="139">
        <v>27000</v>
      </c>
      <c r="C1794" s="159">
        <f t="shared" si="66"/>
        <v>553500</v>
      </c>
      <c r="D1794" s="129">
        <f t="shared" si="65"/>
        <v>26460</v>
      </c>
      <c r="E1794" s="130" t="s">
        <v>6069</v>
      </c>
      <c r="F1794" s="140"/>
      <c r="G1794" s="126"/>
      <c r="H1794" s="126"/>
      <c r="I1794" s="126"/>
      <c r="J1794" s="126"/>
      <c r="K1794" s="126"/>
    </row>
    <row r="1795" spans="1:11" s="122" customFormat="1">
      <c r="A1795" s="138" t="s">
        <v>113</v>
      </c>
      <c r="B1795" s="139">
        <v>28000</v>
      </c>
      <c r="C1795" s="159">
        <f t="shared" si="66"/>
        <v>574000</v>
      </c>
      <c r="D1795" s="129">
        <f t="shared" si="65"/>
        <v>27440</v>
      </c>
      <c r="E1795" s="130" t="s">
        <v>6069</v>
      </c>
      <c r="F1795" s="140"/>
      <c r="G1795" s="126"/>
      <c r="H1795" s="126"/>
      <c r="I1795" s="126"/>
      <c r="J1795" s="126"/>
      <c r="K1795" s="126"/>
    </row>
    <row r="1796" spans="1:11" s="122" customFormat="1">
      <c r="A1796" s="138" t="s">
        <v>2384</v>
      </c>
      <c r="B1796" s="139">
        <v>29000</v>
      </c>
      <c r="C1796" s="159">
        <f t="shared" si="66"/>
        <v>594500</v>
      </c>
      <c r="D1796" s="129">
        <f t="shared" si="65"/>
        <v>28420</v>
      </c>
      <c r="E1796" s="130" t="s">
        <v>6069</v>
      </c>
      <c r="F1796" s="140"/>
      <c r="G1796" s="126"/>
      <c r="H1796" s="126"/>
      <c r="I1796" s="126"/>
      <c r="J1796" s="126"/>
      <c r="K1796" s="126"/>
    </row>
    <row r="1797" spans="1:11" s="122" customFormat="1">
      <c r="A1797" s="138" t="s">
        <v>101</v>
      </c>
      <c r="B1797" s="139">
        <v>30000</v>
      </c>
      <c r="C1797" s="159">
        <f t="shared" si="66"/>
        <v>615000</v>
      </c>
      <c r="D1797" s="129">
        <f t="shared" si="65"/>
        <v>29400</v>
      </c>
      <c r="E1797" s="130" t="s">
        <v>6069</v>
      </c>
      <c r="F1797" s="140"/>
      <c r="G1797" s="126"/>
      <c r="H1797" s="126"/>
      <c r="I1797" s="126"/>
      <c r="J1797" s="126"/>
      <c r="K1797" s="126"/>
    </row>
    <row r="1798" spans="1:11" s="122" customFormat="1">
      <c r="A1798" s="138" t="s">
        <v>2385</v>
      </c>
      <c r="B1798" s="139">
        <v>31000</v>
      </c>
      <c r="C1798" s="159">
        <f t="shared" si="66"/>
        <v>635500</v>
      </c>
      <c r="D1798" s="129">
        <f t="shared" si="65"/>
        <v>30380</v>
      </c>
      <c r="E1798" s="130" t="s">
        <v>6069</v>
      </c>
      <c r="F1798" s="140"/>
      <c r="G1798" s="126"/>
      <c r="H1798" s="126"/>
      <c r="I1798" s="126"/>
      <c r="J1798" s="126"/>
      <c r="K1798" s="126"/>
    </row>
    <row r="1799" spans="1:11" s="122" customFormat="1">
      <c r="A1799" s="138" t="s">
        <v>99</v>
      </c>
      <c r="B1799" s="139">
        <v>32000</v>
      </c>
      <c r="C1799" s="159">
        <f t="shared" si="66"/>
        <v>656000</v>
      </c>
      <c r="D1799" s="129">
        <f t="shared" si="65"/>
        <v>31360</v>
      </c>
      <c r="E1799" s="130" t="s">
        <v>6069</v>
      </c>
      <c r="F1799" s="140"/>
      <c r="G1799" s="126"/>
      <c r="H1799" s="126"/>
      <c r="I1799" s="126"/>
      <c r="J1799" s="126"/>
      <c r="K1799" s="126"/>
    </row>
    <row r="1800" spans="1:11" s="122" customFormat="1">
      <c r="A1800" s="138" t="s">
        <v>2386</v>
      </c>
      <c r="B1800" s="139">
        <v>33000</v>
      </c>
      <c r="C1800" s="159">
        <f t="shared" si="66"/>
        <v>676500</v>
      </c>
      <c r="D1800" s="129">
        <f t="shared" si="65"/>
        <v>32340</v>
      </c>
      <c r="E1800" s="130" t="s">
        <v>6069</v>
      </c>
      <c r="F1800" s="140"/>
      <c r="G1800" s="126"/>
      <c r="H1800" s="126"/>
      <c r="I1800" s="126"/>
      <c r="J1800" s="126"/>
      <c r="K1800" s="126"/>
    </row>
    <row r="1801" spans="1:11" s="122" customFormat="1">
      <c r="A1801" s="138" t="s">
        <v>2387</v>
      </c>
      <c r="B1801" s="139">
        <v>34000</v>
      </c>
      <c r="C1801" s="159">
        <f t="shared" si="66"/>
        <v>697000</v>
      </c>
      <c r="D1801" s="129">
        <f t="shared" si="65"/>
        <v>33320</v>
      </c>
      <c r="E1801" s="130" t="s">
        <v>6069</v>
      </c>
      <c r="F1801" s="140"/>
      <c r="G1801" s="126"/>
      <c r="H1801" s="126"/>
      <c r="I1801" s="126"/>
      <c r="J1801" s="126"/>
      <c r="K1801" s="126"/>
    </row>
    <row r="1802" spans="1:11" s="122" customFormat="1">
      <c r="A1802" s="138" t="s">
        <v>103</v>
      </c>
      <c r="B1802" s="139">
        <v>35000</v>
      </c>
      <c r="C1802" s="159">
        <f t="shared" si="66"/>
        <v>717500</v>
      </c>
      <c r="D1802" s="129">
        <f t="shared" si="65"/>
        <v>34300</v>
      </c>
      <c r="E1802" s="130" t="s">
        <v>6069</v>
      </c>
      <c r="F1802" s="140"/>
      <c r="G1802" s="126"/>
      <c r="H1802" s="126"/>
      <c r="I1802" s="126"/>
      <c r="J1802" s="126"/>
      <c r="K1802" s="126"/>
    </row>
    <row r="1803" spans="1:11" s="122" customFormat="1">
      <c r="A1803" s="138" t="s">
        <v>2388</v>
      </c>
      <c r="B1803" s="139">
        <v>36000</v>
      </c>
      <c r="C1803" s="159">
        <f t="shared" si="66"/>
        <v>738000</v>
      </c>
      <c r="D1803" s="129">
        <f t="shared" si="65"/>
        <v>35280</v>
      </c>
      <c r="E1803" s="130" t="s">
        <v>6069</v>
      </c>
      <c r="F1803" s="140"/>
      <c r="G1803" s="126"/>
      <c r="H1803" s="126"/>
      <c r="I1803" s="126"/>
      <c r="J1803" s="126"/>
      <c r="K1803" s="126"/>
    </row>
    <row r="1804" spans="1:11" s="122" customFormat="1">
      <c r="A1804" s="138" t="s">
        <v>2389</v>
      </c>
      <c r="B1804" s="139">
        <v>37000</v>
      </c>
      <c r="C1804" s="159">
        <f t="shared" si="66"/>
        <v>758500</v>
      </c>
      <c r="D1804" s="129">
        <f t="shared" si="65"/>
        <v>36260</v>
      </c>
      <c r="E1804" s="130" t="s">
        <v>6069</v>
      </c>
      <c r="F1804" s="140"/>
      <c r="G1804" s="126"/>
      <c r="H1804" s="126"/>
      <c r="I1804" s="126"/>
      <c r="J1804" s="126"/>
      <c r="K1804" s="126"/>
    </row>
    <row r="1805" spans="1:11" s="122" customFormat="1">
      <c r="A1805" s="138" t="s">
        <v>2390</v>
      </c>
      <c r="B1805" s="139">
        <v>38000</v>
      </c>
      <c r="C1805" s="159">
        <f t="shared" si="66"/>
        <v>779000</v>
      </c>
      <c r="D1805" s="129">
        <f t="shared" si="65"/>
        <v>37240</v>
      </c>
      <c r="E1805" s="130" t="s">
        <v>6069</v>
      </c>
      <c r="F1805" s="140"/>
      <c r="G1805" s="126"/>
      <c r="H1805" s="126"/>
      <c r="I1805" s="126"/>
      <c r="J1805" s="126"/>
      <c r="K1805" s="126"/>
    </row>
    <row r="1806" spans="1:11" s="122" customFormat="1">
      <c r="A1806" s="138" t="s">
        <v>2391</v>
      </c>
      <c r="B1806" s="139">
        <v>39000</v>
      </c>
      <c r="C1806" s="159">
        <f t="shared" si="66"/>
        <v>799500</v>
      </c>
      <c r="D1806" s="129">
        <f t="shared" si="65"/>
        <v>38220</v>
      </c>
      <c r="E1806" s="130" t="s">
        <v>6069</v>
      </c>
      <c r="F1806" s="140"/>
      <c r="G1806" s="126"/>
      <c r="H1806" s="126"/>
      <c r="I1806" s="126"/>
      <c r="J1806" s="126"/>
      <c r="K1806" s="126"/>
    </row>
    <row r="1807" spans="1:11" s="122" customFormat="1">
      <c r="A1807" s="138" t="s">
        <v>2392</v>
      </c>
      <c r="B1807" s="139">
        <v>40000</v>
      </c>
      <c r="C1807" s="159">
        <f t="shared" si="66"/>
        <v>820000</v>
      </c>
      <c r="D1807" s="129">
        <f t="shared" si="65"/>
        <v>39200</v>
      </c>
      <c r="E1807" s="130" t="s">
        <v>6069</v>
      </c>
      <c r="F1807" s="140"/>
      <c r="G1807" s="126"/>
      <c r="H1807" s="126"/>
      <c r="I1807" s="126"/>
      <c r="J1807" s="126"/>
      <c r="K1807" s="126"/>
    </row>
    <row r="1808" spans="1:11" s="122" customFormat="1">
      <c r="A1808" s="138" t="s">
        <v>105</v>
      </c>
      <c r="B1808" s="139">
        <v>41000</v>
      </c>
      <c r="C1808" s="159">
        <f t="shared" si="66"/>
        <v>840500</v>
      </c>
      <c r="D1808" s="129">
        <f t="shared" si="65"/>
        <v>40180</v>
      </c>
      <c r="E1808" s="130" t="s">
        <v>6069</v>
      </c>
      <c r="F1808" s="140"/>
      <c r="G1808" s="126"/>
      <c r="H1808" s="126"/>
      <c r="I1808" s="126"/>
      <c r="J1808" s="126"/>
      <c r="K1808" s="126"/>
    </row>
    <row r="1809" spans="1:11" s="122" customFormat="1">
      <c r="A1809" s="138" t="s">
        <v>2393</v>
      </c>
      <c r="B1809" s="139">
        <v>42000</v>
      </c>
      <c r="C1809" s="159">
        <f t="shared" si="66"/>
        <v>861000</v>
      </c>
      <c r="D1809" s="129">
        <f t="shared" si="65"/>
        <v>41160</v>
      </c>
      <c r="E1809" s="130" t="s">
        <v>6069</v>
      </c>
      <c r="F1809" s="140"/>
      <c r="G1809" s="126"/>
      <c r="H1809" s="126"/>
      <c r="I1809" s="126"/>
      <c r="J1809" s="126"/>
      <c r="K1809" s="126"/>
    </row>
    <row r="1810" spans="1:11" s="122" customFormat="1">
      <c r="A1810" s="138" t="s">
        <v>2394</v>
      </c>
      <c r="B1810" s="139">
        <v>43000</v>
      </c>
      <c r="C1810" s="159">
        <f t="shared" si="66"/>
        <v>881500</v>
      </c>
      <c r="D1810" s="129">
        <f t="shared" si="65"/>
        <v>42140</v>
      </c>
      <c r="E1810" s="130" t="s">
        <v>6069</v>
      </c>
      <c r="F1810" s="140"/>
      <c r="G1810" s="126"/>
      <c r="H1810" s="126"/>
      <c r="I1810" s="126"/>
      <c r="J1810" s="126"/>
      <c r="K1810" s="126"/>
    </row>
    <row r="1811" spans="1:11" s="122" customFormat="1">
      <c r="A1811" s="138" t="s">
        <v>2395</v>
      </c>
      <c r="B1811" s="139">
        <v>44000</v>
      </c>
      <c r="C1811" s="159">
        <f t="shared" si="66"/>
        <v>902000</v>
      </c>
      <c r="D1811" s="129">
        <f t="shared" si="65"/>
        <v>43120</v>
      </c>
      <c r="E1811" s="130" t="s">
        <v>6069</v>
      </c>
      <c r="F1811" s="140"/>
      <c r="G1811" s="126"/>
      <c r="H1811" s="126"/>
      <c r="I1811" s="126"/>
      <c r="J1811" s="126"/>
      <c r="K1811" s="126"/>
    </row>
    <row r="1812" spans="1:11" s="122" customFormat="1">
      <c r="A1812" s="138" t="s">
        <v>2396</v>
      </c>
      <c r="B1812" s="139">
        <v>45000</v>
      </c>
      <c r="C1812" s="159">
        <f t="shared" si="66"/>
        <v>922500</v>
      </c>
      <c r="D1812" s="129">
        <f t="shared" si="65"/>
        <v>44100</v>
      </c>
      <c r="E1812" s="130" t="s">
        <v>6069</v>
      </c>
      <c r="F1812" s="140"/>
      <c r="G1812" s="126"/>
      <c r="H1812" s="126"/>
      <c r="I1812" s="126"/>
      <c r="J1812" s="126"/>
      <c r="K1812" s="126"/>
    </row>
    <row r="1813" spans="1:11" s="122" customFormat="1">
      <c r="A1813" s="138" t="s">
        <v>112</v>
      </c>
      <c r="B1813" s="139">
        <v>46000</v>
      </c>
      <c r="C1813" s="159">
        <f t="shared" si="66"/>
        <v>943000</v>
      </c>
      <c r="D1813" s="129">
        <f t="shared" si="65"/>
        <v>45080</v>
      </c>
      <c r="E1813" s="130" t="s">
        <v>6069</v>
      </c>
      <c r="F1813" s="140"/>
      <c r="G1813" s="126"/>
      <c r="H1813" s="126"/>
      <c r="I1813" s="126"/>
      <c r="J1813" s="126"/>
      <c r="K1813" s="126"/>
    </row>
    <row r="1814" spans="1:11" s="122" customFormat="1">
      <c r="A1814" s="138" t="s">
        <v>2397</v>
      </c>
      <c r="B1814" s="139">
        <v>47000</v>
      </c>
      <c r="C1814" s="159">
        <f t="shared" si="66"/>
        <v>963500</v>
      </c>
      <c r="D1814" s="129">
        <f t="shared" si="65"/>
        <v>46060</v>
      </c>
      <c r="E1814" s="130" t="s">
        <v>6069</v>
      </c>
      <c r="F1814" s="140"/>
      <c r="G1814" s="126"/>
      <c r="H1814" s="126"/>
      <c r="I1814" s="126"/>
      <c r="J1814" s="126"/>
      <c r="K1814" s="126"/>
    </row>
    <row r="1815" spans="1:11" s="122" customFormat="1">
      <c r="A1815" s="138" t="s">
        <v>2398</v>
      </c>
      <c r="B1815" s="139">
        <v>48000</v>
      </c>
      <c r="C1815" s="159">
        <f t="shared" si="66"/>
        <v>984000</v>
      </c>
      <c r="D1815" s="129">
        <f t="shared" si="65"/>
        <v>47040</v>
      </c>
      <c r="E1815" s="130" t="s">
        <v>6069</v>
      </c>
      <c r="F1815" s="140"/>
      <c r="G1815" s="126"/>
      <c r="H1815" s="126"/>
      <c r="I1815" s="126"/>
      <c r="J1815" s="126"/>
      <c r="K1815" s="126"/>
    </row>
    <row r="1816" spans="1:11" s="122" customFormat="1">
      <c r="A1816" s="138" t="s">
        <v>2399</v>
      </c>
      <c r="B1816" s="139">
        <v>49000</v>
      </c>
      <c r="C1816" s="159">
        <f t="shared" si="66"/>
        <v>1004500</v>
      </c>
      <c r="D1816" s="129">
        <f t="shared" si="65"/>
        <v>48020</v>
      </c>
      <c r="E1816" s="130" t="s">
        <v>6069</v>
      </c>
      <c r="F1816" s="140"/>
      <c r="G1816" s="126"/>
      <c r="H1816" s="126"/>
      <c r="I1816" s="126"/>
      <c r="J1816" s="126"/>
      <c r="K1816" s="126"/>
    </row>
    <row r="1817" spans="1:11" s="122" customFormat="1">
      <c r="A1817" s="138" t="s">
        <v>2400</v>
      </c>
      <c r="B1817" s="139">
        <v>50000</v>
      </c>
      <c r="C1817" s="159">
        <f t="shared" si="66"/>
        <v>1025000</v>
      </c>
      <c r="D1817" s="129">
        <f t="shared" si="65"/>
        <v>49000</v>
      </c>
      <c r="E1817" s="130" t="s">
        <v>6069</v>
      </c>
      <c r="F1817" s="140"/>
      <c r="G1817" s="126"/>
      <c r="H1817" s="126"/>
      <c r="I1817" s="126"/>
      <c r="J1817" s="126"/>
      <c r="K1817" s="126"/>
    </row>
    <row r="1818" spans="1:11" s="122" customFormat="1">
      <c r="A1818" s="138" t="s">
        <v>2401</v>
      </c>
      <c r="B1818" s="139">
        <v>51000</v>
      </c>
      <c r="C1818" s="159">
        <f t="shared" si="66"/>
        <v>1045500</v>
      </c>
      <c r="D1818" s="129">
        <f t="shared" si="65"/>
        <v>49980</v>
      </c>
      <c r="E1818" s="130" t="s">
        <v>6069</v>
      </c>
      <c r="F1818" s="140"/>
      <c r="G1818" s="126"/>
      <c r="H1818" s="126"/>
      <c r="I1818" s="126"/>
      <c r="J1818" s="126"/>
      <c r="K1818" s="126"/>
    </row>
    <row r="1819" spans="1:11" s="122" customFormat="1">
      <c r="A1819" s="138" t="s">
        <v>2402</v>
      </c>
      <c r="B1819" s="139">
        <v>52000</v>
      </c>
      <c r="C1819" s="159">
        <f t="shared" si="66"/>
        <v>1066000</v>
      </c>
      <c r="D1819" s="129">
        <f t="shared" si="65"/>
        <v>50960</v>
      </c>
      <c r="E1819" s="130" t="s">
        <v>6069</v>
      </c>
      <c r="F1819" s="140"/>
      <c r="G1819" s="126"/>
      <c r="H1819" s="126"/>
      <c r="I1819" s="126"/>
      <c r="J1819" s="126"/>
      <c r="K1819" s="126"/>
    </row>
    <row r="1820" spans="1:11" s="122" customFormat="1">
      <c r="A1820" s="138" t="s">
        <v>2403</v>
      </c>
      <c r="B1820" s="139">
        <v>53000</v>
      </c>
      <c r="C1820" s="159">
        <f t="shared" si="66"/>
        <v>1086500</v>
      </c>
      <c r="D1820" s="129">
        <f t="shared" si="65"/>
        <v>51940</v>
      </c>
      <c r="E1820" s="130" t="s">
        <v>6069</v>
      </c>
      <c r="F1820" s="140"/>
      <c r="G1820" s="126"/>
      <c r="H1820" s="126"/>
      <c r="I1820" s="126"/>
      <c r="J1820" s="126"/>
      <c r="K1820" s="126"/>
    </row>
    <row r="1821" spans="1:11" s="122" customFormat="1">
      <c r="A1821" s="138" t="s">
        <v>2404</v>
      </c>
      <c r="B1821" s="139">
        <v>54000</v>
      </c>
      <c r="C1821" s="159">
        <f t="shared" si="66"/>
        <v>1107000</v>
      </c>
      <c r="D1821" s="129">
        <f t="shared" si="65"/>
        <v>52920</v>
      </c>
      <c r="E1821" s="130" t="s">
        <v>6069</v>
      </c>
      <c r="F1821" s="140"/>
      <c r="G1821" s="126"/>
      <c r="H1821" s="126"/>
      <c r="I1821" s="126"/>
      <c r="J1821" s="126"/>
      <c r="K1821" s="126"/>
    </row>
    <row r="1822" spans="1:11" s="122" customFormat="1">
      <c r="A1822" s="138" t="s">
        <v>2405</v>
      </c>
      <c r="B1822" s="139">
        <v>55000</v>
      </c>
      <c r="C1822" s="159">
        <f t="shared" si="66"/>
        <v>1127500</v>
      </c>
      <c r="D1822" s="129">
        <f t="shared" si="65"/>
        <v>53900</v>
      </c>
      <c r="E1822" s="130" t="s">
        <v>6069</v>
      </c>
      <c r="F1822" s="140"/>
      <c r="G1822" s="126"/>
      <c r="H1822" s="126"/>
      <c r="I1822" s="126"/>
      <c r="J1822" s="126"/>
      <c r="K1822" s="126"/>
    </row>
    <row r="1823" spans="1:11" s="122" customFormat="1">
      <c r="A1823" s="138" t="s">
        <v>2406</v>
      </c>
      <c r="B1823" s="139">
        <v>56000</v>
      </c>
      <c r="C1823" s="159">
        <f t="shared" si="66"/>
        <v>1148000</v>
      </c>
      <c r="D1823" s="129">
        <f t="shared" si="65"/>
        <v>54880</v>
      </c>
      <c r="E1823" s="130" t="s">
        <v>6069</v>
      </c>
      <c r="F1823" s="140"/>
      <c r="G1823" s="126"/>
      <c r="H1823" s="126"/>
      <c r="I1823" s="126"/>
      <c r="J1823" s="126"/>
      <c r="K1823" s="126"/>
    </row>
    <row r="1824" spans="1:11" s="122" customFormat="1">
      <c r="A1824" s="138" t="s">
        <v>110</v>
      </c>
      <c r="B1824" s="139">
        <v>57000</v>
      </c>
      <c r="C1824" s="159">
        <f t="shared" si="66"/>
        <v>1168500</v>
      </c>
      <c r="D1824" s="129">
        <f t="shared" si="65"/>
        <v>55860</v>
      </c>
      <c r="E1824" s="130" t="s">
        <v>6069</v>
      </c>
      <c r="F1824" s="140"/>
      <c r="G1824" s="126"/>
      <c r="H1824" s="126"/>
      <c r="I1824" s="126"/>
      <c r="J1824" s="126"/>
      <c r="K1824" s="126"/>
    </row>
    <row r="1825" spans="1:11" s="122" customFormat="1">
      <c r="A1825" s="138" t="s">
        <v>2407</v>
      </c>
      <c r="B1825" s="139">
        <v>58000</v>
      </c>
      <c r="C1825" s="159">
        <f t="shared" si="66"/>
        <v>1189000</v>
      </c>
      <c r="D1825" s="129">
        <f t="shared" si="65"/>
        <v>56840</v>
      </c>
      <c r="E1825" s="130" t="s">
        <v>6069</v>
      </c>
      <c r="F1825" s="140"/>
      <c r="G1825" s="126"/>
      <c r="H1825" s="126"/>
      <c r="I1825" s="126"/>
      <c r="J1825" s="126"/>
      <c r="K1825" s="126"/>
    </row>
    <row r="1826" spans="1:11" s="122" customFormat="1">
      <c r="A1826" s="138" t="s">
        <v>2408</v>
      </c>
      <c r="B1826" s="139">
        <v>59000</v>
      </c>
      <c r="C1826" s="159">
        <f t="shared" si="66"/>
        <v>1209500</v>
      </c>
      <c r="D1826" s="129">
        <f t="shared" si="65"/>
        <v>57820</v>
      </c>
      <c r="E1826" s="130" t="s">
        <v>6069</v>
      </c>
      <c r="F1826" s="140"/>
      <c r="G1826" s="126"/>
      <c r="H1826" s="126"/>
      <c r="I1826" s="126"/>
      <c r="J1826" s="126"/>
      <c r="K1826" s="126"/>
    </row>
    <row r="1827" spans="1:11" s="122" customFormat="1">
      <c r="A1827" s="138" t="s">
        <v>2409</v>
      </c>
      <c r="B1827" s="139">
        <v>60000</v>
      </c>
      <c r="C1827" s="159">
        <f t="shared" si="66"/>
        <v>1230000</v>
      </c>
      <c r="D1827" s="129">
        <f t="shared" si="65"/>
        <v>58800</v>
      </c>
      <c r="E1827" s="130" t="s">
        <v>6069</v>
      </c>
      <c r="F1827" s="140"/>
      <c r="G1827" s="126"/>
      <c r="H1827" s="126"/>
      <c r="I1827" s="126"/>
      <c r="J1827" s="126"/>
      <c r="K1827" s="126"/>
    </row>
    <row r="1828" spans="1:11" s="122" customFormat="1">
      <c r="A1828" s="138" t="s">
        <v>2410</v>
      </c>
      <c r="B1828" s="139">
        <v>61000</v>
      </c>
      <c r="C1828" s="159">
        <f t="shared" si="66"/>
        <v>1250500</v>
      </c>
      <c r="D1828" s="129">
        <f t="shared" si="65"/>
        <v>59780</v>
      </c>
      <c r="E1828" s="130" t="s">
        <v>6069</v>
      </c>
      <c r="F1828" s="140"/>
      <c r="G1828" s="126"/>
      <c r="H1828" s="126"/>
      <c r="I1828" s="126"/>
      <c r="J1828" s="126"/>
      <c r="K1828" s="126"/>
    </row>
    <row r="1829" spans="1:11" s="122" customFormat="1">
      <c r="A1829" s="138" t="s">
        <v>2411</v>
      </c>
      <c r="B1829" s="139">
        <v>62000</v>
      </c>
      <c r="C1829" s="159">
        <f t="shared" si="66"/>
        <v>1271000</v>
      </c>
      <c r="D1829" s="129">
        <f t="shared" si="65"/>
        <v>60760</v>
      </c>
      <c r="E1829" s="130" t="s">
        <v>6069</v>
      </c>
      <c r="F1829" s="140"/>
      <c r="G1829" s="126"/>
      <c r="H1829" s="126"/>
      <c r="I1829" s="126"/>
      <c r="J1829" s="126"/>
      <c r="K1829" s="126"/>
    </row>
    <row r="1830" spans="1:11" s="122" customFormat="1">
      <c r="A1830" s="138" t="s">
        <v>2412</v>
      </c>
      <c r="B1830" s="139">
        <v>63000</v>
      </c>
      <c r="C1830" s="159">
        <f t="shared" si="66"/>
        <v>1291500</v>
      </c>
      <c r="D1830" s="129">
        <f t="shared" si="65"/>
        <v>61740</v>
      </c>
      <c r="E1830" s="130" t="s">
        <v>6069</v>
      </c>
      <c r="F1830" s="140"/>
      <c r="G1830" s="126"/>
      <c r="H1830" s="126"/>
      <c r="I1830" s="126"/>
      <c r="J1830" s="126"/>
      <c r="K1830" s="126"/>
    </row>
    <row r="1831" spans="1:11" s="122" customFormat="1">
      <c r="A1831" s="138" t="s">
        <v>2413</v>
      </c>
      <c r="B1831" s="139">
        <v>64000</v>
      </c>
      <c r="C1831" s="159">
        <f t="shared" si="66"/>
        <v>1312000</v>
      </c>
      <c r="D1831" s="129">
        <f t="shared" si="65"/>
        <v>62720</v>
      </c>
      <c r="E1831" s="130" t="s">
        <v>6069</v>
      </c>
      <c r="F1831" s="140"/>
      <c r="G1831" s="126"/>
      <c r="H1831" s="126"/>
      <c r="I1831" s="126"/>
      <c r="J1831" s="126"/>
      <c r="K1831" s="126"/>
    </row>
    <row r="1832" spans="1:11" s="122" customFormat="1">
      <c r="A1832" s="138" t="s">
        <v>2414</v>
      </c>
      <c r="B1832" s="139">
        <v>65000</v>
      </c>
      <c r="C1832" s="159">
        <f t="shared" si="66"/>
        <v>1332500</v>
      </c>
      <c r="D1832" s="129">
        <f t="shared" si="65"/>
        <v>63700</v>
      </c>
      <c r="E1832" s="130" t="s">
        <v>6069</v>
      </c>
      <c r="F1832" s="140"/>
      <c r="G1832" s="126"/>
      <c r="H1832" s="126"/>
      <c r="I1832" s="126"/>
      <c r="J1832" s="126"/>
      <c r="K1832" s="126"/>
    </row>
    <row r="1833" spans="1:11" s="122" customFormat="1">
      <c r="A1833" s="138" t="s">
        <v>2415</v>
      </c>
      <c r="B1833" s="139">
        <v>66000</v>
      </c>
      <c r="C1833" s="159">
        <f t="shared" si="66"/>
        <v>1353000</v>
      </c>
      <c r="D1833" s="129">
        <f t="shared" ref="D1833:D1896" si="67">SUM($G$3)*(B1833*0.001)</f>
        <v>64680</v>
      </c>
      <c r="E1833" s="130" t="s">
        <v>6069</v>
      </c>
      <c r="F1833" s="140"/>
      <c r="G1833" s="126"/>
      <c r="H1833" s="126"/>
      <c r="I1833" s="126"/>
      <c r="J1833" s="126"/>
      <c r="K1833" s="126"/>
    </row>
    <row r="1834" spans="1:11" s="122" customFormat="1">
      <c r="A1834" s="138" t="s">
        <v>2416</v>
      </c>
      <c r="B1834" s="139">
        <v>67000</v>
      </c>
      <c r="C1834" s="159">
        <f t="shared" ref="C1834:C1897" si="68">C1833+20500</f>
        <v>1373500</v>
      </c>
      <c r="D1834" s="129">
        <f t="shared" si="67"/>
        <v>65660</v>
      </c>
      <c r="E1834" s="130" t="s">
        <v>6069</v>
      </c>
      <c r="F1834" s="140"/>
      <c r="G1834" s="126"/>
      <c r="H1834" s="126"/>
      <c r="I1834" s="126"/>
      <c r="J1834" s="126"/>
      <c r="K1834" s="126"/>
    </row>
    <row r="1835" spans="1:11" s="122" customFormat="1">
      <c r="A1835" s="138" t="s">
        <v>2417</v>
      </c>
      <c r="B1835" s="139">
        <v>68000</v>
      </c>
      <c r="C1835" s="159">
        <f t="shared" si="68"/>
        <v>1394000</v>
      </c>
      <c r="D1835" s="129">
        <f t="shared" si="67"/>
        <v>66640</v>
      </c>
      <c r="E1835" s="130" t="s">
        <v>6069</v>
      </c>
      <c r="F1835" s="140"/>
      <c r="G1835" s="126"/>
      <c r="H1835" s="126"/>
      <c r="I1835" s="126"/>
      <c r="J1835" s="126"/>
      <c r="K1835" s="126"/>
    </row>
    <row r="1836" spans="1:11" s="122" customFormat="1">
      <c r="A1836" s="138" t="s">
        <v>2418</v>
      </c>
      <c r="B1836" s="139">
        <v>69000</v>
      </c>
      <c r="C1836" s="159">
        <f t="shared" si="68"/>
        <v>1414500</v>
      </c>
      <c r="D1836" s="129">
        <f t="shared" si="67"/>
        <v>67620</v>
      </c>
      <c r="E1836" s="130" t="s">
        <v>6069</v>
      </c>
      <c r="F1836" s="140"/>
      <c r="G1836" s="126"/>
      <c r="H1836" s="126"/>
      <c r="I1836" s="126"/>
      <c r="J1836" s="126"/>
      <c r="K1836" s="126"/>
    </row>
    <row r="1837" spans="1:11" s="122" customFormat="1">
      <c r="A1837" s="138" t="s">
        <v>2419</v>
      </c>
      <c r="B1837" s="139">
        <v>70000</v>
      </c>
      <c r="C1837" s="159">
        <f t="shared" si="68"/>
        <v>1435000</v>
      </c>
      <c r="D1837" s="129">
        <f t="shared" si="67"/>
        <v>68600</v>
      </c>
      <c r="E1837" s="130" t="s">
        <v>6069</v>
      </c>
      <c r="F1837" s="140"/>
      <c r="G1837" s="126"/>
      <c r="H1837" s="126"/>
      <c r="I1837" s="126"/>
      <c r="J1837" s="126"/>
      <c r="K1837" s="126"/>
    </row>
    <row r="1838" spans="1:11" s="122" customFormat="1">
      <c r="A1838" s="138" t="s">
        <v>2420</v>
      </c>
      <c r="B1838" s="139">
        <v>71000</v>
      </c>
      <c r="C1838" s="159">
        <f t="shared" si="68"/>
        <v>1455500</v>
      </c>
      <c r="D1838" s="129">
        <f t="shared" si="67"/>
        <v>69580</v>
      </c>
      <c r="E1838" s="130" t="s">
        <v>6069</v>
      </c>
      <c r="F1838" s="140"/>
      <c r="G1838" s="126"/>
      <c r="H1838" s="126"/>
      <c r="I1838" s="126"/>
      <c r="J1838" s="126"/>
      <c r="K1838" s="126"/>
    </row>
    <row r="1839" spans="1:11" s="122" customFormat="1">
      <c r="A1839" s="138" t="s">
        <v>2421</v>
      </c>
      <c r="B1839" s="139">
        <v>72000</v>
      </c>
      <c r="C1839" s="159">
        <f t="shared" si="68"/>
        <v>1476000</v>
      </c>
      <c r="D1839" s="129">
        <f t="shared" si="67"/>
        <v>70560</v>
      </c>
      <c r="E1839" s="130" t="s">
        <v>6069</v>
      </c>
      <c r="F1839" s="140"/>
      <c r="G1839" s="126"/>
      <c r="H1839" s="126"/>
      <c r="I1839" s="126"/>
      <c r="J1839" s="126"/>
      <c r="K1839" s="126"/>
    </row>
    <row r="1840" spans="1:11" s="122" customFormat="1">
      <c r="A1840" s="138" t="s">
        <v>2422</v>
      </c>
      <c r="B1840" s="139">
        <v>73000</v>
      </c>
      <c r="C1840" s="159">
        <f t="shared" si="68"/>
        <v>1496500</v>
      </c>
      <c r="D1840" s="129">
        <f t="shared" si="67"/>
        <v>71540</v>
      </c>
      <c r="E1840" s="130" t="s">
        <v>6069</v>
      </c>
      <c r="F1840" s="140"/>
      <c r="G1840" s="126"/>
      <c r="H1840" s="126"/>
      <c r="I1840" s="126"/>
      <c r="J1840" s="126"/>
      <c r="K1840" s="126"/>
    </row>
    <row r="1841" spans="1:11" s="122" customFormat="1">
      <c r="A1841" s="138" t="s">
        <v>2423</v>
      </c>
      <c r="B1841" s="139">
        <v>74000</v>
      </c>
      <c r="C1841" s="159">
        <f t="shared" si="68"/>
        <v>1517000</v>
      </c>
      <c r="D1841" s="129">
        <f t="shared" si="67"/>
        <v>72520</v>
      </c>
      <c r="E1841" s="130" t="s">
        <v>6069</v>
      </c>
      <c r="F1841" s="140"/>
      <c r="G1841" s="126"/>
      <c r="H1841" s="126"/>
      <c r="I1841" s="126"/>
      <c r="J1841" s="126"/>
      <c r="K1841" s="126"/>
    </row>
    <row r="1842" spans="1:11" s="122" customFormat="1">
      <c r="A1842" s="138" t="s">
        <v>2424</v>
      </c>
      <c r="B1842" s="139">
        <v>75000</v>
      </c>
      <c r="C1842" s="159">
        <f t="shared" si="68"/>
        <v>1537500</v>
      </c>
      <c r="D1842" s="129">
        <f t="shared" si="67"/>
        <v>73500</v>
      </c>
      <c r="E1842" s="130" t="s">
        <v>6069</v>
      </c>
      <c r="F1842" s="140"/>
      <c r="G1842" s="126"/>
      <c r="H1842" s="126"/>
      <c r="I1842" s="126"/>
      <c r="J1842" s="126"/>
      <c r="K1842" s="126"/>
    </row>
    <row r="1843" spans="1:11" s="122" customFormat="1">
      <c r="A1843" s="138" t="s">
        <v>2425</v>
      </c>
      <c r="B1843" s="139">
        <v>76000</v>
      </c>
      <c r="C1843" s="159">
        <f t="shared" si="68"/>
        <v>1558000</v>
      </c>
      <c r="D1843" s="129">
        <f t="shared" si="67"/>
        <v>74480</v>
      </c>
      <c r="E1843" s="130" t="s">
        <v>6069</v>
      </c>
      <c r="F1843" s="140"/>
      <c r="G1843" s="126"/>
      <c r="H1843" s="126"/>
      <c r="I1843" s="126"/>
      <c r="J1843" s="126"/>
      <c r="K1843" s="126"/>
    </row>
    <row r="1844" spans="1:11" s="122" customFormat="1">
      <c r="A1844" s="138" t="s">
        <v>2426</v>
      </c>
      <c r="B1844" s="139">
        <v>77000</v>
      </c>
      <c r="C1844" s="159">
        <f t="shared" si="68"/>
        <v>1578500</v>
      </c>
      <c r="D1844" s="129">
        <f t="shared" si="67"/>
        <v>75460</v>
      </c>
      <c r="E1844" s="130" t="s">
        <v>6069</v>
      </c>
      <c r="F1844" s="140"/>
      <c r="G1844" s="126"/>
      <c r="H1844" s="126"/>
      <c r="I1844" s="126"/>
      <c r="J1844" s="126"/>
      <c r="K1844" s="126"/>
    </row>
    <row r="1845" spans="1:11" s="122" customFormat="1">
      <c r="A1845" s="138" t="s">
        <v>2427</v>
      </c>
      <c r="B1845" s="139">
        <v>78000</v>
      </c>
      <c r="C1845" s="159">
        <f t="shared" si="68"/>
        <v>1599000</v>
      </c>
      <c r="D1845" s="129">
        <f t="shared" si="67"/>
        <v>76440</v>
      </c>
      <c r="E1845" s="130" t="s">
        <v>6069</v>
      </c>
      <c r="F1845" s="140"/>
      <c r="G1845" s="126"/>
      <c r="H1845" s="126"/>
      <c r="I1845" s="126"/>
      <c r="J1845" s="126"/>
      <c r="K1845" s="126"/>
    </row>
    <row r="1846" spans="1:11" s="122" customFormat="1">
      <c r="A1846" s="138" t="s">
        <v>2428</v>
      </c>
      <c r="B1846" s="139">
        <v>79000</v>
      </c>
      <c r="C1846" s="159">
        <f t="shared" si="68"/>
        <v>1619500</v>
      </c>
      <c r="D1846" s="129">
        <f t="shared" si="67"/>
        <v>77420</v>
      </c>
      <c r="E1846" s="130" t="s">
        <v>6069</v>
      </c>
      <c r="F1846" s="140"/>
      <c r="G1846" s="126"/>
      <c r="H1846" s="126"/>
      <c r="I1846" s="126"/>
      <c r="J1846" s="126"/>
      <c r="K1846" s="126"/>
    </row>
    <row r="1847" spans="1:11" s="122" customFormat="1">
      <c r="A1847" s="138" t="s">
        <v>2429</v>
      </c>
      <c r="B1847" s="139">
        <v>80000</v>
      </c>
      <c r="C1847" s="159">
        <f t="shared" si="68"/>
        <v>1640000</v>
      </c>
      <c r="D1847" s="129">
        <f t="shared" si="67"/>
        <v>78400</v>
      </c>
      <c r="E1847" s="130" t="s">
        <v>6069</v>
      </c>
      <c r="F1847" s="140"/>
      <c r="G1847" s="126"/>
      <c r="H1847" s="126"/>
      <c r="I1847" s="126"/>
      <c r="J1847" s="126"/>
      <c r="K1847" s="126"/>
    </row>
    <row r="1848" spans="1:11" s="122" customFormat="1">
      <c r="A1848" s="138" t="s">
        <v>2430</v>
      </c>
      <c r="B1848" s="139">
        <v>81000</v>
      </c>
      <c r="C1848" s="159">
        <f t="shared" si="68"/>
        <v>1660500</v>
      </c>
      <c r="D1848" s="129">
        <f t="shared" si="67"/>
        <v>79380</v>
      </c>
      <c r="E1848" s="130" t="s">
        <v>6069</v>
      </c>
      <c r="F1848" s="140"/>
      <c r="G1848" s="126"/>
      <c r="H1848" s="126"/>
      <c r="I1848" s="126"/>
      <c r="J1848" s="126"/>
      <c r="K1848" s="126"/>
    </row>
    <row r="1849" spans="1:11" s="122" customFormat="1">
      <c r="A1849" s="138" t="s">
        <v>2431</v>
      </c>
      <c r="B1849" s="139">
        <v>82000</v>
      </c>
      <c r="C1849" s="159">
        <f t="shared" si="68"/>
        <v>1681000</v>
      </c>
      <c r="D1849" s="129">
        <f t="shared" si="67"/>
        <v>80360</v>
      </c>
      <c r="E1849" s="130" t="s">
        <v>6069</v>
      </c>
      <c r="F1849" s="140"/>
      <c r="G1849" s="126"/>
      <c r="H1849" s="126"/>
      <c r="I1849" s="126"/>
      <c r="J1849" s="126"/>
      <c r="K1849" s="126"/>
    </row>
    <row r="1850" spans="1:11" s="122" customFormat="1">
      <c r="A1850" s="138" t="s">
        <v>2432</v>
      </c>
      <c r="B1850" s="139">
        <v>83000</v>
      </c>
      <c r="C1850" s="159">
        <f t="shared" si="68"/>
        <v>1701500</v>
      </c>
      <c r="D1850" s="129">
        <f t="shared" si="67"/>
        <v>81340</v>
      </c>
      <c r="E1850" s="130" t="s">
        <v>6069</v>
      </c>
      <c r="F1850" s="140"/>
      <c r="G1850" s="126"/>
      <c r="H1850" s="126"/>
      <c r="I1850" s="126"/>
      <c r="J1850" s="126"/>
      <c r="K1850" s="126"/>
    </row>
    <row r="1851" spans="1:11" s="122" customFormat="1">
      <c r="A1851" s="138" t="s">
        <v>2433</v>
      </c>
      <c r="B1851" s="139">
        <v>84000</v>
      </c>
      <c r="C1851" s="159">
        <f t="shared" si="68"/>
        <v>1722000</v>
      </c>
      <c r="D1851" s="129">
        <f t="shared" si="67"/>
        <v>82320</v>
      </c>
      <c r="E1851" s="130" t="s">
        <v>6069</v>
      </c>
      <c r="F1851" s="140"/>
      <c r="G1851" s="126"/>
      <c r="H1851" s="126"/>
      <c r="I1851" s="126"/>
      <c r="J1851" s="126"/>
      <c r="K1851" s="126"/>
    </row>
    <row r="1852" spans="1:11" s="122" customFormat="1">
      <c r="A1852" s="138" t="s">
        <v>2434</v>
      </c>
      <c r="B1852" s="139">
        <v>85000</v>
      </c>
      <c r="C1852" s="159">
        <f t="shared" si="68"/>
        <v>1742500</v>
      </c>
      <c r="D1852" s="129">
        <f t="shared" si="67"/>
        <v>83300</v>
      </c>
      <c r="E1852" s="130" t="s">
        <v>6069</v>
      </c>
      <c r="F1852" s="140"/>
      <c r="G1852" s="126"/>
      <c r="H1852" s="126"/>
      <c r="I1852" s="126"/>
      <c r="J1852" s="126"/>
      <c r="K1852" s="126"/>
    </row>
    <row r="1853" spans="1:11" s="122" customFormat="1">
      <c r="A1853" s="138" t="s">
        <v>2435</v>
      </c>
      <c r="B1853" s="139">
        <v>86000</v>
      </c>
      <c r="C1853" s="159">
        <f t="shared" si="68"/>
        <v>1763000</v>
      </c>
      <c r="D1853" s="129">
        <f t="shared" si="67"/>
        <v>84280</v>
      </c>
      <c r="E1853" s="130" t="s">
        <v>6069</v>
      </c>
      <c r="F1853" s="140"/>
      <c r="G1853" s="126"/>
      <c r="H1853" s="126"/>
      <c r="I1853" s="126"/>
      <c r="J1853" s="126"/>
      <c r="K1853" s="126"/>
    </row>
    <row r="1854" spans="1:11" s="122" customFormat="1">
      <c r="A1854" s="138" t="s">
        <v>2436</v>
      </c>
      <c r="B1854" s="139">
        <v>87000</v>
      </c>
      <c r="C1854" s="159">
        <f t="shared" si="68"/>
        <v>1783500</v>
      </c>
      <c r="D1854" s="129">
        <f t="shared" si="67"/>
        <v>85260</v>
      </c>
      <c r="E1854" s="130" t="s">
        <v>6069</v>
      </c>
      <c r="F1854" s="140"/>
      <c r="G1854" s="126"/>
      <c r="H1854" s="126"/>
      <c r="I1854" s="126"/>
      <c r="J1854" s="126"/>
      <c r="K1854" s="126"/>
    </row>
    <row r="1855" spans="1:11" s="122" customFormat="1">
      <c r="A1855" s="138" t="s">
        <v>2437</v>
      </c>
      <c r="B1855" s="139">
        <v>88000</v>
      </c>
      <c r="C1855" s="159">
        <f t="shared" si="68"/>
        <v>1804000</v>
      </c>
      <c r="D1855" s="129">
        <f t="shared" si="67"/>
        <v>86240</v>
      </c>
      <c r="E1855" s="130" t="s">
        <v>6069</v>
      </c>
      <c r="F1855" s="140"/>
      <c r="G1855" s="126"/>
      <c r="H1855" s="126"/>
      <c r="I1855" s="126"/>
      <c r="J1855" s="126"/>
      <c r="K1855" s="126"/>
    </row>
    <row r="1856" spans="1:11" s="122" customFormat="1">
      <c r="A1856" s="138" t="s">
        <v>2438</v>
      </c>
      <c r="B1856" s="139">
        <v>89000</v>
      </c>
      <c r="C1856" s="159">
        <f t="shared" si="68"/>
        <v>1824500</v>
      </c>
      <c r="D1856" s="129">
        <f t="shared" si="67"/>
        <v>87220</v>
      </c>
      <c r="E1856" s="130" t="s">
        <v>6069</v>
      </c>
      <c r="F1856" s="140"/>
      <c r="G1856" s="126"/>
      <c r="H1856" s="126"/>
      <c r="I1856" s="126"/>
      <c r="J1856" s="126"/>
      <c r="K1856" s="126"/>
    </row>
    <row r="1857" spans="1:11" s="122" customFormat="1">
      <c r="A1857" s="138" t="s">
        <v>2439</v>
      </c>
      <c r="B1857" s="139">
        <v>90000</v>
      </c>
      <c r="C1857" s="159">
        <f t="shared" si="68"/>
        <v>1845000</v>
      </c>
      <c r="D1857" s="129">
        <f t="shared" si="67"/>
        <v>88200</v>
      </c>
      <c r="E1857" s="130" t="s">
        <v>6069</v>
      </c>
      <c r="F1857" s="140"/>
      <c r="G1857" s="126"/>
      <c r="H1857" s="126"/>
      <c r="I1857" s="126"/>
      <c r="J1857" s="126"/>
      <c r="K1857" s="126"/>
    </row>
    <row r="1858" spans="1:11" s="122" customFormat="1">
      <c r="A1858" s="138" t="s">
        <v>2440</v>
      </c>
      <c r="B1858" s="139">
        <v>91000</v>
      </c>
      <c r="C1858" s="159">
        <f t="shared" si="68"/>
        <v>1865500</v>
      </c>
      <c r="D1858" s="129">
        <f t="shared" si="67"/>
        <v>89180</v>
      </c>
      <c r="E1858" s="130" t="s">
        <v>6069</v>
      </c>
      <c r="F1858" s="140"/>
      <c r="G1858" s="126"/>
      <c r="H1858" s="126"/>
      <c r="I1858" s="126"/>
      <c r="J1858" s="126"/>
      <c r="K1858" s="126"/>
    </row>
    <row r="1859" spans="1:11" s="122" customFormat="1">
      <c r="A1859" s="138" t="s">
        <v>2441</v>
      </c>
      <c r="B1859" s="139">
        <v>92000</v>
      </c>
      <c r="C1859" s="159">
        <f t="shared" si="68"/>
        <v>1886000</v>
      </c>
      <c r="D1859" s="129">
        <f t="shared" si="67"/>
        <v>90160</v>
      </c>
      <c r="E1859" s="130" t="s">
        <v>6069</v>
      </c>
      <c r="F1859" s="140"/>
      <c r="G1859" s="126"/>
      <c r="H1859" s="126"/>
      <c r="I1859" s="126"/>
      <c r="J1859" s="126"/>
      <c r="K1859" s="126"/>
    </row>
    <row r="1860" spans="1:11" s="122" customFormat="1">
      <c r="A1860" s="138" t="s">
        <v>2442</v>
      </c>
      <c r="B1860" s="139">
        <v>93000</v>
      </c>
      <c r="C1860" s="159">
        <f t="shared" si="68"/>
        <v>1906500</v>
      </c>
      <c r="D1860" s="129">
        <f t="shared" si="67"/>
        <v>91140</v>
      </c>
      <c r="E1860" s="130" t="s">
        <v>6069</v>
      </c>
      <c r="F1860" s="140"/>
      <c r="G1860" s="126"/>
      <c r="H1860" s="126"/>
      <c r="I1860" s="126"/>
      <c r="J1860" s="126"/>
      <c r="K1860" s="126"/>
    </row>
    <row r="1861" spans="1:11" s="122" customFormat="1">
      <c r="A1861" s="138" t="s">
        <v>2443</v>
      </c>
      <c r="B1861" s="139">
        <v>94000</v>
      </c>
      <c r="C1861" s="159">
        <f t="shared" si="68"/>
        <v>1927000</v>
      </c>
      <c r="D1861" s="129">
        <f t="shared" si="67"/>
        <v>92120</v>
      </c>
      <c r="E1861" s="130" t="s">
        <v>6069</v>
      </c>
      <c r="F1861" s="140"/>
      <c r="G1861" s="126"/>
      <c r="H1861" s="126"/>
      <c r="I1861" s="126"/>
      <c r="J1861" s="126"/>
      <c r="K1861" s="126"/>
    </row>
    <row r="1862" spans="1:11" s="122" customFormat="1">
      <c r="A1862" s="138" t="s">
        <v>2444</v>
      </c>
      <c r="B1862" s="139">
        <v>95000</v>
      </c>
      <c r="C1862" s="159">
        <f t="shared" si="68"/>
        <v>1947500</v>
      </c>
      <c r="D1862" s="129">
        <f t="shared" si="67"/>
        <v>93100</v>
      </c>
      <c r="E1862" s="130" t="s">
        <v>6069</v>
      </c>
      <c r="F1862" s="140"/>
      <c r="G1862" s="126"/>
      <c r="H1862" s="126"/>
      <c r="I1862" s="126"/>
      <c r="J1862" s="126"/>
      <c r="K1862" s="126"/>
    </row>
    <row r="1863" spans="1:11" s="122" customFormat="1">
      <c r="A1863" s="138" t="s">
        <v>2445</v>
      </c>
      <c r="B1863" s="139">
        <v>96000</v>
      </c>
      <c r="C1863" s="159">
        <f t="shared" si="68"/>
        <v>1968000</v>
      </c>
      <c r="D1863" s="129">
        <f t="shared" si="67"/>
        <v>94080</v>
      </c>
      <c r="E1863" s="130" t="s">
        <v>6069</v>
      </c>
      <c r="F1863" s="140"/>
      <c r="G1863" s="126"/>
      <c r="H1863" s="126"/>
      <c r="I1863" s="126"/>
      <c r="J1863" s="126"/>
      <c r="K1863" s="126"/>
    </row>
    <row r="1864" spans="1:11" s="122" customFormat="1">
      <c r="A1864" s="138" t="s">
        <v>2446</v>
      </c>
      <c r="B1864" s="139">
        <v>97000</v>
      </c>
      <c r="C1864" s="159">
        <f t="shared" si="68"/>
        <v>1988500</v>
      </c>
      <c r="D1864" s="129">
        <f t="shared" si="67"/>
        <v>95060</v>
      </c>
      <c r="E1864" s="130" t="s">
        <v>6069</v>
      </c>
      <c r="F1864" s="140"/>
      <c r="G1864" s="126"/>
      <c r="H1864" s="126"/>
      <c r="I1864" s="126"/>
      <c r="J1864" s="126"/>
      <c r="K1864" s="126"/>
    </row>
    <row r="1865" spans="1:11" s="122" customFormat="1">
      <c r="A1865" s="138" t="s">
        <v>2447</v>
      </c>
      <c r="B1865" s="139">
        <v>98000</v>
      </c>
      <c r="C1865" s="159">
        <f t="shared" si="68"/>
        <v>2009000</v>
      </c>
      <c r="D1865" s="129">
        <f t="shared" si="67"/>
        <v>96040</v>
      </c>
      <c r="E1865" s="130" t="s">
        <v>6069</v>
      </c>
      <c r="F1865" s="140"/>
      <c r="G1865" s="126"/>
      <c r="H1865" s="126"/>
      <c r="I1865" s="126"/>
      <c r="J1865" s="126"/>
      <c r="K1865" s="126"/>
    </row>
    <row r="1866" spans="1:11" s="122" customFormat="1">
      <c r="A1866" s="138" t="s">
        <v>2448</v>
      </c>
      <c r="B1866" s="139">
        <v>99000</v>
      </c>
      <c r="C1866" s="159">
        <f t="shared" si="68"/>
        <v>2029500</v>
      </c>
      <c r="D1866" s="129">
        <f t="shared" si="67"/>
        <v>97020</v>
      </c>
      <c r="E1866" s="130" t="s">
        <v>6069</v>
      </c>
      <c r="F1866" s="140"/>
      <c r="G1866" s="126"/>
      <c r="H1866" s="126"/>
      <c r="I1866" s="126"/>
      <c r="J1866" s="126"/>
      <c r="K1866" s="126"/>
    </row>
    <row r="1867" spans="1:11" s="122" customFormat="1">
      <c r="A1867" s="138" t="s">
        <v>2449</v>
      </c>
      <c r="B1867" s="139">
        <v>100000</v>
      </c>
      <c r="C1867" s="159">
        <f t="shared" si="68"/>
        <v>2050000</v>
      </c>
      <c r="D1867" s="129">
        <f t="shared" si="67"/>
        <v>98000</v>
      </c>
      <c r="E1867" s="130" t="s">
        <v>6069</v>
      </c>
      <c r="F1867" s="140"/>
      <c r="G1867" s="126"/>
      <c r="H1867" s="126"/>
      <c r="I1867" s="126"/>
      <c r="J1867" s="126"/>
      <c r="K1867" s="126"/>
    </row>
    <row r="1868" spans="1:11" s="122" customFormat="1">
      <c r="A1868" s="138" t="s">
        <v>2450</v>
      </c>
      <c r="B1868" s="139">
        <v>101000</v>
      </c>
      <c r="C1868" s="159">
        <f t="shared" si="68"/>
        <v>2070500</v>
      </c>
      <c r="D1868" s="129">
        <f t="shared" si="67"/>
        <v>98980</v>
      </c>
      <c r="E1868" s="130" t="s">
        <v>6069</v>
      </c>
      <c r="F1868" s="140"/>
      <c r="G1868" s="126"/>
      <c r="H1868" s="126"/>
      <c r="I1868" s="126"/>
      <c r="J1868" s="126"/>
      <c r="K1868" s="126"/>
    </row>
    <row r="1869" spans="1:11" s="122" customFormat="1">
      <c r="A1869" s="138" t="s">
        <v>2451</v>
      </c>
      <c r="B1869" s="139">
        <v>102000</v>
      </c>
      <c r="C1869" s="159">
        <f t="shared" si="68"/>
        <v>2091000</v>
      </c>
      <c r="D1869" s="129">
        <f t="shared" si="67"/>
        <v>99960</v>
      </c>
      <c r="E1869" s="130" t="s">
        <v>6069</v>
      </c>
      <c r="F1869" s="140"/>
      <c r="G1869" s="126"/>
      <c r="H1869" s="126"/>
      <c r="I1869" s="126"/>
      <c r="J1869" s="126"/>
      <c r="K1869" s="126"/>
    </row>
    <row r="1870" spans="1:11" s="122" customFormat="1">
      <c r="A1870" s="138" t="s">
        <v>2452</v>
      </c>
      <c r="B1870" s="139">
        <v>103000</v>
      </c>
      <c r="C1870" s="159">
        <f t="shared" si="68"/>
        <v>2111500</v>
      </c>
      <c r="D1870" s="129">
        <f t="shared" si="67"/>
        <v>100940</v>
      </c>
      <c r="E1870" s="130" t="s">
        <v>6069</v>
      </c>
      <c r="F1870" s="131"/>
      <c r="G1870" s="126"/>
      <c r="H1870" s="126"/>
      <c r="I1870" s="126"/>
      <c r="J1870" s="126"/>
      <c r="K1870" s="126"/>
    </row>
    <row r="1871" spans="1:11" s="122" customFormat="1">
      <c r="A1871" s="138" t="s">
        <v>2453</v>
      </c>
      <c r="B1871" s="139">
        <v>104000</v>
      </c>
      <c r="C1871" s="159">
        <f t="shared" si="68"/>
        <v>2132000</v>
      </c>
      <c r="D1871" s="129">
        <f t="shared" si="67"/>
        <v>101920</v>
      </c>
      <c r="E1871" s="130" t="s">
        <v>6069</v>
      </c>
      <c r="F1871" s="131"/>
      <c r="G1871" s="126"/>
      <c r="H1871" s="126"/>
      <c r="I1871" s="126"/>
      <c r="J1871" s="126"/>
      <c r="K1871" s="126"/>
    </row>
    <row r="1872" spans="1:11" s="122" customFormat="1">
      <c r="A1872" s="138" t="s">
        <v>2454</v>
      </c>
      <c r="B1872" s="139">
        <v>105000</v>
      </c>
      <c r="C1872" s="159">
        <f t="shared" si="68"/>
        <v>2152500</v>
      </c>
      <c r="D1872" s="129">
        <f t="shared" si="67"/>
        <v>102900</v>
      </c>
      <c r="E1872" s="130" t="s">
        <v>6069</v>
      </c>
      <c r="F1872" s="131"/>
      <c r="G1872" s="126"/>
      <c r="H1872" s="126"/>
      <c r="I1872" s="126"/>
      <c r="J1872" s="126"/>
      <c r="K1872" s="126"/>
    </row>
    <row r="1873" spans="1:11" s="122" customFormat="1">
      <c r="A1873" s="138" t="s">
        <v>2455</v>
      </c>
      <c r="B1873" s="139">
        <v>106000</v>
      </c>
      <c r="C1873" s="159">
        <f t="shared" si="68"/>
        <v>2173000</v>
      </c>
      <c r="D1873" s="129">
        <f t="shared" si="67"/>
        <v>103880</v>
      </c>
      <c r="E1873" s="130" t="s">
        <v>6069</v>
      </c>
      <c r="F1873" s="131"/>
      <c r="G1873" s="126"/>
      <c r="H1873" s="126"/>
      <c r="I1873" s="126"/>
      <c r="J1873" s="126"/>
      <c r="K1873" s="126"/>
    </row>
    <row r="1874" spans="1:11" s="122" customFormat="1">
      <c r="A1874" s="138" t="s">
        <v>2456</v>
      </c>
      <c r="B1874" s="139">
        <v>107000</v>
      </c>
      <c r="C1874" s="159">
        <f t="shared" si="68"/>
        <v>2193500</v>
      </c>
      <c r="D1874" s="129">
        <f t="shared" si="67"/>
        <v>104860</v>
      </c>
      <c r="E1874" s="130" t="s">
        <v>6069</v>
      </c>
      <c r="F1874" s="131"/>
      <c r="G1874" s="126"/>
      <c r="H1874" s="126"/>
      <c r="I1874" s="126"/>
      <c r="J1874" s="126"/>
      <c r="K1874" s="126"/>
    </row>
    <row r="1875" spans="1:11" s="122" customFormat="1">
      <c r="A1875" s="138" t="s">
        <v>2457</v>
      </c>
      <c r="B1875" s="139">
        <v>108000</v>
      </c>
      <c r="C1875" s="159">
        <f t="shared" si="68"/>
        <v>2214000</v>
      </c>
      <c r="D1875" s="129">
        <f t="shared" si="67"/>
        <v>105840</v>
      </c>
      <c r="E1875" s="130" t="s">
        <v>6069</v>
      </c>
      <c r="F1875" s="131"/>
      <c r="G1875" s="126"/>
      <c r="H1875" s="126"/>
      <c r="I1875" s="126"/>
      <c r="J1875" s="126"/>
      <c r="K1875" s="126"/>
    </row>
    <row r="1876" spans="1:11" s="122" customFormat="1">
      <c r="A1876" s="138" t="s">
        <v>2458</v>
      </c>
      <c r="B1876" s="139">
        <v>109000</v>
      </c>
      <c r="C1876" s="159">
        <f t="shared" si="68"/>
        <v>2234500</v>
      </c>
      <c r="D1876" s="129">
        <f t="shared" si="67"/>
        <v>106820</v>
      </c>
      <c r="E1876" s="130" t="s">
        <v>6069</v>
      </c>
      <c r="F1876" s="131"/>
      <c r="G1876" s="126"/>
      <c r="H1876" s="126"/>
      <c r="I1876" s="126"/>
      <c r="J1876" s="126"/>
      <c r="K1876" s="126"/>
    </row>
    <row r="1877" spans="1:11" s="122" customFormat="1">
      <c r="A1877" s="138" t="s">
        <v>2459</v>
      </c>
      <c r="B1877" s="139">
        <v>110000</v>
      </c>
      <c r="C1877" s="159">
        <f t="shared" si="68"/>
        <v>2255000</v>
      </c>
      <c r="D1877" s="129">
        <f t="shared" si="67"/>
        <v>107800</v>
      </c>
      <c r="E1877" s="130" t="s">
        <v>6069</v>
      </c>
      <c r="F1877" s="131"/>
      <c r="G1877" s="126"/>
      <c r="H1877" s="126"/>
      <c r="I1877" s="126"/>
      <c r="J1877" s="126"/>
      <c r="K1877" s="126"/>
    </row>
    <row r="1878" spans="1:11" s="122" customFormat="1">
      <c r="A1878" s="138" t="s">
        <v>2460</v>
      </c>
      <c r="B1878" s="139">
        <v>111000</v>
      </c>
      <c r="C1878" s="159">
        <f t="shared" si="68"/>
        <v>2275500</v>
      </c>
      <c r="D1878" s="129">
        <f t="shared" si="67"/>
        <v>108780</v>
      </c>
      <c r="E1878" s="130" t="s">
        <v>6069</v>
      </c>
      <c r="F1878" s="131"/>
      <c r="G1878" s="126"/>
      <c r="H1878" s="126"/>
      <c r="I1878" s="126"/>
      <c r="J1878" s="126"/>
      <c r="K1878" s="126"/>
    </row>
    <row r="1879" spans="1:11" s="122" customFormat="1">
      <c r="A1879" s="138" t="s">
        <v>2461</v>
      </c>
      <c r="B1879" s="139">
        <v>112000</v>
      </c>
      <c r="C1879" s="159">
        <f t="shared" si="68"/>
        <v>2296000</v>
      </c>
      <c r="D1879" s="129">
        <f t="shared" si="67"/>
        <v>109760</v>
      </c>
      <c r="E1879" s="130" t="s">
        <v>6069</v>
      </c>
      <c r="F1879" s="131"/>
      <c r="G1879" s="126"/>
      <c r="H1879" s="126"/>
      <c r="I1879" s="126"/>
      <c r="J1879" s="126"/>
      <c r="K1879" s="126"/>
    </row>
    <row r="1880" spans="1:11" s="122" customFormat="1">
      <c r="A1880" s="138" t="s">
        <v>2462</v>
      </c>
      <c r="B1880" s="139">
        <v>113000</v>
      </c>
      <c r="C1880" s="159">
        <f t="shared" si="68"/>
        <v>2316500</v>
      </c>
      <c r="D1880" s="129">
        <f t="shared" si="67"/>
        <v>110740</v>
      </c>
      <c r="E1880" s="130" t="s">
        <v>6069</v>
      </c>
      <c r="F1880" s="131"/>
      <c r="G1880" s="126"/>
      <c r="H1880" s="126"/>
      <c r="I1880" s="126"/>
      <c r="J1880" s="126"/>
      <c r="K1880" s="126"/>
    </row>
    <row r="1881" spans="1:11" s="122" customFormat="1">
      <c r="A1881" s="138" t="s">
        <v>2463</v>
      </c>
      <c r="B1881" s="139">
        <v>114000</v>
      </c>
      <c r="C1881" s="159">
        <f t="shared" si="68"/>
        <v>2337000</v>
      </c>
      <c r="D1881" s="129">
        <f t="shared" si="67"/>
        <v>111720</v>
      </c>
      <c r="E1881" s="130" t="s">
        <v>6069</v>
      </c>
      <c r="F1881" s="131"/>
      <c r="G1881" s="126"/>
      <c r="H1881" s="126"/>
      <c r="I1881" s="126"/>
      <c r="J1881" s="126"/>
      <c r="K1881" s="126"/>
    </row>
    <row r="1882" spans="1:11" s="122" customFormat="1">
      <c r="A1882" s="138" t="s">
        <v>2464</v>
      </c>
      <c r="B1882" s="139">
        <v>115000</v>
      </c>
      <c r="C1882" s="159">
        <f t="shared" si="68"/>
        <v>2357500</v>
      </c>
      <c r="D1882" s="129">
        <f t="shared" si="67"/>
        <v>112700</v>
      </c>
      <c r="E1882" s="130" t="s">
        <v>6069</v>
      </c>
      <c r="F1882" s="131"/>
      <c r="G1882" s="126"/>
      <c r="H1882" s="126"/>
      <c r="I1882" s="126"/>
      <c r="J1882" s="126"/>
      <c r="K1882" s="126"/>
    </row>
    <row r="1883" spans="1:11" s="122" customFormat="1">
      <c r="A1883" s="138" t="s">
        <v>2465</v>
      </c>
      <c r="B1883" s="139">
        <v>116000</v>
      </c>
      <c r="C1883" s="159">
        <f t="shared" si="68"/>
        <v>2378000</v>
      </c>
      <c r="D1883" s="129">
        <f t="shared" si="67"/>
        <v>113680</v>
      </c>
      <c r="E1883" s="130" t="s">
        <v>6069</v>
      </c>
      <c r="F1883" s="131"/>
      <c r="G1883" s="126"/>
      <c r="H1883" s="126"/>
      <c r="I1883" s="126"/>
      <c r="J1883" s="126"/>
      <c r="K1883" s="126"/>
    </row>
    <row r="1884" spans="1:11" s="122" customFormat="1">
      <c r="A1884" s="138" t="s">
        <v>2466</v>
      </c>
      <c r="B1884" s="139">
        <v>117000</v>
      </c>
      <c r="C1884" s="159">
        <f t="shared" si="68"/>
        <v>2398500</v>
      </c>
      <c r="D1884" s="129">
        <f t="shared" si="67"/>
        <v>114660</v>
      </c>
      <c r="E1884" s="130" t="s">
        <v>6069</v>
      </c>
      <c r="F1884" s="131"/>
      <c r="G1884" s="126"/>
      <c r="H1884" s="126"/>
      <c r="I1884" s="126"/>
      <c r="J1884" s="126"/>
      <c r="K1884" s="126"/>
    </row>
    <row r="1885" spans="1:11" s="122" customFormat="1">
      <c r="A1885" s="138" t="s">
        <v>2467</v>
      </c>
      <c r="B1885" s="139">
        <v>118000</v>
      </c>
      <c r="C1885" s="159">
        <f t="shared" si="68"/>
        <v>2419000</v>
      </c>
      <c r="D1885" s="129">
        <f t="shared" si="67"/>
        <v>115640</v>
      </c>
      <c r="E1885" s="130" t="s">
        <v>6069</v>
      </c>
      <c r="F1885" s="131"/>
      <c r="G1885" s="126"/>
      <c r="H1885" s="126"/>
      <c r="I1885" s="126"/>
      <c r="J1885" s="126"/>
      <c r="K1885" s="126"/>
    </row>
    <row r="1886" spans="1:11" s="122" customFormat="1">
      <c r="A1886" s="138" t="s">
        <v>2468</v>
      </c>
      <c r="B1886" s="139">
        <v>119000</v>
      </c>
      <c r="C1886" s="159">
        <f t="shared" si="68"/>
        <v>2439500</v>
      </c>
      <c r="D1886" s="129">
        <f t="shared" si="67"/>
        <v>116620</v>
      </c>
      <c r="E1886" s="130" t="s">
        <v>6069</v>
      </c>
      <c r="F1886" s="131"/>
      <c r="G1886" s="126"/>
      <c r="H1886" s="126"/>
      <c r="I1886" s="126"/>
      <c r="J1886" s="126"/>
      <c r="K1886" s="126"/>
    </row>
    <row r="1887" spans="1:11" s="122" customFormat="1">
      <c r="A1887" s="138" t="s">
        <v>2469</v>
      </c>
      <c r="B1887" s="139">
        <v>120000</v>
      </c>
      <c r="C1887" s="159">
        <f t="shared" si="68"/>
        <v>2460000</v>
      </c>
      <c r="D1887" s="129">
        <f t="shared" si="67"/>
        <v>117600</v>
      </c>
      <c r="E1887" s="130" t="s">
        <v>6069</v>
      </c>
      <c r="F1887" s="131"/>
      <c r="G1887" s="126"/>
      <c r="H1887" s="126"/>
      <c r="I1887" s="126"/>
      <c r="J1887" s="126"/>
      <c r="K1887" s="126"/>
    </row>
    <row r="1888" spans="1:11" s="122" customFormat="1">
      <c r="A1888" s="138" t="s">
        <v>2470</v>
      </c>
      <c r="B1888" s="139">
        <v>121000</v>
      </c>
      <c r="C1888" s="159">
        <f t="shared" si="68"/>
        <v>2480500</v>
      </c>
      <c r="D1888" s="129">
        <f t="shared" si="67"/>
        <v>118580</v>
      </c>
      <c r="E1888" s="130" t="s">
        <v>6069</v>
      </c>
      <c r="F1888" s="131"/>
      <c r="G1888" s="126"/>
      <c r="H1888" s="126"/>
      <c r="I1888" s="126"/>
      <c r="J1888" s="126"/>
      <c r="K1888" s="126"/>
    </row>
    <row r="1889" spans="1:11" s="122" customFormat="1">
      <c r="A1889" s="138" t="s">
        <v>2471</v>
      </c>
      <c r="B1889" s="139">
        <v>122000</v>
      </c>
      <c r="C1889" s="159">
        <f t="shared" si="68"/>
        <v>2501000</v>
      </c>
      <c r="D1889" s="129">
        <f t="shared" si="67"/>
        <v>119560</v>
      </c>
      <c r="E1889" s="130" t="s">
        <v>6069</v>
      </c>
      <c r="F1889" s="131"/>
      <c r="G1889" s="126"/>
      <c r="H1889" s="126"/>
      <c r="I1889" s="126"/>
      <c r="J1889" s="126"/>
      <c r="K1889" s="126"/>
    </row>
    <row r="1890" spans="1:11" s="122" customFormat="1">
      <c r="A1890" s="138" t="s">
        <v>2472</v>
      </c>
      <c r="B1890" s="139">
        <v>123000</v>
      </c>
      <c r="C1890" s="159">
        <f t="shared" si="68"/>
        <v>2521500</v>
      </c>
      <c r="D1890" s="129">
        <f t="shared" si="67"/>
        <v>120540</v>
      </c>
      <c r="E1890" s="130" t="s">
        <v>6069</v>
      </c>
      <c r="F1890" s="131"/>
      <c r="G1890" s="126"/>
      <c r="H1890" s="126"/>
      <c r="I1890" s="126"/>
      <c r="J1890" s="126"/>
      <c r="K1890" s="126"/>
    </row>
    <row r="1891" spans="1:11" s="122" customFormat="1">
      <c r="A1891" s="138" t="s">
        <v>2473</v>
      </c>
      <c r="B1891" s="139">
        <v>124000</v>
      </c>
      <c r="C1891" s="159">
        <f t="shared" si="68"/>
        <v>2542000</v>
      </c>
      <c r="D1891" s="129">
        <f t="shared" si="67"/>
        <v>121520</v>
      </c>
      <c r="E1891" s="130" t="s">
        <v>6069</v>
      </c>
      <c r="F1891" s="131"/>
      <c r="G1891" s="126"/>
      <c r="H1891" s="126"/>
      <c r="I1891" s="126"/>
      <c r="J1891" s="126"/>
      <c r="K1891" s="126"/>
    </row>
    <row r="1892" spans="1:11" s="122" customFormat="1">
      <c r="A1892" s="138" t="s">
        <v>2474</v>
      </c>
      <c r="B1892" s="139">
        <v>125000</v>
      </c>
      <c r="C1892" s="159">
        <f t="shared" si="68"/>
        <v>2562500</v>
      </c>
      <c r="D1892" s="129">
        <f t="shared" si="67"/>
        <v>122500</v>
      </c>
      <c r="E1892" s="130" t="s">
        <v>6069</v>
      </c>
      <c r="F1892" s="131"/>
      <c r="G1892" s="126"/>
      <c r="H1892" s="126"/>
      <c r="I1892" s="126"/>
      <c r="J1892" s="126"/>
      <c r="K1892" s="126"/>
    </row>
    <row r="1893" spans="1:11" s="122" customFormat="1">
      <c r="A1893" s="138" t="s">
        <v>2475</v>
      </c>
      <c r="B1893" s="139">
        <v>126000</v>
      </c>
      <c r="C1893" s="159">
        <f t="shared" si="68"/>
        <v>2583000</v>
      </c>
      <c r="D1893" s="129">
        <f t="shared" si="67"/>
        <v>123480</v>
      </c>
      <c r="E1893" s="130" t="s">
        <v>6069</v>
      </c>
      <c r="F1893" s="131"/>
      <c r="G1893" s="126"/>
      <c r="H1893" s="126"/>
      <c r="I1893" s="126"/>
      <c r="J1893" s="126"/>
      <c r="K1893" s="126"/>
    </row>
    <row r="1894" spans="1:11" s="122" customFormat="1">
      <c r="A1894" s="138" t="s">
        <v>2476</v>
      </c>
      <c r="B1894" s="139">
        <v>127000</v>
      </c>
      <c r="C1894" s="159">
        <f t="shared" si="68"/>
        <v>2603500</v>
      </c>
      <c r="D1894" s="129">
        <f t="shared" si="67"/>
        <v>124460</v>
      </c>
      <c r="E1894" s="130" t="s">
        <v>6069</v>
      </c>
      <c r="F1894" s="131"/>
      <c r="G1894" s="126"/>
      <c r="H1894" s="126"/>
      <c r="I1894" s="126"/>
      <c r="J1894" s="126"/>
      <c r="K1894" s="126"/>
    </row>
    <row r="1895" spans="1:11" s="122" customFormat="1">
      <c r="A1895" s="138" t="s">
        <v>2477</v>
      </c>
      <c r="B1895" s="139">
        <v>128000</v>
      </c>
      <c r="C1895" s="159">
        <f t="shared" si="68"/>
        <v>2624000</v>
      </c>
      <c r="D1895" s="129">
        <f t="shared" si="67"/>
        <v>125440</v>
      </c>
      <c r="E1895" s="130" t="s">
        <v>6069</v>
      </c>
      <c r="F1895" s="131"/>
      <c r="G1895" s="126"/>
      <c r="H1895" s="126"/>
      <c r="I1895" s="126"/>
      <c r="J1895" s="126"/>
      <c r="K1895" s="126"/>
    </row>
    <row r="1896" spans="1:11" s="122" customFormat="1">
      <c r="A1896" s="138" t="s">
        <v>2478</v>
      </c>
      <c r="B1896" s="139">
        <v>129000</v>
      </c>
      <c r="C1896" s="159">
        <f t="shared" si="68"/>
        <v>2644500</v>
      </c>
      <c r="D1896" s="129">
        <f t="shared" si="67"/>
        <v>126420</v>
      </c>
      <c r="E1896" s="130" t="s">
        <v>6069</v>
      </c>
      <c r="F1896" s="131"/>
      <c r="G1896" s="126"/>
      <c r="H1896" s="126"/>
      <c r="I1896" s="126"/>
      <c r="J1896" s="126"/>
      <c r="K1896" s="126"/>
    </row>
    <row r="1897" spans="1:11" s="122" customFormat="1">
      <c r="A1897" s="138" t="s">
        <v>2479</v>
      </c>
      <c r="B1897" s="139">
        <v>130000</v>
      </c>
      <c r="C1897" s="159">
        <f t="shared" si="68"/>
        <v>2665000</v>
      </c>
      <c r="D1897" s="129">
        <f t="shared" ref="D1897:D1960" si="69">SUM($G$3)*(B1897*0.001)</f>
        <v>127400</v>
      </c>
      <c r="E1897" s="130" t="s">
        <v>6069</v>
      </c>
      <c r="F1897" s="131"/>
      <c r="G1897" s="126"/>
      <c r="H1897" s="126"/>
      <c r="I1897" s="126"/>
      <c r="J1897" s="126"/>
      <c r="K1897" s="126"/>
    </row>
    <row r="1898" spans="1:11" s="122" customFormat="1">
      <c r="A1898" s="138" t="s">
        <v>2480</v>
      </c>
      <c r="B1898" s="139">
        <v>131000</v>
      </c>
      <c r="C1898" s="159">
        <f t="shared" ref="C1898:C1961" si="70">C1897+20500</f>
        <v>2685500</v>
      </c>
      <c r="D1898" s="129">
        <f t="shared" si="69"/>
        <v>128380</v>
      </c>
      <c r="E1898" s="130" t="s">
        <v>6069</v>
      </c>
      <c r="F1898" s="131"/>
      <c r="G1898" s="126"/>
      <c r="H1898" s="126"/>
      <c r="I1898" s="126"/>
      <c r="J1898" s="126"/>
      <c r="K1898" s="126"/>
    </row>
    <row r="1899" spans="1:11" s="122" customFormat="1">
      <c r="A1899" s="138" t="s">
        <v>2481</v>
      </c>
      <c r="B1899" s="139">
        <v>132000</v>
      </c>
      <c r="C1899" s="159">
        <f t="shared" si="70"/>
        <v>2706000</v>
      </c>
      <c r="D1899" s="129">
        <f t="shared" si="69"/>
        <v>129360</v>
      </c>
      <c r="E1899" s="130" t="s">
        <v>6069</v>
      </c>
      <c r="F1899" s="131"/>
      <c r="G1899" s="126"/>
      <c r="H1899" s="126"/>
      <c r="I1899" s="126"/>
      <c r="J1899" s="126"/>
      <c r="K1899" s="126"/>
    </row>
    <row r="1900" spans="1:11" s="122" customFormat="1">
      <c r="A1900" s="138" t="s">
        <v>2482</v>
      </c>
      <c r="B1900" s="139">
        <v>133000</v>
      </c>
      <c r="C1900" s="159">
        <f t="shared" si="70"/>
        <v>2726500</v>
      </c>
      <c r="D1900" s="129">
        <f t="shared" si="69"/>
        <v>130340</v>
      </c>
      <c r="E1900" s="130" t="s">
        <v>6069</v>
      </c>
      <c r="F1900" s="131"/>
      <c r="G1900" s="126"/>
      <c r="H1900" s="126"/>
      <c r="I1900" s="126"/>
      <c r="J1900" s="126"/>
      <c r="K1900" s="126"/>
    </row>
    <row r="1901" spans="1:11" s="122" customFormat="1">
      <c r="A1901" s="138" t="s">
        <v>2483</v>
      </c>
      <c r="B1901" s="139">
        <v>134000</v>
      </c>
      <c r="C1901" s="159">
        <f t="shared" si="70"/>
        <v>2747000</v>
      </c>
      <c r="D1901" s="129">
        <f t="shared" si="69"/>
        <v>131320</v>
      </c>
      <c r="E1901" s="130" t="s">
        <v>6069</v>
      </c>
      <c r="F1901" s="131"/>
      <c r="G1901" s="126"/>
      <c r="H1901" s="126"/>
      <c r="I1901" s="126"/>
      <c r="J1901" s="126"/>
      <c r="K1901" s="126"/>
    </row>
    <row r="1902" spans="1:11" s="122" customFormat="1">
      <c r="A1902" s="138" t="s">
        <v>2484</v>
      </c>
      <c r="B1902" s="139">
        <v>135000</v>
      </c>
      <c r="C1902" s="159">
        <f t="shared" si="70"/>
        <v>2767500</v>
      </c>
      <c r="D1902" s="129">
        <f t="shared" si="69"/>
        <v>132300</v>
      </c>
      <c r="E1902" s="130" t="s">
        <v>6069</v>
      </c>
      <c r="F1902" s="131"/>
      <c r="G1902" s="126"/>
      <c r="H1902" s="126"/>
      <c r="I1902" s="126"/>
      <c r="J1902" s="126"/>
      <c r="K1902" s="126"/>
    </row>
    <row r="1903" spans="1:11" s="122" customFormat="1">
      <c r="A1903" s="138" t="s">
        <v>2485</v>
      </c>
      <c r="B1903" s="139">
        <v>136000</v>
      </c>
      <c r="C1903" s="159">
        <f t="shared" si="70"/>
        <v>2788000</v>
      </c>
      <c r="D1903" s="129">
        <f t="shared" si="69"/>
        <v>133280</v>
      </c>
      <c r="E1903" s="130" t="s">
        <v>6069</v>
      </c>
      <c r="F1903" s="131"/>
      <c r="G1903" s="126"/>
      <c r="H1903" s="126"/>
      <c r="I1903" s="126"/>
      <c r="J1903" s="126"/>
      <c r="K1903" s="126"/>
    </row>
    <row r="1904" spans="1:11" s="122" customFormat="1">
      <c r="A1904" s="138" t="s">
        <v>2486</v>
      </c>
      <c r="B1904" s="139">
        <v>137000</v>
      </c>
      <c r="C1904" s="159">
        <f t="shared" si="70"/>
        <v>2808500</v>
      </c>
      <c r="D1904" s="129">
        <f t="shared" si="69"/>
        <v>134260</v>
      </c>
      <c r="E1904" s="130" t="s">
        <v>6069</v>
      </c>
      <c r="F1904" s="131"/>
      <c r="G1904" s="126"/>
      <c r="H1904" s="126"/>
      <c r="I1904" s="126"/>
      <c r="J1904" s="126"/>
      <c r="K1904" s="126"/>
    </row>
    <row r="1905" spans="1:11" s="122" customFormat="1">
      <c r="A1905" s="138" t="s">
        <v>2487</v>
      </c>
      <c r="B1905" s="139">
        <v>138000</v>
      </c>
      <c r="C1905" s="159">
        <f t="shared" si="70"/>
        <v>2829000</v>
      </c>
      <c r="D1905" s="129">
        <f t="shared" si="69"/>
        <v>135240</v>
      </c>
      <c r="E1905" s="130" t="s">
        <v>6069</v>
      </c>
      <c r="F1905" s="131"/>
      <c r="G1905" s="126"/>
      <c r="H1905" s="126"/>
      <c r="I1905" s="126"/>
      <c r="J1905" s="126"/>
      <c r="K1905" s="126"/>
    </row>
    <row r="1906" spans="1:11" s="122" customFormat="1">
      <c r="A1906" s="138" t="s">
        <v>2488</v>
      </c>
      <c r="B1906" s="139">
        <v>139000</v>
      </c>
      <c r="C1906" s="159">
        <f t="shared" si="70"/>
        <v>2849500</v>
      </c>
      <c r="D1906" s="129">
        <f t="shared" si="69"/>
        <v>136220</v>
      </c>
      <c r="E1906" s="130" t="s">
        <v>6069</v>
      </c>
      <c r="F1906" s="131"/>
      <c r="G1906" s="126"/>
      <c r="H1906" s="126"/>
      <c r="I1906" s="126"/>
      <c r="J1906" s="126"/>
      <c r="K1906" s="126"/>
    </row>
    <row r="1907" spans="1:11" s="122" customFormat="1">
      <c r="A1907" s="138" t="s">
        <v>2489</v>
      </c>
      <c r="B1907" s="139">
        <v>140000</v>
      </c>
      <c r="C1907" s="159">
        <f t="shared" si="70"/>
        <v>2870000</v>
      </c>
      <c r="D1907" s="129">
        <f t="shared" si="69"/>
        <v>137200</v>
      </c>
      <c r="E1907" s="130" t="s">
        <v>6069</v>
      </c>
      <c r="F1907" s="131"/>
      <c r="G1907" s="126"/>
      <c r="H1907" s="126"/>
      <c r="I1907" s="126"/>
      <c r="J1907" s="126"/>
      <c r="K1907" s="126"/>
    </row>
    <row r="1908" spans="1:11" s="122" customFormat="1">
      <c r="A1908" s="138" t="s">
        <v>2490</v>
      </c>
      <c r="B1908" s="139">
        <v>141000</v>
      </c>
      <c r="C1908" s="159">
        <f t="shared" si="70"/>
        <v>2890500</v>
      </c>
      <c r="D1908" s="129">
        <f t="shared" si="69"/>
        <v>138180</v>
      </c>
      <c r="E1908" s="130" t="s">
        <v>6069</v>
      </c>
      <c r="F1908" s="131"/>
      <c r="G1908" s="126"/>
      <c r="H1908" s="126"/>
      <c r="I1908" s="126"/>
      <c r="J1908" s="126"/>
      <c r="K1908" s="126"/>
    </row>
    <row r="1909" spans="1:11" s="122" customFormat="1">
      <c r="A1909" s="138" t="s">
        <v>2491</v>
      </c>
      <c r="B1909" s="139">
        <v>142000</v>
      </c>
      <c r="C1909" s="159">
        <f t="shared" si="70"/>
        <v>2911000</v>
      </c>
      <c r="D1909" s="129">
        <f t="shared" si="69"/>
        <v>139160</v>
      </c>
      <c r="E1909" s="130" t="s">
        <v>6069</v>
      </c>
      <c r="F1909" s="131"/>
      <c r="G1909" s="126"/>
      <c r="H1909" s="126"/>
      <c r="I1909" s="126"/>
      <c r="J1909" s="126"/>
      <c r="K1909" s="126"/>
    </row>
    <row r="1910" spans="1:11" s="122" customFormat="1">
      <c r="A1910" s="138" t="s">
        <v>2492</v>
      </c>
      <c r="B1910" s="139">
        <v>143000</v>
      </c>
      <c r="C1910" s="159">
        <f t="shared" si="70"/>
        <v>2931500</v>
      </c>
      <c r="D1910" s="129">
        <f t="shared" si="69"/>
        <v>140140</v>
      </c>
      <c r="E1910" s="130" t="s">
        <v>6069</v>
      </c>
      <c r="F1910" s="131"/>
      <c r="G1910" s="126"/>
      <c r="H1910" s="126"/>
      <c r="I1910" s="126"/>
      <c r="J1910" s="126"/>
      <c r="K1910" s="126"/>
    </row>
    <row r="1911" spans="1:11" s="122" customFormat="1">
      <c r="A1911" s="138" t="s">
        <v>2493</v>
      </c>
      <c r="B1911" s="139">
        <v>144000</v>
      </c>
      <c r="C1911" s="159">
        <f t="shared" si="70"/>
        <v>2952000</v>
      </c>
      <c r="D1911" s="129">
        <f t="shared" si="69"/>
        <v>141120</v>
      </c>
      <c r="E1911" s="130" t="s">
        <v>6069</v>
      </c>
      <c r="F1911" s="131"/>
      <c r="G1911" s="126"/>
      <c r="H1911" s="126"/>
      <c r="I1911" s="126"/>
      <c r="J1911" s="126"/>
      <c r="K1911" s="126"/>
    </row>
    <row r="1912" spans="1:11" s="122" customFormat="1">
      <c r="A1912" s="138" t="s">
        <v>2494</v>
      </c>
      <c r="B1912" s="139">
        <v>145000</v>
      </c>
      <c r="C1912" s="159">
        <f t="shared" si="70"/>
        <v>2972500</v>
      </c>
      <c r="D1912" s="129">
        <f t="shared" si="69"/>
        <v>142100</v>
      </c>
      <c r="E1912" s="130" t="s">
        <v>6069</v>
      </c>
      <c r="F1912" s="131"/>
      <c r="G1912" s="126"/>
      <c r="H1912" s="126"/>
      <c r="I1912" s="126"/>
      <c r="J1912" s="126"/>
      <c r="K1912" s="126"/>
    </row>
    <row r="1913" spans="1:11" s="122" customFormat="1">
      <c r="A1913" s="138" t="s">
        <v>2495</v>
      </c>
      <c r="B1913" s="139">
        <v>146000</v>
      </c>
      <c r="C1913" s="159">
        <f t="shared" si="70"/>
        <v>2993000</v>
      </c>
      <c r="D1913" s="129">
        <f t="shared" si="69"/>
        <v>143080</v>
      </c>
      <c r="E1913" s="130" t="s">
        <v>6069</v>
      </c>
      <c r="F1913" s="131"/>
      <c r="G1913" s="126"/>
      <c r="H1913" s="126"/>
      <c r="I1913" s="126"/>
      <c r="J1913" s="126"/>
      <c r="K1913" s="126"/>
    </row>
    <row r="1914" spans="1:11" s="122" customFormat="1">
      <c r="A1914" s="138" t="s">
        <v>2496</v>
      </c>
      <c r="B1914" s="139">
        <v>147000</v>
      </c>
      <c r="C1914" s="159">
        <f t="shared" si="70"/>
        <v>3013500</v>
      </c>
      <c r="D1914" s="129">
        <f t="shared" si="69"/>
        <v>144060</v>
      </c>
      <c r="E1914" s="130" t="s">
        <v>6069</v>
      </c>
      <c r="F1914" s="131"/>
      <c r="G1914" s="126"/>
      <c r="H1914" s="126"/>
      <c r="I1914" s="126"/>
      <c r="J1914" s="126"/>
      <c r="K1914" s="126"/>
    </row>
    <row r="1915" spans="1:11" s="122" customFormat="1">
      <c r="A1915" s="138" t="s">
        <v>2497</v>
      </c>
      <c r="B1915" s="139">
        <v>148000</v>
      </c>
      <c r="C1915" s="159">
        <f t="shared" si="70"/>
        <v>3034000</v>
      </c>
      <c r="D1915" s="129">
        <f t="shared" si="69"/>
        <v>145040</v>
      </c>
      <c r="E1915" s="130" t="s">
        <v>6069</v>
      </c>
      <c r="F1915" s="131"/>
      <c r="G1915" s="126"/>
      <c r="H1915" s="126"/>
      <c r="I1915" s="126"/>
      <c r="J1915" s="126"/>
      <c r="K1915" s="126"/>
    </row>
    <row r="1916" spans="1:11" s="122" customFormat="1">
      <c r="A1916" s="138" t="s">
        <v>2498</v>
      </c>
      <c r="B1916" s="139">
        <v>149000</v>
      </c>
      <c r="C1916" s="159">
        <f t="shared" si="70"/>
        <v>3054500</v>
      </c>
      <c r="D1916" s="129">
        <f t="shared" si="69"/>
        <v>146020</v>
      </c>
      <c r="E1916" s="130" t="s">
        <v>6069</v>
      </c>
      <c r="F1916" s="131"/>
      <c r="G1916" s="126"/>
      <c r="H1916" s="126"/>
      <c r="I1916" s="126"/>
      <c r="J1916" s="126"/>
      <c r="K1916" s="126"/>
    </row>
    <row r="1917" spans="1:11" s="122" customFormat="1">
      <c r="A1917" s="138" t="s">
        <v>2499</v>
      </c>
      <c r="B1917" s="139">
        <v>150000</v>
      </c>
      <c r="C1917" s="159">
        <f t="shared" si="70"/>
        <v>3075000</v>
      </c>
      <c r="D1917" s="129">
        <f t="shared" si="69"/>
        <v>147000</v>
      </c>
      <c r="E1917" s="130" t="s">
        <v>6069</v>
      </c>
      <c r="F1917" s="131"/>
      <c r="G1917" s="126"/>
      <c r="H1917" s="126"/>
      <c r="I1917" s="126"/>
      <c r="J1917" s="126"/>
      <c r="K1917" s="126"/>
    </row>
    <row r="1918" spans="1:11" s="122" customFormat="1">
      <c r="A1918" s="138" t="s">
        <v>2500</v>
      </c>
      <c r="B1918" s="139">
        <v>151000</v>
      </c>
      <c r="C1918" s="159">
        <f t="shared" si="70"/>
        <v>3095500</v>
      </c>
      <c r="D1918" s="129">
        <f t="shared" si="69"/>
        <v>147980</v>
      </c>
      <c r="E1918" s="130" t="s">
        <v>6069</v>
      </c>
      <c r="F1918" s="131"/>
      <c r="G1918" s="126"/>
      <c r="H1918" s="126"/>
      <c r="I1918" s="126"/>
      <c r="J1918" s="126"/>
      <c r="K1918" s="126"/>
    </row>
    <row r="1919" spans="1:11" s="122" customFormat="1">
      <c r="A1919" s="138" t="s">
        <v>2501</v>
      </c>
      <c r="B1919" s="139">
        <v>152000</v>
      </c>
      <c r="C1919" s="159">
        <f t="shared" si="70"/>
        <v>3116000</v>
      </c>
      <c r="D1919" s="129">
        <f t="shared" si="69"/>
        <v>148960</v>
      </c>
      <c r="E1919" s="130" t="s">
        <v>6069</v>
      </c>
      <c r="F1919" s="131"/>
      <c r="G1919" s="126"/>
      <c r="H1919" s="126"/>
      <c r="I1919" s="126"/>
      <c r="J1919" s="126"/>
      <c r="K1919" s="126"/>
    </row>
    <row r="1920" spans="1:11" s="122" customFormat="1">
      <c r="A1920" s="138" t="s">
        <v>2502</v>
      </c>
      <c r="B1920" s="139">
        <v>153000</v>
      </c>
      <c r="C1920" s="159">
        <f t="shared" si="70"/>
        <v>3136500</v>
      </c>
      <c r="D1920" s="129">
        <f t="shared" si="69"/>
        <v>149940</v>
      </c>
      <c r="E1920" s="130" t="s">
        <v>6069</v>
      </c>
      <c r="F1920" s="131"/>
      <c r="G1920" s="126"/>
      <c r="H1920" s="126"/>
      <c r="I1920" s="126"/>
      <c r="J1920" s="126"/>
      <c r="K1920" s="126"/>
    </row>
    <row r="1921" spans="1:11" s="122" customFormat="1">
      <c r="A1921" s="138" t="s">
        <v>2503</v>
      </c>
      <c r="B1921" s="139">
        <v>154000</v>
      </c>
      <c r="C1921" s="159">
        <f t="shared" si="70"/>
        <v>3157000</v>
      </c>
      <c r="D1921" s="129">
        <f t="shared" si="69"/>
        <v>150920</v>
      </c>
      <c r="E1921" s="130" t="s">
        <v>6069</v>
      </c>
      <c r="F1921" s="131"/>
      <c r="G1921" s="126"/>
      <c r="H1921" s="126"/>
      <c r="I1921" s="126"/>
      <c r="J1921" s="126"/>
      <c r="K1921" s="126"/>
    </row>
    <row r="1922" spans="1:11" s="122" customFormat="1">
      <c r="A1922" s="138" t="s">
        <v>2504</v>
      </c>
      <c r="B1922" s="139">
        <v>155000</v>
      </c>
      <c r="C1922" s="159">
        <f t="shared" si="70"/>
        <v>3177500</v>
      </c>
      <c r="D1922" s="129">
        <f t="shared" si="69"/>
        <v>151900</v>
      </c>
      <c r="E1922" s="130" t="s">
        <v>6069</v>
      </c>
      <c r="F1922" s="131"/>
      <c r="G1922" s="126"/>
      <c r="H1922" s="126"/>
      <c r="I1922" s="126"/>
      <c r="J1922" s="126"/>
      <c r="K1922" s="126"/>
    </row>
    <row r="1923" spans="1:11" s="122" customFormat="1">
      <c r="A1923" s="138" t="s">
        <v>2505</v>
      </c>
      <c r="B1923" s="139">
        <v>156000</v>
      </c>
      <c r="C1923" s="159">
        <f t="shared" si="70"/>
        <v>3198000</v>
      </c>
      <c r="D1923" s="129">
        <f t="shared" si="69"/>
        <v>152880</v>
      </c>
      <c r="E1923" s="130" t="s">
        <v>6069</v>
      </c>
      <c r="F1923" s="131"/>
      <c r="G1923" s="126"/>
      <c r="H1923" s="126"/>
      <c r="I1923" s="126"/>
      <c r="J1923" s="126"/>
      <c r="K1923" s="126"/>
    </row>
    <row r="1924" spans="1:11" s="122" customFormat="1">
      <c r="A1924" s="138" t="s">
        <v>2506</v>
      </c>
      <c r="B1924" s="139">
        <v>157000</v>
      </c>
      <c r="C1924" s="159">
        <f t="shared" si="70"/>
        <v>3218500</v>
      </c>
      <c r="D1924" s="129">
        <f t="shared" si="69"/>
        <v>153860</v>
      </c>
      <c r="E1924" s="130" t="s">
        <v>6069</v>
      </c>
      <c r="F1924" s="131"/>
      <c r="G1924" s="126"/>
      <c r="H1924" s="126"/>
      <c r="I1924" s="126"/>
      <c r="J1924" s="126"/>
      <c r="K1924" s="126"/>
    </row>
    <row r="1925" spans="1:11" s="122" customFormat="1">
      <c r="A1925" s="138" t="s">
        <v>2507</v>
      </c>
      <c r="B1925" s="139">
        <v>158000</v>
      </c>
      <c r="C1925" s="159">
        <f t="shared" si="70"/>
        <v>3239000</v>
      </c>
      <c r="D1925" s="129">
        <f t="shared" si="69"/>
        <v>154840</v>
      </c>
      <c r="E1925" s="130" t="s">
        <v>6069</v>
      </c>
      <c r="F1925" s="131"/>
      <c r="G1925" s="126"/>
      <c r="H1925" s="126"/>
      <c r="I1925" s="126"/>
      <c r="J1925" s="126"/>
      <c r="K1925" s="126"/>
    </row>
    <row r="1926" spans="1:11" s="122" customFormat="1">
      <c r="A1926" s="138" t="s">
        <v>2508</v>
      </c>
      <c r="B1926" s="139">
        <v>159000</v>
      </c>
      <c r="C1926" s="159">
        <f t="shared" si="70"/>
        <v>3259500</v>
      </c>
      <c r="D1926" s="129">
        <f t="shared" si="69"/>
        <v>155820</v>
      </c>
      <c r="E1926" s="130" t="s">
        <v>6069</v>
      </c>
      <c r="F1926" s="131"/>
      <c r="G1926" s="126"/>
      <c r="H1926" s="126"/>
      <c r="I1926" s="126"/>
      <c r="J1926" s="126"/>
      <c r="K1926" s="126"/>
    </row>
    <row r="1927" spans="1:11" s="122" customFormat="1">
      <c r="A1927" s="138" t="s">
        <v>2509</v>
      </c>
      <c r="B1927" s="139">
        <v>160000</v>
      </c>
      <c r="C1927" s="159">
        <f t="shared" si="70"/>
        <v>3280000</v>
      </c>
      <c r="D1927" s="129">
        <f t="shared" si="69"/>
        <v>156800</v>
      </c>
      <c r="E1927" s="130" t="s">
        <v>6069</v>
      </c>
      <c r="F1927" s="131"/>
      <c r="G1927" s="126"/>
      <c r="H1927" s="126"/>
      <c r="I1927" s="126"/>
      <c r="J1927" s="126"/>
      <c r="K1927" s="126"/>
    </row>
    <row r="1928" spans="1:11" s="122" customFormat="1">
      <c r="A1928" s="138" t="s">
        <v>2510</v>
      </c>
      <c r="B1928" s="139">
        <v>161000</v>
      </c>
      <c r="C1928" s="159">
        <f t="shared" si="70"/>
        <v>3300500</v>
      </c>
      <c r="D1928" s="129">
        <f t="shared" si="69"/>
        <v>157780</v>
      </c>
      <c r="E1928" s="130" t="s">
        <v>6069</v>
      </c>
      <c r="F1928" s="131"/>
      <c r="G1928" s="126"/>
      <c r="H1928" s="126"/>
      <c r="I1928" s="126"/>
      <c r="J1928" s="126"/>
      <c r="K1928" s="126"/>
    </row>
    <row r="1929" spans="1:11" s="122" customFormat="1">
      <c r="A1929" s="138" t="s">
        <v>2511</v>
      </c>
      <c r="B1929" s="139">
        <v>162000</v>
      </c>
      <c r="C1929" s="159">
        <f t="shared" si="70"/>
        <v>3321000</v>
      </c>
      <c r="D1929" s="129">
        <f t="shared" si="69"/>
        <v>158760</v>
      </c>
      <c r="E1929" s="130" t="s">
        <v>6069</v>
      </c>
      <c r="F1929" s="131"/>
      <c r="G1929" s="126"/>
      <c r="H1929" s="126"/>
      <c r="I1929" s="126"/>
      <c r="J1929" s="126"/>
      <c r="K1929" s="126"/>
    </row>
    <row r="1930" spans="1:11" s="122" customFormat="1">
      <c r="A1930" s="138" t="s">
        <v>2512</v>
      </c>
      <c r="B1930" s="139">
        <v>163000</v>
      </c>
      <c r="C1930" s="159">
        <f t="shared" si="70"/>
        <v>3341500</v>
      </c>
      <c r="D1930" s="129">
        <f t="shared" si="69"/>
        <v>159740</v>
      </c>
      <c r="E1930" s="130" t="s">
        <v>6069</v>
      </c>
      <c r="F1930" s="131"/>
      <c r="G1930" s="126"/>
      <c r="H1930" s="126"/>
      <c r="I1930" s="126"/>
      <c r="J1930" s="126"/>
      <c r="K1930" s="126"/>
    </row>
    <row r="1931" spans="1:11" s="122" customFormat="1">
      <c r="A1931" s="138" t="s">
        <v>2513</v>
      </c>
      <c r="B1931" s="139">
        <v>164000</v>
      </c>
      <c r="C1931" s="159">
        <f t="shared" si="70"/>
        <v>3362000</v>
      </c>
      <c r="D1931" s="129">
        <f t="shared" si="69"/>
        <v>160720</v>
      </c>
      <c r="E1931" s="130" t="s">
        <v>6069</v>
      </c>
      <c r="F1931" s="131"/>
      <c r="G1931" s="126"/>
      <c r="H1931" s="126"/>
      <c r="I1931" s="126"/>
      <c r="J1931" s="126"/>
      <c r="K1931" s="126"/>
    </row>
    <row r="1932" spans="1:11" s="122" customFormat="1">
      <c r="A1932" s="138" t="s">
        <v>2514</v>
      </c>
      <c r="B1932" s="139">
        <v>165000</v>
      </c>
      <c r="C1932" s="159">
        <f t="shared" si="70"/>
        <v>3382500</v>
      </c>
      <c r="D1932" s="129">
        <f t="shared" si="69"/>
        <v>161700</v>
      </c>
      <c r="E1932" s="130" t="s">
        <v>6069</v>
      </c>
      <c r="F1932" s="131"/>
      <c r="G1932" s="126"/>
      <c r="H1932" s="126"/>
      <c r="I1932" s="126"/>
      <c r="J1932" s="126"/>
      <c r="K1932" s="126"/>
    </row>
    <row r="1933" spans="1:11" s="122" customFormat="1">
      <c r="A1933" s="138" t="s">
        <v>2515</v>
      </c>
      <c r="B1933" s="139">
        <v>166000</v>
      </c>
      <c r="C1933" s="159">
        <f t="shared" si="70"/>
        <v>3403000</v>
      </c>
      <c r="D1933" s="129">
        <f t="shared" si="69"/>
        <v>162680</v>
      </c>
      <c r="E1933" s="130" t="s">
        <v>6069</v>
      </c>
      <c r="F1933" s="131"/>
      <c r="G1933" s="126"/>
      <c r="H1933" s="126"/>
      <c r="I1933" s="126"/>
      <c r="J1933" s="126"/>
      <c r="K1933" s="126"/>
    </row>
    <row r="1934" spans="1:11" s="122" customFormat="1">
      <c r="A1934" s="138" t="s">
        <v>2516</v>
      </c>
      <c r="B1934" s="139">
        <v>167000</v>
      </c>
      <c r="C1934" s="159">
        <f t="shared" si="70"/>
        <v>3423500</v>
      </c>
      <c r="D1934" s="129">
        <f t="shared" si="69"/>
        <v>163660</v>
      </c>
      <c r="E1934" s="130" t="s">
        <v>6069</v>
      </c>
      <c r="F1934" s="131"/>
      <c r="G1934" s="126"/>
      <c r="H1934" s="126"/>
      <c r="I1934" s="126"/>
      <c r="J1934" s="126"/>
      <c r="K1934" s="126"/>
    </row>
    <row r="1935" spans="1:11" s="122" customFormat="1">
      <c r="A1935" s="138" t="s">
        <v>2517</v>
      </c>
      <c r="B1935" s="139">
        <v>168000</v>
      </c>
      <c r="C1935" s="159">
        <f t="shared" si="70"/>
        <v>3444000</v>
      </c>
      <c r="D1935" s="129">
        <f t="shared" si="69"/>
        <v>164640</v>
      </c>
      <c r="E1935" s="130" t="s">
        <v>6069</v>
      </c>
      <c r="F1935" s="131"/>
      <c r="G1935" s="126"/>
      <c r="H1935" s="126"/>
      <c r="I1935" s="126"/>
      <c r="J1935" s="126"/>
      <c r="K1935" s="126"/>
    </row>
    <row r="1936" spans="1:11" s="122" customFormat="1">
      <c r="A1936" s="138" t="s">
        <v>2518</v>
      </c>
      <c r="B1936" s="139">
        <v>169000</v>
      </c>
      <c r="C1936" s="159">
        <f t="shared" si="70"/>
        <v>3464500</v>
      </c>
      <c r="D1936" s="129">
        <f t="shared" si="69"/>
        <v>165620</v>
      </c>
      <c r="E1936" s="130" t="s">
        <v>6069</v>
      </c>
      <c r="F1936" s="131"/>
      <c r="G1936" s="126"/>
      <c r="H1936" s="126"/>
      <c r="I1936" s="126"/>
      <c r="J1936" s="126"/>
      <c r="K1936" s="126"/>
    </row>
    <row r="1937" spans="1:11" s="122" customFormat="1">
      <c r="A1937" s="138" t="s">
        <v>2519</v>
      </c>
      <c r="B1937" s="139">
        <v>170000</v>
      </c>
      <c r="C1937" s="159">
        <f t="shared" si="70"/>
        <v>3485000</v>
      </c>
      <c r="D1937" s="129">
        <f t="shared" si="69"/>
        <v>166600</v>
      </c>
      <c r="E1937" s="130" t="s">
        <v>6069</v>
      </c>
      <c r="F1937" s="131"/>
      <c r="G1937" s="126"/>
      <c r="H1937" s="126"/>
      <c r="I1937" s="126"/>
      <c r="J1937" s="126"/>
      <c r="K1937" s="126"/>
    </row>
    <row r="1938" spans="1:11" s="122" customFormat="1">
      <c r="A1938" s="138" t="s">
        <v>2520</v>
      </c>
      <c r="B1938" s="139">
        <v>171000</v>
      </c>
      <c r="C1938" s="159">
        <f t="shared" si="70"/>
        <v>3505500</v>
      </c>
      <c r="D1938" s="129">
        <f t="shared" si="69"/>
        <v>167580</v>
      </c>
      <c r="E1938" s="130" t="s">
        <v>6069</v>
      </c>
      <c r="F1938" s="131"/>
      <c r="G1938" s="126"/>
      <c r="H1938" s="126"/>
      <c r="I1938" s="126"/>
      <c r="J1938" s="126"/>
      <c r="K1938" s="126"/>
    </row>
    <row r="1939" spans="1:11" s="122" customFormat="1">
      <c r="A1939" s="138" t="s">
        <v>2521</v>
      </c>
      <c r="B1939" s="139">
        <v>172000</v>
      </c>
      <c r="C1939" s="159">
        <f t="shared" si="70"/>
        <v>3526000</v>
      </c>
      <c r="D1939" s="129">
        <f t="shared" si="69"/>
        <v>168560</v>
      </c>
      <c r="E1939" s="130" t="s">
        <v>6069</v>
      </c>
      <c r="F1939" s="131"/>
      <c r="G1939" s="126"/>
      <c r="H1939" s="126"/>
      <c r="I1939" s="126"/>
      <c r="J1939" s="126"/>
      <c r="K1939" s="126"/>
    </row>
    <row r="1940" spans="1:11" s="122" customFormat="1">
      <c r="A1940" s="138" t="s">
        <v>2522</v>
      </c>
      <c r="B1940" s="139">
        <v>173000</v>
      </c>
      <c r="C1940" s="159">
        <f t="shared" si="70"/>
        <v>3546500</v>
      </c>
      <c r="D1940" s="129">
        <f t="shared" si="69"/>
        <v>169540</v>
      </c>
      <c r="E1940" s="130" t="s">
        <v>6069</v>
      </c>
      <c r="F1940" s="131"/>
      <c r="G1940" s="126"/>
      <c r="H1940" s="126"/>
      <c r="I1940" s="126"/>
      <c r="J1940" s="126"/>
      <c r="K1940" s="126"/>
    </row>
    <row r="1941" spans="1:11" s="122" customFormat="1">
      <c r="A1941" s="138" t="s">
        <v>2523</v>
      </c>
      <c r="B1941" s="139">
        <v>174000</v>
      </c>
      <c r="C1941" s="159">
        <f t="shared" si="70"/>
        <v>3567000</v>
      </c>
      <c r="D1941" s="129">
        <f t="shared" si="69"/>
        <v>170520</v>
      </c>
      <c r="E1941" s="130" t="s">
        <v>6069</v>
      </c>
      <c r="F1941" s="131"/>
      <c r="G1941" s="126"/>
      <c r="H1941" s="126"/>
      <c r="I1941" s="126"/>
      <c r="J1941" s="126"/>
      <c r="K1941" s="126"/>
    </row>
    <row r="1942" spans="1:11" s="122" customFormat="1">
      <c r="A1942" s="138" t="s">
        <v>2524</v>
      </c>
      <c r="B1942" s="139">
        <v>175000</v>
      </c>
      <c r="C1942" s="159">
        <f t="shared" si="70"/>
        <v>3587500</v>
      </c>
      <c r="D1942" s="129">
        <f t="shared" si="69"/>
        <v>171500</v>
      </c>
      <c r="E1942" s="130" t="s">
        <v>6069</v>
      </c>
      <c r="F1942" s="131"/>
      <c r="G1942" s="126"/>
      <c r="H1942" s="126"/>
      <c r="I1942" s="126"/>
      <c r="J1942" s="126"/>
      <c r="K1942" s="126"/>
    </row>
    <row r="1943" spans="1:11" s="122" customFormat="1">
      <c r="A1943" s="138" t="s">
        <v>2525</v>
      </c>
      <c r="B1943" s="139">
        <v>176000</v>
      </c>
      <c r="C1943" s="159">
        <f t="shared" si="70"/>
        <v>3608000</v>
      </c>
      <c r="D1943" s="129">
        <f t="shared" si="69"/>
        <v>172480</v>
      </c>
      <c r="E1943" s="130" t="s">
        <v>6069</v>
      </c>
      <c r="F1943" s="131"/>
      <c r="G1943" s="126"/>
      <c r="H1943" s="126"/>
      <c r="I1943" s="126"/>
      <c r="J1943" s="126"/>
      <c r="K1943" s="126"/>
    </row>
    <row r="1944" spans="1:11" s="122" customFormat="1">
      <c r="A1944" s="138" t="s">
        <v>2526</v>
      </c>
      <c r="B1944" s="139">
        <v>177000</v>
      </c>
      <c r="C1944" s="159">
        <f t="shared" si="70"/>
        <v>3628500</v>
      </c>
      <c r="D1944" s="129">
        <f t="shared" si="69"/>
        <v>173460</v>
      </c>
      <c r="E1944" s="130" t="s">
        <v>6069</v>
      </c>
      <c r="F1944" s="131"/>
      <c r="G1944" s="126"/>
      <c r="H1944" s="126"/>
      <c r="I1944" s="126"/>
      <c r="J1944" s="126"/>
      <c r="K1944" s="126"/>
    </row>
    <row r="1945" spans="1:11" s="122" customFormat="1">
      <c r="A1945" s="138" t="s">
        <v>2527</v>
      </c>
      <c r="B1945" s="139">
        <v>178000</v>
      </c>
      <c r="C1945" s="159">
        <f t="shared" si="70"/>
        <v>3649000</v>
      </c>
      <c r="D1945" s="129">
        <f t="shared" si="69"/>
        <v>174440</v>
      </c>
      <c r="E1945" s="130" t="s">
        <v>6069</v>
      </c>
      <c r="F1945" s="131"/>
      <c r="G1945" s="126"/>
      <c r="H1945" s="126"/>
      <c r="I1945" s="126"/>
      <c r="J1945" s="126"/>
      <c r="K1945" s="126"/>
    </row>
    <row r="1946" spans="1:11" s="122" customFormat="1">
      <c r="A1946" s="138" t="s">
        <v>2528</v>
      </c>
      <c r="B1946" s="139">
        <v>179000</v>
      </c>
      <c r="C1946" s="159">
        <f t="shared" si="70"/>
        <v>3669500</v>
      </c>
      <c r="D1946" s="129">
        <f t="shared" si="69"/>
        <v>175420</v>
      </c>
      <c r="E1946" s="130" t="s">
        <v>6069</v>
      </c>
      <c r="F1946" s="131"/>
      <c r="G1946" s="126"/>
      <c r="H1946" s="126"/>
      <c r="I1946" s="126"/>
      <c r="J1946" s="126"/>
      <c r="K1946" s="126"/>
    </row>
    <row r="1947" spans="1:11" s="122" customFormat="1">
      <c r="A1947" s="138" t="s">
        <v>2529</v>
      </c>
      <c r="B1947" s="139">
        <v>180000</v>
      </c>
      <c r="C1947" s="159">
        <f t="shared" si="70"/>
        <v>3690000</v>
      </c>
      <c r="D1947" s="129">
        <f t="shared" si="69"/>
        <v>176400</v>
      </c>
      <c r="E1947" s="130" t="s">
        <v>6069</v>
      </c>
      <c r="F1947" s="131"/>
      <c r="G1947" s="126"/>
      <c r="H1947" s="126"/>
      <c r="I1947" s="126"/>
      <c r="J1947" s="126"/>
      <c r="K1947" s="126"/>
    </row>
    <row r="1948" spans="1:11" s="122" customFormat="1">
      <c r="A1948" s="138" t="s">
        <v>2530</v>
      </c>
      <c r="B1948" s="139">
        <v>181000</v>
      </c>
      <c r="C1948" s="159">
        <f t="shared" si="70"/>
        <v>3710500</v>
      </c>
      <c r="D1948" s="129">
        <f t="shared" si="69"/>
        <v>177380</v>
      </c>
      <c r="E1948" s="130" t="s">
        <v>6069</v>
      </c>
      <c r="F1948" s="131"/>
      <c r="G1948" s="126"/>
      <c r="H1948" s="126"/>
      <c r="I1948" s="126"/>
      <c r="J1948" s="126"/>
      <c r="K1948" s="126"/>
    </row>
    <row r="1949" spans="1:11" s="122" customFormat="1">
      <c r="A1949" s="138" t="s">
        <v>2531</v>
      </c>
      <c r="B1949" s="139">
        <v>182000</v>
      </c>
      <c r="C1949" s="159">
        <f t="shared" si="70"/>
        <v>3731000</v>
      </c>
      <c r="D1949" s="129">
        <f t="shared" si="69"/>
        <v>178360</v>
      </c>
      <c r="E1949" s="130" t="s">
        <v>6069</v>
      </c>
      <c r="F1949" s="131"/>
      <c r="G1949" s="126"/>
      <c r="H1949" s="126"/>
      <c r="I1949" s="126"/>
      <c r="J1949" s="126"/>
      <c r="K1949" s="126"/>
    </row>
    <row r="1950" spans="1:11" s="122" customFormat="1">
      <c r="A1950" s="138" t="s">
        <v>2532</v>
      </c>
      <c r="B1950" s="139">
        <v>183000</v>
      </c>
      <c r="C1950" s="159">
        <f t="shared" si="70"/>
        <v>3751500</v>
      </c>
      <c r="D1950" s="129">
        <f t="shared" si="69"/>
        <v>179340</v>
      </c>
      <c r="E1950" s="130" t="s">
        <v>6069</v>
      </c>
      <c r="F1950" s="131"/>
      <c r="G1950" s="126"/>
      <c r="H1950" s="126"/>
      <c r="I1950" s="126"/>
      <c r="J1950" s="126"/>
      <c r="K1950" s="126"/>
    </row>
    <row r="1951" spans="1:11" s="122" customFormat="1">
      <c r="A1951" s="138" t="s">
        <v>2533</v>
      </c>
      <c r="B1951" s="139">
        <v>184000</v>
      </c>
      <c r="C1951" s="159">
        <f t="shared" si="70"/>
        <v>3772000</v>
      </c>
      <c r="D1951" s="129">
        <f t="shared" si="69"/>
        <v>180320</v>
      </c>
      <c r="E1951" s="130" t="s">
        <v>6069</v>
      </c>
      <c r="F1951" s="131"/>
      <c r="G1951" s="126"/>
      <c r="H1951" s="126"/>
      <c r="I1951" s="126"/>
      <c r="J1951" s="126"/>
      <c r="K1951" s="126"/>
    </row>
    <row r="1952" spans="1:11" s="122" customFormat="1">
      <c r="A1952" s="138" t="s">
        <v>2534</v>
      </c>
      <c r="B1952" s="139">
        <v>185000</v>
      </c>
      <c r="C1952" s="159">
        <f t="shared" si="70"/>
        <v>3792500</v>
      </c>
      <c r="D1952" s="129">
        <f t="shared" si="69"/>
        <v>181300</v>
      </c>
      <c r="E1952" s="130" t="s">
        <v>6069</v>
      </c>
      <c r="F1952" s="131"/>
      <c r="G1952" s="126"/>
      <c r="H1952" s="126"/>
      <c r="I1952" s="126"/>
      <c r="J1952" s="126"/>
      <c r="K1952" s="126"/>
    </row>
    <row r="1953" spans="1:11" s="122" customFormat="1">
      <c r="A1953" s="138" t="s">
        <v>2535</v>
      </c>
      <c r="B1953" s="139">
        <v>186000</v>
      </c>
      <c r="C1953" s="159">
        <f t="shared" si="70"/>
        <v>3813000</v>
      </c>
      <c r="D1953" s="129">
        <f t="shared" si="69"/>
        <v>182280</v>
      </c>
      <c r="E1953" s="130" t="s">
        <v>6069</v>
      </c>
      <c r="F1953" s="131"/>
      <c r="G1953" s="126"/>
      <c r="H1953" s="126"/>
      <c r="I1953" s="126"/>
      <c r="J1953" s="126"/>
      <c r="K1953" s="126"/>
    </row>
    <row r="1954" spans="1:11" s="122" customFormat="1">
      <c r="A1954" s="138" t="s">
        <v>2536</v>
      </c>
      <c r="B1954" s="139">
        <v>187000</v>
      </c>
      <c r="C1954" s="159">
        <f t="shared" si="70"/>
        <v>3833500</v>
      </c>
      <c r="D1954" s="129">
        <f t="shared" si="69"/>
        <v>183260</v>
      </c>
      <c r="E1954" s="130" t="s">
        <v>6069</v>
      </c>
      <c r="F1954" s="131"/>
      <c r="G1954" s="126"/>
      <c r="H1954" s="126"/>
      <c r="I1954" s="126"/>
      <c r="J1954" s="126"/>
      <c r="K1954" s="126"/>
    </row>
    <row r="1955" spans="1:11" s="122" customFormat="1">
      <c r="A1955" s="138" t="s">
        <v>2537</v>
      </c>
      <c r="B1955" s="139">
        <v>188000</v>
      </c>
      <c r="C1955" s="159">
        <f t="shared" si="70"/>
        <v>3854000</v>
      </c>
      <c r="D1955" s="129">
        <f t="shared" si="69"/>
        <v>184240</v>
      </c>
      <c r="E1955" s="130" t="s">
        <v>6069</v>
      </c>
      <c r="F1955" s="131"/>
      <c r="G1955" s="126"/>
      <c r="H1955" s="126"/>
      <c r="I1955" s="126"/>
      <c r="J1955" s="126"/>
      <c r="K1955" s="126"/>
    </row>
    <row r="1956" spans="1:11" s="122" customFormat="1">
      <c r="A1956" s="138" t="s">
        <v>2538</v>
      </c>
      <c r="B1956" s="139">
        <v>189000</v>
      </c>
      <c r="C1956" s="159">
        <f t="shared" si="70"/>
        <v>3874500</v>
      </c>
      <c r="D1956" s="129">
        <f t="shared" si="69"/>
        <v>185220</v>
      </c>
      <c r="E1956" s="130" t="s">
        <v>6069</v>
      </c>
      <c r="F1956" s="131"/>
      <c r="G1956" s="126"/>
      <c r="H1956" s="126"/>
      <c r="I1956" s="126"/>
      <c r="J1956" s="126"/>
      <c r="K1956" s="126"/>
    </row>
    <row r="1957" spans="1:11" s="122" customFormat="1">
      <c r="A1957" s="138" t="s">
        <v>2539</v>
      </c>
      <c r="B1957" s="139">
        <v>190000</v>
      </c>
      <c r="C1957" s="159">
        <f t="shared" si="70"/>
        <v>3895000</v>
      </c>
      <c r="D1957" s="129">
        <f t="shared" si="69"/>
        <v>186200</v>
      </c>
      <c r="E1957" s="130" t="s">
        <v>6069</v>
      </c>
      <c r="F1957" s="131"/>
      <c r="G1957" s="126"/>
      <c r="H1957" s="126"/>
      <c r="I1957" s="126"/>
      <c r="J1957" s="126"/>
      <c r="K1957" s="126"/>
    </row>
    <row r="1958" spans="1:11" s="122" customFormat="1">
      <c r="A1958" s="138" t="s">
        <v>2540</v>
      </c>
      <c r="B1958" s="139">
        <v>191000</v>
      </c>
      <c r="C1958" s="159">
        <f t="shared" si="70"/>
        <v>3915500</v>
      </c>
      <c r="D1958" s="129">
        <f t="shared" si="69"/>
        <v>187180</v>
      </c>
      <c r="E1958" s="130" t="s">
        <v>6069</v>
      </c>
      <c r="F1958" s="131"/>
      <c r="G1958" s="126"/>
      <c r="H1958" s="126"/>
      <c r="I1958" s="126"/>
      <c r="J1958" s="126"/>
      <c r="K1958" s="126"/>
    </row>
    <row r="1959" spans="1:11" s="122" customFormat="1">
      <c r="A1959" s="138" t="s">
        <v>2541</v>
      </c>
      <c r="B1959" s="139">
        <v>192000</v>
      </c>
      <c r="C1959" s="159">
        <f t="shared" si="70"/>
        <v>3936000</v>
      </c>
      <c r="D1959" s="129">
        <f t="shared" si="69"/>
        <v>188160</v>
      </c>
      <c r="E1959" s="130" t="s">
        <v>6069</v>
      </c>
      <c r="F1959" s="131"/>
      <c r="G1959" s="126"/>
      <c r="H1959" s="126"/>
      <c r="I1959" s="126"/>
      <c r="J1959" s="126"/>
      <c r="K1959" s="126"/>
    </row>
    <row r="1960" spans="1:11" s="122" customFormat="1">
      <c r="A1960" s="138" t="s">
        <v>2542</v>
      </c>
      <c r="B1960" s="139">
        <v>193000</v>
      </c>
      <c r="C1960" s="159">
        <f t="shared" si="70"/>
        <v>3956500</v>
      </c>
      <c r="D1960" s="129">
        <f t="shared" si="69"/>
        <v>189140</v>
      </c>
      <c r="E1960" s="130" t="s">
        <v>6069</v>
      </c>
      <c r="F1960" s="131"/>
      <c r="G1960" s="126"/>
      <c r="H1960" s="126"/>
      <c r="I1960" s="126"/>
      <c r="J1960" s="126"/>
      <c r="K1960" s="126"/>
    </row>
    <row r="1961" spans="1:11" s="122" customFormat="1">
      <c r="A1961" s="138" t="s">
        <v>2543</v>
      </c>
      <c r="B1961" s="139">
        <v>194000</v>
      </c>
      <c r="C1961" s="159">
        <f t="shared" si="70"/>
        <v>3977000</v>
      </c>
      <c r="D1961" s="129">
        <f t="shared" ref="D1961:D1967" si="71">SUM($G$3)*(B1961*0.001)</f>
        <v>190120</v>
      </c>
      <c r="E1961" s="130" t="s">
        <v>6069</v>
      </c>
      <c r="F1961" s="131"/>
      <c r="G1961" s="126"/>
      <c r="H1961" s="126"/>
      <c r="I1961" s="126"/>
      <c r="J1961" s="126"/>
      <c r="K1961" s="126"/>
    </row>
    <row r="1962" spans="1:11" s="122" customFormat="1">
      <c r="A1962" s="138" t="s">
        <v>2544</v>
      </c>
      <c r="B1962" s="139">
        <v>195000</v>
      </c>
      <c r="C1962" s="159">
        <f t="shared" ref="C1962:C1967" si="72">C1961+20500</f>
        <v>3997500</v>
      </c>
      <c r="D1962" s="129">
        <f t="shared" si="71"/>
        <v>191100</v>
      </c>
      <c r="E1962" s="130" t="s">
        <v>6069</v>
      </c>
      <c r="F1962" s="131"/>
      <c r="G1962" s="126"/>
      <c r="H1962" s="126"/>
      <c r="I1962" s="126"/>
      <c r="J1962" s="126"/>
      <c r="K1962" s="126"/>
    </row>
    <row r="1963" spans="1:11" s="122" customFormat="1">
      <c r="A1963" s="138" t="s">
        <v>2545</v>
      </c>
      <c r="B1963" s="139">
        <v>196000</v>
      </c>
      <c r="C1963" s="159">
        <f t="shared" si="72"/>
        <v>4018000</v>
      </c>
      <c r="D1963" s="129">
        <f t="shared" si="71"/>
        <v>192080</v>
      </c>
      <c r="E1963" s="130" t="s">
        <v>6069</v>
      </c>
      <c r="F1963" s="131"/>
      <c r="G1963" s="126"/>
      <c r="H1963" s="126"/>
      <c r="I1963" s="126"/>
      <c r="J1963" s="126"/>
      <c r="K1963" s="126"/>
    </row>
    <row r="1964" spans="1:11" s="122" customFormat="1">
      <c r="A1964" s="138" t="s">
        <v>2546</v>
      </c>
      <c r="B1964" s="139">
        <v>197000</v>
      </c>
      <c r="C1964" s="159">
        <f t="shared" si="72"/>
        <v>4038500</v>
      </c>
      <c r="D1964" s="129">
        <f t="shared" si="71"/>
        <v>193060</v>
      </c>
      <c r="E1964" s="130" t="s">
        <v>6069</v>
      </c>
      <c r="F1964" s="131"/>
      <c r="G1964" s="126"/>
      <c r="H1964" s="126"/>
      <c r="I1964" s="126"/>
      <c r="J1964" s="126"/>
      <c r="K1964" s="126"/>
    </row>
    <row r="1965" spans="1:11" s="122" customFormat="1">
      <c r="A1965" s="138" t="s">
        <v>2547</v>
      </c>
      <c r="B1965" s="139">
        <v>198000</v>
      </c>
      <c r="C1965" s="159">
        <f t="shared" si="72"/>
        <v>4059000</v>
      </c>
      <c r="D1965" s="129">
        <f t="shared" si="71"/>
        <v>194040</v>
      </c>
      <c r="E1965" s="130" t="s">
        <v>6069</v>
      </c>
      <c r="F1965" s="131"/>
      <c r="G1965" s="126"/>
      <c r="H1965" s="126"/>
      <c r="I1965" s="126"/>
      <c r="J1965" s="126"/>
      <c r="K1965" s="126"/>
    </row>
    <row r="1966" spans="1:11" s="122" customFormat="1">
      <c r="A1966" s="138" t="s">
        <v>2548</v>
      </c>
      <c r="B1966" s="139">
        <v>199000</v>
      </c>
      <c r="C1966" s="159">
        <f t="shared" si="72"/>
        <v>4079500</v>
      </c>
      <c r="D1966" s="129">
        <f t="shared" si="71"/>
        <v>195020</v>
      </c>
      <c r="E1966" s="130" t="s">
        <v>6069</v>
      </c>
      <c r="F1966" s="131"/>
      <c r="G1966" s="126"/>
      <c r="H1966" s="126"/>
      <c r="I1966" s="126"/>
      <c r="J1966" s="126"/>
      <c r="K1966" s="126"/>
    </row>
    <row r="1967" spans="1:11" s="122" customFormat="1">
      <c r="A1967" s="138" t="s">
        <v>2549</v>
      </c>
      <c r="B1967" s="139">
        <v>200000</v>
      </c>
      <c r="C1967" s="159">
        <f t="shared" si="72"/>
        <v>4100000</v>
      </c>
      <c r="D1967" s="129">
        <f t="shared" si="71"/>
        <v>196000</v>
      </c>
      <c r="E1967" s="130" t="s">
        <v>6069</v>
      </c>
      <c r="F1967" s="131"/>
      <c r="G1967" s="126"/>
      <c r="H1967" s="126"/>
      <c r="I1967" s="126"/>
      <c r="J1967" s="126"/>
      <c r="K1967" s="126"/>
    </row>
    <row r="1968" spans="1:11" s="122" customFormat="1">
      <c r="A1968" s="128" t="s">
        <v>6143</v>
      </c>
      <c r="B1968" s="127">
        <v>1000</v>
      </c>
      <c r="C1968" s="127">
        <v>50000</v>
      </c>
      <c r="D1968" s="129">
        <f t="shared" ref="D1968:D2010" si="73">SUM($G$2)*(B1968*0.001)</f>
        <v>1050</v>
      </c>
      <c r="E1968" s="130" t="s">
        <v>6069</v>
      </c>
      <c r="F1968" s="131"/>
      <c r="G1968" s="126"/>
      <c r="H1968" s="126"/>
      <c r="I1968" s="126"/>
      <c r="J1968" s="126"/>
      <c r="K1968" s="126"/>
    </row>
    <row r="1969" spans="1:11" s="122" customFormat="1">
      <c r="A1969" s="128" t="s">
        <v>6144</v>
      </c>
      <c r="B1969" s="127">
        <v>2000</v>
      </c>
      <c r="C1969" s="127">
        <f>C1968+50000</f>
        <v>100000</v>
      </c>
      <c r="D1969" s="129">
        <f t="shared" si="73"/>
        <v>2100</v>
      </c>
      <c r="E1969" s="130" t="s">
        <v>6069</v>
      </c>
      <c r="F1969" s="131"/>
      <c r="G1969" s="126"/>
      <c r="H1969" s="126"/>
      <c r="I1969" s="126"/>
      <c r="J1969" s="126"/>
      <c r="K1969" s="126"/>
    </row>
    <row r="1970" spans="1:11" s="122" customFormat="1">
      <c r="A1970" s="128" t="s">
        <v>4087</v>
      </c>
      <c r="B1970" s="127">
        <v>3000</v>
      </c>
      <c r="C1970" s="127">
        <f t="shared" ref="C1970:C2033" si="74">C1969+50000</f>
        <v>150000</v>
      </c>
      <c r="D1970" s="129">
        <f t="shared" si="73"/>
        <v>3150</v>
      </c>
      <c r="E1970" s="130" t="s">
        <v>6069</v>
      </c>
      <c r="F1970" s="131"/>
      <c r="G1970" s="126"/>
      <c r="H1970" s="126"/>
      <c r="I1970" s="126"/>
      <c r="J1970" s="126"/>
      <c r="K1970" s="126"/>
    </row>
    <row r="1971" spans="1:11" s="122" customFormat="1">
      <c r="A1971" s="128" t="s">
        <v>4088</v>
      </c>
      <c r="B1971" s="127">
        <v>4000</v>
      </c>
      <c r="C1971" s="127">
        <f t="shared" si="74"/>
        <v>200000</v>
      </c>
      <c r="D1971" s="129">
        <f t="shared" si="73"/>
        <v>4200</v>
      </c>
      <c r="E1971" s="130" t="s">
        <v>6069</v>
      </c>
      <c r="F1971" s="131"/>
      <c r="G1971" s="126"/>
      <c r="H1971" s="126"/>
      <c r="I1971" s="126"/>
      <c r="J1971" s="126"/>
      <c r="K1971" s="126"/>
    </row>
    <row r="1972" spans="1:11" s="122" customFormat="1">
      <c r="A1972" s="128" t="s">
        <v>4089</v>
      </c>
      <c r="B1972" s="127">
        <v>5000</v>
      </c>
      <c r="C1972" s="127">
        <f t="shared" si="74"/>
        <v>250000</v>
      </c>
      <c r="D1972" s="129">
        <f t="shared" si="73"/>
        <v>5250</v>
      </c>
      <c r="E1972" s="130" t="s">
        <v>6069</v>
      </c>
      <c r="F1972" s="131"/>
      <c r="G1972" s="126"/>
      <c r="H1972" s="126"/>
      <c r="I1972" s="126"/>
      <c r="J1972" s="126"/>
      <c r="K1972" s="126"/>
    </row>
    <row r="1973" spans="1:11" s="122" customFormat="1">
      <c r="A1973" s="128" t="s">
        <v>4090</v>
      </c>
      <c r="B1973" s="127">
        <v>6000</v>
      </c>
      <c r="C1973" s="127">
        <f t="shared" si="74"/>
        <v>300000</v>
      </c>
      <c r="D1973" s="129">
        <f t="shared" si="73"/>
        <v>6300</v>
      </c>
      <c r="E1973" s="130" t="s">
        <v>6069</v>
      </c>
      <c r="F1973" s="131"/>
      <c r="G1973" s="126"/>
      <c r="H1973" s="126"/>
      <c r="I1973" s="126"/>
      <c r="J1973" s="126"/>
      <c r="K1973" s="126"/>
    </row>
    <row r="1974" spans="1:11" s="122" customFormat="1">
      <c r="A1974" s="128" t="s">
        <v>4091</v>
      </c>
      <c r="B1974" s="127">
        <v>7000</v>
      </c>
      <c r="C1974" s="127">
        <f t="shared" si="74"/>
        <v>350000</v>
      </c>
      <c r="D1974" s="129">
        <f t="shared" si="73"/>
        <v>7350</v>
      </c>
      <c r="E1974" s="130" t="s">
        <v>6069</v>
      </c>
      <c r="F1974" s="131"/>
      <c r="G1974" s="126"/>
      <c r="H1974" s="126"/>
      <c r="I1974" s="126"/>
      <c r="J1974" s="126"/>
      <c r="K1974" s="126"/>
    </row>
    <row r="1975" spans="1:11" s="122" customFormat="1">
      <c r="A1975" s="128" t="s">
        <v>4092</v>
      </c>
      <c r="B1975" s="127">
        <v>8000</v>
      </c>
      <c r="C1975" s="127">
        <f t="shared" si="74"/>
        <v>400000</v>
      </c>
      <c r="D1975" s="129">
        <f t="shared" si="73"/>
        <v>8400</v>
      </c>
      <c r="E1975" s="130" t="s">
        <v>6069</v>
      </c>
      <c r="F1975" s="131"/>
      <c r="G1975" s="126"/>
      <c r="H1975" s="126"/>
      <c r="I1975" s="126"/>
      <c r="J1975" s="126"/>
      <c r="K1975" s="126"/>
    </row>
    <row r="1976" spans="1:11" s="122" customFormat="1">
      <c r="A1976" s="128" t="s">
        <v>4093</v>
      </c>
      <c r="B1976" s="127">
        <v>9000</v>
      </c>
      <c r="C1976" s="127">
        <f t="shared" si="74"/>
        <v>450000</v>
      </c>
      <c r="D1976" s="129">
        <f t="shared" si="73"/>
        <v>9450</v>
      </c>
      <c r="E1976" s="130" t="s">
        <v>6069</v>
      </c>
      <c r="F1976" s="131"/>
      <c r="G1976" s="126"/>
      <c r="H1976" s="126"/>
      <c r="I1976" s="126"/>
      <c r="J1976" s="126"/>
      <c r="K1976" s="126"/>
    </row>
    <row r="1977" spans="1:11" s="122" customFormat="1">
      <c r="A1977" s="128" t="s">
        <v>4094</v>
      </c>
      <c r="B1977" s="127">
        <v>10000</v>
      </c>
      <c r="C1977" s="127">
        <f t="shared" si="74"/>
        <v>500000</v>
      </c>
      <c r="D1977" s="129">
        <f t="shared" si="73"/>
        <v>10500</v>
      </c>
      <c r="E1977" s="130" t="s">
        <v>6069</v>
      </c>
      <c r="F1977" s="131"/>
      <c r="G1977" s="126"/>
      <c r="H1977" s="126"/>
      <c r="I1977" s="126"/>
      <c r="J1977" s="126"/>
      <c r="K1977" s="126"/>
    </row>
    <row r="1978" spans="1:11" s="122" customFormat="1">
      <c r="A1978" s="128" t="s">
        <v>4095</v>
      </c>
      <c r="B1978" s="127">
        <v>11000</v>
      </c>
      <c r="C1978" s="127">
        <f t="shared" si="74"/>
        <v>550000</v>
      </c>
      <c r="D1978" s="129">
        <f t="shared" si="73"/>
        <v>11550</v>
      </c>
      <c r="E1978" s="130" t="s">
        <v>6069</v>
      </c>
      <c r="F1978" s="131"/>
      <c r="G1978" s="126"/>
      <c r="H1978" s="126"/>
      <c r="I1978" s="126"/>
      <c r="J1978" s="126"/>
      <c r="K1978" s="126"/>
    </row>
    <row r="1979" spans="1:11" s="122" customFormat="1">
      <c r="A1979" s="128" t="s">
        <v>4096</v>
      </c>
      <c r="B1979" s="127">
        <v>12000</v>
      </c>
      <c r="C1979" s="127">
        <f t="shared" si="74"/>
        <v>600000</v>
      </c>
      <c r="D1979" s="129">
        <f t="shared" si="73"/>
        <v>12600</v>
      </c>
      <c r="E1979" s="130" t="s">
        <v>6069</v>
      </c>
      <c r="F1979" s="131"/>
      <c r="G1979" s="126"/>
      <c r="H1979" s="126"/>
      <c r="I1979" s="126"/>
      <c r="J1979" s="126"/>
      <c r="K1979" s="126"/>
    </row>
    <row r="1980" spans="1:11" s="122" customFormat="1">
      <c r="A1980" s="128" t="s">
        <v>4097</v>
      </c>
      <c r="B1980" s="127">
        <v>13000</v>
      </c>
      <c r="C1980" s="127">
        <f t="shared" si="74"/>
        <v>650000</v>
      </c>
      <c r="D1980" s="129">
        <f t="shared" si="73"/>
        <v>13650</v>
      </c>
      <c r="E1980" s="130" t="s">
        <v>6069</v>
      </c>
      <c r="F1980" s="131"/>
      <c r="G1980" s="126"/>
      <c r="H1980" s="126"/>
      <c r="I1980" s="126"/>
      <c r="J1980" s="126"/>
      <c r="K1980" s="126"/>
    </row>
    <row r="1981" spans="1:11" s="122" customFormat="1">
      <c r="A1981" s="128" t="s">
        <v>4098</v>
      </c>
      <c r="B1981" s="127">
        <v>14000</v>
      </c>
      <c r="C1981" s="127">
        <f t="shared" si="74"/>
        <v>700000</v>
      </c>
      <c r="D1981" s="129">
        <f t="shared" si="73"/>
        <v>14700</v>
      </c>
      <c r="E1981" s="130" t="s">
        <v>6069</v>
      </c>
      <c r="F1981" s="131"/>
      <c r="G1981" s="126"/>
      <c r="H1981" s="126"/>
      <c r="I1981" s="126"/>
      <c r="J1981" s="126"/>
      <c r="K1981" s="126"/>
    </row>
    <row r="1982" spans="1:11" s="122" customFormat="1">
      <c r="A1982" s="128" t="s">
        <v>4099</v>
      </c>
      <c r="B1982" s="127">
        <v>15000</v>
      </c>
      <c r="C1982" s="127">
        <f t="shared" si="74"/>
        <v>750000</v>
      </c>
      <c r="D1982" s="129">
        <f t="shared" si="73"/>
        <v>15750</v>
      </c>
      <c r="E1982" s="130" t="s">
        <v>6069</v>
      </c>
      <c r="F1982" s="131"/>
      <c r="G1982" s="126"/>
      <c r="H1982" s="126"/>
      <c r="I1982" s="126"/>
      <c r="J1982" s="126"/>
      <c r="K1982" s="126"/>
    </row>
    <row r="1983" spans="1:11" s="122" customFormat="1">
      <c r="A1983" s="128" t="s">
        <v>4100</v>
      </c>
      <c r="B1983" s="127">
        <v>16000</v>
      </c>
      <c r="C1983" s="127">
        <f t="shared" si="74"/>
        <v>800000</v>
      </c>
      <c r="D1983" s="129">
        <f t="shared" si="73"/>
        <v>16800</v>
      </c>
      <c r="E1983" s="130" t="s">
        <v>6069</v>
      </c>
      <c r="F1983" s="131"/>
      <c r="G1983" s="126"/>
      <c r="H1983" s="126"/>
      <c r="I1983" s="126"/>
      <c r="J1983" s="126"/>
      <c r="K1983" s="126"/>
    </row>
    <row r="1984" spans="1:11" s="122" customFormat="1">
      <c r="A1984" s="128" t="s">
        <v>4101</v>
      </c>
      <c r="B1984" s="127">
        <v>17000</v>
      </c>
      <c r="C1984" s="127">
        <f t="shared" si="74"/>
        <v>850000</v>
      </c>
      <c r="D1984" s="129">
        <f t="shared" si="73"/>
        <v>17850</v>
      </c>
      <c r="E1984" s="130" t="s">
        <v>6069</v>
      </c>
      <c r="F1984" s="131"/>
      <c r="G1984" s="126"/>
      <c r="H1984" s="126"/>
      <c r="I1984" s="126"/>
      <c r="J1984" s="126"/>
      <c r="K1984" s="126"/>
    </row>
    <row r="1985" spans="1:11" s="122" customFormat="1">
      <c r="A1985" s="128" t="s">
        <v>4102</v>
      </c>
      <c r="B1985" s="127">
        <v>18000</v>
      </c>
      <c r="C1985" s="127">
        <f t="shared" si="74"/>
        <v>900000</v>
      </c>
      <c r="D1985" s="129">
        <f t="shared" si="73"/>
        <v>18900</v>
      </c>
      <c r="E1985" s="130" t="s">
        <v>6069</v>
      </c>
      <c r="F1985" s="131"/>
      <c r="G1985" s="126"/>
      <c r="H1985" s="126"/>
      <c r="I1985" s="126"/>
      <c r="J1985" s="126"/>
      <c r="K1985" s="126"/>
    </row>
    <row r="1986" spans="1:11" s="122" customFormat="1">
      <c r="A1986" s="128" t="s">
        <v>4103</v>
      </c>
      <c r="B1986" s="127">
        <v>19000</v>
      </c>
      <c r="C1986" s="127">
        <f t="shared" si="74"/>
        <v>950000</v>
      </c>
      <c r="D1986" s="129">
        <f t="shared" si="73"/>
        <v>19950</v>
      </c>
      <c r="E1986" s="130" t="s">
        <v>6069</v>
      </c>
      <c r="F1986" s="131"/>
      <c r="G1986" s="126"/>
      <c r="H1986" s="126"/>
      <c r="I1986" s="126"/>
      <c r="J1986" s="126"/>
      <c r="K1986" s="126"/>
    </row>
    <row r="1987" spans="1:11" s="122" customFormat="1">
      <c r="A1987" s="128" t="s">
        <v>4104</v>
      </c>
      <c r="B1987" s="127">
        <v>20000</v>
      </c>
      <c r="C1987" s="127">
        <f t="shared" si="74"/>
        <v>1000000</v>
      </c>
      <c r="D1987" s="129">
        <f t="shared" si="73"/>
        <v>21000</v>
      </c>
      <c r="E1987" s="130" t="s">
        <v>6069</v>
      </c>
      <c r="F1987" s="131"/>
      <c r="G1987" s="126"/>
      <c r="H1987" s="126"/>
      <c r="I1987" s="126"/>
      <c r="J1987" s="126"/>
      <c r="K1987" s="126"/>
    </row>
    <row r="1988" spans="1:11" s="122" customFormat="1">
      <c r="A1988" s="128" t="s">
        <v>4105</v>
      </c>
      <c r="B1988" s="127">
        <v>21000</v>
      </c>
      <c r="C1988" s="127">
        <f t="shared" si="74"/>
        <v>1050000</v>
      </c>
      <c r="D1988" s="129">
        <f t="shared" si="73"/>
        <v>22050</v>
      </c>
      <c r="E1988" s="130" t="s">
        <v>6069</v>
      </c>
      <c r="F1988" s="131"/>
      <c r="G1988" s="126"/>
      <c r="H1988" s="126"/>
      <c r="I1988" s="126"/>
      <c r="J1988" s="126"/>
      <c r="K1988" s="126"/>
    </row>
    <row r="1989" spans="1:11" s="122" customFormat="1">
      <c r="A1989" s="128" t="s">
        <v>4106</v>
      </c>
      <c r="B1989" s="127">
        <v>22000</v>
      </c>
      <c r="C1989" s="127">
        <f t="shared" si="74"/>
        <v>1100000</v>
      </c>
      <c r="D1989" s="129">
        <f t="shared" si="73"/>
        <v>23100</v>
      </c>
      <c r="E1989" s="130" t="s">
        <v>6069</v>
      </c>
      <c r="F1989" s="131"/>
      <c r="G1989" s="126"/>
      <c r="H1989" s="126"/>
      <c r="I1989" s="126"/>
      <c r="J1989" s="126"/>
      <c r="K1989" s="126"/>
    </row>
    <row r="1990" spans="1:11" s="122" customFormat="1">
      <c r="A1990" s="128" t="s">
        <v>4107</v>
      </c>
      <c r="B1990" s="127">
        <v>23000</v>
      </c>
      <c r="C1990" s="127">
        <f t="shared" si="74"/>
        <v>1150000</v>
      </c>
      <c r="D1990" s="129">
        <f t="shared" si="73"/>
        <v>24150</v>
      </c>
      <c r="E1990" s="130" t="s">
        <v>6069</v>
      </c>
      <c r="F1990" s="131"/>
      <c r="G1990" s="126"/>
      <c r="H1990" s="126"/>
      <c r="I1990" s="126"/>
      <c r="J1990" s="126"/>
      <c r="K1990" s="126"/>
    </row>
    <row r="1991" spans="1:11" s="122" customFormat="1">
      <c r="A1991" s="128" t="s">
        <v>4108</v>
      </c>
      <c r="B1991" s="127">
        <v>24000</v>
      </c>
      <c r="C1991" s="127">
        <f t="shared" si="74"/>
        <v>1200000</v>
      </c>
      <c r="D1991" s="129">
        <f t="shared" si="73"/>
        <v>25200</v>
      </c>
      <c r="E1991" s="130" t="s">
        <v>6069</v>
      </c>
      <c r="F1991" s="131"/>
      <c r="G1991" s="126"/>
      <c r="H1991" s="126"/>
      <c r="I1991" s="126"/>
      <c r="J1991" s="126"/>
      <c r="K1991" s="126"/>
    </row>
    <row r="1992" spans="1:11" s="122" customFormat="1">
      <c r="A1992" s="128" t="s">
        <v>4109</v>
      </c>
      <c r="B1992" s="127">
        <v>25000</v>
      </c>
      <c r="C1992" s="127">
        <f t="shared" si="74"/>
        <v>1250000</v>
      </c>
      <c r="D1992" s="129">
        <f t="shared" si="73"/>
        <v>26250</v>
      </c>
      <c r="E1992" s="130" t="s">
        <v>6069</v>
      </c>
      <c r="F1992" s="131"/>
      <c r="G1992" s="126"/>
      <c r="H1992" s="126"/>
      <c r="I1992" s="126"/>
      <c r="J1992" s="126"/>
      <c r="K1992" s="126"/>
    </row>
    <row r="1993" spans="1:11" s="122" customFormat="1">
      <c r="A1993" s="128" t="s">
        <v>4110</v>
      </c>
      <c r="B1993" s="127">
        <v>26000</v>
      </c>
      <c r="C1993" s="127">
        <f t="shared" si="74"/>
        <v>1300000</v>
      </c>
      <c r="D1993" s="129">
        <f t="shared" si="73"/>
        <v>27300</v>
      </c>
      <c r="E1993" s="130" t="s">
        <v>6069</v>
      </c>
      <c r="F1993" s="131"/>
      <c r="G1993" s="126"/>
      <c r="H1993" s="126"/>
      <c r="I1993" s="126"/>
      <c r="J1993" s="126"/>
      <c r="K1993" s="126"/>
    </row>
    <row r="1994" spans="1:11" s="143" customFormat="1">
      <c r="A1994" s="128" t="s">
        <v>4111</v>
      </c>
      <c r="B1994" s="127">
        <v>27000</v>
      </c>
      <c r="C1994" s="127">
        <f t="shared" si="74"/>
        <v>1350000</v>
      </c>
      <c r="D1994" s="129">
        <f t="shared" si="73"/>
        <v>28350</v>
      </c>
      <c r="E1994" s="130" t="s">
        <v>6069</v>
      </c>
      <c r="F1994" s="126"/>
      <c r="G1994" s="126"/>
      <c r="H1994" s="126"/>
      <c r="I1994" s="126"/>
      <c r="J1994" s="126"/>
      <c r="K1994" s="126"/>
    </row>
    <row r="1995" spans="1:11" s="143" customFormat="1">
      <c r="A1995" s="128" t="s">
        <v>4112</v>
      </c>
      <c r="B1995" s="127">
        <v>28000</v>
      </c>
      <c r="C1995" s="127">
        <f t="shared" si="74"/>
        <v>1400000</v>
      </c>
      <c r="D1995" s="129">
        <f t="shared" si="73"/>
        <v>29400</v>
      </c>
      <c r="E1995" s="130" t="s">
        <v>6069</v>
      </c>
      <c r="F1995" s="126"/>
      <c r="G1995" s="126"/>
      <c r="H1995" s="126"/>
      <c r="I1995" s="126"/>
      <c r="J1995" s="126"/>
      <c r="K1995" s="126"/>
    </row>
    <row r="1996" spans="1:11" s="143" customFormat="1">
      <c r="A1996" s="128" t="s">
        <v>4113</v>
      </c>
      <c r="B1996" s="127">
        <v>29000</v>
      </c>
      <c r="C1996" s="127">
        <f t="shared" si="74"/>
        <v>1450000</v>
      </c>
      <c r="D1996" s="129">
        <f t="shared" si="73"/>
        <v>30450</v>
      </c>
      <c r="E1996" s="130" t="s">
        <v>6069</v>
      </c>
      <c r="F1996" s="126"/>
      <c r="G1996" s="126"/>
      <c r="H1996" s="126"/>
      <c r="I1996" s="126"/>
      <c r="J1996" s="126"/>
      <c r="K1996" s="126"/>
    </row>
    <row r="1997" spans="1:11" s="143" customFormat="1">
      <c r="A1997" s="128" t="s">
        <v>4114</v>
      </c>
      <c r="B1997" s="127">
        <v>30000</v>
      </c>
      <c r="C1997" s="127">
        <f t="shared" si="74"/>
        <v>1500000</v>
      </c>
      <c r="D1997" s="129">
        <f t="shared" si="73"/>
        <v>31500</v>
      </c>
      <c r="E1997" s="130" t="s">
        <v>6069</v>
      </c>
      <c r="F1997" s="126"/>
      <c r="G1997" s="126"/>
      <c r="H1997" s="126"/>
      <c r="I1997" s="126"/>
      <c r="J1997" s="126"/>
      <c r="K1997" s="126"/>
    </row>
    <row r="1998" spans="1:11" s="143" customFormat="1">
      <c r="A1998" s="128" t="s">
        <v>4115</v>
      </c>
      <c r="B1998" s="127">
        <v>31000</v>
      </c>
      <c r="C1998" s="127">
        <f t="shared" si="74"/>
        <v>1550000</v>
      </c>
      <c r="D1998" s="129">
        <f t="shared" si="73"/>
        <v>32550</v>
      </c>
      <c r="E1998" s="130" t="s">
        <v>6069</v>
      </c>
      <c r="F1998" s="126"/>
      <c r="G1998" s="126"/>
      <c r="H1998" s="126"/>
      <c r="I1998" s="126"/>
      <c r="J1998" s="126"/>
      <c r="K1998" s="126"/>
    </row>
    <row r="1999" spans="1:11" s="143" customFormat="1">
      <c r="A1999" s="128" t="s">
        <v>4116</v>
      </c>
      <c r="B1999" s="127">
        <v>32000</v>
      </c>
      <c r="C1999" s="127">
        <f t="shared" si="74"/>
        <v>1600000</v>
      </c>
      <c r="D1999" s="129">
        <f t="shared" si="73"/>
        <v>33600</v>
      </c>
      <c r="E1999" s="130" t="s">
        <v>6069</v>
      </c>
      <c r="F1999" s="126"/>
      <c r="G1999" s="126"/>
      <c r="H1999" s="126"/>
      <c r="I1999" s="126"/>
      <c r="J1999" s="126"/>
      <c r="K1999" s="126"/>
    </row>
    <row r="2000" spans="1:11" s="143" customFormat="1">
      <c r="A2000" s="128" t="s">
        <v>4117</v>
      </c>
      <c r="B2000" s="127">
        <v>33000</v>
      </c>
      <c r="C2000" s="127">
        <f t="shared" si="74"/>
        <v>1650000</v>
      </c>
      <c r="D2000" s="129">
        <f t="shared" si="73"/>
        <v>34650</v>
      </c>
      <c r="E2000" s="130" t="s">
        <v>6069</v>
      </c>
      <c r="F2000" s="126"/>
      <c r="G2000" s="126"/>
      <c r="H2000" s="126"/>
      <c r="I2000" s="126"/>
      <c r="J2000" s="126"/>
      <c r="K2000" s="126"/>
    </row>
    <row r="2001" spans="1:11" s="143" customFormat="1">
      <c r="A2001" s="128" t="s">
        <v>4118</v>
      </c>
      <c r="B2001" s="127">
        <v>34000</v>
      </c>
      <c r="C2001" s="127">
        <f t="shared" si="74"/>
        <v>1700000</v>
      </c>
      <c r="D2001" s="129">
        <f t="shared" si="73"/>
        <v>35700</v>
      </c>
      <c r="E2001" s="130" t="s">
        <v>6069</v>
      </c>
      <c r="F2001" s="126"/>
      <c r="G2001" s="126"/>
      <c r="H2001" s="126"/>
      <c r="I2001" s="126"/>
      <c r="J2001" s="126"/>
      <c r="K2001" s="126"/>
    </row>
    <row r="2002" spans="1:11" s="143" customFormat="1">
      <c r="A2002" s="128" t="s">
        <v>4119</v>
      </c>
      <c r="B2002" s="127">
        <v>35000</v>
      </c>
      <c r="C2002" s="127">
        <f t="shared" si="74"/>
        <v>1750000</v>
      </c>
      <c r="D2002" s="129">
        <f t="shared" si="73"/>
        <v>36750</v>
      </c>
      <c r="E2002" s="130" t="s">
        <v>6069</v>
      </c>
      <c r="F2002" s="126"/>
      <c r="G2002" s="126"/>
      <c r="H2002" s="126"/>
      <c r="I2002" s="126"/>
      <c r="J2002" s="126"/>
      <c r="K2002" s="126"/>
    </row>
    <row r="2003" spans="1:11" s="143" customFormat="1">
      <c r="A2003" s="128" t="s">
        <v>4120</v>
      </c>
      <c r="B2003" s="127">
        <v>36000</v>
      </c>
      <c r="C2003" s="127">
        <f t="shared" si="74"/>
        <v>1800000</v>
      </c>
      <c r="D2003" s="129">
        <f t="shared" si="73"/>
        <v>37800</v>
      </c>
      <c r="E2003" s="130" t="s">
        <v>6069</v>
      </c>
      <c r="F2003" s="126"/>
      <c r="G2003" s="126"/>
      <c r="H2003" s="126"/>
      <c r="I2003" s="126"/>
      <c r="J2003" s="126"/>
      <c r="K2003" s="126"/>
    </row>
    <row r="2004" spans="1:11" s="143" customFormat="1">
      <c r="A2004" s="128" t="s">
        <v>4121</v>
      </c>
      <c r="B2004" s="127">
        <v>37000</v>
      </c>
      <c r="C2004" s="127">
        <f t="shared" si="74"/>
        <v>1850000</v>
      </c>
      <c r="D2004" s="129">
        <f t="shared" si="73"/>
        <v>38850</v>
      </c>
      <c r="E2004" s="130" t="s">
        <v>6069</v>
      </c>
      <c r="F2004" s="126"/>
      <c r="G2004" s="126"/>
      <c r="H2004" s="126"/>
      <c r="I2004" s="126"/>
      <c r="J2004" s="126"/>
      <c r="K2004" s="126"/>
    </row>
    <row r="2005" spans="1:11" s="143" customFormat="1">
      <c r="A2005" s="128" t="s">
        <v>4122</v>
      </c>
      <c r="B2005" s="127">
        <v>38000</v>
      </c>
      <c r="C2005" s="127">
        <f t="shared" si="74"/>
        <v>1900000</v>
      </c>
      <c r="D2005" s="129">
        <f t="shared" si="73"/>
        <v>39900</v>
      </c>
      <c r="E2005" s="130" t="s">
        <v>6069</v>
      </c>
      <c r="F2005" s="126"/>
      <c r="G2005" s="126"/>
      <c r="H2005" s="126"/>
      <c r="I2005" s="126"/>
      <c r="J2005" s="126"/>
      <c r="K2005" s="126"/>
    </row>
    <row r="2006" spans="1:11" s="143" customFormat="1">
      <c r="A2006" s="128" t="s">
        <v>4123</v>
      </c>
      <c r="B2006" s="127">
        <v>39000</v>
      </c>
      <c r="C2006" s="127">
        <f t="shared" si="74"/>
        <v>1950000</v>
      </c>
      <c r="D2006" s="129">
        <f t="shared" si="73"/>
        <v>40950</v>
      </c>
      <c r="E2006" s="130" t="s">
        <v>6069</v>
      </c>
      <c r="F2006" s="126"/>
      <c r="G2006" s="126"/>
      <c r="H2006" s="126"/>
      <c r="I2006" s="126"/>
      <c r="J2006" s="126"/>
      <c r="K2006" s="126"/>
    </row>
    <row r="2007" spans="1:11" s="143" customFormat="1">
      <c r="A2007" s="128" t="s">
        <v>4124</v>
      </c>
      <c r="B2007" s="127">
        <v>40000</v>
      </c>
      <c r="C2007" s="127">
        <f t="shared" si="74"/>
        <v>2000000</v>
      </c>
      <c r="D2007" s="129">
        <f t="shared" si="73"/>
        <v>42000</v>
      </c>
      <c r="E2007" s="130" t="s">
        <v>6069</v>
      </c>
      <c r="F2007" s="126"/>
      <c r="G2007" s="126"/>
      <c r="H2007" s="126"/>
      <c r="I2007" s="126"/>
      <c r="J2007" s="126"/>
      <c r="K2007" s="126"/>
    </row>
    <row r="2008" spans="1:11" s="143" customFormat="1">
      <c r="A2008" s="128" t="s">
        <v>4125</v>
      </c>
      <c r="B2008" s="127">
        <v>41000</v>
      </c>
      <c r="C2008" s="127">
        <f t="shared" si="74"/>
        <v>2050000</v>
      </c>
      <c r="D2008" s="129">
        <f t="shared" si="73"/>
        <v>43050</v>
      </c>
      <c r="E2008" s="130" t="s">
        <v>6069</v>
      </c>
      <c r="F2008" s="126"/>
      <c r="G2008" s="126"/>
      <c r="H2008" s="126"/>
      <c r="I2008" s="126"/>
      <c r="J2008" s="126"/>
      <c r="K2008" s="126"/>
    </row>
    <row r="2009" spans="1:11" s="143" customFormat="1">
      <c r="A2009" s="128" t="s">
        <v>4126</v>
      </c>
      <c r="B2009" s="127">
        <v>42000</v>
      </c>
      <c r="C2009" s="127">
        <f t="shared" si="74"/>
        <v>2100000</v>
      </c>
      <c r="D2009" s="129">
        <f t="shared" si="73"/>
        <v>44100</v>
      </c>
      <c r="E2009" s="130" t="s">
        <v>6069</v>
      </c>
      <c r="F2009" s="126"/>
      <c r="G2009" s="126"/>
      <c r="H2009" s="126"/>
      <c r="I2009" s="126"/>
      <c r="J2009" s="126"/>
      <c r="K2009" s="126"/>
    </row>
    <row r="2010" spans="1:11" s="143" customFormat="1">
      <c r="A2010" s="128" t="s">
        <v>4127</v>
      </c>
      <c r="B2010" s="127">
        <v>43000</v>
      </c>
      <c r="C2010" s="127">
        <f t="shared" si="74"/>
        <v>2150000</v>
      </c>
      <c r="D2010" s="129">
        <f t="shared" si="73"/>
        <v>45150</v>
      </c>
      <c r="E2010" s="130" t="s">
        <v>6069</v>
      </c>
      <c r="F2010" s="126"/>
      <c r="G2010" s="126"/>
      <c r="H2010" s="126"/>
      <c r="I2010" s="126"/>
      <c r="J2010" s="126"/>
      <c r="K2010" s="126"/>
    </row>
    <row r="2011" spans="1:11" s="143" customFormat="1">
      <c r="A2011" s="128" t="s">
        <v>4128</v>
      </c>
      <c r="B2011" s="127">
        <v>44000</v>
      </c>
      <c r="C2011" s="127">
        <f t="shared" si="74"/>
        <v>2200000</v>
      </c>
      <c r="D2011" s="129">
        <f t="shared" ref="D2011:D2074" si="75">SUM($G$2)*(B2011*0.001)</f>
        <v>46200</v>
      </c>
      <c r="E2011" s="130" t="s">
        <v>6069</v>
      </c>
      <c r="F2011" s="126"/>
      <c r="G2011" s="126"/>
      <c r="H2011" s="126"/>
      <c r="I2011" s="126"/>
      <c r="J2011" s="126"/>
      <c r="K2011" s="126"/>
    </row>
    <row r="2012" spans="1:11" s="143" customFormat="1">
      <c r="A2012" s="128" t="s">
        <v>4129</v>
      </c>
      <c r="B2012" s="127">
        <v>45000</v>
      </c>
      <c r="C2012" s="127">
        <f t="shared" si="74"/>
        <v>2250000</v>
      </c>
      <c r="D2012" s="129">
        <f t="shared" si="75"/>
        <v>47250</v>
      </c>
      <c r="E2012" s="130" t="s">
        <v>6069</v>
      </c>
      <c r="F2012" s="126"/>
      <c r="G2012" s="126"/>
      <c r="H2012" s="126"/>
      <c r="I2012" s="126"/>
      <c r="J2012" s="126"/>
      <c r="K2012" s="126"/>
    </row>
    <row r="2013" spans="1:11" s="143" customFormat="1">
      <c r="A2013" s="128" t="s">
        <v>4130</v>
      </c>
      <c r="B2013" s="127">
        <v>46000</v>
      </c>
      <c r="C2013" s="127">
        <f t="shared" si="74"/>
        <v>2300000</v>
      </c>
      <c r="D2013" s="129">
        <f t="shared" si="75"/>
        <v>48300</v>
      </c>
      <c r="E2013" s="130" t="s">
        <v>6069</v>
      </c>
      <c r="F2013" s="126"/>
      <c r="G2013" s="126"/>
      <c r="H2013" s="126"/>
      <c r="I2013" s="126"/>
      <c r="J2013" s="126"/>
      <c r="K2013" s="126"/>
    </row>
    <row r="2014" spans="1:11" s="143" customFormat="1">
      <c r="A2014" s="128" t="s">
        <v>4131</v>
      </c>
      <c r="B2014" s="127">
        <v>47000</v>
      </c>
      <c r="C2014" s="127">
        <f t="shared" si="74"/>
        <v>2350000</v>
      </c>
      <c r="D2014" s="129">
        <f t="shared" si="75"/>
        <v>49350</v>
      </c>
      <c r="E2014" s="130" t="s">
        <v>6069</v>
      </c>
      <c r="F2014" s="126"/>
      <c r="G2014" s="126"/>
      <c r="H2014" s="126"/>
      <c r="I2014" s="126"/>
      <c r="J2014" s="126"/>
      <c r="K2014" s="126"/>
    </row>
    <row r="2015" spans="1:11" s="143" customFormat="1">
      <c r="A2015" s="128" t="s">
        <v>4132</v>
      </c>
      <c r="B2015" s="127">
        <v>48000</v>
      </c>
      <c r="C2015" s="127">
        <f t="shared" si="74"/>
        <v>2400000</v>
      </c>
      <c r="D2015" s="129">
        <f t="shared" si="75"/>
        <v>50400</v>
      </c>
      <c r="E2015" s="130" t="s">
        <v>6069</v>
      </c>
      <c r="F2015" s="126"/>
      <c r="G2015" s="126"/>
      <c r="H2015" s="126"/>
      <c r="I2015" s="126"/>
      <c r="J2015" s="126"/>
      <c r="K2015" s="126"/>
    </row>
    <row r="2016" spans="1:11" s="143" customFormat="1">
      <c r="A2016" s="128" t="s">
        <v>4133</v>
      </c>
      <c r="B2016" s="127">
        <v>49000</v>
      </c>
      <c r="C2016" s="127">
        <f t="shared" si="74"/>
        <v>2450000</v>
      </c>
      <c r="D2016" s="129">
        <f t="shared" si="75"/>
        <v>51450</v>
      </c>
      <c r="E2016" s="130" t="s">
        <v>6069</v>
      </c>
      <c r="F2016" s="126"/>
      <c r="G2016" s="126"/>
      <c r="H2016" s="126"/>
      <c r="I2016" s="126"/>
      <c r="J2016" s="126"/>
      <c r="K2016" s="126"/>
    </row>
    <row r="2017" spans="1:11" s="143" customFormat="1">
      <c r="A2017" s="128" t="s">
        <v>4134</v>
      </c>
      <c r="B2017" s="127">
        <v>50000</v>
      </c>
      <c r="C2017" s="127">
        <f t="shared" si="74"/>
        <v>2500000</v>
      </c>
      <c r="D2017" s="129">
        <f t="shared" si="75"/>
        <v>52500</v>
      </c>
      <c r="E2017" s="130" t="s">
        <v>6069</v>
      </c>
      <c r="F2017" s="126"/>
      <c r="G2017" s="126"/>
      <c r="H2017" s="126"/>
      <c r="I2017" s="126"/>
      <c r="J2017" s="126"/>
      <c r="K2017" s="126"/>
    </row>
    <row r="2018" spans="1:11" s="143" customFormat="1">
      <c r="A2018" s="128" t="s">
        <v>4135</v>
      </c>
      <c r="B2018" s="127">
        <v>51000</v>
      </c>
      <c r="C2018" s="127">
        <f t="shared" si="74"/>
        <v>2550000</v>
      </c>
      <c r="D2018" s="129">
        <f t="shared" si="75"/>
        <v>53550</v>
      </c>
      <c r="E2018" s="130" t="s">
        <v>6069</v>
      </c>
      <c r="F2018" s="126"/>
      <c r="G2018" s="126"/>
      <c r="H2018" s="126"/>
      <c r="I2018" s="126"/>
      <c r="J2018" s="126"/>
      <c r="K2018" s="126"/>
    </row>
    <row r="2019" spans="1:11" s="143" customFormat="1">
      <c r="A2019" s="128" t="s">
        <v>4136</v>
      </c>
      <c r="B2019" s="127">
        <v>52000</v>
      </c>
      <c r="C2019" s="127">
        <f t="shared" si="74"/>
        <v>2600000</v>
      </c>
      <c r="D2019" s="129">
        <f t="shared" si="75"/>
        <v>54600</v>
      </c>
      <c r="E2019" s="130" t="s">
        <v>6069</v>
      </c>
      <c r="F2019" s="126"/>
      <c r="G2019" s="126"/>
      <c r="H2019" s="126"/>
      <c r="I2019" s="126"/>
      <c r="J2019" s="126"/>
      <c r="K2019" s="126"/>
    </row>
    <row r="2020" spans="1:11" s="143" customFormat="1">
      <c r="A2020" s="128" t="s">
        <v>4137</v>
      </c>
      <c r="B2020" s="127">
        <v>53000</v>
      </c>
      <c r="C2020" s="127">
        <f t="shared" si="74"/>
        <v>2650000</v>
      </c>
      <c r="D2020" s="129">
        <f t="shared" si="75"/>
        <v>55650</v>
      </c>
      <c r="E2020" s="130" t="s">
        <v>6069</v>
      </c>
      <c r="F2020" s="126"/>
      <c r="G2020" s="126"/>
      <c r="H2020" s="126"/>
      <c r="I2020" s="126"/>
      <c r="J2020" s="126"/>
      <c r="K2020" s="126"/>
    </row>
    <row r="2021" spans="1:11" s="143" customFormat="1">
      <c r="A2021" s="128" t="s">
        <v>4138</v>
      </c>
      <c r="B2021" s="127">
        <v>54000</v>
      </c>
      <c r="C2021" s="127">
        <f t="shared" si="74"/>
        <v>2700000</v>
      </c>
      <c r="D2021" s="129">
        <f t="shared" si="75"/>
        <v>56700</v>
      </c>
      <c r="E2021" s="130" t="s">
        <v>6069</v>
      </c>
      <c r="F2021" s="126"/>
      <c r="G2021" s="126"/>
      <c r="H2021" s="126"/>
      <c r="I2021" s="126"/>
      <c r="J2021" s="126"/>
      <c r="K2021" s="126"/>
    </row>
    <row r="2022" spans="1:11" s="143" customFormat="1">
      <c r="A2022" s="128" t="s">
        <v>4139</v>
      </c>
      <c r="B2022" s="127">
        <v>55000</v>
      </c>
      <c r="C2022" s="127">
        <f t="shared" si="74"/>
        <v>2750000</v>
      </c>
      <c r="D2022" s="129">
        <f t="shared" si="75"/>
        <v>57750</v>
      </c>
      <c r="E2022" s="130" t="s">
        <v>6069</v>
      </c>
      <c r="F2022" s="126"/>
      <c r="G2022" s="126"/>
      <c r="H2022" s="126"/>
      <c r="I2022" s="126"/>
      <c r="J2022" s="126"/>
      <c r="K2022" s="126"/>
    </row>
    <row r="2023" spans="1:11" s="143" customFormat="1">
      <c r="A2023" s="128" t="s">
        <v>4140</v>
      </c>
      <c r="B2023" s="127">
        <v>56000</v>
      </c>
      <c r="C2023" s="127">
        <f t="shared" si="74"/>
        <v>2800000</v>
      </c>
      <c r="D2023" s="129">
        <f t="shared" si="75"/>
        <v>58800</v>
      </c>
      <c r="E2023" s="130" t="s">
        <v>6069</v>
      </c>
      <c r="F2023" s="126"/>
      <c r="G2023" s="126"/>
      <c r="H2023" s="126"/>
      <c r="I2023" s="126"/>
      <c r="J2023" s="126"/>
      <c r="K2023" s="126"/>
    </row>
    <row r="2024" spans="1:11" s="143" customFormat="1">
      <c r="A2024" s="128" t="s">
        <v>4141</v>
      </c>
      <c r="B2024" s="127">
        <v>57000</v>
      </c>
      <c r="C2024" s="127">
        <f t="shared" si="74"/>
        <v>2850000</v>
      </c>
      <c r="D2024" s="129">
        <f t="shared" si="75"/>
        <v>59850</v>
      </c>
      <c r="E2024" s="130" t="s">
        <v>6069</v>
      </c>
      <c r="F2024" s="126"/>
      <c r="G2024" s="126"/>
      <c r="H2024" s="126"/>
      <c r="I2024" s="126"/>
      <c r="J2024" s="126"/>
      <c r="K2024" s="126"/>
    </row>
    <row r="2025" spans="1:11" s="143" customFormat="1">
      <c r="A2025" s="128" t="s">
        <v>4142</v>
      </c>
      <c r="B2025" s="127">
        <v>58000</v>
      </c>
      <c r="C2025" s="127">
        <f t="shared" si="74"/>
        <v>2900000</v>
      </c>
      <c r="D2025" s="129">
        <f t="shared" si="75"/>
        <v>60900</v>
      </c>
      <c r="E2025" s="130" t="s">
        <v>6069</v>
      </c>
      <c r="F2025" s="126"/>
      <c r="G2025" s="126"/>
      <c r="H2025" s="126"/>
      <c r="I2025" s="126"/>
      <c r="J2025" s="126"/>
      <c r="K2025" s="126"/>
    </row>
    <row r="2026" spans="1:11" s="143" customFormat="1">
      <c r="A2026" s="128" t="s">
        <v>4143</v>
      </c>
      <c r="B2026" s="127">
        <v>59000</v>
      </c>
      <c r="C2026" s="127">
        <f t="shared" si="74"/>
        <v>2950000</v>
      </c>
      <c r="D2026" s="129">
        <f t="shared" si="75"/>
        <v>61950</v>
      </c>
      <c r="E2026" s="130" t="s">
        <v>6069</v>
      </c>
      <c r="F2026" s="126"/>
      <c r="G2026" s="126"/>
      <c r="H2026" s="126"/>
      <c r="I2026" s="126"/>
      <c r="J2026" s="126"/>
      <c r="K2026" s="126"/>
    </row>
    <row r="2027" spans="1:11" s="143" customFormat="1">
      <c r="A2027" s="128" t="s">
        <v>4144</v>
      </c>
      <c r="B2027" s="127">
        <v>60000</v>
      </c>
      <c r="C2027" s="127">
        <f t="shared" si="74"/>
        <v>3000000</v>
      </c>
      <c r="D2027" s="129">
        <f t="shared" si="75"/>
        <v>63000</v>
      </c>
      <c r="E2027" s="130" t="s">
        <v>6069</v>
      </c>
      <c r="F2027" s="126"/>
      <c r="G2027" s="126"/>
      <c r="H2027" s="126"/>
      <c r="I2027" s="126"/>
      <c r="J2027" s="126"/>
      <c r="K2027" s="126"/>
    </row>
    <row r="2028" spans="1:11" s="143" customFormat="1">
      <c r="A2028" s="128" t="s">
        <v>4145</v>
      </c>
      <c r="B2028" s="127">
        <v>61000</v>
      </c>
      <c r="C2028" s="127">
        <f t="shared" si="74"/>
        <v>3050000</v>
      </c>
      <c r="D2028" s="129">
        <f t="shared" si="75"/>
        <v>64050</v>
      </c>
      <c r="E2028" s="130" t="s">
        <v>6069</v>
      </c>
      <c r="F2028" s="126"/>
      <c r="G2028" s="126"/>
      <c r="H2028" s="126"/>
      <c r="I2028" s="126"/>
      <c r="J2028" s="126"/>
      <c r="K2028" s="126"/>
    </row>
    <row r="2029" spans="1:11" s="143" customFormat="1">
      <c r="A2029" s="128" t="s">
        <v>4146</v>
      </c>
      <c r="B2029" s="127">
        <v>62000</v>
      </c>
      <c r="C2029" s="127">
        <f t="shared" si="74"/>
        <v>3100000</v>
      </c>
      <c r="D2029" s="129">
        <f t="shared" si="75"/>
        <v>65100</v>
      </c>
      <c r="E2029" s="130" t="s">
        <v>6069</v>
      </c>
      <c r="F2029" s="126"/>
      <c r="G2029" s="126"/>
      <c r="H2029" s="126"/>
      <c r="I2029" s="126"/>
      <c r="J2029" s="126"/>
      <c r="K2029" s="126"/>
    </row>
    <row r="2030" spans="1:11" s="143" customFormat="1">
      <c r="A2030" s="128" t="s">
        <v>4147</v>
      </c>
      <c r="B2030" s="127">
        <v>63000</v>
      </c>
      <c r="C2030" s="127">
        <f t="shared" si="74"/>
        <v>3150000</v>
      </c>
      <c r="D2030" s="129">
        <f t="shared" si="75"/>
        <v>66150</v>
      </c>
      <c r="E2030" s="130" t="s">
        <v>6069</v>
      </c>
      <c r="F2030" s="126"/>
      <c r="G2030" s="126"/>
      <c r="H2030" s="126"/>
      <c r="I2030" s="126"/>
      <c r="J2030" s="126"/>
      <c r="K2030" s="126"/>
    </row>
    <row r="2031" spans="1:11" s="143" customFormat="1">
      <c r="A2031" s="128" t="s">
        <v>4148</v>
      </c>
      <c r="B2031" s="127">
        <v>64000</v>
      </c>
      <c r="C2031" s="127">
        <f t="shared" si="74"/>
        <v>3200000</v>
      </c>
      <c r="D2031" s="129">
        <f t="shared" si="75"/>
        <v>67200</v>
      </c>
      <c r="E2031" s="130" t="s">
        <v>6069</v>
      </c>
      <c r="F2031" s="126"/>
      <c r="G2031" s="126"/>
      <c r="H2031" s="126"/>
      <c r="I2031" s="126"/>
      <c r="J2031" s="126"/>
      <c r="K2031" s="126"/>
    </row>
    <row r="2032" spans="1:11" s="143" customFormat="1">
      <c r="A2032" s="128" t="s">
        <v>4149</v>
      </c>
      <c r="B2032" s="127">
        <v>65000</v>
      </c>
      <c r="C2032" s="127">
        <f t="shared" si="74"/>
        <v>3250000</v>
      </c>
      <c r="D2032" s="129">
        <f t="shared" si="75"/>
        <v>68250</v>
      </c>
      <c r="E2032" s="130" t="s">
        <v>6069</v>
      </c>
      <c r="F2032" s="126"/>
      <c r="G2032" s="126"/>
      <c r="H2032" s="126"/>
      <c r="I2032" s="126"/>
      <c r="J2032" s="126"/>
      <c r="K2032" s="126"/>
    </row>
    <row r="2033" spans="1:11" s="143" customFormat="1">
      <c r="A2033" s="128" t="s">
        <v>4150</v>
      </c>
      <c r="B2033" s="127">
        <v>66000</v>
      </c>
      <c r="C2033" s="127">
        <f t="shared" si="74"/>
        <v>3300000</v>
      </c>
      <c r="D2033" s="129">
        <f t="shared" si="75"/>
        <v>69300</v>
      </c>
      <c r="E2033" s="130" t="s">
        <v>6069</v>
      </c>
      <c r="F2033" s="126"/>
      <c r="G2033" s="126"/>
      <c r="H2033" s="126"/>
      <c r="I2033" s="126"/>
      <c r="J2033" s="126"/>
      <c r="K2033" s="126"/>
    </row>
    <row r="2034" spans="1:11" s="143" customFormat="1">
      <c r="A2034" s="128" t="s">
        <v>4151</v>
      </c>
      <c r="B2034" s="127">
        <v>67000</v>
      </c>
      <c r="C2034" s="127">
        <f t="shared" ref="C2034:C2097" si="76">C2033+50000</f>
        <v>3350000</v>
      </c>
      <c r="D2034" s="129">
        <f t="shared" si="75"/>
        <v>70350</v>
      </c>
      <c r="E2034" s="130" t="s">
        <v>6069</v>
      </c>
      <c r="F2034" s="126"/>
      <c r="G2034" s="126"/>
      <c r="H2034" s="126"/>
      <c r="I2034" s="126"/>
      <c r="J2034" s="126"/>
      <c r="K2034" s="126"/>
    </row>
    <row r="2035" spans="1:11" s="143" customFormat="1">
      <c r="A2035" s="128" t="s">
        <v>4152</v>
      </c>
      <c r="B2035" s="127">
        <v>68000</v>
      </c>
      <c r="C2035" s="127">
        <f t="shared" si="76"/>
        <v>3400000</v>
      </c>
      <c r="D2035" s="129">
        <f t="shared" si="75"/>
        <v>71400</v>
      </c>
      <c r="E2035" s="130" t="s">
        <v>6069</v>
      </c>
      <c r="F2035" s="126"/>
      <c r="G2035" s="126"/>
      <c r="H2035" s="126"/>
      <c r="I2035" s="126"/>
      <c r="J2035" s="126"/>
      <c r="K2035" s="126"/>
    </row>
    <row r="2036" spans="1:11" s="143" customFormat="1">
      <c r="A2036" s="128" t="s">
        <v>4153</v>
      </c>
      <c r="B2036" s="127">
        <v>69000</v>
      </c>
      <c r="C2036" s="127">
        <f t="shared" si="76"/>
        <v>3450000</v>
      </c>
      <c r="D2036" s="129">
        <f t="shared" si="75"/>
        <v>72450</v>
      </c>
      <c r="E2036" s="130" t="s">
        <v>6069</v>
      </c>
      <c r="F2036" s="126"/>
      <c r="G2036" s="126"/>
      <c r="H2036" s="126"/>
      <c r="I2036" s="126"/>
      <c r="J2036" s="126"/>
      <c r="K2036" s="126"/>
    </row>
    <row r="2037" spans="1:11" s="143" customFormat="1">
      <c r="A2037" s="128" t="s">
        <v>4154</v>
      </c>
      <c r="B2037" s="127">
        <v>70000</v>
      </c>
      <c r="C2037" s="127">
        <f t="shared" si="76"/>
        <v>3500000</v>
      </c>
      <c r="D2037" s="129">
        <f t="shared" si="75"/>
        <v>73500</v>
      </c>
      <c r="E2037" s="130" t="s">
        <v>6069</v>
      </c>
      <c r="F2037" s="126"/>
      <c r="G2037" s="126"/>
      <c r="H2037" s="126"/>
      <c r="I2037" s="126"/>
      <c r="J2037" s="126"/>
      <c r="K2037" s="126"/>
    </row>
    <row r="2038" spans="1:11" s="143" customFormat="1">
      <c r="A2038" s="128" t="s">
        <v>4155</v>
      </c>
      <c r="B2038" s="127">
        <v>71000</v>
      </c>
      <c r="C2038" s="127">
        <f t="shared" si="76"/>
        <v>3550000</v>
      </c>
      <c r="D2038" s="129">
        <f t="shared" si="75"/>
        <v>74550</v>
      </c>
      <c r="E2038" s="130" t="s">
        <v>6069</v>
      </c>
      <c r="F2038" s="126"/>
      <c r="G2038" s="126"/>
      <c r="H2038" s="126"/>
      <c r="I2038" s="126"/>
      <c r="J2038" s="126"/>
      <c r="K2038" s="126"/>
    </row>
    <row r="2039" spans="1:11" s="143" customFormat="1">
      <c r="A2039" s="128" t="s">
        <v>4156</v>
      </c>
      <c r="B2039" s="127">
        <v>72000</v>
      </c>
      <c r="C2039" s="127">
        <f t="shared" si="76"/>
        <v>3600000</v>
      </c>
      <c r="D2039" s="129">
        <f t="shared" si="75"/>
        <v>75600</v>
      </c>
      <c r="E2039" s="130" t="s">
        <v>6069</v>
      </c>
      <c r="F2039" s="126"/>
      <c r="G2039" s="126"/>
      <c r="H2039" s="126"/>
      <c r="I2039" s="126"/>
      <c r="J2039" s="126"/>
      <c r="K2039" s="126"/>
    </row>
    <row r="2040" spans="1:11" s="143" customFormat="1">
      <c r="A2040" s="128" t="s">
        <v>4157</v>
      </c>
      <c r="B2040" s="127">
        <v>73000</v>
      </c>
      <c r="C2040" s="127">
        <f t="shared" si="76"/>
        <v>3650000</v>
      </c>
      <c r="D2040" s="129">
        <f t="shared" si="75"/>
        <v>76650</v>
      </c>
      <c r="E2040" s="130" t="s">
        <v>6069</v>
      </c>
      <c r="F2040" s="126"/>
      <c r="G2040" s="126"/>
      <c r="H2040" s="126"/>
      <c r="I2040" s="126"/>
      <c r="J2040" s="126"/>
      <c r="K2040" s="126"/>
    </row>
    <row r="2041" spans="1:11" s="143" customFormat="1">
      <c r="A2041" s="128" t="s">
        <v>4158</v>
      </c>
      <c r="B2041" s="127">
        <v>74000</v>
      </c>
      <c r="C2041" s="127">
        <f t="shared" si="76"/>
        <v>3700000</v>
      </c>
      <c r="D2041" s="129">
        <f t="shared" si="75"/>
        <v>77700</v>
      </c>
      <c r="E2041" s="130" t="s">
        <v>6069</v>
      </c>
      <c r="F2041" s="126"/>
      <c r="G2041" s="126"/>
      <c r="H2041" s="126"/>
      <c r="I2041" s="126"/>
      <c r="J2041" s="126"/>
      <c r="K2041" s="126"/>
    </row>
    <row r="2042" spans="1:11" s="143" customFormat="1">
      <c r="A2042" s="128" t="s">
        <v>4159</v>
      </c>
      <c r="B2042" s="127">
        <v>75000</v>
      </c>
      <c r="C2042" s="127">
        <f t="shared" si="76"/>
        <v>3750000</v>
      </c>
      <c r="D2042" s="129">
        <f t="shared" si="75"/>
        <v>78750</v>
      </c>
      <c r="E2042" s="130" t="s">
        <v>6069</v>
      </c>
      <c r="F2042" s="126"/>
      <c r="G2042" s="126"/>
      <c r="H2042" s="126"/>
      <c r="I2042" s="126"/>
      <c r="J2042" s="126"/>
      <c r="K2042" s="126"/>
    </row>
    <row r="2043" spans="1:11" s="143" customFormat="1">
      <c r="A2043" s="128" t="s">
        <v>4160</v>
      </c>
      <c r="B2043" s="127">
        <v>76000</v>
      </c>
      <c r="C2043" s="127">
        <f t="shared" si="76"/>
        <v>3800000</v>
      </c>
      <c r="D2043" s="129">
        <f t="shared" si="75"/>
        <v>79800</v>
      </c>
      <c r="E2043" s="130" t="s">
        <v>6069</v>
      </c>
      <c r="F2043" s="126"/>
      <c r="G2043" s="126"/>
      <c r="H2043" s="126"/>
      <c r="I2043" s="126"/>
      <c r="J2043" s="126"/>
      <c r="K2043" s="126"/>
    </row>
    <row r="2044" spans="1:11" s="143" customFormat="1">
      <c r="A2044" s="128" t="s">
        <v>4161</v>
      </c>
      <c r="B2044" s="127">
        <v>77000</v>
      </c>
      <c r="C2044" s="127">
        <f t="shared" si="76"/>
        <v>3850000</v>
      </c>
      <c r="D2044" s="129">
        <f t="shared" si="75"/>
        <v>80850</v>
      </c>
      <c r="E2044" s="130" t="s">
        <v>6069</v>
      </c>
      <c r="F2044" s="126"/>
      <c r="G2044" s="126"/>
      <c r="H2044" s="126"/>
      <c r="I2044" s="126"/>
      <c r="J2044" s="126"/>
      <c r="K2044" s="126"/>
    </row>
    <row r="2045" spans="1:11" s="143" customFormat="1">
      <c r="A2045" s="128" t="s">
        <v>4162</v>
      </c>
      <c r="B2045" s="127">
        <v>78000</v>
      </c>
      <c r="C2045" s="127">
        <f t="shared" si="76"/>
        <v>3900000</v>
      </c>
      <c r="D2045" s="129">
        <f t="shared" si="75"/>
        <v>81900</v>
      </c>
      <c r="E2045" s="130" t="s">
        <v>6069</v>
      </c>
      <c r="F2045" s="126"/>
      <c r="G2045" s="126"/>
      <c r="H2045" s="126"/>
      <c r="I2045" s="126"/>
      <c r="J2045" s="126"/>
      <c r="K2045" s="126"/>
    </row>
    <row r="2046" spans="1:11" s="143" customFormat="1">
      <c r="A2046" s="128" t="s">
        <v>4163</v>
      </c>
      <c r="B2046" s="127">
        <v>79000</v>
      </c>
      <c r="C2046" s="127">
        <f t="shared" si="76"/>
        <v>3950000</v>
      </c>
      <c r="D2046" s="129">
        <f t="shared" si="75"/>
        <v>82950</v>
      </c>
      <c r="E2046" s="130" t="s">
        <v>6069</v>
      </c>
      <c r="F2046" s="126"/>
      <c r="G2046" s="126"/>
      <c r="H2046" s="126"/>
      <c r="I2046" s="126"/>
      <c r="J2046" s="126"/>
      <c r="K2046" s="126"/>
    </row>
    <row r="2047" spans="1:11" s="143" customFormat="1">
      <c r="A2047" s="128" t="s">
        <v>4164</v>
      </c>
      <c r="B2047" s="127">
        <v>80000</v>
      </c>
      <c r="C2047" s="127">
        <f t="shared" si="76"/>
        <v>4000000</v>
      </c>
      <c r="D2047" s="129">
        <f t="shared" si="75"/>
        <v>84000</v>
      </c>
      <c r="E2047" s="130" t="s">
        <v>6069</v>
      </c>
      <c r="F2047" s="126"/>
      <c r="G2047" s="126"/>
      <c r="H2047" s="126"/>
      <c r="I2047" s="126"/>
      <c r="J2047" s="126"/>
      <c r="K2047" s="126"/>
    </row>
    <row r="2048" spans="1:11" s="143" customFormat="1">
      <c r="A2048" s="128" t="s">
        <v>4165</v>
      </c>
      <c r="B2048" s="127">
        <v>81000</v>
      </c>
      <c r="C2048" s="127">
        <f t="shared" si="76"/>
        <v>4050000</v>
      </c>
      <c r="D2048" s="129">
        <f t="shared" si="75"/>
        <v>85050</v>
      </c>
      <c r="E2048" s="130" t="s">
        <v>6069</v>
      </c>
      <c r="F2048" s="126"/>
      <c r="G2048" s="126"/>
      <c r="H2048" s="126"/>
      <c r="I2048" s="126"/>
      <c r="J2048" s="126"/>
      <c r="K2048" s="126"/>
    </row>
    <row r="2049" spans="1:11" s="143" customFormat="1">
      <c r="A2049" s="128" t="s">
        <v>4166</v>
      </c>
      <c r="B2049" s="127">
        <v>82000</v>
      </c>
      <c r="C2049" s="127">
        <f t="shared" si="76"/>
        <v>4100000</v>
      </c>
      <c r="D2049" s="129">
        <f t="shared" si="75"/>
        <v>86100</v>
      </c>
      <c r="E2049" s="130" t="s">
        <v>6069</v>
      </c>
      <c r="F2049" s="126"/>
      <c r="G2049" s="126"/>
      <c r="H2049" s="126"/>
      <c r="I2049" s="126"/>
      <c r="J2049" s="126"/>
      <c r="K2049" s="126"/>
    </row>
    <row r="2050" spans="1:11" s="143" customFormat="1">
      <c r="A2050" s="128" t="s">
        <v>4167</v>
      </c>
      <c r="B2050" s="127">
        <v>83000</v>
      </c>
      <c r="C2050" s="127">
        <f t="shared" si="76"/>
        <v>4150000</v>
      </c>
      <c r="D2050" s="129">
        <f t="shared" si="75"/>
        <v>87150</v>
      </c>
      <c r="E2050" s="130" t="s">
        <v>6069</v>
      </c>
      <c r="F2050" s="126"/>
      <c r="G2050" s="126"/>
      <c r="H2050" s="126"/>
      <c r="I2050" s="126"/>
      <c r="J2050" s="126"/>
      <c r="K2050" s="126"/>
    </row>
    <row r="2051" spans="1:11" s="143" customFormat="1">
      <c r="A2051" s="128" t="s">
        <v>4168</v>
      </c>
      <c r="B2051" s="127">
        <v>84000</v>
      </c>
      <c r="C2051" s="127">
        <f t="shared" si="76"/>
        <v>4200000</v>
      </c>
      <c r="D2051" s="129">
        <f t="shared" si="75"/>
        <v>88200</v>
      </c>
      <c r="E2051" s="130" t="s">
        <v>6069</v>
      </c>
      <c r="F2051" s="126"/>
      <c r="G2051" s="126"/>
      <c r="H2051" s="126"/>
      <c r="I2051" s="126"/>
      <c r="J2051" s="126"/>
      <c r="K2051" s="126"/>
    </row>
    <row r="2052" spans="1:11" s="143" customFormat="1">
      <c r="A2052" s="128" t="s">
        <v>4169</v>
      </c>
      <c r="B2052" s="127">
        <v>85000</v>
      </c>
      <c r="C2052" s="127">
        <f t="shared" si="76"/>
        <v>4250000</v>
      </c>
      <c r="D2052" s="129">
        <f t="shared" si="75"/>
        <v>89250</v>
      </c>
      <c r="E2052" s="130" t="s">
        <v>6069</v>
      </c>
      <c r="F2052" s="126"/>
      <c r="G2052" s="126"/>
      <c r="H2052" s="126"/>
      <c r="I2052" s="126"/>
      <c r="J2052" s="126"/>
      <c r="K2052" s="126"/>
    </row>
    <row r="2053" spans="1:11" s="143" customFormat="1">
      <c r="A2053" s="128" t="s">
        <v>4170</v>
      </c>
      <c r="B2053" s="127">
        <v>86000</v>
      </c>
      <c r="C2053" s="127">
        <f t="shared" si="76"/>
        <v>4300000</v>
      </c>
      <c r="D2053" s="129">
        <f t="shared" si="75"/>
        <v>90300</v>
      </c>
      <c r="E2053" s="130" t="s">
        <v>6069</v>
      </c>
      <c r="F2053" s="126"/>
      <c r="G2053" s="126"/>
      <c r="H2053" s="126"/>
      <c r="I2053" s="126"/>
      <c r="J2053" s="126"/>
      <c r="K2053" s="126"/>
    </row>
    <row r="2054" spans="1:11" s="143" customFormat="1">
      <c r="A2054" s="128" t="s">
        <v>4171</v>
      </c>
      <c r="B2054" s="127">
        <v>87000</v>
      </c>
      <c r="C2054" s="127">
        <f t="shared" si="76"/>
        <v>4350000</v>
      </c>
      <c r="D2054" s="129">
        <f t="shared" si="75"/>
        <v>91350</v>
      </c>
      <c r="E2054" s="130" t="s">
        <v>6069</v>
      </c>
      <c r="F2054" s="126"/>
      <c r="G2054" s="126"/>
      <c r="H2054" s="126"/>
      <c r="I2054" s="126"/>
      <c r="J2054" s="126"/>
      <c r="K2054" s="126"/>
    </row>
    <row r="2055" spans="1:11" s="143" customFormat="1">
      <c r="A2055" s="128" t="s">
        <v>4172</v>
      </c>
      <c r="B2055" s="127">
        <v>88000</v>
      </c>
      <c r="C2055" s="127">
        <f t="shared" si="76"/>
        <v>4400000</v>
      </c>
      <c r="D2055" s="129">
        <f t="shared" si="75"/>
        <v>92400</v>
      </c>
      <c r="E2055" s="130" t="s">
        <v>6069</v>
      </c>
      <c r="F2055" s="126"/>
      <c r="G2055" s="126"/>
      <c r="H2055" s="126"/>
      <c r="I2055" s="126"/>
      <c r="J2055" s="126"/>
      <c r="K2055" s="126"/>
    </row>
    <row r="2056" spans="1:11" s="143" customFormat="1">
      <c r="A2056" s="128" t="s">
        <v>4173</v>
      </c>
      <c r="B2056" s="127">
        <v>89000</v>
      </c>
      <c r="C2056" s="127">
        <f t="shared" si="76"/>
        <v>4450000</v>
      </c>
      <c r="D2056" s="129">
        <f t="shared" si="75"/>
        <v>93450</v>
      </c>
      <c r="E2056" s="130" t="s">
        <v>6069</v>
      </c>
      <c r="F2056" s="126"/>
      <c r="G2056" s="126"/>
      <c r="H2056" s="126"/>
      <c r="I2056" s="126"/>
      <c r="J2056" s="126"/>
      <c r="K2056" s="126"/>
    </row>
    <row r="2057" spans="1:11" s="143" customFormat="1">
      <c r="A2057" s="128" t="s">
        <v>4174</v>
      </c>
      <c r="B2057" s="127">
        <v>90000</v>
      </c>
      <c r="C2057" s="127">
        <f t="shared" si="76"/>
        <v>4500000</v>
      </c>
      <c r="D2057" s="129">
        <f t="shared" si="75"/>
        <v>94500</v>
      </c>
      <c r="E2057" s="130" t="s">
        <v>6069</v>
      </c>
      <c r="F2057" s="126"/>
      <c r="G2057" s="126"/>
      <c r="H2057" s="126"/>
      <c r="I2057" s="126"/>
      <c r="J2057" s="126"/>
      <c r="K2057" s="126"/>
    </row>
    <row r="2058" spans="1:11" s="143" customFormat="1">
      <c r="A2058" s="128" t="s">
        <v>4175</v>
      </c>
      <c r="B2058" s="127">
        <v>91000</v>
      </c>
      <c r="C2058" s="127">
        <f t="shared" si="76"/>
        <v>4550000</v>
      </c>
      <c r="D2058" s="129">
        <f t="shared" si="75"/>
        <v>95550</v>
      </c>
      <c r="E2058" s="130" t="s">
        <v>6069</v>
      </c>
      <c r="F2058" s="126"/>
      <c r="G2058" s="126"/>
      <c r="H2058" s="126"/>
      <c r="I2058" s="126"/>
      <c r="J2058" s="126"/>
      <c r="K2058" s="126"/>
    </row>
    <row r="2059" spans="1:11" s="143" customFormat="1">
      <c r="A2059" s="128" t="s">
        <v>4176</v>
      </c>
      <c r="B2059" s="127">
        <v>92000</v>
      </c>
      <c r="C2059" s="127">
        <f t="shared" si="76"/>
        <v>4600000</v>
      </c>
      <c r="D2059" s="129">
        <f t="shared" si="75"/>
        <v>96600</v>
      </c>
      <c r="E2059" s="130" t="s">
        <v>6069</v>
      </c>
      <c r="F2059" s="126"/>
      <c r="G2059" s="126"/>
      <c r="H2059" s="126"/>
      <c r="I2059" s="126"/>
      <c r="J2059" s="126"/>
      <c r="K2059" s="126"/>
    </row>
    <row r="2060" spans="1:11" s="143" customFormat="1">
      <c r="A2060" s="128" t="s">
        <v>4177</v>
      </c>
      <c r="B2060" s="127">
        <v>93000</v>
      </c>
      <c r="C2060" s="127">
        <f t="shared" si="76"/>
        <v>4650000</v>
      </c>
      <c r="D2060" s="129">
        <f t="shared" si="75"/>
        <v>97650</v>
      </c>
      <c r="E2060" s="130" t="s">
        <v>6069</v>
      </c>
      <c r="F2060" s="126"/>
      <c r="G2060" s="126"/>
      <c r="H2060" s="126"/>
      <c r="I2060" s="126"/>
      <c r="J2060" s="126"/>
      <c r="K2060" s="126"/>
    </row>
    <row r="2061" spans="1:11" s="143" customFormat="1">
      <c r="A2061" s="128" t="s">
        <v>4178</v>
      </c>
      <c r="B2061" s="127">
        <v>94000</v>
      </c>
      <c r="C2061" s="127">
        <f t="shared" si="76"/>
        <v>4700000</v>
      </c>
      <c r="D2061" s="129">
        <f t="shared" si="75"/>
        <v>98700</v>
      </c>
      <c r="E2061" s="130" t="s">
        <v>6069</v>
      </c>
      <c r="F2061" s="126"/>
      <c r="G2061" s="126"/>
      <c r="H2061" s="126"/>
      <c r="I2061" s="126"/>
      <c r="J2061" s="126"/>
      <c r="K2061" s="126"/>
    </row>
    <row r="2062" spans="1:11" s="143" customFormat="1">
      <c r="A2062" s="128" t="s">
        <v>4179</v>
      </c>
      <c r="B2062" s="127">
        <v>95000</v>
      </c>
      <c r="C2062" s="127">
        <f t="shared" si="76"/>
        <v>4750000</v>
      </c>
      <c r="D2062" s="129">
        <f t="shared" si="75"/>
        <v>99750</v>
      </c>
      <c r="E2062" s="130" t="s">
        <v>6069</v>
      </c>
      <c r="F2062" s="126"/>
      <c r="G2062" s="126"/>
      <c r="H2062" s="126"/>
      <c r="I2062" s="126"/>
      <c r="J2062" s="126"/>
      <c r="K2062" s="126"/>
    </row>
    <row r="2063" spans="1:11" s="143" customFormat="1">
      <c r="A2063" s="128" t="s">
        <v>4180</v>
      </c>
      <c r="B2063" s="127">
        <v>96000</v>
      </c>
      <c r="C2063" s="127">
        <f t="shared" si="76"/>
        <v>4800000</v>
      </c>
      <c r="D2063" s="129">
        <f t="shared" si="75"/>
        <v>100800</v>
      </c>
      <c r="E2063" s="130" t="s">
        <v>6069</v>
      </c>
      <c r="F2063" s="126"/>
      <c r="G2063" s="126"/>
      <c r="H2063" s="126"/>
      <c r="I2063" s="126"/>
      <c r="J2063" s="126"/>
      <c r="K2063" s="126"/>
    </row>
    <row r="2064" spans="1:11" s="143" customFormat="1">
      <c r="A2064" s="128" t="s">
        <v>4181</v>
      </c>
      <c r="B2064" s="127">
        <v>97000</v>
      </c>
      <c r="C2064" s="127">
        <f t="shared" si="76"/>
        <v>4850000</v>
      </c>
      <c r="D2064" s="129">
        <f t="shared" si="75"/>
        <v>101850</v>
      </c>
      <c r="E2064" s="130" t="s">
        <v>6069</v>
      </c>
      <c r="F2064" s="126"/>
      <c r="G2064" s="126"/>
      <c r="H2064" s="126"/>
      <c r="I2064" s="126"/>
      <c r="J2064" s="126"/>
      <c r="K2064" s="126"/>
    </row>
    <row r="2065" spans="1:11" s="143" customFormat="1">
      <c r="A2065" s="128" t="s">
        <v>4182</v>
      </c>
      <c r="B2065" s="127">
        <v>98000</v>
      </c>
      <c r="C2065" s="127">
        <f t="shared" si="76"/>
        <v>4900000</v>
      </c>
      <c r="D2065" s="129">
        <f t="shared" si="75"/>
        <v>102900</v>
      </c>
      <c r="E2065" s="130" t="s">
        <v>6069</v>
      </c>
      <c r="F2065" s="126"/>
      <c r="G2065" s="126"/>
      <c r="H2065" s="126"/>
      <c r="I2065" s="126"/>
      <c r="J2065" s="126"/>
      <c r="K2065" s="126"/>
    </row>
    <row r="2066" spans="1:11" s="143" customFormat="1">
      <c r="A2066" s="128" t="s">
        <v>4183</v>
      </c>
      <c r="B2066" s="127">
        <v>99000</v>
      </c>
      <c r="C2066" s="127">
        <f t="shared" si="76"/>
        <v>4950000</v>
      </c>
      <c r="D2066" s="129">
        <f t="shared" si="75"/>
        <v>103950</v>
      </c>
      <c r="E2066" s="130" t="s">
        <v>6069</v>
      </c>
      <c r="F2066" s="126"/>
      <c r="G2066" s="126"/>
      <c r="H2066" s="126"/>
      <c r="I2066" s="126"/>
      <c r="J2066" s="126"/>
      <c r="K2066" s="126"/>
    </row>
    <row r="2067" spans="1:11" s="143" customFormat="1">
      <c r="A2067" s="128" t="s">
        <v>4184</v>
      </c>
      <c r="B2067" s="127">
        <v>100000</v>
      </c>
      <c r="C2067" s="127">
        <f t="shared" si="76"/>
        <v>5000000</v>
      </c>
      <c r="D2067" s="129">
        <f t="shared" si="75"/>
        <v>105000</v>
      </c>
      <c r="E2067" s="130" t="s">
        <v>6069</v>
      </c>
      <c r="F2067" s="126"/>
      <c r="G2067" s="126"/>
      <c r="H2067" s="126"/>
      <c r="I2067" s="126"/>
      <c r="J2067" s="126"/>
      <c r="K2067" s="126"/>
    </row>
    <row r="2068" spans="1:11" s="143" customFormat="1">
      <c r="A2068" s="128" t="s">
        <v>4185</v>
      </c>
      <c r="B2068" s="127">
        <v>101000</v>
      </c>
      <c r="C2068" s="127">
        <f t="shared" si="76"/>
        <v>5050000</v>
      </c>
      <c r="D2068" s="129">
        <f t="shared" si="75"/>
        <v>106050</v>
      </c>
      <c r="E2068" s="130" t="s">
        <v>6069</v>
      </c>
      <c r="F2068" s="126"/>
      <c r="G2068" s="126"/>
      <c r="H2068" s="126"/>
      <c r="I2068" s="126"/>
      <c r="J2068" s="126"/>
      <c r="K2068" s="126"/>
    </row>
    <row r="2069" spans="1:11" s="143" customFormat="1">
      <c r="A2069" s="128" t="s">
        <v>4186</v>
      </c>
      <c r="B2069" s="127">
        <v>102000</v>
      </c>
      <c r="C2069" s="127">
        <f t="shared" si="76"/>
        <v>5100000</v>
      </c>
      <c r="D2069" s="129">
        <f t="shared" si="75"/>
        <v>107100</v>
      </c>
      <c r="E2069" s="130" t="s">
        <v>6069</v>
      </c>
      <c r="F2069" s="126"/>
      <c r="G2069" s="126"/>
      <c r="H2069" s="126"/>
      <c r="I2069" s="126"/>
      <c r="J2069" s="126"/>
      <c r="K2069" s="126"/>
    </row>
    <row r="2070" spans="1:11" s="143" customFormat="1">
      <c r="A2070" s="128" t="s">
        <v>4187</v>
      </c>
      <c r="B2070" s="127">
        <v>103000</v>
      </c>
      <c r="C2070" s="127">
        <f t="shared" si="76"/>
        <v>5150000</v>
      </c>
      <c r="D2070" s="129">
        <f t="shared" si="75"/>
        <v>108150</v>
      </c>
      <c r="E2070" s="130" t="s">
        <v>6069</v>
      </c>
      <c r="F2070" s="126"/>
      <c r="G2070" s="126"/>
      <c r="H2070" s="126"/>
      <c r="I2070" s="126"/>
      <c r="J2070" s="126"/>
      <c r="K2070" s="126"/>
    </row>
    <row r="2071" spans="1:11" s="143" customFormat="1">
      <c r="A2071" s="128" t="s">
        <v>4188</v>
      </c>
      <c r="B2071" s="127">
        <v>104000</v>
      </c>
      <c r="C2071" s="127">
        <f t="shared" si="76"/>
        <v>5200000</v>
      </c>
      <c r="D2071" s="129">
        <f t="shared" si="75"/>
        <v>109200</v>
      </c>
      <c r="E2071" s="130" t="s">
        <v>6069</v>
      </c>
      <c r="F2071" s="126"/>
      <c r="G2071" s="126"/>
      <c r="H2071" s="126"/>
      <c r="I2071" s="126"/>
      <c r="J2071" s="126"/>
      <c r="K2071" s="126"/>
    </row>
    <row r="2072" spans="1:11" s="143" customFormat="1">
      <c r="A2072" s="128" t="s">
        <v>4189</v>
      </c>
      <c r="B2072" s="127">
        <v>105000</v>
      </c>
      <c r="C2072" s="127">
        <f t="shared" si="76"/>
        <v>5250000</v>
      </c>
      <c r="D2072" s="129">
        <f t="shared" si="75"/>
        <v>110250</v>
      </c>
      <c r="E2072" s="130" t="s">
        <v>6069</v>
      </c>
      <c r="F2072" s="126"/>
      <c r="G2072" s="126"/>
      <c r="H2072" s="126"/>
      <c r="I2072" s="126"/>
      <c r="J2072" s="126"/>
      <c r="K2072" s="126"/>
    </row>
    <row r="2073" spans="1:11" s="143" customFormat="1">
      <c r="A2073" s="128" t="s">
        <v>4190</v>
      </c>
      <c r="B2073" s="127">
        <v>106000</v>
      </c>
      <c r="C2073" s="127">
        <f t="shared" si="76"/>
        <v>5300000</v>
      </c>
      <c r="D2073" s="129">
        <f t="shared" si="75"/>
        <v>111300</v>
      </c>
      <c r="E2073" s="130" t="s">
        <v>6069</v>
      </c>
      <c r="F2073" s="126"/>
      <c r="G2073" s="126"/>
      <c r="H2073" s="126"/>
      <c r="I2073" s="126"/>
      <c r="J2073" s="126"/>
      <c r="K2073" s="126"/>
    </row>
    <row r="2074" spans="1:11" s="143" customFormat="1">
      <c r="A2074" s="128" t="s">
        <v>4191</v>
      </c>
      <c r="B2074" s="127">
        <v>107000</v>
      </c>
      <c r="C2074" s="127">
        <f t="shared" si="76"/>
        <v>5350000</v>
      </c>
      <c r="D2074" s="129">
        <f t="shared" si="75"/>
        <v>112350</v>
      </c>
      <c r="E2074" s="130" t="s">
        <v>6069</v>
      </c>
      <c r="F2074" s="126"/>
      <c r="G2074" s="126"/>
      <c r="H2074" s="126"/>
      <c r="I2074" s="126"/>
      <c r="J2074" s="126"/>
      <c r="K2074" s="126"/>
    </row>
    <row r="2075" spans="1:11" s="143" customFormat="1">
      <c r="A2075" s="128" t="s">
        <v>4192</v>
      </c>
      <c r="B2075" s="127">
        <v>108000</v>
      </c>
      <c r="C2075" s="127">
        <f t="shared" si="76"/>
        <v>5400000</v>
      </c>
      <c r="D2075" s="129">
        <f t="shared" ref="D2075:D2138" si="77">SUM($G$2)*(B2075*0.001)</f>
        <v>113400</v>
      </c>
      <c r="E2075" s="130" t="s">
        <v>6069</v>
      </c>
      <c r="F2075" s="126"/>
      <c r="G2075" s="126"/>
      <c r="H2075" s="126"/>
      <c r="I2075" s="126"/>
      <c r="J2075" s="126"/>
      <c r="K2075" s="126"/>
    </row>
    <row r="2076" spans="1:11" s="143" customFormat="1">
      <c r="A2076" s="128" t="s">
        <v>4193</v>
      </c>
      <c r="B2076" s="127">
        <v>109000</v>
      </c>
      <c r="C2076" s="127">
        <f t="shared" si="76"/>
        <v>5450000</v>
      </c>
      <c r="D2076" s="129">
        <f t="shared" si="77"/>
        <v>114450</v>
      </c>
      <c r="E2076" s="130" t="s">
        <v>6069</v>
      </c>
      <c r="F2076" s="126"/>
      <c r="G2076" s="126"/>
      <c r="H2076" s="126"/>
      <c r="I2076" s="126"/>
      <c r="J2076" s="126"/>
      <c r="K2076" s="126"/>
    </row>
    <row r="2077" spans="1:11" s="143" customFormat="1">
      <c r="A2077" s="128" t="s">
        <v>4194</v>
      </c>
      <c r="B2077" s="127">
        <v>110000</v>
      </c>
      <c r="C2077" s="127">
        <f t="shared" si="76"/>
        <v>5500000</v>
      </c>
      <c r="D2077" s="129">
        <f t="shared" si="77"/>
        <v>115500</v>
      </c>
      <c r="E2077" s="130" t="s">
        <v>6069</v>
      </c>
      <c r="F2077" s="126"/>
      <c r="G2077" s="126"/>
      <c r="H2077" s="126"/>
      <c r="I2077" s="126"/>
      <c r="J2077" s="126"/>
      <c r="K2077" s="126"/>
    </row>
    <row r="2078" spans="1:11" s="143" customFormat="1">
      <c r="A2078" s="128" t="s">
        <v>4195</v>
      </c>
      <c r="B2078" s="127">
        <v>111000</v>
      </c>
      <c r="C2078" s="127">
        <f t="shared" si="76"/>
        <v>5550000</v>
      </c>
      <c r="D2078" s="129">
        <f t="shared" si="77"/>
        <v>116550</v>
      </c>
      <c r="E2078" s="130" t="s">
        <v>6069</v>
      </c>
      <c r="F2078" s="126"/>
      <c r="G2078" s="126"/>
      <c r="H2078" s="126"/>
      <c r="I2078" s="126"/>
      <c r="J2078" s="126"/>
      <c r="K2078" s="126"/>
    </row>
    <row r="2079" spans="1:11" s="143" customFormat="1">
      <c r="A2079" s="128" t="s">
        <v>4196</v>
      </c>
      <c r="B2079" s="127">
        <v>112000</v>
      </c>
      <c r="C2079" s="127">
        <f t="shared" si="76"/>
        <v>5600000</v>
      </c>
      <c r="D2079" s="129">
        <f t="shared" si="77"/>
        <v>117600</v>
      </c>
      <c r="E2079" s="130" t="s">
        <v>6069</v>
      </c>
      <c r="F2079" s="126"/>
      <c r="G2079" s="126"/>
      <c r="H2079" s="126"/>
      <c r="I2079" s="126"/>
      <c r="J2079" s="126"/>
      <c r="K2079" s="126"/>
    </row>
    <row r="2080" spans="1:11" s="143" customFormat="1">
      <c r="A2080" s="128" t="s">
        <v>4197</v>
      </c>
      <c r="B2080" s="127">
        <v>113000</v>
      </c>
      <c r="C2080" s="127">
        <f t="shared" si="76"/>
        <v>5650000</v>
      </c>
      <c r="D2080" s="129">
        <f t="shared" si="77"/>
        <v>118650</v>
      </c>
      <c r="E2080" s="130" t="s">
        <v>6069</v>
      </c>
      <c r="F2080" s="126"/>
      <c r="G2080" s="126"/>
      <c r="H2080" s="126"/>
      <c r="I2080" s="126"/>
      <c r="J2080" s="126"/>
      <c r="K2080" s="126"/>
    </row>
    <row r="2081" spans="1:11" s="143" customFormat="1">
      <c r="A2081" s="128" t="s">
        <v>4198</v>
      </c>
      <c r="B2081" s="127">
        <v>114000</v>
      </c>
      <c r="C2081" s="127">
        <f t="shared" si="76"/>
        <v>5700000</v>
      </c>
      <c r="D2081" s="129">
        <f t="shared" si="77"/>
        <v>119700</v>
      </c>
      <c r="E2081" s="130" t="s">
        <v>6069</v>
      </c>
      <c r="F2081" s="126"/>
      <c r="G2081" s="126"/>
      <c r="H2081" s="126"/>
      <c r="I2081" s="126"/>
      <c r="J2081" s="126"/>
      <c r="K2081" s="126"/>
    </row>
    <row r="2082" spans="1:11" s="143" customFormat="1">
      <c r="A2082" s="128" t="s">
        <v>4199</v>
      </c>
      <c r="B2082" s="127">
        <v>115000</v>
      </c>
      <c r="C2082" s="127">
        <f t="shared" si="76"/>
        <v>5750000</v>
      </c>
      <c r="D2082" s="129">
        <f t="shared" si="77"/>
        <v>120750</v>
      </c>
      <c r="E2082" s="130" t="s">
        <v>6069</v>
      </c>
      <c r="F2082" s="126"/>
      <c r="G2082" s="126"/>
      <c r="H2082" s="126"/>
      <c r="I2082" s="126"/>
      <c r="J2082" s="126"/>
      <c r="K2082" s="126"/>
    </row>
    <row r="2083" spans="1:11" s="143" customFormat="1">
      <c r="A2083" s="128" t="s">
        <v>4200</v>
      </c>
      <c r="B2083" s="127">
        <v>116000</v>
      </c>
      <c r="C2083" s="127">
        <f t="shared" si="76"/>
        <v>5800000</v>
      </c>
      <c r="D2083" s="129">
        <f t="shared" si="77"/>
        <v>121800</v>
      </c>
      <c r="E2083" s="130" t="s">
        <v>6069</v>
      </c>
      <c r="F2083" s="126"/>
      <c r="G2083" s="126"/>
      <c r="H2083" s="126"/>
      <c r="I2083" s="126"/>
      <c r="J2083" s="126"/>
      <c r="K2083" s="126"/>
    </row>
    <row r="2084" spans="1:11" s="143" customFormat="1">
      <c r="A2084" s="128" t="s">
        <v>4201</v>
      </c>
      <c r="B2084" s="127">
        <v>117000</v>
      </c>
      <c r="C2084" s="127">
        <f t="shared" si="76"/>
        <v>5850000</v>
      </c>
      <c r="D2084" s="129">
        <f t="shared" si="77"/>
        <v>122850</v>
      </c>
      <c r="E2084" s="130" t="s">
        <v>6069</v>
      </c>
      <c r="F2084" s="126"/>
      <c r="G2084" s="126"/>
      <c r="H2084" s="126"/>
      <c r="I2084" s="126"/>
      <c r="J2084" s="126"/>
      <c r="K2084" s="126"/>
    </row>
    <row r="2085" spans="1:11" s="143" customFormat="1">
      <c r="A2085" s="128" t="s">
        <v>4202</v>
      </c>
      <c r="B2085" s="127">
        <v>118000</v>
      </c>
      <c r="C2085" s="127">
        <f t="shared" si="76"/>
        <v>5900000</v>
      </c>
      <c r="D2085" s="129">
        <f t="shared" si="77"/>
        <v>123900</v>
      </c>
      <c r="E2085" s="130" t="s">
        <v>6069</v>
      </c>
      <c r="F2085" s="126"/>
      <c r="G2085" s="126"/>
      <c r="H2085" s="126"/>
      <c r="I2085" s="126"/>
      <c r="J2085" s="126"/>
      <c r="K2085" s="126"/>
    </row>
    <row r="2086" spans="1:11" s="143" customFormat="1">
      <c r="A2086" s="128" t="s">
        <v>4203</v>
      </c>
      <c r="B2086" s="127">
        <v>119000</v>
      </c>
      <c r="C2086" s="127">
        <f t="shared" si="76"/>
        <v>5950000</v>
      </c>
      <c r="D2086" s="129">
        <f t="shared" si="77"/>
        <v>124950</v>
      </c>
      <c r="E2086" s="130" t="s">
        <v>6069</v>
      </c>
      <c r="F2086" s="126"/>
      <c r="G2086" s="126"/>
      <c r="H2086" s="126"/>
      <c r="I2086" s="126"/>
      <c r="J2086" s="126"/>
      <c r="K2086" s="126"/>
    </row>
    <row r="2087" spans="1:11" s="143" customFormat="1">
      <c r="A2087" s="128" t="s">
        <v>4204</v>
      </c>
      <c r="B2087" s="127">
        <v>120000</v>
      </c>
      <c r="C2087" s="127">
        <f t="shared" si="76"/>
        <v>6000000</v>
      </c>
      <c r="D2087" s="129">
        <f t="shared" si="77"/>
        <v>126000</v>
      </c>
      <c r="E2087" s="130" t="s">
        <v>6069</v>
      </c>
      <c r="F2087" s="126"/>
      <c r="G2087" s="126"/>
      <c r="H2087" s="126"/>
      <c r="I2087" s="126"/>
      <c r="J2087" s="126"/>
      <c r="K2087" s="126"/>
    </row>
    <row r="2088" spans="1:11" s="143" customFormat="1">
      <c r="A2088" s="128" t="s">
        <v>4205</v>
      </c>
      <c r="B2088" s="127">
        <v>121000</v>
      </c>
      <c r="C2088" s="127">
        <f t="shared" si="76"/>
        <v>6050000</v>
      </c>
      <c r="D2088" s="129">
        <f t="shared" si="77"/>
        <v>127050</v>
      </c>
      <c r="E2088" s="130" t="s">
        <v>6069</v>
      </c>
      <c r="F2088" s="126"/>
      <c r="G2088" s="126"/>
      <c r="H2088" s="126"/>
      <c r="I2088" s="126"/>
      <c r="J2088" s="126"/>
      <c r="K2088" s="126"/>
    </row>
    <row r="2089" spans="1:11" s="143" customFormat="1">
      <c r="A2089" s="128" t="s">
        <v>4206</v>
      </c>
      <c r="B2089" s="127">
        <v>122000</v>
      </c>
      <c r="C2089" s="127">
        <f t="shared" si="76"/>
        <v>6100000</v>
      </c>
      <c r="D2089" s="129">
        <f t="shared" si="77"/>
        <v>128100</v>
      </c>
      <c r="E2089" s="130" t="s">
        <v>6069</v>
      </c>
      <c r="F2089" s="126"/>
      <c r="G2089" s="126"/>
      <c r="H2089" s="126"/>
      <c r="I2089" s="126"/>
      <c r="J2089" s="126"/>
      <c r="K2089" s="126"/>
    </row>
    <row r="2090" spans="1:11" s="143" customFormat="1">
      <c r="A2090" s="128" t="s">
        <v>4207</v>
      </c>
      <c r="B2090" s="127">
        <v>123000</v>
      </c>
      <c r="C2090" s="127">
        <f t="shared" si="76"/>
        <v>6150000</v>
      </c>
      <c r="D2090" s="129">
        <f t="shared" si="77"/>
        <v>129150</v>
      </c>
      <c r="E2090" s="130" t="s">
        <v>6069</v>
      </c>
      <c r="F2090" s="126"/>
      <c r="G2090" s="126"/>
      <c r="H2090" s="126"/>
      <c r="I2090" s="126"/>
      <c r="J2090" s="126"/>
      <c r="K2090" s="126"/>
    </row>
    <row r="2091" spans="1:11" s="143" customFormat="1">
      <c r="A2091" s="128" t="s">
        <v>4208</v>
      </c>
      <c r="B2091" s="127">
        <v>124000</v>
      </c>
      <c r="C2091" s="127">
        <f t="shared" si="76"/>
        <v>6200000</v>
      </c>
      <c r="D2091" s="129">
        <f t="shared" si="77"/>
        <v>130200</v>
      </c>
      <c r="E2091" s="130" t="s">
        <v>6069</v>
      </c>
      <c r="F2091" s="126"/>
      <c r="G2091" s="126"/>
      <c r="H2091" s="126"/>
      <c r="I2091" s="126"/>
      <c r="J2091" s="126"/>
      <c r="K2091" s="126"/>
    </row>
    <row r="2092" spans="1:11" s="143" customFormat="1">
      <c r="A2092" s="128" t="s">
        <v>4209</v>
      </c>
      <c r="B2092" s="127">
        <v>125000</v>
      </c>
      <c r="C2092" s="127">
        <f t="shared" si="76"/>
        <v>6250000</v>
      </c>
      <c r="D2092" s="129">
        <f t="shared" si="77"/>
        <v>131250</v>
      </c>
      <c r="E2092" s="130" t="s">
        <v>6069</v>
      </c>
      <c r="F2092" s="126"/>
      <c r="G2092" s="126"/>
      <c r="H2092" s="126"/>
      <c r="I2092" s="126"/>
      <c r="J2092" s="126"/>
      <c r="K2092" s="126"/>
    </row>
    <row r="2093" spans="1:11" s="143" customFormat="1">
      <c r="A2093" s="128" t="s">
        <v>4210</v>
      </c>
      <c r="B2093" s="127">
        <v>126000</v>
      </c>
      <c r="C2093" s="127">
        <f t="shared" si="76"/>
        <v>6300000</v>
      </c>
      <c r="D2093" s="129">
        <f t="shared" si="77"/>
        <v>132300</v>
      </c>
      <c r="E2093" s="130" t="s">
        <v>6069</v>
      </c>
      <c r="F2093" s="126"/>
      <c r="G2093" s="126"/>
      <c r="H2093" s="126"/>
      <c r="I2093" s="126"/>
      <c r="J2093" s="126"/>
      <c r="K2093" s="126"/>
    </row>
    <row r="2094" spans="1:11" s="143" customFormat="1">
      <c r="A2094" s="128" t="s">
        <v>4211</v>
      </c>
      <c r="B2094" s="127">
        <v>127000</v>
      </c>
      <c r="C2094" s="127">
        <f t="shared" si="76"/>
        <v>6350000</v>
      </c>
      <c r="D2094" s="129">
        <f t="shared" si="77"/>
        <v>133350</v>
      </c>
      <c r="E2094" s="130" t="s">
        <v>6069</v>
      </c>
      <c r="F2094" s="126"/>
      <c r="G2094" s="126"/>
      <c r="H2094" s="126"/>
      <c r="I2094" s="126"/>
      <c r="J2094" s="126"/>
      <c r="K2094" s="126"/>
    </row>
    <row r="2095" spans="1:11" s="143" customFormat="1">
      <c r="A2095" s="128" t="s">
        <v>4212</v>
      </c>
      <c r="B2095" s="127">
        <v>128000</v>
      </c>
      <c r="C2095" s="127">
        <f t="shared" si="76"/>
        <v>6400000</v>
      </c>
      <c r="D2095" s="129">
        <f t="shared" si="77"/>
        <v>134400</v>
      </c>
      <c r="E2095" s="130" t="s">
        <v>6069</v>
      </c>
      <c r="F2095" s="126"/>
      <c r="G2095" s="126"/>
      <c r="H2095" s="126"/>
      <c r="I2095" s="126"/>
      <c r="J2095" s="126"/>
      <c r="K2095" s="126"/>
    </row>
    <row r="2096" spans="1:11" s="143" customFormat="1">
      <c r="A2096" s="128" t="s">
        <v>4213</v>
      </c>
      <c r="B2096" s="127">
        <v>129000</v>
      </c>
      <c r="C2096" s="127">
        <f t="shared" si="76"/>
        <v>6450000</v>
      </c>
      <c r="D2096" s="129">
        <f t="shared" si="77"/>
        <v>135450</v>
      </c>
      <c r="E2096" s="130" t="s">
        <v>6069</v>
      </c>
      <c r="F2096" s="126"/>
      <c r="G2096" s="126"/>
      <c r="H2096" s="126"/>
      <c r="I2096" s="126"/>
      <c r="J2096" s="126"/>
      <c r="K2096" s="126"/>
    </row>
    <row r="2097" spans="1:11" s="143" customFormat="1">
      <c r="A2097" s="128" t="s">
        <v>4214</v>
      </c>
      <c r="B2097" s="127">
        <v>130000</v>
      </c>
      <c r="C2097" s="127">
        <f t="shared" si="76"/>
        <v>6500000</v>
      </c>
      <c r="D2097" s="129">
        <f t="shared" si="77"/>
        <v>136500</v>
      </c>
      <c r="E2097" s="130" t="s">
        <v>6069</v>
      </c>
      <c r="F2097" s="126"/>
      <c r="G2097" s="126"/>
      <c r="H2097" s="126"/>
      <c r="I2097" s="126"/>
      <c r="J2097" s="126"/>
      <c r="K2097" s="126"/>
    </row>
    <row r="2098" spans="1:11" s="143" customFormat="1">
      <c r="A2098" s="128" t="s">
        <v>4215</v>
      </c>
      <c r="B2098" s="127">
        <v>131000</v>
      </c>
      <c r="C2098" s="127">
        <f t="shared" ref="C2098:C2161" si="78">C2097+50000</f>
        <v>6550000</v>
      </c>
      <c r="D2098" s="129">
        <f t="shared" si="77"/>
        <v>137550</v>
      </c>
      <c r="E2098" s="130" t="s">
        <v>6069</v>
      </c>
      <c r="F2098" s="126"/>
      <c r="G2098" s="126"/>
      <c r="H2098" s="126"/>
      <c r="I2098" s="126"/>
      <c r="J2098" s="126"/>
      <c r="K2098" s="126"/>
    </row>
    <row r="2099" spans="1:11" s="143" customFormat="1">
      <c r="A2099" s="128" t="s">
        <v>4216</v>
      </c>
      <c r="B2099" s="127">
        <v>132000</v>
      </c>
      <c r="C2099" s="127">
        <f t="shared" si="78"/>
        <v>6600000</v>
      </c>
      <c r="D2099" s="129">
        <f t="shared" si="77"/>
        <v>138600</v>
      </c>
      <c r="E2099" s="130" t="s">
        <v>6069</v>
      </c>
      <c r="F2099" s="126"/>
      <c r="G2099" s="126"/>
      <c r="H2099" s="126"/>
      <c r="I2099" s="126"/>
      <c r="J2099" s="126"/>
      <c r="K2099" s="126"/>
    </row>
    <row r="2100" spans="1:11" s="143" customFormat="1">
      <c r="A2100" s="128" t="s">
        <v>4217</v>
      </c>
      <c r="B2100" s="127">
        <v>133000</v>
      </c>
      <c r="C2100" s="127">
        <f t="shared" si="78"/>
        <v>6650000</v>
      </c>
      <c r="D2100" s="129">
        <f t="shared" si="77"/>
        <v>139650</v>
      </c>
      <c r="E2100" s="130" t="s">
        <v>6069</v>
      </c>
      <c r="F2100" s="126"/>
      <c r="G2100" s="126"/>
      <c r="H2100" s="126"/>
      <c r="I2100" s="126"/>
      <c r="J2100" s="126"/>
      <c r="K2100" s="126"/>
    </row>
    <row r="2101" spans="1:11" s="143" customFormat="1">
      <c r="A2101" s="128" t="s">
        <v>4218</v>
      </c>
      <c r="B2101" s="127">
        <v>134000</v>
      </c>
      <c r="C2101" s="127">
        <f t="shared" si="78"/>
        <v>6700000</v>
      </c>
      <c r="D2101" s="129">
        <f t="shared" si="77"/>
        <v>140700</v>
      </c>
      <c r="E2101" s="130" t="s">
        <v>6069</v>
      </c>
      <c r="F2101" s="126"/>
      <c r="G2101" s="126"/>
      <c r="H2101" s="126"/>
      <c r="I2101" s="126"/>
      <c r="J2101" s="126"/>
      <c r="K2101" s="126"/>
    </row>
    <row r="2102" spans="1:11" s="143" customFormat="1">
      <c r="A2102" s="128" t="s">
        <v>4219</v>
      </c>
      <c r="B2102" s="127">
        <v>135000</v>
      </c>
      <c r="C2102" s="127">
        <f t="shared" si="78"/>
        <v>6750000</v>
      </c>
      <c r="D2102" s="129">
        <f t="shared" si="77"/>
        <v>141750</v>
      </c>
      <c r="E2102" s="130" t="s">
        <v>6069</v>
      </c>
      <c r="F2102" s="126"/>
      <c r="G2102" s="126"/>
      <c r="H2102" s="126"/>
      <c r="I2102" s="126"/>
      <c r="J2102" s="126"/>
      <c r="K2102" s="126"/>
    </row>
    <row r="2103" spans="1:11" s="143" customFormat="1">
      <c r="A2103" s="128" t="s">
        <v>4220</v>
      </c>
      <c r="B2103" s="127">
        <v>136000</v>
      </c>
      <c r="C2103" s="127">
        <f t="shared" si="78"/>
        <v>6800000</v>
      </c>
      <c r="D2103" s="129">
        <f t="shared" si="77"/>
        <v>142800</v>
      </c>
      <c r="E2103" s="130" t="s">
        <v>6069</v>
      </c>
      <c r="F2103" s="126"/>
      <c r="G2103" s="126"/>
      <c r="H2103" s="126"/>
      <c r="I2103" s="126"/>
      <c r="J2103" s="126"/>
      <c r="K2103" s="126"/>
    </row>
    <row r="2104" spans="1:11" s="143" customFormat="1">
      <c r="A2104" s="128" t="s">
        <v>4221</v>
      </c>
      <c r="B2104" s="127">
        <v>137000</v>
      </c>
      <c r="C2104" s="127">
        <f t="shared" si="78"/>
        <v>6850000</v>
      </c>
      <c r="D2104" s="129">
        <f t="shared" si="77"/>
        <v>143850</v>
      </c>
      <c r="E2104" s="130" t="s">
        <v>6069</v>
      </c>
      <c r="F2104" s="126"/>
      <c r="G2104" s="126"/>
      <c r="H2104" s="126"/>
      <c r="I2104" s="126"/>
      <c r="J2104" s="126"/>
      <c r="K2104" s="126"/>
    </row>
    <row r="2105" spans="1:11" s="143" customFormat="1">
      <c r="A2105" s="128" t="s">
        <v>4222</v>
      </c>
      <c r="B2105" s="127">
        <v>138000</v>
      </c>
      <c r="C2105" s="127">
        <f t="shared" si="78"/>
        <v>6900000</v>
      </c>
      <c r="D2105" s="129">
        <f t="shared" si="77"/>
        <v>144900</v>
      </c>
      <c r="E2105" s="130" t="s">
        <v>6069</v>
      </c>
      <c r="F2105" s="126"/>
      <c r="G2105" s="126"/>
      <c r="H2105" s="126"/>
      <c r="I2105" s="126"/>
      <c r="J2105" s="126"/>
      <c r="K2105" s="126"/>
    </row>
    <row r="2106" spans="1:11" s="143" customFormat="1">
      <c r="A2106" s="128" t="s">
        <v>4223</v>
      </c>
      <c r="B2106" s="127">
        <v>139000</v>
      </c>
      <c r="C2106" s="127">
        <f t="shared" si="78"/>
        <v>6950000</v>
      </c>
      <c r="D2106" s="129">
        <f t="shared" si="77"/>
        <v>145950</v>
      </c>
      <c r="E2106" s="130" t="s">
        <v>6069</v>
      </c>
      <c r="F2106" s="126"/>
      <c r="G2106" s="126"/>
      <c r="H2106" s="126"/>
      <c r="I2106" s="126"/>
      <c r="J2106" s="126"/>
      <c r="K2106" s="126"/>
    </row>
    <row r="2107" spans="1:11" s="143" customFormat="1">
      <c r="A2107" s="128" t="s">
        <v>4224</v>
      </c>
      <c r="B2107" s="127">
        <v>140000</v>
      </c>
      <c r="C2107" s="127">
        <f t="shared" si="78"/>
        <v>7000000</v>
      </c>
      <c r="D2107" s="129">
        <f t="shared" si="77"/>
        <v>147000</v>
      </c>
      <c r="E2107" s="130" t="s">
        <v>6069</v>
      </c>
      <c r="F2107" s="126"/>
      <c r="G2107" s="126"/>
      <c r="H2107" s="126"/>
      <c r="I2107" s="126"/>
      <c r="J2107" s="126"/>
      <c r="K2107" s="126"/>
    </row>
    <row r="2108" spans="1:11" s="143" customFormat="1">
      <c r="A2108" s="128" t="s">
        <v>4225</v>
      </c>
      <c r="B2108" s="127">
        <v>141000</v>
      </c>
      <c r="C2108" s="127">
        <f t="shared" si="78"/>
        <v>7050000</v>
      </c>
      <c r="D2108" s="129">
        <f t="shared" si="77"/>
        <v>148050</v>
      </c>
      <c r="E2108" s="130" t="s">
        <v>6069</v>
      </c>
      <c r="F2108" s="126"/>
      <c r="G2108" s="126"/>
      <c r="H2108" s="126"/>
      <c r="I2108" s="126"/>
      <c r="J2108" s="126"/>
      <c r="K2108" s="126"/>
    </row>
    <row r="2109" spans="1:11" s="143" customFormat="1">
      <c r="A2109" s="128" t="s">
        <v>4226</v>
      </c>
      <c r="B2109" s="127">
        <v>142000</v>
      </c>
      <c r="C2109" s="127">
        <f t="shared" si="78"/>
        <v>7100000</v>
      </c>
      <c r="D2109" s="129">
        <f t="shared" si="77"/>
        <v>149100</v>
      </c>
      <c r="E2109" s="130" t="s">
        <v>6069</v>
      </c>
      <c r="F2109" s="126"/>
      <c r="G2109" s="126"/>
      <c r="H2109" s="126"/>
      <c r="I2109" s="126"/>
      <c r="J2109" s="126"/>
      <c r="K2109" s="126"/>
    </row>
    <row r="2110" spans="1:11" s="143" customFormat="1">
      <c r="A2110" s="128" t="s">
        <v>4227</v>
      </c>
      <c r="B2110" s="127">
        <v>143000</v>
      </c>
      <c r="C2110" s="127">
        <f t="shared" si="78"/>
        <v>7150000</v>
      </c>
      <c r="D2110" s="129">
        <f t="shared" si="77"/>
        <v>150150</v>
      </c>
      <c r="E2110" s="130" t="s">
        <v>6069</v>
      </c>
      <c r="F2110" s="126"/>
      <c r="G2110" s="126"/>
      <c r="H2110" s="126"/>
      <c r="I2110" s="126"/>
      <c r="J2110" s="126"/>
      <c r="K2110" s="126"/>
    </row>
    <row r="2111" spans="1:11" s="143" customFormat="1">
      <c r="A2111" s="128" t="s">
        <v>4228</v>
      </c>
      <c r="B2111" s="127">
        <v>144000</v>
      </c>
      <c r="C2111" s="127">
        <f t="shared" si="78"/>
        <v>7200000</v>
      </c>
      <c r="D2111" s="129">
        <f t="shared" si="77"/>
        <v>151200</v>
      </c>
      <c r="E2111" s="130" t="s">
        <v>6069</v>
      </c>
      <c r="F2111" s="126"/>
      <c r="G2111" s="126"/>
      <c r="H2111" s="126"/>
      <c r="I2111" s="126"/>
      <c r="J2111" s="126"/>
      <c r="K2111" s="126"/>
    </row>
    <row r="2112" spans="1:11" s="143" customFormat="1">
      <c r="A2112" s="128" t="s">
        <v>4229</v>
      </c>
      <c r="B2112" s="127">
        <v>145000</v>
      </c>
      <c r="C2112" s="127">
        <f t="shared" si="78"/>
        <v>7250000</v>
      </c>
      <c r="D2112" s="129">
        <f t="shared" si="77"/>
        <v>152250</v>
      </c>
      <c r="E2112" s="130" t="s">
        <v>6069</v>
      </c>
      <c r="F2112" s="126"/>
      <c r="G2112" s="126"/>
      <c r="H2112" s="126"/>
      <c r="I2112" s="126"/>
      <c r="J2112" s="126"/>
      <c r="K2112" s="126"/>
    </row>
    <row r="2113" spans="1:11" s="143" customFormat="1">
      <c r="A2113" s="128" t="s">
        <v>4230</v>
      </c>
      <c r="B2113" s="127">
        <v>146000</v>
      </c>
      <c r="C2113" s="127">
        <f t="shared" si="78"/>
        <v>7300000</v>
      </c>
      <c r="D2113" s="129">
        <f t="shared" si="77"/>
        <v>153300</v>
      </c>
      <c r="E2113" s="130" t="s">
        <v>6069</v>
      </c>
      <c r="F2113" s="126"/>
      <c r="G2113" s="126"/>
      <c r="H2113" s="126"/>
      <c r="I2113" s="126"/>
      <c r="J2113" s="126"/>
      <c r="K2113" s="126"/>
    </row>
    <row r="2114" spans="1:11" s="143" customFormat="1">
      <c r="A2114" s="128" t="s">
        <v>4231</v>
      </c>
      <c r="B2114" s="127">
        <v>147000</v>
      </c>
      <c r="C2114" s="127">
        <f t="shared" si="78"/>
        <v>7350000</v>
      </c>
      <c r="D2114" s="129">
        <f t="shared" si="77"/>
        <v>154350</v>
      </c>
      <c r="E2114" s="130" t="s">
        <v>6069</v>
      </c>
      <c r="F2114" s="126"/>
      <c r="G2114" s="126"/>
      <c r="H2114" s="126"/>
      <c r="I2114" s="126"/>
      <c r="J2114" s="126"/>
      <c r="K2114" s="126"/>
    </row>
    <row r="2115" spans="1:11" s="143" customFormat="1">
      <c r="A2115" s="128" t="s">
        <v>4232</v>
      </c>
      <c r="B2115" s="127">
        <v>148000</v>
      </c>
      <c r="C2115" s="127">
        <f t="shared" si="78"/>
        <v>7400000</v>
      </c>
      <c r="D2115" s="129">
        <f t="shared" si="77"/>
        <v>155400</v>
      </c>
      <c r="E2115" s="130" t="s">
        <v>6069</v>
      </c>
      <c r="F2115" s="126"/>
      <c r="G2115" s="126"/>
      <c r="H2115" s="126"/>
      <c r="I2115" s="126"/>
      <c r="J2115" s="126"/>
      <c r="K2115" s="126"/>
    </row>
    <row r="2116" spans="1:11" s="143" customFormat="1">
      <c r="A2116" s="128" t="s">
        <v>4233</v>
      </c>
      <c r="B2116" s="127">
        <v>149000</v>
      </c>
      <c r="C2116" s="127">
        <f t="shared" si="78"/>
        <v>7450000</v>
      </c>
      <c r="D2116" s="129">
        <f t="shared" si="77"/>
        <v>156450</v>
      </c>
      <c r="E2116" s="130" t="s">
        <v>6069</v>
      </c>
      <c r="F2116" s="126"/>
      <c r="G2116" s="126"/>
      <c r="H2116" s="126"/>
      <c r="I2116" s="126"/>
      <c r="J2116" s="126"/>
      <c r="K2116" s="126"/>
    </row>
    <row r="2117" spans="1:11" s="143" customFormat="1">
      <c r="A2117" s="128" t="s">
        <v>4234</v>
      </c>
      <c r="B2117" s="127">
        <v>150000</v>
      </c>
      <c r="C2117" s="127">
        <f t="shared" si="78"/>
        <v>7500000</v>
      </c>
      <c r="D2117" s="129">
        <f t="shared" si="77"/>
        <v>157500</v>
      </c>
      <c r="E2117" s="130" t="s">
        <v>6069</v>
      </c>
      <c r="F2117" s="126"/>
      <c r="G2117" s="126"/>
      <c r="H2117" s="126"/>
      <c r="I2117" s="126"/>
      <c r="J2117" s="126"/>
      <c r="K2117" s="126"/>
    </row>
    <row r="2118" spans="1:11" s="143" customFormat="1">
      <c r="A2118" s="128" t="s">
        <v>4235</v>
      </c>
      <c r="B2118" s="127">
        <v>151000</v>
      </c>
      <c r="C2118" s="127">
        <f t="shared" si="78"/>
        <v>7550000</v>
      </c>
      <c r="D2118" s="129">
        <f t="shared" si="77"/>
        <v>158550</v>
      </c>
      <c r="E2118" s="130" t="s">
        <v>6069</v>
      </c>
      <c r="F2118" s="126"/>
      <c r="G2118" s="126"/>
      <c r="H2118" s="126"/>
      <c r="I2118" s="126"/>
      <c r="J2118" s="126"/>
      <c r="K2118" s="126"/>
    </row>
    <row r="2119" spans="1:11" s="143" customFormat="1">
      <c r="A2119" s="128" t="s">
        <v>4236</v>
      </c>
      <c r="B2119" s="127">
        <v>152000</v>
      </c>
      <c r="C2119" s="127">
        <f t="shared" si="78"/>
        <v>7600000</v>
      </c>
      <c r="D2119" s="129">
        <f t="shared" si="77"/>
        <v>159600</v>
      </c>
      <c r="E2119" s="130" t="s">
        <v>6069</v>
      </c>
      <c r="F2119" s="126"/>
      <c r="G2119" s="126"/>
      <c r="H2119" s="126"/>
      <c r="I2119" s="126"/>
      <c r="J2119" s="126"/>
      <c r="K2119" s="126"/>
    </row>
    <row r="2120" spans="1:11" s="143" customFormat="1">
      <c r="A2120" s="128" t="s">
        <v>4237</v>
      </c>
      <c r="B2120" s="127">
        <v>153000</v>
      </c>
      <c r="C2120" s="127">
        <f t="shared" si="78"/>
        <v>7650000</v>
      </c>
      <c r="D2120" s="129">
        <f t="shared" si="77"/>
        <v>160650</v>
      </c>
      <c r="E2120" s="130" t="s">
        <v>6069</v>
      </c>
      <c r="F2120" s="126"/>
      <c r="G2120" s="126"/>
      <c r="H2120" s="126"/>
      <c r="I2120" s="126"/>
      <c r="J2120" s="126"/>
      <c r="K2120" s="126"/>
    </row>
    <row r="2121" spans="1:11" s="143" customFormat="1">
      <c r="A2121" s="128" t="s">
        <v>4238</v>
      </c>
      <c r="B2121" s="127">
        <v>154000</v>
      </c>
      <c r="C2121" s="127">
        <f t="shared" si="78"/>
        <v>7700000</v>
      </c>
      <c r="D2121" s="129">
        <f t="shared" si="77"/>
        <v>161700</v>
      </c>
      <c r="E2121" s="130" t="s">
        <v>6069</v>
      </c>
      <c r="F2121" s="126"/>
      <c r="G2121" s="126"/>
      <c r="H2121" s="126"/>
      <c r="I2121" s="126"/>
      <c r="J2121" s="126"/>
      <c r="K2121" s="126"/>
    </row>
    <row r="2122" spans="1:11" s="143" customFormat="1">
      <c r="A2122" s="128" t="s">
        <v>4239</v>
      </c>
      <c r="B2122" s="127">
        <v>155000</v>
      </c>
      <c r="C2122" s="127">
        <f t="shared" si="78"/>
        <v>7750000</v>
      </c>
      <c r="D2122" s="129">
        <f t="shared" si="77"/>
        <v>162750</v>
      </c>
      <c r="E2122" s="130" t="s">
        <v>6069</v>
      </c>
      <c r="F2122" s="126"/>
      <c r="G2122" s="126"/>
      <c r="H2122" s="126"/>
      <c r="I2122" s="126"/>
      <c r="J2122" s="126"/>
      <c r="K2122" s="126"/>
    </row>
    <row r="2123" spans="1:11" s="143" customFormat="1">
      <c r="A2123" s="128" t="s">
        <v>4240</v>
      </c>
      <c r="B2123" s="127">
        <v>156000</v>
      </c>
      <c r="C2123" s="127">
        <f t="shared" si="78"/>
        <v>7800000</v>
      </c>
      <c r="D2123" s="129">
        <f t="shared" si="77"/>
        <v>163800</v>
      </c>
      <c r="E2123" s="130" t="s">
        <v>6069</v>
      </c>
      <c r="F2123" s="126"/>
      <c r="G2123" s="126"/>
      <c r="H2123" s="126"/>
      <c r="I2123" s="126"/>
      <c r="J2123" s="126"/>
      <c r="K2123" s="126"/>
    </row>
    <row r="2124" spans="1:11" s="143" customFormat="1">
      <c r="A2124" s="128" t="s">
        <v>4241</v>
      </c>
      <c r="B2124" s="127">
        <v>157000</v>
      </c>
      <c r="C2124" s="127">
        <f t="shared" si="78"/>
        <v>7850000</v>
      </c>
      <c r="D2124" s="129">
        <f t="shared" si="77"/>
        <v>164850</v>
      </c>
      <c r="E2124" s="130" t="s">
        <v>6069</v>
      </c>
      <c r="F2124" s="126"/>
      <c r="G2124" s="126"/>
      <c r="H2124" s="126"/>
      <c r="I2124" s="126"/>
      <c r="J2124" s="126"/>
      <c r="K2124" s="126"/>
    </row>
    <row r="2125" spans="1:11" s="143" customFormat="1">
      <c r="A2125" s="128" t="s">
        <v>4242</v>
      </c>
      <c r="B2125" s="127">
        <v>158000</v>
      </c>
      <c r="C2125" s="127">
        <f t="shared" si="78"/>
        <v>7900000</v>
      </c>
      <c r="D2125" s="129">
        <f t="shared" si="77"/>
        <v>165900</v>
      </c>
      <c r="E2125" s="130" t="s">
        <v>6069</v>
      </c>
      <c r="F2125" s="126"/>
      <c r="G2125" s="126"/>
      <c r="H2125" s="126"/>
      <c r="I2125" s="126"/>
      <c r="J2125" s="126"/>
      <c r="K2125" s="126"/>
    </row>
    <row r="2126" spans="1:11" s="143" customFormat="1">
      <c r="A2126" s="128" t="s">
        <v>4243</v>
      </c>
      <c r="B2126" s="127">
        <v>159000</v>
      </c>
      <c r="C2126" s="127">
        <f t="shared" si="78"/>
        <v>7950000</v>
      </c>
      <c r="D2126" s="129">
        <f t="shared" si="77"/>
        <v>166950</v>
      </c>
      <c r="E2126" s="130" t="s">
        <v>6069</v>
      </c>
      <c r="F2126" s="126"/>
      <c r="G2126" s="126"/>
      <c r="H2126" s="126"/>
      <c r="I2126" s="126"/>
      <c r="J2126" s="126"/>
      <c r="K2126" s="126"/>
    </row>
    <row r="2127" spans="1:11" s="143" customFormat="1">
      <c r="A2127" s="128" t="s">
        <v>4244</v>
      </c>
      <c r="B2127" s="127">
        <v>160000</v>
      </c>
      <c r="C2127" s="127">
        <f t="shared" si="78"/>
        <v>8000000</v>
      </c>
      <c r="D2127" s="129">
        <f t="shared" si="77"/>
        <v>168000</v>
      </c>
      <c r="E2127" s="130" t="s">
        <v>6069</v>
      </c>
      <c r="F2127" s="126"/>
      <c r="G2127" s="126"/>
      <c r="H2127" s="126"/>
      <c r="I2127" s="126"/>
      <c r="J2127" s="126"/>
      <c r="K2127" s="126"/>
    </row>
    <row r="2128" spans="1:11" s="143" customFormat="1">
      <c r="A2128" s="128" t="s">
        <v>4245</v>
      </c>
      <c r="B2128" s="127">
        <v>161000</v>
      </c>
      <c r="C2128" s="127">
        <f t="shared" si="78"/>
        <v>8050000</v>
      </c>
      <c r="D2128" s="129">
        <f t="shared" si="77"/>
        <v>169050</v>
      </c>
      <c r="E2128" s="130" t="s">
        <v>6069</v>
      </c>
      <c r="F2128" s="126"/>
      <c r="G2128" s="126"/>
      <c r="H2128" s="126"/>
      <c r="I2128" s="126"/>
      <c r="J2128" s="126"/>
      <c r="K2128" s="126"/>
    </row>
    <row r="2129" spans="1:11" s="143" customFormat="1">
      <c r="A2129" s="128" t="s">
        <v>4246</v>
      </c>
      <c r="B2129" s="127">
        <v>162000</v>
      </c>
      <c r="C2129" s="127">
        <f t="shared" si="78"/>
        <v>8100000</v>
      </c>
      <c r="D2129" s="129">
        <f t="shared" si="77"/>
        <v>170100</v>
      </c>
      <c r="E2129" s="130" t="s">
        <v>6069</v>
      </c>
      <c r="F2129" s="126"/>
      <c r="G2129" s="126"/>
      <c r="H2129" s="126"/>
      <c r="I2129" s="126"/>
      <c r="J2129" s="126"/>
      <c r="K2129" s="126"/>
    </row>
    <row r="2130" spans="1:11" s="143" customFormat="1">
      <c r="A2130" s="128" t="s">
        <v>4247</v>
      </c>
      <c r="B2130" s="127">
        <v>163000</v>
      </c>
      <c r="C2130" s="127">
        <f t="shared" si="78"/>
        <v>8150000</v>
      </c>
      <c r="D2130" s="129">
        <f t="shared" si="77"/>
        <v>171150</v>
      </c>
      <c r="E2130" s="130" t="s">
        <v>6069</v>
      </c>
      <c r="F2130" s="126"/>
      <c r="G2130" s="126"/>
      <c r="H2130" s="126"/>
      <c r="I2130" s="126"/>
      <c r="J2130" s="126"/>
      <c r="K2130" s="126"/>
    </row>
    <row r="2131" spans="1:11" s="143" customFormat="1">
      <c r="A2131" s="128" t="s">
        <v>4248</v>
      </c>
      <c r="B2131" s="127">
        <v>164000</v>
      </c>
      <c r="C2131" s="127">
        <f t="shared" si="78"/>
        <v>8200000</v>
      </c>
      <c r="D2131" s="129">
        <f t="shared" si="77"/>
        <v>172200</v>
      </c>
      <c r="E2131" s="130" t="s">
        <v>6069</v>
      </c>
      <c r="F2131" s="126"/>
      <c r="G2131" s="126"/>
      <c r="H2131" s="126"/>
      <c r="I2131" s="126"/>
      <c r="J2131" s="126"/>
      <c r="K2131" s="126"/>
    </row>
    <row r="2132" spans="1:11" s="143" customFormat="1">
      <c r="A2132" s="128" t="s">
        <v>4249</v>
      </c>
      <c r="B2132" s="127">
        <v>165000</v>
      </c>
      <c r="C2132" s="127">
        <f t="shared" si="78"/>
        <v>8250000</v>
      </c>
      <c r="D2132" s="129">
        <f t="shared" si="77"/>
        <v>173250</v>
      </c>
      <c r="E2132" s="130" t="s">
        <v>6069</v>
      </c>
      <c r="F2132" s="126"/>
      <c r="G2132" s="126"/>
      <c r="H2132" s="126"/>
      <c r="I2132" s="126"/>
      <c r="J2132" s="126"/>
      <c r="K2132" s="126"/>
    </row>
    <row r="2133" spans="1:11" s="143" customFormat="1">
      <c r="A2133" s="128" t="s">
        <v>4250</v>
      </c>
      <c r="B2133" s="127">
        <v>166000</v>
      </c>
      <c r="C2133" s="127">
        <f t="shared" si="78"/>
        <v>8300000</v>
      </c>
      <c r="D2133" s="129">
        <f t="shared" si="77"/>
        <v>174300</v>
      </c>
      <c r="E2133" s="130" t="s">
        <v>6069</v>
      </c>
      <c r="F2133" s="126"/>
      <c r="G2133" s="126"/>
      <c r="H2133" s="126"/>
      <c r="I2133" s="126"/>
      <c r="J2133" s="126"/>
      <c r="K2133" s="126"/>
    </row>
    <row r="2134" spans="1:11" s="143" customFormat="1">
      <c r="A2134" s="128" t="s">
        <v>4251</v>
      </c>
      <c r="B2134" s="127">
        <v>167000</v>
      </c>
      <c r="C2134" s="127">
        <f t="shared" si="78"/>
        <v>8350000</v>
      </c>
      <c r="D2134" s="129">
        <f t="shared" si="77"/>
        <v>175350</v>
      </c>
      <c r="E2134" s="130" t="s">
        <v>6069</v>
      </c>
      <c r="F2134" s="126"/>
      <c r="G2134" s="126"/>
      <c r="H2134" s="126"/>
      <c r="I2134" s="126"/>
      <c r="J2134" s="126"/>
      <c r="K2134" s="126"/>
    </row>
    <row r="2135" spans="1:11" s="143" customFormat="1">
      <c r="A2135" s="128" t="s">
        <v>4252</v>
      </c>
      <c r="B2135" s="127">
        <v>168000</v>
      </c>
      <c r="C2135" s="127">
        <f t="shared" si="78"/>
        <v>8400000</v>
      </c>
      <c r="D2135" s="129">
        <f t="shared" si="77"/>
        <v>176400</v>
      </c>
      <c r="E2135" s="130" t="s">
        <v>6069</v>
      </c>
      <c r="F2135" s="126"/>
      <c r="G2135" s="126"/>
      <c r="H2135" s="126"/>
      <c r="I2135" s="126"/>
      <c r="J2135" s="126"/>
      <c r="K2135" s="126"/>
    </row>
    <row r="2136" spans="1:11" s="143" customFormat="1">
      <c r="A2136" s="128" t="s">
        <v>4253</v>
      </c>
      <c r="B2136" s="127">
        <v>169000</v>
      </c>
      <c r="C2136" s="127">
        <f t="shared" si="78"/>
        <v>8450000</v>
      </c>
      <c r="D2136" s="129">
        <f t="shared" si="77"/>
        <v>177450</v>
      </c>
      <c r="E2136" s="130" t="s">
        <v>6069</v>
      </c>
      <c r="F2136" s="126"/>
      <c r="G2136" s="126"/>
      <c r="H2136" s="126"/>
      <c r="I2136" s="126"/>
      <c r="J2136" s="126"/>
      <c r="K2136" s="126"/>
    </row>
    <row r="2137" spans="1:11" s="143" customFormat="1">
      <c r="A2137" s="128" t="s">
        <v>4254</v>
      </c>
      <c r="B2137" s="127">
        <v>170000</v>
      </c>
      <c r="C2137" s="127">
        <f t="shared" si="78"/>
        <v>8500000</v>
      </c>
      <c r="D2137" s="129">
        <f t="shared" si="77"/>
        <v>178500</v>
      </c>
      <c r="E2137" s="130" t="s">
        <v>6069</v>
      </c>
      <c r="F2137" s="126"/>
      <c r="G2137" s="126"/>
      <c r="H2137" s="126"/>
      <c r="I2137" s="126"/>
      <c r="J2137" s="126"/>
      <c r="K2137" s="126"/>
    </row>
    <row r="2138" spans="1:11" s="143" customFormat="1">
      <c r="A2138" s="128" t="s">
        <v>4255</v>
      </c>
      <c r="B2138" s="127">
        <v>171000</v>
      </c>
      <c r="C2138" s="127">
        <f t="shared" si="78"/>
        <v>8550000</v>
      </c>
      <c r="D2138" s="129">
        <f t="shared" si="77"/>
        <v>179550</v>
      </c>
      <c r="E2138" s="130" t="s">
        <v>6069</v>
      </c>
      <c r="F2138" s="126"/>
      <c r="G2138" s="126"/>
      <c r="H2138" s="126"/>
      <c r="I2138" s="126"/>
      <c r="J2138" s="126"/>
      <c r="K2138" s="126"/>
    </row>
    <row r="2139" spans="1:11" s="143" customFormat="1">
      <c r="A2139" s="128" t="s">
        <v>4256</v>
      </c>
      <c r="B2139" s="127">
        <v>172000</v>
      </c>
      <c r="C2139" s="127">
        <f t="shared" si="78"/>
        <v>8600000</v>
      </c>
      <c r="D2139" s="129">
        <f t="shared" ref="D2139:D2202" si="79">SUM($G$2)*(B2139*0.001)</f>
        <v>180600</v>
      </c>
      <c r="E2139" s="130" t="s">
        <v>6069</v>
      </c>
      <c r="F2139" s="126"/>
      <c r="G2139" s="126"/>
      <c r="H2139" s="126"/>
      <c r="I2139" s="126"/>
      <c r="J2139" s="126"/>
      <c r="K2139" s="126"/>
    </row>
    <row r="2140" spans="1:11" s="143" customFormat="1">
      <c r="A2140" s="128" t="s">
        <v>4257</v>
      </c>
      <c r="B2140" s="127">
        <v>173000</v>
      </c>
      <c r="C2140" s="127">
        <f t="shared" si="78"/>
        <v>8650000</v>
      </c>
      <c r="D2140" s="129">
        <f t="shared" si="79"/>
        <v>181650</v>
      </c>
      <c r="E2140" s="130" t="s">
        <v>6069</v>
      </c>
      <c r="F2140" s="126"/>
      <c r="G2140" s="126"/>
      <c r="H2140" s="126"/>
      <c r="I2140" s="126"/>
      <c r="J2140" s="126"/>
      <c r="K2140" s="126"/>
    </row>
    <row r="2141" spans="1:11" s="143" customFormat="1">
      <c r="A2141" s="128" t="s">
        <v>4258</v>
      </c>
      <c r="B2141" s="127">
        <v>174000</v>
      </c>
      <c r="C2141" s="127">
        <f t="shared" si="78"/>
        <v>8700000</v>
      </c>
      <c r="D2141" s="129">
        <f t="shared" si="79"/>
        <v>182700</v>
      </c>
      <c r="E2141" s="130" t="s">
        <v>6069</v>
      </c>
      <c r="F2141" s="126"/>
      <c r="G2141" s="126"/>
      <c r="H2141" s="126"/>
      <c r="I2141" s="126"/>
      <c r="J2141" s="126"/>
      <c r="K2141" s="126"/>
    </row>
    <row r="2142" spans="1:11" s="143" customFormat="1">
      <c r="A2142" s="128" t="s">
        <v>4259</v>
      </c>
      <c r="B2142" s="127">
        <v>175000</v>
      </c>
      <c r="C2142" s="127">
        <f t="shared" si="78"/>
        <v>8750000</v>
      </c>
      <c r="D2142" s="129">
        <f t="shared" si="79"/>
        <v>183750</v>
      </c>
      <c r="E2142" s="130" t="s">
        <v>6069</v>
      </c>
      <c r="F2142" s="126"/>
      <c r="G2142" s="126"/>
      <c r="H2142" s="126"/>
      <c r="I2142" s="126"/>
      <c r="J2142" s="126"/>
      <c r="K2142" s="126"/>
    </row>
    <row r="2143" spans="1:11" s="143" customFormat="1">
      <c r="A2143" s="128" t="s">
        <v>4260</v>
      </c>
      <c r="B2143" s="127">
        <v>176000</v>
      </c>
      <c r="C2143" s="127">
        <f t="shared" si="78"/>
        <v>8800000</v>
      </c>
      <c r="D2143" s="129">
        <f t="shared" si="79"/>
        <v>184800</v>
      </c>
      <c r="E2143" s="130" t="s">
        <v>6069</v>
      </c>
      <c r="F2143" s="126"/>
      <c r="G2143" s="126"/>
      <c r="H2143" s="126"/>
      <c r="I2143" s="126"/>
      <c r="J2143" s="126"/>
      <c r="K2143" s="126"/>
    </row>
    <row r="2144" spans="1:11" s="143" customFormat="1">
      <c r="A2144" s="128" t="s">
        <v>4261</v>
      </c>
      <c r="B2144" s="127">
        <v>177000</v>
      </c>
      <c r="C2144" s="127">
        <f t="shared" si="78"/>
        <v>8850000</v>
      </c>
      <c r="D2144" s="129">
        <f t="shared" si="79"/>
        <v>185850</v>
      </c>
      <c r="E2144" s="130" t="s">
        <v>6069</v>
      </c>
      <c r="F2144" s="126"/>
      <c r="G2144" s="126"/>
      <c r="H2144" s="126"/>
      <c r="I2144" s="126"/>
      <c r="J2144" s="126"/>
      <c r="K2144" s="126"/>
    </row>
    <row r="2145" spans="1:11" s="143" customFormat="1">
      <c r="A2145" s="128" t="s">
        <v>4262</v>
      </c>
      <c r="B2145" s="127">
        <v>178000</v>
      </c>
      <c r="C2145" s="127">
        <f t="shared" si="78"/>
        <v>8900000</v>
      </c>
      <c r="D2145" s="129">
        <f t="shared" si="79"/>
        <v>186900</v>
      </c>
      <c r="E2145" s="130" t="s">
        <v>6069</v>
      </c>
      <c r="F2145" s="126"/>
      <c r="G2145" s="126"/>
      <c r="H2145" s="126"/>
      <c r="I2145" s="126"/>
      <c r="J2145" s="126"/>
      <c r="K2145" s="126"/>
    </row>
    <row r="2146" spans="1:11" s="143" customFormat="1">
      <c r="A2146" s="128" t="s">
        <v>4263</v>
      </c>
      <c r="B2146" s="127">
        <v>179000</v>
      </c>
      <c r="C2146" s="127">
        <f t="shared" si="78"/>
        <v>8950000</v>
      </c>
      <c r="D2146" s="129">
        <f t="shared" si="79"/>
        <v>187950</v>
      </c>
      <c r="E2146" s="130" t="s">
        <v>6069</v>
      </c>
      <c r="F2146" s="126"/>
      <c r="G2146" s="126"/>
      <c r="H2146" s="126"/>
      <c r="I2146" s="126"/>
      <c r="J2146" s="126"/>
      <c r="K2146" s="126"/>
    </row>
    <row r="2147" spans="1:11" s="143" customFormat="1">
      <c r="A2147" s="128" t="s">
        <v>4264</v>
      </c>
      <c r="B2147" s="127">
        <v>180000</v>
      </c>
      <c r="C2147" s="127">
        <f t="shared" si="78"/>
        <v>9000000</v>
      </c>
      <c r="D2147" s="129">
        <f t="shared" si="79"/>
        <v>189000</v>
      </c>
      <c r="E2147" s="130" t="s">
        <v>6069</v>
      </c>
      <c r="F2147" s="126"/>
      <c r="G2147" s="126"/>
      <c r="H2147" s="126"/>
      <c r="I2147" s="126"/>
      <c r="J2147" s="126"/>
      <c r="K2147" s="126"/>
    </row>
    <row r="2148" spans="1:11" s="143" customFormat="1">
      <c r="A2148" s="128" t="s">
        <v>4265</v>
      </c>
      <c r="B2148" s="127">
        <v>181000</v>
      </c>
      <c r="C2148" s="127">
        <f t="shared" si="78"/>
        <v>9050000</v>
      </c>
      <c r="D2148" s="129">
        <f t="shared" si="79"/>
        <v>190050</v>
      </c>
      <c r="E2148" s="130" t="s">
        <v>6069</v>
      </c>
      <c r="F2148" s="126"/>
      <c r="G2148" s="126"/>
      <c r="H2148" s="126"/>
      <c r="I2148" s="126"/>
      <c r="J2148" s="126"/>
      <c r="K2148" s="126"/>
    </row>
    <row r="2149" spans="1:11" s="143" customFormat="1">
      <c r="A2149" s="128" t="s">
        <v>4266</v>
      </c>
      <c r="B2149" s="127">
        <v>182000</v>
      </c>
      <c r="C2149" s="127">
        <f t="shared" si="78"/>
        <v>9100000</v>
      </c>
      <c r="D2149" s="129">
        <f t="shared" si="79"/>
        <v>191100</v>
      </c>
      <c r="E2149" s="130" t="s">
        <v>6069</v>
      </c>
      <c r="F2149" s="126"/>
      <c r="G2149" s="126"/>
      <c r="H2149" s="126"/>
      <c r="I2149" s="126"/>
      <c r="J2149" s="126"/>
      <c r="K2149" s="126"/>
    </row>
    <row r="2150" spans="1:11" s="143" customFormat="1">
      <c r="A2150" s="128" t="s">
        <v>4267</v>
      </c>
      <c r="B2150" s="127">
        <v>183000</v>
      </c>
      <c r="C2150" s="127">
        <f t="shared" si="78"/>
        <v>9150000</v>
      </c>
      <c r="D2150" s="129">
        <f t="shared" si="79"/>
        <v>192150</v>
      </c>
      <c r="E2150" s="130" t="s">
        <v>6069</v>
      </c>
      <c r="F2150" s="126"/>
      <c r="G2150" s="126"/>
      <c r="H2150" s="126"/>
      <c r="I2150" s="126"/>
      <c r="J2150" s="126"/>
      <c r="K2150" s="126"/>
    </row>
    <row r="2151" spans="1:11" s="143" customFormat="1">
      <c r="A2151" s="128" t="s">
        <v>4268</v>
      </c>
      <c r="B2151" s="127">
        <v>184000</v>
      </c>
      <c r="C2151" s="127">
        <f t="shared" si="78"/>
        <v>9200000</v>
      </c>
      <c r="D2151" s="129">
        <f t="shared" si="79"/>
        <v>193200</v>
      </c>
      <c r="E2151" s="130" t="s">
        <v>6069</v>
      </c>
      <c r="F2151" s="126"/>
      <c r="G2151" s="126"/>
      <c r="H2151" s="126"/>
      <c r="I2151" s="126"/>
      <c r="J2151" s="126"/>
      <c r="K2151" s="126"/>
    </row>
    <row r="2152" spans="1:11" s="143" customFormat="1">
      <c r="A2152" s="128" t="s">
        <v>4269</v>
      </c>
      <c r="B2152" s="127">
        <v>185000</v>
      </c>
      <c r="C2152" s="127">
        <f t="shared" si="78"/>
        <v>9250000</v>
      </c>
      <c r="D2152" s="129">
        <f t="shared" si="79"/>
        <v>194250</v>
      </c>
      <c r="E2152" s="130" t="s">
        <v>6069</v>
      </c>
      <c r="F2152" s="126"/>
      <c r="G2152" s="126"/>
      <c r="H2152" s="126"/>
      <c r="I2152" s="126"/>
      <c r="J2152" s="126"/>
      <c r="K2152" s="126"/>
    </row>
    <row r="2153" spans="1:11" s="143" customFormat="1">
      <c r="A2153" s="128" t="s">
        <v>4270</v>
      </c>
      <c r="B2153" s="127">
        <v>186000</v>
      </c>
      <c r="C2153" s="127">
        <f t="shared" si="78"/>
        <v>9300000</v>
      </c>
      <c r="D2153" s="129">
        <f t="shared" si="79"/>
        <v>195300</v>
      </c>
      <c r="E2153" s="130" t="s">
        <v>6069</v>
      </c>
      <c r="F2153" s="126"/>
      <c r="G2153" s="126"/>
      <c r="H2153" s="126"/>
      <c r="I2153" s="126"/>
      <c r="J2153" s="126"/>
      <c r="K2153" s="126"/>
    </row>
    <row r="2154" spans="1:11" s="143" customFormat="1">
      <c r="A2154" s="128" t="s">
        <v>4271</v>
      </c>
      <c r="B2154" s="127">
        <v>187000</v>
      </c>
      <c r="C2154" s="127">
        <f t="shared" si="78"/>
        <v>9350000</v>
      </c>
      <c r="D2154" s="129">
        <f t="shared" si="79"/>
        <v>196350</v>
      </c>
      <c r="E2154" s="130" t="s">
        <v>6069</v>
      </c>
      <c r="F2154" s="126"/>
      <c r="G2154" s="126"/>
      <c r="H2154" s="126"/>
      <c r="I2154" s="126"/>
      <c r="J2154" s="126"/>
      <c r="K2154" s="126"/>
    </row>
    <row r="2155" spans="1:11" s="143" customFormat="1">
      <c r="A2155" s="128" t="s">
        <v>4272</v>
      </c>
      <c r="B2155" s="127">
        <v>188000</v>
      </c>
      <c r="C2155" s="127">
        <f t="shared" si="78"/>
        <v>9400000</v>
      </c>
      <c r="D2155" s="129">
        <f t="shared" si="79"/>
        <v>197400</v>
      </c>
      <c r="E2155" s="130" t="s">
        <v>6069</v>
      </c>
      <c r="F2155" s="126"/>
      <c r="G2155" s="126"/>
      <c r="H2155" s="126"/>
      <c r="I2155" s="126"/>
      <c r="J2155" s="126"/>
      <c r="K2155" s="126"/>
    </row>
    <row r="2156" spans="1:11" s="143" customFormat="1">
      <c r="A2156" s="128" t="s">
        <v>4273</v>
      </c>
      <c r="B2156" s="127">
        <v>189000</v>
      </c>
      <c r="C2156" s="127">
        <f t="shared" si="78"/>
        <v>9450000</v>
      </c>
      <c r="D2156" s="129">
        <f t="shared" si="79"/>
        <v>198450</v>
      </c>
      <c r="E2156" s="130" t="s">
        <v>6069</v>
      </c>
      <c r="F2156" s="126"/>
      <c r="G2156" s="126"/>
      <c r="H2156" s="126"/>
      <c r="I2156" s="126"/>
      <c r="J2156" s="126"/>
      <c r="K2156" s="126"/>
    </row>
    <row r="2157" spans="1:11" s="143" customFormat="1">
      <c r="A2157" s="128" t="s">
        <v>4274</v>
      </c>
      <c r="B2157" s="127">
        <v>190000</v>
      </c>
      <c r="C2157" s="127">
        <f t="shared" si="78"/>
        <v>9500000</v>
      </c>
      <c r="D2157" s="129">
        <f t="shared" si="79"/>
        <v>199500</v>
      </c>
      <c r="E2157" s="130" t="s">
        <v>6069</v>
      </c>
      <c r="F2157" s="126"/>
      <c r="G2157" s="126"/>
      <c r="H2157" s="126"/>
      <c r="I2157" s="126"/>
      <c r="J2157" s="126"/>
      <c r="K2157" s="126"/>
    </row>
    <row r="2158" spans="1:11" s="143" customFormat="1">
      <c r="A2158" s="128" t="s">
        <v>4275</v>
      </c>
      <c r="B2158" s="127">
        <v>191000</v>
      </c>
      <c r="C2158" s="127">
        <f t="shared" si="78"/>
        <v>9550000</v>
      </c>
      <c r="D2158" s="129">
        <f t="shared" si="79"/>
        <v>200550</v>
      </c>
      <c r="E2158" s="130" t="s">
        <v>6069</v>
      </c>
      <c r="F2158" s="126"/>
      <c r="G2158" s="126"/>
      <c r="H2158" s="126"/>
      <c r="I2158" s="126"/>
      <c r="J2158" s="126"/>
      <c r="K2158" s="126"/>
    </row>
    <row r="2159" spans="1:11" s="143" customFormat="1">
      <c r="A2159" s="128" t="s">
        <v>4276</v>
      </c>
      <c r="B2159" s="127">
        <v>192000</v>
      </c>
      <c r="C2159" s="127">
        <f t="shared" si="78"/>
        <v>9600000</v>
      </c>
      <c r="D2159" s="129">
        <f t="shared" si="79"/>
        <v>201600</v>
      </c>
      <c r="E2159" s="130" t="s">
        <v>6069</v>
      </c>
      <c r="F2159" s="126"/>
      <c r="G2159" s="126"/>
      <c r="H2159" s="126"/>
      <c r="I2159" s="126"/>
      <c r="J2159" s="126"/>
      <c r="K2159" s="126"/>
    </row>
    <row r="2160" spans="1:11" s="143" customFormat="1">
      <c r="A2160" s="128" t="s">
        <v>4277</v>
      </c>
      <c r="B2160" s="127">
        <v>193000</v>
      </c>
      <c r="C2160" s="127">
        <f t="shared" si="78"/>
        <v>9650000</v>
      </c>
      <c r="D2160" s="129">
        <f t="shared" si="79"/>
        <v>202650</v>
      </c>
      <c r="E2160" s="130" t="s">
        <v>6069</v>
      </c>
      <c r="F2160" s="126"/>
      <c r="G2160" s="126"/>
      <c r="H2160" s="126"/>
      <c r="I2160" s="126"/>
      <c r="J2160" s="126"/>
      <c r="K2160" s="126"/>
    </row>
    <row r="2161" spans="1:11" s="143" customFormat="1">
      <c r="A2161" s="128" t="s">
        <v>4278</v>
      </c>
      <c r="B2161" s="127">
        <v>194000</v>
      </c>
      <c r="C2161" s="127">
        <f t="shared" si="78"/>
        <v>9700000</v>
      </c>
      <c r="D2161" s="129">
        <f t="shared" si="79"/>
        <v>203700</v>
      </c>
      <c r="E2161" s="130" t="s">
        <v>6069</v>
      </c>
      <c r="F2161" s="126"/>
      <c r="G2161" s="126"/>
      <c r="H2161" s="126"/>
      <c r="I2161" s="126"/>
      <c r="J2161" s="126"/>
      <c r="K2161" s="126"/>
    </row>
    <row r="2162" spans="1:11" s="143" customFormat="1">
      <c r="A2162" s="128" t="s">
        <v>4279</v>
      </c>
      <c r="B2162" s="127">
        <v>195000</v>
      </c>
      <c r="C2162" s="127">
        <f t="shared" ref="C2162:C2225" si="80">C2161+50000</f>
        <v>9750000</v>
      </c>
      <c r="D2162" s="129">
        <f t="shared" si="79"/>
        <v>204750</v>
      </c>
      <c r="E2162" s="130" t="s">
        <v>6069</v>
      </c>
      <c r="F2162" s="126"/>
      <c r="G2162" s="126"/>
      <c r="H2162" s="126"/>
      <c r="I2162" s="126"/>
      <c r="J2162" s="126"/>
      <c r="K2162" s="126"/>
    </row>
    <row r="2163" spans="1:11" s="143" customFormat="1">
      <c r="A2163" s="128" t="s">
        <v>4280</v>
      </c>
      <c r="B2163" s="127">
        <v>196000</v>
      </c>
      <c r="C2163" s="127">
        <f t="shared" si="80"/>
        <v>9800000</v>
      </c>
      <c r="D2163" s="129">
        <f t="shared" si="79"/>
        <v>205800</v>
      </c>
      <c r="E2163" s="130" t="s">
        <v>6069</v>
      </c>
      <c r="F2163" s="126"/>
      <c r="G2163" s="126"/>
      <c r="H2163" s="126"/>
      <c r="I2163" s="126"/>
      <c r="J2163" s="126"/>
      <c r="K2163" s="126"/>
    </row>
    <row r="2164" spans="1:11" s="143" customFormat="1">
      <c r="A2164" s="128" t="s">
        <v>4281</v>
      </c>
      <c r="B2164" s="127">
        <v>197000</v>
      </c>
      <c r="C2164" s="127">
        <f t="shared" si="80"/>
        <v>9850000</v>
      </c>
      <c r="D2164" s="129">
        <f t="shared" si="79"/>
        <v>206850</v>
      </c>
      <c r="E2164" s="130" t="s">
        <v>6069</v>
      </c>
      <c r="F2164" s="126"/>
      <c r="G2164" s="126"/>
      <c r="H2164" s="126"/>
      <c r="I2164" s="126"/>
      <c r="J2164" s="126"/>
      <c r="K2164" s="126"/>
    </row>
    <row r="2165" spans="1:11" s="143" customFormat="1">
      <c r="A2165" s="128" t="s">
        <v>4282</v>
      </c>
      <c r="B2165" s="127">
        <v>198000</v>
      </c>
      <c r="C2165" s="127">
        <f t="shared" si="80"/>
        <v>9900000</v>
      </c>
      <c r="D2165" s="129">
        <f t="shared" si="79"/>
        <v>207900</v>
      </c>
      <c r="E2165" s="130" t="s">
        <v>6069</v>
      </c>
      <c r="F2165" s="126"/>
      <c r="G2165" s="126"/>
      <c r="H2165" s="126"/>
      <c r="I2165" s="126"/>
      <c r="J2165" s="126"/>
      <c r="K2165" s="126"/>
    </row>
    <row r="2166" spans="1:11" s="143" customFormat="1">
      <c r="A2166" s="128" t="s">
        <v>4283</v>
      </c>
      <c r="B2166" s="127">
        <v>199000</v>
      </c>
      <c r="C2166" s="127">
        <f t="shared" si="80"/>
        <v>9950000</v>
      </c>
      <c r="D2166" s="129">
        <f t="shared" si="79"/>
        <v>208950</v>
      </c>
      <c r="E2166" s="130" t="s">
        <v>6069</v>
      </c>
      <c r="F2166" s="126"/>
      <c r="G2166" s="126"/>
      <c r="H2166" s="126"/>
      <c r="I2166" s="126"/>
      <c r="J2166" s="126"/>
      <c r="K2166" s="126"/>
    </row>
    <row r="2167" spans="1:11" s="143" customFormat="1">
      <c r="A2167" s="128" t="s">
        <v>4284</v>
      </c>
      <c r="B2167" s="127">
        <v>200000</v>
      </c>
      <c r="C2167" s="127">
        <f t="shared" si="80"/>
        <v>10000000</v>
      </c>
      <c r="D2167" s="129">
        <f t="shared" si="79"/>
        <v>210000</v>
      </c>
      <c r="E2167" s="130" t="s">
        <v>6069</v>
      </c>
      <c r="F2167" s="126"/>
      <c r="G2167" s="126"/>
      <c r="H2167" s="126"/>
      <c r="I2167" s="126"/>
      <c r="J2167" s="126"/>
      <c r="K2167" s="126"/>
    </row>
    <row r="2168" spans="1:11" s="143" customFormat="1">
      <c r="A2168" s="128" t="s">
        <v>4285</v>
      </c>
      <c r="B2168" s="127">
        <v>201000</v>
      </c>
      <c r="C2168" s="127">
        <f t="shared" si="80"/>
        <v>10050000</v>
      </c>
      <c r="D2168" s="129">
        <f t="shared" si="79"/>
        <v>211050</v>
      </c>
      <c r="E2168" s="130" t="s">
        <v>6069</v>
      </c>
      <c r="F2168" s="126"/>
      <c r="G2168" s="126"/>
      <c r="H2168" s="126"/>
      <c r="I2168" s="126"/>
      <c r="J2168" s="126"/>
      <c r="K2168" s="126"/>
    </row>
    <row r="2169" spans="1:11" s="143" customFormat="1">
      <c r="A2169" s="128" t="s">
        <v>4286</v>
      </c>
      <c r="B2169" s="127">
        <v>202000</v>
      </c>
      <c r="C2169" s="127">
        <f t="shared" si="80"/>
        <v>10100000</v>
      </c>
      <c r="D2169" s="129">
        <f t="shared" si="79"/>
        <v>212100</v>
      </c>
      <c r="E2169" s="130" t="s">
        <v>6069</v>
      </c>
      <c r="F2169" s="126"/>
      <c r="G2169" s="126"/>
      <c r="H2169" s="126"/>
      <c r="I2169" s="126"/>
      <c r="J2169" s="126"/>
      <c r="K2169" s="126"/>
    </row>
    <row r="2170" spans="1:11" s="143" customFormat="1">
      <c r="A2170" s="128" t="s">
        <v>4287</v>
      </c>
      <c r="B2170" s="127">
        <v>203000</v>
      </c>
      <c r="C2170" s="127">
        <f t="shared" si="80"/>
        <v>10150000</v>
      </c>
      <c r="D2170" s="129">
        <f t="shared" si="79"/>
        <v>213150</v>
      </c>
      <c r="E2170" s="130" t="s">
        <v>6069</v>
      </c>
      <c r="F2170" s="126"/>
      <c r="G2170" s="126"/>
      <c r="H2170" s="126"/>
      <c r="I2170" s="126"/>
      <c r="J2170" s="126"/>
      <c r="K2170" s="126"/>
    </row>
    <row r="2171" spans="1:11" s="143" customFormat="1">
      <c r="A2171" s="128" t="s">
        <v>4288</v>
      </c>
      <c r="B2171" s="127">
        <v>204000</v>
      </c>
      <c r="C2171" s="127">
        <f t="shared" si="80"/>
        <v>10200000</v>
      </c>
      <c r="D2171" s="129">
        <f t="shared" si="79"/>
        <v>214200</v>
      </c>
      <c r="E2171" s="130" t="s">
        <v>6069</v>
      </c>
      <c r="F2171" s="126"/>
      <c r="G2171" s="126"/>
      <c r="H2171" s="126"/>
      <c r="I2171" s="126"/>
      <c r="J2171" s="126"/>
      <c r="K2171" s="126"/>
    </row>
    <row r="2172" spans="1:11" s="143" customFormat="1">
      <c r="A2172" s="128" t="s">
        <v>4289</v>
      </c>
      <c r="B2172" s="127">
        <v>205000</v>
      </c>
      <c r="C2172" s="127">
        <f t="shared" si="80"/>
        <v>10250000</v>
      </c>
      <c r="D2172" s="129">
        <f t="shared" si="79"/>
        <v>215250</v>
      </c>
      <c r="E2172" s="130" t="s">
        <v>6069</v>
      </c>
      <c r="F2172" s="126"/>
      <c r="G2172" s="126"/>
      <c r="H2172" s="126"/>
      <c r="I2172" s="126"/>
      <c r="J2172" s="126"/>
      <c r="K2172" s="126"/>
    </row>
    <row r="2173" spans="1:11" s="143" customFormat="1">
      <c r="A2173" s="128" t="s">
        <v>4290</v>
      </c>
      <c r="B2173" s="127">
        <v>206000</v>
      </c>
      <c r="C2173" s="127">
        <f t="shared" si="80"/>
        <v>10300000</v>
      </c>
      <c r="D2173" s="129">
        <f t="shared" si="79"/>
        <v>216300</v>
      </c>
      <c r="E2173" s="130" t="s">
        <v>6069</v>
      </c>
      <c r="F2173" s="126"/>
      <c r="G2173" s="126"/>
      <c r="H2173" s="126"/>
      <c r="I2173" s="126"/>
      <c r="J2173" s="126"/>
      <c r="K2173" s="126"/>
    </row>
    <row r="2174" spans="1:11" s="143" customFormat="1">
      <c r="A2174" s="128" t="s">
        <v>4291</v>
      </c>
      <c r="B2174" s="127">
        <v>207000</v>
      </c>
      <c r="C2174" s="127">
        <f t="shared" si="80"/>
        <v>10350000</v>
      </c>
      <c r="D2174" s="129">
        <f t="shared" si="79"/>
        <v>217350</v>
      </c>
      <c r="E2174" s="130" t="s">
        <v>6069</v>
      </c>
      <c r="F2174" s="126"/>
      <c r="G2174" s="126"/>
      <c r="H2174" s="126"/>
      <c r="I2174" s="126"/>
      <c r="J2174" s="126"/>
      <c r="K2174" s="126"/>
    </row>
    <row r="2175" spans="1:11" s="143" customFormat="1">
      <c r="A2175" s="128" t="s">
        <v>4292</v>
      </c>
      <c r="B2175" s="127">
        <v>208000</v>
      </c>
      <c r="C2175" s="127">
        <f t="shared" si="80"/>
        <v>10400000</v>
      </c>
      <c r="D2175" s="129">
        <f t="shared" si="79"/>
        <v>218400</v>
      </c>
      <c r="E2175" s="130" t="s">
        <v>6069</v>
      </c>
      <c r="F2175" s="126"/>
      <c r="G2175" s="126"/>
      <c r="H2175" s="126"/>
      <c r="I2175" s="126"/>
      <c r="J2175" s="126"/>
      <c r="K2175" s="126"/>
    </row>
    <row r="2176" spans="1:11" s="143" customFormat="1">
      <c r="A2176" s="128" t="s">
        <v>4293</v>
      </c>
      <c r="B2176" s="127">
        <v>209000</v>
      </c>
      <c r="C2176" s="127">
        <f t="shared" si="80"/>
        <v>10450000</v>
      </c>
      <c r="D2176" s="129">
        <f t="shared" si="79"/>
        <v>219450</v>
      </c>
      <c r="E2176" s="130" t="s">
        <v>6069</v>
      </c>
      <c r="F2176" s="126"/>
      <c r="G2176" s="126"/>
      <c r="H2176" s="126"/>
      <c r="I2176" s="126"/>
      <c r="J2176" s="126"/>
      <c r="K2176" s="126"/>
    </row>
    <row r="2177" spans="1:11" s="143" customFormat="1">
      <c r="A2177" s="128" t="s">
        <v>4294</v>
      </c>
      <c r="B2177" s="127">
        <v>210000</v>
      </c>
      <c r="C2177" s="127">
        <f t="shared" si="80"/>
        <v>10500000</v>
      </c>
      <c r="D2177" s="129">
        <f t="shared" si="79"/>
        <v>220500</v>
      </c>
      <c r="E2177" s="130" t="s">
        <v>6069</v>
      </c>
      <c r="F2177" s="126"/>
      <c r="G2177" s="126"/>
      <c r="H2177" s="126"/>
      <c r="I2177" s="126"/>
      <c r="J2177" s="126"/>
      <c r="K2177" s="126"/>
    </row>
    <row r="2178" spans="1:11" s="143" customFormat="1">
      <c r="A2178" s="128" t="s">
        <v>4295</v>
      </c>
      <c r="B2178" s="127">
        <v>211000</v>
      </c>
      <c r="C2178" s="127">
        <f t="shared" si="80"/>
        <v>10550000</v>
      </c>
      <c r="D2178" s="129">
        <f t="shared" si="79"/>
        <v>221550</v>
      </c>
      <c r="E2178" s="130" t="s">
        <v>6069</v>
      </c>
      <c r="F2178" s="126"/>
      <c r="G2178" s="126"/>
      <c r="H2178" s="126"/>
      <c r="I2178" s="126"/>
      <c r="J2178" s="126"/>
      <c r="K2178" s="126"/>
    </row>
    <row r="2179" spans="1:11" s="143" customFormat="1">
      <c r="A2179" s="128" t="s">
        <v>4296</v>
      </c>
      <c r="B2179" s="127">
        <v>212000</v>
      </c>
      <c r="C2179" s="127">
        <f t="shared" si="80"/>
        <v>10600000</v>
      </c>
      <c r="D2179" s="129">
        <f t="shared" si="79"/>
        <v>222600</v>
      </c>
      <c r="E2179" s="130" t="s">
        <v>6069</v>
      </c>
      <c r="F2179" s="126"/>
      <c r="G2179" s="126"/>
      <c r="H2179" s="126"/>
      <c r="I2179" s="126"/>
      <c r="J2179" s="126"/>
      <c r="K2179" s="126"/>
    </row>
    <row r="2180" spans="1:11" s="143" customFormat="1">
      <c r="A2180" s="128" t="s">
        <v>4297</v>
      </c>
      <c r="B2180" s="127">
        <v>213000</v>
      </c>
      <c r="C2180" s="127">
        <f t="shared" si="80"/>
        <v>10650000</v>
      </c>
      <c r="D2180" s="129">
        <f t="shared" si="79"/>
        <v>223650</v>
      </c>
      <c r="E2180" s="130" t="s">
        <v>6069</v>
      </c>
      <c r="F2180" s="126"/>
      <c r="G2180" s="126"/>
      <c r="H2180" s="126"/>
      <c r="I2180" s="126"/>
      <c r="J2180" s="126"/>
      <c r="K2180" s="126"/>
    </row>
    <row r="2181" spans="1:11" s="143" customFormat="1">
      <c r="A2181" s="128" t="s">
        <v>4298</v>
      </c>
      <c r="B2181" s="127">
        <v>214000</v>
      </c>
      <c r="C2181" s="127">
        <f t="shared" si="80"/>
        <v>10700000</v>
      </c>
      <c r="D2181" s="129">
        <f t="shared" si="79"/>
        <v>224700</v>
      </c>
      <c r="E2181" s="130" t="s">
        <v>6069</v>
      </c>
      <c r="F2181" s="126"/>
      <c r="G2181" s="126"/>
      <c r="H2181" s="126"/>
      <c r="I2181" s="126"/>
      <c r="J2181" s="126"/>
      <c r="K2181" s="126"/>
    </row>
    <row r="2182" spans="1:11" s="143" customFormat="1">
      <c r="A2182" s="128" t="s">
        <v>4299</v>
      </c>
      <c r="B2182" s="127">
        <v>215000</v>
      </c>
      <c r="C2182" s="127">
        <f t="shared" si="80"/>
        <v>10750000</v>
      </c>
      <c r="D2182" s="129">
        <f t="shared" si="79"/>
        <v>225750</v>
      </c>
      <c r="E2182" s="130" t="s">
        <v>6069</v>
      </c>
      <c r="F2182" s="126"/>
      <c r="G2182" s="126"/>
      <c r="H2182" s="126"/>
      <c r="I2182" s="126"/>
      <c r="J2182" s="126"/>
      <c r="K2182" s="126"/>
    </row>
    <row r="2183" spans="1:11" s="143" customFormat="1">
      <c r="A2183" s="128" t="s">
        <v>4300</v>
      </c>
      <c r="B2183" s="127">
        <v>216000</v>
      </c>
      <c r="C2183" s="127">
        <f t="shared" si="80"/>
        <v>10800000</v>
      </c>
      <c r="D2183" s="129">
        <f t="shared" si="79"/>
        <v>226800</v>
      </c>
      <c r="E2183" s="130" t="s">
        <v>6069</v>
      </c>
      <c r="F2183" s="126"/>
      <c r="G2183" s="126"/>
      <c r="H2183" s="126"/>
      <c r="I2183" s="126"/>
      <c r="J2183" s="126"/>
      <c r="K2183" s="126"/>
    </row>
    <row r="2184" spans="1:11" s="143" customFormat="1">
      <c r="A2184" s="128" t="s">
        <v>4301</v>
      </c>
      <c r="B2184" s="127">
        <v>217000</v>
      </c>
      <c r="C2184" s="127">
        <f t="shared" si="80"/>
        <v>10850000</v>
      </c>
      <c r="D2184" s="129">
        <f t="shared" si="79"/>
        <v>227850</v>
      </c>
      <c r="E2184" s="130" t="s">
        <v>6069</v>
      </c>
      <c r="F2184" s="126"/>
      <c r="G2184" s="126"/>
      <c r="H2184" s="126"/>
      <c r="I2184" s="126"/>
      <c r="J2184" s="126"/>
      <c r="K2184" s="126"/>
    </row>
    <row r="2185" spans="1:11" s="143" customFormat="1">
      <c r="A2185" s="128" t="s">
        <v>4302</v>
      </c>
      <c r="B2185" s="127">
        <v>218000</v>
      </c>
      <c r="C2185" s="127">
        <f t="shared" si="80"/>
        <v>10900000</v>
      </c>
      <c r="D2185" s="129">
        <f t="shared" si="79"/>
        <v>228900</v>
      </c>
      <c r="E2185" s="130" t="s">
        <v>6069</v>
      </c>
      <c r="F2185" s="126"/>
      <c r="G2185" s="126"/>
      <c r="H2185" s="126"/>
      <c r="I2185" s="126"/>
      <c r="J2185" s="126"/>
      <c r="K2185" s="126"/>
    </row>
    <row r="2186" spans="1:11" s="143" customFormat="1">
      <c r="A2186" s="128" t="s">
        <v>4303</v>
      </c>
      <c r="B2186" s="127">
        <v>219000</v>
      </c>
      <c r="C2186" s="127">
        <f t="shared" si="80"/>
        <v>10950000</v>
      </c>
      <c r="D2186" s="129">
        <f t="shared" si="79"/>
        <v>229950</v>
      </c>
      <c r="E2186" s="130" t="s">
        <v>6069</v>
      </c>
      <c r="F2186" s="126"/>
      <c r="G2186" s="126"/>
      <c r="H2186" s="126"/>
      <c r="I2186" s="126"/>
      <c r="J2186" s="126"/>
      <c r="K2186" s="126"/>
    </row>
    <row r="2187" spans="1:11" s="143" customFormat="1">
      <c r="A2187" s="128" t="s">
        <v>4304</v>
      </c>
      <c r="B2187" s="127">
        <v>220000</v>
      </c>
      <c r="C2187" s="127">
        <f t="shared" si="80"/>
        <v>11000000</v>
      </c>
      <c r="D2187" s="129">
        <f t="shared" si="79"/>
        <v>231000</v>
      </c>
      <c r="E2187" s="130" t="s">
        <v>6069</v>
      </c>
      <c r="F2187" s="126"/>
      <c r="G2187" s="126"/>
      <c r="H2187" s="126"/>
      <c r="I2187" s="126"/>
      <c r="J2187" s="126"/>
      <c r="K2187" s="126"/>
    </row>
    <row r="2188" spans="1:11" s="143" customFormat="1">
      <c r="A2188" s="128" t="s">
        <v>4305</v>
      </c>
      <c r="B2188" s="127">
        <v>221000</v>
      </c>
      <c r="C2188" s="127">
        <f t="shared" si="80"/>
        <v>11050000</v>
      </c>
      <c r="D2188" s="129">
        <f t="shared" si="79"/>
        <v>232050</v>
      </c>
      <c r="E2188" s="130" t="s">
        <v>6069</v>
      </c>
      <c r="F2188" s="126"/>
      <c r="G2188" s="126"/>
      <c r="H2188" s="126"/>
      <c r="I2188" s="126"/>
      <c r="J2188" s="126"/>
      <c r="K2188" s="126"/>
    </row>
    <row r="2189" spans="1:11" s="143" customFormat="1">
      <c r="A2189" s="128" t="s">
        <v>4306</v>
      </c>
      <c r="B2189" s="127">
        <v>222000</v>
      </c>
      <c r="C2189" s="127">
        <f t="shared" si="80"/>
        <v>11100000</v>
      </c>
      <c r="D2189" s="129">
        <f t="shared" si="79"/>
        <v>233100</v>
      </c>
      <c r="E2189" s="130" t="s">
        <v>6069</v>
      </c>
      <c r="F2189" s="126"/>
      <c r="G2189" s="126"/>
      <c r="H2189" s="126"/>
      <c r="I2189" s="126"/>
      <c r="J2189" s="126"/>
      <c r="K2189" s="126"/>
    </row>
    <row r="2190" spans="1:11" s="143" customFormat="1">
      <c r="A2190" s="128" t="s">
        <v>4307</v>
      </c>
      <c r="B2190" s="127">
        <v>223000</v>
      </c>
      <c r="C2190" s="127">
        <f t="shared" si="80"/>
        <v>11150000</v>
      </c>
      <c r="D2190" s="129">
        <f t="shared" si="79"/>
        <v>234150</v>
      </c>
      <c r="E2190" s="130" t="s">
        <v>6069</v>
      </c>
      <c r="F2190" s="126"/>
      <c r="G2190" s="126"/>
      <c r="H2190" s="126"/>
      <c r="I2190" s="126"/>
      <c r="J2190" s="126"/>
      <c r="K2190" s="126"/>
    </row>
    <row r="2191" spans="1:11" s="143" customFormat="1">
      <c r="A2191" s="128" t="s">
        <v>4308</v>
      </c>
      <c r="B2191" s="127">
        <v>224000</v>
      </c>
      <c r="C2191" s="127">
        <f t="shared" si="80"/>
        <v>11200000</v>
      </c>
      <c r="D2191" s="129">
        <f t="shared" si="79"/>
        <v>235200</v>
      </c>
      <c r="E2191" s="130" t="s">
        <v>6069</v>
      </c>
      <c r="F2191" s="126"/>
      <c r="G2191" s="126"/>
      <c r="H2191" s="126"/>
      <c r="I2191" s="126"/>
      <c r="J2191" s="126"/>
      <c r="K2191" s="126"/>
    </row>
    <row r="2192" spans="1:11" s="143" customFormat="1">
      <c r="A2192" s="128" t="s">
        <v>4309</v>
      </c>
      <c r="B2192" s="127">
        <v>225000</v>
      </c>
      <c r="C2192" s="127">
        <f t="shared" si="80"/>
        <v>11250000</v>
      </c>
      <c r="D2192" s="129">
        <f t="shared" si="79"/>
        <v>236250</v>
      </c>
      <c r="E2192" s="130" t="s">
        <v>6069</v>
      </c>
      <c r="F2192" s="126"/>
      <c r="G2192" s="126"/>
      <c r="H2192" s="126"/>
      <c r="I2192" s="126"/>
      <c r="J2192" s="126"/>
      <c r="K2192" s="126"/>
    </row>
    <row r="2193" spans="1:11" s="143" customFormat="1">
      <c r="A2193" s="128" t="s">
        <v>4310</v>
      </c>
      <c r="B2193" s="127">
        <v>226000</v>
      </c>
      <c r="C2193" s="127">
        <f t="shared" si="80"/>
        <v>11300000</v>
      </c>
      <c r="D2193" s="129">
        <f t="shared" si="79"/>
        <v>237300</v>
      </c>
      <c r="E2193" s="130" t="s">
        <v>6069</v>
      </c>
      <c r="F2193" s="126"/>
      <c r="G2193" s="126"/>
      <c r="H2193" s="126"/>
      <c r="I2193" s="126"/>
      <c r="J2193" s="126"/>
      <c r="K2193" s="126"/>
    </row>
    <row r="2194" spans="1:11" s="143" customFormat="1">
      <c r="A2194" s="128" t="s">
        <v>4311</v>
      </c>
      <c r="B2194" s="127">
        <v>227000</v>
      </c>
      <c r="C2194" s="127">
        <f t="shared" si="80"/>
        <v>11350000</v>
      </c>
      <c r="D2194" s="129">
        <f t="shared" si="79"/>
        <v>238350</v>
      </c>
      <c r="E2194" s="130" t="s">
        <v>6069</v>
      </c>
      <c r="F2194" s="126"/>
      <c r="G2194" s="126"/>
      <c r="H2194" s="126"/>
      <c r="I2194" s="126"/>
      <c r="J2194" s="126"/>
      <c r="K2194" s="126"/>
    </row>
    <row r="2195" spans="1:11" s="143" customFormat="1">
      <c r="A2195" s="128" t="s">
        <v>4312</v>
      </c>
      <c r="B2195" s="127">
        <v>228000</v>
      </c>
      <c r="C2195" s="127">
        <f t="shared" si="80"/>
        <v>11400000</v>
      </c>
      <c r="D2195" s="129">
        <f t="shared" si="79"/>
        <v>239400</v>
      </c>
      <c r="E2195" s="130" t="s">
        <v>6069</v>
      </c>
      <c r="F2195" s="126"/>
      <c r="G2195" s="126"/>
      <c r="H2195" s="126"/>
      <c r="I2195" s="126"/>
      <c r="J2195" s="126"/>
      <c r="K2195" s="126"/>
    </row>
    <row r="2196" spans="1:11" s="143" customFormat="1">
      <c r="A2196" s="128" t="s">
        <v>4313</v>
      </c>
      <c r="B2196" s="127">
        <v>229000</v>
      </c>
      <c r="C2196" s="127">
        <f t="shared" si="80"/>
        <v>11450000</v>
      </c>
      <c r="D2196" s="129">
        <f t="shared" si="79"/>
        <v>240450</v>
      </c>
      <c r="E2196" s="130" t="s">
        <v>6069</v>
      </c>
      <c r="F2196" s="126"/>
      <c r="G2196" s="126"/>
      <c r="H2196" s="126"/>
      <c r="I2196" s="126"/>
      <c r="J2196" s="126"/>
      <c r="K2196" s="126"/>
    </row>
    <row r="2197" spans="1:11" s="143" customFormat="1">
      <c r="A2197" s="128" t="s">
        <v>4314</v>
      </c>
      <c r="B2197" s="127">
        <v>230000</v>
      </c>
      <c r="C2197" s="127">
        <f t="shared" si="80"/>
        <v>11500000</v>
      </c>
      <c r="D2197" s="129">
        <f t="shared" si="79"/>
        <v>241500</v>
      </c>
      <c r="E2197" s="130" t="s">
        <v>6069</v>
      </c>
      <c r="F2197" s="126"/>
      <c r="G2197" s="126"/>
      <c r="H2197" s="126"/>
      <c r="I2197" s="126"/>
      <c r="J2197" s="126"/>
      <c r="K2197" s="126"/>
    </row>
    <row r="2198" spans="1:11" s="143" customFormat="1">
      <c r="A2198" s="128" t="s">
        <v>4315</v>
      </c>
      <c r="B2198" s="127">
        <v>231000</v>
      </c>
      <c r="C2198" s="127">
        <f t="shared" si="80"/>
        <v>11550000</v>
      </c>
      <c r="D2198" s="129">
        <f t="shared" si="79"/>
        <v>242550</v>
      </c>
      <c r="E2198" s="130" t="s">
        <v>6069</v>
      </c>
      <c r="F2198" s="126"/>
      <c r="G2198" s="126"/>
      <c r="H2198" s="126"/>
      <c r="I2198" s="126"/>
      <c r="J2198" s="126"/>
      <c r="K2198" s="126"/>
    </row>
    <row r="2199" spans="1:11" s="143" customFormat="1">
      <c r="A2199" s="128" t="s">
        <v>4316</v>
      </c>
      <c r="B2199" s="127">
        <v>232000</v>
      </c>
      <c r="C2199" s="127">
        <f t="shared" si="80"/>
        <v>11600000</v>
      </c>
      <c r="D2199" s="129">
        <f t="shared" si="79"/>
        <v>243600</v>
      </c>
      <c r="E2199" s="130" t="s">
        <v>6069</v>
      </c>
      <c r="F2199" s="126"/>
      <c r="G2199" s="126"/>
      <c r="H2199" s="126"/>
      <c r="I2199" s="126"/>
      <c r="J2199" s="126"/>
      <c r="K2199" s="126"/>
    </row>
    <row r="2200" spans="1:11" s="143" customFormat="1">
      <c r="A2200" s="128" t="s">
        <v>4317</v>
      </c>
      <c r="B2200" s="127">
        <v>233000</v>
      </c>
      <c r="C2200" s="127">
        <f t="shared" si="80"/>
        <v>11650000</v>
      </c>
      <c r="D2200" s="129">
        <f t="shared" si="79"/>
        <v>244650</v>
      </c>
      <c r="E2200" s="130" t="s">
        <v>6069</v>
      </c>
      <c r="F2200" s="126"/>
      <c r="G2200" s="126"/>
      <c r="H2200" s="126"/>
      <c r="I2200" s="126"/>
      <c r="J2200" s="126"/>
      <c r="K2200" s="126"/>
    </row>
    <row r="2201" spans="1:11" s="143" customFormat="1">
      <c r="A2201" s="128" t="s">
        <v>4318</v>
      </c>
      <c r="B2201" s="127">
        <v>234000</v>
      </c>
      <c r="C2201" s="127">
        <f t="shared" si="80"/>
        <v>11700000</v>
      </c>
      <c r="D2201" s="129">
        <f t="shared" si="79"/>
        <v>245700</v>
      </c>
      <c r="E2201" s="130" t="s">
        <v>6069</v>
      </c>
      <c r="F2201" s="126"/>
      <c r="G2201" s="126"/>
      <c r="H2201" s="126"/>
      <c r="I2201" s="126"/>
      <c r="J2201" s="126"/>
      <c r="K2201" s="126"/>
    </row>
    <row r="2202" spans="1:11" s="143" customFormat="1">
      <c r="A2202" s="128" t="s">
        <v>4319</v>
      </c>
      <c r="B2202" s="127">
        <v>235000</v>
      </c>
      <c r="C2202" s="127">
        <f t="shared" si="80"/>
        <v>11750000</v>
      </c>
      <c r="D2202" s="129">
        <f t="shared" si="79"/>
        <v>246750</v>
      </c>
      <c r="E2202" s="130" t="s">
        <v>6069</v>
      </c>
      <c r="F2202" s="126"/>
      <c r="G2202" s="126"/>
      <c r="H2202" s="126"/>
      <c r="I2202" s="126"/>
      <c r="J2202" s="126"/>
      <c r="K2202" s="126"/>
    </row>
    <row r="2203" spans="1:11" s="143" customFormat="1">
      <c r="A2203" s="128" t="s">
        <v>4320</v>
      </c>
      <c r="B2203" s="127">
        <v>236000</v>
      </c>
      <c r="C2203" s="127">
        <f t="shared" si="80"/>
        <v>11800000</v>
      </c>
      <c r="D2203" s="129">
        <f t="shared" ref="D2203:D2266" si="81">SUM($G$2)*(B2203*0.001)</f>
        <v>247800</v>
      </c>
      <c r="E2203" s="130" t="s">
        <v>6069</v>
      </c>
      <c r="F2203" s="126"/>
      <c r="G2203" s="126"/>
      <c r="H2203" s="126"/>
      <c r="I2203" s="126"/>
      <c r="J2203" s="126"/>
      <c r="K2203" s="126"/>
    </row>
    <row r="2204" spans="1:11" s="143" customFormat="1">
      <c r="A2204" s="128" t="s">
        <v>4321</v>
      </c>
      <c r="B2204" s="127">
        <v>237000</v>
      </c>
      <c r="C2204" s="127">
        <f t="shared" si="80"/>
        <v>11850000</v>
      </c>
      <c r="D2204" s="129">
        <f t="shared" si="81"/>
        <v>248850</v>
      </c>
      <c r="E2204" s="130" t="s">
        <v>6069</v>
      </c>
      <c r="F2204" s="126"/>
      <c r="G2204" s="126"/>
      <c r="H2204" s="126"/>
      <c r="I2204" s="126"/>
      <c r="J2204" s="126"/>
      <c r="K2204" s="126"/>
    </row>
    <row r="2205" spans="1:11" s="143" customFormat="1">
      <c r="A2205" s="128" t="s">
        <v>4322</v>
      </c>
      <c r="B2205" s="127">
        <v>238000</v>
      </c>
      <c r="C2205" s="127">
        <f t="shared" si="80"/>
        <v>11900000</v>
      </c>
      <c r="D2205" s="129">
        <f t="shared" si="81"/>
        <v>249900</v>
      </c>
      <c r="E2205" s="130" t="s">
        <v>6069</v>
      </c>
      <c r="F2205" s="126"/>
      <c r="G2205" s="126"/>
      <c r="H2205" s="126"/>
      <c r="I2205" s="126"/>
      <c r="J2205" s="126"/>
      <c r="K2205" s="126"/>
    </row>
    <row r="2206" spans="1:11" s="143" customFormat="1">
      <c r="A2206" s="128" t="s">
        <v>4323</v>
      </c>
      <c r="B2206" s="127">
        <v>239000</v>
      </c>
      <c r="C2206" s="127">
        <f t="shared" si="80"/>
        <v>11950000</v>
      </c>
      <c r="D2206" s="129">
        <f t="shared" si="81"/>
        <v>250950</v>
      </c>
      <c r="E2206" s="130" t="s">
        <v>6069</v>
      </c>
      <c r="F2206" s="126"/>
      <c r="G2206" s="126"/>
      <c r="H2206" s="126"/>
      <c r="I2206" s="126"/>
      <c r="J2206" s="126"/>
      <c r="K2206" s="126"/>
    </row>
    <row r="2207" spans="1:11" s="143" customFormat="1">
      <c r="A2207" s="128" t="s">
        <v>4324</v>
      </c>
      <c r="B2207" s="127">
        <v>240000</v>
      </c>
      <c r="C2207" s="127">
        <f t="shared" si="80"/>
        <v>12000000</v>
      </c>
      <c r="D2207" s="129">
        <f t="shared" si="81"/>
        <v>252000</v>
      </c>
      <c r="E2207" s="130" t="s">
        <v>6069</v>
      </c>
      <c r="F2207" s="126"/>
      <c r="G2207" s="126"/>
      <c r="H2207" s="126"/>
      <c r="I2207" s="126"/>
      <c r="J2207" s="126"/>
      <c r="K2207" s="126"/>
    </row>
    <row r="2208" spans="1:11" s="143" customFormat="1">
      <c r="A2208" s="128" t="s">
        <v>4325</v>
      </c>
      <c r="B2208" s="127">
        <v>241000</v>
      </c>
      <c r="C2208" s="127">
        <f t="shared" si="80"/>
        <v>12050000</v>
      </c>
      <c r="D2208" s="129">
        <f t="shared" si="81"/>
        <v>253050</v>
      </c>
      <c r="E2208" s="130" t="s">
        <v>6069</v>
      </c>
      <c r="F2208" s="126"/>
      <c r="G2208" s="126"/>
      <c r="H2208" s="126"/>
      <c r="I2208" s="126"/>
      <c r="J2208" s="126"/>
      <c r="K2208" s="126"/>
    </row>
    <row r="2209" spans="1:11" s="143" customFormat="1">
      <c r="A2209" s="128" t="s">
        <v>4326</v>
      </c>
      <c r="B2209" s="127">
        <v>242000</v>
      </c>
      <c r="C2209" s="127">
        <f t="shared" si="80"/>
        <v>12100000</v>
      </c>
      <c r="D2209" s="129">
        <f t="shared" si="81"/>
        <v>254100</v>
      </c>
      <c r="E2209" s="130" t="s">
        <v>6069</v>
      </c>
      <c r="F2209" s="126"/>
      <c r="G2209" s="126"/>
      <c r="H2209" s="126"/>
      <c r="I2209" s="126"/>
      <c r="J2209" s="126"/>
      <c r="K2209" s="126"/>
    </row>
    <row r="2210" spans="1:11" s="143" customFormat="1">
      <c r="A2210" s="128" t="s">
        <v>4327</v>
      </c>
      <c r="B2210" s="127">
        <v>243000</v>
      </c>
      <c r="C2210" s="127">
        <f t="shared" si="80"/>
        <v>12150000</v>
      </c>
      <c r="D2210" s="129">
        <f t="shared" si="81"/>
        <v>255150</v>
      </c>
      <c r="E2210" s="130" t="s">
        <v>6069</v>
      </c>
      <c r="F2210" s="126"/>
      <c r="G2210" s="126"/>
      <c r="H2210" s="126"/>
      <c r="I2210" s="126"/>
      <c r="J2210" s="126"/>
      <c r="K2210" s="126"/>
    </row>
    <row r="2211" spans="1:11" s="143" customFormat="1">
      <c r="A2211" s="128" t="s">
        <v>4328</v>
      </c>
      <c r="B2211" s="127">
        <v>244000</v>
      </c>
      <c r="C2211" s="127">
        <f t="shared" si="80"/>
        <v>12200000</v>
      </c>
      <c r="D2211" s="129">
        <f t="shared" si="81"/>
        <v>256200</v>
      </c>
      <c r="E2211" s="130" t="s">
        <v>6069</v>
      </c>
      <c r="F2211" s="126"/>
      <c r="G2211" s="126"/>
      <c r="H2211" s="126"/>
      <c r="I2211" s="126"/>
      <c r="J2211" s="126"/>
      <c r="K2211" s="126"/>
    </row>
    <row r="2212" spans="1:11" s="143" customFormat="1">
      <c r="A2212" s="128" t="s">
        <v>4329</v>
      </c>
      <c r="B2212" s="127">
        <v>245000</v>
      </c>
      <c r="C2212" s="127">
        <f t="shared" si="80"/>
        <v>12250000</v>
      </c>
      <c r="D2212" s="129">
        <f t="shared" si="81"/>
        <v>257250</v>
      </c>
      <c r="E2212" s="130" t="s">
        <v>6069</v>
      </c>
      <c r="F2212" s="126"/>
      <c r="G2212" s="126"/>
      <c r="H2212" s="126"/>
      <c r="I2212" s="126"/>
      <c r="J2212" s="126"/>
      <c r="K2212" s="126"/>
    </row>
    <row r="2213" spans="1:11" s="143" customFormat="1">
      <c r="A2213" s="128" t="s">
        <v>4330</v>
      </c>
      <c r="B2213" s="127">
        <v>246000</v>
      </c>
      <c r="C2213" s="127">
        <f t="shared" si="80"/>
        <v>12300000</v>
      </c>
      <c r="D2213" s="129">
        <f t="shared" si="81"/>
        <v>258300</v>
      </c>
      <c r="E2213" s="130" t="s">
        <v>6069</v>
      </c>
      <c r="F2213" s="126"/>
      <c r="G2213" s="126"/>
      <c r="H2213" s="126"/>
      <c r="I2213" s="126"/>
      <c r="J2213" s="126"/>
      <c r="K2213" s="126"/>
    </row>
    <row r="2214" spans="1:11" s="143" customFormat="1">
      <c r="A2214" s="128" t="s">
        <v>4331</v>
      </c>
      <c r="B2214" s="127">
        <v>247000</v>
      </c>
      <c r="C2214" s="127">
        <f t="shared" si="80"/>
        <v>12350000</v>
      </c>
      <c r="D2214" s="129">
        <f t="shared" si="81"/>
        <v>259350</v>
      </c>
      <c r="E2214" s="130" t="s">
        <v>6069</v>
      </c>
      <c r="F2214" s="126"/>
      <c r="G2214" s="126"/>
      <c r="H2214" s="126"/>
      <c r="I2214" s="126"/>
      <c r="J2214" s="126"/>
      <c r="K2214" s="126"/>
    </row>
    <row r="2215" spans="1:11" s="143" customFormat="1">
      <c r="A2215" s="128" t="s">
        <v>4332</v>
      </c>
      <c r="B2215" s="127">
        <v>248000</v>
      </c>
      <c r="C2215" s="127">
        <f t="shared" si="80"/>
        <v>12400000</v>
      </c>
      <c r="D2215" s="129">
        <f t="shared" si="81"/>
        <v>260400</v>
      </c>
      <c r="E2215" s="130" t="s">
        <v>6069</v>
      </c>
      <c r="F2215" s="126"/>
      <c r="G2215" s="126"/>
      <c r="H2215" s="126"/>
      <c r="I2215" s="126"/>
      <c r="J2215" s="126"/>
      <c r="K2215" s="126"/>
    </row>
    <row r="2216" spans="1:11" s="143" customFormat="1">
      <c r="A2216" s="128" t="s">
        <v>4333</v>
      </c>
      <c r="B2216" s="127">
        <v>249000</v>
      </c>
      <c r="C2216" s="127">
        <f t="shared" si="80"/>
        <v>12450000</v>
      </c>
      <c r="D2216" s="129">
        <f t="shared" si="81"/>
        <v>261450</v>
      </c>
      <c r="E2216" s="130" t="s">
        <v>6069</v>
      </c>
      <c r="F2216" s="126"/>
      <c r="G2216" s="126"/>
      <c r="H2216" s="126"/>
      <c r="I2216" s="126"/>
      <c r="J2216" s="126"/>
      <c r="K2216" s="126"/>
    </row>
    <row r="2217" spans="1:11" s="143" customFormat="1">
      <c r="A2217" s="128" t="s">
        <v>4334</v>
      </c>
      <c r="B2217" s="127">
        <v>250000</v>
      </c>
      <c r="C2217" s="127">
        <f t="shared" si="80"/>
        <v>12500000</v>
      </c>
      <c r="D2217" s="129">
        <f t="shared" si="81"/>
        <v>262500</v>
      </c>
      <c r="E2217" s="130" t="s">
        <v>6069</v>
      </c>
      <c r="F2217" s="126"/>
      <c r="G2217" s="126"/>
      <c r="H2217" s="126"/>
      <c r="I2217" s="126"/>
      <c r="J2217" s="126"/>
      <c r="K2217" s="126"/>
    </row>
    <row r="2218" spans="1:11" s="143" customFormat="1">
      <c r="A2218" s="128" t="s">
        <v>4335</v>
      </c>
      <c r="B2218" s="127">
        <v>251000</v>
      </c>
      <c r="C2218" s="127">
        <f t="shared" si="80"/>
        <v>12550000</v>
      </c>
      <c r="D2218" s="129">
        <f t="shared" si="81"/>
        <v>263550</v>
      </c>
      <c r="E2218" s="130" t="s">
        <v>6069</v>
      </c>
      <c r="F2218" s="126"/>
      <c r="G2218" s="126"/>
      <c r="H2218" s="126"/>
      <c r="I2218" s="126"/>
      <c r="J2218" s="126"/>
      <c r="K2218" s="126"/>
    </row>
    <row r="2219" spans="1:11" s="143" customFormat="1">
      <c r="A2219" s="128" t="s">
        <v>4336</v>
      </c>
      <c r="B2219" s="127">
        <v>252000</v>
      </c>
      <c r="C2219" s="127">
        <f t="shared" si="80"/>
        <v>12600000</v>
      </c>
      <c r="D2219" s="129">
        <f t="shared" si="81"/>
        <v>264600</v>
      </c>
      <c r="E2219" s="130" t="s">
        <v>6069</v>
      </c>
      <c r="F2219" s="126"/>
      <c r="G2219" s="126"/>
      <c r="H2219" s="126"/>
      <c r="I2219" s="126"/>
      <c r="J2219" s="126"/>
      <c r="K2219" s="126"/>
    </row>
    <row r="2220" spans="1:11" s="143" customFormat="1">
      <c r="A2220" s="128" t="s">
        <v>4337</v>
      </c>
      <c r="B2220" s="127">
        <v>253000</v>
      </c>
      <c r="C2220" s="127">
        <f t="shared" si="80"/>
        <v>12650000</v>
      </c>
      <c r="D2220" s="129">
        <f t="shared" si="81"/>
        <v>265650</v>
      </c>
      <c r="E2220" s="130" t="s">
        <v>6069</v>
      </c>
      <c r="F2220" s="126"/>
      <c r="G2220" s="126"/>
      <c r="H2220" s="126"/>
      <c r="I2220" s="126"/>
      <c r="J2220" s="126"/>
      <c r="K2220" s="126"/>
    </row>
    <row r="2221" spans="1:11" s="143" customFormat="1">
      <c r="A2221" s="128" t="s">
        <v>4338</v>
      </c>
      <c r="B2221" s="127">
        <v>254000</v>
      </c>
      <c r="C2221" s="127">
        <f t="shared" si="80"/>
        <v>12700000</v>
      </c>
      <c r="D2221" s="129">
        <f t="shared" si="81"/>
        <v>266700</v>
      </c>
      <c r="E2221" s="130" t="s">
        <v>6069</v>
      </c>
      <c r="F2221" s="126"/>
      <c r="G2221" s="126"/>
      <c r="H2221" s="126"/>
      <c r="I2221" s="126"/>
      <c r="J2221" s="126"/>
      <c r="K2221" s="126"/>
    </row>
    <row r="2222" spans="1:11" s="143" customFormat="1">
      <c r="A2222" s="128" t="s">
        <v>4339</v>
      </c>
      <c r="B2222" s="127">
        <v>255000</v>
      </c>
      <c r="C2222" s="127">
        <f t="shared" si="80"/>
        <v>12750000</v>
      </c>
      <c r="D2222" s="129">
        <f t="shared" si="81"/>
        <v>267750</v>
      </c>
      <c r="E2222" s="130" t="s">
        <v>6069</v>
      </c>
      <c r="F2222" s="126"/>
      <c r="G2222" s="126"/>
      <c r="H2222" s="126"/>
      <c r="I2222" s="126"/>
      <c r="J2222" s="126"/>
      <c r="K2222" s="126"/>
    </row>
    <row r="2223" spans="1:11" s="143" customFormat="1">
      <c r="A2223" s="128" t="s">
        <v>4340</v>
      </c>
      <c r="B2223" s="127">
        <v>256000</v>
      </c>
      <c r="C2223" s="127">
        <f t="shared" si="80"/>
        <v>12800000</v>
      </c>
      <c r="D2223" s="129">
        <f t="shared" si="81"/>
        <v>268800</v>
      </c>
      <c r="E2223" s="130" t="s">
        <v>6069</v>
      </c>
      <c r="F2223" s="126"/>
      <c r="G2223" s="126"/>
      <c r="H2223" s="126"/>
      <c r="I2223" s="126"/>
      <c r="J2223" s="126"/>
      <c r="K2223" s="126"/>
    </row>
    <row r="2224" spans="1:11" s="143" customFormat="1">
      <c r="A2224" s="128" t="s">
        <v>4341</v>
      </c>
      <c r="B2224" s="127">
        <v>257000</v>
      </c>
      <c r="C2224" s="127">
        <f t="shared" si="80"/>
        <v>12850000</v>
      </c>
      <c r="D2224" s="129">
        <f t="shared" si="81"/>
        <v>269850</v>
      </c>
      <c r="E2224" s="130" t="s">
        <v>6069</v>
      </c>
      <c r="F2224" s="126"/>
      <c r="G2224" s="126"/>
      <c r="H2224" s="126"/>
      <c r="I2224" s="126"/>
      <c r="J2224" s="126"/>
      <c r="K2224" s="126"/>
    </row>
    <row r="2225" spans="1:11" s="143" customFormat="1">
      <c r="A2225" s="128" t="s">
        <v>4342</v>
      </c>
      <c r="B2225" s="127">
        <v>258000</v>
      </c>
      <c r="C2225" s="127">
        <f t="shared" si="80"/>
        <v>12900000</v>
      </c>
      <c r="D2225" s="129">
        <f t="shared" si="81"/>
        <v>270900</v>
      </c>
      <c r="E2225" s="130" t="s">
        <v>6069</v>
      </c>
      <c r="F2225" s="126"/>
      <c r="G2225" s="126"/>
      <c r="H2225" s="126"/>
      <c r="I2225" s="126"/>
      <c r="J2225" s="126"/>
      <c r="K2225" s="126"/>
    </row>
    <row r="2226" spans="1:11" s="143" customFormat="1">
      <c r="A2226" s="128" t="s">
        <v>4343</v>
      </c>
      <c r="B2226" s="127">
        <v>259000</v>
      </c>
      <c r="C2226" s="127">
        <f t="shared" ref="C2226:C2285" si="82">C2225+50000</f>
        <v>12950000</v>
      </c>
      <c r="D2226" s="129">
        <f t="shared" si="81"/>
        <v>271950</v>
      </c>
      <c r="E2226" s="130" t="s">
        <v>6069</v>
      </c>
      <c r="F2226" s="126"/>
      <c r="G2226" s="126"/>
      <c r="H2226" s="126"/>
      <c r="I2226" s="126"/>
      <c r="J2226" s="126"/>
      <c r="K2226" s="126"/>
    </row>
    <row r="2227" spans="1:11" s="143" customFormat="1">
      <c r="A2227" s="128" t="s">
        <v>4344</v>
      </c>
      <c r="B2227" s="127">
        <v>260000</v>
      </c>
      <c r="C2227" s="127">
        <f t="shared" si="82"/>
        <v>13000000</v>
      </c>
      <c r="D2227" s="129">
        <f t="shared" si="81"/>
        <v>273000</v>
      </c>
      <c r="E2227" s="130" t="s">
        <v>6069</v>
      </c>
      <c r="F2227" s="126"/>
      <c r="G2227" s="126"/>
      <c r="H2227" s="126"/>
      <c r="I2227" s="126"/>
      <c r="J2227" s="126"/>
      <c r="K2227" s="126"/>
    </row>
    <row r="2228" spans="1:11" s="143" customFormat="1">
      <c r="A2228" s="128" t="s">
        <v>4345</v>
      </c>
      <c r="B2228" s="127">
        <v>261000</v>
      </c>
      <c r="C2228" s="127">
        <f t="shared" si="82"/>
        <v>13050000</v>
      </c>
      <c r="D2228" s="129">
        <f t="shared" si="81"/>
        <v>274050</v>
      </c>
      <c r="E2228" s="130" t="s">
        <v>6069</v>
      </c>
      <c r="F2228" s="126"/>
      <c r="G2228" s="126"/>
      <c r="H2228" s="126"/>
      <c r="I2228" s="126"/>
      <c r="J2228" s="126"/>
      <c r="K2228" s="126"/>
    </row>
    <row r="2229" spans="1:11" s="143" customFormat="1">
      <c r="A2229" s="128" t="s">
        <v>4346</v>
      </c>
      <c r="B2229" s="127">
        <v>262000</v>
      </c>
      <c r="C2229" s="127">
        <f t="shared" si="82"/>
        <v>13100000</v>
      </c>
      <c r="D2229" s="129">
        <f t="shared" si="81"/>
        <v>275100</v>
      </c>
      <c r="E2229" s="130" t="s">
        <v>6069</v>
      </c>
      <c r="F2229" s="126"/>
      <c r="G2229" s="126"/>
      <c r="H2229" s="126"/>
      <c r="I2229" s="126"/>
      <c r="J2229" s="126"/>
      <c r="K2229" s="126"/>
    </row>
    <row r="2230" spans="1:11" s="143" customFormat="1">
      <c r="A2230" s="128" t="s">
        <v>4347</v>
      </c>
      <c r="B2230" s="127">
        <v>263000</v>
      </c>
      <c r="C2230" s="127">
        <f t="shared" si="82"/>
        <v>13150000</v>
      </c>
      <c r="D2230" s="129">
        <f t="shared" si="81"/>
        <v>276150</v>
      </c>
      <c r="E2230" s="130" t="s">
        <v>6069</v>
      </c>
      <c r="F2230" s="126"/>
      <c r="G2230" s="126"/>
      <c r="H2230" s="126"/>
      <c r="I2230" s="126"/>
      <c r="J2230" s="126"/>
      <c r="K2230" s="126"/>
    </row>
    <row r="2231" spans="1:11" s="143" customFormat="1">
      <c r="A2231" s="128" t="s">
        <v>4348</v>
      </c>
      <c r="B2231" s="127">
        <v>264000</v>
      </c>
      <c r="C2231" s="127">
        <f t="shared" si="82"/>
        <v>13200000</v>
      </c>
      <c r="D2231" s="129">
        <f t="shared" si="81"/>
        <v>277200</v>
      </c>
      <c r="E2231" s="130" t="s">
        <v>6069</v>
      </c>
      <c r="F2231" s="126"/>
      <c r="G2231" s="126"/>
      <c r="H2231" s="126"/>
      <c r="I2231" s="126"/>
      <c r="J2231" s="126"/>
      <c r="K2231" s="126"/>
    </row>
    <row r="2232" spans="1:11" s="143" customFormat="1">
      <c r="A2232" s="128" t="s">
        <v>4349</v>
      </c>
      <c r="B2232" s="127">
        <v>265000</v>
      </c>
      <c r="C2232" s="127">
        <f t="shared" si="82"/>
        <v>13250000</v>
      </c>
      <c r="D2232" s="129">
        <f t="shared" si="81"/>
        <v>278250</v>
      </c>
      <c r="E2232" s="130" t="s">
        <v>6069</v>
      </c>
      <c r="F2232" s="126"/>
      <c r="G2232" s="126"/>
      <c r="H2232" s="126"/>
      <c r="I2232" s="126"/>
      <c r="J2232" s="126"/>
      <c r="K2232" s="126"/>
    </row>
    <row r="2233" spans="1:11" s="143" customFormat="1">
      <c r="A2233" s="128" t="s">
        <v>4350</v>
      </c>
      <c r="B2233" s="127">
        <v>266000</v>
      </c>
      <c r="C2233" s="127">
        <f t="shared" si="82"/>
        <v>13300000</v>
      </c>
      <c r="D2233" s="129">
        <f t="shared" si="81"/>
        <v>279300</v>
      </c>
      <c r="E2233" s="130" t="s">
        <v>6069</v>
      </c>
      <c r="F2233" s="126"/>
      <c r="G2233" s="126"/>
      <c r="H2233" s="126"/>
      <c r="I2233" s="126"/>
      <c r="J2233" s="126"/>
      <c r="K2233" s="126"/>
    </row>
    <row r="2234" spans="1:11" s="143" customFormat="1">
      <c r="A2234" s="128" t="s">
        <v>4351</v>
      </c>
      <c r="B2234" s="127">
        <v>267000</v>
      </c>
      <c r="C2234" s="127">
        <f t="shared" si="82"/>
        <v>13350000</v>
      </c>
      <c r="D2234" s="129">
        <f t="shared" si="81"/>
        <v>280350</v>
      </c>
      <c r="E2234" s="130" t="s">
        <v>6069</v>
      </c>
      <c r="F2234" s="126"/>
      <c r="G2234" s="126"/>
      <c r="H2234" s="126"/>
      <c r="I2234" s="126"/>
      <c r="J2234" s="126"/>
      <c r="K2234" s="126"/>
    </row>
    <row r="2235" spans="1:11" s="143" customFormat="1">
      <c r="A2235" s="128" t="s">
        <v>4352</v>
      </c>
      <c r="B2235" s="127">
        <v>268000</v>
      </c>
      <c r="C2235" s="127">
        <f t="shared" si="82"/>
        <v>13400000</v>
      </c>
      <c r="D2235" s="129">
        <f t="shared" si="81"/>
        <v>281400</v>
      </c>
      <c r="E2235" s="130" t="s">
        <v>6069</v>
      </c>
      <c r="F2235" s="126"/>
      <c r="G2235" s="126"/>
      <c r="H2235" s="126"/>
      <c r="I2235" s="126"/>
      <c r="J2235" s="126"/>
      <c r="K2235" s="126"/>
    </row>
    <row r="2236" spans="1:11" s="143" customFormat="1">
      <c r="A2236" s="128" t="s">
        <v>4353</v>
      </c>
      <c r="B2236" s="127">
        <v>269000</v>
      </c>
      <c r="C2236" s="127">
        <f t="shared" si="82"/>
        <v>13450000</v>
      </c>
      <c r="D2236" s="129">
        <f t="shared" si="81"/>
        <v>282450</v>
      </c>
      <c r="E2236" s="130" t="s">
        <v>6069</v>
      </c>
      <c r="F2236" s="126"/>
      <c r="G2236" s="126"/>
      <c r="H2236" s="126"/>
      <c r="I2236" s="126"/>
      <c r="J2236" s="126"/>
      <c r="K2236" s="126"/>
    </row>
    <row r="2237" spans="1:11" s="143" customFormat="1">
      <c r="A2237" s="128" t="s">
        <v>4354</v>
      </c>
      <c r="B2237" s="127">
        <v>270000</v>
      </c>
      <c r="C2237" s="127">
        <f t="shared" si="82"/>
        <v>13500000</v>
      </c>
      <c r="D2237" s="129">
        <f t="shared" si="81"/>
        <v>283500</v>
      </c>
      <c r="E2237" s="130" t="s">
        <v>6069</v>
      </c>
      <c r="F2237" s="126"/>
      <c r="G2237" s="126"/>
      <c r="H2237" s="126"/>
      <c r="I2237" s="126"/>
      <c r="J2237" s="126"/>
      <c r="K2237" s="126"/>
    </row>
    <row r="2238" spans="1:11" s="143" customFormat="1">
      <c r="A2238" s="128" t="s">
        <v>4355</v>
      </c>
      <c r="B2238" s="127">
        <v>271000</v>
      </c>
      <c r="C2238" s="127">
        <f t="shared" si="82"/>
        <v>13550000</v>
      </c>
      <c r="D2238" s="129">
        <f t="shared" si="81"/>
        <v>284550</v>
      </c>
      <c r="E2238" s="130" t="s">
        <v>6069</v>
      </c>
      <c r="F2238" s="126"/>
      <c r="G2238" s="126"/>
      <c r="H2238" s="126"/>
      <c r="I2238" s="126"/>
      <c r="J2238" s="126"/>
      <c r="K2238" s="126"/>
    </row>
    <row r="2239" spans="1:11" s="143" customFormat="1">
      <c r="A2239" s="128" t="s">
        <v>4356</v>
      </c>
      <c r="B2239" s="127">
        <v>272000</v>
      </c>
      <c r="C2239" s="127">
        <f t="shared" si="82"/>
        <v>13600000</v>
      </c>
      <c r="D2239" s="129">
        <f t="shared" si="81"/>
        <v>285600</v>
      </c>
      <c r="E2239" s="130" t="s">
        <v>6069</v>
      </c>
      <c r="F2239" s="126"/>
      <c r="G2239" s="126"/>
      <c r="H2239" s="126"/>
      <c r="I2239" s="126"/>
      <c r="J2239" s="126"/>
      <c r="K2239" s="126"/>
    </row>
    <row r="2240" spans="1:11" s="143" customFormat="1">
      <c r="A2240" s="128" t="s">
        <v>4357</v>
      </c>
      <c r="B2240" s="127">
        <v>273000</v>
      </c>
      <c r="C2240" s="127">
        <f t="shared" si="82"/>
        <v>13650000</v>
      </c>
      <c r="D2240" s="129">
        <f t="shared" si="81"/>
        <v>286650</v>
      </c>
      <c r="E2240" s="130" t="s">
        <v>6069</v>
      </c>
      <c r="F2240" s="126"/>
      <c r="G2240" s="126"/>
      <c r="H2240" s="126"/>
      <c r="I2240" s="126"/>
      <c r="J2240" s="126"/>
      <c r="K2240" s="126"/>
    </row>
    <row r="2241" spans="1:11" s="143" customFormat="1">
      <c r="A2241" s="128" t="s">
        <v>4358</v>
      </c>
      <c r="B2241" s="127">
        <v>274000</v>
      </c>
      <c r="C2241" s="127">
        <f t="shared" si="82"/>
        <v>13700000</v>
      </c>
      <c r="D2241" s="129">
        <f t="shared" si="81"/>
        <v>287700</v>
      </c>
      <c r="E2241" s="130" t="s">
        <v>6069</v>
      </c>
      <c r="F2241" s="126"/>
      <c r="G2241" s="126"/>
      <c r="H2241" s="126"/>
      <c r="I2241" s="126"/>
      <c r="J2241" s="126"/>
      <c r="K2241" s="126"/>
    </row>
    <row r="2242" spans="1:11" s="143" customFormat="1">
      <c r="A2242" s="128" t="s">
        <v>4359</v>
      </c>
      <c r="B2242" s="127">
        <v>275000</v>
      </c>
      <c r="C2242" s="127">
        <f t="shared" si="82"/>
        <v>13750000</v>
      </c>
      <c r="D2242" s="129">
        <f t="shared" si="81"/>
        <v>288750</v>
      </c>
      <c r="E2242" s="130" t="s">
        <v>6069</v>
      </c>
      <c r="F2242" s="126"/>
      <c r="G2242" s="126"/>
      <c r="H2242" s="126"/>
      <c r="I2242" s="126"/>
      <c r="J2242" s="126"/>
      <c r="K2242" s="126"/>
    </row>
    <row r="2243" spans="1:11" s="143" customFormat="1">
      <c r="A2243" s="128" t="s">
        <v>4360</v>
      </c>
      <c r="B2243" s="127">
        <v>276000</v>
      </c>
      <c r="C2243" s="127">
        <f t="shared" si="82"/>
        <v>13800000</v>
      </c>
      <c r="D2243" s="129">
        <f t="shared" si="81"/>
        <v>289800</v>
      </c>
      <c r="E2243" s="130" t="s">
        <v>6069</v>
      </c>
      <c r="F2243" s="126"/>
      <c r="G2243" s="126"/>
      <c r="H2243" s="126"/>
      <c r="I2243" s="126"/>
      <c r="J2243" s="126"/>
      <c r="K2243" s="126"/>
    </row>
    <row r="2244" spans="1:11" s="143" customFormat="1">
      <c r="A2244" s="128" t="s">
        <v>4361</v>
      </c>
      <c r="B2244" s="127">
        <v>277000</v>
      </c>
      <c r="C2244" s="127">
        <f t="shared" si="82"/>
        <v>13850000</v>
      </c>
      <c r="D2244" s="129">
        <f t="shared" si="81"/>
        <v>290850</v>
      </c>
      <c r="E2244" s="130" t="s">
        <v>6069</v>
      </c>
      <c r="F2244" s="126"/>
      <c r="G2244" s="126"/>
      <c r="H2244" s="126"/>
      <c r="I2244" s="126"/>
      <c r="J2244" s="126"/>
      <c r="K2244" s="126"/>
    </row>
    <row r="2245" spans="1:11" s="143" customFormat="1">
      <c r="A2245" s="128" t="s">
        <v>4362</v>
      </c>
      <c r="B2245" s="127">
        <v>278000</v>
      </c>
      <c r="C2245" s="127">
        <f t="shared" si="82"/>
        <v>13900000</v>
      </c>
      <c r="D2245" s="129">
        <f t="shared" si="81"/>
        <v>291900</v>
      </c>
      <c r="E2245" s="130" t="s">
        <v>6069</v>
      </c>
      <c r="F2245" s="126"/>
      <c r="G2245" s="126"/>
      <c r="H2245" s="126"/>
      <c r="I2245" s="126"/>
      <c r="J2245" s="126"/>
      <c r="K2245" s="126"/>
    </row>
    <row r="2246" spans="1:11" s="143" customFormat="1">
      <c r="A2246" s="128" t="s">
        <v>4363</v>
      </c>
      <c r="B2246" s="127">
        <v>279000</v>
      </c>
      <c r="C2246" s="127">
        <f t="shared" si="82"/>
        <v>13950000</v>
      </c>
      <c r="D2246" s="129">
        <f t="shared" si="81"/>
        <v>292950</v>
      </c>
      <c r="E2246" s="130" t="s">
        <v>6069</v>
      </c>
      <c r="F2246" s="126"/>
      <c r="G2246" s="126"/>
      <c r="H2246" s="126"/>
      <c r="I2246" s="126"/>
      <c r="J2246" s="126"/>
      <c r="K2246" s="126"/>
    </row>
    <row r="2247" spans="1:11" s="143" customFormat="1">
      <c r="A2247" s="128" t="s">
        <v>4364</v>
      </c>
      <c r="B2247" s="127">
        <v>280000</v>
      </c>
      <c r="C2247" s="127">
        <f t="shared" si="82"/>
        <v>14000000</v>
      </c>
      <c r="D2247" s="129">
        <f t="shared" si="81"/>
        <v>294000</v>
      </c>
      <c r="E2247" s="130" t="s">
        <v>6069</v>
      </c>
      <c r="F2247" s="126"/>
      <c r="G2247" s="126"/>
      <c r="H2247" s="126"/>
      <c r="I2247" s="126"/>
      <c r="J2247" s="126"/>
      <c r="K2247" s="126"/>
    </row>
    <row r="2248" spans="1:11" s="143" customFormat="1">
      <c r="A2248" s="128" t="s">
        <v>4365</v>
      </c>
      <c r="B2248" s="127">
        <v>281000</v>
      </c>
      <c r="C2248" s="127">
        <f t="shared" si="82"/>
        <v>14050000</v>
      </c>
      <c r="D2248" s="129">
        <f t="shared" si="81"/>
        <v>295050</v>
      </c>
      <c r="E2248" s="130" t="s">
        <v>6069</v>
      </c>
      <c r="F2248" s="126"/>
      <c r="G2248" s="126"/>
      <c r="H2248" s="126"/>
      <c r="I2248" s="126"/>
      <c r="J2248" s="126"/>
      <c r="K2248" s="126"/>
    </row>
    <row r="2249" spans="1:11" s="143" customFormat="1">
      <c r="A2249" s="128" t="s">
        <v>4366</v>
      </c>
      <c r="B2249" s="127">
        <v>282000</v>
      </c>
      <c r="C2249" s="127">
        <f t="shared" si="82"/>
        <v>14100000</v>
      </c>
      <c r="D2249" s="129">
        <f t="shared" si="81"/>
        <v>296100</v>
      </c>
      <c r="E2249" s="130" t="s">
        <v>6069</v>
      </c>
      <c r="F2249" s="126"/>
      <c r="G2249" s="126"/>
      <c r="H2249" s="126"/>
      <c r="I2249" s="126"/>
      <c r="J2249" s="126"/>
      <c r="K2249" s="126"/>
    </row>
    <row r="2250" spans="1:11" s="143" customFormat="1">
      <c r="A2250" s="128" t="s">
        <v>4367</v>
      </c>
      <c r="B2250" s="127">
        <v>283000</v>
      </c>
      <c r="C2250" s="127">
        <f t="shared" si="82"/>
        <v>14150000</v>
      </c>
      <c r="D2250" s="129">
        <f t="shared" si="81"/>
        <v>297150</v>
      </c>
      <c r="E2250" s="130" t="s">
        <v>6069</v>
      </c>
      <c r="F2250" s="126"/>
      <c r="G2250" s="126"/>
      <c r="H2250" s="126"/>
      <c r="I2250" s="126"/>
      <c r="J2250" s="126"/>
      <c r="K2250" s="126"/>
    </row>
    <row r="2251" spans="1:11" s="143" customFormat="1">
      <c r="A2251" s="128" t="s">
        <v>4368</v>
      </c>
      <c r="B2251" s="127">
        <v>284000</v>
      </c>
      <c r="C2251" s="127">
        <f t="shared" si="82"/>
        <v>14200000</v>
      </c>
      <c r="D2251" s="129">
        <f t="shared" si="81"/>
        <v>298200</v>
      </c>
      <c r="E2251" s="130" t="s">
        <v>6069</v>
      </c>
      <c r="F2251" s="126"/>
      <c r="G2251" s="126"/>
      <c r="H2251" s="126"/>
      <c r="I2251" s="126"/>
      <c r="J2251" s="126"/>
      <c r="K2251" s="126"/>
    </row>
    <row r="2252" spans="1:11" s="143" customFormat="1">
      <c r="A2252" s="128" t="s">
        <v>4369</v>
      </c>
      <c r="B2252" s="127">
        <v>285000</v>
      </c>
      <c r="C2252" s="127">
        <f t="shared" si="82"/>
        <v>14250000</v>
      </c>
      <c r="D2252" s="129">
        <f t="shared" si="81"/>
        <v>299250</v>
      </c>
      <c r="E2252" s="130" t="s">
        <v>6069</v>
      </c>
      <c r="F2252" s="126"/>
      <c r="G2252" s="126"/>
      <c r="H2252" s="126"/>
      <c r="I2252" s="126"/>
      <c r="J2252" s="126"/>
      <c r="K2252" s="126"/>
    </row>
    <row r="2253" spans="1:11" s="143" customFormat="1">
      <c r="A2253" s="128" t="s">
        <v>4370</v>
      </c>
      <c r="B2253" s="127">
        <v>286000</v>
      </c>
      <c r="C2253" s="127">
        <f t="shared" si="82"/>
        <v>14300000</v>
      </c>
      <c r="D2253" s="129">
        <f t="shared" si="81"/>
        <v>300300</v>
      </c>
      <c r="E2253" s="130" t="s">
        <v>6069</v>
      </c>
      <c r="F2253" s="126"/>
      <c r="G2253" s="126"/>
      <c r="H2253" s="126"/>
      <c r="I2253" s="126"/>
      <c r="J2253" s="126"/>
      <c r="K2253" s="126"/>
    </row>
    <row r="2254" spans="1:11" s="143" customFormat="1">
      <c r="A2254" s="128" t="s">
        <v>4371</v>
      </c>
      <c r="B2254" s="127">
        <v>287000</v>
      </c>
      <c r="C2254" s="127">
        <f t="shared" si="82"/>
        <v>14350000</v>
      </c>
      <c r="D2254" s="129">
        <f t="shared" si="81"/>
        <v>301350</v>
      </c>
      <c r="E2254" s="130" t="s">
        <v>6069</v>
      </c>
      <c r="F2254" s="126"/>
      <c r="G2254" s="126"/>
      <c r="H2254" s="126"/>
      <c r="I2254" s="126"/>
      <c r="J2254" s="126"/>
      <c r="K2254" s="126"/>
    </row>
    <row r="2255" spans="1:11" s="143" customFormat="1">
      <c r="A2255" s="128" t="s">
        <v>4372</v>
      </c>
      <c r="B2255" s="127">
        <v>288000</v>
      </c>
      <c r="C2255" s="127">
        <f t="shared" si="82"/>
        <v>14400000</v>
      </c>
      <c r="D2255" s="129">
        <f t="shared" si="81"/>
        <v>302400</v>
      </c>
      <c r="E2255" s="130" t="s">
        <v>6069</v>
      </c>
      <c r="F2255" s="126"/>
      <c r="G2255" s="126"/>
      <c r="H2255" s="126"/>
      <c r="I2255" s="126"/>
      <c r="J2255" s="126"/>
      <c r="K2255" s="126"/>
    </row>
    <row r="2256" spans="1:11" s="143" customFormat="1">
      <c r="A2256" s="128" t="s">
        <v>4373</v>
      </c>
      <c r="B2256" s="127">
        <v>289000</v>
      </c>
      <c r="C2256" s="127">
        <f t="shared" si="82"/>
        <v>14450000</v>
      </c>
      <c r="D2256" s="129">
        <f t="shared" si="81"/>
        <v>303450</v>
      </c>
      <c r="E2256" s="130" t="s">
        <v>6069</v>
      </c>
      <c r="F2256" s="126"/>
      <c r="G2256" s="126"/>
      <c r="H2256" s="126"/>
      <c r="I2256" s="126"/>
      <c r="J2256" s="126"/>
      <c r="K2256" s="126"/>
    </row>
    <row r="2257" spans="1:11" s="143" customFormat="1">
      <c r="A2257" s="128" t="s">
        <v>4374</v>
      </c>
      <c r="B2257" s="127">
        <v>290000</v>
      </c>
      <c r="C2257" s="127">
        <f t="shared" si="82"/>
        <v>14500000</v>
      </c>
      <c r="D2257" s="129">
        <f t="shared" si="81"/>
        <v>304500</v>
      </c>
      <c r="E2257" s="130" t="s">
        <v>6069</v>
      </c>
      <c r="F2257" s="126"/>
      <c r="G2257" s="126"/>
      <c r="H2257" s="126"/>
      <c r="I2257" s="126"/>
      <c r="J2257" s="126"/>
      <c r="K2257" s="126"/>
    </row>
    <row r="2258" spans="1:11" s="143" customFormat="1">
      <c r="A2258" s="128" t="s">
        <v>4375</v>
      </c>
      <c r="B2258" s="127">
        <v>291000</v>
      </c>
      <c r="C2258" s="127">
        <f t="shared" si="82"/>
        <v>14550000</v>
      </c>
      <c r="D2258" s="129">
        <f t="shared" si="81"/>
        <v>305550</v>
      </c>
      <c r="E2258" s="130" t="s">
        <v>6069</v>
      </c>
      <c r="F2258" s="126"/>
      <c r="G2258" s="126"/>
      <c r="H2258" s="126"/>
      <c r="I2258" s="126"/>
      <c r="J2258" s="126"/>
      <c r="K2258" s="126"/>
    </row>
    <row r="2259" spans="1:11" s="143" customFormat="1">
      <c r="A2259" s="128" t="s">
        <v>4376</v>
      </c>
      <c r="B2259" s="127">
        <v>292000</v>
      </c>
      <c r="C2259" s="127">
        <f t="shared" si="82"/>
        <v>14600000</v>
      </c>
      <c r="D2259" s="129">
        <f t="shared" si="81"/>
        <v>306600</v>
      </c>
      <c r="E2259" s="130" t="s">
        <v>6069</v>
      </c>
      <c r="F2259" s="126"/>
      <c r="G2259" s="126"/>
      <c r="H2259" s="126"/>
      <c r="I2259" s="126"/>
      <c r="J2259" s="126"/>
      <c r="K2259" s="126"/>
    </row>
    <row r="2260" spans="1:11" s="143" customFormat="1">
      <c r="A2260" s="128" t="s">
        <v>4377</v>
      </c>
      <c r="B2260" s="127">
        <v>293000</v>
      </c>
      <c r="C2260" s="127">
        <f t="shared" si="82"/>
        <v>14650000</v>
      </c>
      <c r="D2260" s="129">
        <f t="shared" si="81"/>
        <v>307650</v>
      </c>
      <c r="E2260" s="130" t="s">
        <v>6069</v>
      </c>
      <c r="F2260" s="126"/>
      <c r="G2260" s="126"/>
      <c r="H2260" s="126"/>
      <c r="I2260" s="126"/>
      <c r="J2260" s="126"/>
      <c r="K2260" s="126"/>
    </row>
    <row r="2261" spans="1:11" s="143" customFormat="1">
      <c r="A2261" s="128" t="s">
        <v>4378</v>
      </c>
      <c r="B2261" s="127">
        <v>294000</v>
      </c>
      <c r="C2261" s="127">
        <f t="shared" si="82"/>
        <v>14700000</v>
      </c>
      <c r="D2261" s="129">
        <f t="shared" si="81"/>
        <v>308700</v>
      </c>
      <c r="E2261" s="130" t="s">
        <v>6069</v>
      </c>
      <c r="F2261" s="126"/>
      <c r="G2261" s="126"/>
      <c r="H2261" s="126"/>
      <c r="I2261" s="126"/>
      <c r="J2261" s="126"/>
      <c r="K2261" s="126"/>
    </row>
    <row r="2262" spans="1:11" s="143" customFormat="1">
      <c r="A2262" s="128" t="s">
        <v>4379</v>
      </c>
      <c r="B2262" s="127">
        <v>295000</v>
      </c>
      <c r="C2262" s="127">
        <f t="shared" si="82"/>
        <v>14750000</v>
      </c>
      <c r="D2262" s="129">
        <f t="shared" si="81"/>
        <v>309750</v>
      </c>
      <c r="E2262" s="130" t="s">
        <v>6069</v>
      </c>
      <c r="F2262" s="126"/>
      <c r="G2262" s="126"/>
      <c r="H2262" s="126"/>
      <c r="I2262" s="126"/>
      <c r="J2262" s="126"/>
      <c r="K2262" s="126"/>
    </row>
    <row r="2263" spans="1:11" s="143" customFormat="1">
      <c r="A2263" s="128" t="s">
        <v>4380</v>
      </c>
      <c r="B2263" s="127">
        <v>296000</v>
      </c>
      <c r="C2263" s="127">
        <f t="shared" si="82"/>
        <v>14800000</v>
      </c>
      <c r="D2263" s="129">
        <f t="shared" si="81"/>
        <v>310800</v>
      </c>
      <c r="E2263" s="130" t="s">
        <v>6069</v>
      </c>
      <c r="F2263" s="126"/>
      <c r="G2263" s="126"/>
      <c r="H2263" s="126"/>
      <c r="I2263" s="126"/>
      <c r="J2263" s="126"/>
      <c r="K2263" s="126"/>
    </row>
    <row r="2264" spans="1:11" s="143" customFormat="1">
      <c r="A2264" s="128" t="s">
        <v>4381</v>
      </c>
      <c r="B2264" s="127">
        <v>297000</v>
      </c>
      <c r="C2264" s="127">
        <f t="shared" si="82"/>
        <v>14850000</v>
      </c>
      <c r="D2264" s="129">
        <f t="shared" si="81"/>
        <v>311850</v>
      </c>
      <c r="E2264" s="130" t="s">
        <v>6069</v>
      </c>
      <c r="F2264" s="126"/>
      <c r="G2264" s="126"/>
      <c r="H2264" s="126"/>
      <c r="I2264" s="126"/>
      <c r="J2264" s="126"/>
      <c r="K2264" s="126"/>
    </row>
    <row r="2265" spans="1:11" s="143" customFormat="1">
      <c r="A2265" s="128" t="s">
        <v>4382</v>
      </c>
      <c r="B2265" s="127">
        <v>298000</v>
      </c>
      <c r="C2265" s="127">
        <f t="shared" si="82"/>
        <v>14900000</v>
      </c>
      <c r="D2265" s="129">
        <f t="shared" si="81"/>
        <v>312900</v>
      </c>
      <c r="E2265" s="130" t="s">
        <v>6069</v>
      </c>
      <c r="F2265" s="126"/>
      <c r="G2265" s="126"/>
      <c r="H2265" s="126"/>
      <c r="I2265" s="126"/>
      <c r="J2265" s="126"/>
      <c r="K2265" s="126"/>
    </row>
    <row r="2266" spans="1:11" s="143" customFormat="1">
      <c r="A2266" s="128" t="s">
        <v>4383</v>
      </c>
      <c r="B2266" s="127">
        <v>299000</v>
      </c>
      <c r="C2266" s="127">
        <f t="shared" si="82"/>
        <v>14950000</v>
      </c>
      <c r="D2266" s="129">
        <f t="shared" si="81"/>
        <v>313950</v>
      </c>
      <c r="E2266" s="130" t="s">
        <v>6069</v>
      </c>
      <c r="F2266" s="126"/>
      <c r="G2266" s="126"/>
      <c r="H2266" s="126"/>
      <c r="I2266" s="126"/>
      <c r="J2266" s="126"/>
      <c r="K2266" s="126"/>
    </row>
    <row r="2267" spans="1:11" s="143" customFormat="1">
      <c r="A2267" s="128" t="s">
        <v>4384</v>
      </c>
      <c r="B2267" s="127">
        <v>300000</v>
      </c>
      <c r="C2267" s="127">
        <f t="shared" si="82"/>
        <v>15000000</v>
      </c>
      <c r="D2267" s="129">
        <f t="shared" ref="D2267:D2285" si="83">SUM($G$2)*(B2267*0.001)</f>
        <v>315000</v>
      </c>
      <c r="E2267" s="130" t="s">
        <v>6069</v>
      </c>
      <c r="F2267" s="126"/>
      <c r="G2267" s="126"/>
      <c r="H2267" s="126"/>
      <c r="I2267" s="126"/>
      <c r="J2267" s="126"/>
      <c r="K2267" s="126"/>
    </row>
    <row r="2268" spans="1:11" s="143" customFormat="1">
      <c r="A2268" s="128" t="s">
        <v>7153</v>
      </c>
      <c r="B2268" s="127">
        <v>301000</v>
      </c>
      <c r="C2268" s="127">
        <f t="shared" si="82"/>
        <v>15050000</v>
      </c>
      <c r="D2268" s="129">
        <f t="shared" si="83"/>
        <v>316050</v>
      </c>
      <c r="E2268" s="130" t="s">
        <v>6069</v>
      </c>
      <c r="F2268" s="126"/>
      <c r="G2268" s="126"/>
      <c r="H2268" s="126"/>
      <c r="I2268" s="126"/>
      <c r="J2268" s="126"/>
      <c r="K2268" s="126"/>
    </row>
    <row r="2269" spans="1:11" s="143" customFormat="1">
      <c r="A2269" s="128" t="s">
        <v>7154</v>
      </c>
      <c r="B2269" s="127">
        <v>302000</v>
      </c>
      <c r="C2269" s="127">
        <f t="shared" si="82"/>
        <v>15100000</v>
      </c>
      <c r="D2269" s="129">
        <f t="shared" si="83"/>
        <v>317100</v>
      </c>
      <c r="E2269" s="130" t="s">
        <v>6069</v>
      </c>
      <c r="F2269" s="126"/>
      <c r="G2269" s="126"/>
      <c r="H2269" s="126"/>
      <c r="I2269" s="126"/>
      <c r="J2269" s="126"/>
      <c r="K2269" s="126"/>
    </row>
    <row r="2270" spans="1:11" s="143" customFormat="1">
      <c r="A2270" s="128" t="s">
        <v>7155</v>
      </c>
      <c r="B2270" s="127">
        <v>303000</v>
      </c>
      <c r="C2270" s="127">
        <f t="shared" si="82"/>
        <v>15150000</v>
      </c>
      <c r="D2270" s="129">
        <f t="shared" si="83"/>
        <v>318150</v>
      </c>
      <c r="E2270" s="130" t="s">
        <v>6069</v>
      </c>
      <c r="F2270" s="126"/>
      <c r="G2270" s="126"/>
      <c r="H2270" s="126"/>
      <c r="I2270" s="126"/>
      <c r="J2270" s="126"/>
      <c r="K2270" s="126"/>
    </row>
    <row r="2271" spans="1:11" s="143" customFormat="1">
      <c r="A2271" s="128" t="s">
        <v>7156</v>
      </c>
      <c r="B2271" s="127">
        <v>304000</v>
      </c>
      <c r="C2271" s="127">
        <f t="shared" si="82"/>
        <v>15200000</v>
      </c>
      <c r="D2271" s="129">
        <f t="shared" si="83"/>
        <v>319200</v>
      </c>
      <c r="E2271" s="130" t="s">
        <v>6069</v>
      </c>
      <c r="F2271" s="126"/>
      <c r="G2271" s="126"/>
      <c r="H2271" s="126"/>
      <c r="I2271" s="126"/>
      <c r="J2271" s="126"/>
      <c r="K2271" s="126"/>
    </row>
    <row r="2272" spans="1:11" s="143" customFormat="1">
      <c r="A2272" s="128" t="s">
        <v>7157</v>
      </c>
      <c r="B2272" s="127">
        <v>305000</v>
      </c>
      <c r="C2272" s="127">
        <f t="shared" si="82"/>
        <v>15250000</v>
      </c>
      <c r="D2272" s="129">
        <f t="shared" si="83"/>
        <v>320250</v>
      </c>
      <c r="E2272" s="130" t="s">
        <v>6069</v>
      </c>
      <c r="F2272" s="126"/>
      <c r="G2272" s="126"/>
      <c r="H2272" s="126"/>
      <c r="I2272" s="126"/>
      <c r="J2272" s="126"/>
      <c r="K2272" s="126"/>
    </row>
    <row r="2273" spans="1:11" s="143" customFormat="1">
      <c r="A2273" s="128" t="s">
        <v>7158</v>
      </c>
      <c r="B2273" s="127">
        <v>306000</v>
      </c>
      <c r="C2273" s="127">
        <f t="shared" si="82"/>
        <v>15300000</v>
      </c>
      <c r="D2273" s="129">
        <f t="shared" si="83"/>
        <v>321300</v>
      </c>
      <c r="E2273" s="130" t="s">
        <v>6069</v>
      </c>
      <c r="F2273" s="126"/>
      <c r="G2273" s="126"/>
      <c r="H2273" s="126"/>
      <c r="I2273" s="126"/>
      <c r="J2273" s="126"/>
      <c r="K2273" s="126"/>
    </row>
    <row r="2274" spans="1:11" s="143" customFormat="1">
      <c r="A2274" s="128" t="s">
        <v>7159</v>
      </c>
      <c r="B2274" s="127">
        <v>307000</v>
      </c>
      <c r="C2274" s="127">
        <f t="shared" si="82"/>
        <v>15350000</v>
      </c>
      <c r="D2274" s="129">
        <f t="shared" si="83"/>
        <v>322350</v>
      </c>
      <c r="E2274" s="130" t="s">
        <v>6069</v>
      </c>
      <c r="F2274" s="126"/>
      <c r="G2274" s="126"/>
      <c r="H2274" s="126"/>
      <c r="I2274" s="126"/>
      <c r="J2274" s="126"/>
      <c r="K2274" s="126"/>
    </row>
    <row r="2275" spans="1:11" s="143" customFormat="1">
      <c r="A2275" s="128" t="s">
        <v>7160</v>
      </c>
      <c r="B2275" s="127">
        <v>308000</v>
      </c>
      <c r="C2275" s="127">
        <f t="shared" si="82"/>
        <v>15400000</v>
      </c>
      <c r="D2275" s="129">
        <f t="shared" si="83"/>
        <v>323400</v>
      </c>
      <c r="E2275" s="130" t="s">
        <v>6069</v>
      </c>
      <c r="F2275" s="126"/>
      <c r="G2275" s="126"/>
      <c r="H2275" s="126"/>
      <c r="I2275" s="126"/>
      <c r="J2275" s="126"/>
      <c r="K2275" s="126"/>
    </row>
    <row r="2276" spans="1:11" s="143" customFormat="1">
      <c r="A2276" s="128" t="s">
        <v>7161</v>
      </c>
      <c r="B2276" s="127">
        <v>309000</v>
      </c>
      <c r="C2276" s="127">
        <f t="shared" si="82"/>
        <v>15450000</v>
      </c>
      <c r="D2276" s="129">
        <f t="shared" si="83"/>
        <v>324450</v>
      </c>
      <c r="E2276" s="130" t="s">
        <v>6069</v>
      </c>
      <c r="F2276" s="126"/>
      <c r="G2276" s="126"/>
      <c r="H2276" s="126"/>
      <c r="I2276" s="126"/>
      <c r="J2276" s="126"/>
      <c r="K2276" s="126"/>
    </row>
    <row r="2277" spans="1:11" s="143" customFormat="1">
      <c r="A2277" s="128" t="s">
        <v>7162</v>
      </c>
      <c r="B2277" s="127">
        <v>310000</v>
      </c>
      <c r="C2277" s="127">
        <f t="shared" si="82"/>
        <v>15500000</v>
      </c>
      <c r="D2277" s="129">
        <f t="shared" si="83"/>
        <v>325500</v>
      </c>
      <c r="E2277" s="130" t="s">
        <v>6069</v>
      </c>
      <c r="F2277" s="126"/>
      <c r="G2277" s="126"/>
      <c r="H2277" s="126"/>
      <c r="I2277" s="126"/>
      <c r="J2277" s="126"/>
      <c r="K2277" s="126"/>
    </row>
    <row r="2278" spans="1:11" s="143" customFormat="1">
      <c r="A2278" s="128" t="s">
        <v>7163</v>
      </c>
      <c r="B2278" s="127">
        <v>311000</v>
      </c>
      <c r="C2278" s="127">
        <f t="shared" si="82"/>
        <v>15550000</v>
      </c>
      <c r="D2278" s="129">
        <f t="shared" si="83"/>
        <v>326550</v>
      </c>
      <c r="E2278" s="130" t="s">
        <v>6069</v>
      </c>
      <c r="F2278" s="126"/>
      <c r="G2278" s="126"/>
      <c r="H2278" s="126"/>
      <c r="I2278" s="126"/>
      <c r="J2278" s="126"/>
      <c r="K2278" s="126"/>
    </row>
    <row r="2279" spans="1:11" s="143" customFormat="1">
      <c r="A2279" s="128" t="s">
        <v>7164</v>
      </c>
      <c r="B2279" s="127">
        <v>312000</v>
      </c>
      <c r="C2279" s="127">
        <f t="shared" si="82"/>
        <v>15600000</v>
      </c>
      <c r="D2279" s="129">
        <f t="shared" si="83"/>
        <v>327600</v>
      </c>
      <c r="E2279" s="130" t="s">
        <v>6069</v>
      </c>
      <c r="F2279" s="126"/>
      <c r="G2279" s="126"/>
      <c r="H2279" s="126"/>
      <c r="I2279" s="126"/>
      <c r="J2279" s="126"/>
      <c r="K2279" s="126"/>
    </row>
    <row r="2280" spans="1:11" s="143" customFormat="1">
      <c r="A2280" s="128" t="s">
        <v>7165</v>
      </c>
      <c r="B2280" s="127">
        <v>313000</v>
      </c>
      <c r="C2280" s="127">
        <f t="shared" si="82"/>
        <v>15650000</v>
      </c>
      <c r="D2280" s="129">
        <f t="shared" si="83"/>
        <v>328650</v>
      </c>
      <c r="E2280" s="130" t="s">
        <v>6069</v>
      </c>
      <c r="F2280" s="126"/>
      <c r="G2280" s="126"/>
      <c r="H2280" s="126"/>
      <c r="I2280" s="126"/>
      <c r="J2280" s="126"/>
      <c r="K2280" s="126"/>
    </row>
    <row r="2281" spans="1:11" s="143" customFormat="1">
      <c r="A2281" s="128" t="s">
        <v>7166</v>
      </c>
      <c r="B2281" s="127">
        <v>314000</v>
      </c>
      <c r="C2281" s="127">
        <f t="shared" si="82"/>
        <v>15700000</v>
      </c>
      <c r="D2281" s="129">
        <f t="shared" si="83"/>
        <v>329700</v>
      </c>
      <c r="E2281" s="130" t="s">
        <v>6069</v>
      </c>
      <c r="F2281" s="126"/>
      <c r="G2281" s="126"/>
      <c r="H2281" s="126"/>
      <c r="I2281" s="126"/>
      <c r="J2281" s="126"/>
      <c r="K2281" s="126"/>
    </row>
    <row r="2282" spans="1:11" s="143" customFormat="1">
      <c r="A2282" s="128" t="s">
        <v>7167</v>
      </c>
      <c r="B2282" s="127">
        <v>315000</v>
      </c>
      <c r="C2282" s="127">
        <f t="shared" si="82"/>
        <v>15750000</v>
      </c>
      <c r="D2282" s="129">
        <f t="shared" si="83"/>
        <v>330750</v>
      </c>
      <c r="E2282" s="130" t="s">
        <v>6069</v>
      </c>
      <c r="F2282" s="126"/>
      <c r="G2282" s="126"/>
      <c r="H2282" s="126"/>
      <c r="I2282" s="126"/>
      <c r="J2282" s="126"/>
      <c r="K2282" s="126"/>
    </row>
    <row r="2283" spans="1:11" s="143" customFormat="1">
      <c r="A2283" s="128" t="s">
        <v>7168</v>
      </c>
      <c r="B2283" s="127">
        <v>316000</v>
      </c>
      <c r="C2283" s="127">
        <f t="shared" si="82"/>
        <v>15800000</v>
      </c>
      <c r="D2283" s="129">
        <f t="shared" si="83"/>
        <v>331800</v>
      </c>
      <c r="E2283" s="130" t="s">
        <v>6069</v>
      </c>
      <c r="F2283" s="126"/>
      <c r="G2283" s="126"/>
      <c r="H2283" s="126"/>
      <c r="I2283" s="126"/>
      <c r="J2283" s="126"/>
      <c r="K2283" s="126"/>
    </row>
    <row r="2284" spans="1:11" s="143" customFormat="1">
      <c r="A2284" s="128" t="s">
        <v>7169</v>
      </c>
      <c r="B2284" s="127">
        <v>317000</v>
      </c>
      <c r="C2284" s="127">
        <f t="shared" si="82"/>
        <v>15850000</v>
      </c>
      <c r="D2284" s="129">
        <f t="shared" si="83"/>
        <v>332850</v>
      </c>
      <c r="E2284" s="130" t="s">
        <v>6069</v>
      </c>
      <c r="F2284" s="126"/>
      <c r="G2284" s="126"/>
      <c r="H2284" s="126"/>
      <c r="I2284" s="126"/>
      <c r="J2284" s="126"/>
      <c r="K2284" s="126"/>
    </row>
    <row r="2285" spans="1:11" s="143" customFormat="1">
      <c r="A2285" s="128" t="s">
        <v>7170</v>
      </c>
      <c r="B2285" s="127">
        <v>318000</v>
      </c>
      <c r="C2285" s="127">
        <f t="shared" si="82"/>
        <v>15900000</v>
      </c>
      <c r="D2285" s="129">
        <f t="shared" si="83"/>
        <v>333900</v>
      </c>
      <c r="E2285" s="130" t="s">
        <v>6069</v>
      </c>
      <c r="F2285" s="126"/>
      <c r="G2285" s="126"/>
      <c r="H2285" s="126"/>
      <c r="I2285" s="126"/>
      <c r="J2285" s="126"/>
      <c r="K2285" s="126"/>
    </row>
    <row r="2286" spans="1:11">
      <c r="A2286" s="127" t="s">
        <v>6145</v>
      </c>
      <c r="B2286" s="127">
        <v>1000</v>
      </c>
      <c r="C2286" s="127">
        <v>40000</v>
      </c>
      <c r="D2286" s="129">
        <f t="shared" ref="D2286:D2292" si="84">SUM($G$2)*(B2286*0.001)</f>
        <v>1050</v>
      </c>
      <c r="E2286" s="130" t="s">
        <v>6069</v>
      </c>
    </row>
    <row r="2287" spans="1:11">
      <c r="A2287" s="127" t="s">
        <v>6146</v>
      </c>
      <c r="B2287" s="127">
        <v>2000</v>
      </c>
      <c r="C2287" s="127">
        <f>C2286+22000</f>
        <v>62000</v>
      </c>
      <c r="D2287" s="129">
        <f t="shared" si="84"/>
        <v>2100</v>
      </c>
      <c r="E2287" s="130" t="s">
        <v>6069</v>
      </c>
    </row>
    <row r="2288" spans="1:11">
      <c r="A2288" s="127" t="s">
        <v>6147</v>
      </c>
      <c r="B2288" s="127">
        <v>3000</v>
      </c>
      <c r="C2288" s="127">
        <f t="shared" ref="C2288:C2351" si="85">C2287+22000</f>
        <v>84000</v>
      </c>
      <c r="D2288" s="129">
        <f t="shared" si="84"/>
        <v>3150</v>
      </c>
      <c r="E2288" s="130" t="s">
        <v>6069</v>
      </c>
    </row>
    <row r="2289" spans="1:5">
      <c r="A2289" s="127" t="s">
        <v>6148</v>
      </c>
      <c r="B2289" s="127">
        <v>4000</v>
      </c>
      <c r="C2289" s="127">
        <f t="shared" si="85"/>
        <v>106000</v>
      </c>
      <c r="D2289" s="129">
        <f t="shared" si="84"/>
        <v>4200</v>
      </c>
      <c r="E2289" s="130" t="s">
        <v>6069</v>
      </c>
    </row>
    <row r="2290" spans="1:5">
      <c r="A2290" s="127" t="s">
        <v>6149</v>
      </c>
      <c r="B2290" s="127">
        <v>5000</v>
      </c>
      <c r="C2290" s="127">
        <f t="shared" si="85"/>
        <v>128000</v>
      </c>
      <c r="D2290" s="129">
        <f t="shared" si="84"/>
        <v>5250</v>
      </c>
      <c r="E2290" s="130" t="s">
        <v>6069</v>
      </c>
    </row>
    <row r="2291" spans="1:5">
      <c r="A2291" s="127" t="s">
        <v>6150</v>
      </c>
      <c r="B2291" s="127">
        <v>6000</v>
      </c>
      <c r="C2291" s="127">
        <f t="shared" si="85"/>
        <v>150000</v>
      </c>
      <c r="D2291" s="129">
        <f t="shared" si="84"/>
        <v>6300</v>
      </c>
      <c r="E2291" s="130" t="s">
        <v>6069</v>
      </c>
    </row>
    <row r="2292" spans="1:5">
      <c r="A2292" s="127" t="s">
        <v>6151</v>
      </c>
      <c r="B2292" s="127">
        <v>7000</v>
      </c>
      <c r="C2292" s="127">
        <f t="shared" si="85"/>
        <v>172000</v>
      </c>
      <c r="D2292" s="129">
        <f t="shared" si="84"/>
        <v>7350</v>
      </c>
      <c r="E2292" s="130" t="s">
        <v>6069</v>
      </c>
    </row>
    <row r="2293" spans="1:5">
      <c r="A2293" s="127" t="s">
        <v>6152</v>
      </c>
      <c r="B2293" s="127">
        <v>8000</v>
      </c>
      <c r="C2293" s="127">
        <f t="shared" si="85"/>
        <v>194000</v>
      </c>
      <c r="D2293" s="129">
        <f t="shared" ref="D2293:D2356" si="86">SUM($G$2)*(B2293*0.001)</f>
        <v>8400</v>
      </c>
      <c r="E2293" s="130" t="s">
        <v>6069</v>
      </c>
    </row>
    <row r="2294" spans="1:5">
      <c r="A2294" s="127" t="s">
        <v>6153</v>
      </c>
      <c r="B2294" s="127">
        <v>9000</v>
      </c>
      <c r="C2294" s="127">
        <f t="shared" si="85"/>
        <v>216000</v>
      </c>
      <c r="D2294" s="129">
        <f t="shared" si="86"/>
        <v>9450</v>
      </c>
      <c r="E2294" s="130" t="s">
        <v>6069</v>
      </c>
    </row>
    <row r="2295" spans="1:5">
      <c r="A2295" s="127" t="s">
        <v>6154</v>
      </c>
      <c r="B2295" s="127">
        <v>10000</v>
      </c>
      <c r="C2295" s="127">
        <f t="shared" si="85"/>
        <v>238000</v>
      </c>
      <c r="D2295" s="129">
        <f t="shared" si="86"/>
        <v>10500</v>
      </c>
      <c r="E2295" s="130" t="s">
        <v>6069</v>
      </c>
    </row>
    <row r="2296" spans="1:5">
      <c r="A2296" s="127" t="s">
        <v>6155</v>
      </c>
      <c r="B2296" s="127">
        <v>11000</v>
      </c>
      <c r="C2296" s="127">
        <f t="shared" si="85"/>
        <v>260000</v>
      </c>
      <c r="D2296" s="129">
        <f t="shared" si="86"/>
        <v>11550</v>
      </c>
      <c r="E2296" s="130" t="s">
        <v>6069</v>
      </c>
    </row>
    <row r="2297" spans="1:5">
      <c r="A2297" s="127" t="s">
        <v>6156</v>
      </c>
      <c r="B2297" s="127">
        <v>12000</v>
      </c>
      <c r="C2297" s="127">
        <f t="shared" si="85"/>
        <v>282000</v>
      </c>
      <c r="D2297" s="129">
        <f t="shared" si="86"/>
        <v>12600</v>
      </c>
      <c r="E2297" s="130" t="s">
        <v>6069</v>
      </c>
    </row>
    <row r="2298" spans="1:5">
      <c r="A2298" s="127" t="s">
        <v>6157</v>
      </c>
      <c r="B2298" s="127">
        <v>13000</v>
      </c>
      <c r="C2298" s="127">
        <f t="shared" si="85"/>
        <v>304000</v>
      </c>
      <c r="D2298" s="129">
        <f t="shared" si="86"/>
        <v>13650</v>
      </c>
      <c r="E2298" s="130" t="s">
        <v>6069</v>
      </c>
    </row>
    <row r="2299" spans="1:5">
      <c r="A2299" s="127" t="s">
        <v>6158</v>
      </c>
      <c r="B2299" s="127">
        <v>14000</v>
      </c>
      <c r="C2299" s="127">
        <f t="shared" si="85"/>
        <v>326000</v>
      </c>
      <c r="D2299" s="129">
        <f t="shared" si="86"/>
        <v>14700</v>
      </c>
      <c r="E2299" s="130" t="s">
        <v>6069</v>
      </c>
    </row>
    <row r="2300" spans="1:5">
      <c r="A2300" s="127" t="s">
        <v>6159</v>
      </c>
      <c r="B2300" s="127">
        <v>15000</v>
      </c>
      <c r="C2300" s="127">
        <f t="shared" si="85"/>
        <v>348000</v>
      </c>
      <c r="D2300" s="129">
        <f t="shared" si="86"/>
        <v>15750</v>
      </c>
      <c r="E2300" s="130" t="s">
        <v>6069</v>
      </c>
    </row>
    <row r="2301" spans="1:5">
      <c r="A2301" s="127" t="s">
        <v>6160</v>
      </c>
      <c r="B2301" s="127">
        <v>16000</v>
      </c>
      <c r="C2301" s="127">
        <f t="shared" si="85"/>
        <v>370000</v>
      </c>
      <c r="D2301" s="129">
        <f t="shared" si="86"/>
        <v>16800</v>
      </c>
      <c r="E2301" s="130" t="s">
        <v>6069</v>
      </c>
    </row>
    <row r="2302" spans="1:5">
      <c r="A2302" s="127" t="s">
        <v>6161</v>
      </c>
      <c r="B2302" s="127">
        <v>17000</v>
      </c>
      <c r="C2302" s="127">
        <f t="shared" si="85"/>
        <v>392000</v>
      </c>
      <c r="D2302" s="129">
        <f t="shared" si="86"/>
        <v>17850</v>
      </c>
      <c r="E2302" s="130" t="s">
        <v>6069</v>
      </c>
    </row>
    <row r="2303" spans="1:5">
      <c r="A2303" s="127" t="s">
        <v>6162</v>
      </c>
      <c r="B2303" s="127">
        <v>18000</v>
      </c>
      <c r="C2303" s="127">
        <f t="shared" si="85"/>
        <v>414000</v>
      </c>
      <c r="D2303" s="129">
        <f t="shared" si="86"/>
        <v>18900</v>
      </c>
      <c r="E2303" s="130" t="s">
        <v>6069</v>
      </c>
    </row>
    <row r="2304" spans="1:5">
      <c r="A2304" s="127" t="s">
        <v>6163</v>
      </c>
      <c r="B2304" s="127">
        <v>19000</v>
      </c>
      <c r="C2304" s="127">
        <f t="shared" si="85"/>
        <v>436000</v>
      </c>
      <c r="D2304" s="129">
        <f t="shared" si="86"/>
        <v>19950</v>
      </c>
      <c r="E2304" s="130" t="s">
        <v>6069</v>
      </c>
    </row>
    <row r="2305" spans="1:5">
      <c r="A2305" s="127" t="s">
        <v>6164</v>
      </c>
      <c r="B2305" s="127">
        <v>20000</v>
      </c>
      <c r="C2305" s="127">
        <f t="shared" si="85"/>
        <v>458000</v>
      </c>
      <c r="D2305" s="129">
        <f t="shared" si="86"/>
        <v>21000</v>
      </c>
      <c r="E2305" s="130" t="s">
        <v>6069</v>
      </c>
    </row>
    <row r="2306" spans="1:5">
      <c r="A2306" s="127" t="s">
        <v>6165</v>
      </c>
      <c r="B2306" s="127">
        <v>21000</v>
      </c>
      <c r="C2306" s="127">
        <f t="shared" si="85"/>
        <v>480000</v>
      </c>
      <c r="D2306" s="129">
        <f t="shared" si="86"/>
        <v>22050</v>
      </c>
      <c r="E2306" s="130" t="s">
        <v>6069</v>
      </c>
    </row>
    <row r="2307" spans="1:5">
      <c r="A2307" s="127" t="s">
        <v>6166</v>
      </c>
      <c r="B2307" s="127">
        <v>22000</v>
      </c>
      <c r="C2307" s="127">
        <f t="shared" si="85"/>
        <v>502000</v>
      </c>
      <c r="D2307" s="129">
        <f t="shared" si="86"/>
        <v>23100</v>
      </c>
      <c r="E2307" s="130" t="s">
        <v>6069</v>
      </c>
    </row>
    <row r="2308" spans="1:5">
      <c r="A2308" s="127" t="s">
        <v>6167</v>
      </c>
      <c r="B2308" s="127">
        <v>23000</v>
      </c>
      <c r="C2308" s="127">
        <f t="shared" si="85"/>
        <v>524000</v>
      </c>
      <c r="D2308" s="129">
        <f t="shared" si="86"/>
        <v>24150</v>
      </c>
      <c r="E2308" s="130" t="s">
        <v>6069</v>
      </c>
    </row>
    <row r="2309" spans="1:5">
      <c r="A2309" s="127" t="s">
        <v>6168</v>
      </c>
      <c r="B2309" s="127">
        <v>24000</v>
      </c>
      <c r="C2309" s="127">
        <f t="shared" si="85"/>
        <v>546000</v>
      </c>
      <c r="D2309" s="129">
        <f t="shared" si="86"/>
        <v>25200</v>
      </c>
      <c r="E2309" s="130" t="s">
        <v>6069</v>
      </c>
    </row>
    <row r="2310" spans="1:5">
      <c r="A2310" s="127" t="s">
        <v>6169</v>
      </c>
      <c r="B2310" s="127">
        <v>25000</v>
      </c>
      <c r="C2310" s="127">
        <f t="shared" si="85"/>
        <v>568000</v>
      </c>
      <c r="D2310" s="129">
        <f t="shared" si="86"/>
        <v>26250</v>
      </c>
      <c r="E2310" s="130" t="s">
        <v>6069</v>
      </c>
    </row>
    <row r="2311" spans="1:5">
      <c r="A2311" s="127" t="s">
        <v>6170</v>
      </c>
      <c r="B2311" s="127">
        <v>26000</v>
      </c>
      <c r="C2311" s="127">
        <f t="shared" si="85"/>
        <v>590000</v>
      </c>
      <c r="D2311" s="129">
        <f t="shared" si="86"/>
        <v>27300</v>
      </c>
      <c r="E2311" s="130" t="s">
        <v>6069</v>
      </c>
    </row>
    <row r="2312" spans="1:5">
      <c r="A2312" s="127" t="s">
        <v>6171</v>
      </c>
      <c r="B2312" s="127">
        <v>27000</v>
      </c>
      <c r="C2312" s="127">
        <f t="shared" si="85"/>
        <v>612000</v>
      </c>
      <c r="D2312" s="129">
        <f t="shared" si="86"/>
        <v>28350</v>
      </c>
      <c r="E2312" s="130" t="s">
        <v>6069</v>
      </c>
    </row>
    <row r="2313" spans="1:5">
      <c r="A2313" s="127" t="s">
        <v>6172</v>
      </c>
      <c r="B2313" s="127">
        <v>28000</v>
      </c>
      <c r="C2313" s="127">
        <f t="shared" si="85"/>
        <v>634000</v>
      </c>
      <c r="D2313" s="129">
        <f t="shared" si="86"/>
        <v>29400</v>
      </c>
      <c r="E2313" s="130" t="s">
        <v>6069</v>
      </c>
    </row>
    <row r="2314" spans="1:5">
      <c r="A2314" s="127" t="s">
        <v>6173</v>
      </c>
      <c r="B2314" s="127">
        <v>29000</v>
      </c>
      <c r="C2314" s="127">
        <f t="shared" si="85"/>
        <v>656000</v>
      </c>
      <c r="D2314" s="129">
        <f t="shared" si="86"/>
        <v>30450</v>
      </c>
      <c r="E2314" s="130" t="s">
        <v>6069</v>
      </c>
    </row>
    <row r="2315" spans="1:5">
      <c r="A2315" s="127" t="s">
        <v>6174</v>
      </c>
      <c r="B2315" s="127">
        <v>30000</v>
      </c>
      <c r="C2315" s="127">
        <f t="shared" si="85"/>
        <v>678000</v>
      </c>
      <c r="D2315" s="129">
        <f t="shared" si="86"/>
        <v>31500</v>
      </c>
      <c r="E2315" s="130" t="s">
        <v>6069</v>
      </c>
    </row>
    <row r="2316" spans="1:5">
      <c r="A2316" s="127" t="s">
        <v>6175</v>
      </c>
      <c r="B2316" s="127">
        <v>31000</v>
      </c>
      <c r="C2316" s="127">
        <f t="shared" si="85"/>
        <v>700000</v>
      </c>
      <c r="D2316" s="129">
        <f t="shared" si="86"/>
        <v>32550</v>
      </c>
      <c r="E2316" s="130" t="s">
        <v>6069</v>
      </c>
    </row>
    <row r="2317" spans="1:5">
      <c r="A2317" s="127" t="s">
        <v>6176</v>
      </c>
      <c r="B2317" s="127">
        <v>32000</v>
      </c>
      <c r="C2317" s="127">
        <f t="shared" si="85"/>
        <v>722000</v>
      </c>
      <c r="D2317" s="129">
        <f t="shared" si="86"/>
        <v>33600</v>
      </c>
      <c r="E2317" s="130" t="s">
        <v>6069</v>
      </c>
    </row>
    <row r="2318" spans="1:5">
      <c r="A2318" s="127" t="s">
        <v>6177</v>
      </c>
      <c r="B2318" s="127">
        <v>33000</v>
      </c>
      <c r="C2318" s="127">
        <f t="shared" si="85"/>
        <v>744000</v>
      </c>
      <c r="D2318" s="129">
        <f t="shared" si="86"/>
        <v>34650</v>
      </c>
      <c r="E2318" s="130" t="s">
        <v>6069</v>
      </c>
    </row>
    <row r="2319" spans="1:5">
      <c r="A2319" s="127" t="s">
        <v>6178</v>
      </c>
      <c r="B2319" s="127">
        <v>34000</v>
      </c>
      <c r="C2319" s="127">
        <f t="shared" si="85"/>
        <v>766000</v>
      </c>
      <c r="D2319" s="129">
        <f t="shared" si="86"/>
        <v>35700</v>
      </c>
      <c r="E2319" s="130" t="s">
        <v>6069</v>
      </c>
    </row>
    <row r="2320" spans="1:5">
      <c r="A2320" s="127" t="s">
        <v>6179</v>
      </c>
      <c r="B2320" s="127">
        <v>35000</v>
      </c>
      <c r="C2320" s="127">
        <f t="shared" si="85"/>
        <v>788000</v>
      </c>
      <c r="D2320" s="129">
        <f t="shared" si="86"/>
        <v>36750</v>
      </c>
      <c r="E2320" s="130" t="s">
        <v>6069</v>
      </c>
    </row>
    <row r="2321" spans="1:5">
      <c r="A2321" s="127" t="s">
        <v>6180</v>
      </c>
      <c r="B2321" s="127">
        <v>36000</v>
      </c>
      <c r="C2321" s="127">
        <f t="shared" si="85"/>
        <v>810000</v>
      </c>
      <c r="D2321" s="129">
        <f t="shared" si="86"/>
        <v>37800</v>
      </c>
      <c r="E2321" s="130" t="s">
        <v>6069</v>
      </c>
    </row>
    <row r="2322" spans="1:5">
      <c r="A2322" s="127" t="s">
        <v>6181</v>
      </c>
      <c r="B2322" s="127">
        <v>37000</v>
      </c>
      <c r="C2322" s="127">
        <f t="shared" si="85"/>
        <v>832000</v>
      </c>
      <c r="D2322" s="129">
        <f t="shared" si="86"/>
        <v>38850</v>
      </c>
      <c r="E2322" s="130" t="s">
        <v>6069</v>
      </c>
    </row>
    <row r="2323" spans="1:5">
      <c r="A2323" s="127" t="s">
        <v>6182</v>
      </c>
      <c r="B2323" s="127">
        <v>38000</v>
      </c>
      <c r="C2323" s="127">
        <f t="shared" si="85"/>
        <v>854000</v>
      </c>
      <c r="D2323" s="129">
        <f t="shared" si="86"/>
        <v>39900</v>
      </c>
      <c r="E2323" s="130" t="s">
        <v>6069</v>
      </c>
    </row>
    <row r="2324" spans="1:5">
      <c r="A2324" s="127" t="s">
        <v>6183</v>
      </c>
      <c r="B2324" s="127">
        <v>39000</v>
      </c>
      <c r="C2324" s="127">
        <f t="shared" si="85"/>
        <v>876000</v>
      </c>
      <c r="D2324" s="129">
        <f t="shared" si="86"/>
        <v>40950</v>
      </c>
      <c r="E2324" s="130" t="s">
        <v>6069</v>
      </c>
    </row>
    <row r="2325" spans="1:5">
      <c r="A2325" s="127" t="s">
        <v>6184</v>
      </c>
      <c r="B2325" s="127">
        <v>40000</v>
      </c>
      <c r="C2325" s="127">
        <f t="shared" si="85"/>
        <v>898000</v>
      </c>
      <c r="D2325" s="129">
        <f t="shared" si="86"/>
        <v>42000</v>
      </c>
      <c r="E2325" s="130" t="s">
        <v>6069</v>
      </c>
    </row>
    <row r="2326" spans="1:5">
      <c r="A2326" s="127" t="s">
        <v>6185</v>
      </c>
      <c r="B2326" s="127">
        <v>41000</v>
      </c>
      <c r="C2326" s="127">
        <f t="shared" si="85"/>
        <v>920000</v>
      </c>
      <c r="D2326" s="129">
        <f t="shared" si="86"/>
        <v>43050</v>
      </c>
      <c r="E2326" s="130" t="s">
        <v>6069</v>
      </c>
    </row>
    <row r="2327" spans="1:5">
      <c r="A2327" s="127" t="s">
        <v>6186</v>
      </c>
      <c r="B2327" s="127">
        <v>42000</v>
      </c>
      <c r="C2327" s="127">
        <f t="shared" si="85"/>
        <v>942000</v>
      </c>
      <c r="D2327" s="129">
        <f t="shared" si="86"/>
        <v>44100</v>
      </c>
      <c r="E2327" s="130" t="s">
        <v>6069</v>
      </c>
    </row>
    <row r="2328" spans="1:5">
      <c r="A2328" s="127" t="s">
        <v>6187</v>
      </c>
      <c r="B2328" s="127">
        <v>43000</v>
      </c>
      <c r="C2328" s="127">
        <f t="shared" si="85"/>
        <v>964000</v>
      </c>
      <c r="D2328" s="129">
        <f t="shared" si="86"/>
        <v>45150</v>
      </c>
      <c r="E2328" s="130" t="s">
        <v>6069</v>
      </c>
    </row>
    <row r="2329" spans="1:5">
      <c r="A2329" s="127" t="s">
        <v>6188</v>
      </c>
      <c r="B2329" s="127">
        <v>44000</v>
      </c>
      <c r="C2329" s="127">
        <f t="shared" si="85"/>
        <v>986000</v>
      </c>
      <c r="D2329" s="129">
        <f t="shared" si="86"/>
        <v>46200</v>
      </c>
      <c r="E2329" s="130" t="s">
        <v>6069</v>
      </c>
    </row>
    <row r="2330" spans="1:5">
      <c r="A2330" s="127" t="s">
        <v>6189</v>
      </c>
      <c r="B2330" s="127">
        <v>45000</v>
      </c>
      <c r="C2330" s="127">
        <f t="shared" si="85"/>
        <v>1008000</v>
      </c>
      <c r="D2330" s="129">
        <f t="shared" si="86"/>
        <v>47250</v>
      </c>
      <c r="E2330" s="130" t="s">
        <v>6069</v>
      </c>
    </row>
    <row r="2331" spans="1:5">
      <c r="A2331" s="127" t="s">
        <v>6190</v>
      </c>
      <c r="B2331" s="127">
        <v>46000</v>
      </c>
      <c r="C2331" s="127">
        <f t="shared" si="85"/>
        <v>1030000</v>
      </c>
      <c r="D2331" s="129">
        <f t="shared" si="86"/>
        <v>48300</v>
      </c>
      <c r="E2331" s="130" t="s">
        <v>6069</v>
      </c>
    </row>
    <row r="2332" spans="1:5">
      <c r="A2332" s="127" t="s">
        <v>6191</v>
      </c>
      <c r="B2332" s="127">
        <v>47000</v>
      </c>
      <c r="C2332" s="127">
        <f t="shared" si="85"/>
        <v>1052000</v>
      </c>
      <c r="D2332" s="129">
        <f t="shared" si="86"/>
        <v>49350</v>
      </c>
      <c r="E2332" s="130" t="s">
        <v>6069</v>
      </c>
    </row>
    <row r="2333" spans="1:5">
      <c r="A2333" s="127" t="s">
        <v>6192</v>
      </c>
      <c r="B2333" s="127">
        <v>48000</v>
      </c>
      <c r="C2333" s="127">
        <f t="shared" si="85"/>
        <v>1074000</v>
      </c>
      <c r="D2333" s="129">
        <f t="shared" si="86"/>
        <v>50400</v>
      </c>
      <c r="E2333" s="130" t="s">
        <v>6069</v>
      </c>
    </row>
    <row r="2334" spans="1:5">
      <c r="A2334" s="127" t="s">
        <v>6193</v>
      </c>
      <c r="B2334" s="127">
        <v>49000</v>
      </c>
      <c r="C2334" s="127">
        <f t="shared" si="85"/>
        <v>1096000</v>
      </c>
      <c r="D2334" s="129">
        <f t="shared" si="86"/>
        <v>51450</v>
      </c>
      <c r="E2334" s="130" t="s">
        <v>6069</v>
      </c>
    </row>
    <row r="2335" spans="1:5">
      <c r="A2335" s="127" t="s">
        <v>6194</v>
      </c>
      <c r="B2335" s="127">
        <v>50000</v>
      </c>
      <c r="C2335" s="127">
        <f t="shared" si="85"/>
        <v>1118000</v>
      </c>
      <c r="D2335" s="129">
        <f t="shared" si="86"/>
        <v>52500</v>
      </c>
      <c r="E2335" s="130" t="s">
        <v>6069</v>
      </c>
    </row>
    <row r="2336" spans="1:5">
      <c r="A2336" s="127" t="s">
        <v>6195</v>
      </c>
      <c r="B2336" s="127">
        <v>51000</v>
      </c>
      <c r="C2336" s="127">
        <f t="shared" si="85"/>
        <v>1140000</v>
      </c>
      <c r="D2336" s="129">
        <f t="shared" si="86"/>
        <v>53550</v>
      </c>
      <c r="E2336" s="130" t="s">
        <v>6069</v>
      </c>
    </row>
    <row r="2337" spans="1:5">
      <c r="A2337" s="127" t="s">
        <v>6196</v>
      </c>
      <c r="B2337" s="127">
        <v>52000</v>
      </c>
      <c r="C2337" s="127">
        <f t="shared" si="85"/>
        <v>1162000</v>
      </c>
      <c r="D2337" s="129">
        <f t="shared" si="86"/>
        <v>54600</v>
      </c>
      <c r="E2337" s="130" t="s">
        <v>6069</v>
      </c>
    </row>
    <row r="2338" spans="1:5">
      <c r="A2338" s="127" t="s">
        <v>6197</v>
      </c>
      <c r="B2338" s="127">
        <v>53000</v>
      </c>
      <c r="C2338" s="127">
        <f t="shared" si="85"/>
        <v>1184000</v>
      </c>
      <c r="D2338" s="129">
        <f t="shared" si="86"/>
        <v>55650</v>
      </c>
      <c r="E2338" s="130" t="s">
        <v>6069</v>
      </c>
    </row>
    <row r="2339" spans="1:5">
      <c r="A2339" s="127" t="s">
        <v>6198</v>
      </c>
      <c r="B2339" s="127">
        <v>54000</v>
      </c>
      <c r="C2339" s="127">
        <f t="shared" si="85"/>
        <v>1206000</v>
      </c>
      <c r="D2339" s="129">
        <f t="shared" si="86"/>
        <v>56700</v>
      </c>
      <c r="E2339" s="130" t="s">
        <v>6069</v>
      </c>
    </row>
    <row r="2340" spans="1:5">
      <c r="A2340" s="127" t="s">
        <v>6199</v>
      </c>
      <c r="B2340" s="127">
        <v>55000</v>
      </c>
      <c r="C2340" s="127">
        <f t="shared" si="85"/>
        <v>1228000</v>
      </c>
      <c r="D2340" s="129">
        <f t="shared" si="86"/>
        <v>57750</v>
      </c>
      <c r="E2340" s="130" t="s">
        <v>6069</v>
      </c>
    </row>
    <row r="2341" spans="1:5">
      <c r="A2341" s="127" t="s">
        <v>6200</v>
      </c>
      <c r="B2341" s="127">
        <v>56000</v>
      </c>
      <c r="C2341" s="127">
        <f t="shared" si="85"/>
        <v>1250000</v>
      </c>
      <c r="D2341" s="129">
        <f t="shared" si="86"/>
        <v>58800</v>
      </c>
      <c r="E2341" s="130" t="s">
        <v>6069</v>
      </c>
    </row>
    <row r="2342" spans="1:5">
      <c r="A2342" s="127" t="s">
        <v>6201</v>
      </c>
      <c r="B2342" s="127">
        <v>57000</v>
      </c>
      <c r="C2342" s="127">
        <f t="shared" si="85"/>
        <v>1272000</v>
      </c>
      <c r="D2342" s="129">
        <f t="shared" si="86"/>
        <v>59850</v>
      </c>
      <c r="E2342" s="130" t="s">
        <v>6069</v>
      </c>
    </row>
    <row r="2343" spans="1:5">
      <c r="A2343" s="127" t="s">
        <v>6202</v>
      </c>
      <c r="B2343" s="127">
        <v>58000</v>
      </c>
      <c r="C2343" s="127">
        <f t="shared" si="85"/>
        <v>1294000</v>
      </c>
      <c r="D2343" s="129">
        <f t="shared" si="86"/>
        <v>60900</v>
      </c>
      <c r="E2343" s="130" t="s">
        <v>6069</v>
      </c>
    </row>
    <row r="2344" spans="1:5">
      <c r="A2344" s="127" t="s">
        <v>6203</v>
      </c>
      <c r="B2344" s="127">
        <v>59000</v>
      </c>
      <c r="C2344" s="127">
        <f t="shared" si="85"/>
        <v>1316000</v>
      </c>
      <c r="D2344" s="129">
        <f t="shared" si="86"/>
        <v>61950</v>
      </c>
      <c r="E2344" s="130" t="s">
        <v>6069</v>
      </c>
    </row>
    <row r="2345" spans="1:5">
      <c r="A2345" s="127" t="s">
        <v>6204</v>
      </c>
      <c r="B2345" s="127">
        <v>60000</v>
      </c>
      <c r="C2345" s="127">
        <f t="shared" si="85"/>
        <v>1338000</v>
      </c>
      <c r="D2345" s="129">
        <f t="shared" si="86"/>
        <v>63000</v>
      </c>
      <c r="E2345" s="130" t="s">
        <v>6069</v>
      </c>
    </row>
    <row r="2346" spans="1:5">
      <c r="A2346" s="127" t="s">
        <v>6205</v>
      </c>
      <c r="B2346" s="127">
        <v>61000</v>
      </c>
      <c r="C2346" s="127">
        <f t="shared" si="85"/>
        <v>1360000</v>
      </c>
      <c r="D2346" s="129">
        <f t="shared" si="86"/>
        <v>64050</v>
      </c>
      <c r="E2346" s="130" t="s">
        <v>6069</v>
      </c>
    </row>
    <row r="2347" spans="1:5">
      <c r="A2347" s="127" t="s">
        <v>6206</v>
      </c>
      <c r="B2347" s="127">
        <v>62000</v>
      </c>
      <c r="C2347" s="127">
        <f t="shared" si="85"/>
        <v>1382000</v>
      </c>
      <c r="D2347" s="129">
        <f t="shared" si="86"/>
        <v>65100</v>
      </c>
      <c r="E2347" s="130" t="s">
        <v>6069</v>
      </c>
    </row>
    <row r="2348" spans="1:5">
      <c r="A2348" s="127" t="s">
        <v>6207</v>
      </c>
      <c r="B2348" s="127">
        <v>63000</v>
      </c>
      <c r="C2348" s="127">
        <f t="shared" si="85"/>
        <v>1404000</v>
      </c>
      <c r="D2348" s="129">
        <f t="shared" si="86"/>
        <v>66150</v>
      </c>
      <c r="E2348" s="130" t="s">
        <v>6069</v>
      </c>
    </row>
    <row r="2349" spans="1:5">
      <c r="A2349" s="127" t="s">
        <v>6208</v>
      </c>
      <c r="B2349" s="127">
        <v>64000</v>
      </c>
      <c r="C2349" s="127">
        <f t="shared" si="85"/>
        <v>1426000</v>
      </c>
      <c r="D2349" s="129">
        <f t="shared" si="86"/>
        <v>67200</v>
      </c>
      <c r="E2349" s="130" t="s">
        <v>6069</v>
      </c>
    </row>
    <row r="2350" spans="1:5">
      <c r="A2350" s="127" t="s">
        <v>6209</v>
      </c>
      <c r="B2350" s="127">
        <v>65000</v>
      </c>
      <c r="C2350" s="127">
        <f t="shared" si="85"/>
        <v>1448000</v>
      </c>
      <c r="D2350" s="129">
        <f t="shared" si="86"/>
        <v>68250</v>
      </c>
      <c r="E2350" s="130" t="s">
        <v>6069</v>
      </c>
    </row>
    <row r="2351" spans="1:5">
      <c r="A2351" s="127" t="s">
        <v>6210</v>
      </c>
      <c r="B2351" s="127">
        <v>66000</v>
      </c>
      <c r="C2351" s="127">
        <f t="shared" si="85"/>
        <v>1470000</v>
      </c>
      <c r="D2351" s="129">
        <f t="shared" si="86"/>
        <v>69300</v>
      </c>
      <c r="E2351" s="130" t="s">
        <v>6069</v>
      </c>
    </row>
    <row r="2352" spans="1:5">
      <c r="A2352" s="127" t="s">
        <v>6211</v>
      </c>
      <c r="B2352" s="127">
        <v>67000</v>
      </c>
      <c r="C2352" s="127">
        <f t="shared" ref="C2352:C2415" si="87">C2351+22000</f>
        <v>1492000</v>
      </c>
      <c r="D2352" s="129">
        <f t="shared" si="86"/>
        <v>70350</v>
      </c>
      <c r="E2352" s="130" t="s">
        <v>6069</v>
      </c>
    </row>
    <row r="2353" spans="1:5">
      <c r="A2353" s="127" t="s">
        <v>6212</v>
      </c>
      <c r="B2353" s="127">
        <v>68000</v>
      </c>
      <c r="C2353" s="127">
        <f t="shared" si="87"/>
        <v>1514000</v>
      </c>
      <c r="D2353" s="129">
        <f t="shared" si="86"/>
        <v>71400</v>
      </c>
      <c r="E2353" s="130" t="s">
        <v>6069</v>
      </c>
    </row>
    <row r="2354" spans="1:5">
      <c r="A2354" s="127" t="s">
        <v>6213</v>
      </c>
      <c r="B2354" s="127">
        <v>69000</v>
      </c>
      <c r="C2354" s="127">
        <f t="shared" si="87"/>
        <v>1536000</v>
      </c>
      <c r="D2354" s="129">
        <f t="shared" si="86"/>
        <v>72450</v>
      </c>
      <c r="E2354" s="130" t="s">
        <v>6069</v>
      </c>
    </row>
    <row r="2355" spans="1:5">
      <c r="A2355" s="127" t="s">
        <v>6214</v>
      </c>
      <c r="B2355" s="127">
        <v>70000</v>
      </c>
      <c r="C2355" s="127">
        <f t="shared" si="87"/>
        <v>1558000</v>
      </c>
      <c r="D2355" s="129">
        <f t="shared" si="86"/>
        <v>73500</v>
      </c>
      <c r="E2355" s="130" t="s">
        <v>6069</v>
      </c>
    </row>
    <row r="2356" spans="1:5">
      <c r="A2356" s="127" t="s">
        <v>6215</v>
      </c>
      <c r="B2356" s="127">
        <v>71000</v>
      </c>
      <c r="C2356" s="127">
        <f t="shared" si="87"/>
        <v>1580000</v>
      </c>
      <c r="D2356" s="129">
        <f t="shared" si="86"/>
        <v>74550</v>
      </c>
      <c r="E2356" s="130" t="s">
        <v>6069</v>
      </c>
    </row>
    <row r="2357" spans="1:5">
      <c r="A2357" s="127" t="s">
        <v>6216</v>
      </c>
      <c r="B2357" s="127">
        <v>72000</v>
      </c>
      <c r="C2357" s="127">
        <f t="shared" si="87"/>
        <v>1602000</v>
      </c>
      <c r="D2357" s="129">
        <f t="shared" ref="D2357:D2420" si="88">SUM($G$2)*(B2357*0.001)</f>
        <v>75600</v>
      </c>
      <c r="E2357" s="130" t="s">
        <v>6069</v>
      </c>
    </row>
    <row r="2358" spans="1:5">
      <c r="A2358" s="127" t="s">
        <v>6217</v>
      </c>
      <c r="B2358" s="127">
        <v>73000</v>
      </c>
      <c r="C2358" s="127">
        <f t="shared" si="87"/>
        <v>1624000</v>
      </c>
      <c r="D2358" s="129">
        <f t="shared" si="88"/>
        <v>76650</v>
      </c>
      <c r="E2358" s="130" t="s">
        <v>6069</v>
      </c>
    </row>
    <row r="2359" spans="1:5">
      <c r="A2359" s="127" t="s">
        <v>6218</v>
      </c>
      <c r="B2359" s="127">
        <v>74000</v>
      </c>
      <c r="C2359" s="127">
        <f t="shared" si="87"/>
        <v>1646000</v>
      </c>
      <c r="D2359" s="129">
        <f t="shared" si="88"/>
        <v>77700</v>
      </c>
      <c r="E2359" s="130" t="s">
        <v>6069</v>
      </c>
    </row>
    <row r="2360" spans="1:5">
      <c r="A2360" s="127" t="s">
        <v>6219</v>
      </c>
      <c r="B2360" s="127">
        <v>75000</v>
      </c>
      <c r="C2360" s="127">
        <f t="shared" si="87"/>
        <v>1668000</v>
      </c>
      <c r="D2360" s="129">
        <f t="shared" si="88"/>
        <v>78750</v>
      </c>
      <c r="E2360" s="130" t="s">
        <v>6069</v>
      </c>
    </row>
    <row r="2361" spans="1:5">
      <c r="A2361" s="127" t="s">
        <v>6220</v>
      </c>
      <c r="B2361" s="127">
        <v>76000</v>
      </c>
      <c r="C2361" s="127">
        <f t="shared" si="87"/>
        <v>1690000</v>
      </c>
      <c r="D2361" s="129">
        <f t="shared" si="88"/>
        <v>79800</v>
      </c>
      <c r="E2361" s="130" t="s">
        <v>6069</v>
      </c>
    </row>
    <row r="2362" spans="1:5">
      <c r="A2362" s="127" t="s">
        <v>6221</v>
      </c>
      <c r="B2362" s="127">
        <v>77000</v>
      </c>
      <c r="C2362" s="127">
        <f t="shared" si="87"/>
        <v>1712000</v>
      </c>
      <c r="D2362" s="129">
        <f t="shared" si="88"/>
        <v>80850</v>
      </c>
      <c r="E2362" s="130" t="s">
        <v>6069</v>
      </c>
    </row>
    <row r="2363" spans="1:5">
      <c r="A2363" s="127" t="s">
        <v>6222</v>
      </c>
      <c r="B2363" s="127">
        <v>78000</v>
      </c>
      <c r="C2363" s="127">
        <f t="shared" si="87"/>
        <v>1734000</v>
      </c>
      <c r="D2363" s="129">
        <f t="shared" si="88"/>
        <v>81900</v>
      </c>
      <c r="E2363" s="130" t="s">
        <v>6069</v>
      </c>
    </row>
    <row r="2364" spans="1:5">
      <c r="A2364" s="127" t="s">
        <v>6223</v>
      </c>
      <c r="B2364" s="127">
        <v>79000</v>
      </c>
      <c r="C2364" s="127">
        <f t="shared" si="87"/>
        <v>1756000</v>
      </c>
      <c r="D2364" s="129">
        <f t="shared" si="88"/>
        <v>82950</v>
      </c>
      <c r="E2364" s="130" t="s">
        <v>6069</v>
      </c>
    </row>
    <row r="2365" spans="1:5">
      <c r="A2365" s="127" t="s">
        <v>6224</v>
      </c>
      <c r="B2365" s="127">
        <v>80000</v>
      </c>
      <c r="C2365" s="127">
        <f t="shared" si="87"/>
        <v>1778000</v>
      </c>
      <c r="D2365" s="129">
        <f t="shared" si="88"/>
        <v>84000</v>
      </c>
      <c r="E2365" s="130" t="s">
        <v>6069</v>
      </c>
    </row>
    <row r="2366" spans="1:5">
      <c r="A2366" s="127" t="s">
        <v>6225</v>
      </c>
      <c r="B2366" s="127">
        <v>81000</v>
      </c>
      <c r="C2366" s="127">
        <f t="shared" si="87"/>
        <v>1800000</v>
      </c>
      <c r="D2366" s="129">
        <f t="shared" si="88"/>
        <v>85050</v>
      </c>
      <c r="E2366" s="130" t="s">
        <v>6069</v>
      </c>
    </row>
    <row r="2367" spans="1:5">
      <c r="A2367" s="127" t="s">
        <v>6226</v>
      </c>
      <c r="B2367" s="127">
        <v>82000</v>
      </c>
      <c r="C2367" s="127">
        <f t="shared" si="87"/>
        <v>1822000</v>
      </c>
      <c r="D2367" s="129">
        <f t="shared" si="88"/>
        <v>86100</v>
      </c>
      <c r="E2367" s="130" t="s">
        <v>6069</v>
      </c>
    </row>
    <row r="2368" spans="1:5">
      <c r="A2368" s="127" t="s">
        <v>6227</v>
      </c>
      <c r="B2368" s="127">
        <v>83000</v>
      </c>
      <c r="C2368" s="127">
        <f t="shared" si="87"/>
        <v>1844000</v>
      </c>
      <c r="D2368" s="129">
        <f t="shared" si="88"/>
        <v>87150</v>
      </c>
      <c r="E2368" s="130" t="s">
        <v>6069</v>
      </c>
    </row>
    <row r="2369" spans="1:5">
      <c r="A2369" s="127" t="s">
        <v>6228</v>
      </c>
      <c r="B2369" s="127">
        <v>84000</v>
      </c>
      <c r="C2369" s="127">
        <f t="shared" si="87"/>
        <v>1866000</v>
      </c>
      <c r="D2369" s="129">
        <f t="shared" si="88"/>
        <v>88200</v>
      </c>
      <c r="E2369" s="130" t="s">
        <v>6069</v>
      </c>
    </row>
    <row r="2370" spans="1:5">
      <c r="A2370" s="127" t="s">
        <v>6229</v>
      </c>
      <c r="B2370" s="127">
        <v>85000</v>
      </c>
      <c r="C2370" s="127">
        <f t="shared" si="87"/>
        <v>1888000</v>
      </c>
      <c r="D2370" s="129">
        <f t="shared" si="88"/>
        <v>89250</v>
      </c>
      <c r="E2370" s="130" t="s">
        <v>6069</v>
      </c>
    </row>
    <row r="2371" spans="1:5">
      <c r="A2371" s="127" t="s">
        <v>6230</v>
      </c>
      <c r="B2371" s="127">
        <v>86000</v>
      </c>
      <c r="C2371" s="127">
        <f t="shared" si="87"/>
        <v>1910000</v>
      </c>
      <c r="D2371" s="129">
        <f t="shared" si="88"/>
        <v>90300</v>
      </c>
      <c r="E2371" s="130" t="s">
        <v>6069</v>
      </c>
    </row>
    <row r="2372" spans="1:5">
      <c r="A2372" s="127" t="s">
        <v>6231</v>
      </c>
      <c r="B2372" s="127">
        <v>87000</v>
      </c>
      <c r="C2372" s="127">
        <f t="shared" si="87"/>
        <v>1932000</v>
      </c>
      <c r="D2372" s="129">
        <f t="shared" si="88"/>
        <v>91350</v>
      </c>
      <c r="E2372" s="130" t="s">
        <v>6069</v>
      </c>
    </row>
    <row r="2373" spans="1:5">
      <c r="A2373" s="127" t="s">
        <v>6232</v>
      </c>
      <c r="B2373" s="127">
        <v>88000</v>
      </c>
      <c r="C2373" s="127">
        <f t="shared" si="87"/>
        <v>1954000</v>
      </c>
      <c r="D2373" s="129">
        <f t="shared" si="88"/>
        <v>92400</v>
      </c>
      <c r="E2373" s="130" t="s">
        <v>6069</v>
      </c>
    </row>
    <row r="2374" spans="1:5">
      <c r="A2374" s="127" t="s">
        <v>6233</v>
      </c>
      <c r="B2374" s="127">
        <v>89000</v>
      </c>
      <c r="C2374" s="127">
        <f t="shared" si="87"/>
        <v>1976000</v>
      </c>
      <c r="D2374" s="129">
        <f t="shared" si="88"/>
        <v>93450</v>
      </c>
      <c r="E2374" s="130" t="s">
        <v>6069</v>
      </c>
    </row>
    <row r="2375" spans="1:5">
      <c r="A2375" s="127" t="s">
        <v>6234</v>
      </c>
      <c r="B2375" s="127">
        <v>90000</v>
      </c>
      <c r="C2375" s="127">
        <f t="shared" si="87"/>
        <v>1998000</v>
      </c>
      <c r="D2375" s="129">
        <f t="shared" si="88"/>
        <v>94500</v>
      </c>
      <c r="E2375" s="130" t="s">
        <v>6069</v>
      </c>
    </row>
    <row r="2376" spans="1:5">
      <c r="A2376" s="127" t="s">
        <v>6235</v>
      </c>
      <c r="B2376" s="127">
        <v>91000</v>
      </c>
      <c r="C2376" s="127">
        <f t="shared" si="87"/>
        <v>2020000</v>
      </c>
      <c r="D2376" s="129">
        <f t="shared" si="88"/>
        <v>95550</v>
      </c>
      <c r="E2376" s="130" t="s">
        <v>6069</v>
      </c>
    </row>
    <row r="2377" spans="1:5">
      <c r="A2377" s="127" t="s">
        <v>6236</v>
      </c>
      <c r="B2377" s="127">
        <v>92000</v>
      </c>
      <c r="C2377" s="127">
        <f t="shared" si="87"/>
        <v>2042000</v>
      </c>
      <c r="D2377" s="129">
        <f t="shared" si="88"/>
        <v>96600</v>
      </c>
      <c r="E2377" s="130" t="s">
        <v>6069</v>
      </c>
    </row>
    <row r="2378" spans="1:5">
      <c r="A2378" s="127" t="s">
        <v>6237</v>
      </c>
      <c r="B2378" s="127">
        <v>93000</v>
      </c>
      <c r="C2378" s="127">
        <f t="shared" si="87"/>
        <v>2064000</v>
      </c>
      <c r="D2378" s="129">
        <f t="shared" si="88"/>
        <v>97650</v>
      </c>
      <c r="E2378" s="130" t="s">
        <v>6069</v>
      </c>
    </row>
    <row r="2379" spans="1:5">
      <c r="A2379" s="127" t="s">
        <v>6238</v>
      </c>
      <c r="B2379" s="127">
        <v>94000</v>
      </c>
      <c r="C2379" s="127">
        <f t="shared" si="87"/>
        <v>2086000</v>
      </c>
      <c r="D2379" s="129">
        <f t="shared" si="88"/>
        <v>98700</v>
      </c>
      <c r="E2379" s="130" t="s">
        <v>6069</v>
      </c>
    </row>
    <row r="2380" spans="1:5">
      <c r="A2380" s="127" t="s">
        <v>6239</v>
      </c>
      <c r="B2380" s="127">
        <v>95000</v>
      </c>
      <c r="C2380" s="127">
        <f t="shared" si="87"/>
        <v>2108000</v>
      </c>
      <c r="D2380" s="129">
        <f t="shared" si="88"/>
        <v>99750</v>
      </c>
      <c r="E2380" s="130" t="s">
        <v>6069</v>
      </c>
    </row>
    <row r="2381" spans="1:5">
      <c r="A2381" s="127" t="s">
        <v>6240</v>
      </c>
      <c r="B2381" s="127">
        <v>96000</v>
      </c>
      <c r="C2381" s="127">
        <f t="shared" si="87"/>
        <v>2130000</v>
      </c>
      <c r="D2381" s="129">
        <f t="shared" si="88"/>
        <v>100800</v>
      </c>
      <c r="E2381" s="130" t="s">
        <v>6069</v>
      </c>
    </row>
    <row r="2382" spans="1:5">
      <c r="A2382" s="127" t="s">
        <v>6241</v>
      </c>
      <c r="B2382" s="127">
        <v>97000</v>
      </c>
      <c r="C2382" s="127">
        <f t="shared" si="87"/>
        <v>2152000</v>
      </c>
      <c r="D2382" s="129">
        <f t="shared" si="88"/>
        <v>101850</v>
      </c>
      <c r="E2382" s="130" t="s">
        <v>6069</v>
      </c>
    </row>
    <row r="2383" spans="1:5">
      <c r="A2383" s="127" t="s">
        <v>6242</v>
      </c>
      <c r="B2383" s="127">
        <v>98000</v>
      </c>
      <c r="C2383" s="127">
        <f t="shared" si="87"/>
        <v>2174000</v>
      </c>
      <c r="D2383" s="129">
        <f t="shared" si="88"/>
        <v>102900</v>
      </c>
      <c r="E2383" s="130" t="s">
        <v>6069</v>
      </c>
    </row>
    <row r="2384" spans="1:5">
      <c r="A2384" s="127" t="s">
        <v>6243</v>
      </c>
      <c r="B2384" s="127">
        <v>99000</v>
      </c>
      <c r="C2384" s="127">
        <f t="shared" si="87"/>
        <v>2196000</v>
      </c>
      <c r="D2384" s="129">
        <f t="shared" si="88"/>
        <v>103950</v>
      </c>
      <c r="E2384" s="130" t="s">
        <v>6069</v>
      </c>
    </row>
    <row r="2385" spans="1:5">
      <c r="A2385" s="127" t="s">
        <v>6244</v>
      </c>
      <c r="B2385" s="127">
        <v>100000</v>
      </c>
      <c r="C2385" s="127">
        <f t="shared" si="87"/>
        <v>2218000</v>
      </c>
      <c r="D2385" s="129">
        <f t="shared" si="88"/>
        <v>105000</v>
      </c>
      <c r="E2385" s="130" t="s">
        <v>6069</v>
      </c>
    </row>
    <row r="2386" spans="1:5">
      <c r="A2386" s="127" t="s">
        <v>6245</v>
      </c>
      <c r="B2386" s="127">
        <v>101000</v>
      </c>
      <c r="C2386" s="127">
        <f t="shared" si="87"/>
        <v>2240000</v>
      </c>
      <c r="D2386" s="129">
        <f t="shared" si="88"/>
        <v>106050</v>
      </c>
      <c r="E2386" s="130" t="s">
        <v>6069</v>
      </c>
    </row>
    <row r="2387" spans="1:5">
      <c r="A2387" s="127" t="s">
        <v>6246</v>
      </c>
      <c r="B2387" s="127">
        <v>102000</v>
      </c>
      <c r="C2387" s="127">
        <f t="shared" si="87"/>
        <v>2262000</v>
      </c>
      <c r="D2387" s="129">
        <f t="shared" si="88"/>
        <v>107100</v>
      </c>
      <c r="E2387" s="130" t="s">
        <v>6069</v>
      </c>
    </row>
    <row r="2388" spans="1:5">
      <c r="A2388" s="127" t="s">
        <v>6247</v>
      </c>
      <c r="B2388" s="127">
        <v>103000</v>
      </c>
      <c r="C2388" s="127">
        <f t="shared" si="87"/>
        <v>2284000</v>
      </c>
      <c r="D2388" s="129">
        <f t="shared" si="88"/>
        <v>108150</v>
      </c>
      <c r="E2388" s="130" t="s">
        <v>6069</v>
      </c>
    </row>
    <row r="2389" spans="1:5">
      <c r="A2389" s="127" t="s">
        <v>6248</v>
      </c>
      <c r="B2389" s="127">
        <v>104000</v>
      </c>
      <c r="C2389" s="127">
        <f t="shared" si="87"/>
        <v>2306000</v>
      </c>
      <c r="D2389" s="129">
        <f t="shared" si="88"/>
        <v>109200</v>
      </c>
      <c r="E2389" s="130" t="s">
        <v>6069</v>
      </c>
    </row>
    <row r="2390" spans="1:5">
      <c r="A2390" s="127" t="s">
        <v>6249</v>
      </c>
      <c r="B2390" s="127">
        <v>105000</v>
      </c>
      <c r="C2390" s="127">
        <f t="shared" si="87"/>
        <v>2328000</v>
      </c>
      <c r="D2390" s="129">
        <f t="shared" si="88"/>
        <v>110250</v>
      </c>
      <c r="E2390" s="130" t="s">
        <v>6069</v>
      </c>
    </row>
    <row r="2391" spans="1:5">
      <c r="A2391" s="127" t="s">
        <v>6250</v>
      </c>
      <c r="B2391" s="127">
        <v>106000</v>
      </c>
      <c r="C2391" s="127">
        <f t="shared" si="87"/>
        <v>2350000</v>
      </c>
      <c r="D2391" s="129">
        <f t="shared" si="88"/>
        <v>111300</v>
      </c>
      <c r="E2391" s="130" t="s">
        <v>6069</v>
      </c>
    </row>
    <row r="2392" spans="1:5">
      <c r="A2392" s="127" t="s">
        <v>6251</v>
      </c>
      <c r="B2392" s="127">
        <v>107000</v>
      </c>
      <c r="C2392" s="127">
        <f t="shared" si="87"/>
        <v>2372000</v>
      </c>
      <c r="D2392" s="129">
        <f t="shared" si="88"/>
        <v>112350</v>
      </c>
      <c r="E2392" s="130" t="s">
        <v>6069</v>
      </c>
    </row>
    <row r="2393" spans="1:5">
      <c r="A2393" s="127" t="s">
        <v>6252</v>
      </c>
      <c r="B2393" s="127">
        <v>108000</v>
      </c>
      <c r="C2393" s="127">
        <f t="shared" si="87"/>
        <v>2394000</v>
      </c>
      <c r="D2393" s="129">
        <f t="shared" si="88"/>
        <v>113400</v>
      </c>
      <c r="E2393" s="130" t="s">
        <v>6069</v>
      </c>
    </row>
    <row r="2394" spans="1:5">
      <c r="A2394" s="127" t="s">
        <v>6253</v>
      </c>
      <c r="B2394" s="127">
        <v>109000</v>
      </c>
      <c r="C2394" s="127">
        <f t="shared" si="87"/>
        <v>2416000</v>
      </c>
      <c r="D2394" s="129">
        <f t="shared" si="88"/>
        <v>114450</v>
      </c>
      <c r="E2394" s="130" t="s">
        <v>6069</v>
      </c>
    </row>
    <row r="2395" spans="1:5">
      <c r="A2395" s="127" t="s">
        <v>6254</v>
      </c>
      <c r="B2395" s="127">
        <v>110000</v>
      </c>
      <c r="C2395" s="127">
        <f t="shared" si="87"/>
        <v>2438000</v>
      </c>
      <c r="D2395" s="129">
        <f t="shared" si="88"/>
        <v>115500</v>
      </c>
      <c r="E2395" s="130" t="s">
        <v>6069</v>
      </c>
    </row>
    <row r="2396" spans="1:5">
      <c r="A2396" s="127" t="s">
        <v>6255</v>
      </c>
      <c r="B2396" s="127">
        <v>111000</v>
      </c>
      <c r="C2396" s="127">
        <f t="shared" si="87"/>
        <v>2460000</v>
      </c>
      <c r="D2396" s="129">
        <f t="shared" si="88"/>
        <v>116550</v>
      </c>
      <c r="E2396" s="130" t="s">
        <v>6069</v>
      </c>
    </row>
    <row r="2397" spans="1:5">
      <c r="A2397" s="127" t="s">
        <v>6256</v>
      </c>
      <c r="B2397" s="127">
        <v>112000</v>
      </c>
      <c r="C2397" s="127">
        <f t="shared" si="87"/>
        <v>2482000</v>
      </c>
      <c r="D2397" s="129">
        <f t="shared" si="88"/>
        <v>117600</v>
      </c>
      <c r="E2397" s="130" t="s">
        <v>6069</v>
      </c>
    </row>
    <row r="2398" spans="1:5">
      <c r="A2398" s="127" t="s">
        <v>6257</v>
      </c>
      <c r="B2398" s="127">
        <v>113000</v>
      </c>
      <c r="C2398" s="127">
        <f t="shared" si="87"/>
        <v>2504000</v>
      </c>
      <c r="D2398" s="129">
        <f t="shared" si="88"/>
        <v>118650</v>
      </c>
      <c r="E2398" s="130" t="s">
        <v>6069</v>
      </c>
    </row>
    <row r="2399" spans="1:5">
      <c r="A2399" s="127" t="s">
        <v>6258</v>
      </c>
      <c r="B2399" s="127">
        <v>114000</v>
      </c>
      <c r="C2399" s="127">
        <f t="shared" si="87"/>
        <v>2526000</v>
      </c>
      <c r="D2399" s="129">
        <f t="shared" si="88"/>
        <v>119700</v>
      </c>
      <c r="E2399" s="130" t="s">
        <v>6069</v>
      </c>
    </row>
    <row r="2400" spans="1:5">
      <c r="A2400" s="127" t="s">
        <v>6259</v>
      </c>
      <c r="B2400" s="127">
        <v>115000</v>
      </c>
      <c r="C2400" s="127">
        <f t="shared" si="87"/>
        <v>2548000</v>
      </c>
      <c r="D2400" s="129">
        <f t="shared" si="88"/>
        <v>120750</v>
      </c>
      <c r="E2400" s="130" t="s">
        <v>6069</v>
      </c>
    </row>
    <row r="2401" spans="1:5">
      <c r="A2401" s="127" t="s">
        <v>6260</v>
      </c>
      <c r="B2401" s="127">
        <v>116000</v>
      </c>
      <c r="C2401" s="127">
        <f t="shared" si="87"/>
        <v>2570000</v>
      </c>
      <c r="D2401" s="129">
        <f t="shared" si="88"/>
        <v>121800</v>
      </c>
      <c r="E2401" s="130" t="s">
        <v>6069</v>
      </c>
    </row>
    <row r="2402" spans="1:5">
      <c r="A2402" s="127" t="s">
        <v>6261</v>
      </c>
      <c r="B2402" s="127">
        <v>117000</v>
      </c>
      <c r="C2402" s="127">
        <f t="shared" si="87"/>
        <v>2592000</v>
      </c>
      <c r="D2402" s="129">
        <f t="shared" si="88"/>
        <v>122850</v>
      </c>
      <c r="E2402" s="130" t="s">
        <v>6069</v>
      </c>
    </row>
    <row r="2403" spans="1:5">
      <c r="A2403" s="127" t="s">
        <v>6262</v>
      </c>
      <c r="B2403" s="127">
        <v>118000</v>
      </c>
      <c r="C2403" s="127">
        <f t="shared" si="87"/>
        <v>2614000</v>
      </c>
      <c r="D2403" s="129">
        <f t="shared" si="88"/>
        <v>123900</v>
      </c>
      <c r="E2403" s="130" t="s">
        <v>6069</v>
      </c>
    </row>
    <row r="2404" spans="1:5">
      <c r="A2404" s="127" t="s">
        <v>6263</v>
      </c>
      <c r="B2404" s="127">
        <v>119000</v>
      </c>
      <c r="C2404" s="127">
        <f t="shared" si="87"/>
        <v>2636000</v>
      </c>
      <c r="D2404" s="129">
        <f t="shared" si="88"/>
        <v>124950</v>
      </c>
      <c r="E2404" s="130" t="s">
        <v>6069</v>
      </c>
    </row>
    <row r="2405" spans="1:5">
      <c r="A2405" s="127" t="s">
        <v>6264</v>
      </c>
      <c r="B2405" s="127">
        <v>120000</v>
      </c>
      <c r="C2405" s="127">
        <f t="shared" si="87"/>
        <v>2658000</v>
      </c>
      <c r="D2405" s="129">
        <f t="shared" si="88"/>
        <v>126000</v>
      </c>
      <c r="E2405" s="130" t="s">
        <v>6069</v>
      </c>
    </row>
    <row r="2406" spans="1:5">
      <c r="A2406" s="127" t="s">
        <v>6265</v>
      </c>
      <c r="B2406" s="127">
        <v>121000</v>
      </c>
      <c r="C2406" s="127">
        <f t="shared" si="87"/>
        <v>2680000</v>
      </c>
      <c r="D2406" s="129">
        <f t="shared" si="88"/>
        <v>127050</v>
      </c>
      <c r="E2406" s="130" t="s">
        <v>6069</v>
      </c>
    </row>
    <row r="2407" spans="1:5">
      <c r="A2407" s="127" t="s">
        <v>6266</v>
      </c>
      <c r="B2407" s="127">
        <v>122000</v>
      </c>
      <c r="C2407" s="127">
        <f t="shared" si="87"/>
        <v>2702000</v>
      </c>
      <c r="D2407" s="129">
        <f t="shared" si="88"/>
        <v>128100</v>
      </c>
      <c r="E2407" s="130" t="s">
        <v>6069</v>
      </c>
    </row>
    <row r="2408" spans="1:5">
      <c r="A2408" s="127" t="s">
        <v>6267</v>
      </c>
      <c r="B2408" s="127">
        <v>123000</v>
      </c>
      <c r="C2408" s="127">
        <f t="shared" si="87"/>
        <v>2724000</v>
      </c>
      <c r="D2408" s="129">
        <f t="shared" si="88"/>
        <v>129150</v>
      </c>
      <c r="E2408" s="130" t="s">
        <v>6069</v>
      </c>
    </row>
    <row r="2409" spans="1:5">
      <c r="A2409" s="127" t="s">
        <v>6268</v>
      </c>
      <c r="B2409" s="127">
        <v>124000</v>
      </c>
      <c r="C2409" s="127">
        <f t="shared" si="87"/>
        <v>2746000</v>
      </c>
      <c r="D2409" s="129">
        <f t="shared" si="88"/>
        <v>130200</v>
      </c>
      <c r="E2409" s="130" t="s">
        <v>6069</v>
      </c>
    </row>
    <row r="2410" spans="1:5">
      <c r="A2410" s="127" t="s">
        <v>6269</v>
      </c>
      <c r="B2410" s="127">
        <v>125000</v>
      </c>
      <c r="C2410" s="127">
        <f t="shared" si="87"/>
        <v>2768000</v>
      </c>
      <c r="D2410" s="129">
        <f t="shared" si="88"/>
        <v>131250</v>
      </c>
      <c r="E2410" s="130" t="s">
        <v>6069</v>
      </c>
    </row>
    <row r="2411" spans="1:5">
      <c r="A2411" s="127" t="s">
        <v>6270</v>
      </c>
      <c r="B2411" s="127">
        <v>126000</v>
      </c>
      <c r="C2411" s="127">
        <f t="shared" si="87"/>
        <v>2790000</v>
      </c>
      <c r="D2411" s="129">
        <f t="shared" si="88"/>
        <v>132300</v>
      </c>
      <c r="E2411" s="130" t="s">
        <v>6069</v>
      </c>
    </row>
    <row r="2412" spans="1:5">
      <c r="A2412" s="127" t="s">
        <v>6271</v>
      </c>
      <c r="B2412" s="127">
        <v>127000</v>
      </c>
      <c r="C2412" s="127">
        <f t="shared" si="87"/>
        <v>2812000</v>
      </c>
      <c r="D2412" s="129">
        <f t="shared" si="88"/>
        <v>133350</v>
      </c>
      <c r="E2412" s="130" t="s">
        <v>6069</v>
      </c>
    </row>
    <row r="2413" spans="1:5">
      <c r="A2413" s="127" t="s">
        <v>6272</v>
      </c>
      <c r="B2413" s="127">
        <v>128000</v>
      </c>
      <c r="C2413" s="127">
        <f t="shared" si="87"/>
        <v>2834000</v>
      </c>
      <c r="D2413" s="129">
        <f t="shared" si="88"/>
        <v>134400</v>
      </c>
      <c r="E2413" s="130" t="s">
        <v>6069</v>
      </c>
    </row>
    <row r="2414" spans="1:5">
      <c r="A2414" s="127" t="s">
        <v>6273</v>
      </c>
      <c r="B2414" s="127">
        <v>129000</v>
      </c>
      <c r="C2414" s="127">
        <f t="shared" si="87"/>
        <v>2856000</v>
      </c>
      <c r="D2414" s="129">
        <f t="shared" si="88"/>
        <v>135450</v>
      </c>
      <c r="E2414" s="130" t="s">
        <v>6069</v>
      </c>
    </row>
    <row r="2415" spans="1:5">
      <c r="A2415" s="127" t="s">
        <v>6274</v>
      </c>
      <c r="B2415" s="127">
        <v>130000</v>
      </c>
      <c r="C2415" s="127">
        <f t="shared" si="87"/>
        <v>2878000</v>
      </c>
      <c r="D2415" s="129">
        <f t="shared" si="88"/>
        <v>136500</v>
      </c>
      <c r="E2415" s="130" t="s">
        <v>6069</v>
      </c>
    </row>
    <row r="2416" spans="1:5">
      <c r="A2416" s="127" t="s">
        <v>6275</v>
      </c>
      <c r="B2416" s="127">
        <v>131000</v>
      </c>
      <c r="C2416" s="127">
        <f t="shared" ref="C2416:C2479" si="89">C2415+22000</f>
        <v>2900000</v>
      </c>
      <c r="D2416" s="129">
        <f t="shared" si="88"/>
        <v>137550</v>
      </c>
      <c r="E2416" s="130" t="s">
        <v>6069</v>
      </c>
    </row>
    <row r="2417" spans="1:5">
      <c r="A2417" s="127" t="s">
        <v>6276</v>
      </c>
      <c r="B2417" s="127">
        <v>132000</v>
      </c>
      <c r="C2417" s="127">
        <f t="shared" si="89"/>
        <v>2922000</v>
      </c>
      <c r="D2417" s="129">
        <f t="shared" si="88"/>
        <v>138600</v>
      </c>
      <c r="E2417" s="130" t="s">
        <v>6069</v>
      </c>
    </row>
    <row r="2418" spans="1:5">
      <c r="A2418" s="127" t="s">
        <v>6277</v>
      </c>
      <c r="B2418" s="127">
        <v>133000</v>
      </c>
      <c r="C2418" s="127">
        <f t="shared" si="89"/>
        <v>2944000</v>
      </c>
      <c r="D2418" s="129">
        <f t="shared" si="88"/>
        <v>139650</v>
      </c>
      <c r="E2418" s="130" t="s">
        <v>6069</v>
      </c>
    </row>
    <row r="2419" spans="1:5">
      <c r="A2419" s="127" t="s">
        <v>6278</v>
      </c>
      <c r="B2419" s="127">
        <v>134000</v>
      </c>
      <c r="C2419" s="127">
        <f t="shared" si="89"/>
        <v>2966000</v>
      </c>
      <c r="D2419" s="129">
        <f t="shared" si="88"/>
        <v>140700</v>
      </c>
      <c r="E2419" s="130" t="s">
        <v>6069</v>
      </c>
    </row>
    <row r="2420" spans="1:5">
      <c r="A2420" s="127" t="s">
        <v>6279</v>
      </c>
      <c r="B2420" s="127">
        <v>135000</v>
      </c>
      <c r="C2420" s="127">
        <f t="shared" si="89"/>
        <v>2988000</v>
      </c>
      <c r="D2420" s="129">
        <f t="shared" si="88"/>
        <v>141750</v>
      </c>
      <c r="E2420" s="130" t="s">
        <v>6069</v>
      </c>
    </row>
    <row r="2421" spans="1:5">
      <c r="A2421" s="127" t="s">
        <v>6280</v>
      </c>
      <c r="B2421" s="127">
        <v>136000</v>
      </c>
      <c r="C2421" s="127">
        <f t="shared" si="89"/>
        <v>3010000</v>
      </c>
      <c r="D2421" s="129">
        <f t="shared" ref="D2421:D2484" si="90">SUM($G$2)*(B2421*0.001)</f>
        <v>142800</v>
      </c>
      <c r="E2421" s="130" t="s">
        <v>6069</v>
      </c>
    </row>
    <row r="2422" spans="1:5">
      <c r="A2422" s="127" t="s">
        <v>6281</v>
      </c>
      <c r="B2422" s="127">
        <v>137000</v>
      </c>
      <c r="C2422" s="127">
        <f t="shared" si="89"/>
        <v>3032000</v>
      </c>
      <c r="D2422" s="129">
        <f t="shared" si="90"/>
        <v>143850</v>
      </c>
      <c r="E2422" s="130" t="s">
        <v>6069</v>
      </c>
    </row>
    <row r="2423" spans="1:5">
      <c r="A2423" s="127" t="s">
        <v>6282</v>
      </c>
      <c r="B2423" s="127">
        <v>138000</v>
      </c>
      <c r="C2423" s="127">
        <f t="shared" si="89"/>
        <v>3054000</v>
      </c>
      <c r="D2423" s="129">
        <f t="shared" si="90"/>
        <v>144900</v>
      </c>
      <c r="E2423" s="130" t="s">
        <v>6069</v>
      </c>
    </row>
    <row r="2424" spans="1:5">
      <c r="A2424" s="127" t="s">
        <v>6283</v>
      </c>
      <c r="B2424" s="127">
        <v>139000</v>
      </c>
      <c r="C2424" s="127">
        <f t="shared" si="89"/>
        <v>3076000</v>
      </c>
      <c r="D2424" s="129">
        <f t="shared" si="90"/>
        <v>145950</v>
      </c>
      <c r="E2424" s="130" t="s">
        <v>6069</v>
      </c>
    </row>
    <row r="2425" spans="1:5">
      <c r="A2425" s="127" t="s">
        <v>6284</v>
      </c>
      <c r="B2425" s="127">
        <v>140000</v>
      </c>
      <c r="C2425" s="127">
        <f t="shared" si="89"/>
        <v>3098000</v>
      </c>
      <c r="D2425" s="129">
        <f t="shared" si="90"/>
        <v>147000</v>
      </c>
      <c r="E2425" s="130" t="s">
        <v>6069</v>
      </c>
    </row>
    <row r="2426" spans="1:5">
      <c r="A2426" s="127" t="s">
        <v>6285</v>
      </c>
      <c r="B2426" s="127">
        <v>141000</v>
      </c>
      <c r="C2426" s="127">
        <f t="shared" si="89"/>
        <v>3120000</v>
      </c>
      <c r="D2426" s="129">
        <f t="shared" si="90"/>
        <v>148050</v>
      </c>
      <c r="E2426" s="130" t="s">
        <v>6069</v>
      </c>
    </row>
    <row r="2427" spans="1:5">
      <c r="A2427" s="127" t="s">
        <v>6286</v>
      </c>
      <c r="B2427" s="127">
        <v>142000</v>
      </c>
      <c r="C2427" s="127">
        <f t="shared" si="89"/>
        <v>3142000</v>
      </c>
      <c r="D2427" s="129">
        <f t="shared" si="90"/>
        <v>149100</v>
      </c>
      <c r="E2427" s="130" t="s">
        <v>6069</v>
      </c>
    </row>
    <row r="2428" spans="1:5">
      <c r="A2428" s="127" t="s">
        <v>6287</v>
      </c>
      <c r="B2428" s="127">
        <v>143000</v>
      </c>
      <c r="C2428" s="127">
        <f t="shared" si="89"/>
        <v>3164000</v>
      </c>
      <c r="D2428" s="129">
        <f t="shared" si="90"/>
        <v>150150</v>
      </c>
      <c r="E2428" s="130" t="s">
        <v>6069</v>
      </c>
    </row>
    <row r="2429" spans="1:5">
      <c r="A2429" s="127" t="s">
        <v>6288</v>
      </c>
      <c r="B2429" s="127">
        <v>144000</v>
      </c>
      <c r="C2429" s="127">
        <f t="shared" si="89"/>
        <v>3186000</v>
      </c>
      <c r="D2429" s="129">
        <f t="shared" si="90"/>
        <v>151200</v>
      </c>
      <c r="E2429" s="130" t="s">
        <v>6069</v>
      </c>
    </row>
    <row r="2430" spans="1:5">
      <c r="A2430" s="127" t="s">
        <v>6289</v>
      </c>
      <c r="B2430" s="127">
        <v>145000</v>
      </c>
      <c r="C2430" s="127">
        <f t="shared" si="89"/>
        <v>3208000</v>
      </c>
      <c r="D2430" s="129">
        <f t="shared" si="90"/>
        <v>152250</v>
      </c>
      <c r="E2430" s="130" t="s">
        <v>6069</v>
      </c>
    </row>
    <row r="2431" spans="1:5">
      <c r="A2431" s="127" t="s">
        <v>6290</v>
      </c>
      <c r="B2431" s="127">
        <v>146000</v>
      </c>
      <c r="C2431" s="127">
        <f t="shared" si="89"/>
        <v>3230000</v>
      </c>
      <c r="D2431" s="129">
        <f t="shared" si="90"/>
        <v>153300</v>
      </c>
      <c r="E2431" s="130" t="s">
        <v>6069</v>
      </c>
    </row>
    <row r="2432" spans="1:5">
      <c r="A2432" s="127" t="s">
        <v>6291</v>
      </c>
      <c r="B2432" s="127">
        <v>147000</v>
      </c>
      <c r="C2432" s="127">
        <f t="shared" si="89"/>
        <v>3252000</v>
      </c>
      <c r="D2432" s="129">
        <f t="shared" si="90"/>
        <v>154350</v>
      </c>
      <c r="E2432" s="130" t="s">
        <v>6069</v>
      </c>
    </row>
    <row r="2433" spans="1:5">
      <c r="A2433" s="127" t="s">
        <v>6292</v>
      </c>
      <c r="B2433" s="127">
        <v>148000</v>
      </c>
      <c r="C2433" s="127">
        <f t="shared" si="89"/>
        <v>3274000</v>
      </c>
      <c r="D2433" s="129">
        <f t="shared" si="90"/>
        <v>155400</v>
      </c>
      <c r="E2433" s="130" t="s">
        <v>6069</v>
      </c>
    </row>
    <row r="2434" spans="1:5">
      <c r="A2434" s="127" t="s">
        <v>6293</v>
      </c>
      <c r="B2434" s="127">
        <v>149000</v>
      </c>
      <c r="C2434" s="127">
        <f t="shared" si="89"/>
        <v>3296000</v>
      </c>
      <c r="D2434" s="129">
        <f t="shared" si="90"/>
        <v>156450</v>
      </c>
      <c r="E2434" s="130" t="s">
        <v>6069</v>
      </c>
    </row>
    <row r="2435" spans="1:5">
      <c r="A2435" s="127" t="s">
        <v>6294</v>
      </c>
      <c r="B2435" s="127">
        <v>150000</v>
      </c>
      <c r="C2435" s="127">
        <f t="shared" si="89"/>
        <v>3318000</v>
      </c>
      <c r="D2435" s="129">
        <f t="shared" si="90"/>
        <v>157500</v>
      </c>
      <c r="E2435" s="130" t="s">
        <v>6069</v>
      </c>
    </row>
    <row r="2436" spans="1:5">
      <c r="A2436" s="127" t="s">
        <v>6295</v>
      </c>
      <c r="B2436" s="127">
        <v>151000</v>
      </c>
      <c r="C2436" s="127">
        <f t="shared" si="89"/>
        <v>3340000</v>
      </c>
      <c r="D2436" s="129">
        <f t="shared" si="90"/>
        <v>158550</v>
      </c>
      <c r="E2436" s="130" t="s">
        <v>6069</v>
      </c>
    </row>
    <row r="2437" spans="1:5">
      <c r="A2437" s="127" t="s">
        <v>6296</v>
      </c>
      <c r="B2437" s="127">
        <v>152000</v>
      </c>
      <c r="C2437" s="127">
        <f t="shared" si="89"/>
        <v>3362000</v>
      </c>
      <c r="D2437" s="129">
        <f t="shared" si="90"/>
        <v>159600</v>
      </c>
      <c r="E2437" s="130" t="s">
        <v>6069</v>
      </c>
    </row>
    <row r="2438" spans="1:5">
      <c r="A2438" s="127" t="s">
        <v>6297</v>
      </c>
      <c r="B2438" s="127">
        <v>153000</v>
      </c>
      <c r="C2438" s="127">
        <f t="shared" si="89"/>
        <v>3384000</v>
      </c>
      <c r="D2438" s="129">
        <f t="shared" si="90"/>
        <v>160650</v>
      </c>
      <c r="E2438" s="130" t="s">
        <v>6069</v>
      </c>
    </row>
    <row r="2439" spans="1:5">
      <c r="A2439" s="127" t="s">
        <v>6298</v>
      </c>
      <c r="B2439" s="127">
        <v>154000</v>
      </c>
      <c r="C2439" s="127">
        <f t="shared" si="89"/>
        <v>3406000</v>
      </c>
      <c r="D2439" s="129">
        <f t="shared" si="90"/>
        <v>161700</v>
      </c>
      <c r="E2439" s="130" t="s">
        <v>6069</v>
      </c>
    </row>
    <row r="2440" spans="1:5">
      <c r="A2440" s="127" t="s">
        <v>6299</v>
      </c>
      <c r="B2440" s="127">
        <v>155000</v>
      </c>
      <c r="C2440" s="127">
        <f t="shared" si="89"/>
        <v>3428000</v>
      </c>
      <c r="D2440" s="129">
        <f t="shared" si="90"/>
        <v>162750</v>
      </c>
      <c r="E2440" s="130" t="s">
        <v>6069</v>
      </c>
    </row>
    <row r="2441" spans="1:5">
      <c r="A2441" s="127" t="s">
        <v>6300</v>
      </c>
      <c r="B2441" s="127">
        <v>156000</v>
      </c>
      <c r="C2441" s="127">
        <f t="shared" si="89"/>
        <v>3450000</v>
      </c>
      <c r="D2441" s="129">
        <f t="shared" si="90"/>
        <v>163800</v>
      </c>
      <c r="E2441" s="130" t="s">
        <v>6069</v>
      </c>
    </row>
    <row r="2442" spans="1:5">
      <c r="A2442" s="127" t="s">
        <v>6301</v>
      </c>
      <c r="B2442" s="127">
        <v>157000</v>
      </c>
      <c r="C2442" s="127">
        <f t="shared" si="89"/>
        <v>3472000</v>
      </c>
      <c r="D2442" s="129">
        <f t="shared" si="90"/>
        <v>164850</v>
      </c>
      <c r="E2442" s="130" t="s">
        <v>6069</v>
      </c>
    </row>
    <row r="2443" spans="1:5">
      <c r="A2443" s="127" t="s">
        <v>6302</v>
      </c>
      <c r="B2443" s="127">
        <v>158000</v>
      </c>
      <c r="C2443" s="127">
        <f t="shared" si="89"/>
        <v>3494000</v>
      </c>
      <c r="D2443" s="129">
        <f t="shared" si="90"/>
        <v>165900</v>
      </c>
      <c r="E2443" s="130" t="s">
        <v>6069</v>
      </c>
    </row>
    <row r="2444" spans="1:5">
      <c r="A2444" s="127" t="s">
        <v>6303</v>
      </c>
      <c r="B2444" s="127">
        <v>159000</v>
      </c>
      <c r="C2444" s="127">
        <f t="shared" si="89"/>
        <v>3516000</v>
      </c>
      <c r="D2444" s="129">
        <f t="shared" si="90"/>
        <v>166950</v>
      </c>
      <c r="E2444" s="130" t="s">
        <v>6069</v>
      </c>
    </row>
    <row r="2445" spans="1:5">
      <c r="A2445" s="127" t="s">
        <v>6304</v>
      </c>
      <c r="B2445" s="127">
        <v>160000</v>
      </c>
      <c r="C2445" s="127">
        <f t="shared" si="89"/>
        <v>3538000</v>
      </c>
      <c r="D2445" s="129">
        <f t="shared" si="90"/>
        <v>168000</v>
      </c>
      <c r="E2445" s="130" t="s">
        <v>6069</v>
      </c>
    </row>
    <row r="2446" spans="1:5">
      <c r="A2446" s="127" t="s">
        <v>6305</v>
      </c>
      <c r="B2446" s="127">
        <v>161000</v>
      </c>
      <c r="C2446" s="127">
        <f t="shared" si="89"/>
        <v>3560000</v>
      </c>
      <c r="D2446" s="129">
        <f t="shared" si="90"/>
        <v>169050</v>
      </c>
      <c r="E2446" s="130" t="s">
        <v>6069</v>
      </c>
    </row>
    <row r="2447" spans="1:5">
      <c r="A2447" s="127" t="s">
        <v>6306</v>
      </c>
      <c r="B2447" s="127">
        <v>162000</v>
      </c>
      <c r="C2447" s="127">
        <f t="shared" si="89"/>
        <v>3582000</v>
      </c>
      <c r="D2447" s="129">
        <f t="shared" si="90"/>
        <v>170100</v>
      </c>
      <c r="E2447" s="130" t="s">
        <v>6069</v>
      </c>
    </row>
    <row r="2448" spans="1:5">
      <c r="A2448" s="127" t="s">
        <v>6307</v>
      </c>
      <c r="B2448" s="127">
        <v>163000</v>
      </c>
      <c r="C2448" s="127">
        <f t="shared" si="89"/>
        <v>3604000</v>
      </c>
      <c r="D2448" s="129">
        <f t="shared" si="90"/>
        <v>171150</v>
      </c>
      <c r="E2448" s="130" t="s">
        <v>6069</v>
      </c>
    </row>
    <row r="2449" spans="1:5">
      <c r="A2449" s="127" t="s">
        <v>6308</v>
      </c>
      <c r="B2449" s="127">
        <v>164000</v>
      </c>
      <c r="C2449" s="127">
        <f t="shared" si="89"/>
        <v>3626000</v>
      </c>
      <c r="D2449" s="129">
        <f t="shared" si="90"/>
        <v>172200</v>
      </c>
      <c r="E2449" s="130" t="s">
        <v>6069</v>
      </c>
    </row>
    <row r="2450" spans="1:5">
      <c r="A2450" s="127" t="s">
        <v>6309</v>
      </c>
      <c r="B2450" s="127">
        <v>165000</v>
      </c>
      <c r="C2450" s="127">
        <f t="shared" si="89"/>
        <v>3648000</v>
      </c>
      <c r="D2450" s="129">
        <f t="shared" si="90"/>
        <v>173250</v>
      </c>
      <c r="E2450" s="130" t="s">
        <v>6069</v>
      </c>
    </row>
    <row r="2451" spans="1:5">
      <c r="A2451" s="127" t="s">
        <v>6310</v>
      </c>
      <c r="B2451" s="127">
        <v>166000</v>
      </c>
      <c r="C2451" s="127">
        <f t="shared" si="89"/>
        <v>3670000</v>
      </c>
      <c r="D2451" s="129">
        <f t="shared" si="90"/>
        <v>174300</v>
      </c>
      <c r="E2451" s="130" t="s">
        <v>6069</v>
      </c>
    </row>
    <row r="2452" spans="1:5">
      <c r="A2452" s="127" t="s">
        <v>6311</v>
      </c>
      <c r="B2452" s="127">
        <v>167000</v>
      </c>
      <c r="C2452" s="127">
        <f t="shared" si="89"/>
        <v>3692000</v>
      </c>
      <c r="D2452" s="129">
        <f t="shared" si="90"/>
        <v>175350</v>
      </c>
      <c r="E2452" s="130" t="s">
        <v>6069</v>
      </c>
    </row>
    <row r="2453" spans="1:5">
      <c r="A2453" s="127" t="s">
        <v>6312</v>
      </c>
      <c r="B2453" s="127">
        <v>168000</v>
      </c>
      <c r="C2453" s="127">
        <f t="shared" si="89"/>
        <v>3714000</v>
      </c>
      <c r="D2453" s="129">
        <f t="shared" si="90"/>
        <v>176400</v>
      </c>
      <c r="E2453" s="130" t="s">
        <v>6069</v>
      </c>
    </row>
    <row r="2454" spans="1:5">
      <c r="A2454" s="127" t="s">
        <v>6313</v>
      </c>
      <c r="B2454" s="127">
        <v>169000</v>
      </c>
      <c r="C2454" s="127">
        <f t="shared" si="89"/>
        <v>3736000</v>
      </c>
      <c r="D2454" s="129">
        <f t="shared" si="90"/>
        <v>177450</v>
      </c>
      <c r="E2454" s="130" t="s">
        <v>6069</v>
      </c>
    </row>
    <row r="2455" spans="1:5">
      <c r="A2455" s="127" t="s">
        <v>6314</v>
      </c>
      <c r="B2455" s="127">
        <v>170000</v>
      </c>
      <c r="C2455" s="127">
        <f t="shared" si="89"/>
        <v>3758000</v>
      </c>
      <c r="D2455" s="129">
        <f t="shared" si="90"/>
        <v>178500</v>
      </c>
      <c r="E2455" s="130" t="s">
        <v>6069</v>
      </c>
    </row>
    <row r="2456" spans="1:5">
      <c r="A2456" s="127" t="s">
        <v>6315</v>
      </c>
      <c r="B2456" s="127">
        <v>171000</v>
      </c>
      <c r="C2456" s="127">
        <f t="shared" si="89"/>
        <v>3780000</v>
      </c>
      <c r="D2456" s="129">
        <f t="shared" si="90"/>
        <v>179550</v>
      </c>
      <c r="E2456" s="130" t="s">
        <v>6069</v>
      </c>
    </row>
    <row r="2457" spans="1:5">
      <c r="A2457" s="127" t="s">
        <v>6316</v>
      </c>
      <c r="B2457" s="127">
        <v>172000</v>
      </c>
      <c r="C2457" s="127">
        <f t="shared" si="89"/>
        <v>3802000</v>
      </c>
      <c r="D2457" s="129">
        <f t="shared" si="90"/>
        <v>180600</v>
      </c>
      <c r="E2457" s="130" t="s">
        <v>6069</v>
      </c>
    </row>
    <row r="2458" spans="1:5">
      <c r="A2458" s="127" t="s">
        <v>6317</v>
      </c>
      <c r="B2458" s="127">
        <v>173000</v>
      </c>
      <c r="C2458" s="127">
        <f t="shared" si="89"/>
        <v>3824000</v>
      </c>
      <c r="D2458" s="129">
        <f t="shared" si="90"/>
        <v>181650</v>
      </c>
      <c r="E2458" s="130" t="s">
        <v>6069</v>
      </c>
    </row>
    <row r="2459" spans="1:5">
      <c r="A2459" s="127" t="s">
        <v>6318</v>
      </c>
      <c r="B2459" s="127">
        <v>174000</v>
      </c>
      <c r="C2459" s="127">
        <f t="shared" si="89"/>
        <v>3846000</v>
      </c>
      <c r="D2459" s="129">
        <f t="shared" si="90"/>
        <v>182700</v>
      </c>
      <c r="E2459" s="130" t="s">
        <v>6069</v>
      </c>
    </row>
    <row r="2460" spans="1:5">
      <c r="A2460" s="127" t="s">
        <v>6319</v>
      </c>
      <c r="B2460" s="127">
        <v>175000</v>
      </c>
      <c r="C2460" s="127">
        <f t="shared" si="89"/>
        <v>3868000</v>
      </c>
      <c r="D2460" s="129">
        <f t="shared" si="90"/>
        <v>183750</v>
      </c>
      <c r="E2460" s="130" t="s">
        <v>6069</v>
      </c>
    </row>
    <row r="2461" spans="1:5">
      <c r="A2461" s="127" t="s">
        <v>6320</v>
      </c>
      <c r="B2461" s="127">
        <v>176000</v>
      </c>
      <c r="C2461" s="127">
        <f t="shared" si="89"/>
        <v>3890000</v>
      </c>
      <c r="D2461" s="129">
        <f t="shared" si="90"/>
        <v>184800</v>
      </c>
      <c r="E2461" s="130" t="s">
        <v>6069</v>
      </c>
    </row>
    <row r="2462" spans="1:5">
      <c r="A2462" s="127" t="s">
        <v>6321</v>
      </c>
      <c r="B2462" s="127">
        <v>177000</v>
      </c>
      <c r="C2462" s="127">
        <f t="shared" si="89"/>
        <v>3912000</v>
      </c>
      <c r="D2462" s="129">
        <f t="shared" si="90"/>
        <v>185850</v>
      </c>
      <c r="E2462" s="130" t="s">
        <v>6069</v>
      </c>
    </row>
    <row r="2463" spans="1:5">
      <c r="A2463" s="127" t="s">
        <v>6322</v>
      </c>
      <c r="B2463" s="127">
        <v>178000</v>
      </c>
      <c r="C2463" s="127">
        <f t="shared" si="89"/>
        <v>3934000</v>
      </c>
      <c r="D2463" s="129">
        <f t="shared" si="90"/>
        <v>186900</v>
      </c>
      <c r="E2463" s="130" t="s">
        <v>6069</v>
      </c>
    </row>
    <row r="2464" spans="1:5">
      <c r="A2464" s="127" t="s">
        <v>6323</v>
      </c>
      <c r="B2464" s="127">
        <v>179000</v>
      </c>
      <c r="C2464" s="127">
        <f t="shared" si="89"/>
        <v>3956000</v>
      </c>
      <c r="D2464" s="129">
        <f t="shared" si="90"/>
        <v>187950</v>
      </c>
      <c r="E2464" s="130" t="s">
        <v>6069</v>
      </c>
    </row>
    <row r="2465" spans="1:5">
      <c r="A2465" s="127" t="s">
        <v>6324</v>
      </c>
      <c r="B2465" s="127">
        <v>180000</v>
      </c>
      <c r="C2465" s="127">
        <f t="shared" si="89"/>
        <v>3978000</v>
      </c>
      <c r="D2465" s="129">
        <f t="shared" si="90"/>
        <v>189000</v>
      </c>
      <c r="E2465" s="130" t="s">
        <v>6069</v>
      </c>
    </row>
    <row r="2466" spans="1:5">
      <c r="A2466" s="127" t="s">
        <v>6325</v>
      </c>
      <c r="B2466" s="127">
        <v>181000</v>
      </c>
      <c r="C2466" s="127">
        <f t="shared" si="89"/>
        <v>4000000</v>
      </c>
      <c r="D2466" s="129">
        <f t="shared" si="90"/>
        <v>190050</v>
      </c>
      <c r="E2466" s="130" t="s">
        <v>6069</v>
      </c>
    </row>
    <row r="2467" spans="1:5">
      <c r="A2467" s="127" t="s">
        <v>6326</v>
      </c>
      <c r="B2467" s="127">
        <v>182000</v>
      </c>
      <c r="C2467" s="127">
        <f t="shared" si="89"/>
        <v>4022000</v>
      </c>
      <c r="D2467" s="129">
        <f t="shared" si="90"/>
        <v>191100</v>
      </c>
      <c r="E2467" s="130" t="s">
        <v>6069</v>
      </c>
    </row>
    <row r="2468" spans="1:5">
      <c r="A2468" s="127" t="s">
        <v>6327</v>
      </c>
      <c r="B2468" s="127">
        <v>183000</v>
      </c>
      <c r="C2468" s="127">
        <f t="shared" si="89"/>
        <v>4044000</v>
      </c>
      <c r="D2468" s="129">
        <f t="shared" si="90"/>
        <v>192150</v>
      </c>
      <c r="E2468" s="130" t="s">
        <v>6069</v>
      </c>
    </row>
    <row r="2469" spans="1:5">
      <c r="A2469" s="127" t="s">
        <v>6328</v>
      </c>
      <c r="B2469" s="127">
        <v>184000</v>
      </c>
      <c r="C2469" s="127">
        <f t="shared" si="89"/>
        <v>4066000</v>
      </c>
      <c r="D2469" s="129">
        <f t="shared" si="90"/>
        <v>193200</v>
      </c>
      <c r="E2469" s="130" t="s">
        <v>6069</v>
      </c>
    </row>
    <row r="2470" spans="1:5">
      <c r="A2470" s="127" t="s">
        <v>6329</v>
      </c>
      <c r="B2470" s="127">
        <v>185000</v>
      </c>
      <c r="C2470" s="127">
        <f t="shared" si="89"/>
        <v>4088000</v>
      </c>
      <c r="D2470" s="129">
        <f t="shared" si="90"/>
        <v>194250</v>
      </c>
      <c r="E2470" s="130" t="s">
        <v>6069</v>
      </c>
    </row>
    <row r="2471" spans="1:5">
      <c r="A2471" s="127" t="s">
        <v>6330</v>
      </c>
      <c r="B2471" s="127">
        <v>186000</v>
      </c>
      <c r="C2471" s="127">
        <f t="shared" si="89"/>
        <v>4110000</v>
      </c>
      <c r="D2471" s="129">
        <f t="shared" si="90"/>
        <v>195300</v>
      </c>
      <c r="E2471" s="130" t="s">
        <v>6069</v>
      </c>
    </row>
    <row r="2472" spans="1:5">
      <c r="A2472" s="127" t="s">
        <v>6331</v>
      </c>
      <c r="B2472" s="127">
        <v>187000</v>
      </c>
      <c r="C2472" s="127">
        <f t="shared" si="89"/>
        <v>4132000</v>
      </c>
      <c r="D2472" s="129">
        <f t="shared" si="90"/>
        <v>196350</v>
      </c>
      <c r="E2472" s="130" t="s">
        <v>6069</v>
      </c>
    </row>
    <row r="2473" spans="1:5">
      <c r="A2473" s="127" t="s">
        <v>6332</v>
      </c>
      <c r="B2473" s="127">
        <v>188000</v>
      </c>
      <c r="C2473" s="127">
        <f t="shared" si="89"/>
        <v>4154000</v>
      </c>
      <c r="D2473" s="129">
        <f t="shared" si="90"/>
        <v>197400</v>
      </c>
      <c r="E2473" s="130" t="s">
        <v>6069</v>
      </c>
    </row>
    <row r="2474" spans="1:5">
      <c r="A2474" s="127" t="s">
        <v>6333</v>
      </c>
      <c r="B2474" s="127">
        <v>189000</v>
      </c>
      <c r="C2474" s="127">
        <f t="shared" si="89"/>
        <v>4176000</v>
      </c>
      <c r="D2474" s="129">
        <f t="shared" si="90"/>
        <v>198450</v>
      </c>
      <c r="E2474" s="130" t="s">
        <v>6069</v>
      </c>
    </row>
    <row r="2475" spans="1:5">
      <c r="A2475" s="127" t="s">
        <v>6334</v>
      </c>
      <c r="B2475" s="127">
        <v>190000</v>
      </c>
      <c r="C2475" s="127">
        <f t="shared" si="89"/>
        <v>4198000</v>
      </c>
      <c r="D2475" s="129">
        <f t="shared" si="90"/>
        <v>199500</v>
      </c>
      <c r="E2475" s="130" t="s">
        <v>6069</v>
      </c>
    </row>
    <row r="2476" spans="1:5">
      <c r="A2476" s="127" t="s">
        <v>6335</v>
      </c>
      <c r="B2476" s="127">
        <v>191000</v>
      </c>
      <c r="C2476" s="127">
        <f t="shared" si="89"/>
        <v>4220000</v>
      </c>
      <c r="D2476" s="129">
        <f t="shared" si="90"/>
        <v>200550</v>
      </c>
      <c r="E2476" s="130" t="s">
        <v>6069</v>
      </c>
    </row>
    <row r="2477" spans="1:5">
      <c r="A2477" s="127" t="s">
        <v>6336</v>
      </c>
      <c r="B2477" s="127">
        <v>192000</v>
      </c>
      <c r="C2477" s="127">
        <f t="shared" si="89"/>
        <v>4242000</v>
      </c>
      <c r="D2477" s="129">
        <f t="shared" si="90"/>
        <v>201600</v>
      </c>
      <c r="E2477" s="130" t="s">
        <v>6069</v>
      </c>
    </row>
    <row r="2478" spans="1:5">
      <c r="A2478" s="127" t="s">
        <v>6337</v>
      </c>
      <c r="B2478" s="127">
        <v>193000</v>
      </c>
      <c r="C2478" s="127">
        <f t="shared" si="89"/>
        <v>4264000</v>
      </c>
      <c r="D2478" s="129">
        <f t="shared" si="90"/>
        <v>202650</v>
      </c>
      <c r="E2478" s="130" t="s">
        <v>6069</v>
      </c>
    </row>
    <row r="2479" spans="1:5">
      <c r="A2479" s="127" t="s">
        <v>6338</v>
      </c>
      <c r="B2479" s="127">
        <v>194000</v>
      </c>
      <c r="C2479" s="127">
        <f t="shared" si="89"/>
        <v>4286000</v>
      </c>
      <c r="D2479" s="129">
        <f t="shared" si="90"/>
        <v>203700</v>
      </c>
      <c r="E2479" s="130" t="s">
        <v>6069</v>
      </c>
    </row>
    <row r="2480" spans="1:5">
      <c r="A2480" s="127" t="s">
        <v>6339</v>
      </c>
      <c r="B2480" s="127">
        <v>195000</v>
      </c>
      <c r="C2480" s="127">
        <f t="shared" ref="C2480:C2527" si="91">C2479+22000</f>
        <v>4308000</v>
      </c>
      <c r="D2480" s="129">
        <f t="shared" si="90"/>
        <v>204750</v>
      </c>
      <c r="E2480" s="130" t="s">
        <v>6069</v>
      </c>
    </row>
    <row r="2481" spans="1:5">
      <c r="A2481" s="127" t="s">
        <v>6340</v>
      </c>
      <c r="B2481" s="127">
        <v>196000</v>
      </c>
      <c r="C2481" s="127">
        <f t="shared" si="91"/>
        <v>4330000</v>
      </c>
      <c r="D2481" s="129">
        <f t="shared" si="90"/>
        <v>205800</v>
      </c>
      <c r="E2481" s="130" t="s">
        <v>6069</v>
      </c>
    </row>
    <row r="2482" spans="1:5">
      <c r="A2482" s="127" t="s">
        <v>6341</v>
      </c>
      <c r="B2482" s="127">
        <v>197000</v>
      </c>
      <c r="C2482" s="127">
        <f t="shared" si="91"/>
        <v>4352000</v>
      </c>
      <c r="D2482" s="129">
        <f t="shared" si="90"/>
        <v>206850</v>
      </c>
      <c r="E2482" s="130" t="s">
        <v>6069</v>
      </c>
    </row>
    <row r="2483" spans="1:5">
      <c r="A2483" s="127" t="s">
        <v>6342</v>
      </c>
      <c r="B2483" s="127">
        <v>198000</v>
      </c>
      <c r="C2483" s="127">
        <f t="shared" si="91"/>
        <v>4374000</v>
      </c>
      <c r="D2483" s="129">
        <f t="shared" si="90"/>
        <v>207900</v>
      </c>
      <c r="E2483" s="130" t="s">
        <v>6069</v>
      </c>
    </row>
    <row r="2484" spans="1:5">
      <c r="A2484" s="127" t="s">
        <v>6343</v>
      </c>
      <c r="B2484" s="127">
        <v>199000</v>
      </c>
      <c r="C2484" s="127">
        <f t="shared" si="91"/>
        <v>4396000</v>
      </c>
      <c r="D2484" s="129">
        <f t="shared" si="90"/>
        <v>208950</v>
      </c>
      <c r="E2484" s="130" t="s">
        <v>6069</v>
      </c>
    </row>
    <row r="2485" spans="1:5">
      <c r="A2485" s="127" t="s">
        <v>6344</v>
      </c>
      <c r="B2485" s="127">
        <v>200000</v>
      </c>
      <c r="C2485" s="127">
        <f t="shared" si="91"/>
        <v>4418000</v>
      </c>
      <c r="D2485" s="129">
        <f t="shared" ref="D2485:D2527" si="92">SUM($G$2)*(B2485*0.001)</f>
        <v>210000</v>
      </c>
      <c r="E2485" s="130" t="s">
        <v>6069</v>
      </c>
    </row>
    <row r="2486" spans="1:5">
      <c r="A2486" s="127" t="s">
        <v>6345</v>
      </c>
      <c r="B2486" s="127">
        <v>201000</v>
      </c>
      <c r="C2486" s="127">
        <f t="shared" si="91"/>
        <v>4440000</v>
      </c>
      <c r="D2486" s="129">
        <f t="shared" si="92"/>
        <v>211050</v>
      </c>
      <c r="E2486" s="130" t="s">
        <v>6069</v>
      </c>
    </row>
    <row r="2487" spans="1:5">
      <c r="A2487" s="127" t="s">
        <v>6346</v>
      </c>
      <c r="B2487" s="127">
        <v>202000</v>
      </c>
      <c r="C2487" s="127">
        <f t="shared" si="91"/>
        <v>4462000</v>
      </c>
      <c r="D2487" s="129">
        <f t="shared" si="92"/>
        <v>212100</v>
      </c>
      <c r="E2487" s="130" t="s">
        <v>6069</v>
      </c>
    </row>
    <row r="2488" spans="1:5">
      <c r="A2488" s="127" t="s">
        <v>6347</v>
      </c>
      <c r="B2488" s="127">
        <v>203000</v>
      </c>
      <c r="C2488" s="127">
        <f t="shared" si="91"/>
        <v>4484000</v>
      </c>
      <c r="D2488" s="129">
        <f t="shared" si="92"/>
        <v>213150</v>
      </c>
      <c r="E2488" s="130" t="s">
        <v>6069</v>
      </c>
    </row>
    <row r="2489" spans="1:5">
      <c r="A2489" s="127" t="s">
        <v>6348</v>
      </c>
      <c r="B2489" s="127">
        <v>204000</v>
      </c>
      <c r="C2489" s="127">
        <f t="shared" si="91"/>
        <v>4506000</v>
      </c>
      <c r="D2489" s="129">
        <f t="shared" si="92"/>
        <v>214200</v>
      </c>
      <c r="E2489" s="130" t="s">
        <v>6069</v>
      </c>
    </row>
    <row r="2490" spans="1:5">
      <c r="A2490" s="127" t="s">
        <v>6349</v>
      </c>
      <c r="B2490" s="127">
        <v>205000</v>
      </c>
      <c r="C2490" s="127">
        <f t="shared" si="91"/>
        <v>4528000</v>
      </c>
      <c r="D2490" s="129">
        <f t="shared" si="92"/>
        <v>215250</v>
      </c>
      <c r="E2490" s="130" t="s">
        <v>6069</v>
      </c>
    </row>
    <row r="2491" spans="1:5">
      <c r="A2491" s="127" t="s">
        <v>6350</v>
      </c>
      <c r="B2491" s="127">
        <v>206000</v>
      </c>
      <c r="C2491" s="127">
        <f t="shared" si="91"/>
        <v>4550000</v>
      </c>
      <c r="D2491" s="129">
        <f t="shared" si="92"/>
        <v>216300</v>
      </c>
      <c r="E2491" s="130" t="s">
        <v>6069</v>
      </c>
    </row>
    <row r="2492" spans="1:5">
      <c r="A2492" s="127" t="s">
        <v>6351</v>
      </c>
      <c r="B2492" s="127">
        <v>207000</v>
      </c>
      <c r="C2492" s="127">
        <f t="shared" si="91"/>
        <v>4572000</v>
      </c>
      <c r="D2492" s="129">
        <f t="shared" si="92"/>
        <v>217350</v>
      </c>
      <c r="E2492" s="130" t="s">
        <v>6069</v>
      </c>
    </row>
    <row r="2493" spans="1:5">
      <c r="A2493" s="127" t="s">
        <v>6352</v>
      </c>
      <c r="B2493" s="127">
        <v>208000</v>
      </c>
      <c r="C2493" s="127">
        <f t="shared" si="91"/>
        <v>4594000</v>
      </c>
      <c r="D2493" s="129">
        <f t="shared" si="92"/>
        <v>218400</v>
      </c>
      <c r="E2493" s="130" t="s">
        <v>6069</v>
      </c>
    </row>
    <row r="2494" spans="1:5">
      <c r="A2494" s="127" t="s">
        <v>6353</v>
      </c>
      <c r="B2494" s="127">
        <v>209000</v>
      </c>
      <c r="C2494" s="127">
        <f t="shared" si="91"/>
        <v>4616000</v>
      </c>
      <c r="D2494" s="129">
        <f t="shared" si="92"/>
        <v>219450</v>
      </c>
      <c r="E2494" s="130" t="s">
        <v>6069</v>
      </c>
    </row>
    <row r="2495" spans="1:5">
      <c r="A2495" s="127" t="s">
        <v>6354</v>
      </c>
      <c r="B2495" s="127">
        <v>210000</v>
      </c>
      <c r="C2495" s="127">
        <f t="shared" si="91"/>
        <v>4638000</v>
      </c>
      <c r="D2495" s="129">
        <f t="shared" si="92"/>
        <v>220500</v>
      </c>
      <c r="E2495" s="130" t="s">
        <v>6069</v>
      </c>
    </row>
    <row r="2496" spans="1:5">
      <c r="A2496" s="127" t="s">
        <v>6355</v>
      </c>
      <c r="B2496" s="127">
        <v>211000</v>
      </c>
      <c r="C2496" s="127">
        <f t="shared" si="91"/>
        <v>4660000</v>
      </c>
      <c r="D2496" s="129">
        <f t="shared" si="92"/>
        <v>221550</v>
      </c>
      <c r="E2496" s="130" t="s">
        <v>6069</v>
      </c>
    </row>
    <row r="2497" spans="1:5">
      <c r="A2497" s="127" t="s">
        <v>6356</v>
      </c>
      <c r="B2497" s="127">
        <v>212000</v>
      </c>
      <c r="C2497" s="127">
        <f t="shared" si="91"/>
        <v>4682000</v>
      </c>
      <c r="D2497" s="129">
        <f t="shared" si="92"/>
        <v>222600</v>
      </c>
      <c r="E2497" s="130" t="s">
        <v>6069</v>
      </c>
    </row>
    <row r="2498" spans="1:5">
      <c r="A2498" s="127" t="s">
        <v>6357</v>
      </c>
      <c r="B2498" s="127">
        <v>213000</v>
      </c>
      <c r="C2498" s="127">
        <f t="shared" si="91"/>
        <v>4704000</v>
      </c>
      <c r="D2498" s="129">
        <f t="shared" si="92"/>
        <v>223650</v>
      </c>
      <c r="E2498" s="130" t="s">
        <v>6069</v>
      </c>
    </row>
    <row r="2499" spans="1:5">
      <c r="A2499" s="127" t="s">
        <v>6358</v>
      </c>
      <c r="B2499" s="127">
        <v>214000</v>
      </c>
      <c r="C2499" s="127">
        <f t="shared" si="91"/>
        <v>4726000</v>
      </c>
      <c r="D2499" s="129">
        <f t="shared" si="92"/>
        <v>224700</v>
      </c>
      <c r="E2499" s="130" t="s">
        <v>6069</v>
      </c>
    </row>
    <row r="2500" spans="1:5">
      <c r="A2500" s="127" t="s">
        <v>6359</v>
      </c>
      <c r="B2500" s="127">
        <v>215000</v>
      </c>
      <c r="C2500" s="127">
        <f t="shared" si="91"/>
        <v>4748000</v>
      </c>
      <c r="D2500" s="129">
        <f t="shared" si="92"/>
        <v>225750</v>
      </c>
      <c r="E2500" s="130" t="s">
        <v>6069</v>
      </c>
    </row>
    <row r="2501" spans="1:5">
      <c r="A2501" s="127" t="s">
        <v>6360</v>
      </c>
      <c r="B2501" s="127">
        <v>216000</v>
      </c>
      <c r="C2501" s="127">
        <f t="shared" si="91"/>
        <v>4770000</v>
      </c>
      <c r="D2501" s="129">
        <f t="shared" si="92"/>
        <v>226800</v>
      </c>
      <c r="E2501" s="130" t="s">
        <v>6069</v>
      </c>
    </row>
    <row r="2502" spans="1:5">
      <c r="A2502" s="127" t="s">
        <v>6361</v>
      </c>
      <c r="B2502" s="127">
        <v>217000</v>
      </c>
      <c r="C2502" s="127">
        <f t="shared" si="91"/>
        <v>4792000</v>
      </c>
      <c r="D2502" s="129">
        <f t="shared" si="92"/>
        <v>227850</v>
      </c>
      <c r="E2502" s="130" t="s">
        <v>6069</v>
      </c>
    </row>
    <row r="2503" spans="1:5">
      <c r="A2503" s="127" t="s">
        <v>6362</v>
      </c>
      <c r="B2503" s="127">
        <v>218000</v>
      </c>
      <c r="C2503" s="127">
        <f t="shared" si="91"/>
        <v>4814000</v>
      </c>
      <c r="D2503" s="129">
        <f t="shared" si="92"/>
        <v>228900</v>
      </c>
      <c r="E2503" s="130" t="s">
        <v>6069</v>
      </c>
    </row>
    <row r="2504" spans="1:5">
      <c r="A2504" s="127" t="s">
        <v>6363</v>
      </c>
      <c r="B2504" s="127">
        <v>219000</v>
      </c>
      <c r="C2504" s="127">
        <f t="shared" si="91"/>
        <v>4836000</v>
      </c>
      <c r="D2504" s="129">
        <f t="shared" si="92"/>
        <v>229950</v>
      </c>
      <c r="E2504" s="130" t="s">
        <v>6069</v>
      </c>
    </row>
    <row r="2505" spans="1:5">
      <c r="A2505" s="127" t="s">
        <v>6364</v>
      </c>
      <c r="B2505" s="127">
        <v>220000</v>
      </c>
      <c r="C2505" s="127">
        <f t="shared" si="91"/>
        <v>4858000</v>
      </c>
      <c r="D2505" s="129">
        <f t="shared" si="92"/>
        <v>231000</v>
      </c>
      <c r="E2505" s="130" t="s">
        <v>6069</v>
      </c>
    </row>
    <row r="2506" spans="1:5">
      <c r="A2506" s="127" t="s">
        <v>6365</v>
      </c>
      <c r="B2506" s="127">
        <v>221000</v>
      </c>
      <c r="C2506" s="127">
        <f t="shared" si="91"/>
        <v>4880000</v>
      </c>
      <c r="D2506" s="129">
        <f t="shared" si="92"/>
        <v>232050</v>
      </c>
      <c r="E2506" s="130" t="s">
        <v>6069</v>
      </c>
    </row>
    <row r="2507" spans="1:5">
      <c r="A2507" s="127" t="s">
        <v>6366</v>
      </c>
      <c r="B2507" s="127">
        <v>222000</v>
      </c>
      <c r="C2507" s="127">
        <f t="shared" si="91"/>
        <v>4902000</v>
      </c>
      <c r="D2507" s="129">
        <f t="shared" si="92"/>
        <v>233100</v>
      </c>
      <c r="E2507" s="130" t="s">
        <v>6069</v>
      </c>
    </row>
    <row r="2508" spans="1:5">
      <c r="A2508" s="127" t="s">
        <v>6367</v>
      </c>
      <c r="B2508" s="127">
        <v>223000</v>
      </c>
      <c r="C2508" s="127">
        <f t="shared" si="91"/>
        <v>4924000</v>
      </c>
      <c r="D2508" s="129">
        <f t="shared" si="92"/>
        <v>234150</v>
      </c>
      <c r="E2508" s="130" t="s">
        <v>6069</v>
      </c>
    </row>
    <row r="2509" spans="1:5">
      <c r="A2509" s="127" t="s">
        <v>6368</v>
      </c>
      <c r="B2509" s="127">
        <v>224000</v>
      </c>
      <c r="C2509" s="127">
        <f t="shared" si="91"/>
        <v>4946000</v>
      </c>
      <c r="D2509" s="129">
        <f t="shared" si="92"/>
        <v>235200</v>
      </c>
      <c r="E2509" s="130" t="s">
        <v>6069</v>
      </c>
    </row>
    <row r="2510" spans="1:5">
      <c r="A2510" s="127" t="s">
        <v>6369</v>
      </c>
      <c r="B2510" s="127">
        <v>225000</v>
      </c>
      <c r="C2510" s="127">
        <f t="shared" si="91"/>
        <v>4968000</v>
      </c>
      <c r="D2510" s="129">
        <f t="shared" si="92"/>
        <v>236250</v>
      </c>
      <c r="E2510" s="130" t="s">
        <v>6069</v>
      </c>
    </row>
    <row r="2511" spans="1:5">
      <c r="A2511" s="127" t="s">
        <v>6370</v>
      </c>
      <c r="B2511" s="127">
        <v>226000</v>
      </c>
      <c r="C2511" s="127">
        <f t="shared" si="91"/>
        <v>4990000</v>
      </c>
      <c r="D2511" s="129">
        <f t="shared" si="92"/>
        <v>237300</v>
      </c>
      <c r="E2511" s="130" t="s">
        <v>6069</v>
      </c>
    </row>
    <row r="2512" spans="1:5">
      <c r="A2512" s="127" t="s">
        <v>6371</v>
      </c>
      <c r="B2512" s="127">
        <v>227000</v>
      </c>
      <c r="C2512" s="127">
        <f t="shared" si="91"/>
        <v>5012000</v>
      </c>
      <c r="D2512" s="129">
        <f t="shared" si="92"/>
        <v>238350</v>
      </c>
      <c r="E2512" s="130" t="s">
        <v>6069</v>
      </c>
    </row>
    <row r="2513" spans="1:5">
      <c r="A2513" s="127" t="s">
        <v>6372</v>
      </c>
      <c r="B2513" s="127">
        <v>228000</v>
      </c>
      <c r="C2513" s="127">
        <f t="shared" si="91"/>
        <v>5034000</v>
      </c>
      <c r="D2513" s="129">
        <f t="shared" si="92"/>
        <v>239400</v>
      </c>
      <c r="E2513" s="130" t="s">
        <v>6069</v>
      </c>
    </row>
    <row r="2514" spans="1:5">
      <c r="A2514" s="127" t="s">
        <v>6373</v>
      </c>
      <c r="B2514" s="127">
        <v>229000</v>
      </c>
      <c r="C2514" s="127">
        <f t="shared" si="91"/>
        <v>5056000</v>
      </c>
      <c r="D2514" s="129">
        <f t="shared" si="92"/>
        <v>240450</v>
      </c>
      <c r="E2514" s="130" t="s">
        <v>6069</v>
      </c>
    </row>
    <row r="2515" spans="1:5">
      <c r="A2515" s="127" t="s">
        <v>6374</v>
      </c>
      <c r="B2515" s="127">
        <v>230000</v>
      </c>
      <c r="C2515" s="127">
        <f t="shared" si="91"/>
        <v>5078000</v>
      </c>
      <c r="D2515" s="129">
        <f t="shared" si="92"/>
        <v>241500</v>
      </c>
      <c r="E2515" s="130" t="s">
        <v>6069</v>
      </c>
    </row>
    <row r="2516" spans="1:5">
      <c r="A2516" s="127" t="s">
        <v>6375</v>
      </c>
      <c r="B2516" s="127">
        <v>231000</v>
      </c>
      <c r="C2516" s="127">
        <f t="shared" si="91"/>
        <v>5100000</v>
      </c>
      <c r="D2516" s="129">
        <f t="shared" si="92"/>
        <v>242550</v>
      </c>
      <c r="E2516" s="130" t="s">
        <v>6069</v>
      </c>
    </row>
    <row r="2517" spans="1:5">
      <c r="A2517" s="127" t="s">
        <v>6376</v>
      </c>
      <c r="B2517" s="127">
        <v>232000</v>
      </c>
      <c r="C2517" s="127">
        <f t="shared" si="91"/>
        <v>5122000</v>
      </c>
      <c r="D2517" s="129">
        <f t="shared" si="92"/>
        <v>243600</v>
      </c>
      <c r="E2517" s="130" t="s">
        <v>6069</v>
      </c>
    </row>
    <row r="2518" spans="1:5">
      <c r="A2518" s="127" t="s">
        <v>6377</v>
      </c>
      <c r="B2518" s="127">
        <v>233000</v>
      </c>
      <c r="C2518" s="127">
        <f t="shared" si="91"/>
        <v>5144000</v>
      </c>
      <c r="D2518" s="129">
        <f t="shared" si="92"/>
        <v>244650</v>
      </c>
      <c r="E2518" s="130" t="s">
        <v>6069</v>
      </c>
    </row>
    <row r="2519" spans="1:5">
      <c r="A2519" s="127" t="s">
        <v>6378</v>
      </c>
      <c r="B2519" s="127">
        <v>234000</v>
      </c>
      <c r="C2519" s="127">
        <f t="shared" si="91"/>
        <v>5166000</v>
      </c>
      <c r="D2519" s="129">
        <f t="shared" si="92"/>
        <v>245700</v>
      </c>
      <c r="E2519" s="130" t="s">
        <v>6069</v>
      </c>
    </row>
    <row r="2520" spans="1:5">
      <c r="A2520" s="127" t="s">
        <v>6379</v>
      </c>
      <c r="B2520" s="127">
        <v>235000</v>
      </c>
      <c r="C2520" s="127">
        <f t="shared" si="91"/>
        <v>5188000</v>
      </c>
      <c r="D2520" s="129">
        <f t="shared" si="92"/>
        <v>246750</v>
      </c>
      <c r="E2520" s="130" t="s">
        <v>6069</v>
      </c>
    </row>
    <row r="2521" spans="1:5">
      <c r="A2521" s="127" t="s">
        <v>6380</v>
      </c>
      <c r="B2521" s="127">
        <v>236000</v>
      </c>
      <c r="C2521" s="127">
        <f t="shared" si="91"/>
        <v>5210000</v>
      </c>
      <c r="D2521" s="129">
        <f t="shared" si="92"/>
        <v>247800</v>
      </c>
      <c r="E2521" s="130" t="s">
        <v>6069</v>
      </c>
    </row>
    <row r="2522" spans="1:5">
      <c r="A2522" s="127" t="s">
        <v>6381</v>
      </c>
      <c r="B2522" s="127">
        <v>237000</v>
      </c>
      <c r="C2522" s="127">
        <f t="shared" si="91"/>
        <v>5232000</v>
      </c>
      <c r="D2522" s="129">
        <f t="shared" si="92"/>
        <v>248850</v>
      </c>
      <c r="E2522" s="130" t="s">
        <v>6069</v>
      </c>
    </row>
    <row r="2523" spans="1:5">
      <c r="A2523" s="127" t="s">
        <v>6382</v>
      </c>
      <c r="B2523" s="127">
        <v>238000</v>
      </c>
      <c r="C2523" s="127">
        <f t="shared" si="91"/>
        <v>5254000</v>
      </c>
      <c r="D2523" s="129">
        <f t="shared" si="92"/>
        <v>249900</v>
      </c>
      <c r="E2523" s="130" t="s">
        <v>6069</v>
      </c>
    </row>
    <row r="2524" spans="1:5">
      <c r="A2524" s="127" t="s">
        <v>6383</v>
      </c>
      <c r="B2524" s="127">
        <v>239000</v>
      </c>
      <c r="C2524" s="127">
        <f t="shared" si="91"/>
        <v>5276000</v>
      </c>
      <c r="D2524" s="129">
        <f t="shared" si="92"/>
        <v>250950</v>
      </c>
      <c r="E2524" s="130" t="s">
        <v>6069</v>
      </c>
    </row>
    <row r="2525" spans="1:5">
      <c r="A2525" s="127" t="s">
        <v>6384</v>
      </c>
      <c r="B2525" s="127">
        <v>240000</v>
      </c>
      <c r="C2525" s="127">
        <f t="shared" si="91"/>
        <v>5298000</v>
      </c>
      <c r="D2525" s="129">
        <f t="shared" si="92"/>
        <v>252000</v>
      </c>
      <c r="E2525" s="130" t="s">
        <v>6069</v>
      </c>
    </row>
    <row r="2526" spans="1:5">
      <c r="A2526" s="127" t="s">
        <v>6385</v>
      </c>
      <c r="B2526" s="127">
        <v>241000</v>
      </c>
      <c r="C2526" s="127">
        <f t="shared" si="91"/>
        <v>5320000</v>
      </c>
      <c r="D2526" s="129">
        <f t="shared" si="92"/>
        <v>253050</v>
      </c>
      <c r="E2526" s="130" t="s">
        <v>6069</v>
      </c>
    </row>
    <row r="2527" spans="1:5">
      <c r="A2527" s="127" t="s">
        <v>6386</v>
      </c>
      <c r="B2527" s="127">
        <v>242000</v>
      </c>
      <c r="C2527" s="127">
        <f t="shared" si="91"/>
        <v>5342000</v>
      </c>
      <c r="D2527" s="129">
        <f t="shared" si="92"/>
        <v>254100</v>
      </c>
      <c r="E2527" s="130" t="s">
        <v>6069</v>
      </c>
    </row>
    <row r="2528" spans="1:5">
      <c r="A2528" s="127" t="str">
        <f t="shared" ref="A2528:A2591" si="93">"싱가폴"&amp;B2528</f>
        <v>싱가폴1000</v>
      </c>
      <c r="B2528" s="127">
        <v>1000</v>
      </c>
      <c r="C2528" s="127">
        <v>20000</v>
      </c>
      <c r="D2528" s="129">
        <f t="shared" ref="D2528:D2578" si="94">SUM($G$2)*(B2528*0.001)</f>
        <v>1050</v>
      </c>
      <c r="E2528" s="130" t="s">
        <v>6069</v>
      </c>
    </row>
    <row r="2529" spans="1:5">
      <c r="A2529" s="127" t="str">
        <f t="shared" si="93"/>
        <v>싱가폴2000</v>
      </c>
      <c r="B2529" s="127">
        <f t="shared" ref="B2529:B2592" si="95">B2528+1000</f>
        <v>2000</v>
      </c>
      <c r="C2529" s="127">
        <f t="shared" ref="C2529:C2592" si="96">C2528+10000</f>
        <v>30000</v>
      </c>
      <c r="D2529" s="129">
        <f t="shared" si="94"/>
        <v>2100</v>
      </c>
      <c r="E2529" s="130" t="s">
        <v>6069</v>
      </c>
    </row>
    <row r="2530" spans="1:5">
      <c r="A2530" s="127" t="str">
        <f t="shared" si="93"/>
        <v>싱가폴3000</v>
      </c>
      <c r="B2530" s="127">
        <f t="shared" si="95"/>
        <v>3000</v>
      </c>
      <c r="C2530" s="127">
        <f t="shared" si="96"/>
        <v>40000</v>
      </c>
      <c r="D2530" s="129">
        <f t="shared" si="94"/>
        <v>3150</v>
      </c>
      <c r="E2530" s="130" t="s">
        <v>6069</v>
      </c>
    </row>
    <row r="2531" spans="1:5">
      <c r="A2531" s="127" t="str">
        <f t="shared" si="93"/>
        <v>싱가폴4000</v>
      </c>
      <c r="B2531" s="127">
        <f t="shared" si="95"/>
        <v>4000</v>
      </c>
      <c r="C2531" s="127">
        <f t="shared" si="96"/>
        <v>50000</v>
      </c>
      <c r="D2531" s="129">
        <f t="shared" si="94"/>
        <v>4200</v>
      </c>
      <c r="E2531" s="130" t="s">
        <v>6069</v>
      </c>
    </row>
    <row r="2532" spans="1:5">
      <c r="A2532" s="127" t="str">
        <f t="shared" si="93"/>
        <v>싱가폴5000</v>
      </c>
      <c r="B2532" s="127">
        <f t="shared" si="95"/>
        <v>5000</v>
      </c>
      <c r="C2532" s="127">
        <f t="shared" si="96"/>
        <v>60000</v>
      </c>
      <c r="D2532" s="129">
        <f t="shared" si="94"/>
        <v>5250</v>
      </c>
      <c r="E2532" s="130" t="s">
        <v>6069</v>
      </c>
    </row>
    <row r="2533" spans="1:5">
      <c r="A2533" s="127" t="str">
        <f t="shared" si="93"/>
        <v>싱가폴6000</v>
      </c>
      <c r="B2533" s="127">
        <f t="shared" si="95"/>
        <v>6000</v>
      </c>
      <c r="C2533" s="127">
        <f t="shared" si="96"/>
        <v>70000</v>
      </c>
      <c r="D2533" s="129">
        <f t="shared" si="94"/>
        <v>6300</v>
      </c>
      <c r="E2533" s="130" t="s">
        <v>6069</v>
      </c>
    </row>
    <row r="2534" spans="1:5">
      <c r="A2534" s="127" t="str">
        <f t="shared" si="93"/>
        <v>싱가폴7000</v>
      </c>
      <c r="B2534" s="127">
        <f t="shared" si="95"/>
        <v>7000</v>
      </c>
      <c r="C2534" s="127">
        <f t="shared" si="96"/>
        <v>80000</v>
      </c>
      <c r="D2534" s="129">
        <f t="shared" si="94"/>
        <v>7350</v>
      </c>
      <c r="E2534" s="130" t="s">
        <v>6069</v>
      </c>
    </row>
    <row r="2535" spans="1:5">
      <c r="A2535" s="127" t="str">
        <f t="shared" si="93"/>
        <v>싱가폴8000</v>
      </c>
      <c r="B2535" s="127">
        <f t="shared" si="95"/>
        <v>8000</v>
      </c>
      <c r="C2535" s="127">
        <f t="shared" si="96"/>
        <v>90000</v>
      </c>
      <c r="D2535" s="129">
        <f t="shared" si="94"/>
        <v>8400</v>
      </c>
      <c r="E2535" s="130" t="s">
        <v>6069</v>
      </c>
    </row>
    <row r="2536" spans="1:5">
      <c r="A2536" s="127" t="str">
        <f t="shared" si="93"/>
        <v>싱가폴9000</v>
      </c>
      <c r="B2536" s="127">
        <f t="shared" si="95"/>
        <v>9000</v>
      </c>
      <c r="C2536" s="127">
        <f t="shared" si="96"/>
        <v>100000</v>
      </c>
      <c r="D2536" s="129">
        <f t="shared" si="94"/>
        <v>9450</v>
      </c>
      <c r="E2536" s="130" t="s">
        <v>6069</v>
      </c>
    </row>
    <row r="2537" spans="1:5">
      <c r="A2537" s="127" t="str">
        <f t="shared" si="93"/>
        <v>싱가폴10000</v>
      </c>
      <c r="B2537" s="127">
        <f t="shared" si="95"/>
        <v>10000</v>
      </c>
      <c r="C2537" s="127">
        <f t="shared" si="96"/>
        <v>110000</v>
      </c>
      <c r="D2537" s="129">
        <f t="shared" si="94"/>
        <v>10500</v>
      </c>
      <c r="E2537" s="130" t="s">
        <v>6069</v>
      </c>
    </row>
    <row r="2538" spans="1:5">
      <c r="A2538" s="127" t="str">
        <f t="shared" si="93"/>
        <v>싱가폴11000</v>
      </c>
      <c r="B2538" s="127">
        <f t="shared" si="95"/>
        <v>11000</v>
      </c>
      <c r="C2538" s="127">
        <f t="shared" si="96"/>
        <v>120000</v>
      </c>
      <c r="D2538" s="129">
        <f t="shared" si="94"/>
        <v>11550</v>
      </c>
      <c r="E2538" s="130" t="s">
        <v>6069</v>
      </c>
    </row>
    <row r="2539" spans="1:5">
      <c r="A2539" s="127" t="str">
        <f t="shared" si="93"/>
        <v>싱가폴12000</v>
      </c>
      <c r="B2539" s="127">
        <f t="shared" si="95"/>
        <v>12000</v>
      </c>
      <c r="C2539" s="127">
        <f t="shared" si="96"/>
        <v>130000</v>
      </c>
      <c r="D2539" s="129">
        <f t="shared" si="94"/>
        <v>12600</v>
      </c>
      <c r="E2539" s="130" t="s">
        <v>6069</v>
      </c>
    </row>
    <row r="2540" spans="1:5">
      <c r="A2540" s="127" t="str">
        <f t="shared" si="93"/>
        <v>싱가폴13000</v>
      </c>
      <c r="B2540" s="127">
        <f t="shared" si="95"/>
        <v>13000</v>
      </c>
      <c r="C2540" s="127">
        <f t="shared" si="96"/>
        <v>140000</v>
      </c>
      <c r="D2540" s="129">
        <f t="shared" si="94"/>
        <v>13650</v>
      </c>
      <c r="E2540" s="130" t="s">
        <v>6069</v>
      </c>
    </row>
    <row r="2541" spans="1:5">
      <c r="A2541" s="127" t="str">
        <f t="shared" si="93"/>
        <v>싱가폴14000</v>
      </c>
      <c r="B2541" s="127">
        <f t="shared" si="95"/>
        <v>14000</v>
      </c>
      <c r="C2541" s="127">
        <f t="shared" si="96"/>
        <v>150000</v>
      </c>
      <c r="D2541" s="129">
        <f t="shared" si="94"/>
        <v>14700</v>
      </c>
      <c r="E2541" s="130" t="s">
        <v>6069</v>
      </c>
    </row>
    <row r="2542" spans="1:5">
      <c r="A2542" s="127" t="str">
        <f t="shared" si="93"/>
        <v>싱가폴15000</v>
      </c>
      <c r="B2542" s="127">
        <f t="shared" si="95"/>
        <v>15000</v>
      </c>
      <c r="C2542" s="127">
        <f t="shared" si="96"/>
        <v>160000</v>
      </c>
      <c r="D2542" s="129">
        <f t="shared" si="94"/>
        <v>15750</v>
      </c>
      <c r="E2542" s="130" t="s">
        <v>6069</v>
      </c>
    </row>
    <row r="2543" spans="1:5">
      <c r="A2543" s="127" t="str">
        <f t="shared" si="93"/>
        <v>싱가폴16000</v>
      </c>
      <c r="B2543" s="127">
        <f t="shared" si="95"/>
        <v>16000</v>
      </c>
      <c r="C2543" s="127">
        <f t="shared" si="96"/>
        <v>170000</v>
      </c>
      <c r="D2543" s="129">
        <f t="shared" si="94"/>
        <v>16800</v>
      </c>
      <c r="E2543" s="130" t="s">
        <v>6069</v>
      </c>
    </row>
    <row r="2544" spans="1:5">
      <c r="A2544" s="127" t="str">
        <f t="shared" si="93"/>
        <v>싱가폴17000</v>
      </c>
      <c r="B2544" s="127">
        <f t="shared" si="95"/>
        <v>17000</v>
      </c>
      <c r="C2544" s="127">
        <f t="shared" si="96"/>
        <v>180000</v>
      </c>
      <c r="D2544" s="129">
        <f t="shared" si="94"/>
        <v>17850</v>
      </c>
      <c r="E2544" s="130" t="s">
        <v>6069</v>
      </c>
    </row>
    <row r="2545" spans="1:5">
      <c r="A2545" s="127" t="str">
        <f t="shared" si="93"/>
        <v>싱가폴18000</v>
      </c>
      <c r="B2545" s="127">
        <f t="shared" si="95"/>
        <v>18000</v>
      </c>
      <c r="C2545" s="127">
        <f t="shared" si="96"/>
        <v>190000</v>
      </c>
      <c r="D2545" s="129">
        <f t="shared" si="94"/>
        <v>18900</v>
      </c>
      <c r="E2545" s="130" t="s">
        <v>6069</v>
      </c>
    </row>
    <row r="2546" spans="1:5">
      <c r="A2546" s="127" t="str">
        <f t="shared" si="93"/>
        <v>싱가폴19000</v>
      </c>
      <c r="B2546" s="127">
        <f t="shared" si="95"/>
        <v>19000</v>
      </c>
      <c r="C2546" s="127">
        <f t="shared" si="96"/>
        <v>200000</v>
      </c>
      <c r="D2546" s="129">
        <f t="shared" si="94"/>
        <v>19950</v>
      </c>
      <c r="E2546" s="130" t="s">
        <v>6069</v>
      </c>
    </row>
    <row r="2547" spans="1:5">
      <c r="A2547" s="127" t="str">
        <f t="shared" si="93"/>
        <v>싱가폴20000</v>
      </c>
      <c r="B2547" s="127">
        <f t="shared" si="95"/>
        <v>20000</v>
      </c>
      <c r="C2547" s="127">
        <f t="shared" si="96"/>
        <v>210000</v>
      </c>
      <c r="D2547" s="129">
        <f t="shared" si="94"/>
        <v>21000</v>
      </c>
      <c r="E2547" s="130" t="s">
        <v>6069</v>
      </c>
    </row>
    <row r="2548" spans="1:5">
      <c r="A2548" s="127" t="str">
        <f t="shared" si="93"/>
        <v>싱가폴21000</v>
      </c>
      <c r="B2548" s="127">
        <f t="shared" si="95"/>
        <v>21000</v>
      </c>
      <c r="C2548" s="127">
        <f t="shared" si="96"/>
        <v>220000</v>
      </c>
      <c r="D2548" s="129">
        <f t="shared" si="94"/>
        <v>22050</v>
      </c>
      <c r="E2548" s="130" t="s">
        <v>6069</v>
      </c>
    </row>
    <row r="2549" spans="1:5">
      <c r="A2549" s="127" t="str">
        <f t="shared" si="93"/>
        <v>싱가폴22000</v>
      </c>
      <c r="B2549" s="127">
        <f t="shared" si="95"/>
        <v>22000</v>
      </c>
      <c r="C2549" s="127">
        <f t="shared" si="96"/>
        <v>230000</v>
      </c>
      <c r="D2549" s="129">
        <f t="shared" si="94"/>
        <v>23100</v>
      </c>
      <c r="E2549" s="130" t="s">
        <v>6069</v>
      </c>
    </row>
    <row r="2550" spans="1:5">
      <c r="A2550" s="127" t="str">
        <f t="shared" si="93"/>
        <v>싱가폴23000</v>
      </c>
      <c r="B2550" s="127">
        <f t="shared" si="95"/>
        <v>23000</v>
      </c>
      <c r="C2550" s="127">
        <f t="shared" si="96"/>
        <v>240000</v>
      </c>
      <c r="D2550" s="129">
        <f t="shared" si="94"/>
        <v>24150</v>
      </c>
      <c r="E2550" s="130" t="s">
        <v>6069</v>
      </c>
    </row>
    <row r="2551" spans="1:5">
      <c r="A2551" s="127" t="str">
        <f t="shared" si="93"/>
        <v>싱가폴24000</v>
      </c>
      <c r="B2551" s="127">
        <f t="shared" si="95"/>
        <v>24000</v>
      </c>
      <c r="C2551" s="127">
        <f t="shared" si="96"/>
        <v>250000</v>
      </c>
      <c r="D2551" s="129">
        <f t="shared" si="94"/>
        <v>25200</v>
      </c>
      <c r="E2551" s="130" t="s">
        <v>6069</v>
      </c>
    </row>
    <row r="2552" spans="1:5">
      <c r="A2552" s="127" t="str">
        <f t="shared" si="93"/>
        <v>싱가폴25000</v>
      </c>
      <c r="B2552" s="127">
        <f t="shared" si="95"/>
        <v>25000</v>
      </c>
      <c r="C2552" s="127">
        <f t="shared" si="96"/>
        <v>260000</v>
      </c>
      <c r="D2552" s="129">
        <f t="shared" si="94"/>
        <v>26250</v>
      </c>
      <c r="E2552" s="130" t="s">
        <v>6069</v>
      </c>
    </row>
    <row r="2553" spans="1:5">
      <c r="A2553" s="127" t="str">
        <f t="shared" si="93"/>
        <v>싱가폴26000</v>
      </c>
      <c r="B2553" s="127">
        <f t="shared" si="95"/>
        <v>26000</v>
      </c>
      <c r="C2553" s="127">
        <f t="shared" si="96"/>
        <v>270000</v>
      </c>
      <c r="D2553" s="129">
        <f t="shared" si="94"/>
        <v>27300</v>
      </c>
      <c r="E2553" s="130" t="s">
        <v>6069</v>
      </c>
    </row>
    <row r="2554" spans="1:5">
      <c r="A2554" s="127" t="str">
        <f t="shared" si="93"/>
        <v>싱가폴27000</v>
      </c>
      <c r="B2554" s="127">
        <f t="shared" si="95"/>
        <v>27000</v>
      </c>
      <c r="C2554" s="127">
        <f t="shared" si="96"/>
        <v>280000</v>
      </c>
      <c r="D2554" s="129">
        <f t="shared" si="94"/>
        <v>28350</v>
      </c>
      <c r="E2554" s="130" t="s">
        <v>6069</v>
      </c>
    </row>
    <row r="2555" spans="1:5">
      <c r="A2555" s="127" t="str">
        <f t="shared" si="93"/>
        <v>싱가폴28000</v>
      </c>
      <c r="B2555" s="127">
        <f t="shared" si="95"/>
        <v>28000</v>
      </c>
      <c r="C2555" s="127">
        <f t="shared" si="96"/>
        <v>290000</v>
      </c>
      <c r="D2555" s="129">
        <f t="shared" si="94"/>
        <v>29400</v>
      </c>
      <c r="E2555" s="130" t="s">
        <v>6069</v>
      </c>
    </row>
    <row r="2556" spans="1:5">
      <c r="A2556" s="127" t="str">
        <f t="shared" si="93"/>
        <v>싱가폴29000</v>
      </c>
      <c r="B2556" s="127">
        <f t="shared" si="95"/>
        <v>29000</v>
      </c>
      <c r="C2556" s="127">
        <f t="shared" si="96"/>
        <v>300000</v>
      </c>
      <c r="D2556" s="129">
        <f t="shared" si="94"/>
        <v>30450</v>
      </c>
      <c r="E2556" s="130" t="s">
        <v>6069</v>
      </c>
    </row>
    <row r="2557" spans="1:5">
      <c r="A2557" s="127" t="str">
        <f t="shared" si="93"/>
        <v>싱가폴30000</v>
      </c>
      <c r="B2557" s="127">
        <f t="shared" si="95"/>
        <v>30000</v>
      </c>
      <c r="C2557" s="127">
        <f t="shared" si="96"/>
        <v>310000</v>
      </c>
      <c r="D2557" s="129">
        <f t="shared" si="94"/>
        <v>31500</v>
      </c>
      <c r="E2557" s="130" t="s">
        <v>6069</v>
      </c>
    </row>
    <row r="2558" spans="1:5">
      <c r="A2558" s="127" t="str">
        <f t="shared" si="93"/>
        <v>싱가폴31000</v>
      </c>
      <c r="B2558" s="127">
        <f t="shared" si="95"/>
        <v>31000</v>
      </c>
      <c r="C2558" s="127">
        <f t="shared" si="96"/>
        <v>320000</v>
      </c>
      <c r="D2558" s="129">
        <f t="shared" si="94"/>
        <v>32550</v>
      </c>
      <c r="E2558" s="130" t="s">
        <v>6069</v>
      </c>
    </row>
    <row r="2559" spans="1:5">
      <c r="A2559" s="127" t="str">
        <f t="shared" si="93"/>
        <v>싱가폴32000</v>
      </c>
      <c r="B2559" s="127">
        <f t="shared" si="95"/>
        <v>32000</v>
      </c>
      <c r="C2559" s="127">
        <f t="shared" si="96"/>
        <v>330000</v>
      </c>
      <c r="D2559" s="129">
        <f t="shared" si="94"/>
        <v>33600</v>
      </c>
      <c r="E2559" s="130" t="s">
        <v>6069</v>
      </c>
    </row>
    <row r="2560" spans="1:5">
      <c r="A2560" s="127" t="str">
        <f t="shared" si="93"/>
        <v>싱가폴33000</v>
      </c>
      <c r="B2560" s="127">
        <f t="shared" si="95"/>
        <v>33000</v>
      </c>
      <c r="C2560" s="127">
        <f t="shared" si="96"/>
        <v>340000</v>
      </c>
      <c r="D2560" s="129">
        <f t="shared" si="94"/>
        <v>34650</v>
      </c>
      <c r="E2560" s="130" t="s">
        <v>6069</v>
      </c>
    </row>
    <row r="2561" spans="1:5">
      <c r="A2561" s="127" t="str">
        <f t="shared" si="93"/>
        <v>싱가폴34000</v>
      </c>
      <c r="B2561" s="127">
        <f t="shared" si="95"/>
        <v>34000</v>
      </c>
      <c r="C2561" s="127">
        <f t="shared" si="96"/>
        <v>350000</v>
      </c>
      <c r="D2561" s="129">
        <f t="shared" si="94"/>
        <v>35700</v>
      </c>
      <c r="E2561" s="130" t="s">
        <v>6069</v>
      </c>
    </row>
    <row r="2562" spans="1:5">
      <c r="A2562" s="127" t="str">
        <f t="shared" si="93"/>
        <v>싱가폴35000</v>
      </c>
      <c r="B2562" s="127">
        <f t="shared" si="95"/>
        <v>35000</v>
      </c>
      <c r="C2562" s="127">
        <f t="shared" si="96"/>
        <v>360000</v>
      </c>
      <c r="D2562" s="129">
        <f t="shared" si="94"/>
        <v>36750</v>
      </c>
      <c r="E2562" s="130" t="s">
        <v>6069</v>
      </c>
    </row>
    <row r="2563" spans="1:5">
      <c r="A2563" s="127" t="str">
        <f t="shared" si="93"/>
        <v>싱가폴36000</v>
      </c>
      <c r="B2563" s="127">
        <f t="shared" si="95"/>
        <v>36000</v>
      </c>
      <c r="C2563" s="127">
        <f t="shared" si="96"/>
        <v>370000</v>
      </c>
      <c r="D2563" s="129">
        <f t="shared" si="94"/>
        <v>37800</v>
      </c>
      <c r="E2563" s="130" t="s">
        <v>6069</v>
      </c>
    </row>
    <row r="2564" spans="1:5">
      <c r="A2564" s="127" t="str">
        <f t="shared" si="93"/>
        <v>싱가폴37000</v>
      </c>
      <c r="B2564" s="127">
        <f t="shared" si="95"/>
        <v>37000</v>
      </c>
      <c r="C2564" s="127">
        <f t="shared" si="96"/>
        <v>380000</v>
      </c>
      <c r="D2564" s="129">
        <f t="shared" si="94"/>
        <v>38850</v>
      </c>
      <c r="E2564" s="130" t="s">
        <v>6069</v>
      </c>
    </row>
    <row r="2565" spans="1:5">
      <c r="A2565" s="127" t="str">
        <f t="shared" si="93"/>
        <v>싱가폴38000</v>
      </c>
      <c r="B2565" s="127">
        <f t="shared" si="95"/>
        <v>38000</v>
      </c>
      <c r="C2565" s="127">
        <f t="shared" si="96"/>
        <v>390000</v>
      </c>
      <c r="D2565" s="129">
        <f t="shared" si="94"/>
        <v>39900</v>
      </c>
      <c r="E2565" s="130" t="s">
        <v>6069</v>
      </c>
    </row>
    <row r="2566" spans="1:5">
      <c r="A2566" s="127" t="str">
        <f t="shared" si="93"/>
        <v>싱가폴39000</v>
      </c>
      <c r="B2566" s="127">
        <f t="shared" si="95"/>
        <v>39000</v>
      </c>
      <c r="C2566" s="127">
        <f t="shared" si="96"/>
        <v>400000</v>
      </c>
      <c r="D2566" s="129">
        <f t="shared" si="94"/>
        <v>40950</v>
      </c>
      <c r="E2566" s="130" t="s">
        <v>6069</v>
      </c>
    </row>
    <row r="2567" spans="1:5">
      <c r="A2567" s="127" t="str">
        <f t="shared" si="93"/>
        <v>싱가폴40000</v>
      </c>
      <c r="B2567" s="127">
        <f t="shared" si="95"/>
        <v>40000</v>
      </c>
      <c r="C2567" s="127">
        <f t="shared" si="96"/>
        <v>410000</v>
      </c>
      <c r="D2567" s="129">
        <f t="shared" si="94"/>
        <v>42000</v>
      </c>
      <c r="E2567" s="130" t="s">
        <v>6069</v>
      </c>
    </row>
    <row r="2568" spans="1:5">
      <c r="A2568" s="127" t="str">
        <f t="shared" si="93"/>
        <v>싱가폴41000</v>
      </c>
      <c r="B2568" s="127">
        <f t="shared" si="95"/>
        <v>41000</v>
      </c>
      <c r="C2568" s="127">
        <f t="shared" si="96"/>
        <v>420000</v>
      </c>
      <c r="D2568" s="129">
        <f t="shared" si="94"/>
        <v>43050</v>
      </c>
      <c r="E2568" s="130" t="s">
        <v>6069</v>
      </c>
    </row>
    <row r="2569" spans="1:5">
      <c r="A2569" s="127" t="str">
        <f t="shared" si="93"/>
        <v>싱가폴42000</v>
      </c>
      <c r="B2569" s="127">
        <f t="shared" si="95"/>
        <v>42000</v>
      </c>
      <c r="C2569" s="127">
        <f t="shared" si="96"/>
        <v>430000</v>
      </c>
      <c r="D2569" s="129">
        <f t="shared" si="94"/>
        <v>44100</v>
      </c>
      <c r="E2569" s="130" t="s">
        <v>6069</v>
      </c>
    </row>
    <row r="2570" spans="1:5">
      <c r="A2570" s="127" t="str">
        <f t="shared" si="93"/>
        <v>싱가폴43000</v>
      </c>
      <c r="B2570" s="127">
        <f t="shared" si="95"/>
        <v>43000</v>
      </c>
      <c r="C2570" s="127">
        <f t="shared" si="96"/>
        <v>440000</v>
      </c>
      <c r="D2570" s="129">
        <f t="shared" si="94"/>
        <v>45150</v>
      </c>
      <c r="E2570" s="130" t="s">
        <v>6069</v>
      </c>
    </row>
    <row r="2571" spans="1:5">
      <c r="A2571" s="127" t="str">
        <f t="shared" si="93"/>
        <v>싱가폴44000</v>
      </c>
      <c r="B2571" s="127">
        <f t="shared" si="95"/>
        <v>44000</v>
      </c>
      <c r="C2571" s="127">
        <f t="shared" si="96"/>
        <v>450000</v>
      </c>
      <c r="D2571" s="129">
        <f t="shared" si="94"/>
        <v>46200</v>
      </c>
      <c r="E2571" s="130" t="s">
        <v>6069</v>
      </c>
    </row>
    <row r="2572" spans="1:5">
      <c r="A2572" s="127" t="str">
        <f t="shared" si="93"/>
        <v>싱가폴45000</v>
      </c>
      <c r="B2572" s="127">
        <f t="shared" si="95"/>
        <v>45000</v>
      </c>
      <c r="C2572" s="127">
        <f t="shared" si="96"/>
        <v>460000</v>
      </c>
      <c r="D2572" s="129">
        <f t="shared" si="94"/>
        <v>47250</v>
      </c>
      <c r="E2572" s="130" t="s">
        <v>6069</v>
      </c>
    </row>
    <row r="2573" spans="1:5">
      <c r="A2573" s="127" t="str">
        <f t="shared" si="93"/>
        <v>싱가폴46000</v>
      </c>
      <c r="B2573" s="127">
        <f t="shared" si="95"/>
        <v>46000</v>
      </c>
      <c r="C2573" s="127">
        <f t="shared" si="96"/>
        <v>470000</v>
      </c>
      <c r="D2573" s="129">
        <f t="shared" si="94"/>
        <v>48300</v>
      </c>
      <c r="E2573" s="130" t="s">
        <v>6069</v>
      </c>
    </row>
    <row r="2574" spans="1:5">
      <c r="A2574" s="127" t="str">
        <f t="shared" si="93"/>
        <v>싱가폴47000</v>
      </c>
      <c r="B2574" s="127">
        <f t="shared" si="95"/>
        <v>47000</v>
      </c>
      <c r="C2574" s="127">
        <f t="shared" si="96"/>
        <v>480000</v>
      </c>
      <c r="D2574" s="129">
        <f t="shared" si="94"/>
        <v>49350</v>
      </c>
      <c r="E2574" s="130" t="s">
        <v>6069</v>
      </c>
    </row>
    <row r="2575" spans="1:5">
      <c r="A2575" s="127" t="str">
        <f t="shared" si="93"/>
        <v>싱가폴48000</v>
      </c>
      <c r="B2575" s="127">
        <f t="shared" si="95"/>
        <v>48000</v>
      </c>
      <c r="C2575" s="127">
        <f t="shared" si="96"/>
        <v>490000</v>
      </c>
      <c r="D2575" s="129">
        <f t="shared" si="94"/>
        <v>50400</v>
      </c>
      <c r="E2575" s="130" t="s">
        <v>6069</v>
      </c>
    </row>
    <row r="2576" spans="1:5">
      <c r="A2576" s="127" t="str">
        <f t="shared" si="93"/>
        <v>싱가폴49000</v>
      </c>
      <c r="B2576" s="127">
        <f t="shared" si="95"/>
        <v>49000</v>
      </c>
      <c r="C2576" s="127">
        <f t="shared" si="96"/>
        <v>500000</v>
      </c>
      <c r="D2576" s="129">
        <f t="shared" si="94"/>
        <v>51450</v>
      </c>
      <c r="E2576" s="130" t="s">
        <v>6069</v>
      </c>
    </row>
    <row r="2577" spans="1:5">
      <c r="A2577" s="127" t="str">
        <f t="shared" si="93"/>
        <v>싱가폴50000</v>
      </c>
      <c r="B2577" s="127">
        <f t="shared" si="95"/>
        <v>50000</v>
      </c>
      <c r="C2577" s="127">
        <f t="shared" si="96"/>
        <v>510000</v>
      </c>
      <c r="D2577" s="129">
        <f t="shared" si="94"/>
        <v>52500</v>
      </c>
      <c r="E2577" s="130" t="s">
        <v>6069</v>
      </c>
    </row>
    <row r="2578" spans="1:5">
      <c r="A2578" s="127" t="str">
        <f t="shared" si="93"/>
        <v>싱가폴51000</v>
      </c>
      <c r="B2578" s="127">
        <f t="shared" si="95"/>
        <v>51000</v>
      </c>
      <c r="C2578" s="127">
        <f t="shared" si="96"/>
        <v>520000</v>
      </c>
      <c r="D2578" s="129">
        <f t="shared" si="94"/>
        <v>53550</v>
      </c>
      <c r="E2578" s="130" t="s">
        <v>6069</v>
      </c>
    </row>
    <row r="2579" spans="1:5">
      <c r="A2579" s="127" t="str">
        <f t="shared" si="93"/>
        <v>싱가폴52000</v>
      </c>
      <c r="B2579" s="127">
        <f t="shared" si="95"/>
        <v>52000</v>
      </c>
      <c r="C2579" s="127">
        <f t="shared" si="96"/>
        <v>530000</v>
      </c>
      <c r="D2579" s="129">
        <f t="shared" ref="D2579:D2642" si="97">SUM($G$2)*(B2579*0.001)</f>
        <v>54600</v>
      </c>
      <c r="E2579" s="130" t="s">
        <v>6069</v>
      </c>
    </row>
    <row r="2580" spans="1:5">
      <c r="A2580" s="127" t="str">
        <f t="shared" si="93"/>
        <v>싱가폴53000</v>
      </c>
      <c r="B2580" s="127">
        <f t="shared" si="95"/>
        <v>53000</v>
      </c>
      <c r="C2580" s="127">
        <f t="shared" si="96"/>
        <v>540000</v>
      </c>
      <c r="D2580" s="129">
        <f t="shared" si="97"/>
        <v>55650</v>
      </c>
      <c r="E2580" s="130" t="s">
        <v>6069</v>
      </c>
    </row>
    <row r="2581" spans="1:5">
      <c r="A2581" s="127" t="str">
        <f t="shared" si="93"/>
        <v>싱가폴54000</v>
      </c>
      <c r="B2581" s="127">
        <f t="shared" si="95"/>
        <v>54000</v>
      </c>
      <c r="C2581" s="127">
        <f t="shared" si="96"/>
        <v>550000</v>
      </c>
      <c r="D2581" s="129">
        <f t="shared" si="97"/>
        <v>56700</v>
      </c>
      <c r="E2581" s="130" t="s">
        <v>6069</v>
      </c>
    </row>
    <row r="2582" spans="1:5">
      <c r="A2582" s="127" t="str">
        <f t="shared" si="93"/>
        <v>싱가폴55000</v>
      </c>
      <c r="B2582" s="127">
        <f t="shared" si="95"/>
        <v>55000</v>
      </c>
      <c r="C2582" s="127">
        <f t="shared" si="96"/>
        <v>560000</v>
      </c>
      <c r="D2582" s="129">
        <f t="shared" si="97"/>
        <v>57750</v>
      </c>
      <c r="E2582" s="130" t="s">
        <v>6069</v>
      </c>
    </row>
    <row r="2583" spans="1:5">
      <c r="A2583" s="127" t="str">
        <f t="shared" si="93"/>
        <v>싱가폴56000</v>
      </c>
      <c r="B2583" s="127">
        <f t="shared" si="95"/>
        <v>56000</v>
      </c>
      <c r="C2583" s="127">
        <f t="shared" si="96"/>
        <v>570000</v>
      </c>
      <c r="D2583" s="129">
        <f t="shared" si="97"/>
        <v>58800</v>
      </c>
      <c r="E2583" s="130" t="s">
        <v>6069</v>
      </c>
    </row>
    <row r="2584" spans="1:5">
      <c r="A2584" s="127" t="str">
        <f t="shared" si="93"/>
        <v>싱가폴57000</v>
      </c>
      <c r="B2584" s="127">
        <f t="shared" si="95"/>
        <v>57000</v>
      </c>
      <c r="C2584" s="127">
        <f t="shared" si="96"/>
        <v>580000</v>
      </c>
      <c r="D2584" s="129">
        <f t="shared" si="97"/>
        <v>59850</v>
      </c>
      <c r="E2584" s="130" t="s">
        <v>6069</v>
      </c>
    </row>
    <row r="2585" spans="1:5">
      <c r="A2585" s="127" t="str">
        <f t="shared" si="93"/>
        <v>싱가폴58000</v>
      </c>
      <c r="B2585" s="127">
        <f t="shared" si="95"/>
        <v>58000</v>
      </c>
      <c r="C2585" s="127">
        <f t="shared" si="96"/>
        <v>590000</v>
      </c>
      <c r="D2585" s="129">
        <f t="shared" si="97"/>
        <v>60900</v>
      </c>
      <c r="E2585" s="130" t="s">
        <v>6069</v>
      </c>
    </row>
    <row r="2586" spans="1:5">
      <c r="A2586" s="127" t="str">
        <f t="shared" si="93"/>
        <v>싱가폴59000</v>
      </c>
      <c r="B2586" s="127">
        <f t="shared" si="95"/>
        <v>59000</v>
      </c>
      <c r="C2586" s="127">
        <f t="shared" si="96"/>
        <v>600000</v>
      </c>
      <c r="D2586" s="129">
        <f t="shared" si="97"/>
        <v>61950</v>
      </c>
      <c r="E2586" s="130" t="s">
        <v>6069</v>
      </c>
    </row>
    <row r="2587" spans="1:5">
      <c r="A2587" s="127" t="str">
        <f t="shared" si="93"/>
        <v>싱가폴60000</v>
      </c>
      <c r="B2587" s="127">
        <f t="shared" si="95"/>
        <v>60000</v>
      </c>
      <c r="C2587" s="127">
        <f t="shared" si="96"/>
        <v>610000</v>
      </c>
      <c r="D2587" s="129">
        <f t="shared" si="97"/>
        <v>63000</v>
      </c>
      <c r="E2587" s="130" t="s">
        <v>6069</v>
      </c>
    </row>
    <row r="2588" spans="1:5">
      <c r="A2588" s="127" t="str">
        <f t="shared" si="93"/>
        <v>싱가폴61000</v>
      </c>
      <c r="B2588" s="127">
        <f t="shared" si="95"/>
        <v>61000</v>
      </c>
      <c r="C2588" s="127">
        <f t="shared" si="96"/>
        <v>620000</v>
      </c>
      <c r="D2588" s="129">
        <f t="shared" si="97"/>
        <v>64050</v>
      </c>
      <c r="E2588" s="130" t="s">
        <v>6069</v>
      </c>
    </row>
    <row r="2589" spans="1:5">
      <c r="A2589" s="127" t="str">
        <f t="shared" si="93"/>
        <v>싱가폴62000</v>
      </c>
      <c r="B2589" s="127">
        <f t="shared" si="95"/>
        <v>62000</v>
      </c>
      <c r="C2589" s="127">
        <f t="shared" si="96"/>
        <v>630000</v>
      </c>
      <c r="D2589" s="129">
        <f t="shared" si="97"/>
        <v>65100</v>
      </c>
      <c r="E2589" s="130" t="s">
        <v>6069</v>
      </c>
    </row>
    <row r="2590" spans="1:5">
      <c r="A2590" s="127" t="str">
        <f t="shared" si="93"/>
        <v>싱가폴63000</v>
      </c>
      <c r="B2590" s="127">
        <f t="shared" si="95"/>
        <v>63000</v>
      </c>
      <c r="C2590" s="127">
        <f t="shared" si="96"/>
        <v>640000</v>
      </c>
      <c r="D2590" s="129">
        <f t="shared" si="97"/>
        <v>66150</v>
      </c>
      <c r="E2590" s="130" t="s">
        <v>6069</v>
      </c>
    </row>
    <row r="2591" spans="1:5">
      <c r="A2591" s="127" t="str">
        <f t="shared" si="93"/>
        <v>싱가폴64000</v>
      </c>
      <c r="B2591" s="127">
        <f t="shared" si="95"/>
        <v>64000</v>
      </c>
      <c r="C2591" s="127">
        <f t="shared" si="96"/>
        <v>650000</v>
      </c>
      <c r="D2591" s="129">
        <f t="shared" si="97"/>
        <v>67200</v>
      </c>
      <c r="E2591" s="130" t="s">
        <v>6069</v>
      </c>
    </row>
    <row r="2592" spans="1:5">
      <c r="A2592" s="127" t="str">
        <f t="shared" ref="A2592:A2655" si="98">"싱가폴"&amp;B2592</f>
        <v>싱가폴65000</v>
      </c>
      <c r="B2592" s="127">
        <f t="shared" si="95"/>
        <v>65000</v>
      </c>
      <c r="C2592" s="127">
        <f t="shared" si="96"/>
        <v>660000</v>
      </c>
      <c r="D2592" s="129">
        <f t="shared" si="97"/>
        <v>68250</v>
      </c>
      <c r="E2592" s="130" t="s">
        <v>6069</v>
      </c>
    </row>
    <row r="2593" spans="1:5">
      <c r="A2593" s="127" t="str">
        <f t="shared" si="98"/>
        <v>싱가폴66000</v>
      </c>
      <c r="B2593" s="127">
        <f t="shared" ref="B2593:B2656" si="99">B2592+1000</f>
        <v>66000</v>
      </c>
      <c r="C2593" s="127">
        <f t="shared" ref="C2593:C2656" si="100">C2592+10000</f>
        <v>670000</v>
      </c>
      <c r="D2593" s="129">
        <f t="shared" si="97"/>
        <v>69300</v>
      </c>
      <c r="E2593" s="130" t="s">
        <v>6069</v>
      </c>
    </row>
    <row r="2594" spans="1:5">
      <c r="A2594" s="127" t="str">
        <f t="shared" si="98"/>
        <v>싱가폴67000</v>
      </c>
      <c r="B2594" s="127">
        <f t="shared" si="99"/>
        <v>67000</v>
      </c>
      <c r="C2594" s="127">
        <f t="shared" si="100"/>
        <v>680000</v>
      </c>
      <c r="D2594" s="129">
        <f t="shared" si="97"/>
        <v>70350</v>
      </c>
      <c r="E2594" s="130" t="s">
        <v>6069</v>
      </c>
    </row>
    <row r="2595" spans="1:5">
      <c r="A2595" s="127" t="str">
        <f t="shared" si="98"/>
        <v>싱가폴68000</v>
      </c>
      <c r="B2595" s="127">
        <f t="shared" si="99"/>
        <v>68000</v>
      </c>
      <c r="C2595" s="127">
        <f t="shared" si="100"/>
        <v>690000</v>
      </c>
      <c r="D2595" s="129">
        <f t="shared" si="97"/>
        <v>71400</v>
      </c>
      <c r="E2595" s="130" t="s">
        <v>6069</v>
      </c>
    </row>
    <row r="2596" spans="1:5">
      <c r="A2596" s="127" t="str">
        <f t="shared" si="98"/>
        <v>싱가폴69000</v>
      </c>
      <c r="B2596" s="127">
        <f t="shared" si="99"/>
        <v>69000</v>
      </c>
      <c r="C2596" s="127">
        <f t="shared" si="100"/>
        <v>700000</v>
      </c>
      <c r="D2596" s="129">
        <f t="shared" si="97"/>
        <v>72450</v>
      </c>
      <c r="E2596" s="130" t="s">
        <v>6069</v>
      </c>
    </row>
    <row r="2597" spans="1:5">
      <c r="A2597" s="127" t="str">
        <f t="shared" si="98"/>
        <v>싱가폴70000</v>
      </c>
      <c r="B2597" s="127">
        <f t="shared" si="99"/>
        <v>70000</v>
      </c>
      <c r="C2597" s="127">
        <f t="shared" si="100"/>
        <v>710000</v>
      </c>
      <c r="D2597" s="129">
        <f t="shared" si="97"/>
        <v>73500</v>
      </c>
      <c r="E2597" s="130" t="s">
        <v>6069</v>
      </c>
    </row>
    <row r="2598" spans="1:5">
      <c r="A2598" s="127" t="str">
        <f t="shared" si="98"/>
        <v>싱가폴71000</v>
      </c>
      <c r="B2598" s="127">
        <f t="shared" si="99"/>
        <v>71000</v>
      </c>
      <c r="C2598" s="127">
        <f t="shared" si="100"/>
        <v>720000</v>
      </c>
      <c r="D2598" s="129">
        <f t="shared" si="97"/>
        <v>74550</v>
      </c>
      <c r="E2598" s="130" t="s">
        <v>6069</v>
      </c>
    </row>
    <row r="2599" spans="1:5">
      <c r="A2599" s="127" t="str">
        <f t="shared" si="98"/>
        <v>싱가폴72000</v>
      </c>
      <c r="B2599" s="127">
        <f t="shared" si="99"/>
        <v>72000</v>
      </c>
      <c r="C2599" s="127">
        <f t="shared" si="100"/>
        <v>730000</v>
      </c>
      <c r="D2599" s="129">
        <f t="shared" si="97"/>
        <v>75600</v>
      </c>
      <c r="E2599" s="130" t="s">
        <v>6069</v>
      </c>
    </row>
    <row r="2600" spans="1:5">
      <c r="A2600" s="127" t="str">
        <f t="shared" si="98"/>
        <v>싱가폴73000</v>
      </c>
      <c r="B2600" s="127">
        <f t="shared" si="99"/>
        <v>73000</v>
      </c>
      <c r="C2600" s="127">
        <f t="shared" si="100"/>
        <v>740000</v>
      </c>
      <c r="D2600" s="129">
        <f t="shared" si="97"/>
        <v>76650</v>
      </c>
      <c r="E2600" s="130" t="s">
        <v>6069</v>
      </c>
    </row>
    <row r="2601" spans="1:5">
      <c r="A2601" s="127" t="str">
        <f t="shared" si="98"/>
        <v>싱가폴74000</v>
      </c>
      <c r="B2601" s="127">
        <f t="shared" si="99"/>
        <v>74000</v>
      </c>
      <c r="C2601" s="127">
        <f t="shared" si="100"/>
        <v>750000</v>
      </c>
      <c r="D2601" s="129">
        <f t="shared" si="97"/>
        <v>77700</v>
      </c>
      <c r="E2601" s="130" t="s">
        <v>6069</v>
      </c>
    </row>
    <row r="2602" spans="1:5">
      <c r="A2602" s="127" t="str">
        <f t="shared" si="98"/>
        <v>싱가폴75000</v>
      </c>
      <c r="B2602" s="127">
        <f t="shared" si="99"/>
        <v>75000</v>
      </c>
      <c r="C2602" s="127">
        <f t="shared" si="100"/>
        <v>760000</v>
      </c>
      <c r="D2602" s="129">
        <f t="shared" si="97"/>
        <v>78750</v>
      </c>
      <c r="E2602" s="130" t="s">
        <v>6069</v>
      </c>
    </row>
    <row r="2603" spans="1:5">
      <c r="A2603" s="127" t="str">
        <f t="shared" si="98"/>
        <v>싱가폴76000</v>
      </c>
      <c r="B2603" s="127">
        <f t="shared" si="99"/>
        <v>76000</v>
      </c>
      <c r="C2603" s="127">
        <f t="shared" si="100"/>
        <v>770000</v>
      </c>
      <c r="D2603" s="129">
        <f t="shared" si="97"/>
        <v>79800</v>
      </c>
      <c r="E2603" s="130" t="s">
        <v>6069</v>
      </c>
    </row>
    <row r="2604" spans="1:5">
      <c r="A2604" s="127" t="str">
        <f t="shared" si="98"/>
        <v>싱가폴77000</v>
      </c>
      <c r="B2604" s="127">
        <f t="shared" si="99"/>
        <v>77000</v>
      </c>
      <c r="C2604" s="127">
        <f t="shared" si="100"/>
        <v>780000</v>
      </c>
      <c r="D2604" s="129">
        <f t="shared" si="97"/>
        <v>80850</v>
      </c>
      <c r="E2604" s="130" t="s">
        <v>6069</v>
      </c>
    </row>
    <row r="2605" spans="1:5">
      <c r="A2605" s="127" t="str">
        <f t="shared" si="98"/>
        <v>싱가폴78000</v>
      </c>
      <c r="B2605" s="127">
        <f t="shared" si="99"/>
        <v>78000</v>
      </c>
      <c r="C2605" s="127">
        <f t="shared" si="100"/>
        <v>790000</v>
      </c>
      <c r="D2605" s="129">
        <f t="shared" si="97"/>
        <v>81900</v>
      </c>
      <c r="E2605" s="130" t="s">
        <v>6069</v>
      </c>
    </row>
    <row r="2606" spans="1:5">
      <c r="A2606" s="127" t="str">
        <f t="shared" si="98"/>
        <v>싱가폴79000</v>
      </c>
      <c r="B2606" s="127">
        <f t="shared" si="99"/>
        <v>79000</v>
      </c>
      <c r="C2606" s="127">
        <f t="shared" si="100"/>
        <v>800000</v>
      </c>
      <c r="D2606" s="129">
        <f t="shared" si="97"/>
        <v>82950</v>
      </c>
      <c r="E2606" s="130" t="s">
        <v>6069</v>
      </c>
    </row>
    <row r="2607" spans="1:5">
      <c r="A2607" s="127" t="str">
        <f t="shared" si="98"/>
        <v>싱가폴80000</v>
      </c>
      <c r="B2607" s="127">
        <f t="shared" si="99"/>
        <v>80000</v>
      </c>
      <c r="C2607" s="127">
        <f t="shared" si="100"/>
        <v>810000</v>
      </c>
      <c r="D2607" s="129">
        <f t="shared" si="97"/>
        <v>84000</v>
      </c>
      <c r="E2607" s="130" t="s">
        <v>6069</v>
      </c>
    </row>
    <row r="2608" spans="1:5">
      <c r="A2608" s="127" t="str">
        <f t="shared" si="98"/>
        <v>싱가폴81000</v>
      </c>
      <c r="B2608" s="127">
        <f t="shared" si="99"/>
        <v>81000</v>
      </c>
      <c r="C2608" s="127">
        <f t="shared" si="100"/>
        <v>820000</v>
      </c>
      <c r="D2608" s="129">
        <f t="shared" si="97"/>
        <v>85050</v>
      </c>
      <c r="E2608" s="130" t="s">
        <v>6069</v>
      </c>
    </row>
    <row r="2609" spans="1:5">
      <c r="A2609" s="127" t="str">
        <f t="shared" si="98"/>
        <v>싱가폴82000</v>
      </c>
      <c r="B2609" s="127">
        <f t="shared" si="99"/>
        <v>82000</v>
      </c>
      <c r="C2609" s="127">
        <f t="shared" si="100"/>
        <v>830000</v>
      </c>
      <c r="D2609" s="129">
        <f t="shared" si="97"/>
        <v>86100</v>
      </c>
      <c r="E2609" s="130" t="s">
        <v>6069</v>
      </c>
    </row>
    <row r="2610" spans="1:5">
      <c r="A2610" s="127" t="str">
        <f t="shared" si="98"/>
        <v>싱가폴83000</v>
      </c>
      <c r="B2610" s="127">
        <f t="shared" si="99"/>
        <v>83000</v>
      </c>
      <c r="C2610" s="127">
        <f t="shared" si="100"/>
        <v>840000</v>
      </c>
      <c r="D2610" s="129">
        <f t="shared" si="97"/>
        <v>87150</v>
      </c>
      <c r="E2610" s="130" t="s">
        <v>6069</v>
      </c>
    </row>
    <row r="2611" spans="1:5">
      <c r="A2611" s="127" t="str">
        <f t="shared" si="98"/>
        <v>싱가폴84000</v>
      </c>
      <c r="B2611" s="127">
        <f t="shared" si="99"/>
        <v>84000</v>
      </c>
      <c r="C2611" s="127">
        <f t="shared" si="100"/>
        <v>850000</v>
      </c>
      <c r="D2611" s="129">
        <f t="shared" si="97"/>
        <v>88200</v>
      </c>
      <c r="E2611" s="130" t="s">
        <v>6069</v>
      </c>
    </row>
    <row r="2612" spans="1:5">
      <c r="A2612" s="127" t="str">
        <f t="shared" si="98"/>
        <v>싱가폴85000</v>
      </c>
      <c r="B2612" s="127">
        <f t="shared" si="99"/>
        <v>85000</v>
      </c>
      <c r="C2612" s="127">
        <f t="shared" si="100"/>
        <v>860000</v>
      </c>
      <c r="D2612" s="129">
        <f t="shared" si="97"/>
        <v>89250</v>
      </c>
      <c r="E2612" s="130" t="s">
        <v>6069</v>
      </c>
    </row>
    <row r="2613" spans="1:5">
      <c r="A2613" s="127" t="str">
        <f t="shared" si="98"/>
        <v>싱가폴86000</v>
      </c>
      <c r="B2613" s="127">
        <f t="shared" si="99"/>
        <v>86000</v>
      </c>
      <c r="C2613" s="127">
        <f t="shared" si="100"/>
        <v>870000</v>
      </c>
      <c r="D2613" s="129">
        <f t="shared" si="97"/>
        <v>90300</v>
      </c>
      <c r="E2613" s="130" t="s">
        <v>6069</v>
      </c>
    </row>
    <row r="2614" spans="1:5">
      <c r="A2614" s="127" t="str">
        <f t="shared" si="98"/>
        <v>싱가폴87000</v>
      </c>
      <c r="B2614" s="127">
        <f t="shared" si="99"/>
        <v>87000</v>
      </c>
      <c r="C2614" s="127">
        <f t="shared" si="100"/>
        <v>880000</v>
      </c>
      <c r="D2614" s="129">
        <f t="shared" si="97"/>
        <v>91350</v>
      </c>
      <c r="E2614" s="130" t="s">
        <v>6069</v>
      </c>
    </row>
    <row r="2615" spans="1:5">
      <c r="A2615" s="127" t="str">
        <f t="shared" si="98"/>
        <v>싱가폴88000</v>
      </c>
      <c r="B2615" s="127">
        <f t="shared" si="99"/>
        <v>88000</v>
      </c>
      <c r="C2615" s="127">
        <f t="shared" si="100"/>
        <v>890000</v>
      </c>
      <c r="D2615" s="129">
        <f t="shared" si="97"/>
        <v>92400</v>
      </c>
      <c r="E2615" s="130" t="s">
        <v>6069</v>
      </c>
    </row>
    <row r="2616" spans="1:5">
      <c r="A2616" s="127" t="str">
        <f t="shared" si="98"/>
        <v>싱가폴89000</v>
      </c>
      <c r="B2616" s="127">
        <f t="shared" si="99"/>
        <v>89000</v>
      </c>
      <c r="C2616" s="127">
        <f t="shared" si="100"/>
        <v>900000</v>
      </c>
      <c r="D2616" s="129">
        <f t="shared" si="97"/>
        <v>93450</v>
      </c>
      <c r="E2616" s="130" t="s">
        <v>6069</v>
      </c>
    </row>
    <row r="2617" spans="1:5">
      <c r="A2617" s="127" t="str">
        <f t="shared" si="98"/>
        <v>싱가폴90000</v>
      </c>
      <c r="B2617" s="127">
        <f t="shared" si="99"/>
        <v>90000</v>
      </c>
      <c r="C2617" s="127">
        <f t="shared" si="100"/>
        <v>910000</v>
      </c>
      <c r="D2617" s="129">
        <f t="shared" si="97"/>
        <v>94500</v>
      </c>
      <c r="E2617" s="130" t="s">
        <v>6069</v>
      </c>
    </row>
    <row r="2618" spans="1:5">
      <c r="A2618" s="127" t="str">
        <f t="shared" si="98"/>
        <v>싱가폴91000</v>
      </c>
      <c r="B2618" s="127">
        <f t="shared" si="99"/>
        <v>91000</v>
      </c>
      <c r="C2618" s="127">
        <f t="shared" si="100"/>
        <v>920000</v>
      </c>
      <c r="D2618" s="129">
        <f t="shared" si="97"/>
        <v>95550</v>
      </c>
      <c r="E2618" s="130" t="s">
        <v>6069</v>
      </c>
    </row>
    <row r="2619" spans="1:5">
      <c r="A2619" s="127" t="str">
        <f t="shared" si="98"/>
        <v>싱가폴92000</v>
      </c>
      <c r="B2619" s="127">
        <f t="shared" si="99"/>
        <v>92000</v>
      </c>
      <c r="C2619" s="127">
        <f t="shared" si="100"/>
        <v>930000</v>
      </c>
      <c r="D2619" s="129">
        <f t="shared" si="97"/>
        <v>96600</v>
      </c>
      <c r="E2619" s="130" t="s">
        <v>6069</v>
      </c>
    </row>
    <row r="2620" spans="1:5">
      <c r="A2620" s="127" t="str">
        <f t="shared" si="98"/>
        <v>싱가폴93000</v>
      </c>
      <c r="B2620" s="127">
        <f t="shared" si="99"/>
        <v>93000</v>
      </c>
      <c r="C2620" s="127">
        <f t="shared" si="100"/>
        <v>940000</v>
      </c>
      <c r="D2620" s="129">
        <f t="shared" si="97"/>
        <v>97650</v>
      </c>
      <c r="E2620" s="130" t="s">
        <v>6069</v>
      </c>
    </row>
    <row r="2621" spans="1:5">
      <c r="A2621" s="127" t="str">
        <f t="shared" si="98"/>
        <v>싱가폴94000</v>
      </c>
      <c r="B2621" s="127">
        <f t="shared" si="99"/>
        <v>94000</v>
      </c>
      <c r="C2621" s="127">
        <f t="shared" si="100"/>
        <v>950000</v>
      </c>
      <c r="D2621" s="129">
        <f t="shared" si="97"/>
        <v>98700</v>
      </c>
      <c r="E2621" s="130" t="s">
        <v>6069</v>
      </c>
    </row>
    <row r="2622" spans="1:5">
      <c r="A2622" s="127" t="str">
        <f t="shared" si="98"/>
        <v>싱가폴95000</v>
      </c>
      <c r="B2622" s="127">
        <f t="shared" si="99"/>
        <v>95000</v>
      </c>
      <c r="C2622" s="127">
        <f t="shared" si="100"/>
        <v>960000</v>
      </c>
      <c r="D2622" s="129">
        <f t="shared" si="97"/>
        <v>99750</v>
      </c>
      <c r="E2622" s="130" t="s">
        <v>6069</v>
      </c>
    </row>
    <row r="2623" spans="1:5">
      <c r="A2623" s="127" t="str">
        <f t="shared" si="98"/>
        <v>싱가폴96000</v>
      </c>
      <c r="B2623" s="127">
        <f t="shared" si="99"/>
        <v>96000</v>
      </c>
      <c r="C2623" s="127">
        <f t="shared" si="100"/>
        <v>970000</v>
      </c>
      <c r="D2623" s="129">
        <f t="shared" si="97"/>
        <v>100800</v>
      </c>
      <c r="E2623" s="130" t="s">
        <v>6069</v>
      </c>
    </row>
    <row r="2624" spans="1:5">
      <c r="A2624" s="127" t="str">
        <f t="shared" si="98"/>
        <v>싱가폴97000</v>
      </c>
      <c r="B2624" s="127">
        <f t="shared" si="99"/>
        <v>97000</v>
      </c>
      <c r="C2624" s="127">
        <f t="shared" si="100"/>
        <v>980000</v>
      </c>
      <c r="D2624" s="129">
        <f t="shared" si="97"/>
        <v>101850</v>
      </c>
      <c r="E2624" s="130" t="s">
        <v>6069</v>
      </c>
    </row>
    <row r="2625" spans="1:5">
      <c r="A2625" s="127" t="str">
        <f t="shared" si="98"/>
        <v>싱가폴98000</v>
      </c>
      <c r="B2625" s="127">
        <f t="shared" si="99"/>
        <v>98000</v>
      </c>
      <c r="C2625" s="127">
        <f t="shared" si="100"/>
        <v>990000</v>
      </c>
      <c r="D2625" s="129">
        <f t="shared" si="97"/>
        <v>102900</v>
      </c>
      <c r="E2625" s="130" t="s">
        <v>6069</v>
      </c>
    </row>
    <row r="2626" spans="1:5">
      <c r="A2626" s="127" t="str">
        <f t="shared" si="98"/>
        <v>싱가폴99000</v>
      </c>
      <c r="B2626" s="127">
        <f t="shared" si="99"/>
        <v>99000</v>
      </c>
      <c r="C2626" s="127">
        <f t="shared" si="100"/>
        <v>1000000</v>
      </c>
      <c r="D2626" s="129">
        <f t="shared" si="97"/>
        <v>103950</v>
      </c>
      <c r="E2626" s="130" t="s">
        <v>6069</v>
      </c>
    </row>
    <row r="2627" spans="1:5">
      <c r="A2627" s="127" t="str">
        <f t="shared" si="98"/>
        <v>싱가폴100000</v>
      </c>
      <c r="B2627" s="127">
        <f t="shared" si="99"/>
        <v>100000</v>
      </c>
      <c r="C2627" s="127">
        <f t="shared" si="100"/>
        <v>1010000</v>
      </c>
      <c r="D2627" s="129">
        <f t="shared" si="97"/>
        <v>105000</v>
      </c>
      <c r="E2627" s="130" t="s">
        <v>6069</v>
      </c>
    </row>
    <row r="2628" spans="1:5">
      <c r="A2628" s="127" t="str">
        <f t="shared" si="98"/>
        <v>싱가폴101000</v>
      </c>
      <c r="B2628" s="127">
        <f t="shared" si="99"/>
        <v>101000</v>
      </c>
      <c r="C2628" s="127">
        <f t="shared" si="100"/>
        <v>1020000</v>
      </c>
      <c r="D2628" s="129">
        <f t="shared" si="97"/>
        <v>106050</v>
      </c>
      <c r="E2628" s="130" t="s">
        <v>6069</v>
      </c>
    </row>
    <row r="2629" spans="1:5">
      <c r="A2629" s="127" t="str">
        <f t="shared" si="98"/>
        <v>싱가폴102000</v>
      </c>
      <c r="B2629" s="127">
        <f t="shared" si="99"/>
        <v>102000</v>
      </c>
      <c r="C2629" s="127">
        <f t="shared" si="100"/>
        <v>1030000</v>
      </c>
      <c r="D2629" s="129">
        <f t="shared" si="97"/>
        <v>107100</v>
      </c>
      <c r="E2629" s="130" t="s">
        <v>6069</v>
      </c>
    </row>
    <row r="2630" spans="1:5">
      <c r="A2630" s="127" t="str">
        <f t="shared" si="98"/>
        <v>싱가폴103000</v>
      </c>
      <c r="B2630" s="127">
        <f t="shared" si="99"/>
        <v>103000</v>
      </c>
      <c r="C2630" s="127">
        <f t="shared" si="100"/>
        <v>1040000</v>
      </c>
      <c r="D2630" s="129">
        <f t="shared" si="97"/>
        <v>108150</v>
      </c>
      <c r="E2630" s="130" t="s">
        <v>6069</v>
      </c>
    </row>
    <row r="2631" spans="1:5">
      <c r="A2631" s="127" t="str">
        <f t="shared" si="98"/>
        <v>싱가폴104000</v>
      </c>
      <c r="B2631" s="127">
        <f t="shared" si="99"/>
        <v>104000</v>
      </c>
      <c r="C2631" s="127">
        <f t="shared" si="100"/>
        <v>1050000</v>
      </c>
      <c r="D2631" s="129">
        <f t="shared" si="97"/>
        <v>109200</v>
      </c>
      <c r="E2631" s="130" t="s">
        <v>6069</v>
      </c>
    </row>
    <row r="2632" spans="1:5">
      <c r="A2632" s="127" t="str">
        <f t="shared" si="98"/>
        <v>싱가폴105000</v>
      </c>
      <c r="B2632" s="127">
        <f t="shared" si="99"/>
        <v>105000</v>
      </c>
      <c r="C2632" s="127">
        <f t="shared" si="100"/>
        <v>1060000</v>
      </c>
      <c r="D2632" s="129">
        <f t="shared" si="97"/>
        <v>110250</v>
      </c>
      <c r="E2632" s="130" t="s">
        <v>6069</v>
      </c>
    </row>
    <row r="2633" spans="1:5">
      <c r="A2633" s="127" t="str">
        <f t="shared" si="98"/>
        <v>싱가폴106000</v>
      </c>
      <c r="B2633" s="127">
        <f t="shared" si="99"/>
        <v>106000</v>
      </c>
      <c r="C2633" s="127">
        <f t="shared" si="100"/>
        <v>1070000</v>
      </c>
      <c r="D2633" s="129">
        <f t="shared" si="97"/>
        <v>111300</v>
      </c>
      <c r="E2633" s="130" t="s">
        <v>6069</v>
      </c>
    </row>
    <row r="2634" spans="1:5">
      <c r="A2634" s="127" t="str">
        <f t="shared" si="98"/>
        <v>싱가폴107000</v>
      </c>
      <c r="B2634" s="127">
        <f t="shared" si="99"/>
        <v>107000</v>
      </c>
      <c r="C2634" s="127">
        <f t="shared" si="100"/>
        <v>1080000</v>
      </c>
      <c r="D2634" s="129">
        <f t="shared" si="97"/>
        <v>112350</v>
      </c>
      <c r="E2634" s="130" t="s">
        <v>6069</v>
      </c>
    </row>
    <row r="2635" spans="1:5">
      <c r="A2635" s="127" t="str">
        <f t="shared" si="98"/>
        <v>싱가폴108000</v>
      </c>
      <c r="B2635" s="127">
        <f t="shared" si="99"/>
        <v>108000</v>
      </c>
      <c r="C2635" s="127">
        <f t="shared" si="100"/>
        <v>1090000</v>
      </c>
      <c r="D2635" s="129">
        <f t="shared" si="97"/>
        <v>113400</v>
      </c>
      <c r="E2635" s="130" t="s">
        <v>6069</v>
      </c>
    </row>
    <row r="2636" spans="1:5">
      <c r="A2636" s="127" t="str">
        <f t="shared" si="98"/>
        <v>싱가폴109000</v>
      </c>
      <c r="B2636" s="127">
        <f t="shared" si="99"/>
        <v>109000</v>
      </c>
      <c r="C2636" s="127">
        <f t="shared" si="100"/>
        <v>1100000</v>
      </c>
      <c r="D2636" s="129">
        <f t="shared" si="97"/>
        <v>114450</v>
      </c>
      <c r="E2636" s="130" t="s">
        <v>6069</v>
      </c>
    </row>
    <row r="2637" spans="1:5">
      <c r="A2637" s="127" t="str">
        <f t="shared" si="98"/>
        <v>싱가폴110000</v>
      </c>
      <c r="B2637" s="127">
        <f t="shared" si="99"/>
        <v>110000</v>
      </c>
      <c r="C2637" s="127">
        <f t="shared" si="100"/>
        <v>1110000</v>
      </c>
      <c r="D2637" s="129">
        <f t="shared" si="97"/>
        <v>115500</v>
      </c>
      <c r="E2637" s="130" t="s">
        <v>6069</v>
      </c>
    </row>
    <row r="2638" spans="1:5">
      <c r="A2638" s="127" t="str">
        <f t="shared" si="98"/>
        <v>싱가폴111000</v>
      </c>
      <c r="B2638" s="127">
        <f t="shared" si="99"/>
        <v>111000</v>
      </c>
      <c r="C2638" s="127">
        <f t="shared" si="100"/>
        <v>1120000</v>
      </c>
      <c r="D2638" s="129">
        <f t="shared" si="97"/>
        <v>116550</v>
      </c>
      <c r="E2638" s="130" t="s">
        <v>6069</v>
      </c>
    </row>
    <row r="2639" spans="1:5">
      <c r="A2639" s="127" t="str">
        <f t="shared" si="98"/>
        <v>싱가폴112000</v>
      </c>
      <c r="B2639" s="127">
        <f t="shared" si="99"/>
        <v>112000</v>
      </c>
      <c r="C2639" s="127">
        <f t="shared" si="100"/>
        <v>1130000</v>
      </c>
      <c r="D2639" s="129">
        <f t="shared" si="97"/>
        <v>117600</v>
      </c>
      <c r="E2639" s="130" t="s">
        <v>6069</v>
      </c>
    </row>
    <row r="2640" spans="1:5">
      <c r="A2640" s="127" t="str">
        <f t="shared" si="98"/>
        <v>싱가폴113000</v>
      </c>
      <c r="B2640" s="127">
        <f t="shared" si="99"/>
        <v>113000</v>
      </c>
      <c r="C2640" s="127">
        <f t="shared" si="100"/>
        <v>1140000</v>
      </c>
      <c r="D2640" s="129">
        <f t="shared" si="97"/>
        <v>118650</v>
      </c>
      <c r="E2640" s="130" t="s">
        <v>6069</v>
      </c>
    </row>
    <row r="2641" spans="1:5">
      <c r="A2641" s="127" t="str">
        <f t="shared" si="98"/>
        <v>싱가폴114000</v>
      </c>
      <c r="B2641" s="127">
        <f t="shared" si="99"/>
        <v>114000</v>
      </c>
      <c r="C2641" s="127">
        <f t="shared" si="100"/>
        <v>1150000</v>
      </c>
      <c r="D2641" s="129">
        <f t="shared" si="97"/>
        <v>119700</v>
      </c>
      <c r="E2641" s="130" t="s">
        <v>6069</v>
      </c>
    </row>
    <row r="2642" spans="1:5">
      <c r="A2642" s="127" t="str">
        <f t="shared" si="98"/>
        <v>싱가폴115000</v>
      </c>
      <c r="B2642" s="127">
        <f t="shared" si="99"/>
        <v>115000</v>
      </c>
      <c r="C2642" s="127">
        <f t="shared" si="100"/>
        <v>1160000</v>
      </c>
      <c r="D2642" s="129">
        <f t="shared" si="97"/>
        <v>120750</v>
      </c>
      <c r="E2642" s="130" t="s">
        <v>6069</v>
      </c>
    </row>
    <row r="2643" spans="1:5">
      <c r="A2643" s="127" t="str">
        <f t="shared" si="98"/>
        <v>싱가폴116000</v>
      </c>
      <c r="B2643" s="127">
        <f t="shared" si="99"/>
        <v>116000</v>
      </c>
      <c r="C2643" s="127">
        <f t="shared" si="100"/>
        <v>1170000</v>
      </c>
      <c r="D2643" s="129">
        <f t="shared" ref="D2643:D2706" si="101">SUM($G$2)*(B2643*0.001)</f>
        <v>121800</v>
      </c>
      <c r="E2643" s="130" t="s">
        <v>6069</v>
      </c>
    </row>
    <row r="2644" spans="1:5">
      <c r="A2644" s="127" t="str">
        <f t="shared" si="98"/>
        <v>싱가폴117000</v>
      </c>
      <c r="B2644" s="127">
        <f t="shared" si="99"/>
        <v>117000</v>
      </c>
      <c r="C2644" s="127">
        <f t="shared" si="100"/>
        <v>1180000</v>
      </c>
      <c r="D2644" s="129">
        <f t="shared" si="101"/>
        <v>122850</v>
      </c>
      <c r="E2644" s="130" t="s">
        <v>6069</v>
      </c>
    </row>
    <row r="2645" spans="1:5">
      <c r="A2645" s="127" t="str">
        <f t="shared" si="98"/>
        <v>싱가폴118000</v>
      </c>
      <c r="B2645" s="127">
        <f t="shared" si="99"/>
        <v>118000</v>
      </c>
      <c r="C2645" s="127">
        <f t="shared" si="100"/>
        <v>1190000</v>
      </c>
      <c r="D2645" s="129">
        <f t="shared" si="101"/>
        <v>123900</v>
      </c>
      <c r="E2645" s="130" t="s">
        <v>6069</v>
      </c>
    </row>
    <row r="2646" spans="1:5">
      <c r="A2646" s="127" t="str">
        <f t="shared" si="98"/>
        <v>싱가폴119000</v>
      </c>
      <c r="B2646" s="127">
        <f t="shared" si="99"/>
        <v>119000</v>
      </c>
      <c r="C2646" s="127">
        <f t="shared" si="100"/>
        <v>1200000</v>
      </c>
      <c r="D2646" s="129">
        <f t="shared" si="101"/>
        <v>124950</v>
      </c>
      <c r="E2646" s="130" t="s">
        <v>6069</v>
      </c>
    </row>
    <row r="2647" spans="1:5">
      <c r="A2647" s="127" t="str">
        <f t="shared" si="98"/>
        <v>싱가폴120000</v>
      </c>
      <c r="B2647" s="127">
        <f t="shared" si="99"/>
        <v>120000</v>
      </c>
      <c r="C2647" s="127">
        <f t="shared" si="100"/>
        <v>1210000</v>
      </c>
      <c r="D2647" s="129">
        <f t="shared" si="101"/>
        <v>126000</v>
      </c>
      <c r="E2647" s="130" t="s">
        <v>6069</v>
      </c>
    </row>
    <row r="2648" spans="1:5">
      <c r="A2648" s="127" t="str">
        <f t="shared" si="98"/>
        <v>싱가폴121000</v>
      </c>
      <c r="B2648" s="127">
        <f t="shared" si="99"/>
        <v>121000</v>
      </c>
      <c r="C2648" s="127">
        <f t="shared" si="100"/>
        <v>1220000</v>
      </c>
      <c r="D2648" s="129">
        <f t="shared" si="101"/>
        <v>127050</v>
      </c>
      <c r="E2648" s="130" t="s">
        <v>6069</v>
      </c>
    </row>
    <row r="2649" spans="1:5">
      <c r="A2649" s="127" t="str">
        <f t="shared" si="98"/>
        <v>싱가폴122000</v>
      </c>
      <c r="B2649" s="127">
        <f t="shared" si="99"/>
        <v>122000</v>
      </c>
      <c r="C2649" s="127">
        <f t="shared" si="100"/>
        <v>1230000</v>
      </c>
      <c r="D2649" s="129">
        <f t="shared" si="101"/>
        <v>128100</v>
      </c>
      <c r="E2649" s="130" t="s">
        <v>6069</v>
      </c>
    </row>
    <row r="2650" spans="1:5">
      <c r="A2650" s="127" t="str">
        <f t="shared" si="98"/>
        <v>싱가폴123000</v>
      </c>
      <c r="B2650" s="127">
        <f t="shared" si="99"/>
        <v>123000</v>
      </c>
      <c r="C2650" s="127">
        <f t="shared" si="100"/>
        <v>1240000</v>
      </c>
      <c r="D2650" s="129">
        <f t="shared" si="101"/>
        <v>129150</v>
      </c>
      <c r="E2650" s="130" t="s">
        <v>6069</v>
      </c>
    </row>
    <row r="2651" spans="1:5">
      <c r="A2651" s="127" t="str">
        <f t="shared" si="98"/>
        <v>싱가폴124000</v>
      </c>
      <c r="B2651" s="127">
        <f t="shared" si="99"/>
        <v>124000</v>
      </c>
      <c r="C2651" s="127">
        <f t="shared" si="100"/>
        <v>1250000</v>
      </c>
      <c r="D2651" s="129">
        <f t="shared" si="101"/>
        <v>130200</v>
      </c>
      <c r="E2651" s="130" t="s">
        <v>6069</v>
      </c>
    </row>
    <row r="2652" spans="1:5">
      <c r="A2652" s="127" t="str">
        <f t="shared" si="98"/>
        <v>싱가폴125000</v>
      </c>
      <c r="B2652" s="127">
        <f t="shared" si="99"/>
        <v>125000</v>
      </c>
      <c r="C2652" s="127">
        <f t="shared" si="100"/>
        <v>1260000</v>
      </c>
      <c r="D2652" s="129">
        <f t="shared" si="101"/>
        <v>131250</v>
      </c>
      <c r="E2652" s="130" t="s">
        <v>6069</v>
      </c>
    </row>
    <row r="2653" spans="1:5">
      <c r="A2653" s="127" t="str">
        <f t="shared" si="98"/>
        <v>싱가폴126000</v>
      </c>
      <c r="B2653" s="127">
        <f t="shared" si="99"/>
        <v>126000</v>
      </c>
      <c r="C2653" s="127">
        <f t="shared" si="100"/>
        <v>1270000</v>
      </c>
      <c r="D2653" s="129">
        <f t="shared" si="101"/>
        <v>132300</v>
      </c>
      <c r="E2653" s="130" t="s">
        <v>6069</v>
      </c>
    </row>
    <row r="2654" spans="1:5">
      <c r="A2654" s="127" t="str">
        <f t="shared" si="98"/>
        <v>싱가폴127000</v>
      </c>
      <c r="B2654" s="127">
        <f t="shared" si="99"/>
        <v>127000</v>
      </c>
      <c r="C2654" s="127">
        <f t="shared" si="100"/>
        <v>1280000</v>
      </c>
      <c r="D2654" s="129">
        <f t="shared" si="101"/>
        <v>133350</v>
      </c>
      <c r="E2654" s="130" t="s">
        <v>6069</v>
      </c>
    </row>
    <row r="2655" spans="1:5">
      <c r="A2655" s="127" t="str">
        <f t="shared" si="98"/>
        <v>싱가폴128000</v>
      </c>
      <c r="B2655" s="127">
        <f t="shared" si="99"/>
        <v>128000</v>
      </c>
      <c r="C2655" s="127">
        <f t="shared" si="100"/>
        <v>1290000</v>
      </c>
      <c r="D2655" s="129">
        <f t="shared" si="101"/>
        <v>134400</v>
      </c>
      <c r="E2655" s="130" t="s">
        <v>6069</v>
      </c>
    </row>
    <row r="2656" spans="1:5">
      <c r="A2656" s="127" t="str">
        <f t="shared" ref="A2656:A2719" si="102">"싱가폴"&amp;B2656</f>
        <v>싱가폴129000</v>
      </c>
      <c r="B2656" s="127">
        <f t="shared" si="99"/>
        <v>129000</v>
      </c>
      <c r="C2656" s="127">
        <f t="shared" si="100"/>
        <v>1300000</v>
      </c>
      <c r="D2656" s="129">
        <f t="shared" si="101"/>
        <v>135450</v>
      </c>
      <c r="E2656" s="130" t="s">
        <v>6069</v>
      </c>
    </row>
    <row r="2657" spans="1:5">
      <c r="A2657" s="127" t="str">
        <f t="shared" si="102"/>
        <v>싱가폴130000</v>
      </c>
      <c r="B2657" s="127">
        <f t="shared" ref="B2657:B2720" si="103">B2656+1000</f>
        <v>130000</v>
      </c>
      <c r="C2657" s="127">
        <f t="shared" ref="C2657:C2720" si="104">C2656+10000</f>
        <v>1310000</v>
      </c>
      <c r="D2657" s="129">
        <f t="shared" si="101"/>
        <v>136500</v>
      </c>
      <c r="E2657" s="130" t="s">
        <v>6069</v>
      </c>
    </row>
    <row r="2658" spans="1:5">
      <c r="A2658" s="127" t="str">
        <f t="shared" si="102"/>
        <v>싱가폴131000</v>
      </c>
      <c r="B2658" s="127">
        <f t="shared" si="103"/>
        <v>131000</v>
      </c>
      <c r="C2658" s="127">
        <f t="shared" si="104"/>
        <v>1320000</v>
      </c>
      <c r="D2658" s="129">
        <f t="shared" si="101"/>
        <v>137550</v>
      </c>
      <c r="E2658" s="130" t="s">
        <v>6069</v>
      </c>
    </row>
    <row r="2659" spans="1:5">
      <c r="A2659" s="127" t="str">
        <f t="shared" si="102"/>
        <v>싱가폴132000</v>
      </c>
      <c r="B2659" s="127">
        <f t="shared" si="103"/>
        <v>132000</v>
      </c>
      <c r="C2659" s="127">
        <f t="shared" si="104"/>
        <v>1330000</v>
      </c>
      <c r="D2659" s="129">
        <f t="shared" si="101"/>
        <v>138600</v>
      </c>
      <c r="E2659" s="130" t="s">
        <v>6069</v>
      </c>
    </row>
    <row r="2660" spans="1:5">
      <c r="A2660" s="127" t="str">
        <f t="shared" si="102"/>
        <v>싱가폴133000</v>
      </c>
      <c r="B2660" s="127">
        <f t="shared" si="103"/>
        <v>133000</v>
      </c>
      <c r="C2660" s="127">
        <f t="shared" si="104"/>
        <v>1340000</v>
      </c>
      <c r="D2660" s="129">
        <f t="shared" si="101"/>
        <v>139650</v>
      </c>
      <c r="E2660" s="130" t="s">
        <v>6069</v>
      </c>
    </row>
    <row r="2661" spans="1:5">
      <c r="A2661" s="127" t="str">
        <f t="shared" si="102"/>
        <v>싱가폴134000</v>
      </c>
      <c r="B2661" s="127">
        <f t="shared" si="103"/>
        <v>134000</v>
      </c>
      <c r="C2661" s="127">
        <f t="shared" si="104"/>
        <v>1350000</v>
      </c>
      <c r="D2661" s="129">
        <f t="shared" si="101"/>
        <v>140700</v>
      </c>
      <c r="E2661" s="130" t="s">
        <v>6069</v>
      </c>
    </row>
    <row r="2662" spans="1:5">
      <c r="A2662" s="127" t="str">
        <f t="shared" si="102"/>
        <v>싱가폴135000</v>
      </c>
      <c r="B2662" s="127">
        <f t="shared" si="103"/>
        <v>135000</v>
      </c>
      <c r="C2662" s="127">
        <f t="shared" si="104"/>
        <v>1360000</v>
      </c>
      <c r="D2662" s="129">
        <f t="shared" si="101"/>
        <v>141750</v>
      </c>
      <c r="E2662" s="130" t="s">
        <v>6069</v>
      </c>
    </row>
    <row r="2663" spans="1:5">
      <c r="A2663" s="127" t="str">
        <f t="shared" si="102"/>
        <v>싱가폴136000</v>
      </c>
      <c r="B2663" s="127">
        <f t="shared" si="103"/>
        <v>136000</v>
      </c>
      <c r="C2663" s="127">
        <f t="shared" si="104"/>
        <v>1370000</v>
      </c>
      <c r="D2663" s="129">
        <f t="shared" si="101"/>
        <v>142800</v>
      </c>
      <c r="E2663" s="130" t="s">
        <v>6069</v>
      </c>
    </row>
    <row r="2664" spans="1:5">
      <c r="A2664" s="127" t="str">
        <f t="shared" si="102"/>
        <v>싱가폴137000</v>
      </c>
      <c r="B2664" s="127">
        <f t="shared" si="103"/>
        <v>137000</v>
      </c>
      <c r="C2664" s="127">
        <f t="shared" si="104"/>
        <v>1380000</v>
      </c>
      <c r="D2664" s="129">
        <f t="shared" si="101"/>
        <v>143850</v>
      </c>
      <c r="E2664" s="130" t="s">
        <v>6069</v>
      </c>
    </row>
    <row r="2665" spans="1:5">
      <c r="A2665" s="127" t="str">
        <f t="shared" si="102"/>
        <v>싱가폴138000</v>
      </c>
      <c r="B2665" s="127">
        <f t="shared" si="103"/>
        <v>138000</v>
      </c>
      <c r="C2665" s="127">
        <f t="shared" si="104"/>
        <v>1390000</v>
      </c>
      <c r="D2665" s="129">
        <f t="shared" si="101"/>
        <v>144900</v>
      </c>
      <c r="E2665" s="130" t="s">
        <v>6069</v>
      </c>
    </row>
    <row r="2666" spans="1:5">
      <c r="A2666" s="127" t="str">
        <f t="shared" si="102"/>
        <v>싱가폴139000</v>
      </c>
      <c r="B2666" s="127">
        <f t="shared" si="103"/>
        <v>139000</v>
      </c>
      <c r="C2666" s="127">
        <f t="shared" si="104"/>
        <v>1400000</v>
      </c>
      <c r="D2666" s="129">
        <f t="shared" si="101"/>
        <v>145950</v>
      </c>
      <c r="E2666" s="130" t="s">
        <v>6069</v>
      </c>
    </row>
    <row r="2667" spans="1:5">
      <c r="A2667" s="127" t="str">
        <f t="shared" si="102"/>
        <v>싱가폴140000</v>
      </c>
      <c r="B2667" s="127">
        <f t="shared" si="103"/>
        <v>140000</v>
      </c>
      <c r="C2667" s="127">
        <f t="shared" si="104"/>
        <v>1410000</v>
      </c>
      <c r="D2667" s="129">
        <f t="shared" si="101"/>
        <v>147000</v>
      </c>
      <c r="E2667" s="130" t="s">
        <v>6069</v>
      </c>
    </row>
    <row r="2668" spans="1:5">
      <c r="A2668" s="127" t="str">
        <f t="shared" si="102"/>
        <v>싱가폴141000</v>
      </c>
      <c r="B2668" s="127">
        <f t="shared" si="103"/>
        <v>141000</v>
      </c>
      <c r="C2668" s="127">
        <f t="shared" si="104"/>
        <v>1420000</v>
      </c>
      <c r="D2668" s="129">
        <f t="shared" si="101"/>
        <v>148050</v>
      </c>
      <c r="E2668" s="130" t="s">
        <v>6069</v>
      </c>
    </row>
    <row r="2669" spans="1:5">
      <c r="A2669" s="127" t="str">
        <f t="shared" si="102"/>
        <v>싱가폴142000</v>
      </c>
      <c r="B2669" s="127">
        <f t="shared" si="103"/>
        <v>142000</v>
      </c>
      <c r="C2669" s="127">
        <f t="shared" si="104"/>
        <v>1430000</v>
      </c>
      <c r="D2669" s="129">
        <f t="shared" si="101"/>
        <v>149100</v>
      </c>
      <c r="E2669" s="130" t="s">
        <v>6069</v>
      </c>
    </row>
    <row r="2670" spans="1:5">
      <c r="A2670" s="127" t="str">
        <f t="shared" si="102"/>
        <v>싱가폴143000</v>
      </c>
      <c r="B2670" s="127">
        <f t="shared" si="103"/>
        <v>143000</v>
      </c>
      <c r="C2670" s="127">
        <f t="shared" si="104"/>
        <v>1440000</v>
      </c>
      <c r="D2670" s="129">
        <f t="shared" si="101"/>
        <v>150150</v>
      </c>
      <c r="E2670" s="130" t="s">
        <v>6069</v>
      </c>
    </row>
    <row r="2671" spans="1:5">
      <c r="A2671" s="127" t="str">
        <f t="shared" si="102"/>
        <v>싱가폴144000</v>
      </c>
      <c r="B2671" s="127">
        <f t="shared" si="103"/>
        <v>144000</v>
      </c>
      <c r="C2671" s="127">
        <f t="shared" si="104"/>
        <v>1450000</v>
      </c>
      <c r="D2671" s="129">
        <f t="shared" si="101"/>
        <v>151200</v>
      </c>
      <c r="E2671" s="130" t="s">
        <v>6069</v>
      </c>
    </row>
    <row r="2672" spans="1:5">
      <c r="A2672" s="127" t="str">
        <f t="shared" si="102"/>
        <v>싱가폴145000</v>
      </c>
      <c r="B2672" s="127">
        <f t="shared" si="103"/>
        <v>145000</v>
      </c>
      <c r="C2672" s="127">
        <f t="shared" si="104"/>
        <v>1460000</v>
      </c>
      <c r="D2672" s="129">
        <f t="shared" si="101"/>
        <v>152250</v>
      </c>
      <c r="E2672" s="130" t="s">
        <v>6069</v>
      </c>
    </row>
    <row r="2673" spans="1:5">
      <c r="A2673" s="127" t="str">
        <f t="shared" si="102"/>
        <v>싱가폴146000</v>
      </c>
      <c r="B2673" s="127">
        <f t="shared" si="103"/>
        <v>146000</v>
      </c>
      <c r="C2673" s="127">
        <f t="shared" si="104"/>
        <v>1470000</v>
      </c>
      <c r="D2673" s="129">
        <f t="shared" si="101"/>
        <v>153300</v>
      </c>
      <c r="E2673" s="130" t="s">
        <v>6069</v>
      </c>
    </row>
    <row r="2674" spans="1:5">
      <c r="A2674" s="127" t="str">
        <f t="shared" si="102"/>
        <v>싱가폴147000</v>
      </c>
      <c r="B2674" s="127">
        <f t="shared" si="103"/>
        <v>147000</v>
      </c>
      <c r="C2674" s="127">
        <f t="shared" si="104"/>
        <v>1480000</v>
      </c>
      <c r="D2674" s="129">
        <f t="shared" si="101"/>
        <v>154350</v>
      </c>
      <c r="E2674" s="130" t="s">
        <v>6069</v>
      </c>
    </row>
    <row r="2675" spans="1:5">
      <c r="A2675" s="127" t="str">
        <f t="shared" si="102"/>
        <v>싱가폴148000</v>
      </c>
      <c r="B2675" s="127">
        <f t="shared" si="103"/>
        <v>148000</v>
      </c>
      <c r="C2675" s="127">
        <f t="shared" si="104"/>
        <v>1490000</v>
      </c>
      <c r="D2675" s="129">
        <f t="shared" si="101"/>
        <v>155400</v>
      </c>
      <c r="E2675" s="130" t="s">
        <v>6069</v>
      </c>
    </row>
    <row r="2676" spans="1:5">
      <c r="A2676" s="127" t="str">
        <f t="shared" si="102"/>
        <v>싱가폴149000</v>
      </c>
      <c r="B2676" s="127">
        <f t="shared" si="103"/>
        <v>149000</v>
      </c>
      <c r="C2676" s="127">
        <f t="shared" si="104"/>
        <v>1500000</v>
      </c>
      <c r="D2676" s="129">
        <f t="shared" si="101"/>
        <v>156450</v>
      </c>
      <c r="E2676" s="130" t="s">
        <v>6069</v>
      </c>
    </row>
    <row r="2677" spans="1:5">
      <c r="A2677" s="127" t="str">
        <f t="shared" si="102"/>
        <v>싱가폴150000</v>
      </c>
      <c r="B2677" s="127">
        <f t="shared" si="103"/>
        <v>150000</v>
      </c>
      <c r="C2677" s="127">
        <f t="shared" si="104"/>
        <v>1510000</v>
      </c>
      <c r="D2677" s="129">
        <f t="shared" si="101"/>
        <v>157500</v>
      </c>
      <c r="E2677" s="130" t="s">
        <v>6069</v>
      </c>
    </row>
    <row r="2678" spans="1:5">
      <c r="A2678" s="127" t="str">
        <f t="shared" si="102"/>
        <v>싱가폴151000</v>
      </c>
      <c r="B2678" s="127">
        <f t="shared" si="103"/>
        <v>151000</v>
      </c>
      <c r="C2678" s="127">
        <f t="shared" si="104"/>
        <v>1520000</v>
      </c>
      <c r="D2678" s="129">
        <f t="shared" si="101"/>
        <v>158550</v>
      </c>
      <c r="E2678" s="130" t="s">
        <v>6069</v>
      </c>
    </row>
    <row r="2679" spans="1:5">
      <c r="A2679" s="127" t="str">
        <f t="shared" si="102"/>
        <v>싱가폴152000</v>
      </c>
      <c r="B2679" s="127">
        <f t="shared" si="103"/>
        <v>152000</v>
      </c>
      <c r="C2679" s="127">
        <f t="shared" si="104"/>
        <v>1530000</v>
      </c>
      <c r="D2679" s="129">
        <f t="shared" si="101"/>
        <v>159600</v>
      </c>
      <c r="E2679" s="130" t="s">
        <v>6069</v>
      </c>
    </row>
    <row r="2680" spans="1:5">
      <c r="A2680" s="127" t="str">
        <f t="shared" si="102"/>
        <v>싱가폴153000</v>
      </c>
      <c r="B2680" s="127">
        <f t="shared" si="103"/>
        <v>153000</v>
      </c>
      <c r="C2680" s="127">
        <f t="shared" si="104"/>
        <v>1540000</v>
      </c>
      <c r="D2680" s="129">
        <f t="shared" si="101"/>
        <v>160650</v>
      </c>
      <c r="E2680" s="130" t="s">
        <v>6069</v>
      </c>
    </row>
    <row r="2681" spans="1:5">
      <c r="A2681" s="127" t="str">
        <f t="shared" si="102"/>
        <v>싱가폴154000</v>
      </c>
      <c r="B2681" s="127">
        <f t="shared" si="103"/>
        <v>154000</v>
      </c>
      <c r="C2681" s="127">
        <f t="shared" si="104"/>
        <v>1550000</v>
      </c>
      <c r="D2681" s="129">
        <f t="shared" si="101"/>
        <v>161700</v>
      </c>
      <c r="E2681" s="130" t="s">
        <v>6069</v>
      </c>
    </row>
    <row r="2682" spans="1:5">
      <c r="A2682" s="127" t="str">
        <f t="shared" si="102"/>
        <v>싱가폴155000</v>
      </c>
      <c r="B2682" s="127">
        <f t="shared" si="103"/>
        <v>155000</v>
      </c>
      <c r="C2682" s="127">
        <f t="shared" si="104"/>
        <v>1560000</v>
      </c>
      <c r="D2682" s="129">
        <f t="shared" si="101"/>
        <v>162750</v>
      </c>
      <c r="E2682" s="130" t="s">
        <v>6069</v>
      </c>
    </row>
    <row r="2683" spans="1:5">
      <c r="A2683" s="127" t="str">
        <f t="shared" si="102"/>
        <v>싱가폴156000</v>
      </c>
      <c r="B2683" s="127">
        <f t="shared" si="103"/>
        <v>156000</v>
      </c>
      <c r="C2683" s="127">
        <f t="shared" si="104"/>
        <v>1570000</v>
      </c>
      <c r="D2683" s="129">
        <f t="shared" si="101"/>
        <v>163800</v>
      </c>
      <c r="E2683" s="130" t="s">
        <v>6069</v>
      </c>
    </row>
    <row r="2684" spans="1:5">
      <c r="A2684" s="127" t="str">
        <f t="shared" si="102"/>
        <v>싱가폴157000</v>
      </c>
      <c r="B2684" s="127">
        <f t="shared" si="103"/>
        <v>157000</v>
      </c>
      <c r="C2684" s="127">
        <f t="shared" si="104"/>
        <v>1580000</v>
      </c>
      <c r="D2684" s="129">
        <f t="shared" si="101"/>
        <v>164850</v>
      </c>
      <c r="E2684" s="130" t="s">
        <v>6069</v>
      </c>
    </row>
    <row r="2685" spans="1:5">
      <c r="A2685" s="127" t="str">
        <f t="shared" si="102"/>
        <v>싱가폴158000</v>
      </c>
      <c r="B2685" s="127">
        <f t="shared" si="103"/>
        <v>158000</v>
      </c>
      <c r="C2685" s="127">
        <f t="shared" si="104"/>
        <v>1590000</v>
      </c>
      <c r="D2685" s="129">
        <f t="shared" si="101"/>
        <v>165900</v>
      </c>
      <c r="E2685" s="130" t="s">
        <v>6069</v>
      </c>
    </row>
    <row r="2686" spans="1:5">
      <c r="A2686" s="127" t="str">
        <f t="shared" si="102"/>
        <v>싱가폴159000</v>
      </c>
      <c r="B2686" s="127">
        <f t="shared" si="103"/>
        <v>159000</v>
      </c>
      <c r="C2686" s="127">
        <f t="shared" si="104"/>
        <v>1600000</v>
      </c>
      <c r="D2686" s="129">
        <f t="shared" si="101"/>
        <v>166950</v>
      </c>
      <c r="E2686" s="130" t="s">
        <v>6069</v>
      </c>
    </row>
    <row r="2687" spans="1:5">
      <c r="A2687" s="127" t="str">
        <f t="shared" si="102"/>
        <v>싱가폴160000</v>
      </c>
      <c r="B2687" s="127">
        <f t="shared" si="103"/>
        <v>160000</v>
      </c>
      <c r="C2687" s="127">
        <f t="shared" si="104"/>
        <v>1610000</v>
      </c>
      <c r="D2687" s="129">
        <f t="shared" si="101"/>
        <v>168000</v>
      </c>
      <c r="E2687" s="130" t="s">
        <v>6069</v>
      </c>
    </row>
    <row r="2688" spans="1:5">
      <c r="A2688" s="127" t="str">
        <f t="shared" si="102"/>
        <v>싱가폴161000</v>
      </c>
      <c r="B2688" s="127">
        <f t="shared" si="103"/>
        <v>161000</v>
      </c>
      <c r="C2688" s="127">
        <f t="shared" si="104"/>
        <v>1620000</v>
      </c>
      <c r="D2688" s="129">
        <f t="shared" si="101"/>
        <v>169050</v>
      </c>
      <c r="E2688" s="130" t="s">
        <v>6069</v>
      </c>
    </row>
    <row r="2689" spans="1:5">
      <c r="A2689" s="127" t="str">
        <f t="shared" si="102"/>
        <v>싱가폴162000</v>
      </c>
      <c r="B2689" s="127">
        <f t="shared" si="103"/>
        <v>162000</v>
      </c>
      <c r="C2689" s="127">
        <f t="shared" si="104"/>
        <v>1630000</v>
      </c>
      <c r="D2689" s="129">
        <f t="shared" si="101"/>
        <v>170100</v>
      </c>
      <c r="E2689" s="130" t="s">
        <v>6069</v>
      </c>
    </row>
    <row r="2690" spans="1:5">
      <c r="A2690" s="127" t="str">
        <f t="shared" si="102"/>
        <v>싱가폴163000</v>
      </c>
      <c r="B2690" s="127">
        <f t="shared" si="103"/>
        <v>163000</v>
      </c>
      <c r="C2690" s="127">
        <f t="shared" si="104"/>
        <v>1640000</v>
      </c>
      <c r="D2690" s="129">
        <f t="shared" si="101"/>
        <v>171150</v>
      </c>
      <c r="E2690" s="130" t="s">
        <v>6069</v>
      </c>
    </row>
    <row r="2691" spans="1:5">
      <c r="A2691" s="127" t="str">
        <f t="shared" si="102"/>
        <v>싱가폴164000</v>
      </c>
      <c r="B2691" s="127">
        <f t="shared" si="103"/>
        <v>164000</v>
      </c>
      <c r="C2691" s="127">
        <f t="shared" si="104"/>
        <v>1650000</v>
      </c>
      <c r="D2691" s="129">
        <f t="shared" si="101"/>
        <v>172200</v>
      </c>
      <c r="E2691" s="130" t="s">
        <v>6069</v>
      </c>
    </row>
    <row r="2692" spans="1:5">
      <c r="A2692" s="127" t="str">
        <f t="shared" si="102"/>
        <v>싱가폴165000</v>
      </c>
      <c r="B2692" s="127">
        <f t="shared" si="103"/>
        <v>165000</v>
      </c>
      <c r="C2692" s="127">
        <f t="shared" si="104"/>
        <v>1660000</v>
      </c>
      <c r="D2692" s="129">
        <f t="shared" si="101"/>
        <v>173250</v>
      </c>
      <c r="E2692" s="130" t="s">
        <v>6069</v>
      </c>
    </row>
    <row r="2693" spans="1:5">
      <c r="A2693" s="127" t="str">
        <f t="shared" si="102"/>
        <v>싱가폴166000</v>
      </c>
      <c r="B2693" s="127">
        <f t="shared" si="103"/>
        <v>166000</v>
      </c>
      <c r="C2693" s="127">
        <f t="shared" si="104"/>
        <v>1670000</v>
      </c>
      <c r="D2693" s="129">
        <f t="shared" si="101"/>
        <v>174300</v>
      </c>
      <c r="E2693" s="130" t="s">
        <v>6069</v>
      </c>
    </row>
    <row r="2694" spans="1:5">
      <c r="A2694" s="127" t="str">
        <f t="shared" si="102"/>
        <v>싱가폴167000</v>
      </c>
      <c r="B2694" s="127">
        <f t="shared" si="103"/>
        <v>167000</v>
      </c>
      <c r="C2694" s="127">
        <f t="shared" si="104"/>
        <v>1680000</v>
      </c>
      <c r="D2694" s="129">
        <f t="shared" si="101"/>
        <v>175350</v>
      </c>
      <c r="E2694" s="130" t="s">
        <v>6069</v>
      </c>
    </row>
    <row r="2695" spans="1:5">
      <c r="A2695" s="127" t="str">
        <f t="shared" si="102"/>
        <v>싱가폴168000</v>
      </c>
      <c r="B2695" s="127">
        <f t="shared" si="103"/>
        <v>168000</v>
      </c>
      <c r="C2695" s="127">
        <f t="shared" si="104"/>
        <v>1690000</v>
      </c>
      <c r="D2695" s="129">
        <f t="shared" si="101"/>
        <v>176400</v>
      </c>
      <c r="E2695" s="130" t="s">
        <v>6069</v>
      </c>
    </row>
    <row r="2696" spans="1:5">
      <c r="A2696" s="127" t="str">
        <f t="shared" si="102"/>
        <v>싱가폴169000</v>
      </c>
      <c r="B2696" s="127">
        <f t="shared" si="103"/>
        <v>169000</v>
      </c>
      <c r="C2696" s="127">
        <f t="shared" si="104"/>
        <v>1700000</v>
      </c>
      <c r="D2696" s="129">
        <f t="shared" si="101"/>
        <v>177450</v>
      </c>
      <c r="E2696" s="130" t="s">
        <v>6069</v>
      </c>
    </row>
    <row r="2697" spans="1:5">
      <c r="A2697" s="127" t="str">
        <f t="shared" si="102"/>
        <v>싱가폴170000</v>
      </c>
      <c r="B2697" s="127">
        <f t="shared" si="103"/>
        <v>170000</v>
      </c>
      <c r="C2697" s="127">
        <f t="shared" si="104"/>
        <v>1710000</v>
      </c>
      <c r="D2697" s="129">
        <f t="shared" si="101"/>
        <v>178500</v>
      </c>
      <c r="E2697" s="130" t="s">
        <v>6069</v>
      </c>
    </row>
    <row r="2698" spans="1:5">
      <c r="A2698" s="127" t="str">
        <f t="shared" si="102"/>
        <v>싱가폴171000</v>
      </c>
      <c r="B2698" s="127">
        <f t="shared" si="103"/>
        <v>171000</v>
      </c>
      <c r="C2698" s="127">
        <f t="shared" si="104"/>
        <v>1720000</v>
      </c>
      <c r="D2698" s="129">
        <f t="shared" si="101"/>
        <v>179550</v>
      </c>
      <c r="E2698" s="130" t="s">
        <v>6069</v>
      </c>
    </row>
    <row r="2699" spans="1:5">
      <c r="A2699" s="127" t="str">
        <f t="shared" si="102"/>
        <v>싱가폴172000</v>
      </c>
      <c r="B2699" s="127">
        <f t="shared" si="103"/>
        <v>172000</v>
      </c>
      <c r="C2699" s="127">
        <f t="shared" si="104"/>
        <v>1730000</v>
      </c>
      <c r="D2699" s="129">
        <f t="shared" si="101"/>
        <v>180600</v>
      </c>
      <c r="E2699" s="130" t="s">
        <v>6069</v>
      </c>
    </row>
    <row r="2700" spans="1:5">
      <c r="A2700" s="127" t="str">
        <f t="shared" si="102"/>
        <v>싱가폴173000</v>
      </c>
      <c r="B2700" s="127">
        <f t="shared" si="103"/>
        <v>173000</v>
      </c>
      <c r="C2700" s="127">
        <f t="shared" si="104"/>
        <v>1740000</v>
      </c>
      <c r="D2700" s="129">
        <f t="shared" si="101"/>
        <v>181650</v>
      </c>
      <c r="E2700" s="130" t="s">
        <v>6069</v>
      </c>
    </row>
    <row r="2701" spans="1:5">
      <c r="A2701" s="127" t="str">
        <f t="shared" si="102"/>
        <v>싱가폴174000</v>
      </c>
      <c r="B2701" s="127">
        <f t="shared" si="103"/>
        <v>174000</v>
      </c>
      <c r="C2701" s="127">
        <f t="shared" si="104"/>
        <v>1750000</v>
      </c>
      <c r="D2701" s="129">
        <f t="shared" si="101"/>
        <v>182700</v>
      </c>
      <c r="E2701" s="130" t="s">
        <v>6069</v>
      </c>
    </row>
    <row r="2702" spans="1:5">
      <c r="A2702" s="127" t="str">
        <f t="shared" si="102"/>
        <v>싱가폴175000</v>
      </c>
      <c r="B2702" s="127">
        <f t="shared" si="103"/>
        <v>175000</v>
      </c>
      <c r="C2702" s="127">
        <f t="shared" si="104"/>
        <v>1760000</v>
      </c>
      <c r="D2702" s="129">
        <f t="shared" si="101"/>
        <v>183750</v>
      </c>
      <c r="E2702" s="130" t="s">
        <v>6069</v>
      </c>
    </row>
    <row r="2703" spans="1:5">
      <c r="A2703" s="127" t="str">
        <f t="shared" si="102"/>
        <v>싱가폴176000</v>
      </c>
      <c r="B2703" s="127">
        <f t="shared" si="103"/>
        <v>176000</v>
      </c>
      <c r="C2703" s="127">
        <f t="shared" si="104"/>
        <v>1770000</v>
      </c>
      <c r="D2703" s="129">
        <f t="shared" si="101"/>
        <v>184800</v>
      </c>
      <c r="E2703" s="130" t="s">
        <v>6069</v>
      </c>
    </row>
    <row r="2704" spans="1:5">
      <c r="A2704" s="127" t="str">
        <f t="shared" si="102"/>
        <v>싱가폴177000</v>
      </c>
      <c r="B2704" s="127">
        <f t="shared" si="103"/>
        <v>177000</v>
      </c>
      <c r="C2704" s="127">
        <f t="shared" si="104"/>
        <v>1780000</v>
      </c>
      <c r="D2704" s="129">
        <f t="shared" si="101"/>
        <v>185850</v>
      </c>
      <c r="E2704" s="130" t="s">
        <v>6069</v>
      </c>
    </row>
    <row r="2705" spans="1:5">
      <c r="A2705" s="127" t="str">
        <f t="shared" si="102"/>
        <v>싱가폴178000</v>
      </c>
      <c r="B2705" s="127">
        <f t="shared" si="103"/>
        <v>178000</v>
      </c>
      <c r="C2705" s="127">
        <f t="shared" si="104"/>
        <v>1790000</v>
      </c>
      <c r="D2705" s="129">
        <f t="shared" si="101"/>
        <v>186900</v>
      </c>
      <c r="E2705" s="130" t="s">
        <v>6069</v>
      </c>
    </row>
    <row r="2706" spans="1:5">
      <c r="A2706" s="127" t="str">
        <f t="shared" si="102"/>
        <v>싱가폴179000</v>
      </c>
      <c r="B2706" s="127">
        <f t="shared" si="103"/>
        <v>179000</v>
      </c>
      <c r="C2706" s="127">
        <f t="shared" si="104"/>
        <v>1800000</v>
      </c>
      <c r="D2706" s="129">
        <f t="shared" si="101"/>
        <v>187950</v>
      </c>
      <c r="E2706" s="130" t="s">
        <v>6069</v>
      </c>
    </row>
    <row r="2707" spans="1:5">
      <c r="A2707" s="127" t="str">
        <f t="shared" si="102"/>
        <v>싱가폴180000</v>
      </c>
      <c r="B2707" s="127">
        <f t="shared" si="103"/>
        <v>180000</v>
      </c>
      <c r="C2707" s="127">
        <f t="shared" si="104"/>
        <v>1810000</v>
      </c>
      <c r="D2707" s="129">
        <f t="shared" ref="D2707:D2770" si="105">SUM($G$2)*(B2707*0.001)</f>
        <v>189000</v>
      </c>
      <c r="E2707" s="130" t="s">
        <v>6069</v>
      </c>
    </row>
    <row r="2708" spans="1:5">
      <c r="A2708" s="127" t="str">
        <f t="shared" si="102"/>
        <v>싱가폴181000</v>
      </c>
      <c r="B2708" s="127">
        <f t="shared" si="103"/>
        <v>181000</v>
      </c>
      <c r="C2708" s="127">
        <f t="shared" si="104"/>
        <v>1820000</v>
      </c>
      <c r="D2708" s="129">
        <f t="shared" si="105"/>
        <v>190050</v>
      </c>
      <c r="E2708" s="130" t="s">
        <v>6069</v>
      </c>
    </row>
    <row r="2709" spans="1:5">
      <c r="A2709" s="127" t="str">
        <f t="shared" si="102"/>
        <v>싱가폴182000</v>
      </c>
      <c r="B2709" s="127">
        <f t="shared" si="103"/>
        <v>182000</v>
      </c>
      <c r="C2709" s="127">
        <f t="shared" si="104"/>
        <v>1830000</v>
      </c>
      <c r="D2709" s="129">
        <f t="shared" si="105"/>
        <v>191100</v>
      </c>
      <c r="E2709" s="130" t="s">
        <v>6069</v>
      </c>
    </row>
    <row r="2710" spans="1:5">
      <c r="A2710" s="127" t="str">
        <f t="shared" si="102"/>
        <v>싱가폴183000</v>
      </c>
      <c r="B2710" s="127">
        <f t="shared" si="103"/>
        <v>183000</v>
      </c>
      <c r="C2710" s="127">
        <f t="shared" si="104"/>
        <v>1840000</v>
      </c>
      <c r="D2710" s="129">
        <f t="shared" si="105"/>
        <v>192150</v>
      </c>
      <c r="E2710" s="130" t="s">
        <v>6069</v>
      </c>
    </row>
    <row r="2711" spans="1:5">
      <c r="A2711" s="127" t="str">
        <f t="shared" si="102"/>
        <v>싱가폴184000</v>
      </c>
      <c r="B2711" s="127">
        <f t="shared" si="103"/>
        <v>184000</v>
      </c>
      <c r="C2711" s="127">
        <f t="shared" si="104"/>
        <v>1850000</v>
      </c>
      <c r="D2711" s="129">
        <f t="shared" si="105"/>
        <v>193200</v>
      </c>
      <c r="E2711" s="130" t="s">
        <v>6069</v>
      </c>
    </row>
    <row r="2712" spans="1:5">
      <c r="A2712" s="127" t="str">
        <f t="shared" si="102"/>
        <v>싱가폴185000</v>
      </c>
      <c r="B2712" s="127">
        <f t="shared" si="103"/>
        <v>185000</v>
      </c>
      <c r="C2712" s="127">
        <f t="shared" si="104"/>
        <v>1860000</v>
      </c>
      <c r="D2712" s="129">
        <f t="shared" si="105"/>
        <v>194250</v>
      </c>
      <c r="E2712" s="130" t="s">
        <v>6069</v>
      </c>
    </row>
    <row r="2713" spans="1:5">
      <c r="A2713" s="127" t="str">
        <f t="shared" si="102"/>
        <v>싱가폴186000</v>
      </c>
      <c r="B2713" s="127">
        <f t="shared" si="103"/>
        <v>186000</v>
      </c>
      <c r="C2713" s="127">
        <f t="shared" si="104"/>
        <v>1870000</v>
      </c>
      <c r="D2713" s="129">
        <f t="shared" si="105"/>
        <v>195300</v>
      </c>
      <c r="E2713" s="130" t="s">
        <v>6069</v>
      </c>
    </row>
    <row r="2714" spans="1:5">
      <c r="A2714" s="127" t="str">
        <f t="shared" si="102"/>
        <v>싱가폴187000</v>
      </c>
      <c r="B2714" s="127">
        <f t="shared" si="103"/>
        <v>187000</v>
      </c>
      <c r="C2714" s="127">
        <f t="shared" si="104"/>
        <v>1880000</v>
      </c>
      <c r="D2714" s="129">
        <f t="shared" si="105"/>
        <v>196350</v>
      </c>
      <c r="E2714" s="130" t="s">
        <v>6069</v>
      </c>
    </row>
    <row r="2715" spans="1:5">
      <c r="A2715" s="127" t="str">
        <f t="shared" si="102"/>
        <v>싱가폴188000</v>
      </c>
      <c r="B2715" s="127">
        <f t="shared" si="103"/>
        <v>188000</v>
      </c>
      <c r="C2715" s="127">
        <f t="shared" si="104"/>
        <v>1890000</v>
      </c>
      <c r="D2715" s="129">
        <f t="shared" si="105"/>
        <v>197400</v>
      </c>
      <c r="E2715" s="130" t="s">
        <v>6069</v>
      </c>
    </row>
    <row r="2716" spans="1:5">
      <c r="A2716" s="127" t="str">
        <f t="shared" si="102"/>
        <v>싱가폴189000</v>
      </c>
      <c r="B2716" s="127">
        <f t="shared" si="103"/>
        <v>189000</v>
      </c>
      <c r="C2716" s="127">
        <f t="shared" si="104"/>
        <v>1900000</v>
      </c>
      <c r="D2716" s="129">
        <f t="shared" si="105"/>
        <v>198450</v>
      </c>
      <c r="E2716" s="130" t="s">
        <v>6069</v>
      </c>
    </row>
    <row r="2717" spans="1:5">
      <c r="A2717" s="127" t="str">
        <f t="shared" si="102"/>
        <v>싱가폴190000</v>
      </c>
      <c r="B2717" s="127">
        <f t="shared" si="103"/>
        <v>190000</v>
      </c>
      <c r="C2717" s="127">
        <f t="shared" si="104"/>
        <v>1910000</v>
      </c>
      <c r="D2717" s="129">
        <f t="shared" si="105"/>
        <v>199500</v>
      </c>
      <c r="E2717" s="130" t="s">
        <v>6069</v>
      </c>
    </row>
    <row r="2718" spans="1:5">
      <c r="A2718" s="127" t="str">
        <f t="shared" si="102"/>
        <v>싱가폴191000</v>
      </c>
      <c r="B2718" s="127">
        <f t="shared" si="103"/>
        <v>191000</v>
      </c>
      <c r="C2718" s="127">
        <f t="shared" si="104"/>
        <v>1920000</v>
      </c>
      <c r="D2718" s="129">
        <f t="shared" si="105"/>
        <v>200550</v>
      </c>
      <c r="E2718" s="130" t="s">
        <v>6069</v>
      </c>
    </row>
    <row r="2719" spans="1:5">
      <c r="A2719" s="127" t="str">
        <f t="shared" si="102"/>
        <v>싱가폴192000</v>
      </c>
      <c r="B2719" s="127">
        <f t="shared" si="103"/>
        <v>192000</v>
      </c>
      <c r="C2719" s="127">
        <f t="shared" si="104"/>
        <v>1930000</v>
      </c>
      <c r="D2719" s="129">
        <f t="shared" si="105"/>
        <v>201600</v>
      </c>
      <c r="E2719" s="130" t="s">
        <v>6069</v>
      </c>
    </row>
    <row r="2720" spans="1:5">
      <c r="A2720" s="127" t="str">
        <f t="shared" ref="A2720:A2783" si="106">"싱가폴"&amp;B2720</f>
        <v>싱가폴193000</v>
      </c>
      <c r="B2720" s="127">
        <f t="shared" si="103"/>
        <v>193000</v>
      </c>
      <c r="C2720" s="127">
        <f t="shared" si="104"/>
        <v>1940000</v>
      </c>
      <c r="D2720" s="129">
        <f t="shared" si="105"/>
        <v>202650</v>
      </c>
      <c r="E2720" s="130" t="s">
        <v>6069</v>
      </c>
    </row>
    <row r="2721" spans="1:5">
      <c r="A2721" s="127" t="str">
        <f t="shared" si="106"/>
        <v>싱가폴194000</v>
      </c>
      <c r="B2721" s="127">
        <f t="shared" ref="B2721:B2784" si="107">B2720+1000</f>
        <v>194000</v>
      </c>
      <c r="C2721" s="127">
        <f t="shared" ref="C2721:C2784" si="108">C2720+10000</f>
        <v>1950000</v>
      </c>
      <c r="D2721" s="129">
        <f t="shared" si="105"/>
        <v>203700</v>
      </c>
      <c r="E2721" s="130" t="s">
        <v>6069</v>
      </c>
    </row>
    <row r="2722" spans="1:5">
      <c r="A2722" s="127" t="str">
        <f t="shared" si="106"/>
        <v>싱가폴195000</v>
      </c>
      <c r="B2722" s="127">
        <f t="shared" si="107"/>
        <v>195000</v>
      </c>
      <c r="C2722" s="127">
        <f t="shared" si="108"/>
        <v>1960000</v>
      </c>
      <c r="D2722" s="129">
        <f t="shared" si="105"/>
        <v>204750</v>
      </c>
      <c r="E2722" s="130" t="s">
        <v>6069</v>
      </c>
    </row>
    <row r="2723" spans="1:5">
      <c r="A2723" s="127" t="str">
        <f t="shared" si="106"/>
        <v>싱가폴196000</v>
      </c>
      <c r="B2723" s="127">
        <f t="shared" si="107"/>
        <v>196000</v>
      </c>
      <c r="C2723" s="127">
        <f t="shared" si="108"/>
        <v>1970000</v>
      </c>
      <c r="D2723" s="129">
        <f t="shared" si="105"/>
        <v>205800</v>
      </c>
      <c r="E2723" s="130" t="s">
        <v>6069</v>
      </c>
    </row>
    <row r="2724" spans="1:5">
      <c r="A2724" s="127" t="str">
        <f t="shared" si="106"/>
        <v>싱가폴197000</v>
      </c>
      <c r="B2724" s="127">
        <f t="shared" si="107"/>
        <v>197000</v>
      </c>
      <c r="C2724" s="127">
        <f t="shared" si="108"/>
        <v>1980000</v>
      </c>
      <c r="D2724" s="129">
        <f t="shared" si="105"/>
        <v>206850</v>
      </c>
      <c r="E2724" s="130" t="s">
        <v>6069</v>
      </c>
    </row>
    <row r="2725" spans="1:5">
      <c r="A2725" s="127" t="str">
        <f t="shared" si="106"/>
        <v>싱가폴198000</v>
      </c>
      <c r="B2725" s="127">
        <f t="shared" si="107"/>
        <v>198000</v>
      </c>
      <c r="C2725" s="127">
        <f t="shared" si="108"/>
        <v>1990000</v>
      </c>
      <c r="D2725" s="129">
        <f t="shared" si="105"/>
        <v>207900</v>
      </c>
      <c r="E2725" s="130" t="s">
        <v>6069</v>
      </c>
    </row>
    <row r="2726" spans="1:5">
      <c r="A2726" s="127" t="str">
        <f t="shared" si="106"/>
        <v>싱가폴199000</v>
      </c>
      <c r="B2726" s="127">
        <f t="shared" si="107"/>
        <v>199000</v>
      </c>
      <c r="C2726" s="127">
        <f t="shared" si="108"/>
        <v>2000000</v>
      </c>
      <c r="D2726" s="129">
        <f t="shared" si="105"/>
        <v>208950</v>
      </c>
      <c r="E2726" s="130" t="s">
        <v>6069</v>
      </c>
    </row>
    <row r="2727" spans="1:5">
      <c r="A2727" s="127" t="str">
        <f t="shared" si="106"/>
        <v>싱가폴200000</v>
      </c>
      <c r="B2727" s="127">
        <f t="shared" si="107"/>
        <v>200000</v>
      </c>
      <c r="C2727" s="127">
        <f t="shared" si="108"/>
        <v>2010000</v>
      </c>
      <c r="D2727" s="129">
        <f t="shared" si="105"/>
        <v>210000</v>
      </c>
      <c r="E2727" s="130" t="s">
        <v>6069</v>
      </c>
    </row>
    <row r="2728" spans="1:5">
      <c r="A2728" s="127" t="str">
        <f t="shared" si="106"/>
        <v>싱가폴201000</v>
      </c>
      <c r="B2728" s="127">
        <f t="shared" si="107"/>
        <v>201000</v>
      </c>
      <c r="C2728" s="127">
        <f t="shared" si="108"/>
        <v>2020000</v>
      </c>
      <c r="D2728" s="129">
        <f t="shared" si="105"/>
        <v>211050</v>
      </c>
      <c r="E2728" s="130" t="s">
        <v>6069</v>
      </c>
    </row>
    <row r="2729" spans="1:5">
      <c r="A2729" s="127" t="str">
        <f t="shared" si="106"/>
        <v>싱가폴202000</v>
      </c>
      <c r="B2729" s="127">
        <f t="shared" si="107"/>
        <v>202000</v>
      </c>
      <c r="C2729" s="127">
        <f t="shared" si="108"/>
        <v>2030000</v>
      </c>
      <c r="D2729" s="129">
        <f t="shared" si="105"/>
        <v>212100</v>
      </c>
      <c r="E2729" s="130" t="s">
        <v>6069</v>
      </c>
    </row>
    <row r="2730" spans="1:5">
      <c r="A2730" s="127" t="str">
        <f t="shared" si="106"/>
        <v>싱가폴203000</v>
      </c>
      <c r="B2730" s="127">
        <f t="shared" si="107"/>
        <v>203000</v>
      </c>
      <c r="C2730" s="127">
        <f t="shared" si="108"/>
        <v>2040000</v>
      </c>
      <c r="D2730" s="129">
        <f t="shared" si="105"/>
        <v>213150</v>
      </c>
      <c r="E2730" s="130" t="s">
        <v>6069</v>
      </c>
    </row>
    <row r="2731" spans="1:5">
      <c r="A2731" s="127" t="str">
        <f t="shared" si="106"/>
        <v>싱가폴204000</v>
      </c>
      <c r="B2731" s="127">
        <f t="shared" si="107"/>
        <v>204000</v>
      </c>
      <c r="C2731" s="127">
        <f t="shared" si="108"/>
        <v>2050000</v>
      </c>
      <c r="D2731" s="129">
        <f t="shared" si="105"/>
        <v>214200</v>
      </c>
      <c r="E2731" s="130" t="s">
        <v>6069</v>
      </c>
    </row>
    <row r="2732" spans="1:5">
      <c r="A2732" s="127" t="str">
        <f t="shared" si="106"/>
        <v>싱가폴205000</v>
      </c>
      <c r="B2732" s="127">
        <f t="shared" si="107"/>
        <v>205000</v>
      </c>
      <c r="C2732" s="127">
        <f t="shared" si="108"/>
        <v>2060000</v>
      </c>
      <c r="D2732" s="129">
        <f t="shared" si="105"/>
        <v>215250</v>
      </c>
      <c r="E2732" s="130" t="s">
        <v>6069</v>
      </c>
    </row>
    <row r="2733" spans="1:5">
      <c r="A2733" s="127" t="str">
        <f t="shared" si="106"/>
        <v>싱가폴206000</v>
      </c>
      <c r="B2733" s="127">
        <f t="shared" si="107"/>
        <v>206000</v>
      </c>
      <c r="C2733" s="127">
        <f t="shared" si="108"/>
        <v>2070000</v>
      </c>
      <c r="D2733" s="129">
        <f t="shared" si="105"/>
        <v>216300</v>
      </c>
      <c r="E2733" s="130" t="s">
        <v>6069</v>
      </c>
    </row>
    <row r="2734" spans="1:5">
      <c r="A2734" s="127" t="str">
        <f t="shared" si="106"/>
        <v>싱가폴207000</v>
      </c>
      <c r="B2734" s="127">
        <f t="shared" si="107"/>
        <v>207000</v>
      </c>
      <c r="C2734" s="127">
        <f t="shared" si="108"/>
        <v>2080000</v>
      </c>
      <c r="D2734" s="129">
        <f t="shared" si="105"/>
        <v>217350</v>
      </c>
      <c r="E2734" s="130" t="s">
        <v>6069</v>
      </c>
    </row>
    <row r="2735" spans="1:5">
      <c r="A2735" s="127" t="str">
        <f t="shared" si="106"/>
        <v>싱가폴208000</v>
      </c>
      <c r="B2735" s="127">
        <f t="shared" si="107"/>
        <v>208000</v>
      </c>
      <c r="C2735" s="127">
        <f t="shared" si="108"/>
        <v>2090000</v>
      </c>
      <c r="D2735" s="129">
        <f t="shared" si="105"/>
        <v>218400</v>
      </c>
      <c r="E2735" s="130" t="s">
        <v>6069</v>
      </c>
    </row>
    <row r="2736" spans="1:5">
      <c r="A2736" s="127" t="str">
        <f t="shared" si="106"/>
        <v>싱가폴209000</v>
      </c>
      <c r="B2736" s="127">
        <f t="shared" si="107"/>
        <v>209000</v>
      </c>
      <c r="C2736" s="127">
        <f t="shared" si="108"/>
        <v>2100000</v>
      </c>
      <c r="D2736" s="129">
        <f t="shared" si="105"/>
        <v>219450</v>
      </c>
      <c r="E2736" s="130" t="s">
        <v>6069</v>
      </c>
    </row>
    <row r="2737" spans="1:5">
      <c r="A2737" s="127" t="str">
        <f t="shared" si="106"/>
        <v>싱가폴210000</v>
      </c>
      <c r="B2737" s="127">
        <f t="shared" si="107"/>
        <v>210000</v>
      </c>
      <c r="C2737" s="127">
        <f t="shared" si="108"/>
        <v>2110000</v>
      </c>
      <c r="D2737" s="129">
        <f t="shared" si="105"/>
        <v>220500</v>
      </c>
      <c r="E2737" s="130" t="s">
        <v>6069</v>
      </c>
    </row>
    <row r="2738" spans="1:5">
      <c r="A2738" s="127" t="str">
        <f t="shared" si="106"/>
        <v>싱가폴211000</v>
      </c>
      <c r="B2738" s="127">
        <f t="shared" si="107"/>
        <v>211000</v>
      </c>
      <c r="C2738" s="127">
        <f t="shared" si="108"/>
        <v>2120000</v>
      </c>
      <c r="D2738" s="129">
        <f t="shared" si="105"/>
        <v>221550</v>
      </c>
      <c r="E2738" s="130" t="s">
        <v>6069</v>
      </c>
    </row>
    <row r="2739" spans="1:5">
      <c r="A2739" s="127" t="str">
        <f t="shared" si="106"/>
        <v>싱가폴212000</v>
      </c>
      <c r="B2739" s="127">
        <f t="shared" si="107"/>
        <v>212000</v>
      </c>
      <c r="C2739" s="127">
        <f t="shared" si="108"/>
        <v>2130000</v>
      </c>
      <c r="D2739" s="129">
        <f t="shared" si="105"/>
        <v>222600</v>
      </c>
      <c r="E2739" s="130" t="s">
        <v>6069</v>
      </c>
    </row>
    <row r="2740" spans="1:5">
      <c r="A2740" s="127" t="str">
        <f t="shared" si="106"/>
        <v>싱가폴213000</v>
      </c>
      <c r="B2740" s="127">
        <f t="shared" si="107"/>
        <v>213000</v>
      </c>
      <c r="C2740" s="127">
        <f t="shared" si="108"/>
        <v>2140000</v>
      </c>
      <c r="D2740" s="129">
        <f t="shared" si="105"/>
        <v>223650</v>
      </c>
      <c r="E2740" s="130" t="s">
        <v>6069</v>
      </c>
    </row>
    <row r="2741" spans="1:5">
      <c r="A2741" s="127" t="str">
        <f t="shared" si="106"/>
        <v>싱가폴214000</v>
      </c>
      <c r="B2741" s="127">
        <f t="shared" si="107"/>
        <v>214000</v>
      </c>
      <c r="C2741" s="127">
        <f t="shared" si="108"/>
        <v>2150000</v>
      </c>
      <c r="D2741" s="129">
        <f t="shared" si="105"/>
        <v>224700</v>
      </c>
      <c r="E2741" s="130" t="s">
        <v>6069</v>
      </c>
    </row>
    <row r="2742" spans="1:5">
      <c r="A2742" s="127" t="str">
        <f t="shared" si="106"/>
        <v>싱가폴215000</v>
      </c>
      <c r="B2742" s="127">
        <f t="shared" si="107"/>
        <v>215000</v>
      </c>
      <c r="C2742" s="127">
        <f t="shared" si="108"/>
        <v>2160000</v>
      </c>
      <c r="D2742" s="129">
        <f t="shared" si="105"/>
        <v>225750</v>
      </c>
      <c r="E2742" s="130" t="s">
        <v>6069</v>
      </c>
    </row>
    <row r="2743" spans="1:5">
      <c r="A2743" s="127" t="str">
        <f t="shared" si="106"/>
        <v>싱가폴216000</v>
      </c>
      <c r="B2743" s="127">
        <f t="shared" si="107"/>
        <v>216000</v>
      </c>
      <c r="C2743" s="127">
        <f t="shared" si="108"/>
        <v>2170000</v>
      </c>
      <c r="D2743" s="129">
        <f t="shared" si="105"/>
        <v>226800</v>
      </c>
      <c r="E2743" s="130" t="s">
        <v>6069</v>
      </c>
    </row>
    <row r="2744" spans="1:5">
      <c r="A2744" s="127" t="str">
        <f t="shared" si="106"/>
        <v>싱가폴217000</v>
      </c>
      <c r="B2744" s="127">
        <f t="shared" si="107"/>
        <v>217000</v>
      </c>
      <c r="C2744" s="127">
        <f t="shared" si="108"/>
        <v>2180000</v>
      </c>
      <c r="D2744" s="129">
        <f t="shared" si="105"/>
        <v>227850</v>
      </c>
      <c r="E2744" s="130" t="s">
        <v>6069</v>
      </c>
    </row>
    <row r="2745" spans="1:5">
      <c r="A2745" s="127" t="str">
        <f t="shared" si="106"/>
        <v>싱가폴218000</v>
      </c>
      <c r="B2745" s="127">
        <f t="shared" si="107"/>
        <v>218000</v>
      </c>
      <c r="C2745" s="127">
        <f t="shared" si="108"/>
        <v>2190000</v>
      </c>
      <c r="D2745" s="129">
        <f t="shared" si="105"/>
        <v>228900</v>
      </c>
      <c r="E2745" s="130" t="s">
        <v>6069</v>
      </c>
    </row>
    <row r="2746" spans="1:5">
      <c r="A2746" s="127" t="str">
        <f t="shared" si="106"/>
        <v>싱가폴219000</v>
      </c>
      <c r="B2746" s="127">
        <f t="shared" si="107"/>
        <v>219000</v>
      </c>
      <c r="C2746" s="127">
        <f t="shared" si="108"/>
        <v>2200000</v>
      </c>
      <c r="D2746" s="129">
        <f t="shared" si="105"/>
        <v>229950</v>
      </c>
      <c r="E2746" s="130" t="s">
        <v>6069</v>
      </c>
    </row>
    <row r="2747" spans="1:5">
      <c r="A2747" s="127" t="str">
        <f t="shared" si="106"/>
        <v>싱가폴220000</v>
      </c>
      <c r="B2747" s="127">
        <f t="shared" si="107"/>
        <v>220000</v>
      </c>
      <c r="C2747" s="127">
        <f t="shared" si="108"/>
        <v>2210000</v>
      </c>
      <c r="D2747" s="129">
        <f t="shared" si="105"/>
        <v>231000</v>
      </c>
      <c r="E2747" s="130" t="s">
        <v>6069</v>
      </c>
    </row>
    <row r="2748" spans="1:5">
      <c r="A2748" s="127" t="str">
        <f t="shared" si="106"/>
        <v>싱가폴221000</v>
      </c>
      <c r="B2748" s="127">
        <f t="shared" si="107"/>
        <v>221000</v>
      </c>
      <c r="C2748" s="127">
        <f t="shared" si="108"/>
        <v>2220000</v>
      </c>
      <c r="D2748" s="129">
        <f t="shared" si="105"/>
        <v>232050</v>
      </c>
      <c r="E2748" s="130" t="s">
        <v>6069</v>
      </c>
    </row>
    <row r="2749" spans="1:5">
      <c r="A2749" s="127" t="str">
        <f t="shared" si="106"/>
        <v>싱가폴222000</v>
      </c>
      <c r="B2749" s="127">
        <f t="shared" si="107"/>
        <v>222000</v>
      </c>
      <c r="C2749" s="127">
        <f t="shared" si="108"/>
        <v>2230000</v>
      </c>
      <c r="D2749" s="129">
        <f t="shared" si="105"/>
        <v>233100</v>
      </c>
      <c r="E2749" s="130" t="s">
        <v>6069</v>
      </c>
    </row>
    <row r="2750" spans="1:5">
      <c r="A2750" s="127" t="str">
        <f t="shared" si="106"/>
        <v>싱가폴223000</v>
      </c>
      <c r="B2750" s="127">
        <f t="shared" si="107"/>
        <v>223000</v>
      </c>
      <c r="C2750" s="127">
        <f t="shared" si="108"/>
        <v>2240000</v>
      </c>
      <c r="D2750" s="129">
        <f t="shared" si="105"/>
        <v>234150</v>
      </c>
      <c r="E2750" s="130" t="s">
        <v>6069</v>
      </c>
    </row>
    <row r="2751" spans="1:5">
      <c r="A2751" s="127" t="str">
        <f t="shared" si="106"/>
        <v>싱가폴224000</v>
      </c>
      <c r="B2751" s="127">
        <f t="shared" si="107"/>
        <v>224000</v>
      </c>
      <c r="C2751" s="127">
        <f t="shared" si="108"/>
        <v>2250000</v>
      </c>
      <c r="D2751" s="129">
        <f t="shared" si="105"/>
        <v>235200</v>
      </c>
      <c r="E2751" s="130" t="s">
        <v>6069</v>
      </c>
    </row>
    <row r="2752" spans="1:5">
      <c r="A2752" s="127" t="str">
        <f t="shared" si="106"/>
        <v>싱가폴225000</v>
      </c>
      <c r="B2752" s="127">
        <f t="shared" si="107"/>
        <v>225000</v>
      </c>
      <c r="C2752" s="127">
        <f t="shared" si="108"/>
        <v>2260000</v>
      </c>
      <c r="D2752" s="129">
        <f t="shared" si="105"/>
        <v>236250</v>
      </c>
      <c r="E2752" s="130" t="s">
        <v>6069</v>
      </c>
    </row>
    <row r="2753" spans="1:5">
      <c r="A2753" s="127" t="str">
        <f t="shared" si="106"/>
        <v>싱가폴226000</v>
      </c>
      <c r="B2753" s="127">
        <f t="shared" si="107"/>
        <v>226000</v>
      </c>
      <c r="C2753" s="127">
        <f t="shared" si="108"/>
        <v>2270000</v>
      </c>
      <c r="D2753" s="129">
        <f t="shared" si="105"/>
        <v>237300</v>
      </c>
      <c r="E2753" s="130" t="s">
        <v>6069</v>
      </c>
    </row>
    <row r="2754" spans="1:5">
      <c r="A2754" s="127" t="str">
        <f t="shared" si="106"/>
        <v>싱가폴227000</v>
      </c>
      <c r="B2754" s="127">
        <f t="shared" si="107"/>
        <v>227000</v>
      </c>
      <c r="C2754" s="127">
        <f t="shared" si="108"/>
        <v>2280000</v>
      </c>
      <c r="D2754" s="129">
        <f t="shared" si="105"/>
        <v>238350</v>
      </c>
      <c r="E2754" s="130" t="s">
        <v>6069</v>
      </c>
    </row>
    <row r="2755" spans="1:5">
      <c r="A2755" s="127" t="str">
        <f t="shared" si="106"/>
        <v>싱가폴228000</v>
      </c>
      <c r="B2755" s="127">
        <f t="shared" si="107"/>
        <v>228000</v>
      </c>
      <c r="C2755" s="127">
        <f t="shared" si="108"/>
        <v>2290000</v>
      </c>
      <c r="D2755" s="129">
        <f t="shared" si="105"/>
        <v>239400</v>
      </c>
      <c r="E2755" s="130" t="s">
        <v>6069</v>
      </c>
    </row>
    <row r="2756" spans="1:5">
      <c r="A2756" s="127" t="str">
        <f t="shared" si="106"/>
        <v>싱가폴229000</v>
      </c>
      <c r="B2756" s="127">
        <f t="shared" si="107"/>
        <v>229000</v>
      </c>
      <c r="C2756" s="127">
        <f t="shared" si="108"/>
        <v>2300000</v>
      </c>
      <c r="D2756" s="129">
        <f t="shared" si="105"/>
        <v>240450</v>
      </c>
      <c r="E2756" s="130" t="s">
        <v>6069</v>
      </c>
    </row>
    <row r="2757" spans="1:5">
      <c r="A2757" s="127" t="str">
        <f t="shared" si="106"/>
        <v>싱가폴230000</v>
      </c>
      <c r="B2757" s="127">
        <f t="shared" si="107"/>
        <v>230000</v>
      </c>
      <c r="C2757" s="127">
        <f t="shared" si="108"/>
        <v>2310000</v>
      </c>
      <c r="D2757" s="129">
        <f t="shared" si="105"/>
        <v>241500</v>
      </c>
      <c r="E2757" s="130" t="s">
        <v>6069</v>
      </c>
    </row>
    <row r="2758" spans="1:5">
      <c r="A2758" s="127" t="str">
        <f t="shared" si="106"/>
        <v>싱가폴231000</v>
      </c>
      <c r="B2758" s="127">
        <f t="shared" si="107"/>
        <v>231000</v>
      </c>
      <c r="C2758" s="127">
        <f t="shared" si="108"/>
        <v>2320000</v>
      </c>
      <c r="D2758" s="129">
        <f t="shared" si="105"/>
        <v>242550</v>
      </c>
      <c r="E2758" s="130" t="s">
        <v>6069</v>
      </c>
    </row>
    <row r="2759" spans="1:5">
      <c r="A2759" s="127" t="str">
        <f t="shared" si="106"/>
        <v>싱가폴232000</v>
      </c>
      <c r="B2759" s="127">
        <f t="shared" si="107"/>
        <v>232000</v>
      </c>
      <c r="C2759" s="127">
        <f t="shared" si="108"/>
        <v>2330000</v>
      </c>
      <c r="D2759" s="129">
        <f t="shared" si="105"/>
        <v>243600</v>
      </c>
      <c r="E2759" s="130" t="s">
        <v>6069</v>
      </c>
    </row>
    <row r="2760" spans="1:5">
      <c r="A2760" s="127" t="str">
        <f t="shared" si="106"/>
        <v>싱가폴233000</v>
      </c>
      <c r="B2760" s="127">
        <f t="shared" si="107"/>
        <v>233000</v>
      </c>
      <c r="C2760" s="127">
        <f t="shared" si="108"/>
        <v>2340000</v>
      </c>
      <c r="D2760" s="129">
        <f t="shared" si="105"/>
        <v>244650</v>
      </c>
      <c r="E2760" s="130" t="s">
        <v>6069</v>
      </c>
    </row>
    <row r="2761" spans="1:5">
      <c r="A2761" s="127" t="str">
        <f t="shared" si="106"/>
        <v>싱가폴234000</v>
      </c>
      <c r="B2761" s="127">
        <f t="shared" si="107"/>
        <v>234000</v>
      </c>
      <c r="C2761" s="127">
        <f t="shared" si="108"/>
        <v>2350000</v>
      </c>
      <c r="D2761" s="129">
        <f t="shared" si="105"/>
        <v>245700</v>
      </c>
      <c r="E2761" s="130" t="s">
        <v>6069</v>
      </c>
    </row>
    <row r="2762" spans="1:5">
      <c r="A2762" s="127" t="str">
        <f t="shared" si="106"/>
        <v>싱가폴235000</v>
      </c>
      <c r="B2762" s="127">
        <f t="shared" si="107"/>
        <v>235000</v>
      </c>
      <c r="C2762" s="127">
        <f t="shared" si="108"/>
        <v>2360000</v>
      </c>
      <c r="D2762" s="129">
        <f t="shared" si="105"/>
        <v>246750</v>
      </c>
      <c r="E2762" s="130" t="s">
        <v>6069</v>
      </c>
    </row>
    <row r="2763" spans="1:5">
      <c r="A2763" s="127" t="str">
        <f t="shared" si="106"/>
        <v>싱가폴236000</v>
      </c>
      <c r="B2763" s="127">
        <f t="shared" si="107"/>
        <v>236000</v>
      </c>
      <c r="C2763" s="127">
        <f t="shared" si="108"/>
        <v>2370000</v>
      </c>
      <c r="D2763" s="129">
        <f t="shared" si="105"/>
        <v>247800</v>
      </c>
      <c r="E2763" s="130" t="s">
        <v>6069</v>
      </c>
    </row>
    <row r="2764" spans="1:5">
      <c r="A2764" s="127" t="str">
        <f t="shared" si="106"/>
        <v>싱가폴237000</v>
      </c>
      <c r="B2764" s="127">
        <f t="shared" si="107"/>
        <v>237000</v>
      </c>
      <c r="C2764" s="127">
        <f t="shared" si="108"/>
        <v>2380000</v>
      </c>
      <c r="D2764" s="129">
        <f t="shared" si="105"/>
        <v>248850</v>
      </c>
      <c r="E2764" s="130" t="s">
        <v>6069</v>
      </c>
    </row>
    <row r="2765" spans="1:5">
      <c r="A2765" s="127" t="str">
        <f t="shared" si="106"/>
        <v>싱가폴238000</v>
      </c>
      <c r="B2765" s="127">
        <f t="shared" si="107"/>
        <v>238000</v>
      </c>
      <c r="C2765" s="127">
        <f t="shared" si="108"/>
        <v>2390000</v>
      </c>
      <c r="D2765" s="129">
        <f t="shared" si="105"/>
        <v>249900</v>
      </c>
      <c r="E2765" s="130" t="s">
        <v>6069</v>
      </c>
    </row>
    <row r="2766" spans="1:5">
      <c r="A2766" s="127" t="str">
        <f t="shared" si="106"/>
        <v>싱가폴239000</v>
      </c>
      <c r="B2766" s="127">
        <f t="shared" si="107"/>
        <v>239000</v>
      </c>
      <c r="C2766" s="127">
        <f t="shared" si="108"/>
        <v>2400000</v>
      </c>
      <c r="D2766" s="129">
        <f t="shared" si="105"/>
        <v>250950</v>
      </c>
      <c r="E2766" s="130" t="s">
        <v>6069</v>
      </c>
    </row>
    <row r="2767" spans="1:5">
      <c r="A2767" s="127" t="str">
        <f t="shared" si="106"/>
        <v>싱가폴240000</v>
      </c>
      <c r="B2767" s="127">
        <f t="shared" si="107"/>
        <v>240000</v>
      </c>
      <c r="C2767" s="127">
        <f t="shared" si="108"/>
        <v>2410000</v>
      </c>
      <c r="D2767" s="129">
        <f t="shared" si="105"/>
        <v>252000</v>
      </c>
      <c r="E2767" s="130" t="s">
        <v>6069</v>
      </c>
    </row>
    <row r="2768" spans="1:5">
      <c r="A2768" s="127" t="str">
        <f t="shared" si="106"/>
        <v>싱가폴241000</v>
      </c>
      <c r="B2768" s="127">
        <f t="shared" si="107"/>
        <v>241000</v>
      </c>
      <c r="C2768" s="127">
        <f t="shared" si="108"/>
        <v>2420000</v>
      </c>
      <c r="D2768" s="129">
        <f t="shared" si="105"/>
        <v>253050</v>
      </c>
      <c r="E2768" s="130" t="s">
        <v>6069</v>
      </c>
    </row>
    <row r="2769" spans="1:5">
      <c r="A2769" s="127" t="str">
        <f t="shared" si="106"/>
        <v>싱가폴242000</v>
      </c>
      <c r="B2769" s="127">
        <f t="shared" si="107"/>
        <v>242000</v>
      </c>
      <c r="C2769" s="127">
        <f t="shared" si="108"/>
        <v>2430000</v>
      </c>
      <c r="D2769" s="129">
        <f t="shared" si="105"/>
        <v>254100</v>
      </c>
      <c r="E2769" s="130" t="s">
        <v>6069</v>
      </c>
    </row>
    <row r="2770" spans="1:5">
      <c r="A2770" s="127" t="str">
        <f t="shared" si="106"/>
        <v>싱가폴243000</v>
      </c>
      <c r="B2770" s="127">
        <f t="shared" si="107"/>
        <v>243000</v>
      </c>
      <c r="C2770" s="127">
        <f t="shared" si="108"/>
        <v>2440000</v>
      </c>
      <c r="D2770" s="129">
        <f t="shared" si="105"/>
        <v>255150</v>
      </c>
      <c r="E2770" s="130" t="s">
        <v>6069</v>
      </c>
    </row>
    <row r="2771" spans="1:5">
      <c r="A2771" s="127" t="str">
        <f t="shared" si="106"/>
        <v>싱가폴244000</v>
      </c>
      <c r="B2771" s="127">
        <f t="shared" si="107"/>
        <v>244000</v>
      </c>
      <c r="C2771" s="127">
        <f t="shared" si="108"/>
        <v>2450000</v>
      </c>
      <c r="D2771" s="129">
        <f t="shared" ref="D2771:D2834" si="109">SUM($G$2)*(B2771*0.001)</f>
        <v>256200</v>
      </c>
      <c r="E2771" s="130" t="s">
        <v>6069</v>
      </c>
    </row>
    <row r="2772" spans="1:5">
      <c r="A2772" s="127" t="str">
        <f t="shared" si="106"/>
        <v>싱가폴245000</v>
      </c>
      <c r="B2772" s="127">
        <f t="shared" si="107"/>
        <v>245000</v>
      </c>
      <c r="C2772" s="127">
        <f t="shared" si="108"/>
        <v>2460000</v>
      </c>
      <c r="D2772" s="129">
        <f t="shared" si="109"/>
        <v>257250</v>
      </c>
      <c r="E2772" s="130" t="s">
        <v>6069</v>
      </c>
    </row>
    <row r="2773" spans="1:5">
      <c r="A2773" s="127" t="str">
        <f t="shared" si="106"/>
        <v>싱가폴246000</v>
      </c>
      <c r="B2773" s="127">
        <f t="shared" si="107"/>
        <v>246000</v>
      </c>
      <c r="C2773" s="127">
        <f t="shared" si="108"/>
        <v>2470000</v>
      </c>
      <c r="D2773" s="129">
        <f t="shared" si="109"/>
        <v>258300</v>
      </c>
      <c r="E2773" s="130" t="s">
        <v>6069</v>
      </c>
    </row>
    <row r="2774" spans="1:5">
      <c r="A2774" s="127" t="str">
        <f t="shared" si="106"/>
        <v>싱가폴247000</v>
      </c>
      <c r="B2774" s="127">
        <f t="shared" si="107"/>
        <v>247000</v>
      </c>
      <c r="C2774" s="127">
        <f t="shared" si="108"/>
        <v>2480000</v>
      </c>
      <c r="D2774" s="129">
        <f t="shared" si="109"/>
        <v>259350</v>
      </c>
      <c r="E2774" s="130" t="s">
        <v>6069</v>
      </c>
    </row>
    <row r="2775" spans="1:5">
      <c r="A2775" s="127" t="str">
        <f t="shared" si="106"/>
        <v>싱가폴248000</v>
      </c>
      <c r="B2775" s="127">
        <f t="shared" si="107"/>
        <v>248000</v>
      </c>
      <c r="C2775" s="127">
        <f t="shared" si="108"/>
        <v>2490000</v>
      </c>
      <c r="D2775" s="129">
        <f t="shared" si="109"/>
        <v>260400</v>
      </c>
      <c r="E2775" s="130" t="s">
        <v>6069</v>
      </c>
    </row>
    <row r="2776" spans="1:5">
      <c r="A2776" s="127" t="str">
        <f t="shared" si="106"/>
        <v>싱가폴249000</v>
      </c>
      <c r="B2776" s="127">
        <f t="shared" si="107"/>
        <v>249000</v>
      </c>
      <c r="C2776" s="127">
        <f t="shared" si="108"/>
        <v>2500000</v>
      </c>
      <c r="D2776" s="129">
        <f t="shared" si="109"/>
        <v>261450</v>
      </c>
      <c r="E2776" s="130" t="s">
        <v>6069</v>
      </c>
    </row>
    <row r="2777" spans="1:5">
      <c r="A2777" s="127" t="str">
        <f t="shared" si="106"/>
        <v>싱가폴250000</v>
      </c>
      <c r="B2777" s="127">
        <f t="shared" si="107"/>
        <v>250000</v>
      </c>
      <c r="C2777" s="127">
        <f t="shared" si="108"/>
        <v>2510000</v>
      </c>
      <c r="D2777" s="129">
        <f t="shared" si="109"/>
        <v>262500</v>
      </c>
      <c r="E2777" s="130" t="s">
        <v>6069</v>
      </c>
    </row>
    <row r="2778" spans="1:5">
      <c r="A2778" s="127" t="str">
        <f t="shared" si="106"/>
        <v>싱가폴251000</v>
      </c>
      <c r="B2778" s="127">
        <f t="shared" si="107"/>
        <v>251000</v>
      </c>
      <c r="C2778" s="127">
        <f t="shared" si="108"/>
        <v>2520000</v>
      </c>
      <c r="D2778" s="129">
        <f t="shared" si="109"/>
        <v>263550</v>
      </c>
      <c r="E2778" s="130" t="s">
        <v>6069</v>
      </c>
    </row>
    <row r="2779" spans="1:5">
      <c r="A2779" s="127" t="str">
        <f t="shared" si="106"/>
        <v>싱가폴252000</v>
      </c>
      <c r="B2779" s="127">
        <f t="shared" si="107"/>
        <v>252000</v>
      </c>
      <c r="C2779" s="127">
        <f t="shared" si="108"/>
        <v>2530000</v>
      </c>
      <c r="D2779" s="129">
        <f t="shared" si="109"/>
        <v>264600</v>
      </c>
      <c r="E2779" s="130" t="s">
        <v>6069</v>
      </c>
    </row>
    <row r="2780" spans="1:5">
      <c r="A2780" s="127" t="str">
        <f t="shared" si="106"/>
        <v>싱가폴253000</v>
      </c>
      <c r="B2780" s="127">
        <f t="shared" si="107"/>
        <v>253000</v>
      </c>
      <c r="C2780" s="127">
        <f t="shared" si="108"/>
        <v>2540000</v>
      </c>
      <c r="D2780" s="129">
        <f t="shared" si="109"/>
        <v>265650</v>
      </c>
      <c r="E2780" s="130" t="s">
        <v>6069</v>
      </c>
    </row>
    <row r="2781" spans="1:5">
      <c r="A2781" s="127" t="str">
        <f t="shared" si="106"/>
        <v>싱가폴254000</v>
      </c>
      <c r="B2781" s="127">
        <f t="shared" si="107"/>
        <v>254000</v>
      </c>
      <c r="C2781" s="127">
        <f t="shared" si="108"/>
        <v>2550000</v>
      </c>
      <c r="D2781" s="129">
        <f t="shared" si="109"/>
        <v>266700</v>
      </c>
      <c r="E2781" s="130" t="s">
        <v>6069</v>
      </c>
    </row>
    <row r="2782" spans="1:5">
      <c r="A2782" s="127" t="str">
        <f t="shared" si="106"/>
        <v>싱가폴255000</v>
      </c>
      <c r="B2782" s="127">
        <f t="shared" si="107"/>
        <v>255000</v>
      </c>
      <c r="C2782" s="127">
        <f t="shared" si="108"/>
        <v>2560000</v>
      </c>
      <c r="D2782" s="129">
        <f t="shared" si="109"/>
        <v>267750</v>
      </c>
      <c r="E2782" s="130" t="s">
        <v>6069</v>
      </c>
    </row>
    <row r="2783" spans="1:5">
      <c r="A2783" s="127" t="str">
        <f t="shared" si="106"/>
        <v>싱가폴256000</v>
      </c>
      <c r="B2783" s="127">
        <f t="shared" si="107"/>
        <v>256000</v>
      </c>
      <c r="C2783" s="127">
        <f t="shared" si="108"/>
        <v>2570000</v>
      </c>
      <c r="D2783" s="129">
        <f t="shared" si="109"/>
        <v>268800</v>
      </c>
      <c r="E2783" s="130" t="s">
        <v>6069</v>
      </c>
    </row>
    <row r="2784" spans="1:5">
      <c r="A2784" s="127" t="str">
        <f t="shared" ref="A2784:A2847" si="110">"싱가폴"&amp;B2784</f>
        <v>싱가폴257000</v>
      </c>
      <c r="B2784" s="127">
        <f t="shared" si="107"/>
        <v>257000</v>
      </c>
      <c r="C2784" s="127">
        <f t="shared" si="108"/>
        <v>2580000</v>
      </c>
      <c r="D2784" s="129">
        <f t="shared" si="109"/>
        <v>269850</v>
      </c>
      <c r="E2784" s="130" t="s">
        <v>6069</v>
      </c>
    </row>
    <row r="2785" spans="1:5">
      <c r="A2785" s="127" t="str">
        <f t="shared" si="110"/>
        <v>싱가폴258000</v>
      </c>
      <c r="B2785" s="127">
        <f t="shared" ref="B2785:B2848" si="111">B2784+1000</f>
        <v>258000</v>
      </c>
      <c r="C2785" s="127">
        <f t="shared" ref="C2785:C2848" si="112">C2784+10000</f>
        <v>2590000</v>
      </c>
      <c r="D2785" s="129">
        <f t="shared" si="109"/>
        <v>270900</v>
      </c>
      <c r="E2785" s="130" t="s">
        <v>6069</v>
      </c>
    </row>
    <row r="2786" spans="1:5">
      <c r="A2786" s="127" t="str">
        <f t="shared" si="110"/>
        <v>싱가폴259000</v>
      </c>
      <c r="B2786" s="127">
        <f t="shared" si="111"/>
        <v>259000</v>
      </c>
      <c r="C2786" s="127">
        <f t="shared" si="112"/>
        <v>2600000</v>
      </c>
      <c r="D2786" s="129">
        <f t="shared" si="109"/>
        <v>271950</v>
      </c>
      <c r="E2786" s="130" t="s">
        <v>6069</v>
      </c>
    </row>
    <row r="2787" spans="1:5">
      <c r="A2787" s="127" t="str">
        <f t="shared" si="110"/>
        <v>싱가폴260000</v>
      </c>
      <c r="B2787" s="127">
        <f t="shared" si="111"/>
        <v>260000</v>
      </c>
      <c r="C2787" s="127">
        <f t="shared" si="112"/>
        <v>2610000</v>
      </c>
      <c r="D2787" s="129">
        <f t="shared" si="109"/>
        <v>273000</v>
      </c>
      <c r="E2787" s="130" t="s">
        <v>6069</v>
      </c>
    </row>
    <row r="2788" spans="1:5">
      <c r="A2788" s="127" t="str">
        <f t="shared" si="110"/>
        <v>싱가폴261000</v>
      </c>
      <c r="B2788" s="127">
        <f t="shared" si="111"/>
        <v>261000</v>
      </c>
      <c r="C2788" s="127">
        <f t="shared" si="112"/>
        <v>2620000</v>
      </c>
      <c r="D2788" s="129">
        <f t="shared" si="109"/>
        <v>274050</v>
      </c>
      <c r="E2788" s="130" t="s">
        <v>6069</v>
      </c>
    </row>
    <row r="2789" spans="1:5">
      <c r="A2789" s="127" t="str">
        <f t="shared" si="110"/>
        <v>싱가폴262000</v>
      </c>
      <c r="B2789" s="127">
        <f t="shared" si="111"/>
        <v>262000</v>
      </c>
      <c r="C2789" s="127">
        <f t="shared" si="112"/>
        <v>2630000</v>
      </c>
      <c r="D2789" s="129">
        <f t="shared" si="109"/>
        <v>275100</v>
      </c>
      <c r="E2789" s="130" t="s">
        <v>6069</v>
      </c>
    </row>
    <row r="2790" spans="1:5">
      <c r="A2790" s="127" t="str">
        <f t="shared" si="110"/>
        <v>싱가폴263000</v>
      </c>
      <c r="B2790" s="127">
        <f t="shared" si="111"/>
        <v>263000</v>
      </c>
      <c r="C2790" s="127">
        <f t="shared" si="112"/>
        <v>2640000</v>
      </c>
      <c r="D2790" s="129">
        <f t="shared" si="109"/>
        <v>276150</v>
      </c>
      <c r="E2790" s="130" t="s">
        <v>6069</v>
      </c>
    </row>
    <row r="2791" spans="1:5">
      <c r="A2791" s="127" t="str">
        <f t="shared" si="110"/>
        <v>싱가폴264000</v>
      </c>
      <c r="B2791" s="127">
        <f t="shared" si="111"/>
        <v>264000</v>
      </c>
      <c r="C2791" s="127">
        <f t="shared" si="112"/>
        <v>2650000</v>
      </c>
      <c r="D2791" s="129">
        <f t="shared" si="109"/>
        <v>277200</v>
      </c>
      <c r="E2791" s="130" t="s">
        <v>6069</v>
      </c>
    </row>
    <row r="2792" spans="1:5">
      <c r="A2792" s="127" t="str">
        <f t="shared" si="110"/>
        <v>싱가폴265000</v>
      </c>
      <c r="B2792" s="127">
        <f t="shared" si="111"/>
        <v>265000</v>
      </c>
      <c r="C2792" s="127">
        <f t="shared" si="112"/>
        <v>2660000</v>
      </c>
      <c r="D2792" s="129">
        <f t="shared" si="109"/>
        <v>278250</v>
      </c>
      <c r="E2792" s="130" t="s">
        <v>6069</v>
      </c>
    </row>
    <row r="2793" spans="1:5">
      <c r="A2793" s="127" t="str">
        <f t="shared" si="110"/>
        <v>싱가폴266000</v>
      </c>
      <c r="B2793" s="127">
        <f t="shared" si="111"/>
        <v>266000</v>
      </c>
      <c r="C2793" s="127">
        <f t="shared" si="112"/>
        <v>2670000</v>
      </c>
      <c r="D2793" s="129">
        <f t="shared" si="109"/>
        <v>279300</v>
      </c>
      <c r="E2793" s="130" t="s">
        <v>6069</v>
      </c>
    </row>
    <row r="2794" spans="1:5">
      <c r="A2794" s="127" t="str">
        <f t="shared" si="110"/>
        <v>싱가폴267000</v>
      </c>
      <c r="B2794" s="127">
        <f t="shared" si="111"/>
        <v>267000</v>
      </c>
      <c r="C2794" s="127">
        <f t="shared" si="112"/>
        <v>2680000</v>
      </c>
      <c r="D2794" s="129">
        <f t="shared" si="109"/>
        <v>280350</v>
      </c>
      <c r="E2794" s="130" t="s">
        <v>6069</v>
      </c>
    </row>
    <row r="2795" spans="1:5">
      <c r="A2795" s="127" t="str">
        <f t="shared" si="110"/>
        <v>싱가폴268000</v>
      </c>
      <c r="B2795" s="127">
        <f t="shared" si="111"/>
        <v>268000</v>
      </c>
      <c r="C2795" s="127">
        <f t="shared" si="112"/>
        <v>2690000</v>
      </c>
      <c r="D2795" s="129">
        <f t="shared" si="109"/>
        <v>281400</v>
      </c>
      <c r="E2795" s="130" t="s">
        <v>6069</v>
      </c>
    </row>
    <row r="2796" spans="1:5">
      <c r="A2796" s="127" t="str">
        <f t="shared" si="110"/>
        <v>싱가폴269000</v>
      </c>
      <c r="B2796" s="127">
        <f t="shared" si="111"/>
        <v>269000</v>
      </c>
      <c r="C2796" s="127">
        <f t="shared" si="112"/>
        <v>2700000</v>
      </c>
      <c r="D2796" s="129">
        <f t="shared" si="109"/>
        <v>282450</v>
      </c>
      <c r="E2796" s="130" t="s">
        <v>6069</v>
      </c>
    </row>
    <row r="2797" spans="1:5">
      <c r="A2797" s="127" t="str">
        <f t="shared" si="110"/>
        <v>싱가폴270000</v>
      </c>
      <c r="B2797" s="127">
        <f t="shared" si="111"/>
        <v>270000</v>
      </c>
      <c r="C2797" s="127">
        <f t="shared" si="112"/>
        <v>2710000</v>
      </c>
      <c r="D2797" s="129">
        <f t="shared" si="109"/>
        <v>283500</v>
      </c>
      <c r="E2797" s="130" t="s">
        <v>6069</v>
      </c>
    </row>
    <row r="2798" spans="1:5">
      <c r="A2798" s="127" t="str">
        <f t="shared" si="110"/>
        <v>싱가폴271000</v>
      </c>
      <c r="B2798" s="127">
        <f t="shared" si="111"/>
        <v>271000</v>
      </c>
      <c r="C2798" s="127">
        <f t="shared" si="112"/>
        <v>2720000</v>
      </c>
      <c r="D2798" s="129">
        <f t="shared" si="109"/>
        <v>284550</v>
      </c>
      <c r="E2798" s="130" t="s">
        <v>6069</v>
      </c>
    </row>
    <row r="2799" spans="1:5">
      <c r="A2799" s="127" t="str">
        <f t="shared" si="110"/>
        <v>싱가폴272000</v>
      </c>
      <c r="B2799" s="127">
        <f t="shared" si="111"/>
        <v>272000</v>
      </c>
      <c r="C2799" s="127">
        <f t="shared" si="112"/>
        <v>2730000</v>
      </c>
      <c r="D2799" s="129">
        <f t="shared" si="109"/>
        <v>285600</v>
      </c>
      <c r="E2799" s="130" t="s">
        <v>6069</v>
      </c>
    </row>
    <row r="2800" spans="1:5">
      <c r="A2800" s="127" t="str">
        <f t="shared" si="110"/>
        <v>싱가폴273000</v>
      </c>
      <c r="B2800" s="127">
        <f t="shared" si="111"/>
        <v>273000</v>
      </c>
      <c r="C2800" s="127">
        <f t="shared" si="112"/>
        <v>2740000</v>
      </c>
      <c r="D2800" s="129">
        <f t="shared" si="109"/>
        <v>286650</v>
      </c>
      <c r="E2800" s="130" t="s">
        <v>6069</v>
      </c>
    </row>
    <row r="2801" spans="1:5">
      <c r="A2801" s="127" t="str">
        <f t="shared" si="110"/>
        <v>싱가폴274000</v>
      </c>
      <c r="B2801" s="127">
        <f t="shared" si="111"/>
        <v>274000</v>
      </c>
      <c r="C2801" s="127">
        <f t="shared" si="112"/>
        <v>2750000</v>
      </c>
      <c r="D2801" s="129">
        <f t="shared" si="109"/>
        <v>287700</v>
      </c>
      <c r="E2801" s="130" t="s">
        <v>6069</v>
      </c>
    </row>
    <row r="2802" spans="1:5">
      <c r="A2802" s="127" t="str">
        <f t="shared" si="110"/>
        <v>싱가폴275000</v>
      </c>
      <c r="B2802" s="127">
        <f t="shared" si="111"/>
        <v>275000</v>
      </c>
      <c r="C2802" s="127">
        <f t="shared" si="112"/>
        <v>2760000</v>
      </c>
      <c r="D2802" s="129">
        <f t="shared" si="109"/>
        <v>288750</v>
      </c>
      <c r="E2802" s="130" t="s">
        <v>6069</v>
      </c>
    </row>
    <row r="2803" spans="1:5">
      <c r="A2803" s="127" t="str">
        <f t="shared" si="110"/>
        <v>싱가폴276000</v>
      </c>
      <c r="B2803" s="127">
        <f t="shared" si="111"/>
        <v>276000</v>
      </c>
      <c r="C2803" s="127">
        <f t="shared" si="112"/>
        <v>2770000</v>
      </c>
      <c r="D2803" s="129">
        <f t="shared" si="109"/>
        <v>289800</v>
      </c>
      <c r="E2803" s="130" t="s">
        <v>6069</v>
      </c>
    </row>
    <row r="2804" spans="1:5">
      <c r="A2804" s="127" t="str">
        <f t="shared" si="110"/>
        <v>싱가폴277000</v>
      </c>
      <c r="B2804" s="127">
        <f t="shared" si="111"/>
        <v>277000</v>
      </c>
      <c r="C2804" s="127">
        <f t="shared" si="112"/>
        <v>2780000</v>
      </c>
      <c r="D2804" s="129">
        <f t="shared" si="109"/>
        <v>290850</v>
      </c>
      <c r="E2804" s="130" t="s">
        <v>6069</v>
      </c>
    </row>
    <row r="2805" spans="1:5">
      <c r="A2805" s="127" t="str">
        <f t="shared" si="110"/>
        <v>싱가폴278000</v>
      </c>
      <c r="B2805" s="127">
        <f t="shared" si="111"/>
        <v>278000</v>
      </c>
      <c r="C2805" s="127">
        <f t="shared" si="112"/>
        <v>2790000</v>
      </c>
      <c r="D2805" s="129">
        <f t="shared" si="109"/>
        <v>291900</v>
      </c>
      <c r="E2805" s="130" t="s">
        <v>6069</v>
      </c>
    </row>
    <row r="2806" spans="1:5">
      <c r="A2806" s="127" t="str">
        <f t="shared" si="110"/>
        <v>싱가폴279000</v>
      </c>
      <c r="B2806" s="127">
        <f t="shared" si="111"/>
        <v>279000</v>
      </c>
      <c r="C2806" s="127">
        <f t="shared" si="112"/>
        <v>2800000</v>
      </c>
      <c r="D2806" s="129">
        <f t="shared" si="109"/>
        <v>292950</v>
      </c>
      <c r="E2806" s="130" t="s">
        <v>6069</v>
      </c>
    </row>
    <row r="2807" spans="1:5">
      <c r="A2807" s="127" t="str">
        <f t="shared" si="110"/>
        <v>싱가폴280000</v>
      </c>
      <c r="B2807" s="127">
        <f t="shared" si="111"/>
        <v>280000</v>
      </c>
      <c r="C2807" s="127">
        <f t="shared" si="112"/>
        <v>2810000</v>
      </c>
      <c r="D2807" s="129">
        <f t="shared" si="109"/>
        <v>294000</v>
      </c>
      <c r="E2807" s="130" t="s">
        <v>6069</v>
      </c>
    </row>
    <row r="2808" spans="1:5">
      <c r="A2808" s="127" t="str">
        <f t="shared" si="110"/>
        <v>싱가폴281000</v>
      </c>
      <c r="B2808" s="127">
        <f t="shared" si="111"/>
        <v>281000</v>
      </c>
      <c r="C2808" s="127">
        <f t="shared" si="112"/>
        <v>2820000</v>
      </c>
      <c r="D2808" s="129">
        <f t="shared" si="109"/>
        <v>295050</v>
      </c>
      <c r="E2808" s="130" t="s">
        <v>6069</v>
      </c>
    </row>
    <row r="2809" spans="1:5">
      <c r="A2809" s="127" t="str">
        <f t="shared" si="110"/>
        <v>싱가폴282000</v>
      </c>
      <c r="B2809" s="127">
        <f t="shared" si="111"/>
        <v>282000</v>
      </c>
      <c r="C2809" s="127">
        <f t="shared" si="112"/>
        <v>2830000</v>
      </c>
      <c r="D2809" s="129">
        <f t="shared" si="109"/>
        <v>296100</v>
      </c>
      <c r="E2809" s="130" t="s">
        <v>6069</v>
      </c>
    </row>
    <row r="2810" spans="1:5">
      <c r="A2810" s="127" t="str">
        <f t="shared" si="110"/>
        <v>싱가폴283000</v>
      </c>
      <c r="B2810" s="127">
        <f t="shared" si="111"/>
        <v>283000</v>
      </c>
      <c r="C2810" s="127">
        <f t="shared" si="112"/>
        <v>2840000</v>
      </c>
      <c r="D2810" s="129">
        <f t="shared" si="109"/>
        <v>297150</v>
      </c>
      <c r="E2810" s="130" t="s">
        <v>6069</v>
      </c>
    </row>
    <row r="2811" spans="1:5">
      <c r="A2811" s="127" t="str">
        <f t="shared" si="110"/>
        <v>싱가폴284000</v>
      </c>
      <c r="B2811" s="127">
        <f t="shared" si="111"/>
        <v>284000</v>
      </c>
      <c r="C2811" s="127">
        <f t="shared" si="112"/>
        <v>2850000</v>
      </c>
      <c r="D2811" s="129">
        <f t="shared" si="109"/>
        <v>298200</v>
      </c>
      <c r="E2811" s="130" t="s">
        <v>6069</v>
      </c>
    </row>
    <row r="2812" spans="1:5">
      <c r="A2812" s="127" t="str">
        <f t="shared" si="110"/>
        <v>싱가폴285000</v>
      </c>
      <c r="B2812" s="127">
        <f t="shared" si="111"/>
        <v>285000</v>
      </c>
      <c r="C2812" s="127">
        <f t="shared" si="112"/>
        <v>2860000</v>
      </c>
      <c r="D2812" s="129">
        <f t="shared" si="109"/>
        <v>299250</v>
      </c>
      <c r="E2812" s="130" t="s">
        <v>6069</v>
      </c>
    </row>
    <row r="2813" spans="1:5">
      <c r="A2813" s="127" t="str">
        <f t="shared" si="110"/>
        <v>싱가폴286000</v>
      </c>
      <c r="B2813" s="127">
        <f t="shared" si="111"/>
        <v>286000</v>
      </c>
      <c r="C2813" s="127">
        <f t="shared" si="112"/>
        <v>2870000</v>
      </c>
      <c r="D2813" s="129">
        <f t="shared" si="109"/>
        <v>300300</v>
      </c>
      <c r="E2813" s="130" t="s">
        <v>6069</v>
      </c>
    </row>
    <row r="2814" spans="1:5">
      <c r="A2814" s="127" t="str">
        <f t="shared" si="110"/>
        <v>싱가폴287000</v>
      </c>
      <c r="B2814" s="127">
        <f t="shared" si="111"/>
        <v>287000</v>
      </c>
      <c r="C2814" s="127">
        <f t="shared" si="112"/>
        <v>2880000</v>
      </c>
      <c r="D2814" s="129">
        <f t="shared" si="109"/>
        <v>301350</v>
      </c>
      <c r="E2814" s="130" t="s">
        <v>6069</v>
      </c>
    </row>
    <row r="2815" spans="1:5">
      <c r="A2815" s="127" t="str">
        <f t="shared" si="110"/>
        <v>싱가폴288000</v>
      </c>
      <c r="B2815" s="127">
        <f t="shared" si="111"/>
        <v>288000</v>
      </c>
      <c r="C2815" s="127">
        <f t="shared" si="112"/>
        <v>2890000</v>
      </c>
      <c r="D2815" s="129">
        <f t="shared" si="109"/>
        <v>302400</v>
      </c>
      <c r="E2815" s="130" t="s">
        <v>6069</v>
      </c>
    </row>
    <row r="2816" spans="1:5">
      <c r="A2816" s="127" t="str">
        <f t="shared" si="110"/>
        <v>싱가폴289000</v>
      </c>
      <c r="B2816" s="127">
        <f t="shared" si="111"/>
        <v>289000</v>
      </c>
      <c r="C2816" s="127">
        <f t="shared" si="112"/>
        <v>2900000</v>
      </c>
      <c r="D2816" s="129">
        <f t="shared" si="109"/>
        <v>303450</v>
      </c>
      <c r="E2816" s="130" t="s">
        <v>6069</v>
      </c>
    </row>
    <row r="2817" spans="1:5">
      <c r="A2817" s="127" t="str">
        <f t="shared" si="110"/>
        <v>싱가폴290000</v>
      </c>
      <c r="B2817" s="127">
        <f t="shared" si="111"/>
        <v>290000</v>
      </c>
      <c r="C2817" s="127">
        <f t="shared" si="112"/>
        <v>2910000</v>
      </c>
      <c r="D2817" s="129">
        <f t="shared" si="109"/>
        <v>304500</v>
      </c>
      <c r="E2817" s="130" t="s">
        <v>6069</v>
      </c>
    </row>
    <row r="2818" spans="1:5">
      <c r="A2818" s="127" t="str">
        <f t="shared" si="110"/>
        <v>싱가폴291000</v>
      </c>
      <c r="B2818" s="127">
        <f t="shared" si="111"/>
        <v>291000</v>
      </c>
      <c r="C2818" s="127">
        <f t="shared" si="112"/>
        <v>2920000</v>
      </c>
      <c r="D2818" s="129">
        <f t="shared" si="109"/>
        <v>305550</v>
      </c>
      <c r="E2818" s="130" t="s">
        <v>6069</v>
      </c>
    </row>
    <row r="2819" spans="1:5">
      <c r="A2819" s="127" t="str">
        <f t="shared" si="110"/>
        <v>싱가폴292000</v>
      </c>
      <c r="B2819" s="127">
        <f t="shared" si="111"/>
        <v>292000</v>
      </c>
      <c r="C2819" s="127">
        <f t="shared" si="112"/>
        <v>2930000</v>
      </c>
      <c r="D2819" s="129">
        <f t="shared" si="109"/>
        <v>306600</v>
      </c>
      <c r="E2819" s="130" t="s">
        <v>6069</v>
      </c>
    </row>
    <row r="2820" spans="1:5">
      <c r="A2820" s="127" t="str">
        <f t="shared" si="110"/>
        <v>싱가폴293000</v>
      </c>
      <c r="B2820" s="127">
        <f t="shared" si="111"/>
        <v>293000</v>
      </c>
      <c r="C2820" s="127">
        <f t="shared" si="112"/>
        <v>2940000</v>
      </c>
      <c r="D2820" s="129">
        <f t="shared" si="109"/>
        <v>307650</v>
      </c>
      <c r="E2820" s="130" t="s">
        <v>6069</v>
      </c>
    </row>
    <row r="2821" spans="1:5">
      <c r="A2821" s="127" t="str">
        <f t="shared" si="110"/>
        <v>싱가폴294000</v>
      </c>
      <c r="B2821" s="127">
        <f t="shared" si="111"/>
        <v>294000</v>
      </c>
      <c r="C2821" s="127">
        <f t="shared" si="112"/>
        <v>2950000</v>
      </c>
      <c r="D2821" s="129">
        <f t="shared" si="109"/>
        <v>308700</v>
      </c>
      <c r="E2821" s="130" t="s">
        <v>6069</v>
      </c>
    </row>
    <row r="2822" spans="1:5">
      <c r="A2822" s="127" t="str">
        <f t="shared" si="110"/>
        <v>싱가폴295000</v>
      </c>
      <c r="B2822" s="127">
        <f t="shared" si="111"/>
        <v>295000</v>
      </c>
      <c r="C2822" s="127">
        <f t="shared" si="112"/>
        <v>2960000</v>
      </c>
      <c r="D2822" s="129">
        <f t="shared" si="109"/>
        <v>309750</v>
      </c>
      <c r="E2822" s="130" t="s">
        <v>6069</v>
      </c>
    </row>
    <row r="2823" spans="1:5">
      <c r="A2823" s="127" t="str">
        <f t="shared" si="110"/>
        <v>싱가폴296000</v>
      </c>
      <c r="B2823" s="127">
        <f t="shared" si="111"/>
        <v>296000</v>
      </c>
      <c r="C2823" s="127">
        <f t="shared" si="112"/>
        <v>2970000</v>
      </c>
      <c r="D2823" s="129">
        <f t="shared" si="109"/>
        <v>310800</v>
      </c>
      <c r="E2823" s="130" t="s">
        <v>6069</v>
      </c>
    </row>
    <row r="2824" spans="1:5">
      <c r="A2824" s="127" t="str">
        <f t="shared" si="110"/>
        <v>싱가폴297000</v>
      </c>
      <c r="B2824" s="127">
        <f t="shared" si="111"/>
        <v>297000</v>
      </c>
      <c r="C2824" s="127">
        <f t="shared" si="112"/>
        <v>2980000</v>
      </c>
      <c r="D2824" s="129">
        <f t="shared" si="109"/>
        <v>311850</v>
      </c>
      <c r="E2824" s="130" t="s">
        <v>6069</v>
      </c>
    </row>
    <row r="2825" spans="1:5">
      <c r="A2825" s="127" t="str">
        <f t="shared" si="110"/>
        <v>싱가폴298000</v>
      </c>
      <c r="B2825" s="127">
        <f t="shared" si="111"/>
        <v>298000</v>
      </c>
      <c r="C2825" s="127">
        <f t="shared" si="112"/>
        <v>2990000</v>
      </c>
      <c r="D2825" s="129">
        <f t="shared" si="109"/>
        <v>312900</v>
      </c>
      <c r="E2825" s="130" t="s">
        <v>6069</v>
      </c>
    </row>
    <row r="2826" spans="1:5">
      <c r="A2826" s="127" t="str">
        <f t="shared" si="110"/>
        <v>싱가폴299000</v>
      </c>
      <c r="B2826" s="127">
        <f t="shared" si="111"/>
        <v>299000</v>
      </c>
      <c r="C2826" s="127">
        <f t="shared" si="112"/>
        <v>3000000</v>
      </c>
      <c r="D2826" s="129">
        <f t="shared" si="109"/>
        <v>313950</v>
      </c>
      <c r="E2826" s="130" t="s">
        <v>6069</v>
      </c>
    </row>
    <row r="2827" spans="1:5">
      <c r="A2827" s="127" t="str">
        <f t="shared" si="110"/>
        <v>싱가폴300000</v>
      </c>
      <c r="B2827" s="127">
        <f t="shared" si="111"/>
        <v>300000</v>
      </c>
      <c r="C2827" s="127">
        <f t="shared" si="112"/>
        <v>3010000</v>
      </c>
      <c r="D2827" s="129">
        <f t="shared" si="109"/>
        <v>315000</v>
      </c>
      <c r="E2827" s="130" t="s">
        <v>6069</v>
      </c>
    </row>
    <row r="2828" spans="1:5">
      <c r="A2828" s="127" t="str">
        <f t="shared" si="110"/>
        <v>싱가폴301000</v>
      </c>
      <c r="B2828" s="127">
        <f t="shared" si="111"/>
        <v>301000</v>
      </c>
      <c r="C2828" s="127">
        <f t="shared" si="112"/>
        <v>3020000</v>
      </c>
      <c r="D2828" s="129">
        <f t="shared" si="109"/>
        <v>316050</v>
      </c>
      <c r="E2828" s="130" t="s">
        <v>6069</v>
      </c>
    </row>
    <row r="2829" spans="1:5">
      <c r="A2829" s="127" t="str">
        <f t="shared" si="110"/>
        <v>싱가폴302000</v>
      </c>
      <c r="B2829" s="127">
        <f t="shared" si="111"/>
        <v>302000</v>
      </c>
      <c r="C2829" s="127">
        <f t="shared" si="112"/>
        <v>3030000</v>
      </c>
      <c r="D2829" s="129">
        <f t="shared" si="109"/>
        <v>317100</v>
      </c>
      <c r="E2829" s="130" t="s">
        <v>6069</v>
      </c>
    </row>
    <row r="2830" spans="1:5">
      <c r="A2830" s="127" t="str">
        <f t="shared" si="110"/>
        <v>싱가폴303000</v>
      </c>
      <c r="B2830" s="127">
        <f t="shared" si="111"/>
        <v>303000</v>
      </c>
      <c r="C2830" s="127">
        <f t="shared" si="112"/>
        <v>3040000</v>
      </c>
      <c r="D2830" s="129">
        <f t="shared" si="109"/>
        <v>318150</v>
      </c>
      <c r="E2830" s="130" t="s">
        <v>6069</v>
      </c>
    </row>
    <row r="2831" spans="1:5">
      <c r="A2831" s="127" t="str">
        <f t="shared" si="110"/>
        <v>싱가폴304000</v>
      </c>
      <c r="B2831" s="127">
        <f t="shared" si="111"/>
        <v>304000</v>
      </c>
      <c r="C2831" s="127">
        <f t="shared" si="112"/>
        <v>3050000</v>
      </c>
      <c r="D2831" s="129">
        <f t="shared" si="109"/>
        <v>319200</v>
      </c>
      <c r="E2831" s="130" t="s">
        <v>6069</v>
      </c>
    </row>
    <row r="2832" spans="1:5">
      <c r="A2832" s="127" t="str">
        <f t="shared" si="110"/>
        <v>싱가폴305000</v>
      </c>
      <c r="B2832" s="127">
        <f t="shared" si="111"/>
        <v>305000</v>
      </c>
      <c r="C2832" s="127">
        <f t="shared" si="112"/>
        <v>3060000</v>
      </c>
      <c r="D2832" s="129">
        <f t="shared" si="109"/>
        <v>320250</v>
      </c>
      <c r="E2832" s="130" t="s">
        <v>6069</v>
      </c>
    </row>
    <row r="2833" spans="1:5">
      <c r="A2833" s="127" t="str">
        <f t="shared" si="110"/>
        <v>싱가폴306000</v>
      </c>
      <c r="B2833" s="127">
        <f t="shared" si="111"/>
        <v>306000</v>
      </c>
      <c r="C2833" s="127">
        <f t="shared" si="112"/>
        <v>3070000</v>
      </c>
      <c r="D2833" s="129">
        <f t="shared" si="109"/>
        <v>321300</v>
      </c>
      <c r="E2833" s="130" t="s">
        <v>6069</v>
      </c>
    </row>
    <row r="2834" spans="1:5">
      <c r="A2834" s="127" t="str">
        <f t="shared" si="110"/>
        <v>싱가폴307000</v>
      </c>
      <c r="B2834" s="127">
        <f t="shared" si="111"/>
        <v>307000</v>
      </c>
      <c r="C2834" s="127">
        <f t="shared" si="112"/>
        <v>3080000</v>
      </c>
      <c r="D2834" s="129">
        <f t="shared" si="109"/>
        <v>322350</v>
      </c>
      <c r="E2834" s="130" t="s">
        <v>6069</v>
      </c>
    </row>
    <row r="2835" spans="1:5">
      <c r="A2835" s="127" t="str">
        <f t="shared" si="110"/>
        <v>싱가폴308000</v>
      </c>
      <c r="B2835" s="127">
        <f t="shared" si="111"/>
        <v>308000</v>
      </c>
      <c r="C2835" s="127">
        <f t="shared" si="112"/>
        <v>3090000</v>
      </c>
      <c r="D2835" s="129">
        <f t="shared" ref="D2835:D2857" si="113">SUM($G$2)*(B2835*0.001)</f>
        <v>323400</v>
      </c>
      <c r="E2835" s="130" t="s">
        <v>6069</v>
      </c>
    </row>
    <row r="2836" spans="1:5">
      <c r="A2836" s="127" t="str">
        <f t="shared" si="110"/>
        <v>싱가폴309000</v>
      </c>
      <c r="B2836" s="127">
        <f t="shared" si="111"/>
        <v>309000</v>
      </c>
      <c r="C2836" s="127">
        <f t="shared" si="112"/>
        <v>3100000</v>
      </c>
      <c r="D2836" s="129">
        <f t="shared" si="113"/>
        <v>324450</v>
      </c>
      <c r="E2836" s="130" t="s">
        <v>6069</v>
      </c>
    </row>
    <row r="2837" spans="1:5">
      <c r="A2837" s="127" t="str">
        <f t="shared" si="110"/>
        <v>싱가폴310000</v>
      </c>
      <c r="B2837" s="127">
        <f t="shared" si="111"/>
        <v>310000</v>
      </c>
      <c r="C2837" s="127">
        <f t="shared" si="112"/>
        <v>3110000</v>
      </c>
      <c r="D2837" s="129">
        <f t="shared" si="113"/>
        <v>325500</v>
      </c>
      <c r="E2837" s="130" t="s">
        <v>6069</v>
      </c>
    </row>
    <row r="2838" spans="1:5">
      <c r="A2838" s="127" t="str">
        <f t="shared" si="110"/>
        <v>싱가폴311000</v>
      </c>
      <c r="B2838" s="127">
        <f t="shared" si="111"/>
        <v>311000</v>
      </c>
      <c r="C2838" s="127">
        <f t="shared" si="112"/>
        <v>3120000</v>
      </c>
      <c r="D2838" s="129">
        <f t="shared" si="113"/>
        <v>326550</v>
      </c>
      <c r="E2838" s="130" t="s">
        <v>6069</v>
      </c>
    </row>
    <row r="2839" spans="1:5">
      <c r="A2839" s="127" t="str">
        <f t="shared" si="110"/>
        <v>싱가폴312000</v>
      </c>
      <c r="B2839" s="127">
        <f t="shared" si="111"/>
        <v>312000</v>
      </c>
      <c r="C2839" s="127">
        <f t="shared" si="112"/>
        <v>3130000</v>
      </c>
      <c r="D2839" s="129">
        <f t="shared" si="113"/>
        <v>327600</v>
      </c>
      <c r="E2839" s="130" t="s">
        <v>6069</v>
      </c>
    </row>
    <row r="2840" spans="1:5">
      <c r="A2840" s="127" t="str">
        <f t="shared" si="110"/>
        <v>싱가폴313000</v>
      </c>
      <c r="B2840" s="127">
        <f t="shared" si="111"/>
        <v>313000</v>
      </c>
      <c r="C2840" s="127">
        <f t="shared" si="112"/>
        <v>3140000</v>
      </c>
      <c r="D2840" s="129">
        <f t="shared" si="113"/>
        <v>328650</v>
      </c>
      <c r="E2840" s="130" t="s">
        <v>6069</v>
      </c>
    </row>
    <row r="2841" spans="1:5">
      <c r="A2841" s="127" t="str">
        <f t="shared" si="110"/>
        <v>싱가폴314000</v>
      </c>
      <c r="B2841" s="127">
        <f t="shared" si="111"/>
        <v>314000</v>
      </c>
      <c r="C2841" s="127">
        <f t="shared" si="112"/>
        <v>3150000</v>
      </c>
      <c r="D2841" s="129">
        <f t="shared" si="113"/>
        <v>329700</v>
      </c>
      <c r="E2841" s="130" t="s">
        <v>6069</v>
      </c>
    </row>
    <row r="2842" spans="1:5">
      <c r="A2842" s="127" t="str">
        <f t="shared" si="110"/>
        <v>싱가폴315000</v>
      </c>
      <c r="B2842" s="127">
        <f t="shared" si="111"/>
        <v>315000</v>
      </c>
      <c r="C2842" s="127">
        <f t="shared" si="112"/>
        <v>3160000</v>
      </c>
      <c r="D2842" s="129">
        <f t="shared" si="113"/>
        <v>330750</v>
      </c>
      <c r="E2842" s="130" t="s">
        <v>6069</v>
      </c>
    </row>
    <row r="2843" spans="1:5">
      <c r="A2843" s="127" t="str">
        <f t="shared" si="110"/>
        <v>싱가폴316000</v>
      </c>
      <c r="B2843" s="127">
        <f t="shared" si="111"/>
        <v>316000</v>
      </c>
      <c r="C2843" s="127">
        <f t="shared" si="112"/>
        <v>3170000</v>
      </c>
      <c r="D2843" s="129">
        <f t="shared" si="113"/>
        <v>331800</v>
      </c>
      <c r="E2843" s="130" t="s">
        <v>6069</v>
      </c>
    </row>
    <row r="2844" spans="1:5">
      <c r="A2844" s="127" t="str">
        <f t="shared" si="110"/>
        <v>싱가폴317000</v>
      </c>
      <c r="B2844" s="127">
        <f t="shared" si="111"/>
        <v>317000</v>
      </c>
      <c r="C2844" s="127">
        <f t="shared" si="112"/>
        <v>3180000</v>
      </c>
      <c r="D2844" s="129">
        <f t="shared" si="113"/>
        <v>332850</v>
      </c>
      <c r="E2844" s="130" t="s">
        <v>6069</v>
      </c>
    </row>
    <row r="2845" spans="1:5">
      <c r="A2845" s="127" t="str">
        <f t="shared" si="110"/>
        <v>싱가폴318000</v>
      </c>
      <c r="B2845" s="127">
        <f t="shared" si="111"/>
        <v>318000</v>
      </c>
      <c r="C2845" s="127">
        <f t="shared" si="112"/>
        <v>3190000</v>
      </c>
      <c r="D2845" s="129">
        <f t="shared" si="113"/>
        <v>333900</v>
      </c>
      <c r="E2845" s="130" t="s">
        <v>6069</v>
      </c>
    </row>
    <row r="2846" spans="1:5">
      <c r="A2846" s="127" t="str">
        <f t="shared" si="110"/>
        <v>싱가폴319000</v>
      </c>
      <c r="B2846" s="127">
        <f t="shared" si="111"/>
        <v>319000</v>
      </c>
      <c r="C2846" s="127">
        <f t="shared" si="112"/>
        <v>3200000</v>
      </c>
      <c r="D2846" s="129">
        <f t="shared" si="113"/>
        <v>334950</v>
      </c>
      <c r="E2846" s="130" t="s">
        <v>6069</v>
      </c>
    </row>
    <row r="2847" spans="1:5">
      <c r="A2847" s="127" t="str">
        <f t="shared" si="110"/>
        <v>싱가폴320000</v>
      </c>
      <c r="B2847" s="127">
        <f t="shared" si="111"/>
        <v>320000</v>
      </c>
      <c r="C2847" s="127">
        <f t="shared" si="112"/>
        <v>3210000</v>
      </c>
      <c r="D2847" s="129">
        <f t="shared" si="113"/>
        <v>336000</v>
      </c>
      <c r="E2847" s="130" t="s">
        <v>6069</v>
      </c>
    </row>
    <row r="2848" spans="1:5">
      <c r="A2848" s="127" t="str">
        <f t="shared" ref="A2848:A2857" si="114">"싱가폴"&amp;B2848</f>
        <v>싱가폴321000</v>
      </c>
      <c r="B2848" s="127">
        <f t="shared" si="111"/>
        <v>321000</v>
      </c>
      <c r="C2848" s="127">
        <f t="shared" si="112"/>
        <v>3220000</v>
      </c>
      <c r="D2848" s="129">
        <f t="shared" si="113"/>
        <v>337050</v>
      </c>
      <c r="E2848" s="130" t="s">
        <v>6069</v>
      </c>
    </row>
    <row r="2849" spans="1:5">
      <c r="A2849" s="127" t="str">
        <f t="shared" si="114"/>
        <v>싱가폴322000</v>
      </c>
      <c r="B2849" s="127">
        <f t="shared" ref="B2849:B2857" si="115">B2848+1000</f>
        <v>322000</v>
      </c>
      <c r="C2849" s="127">
        <f t="shared" ref="C2849:C2857" si="116">C2848+10000</f>
        <v>3230000</v>
      </c>
      <c r="D2849" s="129">
        <f t="shared" si="113"/>
        <v>338100</v>
      </c>
      <c r="E2849" s="130" t="s">
        <v>6069</v>
      </c>
    </row>
    <row r="2850" spans="1:5">
      <c r="A2850" s="127" t="str">
        <f t="shared" si="114"/>
        <v>싱가폴323000</v>
      </c>
      <c r="B2850" s="127">
        <f t="shared" si="115"/>
        <v>323000</v>
      </c>
      <c r="C2850" s="127">
        <f t="shared" si="116"/>
        <v>3240000</v>
      </c>
      <c r="D2850" s="129">
        <f t="shared" si="113"/>
        <v>339150</v>
      </c>
      <c r="E2850" s="130" t="s">
        <v>6069</v>
      </c>
    </row>
    <row r="2851" spans="1:5">
      <c r="A2851" s="127" t="str">
        <f t="shared" si="114"/>
        <v>싱가폴324000</v>
      </c>
      <c r="B2851" s="127">
        <f t="shared" si="115"/>
        <v>324000</v>
      </c>
      <c r="C2851" s="127">
        <f t="shared" si="116"/>
        <v>3250000</v>
      </c>
      <c r="D2851" s="129">
        <f t="shared" si="113"/>
        <v>340200</v>
      </c>
      <c r="E2851" s="130" t="s">
        <v>6069</v>
      </c>
    </row>
    <row r="2852" spans="1:5">
      <c r="A2852" s="127" t="str">
        <f t="shared" si="114"/>
        <v>싱가폴325000</v>
      </c>
      <c r="B2852" s="127">
        <f t="shared" si="115"/>
        <v>325000</v>
      </c>
      <c r="C2852" s="127">
        <f t="shared" si="116"/>
        <v>3260000</v>
      </c>
      <c r="D2852" s="129">
        <f t="shared" si="113"/>
        <v>341250</v>
      </c>
      <c r="E2852" s="130" t="s">
        <v>6069</v>
      </c>
    </row>
    <row r="2853" spans="1:5">
      <c r="A2853" s="127" t="str">
        <f t="shared" si="114"/>
        <v>싱가폴326000</v>
      </c>
      <c r="B2853" s="127">
        <f t="shared" si="115"/>
        <v>326000</v>
      </c>
      <c r="C2853" s="127">
        <f t="shared" si="116"/>
        <v>3270000</v>
      </c>
      <c r="D2853" s="129">
        <f t="shared" si="113"/>
        <v>342300</v>
      </c>
      <c r="E2853" s="130" t="s">
        <v>6069</v>
      </c>
    </row>
    <row r="2854" spans="1:5">
      <c r="A2854" s="127" t="str">
        <f t="shared" si="114"/>
        <v>싱가폴327000</v>
      </c>
      <c r="B2854" s="127">
        <f t="shared" si="115"/>
        <v>327000</v>
      </c>
      <c r="C2854" s="127">
        <f t="shared" si="116"/>
        <v>3280000</v>
      </c>
      <c r="D2854" s="129">
        <f t="shared" si="113"/>
        <v>343350</v>
      </c>
      <c r="E2854" s="130" t="s">
        <v>6069</v>
      </c>
    </row>
    <row r="2855" spans="1:5">
      <c r="A2855" s="127" t="str">
        <f t="shared" si="114"/>
        <v>싱가폴328000</v>
      </c>
      <c r="B2855" s="127">
        <f t="shared" si="115"/>
        <v>328000</v>
      </c>
      <c r="C2855" s="127">
        <f t="shared" si="116"/>
        <v>3290000</v>
      </c>
      <c r="D2855" s="129">
        <f t="shared" si="113"/>
        <v>344400</v>
      </c>
      <c r="E2855" s="130" t="s">
        <v>6069</v>
      </c>
    </row>
    <row r="2856" spans="1:5">
      <c r="A2856" s="127" t="str">
        <f t="shared" si="114"/>
        <v>싱가폴329000</v>
      </c>
      <c r="B2856" s="127">
        <f t="shared" si="115"/>
        <v>329000</v>
      </c>
      <c r="C2856" s="127">
        <f t="shared" si="116"/>
        <v>3300000</v>
      </c>
      <c r="D2856" s="129">
        <f t="shared" si="113"/>
        <v>345450</v>
      </c>
      <c r="E2856" s="130" t="s">
        <v>6069</v>
      </c>
    </row>
    <row r="2857" spans="1:5">
      <c r="A2857" s="127" t="str">
        <f t="shared" si="114"/>
        <v>싱가폴330000</v>
      </c>
      <c r="B2857" s="127">
        <f t="shared" si="115"/>
        <v>330000</v>
      </c>
      <c r="C2857" s="127">
        <f t="shared" si="116"/>
        <v>3310000</v>
      </c>
      <c r="D2857" s="129">
        <f t="shared" si="113"/>
        <v>346500</v>
      </c>
      <c r="E2857" s="130" t="s">
        <v>6069</v>
      </c>
    </row>
    <row r="2858" spans="1:5">
      <c r="A2858" s="127" t="str">
        <f>"라트비아"&amp;B2858</f>
        <v>라트비아1000</v>
      </c>
      <c r="B2858" s="127">
        <v>1000</v>
      </c>
      <c r="C2858" s="127">
        <v>63000</v>
      </c>
      <c r="D2858" s="129">
        <f t="shared" ref="D2858:D2921" si="117">SUM($G$2)*(B2858*0.001)</f>
        <v>1050</v>
      </c>
      <c r="E2858" s="130" t="s">
        <v>6069</v>
      </c>
    </row>
    <row r="2859" spans="1:5">
      <c r="A2859" s="127" t="str">
        <f t="shared" ref="A2859:A2922" si="118">"라트비아"&amp;B2859</f>
        <v>라트비아2000</v>
      </c>
      <c r="B2859" s="127">
        <f>B2858+1000</f>
        <v>2000</v>
      </c>
      <c r="C2859" s="127">
        <f>C2858+32000</f>
        <v>95000</v>
      </c>
      <c r="D2859" s="129">
        <f t="shared" si="117"/>
        <v>2100</v>
      </c>
      <c r="E2859" s="130" t="s">
        <v>6069</v>
      </c>
    </row>
    <row r="2860" spans="1:5">
      <c r="A2860" s="127" t="str">
        <f t="shared" si="118"/>
        <v>라트비아3000</v>
      </c>
      <c r="B2860" s="127">
        <f t="shared" ref="B2860:B2923" si="119">B2859+1000</f>
        <v>3000</v>
      </c>
      <c r="C2860" s="127">
        <f t="shared" ref="C2860:C2923" si="120">C2859+32000</f>
        <v>127000</v>
      </c>
      <c r="D2860" s="129">
        <f t="shared" si="117"/>
        <v>3150</v>
      </c>
      <c r="E2860" s="130" t="s">
        <v>6069</v>
      </c>
    </row>
    <row r="2861" spans="1:5">
      <c r="A2861" s="127" t="str">
        <f t="shared" si="118"/>
        <v>라트비아4000</v>
      </c>
      <c r="B2861" s="127">
        <f t="shared" si="119"/>
        <v>4000</v>
      </c>
      <c r="C2861" s="127">
        <f t="shared" si="120"/>
        <v>159000</v>
      </c>
      <c r="D2861" s="129">
        <f t="shared" si="117"/>
        <v>4200</v>
      </c>
      <c r="E2861" s="130" t="s">
        <v>6069</v>
      </c>
    </row>
    <row r="2862" spans="1:5">
      <c r="A2862" s="127" t="str">
        <f t="shared" si="118"/>
        <v>라트비아5000</v>
      </c>
      <c r="B2862" s="127">
        <f t="shared" si="119"/>
        <v>5000</v>
      </c>
      <c r="C2862" s="127">
        <f t="shared" si="120"/>
        <v>191000</v>
      </c>
      <c r="D2862" s="129">
        <f t="shared" si="117"/>
        <v>5250</v>
      </c>
      <c r="E2862" s="130" t="s">
        <v>6069</v>
      </c>
    </row>
    <row r="2863" spans="1:5">
      <c r="A2863" s="127" t="str">
        <f t="shared" si="118"/>
        <v>라트비아6000</v>
      </c>
      <c r="B2863" s="127">
        <f t="shared" si="119"/>
        <v>6000</v>
      </c>
      <c r="C2863" s="127">
        <f t="shared" si="120"/>
        <v>223000</v>
      </c>
      <c r="D2863" s="129">
        <f t="shared" si="117"/>
        <v>6300</v>
      </c>
      <c r="E2863" s="130" t="s">
        <v>6069</v>
      </c>
    </row>
    <row r="2864" spans="1:5">
      <c r="A2864" s="127" t="str">
        <f t="shared" si="118"/>
        <v>라트비아7000</v>
      </c>
      <c r="B2864" s="127">
        <f t="shared" si="119"/>
        <v>7000</v>
      </c>
      <c r="C2864" s="127">
        <f t="shared" si="120"/>
        <v>255000</v>
      </c>
      <c r="D2864" s="129">
        <f t="shared" si="117"/>
        <v>7350</v>
      </c>
      <c r="E2864" s="130" t="s">
        <v>6069</v>
      </c>
    </row>
    <row r="2865" spans="1:5">
      <c r="A2865" s="127" t="str">
        <f t="shared" si="118"/>
        <v>라트비아8000</v>
      </c>
      <c r="B2865" s="127">
        <f t="shared" si="119"/>
        <v>8000</v>
      </c>
      <c r="C2865" s="127">
        <f t="shared" si="120"/>
        <v>287000</v>
      </c>
      <c r="D2865" s="129">
        <f t="shared" si="117"/>
        <v>8400</v>
      </c>
      <c r="E2865" s="130" t="s">
        <v>6069</v>
      </c>
    </row>
    <row r="2866" spans="1:5">
      <c r="A2866" s="127" t="str">
        <f t="shared" si="118"/>
        <v>라트비아9000</v>
      </c>
      <c r="B2866" s="127">
        <f t="shared" si="119"/>
        <v>9000</v>
      </c>
      <c r="C2866" s="127">
        <f t="shared" si="120"/>
        <v>319000</v>
      </c>
      <c r="D2866" s="129">
        <f t="shared" si="117"/>
        <v>9450</v>
      </c>
      <c r="E2866" s="130" t="s">
        <v>6069</v>
      </c>
    </row>
    <row r="2867" spans="1:5">
      <c r="A2867" s="127" t="str">
        <f t="shared" si="118"/>
        <v>라트비아10000</v>
      </c>
      <c r="B2867" s="127">
        <f t="shared" si="119"/>
        <v>10000</v>
      </c>
      <c r="C2867" s="127">
        <f t="shared" si="120"/>
        <v>351000</v>
      </c>
      <c r="D2867" s="129">
        <f t="shared" si="117"/>
        <v>10500</v>
      </c>
      <c r="E2867" s="130" t="s">
        <v>6069</v>
      </c>
    </row>
    <row r="2868" spans="1:5">
      <c r="A2868" s="127" t="str">
        <f t="shared" si="118"/>
        <v>라트비아11000</v>
      </c>
      <c r="B2868" s="127">
        <f t="shared" si="119"/>
        <v>11000</v>
      </c>
      <c r="C2868" s="127">
        <f t="shared" si="120"/>
        <v>383000</v>
      </c>
      <c r="D2868" s="129">
        <f t="shared" si="117"/>
        <v>11550</v>
      </c>
      <c r="E2868" s="130" t="s">
        <v>6069</v>
      </c>
    </row>
    <row r="2869" spans="1:5">
      <c r="A2869" s="127" t="str">
        <f t="shared" si="118"/>
        <v>라트비아12000</v>
      </c>
      <c r="B2869" s="127">
        <f t="shared" si="119"/>
        <v>12000</v>
      </c>
      <c r="C2869" s="127">
        <f t="shared" si="120"/>
        <v>415000</v>
      </c>
      <c r="D2869" s="129">
        <f t="shared" si="117"/>
        <v>12600</v>
      </c>
      <c r="E2869" s="130" t="s">
        <v>6069</v>
      </c>
    </row>
    <row r="2870" spans="1:5">
      <c r="A2870" s="127" t="str">
        <f t="shared" si="118"/>
        <v>라트비아13000</v>
      </c>
      <c r="B2870" s="127">
        <f t="shared" si="119"/>
        <v>13000</v>
      </c>
      <c r="C2870" s="127">
        <f t="shared" si="120"/>
        <v>447000</v>
      </c>
      <c r="D2870" s="129">
        <f t="shared" si="117"/>
        <v>13650</v>
      </c>
      <c r="E2870" s="130" t="s">
        <v>6069</v>
      </c>
    </row>
    <row r="2871" spans="1:5">
      <c r="A2871" s="127" t="str">
        <f t="shared" si="118"/>
        <v>라트비아14000</v>
      </c>
      <c r="B2871" s="127">
        <f t="shared" si="119"/>
        <v>14000</v>
      </c>
      <c r="C2871" s="127">
        <f t="shared" si="120"/>
        <v>479000</v>
      </c>
      <c r="D2871" s="129">
        <f t="shared" si="117"/>
        <v>14700</v>
      </c>
      <c r="E2871" s="130" t="s">
        <v>6069</v>
      </c>
    </row>
    <row r="2872" spans="1:5">
      <c r="A2872" s="127" t="str">
        <f t="shared" si="118"/>
        <v>라트비아15000</v>
      </c>
      <c r="B2872" s="127">
        <f t="shared" si="119"/>
        <v>15000</v>
      </c>
      <c r="C2872" s="127">
        <f t="shared" si="120"/>
        <v>511000</v>
      </c>
      <c r="D2872" s="129">
        <f t="shared" si="117"/>
        <v>15750</v>
      </c>
      <c r="E2872" s="130" t="s">
        <v>6069</v>
      </c>
    </row>
    <row r="2873" spans="1:5">
      <c r="A2873" s="127" t="str">
        <f t="shared" si="118"/>
        <v>라트비아16000</v>
      </c>
      <c r="B2873" s="127">
        <f t="shared" si="119"/>
        <v>16000</v>
      </c>
      <c r="C2873" s="127">
        <f t="shared" si="120"/>
        <v>543000</v>
      </c>
      <c r="D2873" s="129">
        <f t="shared" si="117"/>
        <v>16800</v>
      </c>
      <c r="E2873" s="130" t="s">
        <v>6069</v>
      </c>
    </row>
    <row r="2874" spans="1:5">
      <c r="A2874" s="127" t="str">
        <f t="shared" si="118"/>
        <v>라트비아17000</v>
      </c>
      <c r="B2874" s="127">
        <f t="shared" si="119"/>
        <v>17000</v>
      </c>
      <c r="C2874" s="127">
        <f t="shared" si="120"/>
        <v>575000</v>
      </c>
      <c r="D2874" s="129">
        <f t="shared" si="117"/>
        <v>17850</v>
      </c>
      <c r="E2874" s="130" t="s">
        <v>6069</v>
      </c>
    </row>
    <row r="2875" spans="1:5">
      <c r="A2875" s="127" t="str">
        <f t="shared" si="118"/>
        <v>라트비아18000</v>
      </c>
      <c r="B2875" s="127">
        <f t="shared" si="119"/>
        <v>18000</v>
      </c>
      <c r="C2875" s="127">
        <f t="shared" si="120"/>
        <v>607000</v>
      </c>
      <c r="D2875" s="129">
        <f t="shared" si="117"/>
        <v>18900</v>
      </c>
      <c r="E2875" s="130" t="s">
        <v>6069</v>
      </c>
    </row>
    <row r="2876" spans="1:5">
      <c r="A2876" s="127" t="str">
        <f t="shared" si="118"/>
        <v>라트비아19000</v>
      </c>
      <c r="B2876" s="127">
        <f t="shared" si="119"/>
        <v>19000</v>
      </c>
      <c r="C2876" s="127">
        <f t="shared" si="120"/>
        <v>639000</v>
      </c>
      <c r="D2876" s="129">
        <f t="shared" si="117"/>
        <v>19950</v>
      </c>
      <c r="E2876" s="130" t="s">
        <v>6069</v>
      </c>
    </row>
    <row r="2877" spans="1:5">
      <c r="A2877" s="127" t="str">
        <f t="shared" si="118"/>
        <v>라트비아20000</v>
      </c>
      <c r="B2877" s="127">
        <f t="shared" si="119"/>
        <v>20000</v>
      </c>
      <c r="C2877" s="127">
        <f t="shared" si="120"/>
        <v>671000</v>
      </c>
      <c r="D2877" s="129">
        <f t="shared" si="117"/>
        <v>21000</v>
      </c>
      <c r="E2877" s="130" t="s">
        <v>6069</v>
      </c>
    </row>
    <row r="2878" spans="1:5">
      <c r="A2878" s="127" t="str">
        <f t="shared" si="118"/>
        <v>라트비아21000</v>
      </c>
      <c r="B2878" s="127">
        <f t="shared" si="119"/>
        <v>21000</v>
      </c>
      <c r="C2878" s="127">
        <f t="shared" si="120"/>
        <v>703000</v>
      </c>
      <c r="D2878" s="129">
        <f t="shared" si="117"/>
        <v>22050</v>
      </c>
      <c r="E2878" s="130" t="s">
        <v>6069</v>
      </c>
    </row>
    <row r="2879" spans="1:5">
      <c r="A2879" s="127" t="str">
        <f t="shared" si="118"/>
        <v>라트비아22000</v>
      </c>
      <c r="B2879" s="127">
        <f t="shared" si="119"/>
        <v>22000</v>
      </c>
      <c r="C2879" s="127">
        <f t="shared" si="120"/>
        <v>735000</v>
      </c>
      <c r="D2879" s="129">
        <f t="shared" si="117"/>
        <v>23100</v>
      </c>
      <c r="E2879" s="130" t="s">
        <v>6069</v>
      </c>
    </row>
    <row r="2880" spans="1:5">
      <c r="A2880" s="127" t="str">
        <f t="shared" si="118"/>
        <v>라트비아23000</v>
      </c>
      <c r="B2880" s="127">
        <f t="shared" si="119"/>
        <v>23000</v>
      </c>
      <c r="C2880" s="127">
        <f t="shared" si="120"/>
        <v>767000</v>
      </c>
      <c r="D2880" s="129">
        <f t="shared" si="117"/>
        <v>24150</v>
      </c>
      <c r="E2880" s="130" t="s">
        <v>6069</v>
      </c>
    </row>
    <row r="2881" spans="1:5">
      <c r="A2881" s="127" t="str">
        <f t="shared" si="118"/>
        <v>라트비아24000</v>
      </c>
      <c r="B2881" s="127">
        <f t="shared" si="119"/>
        <v>24000</v>
      </c>
      <c r="C2881" s="127">
        <f t="shared" si="120"/>
        <v>799000</v>
      </c>
      <c r="D2881" s="129">
        <f t="shared" si="117"/>
        <v>25200</v>
      </c>
      <c r="E2881" s="130" t="s">
        <v>6069</v>
      </c>
    </row>
    <row r="2882" spans="1:5">
      <c r="A2882" s="127" t="str">
        <f t="shared" si="118"/>
        <v>라트비아25000</v>
      </c>
      <c r="B2882" s="127">
        <f t="shared" si="119"/>
        <v>25000</v>
      </c>
      <c r="C2882" s="127">
        <f t="shared" si="120"/>
        <v>831000</v>
      </c>
      <c r="D2882" s="129">
        <f t="shared" si="117"/>
        <v>26250</v>
      </c>
      <c r="E2882" s="130" t="s">
        <v>6069</v>
      </c>
    </row>
    <row r="2883" spans="1:5">
      <c r="A2883" s="127" t="str">
        <f t="shared" si="118"/>
        <v>라트비아26000</v>
      </c>
      <c r="B2883" s="127">
        <f t="shared" si="119"/>
        <v>26000</v>
      </c>
      <c r="C2883" s="127">
        <f t="shared" si="120"/>
        <v>863000</v>
      </c>
      <c r="D2883" s="129">
        <f t="shared" si="117"/>
        <v>27300</v>
      </c>
      <c r="E2883" s="130" t="s">
        <v>6069</v>
      </c>
    </row>
    <row r="2884" spans="1:5">
      <c r="A2884" s="127" t="str">
        <f t="shared" si="118"/>
        <v>라트비아27000</v>
      </c>
      <c r="B2884" s="127">
        <f t="shared" si="119"/>
        <v>27000</v>
      </c>
      <c r="C2884" s="127">
        <f t="shared" si="120"/>
        <v>895000</v>
      </c>
      <c r="D2884" s="129">
        <f t="shared" si="117"/>
        <v>28350</v>
      </c>
      <c r="E2884" s="130" t="s">
        <v>6069</v>
      </c>
    </row>
    <row r="2885" spans="1:5">
      <c r="A2885" s="127" t="str">
        <f t="shared" si="118"/>
        <v>라트비아28000</v>
      </c>
      <c r="B2885" s="127">
        <f t="shared" si="119"/>
        <v>28000</v>
      </c>
      <c r="C2885" s="127">
        <f t="shared" si="120"/>
        <v>927000</v>
      </c>
      <c r="D2885" s="129">
        <f t="shared" si="117"/>
        <v>29400</v>
      </c>
      <c r="E2885" s="130" t="s">
        <v>6069</v>
      </c>
    </row>
    <row r="2886" spans="1:5">
      <c r="A2886" s="127" t="str">
        <f t="shared" si="118"/>
        <v>라트비아29000</v>
      </c>
      <c r="B2886" s="127">
        <f t="shared" si="119"/>
        <v>29000</v>
      </c>
      <c r="C2886" s="127">
        <f t="shared" si="120"/>
        <v>959000</v>
      </c>
      <c r="D2886" s="129">
        <f t="shared" si="117"/>
        <v>30450</v>
      </c>
      <c r="E2886" s="130" t="s">
        <v>6069</v>
      </c>
    </row>
    <row r="2887" spans="1:5">
      <c r="A2887" s="127" t="str">
        <f t="shared" si="118"/>
        <v>라트비아30000</v>
      </c>
      <c r="B2887" s="127">
        <f t="shared" si="119"/>
        <v>30000</v>
      </c>
      <c r="C2887" s="127">
        <f t="shared" si="120"/>
        <v>991000</v>
      </c>
      <c r="D2887" s="129">
        <f t="shared" si="117"/>
        <v>31500</v>
      </c>
      <c r="E2887" s="130" t="s">
        <v>6069</v>
      </c>
    </row>
    <row r="2888" spans="1:5">
      <c r="A2888" s="127" t="str">
        <f t="shared" si="118"/>
        <v>라트비아31000</v>
      </c>
      <c r="B2888" s="127">
        <f t="shared" si="119"/>
        <v>31000</v>
      </c>
      <c r="C2888" s="127">
        <f t="shared" si="120"/>
        <v>1023000</v>
      </c>
      <c r="D2888" s="129">
        <f t="shared" si="117"/>
        <v>32550</v>
      </c>
      <c r="E2888" s="130" t="s">
        <v>6069</v>
      </c>
    </row>
    <row r="2889" spans="1:5">
      <c r="A2889" s="127" t="str">
        <f t="shared" si="118"/>
        <v>라트비아32000</v>
      </c>
      <c r="B2889" s="127">
        <f t="shared" si="119"/>
        <v>32000</v>
      </c>
      <c r="C2889" s="127">
        <f t="shared" si="120"/>
        <v>1055000</v>
      </c>
      <c r="D2889" s="129">
        <f t="shared" si="117"/>
        <v>33600</v>
      </c>
      <c r="E2889" s="130" t="s">
        <v>6069</v>
      </c>
    </row>
    <row r="2890" spans="1:5">
      <c r="A2890" s="127" t="str">
        <f t="shared" si="118"/>
        <v>라트비아33000</v>
      </c>
      <c r="B2890" s="127">
        <f t="shared" si="119"/>
        <v>33000</v>
      </c>
      <c r="C2890" s="127">
        <f t="shared" si="120"/>
        <v>1087000</v>
      </c>
      <c r="D2890" s="129">
        <f t="shared" si="117"/>
        <v>34650</v>
      </c>
      <c r="E2890" s="130" t="s">
        <v>6069</v>
      </c>
    </row>
    <row r="2891" spans="1:5">
      <c r="A2891" s="127" t="str">
        <f t="shared" si="118"/>
        <v>라트비아34000</v>
      </c>
      <c r="B2891" s="127">
        <f t="shared" si="119"/>
        <v>34000</v>
      </c>
      <c r="C2891" s="127">
        <f t="shared" si="120"/>
        <v>1119000</v>
      </c>
      <c r="D2891" s="129">
        <f t="shared" si="117"/>
        <v>35700</v>
      </c>
      <c r="E2891" s="130" t="s">
        <v>6069</v>
      </c>
    </row>
    <row r="2892" spans="1:5">
      <c r="A2892" s="127" t="str">
        <f t="shared" si="118"/>
        <v>라트비아35000</v>
      </c>
      <c r="B2892" s="127">
        <f t="shared" si="119"/>
        <v>35000</v>
      </c>
      <c r="C2892" s="127">
        <f t="shared" si="120"/>
        <v>1151000</v>
      </c>
      <c r="D2892" s="129">
        <f t="shared" si="117"/>
        <v>36750</v>
      </c>
      <c r="E2892" s="130" t="s">
        <v>6069</v>
      </c>
    </row>
    <row r="2893" spans="1:5">
      <c r="A2893" s="127" t="str">
        <f t="shared" si="118"/>
        <v>라트비아36000</v>
      </c>
      <c r="B2893" s="127">
        <f t="shared" si="119"/>
        <v>36000</v>
      </c>
      <c r="C2893" s="127">
        <f t="shared" si="120"/>
        <v>1183000</v>
      </c>
      <c r="D2893" s="129">
        <f t="shared" si="117"/>
        <v>37800</v>
      </c>
      <c r="E2893" s="130" t="s">
        <v>6069</v>
      </c>
    </row>
    <row r="2894" spans="1:5">
      <c r="A2894" s="127" t="str">
        <f t="shared" si="118"/>
        <v>라트비아37000</v>
      </c>
      <c r="B2894" s="127">
        <f t="shared" si="119"/>
        <v>37000</v>
      </c>
      <c r="C2894" s="127">
        <f t="shared" si="120"/>
        <v>1215000</v>
      </c>
      <c r="D2894" s="129">
        <f t="shared" si="117"/>
        <v>38850</v>
      </c>
      <c r="E2894" s="130" t="s">
        <v>6069</v>
      </c>
    </row>
    <row r="2895" spans="1:5">
      <c r="A2895" s="127" t="str">
        <f t="shared" si="118"/>
        <v>라트비아38000</v>
      </c>
      <c r="B2895" s="127">
        <f t="shared" si="119"/>
        <v>38000</v>
      </c>
      <c r="C2895" s="127">
        <f t="shared" si="120"/>
        <v>1247000</v>
      </c>
      <c r="D2895" s="129">
        <f t="shared" si="117"/>
        <v>39900</v>
      </c>
      <c r="E2895" s="130" t="s">
        <v>6069</v>
      </c>
    </row>
    <row r="2896" spans="1:5">
      <c r="A2896" s="127" t="str">
        <f t="shared" si="118"/>
        <v>라트비아39000</v>
      </c>
      <c r="B2896" s="127">
        <f t="shared" si="119"/>
        <v>39000</v>
      </c>
      <c r="C2896" s="127">
        <f t="shared" si="120"/>
        <v>1279000</v>
      </c>
      <c r="D2896" s="129">
        <f t="shared" si="117"/>
        <v>40950</v>
      </c>
      <c r="E2896" s="130" t="s">
        <v>6069</v>
      </c>
    </row>
    <row r="2897" spans="1:5">
      <c r="A2897" s="127" t="str">
        <f t="shared" si="118"/>
        <v>라트비아40000</v>
      </c>
      <c r="B2897" s="127">
        <f t="shared" si="119"/>
        <v>40000</v>
      </c>
      <c r="C2897" s="127">
        <f t="shared" si="120"/>
        <v>1311000</v>
      </c>
      <c r="D2897" s="129">
        <f t="shared" si="117"/>
        <v>42000</v>
      </c>
      <c r="E2897" s="130" t="s">
        <v>6069</v>
      </c>
    </row>
    <row r="2898" spans="1:5">
      <c r="A2898" s="127" t="str">
        <f t="shared" si="118"/>
        <v>라트비아41000</v>
      </c>
      <c r="B2898" s="127">
        <f t="shared" si="119"/>
        <v>41000</v>
      </c>
      <c r="C2898" s="127">
        <f t="shared" si="120"/>
        <v>1343000</v>
      </c>
      <c r="D2898" s="129">
        <f t="shared" si="117"/>
        <v>43050</v>
      </c>
      <c r="E2898" s="130" t="s">
        <v>6069</v>
      </c>
    </row>
    <row r="2899" spans="1:5">
      <c r="A2899" s="127" t="str">
        <f t="shared" si="118"/>
        <v>라트비아42000</v>
      </c>
      <c r="B2899" s="127">
        <f t="shared" si="119"/>
        <v>42000</v>
      </c>
      <c r="C2899" s="127">
        <f t="shared" si="120"/>
        <v>1375000</v>
      </c>
      <c r="D2899" s="129">
        <f t="shared" si="117"/>
        <v>44100</v>
      </c>
      <c r="E2899" s="130" t="s">
        <v>6069</v>
      </c>
    </row>
    <row r="2900" spans="1:5">
      <c r="A2900" s="127" t="str">
        <f t="shared" si="118"/>
        <v>라트비아43000</v>
      </c>
      <c r="B2900" s="127">
        <f t="shared" si="119"/>
        <v>43000</v>
      </c>
      <c r="C2900" s="127">
        <f t="shared" si="120"/>
        <v>1407000</v>
      </c>
      <c r="D2900" s="129">
        <f t="shared" si="117"/>
        <v>45150</v>
      </c>
      <c r="E2900" s="130" t="s">
        <v>6069</v>
      </c>
    </row>
    <row r="2901" spans="1:5">
      <c r="A2901" s="127" t="str">
        <f t="shared" si="118"/>
        <v>라트비아44000</v>
      </c>
      <c r="B2901" s="127">
        <f t="shared" si="119"/>
        <v>44000</v>
      </c>
      <c r="C2901" s="127">
        <f t="shared" si="120"/>
        <v>1439000</v>
      </c>
      <c r="D2901" s="129">
        <f t="shared" si="117"/>
        <v>46200</v>
      </c>
      <c r="E2901" s="130" t="s">
        <v>6069</v>
      </c>
    </row>
    <row r="2902" spans="1:5">
      <c r="A2902" s="127" t="str">
        <f t="shared" si="118"/>
        <v>라트비아45000</v>
      </c>
      <c r="B2902" s="127">
        <f t="shared" si="119"/>
        <v>45000</v>
      </c>
      <c r="C2902" s="127">
        <f t="shared" si="120"/>
        <v>1471000</v>
      </c>
      <c r="D2902" s="129">
        <f t="shared" si="117"/>
        <v>47250</v>
      </c>
      <c r="E2902" s="130" t="s">
        <v>6069</v>
      </c>
    </row>
    <row r="2903" spans="1:5">
      <c r="A2903" s="127" t="str">
        <f t="shared" si="118"/>
        <v>라트비아46000</v>
      </c>
      <c r="B2903" s="127">
        <f t="shared" si="119"/>
        <v>46000</v>
      </c>
      <c r="C2903" s="127">
        <f t="shared" si="120"/>
        <v>1503000</v>
      </c>
      <c r="D2903" s="129">
        <f t="shared" si="117"/>
        <v>48300</v>
      </c>
      <c r="E2903" s="130" t="s">
        <v>6069</v>
      </c>
    </row>
    <row r="2904" spans="1:5">
      <c r="A2904" s="127" t="str">
        <f t="shared" si="118"/>
        <v>라트비아47000</v>
      </c>
      <c r="B2904" s="127">
        <f t="shared" si="119"/>
        <v>47000</v>
      </c>
      <c r="C2904" s="127">
        <f t="shared" si="120"/>
        <v>1535000</v>
      </c>
      <c r="D2904" s="129">
        <f t="shared" si="117"/>
        <v>49350</v>
      </c>
      <c r="E2904" s="130" t="s">
        <v>6069</v>
      </c>
    </row>
    <row r="2905" spans="1:5">
      <c r="A2905" s="127" t="str">
        <f t="shared" si="118"/>
        <v>라트비아48000</v>
      </c>
      <c r="B2905" s="127">
        <f t="shared" si="119"/>
        <v>48000</v>
      </c>
      <c r="C2905" s="127">
        <f t="shared" si="120"/>
        <v>1567000</v>
      </c>
      <c r="D2905" s="129">
        <f t="shared" si="117"/>
        <v>50400</v>
      </c>
      <c r="E2905" s="130" t="s">
        <v>6069</v>
      </c>
    </row>
    <row r="2906" spans="1:5">
      <c r="A2906" s="127" t="str">
        <f t="shared" si="118"/>
        <v>라트비아49000</v>
      </c>
      <c r="B2906" s="127">
        <f t="shared" si="119"/>
        <v>49000</v>
      </c>
      <c r="C2906" s="127">
        <f t="shared" si="120"/>
        <v>1599000</v>
      </c>
      <c r="D2906" s="129">
        <f t="shared" si="117"/>
        <v>51450</v>
      </c>
      <c r="E2906" s="130" t="s">
        <v>6069</v>
      </c>
    </row>
    <row r="2907" spans="1:5">
      <c r="A2907" s="127" t="str">
        <f t="shared" si="118"/>
        <v>라트비아50000</v>
      </c>
      <c r="B2907" s="127">
        <f t="shared" si="119"/>
        <v>50000</v>
      </c>
      <c r="C2907" s="127">
        <f t="shared" si="120"/>
        <v>1631000</v>
      </c>
      <c r="D2907" s="129">
        <f t="shared" si="117"/>
        <v>52500</v>
      </c>
      <c r="E2907" s="130" t="s">
        <v>6069</v>
      </c>
    </row>
    <row r="2908" spans="1:5">
      <c r="A2908" s="127" t="str">
        <f t="shared" si="118"/>
        <v>라트비아51000</v>
      </c>
      <c r="B2908" s="127">
        <f t="shared" si="119"/>
        <v>51000</v>
      </c>
      <c r="C2908" s="127">
        <f t="shared" si="120"/>
        <v>1663000</v>
      </c>
      <c r="D2908" s="129">
        <f t="shared" si="117"/>
        <v>53550</v>
      </c>
      <c r="E2908" s="130" t="s">
        <v>6069</v>
      </c>
    </row>
    <row r="2909" spans="1:5">
      <c r="A2909" s="127" t="str">
        <f t="shared" si="118"/>
        <v>라트비아52000</v>
      </c>
      <c r="B2909" s="127">
        <f t="shared" si="119"/>
        <v>52000</v>
      </c>
      <c r="C2909" s="127">
        <f t="shared" si="120"/>
        <v>1695000</v>
      </c>
      <c r="D2909" s="129">
        <f t="shared" si="117"/>
        <v>54600</v>
      </c>
      <c r="E2909" s="130" t="s">
        <v>6069</v>
      </c>
    </row>
    <row r="2910" spans="1:5">
      <c r="A2910" s="127" t="str">
        <f t="shared" si="118"/>
        <v>라트비아53000</v>
      </c>
      <c r="B2910" s="127">
        <f t="shared" si="119"/>
        <v>53000</v>
      </c>
      <c r="C2910" s="127">
        <f t="shared" si="120"/>
        <v>1727000</v>
      </c>
      <c r="D2910" s="129">
        <f t="shared" si="117"/>
        <v>55650</v>
      </c>
      <c r="E2910" s="130" t="s">
        <v>6069</v>
      </c>
    </row>
    <row r="2911" spans="1:5">
      <c r="A2911" s="127" t="str">
        <f t="shared" si="118"/>
        <v>라트비아54000</v>
      </c>
      <c r="B2911" s="127">
        <f t="shared" si="119"/>
        <v>54000</v>
      </c>
      <c r="C2911" s="127">
        <f t="shared" si="120"/>
        <v>1759000</v>
      </c>
      <c r="D2911" s="129">
        <f t="shared" si="117"/>
        <v>56700</v>
      </c>
      <c r="E2911" s="130" t="s">
        <v>6069</v>
      </c>
    </row>
    <row r="2912" spans="1:5">
      <c r="A2912" s="127" t="str">
        <f t="shared" si="118"/>
        <v>라트비아55000</v>
      </c>
      <c r="B2912" s="127">
        <f t="shared" si="119"/>
        <v>55000</v>
      </c>
      <c r="C2912" s="127">
        <f t="shared" si="120"/>
        <v>1791000</v>
      </c>
      <c r="D2912" s="129">
        <f t="shared" si="117"/>
        <v>57750</v>
      </c>
      <c r="E2912" s="130" t="s">
        <v>6069</v>
      </c>
    </row>
    <row r="2913" spans="1:5">
      <c r="A2913" s="127" t="str">
        <f t="shared" si="118"/>
        <v>라트비아56000</v>
      </c>
      <c r="B2913" s="127">
        <f t="shared" si="119"/>
        <v>56000</v>
      </c>
      <c r="C2913" s="127">
        <f t="shared" si="120"/>
        <v>1823000</v>
      </c>
      <c r="D2913" s="129">
        <f t="shared" si="117"/>
        <v>58800</v>
      </c>
      <c r="E2913" s="130" t="s">
        <v>6069</v>
      </c>
    </row>
    <row r="2914" spans="1:5">
      <c r="A2914" s="127" t="str">
        <f t="shared" si="118"/>
        <v>라트비아57000</v>
      </c>
      <c r="B2914" s="127">
        <f t="shared" si="119"/>
        <v>57000</v>
      </c>
      <c r="C2914" s="127">
        <f t="shared" si="120"/>
        <v>1855000</v>
      </c>
      <c r="D2914" s="129">
        <f t="shared" si="117"/>
        <v>59850</v>
      </c>
      <c r="E2914" s="130" t="s">
        <v>6069</v>
      </c>
    </row>
    <row r="2915" spans="1:5">
      <c r="A2915" s="127" t="str">
        <f t="shared" si="118"/>
        <v>라트비아58000</v>
      </c>
      <c r="B2915" s="127">
        <f t="shared" si="119"/>
        <v>58000</v>
      </c>
      <c r="C2915" s="127">
        <f t="shared" si="120"/>
        <v>1887000</v>
      </c>
      <c r="D2915" s="129">
        <f t="shared" si="117"/>
        <v>60900</v>
      </c>
      <c r="E2915" s="130" t="s">
        <v>6069</v>
      </c>
    </row>
    <row r="2916" spans="1:5">
      <c r="A2916" s="127" t="str">
        <f t="shared" si="118"/>
        <v>라트비아59000</v>
      </c>
      <c r="B2916" s="127">
        <f t="shared" si="119"/>
        <v>59000</v>
      </c>
      <c r="C2916" s="127">
        <f t="shared" si="120"/>
        <v>1919000</v>
      </c>
      <c r="D2916" s="129">
        <f t="shared" si="117"/>
        <v>61950</v>
      </c>
      <c r="E2916" s="130" t="s">
        <v>6069</v>
      </c>
    </row>
    <row r="2917" spans="1:5">
      <c r="A2917" s="127" t="str">
        <f t="shared" si="118"/>
        <v>라트비아60000</v>
      </c>
      <c r="B2917" s="127">
        <f t="shared" si="119"/>
        <v>60000</v>
      </c>
      <c r="C2917" s="127">
        <f t="shared" si="120"/>
        <v>1951000</v>
      </c>
      <c r="D2917" s="129">
        <f t="shared" si="117"/>
        <v>63000</v>
      </c>
      <c r="E2917" s="130" t="s">
        <v>6069</v>
      </c>
    </row>
    <row r="2918" spans="1:5">
      <c r="A2918" s="127" t="str">
        <f t="shared" si="118"/>
        <v>라트비아61000</v>
      </c>
      <c r="B2918" s="127">
        <f t="shared" si="119"/>
        <v>61000</v>
      </c>
      <c r="C2918" s="127">
        <f t="shared" si="120"/>
        <v>1983000</v>
      </c>
      <c r="D2918" s="129">
        <f t="shared" si="117"/>
        <v>64050</v>
      </c>
      <c r="E2918" s="130" t="s">
        <v>6069</v>
      </c>
    </row>
    <row r="2919" spans="1:5">
      <c r="A2919" s="127" t="str">
        <f t="shared" si="118"/>
        <v>라트비아62000</v>
      </c>
      <c r="B2919" s="127">
        <f t="shared" si="119"/>
        <v>62000</v>
      </c>
      <c r="C2919" s="127">
        <f t="shared" si="120"/>
        <v>2015000</v>
      </c>
      <c r="D2919" s="129">
        <f t="shared" si="117"/>
        <v>65100</v>
      </c>
      <c r="E2919" s="130" t="s">
        <v>6069</v>
      </c>
    </row>
    <row r="2920" spans="1:5">
      <c r="A2920" s="127" t="str">
        <f t="shared" si="118"/>
        <v>라트비아63000</v>
      </c>
      <c r="B2920" s="127">
        <f t="shared" si="119"/>
        <v>63000</v>
      </c>
      <c r="C2920" s="127">
        <f t="shared" si="120"/>
        <v>2047000</v>
      </c>
      <c r="D2920" s="129">
        <f t="shared" si="117"/>
        <v>66150</v>
      </c>
      <c r="E2920" s="130" t="s">
        <v>6069</v>
      </c>
    </row>
    <row r="2921" spans="1:5">
      <c r="A2921" s="127" t="str">
        <f t="shared" si="118"/>
        <v>라트비아64000</v>
      </c>
      <c r="B2921" s="127">
        <f t="shared" si="119"/>
        <v>64000</v>
      </c>
      <c r="C2921" s="127">
        <f t="shared" si="120"/>
        <v>2079000</v>
      </c>
      <c r="D2921" s="129">
        <f t="shared" si="117"/>
        <v>67200</v>
      </c>
      <c r="E2921" s="130" t="s">
        <v>6069</v>
      </c>
    </row>
    <row r="2922" spans="1:5">
      <c r="A2922" s="127" t="str">
        <f t="shared" si="118"/>
        <v>라트비아65000</v>
      </c>
      <c r="B2922" s="127">
        <f t="shared" si="119"/>
        <v>65000</v>
      </c>
      <c r="C2922" s="127">
        <f t="shared" si="120"/>
        <v>2111000</v>
      </c>
      <c r="D2922" s="129">
        <f t="shared" ref="D2922:D2985" si="121">SUM($G$2)*(B2922*0.001)</f>
        <v>68250</v>
      </c>
      <c r="E2922" s="130" t="s">
        <v>6069</v>
      </c>
    </row>
    <row r="2923" spans="1:5">
      <c r="A2923" s="127" t="str">
        <f t="shared" ref="A2923:A2986" si="122">"라트비아"&amp;B2923</f>
        <v>라트비아66000</v>
      </c>
      <c r="B2923" s="127">
        <f t="shared" si="119"/>
        <v>66000</v>
      </c>
      <c r="C2923" s="127">
        <f t="shared" si="120"/>
        <v>2143000</v>
      </c>
      <c r="D2923" s="129">
        <f t="shared" si="121"/>
        <v>69300</v>
      </c>
      <c r="E2923" s="130" t="s">
        <v>6069</v>
      </c>
    </row>
    <row r="2924" spans="1:5">
      <c r="A2924" s="127" t="str">
        <f t="shared" si="122"/>
        <v>라트비아67000</v>
      </c>
      <c r="B2924" s="127">
        <f t="shared" ref="B2924:B2987" si="123">B2923+1000</f>
        <v>67000</v>
      </c>
      <c r="C2924" s="127">
        <f t="shared" ref="C2924:C2987" si="124">C2923+32000</f>
        <v>2175000</v>
      </c>
      <c r="D2924" s="129">
        <f t="shared" si="121"/>
        <v>70350</v>
      </c>
      <c r="E2924" s="130" t="s">
        <v>6069</v>
      </c>
    </row>
    <row r="2925" spans="1:5">
      <c r="A2925" s="127" t="str">
        <f t="shared" si="122"/>
        <v>라트비아68000</v>
      </c>
      <c r="B2925" s="127">
        <f t="shared" si="123"/>
        <v>68000</v>
      </c>
      <c r="C2925" s="127">
        <f t="shared" si="124"/>
        <v>2207000</v>
      </c>
      <c r="D2925" s="129">
        <f t="shared" si="121"/>
        <v>71400</v>
      </c>
      <c r="E2925" s="130" t="s">
        <v>6069</v>
      </c>
    </row>
    <row r="2926" spans="1:5">
      <c r="A2926" s="127" t="str">
        <f t="shared" si="122"/>
        <v>라트비아69000</v>
      </c>
      <c r="B2926" s="127">
        <f t="shared" si="123"/>
        <v>69000</v>
      </c>
      <c r="C2926" s="127">
        <f t="shared" si="124"/>
        <v>2239000</v>
      </c>
      <c r="D2926" s="129">
        <f t="shared" si="121"/>
        <v>72450</v>
      </c>
      <c r="E2926" s="130" t="s">
        <v>6069</v>
      </c>
    </row>
    <row r="2927" spans="1:5">
      <c r="A2927" s="127" t="str">
        <f t="shared" si="122"/>
        <v>라트비아70000</v>
      </c>
      <c r="B2927" s="127">
        <f t="shared" si="123"/>
        <v>70000</v>
      </c>
      <c r="C2927" s="127">
        <f t="shared" si="124"/>
        <v>2271000</v>
      </c>
      <c r="D2927" s="129">
        <f t="shared" si="121"/>
        <v>73500</v>
      </c>
      <c r="E2927" s="130" t="s">
        <v>6069</v>
      </c>
    </row>
    <row r="2928" spans="1:5">
      <c r="A2928" s="127" t="str">
        <f t="shared" si="122"/>
        <v>라트비아71000</v>
      </c>
      <c r="B2928" s="127">
        <f t="shared" si="123"/>
        <v>71000</v>
      </c>
      <c r="C2928" s="127">
        <f t="shared" si="124"/>
        <v>2303000</v>
      </c>
      <c r="D2928" s="129">
        <f t="shared" si="121"/>
        <v>74550</v>
      </c>
      <c r="E2928" s="130" t="s">
        <v>6069</v>
      </c>
    </row>
    <row r="2929" spans="1:5">
      <c r="A2929" s="127" t="str">
        <f t="shared" si="122"/>
        <v>라트비아72000</v>
      </c>
      <c r="B2929" s="127">
        <f t="shared" si="123"/>
        <v>72000</v>
      </c>
      <c r="C2929" s="127">
        <f t="shared" si="124"/>
        <v>2335000</v>
      </c>
      <c r="D2929" s="129">
        <f t="shared" si="121"/>
        <v>75600</v>
      </c>
      <c r="E2929" s="130" t="s">
        <v>6069</v>
      </c>
    </row>
    <row r="2930" spans="1:5">
      <c r="A2930" s="127" t="str">
        <f t="shared" si="122"/>
        <v>라트비아73000</v>
      </c>
      <c r="B2930" s="127">
        <f t="shared" si="123"/>
        <v>73000</v>
      </c>
      <c r="C2930" s="127">
        <f t="shared" si="124"/>
        <v>2367000</v>
      </c>
      <c r="D2930" s="129">
        <f t="shared" si="121"/>
        <v>76650</v>
      </c>
      <c r="E2930" s="130" t="s">
        <v>6069</v>
      </c>
    </row>
    <row r="2931" spans="1:5">
      <c r="A2931" s="127" t="str">
        <f t="shared" si="122"/>
        <v>라트비아74000</v>
      </c>
      <c r="B2931" s="127">
        <f t="shared" si="123"/>
        <v>74000</v>
      </c>
      <c r="C2931" s="127">
        <f t="shared" si="124"/>
        <v>2399000</v>
      </c>
      <c r="D2931" s="129">
        <f t="shared" si="121"/>
        <v>77700</v>
      </c>
      <c r="E2931" s="130" t="s">
        <v>6069</v>
      </c>
    </row>
    <row r="2932" spans="1:5">
      <c r="A2932" s="127" t="str">
        <f t="shared" si="122"/>
        <v>라트비아75000</v>
      </c>
      <c r="B2932" s="127">
        <f t="shared" si="123"/>
        <v>75000</v>
      </c>
      <c r="C2932" s="127">
        <f t="shared" si="124"/>
        <v>2431000</v>
      </c>
      <c r="D2932" s="129">
        <f t="shared" si="121"/>
        <v>78750</v>
      </c>
      <c r="E2932" s="130" t="s">
        <v>6069</v>
      </c>
    </row>
    <row r="2933" spans="1:5">
      <c r="A2933" s="127" t="str">
        <f t="shared" si="122"/>
        <v>라트비아76000</v>
      </c>
      <c r="B2933" s="127">
        <f t="shared" si="123"/>
        <v>76000</v>
      </c>
      <c r="C2933" s="127">
        <f t="shared" si="124"/>
        <v>2463000</v>
      </c>
      <c r="D2933" s="129">
        <f t="shared" si="121"/>
        <v>79800</v>
      </c>
      <c r="E2933" s="130" t="s">
        <v>6069</v>
      </c>
    </row>
    <row r="2934" spans="1:5">
      <c r="A2934" s="127" t="str">
        <f t="shared" si="122"/>
        <v>라트비아77000</v>
      </c>
      <c r="B2934" s="127">
        <f t="shared" si="123"/>
        <v>77000</v>
      </c>
      <c r="C2934" s="127">
        <f t="shared" si="124"/>
        <v>2495000</v>
      </c>
      <c r="D2934" s="129">
        <f t="shared" si="121"/>
        <v>80850</v>
      </c>
      <c r="E2934" s="130" t="s">
        <v>6069</v>
      </c>
    </row>
    <row r="2935" spans="1:5">
      <c r="A2935" s="127" t="str">
        <f t="shared" si="122"/>
        <v>라트비아78000</v>
      </c>
      <c r="B2935" s="127">
        <f t="shared" si="123"/>
        <v>78000</v>
      </c>
      <c r="C2935" s="127">
        <f t="shared" si="124"/>
        <v>2527000</v>
      </c>
      <c r="D2935" s="129">
        <f t="shared" si="121"/>
        <v>81900</v>
      </c>
      <c r="E2935" s="130" t="s">
        <v>6069</v>
      </c>
    </row>
    <row r="2936" spans="1:5">
      <c r="A2936" s="127" t="str">
        <f t="shared" si="122"/>
        <v>라트비아79000</v>
      </c>
      <c r="B2936" s="127">
        <f t="shared" si="123"/>
        <v>79000</v>
      </c>
      <c r="C2936" s="127">
        <f t="shared" si="124"/>
        <v>2559000</v>
      </c>
      <c r="D2936" s="129">
        <f t="shared" si="121"/>
        <v>82950</v>
      </c>
      <c r="E2936" s="130" t="s">
        <v>6069</v>
      </c>
    </row>
    <row r="2937" spans="1:5">
      <c r="A2937" s="127" t="str">
        <f t="shared" si="122"/>
        <v>라트비아80000</v>
      </c>
      <c r="B2937" s="127">
        <f t="shared" si="123"/>
        <v>80000</v>
      </c>
      <c r="C2937" s="127">
        <f t="shared" si="124"/>
        <v>2591000</v>
      </c>
      <c r="D2937" s="129">
        <f t="shared" si="121"/>
        <v>84000</v>
      </c>
      <c r="E2937" s="130" t="s">
        <v>6069</v>
      </c>
    </row>
    <row r="2938" spans="1:5">
      <c r="A2938" s="127" t="str">
        <f t="shared" si="122"/>
        <v>라트비아81000</v>
      </c>
      <c r="B2938" s="127">
        <f t="shared" si="123"/>
        <v>81000</v>
      </c>
      <c r="C2938" s="127">
        <f t="shared" si="124"/>
        <v>2623000</v>
      </c>
      <c r="D2938" s="129">
        <f t="shared" si="121"/>
        <v>85050</v>
      </c>
      <c r="E2938" s="130" t="s">
        <v>6069</v>
      </c>
    </row>
    <row r="2939" spans="1:5">
      <c r="A2939" s="127" t="str">
        <f t="shared" si="122"/>
        <v>라트비아82000</v>
      </c>
      <c r="B2939" s="127">
        <f t="shared" si="123"/>
        <v>82000</v>
      </c>
      <c r="C2939" s="127">
        <f t="shared" si="124"/>
        <v>2655000</v>
      </c>
      <c r="D2939" s="129">
        <f t="shared" si="121"/>
        <v>86100</v>
      </c>
      <c r="E2939" s="130" t="s">
        <v>6069</v>
      </c>
    </row>
    <row r="2940" spans="1:5">
      <c r="A2940" s="127" t="str">
        <f t="shared" si="122"/>
        <v>라트비아83000</v>
      </c>
      <c r="B2940" s="127">
        <f t="shared" si="123"/>
        <v>83000</v>
      </c>
      <c r="C2940" s="127">
        <f t="shared" si="124"/>
        <v>2687000</v>
      </c>
      <c r="D2940" s="129">
        <f t="shared" si="121"/>
        <v>87150</v>
      </c>
      <c r="E2940" s="130" t="s">
        <v>6069</v>
      </c>
    </row>
    <row r="2941" spans="1:5">
      <c r="A2941" s="127" t="str">
        <f t="shared" si="122"/>
        <v>라트비아84000</v>
      </c>
      <c r="B2941" s="127">
        <f t="shared" si="123"/>
        <v>84000</v>
      </c>
      <c r="C2941" s="127">
        <f t="shared" si="124"/>
        <v>2719000</v>
      </c>
      <c r="D2941" s="129">
        <f t="shared" si="121"/>
        <v>88200</v>
      </c>
      <c r="E2941" s="130" t="s">
        <v>6069</v>
      </c>
    </row>
    <row r="2942" spans="1:5">
      <c r="A2942" s="127" t="str">
        <f t="shared" si="122"/>
        <v>라트비아85000</v>
      </c>
      <c r="B2942" s="127">
        <f t="shared" si="123"/>
        <v>85000</v>
      </c>
      <c r="C2942" s="127">
        <f t="shared" si="124"/>
        <v>2751000</v>
      </c>
      <c r="D2942" s="129">
        <f t="shared" si="121"/>
        <v>89250</v>
      </c>
      <c r="E2942" s="130" t="s">
        <v>6069</v>
      </c>
    </row>
    <row r="2943" spans="1:5">
      <c r="A2943" s="127" t="str">
        <f t="shared" si="122"/>
        <v>라트비아86000</v>
      </c>
      <c r="B2943" s="127">
        <f t="shared" si="123"/>
        <v>86000</v>
      </c>
      <c r="C2943" s="127">
        <f t="shared" si="124"/>
        <v>2783000</v>
      </c>
      <c r="D2943" s="129">
        <f t="shared" si="121"/>
        <v>90300</v>
      </c>
      <c r="E2943" s="130" t="s">
        <v>6069</v>
      </c>
    </row>
    <row r="2944" spans="1:5">
      <c r="A2944" s="127" t="str">
        <f t="shared" si="122"/>
        <v>라트비아87000</v>
      </c>
      <c r="B2944" s="127">
        <f t="shared" si="123"/>
        <v>87000</v>
      </c>
      <c r="C2944" s="127">
        <f t="shared" si="124"/>
        <v>2815000</v>
      </c>
      <c r="D2944" s="129">
        <f t="shared" si="121"/>
        <v>91350</v>
      </c>
      <c r="E2944" s="130" t="s">
        <v>6069</v>
      </c>
    </row>
    <row r="2945" spans="1:5">
      <c r="A2945" s="127" t="str">
        <f t="shared" si="122"/>
        <v>라트비아88000</v>
      </c>
      <c r="B2945" s="127">
        <f t="shared" si="123"/>
        <v>88000</v>
      </c>
      <c r="C2945" s="127">
        <f t="shared" si="124"/>
        <v>2847000</v>
      </c>
      <c r="D2945" s="129">
        <f t="shared" si="121"/>
        <v>92400</v>
      </c>
      <c r="E2945" s="130" t="s">
        <v>6069</v>
      </c>
    </row>
    <row r="2946" spans="1:5">
      <c r="A2946" s="127" t="str">
        <f t="shared" si="122"/>
        <v>라트비아89000</v>
      </c>
      <c r="B2946" s="127">
        <f t="shared" si="123"/>
        <v>89000</v>
      </c>
      <c r="C2946" s="127">
        <f t="shared" si="124"/>
        <v>2879000</v>
      </c>
      <c r="D2946" s="129">
        <f t="shared" si="121"/>
        <v>93450</v>
      </c>
      <c r="E2946" s="130" t="s">
        <v>6069</v>
      </c>
    </row>
    <row r="2947" spans="1:5">
      <c r="A2947" s="127" t="str">
        <f t="shared" si="122"/>
        <v>라트비아90000</v>
      </c>
      <c r="B2947" s="127">
        <f t="shared" si="123"/>
        <v>90000</v>
      </c>
      <c r="C2947" s="127">
        <f t="shared" si="124"/>
        <v>2911000</v>
      </c>
      <c r="D2947" s="129">
        <f t="shared" si="121"/>
        <v>94500</v>
      </c>
      <c r="E2947" s="130" t="s">
        <v>6069</v>
      </c>
    </row>
    <row r="2948" spans="1:5">
      <c r="A2948" s="127" t="str">
        <f t="shared" si="122"/>
        <v>라트비아91000</v>
      </c>
      <c r="B2948" s="127">
        <f t="shared" si="123"/>
        <v>91000</v>
      </c>
      <c r="C2948" s="127">
        <f t="shared" si="124"/>
        <v>2943000</v>
      </c>
      <c r="D2948" s="129">
        <f t="shared" si="121"/>
        <v>95550</v>
      </c>
      <c r="E2948" s="130" t="s">
        <v>6069</v>
      </c>
    </row>
    <row r="2949" spans="1:5">
      <c r="A2949" s="127" t="str">
        <f t="shared" si="122"/>
        <v>라트비아92000</v>
      </c>
      <c r="B2949" s="127">
        <f t="shared" si="123"/>
        <v>92000</v>
      </c>
      <c r="C2949" s="127">
        <f t="shared" si="124"/>
        <v>2975000</v>
      </c>
      <c r="D2949" s="129">
        <f t="shared" si="121"/>
        <v>96600</v>
      </c>
      <c r="E2949" s="130" t="s">
        <v>6069</v>
      </c>
    </row>
    <row r="2950" spans="1:5">
      <c r="A2950" s="127" t="str">
        <f t="shared" si="122"/>
        <v>라트비아93000</v>
      </c>
      <c r="B2950" s="127">
        <f t="shared" si="123"/>
        <v>93000</v>
      </c>
      <c r="C2950" s="127">
        <f t="shared" si="124"/>
        <v>3007000</v>
      </c>
      <c r="D2950" s="129">
        <f t="shared" si="121"/>
        <v>97650</v>
      </c>
      <c r="E2950" s="130" t="s">
        <v>6069</v>
      </c>
    </row>
    <row r="2951" spans="1:5">
      <c r="A2951" s="127" t="str">
        <f t="shared" si="122"/>
        <v>라트비아94000</v>
      </c>
      <c r="B2951" s="127">
        <f t="shared" si="123"/>
        <v>94000</v>
      </c>
      <c r="C2951" s="127">
        <f t="shared" si="124"/>
        <v>3039000</v>
      </c>
      <c r="D2951" s="129">
        <f t="shared" si="121"/>
        <v>98700</v>
      </c>
      <c r="E2951" s="130" t="s">
        <v>6069</v>
      </c>
    </row>
    <row r="2952" spans="1:5">
      <c r="A2952" s="127" t="str">
        <f t="shared" si="122"/>
        <v>라트비아95000</v>
      </c>
      <c r="B2952" s="127">
        <f t="shared" si="123"/>
        <v>95000</v>
      </c>
      <c r="C2952" s="127">
        <f t="shared" si="124"/>
        <v>3071000</v>
      </c>
      <c r="D2952" s="129">
        <f t="shared" si="121"/>
        <v>99750</v>
      </c>
      <c r="E2952" s="130" t="s">
        <v>6069</v>
      </c>
    </row>
    <row r="2953" spans="1:5">
      <c r="A2953" s="127" t="str">
        <f t="shared" si="122"/>
        <v>라트비아96000</v>
      </c>
      <c r="B2953" s="127">
        <f t="shared" si="123"/>
        <v>96000</v>
      </c>
      <c r="C2953" s="127">
        <f t="shared" si="124"/>
        <v>3103000</v>
      </c>
      <c r="D2953" s="129">
        <f t="shared" si="121"/>
        <v>100800</v>
      </c>
      <c r="E2953" s="130" t="s">
        <v>6069</v>
      </c>
    </row>
    <row r="2954" spans="1:5">
      <c r="A2954" s="127" t="str">
        <f t="shared" si="122"/>
        <v>라트비아97000</v>
      </c>
      <c r="B2954" s="127">
        <f t="shared" si="123"/>
        <v>97000</v>
      </c>
      <c r="C2954" s="127">
        <f t="shared" si="124"/>
        <v>3135000</v>
      </c>
      <c r="D2954" s="129">
        <f t="shared" si="121"/>
        <v>101850</v>
      </c>
      <c r="E2954" s="130" t="s">
        <v>6069</v>
      </c>
    </row>
    <row r="2955" spans="1:5">
      <c r="A2955" s="127" t="str">
        <f t="shared" si="122"/>
        <v>라트비아98000</v>
      </c>
      <c r="B2955" s="127">
        <f t="shared" si="123"/>
        <v>98000</v>
      </c>
      <c r="C2955" s="127">
        <f t="shared" si="124"/>
        <v>3167000</v>
      </c>
      <c r="D2955" s="129">
        <f t="shared" si="121"/>
        <v>102900</v>
      </c>
      <c r="E2955" s="130" t="s">
        <v>6069</v>
      </c>
    </row>
    <row r="2956" spans="1:5">
      <c r="A2956" s="127" t="str">
        <f t="shared" si="122"/>
        <v>라트비아99000</v>
      </c>
      <c r="B2956" s="127">
        <f t="shared" si="123"/>
        <v>99000</v>
      </c>
      <c r="C2956" s="127">
        <f t="shared" si="124"/>
        <v>3199000</v>
      </c>
      <c r="D2956" s="129">
        <f t="shared" si="121"/>
        <v>103950</v>
      </c>
      <c r="E2956" s="130" t="s">
        <v>6069</v>
      </c>
    </row>
    <row r="2957" spans="1:5">
      <c r="A2957" s="127" t="str">
        <f t="shared" si="122"/>
        <v>라트비아100000</v>
      </c>
      <c r="B2957" s="127">
        <f t="shared" si="123"/>
        <v>100000</v>
      </c>
      <c r="C2957" s="127">
        <f t="shared" si="124"/>
        <v>3231000</v>
      </c>
      <c r="D2957" s="129">
        <f t="shared" si="121"/>
        <v>105000</v>
      </c>
      <c r="E2957" s="130" t="s">
        <v>6069</v>
      </c>
    </row>
    <row r="2958" spans="1:5">
      <c r="A2958" s="127" t="str">
        <f t="shared" si="122"/>
        <v>라트비아101000</v>
      </c>
      <c r="B2958" s="127">
        <f t="shared" si="123"/>
        <v>101000</v>
      </c>
      <c r="C2958" s="127">
        <f t="shared" si="124"/>
        <v>3263000</v>
      </c>
      <c r="D2958" s="129">
        <f t="shared" si="121"/>
        <v>106050</v>
      </c>
      <c r="E2958" s="130" t="s">
        <v>6069</v>
      </c>
    </row>
    <row r="2959" spans="1:5">
      <c r="A2959" s="127" t="str">
        <f t="shared" si="122"/>
        <v>라트비아102000</v>
      </c>
      <c r="B2959" s="127">
        <f t="shared" si="123"/>
        <v>102000</v>
      </c>
      <c r="C2959" s="127">
        <f t="shared" si="124"/>
        <v>3295000</v>
      </c>
      <c r="D2959" s="129">
        <f t="shared" si="121"/>
        <v>107100</v>
      </c>
      <c r="E2959" s="130" t="s">
        <v>6069</v>
      </c>
    </row>
    <row r="2960" spans="1:5">
      <c r="A2960" s="127" t="str">
        <f t="shared" si="122"/>
        <v>라트비아103000</v>
      </c>
      <c r="B2960" s="127">
        <f t="shared" si="123"/>
        <v>103000</v>
      </c>
      <c r="C2960" s="127">
        <f t="shared" si="124"/>
        <v>3327000</v>
      </c>
      <c r="D2960" s="129">
        <f t="shared" si="121"/>
        <v>108150</v>
      </c>
      <c r="E2960" s="130" t="s">
        <v>6069</v>
      </c>
    </row>
    <row r="2961" spans="1:5">
      <c r="A2961" s="127" t="str">
        <f t="shared" si="122"/>
        <v>라트비아104000</v>
      </c>
      <c r="B2961" s="127">
        <f t="shared" si="123"/>
        <v>104000</v>
      </c>
      <c r="C2961" s="127">
        <f t="shared" si="124"/>
        <v>3359000</v>
      </c>
      <c r="D2961" s="129">
        <f t="shared" si="121"/>
        <v>109200</v>
      </c>
      <c r="E2961" s="130" t="s">
        <v>6069</v>
      </c>
    </row>
    <row r="2962" spans="1:5">
      <c r="A2962" s="127" t="str">
        <f t="shared" si="122"/>
        <v>라트비아105000</v>
      </c>
      <c r="B2962" s="127">
        <f t="shared" si="123"/>
        <v>105000</v>
      </c>
      <c r="C2962" s="127">
        <f t="shared" si="124"/>
        <v>3391000</v>
      </c>
      <c r="D2962" s="129">
        <f t="shared" si="121"/>
        <v>110250</v>
      </c>
      <c r="E2962" s="130" t="s">
        <v>6069</v>
      </c>
    </row>
    <row r="2963" spans="1:5">
      <c r="A2963" s="127" t="str">
        <f t="shared" si="122"/>
        <v>라트비아106000</v>
      </c>
      <c r="B2963" s="127">
        <f t="shared" si="123"/>
        <v>106000</v>
      </c>
      <c r="C2963" s="127">
        <f t="shared" si="124"/>
        <v>3423000</v>
      </c>
      <c r="D2963" s="129">
        <f t="shared" si="121"/>
        <v>111300</v>
      </c>
      <c r="E2963" s="130" t="s">
        <v>6069</v>
      </c>
    </row>
    <row r="2964" spans="1:5">
      <c r="A2964" s="127" t="str">
        <f t="shared" si="122"/>
        <v>라트비아107000</v>
      </c>
      <c r="B2964" s="127">
        <f t="shared" si="123"/>
        <v>107000</v>
      </c>
      <c r="C2964" s="127">
        <f t="shared" si="124"/>
        <v>3455000</v>
      </c>
      <c r="D2964" s="129">
        <f t="shared" si="121"/>
        <v>112350</v>
      </c>
      <c r="E2964" s="130" t="s">
        <v>6069</v>
      </c>
    </row>
    <row r="2965" spans="1:5">
      <c r="A2965" s="127" t="str">
        <f t="shared" si="122"/>
        <v>라트비아108000</v>
      </c>
      <c r="B2965" s="127">
        <f t="shared" si="123"/>
        <v>108000</v>
      </c>
      <c r="C2965" s="127">
        <f t="shared" si="124"/>
        <v>3487000</v>
      </c>
      <c r="D2965" s="129">
        <f t="shared" si="121"/>
        <v>113400</v>
      </c>
      <c r="E2965" s="130" t="s">
        <v>6069</v>
      </c>
    </row>
    <row r="2966" spans="1:5">
      <c r="A2966" s="127" t="str">
        <f t="shared" si="122"/>
        <v>라트비아109000</v>
      </c>
      <c r="B2966" s="127">
        <f t="shared" si="123"/>
        <v>109000</v>
      </c>
      <c r="C2966" s="127">
        <f t="shared" si="124"/>
        <v>3519000</v>
      </c>
      <c r="D2966" s="129">
        <f t="shared" si="121"/>
        <v>114450</v>
      </c>
      <c r="E2966" s="130" t="s">
        <v>6069</v>
      </c>
    </row>
    <row r="2967" spans="1:5">
      <c r="A2967" s="127" t="str">
        <f t="shared" si="122"/>
        <v>라트비아110000</v>
      </c>
      <c r="B2967" s="127">
        <f t="shared" si="123"/>
        <v>110000</v>
      </c>
      <c r="C2967" s="127">
        <f t="shared" si="124"/>
        <v>3551000</v>
      </c>
      <c r="D2967" s="129">
        <f t="shared" si="121"/>
        <v>115500</v>
      </c>
      <c r="E2967" s="130" t="s">
        <v>6069</v>
      </c>
    </row>
    <row r="2968" spans="1:5">
      <c r="A2968" s="127" t="str">
        <f t="shared" si="122"/>
        <v>라트비아111000</v>
      </c>
      <c r="B2968" s="127">
        <f t="shared" si="123"/>
        <v>111000</v>
      </c>
      <c r="C2968" s="127">
        <f t="shared" si="124"/>
        <v>3583000</v>
      </c>
      <c r="D2968" s="129">
        <f t="shared" si="121"/>
        <v>116550</v>
      </c>
      <c r="E2968" s="130" t="s">
        <v>6069</v>
      </c>
    </row>
    <row r="2969" spans="1:5">
      <c r="A2969" s="127" t="str">
        <f t="shared" si="122"/>
        <v>라트비아112000</v>
      </c>
      <c r="B2969" s="127">
        <f t="shared" si="123"/>
        <v>112000</v>
      </c>
      <c r="C2969" s="127">
        <f t="shared" si="124"/>
        <v>3615000</v>
      </c>
      <c r="D2969" s="129">
        <f t="shared" si="121"/>
        <v>117600</v>
      </c>
      <c r="E2969" s="130" t="s">
        <v>6069</v>
      </c>
    </row>
    <row r="2970" spans="1:5">
      <c r="A2970" s="127" t="str">
        <f t="shared" si="122"/>
        <v>라트비아113000</v>
      </c>
      <c r="B2970" s="127">
        <f t="shared" si="123"/>
        <v>113000</v>
      </c>
      <c r="C2970" s="127">
        <f t="shared" si="124"/>
        <v>3647000</v>
      </c>
      <c r="D2970" s="129">
        <f t="shared" si="121"/>
        <v>118650</v>
      </c>
      <c r="E2970" s="130" t="s">
        <v>6069</v>
      </c>
    </row>
    <row r="2971" spans="1:5">
      <c r="A2971" s="127" t="str">
        <f t="shared" si="122"/>
        <v>라트비아114000</v>
      </c>
      <c r="B2971" s="127">
        <f t="shared" si="123"/>
        <v>114000</v>
      </c>
      <c r="C2971" s="127">
        <f t="shared" si="124"/>
        <v>3679000</v>
      </c>
      <c r="D2971" s="129">
        <f t="shared" si="121"/>
        <v>119700</v>
      </c>
      <c r="E2971" s="130" t="s">
        <v>6069</v>
      </c>
    </row>
    <row r="2972" spans="1:5">
      <c r="A2972" s="127" t="str">
        <f t="shared" si="122"/>
        <v>라트비아115000</v>
      </c>
      <c r="B2972" s="127">
        <f t="shared" si="123"/>
        <v>115000</v>
      </c>
      <c r="C2972" s="127">
        <f t="shared" si="124"/>
        <v>3711000</v>
      </c>
      <c r="D2972" s="129">
        <f t="shared" si="121"/>
        <v>120750</v>
      </c>
      <c r="E2972" s="130" t="s">
        <v>6069</v>
      </c>
    </row>
    <row r="2973" spans="1:5">
      <c r="A2973" s="127" t="str">
        <f t="shared" si="122"/>
        <v>라트비아116000</v>
      </c>
      <c r="B2973" s="127">
        <f t="shared" si="123"/>
        <v>116000</v>
      </c>
      <c r="C2973" s="127">
        <f t="shared" si="124"/>
        <v>3743000</v>
      </c>
      <c r="D2973" s="129">
        <f t="shared" si="121"/>
        <v>121800</v>
      </c>
      <c r="E2973" s="130" t="s">
        <v>6069</v>
      </c>
    </row>
    <row r="2974" spans="1:5">
      <c r="A2974" s="127" t="str">
        <f t="shared" si="122"/>
        <v>라트비아117000</v>
      </c>
      <c r="B2974" s="127">
        <f t="shared" si="123"/>
        <v>117000</v>
      </c>
      <c r="C2974" s="127">
        <f t="shared" si="124"/>
        <v>3775000</v>
      </c>
      <c r="D2974" s="129">
        <f t="shared" si="121"/>
        <v>122850</v>
      </c>
      <c r="E2974" s="130" t="s">
        <v>6069</v>
      </c>
    </row>
    <row r="2975" spans="1:5">
      <c r="A2975" s="127" t="str">
        <f t="shared" si="122"/>
        <v>라트비아118000</v>
      </c>
      <c r="B2975" s="127">
        <f t="shared" si="123"/>
        <v>118000</v>
      </c>
      <c r="C2975" s="127">
        <f t="shared" si="124"/>
        <v>3807000</v>
      </c>
      <c r="D2975" s="129">
        <f t="shared" si="121"/>
        <v>123900</v>
      </c>
      <c r="E2975" s="130" t="s">
        <v>6069</v>
      </c>
    </row>
    <row r="2976" spans="1:5">
      <c r="A2976" s="127" t="str">
        <f t="shared" si="122"/>
        <v>라트비아119000</v>
      </c>
      <c r="B2976" s="127">
        <f t="shared" si="123"/>
        <v>119000</v>
      </c>
      <c r="C2976" s="127">
        <f t="shared" si="124"/>
        <v>3839000</v>
      </c>
      <c r="D2976" s="129">
        <f t="shared" si="121"/>
        <v>124950</v>
      </c>
      <c r="E2976" s="130" t="s">
        <v>6069</v>
      </c>
    </row>
    <row r="2977" spans="1:5">
      <c r="A2977" s="127" t="str">
        <f t="shared" si="122"/>
        <v>라트비아120000</v>
      </c>
      <c r="B2977" s="127">
        <f t="shared" si="123"/>
        <v>120000</v>
      </c>
      <c r="C2977" s="127">
        <f t="shared" si="124"/>
        <v>3871000</v>
      </c>
      <c r="D2977" s="129">
        <f t="shared" si="121"/>
        <v>126000</v>
      </c>
      <c r="E2977" s="130" t="s">
        <v>6069</v>
      </c>
    </row>
    <row r="2978" spans="1:5">
      <c r="A2978" s="127" t="str">
        <f t="shared" si="122"/>
        <v>라트비아121000</v>
      </c>
      <c r="B2978" s="127">
        <f t="shared" si="123"/>
        <v>121000</v>
      </c>
      <c r="C2978" s="127">
        <f t="shared" si="124"/>
        <v>3903000</v>
      </c>
      <c r="D2978" s="129">
        <f t="shared" si="121"/>
        <v>127050</v>
      </c>
      <c r="E2978" s="130" t="s">
        <v>6069</v>
      </c>
    </row>
    <row r="2979" spans="1:5">
      <c r="A2979" s="127" t="str">
        <f t="shared" si="122"/>
        <v>라트비아122000</v>
      </c>
      <c r="B2979" s="127">
        <f t="shared" si="123"/>
        <v>122000</v>
      </c>
      <c r="C2979" s="127">
        <f t="shared" si="124"/>
        <v>3935000</v>
      </c>
      <c r="D2979" s="129">
        <f t="shared" si="121"/>
        <v>128100</v>
      </c>
      <c r="E2979" s="130" t="s">
        <v>6069</v>
      </c>
    </row>
    <row r="2980" spans="1:5">
      <c r="A2980" s="127" t="str">
        <f t="shared" si="122"/>
        <v>라트비아123000</v>
      </c>
      <c r="B2980" s="127">
        <f t="shared" si="123"/>
        <v>123000</v>
      </c>
      <c r="C2980" s="127">
        <f t="shared" si="124"/>
        <v>3967000</v>
      </c>
      <c r="D2980" s="129">
        <f t="shared" si="121"/>
        <v>129150</v>
      </c>
      <c r="E2980" s="130" t="s">
        <v>6069</v>
      </c>
    </row>
    <row r="2981" spans="1:5">
      <c r="A2981" s="127" t="str">
        <f t="shared" si="122"/>
        <v>라트비아124000</v>
      </c>
      <c r="B2981" s="127">
        <f t="shared" si="123"/>
        <v>124000</v>
      </c>
      <c r="C2981" s="127">
        <f t="shared" si="124"/>
        <v>3999000</v>
      </c>
      <c r="D2981" s="129">
        <f t="shared" si="121"/>
        <v>130200</v>
      </c>
      <c r="E2981" s="130" t="s">
        <v>6069</v>
      </c>
    </row>
    <row r="2982" spans="1:5">
      <c r="A2982" s="127" t="str">
        <f t="shared" si="122"/>
        <v>라트비아125000</v>
      </c>
      <c r="B2982" s="127">
        <f t="shared" si="123"/>
        <v>125000</v>
      </c>
      <c r="C2982" s="127">
        <f t="shared" si="124"/>
        <v>4031000</v>
      </c>
      <c r="D2982" s="129">
        <f t="shared" si="121"/>
        <v>131250</v>
      </c>
      <c r="E2982" s="130" t="s">
        <v>6069</v>
      </c>
    </row>
    <row r="2983" spans="1:5">
      <c r="A2983" s="127" t="str">
        <f t="shared" si="122"/>
        <v>라트비아126000</v>
      </c>
      <c r="B2983" s="127">
        <f t="shared" si="123"/>
        <v>126000</v>
      </c>
      <c r="C2983" s="127">
        <f t="shared" si="124"/>
        <v>4063000</v>
      </c>
      <c r="D2983" s="129">
        <f t="shared" si="121"/>
        <v>132300</v>
      </c>
      <c r="E2983" s="130" t="s">
        <v>6069</v>
      </c>
    </row>
    <row r="2984" spans="1:5">
      <c r="A2984" s="127" t="str">
        <f t="shared" si="122"/>
        <v>라트비아127000</v>
      </c>
      <c r="B2984" s="127">
        <f t="shared" si="123"/>
        <v>127000</v>
      </c>
      <c r="C2984" s="127">
        <f t="shared" si="124"/>
        <v>4095000</v>
      </c>
      <c r="D2984" s="129">
        <f t="shared" si="121"/>
        <v>133350</v>
      </c>
      <c r="E2984" s="130" t="s">
        <v>6069</v>
      </c>
    </row>
    <row r="2985" spans="1:5">
      <c r="A2985" s="127" t="str">
        <f t="shared" si="122"/>
        <v>라트비아128000</v>
      </c>
      <c r="B2985" s="127">
        <f t="shared" si="123"/>
        <v>128000</v>
      </c>
      <c r="C2985" s="127">
        <f t="shared" si="124"/>
        <v>4127000</v>
      </c>
      <c r="D2985" s="129">
        <f t="shared" si="121"/>
        <v>134400</v>
      </c>
      <c r="E2985" s="130" t="s">
        <v>6069</v>
      </c>
    </row>
    <row r="2986" spans="1:5">
      <c r="A2986" s="127" t="str">
        <f t="shared" si="122"/>
        <v>라트비아129000</v>
      </c>
      <c r="B2986" s="127">
        <f t="shared" si="123"/>
        <v>129000</v>
      </c>
      <c r="C2986" s="127">
        <f t="shared" si="124"/>
        <v>4159000</v>
      </c>
      <c r="D2986" s="129">
        <f t="shared" ref="D2986:D3049" si="125">SUM($G$2)*(B2986*0.001)</f>
        <v>135450</v>
      </c>
      <c r="E2986" s="130" t="s">
        <v>6069</v>
      </c>
    </row>
    <row r="2987" spans="1:5">
      <c r="A2987" s="127" t="str">
        <f t="shared" ref="A2987:A3050" si="126">"라트비아"&amp;B2987</f>
        <v>라트비아130000</v>
      </c>
      <c r="B2987" s="127">
        <f t="shared" si="123"/>
        <v>130000</v>
      </c>
      <c r="C2987" s="127">
        <f t="shared" si="124"/>
        <v>4191000</v>
      </c>
      <c r="D2987" s="129">
        <f t="shared" si="125"/>
        <v>136500</v>
      </c>
      <c r="E2987" s="130" t="s">
        <v>6069</v>
      </c>
    </row>
    <row r="2988" spans="1:5">
      <c r="A2988" s="127" t="str">
        <f t="shared" si="126"/>
        <v>라트비아131000</v>
      </c>
      <c r="B2988" s="127">
        <f t="shared" ref="B2988:B3051" si="127">B2987+1000</f>
        <v>131000</v>
      </c>
      <c r="C2988" s="127">
        <f t="shared" ref="C2988:C3051" si="128">C2987+32000</f>
        <v>4223000</v>
      </c>
      <c r="D2988" s="129">
        <f t="shared" si="125"/>
        <v>137550</v>
      </c>
      <c r="E2988" s="130" t="s">
        <v>6069</v>
      </c>
    </row>
    <row r="2989" spans="1:5">
      <c r="A2989" s="127" t="str">
        <f t="shared" si="126"/>
        <v>라트비아132000</v>
      </c>
      <c r="B2989" s="127">
        <f t="shared" si="127"/>
        <v>132000</v>
      </c>
      <c r="C2989" s="127">
        <f t="shared" si="128"/>
        <v>4255000</v>
      </c>
      <c r="D2989" s="129">
        <f t="shared" si="125"/>
        <v>138600</v>
      </c>
      <c r="E2989" s="130" t="s">
        <v>6069</v>
      </c>
    </row>
    <row r="2990" spans="1:5">
      <c r="A2990" s="127" t="str">
        <f t="shared" si="126"/>
        <v>라트비아133000</v>
      </c>
      <c r="B2990" s="127">
        <f t="shared" si="127"/>
        <v>133000</v>
      </c>
      <c r="C2990" s="127">
        <f t="shared" si="128"/>
        <v>4287000</v>
      </c>
      <c r="D2990" s="129">
        <f t="shared" si="125"/>
        <v>139650</v>
      </c>
      <c r="E2990" s="130" t="s">
        <v>6069</v>
      </c>
    </row>
    <row r="2991" spans="1:5">
      <c r="A2991" s="127" t="str">
        <f t="shared" si="126"/>
        <v>라트비아134000</v>
      </c>
      <c r="B2991" s="127">
        <f t="shared" si="127"/>
        <v>134000</v>
      </c>
      <c r="C2991" s="127">
        <f t="shared" si="128"/>
        <v>4319000</v>
      </c>
      <c r="D2991" s="129">
        <f t="shared" si="125"/>
        <v>140700</v>
      </c>
      <c r="E2991" s="130" t="s">
        <v>6069</v>
      </c>
    </row>
    <row r="2992" spans="1:5">
      <c r="A2992" s="127" t="str">
        <f t="shared" si="126"/>
        <v>라트비아135000</v>
      </c>
      <c r="B2992" s="127">
        <f t="shared" si="127"/>
        <v>135000</v>
      </c>
      <c r="C2992" s="127">
        <f t="shared" si="128"/>
        <v>4351000</v>
      </c>
      <c r="D2992" s="129">
        <f t="shared" si="125"/>
        <v>141750</v>
      </c>
      <c r="E2992" s="130" t="s">
        <v>6069</v>
      </c>
    </row>
    <row r="2993" spans="1:5">
      <c r="A2993" s="127" t="str">
        <f t="shared" si="126"/>
        <v>라트비아136000</v>
      </c>
      <c r="B2993" s="127">
        <f t="shared" si="127"/>
        <v>136000</v>
      </c>
      <c r="C2993" s="127">
        <f t="shared" si="128"/>
        <v>4383000</v>
      </c>
      <c r="D2993" s="129">
        <f t="shared" si="125"/>
        <v>142800</v>
      </c>
      <c r="E2993" s="130" t="s">
        <v>6069</v>
      </c>
    </row>
    <row r="2994" spans="1:5">
      <c r="A2994" s="127" t="str">
        <f t="shared" si="126"/>
        <v>라트비아137000</v>
      </c>
      <c r="B2994" s="127">
        <f t="shared" si="127"/>
        <v>137000</v>
      </c>
      <c r="C2994" s="127">
        <f t="shared" si="128"/>
        <v>4415000</v>
      </c>
      <c r="D2994" s="129">
        <f t="shared" si="125"/>
        <v>143850</v>
      </c>
      <c r="E2994" s="130" t="s">
        <v>6069</v>
      </c>
    </row>
    <row r="2995" spans="1:5">
      <c r="A2995" s="127" t="str">
        <f t="shared" si="126"/>
        <v>라트비아138000</v>
      </c>
      <c r="B2995" s="127">
        <f t="shared" si="127"/>
        <v>138000</v>
      </c>
      <c r="C2995" s="127">
        <f t="shared" si="128"/>
        <v>4447000</v>
      </c>
      <c r="D2995" s="129">
        <f t="shared" si="125"/>
        <v>144900</v>
      </c>
      <c r="E2995" s="130" t="s">
        <v>6069</v>
      </c>
    </row>
    <row r="2996" spans="1:5">
      <c r="A2996" s="127" t="str">
        <f t="shared" si="126"/>
        <v>라트비아139000</v>
      </c>
      <c r="B2996" s="127">
        <f t="shared" si="127"/>
        <v>139000</v>
      </c>
      <c r="C2996" s="127">
        <f t="shared" si="128"/>
        <v>4479000</v>
      </c>
      <c r="D2996" s="129">
        <f t="shared" si="125"/>
        <v>145950</v>
      </c>
      <c r="E2996" s="130" t="s">
        <v>6069</v>
      </c>
    </row>
    <row r="2997" spans="1:5">
      <c r="A2997" s="127" t="str">
        <f t="shared" si="126"/>
        <v>라트비아140000</v>
      </c>
      <c r="B2997" s="127">
        <f t="shared" si="127"/>
        <v>140000</v>
      </c>
      <c r="C2997" s="127">
        <f t="shared" si="128"/>
        <v>4511000</v>
      </c>
      <c r="D2997" s="129">
        <f t="shared" si="125"/>
        <v>147000</v>
      </c>
      <c r="E2997" s="130" t="s">
        <v>6069</v>
      </c>
    </row>
    <row r="2998" spans="1:5">
      <c r="A2998" s="127" t="str">
        <f t="shared" si="126"/>
        <v>라트비아141000</v>
      </c>
      <c r="B2998" s="127">
        <f t="shared" si="127"/>
        <v>141000</v>
      </c>
      <c r="C2998" s="127">
        <f t="shared" si="128"/>
        <v>4543000</v>
      </c>
      <c r="D2998" s="129">
        <f t="shared" si="125"/>
        <v>148050</v>
      </c>
      <c r="E2998" s="130" t="s">
        <v>6069</v>
      </c>
    </row>
    <row r="2999" spans="1:5">
      <c r="A2999" s="127" t="str">
        <f t="shared" si="126"/>
        <v>라트비아142000</v>
      </c>
      <c r="B2999" s="127">
        <f t="shared" si="127"/>
        <v>142000</v>
      </c>
      <c r="C2999" s="127">
        <f t="shared" si="128"/>
        <v>4575000</v>
      </c>
      <c r="D2999" s="129">
        <f t="shared" si="125"/>
        <v>149100</v>
      </c>
      <c r="E2999" s="130" t="s">
        <v>6069</v>
      </c>
    </row>
    <row r="3000" spans="1:5">
      <c r="A3000" s="127" t="str">
        <f t="shared" si="126"/>
        <v>라트비아143000</v>
      </c>
      <c r="B3000" s="127">
        <f t="shared" si="127"/>
        <v>143000</v>
      </c>
      <c r="C3000" s="127">
        <f t="shared" si="128"/>
        <v>4607000</v>
      </c>
      <c r="D3000" s="129">
        <f t="shared" si="125"/>
        <v>150150</v>
      </c>
      <c r="E3000" s="130" t="s">
        <v>6069</v>
      </c>
    </row>
    <row r="3001" spans="1:5">
      <c r="A3001" s="127" t="str">
        <f t="shared" si="126"/>
        <v>라트비아144000</v>
      </c>
      <c r="B3001" s="127">
        <f t="shared" si="127"/>
        <v>144000</v>
      </c>
      <c r="C3001" s="127">
        <f t="shared" si="128"/>
        <v>4639000</v>
      </c>
      <c r="D3001" s="129">
        <f t="shared" si="125"/>
        <v>151200</v>
      </c>
      <c r="E3001" s="130" t="s">
        <v>6069</v>
      </c>
    </row>
    <row r="3002" spans="1:5">
      <c r="A3002" s="127" t="str">
        <f t="shared" si="126"/>
        <v>라트비아145000</v>
      </c>
      <c r="B3002" s="127">
        <f t="shared" si="127"/>
        <v>145000</v>
      </c>
      <c r="C3002" s="127">
        <f t="shared" si="128"/>
        <v>4671000</v>
      </c>
      <c r="D3002" s="129">
        <f t="shared" si="125"/>
        <v>152250</v>
      </c>
      <c r="E3002" s="130" t="s">
        <v>6069</v>
      </c>
    </row>
    <row r="3003" spans="1:5">
      <c r="A3003" s="127" t="str">
        <f t="shared" si="126"/>
        <v>라트비아146000</v>
      </c>
      <c r="B3003" s="127">
        <f t="shared" si="127"/>
        <v>146000</v>
      </c>
      <c r="C3003" s="127">
        <f t="shared" si="128"/>
        <v>4703000</v>
      </c>
      <c r="D3003" s="129">
        <f t="shared" si="125"/>
        <v>153300</v>
      </c>
      <c r="E3003" s="130" t="s">
        <v>6069</v>
      </c>
    </row>
    <row r="3004" spans="1:5">
      <c r="A3004" s="127" t="str">
        <f t="shared" si="126"/>
        <v>라트비아147000</v>
      </c>
      <c r="B3004" s="127">
        <f t="shared" si="127"/>
        <v>147000</v>
      </c>
      <c r="C3004" s="127">
        <f t="shared" si="128"/>
        <v>4735000</v>
      </c>
      <c r="D3004" s="129">
        <f t="shared" si="125"/>
        <v>154350</v>
      </c>
      <c r="E3004" s="130" t="s">
        <v>6069</v>
      </c>
    </row>
    <row r="3005" spans="1:5">
      <c r="A3005" s="127" t="str">
        <f t="shared" si="126"/>
        <v>라트비아148000</v>
      </c>
      <c r="B3005" s="127">
        <f t="shared" si="127"/>
        <v>148000</v>
      </c>
      <c r="C3005" s="127">
        <f t="shared" si="128"/>
        <v>4767000</v>
      </c>
      <c r="D3005" s="129">
        <f t="shared" si="125"/>
        <v>155400</v>
      </c>
      <c r="E3005" s="130" t="s">
        <v>6069</v>
      </c>
    </row>
    <row r="3006" spans="1:5">
      <c r="A3006" s="127" t="str">
        <f t="shared" si="126"/>
        <v>라트비아149000</v>
      </c>
      <c r="B3006" s="127">
        <f t="shared" si="127"/>
        <v>149000</v>
      </c>
      <c r="C3006" s="127">
        <f t="shared" si="128"/>
        <v>4799000</v>
      </c>
      <c r="D3006" s="129">
        <f t="shared" si="125"/>
        <v>156450</v>
      </c>
      <c r="E3006" s="130" t="s">
        <v>6069</v>
      </c>
    </row>
    <row r="3007" spans="1:5">
      <c r="A3007" s="127" t="str">
        <f t="shared" si="126"/>
        <v>라트비아150000</v>
      </c>
      <c r="B3007" s="127">
        <f t="shared" si="127"/>
        <v>150000</v>
      </c>
      <c r="C3007" s="127">
        <f t="shared" si="128"/>
        <v>4831000</v>
      </c>
      <c r="D3007" s="129">
        <f t="shared" si="125"/>
        <v>157500</v>
      </c>
      <c r="E3007" s="130" t="s">
        <v>6069</v>
      </c>
    </row>
    <row r="3008" spans="1:5">
      <c r="A3008" s="127" t="str">
        <f t="shared" si="126"/>
        <v>라트비아151000</v>
      </c>
      <c r="B3008" s="127">
        <f t="shared" si="127"/>
        <v>151000</v>
      </c>
      <c r="C3008" s="127">
        <f t="shared" si="128"/>
        <v>4863000</v>
      </c>
      <c r="D3008" s="129">
        <f t="shared" si="125"/>
        <v>158550</v>
      </c>
      <c r="E3008" s="130" t="s">
        <v>6069</v>
      </c>
    </row>
    <row r="3009" spans="1:5">
      <c r="A3009" s="127" t="str">
        <f t="shared" si="126"/>
        <v>라트비아152000</v>
      </c>
      <c r="B3009" s="127">
        <f t="shared" si="127"/>
        <v>152000</v>
      </c>
      <c r="C3009" s="127">
        <f t="shared" si="128"/>
        <v>4895000</v>
      </c>
      <c r="D3009" s="129">
        <f t="shared" si="125"/>
        <v>159600</v>
      </c>
      <c r="E3009" s="130" t="s">
        <v>6069</v>
      </c>
    </row>
    <row r="3010" spans="1:5">
      <c r="A3010" s="127" t="str">
        <f t="shared" si="126"/>
        <v>라트비아153000</v>
      </c>
      <c r="B3010" s="127">
        <f t="shared" si="127"/>
        <v>153000</v>
      </c>
      <c r="C3010" s="127">
        <f t="shared" si="128"/>
        <v>4927000</v>
      </c>
      <c r="D3010" s="129">
        <f t="shared" si="125"/>
        <v>160650</v>
      </c>
      <c r="E3010" s="130" t="s">
        <v>6069</v>
      </c>
    </row>
    <row r="3011" spans="1:5">
      <c r="A3011" s="127" t="str">
        <f t="shared" si="126"/>
        <v>라트비아154000</v>
      </c>
      <c r="B3011" s="127">
        <f t="shared" si="127"/>
        <v>154000</v>
      </c>
      <c r="C3011" s="127">
        <f t="shared" si="128"/>
        <v>4959000</v>
      </c>
      <c r="D3011" s="129">
        <f t="shared" si="125"/>
        <v>161700</v>
      </c>
      <c r="E3011" s="130" t="s">
        <v>6069</v>
      </c>
    </row>
    <row r="3012" spans="1:5">
      <c r="A3012" s="127" t="str">
        <f t="shared" si="126"/>
        <v>라트비아155000</v>
      </c>
      <c r="B3012" s="127">
        <f t="shared" si="127"/>
        <v>155000</v>
      </c>
      <c r="C3012" s="127">
        <f t="shared" si="128"/>
        <v>4991000</v>
      </c>
      <c r="D3012" s="129">
        <f t="shared" si="125"/>
        <v>162750</v>
      </c>
      <c r="E3012" s="130" t="s">
        <v>6069</v>
      </c>
    </row>
    <row r="3013" spans="1:5">
      <c r="A3013" s="127" t="str">
        <f t="shared" si="126"/>
        <v>라트비아156000</v>
      </c>
      <c r="B3013" s="127">
        <f t="shared" si="127"/>
        <v>156000</v>
      </c>
      <c r="C3013" s="127">
        <f t="shared" si="128"/>
        <v>5023000</v>
      </c>
      <c r="D3013" s="129">
        <f t="shared" si="125"/>
        <v>163800</v>
      </c>
      <c r="E3013" s="130" t="s">
        <v>6069</v>
      </c>
    </row>
    <row r="3014" spans="1:5">
      <c r="A3014" s="127" t="str">
        <f t="shared" si="126"/>
        <v>라트비아157000</v>
      </c>
      <c r="B3014" s="127">
        <f t="shared" si="127"/>
        <v>157000</v>
      </c>
      <c r="C3014" s="127">
        <f t="shared" si="128"/>
        <v>5055000</v>
      </c>
      <c r="D3014" s="129">
        <f t="shared" si="125"/>
        <v>164850</v>
      </c>
      <c r="E3014" s="130" t="s">
        <v>6069</v>
      </c>
    </row>
    <row r="3015" spans="1:5">
      <c r="A3015" s="127" t="str">
        <f t="shared" si="126"/>
        <v>라트비아158000</v>
      </c>
      <c r="B3015" s="127">
        <f t="shared" si="127"/>
        <v>158000</v>
      </c>
      <c r="C3015" s="127">
        <f t="shared" si="128"/>
        <v>5087000</v>
      </c>
      <c r="D3015" s="129">
        <f t="shared" si="125"/>
        <v>165900</v>
      </c>
      <c r="E3015" s="130" t="s">
        <v>6069</v>
      </c>
    </row>
    <row r="3016" spans="1:5">
      <c r="A3016" s="127" t="str">
        <f t="shared" si="126"/>
        <v>라트비아159000</v>
      </c>
      <c r="B3016" s="127">
        <f t="shared" si="127"/>
        <v>159000</v>
      </c>
      <c r="C3016" s="127">
        <f t="shared" si="128"/>
        <v>5119000</v>
      </c>
      <c r="D3016" s="129">
        <f t="shared" si="125"/>
        <v>166950</v>
      </c>
      <c r="E3016" s="130" t="s">
        <v>6069</v>
      </c>
    </row>
    <row r="3017" spans="1:5">
      <c r="A3017" s="127" t="str">
        <f t="shared" si="126"/>
        <v>라트비아160000</v>
      </c>
      <c r="B3017" s="127">
        <f t="shared" si="127"/>
        <v>160000</v>
      </c>
      <c r="C3017" s="127">
        <f t="shared" si="128"/>
        <v>5151000</v>
      </c>
      <c r="D3017" s="129">
        <f t="shared" si="125"/>
        <v>168000</v>
      </c>
      <c r="E3017" s="130" t="s">
        <v>6069</v>
      </c>
    </row>
    <row r="3018" spans="1:5">
      <c r="A3018" s="127" t="str">
        <f t="shared" si="126"/>
        <v>라트비아161000</v>
      </c>
      <c r="B3018" s="127">
        <f t="shared" si="127"/>
        <v>161000</v>
      </c>
      <c r="C3018" s="127">
        <f t="shared" si="128"/>
        <v>5183000</v>
      </c>
      <c r="D3018" s="129">
        <f t="shared" si="125"/>
        <v>169050</v>
      </c>
      <c r="E3018" s="130" t="s">
        <v>6069</v>
      </c>
    </row>
    <row r="3019" spans="1:5">
      <c r="A3019" s="127" t="str">
        <f t="shared" si="126"/>
        <v>라트비아162000</v>
      </c>
      <c r="B3019" s="127">
        <f t="shared" si="127"/>
        <v>162000</v>
      </c>
      <c r="C3019" s="127">
        <f t="shared" si="128"/>
        <v>5215000</v>
      </c>
      <c r="D3019" s="129">
        <f t="shared" si="125"/>
        <v>170100</v>
      </c>
      <c r="E3019" s="130" t="s">
        <v>6069</v>
      </c>
    </row>
    <row r="3020" spans="1:5">
      <c r="A3020" s="127" t="str">
        <f t="shared" si="126"/>
        <v>라트비아163000</v>
      </c>
      <c r="B3020" s="127">
        <f t="shared" si="127"/>
        <v>163000</v>
      </c>
      <c r="C3020" s="127">
        <f t="shared" si="128"/>
        <v>5247000</v>
      </c>
      <c r="D3020" s="129">
        <f t="shared" si="125"/>
        <v>171150</v>
      </c>
      <c r="E3020" s="130" t="s">
        <v>6069</v>
      </c>
    </row>
    <row r="3021" spans="1:5">
      <c r="A3021" s="127" t="str">
        <f t="shared" si="126"/>
        <v>라트비아164000</v>
      </c>
      <c r="B3021" s="127">
        <f t="shared" si="127"/>
        <v>164000</v>
      </c>
      <c r="C3021" s="127">
        <f t="shared" si="128"/>
        <v>5279000</v>
      </c>
      <c r="D3021" s="129">
        <f t="shared" si="125"/>
        <v>172200</v>
      </c>
      <c r="E3021" s="130" t="s">
        <v>6069</v>
      </c>
    </row>
    <row r="3022" spans="1:5">
      <c r="A3022" s="127" t="str">
        <f t="shared" si="126"/>
        <v>라트비아165000</v>
      </c>
      <c r="B3022" s="127">
        <f t="shared" si="127"/>
        <v>165000</v>
      </c>
      <c r="C3022" s="127">
        <f t="shared" si="128"/>
        <v>5311000</v>
      </c>
      <c r="D3022" s="129">
        <f t="shared" si="125"/>
        <v>173250</v>
      </c>
      <c r="E3022" s="130" t="s">
        <v>6069</v>
      </c>
    </row>
    <row r="3023" spans="1:5">
      <c r="A3023" s="127" t="str">
        <f t="shared" si="126"/>
        <v>라트비아166000</v>
      </c>
      <c r="B3023" s="127">
        <f t="shared" si="127"/>
        <v>166000</v>
      </c>
      <c r="C3023" s="127">
        <f t="shared" si="128"/>
        <v>5343000</v>
      </c>
      <c r="D3023" s="129">
        <f t="shared" si="125"/>
        <v>174300</v>
      </c>
      <c r="E3023" s="130" t="s">
        <v>6069</v>
      </c>
    </row>
    <row r="3024" spans="1:5">
      <c r="A3024" s="127" t="str">
        <f t="shared" si="126"/>
        <v>라트비아167000</v>
      </c>
      <c r="B3024" s="127">
        <f t="shared" si="127"/>
        <v>167000</v>
      </c>
      <c r="C3024" s="127">
        <f t="shared" si="128"/>
        <v>5375000</v>
      </c>
      <c r="D3024" s="129">
        <f t="shared" si="125"/>
        <v>175350</v>
      </c>
      <c r="E3024" s="130" t="s">
        <v>6069</v>
      </c>
    </row>
    <row r="3025" spans="1:5">
      <c r="A3025" s="127" t="str">
        <f t="shared" si="126"/>
        <v>라트비아168000</v>
      </c>
      <c r="B3025" s="127">
        <f t="shared" si="127"/>
        <v>168000</v>
      </c>
      <c r="C3025" s="127">
        <f t="shared" si="128"/>
        <v>5407000</v>
      </c>
      <c r="D3025" s="129">
        <f t="shared" si="125"/>
        <v>176400</v>
      </c>
      <c r="E3025" s="130" t="s">
        <v>6069</v>
      </c>
    </row>
    <row r="3026" spans="1:5">
      <c r="A3026" s="127" t="str">
        <f t="shared" si="126"/>
        <v>라트비아169000</v>
      </c>
      <c r="B3026" s="127">
        <f t="shared" si="127"/>
        <v>169000</v>
      </c>
      <c r="C3026" s="127">
        <f t="shared" si="128"/>
        <v>5439000</v>
      </c>
      <c r="D3026" s="129">
        <f t="shared" si="125"/>
        <v>177450</v>
      </c>
      <c r="E3026" s="130" t="s">
        <v>6069</v>
      </c>
    </row>
    <row r="3027" spans="1:5">
      <c r="A3027" s="127" t="str">
        <f t="shared" si="126"/>
        <v>라트비아170000</v>
      </c>
      <c r="B3027" s="127">
        <f t="shared" si="127"/>
        <v>170000</v>
      </c>
      <c r="C3027" s="127">
        <f t="shared" si="128"/>
        <v>5471000</v>
      </c>
      <c r="D3027" s="129">
        <f t="shared" si="125"/>
        <v>178500</v>
      </c>
      <c r="E3027" s="130" t="s">
        <v>6069</v>
      </c>
    </row>
    <row r="3028" spans="1:5">
      <c r="A3028" s="127" t="str">
        <f t="shared" si="126"/>
        <v>라트비아171000</v>
      </c>
      <c r="B3028" s="127">
        <f t="shared" si="127"/>
        <v>171000</v>
      </c>
      <c r="C3028" s="127">
        <f t="shared" si="128"/>
        <v>5503000</v>
      </c>
      <c r="D3028" s="129">
        <f t="shared" si="125"/>
        <v>179550</v>
      </c>
      <c r="E3028" s="130" t="s">
        <v>6069</v>
      </c>
    </row>
    <row r="3029" spans="1:5">
      <c r="A3029" s="127" t="str">
        <f t="shared" si="126"/>
        <v>라트비아172000</v>
      </c>
      <c r="B3029" s="127">
        <f t="shared" si="127"/>
        <v>172000</v>
      </c>
      <c r="C3029" s="127">
        <f t="shared" si="128"/>
        <v>5535000</v>
      </c>
      <c r="D3029" s="129">
        <f t="shared" si="125"/>
        <v>180600</v>
      </c>
      <c r="E3029" s="130" t="s">
        <v>6069</v>
      </c>
    </row>
    <row r="3030" spans="1:5">
      <c r="A3030" s="127" t="str">
        <f t="shared" si="126"/>
        <v>라트비아173000</v>
      </c>
      <c r="B3030" s="127">
        <f t="shared" si="127"/>
        <v>173000</v>
      </c>
      <c r="C3030" s="127">
        <f t="shared" si="128"/>
        <v>5567000</v>
      </c>
      <c r="D3030" s="129">
        <f t="shared" si="125"/>
        <v>181650</v>
      </c>
      <c r="E3030" s="130" t="s">
        <v>6069</v>
      </c>
    </row>
    <row r="3031" spans="1:5">
      <c r="A3031" s="127" t="str">
        <f t="shared" si="126"/>
        <v>라트비아174000</v>
      </c>
      <c r="B3031" s="127">
        <f t="shared" si="127"/>
        <v>174000</v>
      </c>
      <c r="C3031" s="127">
        <f t="shared" si="128"/>
        <v>5599000</v>
      </c>
      <c r="D3031" s="129">
        <f t="shared" si="125"/>
        <v>182700</v>
      </c>
      <c r="E3031" s="130" t="s">
        <v>6069</v>
      </c>
    </row>
    <row r="3032" spans="1:5">
      <c r="A3032" s="127" t="str">
        <f t="shared" si="126"/>
        <v>라트비아175000</v>
      </c>
      <c r="B3032" s="127">
        <f t="shared" si="127"/>
        <v>175000</v>
      </c>
      <c r="C3032" s="127">
        <f t="shared" si="128"/>
        <v>5631000</v>
      </c>
      <c r="D3032" s="129">
        <f t="shared" si="125"/>
        <v>183750</v>
      </c>
      <c r="E3032" s="130" t="s">
        <v>6069</v>
      </c>
    </row>
    <row r="3033" spans="1:5">
      <c r="A3033" s="127" t="str">
        <f t="shared" si="126"/>
        <v>라트비아176000</v>
      </c>
      <c r="B3033" s="127">
        <f t="shared" si="127"/>
        <v>176000</v>
      </c>
      <c r="C3033" s="127">
        <f t="shared" si="128"/>
        <v>5663000</v>
      </c>
      <c r="D3033" s="129">
        <f t="shared" si="125"/>
        <v>184800</v>
      </c>
      <c r="E3033" s="130" t="s">
        <v>6069</v>
      </c>
    </row>
    <row r="3034" spans="1:5">
      <c r="A3034" s="127" t="str">
        <f t="shared" si="126"/>
        <v>라트비아177000</v>
      </c>
      <c r="B3034" s="127">
        <f t="shared" si="127"/>
        <v>177000</v>
      </c>
      <c r="C3034" s="127">
        <f t="shared" si="128"/>
        <v>5695000</v>
      </c>
      <c r="D3034" s="129">
        <f t="shared" si="125"/>
        <v>185850</v>
      </c>
      <c r="E3034" s="130" t="s">
        <v>6069</v>
      </c>
    </row>
    <row r="3035" spans="1:5">
      <c r="A3035" s="127" t="str">
        <f t="shared" si="126"/>
        <v>라트비아178000</v>
      </c>
      <c r="B3035" s="127">
        <f t="shared" si="127"/>
        <v>178000</v>
      </c>
      <c r="C3035" s="127">
        <f t="shared" si="128"/>
        <v>5727000</v>
      </c>
      <c r="D3035" s="129">
        <f t="shared" si="125"/>
        <v>186900</v>
      </c>
      <c r="E3035" s="130" t="s">
        <v>6069</v>
      </c>
    </row>
    <row r="3036" spans="1:5">
      <c r="A3036" s="127" t="str">
        <f t="shared" si="126"/>
        <v>라트비아179000</v>
      </c>
      <c r="B3036" s="127">
        <f t="shared" si="127"/>
        <v>179000</v>
      </c>
      <c r="C3036" s="127">
        <f t="shared" si="128"/>
        <v>5759000</v>
      </c>
      <c r="D3036" s="129">
        <f t="shared" si="125"/>
        <v>187950</v>
      </c>
      <c r="E3036" s="130" t="s">
        <v>6069</v>
      </c>
    </row>
    <row r="3037" spans="1:5">
      <c r="A3037" s="127" t="str">
        <f t="shared" si="126"/>
        <v>라트비아180000</v>
      </c>
      <c r="B3037" s="127">
        <f t="shared" si="127"/>
        <v>180000</v>
      </c>
      <c r="C3037" s="127">
        <f t="shared" si="128"/>
        <v>5791000</v>
      </c>
      <c r="D3037" s="129">
        <f t="shared" si="125"/>
        <v>189000</v>
      </c>
      <c r="E3037" s="130" t="s">
        <v>6069</v>
      </c>
    </row>
    <row r="3038" spans="1:5">
      <c r="A3038" s="127" t="str">
        <f t="shared" si="126"/>
        <v>라트비아181000</v>
      </c>
      <c r="B3038" s="127">
        <f t="shared" si="127"/>
        <v>181000</v>
      </c>
      <c r="C3038" s="127">
        <f t="shared" si="128"/>
        <v>5823000</v>
      </c>
      <c r="D3038" s="129">
        <f t="shared" si="125"/>
        <v>190050</v>
      </c>
      <c r="E3038" s="130" t="s">
        <v>6069</v>
      </c>
    </row>
    <row r="3039" spans="1:5">
      <c r="A3039" s="127" t="str">
        <f t="shared" si="126"/>
        <v>라트비아182000</v>
      </c>
      <c r="B3039" s="127">
        <f t="shared" si="127"/>
        <v>182000</v>
      </c>
      <c r="C3039" s="127">
        <f t="shared" si="128"/>
        <v>5855000</v>
      </c>
      <c r="D3039" s="129">
        <f t="shared" si="125"/>
        <v>191100</v>
      </c>
      <c r="E3039" s="130" t="s">
        <v>6069</v>
      </c>
    </row>
    <row r="3040" spans="1:5">
      <c r="A3040" s="127" t="str">
        <f t="shared" si="126"/>
        <v>라트비아183000</v>
      </c>
      <c r="B3040" s="127">
        <f t="shared" si="127"/>
        <v>183000</v>
      </c>
      <c r="C3040" s="127">
        <f t="shared" si="128"/>
        <v>5887000</v>
      </c>
      <c r="D3040" s="129">
        <f t="shared" si="125"/>
        <v>192150</v>
      </c>
      <c r="E3040" s="130" t="s">
        <v>6069</v>
      </c>
    </row>
    <row r="3041" spans="1:5">
      <c r="A3041" s="127" t="str">
        <f t="shared" si="126"/>
        <v>라트비아184000</v>
      </c>
      <c r="B3041" s="127">
        <f t="shared" si="127"/>
        <v>184000</v>
      </c>
      <c r="C3041" s="127">
        <f t="shared" si="128"/>
        <v>5919000</v>
      </c>
      <c r="D3041" s="129">
        <f t="shared" si="125"/>
        <v>193200</v>
      </c>
      <c r="E3041" s="130" t="s">
        <v>6069</v>
      </c>
    </row>
    <row r="3042" spans="1:5">
      <c r="A3042" s="127" t="str">
        <f t="shared" si="126"/>
        <v>라트비아185000</v>
      </c>
      <c r="B3042" s="127">
        <f t="shared" si="127"/>
        <v>185000</v>
      </c>
      <c r="C3042" s="127">
        <f t="shared" si="128"/>
        <v>5951000</v>
      </c>
      <c r="D3042" s="129">
        <f t="shared" si="125"/>
        <v>194250</v>
      </c>
      <c r="E3042" s="130" t="s">
        <v>6069</v>
      </c>
    </row>
    <row r="3043" spans="1:5">
      <c r="A3043" s="127" t="str">
        <f t="shared" si="126"/>
        <v>라트비아186000</v>
      </c>
      <c r="B3043" s="127">
        <f t="shared" si="127"/>
        <v>186000</v>
      </c>
      <c r="C3043" s="127">
        <f t="shared" si="128"/>
        <v>5983000</v>
      </c>
      <c r="D3043" s="129">
        <f t="shared" si="125"/>
        <v>195300</v>
      </c>
      <c r="E3043" s="130" t="s">
        <v>6069</v>
      </c>
    </row>
    <row r="3044" spans="1:5">
      <c r="A3044" s="127" t="str">
        <f t="shared" si="126"/>
        <v>라트비아187000</v>
      </c>
      <c r="B3044" s="127">
        <f t="shared" si="127"/>
        <v>187000</v>
      </c>
      <c r="C3044" s="127">
        <f t="shared" si="128"/>
        <v>6015000</v>
      </c>
      <c r="D3044" s="129">
        <f t="shared" si="125"/>
        <v>196350</v>
      </c>
      <c r="E3044" s="130" t="s">
        <v>6069</v>
      </c>
    </row>
    <row r="3045" spans="1:5">
      <c r="A3045" s="127" t="str">
        <f t="shared" si="126"/>
        <v>라트비아188000</v>
      </c>
      <c r="B3045" s="127">
        <f t="shared" si="127"/>
        <v>188000</v>
      </c>
      <c r="C3045" s="127">
        <f t="shared" si="128"/>
        <v>6047000</v>
      </c>
      <c r="D3045" s="129">
        <f t="shared" si="125"/>
        <v>197400</v>
      </c>
      <c r="E3045" s="130" t="s">
        <v>6069</v>
      </c>
    </row>
    <row r="3046" spans="1:5">
      <c r="A3046" s="127" t="str">
        <f t="shared" si="126"/>
        <v>라트비아189000</v>
      </c>
      <c r="B3046" s="127">
        <f t="shared" si="127"/>
        <v>189000</v>
      </c>
      <c r="C3046" s="127">
        <f t="shared" si="128"/>
        <v>6079000</v>
      </c>
      <c r="D3046" s="129">
        <f t="shared" si="125"/>
        <v>198450</v>
      </c>
      <c r="E3046" s="130" t="s">
        <v>6069</v>
      </c>
    </row>
    <row r="3047" spans="1:5">
      <c r="A3047" s="127" t="str">
        <f t="shared" si="126"/>
        <v>라트비아190000</v>
      </c>
      <c r="B3047" s="127">
        <f t="shared" si="127"/>
        <v>190000</v>
      </c>
      <c r="C3047" s="127">
        <f t="shared" si="128"/>
        <v>6111000</v>
      </c>
      <c r="D3047" s="129">
        <f t="shared" si="125"/>
        <v>199500</v>
      </c>
      <c r="E3047" s="130" t="s">
        <v>6069</v>
      </c>
    </row>
    <row r="3048" spans="1:5">
      <c r="A3048" s="127" t="str">
        <f t="shared" si="126"/>
        <v>라트비아191000</v>
      </c>
      <c r="B3048" s="127">
        <f t="shared" si="127"/>
        <v>191000</v>
      </c>
      <c r="C3048" s="127">
        <f t="shared" si="128"/>
        <v>6143000</v>
      </c>
      <c r="D3048" s="129">
        <f t="shared" si="125"/>
        <v>200550</v>
      </c>
      <c r="E3048" s="130" t="s">
        <v>6069</v>
      </c>
    </row>
    <row r="3049" spans="1:5">
      <c r="A3049" s="127" t="str">
        <f t="shared" si="126"/>
        <v>라트비아192000</v>
      </c>
      <c r="B3049" s="127">
        <f t="shared" si="127"/>
        <v>192000</v>
      </c>
      <c r="C3049" s="127">
        <f t="shared" si="128"/>
        <v>6175000</v>
      </c>
      <c r="D3049" s="129">
        <f t="shared" si="125"/>
        <v>201600</v>
      </c>
      <c r="E3049" s="130" t="s">
        <v>6069</v>
      </c>
    </row>
    <row r="3050" spans="1:5">
      <c r="A3050" s="127" t="str">
        <f t="shared" si="126"/>
        <v>라트비아193000</v>
      </c>
      <c r="B3050" s="127">
        <f t="shared" si="127"/>
        <v>193000</v>
      </c>
      <c r="C3050" s="127">
        <f t="shared" si="128"/>
        <v>6207000</v>
      </c>
      <c r="D3050" s="129">
        <f t="shared" ref="D3050:D3113" si="129">SUM($G$2)*(B3050*0.001)</f>
        <v>202650</v>
      </c>
      <c r="E3050" s="130" t="s">
        <v>6069</v>
      </c>
    </row>
    <row r="3051" spans="1:5">
      <c r="A3051" s="127" t="str">
        <f t="shared" ref="A3051:A3114" si="130">"라트비아"&amp;B3051</f>
        <v>라트비아194000</v>
      </c>
      <c r="B3051" s="127">
        <f t="shared" si="127"/>
        <v>194000</v>
      </c>
      <c r="C3051" s="127">
        <f t="shared" si="128"/>
        <v>6239000</v>
      </c>
      <c r="D3051" s="129">
        <f t="shared" si="129"/>
        <v>203700</v>
      </c>
      <c r="E3051" s="130" t="s">
        <v>6069</v>
      </c>
    </row>
    <row r="3052" spans="1:5">
      <c r="A3052" s="127" t="str">
        <f t="shared" si="130"/>
        <v>라트비아195000</v>
      </c>
      <c r="B3052" s="127">
        <f t="shared" ref="B3052:B3115" si="131">B3051+1000</f>
        <v>195000</v>
      </c>
      <c r="C3052" s="127">
        <f t="shared" ref="C3052:C3115" si="132">C3051+32000</f>
        <v>6271000</v>
      </c>
      <c r="D3052" s="129">
        <f t="shared" si="129"/>
        <v>204750</v>
      </c>
      <c r="E3052" s="130" t="s">
        <v>6069</v>
      </c>
    </row>
    <row r="3053" spans="1:5">
      <c r="A3053" s="127" t="str">
        <f t="shared" si="130"/>
        <v>라트비아196000</v>
      </c>
      <c r="B3053" s="127">
        <f t="shared" si="131"/>
        <v>196000</v>
      </c>
      <c r="C3053" s="127">
        <f t="shared" si="132"/>
        <v>6303000</v>
      </c>
      <c r="D3053" s="129">
        <f t="shared" si="129"/>
        <v>205800</v>
      </c>
      <c r="E3053" s="130" t="s">
        <v>6069</v>
      </c>
    </row>
    <row r="3054" spans="1:5">
      <c r="A3054" s="127" t="str">
        <f t="shared" si="130"/>
        <v>라트비아197000</v>
      </c>
      <c r="B3054" s="127">
        <f t="shared" si="131"/>
        <v>197000</v>
      </c>
      <c r="C3054" s="127">
        <f t="shared" si="132"/>
        <v>6335000</v>
      </c>
      <c r="D3054" s="129">
        <f t="shared" si="129"/>
        <v>206850</v>
      </c>
      <c r="E3054" s="130" t="s">
        <v>6069</v>
      </c>
    </row>
    <row r="3055" spans="1:5">
      <c r="A3055" s="127" t="str">
        <f t="shared" si="130"/>
        <v>라트비아198000</v>
      </c>
      <c r="B3055" s="127">
        <f t="shared" si="131"/>
        <v>198000</v>
      </c>
      <c r="C3055" s="127">
        <f t="shared" si="132"/>
        <v>6367000</v>
      </c>
      <c r="D3055" s="129">
        <f t="shared" si="129"/>
        <v>207900</v>
      </c>
      <c r="E3055" s="130" t="s">
        <v>6069</v>
      </c>
    </row>
    <row r="3056" spans="1:5">
      <c r="A3056" s="127" t="str">
        <f t="shared" si="130"/>
        <v>라트비아199000</v>
      </c>
      <c r="B3056" s="127">
        <f t="shared" si="131"/>
        <v>199000</v>
      </c>
      <c r="C3056" s="127">
        <f t="shared" si="132"/>
        <v>6399000</v>
      </c>
      <c r="D3056" s="129">
        <f t="shared" si="129"/>
        <v>208950</v>
      </c>
      <c r="E3056" s="130" t="s">
        <v>6069</v>
      </c>
    </row>
    <row r="3057" spans="1:5">
      <c r="A3057" s="127" t="str">
        <f t="shared" si="130"/>
        <v>라트비아200000</v>
      </c>
      <c r="B3057" s="127">
        <f t="shared" si="131"/>
        <v>200000</v>
      </c>
      <c r="C3057" s="127">
        <f t="shared" si="132"/>
        <v>6431000</v>
      </c>
      <c r="D3057" s="129">
        <f t="shared" si="129"/>
        <v>210000</v>
      </c>
      <c r="E3057" s="130" t="s">
        <v>6069</v>
      </c>
    </row>
    <row r="3058" spans="1:5">
      <c r="A3058" s="127" t="str">
        <f t="shared" si="130"/>
        <v>라트비아201000</v>
      </c>
      <c r="B3058" s="127">
        <f t="shared" si="131"/>
        <v>201000</v>
      </c>
      <c r="C3058" s="127">
        <f t="shared" si="132"/>
        <v>6463000</v>
      </c>
      <c r="D3058" s="129">
        <f t="shared" si="129"/>
        <v>211050</v>
      </c>
      <c r="E3058" s="130" t="s">
        <v>6069</v>
      </c>
    </row>
    <row r="3059" spans="1:5">
      <c r="A3059" s="127" t="str">
        <f t="shared" si="130"/>
        <v>라트비아202000</v>
      </c>
      <c r="B3059" s="127">
        <f t="shared" si="131"/>
        <v>202000</v>
      </c>
      <c r="C3059" s="127">
        <f t="shared" si="132"/>
        <v>6495000</v>
      </c>
      <c r="D3059" s="129">
        <f t="shared" si="129"/>
        <v>212100</v>
      </c>
      <c r="E3059" s="130" t="s">
        <v>6069</v>
      </c>
    </row>
    <row r="3060" spans="1:5">
      <c r="A3060" s="127" t="str">
        <f t="shared" si="130"/>
        <v>라트비아203000</v>
      </c>
      <c r="B3060" s="127">
        <f t="shared" si="131"/>
        <v>203000</v>
      </c>
      <c r="C3060" s="127">
        <f t="shared" si="132"/>
        <v>6527000</v>
      </c>
      <c r="D3060" s="129">
        <f t="shared" si="129"/>
        <v>213150</v>
      </c>
      <c r="E3060" s="130" t="s">
        <v>6069</v>
      </c>
    </row>
    <row r="3061" spans="1:5">
      <c r="A3061" s="127" t="str">
        <f t="shared" si="130"/>
        <v>라트비아204000</v>
      </c>
      <c r="B3061" s="127">
        <f t="shared" si="131"/>
        <v>204000</v>
      </c>
      <c r="C3061" s="127">
        <f t="shared" si="132"/>
        <v>6559000</v>
      </c>
      <c r="D3061" s="129">
        <f t="shared" si="129"/>
        <v>214200</v>
      </c>
      <c r="E3061" s="130" t="s">
        <v>6069</v>
      </c>
    </row>
    <row r="3062" spans="1:5">
      <c r="A3062" s="127" t="str">
        <f t="shared" si="130"/>
        <v>라트비아205000</v>
      </c>
      <c r="B3062" s="127">
        <f t="shared" si="131"/>
        <v>205000</v>
      </c>
      <c r="C3062" s="127">
        <f t="shared" si="132"/>
        <v>6591000</v>
      </c>
      <c r="D3062" s="129">
        <f t="shared" si="129"/>
        <v>215250</v>
      </c>
      <c r="E3062" s="130" t="s">
        <v>6069</v>
      </c>
    </row>
    <row r="3063" spans="1:5">
      <c r="A3063" s="127" t="str">
        <f t="shared" si="130"/>
        <v>라트비아206000</v>
      </c>
      <c r="B3063" s="127">
        <f t="shared" si="131"/>
        <v>206000</v>
      </c>
      <c r="C3063" s="127">
        <f t="shared" si="132"/>
        <v>6623000</v>
      </c>
      <c r="D3063" s="129">
        <f t="shared" si="129"/>
        <v>216300</v>
      </c>
      <c r="E3063" s="130" t="s">
        <v>6069</v>
      </c>
    </row>
    <row r="3064" spans="1:5">
      <c r="A3064" s="127" t="str">
        <f t="shared" si="130"/>
        <v>라트비아207000</v>
      </c>
      <c r="B3064" s="127">
        <f t="shared" si="131"/>
        <v>207000</v>
      </c>
      <c r="C3064" s="127">
        <f t="shared" si="132"/>
        <v>6655000</v>
      </c>
      <c r="D3064" s="129">
        <f t="shared" si="129"/>
        <v>217350</v>
      </c>
      <c r="E3064" s="130" t="s">
        <v>6069</v>
      </c>
    </row>
    <row r="3065" spans="1:5">
      <c r="A3065" s="127" t="str">
        <f t="shared" si="130"/>
        <v>라트비아208000</v>
      </c>
      <c r="B3065" s="127">
        <f t="shared" si="131"/>
        <v>208000</v>
      </c>
      <c r="C3065" s="127">
        <f t="shared" si="132"/>
        <v>6687000</v>
      </c>
      <c r="D3065" s="129">
        <f t="shared" si="129"/>
        <v>218400</v>
      </c>
      <c r="E3065" s="130" t="s">
        <v>6069</v>
      </c>
    </row>
    <row r="3066" spans="1:5">
      <c r="A3066" s="127" t="str">
        <f t="shared" si="130"/>
        <v>라트비아209000</v>
      </c>
      <c r="B3066" s="127">
        <f t="shared" si="131"/>
        <v>209000</v>
      </c>
      <c r="C3066" s="127">
        <f t="shared" si="132"/>
        <v>6719000</v>
      </c>
      <c r="D3066" s="129">
        <f t="shared" si="129"/>
        <v>219450</v>
      </c>
      <c r="E3066" s="130" t="s">
        <v>6069</v>
      </c>
    </row>
    <row r="3067" spans="1:5">
      <c r="A3067" s="127" t="str">
        <f t="shared" si="130"/>
        <v>라트비아210000</v>
      </c>
      <c r="B3067" s="127">
        <f t="shared" si="131"/>
        <v>210000</v>
      </c>
      <c r="C3067" s="127">
        <f t="shared" si="132"/>
        <v>6751000</v>
      </c>
      <c r="D3067" s="129">
        <f t="shared" si="129"/>
        <v>220500</v>
      </c>
      <c r="E3067" s="130" t="s">
        <v>6069</v>
      </c>
    </row>
    <row r="3068" spans="1:5">
      <c r="A3068" s="127" t="str">
        <f t="shared" si="130"/>
        <v>라트비아211000</v>
      </c>
      <c r="B3068" s="127">
        <f t="shared" si="131"/>
        <v>211000</v>
      </c>
      <c r="C3068" s="127">
        <f t="shared" si="132"/>
        <v>6783000</v>
      </c>
      <c r="D3068" s="129">
        <f t="shared" si="129"/>
        <v>221550</v>
      </c>
      <c r="E3068" s="130" t="s">
        <v>6069</v>
      </c>
    </row>
    <row r="3069" spans="1:5">
      <c r="A3069" s="127" t="str">
        <f t="shared" si="130"/>
        <v>라트비아212000</v>
      </c>
      <c r="B3069" s="127">
        <f t="shared" si="131"/>
        <v>212000</v>
      </c>
      <c r="C3069" s="127">
        <f t="shared" si="132"/>
        <v>6815000</v>
      </c>
      <c r="D3069" s="129">
        <f t="shared" si="129"/>
        <v>222600</v>
      </c>
      <c r="E3069" s="130" t="s">
        <v>6069</v>
      </c>
    </row>
    <row r="3070" spans="1:5">
      <c r="A3070" s="127" t="str">
        <f t="shared" si="130"/>
        <v>라트비아213000</v>
      </c>
      <c r="B3070" s="127">
        <f t="shared" si="131"/>
        <v>213000</v>
      </c>
      <c r="C3070" s="127">
        <f t="shared" si="132"/>
        <v>6847000</v>
      </c>
      <c r="D3070" s="129">
        <f t="shared" si="129"/>
        <v>223650</v>
      </c>
      <c r="E3070" s="130" t="s">
        <v>6069</v>
      </c>
    </row>
    <row r="3071" spans="1:5">
      <c r="A3071" s="127" t="str">
        <f t="shared" si="130"/>
        <v>라트비아214000</v>
      </c>
      <c r="B3071" s="127">
        <f t="shared" si="131"/>
        <v>214000</v>
      </c>
      <c r="C3071" s="127">
        <f t="shared" si="132"/>
        <v>6879000</v>
      </c>
      <c r="D3071" s="129">
        <f t="shared" si="129"/>
        <v>224700</v>
      </c>
      <c r="E3071" s="130" t="s">
        <v>6069</v>
      </c>
    </row>
    <row r="3072" spans="1:5">
      <c r="A3072" s="127" t="str">
        <f t="shared" si="130"/>
        <v>라트비아215000</v>
      </c>
      <c r="B3072" s="127">
        <f t="shared" si="131"/>
        <v>215000</v>
      </c>
      <c r="C3072" s="127">
        <f t="shared" si="132"/>
        <v>6911000</v>
      </c>
      <c r="D3072" s="129">
        <f t="shared" si="129"/>
        <v>225750</v>
      </c>
      <c r="E3072" s="130" t="s">
        <v>6069</v>
      </c>
    </row>
    <row r="3073" spans="1:5">
      <c r="A3073" s="127" t="str">
        <f t="shared" si="130"/>
        <v>라트비아216000</v>
      </c>
      <c r="B3073" s="127">
        <f t="shared" si="131"/>
        <v>216000</v>
      </c>
      <c r="C3073" s="127">
        <f t="shared" si="132"/>
        <v>6943000</v>
      </c>
      <c r="D3073" s="129">
        <f t="shared" si="129"/>
        <v>226800</v>
      </c>
      <c r="E3073" s="130" t="s">
        <v>6069</v>
      </c>
    </row>
    <row r="3074" spans="1:5">
      <c r="A3074" s="127" t="str">
        <f t="shared" si="130"/>
        <v>라트비아217000</v>
      </c>
      <c r="B3074" s="127">
        <f t="shared" si="131"/>
        <v>217000</v>
      </c>
      <c r="C3074" s="127">
        <f t="shared" si="132"/>
        <v>6975000</v>
      </c>
      <c r="D3074" s="129">
        <f t="shared" si="129"/>
        <v>227850</v>
      </c>
      <c r="E3074" s="130" t="s">
        <v>6069</v>
      </c>
    </row>
    <row r="3075" spans="1:5">
      <c r="A3075" s="127" t="str">
        <f t="shared" si="130"/>
        <v>라트비아218000</v>
      </c>
      <c r="B3075" s="127">
        <f t="shared" si="131"/>
        <v>218000</v>
      </c>
      <c r="C3075" s="127">
        <f t="shared" si="132"/>
        <v>7007000</v>
      </c>
      <c r="D3075" s="129">
        <f t="shared" si="129"/>
        <v>228900</v>
      </c>
      <c r="E3075" s="130" t="s">
        <v>6069</v>
      </c>
    </row>
    <row r="3076" spans="1:5">
      <c r="A3076" s="127" t="str">
        <f t="shared" si="130"/>
        <v>라트비아219000</v>
      </c>
      <c r="B3076" s="127">
        <f t="shared" si="131"/>
        <v>219000</v>
      </c>
      <c r="C3076" s="127">
        <f t="shared" si="132"/>
        <v>7039000</v>
      </c>
      <c r="D3076" s="129">
        <f t="shared" si="129"/>
        <v>229950</v>
      </c>
      <c r="E3076" s="130" t="s">
        <v>6069</v>
      </c>
    </row>
    <row r="3077" spans="1:5">
      <c r="A3077" s="127" t="str">
        <f t="shared" si="130"/>
        <v>라트비아220000</v>
      </c>
      <c r="B3077" s="127">
        <f t="shared" si="131"/>
        <v>220000</v>
      </c>
      <c r="C3077" s="127">
        <f t="shared" si="132"/>
        <v>7071000</v>
      </c>
      <c r="D3077" s="129">
        <f t="shared" si="129"/>
        <v>231000</v>
      </c>
      <c r="E3077" s="130" t="s">
        <v>6069</v>
      </c>
    </row>
    <row r="3078" spans="1:5">
      <c r="A3078" s="127" t="str">
        <f t="shared" si="130"/>
        <v>라트비아221000</v>
      </c>
      <c r="B3078" s="127">
        <f t="shared" si="131"/>
        <v>221000</v>
      </c>
      <c r="C3078" s="127">
        <f t="shared" si="132"/>
        <v>7103000</v>
      </c>
      <c r="D3078" s="129">
        <f t="shared" si="129"/>
        <v>232050</v>
      </c>
      <c r="E3078" s="130" t="s">
        <v>6069</v>
      </c>
    </row>
    <row r="3079" spans="1:5">
      <c r="A3079" s="127" t="str">
        <f t="shared" si="130"/>
        <v>라트비아222000</v>
      </c>
      <c r="B3079" s="127">
        <f t="shared" si="131"/>
        <v>222000</v>
      </c>
      <c r="C3079" s="127">
        <f t="shared" si="132"/>
        <v>7135000</v>
      </c>
      <c r="D3079" s="129">
        <f t="shared" si="129"/>
        <v>233100</v>
      </c>
      <c r="E3079" s="130" t="s">
        <v>6069</v>
      </c>
    </row>
    <row r="3080" spans="1:5">
      <c r="A3080" s="127" t="str">
        <f t="shared" si="130"/>
        <v>라트비아223000</v>
      </c>
      <c r="B3080" s="127">
        <f t="shared" si="131"/>
        <v>223000</v>
      </c>
      <c r="C3080" s="127">
        <f t="shared" si="132"/>
        <v>7167000</v>
      </c>
      <c r="D3080" s="129">
        <f t="shared" si="129"/>
        <v>234150</v>
      </c>
      <c r="E3080" s="130" t="s">
        <v>6069</v>
      </c>
    </row>
    <row r="3081" spans="1:5">
      <c r="A3081" s="127" t="str">
        <f t="shared" si="130"/>
        <v>라트비아224000</v>
      </c>
      <c r="B3081" s="127">
        <f t="shared" si="131"/>
        <v>224000</v>
      </c>
      <c r="C3081" s="127">
        <f t="shared" si="132"/>
        <v>7199000</v>
      </c>
      <c r="D3081" s="129">
        <f t="shared" si="129"/>
        <v>235200</v>
      </c>
      <c r="E3081" s="130" t="s">
        <v>6069</v>
      </c>
    </row>
    <row r="3082" spans="1:5">
      <c r="A3082" s="127" t="str">
        <f t="shared" si="130"/>
        <v>라트비아225000</v>
      </c>
      <c r="B3082" s="127">
        <f t="shared" si="131"/>
        <v>225000</v>
      </c>
      <c r="C3082" s="127">
        <f t="shared" si="132"/>
        <v>7231000</v>
      </c>
      <c r="D3082" s="129">
        <f t="shared" si="129"/>
        <v>236250</v>
      </c>
      <c r="E3082" s="130" t="s">
        <v>6069</v>
      </c>
    </row>
    <row r="3083" spans="1:5">
      <c r="A3083" s="127" t="str">
        <f t="shared" si="130"/>
        <v>라트비아226000</v>
      </c>
      <c r="B3083" s="127">
        <f t="shared" si="131"/>
        <v>226000</v>
      </c>
      <c r="C3083" s="127">
        <f t="shared" si="132"/>
        <v>7263000</v>
      </c>
      <c r="D3083" s="129">
        <f t="shared" si="129"/>
        <v>237300</v>
      </c>
      <c r="E3083" s="130" t="s">
        <v>6069</v>
      </c>
    </row>
    <row r="3084" spans="1:5">
      <c r="A3084" s="127" t="str">
        <f t="shared" si="130"/>
        <v>라트비아227000</v>
      </c>
      <c r="B3084" s="127">
        <f t="shared" si="131"/>
        <v>227000</v>
      </c>
      <c r="C3084" s="127">
        <f t="shared" si="132"/>
        <v>7295000</v>
      </c>
      <c r="D3084" s="129">
        <f t="shared" si="129"/>
        <v>238350</v>
      </c>
      <c r="E3084" s="130" t="s">
        <v>6069</v>
      </c>
    </row>
    <row r="3085" spans="1:5">
      <c r="A3085" s="127" t="str">
        <f t="shared" si="130"/>
        <v>라트비아228000</v>
      </c>
      <c r="B3085" s="127">
        <f t="shared" si="131"/>
        <v>228000</v>
      </c>
      <c r="C3085" s="127">
        <f t="shared" si="132"/>
        <v>7327000</v>
      </c>
      <c r="D3085" s="129">
        <f t="shared" si="129"/>
        <v>239400</v>
      </c>
      <c r="E3085" s="130" t="s">
        <v>6069</v>
      </c>
    </row>
    <row r="3086" spans="1:5">
      <c r="A3086" s="127" t="str">
        <f t="shared" si="130"/>
        <v>라트비아229000</v>
      </c>
      <c r="B3086" s="127">
        <f t="shared" si="131"/>
        <v>229000</v>
      </c>
      <c r="C3086" s="127">
        <f t="shared" si="132"/>
        <v>7359000</v>
      </c>
      <c r="D3086" s="129">
        <f t="shared" si="129"/>
        <v>240450</v>
      </c>
      <c r="E3086" s="130" t="s">
        <v>6069</v>
      </c>
    </row>
    <row r="3087" spans="1:5">
      <c r="A3087" s="127" t="str">
        <f t="shared" si="130"/>
        <v>라트비아230000</v>
      </c>
      <c r="B3087" s="127">
        <f t="shared" si="131"/>
        <v>230000</v>
      </c>
      <c r="C3087" s="127">
        <f t="shared" si="132"/>
        <v>7391000</v>
      </c>
      <c r="D3087" s="129">
        <f t="shared" si="129"/>
        <v>241500</v>
      </c>
      <c r="E3087" s="130" t="s">
        <v>6069</v>
      </c>
    </row>
    <row r="3088" spans="1:5">
      <c r="A3088" s="127" t="str">
        <f t="shared" si="130"/>
        <v>라트비아231000</v>
      </c>
      <c r="B3088" s="127">
        <f t="shared" si="131"/>
        <v>231000</v>
      </c>
      <c r="C3088" s="127">
        <f t="shared" si="132"/>
        <v>7423000</v>
      </c>
      <c r="D3088" s="129">
        <f t="shared" si="129"/>
        <v>242550</v>
      </c>
      <c r="E3088" s="130" t="s">
        <v>6069</v>
      </c>
    </row>
    <row r="3089" spans="1:5">
      <c r="A3089" s="127" t="str">
        <f t="shared" si="130"/>
        <v>라트비아232000</v>
      </c>
      <c r="B3089" s="127">
        <f t="shared" si="131"/>
        <v>232000</v>
      </c>
      <c r="C3089" s="127">
        <f t="shared" si="132"/>
        <v>7455000</v>
      </c>
      <c r="D3089" s="129">
        <f t="shared" si="129"/>
        <v>243600</v>
      </c>
      <c r="E3089" s="130" t="s">
        <v>6069</v>
      </c>
    </row>
    <row r="3090" spans="1:5">
      <c r="A3090" s="127" t="str">
        <f t="shared" si="130"/>
        <v>라트비아233000</v>
      </c>
      <c r="B3090" s="127">
        <f t="shared" si="131"/>
        <v>233000</v>
      </c>
      <c r="C3090" s="127">
        <f t="shared" si="132"/>
        <v>7487000</v>
      </c>
      <c r="D3090" s="129">
        <f t="shared" si="129"/>
        <v>244650</v>
      </c>
      <c r="E3090" s="130" t="s">
        <v>6069</v>
      </c>
    </row>
    <row r="3091" spans="1:5">
      <c r="A3091" s="127" t="str">
        <f t="shared" si="130"/>
        <v>라트비아234000</v>
      </c>
      <c r="B3091" s="127">
        <f t="shared" si="131"/>
        <v>234000</v>
      </c>
      <c r="C3091" s="127">
        <f t="shared" si="132"/>
        <v>7519000</v>
      </c>
      <c r="D3091" s="129">
        <f t="shared" si="129"/>
        <v>245700</v>
      </c>
      <c r="E3091" s="130" t="s">
        <v>6069</v>
      </c>
    </row>
    <row r="3092" spans="1:5">
      <c r="A3092" s="127" t="str">
        <f t="shared" si="130"/>
        <v>라트비아235000</v>
      </c>
      <c r="B3092" s="127">
        <f t="shared" si="131"/>
        <v>235000</v>
      </c>
      <c r="C3092" s="127">
        <f t="shared" si="132"/>
        <v>7551000</v>
      </c>
      <c r="D3092" s="129">
        <f t="shared" si="129"/>
        <v>246750</v>
      </c>
      <c r="E3092" s="130" t="s">
        <v>6069</v>
      </c>
    </row>
    <row r="3093" spans="1:5">
      <c r="A3093" s="127" t="str">
        <f t="shared" si="130"/>
        <v>라트비아236000</v>
      </c>
      <c r="B3093" s="127">
        <f t="shared" si="131"/>
        <v>236000</v>
      </c>
      <c r="C3093" s="127">
        <f t="shared" si="132"/>
        <v>7583000</v>
      </c>
      <c r="D3093" s="129">
        <f t="shared" si="129"/>
        <v>247800</v>
      </c>
      <c r="E3093" s="130" t="s">
        <v>6069</v>
      </c>
    </row>
    <row r="3094" spans="1:5">
      <c r="A3094" s="127" t="str">
        <f t="shared" si="130"/>
        <v>라트비아237000</v>
      </c>
      <c r="B3094" s="127">
        <f t="shared" si="131"/>
        <v>237000</v>
      </c>
      <c r="C3094" s="127">
        <f t="shared" si="132"/>
        <v>7615000</v>
      </c>
      <c r="D3094" s="129">
        <f t="shared" si="129"/>
        <v>248850</v>
      </c>
      <c r="E3094" s="130" t="s">
        <v>6069</v>
      </c>
    </row>
    <row r="3095" spans="1:5">
      <c r="A3095" s="127" t="str">
        <f t="shared" si="130"/>
        <v>라트비아238000</v>
      </c>
      <c r="B3095" s="127">
        <f t="shared" si="131"/>
        <v>238000</v>
      </c>
      <c r="C3095" s="127">
        <f t="shared" si="132"/>
        <v>7647000</v>
      </c>
      <c r="D3095" s="129">
        <f t="shared" si="129"/>
        <v>249900</v>
      </c>
      <c r="E3095" s="130" t="s">
        <v>6069</v>
      </c>
    </row>
    <row r="3096" spans="1:5">
      <c r="A3096" s="127" t="str">
        <f t="shared" si="130"/>
        <v>라트비아239000</v>
      </c>
      <c r="B3096" s="127">
        <f t="shared" si="131"/>
        <v>239000</v>
      </c>
      <c r="C3096" s="127">
        <f t="shared" si="132"/>
        <v>7679000</v>
      </c>
      <c r="D3096" s="129">
        <f t="shared" si="129"/>
        <v>250950</v>
      </c>
      <c r="E3096" s="130" t="s">
        <v>6069</v>
      </c>
    </row>
    <row r="3097" spans="1:5">
      <c r="A3097" s="127" t="str">
        <f t="shared" si="130"/>
        <v>라트비아240000</v>
      </c>
      <c r="B3097" s="127">
        <f t="shared" si="131"/>
        <v>240000</v>
      </c>
      <c r="C3097" s="127">
        <f t="shared" si="132"/>
        <v>7711000</v>
      </c>
      <c r="D3097" s="129">
        <f t="shared" si="129"/>
        <v>252000</v>
      </c>
      <c r="E3097" s="130" t="s">
        <v>6069</v>
      </c>
    </row>
    <row r="3098" spans="1:5">
      <c r="A3098" s="127" t="str">
        <f t="shared" si="130"/>
        <v>라트비아241000</v>
      </c>
      <c r="B3098" s="127">
        <f t="shared" si="131"/>
        <v>241000</v>
      </c>
      <c r="C3098" s="127">
        <f t="shared" si="132"/>
        <v>7743000</v>
      </c>
      <c r="D3098" s="129">
        <f t="shared" si="129"/>
        <v>253050</v>
      </c>
      <c r="E3098" s="130" t="s">
        <v>6069</v>
      </c>
    </row>
    <row r="3099" spans="1:5">
      <c r="A3099" s="127" t="str">
        <f t="shared" si="130"/>
        <v>라트비아242000</v>
      </c>
      <c r="B3099" s="127">
        <f t="shared" si="131"/>
        <v>242000</v>
      </c>
      <c r="C3099" s="127">
        <f t="shared" si="132"/>
        <v>7775000</v>
      </c>
      <c r="D3099" s="129">
        <f t="shared" si="129"/>
        <v>254100</v>
      </c>
      <c r="E3099" s="130" t="s">
        <v>6069</v>
      </c>
    </row>
    <row r="3100" spans="1:5">
      <c r="A3100" s="127" t="str">
        <f t="shared" si="130"/>
        <v>라트비아243000</v>
      </c>
      <c r="B3100" s="127">
        <f t="shared" si="131"/>
        <v>243000</v>
      </c>
      <c r="C3100" s="127">
        <f t="shared" si="132"/>
        <v>7807000</v>
      </c>
      <c r="D3100" s="129">
        <f t="shared" si="129"/>
        <v>255150</v>
      </c>
      <c r="E3100" s="130" t="s">
        <v>6069</v>
      </c>
    </row>
    <row r="3101" spans="1:5">
      <c r="A3101" s="127" t="str">
        <f t="shared" si="130"/>
        <v>라트비아244000</v>
      </c>
      <c r="B3101" s="127">
        <f t="shared" si="131"/>
        <v>244000</v>
      </c>
      <c r="C3101" s="127">
        <f t="shared" si="132"/>
        <v>7839000</v>
      </c>
      <c r="D3101" s="129">
        <f t="shared" si="129"/>
        <v>256200</v>
      </c>
      <c r="E3101" s="130" t="s">
        <v>6069</v>
      </c>
    </row>
    <row r="3102" spans="1:5">
      <c r="A3102" s="127" t="str">
        <f t="shared" si="130"/>
        <v>라트비아245000</v>
      </c>
      <c r="B3102" s="127">
        <f t="shared" si="131"/>
        <v>245000</v>
      </c>
      <c r="C3102" s="127">
        <f t="shared" si="132"/>
        <v>7871000</v>
      </c>
      <c r="D3102" s="129">
        <f t="shared" si="129"/>
        <v>257250</v>
      </c>
      <c r="E3102" s="130" t="s">
        <v>6069</v>
      </c>
    </row>
    <row r="3103" spans="1:5">
      <c r="A3103" s="127" t="str">
        <f t="shared" si="130"/>
        <v>라트비아246000</v>
      </c>
      <c r="B3103" s="127">
        <f t="shared" si="131"/>
        <v>246000</v>
      </c>
      <c r="C3103" s="127">
        <f t="shared" si="132"/>
        <v>7903000</v>
      </c>
      <c r="D3103" s="129">
        <f t="shared" si="129"/>
        <v>258300</v>
      </c>
      <c r="E3103" s="130" t="s">
        <v>6069</v>
      </c>
    </row>
    <row r="3104" spans="1:5">
      <c r="A3104" s="127" t="str">
        <f t="shared" si="130"/>
        <v>라트비아247000</v>
      </c>
      <c r="B3104" s="127">
        <f t="shared" si="131"/>
        <v>247000</v>
      </c>
      <c r="C3104" s="127">
        <f t="shared" si="132"/>
        <v>7935000</v>
      </c>
      <c r="D3104" s="129">
        <f t="shared" si="129"/>
        <v>259350</v>
      </c>
      <c r="E3104" s="130" t="s">
        <v>6069</v>
      </c>
    </row>
    <row r="3105" spans="1:5">
      <c r="A3105" s="127" t="str">
        <f t="shared" si="130"/>
        <v>라트비아248000</v>
      </c>
      <c r="B3105" s="127">
        <f t="shared" si="131"/>
        <v>248000</v>
      </c>
      <c r="C3105" s="127">
        <f t="shared" si="132"/>
        <v>7967000</v>
      </c>
      <c r="D3105" s="129">
        <f t="shared" si="129"/>
        <v>260400</v>
      </c>
      <c r="E3105" s="130" t="s">
        <v>6069</v>
      </c>
    </row>
    <row r="3106" spans="1:5">
      <c r="A3106" s="127" t="str">
        <f t="shared" si="130"/>
        <v>라트비아249000</v>
      </c>
      <c r="B3106" s="127">
        <f t="shared" si="131"/>
        <v>249000</v>
      </c>
      <c r="C3106" s="127">
        <f t="shared" si="132"/>
        <v>7999000</v>
      </c>
      <c r="D3106" s="129">
        <f t="shared" si="129"/>
        <v>261450</v>
      </c>
      <c r="E3106" s="130" t="s">
        <v>6069</v>
      </c>
    </row>
    <row r="3107" spans="1:5">
      <c r="A3107" s="127" t="str">
        <f t="shared" si="130"/>
        <v>라트비아250000</v>
      </c>
      <c r="B3107" s="127">
        <f t="shared" si="131"/>
        <v>250000</v>
      </c>
      <c r="C3107" s="127">
        <f t="shared" si="132"/>
        <v>8031000</v>
      </c>
      <c r="D3107" s="129">
        <f t="shared" si="129"/>
        <v>262500</v>
      </c>
      <c r="E3107" s="130" t="s">
        <v>6069</v>
      </c>
    </row>
    <row r="3108" spans="1:5">
      <c r="A3108" s="127" t="str">
        <f t="shared" si="130"/>
        <v>라트비아251000</v>
      </c>
      <c r="B3108" s="127">
        <f t="shared" si="131"/>
        <v>251000</v>
      </c>
      <c r="C3108" s="127">
        <f t="shared" si="132"/>
        <v>8063000</v>
      </c>
      <c r="D3108" s="129">
        <f t="shared" si="129"/>
        <v>263550</v>
      </c>
      <c r="E3108" s="130" t="s">
        <v>6069</v>
      </c>
    </row>
    <row r="3109" spans="1:5">
      <c r="A3109" s="127" t="str">
        <f t="shared" si="130"/>
        <v>라트비아252000</v>
      </c>
      <c r="B3109" s="127">
        <f t="shared" si="131"/>
        <v>252000</v>
      </c>
      <c r="C3109" s="127">
        <f t="shared" si="132"/>
        <v>8095000</v>
      </c>
      <c r="D3109" s="129">
        <f t="shared" si="129"/>
        <v>264600</v>
      </c>
      <c r="E3109" s="130" t="s">
        <v>6069</v>
      </c>
    </row>
    <row r="3110" spans="1:5">
      <c r="A3110" s="127" t="str">
        <f t="shared" si="130"/>
        <v>라트비아253000</v>
      </c>
      <c r="B3110" s="127">
        <f t="shared" si="131"/>
        <v>253000</v>
      </c>
      <c r="C3110" s="127">
        <f t="shared" si="132"/>
        <v>8127000</v>
      </c>
      <c r="D3110" s="129">
        <f t="shared" si="129"/>
        <v>265650</v>
      </c>
      <c r="E3110" s="130" t="s">
        <v>6069</v>
      </c>
    </row>
    <row r="3111" spans="1:5">
      <c r="A3111" s="127" t="str">
        <f t="shared" si="130"/>
        <v>라트비아254000</v>
      </c>
      <c r="B3111" s="127">
        <f t="shared" si="131"/>
        <v>254000</v>
      </c>
      <c r="C3111" s="127">
        <f t="shared" si="132"/>
        <v>8159000</v>
      </c>
      <c r="D3111" s="129">
        <f t="shared" si="129"/>
        <v>266700</v>
      </c>
      <c r="E3111" s="130" t="s">
        <v>6069</v>
      </c>
    </row>
    <row r="3112" spans="1:5">
      <c r="A3112" s="127" t="str">
        <f t="shared" si="130"/>
        <v>라트비아255000</v>
      </c>
      <c r="B3112" s="127">
        <f t="shared" si="131"/>
        <v>255000</v>
      </c>
      <c r="C3112" s="127">
        <f t="shared" si="132"/>
        <v>8191000</v>
      </c>
      <c r="D3112" s="129">
        <f t="shared" si="129"/>
        <v>267750</v>
      </c>
      <c r="E3112" s="130" t="s">
        <v>6069</v>
      </c>
    </row>
    <row r="3113" spans="1:5">
      <c r="A3113" s="127" t="str">
        <f t="shared" si="130"/>
        <v>라트비아256000</v>
      </c>
      <c r="B3113" s="127">
        <f t="shared" si="131"/>
        <v>256000</v>
      </c>
      <c r="C3113" s="127">
        <f t="shared" si="132"/>
        <v>8223000</v>
      </c>
      <c r="D3113" s="129">
        <f t="shared" si="129"/>
        <v>268800</v>
      </c>
      <c r="E3113" s="130" t="s">
        <v>6069</v>
      </c>
    </row>
    <row r="3114" spans="1:5">
      <c r="A3114" s="127" t="str">
        <f t="shared" si="130"/>
        <v>라트비아257000</v>
      </c>
      <c r="B3114" s="127">
        <f t="shared" si="131"/>
        <v>257000</v>
      </c>
      <c r="C3114" s="127">
        <f t="shared" si="132"/>
        <v>8255000</v>
      </c>
      <c r="D3114" s="129">
        <f t="shared" ref="D3114:D3177" si="133">SUM($G$2)*(B3114*0.001)</f>
        <v>269850</v>
      </c>
      <c r="E3114" s="130" t="s">
        <v>6069</v>
      </c>
    </row>
    <row r="3115" spans="1:5">
      <c r="A3115" s="127" t="str">
        <f t="shared" ref="A3115:A3178" si="134">"라트비아"&amp;B3115</f>
        <v>라트비아258000</v>
      </c>
      <c r="B3115" s="127">
        <f t="shared" si="131"/>
        <v>258000</v>
      </c>
      <c r="C3115" s="127">
        <f t="shared" si="132"/>
        <v>8287000</v>
      </c>
      <c r="D3115" s="129">
        <f t="shared" si="133"/>
        <v>270900</v>
      </c>
      <c r="E3115" s="130" t="s">
        <v>6069</v>
      </c>
    </row>
    <row r="3116" spans="1:5">
      <c r="A3116" s="127" t="str">
        <f t="shared" si="134"/>
        <v>라트비아259000</v>
      </c>
      <c r="B3116" s="127">
        <f t="shared" ref="B3116:B3144" si="135">B3115+1000</f>
        <v>259000</v>
      </c>
      <c r="C3116" s="127">
        <f t="shared" ref="C3116:C3179" si="136">C3115+32000</f>
        <v>8319000</v>
      </c>
      <c r="D3116" s="129">
        <f t="shared" si="133"/>
        <v>271950</v>
      </c>
      <c r="E3116" s="130" t="s">
        <v>6069</v>
      </c>
    </row>
    <row r="3117" spans="1:5">
      <c r="A3117" s="127" t="str">
        <f t="shared" si="134"/>
        <v>라트비아260000</v>
      </c>
      <c r="B3117" s="127">
        <f t="shared" si="135"/>
        <v>260000</v>
      </c>
      <c r="C3117" s="127">
        <f t="shared" si="136"/>
        <v>8351000</v>
      </c>
      <c r="D3117" s="129">
        <f t="shared" si="133"/>
        <v>273000</v>
      </c>
      <c r="E3117" s="130" t="s">
        <v>6069</v>
      </c>
    </row>
    <row r="3118" spans="1:5">
      <c r="A3118" s="127" t="str">
        <f t="shared" si="134"/>
        <v>라트비아261000</v>
      </c>
      <c r="B3118" s="127">
        <f t="shared" si="135"/>
        <v>261000</v>
      </c>
      <c r="C3118" s="127">
        <f t="shared" si="136"/>
        <v>8383000</v>
      </c>
      <c r="D3118" s="129">
        <f t="shared" si="133"/>
        <v>274050</v>
      </c>
      <c r="E3118" s="130" t="s">
        <v>6069</v>
      </c>
    </row>
    <row r="3119" spans="1:5">
      <c r="A3119" s="127" t="str">
        <f t="shared" si="134"/>
        <v>라트비아262000</v>
      </c>
      <c r="B3119" s="127">
        <f t="shared" si="135"/>
        <v>262000</v>
      </c>
      <c r="C3119" s="127">
        <f t="shared" si="136"/>
        <v>8415000</v>
      </c>
      <c r="D3119" s="129">
        <f t="shared" si="133"/>
        <v>275100</v>
      </c>
      <c r="E3119" s="130" t="s">
        <v>6069</v>
      </c>
    </row>
    <row r="3120" spans="1:5">
      <c r="A3120" s="127" t="str">
        <f t="shared" si="134"/>
        <v>라트비아263000</v>
      </c>
      <c r="B3120" s="127">
        <f t="shared" si="135"/>
        <v>263000</v>
      </c>
      <c r="C3120" s="127">
        <f t="shared" si="136"/>
        <v>8447000</v>
      </c>
      <c r="D3120" s="129">
        <f t="shared" si="133"/>
        <v>276150</v>
      </c>
      <c r="E3120" s="130" t="s">
        <v>6069</v>
      </c>
    </row>
    <row r="3121" spans="1:5">
      <c r="A3121" s="127" t="str">
        <f t="shared" si="134"/>
        <v>라트비아264000</v>
      </c>
      <c r="B3121" s="127">
        <f t="shared" si="135"/>
        <v>264000</v>
      </c>
      <c r="C3121" s="127">
        <f t="shared" si="136"/>
        <v>8479000</v>
      </c>
      <c r="D3121" s="129">
        <f t="shared" si="133"/>
        <v>277200</v>
      </c>
      <c r="E3121" s="130" t="s">
        <v>6069</v>
      </c>
    </row>
    <row r="3122" spans="1:5">
      <c r="A3122" s="127" t="str">
        <f t="shared" si="134"/>
        <v>라트비아265000</v>
      </c>
      <c r="B3122" s="127">
        <f t="shared" si="135"/>
        <v>265000</v>
      </c>
      <c r="C3122" s="127">
        <f t="shared" si="136"/>
        <v>8511000</v>
      </c>
      <c r="D3122" s="129">
        <f t="shared" si="133"/>
        <v>278250</v>
      </c>
      <c r="E3122" s="130" t="s">
        <v>6069</v>
      </c>
    </row>
    <row r="3123" spans="1:5">
      <c r="A3123" s="127" t="str">
        <f t="shared" si="134"/>
        <v>라트비아266000</v>
      </c>
      <c r="B3123" s="127">
        <f t="shared" si="135"/>
        <v>266000</v>
      </c>
      <c r="C3123" s="127">
        <f t="shared" si="136"/>
        <v>8543000</v>
      </c>
      <c r="D3123" s="129">
        <f t="shared" si="133"/>
        <v>279300</v>
      </c>
      <c r="E3123" s="130" t="s">
        <v>6069</v>
      </c>
    </row>
    <row r="3124" spans="1:5">
      <c r="A3124" s="127" t="str">
        <f t="shared" si="134"/>
        <v>라트비아267000</v>
      </c>
      <c r="B3124" s="127">
        <f t="shared" si="135"/>
        <v>267000</v>
      </c>
      <c r="C3124" s="127">
        <f t="shared" si="136"/>
        <v>8575000</v>
      </c>
      <c r="D3124" s="129">
        <f t="shared" si="133"/>
        <v>280350</v>
      </c>
      <c r="E3124" s="130" t="s">
        <v>6069</v>
      </c>
    </row>
    <row r="3125" spans="1:5">
      <c r="A3125" s="127" t="str">
        <f t="shared" si="134"/>
        <v>라트비아268000</v>
      </c>
      <c r="B3125" s="127">
        <f t="shared" si="135"/>
        <v>268000</v>
      </c>
      <c r="C3125" s="127">
        <f t="shared" si="136"/>
        <v>8607000</v>
      </c>
      <c r="D3125" s="129">
        <f t="shared" si="133"/>
        <v>281400</v>
      </c>
      <c r="E3125" s="130" t="s">
        <v>6069</v>
      </c>
    </row>
    <row r="3126" spans="1:5">
      <c r="A3126" s="127" t="str">
        <f t="shared" si="134"/>
        <v>라트비아269000</v>
      </c>
      <c r="B3126" s="127">
        <f t="shared" si="135"/>
        <v>269000</v>
      </c>
      <c r="C3126" s="127">
        <f t="shared" si="136"/>
        <v>8639000</v>
      </c>
      <c r="D3126" s="129">
        <f t="shared" si="133"/>
        <v>282450</v>
      </c>
      <c r="E3126" s="130" t="s">
        <v>6069</v>
      </c>
    </row>
    <row r="3127" spans="1:5">
      <c r="A3127" s="127" t="str">
        <f t="shared" si="134"/>
        <v>라트비아270000</v>
      </c>
      <c r="B3127" s="127">
        <f t="shared" si="135"/>
        <v>270000</v>
      </c>
      <c r="C3127" s="127">
        <f t="shared" si="136"/>
        <v>8671000</v>
      </c>
      <c r="D3127" s="129">
        <f t="shared" si="133"/>
        <v>283500</v>
      </c>
      <c r="E3127" s="130" t="s">
        <v>6069</v>
      </c>
    </row>
    <row r="3128" spans="1:5">
      <c r="A3128" s="127" t="str">
        <f t="shared" si="134"/>
        <v>라트비아271000</v>
      </c>
      <c r="B3128" s="127">
        <f t="shared" si="135"/>
        <v>271000</v>
      </c>
      <c r="C3128" s="127">
        <f t="shared" si="136"/>
        <v>8703000</v>
      </c>
      <c r="D3128" s="129">
        <f t="shared" si="133"/>
        <v>284550</v>
      </c>
      <c r="E3128" s="130" t="s">
        <v>6069</v>
      </c>
    </row>
    <row r="3129" spans="1:5">
      <c r="A3129" s="127" t="str">
        <f t="shared" si="134"/>
        <v>라트비아272000</v>
      </c>
      <c r="B3129" s="127">
        <f t="shared" si="135"/>
        <v>272000</v>
      </c>
      <c r="C3129" s="127">
        <f t="shared" si="136"/>
        <v>8735000</v>
      </c>
      <c r="D3129" s="129">
        <f t="shared" si="133"/>
        <v>285600</v>
      </c>
      <c r="E3129" s="130" t="s">
        <v>6069</v>
      </c>
    </row>
    <row r="3130" spans="1:5">
      <c r="A3130" s="127" t="str">
        <f t="shared" si="134"/>
        <v>라트비아273000</v>
      </c>
      <c r="B3130" s="127">
        <f t="shared" si="135"/>
        <v>273000</v>
      </c>
      <c r="C3130" s="127">
        <f t="shared" si="136"/>
        <v>8767000</v>
      </c>
      <c r="D3130" s="129">
        <f t="shared" si="133"/>
        <v>286650</v>
      </c>
      <c r="E3130" s="130" t="s">
        <v>6069</v>
      </c>
    </row>
    <row r="3131" spans="1:5">
      <c r="A3131" s="127" t="str">
        <f t="shared" si="134"/>
        <v>라트비아274000</v>
      </c>
      <c r="B3131" s="127">
        <f t="shared" si="135"/>
        <v>274000</v>
      </c>
      <c r="C3131" s="127">
        <f t="shared" si="136"/>
        <v>8799000</v>
      </c>
      <c r="D3131" s="129">
        <f t="shared" si="133"/>
        <v>287700</v>
      </c>
      <c r="E3131" s="130" t="s">
        <v>6069</v>
      </c>
    </row>
    <row r="3132" spans="1:5">
      <c r="A3132" s="127" t="str">
        <f t="shared" si="134"/>
        <v>라트비아275000</v>
      </c>
      <c r="B3132" s="127">
        <f t="shared" si="135"/>
        <v>275000</v>
      </c>
      <c r="C3132" s="127">
        <f t="shared" si="136"/>
        <v>8831000</v>
      </c>
      <c r="D3132" s="129">
        <f t="shared" si="133"/>
        <v>288750</v>
      </c>
      <c r="E3132" s="130" t="s">
        <v>6069</v>
      </c>
    </row>
    <row r="3133" spans="1:5">
      <c r="A3133" s="127" t="str">
        <f t="shared" si="134"/>
        <v>라트비아276000</v>
      </c>
      <c r="B3133" s="127">
        <f t="shared" si="135"/>
        <v>276000</v>
      </c>
      <c r="C3133" s="127">
        <f t="shared" si="136"/>
        <v>8863000</v>
      </c>
      <c r="D3133" s="129">
        <f t="shared" si="133"/>
        <v>289800</v>
      </c>
      <c r="E3133" s="130" t="s">
        <v>6069</v>
      </c>
    </row>
    <row r="3134" spans="1:5">
      <c r="A3134" s="127" t="str">
        <f t="shared" si="134"/>
        <v>라트비아277000</v>
      </c>
      <c r="B3134" s="127">
        <f t="shared" si="135"/>
        <v>277000</v>
      </c>
      <c r="C3134" s="127">
        <f t="shared" si="136"/>
        <v>8895000</v>
      </c>
      <c r="D3134" s="129">
        <f t="shared" si="133"/>
        <v>290850</v>
      </c>
      <c r="E3134" s="130" t="s">
        <v>6069</v>
      </c>
    </row>
    <row r="3135" spans="1:5">
      <c r="A3135" s="127" t="str">
        <f t="shared" si="134"/>
        <v>라트비아278000</v>
      </c>
      <c r="B3135" s="127">
        <f t="shared" si="135"/>
        <v>278000</v>
      </c>
      <c r="C3135" s="127">
        <f t="shared" si="136"/>
        <v>8927000</v>
      </c>
      <c r="D3135" s="129">
        <f t="shared" si="133"/>
        <v>291900</v>
      </c>
      <c r="E3135" s="130" t="s">
        <v>6069</v>
      </c>
    </row>
    <row r="3136" spans="1:5">
      <c r="A3136" s="127" t="str">
        <f t="shared" si="134"/>
        <v>라트비아279000</v>
      </c>
      <c r="B3136" s="127">
        <f t="shared" si="135"/>
        <v>279000</v>
      </c>
      <c r="C3136" s="127">
        <f t="shared" si="136"/>
        <v>8959000</v>
      </c>
      <c r="D3136" s="129">
        <f t="shared" si="133"/>
        <v>292950</v>
      </c>
      <c r="E3136" s="130" t="s">
        <v>6069</v>
      </c>
    </row>
    <row r="3137" spans="1:5">
      <c r="A3137" s="127" t="str">
        <f t="shared" si="134"/>
        <v>라트비아280000</v>
      </c>
      <c r="B3137" s="127">
        <f t="shared" si="135"/>
        <v>280000</v>
      </c>
      <c r="C3137" s="127">
        <f t="shared" si="136"/>
        <v>8991000</v>
      </c>
      <c r="D3137" s="129">
        <f t="shared" si="133"/>
        <v>294000</v>
      </c>
      <c r="E3137" s="130" t="s">
        <v>6069</v>
      </c>
    </row>
    <row r="3138" spans="1:5">
      <c r="A3138" s="127" t="str">
        <f t="shared" si="134"/>
        <v>라트비아281000</v>
      </c>
      <c r="B3138" s="127">
        <f t="shared" si="135"/>
        <v>281000</v>
      </c>
      <c r="C3138" s="127">
        <f t="shared" si="136"/>
        <v>9023000</v>
      </c>
      <c r="D3138" s="129">
        <f t="shared" si="133"/>
        <v>295050</v>
      </c>
      <c r="E3138" s="130" t="s">
        <v>6069</v>
      </c>
    </row>
    <row r="3139" spans="1:5">
      <c r="A3139" s="127" t="str">
        <f t="shared" si="134"/>
        <v>라트비아282000</v>
      </c>
      <c r="B3139" s="127">
        <f t="shared" si="135"/>
        <v>282000</v>
      </c>
      <c r="C3139" s="127">
        <f t="shared" si="136"/>
        <v>9055000</v>
      </c>
      <c r="D3139" s="129">
        <f t="shared" si="133"/>
        <v>296100</v>
      </c>
      <c r="E3139" s="130" t="s">
        <v>6069</v>
      </c>
    </row>
    <row r="3140" spans="1:5">
      <c r="A3140" s="127" t="str">
        <f t="shared" si="134"/>
        <v>라트비아283000</v>
      </c>
      <c r="B3140" s="127">
        <f t="shared" si="135"/>
        <v>283000</v>
      </c>
      <c r="C3140" s="127">
        <f t="shared" si="136"/>
        <v>9087000</v>
      </c>
      <c r="D3140" s="129">
        <f t="shared" si="133"/>
        <v>297150</v>
      </c>
      <c r="E3140" s="130" t="s">
        <v>6069</v>
      </c>
    </row>
    <row r="3141" spans="1:5">
      <c r="A3141" s="127" t="str">
        <f t="shared" si="134"/>
        <v>라트비아284000</v>
      </c>
      <c r="B3141" s="127">
        <f t="shared" si="135"/>
        <v>284000</v>
      </c>
      <c r="C3141" s="127">
        <f t="shared" si="136"/>
        <v>9119000</v>
      </c>
      <c r="D3141" s="129">
        <f t="shared" si="133"/>
        <v>298200</v>
      </c>
      <c r="E3141" s="130" t="s">
        <v>6069</v>
      </c>
    </row>
    <row r="3142" spans="1:5">
      <c r="A3142" s="127" t="str">
        <f t="shared" si="134"/>
        <v>라트비아285000</v>
      </c>
      <c r="B3142" s="127">
        <f t="shared" si="135"/>
        <v>285000</v>
      </c>
      <c r="C3142" s="127">
        <f t="shared" si="136"/>
        <v>9151000</v>
      </c>
      <c r="D3142" s="129">
        <f t="shared" si="133"/>
        <v>299250</v>
      </c>
      <c r="E3142" s="130" t="s">
        <v>6069</v>
      </c>
    </row>
    <row r="3143" spans="1:5">
      <c r="A3143" s="127" t="str">
        <f t="shared" si="134"/>
        <v>라트비아286000</v>
      </c>
      <c r="B3143" s="127">
        <f t="shared" si="135"/>
        <v>286000</v>
      </c>
      <c r="C3143" s="127">
        <f t="shared" si="136"/>
        <v>9183000</v>
      </c>
      <c r="D3143" s="129">
        <f t="shared" si="133"/>
        <v>300300</v>
      </c>
      <c r="E3143" s="130" t="s">
        <v>6069</v>
      </c>
    </row>
    <row r="3144" spans="1:5">
      <c r="A3144" s="127" t="str">
        <f t="shared" si="134"/>
        <v>라트비아287000</v>
      </c>
      <c r="B3144" s="127">
        <f t="shared" si="135"/>
        <v>287000</v>
      </c>
      <c r="C3144" s="127">
        <f t="shared" si="136"/>
        <v>9215000</v>
      </c>
      <c r="D3144" s="129">
        <f t="shared" si="133"/>
        <v>301350</v>
      </c>
      <c r="E3144" s="130" t="s">
        <v>6069</v>
      </c>
    </row>
    <row r="3145" spans="1:5">
      <c r="A3145" s="127" t="str">
        <f t="shared" si="134"/>
        <v>라트비아288000</v>
      </c>
      <c r="B3145" s="127">
        <f>B3144+1000</f>
        <v>288000</v>
      </c>
      <c r="C3145" s="127">
        <f t="shared" si="136"/>
        <v>9247000</v>
      </c>
      <c r="D3145" s="129">
        <f t="shared" si="133"/>
        <v>302400</v>
      </c>
      <c r="E3145" s="130" t="s">
        <v>6069</v>
      </c>
    </row>
    <row r="3146" spans="1:5">
      <c r="A3146" s="127" t="str">
        <f t="shared" si="134"/>
        <v>라트비아289000</v>
      </c>
      <c r="B3146" s="127">
        <f t="shared" ref="B3146:B3209" si="137">B3145+1000</f>
        <v>289000</v>
      </c>
      <c r="C3146" s="127">
        <f t="shared" si="136"/>
        <v>9279000</v>
      </c>
      <c r="D3146" s="129">
        <f t="shared" si="133"/>
        <v>303450</v>
      </c>
      <c r="E3146" s="130" t="s">
        <v>6069</v>
      </c>
    </row>
    <row r="3147" spans="1:5">
      <c r="A3147" s="127" t="str">
        <f t="shared" si="134"/>
        <v>라트비아290000</v>
      </c>
      <c r="B3147" s="127">
        <f t="shared" si="137"/>
        <v>290000</v>
      </c>
      <c r="C3147" s="127">
        <f t="shared" si="136"/>
        <v>9311000</v>
      </c>
      <c r="D3147" s="129">
        <f t="shared" si="133"/>
        <v>304500</v>
      </c>
      <c r="E3147" s="130" t="s">
        <v>6069</v>
      </c>
    </row>
    <row r="3148" spans="1:5">
      <c r="A3148" s="127" t="str">
        <f t="shared" si="134"/>
        <v>라트비아291000</v>
      </c>
      <c r="B3148" s="127">
        <f t="shared" si="137"/>
        <v>291000</v>
      </c>
      <c r="C3148" s="127">
        <f t="shared" si="136"/>
        <v>9343000</v>
      </c>
      <c r="D3148" s="129">
        <f t="shared" si="133"/>
        <v>305550</v>
      </c>
      <c r="E3148" s="130" t="s">
        <v>6069</v>
      </c>
    </row>
    <row r="3149" spans="1:5">
      <c r="A3149" s="127" t="str">
        <f t="shared" si="134"/>
        <v>라트비아292000</v>
      </c>
      <c r="B3149" s="127">
        <f t="shared" si="137"/>
        <v>292000</v>
      </c>
      <c r="C3149" s="127">
        <f t="shared" si="136"/>
        <v>9375000</v>
      </c>
      <c r="D3149" s="129">
        <f t="shared" si="133"/>
        <v>306600</v>
      </c>
      <c r="E3149" s="130" t="s">
        <v>6069</v>
      </c>
    </row>
    <row r="3150" spans="1:5">
      <c r="A3150" s="127" t="str">
        <f t="shared" si="134"/>
        <v>라트비아293000</v>
      </c>
      <c r="B3150" s="127">
        <f t="shared" si="137"/>
        <v>293000</v>
      </c>
      <c r="C3150" s="127">
        <f t="shared" si="136"/>
        <v>9407000</v>
      </c>
      <c r="D3150" s="129">
        <f t="shared" si="133"/>
        <v>307650</v>
      </c>
      <c r="E3150" s="130" t="s">
        <v>6069</v>
      </c>
    </row>
    <row r="3151" spans="1:5">
      <c r="A3151" s="127" t="str">
        <f t="shared" si="134"/>
        <v>라트비아294000</v>
      </c>
      <c r="B3151" s="127">
        <f t="shared" si="137"/>
        <v>294000</v>
      </c>
      <c r="C3151" s="127">
        <f t="shared" si="136"/>
        <v>9439000</v>
      </c>
      <c r="D3151" s="129">
        <f t="shared" si="133"/>
        <v>308700</v>
      </c>
      <c r="E3151" s="130" t="s">
        <v>6069</v>
      </c>
    </row>
    <row r="3152" spans="1:5">
      <c r="A3152" s="127" t="str">
        <f t="shared" si="134"/>
        <v>라트비아295000</v>
      </c>
      <c r="B3152" s="127">
        <f t="shared" si="137"/>
        <v>295000</v>
      </c>
      <c r="C3152" s="127">
        <f t="shared" si="136"/>
        <v>9471000</v>
      </c>
      <c r="D3152" s="129">
        <f t="shared" si="133"/>
        <v>309750</v>
      </c>
      <c r="E3152" s="130" t="s">
        <v>6069</v>
      </c>
    </row>
    <row r="3153" spans="1:5">
      <c r="A3153" s="127" t="str">
        <f t="shared" si="134"/>
        <v>라트비아296000</v>
      </c>
      <c r="B3153" s="127">
        <f t="shared" si="137"/>
        <v>296000</v>
      </c>
      <c r="C3153" s="127">
        <f t="shared" si="136"/>
        <v>9503000</v>
      </c>
      <c r="D3153" s="129">
        <f t="shared" si="133"/>
        <v>310800</v>
      </c>
      <c r="E3153" s="130" t="s">
        <v>6069</v>
      </c>
    </row>
    <row r="3154" spans="1:5">
      <c r="A3154" s="127" t="str">
        <f t="shared" si="134"/>
        <v>라트비아297000</v>
      </c>
      <c r="B3154" s="127">
        <f t="shared" si="137"/>
        <v>297000</v>
      </c>
      <c r="C3154" s="127">
        <f t="shared" si="136"/>
        <v>9535000</v>
      </c>
      <c r="D3154" s="129">
        <f t="shared" si="133"/>
        <v>311850</v>
      </c>
      <c r="E3154" s="130" t="s">
        <v>6069</v>
      </c>
    </row>
    <row r="3155" spans="1:5">
      <c r="A3155" s="127" t="str">
        <f t="shared" si="134"/>
        <v>라트비아298000</v>
      </c>
      <c r="B3155" s="127">
        <f t="shared" si="137"/>
        <v>298000</v>
      </c>
      <c r="C3155" s="127">
        <f t="shared" si="136"/>
        <v>9567000</v>
      </c>
      <c r="D3155" s="129">
        <f t="shared" si="133"/>
        <v>312900</v>
      </c>
      <c r="E3155" s="130" t="s">
        <v>6069</v>
      </c>
    </row>
    <row r="3156" spans="1:5">
      <c r="A3156" s="127" t="str">
        <f t="shared" si="134"/>
        <v>라트비아299000</v>
      </c>
      <c r="B3156" s="127">
        <f t="shared" si="137"/>
        <v>299000</v>
      </c>
      <c r="C3156" s="127">
        <f t="shared" si="136"/>
        <v>9599000</v>
      </c>
      <c r="D3156" s="129">
        <f t="shared" si="133"/>
        <v>313950</v>
      </c>
      <c r="E3156" s="130" t="s">
        <v>6069</v>
      </c>
    </row>
    <row r="3157" spans="1:5">
      <c r="A3157" s="127" t="str">
        <f t="shared" si="134"/>
        <v>라트비아300000</v>
      </c>
      <c r="B3157" s="127">
        <f t="shared" si="137"/>
        <v>300000</v>
      </c>
      <c r="C3157" s="127">
        <f t="shared" si="136"/>
        <v>9631000</v>
      </c>
      <c r="D3157" s="129">
        <f t="shared" si="133"/>
        <v>315000</v>
      </c>
      <c r="E3157" s="130" t="s">
        <v>6069</v>
      </c>
    </row>
    <row r="3158" spans="1:5">
      <c r="A3158" s="127" t="str">
        <f t="shared" si="134"/>
        <v>라트비아301000</v>
      </c>
      <c r="B3158" s="127">
        <f t="shared" si="137"/>
        <v>301000</v>
      </c>
      <c r="C3158" s="127">
        <f t="shared" si="136"/>
        <v>9663000</v>
      </c>
      <c r="D3158" s="129">
        <f t="shared" si="133"/>
        <v>316050</v>
      </c>
      <c r="E3158" s="130" t="s">
        <v>6069</v>
      </c>
    </row>
    <row r="3159" spans="1:5">
      <c r="A3159" s="127" t="str">
        <f t="shared" si="134"/>
        <v>라트비아302000</v>
      </c>
      <c r="B3159" s="127">
        <f t="shared" si="137"/>
        <v>302000</v>
      </c>
      <c r="C3159" s="127">
        <f t="shared" si="136"/>
        <v>9695000</v>
      </c>
      <c r="D3159" s="129">
        <f t="shared" si="133"/>
        <v>317100</v>
      </c>
      <c r="E3159" s="130" t="s">
        <v>6069</v>
      </c>
    </row>
    <row r="3160" spans="1:5">
      <c r="A3160" s="127" t="str">
        <f t="shared" si="134"/>
        <v>라트비아303000</v>
      </c>
      <c r="B3160" s="127">
        <f t="shared" si="137"/>
        <v>303000</v>
      </c>
      <c r="C3160" s="127">
        <f t="shared" si="136"/>
        <v>9727000</v>
      </c>
      <c r="D3160" s="129">
        <f t="shared" si="133"/>
        <v>318150</v>
      </c>
      <c r="E3160" s="130" t="s">
        <v>6069</v>
      </c>
    </row>
    <row r="3161" spans="1:5">
      <c r="A3161" s="127" t="str">
        <f t="shared" si="134"/>
        <v>라트비아304000</v>
      </c>
      <c r="B3161" s="127">
        <f t="shared" si="137"/>
        <v>304000</v>
      </c>
      <c r="C3161" s="127">
        <f t="shared" si="136"/>
        <v>9759000</v>
      </c>
      <c r="D3161" s="129">
        <f t="shared" si="133"/>
        <v>319200</v>
      </c>
      <c r="E3161" s="130" t="s">
        <v>6069</v>
      </c>
    </row>
    <row r="3162" spans="1:5">
      <c r="A3162" s="127" t="str">
        <f t="shared" si="134"/>
        <v>라트비아305000</v>
      </c>
      <c r="B3162" s="127">
        <f t="shared" si="137"/>
        <v>305000</v>
      </c>
      <c r="C3162" s="127">
        <f t="shared" si="136"/>
        <v>9791000</v>
      </c>
      <c r="D3162" s="129">
        <f t="shared" si="133"/>
        <v>320250</v>
      </c>
      <c r="E3162" s="130" t="s">
        <v>6069</v>
      </c>
    </row>
    <row r="3163" spans="1:5">
      <c r="A3163" s="127" t="str">
        <f t="shared" si="134"/>
        <v>라트비아306000</v>
      </c>
      <c r="B3163" s="127">
        <f t="shared" si="137"/>
        <v>306000</v>
      </c>
      <c r="C3163" s="127">
        <f t="shared" si="136"/>
        <v>9823000</v>
      </c>
      <c r="D3163" s="129">
        <f t="shared" si="133"/>
        <v>321300</v>
      </c>
      <c r="E3163" s="130" t="s">
        <v>6069</v>
      </c>
    </row>
    <row r="3164" spans="1:5">
      <c r="A3164" s="127" t="str">
        <f t="shared" si="134"/>
        <v>라트비아307000</v>
      </c>
      <c r="B3164" s="127">
        <f t="shared" si="137"/>
        <v>307000</v>
      </c>
      <c r="C3164" s="127">
        <f t="shared" si="136"/>
        <v>9855000</v>
      </c>
      <c r="D3164" s="129">
        <f t="shared" si="133"/>
        <v>322350</v>
      </c>
      <c r="E3164" s="130" t="s">
        <v>6069</v>
      </c>
    </row>
    <row r="3165" spans="1:5">
      <c r="A3165" s="127" t="str">
        <f t="shared" si="134"/>
        <v>라트비아308000</v>
      </c>
      <c r="B3165" s="127">
        <f t="shared" si="137"/>
        <v>308000</v>
      </c>
      <c r="C3165" s="127">
        <f t="shared" si="136"/>
        <v>9887000</v>
      </c>
      <c r="D3165" s="129">
        <f t="shared" si="133"/>
        <v>323400</v>
      </c>
      <c r="E3165" s="130" t="s">
        <v>6069</v>
      </c>
    </row>
    <row r="3166" spans="1:5">
      <c r="A3166" s="127" t="str">
        <f t="shared" si="134"/>
        <v>라트비아309000</v>
      </c>
      <c r="B3166" s="127">
        <f t="shared" si="137"/>
        <v>309000</v>
      </c>
      <c r="C3166" s="127">
        <f t="shared" si="136"/>
        <v>9919000</v>
      </c>
      <c r="D3166" s="129">
        <f t="shared" si="133"/>
        <v>324450</v>
      </c>
      <c r="E3166" s="130" t="s">
        <v>6069</v>
      </c>
    </row>
    <row r="3167" spans="1:5">
      <c r="A3167" s="127" t="str">
        <f t="shared" si="134"/>
        <v>라트비아310000</v>
      </c>
      <c r="B3167" s="127">
        <f t="shared" si="137"/>
        <v>310000</v>
      </c>
      <c r="C3167" s="127">
        <f t="shared" si="136"/>
        <v>9951000</v>
      </c>
      <c r="D3167" s="129">
        <f t="shared" si="133"/>
        <v>325500</v>
      </c>
      <c r="E3167" s="130" t="s">
        <v>6069</v>
      </c>
    </row>
    <row r="3168" spans="1:5">
      <c r="A3168" s="127" t="str">
        <f t="shared" si="134"/>
        <v>라트비아311000</v>
      </c>
      <c r="B3168" s="127">
        <f t="shared" si="137"/>
        <v>311000</v>
      </c>
      <c r="C3168" s="127">
        <f t="shared" si="136"/>
        <v>9983000</v>
      </c>
      <c r="D3168" s="129">
        <f t="shared" si="133"/>
        <v>326550</v>
      </c>
      <c r="E3168" s="130" t="s">
        <v>6069</v>
      </c>
    </row>
    <row r="3169" spans="1:5">
      <c r="A3169" s="127" t="str">
        <f t="shared" si="134"/>
        <v>라트비아312000</v>
      </c>
      <c r="B3169" s="127">
        <f t="shared" si="137"/>
        <v>312000</v>
      </c>
      <c r="C3169" s="127">
        <f t="shared" si="136"/>
        <v>10015000</v>
      </c>
      <c r="D3169" s="129">
        <f t="shared" si="133"/>
        <v>327600</v>
      </c>
      <c r="E3169" s="130" t="s">
        <v>6069</v>
      </c>
    </row>
    <row r="3170" spans="1:5">
      <c r="A3170" s="127" t="str">
        <f t="shared" si="134"/>
        <v>라트비아313000</v>
      </c>
      <c r="B3170" s="127">
        <f t="shared" si="137"/>
        <v>313000</v>
      </c>
      <c r="C3170" s="127">
        <f t="shared" si="136"/>
        <v>10047000</v>
      </c>
      <c r="D3170" s="129">
        <f t="shared" si="133"/>
        <v>328650</v>
      </c>
      <c r="E3170" s="130" t="s">
        <v>6069</v>
      </c>
    </row>
    <row r="3171" spans="1:5">
      <c r="A3171" s="127" t="str">
        <f t="shared" si="134"/>
        <v>라트비아314000</v>
      </c>
      <c r="B3171" s="127">
        <f t="shared" si="137"/>
        <v>314000</v>
      </c>
      <c r="C3171" s="127">
        <f t="shared" si="136"/>
        <v>10079000</v>
      </c>
      <c r="D3171" s="129">
        <f t="shared" si="133"/>
        <v>329700</v>
      </c>
      <c r="E3171" s="130" t="s">
        <v>6069</v>
      </c>
    </row>
    <row r="3172" spans="1:5">
      <c r="A3172" s="127" t="str">
        <f t="shared" si="134"/>
        <v>라트비아315000</v>
      </c>
      <c r="B3172" s="127">
        <f t="shared" si="137"/>
        <v>315000</v>
      </c>
      <c r="C3172" s="127">
        <f t="shared" si="136"/>
        <v>10111000</v>
      </c>
      <c r="D3172" s="129">
        <f t="shared" si="133"/>
        <v>330750</v>
      </c>
      <c r="E3172" s="130" t="s">
        <v>6069</v>
      </c>
    </row>
    <row r="3173" spans="1:5">
      <c r="A3173" s="127" t="str">
        <f t="shared" si="134"/>
        <v>라트비아316000</v>
      </c>
      <c r="B3173" s="127">
        <f t="shared" si="137"/>
        <v>316000</v>
      </c>
      <c r="C3173" s="127">
        <f t="shared" si="136"/>
        <v>10143000</v>
      </c>
      <c r="D3173" s="129">
        <f t="shared" si="133"/>
        <v>331800</v>
      </c>
      <c r="E3173" s="130" t="s">
        <v>6069</v>
      </c>
    </row>
    <row r="3174" spans="1:5">
      <c r="A3174" s="127" t="str">
        <f t="shared" si="134"/>
        <v>라트비아317000</v>
      </c>
      <c r="B3174" s="127">
        <f t="shared" si="137"/>
        <v>317000</v>
      </c>
      <c r="C3174" s="127">
        <f t="shared" si="136"/>
        <v>10175000</v>
      </c>
      <c r="D3174" s="129">
        <f t="shared" si="133"/>
        <v>332850</v>
      </c>
      <c r="E3174" s="130" t="s">
        <v>6069</v>
      </c>
    </row>
    <row r="3175" spans="1:5">
      <c r="A3175" s="127" t="str">
        <f t="shared" si="134"/>
        <v>라트비아318000</v>
      </c>
      <c r="B3175" s="127">
        <f t="shared" si="137"/>
        <v>318000</v>
      </c>
      <c r="C3175" s="127">
        <f t="shared" si="136"/>
        <v>10207000</v>
      </c>
      <c r="D3175" s="129">
        <f t="shared" si="133"/>
        <v>333900</v>
      </c>
      <c r="E3175" s="130" t="s">
        <v>6069</v>
      </c>
    </row>
    <row r="3176" spans="1:5">
      <c r="A3176" s="127" t="str">
        <f t="shared" si="134"/>
        <v>라트비아319000</v>
      </c>
      <c r="B3176" s="127">
        <f t="shared" si="137"/>
        <v>319000</v>
      </c>
      <c r="C3176" s="127">
        <f t="shared" si="136"/>
        <v>10239000</v>
      </c>
      <c r="D3176" s="129">
        <f t="shared" si="133"/>
        <v>334950</v>
      </c>
      <c r="E3176" s="130" t="s">
        <v>6069</v>
      </c>
    </row>
    <row r="3177" spans="1:5">
      <c r="A3177" s="127" t="str">
        <f t="shared" si="134"/>
        <v>라트비아320000</v>
      </c>
      <c r="B3177" s="127">
        <f t="shared" si="137"/>
        <v>320000</v>
      </c>
      <c r="C3177" s="127">
        <f t="shared" si="136"/>
        <v>10271000</v>
      </c>
      <c r="D3177" s="129">
        <f t="shared" si="133"/>
        <v>336000</v>
      </c>
      <c r="E3177" s="130" t="s">
        <v>6069</v>
      </c>
    </row>
    <row r="3178" spans="1:5">
      <c r="A3178" s="127" t="str">
        <f t="shared" si="134"/>
        <v>라트비아321000</v>
      </c>
      <c r="B3178" s="127">
        <f t="shared" si="137"/>
        <v>321000</v>
      </c>
      <c r="C3178" s="127">
        <f t="shared" si="136"/>
        <v>10303000</v>
      </c>
      <c r="D3178" s="129">
        <f t="shared" ref="D3178:D3241" si="138">SUM($G$2)*(B3178*0.001)</f>
        <v>337050</v>
      </c>
      <c r="E3178" s="130" t="s">
        <v>6069</v>
      </c>
    </row>
    <row r="3179" spans="1:5">
      <c r="A3179" s="127" t="str">
        <f t="shared" ref="A3179:A3242" si="139">"라트비아"&amp;B3179</f>
        <v>라트비아322000</v>
      </c>
      <c r="B3179" s="127">
        <f t="shared" si="137"/>
        <v>322000</v>
      </c>
      <c r="C3179" s="127">
        <f t="shared" si="136"/>
        <v>10335000</v>
      </c>
      <c r="D3179" s="129">
        <f t="shared" si="138"/>
        <v>338100</v>
      </c>
      <c r="E3179" s="130" t="s">
        <v>6069</v>
      </c>
    </row>
    <row r="3180" spans="1:5">
      <c r="A3180" s="127" t="str">
        <f t="shared" si="139"/>
        <v>라트비아323000</v>
      </c>
      <c r="B3180" s="127">
        <f t="shared" si="137"/>
        <v>323000</v>
      </c>
      <c r="C3180" s="127">
        <f t="shared" ref="C3180:C3243" si="140">C3179+32000</f>
        <v>10367000</v>
      </c>
      <c r="D3180" s="129">
        <f t="shared" si="138"/>
        <v>339150</v>
      </c>
      <c r="E3180" s="130" t="s">
        <v>6069</v>
      </c>
    </row>
    <row r="3181" spans="1:5">
      <c r="A3181" s="127" t="str">
        <f t="shared" si="139"/>
        <v>라트비아324000</v>
      </c>
      <c r="B3181" s="127">
        <f t="shared" si="137"/>
        <v>324000</v>
      </c>
      <c r="C3181" s="127">
        <f t="shared" si="140"/>
        <v>10399000</v>
      </c>
      <c r="D3181" s="129">
        <f t="shared" si="138"/>
        <v>340200</v>
      </c>
      <c r="E3181" s="130" t="s">
        <v>6069</v>
      </c>
    </row>
    <row r="3182" spans="1:5">
      <c r="A3182" s="127" t="str">
        <f t="shared" si="139"/>
        <v>라트비아325000</v>
      </c>
      <c r="B3182" s="127">
        <f t="shared" si="137"/>
        <v>325000</v>
      </c>
      <c r="C3182" s="127">
        <f t="shared" si="140"/>
        <v>10431000</v>
      </c>
      <c r="D3182" s="129">
        <f t="shared" si="138"/>
        <v>341250</v>
      </c>
      <c r="E3182" s="130" t="s">
        <v>6069</v>
      </c>
    </row>
    <row r="3183" spans="1:5">
      <c r="A3183" s="127" t="str">
        <f t="shared" si="139"/>
        <v>라트비아326000</v>
      </c>
      <c r="B3183" s="127">
        <f t="shared" si="137"/>
        <v>326000</v>
      </c>
      <c r="C3183" s="127">
        <f t="shared" si="140"/>
        <v>10463000</v>
      </c>
      <c r="D3183" s="129">
        <f t="shared" si="138"/>
        <v>342300</v>
      </c>
      <c r="E3183" s="130" t="s">
        <v>6069</v>
      </c>
    </row>
    <row r="3184" spans="1:5">
      <c r="A3184" s="127" t="str">
        <f t="shared" si="139"/>
        <v>라트비아327000</v>
      </c>
      <c r="B3184" s="127">
        <f t="shared" si="137"/>
        <v>327000</v>
      </c>
      <c r="C3184" s="127">
        <f t="shared" si="140"/>
        <v>10495000</v>
      </c>
      <c r="D3184" s="129">
        <f t="shared" si="138"/>
        <v>343350</v>
      </c>
      <c r="E3184" s="130" t="s">
        <v>6069</v>
      </c>
    </row>
    <row r="3185" spans="1:5">
      <c r="A3185" s="127" t="str">
        <f t="shared" si="139"/>
        <v>라트비아328000</v>
      </c>
      <c r="B3185" s="127">
        <f t="shared" si="137"/>
        <v>328000</v>
      </c>
      <c r="C3185" s="127">
        <f t="shared" si="140"/>
        <v>10527000</v>
      </c>
      <c r="D3185" s="129">
        <f t="shared" si="138"/>
        <v>344400</v>
      </c>
      <c r="E3185" s="130" t="s">
        <v>6069</v>
      </c>
    </row>
    <row r="3186" spans="1:5">
      <c r="A3186" s="127" t="str">
        <f t="shared" si="139"/>
        <v>라트비아329000</v>
      </c>
      <c r="B3186" s="127">
        <f t="shared" si="137"/>
        <v>329000</v>
      </c>
      <c r="C3186" s="127">
        <f t="shared" si="140"/>
        <v>10559000</v>
      </c>
      <c r="D3186" s="129">
        <f t="shared" si="138"/>
        <v>345450</v>
      </c>
      <c r="E3186" s="130" t="s">
        <v>6069</v>
      </c>
    </row>
    <row r="3187" spans="1:5">
      <c r="A3187" s="127" t="str">
        <f t="shared" si="139"/>
        <v>라트비아330000</v>
      </c>
      <c r="B3187" s="127">
        <f t="shared" si="137"/>
        <v>330000</v>
      </c>
      <c r="C3187" s="127">
        <f t="shared" si="140"/>
        <v>10591000</v>
      </c>
      <c r="D3187" s="129">
        <f t="shared" si="138"/>
        <v>346500</v>
      </c>
      <c r="E3187" s="130" t="s">
        <v>6069</v>
      </c>
    </row>
    <row r="3188" spans="1:5">
      <c r="A3188" s="127" t="str">
        <f t="shared" si="139"/>
        <v>라트비아331000</v>
      </c>
      <c r="B3188" s="127">
        <f t="shared" si="137"/>
        <v>331000</v>
      </c>
      <c r="C3188" s="127">
        <f t="shared" si="140"/>
        <v>10623000</v>
      </c>
      <c r="D3188" s="129">
        <f t="shared" si="138"/>
        <v>347550</v>
      </c>
      <c r="E3188" s="130" t="s">
        <v>6069</v>
      </c>
    </row>
    <row r="3189" spans="1:5">
      <c r="A3189" s="127" t="str">
        <f t="shared" si="139"/>
        <v>라트비아332000</v>
      </c>
      <c r="B3189" s="127">
        <f t="shared" si="137"/>
        <v>332000</v>
      </c>
      <c r="C3189" s="127">
        <f t="shared" si="140"/>
        <v>10655000</v>
      </c>
      <c r="D3189" s="129">
        <f t="shared" si="138"/>
        <v>348600</v>
      </c>
      <c r="E3189" s="130" t="s">
        <v>6069</v>
      </c>
    </row>
    <row r="3190" spans="1:5">
      <c r="A3190" s="127" t="str">
        <f t="shared" si="139"/>
        <v>라트비아333000</v>
      </c>
      <c r="B3190" s="127">
        <f t="shared" si="137"/>
        <v>333000</v>
      </c>
      <c r="C3190" s="127">
        <f t="shared" si="140"/>
        <v>10687000</v>
      </c>
      <c r="D3190" s="129">
        <f t="shared" si="138"/>
        <v>349650</v>
      </c>
      <c r="E3190" s="130" t="s">
        <v>6069</v>
      </c>
    </row>
    <row r="3191" spans="1:5">
      <c r="A3191" s="127" t="str">
        <f t="shared" si="139"/>
        <v>라트비아334000</v>
      </c>
      <c r="B3191" s="127">
        <f t="shared" si="137"/>
        <v>334000</v>
      </c>
      <c r="C3191" s="127">
        <f t="shared" si="140"/>
        <v>10719000</v>
      </c>
      <c r="D3191" s="129">
        <f t="shared" si="138"/>
        <v>350700</v>
      </c>
      <c r="E3191" s="130" t="s">
        <v>6069</v>
      </c>
    </row>
    <row r="3192" spans="1:5">
      <c r="A3192" s="127" t="str">
        <f t="shared" si="139"/>
        <v>라트비아335000</v>
      </c>
      <c r="B3192" s="127">
        <f t="shared" si="137"/>
        <v>335000</v>
      </c>
      <c r="C3192" s="127">
        <f t="shared" si="140"/>
        <v>10751000</v>
      </c>
      <c r="D3192" s="129">
        <f t="shared" si="138"/>
        <v>351750</v>
      </c>
      <c r="E3192" s="130" t="s">
        <v>6069</v>
      </c>
    </row>
    <row r="3193" spans="1:5">
      <c r="A3193" s="127" t="str">
        <f t="shared" si="139"/>
        <v>라트비아336000</v>
      </c>
      <c r="B3193" s="127">
        <f t="shared" si="137"/>
        <v>336000</v>
      </c>
      <c r="C3193" s="127">
        <f t="shared" si="140"/>
        <v>10783000</v>
      </c>
      <c r="D3193" s="129">
        <f t="shared" si="138"/>
        <v>352800</v>
      </c>
      <c r="E3193" s="130" t="s">
        <v>6069</v>
      </c>
    </row>
    <row r="3194" spans="1:5">
      <c r="A3194" s="127" t="str">
        <f t="shared" si="139"/>
        <v>라트비아337000</v>
      </c>
      <c r="B3194" s="127">
        <f t="shared" si="137"/>
        <v>337000</v>
      </c>
      <c r="C3194" s="127">
        <f t="shared" si="140"/>
        <v>10815000</v>
      </c>
      <c r="D3194" s="129">
        <f t="shared" si="138"/>
        <v>353850</v>
      </c>
      <c r="E3194" s="130" t="s">
        <v>6069</v>
      </c>
    </row>
    <row r="3195" spans="1:5">
      <c r="A3195" s="127" t="str">
        <f t="shared" si="139"/>
        <v>라트비아338000</v>
      </c>
      <c r="B3195" s="127">
        <f t="shared" si="137"/>
        <v>338000</v>
      </c>
      <c r="C3195" s="127">
        <f t="shared" si="140"/>
        <v>10847000</v>
      </c>
      <c r="D3195" s="129">
        <f t="shared" si="138"/>
        <v>354900</v>
      </c>
      <c r="E3195" s="130" t="s">
        <v>6069</v>
      </c>
    </row>
    <row r="3196" spans="1:5">
      <c r="A3196" s="127" t="str">
        <f t="shared" si="139"/>
        <v>라트비아339000</v>
      </c>
      <c r="B3196" s="127">
        <f t="shared" si="137"/>
        <v>339000</v>
      </c>
      <c r="C3196" s="127">
        <f t="shared" si="140"/>
        <v>10879000</v>
      </c>
      <c r="D3196" s="129">
        <f t="shared" si="138"/>
        <v>355950</v>
      </c>
      <c r="E3196" s="130" t="s">
        <v>6069</v>
      </c>
    </row>
    <row r="3197" spans="1:5">
      <c r="A3197" s="127" t="str">
        <f t="shared" si="139"/>
        <v>라트비아340000</v>
      </c>
      <c r="B3197" s="127">
        <f t="shared" si="137"/>
        <v>340000</v>
      </c>
      <c r="C3197" s="127">
        <f t="shared" si="140"/>
        <v>10911000</v>
      </c>
      <c r="D3197" s="129">
        <f t="shared" si="138"/>
        <v>357000</v>
      </c>
      <c r="E3197" s="130" t="s">
        <v>6069</v>
      </c>
    </row>
    <row r="3198" spans="1:5">
      <c r="A3198" s="127" t="str">
        <f t="shared" si="139"/>
        <v>라트비아341000</v>
      </c>
      <c r="B3198" s="127">
        <f t="shared" si="137"/>
        <v>341000</v>
      </c>
      <c r="C3198" s="127">
        <f t="shared" si="140"/>
        <v>10943000</v>
      </c>
      <c r="D3198" s="129">
        <f t="shared" si="138"/>
        <v>358050</v>
      </c>
      <c r="E3198" s="130" t="s">
        <v>6069</v>
      </c>
    </row>
    <row r="3199" spans="1:5">
      <c r="A3199" s="127" t="str">
        <f t="shared" si="139"/>
        <v>라트비아342000</v>
      </c>
      <c r="B3199" s="127">
        <f t="shared" si="137"/>
        <v>342000</v>
      </c>
      <c r="C3199" s="127">
        <f t="shared" si="140"/>
        <v>10975000</v>
      </c>
      <c r="D3199" s="129">
        <f t="shared" si="138"/>
        <v>359100</v>
      </c>
      <c r="E3199" s="130" t="s">
        <v>6069</v>
      </c>
    </row>
    <row r="3200" spans="1:5">
      <c r="A3200" s="127" t="str">
        <f t="shared" si="139"/>
        <v>라트비아343000</v>
      </c>
      <c r="B3200" s="127">
        <f t="shared" si="137"/>
        <v>343000</v>
      </c>
      <c r="C3200" s="127">
        <f t="shared" si="140"/>
        <v>11007000</v>
      </c>
      <c r="D3200" s="129">
        <f t="shared" si="138"/>
        <v>360150</v>
      </c>
      <c r="E3200" s="130" t="s">
        <v>6069</v>
      </c>
    </row>
    <row r="3201" spans="1:5">
      <c r="A3201" s="127" t="str">
        <f t="shared" si="139"/>
        <v>라트비아344000</v>
      </c>
      <c r="B3201" s="127">
        <f t="shared" si="137"/>
        <v>344000</v>
      </c>
      <c r="C3201" s="127">
        <f t="shared" si="140"/>
        <v>11039000</v>
      </c>
      <c r="D3201" s="129">
        <f t="shared" si="138"/>
        <v>361200</v>
      </c>
      <c r="E3201" s="130" t="s">
        <v>6069</v>
      </c>
    </row>
    <row r="3202" spans="1:5">
      <c r="A3202" s="127" t="str">
        <f t="shared" si="139"/>
        <v>라트비아345000</v>
      </c>
      <c r="B3202" s="127">
        <f t="shared" si="137"/>
        <v>345000</v>
      </c>
      <c r="C3202" s="127">
        <f t="shared" si="140"/>
        <v>11071000</v>
      </c>
      <c r="D3202" s="129">
        <f t="shared" si="138"/>
        <v>362250</v>
      </c>
      <c r="E3202" s="130" t="s">
        <v>6069</v>
      </c>
    </row>
    <row r="3203" spans="1:5">
      <c r="A3203" s="127" t="str">
        <f t="shared" si="139"/>
        <v>라트비아346000</v>
      </c>
      <c r="B3203" s="127">
        <f t="shared" si="137"/>
        <v>346000</v>
      </c>
      <c r="C3203" s="127">
        <f t="shared" si="140"/>
        <v>11103000</v>
      </c>
      <c r="D3203" s="129">
        <f t="shared" si="138"/>
        <v>363300</v>
      </c>
      <c r="E3203" s="130" t="s">
        <v>6069</v>
      </c>
    </row>
    <row r="3204" spans="1:5">
      <c r="A3204" s="127" t="str">
        <f t="shared" si="139"/>
        <v>라트비아347000</v>
      </c>
      <c r="B3204" s="127">
        <f t="shared" si="137"/>
        <v>347000</v>
      </c>
      <c r="C3204" s="127">
        <f t="shared" si="140"/>
        <v>11135000</v>
      </c>
      <c r="D3204" s="129">
        <f t="shared" si="138"/>
        <v>364350</v>
      </c>
      <c r="E3204" s="130" t="s">
        <v>6069</v>
      </c>
    </row>
    <row r="3205" spans="1:5">
      <c r="A3205" s="127" t="str">
        <f t="shared" si="139"/>
        <v>라트비아348000</v>
      </c>
      <c r="B3205" s="127">
        <f t="shared" si="137"/>
        <v>348000</v>
      </c>
      <c r="C3205" s="127">
        <f t="shared" si="140"/>
        <v>11167000</v>
      </c>
      <c r="D3205" s="129">
        <f t="shared" si="138"/>
        <v>365400</v>
      </c>
      <c r="E3205" s="130" t="s">
        <v>6069</v>
      </c>
    </row>
    <row r="3206" spans="1:5">
      <c r="A3206" s="127" t="str">
        <f t="shared" si="139"/>
        <v>라트비아349000</v>
      </c>
      <c r="B3206" s="127">
        <f t="shared" si="137"/>
        <v>349000</v>
      </c>
      <c r="C3206" s="127">
        <f t="shared" si="140"/>
        <v>11199000</v>
      </c>
      <c r="D3206" s="129">
        <f t="shared" si="138"/>
        <v>366450</v>
      </c>
      <c r="E3206" s="130" t="s">
        <v>6069</v>
      </c>
    </row>
    <row r="3207" spans="1:5">
      <c r="A3207" s="127" t="str">
        <f t="shared" si="139"/>
        <v>라트비아350000</v>
      </c>
      <c r="B3207" s="127">
        <f t="shared" si="137"/>
        <v>350000</v>
      </c>
      <c r="C3207" s="127">
        <f t="shared" si="140"/>
        <v>11231000</v>
      </c>
      <c r="D3207" s="129">
        <f t="shared" si="138"/>
        <v>367500</v>
      </c>
      <c r="E3207" s="130" t="s">
        <v>6069</v>
      </c>
    </row>
    <row r="3208" spans="1:5">
      <c r="A3208" s="127" t="str">
        <f t="shared" si="139"/>
        <v>라트비아351000</v>
      </c>
      <c r="B3208" s="127">
        <f t="shared" si="137"/>
        <v>351000</v>
      </c>
      <c r="C3208" s="127">
        <f t="shared" si="140"/>
        <v>11263000</v>
      </c>
      <c r="D3208" s="129">
        <f t="shared" si="138"/>
        <v>368550</v>
      </c>
      <c r="E3208" s="130" t="s">
        <v>6069</v>
      </c>
    </row>
    <row r="3209" spans="1:5">
      <c r="A3209" s="127" t="str">
        <f t="shared" si="139"/>
        <v>라트비아352000</v>
      </c>
      <c r="B3209" s="127">
        <f t="shared" si="137"/>
        <v>352000</v>
      </c>
      <c r="C3209" s="127">
        <f t="shared" si="140"/>
        <v>11295000</v>
      </c>
      <c r="D3209" s="129">
        <f t="shared" si="138"/>
        <v>369600</v>
      </c>
      <c r="E3209" s="130" t="s">
        <v>6069</v>
      </c>
    </row>
    <row r="3210" spans="1:5">
      <c r="A3210" s="127" t="str">
        <f t="shared" si="139"/>
        <v>라트비아353000</v>
      </c>
      <c r="B3210" s="127">
        <f t="shared" ref="B3210:B3273" si="141">B3209+1000</f>
        <v>353000</v>
      </c>
      <c r="C3210" s="127">
        <f t="shared" si="140"/>
        <v>11327000</v>
      </c>
      <c r="D3210" s="129">
        <f t="shared" si="138"/>
        <v>370650</v>
      </c>
      <c r="E3210" s="130" t="s">
        <v>6069</v>
      </c>
    </row>
    <row r="3211" spans="1:5">
      <c r="A3211" s="127" t="str">
        <f t="shared" si="139"/>
        <v>라트비아354000</v>
      </c>
      <c r="B3211" s="127">
        <f t="shared" si="141"/>
        <v>354000</v>
      </c>
      <c r="C3211" s="127">
        <f t="shared" si="140"/>
        <v>11359000</v>
      </c>
      <c r="D3211" s="129">
        <f t="shared" si="138"/>
        <v>371700</v>
      </c>
      <c r="E3211" s="130" t="s">
        <v>6069</v>
      </c>
    </row>
    <row r="3212" spans="1:5">
      <c r="A3212" s="127" t="str">
        <f t="shared" si="139"/>
        <v>라트비아355000</v>
      </c>
      <c r="B3212" s="127">
        <f t="shared" si="141"/>
        <v>355000</v>
      </c>
      <c r="C3212" s="127">
        <f t="shared" si="140"/>
        <v>11391000</v>
      </c>
      <c r="D3212" s="129">
        <f t="shared" si="138"/>
        <v>372750</v>
      </c>
      <c r="E3212" s="130" t="s">
        <v>6069</v>
      </c>
    </row>
    <row r="3213" spans="1:5">
      <c r="A3213" s="127" t="str">
        <f t="shared" si="139"/>
        <v>라트비아356000</v>
      </c>
      <c r="B3213" s="127">
        <f t="shared" si="141"/>
        <v>356000</v>
      </c>
      <c r="C3213" s="127">
        <f t="shared" si="140"/>
        <v>11423000</v>
      </c>
      <c r="D3213" s="129">
        <f t="shared" si="138"/>
        <v>373800</v>
      </c>
      <c r="E3213" s="130" t="s">
        <v>6069</v>
      </c>
    </row>
    <row r="3214" spans="1:5">
      <c r="A3214" s="127" t="str">
        <f t="shared" si="139"/>
        <v>라트비아357000</v>
      </c>
      <c r="B3214" s="127">
        <f t="shared" si="141"/>
        <v>357000</v>
      </c>
      <c r="C3214" s="127">
        <f t="shared" si="140"/>
        <v>11455000</v>
      </c>
      <c r="D3214" s="129">
        <f t="shared" si="138"/>
        <v>374850</v>
      </c>
      <c r="E3214" s="130" t="s">
        <v>6069</v>
      </c>
    </row>
    <row r="3215" spans="1:5">
      <c r="A3215" s="127" t="str">
        <f t="shared" si="139"/>
        <v>라트비아358000</v>
      </c>
      <c r="B3215" s="127">
        <f t="shared" si="141"/>
        <v>358000</v>
      </c>
      <c r="C3215" s="127">
        <f t="shared" si="140"/>
        <v>11487000</v>
      </c>
      <c r="D3215" s="129">
        <f t="shared" si="138"/>
        <v>375900</v>
      </c>
      <c r="E3215" s="130" t="s">
        <v>6069</v>
      </c>
    </row>
    <row r="3216" spans="1:5">
      <c r="A3216" s="127" t="str">
        <f t="shared" si="139"/>
        <v>라트비아359000</v>
      </c>
      <c r="B3216" s="127">
        <f t="shared" si="141"/>
        <v>359000</v>
      </c>
      <c r="C3216" s="127">
        <f t="shared" si="140"/>
        <v>11519000</v>
      </c>
      <c r="D3216" s="129">
        <f t="shared" si="138"/>
        <v>376950</v>
      </c>
      <c r="E3216" s="130" t="s">
        <v>6069</v>
      </c>
    </row>
    <row r="3217" spans="1:5">
      <c r="A3217" s="127" t="str">
        <f t="shared" si="139"/>
        <v>라트비아360000</v>
      </c>
      <c r="B3217" s="127">
        <f t="shared" si="141"/>
        <v>360000</v>
      </c>
      <c r="C3217" s="127">
        <f t="shared" si="140"/>
        <v>11551000</v>
      </c>
      <c r="D3217" s="129">
        <f t="shared" si="138"/>
        <v>378000</v>
      </c>
      <c r="E3217" s="130" t="s">
        <v>6069</v>
      </c>
    </row>
    <row r="3218" spans="1:5">
      <c r="A3218" s="127" t="str">
        <f t="shared" si="139"/>
        <v>라트비아361000</v>
      </c>
      <c r="B3218" s="127">
        <f t="shared" si="141"/>
        <v>361000</v>
      </c>
      <c r="C3218" s="127">
        <f t="shared" si="140"/>
        <v>11583000</v>
      </c>
      <c r="D3218" s="129">
        <f t="shared" si="138"/>
        <v>379050</v>
      </c>
      <c r="E3218" s="130" t="s">
        <v>6069</v>
      </c>
    </row>
    <row r="3219" spans="1:5">
      <c r="A3219" s="127" t="str">
        <f t="shared" si="139"/>
        <v>라트비아362000</v>
      </c>
      <c r="B3219" s="127">
        <f t="shared" si="141"/>
        <v>362000</v>
      </c>
      <c r="C3219" s="127">
        <f t="shared" si="140"/>
        <v>11615000</v>
      </c>
      <c r="D3219" s="129">
        <f t="shared" si="138"/>
        <v>380100</v>
      </c>
      <c r="E3219" s="130" t="s">
        <v>6069</v>
      </c>
    </row>
    <row r="3220" spans="1:5">
      <c r="A3220" s="127" t="str">
        <f t="shared" si="139"/>
        <v>라트비아363000</v>
      </c>
      <c r="B3220" s="127">
        <f t="shared" si="141"/>
        <v>363000</v>
      </c>
      <c r="C3220" s="127">
        <f t="shared" si="140"/>
        <v>11647000</v>
      </c>
      <c r="D3220" s="129">
        <f t="shared" si="138"/>
        <v>381150</v>
      </c>
      <c r="E3220" s="130" t="s">
        <v>6069</v>
      </c>
    </row>
    <row r="3221" spans="1:5">
      <c r="A3221" s="127" t="str">
        <f t="shared" si="139"/>
        <v>라트비아364000</v>
      </c>
      <c r="B3221" s="127">
        <f t="shared" si="141"/>
        <v>364000</v>
      </c>
      <c r="C3221" s="127">
        <f t="shared" si="140"/>
        <v>11679000</v>
      </c>
      <c r="D3221" s="129">
        <f t="shared" si="138"/>
        <v>382200</v>
      </c>
      <c r="E3221" s="130" t="s">
        <v>6069</v>
      </c>
    </row>
    <row r="3222" spans="1:5">
      <c r="A3222" s="127" t="str">
        <f t="shared" si="139"/>
        <v>라트비아365000</v>
      </c>
      <c r="B3222" s="127">
        <f t="shared" si="141"/>
        <v>365000</v>
      </c>
      <c r="C3222" s="127">
        <f t="shared" si="140"/>
        <v>11711000</v>
      </c>
      <c r="D3222" s="129">
        <f t="shared" si="138"/>
        <v>383250</v>
      </c>
      <c r="E3222" s="130" t="s">
        <v>6069</v>
      </c>
    </row>
    <row r="3223" spans="1:5">
      <c r="A3223" s="127" t="str">
        <f t="shared" si="139"/>
        <v>라트비아366000</v>
      </c>
      <c r="B3223" s="127">
        <f t="shared" si="141"/>
        <v>366000</v>
      </c>
      <c r="C3223" s="127">
        <f t="shared" si="140"/>
        <v>11743000</v>
      </c>
      <c r="D3223" s="129">
        <f t="shared" si="138"/>
        <v>384300</v>
      </c>
      <c r="E3223" s="130" t="s">
        <v>6069</v>
      </c>
    </row>
    <row r="3224" spans="1:5">
      <c r="A3224" s="127" t="str">
        <f t="shared" si="139"/>
        <v>라트비아367000</v>
      </c>
      <c r="B3224" s="127">
        <f t="shared" si="141"/>
        <v>367000</v>
      </c>
      <c r="C3224" s="127">
        <f t="shared" si="140"/>
        <v>11775000</v>
      </c>
      <c r="D3224" s="129">
        <f t="shared" si="138"/>
        <v>385350</v>
      </c>
      <c r="E3224" s="130" t="s">
        <v>6069</v>
      </c>
    </row>
    <row r="3225" spans="1:5">
      <c r="A3225" s="127" t="str">
        <f t="shared" si="139"/>
        <v>라트비아368000</v>
      </c>
      <c r="B3225" s="127">
        <f t="shared" si="141"/>
        <v>368000</v>
      </c>
      <c r="C3225" s="127">
        <f t="shared" si="140"/>
        <v>11807000</v>
      </c>
      <c r="D3225" s="129">
        <f t="shared" si="138"/>
        <v>386400</v>
      </c>
      <c r="E3225" s="130" t="s">
        <v>6069</v>
      </c>
    </row>
    <row r="3226" spans="1:5">
      <c r="A3226" s="127" t="str">
        <f t="shared" si="139"/>
        <v>라트비아369000</v>
      </c>
      <c r="B3226" s="127">
        <f t="shared" si="141"/>
        <v>369000</v>
      </c>
      <c r="C3226" s="127">
        <f t="shared" si="140"/>
        <v>11839000</v>
      </c>
      <c r="D3226" s="129">
        <f t="shared" si="138"/>
        <v>387450</v>
      </c>
      <c r="E3226" s="130" t="s">
        <v>6069</v>
      </c>
    </row>
    <row r="3227" spans="1:5">
      <c r="A3227" s="127" t="str">
        <f t="shared" si="139"/>
        <v>라트비아370000</v>
      </c>
      <c r="B3227" s="127">
        <f t="shared" si="141"/>
        <v>370000</v>
      </c>
      <c r="C3227" s="127">
        <f t="shared" si="140"/>
        <v>11871000</v>
      </c>
      <c r="D3227" s="129">
        <f t="shared" si="138"/>
        <v>388500</v>
      </c>
      <c r="E3227" s="130" t="s">
        <v>6069</v>
      </c>
    </row>
    <row r="3228" spans="1:5">
      <c r="A3228" s="127" t="str">
        <f t="shared" si="139"/>
        <v>라트비아371000</v>
      </c>
      <c r="B3228" s="127">
        <f t="shared" si="141"/>
        <v>371000</v>
      </c>
      <c r="C3228" s="127">
        <f t="shared" si="140"/>
        <v>11903000</v>
      </c>
      <c r="D3228" s="129">
        <f t="shared" si="138"/>
        <v>389550</v>
      </c>
      <c r="E3228" s="130" t="s">
        <v>6069</v>
      </c>
    </row>
    <row r="3229" spans="1:5">
      <c r="A3229" s="127" t="str">
        <f t="shared" si="139"/>
        <v>라트비아372000</v>
      </c>
      <c r="B3229" s="127">
        <f t="shared" si="141"/>
        <v>372000</v>
      </c>
      <c r="C3229" s="127">
        <f t="shared" si="140"/>
        <v>11935000</v>
      </c>
      <c r="D3229" s="129">
        <f t="shared" si="138"/>
        <v>390600</v>
      </c>
      <c r="E3229" s="130" t="s">
        <v>6069</v>
      </c>
    </row>
    <row r="3230" spans="1:5">
      <c r="A3230" s="127" t="str">
        <f t="shared" si="139"/>
        <v>라트비아373000</v>
      </c>
      <c r="B3230" s="127">
        <f t="shared" si="141"/>
        <v>373000</v>
      </c>
      <c r="C3230" s="127">
        <f t="shared" si="140"/>
        <v>11967000</v>
      </c>
      <c r="D3230" s="129">
        <f t="shared" si="138"/>
        <v>391650</v>
      </c>
      <c r="E3230" s="130" t="s">
        <v>6069</v>
      </c>
    </row>
    <row r="3231" spans="1:5">
      <c r="A3231" s="127" t="str">
        <f t="shared" si="139"/>
        <v>라트비아374000</v>
      </c>
      <c r="B3231" s="127">
        <f t="shared" si="141"/>
        <v>374000</v>
      </c>
      <c r="C3231" s="127">
        <f t="shared" si="140"/>
        <v>11999000</v>
      </c>
      <c r="D3231" s="129">
        <f t="shared" si="138"/>
        <v>392700</v>
      </c>
      <c r="E3231" s="130" t="s">
        <v>6069</v>
      </c>
    </row>
    <row r="3232" spans="1:5">
      <c r="A3232" s="127" t="str">
        <f t="shared" si="139"/>
        <v>라트비아375000</v>
      </c>
      <c r="B3232" s="127">
        <f t="shared" si="141"/>
        <v>375000</v>
      </c>
      <c r="C3232" s="127">
        <f t="shared" si="140"/>
        <v>12031000</v>
      </c>
      <c r="D3232" s="129">
        <f t="shared" si="138"/>
        <v>393750</v>
      </c>
      <c r="E3232" s="130" t="s">
        <v>6069</v>
      </c>
    </row>
    <row r="3233" spans="1:5">
      <c r="A3233" s="127" t="str">
        <f t="shared" si="139"/>
        <v>라트비아376000</v>
      </c>
      <c r="B3233" s="127">
        <f t="shared" si="141"/>
        <v>376000</v>
      </c>
      <c r="C3233" s="127">
        <f t="shared" si="140"/>
        <v>12063000</v>
      </c>
      <c r="D3233" s="129">
        <f t="shared" si="138"/>
        <v>394800</v>
      </c>
      <c r="E3233" s="130" t="s">
        <v>6069</v>
      </c>
    </row>
    <row r="3234" spans="1:5">
      <c r="A3234" s="127" t="str">
        <f t="shared" si="139"/>
        <v>라트비아377000</v>
      </c>
      <c r="B3234" s="127">
        <f t="shared" si="141"/>
        <v>377000</v>
      </c>
      <c r="C3234" s="127">
        <f t="shared" si="140"/>
        <v>12095000</v>
      </c>
      <c r="D3234" s="129">
        <f t="shared" si="138"/>
        <v>395850</v>
      </c>
      <c r="E3234" s="130" t="s">
        <v>6069</v>
      </c>
    </row>
    <row r="3235" spans="1:5">
      <c r="A3235" s="127" t="str">
        <f t="shared" si="139"/>
        <v>라트비아378000</v>
      </c>
      <c r="B3235" s="127">
        <f t="shared" si="141"/>
        <v>378000</v>
      </c>
      <c r="C3235" s="127">
        <f t="shared" si="140"/>
        <v>12127000</v>
      </c>
      <c r="D3235" s="129">
        <f t="shared" si="138"/>
        <v>396900</v>
      </c>
      <c r="E3235" s="130" t="s">
        <v>6069</v>
      </c>
    </row>
    <row r="3236" spans="1:5">
      <c r="A3236" s="127" t="str">
        <f t="shared" si="139"/>
        <v>라트비아379000</v>
      </c>
      <c r="B3236" s="127">
        <f t="shared" si="141"/>
        <v>379000</v>
      </c>
      <c r="C3236" s="127">
        <f t="shared" si="140"/>
        <v>12159000</v>
      </c>
      <c r="D3236" s="129">
        <f t="shared" si="138"/>
        <v>397950</v>
      </c>
      <c r="E3236" s="130" t="s">
        <v>6069</v>
      </c>
    </row>
    <row r="3237" spans="1:5">
      <c r="A3237" s="127" t="str">
        <f t="shared" si="139"/>
        <v>라트비아380000</v>
      </c>
      <c r="B3237" s="127">
        <f t="shared" si="141"/>
        <v>380000</v>
      </c>
      <c r="C3237" s="127">
        <f t="shared" si="140"/>
        <v>12191000</v>
      </c>
      <c r="D3237" s="129">
        <f t="shared" si="138"/>
        <v>399000</v>
      </c>
      <c r="E3237" s="130" t="s">
        <v>6069</v>
      </c>
    </row>
    <row r="3238" spans="1:5">
      <c r="A3238" s="127" t="str">
        <f t="shared" si="139"/>
        <v>라트비아381000</v>
      </c>
      <c r="B3238" s="127">
        <f t="shared" si="141"/>
        <v>381000</v>
      </c>
      <c r="C3238" s="127">
        <f t="shared" si="140"/>
        <v>12223000</v>
      </c>
      <c r="D3238" s="129">
        <f t="shared" si="138"/>
        <v>400050</v>
      </c>
      <c r="E3238" s="130" t="s">
        <v>6069</v>
      </c>
    </row>
    <row r="3239" spans="1:5">
      <c r="A3239" s="127" t="str">
        <f t="shared" si="139"/>
        <v>라트비아382000</v>
      </c>
      <c r="B3239" s="127">
        <f t="shared" si="141"/>
        <v>382000</v>
      </c>
      <c r="C3239" s="127">
        <f t="shared" si="140"/>
        <v>12255000</v>
      </c>
      <c r="D3239" s="129">
        <f t="shared" si="138"/>
        <v>401100</v>
      </c>
      <c r="E3239" s="130" t="s">
        <v>6069</v>
      </c>
    </row>
    <row r="3240" spans="1:5">
      <c r="A3240" s="127" t="str">
        <f t="shared" si="139"/>
        <v>라트비아383000</v>
      </c>
      <c r="B3240" s="127">
        <f t="shared" si="141"/>
        <v>383000</v>
      </c>
      <c r="C3240" s="127">
        <f t="shared" si="140"/>
        <v>12287000</v>
      </c>
      <c r="D3240" s="129">
        <f t="shared" si="138"/>
        <v>402150</v>
      </c>
      <c r="E3240" s="130" t="s">
        <v>6069</v>
      </c>
    </row>
    <row r="3241" spans="1:5">
      <c r="A3241" s="127" t="str">
        <f t="shared" si="139"/>
        <v>라트비아384000</v>
      </c>
      <c r="B3241" s="127">
        <f t="shared" si="141"/>
        <v>384000</v>
      </c>
      <c r="C3241" s="127">
        <f t="shared" si="140"/>
        <v>12319000</v>
      </c>
      <c r="D3241" s="129">
        <f t="shared" si="138"/>
        <v>403200</v>
      </c>
      <c r="E3241" s="130" t="s">
        <v>6069</v>
      </c>
    </row>
    <row r="3242" spans="1:5">
      <c r="A3242" s="127" t="str">
        <f t="shared" si="139"/>
        <v>라트비아385000</v>
      </c>
      <c r="B3242" s="127">
        <f t="shared" si="141"/>
        <v>385000</v>
      </c>
      <c r="C3242" s="127">
        <f t="shared" si="140"/>
        <v>12351000</v>
      </c>
      <c r="D3242" s="129">
        <f t="shared" ref="D3242:D3305" si="142">SUM($G$2)*(B3242*0.001)</f>
        <v>404250</v>
      </c>
      <c r="E3242" s="130" t="s">
        <v>6069</v>
      </c>
    </row>
    <row r="3243" spans="1:5">
      <c r="A3243" s="127" t="str">
        <f t="shared" ref="A3243:A3306" si="143">"라트비아"&amp;B3243</f>
        <v>라트비아386000</v>
      </c>
      <c r="B3243" s="127">
        <f t="shared" si="141"/>
        <v>386000</v>
      </c>
      <c r="C3243" s="127">
        <f t="shared" si="140"/>
        <v>12383000</v>
      </c>
      <c r="D3243" s="129">
        <f t="shared" si="142"/>
        <v>405300</v>
      </c>
      <c r="E3243" s="130" t="s">
        <v>6069</v>
      </c>
    </row>
    <row r="3244" spans="1:5">
      <c r="A3244" s="127" t="str">
        <f t="shared" si="143"/>
        <v>라트비아387000</v>
      </c>
      <c r="B3244" s="127">
        <f t="shared" si="141"/>
        <v>387000</v>
      </c>
      <c r="C3244" s="127">
        <f t="shared" ref="C3244:C3306" si="144">C3243+32000</f>
        <v>12415000</v>
      </c>
      <c r="D3244" s="129">
        <f t="shared" si="142"/>
        <v>406350</v>
      </c>
      <c r="E3244" s="130" t="s">
        <v>6069</v>
      </c>
    </row>
    <row r="3245" spans="1:5">
      <c r="A3245" s="127" t="str">
        <f t="shared" si="143"/>
        <v>라트비아388000</v>
      </c>
      <c r="B3245" s="127">
        <f t="shared" si="141"/>
        <v>388000</v>
      </c>
      <c r="C3245" s="127">
        <f t="shared" si="144"/>
        <v>12447000</v>
      </c>
      <c r="D3245" s="129">
        <f t="shared" si="142"/>
        <v>407400</v>
      </c>
      <c r="E3245" s="130" t="s">
        <v>6069</v>
      </c>
    </row>
    <row r="3246" spans="1:5">
      <c r="A3246" s="127" t="str">
        <f t="shared" si="143"/>
        <v>라트비아389000</v>
      </c>
      <c r="B3246" s="127">
        <f t="shared" si="141"/>
        <v>389000</v>
      </c>
      <c r="C3246" s="127">
        <f t="shared" si="144"/>
        <v>12479000</v>
      </c>
      <c r="D3246" s="129">
        <f t="shared" si="142"/>
        <v>408450</v>
      </c>
      <c r="E3246" s="130" t="s">
        <v>6069</v>
      </c>
    </row>
    <row r="3247" spans="1:5">
      <c r="A3247" s="127" t="str">
        <f t="shared" si="143"/>
        <v>라트비아390000</v>
      </c>
      <c r="B3247" s="127">
        <f t="shared" si="141"/>
        <v>390000</v>
      </c>
      <c r="C3247" s="127">
        <f t="shared" si="144"/>
        <v>12511000</v>
      </c>
      <c r="D3247" s="129">
        <f t="shared" si="142"/>
        <v>409500</v>
      </c>
      <c r="E3247" s="130" t="s">
        <v>6069</v>
      </c>
    </row>
    <row r="3248" spans="1:5">
      <c r="A3248" s="127" t="str">
        <f t="shared" si="143"/>
        <v>라트비아391000</v>
      </c>
      <c r="B3248" s="127">
        <f t="shared" si="141"/>
        <v>391000</v>
      </c>
      <c r="C3248" s="127">
        <f t="shared" si="144"/>
        <v>12543000</v>
      </c>
      <c r="D3248" s="129">
        <f t="shared" si="142"/>
        <v>410550</v>
      </c>
      <c r="E3248" s="130" t="s">
        <v>6069</v>
      </c>
    </row>
    <row r="3249" spans="1:5">
      <c r="A3249" s="127" t="str">
        <f t="shared" si="143"/>
        <v>라트비아392000</v>
      </c>
      <c r="B3249" s="127">
        <f t="shared" si="141"/>
        <v>392000</v>
      </c>
      <c r="C3249" s="127">
        <f t="shared" si="144"/>
        <v>12575000</v>
      </c>
      <c r="D3249" s="129">
        <f t="shared" si="142"/>
        <v>411600</v>
      </c>
      <c r="E3249" s="130" t="s">
        <v>6069</v>
      </c>
    </row>
    <row r="3250" spans="1:5">
      <c r="A3250" s="127" t="str">
        <f t="shared" si="143"/>
        <v>라트비아393000</v>
      </c>
      <c r="B3250" s="127">
        <f t="shared" si="141"/>
        <v>393000</v>
      </c>
      <c r="C3250" s="127">
        <f t="shared" si="144"/>
        <v>12607000</v>
      </c>
      <c r="D3250" s="129">
        <f t="shared" si="142"/>
        <v>412650</v>
      </c>
      <c r="E3250" s="130" t="s">
        <v>6069</v>
      </c>
    </row>
    <row r="3251" spans="1:5">
      <c r="A3251" s="127" t="str">
        <f t="shared" si="143"/>
        <v>라트비아394000</v>
      </c>
      <c r="B3251" s="127">
        <f t="shared" si="141"/>
        <v>394000</v>
      </c>
      <c r="C3251" s="127">
        <f t="shared" si="144"/>
        <v>12639000</v>
      </c>
      <c r="D3251" s="129">
        <f t="shared" si="142"/>
        <v>413700</v>
      </c>
      <c r="E3251" s="130" t="s">
        <v>6069</v>
      </c>
    </row>
    <row r="3252" spans="1:5">
      <c r="A3252" s="127" t="str">
        <f t="shared" si="143"/>
        <v>라트비아395000</v>
      </c>
      <c r="B3252" s="127">
        <f t="shared" si="141"/>
        <v>395000</v>
      </c>
      <c r="C3252" s="127">
        <f t="shared" si="144"/>
        <v>12671000</v>
      </c>
      <c r="D3252" s="129">
        <f t="shared" si="142"/>
        <v>414750</v>
      </c>
      <c r="E3252" s="130" t="s">
        <v>6069</v>
      </c>
    </row>
    <row r="3253" spans="1:5">
      <c r="A3253" s="127" t="str">
        <f t="shared" si="143"/>
        <v>라트비아396000</v>
      </c>
      <c r="B3253" s="127">
        <f t="shared" si="141"/>
        <v>396000</v>
      </c>
      <c r="C3253" s="127">
        <f t="shared" si="144"/>
        <v>12703000</v>
      </c>
      <c r="D3253" s="129">
        <f t="shared" si="142"/>
        <v>415800</v>
      </c>
      <c r="E3253" s="130" t="s">
        <v>6069</v>
      </c>
    </row>
    <row r="3254" spans="1:5">
      <c r="A3254" s="127" t="str">
        <f t="shared" si="143"/>
        <v>라트비아397000</v>
      </c>
      <c r="B3254" s="127">
        <f t="shared" si="141"/>
        <v>397000</v>
      </c>
      <c r="C3254" s="127">
        <f t="shared" si="144"/>
        <v>12735000</v>
      </c>
      <c r="D3254" s="129">
        <f t="shared" si="142"/>
        <v>416850</v>
      </c>
      <c r="E3254" s="130" t="s">
        <v>6069</v>
      </c>
    </row>
    <row r="3255" spans="1:5">
      <c r="A3255" s="127" t="str">
        <f t="shared" si="143"/>
        <v>라트비아398000</v>
      </c>
      <c r="B3255" s="127">
        <f t="shared" si="141"/>
        <v>398000</v>
      </c>
      <c r="C3255" s="127">
        <f t="shared" si="144"/>
        <v>12767000</v>
      </c>
      <c r="D3255" s="129">
        <f t="shared" si="142"/>
        <v>417900</v>
      </c>
      <c r="E3255" s="130" t="s">
        <v>6069</v>
      </c>
    </row>
    <row r="3256" spans="1:5">
      <c r="A3256" s="127" t="str">
        <f t="shared" si="143"/>
        <v>라트비아399000</v>
      </c>
      <c r="B3256" s="127">
        <f t="shared" si="141"/>
        <v>399000</v>
      </c>
      <c r="C3256" s="127">
        <f t="shared" si="144"/>
        <v>12799000</v>
      </c>
      <c r="D3256" s="129">
        <f t="shared" si="142"/>
        <v>418950</v>
      </c>
      <c r="E3256" s="130" t="s">
        <v>6069</v>
      </c>
    </row>
    <row r="3257" spans="1:5">
      <c r="A3257" s="127" t="str">
        <f t="shared" si="143"/>
        <v>라트비아400000</v>
      </c>
      <c r="B3257" s="127">
        <f t="shared" si="141"/>
        <v>400000</v>
      </c>
      <c r="C3257" s="127">
        <f t="shared" si="144"/>
        <v>12831000</v>
      </c>
      <c r="D3257" s="129">
        <f t="shared" si="142"/>
        <v>420000</v>
      </c>
      <c r="E3257" s="130" t="s">
        <v>6069</v>
      </c>
    </row>
    <row r="3258" spans="1:5">
      <c r="A3258" s="127" t="str">
        <f t="shared" si="143"/>
        <v>라트비아401000</v>
      </c>
      <c r="B3258" s="127">
        <f t="shared" si="141"/>
        <v>401000</v>
      </c>
      <c r="C3258" s="127">
        <f t="shared" si="144"/>
        <v>12863000</v>
      </c>
      <c r="D3258" s="129">
        <f t="shared" si="142"/>
        <v>421050</v>
      </c>
      <c r="E3258" s="130" t="s">
        <v>6069</v>
      </c>
    </row>
    <row r="3259" spans="1:5">
      <c r="A3259" s="127" t="str">
        <f t="shared" si="143"/>
        <v>라트비아402000</v>
      </c>
      <c r="B3259" s="127">
        <f t="shared" si="141"/>
        <v>402000</v>
      </c>
      <c r="C3259" s="127">
        <f t="shared" si="144"/>
        <v>12895000</v>
      </c>
      <c r="D3259" s="129">
        <f t="shared" si="142"/>
        <v>422100</v>
      </c>
      <c r="E3259" s="130" t="s">
        <v>6069</v>
      </c>
    </row>
    <row r="3260" spans="1:5">
      <c r="A3260" s="127" t="str">
        <f t="shared" si="143"/>
        <v>라트비아403000</v>
      </c>
      <c r="B3260" s="127">
        <f t="shared" si="141"/>
        <v>403000</v>
      </c>
      <c r="C3260" s="127">
        <f t="shared" si="144"/>
        <v>12927000</v>
      </c>
      <c r="D3260" s="129">
        <f t="shared" si="142"/>
        <v>423150</v>
      </c>
      <c r="E3260" s="130" t="s">
        <v>6069</v>
      </c>
    </row>
    <row r="3261" spans="1:5">
      <c r="A3261" s="127" t="str">
        <f t="shared" si="143"/>
        <v>라트비아404000</v>
      </c>
      <c r="B3261" s="127">
        <f t="shared" si="141"/>
        <v>404000</v>
      </c>
      <c r="C3261" s="127">
        <f t="shared" si="144"/>
        <v>12959000</v>
      </c>
      <c r="D3261" s="129">
        <f t="shared" si="142"/>
        <v>424200</v>
      </c>
      <c r="E3261" s="130" t="s">
        <v>6069</v>
      </c>
    </row>
    <row r="3262" spans="1:5">
      <c r="A3262" s="127" t="str">
        <f t="shared" si="143"/>
        <v>라트비아405000</v>
      </c>
      <c r="B3262" s="127">
        <f t="shared" si="141"/>
        <v>405000</v>
      </c>
      <c r="C3262" s="127">
        <f t="shared" si="144"/>
        <v>12991000</v>
      </c>
      <c r="D3262" s="129">
        <f t="shared" si="142"/>
        <v>425250</v>
      </c>
      <c r="E3262" s="130" t="s">
        <v>6069</v>
      </c>
    </row>
    <row r="3263" spans="1:5">
      <c r="A3263" s="127" t="str">
        <f t="shared" si="143"/>
        <v>라트비아406000</v>
      </c>
      <c r="B3263" s="127">
        <f t="shared" si="141"/>
        <v>406000</v>
      </c>
      <c r="C3263" s="127">
        <f t="shared" si="144"/>
        <v>13023000</v>
      </c>
      <c r="D3263" s="129">
        <f t="shared" si="142"/>
        <v>426300</v>
      </c>
      <c r="E3263" s="130" t="s">
        <v>6069</v>
      </c>
    </row>
    <row r="3264" spans="1:5">
      <c r="A3264" s="127" t="str">
        <f t="shared" si="143"/>
        <v>라트비아407000</v>
      </c>
      <c r="B3264" s="127">
        <f t="shared" si="141"/>
        <v>407000</v>
      </c>
      <c r="C3264" s="127">
        <f t="shared" si="144"/>
        <v>13055000</v>
      </c>
      <c r="D3264" s="129">
        <f t="shared" si="142"/>
        <v>427350</v>
      </c>
      <c r="E3264" s="130" t="s">
        <v>6069</v>
      </c>
    </row>
    <row r="3265" spans="1:5">
      <c r="A3265" s="127" t="str">
        <f t="shared" si="143"/>
        <v>라트비아408000</v>
      </c>
      <c r="B3265" s="127">
        <f t="shared" si="141"/>
        <v>408000</v>
      </c>
      <c r="C3265" s="127">
        <f t="shared" si="144"/>
        <v>13087000</v>
      </c>
      <c r="D3265" s="129">
        <f t="shared" si="142"/>
        <v>428400</v>
      </c>
      <c r="E3265" s="130" t="s">
        <v>6069</v>
      </c>
    </row>
    <row r="3266" spans="1:5">
      <c r="A3266" s="127" t="str">
        <f t="shared" si="143"/>
        <v>라트비아409000</v>
      </c>
      <c r="B3266" s="127">
        <f t="shared" si="141"/>
        <v>409000</v>
      </c>
      <c r="C3266" s="127">
        <f t="shared" si="144"/>
        <v>13119000</v>
      </c>
      <c r="D3266" s="129">
        <f t="shared" si="142"/>
        <v>429450</v>
      </c>
      <c r="E3266" s="130" t="s">
        <v>6069</v>
      </c>
    </row>
    <row r="3267" spans="1:5">
      <c r="A3267" s="127" t="str">
        <f t="shared" si="143"/>
        <v>라트비아410000</v>
      </c>
      <c r="B3267" s="127">
        <f t="shared" si="141"/>
        <v>410000</v>
      </c>
      <c r="C3267" s="127">
        <f t="shared" si="144"/>
        <v>13151000</v>
      </c>
      <c r="D3267" s="129">
        <f t="shared" si="142"/>
        <v>430500</v>
      </c>
      <c r="E3267" s="130" t="s">
        <v>6069</v>
      </c>
    </row>
    <row r="3268" spans="1:5">
      <c r="A3268" s="127" t="str">
        <f t="shared" si="143"/>
        <v>라트비아411000</v>
      </c>
      <c r="B3268" s="127">
        <f t="shared" si="141"/>
        <v>411000</v>
      </c>
      <c r="C3268" s="127">
        <f t="shared" si="144"/>
        <v>13183000</v>
      </c>
      <c r="D3268" s="129">
        <f t="shared" si="142"/>
        <v>431550</v>
      </c>
      <c r="E3268" s="130" t="s">
        <v>6069</v>
      </c>
    </row>
    <row r="3269" spans="1:5">
      <c r="A3269" s="127" t="str">
        <f t="shared" si="143"/>
        <v>라트비아412000</v>
      </c>
      <c r="B3269" s="127">
        <f t="shared" si="141"/>
        <v>412000</v>
      </c>
      <c r="C3269" s="127">
        <f t="shared" si="144"/>
        <v>13215000</v>
      </c>
      <c r="D3269" s="129">
        <f t="shared" si="142"/>
        <v>432600</v>
      </c>
      <c r="E3269" s="130" t="s">
        <v>6069</v>
      </c>
    </row>
    <row r="3270" spans="1:5">
      <c r="A3270" s="127" t="str">
        <f t="shared" si="143"/>
        <v>라트비아413000</v>
      </c>
      <c r="B3270" s="127">
        <f t="shared" si="141"/>
        <v>413000</v>
      </c>
      <c r="C3270" s="127">
        <f t="shared" si="144"/>
        <v>13247000</v>
      </c>
      <c r="D3270" s="129">
        <f t="shared" si="142"/>
        <v>433650</v>
      </c>
      <c r="E3270" s="130" t="s">
        <v>6069</v>
      </c>
    </row>
    <row r="3271" spans="1:5">
      <c r="A3271" s="127" t="str">
        <f t="shared" si="143"/>
        <v>라트비아414000</v>
      </c>
      <c r="B3271" s="127">
        <f t="shared" si="141"/>
        <v>414000</v>
      </c>
      <c r="C3271" s="127">
        <f t="shared" si="144"/>
        <v>13279000</v>
      </c>
      <c r="D3271" s="129">
        <f t="shared" si="142"/>
        <v>434700</v>
      </c>
      <c r="E3271" s="130" t="s">
        <v>6069</v>
      </c>
    </row>
    <row r="3272" spans="1:5">
      <c r="A3272" s="127" t="str">
        <f t="shared" si="143"/>
        <v>라트비아415000</v>
      </c>
      <c r="B3272" s="127">
        <f t="shared" si="141"/>
        <v>415000</v>
      </c>
      <c r="C3272" s="127">
        <f t="shared" si="144"/>
        <v>13311000</v>
      </c>
      <c r="D3272" s="129">
        <f t="shared" si="142"/>
        <v>435750</v>
      </c>
      <c r="E3272" s="130" t="s">
        <v>6069</v>
      </c>
    </row>
    <row r="3273" spans="1:5">
      <c r="A3273" s="127" t="str">
        <f t="shared" si="143"/>
        <v>라트비아416000</v>
      </c>
      <c r="B3273" s="127">
        <f t="shared" si="141"/>
        <v>416000</v>
      </c>
      <c r="C3273" s="127">
        <f t="shared" si="144"/>
        <v>13343000</v>
      </c>
      <c r="D3273" s="129">
        <f t="shared" si="142"/>
        <v>436800</v>
      </c>
      <c r="E3273" s="130" t="s">
        <v>6069</v>
      </c>
    </row>
    <row r="3274" spans="1:5">
      <c r="A3274" s="127" t="str">
        <f t="shared" si="143"/>
        <v>라트비아417000</v>
      </c>
      <c r="B3274" s="127">
        <f t="shared" ref="B3274:B3306" si="145">B3273+1000</f>
        <v>417000</v>
      </c>
      <c r="C3274" s="127">
        <f t="shared" si="144"/>
        <v>13375000</v>
      </c>
      <c r="D3274" s="129">
        <f t="shared" si="142"/>
        <v>437850</v>
      </c>
      <c r="E3274" s="130" t="s">
        <v>6069</v>
      </c>
    </row>
    <row r="3275" spans="1:5">
      <c r="A3275" s="127" t="str">
        <f t="shared" si="143"/>
        <v>라트비아418000</v>
      </c>
      <c r="B3275" s="127">
        <f t="shared" si="145"/>
        <v>418000</v>
      </c>
      <c r="C3275" s="127">
        <f t="shared" si="144"/>
        <v>13407000</v>
      </c>
      <c r="D3275" s="129">
        <f t="shared" si="142"/>
        <v>438900</v>
      </c>
      <c r="E3275" s="130" t="s">
        <v>6069</v>
      </c>
    </row>
    <row r="3276" spans="1:5">
      <c r="A3276" s="127" t="str">
        <f t="shared" si="143"/>
        <v>라트비아419000</v>
      </c>
      <c r="B3276" s="127">
        <f t="shared" si="145"/>
        <v>419000</v>
      </c>
      <c r="C3276" s="127">
        <f t="shared" si="144"/>
        <v>13439000</v>
      </c>
      <c r="D3276" s="129">
        <f t="shared" si="142"/>
        <v>439950</v>
      </c>
      <c r="E3276" s="130" t="s">
        <v>6069</v>
      </c>
    </row>
    <row r="3277" spans="1:5">
      <c r="A3277" s="127" t="str">
        <f t="shared" si="143"/>
        <v>라트비아420000</v>
      </c>
      <c r="B3277" s="127">
        <f t="shared" si="145"/>
        <v>420000</v>
      </c>
      <c r="C3277" s="127">
        <f t="shared" si="144"/>
        <v>13471000</v>
      </c>
      <c r="D3277" s="129">
        <f t="shared" si="142"/>
        <v>441000</v>
      </c>
      <c r="E3277" s="130" t="s">
        <v>6069</v>
      </c>
    </row>
    <row r="3278" spans="1:5">
      <c r="A3278" s="127" t="str">
        <f t="shared" si="143"/>
        <v>라트비아421000</v>
      </c>
      <c r="B3278" s="127">
        <f t="shared" si="145"/>
        <v>421000</v>
      </c>
      <c r="C3278" s="127">
        <f t="shared" si="144"/>
        <v>13503000</v>
      </c>
      <c r="D3278" s="129">
        <f t="shared" si="142"/>
        <v>442050</v>
      </c>
      <c r="E3278" s="130" t="s">
        <v>6069</v>
      </c>
    </row>
    <row r="3279" spans="1:5">
      <c r="A3279" s="127" t="str">
        <f t="shared" si="143"/>
        <v>라트비아422000</v>
      </c>
      <c r="B3279" s="127">
        <f t="shared" si="145"/>
        <v>422000</v>
      </c>
      <c r="C3279" s="127">
        <f t="shared" si="144"/>
        <v>13535000</v>
      </c>
      <c r="D3279" s="129">
        <f t="shared" si="142"/>
        <v>443100</v>
      </c>
      <c r="E3279" s="130" t="s">
        <v>6069</v>
      </c>
    </row>
    <row r="3280" spans="1:5">
      <c r="A3280" s="127" t="str">
        <f t="shared" si="143"/>
        <v>라트비아423000</v>
      </c>
      <c r="B3280" s="127">
        <f t="shared" si="145"/>
        <v>423000</v>
      </c>
      <c r="C3280" s="127">
        <f t="shared" si="144"/>
        <v>13567000</v>
      </c>
      <c r="D3280" s="129">
        <f t="shared" si="142"/>
        <v>444150</v>
      </c>
      <c r="E3280" s="130" t="s">
        <v>6069</v>
      </c>
    </row>
    <row r="3281" spans="1:5">
      <c r="A3281" s="127" t="str">
        <f t="shared" si="143"/>
        <v>라트비아424000</v>
      </c>
      <c r="B3281" s="127">
        <f t="shared" si="145"/>
        <v>424000</v>
      </c>
      <c r="C3281" s="127">
        <f t="shared" si="144"/>
        <v>13599000</v>
      </c>
      <c r="D3281" s="129">
        <f t="shared" si="142"/>
        <v>445200</v>
      </c>
      <c r="E3281" s="130" t="s">
        <v>6069</v>
      </c>
    </row>
    <row r="3282" spans="1:5">
      <c r="A3282" s="127" t="str">
        <f t="shared" si="143"/>
        <v>라트비아425000</v>
      </c>
      <c r="B3282" s="127">
        <f t="shared" si="145"/>
        <v>425000</v>
      </c>
      <c r="C3282" s="127">
        <f t="shared" si="144"/>
        <v>13631000</v>
      </c>
      <c r="D3282" s="129">
        <f t="shared" si="142"/>
        <v>446250</v>
      </c>
      <c r="E3282" s="130" t="s">
        <v>6069</v>
      </c>
    </row>
    <row r="3283" spans="1:5">
      <c r="A3283" s="127" t="str">
        <f t="shared" si="143"/>
        <v>라트비아426000</v>
      </c>
      <c r="B3283" s="127">
        <f t="shared" si="145"/>
        <v>426000</v>
      </c>
      <c r="C3283" s="127">
        <f t="shared" si="144"/>
        <v>13663000</v>
      </c>
      <c r="D3283" s="129">
        <f t="shared" si="142"/>
        <v>447300</v>
      </c>
      <c r="E3283" s="130" t="s">
        <v>6069</v>
      </c>
    </row>
    <row r="3284" spans="1:5">
      <c r="A3284" s="127" t="str">
        <f t="shared" si="143"/>
        <v>라트비아427000</v>
      </c>
      <c r="B3284" s="127">
        <f t="shared" si="145"/>
        <v>427000</v>
      </c>
      <c r="C3284" s="127">
        <f t="shared" si="144"/>
        <v>13695000</v>
      </c>
      <c r="D3284" s="129">
        <f t="shared" si="142"/>
        <v>448350</v>
      </c>
      <c r="E3284" s="130" t="s">
        <v>6069</v>
      </c>
    </row>
    <row r="3285" spans="1:5">
      <c r="A3285" s="127" t="str">
        <f t="shared" si="143"/>
        <v>라트비아428000</v>
      </c>
      <c r="B3285" s="127">
        <f t="shared" si="145"/>
        <v>428000</v>
      </c>
      <c r="C3285" s="127">
        <f t="shared" si="144"/>
        <v>13727000</v>
      </c>
      <c r="D3285" s="129">
        <f t="shared" si="142"/>
        <v>449400</v>
      </c>
      <c r="E3285" s="130" t="s">
        <v>6069</v>
      </c>
    </row>
    <row r="3286" spans="1:5">
      <c r="A3286" s="127" t="str">
        <f t="shared" si="143"/>
        <v>라트비아429000</v>
      </c>
      <c r="B3286" s="127">
        <f t="shared" si="145"/>
        <v>429000</v>
      </c>
      <c r="C3286" s="127">
        <f t="shared" si="144"/>
        <v>13759000</v>
      </c>
      <c r="D3286" s="129">
        <f t="shared" si="142"/>
        <v>450450</v>
      </c>
      <c r="E3286" s="130" t="s">
        <v>6069</v>
      </c>
    </row>
    <row r="3287" spans="1:5">
      <c r="A3287" s="127" t="str">
        <f t="shared" si="143"/>
        <v>라트비아430000</v>
      </c>
      <c r="B3287" s="127">
        <f t="shared" si="145"/>
        <v>430000</v>
      </c>
      <c r="C3287" s="127">
        <f t="shared" si="144"/>
        <v>13791000</v>
      </c>
      <c r="D3287" s="129">
        <f t="shared" si="142"/>
        <v>451500</v>
      </c>
      <c r="E3287" s="130" t="s">
        <v>6069</v>
      </c>
    </row>
    <row r="3288" spans="1:5">
      <c r="A3288" s="127" t="str">
        <f t="shared" si="143"/>
        <v>라트비아431000</v>
      </c>
      <c r="B3288" s="127">
        <f t="shared" si="145"/>
        <v>431000</v>
      </c>
      <c r="C3288" s="127">
        <f t="shared" si="144"/>
        <v>13823000</v>
      </c>
      <c r="D3288" s="129">
        <f t="shared" si="142"/>
        <v>452550</v>
      </c>
      <c r="E3288" s="130" t="s">
        <v>6069</v>
      </c>
    </row>
    <row r="3289" spans="1:5">
      <c r="A3289" s="127" t="str">
        <f t="shared" si="143"/>
        <v>라트비아432000</v>
      </c>
      <c r="B3289" s="127">
        <f t="shared" si="145"/>
        <v>432000</v>
      </c>
      <c r="C3289" s="127">
        <f t="shared" si="144"/>
        <v>13855000</v>
      </c>
      <c r="D3289" s="129">
        <f t="shared" si="142"/>
        <v>453600</v>
      </c>
      <c r="E3289" s="130" t="s">
        <v>6069</v>
      </c>
    </row>
    <row r="3290" spans="1:5">
      <c r="A3290" s="127" t="str">
        <f t="shared" si="143"/>
        <v>라트비아433000</v>
      </c>
      <c r="B3290" s="127">
        <f t="shared" si="145"/>
        <v>433000</v>
      </c>
      <c r="C3290" s="127">
        <f t="shared" si="144"/>
        <v>13887000</v>
      </c>
      <c r="D3290" s="129">
        <f t="shared" si="142"/>
        <v>454650</v>
      </c>
      <c r="E3290" s="130" t="s">
        <v>6069</v>
      </c>
    </row>
    <row r="3291" spans="1:5">
      <c r="A3291" s="127" t="str">
        <f t="shared" si="143"/>
        <v>라트비아434000</v>
      </c>
      <c r="B3291" s="127">
        <f t="shared" si="145"/>
        <v>434000</v>
      </c>
      <c r="C3291" s="127">
        <f t="shared" si="144"/>
        <v>13919000</v>
      </c>
      <c r="D3291" s="129">
        <f t="shared" si="142"/>
        <v>455700</v>
      </c>
      <c r="E3291" s="130" t="s">
        <v>6069</v>
      </c>
    </row>
    <row r="3292" spans="1:5">
      <c r="A3292" s="127" t="str">
        <f t="shared" si="143"/>
        <v>라트비아435000</v>
      </c>
      <c r="B3292" s="127">
        <f t="shared" si="145"/>
        <v>435000</v>
      </c>
      <c r="C3292" s="127">
        <f t="shared" si="144"/>
        <v>13951000</v>
      </c>
      <c r="D3292" s="129">
        <f t="shared" si="142"/>
        <v>456750</v>
      </c>
      <c r="E3292" s="130" t="s">
        <v>6069</v>
      </c>
    </row>
    <row r="3293" spans="1:5">
      <c r="A3293" s="127" t="str">
        <f t="shared" si="143"/>
        <v>라트비아436000</v>
      </c>
      <c r="B3293" s="127">
        <f t="shared" si="145"/>
        <v>436000</v>
      </c>
      <c r="C3293" s="127">
        <f t="shared" si="144"/>
        <v>13983000</v>
      </c>
      <c r="D3293" s="129">
        <f t="shared" si="142"/>
        <v>457800</v>
      </c>
      <c r="E3293" s="130" t="s">
        <v>6069</v>
      </c>
    </row>
    <row r="3294" spans="1:5">
      <c r="A3294" s="127" t="str">
        <f t="shared" si="143"/>
        <v>라트비아437000</v>
      </c>
      <c r="B3294" s="127">
        <f t="shared" si="145"/>
        <v>437000</v>
      </c>
      <c r="C3294" s="127">
        <f t="shared" si="144"/>
        <v>14015000</v>
      </c>
      <c r="D3294" s="129">
        <f t="shared" si="142"/>
        <v>458850</v>
      </c>
      <c r="E3294" s="130" t="s">
        <v>6069</v>
      </c>
    </row>
    <row r="3295" spans="1:5">
      <c r="A3295" s="127" t="str">
        <f t="shared" si="143"/>
        <v>라트비아438000</v>
      </c>
      <c r="B3295" s="127">
        <f t="shared" si="145"/>
        <v>438000</v>
      </c>
      <c r="C3295" s="127">
        <f t="shared" si="144"/>
        <v>14047000</v>
      </c>
      <c r="D3295" s="129">
        <f t="shared" si="142"/>
        <v>459900</v>
      </c>
      <c r="E3295" s="130" t="s">
        <v>6069</v>
      </c>
    </row>
    <row r="3296" spans="1:5">
      <c r="A3296" s="127" t="str">
        <f t="shared" si="143"/>
        <v>라트비아439000</v>
      </c>
      <c r="B3296" s="127">
        <f t="shared" si="145"/>
        <v>439000</v>
      </c>
      <c r="C3296" s="127">
        <f t="shared" si="144"/>
        <v>14079000</v>
      </c>
      <c r="D3296" s="129">
        <f t="shared" si="142"/>
        <v>460950</v>
      </c>
      <c r="E3296" s="130" t="s">
        <v>6069</v>
      </c>
    </row>
    <row r="3297" spans="1:5">
      <c r="A3297" s="127" t="str">
        <f t="shared" si="143"/>
        <v>라트비아440000</v>
      </c>
      <c r="B3297" s="127">
        <f t="shared" si="145"/>
        <v>440000</v>
      </c>
      <c r="C3297" s="127">
        <f t="shared" si="144"/>
        <v>14111000</v>
      </c>
      <c r="D3297" s="129">
        <f t="shared" si="142"/>
        <v>462000</v>
      </c>
      <c r="E3297" s="130" t="s">
        <v>6069</v>
      </c>
    </row>
    <row r="3298" spans="1:5">
      <c r="A3298" s="127" t="str">
        <f t="shared" si="143"/>
        <v>라트비아441000</v>
      </c>
      <c r="B3298" s="127">
        <f t="shared" si="145"/>
        <v>441000</v>
      </c>
      <c r="C3298" s="127">
        <f t="shared" si="144"/>
        <v>14143000</v>
      </c>
      <c r="D3298" s="129">
        <f t="shared" si="142"/>
        <v>463050</v>
      </c>
      <c r="E3298" s="130" t="s">
        <v>6069</v>
      </c>
    </row>
    <row r="3299" spans="1:5">
      <c r="A3299" s="127" t="str">
        <f t="shared" si="143"/>
        <v>라트비아442000</v>
      </c>
      <c r="B3299" s="127">
        <f t="shared" si="145"/>
        <v>442000</v>
      </c>
      <c r="C3299" s="127">
        <f t="shared" si="144"/>
        <v>14175000</v>
      </c>
      <c r="D3299" s="129">
        <f t="shared" si="142"/>
        <v>464100</v>
      </c>
      <c r="E3299" s="130" t="s">
        <v>6069</v>
      </c>
    </row>
    <row r="3300" spans="1:5">
      <c r="A3300" s="127" t="str">
        <f t="shared" si="143"/>
        <v>라트비아443000</v>
      </c>
      <c r="B3300" s="127">
        <f t="shared" si="145"/>
        <v>443000</v>
      </c>
      <c r="C3300" s="127">
        <f t="shared" si="144"/>
        <v>14207000</v>
      </c>
      <c r="D3300" s="129">
        <f t="shared" si="142"/>
        <v>465150</v>
      </c>
      <c r="E3300" s="130" t="s">
        <v>6069</v>
      </c>
    </row>
    <row r="3301" spans="1:5">
      <c r="A3301" s="127" t="str">
        <f t="shared" si="143"/>
        <v>라트비아444000</v>
      </c>
      <c r="B3301" s="127">
        <f t="shared" si="145"/>
        <v>444000</v>
      </c>
      <c r="C3301" s="127">
        <f t="shared" si="144"/>
        <v>14239000</v>
      </c>
      <c r="D3301" s="129">
        <f t="shared" si="142"/>
        <v>466200</v>
      </c>
      <c r="E3301" s="130" t="s">
        <v>6069</v>
      </c>
    </row>
    <row r="3302" spans="1:5">
      <c r="A3302" s="127" t="str">
        <f t="shared" si="143"/>
        <v>라트비아445000</v>
      </c>
      <c r="B3302" s="127">
        <f t="shared" si="145"/>
        <v>445000</v>
      </c>
      <c r="C3302" s="127">
        <f t="shared" si="144"/>
        <v>14271000</v>
      </c>
      <c r="D3302" s="129">
        <f t="shared" si="142"/>
        <v>467250</v>
      </c>
      <c r="E3302" s="130" t="s">
        <v>6069</v>
      </c>
    </row>
    <row r="3303" spans="1:5">
      <c r="A3303" s="127" t="str">
        <f t="shared" si="143"/>
        <v>라트비아446000</v>
      </c>
      <c r="B3303" s="127">
        <f t="shared" si="145"/>
        <v>446000</v>
      </c>
      <c r="C3303" s="127">
        <f t="shared" si="144"/>
        <v>14303000</v>
      </c>
      <c r="D3303" s="129">
        <f t="shared" si="142"/>
        <v>468300</v>
      </c>
      <c r="E3303" s="130" t="s">
        <v>6069</v>
      </c>
    </row>
    <row r="3304" spans="1:5">
      <c r="A3304" s="127" t="str">
        <f t="shared" si="143"/>
        <v>라트비아447000</v>
      </c>
      <c r="B3304" s="127">
        <f t="shared" si="145"/>
        <v>447000</v>
      </c>
      <c r="C3304" s="127">
        <f t="shared" si="144"/>
        <v>14335000</v>
      </c>
      <c r="D3304" s="129">
        <f t="shared" si="142"/>
        <v>469350</v>
      </c>
      <c r="E3304" s="130" t="s">
        <v>6069</v>
      </c>
    </row>
    <row r="3305" spans="1:5">
      <c r="A3305" s="127" t="str">
        <f t="shared" si="143"/>
        <v>라트비아448000</v>
      </c>
      <c r="B3305" s="127">
        <f t="shared" si="145"/>
        <v>448000</v>
      </c>
      <c r="C3305" s="127">
        <f t="shared" si="144"/>
        <v>14367000</v>
      </c>
      <c r="D3305" s="129">
        <f t="shared" si="142"/>
        <v>470400</v>
      </c>
      <c r="E3305" s="130" t="s">
        <v>6069</v>
      </c>
    </row>
    <row r="3306" spans="1:5">
      <c r="A3306" s="127" t="str">
        <f t="shared" si="143"/>
        <v>라트비아449000</v>
      </c>
      <c r="B3306" s="127">
        <f t="shared" si="145"/>
        <v>449000</v>
      </c>
      <c r="C3306" s="127">
        <f t="shared" si="144"/>
        <v>14399000</v>
      </c>
      <c r="D3306" s="129">
        <f t="shared" ref="D3306:D3369" si="146">SUM($G$2)*(B3306*0.001)</f>
        <v>471450</v>
      </c>
      <c r="E3306" s="130" t="s">
        <v>6069</v>
      </c>
    </row>
    <row r="3307" spans="1:5">
      <c r="A3307" s="127" t="str">
        <f>"루마니아"&amp;B3307</f>
        <v>루마니아1000</v>
      </c>
      <c r="B3307" s="127">
        <v>1000</v>
      </c>
      <c r="C3307" s="127">
        <v>63000</v>
      </c>
      <c r="D3307" s="129">
        <f t="shared" si="146"/>
        <v>1050</v>
      </c>
      <c r="E3307" s="130" t="s">
        <v>6069</v>
      </c>
    </row>
    <row r="3308" spans="1:5">
      <c r="A3308" s="127" t="str">
        <f t="shared" ref="A3308:A3371" si="147">"루마니아"&amp;B3308</f>
        <v>루마니아2000</v>
      </c>
      <c r="B3308" s="127">
        <f>B3307+1000</f>
        <v>2000</v>
      </c>
      <c r="C3308" s="127">
        <f>C3307+32000</f>
        <v>95000</v>
      </c>
      <c r="D3308" s="129">
        <f t="shared" si="146"/>
        <v>2100</v>
      </c>
      <c r="E3308" s="130" t="s">
        <v>6069</v>
      </c>
    </row>
    <row r="3309" spans="1:5">
      <c r="A3309" s="127" t="str">
        <f t="shared" si="147"/>
        <v>루마니아3000</v>
      </c>
      <c r="B3309" s="127">
        <f t="shared" ref="B3309:B3372" si="148">B3308+1000</f>
        <v>3000</v>
      </c>
      <c r="C3309" s="127">
        <f t="shared" ref="C3309:C3372" si="149">C3308+32000</f>
        <v>127000</v>
      </c>
      <c r="D3309" s="129">
        <f t="shared" si="146"/>
        <v>3150</v>
      </c>
      <c r="E3309" s="130" t="s">
        <v>6069</v>
      </c>
    </row>
    <row r="3310" spans="1:5">
      <c r="A3310" s="127" t="str">
        <f t="shared" si="147"/>
        <v>루마니아4000</v>
      </c>
      <c r="B3310" s="127">
        <f t="shared" si="148"/>
        <v>4000</v>
      </c>
      <c r="C3310" s="127">
        <f t="shared" si="149"/>
        <v>159000</v>
      </c>
      <c r="D3310" s="129">
        <f t="shared" si="146"/>
        <v>4200</v>
      </c>
      <c r="E3310" s="130" t="s">
        <v>6069</v>
      </c>
    </row>
    <row r="3311" spans="1:5">
      <c r="A3311" s="127" t="str">
        <f t="shared" si="147"/>
        <v>루마니아5000</v>
      </c>
      <c r="B3311" s="127">
        <f t="shared" si="148"/>
        <v>5000</v>
      </c>
      <c r="C3311" s="127">
        <f t="shared" si="149"/>
        <v>191000</v>
      </c>
      <c r="D3311" s="129">
        <f t="shared" si="146"/>
        <v>5250</v>
      </c>
      <c r="E3311" s="130" t="s">
        <v>6069</v>
      </c>
    </row>
    <row r="3312" spans="1:5">
      <c r="A3312" s="127" t="str">
        <f t="shared" si="147"/>
        <v>루마니아6000</v>
      </c>
      <c r="B3312" s="127">
        <f t="shared" si="148"/>
        <v>6000</v>
      </c>
      <c r="C3312" s="127">
        <f t="shared" si="149"/>
        <v>223000</v>
      </c>
      <c r="D3312" s="129">
        <f t="shared" si="146"/>
        <v>6300</v>
      </c>
      <c r="E3312" s="130" t="s">
        <v>6069</v>
      </c>
    </row>
    <row r="3313" spans="1:5">
      <c r="A3313" s="127" t="str">
        <f t="shared" si="147"/>
        <v>루마니아7000</v>
      </c>
      <c r="B3313" s="127">
        <f t="shared" si="148"/>
        <v>7000</v>
      </c>
      <c r="C3313" s="127">
        <f t="shared" si="149"/>
        <v>255000</v>
      </c>
      <c r="D3313" s="129">
        <f t="shared" si="146"/>
        <v>7350</v>
      </c>
      <c r="E3313" s="130" t="s">
        <v>6069</v>
      </c>
    </row>
    <row r="3314" spans="1:5">
      <c r="A3314" s="127" t="str">
        <f t="shared" si="147"/>
        <v>루마니아8000</v>
      </c>
      <c r="B3314" s="127">
        <f t="shared" si="148"/>
        <v>8000</v>
      </c>
      <c r="C3314" s="127">
        <f t="shared" si="149"/>
        <v>287000</v>
      </c>
      <c r="D3314" s="129">
        <f t="shared" si="146"/>
        <v>8400</v>
      </c>
      <c r="E3314" s="130" t="s">
        <v>6069</v>
      </c>
    </row>
    <row r="3315" spans="1:5">
      <c r="A3315" s="127" t="str">
        <f t="shared" si="147"/>
        <v>루마니아9000</v>
      </c>
      <c r="B3315" s="127">
        <f t="shared" si="148"/>
        <v>9000</v>
      </c>
      <c r="C3315" s="127">
        <f t="shared" si="149"/>
        <v>319000</v>
      </c>
      <c r="D3315" s="129">
        <f t="shared" si="146"/>
        <v>9450</v>
      </c>
      <c r="E3315" s="130" t="s">
        <v>6069</v>
      </c>
    </row>
    <row r="3316" spans="1:5">
      <c r="A3316" s="127" t="str">
        <f t="shared" si="147"/>
        <v>루마니아10000</v>
      </c>
      <c r="B3316" s="127">
        <f t="shared" si="148"/>
        <v>10000</v>
      </c>
      <c r="C3316" s="127">
        <f t="shared" si="149"/>
        <v>351000</v>
      </c>
      <c r="D3316" s="129">
        <f t="shared" si="146"/>
        <v>10500</v>
      </c>
      <c r="E3316" s="130" t="s">
        <v>6069</v>
      </c>
    </row>
    <row r="3317" spans="1:5">
      <c r="A3317" s="127" t="str">
        <f t="shared" si="147"/>
        <v>루마니아11000</v>
      </c>
      <c r="B3317" s="127">
        <f t="shared" si="148"/>
        <v>11000</v>
      </c>
      <c r="C3317" s="127">
        <f t="shared" si="149"/>
        <v>383000</v>
      </c>
      <c r="D3317" s="129">
        <f t="shared" si="146"/>
        <v>11550</v>
      </c>
      <c r="E3317" s="130" t="s">
        <v>6069</v>
      </c>
    </row>
    <row r="3318" spans="1:5">
      <c r="A3318" s="127" t="str">
        <f t="shared" si="147"/>
        <v>루마니아12000</v>
      </c>
      <c r="B3318" s="127">
        <f t="shared" si="148"/>
        <v>12000</v>
      </c>
      <c r="C3318" s="127">
        <f t="shared" si="149"/>
        <v>415000</v>
      </c>
      <c r="D3318" s="129">
        <f t="shared" si="146"/>
        <v>12600</v>
      </c>
      <c r="E3318" s="130" t="s">
        <v>6069</v>
      </c>
    </row>
    <row r="3319" spans="1:5">
      <c r="A3319" s="127" t="str">
        <f t="shared" si="147"/>
        <v>루마니아13000</v>
      </c>
      <c r="B3319" s="127">
        <f t="shared" si="148"/>
        <v>13000</v>
      </c>
      <c r="C3319" s="127">
        <f t="shared" si="149"/>
        <v>447000</v>
      </c>
      <c r="D3319" s="129">
        <f t="shared" si="146"/>
        <v>13650</v>
      </c>
      <c r="E3319" s="130" t="s">
        <v>6069</v>
      </c>
    </row>
    <row r="3320" spans="1:5">
      <c r="A3320" s="127" t="str">
        <f t="shared" si="147"/>
        <v>루마니아14000</v>
      </c>
      <c r="B3320" s="127">
        <f t="shared" si="148"/>
        <v>14000</v>
      </c>
      <c r="C3320" s="127">
        <f t="shared" si="149"/>
        <v>479000</v>
      </c>
      <c r="D3320" s="129">
        <f t="shared" si="146"/>
        <v>14700</v>
      </c>
      <c r="E3320" s="130" t="s">
        <v>6069</v>
      </c>
    </row>
    <row r="3321" spans="1:5">
      <c r="A3321" s="127" t="str">
        <f t="shared" si="147"/>
        <v>루마니아15000</v>
      </c>
      <c r="B3321" s="127">
        <f t="shared" si="148"/>
        <v>15000</v>
      </c>
      <c r="C3321" s="127">
        <f t="shared" si="149"/>
        <v>511000</v>
      </c>
      <c r="D3321" s="129">
        <f t="shared" si="146"/>
        <v>15750</v>
      </c>
      <c r="E3321" s="130" t="s">
        <v>6069</v>
      </c>
    </row>
    <row r="3322" spans="1:5">
      <c r="A3322" s="127" t="str">
        <f t="shared" si="147"/>
        <v>루마니아16000</v>
      </c>
      <c r="B3322" s="127">
        <f t="shared" si="148"/>
        <v>16000</v>
      </c>
      <c r="C3322" s="127">
        <f t="shared" si="149"/>
        <v>543000</v>
      </c>
      <c r="D3322" s="129">
        <f t="shared" si="146"/>
        <v>16800</v>
      </c>
      <c r="E3322" s="130" t="s">
        <v>6069</v>
      </c>
    </row>
    <row r="3323" spans="1:5">
      <c r="A3323" s="127" t="str">
        <f t="shared" si="147"/>
        <v>루마니아17000</v>
      </c>
      <c r="B3323" s="127">
        <f t="shared" si="148"/>
        <v>17000</v>
      </c>
      <c r="C3323" s="127">
        <f t="shared" si="149"/>
        <v>575000</v>
      </c>
      <c r="D3323" s="129">
        <f t="shared" si="146"/>
        <v>17850</v>
      </c>
      <c r="E3323" s="130" t="s">
        <v>6069</v>
      </c>
    </row>
    <row r="3324" spans="1:5">
      <c r="A3324" s="127" t="str">
        <f t="shared" si="147"/>
        <v>루마니아18000</v>
      </c>
      <c r="B3324" s="127">
        <f t="shared" si="148"/>
        <v>18000</v>
      </c>
      <c r="C3324" s="127">
        <f t="shared" si="149"/>
        <v>607000</v>
      </c>
      <c r="D3324" s="129">
        <f t="shared" si="146"/>
        <v>18900</v>
      </c>
      <c r="E3324" s="130" t="s">
        <v>6069</v>
      </c>
    </row>
    <row r="3325" spans="1:5">
      <c r="A3325" s="127" t="str">
        <f t="shared" si="147"/>
        <v>루마니아19000</v>
      </c>
      <c r="B3325" s="127">
        <f t="shared" si="148"/>
        <v>19000</v>
      </c>
      <c r="C3325" s="127">
        <f t="shared" si="149"/>
        <v>639000</v>
      </c>
      <c r="D3325" s="129">
        <f t="shared" si="146"/>
        <v>19950</v>
      </c>
      <c r="E3325" s="130" t="s">
        <v>6069</v>
      </c>
    </row>
    <row r="3326" spans="1:5">
      <c r="A3326" s="127" t="str">
        <f t="shared" si="147"/>
        <v>루마니아20000</v>
      </c>
      <c r="B3326" s="127">
        <f t="shared" si="148"/>
        <v>20000</v>
      </c>
      <c r="C3326" s="127">
        <f t="shared" si="149"/>
        <v>671000</v>
      </c>
      <c r="D3326" s="129">
        <f t="shared" si="146"/>
        <v>21000</v>
      </c>
      <c r="E3326" s="130" t="s">
        <v>6069</v>
      </c>
    </row>
    <row r="3327" spans="1:5">
      <c r="A3327" s="127" t="str">
        <f t="shared" si="147"/>
        <v>루마니아21000</v>
      </c>
      <c r="B3327" s="127">
        <f t="shared" si="148"/>
        <v>21000</v>
      </c>
      <c r="C3327" s="127">
        <f t="shared" si="149"/>
        <v>703000</v>
      </c>
      <c r="D3327" s="129">
        <f t="shared" si="146"/>
        <v>22050</v>
      </c>
      <c r="E3327" s="130" t="s">
        <v>6069</v>
      </c>
    </row>
    <row r="3328" spans="1:5">
      <c r="A3328" s="127" t="str">
        <f t="shared" si="147"/>
        <v>루마니아22000</v>
      </c>
      <c r="B3328" s="127">
        <f t="shared" si="148"/>
        <v>22000</v>
      </c>
      <c r="C3328" s="127">
        <f t="shared" si="149"/>
        <v>735000</v>
      </c>
      <c r="D3328" s="129">
        <f t="shared" si="146"/>
        <v>23100</v>
      </c>
      <c r="E3328" s="130" t="s">
        <v>6069</v>
      </c>
    </row>
    <row r="3329" spans="1:5">
      <c r="A3329" s="127" t="str">
        <f t="shared" si="147"/>
        <v>루마니아23000</v>
      </c>
      <c r="B3329" s="127">
        <f t="shared" si="148"/>
        <v>23000</v>
      </c>
      <c r="C3329" s="127">
        <f t="shared" si="149"/>
        <v>767000</v>
      </c>
      <c r="D3329" s="129">
        <f t="shared" si="146"/>
        <v>24150</v>
      </c>
      <c r="E3329" s="130" t="s">
        <v>6069</v>
      </c>
    </row>
    <row r="3330" spans="1:5">
      <c r="A3330" s="127" t="str">
        <f t="shared" si="147"/>
        <v>루마니아24000</v>
      </c>
      <c r="B3330" s="127">
        <f t="shared" si="148"/>
        <v>24000</v>
      </c>
      <c r="C3330" s="127">
        <f t="shared" si="149"/>
        <v>799000</v>
      </c>
      <c r="D3330" s="129">
        <f t="shared" si="146"/>
        <v>25200</v>
      </c>
      <c r="E3330" s="130" t="s">
        <v>6069</v>
      </c>
    </row>
    <row r="3331" spans="1:5">
      <c r="A3331" s="127" t="str">
        <f t="shared" si="147"/>
        <v>루마니아25000</v>
      </c>
      <c r="B3331" s="127">
        <f t="shared" si="148"/>
        <v>25000</v>
      </c>
      <c r="C3331" s="127">
        <f t="shared" si="149"/>
        <v>831000</v>
      </c>
      <c r="D3331" s="129">
        <f t="shared" si="146"/>
        <v>26250</v>
      </c>
      <c r="E3331" s="130" t="s">
        <v>6069</v>
      </c>
    </row>
    <row r="3332" spans="1:5">
      <c r="A3332" s="127" t="str">
        <f t="shared" si="147"/>
        <v>루마니아26000</v>
      </c>
      <c r="B3332" s="127">
        <f t="shared" si="148"/>
        <v>26000</v>
      </c>
      <c r="C3332" s="127">
        <f t="shared" si="149"/>
        <v>863000</v>
      </c>
      <c r="D3332" s="129">
        <f t="shared" si="146"/>
        <v>27300</v>
      </c>
      <c r="E3332" s="130" t="s">
        <v>6069</v>
      </c>
    </row>
    <row r="3333" spans="1:5">
      <c r="A3333" s="127" t="str">
        <f t="shared" si="147"/>
        <v>루마니아27000</v>
      </c>
      <c r="B3333" s="127">
        <f t="shared" si="148"/>
        <v>27000</v>
      </c>
      <c r="C3333" s="127">
        <f t="shared" si="149"/>
        <v>895000</v>
      </c>
      <c r="D3333" s="129">
        <f t="shared" si="146"/>
        <v>28350</v>
      </c>
      <c r="E3333" s="130" t="s">
        <v>6069</v>
      </c>
    </row>
    <row r="3334" spans="1:5">
      <c r="A3334" s="127" t="str">
        <f t="shared" si="147"/>
        <v>루마니아28000</v>
      </c>
      <c r="B3334" s="127">
        <f t="shared" si="148"/>
        <v>28000</v>
      </c>
      <c r="C3334" s="127">
        <f t="shared" si="149"/>
        <v>927000</v>
      </c>
      <c r="D3334" s="129">
        <f t="shared" si="146"/>
        <v>29400</v>
      </c>
      <c r="E3334" s="130" t="s">
        <v>6069</v>
      </c>
    </row>
    <row r="3335" spans="1:5">
      <c r="A3335" s="127" t="str">
        <f t="shared" si="147"/>
        <v>루마니아29000</v>
      </c>
      <c r="B3335" s="127">
        <f t="shared" si="148"/>
        <v>29000</v>
      </c>
      <c r="C3335" s="127">
        <f t="shared" si="149"/>
        <v>959000</v>
      </c>
      <c r="D3335" s="129">
        <f t="shared" si="146"/>
        <v>30450</v>
      </c>
      <c r="E3335" s="130" t="s">
        <v>6069</v>
      </c>
    </row>
    <row r="3336" spans="1:5">
      <c r="A3336" s="127" t="str">
        <f t="shared" si="147"/>
        <v>루마니아30000</v>
      </c>
      <c r="B3336" s="127">
        <f t="shared" si="148"/>
        <v>30000</v>
      </c>
      <c r="C3336" s="127">
        <f t="shared" si="149"/>
        <v>991000</v>
      </c>
      <c r="D3336" s="129">
        <f t="shared" si="146"/>
        <v>31500</v>
      </c>
      <c r="E3336" s="130" t="s">
        <v>6069</v>
      </c>
    </row>
    <row r="3337" spans="1:5">
      <c r="A3337" s="127" t="str">
        <f t="shared" si="147"/>
        <v>루마니아31000</v>
      </c>
      <c r="B3337" s="127">
        <f t="shared" si="148"/>
        <v>31000</v>
      </c>
      <c r="C3337" s="127">
        <f t="shared" si="149"/>
        <v>1023000</v>
      </c>
      <c r="D3337" s="129">
        <f t="shared" si="146"/>
        <v>32550</v>
      </c>
      <c r="E3337" s="130" t="s">
        <v>6069</v>
      </c>
    </row>
    <row r="3338" spans="1:5">
      <c r="A3338" s="127" t="str">
        <f t="shared" si="147"/>
        <v>루마니아32000</v>
      </c>
      <c r="B3338" s="127">
        <f t="shared" si="148"/>
        <v>32000</v>
      </c>
      <c r="C3338" s="127">
        <f t="shared" si="149"/>
        <v>1055000</v>
      </c>
      <c r="D3338" s="129">
        <f t="shared" si="146"/>
        <v>33600</v>
      </c>
      <c r="E3338" s="130" t="s">
        <v>6069</v>
      </c>
    </row>
    <row r="3339" spans="1:5">
      <c r="A3339" s="127" t="str">
        <f t="shared" si="147"/>
        <v>루마니아33000</v>
      </c>
      <c r="B3339" s="127">
        <f t="shared" si="148"/>
        <v>33000</v>
      </c>
      <c r="C3339" s="127">
        <f t="shared" si="149"/>
        <v>1087000</v>
      </c>
      <c r="D3339" s="129">
        <f t="shared" si="146"/>
        <v>34650</v>
      </c>
      <c r="E3339" s="130" t="s">
        <v>6069</v>
      </c>
    </row>
    <row r="3340" spans="1:5">
      <c r="A3340" s="127" t="str">
        <f t="shared" si="147"/>
        <v>루마니아34000</v>
      </c>
      <c r="B3340" s="127">
        <f t="shared" si="148"/>
        <v>34000</v>
      </c>
      <c r="C3340" s="127">
        <f t="shared" si="149"/>
        <v>1119000</v>
      </c>
      <c r="D3340" s="129">
        <f t="shared" si="146"/>
        <v>35700</v>
      </c>
      <c r="E3340" s="130" t="s">
        <v>6069</v>
      </c>
    </row>
    <row r="3341" spans="1:5">
      <c r="A3341" s="127" t="str">
        <f t="shared" si="147"/>
        <v>루마니아35000</v>
      </c>
      <c r="B3341" s="127">
        <f t="shared" si="148"/>
        <v>35000</v>
      </c>
      <c r="C3341" s="127">
        <f t="shared" si="149"/>
        <v>1151000</v>
      </c>
      <c r="D3341" s="129">
        <f t="shared" si="146"/>
        <v>36750</v>
      </c>
      <c r="E3341" s="130" t="s">
        <v>6069</v>
      </c>
    </row>
    <row r="3342" spans="1:5">
      <c r="A3342" s="127" t="str">
        <f t="shared" si="147"/>
        <v>루마니아36000</v>
      </c>
      <c r="B3342" s="127">
        <f t="shared" si="148"/>
        <v>36000</v>
      </c>
      <c r="C3342" s="127">
        <f t="shared" si="149"/>
        <v>1183000</v>
      </c>
      <c r="D3342" s="129">
        <f t="shared" si="146"/>
        <v>37800</v>
      </c>
      <c r="E3342" s="130" t="s">
        <v>6069</v>
      </c>
    </row>
    <row r="3343" spans="1:5">
      <c r="A3343" s="127" t="str">
        <f t="shared" si="147"/>
        <v>루마니아37000</v>
      </c>
      <c r="B3343" s="127">
        <f t="shared" si="148"/>
        <v>37000</v>
      </c>
      <c r="C3343" s="127">
        <f t="shared" si="149"/>
        <v>1215000</v>
      </c>
      <c r="D3343" s="129">
        <f t="shared" si="146"/>
        <v>38850</v>
      </c>
      <c r="E3343" s="130" t="s">
        <v>6069</v>
      </c>
    </row>
    <row r="3344" spans="1:5">
      <c r="A3344" s="127" t="str">
        <f t="shared" si="147"/>
        <v>루마니아38000</v>
      </c>
      <c r="B3344" s="127">
        <f t="shared" si="148"/>
        <v>38000</v>
      </c>
      <c r="C3344" s="127">
        <f t="shared" si="149"/>
        <v>1247000</v>
      </c>
      <c r="D3344" s="129">
        <f t="shared" si="146"/>
        <v>39900</v>
      </c>
      <c r="E3344" s="130" t="s">
        <v>6069</v>
      </c>
    </row>
    <row r="3345" spans="1:5">
      <c r="A3345" s="127" t="str">
        <f t="shared" si="147"/>
        <v>루마니아39000</v>
      </c>
      <c r="B3345" s="127">
        <f t="shared" si="148"/>
        <v>39000</v>
      </c>
      <c r="C3345" s="127">
        <f t="shared" si="149"/>
        <v>1279000</v>
      </c>
      <c r="D3345" s="129">
        <f t="shared" si="146"/>
        <v>40950</v>
      </c>
      <c r="E3345" s="130" t="s">
        <v>6069</v>
      </c>
    </row>
    <row r="3346" spans="1:5">
      <c r="A3346" s="127" t="str">
        <f t="shared" si="147"/>
        <v>루마니아40000</v>
      </c>
      <c r="B3346" s="127">
        <f t="shared" si="148"/>
        <v>40000</v>
      </c>
      <c r="C3346" s="127">
        <f t="shared" si="149"/>
        <v>1311000</v>
      </c>
      <c r="D3346" s="129">
        <f t="shared" si="146"/>
        <v>42000</v>
      </c>
      <c r="E3346" s="130" t="s">
        <v>6069</v>
      </c>
    </row>
    <row r="3347" spans="1:5">
      <c r="A3347" s="127" t="str">
        <f t="shared" si="147"/>
        <v>루마니아41000</v>
      </c>
      <c r="B3347" s="127">
        <f t="shared" si="148"/>
        <v>41000</v>
      </c>
      <c r="C3347" s="127">
        <f t="shared" si="149"/>
        <v>1343000</v>
      </c>
      <c r="D3347" s="129">
        <f t="shared" si="146"/>
        <v>43050</v>
      </c>
      <c r="E3347" s="130" t="s">
        <v>6069</v>
      </c>
    </row>
    <row r="3348" spans="1:5">
      <c r="A3348" s="127" t="str">
        <f t="shared" si="147"/>
        <v>루마니아42000</v>
      </c>
      <c r="B3348" s="127">
        <f t="shared" si="148"/>
        <v>42000</v>
      </c>
      <c r="C3348" s="127">
        <f t="shared" si="149"/>
        <v>1375000</v>
      </c>
      <c r="D3348" s="129">
        <f t="shared" si="146"/>
        <v>44100</v>
      </c>
      <c r="E3348" s="130" t="s">
        <v>6069</v>
      </c>
    </row>
    <row r="3349" spans="1:5">
      <c r="A3349" s="127" t="str">
        <f t="shared" si="147"/>
        <v>루마니아43000</v>
      </c>
      <c r="B3349" s="127">
        <f t="shared" si="148"/>
        <v>43000</v>
      </c>
      <c r="C3349" s="127">
        <f t="shared" si="149"/>
        <v>1407000</v>
      </c>
      <c r="D3349" s="129">
        <f t="shared" si="146"/>
        <v>45150</v>
      </c>
      <c r="E3349" s="130" t="s">
        <v>6069</v>
      </c>
    </row>
    <row r="3350" spans="1:5">
      <c r="A3350" s="127" t="str">
        <f t="shared" si="147"/>
        <v>루마니아44000</v>
      </c>
      <c r="B3350" s="127">
        <f t="shared" si="148"/>
        <v>44000</v>
      </c>
      <c r="C3350" s="127">
        <f t="shared" si="149"/>
        <v>1439000</v>
      </c>
      <c r="D3350" s="129">
        <f t="shared" si="146"/>
        <v>46200</v>
      </c>
      <c r="E3350" s="130" t="s">
        <v>6069</v>
      </c>
    </row>
    <row r="3351" spans="1:5">
      <c r="A3351" s="127" t="str">
        <f t="shared" si="147"/>
        <v>루마니아45000</v>
      </c>
      <c r="B3351" s="127">
        <f t="shared" si="148"/>
        <v>45000</v>
      </c>
      <c r="C3351" s="127">
        <f t="shared" si="149"/>
        <v>1471000</v>
      </c>
      <c r="D3351" s="129">
        <f t="shared" si="146"/>
        <v>47250</v>
      </c>
      <c r="E3351" s="130" t="s">
        <v>6069</v>
      </c>
    </row>
    <row r="3352" spans="1:5">
      <c r="A3352" s="127" t="str">
        <f t="shared" si="147"/>
        <v>루마니아46000</v>
      </c>
      <c r="B3352" s="127">
        <f t="shared" si="148"/>
        <v>46000</v>
      </c>
      <c r="C3352" s="127">
        <f t="shared" si="149"/>
        <v>1503000</v>
      </c>
      <c r="D3352" s="129">
        <f t="shared" si="146"/>
        <v>48300</v>
      </c>
      <c r="E3352" s="130" t="s">
        <v>6069</v>
      </c>
    </row>
    <row r="3353" spans="1:5">
      <c r="A3353" s="127" t="str">
        <f t="shared" si="147"/>
        <v>루마니아47000</v>
      </c>
      <c r="B3353" s="127">
        <f t="shared" si="148"/>
        <v>47000</v>
      </c>
      <c r="C3353" s="127">
        <f t="shared" si="149"/>
        <v>1535000</v>
      </c>
      <c r="D3353" s="129">
        <f t="shared" si="146"/>
        <v>49350</v>
      </c>
      <c r="E3353" s="130" t="s">
        <v>6069</v>
      </c>
    </row>
    <row r="3354" spans="1:5">
      <c r="A3354" s="127" t="str">
        <f t="shared" si="147"/>
        <v>루마니아48000</v>
      </c>
      <c r="B3354" s="127">
        <f t="shared" si="148"/>
        <v>48000</v>
      </c>
      <c r="C3354" s="127">
        <f t="shared" si="149"/>
        <v>1567000</v>
      </c>
      <c r="D3354" s="129">
        <f t="shared" si="146"/>
        <v>50400</v>
      </c>
      <c r="E3354" s="130" t="s">
        <v>6069</v>
      </c>
    </row>
    <row r="3355" spans="1:5">
      <c r="A3355" s="127" t="str">
        <f t="shared" si="147"/>
        <v>루마니아49000</v>
      </c>
      <c r="B3355" s="127">
        <f t="shared" si="148"/>
        <v>49000</v>
      </c>
      <c r="C3355" s="127">
        <f t="shared" si="149"/>
        <v>1599000</v>
      </c>
      <c r="D3355" s="129">
        <f t="shared" si="146"/>
        <v>51450</v>
      </c>
      <c r="E3355" s="130" t="s">
        <v>6069</v>
      </c>
    </row>
    <row r="3356" spans="1:5">
      <c r="A3356" s="127" t="str">
        <f t="shared" si="147"/>
        <v>루마니아50000</v>
      </c>
      <c r="B3356" s="127">
        <f t="shared" si="148"/>
        <v>50000</v>
      </c>
      <c r="C3356" s="127">
        <f t="shared" si="149"/>
        <v>1631000</v>
      </c>
      <c r="D3356" s="129">
        <f t="shared" si="146"/>
        <v>52500</v>
      </c>
      <c r="E3356" s="130" t="s">
        <v>6069</v>
      </c>
    </row>
    <row r="3357" spans="1:5">
      <c r="A3357" s="127" t="str">
        <f t="shared" si="147"/>
        <v>루마니아51000</v>
      </c>
      <c r="B3357" s="127">
        <f t="shared" si="148"/>
        <v>51000</v>
      </c>
      <c r="C3357" s="127">
        <f t="shared" si="149"/>
        <v>1663000</v>
      </c>
      <c r="D3357" s="129">
        <f t="shared" si="146"/>
        <v>53550</v>
      </c>
      <c r="E3357" s="130" t="s">
        <v>6069</v>
      </c>
    </row>
    <row r="3358" spans="1:5">
      <c r="A3358" s="127" t="str">
        <f t="shared" si="147"/>
        <v>루마니아52000</v>
      </c>
      <c r="B3358" s="127">
        <f t="shared" si="148"/>
        <v>52000</v>
      </c>
      <c r="C3358" s="127">
        <f t="shared" si="149"/>
        <v>1695000</v>
      </c>
      <c r="D3358" s="129">
        <f t="shared" si="146"/>
        <v>54600</v>
      </c>
      <c r="E3358" s="130" t="s">
        <v>6069</v>
      </c>
    </row>
    <row r="3359" spans="1:5">
      <c r="A3359" s="127" t="str">
        <f t="shared" si="147"/>
        <v>루마니아53000</v>
      </c>
      <c r="B3359" s="127">
        <f t="shared" si="148"/>
        <v>53000</v>
      </c>
      <c r="C3359" s="127">
        <f t="shared" si="149"/>
        <v>1727000</v>
      </c>
      <c r="D3359" s="129">
        <f t="shared" si="146"/>
        <v>55650</v>
      </c>
      <c r="E3359" s="130" t="s">
        <v>6069</v>
      </c>
    </row>
    <row r="3360" spans="1:5">
      <c r="A3360" s="127" t="str">
        <f t="shared" si="147"/>
        <v>루마니아54000</v>
      </c>
      <c r="B3360" s="127">
        <f t="shared" si="148"/>
        <v>54000</v>
      </c>
      <c r="C3360" s="127">
        <f t="shared" si="149"/>
        <v>1759000</v>
      </c>
      <c r="D3360" s="129">
        <f t="shared" si="146"/>
        <v>56700</v>
      </c>
      <c r="E3360" s="130" t="s">
        <v>6069</v>
      </c>
    </row>
    <row r="3361" spans="1:5">
      <c r="A3361" s="127" t="str">
        <f t="shared" si="147"/>
        <v>루마니아55000</v>
      </c>
      <c r="B3361" s="127">
        <f t="shared" si="148"/>
        <v>55000</v>
      </c>
      <c r="C3361" s="127">
        <f t="shared" si="149"/>
        <v>1791000</v>
      </c>
      <c r="D3361" s="129">
        <f t="shared" si="146"/>
        <v>57750</v>
      </c>
      <c r="E3361" s="130" t="s">
        <v>6069</v>
      </c>
    </row>
    <row r="3362" spans="1:5">
      <c r="A3362" s="127" t="str">
        <f t="shared" si="147"/>
        <v>루마니아56000</v>
      </c>
      <c r="B3362" s="127">
        <f t="shared" si="148"/>
        <v>56000</v>
      </c>
      <c r="C3362" s="127">
        <f t="shared" si="149"/>
        <v>1823000</v>
      </c>
      <c r="D3362" s="129">
        <f t="shared" si="146"/>
        <v>58800</v>
      </c>
      <c r="E3362" s="130" t="s">
        <v>6069</v>
      </c>
    </row>
    <row r="3363" spans="1:5">
      <c r="A3363" s="127" t="str">
        <f t="shared" si="147"/>
        <v>루마니아57000</v>
      </c>
      <c r="B3363" s="127">
        <f t="shared" si="148"/>
        <v>57000</v>
      </c>
      <c r="C3363" s="127">
        <f t="shared" si="149"/>
        <v>1855000</v>
      </c>
      <c r="D3363" s="129">
        <f t="shared" si="146"/>
        <v>59850</v>
      </c>
      <c r="E3363" s="130" t="s">
        <v>6069</v>
      </c>
    </row>
    <row r="3364" spans="1:5">
      <c r="A3364" s="127" t="str">
        <f t="shared" si="147"/>
        <v>루마니아58000</v>
      </c>
      <c r="B3364" s="127">
        <f t="shared" si="148"/>
        <v>58000</v>
      </c>
      <c r="C3364" s="127">
        <f t="shared" si="149"/>
        <v>1887000</v>
      </c>
      <c r="D3364" s="129">
        <f t="shared" si="146"/>
        <v>60900</v>
      </c>
      <c r="E3364" s="130" t="s">
        <v>6069</v>
      </c>
    </row>
    <row r="3365" spans="1:5">
      <c r="A3365" s="127" t="str">
        <f t="shared" si="147"/>
        <v>루마니아59000</v>
      </c>
      <c r="B3365" s="127">
        <f t="shared" si="148"/>
        <v>59000</v>
      </c>
      <c r="C3365" s="127">
        <f t="shared" si="149"/>
        <v>1919000</v>
      </c>
      <c r="D3365" s="129">
        <f t="shared" si="146"/>
        <v>61950</v>
      </c>
      <c r="E3365" s="130" t="s">
        <v>6069</v>
      </c>
    </row>
    <row r="3366" spans="1:5">
      <c r="A3366" s="127" t="str">
        <f t="shared" si="147"/>
        <v>루마니아60000</v>
      </c>
      <c r="B3366" s="127">
        <f t="shared" si="148"/>
        <v>60000</v>
      </c>
      <c r="C3366" s="127">
        <f t="shared" si="149"/>
        <v>1951000</v>
      </c>
      <c r="D3366" s="129">
        <f t="shared" si="146"/>
        <v>63000</v>
      </c>
      <c r="E3366" s="130" t="s">
        <v>6069</v>
      </c>
    </row>
    <row r="3367" spans="1:5">
      <c r="A3367" s="127" t="str">
        <f t="shared" si="147"/>
        <v>루마니아61000</v>
      </c>
      <c r="B3367" s="127">
        <f t="shared" si="148"/>
        <v>61000</v>
      </c>
      <c r="C3367" s="127">
        <f t="shared" si="149"/>
        <v>1983000</v>
      </c>
      <c r="D3367" s="129">
        <f t="shared" si="146"/>
        <v>64050</v>
      </c>
      <c r="E3367" s="130" t="s">
        <v>6069</v>
      </c>
    </row>
    <row r="3368" spans="1:5">
      <c r="A3368" s="127" t="str">
        <f t="shared" si="147"/>
        <v>루마니아62000</v>
      </c>
      <c r="B3368" s="127">
        <f t="shared" si="148"/>
        <v>62000</v>
      </c>
      <c r="C3368" s="127">
        <f t="shared" si="149"/>
        <v>2015000</v>
      </c>
      <c r="D3368" s="129">
        <f t="shared" si="146"/>
        <v>65100</v>
      </c>
      <c r="E3368" s="130" t="s">
        <v>6069</v>
      </c>
    </row>
    <row r="3369" spans="1:5">
      <c r="A3369" s="127" t="str">
        <f t="shared" si="147"/>
        <v>루마니아63000</v>
      </c>
      <c r="B3369" s="127">
        <f t="shared" si="148"/>
        <v>63000</v>
      </c>
      <c r="C3369" s="127">
        <f t="shared" si="149"/>
        <v>2047000</v>
      </c>
      <c r="D3369" s="129">
        <f t="shared" si="146"/>
        <v>66150</v>
      </c>
      <c r="E3369" s="130" t="s">
        <v>6069</v>
      </c>
    </row>
    <row r="3370" spans="1:5">
      <c r="A3370" s="127" t="str">
        <f t="shared" si="147"/>
        <v>루마니아64000</v>
      </c>
      <c r="B3370" s="127">
        <f t="shared" si="148"/>
        <v>64000</v>
      </c>
      <c r="C3370" s="127">
        <f t="shared" si="149"/>
        <v>2079000</v>
      </c>
      <c r="D3370" s="129">
        <f t="shared" ref="D3370:D3433" si="150">SUM($G$2)*(B3370*0.001)</f>
        <v>67200</v>
      </c>
      <c r="E3370" s="130" t="s">
        <v>6069</v>
      </c>
    </row>
    <row r="3371" spans="1:5">
      <c r="A3371" s="127" t="str">
        <f t="shared" si="147"/>
        <v>루마니아65000</v>
      </c>
      <c r="B3371" s="127">
        <f t="shared" si="148"/>
        <v>65000</v>
      </c>
      <c r="C3371" s="127">
        <f t="shared" si="149"/>
        <v>2111000</v>
      </c>
      <c r="D3371" s="129">
        <f t="shared" si="150"/>
        <v>68250</v>
      </c>
      <c r="E3371" s="130" t="s">
        <v>6069</v>
      </c>
    </row>
    <row r="3372" spans="1:5">
      <c r="A3372" s="127" t="str">
        <f t="shared" ref="A3372:A3435" si="151">"루마니아"&amp;B3372</f>
        <v>루마니아66000</v>
      </c>
      <c r="B3372" s="127">
        <f t="shared" si="148"/>
        <v>66000</v>
      </c>
      <c r="C3372" s="127">
        <f t="shared" si="149"/>
        <v>2143000</v>
      </c>
      <c r="D3372" s="129">
        <f t="shared" si="150"/>
        <v>69300</v>
      </c>
      <c r="E3372" s="130" t="s">
        <v>6069</v>
      </c>
    </row>
    <row r="3373" spans="1:5">
      <c r="A3373" s="127" t="str">
        <f t="shared" si="151"/>
        <v>루마니아67000</v>
      </c>
      <c r="B3373" s="127">
        <f t="shared" ref="B3373:B3436" si="152">B3372+1000</f>
        <v>67000</v>
      </c>
      <c r="C3373" s="127">
        <f t="shared" ref="C3373:C3436" si="153">C3372+32000</f>
        <v>2175000</v>
      </c>
      <c r="D3373" s="129">
        <f t="shared" si="150"/>
        <v>70350</v>
      </c>
      <c r="E3373" s="130" t="s">
        <v>6069</v>
      </c>
    </row>
    <row r="3374" spans="1:5">
      <c r="A3374" s="127" t="str">
        <f t="shared" si="151"/>
        <v>루마니아68000</v>
      </c>
      <c r="B3374" s="127">
        <f t="shared" si="152"/>
        <v>68000</v>
      </c>
      <c r="C3374" s="127">
        <f t="shared" si="153"/>
        <v>2207000</v>
      </c>
      <c r="D3374" s="129">
        <f t="shared" si="150"/>
        <v>71400</v>
      </c>
      <c r="E3374" s="130" t="s">
        <v>6069</v>
      </c>
    </row>
    <row r="3375" spans="1:5">
      <c r="A3375" s="127" t="str">
        <f t="shared" si="151"/>
        <v>루마니아69000</v>
      </c>
      <c r="B3375" s="127">
        <f t="shared" si="152"/>
        <v>69000</v>
      </c>
      <c r="C3375" s="127">
        <f t="shared" si="153"/>
        <v>2239000</v>
      </c>
      <c r="D3375" s="129">
        <f t="shared" si="150"/>
        <v>72450</v>
      </c>
      <c r="E3375" s="130" t="s">
        <v>6069</v>
      </c>
    </row>
    <row r="3376" spans="1:5">
      <c r="A3376" s="127" t="str">
        <f t="shared" si="151"/>
        <v>루마니아70000</v>
      </c>
      <c r="B3376" s="127">
        <f t="shared" si="152"/>
        <v>70000</v>
      </c>
      <c r="C3376" s="127">
        <f t="shared" si="153"/>
        <v>2271000</v>
      </c>
      <c r="D3376" s="129">
        <f t="shared" si="150"/>
        <v>73500</v>
      </c>
      <c r="E3376" s="130" t="s">
        <v>6069</v>
      </c>
    </row>
    <row r="3377" spans="1:5">
      <c r="A3377" s="127" t="str">
        <f t="shared" si="151"/>
        <v>루마니아71000</v>
      </c>
      <c r="B3377" s="127">
        <f t="shared" si="152"/>
        <v>71000</v>
      </c>
      <c r="C3377" s="127">
        <f t="shared" si="153"/>
        <v>2303000</v>
      </c>
      <c r="D3377" s="129">
        <f t="shared" si="150"/>
        <v>74550</v>
      </c>
      <c r="E3377" s="130" t="s">
        <v>6069</v>
      </c>
    </row>
    <row r="3378" spans="1:5">
      <c r="A3378" s="127" t="str">
        <f t="shared" si="151"/>
        <v>루마니아72000</v>
      </c>
      <c r="B3378" s="127">
        <f t="shared" si="152"/>
        <v>72000</v>
      </c>
      <c r="C3378" s="127">
        <f t="shared" si="153"/>
        <v>2335000</v>
      </c>
      <c r="D3378" s="129">
        <f t="shared" si="150"/>
        <v>75600</v>
      </c>
      <c r="E3378" s="130" t="s">
        <v>6069</v>
      </c>
    </row>
    <row r="3379" spans="1:5">
      <c r="A3379" s="127" t="str">
        <f t="shared" si="151"/>
        <v>루마니아73000</v>
      </c>
      <c r="B3379" s="127">
        <f t="shared" si="152"/>
        <v>73000</v>
      </c>
      <c r="C3379" s="127">
        <f t="shared" si="153"/>
        <v>2367000</v>
      </c>
      <c r="D3379" s="129">
        <f t="shared" si="150"/>
        <v>76650</v>
      </c>
      <c r="E3379" s="130" t="s">
        <v>6069</v>
      </c>
    </row>
    <row r="3380" spans="1:5">
      <c r="A3380" s="127" t="str">
        <f t="shared" si="151"/>
        <v>루마니아74000</v>
      </c>
      <c r="B3380" s="127">
        <f t="shared" si="152"/>
        <v>74000</v>
      </c>
      <c r="C3380" s="127">
        <f t="shared" si="153"/>
        <v>2399000</v>
      </c>
      <c r="D3380" s="129">
        <f t="shared" si="150"/>
        <v>77700</v>
      </c>
      <c r="E3380" s="130" t="s">
        <v>6069</v>
      </c>
    </row>
    <row r="3381" spans="1:5">
      <c r="A3381" s="127" t="str">
        <f t="shared" si="151"/>
        <v>루마니아75000</v>
      </c>
      <c r="B3381" s="127">
        <f t="shared" si="152"/>
        <v>75000</v>
      </c>
      <c r="C3381" s="127">
        <f t="shared" si="153"/>
        <v>2431000</v>
      </c>
      <c r="D3381" s="129">
        <f t="shared" si="150"/>
        <v>78750</v>
      </c>
      <c r="E3381" s="130" t="s">
        <v>6069</v>
      </c>
    </row>
    <row r="3382" spans="1:5">
      <c r="A3382" s="127" t="str">
        <f t="shared" si="151"/>
        <v>루마니아76000</v>
      </c>
      <c r="B3382" s="127">
        <f t="shared" si="152"/>
        <v>76000</v>
      </c>
      <c r="C3382" s="127">
        <f t="shared" si="153"/>
        <v>2463000</v>
      </c>
      <c r="D3382" s="129">
        <f t="shared" si="150"/>
        <v>79800</v>
      </c>
      <c r="E3382" s="130" t="s">
        <v>6069</v>
      </c>
    </row>
    <row r="3383" spans="1:5">
      <c r="A3383" s="127" t="str">
        <f t="shared" si="151"/>
        <v>루마니아77000</v>
      </c>
      <c r="B3383" s="127">
        <f t="shared" si="152"/>
        <v>77000</v>
      </c>
      <c r="C3383" s="127">
        <f t="shared" si="153"/>
        <v>2495000</v>
      </c>
      <c r="D3383" s="129">
        <f t="shared" si="150"/>
        <v>80850</v>
      </c>
      <c r="E3383" s="130" t="s">
        <v>6069</v>
      </c>
    </row>
    <row r="3384" spans="1:5">
      <c r="A3384" s="127" t="str">
        <f t="shared" si="151"/>
        <v>루마니아78000</v>
      </c>
      <c r="B3384" s="127">
        <f t="shared" si="152"/>
        <v>78000</v>
      </c>
      <c r="C3384" s="127">
        <f t="shared" si="153"/>
        <v>2527000</v>
      </c>
      <c r="D3384" s="129">
        <f t="shared" si="150"/>
        <v>81900</v>
      </c>
      <c r="E3384" s="130" t="s">
        <v>6069</v>
      </c>
    </row>
    <row r="3385" spans="1:5">
      <c r="A3385" s="127" t="str">
        <f t="shared" si="151"/>
        <v>루마니아79000</v>
      </c>
      <c r="B3385" s="127">
        <f t="shared" si="152"/>
        <v>79000</v>
      </c>
      <c r="C3385" s="127">
        <f t="shared" si="153"/>
        <v>2559000</v>
      </c>
      <c r="D3385" s="129">
        <f t="shared" si="150"/>
        <v>82950</v>
      </c>
      <c r="E3385" s="130" t="s">
        <v>6069</v>
      </c>
    </row>
    <row r="3386" spans="1:5">
      <c r="A3386" s="127" t="str">
        <f t="shared" si="151"/>
        <v>루마니아80000</v>
      </c>
      <c r="B3386" s="127">
        <f t="shared" si="152"/>
        <v>80000</v>
      </c>
      <c r="C3386" s="127">
        <f t="shared" si="153"/>
        <v>2591000</v>
      </c>
      <c r="D3386" s="129">
        <f t="shared" si="150"/>
        <v>84000</v>
      </c>
      <c r="E3386" s="130" t="s">
        <v>6069</v>
      </c>
    </row>
    <row r="3387" spans="1:5">
      <c r="A3387" s="127" t="str">
        <f t="shared" si="151"/>
        <v>루마니아81000</v>
      </c>
      <c r="B3387" s="127">
        <f t="shared" si="152"/>
        <v>81000</v>
      </c>
      <c r="C3387" s="127">
        <f t="shared" si="153"/>
        <v>2623000</v>
      </c>
      <c r="D3387" s="129">
        <f t="shared" si="150"/>
        <v>85050</v>
      </c>
      <c r="E3387" s="130" t="s">
        <v>6069</v>
      </c>
    </row>
    <row r="3388" spans="1:5">
      <c r="A3388" s="127" t="str">
        <f t="shared" si="151"/>
        <v>루마니아82000</v>
      </c>
      <c r="B3388" s="127">
        <f t="shared" si="152"/>
        <v>82000</v>
      </c>
      <c r="C3388" s="127">
        <f t="shared" si="153"/>
        <v>2655000</v>
      </c>
      <c r="D3388" s="129">
        <f t="shared" si="150"/>
        <v>86100</v>
      </c>
      <c r="E3388" s="130" t="s">
        <v>6069</v>
      </c>
    </row>
    <row r="3389" spans="1:5">
      <c r="A3389" s="127" t="str">
        <f t="shared" si="151"/>
        <v>루마니아83000</v>
      </c>
      <c r="B3389" s="127">
        <f t="shared" si="152"/>
        <v>83000</v>
      </c>
      <c r="C3389" s="127">
        <f t="shared" si="153"/>
        <v>2687000</v>
      </c>
      <c r="D3389" s="129">
        <f t="shared" si="150"/>
        <v>87150</v>
      </c>
      <c r="E3389" s="130" t="s">
        <v>6069</v>
      </c>
    </row>
    <row r="3390" spans="1:5">
      <c r="A3390" s="127" t="str">
        <f t="shared" si="151"/>
        <v>루마니아84000</v>
      </c>
      <c r="B3390" s="127">
        <f t="shared" si="152"/>
        <v>84000</v>
      </c>
      <c r="C3390" s="127">
        <f t="shared" si="153"/>
        <v>2719000</v>
      </c>
      <c r="D3390" s="129">
        <f t="shared" si="150"/>
        <v>88200</v>
      </c>
      <c r="E3390" s="130" t="s">
        <v>6069</v>
      </c>
    </row>
    <row r="3391" spans="1:5">
      <c r="A3391" s="127" t="str">
        <f t="shared" si="151"/>
        <v>루마니아85000</v>
      </c>
      <c r="B3391" s="127">
        <f t="shared" si="152"/>
        <v>85000</v>
      </c>
      <c r="C3391" s="127">
        <f t="shared" si="153"/>
        <v>2751000</v>
      </c>
      <c r="D3391" s="129">
        <f t="shared" si="150"/>
        <v>89250</v>
      </c>
      <c r="E3391" s="130" t="s">
        <v>6069</v>
      </c>
    </row>
    <row r="3392" spans="1:5">
      <c r="A3392" s="127" t="str">
        <f t="shared" si="151"/>
        <v>루마니아86000</v>
      </c>
      <c r="B3392" s="127">
        <f t="shared" si="152"/>
        <v>86000</v>
      </c>
      <c r="C3392" s="127">
        <f t="shared" si="153"/>
        <v>2783000</v>
      </c>
      <c r="D3392" s="129">
        <f t="shared" si="150"/>
        <v>90300</v>
      </c>
      <c r="E3392" s="130" t="s">
        <v>6069</v>
      </c>
    </row>
    <row r="3393" spans="1:5">
      <c r="A3393" s="127" t="str">
        <f t="shared" si="151"/>
        <v>루마니아87000</v>
      </c>
      <c r="B3393" s="127">
        <f t="shared" si="152"/>
        <v>87000</v>
      </c>
      <c r="C3393" s="127">
        <f t="shared" si="153"/>
        <v>2815000</v>
      </c>
      <c r="D3393" s="129">
        <f t="shared" si="150"/>
        <v>91350</v>
      </c>
      <c r="E3393" s="130" t="s">
        <v>6069</v>
      </c>
    </row>
    <row r="3394" spans="1:5">
      <c r="A3394" s="127" t="str">
        <f t="shared" si="151"/>
        <v>루마니아88000</v>
      </c>
      <c r="B3394" s="127">
        <f t="shared" si="152"/>
        <v>88000</v>
      </c>
      <c r="C3394" s="127">
        <f t="shared" si="153"/>
        <v>2847000</v>
      </c>
      <c r="D3394" s="129">
        <f t="shared" si="150"/>
        <v>92400</v>
      </c>
      <c r="E3394" s="130" t="s">
        <v>6069</v>
      </c>
    </row>
    <row r="3395" spans="1:5">
      <c r="A3395" s="127" t="str">
        <f t="shared" si="151"/>
        <v>루마니아89000</v>
      </c>
      <c r="B3395" s="127">
        <f t="shared" si="152"/>
        <v>89000</v>
      </c>
      <c r="C3395" s="127">
        <f t="shared" si="153"/>
        <v>2879000</v>
      </c>
      <c r="D3395" s="129">
        <f t="shared" si="150"/>
        <v>93450</v>
      </c>
      <c r="E3395" s="130" t="s">
        <v>6069</v>
      </c>
    </row>
    <row r="3396" spans="1:5">
      <c r="A3396" s="127" t="str">
        <f t="shared" si="151"/>
        <v>루마니아90000</v>
      </c>
      <c r="B3396" s="127">
        <f t="shared" si="152"/>
        <v>90000</v>
      </c>
      <c r="C3396" s="127">
        <f t="shared" si="153"/>
        <v>2911000</v>
      </c>
      <c r="D3396" s="129">
        <f t="shared" si="150"/>
        <v>94500</v>
      </c>
      <c r="E3396" s="130" t="s">
        <v>6069</v>
      </c>
    </row>
    <row r="3397" spans="1:5">
      <c r="A3397" s="127" t="str">
        <f t="shared" si="151"/>
        <v>루마니아91000</v>
      </c>
      <c r="B3397" s="127">
        <f t="shared" si="152"/>
        <v>91000</v>
      </c>
      <c r="C3397" s="127">
        <f t="shared" si="153"/>
        <v>2943000</v>
      </c>
      <c r="D3397" s="129">
        <f t="shared" si="150"/>
        <v>95550</v>
      </c>
      <c r="E3397" s="130" t="s">
        <v>6069</v>
      </c>
    </row>
    <row r="3398" spans="1:5">
      <c r="A3398" s="127" t="str">
        <f t="shared" si="151"/>
        <v>루마니아92000</v>
      </c>
      <c r="B3398" s="127">
        <f t="shared" si="152"/>
        <v>92000</v>
      </c>
      <c r="C3398" s="127">
        <f t="shared" si="153"/>
        <v>2975000</v>
      </c>
      <c r="D3398" s="129">
        <f t="shared" si="150"/>
        <v>96600</v>
      </c>
      <c r="E3398" s="130" t="s">
        <v>6069</v>
      </c>
    </row>
    <row r="3399" spans="1:5">
      <c r="A3399" s="127" t="str">
        <f t="shared" si="151"/>
        <v>루마니아93000</v>
      </c>
      <c r="B3399" s="127">
        <f t="shared" si="152"/>
        <v>93000</v>
      </c>
      <c r="C3399" s="127">
        <f t="shared" si="153"/>
        <v>3007000</v>
      </c>
      <c r="D3399" s="129">
        <f t="shared" si="150"/>
        <v>97650</v>
      </c>
      <c r="E3399" s="130" t="s">
        <v>6069</v>
      </c>
    </row>
    <row r="3400" spans="1:5">
      <c r="A3400" s="127" t="str">
        <f t="shared" si="151"/>
        <v>루마니아94000</v>
      </c>
      <c r="B3400" s="127">
        <f t="shared" si="152"/>
        <v>94000</v>
      </c>
      <c r="C3400" s="127">
        <f t="shared" si="153"/>
        <v>3039000</v>
      </c>
      <c r="D3400" s="129">
        <f t="shared" si="150"/>
        <v>98700</v>
      </c>
      <c r="E3400" s="130" t="s">
        <v>6069</v>
      </c>
    </row>
    <row r="3401" spans="1:5">
      <c r="A3401" s="127" t="str">
        <f t="shared" si="151"/>
        <v>루마니아95000</v>
      </c>
      <c r="B3401" s="127">
        <f t="shared" si="152"/>
        <v>95000</v>
      </c>
      <c r="C3401" s="127">
        <f t="shared" si="153"/>
        <v>3071000</v>
      </c>
      <c r="D3401" s="129">
        <f t="shared" si="150"/>
        <v>99750</v>
      </c>
      <c r="E3401" s="130" t="s">
        <v>6069</v>
      </c>
    </row>
    <row r="3402" spans="1:5">
      <c r="A3402" s="127" t="str">
        <f t="shared" si="151"/>
        <v>루마니아96000</v>
      </c>
      <c r="B3402" s="127">
        <f t="shared" si="152"/>
        <v>96000</v>
      </c>
      <c r="C3402" s="127">
        <f t="shared" si="153"/>
        <v>3103000</v>
      </c>
      <c r="D3402" s="129">
        <f t="shared" si="150"/>
        <v>100800</v>
      </c>
      <c r="E3402" s="130" t="s">
        <v>6069</v>
      </c>
    </row>
    <row r="3403" spans="1:5">
      <c r="A3403" s="127" t="str">
        <f t="shared" si="151"/>
        <v>루마니아97000</v>
      </c>
      <c r="B3403" s="127">
        <f t="shared" si="152"/>
        <v>97000</v>
      </c>
      <c r="C3403" s="127">
        <f t="shared" si="153"/>
        <v>3135000</v>
      </c>
      <c r="D3403" s="129">
        <f t="shared" si="150"/>
        <v>101850</v>
      </c>
      <c r="E3403" s="130" t="s">
        <v>6069</v>
      </c>
    </row>
    <row r="3404" spans="1:5">
      <c r="A3404" s="127" t="str">
        <f t="shared" si="151"/>
        <v>루마니아98000</v>
      </c>
      <c r="B3404" s="127">
        <f t="shared" si="152"/>
        <v>98000</v>
      </c>
      <c r="C3404" s="127">
        <f t="shared" si="153"/>
        <v>3167000</v>
      </c>
      <c r="D3404" s="129">
        <f t="shared" si="150"/>
        <v>102900</v>
      </c>
      <c r="E3404" s="130" t="s">
        <v>6069</v>
      </c>
    </row>
    <row r="3405" spans="1:5">
      <c r="A3405" s="127" t="str">
        <f t="shared" si="151"/>
        <v>루마니아99000</v>
      </c>
      <c r="B3405" s="127">
        <f t="shared" si="152"/>
        <v>99000</v>
      </c>
      <c r="C3405" s="127">
        <f t="shared" si="153"/>
        <v>3199000</v>
      </c>
      <c r="D3405" s="129">
        <f t="shared" si="150"/>
        <v>103950</v>
      </c>
      <c r="E3405" s="130" t="s">
        <v>6069</v>
      </c>
    </row>
    <row r="3406" spans="1:5">
      <c r="A3406" s="127" t="str">
        <f t="shared" si="151"/>
        <v>루마니아100000</v>
      </c>
      <c r="B3406" s="127">
        <f t="shared" si="152"/>
        <v>100000</v>
      </c>
      <c r="C3406" s="127">
        <f t="shared" si="153"/>
        <v>3231000</v>
      </c>
      <c r="D3406" s="129">
        <f t="shared" si="150"/>
        <v>105000</v>
      </c>
      <c r="E3406" s="130" t="s">
        <v>6069</v>
      </c>
    </row>
    <row r="3407" spans="1:5">
      <c r="A3407" s="127" t="str">
        <f t="shared" si="151"/>
        <v>루마니아101000</v>
      </c>
      <c r="B3407" s="127">
        <f t="shared" si="152"/>
        <v>101000</v>
      </c>
      <c r="C3407" s="127">
        <f t="shared" si="153"/>
        <v>3263000</v>
      </c>
      <c r="D3407" s="129">
        <f t="shared" si="150"/>
        <v>106050</v>
      </c>
      <c r="E3407" s="130" t="s">
        <v>6069</v>
      </c>
    </row>
    <row r="3408" spans="1:5">
      <c r="A3408" s="127" t="str">
        <f t="shared" si="151"/>
        <v>루마니아102000</v>
      </c>
      <c r="B3408" s="127">
        <f t="shared" si="152"/>
        <v>102000</v>
      </c>
      <c r="C3408" s="127">
        <f t="shared" si="153"/>
        <v>3295000</v>
      </c>
      <c r="D3408" s="129">
        <f t="shared" si="150"/>
        <v>107100</v>
      </c>
      <c r="E3408" s="130" t="s">
        <v>6069</v>
      </c>
    </row>
    <row r="3409" spans="1:5">
      <c r="A3409" s="127" t="str">
        <f t="shared" si="151"/>
        <v>루마니아103000</v>
      </c>
      <c r="B3409" s="127">
        <f t="shared" si="152"/>
        <v>103000</v>
      </c>
      <c r="C3409" s="127">
        <f t="shared" si="153"/>
        <v>3327000</v>
      </c>
      <c r="D3409" s="129">
        <f t="shared" si="150"/>
        <v>108150</v>
      </c>
      <c r="E3409" s="130" t="s">
        <v>6069</v>
      </c>
    </row>
    <row r="3410" spans="1:5">
      <c r="A3410" s="127" t="str">
        <f t="shared" si="151"/>
        <v>루마니아104000</v>
      </c>
      <c r="B3410" s="127">
        <f t="shared" si="152"/>
        <v>104000</v>
      </c>
      <c r="C3410" s="127">
        <f t="shared" si="153"/>
        <v>3359000</v>
      </c>
      <c r="D3410" s="129">
        <f t="shared" si="150"/>
        <v>109200</v>
      </c>
      <c r="E3410" s="130" t="s">
        <v>6069</v>
      </c>
    </row>
    <row r="3411" spans="1:5">
      <c r="A3411" s="127" t="str">
        <f t="shared" si="151"/>
        <v>루마니아105000</v>
      </c>
      <c r="B3411" s="127">
        <f t="shared" si="152"/>
        <v>105000</v>
      </c>
      <c r="C3411" s="127">
        <f t="shared" si="153"/>
        <v>3391000</v>
      </c>
      <c r="D3411" s="129">
        <f t="shared" si="150"/>
        <v>110250</v>
      </c>
      <c r="E3411" s="130" t="s">
        <v>6069</v>
      </c>
    </row>
    <row r="3412" spans="1:5">
      <c r="A3412" s="127" t="str">
        <f t="shared" si="151"/>
        <v>루마니아106000</v>
      </c>
      <c r="B3412" s="127">
        <f t="shared" si="152"/>
        <v>106000</v>
      </c>
      <c r="C3412" s="127">
        <f t="shared" si="153"/>
        <v>3423000</v>
      </c>
      <c r="D3412" s="129">
        <f t="shared" si="150"/>
        <v>111300</v>
      </c>
      <c r="E3412" s="130" t="s">
        <v>6069</v>
      </c>
    </row>
    <row r="3413" spans="1:5">
      <c r="A3413" s="127" t="str">
        <f t="shared" si="151"/>
        <v>루마니아107000</v>
      </c>
      <c r="B3413" s="127">
        <f t="shared" si="152"/>
        <v>107000</v>
      </c>
      <c r="C3413" s="127">
        <f t="shared" si="153"/>
        <v>3455000</v>
      </c>
      <c r="D3413" s="129">
        <f t="shared" si="150"/>
        <v>112350</v>
      </c>
      <c r="E3413" s="130" t="s">
        <v>6069</v>
      </c>
    </row>
    <row r="3414" spans="1:5">
      <c r="A3414" s="127" t="str">
        <f t="shared" si="151"/>
        <v>루마니아108000</v>
      </c>
      <c r="B3414" s="127">
        <f t="shared" si="152"/>
        <v>108000</v>
      </c>
      <c r="C3414" s="127">
        <f t="shared" si="153"/>
        <v>3487000</v>
      </c>
      <c r="D3414" s="129">
        <f t="shared" si="150"/>
        <v>113400</v>
      </c>
      <c r="E3414" s="130" t="s">
        <v>6069</v>
      </c>
    </row>
    <row r="3415" spans="1:5">
      <c r="A3415" s="127" t="str">
        <f t="shared" si="151"/>
        <v>루마니아109000</v>
      </c>
      <c r="B3415" s="127">
        <f t="shared" si="152"/>
        <v>109000</v>
      </c>
      <c r="C3415" s="127">
        <f t="shared" si="153"/>
        <v>3519000</v>
      </c>
      <c r="D3415" s="129">
        <f t="shared" si="150"/>
        <v>114450</v>
      </c>
      <c r="E3415" s="130" t="s">
        <v>6069</v>
      </c>
    </row>
    <row r="3416" spans="1:5">
      <c r="A3416" s="127" t="str">
        <f t="shared" si="151"/>
        <v>루마니아110000</v>
      </c>
      <c r="B3416" s="127">
        <f t="shared" si="152"/>
        <v>110000</v>
      </c>
      <c r="C3416" s="127">
        <f t="shared" si="153"/>
        <v>3551000</v>
      </c>
      <c r="D3416" s="129">
        <f t="shared" si="150"/>
        <v>115500</v>
      </c>
      <c r="E3416" s="130" t="s">
        <v>6069</v>
      </c>
    </row>
    <row r="3417" spans="1:5">
      <c r="A3417" s="127" t="str">
        <f t="shared" si="151"/>
        <v>루마니아111000</v>
      </c>
      <c r="B3417" s="127">
        <f t="shared" si="152"/>
        <v>111000</v>
      </c>
      <c r="C3417" s="127">
        <f t="shared" si="153"/>
        <v>3583000</v>
      </c>
      <c r="D3417" s="129">
        <f t="shared" si="150"/>
        <v>116550</v>
      </c>
      <c r="E3417" s="130" t="s">
        <v>6069</v>
      </c>
    </row>
    <row r="3418" spans="1:5">
      <c r="A3418" s="127" t="str">
        <f t="shared" si="151"/>
        <v>루마니아112000</v>
      </c>
      <c r="B3418" s="127">
        <f t="shared" si="152"/>
        <v>112000</v>
      </c>
      <c r="C3418" s="127">
        <f t="shared" si="153"/>
        <v>3615000</v>
      </c>
      <c r="D3418" s="129">
        <f t="shared" si="150"/>
        <v>117600</v>
      </c>
      <c r="E3418" s="130" t="s">
        <v>6069</v>
      </c>
    </row>
    <row r="3419" spans="1:5">
      <c r="A3419" s="127" t="str">
        <f t="shared" si="151"/>
        <v>루마니아113000</v>
      </c>
      <c r="B3419" s="127">
        <f t="shared" si="152"/>
        <v>113000</v>
      </c>
      <c r="C3419" s="127">
        <f t="shared" si="153"/>
        <v>3647000</v>
      </c>
      <c r="D3419" s="129">
        <f t="shared" si="150"/>
        <v>118650</v>
      </c>
      <c r="E3419" s="130" t="s">
        <v>6069</v>
      </c>
    </row>
    <row r="3420" spans="1:5">
      <c r="A3420" s="127" t="str">
        <f t="shared" si="151"/>
        <v>루마니아114000</v>
      </c>
      <c r="B3420" s="127">
        <f t="shared" si="152"/>
        <v>114000</v>
      </c>
      <c r="C3420" s="127">
        <f t="shared" si="153"/>
        <v>3679000</v>
      </c>
      <c r="D3420" s="129">
        <f t="shared" si="150"/>
        <v>119700</v>
      </c>
      <c r="E3420" s="130" t="s">
        <v>6069</v>
      </c>
    </row>
    <row r="3421" spans="1:5">
      <c r="A3421" s="127" t="str">
        <f t="shared" si="151"/>
        <v>루마니아115000</v>
      </c>
      <c r="B3421" s="127">
        <f t="shared" si="152"/>
        <v>115000</v>
      </c>
      <c r="C3421" s="127">
        <f t="shared" si="153"/>
        <v>3711000</v>
      </c>
      <c r="D3421" s="129">
        <f t="shared" si="150"/>
        <v>120750</v>
      </c>
      <c r="E3421" s="130" t="s">
        <v>6069</v>
      </c>
    </row>
    <row r="3422" spans="1:5">
      <c r="A3422" s="127" t="str">
        <f t="shared" si="151"/>
        <v>루마니아116000</v>
      </c>
      <c r="B3422" s="127">
        <f t="shared" si="152"/>
        <v>116000</v>
      </c>
      <c r="C3422" s="127">
        <f t="shared" si="153"/>
        <v>3743000</v>
      </c>
      <c r="D3422" s="129">
        <f t="shared" si="150"/>
        <v>121800</v>
      </c>
      <c r="E3422" s="130" t="s">
        <v>6069</v>
      </c>
    </row>
    <row r="3423" spans="1:5">
      <c r="A3423" s="127" t="str">
        <f t="shared" si="151"/>
        <v>루마니아117000</v>
      </c>
      <c r="B3423" s="127">
        <f t="shared" si="152"/>
        <v>117000</v>
      </c>
      <c r="C3423" s="127">
        <f t="shared" si="153"/>
        <v>3775000</v>
      </c>
      <c r="D3423" s="129">
        <f t="shared" si="150"/>
        <v>122850</v>
      </c>
      <c r="E3423" s="130" t="s">
        <v>6069</v>
      </c>
    </row>
    <row r="3424" spans="1:5">
      <c r="A3424" s="127" t="str">
        <f t="shared" si="151"/>
        <v>루마니아118000</v>
      </c>
      <c r="B3424" s="127">
        <f t="shared" si="152"/>
        <v>118000</v>
      </c>
      <c r="C3424" s="127">
        <f t="shared" si="153"/>
        <v>3807000</v>
      </c>
      <c r="D3424" s="129">
        <f t="shared" si="150"/>
        <v>123900</v>
      </c>
      <c r="E3424" s="130" t="s">
        <v>6069</v>
      </c>
    </row>
    <row r="3425" spans="1:5">
      <c r="A3425" s="127" t="str">
        <f t="shared" si="151"/>
        <v>루마니아119000</v>
      </c>
      <c r="B3425" s="127">
        <f t="shared" si="152"/>
        <v>119000</v>
      </c>
      <c r="C3425" s="127">
        <f t="shared" si="153"/>
        <v>3839000</v>
      </c>
      <c r="D3425" s="129">
        <f t="shared" si="150"/>
        <v>124950</v>
      </c>
      <c r="E3425" s="130" t="s">
        <v>6069</v>
      </c>
    </row>
    <row r="3426" spans="1:5">
      <c r="A3426" s="127" t="str">
        <f t="shared" si="151"/>
        <v>루마니아120000</v>
      </c>
      <c r="B3426" s="127">
        <f t="shared" si="152"/>
        <v>120000</v>
      </c>
      <c r="C3426" s="127">
        <f t="shared" si="153"/>
        <v>3871000</v>
      </c>
      <c r="D3426" s="129">
        <f t="shared" si="150"/>
        <v>126000</v>
      </c>
      <c r="E3426" s="130" t="s">
        <v>6069</v>
      </c>
    </row>
    <row r="3427" spans="1:5">
      <c r="A3427" s="127" t="str">
        <f t="shared" si="151"/>
        <v>루마니아121000</v>
      </c>
      <c r="B3427" s="127">
        <f t="shared" si="152"/>
        <v>121000</v>
      </c>
      <c r="C3427" s="127">
        <f t="shared" si="153"/>
        <v>3903000</v>
      </c>
      <c r="D3427" s="129">
        <f t="shared" si="150"/>
        <v>127050</v>
      </c>
      <c r="E3427" s="130" t="s">
        <v>6069</v>
      </c>
    </row>
    <row r="3428" spans="1:5">
      <c r="A3428" s="127" t="str">
        <f t="shared" si="151"/>
        <v>루마니아122000</v>
      </c>
      <c r="B3428" s="127">
        <f t="shared" si="152"/>
        <v>122000</v>
      </c>
      <c r="C3428" s="127">
        <f t="shared" si="153"/>
        <v>3935000</v>
      </c>
      <c r="D3428" s="129">
        <f t="shared" si="150"/>
        <v>128100</v>
      </c>
      <c r="E3428" s="130" t="s">
        <v>6069</v>
      </c>
    </row>
    <row r="3429" spans="1:5">
      <c r="A3429" s="127" t="str">
        <f t="shared" si="151"/>
        <v>루마니아123000</v>
      </c>
      <c r="B3429" s="127">
        <f t="shared" si="152"/>
        <v>123000</v>
      </c>
      <c r="C3429" s="127">
        <f t="shared" si="153"/>
        <v>3967000</v>
      </c>
      <c r="D3429" s="129">
        <f t="shared" si="150"/>
        <v>129150</v>
      </c>
      <c r="E3429" s="130" t="s">
        <v>6069</v>
      </c>
    </row>
    <row r="3430" spans="1:5">
      <c r="A3430" s="127" t="str">
        <f t="shared" si="151"/>
        <v>루마니아124000</v>
      </c>
      <c r="B3430" s="127">
        <f t="shared" si="152"/>
        <v>124000</v>
      </c>
      <c r="C3430" s="127">
        <f t="shared" si="153"/>
        <v>3999000</v>
      </c>
      <c r="D3430" s="129">
        <f t="shared" si="150"/>
        <v>130200</v>
      </c>
      <c r="E3430" s="130" t="s">
        <v>6069</v>
      </c>
    </row>
    <row r="3431" spans="1:5">
      <c r="A3431" s="127" t="str">
        <f t="shared" si="151"/>
        <v>루마니아125000</v>
      </c>
      <c r="B3431" s="127">
        <f t="shared" si="152"/>
        <v>125000</v>
      </c>
      <c r="C3431" s="127">
        <f t="shared" si="153"/>
        <v>4031000</v>
      </c>
      <c r="D3431" s="129">
        <f t="shared" si="150"/>
        <v>131250</v>
      </c>
      <c r="E3431" s="130" t="s">
        <v>6069</v>
      </c>
    </row>
    <row r="3432" spans="1:5">
      <c r="A3432" s="127" t="str">
        <f t="shared" si="151"/>
        <v>루마니아126000</v>
      </c>
      <c r="B3432" s="127">
        <f t="shared" si="152"/>
        <v>126000</v>
      </c>
      <c r="C3432" s="127">
        <f t="shared" si="153"/>
        <v>4063000</v>
      </c>
      <c r="D3432" s="129">
        <f t="shared" si="150"/>
        <v>132300</v>
      </c>
      <c r="E3432" s="130" t="s">
        <v>6069</v>
      </c>
    </row>
    <row r="3433" spans="1:5">
      <c r="A3433" s="127" t="str">
        <f t="shared" si="151"/>
        <v>루마니아127000</v>
      </c>
      <c r="B3433" s="127">
        <f t="shared" si="152"/>
        <v>127000</v>
      </c>
      <c r="C3433" s="127">
        <f t="shared" si="153"/>
        <v>4095000</v>
      </c>
      <c r="D3433" s="129">
        <f t="shared" si="150"/>
        <v>133350</v>
      </c>
      <c r="E3433" s="130" t="s">
        <v>6069</v>
      </c>
    </row>
    <row r="3434" spans="1:5">
      <c r="A3434" s="127" t="str">
        <f t="shared" si="151"/>
        <v>루마니아128000</v>
      </c>
      <c r="B3434" s="127">
        <f t="shared" si="152"/>
        <v>128000</v>
      </c>
      <c r="C3434" s="127">
        <f t="shared" si="153"/>
        <v>4127000</v>
      </c>
      <c r="D3434" s="129">
        <f t="shared" ref="D3434:D3497" si="154">SUM($G$2)*(B3434*0.001)</f>
        <v>134400</v>
      </c>
      <c r="E3434" s="130" t="s">
        <v>6069</v>
      </c>
    </row>
    <row r="3435" spans="1:5">
      <c r="A3435" s="127" t="str">
        <f t="shared" si="151"/>
        <v>루마니아129000</v>
      </c>
      <c r="B3435" s="127">
        <f t="shared" si="152"/>
        <v>129000</v>
      </c>
      <c r="C3435" s="127">
        <f t="shared" si="153"/>
        <v>4159000</v>
      </c>
      <c r="D3435" s="129">
        <f t="shared" si="154"/>
        <v>135450</v>
      </c>
      <c r="E3435" s="130" t="s">
        <v>6069</v>
      </c>
    </row>
    <row r="3436" spans="1:5">
      <c r="A3436" s="127" t="str">
        <f t="shared" ref="A3436:A3499" si="155">"루마니아"&amp;B3436</f>
        <v>루마니아130000</v>
      </c>
      <c r="B3436" s="127">
        <f t="shared" si="152"/>
        <v>130000</v>
      </c>
      <c r="C3436" s="127">
        <f t="shared" si="153"/>
        <v>4191000</v>
      </c>
      <c r="D3436" s="129">
        <f t="shared" si="154"/>
        <v>136500</v>
      </c>
      <c r="E3436" s="130" t="s">
        <v>6069</v>
      </c>
    </row>
    <row r="3437" spans="1:5">
      <c r="A3437" s="127" t="str">
        <f t="shared" si="155"/>
        <v>루마니아131000</v>
      </c>
      <c r="B3437" s="127">
        <f t="shared" ref="B3437:B3500" si="156">B3436+1000</f>
        <v>131000</v>
      </c>
      <c r="C3437" s="127">
        <f t="shared" ref="C3437:C3500" si="157">C3436+32000</f>
        <v>4223000</v>
      </c>
      <c r="D3437" s="129">
        <f t="shared" si="154"/>
        <v>137550</v>
      </c>
      <c r="E3437" s="130" t="s">
        <v>6069</v>
      </c>
    </row>
    <row r="3438" spans="1:5">
      <c r="A3438" s="127" t="str">
        <f t="shared" si="155"/>
        <v>루마니아132000</v>
      </c>
      <c r="B3438" s="127">
        <f t="shared" si="156"/>
        <v>132000</v>
      </c>
      <c r="C3438" s="127">
        <f t="shared" si="157"/>
        <v>4255000</v>
      </c>
      <c r="D3438" s="129">
        <f t="shared" si="154"/>
        <v>138600</v>
      </c>
      <c r="E3438" s="130" t="s">
        <v>6069</v>
      </c>
    </row>
    <row r="3439" spans="1:5">
      <c r="A3439" s="127" t="str">
        <f t="shared" si="155"/>
        <v>루마니아133000</v>
      </c>
      <c r="B3439" s="127">
        <f t="shared" si="156"/>
        <v>133000</v>
      </c>
      <c r="C3439" s="127">
        <f t="shared" si="157"/>
        <v>4287000</v>
      </c>
      <c r="D3439" s="129">
        <f t="shared" si="154"/>
        <v>139650</v>
      </c>
      <c r="E3439" s="130" t="s">
        <v>6069</v>
      </c>
    </row>
    <row r="3440" spans="1:5">
      <c r="A3440" s="127" t="str">
        <f t="shared" si="155"/>
        <v>루마니아134000</v>
      </c>
      <c r="B3440" s="127">
        <f t="shared" si="156"/>
        <v>134000</v>
      </c>
      <c r="C3440" s="127">
        <f t="shared" si="157"/>
        <v>4319000</v>
      </c>
      <c r="D3440" s="129">
        <f t="shared" si="154"/>
        <v>140700</v>
      </c>
      <c r="E3440" s="130" t="s">
        <v>6069</v>
      </c>
    </row>
    <row r="3441" spans="1:5">
      <c r="A3441" s="127" t="str">
        <f t="shared" si="155"/>
        <v>루마니아135000</v>
      </c>
      <c r="B3441" s="127">
        <f t="shared" si="156"/>
        <v>135000</v>
      </c>
      <c r="C3441" s="127">
        <f t="shared" si="157"/>
        <v>4351000</v>
      </c>
      <c r="D3441" s="129">
        <f t="shared" si="154"/>
        <v>141750</v>
      </c>
      <c r="E3441" s="130" t="s">
        <v>6069</v>
      </c>
    </row>
    <row r="3442" spans="1:5">
      <c r="A3442" s="127" t="str">
        <f t="shared" si="155"/>
        <v>루마니아136000</v>
      </c>
      <c r="B3442" s="127">
        <f t="shared" si="156"/>
        <v>136000</v>
      </c>
      <c r="C3442" s="127">
        <f t="shared" si="157"/>
        <v>4383000</v>
      </c>
      <c r="D3442" s="129">
        <f t="shared" si="154"/>
        <v>142800</v>
      </c>
      <c r="E3442" s="130" t="s">
        <v>6069</v>
      </c>
    </row>
    <row r="3443" spans="1:5">
      <c r="A3443" s="127" t="str">
        <f t="shared" si="155"/>
        <v>루마니아137000</v>
      </c>
      <c r="B3443" s="127">
        <f t="shared" si="156"/>
        <v>137000</v>
      </c>
      <c r="C3443" s="127">
        <f t="shared" si="157"/>
        <v>4415000</v>
      </c>
      <c r="D3443" s="129">
        <f t="shared" si="154"/>
        <v>143850</v>
      </c>
      <c r="E3443" s="130" t="s">
        <v>6069</v>
      </c>
    </row>
    <row r="3444" spans="1:5">
      <c r="A3444" s="127" t="str">
        <f t="shared" si="155"/>
        <v>루마니아138000</v>
      </c>
      <c r="B3444" s="127">
        <f t="shared" si="156"/>
        <v>138000</v>
      </c>
      <c r="C3444" s="127">
        <f t="shared" si="157"/>
        <v>4447000</v>
      </c>
      <c r="D3444" s="129">
        <f t="shared" si="154"/>
        <v>144900</v>
      </c>
      <c r="E3444" s="130" t="s">
        <v>6069</v>
      </c>
    </row>
    <row r="3445" spans="1:5">
      <c r="A3445" s="127" t="str">
        <f t="shared" si="155"/>
        <v>루마니아139000</v>
      </c>
      <c r="B3445" s="127">
        <f t="shared" si="156"/>
        <v>139000</v>
      </c>
      <c r="C3445" s="127">
        <f t="shared" si="157"/>
        <v>4479000</v>
      </c>
      <c r="D3445" s="129">
        <f t="shared" si="154"/>
        <v>145950</v>
      </c>
      <c r="E3445" s="130" t="s">
        <v>6069</v>
      </c>
    </row>
    <row r="3446" spans="1:5">
      <c r="A3446" s="127" t="str">
        <f t="shared" si="155"/>
        <v>루마니아140000</v>
      </c>
      <c r="B3446" s="127">
        <f t="shared" si="156"/>
        <v>140000</v>
      </c>
      <c r="C3446" s="127">
        <f t="shared" si="157"/>
        <v>4511000</v>
      </c>
      <c r="D3446" s="129">
        <f t="shared" si="154"/>
        <v>147000</v>
      </c>
      <c r="E3446" s="130" t="s">
        <v>6069</v>
      </c>
    </row>
    <row r="3447" spans="1:5">
      <c r="A3447" s="127" t="str">
        <f t="shared" si="155"/>
        <v>루마니아141000</v>
      </c>
      <c r="B3447" s="127">
        <f t="shared" si="156"/>
        <v>141000</v>
      </c>
      <c r="C3447" s="127">
        <f t="shared" si="157"/>
        <v>4543000</v>
      </c>
      <c r="D3447" s="129">
        <f t="shared" si="154"/>
        <v>148050</v>
      </c>
      <c r="E3447" s="130" t="s">
        <v>6069</v>
      </c>
    </row>
    <row r="3448" spans="1:5">
      <c r="A3448" s="127" t="str">
        <f t="shared" si="155"/>
        <v>루마니아142000</v>
      </c>
      <c r="B3448" s="127">
        <f t="shared" si="156"/>
        <v>142000</v>
      </c>
      <c r="C3448" s="127">
        <f t="shared" si="157"/>
        <v>4575000</v>
      </c>
      <c r="D3448" s="129">
        <f t="shared" si="154"/>
        <v>149100</v>
      </c>
      <c r="E3448" s="130" t="s">
        <v>6069</v>
      </c>
    </row>
    <row r="3449" spans="1:5">
      <c r="A3449" s="127" t="str">
        <f t="shared" si="155"/>
        <v>루마니아143000</v>
      </c>
      <c r="B3449" s="127">
        <f t="shared" si="156"/>
        <v>143000</v>
      </c>
      <c r="C3449" s="127">
        <f t="shared" si="157"/>
        <v>4607000</v>
      </c>
      <c r="D3449" s="129">
        <f t="shared" si="154"/>
        <v>150150</v>
      </c>
      <c r="E3449" s="130" t="s">
        <v>6069</v>
      </c>
    </row>
    <row r="3450" spans="1:5">
      <c r="A3450" s="127" t="str">
        <f t="shared" si="155"/>
        <v>루마니아144000</v>
      </c>
      <c r="B3450" s="127">
        <f t="shared" si="156"/>
        <v>144000</v>
      </c>
      <c r="C3450" s="127">
        <f t="shared" si="157"/>
        <v>4639000</v>
      </c>
      <c r="D3450" s="129">
        <f t="shared" si="154"/>
        <v>151200</v>
      </c>
      <c r="E3450" s="130" t="s">
        <v>6069</v>
      </c>
    </row>
    <row r="3451" spans="1:5">
      <c r="A3451" s="127" t="str">
        <f t="shared" si="155"/>
        <v>루마니아145000</v>
      </c>
      <c r="B3451" s="127">
        <f t="shared" si="156"/>
        <v>145000</v>
      </c>
      <c r="C3451" s="127">
        <f t="shared" si="157"/>
        <v>4671000</v>
      </c>
      <c r="D3451" s="129">
        <f t="shared" si="154"/>
        <v>152250</v>
      </c>
      <c r="E3451" s="130" t="s">
        <v>6069</v>
      </c>
    </row>
    <row r="3452" spans="1:5">
      <c r="A3452" s="127" t="str">
        <f t="shared" si="155"/>
        <v>루마니아146000</v>
      </c>
      <c r="B3452" s="127">
        <f t="shared" si="156"/>
        <v>146000</v>
      </c>
      <c r="C3452" s="127">
        <f t="shared" si="157"/>
        <v>4703000</v>
      </c>
      <c r="D3452" s="129">
        <f t="shared" si="154"/>
        <v>153300</v>
      </c>
      <c r="E3452" s="130" t="s">
        <v>6069</v>
      </c>
    </row>
    <row r="3453" spans="1:5">
      <c r="A3453" s="127" t="str">
        <f t="shared" si="155"/>
        <v>루마니아147000</v>
      </c>
      <c r="B3453" s="127">
        <f t="shared" si="156"/>
        <v>147000</v>
      </c>
      <c r="C3453" s="127">
        <f t="shared" si="157"/>
        <v>4735000</v>
      </c>
      <c r="D3453" s="129">
        <f t="shared" si="154"/>
        <v>154350</v>
      </c>
      <c r="E3453" s="130" t="s">
        <v>6069</v>
      </c>
    </row>
    <row r="3454" spans="1:5">
      <c r="A3454" s="127" t="str">
        <f t="shared" si="155"/>
        <v>루마니아148000</v>
      </c>
      <c r="B3454" s="127">
        <f t="shared" si="156"/>
        <v>148000</v>
      </c>
      <c r="C3454" s="127">
        <f t="shared" si="157"/>
        <v>4767000</v>
      </c>
      <c r="D3454" s="129">
        <f t="shared" si="154"/>
        <v>155400</v>
      </c>
      <c r="E3454" s="130" t="s">
        <v>6069</v>
      </c>
    </row>
    <row r="3455" spans="1:5">
      <c r="A3455" s="127" t="str">
        <f t="shared" si="155"/>
        <v>루마니아149000</v>
      </c>
      <c r="B3455" s="127">
        <f t="shared" si="156"/>
        <v>149000</v>
      </c>
      <c r="C3455" s="127">
        <f t="shared" si="157"/>
        <v>4799000</v>
      </c>
      <c r="D3455" s="129">
        <f t="shared" si="154"/>
        <v>156450</v>
      </c>
      <c r="E3455" s="130" t="s">
        <v>6069</v>
      </c>
    </row>
    <row r="3456" spans="1:5">
      <c r="A3456" s="127" t="str">
        <f t="shared" si="155"/>
        <v>루마니아150000</v>
      </c>
      <c r="B3456" s="127">
        <f t="shared" si="156"/>
        <v>150000</v>
      </c>
      <c r="C3456" s="127">
        <f t="shared" si="157"/>
        <v>4831000</v>
      </c>
      <c r="D3456" s="129">
        <f t="shared" si="154"/>
        <v>157500</v>
      </c>
      <c r="E3456" s="130" t="s">
        <v>6069</v>
      </c>
    </row>
    <row r="3457" spans="1:5">
      <c r="A3457" s="127" t="str">
        <f t="shared" si="155"/>
        <v>루마니아151000</v>
      </c>
      <c r="B3457" s="127">
        <f t="shared" si="156"/>
        <v>151000</v>
      </c>
      <c r="C3457" s="127">
        <f t="shared" si="157"/>
        <v>4863000</v>
      </c>
      <c r="D3457" s="129">
        <f t="shared" si="154"/>
        <v>158550</v>
      </c>
      <c r="E3457" s="130" t="s">
        <v>6069</v>
      </c>
    </row>
    <row r="3458" spans="1:5">
      <c r="A3458" s="127" t="str">
        <f t="shared" si="155"/>
        <v>루마니아152000</v>
      </c>
      <c r="B3458" s="127">
        <f t="shared" si="156"/>
        <v>152000</v>
      </c>
      <c r="C3458" s="127">
        <f t="shared" si="157"/>
        <v>4895000</v>
      </c>
      <c r="D3458" s="129">
        <f t="shared" si="154"/>
        <v>159600</v>
      </c>
      <c r="E3458" s="130" t="s">
        <v>6069</v>
      </c>
    </row>
    <row r="3459" spans="1:5">
      <c r="A3459" s="127" t="str">
        <f t="shared" si="155"/>
        <v>루마니아153000</v>
      </c>
      <c r="B3459" s="127">
        <f t="shared" si="156"/>
        <v>153000</v>
      </c>
      <c r="C3459" s="127">
        <f t="shared" si="157"/>
        <v>4927000</v>
      </c>
      <c r="D3459" s="129">
        <f t="shared" si="154"/>
        <v>160650</v>
      </c>
      <c r="E3459" s="130" t="s">
        <v>6069</v>
      </c>
    </row>
    <row r="3460" spans="1:5">
      <c r="A3460" s="127" t="str">
        <f t="shared" si="155"/>
        <v>루마니아154000</v>
      </c>
      <c r="B3460" s="127">
        <f t="shared" si="156"/>
        <v>154000</v>
      </c>
      <c r="C3460" s="127">
        <f t="shared" si="157"/>
        <v>4959000</v>
      </c>
      <c r="D3460" s="129">
        <f t="shared" si="154"/>
        <v>161700</v>
      </c>
      <c r="E3460" s="130" t="s">
        <v>6069</v>
      </c>
    </row>
    <row r="3461" spans="1:5">
      <c r="A3461" s="127" t="str">
        <f t="shared" si="155"/>
        <v>루마니아155000</v>
      </c>
      <c r="B3461" s="127">
        <f t="shared" si="156"/>
        <v>155000</v>
      </c>
      <c r="C3461" s="127">
        <f t="shared" si="157"/>
        <v>4991000</v>
      </c>
      <c r="D3461" s="129">
        <f t="shared" si="154"/>
        <v>162750</v>
      </c>
      <c r="E3461" s="130" t="s">
        <v>6069</v>
      </c>
    </row>
    <row r="3462" spans="1:5">
      <c r="A3462" s="127" t="str">
        <f t="shared" si="155"/>
        <v>루마니아156000</v>
      </c>
      <c r="B3462" s="127">
        <f t="shared" si="156"/>
        <v>156000</v>
      </c>
      <c r="C3462" s="127">
        <f t="shared" si="157"/>
        <v>5023000</v>
      </c>
      <c r="D3462" s="129">
        <f t="shared" si="154"/>
        <v>163800</v>
      </c>
      <c r="E3462" s="130" t="s">
        <v>6069</v>
      </c>
    </row>
    <row r="3463" spans="1:5">
      <c r="A3463" s="127" t="str">
        <f t="shared" si="155"/>
        <v>루마니아157000</v>
      </c>
      <c r="B3463" s="127">
        <f t="shared" si="156"/>
        <v>157000</v>
      </c>
      <c r="C3463" s="127">
        <f t="shared" si="157"/>
        <v>5055000</v>
      </c>
      <c r="D3463" s="129">
        <f t="shared" si="154"/>
        <v>164850</v>
      </c>
      <c r="E3463" s="130" t="s">
        <v>6069</v>
      </c>
    </row>
    <row r="3464" spans="1:5">
      <c r="A3464" s="127" t="str">
        <f t="shared" si="155"/>
        <v>루마니아158000</v>
      </c>
      <c r="B3464" s="127">
        <f t="shared" si="156"/>
        <v>158000</v>
      </c>
      <c r="C3464" s="127">
        <f t="shared" si="157"/>
        <v>5087000</v>
      </c>
      <c r="D3464" s="129">
        <f t="shared" si="154"/>
        <v>165900</v>
      </c>
      <c r="E3464" s="130" t="s">
        <v>6069</v>
      </c>
    </row>
    <row r="3465" spans="1:5">
      <c r="A3465" s="127" t="str">
        <f t="shared" si="155"/>
        <v>루마니아159000</v>
      </c>
      <c r="B3465" s="127">
        <f t="shared" si="156"/>
        <v>159000</v>
      </c>
      <c r="C3465" s="127">
        <f t="shared" si="157"/>
        <v>5119000</v>
      </c>
      <c r="D3465" s="129">
        <f t="shared" si="154"/>
        <v>166950</v>
      </c>
      <c r="E3465" s="130" t="s">
        <v>6069</v>
      </c>
    </row>
    <row r="3466" spans="1:5">
      <c r="A3466" s="127" t="str">
        <f t="shared" si="155"/>
        <v>루마니아160000</v>
      </c>
      <c r="B3466" s="127">
        <f t="shared" si="156"/>
        <v>160000</v>
      </c>
      <c r="C3466" s="127">
        <f t="shared" si="157"/>
        <v>5151000</v>
      </c>
      <c r="D3466" s="129">
        <f t="shared" si="154"/>
        <v>168000</v>
      </c>
      <c r="E3466" s="130" t="s">
        <v>6069</v>
      </c>
    </row>
    <row r="3467" spans="1:5">
      <c r="A3467" s="127" t="str">
        <f t="shared" si="155"/>
        <v>루마니아161000</v>
      </c>
      <c r="B3467" s="127">
        <f t="shared" si="156"/>
        <v>161000</v>
      </c>
      <c r="C3467" s="127">
        <f t="shared" si="157"/>
        <v>5183000</v>
      </c>
      <c r="D3467" s="129">
        <f t="shared" si="154"/>
        <v>169050</v>
      </c>
      <c r="E3467" s="130" t="s">
        <v>6069</v>
      </c>
    </row>
    <row r="3468" spans="1:5">
      <c r="A3468" s="127" t="str">
        <f t="shared" si="155"/>
        <v>루마니아162000</v>
      </c>
      <c r="B3468" s="127">
        <f t="shared" si="156"/>
        <v>162000</v>
      </c>
      <c r="C3468" s="127">
        <f t="shared" si="157"/>
        <v>5215000</v>
      </c>
      <c r="D3468" s="129">
        <f t="shared" si="154"/>
        <v>170100</v>
      </c>
      <c r="E3468" s="130" t="s">
        <v>6069</v>
      </c>
    </row>
    <row r="3469" spans="1:5">
      <c r="A3469" s="127" t="str">
        <f t="shared" si="155"/>
        <v>루마니아163000</v>
      </c>
      <c r="B3469" s="127">
        <f t="shared" si="156"/>
        <v>163000</v>
      </c>
      <c r="C3469" s="127">
        <f t="shared" si="157"/>
        <v>5247000</v>
      </c>
      <c r="D3469" s="129">
        <f t="shared" si="154"/>
        <v>171150</v>
      </c>
      <c r="E3469" s="130" t="s">
        <v>6069</v>
      </c>
    </row>
    <row r="3470" spans="1:5">
      <c r="A3470" s="127" t="str">
        <f t="shared" si="155"/>
        <v>루마니아164000</v>
      </c>
      <c r="B3470" s="127">
        <f t="shared" si="156"/>
        <v>164000</v>
      </c>
      <c r="C3470" s="127">
        <f t="shared" si="157"/>
        <v>5279000</v>
      </c>
      <c r="D3470" s="129">
        <f t="shared" si="154"/>
        <v>172200</v>
      </c>
      <c r="E3470" s="130" t="s">
        <v>6069</v>
      </c>
    </row>
    <row r="3471" spans="1:5">
      <c r="A3471" s="127" t="str">
        <f t="shared" si="155"/>
        <v>루마니아165000</v>
      </c>
      <c r="B3471" s="127">
        <f t="shared" si="156"/>
        <v>165000</v>
      </c>
      <c r="C3471" s="127">
        <f t="shared" si="157"/>
        <v>5311000</v>
      </c>
      <c r="D3471" s="129">
        <f t="shared" si="154"/>
        <v>173250</v>
      </c>
      <c r="E3471" s="130" t="s">
        <v>6069</v>
      </c>
    </row>
    <row r="3472" spans="1:5">
      <c r="A3472" s="127" t="str">
        <f t="shared" si="155"/>
        <v>루마니아166000</v>
      </c>
      <c r="B3472" s="127">
        <f t="shared" si="156"/>
        <v>166000</v>
      </c>
      <c r="C3472" s="127">
        <f t="shared" si="157"/>
        <v>5343000</v>
      </c>
      <c r="D3472" s="129">
        <f t="shared" si="154"/>
        <v>174300</v>
      </c>
      <c r="E3472" s="130" t="s">
        <v>6069</v>
      </c>
    </row>
    <row r="3473" spans="1:5">
      <c r="A3473" s="127" t="str">
        <f t="shared" si="155"/>
        <v>루마니아167000</v>
      </c>
      <c r="B3473" s="127">
        <f t="shared" si="156"/>
        <v>167000</v>
      </c>
      <c r="C3473" s="127">
        <f t="shared" si="157"/>
        <v>5375000</v>
      </c>
      <c r="D3473" s="129">
        <f t="shared" si="154"/>
        <v>175350</v>
      </c>
      <c r="E3473" s="130" t="s">
        <v>6069</v>
      </c>
    </row>
    <row r="3474" spans="1:5">
      <c r="A3474" s="127" t="str">
        <f t="shared" si="155"/>
        <v>루마니아168000</v>
      </c>
      <c r="B3474" s="127">
        <f t="shared" si="156"/>
        <v>168000</v>
      </c>
      <c r="C3474" s="127">
        <f t="shared" si="157"/>
        <v>5407000</v>
      </c>
      <c r="D3474" s="129">
        <f t="shared" si="154"/>
        <v>176400</v>
      </c>
      <c r="E3474" s="130" t="s">
        <v>6069</v>
      </c>
    </row>
    <row r="3475" spans="1:5">
      <c r="A3475" s="127" t="str">
        <f t="shared" si="155"/>
        <v>루마니아169000</v>
      </c>
      <c r="B3475" s="127">
        <f t="shared" si="156"/>
        <v>169000</v>
      </c>
      <c r="C3475" s="127">
        <f t="shared" si="157"/>
        <v>5439000</v>
      </c>
      <c r="D3475" s="129">
        <f t="shared" si="154"/>
        <v>177450</v>
      </c>
      <c r="E3475" s="130" t="s">
        <v>6069</v>
      </c>
    </row>
    <row r="3476" spans="1:5">
      <c r="A3476" s="127" t="str">
        <f t="shared" si="155"/>
        <v>루마니아170000</v>
      </c>
      <c r="B3476" s="127">
        <f t="shared" si="156"/>
        <v>170000</v>
      </c>
      <c r="C3476" s="127">
        <f t="shared" si="157"/>
        <v>5471000</v>
      </c>
      <c r="D3476" s="129">
        <f t="shared" si="154"/>
        <v>178500</v>
      </c>
      <c r="E3476" s="130" t="s">
        <v>6069</v>
      </c>
    </row>
    <row r="3477" spans="1:5">
      <c r="A3477" s="127" t="str">
        <f t="shared" si="155"/>
        <v>루마니아171000</v>
      </c>
      <c r="B3477" s="127">
        <f t="shared" si="156"/>
        <v>171000</v>
      </c>
      <c r="C3477" s="127">
        <f t="shared" si="157"/>
        <v>5503000</v>
      </c>
      <c r="D3477" s="129">
        <f t="shared" si="154"/>
        <v>179550</v>
      </c>
      <c r="E3477" s="130" t="s">
        <v>6069</v>
      </c>
    </row>
    <row r="3478" spans="1:5">
      <c r="A3478" s="127" t="str">
        <f t="shared" si="155"/>
        <v>루마니아172000</v>
      </c>
      <c r="B3478" s="127">
        <f t="shared" si="156"/>
        <v>172000</v>
      </c>
      <c r="C3478" s="127">
        <f t="shared" si="157"/>
        <v>5535000</v>
      </c>
      <c r="D3478" s="129">
        <f t="shared" si="154"/>
        <v>180600</v>
      </c>
      <c r="E3478" s="130" t="s">
        <v>6069</v>
      </c>
    </row>
    <row r="3479" spans="1:5">
      <c r="A3479" s="127" t="str">
        <f t="shared" si="155"/>
        <v>루마니아173000</v>
      </c>
      <c r="B3479" s="127">
        <f t="shared" si="156"/>
        <v>173000</v>
      </c>
      <c r="C3479" s="127">
        <f t="shared" si="157"/>
        <v>5567000</v>
      </c>
      <c r="D3479" s="129">
        <f t="shared" si="154"/>
        <v>181650</v>
      </c>
      <c r="E3479" s="130" t="s">
        <v>6069</v>
      </c>
    </row>
    <row r="3480" spans="1:5">
      <c r="A3480" s="127" t="str">
        <f t="shared" si="155"/>
        <v>루마니아174000</v>
      </c>
      <c r="B3480" s="127">
        <f t="shared" si="156"/>
        <v>174000</v>
      </c>
      <c r="C3480" s="127">
        <f t="shared" si="157"/>
        <v>5599000</v>
      </c>
      <c r="D3480" s="129">
        <f t="shared" si="154"/>
        <v>182700</v>
      </c>
      <c r="E3480" s="130" t="s">
        <v>6069</v>
      </c>
    </row>
    <row r="3481" spans="1:5">
      <c r="A3481" s="127" t="str">
        <f t="shared" si="155"/>
        <v>루마니아175000</v>
      </c>
      <c r="B3481" s="127">
        <f t="shared" si="156"/>
        <v>175000</v>
      </c>
      <c r="C3481" s="127">
        <f t="shared" si="157"/>
        <v>5631000</v>
      </c>
      <c r="D3481" s="129">
        <f t="shared" si="154"/>
        <v>183750</v>
      </c>
      <c r="E3481" s="130" t="s">
        <v>6069</v>
      </c>
    </row>
    <row r="3482" spans="1:5">
      <c r="A3482" s="127" t="str">
        <f t="shared" si="155"/>
        <v>루마니아176000</v>
      </c>
      <c r="B3482" s="127">
        <f t="shared" si="156"/>
        <v>176000</v>
      </c>
      <c r="C3482" s="127">
        <f t="shared" si="157"/>
        <v>5663000</v>
      </c>
      <c r="D3482" s="129">
        <f t="shared" si="154"/>
        <v>184800</v>
      </c>
      <c r="E3482" s="130" t="s">
        <v>6069</v>
      </c>
    </row>
    <row r="3483" spans="1:5">
      <c r="A3483" s="127" t="str">
        <f t="shared" si="155"/>
        <v>루마니아177000</v>
      </c>
      <c r="B3483" s="127">
        <f t="shared" si="156"/>
        <v>177000</v>
      </c>
      <c r="C3483" s="127">
        <f t="shared" si="157"/>
        <v>5695000</v>
      </c>
      <c r="D3483" s="129">
        <f t="shared" si="154"/>
        <v>185850</v>
      </c>
      <c r="E3483" s="130" t="s">
        <v>6069</v>
      </c>
    </row>
    <row r="3484" spans="1:5">
      <c r="A3484" s="127" t="str">
        <f t="shared" si="155"/>
        <v>루마니아178000</v>
      </c>
      <c r="B3484" s="127">
        <f t="shared" si="156"/>
        <v>178000</v>
      </c>
      <c r="C3484" s="127">
        <f t="shared" si="157"/>
        <v>5727000</v>
      </c>
      <c r="D3484" s="129">
        <f t="shared" si="154"/>
        <v>186900</v>
      </c>
      <c r="E3484" s="130" t="s">
        <v>6069</v>
      </c>
    </row>
    <row r="3485" spans="1:5">
      <c r="A3485" s="127" t="str">
        <f t="shared" si="155"/>
        <v>루마니아179000</v>
      </c>
      <c r="B3485" s="127">
        <f t="shared" si="156"/>
        <v>179000</v>
      </c>
      <c r="C3485" s="127">
        <f t="shared" si="157"/>
        <v>5759000</v>
      </c>
      <c r="D3485" s="129">
        <f t="shared" si="154"/>
        <v>187950</v>
      </c>
      <c r="E3485" s="130" t="s">
        <v>6069</v>
      </c>
    </row>
    <row r="3486" spans="1:5">
      <c r="A3486" s="127" t="str">
        <f t="shared" si="155"/>
        <v>루마니아180000</v>
      </c>
      <c r="B3486" s="127">
        <f t="shared" si="156"/>
        <v>180000</v>
      </c>
      <c r="C3486" s="127">
        <f t="shared" si="157"/>
        <v>5791000</v>
      </c>
      <c r="D3486" s="129">
        <f t="shared" si="154"/>
        <v>189000</v>
      </c>
      <c r="E3486" s="130" t="s">
        <v>6069</v>
      </c>
    </row>
    <row r="3487" spans="1:5">
      <c r="A3487" s="127" t="str">
        <f t="shared" si="155"/>
        <v>루마니아181000</v>
      </c>
      <c r="B3487" s="127">
        <f t="shared" si="156"/>
        <v>181000</v>
      </c>
      <c r="C3487" s="127">
        <f t="shared" si="157"/>
        <v>5823000</v>
      </c>
      <c r="D3487" s="129">
        <f t="shared" si="154"/>
        <v>190050</v>
      </c>
      <c r="E3487" s="130" t="s">
        <v>6069</v>
      </c>
    </row>
    <row r="3488" spans="1:5">
      <c r="A3488" s="127" t="str">
        <f t="shared" si="155"/>
        <v>루마니아182000</v>
      </c>
      <c r="B3488" s="127">
        <f t="shared" si="156"/>
        <v>182000</v>
      </c>
      <c r="C3488" s="127">
        <f t="shared" si="157"/>
        <v>5855000</v>
      </c>
      <c r="D3488" s="129">
        <f t="shared" si="154"/>
        <v>191100</v>
      </c>
      <c r="E3488" s="130" t="s">
        <v>6069</v>
      </c>
    </row>
    <row r="3489" spans="1:5">
      <c r="A3489" s="127" t="str">
        <f t="shared" si="155"/>
        <v>루마니아183000</v>
      </c>
      <c r="B3489" s="127">
        <f t="shared" si="156"/>
        <v>183000</v>
      </c>
      <c r="C3489" s="127">
        <f t="shared" si="157"/>
        <v>5887000</v>
      </c>
      <c r="D3489" s="129">
        <f t="shared" si="154"/>
        <v>192150</v>
      </c>
      <c r="E3489" s="130" t="s">
        <v>6069</v>
      </c>
    </row>
    <row r="3490" spans="1:5">
      <c r="A3490" s="127" t="str">
        <f t="shared" si="155"/>
        <v>루마니아184000</v>
      </c>
      <c r="B3490" s="127">
        <f t="shared" si="156"/>
        <v>184000</v>
      </c>
      <c r="C3490" s="127">
        <f t="shared" si="157"/>
        <v>5919000</v>
      </c>
      <c r="D3490" s="129">
        <f t="shared" si="154"/>
        <v>193200</v>
      </c>
      <c r="E3490" s="130" t="s">
        <v>6069</v>
      </c>
    </row>
    <row r="3491" spans="1:5">
      <c r="A3491" s="127" t="str">
        <f t="shared" si="155"/>
        <v>루마니아185000</v>
      </c>
      <c r="B3491" s="127">
        <f t="shared" si="156"/>
        <v>185000</v>
      </c>
      <c r="C3491" s="127">
        <f t="shared" si="157"/>
        <v>5951000</v>
      </c>
      <c r="D3491" s="129">
        <f t="shared" si="154"/>
        <v>194250</v>
      </c>
      <c r="E3491" s="130" t="s">
        <v>6069</v>
      </c>
    </row>
    <row r="3492" spans="1:5">
      <c r="A3492" s="127" t="str">
        <f t="shared" si="155"/>
        <v>루마니아186000</v>
      </c>
      <c r="B3492" s="127">
        <f t="shared" si="156"/>
        <v>186000</v>
      </c>
      <c r="C3492" s="127">
        <f t="shared" si="157"/>
        <v>5983000</v>
      </c>
      <c r="D3492" s="129">
        <f t="shared" si="154"/>
        <v>195300</v>
      </c>
      <c r="E3492" s="130" t="s">
        <v>6069</v>
      </c>
    </row>
    <row r="3493" spans="1:5">
      <c r="A3493" s="127" t="str">
        <f t="shared" si="155"/>
        <v>루마니아187000</v>
      </c>
      <c r="B3493" s="127">
        <f t="shared" si="156"/>
        <v>187000</v>
      </c>
      <c r="C3493" s="127">
        <f t="shared" si="157"/>
        <v>6015000</v>
      </c>
      <c r="D3493" s="129">
        <f t="shared" si="154"/>
        <v>196350</v>
      </c>
      <c r="E3493" s="130" t="s">
        <v>6069</v>
      </c>
    </row>
    <row r="3494" spans="1:5">
      <c r="A3494" s="127" t="str">
        <f t="shared" si="155"/>
        <v>루마니아188000</v>
      </c>
      <c r="B3494" s="127">
        <f t="shared" si="156"/>
        <v>188000</v>
      </c>
      <c r="C3494" s="127">
        <f t="shared" si="157"/>
        <v>6047000</v>
      </c>
      <c r="D3494" s="129">
        <f t="shared" si="154"/>
        <v>197400</v>
      </c>
      <c r="E3494" s="130" t="s">
        <v>6069</v>
      </c>
    </row>
    <row r="3495" spans="1:5">
      <c r="A3495" s="127" t="str">
        <f t="shared" si="155"/>
        <v>루마니아189000</v>
      </c>
      <c r="B3495" s="127">
        <f t="shared" si="156"/>
        <v>189000</v>
      </c>
      <c r="C3495" s="127">
        <f t="shared" si="157"/>
        <v>6079000</v>
      </c>
      <c r="D3495" s="129">
        <f t="shared" si="154"/>
        <v>198450</v>
      </c>
      <c r="E3495" s="130" t="s">
        <v>6069</v>
      </c>
    </row>
    <row r="3496" spans="1:5">
      <c r="A3496" s="127" t="str">
        <f t="shared" si="155"/>
        <v>루마니아190000</v>
      </c>
      <c r="B3496" s="127">
        <f t="shared" si="156"/>
        <v>190000</v>
      </c>
      <c r="C3496" s="127">
        <f t="shared" si="157"/>
        <v>6111000</v>
      </c>
      <c r="D3496" s="129">
        <f t="shared" si="154"/>
        <v>199500</v>
      </c>
      <c r="E3496" s="130" t="s">
        <v>6069</v>
      </c>
    </row>
    <row r="3497" spans="1:5">
      <c r="A3497" s="127" t="str">
        <f t="shared" si="155"/>
        <v>루마니아191000</v>
      </c>
      <c r="B3497" s="127">
        <f t="shared" si="156"/>
        <v>191000</v>
      </c>
      <c r="C3497" s="127">
        <f t="shared" si="157"/>
        <v>6143000</v>
      </c>
      <c r="D3497" s="129">
        <f t="shared" si="154"/>
        <v>200550</v>
      </c>
      <c r="E3497" s="130" t="s">
        <v>6069</v>
      </c>
    </row>
    <row r="3498" spans="1:5">
      <c r="A3498" s="127" t="str">
        <f t="shared" si="155"/>
        <v>루마니아192000</v>
      </c>
      <c r="B3498" s="127">
        <f t="shared" si="156"/>
        <v>192000</v>
      </c>
      <c r="C3498" s="127">
        <f t="shared" si="157"/>
        <v>6175000</v>
      </c>
      <c r="D3498" s="129">
        <f t="shared" ref="D3498:D3561" si="158">SUM($G$2)*(B3498*0.001)</f>
        <v>201600</v>
      </c>
      <c r="E3498" s="130" t="s">
        <v>6069</v>
      </c>
    </row>
    <row r="3499" spans="1:5">
      <c r="A3499" s="127" t="str">
        <f t="shared" si="155"/>
        <v>루마니아193000</v>
      </c>
      <c r="B3499" s="127">
        <f t="shared" si="156"/>
        <v>193000</v>
      </c>
      <c r="C3499" s="127">
        <f t="shared" si="157"/>
        <v>6207000</v>
      </c>
      <c r="D3499" s="129">
        <f t="shared" si="158"/>
        <v>202650</v>
      </c>
      <c r="E3499" s="130" t="s">
        <v>6069</v>
      </c>
    </row>
    <row r="3500" spans="1:5">
      <c r="A3500" s="127" t="str">
        <f t="shared" ref="A3500:A3563" si="159">"루마니아"&amp;B3500</f>
        <v>루마니아194000</v>
      </c>
      <c r="B3500" s="127">
        <f t="shared" si="156"/>
        <v>194000</v>
      </c>
      <c r="C3500" s="127">
        <f t="shared" si="157"/>
        <v>6239000</v>
      </c>
      <c r="D3500" s="129">
        <f t="shared" si="158"/>
        <v>203700</v>
      </c>
      <c r="E3500" s="130" t="s">
        <v>6069</v>
      </c>
    </row>
    <row r="3501" spans="1:5">
      <c r="A3501" s="127" t="str">
        <f t="shared" si="159"/>
        <v>루마니아195000</v>
      </c>
      <c r="B3501" s="127">
        <f t="shared" ref="B3501:B3564" si="160">B3500+1000</f>
        <v>195000</v>
      </c>
      <c r="C3501" s="127">
        <f t="shared" ref="C3501:C3564" si="161">C3500+32000</f>
        <v>6271000</v>
      </c>
      <c r="D3501" s="129">
        <f t="shared" si="158"/>
        <v>204750</v>
      </c>
      <c r="E3501" s="130" t="s">
        <v>6069</v>
      </c>
    </row>
    <row r="3502" spans="1:5">
      <c r="A3502" s="127" t="str">
        <f t="shared" si="159"/>
        <v>루마니아196000</v>
      </c>
      <c r="B3502" s="127">
        <f t="shared" si="160"/>
        <v>196000</v>
      </c>
      <c r="C3502" s="127">
        <f t="shared" si="161"/>
        <v>6303000</v>
      </c>
      <c r="D3502" s="129">
        <f t="shared" si="158"/>
        <v>205800</v>
      </c>
      <c r="E3502" s="130" t="s">
        <v>6069</v>
      </c>
    </row>
    <row r="3503" spans="1:5">
      <c r="A3503" s="127" t="str">
        <f t="shared" si="159"/>
        <v>루마니아197000</v>
      </c>
      <c r="B3503" s="127">
        <f t="shared" si="160"/>
        <v>197000</v>
      </c>
      <c r="C3503" s="127">
        <f t="shared" si="161"/>
        <v>6335000</v>
      </c>
      <c r="D3503" s="129">
        <f t="shared" si="158"/>
        <v>206850</v>
      </c>
      <c r="E3503" s="130" t="s">
        <v>6069</v>
      </c>
    </row>
    <row r="3504" spans="1:5">
      <c r="A3504" s="127" t="str">
        <f t="shared" si="159"/>
        <v>루마니아198000</v>
      </c>
      <c r="B3504" s="127">
        <f t="shared" si="160"/>
        <v>198000</v>
      </c>
      <c r="C3504" s="127">
        <f t="shared" si="161"/>
        <v>6367000</v>
      </c>
      <c r="D3504" s="129">
        <f t="shared" si="158"/>
        <v>207900</v>
      </c>
      <c r="E3504" s="130" t="s">
        <v>6069</v>
      </c>
    </row>
    <row r="3505" spans="1:5">
      <c r="A3505" s="127" t="str">
        <f t="shared" si="159"/>
        <v>루마니아199000</v>
      </c>
      <c r="B3505" s="127">
        <f t="shared" si="160"/>
        <v>199000</v>
      </c>
      <c r="C3505" s="127">
        <f t="shared" si="161"/>
        <v>6399000</v>
      </c>
      <c r="D3505" s="129">
        <f t="shared" si="158"/>
        <v>208950</v>
      </c>
      <c r="E3505" s="130" t="s">
        <v>6069</v>
      </c>
    </row>
    <row r="3506" spans="1:5">
      <c r="A3506" s="127" t="str">
        <f t="shared" si="159"/>
        <v>루마니아200000</v>
      </c>
      <c r="B3506" s="127">
        <f t="shared" si="160"/>
        <v>200000</v>
      </c>
      <c r="C3506" s="127">
        <f t="shared" si="161"/>
        <v>6431000</v>
      </c>
      <c r="D3506" s="129">
        <f t="shared" si="158"/>
        <v>210000</v>
      </c>
      <c r="E3506" s="130" t="s">
        <v>6069</v>
      </c>
    </row>
    <row r="3507" spans="1:5">
      <c r="A3507" s="127" t="str">
        <f t="shared" si="159"/>
        <v>루마니아201000</v>
      </c>
      <c r="B3507" s="127">
        <f t="shared" si="160"/>
        <v>201000</v>
      </c>
      <c r="C3507" s="127">
        <f t="shared" si="161"/>
        <v>6463000</v>
      </c>
      <c r="D3507" s="129">
        <f t="shared" si="158"/>
        <v>211050</v>
      </c>
      <c r="E3507" s="130" t="s">
        <v>6069</v>
      </c>
    </row>
    <row r="3508" spans="1:5">
      <c r="A3508" s="127" t="str">
        <f t="shared" si="159"/>
        <v>루마니아202000</v>
      </c>
      <c r="B3508" s="127">
        <f t="shared" si="160"/>
        <v>202000</v>
      </c>
      <c r="C3508" s="127">
        <f t="shared" si="161"/>
        <v>6495000</v>
      </c>
      <c r="D3508" s="129">
        <f t="shared" si="158"/>
        <v>212100</v>
      </c>
      <c r="E3508" s="130" t="s">
        <v>6069</v>
      </c>
    </row>
    <row r="3509" spans="1:5">
      <c r="A3509" s="127" t="str">
        <f t="shared" si="159"/>
        <v>루마니아203000</v>
      </c>
      <c r="B3509" s="127">
        <f t="shared" si="160"/>
        <v>203000</v>
      </c>
      <c r="C3509" s="127">
        <f t="shared" si="161"/>
        <v>6527000</v>
      </c>
      <c r="D3509" s="129">
        <f t="shared" si="158"/>
        <v>213150</v>
      </c>
      <c r="E3509" s="130" t="s">
        <v>6069</v>
      </c>
    </row>
    <row r="3510" spans="1:5">
      <c r="A3510" s="127" t="str">
        <f t="shared" si="159"/>
        <v>루마니아204000</v>
      </c>
      <c r="B3510" s="127">
        <f t="shared" si="160"/>
        <v>204000</v>
      </c>
      <c r="C3510" s="127">
        <f t="shared" si="161"/>
        <v>6559000</v>
      </c>
      <c r="D3510" s="129">
        <f t="shared" si="158"/>
        <v>214200</v>
      </c>
      <c r="E3510" s="130" t="s">
        <v>6069</v>
      </c>
    </row>
    <row r="3511" spans="1:5">
      <c r="A3511" s="127" t="str">
        <f t="shared" si="159"/>
        <v>루마니아205000</v>
      </c>
      <c r="B3511" s="127">
        <f t="shared" si="160"/>
        <v>205000</v>
      </c>
      <c r="C3511" s="127">
        <f t="shared" si="161"/>
        <v>6591000</v>
      </c>
      <c r="D3511" s="129">
        <f t="shared" si="158"/>
        <v>215250</v>
      </c>
      <c r="E3511" s="130" t="s">
        <v>6069</v>
      </c>
    </row>
    <row r="3512" spans="1:5">
      <c r="A3512" s="127" t="str">
        <f t="shared" si="159"/>
        <v>루마니아206000</v>
      </c>
      <c r="B3512" s="127">
        <f t="shared" si="160"/>
        <v>206000</v>
      </c>
      <c r="C3512" s="127">
        <f t="shared" si="161"/>
        <v>6623000</v>
      </c>
      <c r="D3512" s="129">
        <f t="shared" si="158"/>
        <v>216300</v>
      </c>
      <c r="E3512" s="130" t="s">
        <v>6069</v>
      </c>
    </row>
    <row r="3513" spans="1:5">
      <c r="A3513" s="127" t="str">
        <f t="shared" si="159"/>
        <v>루마니아207000</v>
      </c>
      <c r="B3513" s="127">
        <f t="shared" si="160"/>
        <v>207000</v>
      </c>
      <c r="C3513" s="127">
        <f t="shared" si="161"/>
        <v>6655000</v>
      </c>
      <c r="D3513" s="129">
        <f t="shared" si="158"/>
        <v>217350</v>
      </c>
      <c r="E3513" s="130" t="s">
        <v>6069</v>
      </c>
    </row>
    <row r="3514" spans="1:5">
      <c r="A3514" s="127" t="str">
        <f t="shared" si="159"/>
        <v>루마니아208000</v>
      </c>
      <c r="B3514" s="127">
        <f t="shared" si="160"/>
        <v>208000</v>
      </c>
      <c r="C3514" s="127">
        <f t="shared" si="161"/>
        <v>6687000</v>
      </c>
      <c r="D3514" s="129">
        <f t="shared" si="158"/>
        <v>218400</v>
      </c>
      <c r="E3514" s="130" t="s">
        <v>6069</v>
      </c>
    </row>
    <row r="3515" spans="1:5">
      <c r="A3515" s="127" t="str">
        <f t="shared" si="159"/>
        <v>루마니아209000</v>
      </c>
      <c r="B3515" s="127">
        <f t="shared" si="160"/>
        <v>209000</v>
      </c>
      <c r="C3515" s="127">
        <f t="shared" si="161"/>
        <v>6719000</v>
      </c>
      <c r="D3515" s="129">
        <f t="shared" si="158"/>
        <v>219450</v>
      </c>
      <c r="E3515" s="130" t="s">
        <v>6069</v>
      </c>
    </row>
    <row r="3516" spans="1:5">
      <c r="A3516" s="127" t="str">
        <f t="shared" si="159"/>
        <v>루마니아210000</v>
      </c>
      <c r="B3516" s="127">
        <f t="shared" si="160"/>
        <v>210000</v>
      </c>
      <c r="C3516" s="127">
        <f t="shared" si="161"/>
        <v>6751000</v>
      </c>
      <c r="D3516" s="129">
        <f t="shared" si="158"/>
        <v>220500</v>
      </c>
      <c r="E3516" s="130" t="s">
        <v>6069</v>
      </c>
    </row>
    <row r="3517" spans="1:5">
      <c r="A3517" s="127" t="str">
        <f t="shared" si="159"/>
        <v>루마니아211000</v>
      </c>
      <c r="B3517" s="127">
        <f t="shared" si="160"/>
        <v>211000</v>
      </c>
      <c r="C3517" s="127">
        <f t="shared" si="161"/>
        <v>6783000</v>
      </c>
      <c r="D3517" s="129">
        <f t="shared" si="158"/>
        <v>221550</v>
      </c>
      <c r="E3517" s="130" t="s">
        <v>6069</v>
      </c>
    </row>
    <row r="3518" spans="1:5">
      <c r="A3518" s="127" t="str">
        <f t="shared" si="159"/>
        <v>루마니아212000</v>
      </c>
      <c r="B3518" s="127">
        <f t="shared" si="160"/>
        <v>212000</v>
      </c>
      <c r="C3518" s="127">
        <f t="shared" si="161"/>
        <v>6815000</v>
      </c>
      <c r="D3518" s="129">
        <f t="shared" si="158"/>
        <v>222600</v>
      </c>
      <c r="E3518" s="130" t="s">
        <v>6069</v>
      </c>
    </row>
    <row r="3519" spans="1:5">
      <c r="A3519" s="127" t="str">
        <f t="shared" si="159"/>
        <v>루마니아213000</v>
      </c>
      <c r="B3519" s="127">
        <f t="shared" si="160"/>
        <v>213000</v>
      </c>
      <c r="C3519" s="127">
        <f t="shared" si="161"/>
        <v>6847000</v>
      </c>
      <c r="D3519" s="129">
        <f t="shared" si="158"/>
        <v>223650</v>
      </c>
      <c r="E3519" s="130" t="s">
        <v>6069</v>
      </c>
    </row>
    <row r="3520" spans="1:5">
      <c r="A3520" s="127" t="str">
        <f t="shared" si="159"/>
        <v>루마니아214000</v>
      </c>
      <c r="B3520" s="127">
        <f t="shared" si="160"/>
        <v>214000</v>
      </c>
      <c r="C3520" s="127">
        <f t="shared" si="161"/>
        <v>6879000</v>
      </c>
      <c r="D3520" s="129">
        <f t="shared" si="158"/>
        <v>224700</v>
      </c>
      <c r="E3520" s="130" t="s">
        <v>6069</v>
      </c>
    </row>
    <row r="3521" spans="1:5">
      <c r="A3521" s="127" t="str">
        <f t="shared" si="159"/>
        <v>루마니아215000</v>
      </c>
      <c r="B3521" s="127">
        <f t="shared" si="160"/>
        <v>215000</v>
      </c>
      <c r="C3521" s="127">
        <f t="shared" si="161"/>
        <v>6911000</v>
      </c>
      <c r="D3521" s="129">
        <f t="shared" si="158"/>
        <v>225750</v>
      </c>
      <c r="E3521" s="130" t="s">
        <v>6069</v>
      </c>
    </row>
    <row r="3522" spans="1:5">
      <c r="A3522" s="127" t="str">
        <f t="shared" si="159"/>
        <v>루마니아216000</v>
      </c>
      <c r="B3522" s="127">
        <f t="shared" si="160"/>
        <v>216000</v>
      </c>
      <c r="C3522" s="127">
        <f t="shared" si="161"/>
        <v>6943000</v>
      </c>
      <c r="D3522" s="129">
        <f t="shared" si="158"/>
        <v>226800</v>
      </c>
      <c r="E3522" s="130" t="s">
        <v>6069</v>
      </c>
    </row>
    <row r="3523" spans="1:5">
      <c r="A3523" s="127" t="str">
        <f t="shared" si="159"/>
        <v>루마니아217000</v>
      </c>
      <c r="B3523" s="127">
        <f t="shared" si="160"/>
        <v>217000</v>
      </c>
      <c r="C3523" s="127">
        <f t="shared" si="161"/>
        <v>6975000</v>
      </c>
      <c r="D3523" s="129">
        <f t="shared" si="158"/>
        <v>227850</v>
      </c>
      <c r="E3523" s="130" t="s">
        <v>6069</v>
      </c>
    </row>
    <row r="3524" spans="1:5">
      <c r="A3524" s="127" t="str">
        <f t="shared" si="159"/>
        <v>루마니아218000</v>
      </c>
      <c r="B3524" s="127">
        <f t="shared" si="160"/>
        <v>218000</v>
      </c>
      <c r="C3524" s="127">
        <f t="shared" si="161"/>
        <v>7007000</v>
      </c>
      <c r="D3524" s="129">
        <f t="shared" si="158"/>
        <v>228900</v>
      </c>
      <c r="E3524" s="130" t="s">
        <v>6069</v>
      </c>
    </row>
    <row r="3525" spans="1:5">
      <c r="A3525" s="127" t="str">
        <f t="shared" si="159"/>
        <v>루마니아219000</v>
      </c>
      <c r="B3525" s="127">
        <f t="shared" si="160"/>
        <v>219000</v>
      </c>
      <c r="C3525" s="127">
        <f t="shared" si="161"/>
        <v>7039000</v>
      </c>
      <c r="D3525" s="129">
        <f t="shared" si="158"/>
        <v>229950</v>
      </c>
      <c r="E3525" s="130" t="s">
        <v>6069</v>
      </c>
    </row>
    <row r="3526" spans="1:5">
      <c r="A3526" s="127" t="str">
        <f t="shared" si="159"/>
        <v>루마니아220000</v>
      </c>
      <c r="B3526" s="127">
        <f t="shared" si="160"/>
        <v>220000</v>
      </c>
      <c r="C3526" s="127">
        <f t="shared" si="161"/>
        <v>7071000</v>
      </c>
      <c r="D3526" s="129">
        <f t="shared" si="158"/>
        <v>231000</v>
      </c>
      <c r="E3526" s="130" t="s">
        <v>6069</v>
      </c>
    </row>
    <row r="3527" spans="1:5">
      <c r="A3527" s="127" t="str">
        <f t="shared" si="159"/>
        <v>루마니아221000</v>
      </c>
      <c r="B3527" s="127">
        <f t="shared" si="160"/>
        <v>221000</v>
      </c>
      <c r="C3527" s="127">
        <f t="shared" si="161"/>
        <v>7103000</v>
      </c>
      <c r="D3527" s="129">
        <f t="shared" si="158"/>
        <v>232050</v>
      </c>
      <c r="E3527" s="130" t="s">
        <v>6069</v>
      </c>
    </row>
    <row r="3528" spans="1:5">
      <c r="A3528" s="127" t="str">
        <f t="shared" si="159"/>
        <v>루마니아222000</v>
      </c>
      <c r="B3528" s="127">
        <f t="shared" si="160"/>
        <v>222000</v>
      </c>
      <c r="C3528" s="127">
        <f t="shared" si="161"/>
        <v>7135000</v>
      </c>
      <c r="D3528" s="129">
        <f t="shared" si="158"/>
        <v>233100</v>
      </c>
      <c r="E3528" s="130" t="s">
        <v>6069</v>
      </c>
    </row>
    <row r="3529" spans="1:5">
      <c r="A3529" s="127" t="str">
        <f t="shared" si="159"/>
        <v>루마니아223000</v>
      </c>
      <c r="B3529" s="127">
        <f t="shared" si="160"/>
        <v>223000</v>
      </c>
      <c r="C3529" s="127">
        <f t="shared" si="161"/>
        <v>7167000</v>
      </c>
      <c r="D3529" s="129">
        <f t="shared" si="158"/>
        <v>234150</v>
      </c>
      <c r="E3529" s="130" t="s">
        <v>6069</v>
      </c>
    </row>
    <row r="3530" spans="1:5">
      <c r="A3530" s="127" t="str">
        <f t="shared" si="159"/>
        <v>루마니아224000</v>
      </c>
      <c r="B3530" s="127">
        <f t="shared" si="160"/>
        <v>224000</v>
      </c>
      <c r="C3530" s="127">
        <f t="shared" si="161"/>
        <v>7199000</v>
      </c>
      <c r="D3530" s="129">
        <f t="shared" si="158"/>
        <v>235200</v>
      </c>
      <c r="E3530" s="130" t="s">
        <v>6069</v>
      </c>
    </row>
    <row r="3531" spans="1:5">
      <c r="A3531" s="127" t="str">
        <f t="shared" si="159"/>
        <v>루마니아225000</v>
      </c>
      <c r="B3531" s="127">
        <f t="shared" si="160"/>
        <v>225000</v>
      </c>
      <c r="C3531" s="127">
        <f t="shared" si="161"/>
        <v>7231000</v>
      </c>
      <c r="D3531" s="129">
        <f t="shared" si="158"/>
        <v>236250</v>
      </c>
      <c r="E3531" s="130" t="s">
        <v>6069</v>
      </c>
    </row>
    <row r="3532" spans="1:5">
      <c r="A3532" s="127" t="str">
        <f t="shared" si="159"/>
        <v>루마니아226000</v>
      </c>
      <c r="B3532" s="127">
        <f t="shared" si="160"/>
        <v>226000</v>
      </c>
      <c r="C3532" s="127">
        <f t="shared" si="161"/>
        <v>7263000</v>
      </c>
      <c r="D3532" s="129">
        <f t="shared" si="158"/>
        <v>237300</v>
      </c>
      <c r="E3532" s="130" t="s">
        <v>6069</v>
      </c>
    </row>
    <row r="3533" spans="1:5">
      <c r="A3533" s="127" t="str">
        <f t="shared" si="159"/>
        <v>루마니아227000</v>
      </c>
      <c r="B3533" s="127">
        <f t="shared" si="160"/>
        <v>227000</v>
      </c>
      <c r="C3533" s="127">
        <f t="shared" si="161"/>
        <v>7295000</v>
      </c>
      <c r="D3533" s="129">
        <f t="shared" si="158"/>
        <v>238350</v>
      </c>
      <c r="E3533" s="130" t="s">
        <v>6069</v>
      </c>
    </row>
    <row r="3534" spans="1:5">
      <c r="A3534" s="127" t="str">
        <f t="shared" si="159"/>
        <v>루마니아228000</v>
      </c>
      <c r="B3534" s="127">
        <f t="shared" si="160"/>
        <v>228000</v>
      </c>
      <c r="C3534" s="127">
        <f t="shared" si="161"/>
        <v>7327000</v>
      </c>
      <c r="D3534" s="129">
        <f t="shared" si="158"/>
        <v>239400</v>
      </c>
      <c r="E3534" s="130" t="s">
        <v>6069</v>
      </c>
    </row>
    <row r="3535" spans="1:5">
      <c r="A3535" s="127" t="str">
        <f t="shared" si="159"/>
        <v>루마니아229000</v>
      </c>
      <c r="B3535" s="127">
        <f t="shared" si="160"/>
        <v>229000</v>
      </c>
      <c r="C3535" s="127">
        <f t="shared" si="161"/>
        <v>7359000</v>
      </c>
      <c r="D3535" s="129">
        <f t="shared" si="158"/>
        <v>240450</v>
      </c>
      <c r="E3535" s="130" t="s">
        <v>6069</v>
      </c>
    </row>
    <row r="3536" spans="1:5">
      <c r="A3536" s="127" t="str">
        <f t="shared" si="159"/>
        <v>루마니아230000</v>
      </c>
      <c r="B3536" s="127">
        <f t="shared" si="160"/>
        <v>230000</v>
      </c>
      <c r="C3536" s="127">
        <f t="shared" si="161"/>
        <v>7391000</v>
      </c>
      <c r="D3536" s="129">
        <f t="shared" si="158"/>
        <v>241500</v>
      </c>
      <c r="E3536" s="130" t="s">
        <v>6069</v>
      </c>
    </row>
    <row r="3537" spans="1:5">
      <c r="A3537" s="127" t="str">
        <f t="shared" si="159"/>
        <v>루마니아231000</v>
      </c>
      <c r="B3537" s="127">
        <f t="shared" si="160"/>
        <v>231000</v>
      </c>
      <c r="C3537" s="127">
        <f t="shared" si="161"/>
        <v>7423000</v>
      </c>
      <c r="D3537" s="129">
        <f t="shared" si="158"/>
        <v>242550</v>
      </c>
      <c r="E3537" s="130" t="s">
        <v>6069</v>
      </c>
    </row>
    <row r="3538" spans="1:5">
      <c r="A3538" s="127" t="str">
        <f t="shared" si="159"/>
        <v>루마니아232000</v>
      </c>
      <c r="B3538" s="127">
        <f t="shared" si="160"/>
        <v>232000</v>
      </c>
      <c r="C3538" s="127">
        <f t="shared" si="161"/>
        <v>7455000</v>
      </c>
      <c r="D3538" s="129">
        <f t="shared" si="158"/>
        <v>243600</v>
      </c>
      <c r="E3538" s="130" t="s">
        <v>6069</v>
      </c>
    </row>
    <row r="3539" spans="1:5">
      <c r="A3539" s="127" t="str">
        <f t="shared" si="159"/>
        <v>루마니아233000</v>
      </c>
      <c r="B3539" s="127">
        <f t="shared" si="160"/>
        <v>233000</v>
      </c>
      <c r="C3539" s="127">
        <f t="shared" si="161"/>
        <v>7487000</v>
      </c>
      <c r="D3539" s="129">
        <f t="shared" si="158"/>
        <v>244650</v>
      </c>
      <c r="E3539" s="130" t="s">
        <v>6069</v>
      </c>
    </row>
    <row r="3540" spans="1:5">
      <c r="A3540" s="127" t="str">
        <f t="shared" si="159"/>
        <v>루마니아234000</v>
      </c>
      <c r="B3540" s="127">
        <f t="shared" si="160"/>
        <v>234000</v>
      </c>
      <c r="C3540" s="127">
        <f t="shared" si="161"/>
        <v>7519000</v>
      </c>
      <c r="D3540" s="129">
        <f t="shared" si="158"/>
        <v>245700</v>
      </c>
      <c r="E3540" s="130" t="s">
        <v>6069</v>
      </c>
    </row>
    <row r="3541" spans="1:5">
      <c r="A3541" s="127" t="str">
        <f t="shared" si="159"/>
        <v>루마니아235000</v>
      </c>
      <c r="B3541" s="127">
        <f t="shared" si="160"/>
        <v>235000</v>
      </c>
      <c r="C3541" s="127">
        <f t="shared" si="161"/>
        <v>7551000</v>
      </c>
      <c r="D3541" s="129">
        <f t="shared" si="158"/>
        <v>246750</v>
      </c>
      <c r="E3541" s="130" t="s">
        <v>6069</v>
      </c>
    </row>
    <row r="3542" spans="1:5">
      <c r="A3542" s="127" t="str">
        <f t="shared" si="159"/>
        <v>루마니아236000</v>
      </c>
      <c r="B3542" s="127">
        <f t="shared" si="160"/>
        <v>236000</v>
      </c>
      <c r="C3542" s="127">
        <f t="shared" si="161"/>
        <v>7583000</v>
      </c>
      <c r="D3542" s="129">
        <f t="shared" si="158"/>
        <v>247800</v>
      </c>
      <c r="E3542" s="130" t="s">
        <v>6069</v>
      </c>
    </row>
    <row r="3543" spans="1:5">
      <c r="A3543" s="127" t="str">
        <f t="shared" si="159"/>
        <v>루마니아237000</v>
      </c>
      <c r="B3543" s="127">
        <f t="shared" si="160"/>
        <v>237000</v>
      </c>
      <c r="C3543" s="127">
        <f t="shared" si="161"/>
        <v>7615000</v>
      </c>
      <c r="D3543" s="129">
        <f t="shared" si="158"/>
        <v>248850</v>
      </c>
      <c r="E3543" s="130" t="s">
        <v>6069</v>
      </c>
    </row>
    <row r="3544" spans="1:5">
      <c r="A3544" s="127" t="str">
        <f t="shared" si="159"/>
        <v>루마니아238000</v>
      </c>
      <c r="B3544" s="127">
        <f t="shared" si="160"/>
        <v>238000</v>
      </c>
      <c r="C3544" s="127">
        <f t="shared" si="161"/>
        <v>7647000</v>
      </c>
      <c r="D3544" s="129">
        <f t="shared" si="158"/>
        <v>249900</v>
      </c>
      <c r="E3544" s="130" t="s">
        <v>6069</v>
      </c>
    </row>
    <row r="3545" spans="1:5">
      <c r="A3545" s="127" t="str">
        <f t="shared" si="159"/>
        <v>루마니아239000</v>
      </c>
      <c r="B3545" s="127">
        <f t="shared" si="160"/>
        <v>239000</v>
      </c>
      <c r="C3545" s="127">
        <f t="shared" si="161"/>
        <v>7679000</v>
      </c>
      <c r="D3545" s="129">
        <f t="shared" si="158"/>
        <v>250950</v>
      </c>
      <c r="E3545" s="130" t="s">
        <v>6069</v>
      </c>
    </row>
    <row r="3546" spans="1:5">
      <c r="A3546" s="127" t="str">
        <f t="shared" si="159"/>
        <v>루마니아240000</v>
      </c>
      <c r="B3546" s="127">
        <f t="shared" si="160"/>
        <v>240000</v>
      </c>
      <c r="C3546" s="127">
        <f t="shared" si="161"/>
        <v>7711000</v>
      </c>
      <c r="D3546" s="129">
        <f t="shared" si="158"/>
        <v>252000</v>
      </c>
      <c r="E3546" s="130" t="s">
        <v>6069</v>
      </c>
    </row>
    <row r="3547" spans="1:5">
      <c r="A3547" s="127" t="str">
        <f t="shared" si="159"/>
        <v>루마니아241000</v>
      </c>
      <c r="B3547" s="127">
        <f t="shared" si="160"/>
        <v>241000</v>
      </c>
      <c r="C3547" s="127">
        <f t="shared" si="161"/>
        <v>7743000</v>
      </c>
      <c r="D3547" s="129">
        <f t="shared" si="158"/>
        <v>253050</v>
      </c>
      <c r="E3547" s="130" t="s">
        <v>6069</v>
      </c>
    </row>
    <row r="3548" spans="1:5">
      <c r="A3548" s="127" t="str">
        <f t="shared" si="159"/>
        <v>루마니아242000</v>
      </c>
      <c r="B3548" s="127">
        <f t="shared" si="160"/>
        <v>242000</v>
      </c>
      <c r="C3548" s="127">
        <f t="shared" si="161"/>
        <v>7775000</v>
      </c>
      <c r="D3548" s="129">
        <f t="shared" si="158"/>
        <v>254100</v>
      </c>
      <c r="E3548" s="130" t="s">
        <v>6069</v>
      </c>
    </row>
    <row r="3549" spans="1:5">
      <c r="A3549" s="127" t="str">
        <f t="shared" si="159"/>
        <v>루마니아243000</v>
      </c>
      <c r="B3549" s="127">
        <f t="shared" si="160"/>
        <v>243000</v>
      </c>
      <c r="C3549" s="127">
        <f t="shared" si="161"/>
        <v>7807000</v>
      </c>
      <c r="D3549" s="129">
        <f t="shared" si="158"/>
        <v>255150</v>
      </c>
      <c r="E3549" s="130" t="s">
        <v>6069</v>
      </c>
    </row>
    <row r="3550" spans="1:5">
      <c r="A3550" s="127" t="str">
        <f t="shared" si="159"/>
        <v>루마니아244000</v>
      </c>
      <c r="B3550" s="127">
        <f t="shared" si="160"/>
        <v>244000</v>
      </c>
      <c r="C3550" s="127">
        <f t="shared" si="161"/>
        <v>7839000</v>
      </c>
      <c r="D3550" s="129">
        <f t="shared" si="158"/>
        <v>256200</v>
      </c>
      <c r="E3550" s="130" t="s">
        <v>6069</v>
      </c>
    </row>
    <row r="3551" spans="1:5">
      <c r="A3551" s="127" t="str">
        <f t="shared" si="159"/>
        <v>루마니아245000</v>
      </c>
      <c r="B3551" s="127">
        <f t="shared" si="160"/>
        <v>245000</v>
      </c>
      <c r="C3551" s="127">
        <f t="shared" si="161"/>
        <v>7871000</v>
      </c>
      <c r="D3551" s="129">
        <f t="shared" si="158"/>
        <v>257250</v>
      </c>
      <c r="E3551" s="130" t="s">
        <v>6069</v>
      </c>
    </row>
    <row r="3552" spans="1:5">
      <c r="A3552" s="127" t="str">
        <f t="shared" si="159"/>
        <v>루마니아246000</v>
      </c>
      <c r="B3552" s="127">
        <f t="shared" si="160"/>
        <v>246000</v>
      </c>
      <c r="C3552" s="127">
        <f t="shared" si="161"/>
        <v>7903000</v>
      </c>
      <c r="D3552" s="129">
        <f t="shared" si="158"/>
        <v>258300</v>
      </c>
      <c r="E3552" s="130" t="s">
        <v>6069</v>
      </c>
    </row>
    <row r="3553" spans="1:5">
      <c r="A3553" s="127" t="str">
        <f t="shared" si="159"/>
        <v>루마니아247000</v>
      </c>
      <c r="B3553" s="127">
        <f t="shared" si="160"/>
        <v>247000</v>
      </c>
      <c r="C3553" s="127">
        <f t="shared" si="161"/>
        <v>7935000</v>
      </c>
      <c r="D3553" s="129">
        <f t="shared" si="158"/>
        <v>259350</v>
      </c>
      <c r="E3553" s="130" t="s">
        <v>6069</v>
      </c>
    </row>
    <row r="3554" spans="1:5">
      <c r="A3554" s="127" t="str">
        <f t="shared" si="159"/>
        <v>루마니아248000</v>
      </c>
      <c r="B3554" s="127">
        <f t="shared" si="160"/>
        <v>248000</v>
      </c>
      <c r="C3554" s="127">
        <f t="shared" si="161"/>
        <v>7967000</v>
      </c>
      <c r="D3554" s="129">
        <f t="shared" si="158"/>
        <v>260400</v>
      </c>
      <c r="E3554" s="130" t="s">
        <v>6069</v>
      </c>
    </row>
    <row r="3555" spans="1:5">
      <c r="A3555" s="127" t="str">
        <f t="shared" si="159"/>
        <v>루마니아249000</v>
      </c>
      <c r="B3555" s="127">
        <f t="shared" si="160"/>
        <v>249000</v>
      </c>
      <c r="C3555" s="127">
        <f t="shared" si="161"/>
        <v>7999000</v>
      </c>
      <c r="D3555" s="129">
        <f t="shared" si="158"/>
        <v>261450</v>
      </c>
      <c r="E3555" s="130" t="s">
        <v>6069</v>
      </c>
    </row>
    <row r="3556" spans="1:5">
      <c r="A3556" s="127" t="str">
        <f t="shared" si="159"/>
        <v>루마니아250000</v>
      </c>
      <c r="B3556" s="127">
        <f t="shared" si="160"/>
        <v>250000</v>
      </c>
      <c r="C3556" s="127">
        <f t="shared" si="161"/>
        <v>8031000</v>
      </c>
      <c r="D3556" s="129">
        <f t="shared" si="158"/>
        <v>262500</v>
      </c>
      <c r="E3556" s="130" t="s">
        <v>6069</v>
      </c>
    </row>
    <row r="3557" spans="1:5">
      <c r="A3557" s="127" t="str">
        <f t="shared" si="159"/>
        <v>루마니아251000</v>
      </c>
      <c r="B3557" s="127">
        <f t="shared" si="160"/>
        <v>251000</v>
      </c>
      <c r="C3557" s="127">
        <f t="shared" si="161"/>
        <v>8063000</v>
      </c>
      <c r="D3557" s="129">
        <f t="shared" si="158"/>
        <v>263550</v>
      </c>
      <c r="E3557" s="130" t="s">
        <v>6069</v>
      </c>
    </row>
    <row r="3558" spans="1:5">
      <c r="A3558" s="127" t="str">
        <f t="shared" si="159"/>
        <v>루마니아252000</v>
      </c>
      <c r="B3558" s="127">
        <f t="shared" si="160"/>
        <v>252000</v>
      </c>
      <c r="C3558" s="127">
        <f t="shared" si="161"/>
        <v>8095000</v>
      </c>
      <c r="D3558" s="129">
        <f t="shared" si="158"/>
        <v>264600</v>
      </c>
      <c r="E3558" s="130" t="s">
        <v>6069</v>
      </c>
    </row>
    <row r="3559" spans="1:5">
      <c r="A3559" s="127" t="str">
        <f t="shared" si="159"/>
        <v>루마니아253000</v>
      </c>
      <c r="B3559" s="127">
        <f t="shared" si="160"/>
        <v>253000</v>
      </c>
      <c r="C3559" s="127">
        <f t="shared" si="161"/>
        <v>8127000</v>
      </c>
      <c r="D3559" s="129">
        <f t="shared" si="158"/>
        <v>265650</v>
      </c>
      <c r="E3559" s="130" t="s">
        <v>6069</v>
      </c>
    </row>
    <row r="3560" spans="1:5">
      <c r="A3560" s="127" t="str">
        <f t="shared" si="159"/>
        <v>루마니아254000</v>
      </c>
      <c r="B3560" s="127">
        <f t="shared" si="160"/>
        <v>254000</v>
      </c>
      <c r="C3560" s="127">
        <f t="shared" si="161"/>
        <v>8159000</v>
      </c>
      <c r="D3560" s="129">
        <f t="shared" si="158"/>
        <v>266700</v>
      </c>
      <c r="E3560" s="130" t="s">
        <v>6069</v>
      </c>
    </row>
    <row r="3561" spans="1:5">
      <c r="A3561" s="127" t="str">
        <f t="shared" si="159"/>
        <v>루마니아255000</v>
      </c>
      <c r="B3561" s="127">
        <f t="shared" si="160"/>
        <v>255000</v>
      </c>
      <c r="C3561" s="127">
        <f t="shared" si="161"/>
        <v>8191000</v>
      </c>
      <c r="D3561" s="129">
        <f t="shared" si="158"/>
        <v>267750</v>
      </c>
      <c r="E3561" s="130" t="s">
        <v>6069</v>
      </c>
    </row>
    <row r="3562" spans="1:5">
      <c r="A3562" s="127" t="str">
        <f t="shared" si="159"/>
        <v>루마니아256000</v>
      </c>
      <c r="B3562" s="127">
        <f t="shared" si="160"/>
        <v>256000</v>
      </c>
      <c r="C3562" s="127">
        <f t="shared" si="161"/>
        <v>8223000</v>
      </c>
      <c r="D3562" s="129">
        <f t="shared" ref="D3562:D3625" si="162">SUM($G$2)*(B3562*0.001)</f>
        <v>268800</v>
      </c>
      <c r="E3562" s="130" t="s">
        <v>6069</v>
      </c>
    </row>
    <row r="3563" spans="1:5">
      <c r="A3563" s="127" t="str">
        <f t="shared" si="159"/>
        <v>루마니아257000</v>
      </c>
      <c r="B3563" s="127">
        <f t="shared" si="160"/>
        <v>257000</v>
      </c>
      <c r="C3563" s="127">
        <f t="shared" si="161"/>
        <v>8255000</v>
      </c>
      <c r="D3563" s="129">
        <f t="shared" si="162"/>
        <v>269850</v>
      </c>
      <c r="E3563" s="130" t="s">
        <v>6069</v>
      </c>
    </row>
    <row r="3564" spans="1:5">
      <c r="A3564" s="127" t="str">
        <f t="shared" ref="A3564:A3627" si="163">"루마니아"&amp;B3564</f>
        <v>루마니아258000</v>
      </c>
      <c r="B3564" s="127">
        <f t="shared" si="160"/>
        <v>258000</v>
      </c>
      <c r="C3564" s="127">
        <f t="shared" si="161"/>
        <v>8287000</v>
      </c>
      <c r="D3564" s="129">
        <f t="shared" si="162"/>
        <v>270900</v>
      </c>
      <c r="E3564" s="130" t="s">
        <v>6069</v>
      </c>
    </row>
    <row r="3565" spans="1:5">
      <c r="A3565" s="127" t="str">
        <f t="shared" si="163"/>
        <v>루마니아259000</v>
      </c>
      <c r="B3565" s="127">
        <f t="shared" ref="B3565:B3593" si="164">B3564+1000</f>
        <v>259000</v>
      </c>
      <c r="C3565" s="127">
        <f t="shared" ref="C3565:C3628" si="165">C3564+32000</f>
        <v>8319000</v>
      </c>
      <c r="D3565" s="129">
        <f t="shared" si="162"/>
        <v>271950</v>
      </c>
      <c r="E3565" s="130" t="s">
        <v>6069</v>
      </c>
    </row>
    <row r="3566" spans="1:5">
      <c r="A3566" s="127" t="str">
        <f t="shared" si="163"/>
        <v>루마니아260000</v>
      </c>
      <c r="B3566" s="127">
        <f t="shared" si="164"/>
        <v>260000</v>
      </c>
      <c r="C3566" s="127">
        <f t="shared" si="165"/>
        <v>8351000</v>
      </c>
      <c r="D3566" s="129">
        <f t="shared" si="162"/>
        <v>273000</v>
      </c>
      <c r="E3566" s="130" t="s">
        <v>6069</v>
      </c>
    </row>
    <row r="3567" spans="1:5">
      <c r="A3567" s="127" t="str">
        <f t="shared" si="163"/>
        <v>루마니아261000</v>
      </c>
      <c r="B3567" s="127">
        <f t="shared" si="164"/>
        <v>261000</v>
      </c>
      <c r="C3567" s="127">
        <f t="shared" si="165"/>
        <v>8383000</v>
      </c>
      <c r="D3567" s="129">
        <f t="shared" si="162"/>
        <v>274050</v>
      </c>
      <c r="E3567" s="130" t="s">
        <v>6069</v>
      </c>
    </row>
    <row r="3568" spans="1:5">
      <c r="A3568" s="127" t="str">
        <f t="shared" si="163"/>
        <v>루마니아262000</v>
      </c>
      <c r="B3568" s="127">
        <f t="shared" si="164"/>
        <v>262000</v>
      </c>
      <c r="C3568" s="127">
        <f t="shared" si="165"/>
        <v>8415000</v>
      </c>
      <c r="D3568" s="129">
        <f t="shared" si="162"/>
        <v>275100</v>
      </c>
      <c r="E3568" s="130" t="s">
        <v>6069</v>
      </c>
    </row>
    <row r="3569" spans="1:5">
      <c r="A3569" s="127" t="str">
        <f t="shared" si="163"/>
        <v>루마니아263000</v>
      </c>
      <c r="B3569" s="127">
        <f t="shared" si="164"/>
        <v>263000</v>
      </c>
      <c r="C3569" s="127">
        <f t="shared" si="165"/>
        <v>8447000</v>
      </c>
      <c r="D3569" s="129">
        <f t="shared" si="162"/>
        <v>276150</v>
      </c>
      <c r="E3569" s="130" t="s">
        <v>6069</v>
      </c>
    </row>
    <row r="3570" spans="1:5">
      <c r="A3570" s="127" t="str">
        <f t="shared" si="163"/>
        <v>루마니아264000</v>
      </c>
      <c r="B3570" s="127">
        <f t="shared" si="164"/>
        <v>264000</v>
      </c>
      <c r="C3570" s="127">
        <f t="shared" si="165"/>
        <v>8479000</v>
      </c>
      <c r="D3570" s="129">
        <f t="shared" si="162"/>
        <v>277200</v>
      </c>
      <c r="E3570" s="130" t="s">
        <v>6069</v>
      </c>
    </row>
    <row r="3571" spans="1:5">
      <c r="A3571" s="127" t="str">
        <f t="shared" si="163"/>
        <v>루마니아265000</v>
      </c>
      <c r="B3571" s="127">
        <f t="shared" si="164"/>
        <v>265000</v>
      </c>
      <c r="C3571" s="127">
        <f t="shared" si="165"/>
        <v>8511000</v>
      </c>
      <c r="D3571" s="129">
        <f t="shared" si="162"/>
        <v>278250</v>
      </c>
      <c r="E3571" s="130" t="s">
        <v>6069</v>
      </c>
    </row>
    <row r="3572" spans="1:5">
      <c r="A3572" s="127" t="str">
        <f t="shared" si="163"/>
        <v>루마니아266000</v>
      </c>
      <c r="B3572" s="127">
        <f t="shared" si="164"/>
        <v>266000</v>
      </c>
      <c r="C3572" s="127">
        <f t="shared" si="165"/>
        <v>8543000</v>
      </c>
      <c r="D3572" s="129">
        <f t="shared" si="162"/>
        <v>279300</v>
      </c>
      <c r="E3572" s="130" t="s">
        <v>6069</v>
      </c>
    </row>
    <row r="3573" spans="1:5">
      <c r="A3573" s="127" t="str">
        <f t="shared" si="163"/>
        <v>루마니아267000</v>
      </c>
      <c r="B3573" s="127">
        <f t="shared" si="164"/>
        <v>267000</v>
      </c>
      <c r="C3573" s="127">
        <f t="shared" si="165"/>
        <v>8575000</v>
      </c>
      <c r="D3573" s="129">
        <f t="shared" si="162"/>
        <v>280350</v>
      </c>
      <c r="E3573" s="130" t="s">
        <v>6069</v>
      </c>
    </row>
    <row r="3574" spans="1:5">
      <c r="A3574" s="127" t="str">
        <f t="shared" si="163"/>
        <v>루마니아268000</v>
      </c>
      <c r="B3574" s="127">
        <f t="shared" si="164"/>
        <v>268000</v>
      </c>
      <c r="C3574" s="127">
        <f t="shared" si="165"/>
        <v>8607000</v>
      </c>
      <c r="D3574" s="129">
        <f t="shared" si="162"/>
        <v>281400</v>
      </c>
      <c r="E3574" s="130" t="s">
        <v>6069</v>
      </c>
    </row>
    <row r="3575" spans="1:5">
      <c r="A3575" s="127" t="str">
        <f t="shared" si="163"/>
        <v>루마니아269000</v>
      </c>
      <c r="B3575" s="127">
        <f t="shared" si="164"/>
        <v>269000</v>
      </c>
      <c r="C3575" s="127">
        <f t="shared" si="165"/>
        <v>8639000</v>
      </c>
      <c r="D3575" s="129">
        <f t="shared" si="162"/>
        <v>282450</v>
      </c>
      <c r="E3575" s="130" t="s">
        <v>6069</v>
      </c>
    </row>
    <row r="3576" spans="1:5">
      <c r="A3576" s="127" t="str">
        <f t="shared" si="163"/>
        <v>루마니아270000</v>
      </c>
      <c r="B3576" s="127">
        <f t="shared" si="164"/>
        <v>270000</v>
      </c>
      <c r="C3576" s="127">
        <f t="shared" si="165"/>
        <v>8671000</v>
      </c>
      <c r="D3576" s="129">
        <f t="shared" si="162"/>
        <v>283500</v>
      </c>
      <c r="E3576" s="130" t="s">
        <v>6069</v>
      </c>
    </row>
    <row r="3577" spans="1:5">
      <c r="A3577" s="127" t="str">
        <f t="shared" si="163"/>
        <v>루마니아271000</v>
      </c>
      <c r="B3577" s="127">
        <f t="shared" si="164"/>
        <v>271000</v>
      </c>
      <c r="C3577" s="127">
        <f t="shared" si="165"/>
        <v>8703000</v>
      </c>
      <c r="D3577" s="129">
        <f t="shared" si="162"/>
        <v>284550</v>
      </c>
      <c r="E3577" s="130" t="s">
        <v>6069</v>
      </c>
    </row>
    <row r="3578" spans="1:5">
      <c r="A3578" s="127" t="str">
        <f t="shared" si="163"/>
        <v>루마니아272000</v>
      </c>
      <c r="B3578" s="127">
        <f t="shared" si="164"/>
        <v>272000</v>
      </c>
      <c r="C3578" s="127">
        <f t="shared" si="165"/>
        <v>8735000</v>
      </c>
      <c r="D3578" s="129">
        <f t="shared" si="162"/>
        <v>285600</v>
      </c>
      <c r="E3578" s="130" t="s">
        <v>6069</v>
      </c>
    </row>
    <row r="3579" spans="1:5">
      <c r="A3579" s="127" t="str">
        <f t="shared" si="163"/>
        <v>루마니아273000</v>
      </c>
      <c r="B3579" s="127">
        <f t="shared" si="164"/>
        <v>273000</v>
      </c>
      <c r="C3579" s="127">
        <f t="shared" si="165"/>
        <v>8767000</v>
      </c>
      <c r="D3579" s="129">
        <f t="shared" si="162"/>
        <v>286650</v>
      </c>
      <c r="E3579" s="130" t="s">
        <v>6069</v>
      </c>
    </row>
    <row r="3580" spans="1:5">
      <c r="A3580" s="127" t="str">
        <f t="shared" si="163"/>
        <v>루마니아274000</v>
      </c>
      <c r="B3580" s="127">
        <f t="shared" si="164"/>
        <v>274000</v>
      </c>
      <c r="C3580" s="127">
        <f t="shared" si="165"/>
        <v>8799000</v>
      </c>
      <c r="D3580" s="129">
        <f t="shared" si="162"/>
        <v>287700</v>
      </c>
      <c r="E3580" s="130" t="s">
        <v>6069</v>
      </c>
    </row>
    <row r="3581" spans="1:5">
      <c r="A3581" s="127" t="str">
        <f t="shared" si="163"/>
        <v>루마니아275000</v>
      </c>
      <c r="B3581" s="127">
        <f t="shared" si="164"/>
        <v>275000</v>
      </c>
      <c r="C3581" s="127">
        <f t="shared" si="165"/>
        <v>8831000</v>
      </c>
      <c r="D3581" s="129">
        <f t="shared" si="162"/>
        <v>288750</v>
      </c>
      <c r="E3581" s="130" t="s">
        <v>6069</v>
      </c>
    </row>
    <row r="3582" spans="1:5">
      <c r="A3582" s="127" t="str">
        <f t="shared" si="163"/>
        <v>루마니아276000</v>
      </c>
      <c r="B3582" s="127">
        <f t="shared" si="164"/>
        <v>276000</v>
      </c>
      <c r="C3582" s="127">
        <f t="shared" si="165"/>
        <v>8863000</v>
      </c>
      <c r="D3582" s="129">
        <f t="shared" si="162"/>
        <v>289800</v>
      </c>
      <c r="E3582" s="130" t="s">
        <v>6069</v>
      </c>
    </row>
    <row r="3583" spans="1:5">
      <c r="A3583" s="127" t="str">
        <f t="shared" si="163"/>
        <v>루마니아277000</v>
      </c>
      <c r="B3583" s="127">
        <f t="shared" si="164"/>
        <v>277000</v>
      </c>
      <c r="C3583" s="127">
        <f t="shared" si="165"/>
        <v>8895000</v>
      </c>
      <c r="D3583" s="129">
        <f t="shared" si="162"/>
        <v>290850</v>
      </c>
      <c r="E3583" s="130" t="s">
        <v>6069</v>
      </c>
    </row>
    <row r="3584" spans="1:5">
      <c r="A3584" s="127" t="str">
        <f t="shared" si="163"/>
        <v>루마니아278000</v>
      </c>
      <c r="B3584" s="127">
        <f t="shared" si="164"/>
        <v>278000</v>
      </c>
      <c r="C3584" s="127">
        <f t="shared" si="165"/>
        <v>8927000</v>
      </c>
      <c r="D3584" s="129">
        <f t="shared" si="162"/>
        <v>291900</v>
      </c>
      <c r="E3584" s="130" t="s">
        <v>6069</v>
      </c>
    </row>
    <row r="3585" spans="1:5">
      <c r="A3585" s="127" t="str">
        <f t="shared" si="163"/>
        <v>루마니아279000</v>
      </c>
      <c r="B3585" s="127">
        <f t="shared" si="164"/>
        <v>279000</v>
      </c>
      <c r="C3585" s="127">
        <f t="shared" si="165"/>
        <v>8959000</v>
      </c>
      <c r="D3585" s="129">
        <f t="shared" si="162"/>
        <v>292950</v>
      </c>
      <c r="E3585" s="130" t="s">
        <v>6069</v>
      </c>
    </row>
    <row r="3586" spans="1:5">
      <c r="A3586" s="127" t="str">
        <f t="shared" si="163"/>
        <v>루마니아280000</v>
      </c>
      <c r="B3586" s="127">
        <f t="shared" si="164"/>
        <v>280000</v>
      </c>
      <c r="C3586" s="127">
        <f t="shared" si="165"/>
        <v>8991000</v>
      </c>
      <c r="D3586" s="129">
        <f t="shared" si="162"/>
        <v>294000</v>
      </c>
      <c r="E3586" s="130" t="s">
        <v>6069</v>
      </c>
    </row>
    <row r="3587" spans="1:5">
      <c r="A3587" s="127" t="str">
        <f t="shared" si="163"/>
        <v>루마니아281000</v>
      </c>
      <c r="B3587" s="127">
        <f t="shared" si="164"/>
        <v>281000</v>
      </c>
      <c r="C3587" s="127">
        <f t="shared" si="165"/>
        <v>9023000</v>
      </c>
      <c r="D3587" s="129">
        <f t="shared" si="162"/>
        <v>295050</v>
      </c>
      <c r="E3587" s="130" t="s">
        <v>6069</v>
      </c>
    </row>
    <row r="3588" spans="1:5">
      <c r="A3588" s="127" t="str">
        <f t="shared" si="163"/>
        <v>루마니아282000</v>
      </c>
      <c r="B3588" s="127">
        <f t="shared" si="164"/>
        <v>282000</v>
      </c>
      <c r="C3588" s="127">
        <f t="shared" si="165"/>
        <v>9055000</v>
      </c>
      <c r="D3588" s="129">
        <f t="shared" si="162"/>
        <v>296100</v>
      </c>
      <c r="E3588" s="130" t="s">
        <v>6069</v>
      </c>
    </row>
    <row r="3589" spans="1:5">
      <c r="A3589" s="127" t="str">
        <f t="shared" si="163"/>
        <v>루마니아283000</v>
      </c>
      <c r="B3589" s="127">
        <f t="shared" si="164"/>
        <v>283000</v>
      </c>
      <c r="C3589" s="127">
        <f t="shared" si="165"/>
        <v>9087000</v>
      </c>
      <c r="D3589" s="129">
        <f t="shared" si="162"/>
        <v>297150</v>
      </c>
      <c r="E3589" s="130" t="s">
        <v>6069</v>
      </c>
    </row>
    <row r="3590" spans="1:5">
      <c r="A3590" s="127" t="str">
        <f t="shared" si="163"/>
        <v>루마니아284000</v>
      </c>
      <c r="B3590" s="127">
        <f t="shared" si="164"/>
        <v>284000</v>
      </c>
      <c r="C3590" s="127">
        <f t="shared" si="165"/>
        <v>9119000</v>
      </c>
      <c r="D3590" s="129">
        <f t="shared" si="162"/>
        <v>298200</v>
      </c>
      <c r="E3590" s="130" t="s">
        <v>6069</v>
      </c>
    </row>
    <row r="3591" spans="1:5">
      <c r="A3591" s="127" t="str">
        <f t="shared" si="163"/>
        <v>루마니아285000</v>
      </c>
      <c r="B3591" s="127">
        <f t="shared" si="164"/>
        <v>285000</v>
      </c>
      <c r="C3591" s="127">
        <f t="shared" si="165"/>
        <v>9151000</v>
      </c>
      <c r="D3591" s="129">
        <f t="shared" si="162"/>
        <v>299250</v>
      </c>
      <c r="E3591" s="130" t="s">
        <v>6069</v>
      </c>
    </row>
    <row r="3592" spans="1:5">
      <c r="A3592" s="127" t="str">
        <f t="shared" si="163"/>
        <v>루마니아286000</v>
      </c>
      <c r="B3592" s="127">
        <f t="shared" si="164"/>
        <v>286000</v>
      </c>
      <c r="C3592" s="127">
        <f t="shared" si="165"/>
        <v>9183000</v>
      </c>
      <c r="D3592" s="129">
        <f t="shared" si="162"/>
        <v>300300</v>
      </c>
      <c r="E3592" s="130" t="s">
        <v>6069</v>
      </c>
    </row>
    <row r="3593" spans="1:5">
      <c r="A3593" s="127" t="str">
        <f t="shared" si="163"/>
        <v>루마니아287000</v>
      </c>
      <c r="B3593" s="127">
        <f t="shared" si="164"/>
        <v>287000</v>
      </c>
      <c r="C3593" s="127">
        <f t="shared" si="165"/>
        <v>9215000</v>
      </c>
      <c r="D3593" s="129">
        <f t="shared" si="162"/>
        <v>301350</v>
      </c>
      <c r="E3593" s="130" t="s">
        <v>6069</v>
      </c>
    </row>
    <row r="3594" spans="1:5">
      <c r="A3594" s="127" t="str">
        <f t="shared" si="163"/>
        <v>루마니아288000</v>
      </c>
      <c r="B3594" s="127">
        <f>B3593+1000</f>
        <v>288000</v>
      </c>
      <c r="C3594" s="127">
        <f t="shared" si="165"/>
        <v>9247000</v>
      </c>
      <c r="D3594" s="129">
        <f t="shared" si="162"/>
        <v>302400</v>
      </c>
      <c r="E3594" s="130" t="s">
        <v>6069</v>
      </c>
    </row>
    <row r="3595" spans="1:5">
      <c r="A3595" s="127" t="str">
        <f t="shared" si="163"/>
        <v>루마니아289000</v>
      </c>
      <c r="B3595" s="127">
        <f t="shared" ref="B3595:B3658" si="166">B3594+1000</f>
        <v>289000</v>
      </c>
      <c r="C3595" s="127">
        <f t="shared" si="165"/>
        <v>9279000</v>
      </c>
      <c r="D3595" s="129">
        <f t="shared" si="162"/>
        <v>303450</v>
      </c>
      <c r="E3595" s="130" t="s">
        <v>6069</v>
      </c>
    </row>
    <row r="3596" spans="1:5">
      <c r="A3596" s="127" t="str">
        <f t="shared" si="163"/>
        <v>루마니아290000</v>
      </c>
      <c r="B3596" s="127">
        <f t="shared" si="166"/>
        <v>290000</v>
      </c>
      <c r="C3596" s="127">
        <f t="shared" si="165"/>
        <v>9311000</v>
      </c>
      <c r="D3596" s="129">
        <f t="shared" si="162"/>
        <v>304500</v>
      </c>
      <c r="E3596" s="130" t="s">
        <v>6069</v>
      </c>
    </row>
    <row r="3597" spans="1:5">
      <c r="A3597" s="127" t="str">
        <f t="shared" si="163"/>
        <v>루마니아291000</v>
      </c>
      <c r="B3597" s="127">
        <f t="shared" si="166"/>
        <v>291000</v>
      </c>
      <c r="C3597" s="127">
        <f t="shared" si="165"/>
        <v>9343000</v>
      </c>
      <c r="D3597" s="129">
        <f t="shared" si="162"/>
        <v>305550</v>
      </c>
      <c r="E3597" s="130" t="s">
        <v>6069</v>
      </c>
    </row>
    <row r="3598" spans="1:5">
      <c r="A3598" s="127" t="str">
        <f t="shared" si="163"/>
        <v>루마니아292000</v>
      </c>
      <c r="B3598" s="127">
        <f t="shared" si="166"/>
        <v>292000</v>
      </c>
      <c r="C3598" s="127">
        <f t="shared" si="165"/>
        <v>9375000</v>
      </c>
      <c r="D3598" s="129">
        <f t="shared" si="162"/>
        <v>306600</v>
      </c>
      <c r="E3598" s="130" t="s">
        <v>6069</v>
      </c>
    </row>
    <row r="3599" spans="1:5">
      <c r="A3599" s="127" t="str">
        <f t="shared" si="163"/>
        <v>루마니아293000</v>
      </c>
      <c r="B3599" s="127">
        <f t="shared" si="166"/>
        <v>293000</v>
      </c>
      <c r="C3599" s="127">
        <f t="shared" si="165"/>
        <v>9407000</v>
      </c>
      <c r="D3599" s="129">
        <f t="shared" si="162"/>
        <v>307650</v>
      </c>
      <c r="E3599" s="130" t="s">
        <v>6069</v>
      </c>
    </row>
    <row r="3600" spans="1:5">
      <c r="A3600" s="127" t="str">
        <f t="shared" si="163"/>
        <v>루마니아294000</v>
      </c>
      <c r="B3600" s="127">
        <f t="shared" si="166"/>
        <v>294000</v>
      </c>
      <c r="C3600" s="127">
        <f t="shared" si="165"/>
        <v>9439000</v>
      </c>
      <c r="D3600" s="129">
        <f t="shared" si="162"/>
        <v>308700</v>
      </c>
      <c r="E3600" s="130" t="s">
        <v>6069</v>
      </c>
    </row>
    <row r="3601" spans="1:5">
      <c r="A3601" s="127" t="str">
        <f t="shared" si="163"/>
        <v>루마니아295000</v>
      </c>
      <c r="B3601" s="127">
        <f t="shared" si="166"/>
        <v>295000</v>
      </c>
      <c r="C3601" s="127">
        <f t="shared" si="165"/>
        <v>9471000</v>
      </c>
      <c r="D3601" s="129">
        <f t="shared" si="162"/>
        <v>309750</v>
      </c>
      <c r="E3601" s="130" t="s">
        <v>6069</v>
      </c>
    </row>
    <row r="3602" spans="1:5">
      <c r="A3602" s="127" t="str">
        <f t="shared" si="163"/>
        <v>루마니아296000</v>
      </c>
      <c r="B3602" s="127">
        <f t="shared" si="166"/>
        <v>296000</v>
      </c>
      <c r="C3602" s="127">
        <f t="shared" si="165"/>
        <v>9503000</v>
      </c>
      <c r="D3602" s="129">
        <f t="shared" si="162"/>
        <v>310800</v>
      </c>
      <c r="E3602" s="130" t="s">
        <v>6069</v>
      </c>
    </row>
    <row r="3603" spans="1:5">
      <c r="A3603" s="127" t="str">
        <f t="shared" si="163"/>
        <v>루마니아297000</v>
      </c>
      <c r="B3603" s="127">
        <f t="shared" si="166"/>
        <v>297000</v>
      </c>
      <c r="C3603" s="127">
        <f t="shared" si="165"/>
        <v>9535000</v>
      </c>
      <c r="D3603" s="129">
        <f t="shared" si="162"/>
        <v>311850</v>
      </c>
      <c r="E3603" s="130" t="s">
        <v>6069</v>
      </c>
    </row>
    <row r="3604" spans="1:5">
      <c r="A3604" s="127" t="str">
        <f t="shared" si="163"/>
        <v>루마니아298000</v>
      </c>
      <c r="B3604" s="127">
        <f t="shared" si="166"/>
        <v>298000</v>
      </c>
      <c r="C3604" s="127">
        <f t="shared" si="165"/>
        <v>9567000</v>
      </c>
      <c r="D3604" s="129">
        <f t="shared" si="162"/>
        <v>312900</v>
      </c>
      <c r="E3604" s="130" t="s">
        <v>6069</v>
      </c>
    </row>
    <row r="3605" spans="1:5">
      <c r="A3605" s="127" t="str">
        <f t="shared" si="163"/>
        <v>루마니아299000</v>
      </c>
      <c r="B3605" s="127">
        <f t="shared" si="166"/>
        <v>299000</v>
      </c>
      <c r="C3605" s="127">
        <f t="shared" si="165"/>
        <v>9599000</v>
      </c>
      <c r="D3605" s="129">
        <f t="shared" si="162"/>
        <v>313950</v>
      </c>
      <c r="E3605" s="130" t="s">
        <v>6069</v>
      </c>
    </row>
    <row r="3606" spans="1:5">
      <c r="A3606" s="127" t="str">
        <f t="shared" si="163"/>
        <v>루마니아300000</v>
      </c>
      <c r="B3606" s="127">
        <f t="shared" si="166"/>
        <v>300000</v>
      </c>
      <c r="C3606" s="127">
        <f t="shared" si="165"/>
        <v>9631000</v>
      </c>
      <c r="D3606" s="129">
        <f t="shared" si="162"/>
        <v>315000</v>
      </c>
      <c r="E3606" s="130" t="s">
        <v>6069</v>
      </c>
    </row>
    <row r="3607" spans="1:5">
      <c r="A3607" s="127" t="str">
        <f t="shared" si="163"/>
        <v>루마니아301000</v>
      </c>
      <c r="B3607" s="127">
        <f t="shared" si="166"/>
        <v>301000</v>
      </c>
      <c r="C3607" s="127">
        <f t="shared" si="165"/>
        <v>9663000</v>
      </c>
      <c r="D3607" s="129">
        <f t="shared" si="162"/>
        <v>316050</v>
      </c>
      <c r="E3607" s="130" t="s">
        <v>6069</v>
      </c>
    </row>
    <row r="3608" spans="1:5">
      <c r="A3608" s="127" t="str">
        <f t="shared" si="163"/>
        <v>루마니아302000</v>
      </c>
      <c r="B3608" s="127">
        <f t="shared" si="166"/>
        <v>302000</v>
      </c>
      <c r="C3608" s="127">
        <f t="shared" si="165"/>
        <v>9695000</v>
      </c>
      <c r="D3608" s="129">
        <f t="shared" si="162"/>
        <v>317100</v>
      </c>
      <c r="E3608" s="130" t="s">
        <v>6069</v>
      </c>
    </row>
    <row r="3609" spans="1:5">
      <c r="A3609" s="127" t="str">
        <f t="shared" si="163"/>
        <v>루마니아303000</v>
      </c>
      <c r="B3609" s="127">
        <f t="shared" si="166"/>
        <v>303000</v>
      </c>
      <c r="C3609" s="127">
        <f t="shared" si="165"/>
        <v>9727000</v>
      </c>
      <c r="D3609" s="129">
        <f t="shared" si="162"/>
        <v>318150</v>
      </c>
      <c r="E3609" s="130" t="s">
        <v>6069</v>
      </c>
    </row>
    <row r="3610" spans="1:5">
      <c r="A3610" s="127" t="str">
        <f t="shared" si="163"/>
        <v>루마니아304000</v>
      </c>
      <c r="B3610" s="127">
        <f t="shared" si="166"/>
        <v>304000</v>
      </c>
      <c r="C3610" s="127">
        <f t="shared" si="165"/>
        <v>9759000</v>
      </c>
      <c r="D3610" s="129">
        <f t="shared" si="162"/>
        <v>319200</v>
      </c>
      <c r="E3610" s="130" t="s">
        <v>6069</v>
      </c>
    </row>
    <row r="3611" spans="1:5">
      <c r="A3611" s="127" t="str">
        <f t="shared" si="163"/>
        <v>루마니아305000</v>
      </c>
      <c r="B3611" s="127">
        <f t="shared" si="166"/>
        <v>305000</v>
      </c>
      <c r="C3611" s="127">
        <f t="shared" si="165"/>
        <v>9791000</v>
      </c>
      <c r="D3611" s="129">
        <f t="shared" si="162"/>
        <v>320250</v>
      </c>
      <c r="E3611" s="130" t="s">
        <v>6069</v>
      </c>
    </row>
    <row r="3612" spans="1:5">
      <c r="A3612" s="127" t="str">
        <f t="shared" si="163"/>
        <v>루마니아306000</v>
      </c>
      <c r="B3612" s="127">
        <f t="shared" si="166"/>
        <v>306000</v>
      </c>
      <c r="C3612" s="127">
        <f t="shared" si="165"/>
        <v>9823000</v>
      </c>
      <c r="D3612" s="129">
        <f t="shared" si="162"/>
        <v>321300</v>
      </c>
      <c r="E3612" s="130" t="s">
        <v>6069</v>
      </c>
    </row>
    <row r="3613" spans="1:5">
      <c r="A3613" s="127" t="str">
        <f t="shared" si="163"/>
        <v>루마니아307000</v>
      </c>
      <c r="B3613" s="127">
        <f t="shared" si="166"/>
        <v>307000</v>
      </c>
      <c r="C3613" s="127">
        <f t="shared" si="165"/>
        <v>9855000</v>
      </c>
      <c r="D3613" s="129">
        <f t="shared" si="162"/>
        <v>322350</v>
      </c>
      <c r="E3613" s="130" t="s">
        <v>6069</v>
      </c>
    </row>
    <row r="3614" spans="1:5">
      <c r="A3614" s="127" t="str">
        <f t="shared" si="163"/>
        <v>루마니아308000</v>
      </c>
      <c r="B3614" s="127">
        <f t="shared" si="166"/>
        <v>308000</v>
      </c>
      <c r="C3614" s="127">
        <f t="shared" si="165"/>
        <v>9887000</v>
      </c>
      <c r="D3614" s="129">
        <f t="shared" si="162"/>
        <v>323400</v>
      </c>
      <c r="E3614" s="130" t="s">
        <v>6069</v>
      </c>
    </row>
    <row r="3615" spans="1:5">
      <c r="A3615" s="127" t="str">
        <f t="shared" si="163"/>
        <v>루마니아309000</v>
      </c>
      <c r="B3615" s="127">
        <f t="shared" si="166"/>
        <v>309000</v>
      </c>
      <c r="C3615" s="127">
        <f t="shared" si="165"/>
        <v>9919000</v>
      </c>
      <c r="D3615" s="129">
        <f t="shared" si="162"/>
        <v>324450</v>
      </c>
      <c r="E3615" s="130" t="s">
        <v>6069</v>
      </c>
    </row>
    <row r="3616" spans="1:5">
      <c r="A3616" s="127" t="str">
        <f t="shared" si="163"/>
        <v>루마니아310000</v>
      </c>
      <c r="B3616" s="127">
        <f t="shared" si="166"/>
        <v>310000</v>
      </c>
      <c r="C3616" s="127">
        <f t="shared" si="165"/>
        <v>9951000</v>
      </c>
      <c r="D3616" s="129">
        <f t="shared" si="162"/>
        <v>325500</v>
      </c>
      <c r="E3616" s="130" t="s">
        <v>6069</v>
      </c>
    </row>
    <row r="3617" spans="1:5">
      <c r="A3617" s="127" t="str">
        <f t="shared" si="163"/>
        <v>루마니아311000</v>
      </c>
      <c r="B3617" s="127">
        <f t="shared" si="166"/>
        <v>311000</v>
      </c>
      <c r="C3617" s="127">
        <f t="shared" si="165"/>
        <v>9983000</v>
      </c>
      <c r="D3617" s="129">
        <f t="shared" si="162"/>
        <v>326550</v>
      </c>
      <c r="E3617" s="130" t="s">
        <v>6069</v>
      </c>
    </row>
    <row r="3618" spans="1:5">
      <c r="A3618" s="127" t="str">
        <f t="shared" si="163"/>
        <v>루마니아312000</v>
      </c>
      <c r="B3618" s="127">
        <f t="shared" si="166"/>
        <v>312000</v>
      </c>
      <c r="C3618" s="127">
        <f t="shared" si="165"/>
        <v>10015000</v>
      </c>
      <c r="D3618" s="129">
        <f t="shared" si="162"/>
        <v>327600</v>
      </c>
      <c r="E3618" s="130" t="s">
        <v>6069</v>
      </c>
    </row>
    <row r="3619" spans="1:5">
      <c r="A3619" s="127" t="str">
        <f t="shared" si="163"/>
        <v>루마니아313000</v>
      </c>
      <c r="B3619" s="127">
        <f t="shared" si="166"/>
        <v>313000</v>
      </c>
      <c r="C3619" s="127">
        <f t="shared" si="165"/>
        <v>10047000</v>
      </c>
      <c r="D3619" s="129">
        <f t="shared" si="162"/>
        <v>328650</v>
      </c>
      <c r="E3619" s="130" t="s">
        <v>6069</v>
      </c>
    </row>
    <row r="3620" spans="1:5">
      <c r="A3620" s="127" t="str">
        <f t="shared" si="163"/>
        <v>루마니아314000</v>
      </c>
      <c r="B3620" s="127">
        <f t="shared" si="166"/>
        <v>314000</v>
      </c>
      <c r="C3620" s="127">
        <f t="shared" si="165"/>
        <v>10079000</v>
      </c>
      <c r="D3620" s="129">
        <f t="shared" si="162"/>
        <v>329700</v>
      </c>
      <c r="E3620" s="130" t="s">
        <v>6069</v>
      </c>
    </row>
    <row r="3621" spans="1:5">
      <c r="A3621" s="127" t="str">
        <f t="shared" si="163"/>
        <v>루마니아315000</v>
      </c>
      <c r="B3621" s="127">
        <f t="shared" si="166"/>
        <v>315000</v>
      </c>
      <c r="C3621" s="127">
        <f t="shared" si="165"/>
        <v>10111000</v>
      </c>
      <c r="D3621" s="129">
        <f t="shared" si="162"/>
        <v>330750</v>
      </c>
      <c r="E3621" s="130" t="s">
        <v>6069</v>
      </c>
    </row>
    <row r="3622" spans="1:5">
      <c r="A3622" s="127" t="str">
        <f t="shared" si="163"/>
        <v>루마니아316000</v>
      </c>
      <c r="B3622" s="127">
        <f t="shared" si="166"/>
        <v>316000</v>
      </c>
      <c r="C3622" s="127">
        <f t="shared" si="165"/>
        <v>10143000</v>
      </c>
      <c r="D3622" s="129">
        <f t="shared" si="162"/>
        <v>331800</v>
      </c>
      <c r="E3622" s="130" t="s">
        <v>6069</v>
      </c>
    </row>
    <row r="3623" spans="1:5">
      <c r="A3623" s="127" t="str">
        <f t="shared" si="163"/>
        <v>루마니아317000</v>
      </c>
      <c r="B3623" s="127">
        <f t="shared" si="166"/>
        <v>317000</v>
      </c>
      <c r="C3623" s="127">
        <f t="shared" si="165"/>
        <v>10175000</v>
      </c>
      <c r="D3623" s="129">
        <f t="shared" si="162"/>
        <v>332850</v>
      </c>
      <c r="E3623" s="130" t="s">
        <v>6069</v>
      </c>
    </row>
    <row r="3624" spans="1:5">
      <c r="A3624" s="127" t="str">
        <f t="shared" si="163"/>
        <v>루마니아318000</v>
      </c>
      <c r="B3624" s="127">
        <f t="shared" si="166"/>
        <v>318000</v>
      </c>
      <c r="C3624" s="127">
        <f t="shared" si="165"/>
        <v>10207000</v>
      </c>
      <c r="D3624" s="129">
        <f t="shared" si="162"/>
        <v>333900</v>
      </c>
      <c r="E3624" s="130" t="s">
        <v>6069</v>
      </c>
    </row>
    <row r="3625" spans="1:5">
      <c r="A3625" s="127" t="str">
        <f t="shared" si="163"/>
        <v>루마니아319000</v>
      </c>
      <c r="B3625" s="127">
        <f t="shared" si="166"/>
        <v>319000</v>
      </c>
      <c r="C3625" s="127">
        <f t="shared" si="165"/>
        <v>10239000</v>
      </c>
      <c r="D3625" s="129">
        <f t="shared" si="162"/>
        <v>334950</v>
      </c>
      <c r="E3625" s="130" t="s">
        <v>6069</v>
      </c>
    </row>
    <row r="3626" spans="1:5">
      <c r="A3626" s="127" t="str">
        <f t="shared" si="163"/>
        <v>루마니아320000</v>
      </c>
      <c r="B3626" s="127">
        <f t="shared" si="166"/>
        <v>320000</v>
      </c>
      <c r="C3626" s="127">
        <f t="shared" si="165"/>
        <v>10271000</v>
      </c>
      <c r="D3626" s="129">
        <f t="shared" ref="D3626:D3689" si="167">SUM($G$2)*(B3626*0.001)</f>
        <v>336000</v>
      </c>
      <c r="E3626" s="130" t="s">
        <v>6069</v>
      </c>
    </row>
    <row r="3627" spans="1:5">
      <c r="A3627" s="127" t="str">
        <f t="shared" si="163"/>
        <v>루마니아321000</v>
      </c>
      <c r="B3627" s="127">
        <f t="shared" si="166"/>
        <v>321000</v>
      </c>
      <c r="C3627" s="127">
        <f t="shared" si="165"/>
        <v>10303000</v>
      </c>
      <c r="D3627" s="129">
        <f t="shared" si="167"/>
        <v>337050</v>
      </c>
      <c r="E3627" s="130" t="s">
        <v>6069</v>
      </c>
    </row>
    <row r="3628" spans="1:5">
      <c r="A3628" s="127" t="str">
        <f t="shared" ref="A3628:A3691" si="168">"루마니아"&amp;B3628</f>
        <v>루마니아322000</v>
      </c>
      <c r="B3628" s="127">
        <f t="shared" si="166"/>
        <v>322000</v>
      </c>
      <c r="C3628" s="127">
        <f t="shared" si="165"/>
        <v>10335000</v>
      </c>
      <c r="D3628" s="129">
        <f t="shared" si="167"/>
        <v>338100</v>
      </c>
      <c r="E3628" s="130" t="s">
        <v>6069</v>
      </c>
    </row>
    <row r="3629" spans="1:5">
      <c r="A3629" s="127" t="str">
        <f t="shared" si="168"/>
        <v>루마니아323000</v>
      </c>
      <c r="B3629" s="127">
        <f t="shared" si="166"/>
        <v>323000</v>
      </c>
      <c r="C3629" s="127">
        <f t="shared" ref="C3629:C3692" si="169">C3628+32000</f>
        <v>10367000</v>
      </c>
      <c r="D3629" s="129">
        <f t="shared" si="167"/>
        <v>339150</v>
      </c>
      <c r="E3629" s="130" t="s">
        <v>6069</v>
      </c>
    </row>
    <row r="3630" spans="1:5">
      <c r="A3630" s="127" t="str">
        <f t="shared" si="168"/>
        <v>루마니아324000</v>
      </c>
      <c r="B3630" s="127">
        <f t="shared" si="166"/>
        <v>324000</v>
      </c>
      <c r="C3630" s="127">
        <f t="shared" si="169"/>
        <v>10399000</v>
      </c>
      <c r="D3630" s="129">
        <f t="shared" si="167"/>
        <v>340200</v>
      </c>
      <c r="E3630" s="130" t="s">
        <v>6069</v>
      </c>
    </row>
    <row r="3631" spans="1:5">
      <c r="A3631" s="127" t="str">
        <f t="shared" si="168"/>
        <v>루마니아325000</v>
      </c>
      <c r="B3631" s="127">
        <f t="shared" si="166"/>
        <v>325000</v>
      </c>
      <c r="C3631" s="127">
        <f t="shared" si="169"/>
        <v>10431000</v>
      </c>
      <c r="D3631" s="129">
        <f t="shared" si="167"/>
        <v>341250</v>
      </c>
      <c r="E3631" s="130" t="s">
        <v>6069</v>
      </c>
    </row>
    <row r="3632" spans="1:5">
      <c r="A3632" s="127" t="str">
        <f t="shared" si="168"/>
        <v>루마니아326000</v>
      </c>
      <c r="B3632" s="127">
        <f t="shared" si="166"/>
        <v>326000</v>
      </c>
      <c r="C3632" s="127">
        <f t="shared" si="169"/>
        <v>10463000</v>
      </c>
      <c r="D3632" s="129">
        <f t="shared" si="167"/>
        <v>342300</v>
      </c>
      <c r="E3632" s="130" t="s">
        <v>6069</v>
      </c>
    </row>
    <row r="3633" spans="1:5">
      <c r="A3633" s="127" t="str">
        <f t="shared" si="168"/>
        <v>루마니아327000</v>
      </c>
      <c r="B3633" s="127">
        <f t="shared" si="166"/>
        <v>327000</v>
      </c>
      <c r="C3633" s="127">
        <f t="shared" si="169"/>
        <v>10495000</v>
      </c>
      <c r="D3633" s="129">
        <f t="shared" si="167"/>
        <v>343350</v>
      </c>
      <c r="E3633" s="130" t="s">
        <v>6069</v>
      </c>
    </row>
    <row r="3634" spans="1:5">
      <c r="A3634" s="127" t="str">
        <f t="shared" si="168"/>
        <v>루마니아328000</v>
      </c>
      <c r="B3634" s="127">
        <f t="shared" si="166"/>
        <v>328000</v>
      </c>
      <c r="C3634" s="127">
        <f t="shared" si="169"/>
        <v>10527000</v>
      </c>
      <c r="D3634" s="129">
        <f t="shared" si="167"/>
        <v>344400</v>
      </c>
      <c r="E3634" s="130" t="s">
        <v>6069</v>
      </c>
    </row>
    <row r="3635" spans="1:5">
      <c r="A3635" s="127" t="str">
        <f t="shared" si="168"/>
        <v>루마니아329000</v>
      </c>
      <c r="B3635" s="127">
        <f t="shared" si="166"/>
        <v>329000</v>
      </c>
      <c r="C3635" s="127">
        <f t="shared" si="169"/>
        <v>10559000</v>
      </c>
      <c r="D3635" s="129">
        <f t="shared" si="167"/>
        <v>345450</v>
      </c>
      <c r="E3635" s="130" t="s">
        <v>6069</v>
      </c>
    </row>
    <row r="3636" spans="1:5">
      <c r="A3636" s="127" t="str">
        <f t="shared" si="168"/>
        <v>루마니아330000</v>
      </c>
      <c r="B3636" s="127">
        <f t="shared" si="166"/>
        <v>330000</v>
      </c>
      <c r="C3636" s="127">
        <f t="shared" si="169"/>
        <v>10591000</v>
      </c>
      <c r="D3636" s="129">
        <f t="shared" si="167"/>
        <v>346500</v>
      </c>
      <c r="E3636" s="130" t="s">
        <v>6069</v>
      </c>
    </row>
    <row r="3637" spans="1:5">
      <c r="A3637" s="127" t="str">
        <f t="shared" si="168"/>
        <v>루마니아331000</v>
      </c>
      <c r="B3637" s="127">
        <f t="shared" si="166"/>
        <v>331000</v>
      </c>
      <c r="C3637" s="127">
        <f t="shared" si="169"/>
        <v>10623000</v>
      </c>
      <c r="D3637" s="129">
        <f t="shared" si="167"/>
        <v>347550</v>
      </c>
      <c r="E3637" s="130" t="s">
        <v>6069</v>
      </c>
    </row>
    <row r="3638" spans="1:5">
      <c r="A3638" s="127" t="str">
        <f t="shared" si="168"/>
        <v>루마니아332000</v>
      </c>
      <c r="B3638" s="127">
        <f t="shared" si="166"/>
        <v>332000</v>
      </c>
      <c r="C3638" s="127">
        <f t="shared" si="169"/>
        <v>10655000</v>
      </c>
      <c r="D3638" s="129">
        <f t="shared" si="167"/>
        <v>348600</v>
      </c>
      <c r="E3638" s="130" t="s">
        <v>6069</v>
      </c>
    </row>
    <row r="3639" spans="1:5">
      <c r="A3639" s="127" t="str">
        <f t="shared" si="168"/>
        <v>루마니아333000</v>
      </c>
      <c r="B3639" s="127">
        <f t="shared" si="166"/>
        <v>333000</v>
      </c>
      <c r="C3639" s="127">
        <f t="shared" si="169"/>
        <v>10687000</v>
      </c>
      <c r="D3639" s="129">
        <f t="shared" si="167"/>
        <v>349650</v>
      </c>
      <c r="E3639" s="130" t="s">
        <v>6069</v>
      </c>
    </row>
    <row r="3640" spans="1:5">
      <c r="A3640" s="127" t="str">
        <f t="shared" si="168"/>
        <v>루마니아334000</v>
      </c>
      <c r="B3640" s="127">
        <f t="shared" si="166"/>
        <v>334000</v>
      </c>
      <c r="C3640" s="127">
        <f t="shared" si="169"/>
        <v>10719000</v>
      </c>
      <c r="D3640" s="129">
        <f t="shared" si="167"/>
        <v>350700</v>
      </c>
      <c r="E3640" s="130" t="s">
        <v>6069</v>
      </c>
    </row>
    <row r="3641" spans="1:5">
      <c r="A3641" s="127" t="str">
        <f t="shared" si="168"/>
        <v>루마니아335000</v>
      </c>
      <c r="B3641" s="127">
        <f t="shared" si="166"/>
        <v>335000</v>
      </c>
      <c r="C3641" s="127">
        <f t="shared" si="169"/>
        <v>10751000</v>
      </c>
      <c r="D3641" s="129">
        <f t="shared" si="167"/>
        <v>351750</v>
      </c>
      <c r="E3641" s="130" t="s">
        <v>6069</v>
      </c>
    </row>
    <row r="3642" spans="1:5">
      <c r="A3642" s="127" t="str">
        <f t="shared" si="168"/>
        <v>루마니아336000</v>
      </c>
      <c r="B3642" s="127">
        <f t="shared" si="166"/>
        <v>336000</v>
      </c>
      <c r="C3642" s="127">
        <f t="shared" si="169"/>
        <v>10783000</v>
      </c>
      <c r="D3642" s="129">
        <f t="shared" si="167"/>
        <v>352800</v>
      </c>
      <c r="E3642" s="130" t="s">
        <v>6069</v>
      </c>
    </row>
    <row r="3643" spans="1:5">
      <c r="A3643" s="127" t="str">
        <f t="shared" si="168"/>
        <v>루마니아337000</v>
      </c>
      <c r="B3643" s="127">
        <f t="shared" si="166"/>
        <v>337000</v>
      </c>
      <c r="C3643" s="127">
        <f t="shared" si="169"/>
        <v>10815000</v>
      </c>
      <c r="D3643" s="129">
        <f t="shared" si="167"/>
        <v>353850</v>
      </c>
      <c r="E3643" s="130" t="s">
        <v>6069</v>
      </c>
    </row>
    <row r="3644" spans="1:5">
      <c r="A3644" s="127" t="str">
        <f t="shared" si="168"/>
        <v>루마니아338000</v>
      </c>
      <c r="B3644" s="127">
        <f t="shared" si="166"/>
        <v>338000</v>
      </c>
      <c r="C3644" s="127">
        <f t="shared" si="169"/>
        <v>10847000</v>
      </c>
      <c r="D3644" s="129">
        <f t="shared" si="167"/>
        <v>354900</v>
      </c>
      <c r="E3644" s="130" t="s">
        <v>6069</v>
      </c>
    </row>
    <row r="3645" spans="1:5">
      <c r="A3645" s="127" t="str">
        <f t="shared" si="168"/>
        <v>루마니아339000</v>
      </c>
      <c r="B3645" s="127">
        <f t="shared" si="166"/>
        <v>339000</v>
      </c>
      <c r="C3645" s="127">
        <f t="shared" si="169"/>
        <v>10879000</v>
      </c>
      <c r="D3645" s="129">
        <f t="shared" si="167"/>
        <v>355950</v>
      </c>
      <c r="E3645" s="130" t="s">
        <v>6069</v>
      </c>
    </row>
    <row r="3646" spans="1:5">
      <c r="A3646" s="127" t="str">
        <f t="shared" si="168"/>
        <v>루마니아340000</v>
      </c>
      <c r="B3646" s="127">
        <f t="shared" si="166"/>
        <v>340000</v>
      </c>
      <c r="C3646" s="127">
        <f t="shared" si="169"/>
        <v>10911000</v>
      </c>
      <c r="D3646" s="129">
        <f t="shared" si="167"/>
        <v>357000</v>
      </c>
      <c r="E3646" s="130" t="s">
        <v>6069</v>
      </c>
    </row>
    <row r="3647" spans="1:5">
      <c r="A3647" s="127" t="str">
        <f t="shared" si="168"/>
        <v>루마니아341000</v>
      </c>
      <c r="B3647" s="127">
        <f t="shared" si="166"/>
        <v>341000</v>
      </c>
      <c r="C3647" s="127">
        <f t="shared" si="169"/>
        <v>10943000</v>
      </c>
      <c r="D3647" s="129">
        <f t="shared" si="167"/>
        <v>358050</v>
      </c>
      <c r="E3647" s="130" t="s">
        <v>6069</v>
      </c>
    </row>
    <row r="3648" spans="1:5">
      <c r="A3648" s="127" t="str">
        <f t="shared" si="168"/>
        <v>루마니아342000</v>
      </c>
      <c r="B3648" s="127">
        <f t="shared" si="166"/>
        <v>342000</v>
      </c>
      <c r="C3648" s="127">
        <f t="shared" si="169"/>
        <v>10975000</v>
      </c>
      <c r="D3648" s="129">
        <f t="shared" si="167"/>
        <v>359100</v>
      </c>
      <c r="E3648" s="130" t="s">
        <v>6069</v>
      </c>
    </row>
    <row r="3649" spans="1:5">
      <c r="A3649" s="127" t="str">
        <f t="shared" si="168"/>
        <v>루마니아343000</v>
      </c>
      <c r="B3649" s="127">
        <f t="shared" si="166"/>
        <v>343000</v>
      </c>
      <c r="C3649" s="127">
        <f t="shared" si="169"/>
        <v>11007000</v>
      </c>
      <c r="D3649" s="129">
        <f t="shared" si="167"/>
        <v>360150</v>
      </c>
      <c r="E3649" s="130" t="s">
        <v>6069</v>
      </c>
    </row>
    <row r="3650" spans="1:5">
      <c r="A3650" s="127" t="str">
        <f t="shared" si="168"/>
        <v>루마니아344000</v>
      </c>
      <c r="B3650" s="127">
        <f t="shared" si="166"/>
        <v>344000</v>
      </c>
      <c r="C3650" s="127">
        <f t="shared" si="169"/>
        <v>11039000</v>
      </c>
      <c r="D3650" s="129">
        <f t="shared" si="167"/>
        <v>361200</v>
      </c>
      <c r="E3650" s="130" t="s">
        <v>6069</v>
      </c>
    </row>
    <row r="3651" spans="1:5">
      <c r="A3651" s="127" t="str">
        <f t="shared" si="168"/>
        <v>루마니아345000</v>
      </c>
      <c r="B3651" s="127">
        <f t="shared" si="166"/>
        <v>345000</v>
      </c>
      <c r="C3651" s="127">
        <f t="shared" si="169"/>
        <v>11071000</v>
      </c>
      <c r="D3651" s="129">
        <f t="shared" si="167"/>
        <v>362250</v>
      </c>
      <c r="E3651" s="130" t="s">
        <v>6069</v>
      </c>
    </row>
    <row r="3652" spans="1:5">
      <c r="A3652" s="127" t="str">
        <f t="shared" si="168"/>
        <v>루마니아346000</v>
      </c>
      <c r="B3652" s="127">
        <f t="shared" si="166"/>
        <v>346000</v>
      </c>
      <c r="C3652" s="127">
        <f t="shared" si="169"/>
        <v>11103000</v>
      </c>
      <c r="D3652" s="129">
        <f t="shared" si="167"/>
        <v>363300</v>
      </c>
      <c r="E3652" s="130" t="s">
        <v>6069</v>
      </c>
    </row>
    <row r="3653" spans="1:5">
      <c r="A3653" s="127" t="str">
        <f t="shared" si="168"/>
        <v>루마니아347000</v>
      </c>
      <c r="B3653" s="127">
        <f t="shared" si="166"/>
        <v>347000</v>
      </c>
      <c r="C3653" s="127">
        <f t="shared" si="169"/>
        <v>11135000</v>
      </c>
      <c r="D3653" s="129">
        <f t="shared" si="167"/>
        <v>364350</v>
      </c>
      <c r="E3653" s="130" t="s">
        <v>6069</v>
      </c>
    </row>
    <row r="3654" spans="1:5">
      <c r="A3654" s="127" t="str">
        <f t="shared" si="168"/>
        <v>루마니아348000</v>
      </c>
      <c r="B3654" s="127">
        <f t="shared" si="166"/>
        <v>348000</v>
      </c>
      <c r="C3654" s="127">
        <f t="shared" si="169"/>
        <v>11167000</v>
      </c>
      <c r="D3654" s="129">
        <f t="shared" si="167"/>
        <v>365400</v>
      </c>
      <c r="E3654" s="130" t="s">
        <v>6069</v>
      </c>
    </row>
    <row r="3655" spans="1:5">
      <c r="A3655" s="127" t="str">
        <f t="shared" si="168"/>
        <v>루마니아349000</v>
      </c>
      <c r="B3655" s="127">
        <f t="shared" si="166"/>
        <v>349000</v>
      </c>
      <c r="C3655" s="127">
        <f t="shared" si="169"/>
        <v>11199000</v>
      </c>
      <c r="D3655" s="129">
        <f t="shared" si="167"/>
        <v>366450</v>
      </c>
      <c r="E3655" s="130" t="s">
        <v>6069</v>
      </c>
    </row>
    <row r="3656" spans="1:5">
      <c r="A3656" s="127" t="str">
        <f t="shared" si="168"/>
        <v>루마니아350000</v>
      </c>
      <c r="B3656" s="127">
        <f t="shared" si="166"/>
        <v>350000</v>
      </c>
      <c r="C3656" s="127">
        <f t="shared" si="169"/>
        <v>11231000</v>
      </c>
      <c r="D3656" s="129">
        <f t="shared" si="167"/>
        <v>367500</v>
      </c>
      <c r="E3656" s="130" t="s">
        <v>6069</v>
      </c>
    </row>
    <row r="3657" spans="1:5">
      <c r="A3657" s="127" t="str">
        <f t="shared" si="168"/>
        <v>루마니아351000</v>
      </c>
      <c r="B3657" s="127">
        <f t="shared" si="166"/>
        <v>351000</v>
      </c>
      <c r="C3657" s="127">
        <f t="shared" si="169"/>
        <v>11263000</v>
      </c>
      <c r="D3657" s="129">
        <f t="shared" si="167"/>
        <v>368550</v>
      </c>
      <c r="E3657" s="130" t="s">
        <v>6069</v>
      </c>
    </row>
    <row r="3658" spans="1:5">
      <c r="A3658" s="127" t="str">
        <f t="shared" si="168"/>
        <v>루마니아352000</v>
      </c>
      <c r="B3658" s="127">
        <f t="shared" si="166"/>
        <v>352000</v>
      </c>
      <c r="C3658" s="127">
        <f t="shared" si="169"/>
        <v>11295000</v>
      </c>
      <c r="D3658" s="129">
        <f t="shared" si="167"/>
        <v>369600</v>
      </c>
      <c r="E3658" s="130" t="s">
        <v>6069</v>
      </c>
    </row>
    <row r="3659" spans="1:5">
      <c r="A3659" s="127" t="str">
        <f t="shared" si="168"/>
        <v>루마니아353000</v>
      </c>
      <c r="B3659" s="127">
        <f t="shared" ref="B3659:B3722" si="170">B3658+1000</f>
        <v>353000</v>
      </c>
      <c r="C3659" s="127">
        <f t="shared" si="169"/>
        <v>11327000</v>
      </c>
      <c r="D3659" s="129">
        <f t="shared" si="167"/>
        <v>370650</v>
      </c>
      <c r="E3659" s="130" t="s">
        <v>6069</v>
      </c>
    </row>
    <row r="3660" spans="1:5">
      <c r="A3660" s="127" t="str">
        <f t="shared" si="168"/>
        <v>루마니아354000</v>
      </c>
      <c r="B3660" s="127">
        <f t="shared" si="170"/>
        <v>354000</v>
      </c>
      <c r="C3660" s="127">
        <f t="shared" si="169"/>
        <v>11359000</v>
      </c>
      <c r="D3660" s="129">
        <f t="shared" si="167"/>
        <v>371700</v>
      </c>
      <c r="E3660" s="130" t="s">
        <v>6069</v>
      </c>
    </row>
    <row r="3661" spans="1:5">
      <c r="A3661" s="127" t="str">
        <f t="shared" si="168"/>
        <v>루마니아355000</v>
      </c>
      <c r="B3661" s="127">
        <f t="shared" si="170"/>
        <v>355000</v>
      </c>
      <c r="C3661" s="127">
        <f t="shared" si="169"/>
        <v>11391000</v>
      </c>
      <c r="D3661" s="129">
        <f t="shared" si="167"/>
        <v>372750</v>
      </c>
      <c r="E3661" s="130" t="s">
        <v>6069</v>
      </c>
    </row>
    <row r="3662" spans="1:5">
      <c r="A3662" s="127" t="str">
        <f t="shared" si="168"/>
        <v>루마니아356000</v>
      </c>
      <c r="B3662" s="127">
        <f t="shared" si="170"/>
        <v>356000</v>
      </c>
      <c r="C3662" s="127">
        <f t="shared" si="169"/>
        <v>11423000</v>
      </c>
      <c r="D3662" s="129">
        <f t="shared" si="167"/>
        <v>373800</v>
      </c>
      <c r="E3662" s="130" t="s">
        <v>6069</v>
      </c>
    </row>
    <row r="3663" spans="1:5">
      <c r="A3663" s="127" t="str">
        <f t="shared" si="168"/>
        <v>루마니아357000</v>
      </c>
      <c r="B3663" s="127">
        <f t="shared" si="170"/>
        <v>357000</v>
      </c>
      <c r="C3663" s="127">
        <f t="shared" si="169"/>
        <v>11455000</v>
      </c>
      <c r="D3663" s="129">
        <f t="shared" si="167"/>
        <v>374850</v>
      </c>
      <c r="E3663" s="130" t="s">
        <v>6069</v>
      </c>
    </row>
    <row r="3664" spans="1:5">
      <c r="A3664" s="127" t="str">
        <f t="shared" si="168"/>
        <v>루마니아358000</v>
      </c>
      <c r="B3664" s="127">
        <f t="shared" si="170"/>
        <v>358000</v>
      </c>
      <c r="C3664" s="127">
        <f t="shared" si="169"/>
        <v>11487000</v>
      </c>
      <c r="D3664" s="129">
        <f t="shared" si="167"/>
        <v>375900</v>
      </c>
      <c r="E3664" s="130" t="s">
        <v>6069</v>
      </c>
    </row>
    <row r="3665" spans="1:5">
      <c r="A3665" s="127" t="str">
        <f t="shared" si="168"/>
        <v>루마니아359000</v>
      </c>
      <c r="B3665" s="127">
        <f t="shared" si="170"/>
        <v>359000</v>
      </c>
      <c r="C3665" s="127">
        <f t="shared" si="169"/>
        <v>11519000</v>
      </c>
      <c r="D3665" s="129">
        <f t="shared" si="167"/>
        <v>376950</v>
      </c>
      <c r="E3665" s="130" t="s">
        <v>6069</v>
      </c>
    </row>
    <row r="3666" spans="1:5">
      <c r="A3666" s="127" t="str">
        <f t="shared" si="168"/>
        <v>루마니아360000</v>
      </c>
      <c r="B3666" s="127">
        <f t="shared" si="170"/>
        <v>360000</v>
      </c>
      <c r="C3666" s="127">
        <f t="shared" si="169"/>
        <v>11551000</v>
      </c>
      <c r="D3666" s="129">
        <f t="shared" si="167"/>
        <v>378000</v>
      </c>
      <c r="E3666" s="130" t="s">
        <v>6069</v>
      </c>
    </row>
    <row r="3667" spans="1:5">
      <c r="A3667" s="127" t="str">
        <f t="shared" si="168"/>
        <v>루마니아361000</v>
      </c>
      <c r="B3667" s="127">
        <f t="shared" si="170"/>
        <v>361000</v>
      </c>
      <c r="C3667" s="127">
        <f t="shared" si="169"/>
        <v>11583000</v>
      </c>
      <c r="D3667" s="129">
        <f t="shared" si="167"/>
        <v>379050</v>
      </c>
      <c r="E3667" s="130" t="s">
        <v>6069</v>
      </c>
    </row>
    <row r="3668" spans="1:5">
      <c r="A3668" s="127" t="str">
        <f t="shared" si="168"/>
        <v>루마니아362000</v>
      </c>
      <c r="B3668" s="127">
        <f t="shared" si="170"/>
        <v>362000</v>
      </c>
      <c r="C3668" s="127">
        <f t="shared" si="169"/>
        <v>11615000</v>
      </c>
      <c r="D3668" s="129">
        <f t="shared" si="167"/>
        <v>380100</v>
      </c>
      <c r="E3668" s="130" t="s">
        <v>6069</v>
      </c>
    </row>
    <row r="3669" spans="1:5">
      <c r="A3669" s="127" t="str">
        <f t="shared" si="168"/>
        <v>루마니아363000</v>
      </c>
      <c r="B3669" s="127">
        <f t="shared" si="170"/>
        <v>363000</v>
      </c>
      <c r="C3669" s="127">
        <f t="shared" si="169"/>
        <v>11647000</v>
      </c>
      <c r="D3669" s="129">
        <f t="shared" si="167"/>
        <v>381150</v>
      </c>
      <c r="E3669" s="130" t="s">
        <v>6069</v>
      </c>
    </row>
    <row r="3670" spans="1:5">
      <c r="A3670" s="127" t="str">
        <f t="shared" si="168"/>
        <v>루마니아364000</v>
      </c>
      <c r="B3670" s="127">
        <f t="shared" si="170"/>
        <v>364000</v>
      </c>
      <c r="C3670" s="127">
        <f t="shared" si="169"/>
        <v>11679000</v>
      </c>
      <c r="D3670" s="129">
        <f t="shared" si="167"/>
        <v>382200</v>
      </c>
      <c r="E3670" s="130" t="s">
        <v>6069</v>
      </c>
    </row>
    <row r="3671" spans="1:5">
      <c r="A3671" s="127" t="str">
        <f t="shared" si="168"/>
        <v>루마니아365000</v>
      </c>
      <c r="B3671" s="127">
        <f t="shared" si="170"/>
        <v>365000</v>
      </c>
      <c r="C3671" s="127">
        <f t="shared" si="169"/>
        <v>11711000</v>
      </c>
      <c r="D3671" s="129">
        <f t="shared" si="167"/>
        <v>383250</v>
      </c>
      <c r="E3671" s="130" t="s">
        <v>6069</v>
      </c>
    </row>
    <row r="3672" spans="1:5">
      <c r="A3672" s="127" t="str">
        <f t="shared" si="168"/>
        <v>루마니아366000</v>
      </c>
      <c r="B3672" s="127">
        <f t="shared" si="170"/>
        <v>366000</v>
      </c>
      <c r="C3672" s="127">
        <f t="shared" si="169"/>
        <v>11743000</v>
      </c>
      <c r="D3672" s="129">
        <f t="shared" si="167"/>
        <v>384300</v>
      </c>
      <c r="E3672" s="130" t="s">
        <v>6069</v>
      </c>
    </row>
    <row r="3673" spans="1:5">
      <c r="A3673" s="127" t="str">
        <f t="shared" si="168"/>
        <v>루마니아367000</v>
      </c>
      <c r="B3673" s="127">
        <f t="shared" si="170"/>
        <v>367000</v>
      </c>
      <c r="C3673" s="127">
        <f t="shared" si="169"/>
        <v>11775000</v>
      </c>
      <c r="D3673" s="129">
        <f t="shared" si="167"/>
        <v>385350</v>
      </c>
      <c r="E3673" s="130" t="s">
        <v>6069</v>
      </c>
    </row>
    <row r="3674" spans="1:5">
      <c r="A3674" s="127" t="str">
        <f t="shared" si="168"/>
        <v>루마니아368000</v>
      </c>
      <c r="B3674" s="127">
        <f t="shared" si="170"/>
        <v>368000</v>
      </c>
      <c r="C3674" s="127">
        <f t="shared" si="169"/>
        <v>11807000</v>
      </c>
      <c r="D3674" s="129">
        <f t="shared" si="167"/>
        <v>386400</v>
      </c>
      <c r="E3674" s="130" t="s">
        <v>6069</v>
      </c>
    </row>
    <row r="3675" spans="1:5">
      <c r="A3675" s="127" t="str">
        <f t="shared" si="168"/>
        <v>루마니아369000</v>
      </c>
      <c r="B3675" s="127">
        <f t="shared" si="170"/>
        <v>369000</v>
      </c>
      <c r="C3675" s="127">
        <f t="shared" si="169"/>
        <v>11839000</v>
      </c>
      <c r="D3675" s="129">
        <f t="shared" si="167"/>
        <v>387450</v>
      </c>
      <c r="E3675" s="130" t="s">
        <v>6069</v>
      </c>
    </row>
    <row r="3676" spans="1:5">
      <c r="A3676" s="127" t="str">
        <f t="shared" si="168"/>
        <v>루마니아370000</v>
      </c>
      <c r="B3676" s="127">
        <f t="shared" si="170"/>
        <v>370000</v>
      </c>
      <c r="C3676" s="127">
        <f t="shared" si="169"/>
        <v>11871000</v>
      </c>
      <c r="D3676" s="129">
        <f t="shared" si="167"/>
        <v>388500</v>
      </c>
      <c r="E3676" s="130" t="s">
        <v>6069</v>
      </c>
    </row>
    <row r="3677" spans="1:5">
      <c r="A3677" s="127" t="str">
        <f t="shared" si="168"/>
        <v>루마니아371000</v>
      </c>
      <c r="B3677" s="127">
        <f t="shared" si="170"/>
        <v>371000</v>
      </c>
      <c r="C3677" s="127">
        <f t="shared" si="169"/>
        <v>11903000</v>
      </c>
      <c r="D3677" s="129">
        <f t="shared" si="167"/>
        <v>389550</v>
      </c>
      <c r="E3677" s="130" t="s">
        <v>6069</v>
      </c>
    </row>
    <row r="3678" spans="1:5">
      <c r="A3678" s="127" t="str">
        <f t="shared" si="168"/>
        <v>루마니아372000</v>
      </c>
      <c r="B3678" s="127">
        <f t="shared" si="170"/>
        <v>372000</v>
      </c>
      <c r="C3678" s="127">
        <f t="shared" si="169"/>
        <v>11935000</v>
      </c>
      <c r="D3678" s="129">
        <f t="shared" si="167"/>
        <v>390600</v>
      </c>
      <c r="E3678" s="130" t="s">
        <v>6069</v>
      </c>
    </row>
    <row r="3679" spans="1:5">
      <c r="A3679" s="127" t="str">
        <f t="shared" si="168"/>
        <v>루마니아373000</v>
      </c>
      <c r="B3679" s="127">
        <f t="shared" si="170"/>
        <v>373000</v>
      </c>
      <c r="C3679" s="127">
        <f t="shared" si="169"/>
        <v>11967000</v>
      </c>
      <c r="D3679" s="129">
        <f t="shared" si="167"/>
        <v>391650</v>
      </c>
      <c r="E3679" s="130" t="s">
        <v>6069</v>
      </c>
    </row>
    <row r="3680" spans="1:5">
      <c r="A3680" s="127" t="str">
        <f t="shared" si="168"/>
        <v>루마니아374000</v>
      </c>
      <c r="B3680" s="127">
        <f t="shared" si="170"/>
        <v>374000</v>
      </c>
      <c r="C3680" s="127">
        <f t="shared" si="169"/>
        <v>11999000</v>
      </c>
      <c r="D3680" s="129">
        <f t="shared" si="167"/>
        <v>392700</v>
      </c>
      <c r="E3680" s="130" t="s">
        <v>6069</v>
      </c>
    </row>
    <row r="3681" spans="1:5">
      <c r="A3681" s="127" t="str">
        <f t="shared" si="168"/>
        <v>루마니아375000</v>
      </c>
      <c r="B3681" s="127">
        <f t="shared" si="170"/>
        <v>375000</v>
      </c>
      <c r="C3681" s="127">
        <f t="shared" si="169"/>
        <v>12031000</v>
      </c>
      <c r="D3681" s="129">
        <f t="shared" si="167"/>
        <v>393750</v>
      </c>
      <c r="E3681" s="130" t="s">
        <v>6069</v>
      </c>
    </row>
    <row r="3682" spans="1:5">
      <c r="A3682" s="127" t="str">
        <f t="shared" si="168"/>
        <v>루마니아376000</v>
      </c>
      <c r="B3682" s="127">
        <f t="shared" si="170"/>
        <v>376000</v>
      </c>
      <c r="C3682" s="127">
        <f t="shared" si="169"/>
        <v>12063000</v>
      </c>
      <c r="D3682" s="129">
        <f t="shared" si="167"/>
        <v>394800</v>
      </c>
      <c r="E3682" s="130" t="s">
        <v>6069</v>
      </c>
    </row>
    <row r="3683" spans="1:5">
      <c r="A3683" s="127" t="str">
        <f t="shared" si="168"/>
        <v>루마니아377000</v>
      </c>
      <c r="B3683" s="127">
        <f t="shared" si="170"/>
        <v>377000</v>
      </c>
      <c r="C3683" s="127">
        <f t="shared" si="169"/>
        <v>12095000</v>
      </c>
      <c r="D3683" s="129">
        <f t="shared" si="167"/>
        <v>395850</v>
      </c>
      <c r="E3683" s="130" t="s">
        <v>6069</v>
      </c>
    </row>
    <row r="3684" spans="1:5">
      <c r="A3684" s="127" t="str">
        <f t="shared" si="168"/>
        <v>루마니아378000</v>
      </c>
      <c r="B3684" s="127">
        <f t="shared" si="170"/>
        <v>378000</v>
      </c>
      <c r="C3684" s="127">
        <f t="shared" si="169"/>
        <v>12127000</v>
      </c>
      <c r="D3684" s="129">
        <f t="shared" si="167"/>
        <v>396900</v>
      </c>
      <c r="E3684" s="130" t="s">
        <v>6069</v>
      </c>
    </row>
    <row r="3685" spans="1:5">
      <c r="A3685" s="127" t="str">
        <f t="shared" si="168"/>
        <v>루마니아379000</v>
      </c>
      <c r="B3685" s="127">
        <f t="shared" si="170"/>
        <v>379000</v>
      </c>
      <c r="C3685" s="127">
        <f t="shared" si="169"/>
        <v>12159000</v>
      </c>
      <c r="D3685" s="129">
        <f t="shared" si="167"/>
        <v>397950</v>
      </c>
      <c r="E3685" s="130" t="s">
        <v>6069</v>
      </c>
    </row>
    <row r="3686" spans="1:5">
      <c r="A3686" s="127" t="str">
        <f t="shared" si="168"/>
        <v>루마니아380000</v>
      </c>
      <c r="B3686" s="127">
        <f t="shared" si="170"/>
        <v>380000</v>
      </c>
      <c r="C3686" s="127">
        <f t="shared" si="169"/>
        <v>12191000</v>
      </c>
      <c r="D3686" s="129">
        <f t="shared" si="167"/>
        <v>399000</v>
      </c>
      <c r="E3686" s="130" t="s">
        <v>6069</v>
      </c>
    </row>
    <row r="3687" spans="1:5">
      <c r="A3687" s="127" t="str">
        <f t="shared" si="168"/>
        <v>루마니아381000</v>
      </c>
      <c r="B3687" s="127">
        <f t="shared" si="170"/>
        <v>381000</v>
      </c>
      <c r="C3687" s="127">
        <f t="shared" si="169"/>
        <v>12223000</v>
      </c>
      <c r="D3687" s="129">
        <f t="shared" si="167"/>
        <v>400050</v>
      </c>
      <c r="E3687" s="130" t="s">
        <v>6069</v>
      </c>
    </row>
    <row r="3688" spans="1:5">
      <c r="A3688" s="127" t="str">
        <f t="shared" si="168"/>
        <v>루마니아382000</v>
      </c>
      <c r="B3688" s="127">
        <f t="shared" si="170"/>
        <v>382000</v>
      </c>
      <c r="C3688" s="127">
        <f t="shared" si="169"/>
        <v>12255000</v>
      </c>
      <c r="D3688" s="129">
        <f t="shared" si="167"/>
        <v>401100</v>
      </c>
      <c r="E3688" s="130" t="s">
        <v>6069</v>
      </c>
    </row>
    <row r="3689" spans="1:5">
      <c r="A3689" s="127" t="str">
        <f t="shared" si="168"/>
        <v>루마니아383000</v>
      </c>
      <c r="B3689" s="127">
        <f t="shared" si="170"/>
        <v>383000</v>
      </c>
      <c r="C3689" s="127">
        <f t="shared" si="169"/>
        <v>12287000</v>
      </c>
      <c r="D3689" s="129">
        <f t="shared" si="167"/>
        <v>402150</v>
      </c>
      <c r="E3689" s="130" t="s">
        <v>6069</v>
      </c>
    </row>
    <row r="3690" spans="1:5">
      <c r="A3690" s="127" t="str">
        <f t="shared" si="168"/>
        <v>루마니아384000</v>
      </c>
      <c r="B3690" s="127">
        <f t="shared" si="170"/>
        <v>384000</v>
      </c>
      <c r="C3690" s="127">
        <f t="shared" si="169"/>
        <v>12319000</v>
      </c>
      <c r="D3690" s="129">
        <f t="shared" ref="D3690:D3753" si="171">SUM($G$2)*(B3690*0.001)</f>
        <v>403200</v>
      </c>
      <c r="E3690" s="130" t="s">
        <v>6069</v>
      </c>
    </row>
    <row r="3691" spans="1:5">
      <c r="A3691" s="127" t="str">
        <f t="shared" si="168"/>
        <v>루마니아385000</v>
      </c>
      <c r="B3691" s="127">
        <f t="shared" si="170"/>
        <v>385000</v>
      </c>
      <c r="C3691" s="127">
        <f t="shared" si="169"/>
        <v>12351000</v>
      </c>
      <c r="D3691" s="129">
        <f t="shared" si="171"/>
        <v>404250</v>
      </c>
      <c r="E3691" s="130" t="s">
        <v>6069</v>
      </c>
    </row>
    <row r="3692" spans="1:5">
      <c r="A3692" s="127" t="str">
        <f t="shared" ref="A3692:A3755" si="172">"루마니아"&amp;B3692</f>
        <v>루마니아386000</v>
      </c>
      <c r="B3692" s="127">
        <f t="shared" si="170"/>
        <v>386000</v>
      </c>
      <c r="C3692" s="127">
        <f t="shared" si="169"/>
        <v>12383000</v>
      </c>
      <c r="D3692" s="129">
        <f t="shared" si="171"/>
        <v>405300</v>
      </c>
      <c r="E3692" s="130" t="s">
        <v>6069</v>
      </c>
    </row>
    <row r="3693" spans="1:5">
      <c r="A3693" s="127" t="str">
        <f t="shared" si="172"/>
        <v>루마니아387000</v>
      </c>
      <c r="B3693" s="127">
        <f t="shared" si="170"/>
        <v>387000</v>
      </c>
      <c r="C3693" s="127">
        <f t="shared" ref="C3693:C3755" si="173">C3692+32000</f>
        <v>12415000</v>
      </c>
      <c r="D3693" s="129">
        <f t="shared" si="171"/>
        <v>406350</v>
      </c>
      <c r="E3693" s="130" t="s">
        <v>6069</v>
      </c>
    </row>
    <row r="3694" spans="1:5">
      <c r="A3694" s="127" t="str">
        <f t="shared" si="172"/>
        <v>루마니아388000</v>
      </c>
      <c r="B3694" s="127">
        <f t="shared" si="170"/>
        <v>388000</v>
      </c>
      <c r="C3694" s="127">
        <f t="shared" si="173"/>
        <v>12447000</v>
      </c>
      <c r="D3694" s="129">
        <f t="shared" si="171"/>
        <v>407400</v>
      </c>
      <c r="E3694" s="130" t="s">
        <v>6069</v>
      </c>
    </row>
    <row r="3695" spans="1:5">
      <c r="A3695" s="127" t="str">
        <f t="shared" si="172"/>
        <v>루마니아389000</v>
      </c>
      <c r="B3695" s="127">
        <f t="shared" si="170"/>
        <v>389000</v>
      </c>
      <c r="C3695" s="127">
        <f t="shared" si="173"/>
        <v>12479000</v>
      </c>
      <c r="D3695" s="129">
        <f t="shared" si="171"/>
        <v>408450</v>
      </c>
      <c r="E3695" s="130" t="s">
        <v>6069</v>
      </c>
    </row>
    <row r="3696" spans="1:5">
      <c r="A3696" s="127" t="str">
        <f t="shared" si="172"/>
        <v>루마니아390000</v>
      </c>
      <c r="B3696" s="127">
        <f t="shared" si="170"/>
        <v>390000</v>
      </c>
      <c r="C3696" s="127">
        <f t="shared" si="173"/>
        <v>12511000</v>
      </c>
      <c r="D3696" s="129">
        <f t="shared" si="171"/>
        <v>409500</v>
      </c>
      <c r="E3696" s="130" t="s">
        <v>6069</v>
      </c>
    </row>
    <row r="3697" spans="1:5">
      <c r="A3697" s="127" t="str">
        <f t="shared" si="172"/>
        <v>루마니아391000</v>
      </c>
      <c r="B3697" s="127">
        <f t="shared" si="170"/>
        <v>391000</v>
      </c>
      <c r="C3697" s="127">
        <f t="shared" si="173"/>
        <v>12543000</v>
      </c>
      <c r="D3697" s="129">
        <f t="shared" si="171"/>
        <v>410550</v>
      </c>
      <c r="E3697" s="130" t="s">
        <v>6069</v>
      </c>
    </row>
    <row r="3698" spans="1:5">
      <c r="A3698" s="127" t="str">
        <f t="shared" si="172"/>
        <v>루마니아392000</v>
      </c>
      <c r="B3698" s="127">
        <f t="shared" si="170"/>
        <v>392000</v>
      </c>
      <c r="C3698" s="127">
        <f t="shared" si="173"/>
        <v>12575000</v>
      </c>
      <c r="D3698" s="129">
        <f t="shared" si="171"/>
        <v>411600</v>
      </c>
      <c r="E3698" s="130" t="s">
        <v>6069</v>
      </c>
    </row>
    <row r="3699" spans="1:5">
      <c r="A3699" s="127" t="str">
        <f t="shared" si="172"/>
        <v>루마니아393000</v>
      </c>
      <c r="B3699" s="127">
        <f t="shared" si="170"/>
        <v>393000</v>
      </c>
      <c r="C3699" s="127">
        <f t="shared" si="173"/>
        <v>12607000</v>
      </c>
      <c r="D3699" s="129">
        <f t="shared" si="171"/>
        <v>412650</v>
      </c>
      <c r="E3699" s="130" t="s">
        <v>6069</v>
      </c>
    </row>
    <row r="3700" spans="1:5">
      <c r="A3700" s="127" t="str">
        <f t="shared" si="172"/>
        <v>루마니아394000</v>
      </c>
      <c r="B3700" s="127">
        <f t="shared" si="170"/>
        <v>394000</v>
      </c>
      <c r="C3700" s="127">
        <f t="shared" si="173"/>
        <v>12639000</v>
      </c>
      <c r="D3700" s="129">
        <f t="shared" si="171"/>
        <v>413700</v>
      </c>
      <c r="E3700" s="130" t="s">
        <v>6069</v>
      </c>
    </row>
    <row r="3701" spans="1:5">
      <c r="A3701" s="127" t="str">
        <f t="shared" si="172"/>
        <v>루마니아395000</v>
      </c>
      <c r="B3701" s="127">
        <f t="shared" si="170"/>
        <v>395000</v>
      </c>
      <c r="C3701" s="127">
        <f t="shared" si="173"/>
        <v>12671000</v>
      </c>
      <c r="D3701" s="129">
        <f t="shared" si="171"/>
        <v>414750</v>
      </c>
      <c r="E3701" s="130" t="s">
        <v>6069</v>
      </c>
    </row>
    <row r="3702" spans="1:5">
      <c r="A3702" s="127" t="str">
        <f t="shared" si="172"/>
        <v>루마니아396000</v>
      </c>
      <c r="B3702" s="127">
        <f t="shared" si="170"/>
        <v>396000</v>
      </c>
      <c r="C3702" s="127">
        <f t="shared" si="173"/>
        <v>12703000</v>
      </c>
      <c r="D3702" s="129">
        <f t="shared" si="171"/>
        <v>415800</v>
      </c>
      <c r="E3702" s="130" t="s">
        <v>6069</v>
      </c>
    </row>
    <row r="3703" spans="1:5">
      <c r="A3703" s="127" t="str">
        <f t="shared" si="172"/>
        <v>루마니아397000</v>
      </c>
      <c r="B3703" s="127">
        <f t="shared" si="170"/>
        <v>397000</v>
      </c>
      <c r="C3703" s="127">
        <f t="shared" si="173"/>
        <v>12735000</v>
      </c>
      <c r="D3703" s="129">
        <f t="shared" si="171"/>
        <v>416850</v>
      </c>
      <c r="E3703" s="130" t="s">
        <v>6069</v>
      </c>
    </row>
    <row r="3704" spans="1:5">
      <c r="A3704" s="127" t="str">
        <f t="shared" si="172"/>
        <v>루마니아398000</v>
      </c>
      <c r="B3704" s="127">
        <f t="shared" si="170"/>
        <v>398000</v>
      </c>
      <c r="C3704" s="127">
        <f t="shared" si="173"/>
        <v>12767000</v>
      </c>
      <c r="D3704" s="129">
        <f t="shared" si="171"/>
        <v>417900</v>
      </c>
      <c r="E3704" s="130" t="s">
        <v>6069</v>
      </c>
    </row>
    <row r="3705" spans="1:5">
      <c r="A3705" s="127" t="str">
        <f t="shared" si="172"/>
        <v>루마니아399000</v>
      </c>
      <c r="B3705" s="127">
        <f t="shared" si="170"/>
        <v>399000</v>
      </c>
      <c r="C3705" s="127">
        <f t="shared" si="173"/>
        <v>12799000</v>
      </c>
      <c r="D3705" s="129">
        <f t="shared" si="171"/>
        <v>418950</v>
      </c>
      <c r="E3705" s="130" t="s">
        <v>6069</v>
      </c>
    </row>
    <row r="3706" spans="1:5">
      <c r="A3706" s="127" t="str">
        <f t="shared" si="172"/>
        <v>루마니아400000</v>
      </c>
      <c r="B3706" s="127">
        <f t="shared" si="170"/>
        <v>400000</v>
      </c>
      <c r="C3706" s="127">
        <f t="shared" si="173"/>
        <v>12831000</v>
      </c>
      <c r="D3706" s="129">
        <f t="shared" si="171"/>
        <v>420000</v>
      </c>
      <c r="E3706" s="130" t="s">
        <v>6069</v>
      </c>
    </row>
    <row r="3707" spans="1:5">
      <c r="A3707" s="127" t="str">
        <f t="shared" si="172"/>
        <v>루마니아401000</v>
      </c>
      <c r="B3707" s="127">
        <f t="shared" si="170"/>
        <v>401000</v>
      </c>
      <c r="C3707" s="127">
        <f t="shared" si="173"/>
        <v>12863000</v>
      </c>
      <c r="D3707" s="129">
        <f t="shared" si="171"/>
        <v>421050</v>
      </c>
      <c r="E3707" s="130" t="s">
        <v>6069</v>
      </c>
    </row>
    <row r="3708" spans="1:5">
      <c r="A3708" s="127" t="str">
        <f t="shared" si="172"/>
        <v>루마니아402000</v>
      </c>
      <c r="B3708" s="127">
        <f t="shared" si="170"/>
        <v>402000</v>
      </c>
      <c r="C3708" s="127">
        <f t="shared" si="173"/>
        <v>12895000</v>
      </c>
      <c r="D3708" s="129">
        <f t="shared" si="171"/>
        <v>422100</v>
      </c>
      <c r="E3708" s="130" t="s">
        <v>6069</v>
      </c>
    </row>
    <row r="3709" spans="1:5">
      <c r="A3709" s="127" t="str">
        <f t="shared" si="172"/>
        <v>루마니아403000</v>
      </c>
      <c r="B3709" s="127">
        <f t="shared" si="170"/>
        <v>403000</v>
      </c>
      <c r="C3709" s="127">
        <f t="shared" si="173"/>
        <v>12927000</v>
      </c>
      <c r="D3709" s="129">
        <f t="shared" si="171"/>
        <v>423150</v>
      </c>
      <c r="E3709" s="130" t="s">
        <v>6069</v>
      </c>
    </row>
    <row r="3710" spans="1:5">
      <c r="A3710" s="127" t="str">
        <f t="shared" si="172"/>
        <v>루마니아404000</v>
      </c>
      <c r="B3710" s="127">
        <f t="shared" si="170"/>
        <v>404000</v>
      </c>
      <c r="C3710" s="127">
        <f t="shared" si="173"/>
        <v>12959000</v>
      </c>
      <c r="D3710" s="129">
        <f t="shared" si="171"/>
        <v>424200</v>
      </c>
      <c r="E3710" s="130" t="s">
        <v>6069</v>
      </c>
    </row>
    <row r="3711" spans="1:5">
      <c r="A3711" s="127" t="str">
        <f t="shared" si="172"/>
        <v>루마니아405000</v>
      </c>
      <c r="B3711" s="127">
        <f t="shared" si="170"/>
        <v>405000</v>
      </c>
      <c r="C3711" s="127">
        <f t="shared" si="173"/>
        <v>12991000</v>
      </c>
      <c r="D3711" s="129">
        <f t="shared" si="171"/>
        <v>425250</v>
      </c>
      <c r="E3711" s="130" t="s">
        <v>6069</v>
      </c>
    </row>
    <row r="3712" spans="1:5">
      <c r="A3712" s="127" t="str">
        <f t="shared" si="172"/>
        <v>루마니아406000</v>
      </c>
      <c r="B3712" s="127">
        <f t="shared" si="170"/>
        <v>406000</v>
      </c>
      <c r="C3712" s="127">
        <f t="shared" si="173"/>
        <v>13023000</v>
      </c>
      <c r="D3712" s="129">
        <f t="shared" si="171"/>
        <v>426300</v>
      </c>
      <c r="E3712" s="130" t="s">
        <v>6069</v>
      </c>
    </row>
    <row r="3713" spans="1:5">
      <c r="A3713" s="127" t="str">
        <f t="shared" si="172"/>
        <v>루마니아407000</v>
      </c>
      <c r="B3713" s="127">
        <f t="shared" si="170"/>
        <v>407000</v>
      </c>
      <c r="C3713" s="127">
        <f t="shared" si="173"/>
        <v>13055000</v>
      </c>
      <c r="D3713" s="129">
        <f t="shared" si="171"/>
        <v>427350</v>
      </c>
      <c r="E3713" s="130" t="s">
        <v>6069</v>
      </c>
    </row>
    <row r="3714" spans="1:5">
      <c r="A3714" s="127" t="str">
        <f t="shared" si="172"/>
        <v>루마니아408000</v>
      </c>
      <c r="B3714" s="127">
        <f t="shared" si="170"/>
        <v>408000</v>
      </c>
      <c r="C3714" s="127">
        <f t="shared" si="173"/>
        <v>13087000</v>
      </c>
      <c r="D3714" s="129">
        <f t="shared" si="171"/>
        <v>428400</v>
      </c>
      <c r="E3714" s="130" t="s">
        <v>6069</v>
      </c>
    </row>
    <row r="3715" spans="1:5">
      <c r="A3715" s="127" t="str">
        <f t="shared" si="172"/>
        <v>루마니아409000</v>
      </c>
      <c r="B3715" s="127">
        <f t="shared" si="170"/>
        <v>409000</v>
      </c>
      <c r="C3715" s="127">
        <f t="shared" si="173"/>
        <v>13119000</v>
      </c>
      <c r="D3715" s="129">
        <f t="shared" si="171"/>
        <v>429450</v>
      </c>
      <c r="E3715" s="130" t="s">
        <v>6069</v>
      </c>
    </row>
    <row r="3716" spans="1:5">
      <c r="A3716" s="127" t="str">
        <f t="shared" si="172"/>
        <v>루마니아410000</v>
      </c>
      <c r="B3716" s="127">
        <f t="shared" si="170"/>
        <v>410000</v>
      </c>
      <c r="C3716" s="127">
        <f t="shared" si="173"/>
        <v>13151000</v>
      </c>
      <c r="D3716" s="129">
        <f t="shared" si="171"/>
        <v>430500</v>
      </c>
      <c r="E3716" s="130" t="s">
        <v>6069</v>
      </c>
    </row>
    <row r="3717" spans="1:5">
      <c r="A3717" s="127" t="str">
        <f t="shared" si="172"/>
        <v>루마니아411000</v>
      </c>
      <c r="B3717" s="127">
        <f t="shared" si="170"/>
        <v>411000</v>
      </c>
      <c r="C3717" s="127">
        <f t="shared" si="173"/>
        <v>13183000</v>
      </c>
      <c r="D3717" s="129">
        <f t="shared" si="171"/>
        <v>431550</v>
      </c>
      <c r="E3717" s="130" t="s">
        <v>6069</v>
      </c>
    </row>
    <row r="3718" spans="1:5">
      <c r="A3718" s="127" t="str">
        <f t="shared" si="172"/>
        <v>루마니아412000</v>
      </c>
      <c r="B3718" s="127">
        <f t="shared" si="170"/>
        <v>412000</v>
      </c>
      <c r="C3718" s="127">
        <f t="shared" si="173"/>
        <v>13215000</v>
      </c>
      <c r="D3718" s="129">
        <f t="shared" si="171"/>
        <v>432600</v>
      </c>
      <c r="E3718" s="130" t="s">
        <v>6069</v>
      </c>
    </row>
    <row r="3719" spans="1:5">
      <c r="A3719" s="127" t="str">
        <f t="shared" si="172"/>
        <v>루마니아413000</v>
      </c>
      <c r="B3719" s="127">
        <f t="shared" si="170"/>
        <v>413000</v>
      </c>
      <c r="C3719" s="127">
        <f t="shared" si="173"/>
        <v>13247000</v>
      </c>
      <c r="D3719" s="129">
        <f t="shared" si="171"/>
        <v>433650</v>
      </c>
      <c r="E3719" s="130" t="s">
        <v>6069</v>
      </c>
    </row>
    <row r="3720" spans="1:5">
      <c r="A3720" s="127" t="str">
        <f t="shared" si="172"/>
        <v>루마니아414000</v>
      </c>
      <c r="B3720" s="127">
        <f t="shared" si="170"/>
        <v>414000</v>
      </c>
      <c r="C3720" s="127">
        <f t="shared" si="173"/>
        <v>13279000</v>
      </c>
      <c r="D3720" s="129">
        <f t="shared" si="171"/>
        <v>434700</v>
      </c>
      <c r="E3720" s="130" t="s">
        <v>6069</v>
      </c>
    </row>
    <row r="3721" spans="1:5">
      <c r="A3721" s="127" t="str">
        <f t="shared" si="172"/>
        <v>루마니아415000</v>
      </c>
      <c r="B3721" s="127">
        <f t="shared" si="170"/>
        <v>415000</v>
      </c>
      <c r="C3721" s="127">
        <f t="shared" si="173"/>
        <v>13311000</v>
      </c>
      <c r="D3721" s="129">
        <f t="shared" si="171"/>
        <v>435750</v>
      </c>
      <c r="E3721" s="130" t="s">
        <v>6069</v>
      </c>
    </row>
    <row r="3722" spans="1:5">
      <c r="A3722" s="127" t="str">
        <f t="shared" si="172"/>
        <v>루마니아416000</v>
      </c>
      <c r="B3722" s="127">
        <f t="shared" si="170"/>
        <v>416000</v>
      </c>
      <c r="C3722" s="127">
        <f t="shared" si="173"/>
        <v>13343000</v>
      </c>
      <c r="D3722" s="129">
        <f t="shared" si="171"/>
        <v>436800</v>
      </c>
      <c r="E3722" s="130" t="s">
        <v>6069</v>
      </c>
    </row>
    <row r="3723" spans="1:5">
      <c r="A3723" s="127" t="str">
        <f t="shared" si="172"/>
        <v>루마니아417000</v>
      </c>
      <c r="B3723" s="127">
        <f t="shared" ref="B3723:B3755" si="174">B3722+1000</f>
        <v>417000</v>
      </c>
      <c r="C3723" s="127">
        <f t="shared" si="173"/>
        <v>13375000</v>
      </c>
      <c r="D3723" s="129">
        <f t="shared" si="171"/>
        <v>437850</v>
      </c>
      <c r="E3723" s="130" t="s">
        <v>6069</v>
      </c>
    </row>
    <row r="3724" spans="1:5">
      <c r="A3724" s="127" t="str">
        <f t="shared" si="172"/>
        <v>루마니아418000</v>
      </c>
      <c r="B3724" s="127">
        <f t="shared" si="174"/>
        <v>418000</v>
      </c>
      <c r="C3724" s="127">
        <f t="shared" si="173"/>
        <v>13407000</v>
      </c>
      <c r="D3724" s="129">
        <f t="shared" si="171"/>
        <v>438900</v>
      </c>
      <c r="E3724" s="130" t="s">
        <v>6069</v>
      </c>
    </row>
    <row r="3725" spans="1:5">
      <c r="A3725" s="127" t="str">
        <f t="shared" si="172"/>
        <v>루마니아419000</v>
      </c>
      <c r="B3725" s="127">
        <f t="shared" si="174"/>
        <v>419000</v>
      </c>
      <c r="C3725" s="127">
        <f t="shared" si="173"/>
        <v>13439000</v>
      </c>
      <c r="D3725" s="129">
        <f t="shared" si="171"/>
        <v>439950</v>
      </c>
      <c r="E3725" s="130" t="s">
        <v>6069</v>
      </c>
    </row>
    <row r="3726" spans="1:5">
      <c r="A3726" s="127" t="str">
        <f t="shared" si="172"/>
        <v>루마니아420000</v>
      </c>
      <c r="B3726" s="127">
        <f t="shared" si="174"/>
        <v>420000</v>
      </c>
      <c r="C3726" s="127">
        <f t="shared" si="173"/>
        <v>13471000</v>
      </c>
      <c r="D3726" s="129">
        <f t="shared" si="171"/>
        <v>441000</v>
      </c>
      <c r="E3726" s="130" t="s">
        <v>6069</v>
      </c>
    </row>
    <row r="3727" spans="1:5">
      <c r="A3727" s="127" t="str">
        <f t="shared" si="172"/>
        <v>루마니아421000</v>
      </c>
      <c r="B3727" s="127">
        <f t="shared" si="174"/>
        <v>421000</v>
      </c>
      <c r="C3727" s="127">
        <f t="shared" si="173"/>
        <v>13503000</v>
      </c>
      <c r="D3727" s="129">
        <f t="shared" si="171"/>
        <v>442050</v>
      </c>
      <c r="E3727" s="130" t="s">
        <v>6069</v>
      </c>
    </row>
    <row r="3728" spans="1:5">
      <c r="A3728" s="127" t="str">
        <f t="shared" si="172"/>
        <v>루마니아422000</v>
      </c>
      <c r="B3728" s="127">
        <f t="shared" si="174"/>
        <v>422000</v>
      </c>
      <c r="C3728" s="127">
        <f t="shared" si="173"/>
        <v>13535000</v>
      </c>
      <c r="D3728" s="129">
        <f t="shared" si="171"/>
        <v>443100</v>
      </c>
      <c r="E3728" s="130" t="s">
        <v>6069</v>
      </c>
    </row>
    <row r="3729" spans="1:5">
      <c r="A3729" s="127" t="str">
        <f t="shared" si="172"/>
        <v>루마니아423000</v>
      </c>
      <c r="B3729" s="127">
        <f t="shared" si="174"/>
        <v>423000</v>
      </c>
      <c r="C3729" s="127">
        <f t="shared" si="173"/>
        <v>13567000</v>
      </c>
      <c r="D3729" s="129">
        <f t="shared" si="171"/>
        <v>444150</v>
      </c>
      <c r="E3729" s="130" t="s">
        <v>6069</v>
      </c>
    </row>
    <row r="3730" spans="1:5">
      <c r="A3730" s="127" t="str">
        <f t="shared" si="172"/>
        <v>루마니아424000</v>
      </c>
      <c r="B3730" s="127">
        <f t="shared" si="174"/>
        <v>424000</v>
      </c>
      <c r="C3730" s="127">
        <f t="shared" si="173"/>
        <v>13599000</v>
      </c>
      <c r="D3730" s="129">
        <f t="shared" si="171"/>
        <v>445200</v>
      </c>
      <c r="E3730" s="130" t="s">
        <v>6069</v>
      </c>
    </row>
    <row r="3731" spans="1:5">
      <c r="A3731" s="127" t="str">
        <f t="shared" si="172"/>
        <v>루마니아425000</v>
      </c>
      <c r="B3731" s="127">
        <f t="shared" si="174"/>
        <v>425000</v>
      </c>
      <c r="C3731" s="127">
        <f t="shared" si="173"/>
        <v>13631000</v>
      </c>
      <c r="D3731" s="129">
        <f t="shared" si="171"/>
        <v>446250</v>
      </c>
      <c r="E3731" s="130" t="s">
        <v>6069</v>
      </c>
    </row>
    <row r="3732" spans="1:5">
      <c r="A3732" s="127" t="str">
        <f t="shared" si="172"/>
        <v>루마니아426000</v>
      </c>
      <c r="B3732" s="127">
        <f t="shared" si="174"/>
        <v>426000</v>
      </c>
      <c r="C3732" s="127">
        <f t="shared" si="173"/>
        <v>13663000</v>
      </c>
      <c r="D3732" s="129">
        <f t="shared" si="171"/>
        <v>447300</v>
      </c>
      <c r="E3732" s="130" t="s">
        <v>6069</v>
      </c>
    </row>
    <row r="3733" spans="1:5">
      <c r="A3733" s="127" t="str">
        <f t="shared" si="172"/>
        <v>루마니아427000</v>
      </c>
      <c r="B3733" s="127">
        <f t="shared" si="174"/>
        <v>427000</v>
      </c>
      <c r="C3733" s="127">
        <f t="shared" si="173"/>
        <v>13695000</v>
      </c>
      <c r="D3733" s="129">
        <f t="shared" si="171"/>
        <v>448350</v>
      </c>
      <c r="E3733" s="130" t="s">
        <v>6069</v>
      </c>
    </row>
    <row r="3734" spans="1:5">
      <c r="A3734" s="127" t="str">
        <f t="shared" si="172"/>
        <v>루마니아428000</v>
      </c>
      <c r="B3734" s="127">
        <f t="shared" si="174"/>
        <v>428000</v>
      </c>
      <c r="C3734" s="127">
        <f t="shared" si="173"/>
        <v>13727000</v>
      </c>
      <c r="D3734" s="129">
        <f t="shared" si="171"/>
        <v>449400</v>
      </c>
      <c r="E3734" s="130" t="s">
        <v>6069</v>
      </c>
    </row>
    <row r="3735" spans="1:5">
      <c r="A3735" s="127" t="str">
        <f t="shared" si="172"/>
        <v>루마니아429000</v>
      </c>
      <c r="B3735" s="127">
        <f t="shared" si="174"/>
        <v>429000</v>
      </c>
      <c r="C3735" s="127">
        <f t="shared" si="173"/>
        <v>13759000</v>
      </c>
      <c r="D3735" s="129">
        <f t="shared" si="171"/>
        <v>450450</v>
      </c>
      <c r="E3735" s="130" t="s">
        <v>6069</v>
      </c>
    </row>
    <row r="3736" spans="1:5">
      <c r="A3736" s="127" t="str">
        <f t="shared" si="172"/>
        <v>루마니아430000</v>
      </c>
      <c r="B3736" s="127">
        <f t="shared" si="174"/>
        <v>430000</v>
      </c>
      <c r="C3736" s="127">
        <f t="shared" si="173"/>
        <v>13791000</v>
      </c>
      <c r="D3736" s="129">
        <f t="shared" si="171"/>
        <v>451500</v>
      </c>
      <c r="E3736" s="130" t="s">
        <v>6069</v>
      </c>
    </row>
    <row r="3737" spans="1:5">
      <c r="A3737" s="127" t="str">
        <f t="shared" si="172"/>
        <v>루마니아431000</v>
      </c>
      <c r="B3737" s="127">
        <f t="shared" si="174"/>
        <v>431000</v>
      </c>
      <c r="C3737" s="127">
        <f t="shared" si="173"/>
        <v>13823000</v>
      </c>
      <c r="D3737" s="129">
        <f t="shared" si="171"/>
        <v>452550</v>
      </c>
      <c r="E3737" s="130" t="s">
        <v>6069</v>
      </c>
    </row>
    <row r="3738" spans="1:5">
      <c r="A3738" s="127" t="str">
        <f t="shared" si="172"/>
        <v>루마니아432000</v>
      </c>
      <c r="B3738" s="127">
        <f t="shared" si="174"/>
        <v>432000</v>
      </c>
      <c r="C3738" s="127">
        <f t="shared" si="173"/>
        <v>13855000</v>
      </c>
      <c r="D3738" s="129">
        <f t="shared" si="171"/>
        <v>453600</v>
      </c>
      <c r="E3738" s="130" t="s">
        <v>6069</v>
      </c>
    </row>
    <row r="3739" spans="1:5">
      <c r="A3739" s="127" t="str">
        <f t="shared" si="172"/>
        <v>루마니아433000</v>
      </c>
      <c r="B3739" s="127">
        <f t="shared" si="174"/>
        <v>433000</v>
      </c>
      <c r="C3739" s="127">
        <f t="shared" si="173"/>
        <v>13887000</v>
      </c>
      <c r="D3739" s="129">
        <f t="shared" si="171"/>
        <v>454650</v>
      </c>
      <c r="E3739" s="130" t="s">
        <v>6069</v>
      </c>
    </row>
    <row r="3740" spans="1:5">
      <c r="A3740" s="127" t="str">
        <f t="shared" si="172"/>
        <v>루마니아434000</v>
      </c>
      <c r="B3740" s="127">
        <f t="shared" si="174"/>
        <v>434000</v>
      </c>
      <c r="C3740" s="127">
        <f t="shared" si="173"/>
        <v>13919000</v>
      </c>
      <c r="D3740" s="129">
        <f t="shared" si="171"/>
        <v>455700</v>
      </c>
      <c r="E3740" s="130" t="s">
        <v>6069</v>
      </c>
    </row>
    <row r="3741" spans="1:5">
      <c r="A3741" s="127" t="str">
        <f t="shared" si="172"/>
        <v>루마니아435000</v>
      </c>
      <c r="B3741" s="127">
        <f t="shared" si="174"/>
        <v>435000</v>
      </c>
      <c r="C3741" s="127">
        <f t="shared" si="173"/>
        <v>13951000</v>
      </c>
      <c r="D3741" s="129">
        <f t="shared" si="171"/>
        <v>456750</v>
      </c>
      <c r="E3741" s="130" t="s">
        <v>6069</v>
      </c>
    </row>
    <row r="3742" spans="1:5">
      <c r="A3742" s="127" t="str">
        <f t="shared" si="172"/>
        <v>루마니아436000</v>
      </c>
      <c r="B3742" s="127">
        <f t="shared" si="174"/>
        <v>436000</v>
      </c>
      <c r="C3742" s="127">
        <f t="shared" si="173"/>
        <v>13983000</v>
      </c>
      <c r="D3742" s="129">
        <f t="shared" si="171"/>
        <v>457800</v>
      </c>
      <c r="E3742" s="130" t="s">
        <v>6069</v>
      </c>
    </row>
    <row r="3743" spans="1:5">
      <c r="A3743" s="127" t="str">
        <f t="shared" si="172"/>
        <v>루마니아437000</v>
      </c>
      <c r="B3743" s="127">
        <f t="shared" si="174"/>
        <v>437000</v>
      </c>
      <c r="C3743" s="127">
        <f t="shared" si="173"/>
        <v>14015000</v>
      </c>
      <c r="D3743" s="129">
        <f t="shared" si="171"/>
        <v>458850</v>
      </c>
      <c r="E3743" s="130" t="s">
        <v>6069</v>
      </c>
    </row>
    <row r="3744" spans="1:5">
      <c r="A3744" s="127" t="str">
        <f t="shared" si="172"/>
        <v>루마니아438000</v>
      </c>
      <c r="B3744" s="127">
        <f t="shared" si="174"/>
        <v>438000</v>
      </c>
      <c r="C3744" s="127">
        <f t="shared" si="173"/>
        <v>14047000</v>
      </c>
      <c r="D3744" s="129">
        <f t="shared" si="171"/>
        <v>459900</v>
      </c>
      <c r="E3744" s="130" t="s">
        <v>6069</v>
      </c>
    </row>
    <row r="3745" spans="1:5">
      <c r="A3745" s="127" t="str">
        <f t="shared" si="172"/>
        <v>루마니아439000</v>
      </c>
      <c r="B3745" s="127">
        <f t="shared" si="174"/>
        <v>439000</v>
      </c>
      <c r="C3745" s="127">
        <f t="shared" si="173"/>
        <v>14079000</v>
      </c>
      <c r="D3745" s="129">
        <f t="shared" si="171"/>
        <v>460950</v>
      </c>
      <c r="E3745" s="130" t="s">
        <v>6069</v>
      </c>
    </row>
    <row r="3746" spans="1:5">
      <c r="A3746" s="127" t="str">
        <f t="shared" si="172"/>
        <v>루마니아440000</v>
      </c>
      <c r="B3746" s="127">
        <f t="shared" si="174"/>
        <v>440000</v>
      </c>
      <c r="C3746" s="127">
        <f t="shared" si="173"/>
        <v>14111000</v>
      </c>
      <c r="D3746" s="129">
        <f t="shared" si="171"/>
        <v>462000</v>
      </c>
      <c r="E3746" s="130" t="s">
        <v>6069</v>
      </c>
    </row>
    <row r="3747" spans="1:5">
      <c r="A3747" s="127" t="str">
        <f t="shared" si="172"/>
        <v>루마니아441000</v>
      </c>
      <c r="B3747" s="127">
        <f t="shared" si="174"/>
        <v>441000</v>
      </c>
      <c r="C3747" s="127">
        <f t="shared" si="173"/>
        <v>14143000</v>
      </c>
      <c r="D3747" s="129">
        <f t="shared" si="171"/>
        <v>463050</v>
      </c>
      <c r="E3747" s="130" t="s">
        <v>6069</v>
      </c>
    </row>
    <row r="3748" spans="1:5">
      <c r="A3748" s="127" t="str">
        <f t="shared" si="172"/>
        <v>루마니아442000</v>
      </c>
      <c r="B3748" s="127">
        <f t="shared" si="174"/>
        <v>442000</v>
      </c>
      <c r="C3748" s="127">
        <f t="shared" si="173"/>
        <v>14175000</v>
      </c>
      <c r="D3748" s="129">
        <f t="shared" si="171"/>
        <v>464100</v>
      </c>
      <c r="E3748" s="130" t="s">
        <v>6069</v>
      </c>
    </row>
    <row r="3749" spans="1:5">
      <c r="A3749" s="127" t="str">
        <f t="shared" si="172"/>
        <v>루마니아443000</v>
      </c>
      <c r="B3749" s="127">
        <f t="shared" si="174"/>
        <v>443000</v>
      </c>
      <c r="C3749" s="127">
        <f t="shared" si="173"/>
        <v>14207000</v>
      </c>
      <c r="D3749" s="129">
        <f t="shared" si="171"/>
        <v>465150</v>
      </c>
      <c r="E3749" s="130" t="s">
        <v>6069</v>
      </c>
    </row>
    <row r="3750" spans="1:5">
      <c r="A3750" s="127" t="str">
        <f t="shared" si="172"/>
        <v>루마니아444000</v>
      </c>
      <c r="B3750" s="127">
        <f t="shared" si="174"/>
        <v>444000</v>
      </c>
      <c r="C3750" s="127">
        <f t="shared" si="173"/>
        <v>14239000</v>
      </c>
      <c r="D3750" s="129">
        <f t="shared" si="171"/>
        <v>466200</v>
      </c>
      <c r="E3750" s="130" t="s">
        <v>6069</v>
      </c>
    </row>
    <row r="3751" spans="1:5">
      <c r="A3751" s="127" t="str">
        <f t="shared" si="172"/>
        <v>루마니아445000</v>
      </c>
      <c r="B3751" s="127">
        <f t="shared" si="174"/>
        <v>445000</v>
      </c>
      <c r="C3751" s="127">
        <f t="shared" si="173"/>
        <v>14271000</v>
      </c>
      <c r="D3751" s="129">
        <f t="shared" si="171"/>
        <v>467250</v>
      </c>
      <c r="E3751" s="130" t="s">
        <v>6069</v>
      </c>
    </row>
    <row r="3752" spans="1:5">
      <c r="A3752" s="127" t="str">
        <f t="shared" si="172"/>
        <v>루마니아446000</v>
      </c>
      <c r="B3752" s="127">
        <f t="shared" si="174"/>
        <v>446000</v>
      </c>
      <c r="C3752" s="127">
        <f t="shared" si="173"/>
        <v>14303000</v>
      </c>
      <c r="D3752" s="129">
        <f t="shared" si="171"/>
        <v>468300</v>
      </c>
      <c r="E3752" s="130" t="s">
        <v>6069</v>
      </c>
    </row>
    <row r="3753" spans="1:5">
      <c r="A3753" s="127" t="str">
        <f t="shared" si="172"/>
        <v>루마니아447000</v>
      </c>
      <c r="B3753" s="127">
        <f t="shared" si="174"/>
        <v>447000</v>
      </c>
      <c r="C3753" s="127">
        <f t="shared" si="173"/>
        <v>14335000</v>
      </c>
      <c r="D3753" s="129">
        <f t="shared" si="171"/>
        <v>469350</v>
      </c>
      <c r="E3753" s="130" t="s">
        <v>6069</v>
      </c>
    </row>
    <row r="3754" spans="1:5">
      <c r="A3754" s="127" t="str">
        <f t="shared" si="172"/>
        <v>루마니아448000</v>
      </c>
      <c r="B3754" s="127">
        <f t="shared" si="174"/>
        <v>448000</v>
      </c>
      <c r="C3754" s="127">
        <f t="shared" si="173"/>
        <v>14367000</v>
      </c>
      <c r="D3754" s="129">
        <f t="shared" ref="D3754:D3757" si="175">SUM($G$2)*(B3754*0.001)</f>
        <v>470400</v>
      </c>
      <c r="E3754" s="130" t="s">
        <v>6069</v>
      </c>
    </row>
    <row r="3755" spans="1:5">
      <c r="A3755" s="127" t="str">
        <f t="shared" si="172"/>
        <v>루마니아449000</v>
      </c>
      <c r="B3755" s="127">
        <f t="shared" si="174"/>
        <v>449000</v>
      </c>
      <c r="C3755" s="127">
        <f t="shared" si="173"/>
        <v>14399000</v>
      </c>
      <c r="D3755" s="129">
        <f t="shared" si="175"/>
        <v>471450</v>
      </c>
      <c r="E3755" s="130" t="s">
        <v>6069</v>
      </c>
    </row>
    <row r="3756" spans="1:5">
      <c r="A3756" s="127" t="s">
        <v>6145</v>
      </c>
      <c r="B3756" s="127">
        <v>1000</v>
      </c>
      <c r="C3756" s="127">
        <v>40000</v>
      </c>
      <c r="D3756" s="129">
        <f t="shared" si="175"/>
        <v>1050</v>
      </c>
      <c r="E3756" s="130" t="s">
        <v>6069</v>
      </c>
    </row>
    <row r="3757" spans="1:5">
      <c r="A3757" s="127" t="s">
        <v>6146</v>
      </c>
      <c r="B3757" s="127">
        <v>2000</v>
      </c>
      <c r="C3757" s="127">
        <f>C3756+22000</f>
        <v>62000</v>
      </c>
      <c r="D3757" s="129">
        <f t="shared" si="175"/>
        <v>2100</v>
      </c>
      <c r="E3757" s="130" t="s">
        <v>6069</v>
      </c>
    </row>
    <row r="3758" spans="1:5">
      <c r="A3758" s="127" t="s">
        <v>6147</v>
      </c>
      <c r="B3758" s="127">
        <v>3000</v>
      </c>
      <c r="C3758" s="127">
        <f t="shared" ref="C3758:C3821" si="176">C3757+22000</f>
        <v>84000</v>
      </c>
      <c r="D3758" s="129">
        <f t="shared" ref="D3758:D3821" si="177">SUM($G$2)*(B3758*0.001)</f>
        <v>3150</v>
      </c>
      <c r="E3758" s="130" t="s">
        <v>6069</v>
      </c>
    </row>
    <row r="3759" spans="1:5">
      <c r="A3759" s="127" t="s">
        <v>6148</v>
      </c>
      <c r="B3759" s="127">
        <v>4000</v>
      </c>
      <c r="C3759" s="127">
        <f t="shared" si="176"/>
        <v>106000</v>
      </c>
      <c r="D3759" s="129">
        <f t="shared" si="177"/>
        <v>4200</v>
      </c>
      <c r="E3759" s="130" t="s">
        <v>6069</v>
      </c>
    </row>
    <row r="3760" spans="1:5">
      <c r="A3760" s="127" t="s">
        <v>6149</v>
      </c>
      <c r="B3760" s="127">
        <v>5000</v>
      </c>
      <c r="C3760" s="127">
        <f t="shared" si="176"/>
        <v>128000</v>
      </c>
      <c r="D3760" s="129">
        <f t="shared" si="177"/>
        <v>5250</v>
      </c>
      <c r="E3760" s="130" t="s">
        <v>6069</v>
      </c>
    </row>
    <row r="3761" spans="1:5">
      <c r="A3761" s="127" t="s">
        <v>6150</v>
      </c>
      <c r="B3761" s="127">
        <v>6000</v>
      </c>
      <c r="C3761" s="127">
        <f t="shared" si="176"/>
        <v>150000</v>
      </c>
      <c r="D3761" s="129">
        <f t="shared" si="177"/>
        <v>6300</v>
      </c>
      <c r="E3761" s="130" t="s">
        <v>6069</v>
      </c>
    </row>
    <row r="3762" spans="1:5">
      <c r="A3762" s="127" t="s">
        <v>6151</v>
      </c>
      <c r="B3762" s="127">
        <v>7000</v>
      </c>
      <c r="C3762" s="127">
        <f t="shared" si="176"/>
        <v>172000</v>
      </c>
      <c r="D3762" s="129">
        <f t="shared" si="177"/>
        <v>7350</v>
      </c>
      <c r="E3762" s="130" t="s">
        <v>6069</v>
      </c>
    </row>
    <row r="3763" spans="1:5">
      <c r="A3763" s="127" t="s">
        <v>6152</v>
      </c>
      <c r="B3763" s="127">
        <v>8000</v>
      </c>
      <c r="C3763" s="127">
        <f t="shared" si="176"/>
        <v>194000</v>
      </c>
      <c r="D3763" s="129">
        <f t="shared" si="177"/>
        <v>8400</v>
      </c>
      <c r="E3763" s="130" t="s">
        <v>6069</v>
      </c>
    </row>
    <row r="3764" spans="1:5">
      <c r="A3764" s="127" t="s">
        <v>6153</v>
      </c>
      <c r="B3764" s="127">
        <v>9000</v>
      </c>
      <c r="C3764" s="127">
        <f t="shared" si="176"/>
        <v>216000</v>
      </c>
      <c r="D3764" s="129">
        <f t="shared" si="177"/>
        <v>9450</v>
      </c>
      <c r="E3764" s="130" t="s">
        <v>6069</v>
      </c>
    </row>
    <row r="3765" spans="1:5">
      <c r="A3765" s="127" t="s">
        <v>6154</v>
      </c>
      <c r="B3765" s="127">
        <v>10000</v>
      </c>
      <c r="C3765" s="127">
        <f t="shared" si="176"/>
        <v>238000</v>
      </c>
      <c r="D3765" s="129">
        <f t="shared" si="177"/>
        <v>10500</v>
      </c>
      <c r="E3765" s="130" t="s">
        <v>6069</v>
      </c>
    </row>
    <row r="3766" spans="1:5">
      <c r="A3766" s="127" t="s">
        <v>6155</v>
      </c>
      <c r="B3766" s="127">
        <v>11000</v>
      </c>
      <c r="C3766" s="127">
        <f t="shared" si="176"/>
        <v>260000</v>
      </c>
      <c r="D3766" s="129">
        <f t="shared" si="177"/>
        <v>11550</v>
      </c>
      <c r="E3766" s="130" t="s">
        <v>6069</v>
      </c>
    </row>
    <row r="3767" spans="1:5">
      <c r="A3767" s="127" t="s">
        <v>6156</v>
      </c>
      <c r="B3767" s="127">
        <v>12000</v>
      </c>
      <c r="C3767" s="127">
        <f t="shared" si="176"/>
        <v>282000</v>
      </c>
      <c r="D3767" s="129">
        <f t="shared" si="177"/>
        <v>12600</v>
      </c>
      <c r="E3767" s="130" t="s">
        <v>6069</v>
      </c>
    </row>
    <row r="3768" spans="1:5">
      <c r="A3768" s="127" t="s">
        <v>6157</v>
      </c>
      <c r="B3768" s="127">
        <v>13000</v>
      </c>
      <c r="C3768" s="127">
        <f t="shared" si="176"/>
        <v>304000</v>
      </c>
      <c r="D3768" s="129">
        <f t="shared" si="177"/>
        <v>13650</v>
      </c>
      <c r="E3768" s="130" t="s">
        <v>6069</v>
      </c>
    </row>
    <row r="3769" spans="1:5">
      <c r="A3769" s="127" t="s">
        <v>6158</v>
      </c>
      <c r="B3769" s="127">
        <v>14000</v>
      </c>
      <c r="C3769" s="127">
        <f t="shared" si="176"/>
        <v>326000</v>
      </c>
      <c r="D3769" s="129">
        <f t="shared" si="177"/>
        <v>14700</v>
      </c>
      <c r="E3769" s="130" t="s">
        <v>6069</v>
      </c>
    </row>
    <row r="3770" spans="1:5">
      <c r="A3770" s="127" t="s">
        <v>6159</v>
      </c>
      <c r="B3770" s="127">
        <v>15000</v>
      </c>
      <c r="C3770" s="127">
        <f t="shared" si="176"/>
        <v>348000</v>
      </c>
      <c r="D3770" s="129">
        <f t="shared" si="177"/>
        <v>15750</v>
      </c>
      <c r="E3770" s="130" t="s">
        <v>6069</v>
      </c>
    </row>
    <row r="3771" spans="1:5">
      <c r="A3771" s="127" t="s">
        <v>6160</v>
      </c>
      <c r="B3771" s="127">
        <v>16000</v>
      </c>
      <c r="C3771" s="127">
        <f t="shared" si="176"/>
        <v>370000</v>
      </c>
      <c r="D3771" s="129">
        <f t="shared" si="177"/>
        <v>16800</v>
      </c>
      <c r="E3771" s="130" t="s">
        <v>6069</v>
      </c>
    </row>
    <row r="3772" spans="1:5">
      <c r="A3772" s="127" t="s">
        <v>6161</v>
      </c>
      <c r="B3772" s="127">
        <v>17000</v>
      </c>
      <c r="C3772" s="127">
        <f t="shared" si="176"/>
        <v>392000</v>
      </c>
      <c r="D3772" s="129">
        <f t="shared" si="177"/>
        <v>17850</v>
      </c>
      <c r="E3772" s="130" t="s">
        <v>6069</v>
      </c>
    </row>
    <row r="3773" spans="1:5">
      <c r="A3773" s="127" t="s">
        <v>6162</v>
      </c>
      <c r="B3773" s="127">
        <v>18000</v>
      </c>
      <c r="C3773" s="127">
        <f t="shared" si="176"/>
        <v>414000</v>
      </c>
      <c r="D3773" s="129">
        <f t="shared" si="177"/>
        <v>18900</v>
      </c>
      <c r="E3773" s="130" t="s">
        <v>6069</v>
      </c>
    </row>
    <row r="3774" spans="1:5">
      <c r="A3774" s="127" t="s">
        <v>6163</v>
      </c>
      <c r="B3774" s="127">
        <v>19000</v>
      </c>
      <c r="C3774" s="127">
        <f t="shared" si="176"/>
        <v>436000</v>
      </c>
      <c r="D3774" s="129">
        <f t="shared" si="177"/>
        <v>19950</v>
      </c>
      <c r="E3774" s="130" t="s">
        <v>6069</v>
      </c>
    </row>
    <row r="3775" spans="1:5">
      <c r="A3775" s="127" t="s">
        <v>6164</v>
      </c>
      <c r="B3775" s="127">
        <v>20000</v>
      </c>
      <c r="C3775" s="127">
        <f t="shared" si="176"/>
        <v>458000</v>
      </c>
      <c r="D3775" s="129">
        <f t="shared" si="177"/>
        <v>21000</v>
      </c>
      <c r="E3775" s="130" t="s">
        <v>6069</v>
      </c>
    </row>
    <row r="3776" spans="1:5">
      <c r="A3776" s="127" t="s">
        <v>6165</v>
      </c>
      <c r="B3776" s="127">
        <v>21000</v>
      </c>
      <c r="C3776" s="127">
        <f t="shared" si="176"/>
        <v>480000</v>
      </c>
      <c r="D3776" s="129">
        <f t="shared" si="177"/>
        <v>22050</v>
      </c>
      <c r="E3776" s="130" t="s">
        <v>6069</v>
      </c>
    </row>
    <row r="3777" spans="1:5">
      <c r="A3777" s="127" t="s">
        <v>6166</v>
      </c>
      <c r="B3777" s="127">
        <v>22000</v>
      </c>
      <c r="C3777" s="127">
        <f t="shared" si="176"/>
        <v>502000</v>
      </c>
      <c r="D3777" s="129">
        <f t="shared" si="177"/>
        <v>23100</v>
      </c>
      <c r="E3777" s="130" t="s">
        <v>6069</v>
      </c>
    </row>
    <row r="3778" spans="1:5">
      <c r="A3778" s="127" t="s">
        <v>6167</v>
      </c>
      <c r="B3778" s="127">
        <v>23000</v>
      </c>
      <c r="C3778" s="127">
        <f t="shared" si="176"/>
        <v>524000</v>
      </c>
      <c r="D3778" s="129">
        <f t="shared" si="177"/>
        <v>24150</v>
      </c>
      <c r="E3778" s="130" t="s">
        <v>6069</v>
      </c>
    </row>
    <row r="3779" spans="1:5">
      <c r="A3779" s="127" t="s">
        <v>6168</v>
      </c>
      <c r="B3779" s="127">
        <v>24000</v>
      </c>
      <c r="C3779" s="127">
        <f t="shared" si="176"/>
        <v>546000</v>
      </c>
      <c r="D3779" s="129">
        <f t="shared" si="177"/>
        <v>25200</v>
      </c>
      <c r="E3779" s="130" t="s">
        <v>6069</v>
      </c>
    </row>
    <row r="3780" spans="1:5">
      <c r="A3780" s="127" t="s">
        <v>6169</v>
      </c>
      <c r="B3780" s="127">
        <v>25000</v>
      </c>
      <c r="C3780" s="127">
        <f t="shared" si="176"/>
        <v>568000</v>
      </c>
      <c r="D3780" s="129">
        <f t="shared" si="177"/>
        <v>26250</v>
      </c>
      <c r="E3780" s="130" t="s">
        <v>6069</v>
      </c>
    </row>
    <row r="3781" spans="1:5">
      <c r="A3781" s="127" t="s">
        <v>6170</v>
      </c>
      <c r="B3781" s="127">
        <v>26000</v>
      </c>
      <c r="C3781" s="127">
        <f t="shared" si="176"/>
        <v>590000</v>
      </c>
      <c r="D3781" s="129">
        <f t="shared" si="177"/>
        <v>27300</v>
      </c>
      <c r="E3781" s="130" t="s">
        <v>6069</v>
      </c>
    </row>
    <row r="3782" spans="1:5">
      <c r="A3782" s="127" t="s">
        <v>6171</v>
      </c>
      <c r="B3782" s="127">
        <v>27000</v>
      </c>
      <c r="C3782" s="127">
        <f t="shared" si="176"/>
        <v>612000</v>
      </c>
      <c r="D3782" s="129">
        <f t="shared" si="177"/>
        <v>28350</v>
      </c>
      <c r="E3782" s="130" t="s">
        <v>6069</v>
      </c>
    </row>
    <row r="3783" spans="1:5">
      <c r="A3783" s="127" t="s">
        <v>6172</v>
      </c>
      <c r="B3783" s="127">
        <v>28000</v>
      </c>
      <c r="C3783" s="127">
        <f t="shared" si="176"/>
        <v>634000</v>
      </c>
      <c r="D3783" s="129">
        <f t="shared" si="177"/>
        <v>29400</v>
      </c>
      <c r="E3783" s="130" t="s">
        <v>6069</v>
      </c>
    </row>
    <row r="3784" spans="1:5">
      <c r="A3784" s="127" t="s">
        <v>6173</v>
      </c>
      <c r="B3784" s="127">
        <v>29000</v>
      </c>
      <c r="C3784" s="127">
        <f t="shared" si="176"/>
        <v>656000</v>
      </c>
      <c r="D3784" s="129">
        <f t="shared" si="177"/>
        <v>30450</v>
      </c>
      <c r="E3784" s="130" t="s">
        <v>6069</v>
      </c>
    </row>
    <row r="3785" spans="1:5">
      <c r="A3785" s="127" t="s">
        <v>6174</v>
      </c>
      <c r="B3785" s="127">
        <v>30000</v>
      </c>
      <c r="C3785" s="127">
        <f t="shared" si="176"/>
        <v>678000</v>
      </c>
      <c r="D3785" s="129">
        <f t="shared" si="177"/>
        <v>31500</v>
      </c>
      <c r="E3785" s="130" t="s">
        <v>6069</v>
      </c>
    </row>
    <row r="3786" spans="1:5">
      <c r="A3786" s="127" t="s">
        <v>6175</v>
      </c>
      <c r="B3786" s="127">
        <v>31000</v>
      </c>
      <c r="C3786" s="127">
        <f t="shared" si="176"/>
        <v>700000</v>
      </c>
      <c r="D3786" s="129">
        <f t="shared" si="177"/>
        <v>32550</v>
      </c>
      <c r="E3786" s="130" t="s">
        <v>6069</v>
      </c>
    </row>
    <row r="3787" spans="1:5">
      <c r="A3787" s="127" t="s">
        <v>6176</v>
      </c>
      <c r="B3787" s="127">
        <v>32000</v>
      </c>
      <c r="C3787" s="127">
        <f t="shared" si="176"/>
        <v>722000</v>
      </c>
      <c r="D3787" s="129">
        <f t="shared" si="177"/>
        <v>33600</v>
      </c>
      <c r="E3787" s="130" t="s">
        <v>6069</v>
      </c>
    </row>
    <row r="3788" spans="1:5">
      <c r="A3788" s="127" t="s">
        <v>6177</v>
      </c>
      <c r="B3788" s="127">
        <v>33000</v>
      </c>
      <c r="C3788" s="127">
        <f t="shared" si="176"/>
        <v>744000</v>
      </c>
      <c r="D3788" s="129">
        <f t="shared" si="177"/>
        <v>34650</v>
      </c>
      <c r="E3788" s="130" t="s">
        <v>6069</v>
      </c>
    </row>
    <row r="3789" spans="1:5">
      <c r="A3789" s="127" t="s">
        <v>6178</v>
      </c>
      <c r="B3789" s="127">
        <v>34000</v>
      </c>
      <c r="C3789" s="127">
        <f t="shared" si="176"/>
        <v>766000</v>
      </c>
      <c r="D3789" s="129">
        <f t="shared" si="177"/>
        <v>35700</v>
      </c>
      <c r="E3789" s="130" t="s">
        <v>6069</v>
      </c>
    </row>
    <row r="3790" spans="1:5">
      <c r="A3790" s="127" t="s">
        <v>6179</v>
      </c>
      <c r="B3790" s="127">
        <v>35000</v>
      </c>
      <c r="C3790" s="127">
        <f t="shared" si="176"/>
        <v>788000</v>
      </c>
      <c r="D3790" s="129">
        <f t="shared" si="177"/>
        <v>36750</v>
      </c>
      <c r="E3790" s="130" t="s">
        <v>6069</v>
      </c>
    </row>
    <row r="3791" spans="1:5">
      <c r="A3791" s="127" t="s">
        <v>6180</v>
      </c>
      <c r="B3791" s="127">
        <v>36000</v>
      </c>
      <c r="C3791" s="127">
        <f t="shared" si="176"/>
        <v>810000</v>
      </c>
      <c r="D3791" s="129">
        <f t="shared" si="177"/>
        <v>37800</v>
      </c>
      <c r="E3791" s="130" t="s">
        <v>6069</v>
      </c>
    </row>
    <row r="3792" spans="1:5">
      <c r="A3792" s="127" t="s">
        <v>6181</v>
      </c>
      <c r="B3792" s="127">
        <v>37000</v>
      </c>
      <c r="C3792" s="127">
        <f t="shared" si="176"/>
        <v>832000</v>
      </c>
      <c r="D3792" s="129">
        <f t="shared" si="177"/>
        <v>38850</v>
      </c>
      <c r="E3792" s="130" t="s">
        <v>6069</v>
      </c>
    </row>
    <row r="3793" spans="1:5">
      <c r="A3793" s="127" t="s">
        <v>6182</v>
      </c>
      <c r="B3793" s="127">
        <v>38000</v>
      </c>
      <c r="C3793" s="127">
        <f t="shared" si="176"/>
        <v>854000</v>
      </c>
      <c r="D3793" s="129">
        <f t="shared" si="177"/>
        <v>39900</v>
      </c>
      <c r="E3793" s="130" t="s">
        <v>6069</v>
      </c>
    </row>
    <row r="3794" spans="1:5">
      <c r="A3794" s="127" t="s">
        <v>6183</v>
      </c>
      <c r="B3794" s="127">
        <v>39000</v>
      </c>
      <c r="C3794" s="127">
        <f t="shared" si="176"/>
        <v>876000</v>
      </c>
      <c r="D3794" s="129">
        <f t="shared" si="177"/>
        <v>40950</v>
      </c>
      <c r="E3794" s="130" t="s">
        <v>6069</v>
      </c>
    </row>
    <row r="3795" spans="1:5">
      <c r="A3795" s="127" t="s">
        <v>6184</v>
      </c>
      <c r="B3795" s="127">
        <v>40000</v>
      </c>
      <c r="C3795" s="127">
        <f t="shared" si="176"/>
        <v>898000</v>
      </c>
      <c r="D3795" s="129">
        <f t="shared" si="177"/>
        <v>42000</v>
      </c>
      <c r="E3795" s="130" t="s">
        <v>6069</v>
      </c>
    </row>
    <row r="3796" spans="1:5">
      <c r="A3796" s="127" t="s">
        <v>6185</v>
      </c>
      <c r="B3796" s="127">
        <v>41000</v>
      </c>
      <c r="C3796" s="127">
        <f t="shared" si="176"/>
        <v>920000</v>
      </c>
      <c r="D3796" s="129">
        <f t="shared" si="177"/>
        <v>43050</v>
      </c>
      <c r="E3796" s="130" t="s">
        <v>6069</v>
      </c>
    </row>
    <row r="3797" spans="1:5">
      <c r="A3797" s="127" t="s">
        <v>6186</v>
      </c>
      <c r="B3797" s="127">
        <v>42000</v>
      </c>
      <c r="C3797" s="127">
        <f t="shared" si="176"/>
        <v>942000</v>
      </c>
      <c r="D3797" s="129">
        <f t="shared" si="177"/>
        <v>44100</v>
      </c>
      <c r="E3797" s="130" t="s">
        <v>6069</v>
      </c>
    </row>
    <row r="3798" spans="1:5">
      <c r="A3798" s="127" t="s">
        <v>6187</v>
      </c>
      <c r="B3798" s="127">
        <v>43000</v>
      </c>
      <c r="C3798" s="127">
        <f t="shared" si="176"/>
        <v>964000</v>
      </c>
      <c r="D3798" s="129">
        <f t="shared" si="177"/>
        <v>45150</v>
      </c>
      <c r="E3798" s="130" t="s">
        <v>6069</v>
      </c>
    </row>
    <row r="3799" spans="1:5">
      <c r="A3799" s="127" t="s">
        <v>6188</v>
      </c>
      <c r="B3799" s="127">
        <v>44000</v>
      </c>
      <c r="C3799" s="127">
        <f t="shared" si="176"/>
        <v>986000</v>
      </c>
      <c r="D3799" s="129">
        <f t="shared" si="177"/>
        <v>46200</v>
      </c>
      <c r="E3799" s="130" t="s">
        <v>6069</v>
      </c>
    </row>
    <row r="3800" spans="1:5">
      <c r="A3800" s="127" t="s">
        <v>6189</v>
      </c>
      <c r="B3800" s="127">
        <v>45000</v>
      </c>
      <c r="C3800" s="127">
        <f t="shared" si="176"/>
        <v>1008000</v>
      </c>
      <c r="D3800" s="129">
        <f t="shared" si="177"/>
        <v>47250</v>
      </c>
      <c r="E3800" s="130" t="s">
        <v>6069</v>
      </c>
    </row>
    <row r="3801" spans="1:5">
      <c r="A3801" s="127" t="s">
        <v>6190</v>
      </c>
      <c r="B3801" s="127">
        <v>46000</v>
      </c>
      <c r="C3801" s="127">
        <f t="shared" si="176"/>
        <v>1030000</v>
      </c>
      <c r="D3801" s="129">
        <f t="shared" si="177"/>
        <v>48300</v>
      </c>
      <c r="E3801" s="130" t="s">
        <v>6069</v>
      </c>
    </row>
    <row r="3802" spans="1:5">
      <c r="A3802" s="127" t="s">
        <v>6191</v>
      </c>
      <c r="B3802" s="127">
        <v>47000</v>
      </c>
      <c r="C3802" s="127">
        <f t="shared" si="176"/>
        <v>1052000</v>
      </c>
      <c r="D3802" s="129">
        <f t="shared" si="177"/>
        <v>49350</v>
      </c>
      <c r="E3802" s="130" t="s">
        <v>6069</v>
      </c>
    </row>
    <row r="3803" spans="1:5">
      <c r="A3803" s="127" t="s">
        <v>6192</v>
      </c>
      <c r="B3803" s="127">
        <v>48000</v>
      </c>
      <c r="C3803" s="127">
        <f t="shared" si="176"/>
        <v>1074000</v>
      </c>
      <c r="D3803" s="129">
        <f t="shared" si="177"/>
        <v>50400</v>
      </c>
      <c r="E3803" s="130" t="s">
        <v>6069</v>
      </c>
    </row>
    <row r="3804" spans="1:5">
      <c r="A3804" s="127" t="s">
        <v>6193</v>
      </c>
      <c r="B3804" s="127">
        <v>49000</v>
      </c>
      <c r="C3804" s="127">
        <f t="shared" si="176"/>
        <v>1096000</v>
      </c>
      <c r="D3804" s="129">
        <f t="shared" si="177"/>
        <v>51450</v>
      </c>
      <c r="E3804" s="130" t="s">
        <v>6069</v>
      </c>
    </row>
    <row r="3805" spans="1:5">
      <c r="A3805" s="127" t="s">
        <v>6194</v>
      </c>
      <c r="B3805" s="127">
        <v>50000</v>
      </c>
      <c r="C3805" s="127">
        <f t="shared" si="176"/>
        <v>1118000</v>
      </c>
      <c r="D3805" s="129">
        <f t="shared" si="177"/>
        <v>52500</v>
      </c>
      <c r="E3805" s="130" t="s">
        <v>6069</v>
      </c>
    </row>
    <row r="3806" spans="1:5">
      <c r="A3806" s="127" t="s">
        <v>6195</v>
      </c>
      <c r="B3806" s="127">
        <v>51000</v>
      </c>
      <c r="C3806" s="127">
        <f t="shared" si="176"/>
        <v>1140000</v>
      </c>
      <c r="D3806" s="129">
        <f t="shared" si="177"/>
        <v>53550</v>
      </c>
      <c r="E3806" s="130" t="s">
        <v>6069</v>
      </c>
    </row>
    <row r="3807" spans="1:5">
      <c r="A3807" s="127" t="s">
        <v>6196</v>
      </c>
      <c r="B3807" s="127">
        <v>52000</v>
      </c>
      <c r="C3807" s="127">
        <f t="shared" si="176"/>
        <v>1162000</v>
      </c>
      <c r="D3807" s="129">
        <f t="shared" si="177"/>
        <v>54600</v>
      </c>
      <c r="E3807" s="130" t="s">
        <v>6069</v>
      </c>
    </row>
    <row r="3808" spans="1:5">
      <c r="A3808" s="127" t="s">
        <v>6197</v>
      </c>
      <c r="B3808" s="127">
        <v>53000</v>
      </c>
      <c r="C3808" s="127">
        <f t="shared" si="176"/>
        <v>1184000</v>
      </c>
      <c r="D3808" s="129">
        <f t="shared" si="177"/>
        <v>55650</v>
      </c>
      <c r="E3808" s="130" t="s">
        <v>6069</v>
      </c>
    </row>
    <row r="3809" spans="1:5">
      <c r="A3809" s="127" t="s">
        <v>6198</v>
      </c>
      <c r="B3809" s="127">
        <v>54000</v>
      </c>
      <c r="C3809" s="127">
        <f t="shared" si="176"/>
        <v>1206000</v>
      </c>
      <c r="D3809" s="129">
        <f t="shared" si="177"/>
        <v>56700</v>
      </c>
      <c r="E3809" s="130" t="s">
        <v>6069</v>
      </c>
    </row>
    <row r="3810" spans="1:5">
      <c r="A3810" s="127" t="s">
        <v>6199</v>
      </c>
      <c r="B3810" s="127">
        <v>55000</v>
      </c>
      <c r="C3810" s="127">
        <f t="shared" si="176"/>
        <v>1228000</v>
      </c>
      <c r="D3810" s="129">
        <f t="shared" si="177"/>
        <v>57750</v>
      </c>
      <c r="E3810" s="130" t="s">
        <v>6069</v>
      </c>
    </row>
    <row r="3811" spans="1:5">
      <c r="A3811" s="127" t="s">
        <v>6200</v>
      </c>
      <c r="B3811" s="127">
        <v>56000</v>
      </c>
      <c r="C3811" s="127">
        <f t="shared" si="176"/>
        <v>1250000</v>
      </c>
      <c r="D3811" s="129">
        <f t="shared" si="177"/>
        <v>58800</v>
      </c>
      <c r="E3811" s="130" t="s">
        <v>6069</v>
      </c>
    </row>
    <row r="3812" spans="1:5">
      <c r="A3812" s="127" t="s">
        <v>6201</v>
      </c>
      <c r="B3812" s="127">
        <v>57000</v>
      </c>
      <c r="C3812" s="127">
        <f t="shared" si="176"/>
        <v>1272000</v>
      </c>
      <c r="D3812" s="129">
        <f t="shared" si="177"/>
        <v>59850</v>
      </c>
      <c r="E3812" s="130" t="s">
        <v>6069</v>
      </c>
    </row>
    <row r="3813" spans="1:5">
      <c r="A3813" s="127" t="s">
        <v>6202</v>
      </c>
      <c r="B3813" s="127">
        <v>58000</v>
      </c>
      <c r="C3813" s="127">
        <f t="shared" si="176"/>
        <v>1294000</v>
      </c>
      <c r="D3813" s="129">
        <f t="shared" si="177"/>
        <v>60900</v>
      </c>
      <c r="E3813" s="130" t="s">
        <v>6069</v>
      </c>
    </row>
    <row r="3814" spans="1:5">
      <c r="A3814" s="127" t="s">
        <v>6203</v>
      </c>
      <c r="B3814" s="127">
        <v>59000</v>
      </c>
      <c r="C3814" s="127">
        <f t="shared" si="176"/>
        <v>1316000</v>
      </c>
      <c r="D3814" s="129">
        <f t="shared" si="177"/>
        <v>61950</v>
      </c>
      <c r="E3814" s="130" t="s">
        <v>6069</v>
      </c>
    </row>
    <row r="3815" spans="1:5">
      <c r="A3815" s="127" t="s">
        <v>6204</v>
      </c>
      <c r="B3815" s="127">
        <v>60000</v>
      </c>
      <c r="C3815" s="127">
        <f t="shared" si="176"/>
        <v>1338000</v>
      </c>
      <c r="D3815" s="129">
        <f t="shared" si="177"/>
        <v>63000</v>
      </c>
      <c r="E3815" s="130" t="s">
        <v>6069</v>
      </c>
    </row>
    <row r="3816" spans="1:5">
      <c r="A3816" s="127" t="s">
        <v>6205</v>
      </c>
      <c r="B3816" s="127">
        <v>61000</v>
      </c>
      <c r="C3816" s="127">
        <f t="shared" si="176"/>
        <v>1360000</v>
      </c>
      <c r="D3816" s="129">
        <f t="shared" si="177"/>
        <v>64050</v>
      </c>
      <c r="E3816" s="130" t="s">
        <v>6069</v>
      </c>
    </row>
    <row r="3817" spans="1:5">
      <c r="A3817" s="127" t="s">
        <v>6206</v>
      </c>
      <c r="B3817" s="127">
        <v>62000</v>
      </c>
      <c r="C3817" s="127">
        <f t="shared" si="176"/>
        <v>1382000</v>
      </c>
      <c r="D3817" s="129">
        <f t="shared" si="177"/>
        <v>65100</v>
      </c>
      <c r="E3817" s="130" t="s">
        <v>6069</v>
      </c>
    </row>
    <row r="3818" spans="1:5">
      <c r="A3818" s="127" t="s">
        <v>6207</v>
      </c>
      <c r="B3818" s="127">
        <v>63000</v>
      </c>
      <c r="C3818" s="127">
        <f t="shared" si="176"/>
        <v>1404000</v>
      </c>
      <c r="D3818" s="129">
        <f t="shared" si="177"/>
        <v>66150</v>
      </c>
      <c r="E3818" s="130" t="s">
        <v>6069</v>
      </c>
    </row>
    <row r="3819" spans="1:5">
      <c r="A3819" s="127" t="s">
        <v>6208</v>
      </c>
      <c r="B3819" s="127">
        <v>64000</v>
      </c>
      <c r="C3819" s="127">
        <f t="shared" si="176"/>
        <v>1426000</v>
      </c>
      <c r="D3819" s="129">
        <f t="shared" si="177"/>
        <v>67200</v>
      </c>
      <c r="E3819" s="130" t="s">
        <v>6069</v>
      </c>
    </row>
    <row r="3820" spans="1:5">
      <c r="A3820" s="127" t="s">
        <v>6209</v>
      </c>
      <c r="B3820" s="127">
        <v>65000</v>
      </c>
      <c r="C3820" s="127">
        <f t="shared" si="176"/>
        <v>1448000</v>
      </c>
      <c r="D3820" s="129">
        <f t="shared" si="177"/>
        <v>68250</v>
      </c>
      <c r="E3820" s="130" t="s">
        <v>6069</v>
      </c>
    </row>
    <row r="3821" spans="1:5">
      <c r="A3821" s="127" t="s">
        <v>6210</v>
      </c>
      <c r="B3821" s="127">
        <v>66000</v>
      </c>
      <c r="C3821" s="127">
        <f t="shared" si="176"/>
        <v>1470000</v>
      </c>
      <c r="D3821" s="129">
        <f t="shared" si="177"/>
        <v>69300</v>
      </c>
      <c r="E3821" s="130" t="s">
        <v>6069</v>
      </c>
    </row>
    <row r="3822" spans="1:5">
      <c r="A3822" s="127" t="s">
        <v>6211</v>
      </c>
      <c r="B3822" s="127">
        <v>67000</v>
      </c>
      <c r="C3822" s="127">
        <f t="shared" ref="C3822:C3855" si="178">C3821+22000</f>
        <v>1492000</v>
      </c>
      <c r="D3822" s="129">
        <f t="shared" ref="D3822:D3855" si="179">SUM($G$2)*(B3822*0.001)</f>
        <v>70350</v>
      </c>
      <c r="E3822" s="130" t="s">
        <v>6069</v>
      </c>
    </row>
    <row r="3823" spans="1:5">
      <c r="A3823" s="127" t="s">
        <v>6212</v>
      </c>
      <c r="B3823" s="127">
        <v>68000</v>
      </c>
      <c r="C3823" s="127">
        <f t="shared" si="178"/>
        <v>1514000</v>
      </c>
      <c r="D3823" s="129">
        <f t="shared" si="179"/>
        <v>71400</v>
      </c>
      <c r="E3823" s="130" t="s">
        <v>6069</v>
      </c>
    </row>
    <row r="3824" spans="1:5">
      <c r="A3824" s="127" t="s">
        <v>6213</v>
      </c>
      <c r="B3824" s="127">
        <v>69000</v>
      </c>
      <c r="C3824" s="127">
        <f t="shared" si="178"/>
        <v>1536000</v>
      </c>
      <c r="D3824" s="129">
        <f t="shared" si="179"/>
        <v>72450</v>
      </c>
      <c r="E3824" s="130" t="s">
        <v>6069</v>
      </c>
    </row>
    <row r="3825" spans="1:5">
      <c r="A3825" s="127" t="s">
        <v>6214</v>
      </c>
      <c r="B3825" s="127">
        <v>70000</v>
      </c>
      <c r="C3825" s="127">
        <f t="shared" si="178"/>
        <v>1558000</v>
      </c>
      <c r="D3825" s="129">
        <f t="shared" si="179"/>
        <v>73500</v>
      </c>
      <c r="E3825" s="130" t="s">
        <v>6069</v>
      </c>
    </row>
    <row r="3826" spans="1:5">
      <c r="A3826" s="127" t="s">
        <v>6215</v>
      </c>
      <c r="B3826" s="127">
        <v>71000</v>
      </c>
      <c r="C3826" s="127">
        <f t="shared" si="178"/>
        <v>1580000</v>
      </c>
      <c r="D3826" s="129">
        <f t="shared" si="179"/>
        <v>74550</v>
      </c>
      <c r="E3826" s="130" t="s">
        <v>6069</v>
      </c>
    </row>
    <row r="3827" spans="1:5">
      <c r="A3827" s="127" t="s">
        <v>6216</v>
      </c>
      <c r="B3827" s="127">
        <v>72000</v>
      </c>
      <c r="C3827" s="127">
        <f t="shared" si="178"/>
        <v>1602000</v>
      </c>
      <c r="D3827" s="129">
        <f t="shared" si="179"/>
        <v>75600</v>
      </c>
      <c r="E3827" s="130" t="s">
        <v>6069</v>
      </c>
    </row>
    <row r="3828" spans="1:5">
      <c r="A3828" s="127" t="s">
        <v>6217</v>
      </c>
      <c r="B3828" s="127">
        <v>73000</v>
      </c>
      <c r="C3828" s="127">
        <f t="shared" si="178"/>
        <v>1624000</v>
      </c>
      <c r="D3828" s="129">
        <f t="shared" si="179"/>
        <v>76650</v>
      </c>
      <c r="E3828" s="130" t="s">
        <v>6069</v>
      </c>
    </row>
    <row r="3829" spans="1:5">
      <c r="A3829" s="127" t="s">
        <v>6218</v>
      </c>
      <c r="B3829" s="127">
        <v>74000</v>
      </c>
      <c r="C3829" s="127">
        <f t="shared" si="178"/>
        <v>1646000</v>
      </c>
      <c r="D3829" s="129">
        <f t="shared" si="179"/>
        <v>77700</v>
      </c>
      <c r="E3829" s="130" t="s">
        <v>6069</v>
      </c>
    </row>
    <row r="3830" spans="1:5">
      <c r="A3830" s="127" t="s">
        <v>6219</v>
      </c>
      <c r="B3830" s="127">
        <v>75000</v>
      </c>
      <c r="C3830" s="127">
        <f t="shared" si="178"/>
        <v>1668000</v>
      </c>
      <c r="D3830" s="129">
        <f t="shared" si="179"/>
        <v>78750</v>
      </c>
      <c r="E3830" s="130" t="s">
        <v>6069</v>
      </c>
    </row>
    <row r="3831" spans="1:5">
      <c r="A3831" s="127" t="s">
        <v>6220</v>
      </c>
      <c r="B3831" s="127">
        <v>76000</v>
      </c>
      <c r="C3831" s="127">
        <f t="shared" si="178"/>
        <v>1690000</v>
      </c>
      <c r="D3831" s="129">
        <f t="shared" si="179"/>
        <v>79800</v>
      </c>
      <c r="E3831" s="130" t="s">
        <v>6069</v>
      </c>
    </row>
    <row r="3832" spans="1:5">
      <c r="A3832" s="127" t="s">
        <v>6221</v>
      </c>
      <c r="B3832" s="127">
        <v>77000</v>
      </c>
      <c r="C3832" s="127">
        <f t="shared" si="178"/>
        <v>1712000</v>
      </c>
      <c r="D3832" s="129">
        <f t="shared" si="179"/>
        <v>80850</v>
      </c>
      <c r="E3832" s="130" t="s">
        <v>6069</v>
      </c>
    </row>
    <row r="3833" spans="1:5">
      <c r="A3833" s="127" t="s">
        <v>6222</v>
      </c>
      <c r="B3833" s="127">
        <v>78000</v>
      </c>
      <c r="C3833" s="127">
        <f t="shared" si="178"/>
        <v>1734000</v>
      </c>
      <c r="D3833" s="129">
        <f t="shared" si="179"/>
        <v>81900</v>
      </c>
      <c r="E3833" s="130" t="s">
        <v>6069</v>
      </c>
    </row>
    <row r="3834" spans="1:5">
      <c r="A3834" s="127" t="s">
        <v>6223</v>
      </c>
      <c r="B3834" s="127">
        <v>79000</v>
      </c>
      <c r="C3834" s="127">
        <f t="shared" si="178"/>
        <v>1756000</v>
      </c>
      <c r="D3834" s="129">
        <f t="shared" si="179"/>
        <v>82950</v>
      </c>
      <c r="E3834" s="130" t="s">
        <v>6069</v>
      </c>
    </row>
    <row r="3835" spans="1:5">
      <c r="A3835" s="127" t="s">
        <v>6224</v>
      </c>
      <c r="B3835" s="127">
        <v>80000</v>
      </c>
      <c r="C3835" s="127">
        <f t="shared" si="178"/>
        <v>1778000</v>
      </c>
      <c r="D3835" s="129">
        <f t="shared" si="179"/>
        <v>84000</v>
      </c>
      <c r="E3835" s="130" t="s">
        <v>6069</v>
      </c>
    </row>
    <row r="3836" spans="1:5">
      <c r="A3836" s="127" t="s">
        <v>6225</v>
      </c>
      <c r="B3836" s="127">
        <v>81000</v>
      </c>
      <c r="C3836" s="127">
        <f t="shared" si="178"/>
        <v>1800000</v>
      </c>
      <c r="D3836" s="129">
        <f t="shared" si="179"/>
        <v>85050</v>
      </c>
      <c r="E3836" s="130" t="s">
        <v>6069</v>
      </c>
    </row>
    <row r="3837" spans="1:5">
      <c r="A3837" s="127" t="s">
        <v>6226</v>
      </c>
      <c r="B3837" s="127">
        <v>82000</v>
      </c>
      <c r="C3837" s="127">
        <f t="shared" si="178"/>
        <v>1822000</v>
      </c>
      <c r="D3837" s="129">
        <f t="shared" si="179"/>
        <v>86100</v>
      </c>
      <c r="E3837" s="130" t="s">
        <v>6069</v>
      </c>
    </row>
    <row r="3838" spans="1:5">
      <c r="A3838" s="127" t="s">
        <v>6227</v>
      </c>
      <c r="B3838" s="127">
        <v>83000</v>
      </c>
      <c r="C3838" s="127">
        <f t="shared" si="178"/>
        <v>1844000</v>
      </c>
      <c r="D3838" s="129">
        <f t="shared" si="179"/>
        <v>87150</v>
      </c>
      <c r="E3838" s="130" t="s">
        <v>6069</v>
      </c>
    </row>
    <row r="3839" spans="1:5">
      <c r="A3839" s="127" t="s">
        <v>6228</v>
      </c>
      <c r="B3839" s="127">
        <v>84000</v>
      </c>
      <c r="C3839" s="127">
        <f t="shared" si="178"/>
        <v>1866000</v>
      </c>
      <c r="D3839" s="129">
        <f t="shared" si="179"/>
        <v>88200</v>
      </c>
      <c r="E3839" s="130" t="s">
        <v>6069</v>
      </c>
    </row>
    <row r="3840" spans="1:5">
      <c r="A3840" s="127" t="s">
        <v>6229</v>
      </c>
      <c r="B3840" s="127">
        <v>85000</v>
      </c>
      <c r="C3840" s="127">
        <f t="shared" si="178"/>
        <v>1888000</v>
      </c>
      <c r="D3840" s="129">
        <f t="shared" si="179"/>
        <v>89250</v>
      </c>
      <c r="E3840" s="130" t="s">
        <v>6069</v>
      </c>
    </row>
    <row r="3841" spans="1:5">
      <c r="A3841" s="127" t="s">
        <v>6230</v>
      </c>
      <c r="B3841" s="127">
        <v>86000</v>
      </c>
      <c r="C3841" s="127">
        <f t="shared" si="178"/>
        <v>1910000</v>
      </c>
      <c r="D3841" s="129">
        <f t="shared" si="179"/>
        <v>90300</v>
      </c>
      <c r="E3841" s="130" t="s">
        <v>6069</v>
      </c>
    </row>
    <row r="3842" spans="1:5">
      <c r="A3842" s="127" t="s">
        <v>6231</v>
      </c>
      <c r="B3842" s="127">
        <v>87000</v>
      </c>
      <c r="C3842" s="127">
        <f t="shared" si="178"/>
        <v>1932000</v>
      </c>
      <c r="D3842" s="129">
        <f t="shared" si="179"/>
        <v>91350</v>
      </c>
      <c r="E3842" s="130" t="s">
        <v>6069</v>
      </c>
    </row>
    <row r="3843" spans="1:5">
      <c r="A3843" s="127" t="s">
        <v>6232</v>
      </c>
      <c r="B3843" s="127">
        <v>88000</v>
      </c>
      <c r="C3843" s="127">
        <f t="shared" si="178"/>
        <v>1954000</v>
      </c>
      <c r="D3843" s="129">
        <f t="shared" si="179"/>
        <v>92400</v>
      </c>
      <c r="E3843" s="130" t="s">
        <v>6069</v>
      </c>
    </row>
    <row r="3844" spans="1:5">
      <c r="A3844" s="127" t="s">
        <v>6233</v>
      </c>
      <c r="B3844" s="127">
        <v>89000</v>
      </c>
      <c r="C3844" s="127">
        <f t="shared" si="178"/>
        <v>1976000</v>
      </c>
      <c r="D3844" s="129">
        <f t="shared" si="179"/>
        <v>93450</v>
      </c>
      <c r="E3844" s="130" t="s">
        <v>6069</v>
      </c>
    </row>
    <row r="3845" spans="1:5">
      <c r="A3845" s="127" t="s">
        <v>6234</v>
      </c>
      <c r="B3845" s="127">
        <v>90000</v>
      </c>
      <c r="C3845" s="127">
        <f t="shared" si="178"/>
        <v>1998000</v>
      </c>
      <c r="D3845" s="129">
        <f t="shared" si="179"/>
        <v>94500</v>
      </c>
      <c r="E3845" s="130" t="s">
        <v>6069</v>
      </c>
    </row>
    <row r="3846" spans="1:5">
      <c r="A3846" s="127" t="s">
        <v>6235</v>
      </c>
      <c r="B3846" s="127">
        <v>91000</v>
      </c>
      <c r="C3846" s="127">
        <f t="shared" si="178"/>
        <v>2020000</v>
      </c>
      <c r="D3846" s="129">
        <f t="shared" si="179"/>
        <v>95550</v>
      </c>
      <c r="E3846" s="130" t="s">
        <v>6069</v>
      </c>
    </row>
    <row r="3847" spans="1:5">
      <c r="A3847" s="127" t="s">
        <v>6236</v>
      </c>
      <c r="B3847" s="127">
        <v>92000</v>
      </c>
      <c r="C3847" s="127">
        <f t="shared" si="178"/>
        <v>2042000</v>
      </c>
      <c r="D3847" s="129">
        <f t="shared" si="179"/>
        <v>96600</v>
      </c>
      <c r="E3847" s="130" t="s">
        <v>6069</v>
      </c>
    </row>
    <row r="3848" spans="1:5">
      <c r="A3848" s="127" t="s">
        <v>6237</v>
      </c>
      <c r="B3848" s="127">
        <v>93000</v>
      </c>
      <c r="C3848" s="127">
        <f t="shared" si="178"/>
        <v>2064000</v>
      </c>
      <c r="D3848" s="129">
        <f t="shared" si="179"/>
        <v>97650</v>
      </c>
      <c r="E3848" s="130" t="s">
        <v>6069</v>
      </c>
    </row>
    <row r="3849" spans="1:5">
      <c r="A3849" s="127" t="s">
        <v>6238</v>
      </c>
      <c r="B3849" s="127">
        <v>94000</v>
      </c>
      <c r="C3849" s="127">
        <f t="shared" si="178"/>
        <v>2086000</v>
      </c>
      <c r="D3849" s="129">
        <f t="shared" si="179"/>
        <v>98700</v>
      </c>
      <c r="E3849" s="130" t="s">
        <v>6069</v>
      </c>
    </row>
    <row r="3850" spans="1:5">
      <c r="A3850" s="127" t="s">
        <v>6239</v>
      </c>
      <c r="B3850" s="127">
        <v>95000</v>
      </c>
      <c r="C3850" s="127">
        <f t="shared" si="178"/>
        <v>2108000</v>
      </c>
      <c r="D3850" s="129">
        <f t="shared" si="179"/>
        <v>99750</v>
      </c>
      <c r="E3850" s="130" t="s">
        <v>6069</v>
      </c>
    </row>
    <row r="3851" spans="1:5">
      <c r="A3851" s="127" t="s">
        <v>6240</v>
      </c>
      <c r="B3851" s="127">
        <v>96000</v>
      </c>
      <c r="C3851" s="127">
        <f t="shared" si="178"/>
        <v>2130000</v>
      </c>
      <c r="D3851" s="129">
        <f t="shared" si="179"/>
        <v>100800</v>
      </c>
      <c r="E3851" s="130" t="s">
        <v>6069</v>
      </c>
    </row>
    <row r="3852" spans="1:5">
      <c r="A3852" s="127" t="s">
        <v>6241</v>
      </c>
      <c r="B3852" s="127">
        <v>97000</v>
      </c>
      <c r="C3852" s="127">
        <f t="shared" si="178"/>
        <v>2152000</v>
      </c>
      <c r="D3852" s="129">
        <f t="shared" si="179"/>
        <v>101850</v>
      </c>
      <c r="E3852" s="130" t="s">
        <v>6069</v>
      </c>
    </row>
    <row r="3853" spans="1:5">
      <c r="A3853" s="127" t="s">
        <v>6242</v>
      </c>
      <c r="B3853" s="127">
        <v>98000</v>
      </c>
      <c r="C3853" s="127">
        <f t="shared" si="178"/>
        <v>2174000</v>
      </c>
      <c r="D3853" s="129">
        <f t="shared" si="179"/>
        <v>102900</v>
      </c>
      <c r="E3853" s="130" t="s">
        <v>6069</v>
      </c>
    </row>
    <row r="3854" spans="1:5">
      <c r="A3854" s="127" t="s">
        <v>6243</v>
      </c>
      <c r="B3854" s="127">
        <v>99000</v>
      </c>
      <c r="C3854" s="127">
        <f t="shared" si="178"/>
        <v>2196000</v>
      </c>
      <c r="D3854" s="129">
        <f t="shared" si="179"/>
        <v>103950</v>
      </c>
      <c r="E3854" s="130" t="s">
        <v>6069</v>
      </c>
    </row>
    <row r="3855" spans="1:5">
      <c r="A3855" s="127" t="s">
        <v>6244</v>
      </c>
      <c r="B3855" s="127">
        <v>100000</v>
      </c>
      <c r="C3855" s="127">
        <f t="shared" si="178"/>
        <v>2218000</v>
      </c>
      <c r="D3855" s="129">
        <f t="shared" si="179"/>
        <v>105000</v>
      </c>
      <c r="E3855" s="130" t="s">
        <v>6069</v>
      </c>
    </row>
    <row r="3856" spans="1:5">
      <c r="A3856" s="127" t="s">
        <v>7304</v>
      </c>
      <c r="B3856" s="127">
        <v>1000</v>
      </c>
      <c r="C3856" s="127">
        <v>40000</v>
      </c>
      <c r="D3856" s="129">
        <f t="shared" ref="D3856" si="180">SUM($G$2)*(B3856*0.001)</f>
        <v>1050</v>
      </c>
      <c r="E3856" s="130" t="s">
        <v>6069</v>
      </c>
    </row>
    <row r="3857" spans="1:5">
      <c r="A3857" s="127" t="s">
        <v>7305</v>
      </c>
      <c r="B3857" s="127">
        <v>2000</v>
      </c>
      <c r="C3857" s="127">
        <f t="shared" ref="C3857" si="181">C3856+22000</f>
        <v>62000</v>
      </c>
      <c r="D3857" s="129">
        <f t="shared" ref="D3857" si="182">SUM($G$2)*(B3857*0.001)</f>
        <v>2100</v>
      </c>
      <c r="E3857" s="130" t="s">
        <v>6069</v>
      </c>
    </row>
    <row r="3858" spans="1:5">
      <c r="A3858" s="127" t="s">
        <v>7306</v>
      </c>
      <c r="B3858" s="127">
        <v>3000</v>
      </c>
      <c r="C3858" s="127">
        <f t="shared" ref="C3858:C3921" si="183">C3857+22000</f>
        <v>84000</v>
      </c>
      <c r="D3858" s="129">
        <f t="shared" ref="D3858:D3921" si="184">SUM($G$2)*(B3858*0.001)</f>
        <v>3150</v>
      </c>
      <c r="E3858" s="130" t="s">
        <v>6069</v>
      </c>
    </row>
    <row r="3859" spans="1:5">
      <c r="A3859" s="127" t="s">
        <v>7307</v>
      </c>
      <c r="B3859" s="127">
        <v>4000</v>
      </c>
      <c r="C3859" s="127">
        <f t="shared" si="183"/>
        <v>106000</v>
      </c>
      <c r="D3859" s="129">
        <f t="shared" si="184"/>
        <v>4200</v>
      </c>
      <c r="E3859" s="130" t="s">
        <v>6069</v>
      </c>
    </row>
    <row r="3860" spans="1:5">
      <c r="A3860" s="127" t="s">
        <v>7308</v>
      </c>
      <c r="B3860" s="127">
        <v>5000</v>
      </c>
      <c r="C3860" s="127">
        <f t="shared" si="183"/>
        <v>128000</v>
      </c>
      <c r="D3860" s="129">
        <f t="shared" si="184"/>
        <v>5250</v>
      </c>
      <c r="E3860" s="130" t="s">
        <v>6069</v>
      </c>
    </row>
    <row r="3861" spans="1:5">
      <c r="A3861" s="127" t="s">
        <v>7309</v>
      </c>
      <c r="B3861" s="127">
        <v>6000</v>
      </c>
      <c r="C3861" s="127">
        <f t="shared" si="183"/>
        <v>150000</v>
      </c>
      <c r="D3861" s="129">
        <f t="shared" si="184"/>
        <v>6300</v>
      </c>
      <c r="E3861" s="130" t="s">
        <v>6069</v>
      </c>
    </row>
    <row r="3862" spans="1:5">
      <c r="A3862" s="127" t="s">
        <v>7310</v>
      </c>
      <c r="B3862" s="127">
        <v>7000</v>
      </c>
      <c r="C3862" s="127">
        <f t="shared" si="183"/>
        <v>172000</v>
      </c>
      <c r="D3862" s="129">
        <f t="shared" si="184"/>
        <v>7350</v>
      </c>
      <c r="E3862" s="130" t="s">
        <v>6069</v>
      </c>
    </row>
    <row r="3863" spans="1:5">
      <c r="A3863" s="127" t="s">
        <v>7311</v>
      </c>
      <c r="B3863" s="127">
        <v>8000</v>
      </c>
      <c r="C3863" s="127">
        <f t="shared" si="183"/>
        <v>194000</v>
      </c>
      <c r="D3863" s="129">
        <f t="shared" si="184"/>
        <v>8400</v>
      </c>
      <c r="E3863" s="130" t="s">
        <v>6069</v>
      </c>
    </row>
    <row r="3864" spans="1:5">
      <c r="A3864" s="127" t="s">
        <v>7312</v>
      </c>
      <c r="B3864" s="127">
        <v>9000</v>
      </c>
      <c r="C3864" s="127">
        <f t="shared" si="183"/>
        <v>216000</v>
      </c>
      <c r="D3864" s="129">
        <f t="shared" si="184"/>
        <v>9450</v>
      </c>
      <c r="E3864" s="130" t="s">
        <v>6069</v>
      </c>
    </row>
    <row r="3865" spans="1:5">
      <c r="A3865" s="127" t="s">
        <v>7313</v>
      </c>
      <c r="B3865" s="127">
        <v>10000</v>
      </c>
      <c r="C3865" s="127">
        <f t="shared" si="183"/>
        <v>238000</v>
      </c>
      <c r="D3865" s="129">
        <f t="shared" si="184"/>
        <v>10500</v>
      </c>
      <c r="E3865" s="130" t="s">
        <v>6069</v>
      </c>
    </row>
    <row r="3866" spans="1:5">
      <c r="A3866" s="127" t="s">
        <v>7314</v>
      </c>
      <c r="B3866" s="127">
        <v>11000</v>
      </c>
      <c r="C3866" s="127">
        <f t="shared" si="183"/>
        <v>260000</v>
      </c>
      <c r="D3866" s="129">
        <f t="shared" si="184"/>
        <v>11550</v>
      </c>
      <c r="E3866" s="130" t="s">
        <v>6069</v>
      </c>
    </row>
    <row r="3867" spans="1:5">
      <c r="A3867" s="127" t="s">
        <v>7315</v>
      </c>
      <c r="B3867" s="127">
        <v>12000</v>
      </c>
      <c r="C3867" s="127">
        <f t="shared" si="183"/>
        <v>282000</v>
      </c>
      <c r="D3867" s="129">
        <f t="shared" si="184"/>
        <v>12600</v>
      </c>
      <c r="E3867" s="130" t="s">
        <v>6069</v>
      </c>
    </row>
    <row r="3868" spans="1:5">
      <c r="A3868" s="127" t="s">
        <v>7316</v>
      </c>
      <c r="B3868" s="127">
        <v>13000</v>
      </c>
      <c r="C3868" s="127">
        <f t="shared" si="183"/>
        <v>304000</v>
      </c>
      <c r="D3868" s="129">
        <f t="shared" si="184"/>
        <v>13650</v>
      </c>
      <c r="E3868" s="130" t="s">
        <v>6069</v>
      </c>
    </row>
    <row r="3869" spans="1:5">
      <c r="A3869" s="127" t="s">
        <v>7317</v>
      </c>
      <c r="B3869" s="127">
        <v>14000</v>
      </c>
      <c r="C3869" s="127">
        <f t="shared" si="183"/>
        <v>326000</v>
      </c>
      <c r="D3869" s="129">
        <f t="shared" si="184"/>
        <v>14700</v>
      </c>
      <c r="E3869" s="130" t="s">
        <v>6069</v>
      </c>
    </row>
    <row r="3870" spans="1:5">
      <c r="A3870" s="127" t="s">
        <v>7318</v>
      </c>
      <c r="B3870" s="127">
        <v>15000</v>
      </c>
      <c r="C3870" s="127">
        <f t="shared" si="183"/>
        <v>348000</v>
      </c>
      <c r="D3870" s="129">
        <f t="shared" si="184"/>
        <v>15750</v>
      </c>
      <c r="E3870" s="130" t="s">
        <v>6069</v>
      </c>
    </row>
    <row r="3871" spans="1:5">
      <c r="A3871" s="127" t="s">
        <v>7319</v>
      </c>
      <c r="B3871" s="127">
        <v>16000</v>
      </c>
      <c r="C3871" s="127">
        <f t="shared" si="183"/>
        <v>370000</v>
      </c>
      <c r="D3871" s="129">
        <f t="shared" si="184"/>
        <v>16800</v>
      </c>
      <c r="E3871" s="130" t="s">
        <v>6069</v>
      </c>
    </row>
    <row r="3872" spans="1:5">
      <c r="A3872" s="127" t="s">
        <v>7320</v>
      </c>
      <c r="B3872" s="127">
        <v>17000</v>
      </c>
      <c r="C3872" s="127">
        <f t="shared" si="183"/>
        <v>392000</v>
      </c>
      <c r="D3872" s="129">
        <f t="shared" si="184"/>
        <v>17850</v>
      </c>
      <c r="E3872" s="130" t="s">
        <v>6069</v>
      </c>
    </row>
    <row r="3873" spans="1:5">
      <c r="A3873" s="127" t="s">
        <v>7321</v>
      </c>
      <c r="B3873" s="127">
        <v>18000</v>
      </c>
      <c r="C3873" s="127">
        <f t="shared" si="183"/>
        <v>414000</v>
      </c>
      <c r="D3873" s="129">
        <f t="shared" si="184"/>
        <v>18900</v>
      </c>
      <c r="E3873" s="130" t="s">
        <v>6069</v>
      </c>
    </row>
    <row r="3874" spans="1:5">
      <c r="A3874" s="127" t="s">
        <v>7322</v>
      </c>
      <c r="B3874" s="127">
        <v>19000</v>
      </c>
      <c r="C3874" s="127">
        <f t="shared" si="183"/>
        <v>436000</v>
      </c>
      <c r="D3874" s="129">
        <f t="shared" si="184"/>
        <v>19950</v>
      </c>
      <c r="E3874" s="130" t="s">
        <v>6069</v>
      </c>
    </row>
    <row r="3875" spans="1:5">
      <c r="A3875" s="127" t="s">
        <v>7323</v>
      </c>
      <c r="B3875" s="127">
        <v>20000</v>
      </c>
      <c r="C3875" s="127">
        <f t="shared" si="183"/>
        <v>458000</v>
      </c>
      <c r="D3875" s="129">
        <f t="shared" si="184"/>
        <v>21000</v>
      </c>
      <c r="E3875" s="130" t="s">
        <v>6069</v>
      </c>
    </row>
    <row r="3876" spans="1:5">
      <c r="A3876" s="127" t="s">
        <v>7324</v>
      </c>
      <c r="B3876" s="127">
        <v>21000</v>
      </c>
      <c r="C3876" s="127">
        <f t="shared" si="183"/>
        <v>480000</v>
      </c>
      <c r="D3876" s="129">
        <f t="shared" si="184"/>
        <v>22050</v>
      </c>
      <c r="E3876" s="130" t="s">
        <v>6069</v>
      </c>
    </row>
    <row r="3877" spans="1:5">
      <c r="A3877" s="127" t="s">
        <v>7325</v>
      </c>
      <c r="B3877" s="127">
        <v>22000</v>
      </c>
      <c r="C3877" s="127">
        <f t="shared" si="183"/>
        <v>502000</v>
      </c>
      <c r="D3877" s="129">
        <f t="shared" si="184"/>
        <v>23100</v>
      </c>
      <c r="E3877" s="130" t="s">
        <v>6069</v>
      </c>
    </row>
    <row r="3878" spans="1:5">
      <c r="A3878" s="127" t="s">
        <v>7326</v>
      </c>
      <c r="B3878" s="127">
        <v>23000</v>
      </c>
      <c r="C3878" s="127">
        <f t="shared" si="183"/>
        <v>524000</v>
      </c>
      <c r="D3878" s="129">
        <f t="shared" si="184"/>
        <v>24150</v>
      </c>
      <c r="E3878" s="130" t="s">
        <v>6069</v>
      </c>
    </row>
    <row r="3879" spans="1:5">
      <c r="A3879" s="127" t="s">
        <v>7327</v>
      </c>
      <c r="B3879" s="127">
        <v>24000</v>
      </c>
      <c r="C3879" s="127">
        <f t="shared" si="183"/>
        <v>546000</v>
      </c>
      <c r="D3879" s="129">
        <f t="shared" si="184"/>
        <v>25200</v>
      </c>
      <c r="E3879" s="130" t="s">
        <v>6069</v>
      </c>
    </row>
    <row r="3880" spans="1:5">
      <c r="A3880" s="127" t="s">
        <v>7328</v>
      </c>
      <c r="B3880" s="127">
        <v>25000</v>
      </c>
      <c r="C3880" s="127">
        <f t="shared" si="183"/>
        <v>568000</v>
      </c>
      <c r="D3880" s="129">
        <f t="shared" si="184"/>
        <v>26250</v>
      </c>
      <c r="E3880" s="130" t="s">
        <v>6069</v>
      </c>
    </row>
    <row r="3881" spans="1:5">
      <c r="A3881" s="127" t="s">
        <v>7329</v>
      </c>
      <c r="B3881" s="127">
        <v>26000</v>
      </c>
      <c r="C3881" s="127">
        <f t="shared" si="183"/>
        <v>590000</v>
      </c>
      <c r="D3881" s="129">
        <f t="shared" si="184"/>
        <v>27300</v>
      </c>
      <c r="E3881" s="130" t="s">
        <v>6069</v>
      </c>
    </row>
    <row r="3882" spans="1:5">
      <c r="A3882" s="127" t="s">
        <v>7330</v>
      </c>
      <c r="B3882" s="127">
        <v>27000</v>
      </c>
      <c r="C3882" s="127">
        <f t="shared" si="183"/>
        <v>612000</v>
      </c>
      <c r="D3882" s="129">
        <f t="shared" si="184"/>
        <v>28350</v>
      </c>
      <c r="E3882" s="130" t="s">
        <v>6069</v>
      </c>
    </row>
    <row r="3883" spans="1:5">
      <c r="A3883" s="127" t="s">
        <v>7331</v>
      </c>
      <c r="B3883" s="127">
        <v>28000</v>
      </c>
      <c r="C3883" s="127">
        <f t="shared" si="183"/>
        <v>634000</v>
      </c>
      <c r="D3883" s="129">
        <f t="shared" si="184"/>
        <v>29400</v>
      </c>
      <c r="E3883" s="130" t="s">
        <v>6069</v>
      </c>
    </row>
    <row r="3884" spans="1:5">
      <c r="A3884" s="127" t="s">
        <v>7332</v>
      </c>
      <c r="B3884" s="127">
        <v>29000</v>
      </c>
      <c r="C3884" s="127">
        <f t="shared" si="183"/>
        <v>656000</v>
      </c>
      <c r="D3884" s="129">
        <f t="shared" si="184"/>
        <v>30450</v>
      </c>
      <c r="E3884" s="130" t="s">
        <v>6069</v>
      </c>
    </row>
    <row r="3885" spans="1:5">
      <c r="A3885" s="127" t="s">
        <v>7333</v>
      </c>
      <c r="B3885" s="127">
        <v>30000</v>
      </c>
      <c r="C3885" s="127">
        <f t="shared" si="183"/>
        <v>678000</v>
      </c>
      <c r="D3885" s="129">
        <f t="shared" si="184"/>
        <v>31500</v>
      </c>
      <c r="E3885" s="130" t="s">
        <v>6069</v>
      </c>
    </row>
    <row r="3886" spans="1:5">
      <c r="A3886" s="127" t="s">
        <v>7334</v>
      </c>
      <c r="B3886" s="127">
        <v>31000</v>
      </c>
      <c r="C3886" s="127">
        <f t="shared" si="183"/>
        <v>700000</v>
      </c>
      <c r="D3886" s="129">
        <f t="shared" si="184"/>
        <v>32550</v>
      </c>
      <c r="E3886" s="130" t="s">
        <v>6069</v>
      </c>
    </row>
    <row r="3887" spans="1:5">
      <c r="A3887" s="127" t="s">
        <v>7335</v>
      </c>
      <c r="B3887" s="127">
        <v>32000</v>
      </c>
      <c r="C3887" s="127">
        <f t="shared" si="183"/>
        <v>722000</v>
      </c>
      <c r="D3887" s="129">
        <f t="shared" si="184"/>
        <v>33600</v>
      </c>
      <c r="E3887" s="130" t="s">
        <v>6069</v>
      </c>
    </row>
    <row r="3888" spans="1:5">
      <c r="A3888" s="127" t="s">
        <v>7336</v>
      </c>
      <c r="B3888" s="127">
        <v>33000</v>
      </c>
      <c r="C3888" s="127">
        <f t="shared" si="183"/>
        <v>744000</v>
      </c>
      <c r="D3888" s="129">
        <f t="shared" si="184"/>
        <v>34650</v>
      </c>
      <c r="E3888" s="130" t="s">
        <v>6069</v>
      </c>
    </row>
    <row r="3889" spans="1:5">
      <c r="A3889" s="127" t="s">
        <v>7337</v>
      </c>
      <c r="B3889" s="127">
        <v>34000</v>
      </c>
      <c r="C3889" s="127">
        <f t="shared" si="183"/>
        <v>766000</v>
      </c>
      <c r="D3889" s="129">
        <f t="shared" si="184"/>
        <v>35700</v>
      </c>
      <c r="E3889" s="130" t="s">
        <v>6069</v>
      </c>
    </row>
    <row r="3890" spans="1:5">
      <c r="A3890" s="127" t="s">
        <v>7338</v>
      </c>
      <c r="B3890" s="127">
        <v>35000</v>
      </c>
      <c r="C3890" s="127">
        <f t="shared" si="183"/>
        <v>788000</v>
      </c>
      <c r="D3890" s="129">
        <f t="shared" si="184"/>
        <v>36750</v>
      </c>
      <c r="E3890" s="130" t="s">
        <v>6069</v>
      </c>
    </row>
    <row r="3891" spans="1:5">
      <c r="A3891" s="127" t="s">
        <v>7339</v>
      </c>
      <c r="B3891" s="127">
        <v>36000</v>
      </c>
      <c r="C3891" s="127">
        <f t="shared" si="183"/>
        <v>810000</v>
      </c>
      <c r="D3891" s="129">
        <f t="shared" si="184"/>
        <v>37800</v>
      </c>
      <c r="E3891" s="130" t="s">
        <v>6069</v>
      </c>
    </row>
    <row r="3892" spans="1:5">
      <c r="A3892" s="127" t="s">
        <v>7340</v>
      </c>
      <c r="B3892" s="127">
        <v>37000</v>
      </c>
      <c r="C3892" s="127">
        <f t="shared" si="183"/>
        <v>832000</v>
      </c>
      <c r="D3892" s="129">
        <f t="shared" si="184"/>
        <v>38850</v>
      </c>
      <c r="E3892" s="130" t="s">
        <v>6069</v>
      </c>
    </row>
    <row r="3893" spans="1:5">
      <c r="A3893" s="127" t="s">
        <v>7341</v>
      </c>
      <c r="B3893" s="127">
        <v>38000</v>
      </c>
      <c r="C3893" s="127">
        <f t="shared" si="183"/>
        <v>854000</v>
      </c>
      <c r="D3893" s="129">
        <f t="shared" si="184"/>
        <v>39900</v>
      </c>
      <c r="E3893" s="130" t="s">
        <v>6069</v>
      </c>
    </row>
    <row r="3894" spans="1:5">
      <c r="A3894" s="127" t="s">
        <v>7342</v>
      </c>
      <c r="B3894" s="127">
        <v>39000</v>
      </c>
      <c r="C3894" s="127">
        <f t="shared" si="183"/>
        <v>876000</v>
      </c>
      <c r="D3894" s="129">
        <f t="shared" si="184"/>
        <v>40950</v>
      </c>
      <c r="E3894" s="130" t="s">
        <v>6069</v>
      </c>
    </row>
    <row r="3895" spans="1:5">
      <c r="A3895" s="127" t="s">
        <v>7343</v>
      </c>
      <c r="B3895" s="127">
        <v>40000</v>
      </c>
      <c r="C3895" s="127">
        <f t="shared" si="183"/>
        <v>898000</v>
      </c>
      <c r="D3895" s="129">
        <f t="shared" si="184"/>
        <v>42000</v>
      </c>
      <c r="E3895" s="130" t="s">
        <v>6069</v>
      </c>
    </row>
    <row r="3896" spans="1:5">
      <c r="A3896" s="127" t="s">
        <v>7344</v>
      </c>
      <c r="B3896" s="127">
        <v>41000</v>
      </c>
      <c r="C3896" s="127">
        <f t="shared" si="183"/>
        <v>920000</v>
      </c>
      <c r="D3896" s="129">
        <f t="shared" si="184"/>
        <v>43050</v>
      </c>
      <c r="E3896" s="130" t="s">
        <v>6069</v>
      </c>
    </row>
    <row r="3897" spans="1:5">
      <c r="A3897" s="127" t="s">
        <v>7345</v>
      </c>
      <c r="B3897" s="127">
        <v>42000</v>
      </c>
      <c r="C3897" s="127">
        <f t="shared" si="183"/>
        <v>942000</v>
      </c>
      <c r="D3897" s="129">
        <f t="shared" si="184"/>
        <v>44100</v>
      </c>
      <c r="E3897" s="130" t="s">
        <v>6069</v>
      </c>
    </row>
    <row r="3898" spans="1:5">
      <c r="A3898" s="127" t="s">
        <v>7346</v>
      </c>
      <c r="B3898" s="127">
        <v>43000</v>
      </c>
      <c r="C3898" s="127">
        <f t="shared" si="183"/>
        <v>964000</v>
      </c>
      <c r="D3898" s="129">
        <f t="shared" si="184"/>
        <v>45150</v>
      </c>
      <c r="E3898" s="130" t="s">
        <v>6069</v>
      </c>
    </row>
    <row r="3899" spans="1:5">
      <c r="A3899" s="127" t="s">
        <v>7347</v>
      </c>
      <c r="B3899" s="127">
        <v>44000</v>
      </c>
      <c r="C3899" s="127">
        <f t="shared" si="183"/>
        <v>986000</v>
      </c>
      <c r="D3899" s="129">
        <f t="shared" si="184"/>
        <v>46200</v>
      </c>
      <c r="E3899" s="130" t="s">
        <v>6069</v>
      </c>
    </row>
    <row r="3900" spans="1:5">
      <c r="A3900" s="127" t="s">
        <v>7348</v>
      </c>
      <c r="B3900" s="127">
        <v>45000</v>
      </c>
      <c r="C3900" s="127">
        <f t="shared" si="183"/>
        <v>1008000</v>
      </c>
      <c r="D3900" s="129">
        <f t="shared" si="184"/>
        <v>47250</v>
      </c>
      <c r="E3900" s="130" t="s">
        <v>6069</v>
      </c>
    </row>
    <row r="3901" spans="1:5">
      <c r="A3901" s="127" t="s">
        <v>7349</v>
      </c>
      <c r="B3901" s="127">
        <v>46000</v>
      </c>
      <c r="C3901" s="127">
        <f t="shared" si="183"/>
        <v>1030000</v>
      </c>
      <c r="D3901" s="129">
        <f t="shared" si="184"/>
        <v>48300</v>
      </c>
      <c r="E3901" s="130" t="s">
        <v>6069</v>
      </c>
    </row>
    <row r="3902" spans="1:5">
      <c r="A3902" s="127" t="s">
        <v>7350</v>
      </c>
      <c r="B3902" s="127">
        <v>47000</v>
      </c>
      <c r="C3902" s="127">
        <f t="shared" si="183"/>
        <v>1052000</v>
      </c>
      <c r="D3902" s="129">
        <f t="shared" si="184"/>
        <v>49350</v>
      </c>
      <c r="E3902" s="130" t="s">
        <v>6069</v>
      </c>
    </row>
    <row r="3903" spans="1:5">
      <c r="A3903" s="127" t="s">
        <v>7351</v>
      </c>
      <c r="B3903" s="127">
        <v>48000</v>
      </c>
      <c r="C3903" s="127">
        <f t="shared" si="183"/>
        <v>1074000</v>
      </c>
      <c r="D3903" s="129">
        <f t="shared" si="184"/>
        <v>50400</v>
      </c>
      <c r="E3903" s="130" t="s">
        <v>6069</v>
      </c>
    </row>
    <row r="3904" spans="1:5">
      <c r="A3904" s="127" t="s">
        <v>7352</v>
      </c>
      <c r="B3904" s="127">
        <v>49000</v>
      </c>
      <c r="C3904" s="127">
        <f t="shared" si="183"/>
        <v>1096000</v>
      </c>
      <c r="D3904" s="129">
        <f t="shared" si="184"/>
        <v>51450</v>
      </c>
      <c r="E3904" s="130" t="s">
        <v>6069</v>
      </c>
    </row>
    <row r="3905" spans="1:5">
      <c r="A3905" s="127" t="s">
        <v>7353</v>
      </c>
      <c r="B3905" s="127">
        <v>50000</v>
      </c>
      <c r="C3905" s="127">
        <f t="shared" si="183"/>
        <v>1118000</v>
      </c>
      <c r="D3905" s="129">
        <f t="shared" si="184"/>
        <v>52500</v>
      </c>
      <c r="E3905" s="130" t="s">
        <v>6069</v>
      </c>
    </row>
    <row r="3906" spans="1:5">
      <c r="A3906" s="127" t="s">
        <v>7354</v>
      </c>
      <c r="B3906" s="127">
        <v>51000</v>
      </c>
      <c r="C3906" s="127">
        <f t="shared" si="183"/>
        <v>1140000</v>
      </c>
      <c r="D3906" s="129">
        <f t="shared" si="184"/>
        <v>53550</v>
      </c>
      <c r="E3906" s="130" t="s">
        <v>6069</v>
      </c>
    </row>
    <row r="3907" spans="1:5">
      <c r="A3907" s="127" t="s">
        <v>7355</v>
      </c>
      <c r="B3907" s="127">
        <v>52000</v>
      </c>
      <c r="C3907" s="127">
        <f t="shared" si="183"/>
        <v>1162000</v>
      </c>
      <c r="D3907" s="129">
        <f t="shared" si="184"/>
        <v>54600</v>
      </c>
      <c r="E3907" s="130" t="s">
        <v>6069</v>
      </c>
    </row>
    <row r="3908" spans="1:5">
      <c r="A3908" s="127" t="s">
        <v>7356</v>
      </c>
      <c r="B3908" s="127">
        <v>53000</v>
      </c>
      <c r="C3908" s="127">
        <f t="shared" si="183"/>
        <v>1184000</v>
      </c>
      <c r="D3908" s="129">
        <f t="shared" si="184"/>
        <v>55650</v>
      </c>
      <c r="E3908" s="130" t="s">
        <v>6069</v>
      </c>
    </row>
    <row r="3909" spans="1:5">
      <c r="A3909" s="127" t="s">
        <v>7357</v>
      </c>
      <c r="B3909" s="127">
        <v>54000</v>
      </c>
      <c r="C3909" s="127">
        <f t="shared" si="183"/>
        <v>1206000</v>
      </c>
      <c r="D3909" s="129">
        <f t="shared" si="184"/>
        <v>56700</v>
      </c>
      <c r="E3909" s="130" t="s">
        <v>6069</v>
      </c>
    </row>
    <row r="3910" spans="1:5">
      <c r="A3910" s="127" t="s">
        <v>7358</v>
      </c>
      <c r="B3910" s="127">
        <v>55000</v>
      </c>
      <c r="C3910" s="127">
        <f t="shared" si="183"/>
        <v>1228000</v>
      </c>
      <c r="D3910" s="129">
        <f t="shared" si="184"/>
        <v>57750</v>
      </c>
      <c r="E3910" s="130" t="s">
        <v>6069</v>
      </c>
    </row>
    <row r="3911" spans="1:5">
      <c r="A3911" s="127" t="s">
        <v>7359</v>
      </c>
      <c r="B3911" s="127">
        <v>56000</v>
      </c>
      <c r="C3911" s="127">
        <f t="shared" si="183"/>
        <v>1250000</v>
      </c>
      <c r="D3911" s="129">
        <f t="shared" si="184"/>
        <v>58800</v>
      </c>
      <c r="E3911" s="130" t="s">
        <v>6069</v>
      </c>
    </row>
    <row r="3912" spans="1:5">
      <c r="A3912" s="127" t="s">
        <v>7360</v>
      </c>
      <c r="B3912" s="127">
        <v>57000</v>
      </c>
      <c r="C3912" s="127">
        <f t="shared" si="183"/>
        <v>1272000</v>
      </c>
      <c r="D3912" s="129">
        <f t="shared" si="184"/>
        <v>59850</v>
      </c>
      <c r="E3912" s="130" t="s">
        <v>6069</v>
      </c>
    </row>
    <row r="3913" spans="1:5">
      <c r="A3913" s="127" t="s">
        <v>7361</v>
      </c>
      <c r="B3913" s="127">
        <v>58000</v>
      </c>
      <c r="C3913" s="127">
        <f t="shared" si="183"/>
        <v>1294000</v>
      </c>
      <c r="D3913" s="129">
        <f t="shared" si="184"/>
        <v>60900</v>
      </c>
      <c r="E3913" s="130" t="s">
        <v>6069</v>
      </c>
    </row>
    <row r="3914" spans="1:5">
      <c r="A3914" s="127" t="s">
        <v>7362</v>
      </c>
      <c r="B3914" s="127">
        <v>59000</v>
      </c>
      <c r="C3914" s="127">
        <f t="shared" si="183"/>
        <v>1316000</v>
      </c>
      <c r="D3914" s="129">
        <f t="shared" si="184"/>
        <v>61950</v>
      </c>
      <c r="E3914" s="130" t="s">
        <v>6069</v>
      </c>
    </row>
    <row r="3915" spans="1:5">
      <c r="A3915" s="127" t="s">
        <v>7363</v>
      </c>
      <c r="B3915" s="127">
        <v>60000</v>
      </c>
      <c r="C3915" s="127">
        <f t="shared" si="183"/>
        <v>1338000</v>
      </c>
      <c r="D3915" s="129">
        <f t="shared" si="184"/>
        <v>63000</v>
      </c>
      <c r="E3915" s="130" t="s">
        <v>6069</v>
      </c>
    </row>
    <row r="3916" spans="1:5">
      <c r="A3916" s="127" t="s">
        <v>7364</v>
      </c>
      <c r="B3916" s="127">
        <v>61000</v>
      </c>
      <c r="C3916" s="127">
        <f t="shared" si="183"/>
        <v>1360000</v>
      </c>
      <c r="D3916" s="129">
        <f t="shared" si="184"/>
        <v>64050</v>
      </c>
      <c r="E3916" s="130" t="s">
        <v>6069</v>
      </c>
    </row>
    <row r="3917" spans="1:5">
      <c r="A3917" s="127" t="s">
        <v>7365</v>
      </c>
      <c r="B3917" s="127">
        <v>62000</v>
      </c>
      <c r="C3917" s="127">
        <f t="shared" si="183"/>
        <v>1382000</v>
      </c>
      <c r="D3917" s="129">
        <f t="shared" si="184"/>
        <v>65100</v>
      </c>
      <c r="E3917" s="130" t="s">
        <v>6069</v>
      </c>
    </row>
    <row r="3918" spans="1:5">
      <c r="A3918" s="127" t="s">
        <v>7366</v>
      </c>
      <c r="B3918" s="127">
        <v>63000</v>
      </c>
      <c r="C3918" s="127">
        <f t="shared" si="183"/>
        <v>1404000</v>
      </c>
      <c r="D3918" s="129">
        <f t="shared" si="184"/>
        <v>66150</v>
      </c>
      <c r="E3918" s="130" t="s">
        <v>6069</v>
      </c>
    </row>
    <row r="3919" spans="1:5">
      <c r="A3919" s="127" t="s">
        <v>7367</v>
      </c>
      <c r="B3919" s="127">
        <v>64000</v>
      </c>
      <c r="C3919" s="127">
        <f t="shared" si="183"/>
        <v>1426000</v>
      </c>
      <c r="D3919" s="129">
        <f t="shared" si="184"/>
        <v>67200</v>
      </c>
      <c r="E3919" s="130" t="s">
        <v>6069</v>
      </c>
    </row>
    <row r="3920" spans="1:5">
      <c r="A3920" s="127" t="s">
        <v>7368</v>
      </c>
      <c r="B3920" s="127">
        <v>65000</v>
      </c>
      <c r="C3920" s="127">
        <f t="shared" si="183"/>
        <v>1448000</v>
      </c>
      <c r="D3920" s="129">
        <f t="shared" si="184"/>
        <v>68250</v>
      </c>
      <c r="E3920" s="130" t="s">
        <v>6069</v>
      </c>
    </row>
    <row r="3921" spans="1:5">
      <c r="A3921" s="127" t="s">
        <v>7369</v>
      </c>
      <c r="B3921" s="127">
        <v>66000</v>
      </c>
      <c r="C3921" s="127">
        <f t="shared" si="183"/>
        <v>1470000</v>
      </c>
      <c r="D3921" s="129">
        <f t="shared" si="184"/>
        <v>69300</v>
      </c>
      <c r="E3921" s="130" t="s">
        <v>6069</v>
      </c>
    </row>
    <row r="3922" spans="1:5">
      <c r="A3922" s="127" t="s">
        <v>7370</v>
      </c>
      <c r="B3922" s="127">
        <v>67000</v>
      </c>
      <c r="C3922" s="127">
        <f t="shared" ref="C3922:C3955" si="185">C3921+22000</f>
        <v>1492000</v>
      </c>
      <c r="D3922" s="129">
        <f t="shared" ref="D3922:D3957" si="186">SUM($G$2)*(B3922*0.001)</f>
        <v>70350</v>
      </c>
      <c r="E3922" s="130" t="s">
        <v>6069</v>
      </c>
    </row>
    <row r="3923" spans="1:5">
      <c r="A3923" s="127" t="s">
        <v>7371</v>
      </c>
      <c r="B3923" s="127">
        <v>68000</v>
      </c>
      <c r="C3923" s="127">
        <f t="shared" si="185"/>
        <v>1514000</v>
      </c>
      <c r="D3923" s="129">
        <f t="shared" si="186"/>
        <v>71400</v>
      </c>
      <c r="E3923" s="130" t="s">
        <v>6069</v>
      </c>
    </row>
    <row r="3924" spans="1:5">
      <c r="A3924" s="127" t="s">
        <v>7372</v>
      </c>
      <c r="B3924" s="127">
        <v>69000</v>
      </c>
      <c r="C3924" s="127">
        <f t="shared" si="185"/>
        <v>1536000</v>
      </c>
      <c r="D3924" s="129">
        <f t="shared" si="186"/>
        <v>72450</v>
      </c>
      <c r="E3924" s="130" t="s">
        <v>6069</v>
      </c>
    </row>
    <row r="3925" spans="1:5">
      <c r="A3925" s="127" t="s">
        <v>7373</v>
      </c>
      <c r="B3925" s="127">
        <v>70000</v>
      </c>
      <c r="C3925" s="127">
        <f t="shared" si="185"/>
        <v>1558000</v>
      </c>
      <c r="D3925" s="129">
        <f t="shared" si="186"/>
        <v>73500</v>
      </c>
      <c r="E3925" s="130" t="s">
        <v>6069</v>
      </c>
    </row>
    <row r="3926" spans="1:5">
      <c r="A3926" s="127" t="s">
        <v>7374</v>
      </c>
      <c r="B3926" s="127">
        <v>71000</v>
      </c>
      <c r="C3926" s="127">
        <f t="shared" si="185"/>
        <v>1580000</v>
      </c>
      <c r="D3926" s="129">
        <f t="shared" si="186"/>
        <v>74550</v>
      </c>
      <c r="E3926" s="130" t="s">
        <v>6069</v>
      </c>
    </row>
    <row r="3927" spans="1:5">
      <c r="A3927" s="127" t="s">
        <v>7375</v>
      </c>
      <c r="B3927" s="127">
        <v>72000</v>
      </c>
      <c r="C3927" s="127">
        <f t="shared" si="185"/>
        <v>1602000</v>
      </c>
      <c r="D3927" s="129">
        <f t="shared" si="186"/>
        <v>75600</v>
      </c>
      <c r="E3927" s="130" t="s">
        <v>6069</v>
      </c>
    </row>
    <row r="3928" spans="1:5">
      <c r="A3928" s="127" t="s">
        <v>7376</v>
      </c>
      <c r="B3928" s="127">
        <v>73000</v>
      </c>
      <c r="C3928" s="127">
        <f t="shared" si="185"/>
        <v>1624000</v>
      </c>
      <c r="D3928" s="129">
        <f t="shared" si="186"/>
        <v>76650</v>
      </c>
      <c r="E3928" s="130" t="s">
        <v>6069</v>
      </c>
    </row>
    <row r="3929" spans="1:5">
      <c r="A3929" s="127" t="s">
        <v>7377</v>
      </c>
      <c r="B3929" s="127">
        <v>74000</v>
      </c>
      <c r="C3929" s="127">
        <f t="shared" si="185"/>
        <v>1646000</v>
      </c>
      <c r="D3929" s="129">
        <f t="shared" si="186"/>
        <v>77700</v>
      </c>
      <c r="E3929" s="130" t="s">
        <v>6069</v>
      </c>
    </row>
    <row r="3930" spans="1:5">
      <c r="A3930" s="127" t="s">
        <v>7378</v>
      </c>
      <c r="B3930" s="127">
        <v>75000</v>
      </c>
      <c r="C3930" s="127">
        <f t="shared" si="185"/>
        <v>1668000</v>
      </c>
      <c r="D3930" s="129">
        <f t="shared" si="186"/>
        <v>78750</v>
      </c>
      <c r="E3930" s="130" t="s">
        <v>6069</v>
      </c>
    </row>
    <row r="3931" spans="1:5">
      <c r="A3931" s="127" t="s">
        <v>7379</v>
      </c>
      <c r="B3931" s="127">
        <v>76000</v>
      </c>
      <c r="C3931" s="127">
        <f t="shared" si="185"/>
        <v>1690000</v>
      </c>
      <c r="D3931" s="129">
        <f t="shared" si="186"/>
        <v>79800</v>
      </c>
      <c r="E3931" s="130" t="s">
        <v>6069</v>
      </c>
    </row>
    <row r="3932" spans="1:5">
      <c r="A3932" s="127" t="s">
        <v>7380</v>
      </c>
      <c r="B3932" s="127">
        <v>77000</v>
      </c>
      <c r="C3932" s="127">
        <f t="shared" si="185"/>
        <v>1712000</v>
      </c>
      <c r="D3932" s="129">
        <f t="shared" si="186"/>
        <v>80850</v>
      </c>
      <c r="E3932" s="130" t="s">
        <v>6069</v>
      </c>
    </row>
    <row r="3933" spans="1:5">
      <c r="A3933" s="127" t="s">
        <v>7381</v>
      </c>
      <c r="B3933" s="127">
        <v>78000</v>
      </c>
      <c r="C3933" s="127">
        <f t="shared" si="185"/>
        <v>1734000</v>
      </c>
      <c r="D3933" s="129">
        <f t="shared" si="186"/>
        <v>81900</v>
      </c>
      <c r="E3933" s="130" t="s">
        <v>6069</v>
      </c>
    </row>
    <row r="3934" spans="1:5">
      <c r="A3934" s="127" t="s">
        <v>7382</v>
      </c>
      <c r="B3934" s="127">
        <v>79000</v>
      </c>
      <c r="C3934" s="127">
        <f t="shared" si="185"/>
        <v>1756000</v>
      </c>
      <c r="D3934" s="129">
        <f t="shared" si="186"/>
        <v>82950</v>
      </c>
      <c r="E3934" s="130" t="s">
        <v>6069</v>
      </c>
    </row>
    <row r="3935" spans="1:5">
      <c r="A3935" s="127" t="s">
        <v>7383</v>
      </c>
      <c r="B3935" s="127">
        <v>80000</v>
      </c>
      <c r="C3935" s="127">
        <f t="shared" si="185"/>
        <v>1778000</v>
      </c>
      <c r="D3935" s="129">
        <f t="shared" si="186"/>
        <v>84000</v>
      </c>
      <c r="E3935" s="130" t="s">
        <v>6069</v>
      </c>
    </row>
    <row r="3936" spans="1:5">
      <c r="A3936" s="127" t="s">
        <v>7384</v>
      </c>
      <c r="B3936" s="127">
        <v>81000</v>
      </c>
      <c r="C3936" s="127">
        <f t="shared" si="185"/>
        <v>1800000</v>
      </c>
      <c r="D3936" s="129">
        <f t="shared" si="186"/>
        <v>85050</v>
      </c>
      <c r="E3936" s="130" t="s">
        <v>6069</v>
      </c>
    </row>
    <row r="3937" spans="1:5">
      <c r="A3937" s="127" t="s">
        <v>7385</v>
      </c>
      <c r="B3937" s="127">
        <v>82000</v>
      </c>
      <c r="C3937" s="127">
        <f t="shared" si="185"/>
        <v>1822000</v>
      </c>
      <c r="D3937" s="129">
        <f t="shared" si="186"/>
        <v>86100</v>
      </c>
      <c r="E3937" s="130" t="s">
        <v>6069</v>
      </c>
    </row>
    <row r="3938" spans="1:5">
      <c r="A3938" s="127" t="s">
        <v>7386</v>
      </c>
      <c r="B3938" s="127">
        <v>83000</v>
      </c>
      <c r="C3938" s="127">
        <f t="shared" si="185"/>
        <v>1844000</v>
      </c>
      <c r="D3938" s="129">
        <f t="shared" si="186"/>
        <v>87150</v>
      </c>
      <c r="E3938" s="130" t="s">
        <v>6069</v>
      </c>
    </row>
    <row r="3939" spans="1:5">
      <c r="A3939" s="127" t="s">
        <v>7387</v>
      </c>
      <c r="B3939" s="127">
        <v>84000</v>
      </c>
      <c r="C3939" s="127">
        <f t="shared" si="185"/>
        <v>1866000</v>
      </c>
      <c r="D3939" s="129">
        <f t="shared" si="186"/>
        <v>88200</v>
      </c>
      <c r="E3939" s="130" t="s">
        <v>6069</v>
      </c>
    </row>
    <row r="3940" spans="1:5">
      <c r="A3940" s="127" t="s">
        <v>7388</v>
      </c>
      <c r="B3940" s="127">
        <v>85000</v>
      </c>
      <c r="C3940" s="127">
        <f t="shared" si="185"/>
        <v>1888000</v>
      </c>
      <c r="D3940" s="129">
        <f t="shared" si="186"/>
        <v>89250</v>
      </c>
      <c r="E3940" s="130" t="s">
        <v>6069</v>
      </c>
    </row>
    <row r="3941" spans="1:5">
      <c r="A3941" s="127" t="s">
        <v>7389</v>
      </c>
      <c r="B3941" s="127">
        <v>86000</v>
      </c>
      <c r="C3941" s="127">
        <f t="shared" si="185"/>
        <v>1910000</v>
      </c>
      <c r="D3941" s="129">
        <f t="shared" si="186"/>
        <v>90300</v>
      </c>
      <c r="E3941" s="130" t="s">
        <v>6069</v>
      </c>
    </row>
    <row r="3942" spans="1:5">
      <c r="A3942" s="127" t="s">
        <v>7390</v>
      </c>
      <c r="B3942" s="127">
        <v>87000</v>
      </c>
      <c r="C3942" s="127">
        <f t="shared" si="185"/>
        <v>1932000</v>
      </c>
      <c r="D3942" s="129">
        <f t="shared" si="186"/>
        <v>91350</v>
      </c>
      <c r="E3942" s="130" t="s">
        <v>6069</v>
      </c>
    </row>
    <row r="3943" spans="1:5">
      <c r="A3943" s="127" t="s">
        <v>7391</v>
      </c>
      <c r="B3943" s="127">
        <v>88000</v>
      </c>
      <c r="C3943" s="127">
        <f t="shared" si="185"/>
        <v>1954000</v>
      </c>
      <c r="D3943" s="129">
        <f t="shared" si="186"/>
        <v>92400</v>
      </c>
      <c r="E3943" s="130" t="s">
        <v>6069</v>
      </c>
    </row>
    <row r="3944" spans="1:5">
      <c r="A3944" s="127" t="s">
        <v>7392</v>
      </c>
      <c r="B3944" s="127">
        <v>89000</v>
      </c>
      <c r="C3944" s="127">
        <f t="shared" si="185"/>
        <v>1976000</v>
      </c>
      <c r="D3944" s="129">
        <f t="shared" si="186"/>
        <v>93450</v>
      </c>
      <c r="E3944" s="130" t="s">
        <v>6069</v>
      </c>
    </row>
    <row r="3945" spans="1:5">
      <c r="A3945" s="127" t="s">
        <v>7393</v>
      </c>
      <c r="B3945" s="127">
        <v>90000</v>
      </c>
      <c r="C3945" s="127">
        <f t="shared" si="185"/>
        <v>1998000</v>
      </c>
      <c r="D3945" s="129">
        <f t="shared" si="186"/>
        <v>94500</v>
      </c>
      <c r="E3945" s="130" t="s">
        <v>6069</v>
      </c>
    </row>
    <row r="3946" spans="1:5">
      <c r="A3946" s="127" t="s">
        <v>7394</v>
      </c>
      <c r="B3946" s="127">
        <v>91000</v>
      </c>
      <c r="C3946" s="127">
        <f t="shared" si="185"/>
        <v>2020000</v>
      </c>
      <c r="D3946" s="129">
        <f t="shared" si="186"/>
        <v>95550</v>
      </c>
      <c r="E3946" s="130" t="s">
        <v>6069</v>
      </c>
    </row>
    <row r="3947" spans="1:5">
      <c r="A3947" s="127" t="s">
        <v>7395</v>
      </c>
      <c r="B3947" s="127">
        <v>92000</v>
      </c>
      <c r="C3947" s="127">
        <f t="shared" si="185"/>
        <v>2042000</v>
      </c>
      <c r="D3947" s="129">
        <f t="shared" si="186"/>
        <v>96600</v>
      </c>
      <c r="E3947" s="130" t="s">
        <v>6069</v>
      </c>
    </row>
    <row r="3948" spans="1:5">
      <c r="A3948" s="127" t="s">
        <v>7396</v>
      </c>
      <c r="B3948" s="127">
        <v>93000</v>
      </c>
      <c r="C3948" s="127">
        <f t="shared" si="185"/>
        <v>2064000</v>
      </c>
      <c r="D3948" s="129">
        <f t="shared" si="186"/>
        <v>97650</v>
      </c>
      <c r="E3948" s="130" t="s">
        <v>6069</v>
      </c>
    </row>
    <row r="3949" spans="1:5">
      <c r="A3949" s="127" t="s">
        <v>7397</v>
      </c>
      <c r="B3949" s="127">
        <v>94000</v>
      </c>
      <c r="C3949" s="127">
        <f t="shared" si="185"/>
        <v>2086000</v>
      </c>
      <c r="D3949" s="129">
        <f t="shared" si="186"/>
        <v>98700</v>
      </c>
      <c r="E3949" s="130" t="s">
        <v>6069</v>
      </c>
    </row>
    <row r="3950" spans="1:5">
      <c r="A3950" s="127" t="s">
        <v>7398</v>
      </c>
      <c r="B3950" s="127">
        <v>95000</v>
      </c>
      <c r="C3950" s="127">
        <f t="shared" si="185"/>
        <v>2108000</v>
      </c>
      <c r="D3950" s="129">
        <f t="shared" si="186"/>
        <v>99750</v>
      </c>
      <c r="E3950" s="130" t="s">
        <v>6069</v>
      </c>
    </row>
    <row r="3951" spans="1:5">
      <c r="A3951" s="127" t="s">
        <v>7399</v>
      </c>
      <c r="B3951" s="127">
        <v>96000</v>
      </c>
      <c r="C3951" s="127">
        <f t="shared" si="185"/>
        <v>2130000</v>
      </c>
      <c r="D3951" s="129">
        <f t="shared" si="186"/>
        <v>100800</v>
      </c>
      <c r="E3951" s="130" t="s">
        <v>6069</v>
      </c>
    </row>
    <row r="3952" spans="1:5">
      <c r="A3952" s="127" t="s">
        <v>7400</v>
      </c>
      <c r="B3952" s="127">
        <v>97000</v>
      </c>
      <c r="C3952" s="127">
        <f t="shared" si="185"/>
        <v>2152000</v>
      </c>
      <c r="D3952" s="129">
        <f t="shared" si="186"/>
        <v>101850</v>
      </c>
      <c r="E3952" s="130" t="s">
        <v>6069</v>
      </c>
    </row>
    <row r="3953" spans="1:5">
      <c r="A3953" s="127" t="s">
        <v>7401</v>
      </c>
      <c r="B3953" s="127">
        <v>98000</v>
      </c>
      <c r="C3953" s="127">
        <f t="shared" si="185"/>
        <v>2174000</v>
      </c>
      <c r="D3953" s="129">
        <f t="shared" si="186"/>
        <v>102900</v>
      </c>
      <c r="E3953" s="130" t="s">
        <v>6069</v>
      </c>
    </row>
    <row r="3954" spans="1:5">
      <c r="A3954" s="127" t="s">
        <v>7402</v>
      </c>
      <c r="B3954" s="127">
        <v>99000</v>
      </c>
      <c r="C3954" s="127">
        <f t="shared" si="185"/>
        <v>2196000</v>
      </c>
      <c r="D3954" s="129">
        <f t="shared" si="186"/>
        <v>103950</v>
      </c>
      <c r="E3954" s="130" t="s">
        <v>6069</v>
      </c>
    </row>
    <row r="3955" spans="1:5">
      <c r="A3955" s="127" t="s">
        <v>7403</v>
      </c>
      <c r="B3955" s="127">
        <v>100000</v>
      </c>
      <c r="C3955" s="127">
        <f t="shared" si="185"/>
        <v>2218000</v>
      </c>
      <c r="D3955" s="129">
        <f t="shared" si="186"/>
        <v>105000</v>
      </c>
      <c r="E3955" s="130" t="s">
        <v>6069</v>
      </c>
    </row>
    <row r="3956" spans="1:5">
      <c r="A3956" s="127" t="s">
        <v>7404</v>
      </c>
      <c r="B3956" s="127">
        <v>1000</v>
      </c>
      <c r="C3956" s="127">
        <v>50000</v>
      </c>
      <c r="D3956" s="129">
        <f t="shared" si="186"/>
        <v>1050</v>
      </c>
      <c r="E3956" s="130" t="s">
        <v>6069</v>
      </c>
    </row>
    <row r="3957" spans="1:5">
      <c r="A3957" s="127" t="s">
        <v>7405</v>
      </c>
      <c r="B3957" s="127">
        <v>2000</v>
      </c>
      <c r="C3957" s="127">
        <f>C3956+28000</f>
        <v>78000</v>
      </c>
      <c r="D3957" s="129">
        <f t="shared" si="186"/>
        <v>2100</v>
      </c>
      <c r="E3957" s="130" t="s">
        <v>6069</v>
      </c>
    </row>
    <row r="3958" spans="1:5">
      <c r="A3958" s="127" t="s">
        <v>7406</v>
      </c>
      <c r="B3958" s="127">
        <v>3000</v>
      </c>
      <c r="C3958" s="127">
        <f t="shared" ref="C3958:C4021" si="187">C3957+28000</f>
        <v>106000</v>
      </c>
      <c r="D3958" s="129">
        <f t="shared" ref="D3958:D4021" si="188">SUM($G$2)*(B3958*0.001)</f>
        <v>3150</v>
      </c>
      <c r="E3958" s="130" t="s">
        <v>6069</v>
      </c>
    </row>
    <row r="3959" spans="1:5">
      <c r="A3959" s="127" t="s">
        <v>7407</v>
      </c>
      <c r="B3959" s="127">
        <v>4000</v>
      </c>
      <c r="C3959" s="127">
        <f t="shared" si="187"/>
        <v>134000</v>
      </c>
      <c r="D3959" s="129">
        <f t="shared" si="188"/>
        <v>4200</v>
      </c>
      <c r="E3959" s="130" t="s">
        <v>6069</v>
      </c>
    </row>
    <row r="3960" spans="1:5">
      <c r="A3960" s="127" t="s">
        <v>7408</v>
      </c>
      <c r="B3960" s="127">
        <v>5000</v>
      </c>
      <c r="C3960" s="127">
        <f t="shared" si="187"/>
        <v>162000</v>
      </c>
      <c r="D3960" s="129">
        <f t="shared" si="188"/>
        <v>5250</v>
      </c>
      <c r="E3960" s="130" t="s">
        <v>6069</v>
      </c>
    </row>
    <row r="3961" spans="1:5">
      <c r="A3961" s="127" t="s">
        <v>7409</v>
      </c>
      <c r="B3961" s="127">
        <v>6000</v>
      </c>
      <c r="C3961" s="127">
        <f t="shared" si="187"/>
        <v>190000</v>
      </c>
      <c r="D3961" s="129">
        <f t="shared" si="188"/>
        <v>6300</v>
      </c>
      <c r="E3961" s="130" t="s">
        <v>6069</v>
      </c>
    </row>
    <row r="3962" spans="1:5">
      <c r="A3962" s="127" t="s">
        <v>7410</v>
      </c>
      <c r="B3962" s="127">
        <v>7000</v>
      </c>
      <c r="C3962" s="127">
        <f t="shared" si="187"/>
        <v>218000</v>
      </c>
      <c r="D3962" s="129">
        <f t="shared" si="188"/>
        <v>7350</v>
      </c>
      <c r="E3962" s="130" t="s">
        <v>6069</v>
      </c>
    </row>
    <row r="3963" spans="1:5">
      <c r="A3963" s="127" t="s">
        <v>7411</v>
      </c>
      <c r="B3963" s="127">
        <v>8000</v>
      </c>
      <c r="C3963" s="127">
        <f t="shared" si="187"/>
        <v>246000</v>
      </c>
      <c r="D3963" s="129">
        <f t="shared" si="188"/>
        <v>8400</v>
      </c>
      <c r="E3963" s="130" t="s">
        <v>6069</v>
      </c>
    </row>
    <row r="3964" spans="1:5">
      <c r="A3964" s="127" t="s">
        <v>7412</v>
      </c>
      <c r="B3964" s="127">
        <v>9000</v>
      </c>
      <c r="C3964" s="127">
        <f t="shared" si="187"/>
        <v>274000</v>
      </c>
      <c r="D3964" s="129">
        <f t="shared" si="188"/>
        <v>9450</v>
      </c>
      <c r="E3964" s="130" t="s">
        <v>6069</v>
      </c>
    </row>
    <row r="3965" spans="1:5">
      <c r="A3965" s="127" t="s">
        <v>7413</v>
      </c>
      <c r="B3965" s="127">
        <v>10000</v>
      </c>
      <c r="C3965" s="127">
        <f t="shared" si="187"/>
        <v>302000</v>
      </c>
      <c r="D3965" s="129">
        <f t="shared" si="188"/>
        <v>10500</v>
      </c>
      <c r="E3965" s="130" t="s">
        <v>6069</v>
      </c>
    </row>
    <row r="3966" spans="1:5">
      <c r="A3966" s="127" t="s">
        <v>7414</v>
      </c>
      <c r="B3966" s="127">
        <v>11000</v>
      </c>
      <c r="C3966" s="127">
        <f t="shared" si="187"/>
        <v>330000</v>
      </c>
      <c r="D3966" s="129">
        <f t="shared" si="188"/>
        <v>11550</v>
      </c>
      <c r="E3966" s="130" t="s">
        <v>6069</v>
      </c>
    </row>
    <row r="3967" spans="1:5">
      <c r="A3967" s="127" t="s">
        <v>7415</v>
      </c>
      <c r="B3967" s="127">
        <v>12000</v>
      </c>
      <c r="C3967" s="127">
        <f t="shared" si="187"/>
        <v>358000</v>
      </c>
      <c r="D3967" s="129">
        <f t="shared" si="188"/>
        <v>12600</v>
      </c>
      <c r="E3967" s="130" t="s">
        <v>6069</v>
      </c>
    </row>
    <row r="3968" spans="1:5">
      <c r="A3968" s="127" t="s">
        <v>7416</v>
      </c>
      <c r="B3968" s="127">
        <v>13000</v>
      </c>
      <c r="C3968" s="127">
        <f t="shared" si="187"/>
        <v>386000</v>
      </c>
      <c r="D3968" s="129">
        <f t="shared" si="188"/>
        <v>13650</v>
      </c>
      <c r="E3968" s="130" t="s">
        <v>6069</v>
      </c>
    </row>
    <row r="3969" spans="1:5">
      <c r="A3969" s="127" t="s">
        <v>7417</v>
      </c>
      <c r="B3969" s="127">
        <v>14000</v>
      </c>
      <c r="C3969" s="127">
        <f t="shared" si="187"/>
        <v>414000</v>
      </c>
      <c r="D3969" s="129">
        <f t="shared" si="188"/>
        <v>14700</v>
      </c>
      <c r="E3969" s="130" t="s">
        <v>6069</v>
      </c>
    </row>
    <row r="3970" spans="1:5">
      <c r="A3970" s="127" t="s">
        <v>7418</v>
      </c>
      <c r="B3970" s="127">
        <v>15000</v>
      </c>
      <c r="C3970" s="127">
        <f t="shared" si="187"/>
        <v>442000</v>
      </c>
      <c r="D3970" s="129">
        <f t="shared" si="188"/>
        <v>15750</v>
      </c>
      <c r="E3970" s="130" t="s">
        <v>6069</v>
      </c>
    </row>
    <row r="3971" spans="1:5">
      <c r="A3971" s="127" t="s">
        <v>7419</v>
      </c>
      <c r="B3971" s="127">
        <v>16000</v>
      </c>
      <c r="C3971" s="127">
        <f t="shared" si="187"/>
        <v>470000</v>
      </c>
      <c r="D3971" s="129">
        <f t="shared" si="188"/>
        <v>16800</v>
      </c>
      <c r="E3971" s="130" t="s">
        <v>6069</v>
      </c>
    </row>
    <row r="3972" spans="1:5">
      <c r="A3972" s="127" t="s">
        <v>7420</v>
      </c>
      <c r="B3972" s="127">
        <v>17000</v>
      </c>
      <c r="C3972" s="127">
        <f t="shared" si="187"/>
        <v>498000</v>
      </c>
      <c r="D3972" s="129">
        <f t="shared" si="188"/>
        <v>17850</v>
      </c>
      <c r="E3972" s="130" t="s">
        <v>6069</v>
      </c>
    </row>
    <row r="3973" spans="1:5">
      <c r="A3973" s="127" t="s">
        <v>7421</v>
      </c>
      <c r="B3973" s="127">
        <v>18000</v>
      </c>
      <c r="C3973" s="127">
        <f t="shared" si="187"/>
        <v>526000</v>
      </c>
      <c r="D3973" s="129">
        <f t="shared" si="188"/>
        <v>18900</v>
      </c>
      <c r="E3973" s="130" t="s">
        <v>6069</v>
      </c>
    </row>
    <row r="3974" spans="1:5">
      <c r="A3974" s="127" t="s">
        <v>7422</v>
      </c>
      <c r="B3974" s="127">
        <v>19000</v>
      </c>
      <c r="C3974" s="127">
        <f t="shared" si="187"/>
        <v>554000</v>
      </c>
      <c r="D3974" s="129">
        <f t="shared" si="188"/>
        <v>19950</v>
      </c>
      <c r="E3974" s="130" t="s">
        <v>6069</v>
      </c>
    </row>
    <row r="3975" spans="1:5">
      <c r="A3975" s="127" t="s">
        <v>7423</v>
      </c>
      <c r="B3975" s="127">
        <v>20000</v>
      </c>
      <c r="C3975" s="127">
        <f t="shared" si="187"/>
        <v>582000</v>
      </c>
      <c r="D3975" s="129">
        <f t="shared" si="188"/>
        <v>21000</v>
      </c>
      <c r="E3975" s="130" t="s">
        <v>6069</v>
      </c>
    </row>
    <row r="3976" spans="1:5">
      <c r="A3976" s="127" t="s">
        <v>7424</v>
      </c>
      <c r="B3976" s="127">
        <v>21000</v>
      </c>
      <c r="C3976" s="127">
        <f t="shared" si="187"/>
        <v>610000</v>
      </c>
      <c r="D3976" s="129">
        <f t="shared" si="188"/>
        <v>22050</v>
      </c>
      <c r="E3976" s="130" t="s">
        <v>6069</v>
      </c>
    </row>
    <row r="3977" spans="1:5">
      <c r="A3977" s="127" t="s">
        <v>7425</v>
      </c>
      <c r="B3977" s="127">
        <v>22000</v>
      </c>
      <c r="C3977" s="127">
        <f t="shared" si="187"/>
        <v>638000</v>
      </c>
      <c r="D3977" s="129">
        <f t="shared" si="188"/>
        <v>23100</v>
      </c>
      <c r="E3977" s="130" t="s">
        <v>6069</v>
      </c>
    </row>
    <row r="3978" spans="1:5">
      <c r="A3978" s="127" t="s">
        <v>7426</v>
      </c>
      <c r="B3978" s="127">
        <v>23000</v>
      </c>
      <c r="C3978" s="127">
        <f t="shared" si="187"/>
        <v>666000</v>
      </c>
      <c r="D3978" s="129">
        <f t="shared" si="188"/>
        <v>24150</v>
      </c>
      <c r="E3978" s="130" t="s">
        <v>6069</v>
      </c>
    </row>
    <row r="3979" spans="1:5">
      <c r="A3979" s="127" t="s">
        <v>7427</v>
      </c>
      <c r="B3979" s="127">
        <v>24000</v>
      </c>
      <c r="C3979" s="127">
        <f t="shared" si="187"/>
        <v>694000</v>
      </c>
      <c r="D3979" s="129">
        <f t="shared" si="188"/>
        <v>25200</v>
      </c>
      <c r="E3979" s="130" t="s">
        <v>6069</v>
      </c>
    </row>
    <row r="3980" spans="1:5">
      <c r="A3980" s="127" t="s">
        <v>7428</v>
      </c>
      <c r="B3980" s="127">
        <v>25000</v>
      </c>
      <c r="C3980" s="127">
        <f t="shared" si="187"/>
        <v>722000</v>
      </c>
      <c r="D3980" s="129">
        <f t="shared" si="188"/>
        <v>26250</v>
      </c>
      <c r="E3980" s="130" t="s">
        <v>6069</v>
      </c>
    </row>
    <row r="3981" spans="1:5">
      <c r="A3981" s="127" t="s">
        <v>7429</v>
      </c>
      <c r="B3981" s="127">
        <v>26000</v>
      </c>
      <c r="C3981" s="127">
        <f t="shared" si="187"/>
        <v>750000</v>
      </c>
      <c r="D3981" s="129">
        <f t="shared" si="188"/>
        <v>27300</v>
      </c>
      <c r="E3981" s="130" t="s">
        <v>6069</v>
      </c>
    </row>
    <row r="3982" spans="1:5">
      <c r="A3982" s="127" t="s">
        <v>7430</v>
      </c>
      <c r="B3982" s="127">
        <v>27000</v>
      </c>
      <c r="C3982" s="127">
        <f t="shared" si="187"/>
        <v>778000</v>
      </c>
      <c r="D3982" s="129">
        <f t="shared" si="188"/>
        <v>28350</v>
      </c>
      <c r="E3982" s="130" t="s">
        <v>6069</v>
      </c>
    </row>
    <row r="3983" spans="1:5">
      <c r="A3983" s="127" t="s">
        <v>7431</v>
      </c>
      <c r="B3983" s="127">
        <v>28000</v>
      </c>
      <c r="C3983" s="127">
        <f t="shared" si="187"/>
        <v>806000</v>
      </c>
      <c r="D3983" s="129">
        <f t="shared" si="188"/>
        <v>29400</v>
      </c>
      <c r="E3983" s="130" t="s">
        <v>6069</v>
      </c>
    </row>
    <row r="3984" spans="1:5">
      <c r="A3984" s="127" t="s">
        <v>7432</v>
      </c>
      <c r="B3984" s="127">
        <v>29000</v>
      </c>
      <c r="C3984" s="127">
        <f t="shared" si="187"/>
        <v>834000</v>
      </c>
      <c r="D3984" s="129">
        <f t="shared" si="188"/>
        <v>30450</v>
      </c>
      <c r="E3984" s="130" t="s">
        <v>6069</v>
      </c>
    </row>
    <row r="3985" spans="1:5">
      <c r="A3985" s="127" t="s">
        <v>7433</v>
      </c>
      <c r="B3985" s="127">
        <v>30000</v>
      </c>
      <c r="C3985" s="127">
        <f t="shared" si="187"/>
        <v>862000</v>
      </c>
      <c r="D3985" s="129">
        <f t="shared" si="188"/>
        <v>31500</v>
      </c>
      <c r="E3985" s="130" t="s">
        <v>6069</v>
      </c>
    </row>
    <row r="3986" spans="1:5">
      <c r="A3986" s="127" t="s">
        <v>7434</v>
      </c>
      <c r="B3986" s="127">
        <v>31000</v>
      </c>
      <c r="C3986" s="127">
        <f t="shared" si="187"/>
        <v>890000</v>
      </c>
      <c r="D3986" s="129">
        <f t="shared" si="188"/>
        <v>32550</v>
      </c>
      <c r="E3986" s="130" t="s">
        <v>6069</v>
      </c>
    </row>
    <row r="3987" spans="1:5">
      <c r="A3987" s="127" t="s">
        <v>7435</v>
      </c>
      <c r="B3987" s="127">
        <v>32000</v>
      </c>
      <c r="C3987" s="127">
        <f t="shared" si="187"/>
        <v>918000</v>
      </c>
      <c r="D3987" s="129">
        <f t="shared" si="188"/>
        <v>33600</v>
      </c>
      <c r="E3987" s="130" t="s">
        <v>6069</v>
      </c>
    </row>
    <row r="3988" spans="1:5">
      <c r="A3988" s="127" t="s">
        <v>7436</v>
      </c>
      <c r="B3988" s="127">
        <v>33000</v>
      </c>
      <c r="C3988" s="127">
        <f t="shared" si="187"/>
        <v>946000</v>
      </c>
      <c r="D3988" s="129">
        <f t="shared" si="188"/>
        <v>34650</v>
      </c>
      <c r="E3988" s="130" t="s">
        <v>6069</v>
      </c>
    </row>
    <row r="3989" spans="1:5">
      <c r="A3989" s="127" t="s">
        <v>7437</v>
      </c>
      <c r="B3989" s="127">
        <v>34000</v>
      </c>
      <c r="C3989" s="127">
        <f t="shared" si="187"/>
        <v>974000</v>
      </c>
      <c r="D3989" s="129">
        <f t="shared" si="188"/>
        <v>35700</v>
      </c>
      <c r="E3989" s="130" t="s">
        <v>6069</v>
      </c>
    </row>
    <row r="3990" spans="1:5">
      <c r="A3990" s="127" t="s">
        <v>7438</v>
      </c>
      <c r="B3990" s="127">
        <v>35000</v>
      </c>
      <c r="C3990" s="127">
        <f t="shared" si="187"/>
        <v>1002000</v>
      </c>
      <c r="D3990" s="129">
        <f t="shared" si="188"/>
        <v>36750</v>
      </c>
      <c r="E3990" s="130" t="s">
        <v>6069</v>
      </c>
    </row>
    <row r="3991" spans="1:5">
      <c r="A3991" s="127" t="s">
        <v>7439</v>
      </c>
      <c r="B3991" s="127">
        <v>36000</v>
      </c>
      <c r="C3991" s="127">
        <f t="shared" si="187"/>
        <v>1030000</v>
      </c>
      <c r="D3991" s="129">
        <f t="shared" si="188"/>
        <v>37800</v>
      </c>
      <c r="E3991" s="130" t="s">
        <v>6069</v>
      </c>
    </row>
    <row r="3992" spans="1:5">
      <c r="A3992" s="127" t="s">
        <v>7440</v>
      </c>
      <c r="B3992" s="127">
        <v>37000</v>
      </c>
      <c r="C3992" s="127">
        <f t="shared" si="187"/>
        <v>1058000</v>
      </c>
      <c r="D3992" s="129">
        <f t="shared" si="188"/>
        <v>38850</v>
      </c>
      <c r="E3992" s="130" t="s">
        <v>6069</v>
      </c>
    </row>
    <row r="3993" spans="1:5">
      <c r="A3993" s="127" t="s">
        <v>7441</v>
      </c>
      <c r="B3993" s="127">
        <v>38000</v>
      </c>
      <c r="C3993" s="127">
        <f t="shared" si="187"/>
        <v>1086000</v>
      </c>
      <c r="D3993" s="129">
        <f t="shared" si="188"/>
        <v>39900</v>
      </c>
      <c r="E3993" s="130" t="s">
        <v>6069</v>
      </c>
    </row>
    <row r="3994" spans="1:5">
      <c r="A3994" s="127" t="s">
        <v>7442</v>
      </c>
      <c r="B3994" s="127">
        <v>39000</v>
      </c>
      <c r="C3994" s="127">
        <f t="shared" si="187"/>
        <v>1114000</v>
      </c>
      <c r="D3994" s="129">
        <f t="shared" si="188"/>
        <v>40950</v>
      </c>
      <c r="E3994" s="130" t="s">
        <v>6069</v>
      </c>
    </row>
    <row r="3995" spans="1:5">
      <c r="A3995" s="127" t="s">
        <v>7443</v>
      </c>
      <c r="B3995" s="127">
        <v>40000</v>
      </c>
      <c r="C3995" s="127">
        <f t="shared" si="187"/>
        <v>1142000</v>
      </c>
      <c r="D3995" s="129">
        <f t="shared" si="188"/>
        <v>42000</v>
      </c>
      <c r="E3995" s="130" t="s">
        <v>6069</v>
      </c>
    </row>
    <row r="3996" spans="1:5">
      <c r="A3996" s="127" t="s">
        <v>7444</v>
      </c>
      <c r="B3996" s="127">
        <v>41000</v>
      </c>
      <c r="C3996" s="127">
        <f t="shared" si="187"/>
        <v>1170000</v>
      </c>
      <c r="D3996" s="129">
        <f t="shared" si="188"/>
        <v>43050</v>
      </c>
      <c r="E3996" s="130" t="s">
        <v>6069</v>
      </c>
    </row>
    <row r="3997" spans="1:5">
      <c r="A3997" s="127" t="s">
        <v>7445</v>
      </c>
      <c r="B3997" s="127">
        <v>42000</v>
      </c>
      <c r="C3997" s="127">
        <f t="shared" si="187"/>
        <v>1198000</v>
      </c>
      <c r="D3997" s="129">
        <f t="shared" si="188"/>
        <v>44100</v>
      </c>
      <c r="E3997" s="130" t="s">
        <v>6069</v>
      </c>
    </row>
    <row r="3998" spans="1:5">
      <c r="A3998" s="127" t="s">
        <v>7446</v>
      </c>
      <c r="B3998" s="127">
        <v>43000</v>
      </c>
      <c r="C3998" s="127">
        <f t="shared" si="187"/>
        <v>1226000</v>
      </c>
      <c r="D3998" s="129">
        <f t="shared" si="188"/>
        <v>45150</v>
      </c>
      <c r="E3998" s="130" t="s">
        <v>6069</v>
      </c>
    </row>
    <row r="3999" spans="1:5">
      <c r="A3999" s="127" t="s">
        <v>7447</v>
      </c>
      <c r="B3999" s="127">
        <v>44000</v>
      </c>
      <c r="C3999" s="127">
        <f t="shared" si="187"/>
        <v>1254000</v>
      </c>
      <c r="D3999" s="129">
        <f t="shared" si="188"/>
        <v>46200</v>
      </c>
      <c r="E3999" s="130" t="s">
        <v>6069</v>
      </c>
    </row>
    <row r="4000" spans="1:5">
      <c r="A4000" s="127" t="s">
        <v>7448</v>
      </c>
      <c r="B4000" s="127">
        <v>45000</v>
      </c>
      <c r="C4000" s="127">
        <f t="shared" si="187"/>
        <v>1282000</v>
      </c>
      <c r="D4000" s="129">
        <f t="shared" si="188"/>
        <v>47250</v>
      </c>
      <c r="E4000" s="130" t="s">
        <v>6069</v>
      </c>
    </row>
    <row r="4001" spans="1:5">
      <c r="A4001" s="127" t="s">
        <v>7449</v>
      </c>
      <c r="B4001" s="127">
        <v>46000</v>
      </c>
      <c r="C4001" s="127">
        <f t="shared" si="187"/>
        <v>1310000</v>
      </c>
      <c r="D4001" s="129">
        <f t="shared" si="188"/>
        <v>48300</v>
      </c>
      <c r="E4001" s="130" t="s">
        <v>6069</v>
      </c>
    </row>
    <row r="4002" spans="1:5">
      <c r="A4002" s="127" t="s">
        <v>7450</v>
      </c>
      <c r="B4002" s="127">
        <v>47000</v>
      </c>
      <c r="C4002" s="127">
        <f t="shared" si="187"/>
        <v>1338000</v>
      </c>
      <c r="D4002" s="129">
        <f t="shared" si="188"/>
        <v>49350</v>
      </c>
      <c r="E4002" s="130" t="s">
        <v>6069</v>
      </c>
    </row>
    <row r="4003" spans="1:5">
      <c r="A4003" s="127" t="s">
        <v>7451</v>
      </c>
      <c r="B4003" s="127">
        <v>48000</v>
      </c>
      <c r="C4003" s="127">
        <f t="shared" si="187"/>
        <v>1366000</v>
      </c>
      <c r="D4003" s="129">
        <f t="shared" si="188"/>
        <v>50400</v>
      </c>
      <c r="E4003" s="130" t="s">
        <v>6069</v>
      </c>
    </row>
    <row r="4004" spans="1:5">
      <c r="A4004" s="127" t="s">
        <v>7452</v>
      </c>
      <c r="B4004" s="127">
        <v>49000</v>
      </c>
      <c r="C4004" s="127">
        <f t="shared" si="187"/>
        <v>1394000</v>
      </c>
      <c r="D4004" s="129">
        <f t="shared" si="188"/>
        <v>51450</v>
      </c>
      <c r="E4004" s="130" t="s">
        <v>6069</v>
      </c>
    </row>
    <row r="4005" spans="1:5">
      <c r="A4005" s="127" t="s">
        <v>7453</v>
      </c>
      <c r="B4005" s="127">
        <v>50000</v>
      </c>
      <c r="C4005" s="127">
        <f t="shared" si="187"/>
        <v>1422000</v>
      </c>
      <c r="D4005" s="129">
        <f t="shared" si="188"/>
        <v>52500</v>
      </c>
      <c r="E4005" s="130" t="s">
        <v>6069</v>
      </c>
    </row>
    <row r="4006" spans="1:5">
      <c r="A4006" s="127" t="s">
        <v>7454</v>
      </c>
      <c r="B4006" s="127">
        <v>51000</v>
      </c>
      <c r="C4006" s="127">
        <f t="shared" si="187"/>
        <v>1450000</v>
      </c>
      <c r="D4006" s="129">
        <f t="shared" si="188"/>
        <v>53550</v>
      </c>
      <c r="E4006" s="130" t="s">
        <v>6069</v>
      </c>
    </row>
    <row r="4007" spans="1:5">
      <c r="A4007" s="127" t="s">
        <v>7455</v>
      </c>
      <c r="B4007" s="127">
        <v>52000</v>
      </c>
      <c r="C4007" s="127">
        <f t="shared" si="187"/>
        <v>1478000</v>
      </c>
      <c r="D4007" s="129">
        <f t="shared" si="188"/>
        <v>54600</v>
      </c>
      <c r="E4007" s="130" t="s">
        <v>6069</v>
      </c>
    </row>
    <row r="4008" spans="1:5">
      <c r="A4008" s="127" t="s">
        <v>7456</v>
      </c>
      <c r="B4008" s="127">
        <v>53000</v>
      </c>
      <c r="C4008" s="127">
        <f t="shared" si="187"/>
        <v>1506000</v>
      </c>
      <c r="D4008" s="129">
        <f t="shared" si="188"/>
        <v>55650</v>
      </c>
      <c r="E4008" s="130" t="s">
        <v>6069</v>
      </c>
    </row>
    <row r="4009" spans="1:5">
      <c r="A4009" s="127" t="s">
        <v>7457</v>
      </c>
      <c r="B4009" s="127">
        <v>54000</v>
      </c>
      <c r="C4009" s="127">
        <f t="shared" si="187"/>
        <v>1534000</v>
      </c>
      <c r="D4009" s="129">
        <f t="shared" si="188"/>
        <v>56700</v>
      </c>
      <c r="E4009" s="130" t="s">
        <v>6069</v>
      </c>
    </row>
    <row r="4010" spans="1:5">
      <c r="A4010" s="127" t="s">
        <v>7458</v>
      </c>
      <c r="B4010" s="127">
        <v>55000</v>
      </c>
      <c r="C4010" s="127">
        <f t="shared" si="187"/>
        <v>1562000</v>
      </c>
      <c r="D4010" s="129">
        <f t="shared" si="188"/>
        <v>57750</v>
      </c>
      <c r="E4010" s="130" t="s">
        <v>6069</v>
      </c>
    </row>
    <row r="4011" spans="1:5">
      <c r="A4011" s="127" t="s">
        <v>7459</v>
      </c>
      <c r="B4011" s="127">
        <v>56000</v>
      </c>
      <c r="C4011" s="127">
        <f t="shared" si="187"/>
        <v>1590000</v>
      </c>
      <c r="D4011" s="129">
        <f t="shared" si="188"/>
        <v>58800</v>
      </c>
      <c r="E4011" s="130" t="s">
        <v>6069</v>
      </c>
    </row>
    <row r="4012" spans="1:5">
      <c r="A4012" s="127" t="s">
        <v>7460</v>
      </c>
      <c r="B4012" s="127">
        <v>57000</v>
      </c>
      <c r="C4012" s="127">
        <f t="shared" si="187"/>
        <v>1618000</v>
      </c>
      <c r="D4012" s="129">
        <f t="shared" si="188"/>
        <v>59850</v>
      </c>
      <c r="E4012" s="130" t="s">
        <v>6069</v>
      </c>
    </row>
    <row r="4013" spans="1:5">
      <c r="A4013" s="127" t="s">
        <v>7461</v>
      </c>
      <c r="B4013" s="127">
        <v>58000</v>
      </c>
      <c r="C4013" s="127">
        <f t="shared" si="187"/>
        <v>1646000</v>
      </c>
      <c r="D4013" s="129">
        <f t="shared" si="188"/>
        <v>60900</v>
      </c>
      <c r="E4013" s="130" t="s">
        <v>6069</v>
      </c>
    </row>
    <row r="4014" spans="1:5">
      <c r="A4014" s="127" t="s">
        <v>7462</v>
      </c>
      <c r="B4014" s="127">
        <v>59000</v>
      </c>
      <c r="C4014" s="127">
        <f t="shared" si="187"/>
        <v>1674000</v>
      </c>
      <c r="D4014" s="129">
        <f t="shared" si="188"/>
        <v>61950</v>
      </c>
      <c r="E4014" s="130" t="s">
        <v>6069</v>
      </c>
    </row>
    <row r="4015" spans="1:5">
      <c r="A4015" s="127" t="s">
        <v>7463</v>
      </c>
      <c r="B4015" s="127">
        <v>60000</v>
      </c>
      <c r="C4015" s="127">
        <f t="shared" si="187"/>
        <v>1702000</v>
      </c>
      <c r="D4015" s="129">
        <f t="shared" si="188"/>
        <v>63000</v>
      </c>
      <c r="E4015" s="130" t="s">
        <v>6069</v>
      </c>
    </row>
    <row r="4016" spans="1:5">
      <c r="A4016" s="127" t="s">
        <v>7464</v>
      </c>
      <c r="B4016" s="127">
        <v>61000</v>
      </c>
      <c r="C4016" s="127">
        <f t="shared" si="187"/>
        <v>1730000</v>
      </c>
      <c r="D4016" s="129">
        <f t="shared" si="188"/>
        <v>64050</v>
      </c>
      <c r="E4016" s="130" t="s">
        <v>6069</v>
      </c>
    </row>
    <row r="4017" spans="1:5">
      <c r="A4017" s="127" t="s">
        <v>7465</v>
      </c>
      <c r="B4017" s="127">
        <v>62000</v>
      </c>
      <c r="C4017" s="127">
        <f t="shared" si="187"/>
        <v>1758000</v>
      </c>
      <c r="D4017" s="129">
        <f t="shared" si="188"/>
        <v>65100</v>
      </c>
      <c r="E4017" s="130" t="s">
        <v>6069</v>
      </c>
    </row>
    <row r="4018" spans="1:5">
      <c r="A4018" s="127" t="s">
        <v>7466</v>
      </c>
      <c r="B4018" s="127">
        <v>63000</v>
      </c>
      <c r="C4018" s="127">
        <f t="shared" si="187"/>
        <v>1786000</v>
      </c>
      <c r="D4018" s="129">
        <f t="shared" si="188"/>
        <v>66150</v>
      </c>
      <c r="E4018" s="130" t="s">
        <v>6069</v>
      </c>
    </row>
    <row r="4019" spans="1:5">
      <c r="A4019" s="127" t="s">
        <v>7467</v>
      </c>
      <c r="B4019" s="127">
        <v>64000</v>
      </c>
      <c r="C4019" s="127">
        <f t="shared" si="187"/>
        <v>1814000</v>
      </c>
      <c r="D4019" s="129">
        <f t="shared" si="188"/>
        <v>67200</v>
      </c>
      <c r="E4019" s="130" t="s">
        <v>6069</v>
      </c>
    </row>
    <row r="4020" spans="1:5">
      <c r="A4020" s="127" t="s">
        <v>7468</v>
      </c>
      <c r="B4020" s="127">
        <v>65000</v>
      </c>
      <c r="C4020" s="127">
        <f t="shared" si="187"/>
        <v>1842000</v>
      </c>
      <c r="D4020" s="129">
        <f t="shared" si="188"/>
        <v>68250</v>
      </c>
      <c r="E4020" s="130" t="s">
        <v>6069</v>
      </c>
    </row>
    <row r="4021" spans="1:5">
      <c r="A4021" s="127" t="s">
        <v>7469</v>
      </c>
      <c r="B4021" s="127">
        <v>66000</v>
      </c>
      <c r="C4021" s="127">
        <f t="shared" si="187"/>
        <v>1870000</v>
      </c>
      <c r="D4021" s="129">
        <f t="shared" si="188"/>
        <v>69300</v>
      </c>
      <c r="E4021" s="130" t="s">
        <v>6069</v>
      </c>
    </row>
    <row r="4022" spans="1:5">
      <c r="A4022" s="127" t="s">
        <v>7470</v>
      </c>
      <c r="B4022" s="127">
        <v>67000</v>
      </c>
      <c r="C4022" s="127">
        <f t="shared" ref="C4022:C4055" si="189">C4021+28000</f>
        <v>1898000</v>
      </c>
      <c r="D4022" s="129">
        <f t="shared" ref="D4022:D4057" si="190">SUM($G$2)*(B4022*0.001)</f>
        <v>70350</v>
      </c>
      <c r="E4022" s="130" t="s">
        <v>6069</v>
      </c>
    </row>
    <row r="4023" spans="1:5">
      <c r="A4023" s="127" t="s">
        <v>7471</v>
      </c>
      <c r="B4023" s="127">
        <v>68000</v>
      </c>
      <c r="C4023" s="127">
        <f t="shared" si="189"/>
        <v>1926000</v>
      </c>
      <c r="D4023" s="129">
        <f t="shared" si="190"/>
        <v>71400</v>
      </c>
      <c r="E4023" s="130" t="s">
        <v>6069</v>
      </c>
    </row>
    <row r="4024" spans="1:5">
      <c r="A4024" s="127" t="s">
        <v>7472</v>
      </c>
      <c r="B4024" s="127">
        <v>69000</v>
      </c>
      <c r="C4024" s="127">
        <f t="shared" si="189"/>
        <v>1954000</v>
      </c>
      <c r="D4024" s="129">
        <f t="shared" si="190"/>
        <v>72450</v>
      </c>
      <c r="E4024" s="130" t="s">
        <v>6069</v>
      </c>
    </row>
    <row r="4025" spans="1:5">
      <c r="A4025" s="127" t="s">
        <v>7473</v>
      </c>
      <c r="B4025" s="127">
        <v>70000</v>
      </c>
      <c r="C4025" s="127">
        <f t="shared" si="189"/>
        <v>1982000</v>
      </c>
      <c r="D4025" s="129">
        <f t="shared" si="190"/>
        <v>73500</v>
      </c>
      <c r="E4025" s="130" t="s">
        <v>6069</v>
      </c>
    </row>
    <row r="4026" spans="1:5">
      <c r="A4026" s="127" t="s">
        <v>7474</v>
      </c>
      <c r="B4026" s="127">
        <v>71000</v>
      </c>
      <c r="C4026" s="127">
        <f t="shared" si="189"/>
        <v>2010000</v>
      </c>
      <c r="D4026" s="129">
        <f t="shared" si="190"/>
        <v>74550</v>
      </c>
      <c r="E4026" s="130" t="s">
        <v>6069</v>
      </c>
    </row>
    <row r="4027" spans="1:5">
      <c r="A4027" s="127" t="s">
        <v>7475</v>
      </c>
      <c r="B4027" s="127">
        <v>72000</v>
      </c>
      <c r="C4027" s="127">
        <f t="shared" si="189"/>
        <v>2038000</v>
      </c>
      <c r="D4027" s="129">
        <f t="shared" si="190"/>
        <v>75600</v>
      </c>
      <c r="E4027" s="130" t="s">
        <v>6069</v>
      </c>
    </row>
    <row r="4028" spans="1:5">
      <c r="A4028" s="127" t="s">
        <v>7476</v>
      </c>
      <c r="B4028" s="127">
        <v>73000</v>
      </c>
      <c r="C4028" s="127">
        <f t="shared" si="189"/>
        <v>2066000</v>
      </c>
      <c r="D4028" s="129">
        <f t="shared" si="190"/>
        <v>76650</v>
      </c>
      <c r="E4028" s="130" t="s">
        <v>6069</v>
      </c>
    </row>
    <row r="4029" spans="1:5">
      <c r="A4029" s="127" t="s">
        <v>7477</v>
      </c>
      <c r="B4029" s="127">
        <v>74000</v>
      </c>
      <c r="C4029" s="127">
        <f t="shared" si="189"/>
        <v>2094000</v>
      </c>
      <c r="D4029" s="129">
        <f t="shared" si="190"/>
        <v>77700</v>
      </c>
      <c r="E4029" s="130" t="s">
        <v>6069</v>
      </c>
    </row>
    <row r="4030" spans="1:5">
      <c r="A4030" s="127" t="s">
        <v>7478</v>
      </c>
      <c r="B4030" s="127">
        <v>75000</v>
      </c>
      <c r="C4030" s="127">
        <f t="shared" si="189"/>
        <v>2122000</v>
      </c>
      <c r="D4030" s="129">
        <f t="shared" si="190"/>
        <v>78750</v>
      </c>
      <c r="E4030" s="130" t="s">
        <v>6069</v>
      </c>
    </row>
    <row r="4031" spans="1:5">
      <c r="A4031" s="127" t="s">
        <v>7479</v>
      </c>
      <c r="B4031" s="127">
        <v>76000</v>
      </c>
      <c r="C4031" s="127">
        <f t="shared" si="189"/>
        <v>2150000</v>
      </c>
      <c r="D4031" s="129">
        <f t="shared" si="190"/>
        <v>79800</v>
      </c>
      <c r="E4031" s="130" t="s">
        <v>6069</v>
      </c>
    </row>
    <row r="4032" spans="1:5">
      <c r="A4032" s="127" t="s">
        <v>7480</v>
      </c>
      <c r="B4032" s="127">
        <v>77000</v>
      </c>
      <c r="C4032" s="127">
        <f t="shared" si="189"/>
        <v>2178000</v>
      </c>
      <c r="D4032" s="129">
        <f t="shared" si="190"/>
        <v>80850</v>
      </c>
      <c r="E4032" s="130" t="s">
        <v>6069</v>
      </c>
    </row>
    <row r="4033" spans="1:5">
      <c r="A4033" s="127" t="s">
        <v>7481</v>
      </c>
      <c r="B4033" s="127">
        <v>78000</v>
      </c>
      <c r="C4033" s="127">
        <f t="shared" si="189"/>
        <v>2206000</v>
      </c>
      <c r="D4033" s="129">
        <f t="shared" si="190"/>
        <v>81900</v>
      </c>
      <c r="E4033" s="130" t="s">
        <v>6069</v>
      </c>
    </row>
    <row r="4034" spans="1:5">
      <c r="A4034" s="127" t="s">
        <v>7482</v>
      </c>
      <c r="B4034" s="127">
        <v>79000</v>
      </c>
      <c r="C4034" s="127">
        <f t="shared" si="189"/>
        <v>2234000</v>
      </c>
      <c r="D4034" s="129">
        <f t="shared" si="190"/>
        <v>82950</v>
      </c>
      <c r="E4034" s="130" t="s">
        <v>6069</v>
      </c>
    </row>
    <row r="4035" spans="1:5">
      <c r="A4035" s="127" t="s">
        <v>7483</v>
      </c>
      <c r="B4035" s="127">
        <v>80000</v>
      </c>
      <c r="C4035" s="127">
        <f t="shared" si="189"/>
        <v>2262000</v>
      </c>
      <c r="D4035" s="129">
        <f t="shared" si="190"/>
        <v>84000</v>
      </c>
      <c r="E4035" s="130" t="s">
        <v>6069</v>
      </c>
    </row>
    <row r="4036" spans="1:5">
      <c r="A4036" s="127" t="s">
        <v>7484</v>
      </c>
      <c r="B4036" s="127">
        <v>81000</v>
      </c>
      <c r="C4036" s="127">
        <f t="shared" si="189"/>
        <v>2290000</v>
      </c>
      <c r="D4036" s="129">
        <f t="shared" si="190"/>
        <v>85050</v>
      </c>
      <c r="E4036" s="130" t="s">
        <v>6069</v>
      </c>
    </row>
    <row r="4037" spans="1:5">
      <c r="A4037" s="127" t="s">
        <v>7485</v>
      </c>
      <c r="B4037" s="127">
        <v>82000</v>
      </c>
      <c r="C4037" s="127">
        <f t="shared" si="189"/>
        <v>2318000</v>
      </c>
      <c r="D4037" s="129">
        <f t="shared" si="190"/>
        <v>86100</v>
      </c>
      <c r="E4037" s="130" t="s">
        <v>6069</v>
      </c>
    </row>
    <row r="4038" spans="1:5">
      <c r="A4038" s="127" t="s">
        <v>7486</v>
      </c>
      <c r="B4038" s="127">
        <v>83000</v>
      </c>
      <c r="C4038" s="127">
        <f t="shared" si="189"/>
        <v>2346000</v>
      </c>
      <c r="D4038" s="129">
        <f t="shared" si="190"/>
        <v>87150</v>
      </c>
      <c r="E4038" s="130" t="s">
        <v>6069</v>
      </c>
    </row>
    <row r="4039" spans="1:5">
      <c r="A4039" s="127" t="s">
        <v>7487</v>
      </c>
      <c r="B4039" s="127">
        <v>84000</v>
      </c>
      <c r="C4039" s="127">
        <f t="shared" si="189"/>
        <v>2374000</v>
      </c>
      <c r="D4039" s="129">
        <f t="shared" si="190"/>
        <v>88200</v>
      </c>
      <c r="E4039" s="130" t="s">
        <v>6069</v>
      </c>
    </row>
    <row r="4040" spans="1:5">
      <c r="A4040" s="127" t="s">
        <v>7488</v>
      </c>
      <c r="B4040" s="127">
        <v>85000</v>
      </c>
      <c r="C4040" s="127">
        <f t="shared" si="189"/>
        <v>2402000</v>
      </c>
      <c r="D4040" s="129">
        <f t="shared" si="190"/>
        <v>89250</v>
      </c>
      <c r="E4040" s="130" t="s">
        <v>6069</v>
      </c>
    </row>
    <row r="4041" spans="1:5">
      <c r="A4041" s="127" t="s">
        <v>7489</v>
      </c>
      <c r="B4041" s="127">
        <v>86000</v>
      </c>
      <c r="C4041" s="127">
        <f t="shared" si="189"/>
        <v>2430000</v>
      </c>
      <c r="D4041" s="129">
        <f t="shared" si="190"/>
        <v>90300</v>
      </c>
      <c r="E4041" s="130" t="s">
        <v>6069</v>
      </c>
    </row>
    <row r="4042" spans="1:5">
      <c r="A4042" s="127" t="s">
        <v>7490</v>
      </c>
      <c r="B4042" s="127">
        <v>87000</v>
      </c>
      <c r="C4042" s="127">
        <f t="shared" si="189"/>
        <v>2458000</v>
      </c>
      <c r="D4042" s="129">
        <f t="shared" si="190"/>
        <v>91350</v>
      </c>
      <c r="E4042" s="130" t="s">
        <v>6069</v>
      </c>
    </row>
    <row r="4043" spans="1:5">
      <c r="A4043" s="127" t="s">
        <v>7491</v>
      </c>
      <c r="B4043" s="127">
        <v>88000</v>
      </c>
      <c r="C4043" s="127">
        <f t="shared" si="189"/>
        <v>2486000</v>
      </c>
      <c r="D4043" s="129">
        <f t="shared" si="190"/>
        <v>92400</v>
      </c>
      <c r="E4043" s="130" t="s">
        <v>6069</v>
      </c>
    </row>
    <row r="4044" spans="1:5">
      <c r="A4044" s="127" t="s">
        <v>7492</v>
      </c>
      <c r="B4044" s="127">
        <v>89000</v>
      </c>
      <c r="C4044" s="127">
        <f t="shared" si="189"/>
        <v>2514000</v>
      </c>
      <c r="D4044" s="129">
        <f t="shared" si="190"/>
        <v>93450</v>
      </c>
      <c r="E4044" s="130" t="s">
        <v>6069</v>
      </c>
    </row>
    <row r="4045" spans="1:5">
      <c r="A4045" s="127" t="s">
        <v>7493</v>
      </c>
      <c r="B4045" s="127">
        <v>90000</v>
      </c>
      <c r="C4045" s="127">
        <f t="shared" si="189"/>
        <v>2542000</v>
      </c>
      <c r="D4045" s="129">
        <f t="shared" si="190"/>
        <v>94500</v>
      </c>
      <c r="E4045" s="130" t="s">
        <v>6069</v>
      </c>
    </row>
    <row r="4046" spans="1:5">
      <c r="A4046" s="127" t="s">
        <v>7494</v>
      </c>
      <c r="B4046" s="127">
        <v>91000</v>
      </c>
      <c r="C4046" s="127">
        <f t="shared" si="189"/>
        <v>2570000</v>
      </c>
      <c r="D4046" s="129">
        <f t="shared" si="190"/>
        <v>95550</v>
      </c>
      <c r="E4046" s="130" t="s">
        <v>6069</v>
      </c>
    </row>
    <row r="4047" spans="1:5">
      <c r="A4047" s="127" t="s">
        <v>7495</v>
      </c>
      <c r="B4047" s="127">
        <v>92000</v>
      </c>
      <c r="C4047" s="127">
        <f t="shared" si="189"/>
        <v>2598000</v>
      </c>
      <c r="D4047" s="129">
        <f t="shared" si="190"/>
        <v>96600</v>
      </c>
      <c r="E4047" s="130" t="s">
        <v>6069</v>
      </c>
    </row>
    <row r="4048" spans="1:5">
      <c r="A4048" s="127" t="s">
        <v>7496</v>
      </c>
      <c r="B4048" s="127">
        <v>93000</v>
      </c>
      <c r="C4048" s="127">
        <f t="shared" si="189"/>
        <v>2626000</v>
      </c>
      <c r="D4048" s="129">
        <f t="shared" si="190"/>
        <v>97650</v>
      </c>
      <c r="E4048" s="130" t="s">
        <v>6069</v>
      </c>
    </row>
    <row r="4049" spans="1:5">
      <c r="A4049" s="127" t="s">
        <v>7497</v>
      </c>
      <c r="B4049" s="127">
        <v>94000</v>
      </c>
      <c r="C4049" s="127">
        <f t="shared" si="189"/>
        <v>2654000</v>
      </c>
      <c r="D4049" s="129">
        <f t="shared" si="190"/>
        <v>98700</v>
      </c>
      <c r="E4049" s="130" t="s">
        <v>6069</v>
      </c>
    </row>
    <row r="4050" spans="1:5">
      <c r="A4050" s="127" t="s">
        <v>7498</v>
      </c>
      <c r="B4050" s="127">
        <v>95000</v>
      </c>
      <c r="C4050" s="127">
        <f t="shared" si="189"/>
        <v>2682000</v>
      </c>
      <c r="D4050" s="129">
        <f t="shared" si="190"/>
        <v>99750</v>
      </c>
      <c r="E4050" s="130" t="s">
        <v>6069</v>
      </c>
    </row>
    <row r="4051" spans="1:5">
      <c r="A4051" s="127" t="s">
        <v>7499</v>
      </c>
      <c r="B4051" s="127">
        <v>96000</v>
      </c>
      <c r="C4051" s="127">
        <f t="shared" si="189"/>
        <v>2710000</v>
      </c>
      <c r="D4051" s="129">
        <f t="shared" si="190"/>
        <v>100800</v>
      </c>
      <c r="E4051" s="130" t="s">
        <v>6069</v>
      </c>
    </row>
    <row r="4052" spans="1:5">
      <c r="A4052" s="127" t="s">
        <v>7500</v>
      </c>
      <c r="B4052" s="127">
        <v>97000</v>
      </c>
      <c r="C4052" s="127">
        <f t="shared" si="189"/>
        <v>2738000</v>
      </c>
      <c r="D4052" s="129">
        <f t="shared" si="190"/>
        <v>101850</v>
      </c>
      <c r="E4052" s="130" t="s">
        <v>6069</v>
      </c>
    </row>
    <row r="4053" spans="1:5">
      <c r="A4053" s="127" t="s">
        <v>7501</v>
      </c>
      <c r="B4053" s="127">
        <v>98000</v>
      </c>
      <c r="C4053" s="127">
        <f t="shared" si="189"/>
        <v>2766000</v>
      </c>
      <c r="D4053" s="129">
        <f t="shared" si="190"/>
        <v>102900</v>
      </c>
      <c r="E4053" s="130" t="s">
        <v>6069</v>
      </c>
    </row>
    <row r="4054" spans="1:5">
      <c r="A4054" s="127" t="s">
        <v>7502</v>
      </c>
      <c r="B4054" s="127">
        <v>99000</v>
      </c>
      <c r="C4054" s="127">
        <f t="shared" si="189"/>
        <v>2794000</v>
      </c>
      <c r="D4054" s="129">
        <f t="shared" si="190"/>
        <v>103950</v>
      </c>
      <c r="E4054" s="130" t="s">
        <v>6069</v>
      </c>
    </row>
    <row r="4055" spans="1:5">
      <c r="A4055" s="127" t="s">
        <v>7503</v>
      </c>
      <c r="B4055" s="127">
        <v>100000</v>
      </c>
      <c r="C4055" s="127">
        <f t="shared" si="189"/>
        <v>2822000</v>
      </c>
      <c r="D4055" s="129">
        <f t="shared" si="190"/>
        <v>105000</v>
      </c>
      <c r="E4055" s="130" t="s">
        <v>6069</v>
      </c>
    </row>
    <row r="4056" spans="1:5">
      <c r="A4056" s="127" t="s">
        <v>7504</v>
      </c>
      <c r="B4056" s="127">
        <v>1000</v>
      </c>
      <c r="C4056" s="127">
        <v>50000</v>
      </c>
      <c r="D4056" s="129">
        <f t="shared" si="190"/>
        <v>1050</v>
      </c>
      <c r="E4056" s="130" t="s">
        <v>6069</v>
      </c>
    </row>
    <row r="4057" spans="1:5">
      <c r="A4057" s="127" t="s">
        <v>7505</v>
      </c>
      <c r="B4057" s="127">
        <v>2000</v>
      </c>
      <c r="C4057" s="127">
        <f>C4056+28000</f>
        <v>78000</v>
      </c>
      <c r="D4057" s="129">
        <f t="shared" si="190"/>
        <v>2100</v>
      </c>
      <c r="E4057" s="130" t="s">
        <v>6069</v>
      </c>
    </row>
    <row r="4058" spans="1:5">
      <c r="A4058" s="127" t="s">
        <v>7506</v>
      </c>
      <c r="B4058" s="127">
        <v>3000</v>
      </c>
      <c r="C4058" s="127">
        <f t="shared" ref="C4058:C4121" si="191">C4057+28000</f>
        <v>106000</v>
      </c>
      <c r="D4058" s="129">
        <f t="shared" ref="D4058:D4121" si="192">SUM($G$2)*(B4058*0.001)</f>
        <v>3150</v>
      </c>
      <c r="E4058" s="130" t="s">
        <v>6069</v>
      </c>
    </row>
    <row r="4059" spans="1:5">
      <c r="A4059" s="127" t="s">
        <v>7507</v>
      </c>
      <c r="B4059" s="127">
        <v>4000</v>
      </c>
      <c r="C4059" s="127">
        <f t="shared" si="191"/>
        <v>134000</v>
      </c>
      <c r="D4059" s="129">
        <f t="shared" si="192"/>
        <v>4200</v>
      </c>
      <c r="E4059" s="130" t="s">
        <v>6069</v>
      </c>
    </row>
    <row r="4060" spans="1:5">
      <c r="A4060" s="127" t="s">
        <v>7508</v>
      </c>
      <c r="B4060" s="127">
        <v>5000</v>
      </c>
      <c r="C4060" s="127">
        <f t="shared" si="191"/>
        <v>162000</v>
      </c>
      <c r="D4060" s="129">
        <f t="shared" si="192"/>
        <v>5250</v>
      </c>
      <c r="E4060" s="130" t="s">
        <v>6069</v>
      </c>
    </row>
    <row r="4061" spans="1:5">
      <c r="A4061" s="127" t="s">
        <v>7509</v>
      </c>
      <c r="B4061" s="127">
        <v>6000</v>
      </c>
      <c r="C4061" s="127">
        <f t="shared" si="191"/>
        <v>190000</v>
      </c>
      <c r="D4061" s="129">
        <f t="shared" si="192"/>
        <v>6300</v>
      </c>
      <c r="E4061" s="130" t="s">
        <v>6069</v>
      </c>
    </row>
    <row r="4062" spans="1:5">
      <c r="A4062" s="127" t="s">
        <v>7510</v>
      </c>
      <c r="B4062" s="127">
        <v>7000</v>
      </c>
      <c r="C4062" s="127">
        <f t="shared" si="191"/>
        <v>218000</v>
      </c>
      <c r="D4062" s="129">
        <f t="shared" si="192"/>
        <v>7350</v>
      </c>
      <c r="E4062" s="130" t="s">
        <v>6069</v>
      </c>
    </row>
    <row r="4063" spans="1:5">
      <c r="A4063" s="127" t="s">
        <v>7511</v>
      </c>
      <c r="B4063" s="127">
        <v>8000</v>
      </c>
      <c r="C4063" s="127">
        <f t="shared" si="191"/>
        <v>246000</v>
      </c>
      <c r="D4063" s="129">
        <f t="shared" si="192"/>
        <v>8400</v>
      </c>
      <c r="E4063" s="130" t="s">
        <v>6069</v>
      </c>
    </row>
    <row r="4064" spans="1:5">
      <c r="A4064" s="127" t="s">
        <v>7512</v>
      </c>
      <c r="B4064" s="127">
        <v>9000</v>
      </c>
      <c r="C4064" s="127">
        <f t="shared" si="191"/>
        <v>274000</v>
      </c>
      <c r="D4064" s="129">
        <f t="shared" si="192"/>
        <v>9450</v>
      </c>
      <c r="E4064" s="130" t="s">
        <v>6069</v>
      </c>
    </row>
    <row r="4065" spans="1:5">
      <c r="A4065" s="127" t="s">
        <v>7513</v>
      </c>
      <c r="B4065" s="127">
        <v>10000</v>
      </c>
      <c r="C4065" s="127">
        <f t="shared" si="191"/>
        <v>302000</v>
      </c>
      <c r="D4065" s="129">
        <f t="shared" si="192"/>
        <v>10500</v>
      </c>
      <c r="E4065" s="130" t="s">
        <v>6069</v>
      </c>
    </row>
    <row r="4066" spans="1:5">
      <c r="A4066" s="127" t="s">
        <v>7514</v>
      </c>
      <c r="B4066" s="127">
        <v>11000</v>
      </c>
      <c r="C4066" s="127">
        <f t="shared" si="191"/>
        <v>330000</v>
      </c>
      <c r="D4066" s="129">
        <f t="shared" si="192"/>
        <v>11550</v>
      </c>
      <c r="E4066" s="130" t="s">
        <v>6069</v>
      </c>
    </row>
    <row r="4067" spans="1:5">
      <c r="A4067" s="127" t="s">
        <v>7515</v>
      </c>
      <c r="B4067" s="127">
        <v>12000</v>
      </c>
      <c r="C4067" s="127">
        <f t="shared" si="191"/>
        <v>358000</v>
      </c>
      <c r="D4067" s="129">
        <f t="shared" si="192"/>
        <v>12600</v>
      </c>
      <c r="E4067" s="130" t="s">
        <v>6069</v>
      </c>
    </row>
    <row r="4068" spans="1:5">
      <c r="A4068" s="127" t="s">
        <v>7516</v>
      </c>
      <c r="B4068" s="127">
        <v>13000</v>
      </c>
      <c r="C4068" s="127">
        <f t="shared" si="191"/>
        <v>386000</v>
      </c>
      <c r="D4068" s="129">
        <f t="shared" si="192"/>
        <v>13650</v>
      </c>
      <c r="E4068" s="130" t="s">
        <v>6069</v>
      </c>
    </row>
    <row r="4069" spans="1:5">
      <c r="A4069" s="127" t="s">
        <v>7517</v>
      </c>
      <c r="B4069" s="127">
        <v>14000</v>
      </c>
      <c r="C4069" s="127">
        <f t="shared" si="191"/>
        <v>414000</v>
      </c>
      <c r="D4069" s="129">
        <f t="shared" si="192"/>
        <v>14700</v>
      </c>
      <c r="E4069" s="130" t="s">
        <v>6069</v>
      </c>
    </row>
    <row r="4070" spans="1:5">
      <c r="A4070" s="127" t="s">
        <v>7518</v>
      </c>
      <c r="B4070" s="127">
        <v>15000</v>
      </c>
      <c r="C4070" s="127">
        <f t="shared" si="191"/>
        <v>442000</v>
      </c>
      <c r="D4070" s="129">
        <f t="shared" si="192"/>
        <v>15750</v>
      </c>
      <c r="E4070" s="130" t="s">
        <v>6069</v>
      </c>
    </row>
    <row r="4071" spans="1:5">
      <c r="A4071" s="127" t="s">
        <v>7519</v>
      </c>
      <c r="B4071" s="127">
        <v>16000</v>
      </c>
      <c r="C4071" s="127">
        <f t="shared" si="191"/>
        <v>470000</v>
      </c>
      <c r="D4071" s="129">
        <f t="shared" si="192"/>
        <v>16800</v>
      </c>
      <c r="E4071" s="130" t="s">
        <v>6069</v>
      </c>
    </row>
    <row r="4072" spans="1:5">
      <c r="A4072" s="127" t="s">
        <v>7520</v>
      </c>
      <c r="B4072" s="127">
        <v>17000</v>
      </c>
      <c r="C4072" s="127">
        <f t="shared" si="191"/>
        <v>498000</v>
      </c>
      <c r="D4072" s="129">
        <f t="shared" si="192"/>
        <v>17850</v>
      </c>
      <c r="E4072" s="130" t="s">
        <v>6069</v>
      </c>
    </row>
    <row r="4073" spans="1:5">
      <c r="A4073" s="127" t="s">
        <v>7521</v>
      </c>
      <c r="B4073" s="127">
        <v>18000</v>
      </c>
      <c r="C4073" s="127">
        <f t="shared" si="191"/>
        <v>526000</v>
      </c>
      <c r="D4073" s="129">
        <f t="shared" si="192"/>
        <v>18900</v>
      </c>
      <c r="E4073" s="130" t="s">
        <v>6069</v>
      </c>
    </row>
    <row r="4074" spans="1:5">
      <c r="A4074" s="127" t="s">
        <v>7522</v>
      </c>
      <c r="B4074" s="127">
        <v>19000</v>
      </c>
      <c r="C4074" s="127">
        <f t="shared" si="191"/>
        <v>554000</v>
      </c>
      <c r="D4074" s="129">
        <f t="shared" si="192"/>
        <v>19950</v>
      </c>
      <c r="E4074" s="130" t="s">
        <v>6069</v>
      </c>
    </row>
    <row r="4075" spans="1:5">
      <c r="A4075" s="127" t="s">
        <v>7523</v>
      </c>
      <c r="B4075" s="127">
        <v>20000</v>
      </c>
      <c r="C4075" s="127">
        <f t="shared" si="191"/>
        <v>582000</v>
      </c>
      <c r="D4075" s="129">
        <f t="shared" si="192"/>
        <v>21000</v>
      </c>
      <c r="E4075" s="130" t="s">
        <v>6069</v>
      </c>
    </row>
    <row r="4076" spans="1:5">
      <c r="A4076" s="127" t="s">
        <v>7524</v>
      </c>
      <c r="B4076" s="127">
        <v>21000</v>
      </c>
      <c r="C4076" s="127">
        <f t="shared" si="191"/>
        <v>610000</v>
      </c>
      <c r="D4076" s="129">
        <f t="shared" si="192"/>
        <v>22050</v>
      </c>
      <c r="E4076" s="130" t="s">
        <v>6069</v>
      </c>
    </row>
    <row r="4077" spans="1:5">
      <c r="A4077" s="127" t="s">
        <v>7525</v>
      </c>
      <c r="B4077" s="127">
        <v>22000</v>
      </c>
      <c r="C4077" s="127">
        <f t="shared" si="191"/>
        <v>638000</v>
      </c>
      <c r="D4077" s="129">
        <f t="shared" si="192"/>
        <v>23100</v>
      </c>
      <c r="E4077" s="130" t="s">
        <v>6069</v>
      </c>
    </row>
    <row r="4078" spans="1:5">
      <c r="A4078" s="127" t="s">
        <v>7526</v>
      </c>
      <c r="B4078" s="127">
        <v>23000</v>
      </c>
      <c r="C4078" s="127">
        <f t="shared" si="191"/>
        <v>666000</v>
      </c>
      <c r="D4078" s="129">
        <f t="shared" si="192"/>
        <v>24150</v>
      </c>
      <c r="E4078" s="130" t="s">
        <v>6069</v>
      </c>
    </row>
    <row r="4079" spans="1:5">
      <c r="A4079" s="127" t="s">
        <v>7527</v>
      </c>
      <c r="B4079" s="127">
        <v>24000</v>
      </c>
      <c r="C4079" s="127">
        <f t="shared" si="191"/>
        <v>694000</v>
      </c>
      <c r="D4079" s="129">
        <f t="shared" si="192"/>
        <v>25200</v>
      </c>
      <c r="E4079" s="130" t="s">
        <v>6069</v>
      </c>
    </row>
    <row r="4080" spans="1:5">
      <c r="A4080" s="127" t="s">
        <v>7528</v>
      </c>
      <c r="B4080" s="127">
        <v>25000</v>
      </c>
      <c r="C4080" s="127">
        <f t="shared" si="191"/>
        <v>722000</v>
      </c>
      <c r="D4080" s="129">
        <f t="shared" si="192"/>
        <v>26250</v>
      </c>
      <c r="E4080" s="130" t="s">
        <v>6069</v>
      </c>
    </row>
    <row r="4081" spans="1:5">
      <c r="A4081" s="127" t="s">
        <v>7529</v>
      </c>
      <c r="B4081" s="127">
        <v>26000</v>
      </c>
      <c r="C4081" s="127">
        <f t="shared" si="191"/>
        <v>750000</v>
      </c>
      <c r="D4081" s="129">
        <f t="shared" si="192"/>
        <v>27300</v>
      </c>
      <c r="E4081" s="130" t="s">
        <v>6069</v>
      </c>
    </row>
    <row r="4082" spans="1:5">
      <c r="A4082" s="127" t="s">
        <v>7530</v>
      </c>
      <c r="B4082" s="127">
        <v>27000</v>
      </c>
      <c r="C4082" s="127">
        <f t="shared" si="191"/>
        <v>778000</v>
      </c>
      <c r="D4082" s="129">
        <f t="shared" si="192"/>
        <v>28350</v>
      </c>
      <c r="E4082" s="130" t="s">
        <v>6069</v>
      </c>
    </row>
    <row r="4083" spans="1:5">
      <c r="A4083" s="127" t="s">
        <v>7531</v>
      </c>
      <c r="B4083" s="127">
        <v>28000</v>
      </c>
      <c r="C4083" s="127">
        <f t="shared" si="191"/>
        <v>806000</v>
      </c>
      <c r="D4083" s="129">
        <f t="shared" si="192"/>
        <v>29400</v>
      </c>
      <c r="E4083" s="130" t="s">
        <v>6069</v>
      </c>
    </row>
    <row r="4084" spans="1:5">
      <c r="A4084" s="127" t="s">
        <v>7532</v>
      </c>
      <c r="B4084" s="127">
        <v>29000</v>
      </c>
      <c r="C4084" s="127">
        <f t="shared" si="191"/>
        <v>834000</v>
      </c>
      <c r="D4084" s="129">
        <f t="shared" si="192"/>
        <v>30450</v>
      </c>
      <c r="E4084" s="130" t="s">
        <v>6069</v>
      </c>
    </row>
    <row r="4085" spans="1:5">
      <c r="A4085" s="127" t="s">
        <v>7533</v>
      </c>
      <c r="B4085" s="127">
        <v>30000</v>
      </c>
      <c r="C4085" s="127">
        <f t="shared" si="191"/>
        <v>862000</v>
      </c>
      <c r="D4085" s="129">
        <f t="shared" si="192"/>
        <v>31500</v>
      </c>
      <c r="E4085" s="130" t="s">
        <v>6069</v>
      </c>
    </row>
    <row r="4086" spans="1:5">
      <c r="A4086" s="127" t="s">
        <v>7534</v>
      </c>
      <c r="B4086" s="127">
        <v>31000</v>
      </c>
      <c r="C4086" s="127">
        <f t="shared" si="191"/>
        <v>890000</v>
      </c>
      <c r="D4086" s="129">
        <f t="shared" si="192"/>
        <v>32550</v>
      </c>
      <c r="E4086" s="130" t="s">
        <v>6069</v>
      </c>
    </row>
    <row r="4087" spans="1:5">
      <c r="A4087" s="127" t="s">
        <v>7535</v>
      </c>
      <c r="B4087" s="127">
        <v>32000</v>
      </c>
      <c r="C4087" s="127">
        <f t="shared" si="191"/>
        <v>918000</v>
      </c>
      <c r="D4087" s="129">
        <f t="shared" si="192"/>
        <v>33600</v>
      </c>
      <c r="E4087" s="130" t="s">
        <v>6069</v>
      </c>
    </row>
    <row r="4088" spans="1:5">
      <c r="A4088" s="127" t="s">
        <v>7536</v>
      </c>
      <c r="B4088" s="127">
        <v>33000</v>
      </c>
      <c r="C4088" s="127">
        <f t="shared" si="191"/>
        <v>946000</v>
      </c>
      <c r="D4088" s="129">
        <f t="shared" si="192"/>
        <v>34650</v>
      </c>
      <c r="E4088" s="130" t="s">
        <v>6069</v>
      </c>
    </row>
    <row r="4089" spans="1:5">
      <c r="A4089" s="127" t="s">
        <v>7537</v>
      </c>
      <c r="B4089" s="127">
        <v>34000</v>
      </c>
      <c r="C4089" s="127">
        <f t="shared" si="191"/>
        <v>974000</v>
      </c>
      <c r="D4089" s="129">
        <f t="shared" si="192"/>
        <v>35700</v>
      </c>
      <c r="E4089" s="130" t="s">
        <v>6069</v>
      </c>
    </row>
    <row r="4090" spans="1:5">
      <c r="A4090" s="127" t="s">
        <v>7538</v>
      </c>
      <c r="B4090" s="127">
        <v>35000</v>
      </c>
      <c r="C4090" s="127">
        <f t="shared" si="191"/>
        <v>1002000</v>
      </c>
      <c r="D4090" s="129">
        <f t="shared" si="192"/>
        <v>36750</v>
      </c>
      <c r="E4090" s="130" t="s">
        <v>6069</v>
      </c>
    </row>
    <row r="4091" spans="1:5">
      <c r="A4091" s="127" t="s">
        <v>7539</v>
      </c>
      <c r="B4091" s="127">
        <v>36000</v>
      </c>
      <c r="C4091" s="127">
        <f t="shared" si="191"/>
        <v>1030000</v>
      </c>
      <c r="D4091" s="129">
        <f t="shared" si="192"/>
        <v>37800</v>
      </c>
      <c r="E4091" s="130" t="s">
        <v>6069</v>
      </c>
    </row>
    <row r="4092" spans="1:5">
      <c r="A4092" s="127" t="s">
        <v>7540</v>
      </c>
      <c r="B4092" s="127">
        <v>37000</v>
      </c>
      <c r="C4092" s="127">
        <f t="shared" si="191"/>
        <v>1058000</v>
      </c>
      <c r="D4092" s="129">
        <f t="shared" si="192"/>
        <v>38850</v>
      </c>
      <c r="E4092" s="130" t="s">
        <v>6069</v>
      </c>
    </row>
    <row r="4093" spans="1:5">
      <c r="A4093" s="127" t="s">
        <v>7541</v>
      </c>
      <c r="B4093" s="127">
        <v>38000</v>
      </c>
      <c r="C4093" s="127">
        <f t="shared" si="191"/>
        <v>1086000</v>
      </c>
      <c r="D4093" s="129">
        <f t="shared" si="192"/>
        <v>39900</v>
      </c>
      <c r="E4093" s="130" t="s">
        <v>6069</v>
      </c>
    </row>
    <row r="4094" spans="1:5">
      <c r="A4094" s="127" t="s">
        <v>7542</v>
      </c>
      <c r="B4094" s="127">
        <v>39000</v>
      </c>
      <c r="C4094" s="127">
        <f t="shared" si="191"/>
        <v>1114000</v>
      </c>
      <c r="D4094" s="129">
        <f t="shared" si="192"/>
        <v>40950</v>
      </c>
      <c r="E4094" s="130" t="s">
        <v>6069</v>
      </c>
    </row>
    <row r="4095" spans="1:5">
      <c r="A4095" s="127" t="s">
        <v>7543</v>
      </c>
      <c r="B4095" s="127">
        <v>40000</v>
      </c>
      <c r="C4095" s="127">
        <f t="shared" si="191"/>
        <v>1142000</v>
      </c>
      <c r="D4095" s="129">
        <f t="shared" si="192"/>
        <v>42000</v>
      </c>
      <c r="E4095" s="130" t="s">
        <v>6069</v>
      </c>
    </row>
    <row r="4096" spans="1:5">
      <c r="A4096" s="127" t="s">
        <v>7544</v>
      </c>
      <c r="B4096" s="127">
        <v>41000</v>
      </c>
      <c r="C4096" s="127">
        <f t="shared" si="191"/>
        <v>1170000</v>
      </c>
      <c r="D4096" s="129">
        <f t="shared" si="192"/>
        <v>43050</v>
      </c>
      <c r="E4096" s="130" t="s">
        <v>6069</v>
      </c>
    </row>
    <row r="4097" spans="1:5">
      <c r="A4097" s="127" t="s">
        <v>7545</v>
      </c>
      <c r="B4097" s="127">
        <v>42000</v>
      </c>
      <c r="C4097" s="127">
        <f t="shared" si="191"/>
        <v>1198000</v>
      </c>
      <c r="D4097" s="129">
        <f t="shared" si="192"/>
        <v>44100</v>
      </c>
      <c r="E4097" s="130" t="s">
        <v>6069</v>
      </c>
    </row>
    <row r="4098" spans="1:5">
      <c r="A4098" s="127" t="s">
        <v>7546</v>
      </c>
      <c r="B4098" s="127">
        <v>43000</v>
      </c>
      <c r="C4098" s="127">
        <f t="shared" si="191"/>
        <v>1226000</v>
      </c>
      <c r="D4098" s="129">
        <f t="shared" si="192"/>
        <v>45150</v>
      </c>
      <c r="E4098" s="130" t="s">
        <v>6069</v>
      </c>
    </row>
    <row r="4099" spans="1:5">
      <c r="A4099" s="127" t="s">
        <v>7547</v>
      </c>
      <c r="B4099" s="127">
        <v>44000</v>
      </c>
      <c r="C4099" s="127">
        <f t="shared" si="191"/>
        <v>1254000</v>
      </c>
      <c r="D4099" s="129">
        <f t="shared" si="192"/>
        <v>46200</v>
      </c>
      <c r="E4099" s="130" t="s">
        <v>6069</v>
      </c>
    </row>
    <row r="4100" spans="1:5">
      <c r="A4100" s="127" t="s">
        <v>7548</v>
      </c>
      <c r="B4100" s="127">
        <v>45000</v>
      </c>
      <c r="C4100" s="127">
        <f t="shared" si="191"/>
        <v>1282000</v>
      </c>
      <c r="D4100" s="129">
        <f t="shared" si="192"/>
        <v>47250</v>
      </c>
      <c r="E4100" s="130" t="s">
        <v>6069</v>
      </c>
    </row>
    <row r="4101" spans="1:5">
      <c r="A4101" s="127" t="s">
        <v>7549</v>
      </c>
      <c r="B4101" s="127">
        <v>46000</v>
      </c>
      <c r="C4101" s="127">
        <f t="shared" si="191"/>
        <v>1310000</v>
      </c>
      <c r="D4101" s="129">
        <f t="shared" si="192"/>
        <v>48300</v>
      </c>
      <c r="E4101" s="130" t="s">
        <v>6069</v>
      </c>
    </row>
    <row r="4102" spans="1:5">
      <c r="A4102" s="127" t="s">
        <v>7550</v>
      </c>
      <c r="B4102" s="127">
        <v>47000</v>
      </c>
      <c r="C4102" s="127">
        <f t="shared" si="191"/>
        <v>1338000</v>
      </c>
      <c r="D4102" s="129">
        <f t="shared" si="192"/>
        <v>49350</v>
      </c>
      <c r="E4102" s="130" t="s">
        <v>6069</v>
      </c>
    </row>
    <row r="4103" spans="1:5">
      <c r="A4103" s="127" t="s">
        <v>7551</v>
      </c>
      <c r="B4103" s="127">
        <v>48000</v>
      </c>
      <c r="C4103" s="127">
        <f t="shared" si="191"/>
        <v>1366000</v>
      </c>
      <c r="D4103" s="129">
        <f t="shared" si="192"/>
        <v>50400</v>
      </c>
      <c r="E4103" s="130" t="s">
        <v>6069</v>
      </c>
    </row>
    <row r="4104" spans="1:5">
      <c r="A4104" s="127" t="s">
        <v>7552</v>
      </c>
      <c r="B4104" s="127">
        <v>49000</v>
      </c>
      <c r="C4104" s="127">
        <f t="shared" si="191"/>
        <v>1394000</v>
      </c>
      <c r="D4104" s="129">
        <f t="shared" si="192"/>
        <v>51450</v>
      </c>
      <c r="E4104" s="130" t="s">
        <v>6069</v>
      </c>
    </row>
    <row r="4105" spans="1:5">
      <c r="A4105" s="127" t="s">
        <v>7553</v>
      </c>
      <c r="B4105" s="127">
        <v>50000</v>
      </c>
      <c r="C4105" s="127">
        <f t="shared" si="191"/>
        <v>1422000</v>
      </c>
      <c r="D4105" s="129">
        <f t="shared" si="192"/>
        <v>52500</v>
      </c>
      <c r="E4105" s="130" t="s">
        <v>6069</v>
      </c>
    </row>
    <row r="4106" spans="1:5">
      <c r="A4106" s="127" t="s">
        <v>7554</v>
      </c>
      <c r="B4106" s="127">
        <v>51000</v>
      </c>
      <c r="C4106" s="127">
        <f t="shared" si="191"/>
        <v>1450000</v>
      </c>
      <c r="D4106" s="129">
        <f t="shared" si="192"/>
        <v>53550</v>
      </c>
      <c r="E4106" s="130" t="s">
        <v>6069</v>
      </c>
    </row>
    <row r="4107" spans="1:5">
      <c r="A4107" s="127" t="s">
        <v>7555</v>
      </c>
      <c r="B4107" s="127">
        <v>52000</v>
      </c>
      <c r="C4107" s="127">
        <f t="shared" si="191"/>
        <v>1478000</v>
      </c>
      <c r="D4107" s="129">
        <f t="shared" si="192"/>
        <v>54600</v>
      </c>
      <c r="E4107" s="130" t="s">
        <v>6069</v>
      </c>
    </row>
    <row r="4108" spans="1:5">
      <c r="A4108" s="127" t="s">
        <v>7556</v>
      </c>
      <c r="B4108" s="127">
        <v>53000</v>
      </c>
      <c r="C4108" s="127">
        <f t="shared" si="191"/>
        <v>1506000</v>
      </c>
      <c r="D4108" s="129">
        <f t="shared" si="192"/>
        <v>55650</v>
      </c>
      <c r="E4108" s="130" t="s">
        <v>6069</v>
      </c>
    </row>
    <row r="4109" spans="1:5">
      <c r="A4109" s="127" t="s">
        <v>7557</v>
      </c>
      <c r="B4109" s="127">
        <v>54000</v>
      </c>
      <c r="C4109" s="127">
        <f t="shared" si="191"/>
        <v>1534000</v>
      </c>
      <c r="D4109" s="129">
        <f t="shared" si="192"/>
        <v>56700</v>
      </c>
      <c r="E4109" s="130" t="s">
        <v>6069</v>
      </c>
    </row>
    <row r="4110" spans="1:5">
      <c r="A4110" s="127" t="s">
        <v>7558</v>
      </c>
      <c r="B4110" s="127">
        <v>55000</v>
      </c>
      <c r="C4110" s="127">
        <f t="shared" si="191"/>
        <v>1562000</v>
      </c>
      <c r="D4110" s="129">
        <f t="shared" si="192"/>
        <v>57750</v>
      </c>
      <c r="E4110" s="130" t="s">
        <v>6069</v>
      </c>
    </row>
    <row r="4111" spans="1:5">
      <c r="A4111" s="127" t="s">
        <v>7559</v>
      </c>
      <c r="B4111" s="127">
        <v>56000</v>
      </c>
      <c r="C4111" s="127">
        <f t="shared" si="191"/>
        <v>1590000</v>
      </c>
      <c r="D4111" s="129">
        <f t="shared" si="192"/>
        <v>58800</v>
      </c>
      <c r="E4111" s="130" t="s">
        <v>6069</v>
      </c>
    </row>
    <row r="4112" spans="1:5">
      <c r="A4112" s="127" t="s">
        <v>7560</v>
      </c>
      <c r="B4112" s="127">
        <v>57000</v>
      </c>
      <c r="C4112" s="127">
        <f t="shared" si="191"/>
        <v>1618000</v>
      </c>
      <c r="D4112" s="129">
        <f t="shared" si="192"/>
        <v>59850</v>
      </c>
      <c r="E4112" s="130" t="s">
        <v>6069</v>
      </c>
    </row>
    <row r="4113" spans="1:5">
      <c r="A4113" s="127" t="s">
        <v>7561</v>
      </c>
      <c r="B4113" s="127">
        <v>58000</v>
      </c>
      <c r="C4113" s="127">
        <f t="shared" si="191"/>
        <v>1646000</v>
      </c>
      <c r="D4113" s="129">
        <f t="shared" si="192"/>
        <v>60900</v>
      </c>
      <c r="E4113" s="130" t="s">
        <v>6069</v>
      </c>
    </row>
    <row r="4114" spans="1:5">
      <c r="A4114" s="127" t="s">
        <v>7562</v>
      </c>
      <c r="B4114" s="127">
        <v>59000</v>
      </c>
      <c r="C4114" s="127">
        <f t="shared" si="191"/>
        <v>1674000</v>
      </c>
      <c r="D4114" s="129">
        <f t="shared" si="192"/>
        <v>61950</v>
      </c>
      <c r="E4114" s="130" t="s">
        <v>6069</v>
      </c>
    </row>
    <row r="4115" spans="1:5">
      <c r="A4115" s="127" t="s">
        <v>7563</v>
      </c>
      <c r="B4115" s="127">
        <v>60000</v>
      </c>
      <c r="C4115" s="127">
        <f t="shared" si="191"/>
        <v>1702000</v>
      </c>
      <c r="D4115" s="129">
        <f t="shared" si="192"/>
        <v>63000</v>
      </c>
      <c r="E4115" s="130" t="s">
        <v>6069</v>
      </c>
    </row>
    <row r="4116" spans="1:5">
      <c r="A4116" s="127" t="s">
        <v>7564</v>
      </c>
      <c r="B4116" s="127">
        <v>61000</v>
      </c>
      <c r="C4116" s="127">
        <f t="shared" si="191"/>
        <v>1730000</v>
      </c>
      <c r="D4116" s="129">
        <f t="shared" si="192"/>
        <v>64050</v>
      </c>
      <c r="E4116" s="130" t="s">
        <v>6069</v>
      </c>
    </row>
    <row r="4117" spans="1:5">
      <c r="A4117" s="127" t="s">
        <v>7565</v>
      </c>
      <c r="B4117" s="127">
        <v>62000</v>
      </c>
      <c r="C4117" s="127">
        <f t="shared" si="191"/>
        <v>1758000</v>
      </c>
      <c r="D4117" s="129">
        <f t="shared" si="192"/>
        <v>65100</v>
      </c>
      <c r="E4117" s="130" t="s">
        <v>6069</v>
      </c>
    </row>
    <row r="4118" spans="1:5">
      <c r="A4118" s="127" t="s">
        <v>7566</v>
      </c>
      <c r="B4118" s="127">
        <v>63000</v>
      </c>
      <c r="C4118" s="127">
        <f t="shared" si="191"/>
        <v>1786000</v>
      </c>
      <c r="D4118" s="129">
        <f t="shared" si="192"/>
        <v>66150</v>
      </c>
      <c r="E4118" s="130" t="s">
        <v>6069</v>
      </c>
    </row>
    <row r="4119" spans="1:5">
      <c r="A4119" s="127" t="s">
        <v>7567</v>
      </c>
      <c r="B4119" s="127">
        <v>64000</v>
      </c>
      <c r="C4119" s="127">
        <f t="shared" si="191"/>
        <v>1814000</v>
      </c>
      <c r="D4119" s="129">
        <f t="shared" si="192"/>
        <v>67200</v>
      </c>
      <c r="E4119" s="130" t="s">
        <v>6069</v>
      </c>
    </row>
    <row r="4120" spans="1:5">
      <c r="A4120" s="127" t="s">
        <v>7568</v>
      </c>
      <c r="B4120" s="127">
        <v>65000</v>
      </c>
      <c r="C4120" s="127">
        <f t="shared" si="191"/>
        <v>1842000</v>
      </c>
      <c r="D4120" s="129">
        <f t="shared" si="192"/>
        <v>68250</v>
      </c>
      <c r="E4120" s="130" t="s">
        <v>6069</v>
      </c>
    </row>
    <row r="4121" spans="1:5">
      <c r="A4121" s="127" t="s">
        <v>7569</v>
      </c>
      <c r="B4121" s="127">
        <v>66000</v>
      </c>
      <c r="C4121" s="127">
        <f t="shared" si="191"/>
        <v>1870000</v>
      </c>
      <c r="D4121" s="129">
        <f t="shared" si="192"/>
        <v>69300</v>
      </c>
      <c r="E4121" s="130" t="s">
        <v>6069</v>
      </c>
    </row>
    <row r="4122" spans="1:5">
      <c r="A4122" s="127" t="s">
        <v>7570</v>
      </c>
      <c r="B4122" s="127">
        <v>67000</v>
      </c>
      <c r="C4122" s="127">
        <f t="shared" ref="C4122:C4155" si="193">C4121+28000</f>
        <v>1898000</v>
      </c>
      <c r="D4122" s="129">
        <f t="shared" ref="D4122:D4157" si="194">SUM($G$2)*(B4122*0.001)</f>
        <v>70350</v>
      </c>
      <c r="E4122" s="130" t="s">
        <v>6069</v>
      </c>
    </row>
    <row r="4123" spans="1:5">
      <c r="A4123" s="127" t="s">
        <v>7571</v>
      </c>
      <c r="B4123" s="127">
        <v>68000</v>
      </c>
      <c r="C4123" s="127">
        <f t="shared" si="193"/>
        <v>1926000</v>
      </c>
      <c r="D4123" s="129">
        <f t="shared" si="194"/>
        <v>71400</v>
      </c>
      <c r="E4123" s="130" t="s">
        <v>6069</v>
      </c>
    </row>
    <row r="4124" spans="1:5">
      <c r="A4124" s="127" t="s">
        <v>7572</v>
      </c>
      <c r="B4124" s="127">
        <v>69000</v>
      </c>
      <c r="C4124" s="127">
        <f t="shared" si="193"/>
        <v>1954000</v>
      </c>
      <c r="D4124" s="129">
        <f t="shared" si="194"/>
        <v>72450</v>
      </c>
      <c r="E4124" s="130" t="s">
        <v>6069</v>
      </c>
    </row>
    <row r="4125" spans="1:5">
      <c r="A4125" s="127" t="s">
        <v>7573</v>
      </c>
      <c r="B4125" s="127">
        <v>70000</v>
      </c>
      <c r="C4125" s="127">
        <f t="shared" si="193"/>
        <v>1982000</v>
      </c>
      <c r="D4125" s="129">
        <f t="shared" si="194"/>
        <v>73500</v>
      </c>
      <c r="E4125" s="130" t="s">
        <v>6069</v>
      </c>
    </row>
    <row r="4126" spans="1:5">
      <c r="A4126" s="127" t="s">
        <v>7574</v>
      </c>
      <c r="B4126" s="127">
        <v>71000</v>
      </c>
      <c r="C4126" s="127">
        <f t="shared" si="193"/>
        <v>2010000</v>
      </c>
      <c r="D4126" s="129">
        <f t="shared" si="194"/>
        <v>74550</v>
      </c>
      <c r="E4126" s="130" t="s">
        <v>6069</v>
      </c>
    </row>
    <row r="4127" spans="1:5">
      <c r="A4127" s="127" t="s">
        <v>7575</v>
      </c>
      <c r="B4127" s="127">
        <v>72000</v>
      </c>
      <c r="C4127" s="127">
        <f t="shared" si="193"/>
        <v>2038000</v>
      </c>
      <c r="D4127" s="129">
        <f t="shared" si="194"/>
        <v>75600</v>
      </c>
      <c r="E4127" s="130" t="s">
        <v>6069</v>
      </c>
    </row>
    <row r="4128" spans="1:5">
      <c r="A4128" s="127" t="s">
        <v>7576</v>
      </c>
      <c r="B4128" s="127">
        <v>73000</v>
      </c>
      <c r="C4128" s="127">
        <f t="shared" si="193"/>
        <v>2066000</v>
      </c>
      <c r="D4128" s="129">
        <f t="shared" si="194"/>
        <v>76650</v>
      </c>
      <c r="E4128" s="130" t="s">
        <v>6069</v>
      </c>
    </row>
    <row r="4129" spans="1:5">
      <c r="A4129" s="127" t="s">
        <v>7577</v>
      </c>
      <c r="B4129" s="127">
        <v>74000</v>
      </c>
      <c r="C4129" s="127">
        <f t="shared" si="193"/>
        <v>2094000</v>
      </c>
      <c r="D4129" s="129">
        <f t="shared" si="194"/>
        <v>77700</v>
      </c>
      <c r="E4129" s="130" t="s">
        <v>6069</v>
      </c>
    </row>
    <row r="4130" spans="1:5">
      <c r="A4130" s="127" t="s">
        <v>7578</v>
      </c>
      <c r="B4130" s="127">
        <v>75000</v>
      </c>
      <c r="C4130" s="127">
        <f t="shared" si="193"/>
        <v>2122000</v>
      </c>
      <c r="D4130" s="129">
        <f t="shared" si="194"/>
        <v>78750</v>
      </c>
      <c r="E4130" s="130" t="s">
        <v>6069</v>
      </c>
    </row>
    <row r="4131" spans="1:5">
      <c r="A4131" s="127" t="s">
        <v>7579</v>
      </c>
      <c r="B4131" s="127">
        <v>76000</v>
      </c>
      <c r="C4131" s="127">
        <f t="shared" si="193"/>
        <v>2150000</v>
      </c>
      <c r="D4131" s="129">
        <f t="shared" si="194"/>
        <v>79800</v>
      </c>
      <c r="E4131" s="130" t="s">
        <v>6069</v>
      </c>
    </row>
    <row r="4132" spans="1:5">
      <c r="A4132" s="127" t="s">
        <v>7580</v>
      </c>
      <c r="B4132" s="127">
        <v>77000</v>
      </c>
      <c r="C4132" s="127">
        <f t="shared" si="193"/>
        <v>2178000</v>
      </c>
      <c r="D4132" s="129">
        <f t="shared" si="194"/>
        <v>80850</v>
      </c>
      <c r="E4132" s="130" t="s">
        <v>6069</v>
      </c>
    </row>
    <row r="4133" spans="1:5">
      <c r="A4133" s="127" t="s">
        <v>7581</v>
      </c>
      <c r="B4133" s="127">
        <v>78000</v>
      </c>
      <c r="C4133" s="127">
        <f t="shared" si="193"/>
        <v>2206000</v>
      </c>
      <c r="D4133" s="129">
        <f t="shared" si="194"/>
        <v>81900</v>
      </c>
      <c r="E4133" s="130" t="s">
        <v>6069</v>
      </c>
    </row>
    <row r="4134" spans="1:5">
      <c r="A4134" s="127" t="s">
        <v>7582</v>
      </c>
      <c r="B4134" s="127">
        <v>79000</v>
      </c>
      <c r="C4134" s="127">
        <f t="shared" si="193"/>
        <v>2234000</v>
      </c>
      <c r="D4134" s="129">
        <f t="shared" si="194"/>
        <v>82950</v>
      </c>
      <c r="E4134" s="130" t="s">
        <v>6069</v>
      </c>
    </row>
    <row r="4135" spans="1:5">
      <c r="A4135" s="127" t="s">
        <v>7583</v>
      </c>
      <c r="B4135" s="127">
        <v>80000</v>
      </c>
      <c r="C4135" s="127">
        <f t="shared" si="193"/>
        <v>2262000</v>
      </c>
      <c r="D4135" s="129">
        <f t="shared" si="194"/>
        <v>84000</v>
      </c>
      <c r="E4135" s="130" t="s">
        <v>6069</v>
      </c>
    </row>
    <row r="4136" spans="1:5">
      <c r="A4136" s="127" t="s">
        <v>7584</v>
      </c>
      <c r="B4136" s="127">
        <v>81000</v>
      </c>
      <c r="C4136" s="127">
        <f t="shared" si="193"/>
        <v>2290000</v>
      </c>
      <c r="D4136" s="129">
        <f t="shared" si="194"/>
        <v>85050</v>
      </c>
      <c r="E4136" s="130" t="s">
        <v>6069</v>
      </c>
    </row>
    <row r="4137" spans="1:5">
      <c r="A4137" s="127" t="s">
        <v>7585</v>
      </c>
      <c r="B4137" s="127">
        <v>82000</v>
      </c>
      <c r="C4137" s="127">
        <f t="shared" si="193"/>
        <v>2318000</v>
      </c>
      <c r="D4137" s="129">
        <f t="shared" si="194"/>
        <v>86100</v>
      </c>
      <c r="E4137" s="130" t="s">
        <v>6069</v>
      </c>
    </row>
    <row r="4138" spans="1:5">
      <c r="A4138" s="127" t="s">
        <v>7586</v>
      </c>
      <c r="B4138" s="127">
        <v>83000</v>
      </c>
      <c r="C4138" s="127">
        <f t="shared" si="193"/>
        <v>2346000</v>
      </c>
      <c r="D4138" s="129">
        <f t="shared" si="194"/>
        <v>87150</v>
      </c>
      <c r="E4138" s="130" t="s">
        <v>6069</v>
      </c>
    </row>
    <row r="4139" spans="1:5">
      <c r="A4139" s="127" t="s">
        <v>7587</v>
      </c>
      <c r="B4139" s="127">
        <v>84000</v>
      </c>
      <c r="C4139" s="127">
        <f t="shared" si="193"/>
        <v>2374000</v>
      </c>
      <c r="D4139" s="129">
        <f t="shared" si="194"/>
        <v>88200</v>
      </c>
      <c r="E4139" s="130" t="s">
        <v>6069</v>
      </c>
    </row>
    <row r="4140" spans="1:5">
      <c r="A4140" s="127" t="s">
        <v>7588</v>
      </c>
      <c r="B4140" s="127">
        <v>85000</v>
      </c>
      <c r="C4140" s="127">
        <f t="shared" si="193"/>
        <v>2402000</v>
      </c>
      <c r="D4140" s="129">
        <f t="shared" si="194"/>
        <v>89250</v>
      </c>
      <c r="E4140" s="130" t="s">
        <v>6069</v>
      </c>
    </row>
    <row r="4141" spans="1:5">
      <c r="A4141" s="127" t="s">
        <v>7589</v>
      </c>
      <c r="B4141" s="127">
        <v>86000</v>
      </c>
      <c r="C4141" s="127">
        <f t="shared" si="193"/>
        <v>2430000</v>
      </c>
      <c r="D4141" s="129">
        <f t="shared" si="194"/>
        <v>90300</v>
      </c>
      <c r="E4141" s="130" t="s">
        <v>6069</v>
      </c>
    </row>
    <row r="4142" spans="1:5">
      <c r="A4142" s="127" t="s">
        <v>7590</v>
      </c>
      <c r="B4142" s="127">
        <v>87000</v>
      </c>
      <c r="C4142" s="127">
        <f t="shared" si="193"/>
        <v>2458000</v>
      </c>
      <c r="D4142" s="129">
        <f t="shared" si="194"/>
        <v>91350</v>
      </c>
      <c r="E4142" s="130" t="s">
        <v>6069</v>
      </c>
    </row>
    <row r="4143" spans="1:5">
      <c r="A4143" s="127" t="s">
        <v>7591</v>
      </c>
      <c r="B4143" s="127">
        <v>88000</v>
      </c>
      <c r="C4143" s="127">
        <f t="shared" si="193"/>
        <v>2486000</v>
      </c>
      <c r="D4143" s="129">
        <f t="shared" si="194"/>
        <v>92400</v>
      </c>
      <c r="E4143" s="130" t="s">
        <v>6069</v>
      </c>
    </row>
    <row r="4144" spans="1:5">
      <c r="A4144" s="127" t="s">
        <v>7592</v>
      </c>
      <c r="B4144" s="127">
        <v>89000</v>
      </c>
      <c r="C4144" s="127">
        <f t="shared" si="193"/>
        <v>2514000</v>
      </c>
      <c r="D4144" s="129">
        <f t="shared" si="194"/>
        <v>93450</v>
      </c>
      <c r="E4144" s="130" t="s">
        <v>6069</v>
      </c>
    </row>
    <row r="4145" spans="1:5">
      <c r="A4145" s="127" t="s">
        <v>7593</v>
      </c>
      <c r="B4145" s="127">
        <v>90000</v>
      </c>
      <c r="C4145" s="127">
        <f t="shared" si="193"/>
        <v>2542000</v>
      </c>
      <c r="D4145" s="129">
        <f t="shared" si="194"/>
        <v>94500</v>
      </c>
      <c r="E4145" s="130" t="s">
        <v>6069</v>
      </c>
    </row>
    <row r="4146" spans="1:5">
      <c r="A4146" s="127" t="s">
        <v>7594</v>
      </c>
      <c r="B4146" s="127">
        <v>91000</v>
      </c>
      <c r="C4146" s="127">
        <f t="shared" si="193"/>
        <v>2570000</v>
      </c>
      <c r="D4146" s="129">
        <f t="shared" si="194"/>
        <v>95550</v>
      </c>
      <c r="E4146" s="130" t="s">
        <v>6069</v>
      </c>
    </row>
    <row r="4147" spans="1:5">
      <c r="A4147" s="127" t="s">
        <v>7595</v>
      </c>
      <c r="B4147" s="127">
        <v>92000</v>
      </c>
      <c r="C4147" s="127">
        <f t="shared" si="193"/>
        <v>2598000</v>
      </c>
      <c r="D4147" s="129">
        <f t="shared" si="194"/>
        <v>96600</v>
      </c>
      <c r="E4147" s="130" t="s">
        <v>6069</v>
      </c>
    </row>
    <row r="4148" spans="1:5">
      <c r="A4148" s="127" t="s">
        <v>7596</v>
      </c>
      <c r="B4148" s="127">
        <v>93000</v>
      </c>
      <c r="C4148" s="127">
        <f t="shared" si="193"/>
        <v>2626000</v>
      </c>
      <c r="D4148" s="129">
        <f t="shared" si="194"/>
        <v>97650</v>
      </c>
      <c r="E4148" s="130" t="s">
        <v>6069</v>
      </c>
    </row>
    <row r="4149" spans="1:5">
      <c r="A4149" s="127" t="s">
        <v>7597</v>
      </c>
      <c r="B4149" s="127">
        <v>94000</v>
      </c>
      <c r="C4149" s="127">
        <f t="shared" si="193"/>
        <v>2654000</v>
      </c>
      <c r="D4149" s="129">
        <f t="shared" si="194"/>
        <v>98700</v>
      </c>
      <c r="E4149" s="130" t="s">
        <v>6069</v>
      </c>
    </row>
    <row r="4150" spans="1:5">
      <c r="A4150" s="127" t="s">
        <v>7598</v>
      </c>
      <c r="B4150" s="127">
        <v>95000</v>
      </c>
      <c r="C4150" s="127">
        <f t="shared" si="193"/>
        <v>2682000</v>
      </c>
      <c r="D4150" s="129">
        <f t="shared" si="194"/>
        <v>99750</v>
      </c>
      <c r="E4150" s="130" t="s">
        <v>6069</v>
      </c>
    </row>
    <row r="4151" spans="1:5">
      <c r="A4151" s="127" t="s">
        <v>7599</v>
      </c>
      <c r="B4151" s="127">
        <v>96000</v>
      </c>
      <c r="C4151" s="127">
        <f t="shared" si="193"/>
        <v>2710000</v>
      </c>
      <c r="D4151" s="129">
        <f t="shared" si="194"/>
        <v>100800</v>
      </c>
      <c r="E4151" s="130" t="s">
        <v>6069</v>
      </c>
    </row>
    <row r="4152" spans="1:5">
      <c r="A4152" s="127" t="s">
        <v>7600</v>
      </c>
      <c r="B4152" s="127">
        <v>97000</v>
      </c>
      <c r="C4152" s="127">
        <f t="shared" si="193"/>
        <v>2738000</v>
      </c>
      <c r="D4152" s="129">
        <f t="shared" si="194"/>
        <v>101850</v>
      </c>
      <c r="E4152" s="130" t="s">
        <v>6069</v>
      </c>
    </row>
    <row r="4153" spans="1:5">
      <c r="A4153" s="127" t="s">
        <v>7601</v>
      </c>
      <c r="B4153" s="127">
        <v>98000</v>
      </c>
      <c r="C4153" s="127">
        <f t="shared" si="193"/>
        <v>2766000</v>
      </c>
      <c r="D4153" s="129">
        <f t="shared" si="194"/>
        <v>102900</v>
      </c>
      <c r="E4153" s="130" t="s">
        <v>6069</v>
      </c>
    </row>
    <row r="4154" spans="1:5">
      <c r="A4154" s="127" t="s">
        <v>7602</v>
      </c>
      <c r="B4154" s="127">
        <v>99000</v>
      </c>
      <c r="C4154" s="127">
        <f t="shared" si="193"/>
        <v>2794000</v>
      </c>
      <c r="D4154" s="129">
        <f t="shared" si="194"/>
        <v>103950</v>
      </c>
      <c r="E4154" s="130" t="s">
        <v>6069</v>
      </c>
    </row>
    <row r="4155" spans="1:5">
      <c r="A4155" s="127" t="s">
        <v>7603</v>
      </c>
      <c r="B4155" s="127">
        <v>100000</v>
      </c>
      <c r="C4155" s="127">
        <f t="shared" si="193"/>
        <v>2822000</v>
      </c>
      <c r="D4155" s="129">
        <f t="shared" si="194"/>
        <v>105000</v>
      </c>
      <c r="E4155" s="130" t="s">
        <v>6069</v>
      </c>
    </row>
    <row r="4156" spans="1:5">
      <c r="A4156" s="127" t="s">
        <v>7604</v>
      </c>
      <c r="B4156" s="127">
        <v>1000</v>
      </c>
      <c r="C4156" s="127">
        <v>50000</v>
      </c>
      <c r="D4156" s="129">
        <f t="shared" si="194"/>
        <v>1050</v>
      </c>
      <c r="E4156" s="130" t="s">
        <v>6069</v>
      </c>
    </row>
    <row r="4157" spans="1:5">
      <c r="A4157" s="127" t="s">
        <v>7605</v>
      </c>
      <c r="B4157" s="127">
        <v>2000</v>
      </c>
      <c r="C4157" s="127">
        <f>C4156+28000</f>
        <v>78000</v>
      </c>
      <c r="D4157" s="129">
        <f t="shared" si="194"/>
        <v>2100</v>
      </c>
      <c r="E4157" s="130" t="s">
        <v>6069</v>
      </c>
    </row>
    <row r="4158" spans="1:5">
      <c r="A4158" s="127" t="s">
        <v>7606</v>
      </c>
      <c r="B4158" s="127">
        <v>3000</v>
      </c>
      <c r="C4158" s="127">
        <f t="shared" ref="C4158:C4221" si="195">C4157+28000</f>
        <v>106000</v>
      </c>
      <c r="D4158" s="129">
        <f t="shared" ref="D4158:D4221" si="196">SUM($G$2)*(B4158*0.001)</f>
        <v>3150</v>
      </c>
      <c r="E4158" s="130" t="s">
        <v>6069</v>
      </c>
    </row>
    <row r="4159" spans="1:5">
      <c r="A4159" s="127" t="s">
        <v>7607</v>
      </c>
      <c r="B4159" s="127">
        <v>4000</v>
      </c>
      <c r="C4159" s="127">
        <f t="shared" si="195"/>
        <v>134000</v>
      </c>
      <c r="D4159" s="129">
        <f t="shared" si="196"/>
        <v>4200</v>
      </c>
      <c r="E4159" s="130" t="s">
        <v>6069</v>
      </c>
    </row>
    <row r="4160" spans="1:5">
      <c r="A4160" s="127" t="s">
        <v>7608</v>
      </c>
      <c r="B4160" s="127">
        <v>5000</v>
      </c>
      <c r="C4160" s="127">
        <f t="shared" si="195"/>
        <v>162000</v>
      </c>
      <c r="D4160" s="129">
        <f t="shared" si="196"/>
        <v>5250</v>
      </c>
      <c r="E4160" s="130" t="s">
        <v>6069</v>
      </c>
    </row>
    <row r="4161" spans="1:5">
      <c r="A4161" s="127" t="s">
        <v>7609</v>
      </c>
      <c r="B4161" s="127">
        <v>6000</v>
      </c>
      <c r="C4161" s="127">
        <f t="shared" si="195"/>
        <v>190000</v>
      </c>
      <c r="D4161" s="129">
        <f t="shared" si="196"/>
        <v>6300</v>
      </c>
      <c r="E4161" s="130" t="s">
        <v>6069</v>
      </c>
    </row>
    <row r="4162" spans="1:5">
      <c r="A4162" s="127" t="s">
        <v>7610</v>
      </c>
      <c r="B4162" s="127">
        <v>7000</v>
      </c>
      <c r="C4162" s="127">
        <f t="shared" si="195"/>
        <v>218000</v>
      </c>
      <c r="D4162" s="129">
        <f t="shared" si="196"/>
        <v>7350</v>
      </c>
      <c r="E4162" s="130" t="s">
        <v>6069</v>
      </c>
    </row>
    <row r="4163" spans="1:5">
      <c r="A4163" s="127" t="s">
        <v>7611</v>
      </c>
      <c r="B4163" s="127">
        <v>8000</v>
      </c>
      <c r="C4163" s="127">
        <f t="shared" si="195"/>
        <v>246000</v>
      </c>
      <c r="D4163" s="129">
        <f t="shared" si="196"/>
        <v>8400</v>
      </c>
      <c r="E4163" s="130" t="s">
        <v>6069</v>
      </c>
    </row>
    <row r="4164" spans="1:5">
      <c r="A4164" s="127" t="s">
        <v>7612</v>
      </c>
      <c r="B4164" s="127">
        <v>9000</v>
      </c>
      <c r="C4164" s="127">
        <f t="shared" si="195"/>
        <v>274000</v>
      </c>
      <c r="D4164" s="129">
        <f t="shared" si="196"/>
        <v>9450</v>
      </c>
      <c r="E4164" s="130" t="s">
        <v>6069</v>
      </c>
    </row>
    <row r="4165" spans="1:5">
      <c r="A4165" s="127" t="s">
        <v>7613</v>
      </c>
      <c r="B4165" s="127">
        <v>10000</v>
      </c>
      <c r="C4165" s="127">
        <f t="shared" si="195"/>
        <v>302000</v>
      </c>
      <c r="D4165" s="129">
        <f t="shared" si="196"/>
        <v>10500</v>
      </c>
      <c r="E4165" s="130" t="s">
        <v>6069</v>
      </c>
    </row>
    <row r="4166" spans="1:5">
      <c r="A4166" s="127" t="s">
        <v>7614</v>
      </c>
      <c r="B4166" s="127">
        <v>11000</v>
      </c>
      <c r="C4166" s="127">
        <f t="shared" si="195"/>
        <v>330000</v>
      </c>
      <c r="D4166" s="129">
        <f t="shared" si="196"/>
        <v>11550</v>
      </c>
      <c r="E4166" s="130" t="s">
        <v>6069</v>
      </c>
    </row>
    <row r="4167" spans="1:5">
      <c r="A4167" s="127" t="s">
        <v>7615</v>
      </c>
      <c r="B4167" s="127">
        <v>12000</v>
      </c>
      <c r="C4167" s="127">
        <f t="shared" si="195"/>
        <v>358000</v>
      </c>
      <c r="D4167" s="129">
        <f t="shared" si="196"/>
        <v>12600</v>
      </c>
      <c r="E4167" s="130" t="s">
        <v>6069</v>
      </c>
    </row>
    <row r="4168" spans="1:5">
      <c r="A4168" s="127" t="s">
        <v>7616</v>
      </c>
      <c r="B4168" s="127">
        <v>13000</v>
      </c>
      <c r="C4168" s="127">
        <f t="shared" si="195"/>
        <v>386000</v>
      </c>
      <c r="D4168" s="129">
        <f t="shared" si="196"/>
        <v>13650</v>
      </c>
      <c r="E4168" s="130" t="s">
        <v>6069</v>
      </c>
    </row>
    <row r="4169" spans="1:5">
      <c r="A4169" s="127" t="s">
        <v>7617</v>
      </c>
      <c r="B4169" s="127">
        <v>14000</v>
      </c>
      <c r="C4169" s="127">
        <f t="shared" si="195"/>
        <v>414000</v>
      </c>
      <c r="D4169" s="129">
        <f t="shared" si="196"/>
        <v>14700</v>
      </c>
      <c r="E4169" s="130" t="s">
        <v>6069</v>
      </c>
    </row>
    <row r="4170" spans="1:5">
      <c r="A4170" s="127" t="s">
        <v>7618</v>
      </c>
      <c r="B4170" s="127">
        <v>15000</v>
      </c>
      <c r="C4170" s="127">
        <f t="shared" si="195"/>
        <v>442000</v>
      </c>
      <c r="D4170" s="129">
        <f t="shared" si="196"/>
        <v>15750</v>
      </c>
      <c r="E4170" s="130" t="s">
        <v>6069</v>
      </c>
    </row>
    <row r="4171" spans="1:5">
      <c r="A4171" s="127" t="s">
        <v>7619</v>
      </c>
      <c r="B4171" s="127">
        <v>16000</v>
      </c>
      <c r="C4171" s="127">
        <f t="shared" si="195"/>
        <v>470000</v>
      </c>
      <c r="D4171" s="129">
        <f t="shared" si="196"/>
        <v>16800</v>
      </c>
      <c r="E4171" s="130" t="s">
        <v>6069</v>
      </c>
    </row>
    <row r="4172" spans="1:5">
      <c r="A4172" s="127" t="s">
        <v>7620</v>
      </c>
      <c r="B4172" s="127">
        <v>17000</v>
      </c>
      <c r="C4172" s="127">
        <f t="shared" si="195"/>
        <v>498000</v>
      </c>
      <c r="D4172" s="129">
        <f t="shared" si="196"/>
        <v>17850</v>
      </c>
      <c r="E4172" s="130" t="s">
        <v>6069</v>
      </c>
    </row>
    <row r="4173" spans="1:5">
      <c r="A4173" s="127" t="s">
        <v>7621</v>
      </c>
      <c r="B4173" s="127">
        <v>18000</v>
      </c>
      <c r="C4173" s="127">
        <f t="shared" si="195"/>
        <v>526000</v>
      </c>
      <c r="D4173" s="129">
        <f t="shared" si="196"/>
        <v>18900</v>
      </c>
      <c r="E4173" s="130" t="s">
        <v>6069</v>
      </c>
    </row>
    <row r="4174" spans="1:5">
      <c r="A4174" s="127" t="s">
        <v>7622</v>
      </c>
      <c r="B4174" s="127">
        <v>19000</v>
      </c>
      <c r="C4174" s="127">
        <f t="shared" si="195"/>
        <v>554000</v>
      </c>
      <c r="D4174" s="129">
        <f t="shared" si="196"/>
        <v>19950</v>
      </c>
      <c r="E4174" s="130" t="s">
        <v>6069</v>
      </c>
    </row>
    <row r="4175" spans="1:5">
      <c r="A4175" s="127" t="s">
        <v>7623</v>
      </c>
      <c r="B4175" s="127">
        <v>20000</v>
      </c>
      <c r="C4175" s="127">
        <f t="shared" si="195"/>
        <v>582000</v>
      </c>
      <c r="D4175" s="129">
        <f t="shared" si="196"/>
        <v>21000</v>
      </c>
      <c r="E4175" s="130" t="s">
        <v>6069</v>
      </c>
    </row>
    <row r="4176" spans="1:5">
      <c r="A4176" s="127" t="s">
        <v>7624</v>
      </c>
      <c r="B4176" s="127">
        <v>21000</v>
      </c>
      <c r="C4176" s="127">
        <f t="shared" si="195"/>
        <v>610000</v>
      </c>
      <c r="D4176" s="129">
        <f t="shared" si="196"/>
        <v>22050</v>
      </c>
      <c r="E4176" s="130" t="s">
        <v>6069</v>
      </c>
    </row>
    <row r="4177" spans="1:5">
      <c r="A4177" s="127" t="s">
        <v>7625</v>
      </c>
      <c r="B4177" s="127">
        <v>22000</v>
      </c>
      <c r="C4177" s="127">
        <f t="shared" si="195"/>
        <v>638000</v>
      </c>
      <c r="D4177" s="129">
        <f t="shared" si="196"/>
        <v>23100</v>
      </c>
      <c r="E4177" s="130" t="s">
        <v>6069</v>
      </c>
    </row>
    <row r="4178" spans="1:5">
      <c r="A4178" s="127" t="s">
        <v>7626</v>
      </c>
      <c r="B4178" s="127">
        <v>23000</v>
      </c>
      <c r="C4178" s="127">
        <f t="shared" si="195"/>
        <v>666000</v>
      </c>
      <c r="D4178" s="129">
        <f t="shared" si="196"/>
        <v>24150</v>
      </c>
      <c r="E4178" s="130" t="s">
        <v>6069</v>
      </c>
    </row>
    <row r="4179" spans="1:5">
      <c r="A4179" s="127" t="s">
        <v>7627</v>
      </c>
      <c r="B4179" s="127">
        <v>24000</v>
      </c>
      <c r="C4179" s="127">
        <f t="shared" si="195"/>
        <v>694000</v>
      </c>
      <c r="D4179" s="129">
        <f t="shared" si="196"/>
        <v>25200</v>
      </c>
      <c r="E4179" s="130" t="s">
        <v>6069</v>
      </c>
    </row>
    <row r="4180" spans="1:5">
      <c r="A4180" s="127" t="s">
        <v>7628</v>
      </c>
      <c r="B4180" s="127">
        <v>25000</v>
      </c>
      <c r="C4180" s="127">
        <f t="shared" si="195"/>
        <v>722000</v>
      </c>
      <c r="D4180" s="129">
        <f t="shared" si="196"/>
        <v>26250</v>
      </c>
      <c r="E4180" s="130" t="s">
        <v>6069</v>
      </c>
    </row>
    <row r="4181" spans="1:5">
      <c r="A4181" s="127" t="s">
        <v>7629</v>
      </c>
      <c r="B4181" s="127">
        <v>26000</v>
      </c>
      <c r="C4181" s="127">
        <f t="shared" si="195"/>
        <v>750000</v>
      </c>
      <c r="D4181" s="129">
        <f t="shared" si="196"/>
        <v>27300</v>
      </c>
      <c r="E4181" s="130" t="s">
        <v>6069</v>
      </c>
    </row>
    <row r="4182" spans="1:5">
      <c r="A4182" s="127" t="s">
        <v>7630</v>
      </c>
      <c r="B4182" s="127">
        <v>27000</v>
      </c>
      <c r="C4182" s="127">
        <f t="shared" si="195"/>
        <v>778000</v>
      </c>
      <c r="D4182" s="129">
        <f t="shared" si="196"/>
        <v>28350</v>
      </c>
      <c r="E4182" s="130" t="s">
        <v>6069</v>
      </c>
    </row>
    <row r="4183" spans="1:5">
      <c r="A4183" s="127" t="s">
        <v>7631</v>
      </c>
      <c r="B4183" s="127">
        <v>28000</v>
      </c>
      <c r="C4183" s="127">
        <f t="shared" si="195"/>
        <v>806000</v>
      </c>
      <c r="D4183" s="129">
        <f t="shared" si="196"/>
        <v>29400</v>
      </c>
      <c r="E4183" s="130" t="s">
        <v>6069</v>
      </c>
    </row>
    <row r="4184" spans="1:5">
      <c r="A4184" s="127" t="s">
        <v>7632</v>
      </c>
      <c r="B4184" s="127">
        <v>29000</v>
      </c>
      <c r="C4184" s="127">
        <f t="shared" si="195"/>
        <v>834000</v>
      </c>
      <c r="D4184" s="129">
        <f t="shared" si="196"/>
        <v>30450</v>
      </c>
      <c r="E4184" s="130" t="s">
        <v>6069</v>
      </c>
    </row>
    <row r="4185" spans="1:5">
      <c r="A4185" s="127" t="s">
        <v>7633</v>
      </c>
      <c r="B4185" s="127">
        <v>30000</v>
      </c>
      <c r="C4185" s="127">
        <f t="shared" si="195"/>
        <v>862000</v>
      </c>
      <c r="D4185" s="129">
        <f t="shared" si="196"/>
        <v>31500</v>
      </c>
      <c r="E4185" s="130" t="s">
        <v>6069</v>
      </c>
    </row>
    <row r="4186" spans="1:5">
      <c r="A4186" s="127" t="s">
        <v>7634</v>
      </c>
      <c r="B4186" s="127">
        <v>31000</v>
      </c>
      <c r="C4186" s="127">
        <f t="shared" si="195"/>
        <v>890000</v>
      </c>
      <c r="D4186" s="129">
        <f t="shared" si="196"/>
        <v>32550</v>
      </c>
      <c r="E4186" s="130" t="s">
        <v>6069</v>
      </c>
    </row>
    <row r="4187" spans="1:5">
      <c r="A4187" s="127" t="s">
        <v>7635</v>
      </c>
      <c r="B4187" s="127">
        <v>32000</v>
      </c>
      <c r="C4187" s="127">
        <f t="shared" si="195"/>
        <v>918000</v>
      </c>
      <c r="D4187" s="129">
        <f t="shared" si="196"/>
        <v>33600</v>
      </c>
      <c r="E4187" s="130" t="s">
        <v>6069</v>
      </c>
    </row>
    <row r="4188" spans="1:5">
      <c r="A4188" s="127" t="s">
        <v>7636</v>
      </c>
      <c r="B4188" s="127">
        <v>33000</v>
      </c>
      <c r="C4188" s="127">
        <f t="shared" si="195"/>
        <v>946000</v>
      </c>
      <c r="D4188" s="129">
        <f t="shared" si="196"/>
        <v>34650</v>
      </c>
      <c r="E4188" s="130" t="s">
        <v>6069</v>
      </c>
    </row>
    <row r="4189" spans="1:5">
      <c r="A4189" s="127" t="s">
        <v>7637</v>
      </c>
      <c r="B4189" s="127">
        <v>34000</v>
      </c>
      <c r="C4189" s="127">
        <f t="shared" si="195"/>
        <v>974000</v>
      </c>
      <c r="D4189" s="129">
        <f t="shared" si="196"/>
        <v>35700</v>
      </c>
      <c r="E4189" s="130" t="s">
        <v>6069</v>
      </c>
    </row>
    <row r="4190" spans="1:5">
      <c r="A4190" s="127" t="s">
        <v>7638</v>
      </c>
      <c r="B4190" s="127">
        <v>35000</v>
      </c>
      <c r="C4190" s="127">
        <f t="shared" si="195"/>
        <v>1002000</v>
      </c>
      <c r="D4190" s="129">
        <f t="shared" si="196"/>
        <v>36750</v>
      </c>
      <c r="E4190" s="130" t="s">
        <v>6069</v>
      </c>
    </row>
    <row r="4191" spans="1:5">
      <c r="A4191" s="127" t="s">
        <v>7639</v>
      </c>
      <c r="B4191" s="127">
        <v>36000</v>
      </c>
      <c r="C4191" s="127">
        <f t="shared" si="195"/>
        <v>1030000</v>
      </c>
      <c r="D4191" s="129">
        <f t="shared" si="196"/>
        <v>37800</v>
      </c>
      <c r="E4191" s="130" t="s">
        <v>6069</v>
      </c>
    </row>
    <row r="4192" spans="1:5">
      <c r="A4192" s="127" t="s">
        <v>7640</v>
      </c>
      <c r="B4192" s="127">
        <v>37000</v>
      </c>
      <c r="C4192" s="127">
        <f t="shared" si="195"/>
        <v>1058000</v>
      </c>
      <c r="D4192" s="129">
        <f t="shared" si="196"/>
        <v>38850</v>
      </c>
      <c r="E4192" s="130" t="s">
        <v>6069</v>
      </c>
    </row>
    <row r="4193" spans="1:5">
      <c r="A4193" s="127" t="s">
        <v>7641</v>
      </c>
      <c r="B4193" s="127">
        <v>38000</v>
      </c>
      <c r="C4193" s="127">
        <f t="shared" si="195"/>
        <v>1086000</v>
      </c>
      <c r="D4193" s="129">
        <f t="shared" si="196"/>
        <v>39900</v>
      </c>
      <c r="E4193" s="130" t="s">
        <v>6069</v>
      </c>
    </row>
    <row r="4194" spans="1:5">
      <c r="A4194" s="127" t="s">
        <v>7642</v>
      </c>
      <c r="B4194" s="127">
        <v>39000</v>
      </c>
      <c r="C4194" s="127">
        <f t="shared" si="195"/>
        <v>1114000</v>
      </c>
      <c r="D4194" s="129">
        <f t="shared" si="196"/>
        <v>40950</v>
      </c>
      <c r="E4194" s="130" t="s">
        <v>6069</v>
      </c>
    </row>
    <row r="4195" spans="1:5">
      <c r="A4195" s="127" t="s">
        <v>7643</v>
      </c>
      <c r="B4195" s="127">
        <v>40000</v>
      </c>
      <c r="C4195" s="127">
        <f t="shared" si="195"/>
        <v>1142000</v>
      </c>
      <c r="D4195" s="129">
        <f t="shared" si="196"/>
        <v>42000</v>
      </c>
      <c r="E4195" s="130" t="s">
        <v>6069</v>
      </c>
    </row>
    <row r="4196" spans="1:5">
      <c r="A4196" s="127" t="s">
        <v>7644</v>
      </c>
      <c r="B4196" s="127">
        <v>41000</v>
      </c>
      <c r="C4196" s="127">
        <f t="shared" si="195"/>
        <v>1170000</v>
      </c>
      <c r="D4196" s="129">
        <f t="shared" si="196"/>
        <v>43050</v>
      </c>
      <c r="E4196" s="130" t="s">
        <v>6069</v>
      </c>
    </row>
    <row r="4197" spans="1:5">
      <c r="A4197" s="127" t="s">
        <v>7645</v>
      </c>
      <c r="B4197" s="127">
        <v>42000</v>
      </c>
      <c r="C4197" s="127">
        <f t="shared" si="195"/>
        <v>1198000</v>
      </c>
      <c r="D4197" s="129">
        <f t="shared" si="196"/>
        <v>44100</v>
      </c>
      <c r="E4197" s="130" t="s">
        <v>6069</v>
      </c>
    </row>
    <row r="4198" spans="1:5">
      <c r="A4198" s="127" t="s">
        <v>7646</v>
      </c>
      <c r="B4198" s="127">
        <v>43000</v>
      </c>
      <c r="C4198" s="127">
        <f t="shared" si="195"/>
        <v>1226000</v>
      </c>
      <c r="D4198" s="129">
        <f t="shared" si="196"/>
        <v>45150</v>
      </c>
      <c r="E4198" s="130" t="s">
        <v>6069</v>
      </c>
    </row>
    <row r="4199" spans="1:5">
      <c r="A4199" s="127" t="s">
        <v>7647</v>
      </c>
      <c r="B4199" s="127">
        <v>44000</v>
      </c>
      <c r="C4199" s="127">
        <f t="shared" si="195"/>
        <v>1254000</v>
      </c>
      <c r="D4199" s="129">
        <f t="shared" si="196"/>
        <v>46200</v>
      </c>
      <c r="E4199" s="130" t="s">
        <v>6069</v>
      </c>
    </row>
    <row r="4200" spans="1:5">
      <c r="A4200" s="127" t="s">
        <v>7648</v>
      </c>
      <c r="B4200" s="127">
        <v>45000</v>
      </c>
      <c r="C4200" s="127">
        <f t="shared" si="195"/>
        <v>1282000</v>
      </c>
      <c r="D4200" s="129">
        <f t="shared" si="196"/>
        <v>47250</v>
      </c>
      <c r="E4200" s="130" t="s">
        <v>6069</v>
      </c>
    </row>
    <row r="4201" spans="1:5">
      <c r="A4201" s="127" t="s">
        <v>7649</v>
      </c>
      <c r="B4201" s="127">
        <v>46000</v>
      </c>
      <c r="C4201" s="127">
        <f t="shared" si="195"/>
        <v>1310000</v>
      </c>
      <c r="D4201" s="129">
        <f t="shared" si="196"/>
        <v>48300</v>
      </c>
      <c r="E4201" s="130" t="s">
        <v>6069</v>
      </c>
    </row>
    <row r="4202" spans="1:5">
      <c r="A4202" s="127" t="s">
        <v>7650</v>
      </c>
      <c r="B4202" s="127">
        <v>47000</v>
      </c>
      <c r="C4202" s="127">
        <f t="shared" si="195"/>
        <v>1338000</v>
      </c>
      <c r="D4202" s="129">
        <f t="shared" si="196"/>
        <v>49350</v>
      </c>
      <c r="E4202" s="130" t="s">
        <v>6069</v>
      </c>
    </row>
    <row r="4203" spans="1:5">
      <c r="A4203" s="127" t="s">
        <v>7651</v>
      </c>
      <c r="B4203" s="127">
        <v>48000</v>
      </c>
      <c r="C4203" s="127">
        <f t="shared" si="195"/>
        <v>1366000</v>
      </c>
      <c r="D4203" s="129">
        <f t="shared" si="196"/>
        <v>50400</v>
      </c>
      <c r="E4203" s="130" t="s">
        <v>6069</v>
      </c>
    </row>
    <row r="4204" spans="1:5">
      <c r="A4204" s="127" t="s">
        <v>7652</v>
      </c>
      <c r="B4204" s="127">
        <v>49000</v>
      </c>
      <c r="C4204" s="127">
        <f t="shared" si="195"/>
        <v>1394000</v>
      </c>
      <c r="D4204" s="129">
        <f t="shared" si="196"/>
        <v>51450</v>
      </c>
      <c r="E4204" s="130" t="s">
        <v>6069</v>
      </c>
    </row>
    <row r="4205" spans="1:5">
      <c r="A4205" s="127" t="s">
        <v>7653</v>
      </c>
      <c r="B4205" s="127">
        <v>50000</v>
      </c>
      <c r="C4205" s="127">
        <f t="shared" si="195"/>
        <v>1422000</v>
      </c>
      <c r="D4205" s="129">
        <f t="shared" si="196"/>
        <v>52500</v>
      </c>
      <c r="E4205" s="130" t="s">
        <v>6069</v>
      </c>
    </row>
    <row r="4206" spans="1:5">
      <c r="A4206" s="127" t="s">
        <v>7654</v>
      </c>
      <c r="B4206" s="127">
        <v>51000</v>
      </c>
      <c r="C4206" s="127">
        <f t="shared" si="195"/>
        <v>1450000</v>
      </c>
      <c r="D4206" s="129">
        <f t="shared" si="196"/>
        <v>53550</v>
      </c>
      <c r="E4206" s="130" t="s">
        <v>6069</v>
      </c>
    </row>
    <row r="4207" spans="1:5">
      <c r="A4207" s="127" t="s">
        <v>7655</v>
      </c>
      <c r="B4207" s="127">
        <v>52000</v>
      </c>
      <c r="C4207" s="127">
        <f t="shared" si="195"/>
        <v>1478000</v>
      </c>
      <c r="D4207" s="129">
        <f t="shared" si="196"/>
        <v>54600</v>
      </c>
      <c r="E4207" s="130" t="s">
        <v>6069</v>
      </c>
    </row>
    <row r="4208" spans="1:5">
      <c r="A4208" s="127" t="s">
        <v>7656</v>
      </c>
      <c r="B4208" s="127">
        <v>53000</v>
      </c>
      <c r="C4208" s="127">
        <f t="shared" si="195"/>
        <v>1506000</v>
      </c>
      <c r="D4208" s="129">
        <f t="shared" si="196"/>
        <v>55650</v>
      </c>
      <c r="E4208" s="130" t="s">
        <v>6069</v>
      </c>
    </row>
    <row r="4209" spans="1:5">
      <c r="A4209" s="127" t="s">
        <v>7657</v>
      </c>
      <c r="B4209" s="127">
        <v>54000</v>
      </c>
      <c r="C4209" s="127">
        <f t="shared" si="195"/>
        <v>1534000</v>
      </c>
      <c r="D4209" s="129">
        <f t="shared" si="196"/>
        <v>56700</v>
      </c>
      <c r="E4209" s="130" t="s">
        <v>6069</v>
      </c>
    </row>
    <row r="4210" spans="1:5">
      <c r="A4210" s="127" t="s">
        <v>7658</v>
      </c>
      <c r="B4210" s="127">
        <v>55000</v>
      </c>
      <c r="C4210" s="127">
        <f t="shared" si="195"/>
        <v>1562000</v>
      </c>
      <c r="D4210" s="129">
        <f t="shared" si="196"/>
        <v>57750</v>
      </c>
      <c r="E4210" s="130" t="s">
        <v>6069</v>
      </c>
    </row>
    <row r="4211" spans="1:5">
      <c r="A4211" s="127" t="s">
        <v>7659</v>
      </c>
      <c r="B4211" s="127">
        <v>56000</v>
      </c>
      <c r="C4211" s="127">
        <f t="shared" si="195"/>
        <v>1590000</v>
      </c>
      <c r="D4211" s="129">
        <f t="shared" si="196"/>
        <v>58800</v>
      </c>
      <c r="E4211" s="130" t="s">
        <v>6069</v>
      </c>
    </row>
    <row r="4212" spans="1:5">
      <c r="A4212" s="127" t="s">
        <v>7660</v>
      </c>
      <c r="B4212" s="127">
        <v>57000</v>
      </c>
      <c r="C4212" s="127">
        <f t="shared" si="195"/>
        <v>1618000</v>
      </c>
      <c r="D4212" s="129">
        <f t="shared" si="196"/>
        <v>59850</v>
      </c>
      <c r="E4212" s="130" t="s">
        <v>6069</v>
      </c>
    </row>
    <row r="4213" spans="1:5">
      <c r="A4213" s="127" t="s">
        <v>7661</v>
      </c>
      <c r="B4213" s="127">
        <v>58000</v>
      </c>
      <c r="C4213" s="127">
        <f t="shared" si="195"/>
        <v>1646000</v>
      </c>
      <c r="D4213" s="129">
        <f t="shared" si="196"/>
        <v>60900</v>
      </c>
      <c r="E4213" s="130" t="s">
        <v>6069</v>
      </c>
    </row>
    <row r="4214" spans="1:5">
      <c r="A4214" s="127" t="s">
        <v>7662</v>
      </c>
      <c r="B4214" s="127">
        <v>59000</v>
      </c>
      <c r="C4214" s="127">
        <f t="shared" si="195"/>
        <v>1674000</v>
      </c>
      <c r="D4214" s="129">
        <f t="shared" si="196"/>
        <v>61950</v>
      </c>
      <c r="E4214" s="130" t="s">
        <v>6069</v>
      </c>
    </row>
    <row r="4215" spans="1:5">
      <c r="A4215" s="127" t="s">
        <v>7663</v>
      </c>
      <c r="B4215" s="127">
        <v>60000</v>
      </c>
      <c r="C4215" s="127">
        <f t="shared" si="195"/>
        <v>1702000</v>
      </c>
      <c r="D4215" s="129">
        <f t="shared" si="196"/>
        <v>63000</v>
      </c>
      <c r="E4215" s="130" t="s">
        <v>6069</v>
      </c>
    </row>
    <row r="4216" spans="1:5">
      <c r="A4216" s="127" t="s">
        <v>7664</v>
      </c>
      <c r="B4216" s="127">
        <v>61000</v>
      </c>
      <c r="C4216" s="127">
        <f t="shared" si="195"/>
        <v>1730000</v>
      </c>
      <c r="D4216" s="129">
        <f t="shared" si="196"/>
        <v>64050</v>
      </c>
      <c r="E4216" s="130" t="s">
        <v>6069</v>
      </c>
    </row>
    <row r="4217" spans="1:5">
      <c r="A4217" s="127" t="s">
        <v>7665</v>
      </c>
      <c r="B4217" s="127">
        <v>62000</v>
      </c>
      <c r="C4217" s="127">
        <f t="shared" si="195"/>
        <v>1758000</v>
      </c>
      <c r="D4217" s="129">
        <f t="shared" si="196"/>
        <v>65100</v>
      </c>
      <c r="E4217" s="130" t="s">
        <v>6069</v>
      </c>
    </row>
    <row r="4218" spans="1:5">
      <c r="A4218" s="127" t="s">
        <v>7666</v>
      </c>
      <c r="B4218" s="127">
        <v>63000</v>
      </c>
      <c r="C4218" s="127">
        <f t="shared" si="195"/>
        <v>1786000</v>
      </c>
      <c r="D4218" s="129">
        <f t="shared" si="196"/>
        <v>66150</v>
      </c>
      <c r="E4218" s="130" t="s">
        <v>6069</v>
      </c>
    </row>
    <row r="4219" spans="1:5">
      <c r="A4219" s="127" t="s">
        <v>7667</v>
      </c>
      <c r="B4219" s="127">
        <v>64000</v>
      </c>
      <c r="C4219" s="127">
        <f t="shared" si="195"/>
        <v>1814000</v>
      </c>
      <c r="D4219" s="129">
        <f t="shared" si="196"/>
        <v>67200</v>
      </c>
      <c r="E4219" s="130" t="s">
        <v>6069</v>
      </c>
    </row>
    <row r="4220" spans="1:5">
      <c r="A4220" s="127" t="s">
        <v>7668</v>
      </c>
      <c r="B4220" s="127">
        <v>65000</v>
      </c>
      <c r="C4220" s="127">
        <f t="shared" si="195"/>
        <v>1842000</v>
      </c>
      <c r="D4220" s="129">
        <f t="shared" si="196"/>
        <v>68250</v>
      </c>
      <c r="E4220" s="130" t="s">
        <v>6069</v>
      </c>
    </row>
    <row r="4221" spans="1:5">
      <c r="A4221" s="127" t="s">
        <v>7669</v>
      </c>
      <c r="B4221" s="127">
        <v>66000</v>
      </c>
      <c r="C4221" s="127">
        <f t="shared" si="195"/>
        <v>1870000</v>
      </c>
      <c r="D4221" s="129">
        <f t="shared" si="196"/>
        <v>69300</v>
      </c>
      <c r="E4221" s="130" t="s">
        <v>6069</v>
      </c>
    </row>
    <row r="4222" spans="1:5">
      <c r="A4222" s="127" t="s">
        <v>7670</v>
      </c>
      <c r="B4222" s="127">
        <v>67000</v>
      </c>
      <c r="C4222" s="127">
        <f t="shared" ref="C4222:C4255" si="197">C4221+28000</f>
        <v>1898000</v>
      </c>
      <c r="D4222" s="129">
        <f t="shared" ref="D4222:D4255" si="198">SUM($G$2)*(B4222*0.001)</f>
        <v>70350</v>
      </c>
      <c r="E4222" s="130" t="s">
        <v>6069</v>
      </c>
    </row>
    <row r="4223" spans="1:5">
      <c r="A4223" s="127" t="s">
        <v>7671</v>
      </c>
      <c r="B4223" s="127">
        <v>68000</v>
      </c>
      <c r="C4223" s="127">
        <f t="shared" si="197"/>
        <v>1926000</v>
      </c>
      <c r="D4223" s="129">
        <f t="shared" si="198"/>
        <v>71400</v>
      </c>
      <c r="E4223" s="130" t="s">
        <v>6069</v>
      </c>
    </row>
    <row r="4224" spans="1:5">
      <c r="A4224" s="127" t="s">
        <v>7672</v>
      </c>
      <c r="B4224" s="127">
        <v>69000</v>
      </c>
      <c r="C4224" s="127">
        <f t="shared" si="197"/>
        <v>1954000</v>
      </c>
      <c r="D4224" s="129">
        <f t="shared" si="198"/>
        <v>72450</v>
      </c>
      <c r="E4224" s="130" t="s">
        <v>6069</v>
      </c>
    </row>
    <row r="4225" spans="1:5">
      <c r="A4225" s="127" t="s">
        <v>7673</v>
      </c>
      <c r="B4225" s="127">
        <v>70000</v>
      </c>
      <c r="C4225" s="127">
        <f t="shared" si="197"/>
        <v>1982000</v>
      </c>
      <c r="D4225" s="129">
        <f t="shared" si="198"/>
        <v>73500</v>
      </c>
      <c r="E4225" s="130" t="s">
        <v>6069</v>
      </c>
    </row>
    <row r="4226" spans="1:5">
      <c r="A4226" s="127" t="s">
        <v>7674</v>
      </c>
      <c r="B4226" s="127">
        <v>71000</v>
      </c>
      <c r="C4226" s="127">
        <f t="shared" si="197"/>
        <v>2010000</v>
      </c>
      <c r="D4226" s="129">
        <f t="shared" si="198"/>
        <v>74550</v>
      </c>
      <c r="E4226" s="130" t="s">
        <v>6069</v>
      </c>
    </row>
    <row r="4227" spans="1:5">
      <c r="A4227" s="127" t="s">
        <v>7675</v>
      </c>
      <c r="B4227" s="127">
        <v>72000</v>
      </c>
      <c r="C4227" s="127">
        <f t="shared" si="197"/>
        <v>2038000</v>
      </c>
      <c r="D4227" s="129">
        <f t="shared" si="198"/>
        <v>75600</v>
      </c>
      <c r="E4227" s="130" t="s">
        <v>6069</v>
      </c>
    </row>
    <row r="4228" spans="1:5">
      <c r="A4228" s="127" t="s">
        <v>7676</v>
      </c>
      <c r="B4228" s="127">
        <v>73000</v>
      </c>
      <c r="C4228" s="127">
        <f t="shared" si="197"/>
        <v>2066000</v>
      </c>
      <c r="D4228" s="129">
        <f t="shared" si="198"/>
        <v>76650</v>
      </c>
      <c r="E4228" s="130" t="s">
        <v>6069</v>
      </c>
    </row>
    <row r="4229" spans="1:5">
      <c r="A4229" s="127" t="s">
        <v>7677</v>
      </c>
      <c r="B4229" s="127">
        <v>74000</v>
      </c>
      <c r="C4229" s="127">
        <f t="shared" si="197"/>
        <v>2094000</v>
      </c>
      <c r="D4229" s="129">
        <f t="shared" si="198"/>
        <v>77700</v>
      </c>
      <c r="E4229" s="130" t="s">
        <v>6069</v>
      </c>
    </row>
    <row r="4230" spans="1:5">
      <c r="A4230" s="127" t="s">
        <v>7678</v>
      </c>
      <c r="B4230" s="127">
        <v>75000</v>
      </c>
      <c r="C4230" s="127">
        <f t="shared" si="197"/>
        <v>2122000</v>
      </c>
      <c r="D4230" s="129">
        <f t="shared" si="198"/>
        <v>78750</v>
      </c>
      <c r="E4230" s="130" t="s">
        <v>6069</v>
      </c>
    </row>
    <row r="4231" spans="1:5">
      <c r="A4231" s="127" t="s">
        <v>7679</v>
      </c>
      <c r="B4231" s="127">
        <v>76000</v>
      </c>
      <c r="C4231" s="127">
        <f t="shared" si="197"/>
        <v>2150000</v>
      </c>
      <c r="D4231" s="129">
        <f t="shared" si="198"/>
        <v>79800</v>
      </c>
      <c r="E4231" s="130" t="s">
        <v>6069</v>
      </c>
    </row>
    <row r="4232" spans="1:5">
      <c r="A4232" s="127" t="s">
        <v>7680</v>
      </c>
      <c r="B4232" s="127">
        <v>77000</v>
      </c>
      <c r="C4232" s="127">
        <f t="shared" si="197"/>
        <v>2178000</v>
      </c>
      <c r="D4232" s="129">
        <f t="shared" si="198"/>
        <v>80850</v>
      </c>
      <c r="E4232" s="130" t="s">
        <v>6069</v>
      </c>
    </row>
    <row r="4233" spans="1:5">
      <c r="A4233" s="127" t="s">
        <v>7681</v>
      </c>
      <c r="B4233" s="127">
        <v>78000</v>
      </c>
      <c r="C4233" s="127">
        <f t="shared" si="197"/>
        <v>2206000</v>
      </c>
      <c r="D4233" s="129">
        <f t="shared" si="198"/>
        <v>81900</v>
      </c>
      <c r="E4233" s="130" t="s">
        <v>6069</v>
      </c>
    </row>
    <row r="4234" spans="1:5">
      <c r="A4234" s="127" t="s">
        <v>7682</v>
      </c>
      <c r="B4234" s="127">
        <v>79000</v>
      </c>
      <c r="C4234" s="127">
        <f t="shared" si="197"/>
        <v>2234000</v>
      </c>
      <c r="D4234" s="129">
        <f t="shared" si="198"/>
        <v>82950</v>
      </c>
      <c r="E4234" s="130" t="s">
        <v>6069</v>
      </c>
    </row>
    <row r="4235" spans="1:5">
      <c r="A4235" s="127" t="s">
        <v>7683</v>
      </c>
      <c r="B4235" s="127">
        <v>80000</v>
      </c>
      <c r="C4235" s="127">
        <f t="shared" si="197"/>
        <v>2262000</v>
      </c>
      <c r="D4235" s="129">
        <f t="shared" si="198"/>
        <v>84000</v>
      </c>
      <c r="E4235" s="130" t="s">
        <v>6069</v>
      </c>
    </row>
    <row r="4236" spans="1:5">
      <c r="A4236" s="127" t="s">
        <v>7684</v>
      </c>
      <c r="B4236" s="127">
        <v>81000</v>
      </c>
      <c r="C4236" s="127">
        <f t="shared" si="197"/>
        <v>2290000</v>
      </c>
      <c r="D4236" s="129">
        <f t="shared" si="198"/>
        <v>85050</v>
      </c>
      <c r="E4236" s="130" t="s">
        <v>6069</v>
      </c>
    </row>
    <row r="4237" spans="1:5">
      <c r="A4237" s="127" t="s">
        <v>7685</v>
      </c>
      <c r="B4237" s="127">
        <v>82000</v>
      </c>
      <c r="C4237" s="127">
        <f t="shared" si="197"/>
        <v>2318000</v>
      </c>
      <c r="D4237" s="129">
        <f t="shared" si="198"/>
        <v>86100</v>
      </c>
      <c r="E4237" s="130" t="s">
        <v>6069</v>
      </c>
    </row>
    <row r="4238" spans="1:5">
      <c r="A4238" s="127" t="s">
        <v>7686</v>
      </c>
      <c r="B4238" s="127">
        <v>83000</v>
      </c>
      <c r="C4238" s="127">
        <f t="shared" si="197"/>
        <v>2346000</v>
      </c>
      <c r="D4238" s="129">
        <f t="shared" si="198"/>
        <v>87150</v>
      </c>
      <c r="E4238" s="130" t="s">
        <v>6069</v>
      </c>
    </row>
    <row r="4239" spans="1:5">
      <c r="A4239" s="127" t="s">
        <v>7687</v>
      </c>
      <c r="B4239" s="127">
        <v>84000</v>
      </c>
      <c r="C4239" s="127">
        <f t="shared" si="197"/>
        <v>2374000</v>
      </c>
      <c r="D4239" s="129">
        <f t="shared" si="198"/>
        <v>88200</v>
      </c>
      <c r="E4239" s="130" t="s">
        <v>6069</v>
      </c>
    </row>
    <row r="4240" spans="1:5">
      <c r="A4240" s="127" t="s">
        <v>7688</v>
      </c>
      <c r="B4240" s="127">
        <v>85000</v>
      </c>
      <c r="C4240" s="127">
        <f t="shared" si="197"/>
        <v>2402000</v>
      </c>
      <c r="D4240" s="129">
        <f t="shared" si="198"/>
        <v>89250</v>
      </c>
      <c r="E4240" s="130" t="s">
        <v>6069</v>
      </c>
    </row>
    <row r="4241" spans="1:5">
      <c r="A4241" s="127" t="s">
        <v>7689</v>
      </c>
      <c r="B4241" s="127">
        <v>86000</v>
      </c>
      <c r="C4241" s="127">
        <f t="shared" si="197"/>
        <v>2430000</v>
      </c>
      <c r="D4241" s="129">
        <f t="shared" si="198"/>
        <v>90300</v>
      </c>
      <c r="E4241" s="130" t="s">
        <v>6069</v>
      </c>
    </row>
    <row r="4242" spans="1:5">
      <c r="A4242" s="127" t="s">
        <v>7690</v>
      </c>
      <c r="B4242" s="127">
        <v>87000</v>
      </c>
      <c r="C4242" s="127">
        <f t="shared" si="197"/>
        <v>2458000</v>
      </c>
      <c r="D4242" s="129">
        <f t="shared" si="198"/>
        <v>91350</v>
      </c>
      <c r="E4242" s="130" t="s">
        <v>6069</v>
      </c>
    </row>
    <row r="4243" spans="1:5">
      <c r="A4243" s="127" t="s">
        <v>7691</v>
      </c>
      <c r="B4243" s="127">
        <v>88000</v>
      </c>
      <c r="C4243" s="127">
        <f t="shared" si="197"/>
        <v>2486000</v>
      </c>
      <c r="D4243" s="129">
        <f t="shared" si="198"/>
        <v>92400</v>
      </c>
      <c r="E4243" s="130" t="s">
        <v>6069</v>
      </c>
    </row>
    <row r="4244" spans="1:5">
      <c r="A4244" s="127" t="s">
        <v>7692</v>
      </c>
      <c r="B4244" s="127">
        <v>89000</v>
      </c>
      <c r="C4244" s="127">
        <f t="shared" si="197"/>
        <v>2514000</v>
      </c>
      <c r="D4244" s="129">
        <f t="shared" si="198"/>
        <v>93450</v>
      </c>
      <c r="E4244" s="130" t="s">
        <v>6069</v>
      </c>
    </row>
    <row r="4245" spans="1:5">
      <c r="A4245" s="127" t="s">
        <v>7693</v>
      </c>
      <c r="B4245" s="127">
        <v>90000</v>
      </c>
      <c r="C4245" s="127">
        <f t="shared" si="197"/>
        <v>2542000</v>
      </c>
      <c r="D4245" s="129">
        <f t="shared" si="198"/>
        <v>94500</v>
      </c>
      <c r="E4245" s="130" t="s">
        <v>6069</v>
      </c>
    </row>
    <row r="4246" spans="1:5">
      <c r="A4246" s="127" t="s">
        <v>7694</v>
      </c>
      <c r="B4246" s="127">
        <v>91000</v>
      </c>
      <c r="C4246" s="127">
        <f t="shared" si="197"/>
        <v>2570000</v>
      </c>
      <c r="D4246" s="129">
        <f t="shared" si="198"/>
        <v>95550</v>
      </c>
      <c r="E4246" s="130" t="s">
        <v>6069</v>
      </c>
    </row>
    <row r="4247" spans="1:5">
      <c r="A4247" s="127" t="s">
        <v>7695</v>
      </c>
      <c r="B4247" s="127">
        <v>92000</v>
      </c>
      <c r="C4247" s="127">
        <f t="shared" si="197"/>
        <v>2598000</v>
      </c>
      <c r="D4247" s="129">
        <f t="shared" si="198"/>
        <v>96600</v>
      </c>
      <c r="E4247" s="130" t="s">
        <v>6069</v>
      </c>
    </row>
    <row r="4248" spans="1:5">
      <c r="A4248" s="127" t="s">
        <v>7696</v>
      </c>
      <c r="B4248" s="127">
        <v>93000</v>
      </c>
      <c r="C4248" s="127">
        <f t="shared" si="197"/>
        <v>2626000</v>
      </c>
      <c r="D4248" s="129">
        <f t="shared" si="198"/>
        <v>97650</v>
      </c>
      <c r="E4248" s="130" t="s">
        <v>6069</v>
      </c>
    </row>
    <row r="4249" spans="1:5">
      <c r="A4249" s="127" t="s">
        <v>7697</v>
      </c>
      <c r="B4249" s="127">
        <v>94000</v>
      </c>
      <c r="C4249" s="127">
        <f t="shared" si="197"/>
        <v>2654000</v>
      </c>
      <c r="D4249" s="129">
        <f t="shared" si="198"/>
        <v>98700</v>
      </c>
      <c r="E4249" s="130" t="s">
        <v>6069</v>
      </c>
    </row>
    <row r="4250" spans="1:5">
      <c r="A4250" s="127" t="s">
        <v>7698</v>
      </c>
      <c r="B4250" s="127">
        <v>95000</v>
      </c>
      <c r="C4250" s="127">
        <f t="shared" si="197"/>
        <v>2682000</v>
      </c>
      <c r="D4250" s="129">
        <f t="shared" si="198"/>
        <v>99750</v>
      </c>
      <c r="E4250" s="130" t="s">
        <v>6069</v>
      </c>
    </row>
    <row r="4251" spans="1:5">
      <c r="A4251" s="127" t="s">
        <v>7699</v>
      </c>
      <c r="B4251" s="127">
        <v>96000</v>
      </c>
      <c r="C4251" s="127">
        <f t="shared" si="197"/>
        <v>2710000</v>
      </c>
      <c r="D4251" s="129">
        <f t="shared" si="198"/>
        <v>100800</v>
      </c>
      <c r="E4251" s="130" t="s">
        <v>6069</v>
      </c>
    </row>
    <row r="4252" spans="1:5">
      <c r="A4252" s="127" t="s">
        <v>7700</v>
      </c>
      <c r="B4252" s="127">
        <v>97000</v>
      </c>
      <c r="C4252" s="127">
        <f t="shared" si="197"/>
        <v>2738000</v>
      </c>
      <c r="D4252" s="129">
        <f t="shared" si="198"/>
        <v>101850</v>
      </c>
      <c r="E4252" s="130" t="s">
        <v>6069</v>
      </c>
    </row>
    <row r="4253" spans="1:5">
      <c r="A4253" s="127" t="s">
        <v>7701</v>
      </c>
      <c r="B4253" s="127">
        <v>98000</v>
      </c>
      <c r="C4253" s="127">
        <f t="shared" si="197"/>
        <v>2766000</v>
      </c>
      <c r="D4253" s="129">
        <f t="shared" si="198"/>
        <v>102900</v>
      </c>
      <c r="E4253" s="130" t="s">
        <v>6069</v>
      </c>
    </row>
    <row r="4254" spans="1:5">
      <c r="A4254" s="127" t="s">
        <v>7702</v>
      </c>
      <c r="B4254" s="127">
        <v>99000</v>
      </c>
      <c r="C4254" s="127">
        <f t="shared" si="197"/>
        <v>2794000</v>
      </c>
      <c r="D4254" s="129">
        <f t="shared" si="198"/>
        <v>103950</v>
      </c>
      <c r="E4254" s="130" t="s">
        <v>6069</v>
      </c>
    </row>
    <row r="4255" spans="1:5">
      <c r="A4255" s="127" t="s">
        <v>7703</v>
      </c>
      <c r="B4255" s="127">
        <v>100000</v>
      </c>
      <c r="C4255" s="127">
        <f t="shared" si="197"/>
        <v>2822000</v>
      </c>
      <c r="D4255" s="129">
        <f t="shared" si="198"/>
        <v>105000</v>
      </c>
      <c r="E4255" s="130" t="s">
        <v>6069</v>
      </c>
    </row>
    <row r="4256" spans="1:5">
      <c r="A4256" s="127" t="str">
        <f t="shared" ref="A4256:A4319" si="199">"태국"&amp;B4256</f>
        <v>태국1000</v>
      </c>
      <c r="B4256" s="127">
        <v>1000</v>
      </c>
      <c r="C4256" s="127">
        <v>30000</v>
      </c>
      <c r="D4256" s="129">
        <f>SUM($G$3)*(B4256*0.001)</f>
        <v>980</v>
      </c>
      <c r="E4256" s="130" t="s">
        <v>8132</v>
      </c>
    </row>
    <row r="4257" spans="1:5">
      <c r="A4257" s="127" t="str">
        <f t="shared" si="199"/>
        <v>태국2000</v>
      </c>
      <c r="B4257" s="127">
        <f>B4256+1000</f>
        <v>2000</v>
      </c>
      <c r="C4257" s="127">
        <f>C4256+18000</f>
        <v>48000</v>
      </c>
      <c r="D4257" s="129">
        <f t="shared" ref="D4257:D4320" si="200">SUM($G$3)*(B4257*0.001)</f>
        <v>1960</v>
      </c>
      <c r="E4257" s="130" t="s">
        <v>8132</v>
      </c>
    </row>
    <row r="4258" spans="1:5">
      <c r="A4258" s="127" t="str">
        <f t="shared" si="199"/>
        <v>태국3000</v>
      </c>
      <c r="B4258" s="127">
        <f t="shared" ref="B4258:B4321" si="201">B4257+1000</f>
        <v>3000</v>
      </c>
      <c r="C4258" s="127">
        <f t="shared" ref="C4258:C4321" si="202">C4257+18000</f>
        <v>66000</v>
      </c>
      <c r="D4258" s="129">
        <f t="shared" si="200"/>
        <v>2940</v>
      </c>
      <c r="E4258" s="130" t="s">
        <v>8132</v>
      </c>
    </row>
    <row r="4259" spans="1:5">
      <c r="A4259" s="127" t="str">
        <f t="shared" si="199"/>
        <v>태국4000</v>
      </c>
      <c r="B4259" s="127">
        <f t="shared" si="201"/>
        <v>4000</v>
      </c>
      <c r="C4259" s="127">
        <f t="shared" si="202"/>
        <v>84000</v>
      </c>
      <c r="D4259" s="129">
        <f t="shared" si="200"/>
        <v>3920</v>
      </c>
      <c r="E4259" s="130" t="s">
        <v>8132</v>
      </c>
    </row>
    <row r="4260" spans="1:5">
      <c r="A4260" s="127" t="str">
        <f t="shared" si="199"/>
        <v>태국5000</v>
      </c>
      <c r="B4260" s="127">
        <f t="shared" si="201"/>
        <v>5000</v>
      </c>
      <c r="C4260" s="127">
        <f t="shared" si="202"/>
        <v>102000</v>
      </c>
      <c r="D4260" s="129">
        <f t="shared" si="200"/>
        <v>4900</v>
      </c>
      <c r="E4260" s="130" t="s">
        <v>8132</v>
      </c>
    </row>
    <row r="4261" spans="1:5">
      <c r="A4261" s="127" t="str">
        <f t="shared" si="199"/>
        <v>태국6000</v>
      </c>
      <c r="B4261" s="127">
        <f t="shared" si="201"/>
        <v>6000</v>
      </c>
      <c r="C4261" s="127">
        <f t="shared" si="202"/>
        <v>120000</v>
      </c>
      <c r="D4261" s="129">
        <f t="shared" si="200"/>
        <v>5880</v>
      </c>
      <c r="E4261" s="130" t="s">
        <v>8132</v>
      </c>
    </row>
    <row r="4262" spans="1:5">
      <c r="A4262" s="127" t="str">
        <f t="shared" si="199"/>
        <v>태국7000</v>
      </c>
      <c r="B4262" s="127">
        <f t="shared" si="201"/>
        <v>7000</v>
      </c>
      <c r="C4262" s="127">
        <f t="shared" si="202"/>
        <v>138000</v>
      </c>
      <c r="D4262" s="129">
        <f t="shared" si="200"/>
        <v>6860</v>
      </c>
      <c r="E4262" s="130" t="s">
        <v>8132</v>
      </c>
    </row>
    <row r="4263" spans="1:5">
      <c r="A4263" s="127" t="str">
        <f t="shared" si="199"/>
        <v>태국8000</v>
      </c>
      <c r="B4263" s="127">
        <f t="shared" si="201"/>
        <v>8000</v>
      </c>
      <c r="C4263" s="127">
        <f t="shared" si="202"/>
        <v>156000</v>
      </c>
      <c r="D4263" s="129">
        <f t="shared" si="200"/>
        <v>7840</v>
      </c>
      <c r="E4263" s="130" t="s">
        <v>8132</v>
      </c>
    </row>
    <row r="4264" spans="1:5">
      <c r="A4264" s="127" t="str">
        <f t="shared" si="199"/>
        <v>태국9000</v>
      </c>
      <c r="B4264" s="127">
        <f t="shared" si="201"/>
        <v>9000</v>
      </c>
      <c r="C4264" s="127">
        <f t="shared" si="202"/>
        <v>174000</v>
      </c>
      <c r="D4264" s="129">
        <f t="shared" si="200"/>
        <v>8820</v>
      </c>
      <c r="E4264" s="130" t="s">
        <v>8132</v>
      </c>
    </row>
    <row r="4265" spans="1:5">
      <c r="A4265" s="127" t="str">
        <f t="shared" si="199"/>
        <v>태국10000</v>
      </c>
      <c r="B4265" s="127">
        <f t="shared" si="201"/>
        <v>10000</v>
      </c>
      <c r="C4265" s="127">
        <f t="shared" si="202"/>
        <v>192000</v>
      </c>
      <c r="D4265" s="129">
        <f t="shared" si="200"/>
        <v>9800</v>
      </c>
      <c r="E4265" s="130" t="s">
        <v>8132</v>
      </c>
    </row>
    <row r="4266" spans="1:5">
      <c r="A4266" s="127" t="str">
        <f t="shared" si="199"/>
        <v>태국11000</v>
      </c>
      <c r="B4266" s="127">
        <f t="shared" si="201"/>
        <v>11000</v>
      </c>
      <c r="C4266" s="127">
        <f t="shared" si="202"/>
        <v>210000</v>
      </c>
      <c r="D4266" s="129">
        <f t="shared" si="200"/>
        <v>10780</v>
      </c>
      <c r="E4266" s="130" t="s">
        <v>8132</v>
      </c>
    </row>
    <row r="4267" spans="1:5">
      <c r="A4267" s="127" t="str">
        <f t="shared" si="199"/>
        <v>태국12000</v>
      </c>
      <c r="B4267" s="127">
        <f t="shared" si="201"/>
        <v>12000</v>
      </c>
      <c r="C4267" s="127">
        <f t="shared" si="202"/>
        <v>228000</v>
      </c>
      <c r="D4267" s="129">
        <f t="shared" si="200"/>
        <v>11760</v>
      </c>
      <c r="E4267" s="130" t="s">
        <v>8132</v>
      </c>
    </row>
    <row r="4268" spans="1:5">
      <c r="A4268" s="127" t="str">
        <f t="shared" si="199"/>
        <v>태국13000</v>
      </c>
      <c r="B4268" s="127">
        <f t="shared" si="201"/>
        <v>13000</v>
      </c>
      <c r="C4268" s="127">
        <f t="shared" si="202"/>
        <v>246000</v>
      </c>
      <c r="D4268" s="129">
        <f t="shared" si="200"/>
        <v>12740</v>
      </c>
      <c r="E4268" s="130" t="s">
        <v>8132</v>
      </c>
    </row>
    <row r="4269" spans="1:5">
      <c r="A4269" s="127" t="str">
        <f t="shared" si="199"/>
        <v>태국14000</v>
      </c>
      <c r="B4269" s="127">
        <f t="shared" si="201"/>
        <v>14000</v>
      </c>
      <c r="C4269" s="127">
        <f t="shared" si="202"/>
        <v>264000</v>
      </c>
      <c r="D4269" s="129">
        <f t="shared" si="200"/>
        <v>13720</v>
      </c>
      <c r="E4269" s="130" t="s">
        <v>8132</v>
      </c>
    </row>
    <row r="4270" spans="1:5">
      <c r="A4270" s="127" t="str">
        <f t="shared" si="199"/>
        <v>태국15000</v>
      </c>
      <c r="B4270" s="127">
        <f t="shared" si="201"/>
        <v>15000</v>
      </c>
      <c r="C4270" s="127">
        <f t="shared" si="202"/>
        <v>282000</v>
      </c>
      <c r="D4270" s="129">
        <f t="shared" si="200"/>
        <v>14700</v>
      </c>
      <c r="E4270" s="130" t="s">
        <v>8132</v>
      </c>
    </row>
    <row r="4271" spans="1:5">
      <c r="A4271" s="127" t="str">
        <f t="shared" si="199"/>
        <v>태국16000</v>
      </c>
      <c r="B4271" s="127">
        <f t="shared" si="201"/>
        <v>16000</v>
      </c>
      <c r="C4271" s="127">
        <f t="shared" si="202"/>
        <v>300000</v>
      </c>
      <c r="D4271" s="129">
        <f t="shared" si="200"/>
        <v>15680</v>
      </c>
      <c r="E4271" s="130" t="s">
        <v>8132</v>
      </c>
    </row>
    <row r="4272" spans="1:5">
      <c r="A4272" s="127" t="str">
        <f t="shared" si="199"/>
        <v>태국17000</v>
      </c>
      <c r="B4272" s="127">
        <f t="shared" si="201"/>
        <v>17000</v>
      </c>
      <c r="C4272" s="127">
        <f t="shared" si="202"/>
        <v>318000</v>
      </c>
      <c r="D4272" s="129">
        <f t="shared" si="200"/>
        <v>16660</v>
      </c>
      <c r="E4272" s="130" t="s">
        <v>8132</v>
      </c>
    </row>
    <row r="4273" spans="1:5">
      <c r="A4273" s="127" t="str">
        <f t="shared" si="199"/>
        <v>태국18000</v>
      </c>
      <c r="B4273" s="127">
        <f t="shared" si="201"/>
        <v>18000</v>
      </c>
      <c r="C4273" s="127">
        <f t="shared" si="202"/>
        <v>336000</v>
      </c>
      <c r="D4273" s="129">
        <f t="shared" si="200"/>
        <v>17640</v>
      </c>
      <c r="E4273" s="130" t="s">
        <v>8139</v>
      </c>
    </row>
    <row r="4274" spans="1:5">
      <c r="A4274" s="127" t="str">
        <f t="shared" si="199"/>
        <v>태국19000</v>
      </c>
      <c r="B4274" s="127">
        <f t="shared" si="201"/>
        <v>19000</v>
      </c>
      <c r="C4274" s="127">
        <f t="shared" si="202"/>
        <v>354000</v>
      </c>
      <c r="D4274" s="129">
        <f t="shared" si="200"/>
        <v>18620</v>
      </c>
      <c r="E4274" s="130" t="s">
        <v>8132</v>
      </c>
    </row>
    <row r="4275" spans="1:5">
      <c r="A4275" s="127" t="str">
        <f t="shared" si="199"/>
        <v>태국20000</v>
      </c>
      <c r="B4275" s="127">
        <f t="shared" si="201"/>
        <v>20000</v>
      </c>
      <c r="C4275" s="127">
        <f t="shared" si="202"/>
        <v>372000</v>
      </c>
      <c r="D4275" s="129">
        <f t="shared" si="200"/>
        <v>19600</v>
      </c>
      <c r="E4275" s="130" t="s">
        <v>8132</v>
      </c>
    </row>
    <row r="4276" spans="1:5">
      <c r="A4276" s="127" t="str">
        <f t="shared" si="199"/>
        <v>태국21000</v>
      </c>
      <c r="B4276" s="127">
        <f t="shared" si="201"/>
        <v>21000</v>
      </c>
      <c r="C4276" s="127">
        <f t="shared" si="202"/>
        <v>390000</v>
      </c>
      <c r="D4276" s="129">
        <f t="shared" si="200"/>
        <v>20580</v>
      </c>
      <c r="E4276" s="130" t="s">
        <v>8132</v>
      </c>
    </row>
    <row r="4277" spans="1:5">
      <c r="A4277" s="127" t="str">
        <f t="shared" si="199"/>
        <v>태국22000</v>
      </c>
      <c r="B4277" s="127">
        <f t="shared" si="201"/>
        <v>22000</v>
      </c>
      <c r="C4277" s="127">
        <f t="shared" si="202"/>
        <v>408000</v>
      </c>
      <c r="D4277" s="129">
        <f t="shared" si="200"/>
        <v>21560</v>
      </c>
      <c r="E4277" s="130" t="s">
        <v>8132</v>
      </c>
    </row>
    <row r="4278" spans="1:5">
      <c r="A4278" s="127" t="str">
        <f t="shared" si="199"/>
        <v>태국23000</v>
      </c>
      <c r="B4278" s="127">
        <f t="shared" si="201"/>
        <v>23000</v>
      </c>
      <c r="C4278" s="127">
        <f t="shared" si="202"/>
        <v>426000</v>
      </c>
      <c r="D4278" s="129">
        <f t="shared" si="200"/>
        <v>22540</v>
      </c>
      <c r="E4278" s="130" t="s">
        <v>8132</v>
      </c>
    </row>
    <row r="4279" spans="1:5">
      <c r="A4279" s="127" t="str">
        <f t="shared" si="199"/>
        <v>태국24000</v>
      </c>
      <c r="B4279" s="127">
        <f t="shared" si="201"/>
        <v>24000</v>
      </c>
      <c r="C4279" s="127">
        <f t="shared" si="202"/>
        <v>444000</v>
      </c>
      <c r="D4279" s="129">
        <f t="shared" si="200"/>
        <v>23520</v>
      </c>
      <c r="E4279" s="130" t="s">
        <v>8132</v>
      </c>
    </row>
    <row r="4280" spans="1:5">
      <c r="A4280" s="127" t="str">
        <f t="shared" si="199"/>
        <v>태국25000</v>
      </c>
      <c r="B4280" s="127">
        <f t="shared" si="201"/>
        <v>25000</v>
      </c>
      <c r="C4280" s="127">
        <f t="shared" si="202"/>
        <v>462000</v>
      </c>
      <c r="D4280" s="129">
        <f t="shared" si="200"/>
        <v>24500</v>
      </c>
      <c r="E4280" s="130" t="s">
        <v>8132</v>
      </c>
    </row>
    <row r="4281" spans="1:5">
      <c r="A4281" s="127" t="str">
        <f t="shared" si="199"/>
        <v>태국26000</v>
      </c>
      <c r="B4281" s="127">
        <f t="shared" si="201"/>
        <v>26000</v>
      </c>
      <c r="C4281" s="127">
        <f t="shared" si="202"/>
        <v>480000</v>
      </c>
      <c r="D4281" s="129">
        <f t="shared" si="200"/>
        <v>25480</v>
      </c>
      <c r="E4281" s="130" t="s">
        <v>8132</v>
      </c>
    </row>
    <row r="4282" spans="1:5">
      <c r="A4282" s="127" t="str">
        <f t="shared" si="199"/>
        <v>태국27000</v>
      </c>
      <c r="B4282" s="127">
        <f t="shared" si="201"/>
        <v>27000</v>
      </c>
      <c r="C4282" s="127">
        <f t="shared" si="202"/>
        <v>498000</v>
      </c>
      <c r="D4282" s="129">
        <f t="shared" si="200"/>
        <v>26460</v>
      </c>
      <c r="E4282" s="130" t="s">
        <v>8132</v>
      </c>
    </row>
    <row r="4283" spans="1:5">
      <c r="A4283" s="127" t="str">
        <f t="shared" si="199"/>
        <v>태국28000</v>
      </c>
      <c r="B4283" s="127">
        <f t="shared" si="201"/>
        <v>28000</v>
      </c>
      <c r="C4283" s="127">
        <f t="shared" si="202"/>
        <v>516000</v>
      </c>
      <c r="D4283" s="129">
        <f t="shared" si="200"/>
        <v>27440</v>
      </c>
      <c r="E4283" s="130" t="s">
        <v>8132</v>
      </c>
    </row>
    <row r="4284" spans="1:5">
      <c r="A4284" s="127" t="str">
        <f t="shared" si="199"/>
        <v>태국29000</v>
      </c>
      <c r="B4284" s="127">
        <f t="shared" si="201"/>
        <v>29000</v>
      </c>
      <c r="C4284" s="127">
        <f t="shared" si="202"/>
        <v>534000</v>
      </c>
      <c r="D4284" s="129">
        <f t="shared" si="200"/>
        <v>28420</v>
      </c>
      <c r="E4284" s="130" t="s">
        <v>8132</v>
      </c>
    </row>
    <row r="4285" spans="1:5">
      <c r="A4285" s="127" t="str">
        <f t="shared" si="199"/>
        <v>태국30000</v>
      </c>
      <c r="B4285" s="127">
        <f t="shared" si="201"/>
        <v>30000</v>
      </c>
      <c r="C4285" s="127">
        <f t="shared" si="202"/>
        <v>552000</v>
      </c>
      <c r="D4285" s="129">
        <f t="shared" si="200"/>
        <v>29400</v>
      </c>
      <c r="E4285" s="130" t="s">
        <v>8132</v>
      </c>
    </row>
    <row r="4286" spans="1:5">
      <c r="A4286" s="127" t="str">
        <f t="shared" si="199"/>
        <v>태국31000</v>
      </c>
      <c r="B4286" s="127">
        <f t="shared" si="201"/>
        <v>31000</v>
      </c>
      <c r="C4286" s="127">
        <f t="shared" si="202"/>
        <v>570000</v>
      </c>
      <c r="D4286" s="129">
        <f t="shared" si="200"/>
        <v>30380</v>
      </c>
      <c r="E4286" s="130" t="s">
        <v>8132</v>
      </c>
    </row>
    <row r="4287" spans="1:5">
      <c r="A4287" s="127" t="str">
        <f t="shared" si="199"/>
        <v>태국32000</v>
      </c>
      <c r="B4287" s="127">
        <f t="shared" si="201"/>
        <v>32000</v>
      </c>
      <c r="C4287" s="127">
        <f t="shared" si="202"/>
        <v>588000</v>
      </c>
      <c r="D4287" s="129">
        <f t="shared" si="200"/>
        <v>31360</v>
      </c>
      <c r="E4287" s="130" t="s">
        <v>6069</v>
      </c>
    </row>
    <row r="4288" spans="1:5">
      <c r="A4288" s="127" t="str">
        <f t="shared" si="199"/>
        <v>태국33000</v>
      </c>
      <c r="B4288" s="127">
        <f t="shared" si="201"/>
        <v>33000</v>
      </c>
      <c r="C4288" s="127">
        <f t="shared" si="202"/>
        <v>606000</v>
      </c>
      <c r="D4288" s="129">
        <f t="shared" si="200"/>
        <v>32340</v>
      </c>
      <c r="E4288" s="130" t="s">
        <v>8132</v>
      </c>
    </row>
    <row r="4289" spans="1:5">
      <c r="A4289" s="127" t="str">
        <f t="shared" si="199"/>
        <v>태국34000</v>
      </c>
      <c r="B4289" s="127">
        <f t="shared" si="201"/>
        <v>34000</v>
      </c>
      <c r="C4289" s="127">
        <f t="shared" si="202"/>
        <v>624000</v>
      </c>
      <c r="D4289" s="129">
        <f t="shared" si="200"/>
        <v>33320</v>
      </c>
      <c r="E4289" s="130" t="s">
        <v>8132</v>
      </c>
    </row>
    <row r="4290" spans="1:5">
      <c r="A4290" s="127" t="str">
        <f t="shared" si="199"/>
        <v>태국35000</v>
      </c>
      <c r="B4290" s="127">
        <f t="shared" si="201"/>
        <v>35000</v>
      </c>
      <c r="C4290" s="127">
        <f t="shared" si="202"/>
        <v>642000</v>
      </c>
      <c r="D4290" s="129">
        <f t="shared" si="200"/>
        <v>34300</v>
      </c>
      <c r="E4290" s="130" t="s">
        <v>6069</v>
      </c>
    </row>
    <row r="4291" spans="1:5">
      <c r="A4291" s="127" t="str">
        <f t="shared" si="199"/>
        <v>태국36000</v>
      </c>
      <c r="B4291" s="127">
        <f t="shared" si="201"/>
        <v>36000</v>
      </c>
      <c r="C4291" s="127">
        <f t="shared" si="202"/>
        <v>660000</v>
      </c>
      <c r="D4291" s="129">
        <f t="shared" si="200"/>
        <v>35280</v>
      </c>
      <c r="E4291" s="130" t="s">
        <v>8132</v>
      </c>
    </row>
    <row r="4292" spans="1:5">
      <c r="A4292" s="127" t="str">
        <f t="shared" si="199"/>
        <v>태국37000</v>
      </c>
      <c r="B4292" s="127">
        <f t="shared" si="201"/>
        <v>37000</v>
      </c>
      <c r="C4292" s="127">
        <f t="shared" si="202"/>
        <v>678000</v>
      </c>
      <c r="D4292" s="129">
        <f t="shared" si="200"/>
        <v>36260</v>
      </c>
      <c r="E4292" s="130" t="s">
        <v>8132</v>
      </c>
    </row>
    <row r="4293" spans="1:5">
      <c r="A4293" s="127" t="str">
        <f t="shared" si="199"/>
        <v>태국38000</v>
      </c>
      <c r="B4293" s="127">
        <f t="shared" si="201"/>
        <v>38000</v>
      </c>
      <c r="C4293" s="127">
        <f t="shared" si="202"/>
        <v>696000</v>
      </c>
      <c r="D4293" s="129">
        <f t="shared" si="200"/>
        <v>37240</v>
      </c>
      <c r="E4293" s="130" t="s">
        <v>8132</v>
      </c>
    </row>
    <row r="4294" spans="1:5">
      <c r="A4294" s="127" t="str">
        <f t="shared" si="199"/>
        <v>태국39000</v>
      </c>
      <c r="B4294" s="127">
        <f t="shared" si="201"/>
        <v>39000</v>
      </c>
      <c r="C4294" s="127">
        <f t="shared" si="202"/>
        <v>714000</v>
      </c>
      <c r="D4294" s="129">
        <f t="shared" si="200"/>
        <v>38220</v>
      </c>
      <c r="E4294" s="130" t="s">
        <v>8132</v>
      </c>
    </row>
    <row r="4295" spans="1:5">
      <c r="A4295" s="127" t="str">
        <f t="shared" si="199"/>
        <v>태국40000</v>
      </c>
      <c r="B4295" s="127">
        <f t="shared" si="201"/>
        <v>40000</v>
      </c>
      <c r="C4295" s="127">
        <f t="shared" si="202"/>
        <v>732000</v>
      </c>
      <c r="D4295" s="129">
        <f t="shared" si="200"/>
        <v>39200</v>
      </c>
      <c r="E4295" s="130" t="s">
        <v>8132</v>
      </c>
    </row>
    <row r="4296" spans="1:5">
      <c r="A4296" s="127" t="str">
        <f t="shared" si="199"/>
        <v>태국41000</v>
      </c>
      <c r="B4296" s="127">
        <f t="shared" si="201"/>
        <v>41000</v>
      </c>
      <c r="C4296" s="127">
        <f t="shared" si="202"/>
        <v>750000</v>
      </c>
      <c r="D4296" s="129">
        <f t="shared" si="200"/>
        <v>40180</v>
      </c>
      <c r="E4296" s="130" t="s">
        <v>8132</v>
      </c>
    </row>
    <row r="4297" spans="1:5">
      <c r="A4297" s="127" t="str">
        <f t="shared" si="199"/>
        <v>태국42000</v>
      </c>
      <c r="B4297" s="127">
        <f t="shared" si="201"/>
        <v>42000</v>
      </c>
      <c r="C4297" s="127">
        <f t="shared" si="202"/>
        <v>768000</v>
      </c>
      <c r="D4297" s="129">
        <f t="shared" si="200"/>
        <v>41160</v>
      </c>
      <c r="E4297" s="130" t="s">
        <v>6069</v>
      </c>
    </row>
    <row r="4298" spans="1:5">
      <c r="A4298" s="127" t="str">
        <f t="shared" si="199"/>
        <v>태국43000</v>
      </c>
      <c r="B4298" s="127">
        <f t="shared" si="201"/>
        <v>43000</v>
      </c>
      <c r="C4298" s="127">
        <f t="shared" si="202"/>
        <v>786000</v>
      </c>
      <c r="D4298" s="129">
        <f t="shared" si="200"/>
        <v>42140</v>
      </c>
      <c r="E4298" s="130" t="s">
        <v>8132</v>
      </c>
    </row>
    <row r="4299" spans="1:5">
      <c r="A4299" s="127" t="str">
        <f t="shared" si="199"/>
        <v>태국44000</v>
      </c>
      <c r="B4299" s="127">
        <f t="shared" si="201"/>
        <v>44000</v>
      </c>
      <c r="C4299" s="127">
        <f t="shared" si="202"/>
        <v>804000</v>
      </c>
      <c r="D4299" s="129">
        <f t="shared" si="200"/>
        <v>43120</v>
      </c>
      <c r="E4299" s="130" t="s">
        <v>8132</v>
      </c>
    </row>
    <row r="4300" spans="1:5">
      <c r="A4300" s="127" t="str">
        <f t="shared" si="199"/>
        <v>태국45000</v>
      </c>
      <c r="B4300" s="127">
        <f t="shared" si="201"/>
        <v>45000</v>
      </c>
      <c r="C4300" s="127">
        <f t="shared" si="202"/>
        <v>822000</v>
      </c>
      <c r="D4300" s="129">
        <f t="shared" si="200"/>
        <v>44100</v>
      </c>
      <c r="E4300" s="130" t="s">
        <v>8132</v>
      </c>
    </row>
    <row r="4301" spans="1:5">
      <c r="A4301" s="127" t="str">
        <f t="shared" si="199"/>
        <v>태국46000</v>
      </c>
      <c r="B4301" s="127">
        <f t="shared" si="201"/>
        <v>46000</v>
      </c>
      <c r="C4301" s="127">
        <f t="shared" si="202"/>
        <v>840000</v>
      </c>
      <c r="D4301" s="129">
        <f t="shared" si="200"/>
        <v>45080</v>
      </c>
      <c r="E4301" s="130" t="s">
        <v>8132</v>
      </c>
    </row>
    <row r="4302" spans="1:5">
      <c r="A4302" s="127" t="str">
        <f t="shared" si="199"/>
        <v>태국47000</v>
      </c>
      <c r="B4302" s="127">
        <f t="shared" si="201"/>
        <v>47000</v>
      </c>
      <c r="C4302" s="127">
        <f t="shared" si="202"/>
        <v>858000</v>
      </c>
      <c r="D4302" s="129">
        <f t="shared" si="200"/>
        <v>46060</v>
      </c>
      <c r="E4302" s="130" t="s">
        <v>8132</v>
      </c>
    </row>
    <row r="4303" spans="1:5">
      <c r="A4303" s="127" t="str">
        <f t="shared" si="199"/>
        <v>태국48000</v>
      </c>
      <c r="B4303" s="127">
        <f t="shared" si="201"/>
        <v>48000</v>
      </c>
      <c r="C4303" s="127">
        <f t="shared" si="202"/>
        <v>876000</v>
      </c>
      <c r="D4303" s="129">
        <f t="shared" si="200"/>
        <v>47040</v>
      </c>
      <c r="E4303" s="130" t="s">
        <v>8132</v>
      </c>
    </row>
    <row r="4304" spans="1:5">
      <c r="A4304" s="127" t="str">
        <f t="shared" si="199"/>
        <v>태국49000</v>
      </c>
      <c r="B4304" s="127">
        <f t="shared" si="201"/>
        <v>49000</v>
      </c>
      <c r="C4304" s="127">
        <f t="shared" si="202"/>
        <v>894000</v>
      </c>
      <c r="D4304" s="129">
        <f t="shared" si="200"/>
        <v>48020</v>
      </c>
      <c r="E4304" s="130" t="s">
        <v>8132</v>
      </c>
    </row>
    <row r="4305" spans="1:5">
      <c r="A4305" s="127" t="str">
        <f t="shared" si="199"/>
        <v>태국50000</v>
      </c>
      <c r="B4305" s="127">
        <f t="shared" si="201"/>
        <v>50000</v>
      </c>
      <c r="C4305" s="127">
        <f t="shared" si="202"/>
        <v>912000</v>
      </c>
      <c r="D4305" s="129">
        <f t="shared" si="200"/>
        <v>49000</v>
      </c>
      <c r="E4305" s="130" t="s">
        <v>8132</v>
      </c>
    </row>
    <row r="4306" spans="1:5">
      <c r="A4306" s="127" t="str">
        <f t="shared" si="199"/>
        <v>태국51000</v>
      </c>
      <c r="B4306" s="127">
        <f t="shared" si="201"/>
        <v>51000</v>
      </c>
      <c r="C4306" s="127">
        <f t="shared" si="202"/>
        <v>930000</v>
      </c>
      <c r="D4306" s="129">
        <f t="shared" si="200"/>
        <v>49980</v>
      </c>
      <c r="E4306" s="130" t="s">
        <v>8132</v>
      </c>
    </row>
    <row r="4307" spans="1:5">
      <c r="A4307" s="127" t="str">
        <f t="shared" si="199"/>
        <v>태국52000</v>
      </c>
      <c r="B4307" s="127">
        <f t="shared" si="201"/>
        <v>52000</v>
      </c>
      <c r="C4307" s="127">
        <f t="shared" si="202"/>
        <v>948000</v>
      </c>
      <c r="D4307" s="129">
        <f t="shared" si="200"/>
        <v>50960</v>
      </c>
      <c r="E4307" s="130" t="s">
        <v>8132</v>
      </c>
    </row>
    <row r="4308" spans="1:5">
      <c r="A4308" s="127" t="str">
        <f t="shared" si="199"/>
        <v>태국53000</v>
      </c>
      <c r="B4308" s="127">
        <f t="shared" si="201"/>
        <v>53000</v>
      </c>
      <c r="C4308" s="127">
        <f t="shared" si="202"/>
        <v>966000</v>
      </c>
      <c r="D4308" s="129">
        <f t="shared" si="200"/>
        <v>51940</v>
      </c>
      <c r="E4308" s="130" t="s">
        <v>8132</v>
      </c>
    </row>
    <row r="4309" spans="1:5">
      <c r="A4309" s="127" t="str">
        <f t="shared" si="199"/>
        <v>태국54000</v>
      </c>
      <c r="B4309" s="127">
        <f t="shared" si="201"/>
        <v>54000</v>
      </c>
      <c r="C4309" s="127">
        <f t="shared" si="202"/>
        <v>984000</v>
      </c>
      <c r="D4309" s="129">
        <f t="shared" si="200"/>
        <v>52920</v>
      </c>
      <c r="E4309" s="130" t="s">
        <v>8132</v>
      </c>
    </row>
    <row r="4310" spans="1:5">
      <c r="A4310" s="127" t="str">
        <f t="shared" si="199"/>
        <v>태국55000</v>
      </c>
      <c r="B4310" s="127">
        <f t="shared" si="201"/>
        <v>55000</v>
      </c>
      <c r="C4310" s="127">
        <f t="shared" si="202"/>
        <v>1002000</v>
      </c>
      <c r="D4310" s="129">
        <f t="shared" si="200"/>
        <v>53900</v>
      </c>
      <c r="E4310" s="130" t="s">
        <v>8132</v>
      </c>
    </row>
    <row r="4311" spans="1:5">
      <c r="A4311" s="127" t="str">
        <f t="shared" si="199"/>
        <v>태국56000</v>
      </c>
      <c r="B4311" s="127">
        <f t="shared" si="201"/>
        <v>56000</v>
      </c>
      <c r="C4311" s="127">
        <f t="shared" si="202"/>
        <v>1020000</v>
      </c>
      <c r="D4311" s="129">
        <f t="shared" si="200"/>
        <v>54880</v>
      </c>
      <c r="E4311" s="130" t="s">
        <v>8132</v>
      </c>
    </row>
    <row r="4312" spans="1:5">
      <c r="A4312" s="127" t="str">
        <f t="shared" si="199"/>
        <v>태국57000</v>
      </c>
      <c r="B4312" s="127">
        <f t="shared" si="201"/>
        <v>57000</v>
      </c>
      <c r="C4312" s="127">
        <f t="shared" si="202"/>
        <v>1038000</v>
      </c>
      <c r="D4312" s="129">
        <f t="shared" si="200"/>
        <v>55860</v>
      </c>
      <c r="E4312" s="130" t="s">
        <v>8132</v>
      </c>
    </row>
    <row r="4313" spans="1:5">
      <c r="A4313" s="127" t="str">
        <f t="shared" si="199"/>
        <v>태국58000</v>
      </c>
      <c r="B4313" s="127">
        <f t="shared" si="201"/>
        <v>58000</v>
      </c>
      <c r="C4313" s="127">
        <f t="shared" si="202"/>
        <v>1056000</v>
      </c>
      <c r="D4313" s="129">
        <f t="shared" si="200"/>
        <v>56840</v>
      </c>
      <c r="E4313" s="130" t="s">
        <v>8132</v>
      </c>
    </row>
    <row r="4314" spans="1:5">
      <c r="A4314" s="127" t="str">
        <f t="shared" si="199"/>
        <v>태국59000</v>
      </c>
      <c r="B4314" s="127">
        <f t="shared" si="201"/>
        <v>59000</v>
      </c>
      <c r="C4314" s="127">
        <f t="shared" si="202"/>
        <v>1074000</v>
      </c>
      <c r="D4314" s="129">
        <f t="shared" si="200"/>
        <v>57820</v>
      </c>
      <c r="E4314" s="130" t="s">
        <v>8132</v>
      </c>
    </row>
    <row r="4315" spans="1:5">
      <c r="A4315" s="127" t="str">
        <f t="shared" si="199"/>
        <v>태국60000</v>
      </c>
      <c r="B4315" s="127">
        <f t="shared" si="201"/>
        <v>60000</v>
      </c>
      <c r="C4315" s="127">
        <f t="shared" si="202"/>
        <v>1092000</v>
      </c>
      <c r="D4315" s="129">
        <f t="shared" si="200"/>
        <v>58800</v>
      </c>
      <c r="E4315" s="130" t="s">
        <v>8132</v>
      </c>
    </row>
    <row r="4316" spans="1:5">
      <c r="A4316" s="127" t="str">
        <f t="shared" si="199"/>
        <v>태국61000</v>
      </c>
      <c r="B4316" s="127">
        <f t="shared" si="201"/>
        <v>61000</v>
      </c>
      <c r="C4316" s="127">
        <f t="shared" si="202"/>
        <v>1110000</v>
      </c>
      <c r="D4316" s="129">
        <f t="shared" si="200"/>
        <v>59780</v>
      </c>
      <c r="E4316" s="130" t="s">
        <v>8132</v>
      </c>
    </row>
    <row r="4317" spans="1:5">
      <c r="A4317" s="127" t="str">
        <f t="shared" si="199"/>
        <v>태국62000</v>
      </c>
      <c r="B4317" s="127">
        <f t="shared" si="201"/>
        <v>62000</v>
      </c>
      <c r="C4317" s="127">
        <f t="shared" si="202"/>
        <v>1128000</v>
      </c>
      <c r="D4317" s="129">
        <f t="shared" si="200"/>
        <v>60760</v>
      </c>
      <c r="E4317" s="130" t="s">
        <v>8132</v>
      </c>
    </row>
    <row r="4318" spans="1:5">
      <c r="A4318" s="127" t="str">
        <f t="shared" si="199"/>
        <v>태국63000</v>
      </c>
      <c r="B4318" s="127">
        <f t="shared" si="201"/>
        <v>63000</v>
      </c>
      <c r="C4318" s="127">
        <f t="shared" si="202"/>
        <v>1146000</v>
      </c>
      <c r="D4318" s="129">
        <f t="shared" si="200"/>
        <v>61740</v>
      </c>
      <c r="E4318" s="130" t="s">
        <v>8132</v>
      </c>
    </row>
    <row r="4319" spans="1:5">
      <c r="A4319" s="127" t="str">
        <f t="shared" si="199"/>
        <v>태국64000</v>
      </c>
      <c r="B4319" s="127">
        <f t="shared" si="201"/>
        <v>64000</v>
      </c>
      <c r="C4319" s="127">
        <f t="shared" si="202"/>
        <v>1164000</v>
      </c>
      <c r="D4319" s="129">
        <f t="shared" si="200"/>
        <v>62720</v>
      </c>
      <c r="E4319" s="130" t="s">
        <v>8132</v>
      </c>
    </row>
    <row r="4320" spans="1:5">
      <c r="A4320" s="127" t="str">
        <f t="shared" ref="A4320:A4383" si="203">"태국"&amp;B4320</f>
        <v>태국65000</v>
      </c>
      <c r="B4320" s="127">
        <f t="shared" si="201"/>
        <v>65000</v>
      </c>
      <c r="C4320" s="127">
        <f t="shared" si="202"/>
        <v>1182000</v>
      </c>
      <c r="D4320" s="129">
        <f t="shared" si="200"/>
        <v>63700</v>
      </c>
      <c r="E4320" s="130" t="s">
        <v>8132</v>
      </c>
    </row>
    <row r="4321" spans="1:5">
      <c r="A4321" s="127" t="str">
        <f t="shared" si="203"/>
        <v>태국66000</v>
      </c>
      <c r="B4321" s="127">
        <f t="shared" si="201"/>
        <v>66000</v>
      </c>
      <c r="C4321" s="127">
        <f t="shared" si="202"/>
        <v>1200000</v>
      </c>
      <c r="D4321" s="129">
        <f t="shared" ref="D4321:D4384" si="204">SUM($G$3)*(B4321*0.001)</f>
        <v>64680</v>
      </c>
      <c r="E4321" s="130" t="s">
        <v>8132</v>
      </c>
    </row>
    <row r="4322" spans="1:5">
      <c r="A4322" s="127" t="str">
        <f t="shared" si="203"/>
        <v>태국67000</v>
      </c>
      <c r="B4322" s="127">
        <f t="shared" ref="B4322:B4385" si="205">B4321+1000</f>
        <v>67000</v>
      </c>
      <c r="C4322" s="127">
        <f t="shared" ref="C4322:C4385" si="206">C4321+18000</f>
        <v>1218000</v>
      </c>
      <c r="D4322" s="129">
        <f t="shared" si="204"/>
        <v>65660</v>
      </c>
      <c r="E4322" s="130" t="s">
        <v>8132</v>
      </c>
    </row>
    <row r="4323" spans="1:5">
      <c r="A4323" s="127" t="str">
        <f t="shared" si="203"/>
        <v>태국68000</v>
      </c>
      <c r="B4323" s="127">
        <f t="shared" si="205"/>
        <v>68000</v>
      </c>
      <c r="C4323" s="127">
        <f t="shared" si="206"/>
        <v>1236000</v>
      </c>
      <c r="D4323" s="129">
        <f t="shared" si="204"/>
        <v>66640</v>
      </c>
      <c r="E4323" s="130" t="s">
        <v>8132</v>
      </c>
    </row>
    <row r="4324" spans="1:5">
      <c r="A4324" s="127" t="str">
        <f t="shared" si="203"/>
        <v>태국69000</v>
      </c>
      <c r="B4324" s="127">
        <f t="shared" si="205"/>
        <v>69000</v>
      </c>
      <c r="C4324" s="127">
        <f t="shared" si="206"/>
        <v>1254000</v>
      </c>
      <c r="D4324" s="129">
        <f t="shared" si="204"/>
        <v>67620</v>
      </c>
      <c r="E4324" s="130" t="s">
        <v>8132</v>
      </c>
    </row>
    <row r="4325" spans="1:5">
      <c r="A4325" s="127" t="str">
        <f t="shared" si="203"/>
        <v>태국70000</v>
      </c>
      <c r="B4325" s="127">
        <f t="shared" si="205"/>
        <v>70000</v>
      </c>
      <c r="C4325" s="127">
        <f t="shared" si="206"/>
        <v>1272000</v>
      </c>
      <c r="D4325" s="129">
        <f t="shared" si="204"/>
        <v>68600</v>
      </c>
      <c r="E4325" s="130" t="s">
        <v>8132</v>
      </c>
    </row>
    <row r="4326" spans="1:5">
      <c r="A4326" s="127" t="str">
        <f t="shared" si="203"/>
        <v>태국71000</v>
      </c>
      <c r="B4326" s="127">
        <f t="shared" si="205"/>
        <v>71000</v>
      </c>
      <c r="C4326" s="127">
        <f t="shared" si="206"/>
        <v>1290000</v>
      </c>
      <c r="D4326" s="129">
        <f t="shared" si="204"/>
        <v>69580</v>
      </c>
      <c r="E4326" s="130" t="s">
        <v>8132</v>
      </c>
    </row>
    <row r="4327" spans="1:5">
      <c r="A4327" s="127" t="str">
        <f t="shared" si="203"/>
        <v>태국72000</v>
      </c>
      <c r="B4327" s="127">
        <f t="shared" si="205"/>
        <v>72000</v>
      </c>
      <c r="C4327" s="127">
        <f t="shared" si="206"/>
        <v>1308000</v>
      </c>
      <c r="D4327" s="129">
        <f t="shared" si="204"/>
        <v>70560</v>
      </c>
      <c r="E4327" s="130" t="s">
        <v>8132</v>
      </c>
    </row>
    <row r="4328" spans="1:5">
      <c r="A4328" s="127" t="str">
        <f t="shared" si="203"/>
        <v>태국73000</v>
      </c>
      <c r="B4328" s="127">
        <f t="shared" si="205"/>
        <v>73000</v>
      </c>
      <c r="C4328" s="127">
        <f t="shared" si="206"/>
        <v>1326000</v>
      </c>
      <c r="D4328" s="129">
        <f t="shared" si="204"/>
        <v>71540</v>
      </c>
      <c r="E4328" s="130" t="s">
        <v>8132</v>
      </c>
    </row>
    <row r="4329" spans="1:5">
      <c r="A4329" s="127" t="str">
        <f t="shared" si="203"/>
        <v>태국74000</v>
      </c>
      <c r="B4329" s="127">
        <f t="shared" si="205"/>
        <v>74000</v>
      </c>
      <c r="C4329" s="127">
        <f t="shared" si="206"/>
        <v>1344000</v>
      </c>
      <c r="D4329" s="129">
        <f t="shared" si="204"/>
        <v>72520</v>
      </c>
      <c r="E4329" s="130" t="s">
        <v>8132</v>
      </c>
    </row>
    <row r="4330" spans="1:5">
      <c r="A4330" s="127" t="str">
        <f t="shared" si="203"/>
        <v>태국75000</v>
      </c>
      <c r="B4330" s="127">
        <f t="shared" si="205"/>
        <v>75000</v>
      </c>
      <c r="C4330" s="127">
        <f t="shared" si="206"/>
        <v>1362000</v>
      </c>
      <c r="D4330" s="129">
        <f t="shared" si="204"/>
        <v>73500</v>
      </c>
      <c r="E4330" s="130" t="s">
        <v>8132</v>
      </c>
    </row>
    <row r="4331" spans="1:5">
      <c r="A4331" s="127" t="str">
        <f t="shared" si="203"/>
        <v>태국76000</v>
      </c>
      <c r="B4331" s="127">
        <f t="shared" si="205"/>
        <v>76000</v>
      </c>
      <c r="C4331" s="127">
        <f t="shared" si="206"/>
        <v>1380000</v>
      </c>
      <c r="D4331" s="129">
        <f t="shared" si="204"/>
        <v>74480</v>
      </c>
      <c r="E4331" s="130" t="s">
        <v>8132</v>
      </c>
    </row>
    <row r="4332" spans="1:5">
      <c r="A4332" s="127" t="str">
        <f t="shared" si="203"/>
        <v>태국77000</v>
      </c>
      <c r="B4332" s="127">
        <f t="shared" si="205"/>
        <v>77000</v>
      </c>
      <c r="C4332" s="127">
        <f t="shared" si="206"/>
        <v>1398000</v>
      </c>
      <c r="D4332" s="129">
        <f t="shared" si="204"/>
        <v>75460</v>
      </c>
      <c r="E4332" s="130" t="s">
        <v>8132</v>
      </c>
    </row>
    <row r="4333" spans="1:5">
      <c r="A4333" s="127" t="str">
        <f t="shared" si="203"/>
        <v>태국78000</v>
      </c>
      <c r="B4333" s="127">
        <f t="shared" si="205"/>
        <v>78000</v>
      </c>
      <c r="C4333" s="127">
        <f t="shared" si="206"/>
        <v>1416000</v>
      </c>
      <c r="D4333" s="129">
        <f t="shared" si="204"/>
        <v>76440</v>
      </c>
      <c r="E4333" s="130" t="s">
        <v>8132</v>
      </c>
    </row>
    <row r="4334" spans="1:5">
      <c r="A4334" s="127" t="str">
        <f t="shared" si="203"/>
        <v>태국79000</v>
      </c>
      <c r="B4334" s="127">
        <f t="shared" si="205"/>
        <v>79000</v>
      </c>
      <c r="C4334" s="127">
        <f t="shared" si="206"/>
        <v>1434000</v>
      </c>
      <c r="D4334" s="129">
        <f t="shared" si="204"/>
        <v>77420</v>
      </c>
      <c r="E4334" s="130" t="s">
        <v>8132</v>
      </c>
    </row>
    <row r="4335" spans="1:5">
      <c r="A4335" s="127" t="str">
        <f t="shared" si="203"/>
        <v>태국80000</v>
      </c>
      <c r="B4335" s="127">
        <f t="shared" si="205"/>
        <v>80000</v>
      </c>
      <c r="C4335" s="127">
        <f t="shared" si="206"/>
        <v>1452000</v>
      </c>
      <c r="D4335" s="129">
        <f t="shared" si="204"/>
        <v>78400</v>
      </c>
      <c r="E4335" s="130" t="s">
        <v>8132</v>
      </c>
    </row>
    <row r="4336" spans="1:5">
      <c r="A4336" s="127" t="str">
        <f t="shared" si="203"/>
        <v>태국81000</v>
      </c>
      <c r="B4336" s="127">
        <f t="shared" si="205"/>
        <v>81000</v>
      </c>
      <c r="C4336" s="127">
        <f t="shared" si="206"/>
        <v>1470000</v>
      </c>
      <c r="D4336" s="129">
        <f t="shared" si="204"/>
        <v>79380</v>
      </c>
      <c r="E4336" s="130" t="s">
        <v>8132</v>
      </c>
    </row>
    <row r="4337" spans="1:5">
      <c r="A4337" s="127" t="str">
        <f t="shared" si="203"/>
        <v>태국82000</v>
      </c>
      <c r="B4337" s="127">
        <f t="shared" si="205"/>
        <v>82000</v>
      </c>
      <c r="C4337" s="127">
        <f t="shared" si="206"/>
        <v>1488000</v>
      </c>
      <c r="D4337" s="129">
        <f t="shared" si="204"/>
        <v>80360</v>
      </c>
      <c r="E4337" s="130" t="s">
        <v>8132</v>
      </c>
    </row>
    <row r="4338" spans="1:5">
      <c r="A4338" s="127" t="str">
        <f t="shared" si="203"/>
        <v>태국83000</v>
      </c>
      <c r="B4338" s="127">
        <f t="shared" si="205"/>
        <v>83000</v>
      </c>
      <c r="C4338" s="127">
        <f t="shared" si="206"/>
        <v>1506000</v>
      </c>
      <c r="D4338" s="129">
        <f t="shared" si="204"/>
        <v>81340</v>
      </c>
      <c r="E4338" s="130" t="s">
        <v>8132</v>
      </c>
    </row>
    <row r="4339" spans="1:5">
      <c r="A4339" s="127" t="str">
        <f t="shared" si="203"/>
        <v>태국84000</v>
      </c>
      <c r="B4339" s="127">
        <f t="shared" si="205"/>
        <v>84000</v>
      </c>
      <c r="C4339" s="127">
        <f t="shared" si="206"/>
        <v>1524000</v>
      </c>
      <c r="D4339" s="129">
        <f t="shared" si="204"/>
        <v>82320</v>
      </c>
      <c r="E4339" s="130" t="s">
        <v>8132</v>
      </c>
    </row>
    <row r="4340" spans="1:5">
      <c r="A4340" s="127" t="str">
        <f t="shared" si="203"/>
        <v>태국85000</v>
      </c>
      <c r="B4340" s="127">
        <f t="shared" si="205"/>
        <v>85000</v>
      </c>
      <c r="C4340" s="127">
        <f t="shared" si="206"/>
        <v>1542000</v>
      </c>
      <c r="D4340" s="129">
        <f t="shared" si="204"/>
        <v>83300</v>
      </c>
      <c r="E4340" s="130" t="s">
        <v>8132</v>
      </c>
    </row>
    <row r="4341" spans="1:5">
      <c r="A4341" s="127" t="str">
        <f t="shared" si="203"/>
        <v>태국86000</v>
      </c>
      <c r="B4341" s="127">
        <f t="shared" si="205"/>
        <v>86000</v>
      </c>
      <c r="C4341" s="127">
        <f t="shared" si="206"/>
        <v>1560000</v>
      </c>
      <c r="D4341" s="129">
        <f t="shared" si="204"/>
        <v>84280</v>
      </c>
      <c r="E4341" s="130" t="s">
        <v>8132</v>
      </c>
    </row>
    <row r="4342" spans="1:5">
      <c r="A4342" s="127" t="str">
        <f t="shared" si="203"/>
        <v>태국87000</v>
      </c>
      <c r="B4342" s="127">
        <f t="shared" si="205"/>
        <v>87000</v>
      </c>
      <c r="C4342" s="127">
        <f t="shared" si="206"/>
        <v>1578000</v>
      </c>
      <c r="D4342" s="129">
        <f t="shared" si="204"/>
        <v>85260</v>
      </c>
      <c r="E4342" s="130" t="s">
        <v>8132</v>
      </c>
    </row>
    <row r="4343" spans="1:5">
      <c r="A4343" s="127" t="str">
        <f t="shared" si="203"/>
        <v>태국88000</v>
      </c>
      <c r="B4343" s="127">
        <f t="shared" si="205"/>
        <v>88000</v>
      </c>
      <c r="C4343" s="127">
        <f t="shared" si="206"/>
        <v>1596000</v>
      </c>
      <c r="D4343" s="129">
        <f t="shared" si="204"/>
        <v>86240</v>
      </c>
      <c r="E4343" s="130" t="s">
        <v>8132</v>
      </c>
    </row>
    <row r="4344" spans="1:5">
      <c r="A4344" s="127" t="str">
        <f t="shared" si="203"/>
        <v>태국89000</v>
      </c>
      <c r="B4344" s="127">
        <f t="shared" si="205"/>
        <v>89000</v>
      </c>
      <c r="C4344" s="127">
        <f t="shared" si="206"/>
        <v>1614000</v>
      </c>
      <c r="D4344" s="129">
        <f t="shared" si="204"/>
        <v>87220</v>
      </c>
      <c r="E4344" s="130" t="s">
        <v>8132</v>
      </c>
    </row>
    <row r="4345" spans="1:5">
      <c r="A4345" s="127" t="str">
        <f t="shared" si="203"/>
        <v>태국90000</v>
      </c>
      <c r="B4345" s="127">
        <f t="shared" si="205"/>
        <v>90000</v>
      </c>
      <c r="C4345" s="127">
        <f t="shared" si="206"/>
        <v>1632000</v>
      </c>
      <c r="D4345" s="129">
        <f t="shared" si="204"/>
        <v>88200</v>
      </c>
      <c r="E4345" s="130" t="s">
        <v>8132</v>
      </c>
    </row>
    <row r="4346" spans="1:5">
      <c r="A4346" s="127" t="str">
        <f t="shared" si="203"/>
        <v>태국91000</v>
      </c>
      <c r="B4346" s="127">
        <f t="shared" si="205"/>
        <v>91000</v>
      </c>
      <c r="C4346" s="127">
        <f t="shared" si="206"/>
        <v>1650000</v>
      </c>
      <c r="D4346" s="129">
        <f t="shared" si="204"/>
        <v>89180</v>
      </c>
      <c r="E4346" s="130" t="s">
        <v>8132</v>
      </c>
    </row>
    <row r="4347" spans="1:5">
      <c r="A4347" s="127" t="str">
        <f t="shared" si="203"/>
        <v>태국92000</v>
      </c>
      <c r="B4347" s="127">
        <f t="shared" si="205"/>
        <v>92000</v>
      </c>
      <c r="C4347" s="127">
        <f t="shared" si="206"/>
        <v>1668000</v>
      </c>
      <c r="D4347" s="129">
        <f t="shared" si="204"/>
        <v>90160</v>
      </c>
      <c r="E4347" s="130" t="s">
        <v>8132</v>
      </c>
    </row>
    <row r="4348" spans="1:5">
      <c r="A4348" s="127" t="str">
        <f t="shared" si="203"/>
        <v>태국93000</v>
      </c>
      <c r="B4348" s="127">
        <f t="shared" si="205"/>
        <v>93000</v>
      </c>
      <c r="C4348" s="127">
        <f t="shared" si="206"/>
        <v>1686000</v>
      </c>
      <c r="D4348" s="129">
        <f t="shared" si="204"/>
        <v>91140</v>
      </c>
      <c r="E4348" s="130" t="s">
        <v>8132</v>
      </c>
    </row>
    <row r="4349" spans="1:5">
      <c r="A4349" s="127" t="str">
        <f t="shared" si="203"/>
        <v>태국94000</v>
      </c>
      <c r="B4349" s="127">
        <f t="shared" si="205"/>
        <v>94000</v>
      </c>
      <c r="C4349" s="127">
        <f t="shared" si="206"/>
        <v>1704000</v>
      </c>
      <c r="D4349" s="129">
        <f t="shared" si="204"/>
        <v>92120</v>
      </c>
      <c r="E4349" s="130" t="s">
        <v>8132</v>
      </c>
    </row>
    <row r="4350" spans="1:5">
      <c r="A4350" s="127" t="str">
        <f t="shared" si="203"/>
        <v>태국95000</v>
      </c>
      <c r="B4350" s="127">
        <f t="shared" si="205"/>
        <v>95000</v>
      </c>
      <c r="C4350" s="127">
        <f t="shared" si="206"/>
        <v>1722000</v>
      </c>
      <c r="D4350" s="129">
        <f t="shared" si="204"/>
        <v>93100</v>
      </c>
      <c r="E4350" s="130" t="s">
        <v>8132</v>
      </c>
    </row>
    <row r="4351" spans="1:5">
      <c r="A4351" s="127" t="str">
        <f t="shared" si="203"/>
        <v>태국96000</v>
      </c>
      <c r="B4351" s="127">
        <f t="shared" si="205"/>
        <v>96000</v>
      </c>
      <c r="C4351" s="127">
        <f t="shared" si="206"/>
        <v>1740000</v>
      </c>
      <c r="D4351" s="129">
        <f t="shared" si="204"/>
        <v>94080</v>
      </c>
      <c r="E4351" s="130" t="s">
        <v>8132</v>
      </c>
    </row>
    <row r="4352" spans="1:5">
      <c r="A4352" s="127" t="str">
        <f t="shared" si="203"/>
        <v>태국97000</v>
      </c>
      <c r="B4352" s="127">
        <f t="shared" si="205"/>
        <v>97000</v>
      </c>
      <c r="C4352" s="127">
        <f t="shared" si="206"/>
        <v>1758000</v>
      </c>
      <c r="D4352" s="129">
        <f t="shared" si="204"/>
        <v>95060</v>
      </c>
      <c r="E4352" s="130" t="s">
        <v>8132</v>
      </c>
    </row>
    <row r="4353" spans="1:5">
      <c r="A4353" s="127" t="str">
        <f t="shared" si="203"/>
        <v>태국98000</v>
      </c>
      <c r="B4353" s="127">
        <f t="shared" si="205"/>
        <v>98000</v>
      </c>
      <c r="C4353" s="127">
        <f t="shared" si="206"/>
        <v>1776000</v>
      </c>
      <c r="D4353" s="129">
        <f t="shared" si="204"/>
        <v>96040</v>
      </c>
      <c r="E4353" s="130" t="s">
        <v>8132</v>
      </c>
    </row>
    <row r="4354" spans="1:5">
      <c r="A4354" s="127" t="str">
        <f t="shared" si="203"/>
        <v>태국99000</v>
      </c>
      <c r="B4354" s="127">
        <f t="shared" si="205"/>
        <v>99000</v>
      </c>
      <c r="C4354" s="127">
        <f t="shared" si="206"/>
        <v>1794000</v>
      </c>
      <c r="D4354" s="129">
        <f t="shared" si="204"/>
        <v>97020</v>
      </c>
      <c r="E4354" s="130" t="s">
        <v>8132</v>
      </c>
    </row>
    <row r="4355" spans="1:5">
      <c r="A4355" s="127" t="str">
        <f t="shared" si="203"/>
        <v>태국100000</v>
      </c>
      <c r="B4355" s="127">
        <f t="shared" si="205"/>
        <v>100000</v>
      </c>
      <c r="C4355" s="127">
        <f t="shared" si="206"/>
        <v>1812000</v>
      </c>
      <c r="D4355" s="129">
        <f t="shared" si="204"/>
        <v>98000</v>
      </c>
      <c r="E4355" s="130" t="s">
        <v>8132</v>
      </c>
    </row>
    <row r="4356" spans="1:5">
      <c r="A4356" s="127" t="str">
        <f t="shared" si="203"/>
        <v>태국101000</v>
      </c>
      <c r="B4356" s="127">
        <f t="shared" si="205"/>
        <v>101000</v>
      </c>
      <c r="C4356" s="127">
        <f t="shared" si="206"/>
        <v>1830000</v>
      </c>
      <c r="D4356" s="129">
        <f t="shared" si="204"/>
        <v>98980</v>
      </c>
      <c r="E4356" s="130" t="s">
        <v>8132</v>
      </c>
    </row>
    <row r="4357" spans="1:5">
      <c r="A4357" s="127" t="str">
        <f t="shared" si="203"/>
        <v>태국102000</v>
      </c>
      <c r="B4357" s="127">
        <f t="shared" si="205"/>
        <v>102000</v>
      </c>
      <c r="C4357" s="127">
        <f t="shared" si="206"/>
        <v>1848000</v>
      </c>
      <c r="D4357" s="129">
        <f t="shared" si="204"/>
        <v>99960</v>
      </c>
      <c r="E4357" s="130" t="s">
        <v>8132</v>
      </c>
    </row>
    <row r="4358" spans="1:5">
      <c r="A4358" s="127" t="str">
        <f t="shared" si="203"/>
        <v>태국103000</v>
      </c>
      <c r="B4358" s="127">
        <f t="shared" si="205"/>
        <v>103000</v>
      </c>
      <c r="C4358" s="127">
        <f t="shared" si="206"/>
        <v>1866000</v>
      </c>
      <c r="D4358" s="129">
        <f t="shared" si="204"/>
        <v>100940</v>
      </c>
      <c r="E4358" s="130" t="s">
        <v>8132</v>
      </c>
    </row>
    <row r="4359" spans="1:5">
      <c r="A4359" s="127" t="str">
        <f t="shared" si="203"/>
        <v>태국104000</v>
      </c>
      <c r="B4359" s="127">
        <f t="shared" si="205"/>
        <v>104000</v>
      </c>
      <c r="C4359" s="127">
        <f t="shared" si="206"/>
        <v>1884000</v>
      </c>
      <c r="D4359" s="129">
        <f t="shared" si="204"/>
        <v>101920</v>
      </c>
      <c r="E4359" s="130" t="s">
        <v>8132</v>
      </c>
    </row>
    <row r="4360" spans="1:5">
      <c r="A4360" s="127" t="str">
        <f t="shared" si="203"/>
        <v>태국105000</v>
      </c>
      <c r="B4360" s="127">
        <f t="shared" si="205"/>
        <v>105000</v>
      </c>
      <c r="C4360" s="127">
        <f t="shared" si="206"/>
        <v>1902000</v>
      </c>
      <c r="D4360" s="129">
        <f t="shared" si="204"/>
        <v>102900</v>
      </c>
      <c r="E4360" s="130" t="s">
        <v>8132</v>
      </c>
    </row>
    <row r="4361" spans="1:5">
      <c r="A4361" s="127" t="str">
        <f t="shared" si="203"/>
        <v>태국106000</v>
      </c>
      <c r="B4361" s="127">
        <f t="shared" si="205"/>
        <v>106000</v>
      </c>
      <c r="C4361" s="127">
        <f t="shared" si="206"/>
        <v>1920000</v>
      </c>
      <c r="D4361" s="129">
        <f t="shared" si="204"/>
        <v>103880</v>
      </c>
      <c r="E4361" s="130" t="s">
        <v>8132</v>
      </c>
    </row>
    <row r="4362" spans="1:5">
      <c r="A4362" s="127" t="str">
        <f t="shared" si="203"/>
        <v>태국107000</v>
      </c>
      <c r="B4362" s="127">
        <f t="shared" si="205"/>
        <v>107000</v>
      </c>
      <c r="C4362" s="127">
        <f t="shared" si="206"/>
        <v>1938000</v>
      </c>
      <c r="D4362" s="129">
        <f t="shared" si="204"/>
        <v>104860</v>
      </c>
      <c r="E4362" s="130" t="s">
        <v>8132</v>
      </c>
    </row>
    <row r="4363" spans="1:5">
      <c r="A4363" s="127" t="str">
        <f t="shared" si="203"/>
        <v>태국108000</v>
      </c>
      <c r="B4363" s="127">
        <f t="shared" si="205"/>
        <v>108000</v>
      </c>
      <c r="C4363" s="127">
        <f t="shared" si="206"/>
        <v>1956000</v>
      </c>
      <c r="D4363" s="129">
        <f t="shared" si="204"/>
        <v>105840</v>
      </c>
      <c r="E4363" s="130" t="s">
        <v>8132</v>
      </c>
    </row>
    <row r="4364" spans="1:5">
      <c r="A4364" s="127" t="str">
        <f t="shared" si="203"/>
        <v>태국109000</v>
      </c>
      <c r="B4364" s="127">
        <f t="shared" si="205"/>
        <v>109000</v>
      </c>
      <c r="C4364" s="127">
        <f t="shared" si="206"/>
        <v>1974000</v>
      </c>
      <c r="D4364" s="129">
        <f t="shared" si="204"/>
        <v>106820</v>
      </c>
      <c r="E4364" s="130" t="s">
        <v>8132</v>
      </c>
    </row>
    <row r="4365" spans="1:5">
      <c r="A4365" s="127" t="str">
        <f t="shared" si="203"/>
        <v>태국110000</v>
      </c>
      <c r="B4365" s="127">
        <f t="shared" si="205"/>
        <v>110000</v>
      </c>
      <c r="C4365" s="127">
        <f t="shared" si="206"/>
        <v>1992000</v>
      </c>
      <c r="D4365" s="129">
        <f t="shared" si="204"/>
        <v>107800</v>
      </c>
      <c r="E4365" s="130" t="s">
        <v>8132</v>
      </c>
    </row>
    <row r="4366" spans="1:5">
      <c r="A4366" s="127" t="str">
        <f t="shared" si="203"/>
        <v>태국111000</v>
      </c>
      <c r="B4366" s="127">
        <f t="shared" si="205"/>
        <v>111000</v>
      </c>
      <c r="C4366" s="127">
        <f t="shared" si="206"/>
        <v>2010000</v>
      </c>
      <c r="D4366" s="129">
        <f t="shared" si="204"/>
        <v>108780</v>
      </c>
      <c r="E4366" s="130" t="s">
        <v>8132</v>
      </c>
    </row>
    <row r="4367" spans="1:5">
      <c r="A4367" s="127" t="str">
        <f t="shared" si="203"/>
        <v>태국112000</v>
      </c>
      <c r="B4367" s="127">
        <f t="shared" si="205"/>
        <v>112000</v>
      </c>
      <c r="C4367" s="127">
        <f t="shared" si="206"/>
        <v>2028000</v>
      </c>
      <c r="D4367" s="129">
        <f t="shared" si="204"/>
        <v>109760</v>
      </c>
      <c r="E4367" s="130" t="s">
        <v>8132</v>
      </c>
    </row>
    <row r="4368" spans="1:5">
      <c r="A4368" s="127" t="str">
        <f t="shared" si="203"/>
        <v>태국113000</v>
      </c>
      <c r="B4368" s="127">
        <f t="shared" si="205"/>
        <v>113000</v>
      </c>
      <c r="C4368" s="127">
        <f t="shared" si="206"/>
        <v>2046000</v>
      </c>
      <c r="D4368" s="129">
        <f t="shared" si="204"/>
        <v>110740</v>
      </c>
      <c r="E4368" s="130" t="s">
        <v>8132</v>
      </c>
    </row>
    <row r="4369" spans="1:5">
      <c r="A4369" s="127" t="str">
        <f t="shared" si="203"/>
        <v>태국114000</v>
      </c>
      <c r="B4369" s="127">
        <f t="shared" si="205"/>
        <v>114000</v>
      </c>
      <c r="C4369" s="127">
        <f t="shared" si="206"/>
        <v>2064000</v>
      </c>
      <c r="D4369" s="129">
        <f t="shared" si="204"/>
        <v>111720</v>
      </c>
      <c r="E4369" s="130" t="s">
        <v>8132</v>
      </c>
    </row>
    <row r="4370" spans="1:5">
      <c r="A4370" s="127" t="str">
        <f t="shared" si="203"/>
        <v>태국115000</v>
      </c>
      <c r="B4370" s="127">
        <f t="shared" si="205"/>
        <v>115000</v>
      </c>
      <c r="C4370" s="127">
        <f t="shared" si="206"/>
        <v>2082000</v>
      </c>
      <c r="D4370" s="129">
        <f t="shared" si="204"/>
        <v>112700</v>
      </c>
      <c r="E4370" s="130" t="s">
        <v>8132</v>
      </c>
    </row>
    <row r="4371" spans="1:5">
      <c r="A4371" s="127" t="str">
        <f t="shared" si="203"/>
        <v>태국116000</v>
      </c>
      <c r="B4371" s="127">
        <f t="shared" si="205"/>
        <v>116000</v>
      </c>
      <c r="C4371" s="127">
        <f t="shared" si="206"/>
        <v>2100000</v>
      </c>
      <c r="D4371" s="129">
        <f t="shared" si="204"/>
        <v>113680</v>
      </c>
      <c r="E4371" s="130" t="s">
        <v>8132</v>
      </c>
    </row>
    <row r="4372" spans="1:5">
      <c r="A4372" s="127" t="str">
        <f t="shared" si="203"/>
        <v>태국117000</v>
      </c>
      <c r="B4372" s="127">
        <f t="shared" si="205"/>
        <v>117000</v>
      </c>
      <c r="C4372" s="127">
        <f t="shared" si="206"/>
        <v>2118000</v>
      </c>
      <c r="D4372" s="129">
        <f t="shared" si="204"/>
        <v>114660</v>
      </c>
      <c r="E4372" s="130" t="s">
        <v>8132</v>
      </c>
    </row>
    <row r="4373" spans="1:5">
      <c r="A4373" s="127" t="str">
        <f t="shared" si="203"/>
        <v>태국118000</v>
      </c>
      <c r="B4373" s="127">
        <f t="shared" si="205"/>
        <v>118000</v>
      </c>
      <c r="C4373" s="127">
        <f t="shared" si="206"/>
        <v>2136000</v>
      </c>
      <c r="D4373" s="129">
        <f t="shared" si="204"/>
        <v>115640</v>
      </c>
      <c r="E4373" s="130" t="s">
        <v>8132</v>
      </c>
    </row>
    <row r="4374" spans="1:5">
      <c r="A4374" s="127" t="str">
        <f t="shared" si="203"/>
        <v>태국119000</v>
      </c>
      <c r="B4374" s="127">
        <f t="shared" si="205"/>
        <v>119000</v>
      </c>
      <c r="C4374" s="127">
        <f t="shared" si="206"/>
        <v>2154000</v>
      </c>
      <c r="D4374" s="129">
        <f t="shared" si="204"/>
        <v>116620</v>
      </c>
      <c r="E4374" s="130" t="s">
        <v>8132</v>
      </c>
    </row>
    <row r="4375" spans="1:5">
      <c r="A4375" s="127" t="str">
        <f t="shared" si="203"/>
        <v>태국120000</v>
      </c>
      <c r="B4375" s="127">
        <f t="shared" si="205"/>
        <v>120000</v>
      </c>
      <c r="C4375" s="127">
        <f t="shared" si="206"/>
        <v>2172000</v>
      </c>
      <c r="D4375" s="129">
        <f t="shared" si="204"/>
        <v>117600</v>
      </c>
      <c r="E4375" s="130" t="s">
        <v>8132</v>
      </c>
    </row>
    <row r="4376" spans="1:5">
      <c r="A4376" s="127" t="str">
        <f t="shared" si="203"/>
        <v>태국121000</v>
      </c>
      <c r="B4376" s="127">
        <f t="shared" si="205"/>
        <v>121000</v>
      </c>
      <c r="C4376" s="127">
        <f t="shared" si="206"/>
        <v>2190000</v>
      </c>
      <c r="D4376" s="129">
        <f t="shared" si="204"/>
        <v>118580</v>
      </c>
      <c r="E4376" s="130" t="s">
        <v>8132</v>
      </c>
    </row>
    <row r="4377" spans="1:5">
      <c r="A4377" s="127" t="str">
        <f t="shared" si="203"/>
        <v>태국122000</v>
      </c>
      <c r="B4377" s="127">
        <f t="shared" si="205"/>
        <v>122000</v>
      </c>
      <c r="C4377" s="127">
        <f t="shared" si="206"/>
        <v>2208000</v>
      </c>
      <c r="D4377" s="129">
        <f t="shared" si="204"/>
        <v>119560</v>
      </c>
      <c r="E4377" s="130" t="s">
        <v>8132</v>
      </c>
    </row>
    <row r="4378" spans="1:5">
      <c r="A4378" s="127" t="str">
        <f t="shared" si="203"/>
        <v>태국123000</v>
      </c>
      <c r="B4378" s="127">
        <f t="shared" si="205"/>
        <v>123000</v>
      </c>
      <c r="C4378" s="127">
        <f t="shared" si="206"/>
        <v>2226000</v>
      </c>
      <c r="D4378" s="129">
        <f t="shared" si="204"/>
        <v>120540</v>
      </c>
      <c r="E4378" s="130" t="s">
        <v>8132</v>
      </c>
    </row>
    <row r="4379" spans="1:5">
      <c r="A4379" s="127" t="str">
        <f t="shared" si="203"/>
        <v>태국124000</v>
      </c>
      <c r="B4379" s="127">
        <f t="shared" si="205"/>
        <v>124000</v>
      </c>
      <c r="C4379" s="127">
        <f t="shared" si="206"/>
        <v>2244000</v>
      </c>
      <c r="D4379" s="129">
        <f t="shared" si="204"/>
        <v>121520</v>
      </c>
      <c r="E4379" s="130" t="s">
        <v>8132</v>
      </c>
    </row>
    <row r="4380" spans="1:5">
      <c r="A4380" s="127" t="str">
        <f t="shared" si="203"/>
        <v>태국125000</v>
      </c>
      <c r="B4380" s="127">
        <f t="shared" si="205"/>
        <v>125000</v>
      </c>
      <c r="C4380" s="127">
        <f t="shared" si="206"/>
        <v>2262000</v>
      </c>
      <c r="D4380" s="129">
        <f t="shared" si="204"/>
        <v>122500</v>
      </c>
      <c r="E4380" s="130" t="s">
        <v>8132</v>
      </c>
    </row>
    <row r="4381" spans="1:5">
      <c r="A4381" s="127" t="str">
        <f t="shared" si="203"/>
        <v>태국126000</v>
      </c>
      <c r="B4381" s="127">
        <f t="shared" si="205"/>
        <v>126000</v>
      </c>
      <c r="C4381" s="127">
        <f t="shared" si="206"/>
        <v>2280000</v>
      </c>
      <c r="D4381" s="129">
        <f t="shared" si="204"/>
        <v>123480</v>
      </c>
      <c r="E4381" s="130" t="s">
        <v>8132</v>
      </c>
    </row>
    <row r="4382" spans="1:5">
      <c r="A4382" s="127" t="str">
        <f t="shared" si="203"/>
        <v>태국127000</v>
      </c>
      <c r="B4382" s="127">
        <f t="shared" si="205"/>
        <v>127000</v>
      </c>
      <c r="C4382" s="127">
        <f t="shared" si="206"/>
        <v>2298000</v>
      </c>
      <c r="D4382" s="129">
        <f t="shared" si="204"/>
        <v>124460</v>
      </c>
      <c r="E4382" s="130" t="s">
        <v>8132</v>
      </c>
    </row>
    <row r="4383" spans="1:5">
      <c r="A4383" s="127" t="str">
        <f t="shared" si="203"/>
        <v>태국128000</v>
      </c>
      <c r="B4383" s="127">
        <f t="shared" si="205"/>
        <v>128000</v>
      </c>
      <c r="C4383" s="127">
        <f t="shared" si="206"/>
        <v>2316000</v>
      </c>
      <c r="D4383" s="129">
        <f t="shared" si="204"/>
        <v>125440</v>
      </c>
      <c r="E4383" s="130" t="s">
        <v>8132</v>
      </c>
    </row>
    <row r="4384" spans="1:5">
      <c r="A4384" s="127" t="str">
        <f t="shared" ref="A4384:A4447" si="207">"태국"&amp;B4384</f>
        <v>태국129000</v>
      </c>
      <c r="B4384" s="127">
        <f t="shared" si="205"/>
        <v>129000</v>
      </c>
      <c r="C4384" s="127">
        <f t="shared" si="206"/>
        <v>2334000</v>
      </c>
      <c r="D4384" s="129">
        <f t="shared" si="204"/>
        <v>126420</v>
      </c>
      <c r="E4384" s="130" t="s">
        <v>8132</v>
      </c>
    </row>
    <row r="4385" spans="1:5">
      <c r="A4385" s="127" t="str">
        <f t="shared" si="207"/>
        <v>태국130000</v>
      </c>
      <c r="B4385" s="127">
        <f t="shared" si="205"/>
        <v>130000</v>
      </c>
      <c r="C4385" s="127">
        <f t="shared" si="206"/>
        <v>2352000</v>
      </c>
      <c r="D4385" s="129">
        <f t="shared" ref="D4385:D4448" si="208">SUM($G$3)*(B4385*0.001)</f>
        <v>127400</v>
      </c>
      <c r="E4385" s="130" t="s">
        <v>8132</v>
      </c>
    </row>
    <row r="4386" spans="1:5">
      <c r="A4386" s="127" t="str">
        <f t="shared" si="207"/>
        <v>태국131000</v>
      </c>
      <c r="B4386" s="127">
        <f t="shared" ref="B4386:B4449" si="209">B4385+1000</f>
        <v>131000</v>
      </c>
      <c r="C4386" s="127">
        <f t="shared" ref="C4386:C4449" si="210">C4385+18000</f>
        <v>2370000</v>
      </c>
      <c r="D4386" s="129">
        <f t="shared" si="208"/>
        <v>128380</v>
      </c>
      <c r="E4386" s="130" t="s">
        <v>8132</v>
      </c>
    </row>
    <row r="4387" spans="1:5">
      <c r="A4387" s="127" t="str">
        <f t="shared" si="207"/>
        <v>태국132000</v>
      </c>
      <c r="B4387" s="127">
        <f t="shared" si="209"/>
        <v>132000</v>
      </c>
      <c r="C4387" s="127">
        <f t="shared" si="210"/>
        <v>2388000</v>
      </c>
      <c r="D4387" s="129">
        <f t="shared" si="208"/>
        <v>129360</v>
      </c>
      <c r="E4387" s="130" t="s">
        <v>8132</v>
      </c>
    </row>
    <row r="4388" spans="1:5">
      <c r="A4388" s="127" t="str">
        <f t="shared" si="207"/>
        <v>태국133000</v>
      </c>
      <c r="B4388" s="127">
        <f t="shared" si="209"/>
        <v>133000</v>
      </c>
      <c r="C4388" s="127">
        <f t="shared" si="210"/>
        <v>2406000</v>
      </c>
      <c r="D4388" s="129">
        <f t="shared" si="208"/>
        <v>130340</v>
      </c>
      <c r="E4388" s="130" t="s">
        <v>8132</v>
      </c>
    </row>
    <row r="4389" spans="1:5">
      <c r="A4389" s="127" t="str">
        <f t="shared" si="207"/>
        <v>태국134000</v>
      </c>
      <c r="B4389" s="127">
        <f t="shared" si="209"/>
        <v>134000</v>
      </c>
      <c r="C4389" s="127">
        <f t="shared" si="210"/>
        <v>2424000</v>
      </c>
      <c r="D4389" s="129">
        <f t="shared" si="208"/>
        <v>131320</v>
      </c>
      <c r="E4389" s="130" t="s">
        <v>8132</v>
      </c>
    </row>
    <row r="4390" spans="1:5">
      <c r="A4390" s="127" t="str">
        <f t="shared" si="207"/>
        <v>태국135000</v>
      </c>
      <c r="B4390" s="127">
        <f t="shared" si="209"/>
        <v>135000</v>
      </c>
      <c r="C4390" s="127">
        <f t="shared" si="210"/>
        <v>2442000</v>
      </c>
      <c r="D4390" s="129">
        <f t="shared" si="208"/>
        <v>132300</v>
      </c>
      <c r="E4390" s="130" t="s">
        <v>8132</v>
      </c>
    </row>
    <row r="4391" spans="1:5">
      <c r="A4391" s="127" t="str">
        <f t="shared" si="207"/>
        <v>태국136000</v>
      </c>
      <c r="B4391" s="127">
        <f t="shared" si="209"/>
        <v>136000</v>
      </c>
      <c r="C4391" s="127">
        <f t="shared" si="210"/>
        <v>2460000</v>
      </c>
      <c r="D4391" s="129">
        <f t="shared" si="208"/>
        <v>133280</v>
      </c>
      <c r="E4391" s="130" t="s">
        <v>8132</v>
      </c>
    </row>
    <row r="4392" spans="1:5">
      <c r="A4392" s="127" t="str">
        <f t="shared" si="207"/>
        <v>태국137000</v>
      </c>
      <c r="B4392" s="127">
        <f t="shared" si="209"/>
        <v>137000</v>
      </c>
      <c r="C4392" s="127">
        <f t="shared" si="210"/>
        <v>2478000</v>
      </c>
      <c r="D4392" s="129">
        <f t="shared" si="208"/>
        <v>134260</v>
      </c>
      <c r="E4392" s="130" t="s">
        <v>8132</v>
      </c>
    </row>
    <row r="4393" spans="1:5">
      <c r="A4393" s="127" t="str">
        <f t="shared" si="207"/>
        <v>태국138000</v>
      </c>
      <c r="B4393" s="127">
        <f t="shared" si="209"/>
        <v>138000</v>
      </c>
      <c r="C4393" s="127">
        <f t="shared" si="210"/>
        <v>2496000</v>
      </c>
      <c r="D4393" s="129">
        <f t="shared" si="208"/>
        <v>135240</v>
      </c>
      <c r="E4393" s="130" t="s">
        <v>8132</v>
      </c>
    </row>
    <row r="4394" spans="1:5">
      <c r="A4394" s="127" t="str">
        <f t="shared" si="207"/>
        <v>태국139000</v>
      </c>
      <c r="B4394" s="127">
        <f t="shared" si="209"/>
        <v>139000</v>
      </c>
      <c r="C4394" s="127">
        <f t="shared" si="210"/>
        <v>2514000</v>
      </c>
      <c r="D4394" s="129">
        <f t="shared" si="208"/>
        <v>136220</v>
      </c>
      <c r="E4394" s="130" t="s">
        <v>8132</v>
      </c>
    </row>
    <row r="4395" spans="1:5">
      <c r="A4395" s="127" t="str">
        <f t="shared" si="207"/>
        <v>태국140000</v>
      </c>
      <c r="B4395" s="127">
        <f t="shared" si="209"/>
        <v>140000</v>
      </c>
      <c r="C4395" s="127">
        <f t="shared" si="210"/>
        <v>2532000</v>
      </c>
      <c r="D4395" s="129">
        <f t="shared" si="208"/>
        <v>137200</v>
      </c>
      <c r="E4395" s="130" t="s">
        <v>8132</v>
      </c>
    </row>
    <row r="4396" spans="1:5">
      <c r="A4396" s="127" t="str">
        <f t="shared" si="207"/>
        <v>태국141000</v>
      </c>
      <c r="B4396" s="127">
        <f t="shared" si="209"/>
        <v>141000</v>
      </c>
      <c r="C4396" s="127">
        <f t="shared" si="210"/>
        <v>2550000</v>
      </c>
      <c r="D4396" s="129">
        <f t="shared" si="208"/>
        <v>138180</v>
      </c>
      <c r="E4396" s="130" t="s">
        <v>8132</v>
      </c>
    </row>
    <row r="4397" spans="1:5">
      <c r="A4397" s="127" t="str">
        <f t="shared" si="207"/>
        <v>태국142000</v>
      </c>
      <c r="B4397" s="127">
        <f t="shared" si="209"/>
        <v>142000</v>
      </c>
      <c r="C4397" s="127">
        <f t="shared" si="210"/>
        <v>2568000</v>
      </c>
      <c r="D4397" s="129">
        <f t="shared" si="208"/>
        <v>139160</v>
      </c>
      <c r="E4397" s="130" t="s">
        <v>8132</v>
      </c>
    </row>
    <row r="4398" spans="1:5">
      <c r="A4398" s="127" t="str">
        <f t="shared" si="207"/>
        <v>태국143000</v>
      </c>
      <c r="B4398" s="127">
        <f t="shared" si="209"/>
        <v>143000</v>
      </c>
      <c r="C4398" s="127">
        <f t="shared" si="210"/>
        <v>2586000</v>
      </c>
      <c r="D4398" s="129">
        <f t="shared" si="208"/>
        <v>140140</v>
      </c>
      <c r="E4398" s="130" t="s">
        <v>8132</v>
      </c>
    </row>
    <row r="4399" spans="1:5">
      <c r="A4399" s="127" t="str">
        <f t="shared" si="207"/>
        <v>태국144000</v>
      </c>
      <c r="B4399" s="127">
        <f t="shared" si="209"/>
        <v>144000</v>
      </c>
      <c r="C4399" s="127">
        <f t="shared" si="210"/>
        <v>2604000</v>
      </c>
      <c r="D4399" s="129">
        <f t="shared" si="208"/>
        <v>141120</v>
      </c>
      <c r="E4399" s="130" t="s">
        <v>8132</v>
      </c>
    </row>
    <row r="4400" spans="1:5">
      <c r="A4400" s="127" t="str">
        <f t="shared" si="207"/>
        <v>태국145000</v>
      </c>
      <c r="B4400" s="127">
        <f t="shared" si="209"/>
        <v>145000</v>
      </c>
      <c r="C4400" s="127">
        <f t="shared" si="210"/>
        <v>2622000</v>
      </c>
      <c r="D4400" s="129">
        <f t="shared" si="208"/>
        <v>142100</v>
      </c>
      <c r="E4400" s="130" t="s">
        <v>8132</v>
      </c>
    </row>
    <row r="4401" spans="1:5">
      <c r="A4401" s="127" t="str">
        <f t="shared" si="207"/>
        <v>태국146000</v>
      </c>
      <c r="B4401" s="127">
        <f t="shared" si="209"/>
        <v>146000</v>
      </c>
      <c r="C4401" s="127">
        <f t="shared" si="210"/>
        <v>2640000</v>
      </c>
      <c r="D4401" s="129">
        <f t="shared" si="208"/>
        <v>143080</v>
      </c>
      <c r="E4401" s="130" t="s">
        <v>8132</v>
      </c>
    </row>
    <row r="4402" spans="1:5">
      <c r="A4402" s="127" t="str">
        <f t="shared" si="207"/>
        <v>태국147000</v>
      </c>
      <c r="B4402" s="127">
        <f t="shared" si="209"/>
        <v>147000</v>
      </c>
      <c r="C4402" s="127">
        <f t="shared" si="210"/>
        <v>2658000</v>
      </c>
      <c r="D4402" s="129">
        <f t="shared" si="208"/>
        <v>144060</v>
      </c>
      <c r="E4402" s="130" t="s">
        <v>8132</v>
      </c>
    </row>
    <row r="4403" spans="1:5">
      <c r="A4403" s="127" t="str">
        <f t="shared" si="207"/>
        <v>태국148000</v>
      </c>
      <c r="B4403" s="127">
        <f t="shared" si="209"/>
        <v>148000</v>
      </c>
      <c r="C4403" s="127">
        <f t="shared" si="210"/>
        <v>2676000</v>
      </c>
      <c r="D4403" s="129">
        <f t="shared" si="208"/>
        <v>145040</v>
      </c>
      <c r="E4403" s="130" t="s">
        <v>8132</v>
      </c>
    </row>
    <row r="4404" spans="1:5">
      <c r="A4404" s="127" t="str">
        <f t="shared" si="207"/>
        <v>태국149000</v>
      </c>
      <c r="B4404" s="127">
        <f t="shared" si="209"/>
        <v>149000</v>
      </c>
      <c r="C4404" s="127">
        <f t="shared" si="210"/>
        <v>2694000</v>
      </c>
      <c r="D4404" s="129">
        <f t="shared" si="208"/>
        <v>146020</v>
      </c>
      <c r="E4404" s="130" t="s">
        <v>8132</v>
      </c>
    </row>
    <row r="4405" spans="1:5">
      <c r="A4405" s="127" t="str">
        <f t="shared" si="207"/>
        <v>태국150000</v>
      </c>
      <c r="B4405" s="127">
        <f t="shared" si="209"/>
        <v>150000</v>
      </c>
      <c r="C4405" s="127">
        <f t="shared" si="210"/>
        <v>2712000</v>
      </c>
      <c r="D4405" s="129">
        <f t="shared" si="208"/>
        <v>147000</v>
      </c>
      <c r="E4405" s="130" t="s">
        <v>8132</v>
      </c>
    </row>
    <row r="4406" spans="1:5">
      <c r="A4406" s="127" t="str">
        <f t="shared" si="207"/>
        <v>태국151000</v>
      </c>
      <c r="B4406" s="127">
        <f t="shared" si="209"/>
        <v>151000</v>
      </c>
      <c r="C4406" s="127">
        <f t="shared" si="210"/>
        <v>2730000</v>
      </c>
      <c r="D4406" s="129">
        <f t="shared" si="208"/>
        <v>147980</v>
      </c>
      <c r="E4406" s="130" t="s">
        <v>8132</v>
      </c>
    </row>
    <row r="4407" spans="1:5">
      <c r="A4407" s="127" t="str">
        <f t="shared" si="207"/>
        <v>태국152000</v>
      </c>
      <c r="B4407" s="127">
        <f t="shared" si="209"/>
        <v>152000</v>
      </c>
      <c r="C4407" s="127">
        <f t="shared" si="210"/>
        <v>2748000</v>
      </c>
      <c r="D4407" s="129">
        <f t="shared" si="208"/>
        <v>148960</v>
      </c>
      <c r="E4407" s="130" t="s">
        <v>8132</v>
      </c>
    </row>
    <row r="4408" spans="1:5">
      <c r="A4408" s="127" t="str">
        <f t="shared" si="207"/>
        <v>태국153000</v>
      </c>
      <c r="B4408" s="127">
        <f t="shared" si="209"/>
        <v>153000</v>
      </c>
      <c r="C4408" s="127">
        <f t="shared" si="210"/>
        <v>2766000</v>
      </c>
      <c r="D4408" s="129">
        <f t="shared" si="208"/>
        <v>149940</v>
      </c>
      <c r="E4408" s="130" t="s">
        <v>8132</v>
      </c>
    </row>
    <row r="4409" spans="1:5">
      <c r="A4409" s="127" t="str">
        <f t="shared" si="207"/>
        <v>태국154000</v>
      </c>
      <c r="B4409" s="127">
        <f t="shared" si="209"/>
        <v>154000</v>
      </c>
      <c r="C4409" s="127">
        <f t="shared" si="210"/>
        <v>2784000</v>
      </c>
      <c r="D4409" s="129">
        <f t="shared" si="208"/>
        <v>150920</v>
      </c>
      <c r="E4409" s="130" t="s">
        <v>8132</v>
      </c>
    </row>
    <row r="4410" spans="1:5">
      <c r="A4410" s="127" t="str">
        <f t="shared" si="207"/>
        <v>태국155000</v>
      </c>
      <c r="B4410" s="127">
        <f t="shared" si="209"/>
        <v>155000</v>
      </c>
      <c r="C4410" s="127">
        <f t="shared" si="210"/>
        <v>2802000</v>
      </c>
      <c r="D4410" s="129">
        <f t="shared" si="208"/>
        <v>151900</v>
      </c>
      <c r="E4410" s="130" t="s">
        <v>8132</v>
      </c>
    </row>
    <row r="4411" spans="1:5">
      <c r="A4411" s="127" t="str">
        <f t="shared" si="207"/>
        <v>태국156000</v>
      </c>
      <c r="B4411" s="127">
        <f t="shared" si="209"/>
        <v>156000</v>
      </c>
      <c r="C4411" s="127">
        <f t="shared" si="210"/>
        <v>2820000</v>
      </c>
      <c r="D4411" s="129">
        <f t="shared" si="208"/>
        <v>152880</v>
      </c>
      <c r="E4411" s="130" t="s">
        <v>8132</v>
      </c>
    </row>
    <row r="4412" spans="1:5">
      <c r="A4412" s="127" t="str">
        <f t="shared" si="207"/>
        <v>태국157000</v>
      </c>
      <c r="B4412" s="127">
        <f t="shared" si="209"/>
        <v>157000</v>
      </c>
      <c r="C4412" s="127">
        <f t="shared" si="210"/>
        <v>2838000</v>
      </c>
      <c r="D4412" s="129">
        <f t="shared" si="208"/>
        <v>153860</v>
      </c>
      <c r="E4412" s="130" t="s">
        <v>8132</v>
      </c>
    </row>
    <row r="4413" spans="1:5">
      <c r="A4413" s="127" t="str">
        <f t="shared" si="207"/>
        <v>태국158000</v>
      </c>
      <c r="B4413" s="127">
        <f t="shared" si="209"/>
        <v>158000</v>
      </c>
      <c r="C4413" s="127">
        <f t="shared" si="210"/>
        <v>2856000</v>
      </c>
      <c r="D4413" s="129">
        <f t="shared" si="208"/>
        <v>154840</v>
      </c>
      <c r="E4413" s="130" t="s">
        <v>8132</v>
      </c>
    </row>
    <row r="4414" spans="1:5">
      <c r="A4414" s="127" t="str">
        <f t="shared" si="207"/>
        <v>태국159000</v>
      </c>
      <c r="B4414" s="127">
        <f t="shared" si="209"/>
        <v>159000</v>
      </c>
      <c r="C4414" s="127">
        <f t="shared" si="210"/>
        <v>2874000</v>
      </c>
      <c r="D4414" s="129">
        <f t="shared" si="208"/>
        <v>155820</v>
      </c>
      <c r="E4414" s="130" t="s">
        <v>8132</v>
      </c>
    </row>
    <row r="4415" spans="1:5">
      <c r="A4415" s="127" t="str">
        <f t="shared" si="207"/>
        <v>태국160000</v>
      </c>
      <c r="B4415" s="127">
        <f t="shared" si="209"/>
        <v>160000</v>
      </c>
      <c r="C4415" s="127">
        <f t="shared" si="210"/>
        <v>2892000</v>
      </c>
      <c r="D4415" s="129">
        <f t="shared" si="208"/>
        <v>156800</v>
      </c>
      <c r="E4415" s="130" t="s">
        <v>8132</v>
      </c>
    </row>
    <row r="4416" spans="1:5">
      <c r="A4416" s="127" t="str">
        <f t="shared" si="207"/>
        <v>태국161000</v>
      </c>
      <c r="B4416" s="127">
        <f t="shared" si="209"/>
        <v>161000</v>
      </c>
      <c r="C4416" s="127">
        <f t="shared" si="210"/>
        <v>2910000</v>
      </c>
      <c r="D4416" s="129">
        <f t="shared" si="208"/>
        <v>157780</v>
      </c>
      <c r="E4416" s="130" t="s">
        <v>8132</v>
      </c>
    </row>
    <row r="4417" spans="1:5">
      <c r="A4417" s="127" t="str">
        <f t="shared" si="207"/>
        <v>태국162000</v>
      </c>
      <c r="B4417" s="127">
        <f t="shared" si="209"/>
        <v>162000</v>
      </c>
      <c r="C4417" s="127">
        <f t="shared" si="210"/>
        <v>2928000</v>
      </c>
      <c r="D4417" s="129">
        <f t="shared" si="208"/>
        <v>158760</v>
      </c>
      <c r="E4417" s="130" t="s">
        <v>8132</v>
      </c>
    </row>
    <row r="4418" spans="1:5">
      <c r="A4418" s="127" t="str">
        <f t="shared" si="207"/>
        <v>태국163000</v>
      </c>
      <c r="B4418" s="127">
        <f t="shared" si="209"/>
        <v>163000</v>
      </c>
      <c r="C4418" s="127">
        <f t="shared" si="210"/>
        <v>2946000</v>
      </c>
      <c r="D4418" s="129">
        <f t="shared" si="208"/>
        <v>159740</v>
      </c>
      <c r="E4418" s="130" t="s">
        <v>8132</v>
      </c>
    </row>
    <row r="4419" spans="1:5">
      <c r="A4419" s="127" t="str">
        <f t="shared" si="207"/>
        <v>태국164000</v>
      </c>
      <c r="B4419" s="127">
        <f t="shared" si="209"/>
        <v>164000</v>
      </c>
      <c r="C4419" s="127">
        <f t="shared" si="210"/>
        <v>2964000</v>
      </c>
      <c r="D4419" s="129">
        <f t="shared" si="208"/>
        <v>160720</v>
      </c>
      <c r="E4419" s="130" t="s">
        <v>8132</v>
      </c>
    </row>
    <row r="4420" spans="1:5">
      <c r="A4420" s="127" t="str">
        <f t="shared" si="207"/>
        <v>태국165000</v>
      </c>
      <c r="B4420" s="127">
        <f t="shared" si="209"/>
        <v>165000</v>
      </c>
      <c r="C4420" s="127">
        <f t="shared" si="210"/>
        <v>2982000</v>
      </c>
      <c r="D4420" s="129">
        <f t="shared" si="208"/>
        <v>161700</v>
      </c>
      <c r="E4420" s="130" t="s">
        <v>8132</v>
      </c>
    </row>
    <row r="4421" spans="1:5">
      <c r="A4421" s="127" t="str">
        <f t="shared" si="207"/>
        <v>태국166000</v>
      </c>
      <c r="B4421" s="127">
        <f t="shared" si="209"/>
        <v>166000</v>
      </c>
      <c r="C4421" s="127">
        <f t="shared" si="210"/>
        <v>3000000</v>
      </c>
      <c r="D4421" s="129">
        <f t="shared" si="208"/>
        <v>162680</v>
      </c>
      <c r="E4421" s="130" t="s">
        <v>8132</v>
      </c>
    </row>
    <row r="4422" spans="1:5">
      <c r="A4422" s="127" t="str">
        <f t="shared" si="207"/>
        <v>태국167000</v>
      </c>
      <c r="B4422" s="127">
        <f t="shared" si="209"/>
        <v>167000</v>
      </c>
      <c r="C4422" s="127">
        <f t="shared" si="210"/>
        <v>3018000</v>
      </c>
      <c r="D4422" s="129">
        <f t="shared" si="208"/>
        <v>163660</v>
      </c>
      <c r="E4422" s="130" t="s">
        <v>8132</v>
      </c>
    </row>
    <row r="4423" spans="1:5">
      <c r="A4423" s="127" t="str">
        <f t="shared" si="207"/>
        <v>태국168000</v>
      </c>
      <c r="B4423" s="127">
        <f t="shared" si="209"/>
        <v>168000</v>
      </c>
      <c r="C4423" s="127">
        <f t="shared" si="210"/>
        <v>3036000</v>
      </c>
      <c r="D4423" s="129">
        <f t="shared" si="208"/>
        <v>164640</v>
      </c>
      <c r="E4423" s="130" t="s">
        <v>8132</v>
      </c>
    </row>
    <row r="4424" spans="1:5">
      <c r="A4424" s="127" t="str">
        <f t="shared" si="207"/>
        <v>태국169000</v>
      </c>
      <c r="B4424" s="127">
        <f t="shared" si="209"/>
        <v>169000</v>
      </c>
      <c r="C4424" s="127">
        <f t="shared" si="210"/>
        <v>3054000</v>
      </c>
      <c r="D4424" s="129">
        <f t="shared" si="208"/>
        <v>165620</v>
      </c>
      <c r="E4424" s="130" t="s">
        <v>8132</v>
      </c>
    </row>
    <row r="4425" spans="1:5">
      <c r="A4425" s="127" t="str">
        <f t="shared" si="207"/>
        <v>태국170000</v>
      </c>
      <c r="B4425" s="127">
        <f t="shared" si="209"/>
        <v>170000</v>
      </c>
      <c r="C4425" s="127">
        <f t="shared" si="210"/>
        <v>3072000</v>
      </c>
      <c r="D4425" s="129">
        <f t="shared" si="208"/>
        <v>166600</v>
      </c>
      <c r="E4425" s="130" t="s">
        <v>8132</v>
      </c>
    </row>
    <row r="4426" spans="1:5">
      <c r="A4426" s="127" t="str">
        <f t="shared" si="207"/>
        <v>태국171000</v>
      </c>
      <c r="B4426" s="127">
        <f t="shared" si="209"/>
        <v>171000</v>
      </c>
      <c r="C4426" s="127">
        <f t="shared" si="210"/>
        <v>3090000</v>
      </c>
      <c r="D4426" s="129">
        <f t="shared" si="208"/>
        <v>167580</v>
      </c>
      <c r="E4426" s="130" t="s">
        <v>8132</v>
      </c>
    </row>
    <row r="4427" spans="1:5">
      <c r="A4427" s="127" t="str">
        <f t="shared" si="207"/>
        <v>태국172000</v>
      </c>
      <c r="B4427" s="127">
        <f t="shared" si="209"/>
        <v>172000</v>
      </c>
      <c r="C4427" s="127">
        <f t="shared" si="210"/>
        <v>3108000</v>
      </c>
      <c r="D4427" s="129">
        <f t="shared" si="208"/>
        <v>168560</v>
      </c>
      <c r="E4427" s="130" t="s">
        <v>8132</v>
      </c>
    </row>
    <row r="4428" spans="1:5">
      <c r="A4428" s="127" t="str">
        <f t="shared" si="207"/>
        <v>태국173000</v>
      </c>
      <c r="B4428" s="127">
        <f t="shared" si="209"/>
        <v>173000</v>
      </c>
      <c r="C4428" s="127">
        <f t="shared" si="210"/>
        <v>3126000</v>
      </c>
      <c r="D4428" s="129">
        <f t="shared" si="208"/>
        <v>169540</v>
      </c>
      <c r="E4428" s="130" t="s">
        <v>8132</v>
      </c>
    </row>
    <row r="4429" spans="1:5">
      <c r="A4429" s="127" t="str">
        <f t="shared" si="207"/>
        <v>태국174000</v>
      </c>
      <c r="B4429" s="127">
        <f t="shared" si="209"/>
        <v>174000</v>
      </c>
      <c r="C4429" s="127">
        <f t="shared" si="210"/>
        <v>3144000</v>
      </c>
      <c r="D4429" s="129">
        <f t="shared" si="208"/>
        <v>170520</v>
      </c>
      <c r="E4429" s="130" t="s">
        <v>8132</v>
      </c>
    </row>
    <row r="4430" spans="1:5">
      <c r="A4430" s="127" t="str">
        <f t="shared" si="207"/>
        <v>태국175000</v>
      </c>
      <c r="B4430" s="127">
        <f t="shared" si="209"/>
        <v>175000</v>
      </c>
      <c r="C4430" s="127">
        <f t="shared" si="210"/>
        <v>3162000</v>
      </c>
      <c r="D4430" s="129">
        <f t="shared" si="208"/>
        <v>171500</v>
      </c>
      <c r="E4430" s="130" t="s">
        <v>8132</v>
      </c>
    </row>
    <row r="4431" spans="1:5">
      <c r="A4431" s="127" t="str">
        <f t="shared" si="207"/>
        <v>태국176000</v>
      </c>
      <c r="B4431" s="127">
        <f t="shared" si="209"/>
        <v>176000</v>
      </c>
      <c r="C4431" s="127">
        <f t="shared" si="210"/>
        <v>3180000</v>
      </c>
      <c r="D4431" s="129">
        <f t="shared" si="208"/>
        <v>172480</v>
      </c>
      <c r="E4431" s="130" t="s">
        <v>8132</v>
      </c>
    </row>
    <row r="4432" spans="1:5">
      <c r="A4432" s="127" t="str">
        <f t="shared" si="207"/>
        <v>태국177000</v>
      </c>
      <c r="B4432" s="127">
        <f t="shared" si="209"/>
        <v>177000</v>
      </c>
      <c r="C4432" s="127">
        <f t="shared" si="210"/>
        <v>3198000</v>
      </c>
      <c r="D4432" s="129">
        <f t="shared" si="208"/>
        <v>173460</v>
      </c>
      <c r="E4432" s="130" t="s">
        <v>8132</v>
      </c>
    </row>
    <row r="4433" spans="1:5">
      <c r="A4433" s="127" t="str">
        <f t="shared" si="207"/>
        <v>태국178000</v>
      </c>
      <c r="B4433" s="127">
        <f t="shared" si="209"/>
        <v>178000</v>
      </c>
      <c r="C4433" s="127">
        <f t="shared" si="210"/>
        <v>3216000</v>
      </c>
      <c r="D4433" s="129">
        <f t="shared" si="208"/>
        <v>174440</v>
      </c>
      <c r="E4433" s="130" t="s">
        <v>8132</v>
      </c>
    </row>
    <row r="4434" spans="1:5">
      <c r="A4434" s="127" t="str">
        <f t="shared" si="207"/>
        <v>태국179000</v>
      </c>
      <c r="B4434" s="127">
        <f t="shared" si="209"/>
        <v>179000</v>
      </c>
      <c r="C4434" s="127">
        <f t="shared" si="210"/>
        <v>3234000</v>
      </c>
      <c r="D4434" s="129">
        <f t="shared" si="208"/>
        <v>175420</v>
      </c>
      <c r="E4434" s="130" t="s">
        <v>8132</v>
      </c>
    </row>
    <row r="4435" spans="1:5">
      <c r="A4435" s="127" t="str">
        <f t="shared" si="207"/>
        <v>태국180000</v>
      </c>
      <c r="B4435" s="127">
        <f t="shared" si="209"/>
        <v>180000</v>
      </c>
      <c r="C4435" s="127">
        <f t="shared" si="210"/>
        <v>3252000</v>
      </c>
      <c r="D4435" s="129">
        <f t="shared" si="208"/>
        <v>176400</v>
      </c>
      <c r="E4435" s="130" t="s">
        <v>8132</v>
      </c>
    </row>
    <row r="4436" spans="1:5">
      <c r="A4436" s="127" t="str">
        <f t="shared" si="207"/>
        <v>태국181000</v>
      </c>
      <c r="B4436" s="127">
        <f t="shared" si="209"/>
        <v>181000</v>
      </c>
      <c r="C4436" s="127">
        <f t="shared" si="210"/>
        <v>3270000</v>
      </c>
      <c r="D4436" s="129">
        <f t="shared" si="208"/>
        <v>177380</v>
      </c>
      <c r="E4436" s="130" t="s">
        <v>8132</v>
      </c>
    </row>
    <row r="4437" spans="1:5">
      <c r="A4437" s="127" t="str">
        <f t="shared" si="207"/>
        <v>태국182000</v>
      </c>
      <c r="B4437" s="127">
        <f t="shared" si="209"/>
        <v>182000</v>
      </c>
      <c r="C4437" s="127">
        <f t="shared" si="210"/>
        <v>3288000</v>
      </c>
      <c r="D4437" s="129">
        <f t="shared" si="208"/>
        <v>178360</v>
      </c>
      <c r="E4437" s="130" t="s">
        <v>8132</v>
      </c>
    </row>
    <row r="4438" spans="1:5">
      <c r="A4438" s="127" t="str">
        <f t="shared" si="207"/>
        <v>태국183000</v>
      </c>
      <c r="B4438" s="127">
        <f t="shared" si="209"/>
        <v>183000</v>
      </c>
      <c r="C4438" s="127">
        <f t="shared" si="210"/>
        <v>3306000</v>
      </c>
      <c r="D4438" s="129">
        <f t="shared" si="208"/>
        <v>179340</v>
      </c>
      <c r="E4438" s="130" t="s">
        <v>8132</v>
      </c>
    </row>
    <row r="4439" spans="1:5">
      <c r="A4439" s="127" t="str">
        <f t="shared" si="207"/>
        <v>태국184000</v>
      </c>
      <c r="B4439" s="127">
        <f t="shared" si="209"/>
        <v>184000</v>
      </c>
      <c r="C4439" s="127">
        <f t="shared" si="210"/>
        <v>3324000</v>
      </c>
      <c r="D4439" s="129">
        <f t="shared" si="208"/>
        <v>180320</v>
      </c>
      <c r="E4439" s="130" t="s">
        <v>8132</v>
      </c>
    </row>
    <row r="4440" spans="1:5">
      <c r="A4440" s="127" t="str">
        <f t="shared" si="207"/>
        <v>태국185000</v>
      </c>
      <c r="B4440" s="127">
        <f t="shared" si="209"/>
        <v>185000</v>
      </c>
      <c r="C4440" s="127">
        <f t="shared" si="210"/>
        <v>3342000</v>
      </c>
      <c r="D4440" s="129">
        <f t="shared" si="208"/>
        <v>181300</v>
      </c>
      <c r="E4440" s="130" t="s">
        <v>8132</v>
      </c>
    </row>
    <row r="4441" spans="1:5">
      <c r="A4441" s="127" t="str">
        <f t="shared" si="207"/>
        <v>태국186000</v>
      </c>
      <c r="B4441" s="127">
        <f t="shared" si="209"/>
        <v>186000</v>
      </c>
      <c r="C4441" s="127">
        <f t="shared" si="210"/>
        <v>3360000</v>
      </c>
      <c r="D4441" s="129">
        <f t="shared" si="208"/>
        <v>182280</v>
      </c>
      <c r="E4441" s="130" t="s">
        <v>8132</v>
      </c>
    </row>
    <row r="4442" spans="1:5">
      <c r="A4442" s="127" t="str">
        <f t="shared" si="207"/>
        <v>태국187000</v>
      </c>
      <c r="B4442" s="127">
        <f t="shared" si="209"/>
        <v>187000</v>
      </c>
      <c r="C4442" s="127">
        <f t="shared" si="210"/>
        <v>3378000</v>
      </c>
      <c r="D4442" s="129">
        <f t="shared" si="208"/>
        <v>183260</v>
      </c>
      <c r="E4442" s="130" t="s">
        <v>8132</v>
      </c>
    </row>
    <row r="4443" spans="1:5">
      <c r="A4443" s="127" t="str">
        <f t="shared" si="207"/>
        <v>태국188000</v>
      </c>
      <c r="B4443" s="127">
        <f t="shared" si="209"/>
        <v>188000</v>
      </c>
      <c r="C4443" s="127">
        <f t="shared" si="210"/>
        <v>3396000</v>
      </c>
      <c r="D4443" s="129">
        <f t="shared" si="208"/>
        <v>184240</v>
      </c>
      <c r="E4443" s="130" t="s">
        <v>8132</v>
      </c>
    </row>
    <row r="4444" spans="1:5">
      <c r="A4444" s="127" t="str">
        <f t="shared" si="207"/>
        <v>태국189000</v>
      </c>
      <c r="B4444" s="127">
        <f t="shared" si="209"/>
        <v>189000</v>
      </c>
      <c r="C4444" s="127">
        <f t="shared" si="210"/>
        <v>3414000</v>
      </c>
      <c r="D4444" s="129">
        <f t="shared" si="208"/>
        <v>185220</v>
      </c>
      <c r="E4444" s="130" t="s">
        <v>8132</v>
      </c>
    </row>
    <row r="4445" spans="1:5">
      <c r="A4445" s="127" t="str">
        <f t="shared" si="207"/>
        <v>태국190000</v>
      </c>
      <c r="B4445" s="127">
        <f t="shared" si="209"/>
        <v>190000</v>
      </c>
      <c r="C4445" s="127">
        <f t="shared" si="210"/>
        <v>3432000</v>
      </c>
      <c r="D4445" s="129">
        <f t="shared" si="208"/>
        <v>186200</v>
      </c>
      <c r="E4445" s="130" t="s">
        <v>8132</v>
      </c>
    </row>
    <row r="4446" spans="1:5">
      <c r="A4446" s="127" t="str">
        <f t="shared" si="207"/>
        <v>태국191000</v>
      </c>
      <c r="B4446" s="127">
        <f t="shared" si="209"/>
        <v>191000</v>
      </c>
      <c r="C4446" s="127">
        <f t="shared" si="210"/>
        <v>3450000</v>
      </c>
      <c r="D4446" s="129">
        <f t="shared" si="208"/>
        <v>187180</v>
      </c>
      <c r="E4446" s="130" t="s">
        <v>8132</v>
      </c>
    </row>
    <row r="4447" spans="1:5">
      <c r="A4447" s="127" t="str">
        <f t="shared" si="207"/>
        <v>태국192000</v>
      </c>
      <c r="B4447" s="127">
        <f t="shared" si="209"/>
        <v>192000</v>
      </c>
      <c r="C4447" s="127">
        <f t="shared" si="210"/>
        <v>3468000</v>
      </c>
      <c r="D4447" s="129">
        <f t="shared" si="208"/>
        <v>188160</v>
      </c>
      <c r="E4447" s="130" t="s">
        <v>8132</v>
      </c>
    </row>
    <row r="4448" spans="1:5">
      <c r="A4448" s="127" t="str">
        <f t="shared" ref="A4448:A4511" si="211">"태국"&amp;B4448</f>
        <v>태국193000</v>
      </c>
      <c r="B4448" s="127">
        <f t="shared" si="209"/>
        <v>193000</v>
      </c>
      <c r="C4448" s="127">
        <f t="shared" si="210"/>
        <v>3486000</v>
      </c>
      <c r="D4448" s="129">
        <f t="shared" si="208"/>
        <v>189140</v>
      </c>
      <c r="E4448" s="130" t="s">
        <v>8132</v>
      </c>
    </row>
    <row r="4449" spans="1:5">
      <c r="A4449" s="127" t="str">
        <f t="shared" si="211"/>
        <v>태국194000</v>
      </c>
      <c r="B4449" s="127">
        <f t="shared" si="209"/>
        <v>194000</v>
      </c>
      <c r="C4449" s="127">
        <f t="shared" si="210"/>
        <v>3504000</v>
      </c>
      <c r="D4449" s="129">
        <f t="shared" ref="D4449:D4512" si="212">SUM($G$3)*(B4449*0.001)</f>
        <v>190120</v>
      </c>
      <c r="E4449" s="130" t="s">
        <v>8132</v>
      </c>
    </row>
    <row r="4450" spans="1:5">
      <c r="A4450" s="127" t="str">
        <f t="shared" si="211"/>
        <v>태국195000</v>
      </c>
      <c r="B4450" s="127">
        <f t="shared" ref="B4450:B4513" si="213">B4449+1000</f>
        <v>195000</v>
      </c>
      <c r="C4450" s="127">
        <f t="shared" ref="C4450:C4513" si="214">C4449+18000</f>
        <v>3522000</v>
      </c>
      <c r="D4450" s="129">
        <f t="shared" si="212"/>
        <v>191100</v>
      </c>
      <c r="E4450" s="130" t="s">
        <v>8132</v>
      </c>
    </row>
    <row r="4451" spans="1:5">
      <c r="A4451" s="127" t="str">
        <f t="shared" si="211"/>
        <v>태국196000</v>
      </c>
      <c r="B4451" s="127">
        <f t="shared" si="213"/>
        <v>196000</v>
      </c>
      <c r="C4451" s="127">
        <f t="shared" si="214"/>
        <v>3540000</v>
      </c>
      <c r="D4451" s="129">
        <f t="shared" si="212"/>
        <v>192080</v>
      </c>
      <c r="E4451" s="130" t="s">
        <v>8132</v>
      </c>
    </row>
    <row r="4452" spans="1:5">
      <c r="A4452" s="127" t="str">
        <f t="shared" si="211"/>
        <v>태국197000</v>
      </c>
      <c r="B4452" s="127">
        <f t="shared" si="213"/>
        <v>197000</v>
      </c>
      <c r="C4452" s="127">
        <f t="shared" si="214"/>
        <v>3558000</v>
      </c>
      <c r="D4452" s="129">
        <f t="shared" si="212"/>
        <v>193060</v>
      </c>
      <c r="E4452" s="130" t="s">
        <v>8132</v>
      </c>
    </row>
    <row r="4453" spans="1:5">
      <c r="A4453" s="127" t="str">
        <f t="shared" si="211"/>
        <v>태국198000</v>
      </c>
      <c r="B4453" s="127">
        <f t="shared" si="213"/>
        <v>198000</v>
      </c>
      <c r="C4453" s="127">
        <f t="shared" si="214"/>
        <v>3576000</v>
      </c>
      <c r="D4453" s="129">
        <f t="shared" si="212"/>
        <v>194040</v>
      </c>
      <c r="E4453" s="130" t="s">
        <v>8132</v>
      </c>
    </row>
    <row r="4454" spans="1:5">
      <c r="A4454" s="127" t="str">
        <f t="shared" si="211"/>
        <v>태국199000</v>
      </c>
      <c r="B4454" s="127">
        <f t="shared" si="213"/>
        <v>199000</v>
      </c>
      <c r="C4454" s="127">
        <f t="shared" si="214"/>
        <v>3594000</v>
      </c>
      <c r="D4454" s="129">
        <f t="shared" si="212"/>
        <v>195020</v>
      </c>
      <c r="E4454" s="130" t="s">
        <v>8132</v>
      </c>
    </row>
    <row r="4455" spans="1:5">
      <c r="A4455" s="127" t="str">
        <f t="shared" si="211"/>
        <v>태국200000</v>
      </c>
      <c r="B4455" s="127">
        <f t="shared" si="213"/>
        <v>200000</v>
      </c>
      <c r="C4455" s="127">
        <f t="shared" si="214"/>
        <v>3612000</v>
      </c>
      <c r="D4455" s="129">
        <f t="shared" si="212"/>
        <v>196000</v>
      </c>
      <c r="E4455" s="130" t="s">
        <v>8132</v>
      </c>
    </row>
    <row r="4456" spans="1:5">
      <c r="A4456" s="127" t="str">
        <f t="shared" si="211"/>
        <v>태국201000</v>
      </c>
      <c r="B4456" s="127">
        <f t="shared" si="213"/>
        <v>201000</v>
      </c>
      <c r="C4456" s="127">
        <f t="shared" si="214"/>
        <v>3630000</v>
      </c>
      <c r="D4456" s="129">
        <f t="shared" si="212"/>
        <v>196980</v>
      </c>
      <c r="E4456" s="130" t="s">
        <v>8132</v>
      </c>
    </row>
    <row r="4457" spans="1:5">
      <c r="A4457" s="127" t="str">
        <f t="shared" si="211"/>
        <v>태국202000</v>
      </c>
      <c r="B4457" s="127">
        <f t="shared" si="213"/>
        <v>202000</v>
      </c>
      <c r="C4457" s="127">
        <f t="shared" si="214"/>
        <v>3648000</v>
      </c>
      <c r="D4457" s="129">
        <f t="shared" si="212"/>
        <v>197960</v>
      </c>
      <c r="E4457" s="130" t="s">
        <v>8132</v>
      </c>
    </row>
    <row r="4458" spans="1:5">
      <c r="A4458" s="127" t="str">
        <f t="shared" si="211"/>
        <v>태국203000</v>
      </c>
      <c r="B4458" s="127">
        <f t="shared" si="213"/>
        <v>203000</v>
      </c>
      <c r="C4458" s="127">
        <f t="shared" si="214"/>
        <v>3666000</v>
      </c>
      <c r="D4458" s="129">
        <f t="shared" si="212"/>
        <v>198940</v>
      </c>
      <c r="E4458" s="130" t="s">
        <v>8132</v>
      </c>
    </row>
    <row r="4459" spans="1:5">
      <c r="A4459" s="127" t="str">
        <f t="shared" si="211"/>
        <v>태국204000</v>
      </c>
      <c r="B4459" s="127">
        <f t="shared" si="213"/>
        <v>204000</v>
      </c>
      <c r="C4459" s="127">
        <f t="shared" si="214"/>
        <v>3684000</v>
      </c>
      <c r="D4459" s="129">
        <f t="shared" si="212"/>
        <v>199920</v>
      </c>
      <c r="E4459" s="130" t="s">
        <v>8132</v>
      </c>
    </row>
    <row r="4460" spans="1:5">
      <c r="A4460" s="127" t="str">
        <f t="shared" si="211"/>
        <v>태국205000</v>
      </c>
      <c r="B4460" s="127">
        <f t="shared" si="213"/>
        <v>205000</v>
      </c>
      <c r="C4460" s="127">
        <f t="shared" si="214"/>
        <v>3702000</v>
      </c>
      <c r="D4460" s="129">
        <f t="shared" si="212"/>
        <v>200900</v>
      </c>
      <c r="E4460" s="130" t="s">
        <v>8132</v>
      </c>
    </row>
    <row r="4461" spans="1:5">
      <c r="A4461" s="127" t="str">
        <f t="shared" si="211"/>
        <v>태국206000</v>
      </c>
      <c r="B4461" s="127">
        <f t="shared" si="213"/>
        <v>206000</v>
      </c>
      <c r="C4461" s="127">
        <f t="shared" si="214"/>
        <v>3720000</v>
      </c>
      <c r="D4461" s="129">
        <f t="shared" si="212"/>
        <v>201880</v>
      </c>
      <c r="E4461" s="130" t="s">
        <v>8132</v>
      </c>
    </row>
    <row r="4462" spans="1:5">
      <c r="A4462" s="127" t="str">
        <f t="shared" si="211"/>
        <v>태국207000</v>
      </c>
      <c r="B4462" s="127">
        <f t="shared" si="213"/>
        <v>207000</v>
      </c>
      <c r="C4462" s="127">
        <f t="shared" si="214"/>
        <v>3738000</v>
      </c>
      <c r="D4462" s="129">
        <f t="shared" si="212"/>
        <v>202860</v>
      </c>
      <c r="E4462" s="130" t="s">
        <v>8132</v>
      </c>
    </row>
    <row r="4463" spans="1:5">
      <c r="A4463" s="127" t="str">
        <f t="shared" si="211"/>
        <v>태국208000</v>
      </c>
      <c r="B4463" s="127">
        <f t="shared" si="213"/>
        <v>208000</v>
      </c>
      <c r="C4463" s="127">
        <f t="shared" si="214"/>
        <v>3756000</v>
      </c>
      <c r="D4463" s="129">
        <f t="shared" si="212"/>
        <v>203840</v>
      </c>
      <c r="E4463" s="130" t="s">
        <v>8132</v>
      </c>
    </row>
    <row r="4464" spans="1:5">
      <c r="A4464" s="127" t="str">
        <f t="shared" si="211"/>
        <v>태국209000</v>
      </c>
      <c r="B4464" s="127">
        <f t="shared" si="213"/>
        <v>209000</v>
      </c>
      <c r="C4464" s="127">
        <f t="shared" si="214"/>
        <v>3774000</v>
      </c>
      <c r="D4464" s="129">
        <f t="shared" si="212"/>
        <v>204820</v>
      </c>
      <c r="E4464" s="130" t="s">
        <v>8132</v>
      </c>
    </row>
    <row r="4465" spans="1:5">
      <c r="A4465" s="127" t="str">
        <f t="shared" si="211"/>
        <v>태국210000</v>
      </c>
      <c r="B4465" s="127">
        <f t="shared" si="213"/>
        <v>210000</v>
      </c>
      <c r="C4465" s="127">
        <f t="shared" si="214"/>
        <v>3792000</v>
      </c>
      <c r="D4465" s="129">
        <f t="shared" si="212"/>
        <v>205800</v>
      </c>
      <c r="E4465" s="130" t="s">
        <v>8132</v>
      </c>
    </row>
    <row r="4466" spans="1:5">
      <c r="A4466" s="127" t="str">
        <f t="shared" si="211"/>
        <v>태국211000</v>
      </c>
      <c r="B4466" s="127">
        <f t="shared" si="213"/>
        <v>211000</v>
      </c>
      <c r="C4466" s="127">
        <f t="shared" si="214"/>
        <v>3810000</v>
      </c>
      <c r="D4466" s="129">
        <f t="shared" si="212"/>
        <v>206780</v>
      </c>
      <c r="E4466" s="130" t="s">
        <v>8132</v>
      </c>
    </row>
    <row r="4467" spans="1:5">
      <c r="A4467" s="127" t="str">
        <f t="shared" si="211"/>
        <v>태국212000</v>
      </c>
      <c r="B4467" s="127">
        <f t="shared" si="213"/>
        <v>212000</v>
      </c>
      <c r="C4467" s="127">
        <f t="shared" si="214"/>
        <v>3828000</v>
      </c>
      <c r="D4467" s="129">
        <f t="shared" si="212"/>
        <v>207760</v>
      </c>
      <c r="E4467" s="130" t="s">
        <v>8132</v>
      </c>
    </row>
    <row r="4468" spans="1:5">
      <c r="A4468" s="127" t="str">
        <f t="shared" si="211"/>
        <v>태국213000</v>
      </c>
      <c r="B4468" s="127">
        <f t="shared" si="213"/>
        <v>213000</v>
      </c>
      <c r="C4468" s="127">
        <f t="shared" si="214"/>
        <v>3846000</v>
      </c>
      <c r="D4468" s="129">
        <f t="shared" si="212"/>
        <v>208740</v>
      </c>
      <c r="E4468" s="130" t="s">
        <v>8132</v>
      </c>
    </row>
    <row r="4469" spans="1:5">
      <c r="A4469" s="127" t="str">
        <f t="shared" si="211"/>
        <v>태국214000</v>
      </c>
      <c r="B4469" s="127">
        <f t="shared" si="213"/>
        <v>214000</v>
      </c>
      <c r="C4469" s="127">
        <f t="shared" si="214"/>
        <v>3864000</v>
      </c>
      <c r="D4469" s="129">
        <f t="shared" si="212"/>
        <v>209720</v>
      </c>
      <c r="E4469" s="130" t="s">
        <v>8132</v>
      </c>
    </row>
    <row r="4470" spans="1:5">
      <c r="A4470" s="127" t="str">
        <f t="shared" si="211"/>
        <v>태국215000</v>
      </c>
      <c r="B4470" s="127">
        <f t="shared" si="213"/>
        <v>215000</v>
      </c>
      <c r="C4470" s="127">
        <f t="shared" si="214"/>
        <v>3882000</v>
      </c>
      <c r="D4470" s="129">
        <f t="shared" si="212"/>
        <v>210700</v>
      </c>
      <c r="E4470" s="130" t="s">
        <v>8132</v>
      </c>
    </row>
    <row r="4471" spans="1:5">
      <c r="A4471" s="127" t="str">
        <f t="shared" si="211"/>
        <v>태국216000</v>
      </c>
      <c r="B4471" s="127">
        <f t="shared" si="213"/>
        <v>216000</v>
      </c>
      <c r="C4471" s="127">
        <f t="shared" si="214"/>
        <v>3900000</v>
      </c>
      <c r="D4471" s="129">
        <f t="shared" si="212"/>
        <v>211680</v>
      </c>
      <c r="E4471" s="130" t="s">
        <v>8132</v>
      </c>
    </row>
    <row r="4472" spans="1:5">
      <c r="A4472" s="127" t="str">
        <f t="shared" si="211"/>
        <v>태국217000</v>
      </c>
      <c r="B4472" s="127">
        <f t="shared" si="213"/>
        <v>217000</v>
      </c>
      <c r="C4472" s="127">
        <f t="shared" si="214"/>
        <v>3918000</v>
      </c>
      <c r="D4472" s="129">
        <f t="shared" si="212"/>
        <v>212660</v>
      </c>
      <c r="E4472" s="130" t="s">
        <v>8132</v>
      </c>
    </row>
    <row r="4473" spans="1:5">
      <c r="A4473" s="127" t="str">
        <f t="shared" si="211"/>
        <v>태국218000</v>
      </c>
      <c r="B4473" s="127">
        <f t="shared" si="213"/>
        <v>218000</v>
      </c>
      <c r="C4473" s="127">
        <f t="shared" si="214"/>
        <v>3936000</v>
      </c>
      <c r="D4473" s="129">
        <f t="shared" si="212"/>
        <v>213640</v>
      </c>
      <c r="E4473" s="130" t="s">
        <v>8132</v>
      </c>
    </row>
    <row r="4474" spans="1:5">
      <c r="A4474" s="127" t="str">
        <f t="shared" si="211"/>
        <v>태국219000</v>
      </c>
      <c r="B4474" s="127">
        <f t="shared" si="213"/>
        <v>219000</v>
      </c>
      <c r="C4474" s="127">
        <f t="shared" si="214"/>
        <v>3954000</v>
      </c>
      <c r="D4474" s="129">
        <f t="shared" si="212"/>
        <v>214620</v>
      </c>
      <c r="E4474" s="130" t="s">
        <v>8132</v>
      </c>
    </row>
    <row r="4475" spans="1:5">
      <c r="A4475" s="127" t="str">
        <f t="shared" si="211"/>
        <v>태국220000</v>
      </c>
      <c r="B4475" s="127">
        <f t="shared" si="213"/>
        <v>220000</v>
      </c>
      <c r="C4475" s="127">
        <f t="shared" si="214"/>
        <v>3972000</v>
      </c>
      <c r="D4475" s="129">
        <f t="shared" si="212"/>
        <v>215600</v>
      </c>
      <c r="E4475" s="130" t="s">
        <v>8132</v>
      </c>
    </row>
    <row r="4476" spans="1:5">
      <c r="A4476" s="127" t="str">
        <f t="shared" si="211"/>
        <v>태국221000</v>
      </c>
      <c r="B4476" s="127">
        <f t="shared" si="213"/>
        <v>221000</v>
      </c>
      <c r="C4476" s="127">
        <f t="shared" si="214"/>
        <v>3990000</v>
      </c>
      <c r="D4476" s="129">
        <f t="shared" si="212"/>
        <v>216580</v>
      </c>
      <c r="E4476" s="130" t="s">
        <v>8132</v>
      </c>
    </row>
    <row r="4477" spans="1:5">
      <c r="A4477" s="127" t="str">
        <f t="shared" si="211"/>
        <v>태국222000</v>
      </c>
      <c r="B4477" s="127">
        <f t="shared" si="213"/>
        <v>222000</v>
      </c>
      <c r="C4477" s="127">
        <f t="shared" si="214"/>
        <v>4008000</v>
      </c>
      <c r="D4477" s="129">
        <f t="shared" si="212"/>
        <v>217560</v>
      </c>
      <c r="E4477" s="130" t="s">
        <v>8132</v>
      </c>
    </row>
    <row r="4478" spans="1:5">
      <c r="A4478" s="127" t="str">
        <f t="shared" si="211"/>
        <v>태국223000</v>
      </c>
      <c r="B4478" s="127">
        <f t="shared" si="213"/>
        <v>223000</v>
      </c>
      <c r="C4478" s="127">
        <f t="shared" si="214"/>
        <v>4026000</v>
      </c>
      <c r="D4478" s="129">
        <f t="shared" si="212"/>
        <v>218540</v>
      </c>
      <c r="E4478" s="130" t="s">
        <v>8132</v>
      </c>
    </row>
    <row r="4479" spans="1:5">
      <c r="A4479" s="127" t="str">
        <f t="shared" si="211"/>
        <v>태국224000</v>
      </c>
      <c r="B4479" s="127">
        <f t="shared" si="213"/>
        <v>224000</v>
      </c>
      <c r="C4479" s="127">
        <f t="shared" si="214"/>
        <v>4044000</v>
      </c>
      <c r="D4479" s="129">
        <f t="shared" si="212"/>
        <v>219520</v>
      </c>
      <c r="E4479" s="130" t="s">
        <v>8132</v>
      </c>
    </row>
    <row r="4480" spans="1:5">
      <c r="A4480" s="127" t="str">
        <f t="shared" si="211"/>
        <v>태국225000</v>
      </c>
      <c r="B4480" s="127">
        <f t="shared" si="213"/>
        <v>225000</v>
      </c>
      <c r="C4480" s="127">
        <f t="shared" si="214"/>
        <v>4062000</v>
      </c>
      <c r="D4480" s="129">
        <f t="shared" si="212"/>
        <v>220500</v>
      </c>
      <c r="E4480" s="130" t="s">
        <v>8132</v>
      </c>
    </row>
    <row r="4481" spans="1:5">
      <c r="A4481" s="127" t="str">
        <f t="shared" si="211"/>
        <v>태국226000</v>
      </c>
      <c r="B4481" s="127">
        <f t="shared" si="213"/>
        <v>226000</v>
      </c>
      <c r="C4481" s="127">
        <f t="shared" si="214"/>
        <v>4080000</v>
      </c>
      <c r="D4481" s="129">
        <f t="shared" si="212"/>
        <v>221480</v>
      </c>
      <c r="E4481" s="130" t="s">
        <v>8132</v>
      </c>
    </row>
    <row r="4482" spans="1:5">
      <c r="A4482" s="127" t="str">
        <f t="shared" si="211"/>
        <v>태국227000</v>
      </c>
      <c r="B4482" s="127">
        <f t="shared" si="213"/>
        <v>227000</v>
      </c>
      <c r="C4482" s="127">
        <f t="shared" si="214"/>
        <v>4098000</v>
      </c>
      <c r="D4482" s="129">
        <f t="shared" si="212"/>
        <v>222460</v>
      </c>
      <c r="E4482" s="130" t="s">
        <v>8132</v>
      </c>
    </row>
    <row r="4483" spans="1:5">
      <c r="A4483" s="127" t="str">
        <f t="shared" si="211"/>
        <v>태국228000</v>
      </c>
      <c r="B4483" s="127">
        <f t="shared" si="213"/>
        <v>228000</v>
      </c>
      <c r="C4483" s="127">
        <f t="shared" si="214"/>
        <v>4116000</v>
      </c>
      <c r="D4483" s="129">
        <f t="shared" si="212"/>
        <v>223440</v>
      </c>
      <c r="E4483" s="130" t="s">
        <v>8132</v>
      </c>
    </row>
    <row r="4484" spans="1:5">
      <c r="A4484" s="127" t="str">
        <f t="shared" si="211"/>
        <v>태국229000</v>
      </c>
      <c r="B4484" s="127">
        <f t="shared" si="213"/>
        <v>229000</v>
      </c>
      <c r="C4484" s="127">
        <f t="shared" si="214"/>
        <v>4134000</v>
      </c>
      <c r="D4484" s="129">
        <f t="shared" si="212"/>
        <v>224420</v>
      </c>
      <c r="E4484" s="130" t="s">
        <v>8132</v>
      </c>
    </row>
    <row r="4485" spans="1:5">
      <c r="A4485" s="127" t="str">
        <f t="shared" si="211"/>
        <v>태국230000</v>
      </c>
      <c r="B4485" s="127">
        <f t="shared" si="213"/>
        <v>230000</v>
      </c>
      <c r="C4485" s="127">
        <f t="shared" si="214"/>
        <v>4152000</v>
      </c>
      <c r="D4485" s="129">
        <f t="shared" si="212"/>
        <v>225400</v>
      </c>
      <c r="E4485" s="130" t="s">
        <v>8132</v>
      </c>
    </row>
    <row r="4486" spans="1:5">
      <c r="A4486" s="127" t="str">
        <f t="shared" si="211"/>
        <v>태국231000</v>
      </c>
      <c r="B4486" s="127">
        <f t="shared" si="213"/>
        <v>231000</v>
      </c>
      <c r="C4486" s="127">
        <f t="shared" si="214"/>
        <v>4170000</v>
      </c>
      <c r="D4486" s="129">
        <f t="shared" si="212"/>
        <v>226380</v>
      </c>
      <c r="E4486" s="130" t="s">
        <v>8132</v>
      </c>
    </row>
    <row r="4487" spans="1:5">
      <c r="A4487" s="127" t="str">
        <f t="shared" si="211"/>
        <v>태국232000</v>
      </c>
      <c r="B4487" s="127">
        <f t="shared" si="213"/>
        <v>232000</v>
      </c>
      <c r="C4487" s="127">
        <f t="shared" si="214"/>
        <v>4188000</v>
      </c>
      <c r="D4487" s="129">
        <f t="shared" si="212"/>
        <v>227360</v>
      </c>
      <c r="E4487" s="130" t="s">
        <v>8132</v>
      </c>
    </row>
    <row r="4488" spans="1:5">
      <c r="A4488" s="127" t="str">
        <f t="shared" si="211"/>
        <v>태국233000</v>
      </c>
      <c r="B4488" s="127">
        <f t="shared" si="213"/>
        <v>233000</v>
      </c>
      <c r="C4488" s="127">
        <f t="shared" si="214"/>
        <v>4206000</v>
      </c>
      <c r="D4488" s="129">
        <f t="shared" si="212"/>
        <v>228340</v>
      </c>
      <c r="E4488" s="130" t="s">
        <v>8132</v>
      </c>
    </row>
    <row r="4489" spans="1:5">
      <c r="A4489" s="127" t="str">
        <f t="shared" si="211"/>
        <v>태국234000</v>
      </c>
      <c r="B4489" s="127">
        <f t="shared" si="213"/>
        <v>234000</v>
      </c>
      <c r="C4489" s="127">
        <f t="shared" si="214"/>
        <v>4224000</v>
      </c>
      <c r="D4489" s="129">
        <f t="shared" si="212"/>
        <v>229320</v>
      </c>
      <c r="E4489" s="130" t="s">
        <v>8132</v>
      </c>
    </row>
    <row r="4490" spans="1:5">
      <c r="A4490" s="127" t="str">
        <f t="shared" si="211"/>
        <v>태국235000</v>
      </c>
      <c r="B4490" s="127">
        <f t="shared" si="213"/>
        <v>235000</v>
      </c>
      <c r="C4490" s="127">
        <f t="shared" si="214"/>
        <v>4242000</v>
      </c>
      <c r="D4490" s="129">
        <f t="shared" si="212"/>
        <v>230300</v>
      </c>
      <c r="E4490" s="130" t="s">
        <v>8132</v>
      </c>
    </row>
    <row r="4491" spans="1:5">
      <c r="A4491" s="127" t="str">
        <f t="shared" si="211"/>
        <v>태국236000</v>
      </c>
      <c r="B4491" s="127">
        <f t="shared" si="213"/>
        <v>236000</v>
      </c>
      <c r="C4491" s="127">
        <f t="shared" si="214"/>
        <v>4260000</v>
      </c>
      <c r="D4491" s="129">
        <f t="shared" si="212"/>
        <v>231280</v>
      </c>
      <c r="E4491" s="130" t="s">
        <v>8132</v>
      </c>
    </row>
    <row r="4492" spans="1:5">
      <c r="A4492" s="127" t="str">
        <f t="shared" si="211"/>
        <v>태국237000</v>
      </c>
      <c r="B4492" s="127">
        <f t="shared" si="213"/>
        <v>237000</v>
      </c>
      <c r="C4492" s="127">
        <f t="shared" si="214"/>
        <v>4278000</v>
      </c>
      <c r="D4492" s="129">
        <f t="shared" si="212"/>
        <v>232260</v>
      </c>
      <c r="E4492" s="130" t="s">
        <v>8132</v>
      </c>
    </row>
    <row r="4493" spans="1:5">
      <c r="A4493" s="127" t="str">
        <f t="shared" si="211"/>
        <v>태국238000</v>
      </c>
      <c r="B4493" s="127">
        <f t="shared" si="213"/>
        <v>238000</v>
      </c>
      <c r="C4493" s="127">
        <f t="shared" si="214"/>
        <v>4296000</v>
      </c>
      <c r="D4493" s="129">
        <f t="shared" si="212"/>
        <v>233240</v>
      </c>
      <c r="E4493" s="130" t="s">
        <v>8132</v>
      </c>
    </row>
    <row r="4494" spans="1:5">
      <c r="A4494" s="127" t="str">
        <f t="shared" si="211"/>
        <v>태국239000</v>
      </c>
      <c r="B4494" s="127">
        <f t="shared" si="213"/>
        <v>239000</v>
      </c>
      <c r="C4494" s="127">
        <f t="shared" si="214"/>
        <v>4314000</v>
      </c>
      <c r="D4494" s="129">
        <f t="shared" si="212"/>
        <v>234220</v>
      </c>
      <c r="E4494" s="130" t="s">
        <v>6069</v>
      </c>
    </row>
    <row r="4495" spans="1:5">
      <c r="A4495" s="127" t="str">
        <f t="shared" si="211"/>
        <v>태국240000</v>
      </c>
      <c r="B4495" s="127">
        <f t="shared" si="213"/>
        <v>240000</v>
      </c>
      <c r="C4495" s="127">
        <f t="shared" si="214"/>
        <v>4332000</v>
      </c>
      <c r="D4495" s="129">
        <f t="shared" si="212"/>
        <v>235200</v>
      </c>
      <c r="E4495" s="130" t="s">
        <v>8132</v>
      </c>
    </row>
    <row r="4496" spans="1:5">
      <c r="A4496" s="127" t="str">
        <f t="shared" si="211"/>
        <v>태국241000</v>
      </c>
      <c r="B4496" s="127">
        <f t="shared" si="213"/>
        <v>241000</v>
      </c>
      <c r="C4496" s="127">
        <f t="shared" si="214"/>
        <v>4350000</v>
      </c>
      <c r="D4496" s="129">
        <f t="shared" si="212"/>
        <v>236180</v>
      </c>
      <c r="E4496" s="130" t="s">
        <v>8132</v>
      </c>
    </row>
    <row r="4497" spans="1:5">
      <c r="A4497" s="127" t="str">
        <f t="shared" si="211"/>
        <v>태국242000</v>
      </c>
      <c r="B4497" s="127">
        <f t="shared" si="213"/>
        <v>242000</v>
      </c>
      <c r="C4497" s="127">
        <f t="shared" si="214"/>
        <v>4368000</v>
      </c>
      <c r="D4497" s="129">
        <f t="shared" si="212"/>
        <v>237160</v>
      </c>
      <c r="E4497" s="130" t="s">
        <v>8132</v>
      </c>
    </row>
    <row r="4498" spans="1:5">
      <c r="A4498" s="127" t="str">
        <f t="shared" si="211"/>
        <v>태국243000</v>
      </c>
      <c r="B4498" s="127">
        <f t="shared" si="213"/>
        <v>243000</v>
      </c>
      <c r="C4498" s="127">
        <f t="shared" si="214"/>
        <v>4386000</v>
      </c>
      <c r="D4498" s="129">
        <f t="shared" si="212"/>
        <v>238140</v>
      </c>
      <c r="E4498" s="130" t="s">
        <v>6069</v>
      </c>
    </row>
    <row r="4499" spans="1:5">
      <c r="A4499" s="127" t="str">
        <f t="shared" si="211"/>
        <v>태국244000</v>
      </c>
      <c r="B4499" s="127">
        <f t="shared" si="213"/>
        <v>244000</v>
      </c>
      <c r="C4499" s="127">
        <f t="shared" si="214"/>
        <v>4404000</v>
      </c>
      <c r="D4499" s="129">
        <f t="shared" si="212"/>
        <v>239120</v>
      </c>
      <c r="E4499" s="130" t="s">
        <v>8132</v>
      </c>
    </row>
    <row r="4500" spans="1:5">
      <c r="A4500" s="127" t="str">
        <f t="shared" si="211"/>
        <v>태국245000</v>
      </c>
      <c r="B4500" s="127">
        <f t="shared" si="213"/>
        <v>245000</v>
      </c>
      <c r="C4500" s="127">
        <f t="shared" si="214"/>
        <v>4422000</v>
      </c>
      <c r="D4500" s="129">
        <f t="shared" si="212"/>
        <v>240100</v>
      </c>
      <c r="E4500" s="130" t="s">
        <v>8132</v>
      </c>
    </row>
    <row r="4501" spans="1:5">
      <c r="A4501" s="127" t="str">
        <f t="shared" si="211"/>
        <v>태국246000</v>
      </c>
      <c r="B4501" s="127">
        <f t="shared" si="213"/>
        <v>246000</v>
      </c>
      <c r="C4501" s="127">
        <f t="shared" si="214"/>
        <v>4440000</v>
      </c>
      <c r="D4501" s="129">
        <f t="shared" si="212"/>
        <v>241080</v>
      </c>
      <c r="E4501" s="130" t="s">
        <v>8132</v>
      </c>
    </row>
    <row r="4502" spans="1:5">
      <c r="A4502" s="127" t="str">
        <f t="shared" si="211"/>
        <v>태국247000</v>
      </c>
      <c r="B4502" s="127">
        <f t="shared" si="213"/>
        <v>247000</v>
      </c>
      <c r="C4502" s="127">
        <f t="shared" si="214"/>
        <v>4458000</v>
      </c>
      <c r="D4502" s="129">
        <f t="shared" si="212"/>
        <v>242060</v>
      </c>
      <c r="E4502" s="130" t="s">
        <v>8132</v>
      </c>
    </row>
    <row r="4503" spans="1:5">
      <c r="A4503" s="127" t="str">
        <f t="shared" si="211"/>
        <v>태국248000</v>
      </c>
      <c r="B4503" s="127">
        <f t="shared" si="213"/>
        <v>248000</v>
      </c>
      <c r="C4503" s="127">
        <f t="shared" si="214"/>
        <v>4476000</v>
      </c>
      <c r="D4503" s="129">
        <f t="shared" si="212"/>
        <v>243040</v>
      </c>
      <c r="E4503" s="130" t="s">
        <v>8132</v>
      </c>
    </row>
    <row r="4504" spans="1:5">
      <c r="A4504" s="127" t="str">
        <f t="shared" si="211"/>
        <v>태국249000</v>
      </c>
      <c r="B4504" s="127">
        <f t="shared" si="213"/>
        <v>249000</v>
      </c>
      <c r="C4504" s="127">
        <f t="shared" si="214"/>
        <v>4494000</v>
      </c>
      <c r="D4504" s="129">
        <f t="shared" si="212"/>
        <v>244020</v>
      </c>
      <c r="E4504" s="130" t="s">
        <v>8132</v>
      </c>
    </row>
    <row r="4505" spans="1:5">
      <c r="A4505" s="127" t="str">
        <f t="shared" si="211"/>
        <v>태국250000</v>
      </c>
      <c r="B4505" s="127">
        <f t="shared" si="213"/>
        <v>250000</v>
      </c>
      <c r="C4505" s="127">
        <f t="shared" si="214"/>
        <v>4512000</v>
      </c>
      <c r="D4505" s="129">
        <f t="shared" si="212"/>
        <v>245000</v>
      </c>
      <c r="E4505" s="130" t="s">
        <v>6069</v>
      </c>
    </row>
    <row r="4506" spans="1:5">
      <c r="A4506" s="127" t="str">
        <f t="shared" si="211"/>
        <v>태국251000</v>
      </c>
      <c r="B4506" s="127">
        <f t="shared" si="213"/>
        <v>251000</v>
      </c>
      <c r="C4506" s="127">
        <f t="shared" si="214"/>
        <v>4530000</v>
      </c>
      <c r="D4506" s="129">
        <f t="shared" si="212"/>
        <v>245980</v>
      </c>
      <c r="E4506" s="130" t="s">
        <v>8132</v>
      </c>
    </row>
    <row r="4507" spans="1:5">
      <c r="A4507" s="127" t="str">
        <f t="shared" si="211"/>
        <v>태국252000</v>
      </c>
      <c r="B4507" s="127">
        <f t="shared" si="213"/>
        <v>252000</v>
      </c>
      <c r="C4507" s="127">
        <f t="shared" si="214"/>
        <v>4548000</v>
      </c>
      <c r="D4507" s="129">
        <f t="shared" si="212"/>
        <v>246960</v>
      </c>
      <c r="E4507" s="130" t="s">
        <v>8132</v>
      </c>
    </row>
    <row r="4508" spans="1:5">
      <c r="A4508" s="127" t="str">
        <f t="shared" si="211"/>
        <v>태국253000</v>
      </c>
      <c r="B4508" s="127">
        <f t="shared" si="213"/>
        <v>253000</v>
      </c>
      <c r="C4508" s="127">
        <f t="shared" si="214"/>
        <v>4566000</v>
      </c>
      <c r="D4508" s="129">
        <f t="shared" si="212"/>
        <v>247940</v>
      </c>
      <c r="E4508" s="130" t="s">
        <v>8132</v>
      </c>
    </row>
    <row r="4509" spans="1:5">
      <c r="A4509" s="127" t="str">
        <f t="shared" si="211"/>
        <v>태국254000</v>
      </c>
      <c r="B4509" s="127">
        <f t="shared" si="213"/>
        <v>254000</v>
      </c>
      <c r="C4509" s="127">
        <f t="shared" si="214"/>
        <v>4584000</v>
      </c>
      <c r="D4509" s="129">
        <f t="shared" si="212"/>
        <v>248920</v>
      </c>
      <c r="E4509" s="130" t="s">
        <v>8132</v>
      </c>
    </row>
    <row r="4510" spans="1:5">
      <c r="A4510" s="127" t="str">
        <f t="shared" si="211"/>
        <v>태국255000</v>
      </c>
      <c r="B4510" s="127">
        <f t="shared" si="213"/>
        <v>255000</v>
      </c>
      <c r="C4510" s="127">
        <f t="shared" si="214"/>
        <v>4602000</v>
      </c>
      <c r="D4510" s="129">
        <f t="shared" si="212"/>
        <v>249900</v>
      </c>
      <c r="E4510" s="130" t="s">
        <v>8132</v>
      </c>
    </row>
    <row r="4511" spans="1:5">
      <c r="A4511" s="127" t="str">
        <f t="shared" si="211"/>
        <v>태국256000</v>
      </c>
      <c r="B4511" s="127">
        <f t="shared" si="213"/>
        <v>256000</v>
      </c>
      <c r="C4511" s="127">
        <f t="shared" si="214"/>
        <v>4620000</v>
      </c>
      <c r="D4511" s="129">
        <f t="shared" si="212"/>
        <v>250880</v>
      </c>
      <c r="E4511" s="130" t="s">
        <v>6069</v>
      </c>
    </row>
    <row r="4512" spans="1:5">
      <c r="A4512" s="127" t="str">
        <f t="shared" ref="A4512:A4575" si="215">"태국"&amp;B4512</f>
        <v>태국257000</v>
      </c>
      <c r="B4512" s="127">
        <f t="shared" si="213"/>
        <v>257000</v>
      </c>
      <c r="C4512" s="127">
        <f t="shared" si="214"/>
        <v>4638000</v>
      </c>
      <c r="D4512" s="129">
        <f t="shared" si="212"/>
        <v>251860</v>
      </c>
      <c r="E4512" s="130" t="s">
        <v>6069</v>
      </c>
    </row>
    <row r="4513" spans="1:5">
      <c r="A4513" s="127" t="str">
        <f t="shared" si="215"/>
        <v>태국258000</v>
      </c>
      <c r="B4513" s="127">
        <f t="shared" si="213"/>
        <v>258000</v>
      </c>
      <c r="C4513" s="127">
        <f t="shared" si="214"/>
        <v>4656000</v>
      </c>
      <c r="D4513" s="129">
        <f t="shared" ref="D4513:D4576" si="216">SUM($G$3)*(B4513*0.001)</f>
        <v>252840</v>
      </c>
      <c r="E4513" s="130" t="s">
        <v>8132</v>
      </c>
    </row>
    <row r="4514" spans="1:5">
      <c r="A4514" s="127" t="str">
        <f t="shared" si="215"/>
        <v>태국259000</v>
      </c>
      <c r="B4514" s="127">
        <f t="shared" ref="B4514:B4542" si="217">B4513+1000</f>
        <v>259000</v>
      </c>
      <c r="C4514" s="127">
        <f t="shared" ref="C4514:C4577" si="218">C4513+18000</f>
        <v>4674000</v>
      </c>
      <c r="D4514" s="129">
        <f t="shared" si="216"/>
        <v>253820</v>
      </c>
      <c r="E4514" s="130" t="s">
        <v>6069</v>
      </c>
    </row>
    <row r="4515" spans="1:5">
      <c r="A4515" s="127" t="str">
        <f t="shared" si="215"/>
        <v>태국260000</v>
      </c>
      <c r="B4515" s="127">
        <f t="shared" si="217"/>
        <v>260000</v>
      </c>
      <c r="C4515" s="127">
        <f t="shared" si="218"/>
        <v>4692000</v>
      </c>
      <c r="D4515" s="129">
        <f t="shared" si="216"/>
        <v>254800</v>
      </c>
      <c r="E4515" s="130" t="s">
        <v>8132</v>
      </c>
    </row>
    <row r="4516" spans="1:5">
      <c r="A4516" s="127" t="str">
        <f t="shared" si="215"/>
        <v>태국261000</v>
      </c>
      <c r="B4516" s="127">
        <f t="shared" si="217"/>
        <v>261000</v>
      </c>
      <c r="C4516" s="127">
        <f t="shared" si="218"/>
        <v>4710000</v>
      </c>
      <c r="D4516" s="129">
        <f t="shared" si="216"/>
        <v>255780</v>
      </c>
      <c r="E4516" s="130" t="s">
        <v>6069</v>
      </c>
    </row>
    <row r="4517" spans="1:5">
      <c r="A4517" s="127" t="str">
        <f t="shared" si="215"/>
        <v>태국262000</v>
      </c>
      <c r="B4517" s="127">
        <f t="shared" si="217"/>
        <v>262000</v>
      </c>
      <c r="C4517" s="127">
        <f t="shared" si="218"/>
        <v>4728000</v>
      </c>
      <c r="D4517" s="129">
        <f t="shared" si="216"/>
        <v>256760</v>
      </c>
      <c r="E4517" s="130" t="s">
        <v>8132</v>
      </c>
    </row>
    <row r="4518" spans="1:5">
      <c r="A4518" s="127" t="str">
        <f t="shared" si="215"/>
        <v>태국263000</v>
      </c>
      <c r="B4518" s="127">
        <f t="shared" si="217"/>
        <v>263000</v>
      </c>
      <c r="C4518" s="127">
        <f t="shared" si="218"/>
        <v>4746000</v>
      </c>
      <c r="D4518" s="129">
        <f t="shared" si="216"/>
        <v>257740</v>
      </c>
      <c r="E4518" s="130" t="s">
        <v>6069</v>
      </c>
    </row>
    <row r="4519" spans="1:5">
      <c r="A4519" s="127" t="str">
        <f t="shared" si="215"/>
        <v>태국264000</v>
      </c>
      <c r="B4519" s="127">
        <f t="shared" si="217"/>
        <v>264000</v>
      </c>
      <c r="C4519" s="127">
        <f t="shared" si="218"/>
        <v>4764000</v>
      </c>
      <c r="D4519" s="129">
        <f t="shared" si="216"/>
        <v>258720</v>
      </c>
      <c r="E4519" s="130" t="s">
        <v>8132</v>
      </c>
    </row>
    <row r="4520" spans="1:5">
      <c r="A4520" s="127" t="str">
        <f t="shared" si="215"/>
        <v>태국265000</v>
      </c>
      <c r="B4520" s="127">
        <f t="shared" si="217"/>
        <v>265000</v>
      </c>
      <c r="C4520" s="127">
        <f t="shared" si="218"/>
        <v>4782000</v>
      </c>
      <c r="D4520" s="129">
        <f t="shared" si="216"/>
        <v>259700</v>
      </c>
      <c r="E4520" s="130" t="s">
        <v>8132</v>
      </c>
    </row>
    <row r="4521" spans="1:5">
      <c r="A4521" s="127" t="str">
        <f t="shared" si="215"/>
        <v>태국266000</v>
      </c>
      <c r="B4521" s="127">
        <f t="shared" si="217"/>
        <v>266000</v>
      </c>
      <c r="C4521" s="127">
        <f t="shared" si="218"/>
        <v>4800000</v>
      </c>
      <c r="D4521" s="129">
        <f t="shared" si="216"/>
        <v>260680</v>
      </c>
      <c r="E4521" s="130" t="s">
        <v>8132</v>
      </c>
    </row>
    <row r="4522" spans="1:5">
      <c r="A4522" s="127" t="str">
        <f t="shared" si="215"/>
        <v>태국267000</v>
      </c>
      <c r="B4522" s="127">
        <f t="shared" si="217"/>
        <v>267000</v>
      </c>
      <c r="C4522" s="127">
        <f t="shared" si="218"/>
        <v>4818000</v>
      </c>
      <c r="D4522" s="129">
        <f t="shared" si="216"/>
        <v>261660</v>
      </c>
      <c r="E4522" s="130" t="s">
        <v>8132</v>
      </c>
    </row>
    <row r="4523" spans="1:5">
      <c r="A4523" s="127" t="str">
        <f t="shared" si="215"/>
        <v>태국268000</v>
      </c>
      <c r="B4523" s="127">
        <f t="shared" si="217"/>
        <v>268000</v>
      </c>
      <c r="C4523" s="127">
        <f t="shared" si="218"/>
        <v>4836000</v>
      </c>
      <c r="D4523" s="129">
        <f t="shared" si="216"/>
        <v>262640</v>
      </c>
      <c r="E4523" s="130" t="s">
        <v>8132</v>
      </c>
    </row>
    <row r="4524" spans="1:5">
      <c r="A4524" s="127" t="str">
        <f t="shared" si="215"/>
        <v>태국269000</v>
      </c>
      <c r="B4524" s="127">
        <f t="shared" si="217"/>
        <v>269000</v>
      </c>
      <c r="C4524" s="127">
        <f t="shared" si="218"/>
        <v>4854000</v>
      </c>
      <c r="D4524" s="129">
        <f t="shared" si="216"/>
        <v>263620</v>
      </c>
      <c r="E4524" s="130" t="s">
        <v>8132</v>
      </c>
    </row>
    <row r="4525" spans="1:5">
      <c r="A4525" s="127" t="str">
        <f t="shared" si="215"/>
        <v>태국270000</v>
      </c>
      <c r="B4525" s="127">
        <f t="shared" si="217"/>
        <v>270000</v>
      </c>
      <c r="C4525" s="127">
        <f t="shared" si="218"/>
        <v>4872000</v>
      </c>
      <c r="D4525" s="129">
        <f t="shared" si="216"/>
        <v>264600</v>
      </c>
      <c r="E4525" s="130" t="s">
        <v>8132</v>
      </c>
    </row>
    <row r="4526" spans="1:5">
      <c r="A4526" s="127" t="str">
        <f t="shared" si="215"/>
        <v>태국271000</v>
      </c>
      <c r="B4526" s="127">
        <f t="shared" si="217"/>
        <v>271000</v>
      </c>
      <c r="C4526" s="127">
        <f t="shared" si="218"/>
        <v>4890000</v>
      </c>
      <c r="D4526" s="129">
        <f t="shared" si="216"/>
        <v>265580</v>
      </c>
      <c r="E4526" s="130" t="s">
        <v>8132</v>
      </c>
    </row>
    <row r="4527" spans="1:5">
      <c r="A4527" s="127" t="str">
        <f t="shared" si="215"/>
        <v>태국272000</v>
      </c>
      <c r="B4527" s="127">
        <f t="shared" si="217"/>
        <v>272000</v>
      </c>
      <c r="C4527" s="127">
        <f t="shared" si="218"/>
        <v>4908000</v>
      </c>
      <c r="D4527" s="129">
        <f t="shared" si="216"/>
        <v>266560</v>
      </c>
      <c r="E4527" s="130" t="s">
        <v>8132</v>
      </c>
    </row>
    <row r="4528" spans="1:5">
      <c r="A4528" s="127" t="str">
        <f t="shared" si="215"/>
        <v>태국273000</v>
      </c>
      <c r="B4528" s="127">
        <f t="shared" si="217"/>
        <v>273000</v>
      </c>
      <c r="C4528" s="127">
        <f t="shared" si="218"/>
        <v>4926000</v>
      </c>
      <c r="D4528" s="129">
        <f t="shared" si="216"/>
        <v>267540</v>
      </c>
      <c r="E4528" s="130" t="s">
        <v>8132</v>
      </c>
    </row>
    <row r="4529" spans="1:5">
      <c r="A4529" s="127" t="str">
        <f t="shared" si="215"/>
        <v>태국274000</v>
      </c>
      <c r="B4529" s="127">
        <f t="shared" si="217"/>
        <v>274000</v>
      </c>
      <c r="C4529" s="127">
        <f t="shared" si="218"/>
        <v>4944000</v>
      </c>
      <c r="D4529" s="129">
        <f t="shared" si="216"/>
        <v>268520</v>
      </c>
      <c r="E4529" s="130" t="s">
        <v>8132</v>
      </c>
    </row>
    <row r="4530" spans="1:5">
      <c r="A4530" s="127" t="str">
        <f t="shared" si="215"/>
        <v>태국275000</v>
      </c>
      <c r="B4530" s="127">
        <f t="shared" si="217"/>
        <v>275000</v>
      </c>
      <c r="C4530" s="127">
        <f t="shared" si="218"/>
        <v>4962000</v>
      </c>
      <c r="D4530" s="129">
        <f t="shared" si="216"/>
        <v>269500</v>
      </c>
      <c r="E4530" s="130" t="s">
        <v>8132</v>
      </c>
    </row>
    <row r="4531" spans="1:5">
      <c r="A4531" s="127" t="str">
        <f t="shared" si="215"/>
        <v>태국276000</v>
      </c>
      <c r="B4531" s="127">
        <f t="shared" si="217"/>
        <v>276000</v>
      </c>
      <c r="C4531" s="127">
        <f t="shared" si="218"/>
        <v>4980000</v>
      </c>
      <c r="D4531" s="129">
        <f t="shared" si="216"/>
        <v>270480</v>
      </c>
      <c r="E4531" s="130" t="s">
        <v>8132</v>
      </c>
    </row>
    <row r="4532" spans="1:5">
      <c r="A4532" s="127" t="str">
        <f t="shared" si="215"/>
        <v>태국277000</v>
      </c>
      <c r="B4532" s="127">
        <f t="shared" si="217"/>
        <v>277000</v>
      </c>
      <c r="C4532" s="127">
        <f t="shared" si="218"/>
        <v>4998000</v>
      </c>
      <c r="D4532" s="129">
        <f t="shared" si="216"/>
        <v>271460</v>
      </c>
      <c r="E4532" s="130" t="s">
        <v>8132</v>
      </c>
    </row>
    <row r="4533" spans="1:5">
      <c r="A4533" s="127" t="str">
        <f t="shared" si="215"/>
        <v>태국278000</v>
      </c>
      <c r="B4533" s="127">
        <f t="shared" si="217"/>
        <v>278000</v>
      </c>
      <c r="C4533" s="127">
        <f t="shared" si="218"/>
        <v>5016000</v>
      </c>
      <c r="D4533" s="129">
        <f t="shared" si="216"/>
        <v>272440</v>
      </c>
      <c r="E4533" s="130" t="s">
        <v>6069</v>
      </c>
    </row>
    <row r="4534" spans="1:5">
      <c r="A4534" s="127" t="str">
        <f t="shared" si="215"/>
        <v>태국279000</v>
      </c>
      <c r="B4534" s="127">
        <f t="shared" si="217"/>
        <v>279000</v>
      </c>
      <c r="C4534" s="127">
        <f t="shared" si="218"/>
        <v>5034000</v>
      </c>
      <c r="D4534" s="129">
        <f t="shared" si="216"/>
        <v>273420</v>
      </c>
      <c r="E4534" s="130" t="s">
        <v>8132</v>
      </c>
    </row>
    <row r="4535" spans="1:5">
      <c r="A4535" s="127" t="str">
        <f t="shared" si="215"/>
        <v>태국280000</v>
      </c>
      <c r="B4535" s="127">
        <f t="shared" si="217"/>
        <v>280000</v>
      </c>
      <c r="C4535" s="127">
        <f t="shared" si="218"/>
        <v>5052000</v>
      </c>
      <c r="D4535" s="129">
        <f t="shared" si="216"/>
        <v>274400</v>
      </c>
      <c r="E4535" s="130" t="s">
        <v>8132</v>
      </c>
    </row>
    <row r="4536" spans="1:5">
      <c r="A4536" s="127" t="str">
        <f t="shared" si="215"/>
        <v>태국281000</v>
      </c>
      <c r="B4536" s="127">
        <f t="shared" si="217"/>
        <v>281000</v>
      </c>
      <c r="C4536" s="127">
        <f t="shared" si="218"/>
        <v>5070000</v>
      </c>
      <c r="D4536" s="129">
        <f t="shared" si="216"/>
        <v>275380</v>
      </c>
      <c r="E4536" s="130" t="s">
        <v>6069</v>
      </c>
    </row>
    <row r="4537" spans="1:5">
      <c r="A4537" s="127" t="str">
        <f t="shared" si="215"/>
        <v>태국282000</v>
      </c>
      <c r="B4537" s="127">
        <f t="shared" si="217"/>
        <v>282000</v>
      </c>
      <c r="C4537" s="127">
        <f t="shared" si="218"/>
        <v>5088000</v>
      </c>
      <c r="D4537" s="129">
        <f t="shared" si="216"/>
        <v>276360</v>
      </c>
      <c r="E4537" s="130" t="s">
        <v>6069</v>
      </c>
    </row>
    <row r="4538" spans="1:5">
      <c r="A4538" s="127" t="str">
        <f t="shared" si="215"/>
        <v>태국283000</v>
      </c>
      <c r="B4538" s="127">
        <f t="shared" si="217"/>
        <v>283000</v>
      </c>
      <c r="C4538" s="127">
        <f t="shared" si="218"/>
        <v>5106000</v>
      </c>
      <c r="D4538" s="129">
        <f t="shared" si="216"/>
        <v>277340</v>
      </c>
      <c r="E4538" s="130" t="s">
        <v>8132</v>
      </c>
    </row>
    <row r="4539" spans="1:5">
      <c r="A4539" s="127" t="str">
        <f t="shared" si="215"/>
        <v>태국284000</v>
      </c>
      <c r="B4539" s="127">
        <f t="shared" si="217"/>
        <v>284000</v>
      </c>
      <c r="C4539" s="127">
        <f t="shared" si="218"/>
        <v>5124000</v>
      </c>
      <c r="D4539" s="129">
        <f t="shared" si="216"/>
        <v>278320</v>
      </c>
      <c r="E4539" s="130" t="s">
        <v>6069</v>
      </c>
    </row>
    <row r="4540" spans="1:5">
      <c r="A4540" s="127" t="str">
        <f t="shared" si="215"/>
        <v>태국285000</v>
      </c>
      <c r="B4540" s="127">
        <f t="shared" si="217"/>
        <v>285000</v>
      </c>
      <c r="C4540" s="127">
        <f t="shared" si="218"/>
        <v>5142000</v>
      </c>
      <c r="D4540" s="129">
        <f t="shared" si="216"/>
        <v>279300</v>
      </c>
      <c r="E4540" s="130" t="s">
        <v>8132</v>
      </c>
    </row>
    <row r="4541" spans="1:5">
      <c r="A4541" s="127" t="str">
        <f t="shared" si="215"/>
        <v>태국286000</v>
      </c>
      <c r="B4541" s="127">
        <f t="shared" si="217"/>
        <v>286000</v>
      </c>
      <c r="C4541" s="127">
        <f t="shared" si="218"/>
        <v>5160000</v>
      </c>
      <c r="D4541" s="129">
        <f t="shared" si="216"/>
        <v>280280</v>
      </c>
      <c r="E4541" s="130" t="s">
        <v>8132</v>
      </c>
    </row>
    <row r="4542" spans="1:5">
      <c r="A4542" s="127" t="str">
        <f t="shared" si="215"/>
        <v>태국287000</v>
      </c>
      <c r="B4542" s="127">
        <f t="shared" si="217"/>
        <v>287000</v>
      </c>
      <c r="C4542" s="127">
        <f t="shared" si="218"/>
        <v>5178000</v>
      </c>
      <c r="D4542" s="129">
        <f t="shared" si="216"/>
        <v>281260</v>
      </c>
      <c r="E4542" s="130" t="s">
        <v>8132</v>
      </c>
    </row>
    <row r="4543" spans="1:5">
      <c r="A4543" s="127" t="str">
        <f t="shared" si="215"/>
        <v>태국288000</v>
      </c>
      <c r="B4543" s="127">
        <f>B4542+1000</f>
        <v>288000</v>
      </c>
      <c r="C4543" s="127">
        <f t="shared" si="218"/>
        <v>5196000</v>
      </c>
      <c r="D4543" s="129">
        <f t="shared" si="216"/>
        <v>282240</v>
      </c>
      <c r="E4543" s="130" t="s">
        <v>8132</v>
      </c>
    </row>
    <row r="4544" spans="1:5">
      <c r="A4544" s="127" t="str">
        <f t="shared" si="215"/>
        <v>태국289000</v>
      </c>
      <c r="B4544" s="127">
        <f t="shared" ref="B4544:B4607" si="219">B4543+1000</f>
        <v>289000</v>
      </c>
      <c r="C4544" s="127">
        <f t="shared" si="218"/>
        <v>5214000</v>
      </c>
      <c r="D4544" s="129">
        <f t="shared" si="216"/>
        <v>283220</v>
      </c>
      <c r="E4544" s="130" t="s">
        <v>8132</v>
      </c>
    </row>
    <row r="4545" spans="1:5">
      <c r="A4545" s="127" t="str">
        <f t="shared" si="215"/>
        <v>태국290000</v>
      </c>
      <c r="B4545" s="127">
        <f t="shared" si="219"/>
        <v>290000</v>
      </c>
      <c r="C4545" s="127">
        <f t="shared" si="218"/>
        <v>5232000</v>
      </c>
      <c r="D4545" s="129">
        <f t="shared" si="216"/>
        <v>284200</v>
      </c>
      <c r="E4545" s="130" t="s">
        <v>8132</v>
      </c>
    </row>
    <row r="4546" spans="1:5">
      <c r="A4546" s="127" t="str">
        <f t="shared" si="215"/>
        <v>태국291000</v>
      </c>
      <c r="B4546" s="127">
        <f t="shared" si="219"/>
        <v>291000</v>
      </c>
      <c r="C4546" s="127">
        <f t="shared" si="218"/>
        <v>5250000</v>
      </c>
      <c r="D4546" s="129">
        <f t="shared" si="216"/>
        <v>285180</v>
      </c>
      <c r="E4546" s="130" t="s">
        <v>8132</v>
      </c>
    </row>
    <row r="4547" spans="1:5">
      <c r="A4547" s="127" t="str">
        <f t="shared" si="215"/>
        <v>태국292000</v>
      </c>
      <c r="B4547" s="127">
        <f t="shared" si="219"/>
        <v>292000</v>
      </c>
      <c r="C4547" s="127">
        <f t="shared" si="218"/>
        <v>5268000</v>
      </c>
      <c r="D4547" s="129">
        <f t="shared" si="216"/>
        <v>286160</v>
      </c>
      <c r="E4547" s="130" t="s">
        <v>8132</v>
      </c>
    </row>
    <row r="4548" spans="1:5">
      <c r="A4548" s="127" t="str">
        <f t="shared" si="215"/>
        <v>태국293000</v>
      </c>
      <c r="B4548" s="127">
        <f t="shared" si="219"/>
        <v>293000</v>
      </c>
      <c r="C4548" s="127">
        <f t="shared" si="218"/>
        <v>5286000</v>
      </c>
      <c r="D4548" s="129">
        <f t="shared" si="216"/>
        <v>287140</v>
      </c>
      <c r="E4548" s="130" t="s">
        <v>8132</v>
      </c>
    </row>
    <row r="4549" spans="1:5">
      <c r="A4549" s="127" t="str">
        <f t="shared" si="215"/>
        <v>태국294000</v>
      </c>
      <c r="B4549" s="127">
        <f t="shared" si="219"/>
        <v>294000</v>
      </c>
      <c r="C4549" s="127">
        <f t="shared" si="218"/>
        <v>5304000</v>
      </c>
      <c r="D4549" s="129">
        <f t="shared" si="216"/>
        <v>288120</v>
      </c>
      <c r="E4549" s="130" t="s">
        <v>8132</v>
      </c>
    </row>
    <row r="4550" spans="1:5">
      <c r="A4550" s="127" t="str">
        <f t="shared" si="215"/>
        <v>태국295000</v>
      </c>
      <c r="B4550" s="127">
        <f t="shared" si="219"/>
        <v>295000</v>
      </c>
      <c r="C4550" s="127">
        <f t="shared" si="218"/>
        <v>5322000</v>
      </c>
      <c r="D4550" s="129">
        <f t="shared" si="216"/>
        <v>289100</v>
      </c>
      <c r="E4550" s="130" t="s">
        <v>8132</v>
      </c>
    </row>
    <row r="4551" spans="1:5">
      <c r="A4551" s="127" t="str">
        <f t="shared" si="215"/>
        <v>태국296000</v>
      </c>
      <c r="B4551" s="127">
        <f t="shared" si="219"/>
        <v>296000</v>
      </c>
      <c r="C4551" s="127">
        <f t="shared" si="218"/>
        <v>5340000</v>
      </c>
      <c r="D4551" s="129">
        <f t="shared" si="216"/>
        <v>290080</v>
      </c>
      <c r="E4551" s="130" t="s">
        <v>8132</v>
      </c>
    </row>
    <row r="4552" spans="1:5">
      <c r="A4552" s="127" t="str">
        <f t="shared" si="215"/>
        <v>태국297000</v>
      </c>
      <c r="B4552" s="127">
        <f t="shared" si="219"/>
        <v>297000</v>
      </c>
      <c r="C4552" s="127">
        <f t="shared" si="218"/>
        <v>5358000</v>
      </c>
      <c r="D4552" s="129">
        <f t="shared" si="216"/>
        <v>291060</v>
      </c>
      <c r="E4552" s="130" t="s">
        <v>8132</v>
      </c>
    </row>
    <row r="4553" spans="1:5">
      <c r="A4553" s="127" t="str">
        <f t="shared" si="215"/>
        <v>태국298000</v>
      </c>
      <c r="B4553" s="127">
        <f t="shared" si="219"/>
        <v>298000</v>
      </c>
      <c r="C4553" s="127">
        <f t="shared" si="218"/>
        <v>5376000</v>
      </c>
      <c r="D4553" s="129">
        <f t="shared" si="216"/>
        <v>292040</v>
      </c>
      <c r="E4553" s="130" t="s">
        <v>8132</v>
      </c>
    </row>
    <row r="4554" spans="1:5">
      <c r="A4554" s="127" t="str">
        <f t="shared" si="215"/>
        <v>태국299000</v>
      </c>
      <c r="B4554" s="127">
        <f t="shared" si="219"/>
        <v>299000</v>
      </c>
      <c r="C4554" s="127">
        <f t="shared" si="218"/>
        <v>5394000</v>
      </c>
      <c r="D4554" s="129">
        <f t="shared" si="216"/>
        <v>293020</v>
      </c>
      <c r="E4554" s="130" t="s">
        <v>8132</v>
      </c>
    </row>
    <row r="4555" spans="1:5">
      <c r="A4555" s="127" t="str">
        <f t="shared" si="215"/>
        <v>태국300000</v>
      </c>
      <c r="B4555" s="127">
        <f t="shared" si="219"/>
        <v>300000</v>
      </c>
      <c r="C4555" s="127">
        <f t="shared" si="218"/>
        <v>5412000</v>
      </c>
      <c r="D4555" s="129">
        <f t="shared" si="216"/>
        <v>294000</v>
      </c>
      <c r="E4555" s="130" t="s">
        <v>8132</v>
      </c>
    </row>
    <row r="4556" spans="1:5">
      <c r="A4556" s="127" t="str">
        <f t="shared" si="215"/>
        <v>태국301000</v>
      </c>
      <c r="B4556" s="127">
        <f t="shared" si="219"/>
        <v>301000</v>
      </c>
      <c r="C4556" s="127">
        <f t="shared" si="218"/>
        <v>5430000</v>
      </c>
      <c r="D4556" s="129">
        <f t="shared" si="216"/>
        <v>294980</v>
      </c>
      <c r="E4556" s="130" t="s">
        <v>8132</v>
      </c>
    </row>
    <row r="4557" spans="1:5">
      <c r="A4557" s="127" t="str">
        <f t="shared" si="215"/>
        <v>태국302000</v>
      </c>
      <c r="B4557" s="127">
        <f t="shared" si="219"/>
        <v>302000</v>
      </c>
      <c r="C4557" s="127">
        <f t="shared" si="218"/>
        <v>5448000</v>
      </c>
      <c r="D4557" s="129">
        <f t="shared" si="216"/>
        <v>295960</v>
      </c>
      <c r="E4557" s="130" t="s">
        <v>8132</v>
      </c>
    </row>
    <row r="4558" spans="1:5">
      <c r="A4558" s="127" t="str">
        <f t="shared" si="215"/>
        <v>태국303000</v>
      </c>
      <c r="B4558" s="127">
        <f t="shared" si="219"/>
        <v>303000</v>
      </c>
      <c r="C4558" s="127">
        <f t="shared" si="218"/>
        <v>5466000</v>
      </c>
      <c r="D4558" s="129">
        <f t="shared" si="216"/>
        <v>296940</v>
      </c>
      <c r="E4558" s="130" t="s">
        <v>8132</v>
      </c>
    </row>
    <row r="4559" spans="1:5">
      <c r="A4559" s="127" t="str">
        <f t="shared" si="215"/>
        <v>태국304000</v>
      </c>
      <c r="B4559" s="127">
        <f t="shared" si="219"/>
        <v>304000</v>
      </c>
      <c r="C4559" s="127">
        <f t="shared" si="218"/>
        <v>5484000</v>
      </c>
      <c r="D4559" s="129">
        <f t="shared" si="216"/>
        <v>297920</v>
      </c>
      <c r="E4559" s="130" t="s">
        <v>8132</v>
      </c>
    </row>
    <row r="4560" spans="1:5">
      <c r="A4560" s="127" t="str">
        <f t="shared" si="215"/>
        <v>태국305000</v>
      </c>
      <c r="B4560" s="127">
        <f t="shared" si="219"/>
        <v>305000</v>
      </c>
      <c r="C4560" s="127">
        <f t="shared" si="218"/>
        <v>5502000</v>
      </c>
      <c r="D4560" s="129">
        <f t="shared" si="216"/>
        <v>298900</v>
      </c>
      <c r="E4560" s="130" t="s">
        <v>8132</v>
      </c>
    </row>
    <row r="4561" spans="1:5">
      <c r="A4561" s="127" t="str">
        <f t="shared" si="215"/>
        <v>태국306000</v>
      </c>
      <c r="B4561" s="127">
        <f t="shared" si="219"/>
        <v>306000</v>
      </c>
      <c r="C4561" s="127">
        <f t="shared" si="218"/>
        <v>5520000</v>
      </c>
      <c r="D4561" s="129">
        <f t="shared" si="216"/>
        <v>299880</v>
      </c>
      <c r="E4561" s="130" t="s">
        <v>8132</v>
      </c>
    </row>
    <row r="4562" spans="1:5">
      <c r="A4562" s="127" t="str">
        <f t="shared" si="215"/>
        <v>태국307000</v>
      </c>
      <c r="B4562" s="127">
        <f t="shared" si="219"/>
        <v>307000</v>
      </c>
      <c r="C4562" s="127">
        <f t="shared" si="218"/>
        <v>5538000</v>
      </c>
      <c r="D4562" s="129">
        <f t="shared" si="216"/>
        <v>300860</v>
      </c>
      <c r="E4562" s="130" t="s">
        <v>8132</v>
      </c>
    </row>
    <row r="4563" spans="1:5">
      <c r="A4563" s="127" t="str">
        <f t="shared" si="215"/>
        <v>태국308000</v>
      </c>
      <c r="B4563" s="127">
        <f t="shared" si="219"/>
        <v>308000</v>
      </c>
      <c r="C4563" s="127">
        <f t="shared" si="218"/>
        <v>5556000</v>
      </c>
      <c r="D4563" s="129">
        <f t="shared" si="216"/>
        <v>301840</v>
      </c>
      <c r="E4563" s="130" t="s">
        <v>8132</v>
      </c>
    </row>
    <row r="4564" spans="1:5">
      <c r="A4564" s="127" t="str">
        <f t="shared" si="215"/>
        <v>태국309000</v>
      </c>
      <c r="B4564" s="127">
        <f t="shared" si="219"/>
        <v>309000</v>
      </c>
      <c r="C4564" s="127">
        <f t="shared" si="218"/>
        <v>5574000</v>
      </c>
      <c r="D4564" s="129">
        <f t="shared" si="216"/>
        <v>302820</v>
      </c>
      <c r="E4564" s="130" t="s">
        <v>8132</v>
      </c>
    </row>
    <row r="4565" spans="1:5">
      <c r="A4565" s="127" t="str">
        <f t="shared" si="215"/>
        <v>태국310000</v>
      </c>
      <c r="B4565" s="127">
        <f t="shared" si="219"/>
        <v>310000</v>
      </c>
      <c r="C4565" s="127">
        <f t="shared" si="218"/>
        <v>5592000</v>
      </c>
      <c r="D4565" s="129">
        <f t="shared" si="216"/>
        <v>303800</v>
      </c>
      <c r="E4565" s="130" t="s">
        <v>8132</v>
      </c>
    </row>
    <row r="4566" spans="1:5">
      <c r="A4566" s="127" t="str">
        <f t="shared" si="215"/>
        <v>태국311000</v>
      </c>
      <c r="B4566" s="127">
        <f t="shared" si="219"/>
        <v>311000</v>
      </c>
      <c r="C4566" s="127">
        <f t="shared" si="218"/>
        <v>5610000</v>
      </c>
      <c r="D4566" s="129">
        <f t="shared" si="216"/>
        <v>304780</v>
      </c>
      <c r="E4566" s="130" t="s">
        <v>8132</v>
      </c>
    </row>
    <row r="4567" spans="1:5">
      <c r="A4567" s="127" t="str">
        <f t="shared" si="215"/>
        <v>태국312000</v>
      </c>
      <c r="B4567" s="127">
        <f t="shared" si="219"/>
        <v>312000</v>
      </c>
      <c r="C4567" s="127">
        <f t="shared" si="218"/>
        <v>5628000</v>
      </c>
      <c r="D4567" s="129">
        <f t="shared" si="216"/>
        <v>305760</v>
      </c>
      <c r="E4567" s="130" t="s">
        <v>8132</v>
      </c>
    </row>
    <row r="4568" spans="1:5">
      <c r="A4568" s="127" t="str">
        <f t="shared" si="215"/>
        <v>태국313000</v>
      </c>
      <c r="B4568" s="127">
        <f t="shared" si="219"/>
        <v>313000</v>
      </c>
      <c r="C4568" s="127">
        <f t="shared" si="218"/>
        <v>5646000</v>
      </c>
      <c r="D4568" s="129">
        <f t="shared" si="216"/>
        <v>306740</v>
      </c>
      <c r="E4568" s="130" t="s">
        <v>8132</v>
      </c>
    </row>
    <row r="4569" spans="1:5">
      <c r="A4569" s="127" t="str">
        <f t="shared" si="215"/>
        <v>태국314000</v>
      </c>
      <c r="B4569" s="127">
        <f t="shared" si="219"/>
        <v>314000</v>
      </c>
      <c r="C4569" s="127">
        <f t="shared" si="218"/>
        <v>5664000</v>
      </c>
      <c r="D4569" s="129">
        <f t="shared" si="216"/>
        <v>307720</v>
      </c>
      <c r="E4569" s="130" t="s">
        <v>8132</v>
      </c>
    </row>
    <row r="4570" spans="1:5">
      <c r="A4570" s="127" t="str">
        <f t="shared" si="215"/>
        <v>태국315000</v>
      </c>
      <c r="B4570" s="127">
        <f t="shared" si="219"/>
        <v>315000</v>
      </c>
      <c r="C4570" s="127">
        <f t="shared" si="218"/>
        <v>5682000</v>
      </c>
      <c r="D4570" s="129">
        <f t="shared" si="216"/>
        <v>308700</v>
      </c>
      <c r="E4570" s="130" t="s">
        <v>8132</v>
      </c>
    </row>
    <row r="4571" spans="1:5">
      <c r="A4571" s="127" t="str">
        <f t="shared" si="215"/>
        <v>태국316000</v>
      </c>
      <c r="B4571" s="127">
        <f t="shared" si="219"/>
        <v>316000</v>
      </c>
      <c r="C4571" s="127">
        <f t="shared" si="218"/>
        <v>5700000</v>
      </c>
      <c r="D4571" s="129">
        <f t="shared" si="216"/>
        <v>309680</v>
      </c>
      <c r="E4571" s="130" t="s">
        <v>8132</v>
      </c>
    </row>
    <row r="4572" spans="1:5">
      <c r="A4572" s="127" t="str">
        <f t="shared" si="215"/>
        <v>태국317000</v>
      </c>
      <c r="B4572" s="127">
        <f t="shared" si="219"/>
        <v>317000</v>
      </c>
      <c r="C4572" s="127">
        <f t="shared" si="218"/>
        <v>5718000</v>
      </c>
      <c r="D4572" s="129">
        <f t="shared" si="216"/>
        <v>310660</v>
      </c>
      <c r="E4572" s="130" t="s">
        <v>8132</v>
      </c>
    </row>
    <row r="4573" spans="1:5">
      <c r="A4573" s="127" t="str">
        <f t="shared" si="215"/>
        <v>태국318000</v>
      </c>
      <c r="B4573" s="127">
        <f t="shared" si="219"/>
        <v>318000</v>
      </c>
      <c r="C4573" s="127">
        <f t="shared" si="218"/>
        <v>5736000</v>
      </c>
      <c r="D4573" s="129">
        <f t="shared" si="216"/>
        <v>311640</v>
      </c>
      <c r="E4573" s="130" t="s">
        <v>8132</v>
      </c>
    </row>
    <row r="4574" spans="1:5">
      <c r="A4574" s="127" t="str">
        <f t="shared" si="215"/>
        <v>태국319000</v>
      </c>
      <c r="B4574" s="127">
        <f t="shared" si="219"/>
        <v>319000</v>
      </c>
      <c r="C4574" s="127">
        <f t="shared" si="218"/>
        <v>5754000</v>
      </c>
      <c r="D4574" s="129">
        <f t="shared" si="216"/>
        <v>312620</v>
      </c>
      <c r="E4574" s="130" t="s">
        <v>8132</v>
      </c>
    </row>
    <row r="4575" spans="1:5">
      <c r="A4575" s="127" t="str">
        <f t="shared" si="215"/>
        <v>태국320000</v>
      </c>
      <c r="B4575" s="127">
        <f t="shared" si="219"/>
        <v>320000</v>
      </c>
      <c r="C4575" s="127">
        <f t="shared" si="218"/>
        <v>5772000</v>
      </c>
      <c r="D4575" s="129">
        <f t="shared" si="216"/>
        <v>313600</v>
      </c>
      <c r="E4575" s="130" t="s">
        <v>8132</v>
      </c>
    </row>
    <row r="4576" spans="1:5">
      <c r="A4576" s="127" t="str">
        <f t="shared" ref="A4576:A4639" si="220">"태국"&amp;B4576</f>
        <v>태국321000</v>
      </c>
      <c r="B4576" s="127">
        <f t="shared" si="219"/>
        <v>321000</v>
      </c>
      <c r="C4576" s="127">
        <f t="shared" si="218"/>
        <v>5790000</v>
      </c>
      <c r="D4576" s="129">
        <f t="shared" si="216"/>
        <v>314580</v>
      </c>
      <c r="E4576" s="130" t="s">
        <v>8132</v>
      </c>
    </row>
    <row r="4577" spans="1:5">
      <c r="A4577" s="127" t="str">
        <f t="shared" si="220"/>
        <v>태국322000</v>
      </c>
      <c r="B4577" s="127">
        <f t="shared" si="219"/>
        <v>322000</v>
      </c>
      <c r="C4577" s="127">
        <f t="shared" si="218"/>
        <v>5808000</v>
      </c>
      <c r="D4577" s="129">
        <f t="shared" ref="D4577:D4640" si="221">SUM($G$3)*(B4577*0.001)</f>
        <v>315560</v>
      </c>
      <c r="E4577" s="130" t="s">
        <v>8132</v>
      </c>
    </row>
    <row r="4578" spans="1:5">
      <c r="A4578" s="127" t="str">
        <f t="shared" si="220"/>
        <v>태국323000</v>
      </c>
      <c r="B4578" s="127">
        <f t="shared" si="219"/>
        <v>323000</v>
      </c>
      <c r="C4578" s="127">
        <f t="shared" ref="C4578:C4641" si="222">C4577+18000</f>
        <v>5826000</v>
      </c>
      <c r="D4578" s="129">
        <f t="shared" si="221"/>
        <v>316540</v>
      </c>
      <c r="E4578" s="130" t="s">
        <v>8132</v>
      </c>
    </row>
    <row r="4579" spans="1:5">
      <c r="A4579" s="127" t="str">
        <f t="shared" si="220"/>
        <v>태국324000</v>
      </c>
      <c r="B4579" s="127">
        <f t="shared" si="219"/>
        <v>324000</v>
      </c>
      <c r="C4579" s="127">
        <f t="shared" si="222"/>
        <v>5844000</v>
      </c>
      <c r="D4579" s="129">
        <f t="shared" si="221"/>
        <v>317520</v>
      </c>
      <c r="E4579" s="130" t="s">
        <v>8132</v>
      </c>
    </row>
    <row r="4580" spans="1:5">
      <c r="A4580" s="127" t="str">
        <f t="shared" si="220"/>
        <v>태국325000</v>
      </c>
      <c r="B4580" s="127">
        <f t="shared" si="219"/>
        <v>325000</v>
      </c>
      <c r="C4580" s="127">
        <f t="shared" si="222"/>
        <v>5862000</v>
      </c>
      <c r="D4580" s="129">
        <f t="shared" si="221"/>
        <v>318500</v>
      </c>
      <c r="E4580" s="130" t="s">
        <v>8132</v>
      </c>
    </row>
    <row r="4581" spans="1:5">
      <c r="A4581" s="127" t="str">
        <f t="shared" si="220"/>
        <v>태국326000</v>
      </c>
      <c r="B4581" s="127">
        <f t="shared" si="219"/>
        <v>326000</v>
      </c>
      <c r="C4581" s="127">
        <f t="shared" si="222"/>
        <v>5880000</v>
      </c>
      <c r="D4581" s="129">
        <f t="shared" si="221"/>
        <v>319480</v>
      </c>
      <c r="E4581" s="130" t="s">
        <v>8132</v>
      </c>
    </row>
    <row r="4582" spans="1:5">
      <c r="A4582" s="127" t="str">
        <f t="shared" si="220"/>
        <v>태국327000</v>
      </c>
      <c r="B4582" s="127">
        <f t="shared" si="219"/>
        <v>327000</v>
      </c>
      <c r="C4582" s="127">
        <f t="shared" si="222"/>
        <v>5898000</v>
      </c>
      <c r="D4582" s="129">
        <f t="shared" si="221"/>
        <v>320460</v>
      </c>
      <c r="E4582" s="130" t="s">
        <v>8132</v>
      </c>
    </row>
    <row r="4583" spans="1:5">
      <c r="A4583" s="127" t="str">
        <f t="shared" si="220"/>
        <v>태국328000</v>
      </c>
      <c r="B4583" s="127">
        <f t="shared" si="219"/>
        <v>328000</v>
      </c>
      <c r="C4583" s="127">
        <f t="shared" si="222"/>
        <v>5916000</v>
      </c>
      <c r="D4583" s="129">
        <f t="shared" si="221"/>
        <v>321440</v>
      </c>
      <c r="E4583" s="130" t="s">
        <v>8132</v>
      </c>
    </row>
    <row r="4584" spans="1:5">
      <c r="A4584" s="127" t="str">
        <f t="shared" si="220"/>
        <v>태국329000</v>
      </c>
      <c r="B4584" s="127">
        <f t="shared" si="219"/>
        <v>329000</v>
      </c>
      <c r="C4584" s="127">
        <f t="shared" si="222"/>
        <v>5934000</v>
      </c>
      <c r="D4584" s="129">
        <f t="shared" si="221"/>
        <v>322420</v>
      </c>
      <c r="E4584" s="130" t="s">
        <v>8132</v>
      </c>
    </row>
    <row r="4585" spans="1:5">
      <c r="A4585" s="127" t="str">
        <f t="shared" si="220"/>
        <v>태국330000</v>
      </c>
      <c r="B4585" s="127">
        <f t="shared" si="219"/>
        <v>330000</v>
      </c>
      <c r="C4585" s="127">
        <f t="shared" si="222"/>
        <v>5952000</v>
      </c>
      <c r="D4585" s="129">
        <f t="shared" si="221"/>
        <v>323400</v>
      </c>
      <c r="E4585" s="130" t="s">
        <v>8132</v>
      </c>
    </row>
    <row r="4586" spans="1:5">
      <c r="A4586" s="127" t="str">
        <f t="shared" si="220"/>
        <v>태국331000</v>
      </c>
      <c r="B4586" s="127">
        <f t="shared" si="219"/>
        <v>331000</v>
      </c>
      <c r="C4586" s="127">
        <f t="shared" si="222"/>
        <v>5970000</v>
      </c>
      <c r="D4586" s="129">
        <f t="shared" si="221"/>
        <v>324380</v>
      </c>
      <c r="E4586" s="130" t="s">
        <v>8132</v>
      </c>
    </row>
    <row r="4587" spans="1:5">
      <c r="A4587" s="127" t="str">
        <f t="shared" si="220"/>
        <v>태국332000</v>
      </c>
      <c r="B4587" s="127">
        <f t="shared" si="219"/>
        <v>332000</v>
      </c>
      <c r="C4587" s="127">
        <f t="shared" si="222"/>
        <v>5988000</v>
      </c>
      <c r="D4587" s="129">
        <f t="shared" si="221"/>
        <v>325360</v>
      </c>
      <c r="E4587" s="130" t="s">
        <v>8132</v>
      </c>
    </row>
    <row r="4588" spans="1:5">
      <c r="A4588" s="127" t="str">
        <f t="shared" si="220"/>
        <v>태국333000</v>
      </c>
      <c r="B4588" s="127">
        <f t="shared" si="219"/>
        <v>333000</v>
      </c>
      <c r="C4588" s="127">
        <f t="shared" si="222"/>
        <v>6006000</v>
      </c>
      <c r="D4588" s="129">
        <f t="shared" si="221"/>
        <v>326340</v>
      </c>
      <c r="E4588" s="130" t="s">
        <v>8132</v>
      </c>
    </row>
    <row r="4589" spans="1:5">
      <c r="A4589" s="127" t="str">
        <f t="shared" si="220"/>
        <v>태국334000</v>
      </c>
      <c r="B4589" s="127">
        <f t="shared" si="219"/>
        <v>334000</v>
      </c>
      <c r="C4589" s="127">
        <f t="shared" si="222"/>
        <v>6024000</v>
      </c>
      <c r="D4589" s="129">
        <f t="shared" si="221"/>
        <v>327320</v>
      </c>
      <c r="E4589" s="130" t="s">
        <v>8132</v>
      </c>
    </row>
    <row r="4590" spans="1:5">
      <c r="A4590" s="127" t="str">
        <f t="shared" si="220"/>
        <v>태국335000</v>
      </c>
      <c r="B4590" s="127">
        <f t="shared" si="219"/>
        <v>335000</v>
      </c>
      <c r="C4590" s="127">
        <f t="shared" si="222"/>
        <v>6042000</v>
      </c>
      <c r="D4590" s="129">
        <f t="shared" si="221"/>
        <v>328300</v>
      </c>
      <c r="E4590" s="130" t="s">
        <v>8132</v>
      </c>
    </row>
    <row r="4591" spans="1:5">
      <c r="A4591" s="127" t="str">
        <f t="shared" si="220"/>
        <v>태국336000</v>
      </c>
      <c r="B4591" s="127">
        <f t="shared" si="219"/>
        <v>336000</v>
      </c>
      <c r="C4591" s="127">
        <f t="shared" si="222"/>
        <v>6060000</v>
      </c>
      <c r="D4591" s="129">
        <f t="shared" si="221"/>
        <v>329280</v>
      </c>
      <c r="E4591" s="130" t="s">
        <v>8132</v>
      </c>
    </row>
    <row r="4592" spans="1:5">
      <c r="A4592" s="127" t="str">
        <f t="shared" si="220"/>
        <v>태국337000</v>
      </c>
      <c r="B4592" s="127">
        <f t="shared" si="219"/>
        <v>337000</v>
      </c>
      <c r="C4592" s="127">
        <f t="shared" si="222"/>
        <v>6078000</v>
      </c>
      <c r="D4592" s="129">
        <f t="shared" si="221"/>
        <v>330260</v>
      </c>
      <c r="E4592" s="130" t="s">
        <v>8132</v>
      </c>
    </row>
    <row r="4593" spans="1:5">
      <c r="A4593" s="127" t="str">
        <f t="shared" si="220"/>
        <v>태국338000</v>
      </c>
      <c r="B4593" s="127">
        <f t="shared" si="219"/>
        <v>338000</v>
      </c>
      <c r="C4593" s="127">
        <f t="shared" si="222"/>
        <v>6096000</v>
      </c>
      <c r="D4593" s="129">
        <f t="shared" si="221"/>
        <v>331240</v>
      </c>
      <c r="E4593" s="130" t="s">
        <v>8132</v>
      </c>
    </row>
    <row r="4594" spans="1:5">
      <c r="A4594" s="127" t="str">
        <f t="shared" si="220"/>
        <v>태국339000</v>
      </c>
      <c r="B4594" s="127">
        <f t="shared" si="219"/>
        <v>339000</v>
      </c>
      <c r="C4594" s="127">
        <f t="shared" si="222"/>
        <v>6114000</v>
      </c>
      <c r="D4594" s="129">
        <f t="shared" si="221"/>
        <v>332220</v>
      </c>
      <c r="E4594" s="130" t="s">
        <v>8132</v>
      </c>
    </row>
    <row r="4595" spans="1:5">
      <c r="A4595" s="127" t="str">
        <f t="shared" si="220"/>
        <v>태국340000</v>
      </c>
      <c r="B4595" s="127">
        <f t="shared" si="219"/>
        <v>340000</v>
      </c>
      <c r="C4595" s="127">
        <f t="shared" si="222"/>
        <v>6132000</v>
      </c>
      <c r="D4595" s="129">
        <f t="shared" si="221"/>
        <v>333200</v>
      </c>
      <c r="E4595" s="130" t="s">
        <v>8132</v>
      </c>
    </row>
    <row r="4596" spans="1:5">
      <c r="A4596" s="127" t="str">
        <f t="shared" si="220"/>
        <v>태국341000</v>
      </c>
      <c r="B4596" s="127">
        <f t="shared" si="219"/>
        <v>341000</v>
      </c>
      <c r="C4596" s="127">
        <f t="shared" si="222"/>
        <v>6150000</v>
      </c>
      <c r="D4596" s="129">
        <f t="shared" si="221"/>
        <v>334180</v>
      </c>
      <c r="E4596" s="130" t="s">
        <v>8132</v>
      </c>
    </row>
    <row r="4597" spans="1:5">
      <c r="A4597" s="127" t="str">
        <f t="shared" si="220"/>
        <v>태국342000</v>
      </c>
      <c r="B4597" s="127">
        <f t="shared" si="219"/>
        <v>342000</v>
      </c>
      <c r="C4597" s="127">
        <f t="shared" si="222"/>
        <v>6168000</v>
      </c>
      <c r="D4597" s="129">
        <f t="shared" si="221"/>
        <v>335160</v>
      </c>
      <c r="E4597" s="130" t="s">
        <v>8132</v>
      </c>
    </row>
    <row r="4598" spans="1:5">
      <c r="A4598" s="127" t="str">
        <f t="shared" si="220"/>
        <v>태국343000</v>
      </c>
      <c r="B4598" s="127">
        <f t="shared" si="219"/>
        <v>343000</v>
      </c>
      <c r="C4598" s="127">
        <f t="shared" si="222"/>
        <v>6186000</v>
      </c>
      <c r="D4598" s="129">
        <f t="shared" si="221"/>
        <v>336140</v>
      </c>
      <c r="E4598" s="130" t="s">
        <v>8132</v>
      </c>
    </row>
    <row r="4599" spans="1:5">
      <c r="A4599" s="127" t="str">
        <f t="shared" si="220"/>
        <v>태국344000</v>
      </c>
      <c r="B4599" s="127">
        <f t="shared" si="219"/>
        <v>344000</v>
      </c>
      <c r="C4599" s="127">
        <f t="shared" si="222"/>
        <v>6204000</v>
      </c>
      <c r="D4599" s="129">
        <f t="shared" si="221"/>
        <v>337120</v>
      </c>
      <c r="E4599" s="130" t="s">
        <v>8132</v>
      </c>
    </row>
    <row r="4600" spans="1:5">
      <c r="A4600" s="127" t="str">
        <f t="shared" si="220"/>
        <v>태국345000</v>
      </c>
      <c r="B4600" s="127">
        <f t="shared" si="219"/>
        <v>345000</v>
      </c>
      <c r="C4600" s="127">
        <f t="shared" si="222"/>
        <v>6222000</v>
      </c>
      <c r="D4600" s="129">
        <f t="shared" si="221"/>
        <v>338100</v>
      </c>
      <c r="E4600" s="130" t="s">
        <v>8132</v>
      </c>
    </row>
    <row r="4601" spans="1:5">
      <c r="A4601" s="127" t="str">
        <f t="shared" si="220"/>
        <v>태국346000</v>
      </c>
      <c r="B4601" s="127">
        <f t="shared" si="219"/>
        <v>346000</v>
      </c>
      <c r="C4601" s="127">
        <f t="shared" si="222"/>
        <v>6240000</v>
      </c>
      <c r="D4601" s="129">
        <f t="shared" si="221"/>
        <v>339080</v>
      </c>
      <c r="E4601" s="130" t="s">
        <v>8132</v>
      </c>
    </row>
    <row r="4602" spans="1:5">
      <c r="A4602" s="127" t="str">
        <f t="shared" si="220"/>
        <v>태국347000</v>
      </c>
      <c r="B4602" s="127">
        <f t="shared" si="219"/>
        <v>347000</v>
      </c>
      <c r="C4602" s="127">
        <f t="shared" si="222"/>
        <v>6258000</v>
      </c>
      <c r="D4602" s="129">
        <f t="shared" si="221"/>
        <v>340060</v>
      </c>
      <c r="E4602" s="130" t="s">
        <v>8132</v>
      </c>
    </row>
    <row r="4603" spans="1:5">
      <c r="A4603" s="127" t="str">
        <f t="shared" si="220"/>
        <v>태국348000</v>
      </c>
      <c r="B4603" s="127">
        <f t="shared" si="219"/>
        <v>348000</v>
      </c>
      <c r="C4603" s="127">
        <f t="shared" si="222"/>
        <v>6276000</v>
      </c>
      <c r="D4603" s="129">
        <f t="shared" si="221"/>
        <v>341040</v>
      </c>
      <c r="E4603" s="130" t="s">
        <v>8132</v>
      </c>
    </row>
    <row r="4604" spans="1:5">
      <c r="A4604" s="127" t="str">
        <f t="shared" si="220"/>
        <v>태국349000</v>
      </c>
      <c r="B4604" s="127">
        <f t="shared" si="219"/>
        <v>349000</v>
      </c>
      <c r="C4604" s="127">
        <f t="shared" si="222"/>
        <v>6294000</v>
      </c>
      <c r="D4604" s="129">
        <f t="shared" si="221"/>
        <v>342020</v>
      </c>
      <c r="E4604" s="130" t="s">
        <v>8132</v>
      </c>
    </row>
    <row r="4605" spans="1:5">
      <c r="A4605" s="127" t="str">
        <f t="shared" si="220"/>
        <v>태국350000</v>
      </c>
      <c r="B4605" s="127">
        <f t="shared" si="219"/>
        <v>350000</v>
      </c>
      <c r="C4605" s="127">
        <f t="shared" si="222"/>
        <v>6312000</v>
      </c>
      <c r="D4605" s="129">
        <f t="shared" si="221"/>
        <v>343000</v>
      </c>
      <c r="E4605" s="130" t="s">
        <v>8132</v>
      </c>
    </row>
    <row r="4606" spans="1:5">
      <c r="A4606" s="127" t="str">
        <f t="shared" si="220"/>
        <v>태국351000</v>
      </c>
      <c r="B4606" s="127">
        <f t="shared" si="219"/>
        <v>351000</v>
      </c>
      <c r="C4606" s="127">
        <f t="shared" si="222"/>
        <v>6330000</v>
      </c>
      <c r="D4606" s="129">
        <f t="shared" si="221"/>
        <v>343980</v>
      </c>
      <c r="E4606" s="130" t="s">
        <v>8132</v>
      </c>
    </row>
    <row r="4607" spans="1:5">
      <c r="A4607" s="127" t="str">
        <f t="shared" si="220"/>
        <v>태국352000</v>
      </c>
      <c r="B4607" s="127">
        <f t="shared" si="219"/>
        <v>352000</v>
      </c>
      <c r="C4607" s="127">
        <f t="shared" si="222"/>
        <v>6348000</v>
      </c>
      <c r="D4607" s="129">
        <f t="shared" si="221"/>
        <v>344960</v>
      </c>
      <c r="E4607" s="130" t="s">
        <v>8132</v>
      </c>
    </row>
    <row r="4608" spans="1:5">
      <c r="A4608" s="127" t="str">
        <f t="shared" si="220"/>
        <v>태국353000</v>
      </c>
      <c r="B4608" s="127">
        <f t="shared" ref="B4608:B4671" si="223">B4607+1000</f>
        <v>353000</v>
      </c>
      <c r="C4608" s="127">
        <f t="shared" si="222"/>
        <v>6366000</v>
      </c>
      <c r="D4608" s="129">
        <f t="shared" si="221"/>
        <v>345940</v>
      </c>
      <c r="E4608" s="130" t="s">
        <v>8132</v>
      </c>
    </row>
    <row r="4609" spans="1:5">
      <c r="A4609" s="127" t="str">
        <f t="shared" si="220"/>
        <v>태국354000</v>
      </c>
      <c r="B4609" s="127">
        <f t="shared" si="223"/>
        <v>354000</v>
      </c>
      <c r="C4609" s="127">
        <f t="shared" si="222"/>
        <v>6384000</v>
      </c>
      <c r="D4609" s="129">
        <f t="shared" si="221"/>
        <v>346920</v>
      </c>
      <c r="E4609" s="130" t="s">
        <v>8132</v>
      </c>
    </row>
    <row r="4610" spans="1:5">
      <c r="A4610" s="127" t="str">
        <f t="shared" si="220"/>
        <v>태국355000</v>
      </c>
      <c r="B4610" s="127">
        <f t="shared" si="223"/>
        <v>355000</v>
      </c>
      <c r="C4610" s="127">
        <f t="shared" si="222"/>
        <v>6402000</v>
      </c>
      <c r="D4610" s="129">
        <f t="shared" si="221"/>
        <v>347900</v>
      </c>
      <c r="E4610" s="130" t="s">
        <v>8132</v>
      </c>
    </row>
    <row r="4611" spans="1:5">
      <c r="A4611" s="127" t="str">
        <f t="shared" si="220"/>
        <v>태국356000</v>
      </c>
      <c r="B4611" s="127">
        <f t="shared" si="223"/>
        <v>356000</v>
      </c>
      <c r="C4611" s="127">
        <f t="shared" si="222"/>
        <v>6420000</v>
      </c>
      <c r="D4611" s="129">
        <f t="shared" si="221"/>
        <v>348880</v>
      </c>
      <c r="E4611" s="130" t="s">
        <v>8132</v>
      </c>
    </row>
    <row r="4612" spans="1:5">
      <c r="A4612" s="127" t="str">
        <f t="shared" si="220"/>
        <v>태국357000</v>
      </c>
      <c r="B4612" s="127">
        <f t="shared" si="223"/>
        <v>357000</v>
      </c>
      <c r="C4612" s="127">
        <f t="shared" si="222"/>
        <v>6438000</v>
      </c>
      <c r="D4612" s="129">
        <f t="shared" si="221"/>
        <v>349860</v>
      </c>
      <c r="E4612" s="130" t="s">
        <v>8132</v>
      </c>
    </row>
    <row r="4613" spans="1:5">
      <c r="A4613" s="127" t="str">
        <f t="shared" si="220"/>
        <v>태국358000</v>
      </c>
      <c r="B4613" s="127">
        <f t="shared" si="223"/>
        <v>358000</v>
      </c>
      <c r="C4613" s="127">
        <f t="shared" si="222"/>
        <v>6456000</v>
      </c>
      <c r="D4613" s="129">
        <f t="shared" si="221"/>
        <v>350840</v>
      </c>
      <c r="E4613" s="130" t="s">
        <v>8132</v>
      </c>
    </row>
    <row r="4614" spans="1:5">
      <c r="A4614" s="127" t="str">
        <f t="shared" si="220"/>
        <v>태국359000</v>
      </c>
      <c r="B4614" s="127">
        <f t="shared" si="223"/>
        <v>359000</v>
      </c>
      <c r="C4614" s="127">
        <f t="shared" si="222"/>
        <v>6474000</v>
      </c>
      <c r="D4614" s="129">
        <f t="shared" si="221"/>
        <v>351820</v>
      </c>
      <c r="E4614" s="130" t="s">
        <v>8132</v>
      </c>
    </row>
    <row r="4615" spans="1:5">
      <c r="A4615" s="127" t="str">
        <f t="shared" si="220"/>
        <v>태국360000</v>
      </c>
      <c r="B4615" s="127">
        <f t="shared" si="223"/>
        <v>360000</v>
      </c>
      <c r="C4615" s="127">
        <f t="shared" si="222"/>
        <v>6492000</v>
      </c>
      <c r="D4615" s="129">
        <f t="shared" si="221"/>
        <v>352800</v>
      </c>
      <c r="E4615" s="130" t="s">
        <v>8132</v>
      </c>
    </row>
    <row r="4616" spans="1:5">
      <c r="A4616" s="127" t="str">
        <f t="shared" si="220"/>
        <v>태국361000</v>
      </c>
      <c r="B4616" s="127">
        <f t="shared" si="223"/>
        <v>361000</v>
      </c>
      <c r="C4616" s="127">
        <f t="shared" si="222"/>
        <v>6510000</v>
      </c>
      <c r="D4616" s="129">
        <f t="shared" si="221"/>
        <v>353780</v>
      </c>
      <c r="E4616" s="130" t="s">
        <v>8132</v>
      </c>
    </row>
    <row r="4617" spans="1:5">
      <c r="A4617" s="127" t="str">
        <f t="shared" si="220"/>
        <v>태국362000</v>
      </c>
      <c r="B4617" s="127">
        <f t="shared" si="223"/>
        <v>362000</v>
      </c>
      <c r="C4617" s="127">
        <f t="shared" si="222"/>
        <v>6528000</v>
      </c>
      <c r="D4617" s="129">
        <f t="shared" si="221"/>
        <v>354760</v>
      </c>
      <c r="E4617" s="130" t="s">
        <v>8132</v>
      </c>
    </row>
    <row r="4618" spans="1:5">
      <c r="A4618" s="127" t="str">
        <f t="shared" si="220"/>
        <v>태국363000</v>
      </c>
      <c r="B4618" s="127">
        <f t="shared" si="223"/>
        <v>363000</v>
      </c>
      <c r="C4618" s="127">
        <f t="shared" si="222"/>
        <v>6546000</v>
      </c>
      <c r="D4618" s="129">
        <f t="shared" si="221"/>
        <v>355740</v>
      </c>
      <c r="E4618" s="130" t="s">
        <v>8132</v>
      </c>
    </row>
    <row r="4619" spans="1:5">
      <c r="A4619" s="127" t="str">
        <f t="shared" si="220"/>
        <v>태국364000</v>
      </c>
      <c r="B4619" s="127">
        <f t="shared" si="223"/>
        <v>364000</v>
      </c>
      <c r="C4619" s="127">
        <f t="shared" si="222"/>
        <v>6564000</v>
      </c>
      <c r="D4619" s="129">
        <f t="shared" si="221"/>
        <v>356720</v>
      </c>
      <c r="E4619" s="130" t="s">
        <v>8132</v>
      </c>
    </row>
    <row r="4620" spans="1:5">
      <c r="A4620" s="127" t="str">
        <f t="shared" si="220"/>
        <v>태국365000</v>
      </c>
      <c r="B4620" s="127">
        <f t="shared" si="223"/>
        <v>365000</v>
      </c>
      <c r="C4620" s="127">
        <f t="shared" si="222"/>
        <v>6582000</v>
      </c>
      <c r="D4620" s="129">
        <f t="shared" si="221"/>
        <v>357700</v>
      </c>
      <c r="E4620" s="130" t="s">
        <v>8132</v>
      </c>
    </row>
    <row r="4621" spans="1:5">
      <c r="A4621" s="127" t="str">
        <f t="shared" si="220"/>
        <v>태국366000</v>
      </c>
      <c r="B4621" s="127">
        <f t="shared" si="223"/>
        <v>366000</v>
      </c>
      <c r="C4621" s="127">
        <f t="shared" si="222"/>
        <v>6600000</v>
      </c>
      <c r="D4621" s="129">
        <f t="shared" si="221"/>
        <v>358680</v>
      </c>
      <c r="E4621" s="130" t="s">
        <v>8132</v>
      </c>
    </row>
    <row r="4622" spans="1:5">
      <c r="A4622" s="127" t="str">
        <f t="shared" si="220"/>
        <v>태국367000</v>
      </c>
      <c r="B4622" s="127">
        <f t="shared" si="223"/>
        <v>367000</v>
      </c>
      <c r="C4622" s="127">
        <f t="shared" si="222"/>
        <v>6618000</v>
      </c>
      <c r="D4622" s="129">
        <f t="shared" si="221"/>
        <v>359660</v>
      </c>
      <c r="E4622" s="130" t="s">
        <v>8132</v>
      </c>
    </row>
    <row r="4623" spans="1:5">
      <c r="A4623" s="127" t="str">
        <f t="shared" si="220"/>
        <v>태국368000</v>
      </c>
      <c r="B4623" s="127">
        <f t="shared" si="223"/>
        <v>368000</v>
      </c>
      <c r="C4623" s="127">
        <f t="shared" si="222"/>
        <v>6636000</v>
      </c>
      <c r="D4623" s="129">
        <f t="shared" si="221"/>
        <v>360640</v>
      </c>
      <c r="E4623" s="130" t="s">
        <v>8132</v>
      </c>
    </row>
    <row r="4624" spans="1:5">
      <c r="A4624" s="127" t="str">
        <f t="shared" si="220"/>
        <v>태국369000</v>
      </c>
      <c r="B4624" s="127">
        <f t="shared" si="223"/>
        <v>369000</v>
      </c>
      <c r="C4624" s="127">
        <f t="shared" si="222"/>
        <v>6654000</v>
      </c>
      <c r="D4624" s="129">
        <f t="shared" si="221"/>
        <v>361620</v>
      </c>
      <c r="E4624" s="130" t="s">
        <v>8132</v>
      </c>
    </row>
    <row r="4625" spans="1:5">
      <c r="A4625" s="127" t="str">
        <f t="shared" si="220"/>
        <v>태국370000</v>
      </c>
      <c r="B4625" s="127">
        <f t="shared" si="223"/>
        <v>370000</v>
      </c>
      <c r="C4625" s="127">
        <f t="shared" si="222"/>
        <v>6672000</v>
      </c>
      <c r="D4625" s="129">
        <f t="shared" si="221"/>
        <v>362600</v>
      </c>
      <c r="E4625" s="130" t="s">
        <v>8132</v>
      </c>
    </row>
    <row r="4626" spans="1:5">
      <c r="A4626" s="127" t="str">
        <f t="shared" si="220"/>
        <v>태국371000</v>
      </c>
      <c r="B4626" s="127">
        <f t="shared" si="223"/>
        <v>371000</v>
      </c>
      <c r="C4626" s="127">
        <f t="shared" si="222"/>
        <v>6690000</v>
      </c>
      <c r="D4626" s="129">
        <f t="shared" si="221"/>
        <v>363580</v>
      </c>
      <c r="E4626" s="130" t="s">
        <v>8132</v>
      </c>
    </row>
    <row r="4627" spans="1:5">
      <c r="A4627" s="127" t="str">
        <f t="shared" si="220"/>
        <v>태국372000</v>
      </c>
      <c r="B4627" s="127">
        <f t="shared" si="223"/>
        <v>372000</v>
      </c>
      <c r="C4627" s="127">
        <f t="shared" si="222"/>
        <v>6708000</v>
      </c>
      <c r="D4627" s="129">
        <f t="shared" si="221"/>
        <v>364560</v>
      </c>
      <c r="E4627" s="130" t="s">
        <v>8132</v>
      </c>
    </row>
    <row r="4628" spans="1:5">
      <c r="A4628" s="127" t="str">
        <f t="shared" si="220"/>
        <v>태국373000</v>
      </c>
      <c r="B4628" s="127">
        <f t="shared" si="223"/>
        <v>373000</v>
      </c>
      <c r="C4628" s="127">
        <f t="shared" si="222"/>
        <v>6726000</v>
      </c>
      <c r="D4628" s="129">
        <f t="shared" si="221"/>
        <v>365540</v>
      </c>
      <c r="E4628" s="130" t="s">
        <v>8132</v>
      </c>
    </row>
    <row r="4629" spans="1:5">
      <c r="A4629" s="127" t="str">
        <f t="shared" si="220"/>
        <v>태국374000</v>
      </c>
      <c r="B4629" s="127">
        <f t="shared" si="223"/>
        <v>374000</v>
      </c>
      <c r="C4629" s="127">
        <f t="shared" si="222"/>
        <v>6744000</v>
      </c>
      <c r="D4629" s="129">
        <f t="shared" si="221"/>
        <v>366520</v>
      </c>
      <c r="E4629" s="130" t="s">
        <v>8132</v>
      </c>
    </row>
    <row r="4630" spans="1:5">
      <c r="A4630" s="127" t="str">
        <f t="shared" si="220"/>
        <v>태국375000</v>
      </c>
      <c r="B4630" s="127">
        <f t="shared" si="223"/>
        <v>375000</v>
      </c>
      <c r="C4630" s="127">
        <f t="shared" si="222"/>
        <v>6762000</v>
      </c>
      <c r="D4630" s="129">
        <f t="shared" si="221"/>
        <v>367500</v>
      </c>
      <c r="E4630" s="130" t="s">
        <v>8132</v>
      </c>
    </row>
    <row r="4631" spans="1:5">
      <c r="A4631" s="127" t="str">
        <f t="shared" si="220"/>
        <v>태국376000</v>
      </c>
      <c r="B4631" s="127">
        <f t="shared" si="223"/>
        <v>376000</v>
      </c>
      <c r="C4631" s="127">
        <f t="shared" si="222"/>
        <v>6780000</v>
      </c>
      <c r="D4631" s="129">
        <f t="shared" si="221"/>
        <v>368480</v>
      </c>
      <c r="E4631" s="130" t="s">
        <v>8132</v>
      </c>
    </row>
    <row r="4632" spans="1:5">
      <c r="A4632" s="127" t="str">
        <f t="shared" si="220"/>
        <v>태국377000</v>
      </c>
      <c r="B4632" s="127">
        <f t="shared" si="223"/>
        <v>377000</v>
      </c>
      <c r="C4632" s="127">
        <f t="shared" si="222"/>
        <v>6798000</v>
      </c>
      <c r="D4632" s="129">
        <f t="shared" si="221"/>
        <v>369460</v>
      </c>
      <c r="E4632" s="130" t="s">
        <v>8132</v>
      </c>
    </row>
    <row r="4633" spans="1:5">
      <c r="A4633" s="127" t="str">
        <f t="shared" si="220"/>
        <v>태국378000</v>
      </c>
      <c r="B4633" s="127">
        <f t="shared" si="223"/>
        <v>378000</v>
      </c>
      <c r="C4633" s="127">
        <f t="shared" si="222"/>
        <v>6816000</v>
      </c>
      <c r="D4633" s="129">
        <f t="shared" si="221"/>
        <v>370440</v>
      </c>
      <c r="E4633" s="130" t="s">
        <v>8132</v>
      </c>
    </row>
    <row r="4634" spans="1:5">
      <c r="A4634" s="127" t="str">
        <f t="shared" si="220"/>
        <v>태국379000</v>
      </c>
      <c r="B4634" s="127">
        <f t="shared" si="223"/>
        <v>379000</v>
      </c>
      <c r="C4634" s="127">
        <f t="shared" si="222"/>
        <v>6834000</v>
      </c>
      <c r="D4634" s="129">
        <f t="shared" si="221"/>
        <v>371420</v>
      </c>
      <c r="E4634" s="130" t="s">
        <v>8132</v>
      </c>
    </row>
    <row r="4635" spans="1:5">
      <c r="A4635" s="127" t="str">
        <f t="shared" si="220"/>
        <v>태국380000</v>
      </c>
      <c r="B4635" s="127">
        <f t="shared" si="223"/>
        <v>380000</v>
      </c>
      <c r="C4635" s="127">
        <f t="shared" si="222"/>
        <v>6852000</v>
      </c>
      <c r="D4635" s="129">
        <f t="shared" si="221"/>
        <v>372400</v>
      </c>
      <c r="E4635" s="130" t="s">
        <v>8132</v>
      </c>
    </row>
    <row r="4636" spans="1:5">
      <c r="A4636" s="127" t="str">
        <f t="shared" si="220"/>
        <v>태국381000</v>
      </c>
      <c r="B4636" s="127">
        <f t="shared" si="223"/>
        <v>381000</v>
      </c>
      <c r="C4636" s="127">
        <f t="shared" si="222"/>
        <v>6870000</v>
      </c>
      <c r="D4636" s="129">
        <f t="shared" si="221"/>
        <v>373380</v>
      </c>
      <c r="E4636" s="130" t="s">
        <v>8132</v>
      </c>
    </row>
    <row r="4637" spans="1:5">
      <c r="A4637" s="127" t="str">
        <f t="shared" si="220"/>
        <v>태국382000</v>
      </c>
      <c r="B4637" s="127">
        <f t="shared" si="223"/>
        <v>382000</v>
      </c>
      <c r="C4637" s="127">
        <f t="shared" si="222"/>
        <v>6888000</v>
      </c>
      <c r="D4637" s="129">
        <f t="shared" si="221"/>
        <v>374360</v>
      </c>
      <c r="E4637" s="130" t="s">
        <v>8132</v>
      </c>
    </row>
    <row r="4638" spans="1:5">
      <c r="A4638" s="127" t="str">
        <f t="shared" si="220"/>
        <v>태국383000</v>
      </c>
      <c r="B4638" s="127">
        <f t="shared" si="223"/>
        <v>383000</v>
      </c>
      <c r="C4638" s="127">
        <f t="shared" si="222"/>
        <v>6906000</v>
      </c>
      <c r="D4638" s="129">
        <f t="shared" si="221"/>
        <v>375340</v>
      </c>
      <c r="E4638" s="130" t="s">
        <v>8132</v>
      </c>
    </row>
    <row r="4639" spans="1:5">
      <c r="A4639" s="127" t="str">
        <f t="shared" si="220"/>
        <v>태국384000</v>
      </c>
      <c r="B4639" s="127">
        <f t="shared" si="223"/>
        <v>384000</v>
      </c>
      <c r="C4639" s="127">
        <f t="shared" si="222"/>
        <v>6924000</v>
      </c>
      <c r="D4639" s="129">
        <f t="shared" si="221"/>
        <v>376320</v>
      </c>
      <c r="E4639" s="130" t="s">
        <v>8132</v>
      </c>
    </row>
    <row r="4640" spans="1:5">
      <c r="A4640" s="127" t="str">
        <f t="shared" ref="A4640:A4703" si="224">"태국"&amp;B4640</f>
        <v>태국385000</v>
      </c>
      <c r="B4640" s="127">
        <f t="shared" si="223"/>
        <v>385000</v>
      </c>
      <c r="C4640" s="127">
        <f t="shared" si="222"/>
        <v>6942000</v>
      </c>
      <c r="D4640" s="129">
        <f t="shared" si="221"/>
        <v>377300</v>
      </c>
      <c r="E4640" s="130" t="s">
        <v>8132</v>
      </c>
    </row>
    <row r="4641" spans="1:5">
      <c r="A4641" s="127" t="str">
        <f t="shared" si="224"/>
        <v>태국386000</v>
      </c>
      <c r="B4641" s="127">
        <f t="shared" si="223"/>
        <v>386000</v>
      </c>
      <c r="C4641" s="127">
        <f t="shared" si="222"/>
        <v>6960000</v>
      </c>
      <c r="D4641" s="129">
        <f t="shared" ref="D4641:D4704" si="225">SUM($G$3)*(B4641*0.001)</f>
        <v>378280</v>
      </c>
      <c r="E4641" s="130" t="s">
        <v>8132</v>
      </c>
    </row>
    <row r="4642" spans="1:5">
      <c r="A4642" s="127" t="str">
        <f t="shared" si="224"/>
        <v>태국387000</v>
      </c>
      <c r="B4642" s="127">
        <f t="shared" si="223"/>
        <v>387000</v>
      </c>
      <c r="C4642" s="127">
        <f t="shared" ref="C4642:C4704" si="226">C4641+18000</f>
        <v>6978000</v>
      </c>
      <c r="D4642" s="129">
        <f t="shared" si="225"/>
        <v>379260</v>
      </c>
      <c r="E4642" s="130" t="s">
        <v>8132</v>
      </c>
    </row>
    <row r="4643" spans="1:5">
      <c r="A4643" s="127" t="str">
        <f t="shared" si="224"/>
        <v>태국388000</v>
      </c>
      <c r="B4643" s="127">
        <f t="shared" si="223"/>
        <v>388000</v>
      </c>
      <c r="C4643" s="127">
        <f t="shared" si="226"/>
        <v>6996000</v>
      </c>
      <c r="D4643" s="129">
        <f t="shared" si="225"/>
        <v>380240</v>
      </c>
      <c r="E4643" s="130" t="s">
        <v>8132</v>
      </c>
    </row>
    <row r="4644" spans="1:5">
      <c r="A4644" s="127" t="str">
        <f t="shared" si="224"/>
        <v>태국389000</v>
      </c>
      <c r="B4644" s="127">
        <f t="shared" si="223"/>
        <v>389000</v>
      </c>
      <c r="C4644" s="127">
        <f t="shared" si="226"/>
        <v>7014000</v>
      </c>
      <c r="D4644" s="129">
        <f t="shared" si="225"/>
        <v>381220</v>
      </c>
      <c r="E4644" s="130" t="s">
        <v>8132</v>
      </c>
    </row>
    <row r="4645" spans="1:5">
      <c r="A4645" s="127" t="str">
        <f t="shared" si="224"/>
        <v>태국390000</v>
      </c>
      <c r="B4645" s="127">
        <f t="shared" si="223"/>
        <v>390000</v>
      </c>
      <c r="C4645" s="127">
        <f t="shared" si="226"/>
        <v>7032000</v>
      </c>
      <c r="D4645" s="129">
        <f t="shared" si="225"/>
        <v>382200</v>
      </c>
      <c r="E4645" s="130" t="s">
        <v>8132</v>
      </c>
    </row>
    <row r="4646" spans="1:5">
      <c r="A4646" s="127" t="str">
        <f t="shared" si="224"/>
        <v>태국391000</v>
      </c>
      <c r="B4646" s="127">
        <f t="shared" si="223"/>
        <v>391000</v>
      </c>
      <c r="C4646" s="127">
        <f t="shared" si="226"/>
        <v>7050000</v>
      </c>
      <c r="D4646" s="129">
        <f t="shared" si="225"/>
        <v>383180</v>
      </c>
      <c r="E4646" s="130" t="s">
        <v>8132</v>
      </c>
    </row>
    <row r="4647" spans="1:5">
      <c r="A4647" s="127" t="str">
        <f t="shared" si="224"/>
        <v>태국392000</v>
      </c>
      <c r="B4647" s="127">
        <f t="shared" si="223"/>
        <v>392000</v>
      </c>
      <c r="C4647" s="127">
        <f t="shared" si="226"/>
        <v>7068000</v>
      </c>
      <c r="D4647" s="129">
        <f t="shared" si="225"/>
        <v>384160</v>
      </c>
      <c r="E4647" s="130" t="s">
        <v>8132</v>
      </c>
    </row>
    <row r="4648" spans="1:5">
      <c r="A4648" s="127" t="str">
        <f t="shared" si="224"/>
        <v>태국393000</v>
      </c>
      <c r="B4648" s="127">
        <f t="shared" si="223"/>
        <v>393000</v>
      </c>
      <c r="C4648" s="127">
        <f t="shared" si="226"/>
        <v>7086000</v>
      </c>
      <c r="D4648" s="129">
        <f t="shared" si="225"/>
        <v>385140</v>
      </c>
      <c r="E4648" s="130" t="s">
        <v>8132</v>
      </c>
    </row>
    <row r="4649" spans="1:5">
      <c r="A4649" s="127" t="str">
        <f t="shared" si="224"/>
        <v>태국394000</v>
      </c>
      <c r="B4649" s="127">
        <f t="shared" si="223"/>
        <v>394000</v>
      </c>
      <c r="C4649" s="127">
        <f t="shared" si="226"/>
        <v>7104000</v>
      </c>
      <c r="D4649" s="129">
        <f t="shared" si="225"/>
        <v>386120</v>
      </c>
      <c r="E4649" s="130" t="s">
        <v>8132</v>
      </c>
    </row>
    <row r="4650" spans="1:5">
      <c r="A4650" s="127" t="str">
        <f t="shared" si="224"/>
        <v>태국395000</v>
      </c>
      <c r="B4650" s="127">
        <f t="shared" si="223"/>
        <v>395000</v>
      </c>
      <c r="C4650" s="127">
        <f t="shared" si="226"/>
        <v>7122000</v>
      </c>
      <c r="D4650" s="129">
        <f t="shared" si="225"/>
        <v>387100</v>
      </c>
      <c r="E4650" s="130" t="s">
        <v>8132</v>
      </c>
    </row>
    <row r="4651" spans="1:5">
      <c r="A4651" s="127" t="str">
        <f t="shared" si="224"/>
        <v>태국396000</v>
      </c>
      <c r="B4651" s="127">
        <f t="shared" si="223"/>
        <v>396000</v>
      </c>
      <c r="C4651" s="127">
        <f t="shared" si="226"/>
        <v>7140000</v>
      </c>
      <c r="D4651" s="129">
        <f t="shared" si="225"/>
        <v>388080</v>
      </c>
      <c r="E4651" s="130" t="s">
        <v>8132</v>
      </c>
    </row>
    <row r="4652" spans="1:5">
      <c r="A4652" s="127" t="str">
        <f t="shared" si="224"/>
        <v>태국397000</v>
      </c>
      <c r="B4652" s="127">
        <f t="shared" si="223"/>
        <v>397000</v>
      </c>
      <c r="C4652" s="127">
        <f t="shared" si="226"/>
        <v>7158000</v>
      </c>
      <c r="D4652" s="129">
        <f t="shared" si="225"/>
        <v>389060</v>
      </c>
      <c r="E4652" s="130" t="s">
        <v>8132</v>
      </c>
    </row>
    <row r="4653" spans="1:5">
      <c r="A4653" s="127" t="str">
        <f t="shared" si="224"/>
        <v>태국398000</v>
      </c>
      <c r="B4653" s="127">
        <f t="shared" si="223"/>
        <v>398000</v>
      </c>
      <c r="C4653" s="127">
        <f t="shared" si="226"/>
        <v>7176000</v>
      </c>
      <c r="D4653" s="129">
        <f t="shared" si="225"/>
        <v>390040</v>
      </c>
      <c r="E4653" s="130" t="s">
        <v>8132</v>
      </c>
    </row>
    <row r="4654" spans="1:5">
      <c r="A4654" s="127" t="str">
        <f t="shared" si="224"/>
        <v>태국399000</v>
      </c>
      <c r="B4654" s="127">
        <f t="shared" si="223"/>
        <v>399000</v>
      </c>
      <c r="C4654" s="127">
        <f t="shared" si="226"/>
        <v>7194000</v>
      </c>
      <c r="D4654" s="129">
        <f t="shared" si="225"/>
        <v>391020</v>
      </c>
      <c r="E4654" s="130" t="s">
        <v>8132</v>
      </c>
    </row>
    <row r="4655" spans="1:5">
      <c r="A4655" s="127" t="str">
        <f t="shared" si="224"/>
        <v>태국400000</v>
      </c>
      <c r="B4655" s="127">
        <f t="shared" si="223"/>
        <v>400000</v>
      </c>
      <c r="C4655" s="127">
        <f t="shared" si="226"/>
        <v>7212000</v>
      </c>
      <c r="D4655" s="129">
        <f t="shared" si="225"/>
        <v>392000</v>
      </c>
      <c r="E4655" s="130" t="s">
        <v>8132</v>
      </c>
    </row>
    <row r="4656" spans="1:5">
      <c r="A4656" s="127" t="str">
        <f t="shared" si="224"/>
        <v>태국401000</v>
      </c>
      <c r="B4656" s="127">
        <f t="shared" si="223"/>
        <v>401000</v>
      </c>
      <c r="C4656" s="127">
        <f t="shared" si="226"/>
        <v>7230000</v>
      </c>
      <c r="D4656" s="129">
        <f t="shared" si="225"/>
        <v>392980</v>
      </c>
      <c r="E4656" s="130" t="s">
        <v>8132</v>
      </c>
    </row>
    <row r="4657" spans="1:5">
      <c r="A4657" s="127" t="str">
        <f t="shared" si="224"/>
        <v>태국402000</v>
      </c>
      <c r="B4657" s="127">
        <f t="shared" si="223"/>
        <v>402000</v>
      </c>
      <c r="C4657" s="127">
        <f t="shared" si="226"/>
        <v>7248000</v>
      </c>
      <c r="D4657" s="129">
        <f t="shared" si="225"/>
        <v>393960</v>
      </c>
      <c r="E4657" s="130" t="s">
        <v>8132</v>
      </c>
    </row>
    <row r="4658" spans="1:5">
      <c r="A4658" s="127" t="str">
        <f t="shared" si="224"/>
        <v>태국403000</v>
      </c>
      <c r="B4658" s="127">
        <f t="shared" si="223"/>
        <v>403000</v>
      </c>
      <c r="C4658" s="127">
        <f t="shared" si="226"/>
        <v>7266000</v>
      </c>
      <c r="D4658" s="129">
        <f t="shared" si="225"/>
        <v>394940</v>
      </c>
      <c r="E4658" s="130" t="s">
        <v>8132</v>
      </c>
    </row>
    <row r="4659" spans="1:5">
      <c r="A4659" s="127" t="str">
        <f t="shared" si="224"/>
        <v>태국404000</v>
      </c>
      <c r="B4659" s="127">
        <f t="shared" si="223"/>
        <v>404000</v>
      </c>
      <c r="C4659" s="127">
        <f t="shared" si="226"/>
        <v>7284000</v>
      </c>
      <c r="D4659" s="129">
        <f t="shared" si="225"/>
        <v>395920</v>
      </c>
      <c r="E4659" s="130" t="s">
        <v>8132</v>
      </c>
    </row>
    <row r="4660" spans="1:5">
      <c r="A4660" s="127" t="str">
        <f t="shared" si="224"/>
        <v>태국405000</v>
      </c>
      <c r="B4660" s="127">
        <f t="shared" si="223"/>
        <v>405000</v>
      </c>
      <c r="C4660" s="127">
        <f t="shared" si="226"/>
        <v>7302000</v>
      </c>
      <c r="D4660" s="129">
        <f t="shared" si="225"/>
        <v>396900</v>
      </c>
      <c r="E4660" s="130" t="s">
        <v>8132</v>
      </c>
    </row>
    <row r="4661" spans="1:5">
      <c r="A4661" s="127" t="str">
        <f t="shared" si="224"/>
        <v>태국406000</v>
      </c>
      <c r="B4661" s="127">
        <f t="shared" si="223"/>
        <v>406000</v>
      </c>
      <c r="C4661" s="127">
        <f t="shared" si="226"/>
        <v>7320000</v>
      </c>
      <c r="D4661" s="129">
        <f t="shared" si="225"/>
        <v>397880</v>
      </c>
      <c r="E4661" s="130" t="s">
        <v>8132</v>
      </c>
    </row>
    <row r="4662" spans="1:5">
      <c r="A4662" s="127" t="str">
        <f t="shared" si="224"/>
        <v>태국407000</v>
      </c>
      <c r="B4662" s="127">
        <f t="shared" si="223"/>
        <v>407000</v>
      </c>
      <c r="C4662" s="127">
        <f t="shared" si="226"/>
        <v>7338000</v>
      </c>
      <c r="D4662" s="129">
        <f t="shared" si="225"/>
        <v>398860</v>
      </c>
      <c r="E4662" s="130" t="s">
        <v>8132</v>
      </c>
    </row>
    <row r="4663" spans="1:5">
      <c r="A4663" s="127" t="str">
        <f t="shared" si="224"/>
        <v>태국408000</v>
      </c>
      <c r="B4663" s="127">
        <f t="shared" si="223"/>
        <v>408000</v>
      </c>
      <c r="C4663" s="127">
        <f t="shared" si="226"/>
        <v>7356000</v>
      </c>
      <c r="D4663" s="129">
        <f t="shared" si="225"/>
        <v>399840</v>
      </c>
      <c r="E4663" s="130" t="s">
        <v>8132</v>
      </c>
    </row>
    <row r="4664" spans="1:5">
      <c r="A4664" s="127" t="str">
        <f t="shared" si="224"/>
        <v>태국409000</v>
      </c>
      <c r="B4664" s="127">
        <f t="shared" si="223"/>
        <v>409000</v>
      </c>
      <c r="C4664" s="127">
        <f t="shared" si="226"/>
        <v>7374000</v>
      </c>
      <c r="D4664" s="129">
        <f t="shared" si="225"/>
        <v>400820</v>
      </c>
      <c r="E4664" s="130" t="s">
        <v>8132</v>
      </c>
    </row>
    <row r="4665" spans="1:5">
      <c r="A4665" s="127" t="str">
        <f t="shared" si="224"/>
        <v>태국410000</v>
      </c>
      <c r="B4665" s="127">
        <f t="shared" si="223"/>
        <v>410000</v>
      </c>
      <c r="C4665" s="127">
        <f t="shared" si="226"/>
        <v>7392000</v>
      </c>
      <c r="D4665" s="129">
        <f t="shared" si="225"/>
        <v>401800</v>
      </c>
      <c r="E4665" s="130" t="s">
        <v>8132</v>
      </c>
    </row>
    <row r="4666" spans="1:5">
      <c r="A4666" s="127" t="str">
        <f t="shared" si="224"/>
        <v>태국411000</v>
      </c>
      <c r="B4666" s="127">
        <f t="shared" si="223"/>
        <v>411000</v>
      </c>
      <c r="C4666" s="127">
        <f t="shared" si="226"/>
        <v>7410000</v>
      </c>
      <c r="D4666" s="129">
        <f t="shared" si="225"/>
        <v>402780</v>
      </c>
      <c r="E4666" s="130" t="s">
        <v>8132</v>
      </c>
    </row>
    <row r="4667" spans="1:5">
      <c r="A4667" s="127" t="str">
        <f t="shared" si="224"/>
        <v>태국412000</v>
      </c>
      <c r="B4667" s="127">
        <f t="shared" si="223"/>
        <v>412000</v>
      </c>
      <c r="C4667" s="127">
        <f t="shared" si="226"/>
        <v>7428000</v>
      </c>
      <c r="D4667" s="129">
        <f t="shared" si="225"/>
        <v>403760</v>
      </c>
      <c r="E4667" s="130" t="s">
        <v>8132</v>
      </c>
    </row>
    <row r="4668" spans="1:5">
      <c r="A4668" s="127" t="str">
        <f t="shared" si="224"/>
        <v>태국413000</v>
      </c>
      <c r="B4668" s="127">
        <f t="shared" si="223"/>
        <v>413000</v>
      </c>
      <c r="C4668" s="127">
        <f t="shared" si="226"/>
        <v>7446000</v>
      </c>
      <c r="D4668" s="129">
        <f t="shared" si="225"/>
        <v>404740</v>
      </c>
      <c r="E4668" s="130" t="s">
        <v>8132</v>
      </c>
    </row>
    <row r="4669" spans="1:5">
      <c r="A4669" s="127" t="str">
        <f t="shared" si="224"/>
        <v>태국414000</v>
      </c>
      <c r="B4669" s="127">
        <f t="shared" si="223"/>
        <v>414000</v>
      </c>
      <c r="C4669" s="127">
        <f t="shared" si="226"/>
        <v>7464000</v>
      </c>
      <c r="D4669" s="129">
        <f t="shared" si="225"/>
        <v>405720</v>
      </c>
      <c r="E4669" s="130" t="s">
        <v>8132</v>
      </c>
    </row>
    <row r="4670" spans="1:5">
      <c r="A4670" s="127" t="str">
        <f t="shared" si="224"/>
        <v>태국415000</v>
      </c>
      <c r="B4670" s="127">
        <f t="shared" si="223"/>
        <v>415000</v>
      </c>
      <c r="C4670" s="127">
        <f t="shared" si="226"/>
        <v>7482000</v>
      </c>
      <c r="D4670" s="129">
        <f t="shared" si="225"/>
        <v>406700</v>
      </c>
      <c r="E4670" s="130" t="s">
        <v>8132</v>
      </c>
    </row>
    <row r="4671" spans="1:5">
      <c r="A4671" s="127" t="str">
        <f t="shared" si="224"/>
        <v>태국416000</v>
      </c>
      <c r="B4671" s="127">
        <f t="shared" si="223"/>
        <v>416000</v>
      </c>
      <c r="C4671" s="127">
        <f t="shared" si="226"/>
        <v>7500000</v>
      </c>
      <c r="D4671" s="129">
        <f t="shared" si="225"/>
        <v>407680</v>
      </c>
      <c r="E4671" s="130" t="s">
        <v>8132</v>
      </c>
    </row>
    <row r="4672" spans="1:5">
      <c r="A4672" s="127" t="str">
        <f t="shared" si="224"/>
        <v>태국417000</v>
      </c>
      <c r="B4672" s="127">
        <f t="shared" ref="B4672:B4704" si="227">B4671+1000</f>
        <v>417000</v>
      </c>
      <c r="C4672" s="127">
        <f t="shared" si="226"/>
        <v>7518000</v>
      </c>
      <c r="D4672" s="129">
        <f t="shared" si="225"/>
        <v>408660</v>
      </c>
      <c r="E4672" s="130" t="s">
        <v>8132</v>
      </c>
    </row>
    <row r="4673" spans="1:5">
      <c r="A4673" s="127" t="str">
        <f t="shared" si="224"/>
        <v>태국418000</v>
      </c>
      <c r="B4673" s="127">
        <f t="shared" si="227"/>
        <v>418000</v>
      </c>
      <c r="C4673" s="127">
        <f t="shared" si="226"/>
        <v>7536000</v>
      </c>
      <c r="D4673" s="129">
        <f t="shared" si="225"/>
        <v>409640</v>
      </c>
      <c r="E4673" s="130" t="s">
        <v>8132</v>
      </c>
    </row>
    <row r="4674" spans="1:5">
      <c r="A4674" s="127" t="str">
        <f t="shared" si="224"/>
        <v>태국419000</v>
      </c>
      <c r="B4674" s="127">
        <f t="shared" si="227"/>
        <v>419000</v>
      </c>
      <c r="C4674" s="127">
        <f t="shared" si="226"/>
        <v>7554000</v>
      </c>
      <c r="D4674" s="129">
        <f t="shared" si="225"/>
        <v>410620</v>
      </c>
      <c r="E4674" s="130" t="s">
        <v>8132</v>
      </c>
    </row>
    <row r="4675" spans="1:5">
      <c r="A4675" s="127" t="str">
        <f t="shared" si="224"/>
        <v>태국420000</v>
      </c>
      <c r="B4675" s="127">
        <f t="shared" si="227"/>
        <v>420000</v>
      </c>
      <c r="C4675" s="127">
        <f t="shared" si="226"/>
        <v>7572000</v>
      </c>
      <c r="D4675" s="129">
        <f t="shared" si="225"/>
        <v>411600</v>
      </c>
      <c r="E4675" s="130" t="s">
        <v>8132</v>
      </c>
    </row>
    <row r="4676" spans="1:5">
      <c r="A4676" s="127" t="str">
        <f t="shared" si="224"/>
        <v>태국421000</v>
      </c>
      <c r="B4676" s="127">
        <f t="shared" si="227"/>
        <v>421000</v>
      </c>
      <c r="C4676" s="127">
        <f t="shared" si="226"/>
        <v>7590000</v>
      </c>
      <c r="D4676" s="129">
        <f t="shared" si="225"/>
        <v>412580</v>
      </c>
      <c r="E4676" s="130" t="s">
        <v>8132</v>
      </c>
    </row>
    <row r="4677" spans="1:5">
      <c r="A4677" s="127" t="str">
        <f t="shared" si="224"/>
        <v>태국422000</v>
      </c>
      <c r="B4677" s="127">
        <f t="shared" si="227"/>
        <v>422000</v>
      </c>
      <c r="C4677" s="127">
        <f t="shared" si="226"/>
        <v>7608000</v>
      </c>
      <c r="D4677" s="129">
        <f t="shared" si="225"/>
        <v>413560</v>
      </c>
      <c r="E4677" s="130" t="s">
        <v>8132</v>
      </c>
    </row>
    <row r="4678" spans="1:5">
      <c r="A4678" s="127" t="str">
        <f t="shared" si="224"/>
        <v>태국423000</v>
      </c>
      <c r="B4678" s="127">
        <f t="shared" si="227"/>
        <v>423000</v>
      </c>
      <c r="C4678" s="127">
        <f t="shared" si="226"/>
        <v>7626000</v>
      </c>
      <c r="D4678" s="129">
        <f t="shared" si="225"/>
        <v>414540</v>
      </c>
      <c r="E4678" s="130" t="s">
        <v>8132</v>
      </c>
    </row>
    <row r="4679" spans="1:5">
      <c r="A4679" s="127" t="str">
        <f t="shared" si="224"/>
        <v>태국424000</v>
      </c>
      <c r="B4679" s="127">
        <f t="shared" si="227"/>
        <v>424000</v>
      </c>
      <c r="C4679" s="127">
        <f t="shared" si="226"/>
        <v>7644000</v>
      </c>
      <c r="D4679" s="129">
        <f t="shared" si="225"/>
        <v>415520</v>
      </c>
      <c r="E4679" s="130" t="s">
        <v>8132</v>
      </c>
    </row>
    <row r="4680" spans="1:5">
      <c r="A4680" s="127" t="str">
        <f t="shared" si="224"/>
        <v>태국425000</v>
      </c>
      <c r="B4680" s="127">
        <f t="shared" si="227"/>
        <v>425000</v>
      </c>
      <c r="C4680" s="127">
        <f t="shared" si="226"/>
        <v>7662000</v>
      </c>
      <c r="D4680" s="129">
        <f t="shared" si="225"/>
        <v>416500</v>
      </c>
      <c r="E4680" s="130" t="s">
        <v>8132</v>
      </c>
    </row>
    <row r="4681" spans="1:5">
      <c r="A4681" s="127" t="str">
        <f t="shared" si="224"/>
        <v>태국426000</v>
      </c>
      <c r="B4681" s="127">
        <f t="shared" si="227"/>
        <v>426000</v>
      </c>
      <c r="C4681" s="127">
        <f t="shared" si="226"/>
        <v>7680000</v>
      </c>
      <c r="D4681" s="129">
        <f t="shared" si="225"/>
        <v>417480</v>
      </c>
      <c r="E4681" s="130" t="s">
        <v>8132</v>
      </c>
    </row>
    <row r="4682" spans="1:5">
      <c r="A4682" s="127" t="str">
        <f t="shared" si="224"/>
        <v>태국427000</v>
      </c>
      <c r="B4682" s="127">
        <f t="shared" si="227"/>
        <v>427000</v>
      </c>
      <c r="C4682" s="127">
        <f t="shared" si="226"/>
        <v>7698000</v>
      </c>
      <c r="D4682" s="129">
        <f t="shared" si="225"/>
        <v>418460</v>
      </c>
      <c r="E4682" s="130" t="s">
        <v>8132</v>
      </c>
    </row>
    <row r="4683" spans="1:5">
      <c r="A4683" s="127" t="str">
        <f t="shared" si="224"/>
        <v>태국428000</v>
      </c>
      <c r="B4683" s="127">
        <f t="shared" si="227"/>
        <v>428000</v>
      </c>
      <c r="C4683" s="127">
        <f t="shared" si="226"/>
        <v>7716000</v>
      </c>
      <c r="D4683" s="129">
        <f t="shared" si="225"/>
        <v>419440</v>
      </c>
      <c r="E4683" s="130" t="s">
        <v>8132</v>
      </c>
    </row>
    <row r="4684" spans="1:5">
      <c r="A4684" s="127" t="str">
        <f t="shared" si="224"/>
        <v>태국429000</v>
      </c>
      <c r="B4684" s="127">
        <f t="shared" si="227"/>
        <v>429000</v>
      </c>
      <c r="C4684" s="127">
        <f t="shared" si="226"/>
        <v>7734000</v>
      </c>
      <c r="D4684" s="129">
        <f t="shared" si="225"/>
        <v>420420</v>
      </c>
      <c r="E4684" s="130" t="s">
        <v>8132</v>
      </c>
    </row>
    <row r="4685" spans="1:5">
      <c r="A4685" s="127" t="str">
        <f t="shared" si="224"/>
        <v>태국430000</v>
      </c>
      <c r="B4685" s="127">
        <f t="shared" si="227"/>
        <v>430000</v>
      </c>
      <c r="C4685" s="127">
        <f t="shared" si="226"/>
        <v>7752000</v>
      </c>
      <c r="D4685" s="129">
        <f t="shared" si="225"/>
        <v>421400</v>
      </c>
      <c r="E4685" s="130" t="s">
        <v>8132</v>
      </c>
    </row>
    <row r="4686" spans="1:5">
      <c r="A4686" s="127" t="str">
        <f t="shared" si="224"/>
        <v>태국431000</v>
      </c>
      <c r="B4686" s="127">
        <f t="shared" si="227"/>
        <v>431000</v>
      </c>
      <c r="C4686" s="127">
        <f t="shared" si="226"/>
        <v>7770000</v>
      </c>
      <c r="D4686" s="129">
        <f t="shared" si="225"/>
        <v>422380</v>
      </c>
      <c r="E4686" s="130" t="s">
        <v>8132</v>
      </c>
    </row>
    <row r="4687" spans="1:5">
      <c r="A4687" s="127" t="str">
        <f t="shared" si="224"/>
        <v>태국432000</v>
      </c>
      <c r="B4687" s="127">
        <f t="shared" si="227"/>
        <v>432000</v>
      </c>
      <c r="C4687" s="127">
        <f t="shared" si="226"/>
        <v>7788000</v>
      </c>
      <c r="D4687" s="129">
        <f t="shared" si="225"/>
        <v>423360</v>
      </c>
      <c r="E4687" s="130" t="s">
        <v>8132</v>
      </c>
    </row>
    <row r="4688" spans="1:5">
      <c r="A4688" s="127" t="str">
        <f t="shared" si="224"/>
        <v>태국433000</v>
      </c>
      <c r="B4688" s="127">
        <f t="shared" si="227"/>
        <v>433000</v>
      </c>
      <c r="C4688" s="127">
        <f t="shared" si="226"/>
        <v>7806000</v>
      </c>
      <c r="D4688" s="129">
        <f t="shared" si="225"/>
        <v>424340</v>
      </c>
      <c r="E4688" s="130" t="s">
        <v>8132</v>
      </c>
    </row>
    <row r="4689" spans="1:5">
      <c r="A4689" s="127" t="str">
        <f t="shared" si="224"/>
        <v>태국434000</v>
      </c>
      <c r="B4689" s="127">
        <f t="shared" si="227"/>
        <v>434000</v>
      </c>
      <c r="C4689" s="127">
        <f t="shared" si="226"/>
        <v>7824000</v>
      </c>
      <c r="D4689" s="129">
        <f t="shared" si="225"/>
        <v>425320</v>
      </c>
      <c r="E4689" s="130" t="s">
        <v>8132</v>
      </c>
    </row>
    <row r="4690" spans="1:5">
      <c r="A4690" s="127" t="str">
        <f t="shared" si="224"/>
        <v>태국435000</v>
      </c>
      <c r="B4690" s="127">
        <f t="shared" si="227"/>
        <v>435000</v>
      </c>
      <c r="C4690" s="127">
        <f t="shared" si="226"/>
        <v>7842000</v>
      </c>
      <c r="D4690" s="129">
        <f t="shared" si="225"/>
        <v>426300</v>
      </c>
      <c r="E4690" s="130" t="s">
        <v>8132</v>
      </c>
    </row>
    <row r="4691" spans="1:5">
      <c r="A4691" s="127" t="str">
        <f t="shared" si="224"/>
        <v>태국436000</v>
      </c>
      <c r="B4691" s="127">
        <f t="shared" si="227"/>
        <v>436000</v>
      </c>
      <c r="C4691" s="127">
        <f t="shared" si="226"/>
        <v>7860000</v>
      </c>
      <c r="D4691" s="129">
        <f t="shared" si="225"/>
        <v>427280</v>
      </c>
      <c r="E4691" s="130" t="s">
        <v>8132</v>
      </c>
    </row>
    <row r="4692" spans="1:5">
      <c r="A4692" s="127" t="str">
        <f t="shared" si="224"/>
        <v>태국437000</v>
      </c>
      <c r="B4692" s="127">
        <f t="shared" si="227"/>
        <v>437000</v>
      </c>
      <c r="C4692" s="127">
        <f t="shared" si="226"/>
        <v>7878000</v>
      </c>
      <c r="D4692" s="129">
        <f t="shared" si="225"/>
        <v>428260</v>
      </c>
      <c r="E4692" s="130" t="s">
        <v>8132</v>
      </c>
    </row>
    <row r="4693" spans="1:5">
      <c r="A4693" s="127" t="str">
        <f t="shared" si="224"/>
        <v>태국438000</v>
      </c>
      <c r="B4693" s="127">
        <f t="shared" si="227"/>
        <v>438000</v>
      </c>
      <c r="C4693" s="127">
        <f t="shared" si="226"/>
        <v>7896000</v>
      </c>
      <c r="D4693" s="129">
        <f t="shared" si="225"/>
        <v>429240</v>
      </c>
      <c r="E4693" s="130" t="s">
        <v>8132</v>
      </c>
    </row>
    <row r="4694" spans="1:5">
      <c r="A4694" s="127" t="str">
        <f t="shared" si="224"/>
        <v>태국439000</v>
      </c>
      <c r="B4694" s="127">
        <f t="shared" si="227"/>
        <v>439000</v>
      </c>
      <c r="C4694" s="127">
        <f t="shared" si="226"/>
        <v>7914000</v>
      </c>
      <c r="D4694" s="129">
        <f t="shared" si="225"/>
        <v>430220</v>
      </c>
      <c r="E4694" s="130" t="s">
        <v>8132</v>
      </c>
    </row>
    <row r="4695" spans="1:5">
      <c r="A4695" s="127" t="str">
        <f t="shared" si="224"/>
        <v>태국440000</v>
      </c>
      <c r="B4695" s="127">
        <f t="shared" si="227"/>
        <v>440000</v>
      </c>
      <c r="C4695" s="127">
        <f t="shared" si="226"/>
        <v>7932000</v>
      </c>
      <c r="D4695" s="129">
        <f t="shared" si="225"/>
        <v>431200</v>
      </c>
      <c r="E4695" s="130" t="s">
        <v>8132</v>
      </c>
    </row>
    <row r="4696" spans="1:5">
      <c r="A4696" s="127" t="str">
        <f t="shared" si="224"/>
        <v>태국441000</v>
      </c>
      <c r="B4696" s="127">
        <f t="shared" si="227"/>
        <v>441000</v>
      </c>
      <c r="C4696" s="127">
        <f t="shared" si="226"/>
        <v>7950000</v>
      </c>
      <c r="D4696" s="129">
        <f t="shared" si="225"/>
        <v>432180</v>
      </c>
      <c r="E4696" s="130" t="s">
        <v>8132</v>
      </c>
    </row>
    <row r="4697" spans="1:5">
      <c r="A4697" s="127" t="str">
        <f t="shared" si="224"/>
        <v>태국442000</v>
      </c>
      <c r="B4697" s="127">
        <f t="shared" si="227"/>
        <v>442000</v>
      </c>
      <c r="C4697" s="127">
        <f t="shared" si="226"/>
        <v>7968000</v>
      </c>
      <c r="D4697" s="129">
        <f t="shared" si="225"/>
        <v>433160</v>
      </c>
      <c r="E4697" s="130" t="s">
        <v>8132</v>
      </c>
    </row>
    <row r="4698" spans="1:5">
      <c r="A4698" s="127" t="str">
        <f t="shared" si="224"/>
        <v>태국443000</v>
      </c>
      <c r="B4698" s="127">
        <f t="shared" si="227"/>
        <v>443000</v>
      </c>
      <c r="C4698" s="127">
        <f t="shared" si="226"/>
        <v>7986000</v>
      </c>
      <c r="D4698" s="129">
        <f t="shared" si="225"/>
        <v>434140</v>
      </c>
      <c r="E4698" s="130" t="s">
        <v>8132</v>
      </c>
    </row>
    <row r="4699" spans="1:5">
      <c r="A4699" s="127" t="str">
        <f t="shared" si="224"/>
        <v>태국444000</v>
      </c>
      <c r="B4699" s="127">
        <f t="shared" si="227"/>
        <v>444000</v>
      </c>
      <c r="C4699" s="127">
        <f t="shared" si="226"/>
        <v>8004000</v>
      </c>
      <c r="D4699" s="129">
        <f t="shared" si="225"/>
        <v>435120</v>
      </c>
      <c r="E4699" s="130" t="s">
        <v>8132</v>
      </c>
    </row>
    <row r="4700" spans="1:5">
      <c r="A4700" s="127" t="str">
        <f t="shared" si="224"/>
        <v>태국445000</v>
      </c>
      <c r="B4700" s="127">
        <f t="shared" si="227"/>
        <v>445000</v>
      </c>
      <c r="C4700" s="127">
        <f t="shared" si="226"/>
        <v>8022000</v>
      </c>
      <c r="D4700" s="129">
        <f t="shared" si="225"/>
        <v>436100</v>
      </c>
      <c r="E4700" s="130" t="s">
        <v>8132</v>
      </c>
    </row>
    <row r="4701" spans="1:5">
      <c r="A4701" s="127" t="str">
        <f t="shared" si="224"/>
        <v>태국446000</v>
      </c>
      <c r="B4701" s="127">
        <f t="shared" si="227"/>
        <v>446000</v>
      </c>
      <c r="C4701" s="127">
        <f t="shared" si="226"/>
        <v>8040000</v>
      </c>
      <c r="D4701" s="129">
        <f t="shared" si="225"/>
        <v>437080</v>
      </c>
      <c r="E4701" s="130" t="s">
        <v>8132</v>
      </c>
    </row>
    <row r="4702" spans="1:5">
      <c r="A4702" s="127" t="str">
        <f t="shared" si="224"/>
        <v>태국447000</v>
      </c>
      <c r="B4702" s="127">
        <f t="shared" si="227"/>
        <v>447000</v>
      </c>
      <c r="C4702" s="127">
        <f t="shared" si="226"/>
        <v>8058000</v>
      </c>
      <c r="D4702" s="129">
        <f t="shared" si="225"/>
        <v>438060</v>
      </c>
      <c r="E4702" s="130" t="s">
        <v>8132</v>
      </c>
    </row>
    <row r="4703" spans="1:5">
      <c r="A4703" s="127" t="str">
        <f t="shared" si="224"/>
        <v>태국448000</v>
      </c>
      <c r="B4703" s="127">
        <f t="shared" si="227"/>
        <v>448000</v>
      </c>
      <c r="C4703" s="127">
        <f t="shared" si="226"/>
        <v>8076000</v>
      </c>
      <c r="D4703" s="129">
        <f t="shared" si="225"/>
        <v>439040</v>
      </c>
      <c r="E4703" s="130" t="s">
        <v>8132</v>
      </c>
    </row>
    <row r="4704" spans="1:5">
      <c r="A4704" s="127" t="str">
        <f t="shared" ref="A4704" si="228">"태국"&amp;B4704</f>
        <v>태국449000</v>
      </c>
      <c r="B4704" s="127">
        <f t="shared" si="227"/>
        <v>449000</v>
      </c>
      <c r="C4704" s="127">
        <f t="shared" si="226"/>
        <v>8094000</v>
      </c>
      <c r="D4704" s="129">
        <f t="shared" si="225"/>
        <v>440020</v>
      </c>
      <c r="E4704" s="130" t="s">
        <v>8132</v>
      </c>
    </row>
  </sheetData>
  <phoneticPr fontId="3" type="noConversion"/>
  <hyperlinks>
    <hyperlink ref="G12" r:id="rId1"/>
    <hyperlink ref="G10" r:id="rId2"/>
  </hyperlinks>
  <pageMargins left="0.7" right="0.7" top="0.75" bottom="0.75" header="0.3" footer="0.3"/>
  <pageSetup paperSize="9" orientation="portrait" verticalDpi="0"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K4685"/>
  <sheetViews>
    <sheetView showGridLines="0" zoomScale="115" zoomScaleNormal="115" workbookViewId="0">
      <pane ySplit="1" topLeftCell="A2" activePane="bottomLeft" state="frozen"/>
      <selection activeCell="A476" sqref="A476"/>
      <selection pane="bottomLeft"/>
    </sheetView>
  </sheetViews>
  <sheetFormatPr defaultColWidth="9" defaultRowHeight="16.5"/>
  <cols>
    <col min="1" max="1" width="22.625" style="126" customWidth="1"/>
    <col min="2" max="2" width="9" style="126"/>
    <col min="3" max="3" width="14.375" style="126" bestFit="1" customWidth="1"/>
    <col min="4" max="4" width="11.125" style="126" bestFit="1" customWidth="1"/>
    <col min="5" max="5" width="15.25" style="126" bestFit="1" customWidth="1"/>
    <col min="6" max="6" width="3.5" style="126" customWidth="1"/>
    <col min="7" max="7" width="12.875" style="126" bestFit="1" customWidth="1"/>
    <col min="8" max="16384" width="9" style="126"/>
  </cols>
  <sheetData>
    <row r="1" spans="1:11" ht="17.25" thickBot="1">
      <c r="A1" s="119" t="s">
        <v>7179</v>
      </c>
      <c r="B1" s="2" t="s">
        <v>2959</v>
      </c>
      <c r="C1" s="119" t="s">
        <v>6401</v>
      </c>
      <c r="D1" s="119" t="s">
        <v>6107</v>
      </c>
      <c r="E1" s="119" t="s">
        <v>3236</v>
      </c>
      <c r="F1" s="120"/>
      <c r="G1" s="121" t="s">
        <v>6402</v>
      </c>
      <c r="H1" s="122"/>
      <c r="I1" s="123"/>
      <c r="J1" s="124"/>
      <c r="K1" s="125"/>
    </row>
    <row r="2" spans="1:11" ht="17.25" thickBot="1">
      <c r="A2" s="127" t="s">
        <v>5500</v>
      </c>
      <c r="B2" s="127">
        <v>1000</v>
      </c>
      <c r="C2" s="128">
        <v>50000</v>
      </c>
      <c r="D2" s="129">
        <f t="shared" ref="D2:D17" si="0">SUM($G$2)*(B2*0.001)</f>
        <v>1050</v>
      </c>
      <c r="E2" s="130" t="s">
        <v>7180</v>
      </c>
      <c r="F2" s="131"/>
      <c r="G2" s="132">
        <v>1050</v>
      </c>
      <c r="H2" s="125" t="s">
        <v>7182</v>
      </c>
      <c r="I2" s="123"/>
      <c r="J2" s="122"/>
      <c r="K2" s="125"/>
    </row>
    <row r="3" spans="1:11" ht="17.25" thickBot="1">
      <c r="A3" s="127" t="s">
        <v>5042</v>
      </c>
      <c r="B3" s="127">
        <v>2000</v>
      </c>
      <c r="C3" s="128">
        <f>SUM(C2)+34000</f>
        <v>84000</v>
      </c>
      <c r="D3" s="129">
        <f t="shared" si="0"/>
        <v>2100</v>
      </c>
      <c r="E3" s="130" t="s">
        <v>7180</v>
      </c>
      <c r="F3" s="131"/>
      <c r="G3" s="132">
        <v>980</v>
      </c>
      <c r="H3" s="125" t="s">
        <v>7152</v>
      </c>
      <c r="I3" s="123"/>
      <c r="J3" s="122"/>
      <c r="K3" s="125"/>
    </row>
    <row r="4" spans="1:11">
      <c r="A4" s="127" t="s">
        <v>5501</v>
      </c>
      <c r="B4" s="127">
        <v>3000</v>
      </c>
      <c r="C4" s="128">
        <f t="shared" ref="C4:C67" si="1">SUM(C3)+34000</f>
        <v>118000</v>
      </c>
      <c r="D4" s="129">
        <f t="shared" si="0"/>
        <v>3150</v>
      </c>
      <c r="E4" s="130" t="s">
        <v>7180</v>
      </c>
      <c r="F4" s="131"/>
      <c r="G4" s="122"/>
      <c r="H4" s="122"/>
      <c r="I4" s="122"/>
      <c r="J4" s="122"/>
      <c r="K4" s="122"/>
    </row>
    <row r="5" spans="1:11" ht="17.25" thickBot="1">
      <c r="A5" s="127" t="s">
        <v>5502</v>
      </c>
      <c r="B5" s="127">
        <v>4000</v>
      </c>
      <c r="C5" s="128">
        <f t="shared" si="1"/>
        <v>152000</v>
      </c>
      <c r="D5" s="129">
        <f t="shared" si="0"/>
        <v>4200</v>
      </c>
      <c r="E5" s="130" t="s">
        <v>7180</v>
      </c>
      <c r="F5" s="131"/>
      <c r="G5" s="121" t="s">
        <v>6403</v>
      </c>
      <c r="H5" s="122"/>
      <c r="I5" s="122"/>
      <c r="J5" s="122"/>
      <c r="K5" s="122"/>
    </row>
    <row r="6" spans="1:11" ht="17.25" thickBot="1">
      <c r="A6" s="127" t="s">
        <v>5503</v>
      </c>
      <c r="B6" s="127">
        <v>5000</v>
      </c>
      <c r="C6" s="128">
        <f t="shared" si="1"/>
        <v>186000</v>
      </c>
      <c r="D6" s="129">
        <f t="shared" si="0"/>
        <v>5250</v>
      </c>
      <c r="E6" s="130" t="s">
        <v>7180</v>
      </c>
      <c r="F6" s="131"/>
      <c r="G6" s="133">
        <v>1129.5</v>
      </c>
      <c r="H6" s="134" t="s">
        <v>6404</v>
      </c>
      <c r="I6" s="122"/>
      <c r="J6" s="122"/>
      <c r="K6" s="122"/>
    </row>
    <row r="7" spans="1:11">
      <c r="A7" s="127" t="s">
        <v>5037</v>
      </c>
      <c r="B7" s="127">
        <v>6000</v>
      </c>
      <c r="C7" s="128">
        <f t="shared" si="1"/>
        <v>220000</v>
      </c>
      <c r="D7" s="129">
        <f t="shared" si="0"/>
        <v>6300</v>
      </c>
      <c r="E7" s="130" t="s">
        <v>7180</v>
      </c>
      <c r="F7" s="131"/>
      <c r="G7" s="135"/>
      <c r="H7" s="122"/>
      <c r="I7" s="122"/>
      <c r="J7" s="122"/>
      <c r="K7" s="122"/>
    </row>
    <row r="8" spans="1:11">
      <c r="A8" s="127" t="s">
        <v>5038</v>
      </c>
      <c r="B8" s="127">
        <v>7000</v>
      </c>
      <c r="C8" s="128">
        <f t="shared" si="1"/>
        <v>254000</v>
      </c>
      <c r="D8" s="129">
        <f t="shared" si="0"/>
        <v>7350</v>
      </c>
      <c r="E8" s="130" t="s">
        <v>7180</v>
      </c>
      <c r="F8" s="131"/>
      <c r="G8" s="122"/>
      <c r="H8" s="122"/>
      <c r="I8" s="122"/>
      <c r="J8" s="122"/>
      <c r="K8" s="122"/>
    </row>
    <row r="9" spans="1:11">
      <c r="A9" s="127" t="s">
        <v>5039</v>
      </c>
      <c r="B9" s="127">
        <v>8000</v>
      </c>
      <c r="C9" s="128">
        <f t="shared" si="1"/>
        <v>288000</v>
      </c>
      <c r="D9" s="129">
        <f t="shared" si="0"/>
        <v>8400</v>
      </c>
      <c r="E9" s="130" t="s">
        <v>7180</v>
      </c>
      <c r="F9" s="131"/>
      <c r="G9" s="121" t="s">
        <v>6405</v>
      </c>
      <c r="H9" s="122"/>
      <c r="I9" s="122"/>
      <c r="J9" s="122"/>
      <c r="K9" s="122"/>
    </row>
    <row r="10" spans="1:11">
      <c r="A10" s="127" t="s">
        <v>5040</v>
      </c>
      <c r="B10" s="127">
        <v>9000</v>
      </c>
      <c r="C10" s="128">
        <f t="shared" si="1"/>
        <v>322000</v>
      </c>
      <c r="D10" s="129">
        <f t="shared" si="0"/>
        <v>9450</v>
      </c>
      <c r="E10" s="130" t="s">
        <v>7180</v>
      </c>
      <c r="F10" s="131"/>
      <c r="G10" s="78" t="s">
        <v>6406</v>
      </c>
      <c r="H10" s="122"/>
      <c r="I10" s="122"/>
      <c r="J10" s="122"/>
      <c r="K10" s="122"/>
    </row>
    <row r="11" spans="1:11">
      <c r="A11" s="127" t="s">
        <v>5041</v>
      </c>
      <c r="B11" s="127">
        <v>10000</v>
      </c>
      <c r="C11" s="128">
        <f t="shared" si="1"/>
        <v>356000</v>
      </c>
      <c r="D11" s="129">
        <f t="shared" si="0"/>
        <v>10500</v>
      </c>
      <c r="E11" s="130" t="s">
        <v>7180</v>
      </c>
      <c r="F11" s="131"/>
      <c r="G11" s="122"/>
      <c r="H11" s="122"/>
      <c r="I11" s="122"/>
      <c r="J11" s="122"/>
      <c r="K11" s="122"/>
    </row>
    <row r="12" spans="1:11" ht="12" customHeight="1">
      <c r="A12" s="127" t="s">
        <v>5504</v>
      </c>
      <c r="B12" s="127">
        <v>11000</v>
      </c>
      <c r="C12" s="128">
        <f t="shared" si="1"/>
        <v>390000</v>
      </c>
      <c r="D12" s="129">
        <f t="shared" si="0"/>
        <v>11550</v>
      </c>
      <c r="E12" s="130" t="s">
        <v>7180</v>
      </c>
      <c r="F12" s="131"/>
      <c r="G12" s="80" t="s">
        <v>6407</v>
      </c>
      <c r="H12" s="122"/>
      <c r="I12" s="122"/>
      <c r="J12" s="122"/>
      <c r="K12" s="122"/>
    </row>
    <row r="13" spans="1:11">
      <c r="A13" s="127" t="s">
        <v>5505</v>
      </c>
      <c r="B13" s="127">
        <v>12000</v>
      </c>
      <c r="C13" s="128">
        <f t="shared" si="1"/>
        <v>424000</v>
      </c>
      <c r="D13" s="129">
        <f t="shared" si="0"/>
        <v>12600</v>
      </c>
      <c r="E13" s="130" t="s">
        <v>7180</v>
      </c>
      <c r="F13" s="131"/>
      <c r="G13" s="122"/>
      <c r="H13" s="122"/>
      <c r="I13" s="122"/>
      <c r="J13" s="122"/>
      <c r="K13" s="122"/>
    </row>
    <row r="14" spans="1:11">
      <c r="A14" s="127" t="s">
        <v>5506</v>
      </c>
      <c r="B14" s="127">
        <v>13000</v>
      </c>
      <c r="C14" s="128">
        <f t="shared" si="1"/>
        <v>458000</v>
      </c>
      <c r="D14" s="129">
        <f t="shared" si="0"/>
        <v>13650</v>
      </c>
      <c r="E14" s="130" t="s">
        <v>7180</v>
      </c>
      <c r="F14" s="131"/>
      <c r="G14" s="122"/>
      <c r="H14" s="122"/>
      <c r="I14" s="122"/>
      <c r="J14" s="122"/>
      <c r="K14" s="122"/>
    </row>
    <row r="15" spans="1:11">
      <c r="A15" s="127" t="s">
        <v>5507</v>
      </c>
      <c r="B15" s="127">
        <v>14000</v>
      </c>
      <c r="C15" s="128">
        <f t="shared" si="1"/>
        <v>492000</v>
      </c>
      <c r="D15" s="129">
        <f t="shared" si="0"/>
        <v>14700</v>
      </c>
      <c r="E15" s="130" t="s">
        <v>7180</v>
      </c>
      <c r="F15" s="131"/>
      <c r="G15" s="122"/>
      <c r="H15" s="122"/>
      <c r="I15" s="122"/>
      <c r="J15" s="122"/>
      <c r="K15" s="122"/>
    </row>
    <row r="16" spans="1:11">
      <c r="A16" s="127" t="s">
        <v>5508</v>
      </c>
      <c r="B16" s="127">
        <v>15000</v>
      </c>
      <c r="C16" s="128">
        <f t="shared" si="1"/>
        <v>526000</v>
      </c>
      <c r="D16" s="129">
        <f t="shared" si="0"/>
        <v>15750</v>
      </c>
      <c r="E16" s="130" t="s">
        <v>7180</v>
      </c>
      <c r="F16" s="131"/>
      <c r="G16" s="122"/>
      <c r="H16" s="122"/>
      <c r="I16" s="122"/>
      <c r="J16" s="122"/>
      <c r="K16" s="122"/>
    </row>
    <row r="17" spans="1:6">
      <c r="A17" s="127" t="s">
        <v>5509</v>
      </c>
      <c r="B17" s="127">
        <v>16000</v>
      </c>
      <c r="C17" s="128">
        <f t="shared" si="1"/>
        <v>560000</v>
      </c>
      <c r="D17" s="129">
        <f t="shared" si="0"/>
        <v>16800</v>
      </c>
      <c r="E17" s="130" t="s">
        <v>7180</v>
      </c>
      <c r="F17" s="131"/>
    </row>
    <row r="18" spans="1:6">
      <c r="A18" s="127" t="s">
        <v>5510</v>
      </c>
      <c r="B18" s="127">
        <v>17000</v>
      </c>
      <c r="C18" s="128">
        <f t="shared" si="1"/>
        <v>594000</v>
      </c>
      <c r="D18" s="129">
        <f t="shared" ref="D18:D81" si="2">SUM($G$2)*(B18*0.001)</f>
        <v>17850</v>
      </c>
      <c r="E18" s="130" t="s">
        <v>7180</v>
      </c>
      <c r="F18" s="131"/>
    </row>
    <row r="19" spans="1:6">
      <c r="A19" s="127" t="s">
        <v>5511</v>
      </c>
      <c r="B19" s="127">
        <v>18000</v>
      </c>
      <c r="C19" s="128">
        <f t="shared" si="1"/>
        <v>628000</v>
      </c>
      <c r="D19" s="129">
        <f t="shared" si="2"/>
        <v>18900</v>
      </c>
      <c r="E19" s="130" t="s">
        <v>7180</v>
      </c>
      <c r="F19" s="131"/>
    </row>
    <row r="20" spans="1:6">
      <c r="A20" s="127" t="s">
        <v>5512</v>
      </c>
      <c r="B20" s="127">
        <v>19000</v>
      </c>
      <c r="C20" s="128">
        <f t="shared" si="1"/>
        <v>662000</v>
      </c>
      <c r="D20" s="129">
        <f t="shared" si="2"/>
        <v>19950</v>
      </c>
      <c r="E20" s="130" t="s">
        <v>7180</v>
      </c>
      <c r="F20" s="131"/>
    </row>
    <row r="21" spans="1:6">
      <c r="A21" s="127" t="s">
        <v>5513</v>
      </c>
      <c r="B21" s="127">
        <v>20000</v>
      </c>
      <c r="C21" s="128">
        <f t="shared" si="1"/>
        <v>696000</v>
      </c>
      <c r="D21" s="129">
        <f t="shared" si="2"/>
        <v>21000</v>
      </c>
      <c r="E21" s="130" t="s">
        <v>7180</v>
      </c>
      <c r="F21" s="131"/>
    </row>
    <row r="22" spans="1:6">
      <c r="A22" s="127" t="s">
        <v>5514</v>
      </c>
      <c r="B22" s="127">
        <v>21000</v>
      </c>
      <c r="C22" s="128">
        <f t="shared" si="1"/>
        <v>730000</v>
      </c>
      <c r="D22" s="129">
        <f t="shared" si="2"/>
        <v>22050</v>
      </c>
      <c r="E22" s="130" t="s">
        <v>7180</v>
      </c>
      <c r="F22" s="131"/>
    </row>
    <row r="23" spans="1:6">
      <c r="A23" s="127" t="s">
        <v>5515</v>
      </c>
      <c r="B23" s="127">
        <v>22000</v>
      </c>
      <c r="C23" s="128">
        <f t="shared" si="1"/>
        <v>764000</v>
      </c>
      <c r="D23" s="129">
        <f t="shared" si="2"/>
        <v>23100</v>
      </c>
      <c r="E23" s="130" t="s">
        <v>7180</v>
      </c>
      <c r="F23" s="131"/>
    </row>
    <row r="24" spans="1:6">
      <c r="A24" s="127" t="s">
        <v>5516</v>
      </c>
      <c r="B24" s="127">
        <v>23000</v>
      </c>
      <c r="C24" s="128">
        <f t="shared" si="1"/>
        <v>798000</v>
      </c>
      <c r="D24" s="129">
        <f t="shared" si="2"/>
        <v>24150</v>
      </c>
      <c r="E24" s="130" t="s">
        <v>7180</v>
      </c>
      <c r="F24" s="131"/>
    </row>
    <row r="25" spans="1:6">
      <c r="A25" s="127" t="s">
        <v>5517</v>
      </c>
      <c r="B25" s="127">
        <v>24000</v>
      </c>
      <c r="C25" s="128">
        <f t="shared" si="1"/>
        <v>832000</v>
      </c>
      <c r="D25" s="129">
        <f t="shared" si="2"/>
        <v>25200</v>
      </c>
      <c r="E25" s="130" t="s">
        <v>7180</v>
      </c>
      <c r="F25" s="131"/>
    </row>
    <row r="26" spans="1:6">
      <c r="A26" s="127" t="s">
        <v>5518</v>
      </c>
      <c r="B26" s="127">
        <v>25000</v>
      </c>
      <c r="C26" s="128">
        <f t="shared" si="1"/>
        <v>866000</v>
      </c>
      <c r="D26" s="129">
        <f t="shared" si="2"/>
        <v>26250</v>
      </c>
      <c r="E26" s="130" t="s">
        <v>7180</v>
      </c>
      <c r="F26" s="131"/>
    </row>
    <row r="27" spans="1:6">
      <c r="A27" s="127" t="s">
        <v>5519</v>
      </c>
      <c r="B27" s="127">
        <v>26000</v>
      </c>
      <c r="C27" s="128">
        <f t="shared" si="1"/>
        <v>900000</v>
      </c>
      <c r="D27" s="129">
        <f t="shared" si="2"/>
        <v>27300</v>
      </c>
      <c r="E27" s="130" t="s">
        <v>7180</v>
      </c>
      <c r="F27" s="131"/>
    </row>
    <row r="28" spans="1:6">
      <c r="A28" s="127" t="s">
        <v>5520</v>
      </c>
      <c r="B28" s="127">
        <v>27000</v>
      </c>
      <c r="C28" s="128">
        <f t="shared" si="1"/>
        <v>934000</v>
      </c>
      <c r="D28" s="129">
        <f t="shared" si="2"/>
        <v>28350</v>
      </c>
      <c r="E28" s="130" t="s">
        <v>7180</v>
      </c>
      <c r="F28" s="131"/>
    </row>
    <row r="29" spans="1:6">
      <c r="A29" s="127" t="s">
        <v>5521</v>
      </c>
      <c r="B29" s="127">
        <v>28000</v>
      </c>
      <c r="C29" s="128">
        <f t="shared" si="1"/>
        <v>968000</v>
      </c>
      <c r="D29" s="129">
        <f t="shared" si="2"/>
        <v>29400</v>
      </c>
      <c r="E29" s="130" t="s">
        <v>7180</v>
      </c>
      <c r="F29" s="131"/>
    </row>
    <row r="30" spans="1:6">
      <c r="A30" s="127" t="s">
        <v>5522</v>
      </c>
      <c r="B30" s="127">
        <v>29000</v>
      </c>
      <c r="C30" s="128">
        <f t="shared" si="1"/>
        <v>1002000</v>
      </c>
      <c r="D30" s="129">
        <f t="shared" si="2"/>
        <v>30450</v>
      </c>
      <c r="E30" s="130" t="s">
        <v>7180</v>
      </c>
      <c r="F30" s="131"/>
    </row>
    <row r="31" spans="1:6">
      <c r="A31" s="127" t="s">
        <v>5523</v>
      </c>
      <c r="B31" s="127">
        <v>30000</v>
      </c>
      <c r="C31" s="128">
        <f t="shared" si="1"/>
        <v>1036000</v>
      </c>
      <c r="D31" s="129">
        <f t="shared" si="2"/>
        <v>31500</v>
      </c>
      <c r="E31" s="130" t="s">
        <v>7180</v>
      </c>
      <c r="F31" s="131"/>
    </row>
    <row r="32" spans="1:6">
      <c r="A32" s="127" t="s">
        <v>5524</v>
      </c>
      <c r="B32" s="127">
        <v>31000</v>
      </c>
      <c r="C32" s="128">
        <f t="shared" si="1"/>
        <v>1070000</v>
      </c>
      <c r="D32" s="129">
        <f t="shared" si="2"/>
        <v>32550</v>
      </c>
      <c r="E32" s="130" t="s">
        <v>7180</v>
      </c>
      <c r="F32" s="131"/>
    </row>
    <row r="33" spans="1:6">
      <c r="A33" s="127" t="s">
        <v>5525</v>
      </c>
      <c r="B33" s="127">
        <v>32000</v>
      </c>
      <c r="C33" s="128">
        <f t="shared" si="1"/>
        <v>1104000</v>
      </c>
      <c r="D33" s="129">
        <f t="shared" si="2"/>
        <v>33600</v>
      </c>
      <c r="E33" s="130" t="s">
        <v>7180</v>
      </c>
      <c r="F33" s="131"/>
    </row>
    <row r="34" spans="1:6">
      <c r="A34" s="127" t="s">
        <v>5526</v>
      </c>
      <c r="B34" s="127">
        <v>33000</v>
      </c>
      <c r="C34" s="128">
        <f t="shared" si="1"/>
        <v>1138000</v>
      </c>
      <c r="D34" s="129">
        <f t="shared" si="2"/>
        <v>34650</v>
      </c>
      <c r="E34" s="130" t="s">
        <v>7180</v>
      </c>
      <c r="F34" s="131"/>
    </row>
    <row r="35" spans="1:6">
      <c r="A35" s="127" t="s">
        <v>5527</v>
      </c>
      <c r="B35" s="127">
        <v>34000</v>
      </c>
      <c r="C35" s="128">
        <f t="shared" si="1"/>
        <v>1172000</v>
      </c>
      <c r="D35" s="129">
        <f t="shared" si="2"/>
        <v>35700</v>
      </c>
      <c r="E35" s="130" t="s">
        <v>7180</v>
      </c>
      <c r="F35" s="131"/>
    </row>
    <row r="36" spans="1:6">
      <c r="A36" s="127" t="s">
        <v>5528</v>
      </c>
      <c r="B36" s="127">
        <v>35000</v>
      </c>
      <c r="C36" s="128">
        <f t="shared" si="1"/>
        <v>1206000</v>
      </c>
      <c r="D36" s="129">
        <f t="shared" si="2"/>
        <v>36750</v>
      </c>
      <c r="E36" s="130" t="s">
        <v>7180</v>
      </c>
      <c r="F36" s="131"/>
    </row>
    <row r="37" spans="1:6">
      <c r="A37" s="127" t="s">
        <v>5529</v>
      </c>
      <c r="B37" s="127">
        <v>36000</v>
      </c>
      <c r="C37" s="128">
        <f t="shared" si="1"/>
        <v>1240000</v>
      </c>
      <c r="D37" s="129">
        <f t="shared" si="2"/>
        <v>37800</v>
      </c>
      <c r="E37" s="130" t="s">
        <v>7180</v>
      </c>
      <c r="F37" s="131"/>
    </row>
    <row r="38" spans="1:6">
      <c r="A38" s="127" t="s">
        <v>5530</v>
      </c>
      <c r="B38" s="127">
        <v>37000</v>
      </c>
      <c r="C38" s="128">
        <f t="shared" si="1"/>
        <v>1274000</v>
      </c>
      <c r="D38" s="129">
        <f t="shared" si="2"/>
        <v>38850</v>
      </c>
      <c r="E38" s="130" t="s">
        <v>7180</v>
      </c>
      <c r="F38" s="131"/>
    </row>
    <row r="39" spans="1:6">
      <c r="A39" s="127" t="s">
        <v>5531</v>
      </c>
      <c r="B39" s="127">
        <v>38000</v>
      </c>
      <c r="C39" s="128">
        <f t="shared" si="1"/>
        <v>1308000</v>
      </c>
      <c r="D39" s="129">
        <f t="shared" si="2"/>
        <v>39900</v>
      </c>
      <c r="E39" s="130" t="s">
        <v>7180</v>
      </c>
      <c r="F39" s="131"/>
    </row>
    <row r="40" spans="1:6">
      <c r="A40" s="127" t="s">
        <v>5532</v>
      </c>
      <c r="B40" s="127">
        <v>39000</v>
      </c>
      <c r="C40" s="128">
        <f t="shared" si="1"/>
        <v>1342000</v>
      </c>
      <c r="D40" s="129">
        <f t="shared" si="2"/>
        <v>40950</v>
      </c>
      <c r="E40" s="130" t="s">
        <v>7180</v>
      </c>
      <c r="F40" s="131"/>
    </row>
    <row r="41" spans="1:6">
      <c r="A41" s="127" t="s">
        <v>5533</v>
      </c>
      <c r="B41" s="127">
        <v>40000</v>
      </c>
      <c r="C41" s="128">
        <f t="shared" si="1"/>
        <v>1376000</v>
      </c>
      <c r="D41" s="129">
        <f t="shared" si="2"/>
        <v>42000</v>
      </c>
      <c r="E41" s="130" t="s">
        <v>7180</v>
      </c>
      <c r="F41" s="131"/>
    </row>
    <row r="42" spans="1:6">
      <c r="A42" s="127" t="s">
        <v>5534</v>
      </c>
      <c r="B42" s="127">
        <v>41000</v>
      </c>
      <c r="C42" s="128">
        <f t="shared" si="1"/>
        <v>1410000</v>
      </c>
      <c r="D42" s="129">
        <f t="shared" si="2"/>
        <v>43050</v>
      </c>
      <c r="E42" s="130" t="s">
        <v>7180</v>
      </c>
      <c r="F42" s="131"/>
    </row>
    <row r="43" spans="1:6">
      <c r="A43" s="127" t="s">
        <v>5535</v>
      </c>
      <c r="B43" s="127">
        <v>42000</v>
      </c>
      <c r="C43" s="128">
        <f t="shared" si="1"/>
        <v>1444000</v>
      </c>
      <c r="D43" s="129">
        <f t="shared" si="2"/>
        <v>44100</v>
      </c>
      <c r="E43" s="130" t="s">
        <v>7180</v>
      </c>
      <c r="F43" s="131"/>
    </row>
    <row r="44" spans="1:6">
      <c r="A44" s="127" t="s">
        <v>5536</v>
      </c>
      <c r="B44" s="127">
        <v>43000</v>
      </c>
      <c r="C44" s="128">
        <f t="shared" si="1"/>
        <v>1478000</v>
      </c>
      <c r="D44" s="129">
        <f t="shared" si="2"/>
        <v>45150</v>
      </c>
      <c r="E44" s="130" t="s">
        <v>7180</v>
      </c>
      <c r="F44" s="131"/>
    </row>
    <row r="45" spans="1:6">
      <c r="A45" s="127" t="s">
        <v>5537</v>
      </c>
      <c r="B45" s="127">
        <v>44000</v>
      </c>
      <c r="C45" s="128">
        <f t="shared" si="1"/>
        <v>1512000</v>
      </c>
      <c r="D45" s="129">
        <f t="shared" si="2"/>
        <v>46200</v>
      </c>
      <c r="E45" s="130" t="s">
        <v>7180</v>
      </c>
      <c r="F45" s="131"/>
    </row>
    <row r="46" spans="1:6">
      <c r="A46" s="127" t="s">
        <v>5538</v>
      </c>
      <c r="B46" s="127">
        <v>45000</v>
      </c>
      <c r="C46" s="128">
        <f t="shared" si="1"/>
        <v>1546000</v>
      </c>
      <c r="D46" s="129">
        <f t="shared" si="2"/>
        <v>47250</v>
      </c>
      <c r="E46" s="130" t="s">
        <v>7180</v>
      </c>
      <c r="F46" s="131"/>
    </row>
    <row r="47" spans="1:6">
      <c r="A47" s="127" t="s">
        <v>5539</v>
      </c>
      <c r="B47" s="127">
        <v>46000</v>
      </c>
      <c r="C47" s="128">
        <f t="shared" si="1"/>
        <v>1580000</v>
      </c>
      <c r="D47" s="129">
        <f t="shared" si="2"/>
        <v>48300</v>
      </c>
      <c r="E47" s="130" t="s">
        <v>7180</v>
      </c>
      <c r="F47" s="131"/>
    </row>
    <row r="48" spans="1:6">
      <c r="A48" s="127" t="s">
        <v>5540</v>
      </c>
      <c r="B48" s="127">
        <v>47000</v>
      </c>
      <c r="C48" s="128">
        <f t="shared" si="1"/>
        <v>1614000</v>
      </c>
      <c r="D48" s="129">
        <f t="shared" si="2"/>
        <v>49350</v>
      </c>
      <c r="E48" s="130" t="s">
        <v>7180</v>
      </c>
      <c r="F48" s="131"/>
    </row>
    <row r="49" spans="1:6">
      <c r="A49" s="127" t="s">
        <v>5541</v>
      </c>
      <c r="B49" s="127">
        <v>48000</v>
      </c>
      <c r="C49" s="128">
        <f t="shared" si="1"/>
        <v>1648000</v>
      </c>
      <c r="D49" s="129">
        <f t="shared" si="2"/>
        <v>50400</v>
      </c>
      <c r="E49" s="130" t="s">
        <v>7180</v>
      </c>
      <c r="F49" s="131"/>
    </row>
    <row r="50" spans="1:6">
      <c r="A50" s="127" t="s">
        <v>5542</v>
      </c>
      <c r="B50" s="127">
        <v>49000</v>
      </c>
      <c r="C50" s="128">
        <f t="shared" si="1"/>
        <v>1682000</v>
      </c>
      <c r="D50" s="129">
        <f t="shared" si="2"/>
        <v>51450</v>
      </c>
      <c r="E50" s="130" t="s">
        <v>7180</v>
      </c>
      <c r="F50" s="131"/>
    </row>
    <row r="51" spans="1:6">
      <c r="A51" s="127" t="s">
        <v>5543</v>
      </c>
      <c r="B51" s="127">
        <v>50000</v>
      </c>
      <c r="C51" s="128">
        <f t="shared" si="1"/>
        <v>1716000</v>
      </c>
      <c r="D51" s="129">
        <f t="shared" si="2"/>
        <v>52500</v>
      </c>
      <c r="E51" s="130" t="s">
        <v>7180</v>
      </c>
      <c r="F51" s="131"/>
    </row>
    <row r="52" spans="1:6">
      <c r="A52" s="127" t="s">
        <v>5544</v>
      </c>
      <c r="B52" s="127">
        <v>51000</v>
      </c>
      <c r="C52" s="128">
        <f t="shared" si="1"/>
        <v>1750000</v>
      </c>
      <c r="D52" s="129">
        <f t="shared" si="2"/>
        <v>53550</v>
      </c>
      <c r="E52" s="130" t="s">
        <v>7180</v>
      </c>
      <c r="F52" s="131"/>
    </row>
    <row r="53" spans="1:6">
      <c r="A53" s="127" t="s">
        <v>5545</v>
      </c>
      <c r="B53" s="127">
        <v>52000</v>
      </c>
      <c r="C53" s="128">
        <f t="shared" si="1"/>
        <v>1784000</v>
      </c>
      <c r="D53" s="129">
        <f t="shared" si="2"/>
        <v>54600</v>
      </c>
      <c r="E53" s="130" t="s">
        <v>7180</v>
      </c>
      <c r="F53" s="131"/>
    </row>
    <row r="54" spans="1:6">
      <c r="A54" s="127" t="s">
        <v>5546</v>
      </c>
      <c r="B54" s="127">
        <v>53000</v>
      </c>
      <c r="C54" s="128">
        <f t="shared" si="1"/>
        <v>1818000</v>
      </c>
      <c r="D54" s="129">
        <f t="shared" si="2"/>
        <v>55650</v>
      </c>
      <c r="E54" s="130" t="s">
        <v>7180</v>
      </c>
      <c r="F54" s="131"/>
    </row>
    <row r="55" spans="1:6">
      <c r="A55" s="127" t="s">
        <v>5547</v>
      </c>
      <c r="B55" s="127">
        <v>54000</v>
      </c>
      <c r="C55" s="128">
        <f t="shared" si="1"/>
        <v>1852000</v>
      </c>
      <c r="D55" s="129">
        <f t="shared" si="2"/>
        <v>56700</v>
      </c>
      <c r="E55" s="130" t="s">
        <v>7180</v>
      </c>
      <c r="F55" s="131"/>
    </row>
    <row r="56" spans="1:6">
      <c r="A56" s="127" t="s">
        <v>5548</v>
      </c>
      <c r="B56" s="127">
        <v>55000</v>
      </c>
      <c r="C56" s="128">
        <f t="shared" si="1"/>
        <v>1886000</v>
      </c>
      <c r="D56" s="129">
        <f t="shared" si="2"/>
        <v>57750</v>
      </c>
      <c r="E56" s="130" t="s">
        <v>7180</v>
      </c>
      <c r="F56" s="131"/>
    </row>
    <row r="57" spans="1:6">
      <c r="A57" s="127" t="s">
        <v>5549</v>
      </c>
      <c r="B57" s="127">
        <v>56000</v>
      </c>
      <c r="C57" s="128">
        <f t="shared" si="1"/>
        <v>1920000</v>
      </c>
      <c r="D57" s="129">
        <f t="shared" si="2"/>
        <v>58800</v>
      </c>
      <c r="E57" s="130" t="s">
        <v>7180</v>
      </c>
      <c r="F57" s="131"/>
    </row>
    <row r="58" spans="1:6">
      <c r="A58" s="127" t="s">
        <v>5550</v>
      </c>
      <c r="B58" s="127">
        <v>57000</v>
      </c>
      <c r="C58" s="128">
        <f t="shared" si="1"/>
        <v>1954000</v>
      </c>
      <c r="D58" s="129">
        <f t="shared" si="2"/>
        <v>59850</v>
      </c>
      <c r="E58" s="130" t="s">
        <v>7180</v>
      </c>
      <c r="F58" s="131"/>
    </row>
    <row r="59" spans="1:6">
      <c r="A59" s="127" t="s">
        <v>5551</v>
      </c>
      <c r="B59" s="127">
        <v>58000</v>
      </c>
      <c r="C59" s="128">
        <f t="shared" si="1"/>
        <v>1988000</v>
      </c>
      <c r="D59" s="129">
        <f t="shared" si="2"/>
        <v>60900</v>
      </c>
      <c r="E59" s="130" t="s">
        <v>7180</v>
      </c>
      <c r="F59" s="131"/>
    </row>
    <row r="60" spans="1:6">
      <c r="A60" s="127" t="s">
        <v>5552</v>
      </c>
      <c r="B60" s="127">
        <v>59000</v>
      </c>
      <c r="C60" s="128">
        <f t="shared" si="1"/>
        <v>2022000</v>
      </c>
      <c r="D60" s="129">
        <f t="shared" si="2"/>
        <v>61950</v>
      </c>
      <c r="E60" s="130" t="s">
        <v>7180</v>
      </c>
      <c r="F60" s="131"/>
    </row>
    <row r="61" spans="1:6">
      <c r="A61" s="127" t="s">
        <v>5553</v>
      </c>
      <c r="B61" s="127">
        <v>60000</v>
      </c>
      <c r="C61" s="128">
        <f t="shared" si="1"/>
        <v>2056000</v>
      </c>
      <c r="D61" s="129">
        <f t="shared" si="2"/>
        <v>63000</v>
      </c>
      <c r="E61" s="130" t="s">
        <v>7180</v>
      </c>
      <c r="F61" s="131"/>
    </row>
    <row r="62" spans="1:6">
      <c r="A62" s="127" t="s">
        <v>5554</v>
      </c>
      <c r="B62" s="127">
        <v>61000</v>
      </c>
      <c r="C62" s="128">
        <f t="shared" si="1"/>
        <v>2090000</v>
      </c>
      <c r="D62" s="129">
        <f t="shared" si="2"/>
        <v>64050</v>
      </c>
      <c r="E62" s="130" t="s">
        <v>7180</v>
      </c>
      <c r="F62" s="131"/>
    </row>
    <row r="63" spans="1:6">
      <c r="A63" s="127" t="s">
        <v>5555</v>
      </c>
      <c r="B63" s="127">
        <v>62000</v>
      </c>
      <c r="C63" s="128">
        <f t="shared" si="1"/>
        <v>2124000</v>
      </c>
      <c r="D63" s="129">
        <f t="shared" si="2"/>
        <v>65100</v>
      </c>
      <c r="E63" s="130" t="s">
        <v>7180</v>
      </c>
      <c r="F63" s="131"/>
    </row>
    <row r="64" spans="1:6">
      <c r="A64" s="127" t="s">
        <v>5556</v>
      </c>
      <c r="B64" s="127">
        <v>63000</v>
      </c>
      <c r="C64" s="128">
        <f t="shared" si="1"/>
        <v>2158000</v>
      </c>
      <c r="D64" s="129">
        <f t="shared" si="2"/>
        <v>66150</v>
      </c>
      <c r="E64" s="130" t="s">
        <v>7180</v>
      </c>
      <c r="F64" s="131"/>
    </row>
    <row r="65" spans="1:6">
      <c r="A65" s="127" t="s">
        <v>5557</v>
      </c>
      <c r="B65" s="127">
        <v>64000</v>
      </c>
      <c r="C65" s="128">
        <f t="shared" si="1"/>
        <v>2192000</v>
      </c>
      <c r="D65" s="129">
        <f t="shared" si="2"/>
        <v>67200</v>
      </c>
      <c r="E65" s="130" t="s">
        <v>7180</v>
      </c>
      <c r="F65" s="131"/>
    </row>
    <row r="66" spans="1:6">
      <c r="A66" s="127" t="s">
        <v>5558</v>
      </c>
      <c r="B66" s="127">
        <v>65000</v>
      </c>
      <c r="C66" s="128">
        <f t="shared" si="1"/>
        <v>2226000</v>
      </c>
      <c r="D66" s="129">
        <f t="shared" si="2"/>
        <v>68250</v>
      </c>
      <c r="E66" s="130" t="s">
        <v>7180</v>
      </c>
      <c r="F66" s="131"/>
    </row>
    <row r="67" spans="1:6">
      <c r="A67" s="127" t="s">
        <v>5559</v>
      </c>
      <c r="B67" s="127">
        <v>66000</v>
      </c>
      <c r="C67" s="128">
        <f t="shared" si="1"/>
        <v>2260000</v>
      </c>
      <c r="D67" s="129">
        <f t="shared" si="2"/>
        <v>69300</v>
      </c>
      <c r="E67" s="130" t="s">
        <v>7180</v>
      </c>
      <c r="F67" s="131"/>
    </row>
    <row r="68" spans="1:6">
      <c r="A68" s="127" t="s">
        <v>5560</v>
      </c>
      <c r="B68" s="127">
        <v>67000</v>
      </c>
      <c r="C68" s="128">
        <f t="shared" ref="C68:C131" si="3">SUM(C67)+34000</f>
        <v>2294000</v>
      </c>
      <c r="D68" s="129">
        <f t="shared" si="2"/>
        <v>70350</v>
      </c>
      <c r="E68" s="130" t="s">
        <v>7180</v>
      </c>
      <c r="F68" s="131"/>
    </row>
    <row r="69" spans="1:6">
      <c r="A69" s="127" t="s">
        <v>5561</v>
      </c>
      <c r="B69" s="127">
        <v>68000</v>
      </c>
      <c r="C69" s="128">
        <f t="shared" si="3"/>
        <v>2328000</v>
      </c>
      <c r="D69" s="129">
        <f t="shared" si="2"/>
        <v>71400</v>
      </c>
      <c r="E69" s="130" t="s">
        <v>7180</v>
      </c>
      <c r="F69" s="131"/>
    </row>
    <row r="70" spans="1:6">
      <c r="A70" s="127" t="s">
        <v>5562</v>
      </c>
      <c r="B70" s="127">
        <v>69000</v>
      </c>
      <c r="C70" s="128">
        <f t="shared" si="3"/>
        <v>2362000</v>
      </c>
      <c r="D70" s="129">
        <f t="shared" si="2"/>
        <v>72450</v>
      </c>
      <c r="E70" s="130" t="s">
        <v>7180</v>
      </c>
      <c r="F70" s="131"/>
    </row>
    <row r="71" spans="1:6">
      <c r="A71" s="127" t="s">
        <v>5563</v>
      </c>
      <c r="B71" s="127">
        <v>70000</v>
      </c>
      <c r="C71" s="128">
        <f t="shared" si="3"/>
        <v>2396000</v>
      </c>
      <c r="D71" s="129">
        <f t="shared" si="2"/>
        <v>73500</v>
      </c>
      <c r="E71" s="130" t="s">
        <v>7180</v>
      </c>
      <c r="F71" s="131"/>
    </row>
    <row r="72" spans="1:6">
      <c r="A72" s="127" t="s">
        <v>5564</v>
      </c>
      <c r="B72" s="127">
        <v>71000</v>
      </c>
      <c r="C72" s="128">
        <f t="shared" si="3"/>
        <v>2430000</v>
      </c>
      <c r="D72" s="129">
        <f t="shared" si="2"/>
        <v>74550</v>
      </c>
      <c r="E72" s="130" t="s">
        <v>7180</v>
      </c>
      <c r="F72" s="131"/>
    </row>
    <row r="73" spans="1:6">
      <c r="A73" s="127" t="s">
        <v>5565</v>
      </c>
      <c r="B73" s="127">
        <v>72000</v>
      </c>
      <c r="C73" s="128">
        <f t="shared" si="3"/>
        <v>2464000</v>
      </c>
      <c r="D73" s="129">
        <f t="shared" si="2"/>
        <v>75600</v>
      </c>
      <c r="E73" s="130" t="s">
        <v>7180</v>
      </c>
      <c r="F73" s="131"/>
    </row>
    <row r="74" spans="1:6">
      <c r="A74" s="127" t="s">
        <v>5566</v>
      </c>
      <c r="B74" s="127">
        <v>73000</v>
      </c>
      <c r="C74" s="128">
        <f t="shared" si="3"/>
        <v>2498000</v>
      </c>
      <c r="D74" s="129">
        <f t="shared" si="2"/>
        <v>76650</v>
      </c>
      <c r="E74" s="130" t="s">
        <v>7180</v>
      </c>
      <c r="F74" s="131"/>
    </row>
    <row r="75" spans="1:6">
      <c r="A75" s="127" t="s">
        <v>5567</v>
      </c>
      <c r="B75" s="127">
        <v>74000</v>
      </c>
      <c r="C75" s="128">
        <f t="shared" si="3"/>
        <v>2532000</v>
      </c>
      <c r="D75" s="129">
        <f t="shared" si="2"/>
        <v>77700</v>
      </c>
      <c r="E75" s="130" t="s">
        <v>7180</v>
      </c>
      <c r="F75" s="131"/>
    </row>
    <row r="76" spans="1:6">
      <c r="A76" s="127" t="s">
        <v>5568</v>
      </c>
      <c r="B76" s="127">
        <v>75000</v>
      </c>
      <c r="C76" s="128">
        <f t="shared" si="3"/>
        <v>2566000</v>
      </c>
      <c r="D76" s="129">
        <f t="shared" si="2"/>
        <v>78750</v>
      </c>
      <c r="E76" s="130" t="s">
        <v>7180</v>
      </c>
      <c r="F76" s="131"/>
    </row>
    <row r="77" spans="1:6">
      <c r="A77" s="127" t="s">
        <v>5569</v>
      </c>
      <c r="B77" s="127">
        <v>76000</v>
      </c>
      <c r="C77" s="128">
        <f t="shared" si="3"/>
        <v>2600000</v>
      </c>
      <c r="D77" s="129">
        <f t="shared" si="2"/>
        <v>79800</v>
      </c>
      <c r="E77" s="130" t="s">
        <v>7180</v>
      </c>
      <c r="F77" s="131"/>
    </row>
    <row r="78" spans="1:6">
      <c r="A78" s="127" t="s">
        <v>5570</v>
      </c>
      <c r="B78" s="127">
        <v>77000</v>
      </c>
      <c r="C78" s="128">
        <f t="shared" si="3"/>
        <v>2634000</v>
      </c>
      <c r="D78" s="129">
        <f t="shared" si="2"/>
        <v>80850</v>
      </c>
      <c r="E78" s="130" t="s">
        <v>7180</v>
      </c>
      <c r="F78" s="131"/>
    </row>
    <row r="79" spans="1:6">
      <c r="A79" s="127" t="s">
        <v>5571</v>
      </c>
      <c r="B79" s="127">
        <v>78000</v>
      </c>
      <c r="C79" s="128">
        <f t="shared" si="3"/>
        <v>2668000</v>
      </c>
      <c r="D79" s="129">
        <f t="shared" si="2"/>
        <v>81900</v>
      </c>
      <c r="E79" s="130" t="s">
        <v>7180</v>
      </c>
      <c r="F79" s="131"/>
    </row>
    <row r="80" spans="1:6">
      <c r="A80" s="127" t="s">
        <v>5572</v>
      </c>
      <c r="B80" s="127">
        <v>79000</v>
      </c>
      <c r="C80" s="128">
        <f t="shared" si="3"/>
        <v>2702000</v>
      </c>
      <c r="D80" s="129">
        <f t="shared" si="2"/>
        <v>82950</v>
      </c>
      <c r="E80" s="130" t="s">
        <v>7180</v>
      </c>
      <c r="F80" s="131"/>
    </row>
    <row r="81" spans="1:6">
      <c r="A81" s="127" t="s">
        <v>5573</v>
      </c>
      <c r="B81" s="127">
        <v>80000</v>
      </c>
      <c r="C81" s="128">
        <f t="shared" si="3"/>
        <v>2736000</v>
      </c>
      <c r="D81" s="129">
        <f t="shared" si="2"/>
        <v>84000</v>
      </c>
      <c r="E81" s="130" t="s">
        <v>7180</v>
      </c>
      <c r="F81" s="131"/>
    </row>
    <row r="82" spans="1:6">
      <c r="A82" s="127" t="s">
        <v>5574</v>
      </c>
      <c r="B82" s="127">
        <v>81000</v>
      </c>
      <c r="C82" s="128">
        <f t="shared" si="3"/>
        <v>2770000</v>
      </c>
      <c r="D82" s="129">
        <f t="shared" ref="D82:D145" si="4">SUM($G$2)*(B82*0.001)</f>
        <v>85050</v>
      </c>
      <c r="E82" s="130" t="s">
        <v>7180</v>
      </c>
      <c r="F82" s="131"/>
    </row>
    <row r="83" spans="1:6">
      <c r="A83" s="127" t="s">
        <v>5575</v>
      </c>
      <c r="B83" s="127">
        <v>82000</v>
      </c>
      <c r="C83" s="128">
        <f t="shared" si="3"/>
        <v>2804000</v>
      </c>
      <c r="D83" s="129">
        <f t="shared" si="4"/>
        <v>86100</v>
      </c>
      <c r="E83" s="130" t="s">
        <v>7180</v>
      </c>
      <c r="F83" s="131"/>
    </row>
    <row r="84" spans="1:6">
      <c r="A84" s="127" t="s">
        <v>5576</v>
      </c>
      <c r="B84" s="127">
        <v>83000</v>
      </c>
      <c r="C84" s="128">
        <f t="shared" si="3"/>
        <v>2838000</v>
      </c>
      <c r="D84" s="129">
        <f t="shared" si="4"/>
        <v>87150</v>
      </c>
      <c r="E84" s="130" t="s">
        <v>7180</v>
      </c>
      <c r="F84" s="131"/>
    </row>
    <row r="85" spans="1:6">
      <c r="A85" s="127" t="s">
        <v>5577</v>
      </c>
      <c r="B85" s="127">
        <v>84000</v>
      </c>
      <c r="C85" s="128">
        <f t="shared" si="3"/>
        <v>2872000</v>
      </c>
      <c r="D85" s="129">
        <f t="shared" si="4"/>
        <v>88200</v>
      </c>
      <c r="E85" s="130" t="s">
        <v>7180</v>
      </c>
      <c r="F85" s="131"/>
    </row>
    <row r="86" spans="1:6">
      <c r="A86" s="127" t="s">
        <v>5578</v>
      </c>
      <c r="B86" s="127">
        <v>85000</v>
      </c>
      <c r="C86" s="128">
        <f t="shared" si="3"/>
        <v>2906000</v>
      </c>
      <c r="D86" s="129">
        <f t="shared" si="4"/>
        <v>89250</v>
      </c>
      <c r="E86" s="130" t="s">
        <v>7180</v>
      </c>
      <c r="F86" s="131"/>
    </row>
    <row r="87" spans="1:6">
      <c r="A87" s="127" t="s">
        <v>5579</v>
      </c>
      <c r="B87" s="127">
        <v>86000</v>
      </c>
      <c r="C87" s="128">
        <f t="shared" si="3"/>
        <v>2940000</v>
      </c>
      <c r="D87" s="129">
        <f t="shared" si="4"/>
        <v>90300</v>
      </c>
      <c r="E87" s="130" t="s">
        <v>7180</v>
      </c>
      <c r="F87" s="131"/>
    </row>
    <row r="88" spans="1:6">
      <c r="A88" s="127" t="s">
        <v>5580</v>
      </c>
      <c r="B88" s="127">
        <v>87000</v>
      </c>
      <c r="C88" s="128">
        <f t="shared" si="3"/>
        <v>2974000</v>
      </c>
      <c r="D88" s="129">
        <f t="shared" si="4"/>
        <v>91350</v>
      </c>
      <c r="E88" s="130" t="s">
        <v>7180</v>
      </c>
      <c r="F88" s="131"/>
    </row>
    <row r="89" spans="1:6">
      <c r="A89" s="127" t="s">
        <v>5581</v>
      </c>
      <c r="B89" s="127">
        <v>88000</v>
      </c>
      <c r="C89" s="128">
        <f t="shared" si="3"/>
        <v>3008000</v>
      </c>
      <c r="D89" s="129">
        <f t="shared" si="4"/>
        <v>92400</v>
      </c>
      <c r="E89" s="130" t="s">
        <v>7180</v>
      </c>
      <c r="F89" s="131"/>
    </row>
    <row r="90" spans="1:6">
      <c r="A90" s="127" t="s">
        <v>5582</v>
      </c>
      <c r="B90" s="127">
        <v>89000</v>
      </c>
      <c r="C90" s="128">
        <f t="shared" si="3"/>
        <v>3042000</v>
      </c>
      <c r="D90" s="129">
        <f t="shared" si="4"/>
        <v>93450</v>
      </c>
      <c r="E90" s="130" t="s">
        <v>7180</v>
      </c>
      <c r="F90" s="131"/>
    </row>
    <row r="91" spans="1:6">
      <c r="A91" s="127" t="s">
        <v>5583</v>
      </c>
      <c r="B91" s="127">
        <v>90000</v>
      </c>
      <c r="C91" s="128">
        <f t="shared" si="3"/>
        <v>3076000</v>
      </c>
      <c r="D91" s="129">
        <f t="shared" si="4"/>
        <v>94500</v>
      </c>
      <c r="E91" s="130" t="s">
        <v>7180</v>
      </c>
      <c r="F91" s="131"/>
    </row>
    <row r="92" spans="1:6">
      <c r="A92" s="127" t="s">
        <v>5584</v>
      </c>
      <c r="B92" s="127">
        <v>91000</v>
      </c>
      <c r="C92" s="128">
        <f t="shared" si="3"/>
        <v>3110000</v>
      </c>
      <c r="D92" s="129">
        <f t="shared" si="4"/>
        <v>95550</v>
      </c>
      <c r="E92" s="130" t="s">
        <v>7180</v>
      </c>
      <c r="F92" s="131"/>
    </row>
    <row r="93" spans="1:6">
      <c r="A93" s="127" t="s">
        <v>5585</v>
      </c>
      <c r="B93" s="127">
        <v>92000</v>
      </c>
      <c r="C93" s="128">
        <f t="shared" si="3"/>
        <v>3144000</v>
      </c>
      <c r="D93" s="129">
        <f t="shared" si="4"/>
        <v>96600</v>
      </c>
      <c r="E93" s="130" t="s">
        <v>7180</v>
      </c>
      <c r="F93" s="131"/>
    </row>
    <row r="94" spans="1:6">
      <c r="A94" s="127" t="s">
        <v>5586</v>
      </c>
      <c r="B94" s="127">
        <v>93000</v>
      </c>
      <c r="C94" s="128">
        <f t="shared" si="3"/>
        <v>3178000</v>
      </c>
      <c r="D94" s="129">
        <f t="shared" si="4"/>
        <v>97650</v>
      </c>
      <c r="E94" s="130" t="s">
        <v>7180</v>
      </c>
      <c r="F94" s="131"/>
    </row>
    <row r="95" spans="1:6">
      <c r="A95" s="127" t="s">
        <v>5587</v>
      </c>
      <c r="B95" s="127">
        <v>94000</v>
      </c>
      <c r="C95" s="128">
        <f t="shared" si="3"/>
        <v>3212000</v>
      </c>
      <c r="D95" s="129">
        <f t="shared" si="4"/>
        <v>98700</v>
      </c>
      <c r="E95" s="130" t="s">
        <v>7180</v>
      </c>
      <c r="F95" s="131"/>
    </row>
    <row r="96" spans="1:6">
      <c r="A96" s="127" t="s">
        <v>5588</v>
      </c>
      <c r="B96" s="127">
        <v>95000</v>
      </c>
      <c r="C96" s="128">
        <f t="shared" si="3"/>
        <v>3246000</v>
      </c>
      <c r="D96" s="129">
        <f t="shared" si="4"/>
        <v>99750</v>
      </c>
      <c r="E96" s="130" t="s">
        <v>7180</v>
      </c>
      <c r="F96" s="131"/>
    </row>
    <row r="97" spans="1:6">
      <c r="A97" s="127" t="s">
        <v>5589</v>
      </c>
      <c r="B97" s="127">
        <v>96000</v>
      </c>
      <c r="C97" s="128">
        <f t="shared" si="3"/>
        <v>3280000</v>
      </c>
      <c r="D97" s="129">
        <f t="shared" si="4"/>
        <v>100800</v>
      </c>
      <c r="E97" s="130" t="s">
        <v>7180</v>
      </c>
      <c r="F97" s="131"/>
    </row>
    <row r="98" spans="1:6">
      <c r="A98" s="127" t="s">
        <v>5590</v>
      </c>
      <c r="B98" s="127">
        <v>97000</v>
      </c>
      <c r="C98" s="128">
        <f t="shared" si="3"/>
        <v>3314000</v>
      </c>
      <c r="D98" s="129">
        <f t="shared" si="4"/>
        <v>101850</v>
      </c>
      <c r="E98" s="130" t="s">
        <v>7180</v>
      </c>
      <c r="F98" s="131"/>
    </row>
    <row r="99" spans="1:6">
      <c r="A99" s="127" t="s">
        <v>5591</v>
      </c>
      <c r="B99" s="127">
        <v>98000</v>
      </c>
      <c r="C99" s="128">
        <f t="shared" si="3"/>
        <v>3348000</v>
      </c>
      <c r="D99" s="129">
        <f t="shared" si="4"/>
        <v>102900</v>
      </c>
      <c r="E99" s="130" t="s">
        <v>7180</v>
      </c>
      <c r="F99" s="131"/>
    </row>
    <row r="100" spans="1:6">
      <c r="A100" s="127" t="s">
        <v>5592</v>
      </c>
      <c r="B100" s="127">
        <v>99000</v>
      </c>
      <c r="C100" s="128">
        <f t="shared" si="3"/>
        <v>3382000</v>
      </c>
      <c r="D100" s="129">
        <f t="shared" si="4"/>
        <v>103950</v>
      </c>
      <c r="E100" s="130" t="s">
        <v>7180</v>
      </c>
      <c r="F100" s="131"/>
    </row>
    <row r="101" spans="1:6">
      <c r="A101" s="127" t="s">
        <v>5593</v>
      </c>
      <c r="B101" s="127">
        <v>100000</v>
      </c>
      <c r="C101" s="128">
        <f t="shared" si="3"/>
        <v>3416000</v>
      </c>
      <c r="D101" s="129">
        <f t="shared" si="4"/>
        <v>105000</v>
      </c>
      <c r="E101" s="130" t="s">
        <v>7180</v>
      </c>
      <c r="F101" s="131"/>
    </row>
    <row r="102" spans="1:6">
      <c r="A102" s="127" t="s">
        <v>5594</v>
      </c>
      <c r="B102" s="127">
        <v>101000</v>
      </c>
      <c r="C102" s="128">
        <f t="shared" si="3"/>
        <v>3450000</v>
      </c>
      <c r="D102" s="129">
        <f t="shared" si="4"/>
        <v>106050</v>
      </c>
      <c r="E102" s="130" t="s">
        <v>7180</v>
      </c>
      <c r="F102" s="131"/>
    </row>
    <row r="103" spans="1:6">
      <c r="A103" s="127" t="s">
        <v>5595</v>
      </c>
      <c r="B103" s="127">
        <v>102000</v>
      </c>
      <c r="C103" s="128">
        <f t="shared" si="3"/>
        <v>3484000</v>
      </c>
      <c r="D103" s="129">
        <f t="shared" si="4"/>
        <v>107100</v>
      </c>
      <c r="E103" s="130" t="s">
        <v>7180</v>
      </c>
      <c r="F103" s="131"/>
    </row>
    <row r="104" spans="1:6">
      <c r="A104" s="127" t="s">
        <v>5596</v>
      </c>
      <c r="B104" s="127">
        <v>103000</v>
      </c>
      <c r="C104" s="128">
        <f t="shared" si="3"/>
        <v>3518000</v>
      </c>
      <c r="D104" s="129">
        <f t="shared" si="4"/>
        <v>108150</v>
      </c>
      <c r="E104" s="130" t="s">
        <v>7180</v>
      </c>
      <c r="F104" s="131"/>
    </row>
    <row r="105" spans="1:6">
      <c r="A105" s="127" t="s">
        <v>5597</v>
      </c>
      <c r="B105" s="127">
        <v>104000</v>
      </c>
      <c r="C105" s="128">
        <f t="shared" si="3"/>
        <v>3552000</v>
      </c>
      <c r="D105" s="129">
        <f t="shared" si="4"/>
        <v>109200</v>
      </c>
      <c r="E105" s="130" t="s">
        <v>7180</v>
      </c>
      <c r="F105" s="131"/>
    </row>
    <row r="106" spans="1:6">
      <c r="A106" s="127" t="s">
        <v>5598</v>
      </c>
      <c r="B106" s="127">
        <v>105000</v>
      </c>
      <c r="C106" s="128">
        <f t="shared" si="3"/>
        <v>3586000</v>
      </c>
      <c r="D106" s="129">
        <f t="shared" si="4"/>
        <v>110250</v>
      </c>
      <c r="E106" s="130" t="s">
        <v>7180</v>
      </c>
      <c r="F106" s="131"/>
    </row>
    <row r="107" spans="1:6">
      <c r="A107" s="127" t="s">
        <v>5599</v>
      </c>
      <c r="B107" s="127">
        <v>106000</v>
      </c>
      <c r="C107" s="128">
        <f t="shared" si="3"/>
        <v>3620000</v>
      </c>
      <c r="D107" s="129">
        <f t="shared" si="4"/>
        <v>111300</v>
      </c>
      <c r="E107" s="130" t="s">
        <v>7180</v>
      </c>
      <c r="F107" s="131"/>
    </row>
    <row r="108" spans="1:6">
      <c r="A108" s="127" t="s">
        <v>5600</v>
      </c>
      <c r="B108" s="127">
        <v>107000</v>
      </c>
      <c r="C108" s="128">
        <f t="shared" si="3"/>
        <v>3654000</v>
      </c>
      <c r="D108" s="129">
        <f t="shared" si="4"/>
        <v>112350</v>
      </c>
      <c r="E108" s="130" t="s">
        <v>7180</v>
      </c>
      <c r="F108" s="131"/>
    </row>
    <row r="109" spans="1:6">
      <c r="A109" s="127" t="s">
        <v>5601</v>
      </c>
      <c r="B109" s="127">
        <v>108000</v>
      </c>
      <c r="C109" s="128">
        <f t="shared" si="3"/>
        <v>3688000</v>
      </c>
      <c r="D109" s="129">
        <f t="shared" si="4"/>
        <v>113400</v>
      </c>
      <c r="E109" s="130" t="s">
        <v>7180</v>
      </c>
      <c r="F109" s="131"/>
    </row>
    <row r="110" spans="1:6">
      <c r="A110" s="127" t="s">
        <v>5602</v>
      </c>
      <c r="B110" s="127">
        <v>109000</v>
      </c>
      <c r="C110" s="128">
        <f t="shared" si="3"/>
        <v>3722000</v>
      </c>
      <c r="D110" s="129">
        <f t="shared" si="4"/>
        <v>114450</v>
      </c>
      <c r="E110" s="130" t="s">
        <v>7180</v>
      </c>
      <c r="F110" s="131"/>
    </row>
    <row r="111" spans="1:6">
      <c r="A111" s="127" t="s">
        <v>5603</v>
      </c>
      <c r="B111" s="127">
        <v>110000</v>
      </c>
      <c r="C111" s="128">
        <f t="shared" si="3"/>
        <v>3756000</v>
      </c>
      <c r="D111" s="129">
        <f t="shared" si="4"/>
        <v>115500</v>
      </c>
      <c r="E111" s="130" t="s">
        <v>7180</v>
      </c>
      <c r="F111" s="131"/>
    </row>
    <row r="112" spans="1:6">
      <c r="A112" s="127" t="s">
        <v>5604</v>
      </c>
      <c r="B112" s="127">
        <v>111000</v>
      </c>
      <c r="C112" s="128">
        <f t="shared" si="3"/>
        <v>3790000</v>
      </c>
      <c r="D112" s="129">
        <f t="shared" si="4"/>
        <v>116550</v>
      </c>
      <c r="E112" s="130" t="s">
        <v>7180</v>
      </c>
      <c r="F112" s="131"/>
    </row>
    <row r="113" spans="1:6">
      <c r="A113" s="127" t="s">
        <v>5605</v>
      </c>
      <c r="B113" s="127">
        <v>112000</v>
      </c>
      <c r="C113" s="128">
        <f t="shared" si="3"/>
        <v>3824000</v>
      </c>
      <c r="D113" s="129">
        <f t="shared" si="4"/>
        <v>117600</v>
      </c>
      <c r="E113" s="130" t="s">
        <v>7180</v>
      </c>
      <c r="F113" s="131"/>
    </row>
    <row r="114" spans="1:6">
      <c r="A114" s="127" t="s">
        <v>5606</v>
      </c>
      <c r="B114" s="127">
        <v>113000</v>
      </c>
      <c r="C114" s="128">
        <f t="shared" si="3"/>
        <v>3858000</v>
      </c>
      <c r="D114" s="129">
        <f t="shared" si="4"/>
        <v>118650</v>
      </c>
      <c r="E114" s="130" t="s">
        <v>7180</v>
      </c>
      <c r="F114" s="131"/>
    </row>
    <row r="115" spans="1:6">
      <c r="A115" s="127" t="s">
        <v>5607</v>
      </c>
      <c r="B115" s="127">
        <v>114000</v>
      </c>
      <c r="C115" s="128">
        <f t="shared" si="3"/>
        <v>3892000</v>
      </c>
      <c r="D115" s="129">
        <f t="shared" si="4"/>
        <v>119700</v>
      </c>
      <c r="E115" s="130" t="s">
        <v>7180</v>
      </c>
      <c r="F115" s="131"/>
    </row>
    <row r="116" spans="1:6">
      <c r="A116" s="127" t="s">
        <v>5608</v>
      </c>
      <c r="B116" s="127">
        <v>115000</v>
      </c>
      <c r="C116" s="128">
        <f t="shared" si="3"/>
        <v>3926000</v>
      </c>
      <c r="D116" s="129">
        <f t="shared" si="4"/>
        <v>120750</v>
      </c>
      <c r="E116" s="130" t="s">
        <v>7180</v>
      </c>
      <c r="F116" s="131"/>
    </row>
    <row r="117" spans="1:6">
      <c r="A117" s="127" t="s">
        <v>5609</v>
      </c>
      <c r="B117" s="127">
        <v>116000</v>
      </c>
      <c r="C117" s="128">
        <f t="shared" si="3"/>
        <v>3960000</v>
      </c>
      <c r="D117" s="129">
        <f t="shared" si="4"/>
        <v>121800</v>
      </c>
      <c r="E117" s="130" t="s">
        <v>7180</v>
      </c>
      <c r="F117" s="131"/>
    </row>
    <row r="118" spans="1:6">
      <c r="A118" s="127" t="s">
        <v>5610</v>
      </c>
      <c r="B118" s="127">
        <v>117000</v>
      </c>
      <c r="C118" s="128">
        <f t="shared" si="3"/>
        <v>3994000</v>
      </c>
      <c r="D118" s="129">
        <f t="shared" si="4"/>
        <v>122850</v>
      </c>
      <c r="E118" s="130" t="s">
        <v>7180</v>
      </c>
      <c r="F118" s="131"/>
    </row>
    <row r="119" spans="1:6">
      <c r="A119" s="127" t="s">
        <v>5611</v>
      </c>
      <c r="B119" s="127">
        <v>118000</v>
      </c>
      <c r="C119" s="128">
        <f t="shared" si="3"/>
        <v>4028000</v>
      </c>
      <c r="D119" s="129">
        <f t="shared" si="4"/>
        <v>123900</v>
      </c>
      <c r="E119" s="130" t="s">
        <v>7180</v>
      </c>
      <c r="F119" s="131"/>
    </row>
    <row r="120" spans="1:6">
      <c r="A120" s="127" t="s">
        <v>5612</v>
      </c>
      <c r="B120" s="127">
        <v>119000</v>
      </c>
      <c r="C120" s="128">
        <f t="shared" si="3"/>
        <v>4062000</v>
      </c>
      <c r="D120" s="129">
        <f t="shared" si="4"/>
        <v>124950</v>
      </c>
      <c r="E120" s="130" t="s">
        <v>7180</v>
      </c>
      <c r="F120" s="131"/>
    </row>
    <row r="121" spans="1:6">
      <c r="A121" s="127" t="s">
        <v>5613</v>
      </c>
      <c r="B121" s="127">
        <v>120000</v>
      </c>
      <c r="C121" s="128">
        <f t="shared" si="3"/>
        <v>4096000</v>
      </c>
      <c r="D121" s="129">
        <f t="shared" si="4"/>
        <v>126000</v>
      </c>
      <c r="E121" s="130" t="s">
        <v>7180</v>
      </c>
      <c r="F121" s="131"/>
    </row>
    <row r="122" spans="1:6">
      <c r="A122" s="127" t="s">
        <v>5614</v>
      </c>
      <c r="B122" s="127">
        <v>121000</v>
      </c>
      <c r="C122" s="128">
        <f t="shared" si="3"/>
        <v>4130000</v>
      </c>
      <c r="D122" s="129">
        <f t="shared" si="4"/>
        <v>127050</v>
      </c>
      <c r="E122" s="130" t="s">
        <v>7180</v>
      </c>
      <c r="F122" s="131"/>
    </row>
    <row r="123" spans="1:6">
      <c r="A123" s="127" t="s">
        <v>5615</v>
      </c>
      <c r="B123" s="127">
        <v>122000</v>
      </c>
      <c r="C123" s="128">
        <f t="shared" si="3"/>
        <v>4164000</v>
      </c>
      <c r="D123" s="129">
        <f t="shared" si="4"/>
        <v>128100</v>
      </c>
      <c r="E123" s="130" t="s">
        <v>7180</v>
      </c>
      <c r="F123" s="131"/>
    </row>
    <row r="124" spans="1:6">
      <c r="A124" s="127" t="s">
        <v>5616</v>
      </c>
      <c r="B124" s="127">
        <v>123000</v>
      </c>
      <c r="C124" s="128">
        <f t="shared" si="3"/>
        <v>4198000</v>
      </c>
      <c r="D124" s="129">
        <f t="shared" si="4"/>
        <v>129150</v>
      </c>
      <c r="E124" s="130" t="s">
        <v>7180</v>
      </c>
      <c r="F124" s="131"/>
    </row>
    <row r="125" spans="1:6">
      <c r="A125" s="127" t="s">
        <v>5617</v>
      </c>
      <c r="B125" s="127">
        <v>124000</v>
      </c>
      <c r="C125" s="128">
        <f t="shared" si="3"/>
        <v>4232000</v>
      </c>
      <c r="D125" s="129">
        <f t="shared" si="4"/>
        <v>130200</v>
      </c>
      <c r="E125" s="130" t="s">
        <v>7180</v>
      </c>
      <c r="F125" s="131"/>
    </row>
    <row r="126" spans="1:6">
      <c r="A126" s="127" t="s">
        <v>5618</v>
      </c>
      <c r="B126" s="127">
        <v>125000</v>
      </c>
      <c r="C126" s="128">
        <f t="shared" si="3"/>
        <v>4266000</v>
      </c>
      <c r="D126" s="129">
        <f t="shared" si="4"/>
        <v>131250</v>
      </c>
      <c r="E126" s="130" t="s">
        <v>7180</v>
      </c>
      <c r="F126" s="131"/>
    </row>
    <row r="127" spans="1:6">
      <c r="A127" s="127" t="s">
        <v>5619</v>
      </c>
      <c r="B127" s="127">
        <v>126000</v>
      </c>
      <c r="C127" s="128">
        <f t="shared" si="3"/>
        <v>4300000</v>
      </c>
      <c r="D127" s="129">
        <f t="shared" si="4"/>
        <v>132300</v>
      </c>
      <c r="E127" s="130" t="s">
        <v>7180</v>
      </c>
      <c r="F127" s="131"/>
    </row>
    <row r="128" spans="1:6">
      <c r="A128" s="127" t="s">
        <v>5620</v>
      </c>
      <c r="B128" s="127">
        <v>127000</v>
      </c>
      <c r="C128" s="128">
        <f t="shared" si="3"/>
        <v>4334000</v>
      </c>
      <c r="D128" s="129">
        <f t="shared" si="4"/>
        <v>133350</v>
      </c>
      <c r="E128" s="130" t="s">
        <v>7180</v>
      </c>
      <c r="F128" s="131"/>
    </row>
    <row r="129" spans="1:6">
      <c r="A129" s="127" t="s">
        <v>5621</v>
      </c>
      <c r="B129" s="127">
        <v>128000</v>
      </c>
      <c r="C129" s="128">
        <f t="shared" si="3"/>
        <v>4368000</v>
      </c>
      <c r="D129" s="129">
        <f t="shared" si="4"/>
        <v>134400</v>
      </c>
      <c r="E129" s="130" t="s">
        <v>7180</v>
      </c>
      <c r="F129" s="131"/>
    </row>
    <row r="130" spans="1:6">
      <c r="A130" s="127" t="s">
        <v>5622</v>
      </c>
      <c r="B130" s="127">
        <v>129000</v>
      </c>
      <c r="C130" s="128">
        <f t="shared" si="3"/>
        <v>4402000</v>
      </c>
      <c r="D130" s="129">
        <f t="shared" si="4"/>
        <v>135450</v>
      </c>
      <c r="E130" s="130" t="s">
        <v>7180</v>
      </c>
      <c r="F130" s="131"/>
    </row>
    <row r="131" spans="1:6">
      <c r="A131" s="127" t="s">
        <v>5623</v>
      </c>
      <c r="B131" s="127">
        <v>130000</v>
      </c>
      <c r="C131" s="128">
        <f t="shared" si="3"/>
        <v>4436000</v>
      </c>
      <c r="D131" s="129">
        <f t="shared" si="4"/>
        <v>136500</v>
      </c>
      <c r="E131" s="130" t="s">
        <v>7180</v>
      </c>
      <c r="F131" s="131"/>
    </row>
    <row r="132" spans="1:6">
      <c r="A132" s="127" t="s">
        <v>5624</v>
      </c>
      <c r="B132" s="127">
        <v>131000</v>
      </c>
      <c r="C132" s="128">
        <f t="shared" ref="C132:C195" si="5">SUM(C131)+34000</f>
        <v>4470000</v>
      </c>
      <c r="D132" s="129">
        <f t="shared" si="4"/>
        <v>137550</v>
      </c>
      <c r="E132" s="130" t="s">
        <v>7180</v>
      </c>
      <c r="F132" s="131"/>
    </row>
    <row r="133" spans="1:6">
      <c r="A133" s="127" t="s">
        <v>5625</v>
      </c>
      <c r="B133" s="127">
        <v>132000</v>
      </c>
      <c r="C133" s="128">
        <f t="shared" si="5"/>
        <v>4504000</v>
      </c>
      <c r="D133" s="129">
        <f t="shared" si="4"/>
        <v>138600</v>
      </c>
      <c r="E133" s="130" t="s">
        <v>7180</v>
      </c>
      <c r="F133" s="131"/>
    </row>
    <row r="134" spans="1:6">
      <c r="A134" s="127" t="s">
        <v>5626</v>
      </c>
      <c r="B134" s="127">
        <v>133000</v>
      </c>
      <c r="C134" s="128">
        <f t="shared" si="5"/>
        <v>4538000</v>
      </c>
      <c r="D134" s="129">
        <f t="shared" si="4"/>
        <v>139650</v>
      </c>
      <c r="E134" s="130" t="s">
        <v>7180</v>
      </c>
      <c r="F134" s="131"/>
    </row>
    <row r="135" spans="1:6">
      <c r="A135" s="127" t="s">
        <v>5627</v>
      </c>
      <c r="B135" s="127">
        <v>134000</v>
      </c>
      <c r="C135" s="128">
        <f t="shared" si="5"/>
        <v>4572000</v>
      </c>
      <c r="D135" s="129">
        <f t="shared" si="4"/>
        <v>140700</v>
      </c>
      <c r="E135" s="130" t="s">
        <v>7180</v>
      </c>
      <c r="F135" s="131"/>
    </row>
    <row r="136" spans="1:6">
      <c r="A136" s="127" t="s">
        <v>5628</v>
      </c>
      <c r="B136" s="127">
        <v>135000</v>
      </c>
      <c r="C136" s="128">
        <f t="shared" si="5"/>
        <v>4606000</v>
      </c>
      <c r="D136" s="129">
        <f t="shared" si="4"/>
        <v>141750</v>
      </c>
      <c r="E136" s="130" t="s">
        <v>7180</v>
      </c>
      <c r="F136" s="131"/>
    </row>
    <row r="137" spans="1:6">
      <c r="A137" s="127" t="s">
        <v>5629</v>
      </c>
      <c r="B137" s="127">
        <v>136000</v>
      </c>
      <c r="C137" s="128">
        <f t="shared" si="5"/>
        <v>4640000</v>
      </c>
      <c r="D137" s="129">
        <f t="shared" si="4"/>
        <v>142800</v>
      </c>
      <c r="E137" s="130" t="s">
        <v>7180</v>
      </c>
      <c r="F137" s="131"/>
    </row>
    <row r="138" spans="1:6">
      <c r="A138" s="127" t="s">
        <v>5630</v>
      </c>
      <c r="B138" s="127">
        <v>137000</v>
      </c>
      <c r="C138" s="128">
        <f t="shared" si="5"/>
        <v>4674000</v>
      </c>
      <c r="D138" s="129">
        <f t="shared" si="4"/>
        <v>143850</v>
      </c>
      <c r="E138" s="130" t="s">
        <v>7180</v>
      </c>
      <c r="F138" s="131"/>
    </row>
    <row r="139" spans="1:6">
      <c r="A139" s="127" t="s">
        <v>5631</v>
      </c>
      <c r="B139" s="127">
        <v>138000</v>
      </c>
      <c r="C139" s="128">
        <f t="shared" si="5"/>
        <v>4708000</v>
      </c>
      <c r="D139" s="129">
        <f t="shared" si="4"/>
        <v>144900</v>
      </c>
      <c r="E139" s="130" t="s">
        <v>7180</v>
      </c>
      <c r="F139" s="131"/>
    </row>
    <row r="140" spans="1:6">
      <c r="A140" s="127" t="s">
        <v>5632</v>
      </c>
      <c r="B140" s="127">
        <v>139000</v>
      </c>
      <c r="C140" s="128">
        <f t="shared" si="5"/>
        <v>4742000</v>
      </c>
      <c r="D140" s="129">
        <f t="shared" si="4"/>
        <v>145950</v>
      </c>
      <c r="E140" s="130" t="s">
        <v>7180</v>
      </c>
      <c r="F140" s="131"/>
    </row>
    <row r="141" spans="1:6">
      <c r="A141" s="127" t="s">
        <v>5633</v>
      </c>
      <c r="B141" s="127">
        <v>140000</v>
      </c>
      <c r="C141" s="128">
        <f t="shared" si="5"/>
        <v>4776000</v>
      </c>
      <c r="D141" s="129">
        <f t="shared" si="4"/>
        <v>147000</v>
      </c>
      <c r="E141" s="130" t="s">
        <v>7180</v>
      </c>
      <c r="F141" s="131"/>
    </row>
    <row r="142" spans="1:6">
      <c r="A142" s="127" t="s">
        <v>5634</v>
      </c>
      <c r="B142" s="127">
        <v>141000</v>
      </c>
      <c r="C142" s="128">
        <f t="shared" si="5"/>
        <v>4810000</v>
      </c>
      <c r="D142" s="129">
        <f t="shared" si="4"/>
        <v>148050</v>
      </c>
      <c r="E142" s="130" t="s">
        <v>7180</v>
      </c>
      <c r="F142" s="131"/>
    </row>
    <row r="143" spans="1:6">
      <c r="A143" s="127" t="s">
        <v>5635</v>
      </c>
      <c r="B143" s="127">
        <v>142000</v>
      </c>
      <c r="C143" s="128">
        <f t="shared" si="5"/>
        <v>4844000</v>
      </c>
      <c r="D143" s="129">
        <f t="shared" si="4"/>
        <v>149100</v>
      </c>
      <c r="E143" s="130" t="s">
        <v>7180</v>
      </c>
      <c r="F143" s="131"/>
    </row>
    <row r="144" spans="1:6">
      <c r="A144" s="127" t="s">
        <v>5636</v>
      </c>
      <c r="B144" s="127">
        <v>143000</v>
      </c>
      <c r="C144" s="128">
        <f t="shared" si="5"/>
        <v>4878000</v>
      </c>
      <c r="D144" s="129">
        <f t="shared" si="4"/>
        <v>150150</v>
      </c>
      <c r="E144" s="130" t="s">
        <v>7180</v>
      </c>
      <c r="F144" s="131"/>
    </row>
    <row r="145" spans="1:6">
      <c r="A145" s="127" t="s">
        <v>5637</v>
      </c>
      <c r="B145" s="127">
        <v>144000</v>
      </c>
      <c r="C145" s="128">
        <f t="shared" si="5"/>
        <v>4912000</v>
      </c>
      <c r="D145" s="129">
        <f t="shared" si="4"/>
        <v>151200</v>
      </c>
      <c r="E145" s="130" t="s">
        <v>7180</v>
      </c>
      <c r="F145" s="131"/>
    </row>
    <row r="146" spans="1:6">
      <c r="A146" s="127" t="s">
        <v>5638</v>
      </c>
      <c r="B146" s="127">
        <v>145000</v>
      </c>
      <c r="C146" s="128">
        <f t="shared" si="5"/>
        <v>4946000</v>
      </c>
      <c r="D146" s="129">
        <f t="shared" ref="D146:D209" si="6">SUM($G$2)*(B146*0.001)</f>
        <v>152250</v>
      </c>
      <c r="E146" s="130" t="s">
        <v>7180</v>
      </c>
      <c r="F146" s="131"/>
    </row>
    <row r="147" spans="1:6">
      <c r="A147" s="127" t="s">
        <v>5639</v>
      </c>
      <c r="B147" s="127">
        <v>146000</v>
      </c>
      <c r="C147" s="128">
        <f t="shared" si="5"/>
        <v>4980000</v>
      </c>
      <c r="D147" s="129">
        <f t="shared" si="6"/>
        <v>153300</v>
      </c>
      <c r="E147" s="130" t="s">
        <v>7180</v>
      </c>
      <c r="F147" s="131"/>
    </row>
    <row r="148" spans="1:6">
      <c r="A148" s="127" t="s">
        <v>5640</v>
      </c>
      <c r="B148" s="127">
        <v>147000</v>
      </c>
      <c r="C148" s="128">
        <f t="shared" si="5"/>
        <v>5014000</v>
      </c>
      <c r="D148" s="129">
        <f t="shared" si="6"/>
        <v>154350</v>
      </c>
      <c r="E148" s="130" t="s">
        <v>7180</v>
      </c>
      <c r="F148" s="131"/>
    </row>
    <row r="149" spans="1:6">
      <c r="A149" s="127" t="s">
        <v>5641</v>
      </c>
      <c r="B149" s="127">
        <v>148000</v>
      </c>
      <c r="C149" s="128">
        <f t="shared" si="5"/>
        <v>5048000</v>
      </c>
      <c r="D149" s="129">
        <f t="shared" si="6"/>
        <v>155400</v>
      </c>
      <c r="E149" s="130" t="s">
        <v>7180</v>
      </c>
      <c r="F149" s="131"/>
    </row>
    <row r="150" spans="1:6">
      <c r="A150" s="127" t="s">
        <v>5642</v>
      </c>
      <c r="B150" s="127">
        <v>149000</v>
      </c>
      <c r="C150" s="128">
        <f t="shared" si="5"/>
        <v>5082000</v>
      </c>
      <c r="D150" s="129">
        <f t="shared" si="6"/>
        <v>156450</v>
      </c>
      <c r="E150" s="130" t="s">
        <v>7180</v>
      </c>
      <c r="F150" s="131"/>
    </row>
    <row r="151" spans="1:6">
      <c r="A151" s="127" t="s">
        <v>5643</v>
      </c>
      <c r="B151" s="127">
        <v>150000</v>
      </c>
      <c r="C151" s="128">
        <f t="shared" si="5"/>
        <v>5116000</v>
      </c>
      <c r="D151" s="129">
        <f t="shared" si="6"/>
        <v>157500</v>
      </c>
      <c r="E151" s="130" t="s">
        <v>7180</v>
      </c>
      <c r="F151" s="131"/>
    </row>
    <row r="152" spans="1:6">
      <c r="A152" s="127" t="s">
        <v>5644</v>
      </c>
      <c r="B152" s="127">
        <v>151000</v>
      </c>
      <c r="C152" s="128">
        <f t="shared" si="5"/>
        <v>5150000</v>
      </c>
      <c r="D152" s="129">
        <f t="shared" si="6"/>
        <v>158550</v>
      </c>
      <c r="E152" s="130" t="s">
        <v>7180</v>
      </c>
      <c r="F152" s="131"/>
    </row>
    <row r="153" spans="1:6">
      <c r="A153" s="127" t="s">
        <v>5645</v>
      </c>
      <c r="B153" s="127">
        <v>152000</v>
      </c>
      <c r="C153" s="128">
        <f t="shared" si="5"/>
        <v>5184000</v>
      </c>
      <c r="D153" s="129">
        <f t="shared" si="6"/>
        <v>159600</v>
      </c>
      <c r="E153" s="130" t="s">
        <v>7180</v>
      </c>
      <c r="F153" s="131"/>
    </row>
    <row r="154" spans="1:6">
      <c r="A154" s="127" t="s">
        <v>5646</v>
      </c>
      <c r="B154" s="127">
        <v>153000</v>
      </c>
      <c r="C154" s="128">
        <f t="shared" si="5"/>
        <v>5218000</v>
      </c>
      <c r="D154" s="129">
        <f t="shared" si="6"/>
        <v>160650</v>
      </c>
      <c r="E154" s="130" t="s">
        <v>7180</v>
      </c>
      <c r="F154" s="131"/>
    </row>
    <row r="155" spans="1:6">
      <c r="A155" s="127" t="s">
        <v>5647</v>
      </c>
      <c r="B155" s="127">
        <v>154000</v>
      </c>
      <c r="C155" s="128">
        <f t="shared" si="5"/>
        <v>5252000</v>
      </c>
      <c r="D155" s="129">
        <f t="shared" si="6"/>
        <v>161700</v>
      </c>
      <c r="E155" s="130" t="s">
        <v>7180</v>
      </c>
      <c r="F155" s="131"/>
    </row>
    <row r="156" spans="1:6">
      <c r="A156" s="127" t="s">
        <v>5648</v>
      </c>
      <c r="B156" s="127">
        <v>155000</v>
      </c>
      <c r="C156" s="128">
        <f t="shared" si="5"/>
        <v>5286000</v>
      </c>
      <c r="D156" s="129">
        <f t="shared" si="6"/>
        <v>162750</v>
      </c>
      <c r="E156" s="130" t="s">
        <v>7180</v>
      </c>
      <c r="F156" s="131"/>
    </row>
    <row r="157" spans="1:6">
      <c r="A157" s="127" t="s">
        <v>5649</v>
      </c>
      <c r="B157" s="127">
        <v>156000</v>
      </c>
      <c r="C157" s="128">
        <f t="shared" si="5"/>
        <v>5320000</v>
      </c>
      <c r="D157" s="129">
        <f t="shared" si="6"/>
        <v>163800</v>
      </c>
      <c r="E157" s="130" t="s">
        <v>7180</v>
      </c>
      <c r="F157" s="131"/>
    </row>
    <row r="158" spans="1:6">
      <c r="A158" s="127" t="s">
        <v>5650</v>
      </c>
      <c r="B158" s="127">
        <v>157000</v>
      </c>
      <c r="C158" s="128">
        <f t="shared" si="5"/>
        <v>5354000</v>
      </c>
      <c r="D158" s="129">
        <f t="shared" si="6"/>
        <v>164850</v>
      </c>
      <c r="E158" s="130" t="s">
        <v>7180</v>
      </c>
      <c r="F158" s="131"/>
    </row>
    <row r="159" spans="1:6">
      <c r="A159" s="127" t="s">
        <v>5651</v>
      </c>
      <c r="B159" s="127">
        <v>158000</v>
      </c>
      <c r="C159" s="128">
        <f t="shared" si="5"/>
        <v>5388000</v>
      </c>
      <c r="D159" s="129">
        <f t="shared" si="6"/>
        <v>165900</v>
      </c>
      <c r="E159" s="130" t="s">
        <v>7180</v>
      </c>
      <c r="F159" s="131"/>
    </row>
    <row r="160" spans="1:6">
      <c r="A160" s="127" t="s">
        <v>5652</v>
      </c>
      <c r="B160" s="127">
        <v>159000</v>
      </c>
      <c r="C160" s="128">
        <f t="shared" si="5"/>
        <v>5422000</v>
      </c>
      <c r="D160" s="129">
        <f t="shared" si="6"/>
        <v>166950</v>
      </c>
      <c r="E160" s="130" t="s">
        <v>7180</v>
      </c>
      <c r="F160" s="131"/>
    </row>
    <row r="161" spans="1:6">
      <c r="A161" s="127" t="s">
        <v>5653</v>
      </c>
      <c r="B161" s="127">
        <v>160000</v>
      </c>
      <c r="C161" s="128">
        <f t="shared" si="5"/>
        <v>5456000</v>
      </c>
      <c r="D161" s="129">
        <f t="shared" si="6"/>
        <v>168000</v>
      </c>
      <c r="E161" s="130" t="s">
        <v>7180</v>
      </c>
      <c r="F161" s="131"/>
    </row>
    <row r="162" spans="1:6">
      <c r="A162" s="127" t="s">
        <v>5654</v>
      </c>
      <c r="B162" s="127">
        <v>161000</v>
      </c>
      <c r="C162" s="128">
        <f t="shared" si="5"/>
        <v>5490000</v>
      </c>
      <c r="D162" s="129">
        <f t="shared" si="6"/>
        <v>169050</v>
      </c>
      <c r="E162" s="130" t="s">
        <v>7180</v>
      </c>
      <c r="F162" s="131"/>
    </row>
    <row r="163" spans="1:6">
      <c r="A163" s="127" t="s">
        <v>5655</v>
      </c>
      <c r="B163" s="127">
        <v>162000</v>
      </c>
      <c r="C163" s="128">
        <f t="shared" si="5"/>
        <v>5524000</v>
      </c>
      <c r="D163" s="129">
        <f t="shared" si="6"/>
        <v>170100</v>
      </c>
      <c r="E163" s="130" t="s">
        <v>7180</v>
      </c>
      <c r="F163" s="131"/>
    </row>
    <row r="164" spans="1:6">
      <c r="A164" s="127" t="s">
        <v>5656</v>
      </c>
      <c r="B164" s="127">
        <v>163000</v>
      </c>
      <c r="C164" s="128">
        <f t="shared" si="5"/>
        <v>5558000</v>
      </c>
      <c r="D164" s="129">
        <f t="shared" si="6"/>
        <v>171150</v>
      </c>
      <c r="E164" s="130" t="s">
        <v>7180</v>
      </c>
      <c r="F164" s="131"/>
    </row>
    <row r="165" spans="1:6">
      <c r="A165" s="127" t="s">
        <v>5657</v>
      </c>
      <c r="B165" s="127">
        <v>164000</v>
      </c>
      <c r="C165" s="128">
        <f t="shared" si="5"/>
        <v>5592000</v>
      </c>
      <c r="D165" s="129">
        <f t="shared" si="6"/>
        <v>172200</v>
      </c>
      <c r="E165" s="130" t="s">
        <v>7180</v>
      </c>
      <c r="F165" s="131"/>
    </row>
    <row r="166" spans="1:6">
      <c r="A166" s="127" t="s">
        <v>5658</v>
      </c>
      <c r="B166" s="127">
        <v>165000</v>
      </c>
      <c r="C166" s="128">
        <f t="shared" si="5"/>
        <v>5626000</v>
      </c>
      <c r="D166" s="129">
        <f t="shared" si="6"/>
        <v>173250</v>
      </c>
      <c r="E166" s="130" t="s">
        <v>7180</v>
      </c>
      <c r="F166" s="131"/>
    </row>
    <row r="167" spans="1:6">
      <c r="A167" s="127" t="s">
        <v>5659</v>
      </c>
      <c r="B167" s="127">
        <v>166000</v>
      </c>
      <c r="C167" s="128">
        <f t="shared" si="5"/>
        <v>5660000</v>
      </c>
      <c r="D167" s="129">
        <f t="shared" si="6"/>
        <v>174300</v>
      </c>
      <c r="E167" s="130" t="s">
        <v>7180</v>
      </c>
      <c r="F167" s="131"/>
    </row>
    <row r="168" spans="1:6">
      <c r="A168" s="127" t="s">
        <v>5660</v>
      </c>
      <c r="B168" s="127">
        <v>167000</v>
      </c>
      <c r="C168" s="128">
        <f t="shared" si="5"/>
        <v>5694000</v>
      </c>
      <c r="D168" s="129">
        <f t="shared" si="6"/>
        <v>175350</v>
      </c>
      <c r="E168" s="130" t="s">
        <v>7180</v>
      </c>
      <c r="F168" s="131"/>
    </row>
    <row r="169" spans="1:6">
      <c r="A169" s="127" t="s">
        <v>5661</v>
      </c>
      <c r="B169" s="127">
        <v>168000</v>
      </c>
      <c r="C169" s="128">
        <f t="shared" si="5"/>
        <v>5728000</v>
      </c>
      <c r="D169" s="129">
        <f t="shared" si="6"/>
        <v>176400</v>
      </c>
      <c r="E169" s="130" t="s">
        <v>7180</v>
      </c>
      <c r="F169" s="131"/>
    </row>
    <row r="170" spans="1:6">
      <c r="A170" s="127" t="s">
        <v>5662</v>
      </c>
      <c r="B170" s="127">
        <v>169000</v>
      </c>
      <c r="C170" s="128">
        <f t="shared" si="5"/>
        <v>5762000</v>
      </c>
      <c r="D170" s="129">
        <f t="shared" si="6"/>
        <v>177450</v>
      </c>
      <c r="E170" s="130" t="s">
        <v>7180</v>
      </c>
      <c r="F170" s="131"/>
    </row>
    <row r="171" spans="1:6">
      <c r="A171" s="127" t="s">
        <v>5663</v>
      </c>
      <c r="B171" s="127">
        <v>170000</v>
      </c>
      <c r="C171" s="128">
        <f t="shared" si="5"/>
        <v>5796000</v>
      </c>
      <c r="D171" s="129">
        <f t="shared" si="6"/>
        <v>178500</v>
      </c>
      <c r="E171" s="130" t="s">
        <v>7180</v>
      </c>
      <c r="F171" s="131"/>
    </row>
    <row r="172" spans="1:6">
      <c r="A172" s="127" t="s">
        <v>5664</v>
      </c>
      <c r="B172" s="127">
        <v>171000</v>
      </c>
      <c r="C172" s="128">
        <f t="shared" si="5"/>
        <v>5830000</v>
      </c>
      <c r="D172" s="129">
        <f t="shared" si="6"/>
        <v>179550</v>
      </c>
      <c r="E172" s="130" t="s">
        <v>7180</v>
      </c>
      <c r="F172" s="131"/>
    </row>
    <row r="173" spans="1:6">
      <c r="A173" s="127" t="s">
        <v>5665</v>
      </c>
      <c r="B173" s="127">
        <v>172000</v>
      </c>
      <c r="C173" s="128">
        <f t="shared" si="5"/>
        <v>5864000</v>
      </c>
      <c r="D173" s="129">
        <f t="shared" si="6"/>
        <v>180600</v>
      </c>
      <c r="E173" s="130" t="s">
        <v>7180</v>
      </c>
      <c r="F173" s="131"/>
    </row>
    <row r="174" spans="1:6">
      <c r="A174" s="127" t="s">
        <v>5666</v>
      </c>
      <c r="B174" s="127">
        <v>173000</v>
      </c>
      <c r="C174" s="128">
        <f t="shared" si="5"/>
        <v>5898000</v>
      </c>
      <c r="D174" s="129">
        <f t="shared" si="6"/>
        <v>181650</v>
      </c>
      <c r="E174" s="130" t="s">
        <v>7180</v>
      </c>
      <c r="F174" s="131"/>
    </row>
    <row r="175" spans="1:6">
      <c r="A175" s="127" t="s">
        <v>5667</v>
      </c>
      <c r="B175" s="127">
        <v>174000</v>
      </c>
      <c r="C175" s="128">
        <f t="shared" si="5"/>
        <v>5932000</v>
      </c>
      <c r="D175" s="129">
        <f t="shared" si="6"/>
        <v>182700</v>
      </c>
      <c r="E175" s="130" t="s">
        <v>7180</v>
      </c>
      <c r="F175" s="131"/>
    </row>
    <row r="176" spans="1:6">
      <c r="A176" s="127" t="s">
        <v>5668</v>
      </c>
      <c r="B176" s="127">
        <v>175000</v>
      </c>
      <c r="C176" s="128">
        <f t="shared" si="5"/>
        <v>5966000</v>
      </c>
      <c r="D176" s="129">
        <f t="shared" si="6"/>
        <v>183750</v>
      </c>
      <c r="E176" s="130" t="s">
        <v>7180</v>
      </c>
      <c r="F176" s="131"/>
    </row>
    <row r="177" spans="1:6">
      <c r="A177" s="127" t="s">
        <v>5669</v>
      </c>
      <c r="B177" s="127">
        <v>176000</v>
      </c>
      <c r="C177" s="128">
        <f t="shared" si="5"/>
        <v>6000000</v>
      </c>
      <c r="D177" s="129">
        <f t="shared" si="6"/>
        <v>184800</v>
      </c>
      <c r="E177" s="130" t="s">
        <v>7180</v>
      </c>
      <c r="F177" s="131"/>
    </row>
    <row r="178" spans="1:6">
      <c r="A178" s="127" t="s">
        <v>5670</v>
      </c>
      <c r="B178" s="127">
        <v>177000</v>
      </c>
      <c r="C178" s="128">
        <f t="shared" si="5"/>
        <v>6034000</v>
      </c>
      <c r="D178" s="129">
        <f t="shared" si="6"/>
        <v>185850</v>
      </c>
      <c r="E178" s="130" t="s">
        <v>7180</v>
      </c>
      <c r="F178" s="131"/>
    </row>
    <row r="179" spans="1:6">
      <c r="A179" s="127" t="s">
        <v>5671</v>
      </c>
      <c r="B179" s="127">
        <v>178000</v>
      </c>
      <c r="C179" s="128">
        <f t="shared" si="5"/>
        <v>6068000</v>
      </c>
      <c r="D179" s="129">
        <f t="shared" si="6"/>
        <v>186900</v>
      </c>
      <c r="E179" s="130" t="s">
        <v>7180</v>
      </c>
      <c r="F179" s="131"/>
    </row>
    <row r="180" spans="1:6">
      <c r="A180" s="127" t="s">
        <v>5672</v>
      </c>
      <c r="B180" s="127">
        <v>179000</v>
      </c>
      <c r="C180" s="128">
        <f t="shared" si="5"/>
        <v>6102000</v>
      </c>
      <c r="D180" s="129">
        <f t="shared" si="6"/>
        <v>187950</v>
      </c>
      <c r="E180" s="130" t="s">
        <v>7180</v>
      </c>
      <c r="F180" s="131"/>
    </row>
    <row r="181" spans="1:6">
      <c r="A181" s="127" t="s">
        <v>5673</v>
      </c>
      <c r="B181" s="127">
        <v>180000</v>
      </c>
      <c r="C181" s="128">
        <f t="shared" si="5"/>
        <v>6136000</v>
      </c>
      <c r="D181" s="129">
        <f t="shared" si="6"/>
        <v>189000</v>
      </c>
      <c r="E181" s="130" t="s">
        <v>7180</v>
      </c>
      <c r="F181" s="131"/>
    </row>
    <row r="182" spans="1:6">
      <c r="A182" s="127" t="s">
        <v>5674</v>
      </c>
      <c r="B182" s="127">
        <v>181000</v>
      </c>
      <c r="C182" s="128">
        <f t="shared" si="5"/>
        <v>6170000</v>
      </c>
      <c r="D182" s="129">
        <f t="shared" si="6"/>
        <v>190050</v>
      </c>
      <c r="E182" s="130" t="s">
        <v>7180</v>
      </c>
      <c r="F182" s="131"/>
    </row>
    <row r="183" spans="1:6">
      <c r="A183" s="127" t="s">
        <v>5675</v>
      </c>
      <c r="B183" s="127">
        <v>182000</v>
      </c>
      <c r="C183" s="128">
        <f t="shared" si="5"/>
        <v>6204000</v>
      </c>
      <c r="D183" s="129">
        <f t="shared" si="6"/>
        <v>191100</v>
      </c>
      <c r="E183" s="130" t="s">
        <v>7180</v>
      </c>
      <c r="F183" s="131"/>
    </row>
    <row r="184" spans="1:6">
      <c r="A184" s="127" t="s">
        <v>5676</v>
      </c>
      <c r="B184" s="127">
        <v>183000</v>
      </c>
      <c r="C184" s="128">
        <f t="shared" si="5"/>
        <v>6238000</v>
      </c>
      <c r="D184" s="129">
        <f t="shared" si="6"/>
        <v>192150</v>
      </c>
      <c r="E184" s="130" t="s">
        <v>7180</v>
      </c>
      <c r="F184" s="131"/>
    </row>
    <row r="185" spans="1:6">
      <c r="A185" s="127" t="s">
        <v>5677</v>
      </c>
      <c r="B185" s="127">
        <v>184000</v>
      </c>
      <c r="C185" s="128">
        <f t="shared" si="5"/>
        <v>6272000</v>
      </c>
      <c r="D185" s="129">
        <f t="shared" si="6"/>
        <v>193200</v>
      </c>
      <c r="E185" s="130" t="s">
        <v>7180</v>
      </c>
      <c r="F185" s="131"/>
    </row>
    <row r="186" spans="1:6">
      <c r="A186" s="127" t="s">
        <v>5678</v>
      </c>
      <c r="B186" s="127">
        <v>185000</v>
      </c>
      <c r="C186" s="128">
        <f t="shared" si="5"/>
        <v>6306000</v>
      </c>
      <c r="D186" s="129">
        <f t="shared" si="6"/>
        <v>194250</v>
      </c>
      <c r="E186" s="130" t="s">
        <v>7180</v>
      </c>
      <c r="F186" s="131"/>
    </row>
    <row r="187" spans="1:6">
      <c r="A187" s="127" t="s">
        <v>5679</v>
      </c>
      <c r="B187" s="127">
        <v>186000</v>
      </c>
      <c r="C187" s="128">
        <f t="shared" si="5"/>
        <v>6340000</v>
      </c>
      <c r="D187" s="129">
        <f t="shared" si="6"/>
        <v>195300</v>
      </c>
      <c r="E187" s="130" t="s">
        <v>7180</v>
      </c>
      <c r="F187" s="131"/>
    </row>
    <row r="188" spans="1:6">
      <c r="A188" s="127" t="s">
        <v>5680</v>
      </c>
      <c r="B188" s="127">
        <v>187000</v>
      </c>
      <c r="C188" s="128">
        <f t="shared" si="5"/>
        <v>6374000</v>
      </c>
      <c r="D188" s="129">
        <f t="shared" si="6"/>
        <v>196350</v>
      </c>
      <c r="E188" s="130" t="s">
        <v>7180</v>
      </c>
      <c r="F188" s="131"/>
    </row>
    <row r="189" spans="1:6">
      <c r="A189" s="127" t="s">
        <v>5681</v>
      </c>
      <c r="B189" s="127">
        <v>188000</v>
      </c>
      <c r="C189" s="128">
        <f t="shared" si="5"/>
        <v>6408000</v>
      </c>
      <c r="D189" s="129">
        <f t="shared" si="6"/>
        <v>197400</v>
      </c>
      <c r="E189" s="130" t="s">
        <v>7180</v>
      </c>
      <c r="F189" s="131"/>
    </row>
    <row r="190" spans="1:6">
      <c r="A190" s="127" t="s">
        <v>5682</v>
      </c>
      <c r="B190" s="127">
        <v>189000</v>
      </c>
      <c r="C190" s="128">
        <f t="shared" si="5"/>
        <v>6442000</v>
      </c>
      <c r="D190" s="129">
        <f t="shared" si="6"/>
        <v>198450</v>
      </c>
      <c r="E190" s="130" t="s">
        <v>7180</v>
      </c>
      <c r="F190" s="131"/>
    </row>
    <row r="191" spans="1:6">
      <c r="A191" s="127" t="s">
        <v>5683</v>
      </c>
      <c r="B191" s="127">
        <v>190000</v>
      </c>
      <c r="C191" s="128">
        <f t="shared" si="5"/>
        <v>6476000</v>
      </c>
      <c r="D191" s="129">
        <f t="shared" si="6"/>
        <v>199500</v>
      </c>
      <c r="E191" s="130" t="s">
        <v>7180</v>
      </c>
      <c r="F191" s="131"/>
    </row>
    <row r="192" spans="1:6">
      <c r="A192" s="127" t="s">
        <v>5684</v>
      </c>
      <c r="B192" s="127">
        <v>191000</v>
      </c>
      <c r="C192" s="128">
        <f t="shared" si="5"/>
        <v>6510000</v>
      </c>
      <c r="D192" s="129">
        <f t="shared" si="6"/>
        <v>200550</v>
      </c>
      <c r="E192" s="130" t="s">
        <v>7180</v>
      </c>
      <c r="F192" s="131"/>
    </row>
    <row r="193" spans="1:6">
      <c r="A193" s="127" t="s">
        <v>5685</v>
      </c>
      <c r="B193" s="127">
        <v>192000</v>
      </c>
      <c r="C193" s="128">
        <f t="shared" si="5"/>
        <v>6544000</v>
      </c>
      <c r="D193" s="129">
        <f t="shared" si="6"/>
        <v>201600</v>
      </c>
      <c r="E193" s="130" t="s">
        <v>7180</v>
      </c>
      <c r="F193" s="131"/>
    </row>
    <row r="194" spans="1:6">
      <c r="A194" s="127" t="s">
        <v>5686</v>
      </c>
      <c r="B194" s="127">
        <v>193000</v>
      </c>
      <c r="C194" s="128">
        <f t="shared" si="5"/>
        <v>6578000</v>
      </c>
      <c r="D194" s="129">
        <f t="shared" si="6"/>
        <v>202650</v>
      </c>
      <c r="E194" s="130" t="s">
        <v>7180</v>
      </c>
      <c r="F194" s="131"/>
    </row>
    <row r="195" spans="1:6">
      <c r="A195" s="127" t="s">
        <v>5687</v>
      </c>
      <c r="B195" s="127">
        <v>194000</v>
      </c>
      <c r="C195" s="128">
        <f t="shared" si="5"/>
        <v>6612000</v>
      </c>
      <c r="D195" s="129">
        <f t="shared" si="6"/>
        <v>203700</v>
      </c>
      <c r="E195" s="130" t="s">
        <v>7180</v>
      </c>
      <c r="F195" s="131"/>
    </row>
    <row r="196" spans="1:6">
      <c r="A196" s="127" t="s">
        <v>5688</v>
      </c>
      <c r="B196" s="127">
        <v>195000</v>
      </c>
      <c r="C196" s="128">
        <f t="shared" ref="C196:C243" si="7">SUM(C195)+34000</f>
        <v>6646000</v>
      </c>
      <c r="D196" s="129">
        <f t="shared" si="6"/>
        <v>204750</v>
      </c>
      <c r="E196" s="130" t="s">
        <v>7180</v>
      </c>
      <c r="F196" s="131"/>
    </row>
    <row r="197" spans="1:6">
      <c r="A197" s="127" t="s">
        <v>5689</v>
      </c>
      <c r="B197" s="127">
        <v>196000</v>
      </c>
      <c r="C197" s="128">
        <f t="shared" si="7"/>
        <v>6680000</v>
      </c>
      <c r="D197" s="129">
        <f t="shared" si="6"/>
        <v>205800</v>
      </c>
      <c r="E197" s="130" t="s">
        <v>7180</v>
      </c>
      <c r="F197" s="131"/>
    </row>
    <row r="198" spans="1:6">
      <c r="A198" s="127" t="s">
        <v>5690</v>
      </c>
      <c r="B198" s="127">
        <v>197000</v>
      </c>
      <c r="C198" s="128">
        <f t="shared" si="7"/>
        <v>6714000</v>
      </c>
      <c r="D198" s="129">
        <f t="shared" si="6"/>
        <v>206850</v>
      </c>
      <c r="E198" s="130" t="s">
        <v>7180</v>
      </c>
      <c r="F198" s="131"/>
    </row>
    <row r="199" spans="1:6">
      <c r="A199" s="127" t="s">
        <v>5691</v>
      </c>
      <c r="B199" s="127">
        <v>198000</v>
      </c>
      <c r="C199" s="128">
        <f t="shared" si="7"/>
        <v>6748000</v>
      </c>
      <c r="D199" s="129">
        <f t="shared" si="6"/>
        <v>207900</v>
      </c>
      <c r="E199" s="130" t="s">
        <v>7180</v>
      </c>
      <c r="F199" s="131"/>
    </row>
    <row r="200" spans="1:6">
      <c r="A200" s="127" t="s">
        <v>5692</v>
      </c>
      <c r="B200" s="127">
        <v>199000</v>
      </c>
      <c r="C200" s="128">
        <f t="shared" si="7"/>
        <v>6782000</v>
      </c>
      <c r="D200" s="129">
        <f t="shared" si="6"/>
        <v>208950</v>
      </c>
      <c r="E200" s="130" t="s">
        <v>7180</v>
      </c>
      <c r="F200" s="131"/>
    </row>
    <row r="201" spans="1:6">
      <c r="A201" s="127" t="s">
        <v>5693</v>
      </c>
      <c r="B201" s="127">
        <v>200000</v>
      </c>
      <c r="C201" s="128">
        <f t="shared" si="7"/>
        <v>6816000</v>
      </c>
      <c r="D201" s="129">
        <f t="shared" si="6"/>
        <v>210000</v>
      </c>
      <c r="E201" s="130" t="s">
        <v>7180</v>
      </c>
      <c r="F201" s="131"/>
    </row>
    <row r="202" spans="1:6">
      <c r="A202" s="127" t="s">
        <v>5694</v>
      </c>
      <c r="B202" s="127">
        <v>201000</v>
      </c>
      <c r="C202" s="128">
        <f t="shared" si="7"/>
        <v>6850000</v>
      </c>
      <c r="D202" s="129">
        <f t="shared" si="6"/>
        <v>211050</v>
      </c>
      <c r="E202" s="130" t="s">
        <v>7180</v>
      </c>
      <c r="F202" s="131"/>
    </row>
    <row r="203" spans="1:6">
      <c r="A203" s="127" t="s">
        <v>5695</v>
      </c>
      <c r="B203" s="127">
        <v>202000</v>
      </c>
      <c r="C203" s="128">
        <f t="shared" si="7"/>
        <v>6884000</v>
      </c>
      <c r="D203" s="129">
        <f t="shared" si="6"/>
        <v>212100</v>
      </c>
      <c r="E203" s="130" t="s">
        <v>7180</v>
      </c>
      <c r="F203" s="131"/>
    </row>
    <row r="204" spans="1:6">
      <c r="A204" s="127" t="s">
        <v>5696</v>
      </c>
      <c r="B204" s="127">
        <v>203000</v>
      </c>
      <c r="C204" s="128">
        <f t="shared" si="7"/>
        <v>6918000</v>
      </c>
      <c r="D204" s="129">
        <f t="shared" si="6"/>
        <v>213150</v>
      </c>
      <c r="E204" s="130" t="s">
        <v>7180</v>
      </c>
      <c r="F204" s="131"/>
    </row>
    <row r="205" spans="1:6">
      <c r="A205" s="127" t="s">
        <v>5697</v>
      </c>
      <c r="B205" s="127">
        <v>204000</v>
      </c>
      <c r="C205" s="128">
        <f t="shared" si="7"/>
        <v>6952000</v>
      </c>
      <c r="D205" s="129">
        <f t="shared" si="6"/>
        <v>214200</v>
      </c>
      <c r="E205" s="130" t="s">
        <v>7180</v>
      </c>
      <c r="F205" s="131"/>
    </row>
    <row r="206" spans="1:6">
      <c r="A206" s="127" t="s">
        <v>5698</v>
      </c>
      <c r="B206" s="127">
        <v>205000</v>
      </c>
      <c r="C206" s="128">
        <f t="shared" si="7"/>
        <v>6986000</v>
      </c>
      <c r="D206" s="129">
        <f t="shared" si="6"/>
        <v>215250</v>
      </c>
      <c r="E206" s="130" t="s">
        <v>7180</v>
      </c>
      <c r="F206" s="131"/>
    </row>
    <row r="207" spans="1:6">
      <c r="A207" s="127" t="s">
        <v>5699</v>
      </c>
      <c r="B207" s="127">
        <v>206000</v>
      </c>
      <c r="C207" s="128">
        <f t="shared" si="7"/>
        <v>7020000</v>
      </c>
      <c r="D207" s="129">
        <f t="shared" si="6"/>
        <v>216300</v>
      </c>
      <c r="E207" s="130" t="s">
        <v>7180</v>
      </c>
      <c r="F207" s="131"/>
    </row>
    <row r="208" spans="1:6">
      <c r="A208" s="127" t="s">
        <v>5700</v>
      </c>
      <c r="B208" s="127">
        <v>207000</v>
      </c>
      <c r="C208" s="128">
        <f t="shared" si="7"/>
        <v>7054000</v>
      </c>
      <c r="D208" s="129">
        <f t="shared" si="6"/>
        <v>217350</v>
      </c>
      <c r="E208" s="130" t="s">
        <v>7180</v>
      </c>
      <c r="F208" s="131"/>
    </row>
    <row r="209" spans="1:6">
      <c r="A209" s="127" t="s">
        <v>5701</v>
      </c>
      <c r="B209" s="127">
        <v>208000</v>
      </c>
      <c r="C209" s="128">
        <f t="shared" si="7"/>
        <v>7088000</v>
      </c>
      <c r="D209" s="129">
        <f t="shared" si="6"/>
        <v>218400</v>
      </c>
      <c r="E209" s="130" t="s">
        <v>7180</v>
      </c>
      <c r="F209" s="131"/>
    </row>
    <row r="210" spans="1:6">
      <c r="A210" s="127" t="s">
        <v>5702</v>
      </c>
      <c r="B210" s="127">
        <v>209000</v>
      </c>
      <c r="C210" s="128">
        <f t="shared" si="7"/>
        <v>7122000</v>
      </c>
      <c r="D210" s="129">
        <f t="shared" ref="D210:D273" si="8">SUM($G$2)*(B210*0.001)</f>
        <v>219450</v>
      </c>
      <c r="E210" s="130" t="s">
        <v>7180</v>
      </c>
      <c r="F210" s="131"/>
    </row>
    <row r="211" spans="1:6">
      <c r="A211" s="127" t="s">
        <v>5703</v>
      </c>
      <c r="B211" s="127">
        <v>210000</v>
      </c>
      <c r="C211" s="128">
        <f t="shared" si="7"/>
        <v>7156000</v>
      </c>
      <c r="D211" s="129">
        <f t="shared" si="8"/>
        <v>220500</v>
      </c>
      <c r="E211" s="130" t="s">
        <v>7180</v>
      </c>
      <c r="F211" s="131"/>
    </row>
    <row r="212" spans="1:6">
      <c r="A212" s="127" t="s">
        <v>5704</v>
      </c>
      <c r="B212" s="127">
        <v>211000</v>
      </c>
      <c r="C212" s="128">
        <f t="shared" si="7"/>
        <v>7190000</v>
      </c>
      <c r="D212" s="129">
        <f t="shared" si="8"/>
        <v>221550</v>
      </c>
      <c r="E212" s="130" t="s">
        <v>7180</v>
      </c>
      <c r="F212" s="131"/>
    </row>
    <row r="213" spans="1:6">
      <c r="A213" s="127" t="s">
        <v>5705</v>
      </c>
      <c r="B213" s="127">
        <v>212000</v>
      </c>
      <c r="C213" s="128">
        <f t="shared" si="7"/>
        <v>7224000</v>
      </c>
      <c r="D213" s="129">
        <f t="shared" si="8"/>
        <v>222600</v>
      </c>
      <c r="E213" s="130" t="s">
        <v>7180</v>
      </c>
      <c r="F213" s="131"/>
    </row>
    <row r="214" spans="1:6">
      <c r="A214" s="127" t="s">
        <v>5706</v>
      </c>
      <c r="B214" s="127">
        <v>213000</v>
      </c>
      <c r="C214" s="128">
        <f t="shared" si="7"/>
        <v>7258000</v>
      </c>
      <c r="D214" s="129">
        <f t="shared" si="8"/>
        <v>223650</v>
      </c>
      <c r="E214" s="130" t="s">
        <v>7180</v>
      </c>
      <c r="F214" s="131"/>
    </row>
    <row r="215" spans="1:6">
      <c r="A215" s="127" t="s">
        <v>5707</v>
      </c>
      <c r="B215" s="127">
        <v>214000</v>
      </c>
      <c r="C215" s="128">
        <f t="shared" si="7"/>
        <v>7292000</v>
      </c>
      <c r="D215" s="129">
        <f t="shared" si="8"/>
        <v>224700</v>
      </c>
      <c r="E215" s="130" t="s">
        <v>7180</v>
      </c>
      <c r="F215" s="131"/>
    </row>
    <row r="216" spans="1:6">
      <c r="A216" s="127" t="s">
        <v>5708</v>
      </c>
      <c r="B216" s="127">
        <v>215000</v>
      </c>
      <c r="C216" s="128">
        <f t="shared" si="7"/>
        <v>7326000</v>
      </c>
      <c r="D216" s="129">
        <f t="shared" si="8"/>
        <v>225750</v>
      </c>
      <c r="E216" s="130" t="s">
        <v>7180</v>
      </c>
      <c r="F216" s="131"/>
    </row>
    <row r="217" spans="1:6">
      <c r="A217" s="127" t="s">
        <v>5709</v>
      </c>
      <c r="B217" s="127">
        <v>216000</v>
      </c>
      <c r="C217" s="128">
        <f t="shared" si="7"/>
        <v>7360000</v>
      </c>
      <c r="D217" s="129">
        <f t="shared" si="8"/>
        <v>226800</v>
      </c>
      <c r="E217" s="130" t="s">
        <v>7180</v>
      </c>
      <c r="F217" s="131"/>
    </row>
    <row r="218" spans="1:6">
      <c r="A218" s="127" t="s">
        <v>5710</v>
      </c>
      <c r="B218" s="127">
        <v>217000</v>
      </c>
      <c r="C218" s="128">
        <f t="shared" si="7"/>
        <v>7394000</v>
      </c>
      <c r="D218" s="129">
        <f t="shared" si="8"/>
        <v>227850</v>
      </c>
      <c r="E218" s="130" t="s">
        <v>7180</v>
      </c>
      <c r="F218" s="131"/>
    </row>
    <row r="219" spans="1:6">
      <c r="A219" s="127" t="s">
        <v>5711</v>
      </c>
      <c r="B219" s="127">
        <v>218000</v>
      </c>
      <c r="C219" s="128">
        <f t="shared" si="7"/>
        <v>7428000</v>
      </c>
      <c r="D219" s="129">
        <f t="shared" si="8"/>
        <v>228900</v>
      </c>
      <c r="E219" s="130" t="s">
        <v>7180</v>
      </c>
      <c r="F219" s="131"/>
    </row>
    <row r="220" spans="1:6">
      <c r="A220" s="127" t="s">
        <v>5712</v>
      </c>
      <c r="B220" s="127">
        <v>219000</v>
      </c>
      <c r="C220" s="128">
        <f t="shared" si="7"/>
        <v>7462000</v>
      </c>
      <c r="D220" s="129">
        <f t="shared" si="8"/>
        <v>229950</v>
      </c>
      <c r="E220" s="130" t="s">
        <v>7180</v>
      </c>
      <c r="F220" s="131"/>
    </row>
    <row r="221" spans="1:6">
      <c r="A221" s="127" t="s">
        <v>5713</v>
      </c>
      <c r="B221" s="127">
        <v>220000</v>
      </c>
      <c r="C221" s="128">
        <f t="shared" si="7"/>
        <v>7496000</v>
      </c>
      <c r="D221" s="129">
        <f t="shared" si="8"/>
        <v>231000</v>
      </c>
      <c r="E221" s="130" t="s">
        <v>7180</v>
      </c>
      <c r="F221" s="131"/>
    </row>
    <row r="222" spans="1:6">
      <c r="A222" s="127" t="s">
        <v>5714</v>
      </c>
      <c r="B222" s="127">
        <v>221000</v>
      </c>
      <c r="C222" s="128">
        <f t="shared" si="7"/>
        <v>7530000</v>
      </c>
      <c r="D222" s="129">
        <f t="shared" si="8"/>
        <v>232050</v>
      </c>
      <c r="E222" s="130" t="s">
        <v>7180</v>
      </c>
      <c r="F222" s="131"/>
    </row>
    <row r="223" spans="1:6">
      <c r="A223" s="127" t="s">
        <v>5715</v>
      </c>
      <c r="B223" s="127">
        <v>222000</v>
      </c>
      <c r="C223" s="128">
        <f t="shared" si="7"/>
        <v>7564000</v>
      </c>
      <c r="D223" s="129">
        <f t="shared" si="8"/>
        <v>233100</v>
      </c>
      <c r="E223" s="130" t="s">
        <v>7180</v>
      </c>
      <c r="F223" s="131"/>
    </row>
    <row r="224" spans="1:6">
      <c r="A224" s="127" t="s">
        <v>5716</v>
      </c>
      <c r="B224" s="127">
        <v>223000</v>
      </c>
      <c r="C224" s="128">
        <f t="shared" si="7"/>
        <v>7598000</v>
      </c>
      <c r="D224" s="129">
        <f t="shared" si="8"/>
        <v>234150</v>
      </c>
      <c r="E224" s="130" t="s">
        <v>7180</v>
      </c>
      <c r="F224" s="131"/>
    </row>
    <row r="225" spans="1:6">
      <c r="A225" s="127" t="s">
        <v>5717</v>
      </c>
      <c r="B225" s="127">
        <v>224000</v>
      </c>
      <c r="C225" s="128">
        <f t="shared" si="7"/>
        <v>7632000</v>
      </c>
      <c r="D225" s="129">
        <f t="shared" si="8"/>
        <v>235200</v>
      </c>
      <c r="E225" s="130" t="s">
        <v>7180</v>
      </c>
      <c r="F225" s="131"/>
    </row>
    <row r="226" spans="1:6">
      <c r="A226" s="127" t="s">
        <v>5718</v>
      </c>
      <c r="B226" s="127">
        <v>225000</v>
      </c>
      <c r="C226" s="128">
        <f t="shared" si="7"/>
        <v>7666000</v>
      </c>
      <c r="D226" s="129">
        <f t="shared" si="8"/>
        <v>236250</v>
      </c>
      <c r="E226" s="130" t="s">
        <v>7180</v>
      </c>
      <c r="F226" s="131"/>
    </row>
    <row r="227" spans="1:6">
      <c r="A227" s="127" t="s">
        <v>5719</v>
      </c>
      <c r="B227" s="127">
        <v>226000</v>
      </c>
      <c r="C227" s="128">
        <f t="shared" si="7"/>
        <v>7700000</v>
      </c>
      <c r="D227" s="129">
        <f t="shared" si="8"/>
        <v>237300</v>
      </c>
      <c r="E227" s="130" t="s">
        <v>7180</v>
      </c>
      <c r="F227" s="131"/>
    </row>
    <row r="228" spans="1:6">
      <c r="A228" s="127" t="s">
        <v>5720</v>
      </c>
      <c r="B228" s="127">
        <v>227000</v>
      </c>
      <c r="C228" s="128">
        <f t="shared" si="7"/>
        <v>7734000</v>
      </c>
      <c r="D228" s="129">
        <f t="shared" si="8"/>
        <v>238350</v>
      </c>
      <c r="E228" s="130" t="s">
        <v>7180</v>
      </c>
      <c r="F228" s="131"/>
    </row>
    <row r="229" spans="1:6">
      <c r="A229" s="127" t="s">
        <v>5721</v>
      </c>
      <c r="B229" s="127">
        <v>228000</v>
      </c>
      <c r="C229" s="128">
        <f t="shared" si="7"/>
        <v>7768000</v>
      </c>
      <c r="D229" s="129">
        <f t="shared" si="8"/>
        <v>239400</v>
      </c>
      <c r="E229" s="130" t="s">
        <v>7180</v>
      </c>
      <c r="F229" s="131"/>
    </row>
    <row r="230" spans="1:6">
      <c r="A230" s="127" t="s">
        <v>5722</v>
      </c>
      <c r="B230" s="127">
        <v>229000</v>
      </c>
      <c r="C230" s="128">
        <f t="shared" si="7"/>
        <v>7802000</v>
      </c>
      <c r="D230" s="129">
        <f t="shared" si="8"/>
        <v>240450</v>
      </c>
      <c r="E230" s="130" t="s">
        <v>7180</v>
      </c>
      <c r="F230" s="131"/>
    </row>
    <row r="231" spans="1:6">
      <c r="A231" s="127" t="s">
        <v>5723</v>
      </c>
      <c r="B231" s="127">
        <v>230000</v>
      </c>
      <c r="C231" s="128">
        <f t="shared" si="7"/>
        <v>7836000</v>
      </c>
      <c r="D231" s="129">
        <f t="shared" si="8"/>
        <v>241500</v>
      </c>
      <c r="E231" s="130" t="s">
        <v>7180</v>
      </c>
      <c r="F231" s="131"/>
    </row>
    <row r="232" spans="1:6">
      <c r="A232" s="127" t="s">
        <v>5724</v>
      </c>
      <c r="B232" s="127">
        <v>231000</v>
      </c>
      <c r="C232" s="128">
        <f t="shared" si="7"/>
        <v>7870000</v>
      </c>
      <c r="D232" s="129">
        <f t="shared" si="8"/>
        <v>242550</v>
      </c>
      <c r="E232" s="130" t="s">
        <v>7180</v>
      </c>
      <c r="F232" s="131"/>
    </row>
    <row r="233" spans="1:6">
      <c r="A233" s="127" t="s">
        <v>5725</v>
      </c>
      <c r="B233" s="127">
        <v>232000</v>
      </c>
      <c r="C233" s="128">
        <f t="shared" si="7"/>
        <v>7904000</v>
      </c>
      <c r="D233" s="129">
        <f t="shared" si="8"/>
        <v>243600</v>
      </c>
      <c r="E233" s="130" t="s">
        <v>7180</v>
      </c>
      <c r="F233" s="131"/>
    </row>
    <row r="234" spans="1:6">
      <c r="A234" s="127" t="s">
        <v>5726</v>
      </c>
      <c r="B234" s="127">
        <v>233000</v>
      </c>
      <c r="C234" s="128">
        <f t="shared" si="7"/>
        <v>7938000</v>
      </c>
      <c r="D234" s="129">
        <f t="shared" si="8"/>
        <v>244650</v>
      </c>
      <c r="E234" s="130" t="s">
        <v>7180</v>
      </c>
      <c r="F234" s="131"/>
    </row>
    <row r="235" spans="1:6">
      <c r="A235" s="127" t="s">
        <v>5727</v>
      </c>
      <c r="B235" s="127">
        <v>234000</v>
      </c>
      <c r="C235" s="128">
        <f t="shared" si="7"/>
        <v>7972000</v>
      </c>
      <c r="D235" s="129">
        <f t="shared" si="8"/>
        <v>245700</v>
      </c>
      <c r="E235" s="130" t="s">
        <v>7180</v>
      </c>
      <c r="F235" s="131"/>
    </row>
    <row r="236" spans="1:6">
      <c r="A236" s="127" t="s">
        <v>5728</v>
      </c>
      <c r="B236" s="127">
        <v>235000</v>
      </c>
      <c r="C236" s="128">
        <f t="shared" si="7"/>
        <v>8006000</v>
      </c>
      <c r="D236" s="129">
        <f t="shared" si="8"/>
        <v>246750</v>
      </c>
      <c r="E236" s="130" t="s">
        <v>7180</v>
      </c>
      <c r="F236" s="131"/>
    </row>
    <row r="237" spans="1:6">
      <c r="A237" s="127" t="s">
        <v>5729</v>
      </c>
      <c r="B237" s="127">
        <v>236000</v>
      </c>
      <c r="C237" s="128">
        <f t="shared" si="7"/>
        <v>8040000</v>
      </c>
      <c r="D237" s="129">
        <f t="shared" si="8"/>
        <v>247800</v>
      </c>
      <c r="E237" s="130" t="s">
        <v>7180</v>
      </c>
      <c r="F237" s="131"/>
    </row>
    <row r="238" spans="1:6">
      <c r="A238" s="127" t="s">
        <v>5730</v>
      </c>
      <c r="B238" s="127">
        <v>237000</v>
      </c>
      <c r="C238" s="128">
        <f t="shared" si="7"/>
        <v>8074000</v>
      </c>
      <c r="D238" s="129">
        <f t="shared" si="8"/>
        <v>248850</v>
      </c>
      <c r="E238" s="130" t="s">
        <v>7180</v>
      </c>
      <c r="F238" s="131"/>
    </row>
    <row r="239" spans="1:6">
      <c r="A239" s="127" t="s">
        <v>5731</v>
      </c>
      <c r="B239" s="127">
        <v>238000</v>
      </c>
      <c r="C239" s="128">
        <f t="shared" si="7"/>
        <v>8108000</v>
      </c>
      <c r="D239" s="129">
        <f t="shared" si="8"/>
        <v>249900</v>
      </c>
      <c r="E239" s="130" t="s">
        <v>7180</v>
      </c>
      <c r="F239" s="131"/>
    </row>
    <row r="240" spans="1:6">
      <c r="A240" s="127" t="s">
        <v>5732</v>
      </c>
      <c r="B240" s="127">
        <v>239000</v>
      </c>
      <c r="C240" s="128">
        <f t="shared" si="7"/>
        <v>8142000</v>
      </c>
      <c r="D240" s="129">
        <f t="shared" si="8"/>
        <v>250950</v>
      </c>
      <c r="E240" s="130" t="s">
        <v>7180</v>
      </c>
      <c r="F240" s="131"/>
    </row>
    <row r="241" spans="1:6">
      <c r="A241" s="127" t="s">
        <v>5733</v>
      </c>
      <c r="B241" s="127">
        <v>240000</v>
      </c>
      <c r="C241" s="128">
        <f t="shared" si="7"/>
        <v>8176000</v>
      </c>
      <c r="D241" s="129">
        <f t="shared" si="8"/>
        <v>252000</v>
      </c>
      <c r="E241" s="130" t="s">
        <v>7180</v>
      </c>
      <c r="F241" s="131"/>
    </row>
    <row r="242" spans="1:6">
      <c r="A242" s="127" t="s">
        <v>5734</v>
      </c>
      <c r="B242" s="127">
        <v>241000</v>
      </c>
      <c r="C242" s="128">
        <f t="shared" si="7"/>
        <v>8210000</v>
      </c>
      <c r="D242" s="129">
        <f t="shared" si="8"/>
        <v>253050</v>
      </c>
      <c r="E242" s="130" t="s">
        <v>7180</v>
      </c>
      <c r="F242" s="131"/>
    </row>
    <row r="243" spans="1:6">
      <c r="A243" s="127" t="s">
        <v>5735</v>
      </c>
      <c r="B243" s="127">
        <v>242000</v>
      </c>
      <c r="C243" s="128">
        <f t="shared" si="7"/>
        <v>8244000</v>
      </c>
      <c r="D243" s="129">
        <f t="shared" si="8"/>
        <v>254100</v>
      </c>
      <c r="E243" s="130" t="s">
        <v>7180</v>
      </c>
      <c r="F243" s="131"/>
    </row>
    <row r="244" spans="1:6">
      <c r="A244" s="128" t="s">
        <v>263</v>
      </c>
      <c r="B244" s="127">
        <v>1000</v>
      </c>
      <c r="C244" s="127">
        <v>50000</v>
      </c>
      <c r="D244" s="129">
        <f t="shared" si="8"/>
        <v>1050</v>
      </c>
      <c r="E244" s="130" t="s">
        <v>7180</v>
      </c>
      <c r="F244" s="131"/>
    </row>
    <row r="245" spans="1:6">
      <c r="A245" s="128" t="s">
        <v>264</v>
      </c>
      <c r="B245" s="127">
        <v>2000</v>
      </c>
      <c r="C245" s="127">
        <f>SUM(C244)+34000</f>
        <v>84000</v>
      </c>
      <c r="D245" s="129">
        <f t="shared" si="8"/>
        <v>2100</v>
      </c>
      <c r="E245" s="130" t="s">
        <v>7180</v>
      </c>
      <c r="F245" s="131"/>
    </row>
    <row r="246" spans="1:6">
      <c r="A246" s="128" t="s">
        <v>265</v>
      </c>
      <c r="B246" s="127">
        <v>3000</v>
      </c>
      <c r="C246" s="127">
        <f t="shared" ref="C246:C309" si="9">SUM(C245)+34000</f>
        <v>118000</v>
      </c>
      <c r="D246" s="129">
        <f t="shared" si="8"/>
        <v>3150</v>
      </c>
      <c r="E246" s="130" t="s">
        <v>7180</v>
      </c>
      <c r="F246" s="131"/>
    </row>
    <row r="247" spans="1:6">
      <c r="A247" s="128" t="s">
        <v>266</v>
      </c>
      <c r="B247" s="127">
        <v>4000</v>
      </c>
      <c r="C247" s="127">
        <f t="shared" si="9"/>
        <v>152000</v>
      </c>
      <c r="D247" s="129">
        <f t="shared" si="8"/>
        <v>4200</v>
      </c>
      <c r="E247" s="130" t="s">
        <v>7180</v>
      </c>
      <c r="F247" s="131"/>
    </row>
    <row r="248" spans="1:6">
      <c r="A248" s="128" t="s">
        <v>267</v>
      </c>
      <c r="B248" s="127">
        <v>5000</v>
      </c>
      <c r="C248" s="127">
        <f t="shared" si="9"/>
        <v>186000</v>
      </c>
      <c r="D248" s="129">
        <f t="shared" si="8"/>
        <v>5250</v>
      </c>
      <c r="E248" s="130" t="s">
        <v>7180</v>
      </c>
      <c r="F248" s="131"/>
    </row>
    <row r="249" spans="1:6">
      <c r="A249" s="128" t="s">
        <v>268</v>
      </c>
      <c r="B249" s="127">
        <v>6000</v>
      </c>
      <c r="C249" s="127">
        <f t="shared" si="9"/>
        <v>220000</v>
      </c>
      <c r="D249" s="129">
        <f t="shared" si="8"/>
        <v>6300</v>
      </c>
      <c r="E249" s="130" t="s">
        <v>7180</v>
      </c>
      <c r="F249" s="131"/>
    </row>
    <row r="250" spans="1:6">
      <c r="A250" s="128" t="s">
        <v>269</v>
      </c>
      <c r="B250" s="127">
        <v>7000</v>
      </c>
      <c r="C250" s="127">
        <f t="shared" si="9"/>
        <v>254000</v>
      </c>
      <c r="D250" s="129">
        <f t="shared" si="8"/>
        <v>7350</v>
      </c>
      <c r="E250" s="130" t="s">
        <v>7180</v>
      </c>
      <c r="F250" s="131"/>
    </row>
    <row r="251" spans="1:6">
      <c r="A251" s="128" t="s">
        <v>270</v>
      </c>
      <c r="B251" s="127">
        <v>8000</v>
      </c>
      <c r="C251" s="127">
        <f t="shared" si="9"/>
        <v>288000</v>
      </c>
      <c r="D251" s="129">
        <f t="shared" si="8"/>
        <v>8400</v>
      </c>
      <c r="E251" s="130" t="s">
        <v>7180</v>
      </c>
      <c r="F251" s="131"/>
    </row>
    <row r="252" spans="1:6">
      <c r="A252" s="128" t="s">
        <v>271</v>
      </c>
      <c r="B252" s="127">
        <v>9000</v>
      </c>
      <c r="C252" s="127">
        <f t="shared" si="9"/>
        <v>322000</v>
      </c>
      <c r="D252" s="129">
        <f t="shared" si="8"/>
        <v>9450</v>
      </c>
      <c r="E252" s="130" t="s">
        <v>7180</v>
      </c>
      <c r="F252" s="131"/>
    </row>
    <row r="253" spans="1:6">
      <c r="A253" s="128" t="s">
        <v>272</v>
      </c>
      <c r="B253" s="127">
        <v>10000</v>
      </c>
      <c r="C253" s="127">
        <f t="shared" si="9"/>
        <v>356000</v>
      </c>
      <c r="D253" s="129">
        <f t="shared" si="8"/>
        <v>10500</v>
      </c>
      <c r="E253" s="130" t="s">
        <v>7180</v>
      </c>
      <c r="F253" s="131"/>
    </row>
    <row r="254" spans="1:6">
      <c r="A254" s="128" t="s">
        <v>273</v>
      </c>
      <c r="B254" s="127">
        <v>11000</v>
      </c>
      <c r="C254" s="127">
        <f t="shared" si="9"/>
        <v>390000</v>
      </c>
      <c r="D254" s="129">
        <f t="shared" si="8"/>
        <v>11550</v>
      </c>
      <c r="E254" s="130" t="s">
        <v>7180</v>
      </c>
      <c r="F254" s="131"/>
    </row>
    <row r="255" spans="1:6">
      <c r="A255" s="128" t="s">
        <v>274</v>
      </c>
      <c r="B255" s="127">
        <v>12000</v>
      </c>
      <c r="C255" s="127">
        <f t="shared" si="9"/>
        <v>424000</v>
      </c>
      <c r="D255" s="129">
        <f t="shared" si="8"/>
        <v>12600</v>
      </c>
      <c r="E255" s="130" t="s">
        <v>7180</v>
      </c>
      <c r="F255" s="131"/>
    </row>
    <row r="256" spans="1:6">
      <c r="A256" s="128" t="s">
        <v>275</v>
      </c>
      <c r="B256" s="127">
        <v>13000</v>
      </c>
      <c r="C256" s="127">
        <f t="shared" si="9"/>
        <v>458000</v>
      </c>
      <c r="D256" s="129">
        <f t="shared" si="8"/>
        <v>13650</v>
      </c>
      <c r="E256" s="130" t="s">
        <v>7180</v>
      </c>
      <c r="F256" s="131"/>
    </row>
    <row r="257" spans="1:6">
      <c r="A257" s="128" t="s">
        <v>276</v>
      </c>
      <c r="B257" s="127">
        <v>14000</v>
      </c>
      <c r="C257" s="127">
        <f t="shared" si="9"/>
        <v>492000</v>
      </c>
      <c r="D257" s="129">
        <f t="shared" si="8"/>
        <v>14700</v>
      </c>
      <c r="E257" s="130" t="s">
        <v>7180</v>
      </c>
      <c r="F257" s="131"/>
    </row>
    <row r="258" spans="1:6">
      <c r="A258" s="128" t="s">
        <v>277</v>
      </c>
      <c r="B258" s="127">
        <v>15000</v>
      </c>
      <c r="C258" s="127">
        <f t="shared" si="9"/>
        <v>526000</v>
      </c>
      <c r="D258" s="129">
        <f t="shared" si="8"/>
        <v>15750</v>
      </c>
      <c r="E258" s="130" t="s">
        <v>7180</v>
      </c>
      <c r="F258" s="131"/>
    </row>
    <row r="259" spans="1:6">
      <c r="A259" s="128" t="s">
        <v>278</v>
      </c>
      <c r="B259" s="127">
        <v>16000</v>
      </c>
      <c r="C259" s="127">
        <f t="shared" si="9"/>
        <v>560000</v>
      </c>
      <c r="D259" s="129">
        <f t="shared" si="8"/>
        <v>16800</v>
      </c>
      <c r="E259" s="130" t="s">
        <v>7180</v>
      </c>
      <c r="F259" s="131"/>
    </row>
    <row r="260" spans="1:6">
      <c r="A260" s="128" t="s">
        <v>279</v>
      </c>
      <c r="B260" s="127">
        <v>17000</v>
      </c>
      <c r="C260" s="127">
        <f t="shared" si="9"/>
        <v>594000</v>
      </c>
      <c r="D260" s="129">
        <f t="shared" si="8"/>
        <v>17850</v>
      </c>
      <c r="E260" s="130" t="s">
        <v>7180</v>
      </c>
      <c r="F260" s="131"/>
    </row>
    <row r="261" spans="1:6">
      <c r="A261" s="128" t="s">
        <v>280</v>
      </c>
      <c r="B261" s="127">
        <v>18000</v>
      </c>
      <c r="C261" s="127">
        <f t="shared" si="9"/>
        <v>628000</v>
      </c>
      <c r="D261" s="129">
        <f t="shared" si="8"/>
        <v>18900</v>
      </c>
      <c r="E261" s="130" t="s">
        <v>7180</v>
      </c>
      <c r="F261" s="131"/>
    </row>
    <row r="262" spans="1:6">
      <c r="A262" s="128" t="s">
        <v>281</v>
      </c>
      <c r="B262" s="127">
        <v>19000</v>
      </c>
      <c r="C262" s="127">
        <f t="shared" si="9"/>
        <v>662000</v>
      </c>
      <c r="D262" s="129">
        <f t="shared" si="8"/>
        <v>19950</v>
      </c>
      <c r="E262" s="130" t="s">
        <v>7180</v>
      </c>
      <c r="F262" s="131"/>
    </row>
    <row r="263" spans="1:6">
      <c r="A263" s="128" t="s">
        <v>282</v>
      </c>
      <c r="B263" s="127">
        <v>20000</v>
      </c>
      <c r="C263" s="127">
        <f t="shared" si="9"/>
        <v>696000</v>
      </c>
      <c r="D263" s="129">
        <f t="shared" si="8"/>
        <v>21000</v>
      </c>
      <c r="E263" s="130" t="s">
        <v>7180</v>
      </c>
      <c r="F263" s="131"/>
    </row>
    <row r="264" spans="1:6">
      <c r="A264" s="128" t="s">
        <v>283</v>
      </c>
      <c r="B264" s="127">
        <v>21000</v>
      </c>
      <c r="C264" s="127">
        <f t="shared" si="9"/>
        <v>730000</v>
      </c>
      <c r="D264" s="129">
        <f t="shared" si="8"/>
        <v>22050</v>
      </c>
      <c r="E264" s="130" t="s">
        <v>7180</v>
      </c>
      <c r="F264" s="131"/>
    </row>
    <row r="265" spans="1:6">
      <c r="A265" s="128" t="s">
        <v>284</v>
      </c>
      <c r="B265" s="127">
        <v>22000</v>
      </c>
      <c r="C265" s="127">
        <f t="shared" si="9"/>
        <v>764000</v>
      </c>
      <c r="D265" s="129">
        <f t="shared" si="8"/>
        <v>23100</v>
      </c>
      <c r="E265" s="130" t="s">
        <v>7180</v>
      </c>
      <c r="F265" s="131"/>
    </row>
    <row r="266" spans="1:6">
      <c r="A266" s="128" t="s">
        <v>285</v>
      </c>
      <c r="B266" s="127">
        <v>23000</v>
      </c>
      <c r="C266" s="127">
        <f t="shared" si="9"/>
        <v>798000</v>
      </c>
      <c r="D266" s="129">
        <f t="shared" si="8"/>
        <v>24150</v>
      </c>
      <c r="E266" s="130" t="s">
        <v>7180</v>
      </c>
      <c r="F266" s="131"/>
    </row>
    <row r="267" spans="1:6">
      <c r="A267" s="128" t="s">
        <v>286</v>
      </c>
      <c r="B267" s="127">
        <v>24000</v>
      </c>
      <c r="C267" s="127">
        <f t="shared" si="9"/>
        <v>832000</v>
      </c>
      <c r="D267" s="129">
        <f t="shared" si="8"/>
        <v>25200</v>
      </c>
      <c r="E267" s="130" t="s">
        <v>7180</v>
      </c>
      <c r="F267" s="131"/>
    </row>
    <row r="268" spans="1:6">
      <c r="A268" s="128" t="s">
        <v>287</v>
      </c>
      <c r="B268" s="127">
        <v>25000</v>
      </c>
      <c r="C268" s="127">
        <f t="shared" si="9"/>
        <v>866000</v>
      </c>
      <c r="D268" s="129">
        <f t="shared" si="8"/>
        <v>26250</v>
      </c>
      <c r="E268" s="130" t="s">
        <v>7180</v>
      </c>
      <c r="F268" s="131"/>
    </row>
    <row r="269" spans="1:6">
      <c r="A269" s="128" t="s">
        <v>288</v>
      </c>
      <c r="B269" s="127">
        <v>26000</v>
      </c>
      <c r="C269" s="127">
        <f t="shared" si="9"/>
        <v>900000</v>
      </c>
      <c r="D269" s="129">
        <f t="shared" si="8"/>
        <v>27300</v>
      </c>
      <c r="E269" s="130" t="s">
        <v>7180</v>
      </c>
      <c r="F269" s="131"/>
    </row>
    <row r="270" spans="1:6">
      <c r="A270" s="128" t="s">
        <v>289</v>
      </c>
      <c r="B270" s="127">
        <v>27000</v>
      </c>
      <c r="C270" s="127">
        <f t="shared" si="9"/>
        <v>934000</v>
      </c>
      <c r="D270" s="129">
        <f t="shared" si="8"/>
        <v>28350</v>
      </c>
      <c r="E270" s="130" t="s">
        <v>7180</v>
      </c>
      <c r="F270" s="131"/>
    </row>
    <row r="271" spans="1:6">
      <c r="A271" s="128" t="s">
        <v>290</v>
      </c>
      <c r="B271" s="127">
        <v>28000</v>
      </c>
      <c r="C271" s="127">
        <f t="shared" si="9"/>
        <v>968000</v>
      </c>
      <c r="D271" s="129">
        <f t="shared" si="8"/>
        <v>29400</v>
      </c>
      <c r="E271" s="130" t="s">
        <v>7180</v>
      </c>
      <c r="F271" s="131"/>
    </row>
    <row r="272" spans="1:6">
      <c r="A272" s="128" t="s">
        <v>291</v>
      </c>
      <c r="B272" s="127">
        <v>29000</v>
      </c>
      <c r="C272" s="127">
        <f t="shared" si="9"/>
        <v>1002000</v>
      </c>
      <c r="D272" s="129">
        <f t="shared" si="8"/>
        <v>30450</v>
      </c>
      <c r="E272" s="130" t="s">
        <v>7180</v>
      </c>
      <c r="F272" s="131"/>
    </row>
    <row r="273" spans="1:6">
      <c r="A273" s="128" t="s">
        <v>292</v>
      </c>
      <c r="B273" s="127">
        <v>30000</v>
      </c>
      <c r="C273" s="127">
        <f t="shared" si="9"/>
        <v>1036000</v>
      </c>
      <c r="D273" s="129">
        <f t="shared" si="8"/>
        <v>31500</v>
      </c>
      <c r="E273" s="130" t="s">
        <v>7180</v>
      </c>
      <c r="F273" s="131"/>
    </row>
    <row r="274" spans="1:6">
      <c r="A274" s="128" t="s">
        <v>293</v>
      </c>
      <c r="B274" s="127">
        <v>31000</v>
      </c>
      <c r="C274" s="127">
        <f t="shared" si="9"/>
        <v>1070000</v>
      </c>
      <c r="D274" s="129">
        <f t="shared" ref="D274:D337" si="10">SUM($G$2)*(B274*0.001)</f>
        <v>32550</v>
      </c>
      <c r="E274" s="130" t="s">
        <v>7180</v>
      </c>
      <c r="F274" s="131"/>
    </row>
    <row r="275" spans="1:6">
      <c r="A275" s="128" t="s">
        <v>294</v>
      </c>
      <c r="B275" s="127">
        <v>32000</v>
      </c>
      <c r="C275" s="127">
        <f t="shared" si="9"/>
        <v>1104000</v>
      </c>
      <c r="D275" s="129">
        <f t="shared" si="10"/>
        <v>33600</v>
      </c>
      <c r="E275" s="130" t="s">
        <v>7180</v>
      </c>
      <c r="F275" s="131"/>
    </row>
    <row r="276" spans="1:6">
      <c r="A276" s="128" t="s">
        <v>295</v>
      </c>
      <c r="B276" s="127">
        <v>33000</v>
      </c>
      <c r="C276" s="127">
        <f t="shared" si="9"/>
        <v>1138000</v>
      </c>
      <c r="D276" s="129">
        <f t="shared" si="10"/>
        <v>34650</v>
      </c>
      <c r="E276" s="130" t="s">
        <v>7180</v>
      </c>
      <c r="F276" s="131"/>
    </row>
    <row r="277" spans="1:6">
      <c r="A277" s="128" t="s">
        <v>296</v>
      </c>
      <c r="B277" s="127">
        <v>34000</v>
      </c>
      <c r="C277" s="127">
        <f t="shared" si="9"/>
        <v>1172000</v>
      </c>
      <c r="D277" s="129">
        <f t="shared" si="10"/>
        <v>35700</v>
      </c>
      <c r="E277" s="130" t="s">
        <v>7180</v>
      </c>
      <c r="F277" s="131"/>
    </row>
    <row r="278" spans="1:6">
      <c r="A278" s="128" t="s">
        <v>297</v>
      </c>
      <c r="B278" s="127">
        <v>35000</v>
      </c>
      <c r="C278" s="127">
        <f t="shared" si="9"/>
        <v>1206000</v>
      </c>
      <c r="D278" s="129">
        <f t="shared" si="10"/>
        <v>36750</v>
      </c>
      <c r="E278" s="130" t="s">
        <v>7180</v>
      </c>
      <c r="F278" s="131"/>
    </row>
    <row r="279" spans="1:6">
      <c r="A279" s="128" t="s">
        <v>298</v>
      </c>
      <c r="B279" s="127">
        <v>36000</v>
      </c>
      <c r="C279" s="127">
        <f t="shared" si="9"/>
        <v>1240000</v>
      </c>
      <c r="D279" s="129">
        <f t="shared" si="10"/>
        <v>37800</v>
      </c>
      <c r="E279" s="130" t="s">
        <v>7180</v>
      </c>
      <c r="F279" s="131"/>
    </row>
    <row r="280" spans="1:6">
      <c r="A280" s="128" t="s">
        <v>299</v>
      </c>
      <c r="B280" s="127">
        <v>37000</v>
      </c>
      <c r="C280" s="127">
        <f t="shared" si="9"/>
        <v>1274000</v>
      </c>
      <c r="D280" s="129">
        <f t="shared" si="10"/>
        <v>38850</v>
      </c>
      <c r="E280" s="130" t="s">
        <v>7180</v>
      </c>
      <c r="F280" s="131"/>
    </row>
    <row r="281" spans="1:6">
      <c r="A281" s="128" t="s">
        <v>300</v>
      </c>
      <c r="B281" s="127">
        <v>38000</v>
      </c>
      <c r="C281" s="127">
        <f t="shared" si="9"/>
        <v>1308000</v>
      </c>
      <c r="D281" s="129">
        <f t="shared" si="10"/>
        <v>39900</v>
      </c>
      <c r="E281" s="130" t="s">
        <v>7180</v>
      </c>
      <c r="F281" s="131"/>
    </row>
    <row r="282" spans="1:6">
      <c r="A282" s="128" t="s">
        <v>301</v>
      </c>
      <c r="B282" s="127">
        <v>39000</v>
      </c>
      <c r="C282" s="127">
        <f t="shared" si="9"/>
        <v>1342000</v>
      </c>
      <c r="D282" s="129">
        <f t="shared" si="10"/>
        <v>40950</v>
      </c>
      <c r="E282" s="130" t="s">
        <v>7180</v>
      </c>
      <c r="F282" s="131"/>
    </row>
    <row r="283" spans="1:6">
      <c r="A283" s="128" t="s">
        <v>302</v>
      </c>
      <c r="B283" s="127">
        <v>40000</v>
      </c>
      <c r="C283" s="127">
        <f t="shared" si="9"/>
        <v>1376000</v>
      </c>
      <c r="D283" s="129">
        <f t="shared" si="10"/>
        <v>42000</v>
      </c>
      <c r="E283" s="130" t="s">
        <v>7180</v>
      </c>
      <c r="F283" s="131"/>
    </row>
    <row r="284" spans="1:6">
      <c r="A284" s="128" t="s">
        <v>303</v>
      </c>
      <c r="B284" s="127">
        <v>41000</v>
      </c>
      <c r="C284" s="127">
        <f t="shared" si="9"/>
        <v>1410000</v>
      </c>
      <c r="D284" s="129">
        <f t="shared" si="10"/>
        <v>43050</v>
      </c>
      <c r="E284" s="130" t="s">
        <v>7180</v>
      </c>
      <c r="F284" s="131"/>
    </row>
    <row r="285" spans="1:6">
      <c r="A285" s="128" t="s">
        <v>304</v>
      </c>
      <c r="B285" s="127">
        <v>42000</v>
      </c>
      <c r="C285" s="127">
        <f t="shared" si="9"/>
        <v>1444000</v>
      </c>
      <c r="D285" s="129">
        <f t="shared" si="10"/>
        <v>44100</v>
      </c>
      <c r="E285" s="130" t="s">
        <v>7180</v>
      </c>
      <c r="F285" s="131"/>
    </row>
    <row r="286" spans="1:6">
      <c r="A286" s="128" t="s">
        <v>305</v>
      </c>
      <c r="B286" s="127">
        <v>43000</v>
      </c>
      <c r="C286" s="127">
        <f t="shared" si="9"/>
        <v>1478000</v>
      </c>
      <c r="D286" s="129">
        <f t="shared" si="10"/>
        <v>45150</v>
      </c>
      <c r="E286" s="130" t="s">
        <v>7180</v>
      </c>
      <c r="F286" s="131"/>
    </row>
    <row r="287" spans="1:6">
      <c r="A287" s="128" t="s">
        <v>306</v>
      </c>
      <c r="B287" s="127">
        <v>44000</v>
      </c>
      <c r="C287" s="127">
        <f t="shared" si="9"/>
        <v>1512000</v>
      </c>
      <c r="D287" s="129">
        <f t="shared" si="10"/>
        <v>46200</v>
      </c>
      <c r="E287" s="130" t="s">
        <v>7180</v>
      </c>
      <c r="F287" s="131"/>
    </row>
    <row r="288" spans="1:6">
      <c r="A288" s="128" t="s">
        <v>307</v>
      </c>
      <c r="B288" s="127">
        <v>45000</v>
      </c>
      <c r="C288" s="127">
        <f t="shared" si="9"/>
        <v>1546000</v>
      </c>
      <c r="D288" s="129">
        <f t="shared" si="10"/>
        <v>47250</v>
      </c>
      <c r="E288" s="130" t="s">
        <v>7180</v>
      </c>
      <c r="F288" s="131"/>
    </row>
    <row r="289" spans="1:6">
      <c r="A289" s="128" t="s">
        <v>308</v>
      </c>
      <c r="B289" s="127">
        <v>46000</v>
      </c>
      <c r="C289" s="127">
        <f t="shared" si="9"/>
        <v>1580000</v>
      </c>
      <c r="D289" s="129">
        <f t="shared" si="10"/>
        <v>48300</v>
      </c>
      <c r="E289" s="130" t="s">
        <v>7180</v>
      </c>
      <c r="F289" s="131"/>
    </row>
    <row r="290" spans="1:6">
      <c r="A290" s="128" t="s">
        <v>309</v>
      </c>
      <c r="B290" s="127">
        <v>47000</v>
      </c>
      <c r="C290" s="127">
        <f t="shared" si="9"/>
        <v>1614000</v>
      </c>
      <c r="D290" s="129">
        <f t="shared" si="10"/>
        <v>49350</v>
      </c>
      <c r="E290" s="130" t="s">
        <v>7180</v>
      </c>
      <c r="F290" s="131"/>
    </row>
    <row r="291" spans="1:6">
      <c r="A291" s="128" t="s">
        <v>310</v>
      </c>
      <c r="B291" s="127">
        <v>48000</v>
      </c>
      <c r="C291" s="127">
        <f t="shared" si="9"/>
        <v>1648000</v>
      </c>
      <c r="D291" s="129">
        <f t="shared" si="10"/>
        <v>50400</v>
      </c>
      <c r="E291" s="130" t="s">
        <v>7180</v>
      </c>
      <c r="F291" s="131"/>
    </row>
    <row r="292" spans="1:6">
      <c r="A292" s="128" t="s">
        <v>311</v>
      </c>
      <c r="B292" s="127">
        <v>49000</v>
      </c>
      <c r="C292" s="127">
        <f t="shared" si="9"/>
        <v>1682000</v>
      </c>
      <c r="D292" s="129">
        <f t="shared" si="10"/>
        <v>51450</v>
      </c>
      <c r="E292" s="130" t="s">
        <v>7180</v>
      </c>
      <c r="F292" s="131"/>
    </row>
    <row r="293" spans="1:6">
      <c r="A293" s="128" t="s">
        <v>312</v>
      </c>
      <c r="B293" s="127">
        <v>50000</v>
      </c>
      <c r="C293" s="127">
        <f t="shared" si="9"/>
        <v>1716000</v>
      </c>
      <c r="D293" s="129">
        <f t="shared" si="10"/>
        <v>52500</v>
      </c>
      <c r="E293" s="130" t="s">
        <v>7180</v>
      </c>
      <c r="F293" s="131"/>
    </row>
    <row r="294" spans="1:6">
      <c r="A294" s="128" t="s">
        <v>313</v>
      </c>
      <c r="B294" s="127">
        <v>51000</v>
      </c>
      <c r="C294" s="127">
        <f t="shared" si="9"/>
        <v>1750000</v>
      </c>
      <c r="D294" s="129">
        <f t="shared" si="10"/>
        <v>53550</v>
      </c>
      <c r="E294" s="130" t="s">
        <v>7180</v>
      </c>
      <c r="F294" s="131"/>
    </row>
    <row r="295" spans="1:6">
      <c r="A295" s="128" t="s">
        <v>314</v>
      </c>
      <c r="B295" s="127">
        <v>52000</v>
      </c>
      <c r="C295" s="127">
        <f t="shared" si="9"/>
        <v>1784000</v>
      </c>
      <c r="D295" s="129">
        <f t="shared" si="10"/>
        <v>54600</v>
      </c>
      <c r="E295" s="130" t="s">
        <v>7180</v>
      </c>
      <c r="F295" s="131"/>
    </row>
    <row r="296" spans="1:6">
      <c r="A296" s="128" t="s">
        <v>315</v>
      </c>
      <c r="B296" s="127">
        <v>53000</v>
      </c>
      <c r="C296" s="127">
        <f t="shared" si="9"/>
        <v>1818000</v>
      </c>
      <c r="D296" s="129">
        <f t="shared" si="10"/>
        <v>55650</v>
      </c>
      <c r="E296" s="130" t="s">
        <v>7180</v>
      </c>
      <c r="F296" s="131"/>
    </row>
    <row r="297" spans="1:6">
      <c r="A297" s="128" t="s">
        <v>316</v>
      </c>
      <c r="B297" s="127">
        <v>54000</v>
      </c>
      <c r="C297" s="127">
        <f t="shared" si="9"/>
        <v>1852000</v>
      </c>
      <c r="D297" s="129">
        <f t="shared" si="10"/>
        <v>56700</v>
      </c>
      <c r="E297" s="130" t="s">
        <v>7180</v>
      </c>
      <c r="F297" s="131"/>
    </row>
    <row r="298" spans="1:6">
      <c r="A298" s="128" t="s">
        <v>317</v>
      </c>
      <c r="B298" s="127">
        <v>55000</v>
      </c>
      <c r="C298" s="127">
        <f t="shared" si="9"/>
        <v>1886000</v>
      </c>
      <c r="D298" s="129">
        <f t="shared" si="10"/>
        <v>57750</v>
      </c>
      <c r="E298" s="130" t="s">
        <v>7180</v>
      </c>
      <c r="F298" s="131"/>
    </row>
    <row r="299" spans="1:6">
      <c r="A299" s="128" t="s">
        <v>318</v>
      </c>
      <c r="B299" s="127">
        <v>56000</v>
      </c>
      <c r="C299" s="127">
        <f t="shared" si="9"/>
        <v>1920000</v>
      </c>
      <c r="D299" s="129">
        <f t="shared" si="10"/>
        <v>58800</v>
      </c>
      <c r="E299" s="130" t="s">
        <v>7180</v>
      </c>
      <c r="F299" s="131"/>
    </row>
    <row r="300" spans="1:6">
      <c r="A300" s="128" t="s">
        <v>319</v>
      </c>
      <c r="B300" s="127">
        <v>57000</v>
      </c>
      <c r="C300" s="127">
        <f t="shared" si="9"/>
        <v>1954000</v>
      </c>
      <c r="D300" s="129">
        <f t="shared" si="10"/>
        <v>59850</v>
      </c>
      <c r="E300" s="130" t="s">
        <v>7180</v>
      </c>
      <c r="F300" s="131"/>
    </row>
    <row r="301" spans="1:6">
      <c r="A301" s="128" t="s">
        <v>320</v>
      </c>
      <c r="B301" s="127">
        <v>58000</v>
      </c>
      <c r="C301" s="127">
        <f t="shared" si="9"/>
        <v>1988000</v>
      </c>
      <c r="D301" s="129">
        <f t="shared" si="10"/>
        <v>60900</v>
      </c>
      <c r="E301" s="130" t="s">
        <v>7180</v>
      </c>
      <c r="F301" s="131"/>
    </row>
    <row r="302" spans="1:6">
      <c r="A302" s="128" t="s">
        <v>321</v>
      </c>
      <c r="B302" s="127">
        <v>59000</v>
      </c>
      <c r="C302" s="127">
        <f t="shared" si="9"/>
        <v>2022000</v>
      </c>
      <c r="D302" s="129">
        <f t="shared" si="10"/>
        <v>61950</v>
      </c>
      <c r="E302" s="130" t="s">
        <v>7180</v>
      </c>
      <c r="F302" s="131"/>
    </row>
    <row r="303" spans="1:6">
      <c r="A303" s="128" t="s">
        <v>322</v>
      </c>
      <c r="B303" s="127">
        <v>60000</v>
      </c>
      <c r="C303" s="127">
        <f t="shared" si="9"/>
        <v>2056000</v>
      </c>
      <c r="D303" s="129">
        <f t="shared" si="10"/>
        <v>63000</v>
      </c>
      <c r="E303" s="130" t="s">
        <v>7180</v>
      </c>
      <c r="F303" s="131"/>
    </row>
    <row r="304" spans="1:6">
      <c r="A304" s="128" t="s">
        <v>323</v>
      </c>
      <c r="B304" s="127">
        <v>61000</v>
      </c>
      <c r="C304" s="127">
        <f t="shared" si="9"/>
        <v>2090000</v>
      </c>
      <c r="D304" s="129">
        <f t="shared" si="10"/>
        <v>64050</v>
      </c>
      <c r="E304" s="130" t="s">
        <v>7180</v>
      </c>
      <c r="F304" s="131"/>
    </row>
    <row r="305" spans="1:6">
      <c r="A305" s="128" t="s">
        <v>324</v>
      </c>
      <c r="B305" s="127">
        <v>62000</v>
      </c>
      <c r="C305" s="127">
        <f t="shared" si="9"/>
        <v>2124000</v>
      </c>
      <c r="D305" s="129">
        <f t="shared" si="10"/>
        <v>65100</v>
      </c>
      <c r="E305" s="130" t="s">
        <v>7180</v>
      </c>
      <c r="F305" s="131"/>
    </row>
    <row r="306" spans="1:6">
      <c r="A306" s="128" t="s">
        <v>325</v>
      </c>
      <c r="B306" s="127">
        <v>63000</v>
      </c>
      <c r="C306" s="127">
        <f t="shared" si="9"/>
        <v>2158000</v>
      </c>
      <c r="D306" s="129">
        <f t="shared" si="10"/>
        <v>66150</v>
      </c>
      <c r="E306" s="130" t="s">
        <v>7180</v>
      </c>
      <c r="F306" s="131"/>
    </row>
    <row r="307" spans="1:6">
      <c r="A307" s="128" t="s">
        <v>326</v>
      </c>
      <c r="B307" s="127">
        <v>64000</v>
      </c>
      <c r="C307" s="127">
        <f t="shared" si="9"/>
        <v>2192000</v>
      </c>
      <c r="D307" s="129">
        <f t="shared" si="10"/>
        <v>67200</v>
      </c>
      <c r="E307" s="130" t="s">
        <v>7180</v>
      </c>
      <c r="F307" s="131"/>
    </row>
    <row r="308" spans="1:6">
      <c r="A308" s="128" t="s">
        <v>327</v>
      </c>
      <c r="B308" s="127">
        <v>65000</v>
      </c>
      <c r="C308" s="127">
        <f t="shared" si="9"/>
        <v>2226000</v>
      </c>
      <c r="D308" s="129">
        <f t="shared" si="10"/>
        <v>68250</v>
      </c>
      <c r="E308" s="130" t="s">
        <v>7180</v>
      </c>
      <c r="F308" s="131"/>
    </row>
    <row r="309" spans="1:6">
      <c r="A309" s="128" t="s">
        <v>328</v>
      </c>
      <c r="B309" s="127">
        <v>66000</v>
      </c>
      <c r="C309" s="127">
        <f t="shared" si="9"/>
        <v>2260000</v>
      </c>
      <c r="D309" s="129">
        <f t="shared" si="10"/>
        <v>69300</v>
      </c>
      <c r="E309" s="130" t="s">
        <v>7180</v>
      </c>
      <c r="F309" s="131"/>
    </row>
    <row r="310" spans="1:6">
      <c r="A310" s="128" t="s">
        <v>329</v>
      </c>
      <c r="B310" s="127">
        <v>67000</v>
      </c>
      <c r="C310" s="127">
        <f t="shared" ref="C310:C373" si="11">SUM(C309)+34000</f>
        <v>2294000</v>
      </c>
      <c r="D310" s="129">
        <f t="shared" si="10"/>
        <v>70350</v>
      </c>
      <c r="E310" s="130" t="s">
        <v>7180</v>
      </c>
      <c r="F310" s="131"/>
    </row>
    <row r="311" spans="1:6">
      <c r="A311" s="128" t="s">
        <v>330</v>
      </c>
      <c r="B311" s="127">
        <v>68000</v>
      </c>
      <c r="C311" s="127">
        <f t="shared" si="11"/>
        <v>2328000</v>
      </c>
      <c r="D311" s="129">
        <f t="shared" si="10"/>
        <v>71400</v>
      </c>
      <c r="E311" s="130" t="s">
        <v>7180</v>
      </c>
      <c r="F311" s="131"/>
    </row>
    <row r="312" spans="1:6">
      <c r="A312" s="128" t="s">
        <v>331</v>
      </c>
      <c r="B312" s="127">
        <v>69000</v>
      </c>
      <c r="C312" s="127">
        <f t="shared" si="11"/>
        <v>2362000</v>
      </c>
      <c r="D312" s="129">
        <f t="shared" si="10"/>
        <v>72450</v>
      </c>
      <c r="E312" s="130" t="s">
        <v>7180</v>
      </c>
      <c r="F312" s="131"/>
    </row>
    <row r="313" spans="1:6">
      <c r="A313" s="128" t="s">
        <v>332</v>
      </c>
      <c r="B313" s="127">
        <v>70000</v>
      </c>
      <c r="C313" s="127">
        <f t="shared" si="11"/>
        <v>2396000</v>
      </c>
      <c r="D313" s="129">
        <f t="shared" si="10"/>
        <v>73500</v>
      </c>
      <c r="E313" s="130" t="s">
        <v>7180</v>
      </c>
      <c r="F313" s="131"/>
    </row>
    <row r="314" spans="1:6">
      <c r="A314" s="128" t="s">
        <v>333</v>
      </c>
      <c r="B314" s="127">
        <v>71000</v>
      </c>
      <c r="C314" s="127">
        <f t="shared" si="11"/>
        <v>2430000</v>
      </c>
      <c r="D314" s="129">
        <f t="shared" si="10"/>
        <v>74550</v>
      </c>
      <c r="E314" s="130" t="s">
        <v>7180</v>
      </c>
      <c r="F314" s="131"/>
    </row>
    <row r="315" spans="1:6">
      <c r="A315" s="128" t="s">
        <v>334</v>
      </c>
      <c r="B315" s="127">
        <v>72000</v>
      </c>
      <c r="C315" s="127">
        <f t="shared" si="11"/>
        <v>2464000</v>
      </c>
      <c r="D315" s="129">
        <f t="shared" si="10"/>
        <v>75600</v>
      </c>
      <c r="E315" s="130" t="s">
        <v>7180</v>
      </c>
      <c r="F315" s="131"/>
    </row>
    <row r="316" spans="1:6">
      <c r="A316" s="128" t="s">
        <v>335</v>
      </c>
      <c r="B316" s="127">
        <v>73000</v>
      </c>
      <c r="C316" s="127">
        <f t="shared" si="11"/>
        <v>2498000</v>
      </c>
      <c r="D316" s="129">
        <f t="shared" si="10"/>
        <v>76650</v>
      </c>
      <c r="E316" s="130" t="s">
        <v>7180</v>
      </c>
      <c r="F316" s="131"/>
    </row>
    <row r="317" spans="1:6">
      <c r="A317" s="128" t="s">
        <v>336</v>
      </c>
      <c r="B317" s="127">
        <v>74000</v>
      </c>
      <c r="C317" s="127">
        <f t="shared" si="11"/>
        <v>2532000</v>
      </c>
      <c r="D317" s="129">
        <f t="shared" si="10"/>
        <v>77700</v>
      </c>
      <c r="E317" s="130" t="s">
        <v>7180</v>
      </c>
      <c r="F317" s="131"/>
    </row>
    <row r="318" spans="1:6">
      <c r="A318" s="128" t="s">
        <v>337</v>
      </c>
      <c r="B318" s="127">
        <v>75000</v>
      </c>
      <c r="C318" s="127">
        <f t="shared" si="11"/>
        <v>2566000</v>
      </c>
      <c r="D318" s="129">
        <f t="shared" si="10"/>
        <v>78750</v>
      </c>
      <c r="E318" s="130" t="s">
        <v>7180</v>
      </c>
      <c r="F318" s="131"/>
    </row>
    <row r="319" spans="1:6">
      <c r="A319" s="128" t="s">
        <v>338</v>
      </c>
      <c r="B319" s="127">
        <v>76000</v>
      </c>
      <c r="C319" s="127">
        <f t="shared" si="11"/>
        <v>2600000</v>
      </c>
      <c r="D319" s="129">
        <f t="shared" si="10"/>
        <v>79800</v>
      </c>
      <c r="E319" s="130" t="s">
        <v>7180</v>
      </c>
      <c r="F319" s="131"/>
    </row>
    <row r="320" spans="1:6">
      <c r="A320" s="128" t="s">
        <v>339</v>
      </c>
      <c r="B320" s="127">
        <v>77000</v>
      </c>
      <c r="C320" s="127">
        <f t="shared" si="11"/>
        <v>2634000</v>
      </c>
      <c r="D320" s="129">
        <f t="shared" si="10"/>
        <v>80850</v>
      </c>
      <c r="E320" s="130" t="s">
        <v>7180</v>
      </c>
      <c r="F320" s="131"/>
    </row>
    <row r="321" spans="1:6">
      <c r="A321" s="128" t="s">
        <v>340</v>
      </c>
      <c r="B321" s="127">
        <v>78000</v>
      </c>
      <c r="C321" s="127">
        <f t="shared" si="11"/>
        <v>2668000</v>
      </c>
      <c r="D321" s="129">
        <f t="shared" si="10"/>
        <v>81900</v>
      </c>
      <c r="E321" s="130" t="s">
        <v>7180</v>
      </c>
      <c r="F321" s="131"/>
    </row>
    <row r="322" spans="1:6">
      <c r="A322" s="128" t="s">
        <v>341</v>
      </c>
      <c r="B322" s="127">
        <v>79000</v>
      </c>
      <c r="C322" s="127">
        <f t="shared" si="11"/>
        <v>2702000</v>
      </c>
      <c r="D322" s="129">
        <f t="shared" si="10"/>
        <v>82950</v>
      </c>
      <c r="E322" s="130" t="s">
        <v>7180</v>
      </c>
      <c r="F322" s="131"/>
    </row>
    <row r="323" spans="1:6">
      <c r="A323" s="128" t="s">
        <v>342</v>
      </c>
      <c r="B323" s="127">
        <v>80000</v>
      </c>
      <c r="C323" s="127">
        <f t="shared" si="11"/>
        <v>2736000</v>
      </c>
      <c r="D323" s="129">
        <f t="shared" si="10"/>
        <v>84000</v>
      </c>
      <c r="E323" s="130" t="s">
        <v>7180</v>
      </c>
      <c r="F323" s="131"/>
    </row>
    <row r="324" spans="1:6">
      <c r="A324" s="128" t="s">
        <v>343</v>
      </c>
      <c r="B324" s="127">
        <v>81000</v>
      </c>
      <c r="C324" s="127">
        <f t="shared" si="11"/>
        <v>2770000</v>
      </c>
      <c r="D324" s="129">
        <f t="shared" si="10"/>
        <v>85050</v>
      </c>
      <c r="E324" s="130" t="s">
        <v>7180</v>
      </c>
      <c r="F324" s="131"/>
    </row>
    <row r="325" spans="1:6">
      <c r="A325" s="128" t="s">
        <v>344</v>
      </c>
      <c r="B325" s="127">
        <v>82000</v>
      </c>
      <c r="C325" s="127">
        <f t="shared" si="11"/>
        <v>2804000</v>
      </c>
      <c r="D325" s="129">
        <f t="shared" si="10"/>
        <v>86100</v>
      </c>
      <c r="E325" s="130" t="s">
        <v>7180</v>
      </c>
      <c r="F325" s="131"/>
    </row>
    <row r="326" spans="1:6">
      <c r="A326" s="128" t="s">
        <v>345</v>
      </c>
      <c r="B326" s="127">
        <v>83000</v>
      </c>
      <c r="C326" s="127">
        <f t="shared" si="11"/>
        <v>2838000</v>
      </c>
      <c r="D326" s="129">
        <f t="shared" si="10"/>
        <v>87150</v>
      </c>
      <c r="E326" s="130" t="s">
        <v>7180</v>
      </c>
      <c r="F326" s="131"/>
    </row>
    <row r="327" spans="1:6">
      <c r="A327" s="128" t="s">
        <v>346</v>
      </c>
      <c r="B327" s="127">
        <v>84000</v>
      </c>
      <c r="C327" s="127">
        <f t="shared" si="11"/>
        <v>2872000</v>
      </c>
      <c r="D327" s="129">
        <f t="shared" si="10"/>
        <v>88200</v>
      </c>
      <c r="E327" s="130" t="s">
        <v>7180</v>
      </c>
      <c r="F327" s="131"/>
    </row>
    <row r="328" spans="1:6">
      <c r="A328" s="128" t="s">
        <v>347</v>
      </c>
      <c r="B328" s="127">
        <v>85000</v>
      </c>
      <c r="C328" s="127">
        <f t="shared" si="11"/>
        <v>2906000</v>
      </c>
      <c r="D328" s="129">
        <f t="shared" si="10"/>
        <v>89250</v>
      </c>
      <c r="E328" s="130" t="s">
        <v>7180</v>
      </c>
      <c r="F328" s="131"/>
    </row>
    <row r="329" spans="1:6">
      <c r="A329" s="128" t="s">
        <v>348</v>
      </c>
      <c r="B329" s="127">
        <v>86000</v>
      </c>
      <c r="C329" s="127">
        <f t="shared" si="11"/>
        <v>2940000</v>
      </c>
      <c r="D329" s="129">
        <f t="shared" si="10"/>
        <v>90300</v>
      </c>
      <c r="E329" s="130" t="s">
        <v>7180</v>
      </c>
      <c r="F329" s="131"/>
    </row>
    <row r="330" spans="1:6">
      <c r="A330" s="128" t="s">
        <v>349</v>
      </c>
      <c r="B330" s="127">
        <v>87000</v>
      </c>
      <c r="C330" s="127">
        <f t="shared" si="11"/>
        <v>2974000</v>
      </c>
      <c r="D330" s="129">
        <f t="shared" si="10"/>
        <v>91350</v>
      </c>
      <c r="E330" s="130" t="s">
        <v>7180</v>
      </c>
      <c r="F330" s="131"/>
    </row>
    <row r="331" spans="1:6">
      <c r="A331" s="128" t="s">
        <v>350</v>
      </c>
      <c r="B331" s="127">
        <v>88000</v>
      </c>
      <c r="C331" s="127">
        <f t="shared" si="11"/>
        <v>3008000</v>
      </c>
      <c r="D331" s="129">
        <f t="shared" si="10"/>
        <v>92400</v>
      </c>
      <c r="E331" s="130" t="s">
        <v>7180</v>
      </c>
      <c r="F331" s="131"/>
    </row>
    <row r="332" spans="1:6">
      <c r="A332" s="128" t="s">
        <v>351</v>
      </c>
      <c r="B332" s="127">
        <v>89000</v>
      </c>
      <c r="C332" s="127">
        <f t="shared" si="11"/>
        <v>3042000</v>
      </c>
      <c r="D332" s="129">
        <f t="shared" si="10"/>
        <v>93450</v>
      </c>
      <c r="E332" s="130" t="s">
        <v>7180</v>
      </c>
      <c r="F332" s="131"/>
    </row>
    <row r="333" spans="1:6">
      <c r="A333" s="128" t="s">
        <v>352</v>
      </c>
      <c r="B333" s="127">
        <v>90000</v>
      </c>
      <c r="C333" s="127">
        <f t="shared" si="11"/>
        <v>3076000</v>
      </c>
      <c r="D333" s="129">
        <f t="shared" si="10"/>
        <v>94500</v>
      </c>
      <c r="E333" s="130" t="s">
        <v>7180</v>
      </c>
      <c r="F333" s="131"/>
    </row>
    <row r="334" spans="1:6">
      <c r="A334" s="128" t="s">
        <v>353</v>
      </c>
      <c r="B334" s="127">
        <v>91000</v>
      </c>
      <c r="C334" s="127">
        <f t="shared" si="11"/>
        <v>3110000</v>
      </c>
      <c r="D334" s="129">
        <f t="shared" si="10"/>
        <v>95550</v>
      </c>
      <c r="E334" s="130" t="s">
        <v>7180</v>
      </c>
      <c r="F334" s="131"/>
    </row>
    <row r="335" spans="1:6">
      <c r="A335" s="128" t="s">
        <v>354</v>
      </c>
      <c r="B335" s="127">
        <v>92000</v>
      </c>
      <c r="C335" s="127">
        <f t="shared" si="11"/>
        <v>3144000</v>
      </c>
      <c r="D335" s="129">
        <f t="shared" si="10"/>
        <v>96600</v>
      </c>
      <c r="E335" s="130" t="s">
        <v>7180</v>
      </c>
      <c r="F335" s="131"/>
    </row>
    <row r="336" spans="1:6">
      <c r="A336" s="128" t="s">
        <v>355</v>
      </c>
      <c r="B336" s="127">
        <v>93000</v>
      </c>
      <c r="C336" s="127">
        <f t="shared" si="11"/>
        <v>3178000</v>
      </c>
      <c r="D336" s="129">
        <f t="shared" si="10"/>
        <v>97650</v>
      </c>
      <c r="E336" s="130" t="s">
        <v>7180</v>
      </c>
      <c r="F336" s="131"/>
    </row>
    <row r="337" spans="1:6">
      <c r="A337" s="128" t="s">
        <v>356</v>
      </c>
      <c r="B337" s="127">
        <v>94000</v>
      </c>
      <c r="C337" s="127">
        <f t="shared" si="11"/>
        <v>3212000</v>
      </c>
      <c r="D337" s="129">
        <f t="shared" si="10"/>
        <v>98700</v>
      </c>
      <c r="E337" s="130" t="s">
        <v>7180</v>
      </c>
      <c r="F337" s="131"/>
    </row>
    <row r="338" spans="1:6">
      <c r="A338" s="128" t="s">
        <v>357</v>
      </c>
      <c r="B338" s="127">
        <v>95000</v>
      </c>
      <c r="C338" s="127">
        <f t="shared" si="11"/>
        <v>3246000</v>
      </c>
      <c r="D338" s="129">
        <f t="shared" ref="D338:D401" si="12">SUM($G$2)*(B338*0.001)</f>
        <v>99750</v>
      </c>
      <c r="E338" s="130" t="s">
        <v>7180</v>
      </c>
      <c r="F338" s="131"/>
    </row>
    <row r="339" spans="1:6">
      <c r="A339" s="128" t="s">
        <v>358</v>
      </c>
      <c r="B339" s="127">
        <v>96000</v>
      </c>
      <c r="C339" s="127">
        <f t="shared" si="11"/>
        <v>3280000</v>
      </c>
      <c r="D339" s="129">
        <f t="shared" si="12"/>
        <v>100800</v>
      </c>
      <c r="E339" s="130" t="s">
        <v>7180</v>
      </c>
      <c r="F339" s="131"/>
    </row>
    <row r="340" spans="1:6">
      <c r="A340" s="128" t="s">
        <v>359</v>
      </c>
      <c r="B340" s="127">
        <v>97000</v>
      </c>
      <c r="C340" s="127">
        <f t="shared" si="11"/>
        <v>3314000</v>
      </c>
      <c r="D340" s="129">
        <f t="shared" si="12"/>
        <v>101850</v>
      </c>
      <c r="E340" s="130" t="s">
        <v>7180</v>
      </c>
      <c r="F340" s="131"/>
    </row>
    <row r="341" spans="1:6">
      <c r="A341" s="128" t="s">
        <v>360</v>
      </c>
      <c r="B341" s="127">
        <v>98000</v>
      </c>
      <c r="C341" s="127">
        <f t="shared" si="11"/>
        <v>3348000</v>
      </c>
      <c r="D341" s="129">
        <f t="shared" si="12"/>
        <v>102900</v>
      </c>
      <c r="E341" s="130" t="s">
        <v>7180</v>
      </c>
      <c r="F341" s="131"/>
    </row>
    <row r="342" spans="1:6">
      <c r="A342" s="128" t="s">
        <v>361</v>
      </c>
      <c r="B342" s="127">
        <v>99000</v>
      </c>
      <c r="C342" s="127">
        <f t="shared" si="11"/>
        <v>3382000</v>
      </c>
      <c r="D342" s="129">
        <f t="shared" si="12"/>
        <v>103950</v>
      </c>
      <c r="E342" s="130" t="s">
        <v>7180</v>
      </c>
      <c r="F342" s="131"/>
    </row>
    <row r="343" spans="1:6">
      <c r="A343" s="128" t="s">
        <v>362</v>
      </c>
      <c r="B343" s="127">
        <v>100000</v>
      </c>
      <c r="C343" s="127">
        <f t="shared" si="11"/>
        <v>3416000</v>
      </c>
      <c r="D343" s="129">
        <f t="shared" si="12"/>
        <v>105000</v>
      </c>
      <c r="E343" s="130" t="s">
        <v>7180</v>
      </c>
      <c r="F343" s="131"/>
    </row>
    <row r="344" spans="1:6">
      <c r="A344" s="128" t="s">
        <v>363</v>
      </c>
      <c r="B344" s="127">
        <v>101000</v>
      </c>
      <c r="C344" s="127">
        <f t="shared" si="11"/>
        <v>3450000</v>
      </c>
      <c r="D344" s="129">
        <f t="shared" si="12"/>
        <v>106050</v>
      </c>
      <c r="E344" s="130" t="s">
        <v>7180</v>
      </c>
      <c r="F344" s="131"/>
    </row>
    <row r="345" spans="1:6">
      <c r="A345" s="128" t="s">
        <v>364</v>
      </c>
      <c r="B345" s="127">
        <v>102000</v>
      </c>
      <c r="C345" s="127">
        <f t="shared" si="11"/>
        <v>3484000</v>
      </c>
      <c r="D345" s="129">
        <f t="shared" si="12"/>
        <v>107100</v>
      </c>
      <c r="E345" s="130" t="s">
        <v>7180</v>
      </c>
      <c r="F345" s="131"/>
    </row>
    <row r="346" spans="1:6">
      <c r="A346" s="128" t="s">
        <v>365</v>
      </c>
      <c r="B346" s="127">
        <v>103000</v>
      </c>
      <c r="C346" s="127">
        <f t="shared" si="11"/>
        <v>3518000</v>
      </c>
      <c r="D346" s="129">
        <f t="shared" si="12"/>
        <v>108150</v>
      </c>
      <c r="E346" s="130" t="s">
        <v>7180</v>
      </c>
      <c r="F346" s="131"/>
    </row>
    <row r="347" spans="1:6">
      <c r="A347" s="128" t="s">
        <v>366</v>
      </c>
      <c r="B347" s="127">
        <v>104000</v>
      </c>
      <c r="C347" s="127">
        <f t="shared" si="11"/>
        <v>3552000</v>
      </c>
      <c r="D347" s="129">
        <f t="shared" si="12"/>
        <v>109200</v>
      </c>
      <c r="E347" s="130" t="s">
        <v>7180</v>
      </c>
      <c r="F347" s="131"/>
    </row>
    <row r="348" spans="1:6">
      <c r="A348" s="128" t="s">
        <v>367</v>
      </c>
      <c r="B348" s="127">
        <v>105000</v>
      </c>
      <c r="C348" s="127">
        <f t="shared" si="11"/>
        <v>3586000</v>
      </c>
      <c r="D348" s="129">
        <f t="shared" si="12"/>
        <v>110250</v>
      </c>
      <c r="E348" s="130" t="s">
        <v>7180</v>
      </c>
      <c r="F348" s="131"/>
    </row>
    <row r="349" spans="1:6">
      <c r="A349" s="128" t="s">
        <v>368</v>
      </c>
      <c r="B349" s="127">
        <v>106000</v>
      </c>
      <c r="C349" s="127">
        <f t="shared" si="11"/>
        <v>3620000</v>
      </c>
      <c r="D349" s="129">
        <f t="shared" si="12"/>
        <v>111300</v>
      </c>
      <c r="E349" s="130" t="s">
        <v>7180</v>
      </c>
      <c r="F349" s="131"/>
    </row>
    <row r="350" spans="1:6">
      <c r="A350" s="128" t="s">
        <v>369</v>
      </c>
      <c r="B350" s="127">
        <v>107000</v>
      </c>
      <c r="C350" s="127">
        <f t="shared" si="11"/>
        <v>3654000</v>
      </c>
      <c r="D350" s="129">
        <f t="shared" si="12"/>
        <v>112350</v>
      </c>
      <c r="E350" s="130" t="s">
        <v>7180</v>
      </c>
      <c r="F350" s="131"/>
    </row>
    <row r="351" spans="1:6">
      <c r="A351" s="128" t="s">
        <v>370</v>
      </c>
      <c r="B351" s="127">
        <v>108000</v>
      </c>
      <c r="C351" s="127">
        <f t="shared" si="11"/>
        <v>3688000</v>
      </c>
      <c r="D351" s="129">
        <f t="shared" si="12"/>
        <v>113400</v>
      </c>
      <c r="E351" s="130" t="s">
        <v>7180</v>
      </c>
      <c r="F351" s="131"/>
    </row>
    <row r="352" spans="1:6">
      <c r="A352" s="128" t="s">
        <v>371</v>
      </c>
      <c r="B352" s="127">
        <v>109000</v>
      </c>
      <c r="C352" s="127">
        <f t="shared" si="11"/>
        <v>3722000</v>
      </c>
      <c r="D352" s="129">
        <f t="shared" si="12"/>
        <v>114450</v>
      </c>
      <c r="E352" s="130" t="s">
        <v>7180</v>
      </c>
      <c r="F352" s="131"/>
    </row>
    <row r="353" spans="1:6">
      <c r="A353" s="128" t="s">
        <v>372</v>
      </c>
      <c r="B353" s="127">
        <v>110000</v>
      </c>
      <c r="C353" s="127">
        <f t="shared" si="11"/>
        <v>3756000</v>
      </c>
      <c r="D353" s="129">
        <f t="shared" si="12"/>
        <v>115500</v>
      </c>
      <c r="E353" s="130" t="s">
        <v>7180</v>
      </c>
      <c r="F353" s="131"/>
    </row>
    <row r="354" spans="1:6">
      <c r="A354" s="128" t="s">
        <v>373</v>
      </c>
      <c r="B354" s="127">
        <v>111000</v>
      </c>
      <c r="C354" s="127">
        <f t="shared" si="11"/>
        <v>3790000</v>
      </c>
      <c r="D354" s="129">
        <f t="shared" si="12"/>
        <v>116550</v>
      </c>
      <c r="E354" s="130" t="s">
        <v>7180</v>
      </c>
      <c r="F354" s="131"/>
    </row>
    <row r="355" spans="1:6">
      <c r="A355" s="128" t="s">
        <v>374</v>
      </c>
      <c r="B355" s="127">
        <v>112000</v>
      </c>
      <c r="C355" s="127">
        <f t="shared" si="11"/>
        <v>3824000</v>
      </c>
      <c r="D355" s="129">
        <f t="shared" si="12"/>
        <v>117600</v>
      </c>
      <c r="E355" s="130" t="s">
        <v>7180</v>
      </c>
      <c r="F355" s="131"/>
    </row>
    <row r="356" spans="1:6">
      <c r="A356" s="128" t="s">
        <v>375</v>
      </c>
      <c r="B356" s="127">
        <v>113000</v>
      </c>
      <c r="C356" s="127">
        <f t="shared" si="11"/>
        <v>3858000</v>
      </c>
      <c r="D356" s="129">
        <f t="shared" si="12"/>
        <v>118650</v>
      </c>
      <c r="E356" s="130" t="s">
        <v>7180</v>
      </c>
      <c r="F356" s="131"/>
    </row>
    <row r="357" spans="1:6">
      <c r="A357" s="128" t="s">
        <v>376</v>
      </c>
      <c r="B357" s="127">
        <v>114000</v>
      </c>
      <c r="C357" s="127">
        <f t="shared" si="11"/>
        <v>3892000</v>
      </c>
      <c r="D357" s="129">
        <f t="shared" si="12"/>
        <v>119700</v>
      </c>
      <c r="E357" s="130" t="s">
        <v>7180</v>
      </c>
      <c r="F357" s="131"/>
    </row>
    <row r="358" spans="1:6">
      <c r="A358" s="128" t="s">
        <v>377</v>
      </c>
      <c r="B358" s="127">
        <v>115000</v>
      </c>
      <c r="C358" s="127">
        <f t="shared" si="11"/>
        <v>3926000</v>
      </c>
      <c r="D358" s="129">
        <f t="shared" si="12"/>
        <v>120750</v>
      </c>
      <c r="E358" s="130" t="s">
        <v>7180</v>
      </c>
      <c r="F358" s="131"/>
    </row>
    <row r="359" spans="1:6">
      <c r="A359" s="128" t="s">
        <v>378</v>
      </c>
      <c r="B359" s="127">
        <v>116000</v>
      </c>
      <c r="C359" s="127">
        <f t="shared" si="11"/>
        <v>3960000</v>
      </c>
      <c r="D359" s="129">
        <f t="shared" si="12"/>
        <v>121800</v>
      </c>
      <c r="E359" s="130" t="s">
        <v>7180</v>
      </c>
      <c r="F359" s="131"/>
    </row>
    <row r="360" spans="1:6">
      <c r="A360" s="128" t="s">
        <v>379</v>
      </c>
      <c r="B360" s="127">
        <v>117000</v>
      </c>
      <c r="C360" s="127">
        <f t="shared" si="11"/>
        <v>3994000</v>
      </c>
      <c r="D360" s="129">
        <f t="shared" si="12"/>
        <v>122850</v>
      </c>
      <c r="E360" s="130" t="s">
        <v>7180</v>
      </c>
      <c r="F360" s="131"/>
    </row>
    <row r="361" spans="1:6">
      <c r="A361" s="128" t="s">
        <v>380</v>
      </c>
      <c r="B361" s="127">
        <v>118000</v>
      </c>
      <c r="C361" s="127">
        <f t="shared" si="11"/>
        <v>4028000</v>
      </c>
      <c r="D361" s="129">
        <f t="shared" si="12"/>
        <v>123900</v>
      </c>
      <c r="E361" s="130" t="s">
        <v>7180</v>
      </c>
      <c r="F361" s="131"/>
    </row>
    <row r="362" spans="1:6">
      <c r="A362" s="128" t="s">
        <v>381</v>
      </c>
      <c r="B362" s="127">
        <v>119000</v>
      </c>
      <c r="C362" s="127">
        <f t="shared" si="11"/>
        <v>4062000</v>
      </c>
      <c r="D362" s="129">
        <f t="shared" si="12"/>
        <v>124950</v>
      </c>
      <c r="E362" s="130" t="s">
        <v>7180</v>
      </c>
      <c r="F362" s="131"/>
    </row>
    <row r="363" spans="1:6">
      <c r="A363" s="128" t="s">
        <v>382</v>
      </c>
      <c r="B363" s="127">
        <v>120000</v>
      </c>
      <c r="C363" s="127">
        <f t="shared" si="11"/>
        <v>4096000</v>
      </c>
      <c r="D363" s="129">
        <f t="shared" si="12"/>
        <v>126000</v>
      </c>
      <c r="E363" s="130" t="s">
        <v>7180</v>
      </c>
      <c r="F363" s="131"/>
    </row>
    <row r="364" spans="1:6">
      <c r="A364" s="128" t="s">
        <v>383</v>
      </c>
      <c r="B364" s="127">
        <v>121000</v>
      </c>
      <c r="C364" s="127">
        <f t="shared" si="11"/>
        <v>4130000</v>
      </c>
      <c r="D364" s="129">
        <f t="shared" si="12"/>
        <v>127050</v>
      </c>
      <c r="E364" s="130" t="s">
        <v>7180</v>
      </c>
      <c r="F364" s="131"/>
    </row>
    <row r="365" spans="1:6">
      <c r="A365" s="128" t="s">
        <v>384</v>
      </c>
      <c r="B365" s="127">
        <v>122000</v>
      </c>
      <c r="C365" s="127">
        <f t="shared" si="11"/>
        <v>4164000</v>
      </c>
      <c r="D365" s="129">
        <f t="shared" si="12"/>
        <v>128100</v>
      </c>
      <c r="E365" s="130" t="s">
        <v>7180</v>
      </c>
      <c r="F365" s="131"/>
    </row>
    <row r="366" spans="1:6">
      <c r="A366" s="128" t="s">
        <v>385</v>
      </c>
      <c r="B366" s="127">
        <v>123000</v>
      </c>
      <c r="C366" s="127">
        <f t="shared" si="11"/>
        <v>4198000</v>
      </c>
      <c r="D366" s="129">
        <f t="shared" si="12"/>
        <v>129150</v>
      </c>
      <c r="E366" s="130" t="s">
        <v>7180</v>
      </c>
      <c r="F366" s="131"/>
    </row>
    <row r="367" spans="1:6">
      <c r="A367" s="128" t="s">
        <v>386</v>
      </c>
      <c r="B367" s="127">
        <v>124000</v>
      </c>
      <c r="C367" s="127">
        <f t="shared" si="11"/>
        <v>4232000</v>
      </c>
      <c r="D367" s="129">
        <f t="shared" si="12"/>
        <v>130200</v>
      </c>
      <c r="E367" s="130" t="s">
        <v>7180</v>
      </c>
      <c r="F367" s="131"/>
    </row>
    <row r="368" spans="1:6">
      <c r="A368" s="128" t="s">
        <v>387</v>
      </c>
      <c r="B368" s="127">
        <v>125000</v>
      </c>
      <c r="C368" s="127">
        <f t="shared" si="11"/>
        <v>4266000</v>
      </c>
      <c r="D368" s="129">
        <f t="shared" si="12"/>
        <v>131250</v>
      </c>
      <c r="E368" s="130" t="s">
        <v>7180</v>
      </c>
      <c r="F368" s="131"/>
    </row>
    <row r="369" spans="1:6">
      <c r="A369" s="128" t="s">
        <v>388</v>
      </c>
      <c r="B369" s="127">
        <v>126000</v>
      </c>
      <c r="C369" s="127">
        <f t="shared" si="11"/>
        <v>4300000</v>
      </c>
      <c r="D369" s="129">
        <f t="shared" si="12"/>
        <v>132300</v>
      </c>
      <c r="E369" s="130" t="s">
        <v>7180</v>
      </c>
      <c r="F369" s="131"/>
    </row>
    <row r="370" spans="1:6">
      <c r="A370" s="128" t="s">
        <v>389</v>
      </c>
      <c r="B370" s="127">
        <v>127000</v>
      </c>
      <c r="C370" s="127">
        <f t="shared" si="11"/>
        <v>4334000</v>
      </c>
      <c r="D370" s="129">
        <f t="shared" si="12"/>
        <v>133350</v>
      </c>
      <c r="E370" s="130" t="s">
        <v>7180</v>
      </c>
      <c r="F370" s="131"/>
    </row>
    <row r="371" spans="1:6">
      <c r="A371" s="128" t="s">
        <v>390</v>
      </c>
      <c r="B371" s="127">
        <v>128000</v>
      </c>
      <c r="C371" s="127">
        <f t="shared" si="11"/>
        <v>4368000</v>
      </c>
      <c r="D371" s="129">
        <f t="shared" si="12"/>
        <v>134400</v>
      </c>
      <c r="E371" s="130" t="s">
        <v>7180</v>
      </c>
      <c r="F371" s="131"/>
    </row>
    <row r="372" spans="1:6">
      <c r="A372" s="128" t="s">
        <v>391</v>
      </c>
      <c r="B372" s="127">
        <v>129000</v>
      </c>
      <c r="C372" s="127">
        <f t="shared" si="11"/>
        <v>4402000</v>
      </c>
      <c r="D372" s="129">
        <f t="shared" si="12"/>
        <v>135450</v>
      </c>
      <c r="E372" s="130" t="s">
        <v>7180</v>
      </c>
      <c r="F372" s="131"/>
    </row>
    <row r="373" spans="1:6">
      <c r="A373" s="128" t="s">
        <v>392</v>
      </c>
      <c r="B373" s="127">
        <v>130000</v>
      </c>
      <c r="C373" s="127">
        <f t="shared" si="11"/>
        <v>4436000</v>
      </c>
      <c r="D373" s="129">
        <f t="shared" si="12"/>
        <v>136500</v>
      </c>
      <c r="E373" s="130" t="s">
        <v>7180</v>
      </c>
      <c r="F373" s="131"/>
    </row>
    <row r="374" spans="1:6">
      <c r="A374" s="128" t="s">
        <v>393</v>
      </c>
      <c r="B374" s="127">
        <v>131000</v>
      </c>
      <c r="C374" s="127">
        <f t="shared" ref="C374:C437" si="13">SUM(C373)+34000</f>
        <v>4470000</v>
      </c>
      <c r="D374" s="129">
        <f t="shared" si="12"/>
        <v>137550</v>
      </c>
      <c r="E374" s="130" t="s">
        <v>7180</v>
      </c>
      <c r="F374" s="131"/>
    </row>
    <row r="375" spans="1:6">
      <c r="A375" s="128" t="s">
        <v>394</v>
      </c>
      <c r="B375" s="127">
        <v>132000</v>
      </c>
      <c r="C375" s="127">
        <f t="shared" si="13"/>
        <v>4504000</v>
      </c>
      <c r="D375" s="129">
        <f t="shared" si="12"/>
        <v>138600</v>
      </c>
      <c r="E375" s="130" t="s">
        <v>7180</v>
      </c>
      <c r="F375" s="131"/>
    </row>
    <row r="376" spans="1:6">
      <c r="A376" s="128" t="s">
        <v>395</v>
      </c>
      <c r="B376" s="127">
        <v>133000</v>
      </c>
      <c r="C376" s="127">
        <f t="shared" si="13"/>
        <v>4538000</v>
      </c>
      <c r="D376" s="129">
        <f t="shared" si="12"/>
        <v>139650</v>
      </c>
      <c r="E376" s="130" t="s">
        <v>7180</v>
      </c>
      <c r="F376" s="131"/>
    </row>
    <row r="377" spans="1:6">
      <c r="A377" s="128" t="s">
        <v>396</v>
      </c>
      <c r="B377" s="127">
        <v>134000</v>
      </c>
      <c r="C377" s="127">
        <f t="shared" si="13"/>
        <v>4572000</v>
      </c>
      <c r="D377" s="129">
        <f t="shared" si="12"/>
        <v>140700</v>
      </c>
      <c r="E377" s="130" t="s">
        <v>7180</v>
      </c>
      <c r="F377" s="131"/>
    </row>
    <row r="378" spans="1:6">
      <c r="A378" s="128" t="s">
        <v>397</v>
      </c>
      <c r="B378" s="127">
        <v>135000</v>
      </c>
      <c r="C378" s="127">
        <f t="shared" si="13"/>
        <v>4606000</v>
      </c>
      <c r="D378" s="129">
        <f t="shared" si="12"/>
        <v>141750</v>
      </c>
      <c r="E378" s="130" t="s">
        <v>7180</v>
      </c>
      <c r="F378" s="131"/>
    </row>
    <row r="379" spans="1:6">
      <c r="A379" s="128" t="s">
        <v>398</v>
      </c>
      <c r="B379" s="127">
        <v>136000</v>
      </c>
      <c r="C379" s="127">
        <f t="shared" si="13"/>
        <v>4640000</v>
      </c>
      <c r="D379" s="129">
        <f t="shared" si="12"/>
        <v>142800</v>
      </c>
      <c r="E379" s="130" t="s">
        <v>7180</v>
      </c>
      <c r="F379" s="131"/>
    </row>
    <row r="380" spans="1:6">
      <c r="A380" s="128" t="s">
        <v>399</v>
      </c>
      <c r="B380" s="127">
        <v>137000</v>
      </c>
      <c r="C380" s="127">
        <f t="shared" si="13"/>
        <v>4674000</v>
      </c>
      <c r="D380" s="129">
        <f t="shared" si="12"/>
        <v>143850</v>
      </c>
      <c r="E380" s="130" t="s">
        <v>7180</v>
      </c>
      <c r="F380" s="131"/>
    </row>
    <row r="381" spans="1:6">
      <c r="A381" s="128" t="s">
        <v>400</v>
      </c>
      <c r="B381" s="127">
        <v>138000</v>
      </c>
      <c r="C381" s="127">
        <f t="shared" si="13"/>
        <v>4708000</v>
      </c>
      <c r="D381" s="129">
        <f t="shared" si="12"/>
        <v>144900</v>
      </c>
      <c r="E381" s="130" t="s">
        <v>7180</v>
      </c>
      <c r="F381" s="131"/>
    </row>
    <row r="382" spans="1:6">
      <c r="A382" s="128" t="s">
        <v>401</v>
      </c>
      <c r="B382" s="127">
        <v>139000</v>
      </c>
      <c r="C382" s="127">
        <f t="shared" si="13"/>
        <v>4742000</v>
      </c>
      <c r="D382" s="129">
        <f t="shared" si="12"/>
        <v>145950</v>
      </c>
      <c r="E382" s="130" t="s">
        <v>7180</v>
      </c>
      <c r="F382" s="131"/>
    </row>
    <row r="383" spans="1:6">
      <c r="A383" s="128" t="s">
        <v>402</v>
      </c>
      <c r="B383" s="127">
        <v>140000</v>
      </c>
      <c r="C383" s="127">
        <f t="shared" si="13"/>
        <v>4776000</v>
      </c>
      <c r="D383" s="129">
        <f t="shared" si="12"/>
        <v>147000</v>
      </c>
      <c r="E383" s="130" t="s">
        <v>7180</v>
      </c>
      <c r="F383" s="131"/>
    </row>
    <row r="384" spans="1:6">
      <c r="A384" s="128" t="s">
        <v>403</v>
      </c>
      <c r="B384" s="127">
        <v>141000</v>
      </c>
      <c r="C384" s="127">
        <f t="shared" si="13"/>
        <v>4810000</v>
      </c>
      <c r="D384" s="129">
        <f t="shared" si="12"/>
        <v>148050</v>
      </c>
      <c r="E384" s="130" t="s">
        <v>7180</v>
      </c>
      <c r="F384" s="131"/>
    </row>
    <row r="385" spans="1:6">
      <c r="A385" s="128" t="s">
        <v>404</v>
      </c>
      <c r="B385" s="127">
        <v>142000</v>
      </c>
      <c r="C385" s="127">
        <f t="shared" si="13"/>
        <v>4844000</v>
      </c>
      <c r="D385" s="129">
        <f t="shared" si="12"/>
        <v>149100</v>
      </c>
      <c r="E385" s="130" t="s">
        <v>7180</v>
      </c>
      <c r="F385" s="131"/>
    </row>
    <row r="386" spans="1:6">
      <c r="A386" s="128" t="s">
        <v>405</v>
      </c>
      <c r="B386" s="127">
        <v>143000</v>
      </c>
      <c r="C386" s="127">
        <f t="shared" si="13"/>
        <v>4878000</v>
      </c>
      <c r="D386" s="129">
        <f t="shared" si="12"/>
        <v>150150</v>
      </c>
      <c r="E386" s="130" t="s">
        <v>7180</v>
      </c>
      <c r="F386" s="131"/>
    </row>
    <row r="387" spans="1:6">
      <c r="A387" s="128" t="s">
        <v>406</v>
      </c>
      <c r="B387" s="127">
        <v>144000</v>
      </c>
      <c r="C387" s="127">
        <f t="shared" si="13"/>
        <v>4912000</v>
      </c>
      <c r="D387" s="129">
        <f t="shared" si="12"/>
        <v>151200</v>
      </c>
      <c r="E387" s="130" t="s">
        <v>7180</v>
      </c>
      <c r="F387" s="131"/>
    </row>
    <row r="388" spans="1:6">
      <c r="A388" s="128" t="s">
        <v>407</v>
      </c>
      <c r="B388" s="127">
        <v>145000</v>
      </c>
      <c r="C388" s="127">
        <f t="shared" si="13"/>
        <v>4946000</v>
      </c>
      <c r="D388" s="129">
        <f t="shared" si="12"/>
        <v>152250</v>
      </c>
      <c r="E388" s="130" t="s">
        <v>7180</v>
      </c>
      <c r="F388" s="131"/>
    </row>
    <row r="389" spans="1:6">
      <c r="A389" s="128" t="s">
        <v>408</v>
      </c>
      <c r="B389" s="127">
        <v>146000</v>
      </c>
      <c r="C389" s="127">
        <f t="shared" si="13"/>
        <v>4980000</v>
      </c>
      <c r="D389" s="129">
        <f t="shared" si="12"/>
        <v>153300</v>
      </c>
      <c r="E389" s="130" t="s">
        <v>7180</v>
      </c>
      <c r="F389" s="131"/>
    </row>
    <row r="390" spans="1:6">
      <c r="A390" s="128" t="s">
        <v>409</v>
      </c>
      <c r="B390" s="127">
        <v>147000</v>
      </c>
      <c r="C390" s="127">
        <f t="shared" si="13"/>
        <v>5014000</v>
      </c>
      <c r="D390" s="129">
        <f t="shared" si="12"/>
        <v>154350</v>
      </c>
      <c r="E390" s="130" t="s">
        <v>7180</v>
      </c>
      <c r="F390" s="131"/>
    </row>
    <row r="391" spans="1:6">
      <c r="A391" s="128" t="s">
        <v>410</v>
      </c>
      <c r="B391" s="127">
        <v>148000</v>
      </c>
      <c r="C391" s="127">
        <f t="shared" si="13"/>
        <v>5048000</v>
      </c>
      <c r="D391" s="129">
        <f t="shared" si="12"/>
        <v>155400</v>
      </c>
      <c r="E391" s="130" t="s">
        <v>7180</v>
      </c>
      <c r="F391" s="131"/>
    </row>
    <row r="392" spans="1:6">
      <c r="A392" s="128" t="s">
        <v>411</v>
      </c>
      <c r="B392" s="127">
        <v>149000</v>
      </c>
      <c r="C392" s="127">
        <f t="shared" si="13"/>
        <v>5082000</v>
      </c>
      <c r="D392" s="129">
        <f t="shared" si="12"/>
        <v>156450</v>
      </c>
      <c r="E392" s="130" t="s">
        <v>7180</v>
      </c>
      <c r="F392" s="131"/>
    </row>
    <row r="393" spans="1:6">
      <c r="A393" s="128" t="s">
        <v>412</v>
      </c>
      <c r="B393" s="127">
        <v>150000</v>
      </c>
      <c r="C393" s="127">
        <f t="shared" si="13"/>
        <v>5116000</v>
      </c>
      <c r="D393" s="129">
        <f t="shared" si="12"/>
        <v>157500</v>
      </c>
      <c r="E393" s="130" t="s">
        <v>7180</v>
      </c>
      <c r="F393" s="131"/>
    </row>
    <row r="394" spans="1:6">
      <c r="A394" s="127" t="s">
        <v>3932</v>
      </c>
      <c r="B394" s="127">
        <v>151000</v>
      </c>
      <c r="C394" s="127">
        <f t="shared" si="13"/>
        <v>5150000</v>
      </c>
      <c r="D394" s="129">
        <f t="shared" si="12"/>
        <v>158550</v>
      </c>
      <c r="E394" s="130" t="s">
        <v>7180</v>
      </c>
      <c r="F394" s="131"/>
    </row>
    <row r="395" spans="1:6">
      <c r="A395" s="127" t="s">
        <v>3933</v>
      </c>
      <c r="B395" s="127">
        <v>152000</v>
      </c>
      <c r="C395" s="127">
        <f t="shared" si="13"/>
        <v>5184000</v>
      </c>
      <c r="D395" s="129">
        <f t="shared" si="12"/>
        <v>159600</v>
      </c>
      <c r="E395" s="130" t="s">
        <v>7180</v>
      </c>
      <c r="F395" s="131"/>
    </row>
    <row r="396" spans="1:6">
      <c r="A396" s="127" t="s">
        <v>3934</v>
      </c>
      <c r="B396" s="127">
        <v>153000</v>
      </c>
      <c r="C396" s="127">
        <f t="shared" si="13"/>
        <v>5218000</v>
      </c>
      <c r="D396" s="129">
        <f t="shared" si="12"/>
        <v>160650</v>
      </c>
      <c r="E396" s="130" t="s">
        <v>7180</v>
      </c>
      <c r="F396" s="131"/>
    </row>
    <row r="397" spans="1:6">
      <c r="A397" s="127" t="s">
        <v>3935</v>
      </c>
      <c r="B397" s="127">
        <v>154000</v>
      </c>
      <c r="C397" s="127">
        <f t="shared" si="13"/>
        <v>5252000</v>
      </c>
      <c r="D397" s="129">
        <f t="shared" si="12"/>
        <v>161700</v>
      </c>
      <c r="E397" s="130" t="s">
        <v>7180</v>
      </c>
      <c r="F397" s="131"/>
    </row>
    <row r="398" spans="1:6">
      <c r="A398" s="127" t="s">
        <v>3936</v>
      </c>
      <c r="B398" s="127">
        <v>155000</v>
      </c>
      <c r="C398" s="127">
        <f t="shared" si="13"/>
        <v>5286000</v>
      </c>
      <c r="D398" s="129">
        <f t="shared" si="12"/>
        <v>162750</v>
      </c>
      <c r="E398" s="130" t="s">
        <v>7180</v>
      </c>
      <c r="F398" s="131"/>
    </row>
    <row r="399" spans="1:6">
      <c r="A399" s="127" t="s">
        <v>3937</v>
      </c>
      <c r="B399" s="127">
        <v>156000</v>
      </c>
      <c r="C399" s="127">
        <f t="shared" si="13"/>
        <v>5320000</v>
      </c>
      <c r="D399" s="129">
        <f t="shared" si="12"/>
        <v>163800</v>
      </c>
      <c r="E399" s="130" t="s">
        <v>7180</v>
      </c>
      <c r="F399" s="131"/>
    </row>
    <row r="400" spans="1:6">
      <c r="A400" s="127" t="s">
        <v>3938</v>
      </c>
      <c r="B400" s="127">
        <v>157000</v>
      </c>
      <c r="C400" s="127">
        <f t="shared" si="13"/>
        <v>5354000</v>
      </c>
      <c r="D400" s="129">
        <f t="shared" si="12"/>
        <v>164850</v>
      </c>
      <c r="E400" s="130" t="s">
        <v>7180</v>
      </c>
      <c r="F400" s="131"/>
    </row>
    <row r="401" spans="1:6">
      <c r="A401" s="127" t="s">
        <v>3939</v>
      </c>
      <c r="B401" s="127">
        <v>158000</v>
      </c>
      <c r="C401" s="127">
        <f t="shared" si="13"/>
        <v>5388000</v>
      </c>
      <c r="D401" s="129">
        <f t="shared" si="12"/>
        <v>165900</v>
      </c>
      <c r="E401" s="130" t="s">
        <v>7180</v>
      </c>
      <c r="F401" s="131"/>
    </row>
    <row r="402" spans="1:6">
      <c r="A402" s="127" t="s">
        <v>3940</v>
      </c>
      <c r="B402" s="127">
        <v>159000</v>
      </c>
      <c r="C402" s="127">
        <f t="shared" si="13"/>
        <v>5422000</v>
      </c>
      <c r="D402" s="129">
        <f t="shared" ref="D402:D465" si="14">SUM($G$2)*(B402*0.001)</f>
        <v>166950</v>
      </c>
      <c r="E402" s="130" t="s">
        <v>7180</v>
      </c>
      <c r="F402" s="131"/>
    </row>
    <row r="403" spans="1:6">
      <c r="A403" s="127" t="s">
        <v>3941</v>
      </c>
      <c r="B403" s="127">
        <v>160000</v>
      </c>
      <c r="C403" s="127">
        <f t="shared" si="13"/>
        <v>5456000</v>
      </c>
      <c r="D403" s="129">
        <f t="shared" si="14"/>
        <v>168000</v>
      </c>
      <c r="E403" s="130" t="s">
        <v>7180</v>
      </c>
      <c r="F403" s="131"/>
    </row>
    <row r="404" spans="1:6">
      <c r="A404" s="127" t="s">
        <v>3942</v>
      </c>
      <c r="B404" s="127">
        <v>161000</v>
      </c>
      <c r="C404" s="127">
        <f t="shared" si="13"/>
        <v>5490000</v>
      </c>
      <c r="D404" s="129">
        <f t="shared" si="14"/>
        <v>169050</v>
      </c>
      <c r="E404" s="130" t="s">
        <v>7180</v>
      </c>
      <c r="F404" s="131"/>
    </row>
    <row r="405" spans="1:6">
      <c r="A405" s="127" t="s">
        <v>3943</v>
      </c>
      <c r="B405" s="127">
        <v>162000</v>
      </c>
      <c r="C405" s="127">
        <f t="shared" si="13"/>
        <v>5524000</v>
      </c>
      <c r="D405" s="129">
        <f t="shared" si="14"/>
        <v>170100</v>
      </c>
      <c r="E405" s="130" t="s">
        <v>7180</v>
      </c>
      <c r="F405" s="131"/>
    </row>
    <row r="406" spans="1:6">
      <c r="A406" s="127" t="s">
        <v>3944</v>
      </c>
      <c r="B406" s="127">
        <v>163000</v>
      </c>
      <c r="C406" s="127">
        <f t="shared" si="13"/>
        <v>5558000</v>
      </c>
      <c r="D406" s="129">
        <f t="shared" si="14"/>
        <v>171150</v>
      </c>
      <c r="E406" s="130" t="s">
        <v>7180</v>
      </c>
      <c r="F406" s="131"/>
    </row>
    <row r="407" spans="1:6">
      <c r="A407" s="127" t="s">
        <v>3945</v>
      </c>
      <c r="B407" s="127">
        <v>164000</v>
      </c>
      <c r="C407" s="127">
        <f t="shared" si="13"/>
        <v>5592000</v>
      </c>
      <c r="D407" s="129">
        <f t="shared" si="14"/>
        <v>172200</v>
      </c>
      <c r="E407" s="130" t="s">
        <v>7180</v>
      </c>
      <c r="F407" s="131"/>
    </row>
    <row r="408" spans="1:6">
      <c r="A408" s="127" t="s">
        <v>3946</v>
      </c>
      <c r="B408" s="127">
        <v>165000</v>
      </c>
      <c r="C408" s="127">
        <f t="shared" si="13"/>
        <v>5626000</v>
      </c>
      <c r="D408" s="129">
        <f t="shared" si="14"/>
        <v>173250</v>
      </c>
      <c r="E408" s="130" t="s">
        <v>7180</v>
      </c>
      <c r="F408" s="131"/>
    </row>
    <row r="409" spans="1:6">
      <c r="A409" s="127" t="s">
        <v>3947</v>
      </c>
      <c r="B409" s="127">
        <v>166000</v>
      </c>
      <c r="C409" s="127">
        <f t="shared" si="13"/>
        <v>5660000</v>
      </c>
      <c r="D409" s="129">
        <f t="shared" si="14"/>
        <v>174300</v>
      </c>
      <c r="E409" s="130" t="s">
        <v>7180</v>
      </c>
      <c r="F409" s="131"/>
    </row>
    <row r="410" spans="1:6">
      <c r="A410" s="127" t="s">
        <v>3948</v>
      </c>
      <c r="B410" s="127">
        <v>167000</v>
      </c>
      <c r="C410" s="127">
        <f t="shared" si="13"/>
        <v>5694000</v>
      </c>
      <c r="D410" s="129">
        <f t="shared" si="14"/>
        <v>175350</v>
      </c>
      <c r="E410" s="130" t="s">
        <v>7180</v>
      </c>
      <c r="F410" s="131"/>
    </row>
    <row r="411" spans="1:6">
      <c r="A411" s="127" t="s">
        <v>3949</v>
      </c>
      <c r="B411" s="127">
        <v>168000</v>
      </c>
      <c r="C411" s="127">
        <f t="shared" si="13"/>
        <v>5728000</v>
      </c>
      <c r="D411" s="129">
        <f t="shared" si="14"/>
        <v>176400</v>
      </c>
      <c r="E411" s="130" t="s">
        <v>7180</v>
      </c>
      <c r="F411" s="131"/>
    </row>
    <row r="412" spans="1:6">
      <c r="A412" s="127" t="s">
        <v>3950</v>
      </c>
      <c r="B412" s="127">
        <v>169000</v>
      </c>
      <c r="C412" s="127">
        <f t="shared" si="13"/>
        <v>5762000</v>
      </c>
      <c r="D412" s="129">
        <f t="shared" si="14"/>
        <v>177450</v>
      </c>
      <c r="E412" s="130" t="s">
        <v>7180</v>
      </c>
      <c r="F412" s="131"/>
    </row>
    <row r="413" spans="1:6">
      <c r="A413" s="127" t="s">
        <v>3951</v>
      </c>
      <c r="B413" s="127">
        <v>170000</v>
      </c>
      <c r="C413" s="127">
        <f t="shared" si="13"/>
        <v>5796000</v>
      </c>
      <c r="D413" s="129">
        <f t="shared" si="14"/>
        <v>178500</v>
      </c>
      <c r="E413" s="130" t="s">
        <v>7180</v>
      </c>
      <c r="F413" s="131"/>
    </row>
    <row r="414" spans="1:6">
      <c r="A414" s="127" t="s">
        <v>3952</v>
      </c>
      <c r="B414" s="127">
        <v>171000</v>
      </c>
      <c r="C414" s="127">
        <f t="shared" si="13"/>
        <v>5830000</v>
      </c>
      <c r="D414" s="129">
        <f t="shared" si="14"/>
        <v>179550</v>
      </c>
      <c r="E414" s="130" t="s">
        <v>7180</v>
      </c>
      <c r="F414" s="131"/>
    </row>
    <row r="415" spans="1:6">
      <c r="A415" s="127" t="s">
        <v>3953</v>
      </c>
      <c r="B415" s="127">
        <v>172000</v>
      </c>
      <c r="C415" s="127">
        <f t="shared" si="13"/>
        <v>5864000</v>
      </c>
      <c r="D415" s="129">
        <f t="shared" si="14"/>
        <v>180600</v>
      </c>
      <c r="E415" s="130" t="s">
        <v>7180</v>
      </c>
      <c r="F415" s="131"/>
    </row>
    <row r="416" spans="1:6">
      <c r="A416" s="127" t="s">
        <v>3954</v>
      </c>
      <c r="B416" s="127">
        <v>173000</v>
      </c>
      <c r="C416" s="127">
        <f t="shared" si="13"/>
        <v>5898000</v>
      </c>
      <c r="D416" s="129">
        <f t="shared" si="14"/>
        <v>181650</v>
      </c>
      <c r="E416" s="130" t="s">
        <v>7180</v>
      </c>
      <c r="F416" s="131"/>
    </row>
    <row r="417" spans="1:6">
      <c r="A417" s="127" t="s">
        <v>3955</v>
      </c>
      <c r="B417" s="127">
        <v>174000</v>
      </c>
      <c r="C417" s="127">
        <f t="shared" si="13"/>
        <v>5932000</v>
      </c>
      <c r="D417" s="129">
        <f t="shared" si="14"/>
        <v>182700</v>
      </c>
      <c r="E417" s="130" t="s">
        <v>7180</v>
      </c>
      <c r="F417" s="131"/>
    </row>
    <row r="418" spans="1:6">
      <c r="A418" s="127" t="s">
        <v>3956</v>
      </c>
      <c r="B418" s="127">
        <v>175000</v>
      </c>
      <c r="C418" s="127">
        <f t="shared" si="13"/>
        <v>5966000</v>
      </c>
      <c r="D418" s="129">
        <f t="shared" si="14"/>
        <v>183750</v>
      </c>
      <c r="E418" s="130" t="s">
        <v>7180</v>
      </c>
      <c r="F418" s="131"/>
    </row>
    <row r="419" spans="1:6">
      <c r="A419" s="127" t="s">
        <v>3957</v>
      </c>
      <c r="B419" s="127">
        <v>176000</v>
      </c>
      <c r="C419" s="127">
        <f t="shared" si="13"/>
        <v>6000000</v>
      </c>
      <c r="D419" s="129">
        <f t="shared" si="14"/>
        <v>184800</v>
      </c>
      <c r="E419" s="130" t="s">
        <v>7180</v>
      </c>
      <c r="F419" s="131"/>
    </row>
    <row r="420" spans="1:6">
      <c r="A420" s="127" t="s">
        <v>3958</v>
      </c>
      <c r="B420" s="127">
        <v>177000</v>
      </c>
      <c r="C420" s="127">
        <f t="shared" si="13"/>
        <v>6034000</v>
      </c>
      <c r="D420" s="129">
        <f t="shared" si="14"/>
        <v>185850</v>
      </c>
      <c r="E420" s="130" t="s">
        <v>7180</v>
      </c>
      <c r="F420" s="131"/>
    </row>
    <row r="421" spans="1:6">
      <c r="A421" s="127" t="s">
        <v>3959</v>
      </c>
      <c r="B421" s="127">
        <v>178000</v>
      </c>
      <c r="C421" s="127">
        <f t="shared" si="13"/>
        <v>6068000</v>
      </c>
      <c r="D421" s="129">
        <f t="shared" si="14"/>
        <v>186900</v>
      </c>
      <c r="E421" s="130" t="s">
        <v>7180</v>
      </c>
      <c r="F421" s="131"/>
    </row>
    <row r="422" spans="1:6">
      <c r="A422" s="127" t="s">
        <v>3960</v>
      </c>
      <c r="B422" s="127">
        <v>179000</v>
      </c>
      <c r="C422" s="127">
        <f t="shared" si="13"/>
        <v>6102000</v>
      </c>
      <c r="D422" s="129">
        <f t="shared" si="14"/>
        <v>187950</v>
      </c>
      <c r="E422" s="130" t="s">
        <v>7180</v>
      </c>
      <c r="F422" s="131"/>
    </row>
    <row r="423" spans="1:6">
      <c r="A423" s="127" t="s">
        <v>3961</v>
      </c>
      <c r="B423" s="127">
        <v>180000</v>
      </c>
      <c r="C423" s="127">
        <f t="shared" si="13"/>
        <v>6136000</v>
      </c>
      <c r="D423" s="129">
        <f t="shared" si="14"/>
        <v>189000</v>
      </c>
      <c r="E423" s="130" t="s">
        <v>7180</v>
      </c>
      <c r="F423" s="131"/>
    </row>
    <row r="424" spans="1:6">
      <c r="A424" s="127" t="s">
        <v>3962</v>
      </c>
      <c r="B424" s="127">
        <v>181000</v>
      </c>
      <c r="C424" s="127">
        <f t="shared" si="13"/>
        <v>6170000</v>
      </c>
      <c r="D424" s="129">
        <f t="shared" si="14"/>
        <v>190050</v>
      </c>
      <c r="E424" s="130" t="s">
        <v>7180</v>
      </c>
      <c r="F424" s="131"/>
    </row>
    <row r="425" spans="1:6">
      <c r="A425" s="127" t="s">
        <v>3963</v>
      </c>
      <c r="B425" s="127">
        <v>182000</v>
      </c>
      <c r="C425" s="127">
        <f t="shared" si="13"/>
        <v>6204000</v>
      </c>
      <c r="D425" s="129">
        <f t="shared" si="14"/>
        <v>191100</v>
      </c>
      <c r="E425" s="130" t="s">
        <v>7180</v>
      </c>
      <c r="F425" s="131"/>
    </row>
    <row r="426" spans="1:6">
      <c r="A426" s="127" t="s">
        <v>3964</v>
      </c>
      <c r="B426" s="127">
        <v>183000</v>
      </c>
      <c r="C426" s="127">
        <f t="shared" si="13"/>
        <v>6238000</v>
      </c>
      <c r="D426" s="129">
        <f t="shared" si="14"/>
        <v>192150</v>
      </c>
      <c r="E426" s="130" t="s">
        <v>7180</v>
      </c>
      <c r="F426" s="131"/>
    </row>
    <row r="427" spans="1:6">
      <c r="A427" s="127" t="s">
        <v>3965</v>
      </c>
      <c r="B427" s="127">
        <v>184000</v>
      </c>
      <c r="C427" s="127">
        <f t="shared" si="13"/>
        <v>6272000</v>
      </c>
      <c r="D427" s="129">
        <f t="shared" si="14"/>
        <v>193200</v>
      </c>
      <c r="E427" s="130" t="s">
        <v>7180</v>
      </c>
      <c r="F427" s="131"/>
    </row>
    <row r="428" spans="1:6">
      <c r="A428" s="127" t="s">
        <v>3966</v>
      </c>
      <c r="B428" s="127">
        <v>185000</v>
      </c>
      <c r="C428" s="127">
        <f t="shared" si="13"/>
        <v>6306000</v>
      </c>
      <c r="D428" s="129">
        <f t="shared" si="14"/>
        <v>194250</v>
      </c>
      <c r="E428" s="130" t="s">
        <v>7180</v>
      </c>
      <c r="F428" s="131"/>
    </row>
    <row r="429" spans="1:6">
      <c r="A429" s="127" t="s">
        <v>3967</v>
      </c>
      <c r="B429" s="127">
        <v>186000</v>
      </c>
      <c r="C429" s="127">
        <f t="shared" si="13"/>
        <v>6340000</v>
      </c>
      <c r="D429" s="129">
        <f t="shared" si="14"/>
        <v>195300</v>
      </c>
      <c r="E429" s="130" t="s">
        <v>7180</v>
      </c>
      <c r="F429" s="131"/>
    </row>
    <row r="430" spans="1:6">
      <c r="A430" s="127" t="s">
        <v>3968</v>
      </c>
      <c r="B430" s="127">
        <v>187000</v>
      </c>
      <c r="C430" s="127">
        <f t="shared" si="13"/>
        <v>6374000</v>
      </c>
      <c r="D430" s="129">
        <f t="shared" si="14"/>
        <v>196350</v>
      </c>
      <c r="E430" s="130" t="s">
        <v>7180</v>
      </c>
      <c r="F430" s="131"/>
    </row>
    <row r="431" spans="1:6">
      <c r="A431" s="127" t="s">
        <v>3969</v>
      </c>
      <c r="B431" s="127">
        <v>188000</v>
      </c>
      <c r="C431" s="127">
        <f t="shared" si="13"/>
        <v>6408000</v>
      </c>
      <c r="D431" s="129">
        <f t="shared" si="14"/>
        <v>197400</v>
      </c>
      <c r="E431" s="130" t="s">
        <v>7180</v>
      </c>
      <c r="F431" s="131"/>
    </row>
    <row r="432" spans="1:6">
      <c r="A432" s="127" t="s">
        <v>3970</v>
      </c>
      <c r="B432" s="127">
        <v>189000</v>
      </c>
      <c r="C432" s="127">
        <f t="shared" si="13"/>
        <v>6442000</v>
      </c>
      <c r="D432" s="129">
        <f t="shared" si="14"/>
        <v>198450</v>
      </c>
      <c r="E432" s="130" t="s">
        <v>7180</v>
      </c>
      <c r="F432" s="131"/>
    </row>
    <row r="433" spans="1:6">
      <c r="A433" s="127" t="s">
        <v>3971</v>
      </c>
      <c r="B433" s="127">
        <v>190000</v>
      </c>
      <c r="C433" s="127">
        <f t="shared" si="13"/>
        <v>6476000</v>
      </c>
      <c r="D433" s="129">
        <f t="shared" si="14"/>
        <v>199500</v>
      </c>
      <c r="E433" s="130" t="s">
        <v>7180</v>
      </c>
      <c r="F433" s="131"/>
    </row>
    <row r="434" spans="1:6">
      <c r="A434" s="127" t="s">
        <v>3972</v>
      </c>
      <c r="B434" s="127">
        <v>191000</v>
      </c>
      <c r="C434" s="127">
        <f t="shared" si="13"/>
        <v>6510000</v>
      </c>
      <c r="D434" s="129">
        <f t="shared" si="14"/>
        <v>200550</v>
      </c>
      <c r="E434" s="130" t="s">
        <v>7180</v>
      </c>
      <c r="F434" s="131"/>
    </row>
    <row r="435" spans="1:6">
      <c r="A435" s="127" t="s">
        <v>3973</v>
      </c>
      <c r="B435" s="127">
        <v>192000</v>
      </c>
      <c r="C435" s="127">
        <f t="shared" si="13"/>
        <v>6544000</v>
      </c>
      <c r="D435" s="129">
        <f t="shared" si="14"/>
        <v>201600</v>
      </c>
      <c r="E435" s="130" t="s">
        <v>7180</v>
      </c>
      <c r="F435" s="131"/>
    </row>
    <row r="436" spans="1:6">
      <c r="A436" s="127" t="s">
        <v>3974</v>
      </c>
      <c r="B436" s="127">
        <v>193000</v>
      </c>
      <c r="C436" s="127">
        <f t="shared" si="13"/>
        <v>6578000</v>
      </c>
      <c r="D436" s="129">
        <f t="shared" si="14"/>
        <v>202650</v>
      </c>
      <c r="E436" s="130" t="s">
        <v>7180</v>
      </c>
      <c r="F436" s="131"/>
    </row>
    <row r="437" spans="1:6">
      <c r="A437" s="127" t="s">
        <v>3975</v>
      </c>
      <c r="B437" s="127">
        <v>194000</v>
      </c>
      <c r="C437" s="127">
        <f t="shared" si="13"/>
        <v>6612000</v>
      </c>
      <c r="D437" s="129">
        <f t="shared" si="14"/>
        <v>203700</v>
      </c>
      <c r="E437" s="130" t="s">
        <v>7180</v>
      </c>
      <c r="F437" s="131"/>
    </row>
    <row r="438" spans="1:6">
      <c r="A438" s="127" t="s">
        <v>3976</v>
      </c>
      <c r="B438" s="127">
        <v>195000</v>
      </c>
      <c r="C438" s="127">
        <f t="shared" ref="C438:C501" si="15">SUM(C437)+34000</f>
        <v>6646000</v>
      </c>
      <c r="D438" s="129">
        <f t="shared" si="14"/>
        <v>204750</v>
      </c>
      <c r="E438" s="130" t="s">
        <v>7180</v>
      </c>
      <c r="F438" s="131"/>
    </row>
    <row r="439" spans="1:6">
      <c r="A439" s="127" t="s">
        <v>3977</v>
      </c>
      <c r="B439" s="127">
        <v>196000</v>
      </c>
      <c r="C439" s="127">
        <f t="shared" si="15"/>
        <v>6680000</v>
      </c>
      <c r="D439" s="129">
        <f t="shared" si="14"/>
        <v>205800</v>
      </c>
      <c r="E439" s="130" t="s">
        <v>7180</v>
      </c>
      <c r="F439" s="131"/>
    </row>
    <row r="440" spans="1:6">
      <c r="A440" s="127" t="s">
        <v>3978</v>
      </c>
      <c r="B440" s="127">
        <v>197000</v>
      </c>
      <c r="C440" s="127">
        <f t="shared" si="15"/>
        <v>6714000</v>
      </c>
      <c r="D440" s="129">
        <f t="shared" si="14"/>
        <v>206850</v>
      </c>
      <c r="E440" s="130" t="s">
        <v>7180</v>
      </c>
      <c r="F440" s="131"/>
    </row>
    <row r="441" spans="1:6">
      <c r="A441" s="127" t="s">
        <v>3979</v>
      </c>
      <c r="B441" s="127">
        <v>198000</v>
      </c>
      <c r="C441" s="127">
        <f t="shared" si="15"/>
        <v>6748000</v>
      </c>
      <c r="D441" s="129">
        <f t="shared" si="14"/>
        <v>207900</v>
      </c>
      <c r="E441" s="130" t="s">
        <v>7180</v>
      </c>
      <c r="F441" s="131"/>
    </row>
    <row r="442" spans="1:6">
      <c r="A442" s="127" t="s">
        <v>3980</v>
      </c>
      <c r="B442" s="127">
        <v>199000</v>
      </c>
      <c r="C442" s="127">
        <f t="shared" si="15"/>
        <v>6782000</v>
      </c>
      <c r="D442" s="129">
        <f t="shared" si="14"/>
        <v>208950</v>
      </c>
      <c r="E442" s="130" t="s">
        <v>7180</v>
      </c>
      <c r="F442" s="131"/>
    </row>
    <row r="443" spans="1:6">
      <c r="A443" s="127" t="s">
        <v>3981</v>
      </c>
      <c r="B443" s="127">
        <v>200000</v>
      </c>
      <c r="C443" s="127">
        <f t="shared" si="15"/>
        <v>6816000</v>
      </c>
      <c r="D443" s="129">
        <f t="shared" si="14"/>
        <v>210000</v>
      </c>
      <c r="E443" s="130" t="s">
        <v>7180</v>
      </c>
      <c r="F443" s="131"/>
    </row>
    <row r="444" spans="1:6">
      <c r="A444" s="127" t="s">
        <v>3982</v>
      </c>
      <c r="B444" s="127">
        <v>201000</v>
      </c>
      <c r="C444" s="127">
        <f t="shared" si="15"/>
        <v>6850000</v>
      </c>
      <c r="D444" s="129">
        <f t="shared" si="14"/>
        <v>211050</v>
      </c>
      <c r="E444" s="130" t="s">
        <v>7180</v>
      </c>
      <c r="F444" s="131"/>
    </row>
    <row r="445" spans="1:6">
      <c r="A445" s="127" t="s">
        <v>3983</v>
      </c>
      <c r="B445" s="127">
        <v>202000</v>
      </c>
      <c r="C445" s="127">
        <f t="shared" si="15"/>
        <v>6884000</v>
      </c>
      <c r="D445" s="129">
        <f t="shared" si="14"/>
        <v>212100</v>
      </c>
      <c r="E445" s="130" t="s">
        <v>7180</v>
      </c>
      <c r="F445" s="131"/>
    </row>
    <row r="446" spans="1:6">
      <c r="A446" s="127" t="s">
        <v>3984</v>
      </c>
      <c r="B446" s="127">
        <v>203000</v>
      </c>
      <c r="C446" s="127">
        <f t="shared" si="15"/>
        <v>6918000</v>
      </c>
      <c r="D446" s="129">
        <f t="shared" si="14"/>
        <v>213150</v>
      </c>
      <c r="E446" s="130" t="s">
        <v>7180</v>
      </c>
      <c r="F446" s="131"/>
    </row>
    <row r="447" spans="1:6">
      <c r="A447" s="127" t="s">
        <v>3985</v>
      </c>
      <c r="B447" s="127">
        <v>204000</v>
      </c>
      <c r="C447" s="127">
        <f t="shared" si="15"/>
        <v>6952000</v>
      </c>
      <c r="D447" s="129">
        <f t="shared" si="14"/>
        <v>214200</v>
      </c>
      <c r="E447" s="130" t="s">
        <v>7180</v>
      </c>
      <c r="F447" s="131"/>
    </row>
    <row r="448" spans="1:6">
      <c r="A448" s="127" t="s">
        <v>3986</v>
      </c>
      <c r="B448" s="127">
        <v>205000</v>
      </c>
      <c r="C448" s="127">
        <f t="shared" si="15"/>
        <v>6986000</v>
      </c>
      <c r="D448" s="129">
        <f t="shared" si="14"/>
        <v>215250</v>
      </c>
      <c r="E448" s="130" t="s">
        <v>7180</v>
      </c>
      <c r="F448" s="131"/>
    </row>
    <row r="449" spans="1:6">
      <c r="A449" s="127" t="s">
        <v>3987</v>
      </c>
      <c r="B449" s="127">
        <v>206000</v>
      </c>
      <c r="C449" s="127">
        <f t="shared" si="15"/>
        <v>7020000</v>
      </c>
      <c r="D449" s="129">
        <f t="shared" si="14"/>
        <v>216300</v>
      </c>
      <c r="E449" s="130" t="s">
        <v>7180</v>
      </c>
      <c r="F449" s="131"/>
    </row>
    <row r="450" spans="1:6">
      <c r="A450" s="127" t="s">
        <v>3988</v>
      </c>
      <c r="B450" s="127">
        <v>207000</v>
      </c>
      <c r="C450" s="127">
        <f t="shared" si="15"/>
        <v>7054000</v>
      </c>
      <c r="D450" s="129">
        <f t="shared" si="14"/>
        <v>217350</v>
      </c>
      <c r="E450" s="130" t="s">
        <v>7180</v>
      </c>
      <c r="F450" s="131"/>
    </row>
    <row r="451" spans="1:6">
      <c r="A451" s="127" t="s">
        <v>3989</v>
      </c>
      <c r="B451" s="127">
        <v>208000</v>
      </c>
      <c r="C451" s="127">
        <f t="shared" si="15"/>
        <v>7088000</v>
      </c>
      <c r="D451" s="129">
        <f t="shared" si="14"/>
        <v>218400</v>
      </c>
      <c r="E451" s="130" t="s">
        <v>7180</v>
      </c>
      <c r="F451" s="131"/>
    </row>
    <row r="452" spans="1:6">
      <c r="A452" s="127" t="s">
        <v>3990</v>
      </c>
      <c r="B452" s="127">
        <v>209000</v>
      </c>
      <c r="C452" s="127">
        <f t="shared" si="15"/>
        <v>7122000</v>
      </c>
      <c r="D452" s="129">
        <f t="shared" si="14"/>
        <v>219450</v>
      </c>
      <c r="E452" s="130" t="s">
        <v>7180</v>
      </c>
      <c r="F452" s="131"/>
    </row>
    <row r="453" spans="1:6">
      <c r="A453" s="127" t="s">
        <v>3991</v>
      </c>
      <c r="B453" s="127">
        <v>210000</v>
      </c>
      <c r="C453" s="127">
        <f t="shared" si="15"/>
        <v>7156000</v>
      </c>
      <c r="D453" s="129">
        <f t="shared" si="14"/>
        <v>220500</v>
      </c>
      <c r="E453" s="130" t="s">
        <v>7180</v>
      </c>
      <c r="F453" s="131"/>
    </row>
    <row r="454" spans="1:6">
      <c r="A454" s="127" t="s">
        <v>3992</v>
      </c>
      <c r="B454" s="127">
        <v>211000</v>
      </c>
      <c r="C454" s="127">
        <f t="shared" si="15"/>
        <v>7190000</v>
      </c>
      <c r="D454" s="129">
        <f t="shared" si="14"/>
        <v>221550</v>
      </c>
      <c r="E454" s="130" t="s">
        <v>7180</v>
      </c>
      <c r="F454" s="131"/>
    </row>
    <row r="455" spans="1:6">
      <c r="A455" s="127" t="s">
        <v>3993</v>
      </c>
      <c r="B455" s="127">
        <v>212000</v>
      </c>
      <c r="C455" s="127">
        <f t="shared" si="15"/>
        <v>7224000</v>
      </c>
      <c r="D455" s="129">
        <f t="shared" si="14"/>
        <v>222600</v>
      </c>
      <c r="E455" s="130" t="s">
        <v>7180</v>
      </c>
      <c r="F455" s="131"/>
    </row>
    <row r="456" spans="1:6">
      <c r="A456" s="127" t="s">
        <v>3994</v>
      </c>
      <c r="B456" s="127">
        <v>213000</v>
      </c>
      <c r="C456" s="127">
        <f t="shared" si="15"/>
        <v>7258000</v>
      </c>
      <c r="D456" s="129">
        <f t="shared" si="14"/>
        <v>223650</v>
      </c>
      <c r="E456" s="130" t="s">
        <v>7180</v>
      </c>
      <c r="F456" s="131"/>
    </row>
    <row r="457" spans="1:6">
      <c r="A457" s="127" t="s">
        <v>3995</v>
      </c>
      <c r="B457" s="127">
        <v>214000</v>
      </c>
      <c r="C457" s="127">
        <f t="shared" si="15"/>
        <v>7292000</v>
      </c>
      <c r="D457" s="129">
        <f t="shared" si="14"/>
        <v>224700</v>
      </c>
      <c r="E457" s="130" t="s">
        <v>7180</v>
      </c>
      <c r="F457" s="131"/>
    </row>
    <row r="458" spans="1:6">
      <c r="A458" s="127" t="s">
        <v>3996</v>
      </c>
      <c r="B458" s="127">
        <v>215000</v>
      </c>
      <c r="C458" s="127">
        <f t="shared" si="15"/>
        <v>7326000</v>
      </c>
      <c r="D458" s="129">
        <f t="shared" si="14"/>
        <v>225750</v>
      </c>
      <c r="E458" s="130" t="s">
        <v>7180</v>
      </c>
      <c r="F458" s="131"/>
    </row>
    <row r="459" spans="1:6">
      <c r="A459" s="127" t="s">
        <v>3997</v>
      </c>
      <c r="B459" s="127">
        <v>216000</v>
      </c>
      <c r="C459" s="127">
        <f t="shared" si="15"/>
        <v>7360000</v>
      </c>
      <c r="D459" s="129">
        <f t="shared" si="14"/>
        <v>226800</v>
      </c>
      <c r="E459" s="130" t="s">
        <v>7180</v>
      </c>
      <c r="F459" s="131"/>
    </row>
    <row r="460" spans="1:6">
      <c r="A460" s="127" t="s">
        <v>3998</v>
      </c>
      <c r="B460" s="127">
        <v>217000</v>
      </c>
      <c r="C460" s="127">
        <f t="shared" si="15"/>
        <v>7394000</v>
      </c>
      <c r="D460" s="129">
        <f t="shared" si="14"/>
        <v>227850</v>
      </c>
      <c r="E460" s="130" t="s">
        <v>7180</v>
      </c>
      <c r="F460" s="131"/>
    </row>
    <row r="461" spans="1:6">
      <c r="A461" s="127" t="s">
        <v>3999</v>
      </c>
      <c r="B461" s="127">
        <v>218000</v>
      </c>
      <c r="C461" s="127">
        <f t="shared" si="15"/>
        <v>7428000</v>
      </c>
      <c r="D461" s="129">
        <f t="shared" si="14"/>
        <v>228900</v>
      </c>
      <c r="E461" s="130" t="s">
        <v>7180</v>
      </c>
      <c r="F461" s="131"/>
    </row>
    <row r="462" spans="1:6">
      <c r="A462" s="127" t="s">
        <v>4000</v>
      </c>
      <c r="B462" s="127">
        <v>219000</v>
      </c>
      <c r="C462" s="127">
        <f t="shared" si="15"/>
        <v>7462000</v>
      </c>
      <c r="D462" s="129">
        <f t="shared" si="14"/>
        <v>229950</v>
      </c>
      <c r="E462" s="130" t="s">
        <v>7180</v>
      </c>
      <c r="F462" s="131"/>
    </row>
    <row r="463" spans="1:6">
      <c r="A463" s="127" t="s">
        <v>4001</v>
      </c>
      <c r="B463" s="127">
        <v>220000</v>
      </c>
      <c r="C463" s="127">
        <f t="shared" si="15"/>
        <v>7496000</v>
      </c>
      <c r="D463" s="129">
        <f t="shared" si="14"/>
        <v>231000</v>
      </c>
      <c r="E463" s="130" t="s">
        <v>7180</v>
      </c>
      <c r="F463" s="131"/>
    </row>
    <row r="464" spans="1:6">
      <c r="A464" s="127" t="s">
        <v>4002</v>
      </c>
      <c r="B464" s="127">
        <v>221000</v>
      </c>
      <c r="C464" s="127">
        <f t="shared" si="15"/>
        <v>7530000</v>
      </c>
      <c r="D464" s="129">
        <f t="shared" si="14"/>
        <v>232050</v>
      </c>
      <c r="E464" s="130" t="s">
        <v>7180</v>
      </c>
      <c r="F464" s="131"/>
    </row>
    <row r="465" spans="1:6">
      <c r="A465" s="127" t="s">
        <v>4003</v>
      </c>
      <c r="B465" s="127">
        <v>222000</v>
      </c>
      <c r="C465" s="127">
        <f t="shared" si="15"/>
        <v>7564000</v>
      </c>
      <c r="D465" s="129">
        <f t="shared" si="14"/>
        <v>233100</v>
      </c>
      <c r="E465" s="130" t="s">
        <v>7180</v>
      </c>
      <c r="F465" s="131"/>
    </row>
    <row r="466" spans="1:6">
      <c r="A466" s="127" t="s">
        <v>4004</v>
      </c>
      <c r="B466" s="127">
        <v>223000</v>
      </c>
      <c r="C466" s="127">
        <f t="shared" si="15"/>
        <v>7598000</v>
      </c>
      <c r="D466" s="129">
        <f t="shared" ref="D466:D517" si="16">SUM($G$2)*(B466*0.001)</f>
        <v>234150</v>
      </c>
      <c r="E466" s="130" t="s">
        <v>7180</v>
      </c>
      <c r="F466" s="131"/>
    </row>
    <row r="467" spans="1:6">
      <c r="A467" s="127" t="s">
        <v>4005</v>
      </c>
      <c r="B467" s="127">
        <v>224000</v>
      </c>
      <c r="C467" s="127">
        <f t="shared" si="15"/>
        <v>7632000</v>
      </c>
      <c r="D467" s="129">
        <f t="shared" si="16"/>
        <v>235200</v>
      </c>
      <c r="E467" s="130" t="s">
        <v>7180</v>
      </c>
      <c r="F467" s="131"/>
    </row>
    <row r="468" spans="1:6">
      <c r="A468" s="127" t="s">
        <v>4006</v>
      </c>
      <c r="B468" s="127">
        <v>225000</v>
      </c>
      <c r="C468" s="127">
        <f t="shared" si="15"/>
        <v>7666000</v>
      </c>
      <c r="D468" s="129">
        <f t="shared" si="16"/>
        <v>236250</v>
      </c>
      <c r="E468" s="130" t="s">
        <v>7180</v>
      </c>
      <c r="F468" s="131"/>
    </row>
    <row r="469" spans="1:6">
      <c r="A469" s="127" t="s">
        <v>4007</v>
      </c>
      <c r="B469" s="127">
        <v>226000</v>
      </c>
      <c r="C469" s="127">
        <f t="shared" si="15"/>
        <v>7700000</v>
      </c>
      <c r="D469" s="129">
        <f t="shared" si="16"/>
        <v>237300</v>
      </c>
      <c r="E469" s="130" t="s">
        <v>7180</v>
      </c>
      <c r="F469" s="131"/>
    </row>
    <row r="470" spans="1:6">
      <c r="A470" s="127" t="s">
        <v>4008</v>
      </c>
      <c r="B470" s="127">
        <v>227000</v>
      </c>
      <c r="C470" s="127">
        <f t="shared" si="15"/>
        <v>7734000</v>
      </c>
      <c r="D470" s="129">
        <f t="shared" si="16"/>
        <v>238350</v>
      </c>
      <c r="E470" s="130" t="s">
        <v>7180</v>
      </c>
      <c r="F470" s="131"/>
    </row>
    <row r="471" spans="1:6">
      <c r="A471" s="127" t="s">
        <v>4009</v>
      </c>
      <c r="B471" s="127">
        <v>228000</v>
      </c>
      <c r="C471" s="127">
        <f t="shared" si="15"/>
        <v>7768000</v>
      </c>
      <c r="D471" s="129">
        <f t="shared" si="16"/>
        <v>239400</v>
      </c>
      <c r="E471" s="130" t="s">
        <v>7180</v>
      </c>
      <c r="F471" s="131"/>
    </row>
    <row r="472" spans="1:6">
      <c r="A472" s="127" t="s">
        <v>4010</v>
      </c>
      <c r="B472" s="127">
        <v>229000</v>
      </c>
      <c r="C472" s="127">
        <f t="shared" si="15"/>
        <v>7802000</v>
      </c>
      <c r="D472" s="129">
        <f t="shared" si="16"/>
        <v>240450</v>
      </c>
      <c r="E472" s="130" t="s">
        <v>7180</v>
      </c>
      <c r="F472" s="131"/>
    </row>
    <row r="473" spans="1:6">
      <c r="A473" s="127" t="s">
        <v>4011</v>
      </c>
      <c r="B473" s="127">
        <v>230000</v>
      </c>
      <c r="C473" s="127">
        <f t="shared" si="15"/>
        <v>7836000</v>
      </c>
      <c r="D473" s="129">
        <f t="shared" si="16"/>
        <v>241500</v>
      </c>
      <c r="E473" s="130" t="s">
        <v>7180</v>
      </c>
      <c r="F473" s="131"/>
    </row>
    <row r="474" spans="1:6">
      <c r="A474" s="127" t="s">
        <v>4012</v>
      </c>
      <c r="B474" s="127">
        <v>231000</v>
      </c>
      <c r="C474" s="127">
        <f t="shared" si="15"/>
        <v>7870000</v>
      </c>
      <c r="D474" s="129">
        <f t="shared" si="16"/>
        <v>242550</v>
      </c>
      <c r="E474" s="130" t="s">
        <v>7180</v>
      </c>
      <c r="F474" s="131"/>
    </row>
    <row r="475" spans="1:6">
      <c r="A475" s="127" t="s">
        <v>4013</v>
      </c>
      <c r="B475" s="127">
        <v>232000</v>
      </c>
      <c r="C475" s="127">
        <f t="shared" si="15"/>
        <v>7904000</v>
      </c>
      <c r="D475" s="129">
        <f t="shared" si="16"/>
        <v>243600</v>
      </c>
      <c r="E475" s="130" t="s">
        <v>7180</v>
      </c>
      <c r="F475" s="131"/>
    </row>
    <row r="476" spans="1:6">
      <c r="A476" s="127" t="s">
        <v>4014</v>
      </c>
      <c r="B476" s="127">
        <v>233000</v>
      </c>
      <c r="C476" s="127">
        <f t="shared" si="15"/>
        <v>7938000</v>
      </c>
      <c r="D476" s="129">
        <f t="shared" si="16"/>
        <v>244650</v>
      </c>
      <c r="E476" s="130" t="s">
        <v>7180</v>
      </c>
      <c r="F476" s="131"/>
    </row>
    <row r="477" spans="1:6">
      <c r="A477" s="127" t="s">
        <v>4015</v>
      </c>
      <c r="B477" s="127">
        <v>234000</v>
      </c>
      <c r="C477" s="127">
        <f t="shared" si="15"/>
        <v>7972000</v>
      </c>
      <c r="D477" s="129">
        <f t="shared" si="16"/>
        <v>245700</v>
      </c>
      <c r="E477" s="130" t="s">
        <v>7180</v>
      </c>
      <c r="F477" s="131"/>
    </row>
    <row r="478" spans="1:6">
      <c r="A478" s="127" t="s">
        <v>4016</v>
      </c>
      <c r="B478" s="127">
        <v>235000</v>
      </c>
      <c r="C478" s="127">
        <f t="shared" si="15"/>
        <v>8006000</v>
      </c>
      <c r="D478" s="129">
        <f t="shared" si="16"/>
        <v>246750</v>
      </c>
      <c r="E478" s="130" t="s">
        <v>7180</v>
      </c>
      <c r="F478" s="131"/>
    </row>
    <row r="479" spans="1:6">
      <c r="A479" s="127" t="s">
        <v>4017</v>
      </c>
      <c r="B479" s="127">
        <v>236000</v>
      </c>
      <c r="C479" s="127">
        <f t="shared" si="15"/>
        <v>8040000</v>
      </c>
      <c r="D479" s="129">
        <f t="shared" si="16"/>
        <v>247800</v>
      </c>
      <c r="E479" s="130" t="s">
        <v>7180</v>
      </c>
      <c r="F479" s="131"/>
    </row>
    <row r="480" spans="1:6">
      <c r="A480" s="127" t="s">
        <v>4018</v>
      </c>
      <c r="B480" s="127">
        <v>237000</v>
      </c>
      <c r="C480" s="127">
        <f t="shared" si="15"/>
        <v>8074000</v>
      </c>
      <c r="D480" s="129">
        <f t="shared" si="16"/>
        <v>248850</v>
      </c>
      <c r="E480" s="130" t="s">
        <v>7180</v>
      </c>
      <c r="F480" s="131"/>
    </row>
    <row r="481" spans="1:6">
      <c r="A481" s="127" t="s">
        <v>4019</v>
      </c>
      <c r="B481" s="127">
        <v>238000</v>
      </c>
      <c r="C481" s="127">
        <f t="shared" si="15"/>
        <v>8108000</v>
      </c>
      <c r="D481" s="129">
        <f t="shared" si="16"/>
        <v>249900</v>
      </c>
      <c r="E481" s="130" t="s">
        <v>7180</v>
      </c>
      <c r="F481" s="131"/>
    </row>
    <row r="482" spans="1:6">
      <c r="A482" s="127" t="s">
        <v>4020</v>
      </c>
      <c r="B482" s="127">
        <v>239000</v>
      </c>
      <c r="C482" s="127">
        <f t="shared" si="15"/>
        <v>8142000</v>
      </c>
      <c r="D482" s="129">
        <f t="shared" si="16"/>
        <v>250950</v>
      </c>
      <c r="E482" s="130" t="s">
        <v>7180</v>
      </c>
      <c r="F482" s="131"/>
    </row>
    <row r="483" spans="1:6">
      <c r="A483" s="127" t="s">
        <v>4021</v>
      </c>
      <c r="B483" s="127">
        <v>240000</v>
      </c>
      <c r="C483" s="127">
        <f t="shared" si="15"/>
        <v>8176000</v>
      </c>
      <c r="D483" s="129">
        <f t="shared" si="16"/>
        <v>252000</v>
      </c>
      <c r="E483" s="130" t="s">
        <v>7180</v>
      </c>
      <c r="F483" s="131"/>
    </row>
    <row r="484" spans="1:6">
      <c r="A484" s="127" t="s">
        <v>4022</v>
      </c>
      <c r="B484" s="127">
        <v>241000</v>
      </c>
      <c r="C484" s="127">
        <f t="shared" si="15"/>
        <v>8210000</v>
      </c>
      <c r="D484" s="129">
        <f t="shared" si="16"/>
        <v>253050</v>
      </c>
      <c r="E484" s="130" t="s">
        <v>7180</v>
      </c>
      <c r="F484" s="131"/>
    </row>
    <row r="485" spans="1:6">
      <c r="A485" s="127" t="s">
        <v>4023</v>
      </c>
      <c r="B485" s="127">
        <v>242000</v>
      </c>
      <c r="C485" s="127">
        <f t="shared" si="15"/>
        <v>8244000</v>
      </c>
      <c r="D485" s="129">
        <f t="shared" si="16"/>
        <v>254100</v>
      </c>
      <c r="E485" s="130" t="s">
        <v>7180</v>
      </c>
      <c r="F485" s="131"/>
    </row>
    <row r="486" spans="1:6">
      <c r="A486" s="127" t="s">
        <v>4024</v>
      </c>
      <c r="B486" s="127">
        <v>243000</v>
      </c>
      <c r="C486" s="127">
        <f t="shared" si="15"/>
        <v>8278000</v>
      </c>
      <c r="D486" s="129">
        <f t="shared" si="16"/>
        <v>255150</v>
      </c>
      <c r="E486" s="130" t="s">
        <v>7180</v>
      </c>
      <c r="F486" s="131"/>
    </row>
    <row r="487" spans="1:6">
      <c r="A487" s="127" t="s">
        <v>4025</v>
      </c>
      <c r="B487" s="127">
        <v>244000</v>
      </c>
      <c r="C487" s="127">
        <f t="shared" si="15"/>
        <v>8312000</v>
      </c>
      <c r="D487" s="129">
        <f t="shared" si="16"/>
        <v>256200</v>
      </c>
      <c r="E487" s="130" t="s">
        <v>7180</v>
      </c>
      <c r="F487" s="131"/>
    </row>
    <row r="488" spans="1:6">
      <c r="A488" s="127" t="s">
        <v>4026</v>
      </c>
      <c r="B488" s="127">
        <v>245000</v>
      </c>
      <c r="C488" s="127">
        <f t="shared" si="15"/>
        <v>8346000</v>
      </c>
      <c r="D488" s="129">
        <f t="shared" si="16"/>
        <v>257250</v>
      </c>
      <c r="E488" s="130" t="s">
        <v>7180</v>
      </c>
      <c r="F488" s="131"/>
    </row>
    <row r="489" spans="1:6">
      <c r="A489" s="127" t="s">
        <v>4027</v>
      </c>
      <c r="B489" s="127">
        <v>246000</v>
      </c>
      <c r="C489" s="127">
        <f t="shared" si="15"/>
        <v>8380000</v>
      </c>
      <c r="D489" s="129">
        <f t="shared" si="16"/>
        <v>258300</v>
      </c>
      <c r="E489" s="130" t="s">
        <v>7180</v>
      </c>
      <c r="F489" s="131"/>
    </row>
    <row r="490" spans="1:6">
      <c r="A490" s="127" t="s">
        <v>4028</v>
      </c>
      <c r="B490" s="127">
        <v>247000</v>
      </c>
      <c r="C490" s="127">
        <f t="shared" si="15"/>
        <v>8414000</v>
      </c>
      <c r="D490" s="129">
        <f t="shared" si="16"/>
        <v>259350</v>
      </c>
      <c r="E490" s="130" t="s">
        <v>7180</v>
      </c>
      <c r="F490" s="131"/>
    </row>
    <row r="491" spans="1:6">
      <c r="A491" s="127" t="s">
        <v>4029</v>
      </c>
      <c r="B491" s="127">
        <v>248000</v>
      </c>
      <c r="C491" s="127">
        <f t="shared" si="15"/>
        <v>8448000</v>
      </c>
      <c r="D491" s="129">
        <f t="shared" si="16"/>
        <v>260400</v>
      </c>
      <c r="E491" s="130" t="s">
        <v>7180</v>
      </c>
      <c r="F491" s="131"/>
    </row>
    <row r="492" spans="1:6">
      <c r="A492" s="127" t="s">
        <v>4030</v>
      </c>
      <c r="B492" s="127">
        <v>249000</v>
      </c>
      <c r="C492" s="127">
        <f t="shared" si="15"/>
        <v>8482000</v>
      </c>
      <c r="D492" s="129">
        <f t="shared" si="16"/>
        <v>261450</v>
      </c>
      <c r="E492" s="130" t="s">
        <v>7180</v>
      </c>
      <c r="F492" s="131"/>
    </row>
    <row r="493" spans="1:6">
      <c r="A493" s="127" t="s">
        <v>4031</v>
      </c>
      <c r="B493" s="127">
        <v>250000</v>
      </c>
      <c r="C493" s="127">
        <f t="shared" si="15"/>
        <v>8516000</v>
      </c>
      <c r="D493" s="129">
        <f t="shared" si="16"/>
        <v>262500</v>
      </c>
      <c r="E493" s="130" t="s">
        <v>7180</v>
      </c>
      <c r="F493" s="131"/>
    </row>
    <row r="494" spans="1:6">
      <c r="A494" s="127" t="s">
        <v>4032</v>
      </c>
      <c r="B494" s="127">
        <v>251000</v>
      </c>
      <c r="C494" s="127">
        <f t="shared" si="15"/>
        <v>8550000</v>
      </c>
      <c r="D494" s="129">
        <f t="shared" si="16"/>
        <v>263550</v>
      </c>
      <c r="E494" s="130" t="s">
        <v>7180</v>
      </c>
      <c r="F494" s="131"/>
    </row>
    <row r="495" spans="1:6">
      <c r="A495" s="127" t="s">
        <v>4033</v>
      </c>
      <c r="B495" s="127">
        <v>252000</v>
      </c>
      <c r="C495" s="127">
        <f t="shared" si="15"/>
        <v>8584000</v>
      </c>
      <c r="D495" s="129">
        <f t="shared" si="16"/>
        <v>264600</v>
      </c>
      <c r="E495" s="130" t="s">
        <v>7180</v>
      </c>
      <c r="F495" s="131"/>
    </row>
    <row r="496" spans="1:6">
      <c r="A496" s="127" t="s">
        <v>4034</v>
      </c>
      <c r="B496" s="127">
        <v>253000</v>
      </c>
      <c r="C496" s="127">
        <f t="shared" si="15"/>
        <v>8618000</v>
      </c>
      <c r="D496" s="129">
        <f t="shared" si="16"/>
        <v>265650</v>
      </c>
      <c r="E496" s="130" t="s">
        <v>7180</v>
      </c>
      <c r="F496" s="131"/>
    </row>
    <row r="497" spans="1:6">
      <c r="A497" s="127" t="s">
        <v>4035</v>
      </c>
      <c r="B497" s="127">
        <v>254000</v>
      </c>
      <c r="C497" s="127">
        <f t="shared" si="15"/>
        <v>8652000</v>
      </c>
      <c r="D497" s="129">
        <f t="shared" si="16"/>
        <v>266700</v>
      </c>
      <c r="E497" s="130" t="s">
        <v>7180</v>
      </c>
      <c r="F497" s="131"/>
    </row>
    <row r="498" spans="1:6">
      <c r="A498" s="127" t="s">
        <v>4036</v>
      </c>
      <c r="B498" s="127">
        <v>255000</v>
      </c>
      <c r="C498" s="127">
        <f t="shared" si="15"/>
        <v>8686000</v>
      </c>
      <c r="D498" s="129">
        <f t="shared" si="16"/>
        <v>267750</v>
      </c>
      <c r="E498" s="130" t="s">
        <v>7180</v>
      </c>
      <c r="F498" s="131"/>
    </row>
    <row r="499" spans="1:6">
      <c r="A499" s="127" t="s">
        <v>4037</v>
      </c>
      <c r="B499" s="127">
        <v>256000</v>
      </c>
      <c r="C499" s="127">
        <f t="shared" si="15"/>
        <v>8720000</v>
      </c>
      <c r="D499" s="129">
        <f t="shared" si="16"/>
        <v>268800</v>
      </c>
      <c r="E499" s="130" t="s">
        <v>7180</v>
      </c>
      <c r="F499" s="131"/>
    </row>
    <row r="500" spans="1:6">
      <c r="A500" s="127" t="s">
        <v>4038</v>
      </c>
      <c r="B500" s="127">
        <v>257000</v>
      </c>
      <c r="C500" s="127">
        <f t="shared" si="15"/>
        <v>8754000</v>
      </c>
      <c r="D500" s="129">
        <f t="shared" si="16"/>
        <v>269850</v>
      </c>
      <c r="E500" s="130" t="s">
        <v>7180</v>
      </c>
      <c r="F500" s="131"/>
    </row>
    <row r="501" spans="1:6">
      <c r="A501" s="127" t="s">
        <v>4039</v>
      </c>
      <c r="B501" s="127">
        <v>258000</v>
      </c>
      <c r="C501" s="127">
        <f t="shared" si="15"/>
        <v>8788000</v>
      </c>
      <c r="D501" s="129">
        <f t="shared" si="16"/>
        <v>270900</v>
      </c>
      <c r="E501" s="130" t="s">
        <v>7180</v>
      </c>
      <c r="F501" s="131"/>
    </row>
    <row r="502" spans="1:6">
      <c r="A502" s="127" t="s">
        <v>4040</v>
      </c>
      <c r="B502" s="127">
        <v>259000</v>
      </c>
      <c r="C502" s="127">
        <f t="shared" ref="C502:C517" si="17">SUM(C501)+34000</f>
        <v>8822000</v>
      </c>
      <c r="D502" s="129">
        <f t="shared" si="16"/>
        <v>271950</v>
      </c>
      <c r="E502" s="130" t="s">
        <v>7180</v>
      </c>
      <c r="F502" s="131"/>
    </row>
    <row r="503" spans="1:6">
      <c r="A503" s="127" t="s">
        <v>4041</v>
      </c>
      <c r="B503" s="127">
        <v>260000</v>
      </c>
      <c r="C503" s="127">
        <f t="shared" si="17"/>
        <v>8856000</v>
      </c>
      <c r="D503" s="129">
        <f t="shared" si="16"/>
        <v>273000</v>
      </c>
      <c r="E503" s="130" t="s">
        <v>7180</v>
      </c>
      <c r="F503" s="131"/>
    </row>
    <row r="504" spans="1:6">
      <c r="A504" s="127" t="s">
        <v>4042</v>
      </c>
      <c r="B504" s="127">
        <v>261000</v>
      </c>
      <c r="C504" s="127">
        <f t="shared" si="17"/>
        <v>8890000</v>
      </c>
      <c r="D504" s="129">
        <f t="shared" si="16"/>
        <v>274050</v>
      </c>
      <c r="E504" s="130" t="s">
        <v>7180</v>
      </c>
      <c r="F504" s="131"/>
    </row>
    <row r="505" spans="1:6">
      <c r="A505" s="127" t="s">
        <v>4043</v>
      </c>
      <c r="B505" s="127">
        <v>262000</v>
      </c>
      <c r="C505" s="127">
        <f t="shared" si="17"/>
        <v>8924000</v>
      </c>
      <c r="D505" s="129">
        <f t="shared" si="16"/>
        <v>275100</v>
      </c>
      <c r="E505" s="130" t="s">
        <v>7180</v>
      </c>
      <c r="F505" s="131"/>
    </row>
    <row r="506" spans="1:6">
      <c r="A506" s="127" t="s">
        <v>4044</v>
      </c>
      <c r="B506" s="127">
        <v>263000</v>
      </c>
      <c r="C506" s="127">
        <f t="shared" si="17"/>
        <v>8958000</v>
      </c>
      <c r="D506" s="129">
        <f t="shared" si="16"/>
        <v>276150</v>
      </c>
      <c r="E506" s="130" t="s">
        <v>7180</v>
      </c>
      <c r="F506" s="131"/>
    </row>
    <row r="507" spans="1:6">
      <c r="A507" s="127" t="s">
        <v>4045</v>
      </c>
      <c r="B507" s="127">
        <v>264000</v>
      </c>
      <c r="C507" s="127">
        <f t="shared" si="17"/>
        <v>8992000</v>
      </c>
      <c r="D507" s="129">
        <f t="shared" si="16"/>
        <v>277200</v>
      </c>
      <c r="E507" s="130" t="s">
        <v>7180</v>
      </c>
      <c r="F507" s="131"/>
    </row>
    <row r="508" spans="1:6">
      <c r="A508" s="127" t="s">
        <v>4046</v>
      </c>
      <c r="B508" s="127">
        <v>265000</v>
      </c>
      <c r="C508" s="127">
        <f t="shared" si="17"/>
        <v>9026000</v>
      </c>
      <c r="D508" s="129">
        <f t="shared" si="16"/>
        <v>278250</v>
      </c>
      <c r="E508" s="130" t="s">
        <v>7180</v>
      </c>
      <c r="F508" s="131"/>
    </row>
    <row r="509" spans="1:6">
      <c r="A509" s="127" t="s">
        <v>4047</v>
      </c>
      <c r="B509" s="127">
        <v>266000</v>
      </c>
      <c r="C509" s="127">
        <f t="shared" si="17"/>
        <v>9060000</v>
      </c>
      <c r="D509" s="129">
        <f t="shared" si="16"/>
        <v>279300</v>
      </c>
      <c r="E509" s="130" t="s">
        <v>7180</v>
      </c>
      <c r="F509" s="131"/>
    </row>
    <row r="510" spans="1:6">
      <c r="A510" s="127" t="s">
        <v>4048</v>
      </c>
      <c r="B510" s="127">
        <v>267000</v>
      </c>
      <c r="C510" s="127">
        <f t="shared" si="17"/>
        <v>9094000</v>
      </c>
      <c r="D510" s="129">
        <f t="shared" si="16"/>
        <v>280350</v>
      </c>
      <c r="E510" s="130" t="s">
        <v>7180</v>
      </c>
      <c r="F510" s="131"/>
    </row>
    <row r="511" spans="1:6">
      <c r="A511" s="127" t="s">
        <v>4049</v>
      </c>
      <c r="B511" s="127">
        <v>268000</v>
      </c>
      <c r="C511" s="127">
        <f t="shared" si="17"/>
        <v>9128000</v>
      </c>
      <c r="D511" s="129">
        <f t="shared" si="16"/>
        <v>281400</v>
      </c>
      <c r="E511" s="130" t="s">
        <v>7180</v>
      </c>
      <c r="F511" s="131"/>
    </row>
    <row r="512" spans="1:6">
      <c r="A512" s="127" t="s">
        <v>4050</v>
      </c>
      <c r="B512" s="127">
        <v>269000</v>
      </c>
      <c r="C512" s="127">
        <f t="shared" si="17"/>
        <v>9162000</v>
      </c>
      <c r="D512" s="129">
        <f t="shared" si="16"/>
        <v>282450</v>
      </c>
      <c r="E512" s="130" t="s">
        <v>7180</v>
      </c>
      <c r="F512" s="131"/>
    </row>
    <row r="513" spans="1:6">
      <c r="A513" s="127" t="s">
        <v>4051</v>
      </c>
      <c r="B513" s="127">
        <v>270000</v>
      </c>
      <c r="C513" s="127">
        <f t="shared" si="17"/>
        <v>9196000</v>
      </c>
      <c r="D513" s="129">
        <f t="shared" si="16"/>
        <v>283500</v>
      </c>
      <c r="E513" s="130" t="s">
        <v>7180</v>
      </c>
      <c r="F513" s="131"/>
    </row>
    <row r="514" spans="1:6">
      <c r="A514" s="127" t="s">
        <v>4052</v>
      </c>
      <c r="B514" s="127">
        <v>271000</v>
      </c>
      <c r="C514" s="127">
        <f t="shared" si="17"/>
        <v>9230000</v>
      </c>
      <c r="D514" s="129">
        <f t="shared" si="16"/>
        <v>284550</v>
      </c>
      <c r="E514" s="130" t="s">
        <v>7180</v>
      </c>
      <c r="F514" s="131"/>
    </row>
    <row r="515" spans="1:6">
      <c r="A515" s="127" t="s">
        <v>4053</v>
      </c>
      <c r="B515" s="127">
        <v>272000</v>
      </c>
      <c r="C515" s="127">
        <f t="shared" si="17"/>
        <v>9264000</v>
      </c>
      <c r="D515" s="129">
        <f t="shared" si="16"/>
        <v>285600</v>
      </c>
      <c r="E515" s="130" t="s">
        <v>7180</v>
      </c>
      <c r="F515" s="131"/>
    </row>
    <row r="516" spans="1:6">
      <c r="A516" s="127" t="s">
        <v>4054</v>
      </c>
      <c r="B516" s="127">
        <v>273000</v>
      </c>
      <c r="C516" s="127">
        <f t="shared" si="17"/>
        <v>9298000</v>
      </c>
      <c r="D516" s="129">
        <f t="shared" si="16"/>
        <v>286650</v>
      </c>
      <c r="E516" s="130" t="s">
        <v>7180</v>
      </c>
      <c r="F516" s="131"/>
    </row>
    <row r="517" spans="1:6">
      <c r="A517" s="127" t="s">
        <v>4055</v>
      </c>
      <c r="B517" s="127">
        <v>274000</v>
      </c>
      <c r="C517" s="127">
        <f t="shared" si="17"/>
        <v>9332000</v>
      </c>
      <c r="D517" s="129">
        <f t="shared" si="16"/>
        <v>287700</v>
      </c>
      <c r="E517" s="130" t="s">
        <v>7180</v>
      </c>
      <c r="F517" s="131"/>
    </row>
    <row r="518" spans="1:6">
      <c r="A518" s="128" t="s">
        <v>6409</v>
      </c>
      <c r="B518" s="127">
        <v>1000</v>
      </c>
      <c r="C518" s="127">
        <v>50000</v>
      </c>
      <c r="D518" s="129">
        <f t="shared" ref="D518:D564" si="18">SUM($G$2)*(B518*0.001)</f>
        <v>1050</v>
      </c>
      <c r="E518" s="130" t="s">
        <v>7180</v>
      </c>
      <c r="F518" s="131"/>
    </row>
    <row r="519" spans="1:6">
      <c r="A519" s="128" t="s">
        <v>6410</v>
      </c>
      <c r="B519" s="127">
        <v>2000</v>
      </c>
      <c r="C519" s="127">
        <f>SUM(C518)+34000</f>
        <v>84000</v>
      </c>
      <c r="D519" s="129">
        <f t="shared" si="18"/>
        <v>2100</v>
      </c>
      <c r="E519" s="130" t="s">
        <v>7180</v>
      </c>
      <c r="F519" s="131"/>
    </row>
    <row r="520" spans="1:6">
      <c r="A520" s="128" t="s">
        <v>2983</v>
      </c>
      <c r="B520" s="127">
        <v>3000</v>
      </c>
      <c r="C520" s="127">
        <f t="shared" ref="C520:C583" si="19">SUM(C519)+34000</f>
        <v>118000</v>
      </c>
      <c r="D520" s="129">
        <f t="shared" si="18"/>
        <v>3150</v>
      </c>
      <c r="E520" s="130" t="s">
        <v>7180</v>
      </c>
      <c r="F520" s="131"/>
    </row>
    <row r="521" spans="1:6">
      <c r="A521" s="128" t="s">
        <v>2984</v>
      </c>
      <c r="B521" s="127">
        <v>4000</v>
      </c>
      <c r="C521" s="127">
        <f t="shared" si="19"/>
        <v>152000</v>
      </c>
      <c r="D521" s="129">
        <f t="shared" si="18"/>
        <v>4200</v>
      </c>
      <c r="E521" s="130" t="s">
        <v>7180</v>
      </c>
      <c r="F521" s="131"/>
    </row>
    <row r="522" spans="1:6">
      <c r="A522" s="128" t="s">
        <v>2985</v>
      </c>
      <c r="B522" s="127">
        <v>5000</v>
      </c>
      <c r="C522" s="127">
        <f t="shared" si="19"/>
        <v>186000</v>
      </c>
      <c r="D522" s="129">
        <f t="shared" si="18"/>
        <v>5250</v>
      </c>
      <c r="E522" s="130" t="s">
        <v>7180</v>
      </c>
      <c r="F522" s="131"/>
    </row>
    <row r="523" spans="1:6">
      <c r="A523" s="128" t="s">
        <v>2986</v>
      </c>
      <c r="B523" s="127">
        <v>6000</v>
      </c>
      <c r="C523" s="127">
        <f t="shared" si="19"/>
        <v>220000</v>
      </c>
      <c r="D523" s="129">
        <f t="shared" si="18"/>
        <v>6300</v>
      </c>
      <c r="E523" s="130" t="s">
        <v>7180</v>
      </c>
      <c r="F523" s="131"/>
    </row>
    <row r="524" spans="1:6">
      <c r="A524" s="128" t="s">
        <v>2987</v>
      </c>
      <c r="B524" s="127">
        <v>7000</v>
      </c>
      <c r="C524" s="127">
        <f t="shared" si="19"/>
        <v>254000</v>
      </c>
      <c r="D524" s="129">
        <f t="shared" si="18"/>
        <v>7350</v>
      </c>
      <c r="E524" s="130" t="s">
        <v>7180</v>
      </c>
      <c r="F524" s="131"/>
    </row>
    <row r="525" spans="1:6">
      <c r="A525" s="128" t="s">
        <v>2988</v>
      </c>
      <c r="B525" s="127">
        <v>8000</v>
      </c>
      <c r="C525" s="127">
        <f t="shared" si="19"/>
        <v>288000</v>
      </c>
      <c r="D525" s="129">
        <f t="shared" si="18"/>
        <v>8400</v>
      </c>
      <c r="E525" s="130" t="s">
        <v>7180</v>
      </c>
      <c r="F525" s="131"/>
    </row>
    <row r="526" spans="1:6">
      <c r="A526" s="128" t="s">
        <v>2989</v>
      </c>
      <c r="B526" s="127">
        <v>9000</v>
      </c>
      <c r="C526" s="127">
        <f t="shared" si="19"/>
        <v>322000</v>
      </c>
      <c r="D526" s="129">
        <f t="shared" si="18"/>
        <v>9450</v>
      </c>
      <c r="E526" s="130" t="s">
        <v>7180</v>
      </c>
      <c r="F526" s="131"/>
    </row>
    <row r="527" spans="1:6">
      <c r="A527" s="128" t="s">
        <v>2990</v>
      </c>
      <c r="B527" s="127">
        <v>10000</v>
      </c>
      <c r="C527" s="127">
        <f t="shared" si="19"/>
        <v>356000</v>
      </c>
      <c r="D527" s="129">
        <f t="shared" si="18"/>
        <v>10500</v>
      </c>
      <c r="E527" s="130" t="s">
        <v>7180</v>
      </c>
      <c r="F527" s="131"/>
    </row>
    <row r="528" spans="1:6">
      <c r="A528" s="128" t="s">
        <v>2991</v>
      </c>
      <c r="B528" s="127">
        <v>11000</v>
      </c>
      <c r="C528" s="127">
        <f t="shared" si="19"/>
        <v>390000</v>
      </c>
      <c r="D528" s="129">
        <f t="shared" si="18"/>
        <v>11550</v>
      </c>
      <c r="E528" s="130" t="s">
        <v>7180</v>
      </c>
      <c r="F528" s="131"/>
    </row>
    <row r="529" spans="1:6">
      <c r="A529" s="128" t="s">
        <v>2992</v>
      </c>
      <c r="B529" s="127">
        <v>12000</v>
      </c>
      <c r="C529" s="127">
        <f t="shared" si="19"/>
        <v>424000</v>
      </c>
      <c r="D529" s="129">
        <f t="shared" si="18"/>
        <v>12600</v>
      </c>
      <c r="E529" s="130" t="s">
        <v>7180</v>
      </c>
      <c r="F529" s="131"/>
    </row>
    <row r="530" spans="1:6">
      <c r="A530" s="128" t="s">
        <v>2993</v>
      </c>
      <c r="B530" s="127">
        <v>13000</v>
      </c>
      <c r="C530" s="127">
        <f t="shared" si="19"/>
        <v>458000</v>
      </c>
      <c r="D530" s="129">
        <f t="shared" si="18"/>
        <v>13650</v>
      </c>
      <c r="E530" s="130" t="s">
        <v>7180</v>
      </c>
      <c r="F530" s="131"/>
    </row>
    <row r="531" spans="1:6">
      <c r="A531" s="128" t="s">
        <v>2994</v>
      </c>
      <c r="B531" s="127">
        <v>14000</v>
      </c>
      <c r="C531" s="127">
        <f t="shared" si="19"/>
        <v>492000</v>
      </c>
      <c r="D531" s="129">
        <f t="shared" si="18"/>
        <v>14700</v>
      </c>
      <c r="E531" s="130" t="s">
        <v>7180</v>
      </c>
      <c r="F531" s="131"/>
    </row>
    <row r="532" spans="1:6">
      <c r="A532" s="128" t="s">
        <v>2995</v>
      </c>
      <c r="B532" s="127">
        <v>15000</v>
      </c>
      <c r="C532" s="127">
        <f t="shared" si="19"/>
        <v>526000</v>
      </c>
      <c r="D532" s="129">
        <f t="shared" si="18"/>
        <v>15750</v>
      </c>
      <c r="E532" s="130" t="s">
        <v>7180</v>
      </c>
      <c r="F532" s="131"/>
    </row>
    <row r="533" spans="1:6">
      <c r="A533" s="128" t="s">
        <v>2996</v>
      </c>
      <c r="B533" s="127">
        <v>16000</v>
      </c>
      <c r="C533" s="127">
        <f t="shared" si="19"/>
        <v>560000</v>
      </c>
      <c r="D533" s="129">
        <f t="shared" si="18"/>
        <v>16800</v>
      </c>
      <c r="E533" s="130" t="s">
        <v>7180</v>
      </c>
      <c r="F533" s="131"/>
    </row>
    <row r="534" spans="1:6">
      <c r="A534" s="128" t="s">
        <v>2997</v>
      </c>
      <c r="B534" s="127">
        <v>17000</v>
      </c>
      <c r="C534" s="127">
        <f t="shared" si="19"/>
        <v>594000</v>
      </c>
      <c r="D534" s="129">
        <f t="shared" si="18"/>
        <v>17850</v>
      </c>
      <c r="E534" s="130" t="s">
        <v>7180</v>
      </c>
      <c r="F534" s="131"/>
    </row>
    <row r="535" spans="1:6">
      <c r="A535" s="128" t="s">
        <v>2998</v>
      </c>
      <c r="B535" s="127">
        <v>18000</v>
      </c>
      <c r="C535" s="127">
        <f t="shared" si="19"/>
        <v>628000</v>
      </c>
      <c r="D535" s="129">
        <f t="shared" si="18"/>
        <v>18900</v>
      </c>
      <c r="E535" s="130" t="s">
        <v>7180</v>
      </c>
      <c r="F535" s="131"/>
    </row>
    <row r="536" spans="1:6">
      <c r="A536" s="128" t="s">
        <v>2999</v>
      </c>
      <c r="B536" s="127">
        <v>19000</v>
      </c>
      <c r="C536" s="127">
        <f t="shared" si="19"/>
        <v>662000</v>
      </c>
      <c r="D536" s="129">
        <f t="shared" si="18"/>
        <v>19950</v>
      </c>
      <c r="E536" s="130" t="s">
        <v>7180</v>
      </c>
      <c r="F536" s="131"/>
    </row>
    <row r="537" spans="1:6">
      <c r="A537" s="128" t="s">
        <v>3000</v>
      </c>
      <c r="B537" s="127">
        <v>20000</v>
      </c>
      <c r="C537" s="127">
        <f t="shared" si="19"/>
        <v>696000</v>
      </c>
      <c r="D537" s="129">
        <f t="shared" si="18"/>
        <v>21000</v>
      </c>
      <c r="E537" s="130" t="s">
        <v>7180</v>
      </c>
      <c r="F537" s="131"/>
    </row>
    <row r="538" spans="1:6">
      <c r="A538" s="128" t="s">
        <v>3001</v>
      </c>
      <c r="B538" s="127">
        <v>21000</v>
      </c>
      <c r="C538" s="127">
        <f t="shared" si="19"/>
        <v>730000</v>
      </c>
      <c r="D538" s="129">
        <f t="shared" si="18"/>
        <v>22050</v>
      </c>
      <c r="E538" s="130" t="s">
        <v>7180</v>
      </c>
      <c r="F538" s="131"/>
    </row>
    <row r="539" spans="1:6">
      <c r="A539" s="128" t="s">
        <v>3002</v>
      </c>
      <c r="B539" s="127">
        <v>22000</v>
      </c>
      <c r="C539" s="127">
        <f t="shared" si="19"/>
        <v>764000</v>
      </c>
      <c r="D539" s="129">
        <f t="shared" si="18"/>
        <v>23100</v>
      </c>
      <c r="E539" s="130" t="s">
        <v>7180</v>
      </c>
      <c r="F539" s="131"/>
    </row>
    <row r="540" spans="1:6">
      <c r="A540" s="128" t="s">
        <v>3003</v>
      </c>
      <c r="B540" s="127">
        <v>23000</v>
      </c>
      <c r="C540" s="127">
        <f t="shared" si="19"/>
        <v>798000</v>
      </c>
      <c r="D540" s="129">
        <f t="shared" si="18"/>
        <v>24150</v>
      </c>
      <c r="E540" s="130" t="s">
        <v>7180</v>
      </c>
      <c r="F540" s="131"/>
    </row>
    <row r="541" spans="1:6">
      <c r="A541" s="128" t="s">
        <v>3004</v>
      </c>
      <c r="B541" s="127">
        <v>24000</v>
      </c>
      <c r="C541" s="127">
        <f t="shared" si="19"/>
        <v>832000</v>
      </c>
      <c r="D541" s="129">
        <f t="shared" si="18"/>
        <v>25200</v>
      </c>
      <c r="E541" s="130" t="s">
        <v>7180</v>
      </c>
      <c r="F541" s="131"/>
    </row>
    <row r="542" spans="1:6">
      <c r="A542" s="128" t="s">
        <v>3005</v>
      </c>
      <c r="B542" s="127">
        <v>25000</v>
      </c>
      <c r="C542" s="127">
        <f t="shared" si="19"/>
        <v>866000</v>
      </c>
      <c r="D542" s="129">
        <f t="shared" si="18"/>
        <v>26250</v>
      </c>
      <c r="E542" s="130" t="s">
        <v>7180</v>
      </c>
      <c r="F542" s="131"/>
    </row>
    <row r="543" spans="1:6">
      <c r="A543" s="128" t="s">
        <v>3006</v>
      </c>
      <c r="B543" s="127">
        <v>26000</v>
      </c>
      <c r="C543" s="127">
        <f t="shared" si="19"/>
        <v>900000</v>
      </c>
      <c r="D543" s="129">
        <f t="shared" si="18"/>
        <v>27300</v>
      </c>
      <c r="E543" s="130" t="s">
        <v>7180</v>
      </c>
      <c r="F543" s="131"/>
    </row>
    <row r="544" spans="1:6">
      <c r="A544" s="128" t="s">
        <v>3007</v>
      </c>
      <c r="B544" s="127">
        <v>27000</v>
      </c>
      <c r="C544" s="127">
        <f t="shared" si="19"/>
        <v>934000</v>
      </c>
      <c r="D544" s="129">
        <f t="shared" si="18"/>
        <v>28350</v>
      </c>
      <c r="E544" s="130" t="s">
        <v>7180</v>
      </c>
      <c r="F544" s="131"/>
    </row>
    <row r="545" spans="1:6">
      <c r="A545" s="128" t="s">
        <v>3008</v>
      </c>
      <c r="B545" s="127">
        <v>28000</v>
      </c>
      <c r="C545" s="127">
        <f t="shared" si="19"/>
        <v>968000</v>
      </c>
      <c r="D545" s="129">
        <f t="shared" si="18"/>
        <v>29400</v>
      </c>
      <c r="E545" s="130" t="s">
        <v>7180</v>
      </c>
      <c r="F545" s="131"/>
    </row>
    <row r="546" spans="1:6">
      <c r="A546" s="128" t="s">
        <v>3009</v>
      </c>
      <c r="B546" s="127">
        <v>29000</v>
      </c>
      <c r="C546" s="127">
        <f t="shared" si="19"/>
        <v>1002000</v>
      </c>
      <c r="D546" s="129">
        <f t="shared" si="18"/>
        <v>30450</v>
      </c>
      <c r="E546" s="130" t="s">
        <v>7180</v>
      </c>
      <c r="F546" s="131"/>
    </row>
    <row r="547" spans="1:6">
      <c r="A547" s="128" t="s">
        <v>3010</v>
      </c>
      <c r="B547" s="127">
        <v>30000</v>
      </c>
      <c r="C547" s="127">
        <f t="shared" si="19"/>
        <v>1036000</v>
      </c>
      <c r="D547" s="129">
        <f t="shared" si="18"/>
        <v>31500</v>
      </c>
      <c r="E547" s="130" t="s">
        <v>7180</v>
      </c>
      <c r="F547" s="131"/>
    </row>
    <row r="548" spans="1:6">
      <c r="A548" s="128" t="s">
        <v>3011</v>
      </c>
      <c r="B548" s="127">
        <v>31000</v>
      </c>
      <c r="C548" s="127">
        <f t="shared" si="19"/>
        <v>1070000</v>
      </c>
      <c r="D548" s="129">
        <f t="shared" si="18"/>
        <v>32550</v>
      </c>
      <c r="E548" s="130" t="s">
        <v>7180</v>
      </c>
      <c r="F548" s="131"/>
    </row>
    <row r="549" spans="1:6">
      <c r="A549" s="128" t="s">
        <v>3012</v>
      </c>
      <c r="B549" s="127">
        <v>32000</v>
      </c>
      <c r="C549" s="127">
        <f t="shared" si="19"/>
        <v>1104000</v>
      </c>
      <c r="D549" s="129">
        <f t="shared" si="18"/>
        <v>33600</v>
      </c>
      <c r="E549" s="130" t="s">
        <v>7180</v>
      </c>
      <c r="F549" s="131"/>
    </row>
    <row r="550" spans="1:6">
      <c r="A550" s="128" t="s">
        <v>3013</v>
      </c>
      <c r="B550" s="127">
        <v>33000</v>
      </c>
      <c r="C550" s="127">
        <f t="shared" si="19"/>
        <v>1138000</v>
      </c>
      <c r="D550" s="129">
        <f t="shared" si="18"/>
        <v>34650</v>
      </c>
      <c r="E550" s="130" t="s">
        <v>7180</v>
      </c>
      <c r="F550" s="131"/>
    </row>
    <row r="551" spans="1:6">
      <c r="A551" s="128" t="s">
        <v>3014</v>
      </c>
      <c r="B551" s="127">
        <v>34000</v>
      </c>
      <c r="C551" s="127">
        <f t="shared" si="19"/>
        <v>1172000</v>
      </c>
      <c r="D551" s="129">
        <f t="shared" si="18"/>
        <v>35700</v>
      </c>
      <c r="E551" s="130" t="s">
        <v>7180</v>
      </c>
      <c r="F551" s="131"/>
    </row>
    <row r="552" spans="1:6">
      <c r="A552" s="128" t="s">
        <v>3015</v>
      </c>
      <c r="B552" s="127">
        <v>35000</v>
      </c>
      <c r="C552" s="127">
        <f t="shared" si="19"/>
        <v>1206000</v>
      </c>
      <c r="D552" s="129">
        <f t="shared" si="18"/>
        <v>36750</v>
      </c>
      <c r="E552" s="130" t="s">
        <v>7180</v>
      </c>
      <c r="F552" s="131"/>
    </row>
    <row r="553" spans="1:6">
      <c r="A553" s="128" t="s">
        <v>3016</v>
      </c>
      <c r="B553" s="127">
        <v>36000</v>
      </c>
      <c r="C553" s="127">
        <f t="shared" si="19"/>
        <v>1240000</v>
      </c>
      <c r="D553" s="129">
        <f t="shared" si="18"/>
        <v>37800</v>
      </c>
      <c r="E553" s="130" t="s">
        <v>7180</v>
      </c>
      <c r="F553" s="131"/>
    </row>
    <row r="554" spans="1:6">
      <c r="A554" s="128" t="s">
        <v>3017</v>
      </c>
      <c r="B554" s="127">
        <v>37000</v>
      </c>
      <c r="C554" s="127">
        <f t="shared" si="19"/>
        <v>1274000</v>
      </c>
      <c r="D554" s="129">
        <f t="shared" si="18"/>
        <v>38850</v>
      </c>
      <c r="E554" s="130" t="s">
        <v>7180</v>
      </c>
      <c r="F554" s="131"/>
    </row>
    <row r="555" spans="1:6">
      <c r="A555" s="128" t="s">
        <v>3018</v>
      </c>
      <c r="B555" s="127">
        <v>38000</v>
      </c>
      <c r="C555" s="127">
        <f t="shared" si="19"/>
        <v>1308000</v>
      </c>
      <c r="D555" s="129">
        <f t="shared" si="18"/>
        <v>39900</v>
      </c>
      <c r="E555" s="130" t="s">
        <v>7180</v>
      </c>
      <c r="F555" s="131"/>
    </row>
    <row r="556" spans="1:6">
      <c r="A556" s="128" t="s">
        <v>3019</v>
      </c>
      <c r="B556" s="127">
        <v>39000</v>
      </c>
      <c r="C556" s="127">
        <f t="shared" si="19"/>
        <v>1342000</v>
      </c>
      <c r="D556" s="129">
        <f t="shared" si="18"/>
        <v>40950</v>
      </c>
      <c r="E556" s="130" t="s">
        <v>7180</v>
      </c>
      <c r="F556" s="131"/>
    </row>
    <row r="557" spans="1:6">
      <c r="A557" s="128" t="s">
        <v>3020</v>
      </c>
      <c r="B557" s="127">
        <v>40000</v>
      </c>
      <c r="C557" s="127">
        <f t="shared" si="19"/>
        <v>1376000</v>
      </c>
      <c r="D557" s="129">
        <f t="shared" si="18"/>
        <v>42000</v>
      </c>
      <c r="E557" s="130" t="s">
        <v>7180</v>
      </c>
      <c r="F557" s="131"/>
    </row>
    <row r="558" spans="1:6">
      <c r="A558" s="128" t="s">
        <v>3021</v>
      </c>
      <c r="B558" s="127">
        <v>41000</v>
      </c>
      <c r="C558" s="127">
        <f t="shared" si="19"/>
        <v>1410000</v>
      </c>
      <c r="D558" s="129">
        <f t="shared" si="18"/>
        <v>43050</v>
      </c>
      <c r="E558" s="130" t="s">
        <v>7180</v>
      </c>
      <c r="F558" s="131"/>
    </row>
    <row r="559" spans="1:6">
      <c r="A559" s="128" t="s">
        <v>3022</v>
      </c>
      <c r="B559" s="127">
        <v>42000</v>
      </c>
      <c r="C559" s="127">
        <f t="shared" si="19"/>
        <v>1444000</v>
      </c>
      <c r="D559" s="129">
        <f t="shared" si="18"/>
        <v>44100</v>
      </c>
      <c r="E559" s="130" t="s">
        <v>7180</v>
      </c>
      <c r="F559" s="131"/>
    </row>
    <row r="560" spans="1:6">
      <c r="A560" s="128" t="s">
        <v>3023</v>
      </c>
      <c r="B560" s="127">
        <v>43000</v>
      </c>
      <c r="C560" s="127">
        <f t="shared" si="19"/>
        <v>1478000</v>
      </c>
      <c r="D560" s="129">
        <f t="shared" si="18"/>
        <v>45150</v>
      </c>
      <c r="E560" s="130" t="s">
        <v>7180</v>
      </c>
      <c r="F560" s="131"/>
    </row>
    <row r="561" spans="1:6">
      <c r="A561" s="128" t="s">
        <v>3024</v>
      </c>
      <c r="B561" s="127">
        <v>44000</v>
      </c>
      <c r="C561" s="127">
        <f t="shared" si="19"/>
        <v>1512000</v>
      </c>
      <c r="D561" s="129">
        <f t="shared" si="18"/>
        <v>46200</v>
      </c>
      <c r="E561" s="130" t="s">
        <v>7180</v>
      </c>
      <c r="F561" s="131"/>
    </row>
    <row r="562" spans="1:6">
      <c r="A562" s="128" t="s">
        <v>3025</v>
      </c>
      <c r="B562" s="127">
        <v>45000</v>
      </c>
      <c r="C562" s="127">
        <f t="shared" si="19"/>
        <v>1546000</v>
      </c>
      <c r="D562" s="129">
        <f t="shared" si="18"/>
        <v>47250</v>
      </c>
      <c r="E562" s="130" t="s">
        <v>7180</v>
      </c>
      <c r="F562" s="131"/>
    </row>
    <row r="563" spans="1:6">
      <c r="A563" s="128" t="s">
        <v>3026</v>
      </c>
      <c r="B563" s="127">
        <v>46000</v>
      </c>
      <c r="C563" s="127">
        <f t="shared" si="19"/>
        <v>1580000</v>
      </c>
      <c r="D563" s="129">
        <f t="shared" si="18"/>
        <v>48300</v>
      </c>
      <c r="E563" s="130" t="s">
        <v>7180</v>
      </c>
      <c r="F563" s="131"/>
    </row>
    <row r="564" spans="1:6">
      <c r="A564" s="128" t="s">
        <v>3027</v>
      </c>
      <c r="B564" s="127">
        <v>47000</v>
      </c>
      <c r="C564" s="127">
        <f t="shared" si="19"/>
        <v>1614000</v>
      </c>
      <c r="D564" s="129">
        <f t="shared" si="18"/>
        <v>49350</v>
      </c>
      <c r="E564" s="130" t="s">
        <v>7180</v>
      </c>
      <c r="F564" s="131"/>
    </row>
    <row r="565" spans="1:6">
      <c r="A565" s="128" t="s">
        <v>3028</v>
      </c>
      <c r="B565" s="127">
        <v>48000</v>
      </c>
      <c r="C565" s="127">
        <f t="shared" si="19"/>
        <v>1648000</v>
      </c>
      <c r="D565" s="129">
        <f t="shared" ref="D565:D613" si="20">SUM($G$2)*(B565*0.001)</f>
        <v>50400</v>
      </c>
      <c r="E565" s="130" t="s">
        <v>7180</v>
      </c>
      <c r="F565" s="131"/>
    </row>
    <row r="566" spans="1:6">
      <c r="A566" s="128" t="s">
        <v>3029</v>
      </c>
      <c r="B566" s="127">
        <v>49000</v>
      </c>
      <c r="C566" s="127">
        <f t="shared" si="19"/>
        <v>1682000</v>
      </c>
      <c r="D566" s="129">
        <f t="shared" si="20"/>
        <v>51450</v>
      </c>
      <c r="E566" s="130" t="s">
        <v>7180</v>
      </c>
      <c r="F566" s="131"/>
    </row>
    <row r="567" spans="1:6">
      <c r="A567" s="128" t="s">
        <v>3030</v>
      </c>
      <c r="B567" s="127">
        <v>50000</v>
      </c>
      <c r="C567" s="127">
        <f t="shared" si="19"/>
        <v>1716000</v>
      </c>
      <c r="D567" s="129">
        <f t="shared" si="20"/>
        <v>52500</v>
      </c>
      <c r="E567" s="130" t="s">
        <v>7180</v>
      </c>
      <c r="F567" s="131"/>
    </row>
    <row r="568" spans="1:6">
      <c r="A568" s="128" t="s">
        <v>3031</v>
      </c>
      <c r="B568" s="127">
        <v>51000</v>
      </c>
      <c r="C568" s="127">
        <f t="shared" si="19"/>
        <v>1750000</v>
      </c>
      <c r="D568" s="129">
        <f t="shared" si="20"/>
        <v>53550</v>
      </c>
      <c r="E568" s="130" t="s">
        <v>7180</v>
      </c>
      <c r="F568" s="131"/>
    </row>
    <row r="569" spans="1:6">
      <c r="A569" s="128" t="s">
        <v>3032</v>
      </c>
      <c r="B569" s="127">
        <v>52000</v>
      </c>
      <c r="C569" s="127">
        <f t="shared" si="19"/>
        <v>1784000</v>
      </c>
      <c r="D569" s="129">
        <f t="shared" si="20"/>
        <v>54600</v>
      </c>
      <c r="E569" s="130" t="s">
        <v>7180</v>
      </c>
      <c r="F569" s="131"/>
    </row>
    <row r="570" spans="1:6">
      <c r="A570" s="128" t="s">
        <v>3033</v>
      </c>
      <c r="B570" s="127">
        <v>53000</v>
      </c>
      <c r="C570" s="127">
        <f t="shared" si="19"/>
        <v>1818000</v>
      </c>
      <c r="D570" s="129">
        <f t="shared" si="20"/>
        <v>55650</v>
      </c>
      <c r="E570" s="130" t="s">
        <v>7180</v>
      </c>
      <c r="F570" s="131"/>
    </row>
    <row r="571" spans="1:6">
      <c r="A571" s="128" t="s">
        <v>3034</v>
      </c>
      <c r="B571" s="127">
        <v>54000</v>
      </c>
      <c r="C571" s="127">
        <f t="shared" si="19"/>
        <v>1852000</v>
      </c>
      <c r="D571" s="129">
        <f t="shared" si="20"/>
        <v>56700</v>
      </c>
      <c r="E571" s="130" t="s">
        <v>7180</v>
      </c>
      <c r="F571" s="131"/>
    </row>
    <row r="572" spans="1:6">
      <c r="A572" s="128" t="s">
        <v>3035</v>
      </c>
      <c r="B572" s="127">
        <v>55000</v>
      </c>
      <c r="C572" s="127">
        <f t="shared" si="19"/>
        <v>1886000</v>
      </c>
      <c r="D572" s="129">
        <f t="shared" si="20"/>
        <v>57750</v>
      </c>
      <c r="E572" s="130" t="s">
        <v>7180</v>
      </c>
      <c r="F572" s="131"/>
    </row>
    <row r="573" spans="1:6">
      <c r="A573" s="128" t="s">
        <v>3036</v>
      </c>
      <c r="B573" s="127">
        <v>56000</v>
      </c>
      <c r="C573" s="127">
        <f t="shared" si="19"/>
        <v>1920000</v>
      </c>
      <c r="D573" s="129">
        <f t="shared" si="20"/>
        <v>58800</v>
      </c>
      <c r="E573" s="130" t="s">
        <v>7180</v>
      </c>
      <c r="F573" s="131"/>
    </row>
    <row r="574" spans="1:6">
      <c r="A574" s="128" t="s">
        <v>3037</v>
      </c>
      <c r="B574" s="127">
        <v>57000</v>
      </c>
      <c r="C574" s="127">
        <f t="shared" si="19"/>
        <v>1954000</v>
      </c>
      <c r="D574" s="129">
        <f t="shared" si="20"/>
        <v>59850</v>
      </c>
      <c r="E574" s="130" t="s">
        <v>7180</v>
      </c>
      <c r="F574" s="131"/>
    </row>
    <row r="575" spans="1:6">
      <c r="A575" s="128" t="s">
        <v>3038</v>
      </c>
      <c r="B575" s="127">
        <v>58000</v>
      </c>
      <c r="C575" s="127">
        <f t="shared" si="19"/>
        <v>1988000</v>
      </c>
      <c r="D575" s="129">
        <f t="shared" si="20"/>
        <v>60900</v>
      </c>
      <c r="E575" s="130" t="s">
        <v>7180</v>
      </c>
      <c r="F575" s="131"/>
    </row>
    <row r="576" spans="1:6">
      <c r="A576" s="128" t="s">
        <v>3039</v>
      </c>
      <c r="B576" s="127">
        <v>59000</v>
      </c>
      <c r="C576" s="127">
        <f t="shared" si="19"/>
        <v>2022000</v>
      </c>
      <c r="D576" s="129">
        <f t="shared" si="20"/>
        <v>61950</v>
      </c>
      <c r="E576" s="130" t="s">
        <v>7180</v>
      </c>
      <c r="F576" s="131"/>
    </row>
    <row r="577" spans="1:6">
      <c r="A577" s="128" t="s">
        <v>3040</v>
      </c>
      <c r="B577" s="127">
        <v>60000</v>
      </c>
      <c r="C577" s="127">
        <f t="shared" si="19"/>
        <v>2056000</v>
      </c>
      <c r="D577" s="129">
        <f t="shared" si="20"/>
        <v>63000</v>
      </c>
      <c r="E577" s="130" t="s">
        <v>7180</v>
      </c>
      <c r="F577" s="131"/>
    </row>
    <row r="578" spans="1:6">
      <c r="A578" s="128" t="s">
        <v>3041</v>
      </c>
      <c r="B578" s="127">
        <v>61000</v>
      </c>
      <c r="C578" s="127">
        <f t="shared" si="19"/>
        <v>2090000</v>
      </c>
      <c r="D578" s="129">
        <f t="shared" si="20"/>
        <v>64050</v>
      </c>
      <c r="E578" s="130" t="s">
        <v>7180</v>
      </c>
      <c r="F578" s="131"/>
    </row>
    <row r="579" spans="1:6">
      <c r="A579" s="128" t="s">
        <v>3042</v>
      </c>
      <c r="B579" s="127">
        <v>62000</v>
      </c>
      <c r="C579" s="127">
        <f t="shared" si="19"/>
        <v>2124000</v>
      </c>
      <c r="D579" s="129">
        <f t="shared" si="20"/>
        <v>65100</v>
      </c>
      <c r="E579" s="130" t="s">
        <v>7180</v>
      </c>
      <c r="F579" s="131"/>
    </row>
    <row r="580" spans="1:6">
      <c r="A580" s="128" t="s">
        <v>3043</v>
      </c>
      <c r="B580" s="127">
        <v>63000</v>
      </c>
      <c r="C580" s="127">
        <f t="shared" si="19"/>
        <v>2158000</v>
      </c>
      <c r="D580" s="129">
        <f t="shared" si="20"/>
        <v>66150</v>
      </c>
      <c r="E580" s="130" t="s">
        <v>7180</v>
      </c>
      <c r="F580" s="131"/>
    </row>
    <row r="581" spans="1:6">
      <c r="A581" s="128" t="s">
        <v>3044</v>
      </c>
      <c r="B581" s="127">
        <v>64000</v>
      </c>
      <c r="C581" s="127">
        <f t="shared" si="19"/>
        <v>2192000</v>
      </c>
      <c r="D581" s="129">
        <f t="shared" si="20"/>
        <v>67200</v>
      </c>
      <c r="E581" s="130" t="s">
        <v>7180</v>
      </c>
      <c r="F581" s="131"/>
    </row>
    <row r="582" spans="1:6">
      <c r="A582" s="128" t="s">
        <v>3045</v>
      </c>
      <c r="B582" s="127">
        <v>65000</v>
      </c>
      <c r="C582" s="127">
        <f t="shared" si="19"/>
        <v>2226000</v>
      </c>
      <c r="D582" s="129">
        <f t="shared" si="20"/>
        <v>68250</v>
      </c>
      <c r="E582" s="130" t="s">
        <v>7180</v>
      </c>
      <c r="F582" s="131"/>
    </row>
    <row r="583" spans="1:6">
      <c r="A583" s="128" t="s">
        <v>3046</v>
      </c>
      <c r="B583" s="127">
        <v>66000</v>
      </c>
      <c r="C583" s="127">
        <f t="shared" si="19"/>
        <v>2260000</v>
      </c>
      <c r="D583" s="129">
        <f t="shared" si="20"/>
        <v>69300</v>
      </c>
      <c r="E583" s="130" t="s">
        <v>7180</v>
      </c>
      <c r="F583" s="131"/>
    </row>
    <row r="584" spans="1:6">
      <c r="A584" s="128" t="s">
        <v>3047</v>
      </c>
      <c r="B584" s="127">
        <v>67000</v>
      </c>
      <c r="C584" s="127">
        <f t="shared" ref="C584:C647" si="21">SUM(C583)+34000</f>
        <v>2294000</v>
      </c>
      <c r="D584" s="129">
        <f t="shared" si="20"/>
        <v>70350</v>
      </c>
      <c r="E584" s="130" t="s">
        <v>7180</v>
      </c>
      <c r="F584" s="131"/>
    </row>
    <row r="585" spans="1:6">
      <c r="A585" s="128" t="s">
        <v>3048</v>
      </c>
      <c r="B585" s="127">
        <v>68000</v>
      </c>
      <c r="C585" s="127">
        <f t="shared" si="21"/>
        <v>2328000</v>
      </c>
      <c r="D585" s="129">
        <f t="shared" si="20"/>
        <v>71400</v>
      </c>
      <c r="E585" s="130" t="s">
        <v>7180</v>
      </c>
      <c r="F585" s="131"/>
    </row>
    <row r="586" spans="1:6">
      <c r="A586" s="128" t="s">
        <v>3049</v>
      </c>
      <c r="B586" s="127">
        <v>69000</v>
      </c>
      <c r="C586" s="127">
        <f t="shared" si="21"/>
        <v>2362000</v>
      </c>
      <c r="D586" s="129">
        <f t="shared" si="20"/>
        <v>72450</v>
      </c>
      <c r="E586" s="130" t="s">
        <v>7180</v>
      </c>
      <c r="F586" s="131"/>
    </row>
    <row r="587" spans="1:6">
      <c r="A587" s="128" t="s">
        <v>3050</v>
      </c>
      <c r="B587" s="127">
        <v>70000</v>
      </c>
      <c r="C587" s="127">
        <f t="shared" si="21"/>
        <v>2396000</v>
      </c>
      <c r="D587" s="129">
        <f t="shared" si="20"/>
        <v>73500</v>
      </c>
      <c r="E587" s="130" t="s">
        <v>7180</v>
      </c>
      <c r="F587" s="131"/>
    </row>
    <row r="588" spans="1:6">
      <c r="A588" s="128" t="s">
        <v>3051</v>
      </c>
      <c r="B588" s="127">
        <v>71000</v>
      </c>
      <c r="C588" s="127">
        <f t="shared" si="21"/>
        <v>2430000</v>
      </c>
      <c r="D588" s="129">
        <f t="shared" si="20"/>
        <v>74550</v>
      </c>
      <c r="E588" s="130" t="s">
        <v>7180</v>
      </c>
      <c r="F588" s="131"/>
    </row>
    <row r="589" spans="1:6">
      <c r="A589" s="128" t="s">
        <v>3052</v>
      </c>
      <c r="B589" s="127">
        <v>72000</v>
      </c>
      <c r="C589" s="127">
        <f t="shared" si="21"/>
        <v>2464000</v>
      </c>
      <c r="D589" s="129">
        <f t="shared" si="20"/>
        <v>75600</v>
      </c>
      <c r="E589" s="130" t="s">
        <v>7180</v>
      </c>
      <c r="F589" s="131"/>
    </row>
    <row r="590" spans="1:6">
      <c r="A590" s="128" t="s">
        <v>3053</v>
      </c>
      <c r="B590" s="127">
        <v>73000</v>
      </c>
      <c r="C590" s="127">
        <f t="shared" si="21"/>
        <v>2498000</v>
      </c>
      <c r="D590" s="129">
        <f t="shared" si="20"/>
        <v>76650</v>
      </c>
      <c r="E590" s="130" t="s">
        <v>7180</v>
      </c>
      <c r="F590" s="131"/>
    </row>
    <row r="591" spans="1:6">
      <c r="A591" s="128" t="s">
        <v>3054</v>
      </c>
      <c r="B591" s="127">
        <v>74000</v>
      </c>
      <c r="C591" s="127">
        <f t="shared" si="21"/>
        <v>2532000</v>
      </c>
      <c r="D591" s="129">
        <f t="shared" si="20"/>
        <v>77700</v>
      </c>
      <c r="E591" s="130" t="s">
        <v>7180</v>
      </c>
      <c r="F591" s="131"/>
    </row>
    <row r="592" spans="1:6">
      <c r="A592" s="128" t="s">
        <v>3055</v>
      </c>
      <c r="B592" s="127">
        <v>75000</v>
      </c>
      <c r="C592" s="127">
        <f t="shared" si="21"/>
        <v>2566000</v>
      </c>
      <c r="D592" s="129">
        <f t="shared" si="20"/>
        <v>78750</v>
      </c>
      <c r="E592" s="130" t="s">
        <v>7180</v>
      </c>
      <c r="F592" s="131"/>
    </row>
    <row r="593" spans="1:6">
      <c r="A593" s="128" t="s">
        <v>3056</v>
      </c>
      <c r="B593" s="127">
        <v>76000</v>
      </c>
      <c r="C593" s="127">
        <f t="shared" si="21"/>
        <v>2600000</v>
      </c>
      <c r="D593" s="129">
        <f t="shared" si="20"/>
        <v>79800</v>
      </c>
      <c r="E593" s="130" t="s">
        <v>7180</v>
      </c>
      <c r="F593" s="131"/>
    </row>
    <row r="594" spans="1:6">
      <c r="A594" s="128" t="s">
        <v>3057</v>
      </c>
      <c r="B594" s="127">
        <v>77000</v>
      </c>
      <c r="C594" s="127">
        <f t="shared" si="21"/>
        <v>2634000</v>
      </c>
      <c r="D594" s="129">
        <f t="shared" si="20"/>
        <v>80850</v>
      </c>
      <c r="E594" s="130" t="s">
        <v>7180</v>
      </c>
      <c r="F594" s="131"/>
    </row>
    <row r="595" spans="1:6">
      <c r="A595" s="128" t="s">
        <v>3058</v>
      </c>
      <c r="B595" s="127">
        <v>78000</v>
      </c>
      <c r="C595" s="127">
        <f t="shared" si="21"/>
        <v>2668000</v>
      </c>
      <c r="D595" s="129">
        <f t="shared" si="20"/>
        <v>81900</v>
      </c>
      <c r="E595" s="130" t="s">
        <v>7180</v>
      </c>
      <c r="F595" s="131"/>
    </row>
    <row r="596" spans="1:6">
      <c r="A596" s="128" t="s">
        <v>3059</v>
      </c>
      <c r="B596" s="127">
        <v>79000</v>
      </c>
      <c r="C596" s="127">
        <f t="shared" si="21"/>
        <v>2702000</v>
      </c>
      <c r="D596" s="129">
        <f t="shared" si="20"/>
        <v>82950</v>
      </c>
      <c r="E596" s="130" t="s">
        <v>7180</v>
      </c>
      <c r="F596" s="131"/>
    </row>
    <row r="597" spans="1:6">
      <c r="A597" s="128" t="s">
        <v>3060</v>
      </c>
      <c r="B597" s="127">
        <v>80000</v>
      </c>
      <c r="C597" s="127">
        <f t="shared" si="21"/>
        <v>2736000</v>
      </c>
      <c r="D597" s="129">
        <f t="shared" si="20"/>
        <v>84000</v>
      </c>
      <c r="E597" s="130" t="s">
        <v>7180</v>
      </c>
      <c r="F597" s="131"/>
    </row>
    <row r="598" spans="1:6">
      <c r="A598" s="128" t="s">
        <v>3061</v>
      </c>
      <c r="B598" s="127">
        <v>81000</v>
      </c>
      <c r="C598" s="127">
        <f t="shared" si="21"/>
        <v>2770000</v>
      </c>
      <c r="D598" s="129">
        <f t="shared" si="20"/>
        <v>85050</v>
      </c>
      <c r="E598" s="130" t="s">
        <v>7180</v>
      </c>
      <c r="F598" s="131"/>
    </row>
    <row r="599" spans="1:6">
      <c r="A599" s="128" t="s">
        <v>3062</v>
      </c>
      <c r="B599" s="127">
        <v>82000</v>
      </c>
      <c r="C599" s="127">
        <f t="shared" si="21"/>
        <v>2804000</v>
      </c>
      <c r="D599" s="129">
        <f t="shared" si="20"/>
        <v>86100</v>
      </c>
      <c r="E599" s="130" t="s">
        <v>7180</v>
      </c>
      <c r="F599" s="131"/>
    </row>
    <row r="600" spans="1:6">
      <c r="A600" s="128" t="s">
        <v>3063</v>
      </c>
      <c r="B600" s="127">
        <v>83000</v>
      </c>
      <c r="C600" s="127">
        <f t="shared" si="21"/>
        <v>2838000</v>
      </c>
      <c r="D600" s="129">
        <f t="shared" si="20"/>
        <v>87150</v>
      </c>
      <c r="E600" s="130" t="s">
        <v>7180</v>
      </c>
      <c r="F600" s="131"/>
    </row>
    <row r="601" spans="1:6">
      <c r="A601" s="128" t="s">
        <v>3064</v>
      </c>
      <c r="B601" s="127">
        <v>84000</v>
      </c>
      <c r="C601" s="127">
        <f t="shared" si="21"/>
        <v>2872000</v>
      </c>
      <c r="D601" s="129">
        <f t="shared" si="20"/>
        <v>88200</v>
      </c>
      <c r="E601" s="130" t="s">
        <v>7180</v>
      </c>
      <c r="F601" s="131"/>
    </row>
    <row r="602" spans="1:6">
      <c r="A602" s="128" t="s">
        <v>3065</v>
      </c>
      <c r="B602" s="127">
        <v>85000</v>
      </c>
      <c r="C602" s="127">
        <f t="shared" si="21"/>
        <v>2906000</v>
      </c>
      <c r="D602" s="129">
        <f t="shared" si="20"/>
        <v>89250</v>
      </c>
      <c r="E602" s="130" t="s">
        <v>7180</v>
      </c>
      <c r="F602" s="131"/>
    </row>
    <row r="603" spans="1:6">
      <c r="A603" s="128" t="s">
        <v>3066</v>
      </c>
      <c r="B603" s="127">
        <v>86000</v>
      </c>
      <c r="C603" s="127">
        <f t="shared" si="21"/>
        <v>2940000</v>
      </c>
      <c r="D603" s="129">
        <f t="shared" si="20"/>
        <v>90300</v>
      </c>
      <c r="E603" s="130" t="s">
        <v>7180</v>
      </c>
      <c r="F603" s="131"/>
    </row>
    <row r="604" spans="1:6">
      <c r="A604" s="128" t="s">
        <v>3067</v>
      </c>
      <c r="B604" s="127">
        <v>87000</v>
      </c>
      <c r="C604" s="127">
        <f t="shared" si="21"/>
        <v>2974000</v>
      </c>
      <c r="D604" s="129">
        <f t="shared" si="20"/>
        <v>91350</v>
      </c>
      <c r="E604" s="130" t="s">
        <v>7180</v>
      </c>
      <c r="F604" s="131"/>
    </row>
    <row r="605" spans="1:6">
      <c r="A605" s="128" t="s">
        <v>3068</v>
      </c>
      <c r="B605" s="127">
        <v>88000</v>
      </c>
      <c r="C605" s="127">
        <f t="shared" si="21"/>
        <v>3008000</v>
      </c>
      <c r="D605" s="129">
        <f t="shared" si="20"/>
        <v>92400</v>
      </c>
      <c r="E605" s="130" t="s">
        <v>7180</v>
      </c>
      <c r="F605" s="131"/>
    </row>
    <row r="606" spans="1:6">
      <c r="A606" s="128" t="s">
        <v>3069</v>
      </c>
      <c r="B606" s="127">
        <v>89000</v>
      </c>
      <c r="C606" s="127">
        <f t="shared" si="21"/>
        <v>3042000</v>
      </c>
      <c r="D606" s="129">
        <f t="shared" si="20"/>
        <v>93450</v>
      </c>
      <c r="E606" s="130" t="s">
        <v>7180</v>
      </c>
      <c r="F606" s="131"/>
    </row>
    <row r="607" spans="1:6">
      <c r="A607" s="128" t="s">
        <v>3070</v>
      </c>
      <c r="B607" s="127">
        <v>90000</v>
      </c>
      <c r="C607" s="127">
        <f t="shared" si="21"/>
        <v>3076000</v>
      </c>
      <c r="D607" s="129">
        <f t="shared" si="20"/>
        <v>94500</v>
      </c>
      <c r="E607" s="130" t="s">
        <v>7180</v>
      </c>
      <c r="F607" s="131"/>
    </row>
    <row r="608" spans="1:6">
      <c r="A608" s="128" t="s">
        <v>3071</v>
      </c>
      <c r="B608" s="127">
        <v>91000</v>
      </c>
      <c r="C608" s="127">
        <f t="shared" si="21"/>
        <v>3110000</v>
      </c>
      <c r="D608" s="129">
        <f t="shared" si="20"/>
        <v>95550</v>
      </c>
      <c r="E608" s="130" t="s">
        <v>7180</v>
      </c>
      <c r="F608" s="131"/>
    </row>
    <row r="609" spans="1:6">
      <c r="A609" s="128" t="s">
        <v>3072</v>
      </c>
      <c r="B609" s="127">
        <v>92000</v>
      </c>
      <c r="C609" s="127">
        <f t="shared" si="21"/>
        <v>3144000</v>
      </c>
      <c r="D609" s="129">
        <f t="shared" si="20"/>
        <v>96600</v>
      </c>
      <c r="E609" s="130" t="s">
        <v>7180</v>
      </c>
      <c r="F609" s="131"/>
    </row>
    <row r="610" spans="1:6">
      <c r="A610" s="128" t="s">
        <v>3073</v>
      </c>
      <c r="B610" s="127">
        <v>93000</v>
      </c>
      <c r="C610" s="127">
        <f t="shared" si="21"/>
        <v>3178000</v>
      </c>
      <c r="D610" s="129">
        <f t="shared" si="20"/>
        <v>97650</v>
      </c>
      <c r="E610" s="130" t="s">
        <v>7180</v>
      </c>
      <c r="F610" s="131"/>
    </row>
    <row r="611" spans="1:6">
      <c r="A611" s="128" t="s">
        <v>3074</v>
      </c>
      <c r="B611" s="127">
        <v>94000</v>
      </c>
      <c r="C611" s="127">
        <f t="shared" si="21"/>
        <v>3212000</v>
      </c>
      <c r="D611" s="129">
        <f t="shared" si="20"/>
        <v>98700</v>
      </c>
      <c r="E611" s="130" t="s">
        <v>7180</v>
      </c>
      <c r="F611" s="131"/>
    </row>
    <row r="612" spans="1:6">
      <c r="A612" s="128" t="s">
        <v>3075</v>
      </c>
      <c r="B612" s="127">
        <v>95000</v>
      </c>
      <c r="C612" s="127">
        <f t="shared" si="21"/>
        <v>3246000</v>
      </c>
      <c r="D612" s="129">
        <f t="shared" si="20"/>
        <v>99750</v>
      </c>
      <c r="E612" s="130" t="s">
        <v>7180</v>
      </c>
      <c r="F612" s="131"/>
    </row>
    <row r="613" spans="1:6">
      <c r="A613" s="128" t="s">
        <v>3076</v>
      </c>
      <c r="B613" s="127">
        <v>96000</v>
      </c>
      <c r="C613" s="127">
        <f t="shared" si="21"/>
        <v>3280000</v>
      </c>
      <c r="D613" s="129">
        <f t="shared" si="20"/>
        <v>100800</v>
      </c>
      <c r="E613" s="130" t="s">
        <v>7180</v>
      </c>
      <c r="F613" s="131"/>
    </row>
    <row r="614" spans="1:6">
      <c r="A614" s="128" t="s">
        <v>3077</v>
      </c>
      <c r="B614" s="127">
        <v>97000</v>
      </c>
      <c r="C614" s="127">
        <f t="shared" si="21"/>
        <v>3314000</v>
      </c>
      <c r="D614" s="129">
        <f t="shared" ref="D614:D677" si="22">SUM($G$2)*(B614*0.001)</f>
        <v>101850</v>
      </c>
      <c r="E614" s="130" t="s">
        <v>7180</v>
      </c>
      <c r="F614" s="131"/>
    </row>
    <row r="615" spans="1:6">
      <c r="A615" s="128" t="s">
        <v>3078</v>
      </c>
      <c r="B615" s="127">
        <v>98000</v>
      </c>
      <c r="C615" s="127">
        <f t="shared" si="21"/>
        <v>3348000</v>
      </c>
      <c r="D615" s="129">
        <f t="shared" si="22"/>
        <v>102900</v>
      </c>
      <c r="E615" s="130" t="s">
        <v>7180</v>
      </c>
      <c r="F615" s="131"/>
    </row>
    <row r="616" spans="1:6">
      <c r="A616" s="128" t="s">
        <v>3079</v>
      </c>
      <c r="B616" s="127">
        <v>99000</v>
      </c>
      <c r="C616" s="127">
        <f t="shared" si="21"/>
        <v>3382000</v>
      </c>
      <c r="D616" s="129">
        <f t="shared" si="22"/>
        <v>103950</v>
      </c>
      <c r="E616" s="130" t="s">
        <v>7180</v>
      </c>
      <c r="F616" s="131"/>
    </row>
    <row r="617" spans="1:6">
      <c r="A617" s="128" t="s">
        <v>3080</v>
      </c>
      <c r="B617" s="127">
        <v>100000</v>
      </c>
      <c r="C617" s="127">
        <f t="shared" si="21"/>
        <v>3416000</v>
      </c>
      <c r="D617" s="129">
        <f t="shared" si="22"/>
        <v>105000</v>
      </c>
      <c r="E617" s="130" t="s">
        <v>7180</v>
      </c>
      <c r="F617" s="131"/>
    </row>
    <row r="618" spans="1:6">
      <c r="A618" s="128" t="s">
        <v>3081</v>
      </c>
      <c r="B618" s="127">
        <v>101000</v>
      </c>
      <c r="C618" s="127">
        <f t="shared" si="21"/>
        <v>3450000</v>
      </c>
      <c r="D618" s="129">
        <f t="shared" si="22"/>
        <v>106050</v>
      </c>
      <c r="E618" s="130" t="s">
        <v>7180</v>
      </c>
      <c r="F618" s="131"/>
    </row>
    <row r="619" spans="1:6">
      <c r="A619" s="128" t="s">
        <v>3082</v>
      </c>
      <c r="B619" s="127">
        <v>102000</v>
      </c>
      <c r="C619" s="127">
        <f t="shared" si="21"/>
        <v>3484000</v>
      </c>
      <c r="D619" s="129">
        <f t="shared" si="22"/>
        <v>107100</v>
      </c>
      <c r="E619" s="130" t="s">
        <v>7180</v>
      </c>
      <c r="F619" s="131"/>
    </row>
    <row r="620" spans="1:6">
      <c r="A620" s="128" t="s">
        <v>3083</v>
      </c>
      <c r="B620" s="127">
        <v>103000</v>
      </c>
      <c r="C620" s="127">
        <f t="shared" si="21"/>
        <v>3518000</v>
      </c>
      <c r="D620" s="129">
        <f t="shared" si="22"/>
        <v>108150</v>
      </c>
      <c r="E620" s="130" t="s">
        <v>7180</v>
      </c>
      <c r="F620" s="131"/>
    </row>
    <row r="621" spans="1:6">
      <c r="A621" s="128" t="s">
        <v>3084</v>
      </c>
      <c r="B621" s="127">
        <v>104000</v>
      </c>
      <c r="C621" s="127">
        <f t="shared" si="21"/>
        <v>3552000</v>
      </c>
      <c r="D621" s="129">
        <f t="shared" si="22"/>
        <v>109200</v>
      </c>
      <c r="E621" s="130" t="s">
        <v>7180</v>
      </c>
      <c r="F621" s="131"/>
    </row>
    <row r="622" spans="1:6">
      <c r="A622" s="128" t="s">
        <v>3085</v>
      </c>
      <c r="B622" s="127">
        <v>105000</v>
      </c>
      <c r="C622" s="127">
        <f t="shared" si="21"/>
        <v>3586000</v>
      </c>
      <c r="D622" s="129">
        <f t="shared" si="22"/>
        <v>110250</v>
      </c>
      <c r="E622" s="130" t="s">
        <v>7180</v>
      </c>
      <c r="F622" s="131"/>
    </row>
    <row r="623" spans="1:6">
      <c r="A623" s="128" t="s">
        <v>3086</v>
      </c>
      <c r="B623" s="127">
        <v>106000</v>
      </c>
      <c r="C623" s="127">
        <f t="shared" si="21"/>
        <v>3620000</v>
      </c>
      <c r="D623" s="129">
        <f t="shared" si="22"/>
        <v>111300</v>
      </c>
      <c r="E623" s="130" t="s">
        <v>7180</v>
      </c>
      <c r="F623" s="131"/>
    </row>
    <row r="624" spans="1:6">
      <c r="A624" s="128" t="s">
        <v>3087</v>
      </c>
      <c r="B624" s="127">
        <v>107000</v>
      </c>
      <c r="C624" s="127">
        <f t="shared" si="21"/>
        <v>3654000</v>
      </c>
      <c r="D624" s="129">
        <f t="shared" si="22"/>
        <v>112350</v>
      </c>
      <c r="E624" s="130" t="s">
        <v>7180</v>
      </c>
      <c r="F624" s="131"/>
    </row>
    <row r="625" spans="1:6">
      <c r="A625" s="128" t="s">
        <v>3088</v>
      </c>
      <c r="B625" s="127">
        <v>108000</v>
      </c>
      <c r="C625" s="127">
        <f t="shared" si="21"/>
        <v>3688000</v>
      </c>
      <c r="D625" s="129">
        <f t="shared" si="22"/>
        <v>113400</v>
      </c>
      <c r="E625" s="130" t="s">
        <v>7180</v>
      </c>
      <c r="F625" s="131"/>
    </row>
    <row r="626" spans="1:6">
      <c r="A626" s="128" t="s">
        <v>3089</v>
      </c>
      <c r="B626" s="127">
        <v>109000</v>
      </c>
      <c r="C626" s="127">
        <f t="shared" si="21"/>
        <v>3722000</v>
      </c>
      <c r="D626" s="129">
        <f t="shared" si="22"/>
        <v>114450</v>
      </c>
      <c r="E626" s="130" t="s">
        <v>7180</v>
      </c>
      <c r="F626" s="131"/>
    </row>
    <row r="627" spans="1:6">
      <c r="A627" s="128" t="s">
        <v>3090</v>
      </c>
      <c r="B627" s="127">
        <v>110000</v>
      </c>
      <c r="C627" s="127">
        <f t="shared" si="21"/>
        <v>3756000</v>
      </c>
      <c r="D627" s="129">
        <f t="shared" si="22"/>
        <v>115500</v>
      </c>
      <c r="E627" s="130" t="s">
        <v>7180</v>
      </c>
      <c r="F627" s="131"/>
    </row>
    <row r="628" spans="1:6">
      <c r="A628" s="128" t="s">
        <v>3091</v>
      </c>
      <c r="B628" s="127">
        <v>111000</v>
      </c>
      <c r="C628" s="127">
        <f t="shared" si="21"/>
        <v>3790000</v>
      </c>
      <c r="D628" s="129">
        <f t="shared" si="22"/>
        <v>116550</v>
      </c>
      <c r="E628" s="130" t="s">
        <v>7180</v>
      </c>
      <c r="F628" s="131"/>
    </row>
    <row r="629" spans="1:6">
      <c r="A629" s="128" t="s">
        <v>3092</v>
      </c>
      <c r="B629" s="127">
        <v>112000</v>
      </c>
      <c r="C629" s="127">
        <f t="shared" si="21"/>
        <v>3824000</v>
      </c>
      <c r="D629" s="129">
        <f t="shared" si="22"/>
        <v>117600</v>
      </c>
      <c r="E629" s="130" t="s">
        <v>7180</v>
      </c>
      <c r="F629" s="131"/>
    </row>
    <row r="630" spans="1:6">
      <c r="A630" s="128" t="s">
        <v>3093</v>
      </c>
      <c r="B630" s="127">
        <v>113000</v>
      </c>
      <c r="C630" s="127">
        <f t="shared" si="21"/>
        <v>3858000</v>
      </c>
      <c r="D630" s="129">
        <f t="shared" si="22"/>
        <v>118650</v>
      </c>
      <c r="E630" s="130" t="s">
        <v>7180</v>
      </c>
      <c r="F630" s="131"/>
    </row>
    <row r="631" spans="1:6">
      <c r="A631" s="128" t="s">
        <v>3094</v>
      </c>
      <c r="B631" s="127">
        <v>114000</v>
      </c>
      <c r="C631" s="127">
        <f t="shared" si="21"/>
        <v>3892000</v>
      </c>
      <c r="D631" s="129">
        <f t="shared" si="22"/>
        <v>119700</v>
      </c>
      <c r="E631" s="130" t="s">
        <v>7180</v>
      </c>
      <c r="F631" s="131"/>
    </row>
    <row r="632" spans="1:6">
      <c r="A632" s="128" t="s">
        <v>3095</v>
      </c>
      <c r="B632" s="127">
        <v>115000</v>
      </c>
      <c r="C632" s="127">
        <f t="shared" si="21"/>
        <v>3926000</v>
      </c>
      <c r="D632" s="129">
        <f t="shared" si="22"/>
        <v>120750</v>
      </c>
      <c r="E632" s="130" t="s">
        <v>7180</v>
      </c>
      <c r="F632" s="131"/>
    </row>
    <row r="633" spans="1:6">
      <c r="A633" s="128" t="s">
        <v>3096</v>
      </c>
      <c r="B633" s="127">
        <v>116000</v>
      </c>
      <c r="C633" s="127">
        <f t="shared" si="21"/>
        <v>3960000</v>
      </c>
      <c r="D633" s="129">
        <f t="shared" si="22"/>
        <v>121800</v>
      </c>
      <c r="E633" s="130" t="s">
        <v>7180</v>
      </c>
      <c r="F633" s="131"/>
    </row>
    <row r="634" spans="1:6">
      <c r="A634" s="128" t="s">
        <v>3097</v>
      </c>
      <c r="B634" s="127">
        <v>117000</v>
      </c>
      <c r="C634" s="127">
        <f t="shared" si="21"/>
        <v>3994000</v>
      </c>
      <c r="D634" s="129">
        <f t="shared" si="22"/>
        <v>122850</v>
      </c>
      <c r="E634" s="130" t="s">
        <v>7180</v>
      </c>
      <c r="F634" s="131"/>
    </row>
    <row r="635" spans="1:6">
      <c r="A635" s="128" t="s">
        <v>3098</v>
      </c>
      <c r="B635" s="127">
        <v>118000</v>
      </c>
      <c r="C635" s="127">
        <f t="shared" si="21"/>
        <v>4028000</v>
      </c>
      <c r="D635" s="129">
        <f t="shared" si="22"/>
        <v>123900</v>
      </c>
      <c r="E635" s="130" t="s">
        <v>7180</v>
      </c>
      <c r="F635" s="131"/>
    </row>
    <row r="636" spans="1:6">
      <c r="A636" s="128" t="s">
        <v>3099</v>
      </c>
      <c r="B636" s="127">
        <v>119000</v>
      </c>
      <c r="C636" s="127">
        <f t="shared" si="21"/>
        <v>4062000</v>
      </c>
      <c r="D636" s="129">
        <f t="shared" si="22"/>
        <v>124950</v>
      </c>
      <c r="E636" s="130" t="s">
        <v>7180</v>
      </c>
      <c r="F636" s="131"/>
    </row>
    <row r="637" spans="1:6">
      <c r="A637" s="128" t="s">
        <v>3100</v>
      </c>
      <c r="B637" s="127">
        <v>120000</v>
      </c>
      <c r="C637" s="127">
        <f t="shared" si="21"/>
        <v>4096000</v>
      </c>
      <c r="D637" s="129">
        <f t="shared" si="22"/>
        <v>126000</v>
      </c>
      <c r="E637" s="130" t="s">
        <v>7180</v>
      </c>
      <c r="F637" s="131"/>
    </row>
    <row r="638" spans="1:6">
      <c r="A638" s="128" t="s">
        <v>3101</v>
      </c>
      <c r="B638" s="127">
        <v>121000</v>
      </c>
      <c r="C638" s="127">
        <f t="shared" si="21"/>
        <v>4130000</v>
      </c>
      <c r="D638" s="129">
        <f t="shared" si="22"/>
        <v>127050</v>
      </c>
      <c r="E638" s="130" t="s">
        <v>7180</v>
      </c>
      <c r="F638" s="131"/>
    </row>
    <row r="639" spans="1:6">
      <c r="A639" s="128" t="s">
        <v>3102</v>
      </c>
      <c r="B639" s="127">
        <v>122000</v>
      </c>
      <c r="C639" s="127">
        <f t="shared" si="21"/>
        <v>4164000</v>
      </c>
      <c r="D639" s="129">
        <f t="shared" si="22"/>
        <v>128100</v>
      </c>
      <c r="E639" s="130" t="s">
        <v>7180</v>
      </c>
      <c r="F639" s="131"/>
    </row>
    <row r="640" spans="1:6">
      <c r="A640" s="128" t="s">
        <v>3103</v>
      </c>
      <c r="B640" s="127">
        <v>123000</v>
      </c>
      <c r="C640" s="127">
        <f t="shared" si="21"/>
        <v>4198000</v>
      </c>
      <c r="D640" s="129">
        <f t="shared" si="22"/>
        <v>129150</v>
      </c>
      <c r="E640" s="130" t="s">
        <v>7180</v>
      </c>
      <c r="F640" s="131"/>
    </row>
    <row r="641" spans="1:6">
      <c r="A641" s="128" t="s">
        <v>3104</v>
      </c>
      <c r="B641" s="127">
        <v>124000</v>
      </c>
      <c r="C641" s="127">
        <f t="shared" si="21"/>
        <v>4232000</v>
      </c>
      <c r="D641" s="129">
        <f t="shared" si="22"/>
        <v>130200</v>
      </c>
      <c r="E641" s="130" t="s">
        <v>7180</v>
      </c>
      <c r="F641" s="131"/>
    </row>
    <row r="642" spans="1:6">
      <c r="A642" s="128" t="s">
        <v>3105</v>
      </c>
      <c r="B642" s="127">
        <v>125000</v>
      </c>
      <c r="C642" s="127">
        <f t="shared" si="21"/>
        <v>4266000</v>
      </c>
      <c r="D642" s="129">
        <f t="shared" si="22"/>
        <v>131250</v>
      </c>
      <c r="E642" s="130" t="s">
        <v>7180</v>
      </c>
      <c r="F642" s="131"/>
    </row>
    <row r="643" spans="1:6">
      <c r="A643" s="128" t="s">
        <v>3106</v>
      </c>
      <c r="B643" s="127">
        <v>126000</v>
      </c>
      <c r="C643" s="127">
        <f t="shared" si="21"/>
        <v>4300000</v>
      </c>
      <c r="D643" s="129">
        <f t="shared" si="22"/>
        <v>132300</v>
      </c>
      <c r="E643" s="130" t="s">
        <v>7180</v>
      </c>
      <c r="F643" s="131"/>
    </row>
    <row r="644" spans="1:6">
      <c r="A644" s="128" t="s">
        <v>3107</v>
      </c>
      <c r="B644" s="127">
        <v>127000</v>
      </c>
      <c r="C644" s="127">
        <f t="shared" si="21"/>
        <v>4334000</v>
      </c>
      <c r="D644" s="129">
        <f t="shared" si="22"/>
        <v>133350</v>
      </c>
      <c r="E644" s="130" t="s">
        <v>7180</v>
      </c>
      <c r="F644" s="131"/>
    </row>
    <row r="645" spans="1:6">
      <c r="A645" s="128" t="s">
        <v>3108</v>
      </c>
      <c r="B645" s="127">
        <v>128000</v>
      </c>
      <c r="C645" s="127">
        <f t="shared" si="21"/>
        <v>4368000</v>
      </c>
      <c r="D645" s="129">
        <f t="shared" si="22"/>
        <v>134400</v>
      </c>
      <c r="E645" s="130" t="s">
        <v>7180</v>
      </c>
      <c r="F645" s="131"/>
    </row>
    <row r="646" spans="1:6">
      <c r="A646" s="128" t="s">
        <v>3109</v>
      </c>
      <c r="B646" s="127">
        <v>129000</v>
      </c>
      <c r="C646" s="127">
        <f t="shared" si="21"/>
        <v>4402000</v>
      </c>
      <c r="D646" s="129">
        <f t="shared" si="22"/>
        <v>135450</v>
      </c>
      <c r="E646" s="130" t="s">
        <v>7180</v>
      </c>
      <c r="F646" s="131"/>
    </row>
    <row r="647" spans="1:6">
      <c r="A647" s="128" t="s">
        <v>3110</v>
      </c>
      <c r="B647" s="127">
        <v>130000</v>
      </c>
      <c r="C647" s="127">
        <f t="shared" si="21"/>
        <v>4436000</v>
      </c>
      <c r="D647" s="129">
        <f t="shared" si="22"/>
        <v>136500</v>
      </c>
      <c r="E647" s="130" t="s">
        <v>7180</v>
      </c>
      <c r="F647" s="131"/>
    </row>
    <row r="648" spans="1:6">
      <c r="A648" s="128" t="s">
        <v>3111</v>
      </c>
      <c r="B648" s="127">
        <v>131000</v>
      </c>
      <c r="C648" s="127">
        <f t="shared" ref="C648:C711" si="23">SUM(C647)+34000</f>
        <v>4470000</v>
      </c>
      <c r="D648" s="129">
        <f t="shared" si="22"/>
        <v>137550</v>
      </c>
      <c r="E648" s="130" t="s">
        <v>7180</v>
      </c>
      <c r="F648" s="131"/>
    </row>
    <row r="649" spans="1:6">
      <c r="A649" s="128" t="s">
        <v>3112</v>
      </c>
      <c r="B649" s="127">
        <v>132000</v>
      </c>
      <c r="C649" s="127">
        <f t="shared" si="23"/>
        <v>4504000</v>
      </c>
      <c r="D649" s="129">
        <f t="shared" si="22"/>
        <v>138600</v>
      </c>
      <c r="E649" s="130" t="s">
        <v>7180</v>
      </c>
      <c r="F649" s="131"/>
    </row>
    <row r="650" spans="1:6">
      <c r="A650" s="128" t="s">
        <v>3113</v>
      </c>
      <c r="B650" s="127">
        <v>133000</v>
      </c>
      <c r="C650" s="127">
        <f t="shared" si="23"/>
        <v>4538000</v>
      </c>
      <c r="D650" s="129">
        <f t="shared" si="22"/>
        <v>139650</v>
      </c>
      <c r="E650" s="130" t="s">
        <v>7180</v>
      </c>
      <c r="F650" s="131"/>
    </row>
    <row r="651" spans="1:6">
      <c r="A651" s="128" t="s">
        <v>3114</v>
      </c>
      <c r="B651" s="127">
        <v>134000</v>
      </c>
      <c r="C651" s="127">
        <f t="shared" si="23"/>
        <v>4572000</v>
      </c>
      <c r="D651" s="129">
        <f t="shared" si="22"/>
        <v>140700</v>
      </c>
      <c r="E651" s="130" t="s">
        <v>7180</v>
      </c>
      <c r="F651" s="131"/>
    </row>
    <row r="652" spans="1:6">
      <c r="A652" s="128" t="s">
        <v>3115</v>
      </c>
      <c r="B652" s="127">
        <v>135000</v>
      </c>
      <c r="C652" s="127">
        <f t="shared" si="23"/>
        <v>4606000</v>
      </c>
      <c r="D652" s="129">
        <f t="shared" si="22"/>
        <v>141750</v>
      </c>
      <c r="E652" s="130" t="s">
        <v>7180</v>
      </c>
      <c r="F652" s="131"/>
    </row>
    <row r="653" spans="1:6">
      <c r="A653" s="128" t="s">
        <v>3116</v>
      </c>
      <c r="B653" s="127">
        <v>136000</v>
      </c>
      <c r="C653" s="127">
        <f t="shared" si="23"/>
        <v>4640000</v>
      </c>
      <c r="D653" s="129">
        <f t="shared" si="22"/>
        <v>142800</v>
      </c>
      <c r="E653" s="130" t="s">
        <v>7180</v>
      </c>
      <c r="F653" s="131"/>
    </row>
    <row r="654" spans="1:6">
      <c r="A654" s="128" t="s">
        <v>3117</v>
      </c>
      <c r="B654" s="127">
        <v>137000</v>
      </c>
      <c r="C654" s="127">
        <f t="shared" si="23"/>
        <v>4674000</v>
      </c>
      <c r="D654" s="129">
        <f t="shared" si="22"/>
        <v>143850</v>
      </c>
      <c r="E654" s="130" t="s">
        <v>7180</v>
      </c>
      <c r="F654" s="131"/>
    </row>
    <row r="655" spans="1:6">
      <c r="A655" s="128" t="s">
        <v>3118</v>
      </c>
      <c r="B655" s="127">
        <v>138000</v>
      </c>
      <c r="C655" s="127">
        <f t="shared" si="23"/>
        <v>4708000</v>
      </c>
      <c r="D655" s="129">
        <f t="shared" si="22"/>
        <v>144900</v>
      </c>
      <c r="E655" s="130" t="s">
        <v>7180</v>
      </c>
      <c r="F655" s="131"/>
    </row>
    <row r="656" spans="1:6">
      <c r="A656" s="128" t="s">
        <v>3119</v>
      </c>
      <c r="B656" s="127">
        <v>139000</v>
      </c>
      <c r="C656" s="127">
        <f t="shared" si="23"/>
        <v>4742000</v>
      </c>
      <c r="D656" s="129">
        <f t="shared" si="22"/>
        <v>145950</v>
      </c>
      <c r="E656" s="130" t="s">
        <v>7180</v>
      </c>
      <c r="F656" s="131"/>
    </row>
    <row r="657" spans="1:6">
      <c r="A657" s="128" t="s">
        <v>3120</v>
      </c>
      <c r="B657" s="127">
        <v>140000</v>
      </c>
      <c r="C657" s="127">
        <f t="shared" si="23"/>
        <v>4776000</v>
      </c>
      <c r="D657" s="129">
        <f t="shared" si="22"/>
        <v>147000</v>
      </c>
      <c r="E657" s="130" t="s">
        <v>7180</v>
      </c>
      <c r="F657" s="131"/>
    </row>
    <row r="658" spans="1:6">
      <c r="A658" s="128" t="s">
        <v>3121</v>
      </c>
      <c r="B658" s="127">
        <v>141000</v>
      </c>
      <c r="C658" s="127">
        <f t="shared" si="23"/>
        <v>4810000</v>
      </c>
      <c r="D658" s="129">
        <f t="shared" si="22"/>
        <v>148050</v>
      </c>
      <c r="E658" s="130" t="s">
        <v>7180</v>
      </c>
      <c r="F658" s="131"/>
    </row>
    <row r="659" spans="1:6">
      <c r="A659" s="128" t="s">
        <v>3122</v>
      </c>
      <c r="B659" s="127">
        <v>142000</v>
      </c>
      <c r="C659" s="127">
        <f t="shared" si="23"/>
        <v>4844000</v>
      </c>
      <c r="D659" s="129">
        <f t="shared" si="22"/>
        <v>149100</v>
      </c>
      <c r="E659" s="130" t="s">
        <v>7180</v>
      </c>
      <c r="F659" s="131"/>
    </row>
    <row r="660" spans="1:6">
      <c r="A660" s="128" t="s">
        <v>3123</v>
      </c>
      <c r="B660" s="127">
        <v>143000</v>
      </c>
      <c r="C660" s="127">
        <f t="shared" si="23"/>
        <v>4878000</v>
      </c>
      <c r="D660" s="129">
        <f t="shared" si="22"/>
        <v>150150</v>
      </c>
      <c r="E660" s="130" t="s">
        <v>7180</v>
      </c>
      <c r="F660" s="131"/>
    </row>
    <row r="661" spans="1:6">
      <c r="A661" s="128" t="s">
        <v>3124</v>
      </c>
      <c r="B661" s="127">
        <v>144000</v>
      </c>
      <c r="C661" s="127">
        <f t="shared" si="23"/>
        <v>4912000</v>
      </c>
      <c r="D661" s="129">
        <f t="shared" si="22"/>
        <v>151200</v>
      </c>
      <c r="E661" s="130" t="s">
        <v>7180</v>
      </c>
      <c r="F661" s="131"/>
    </row>
    <row r="662" spans="1:6">
      <c r="A662" s="128" t="s">
        <v>3125</v>
      </c>
      <c r="B662" s="127">
        <v>145000</v>
      </c>
      <c r="C662" s="127">
        <f t="shared" si="23"/>
        <v>4946000</v>
      </c>
      <c r="D662" s="129">
        <f t="shared" si="22"/>
        <v>152250</v>
      </c>
      <c r="E662" s="130" t="s">
        <v>7180</v>
      </c>
      <c r="F662" s="131"/>
    </row>
    <row r="663" spans="1:6">
      <c r="A663" s="128" t="s">
        <v>3126</v>
      </c>
      <c r="B663" s="127">
        <v>146000</v>
      </c>
      <c r="C663" s="127">
        <f t="shared" si="23"/>
        <v>4980000</v>
      </c>
      <c r="D663" s="129">
        <f t="shared" si="22"/>
        <v>153300</v>
      </c>
      <c r="E663" s="130" t="s">
        <v>7180</v>
      </c>
      <c r="F663" s="131"/>
    </row>
    <row r="664" spans="1:6">
      <c r="A664" s="128" t="s">
        <v>3127</v>
      </c>
      <c r="B664" s="127">
        <v>147000</v>
      </c>
      <c r="C664" s="127">
        <f t="shared" si="23"/>
        <v>5014000</v>
      </c>
      <c r="D664" s="129">
        <f t="shared" si="22"/>
        <v>154350</v>
      </c>
      <c r="E664" s="130" t="s">
        <v>7180</v>
      </c>
      <c r="F664" s="131"/>
    </row>
    <row r="665" spans="1:6">
      <c r="A665" s="128" t="s">
        <v>3128</v>
      </c>
      <c r="B665" s="127">
        <v>148000</v>
      </c>
      <c r="C665" s="127">
        <f t="shared" si="23"/>
        <v>5048000</v>
      </c>
      <c r="D665" s="129">
        <f t="shared" si="22"/>
        <v>155400</v>
      </c>
      <c r="E665" s="130" t="s">
        <v>7180</v>
      </c>
      <c r="F665" s="131"/>
    </row>
    <row r="666" spans="1:6">
      <c r="A666" s="128" t="s">
        <v>3129</v>
      </c>
      <c r="B666" s="127">
        <v>149000</v>
      </c>
      <c r="C666" s="127">
        <f t="shared" si="23"/>
        <v>5082000</v>
      </c>
      <c r="D666" s="129">
        <f t="shared" si="22"/>
        <v>156450</v>
      </c>
      <c r="E666" s="130" t="s">
        <v>7180</v>
      </c>
      <c r="F666" s="131"/>
    </row>
    <row r="667" spans="1:6">
      <c r="A667" s="128" t="s">
        <v>3130</v>
      </c>
      <c r="B667" s="127">
        <v>150000</v>
      </c>
      <c r="C667" s="127">
        <f t="shared" si="23"/>
        <v>5116000</v>
      </c>
      <c r="D667" s="129">
        <f t="shared" si="22"/>
        <v>157500</v>
      </c>
      <c r="E667" s="130" t="s">
        <v>7180</v>
      </c>
      <c r="F667" s="131"/>
    </row>
    <row r="668" spans="1:6">
      <c r="A668" s="128" t="s">
        <v>3131</v>
      </c>
      <c r="B668" s="127">
        <v>151000</v>
      </c>
      <c r="C668" s="127">
        <f t="shared" si="23"/>
        <v>5150000</v>
      </c>
      <c r="D668" s="129">
        <f t="shared" si="22"/>
        <v>158550</v>
      </c>
      <c r="E668" s="130" t="s">
        <v>7180</v>
      </c>
      <c r="F668" s="131"/>
    </row>
    <row r="669" spans="1:6">
      <c r="A669" s="128" t="s">
        <v>3132</v>
      </c>
      <c r="B669" s="127">
        <v>152000</v>
      </c>
      <c r="C669" s="127">
        <f t="shared" si="23"/>
        <v>5184000</v>
      </c>
      <c r="D669" s="129">
        <f t="shared" si="22"/>
        <v>159600</v>
      </c>
      <c r="E669" s="130" t="s">
        <v>7180</v>
      </c>
      <c r="F669" s="131"/>
    </row>
    <row r="670" spans="1:6">
      <c r="A670" s="128" t="s">
        <v>3133</v>
      </c>
      <c r="B670" s="127">
        <v>153000</v>
      </c>
      <c r="C670" s="127">
        <f t="shared" si="23"/>
        <v>5218000</v>
      </c>
      <c r="D670" s="129">
        <f t="shared" si="22"/>
        <v>160650</v>
      </c>
      <c r="E670" s="130" t="s">
        <v>7180</v>
      </c>
      <c r="F670" s="131"/>
    </row>
    <row r="671" spans="1:6">
      <c r="A671" s="128" t="s">
        <v>3134</v>
      </c>
      <c r="B671" s="127">
        <v>154000</v>
      </c>
      <c r="C671" s="127">
        <f t="shared" si="23"/>
        <v>5252000</v>
      </c>
      <c r="D671" s="129">
        <f t="shared" si="22"/>
        <v>161700</v>
      </c>
      <c r="E671" s="130" t="s">
        <v>7180</v>
      </c>
      <c r="F671" s="131"/>
    </row>
    <row r="672" spans="1:6">
      <c r="A672" s="128" t="s">
        <v>3135</v>
      </c>
      <c r="B672" s="127">
        <v>155000</v>
      </c>
      <c r="C672" s="127">
        <f t="shared" si="23"/>
        <v>5286000</v>
      </c>
      <c r="D672" s="129">
        <f t="shared" si="22"/>
        <v>162750</v>
      </c>
      <c r="E672" s="130" t="s">
        <v>7180</v>
      </c>
      <c r="F672" s="131"/>
    </row>
    <row r="673" spans="1:6">
      <c r="A673" s="128" t="s">
        <v>3136</v>
      </c>
      <c r="B673" s="127">
        <v>156000</v>
      </c>
      <c r="C673" s="127">
        <f t="shared" si="23"/>
        <v>5320000</v>
      </c>
      <c r="D673" s="129">
        <f t="shared" si="22"/>
        <v>163800</v>
      </c>
      <c r="E673" s="130" t="s">
        <v>7180</v>
      </c>
      <c r="F673" s="131"/>
    </row>
    <row r="674" spans="1:6">
      <c r="A674" s="128" t="s">
        <v>3137</v>
      </c>
      <c r="B674" s="127">
        <v>157000</v>
      </c>
      <c r="C674" s="127">
        <f t="shared" si="23"/>
        <v>5354000</v>
      </c>
      <c r="D674" s="129">
        <f t="shared" si="22"/>
        <v>164850</v>
      </c>
      <c r="E674" s="130" t="s">
        <v>7180</v>
      </c>
      <c r="F674" s="131"/>
    </row>
    <row r="675" spans="1:6">
      <c r="A675" s="128" t="s">
        <v>3138</v>
      </c>
      <c r="B675" s="127">
        <v>158000</v>
      </c>
      <c r="C675" s="127">
        <f t="shared" si="23"/>
        <v>5388000</v>
      </c>
      <c r="D675" s="129">
        <f t="shared" si="22"/>
        <v>165900</v>
      </c>
      <c r="E675" s="130" t="s">
        <v>7180</v>
      </c>
      <c r="F675" s="131"/>
    </row>
    <row r="676" spans="1:6">
      <c r="A676" s="128" t="s">
        <v>3139</v>
      </c>
      <c r="B676" s="127">
        <v>159000</v>
      </c>
      <c r="C676" s="127">
        <f t="shared" si="23"/>
        <v>5422000</v>
      </c>
      <c r="D676" s="129">
        <f t="shared" si="22"/>
        <v>166950</v>
      </c>
      <c r="E676" s="130" t="s">
        <v>7180</v>
      </c>
      <c r="F676" s="131"/>
    </row>
    <row r="677" spans="1:6">
      <c r="A677" s="128" t="s">
        <v>3140</v>
      </c>
      <c r="B677" s="127">
        <v>160000</v>
      </c>
      <c r="C677" s="127">
        <f t="shared" si="23"/>
        <v>5456000</v>
      </c>
      <c r="D677" s="129">
        <f t="shared" si="22"/>
        <v>168000</v>
      </c>
      <c r="E677" s="130" t="s">
        <v>7180</v>
      </c>
      <c r="F677" s="131"/>
    </row>
    <row r="678" spans="1:6">
      <c r="A678" s="128" t="s">
        <v>3141</v>
      </c>
      <c r="B678" s="127">
        <v>161000</v>
      </c>
      <c r="C678" s="127">
        <f t="shared" si="23"/>
        <v>5490000</v>
      </c>
      <c r="D678" s="129">
        <f t="shared" ref="D678:D741" si="24">SUM($G$2)*(B678*0.001)</f>
        <v>169050</v>
      </c>
      <c r="E678" s="130" t="s">
        <v>7180</v>
      </c>
      <c r="F678" s="131"/>
    </row>
    <row r="679" spans="1:6">
      <c r="A679" s="128" t="s">
        <v>3142</v>
      </c>
      <c r="B679" s="127">
        <v>162000</v>
      </c>
      <c r="C679" s="127">
        <f t="shared" si="23"/>
        <v>5524000</v>
      </c>
      <c r="D679" s="129">
        <f t="shared" si="24"/>
        <v>170100</v>
      </c>
      <c r="E679" s="130" t="s">
        <v>7180</v>
      </c>
      <c r="F679" s="131"/>
    </row>
    <row r="680" spans="1:6">
      <c r="A680" s="128" t="s">
        <v>3143</v>
      </c>
      <c r="B680" s="127">
        <v>163000</v>
      </c>
      <c r="C680" s="127">
        <f t="shared" si="23"/>
        <v>5558000</v>
      </c>
      <c r="D680" s="129">
        <f t="shared" si="24"/>
        <v>171150</v>
      </c>
      <c r="E680" s="130" t="s">
        <v>7180</v>
      </c>
      <c r="F680" s="131"/>
    </row>
    <row r="681" spans="1:6">
      <c r="A681" s="128" t="s">
        <v>3144</v>
      </c>
      <c r="B681" s="127">
        <v>164000</v>
      </c>
      <c r="C681" s="127">
        <f t="shared" si="23"/>
        <v>5592000</v>
      </c>
      <c r="D681" s="129">
        <f t="shared" si="24"/>
        <v>172200</v>
      </c>
      <c r="E681" s="130" t="s">
        <v>7180</v>
      </c>
      <c r="F681" s="131"/>
    </row>
    <row r="682" spans="1:6">
      <c r="A682" s="128" t="s">
        <v>3145</v>
      </c>
      <c r="B682" s="127">
        <v>165000</v>
      </c>
      <c r="C682" s="127">
        <f t="shared" si="23"/>
        <v>5626000</v>
      </c>
      <c r="D682" s="129">
        <f t="shared" si="24"/>
        <v>173250</v>
      </c>
      <c r="E682" s="130" t="s">
        <v>7180</v>
      </c>
      <c r="F682" s="131"/>
    </row>
    <row r="683" spans="1:6">
      <c r="A683" s="128" t="s">
        <v>3146</v>
      </c>
      <c r="B683" s="127">
        <v>166000</v>
      </c>
      <c r="C683" s="127">
        <f t="shared" si="23"/>
        <v>5660000</v>
      </c>
      <c r="D683" s="129">
        <f t="shared" si="24"/>
        <v>174300</v>
      </c>
      <c r="E683" s="130" t="s">
        <v>7180</v>
      </c>
      <c r="F683" s="131"/>
    </row>
    <row r="684" spans="1:6">
      <c r="A684" s="128" t="s">
        <v>3147</v>
      </c>
      <c r="B684" s="127">
        <v>167000</v>
      </c>
      <c r="C684" s="127">
        <f t="shared" si="23"/>
        <v>5694000</v>
      </c>
      <c r="D684" s="129">
        <f t="shared" si="24"/>
        <v>175350</v>
      </c>
      <c r="E684" s="130" t="s">
        <v>7180</v>
      </c>
      <c r="F684" s="131"/>
    </row>
    <row r="685" spans="1:6">
      <c r="A685" s="128" t="s">
        <v>3148</v>
      </c>
      <c r="B685" s="127">
        <v>168000</v>
      </c>
      <c r="C685" s="127">
        <f t="shared" si="23"/>
        <v>5728000</v>
      </c>
      <c r="D685" s="129">
        <f t="shared" si="24"/>
        <v>176400</v>
      </c>
      <c r="E685" s="130" t="s">
        <v>7180</v>
      </c>
      <c r="F685" s="131"/>
    </row>
    <row r="686" spans="1:6">
      <c r="A686" s="128" t="s">
        <v>3149</v>
      </c>
      <c r="B686" s="127">
        <v>169000</v>
      </c>
      <c r="C686" s="127">
        <f t="shared" si="23"/>
        <v>5762000</v>
      </c>
      <c r="D686" s="129">
        <f t="shared" si="24"/>
        <v>177450</v>
      </c>
      <c r="E686" s="130" t="s">
        <v>7180</v>
      </c>
      <c r="F686" s="131"/>
    </row>
    <row r="687" spans="1:6">
      <c r="A687" s="128" t="s">
        <v>3150</v>
      </c>
      <c r="B687" s="127">
        <v>170000</v>
      </c>
      <c r="C687" s="127">
        <f t="shared" si="23"/>
        <v>5796000</v>
      </c>
      <c r="D687" s="129">
        <f t="shared" si="24"/>
        <v>178500</v>
      </c>
      <c r="E687" s="130" t="s">
        <v>7180</v>
      </c>
      <c r="F687" s="131"/>
    </row>
    <row r="688" spans="1:6">
      <c r="A688" s="128" t="s">
        <v>3151</v>
      </c>
      <c r="B688" s="127">
        <v>171000</v>
      </c>
      <c r="C688" s="127">
        <f t="shared" si="23"/>
        <v>5830000</v>
      </c>
      <c r="D688" s="129">
        <f t="shared" si="24"/>
        <v>179550</v>
      </c>
      <c r="E688" s="130" t="s">
        <v>7180</v>
      </c>
      <c r="F688" s="131"/>
    </row>
    <row r="689" spans="1:6">
      <c r="A689" s="128" t="s">
        <v>3152</v>
      </c>
      <c r="B689" s="127">
        <v>172000</v>
      </c>
      <c r="C689" s="127">
        <f t="shared" si="23"/>
        <v>5864000</v>
      </c>
      <c r="D689" s="129">
        <f t="shared" si="24"/>
        <v>180600</v>
      </c>
      <c r="E689" s="130" t="s">
        <v>7180</v>
      </c>
      <c r="F689" s="131"/>
    </row>
    <row r="690" spans="1:6">
      <c r="A690" s="128" t="s">
        <v>3153</v>
      </c>
      <c r="B690" s="127">
        <v>173000</v>
      </c>
      <c r="C690" s="127">
        <f t="shared" si="23"/>
        <v>5898000</v>
      </c>
      <c r="D690" s="129">
        <f t="shared" si="24"/>
        <v>181650</v>
      </c>
      <c r="E690" s="130" t="s">
        <v>7180</v>
      </c>
      <c r="F690" s="131"/>
    </row>
    <row r="691" spans="1:6">
      <c r="A691" s="128" t="s">
        <v>3154</v>
      </c>
      <c r="B691" s="127">
        <v>174000</v>
      </c>
      <c r="C691" s="127">
        <f t="shared" si="23"/>
        <v>5932000</v>
      </c>
      <c r="D691" s="129">
        <f t="shared" si="24"/>
        <v>182700</v>
      </c>
      <c r="E691" s="130" t="s">
        <v>7180</v>
      </c>
      <c r="F691" s="131"/>
    </row>
    <row r="692" spans="1:6">
      <c r="A692" s="128" t="s">
        <v>3155</v>
      </c>
      <c r="B692" s="127">
        <v>175000</v>
      </c>
      <c r="C692" s="127">
        <f t="shared" si="23"/>
        <v>5966000</v>
      </c>
      <c r="D692" s="129">
        <f t="shared" si="24"/>
        <v>183750</v>
      </c>
      <c r="E692" s="130" t="s">
        <v>7180</v>
      </c>
      <c r="F692" s="131"/>
    </row>
    <row r="693" spans="1:6">
      <c r="A693" s="128" t="s">
        <v>3156</v>
      </c>
      <c r="B693" s="127">
        <v>176000</v>
      </c>
      <c r="C693" s="127">
        <f t="shared" si="23"/>
        <v>6000000</v>
      </c>
      <c r="D693" s="129">
        <f t="shared" si="24"/>
        <v>184800</v>
      </c>
      <c r="E693" s="130" t="s">
        <v>7180</v>
      </c>
      <c r="F693" s="131"/>
    </row>
    <row r="694" spans="1:6">
      <c r="A694" s="128" t="s">
        <v>3157</v>
      </c>
      <c r="B694" s="127">
        <v>177000</v>
      </c>
      <c r="C694" s="127">
        <f t="shared" si="23"/>
        <v>6034000</v>
      </c>
      <c r="D694" s="129">
        <f t="shared" si="24"/>
        <v>185850</v>
      </c>
      <c r="E694" s="130" t="s">
        <v>7180</v>
      </c>
      <c r="F694" s="131"/>
    </row>
    <row r="695" spans="1:6">
      <c r="A695" s="128" t="s">
        <v>3158</v>
      </c>
      <c r="B695" s="127">
        <v>178000</v>
      </c>
      <c r="C695" s="127">
        <f t="shared" si="23"/>
        <v>6068000</v>
      </c>
      <c r="D695" s="129">
        <f t="shared" si="24"/>
        <v>186900</v>
      </c>
      <c r="E695" s="130" t="s">
        <v>7180</v>
      </c>
      <c r="F695" s="131"/>
    </row>
    <row r="696" spans="1:6">
      <c r="A696" s="128" t="s">
        <v>3159</v>
      </c>
      <c r="B696" s="127">
        <v>179000</v>
      </c>
      <c r="C696" s="127">
        <f t="shared" si="23"/>
        <v>6102000</v>
      </c>
      <c r="D696" s="129">
        <f t="shared" si="24"/>
        <v>187950</v>
      </c>
      <c r="E696" s="130" t="s">
        <v>7180</v>
      </c>
      <c r="F696" s="131"/>
    </row>
    <row r="697" spans="1:6">
      <c r="A697" s="128" t="s">
        <v>3160</v>
      </c>
      <c r="B697" s="127">
        <v>180000</v>
      </c>
      <c r="C697" s="127">
        <f t="shared" si="23"/>
        <v>6136000</v>
      </c>
      <c r="D697" s="129">
        <f t="shared" si="24"/>
        <v>189000</v>
      </c>
      <c r="E697" s="130" t="s">
        <v>7180</v>
      </c>
      <c r="F697" s="131"/>
    </row>
    <row r="698" spans="1:6">
      <c r="A698" s="128" t="s">
        <v>3161</v>
      </c>
      <c r="B698" s="127">
        <v>181000</v>
      </c>
      <c r="C698" s="127">
        <f t="shared" si="23"/>
        <v>6170000</v>
      </c>
      <c r="D698" s="129">
        <f t="shared" si="24"/>
        <v>190050</v>
      </c>
      <c r="E698" s="130" t="s">
        <v>7180</v>
      </c>
      <c r="F698" s="131"/>
    </row>
    <row r="699" spans="1:6">
      <c r="A699" s="128" t="s">
        <v>3162</v>
      </c>
      <c r="B699" s="127">
        <v>182000</v>
      </c>
      <c r="C699" s="127">
        <f t="shared" si="23"/>
        <v>6204000</v>
      </c>
      <c r="D699" s="129">
        <f t="shared" si="24"/>
        <v>191100</v>
      </c>
      <c r="E699" s="130" t="s">
        <v>7180</v>
      </c>
      <c r="F699" s="131"/>
    </row>
    <row r="700" spans="1:6">
      <c r="A700" s="128" t="s">
        <v>3163</v>
      </c>
      <c r="B700" s="127">
        <v>183000</v>
      </c>
      <c r="C700" s="127">
        <f t="shared" si="23"/>
        <v>6238000</v>
      </c>
      <c r="D700" s="129">
        <f t="shared" si="24"/>
        <v>192150</v>
      </c>
      <c r="E700" s="130" t="s">
        <v>7180</v>
      </c>
      <c r="F700" s="131"/>
    </row>
    <row r="701" spans="1:6">
      <c r="A701" s="128" t="s">
        <v>3164</v>
      </c>
      <c r="B701" s="127">
        <v>184000</v>
      </c>
      <c r="C701" s="127">
        <f t="shared" si="23"/>
        <v>6272000</v>
      </c>
      <c r="D701" s="129">
        <f t="shared" si="24"/>
        <v>193200</v>
      </c>
      <c r="E701" s="130" t="s">
        <v>7180</v>
      </c>
      <c r="F701" s="131"/>
    </row>
    <row r="702" spans="1:6">
      <c r="A702" s="128" t="s">
        <v>3165</v>
      </c>
      <c r="B702" s="127">
        <v>185000</v>
      </c>
      <c r="C702" s="127">
        <f t="shared" si="23"/>
        <v>6306000</v>
      </c>
      <c r="D702" s="129">
        <f t="shared" si="24"/>
        <v>194250</v>
      </c>
      <c r="E702" s="130" t="s">
        <v>7180</v>
      </c>
      <c r="F702" s="131"/>
    </row>
    <row r="703" spans="1:6">
      <c r="A703" s="128" t="s">
        <v>3166</v>
      </c>
      <c r="B703" s="127">
        <v>186000</v>
      </c>
      <c r="C703" s="127">
        <f t="shared" si="23"/>
        <v>6340000</v>
      </c>
      <c r="D703" s="129">
        <f t="shared" si="24"/>
        <v>195300</v>
      </c>
      <c r="E703" s="130" t="s">
        <v>7180</v>
      </c>
      <c r="F703" s="131"/>
    </row>
    <row r="704" spans="1:6">
      <c r="A704" s="128" t="s">
        <v>3167</v>
      </c>
      <c r="B704" s="127">
        <v>187000</v>
      </c>
      <c r="C704" s="127">
        <f t="shared" si="23"/>
        <v>6374000</v>
      </c>
      <c r="D704" s="129">
        <f t="shared" si="24"/>
        <v>196350</v>
      </c>
      <c r="E704" s="130" t="s">
        <v>7180</v>
      </c>
      <c r="F704" s="131"/>
    </row>
    <row r="705" spans="1:6">
      <c r="A705" s="128" t="s">
        <v>3168</v>
      </c>
      <c r="B705" s="127">
        <v>188000</v>
      </c>
      <c r="C705" s="127">
        <f t="shared" si="23"/>
        <v>6408000</v>
      </c>
      <c r="D705" s="129">
        <f t="shared" si="24"/>
        <v>197400</v>
      </c>
      <c r="E705" s="130" t="s">
        <v>7180</v>
      </c>
      <c r="F705" s="131"/>
    </row>
    <row r="706" spans="1:6">
      <c r="A706" s="128" t="s">
        <v>3169</v>
      </c>
      <c r="B706" s="127">
        <v>189000</v>
      </c>
      <c r="C706" s="127">
        <f t="shared" si="23"/>
        <v>6442000</v>
      </c>
      <c r="D706" s="129">
        <f t="shared" si="24"/>
        <v>198450</v>
      </c>
      <c r="E706" s="130" t="s">
        <v>7180</v>
      </c>
      <c r="F706" s="131"/>
    </row>
    <row r="707" spans="1:6">
      <c r="A707" s="128" t="s">
        <v>3170</v>
      </c>
      <c r="B707" s="127">
        <v>190000</v>
      </c>
      <c r="C707" s="127">
        <f t="shared" si="23"/>
        <v>6476000</v>
      </c>
      <c r="D707" s="129">
        <f t="shared" si="24"/>
        <v>199500</v>
      </c>
      <c r="E707" s="130" t="s">
        <v>7180</v>
      </c>
      <c r="F707" s="131"/>
    </row>
    <row r="708" spans="1:6">
      <c r="A708" s="128" t="s">
        <v>3171</v>
      </c>
      <c r="B708" s="127">
        <v>191000</v>
      </c>
      <c r="C708" s="127">
        <f t="shared" si="23"/>
        <v>6510000</v>
      </c>
      <c r="D708" s="129">
        <f t="shared" si="24"/>
        <v>200550</v>
      </c>
      <c r="E708" s="130" t="s">
        <v>7180</v>
      </c>
      <c r="F708" s="131"/>
    </row>
    <row r="709" spans="1:6">
      <c r="A709" s="128" t="s">
        <v>3172</v>
      </c>
      <c r="B709" s="127">
        <v>192000</v>
      </c>
      <c r="C709" s="127">
        <f t="shared" si="23"/>
        <v>6544000</v>
      </c>
      <c r="D709" s="129">
        <f t="shared" si="24"/>
        <v>201600</v>
      </c>
      <c r="E709" s="130" t="s">
        <v>7180</v>
      </c>
      <c r="F709" s="131"/>
    </row>
    <row r="710" spans="1:6">
      <c r="A710" s="128" t="s">
        <v>3173</v>
      </c>
      <c r="B710" s="127">
        <v>193000</v>
      </c>
      <c r="C710" s="127">
        <f t="shared" si="23"/>
        <v>6578000</v>
      </c>
      <c r="D710" s="129">
        <f t="shared" si="24"/>
        <v>202650</v>
      </c>
      <c r="E710" s="130" t="s">
        <v>7180</v>
      </c>
      <c r="F710" s="131"/>
    </row>
    <row r="711" spans="1:6">
      <c r="A711" s="128" t="s">
        <v>3174</v>
      </c>
      <c r="B711" s="127">
        <v>194000</v>
      </c>
      <c r="C711" s="127">
        <f t="shared" si="23"/>
        <v>6612000</v>
      </c>
      <c r="D711" s="129">
        <f t="shared" si="24"/>
        <v>203700</v>
      </c>
      <c r="E711" s="130" t="s">
        <v>7180</v>
      </c>
      <c r="F711" s="131"/>
    </row>
    <row r="712" spans="1:6">
      <c r="A712" s="128" t="s">
        <v>3175</v>
      </c>
      <c r="B712" s="127">
        <v>195000</v>
      </c>
      <c r="C712" s="127">
        <f t="shared" ref="C712:C757" si="25">SUM(C711)+34000</f>
        <v>6646000</v>
      </c>
      <c r="D712" s="129">
        <f t="shared" si="24"/>
        <v>204750</v>
      </c>
      <c r="E712" s="130" t="s">
        <v>7180</v>
      </c>
      <c r="F712" s="131"/>
    </row>
    <row r="713" spans="1:6">
      <c r="A713" s="128" t="s">
        <v>3176</v>
      </c>
      <c r="B713" s="127">
        <v>196000</v>
      </c>
      <c r="C713" s="127">
        <f t="shared" si="25"/>
        <v>6680000</v>
      </c>
      <c r="D713" s="129">
        <f t="shared" si="24"/>
        <v>205800</v>
      </c>
      <c r="E713" s="130" t="s">
        <v>7180</v>
      </c>
      <c r="F713" s="131"/>
    </row>
    <row r="714" spans="1:6">
      <c r="A714" s="128" t="s">
        <v>3177</v>
      </c>
      <c r="B714" s="127">
        <v>197000</v>
      </c>
      <c r="C714" s="127">
        <f t="shared" si="25"/>
        <v>6714000</v>
      </c>
      <c r="D714" s="129">
        <f t="shared" si="24"/>
        <v>206850</v>
      </c>
      <c r="E714" s="130" t="s">
        <v>7180</v>
      </c>
      <c r="F714" s="131"/>
    </row>
    <row r="715" spans="1:6">
      <c r="A715" s="128" t="s">
        <v>3178</v>
      </c>
      <c r="B715" s="127">
        <v>198000</v>
      </c>
      <c r="C715" s="127">
        <f t="shared" si="25"/>
        <v>6748000</v>
      </c>
      <c r="D715" s="129">
        <f t="shared" si="24"/>
        <v>207900</v>
      </c>
      <c r="E715" s="130" t="s">
        <v>7180</v>
      </c>
      <c r="F715" s="131"/>
    </row>
    <row r="716" spans="1:6">
      <c r="A716" s="128" t="s">
        <v>3179</v>
      </c>
      <c r="B716" s="127">
        <v>199000</v>
      </c>
      <c r="C716" s="127">
        <f t="shared" si="25"/>
        <v>6782000</v>
      </c>
      <c r="D716" s="129">
        <f t="shared" si="24"/>
        <v>208950</v>
      </c>
      <c r="E716" s="130" t="s">
        <v>7180</v>
      </c>
      <c r="F716" s="131"/>
    </row>
    <row r="717" spans="1:6">
      <c r="A717" s="128" t="s">
        <v>3180</v>
      </c>
      <c r="B717" s="127">
        <v>200000</v>
      </c>
      <c r="C717" s="127">
        <f t="shared" si="25"/>
        <v>6816000</v>
      </c>
      <c r="D717" s="129">
        <f t="shared" si="24"/>
        <v>210000</v>
      </c>
      <c r="E717" s="130" t="s">
        <v>7180</v>
      </c>
      <c r="F717" s="131"/>
    </row>
    <row r="718" spans="1:6">
      <c r="A718" s="128" t="s">
        <v>3181</v>
      </c>
      <c r="B718" s="127">
        <v>201000</v>
      </c>
      <c r="C718" s="127">
        <f t="shared" si="25"/>
        <v>6850000</v>
      </c>
      <c r="D718" s="129">
        <f t="shared" si="24"/>
        <v>211050</v>
      </c>
      <c r="E718" s="130" t="s">
        <v>7180</v>
      </c>
      <c r="F718" s="131"/>
    </row>
    <row r="719" spans="1:6">
      <c r="A719" s="128" t="s">
        <v>3182</v>
      </c>
      <c r="B719" s="127">
        <v>202000</v>
      </c>
      <c r="C719" s="127">
        <f t="shared" si="25"/>
        <v>6884000</v>
      </c>
      <c r="D719" s="129">
        <f t="shared" si="24"/>
        <v>212100</v>
      </c>
      <c r="E719" s="130" t="s">
        <v>7180</v>
      </c>
      <c r="F719" s="131"/>
    </row>
    <row r="720" spans="1:6">
      <c r="A720" s="128" t="s">
        <v>3183</v>
      </c>
      <c r="B720" s="127">
        <v>203000</v>
      </c>
      <c r="C720" s="127">
        <f t="shared" si="25"/>
        <v>6918000</v>
      </c>
      <c r="D720" s="129">
        <f t="shared" si="24"/>
        <v>213150</v>
      </c>
      <c r="E720" s="130" t="s">
        <v>7180</v>
      </c>
      <c r="F720" s="131"/>
    </row>
    <row r="721" spans="1:6">
      <c r="A721" s="128" t="s">
        <v>3184</v>
      </c>
      <c r="B721" s="127">
        <v>204000</v>
      </c>
      <c r="C721" s="127">
        <f t="shared" si="25"/>
        <v>6952000</v>
      </c>
      <c r="D721" s="129">
        <f t="shared" si="24"/>
        <v>214200</v>
      </c>
      <c r="E721" s="130" t="s">
        <v>7180</v>
      </c>
      <c r="F721" s="131"/>
    </row>
    <row r="722" spans="1:6">
      <c r="A722" s="128" t="s">
        <v>3185</v>
      </c>
      <c r="B722" s="127">
        <v>205000</v>
      </c>
      <c r="C722" s="127">
        <f t="shared" si="25"/>
        <v>6986000</v>
      </c>
      <c r="D722" s="129">
        <f t="shared" si="24"/>
        <v>215250</v>
      </c>
      <c r="E722" s="130" t="s">
        <v>7180</v>
      </c>
      <c r="F722" s="131"/>
    </row>
    <row r="723" spans="1:6">
      <c r="A723" s="128" t="s">
        <v>3186</v>
      </c>
      <c r="B723" s="127">
        <v>206000</v>
      </c>
      <c r="C723" s="127">
        <f t="shared" si="25"/>
        <v>7020000</v>
      </c>
      <c r="D723" s="129">
        <f t="shared" si="24"/>
        <v>216300</v>
      </c>
      <c r="E723" s="130" t="s">
        <v>7180</v>
      </c>
      <c r="F723" s="131"/>
    </row>
    <row r="724" spans="1:6">
      <c r="A724" s="128" t="s">
        <v>3187</v>
      </c>
      <c r="B724" s="127">
        <v>207000</v>
      </c>
      <c r="C724" s="127">
        <f t="shared" si="25"/>
        <v>7054000</v>
      </c>
      <c r="D724" s="129">
        <f t="shared" si="24"/>
        <v>217350</v>
      </c>
      <c r="E724" s="130" t="s">
        <v>7180</v>
      </c>
      <c r="F724" s="131"/>
    </row>
    <row r="725" spans="1:6">
      <c r="A725" s="128" t="s">
        <v>3188</v>
      </c>
      <c r="B725" s="127">
        <v>208000</v>
      </c>
      <c r="C725" s="127">
        <f t="shared" si="25"/>
        <v>7088000</v>
      </c>
      <c r="D725" s="129">
        <f t="shared" si="24"/>
        <v>218400</v>
      </c>
      <c r="E725" s="130" t="s">
        <v>7180</v>
      </c>
      <c r="F725" s="131"/>
    </row>
    <row r="726" spans="1:6">
      <c r="A726" s="128" t="s">
        <v>3189</v>
      </c>
      <c r="B726" s="127">
        <v>209000</v>
      </c>
      <c r="C726" s="127">
        <f t="shared" si="25"/>
        <v>7122000</v>
      </c>
      <c r="D726" s="129">
        <f t="shared" si="24"/>
        <v>219450</v>
      </c>
      <c r="E726" s="130" t="s">
        <v>7180</v>
      </c>
      <c r="F726" s="131"/>
    </row>
    <row r="727" spans="1:6">
      <c r="A727" s="128" t="s">
        <v>3190</v>
      </c>
      <c r="B727" s="127">
        <v>210000</v>
      </c>
      <c r="C727" s="127">
        <f t="shared" si="25"/>
        <v>7156000</v>
      </c>
      <c r="D727" s="129">
        <f t="shared" si="24"/>
        <v>220500</v>
      </c>
      <c r="E727" s="130" t="s">
        <v>7180</v>
      </c>
      <c r="F727" s="131"/>
    </row>
    <row r="728" spans="1:6">
      <c r="A728" s="128" t="s">
        <v>3237</v>
      </c>
      <c r="B728" s="127">
        <v>211000</v>
      </c>
      <c r="C728" s="127">
        <f t="shared" si="25"/>
        <v>7190000</v>
      </c>
      <c r="D728" s="129">
        <f t="shared" si="24"/>
        <v>221550</v>
      </c>
      <c r="E728" s="130" t="s">
        <v>7180</v>
      </c>
      <c r="F728" s="131"/>
    </row>
    <row r="729" spans="1:6">
      <c r="A729" s="128" t="s">
        <v>3238</v>
      </c>
      <c r="B729" s="127">
        <v>212000</v>
      </c>
      <c r="C729" s="127">
        <f t="shared" si="25"/>
        <v>7224000</v>
      </c>
      <c r="D729" s="129">
        <f t="shared" si="24"/>
        <v>222600</v>
      </c>
      <c r="E729" s="130" t="s">
        <v>7180</v>
      </c>
      <c r="F729" s="131"/>
    </row>
    <row r="730" spans="1:6">
      <c r="A730" s="128" t="s">
        <v>3239</v>
      </c>
      <c r="B730" s="127">
        <v>213000</v>
      </c>
      <c r="C730" s="127">
        <f t="shared" si="25"/>
        <v>7258000</v>
      </c>
      <c r="D730" s="129">
        <f t="shared" si="24"/>
        <v>223650</v>
      </c>
      <c r="E730" s="130" t="s">
        <v>7180</v>
      </c>
      <c r="F730" s="131"/>
    </row>
    <row r="731" spans="1:6">
      <c r="A731" s="128" t="s">
        <v>3240</v>
      </c>
      <c r="B731" s="127">
        <v>214000</v>
      </c>
      <c r="C731" s="127">
        <f t="shared" si="25"/>
        <v>7292000</v>
      </c>
      <c r="D731" s="129">
        <f t="shared" si="24"/>
        <v>224700</v>
      </c>
      <c r="E731" s="130" t="s">
        <v>7180</v>
      </c>
      <c r="F731" s="131"/>
    </row>
    <row r="732" spans="1:6">
      <c r="A732" s="128" t="s">
        <v>3241</v>
      </c>
      <c r="B732" s="127">
        <v>215000</v>
      </c>
      <c r="C732" s="127">
        <f t="shared" si="25"/>
        <v>7326000</v>
      </c>
      <c r="D732" s="129">
        <f t="shared" si="24"/>
        <v>225750</v>
      </c>
      <c r="E732" s="130" t="s">
        <v>7180</v>
      </c>
      <c r="F732" s="131"/>
    </row>
    <row r="733" spans="1:6">
      <c r="A733" s="128" t="s">
        <v>3242</v>
      </c>
      <c r="B733" s="127">
        <v>216000</v>
      </c>
      <c r="C733" s="127">
        <f t="shared" si="25"/>
        <v>7360000</v>
      </c>
      <c r="D733" s="129">
        <f t="shared" si="24"/>
        <v>226800</v>
      </c>
      <c r="E733" s="130" t="s">
        <v>7180</v>
      </c>
      <c r="F733" s="131"/>
    </row>
    <row r="734" spans="1:6">
      <c r="A734" s="128" t="s">
        <v>3243</v>
      </c>
      <c r="B734" s="127">
        <v>217000</v>
      </c>
      <c r="C734" s="127">
        <f t="shared" si="25"/>
        <v>7394000</v>
      </c>
      <c r="D734" s="129">
        <f t="shared" si="24"/>
        <v>227850</v>
      </c>
      <c r="E734" s="130" t="s">
        <v>7180</v>
      </c>
      <c r="F734" s="131"/>
    </row>
    <row r="735" spans="1:6">
      <c r="A735" s="128" t="s">
        <v>3244</v>
      </c>
      <c r="B735" s="127">
        <v>218000</v>
      </c>
      <c r="C735" s="127">
        <f t="shared" si="25"/>
        <v>7428000</v>
      </c>
      <c r="D735" s="129">
        <f t="shared" si="24"/>
        <v>228900</v>
      </c>
      <c r="E735" s="130" t="s">
        <v>7180</v>
      </c>
      <c r="F735" s="131"/>
    </row>
    <row r="736" spans="1:6">
      <c r="A736" s="128" t="s">
        <v>3245</v>
      </c>
      <c r="B736" s="127">
        <v>219000</v>
      </c>
      <c r="C736" s="127">
        <f t="shared" si="25"/>
        <v>7462000</v>
      </c>
      <c r="D736" s="129">
        <f t="shared" si="24"/>
        <v>229950</v>
      </c>
      <c r="E736" s="130" t="s">
        <v>7180</v>
      </c>
      <c r="F736" s="131"/>
    </row>
    <row r="737" spans="1:6">
      <c r="A737" s="128" t="s">
        <v>3246</v>
      </c>
      <c r="B737" s="127">
        <v>220000</v>
      </c>
      <c r="C737" s="127">
        <f t="shared" si="25"/>
        <v>7496000</v>
      </c>
      <c r="D737" s="129">
        <f t="shared" si="24"/>
        <v>231000</v>
      </c>
      <c r="E737" s="130" t="s">
        <v>7180</v>
      </c>
      <c r="F737" s="131"/>
    </row>
    <row r="738" spans="1:6">
      <c r="A738" s="128" t="s">
        <v>3247</v>
      </c>
      <c r="B738" s="127">
        <v>221000</v>
      </c>
      <c r="C738" s="127">
        <f t="shared" si="25"/>
        <v>7530000</v>
      </c>
      <c r="D738" s="129">
        <f t="shared" si="24"/>
        <v>232050</v>
      </c>
      <c r="E738" s="130" t="s">
        <v>7180</v>
      </c>
      <c r="F738" s="131"/>
    </row>
    <row r="739" spans="1:6">
      <c r="A739" s="128" t="s">
        <v>3248</v>
      </c>
      <c r="B739" s="127">
        <v>222000</v>
      </c>
      <c r="C739" s="127">
        <f t="shared" si="25"/>
        <v>7564000</v>
      </c>
      <c r="D739" s="129">
        <f t="shared" si="24"/>
        <v>233100</v>
      </c>
      <c r="E739" s="130" t="s">
        <v>7180</v>
      </c>
      <c r="F739" s="131"/>
    </row>
    <row r="740" spans="1:6">
      <c r="A740" s="128" t="s">
        <v>3249</v>
      </c>
      <c r="B740" s="127">
        <v>223000</v>
      </c>
      <c r="C740" s="127">
        <f t="shared" si="25"/>
        <v>7598000</v>
      </c>
      <c r="D740" s="129">
        <f t="shared" si="24"/>
        <v>234150</v>
      </c>
      <c r="E740" s="130" t="s">
        <v>7180</v>
      </c>
      <c r="F740" s="131"/>
    </row>
    <row r="741" spans="1:6">
      <c r="A741" s="128" t="s">
        <v>3250</v>
      </c>
      <c r="B741" s="127">
        <v>224000</v>
      </c>
      <c r="C741" s="127">
        <f t="shared" si="25"/>
        <v>7632000</v>
      </c>
      <c r="D741" s="129">
        <f t="shared" si="24"/>
        <v>235200</v>
      </c>
      <c r="E741" s="130" t="s">
        <v>7180</v>
      </c>
      <c r="F741" s="131"/>
    </row>
    <row r="742" spans="1:6">
      <c r="A742" s="128" t="s">
        <v>3251</v>
      </c>
      <c r="B742" s="127">
        <v>225000</v>
      </c>
      <c r="C742" s="127">
        <f t="shared" si="25"/>
        <v>7666000</v>
      </c>
      <c r="D742" s="129">
        <f t="shared" ref="D742:D757" si="26">SUM($G$2)*(B742*0.001)</f>
        <v>236250</v>
      </c>
      <c r="E742" s="130" t="s">
        <v>7180</v>
      </c>
      <c r="F742" s="131"/>
    </row>
    <row r="743" spans="1:6">
      <c r="A743" s="128" t="s">
        <v>3252</v>
      </c>
      <c r="B743" s="127">
        <v>226000</v>
      </c>
      <c r="C743" s="127">
        <f t="shared" si="25"/>
        <v>7700000</v>
      </c>
      <c r="D743" s="129">
        <f t="shared" si="26"/>
        <v>237300</v>
      </c>
      <c r="E743" s="130" t="s">
        <v>7180</v>
      </c>
      <c r="F743" s="131"/>
    </row>
    <row r="744" spans="1:6">
      <c r="A744" s="128" t="s">
        <v>3253</v>
      </c>
      <c r="B744" s="127">
        <v>227000</v>
      </c>
      <c r="C744" s="127">
        <f t="shared" si="25"/>
        <v>7734000</v>
      </c>
      <c r="D744" s="129">
        <f t="shared" si="26"/>
        <v>238350</v>
      </c>
      <c r="E744" s="130" t="s">
        <v>7180</v>
      </c>
      <c r="F744" s="131"/>
    </row>
    <row r="745" spans="1:6">
      <c r="A745" s="128" t="s">
        <v>3254</v>
      </c>
      <c r="B745" s="127">
        <v>228000</v>
      </c>
      <c r="C745" s="127">
        <f t="shared" si="25"/>
        <v>7768000</v>
      </c>
      <c r="D745" s="129">
        <f t="shared" si="26"/>
        <v>239400</v>
      </c>
      <c r="E745" s="130" t="s">
        <v>7180</v>
      </c>
      <c r="F745" s="131"/>
    </row>
    <row r="746" spans="1:6">
      <c r="A746" s="128" t="s">
        <v>3255</v>
      </c>
      <c r="B746" s="127">
        <v>229000</v>
      </c>
      <c r="C746" s="127">
        <f t="shared" si="25"/>
        <v>7802000</v>
      </c>
      <c r="D746" s="129">
        <f t="shared" si="26"/>
        <v>240450</v>
      </c>
      <c r="E746" s="130" t="s">
        <v>7180</v>
      </c>
      <c r="F746" s="131"/>
    </row>
    <row r="747" spans="1:6">
      <c r="A747" s="128" t="s">
        <v>3256</v>
      </c>
      <c r="B747" s="127">
        <v>230000</v>
      </c>
      <c r="C747" s="127">
        <f t="shared" si="25"/>
        <v>7836000</v>
      </c>
      <c r="D747" s="129">
        <f t="shared" si="26"/>
        <v>241500</v>
      </c>
      <c r="E747" s="130" t="s">
        <v>7180</v>
      </c>
      <c r="F747" s="131"/>
    </row>
    <row r="748" spans="1:6">
      <c r="A748" s="128" t="s">
        <v>3257</v>
      </c>
      <c r="B748" s="127">
        <v>231000</v>
      </c>
      <c r="C748" s="127">
        <f t="shared" si="25"/>
        <v>7870000</v>
      </c>
      <c r="D748" s="129">
        <f t="shared" si="26"/>
        <v>242550</v>
      </c>
      <c r="E748" s="130" t="s">
        <v>7180</v>
      </c>
      <c r="F748" s="131"/>
    </row>
    <row r="749" spans="1:6">
      <c r="A749" s="128" t="s">
        <v>3258</v>
      </c>
      <c r="B749" s="127">
        <v>232000</v>
      </c>
      <c r="C749" s="127">
        <f t="shared" si="25"/>
        <v>7904000</v>
      </c>
      <c r="D749" s="129">
        <f t="shared" si="26"/>
        <v>243600</v>
      </c>
      <c r="E749" s="130" t="s">
        <v>7180</v>
      </c>
      <c r="F749" s="131"/>
    </row>
    <row r="750" spans="1:6">
      <c r="A750" s="128" t="s">
        <v>3259</v>
      </c>
      <c r="B750" s="127">
        <v>233000</v>
      </c>
      <c r="C750" s="127">
        <f t="shared" si="25"/>
        <v>7938000</v>
      </c>
      <c r="D750" s="129">
        <f t="shared" si="26"/>
        <v>244650</v>
      </c>
      <c r="E750" s="130" t="s">
        <v>7180</v>
      </c>
      <c r="F750" s="131"/>
    </row>
    <row r="751" spans="1:6">
      <c r="A751" s="128" t="s">
        <v>3260</v>
      </c>
      <c r="B751" s="127">
        <v>234000</v>
      </c>
      <c r="C751" s="127">
        <f t="shared" si="25"/>
        <v>7972000</v>
      </c>
      <c r="D751" s="129">
        <f t="shared" si="26"/>
        <v>245700</v>
      </c>
      <c r="E751" s="130" t="s">
        <v>7180</v>
      </c>
      <c r="F751" s="131"/>
    </row>
    <row r="752" spans="1:6">
      <c r="A752" s="128" t="s">
        <v>3261</v>
      </c>
      <c r="B752" s="127">
        <v>235000</v>
      </c>
      <c r="C752" s="127">
        <f t="shared" si="25"/>
        <v>8006000</v>
      </c>
      <c r="D752" s="129">
        <f t="shared" si="26"/>
        <v>246750</v>
      </c>
      <c r="E752" s="130" t="s">
        <v>7180</v>
      </c>
      <c r="F752" s="131"/>
    </row>
    <row r="753" spans="1:11">
      <c r="A753" s="128" t="s">
        <v>3262</v>
      </c>
      <c r="B753" s="127">
        <v>236000</v>
      </c>
      <c r="C753" s="127">
        <f t="shared" si="25"/>
        <v>8040000</v>
      </c>
      <c r="D753" s="129">
        <f t="shared" si="26"/>
        <v>247800</v>
      </c>
      <c r="E753" s="130" t="s">
        <v>7180</v>
      </c>
      <c r="F753" s="131"/>
    </row>
    <row r="754" spans="1:11">
      <c r="A754" s="128" t="s">
        <v>3263</v>
      </c>
      <c r="B754" s="127">
        <v>237000</v>
      </c>
      <c r="C754" s="127">
        <f t="shared" si="25"/>
        <v>8074000</v>
      </c>
      <c r="D754" s="129">
        <f t="shared" si="26"/>
        <v>248850</v>
      </c>
      <c r="E754" s="130" t="s">
        <v>7180</v>
      </c>
      <c r="F754" s="131"/>
    </row>
    <row r="755" spans="1:11">
      <c r="A755" s="128" t="s">
        <v>3264</v>
      </c>
      <c r="B755" s="127">
        <v>238000</v>
      </c>
      <c r="C755" s="127">
        <f t="shared" si="25"/>
        <v>8108000</v>
      </c>
      <c r="D755" s="129">
        <f t="shared" si="26"/>
        <v>249900</v>
      </c>
      <c r="E755" s="130" t="s">
        <v>7180</v>
      </c>
      <c r="F755" s="131"/>
    </row>
    <row r="756" spans="1:11">
      <c r="A756" s="128" t="s">
        <v>3265</v>
      </c>
      <c r="B756" s="127">
        <v>239000</v>
      </c>
      <c r="C756" s="127">
        <f t="shared" si="25"/>
        <v>8142000</v>
      </c>
      <c r="D756" s="129">
        <f t="shared" si="26"/>
        <v>250950</v>
      </c>
      <c r="E756" s="130" t="s">
        <v>7180</v>
      </c>
      <c r="F756" s="131"/>
    </row>
    <row r="757" spans="1:11">
      <c r="A757" s="128" t="s">
        <v>3266</v>
      </c>
      <c r="B757" s="127">
        <v>240000</v>
      </c>
      <c r="C757" s="127">
        <f t="shared" si="25"/>
        <v>8176000</v>
      </c>
      <c r="D757" s="129">
        <f t="shared" si="26"/>
        <v>252000</v>
      </c>
      <c r="E757" s="130" t="s">
        <v>7180</v>
      </c>
      <c r="F757" s="131"/>
    </row>
    <row r="758" spans="1:11" s="122" customFormat="1">
      <c r="A758" s="128" t="s">
        <v>1710</v>
      </c>
      <c r="B758" s="127">
        <v>1000</v>
      </c>
      <c r="C758" s="128">
        <v>50000</v>
      </c>
      <c r="D758" s="129">
        <f t="shared" ref="D758:D785" si="27">SUM($G$3)*(B758*0.001)</f>
        <v>980</v>
      </c>
      <c r="E758" s="130" t="s">
        <v>7180</v>
      </c>
      <c r="F758" s="131"/>
      <c r="G758" s="126"/>
      <c r="H758" s="126"/>
      <c r="I758" s="126"/>
      <c r="J758" s="126"/>
      <c r="K758" s="126"/>
    </row>
    <row r="759" spans="1:11" s="122" customFormat="1">
      <c r="A759" s="128" t="s">
        <v>1711</v>
      </c>
      <c r="B759" s="127">
        <v>2000</v>
      </c>
      <c r="C759" s="128">
        <f>C758+34000</f>
        <v>84000</v>
      </c>
      <c r="D759" s="129">
        <f t="shared" si="27"/>
        <v>1960</v>
      </c>
      <c r="E759" s="130" t="s">
        <v>7180</v>
      </c>
      <c r="F759" s="131"/>
      <c r="G759" s="126"/>
      <c r="H759" s="126"/>
      <c r="I759" s="126"/>
      <c r="J759" s="126"/>
      <c r="K759" s="126"/>
    </row>
    <row r="760" spans="1:11" s="122" customFormat="1">
      <c r="A760" s="128" t="s">
        <v>1712</v>
      </c>
      <c r="B760" s="127">
        <v>3000</v>
      </c>
      <c r="C760" s="128">
        <f t="shared" ref="C760:C823" si="28">C759+34000</f>
        <v>118000</v>
      </c>
      <c r="D760" s="129">
        <f t="shared" si="27"/>
        <v>2940</v>
      </c>
      <c r="E760" s="130" t="s">
        <v>7180</v>
      </c>
      <c r="F760" s="131"/>
      <c r="G760" s="126"/>
      <c r="H760" s="126"/>
      <c r="I760" s="126"/>
      <c r="J760" s="126"/>
      <c r="K760" s="126"/>
    </row>
    <row r="761" spans="1:11" s="122" customFormat="1">
      <c r="A761" s="128" t="s">
        <v>1713</v>
      </c>
      <c r="B761" s="127">
        <v>4000</v>
      </c>
      <c r="C761" s="128">
        <f t="shared" si="28"/>
        <v>152000</v>
      </c>
      <c r="D761" s="129">
        <f t="shared" si="27"/>
        <v>3920</v>
      </c>
      <c r="E761" s="130" t="s">
        <v>7180</v>
      </c>
      <c r="F761" s="131"/>
      <c r="G761" s="126"/>
      <c r="H761" s="126"/>
      <c r="I761" s="126"/>
      <c r="J761" s="126"/>
      <c r="K761" s="126"/>
    </row>
    <row r="762" spans="1:11" s="122" customFormat="1">
      <c r="A762" s="128" t="s">
        <v>1714</v>
      </c>
      <c r="B762" s="127">
        <v>5000</v>
      </c>
      <c r="C762" s="128">
        <f t="shared" si="28"/>
        <v>186000</v>
      </c>
      <c r="D762" s="129">
        <f t="shared" si="27"/>
        <v>4900</v>
      </c>
      <c r="E762" s="130" t="s">
        <v>7180</v>
      </c>
      <c r="F762" s="131"/>
      <c r="G762" s="126"/>
      <c r="H762" s="126"/>
      <c r="I762" s="126"/>
      <c r="J762" s="126"/>
      <c r="K762" s="126"/>
    </row>
    <row r="763" spans="1:11" s="122" customFormat="1">
      <c r="A763" s="128" t="s">
        <v>1715</v>
      </c>
      <c r="B763" s="127">
        <v>6000</v>
      </c>
      <c r="C763" s="128">
        <f t="shared" si="28"/>
        <v>220000</v>
      </c>
      <c r="D763" s="129">
        <f t="shared" si="27"/>
        <v>5880</v>
      </c>
      <c r="E763" s="130" t="s">
        <v>7180</v>
      </c>
      <c r="F763" s="131"/>
      <c r="G763" s="126"/>
      <c r="H763" s="126"/>
      <c r="I763" s="126"/>
      <c r="J763" s="126"/>
      <c r="K763" s="126"/>
    </row>
    <row r="764" spans="1:11" s="122" customFormat="1">
      <c r="A764" s="128" t="s">
        <v>1716</v>
      </c>
      <c r="B764" s="127">
        <v>7000</v>
      </c>
      <c r="C764" s="128">
        <f t="shared" si="28"/>
        <v>254000</v>
      </c>
      <c r="D764" s="129">
        <f t="shared" si="27"/>
        <v>6860</v>
      </c>
      <c r="E764" s="130" t="s">
        <v>7180</v>
      </c>
      <c r="F764" s="131"/>
      <c r="G764" s="126"/>
      <c r="H764" s="126"/>
      <c r="I764" s="126"/>
      <c r="J764" s="126"/>
      <c r="K764" s="126"/>
    </row>
    <row r="765" spans="1:11" s="122" customFormat="1">
      <c r="A765" s="128" t="s">
        <v>1717</v>
      </c>
      <c r="B765" s="127">
        <v>8000</v>
      </c>
      <c r="C765" s="128">
        <f t="shared" si="28"/>
        <v>288000</v>
      </c>
      <c r="D765" s="129">
        <f t="shared" si="27"/>
        <v>7840</v>
      </c>
      <c r="E765" s="130" t="s">
        <v>7180</v>
      </c>
      <c r="F765" s="131"/>
      <c r="G765" s="126"/>
      <c r="H765" s="126"/>
      <c r="I765" s="126"/>
      <c r="J765" s="126"/>
      <c r="K765" s="126"/>
    </row>
    <row r="766" spans="1:11" s="122" customFormat="1">
      <c r="A766" s="128" t="s">
        <v>1718</v>
      </c>
      <c r="B766" s="127">
        <v>9000</v>
      </c>
      <c r="C766" s="128">
        <f t="shared" si="28"/>
        <v>322000</v>
      </c>
      <c r="D766" s="129">
        <f t="shared" si="27"/>
        <v>8820</v>
      </c>
      <c r="E766" s="130" t="s">
        <v>7180</v>
      </c>
      <c r="F766" s="131"/>
      <c r="G766" s="126"/>
      <c r="H766" s="126"/>
      <c r="I766" s="126"/>
      <c r="J766" s="126"/>
      <c r="K766" s="126"/>
    </row>
    <row r="767" spans="1:11" s="122" customFormat="1">
      <c r="A767" s="128" t="s">
        <v>1719</v>
      </c>
      <c r="B767" s="127">
        <v>10000</v>
      </c>
      <c r="C767" s="128">
        <f t="shared" si="28"/>
        <v>356000</v>
      </c>
      <c r="D767" s="129">
        <f t="shared" si="27"/>
        <v>9800</v>
      </c>
      <c r="E767" s="130" t="s">
        <v>7180</v>
      </c>
      <c r="F767" s="131"/>
      <c r="G767" s="126"/>
      <c r="H767" s="126"/>
      <c r="I767" s="126"/>
      <c r="J767" s="126"/>
      <c r="K767" s="126"/>
    </row>
    <row r="768" spans="1:11" s="122" customFormat="1">
      <c r="A768" s="128" t="s">
        <v>1720</v>
      </c>
      <c r="B768" s="127">
        <v>11000</v>
      </c>
      <c r="C768" s="128">
        <f t="shared" si="28"/>
        <v>390000</v>
      </c>
      <c r="D768" s="129">
        <f t="shared" si="27"/>
        <v>10780</v>
      </c>
      <c r="E768" s="130" t="s">
        <v>7180</v>
      </c>
      <c r="F768" s="131"/>
      <c r="G768" s="126"/>
      <c r="H768" s="126"/>
      <c r="I768" s="126"/>
      <c r="J768" s="126"/>
      <c r="K768" s="126"/>
    </row>
    <row r="769" spans="1:11" s="122" customFormat="1">
      <c r="A769" s="128" t="s">
        <v>1721</v>
      </c>
      <c r="B769" s="127">
        <v>12000</v>
      </c>
      <c r="C769" s="128">
        <f t="shared" si="28"/>
        <v>424000</v>
      </c>
      <c r="D769" s="129">
        <f t="shared" si="27"/>
        <v>11760</v>
      </c>
      <c r="E769" s="130" t="s">
        <v>7180</v>
      </c>
      <c r="F769" s="131"/>
      <c r="G769" s="126"/>
      <c r="H769" s="126"/>
      <c r="I769" s="126"/>
      <c r="J769" s="126"/>
      <c r="K769" s="126"/>
    </row>
    <row r="770" spans="1:11" s="122" customFormat="1">
      <c r="A770" s="128" t="s">
        <v>1722</v>
      </c>
      <c r="B770" s="127">
        <v>13000</v>
      </c>
      <c r="C770" s="128">
        <f t="shared" si="28"/>
        <v>458000</v>
      </c>
      <c r="D770" s="129">
        <f t="shared" si="27"/>
        <v>12740</v>
      </c>
      <c r="E770" s="130" t="s">
        <v>7180</v>
      </c>
      <c r="F770" s="131"/>
      <c r="G770" s="126"/>
      <c r="H770" s="126"/>
      <c r="I770" s="126"/>
      <c r="J770" s="126"/>
      <c r="K770" s="126"/>
    </row>
    <row r="771" spans="1:11" s="122" customFormat="1">
      <c r="A771" s="128" t="s">
        <v>1723</v>
      </c>
      <c r="B771" s="127">
        <v>14000</v>
      </c>
      <c r="C771" s="128">
        <f t="shared" si="28"/>
        <v>492000</v>
      </c>
      <c r="D771" s="129">
        <f t="shared" si="27"/>
        <v>13720</v>
      </c>
      <c r="E771" s="130" t="s">
        <v>7180</v>
      </c>
      <c r="F771" s="131"/>
      <c r="G771" s="126"/>
      <c r="H771" s="126"/>
      <c r="I771" s="126"/>
      <c r="J771" s="126"/>
      <c r="K771" s="126"/>
    </row>
    <row r="772" spans="1:11" s="122" customFormat="1">
      <c r="A772" s="128" t="s">
        <v>1724</v>
      </c>
      <c r="B772" s="127">
        <v>15000</v>
      </c>
      <c r="C772" s="128">
        <f t="shared" si="28"/>
        <v>526000</v>
      </c>
      <c r="D772" s="129">
        <f t="shared" si="27"/>
        <v>14700</v>
      </c>
      <c r="E772" s="130" t="s">
        <v>7180</v>
      </c>
      <c r="F772" s="131"/>
      <c r="G772" s="126"/>
      <c r="H772" s="126"/>
      <c r="I772" s="126"/>
      <c r="J772" s="126"/>
      <c r="K772" s="126"/>
    </row>
    <row r="773" spans="1:11" s="122" customFormat="1">
      <c r="A773" s="128" t="s">
        <v>1725</v>
      </c>
      <c r="B773" s="127">
        <v>16000</v>
      </c>
      <c r="C773" s="128">
        <f t="shared" si="28"/>
        <v>560000</v>
      </c>
      <c r="D773" s="129">
        <f t="shared" si="27"/>
        <v>15680</v>
      </c>
      <c r="E773" s="130" t="s">
        <v>7180</v>
      </c>
      <c r="F773" s="131"/>
      <c r="G773" s="126"/>
      <c r="H773" s="126"/>
      <c r="I773" s="126"/>
      <c r="J773" s="126"/>
      <c r="K773" s="126"/>
    </row>
    <row r="774" spans="1:11" s="122" customFormat="1">
      <c r="A774" s="128" t="s">
        <v>1726</v>
      </c>
      <c r="B774" s="127">
        <v>17000</v>
      </c>
      <c r="C774" s="128">
        <f t="shared" si="28"/>
        <v>594000</v>
      </c>
      <c r="D774" s="129">
        <f t="shared" si="27"/>
        <v>16660</v>
      </c>
      <c r="E774" s="130" t="s">
        <v>7180</v>
      </c>
      <c r="F774" s="131"/>
      <c r="G774" s="126"/>
      <c r="H774" s="126"/>
      <c r="I774" s="126"/>
      <c r="J774" s="126"/>
      <c r="K774" s="126"/>
    </row>
    <row r="775" spans="1:11" s="122" customFormat="1">
      <c r="A775" s="128" t="s">
        <v>1727</v>
      </c>
      <c r="B775" s="127">
        <v>18000</v>
      </c>
      <c r="C775" s="128">
        <f t="shared" si="28"/>
        <v>628000</v>
      </c>
      <c r="D775" s="129">
        <f t="shared" si="27"/>
        <v>17640</v>
      </c>
      <c r="E775" s="130" t="s">
        <v>7180</v>
      </c>
      <c r="F775" s="131"/>
      <c r="G775" s="126"/>
      <c r="H775" s="126"/>
      <c r="I775" s="126"/>
      <c r="J775" s="126"/>
      <c r="K775" s="126"/>
    </row>
    <row r="776" spans="1:11" s="122" customFormat="1">
      <c r="A776" s="128" t="s">
        <v>1728</v>
      </c>
      <c r="B776" s="127">
        <v>19000</v>
      </c>
      <c r="C776" s="128">
        <f t="shared" si="28"/>
        <v>662000</v>
      </c>
      <c r="D776" s="129">
        <f t="shared" si="27"/>
        <v>18620</v>
      </c>
      <c r="E776" s="130" t="s">
        <v>7180</v>
      </c>
      <c r="F776" s="131"/>
      <c r="G776" s="126"/>
      <c r="H776" s="126"/>
      <c r="I776" s="126"/>
      <c r="J776" s="126"/>
      <c r="K776" s="126"/>
    </row>
    <row r="777" spans="1:11" s="122" customFormat="1">
      <c r="A777" s="128" t="s">
        <v>1729</v>
      </c>
      <c r="B777" s="127">
        <v>20000</v>
      </c>
      <c r="C777" s="128">
        <f t="shared" si="28"/>
        <v>696000</v>
      </c>
      <c r="D777" s="129">
        <f t="shared" si="27"/>
        <v>19600</v>
      </c>
      <c r="E777" s="130" t="s">
        <v>7180</v>
      </c>
      <c r="F777" s="131"/>
      <c r="G777" s="126"/>
      <c r="H777" s="126"/>
      <c r="I777" s="126"/>
      <c r="J777" s="126"/>
      <c r="K777" s="126"/>
    </row>
    <row r="778" spans="1:11" s="122" customFormat="1">
      <c r="A778" s="128" t="s">
        <v>18</v>
      </c>
      <c r="B778" s="127">
        <v>21000</v>
      </c>
      <c r="C778" s="128">
        <f t="shared" si="28"/>
        <v>730000</v>
      </c>
      <c r="D778" s="129">
        <f t="shared" si="27"/>
        <v>20580</v>
      </c>
      <c r="E778" s="130" t="s">
        <v>7180</v>
      </c>
      <c r="F778" s="131"/>
      <c r="G778" s="126"/>
      <c r="H778" s="126"/>
      <c r="I778" s="126"/>
      <c r="J778" s="126"/>
      <c r="K778" s="126"/>
    </row>
    <row r="779" spans="1:11" s="122" customFormat="1">
      <c r="A779" s="128" t="s">
        <v>1730</v>
      </c>
      <c r="B779" s="127">
        <v>22000</v>
      </c>
      <c r="C779" s="128">
        <f t="shared" si="28"/>
        <v>764000</v>
      </c>
      <c r="D779" s="129">
        <f t="shared" si="27"/>
        <v>21560</v>
      </c>
      <c r="E779" s="130" t="s">
        <v>7180</v>
      </c>
      <c r="F779" s="131"/>
      <c r="G779" s="126"/>
      <c r="H779" s="126"/>
      <c r="I779" s="126"/>
      <c r="J779" s="126"/>
      <c r="K779" s="126"/>
    </row>
    <row r="780" spans="1:11" s="122" customFormat="1">
      <c r="A780" s="128" t="s">
        <v>1731</v>
      </c>
      <c r="B780" s="127">
        <v>23000</v>
      </c>
      <c r="C780" s="128">
        <f t="shared" si="28"/>
        <v>798000</v>
      </c>
      <c r="D780" s="129">
        <f t="shared" si="27"/>
        <v>22540</v>
      </c>
      <c r="E780" s="130" t="s">
        <v>7180</v>
      </c>
      <c r="F780" s="131"/>
      <c r="G780" s="126"/>
      <c r="H780" s="126"/>
      <c r="I780" s="126"/>
      <c r="J780" s="126"/>
      <c r="K780" s="126"/>
    </row>
    <row r="781" spans="1:11" s="122" customFormat="1">
      <c r="A781" s="128" t="s">
        <v>1732</v>
      </c>
      <c r="B781" s="127">
        <v>24000</v>
      </c>
      <c r="C781" s="128">
        <f t="shared" si="28"/>
        <v>832000</v>
      </c>
      <c r="D781" s="129">
        <f t="shared" si="27"/>
        <v>23520</v>
      </c>
      <c r="E781" s="130" t="s">
        <v>7180</v>
      </c>
      <c r="F781" s="131"/>
      <c r="G781" s="126"/>
      <c r="H781" s="126"/>
      <c r="I781" s="126"/>
      <c r="J781" s="126"/>
      <c r="K781" s="126"/>
    </row>
    <row r="782" spans="1:11" s="122" customFormat="1">
      <c r="A782" s="128" t="s">
        <v>1733</v>
      </c>
      <c r="B782" s="127">
        <v>25000</v>
      </c>
      <c r="C782" s="128">
        <f t="shared" si="28"/>
        <v>866000</v>
      </c>
      <c r="D782" s="129">
        <f t="shared" si="27"/>
        <v>24500</v>
      </c>
      <c r="E782" s="130" t="s">
        <v>7180</v>
      </c>
      <c r="F782" s="131"/>
      <c r="G782" s="126"/>
      <c r="H782" s="126"/>
      <c r="I782" s="126"/>
      <c r="J782" s="126"/>
      <c r="K782" s="126"/>
    </row>
    <row r="783" spans="1:11" s="122" customFormat="1">
      <c r="A783" s="128" t="s">
        <v>1734</v>
      </c>
      <c r="B783" s="127">
        <v>26000</v>
      </c>
      <c r="C783" s="128">
        <f t="shared" si="28"/>
        <v>900000</v>
      </c>
      <c r="D783" s="129">
        <f t="shared" si="27"/>
        <v>25480</v>
      </c>
      <c r="E783" s="130" t="s">
        <v>7180</v>
      </c>
      <c r="F783" s="131"/>
      <c r="G783" s="126"/>
      <c r="H783" s="126"/>
      <c r="I783" s="126"/>
      <c r="J783" s="126"/>
      <c r="K783" s="126"/>
    </row>
    <row r="784" spans="1:11" s="122" customFormat="1">
      <c r="A784" s="128" t="s">
        <v>1735</v>
      </c>
      <c r="B784" s="127">
        <v>27000</v>
      </c>
      <c r="C784" s="128">
        <f t="shared" si="28"/>
        <v>934000</v>
      </c>
      <c r="D784" s="129">
        <f t="shared" si="27"/>
        <v>26460</v>
      </c>
      <c r="E784" s="130" t="s">
        <v>7180</v>
      </c>
      <c r="F784" s="131"/>
      <c r="G784" s="126"/>
      <c r="H784" s="126"/>
      <c r="I784" s="126"/>
      <c r="J784" s="126"/>
      <c r="K784" s="126"/>
    </row>
    <row r="785" spans="1:11" s="122" customFormat="1">
      <c r="A785" s="128" t="s">
        <v>1736</v>
      </c>
      <c r="B785" s="127">
        <v>28000</v>
      </c>
      <c r="C785" s="128">
        <f t="shared" si="28"/>
        <v>968000</v>
      </c>
      <c r="D785" s="129">
        <f t="shared" si="27"/>
        <v>27440</v>
      </c>
      <c r="E785" s="130" t="s">
        <v>7180</v>
      </c>
      <c r="F785" s="131"/>
      <c r="G785" s="126"/>
      <c r="H785" s="126"/>
      <c r="I785" s="126"/>
      <c r="J785" s="126"/>
      <c r="K785" s="126"/>
    </row>
    <row r="786" spans="1:11" s="122" customFormat="1">
      <c r="A786" s="128" t="s">
        <v>1737</v>
      </c>
      <c r="B786" s="127">
        <v>29000</v>
      </c>
      <c r="C786" s="128">
        <f t="shared" si="28"/>
        <v>1002000</v>
      </c>
      <c r="D786" s="129">
        <f t="shared" ref="D786:D849" si="29">SUM($G$3)*(B786*0.001)</f>
        <v>28420</v>
      </c>
      <c r="E786" s="130" t="s">
        <v>7180</v>
      </c>
      <c r="F786" s="131"/>
      <c r="G786" s="126"/>
      <c r="H786" s="126"/>
      <c r="I786" s="126"/>
      <c r="J786" s="126"/>
      <c r="K786" s="126"/>
    </row>
    <row r="787" spans="1:11" s="122" customFormat="1">
      <c r="A787" s="128" t="s">
        <v>1738</v>
      </c>
      <c r="B787" s="127">
        <v>30000</v>
      </c>
      <c r="C787" s="128">
        <f t="shared" si="28"/>
        <v>1036000</v>
      </c>
      <c r="D787" s="129">
        <f t="shared" si="29"/>
        <v>29400</v>
      </c>
      <c r="E787" s="130" t="s">
        <v>7180</v>
      </c>
      <c r="F787" s="131"/>
      <c r="G787" s="126"/>
      <c r="H787" s="126"/>
      <c r="I787" s="126"/>
      <c r="J787" s="126"/>
      <c r="K787" s="126"/>
    </row>
    <row r="788" spans="1:11" s="122" customFormat="1">
      <c r="A788" s="128" t="s">
        <v>1739</v>
      </c>
      <c r="B788" s="127">
        <v>31000</v>
      </c>
      <c r="C788" s="128">
        <f t="shared" si="28"/>
        <v>1070000</v>
      </c>
      <c r="D788" s="129">
        <f t="shared" si="29"/>
        <v>30380</v>
      </c>
      <c r="E788" s="130" t="s">
        <v>7180</v>
      </c>
      <c r="F788" s="131"/>
      <c r="G788" s="126"/>
      <c r="H788" s="126"/>
      <c r="I788" s="126"/>
      <c r="J788" s="126"/>
      <c r="K788" s="126"/>
    </row>
    <row r="789" spans="1:11" s="122" customFormat="1">
      <c r="A789" s="128" t="s">
        <v>1740</v>
      </c>
      <c r="B789" s="127">
        <v>32000</v>
      </c>
      <c r="C789" s="128">
        <f t="shared" si="28"/>
        <v>1104000</v>
      </c>
      <c r="D789" s="129">
        <f t="shared" si="29"/>
        <v>31360</v>
      </c>
      <c r="E789" s="130" t="s">
        <v>7180</v>
      </c>
      <c r="F789" s="131"/>
      <c r="G789" s="126"/>
      <c r="H789" s="126"/>
      <c r="I789" s="126"/>
      <c r="J789" s="126"/>
      <c r="K789" s="126"/>
    </row>
    <row r="790" spans="1:11" s="122" customFormat="1">
      <c r="A790" s="128" t="s">
        <v>1741</v>
      </c>
      <c r="B790" s="127">
        <v>33000</v>
      </c>
      <c r="C790" s="128">
        <f t="shared" si="28"/>
        <v>1138000</v>
      </c>
      <c r="D790" s="129">
        <f t="shared" si="29"/>
        <v>32340</v>
      </c>
      <c r="E790" s="130" t="s">
        <v>7180</v>
      </c>
      <c r="F790" s="131"/>
      <c r="G790" s="126"/>
      <c r="H790" s="126"/>
      <c r="I790" s="126"/>
      <c r="J790" s="126"/>
      <c r="K790" s="126"/>
    </row>
    <row r="791" spans="1:11" s="122" customFormat="1">
      <c r="A791" s="128" t="s">
        <v>1742</v>
      </c>
      <c r="B791" s="127">
        <v>34000</v>
      </c>
      <c r="C791" s="128">
        <f t="shared" si="28"/>
        <v>1172000</v>
      </c>
      <c r="D791" s="129">
        <f t="shared" si="29"/>
        <v>33320</v>
      </c>
      <c r="E791" s="130" t="s">
        <v>7180</v>
      </c>
      <c r="F791" s="131"/>
      <c r="G791" s="126"/>
      <c r="H791" s="126"/>
      <c r="I791" s="126"/>
      <c r="J791" s="126"/>
      <c r="K791" s="126"/>
    </row>
    <row r="792" spans="1:11" s="122" customFormat="1">
      <c r="A792" s="128" t="s">
        <v>1743</v>
      </c>
      <c r="B792" s="127">
        <v>35000</v>
      </c>
      <c r="C792" s="128">
        <f t="shared" si="28"/>
        <v>1206000</v>
      </c>
      <c r="D792" s="129">
        <f t="shared" si="29"/>
        <v>34300</v>
      </c>
      <c r="E792" s="130" t="s">
        <v>7180</v>
      </c>
      <c r="F792" s="131"/>
      <c r="G792" s="126"/>
      <c r="H792" s="126"/>
      <c r="I792" s="126"/>
      <c r="J792" s="126"/>
      <c r="K792" s="126"/>
    </row>
    <row r="793" spans="1:11" s="122" customFormat="1">
      <c r="A793" s="128" t="s">
        <v>1744</v>
      </c>
      <c r="B793" s="127">
        <v>36000</v>
      </c>
      <c r="C793" s="128">
        <f t="shared" si="28"/>
        <v>1240000</v>
      </c>
      <c r="D793" s="129">
        <f t="shared" si="29"/>
        <v>35280</v>
      </c>
      <c r="E793" s="130" t="s">
        <v>7180</v>
      </c>
      <c r="F793" s="131"/>
      <c r="G793" s="126"/>
      <c r="H793" s="126"/>
      <c r="I793" s="126"/>
      <c r="J793" s="126"/>
      <c r="K793" s="126"/>
    </row>
    <row r="794" spans="1:11" s="122" customFormat="1">
      <c r="A794" s="128" t="s">
        <v>17</v>
      </c>
      <c r="B794" s="127">
        <v>37000</v>
      </c>
      <c r="C794" s="128">
        <f t="shared" si="28"/>
        <v>1274000</v>
      </c>
      <c r="D794" s="129">
        <f t="shared" si="29"/>
        <v>36260</v>
      </c>
      <c r="E794" s="130" t="s">
        <v>7180</v>
      </c>
      <c r="F794" s="131"/>
      <c r="G794" s="126"/>
      <c r="H794" s="126"/>
      <c r="I794" s="126"/>
      <c r="J794" s="126"/>
      <c r="K794" s="126"/>
    </row>
    <row r="795" spans="1:11" s="122" customFormat="1">
      <c r="A795" s="128" t="s">
        <v>1745</v>
      </c>
      <c r="B795" s="127">
        <v>38000</v>
      </c>
      <c r="C795" s="128">
        <f t="shared" si="28"/>
        <v>1308000</v>
      </c>
      <c r="D795" s="129">
        <f t="shared" si="29"/>
        <v>37240</v>
      </c>
      <c r="E795" s="130" t="s">
        <v>7180</v>
      </c>
      <c r="F795" s="131"/>
      <c r="G795" s="126"/>
      <c r="H795" s="126"/>
      <c r="I795" s="126"/>
      <c r="J795" s="126"/>
      <c r="K795" s="126"/>
    </row>
    <row r="796" spans="1:11" s="122" customFormat="1">
      <c r="A796" s="128" t="s">
        <v>16</v>
      </c>
      <c r="B796" s="127">
        <v>39000</v>
      </c>
      <c r="C796" s="128">
        <f t="shared" si="28"/>
        <v>1342000</v>
      </c>
      <c r="D796" s="129">
        <f t="shared" si="29"/>
        <v>38220</v>
      </c>
      <c r="E796" s="130" t="s">
        <v>7180</v>
      </c>
      <c r="F796" s="131"/>
      <c r="G796" s="126"/>
      <c r="H796" s="126"/>
      <c r="I796" s="126"/>
      <c r="J796" s="126"/>
      <c r="K796" s="126"/>
    </row>
    <row r="797" spans="1:11" s="122" customFormat="1">
      <c r="A797" s="128" t="s">
        <v>1746</v>
      </c>
      <c r="B797" s="127">
        <v>40000</v>
      </c>
      <c r="C797" s="128">
        <f t="shared" si="28"/>
        <v>1376000</v>
      </c>
      <c r="D797" s="129">
        <f t="shared" si="29"/>
        <v>39200</v>
      </c>
      <c r="E797" s="130" t="s">
        <v>7180</v>
      </c>
      <c r="F797" s="131"/>
      <c r="G797" s="126"/>
      <c r="H797" s="126"/>
      <c r="I797" s="126"/>
      <c r="J797" s="126"/>
      <c r="K797" s="126"/>
    </row>
    <row r="798" spans="1:11" s="122" customFormat="1">
      <c r="A798" s="128" t="s">
        <v>1747</v>
      </c>
      <c r="B798" s="127">
        <v>41000</v>
      </c>
      <c r="C798" s="128">
        <f t="shared" si="28"/>
        <v>1410000</v>
      </c>
      <c r="D798" s="129">
        <f t="shared" si="29"/>
        <v>40180</v>
      </c>
      <c r="E798" s="130" t="s">
        <v>7180</v>
      </c>
      <c r="F798" s="131"/>
      <c r="G798" s="126"/>
      <c r="H798" s="126"/>
      <c r="I798" s="126"/>
      <c r="J798" s="126"/>
      <c r="K798" s="126"/>
    </row>
    <row r="799" spans="1:11" s="122" customFormat="1">
      <c r="A799" s="128" t="s">
        <v>1748</v>
      </c>
      <c r="B799" s="127">
        <v>42000</v>
      </c>
      <c r="C799" s="128">
        <f t="shared" si="28"/>
        <v>1444000</v>
      </c>
      <c r="D799" s="129">
        <f t="shared" si="29"/>
        <v>41160</v>
      </c>
      <c r="E799" s="130" t="s">
        <v>7180</v>
      </c>
      <c r="F799" s="131"/>
      <c r="G799" s="126"/>
      <c r="H799" s="126"/>
      <c r="I799" s="126"/>
      <c r="J799" s="126"/>
      <c r="K799" s="126"/>
    </row>
    <row r="800" spans="1:11" s="122" customFormat="1">
      <c r="A800" s="128" t="s">
        <v>1749</v>
      </c>
      <c r="B800" s="127">
        <v>43000</v>
      </c>
      <c r="C800" s="128">
        <f t="shared" si="28"/>
        <v>1478000</v>
      </c>
      <c r="D800" s="129">
        <f t="shared" si="29"/>
        <v>42140</v>
      </c>
      <c r="E800" s="130" t="s">
        <v>7180</v>
      </c>
      <c r="F800" s="131"/>
      <c r="G800" s="126"/>
      <c r="H800" s="126"/>
      <c r="I800" s="126"/>
      <c r="J800" s="126"/>
      <c r="K800" s="126"/>
    </row>
    <row r="801" spans="1:11" s="122" customFormat="1">
      <c r="A801" s="128" t="s">
        <v>1750</v>
      </c>
      <c r="B801" s="127">
        <v>44000</v>
      </c>
      <c r="C801" s="128">
        <f t="shared" si="28"/>
        <v>1512000</v>
      </c>
      <c r="D801" s="129">
        <f t="shared" si="29"/>
        <v>43120</v>
      </c>
      <c r="E801" s="130" t="s">
        <v>7180</v>
      </c>
      <c r="F801" s="131"/>
      <c r="G801" s="126"/>
      <c r="H801" s="126"/>
      <c r="I801" s="126"/>
      <c r="J801" s="126"/>
      <c r="K801" s="126"/>
    </row>
    <row r="802" spans="1:11" s="122" customFormat="1">
      <c r="A802" s="128" t="s">
        <v>1751</v>
      </c>
      <c r="B802" s="127">
        <v>45000</v>
      </c>
      <c r="C802" s="128">
        <f t="shared" si="28"/>
        <v>1546000</v>
      </c>
      <c r="D802" s="129">
        <f t="shared" si="29"/>
        <v>44100</v>
      </c>
      <c r="E802" s="130" t="s">
        <v>7180</v>
      </c>
      <c r="F802" s="131"/>
      <c r="G802" s="126"/>
      <c r="H802" s="126"/>
      <c r="I802" s="126"/>
      <c r="J802" s="126"/>
      <c r="K802" s="126"/>
    </row>
    <row r="803" spans="1:11" s="122" customFormat="1">
      <c r="A803" s="128" t="s">
        <v>1752</v>
      </c>
      <c r="B803" s="127">
        <v>46000</v>
      </c>
      <c r="C803" s="128">
        <f t="shared" si="28"/>
        <v>1580000</v>
      </c>
      <c r="D803" s="129">
        <f t="shared" si="29"/>
        <v>45080</v>
      </c>
      <c r="E803" s="130" t="s">
        <v>7180</v>
      </c>
      <c r="F803" s="131"/>
      <c r="G803" s="126"/>
      <c r="H803" s="126"/>
      <c r="I803" s="126"/>
      <c r="J803" s="126"/>
      <c r="K803" s="126"/>
    </row>
    <row r="804" spans="1:11" s="122" customFormat="1">
      <c r="A804" s="128" t="s">
        <v>1753</v>
      </c>
      <c r="B804" s="127">
        <v>47000</v>
      </c>
      <c r="C804" s="128">
        <f t="shared" si="28"/>
        <v>1614000</v>
      </c>
      <c r="D804" s="129">
        <f t="shared" si="29"/>
        <v>46060</v>
      </c>
      <c r="E804" s="130" t="s">
        <v>7180</v>
      </c>
      <c r="F804" s="131"/>
      <c r="G804" s="126"/>
      <c r="H804" s="126"/>
      <c r="I804" s="126"/>
      <c r="J804" s="126"/>
      <c r="K804" s="126"/>
    </row>
    <row r="805" spans="1:11" s="122" customFormat="1">
      <c r="A805" s="128" t="s">
        <v>1754</v>
      </c>
      <c r="B805" s="127">
        <v>48000</v>
      </c>
      <c r="C805" s="128">
        <f t="shared" si="28"/>
        <v>1648000</v>
      </c>
      <c r="D805" s="129">
        <f t="shared" si="29"/>
        <v>47040</v>
      </c>
      <c r="E805" s="130" t="s">
        <v>7180</v>
      </c>
      <c r="F805" s="131"/>
      <c r="G805" s="126"/>
      <c r="H805" s="126"/>
      <c r="I805" s="126"/>
      <c r="J805" s="126"/>
      <c r="K805" s="126"/>
    </row>
    <row r="806" spans="1:11" s="122" customFormat="1">
      <c r="A806" s="128" t="s">
        <v>1755</v>
      </c>
      <c r="B806" s="127">
        <v>49000</v>
      </c>
      <c r="C806" s="128">
        <f t="shared" si="28"/>
        <v>1682000</v>
      </c>
      <c r="D806" s="129">
        <f t="shared" si="29"/>
        <v>48020</v>
      </c>
      <c r="E806" s="130" t="s">
        <v>7180</v>
      </c>
      <c r="F806" s="131"/>
      <c r="G806" s="126"/>
      <c r="H806" s="126"/>
      <c r="I806" s="126"/>
      <c r="J806" s="126"/>
      <c r="K806" s="126"/>
    </row>
    <row r="807" spans="1:11" s="122" customFormat="1">
      <c r="A807" s="128" t="s">
        <v>1756</v>
      </c>
      <c r="B807" s="127">
        <v>50000</v>
      </c>
      <c r="C807" s="128">
        <f t="shared" si="28"/>
        <v>1716000</v>
      </c>
      <c r="D807" s="129">
        <f t="shared" si="29"/>
        <v>49000</v>
      </c>
      <c r="E807" s="130" t="s">
        <v>7180</v>
      </c>
      <c r="F807" s="131"/>
      <c r="G807" s="126"/>
      <c r="H807" s="126"/>
      <c r="I807" s="126"/>
      <c r="J807" s="126"/>
      <c r="K807" s="126"/>
    </row>
    <row r="808" spans="1:11" s="122" customFormat="1">
      <c r="A808" s="128" t="s">
        <v>1757</v>
      </c>
      <c r="B808" s="127">
        <v>51000</v>
      </c>
      <c r="C808" s="128">
        <f t="shared" si="28"/>
        <v>1750000</v>
      </c>
      <c r="D808" s="129">
        <f t="shared" si="29"/>
        <v>49980</v>
      </c>
      <c r="E808" s="130" t="s">
        <v>7180</v>
      </c>
      <c r="F808" s="131"/>
      <c r="G808" s="126"/>
      <c r="H808" s="126"/>
      <c r="I808" s="126"/>
      <c r="J808" s="126"/>
      <c r="K808" s="126"/>
    </row>
    <row r="809" spans="1:11" s="122" customFormat="1">
      <c r="A809" s="128" t="s">
        <v>1758</v>
      </c>
      <c r="B809" s="127">
        <v>52000</v>
      </c>
      <c r="C809" s="128">
        <f t="shared" si="28"/>
        <v>1784000</v>
      </c>
      <c r="D809" s="129">
        <f t="shared" si="29"/>
        <v>50960</v>
      </c>
      <c r="E809" s="130" t="s">
        <v>7180</v>
      </c>
      <c r="F809" s="131"/>
      <c r="G809" s="126"/>
      <c r="H809" s="126"/>
      <c r="I809" s="126"/>
      <c r="J809" s="126"/>
      <c r="K809" s="126"/>
    </row>
    <row r="810" spans="1:11" s="122" customFormat="1">
      <c r="A810" s="128" t="s">
        <v>1759</v>
      </c>
      <c r="B810" s="127">
        <v>53000</v>
      </c>
      <c r="C810" s="128">
        <f t="shared" si="28"/>
        <v>1818000</v>
      </c>
      <c r="D810" s="129">
        <f t="shared" si="29"/>
        <v>51940</v>
      </c>
      <c r="E810" s="130" t="s">
        <v>7180</v>
      </c>
      <c r="F810" s="131"/>
      <c r="G810" s="126"/>
      <c r="H810" s="126"/>
      <c r="I810" s="126"/>
      <c r="J810" s="126"/>
      <c r="K810" s="126"/>
    </row>
    <row r="811" spans="1:11" s="122" customFormat="1">
      <c r="A811" s="128" t="s">
        <v>1760</v>
      </c>
      <c r="B811" s="127">
        <v>54000</v>
      </c>
      <c r="C811" s="128">
        <f t="shared" si="28"/>
        <v>1852000</v>
      </c>
      <c r="D811" s="129">
        <f t="shared" si="29"/>
        <v>52920</v>
      </c>
      <c r="E811" s="130" t="s">
        <v>7180</v>
      </c>
      <c r="F811" s="131"/>
      <c r="G811" s="126"/>
      <c r="H811" s="126"/>
      <c r="I811" s="126"/>
      <c r="J811" s="126"/>
      <c r="K811" s="126"/>
    </row>
    <row r="812" spans="1:11" s="122" customFormat="1">
      <c r="A812" s="128" t="s">
        <v>1761</v>
      </c>
      <c r="B812" s="127">
        <v>55000</v>
      </c>
      <c r="C812" s="128">
        <f t="shared" si="28"/>
        <v>1886000</v>
      </c>
      <c r="D812" s="129">
        <f t="shared" si="29"/>
        <v>53900</v>
      </c>
      <c r="E812" s="130" t="s">
        <v>7180</v>
      </c>
      <c r="F812" s="131"/>
      <c r="G812" s="126"/>
      <c r="H812" s="126"/>
      <c r="I812" s="126"/>
      <c r="J812" s="126"/>
      <c r="K812" s="126"/>
    </row>
    <row r="813" spans="1:11" s="122" customFormat="1">
      <c r="A813" s="128" t="s">
        <v>1762</v>
      </c>
      <c r="B813" s="127">
        <v>56000</v>
      </c>
      <c r="C813" s="128">
        <f t="shared" si="28"/>
        <v>1920000</v>
      </c>
      <c r="D813" s="129">
        <f t="shared" si="29"/>
        <v>54880</v>
      </c>
      <c r="E813" s="130" t="s">
        <v>7180</v>
      </c>
      <c r="F813" s="131"/>
      <c r="G813" s="126"/>
      <c r="H813" s="126"/>
      <c r="I813" s="126"/>
      <c r="J813" s="126"/>
      <c r="K813" s="126"/>
    </row>
    <row r="814" spans="1:11" s="122" customFormat="1">
      <c r="A814" s="128" t="s">
        <v>1763</v>
      </c>
      <c r="B814" s="127">
        <v>57000</v>
      </c>
      <c r="C814" s="128">
        <f t="shared" si="28"/>
        <v>1954000</v>
      </c>
      <c r="D814" s="129">
        <f t="shared" si="29"/>
        <v>55860</v>
      </c>
      <c r="E814" s="130" t="s">
        <v>7180</v>
      </c>
      <c r="F814" s="131"/>
      <c r="G814" s="126"/>
      <c r="H814" s="126"/>
      <c r="I814" s="126"/>
      <c r="J814" s="126"/>
      <c r="K814" s="126"/>
    </row>
    <row r="815" spans="1:11" s="122" customFormat="1">
      <c r="A815" s="128" t="s">
        <v>1764</v>
      </c>
      <c r="B815" s="127">
        <v>58000</v>
      </c>
      <c r="C815" s="128">
        <f t="shared" si="28"/>
        <v>1988000</v>
      </c>
      <c r="D815" s="129">
        <f t="shared" si="29"/>
        <v>56840</v>
      </c>
      <c r="E815" s="130" t="s">
        <v>7180</v>
      </c>
      <c r="F815" s="131"/>
      <c r="G815" s="126"/>
      <c r="H815" s="126"/>
      <c r="I815" s="126"/>
      <c r="J815" s="126"/>
      <c r="K815" s="126"/>
    </row>
    <row r="816" spans="1:11" s="122" customFormat="1">
      <c r="A816" s="128" t="s">
        <v>1765</v>
      </c>
      <c r="B816" s="127">
        <v>59000</v>
      </c>
      <c r="C816" s="128">
        <f t="shared" si="28"/>
        <v>2022000</v>
      </c>
      <c r="D816" s="129">
        <f t="shared" si="29"/>
        <v>57820</v>
      </c>
      <c r="E816" s="130" t="s">
        <v>7180</v>
      </c>
      <c r="F816" s="131"/>
      <c r="G816" s="126"/>
      <c r="H816" s="126"/>
      <c r="I816" s="126"/>
      <c r="J816" s="126"/>
      <c r="K816" s="126"/>
    </row>
    <row r="817" spans="1:11" s="122" customFormat="1">
      <c r="A817" s="128" t="s">
        <v>1766</v>
      </c>
      <c r="B817" s="127">
        <v>60000</v>
      </c>
      <c r="C817" s="128">
        <f t="shared" si="28"/>
        <v>2056000</v>
      </c>
      <c r="D817" s="129">
        <f t="shared" si="29"/>
        <v>58800</v>
      </c>
      <c r="E817" s="130" t="s">
        <v>7180</v>
      </c>
      <c r="F817" s="131"/>
      <c r="G817" s="126"/>
      <c r="H817" s="126"/>
      <c r="I817" s="126"/>
      <c r="J817" s="126"/>
      <c r="K817" s="126"/>
    </row>
    <row r="818" spans="1:11" s="122" customFormat="1">
      <c r="A818" s="128" t="s">
        <v>1767</v>
      </c>
      <c r="B818" s="127">
        <v>61000</v>
      </c>
      <c r="C818" s="128">
        <f t="shared" si="28"/>
        <v>2090000</v>
      </c>
      <c r="D818" s="129">
        <f t="shared" si="29"/>
        <v>59780</v>
      </c>
      <c r="E818" s="130" t="s">
        <v>7180</v>
      </c>
      <c r="F818" s="131"/>
      <c r="G818" s="126"/>
      <c r="H818" s="126"/>
      <c r="I818" s="126"/>
      <c r="J818" s="126"/>
      <c r="K818" s="126"/>
    </row>
    <row r="819" spans="1:11" s="122" customFormat="1">
      <c r="A819" s="128" t="s">
        <v>1768</v>
      </c>
      <c r="B819" s="127">
        <v>62000</v>
      </c>
      <c r="C819" s="128">
        <f t="shared" si="28"/>
        <v>2124000</v>
      </c>
      <c r="D819" s="129">
        <f t="shared" si="29"/>
        <v>60760</v>
      </c>
      <c r="E819" s="130" t="s">
        <v>7180</v>
      </c>
      <c r="F819" s="131"/>
      <c r="G819" s="126"/>
      <c r="H819" s="126"/>
      <c r="I819" s="126"/>
      <c r="J819" s="126"/>
      <c r="K819" s="126"/>
    </row>
    <row r="820" spans="1:11" s="122" customFormat="1">
      <c r="A820" s="128" t="s">
        <v>1769</v>
      </c>
      <c r="B820" s="127">
        <v>63000</v>
      </c>
      <c r="C820" s="128">
        <f t="shared" si="28"/>
        <v>2158000</v>
      </c>
      <c r="D820" s="129">
        <f t="shared" si="29"/>
        <v>61740</v>
      </c>
      <c r="E820" s="130" t="s">
        <v>7180</v>
      </c>
      <c r="F820" s="131"/>
      <c r="G820" s="126"/>
      <c r="H820" s="126"/>
      <c r="I820" s="126"/>
      <c r="J820" s="126"/>
      <c r="K820" s="126"/>
    </row>
    <row r="821" spans="1:11" s="122" customFormat="1">
      <c r="A821" s="128" t="s">
        <v>1770</v>
      </c>
      <c r="B821" s="127">
        <v>64000</v>
      </c>
      <c r="C821" s="128">
        <f t="shared" si="28"/>
        <v>2192000</v>
      </c>
      <c r="D821" s="129">
        <f t="shared" si="29"/>
        <v>62720</v>
      </c>
      <c r="E821" s="130" t="s">
        <v>7180</v>
      </c>
      <c r="F821" s="131"/>
      <c r="G821" s="126"/>
      <c r="H821" s="126"/>
      <c r="I821" s="126"/>
      <c r="J821" s="126"/>
      <c r="K821" s="126"/>
    </row>
    <row r="822" spans="1:11" s="122" customFormat="1">
      <c r="A822" s="128" t="s">
        <v>1771</v>
      </c>
      <c r="B822" s="127">
        <v>65000</v>
      </c>
      <c r="C822" s="128">
        <f t="shared" si="28"/>
        <v>2226000</v>
      </c>
      <c r="D822" s="129">
        <f t="shared" si="29"/>
        <v>63700</v>
      </c>
      <c r="E822" s="130" t="s">
        <v>7180</v>
      </c>
      <c r="F822" s="131"/>
      <c r="G822" s="126"/>
      <c r="H822" s="126"/>
      <c r="I822" s="126"/>
      <c r="J822" s="126"/>
      <c r="K822" s="126"/>
    </row>
    <row r="823" spans="1:11" s="122" customFormat="1">
      <c r="A823" s="128" t="s">
        <v>1772</v>
      </c>
      <c r="B823" s="127">
        <v>66000</v>
      </c>
      <c r="C823" s="128">
        <f t="shared" si="28"/>
        <v>2260000</v>
      </c>
      <c r="D823" s="129">
        <f t="shared" si="29"/>
        <v>64680</v>
      </c>
      <c r="E823" s="130" t="s">
        <v>7180</v>
      </c>
      <c r="F823" s="131"/>
      <c r="G823" s="126"/>
      <c r="H823" s="126"/>
      <c r="I823" s="126"/>
      <c r="J823" s="126"/>
      <c r="K823" s="126"/>
    </row>
    <row r="824" spans="1:11" s="122" customFormat="1">
      <c r="A824" s="128" t="s">
        <v>1773</v>
      </c>
      <c r="B824" s="127">
        <v>67000</v>
      </c>
      <c r="C824" s="128">
        <f t="shared" ref="C824:C887" si="30">C823+34000</f>
        <v>2294000</v>
      </c>
      <c r="D824" s="129">
        <f t="shared" si="29"/>
        <v>65660</v>
      </c>
      <c r="E824" s="130" t="s">
        <v>7180</v>
      </c>
      <c r="F824" s="131"/>
      <c r="G824" s="126"/>
      <c r="H824" s="126"/>
      <c r="I824" s="126"/>
      <c r="J824" s="126"/>
      <c r="K824" s="126"/>
    </row>
    <row r="825" spans="1:11" s="122" customFormat="1">
      <c r="A825" s="128" t="s">
        <v>1774</v>
      </c>
      <c r="B825" s="127">
        <v>68000</v>
      </c>
      <c r="C825" s="128">
        <f t="shared" si="30"/>
        <v>2328000</v>
      </c>
      <c r="D825" s="129">
        <f t="shared" si="29"/>
        <v>66640</v>
      </c>
      <c r="E825" s="130" t="s">
        <v>7180</v>
      </c>
      <c r="F825" s="131"/>
      <c r="G825" s="126"/>
      <c r="H825" s="126"/>
      <c r="I825" s="126"/>
      <c r="J825" s="126"/>
      <c r="K825" s="126"/>
    </row>
    <row r="826" spans="1:11" s="122" customFormat="1">
      <c r="A826" s="128" t="s">
        <v>1775</v>
      </c>
      <c r="B826" s="127">
        <v>69000</v>
      </c>
      <c r="C826" s="128">
        <f t="shared" si="30"/>
        <v>2362000</v>
      </c>
      <c r="D826" s="129">
        <f t="shared" si="29"/>
        <v>67620</v>
      </c>
      <c r="E826" s="130" t="s">
        <v>7180</v>
      </c>
      <c r="F826" s="131"/>
      <c r="G826" s="126"/>
      <c r="H826" s="126"/>
      <c r="I826" s="126"/>
      <c r="J826" s="126"/>
      <c r="K826" s="126"/>
    </row>
    <row r="827" spans="1:11" s="122" customFormat="1">
      <c r="A827" s="128" t="s">
        <v>1776</v>
      </c>
      <c r="B827" s="127">
        <v>70000</v>
      </c>
      <c r="C827" s="128">
        <f t="shared" si="30"/>
        <v>2396000</v>
      </c>
      <c r="D827" s="129">
        <f t="shared" si="29"/>
        <v>68600</v>
      </c>
      <c r="E827" s="130" t="s">
        <v>7180</v>
      </c>
      <c r="F827" s="131"/>
      <c r="G827" s="126"/>
      <c r="H827" s="126"/>
      <c r="I827" s="126"/>
      <c r="J827" s="126"/>
      <c r="K827" s="126"/>
    </row>
    <row r="828" spans="1:11" s="122" customFormat="1">
      <c r="A828" s="128" t="s">
        <v>1777</v>
      </c>
      <c r="B828" s="127">
        <v>71000</v>
      </c>
      <c r="C828" s="128">
        <f t="shared" si="30"/>
        <v>2430000</v>
      </c>
      <c r="D828" s="129">
        <f t="shared" si="29"/>
        <v>69580</v>
      </c>
      <c r="E828" s="130" t="s">
        <v>7180</v>
      </c>
      <c r="F828" s="131"/>
      <c r="G828" s="126"/>
      <c r="H828" s="126"/>
      <c r="I828" s="126"/>
      <c r="J828" s="126"/>
      <c r="K828" s="126"/>
    </row>
    <row r="829" spans="1:11" s="122" customFormat="1">
      <c r="A829" s="128" t="s">
        <v>1778</v>
      </c>
      <c r="B829" s="127">
        <v>72000</v>
      </c>
      <c r="C829" s="128">
        <f t="shared" si="30"/>
        <v>2464000</v>
      </c>
      <c r="D829" s="129">
        <f t="shared" si="29"/>
        <v>70560</v>
      </c>
      <c r="E829" s="130" t="s">
        <v>7180</v>
      </c>
      <c r="F829" s="131"/>
      <c r="G829" s="126"/>
      <c r="H829" s="126"/>
      <c r="I829" s="126"/>
      <c r="J829" s="126"/>
      <c r="K829" s="126"/>
    </row>
    <row r="830" spans="1:11" s="122" customFormat="1">
      <c r="A830" s="128" t="s">
        <v>1779</v>
      </c>
      <c r="B830" s="127">
        <v>73000</v>
      </c>
      <c r="C830" s="128">
        <f t="shared" si="30"/>
        <v>2498000</v>
      </c>
      <c r="D830" s="129">
        <f t="shared" si="29"/>
        <v>71540</v>
      </c>
      <c r="E830" s="130" t="s">
        <v>7180</v>
      </c>
      <c r="F830" s="131"/>
      <c r="G830" s="126"/>
      <c r="H830" s="126"/>
      <c r="I830" s="126"/>
      <c r="J830" s="126"/>
      <c r="K830" s="126"/>
    </row>
    <row r="831" spans="1:11" s="122" customFormat="1">
      <c r="A831" s="128" t="s">
        <v>1780</v>
      </c>
      <c r="B831" s="127">
        <v>74000</v>
      </c>
      <c r="C831" s="128">
        <f t="shared" si="30"/>
        <v>2532000</v>
      </c>
      <c r="D831" s="129">
        <f t="shared" si="29"/>
        <v>72520</v>
      </c>
      <c r="E831" s="130" t="s">
        <v>7180</v>
      </c>
      <c r="F831" s="131"/>
      <c r="G831" s="126"/>
      <c r="H831" s="126"/>
      <c r="I831" s="126"/>
      <c r="J831" s="126"/>
      <c r="K831" s="126"/>
    </row>
    <row r="832" spans="1:11" s="122" customFormat="1">
      <c r="A832" s="128" t="s">
        <v>1781</v>
      </c>
      <c r="B832" s="127">
        <v>75000</v>
      </c>
      <c r="C832" s="128">
        <f t="shared" si="30"/>
        <v>2566000</v>
      </c>
      <c r="D832" s="129">
        <f t="shared" si="29"/>
        <v>73500</v>
      </c>
      <c r="E832" s="130" t="s">
        <v>7180</v>
      </c>
      <c r="F832" s="131"/>
      <c r="G832" s="126"/>
      <c r="H832" s="126"/>
      <c r="I832" s="126"/>
      <c r="J832" s="126"/>
      <c r="K832" s="126"/>
    </row>
    <row r="833" spans="1:11" s="122" customFormat="1">
      <c r="A833" s="128" t="s">
        <v>1782</v>
      </c>
      <c r="B833" s="127">
        <v>76000</v>
      </c>
      <c r="C833" s="128">
        <f t="shared" si="30"/>
        <v>2600000</v>
      </c>
      <c r="D833" s="129">
        <f t="shared" si="29"/>
        <v>74480</v>
      </c>
      <c r="E833" s="130" t="s">
        <v>7180</v>
      </c>
      <c r="F833" s="131"/>
      <c r="G833" s="126"/>
      <c r="H833" s="126"/>
      <c r="I833" s="126"/>
      <c r="J833" s="126"/>
      <c r="K833" s="126"/>
    </row>
    <row r="834" spans="1:11" s="122" customFormat="1">
      <c r="A834" s="128" t="s">
        <v>1783</v>
      </c>
      <c r="B834" s="127">
        <v>77000</v>
      </c>
      <c r="C834" s="128">
        <f t="shared" si="30"/>
        <v>2634000</v>
      </c>
      <c r="D834" s="129">
        <f t="shared" si="29"/>
        <v>75460</v>
      </c>
      <c r="E834" s="130" t="s">
        <v>7180</v>
      </c>
      <c r="F834" s="131"/>
      <c r="G834" s="126"/>
      <c r="H834" s="126"/>
      <c r="I834" s="126"/>
      <c r="J834" s="126"/>
      <c r="K834" s="126"/>
    </row>
    <row r="835" spans="1:11" s="122" customFormat="1">
      <c r="A835" s="128" t="s">
        <v>1784</v>
      </c>
      <c r="B835" s="127">
        <v>78000</v>
      </c>
      <c r="C835" s="128">
        <f t="shared" si="30"/>
        <v>2668000</v>
      </c>
      <c r="D835" s="129">
        <f t="shared" si="29"/>
        <v>76440</v>
      </c>
      <c r="E835" s="130" t="s">
        <v>7180</v>
      </c>
      <c r="F835" s="131"/>
      <c r="G835" s="126"/>
      <c r="H835" s="126"/>
      <c r="I835" s="126"/>
      <c r="J835" s="126"/>
      <c r="K835" s="126"/>
    </row>
    <row r="836" spans="1:11" s="122" customFormat="1">
      <c r="A836" s="128" t="s">
        <v>1785</v>
      </c>
      <c r="B836" s="127">
        <v>79000</v>
      </c>
      <c r="C836" s="128">
        <f t="shared" si="30"/>
        <v>2702000</v>
      </c>
      <c r="D836" s="129">
        <f t="shared" si="29"/>
        <v>77420</v>
      </c>
      <c r="E836" s="130" t="s">
        <v>7180</v>
      </c>
      <c r="F836" s="131"/>
      <c r="G836" s="126"/>
      <c r="H836" s="126"/>
      <c r="I836" s="126"/>
      <c r="J836" s="126"/>
      <c r="K836" s="126"/>
    </row>
    <row r="837" spans="1:11" s="122" customFormat="1">
      <c r="A837" s="128" t="s">
        <v>1786</v>
      </c>
      <c r="B837" s="127">
        <v>80000</v>
      </c>
      <c r="C837" s="128">
        <f t="shared" si="30"/>
        <v>2736000</v>
      </c>
      <c r="D837" s="129">
        <f t="shared" si="29"/>
        <v>78400</v>
      </c>
      <c r="E837" s="130" t="s">
        <v>7180</v>
      </c>
      <c r="F837" s="131"/>
      <c r="G837" s="126"/>
      <c r="H837" s="126"/>
      <c r="I837" s="126"/>
      <c r="J837" s="126"/>
      <c r="K837" s="126"/>
    </row>
    <row r="838" spans="1:11" s="122" customFormat="1">
      <c r="A838" s="128" t="s">
        <v>1787</v>
      </c>
      <c r="B838" s="127">
        <v>81000</v>
      </c>
      <c r="C838" s="128">
        <f t="shared" si="30"/>
        <v>2770000</v>
      </c>
      <c r="D838" s="129">
        <f t="shared" si="29"/>
        <v>79380</v>
      </c>
      <c r="E838" s="130" t="s">
        <v>7180</v>
      </c>
      <c r="F838" s="131"/>
      <c r="G838" s="126"/>
      <c r="H838" s="126"/>
      <c r="I838" s="126"/>
      <c r="J838" s="126"/>
      <c r="K838" s="126"/>
    </row>
    <row r="839" spans="1:11" s="122" customFormat="1">
      <c r="A839" s="128" t="s">
        <v>1788</v>
      </c>
      <c r="B839" s="127">
        <v>82000</v>
      </c>
      <c r="C839" s="128">
        <f t="shared" si="30"/>
        <v>2804000</v>
      </c>
      <c r="D839" s="129">
        <f t="shared" si="29"/>
        <v>80360</v>
      </c>
      <c r="E839" s="130" t="s">
        <v>7180</v>
      </c>
      <c r="F839" s="131"/>
      <c r="G839" s="126"/>
      <c r="H839" s="126"/>
      <c r="I839" s="126"/>
      <c r="J839" s="126"/>
      <c r="K839" s="126"/>
    </row>
    <row r="840" spans="1:11" s="122" customFormat="1">
      <c r="A840" s="128" t="s">
        <v>1789</v>
      </c>
      <c r="B840" s="127">
        <v>83000</v>
      </c>
      <c r="C840" s="128">
        <f t="shared" si="30"/>
        <v>2838000</v>
      </c>
      <c r="D840" s="129">
        <f t="shared" si="29"/>
        <v>81340</v>
      </c>
      <c r="E840" s="130" t="s">
        <v>7180</v>
      </c>
      <c r="F840" s="131"/>
      <c r="G840" s="126"/>
      <c r="H840" s="126"/>
      <c r="I840" s="126"/>
      <c r="J840" s="126"/>
      <c r="K840" s="126"/>
    </row>
    <row r="841" spans="1:11" s="122" customFormat="1">
      <c r="A841" s="128" t="s">
        <v>1790</v>
      </c>
      <c r="B841" s="127">
        <v>84000</v>
      </c>
      <c r="C841" s="128">
        <f t="shared" si="30"/>
        <v>2872000</v>
      </c>
      <c r="D841" s="129">
        <f t="shared" si="29"/>
        <v>82320</v>
      </c>
      <c r="E841" s="130" t="s">
        <v>7180</v>
      </c>
      <c r="F841" s="131"/>
      <c r="G841" s="126"/>
      <c r="H841" s="126"/>
      <c r="I841" s="126"/>
      <c r="J841" s="126"/>
      <c r="K841" s="126"/>
    </row>
    <row r="842" spans="1:11" s="122" customFormat="1">
      <c r="A842" s="128" t="s">
        <v>1791</v>
      </c>
      <c r="B842" s="127">
        <v>85000</v>
      </c>
      <c r="C842" s="128">
        <f t="shared" si="30"/>
        <v>2906000</v>
      </c>
      <c r="D842" s="129">
        <f t="shared" si="29"/>
        <v>83300</v>
      </c>
      <c r="E842" s="130" t="s">
        <v>7180</v>
      </c>
      <c r="F842" s="131"/>
      <c r="G842" s="126"/>
      <c r="H842" s="126"/>
      <c r="I842" s="126"/>
      <c r="J842" s="126"/>
      <c r="K842" s="126"/>
    </row>
    <row r="843" spans="1:11" s="122" customFormat="1">
      <c r="A843" s="128" t="s">
        <v>1792</v>
      </c>
      <c r="B843" s="127">
        <v>86000</v>
      </c>
      <c r="C843" s="128">
        <f t="shared" si="30"/>
        <v>2940000</v>
      </c>
      <c r="D843" s="129">
        <f t="shared" si="29"/>
        <v>84280</v>
      </c>
      <c r="E843" s="130" t="s">
        <v>7180</v>
      </c>
      <c r="F843" s="131"/>
      <c r="G843" s="126"/>
      <c r="H843" s="126"/>
      <c r="I843" s="126"/>
      <c r="J843" s="126"/>
      <c r="K843" s="126"/>
    </row>
    <row r="844" spans="1:11" s="122" customFormat="1">
      <c r="A844" s="128" t="s">
        <v>1793</v>
      </c>
      <c r="B844" s="127">
        <v>87000</v>
      </c>
      <c r="C844" s="128">
        <f t="shared" si="30"/>
        <v>2974000</v>
      </c>
      <c r="D844" s="129">
        <f t="shared" si="29"/>
        <v>85260</v>
      </c>
      <c r="E844" s="130" t="s">
        <v>7180</v>
      </c>
      <c r="F844" s="131"/>
      <c r="G844" s="126"/>
      <c r="H844" s="126"/>
      <c r="I844" s="126"/>
      <c r="J844" s="126"/>
      <c r="K844" s="126"/>
    </row>
    <row r="845" spans="1:11" s="122" customFormat="1">
      <c r="A845" s="128" t="s">
        <v>1794</v>
      </c>
      <c r="B845" s="127">
        <v>88000</v>
      </c>
      <c r="C845" s="128">
        <f t="shared" si="30"/>
        <v>3008000</v>
      </c>
      <c r="D845" s="129">
        <f t="shared" si="29"/>
        <v>86240</v>
      </c>
      <c r="E845" s="130" t="s">
        <v>7180</v>
      </c>
      <c r="F845" s="131"/>
      <c r="G845" s="126"/>
      <c r="H845" s="126"/>
      <c r="I845" s="126"/>
      <c r="J845" s="126"/>
      <c r="K845" s="126"/>
    </row>
    <row r="846" spans="1:11" s="122" customFormat="1">
      <c r="A846" s="128" t="s">
        <v>1795</v>
      </c>
      <c r="B846" s="127">
        <v>89000</v>
      </c>
      <c r="C846" s="128">
        <f t="shared" si="30"/>
        <v>3042000</v>
      </c>
      <c r="D846" s="129">
        <f t="shared" si="29"/>
        <v>87220</v>
      </c>
      <c r="E846" s="130" t="s">
        <v>7180</v>
      </c>
      <c r="F846" s="131"/>
      <c r="G846" s="126"/>
      <c r="H846" s="126"/>
      <c r="I846" s="126"/>
      <c r="J846" s="126"/>
      <c r="K846" s="126"/>
    </row>
    <row r="847" spans="1:11" s="122" customFormat="1">
      <c r="A847" s="128" t="s">
        <v>1796</v>
      </c>
      <c r="B847" s="127">
        <v>90000</v>
      </c>
      <c r="C847" s="128">
        <f t="shared" si="30"/>
        <v>3076000</v>
      </c>
      <c r="D847" s="129">
        <f t="shared" si="29"/>
        <v>88200</v>
      </c>
      <c r="E847" s="130" t="s">
        <v>7180</v>
      </c>
      <c r="F847" s="131"/>
      <c r="G847" s="126"/>
      <c r="H847" s="126"/>
      <c r="I847" s="126"/>
      <c r="J847" s="126"/>
      <c r="K847" s="126"/>
    </row>
    <row r="848" spans="1:11" s="122" customFormat="1">
      <c r="A848" s="128" t="s">
        <v>1797</v>
      </c>
      <c r="B848" s="127">
        <v>91000</v>
      </c>
      <c r="C848" s="128">
        <f t="shared" si="30"/>
        <v>3110000</v>
      </c>
      <c r="D848" s="129">
        <f t="shared" si="29"/>
        <v>89180</v>
      </c>
      <c r="E848" s="130" t="s">
        <v>7180</v>
      </c>
      <c r="F848" s="131"/>
      <c r="G848" s="126"/>
      <c r="H848" s="126"/>
      <c r="I848" s="126"/>
      <c r="J848" s="126"/>
      <c r="K848" s="126"/>
    </row>
    <row r="849" spans="1:11" s="122" customFormat="1">
      <c r="A849" s="128" t="s">
        <v>1798</v>
      </c>
      <c r="B849" s="127">
        <v>92000</v>
      </c>
      <c r="C849" s="128">
        <f t="shared" si="30"/>
        <v>3144000</v>
      </c>
      <c r="D849" s="129">
        <f t="shared" si="29"/>
        <v>90160</v>
      </c>
      <c r="E849" s="130" t="s">
        <v>7180</v>
      </c>
      <c r="F849" s="131"/>
      <c r="G849" s="126"/>
      <c r="H849" s="126"/>
      <c r="I849" s="126"/>
      <c r="J849" s="126"/>
      <c r="K849" s="126"/>
    </row>
    <row r="850" spans="1:11" s="122" customFormat="1">
      <c r="A850" s="128" t="s">
        <v>1799</v>
      </c>
      <c r="B850" s="127">
        <v>93000</v>
      </c>
      <c r="C850" s="128">
        <f t="shared" si="30"/>
        <v>3178000</v>
      </c>
      <c r="D850" s="129">
        <f t="shared" ref="D850:D913" si="31">SUM($G$3)*(B850*0.001)</f>
        <v>91140</v>
      </c>
      <c r="E850" s="130" t="s">
        <v>7180</v>
      </c>
      <c r="F850" s="131"/>
      <c r="G850" s="126"/>
      <c r="H850" s="126"/>
      <c r="I850" s="126"/>
      <c r="J850" s="126"/>
      <c r="K850" s="126"/>
    </row>
    <row r="851" spans="1:11" s="122" customFormat="1">
      <c r="A851" s="128" t="s">
        <v>1800</v>
      </c>
      <c r="B851" s="127">
        <v>94000</v>
      </c>
      <c r="C851" s="128">
        <f t="shared" si="30"/>
        <v>3212000</v>
      </c>
      <c r="D851" s="129">
        <f t="shared" si="31"/>
        <v>92120</v>
      </c>
      <c r="E851" s="130" t="s">
        <v>7180</v>
      </c>
      <c r="F851" s="131"/>
      <c r="G851" s="126"/>
      <c r="H851" s="126"/>
      <c r="I851" s="126"/>
      <c r="J851" s="126"/>
      <c r="K851" s="126"/>
    </row>
    <row r="852" spans="1:11" s="122" customFormat="1">
      <c r="A852" s="128" t="s">
        <v>1801</v>
      </c>
      <c r="B852" s="127">
        <v>95000</v>
      </c>
      <c r="C852" s="128">
        <f t="shared" si="30"/>
        <v>3246000</v>
      </c>
      <c r="D852" s="129">
        <f t="shared" si="31"/>
        <v>93100</v>
      </c>
      <c r="E852" s="130" t="s">
        <v>7180</v>
      </c>
      <c r="F852" s="131"/>
      <c r="G852" s="126"/>
      <c r="H852" s="126"/>
      <c r="I852" s="126"/>
      <c r="J852" s="126"/>
      <c r="K852" s="126"/>
    </row>
    <row r="853" spans="1:11" s="122" customFormat="1">
      <c r="A853" s="128" t="s">
        <v>1802</v>
      </c>
      <c r="B853" s="127">
        <v>96000</v>
      </c>
      <c r="C853" s="128">
        <f t="shared" si="30"/>
        <v>3280000</v>
      </c>
      <c r="D853" s="129">
        <f t="shared" si="31"/>
        <v>94080</v>
      </c>
      <c r="E853" s="130" t="s">
        <v>7180</v>
      </c>
      <c r="F853" s="131"/>
      <c r="G853" s="126"/>
      <c r="H853" s="126"/>
      <c r="I853" s="126"/>
      <c r="J853" s="126"/>
      <c r="K853" s="126"/>
    </row>
    <row r="854" spans="1:11" s="122" customFormat="1">
      <c r="A854" s="128" t="s">
        <v>1803</v>
      </c>
      <c r="B854" s="127">
        <v>97000</v>
      </c>
      <c r="C854" s="128">
        <f t="shared" si="30"/>
        <v>3314000</v>
      </c>
      <c r="D854" s="129">
        <f t="shared" si="31"/>
        <v>95060</v>
      </c>
      <c r="E854" s="130" t="s">
        <v>7180</v>
      </c>
      <c r="F854" s="131"/>
      <c r="G854" s="126"/>
      <c r="H854" s="126"/>
      <c r="I854" s="126"/>
      <c r="J854" s="126"/>
      <c r="K854" s="126"/>
    </row>
    <row r="855" spans="1:11" s="122" customFormat="1">
      <c r="A855" s="128" t="s">
        <v>1804</v>
      </c>
      <c r="B855" s="127">
        <v>98000</v>
      </c>
      <c r="C855" s="128">
        <f t="shared" si="30"/>
        <v>3348000</v>
      </c>
      <c r="D855" s="129">
        <f t="shared" si="31"/>
        <v>96040</v>
      </c>
      <c r="E855" s="130" t="s">
        <v>7180</v>
      </c>
      <c r="F855" s="131"/>
      <c r="G855" s="126"/>
      <c r="H855" s="126"/>
      <c r="I855" s="126"/>
      <c r="J855" s="126"/>
      <c r="K855" s="126"/>
    </row>
    <row r="856" spans="1:11" s="122" customFormat="1">
      <c r="A856" s="128" t="s">
        <v>1805</v>
      </c>
      <c r="B856" s="127">
        <v>99000</v>
      </c>
      <c r="C856" s="128">
        <f t="shared" si="30"/>
        <v>3382000</v>
      </c>
      <c r="D856" s="129">
        <f t="shared" si="31"/>
        <v>97020</v>
      </c>
      <c r="E856" s="130" t="s">
        <v>7180</v>
      </c>
      <c r="F856" s="131"/>
      <c r="G856" s="126"/>
      <c r="H856" s="126"/>
      <c r="I856" s="126"/>
      <c r="J856" s="126"/>
      <c r="K856" s="126"/>
    </row>
    <row r="857" spans="1:11" s="122" customFormat="1">
      <c r="A857" s="128" t="s">
        <v>1806</v>
      </c>
      <c r="B857" s="127">
        <v>100000</v>
      </c>
      <c r="C857" s="128">
        <f t="shared" si="30"/>
        <v>3416000</v>
      </c>
      <c r="D857" s="129">
        <f t="shared" si="31"/>
        <v>98000</v>
      </c>
      <c r="E857" s="130" t="s">
        <v>7180</v>
      </c>
      <c r="F857" s="131"/>
      <c r="G857" s="126"/>
      <c r="H857" s="126"/>
      <c r="I857" s="126"/>
      <c r="J857" s="126"/>
      <c r="K857" s="126"/>
    </row>
    <row r="858" spans="1:11" s="122" customFormat="1">
      <c r="A858" s="128" t="s">
        <v>1807</v>
      </c>
      <c r="B858" s="127">
        <v>101000</v>
      </c>
      <c r="C858" s="128">
        <f t="shared" si="30"/>
        <v>3450000</v>
      </c>
      <c r="D858" s="129">
        <f t="shared" si="31"/>
        <v>98980</v>
      </c>
      <c r="E858" s="130" t="s">
        <v>7180</v>
      </c>
      <c r="F858" s="131"/>
      <c r="G858" s="126"/>
      <c r="H858" s="126"/>
      <c r="I858" s="126"/>
      <c r="J858" s="126"/>
      <c r="K858" s="126"/>
    </row>
    <row r="859" spans="1:11" s="122" customFormat="1">
      <c r="A859" s="128" t="s">
        <v>1808</v>
      </c>
      <c r="B859" s="127">
        <v>102000</v>
      </c>
      <c r="C859" s="128">
        <f t="shared" si="30"/>
        <v>3484000</v>
      </c>
      <c r="D859" s="129">
        <f t="shared" si="31"/>
        <v>99960</v>
      </c>
      <c r="E859" s="130" t="s">
        <v>7180</v>
      </c>
      <c r="F859" s="131"/>
      <c r="G859" s="126"/>
      <c r="H859" s="126"/>
      <c r="I859" s="126"/>
      <c r="J859" s="126"/>
      <c r="K859" s="126"/>
    </row>
    <row r="860" spans="1:11" s="122" customFormat="1">
      <c r="A860" s="128" t="s">
        <v>1809</v>
      </c>
      <c r="B860" s="127">
        <v>103000</v>
      </c>
      <c r="C860" s="128">
        <f t="shared" si="30"/>
        <v>3518000</v>
      </c>
      <c r="D860" s="129">
        <f t="shared" si="31"/>
        <v>100940</v>
      </c>
      <c r="E860" s="130" t="s">
        <v>7180</v>
      </c>
      <c r="F860" s="131"/>
      <c r="G860" s="126"/>
      <c r="H860" s="126"/>
      <c r="I860" s="126"/>
      <c r="J860" s="126"/>
      <c r="K860" s="126"/>
    </row>
    <row r="861" spans="1:11" s="122" customFormat="1">
      <c r="A861" s="128" t="s">
        <v>1810</v>
      </c>
      <c r="B861" s="127">
        <v>104000</v>
      </c>
      <c r="C861" s="128">
        <f t="shared" si="30"/>
        <v>3552000</v>
      </c>
      <c r="D861" s="129">
        <f t="shared" si="31"/>
        <v>101920</v>
      </c>
      <c r="E861" s="130" t="s">
        <v>7180</v>
      </c>
      <c r="F861" s="131"/>
      <c r="G861" s="126"/>
      <c r="H861" s="126"/>
      <c r="I861" s="126"/>
      <c r="J861" s="126"/>
      <c r="K861" s="126"/>
    </row>
    <row r="862" spans="1:11" s="122" customFormat="1">
      <c r="A862" s="128" t="s">
        <v>1811</v>
      </c>
      <c r="B862" s="127">
        <v>105000</v>
      </c>
      <c r="C862" s="128">
        <f t="shared" si="30"/>
        <v>3586000</v>
      </c>
      <c r="D862" s="129">
        <f t="shared" si="31"/>
        <v>102900</v>
      </c>
      <c r="E862" s="130" t="s">
        <v>7180</v>
      </c>
      <c r="F862" s="131"/>
      <c r="G862" s="126"/>
      <c r="H862" s="126"/>
      <c r="I862" s="126"/>
      <c r="J862" s="126"/>
      <c r="K862" s="126"/>
    </row>
    <row r="863" spans="1:11" s="122" customFormat="1">
      <c r="A863" s="128" t="s">
        <v>1812</v>
      </c>
      <c r="B863" s="127">
        <v>106000</v>
      </c>
      <c r="C863" s="128">
        <f t="shared" si="30"/>
        <v>3620000</v>
      </c>
      <c r="D863" s="129">
        <f t="shared" si="31"/>
        <v>103880</v>
      </c>
      <c r="E863" s="130" t="s">
        <v>7180</v>
      </c>
      <c r="F863" s="131"/>
      <c r="G863" s="126"/>
      <c r="H863" s="126"/>
      <c r="I863" s="126"/>
      <c r="J863" s="126"/>
      <c r="K863" s="126"/>
    </row>
    <row r="864" spans="1:11" s="122" customFormat="1">
      <c r="A864" s="128" t="s">
        <v>1813</v>
      </c>
      <c r="B864" s="127">
        <v>107000</v>
      </c>
      <c r="C864" s="128">
        <f t="shared" si="30"/>
        <v>3654000</v>
      </c>
      <c r="D864" s="129">
        <f t="shared" si="31"/>
        <v>104860</v>
      </c>
      <c r="E864" s="130" t="s">
        <v>7180</v>
      </c>
      <c r="F864" s="131"/>
      <c r="G864" s="126"/>
      <c r="H864" s="126"/>
      <c r="I864" s="126"/>
      <c r="J864" s="126"/>
      <c r="K864" s="126"/>
    </row>
    <row r="865" spans="1:11" s="122" customFormat="1">
      <c r="A865" s="128" t="s">
        <v>1814</v>
      </c>
      <c r="B865" s="127">
        <v>108000</v>
      </c>
      <c r="C865" s="128">
        <f t="shared" si="30"/>
        <v>3688000</v>
      </c>
      <c r="D865" s="129">
        <f t="shared" si="31"/>
        <v>105840</v>
      </c>
      <c r="E865" s="130" t="s">
        <v>7180</v>
      </c>
      <c r="F865" s="131"/>
      <c r="G865" s="126"/>
      <c r="H865" s="126"/>
      <c r="I865" s="126"/>
      <c r="J865" s="126"/>
      <c r="K865" s="126"/>
    </row>
    <row r="866" spans="1:11" s="122" customFormat="1">
      <c r="A866" s="128" t="s">
        <v>1815</v>
      </c>
      <c r="B866" s="127">
        <v>109000</v>
      </c>
      <c r="C866" s="128">
        <f t="shared" si="30"/>
        <v>3722000</v>
      </c>
      <c r="D866" s="129">
        <f t="shared" si="31"/>
        <v>106820</v>
      </c>
      <c r="E866" s="130" t="s">
        <v>7180</v>
      </c>
      <c r="F866" s="131"/>
      <c r="G866" s="126"/>
      <c r="H866" s="126"/>
      <c r="I866" s="126"/>
      <c r="J866" s="126"/>
      <c r="K866" s="126"/>
    </row>
    <row r="867" spans="1:11" s="122" customFormat="1">
      <c r="A867" s="128" t="s">
        <v>1816</v>
      </c>
      <c r="B867" s="127">
        <v>110000</v>
      </c>
      <c r="C867" s="128">
        <f t="shared" si="30"/>
        <v>3756000</v>
      </c>
      <c r="D867" s="129">
        <f t="shared" si="31"/>
        <v>107800</v>
      </c>
      <c r="E867" s="130" t="s">
        <v>7180</v>
      </c>
      <c r="F867" s="131"/>
      <c r="G867" s="126"/>
      <c r="H867" s="126"/>
      <c r="I867" s="126"/>
      <c r="J867" s="126"/>
      <c r="K867" s="126"/>
    </row>
    <row r="868" spans="1:11" s="122" customFormat="1">
      <c r="A868" s="128" t="s">
        <v>1817</v>
      </c>
      <c r="B868" s="127">
        <v>111000</v>
      </c>
      <c r="C868" s="128">
        <f t="shared" si="30"/>
        <v>3790000</v>
      </c>
      <c r="D868" s="129">
        <f t="shared" si="31"/>
        <v>108780</v>
      </c>
      <c r="E868" s="130" t="s">
        <v>7180</v>
      </c>
      <c r="F868" s="131"/>
      <c r="G868" s="126"/>
      <c r="H868" s="126"/>
      <c r="I868" s="126"/>
      <c r="J868" s="126"/>
      <c r="K868" s="126"/>
    </row>
    <row r="869" spans="1:11" s="122" customFormat="1">
      <c r="A869" s="128" t="s">
        <v>1818</v>
      </c>
      <c r="B869" s="127">
        <v>112000</v>
      </c>
      <c r="C869" s="128">
        <f t="shared" si="30"/>
        <v>3824000</v>
      </c>
      <c r="D869" s="129">
        <f t="shared" si="31"/>
        <v>109760</v>
      </c>
      <c r="E869" s="130" t="s">
        <v>7180</v>
      </c>
      <c r="F869" s="131"/>
      <c r="G869" s="126"/>
      <c r="H869" s="126"/>
      <c r="I869" s="126"/>
      <c r="J869" s="126"/>
      <c r="K869" s="126"/>
    </row>
    <row r="870" spans="1:11" s="122" customFormat="1">
      <c r="A870" s="128" t="s">
        <v>1819</v>
      </c>
      <c r="B870" s="127">
        <v>113000</v>
      </c>
      <c r="C870" s="128">
        <f t="shared" si="30"/>
        <v>3858000</v>
      </c>
      <c r="D870" s="129">
        <f t="shared" si="31"/>
        <v>110740</v>
      </c>
      <c r="E870" s="130" t="s">
        <v>7180</v>
      </c>
      <c r="F870" s="131"/>
      <c r="G870" s="126"/>
      <c r="H870" s="126"/>
      <c r="I870" s="126"/>
      <c r="J870" s="126"/>
      <c r="K870" s="126"/>
    </row>
    <row r="871" spans="1:11" s="122" customFormat="1">
      <c r="A871" s="128" t="s">
        <v>1820</v>
      </c>
      <c r="B871" s="127">
        <v>114000</v>
      </c>
      <c r="C871" s="128">
        <f t="shared" si="30"/>
        <v>3892000</v>
      </c>
      <c r="D871" s="129">
        <f t="shared" si="31"/>
        <v>111720</v>
      </c>
      <c r="E871" s="130" t="s">
        <v>7180</v>
      </c>
      <c r="F871" s="131"/>
      <c r="G871" s="126"/>
      <c r="H871" s="126"/>
      <c r="I871" s="126"/>
      <c r="J871" s="126"/>
      <c r="K871" s="126"/>
    </row>
    <row r="872" spans="1:11" s="122" customFormat="1">
      <c r="A872" s="128" t="s">
        <v>1821</v>
      </c>
      <c r="B872" s="127">
        <v>115000</v>
      </c>
      <c r="C872" s="128">
        <f t="shared" si="30"/>
        <v>3926000</v>
      </c>
      <c r="D872" s="129">
        <f t="shared" si="31"/>
        <v>112700</v>
      </c>
      <c r="E872" s="130" t="s">
        <v>7180</v>
      </c>
      <c r="F872" s="131"/>
      <c r="G872" s="126"/>
      <c r="H872" s="126"/>
      <c r="I872" s="126"/>
      <c r="J872" s="126"/>
      <c r="K872" s="126"/>
    </row>
    <row r="873" spans="1:11" s="122" customFormat="1">
      <c r="A873" s="128" t="s">
        <v>1822</v>
      </c>
      <c r="B873" s="127">
        <v>116000</v>
      </c>
      <c r="C873" s="128">
        <f t="shared" si="30"/>
        <v>3960000</v>
      </c>
      <c r="D873" s="129">
        <f t="shared" si="31"/>
        <v>113680</v>
      </c>
      <c r="E873" s="130" t="s">
        <v>7180</v>
      </c>
      <c r="F873" s="131"/>
      <c r="G873" s="126"/>
      <c r="H873" s="126"/>
      <c r="I873" s="126"/>
      <c r="J873" s="126"/>
      <c r="K873" s="126"/>
    </row>
    <row r="874" spans="1:11" s="122" customFormat="1">
      <c r="A874" s="128" t="s">
        <v>1823</v>
      </c>
      <c r="B874" s="127">
        <v>117000</v>
      </c>
      <c r="C874" s="128">
        <f t="shared" si="30"/>
        <v>3994000</v>
      </c>
      <c r="D874" s="129">
        <f t="shared" si="31"/>
        <v>114660</v>
      </c>
      <c r="E874" s="130" t="s">
        <v>7180</v>
      </c>
      <c r="F874" s="131"/>
      <c r="G874" s="126"/>
      <c r="H874" s="126"/>
      <c r="I874" s="126"/>
      <c r="J874" s="126"/>
      <c r="K874" s="126"/>
    </row>
    <row r="875" spans="1:11" s="122" customFormat="1">
      <c r="A875" s="128" t="s">
        <v>1824</v>
      </c>
      <c r="B875" s="127">
        <v>118000</v>
      </c>
      <c r="C875" s="128">
        <f t="shared" si="30"/>
        <v>4028000</v>
      </c>
      <c r="D875" s="129">
        <f t="shared" si="31"/>
        <v>115640</v>
      </c>
      <c r="E875" s="130" t="s">
        <v>7180</v>
      </c>
      <c r="F875" s="131"/>
      <c r="G875" s="126"/>
      <c r="H875" s="126"/>
      <c r="I875" s="126"/>
      <c r="J875" s="126"/>
      <c r="K875" s="126"/>
    </row>
    <row r="876" spans="1:11" s="122" customFormat="1">
      <c r="A876" s="128" t="s">
        <v>1825</v>
      </c>
      <c r="B876" s="127">
        <v>119000</v>
      </c>
      <c r="C876" s="128">
        <f t="shared" si="30"/>
        <v>4062000</v>
      </c>
      <c r="D876" s="129">
        <f t="shared" si="31"/>
        <v>116620</v>
      </c>
      <c r="E876" s="130" t="s">
        <v>7180</v>
      </c>
      <c r="F876" s="131"/>
      <c r="G876" s="126"/>
      <c r="H876" s="126"/>
      <c r="I876" s="126"/>
      <c r="J876" s="126"/>
      <c r="K876" s="126"/>
    </row>
    <row r="877" spans="1:11" s="122" customFormat="1">
      <c r="A877" s="128" t="s">
        <v>1826</v>
      </c>
      <c r="B877" s="127">
        <v>120000</v>
      </c>
      <c r="C877" s="128">
        <f t="shared" si="30"/>
        <v>4096000</v>
      </c>
      <c r="D877" s="129">
        <f t="shared" si="31"/>
        <v>117600</v>
      </c>
      <c r="E877" s="130" t="s">
        <v>7180</v>
      </c>
      <c r="F877" s="131"/>
      <c r="G877" s="126"/>
      <c r="H877" s="126"/>
      <c r="I877" s="126"/>
      <c r="J877" s="126"/>
      <c r="K877" s="126"/>
    </row>
    <row r="878" spans="1:11" s="122" customFormat="1">
      <c r="A878" s="128" t="s">
        <v>1827</v>
      </c>
      <c r="B878" s="127">
        <v>121000</v>
      </c>
      <c r="C878" s="128">
        <f t="shared" si="30"/>
        <v>4130000</v>
      </c>
      <c r="D878" s="129">
        <f t="shared" si="31"/>
        <v>118580</v>
      </c>
      <c r="E878" s="130" t="s">
        <v>7180</v>
      </c>
      <c r="F878" s="131"/>
      <c r="G878" s="126"/>
      <c r="H878" s="126"/>
      <c r="I878" s="126"/>
      <c r="J878" s="126"/>
      <c r="K878" s="126"/>
    </row>
    <row r="879" spans="1:11" s="122" customFormat="1">
      <c r="A879" s="128" t="s">
        <v>1828</v>
      </c>
      <c r="B879" s="127">
        <v>122000</v>
      </c>
      <c r="C879" s="128">
        <f t="shared" si="30"/>
        <v>4164000</v>
      </c>
      <c r="D879" s="129">
        <f t="shared" si="31"/>
        <v>119560</v>
      </c>
      <c r="E879" s="130" t="s">
        <v>7180</v>
      </c>
      <c r="F879" s="131"/>
      <c r="G879" s="126"/>
      <c r="H879" s="126"/>
      <c r="I879" s="126"/>
      <c r="J879" s="126"/>
      <c r="K879" s="126"/>
    </row>
    <row r="880" spans="1:11" s="122" customFormat="1">
      <c r="A880" s="128" t="s">
        <v>1829</v>
      </c>
      <c r="B880" s="127">
        <v>123000</v>
      </c>
      <c r="C880" s="128">
        <f t="shared" si="30"/>
        <v>4198000</v>
      </c>
      <c r="D880" s="129">
        <f t="shared" si="31"/>
        <v>120540</v>
      </c>
      <c r="E880" s="130" t="s">
        <v>7180</v>
      </c>
      <c r="F880" s="131"/>
      <c r="G880" s="126"/>
      <c r="H880" s="126"/>
      <c r="I880" s="126"/>
      <c r="J880" s="126"/>
      <c r="K880" s="126"/>
    </row>
    <row r="881" spans="1:11" s="122" customFormat="1">
      <c r="A881" s="128" t="s">
        <v>1830</v>
      </c>
      <c r="B881" s="127">
        <v>124000</v>
      </c>
      <c r="C881" s="128">
        <f t="shared" si="30"/>
        <v>4232000</v>
      </c>
      <c r="D881" s="129">
        <f t="shared" si="31"/>
        <v>121520</v>
      </c>
      <c r="E881" s="130" t="s">
        <v>7180</v>
      </c>
      <c r="F881" s="131"/>
      <c r="G881" s="126"/>
      <c r="H881" s="126"/>
      <c r="I881" s="126"/>
      <c r="J881" s="126"/>
      <c r="K881" s="126"/>
    </row>
    <row r="882" spans="1:11" s="122" customFormat="1">
      <c r="A882" s="128" t="s">
        <v>1831</v>
      </c>
      <c r="B882" s="127">
        <v>125000</v>
      </c>
      <c r="C882" s="128">
        <f t="shared" si="30"/>
        <v>4266000</v>
      </c>
      <c r="D882" s="129">
        <f t="shared" si="31"/>
        <v>122500</v>
      </c>
      <c r="E882" s="130" t="s">
        <v>7180</v>
      </c>
      <c r="F882" s="131"/>
      <c r="G882" s="126"/>
      <c r="H882" s="126"/>
      <c r="I882" s="126"/>
      <c r="J882" s="126"/>
      <c r="K882" s="126"/>
    </row>
    <row r="883" spans="1:11" s="122" customFormat="1">
      <c r="A883" s="128" t="s">
        <v>1832</v>
      </c>
      <c r="B883" s="127">
        <v>126000</v>
      </c>
      <c r="C883" s="128">
        <f t="shared" si="30"/>
        <v>4300000</v>
      </c>
      <c r="D883" s="129">
        <f t="shared" si="31"/>
        <v>123480</v>
      </c>
      <c r="E883" s="130" t="s">
        <v>7180</v>
      </c>
      <c r="F883" s="131"/>
      <c r="G883" s="126"/>
      <c r="H883" s="126"/>
      <c r="I883" s="126"/>
      <c r="J883" s="126"/>
      <c r="K883" s="126"/>
    </row>
    <row r="884" spans="1:11" s="122" customFormat="1">
      <c r="A884" s="128" t="s">
        <v>1833</v>
      </c>
      <c r="B884" s="127">
        <v>127000</v>
      </c>
      <c r="C884" s="128">
        <f t="shared" si="30"/>
        <v>4334000</v>
      </c>
      <c r="D884" s="129">
        <f t="shared" si="31"/>
        <v>124460</v>
      </c>
      <c r="E884" s="130" t="s">
        <v>7180</v>
      </c>
      <c r="F884" s="131"/>
      <c r="G884" s="126"/>
      <c r="H884" s="126"/>
      <c r="I884" s="126"/>
      <c r="J884" s="126"/>
      <c r="K884" s="126"/>
    </row>
    <row r="885" spans="1:11" s="122" customFormat="1">
      <c r="A885" s="128" t="s">
        <v>1834</v>
      </c>
      <c r="B885" s="127">
        <v>128000</v>
      </c>
      <c r="C885" s="128">
        <f t="shared" si="30"/>
        <v>4368000</v>
      </c>
      <c r="D885" s="129">
        <f t="shared" si="31"/>
        <v>125440</v>
      </c>
      <c r="E885" s="130" t="s">
        <v>7180</v>
      </c>
      <c r="F885" s="131"/>
      <c r="G885" s="126"/>
      <c r="H885" s="126"/>
      <c r="I885" s="126"/>
      <c r="J885" s="126"/>
      <c r="K885" s="126"/>
    </row>
    <row r="886" spans="1:11" s="122" customFormat="1">
      <c r="A886" s="128" t="s">
        <v>1835</v>
      </c>
      <c r="B886" s="127">
        <v>129000</v>
      </c>
      <c r="C886" s="128">
        <f t="shared" si="30"/>
        <v>4402000</v>
      </c>
      <c r="D886" s="129">
        <f t="shared" si="31"/>
        <v>126420</v>
      </c>
      <c r="E886" s="130" t="s">
        <v>7180</v>
      </c>
      <c r="F886" s="131"/>
      <c r="G886" s="126"/>
      <c r="H886" s="126"/>
      <c r="I886" s="126"/>
      <c r="J886" s="126"/>
      <c r="K886" s="126"/>
    </row>
    <row r="887" spans="1:11" s="122" customFormat="1">
      <c r="A887" s="128" t="s">
        <v>1836</v>
      </c>
      <c r="B887" s="127">
        <v>130000</v>
      </c>
      <c r="C887" s="128">
        <f t="shared" si="30"/>
        <v>4436000</v>
      </c>
      <c r="D887" s="129">
        <f t="shared" si="31"/>
        <v>127400</v>
      </c>
      <c r="E887" s="130" t="s">
        <v>7180</v>
      </c>
      <c r="F887" s="131"/>
      <c r="G887" s="126"/>
      <c r="H887" s="126"/>
      <c r="I887" s="126"/>
      <c r="J887" s="126"/>
      <c r="K887" s="126"/>
    </row>
    <row r="888" spans="1:11" s="122" customFormat="1">
      <c r="A888" s="128" t="s">
        <v>1837</v>
      </c>
      <c r="B888" s="127">
        <v>131000</v>
      </c>
      <c r="C888" s="128">
        <f t="shared" ref="C888:C930" si="32">C887+34000</f>
        <v>4470000</v>
      </c>
      <c r="D888" s="129">
        <f t="shared" si="31"/>
        <v>128380</v>
      </c>
      <c r="E888" s="130" t="s">
        <v>7180</v>
      </c>
      <c r="F888" s="131"/>
      <c r="G888" s="126"/>
      <c r="H888" s="126"/>
      <c r="I888" s="126"/>
      <c r="J888" s="126"/>
      <c r="K888" s="126"/>
    </row>
    <row r="889" spans="1:11" s="122" customFormat="1">
      <c r="A889" s="128" t="s">
        <v>1838</v>
      </c>
      <c r="B889" s="127">
        <v>132000</v>
      </c>
      <c r="C889" s="128">
        <f t="shared" si="32"/>
        <v>4504000</v>
      </c>
      <c r="D889" s="129">
        <f t="shared" si="31"/>
        <v>129360</v>
      </c>
      <c r="E889" s="130" t="s">
        <v>7180</v>
      </c>
      <c r="F889" s="131"/>
      <c r="G889" s="126"/>
      <c r="H889" s="126"/>
      <c r="I889" s="126"/>
      <c r="J889" s="126"/>
      <c r="K889" s="126"/>
    </row>
    <row r="890" spans="1:11" s="122" customFormat="1">
      <c r="A890" s="128" t="s">
        <v>1839</v>
      </c>
      <c r="B890" s="127">
        <v>133000</v>
      </c>
      <c r="C890" s="128">
        <f t="shared" si="32"/>
        <v>4538000</v>
      </c>
      <c r="D890" s="129">
        <f t="shared" si="31"/>
        <v>130340</v>
      </c>
      <c r="E890" s="130" t="s">
        <v>7180</v>
      </c>
      <c r="F890" s="131"/>
      <c r="G890" s="126"/>
      <c r="H890" s="126"/>
      <c r="I890" s="126"/>
      <c r="J890" s="126"/>
      <c r="K890" s="126"/>
    </row>
    <row r="891" spans="1:11" s="122" customFormat="1">
      <c r="A891" s="128" t="s">
        <v>1840</v>
      </c>
      <c r="B891" s="127">
        <v>134000</v>
      </c>
      <c r="C891" s="128">
        <f t="shared" si="32"/>
        <v>4572000</v>
      </c>
      <c r="D891" s="129">
        <f t="shared" si="31"/>
        <v>131320</v>
      </c>
      <c r="E891" s="130" t="s">
        <v>7180</v>
      </c>
      <c r="F891" s="131"/>
      <c r="G891" s="126"/>
      <c r="H891" s="126"/>
      <c r="I891" s="126"/>
      <c r="J891" s="126"/>
      <c r="K891" s="126"/>
    </row>
    <row r="892" spans="1:11" s="122" customFormat="1">
      <c r="A892" s="128" t="s">
        <v>1841</v>
      </c>
      <c r="B892" s="127">
        <v>135000</v>
      </c>
      <c r="C892" s="128">
        <f t="shared" si="32"/>
        <v>4606000</v>
      </c>
      <c r="D892" s="129">
        <f t="shared" si="31"/>
        <v>132300</v>
      </c>
      <c r="E892" s="130" t="s">
        <v>7180</v>
      </c>
      <c r="F892" s="131"/>
      <c r="G892" s="126"/>
      <c r="H892" s="126"/>
      <c r="I892" s="126"/>
      <c r="J892" s="126"/>
      <c r="K892" s="126"/>
    </row>
    <row r="893" spans="1:11" s="122" customFormat="1">
      <c r="A893" s="128" t="s">
        <v>1842</v>
      </c>
      <c r="B893" s="127">
        <v>136000</v>
      </c>
      <c r="C893" s="128">
        <f t="shared" si="32"/>
        <v>4640000</v>
      </c>
      <c r="D893" s="129">
        <f t="shared" si="31"/>
        <v>133280</v>
      </c>
      <c r="E893" s="130" t="s">
        <v>7180</v>
      </c>
      <c r="F893" s="131"/>
      <c r="G893" s="126"/>
      <c r="H893" s="126"/>
      <c r="I893" s="126"/>
      <c r="J893" s="126"/>
      <c r="K893" s="126"/>
    </row>
    <row r="894" spans="1:11" s="122" customFormat="1">
      <c r="A894" s="128" t="s">
        <v>1843</v>
      </c>
      <c r="B894" s="127">
        <v>137000</v>
      </c>
      <c r="C894" s="128">
        <f t="shared" si="32"/>
        <v>4674000</v>
      </c>
      <c r="D894" s="129">
        <f t="shared" si="31"/>
        <v>134260</v>
      </c>
      <c r="E894" s="130" t="s">
        <v>7180</v>
      </c>
      <c r="F894" s="131"/>
      <c r="G894" s="126"/>
      <c r="H894" s="126"/>
      <c r="I894" s="126"/>
      <c r="J894" s="126"/>
      <c r="K894" s="126"/>
    </row>
    <row r="895" spans="1:11" s="122" customFormat="1">
      <c r="A895" s="128" t="s">
        <v>1844</v>
      </c>
      <c r="B895" s="127">
        <v>138000</v>
      </c>
      <c r="C895" s="128">
        <f t="shared" si="32"/>
        <v>4708000</v>
      </c>
      <c r="D895" s="129">
        <f t="shared" si="31"/>
        <v>135240</v>
      </c>
      <c r="E895" s="130" t="s">
        <v>7180</v>
      </c>
      <c r="F895" s="131"/>
      <c r="G895" s="126"/>
      <c r="H895" s="126"/>
      <c r="I895" s="126"/>
      <c r="J895" s="126"/>
      <c r="K895" s="126"/>
    </row>
    <row r="896" spans="1:11" s="122" customFormat="1">
      <c r="A896" s="128" t="s">
        <v>1845</v>
      </c>
      <c r="B896" s="127">
        <v>139000</v>
      </c>
      <c r="C896" s="128">
        <f t="shared" si="32"/>
        <v>4742000</v>
      </c>
      <c r="D896" s="129">
        <f t="shared" si="31"/>
        <v>136220</v>
      </c>
      <c r="E896" s="130" t="s">
        <v>7180</v>
      </c>
      <c r="F896" s="131"/>
      <c r="G896" s="126"/>
      <c r="H896" s="126"/>
      <c r="I896" s="126"/>
      <c r="J896" s="126"/>
      <c r="K896" s="126"/>
    </row>
    <row r="897" spans="1:11" s="122" customFormat="1">
      <c r="A897" s="128" t="s">
        <v>1846</v>
      </c>
      <c r="B897" s="127">
        <v>140000</v>
      </c>
      <c r="C897" s="128">
        <f t="shared" si="32"/>
        <v>4776000</v>
      </c>
      <c r="D897" s="129">
        <f t="shared" si="31"/>
        <v>137200</v>
      </c>
      <c r="E897" s="130" t="s">
        <v>7180</v>
      </c>
      <c r="F897" s="131"/>
      <c r="G897" s="126"/>
      <c r="H897" s="126"/>
      <c r="I897" s="126"/>
      <c r="J897" s="126"/>
      <c r="K897" s="126"/>
    </row>
    <row r="898" spans="1:11" s="122" customFormat="1">
      <c r="A898" s="128" t="s">
        <v>1847</v>
      </c>
      <c r="B898" s="127">
        <v>141000</v>
      </c>
      <c r="C898" s="128">
        <f t="shared" si="32"/>
        <v>4810000</v>
      </c>
      <c r="D898" s="129">
        <f t="shared" si="31"/>
        <v>138180</v>
      </c>
      <c r="E898" s="130" t="s">
        <v>7180</v>
      </c>
      <c r="F898" s="131"/>
      <c r="G898" s="126"/>
      <c r="H898" s="126"/>
      <c r="I898" s="126"/>
      <c r="J898" s="126"/>
      <c r="K898" s="126"/>
    </row>
    <row r="899" spans="1:11" s="122" customFormat="1">
      <c r="A899" s="128" t="s">
        <v>1848</v>
      </c>
      <c r="B899" s="127">
        <v>142000</v>
      </c>
      <c r="C899" s="128">
        <f t="shared" si="32"/>
        <v>4844000</v>
      </c>
      <c r="D899" s="129">
        <f t="shared" si="31"/>
        <v>139160</v>
      </c>
      <c r="E899" s="130" t="s">
        <v>7180</v>
      </c>
      <c r="F899" s="131"/>
      <c r="G899" s="126"/>
      <c r="H899" s="126"/>
      <c r="I899" s="126"/>
      <c r="J899" s="126"/>
      <c r="K899" s="126"/>
    </row>
    <row r="900" spans="1:11" s="122" customFormat="1">
      <c r="A900" s="128" t="s">
        <v>1849</v>
      </c>
      <c r="B900" s="127">
        <v>143000</v>
      </c>
      <c r="C900" s="128">
        <f t="shared" si="32"/>
        <v>4878000</v>
      </c>
      <c r="D900" s="129">
        <f t="shared" si="31"/>
        <v>140140</v>
      </c>
      <c r="E900" s="130" t="s">
        <v>7180</v>
      </c>
      <c r="F900" s="131"/>
      <c r="G900" s="126"/>
      <c r="H900" s="126"/>
      <c r="I900" s="126"/>
      <c r="J900" s="126"/>
      <c r="K900" s="126"/>
    </row>
    <row r="901" spans="1:11" s="122" customFormat="1">
      <c r="A901" s="128" t="s">
        <v>1850</v>
      </c>
      <c r="B901" s="127">
        <v>144000</v>
      </c>
      <c r="C901" s="128">
        <f t="shared" si="32"/>
        <v>4912000</v>
      </c>
      <c r="D901" s="129">
        <f t="shared" si="31"/>
        <v>141120</v>
      </c>
      <c r="E901" s="130" t="s">
        <v>7180</v>
      </c>
      <c r="F901" s="131"/>
      <c r="G901" s="126"/>
      <c r="H901" s="126"/>
      <c r="I901" s="126"/>
      <c r="J901" s="126"/>
      <c r="K901" s="126"/>
    </row>
    <row r="902" spans="1:11" s="122" customFormat="1">
      <c r="A902" s="128" t="s">
        <v>1851</v>
      </c>
      <c r="B902" s="127">
        <v>145000</v>
      </c>
      <c r="C902" s="128">
        <f t="shared" si="32"/>
        <v>4946000</v>
      </c>
      <c r="D902" s="129">
        <f t="shared" si="31"/>
        <v>142100</v>
      </c>
      <c r="E902" s="130" t="s">
        <v>7180</v>
      </c>
      <c r="F902" s="131"/>
      <c r="G902" s="126"/>
      <c r="H902" s="126"/>
      <c r="I902" s="126"/>
      <c r="J902" s="126"/>
      <c r="K902" s="126"/>
    </row>
    <row r="903" spans="1:11" s="122" customFormat="1">
      <c r="A903" s="128" t="s">
        <v>1852</v>
      </c>
      <c r="B903" s="127">
        <v>146000</v>
      </c>
      <c r="C903" s="128">
        <f t="shared" si="32"/>
        <v>4980000</v>
      </c>
      <c r="D903" s="129">
        <f t="shared" si="31"/>
        <v>143080</v>
      </c>
      <c r="E903" s="130" t="s">
        <v>7180</v>
      </c>
      <c r="F903" s="131"/>
      <c r="G903" s="126"/>
      <c r="H903" s="126"/>
      <c r="I903" s="126"/>
      <c r="J903" s="126"/>
      <c r="K903" s="126"/>
    </row>
    <row r="904" spans="1:11" s="122" customFormat="1">
      <c r="A904" s="128" t="s">
        <v>1853</v>
      </c>
      <c r="B904" s="127">
        <v>147000</v>
      </c>
      <c r="C904" s="128">
        <f t="shared" si="32"/>
        <v>5014000</v>
      </c>
      <c r="D904" s="129">
        <f t="shared" si="31"/>
        <v>144060</v>
      </c>
      <c r="E904" s="130" t="s">
        <v>7180</v>
      </c>
      <c r="F904" s="131"/>
      <c r="G904" s="126"/>
      <c r="H904" s="126"/>
      <c r="I904" s="126"/>
      <c r="J904" s="126"/>
      <c r="K904" s="126"/>
    </row>
    <row r="905" spans="1:11" s="122" customFormat="1">
      <c r="A905" s="128" t="s">
        <v>1854</v>
      </c>
      <c r="B905" s="127">
        <v>148000</v>
      </c>
      <c r="C905" s="128">
        <f t="shared" si="32"/>
        <v>5048000</v>
      </c>
      <c r="D905" s="129">
        <f t="shared" si="31"/>
        <v>145040</v>
      </c>
      <c r="E905" s="130" t="s">
        <v>7180</v>
      </c>
      <c r="F905" s="131"/>
      <c r="G905" s="126"/>
      <c r="H905" s="126"/>
      <c r="I905" s="126"/>
      <c r="J905" s="126"/>
      <c r="K905" s="126"/>
    </row>
    <row r="906" spans="1:11" s="122" customFormat="1">
      <c r="A906" s="128" t="s">
        <v>1855</v>
      </c>
      <c r="B906" s="127">
        <v>149000</v>
      </c>
      <c r="C906" s="128">
        <f t="shared" si="32"/>
        <v>5082000</v>
      </c>
      <c r="D906" s="129">
        <f t="shared" si="31"/>
        <v>146020</v>
      </c>
      <c r="E906" s="130" t="s">
        <v>7180</v>
      </c>
      <c r="F906" s="131"/>
      <c r="G906" s="126"/>
      <c r="H906" s="126"/>
      <c r="I906" s="126"/>
      <c r="J906" s="126"/>
      <c r="K906" s="126"/>
    </row>
    <row r="907" spans="1:11" s="122" customFormat="1">
      <c r="A907" s="128" t="s">
        <v>1856</v>
      </c>
      <c r="B907" s="127">
        <v>150000</v>
      </c>
      <c r="C907" s="128">
        <f t="shared" si="32"/>
        <v>5116000</v>
      </c>
      <c r="D907" s="129">
        <f t="shared" si="31"/>
        <v>147000</v>
      </c>
      <c r="E907" s="130" t="s">
        <v>7180</v>
      </c>
      <c r="F907" s="131"/>
      <c r="G907" s="126"/>
      <c r="H907" s="126"/>
      <c r="I907" s="126"/>
      <c r="J907" s="126"/>
      <c r="K907" s="126"/>
    </row>
    <row r="908" spans="1:11" s="122" customFormat="1">
      <c r="A908" s="128" t="s">
        <v>1857</v>
      </c>
      <c r="B908" s="127">
        <v>151000</v>
      </c>
      <c r="C908" s="128">
        <f t="shared" si="32"/>
        <v>5150000</v>
      </c>
      <c r="D908" s="129">
        <f t="shared" si="31"/>
        <v>147980</v>
      </c>
      <c r="E908" s="130" t="s">
        <v>7180</v>
      </c>
      <c r="F908" s="131"/>
      <c r="G908" s="126"/>
      <c r="H908" s="126"/>
      <c r="I908" s="126"/>
      <c r="J908" s="126"/>
      <c r="K908" s="126"/>
    </row>
    <row r="909" spans="1:11" s="122" customFormat="1">
      <c r="A909" s="128" t="s">
        <v>1858</v>
      </c>
      <c r="B909" s="127">
        <v>152000</v>
      </c>
      <c r="C909" s="128">
        <f t="shared" si="32"/>
        <v>5184000</v>
      </c>
      <c r="D909" s="129">
        <f t="shared" si="31"/>
        <v>148960</v>
      </c>
      <c r="E909" s="130" t="s">
        <v>7180</v>
      </c>
      <c r="F909" s="131"/>
      <c r="G909" s="126"/>
      <c r="H909" s="126"/>
      <c r="I909" s="126"/>
      <c r="J909" s="126"/>
      <c r="K909" s="126"/>
    </row>
    <row r="910" spans="1:11" s="122" customFormat="1">
      <c r="A910" s="128" t="s">
        <v>1859</v>
      </c>
      <c r="B910" s="127">
        <v>153000</v>
      </c>
      <c r="C910" s="128">
        <f t="shared" si="32"/>
        <v>5218000</v>
      </c>
      <c r="D910" s="129">
        <f t="shared" si="31"/>
        <v>149940</v>
      </c>
      <c r="E910" s="130" t="s">
        <v>7180</v>
      </c>
      <c r="F910" s="131"/>
      <c r="G910" s="126"/>
      <c r="H910" s="126"/>
      <c r="I910" s="126"/>
      <c r="J910" s="126"/>
      <c r="K910" s="126"/>
    </row>
    <row r="911" spans="1:11" s="122" customFormat="1">
      <c r="A911" s="128" t="s">
        <v>1860</v>
      </c>
      <c r="B911" s="127">
        <v>154000</v>
      </c>
      <c r="C911" s="128">
        <f t="shared" si="32"/>
        <v>5252000</v>
      </c>
      <c r="D911" s="129">
        <f t="shared" si="31"/>
        <v>150920</v>
      </c>
      <c r="E911" s="130" t="s">
        <v>7180</v>
      </c>
      <c r="F911" s="131"/>
      <c r="G911" s="126"/>
      <c r="H911" s="126"/>
      <c r="I911" s="126"/>
      <c r="J911" s="126"/>
      <c r="K911" s="126"/>
    </row>
    <row r="912" spans="1:11" s="122" customFormat="1">
      <c r="A912" s="128" t="s">
        <v>1861</v>
      </c>
      <c r="B912" s="127">
        <v>155000</v>
      </c>
      <c r="C912" s="128">
        <f t="shared" si="32"/>
        <v>5286000</v>
      </c>
      <c r="D912" s="129">
        <f t="shared" si="31"/>
        <v>151900</v>
      </c>
      <c r="E912" s="130" t="s">
        <v>7180</v>
      </c>
      <c r="F912" s="131"/>
      <c r="G912" s="126"/>
      <c r="H912" s="126"/>
      <c r="I912" s="126"/>
      <c r="J912" s="126"/>
      <c r="K912" s="126"/>
    </row>
    <row r="913" spans="1:11" s="122" customFormat="1">
      <c r="A913" s="128" t="s">
        <v>1862</v>
      </c>
      <c r="B913" s="127">
        <v>156000</v>
      </c>
      <c r="C913" s="128">
        <f t="shared" si="32"/>
        <v>5320000</v>
      </c>
      <c r="D913" s="129">
        <f t="shared" si="31"/>
        <v>152880</v>
      </c>
      <c r="E913" s="130" t="s">
        <v>7180</v>
      </c>
      <c r="F913" s="131"/>
      <c r="G913" s="126"/>
      <c r="H913" s="126"/>
      <c r="I913" s="126"/>
      <c r="J913" s="126"/>
      <c r="K913" s="126"/>
    </row>
    <row r="914" spans="1:11" s="122" customFormat="1">
      <c r="A914" s="128" t="s">
        <v>1863</v>
      </c>
      <c r="B914" s="127">
        <v>157000</v>
      </c>
      <c r="C914" s="128">
        <f t="shared" si="32"/>
        <v>5354000</v>
      </c>
      <c r="D914" s="129">
        <f t="shared" ref="D914:D930" si="33">SUM($G$3)*(B914*0.001)</f>
        <v>153860</v>
      </c>
      <c r="E914" s="130" t="s">
        <v>7180</v>
      </c>
      <c r="F914" s="131"/>
      <c r="G914" s="126"/>
      <c r="H914" s="126"/>
      <c r="I914" s="126"/>
      <c r="J914" s="126"/>
      <c r="K914" s="126"/>
    </row>
    <row r="915" spans="1:11" s="122" customFormat="1">
      <c r="A915" s="128" t="s">
        <v>1864</v>
      </c>
      <c r="B915" s="127">
        <v>158000</v>
      </c>
      <c r="C915" s="128">
        <f t="shared" si="32"/>
        <v>5388000</v>
      </c>
      <c r="D915" s="129">
        <f t="shared" si="33"/>
        <v>154840</v>
      </c>
      <c r="E915" s="130" t="s">
        <v>7180</v>
      </c>
      <c r="F915" s="131"/>
      <c r="G915" s="126"/>
      <c r="H915" s="126"/>
      <c r="I915" s="126"/>
      <c r="J915" s="126"/>
      <c r="K915" s="126"/>
    </row>
    <row r="916" spans="1:11" s="122" customFormat="1">
      <c r="A916" s="128" t="s">
        <v>1865</v>
      </c>
      <c r="B916" s="127">
        <v>159000</v>
      </c>
      <c r="C916" s="128">
        <f t="shared" si="32"/>
        <v>5422000</v>
      </c>
      <c r="D916" s="129">
        <f t="shared" si="33"/>
        <v>155820</v>
      </c>
      <c r="E916" s="130" t="s">
        <v>7180</v>
      </c>
      <c r="F916" s="131"/>
      <c r="G916" s="126"/>
      <c r="H916" s="126"/>
      <c r="I916" s="126"/>
      <c r="J916" s="126"/>
      <c r="K916" s="126"/>
    </row>
    <row r="917" spans="1:11" s="122" customFormat="1">
      <c r="A917" s="128" t="s">
        <v>1866</v>
      </c>
      <c r="B917" s="127">
        <v>160000</v>
      </c>
      <c r="C917" s="128">
        <f t="shared" si="32"/>
        <v>5456000</v>
      </c>
      <c r="D917" s="129">
        <f t="shared" si="33"/>
        <v>156800</v>
      </c>
      <c r="E917" s="130" t="s">
        <v>7180</v>
      </c>
      <c r="F917" s="131"/>
      <c r="G917" s="126"/>
      <c r="H917" s="126"/>
      <c r="I917" s="126"/>
      <c r="J917" s="126"/>
      <c r="K917" s="126"/>
    </row>
    <row r="918" spans="1:11" s="122" customFormat="1">
      <c r="A918" s="128" t="s">
        <v>1867</v>
      </c>
      <c r="B918" s="127">
        <v>161000</v>
      </c>
      <c r="C918" s="128">
        <f t="shared" si="32"/>
        <v>5490000</v>
      </c>
      <c r="D918" s="129">
        <f t="shared" si="33"/>
        <v>157780</v>
      </c>
      <c r="E918" s="130" t="s">
        <v>7180</v>
      </c>
      <c r="F918" s="131"/>
      <c r="G918" s="126"/>
      <c r="H918" s="126"/>
      <c r="I918" s="126"/>
      <c r="J918" s="126"/>
      <c r="K918" s="126"/>
    </row>
    <row r="919" spans="1:11" s="122" customFormat="1">
      <c r="A919" s="128" t="s">
        <v>1868</v>
      </c>
      <c r="B919" s="127">
        <v>162000</v>
      </c>
      <c r="C919" s="128">
        <f t="shared" si="32"/>
        <v>5524000</v>
      </c>
      <c r="D919" s="129">
        <f t="shared" si="33"/>
        <v>158760</v>
      </c>
      <c r="E919" s="130" t="s">
        <v>7180</v>
      </c>
      <c r="F919" s="131"/>
      <c r="G919" s="126"/>
      <c r="H919" s="126"/>
      <c r="I919" s="126"/>
      <c r="J919" s="126"/>
      <c r="K919" s="126"/>
    </row>
    <row r="920" spans="1:11" s="122" customFormat="1">
      <c r="A920" s="128" t="s">
        <v>1869</v>
      </c>
      <c r="B920" s="127">
        <v>163000</v>
      </c>
      <c r="C920" s="128">
        <f t="shared" si="32"/>
        <v>5558000</v>
      </c>
      <c r="D920" s="129">
        <f t="shared" si="33"/>
        <v>159740</v>
      </c>
      <c r="E920" s="130" t="s">
        <v>7180</v>
      </c>
      <c r="F920" s="131"/>
      <c r="G920" s="126"/>
      <c r="H920" s="126"/>
      <c r="I920" s="126"/>
      <c r="J920" s="126"/>
      <c r="K920" s="126"/>
    </row>
    <row r="921" spans="1:11" s="122" customFormat="1">
      <c r="A921" s="128" t="s">
        <v>1870</v>
      </c>
      <c r="B921" s="127">
        <v>164000</v>
      </c>
      <c r="C921" s="128">
        <f t="shared" si="32"/>
        <v>5592000</v>
      </c>
      <c r="D921" s="129">
        <f t="shared" si="33"/>
        <v>160720</v>
      </c>
      <c r="E921" s="130" t="s">
        <v>7180</v>
      </c>
      <c r="F921" s="131"/>
      <c r="G921" s="126"/>
      <c r="H921" s="126"/>
      <c r="I921" s="126"/>
      <c r="J921" s="126"/>
      <c r="K921" s="126"/>
    </row>
    <row r="922" spans="1:11" s="122" customFormat="1">
      <c r="A922" s="128" t="s">
        <v>4056</v>
      </c>
      <c r="B922" s="127">
        <v>165000</v>
      </c>
      <c r="C922" s="128">
        <f t="shared" si="32"/>
        <v>5626000</v>
      </c>
      <c r="D922" s="129">
        <f t="shared" si="33"/>
        <v>161700</v>
      </c>
      <c r="E922" s="130" t="s">
        <v>7180</v>
      </c>
      <c r="F922" s="131"/>
      <c r="G922" s="126"/>
      <c r="H922" s="126"/>
      <c r="I922" s="126"/>
      <c r="J922" s="126"/>
      <c r="K922" s="126"/>
    </row>
    <row r="923" spans="1:11" s="122" customFormat="1">
      <c r="A923" s="128" t="s">
        <v>4057</v>
      </c>
      <c r="B923" s="127">
        <v>166000</v>
      </c>
      <c r="C923" s="128">
        <f t="shared" si="32"/>
        <v>5660000</v>
      </c>
      <c r="D923" s="129">
        <f t="shared" si="33"/>
        <v>162680</v>
      </c>
      <c r="E923" s="130" t="s">
        <v>7180</v>
      </c>
      <c r="F923" s="131"/>
      <c r="G923" s="126"/>
      <c r="H923" s="126"/>
      <c r="I923" s="126"/>
      <c r="J923" s="126"/>
      <c r="K923" s="126"/>
    </row>
    <row r="924" spans="1:11" s="122" customFormat="1">
      <c r="A924" s="128" t="s">
        <v>4058</v>
      </c>
      <c r="B924" s="127">
        <v>167000</v>
      </c>
      <c r="C924" s="128">
        <f t="shared" si="32"/>
        <v>5694000</v>
      </c>
      <c r="D924" s="129">
        <f t="shared" si="33"/>
        <v>163660</v>
      </c>
      <c r="E924" s="130" t="s">
        <v>7180</v>
      </c>
      <c r="F924" s="131"/>
      <c r="G924" s="126"/>
      <c r="H924" s="126"/>
      <c r="I924" s="126"/>
      <c r="J924" s="126"/>
      <c r="K924" s="126"/>
    </row>
    <row r="925" spans="1:11" s="122" customFormat="1">
      <c r="A925" s="128" t="s">
        <v>4059</v>
      </c>
      <c r="B925" s="127">
        <v>168000</v>
      </c>
      <c r="C925" s="128">
        <f t="shared" si="32"/>
        <v>5728000</v>
      </c>
      <c r="D925" s="129">
        <f t="shared" si="33"/>
        <v>164640</v>
      </c>
      <c r="E925" s="130" t="s">
        <v>7180</v>
      </c>
      <c r="F925" s="131"/>
      <c r="G925" s="126"/>
      <c r="H925" s="126"/>
      <c r="I925" s="126"/>
      <c r="J925" s="126"/>
      <c r="K925" s="126"/>
    </row>
    <row r="926" spans="1:11" s="122" customFormat="1">
      <c r="A926" s="128" t="s">
        <v>4060</v>
      </c>
      <c r="B926" s="127">
        <v>169000</v>
      </c>
      <c r="C926" s="128">
        <f t="shared" si="32"/>
        <v>5762000</v>
      </c>
      <c r="D926" s="129">
        <f t="shared" si="33"/>
        <v>165620</v>
      </c>
      <c r="E926" s="130" t="s">
        <v>7180</v>
      </c>
      <c r="F926" s="131"/>
      <c r="G926" s="126"/>
      <c r="H926" s="126"/>
      <c r="I926" s="126"/>
      <c r="J926" s="126"/>
      <c r="K926" s="126"/>
    </row>
    <row r="927" spans="1:11" s="122" customFormat="1">
      <c r="A927" s="128" t="s">
        <v>4061</v>
      </c>
      <c r="B927" s="127">
        <v>170000</v>
      </c>
      <c r="C927" s="128">
        <f t="shared" si="32"/>
        <v>5796000</v>
      </c>
      <c r="D927" s="129">
        <f t="shared" si="33"/>
        <v>166600</v>
      </c>
      <c r="E927" s="130" t="s">
        <v>7180</v>
      </c>
      <c r="F927" s="131"/>
      <c r="G927" s="126"/>
      <c r="H927" s="126"/>
      <c r="I927" s="126"/>
      <c r="J927" s="126"/>
      <c r="K927" s="126"/>
    </row>
    <row r="928" spans="1:11" s="122" customFormat="1">
      <c r="A928" s="128" t="s">
        <v>4062</v>
      </c>
      <c r="B928" s="127">
        <v>171000</v>
      </c>
      <c r="C928" s="128">
        <f t="shared" si="32"/>
        <v>5830000</v>
      </c>
      <c r="D928" s="129">
        <f t="shared" si="33"/>
        <v>167580</v>
      </c>
      <c r="E928" s="130" t="s">
        <v>7180</v>
      </c>
      <c r="F928" s="131"/>
      <c r="G928" s="126"/>
      <c r="H928" s="126"/>
      <c r="I928" s="126"/>
      <c r="J928" s="126"/>
      <c r="K928" s="126"/>
    </row>
    <row r="929" spans="1:11" s="122" customFormat="1">
      <c r="A929" s="128" t="s">
        <v>4063</v>
      </c>
      <c r="B929" s="127">
        <v>172000</v>
      </c>
      <c r="C929" s="128">
        <f t="shared" si="32"/>
        <v>5864000</v>
      </c>
      <c r="D929" s="129">
        <f t="shared" si="33"/>
        <v>168560</v>
      </c>
      <c r="E929" s="130" t="s">
        <v>7180</v>
      </c>
      <c r="F929" s="131"/>
      <c r="G929" s="126"/>
      <c r="H929" s="126"/>
      <c r="I929" s="126"/>
      <c r="J929" s="126"/>
      <c r="K929" s="126"/>
    </row>
    <row r="930" spans="1:11" s="122" customFormat="1">
      <c r="A930" s="128" t="s">
        <v>4064</v>
      </c>
      <c r="B930" s="127">
        <v>173000</v>
      </c>
      <c r="C930" s="128">
        <f t="shared" si="32"/>
        <v>5898000</v>
      </c>
      <c r="D930" s="129">
        <f t="shared" si="33"/>
        <v>169540</v>
      </c>
      <c r="E930" s="130" t="s">
        <v>7180</v>
      </c>
      <c r="F930" s="131"/>
      <c r="G930" s="126"/>
      <c r="H930" s="126"/>
      <c r="I930" s="126"/>
      <c r="J930" s="126"/>
      <c r="K930" s="126"/>
    </row>
    <row r="931" spans="1:11" s="122" customFormat="1">
      <c r="A931" s="128" t="s">
        <v>1871</v>
      </c>
      <c r="B931" s="127">
        <v>1000</v>
      </c>
      <c r="C931" s="128">
        <v>50000</v>
      </c>
      <c r="D931" s="129">
        <f t="shared" ref="D931:D994" si="34">SUM($G$2)*(B931*0.001)</f>
        <v>1050</v>
      </c>
      <c r="E931" s="130" t="s">
        <v>7180</v>
      </c>
      <c r="F931" s="131"/>
      <c r="G931" s="126"/>
      <c r="H931" s="126"/>
      <c r="I931" s="126"/>
      <c r="J931" s="126"/>
      <c r="K931" s="126"/>
    </row>
    <row r="932" spans="1:11" s="122" customFormat="1">
      <c r="A932" s="128" t="s">
        <v>1872</v>
      </c>
      <c r="B932" s="127">
        <v>2000</v>
      </c>
      <c r="C932" s="128">
        <f>C931+34000</f>
        <v>84000</v>
      </c>
      <c r="D932" s="129">
        <f t="shared" si="34"/>
        <v>2100</v>
      </c>
      <c r="E932" s="130" t="s">
        <v>7180</v>
      </c>
      <c r="F932" s="131"/>
      <c r="G932" s="126"/>
      <c r="H932" s="126"/>
      <c r="I932" s="126"/>
      <c r="J932" s="126"/>
      <c r="K932" s="126"/>
    </row>
    <row r="933" spans="1:11" s="122" customFormat="1">
      <c r="A933" s="128" t="s">
        <v>1873</v>
      </c>
      <c r="B933" s="127">
        <v>3000</v>
      </c>
      <c r="C933" s="128">
        <f t="shared" ref="C933:C996" si="35">C932+34000</f>
        <v>118000</v>
      </c>
      <c r="D933" s="129">
        <f t="shared" si="34"/>
        <v>3150</v>
      </c>
      <c r="E933" s="130" t="s">
        <v>7180</v>
      </c>
      <c r="F933" s="131"/>
      <c r="G933" s="126"/>
      <c r="H933" s="126"/>
      <c r="I933" s="126"/>
      <c r="J933" s="126"/>
      <c r="K933" s="126"/>
    </row>
    <row r="934" spans="1:11" s="122" customFormat="1">
      <c r="A934" s="128" t="s">
        <v>1874</v>
      </c>
      <c r="B934" s="127">
        <v>4000</v>
      </c>
      <c r="C934" s="128">
        <f t="shared" si="35"/>
        <v>152000</v>
      </c>
      <c r="D934" s="129">
        <f t="shared" si="34"/>
        <v>4200</v>
      </c>
      <c r="E934" s="130" t="s">
        <v>7180</v>
      </c>
      <c r="F934" s="131"/>
      <c r="G934" s="126"/>
      <c r="H934" s="126"/>
      <c r="I934" s="126"/>
      <c r="J934" s="126"/>
      <c r="K934" s="126"/>
    </row>
    <row r="935" spans="1:11" s="122" customFormat="1">
      <c r="A935" s="128" t="s">
        <v>1875</v>
      </c>
      <c r="B935" s="127">
        <v>5000</v>
      </c>
      <c r="C935" s="128">
        <f t="shared" si="35"/>
        <v>186000</v>
      </c>
      <c r="D935" s="129">
        <f t="shared" si="34"/>
        <v>5250</v>
      </c>
      <c r="E935" s="130" t="s">
        <v>7180</v>
      </c>
      <c r="F935" s="131"/>
      <c r="G935" s="126"/>
      <c r="H935" s="126"/>
      <c r="I935" s="126"/>
      <c r="J935" s="126"/>
      <c r="K935" s="126"/>
    </row>
    <row r="936" spans="1:11" s="122" customFormat="1">
      <c r="A936" s="128" t="s">
        <v>1876</v>
      </c>
      <c r="B936" s="127">
        <v>6000</v>
      </c>
      <c r="C936" s="128">
        <f t="shared" si="35"/>
        <v>220000</v>
      </c>
      <c r="D936" s="129">
        <f t="shared" si="34"/>
        <v>6300</v>
      </c>
      <c r="E936" s="130" t="s">
        <v>7180</v>
      </c>
      <c r="F936" s="131"/>
      <c r="G936" s="126"/>
      <c r="H936" s="126"/>
      <c r="I936" s="126"/>
      <c r="J936" s="126"/>
      <c r="K936" s="126"/>
    </row>
    <row r="937" spans="1:11" s="122" customFormat="1">
      <c r="A937" s="128" t="s">
        <v>1877</v>
      </c>
      <c r="B937" s="127">
        <v>7000</v>
      </c>
      <c r="C937" s="128">
        <f t="shared" si="35"/>
        <v>254000</v>
      </c>
      <c r="D937" s="129">
        <f t="shared" si="34"/>
        <v>7350</v>
      </c>
      <c r="E937" s="130" t="s">
        <v>7180</v>
      </c>
      <c r="F937" s="131"/>
      <c r="G937" s="126"/>
      <c r="H937" s="126"/>
      <c r="I937" s="126"/>
      <c r="J937" s="126"/>
      <c r="K937" s="126"/>
    </row>
    <row r="938" spans="1:11" s="122" customFormat="1">
      <c r="A938" s="128" t="s">
        <v>1878</v>
      </c>
      <c r="B938" s="127">
        <v>8000</v>
      </c>
      <c r="C938" s="128">
        <f t="shared" si="35"/>
        <v>288000</v>
      </c>
      <c r="D938" s="129">
        <f t="shared" si="34"/>
        <v>8400</v>
      </c>
      <c r="E938" s="130" t="s">
        <v>7180</v>
      </c>
      <c r="F938" s="131"/>
      <c r="G938" s="126"/>
      <c r="H938" s="126"/>
      <c r="I938" s="126"/>
      <c r="J938" s="126"/>
      <c r="K938" s="126"/>
    </row>
    <row r="939" spans="1:11" s="122" customFormat="1">
      <c r="A939" s="128" t="s">
        <v>1879</v>
      </c>
      <c r="B939" s="127">
        <v>9000</v>
      </c>
      <c r="C939" s="128">
        <f t="shared" si="35"/>
        <v>322000</v>
      </c>
      <c r="D939" s="129">
        <f t="shared" si="34"/>
        <v>9450</v>
      </c>
      <c r="E939" s="130" t="s">
        <v>7180</v>
      </c>
      <c r="F939" s="131"/>
      <c r="G939" s="126"/>
      <c r="H939" s="126"/>
      <c r="I939" s="126"/>
      <c r="J939" s="126"/>
      <c r="K939" s="126"/>
    </row>
    <row r="940" spans="1:11" s="122" customFormat="1">
      <c r="A940" s="128" t="s">
        <v>1880</v>
      </c>
      <c r="B940" s="127">
        <v>10000</v>
      </c>
      <c r="C940" s="128">
        <f t="shared" si="35"/>
        <v>356000</v>
      </c>
      <c r="D940" s="129">
        <f t="shared" si="34"/>
        <v>10500</v>
      </c>
      <c r="E940" s="130" t="s">
        <v>7180</v>
      </c>
      <c r="F940" s="131"/>
      <c r="G940" s="126"/>
      <c r="H940" s="126"/>
      <c r="I940" s="126"/>
      <c r="J940" s="126"/>
      <c r="K940" s="126"/>
    </row>
    <row r="941" spans="1:11" s="122" customFormat="1">
      <c r="A941" s="128" t="s">
        <v>1881</v>
      </c>
      <c r="B941" s="127">
        <v>11000</v>
      </c>
      <c r="C941" s="128">
        <f t="shared" si="35"/>
        <v>390000</v>
      </c>
      <c r="D941" s="129">
        <f t="shared" si="34"/>
        <v>11550</v>
      </c>
      <c r="E941" s="130" t="s">
        <v>7180</v>
      </c>
      <c r="F941" s="131"/>
      <c r="G941" s="126"/>
      <c r="H941" s="126"/>
      <c r="I941" s="126"/>
      <c r="J941" s="126"/>
      <c r="K941" s="126"/>
    </row>
    <row r="942" spans="1:11" s="122" customFormat="1">
      <c r="A942" s="128" t="s">
        <v>1882</v>
      </c>
      <c r="B942" s="127">
        <v>12000</v>
      </c>
      <c r="C942" s="128">
        <f t="shared" si="35"/>
        <v>424000</v>
      </c>
      <c r="D942" s="129">
        <f t="shared" si="34"/>
        <v>12600</v>
      </c>
      <c r="E942" s="130" t="s">
        <v>7180</v>
      </c>
      <c r="F942" s="131"/>
      <c r="G942" s="126"/>
      <c r="H942" s="126"/>
      <c r="I942" s="126"/>
      <c r="J942" s="126"/>
      <c r="K942" s="126"/>
    </row>
    <row r="943" spans="1:11" s="122" customFormat="1">
      <c r="A943" s="128" t="s">
        <v>1883</v>
      </c>
      <c r="B943" s="127">
        <v>13000</v>
      </c>
      <c r="C943" s="128">
        <f t="shared" si="35"/>
        <v>458000</v>
      </c>
      <c r="D943" s="129">
        <f t="shared" si="34"/>
        <v>13650</v>
      </c>
      <c r="E943" s="130" t="s">
        <v>7180</v>
      </c>
      <c r="F943" s="131"/>
      <c r="G943" s="126"/>
      <c r="H943" s="126"/>
      <c r="I943" s="126"/>
      <c r="J943" s="126"/>
      <c r="K943" s="126"/>
    </row>
    <row r="944" spans="1:11" s="122" customFormat="1">
      <c r="A944" s="128" t="s">
        <v>1884</v>
      </c>
      <c r="B944" s="127">
        <v>14000</v>
      </c>
      <c r="C944" s="128">
        <f t="shared" si="35"/>
        <v>492000</v>
      </c>
      <c r="D944" s="129">
        <f t="shared" si="34"/>
        <v>14700</v>
      </c>
      <c r="E944" s="130" t="s">
        <v>7180</v>
      </c>
      <c r="F944" s="131"/>
      <c r="G944" s="126"/>
      <c r="H944" s="126"/>
      <c r="I944" s="126"/>
      <c r="J944" s="126"/>
      <c r="K944" s="126"/>
    </row>
    <row r="945" spans="1:11" s="122" customFormat="1">
      <c r="A945" s="128" t="s">
        <v>1885</v>
      </c>
      <c r="B945" s="127">
        <v>15000</v>
      </c>
      <c r="C945" s="128">
        <f t="shared" si="35"/>
        <v>526000</v>
      </c>
      <c r="D945" s="129">
        <f t="shared" si="34"/>
        <v>15750</v>
      </c>
      <c r="E945" s="130" t="s">
        <v>7180</v>
      </c>
      <c r="F945" s="131"/>
      <c r="G945" s="126"/>
      <c r="H945" s="126"/>
      <c r="I945" s="126"/>
      <c r="J945" s="126"/>
      <c r="K945" s="126"/>
    </row>
    <row r="946" spans="1:11" s="122" customFormat="1">
      <c r="A946" s="128" t="s">
        <v>1886</v>
      </c>
      <c r="B946" s="127">
        <v>16000</v>
      </c>
      <c r="C946" s="128">
        <f t="shared" si="35"/>
        <v>560000</v>
      </c>
      <c r="D946" s="129">
        <f t="shared" si="34"/>
        <v>16800</v>
      </c>
      <c r="E946" s="130" t="s">
        <v>7180</v>
      </c>
      <c r="F946" s="131"/>
      <c r="G946" s="126"/>
      <c r="H946" s="126"/>
      <c r="I946" s="126"/>
      <c r="J946" s="126"/>
      <c r="K946" s="126"/>
    </row>
    <row r="947" spans="1:11" s="122" customFormat="1">
      <c r="A947" s="128" t="s">
        <v>1887</v>
      </c>
      <c r="B947" s="127">
        <v>17000</v>
      </c>
      <c r="C947" s="128">
        <f t="shared" si="35"/>
        <v>594000</v>
      </c>
      <c r="D947" s="129">
        <f t="shared" si="34"/>
        <v>17850</v>
      </c>
      <c r="E947" s="130" t="s">
        <v>7180</v>
      </c>
      <c r="F947" s="131"/>
      <c r="G947" s="126"/>
      <c r="H947" s="126"/>
      <c r="I947" s="126"/>
      <c r="J947" s="126"/>
      <c r="K947" s="126"/>
    </row>
    <row r="948" spans="1:11" s="122" customFormat="1">
      <c r="A948" s="128" t="s">
        <v>1888</v>
      </c>
      <c r="B948" s="127">
        <v>18000</v>
      </c>
      <c r="C948" s="128">
        <f t="shared" si="35"/>
        <v>628000</v>
      </c>
      <c r="D948" s="129">
        <f t="shared" si="34"/>
        <v>18900</v>
      </c>
      <c r="E948" s="130" t="s">
        <v>7180</v>
      </c>
      <c r="F948" s="131"/>
      <c r="G948" s="126"/>
      <c r="H948" s="126"/>
      <c r="I948" s="126"/>
      <c r="J948" s="126"/>
      <c r="K948" s="126"/>
    </row>
    <row r="949" spans="1:11" s="122" customFormat="1">
      <c r="A949" s="128" t="s">
        <v>1889</v>
      </c>
      <c r="B949" s="127">
        <v>19000</v>
      </c>
      <c r="C949" s="128">
        <f t="shared" si="35"/>
        <v>662000</v>
      </c>
      <c r="D949" s="129">
        <f t="shared" si="34"/>
        <v>19950</v>
      </c>
      <c r="E949" s="130" t="s">
        <v>7180</v>
      </c>
      <c r="F949" s="131"/>
      <c r="G949" s="126"/>
      <c r="H949" s="126"/>
      <c r="I949" s="126"/>
      <c r="J949" s="126"/>
      <c r="K949" s="126"/>
    </row>
    <row r="950" spans="1:11" s="122" customFormat="1">
      <c r="A950" s="128" t="s">
        <v>1890</v>
      </c>
      <c r="B950" s="127">
        <v>20000</v>
      </c>
      <c r="C950" s="128">
        <f t="shared" si="35"/>
        <v>696000</v>
      </c>
      <c r="D950" s="129">
        <f t="shared" si="34"/>
        <v>21000</v>
      </c>
      <c r="E950" s="130" t="s">
        <v>7180</v>
      </c>
      <c r="F950" s="131"/>
      <c r="G950" s="126"/>
      <c r="H950" s="126"/>
      <c r="I950" s="126"/>
      <c r="J950" s="126"/>
      <c r="K950" s="126"/>
    </row>
    <row r="951" spans="1:11" s="122" customFormat="1">
      <c r="A951" s="128" t="s">
        <v>1891</v>
      </c>
      <c r="B951" s="127">
        <v>21000</v>
      </c>
      <c r="C951" s="128">
        <f t="shared" si="35"/>
        <v>730000</v>
      </c>
      <c r="D951" s="129">
        <f t="shared" si="34"/>
        <v>22050</v>
      </c>
      <c r="E951" s="130" t="s">
        <v>7180</v>
      </c>
      <c r="F951" s="131"/>
      <c r="G951" s="126"/>
      <c r="H951" s="126"/>
      <c r="I951" s="126"/>
      <c r="J951" s="126"/>
      <c r="K951" s="126"/>
    </row>
    <row r="952" spans="1:11" s="122" customFormat="1">
      <c r="A952" s="128" t="s">
        <v>1892</v>
      </c>
      <c r="B952" s="127">
        <v>22000</v>
      </c>
      <c r="C952" s="128">
        <f t="shared" si="35"/>
        <v>764000</v>
      </c>
      <c r="D952" s="129">
        <f t="shared" si="34"/>
        <v>23100</v>
      </c>
      <c r="E952" s="130" t="s">
        <v>7180</v>
      </c>
      <c r="F952" s="131"/>
      <c r="G952" s="126"/>
      <c r="H952" s="126"/>
      <c r="I952" s="126"/>
      <c r="J952" s="126"/>
      <c r="K952" s="126"/>
    </row>
    <row r="953" spans="1:11" s="122" customFormat="1">
      <c r="A953" s="128" t="s">
        <v>1893</v>
      </c>
      <c r="B953" s="127">
        <v>23000</v>
      </c>
      <c r="C953" s="128">
        <f t="shared" si="35"/>
        <v>798000</v>
      </c>
      <c r="D953" s="129">
        <f t="shared" si="34"/>
        <v>24150</v>
      </c>
      <c r="E953" s="130" t="s">
        <v>7180</v>
      </c>
      <c r="F953" s="131"/>
      <c r="G953" s="126"/>
      <c r="H953" s="126"/>
      <c r="I953" s="126"/>
      <c r="J953" s="126"/>
      <c r="K953" s="126"/>
    </row>
    <row r="954" spans="1:11" s="122" customFormat="1">
      <c r="A954" s="128" t="s">
        <v>1894</v>
      </c>
      <c r="B954" s="127">
        <v>24000</v>
      </c>
      <c r="C954" s="128">
        <f t="shared" si="35"/>
        <v>832000</v>
      </c>
      <c r="D954" s="129">
        <f t="shared" si="34"/>
        <v>25200</v>
      </c>
      <c r="E954" s="130" t="s">
        <v>7180</v>
      </c>
      <c r="F954" s="131"/>
      <c r="G954" s="126"/>
      <c r="H954" s="126"/>
      <c r="I954" s="126"/>
      <c r="J954" s="126"/>
      <c r="K954" s="126"/>
    </row>
    <row r="955" spans="1:11" s="122" customFormat="1">
      <c r="A955" s="128" t="s">
        <v>1895</v>
      </c>
      <c r="B955" s="127">
        <v>25000</v>
      </c>
      <c r="C955" s="128">
        <f t="shared" si="35"/>
        <v>866000</v>
      </c>
      <c r="D955" s="129">
        <f t="shared" si="34"/>
        <v>26250</v>
      </c>
      <c r="E955" s="130" t="s">
        <v>7180</v>
      </c>
      <c r="F955" s="131"/>
      <c r="G955" s="126"/>
      <c r="H955" s="126"/>
      <c r="I955" s="126"/>
      <c r="J955" s="126"/>
      <c r="K955" s="126"/>
    </row>
    <row r="956" spans="1:11" s="122" customFormat="1">
      <c r="A956" s="128" t="s">
        <v>1896</v>
      </c>
      <c r="B956" s="127">
        <v>26000</v>
      </c>
      <c r="C956" s="128">
        <f t="shared" si="35"/>
        <v>900000</v>
      </c>
      <c r="D956" s="129">
        <f t="shared" si="34"/>
        <v>27300</v>
      </c>
      <c r="E956" s="130" t="s">
        <v>7180</v>
      </c>
      <c r="F956" s="131"/>
      <c r="G956" s="126"/>
      <c r="H956" s="126"/>
      <c r="I956" s="126"/>
      <c r="J956" s="126"/>
      <c r="K956" s="126"/>
    </row>
    <row r="957" spans="1:11" s="122" customFormat="1">
      <c r="A957" s="128" t="s">
        <v>1897</v>
      </c>
      <c r="B957" s="127">
        <v>27000</v>
      </c>
      <c r="C957" s="128">
        <f t="shared" si="35"/>
        <v>934000</v>
      </c>
      <c r="D957" s="129">
        <f t="shared" si="34"/>
        <v>28350</v>
      </c>
      <c r="E957" s="130" t="s">
        <v>7180</v>
      </c>
      <c r="F957" s="131"/>
      <c r="G957" s="126"/>
      <c r="H957" s="126"/>
      <c r="I957" s="126"/>
      <c r="J957" s="126"/>
      <c r="K957" s="126"/>
    </row>
    <row r="958" spans="1:11" s="122" customFormat="1">
      <c r="A958" s="128" t="s">
        <v>1898</v>
      </c>
      <c r="B958" s="127">
        <v>28000</v>
      </c>
      <c r="C958" s="128">
        <f t="shared" si="35"/>
        <v>968000</v>
      </c>
      <c r="D958" s="129">
        <f t="shared" si="34"/>
        <v>29400</v>
      </c>
      <c r="E958" s="130" t="s">
        <v>7180</v>
      </c>
      <c r="F958" s="131"/>
      <c r="G958" s="126"/>
      <c r="H958" s="126"/>
      <c r="I958" s="126"/>
      <c r="J958" s="126"/>
      <c r="K958" s="126"/>
    </row>
    <row r="959" spans="1:11" s="122" customFormat="1">
      <c r="A959" s="128" t="s">
        <v>1899</v>
      </c>
      <c r="B959" s="127">
        <v>29000</v>
      </c>
      <c r="C959" s="128">
        <f t="shared" si="35"/>
        <v>1002000</v>
      </c>
      <c r="D959" s="129">
        <f t="shared" si="34"/>
        <v>30450</v>
      </c>
      <c r="E959" s="130" t="s">
        <v>7180</v>
      </c>
      <c r="F959" s="131"/>
      <c r="G959" s="126"/>
      <c r="H959" s="126"/>
      <c r="I959" s="126"/>
      <c r="J959" s="126"/>
      <c r="K959" s="126"/>
    </row>
    <row r="960" spans="1:11" s="122" customFormat="1">
      <c r="A960" s="128" t="s">
        <v>1900</v>
      </c>
      <c r="B960" s="127">
        <v>30000</v>
      </c>
      <c r="C960" s="128">
        <f t="shared" si="35"/>
        <v>1036000</v>
      </c>
      <c r="D960" s="129">
        <f t="shared" si="34"/>
        <v>31500</v>
      </c>
      <c r="E960" s="130" t="s">
        <v>7180</v>
      </c>
      <c r="F960" s="131"/>
      <c r="G960" s="126"/>
      <c r="H960" s="126"/>
      <c r="I960" s="126"/>
      <c r="J960" s="126"/>
      <c r="K960" s="126"/>
    </row>
    <row r="961" spans="1:11" s="122" customFormat="1">
      <c r="A961" s="128" t="s">
        <v>1901</v>
      </c>
      <c r="B961" s="127">
        <v>31000</v>
      </c>
      <c r="C961" s="128">
        <f t="shared" si="35"/>
        <v>1070000</v>
      </c>
      <c r="D961" s="129">
        <f t="shared" si="34"/>
        <v>32550</v>
      </c>
      <c r="E961" s="130" t="s">
        <v>7180</v>
      </c>
      <c r="F961" s="131"/>
      <c r="G961" s="126"/>
      <c r="H961" s="126"/>
      <c r="I961" s="126"/>
      <c r="J961" s="126"/>
      <c r="K961" s="126"/>
    </row>
    <row r="962" spans="1:11" s="122" customFormat="1">
      <c r="A962" s="128" t="s">
        <v>1902</v>
      </c>
      <c r="B962" s="127">
        <v>32000</v>
      </c>
      <c r="C962" s="128">
        <f t="shared" si="35"/>
        <v>1104000</v>
      </c>
      <c r="D962" s="129">
        <f t="shared" si="34"/>
        <v>33600</v>
      </c>
      <c r="E962" s="130" t="s">
        <v>7180</v>
      </c>
      <c r="F962" s="131"/>
      <c r="G962" s="126"/>
      <c r="H962" s="126"/>
      <c r="I962" s="126"/>
      <c r="J962" s="126"/>
      <c r="K962" s="126"/>
    </row>
    <row r="963" spans="1:11" s="122" customFormat="1">
      <c r="A963" s="128" t="s">
        <v>1903</v>
      </c>
      <c r="B963" s="127">
        <v>33000</v>
      </c>
      <c r="C963" s="128">
        <f t="shared" si="35"/>
        <v>1138000</v>
      </c>
      <c r="D963" s="129">
        <f t="shared" si="34"/>
        <v>34650</v>
      </c>
      <c r="E963" s="130" t="s">
        <v>7180</v>
      </c>
      <c r="F963" s="131"/>
      <c r="G963" s="126"/>
      <c r="H963" s="126"/>
      <c r="I963" s="126"/>
      <c r="J963" s="126"/>
      <c r="K963" s="126"/>
    </row>
    <row r="964" spans="1:11" s="122" customFormat="1">
      <c r="A964" s="128" t="s">
        <v>1904</v>
      </c>
      <c r="B964" s="127">
        <v>34000</v>
      </c>
      <c r="C964" s="128">
        <f t="shared" si="35"/>
        <v>1172000</v>
      </c>
      <c r="D964" s="129">
        <f t="shared" si="34"/>
        <v>35700</v>
      </c>
      <c r="E964" s="130" t="s">
        <v>7180</v>
      </c>
      <c r="F964" s="131"/>
      <c r="G964" s="126"/>
      <c r="H964" s="126"/>
      <c r="I964" s="126"/>
      <c r="J964" s="126"/>
      <c r="K964" s="126"/>
    </row>
    <row r="965" spans="1:11" s="122" customFormat="1">
      <c r="A965" s="128" t="s">
        <v>1905</v>
      </c>
      <c r="B965" s="127">
        <v>35000</v>
      </c>
      <c r="C965" s="128">
        <f t="shared" si="35"/>
        <v>1206000</v>
      </c>
      <c r="D965" s="129">
        <f t="shared" si="34"/>
        <v>36750</v>
      </c>
      <c r="E965" s="130" t="s">
        <v>7180</v>
      </c>
      <c r="F965" s="131"/>
      <c r="G965" s="126"/>
      <c r="H965" s="126"/>
      <c r="I965" s="126"/>
      <c r="J965" s="126"/>
      <c r="K965" s="126"/>
    </row>
    <row r="966" spans="1:11" s="122" customFormat="1">
      <c r="A966" s="128" t="s">
        <v>1906</v>
      </c>
      <c r="B966" s="127">
        <v>36000</v>
      </c>
      <c r="C966" s="128">
        <f t="shared" si="35"/>
        <v>1240000</v>
      </c>
      <c r="D966" s="129">
        <f t="shared" si="34"/>
        <v>37800</v>
      </c>
      <c r="E966" s="130" t="s">
        <v>7180</v>
      </c>
      <c r="F966" s="131"/>
      <c r="G966" s="126"/>
      <c r="H966" s="126"/>
      <c r="I966" s="126"/>
      <c r="J966" s="126"/>
      <c r="K966" s="126"/>
    </row>
    <row r="967" spans="1:11" s="122" customFormat="1">
      <c r="A967" s="128" t="s">
        <v>1907</v>
      </c>
      <c r="B967" s="127">
        <v>37000</v>
      </c>
      <c r="C967" s="128">
        <f t="shared" si="35"/>
        <v>1274000</v>
      </c>
      <c r="D967" s="129">
        <f t="shared" si="34"/>
        <v>38850</v>
      </c>
      <c r="E967" s="130" t="s">
        <v>7180</v>
      </c>
      <c r="F967" s="131"/>
      <c r="G967" s="126"/>
      <c r="H967" s="126"/>
      <c r="I967" s="126"/>
      <c r="J967" s="126"/>
      <c r="K967" s="126"/>
    </row>
    <row r="968" spans="1:11" s="122" customFormat="1">
      <c r="A968" s="128" t="s">
        <v>1908</v>
      </c>
      <c r="B968" s="127">
        <v>38000</v>
      </c>
      <c r="C968" s="128">
        <f t="shared" si="35"/>
        <v>1308000</v>
      </c>
      <c r="D968" s="129">
        <f t="shared" si="34"/>
        <v>39900</v>
      </c>
      <c r="E968" s="130" t="s">
        <v>7180</v>
      </c>
      <c r="F968" s="131"/>
      <c r="G968" s="126"/>
      <c r="H968" s="126"/>
      <c r="I968" s="126"/>
      <c r="J968" s="126"/>
      <c r="K968" s="126"/>
    </row>
    <row r="969" spans="1:11" s="122" customFormat="1">
      <c r="A969" s="128" t="s">
        <v>1909</v>
      </c>
      <c r="B969" s="127">
        <v>39000</v>
      </c>
      <c r="C969" s="128">
        <f t="shared" si="35"/>
        <v>1342000</v>
      </c>
      <c r="D969" s="129">
        <f t="shared" si="34"/>
        <v>40950</v>
      </c>
      <c r="E969" s="130" t="s">
        <v>7180</v>
      </c>
      <c r="F969" s="131"/>
      <c r="G969" s="126"/>
      <c r="H969" s="126"/>
      <c r="I969" s="126"/>
      <c r="J969" s="126"/>
      <c r="K969" s="126"/>
    </row>
    <row r="970" spans="1:11" s="122" customFormat="1">
      <c r="A970" s="128" t="s">
        <v>1910</v>
      </c>
      <c r="B970" s="127">
        <v>40000</v>
      </c>
      <c r="C970" s="128">
        <f t="shared" si="35"/>
        <v>1376000</v>
      </c>
      <c r="D970" s="129">
        <f t="shared" si="34"/>
        <v>42000</v>
      </c>
      <c r="E970" s="130" t="s">
        <v>7180</v>
      </c>
      <c r="F970" s="131"/>
      <c r="G970" s="126"/>
      <c r="H970" s="126"/>
      <c r="I970" s="126"/>
      <c r="J970" s="126"/>
      <c r="K970" s="126"/>
    </row>
    <row r="971" spans="1:11" s="122" customFormat="1">
      <c r="A971" s="128" t="s">
        <v>1911</v>
      </c>
      <c r="B971" s="127">
        <v>41000</v>
      </c>
      <c r="C971" s="128">
        <f t="shared" si="35"/>
        <v>1410000</v>
      </c>
      <c r="D971" s="129">
        <f t="shared" si="34"/>
        <v>43050</v>
      </c>
      <c r="E971" s="130" t="s">
        <v>7180</v>
      </c>
      <c r="F971" s="131"/>
      <c r="G971" s="126"/>
      <c r="H971" s="126"/>
      <c r="I971" s="126"/>
      <c r="J971" s="126"/>
      <c r="K971" s="126"/>
    </row>
    <row r="972" spans="1:11" s="122" customFormat="1">
      <c r="A972" s="128" t="s">
        <v>1912</v>
      </c>
      <c r="B972" s="127">
        <v>42000</v>
      </c>
      <c r="C972" s="128">
        <f t="shared" si="35"/>
        <v>1444000</v>
      </c>
      <c r="D972" s="129">
        <f t="shared" si="34"/>
        <v>44100</v>
      </c>
      <c r="E972" s="130" t="s">
        <v>7180</v>
      </c>
      <c r="F972" s="131"/>
      <c r="G972" s="126"/>
      <c r="H972" s="126"/>
      <c r="I972" s="126"/>
      <c r="J972" s="126"/>
      <c r="K972" s="126"/>
    </row>
    <row r="973" spans="1:11" s="122" customFormat="1">
      <c r="A973" s="128" t="s">
        <v>1913</v>
      </c>
      <c r="B973" s="127">
        <v>43000</v>
      </c>
      <c r="C973" s="128">
        <f t="shared" si="35"/>
        <v>1478000</v>
      </c>
      <c r="D973" s="129">
        <f t="shared" si="34"/>
        <v>45150</v>
      </c>
      <c r="E973" s="130" t="s">
        <v>7180</v>
      </c>
      <c r="F973" s="131"/>
      <c r="G973" s="126"/>
      <c r="H973" s="126"/>
      <c r="I973" s="126"/>
      <c r="J973" s="126"/>
      <c r="K973" s="126"/>
    </row>
    <row r="974" spans="1:11" s="122" customFormat="1">
      <c r="A974" s="128" t="s">
        <v>1914</v>
      </c>
      <c r="B974" s="127">
        <v>44000</v>
      </c>
      <c r="C974" s="128">
        <f t="shared" si="35"/>
        <v>1512000</v>
      </c>
      <c r="D974" s="129">
        <f t="shared" si="34"/>
        <v>46200</v>
      </c>
      <c r="E974" s="130" t="s">
        <v>7180</v>
      </c>
      <c r="F974" s="131"/>
      <c r="G974" s="126"/>
      <c r="H974" s="126"/>
      <c r="I974" s="126"/>
      <c r="J974" s="126"/>
      <c r="K974" s="126"/>
    </row>
    <row r="975" spans="1:11" s="122" customFormat="1">
      <c r="A975" s="128" t="s">
        <v>1915</v>
      </c>
      <c r="B975" s="127">
        <v>45000</v>
      </c>
      <c r="C975" s="128">
        <f t="shared" si="35"/>
        <v>1546000</v>
      </c>
      <c r="D975" s="129">
        <f t="shared" si="34"/>
        <v>47250</v>
      </c>
      <c r="E975" s="130" t="s">
        <v>7180</v>
      </c>
      <c r="F975" s="131"/>
      <c r="G975" s="126"/>
      <c r="H975" s="126"/>
      <c r="I975" s="126"/>
      <c r="J975" s="126"/>
      <c r="K975" s="126"/>
    </row>
    <row r="976" spans="1:11" s="122" customFormat="1">
      <c r="A976" s="128" t="s">
        <v>1916</v>
      </c>
      <c r="B976" s="127">
        <v>46000</v>
      </c>
      <c r="C976" s="128">
        <f t="shared" si="35"/>
        <v>1580000</v>
      </c>
      <c r="D976" s="129">
        <f t="shared" si="34"/>
        <v>48300</v>
      </c>
      <c r="E976" s="130" t="s">
        <v>7180</v>
      </c>
      <c r="F976" s="131"/>
      <c r="G976" s="126"/>
      <c r="H976" s="126"/>
      <c r="I976" s="126"/>
      <c r="J976" s="126"/>
      <c r="K976" s="126"/>
    </row>
    <row r="977" spans="1:11" s="122" customFormat="1">
      <c r="A977" s="128" t="s">
        <v>1917</v>
      </c>
      <c r="B977" s="127">
        <v>47000</v>
      </c>
      <c r="C977" s="128">
        <f t="shared" si="35"/>
        <v>1614000</v>
      </c>
      <c r="D977" s="129">
        <f t="shared" si="34"/>
        <v>49350</v>
      </c>
      <c r="E977" s="130" t="s">
        <v>7180</v>
      </c>
      <c r="F977" s="131"/>
      <c r="G977" s="126"/>
      <c r="H977" s="126"/>
      <c r="I977" s="126"/>
      <c r="J977" s="126"/>
      <c r="K977" s="126"/>
    </row>
    <row r="978" spans="1:11" s="122" customFormat="1">
      <c r="A978" s="128" t="s">
        <v>1918</v>
      </c>
      <c r="B978" s="127">
        <v>48000</v>
      </c>
      <c r="C978" s="128">
        <f t="shared" si="35"/>
        <v>1648000</v>
      </c>
      <c r="D978" s="129">
        <f t="shared" si="34"/>
        <v>50400</v>
      </c>
      <c r="E978" s="130" t="s">
        <v>7180</v>
      </c>
      <c r="F978" s="131"/>
      <c r="G978" s="126"/>
      <c r="H978" s="126"/>
      <c r="I978" s="126"/>
      <c r="J978" s="126"/>
      <c r="K978" s="126"/>
    </row>
    <row r="979" spans="1:11" s="122" customFormat="1">
      <c r="A979" s="128" t="s">
        <v>1919</v>
      </c>
      <c r="B979" s="127">
        <v>49000</v>
      </c>
      <c r="C979" s="128">
        <f t="shared" si="35"/>
        <v>1682000</v>
      </c>
      <c r="D979" s="129">
        <f t="shared" si="34"/>
        <v>51450</v>
      </c>
      <c r="E979" s="130" t="s">
        <v>7180</v>
      </c>
      <c r="F979" s="131"/>
      <c r="G979" s="126"/>
      <c r="H979" s="126"/>
      <c r="I979" s="126"/>
      <c r="J979" s="126"/>
      <c r="K979" s="126"/>
    </row>
    <row r="980" spans="1:11" s="122" customFormat="1">
      <c r="A980" s="128" t="s">
        <v>1920</v>
      </c>
      <c r="B980" s="127">
        <v>50000</v>
      </c>
      <c r="C980" s="128">
        <f t="shared" si="35"/>
        <v>1716000</v>
      </c>
      <c r="D980" s="129">
        <f t="shared" si="34"/>
        <v>52500</v>
      </c>
      <c r="E980" s="130" t="s">
        <v>7180</v>
      </c>
      <c r="F980" s="131"/>
      <c r="G980" s="126"/>
      <c r="H980" s="126"/>
      <c r="I980" s="126"/>
      <c r="J980" s="126"/>
      <c r="K980" s="126"/>
    </row>
    <row r="981" spans="1:11" s="122" customFormat="1">
      <c r="A981" s="128" t="s">
        <v>1921</v>
      </c>
      <c r="B981" s="127">
        <v>51000</v>
      </c>
      <c r="C981" s="128">
        <f t="shared" si="35"/>
        <v>1750000</v>
      </c>
      <c r="D981" s="129">
        <f t="shared" si="34"/>
        <v>53550</v>
      </c>
      <c r="E981" s="130" t="s">
        <v>7180</v>
      </c>
      <c r="F981" s="131"/>
      <c r="G981" s="126"/>
      <c r="H981" s="126"/>
      <c r="I981" s="126"/>
      <c r="J981" s="126"/>
      <c r="K981" s="126"/>
    </row>
    <row r="982" spans="1:11" s="122" customFormat="1">
      <c r="A982" s="128" t="s">
        <v>1922</v>
      </c>
      <c r="B982" s="127">
        <v>52000</v>
      </c>
      <c r="C982" s="128">
        <f t="shared" si="35"/>
        <v>1784000</v>
      </c>
      <c r="D982" s="129">
        <f t="shared" si="34"/>
        <v>54600</v>
      </c>
      <c r="E982" s="130" t="s">
        <v>7180</v>
      </c>
      <c r="F982" s="131"/>
      <c r="G982" s="126"/>
      <c r="H982" s="126"/>
      <c r="I982" s="126"/>
      <c r="J982" s="126"/>
      <c r="K982" s="126"/>
    </row>
    <row r="983" spans="1:11" s="122" customFormat="1">
      <c r="A983" s="128" t="s">
        <v>1923</v>
      </c>
      <c r="B983" s="127">
        <v>53000</v>
      </c>
      <c r="C983" s="128">
        <f t="shared" si="35"/>
        <v>1818000</v>
      </c>
      <c r="D983" s="129">
        <f t="shared" si="34"/>
        <v>55650</v>
      </c>
      <c r="E983" s="130" t="s">
        <v>7180</v>
      </c>
      <c r="F983" s="131"/>
      <c r="G983" s="126"/>
      <c r="H983" s="126"/>
      <c r="I983" s="126"/>
      <c r="J983" s="126"/>
      <c r="K983" s="126"/>
    </row>
    <row r="984" spans="1:11" s="122" customFormat="1">
      <c r="A984" s="128" t="s">
        <v>1924</v>
      </c>
      <c r="B984" s="127">
        <v>54000</v>
      </c>
      <c r="C984" s="128">
        <f t="shared" si="35"/>
        <v>1852000</v>
      </c>
      <c r="D984" s="129">
        <f t="shared" si="34"/>
        <v>56700</v>
      </c>
      <c r="E984" s="130" t="s">
        <v>7180</v>
      </c>
      <c r="F984" s="131"/>
      <c r="G984" s="126"/>
      <c r="H984" s="126"/>
      <c r="I984" s="126"/>
      <c r="J984" s="126"/>
      <c r="K984" s="126"/>
    </row>
    <row r="985" spans="1:11" s="122" customFormat="1">
      <c r="A985" s="128" t="s">
        <v>1925</v>
      </c>
      <c r="B985" s="127">
        <v>55000</v>
      </c>
      <c r="C985" s="128">
        <f t="shared" si="35"/>
        <v>1886000</v>
      </c>
      <c r="D985" s="129">
        <f t="shared" si="34"/>
        <v>57750</v>
      </c>
      <c r="E985" s="130" t="s">
        <v>7180</v>
      </c>
      <c r="F985" s="131"/>
      <c r="G985" s="126"/>
      <c r="H985" s="126"/>
      <c r="I985" s="126"/>
      <c r="J985" s="126"/>
      <c r="K985" s="126"/>
    </row>
    <row r="986" spans="1:11" s="122" customFormat="1">
      <c r="A986" s="128" t="s">
        <v>1926</v>
      </c>
      <c r="B986" s="127">
        <v>56000</v>
      </c>
      <c r="C986" s="128">
        <f t="shared" si="35"/>
        <v>1920000</v>
      </c>
      <c r="D986" s="129">
        <f t="shared" si="34"/>
        <v>58800</v>
      </c>
      <c r="E986" s="130" t="s">
        <v>7180</v>
      </c>
      <c r="F986" s="131"/>
      <c r="G986" s="126"/>
      <c r="H986" s="126"/>
      <c r="I986" s="126"/>
      <c r="J986" s="126"/>
      <c r="K986" s="126"/>
    </row>
    <row r="987" spans="1:11" s="122" customFormat="1">
      <c r="A987" s="128" t="s">
        <v>1927</v>
      </c>
      <c r="B987" s="127">
        <v>57000</v>
      </c>
      <c r="C987" s="128">
        <f t="shared" si="35"/>
        <v>1954000</v>
      </c>
      <c r="D987" s="129">
        <f t="shared" si="34"/>
        <v>59850</v>
      </c>
      <c r="E987" s="130" t="s">
        <v>7180</v>
      </c>
      <c r="F987" s="131"/>
      <c r="G987" s="126"/>
      <c r="H987" s="126"/>
      <c r="I987" s="126"/>
      <c r="J987" s="126"/>
      <c r="K987" s="126"/>
    </row>
    <row r="988" spans="1:11" s="122" customFormat="1">
      <c r="A988" s="128" t="s">
        <v>1928</v>
      </c>
      <c r="B988" s="127">
        <v>58000</v>
      </c>
      <c r="C988" s="128">
        <f t="shared" si="35"/>
        <v>1988000</v>
      </c>
      <c r="D988" s="129">
        <f t="shared" si="34"/>
        <v>60900</v>
      </c>
      <c r="E988" s="130" t="s">
        <v>7180</v>
      </c>
      <c r="F988" s="131"/>
      <c r="G988" s="126"/>
      <c r="H988" s="126"/>
      <c r="I988" s="126"/>
      <c r="J988" s="126"/>
      <c r="K988" s="126"/>
    </row>
    <row r="989" spans="1:11" s="122" customFormat="1">
      <c r="A989" s="128" t="s">
        <v>1929</v>
      </c>
      <c r="B989" s="127">
        <v>59000</v>
      </c>
      <c r="C989" s="128">
        <f t="shared" si="35"/>
        <v>2022000</v>
      </c>
      <c r="D989" s="129">
        <f t="shared" si="34"/>
        <v>61950</v>
      </c>
      <c r="E989" s="130" t="s">
        <v>7180</v>
      </c>
      <c r="F989" s="131"/>
      <c r="G989" s="126"/>
      <c r="H989" s="126"/>
      <c r="I989" s="126"/>
      <c r="J989" s="126"/>
      <c r="K989" s="126"/>
    </row>
    <row r="990" spans="1:11" s="122" customFormat="1">
      <c r="A990" s="128" t="s">
        <v>1930</v>
      </c>
      <c r="B990" s="127">
        <v>60000</v>
      </c>
      <c r="C990" s="128">
        <f t="shared" si="35"/>
        <v>2056000</v>
      </c>
      <c r="D990" s="129">
        <f t="shared" si="34"/>
        <v>63000</v>
      </c>
      <c r="E990" s="130" t="s">
        <v>7180</v>
      </c>
      <c r="F990" s="131"/>
      <c r="G990" s="126"/>
      <c r="H990" s="126"/>
      <c r="I990" s="126"/>
      <c r="J990" s="126"/>
      <c r="K990" s="126"/>
    </row>
    <row r="991" spans="1:11" s="122" customFormat="1">
      <c r="A991" s="128" t="s">
        <v>1931</v>
      </c>
      <c r="B991" s="127">
        <v>61000</v>
      </c>
      <c r="C991" s="128">
        <f t="shared" si="35"/>
        <v>2090000</v>
      </c>
      <c r="D991" s="129">
        <f t="shared" si="34"/>
        <v>64050</v>
      </c>
      <c r="E991" s="130" t="s">
        <v>7180</v>
      </c>
      <c r="F991" s="131"/>
      <c r="G991" s="126"/>
      <c r="H991" s="126"/>
      <c r="I991" s="126"/>
      <c r="J991" s="126"/>
      <c r="K991" s="126"/>
    </row>
    <row r="992" spans="1:11" s="122" customFormat="1">
      <c r="A992" s="128" t="s">
        <v>1932</v>
      </c>
      <c r="B992" s="127">
        <v>62000</v>
      </c>
      <c r="C992" s="128">
        <f t="shared" si="35"/>
        <v>2124000</v>
      </c>
      <c r="D992" s="129">
        <f t="shared" si="34"/>
        <v>65100</v>
      </c>
      <c r="E992" s="130" t="s">
        <v>7180</v>
      </c>
      <c r="F992" s="131"/>
      <c r="G992" s="126"/>
      <c r="H992" s="126"/>
      <c r="I992" s="126"/>
      <c r="J992" s="126"/>
      <c r="K992" s="126"/>
    </row>
    <row r="993" spans="1:11" s="122" customFormat="1">
      <c r="A993" s="128" t="s">
        <v>1933</v>
      </c>
      <c r="B993" s="127">
        <v>63000</v>
      </c>
      <c r="C993" s="128">
        <f t="shared" si="35"/>
        <v>2158000</v>
      </c>
      <c r="D993" s="129">
        <f t="shared" si="34"/>
        <v>66150</v>
      </c>
      <c r="E993" s="130" t="s">
        <v>7180</v>
      </c>
      <c r="F993" s="131"/>
      <c r="G993" s="126"/>
      <c r="H993" s="126"/>
      <c r="I993" s="126"/>
      <c r="J993" s="126"/>
      <c r="K993" s="126"/>
    </row>
    <row r="994" spans="1:11" s="122" customFormat="1">
      <c r="A994" s="128" t="s">
        <v>1934</v>
      </c>
      <c r="B994" s="127">
        <v>64000</v>
      </c>
      <c r="C994" s="128">
        <f t="shared" si="35"/>
        <v>2192000</v>
      </c>
      <c r="D994" s="129">
        <f t="shared" si="34"/>
        <v>67200</v>
      </c>
      <c r="E994" s="130" t="s">
        <v>7180</v>
      </c>
      <c r="F994" s="131"/>
      <c r="G994" s="126"/>
      <c r="H994" s="126"/>
      <c r="I994" s="126"/>
      <c r="J994" s="126"/>
      <c r="K994" s="126"/>
    </row>
    <row r="995" spans="1:11" s="122" customFormat="1">
      <c r="A995" s="128" t="s">
        <v>1935</v>
      </c>
      <c r="B995" s="127">
        <v>65000</v>
      </c>
      <c r="C995" s="128">
        <f t="shared" si="35"/>
        <v>2226000</v>
      </c>
      <c r="D995" s="129">
        <f t="shared" ref="D995:D1058" si="36">SUM($G$2)*(B995*0.001)</f>
        <v>68250</v>
      </c>
      <c r="E995" s="130" t="s">
        <v>7180</v>
      </c>
      <c r="F995" s="131"/>
      <c r="G995" s="126"/>
      <c r="H995" s="126"/>
      <c r="I995" s="126"/>
      <c r="J995" s="126"/>
      <c r="K995" s="126"/>
    </row>
    <row r="996" spans="1:11" s="122" customFormat="1">
      <c r="A996" s="128" t="s">
        <v>1936</v>
      </c>
      <c r="B996" s="127">
        <v>66000</v>
      </c>
      <c r="C996" s="128">
        <f t="shared" si="35"/>
        <v>2260000</v>
      </c>
      <c r="D996" s="129">
        <f t="shared" si="36"/>
        <v>69300</v>
      </c>
      <c r="E996" s="130" t="s">
        <v>7180</v>
      </c>
      <c r="F996" s="131"/>
      <c r="G996" s="126"/>
      <c r="H996" s="126"/>
      <c r="I996" s="126"/>
      <c r="J996" s="126"/>
      <c r="K996" s="126"/>
    </row>
    <row r="997" spans="1:11" s="122" customFormat="1">
      <c r="A997" s="128" t="s">
        <v>1937</v>
      </c>
      <c r="B997" s="127">
        <v>67000</v>
      </c>
      <c r="C997" s="128">
        <f t="shared" ref="C997:C1060" si="37">C996+34000</f>
        <v>2294000</v>
      </c>
      <c r="D997" s="129">
        <f t="shared" si="36"/>
        <v>70350</v>
      </c>
      <c r="E997" s="130" t="s">
        <v>7180</v>
      </c>
      <c r="F997" s="131"/>
      <c r="G997" s="126"/>
      <c r="H997" s="126"/>
      <c r="I997" s="126"/>
      <c r="J997" s="126"/>
      <c r="K997" s="126"/>
    </row>
    <row r="998" spans="1:11" s="122" customFormat="1">
      <c r="A998" s="128" t="s">
        <v>1938</v>
      </c>
      <c r="B998" s="127">
        <v>68000</v>
      </c>
      <c r="C998" s="128">
        <f t="shared" si="37"/>
        <v>2328000</v>
      </c>
      <c r="D998" s="129">
        <f t="shared" si="36"/>
        <v>71400</v>
      </c>
      <c r="E998" s="130" t="s">
        <v>7180</v>
      </c>
      <c r="F998" s="131"/>
      <c r="G998" s="126"/>
      <c r="H998" s="126"/>
      <c r="I998" s="126"/>
      <c r="J998" s="126"/>
      <c r="K998" s="126"/>
    </row>
    <row r="999" spans="1:11" s="122" customFormat="1">
      <c r="A999" s="128" t="s">
        <v>1939</v>
      </c>
      <c r="B999" s="127">
        <v>69000</v>
      </c>
      <c r="C999" s="128">
        <f t="shared" si="37"/>
        <v>2362000</v>
      </c>
      <c r="D999" s="129">
        <f t="shared" si="36"/>
        <v>72450</v>
      </c>
      <c r="E999" s="130" t="s">
        <v>7180</v>
      </c>
      <c r="F999" s="131"/>
      <c r="G999" s="126"/>
      <c r="H999" s="126"/>
      <c r="I999" s="126"/>
      <c r="J999" s="126"/>
      <c r="K999" s="126"/>
    </row>
    <row r="1000" spans="1:11" s="122" customFormat="1">
      <c r="A1000" s="128" t="s">
        <v>1940</v>
      </c>
      <c r="B1000" s="127">
        <v>70000</v>
      </c>
      <c r="C1000" s="128">
        <f t="shared" si="37"/>
        <v>2396000</v>
      </c>
      <c r="D1000" s="129">
        <f t="shared" si="36"/>
        <v>73500</v>
      </c>
      <c r="E1000" s="130" t="s">
        <v>7180</v>
      </c>
      <c r="F1000" s="131"/>
      <c r="G1000" s="126"/>
      <c r="H1000" s="126"/>
      <c r="I1000" s="126"/>
      <c r="J1000" s="126"/>
      <c r="K1000" s="126"/>
    </row>
    <row r="1001" spans="1:11" s="122" customFormat="1">
      <c r="A1001" s="128" t="s">
        <v>1941</v>
      </c>
      <c r="B1001" s="127">
        <v>71000</v>
      </c>
      <c r="C1001" s="128">
        <f t="shared" si="37"/>
        <v>2430000</v>
      </c>
      <c r="D1001" s="129">
        <f t="shared" si="36"/>
        <v>74550</v>
      </c>
      <c r="E1001" s="130" t="s">
        <v>7180</v>
      </c>
      <c r="F1001" s="131"/>
      <c r="G1001" s="126"/>
      <c r="H1001" s="126"/>
      <c r="I1001" s="126"/>
      <c r="J1001" s="126"/>
      <c r="K1001" s="126"/>
    </row>
    <row r="1002" spans="1:11" s="122" customFormat="1">
      <c r="A1002" s="128" t="s">
        <v>1942</v>
      </c>
      <c r="B1002" s="127">
        <v>72000</v>
      </c>
      <c r="C1002" s="128">
        <f t="shared" si="37"/>
        <v>2464000</v>
      </c>
      <c r="D1002" s="129">
        <f t="shared" si="36"/>
        <v>75600</v>
      </c>
      <c r="E1002" s="130" t="s">
        <v>7180</v>
      </c>
      <c r="F1002" s="131"/>
      <c r="G1002" s="126"/>
      <c r="H1002" s="126"/>
      <c r="I1002" s="126"/>
      <c r="J1002" s="126"/>
      <c r="K1002" s="126"/>
    </row>
    <row r="1003" spans="1:11" s="122" customFormat="1">
      <c r="A1003" s="128" t="s">
        <v>1943</v>
      </c>
      <c r="B1003" s="127">
        <v>73000</v>
      </c>
      <c r="C1003" s="128">
        <f t="shared" si="37"/>
        <v>2498000</v>
      </c>
      <c r="D1003" s="129">
        <f t="shared" si="36"/>
        <v>76650</v>
      </c>
      <c r="E1003" s="130" t="s">
        <v>7180</v>
      </c>
      <c r="F1003" s="131"/>
      <c r="G1003" s="126"/>
      <c r="H1003" s="126"/>
      <c r="I1003" s="126"/>
      <c r="J1003" s="126"/>
      <c r="K1003" s="126"/>
    </row>
    <row r="1004" spans="1:11" s="122" customFormat="1">
      <c r="A1004" s="128" t="s">
        <v>1944</v>
      </c>
      <c r="B1004" s="127">
        <v>74000</v>
      </c>
      <c r="C1004" s="128">
        <f t="shared" si="37"/>
        <v>2532000</v>
      </c>
      <c r="D1004" s="129">
        <f t="shared" si="36"/>
        <v>77700</v>
      </c>
      <c r="E1004" s="130" t="s">
        <v>7180</v>
      </c>
      <c r="F1004" s="131"/>
      <c r="G1004" s="126"/>
      <c r="H1004" s="126"/>
      <c r="I1004" s="126"/>
      <c r="J1004" s="126"/>
      <c r="K1004" s="126"/>
    </row>
    <row r="1005" spans="1:11" s="122" customFormat="1">
      <c r="A1005" s="128" t="s">
        <v>1945</v>
      </c>
      <c r="B1005" s="127">
        <v>75000</v>
      </c>
      <c r="C1005" s="128">
        <f t="shared" si="37"/>
        <v>2566000</v>
      </c>
      <c r="D1005" s="129">
        <f t="shared" si="36"/>
        <v>78750</v>
      </c>
      <c r="E1005" s="130" t="s">
        <v>7180</v>
      </c>
      <c r="F1005" s="131"/>
      <c r="G1005" s="126"/>
      <c r="H1005" s="126"/>
      <c r="I1005" s="126"/>
      <c r="J1005" s="126"/>
      <c r="K1005" s="126"/>
    </row>
    <row r="1006" spans="1:11" s="122" customFormat="1">
      <c r="A1006" s="128" t="s">
        <v>1946</v>
      </c>
      <c r="B1006" s="127">
        <v>76000</v>
      </c>
      <c r="C1006" s="128">
        <f t="shared" si="37"/>
        <v>2600000</v>
      </c>
      <c r="D1006" s="129">
        <f t="shared" si="36"/>
        <v>79800</v>
      </c>
      <c r="E1006" s="130" t="s">
        <v>7180</v>
      </c>
      <c r="F1006" s="131"/>
      <c r="G1006" s="126"/>
      <c r="H1006" s="126"/>
      <c r="I1006" s="126"/>
      <c r="J1006" s="126"/>
      <c r="K1006" s="126"/>
    </row>
    <row r="1007" spans="1:11" s="122" customFormat="1">
      <c r="A1007" s="128" t="s">
        <v>1947</v>
      </c>
      <c r="B1007" s="127">
        <v>77000</v>
      </c>
      <c r="C1007" s="128">
        <f t="shared" si="37"/>
        <v>2634000</v>
      </c>
      <c r="D1007" s="129">
        <f t="shared" si="36"/>
        <v>80850</v>
      </c>
      <c r="E1007" s="130" t="s">
        <v>7180</v>
      </c>
      <c r="F1007" s="131"/>
      <c r="G1007" s="126"/>
      <c r="H1007" s="126"/>
      <c r="I1007" s="126"/>
      <c r="J1007" s="126"/>
      <c r="K1007" s="126"/>
    </row>
    <row r="1008" spans="1:11" s="122" customFormat="1">
      <c r="A1008" s="128" t="s">
        <v>1948</v>
      </c>
      <c r="B1008" s="127">
        <v>78000</v>
      </c>
      <c r="C1008" s="128">
        <f t="shared" si="37"/>
        <v>2668000</v>
      </c>
      <c r="D1008" s="129">
        <f t="shared" si="36"/>
        <v>81900</v>
      </c>
      <c r="E1008" s="130" t="s">
        <v>7180</v>
      </c>
      <c r="F1008" s="131"/>
      <c r="G1008" s="126"/>
      <c r="H1008" s="126"/>
      <c r="I1008" s="126"/>
      <c r="J1008" s="126"/>
      <c r="K1008" s="126"/>
    </row>
    <row r="1009" spans="1:11" s="122" customFormat="1">
      <c r="A1009" s="128" t="s">
        <v>1949</v>
      </c>
      <c r="B1009" s="127">
        <v>79000</v>
      </c>
      <c r="C1009" s="128">
        <f t="shared" si="37"/>
        <v>2702000</v>
      </c>
      <c r="D1009" s="129">
        <f t="shared" si="36"/>
        <v>82950</v>
      </c>
      <c r="E1009" s="130" t="s">
        <v>7180</v>
      </c>
      <c r="F1009" s="131"/>
      <c r="G1009" s="126"/>
      <c r="H1009" s="126"/>
      <c r="I1009" s="126"/>
      <c r="J1009" s="126"/>
      <c r="K1009" s="126"/>
    </row>
    <row r="1010" spans="1:11" s="122" customFormat="1">
      <c r="A1010" s="128" t="s">
        <v>1950</v>
      </c>
      <c r="B1010" s="127">
        <v>80000</v>
      </c>
      <c r="C1010" s="128">
        <f t="shared" si="37"/>
        <v>2736000</v>
      </c>
      <c r="D1010" s="129">
        <f t="shared" si="36"/>
        <v>84000</v>
      </c>
      <c r="E1010" s="130" t="s">
        <v>7180</v>
      </c>
      <c r="F1010" s="131"/>
      <c r="G1010" s="126"/>
      <c r="H1010" s="126"/>
      <c r="I1010" s="126"/>
      <c r="J1010" s="126"/>
      <c r="K1010" s="126"/>
    </row>
    <row r="1011" spans="1:11" s="122" customFormat="1">
      <c r="A1011" s="128" t="s">
        <v>1951</v>
      </c>
      <c r="B1011" s="127">
        <v>81000</v>
      </c>
      <c r="C1011" s="128">
        <f t="shared" si="37"/>
        <v>2770000</v>
      </c>
      <c r="D1011" s="129">
        <f t="shared" si="36"/>
        <v>85050</v>
      </c>
      <c r="E1011" s="130" t="s">
        <v>7180</v>
      </c>
      <c r="F1011" s="131"/>
      <c r="G1011" s="126"/>
      <c r="H1011" s="126"/>
      <c r="I1011" s="126"/>
      <c r="J1011" s="126"/>
      <c r="K1011" s="126"/>
    </row>
    <row r="1012" spans="1:11" s="122" customFormat="1">
      <c r="A1012" s="128" t="s">
        <v>1952</v>
      </c>
      <c r="B1012" s="127">
        <v>82000</v>
      </c>
      <c r="C1012" s="128">
        <f t="shared" si="37"/>
        <v>2804000</v>
      </c>
      <c r="D1012" s="129">
        <f t="shared" si="36"/>
        <v>86100</v>
      </c>
      <c r="E1012" s="130" t="s">
        <v>7180</v>
      </c>
      <c r="F1012" s="131"/>
      <c r="G1012" s="126"/>
      <c r="H1012" s="126"/>
      <c r="I1012" s="126"/>
      <c r="J1012" s="126"/>
      <c r="K1012" s="126"/>
    </row>
    <row r="1013" spans="1:11" s="122" customFormat="1">
      <c r="A1013" s="128" t="s">
        <v>1953</v>
      </c>
      <c r="B1013" s="127">
        <v>83000</v>
      </c>
      <c r="C1013" s="128">
        <f t="shared" si="37"/>
        <v>2838000</v>
      </c>
      <c r="D1013" s="129">
        <f t="shared" si="36"/>
        <v>87150</v>
      </c>
      <c r="E1013" s="130" t="s">
        <v>7180</v>
      </c>
      <c r="F1013" s="131"/>
      <c r="G1013" s="126"/>
      <c r="H1013" s="126"/>
      <c r="I1013" s="126"/>
      <c r="J1013" s="126"/>
      <c r="K1013" s="126"/>
    </row>
    <row r="1014" spans="1:11" s="122" customFormat="1">
      <c r="A1014" s="128" t="s">
        <v>1954</v>
      </c>
      <c r="B1014" s="127">
        <v>84000</v>
      </c>
      <c r="C1014" s="128">
        <f t="shared" si="37"/>
        <v>2872000</v>
      </c>
      <c r="D1014" s="129">
        <f t="shared" si="36"/>
        <v>88200</v>
      </c>
      <c r="E1014" s="130" t="s">
        <v>7180</v>
      </c>
      <c r="F1014" s="131"/>
      <c r="G1014" s="126"/>
      <c r="H1014" s="126"/>
      <c r="I1014" s="126"/>
      <c r="J1014" s="126"/>
      <c r="K1014" s="126"/>
    </row>
    <row r="1015" spans="1:11" s="122" customFormat="1">
      <c r="A1015" s="128" t="s">
        <v>1955</v>
      </c>
      <c r="B1015" s="127">
        <v>85000</v>
      </c>
      <c r="C1015" s="128">
        <f t="shared" si="37"/>
        <v>2906000</v>
      </c>
      <c r="D1015" s="129">
        <f t="shared" si="36"/>
        <v>89250</v>
      </c>
      <c r="E1015" s="130" t="s">
        <v>7180</v>
      </c>
      <c r="F1015" s="131"/>
      <c r="G1015" s="126"/>
      <c r="H1015" s="126"/>
      <c r="I1015" s="126"/>
      <c r="J1015" s="126"/>
      <c r="K1015" s="126"/>
    </row>
    <row r="1016" spans="1:11" s="122" customFormat="1">
      <c r="A1016" s="128" t="s">
        <v>1956</v>
      </c>
      <c r="B1016" s="127">
        <v>86000</v>
      </c>
      <c r="C1016" s="128">
        <f t="shared" si="37"/>
        <v>2940000</v>
      </c>
      <c r="D1016" s="129">
        <f t="shared" si="36"/>
        <v>90300</v>
      </c>
      <c r="E1016" s="130" t="s">
        <v>7180</v>
      </c>
      <c r="F1016" s="131"/>
      <c r="G1016" s="126"/>
      <c r="H1016" s="126"/>
      <c r="I1016" s="126"/>
      <c r="J1016" s="126"/>
      <c r="K1016" s="126"/>
    </row>
    <row r="1017" spans="1:11" s="122" customFormat="1">
      <c r="A1017" s="128" t="s">
        <v>1957</v>
      </c>
      <c r="B1017" s="127">
        <v>87000</v>
      </c>
      <c r="C1017" s="128">
        <f t="shared" si="37"/>
        <v>2974000</v>
      </c>
      <c r="D1017" s="129">
        <f t="shared" si="36"/>
        <v>91350</v>
      </c>
      <c r="E1017" s="130" t="s">
        <v>7180</v>
      </c>
      <c r="F1017" s="131"/>
      <c r="G1017" s="126"/>
      <c r="H1017" s="126"/>
      <c r="I1017" s="126"/>
      <c r="J1017" s="126"/>
      <c r="K1017" s="126"/>
    </row>
    <row r="1018" spans="1:11" s="122" customFormat="1">
      <c r="A1018" s="128" t="s">
        <v>1958</v>
      </c>
      <c r="B1018" s="127">
        <v>88000</v>
      </c>
      <c r="C1018" s="128">
        <f t="shared" si="37"/>
        <v>3008000</v>
      </c>
      <c r="D1018" s="129">
        <f t="shared" si="36"/>
        <v>92400</v>
      </c>
      <c r="E1018" s="130" t="s">
        <v>7180</v>
      </c>
      <c r="F1018" s="131"/>
      <c r="G1018" s="126"/>
      <c r="H1018" s="126"/>
      <c r="I1018" s="126"/>
      <c r="J1018" s="126"/>
      <c r="K1018" s="126"/>
    </row>
    <row r="1019" spans="1:11" s="122" customFormat="1">
      <c r="A1019" s="128" t="s">
        <v>1959</v>
      </c>
      <c r="B1019" s="127">
        <v>89000</v>
      </c>
      <c r="C1019" s="128">
        <f t="shared" si="37"/>
        <v>3042000</v>
      </c>
      <c r="D1019" s="129">
        <f t="shared" si="36"/>
        <v>93450</v>
      </c>
      <c r="E1019" s="130" t="s">
        <v>7180</v>
      </c>
      <c r="F1019" s="131"/>
      <c r="G1019" s="126"/>
      <c r="H1019" s="126"/>
      <c r="I1019" s="126"/>
      <c r="J1019" s="126"/>
      <c r="K1019" s="126"/>
    </row>
    <row r="1020" spans="1:11" s="122" customFormat="1">
      <c r="A1020" s="128" t="s">
        <v>1960</v>
      </c>
      <c r="B1020" s="127">
        <v>90000</v>
      </c>
      <c r="C1020" s="128">
        <f t="shared" si="37"/>
        <v>3076000</v>
      </c>
      <c r="D1020" s="129">
        <f t="shared" si="36"/>
        <v>94500</v>
      </c>
      <c r="E1020" s="130" t="s">
        <v>7180</v>
      </c>
      <c r="F1020" s="131"/>
      <c r="G1020" s="126"/>
      <c r="H1020" s="126"/>
      <c r="I1020" s="126"/>
      <c r="J1020" s="126"/>
      <c r="K1020" s="126"/>
    </row>
    <row r="1021" spans="1:11" s="122" customFormat="1">
      <c r="A1021" s="128" t="s">
        <v>1961</v>
      </c>
      <c r="B1021" s="127">
        <v>91000</v>
      </c>
      <c r="C1021" s="128">
        <f t="shared" si="37"/>
        <v>3110000</v>
      </c>
      <c r="D1021" s="129">
        <f t="shared" si="36"/>
        <v>95550</v>
      </c>
      <c r="E1021" s="130" t="s">
        <v>7180</v>
      </c>
      <c r="F1021" s="131"/>
      <c r="G1021" s="126"/>
      <c r="H1021" s="126"/>
      <c r="I1021" s="126"/>
      <c r="J1021" s="126"/>
      <c r="K1021" s="126"/>
    </row>
    <row r="1022" spans="1:11" s="122" customFormat="1">
      <c r="A1022" s="128" t="s">
        <v>1962</v>
      </c>
      <c r="B1022" s="127">
        <v>92000</v>
      </c>
      <c r="C1022" s="128">
        <f t="shared" si="37"/>
        <v>3144000</v>
      </c>
      <c r="D1022" s="129">
        <f t="shared" si="36"/>
        <v>96600</v>
      </c>
      <c r="E1022" s="130" t="s">
        <v>7180</v>
      </c>
      <c r="F1022" s="131"/>
      <c r="G1022" s="126"/>
      <c r="H1022" s="126"/>
      <c r="I1022" s="126"/>
      <c r="J1022" s="126"/>
      <c r="K1022" s="126"/>
    </row>
    <row r="1023" spans="1:11" s="122" customFormat="1">
      <c r="A1023" s="128" t="s">
        <v>1963</v>
      </c>
      <c r="B1023" s="127">
        <v>93000</v>
      </c>
      <c r="C1023" s="128">
        <f t="shared" si="37"/>
        <v>3178000</v>
      </c>
      <c r="D1023" s="129">
        <f t="shared" si="36"/>
        <v>97650</v>
      </c>
      <c r="E1023" s="130" t="s">
        <v>7180</v>
      </c>
      <c r="F1023" s="131"/>
      <c r="G1023" s="126"/>
      <c r="H1023" s="126"/>
      <c r="I1023" s="126"/>
      <c r="J1023" s="126"/>
      <c r="K1023" s="126"/>
    </row>
    <row r="1024" spans="1:11" s="122" customFormat="1">
      <c r="A1024" s="128" t="s">
        <v>1964</v>
      </c>
      <c r="B1024" s="127">
        <v>94000</v>
      </c>
      <c r="C1024" s="128">
        <f t="shared" si="37"/>
        <v>3212000</v>
      </c>
      <c r="D1024" s="129">
        <f t="shared" si="36"/>
        <v>98700</v>
      </c>
      <c r="E1024" s="130" t="s">
        <v>7180</v>
      </c>
      <c r="F1024" s="131"/>
      <c r="G1024" s="126"/>
      <c r="H1024" s="126"/>
      <c r="I1024" s="126"/>
      <c r="J1024" s="126"/>
      <c r="K1024" s="126"/>
    </row>
    <row r="1025" spans="1:11" s="122" customFormat="1">
      <c r="A1025" s="128" t="s">
        <v>1965</v>
      </c>
      <c r="B1025" s="127">
        <v>95000</v>
      </c>
      <c r="C1025" s="128">
        <f t="shared" si="37"/>
        <v>3246000</v>
      </c>
      <c r="D1025" s="129">
        <f t="shared" si="36"/>
        <v>99750</v>
      </c>
      <c r="E1025" s="130" t="s">
        <v>7180</v>
      </c>
      <c r="F1025" s="131"/>
      <c r="G1025" s="126"/>
      <c r="H1025" s="126"/>
      <c r="I1025" s="126"/>
      <c r="J1025" s="126"/>
      <c r="K1025" s="126"/>
    </row>
    <row r="1026" spans="1:11" s="122" customFormat="1">
      <c r="A1026" s="128" t="s">
        <v>1966</v>
      </c>
      <c r="B1026" s="127">
        <v>96000</v>
      </c>
      <c r="C1026" s="128">
        <f t="shared" si="37"/>
        <v>3280000</v>
      </c>
      <c r="D1026" s="129">
        <f t="shared" si="36"/>
        <v>100800</v>
      </c>
      <c r="E1026" s="130" t="s">
        <v>7180</v>
      </c>
      <c r="F1026" s="131"/>
      <c r="G1026" s="126"/>
      <c r="H1026" s="126"/>
      <c r="I1026" s="126"/>
      <c r="J1026" s="126"/>
      <c r="K1026" s="126"/>
    </row>
    <row r="1027" spans="1:11" s="122" customFormat="1">
      <c r="A1027" s="128" t="s">
        <v>1967</v>
      </c>
      <c r="B1027" s="127">
        <v>97000</v>
      </c>
      <c r="C1027" s="128">
        <f t="shared" si="37"/>
        <v>3314000</v>
      </c>
      <c r="D1027" s="129">
        <f t="shared" si="36"/>
        <v>101850</v>
      </c>
      <c r="E1027" s="130" t="s">
        <v>7180</v>
      </c>
      <c r="F1027" s="131"/>
      <c r="G1027" s="126"/>
      <c r="H1027" s="126"/>
      <c r="I1027" s="126"/>
      <c r="J1027" s="126"/>
      <c r="K1027" s="126"/>
    </row>
    <row r="1028" spans="1:11" s="122" customFormat="1">
      <c r="A1028" s="128" t="s">
        <v>1968</v>
      </c>
      <c r="B1028" s="127">
        <v>98000</v>
      </c>
      <c r="C1028" s="128">
        <f t="shared" si="37"/>
        <v>3348000</v>
      </c>
      <c r="D1028" s="129">
        <f t="shared" si="36"/>
        <v>102900</v>
      </c>
      <c r="E1028" s="130" t="s">
        <v>7180</v>
      </c>
      <c r="F1028" s="131"/>
      <c r="G1028" s="126"/>
      <c r="H1028" s="126"/>
      <c r="I1028" s="126"/>
      <c r="J1028" s="126"/>
      <c r="K1028" s="126"/>
    </row>
    <row r="1029" spans="1:11" s="122" customFormat="1">
      <c r="A1029" s="128" t="s">
        <v>1969</v>
      </c>
      <c r="B1029" s="127">
        <v>99000</v>
      </c>
      <c r="C1029" s="128">
        <f t="shared" si="37"/>
        <v>3382000</v>
      </c>
      <c r="D1029" s="129">
        <f t="shared" si="36"/>
        <v>103950</v>
      </c>
      <c r="E1029" s="130" t="s">
        <v>7180</v>
      </c>
      <c r="F1029" s="131"/>
      <c r="G1029" s="126"/>
      <c r="H1029" s="126"/>
      <c r="I1029" s="126"/>
      <c r="J1029" s="126"/>
      <c r="K1029" s="126"/>
    </row>
    <row r="1030" spans="1:11" s="122" customFormat="1">
      <c r="A1030" s="128" t="s">
        <v>1970</v>
      </c>
      <c r="B1030" s="127">
        <v>100000</v>
      </c>
      <c r="C1030" s="128">
        <f t="shared" si="37"/>
        <v>3416000</v>
      </c>
      <c r="D1030" s="129">
        <f t="shared" si="36"/>
        <v>105000</v>
      </c>
      <c r="E1030" s="130" t="s">
        <v>7180</v>
      </c>
      <c r="F1030" s="131"/>
      <c r="G1030" s="126"/>
      <c r="H1030" s="126"/>
      <c r="I1030" s="126"/>
      <c r="J1030" s="126"/>
      <c r="K1030" s="126"/>
    </row>
    <row r="1031" spans="1:11" s="122" customFormat="1">
      <c r="A1031" s="128" t="s">
        <v>1971</v>
      </c>
      <c r="B1031" s="127">
        <v>101000</v>
      </c>
      <c r="C1031" s="128">
        <f t="shared" si="37"/>
        <v>3450000</v>
      </c>
      <c r="D1031" s="129">
        <f t="shared" si="36"/>
        <v>106050</v>
      </c>
      <c r="E1031" s="130" t="s">
        <v>7180</v>
      </c>
      <c r="F1031" s="131"/>
      <c r="G1031" s="126"/>
      <c r="H1031" s="126"/>
      <c r="I1031" s="126"/>
      <c r="J1031" s="126"/>
      <c r="K1031" s="126"/>
    </row>
    <row r="1032" spans="1:11" s="122" customFormat="1">
      <c r="A1032" s="128" t="s">
        <v>1972</v>
      </c>
      <c r="B1032" s="127">
        <v>102000</v>
      </c>
      <c r="C1032" s="128">
        <f t="shared" si="37"/>
        <v>3484000</v>
      </c>
      <c r="D1032" s="129">
        <f t="shared" si="36"/>
        <v>107100</v>
      </c>
      <c r="E1032" s="130" t="s">
        <v>7180</v>
      </c>
      <c r="F1032" s="131"/>
      <c r="G1032" s="126"/>
      <c r="H1032" s="126"/>
      <c r="I1032" s="126"/>
      <c r="J1032" s="126"/>
      <c r="K1032" s="126"/>
    </row>
    <row r="1033" spans="1:11" s="122" customFormat="1">
      <c r="A1033" s="128" t="s">
        <v>1973</v>
      </c>
      <c r="B1033" s="127">
        <v>103000</v>
      </c>
      <c r="C1033" s="128">
        <f t="shared" si="37"/>
        <v>3518000</v>
      </c>
      <c r="D1033" s="129">
        <f t="shared" si="36"/>
        <v>108150</v>
      </c>
      <c r="E1033" s="130" t="s">
        <v>7180</v>
      </c>
      <c r="F1033" s="131"/>
      <c r="G1033" s="126"/>
      <c r="H1033" s="126"/>
      <c r="I1033" s="126"/>
      <c r="J1033" s="126"/>
      <c r="K1033" s="126"/>
    </row>
    <row r="1034" spans="1:11" s="122" customFormat="1">
      <c r="A1034" s="128" t="s">
        <v>1974</v>
      </c>
      <c r="B1034" s="127">
        <v>104000</v>
      </c>
      <c r="C1034" s="128">
        <f t="shared" si="37"/>
        <v>3552000</v>
      </c>
      <c r="D1034" s="129">
        <f t="shared" si="36"/>
        <v>109200</v>
      </c>
      <c r="E1034" s="130" t="s">
        <v>7180</v>
      </c>
      <c r="F1034" s="131"/>
      <c r="G1034" s="126"/>
      <c r="H1034" s="126"/>
      <c r="I1034" s="126"/>
      <c r="J1034" s="126"/>
      <c r="K1034" s="126"/>
    </row>
    <row r="1035" spans="1:11" s="122" customFormat="1">
      <c r="A1035" s="128" t="s">
        <v>1975</v>
      </c>
      <c r="B1035" s="127">
        <v>105000</v>
      </c>
      <c r="C1035" s="128">
        <f t="shared" si="37"/>
        <v>3586000</v>
      </c>
      <c r="D1035" s="129">
        <f t="shared" si="36"/>
        <v>110250</v>
      </c>
      <c r="E1035" s="130" t="s">
        <v>7180</v>
      </c>
      <c r="F1035" s="131"/>
      <c r="G1035" s="126"/>
      <c r="H1035" s="126"/>
      <c r="I1035" s="126"/>
      <c r="J1035" s="126"/>
      <c r="K1035" s="126"/>
    </row>
    <row r="1036" spans="1:11" s="122" customFormat="1">
      <c r="A1036" s="128" t="s">
        <v>1976</v>
      </c>
      <c r="B1036" s="127">
        <v>106000</v>
      </c>
      <c r="C1036" s="128">
        <f t="shared" si="37"/>
        <v>3620000</v>
      </c>
      <c r="D1036" s="129">
        <f t="shared" si="36"/>
        <v>111300</v>
      </c>
      <c r="E1036" s="130" t="s">
        <v>7180</v>
      </c>
      <c r="F1036" s="131"/>
      <c r="G1036" s="126"/>
      <c r="H1036" s="126"/>
      <c r="I1036" s="126"/>
      <c r="J1036" s="126"/>
      <c r="K1036" s="126"/>
    </row>
    <row r="1037" spans="1:11" s="122" customFormat="1">
      <c r="A1037" s="128" t="s">
        <v>1977</v>
      </c>
      <c r="B1037" s="127">
        <v>107000</v>
      </c>
      <c r="C1037" s="128">
        <f t="shared" si="37"/>
        <v>3654000</v>
      </c>
      <c r="D1037" s="129">
        <f t="shared" si="36"/>
        <v>112350</v>
      </c>
      <c r="E1037" s="130" t="s">
        <v>7180</v>
      </c>
      <c r="F1037" s="131"/>
      <c r="G1037" s="126"/>
      <c r="H1037" s="126"/>
      <c r="I1037" s="126"/>
      <c r="J1037" s="126"/>
      <c r="K1037" s="126"/>
    </row>
    <row r="1038" spans="1:11" s="122" customFormat="1">
      <c r="A1038" s="128" t="s">
        <v>1978</v>
      </c>
      <c r="B1038" s="127">
        <v>108000</v>
      </c>
      <c r="C1038" s="128">
        <f t="shared" si="37"/>
        <v>3688000</v>
      </c>
      <c r="D1038" s="129">
        <f t="shared" si="36"/>
        <v>113400</v>
      </c>
      <c r="E1038" s="130" t="s">
        <v>7180</v>
      </c>
      <c r="F1038" s="131"/>
      <c r="G1038" s="126"/>
      <c r="H1038" s="126"/>
      <c r="I1038" s="126"/>
      <c r="J1038" s="126"/>
      <c r="K1038" s="126"/>
    </row>
    <row r="1039" spans="1:11" s="122" customFormat="1">
      <c r="A1039" s="128" t="s">
        <v>1979</v>
      </c>
      <c r="B1039" s="127">
        <v>109000</v>
      </c>
      <c r="C1039" s="128">
        <f t="shared" si="37"/>
        <v>3722000</v>
      </c>
      <c r="D1039" s="129">
        <f t="shared" si="36"/>
        <v>114450</v>
      </c>
      <c r="E1039" s="130" t="s">
        <v>7180</v>
      </c>
      <c r="F1039" s="131"/>
      <c r="G1039" s="126"/>
      <c r="H1039" s="126"/>
      <c r="I1039" s="126"/>
      <c r="J1039" s="126"/>
      <c r="K1039" s="126"/>
    </row>
    <row r="1040" spans="1:11" s="122" customFormat="1">
      <c r="A1040" s="128" t="s">
        <v>1980</v>
      </c>
      <c r="B1040" s="127">
        <v>110000</v>
      </c>
      <c r="C1040" s="128">
        <f t="shared" si="37"/>
        <v>3756000</v>
      </c>
      <c r="D1040" s="129">
        <f t="shared" si="36"/>
        <v>115500</v>
      </c>
      <c r="E1040" s="130" t="s">
        <v>7180</v>
      </c>
      <c r="F1040" s="131"/>
      <c r="G1040" s="126"/>
      <c r="H1040" s="126"/>
      <c r="I1040" s="126"/>
      <c r="J1040" s="126"/>
      <c r="K1040" s="126"/>
    </row>
    <row r="1041" spans="1:11" s="122" customFormat="1">
      <c r="A1041" s="128" t="s">
        <v>1981</v>
      </c>
      <c r="B1041" s="127">
        <v>111000</v>
      </c>
      <c r="C1041" s="128">
        <f t="shared" si="37"/>
        <v>3790000</v>
      </c>
      <c r="D1041" s="129">
        <f t="shared" si="36"/>
        <v>116550</v>
      </c>
      <c r="E1041" s="130" t="s">
        <v>7180</v>
      </c>
      <c r="F1041" s="131"/>
      <c r="G1041" s="126"/>
      <c r="H1041" s="126"/>
      <c r="I1041" s="126"/>
      <c r="J1041" s="126"/>
      <c r="K1041" s="126"/>
    </row>
    <row r="1042" spans="1:11" s="122" customFormat="1">
      <c r="A1042" s="128" t="s">
        <v>1982</v>
      </c>
      <c r="B1042" s="127">
        <v>112000</v>
      </c>
      <c r="C1042" s="128">
        <f t="shared" si="37"/>
        <v>3824000</v>
      </c>
      <c r="D1042" s="129">
        <f t="shared" si="36"/>
        <v>117600</v>
      </c>
      <c r="E1042" s="130" t="s">
        <v>7180</v>
      </c>
      <c r="F1042" s="131"/>
      <c r="G1042" s="126"/>
      <c r="H1042" s="126"/>
      <c r="I1042" s="126"/>
      <c r="J1042" s="126"/>
      <c r="K1042" s="126"/>
    </row>
    <row r="1043" spans="1:11" s="122" customFormat="1">
      <c r="A1043" s="128" t="s">
        <v>1983</v>
      </c>
      <c r="B1043" s="127">
        <v>113000</v>
      </c>
      <c r="C1043" s="128">
        <f t="shared" si="37"/>
        <v>3858000</v>
      </c>
      <c r="D1043" s="129">
        <f t="shared" si="36"/>
        <v>118650</v>
      </c>
      <c r="E1043" s="130" t="s">
        <v>7180</v>
      </c>
      <c r="F1043" s="131"/>
      <c r="G1043" s="126"/>
      <c r="H1043" s="126"/>
      <c r="I1043" s="126"/>
      <c r="J1043" s="126"/>
      <c r="K1043" s="126"/>
    </row>
    <row r="1044" spans="1:11" s="122" customFormat="1">
      <c r="A1044" s="128" t="s">
        <v>1984</v>
      </c>
      <c r="B1044" s="127">
        <v>114000</v>
      </c>
      <c r="C1044" s="128">
        <f t="shared" si="37"/>
        <v>3892000</v>
      </c>
      <c r="D1044" s="129">
        <f t="shared" si="36"/>
        <v>119700</v>
      </c>
      <c r="E1044" s="130" t="s">
        <v>7180</v>
      </c>
      <c r="F1044" s="131"/>
      <c r="G1044" s="126"/>
      <c r="H1044" s="126"/>
      <c r="I1044" s="126"/>
      <c r="J1044" s="126"/>
      <c r="K1044" s="126"/>
    </row>
    <row r="1045" spans="1:11" s="122" customFormat="1">
      <c r="A1045" s="128" t="s">
        <v>1985</v>
      </c>
      <c r="B1045" s="127">
        <v>115000</v>
      </c>
      <c r="C1045" s="128">
        <f t="shared" si="37"/>
        <v>3926000</v>
      </c>
      <c r="D1045" s="129">
        <f t="shared" si="36"/>
        <v>120750</v>
      </c>
      <c r="E1045" s="130" t="s">
        <v>7180</v>
      </c>
      <c r="F1045" s="131"/>
      <c r="G1045" s="126"/>
      <c r="H1045" s="126"/>
      <c r="I1045" s="126"/>
      <c r="J1045" s="126"/>
      <c r="K1045" s="126"/>
    </row>
    <row r="1046" spans="1:11" s="122" customFormat="1">
      <c r="A1046" s="128" t="s">
        <v>1986</v>
      </c>
      <c r="B1046" s="127">
        <v>116000</v>
      </c>
      <c r="C1046" s="128">
        <f t="shared" si="37"/>
        <v>3960000</v>
      </c>
      <c r="D1046" s="129">
        <f t="shared" si="36"/>
        <v>121800</v>
      </c>
      <c r="E1046" s="130" t="s">
        <v>7180</v>
      </c>
      <c r="F1046" s="131"/>
      <c r="G1046" s="126"/>
      <c r="H1046" s="126"/>
      <c r="I1046" s="126"/>
      <c r="J1046" s="126"/>
      <c r="K1046" s="126"/>
    </row>
    <row r="1047" spans="1:11" s="122" customFormat="1">
      <c r="A1047" s="128" t="s">
        <v>1987</v>
      </c>
      <c r="B1047" s="127">
        <v>117000</v>
      </c>
      <c r="C1047" s="128">
        <f t="shared" si="37"/>
        <v>3994000</v>
      </c>
      <c r="D1047" s="129">
        <f t="shared" si="36"/>
        <v>122850</v>
      </c>
      <c r="E1047" s="130" t="s">
        <v>7180</v>
      </c>
      <c r="F1047" s="131"/>
      <c r="G1047" s="126"/>
      <c r="H1047" s="126"/>
      <c r="I1047" s="126"/>
      <c r="J1047" s="126"/>
      <c r="K1047" s="126"/>
    </row>
    <row r="1048" spans="1:11" s="122" customFormat="1">
      <c r="A1048" s="128" t="s">
        <v>1988</v>
      </c>
      <c r="B1048" s="127">
        <v>118000</v>
      </c>
      <c r="C1048" s="128">
        <f t="shared" si="37"/>
        <v>4028000</v>
      </c>
      <c r="D1048" s="129">
        <f t="shared" si="36"/>
        <v>123900</v>
      </c>
      <c r="E1048" s="130" t="s">
        <v>7180</v>
      </c>
      <c r="F1048" s="131"/>
      <c r="G1048" s="126"/>
      <c r="H1048" s="126"/>
      <c r="I1048" s="126"/>
      <c r="J1048" s="126"/>
      <c r="K1048" s="126"/>
    </row>
    <row r="1049" spans="1:11" s="122" customFormat="1">
      <c r="A1049" s="128" t="s">
        <v>1989</v>
      </c>
      <c r="B1049" s="127">
        <v>119000</v>
      </c>
      <c r="C1049" s="128">
        <f t="shared" si="37"/>
        <v>4062000</v>
      </c>
      <c r="D1049" s="129">
        <f t="shared" si="36"/>
        <v>124950</v>
      </c>
      <c r="E1049" s="130" t="s">
        <v>7180</v>
      </c>
      <c r="F1049" s="131"/>
      <c r="G1049" s="126"/>
      <c r="H1049" s="126"/>
      <c r="I1049" s="126"/>
      <c r="J1049" s="126"/>
      <c r="K1049" s="126"/>
    </row>
    <row r="1050" spans="1:11" s="122" customFormat="1">
      <c r="A1050" s="128" t="s">
        <v>1990</v>
      </c>
      <c r="B1050" s="127">
        <v>120000</v>
      </c>
      <c r="C1050" s="128">
        <f t="shared" si="37"/>
        <v>4096000</v>
      </c>
      <c r="D1050" s="129">
        <f t="shared" si="36"/>
        <v>126000</v>
      </c>
      <c r="E1050" s="130" t="s">
        <v>7180</v>
      </c>
      <c r="F1050" s="131"/>
      <c r="G1050" s="126"/>
      <c r="H1050" s="126"/>
      <c r="I1050" s="126"/>
      <c r="J1050" s="126"/>
      <c r="K1050" s="126"/>
    </row>
    <row r="1051" spans="1:11" s="122" customFormat="1">
      <c r="A1051" s="128" t="s">
        <v>1991</v>
      </c>
      <c r="B1051" s="127">
        <v>121000</v>
      </c>
      <c r="C1051" s="128">
        <f t="shared" si="37"/>
        <v>4130000</v>
      </c>
      <c r="D1051" s="129">
        <f t="shared" si="36"/>
        <v>127050</v>
      </c>
      <c r="E1051" s="130" t="s">
        <v>7180</v>
      </c>
      <c r="F1051" s="131"/>
      <c r="G1051" s="126"/>
      <c r="H1051" s="126"/>
      <c r="I1051" s="126"/>
      <c r="J1051" s="126"/>
      <c r="K1051" s="126"/>
    </row>
    <row r="1052" spans="1:11" s="122" customFormat="1">
      <c r="A1052" s="128" t="s">
        <v>1992</v>
      </c>
      <c r="B1052" s="127">
        <v>122000</v>
      </c>
      <c r="C1052" s="128">
        <f t="shared" si="37"/>
        <v>4164000</v>
      </c>
      <c r="D1052" s="129">
        <f t="shared" si="36"/>
        <v>128100</v>
      </c>
      <c r="E1052" s="130" t="s">
        <v>7180</v>
      </c>
      <c r="F1052" s="131"/>
      <c r="G1052" s="126"/>
      <c r="H1052" s="126"/>
      <c r="I1052" s="126"/>
      <c r="J1052" s="126"/>
      <c r="K1052" s="126"/>
    </row>
    <row r="1053" spans="1:11" s="122" customFormat="1">
      <c r="A1053" s="128" t="s">
        <v>1993</v>
      </c>
      <c r="B1053" s="127">
        <v>123000</v>
      </c>
      <c r="C1053" s="128">
        <f t="shared" si="37"/>
        <v>4198000</v>
      </c>
      <c r="D1053" s="129">
        <f t="shared" si="36"/>
        <v>129150</v>
      </c>
      <c r="E1053" s="130" t="s">
        <v>7180</v>
      </c>
      <c r="F1053" s="131"/>
      <c r="G1053" s="126"/>
      <c r="H1053" s="126"/>
      <c r="I1053" s="126"/>
      <c r="J1053" s="126"/>
      <c r="K1053" s="126"/>
    </row>
    <row r="1054" spans="1:11" s="122" customFormat="1">
      <c r="A1054" s="128" t="s">
        <v>1994</v>
      </c>
      <c r="B1054" s="127">
        <v>124000</v>
      </c>
      <c r="C1054" s="128">
        <f t="shared" si="37"/>
        <v>4232000</v>
      </c>
      <c r="D1054" s="129">
        <f t="shared" si="36"/>
        <v>130200</v>
      </c>
      <c r="E1054" s="130" t="s">
        <v>7180</v>
      </c>
      <c r="F1054" s="131"/>
      <c r="G1054" s="126"/>
      <c r="H1054" s="126"/>
      <c r="I1054" s="126"/>
      <c r="J1054" s="126"/>
      <c r="K1054" s="126"/>
    </row>
    <row r="1055" spans="1:11" s="122" customFormat="1">
      <c r="A1055" s="128" t="s">
        <v>1995</v>
      </c>
      <c r="B1055" s="127">
        <v>125000</v>
      </c>
      <c r="C1055" s="128">
        <f t="shared" si="37"/>
        <v>4266000</v>
      </c>
      <c r="D1055" s="129">
        <f t="shared" si="36"/>
        <v>131250</v>
      </c>
      <c r="E1055" s="130" t="s">
        <v>7180</v>
      </c>
      <c r="F1055" s="131"/>
      <c r="G1055" s="126"/>
      <c r="H1055" s="126"/>
      <c r="I1055" s="126"/>
      <c r="J1055" s="126"/>
      <c r="K1055" s="126"/>
    </row>
    <row r="1056" spans="1:11" s="122" customFormat="1">
      <c r="A1056" s="128" t="s">
        <v>1996</v>
      </c>
      <c r="B1056" s="127">
        <v>126000</v>
      </c>
      <c r="C1056" s="128">
        <f t="shared" si="37"/>
        <v>4300000</v>
      </c>
      <c r="D1056" s="129">
        <f t="shared" si="36"/>
        <v>132300</v>
      </c>
      <c r="E1056" s="130" t="s">
        <v>7180</v>
      </c>
      <c r="F1056" s="131"/>
      <c r="G1056" s="126"/>
      <c r="H1056" s="126"/>
      <c r="I1056" s="126"/>
      <c r="J1056" s="126"/>
      <c r="K1056" s="126"/>
    </row>
    <row r="1057" spans="1:11" s="122" customFormat="1">
      <c r="A1057" s="128" t="s">
        <v>1997</v>
      </c>
      <c r="B1057" s="127">
        <v>127000</v>
      </c>
      <c r="C1057" s="128">
        <f t="shared" si="37"/>
        <v>4334000</v>
      </c>
      <c r="D1057" s="129">
        <f t="shared" si="36"/>
        <v>133350</v>
      </c>
      <c r="E1057" s="130" t="s">
        <v>7180</v>
      </c>
      <c r="F1057" s="131"/>
      <c r="G1057" s="126"/>
      <c r="H1057" s="126"/>
      <c r="I1057" s="126"/>
      <c r="J1057" s="126"/>
      <c r="K1057" s="126"/>
    </row>
    <row r="1058" spans="1:11" s="122" customFormat="1">
      <c r="A1058" s="128" t="s">
        <v>1998</v>
      </c>
      <c r="B1058" s="127">
        <v>128000</v>
      </c>
      <c r="C1058" s="128">
        <f t="shared" si="37"/>
        <v>4368000</v>
      </c>
      <c r="D1058" s="129">
        <f t="shared" si="36"/>
        <v>134400</v>
      </c>
      <c r="E1058" s="130" t="s">
        <v>7180</v>
      </c>
      <c r="F1058" s="131"/>
      <c r="G1058" s="126"/>
      <c r="H1058" s="126"/>
      <c r="I1058" s="126"/>
      <c r="J1058" s="126"/>
      <c r="K1058" s="126"/>
    </row>
    <row r="1059" spans="1:11" s="122" customFormat="1">
      <c r="A1059" s="128" t="s">
        <v>1999</v>
      </c>
      <c r="B1059" s="127">
        <v>129000</v>
      </c>
      <c r="C1059" s="128">
        <f t="shared" si="37"/>
        <v>4402000</v>
      </c>
      <c r="D1059" s="129">
        <f t="shared" ref="D1059:D1122" si="38">SUM($G$2)*(B1059*0.001)</f>
        <v>135450</v>
      </c>
      <c r="E1059" s="130" t="s">
        <v>7180</v>
      </c>
      <c r="F1059" s="131"/>
      <c r="G1059" s="126"/>
      <c r="H1059" s="126"/>
      <c r="I1059" s="126"/>
      <c r="J1059" s="126"/>
      <c r="K1059" s="126"/>
    </row>
    <row r="1060" spans="1:11" s="122" customFormat="1">
      <c r="A1060" s="128" t="s">
        <v>2000</v>
      </c>
      <c r="B1060" s="127">
        <v>130000</v>
      </c>
      <c r="C1060" s="128">
        <f t="shared" si="37"/>
        <v>4436000</v>
      </c>
      <c r="D1060" s="129">
        <f t="shared" si="38"/>
        <v>136500</v>
      </c>
      <c r="E1060" s="130" t="s">
        <v>7180</v>
      </c>
      <c r="F1060" s="131"/>
      <c r="G1060" s="126"/>
      <c r="H1060" s="126"/>
      <c r="I1060" s="126"/>
      <c r="J1060" s="126"/>
      <c r="K1060" s="126"/>
    </row>
    <row r="1061" spans="1:11" s="122" customFormat="1">
      <c r="A1061" s="128" t="s">
        <v>2001</v>
      </c>
      <c r="B1061" s="127">
        <v>131000</v>
      </c>
      <c r="C1061" s="128">
        <f t="shared" ref="C1061:C1080" si="39">C1060+34000</f>
        <v>4470000</v>
      </c>
      <c r="D1061" s="129">
        <f t="shared" si="38"/>
        <v>137550</v>
      </c>
      <c r="E1061" s="130" t="s">
        <v>7180</v>
      </c>
      <c r="F1061" s="131"/>
      <c r="G1061" s="126"/>
      <c r="H1061" s="126"/>
      <c r="I1061" s="126"/>
      <c r="J1061" s="126"/>
      <c r="K1061" s="126"/>
    </row>
    <row r="1062" spans="1:11" s="122" customFormat="1">
      <c r="A1062" s="128" t="s">
        <v>2002</v>
      </c>
      <c r="B1062" s="127">
        <v>132000</v>
      </c>
      <c r="C1062" s="128">
        <f t="shared" si="39"/>
        <v>4504000</v>
      </c>
      <c r="D1062" s="129">
        <f t="shared" si="38"/>
        <v>138600</v>
      </c>
      <c r="E1062" s="130" t="s">
        <v>7180</v>
      </c>
      <c r="F1062" s="131"/>
      <c r="G1062" s="126"/>
      <c r="H1062" s="126"/>
      <c r="I1062" s="126"/>
      <c r="J1062" s="126"/>
      <c r="K1062" s="126"/>
    </row>
    <row r="1063" spans="1:11" s="122" customFormat="1">
      <c r="A1063" s="128" t="s">
        <v>2003</v>
      </c>
      <c r="B1063" s="127">
        <v>133000</v>
      </c>
      <c r="C1063" s="128">
        <f t="shared" si="39"/>
        <v>4538000</v>
      </c>
      <c r="D1063" s="129">
        <f t="shared" si="38"/>
        <v>139650</v>
      </c>
      <c r="E1063" s="130" t="s">
        <v>7180</v>
      </c>
      <c r="F1063" s="131"/>
      <c r="G1063" s="126"/>
      <c r="H1063" s="126"/>
      <c r="I1063" s="126"/>
      <c r="J1063" s="126"/>
      <c r="K1063" s="126"/>
    </row>
    <row r="1064" spans="1:11" s="122" customFormat="1">
      <c r="A1064" s="128" t="s">
        <v>2004</v>
      </c>
      <c r="B1064" s="127">
        <v>134000</v>
      </c>
      <c r="C1064" s="128">
        <f t="shared" si="39"/>
        <v>4572000</v>
      </c>
      <c r="D1064" s="129">
        <f t="shared" si="38"/>
        <v>140700</v>
      </c>
      <c r="E1064" s="130" t="s">
        <v>7180</v>
      </c>
      <c r="F1064" s="131"/>
      <c r="G1064" s="126"/>
      <c r="H1064" s="126"/>
      <c r="I1064" s="126"/>
      <c r="J1064" s="126"/>
      <c r="K1064" s="126"/>
    </row>
    <row r="1065" spans="1:11" s="122" customFormat="1">
      <c r="A1065" s="128" t="s">
        <v>2005</v>
      </c>
      <c r="B1065" s="127">
        <v>135000</v>
      </c>
      <c r="C1065" s="128">
        <f t="shared" si="39"/>
        <v>4606000</v>
      </c>
      <c r="D1065" s="129">
        <f t="shared" si="38"/>
        <v>141750</v>
      </c>
      <c r="E1065" s="130" t="s">
        <v>7180</v>
      </c>
      <c r="F1065" s="131"/>
      <c r="G1065" s="126"/>
      <c r="H1065" s="126"/>
      <c r="I1065" s="126"/>
      <c r="J1065" s="126"/>
      <c r="K1065" s="126"/>
    </row>
    <row r="1066" spans="1:11" s="122" customFormat="1">
      <c r="A1066" s="128" t="s">
        <v>2006</v>
      </c>
      <c r="B1066" s="127">
        <v>136000</v>
      </c>
      <c r="C1066" s="128">
        <f t="shared" si="39"/>
        <v>4640000</v>
      </c>
      <c r="D1066" s="129">
        <f t="shared" si="38"/>
        <v>142800</v>
      </c>
      <c r="E1066" s="130" t="s">
        <v>7180</v>
      </c>
      <c r="F1066" s="131"/>
      <c r="G1066" s="126"/>
      <c r="H1066" s="126"/>
      <c r="I1066" s="126"/>
      <c r="J1066" s="126"/>
      <c r="K1066" s="126"/>
    </row>
    <row r="1067" spans="1:11" s="122" customFormat="1">
      <c r="A1067" s="128" t="s">
        <v>2007</v>
      </c>
      <c r="B1067" s="127">
        <v>137000</v>
      </c>
      <c r="C1067" s="128">
        <f t="shared" si="39"/>
        <v>4674000</v>
      </c>
      <c r="D1067" s="129">
        <f t="shared" si="38"/>
        <v>143850</v>
      </c>
      <c r="E1067" s="130" t="s">
        <v>7180</v>
      </c>
      <c r="F1067" s="131"/>
      <c r="G1067" s="126"/>
      <c r="H1067" s="126"/>
      <c r="I1067" s="126"/>
      <c r="J1067" s="126"/>
      <c r="K1067" s="126"/>
    </row>
    <row r="1068" spans="1:11" s="122" customFormat="1">
      <c r="A1068" s="128" t="s">
        <v>2008</v>
      </c>
      <c r="B1068" s="127">
        <v>138000</v>
      </c>
      <c r="C1068" s="128">
        <f t="shared" si="39"/>
        <v>4708000</v>
      </c>
      <c r="D1068" s="129">
        <f t="shared" si="38"/>
        <v>144900</v>
      </c>
      <c r="E1068" s="130" t="s">
        <v>7180</v>
      </c>
      <c r="F1068" s="131"/>
      <c r="G1068" s="126"/>
      <c r="H1068" s="126"/>
      <c r="I1068" s="126"/>
      <c r="J1068" s="126"/>
      <c r="K1068" s="126"/>
    </row>
    <row r="1069" spans="1:11" s="122" customFormat="1">
      <c r="A1069" s="128" t="s">
        <v>2009</v>
      </c>
      <c r="B1069" s="127">
        <v>139000</v>
      </c>
      <c r="C1069" s="128">
        <f t="shared" si="39"/>
        <v>4742000</v>
      </c>
      <c r="D1069" s="129">
        <f t="shared" si="38"/>
        <v>145950</v>
      </c>
      <c r="E1069" s="130" t="s">
        <v>7180</v>
      </c>
      <c r="F1069" s="131"/>
      <c r="G1069" s="126"/>
      <c r="H1069" s="126"/>
      <c r="I1069" s="126"/>
      <c r="J1069" s="126"/>
      <c r="K1069" s="126"/>
    </row>
    <row r="1070" spans="1:11" s="122" customFormat="1">
      <c r="A1070" s="128" t="s">
        <v>2010</v>
      </c>
      <c r="B1070" s="127">
        <v>140000</v>
      </c>
      <c r="C1070" s="128">
        <f t="shared" si="39"/>
        <v>4776000</v>
      </c>
      <c r="D1070" s="129">
        <f t="shared" si="38"/>
        <v>147000</v>
      </c>
      <c r="E1070" s="130" t="s">
        <v>7180</v>
      </c>
      <c r="F1070" s="131"/>
      <c r="G1070" s="126"/>
      <c r="H1070" s="126"/>
      <c r="I1070" s="126"/>
      <c r="J1070" s="126"/>
      <c r="K1070" s="126"/>
    </row>
    <row r="1071" spans="1:11" s="122" customFormat="1">
      <c r="A1071" s="128" t="s">
        <v>2011</v>
      </c>
      <c r="B1071" s="127">
        <v>141000</v>
      </c>
      <c r="C1071" s="128">
        <f t="shared" si="39"/>
        <v>4810000</v>
      </c>
      <c r="D1071" s="129">
        <f t="shared" si="38"/>
        <v>148050</v>
      </c>
      <c r="E1071" s="130" t="s">
        <v>7180</v>
      </c>
      <c r="F1071" s="131"/>
      <c r="G1071" s="126"/>
      <c r="H1071" s="126"/>
      <c r="I1071" s="126"/>
      <c r="J1071" s="126"/>
      <c r="K1071" s="126"/>
    </row>
    <row r="1072" spans="1:11" s="122" customFormat="1">
      <c r="A1072" s="128" t="s">
        <v>2012</v>
      </c>
      <c r="B1072" s="127">
        <v>142000</v>
      </c>
      <c r="C1072" s="128">
        <f t="shared" si="39"/>
        <v>4844000</v>
      </c>
      <c r="D1072" s="129">
        <f t="shared" si="38"/>
        <v>149100</v>
      </c>
      <c r="E1072" s="130" t="s">
        <v>7180</v>
      </c>
      <c r="F1072" s="131"/>
      <c r="G1072" s="126"/>
      <c r="H1072" s="126"/>
      <c r="I1072" s="126"/>
      <c r="J1072" s="126"/>
      <c r="K1072" s="126"/>
    </row>
    <row r="1073" spans="1:11" s="122" customFormat="1">
      <c r="A1073" s="128" t="s">
        <v>2013</v>
      </c>
      <c r="B1073" s="127">
        <v>143000</v>
      </c>
      <c r="C1073" s="128">
        <f t="shared" si="39"/>
        <v>4878000</v>
      </c>
      <c r="D1073" s="129">
        <f t="shared" si="38"/>
        <v>150150</v>
      </c>
      <c r="E1073" s="130" t="s">
        <v>7180</v>
      </c>
      <c r="F1073" s="131"/>
      <c r="G1073" s="126"/>
      <c r="H1073" s="126"/>
      <c r="I1073" s="126"/>
      <c r="J1073" s="126"/>
      <c r="K1073" s="126"/>
    </row>
    <row r="1074" spans="1:11" s="122" customFormat="1">
      <c r="A1074" s="128" t="s">
        <v>2014</v>
      </c>
      <c r="B1074" s="127">
        <v>144000</v>
      </c>
      <c r="C1074" s="128">
        <f t="shared" si="39"/>
        <v>4912000</v>
      </c>
      <c r="D1074" s="129">
        <f t="shared" si="38"/>
        <v>151200</v>
      </c>
      <c r="E1074" s="130" t="s">
        <v>7180</v>
      </c>
      <c r="F1074" s="131"/>
      <c r="G1074" s="126"/>
      <c r="H1074" s="126"/>
      <c r="I1074" s="126"/>
      <c r="J1074" s="126"/>
      <c r="K1074" s="126"/>
    </row>
    <row r="1075" spans="1:11" s="122" customFormat="1">
      <c r="A1075" s="128" t="s">
        <v>2015</v>
      </c>
      <c r="B1075" s="127">
        <v>145000</v>
      </c>
      <c r="C1075" s="128">
        <f t="shared" si="39"/>
        <v>4946000</v>
      </c>
      <c r="D1075" s="129">
        <f t="shared" si="38"/>
        <v>152250</v>
      </c>
      <c r="E1075" s="130" t="s">
        <v>7180</v>
      </c>
      <c r="F1075" s="131"/>
      <c r="G1075" s="126"/>
      <c r="H1075" s="126"/>
      <c r="I1075" s="126"/>
      <c r="J1075" s="126"/>
      <c r="K1075" s="126"/>
    </row>
    <row r="1076" spans="1:11" s="122" customFormat="1">
      <c r="A1076" s="128" t="s">
        <v>2016</v>
      </c>
      <c r="B1076" s="127">
        <v>146000</v>
      </c>
      <c r="C1076" s="128">
        <f t="shared" si="39"/>
        <v>4980000</v>
      </c>
      <c r="D1076" s="129">
        <f t="shared" si="38"/>
        <v>153300</v>
      </c>
      <c r="E1076" s="130" t="s">
        <v>7180</v>
      </c>
      <c r="F1076" s="131"/>
      <c r="G1076" s="126"/>
      <c r="H1076" s="126"/>
      <c r="I1076" s="126"/>
      <c r="J1076" s="126"/>
      <c r="K1076" s="126"/>
    </row>
    <row r="1077" spans="1:11" s="122" customFormat="1">
      <c r="A1077" s="128" t="s">
        <v>6420</v>
      </c>
      <c r="B1077" s="127">
        <v>147000</v>
      </c>
      <c r="C1077" s="128">
        <f t="shared" si="39"/>
        <v>5014000</v>
      </c>
      <c r="D1077" s="129">
        <f t="shared" si="38"/>
        <v>154350</v>
      </c>
      <c r="E1077" s="130" t="s">
        <v>7180</v>
      </c>
      <c r="F1077" s="131"/>
      <c r="G1077" s="126"/>
      <c r="H1077" s="126"/>
      <c r="I1077" s="126"/>
      <c r="J1077" s="126"/>
      <c r="K1077" s="126"/>
    </row>
    <row r="1078" spans="1:11" s="122" customFormat="1">
      <c r="A1078" s="128" t="s">
        <v>2017</v>
      </c>
      <c r="B1078" s="127">
        <v>148000</v>
      </c>
      <c r="C1078" s="128">
        <f t="shared" si="39"/>
        <v>5048000</v>
      </c>
      <c r="D1078" s="129">
        <f t="shared" si="38"/>
        <v>155400</v>
      </c>
      <c r="E1078" s="130" t="s">
        <v>7180</v>
      </c>
      <c r="F1078" s="131"/>
      <c r="G1078" s="126"/>
      <c r="H1078" s="126"/>
      <c r="I1078" s="126"/>
      <c r="J1078" s="126"/>
      <c r="K1078" s="126"/>
    </row>
    <row r="1079" spans="1:11" s="122" customFormat="1">
      <c r="A1079" s="128" t="s">
        <v>2018</v>
      </c>
      <c r="B1079" s="127">
        <v>149000</v>
      </c>
      <c r="C1079" s="128">
        <f t="shared" si="39"/>
        <v>5082000</v>
      </c>
      <c r="D1079" s="129">
        <f t="shared" si="38"/>
        <v>156450</v>
      </c>
      <c r="E1079" s="130" t="s">
        <v>7180</v>
      </c>
      <c r="F1079" s="131"/>
      <c r="G1079" s="126"/>
      <c r="H1079" s="126"/>
      <c r="I1079" s="126"/>
      <c r="J1079" s="126"/>
      <c r="K1079" s="126"/>
    </row>
    <row r="1080" spans="1:11" s="122" customFormat="1">
      <c r="A1080" s="128" t="s">
        <v>6421</v>
      </c>
      <c r="B1080" s="127">
        <v>150000</v>
      </c>
      <c r="C1080" s="128">
        <f t="shared" si="39"/>
        <v>5116000</v>
      </c>
      <c r="D1080" s="129">
        <f t="shared" si="38"/>
        <v>157500</v>
      </c>
      <c r="E1080" s="130" t="s">
        <v>7180</v>
      </c>
      <c r="F1080" s="131"/>
      <c r="G1080" s="126"/>
      <c r="H1080" s="126"/>
      <c r="I1080" s="126"/>
      <c r="J1080" s="126"/>
      <c r="K1080" s="126"/>
    </row>
    <row r="1081" spans="1:11" s="122" customFormat="1">
      <c r="A1081" s="127" t="s">
        <v>2019</v>
      </c>
      <c r="B1081" s="127">
        <v>1000</v>
      </c>
      <c r="C1081" s="127">
        <v>50000</v>
      </c>
      <c r="D1081" s="129">
        <f t="shared" si="38"/>
        <v>1050</v>
      </c>
      <c r="E1081" s="130" t="s">
        <v>7180</v>
      </c>
      <c r="F1081" s="131"/>
      <c r="G1081" s="126"/>
      <c r="H1081" s="126"/>
      <c r="I1081" s="126"/>
      <c r="J1081" s="126"/>
      <c r="K1081" s="126"/>
    </row>
    <row r="1082" spans="1:11" s="122" customFormat="1">
      <c r="A1082" s="127" t="s">
        <v>2020</v>
      </c>
      <c r="B1082" s="127">
        <v>2000</v>
      </c>
      <c r="C1082" s="127">
        <f>C1081+34000</f>
        <v>84000</v>
      </c>
      <c r="D1082" s="129">
        <f t="shared" si="38"/>
        <v>2100</v>
      </c>
      <c r="E1082" s="130" t="s">
        <v>7180</v>
      </c>
      <c r="F1082" s="131"/>
      <c r="G1082" s="126"/>
      <c r="H1082" s="126"/>
      <c r="I1082" s="126"/>
      <c r="J1082" s="126"/>
      <c r="K1082" s="126"/>
    </row>
    <row r="1083" spans="1:11" s="122" customFormat="1">
      <c r="A1083" s="127" t="s">
        <v>2021</v>
      </c>
      <c r="B1083" s="127">
        <v>3000</v>
      </c>
      <c r="C1083" s="127">
        <f t="shared" ref="C1083:C1146" si="40">C1082+34000</f>
        <v>118000</v>
      </c>
      <c r="D1083" s="129">
        <f t="shared" si="38"/>
        <v>3150</v>
      </c>
      <c r="E1083" s="130" t="s">
        <v>7180</v>
      </c>
      <c r="F1083" s="131"/>
      <c r="G1083" s="126"/>
      <c r="H1083" s="126"/>
      <c r="I1083" s="126"/>
      <c r="J1083" s="126"/>
      <c r="K1083" s="126"/>
    </row>
    <row r="1084" spans="1:11" s="122" customFormat="1">
      <c r="A1084" s="127" t="s">
        <v>2022</v>
      </c>
      <c r="B1084" s="127">
        <v>4000</v>
      </c>
      <c r="C1084" s="127">
        <f t="shared" si="40"/>
        <v>152000</v>
      </c>
      <c r="D1084" s="129">
        <f t="shared" si="38"/>
        <v>4200</v>
      </c>
      <c r="E1084" s="130" t="s">
        <v>7180</v>
      </c>
      <c r="F1084" s="131"/>
      <c r="G1084" s="126"/>
      <c r="H1084" s="126"/>
      <c r="I1084" s="126"/>
      <c r="J1084" s="126"/>
      <c r="K1084" s="126"/>
    </row>
    <row r="1085" spans="1:11" s="122" customFormat="1">
      <c r="A1085" s="127" t="s">
        <v>2023</v>
      </c>
      <c r="B1085" s="127">
        <v>5000</v>
      </c>
      <c r="C1085" s="127">
        <f t="shared" si="40"/>
        <v>186000</v>
      </c>
      <c r="D1085" s="129">
        <f t="shared" si="38"/>
        <v>5250</v>
      </c>
      <c r="E1085" s="130" t="s">
        <v>7180</v>
      </c>
      <c r="F1085" s="131"/>
      <c r="G1085" s="126"/>
      <c r="H1085" s="126"/>
      <c r="I1085" s="126"/>
      <c r="J1085" s="126"/>
      <c r="K1085" s="126"/>
    </row>
    <row r="1086" spans="1:11" s="122" customFormat="1">
      <c r="A1086" s="127" t="s">
        <v>2024</v>
      </c>
      <c r="B1086" s="127">
        <v>6000</v>
      </c>
      <c r="C1086" s="127">
        <f t="shared" si="40"/>
        <v>220000</v>
      </c>
      <c r="D1086" s="129">
        <f t="shared" si="38"/>
        <v>6300</v>
      </c>
      <c r="E1086" s="130" t="s">
        <v>7180</v>
      </c>
      <c r="F1086" s="131"/>
      <c r="G1086" s="126"/>
      <c r="H1086" s="126"/>
      <c r="I1086" s="126"/>
      <c r="J1086" s="126"/>
      <c r="K1086" s="126"/>
    </row>
    <row r="1087" spans="1:11" s="122" customFormat="1">
      <c r="A1087" s="127" t="s">
        <v>2025</v>
      </c>
      <c r="B1087" s="127">
        <v>7000</v>
      </c>
      <c r="C1087" s="127">
        <f t="shared" si="40"/>
        <v>254000</v>
      </c>
      <c r="D1087" s="129">
        <f t="shared" si="38"/>
        <v>7350</v>
      </c>
      <c r="E1087" s="130" t="s">
        <v>7180</v>
      </c>
      <c r="F1087" s="131"/>
      <c r="G1087" s="126"/>
      <c r="H1087" s="126"/>
      <c r="I1087" s="126"/>
      <c r="J1087" s="126"/>
      <c r="K1087" s="126"/>
    </row>
    <row r="1088" spans="1:11" s="122" customFormat="1">
      <c r="A1088" s="127" t="s">
        <v>2026</v>
      </c>
      <c r="B1088" s="127">
        <v>8000</v>
      </c>
      <c r="C1088" s="127">
        <f t="shared" si="40"/>
        <v>288000</v>
      </c>
      <c r="D1088" s="129">
        <f t="shared" si="38"/>
        <v>8400</v>
      </c>
      <c r="E1088" s="130" t="s">
        <v>7180</v>
      </c>
      <c r="F1088" s="131"/>
      <c r="G1088" s="126"/>
      <c r="H1088" s="126"/>
      <c r="I1088" s="126"/>
      <c r="J1088" s="126"/>
      <c r="K1088" s="126"/>
    </row>
    <row r="1089" spans="1:11" s="122" customFormat="1">
      <c r="A1089" s="127" t="s">
        <v>2027</v>
      </c>
      <c r="B1089" s="127">
        <v>9000</v>
      </c>
      <c r="C1089" s="127">
        <f t="shared" si="40"/>
        <v>322000</v>
      </c>
      <c r="D1089" s="129">
        <f t="shared" si="38"/>
        <v>9450</v>
      </c>
      <c r="E1089" s="130" t="s">
        <v>7180</v>
      </c>
      <c r="F1089" s="131"/>
      <c r="G1089" s="126"/>
      <c r="H1089" s="126"/>
      <c r="I1089" s="126"/>
      <c r="J1089" s="126"/>
      <c r="K1089" s="126"/>
    </row>
    <row r="1090" spans="1:11" s="122" customFormat="1">
      <c r="A1090" s="127" t="s">
        <v>2028</v>
      </c>
      <c r="B1090" s="127">
        <v>10000</v>
      </c>
      <c r="C1090" s="127">
        <f t="shared" si="40"/>
        <v>356000</v>
      </c>
      <c r="D1090" s="129">
        <f t="shared" si="38"/>
        <v>10500</v>
      </c>
      <c r="E1090" s="130" t="s">
        <v>7180</v>
      </c>
      <c r="F1090" s="131"/>
      <c r="G1090" s="126"/>
      <c r="H1090" s="126"/>
      <c r="I1090" s="126"/>
      <c r="J1090" s="126"/>
      <c r="K1090" s="126"/>
    </row>
    <row r="1091" spans="1:11" s="122" customFormat="1">
      <c r="A1091" s="127" t="s">
        <v>2029</v>
      </c>
      <c r="B1091" s="127">
        <v>11000</v>
      </c>
      <c r="C1091" s="127">
        <f t="shared" si="40"/>
        <v>390000</v>
      </c>
      <c r="D1091" s="129">
        <f t="shared" si="38"/>
        <v>11550</v>
      </c>
      <c r="E1091" s="130" t="s">
        <v>7180</v>
      </c>
      <c r="F1091" s="131"/>
      <c r="G1091" s="126"/>
      <c r="H1091" s="126"/>
      <c r="I1091" s="126"/>
      <c r="J1091" s="126"/>
      <c r="K1091" s="126"/>
    </row>
    <row r="1092" spans="1:11" s="122" customFormat="1">
      <c r="A1092" s="127" t="s">
        <v>2030</v>
      </c>
      <c r="B1092" s="127">
        <v>12000</v>
      </c>
      <c r="C1092" s="127">
        <f t="shared" si="40"/>
        <v>424000</v>
      </c>
      <c r="D1092" s="129">
        <f t="shared" si="38"/>
        <v>12600</v>
      </c>
      <c r="E1092" s="130" t="s">
        <v>7180</v>
      </c>
      <c r="F1092" s="131"/>
      <c r="G1092" s="126"/>
      <c r="H1092" s="126"/>
      <c r="I1092" s="126"/>
      <c r="J1092" s="126"/>
      <c r="K1092" s="126"/>
    </row>
    <row r="1093" spans="1:11" s="122" customFormat="1">
      <c r="A1093" s="127" t="s">
        <v>2031</v>
      </c>
      <c r="B1093" s="127">
        <v>13000</v>
      </c>
      <c r="C1093" s="127">
        <f t="shared" si="40"/>
        <v>458000</v>
      </c>
      <c r="D1093" s="129">
        <f t="shared" si="38"/>
        <v>13650</v>
      </c>
      <c r="E1093" s="130" t="s">
        <v>7180</v>
      </c>
      <c r="F1093" s="131"/>
      <c r="G1093" s="126"/>
      <c r="H1093" s="126"/>
      <c r="I1093" s="126"/>
      <c r="J1093" s="126"/>
      <c r="K1093" s="126"/>
    </row>
    <row r="1094" spans="1:11" s="122" customFormat="1">
      <c r="A1094" s="127" t="s">
        <v>2032</v>
      </c>
      <c r="B1094" s="127">
        <v>14000</v>
      </c>
      <c r="C1094" s="127">
        <f t="shared" si="40"/>
        <v>492000</v>
      </c>
      <c r="D1094" s="129">
        <f t="shared" si="38"/>
        <v>14700</v>
      </c>
      <c r="E1094" s="130" t="s">
        <v>7180</v>
      </c>
      <c r="F1094" s="131"/>
      <c r="G1094" s="126"/>
      <c r="H1094" s="126"/>
      <c r="I1094" s="126"/>
      <c r="J1094" s="126"/>
      <c r="K1094" s="126"/>
    </row>
    <row r="1095" spans="1:11" s="122" customFormat="1">
      <c r="A1095" s="127" t="s">
        <v>2033</v>
      </c>
      <c r="B1095" s="127">
        <v>15000</v>
      </c>
      <c r="C1095" s="127">
        <f t="shared" si="40"/>
        <v>526000</v>
      </c>
      <c r="D1095" s="129">
        <f t="shared" si="38"/>
        <v>15750</v>
      </c>
      <c r="E1095" s="130" t="s">
        <v>7180</v>
      </c>
      <c r="F1095" s="131"/>
      <c r="G1095" s="126"/>
      <c r="H1095" s="126"/>
      <c r="I1095" s="126"/>
      <c r="J1095" s="126"/>
      <c r="K1095" s="126"/>
    </row>
    <row r="1096" spans="1:11" s="122" customFormat="1">
      <c r="A1096" s="127" t="s">
        <v>2034</v>
      </c>
      <c r="B1096" s="127">
        <v>16000</v>
      </c>
      <c r="C1096" s="127">
        <f t="shared" si="40"/>
        <v>560000</v>
      </c>
      <c r="D1096" s="129">
        <f t="shared" si="38"/>
        <v>16800</v>
      </c>
      <c r="E1096" s="130" t="s">
        <v>7180</v>
      </c>
      <c r="F1096" s="131"/>
      <c r="G1096" s="126"/>
      <c r="H1096" s="126"/>
      <c r="I1096" s="126"/>
      <c r="J1096" s="126"/>
      <c r="K1096" s="126"/>
    </row>
    <row r="1097" spans="1:11" s="122" customFormat="1">
      <c r="A1097" s="127" t="s">
        <v>2035</v>
      </c>
      <c r="B1097" s="127">
        <v>17000</v>
      </c>
      <c r="C1097" s="127">
        <f t="shared" si="40"/>
        <v>594000</v>
      </c>
      <c r="D1097" s="129">
        <f t="shared" si="38"/>
        <v>17850</v>
      </c>
      <c r="E1097" s="130" t="s">
        <v>7180</v>
      </c>
      <c r="F1097" s="131"/>
      <c r="G1097" s="126"/>
      <c r="H1097" s="126"/>
      <c r="I1097" s="126"/>
      <c r="J1097" s="126"/>
      <c r="K1097" s="126"/>
    </row>
    <row r="1098" spans="1:11" s="122" customFormat="1">
      <c r="A1098" s="127" t="s">
        <v>2036</v>
      </c>
      <c r="B1098" s="127">
        <v>18000</v>
      </c>
      <c r="C1098" s="127">
        <f t="shared" si="40"/>
        <v>628000</v>
      </c>
      <c r="D1098" s="129">
        <f t="shared" si="38"/>
        <v>18900</v>
      </c>
      <c r="E1098" s="130" t="s">
        <v>7180</v>
      </c>
      <c r="F1098" s="131"/>
      <c r="G1098" s="126"/>
      <c r="H1098" s="126"/>
      <c r="I1098" s="126"/>
      <c r="J1098" s="126"/>
      <c r="K1098" s="126"/>
    </row>
    <row r="1099" spans="1:11" s="122" customFormat="1">
      <c r="A1099" s="127" t="s">
        <v>2037</v>
      </c>
      <c r="B1099" s="127">
        <v>19000</v>
      </c>
      <c r="C1099" s="127">
        <f t="shared" si="40"/>
        <v>662000</v>
      </c>
      <c r="D1099" s="129">
        <f t="shared" si="38"/>
        <v>19950</v>
      </c>
      <c r="E1099" s="130" t="s">
        <v>7180</v>
      </c>
      <c r="F1099" s="131"/>
      <c r="G1099" s="126"/>
      <c r="H1099" s="126"/>
      <c r="I1099" s="126"/>
      <c r="J1099" s="126"/>
      <c r="K1099" s="126"/>
    </row>
    <row r="1100" spans="1:11" s="122" customFormat="1">
      <c r="A1100" s="127" t="s">
        <v>2038</v>
      </c>
      <c r="B1100" s="127">
        <v>20000</v>
      </c>
      <c r="C1100" s="127">
        <f t="shared" si="40"/>
        <v>696000</v>
      </c>
      <c r="D1100" s="129">
        <f t="shared" si="38"/>
        <v>21000</v>
      </c>
      <c r="E1100" s="130" t="s">
        <v>7180</v>
      </c>
      <c r="F1100" s="131"/>
      <c r="G1100" s="126"/>
      <c r="H1100" s="126"/>
      <c r="I1100" s="126"/>
      <c r="J1100" s="126"/>
      <c r="K1100" s="126"/>
    </row>
    <row r="1101" spans="1:11" s="122" customFormat="1">
      <c r="A1101" s="127" t="s">
        <v>2039</v>
      </c>
      <c r="B1101" s="127">
        <v>21000</v>
      </c>
      <c r="C1101" s="127">
        <f t="shared" si="40"/>
        <v>730000</v>
      </c>
      <c r="D1101" s="129">
        <f t="shared" si="38"/>
        <v>22050</v>
      </c>
      <c r="E1101" s="130" t="s">
        <v>7180</v>
      </c>
      <c r="F1101" s="131"/>
      <c r="G1101" s="126"/>
      <c r="H1101" s="126"/>
      <c r="I1101" s="126"/>
      <c r="J1101" s="126"/>
      <c r="K1101" s="126"/>
    </row>
    <row r="1102" spans="1:11" s="122" customFormat="1">
      <c r="A1102" s="127" t="s">
        <v>2040</v>
      </c>
      <c r="B1102" s="127">
        <v>22000</v>
      </c>
      <c r="C1102" s="127">
        <f t="shared" si="40"/>
        <v>764000</v>
      </c>
      <c r="D1102" s="129">
        <f t="shared" si="38"/>
        <v>23100</v>
      </c>
      <c r="E1102" s="130" t="s">
        <v>7180</v>
      </c>
      <c r="F1102" s="131"/>
      <c r="G1102" s="126"/>
      <c r="H1102" s="126"/>
      <c r="I1102" s="126"/>
      <c r="J1102" s="126"/>
      <c r="K1102" s="126"/>
    </row>
    <row r="1103" spans="1:11" s="122" customFormat="1">
      <c r="A1103" s="127" t="s">
        <v>2041</v>
      </c>
      <c r="B1103" s="127">
        <v>23000</v>
      </c>
      <c r="C1103" s="127">
        <f t="shared" si="40"/>
        <v>798000</v>
      </c>
      <c r="D1103" s="129">
        <f t="shared" si="38"/>
        <v>24150</v>
      </c>
      <c r="E1103" s="130" t="s">
        <v>7180</v>
      </c>
      <c r="F1103" s="131"/>
      <c r="G1103" s="126"/>
      <c r="H1103" s="126"/>
      <c r="I1103" s="126"/>
      <c r="J1103" s="126"/>
      <c r="K1103" s="126"/>
    </row>
    <row r="1104" spans="1:11" s="122" customFormat="1">
      <c r="A1104" s="127" t="s">
        <v>2042</v>
      </c>
      <c r="B1104" s="127">
        <v>24000</v>
      </c>
      <c r="C1104" s="127">
        <f t="shared" si="40"/>
        <v>832000</v>
      </c>
      <c r="D1104" s="129">
        <f t="shared" si="38"/>
        <v>25200</v>
      </c>
      <c r="E1104" s="130" t="s">
        <v>7180</v>
      </c>
      <c r="F1104" s="131"/>
      <c r="G1104" s="126"/>
      <c r="H1104" s="126"/>
      <c r="I1104" s="126"/>
      <c r="J1104" s="126"/>
      <c r="K1104" s="126"/>
    </row>
    <row r="1105" spans="1:11" s="122" customFormat="1">
      <c r="A1105" s="127" t="s">
        <v>2043</v>
      </c>
      <c r="B1105" s="127">
        <v>25000</v>
      </c>
      <c r="C1105" s="127">
        <f t="shared" si="40"/>
        <v>866000</v>
      </c>
      <c r="D1105" s="129">
        <f t="shared" si="38"/>
        <v>26250</v>
      </c>
      <c r="E1105" s="130" t="s">
        <v>7180</v>
      </c>
      <c r="F1105" s="131"/>
      <c r="G1105" s="126"/>
      <c r="H1105" s="126"/>
      <c r="I1105" s="126"/>
      <c r="J1105" s="126"/>
      <c r="K1105" s="126"/>
    </row>
    <row r="1106" spans="1:11" s="122" customFormat="1">
      <c r="A1106" s="127" t="s">
        <v>2044</v>
      </c>
      <c r="B1106" s="127">
        <v>26000</v>
      </c>
      <c r="C1106" s="127">
        <f t="shared" si="40"/>
        <v>900000</v>
      </c>
      <c r="D1106" s="129">
        <f t="shared" si="38"/>
        <v>27300</v>
      </c>
      <c r="E1106" s="130" t="s">
        <v>7180</v>
      </c>
      <c r="F1106" s="131"/>
      <c r="G1106" s="126"/>
      <c r="H1106" s="126"/>
      <c r="I1106" s="126"/>
      <c r="J1106" s="126"/>
      <c r="K1106" s="126"/>
    </row>
    <row r="1107" spans="1:11" s="122" customFormat="1">
      <c r="A1107" s="127" t="s">
        <v>2045</v>
      </c>
      <c r="B1107" s="127">
        <v>27000</v>
      </c>
      <c r="C1107" s="127">
        <f t="shared" si="40"/>
        <v>934000</v>
      </c>
      <c r="D1107" s="129">
        <f t="shared" si="38"/>
        <v>28350</v>
      </c>
      <c r="E1107" s="130" t="s">
        <v>7180</v>
      </c>
      <c r="F1107" s="131"/>
      <c r="G1107" s="126"/>
      <c r="H1107" s="126"/>
      <c r="I1107" s="126"/>
      <c r="J1107" s="126"/>
      <c r="K1107" s="126"/>
    </row>
    <row r="1108" spans="1:11" s="122" customFormat="1">
      <c r="A1108" s="127" t="s">
        <v>2046</v>
      </c>
      <c r="B1108" s="127">
        <v>28000</v>
      </c>
      <c r="C1108" s="127">
        <f t="shared" si="40"/>
        <v>968000</v>
      </c>
      <c r="D1108" s="129">
        <f t="shared" si="38"/>
        <v>29400</v>
      </c>
      <c r="E1108" s="130" t="s">
        <v>7180</v>
      </c>
      <c r="F1108" s="131"/>
      <c r="G1108" s="126"/>
      <c r="H1108" s="126"/>
      <c r="I1108" s="126"/>
      <c r="J1108" s="126"/>
      <c r="K1108" s="126"/>
    </row>
    <row r="1109" spans="1:11" s="122" customFormat="1">
      <c r="A1109" s="127" t="s">
        <v>2047</v>
      </c>
      <c r="B1109" s="127">
        <v>29000</v>
      </c>
      <c r="C1109" s="127">
        <f t="shared" si="40"/>
        <v>1002000</v>
      </c>
      <c r="D1109" s="129">
        <f t="shared" si="38"/>
        <v>30450</v>
      </c>
      <c r="E1109" s="130" t="s">
        <v>7180</v>
      </c>
      <c r="F1109" s="131"/>
      <c r="G1109" s="126"/>
      <c r="H1109" s="126"/>
      <c r="I1109" s="126"/>
      <c r="J1109" s="126"/>
      <c r="K1109" s="126"/>
    </row>
    <row r="1110" spans="1:11" s="122" customFormat="1">
      <c r="A1110" s="127" t="s">
        <v>2048</v>
      </c>
      <c r="B1110" s="127">
        <v>30000</v>
      </c>
      <c r="C1110" s="127">
        <f t="shared" si="40"/>
        <v>1036000</v>
      </c>
      <c r="D1110" s="129">
        <f t="shared" si="38"/>
        <v>31500</v>
      </c>
      <c r="E1110" s="130" t="s">
        <v>7180</v>
      </c>
      <c r="F1110" s="131"/>
      <c r="G1110" s="126"/>
      <c r="H1110" s="126"/>
      <c r="I1110" s="126"/>
      <c r="J1110" s="126"/>
      <c r="K1110" s="126"/>
    </row>
    <row r="1111" spans="1:11" s="122" customFormat="1">
      <c r="A1111" s="127" t="s">
        <v>2049</v>
      </c>
      <c r="B1111" s="127">
        <v>31000</v>
      </c>
      <c r="C1111" s="127">
        <f t="shared" si="40"/>
        <v>1070000</v>
      </c>
      <c r="D1111" s="129">
        <f t="shared" si="38"/>
        <v>32550</v>
      </c>
      <c r="E1111" s="130" t="s">
        <v>7180</v>
      </c>
      <c r="F1111" s="131"/>
      <c r="G1111" s="126"/>
      <c r="H1111" s="126"/>
      <c r="I1111" s="126"/>
      <c r="J1111" s="126"/>
      <c r="K1111" s="126"/>
    </row>
    <row r="1112" spans="1:11" s="122" customFormat="1">
      <c r="A1112" s="127" t="s">
        <v>2050</v>
      </c>
      <c r="B1112" s="127">
        <v>32000</v>
      </c>
      <c r="C1112" s="127">
        <f t="shared" si="40"/>
        <v>1104000</v>
      </c>
      <c r="D1112" s="129">
        <f t="shared" si="38"/>
        <v>33600</v>
      </c>
      <c r="E1112" s="130" t="s">
        <v>7180</v>
      </c>
      <c r="F1112" s="131"/>
      <c r="G1112" s="126"/>
      <c r="H1112" s="126"/>
      <c r="I1112" s="126"/>
      <c r="J1112" s="126"/>
      <c r="K1112" s="126"/>
    </row>
    <row r="1113" spans="1:11" s="122" customFormat="1">
      <c r="A1113" s="127" t="s">
        <v>2051</v>
      </c>
      <c r="B1113" s="127">
        <v>33000</v>
      </c>
      <c r="C1113" s="127">
        <f t="shared" si="40"/>
        <v>1138000</v>
      </c>
      <c r="D1113" s="129">
        <f t="shared" si="38"/>
        <v>34650</v>
      </c>
      <c r="E1113" s="130" t="s">
        <v>7180</v>
      </c>
      <c r="F1113" s="131"/>
      <c r="G1113" s="126"/>
      <c r="H1113" s="126"/>
      <c r="I1113" s="126"/>
      <c r="J1113" s="126"/>
      <c r="K1113" s="126"/>
    </row>
    <row r="1114" spans="1:11" s="122" customFormat="1">
      <c r="A1114" s="127" t="s">
        <v>2052</v>
      </c>
      <c r="B1114" s="127">
        <v>34000</v>
      </c>
      <c r="C1114" s="127">
        <f t="shared" si="40"/>
        <v>1172000</v>
      </c>
      <c r="D1114" s="129">
        <f t="shared" si="38"/>
        <v>35700</v>
      </c>
      <c r="E1114" s="130" t="s">
        <v>7180</v>
      </c>
      <c r="F1114" s="131"/>
      <c r="G1114" s="126"/>
      <c r="H1114" s="126"/>
      <c r="I1114" s="126"/>
      <c r="J1114" s="126"/>
      <c r="K1114" s="126"/>
    </row>
    <row r="1115" spans="1:11" s="122" customFormat="1">
      <c r="A1115" s="127" t="s">
        <v>2053</v>
      </c>
      <c r="B1115" s="127">
        <v>35000</v>
      </c>
      <c r="C1115" s="127">
        <f t="shared" si="40"/>
        <v>1206000</v>
      </c>
      <c r="D1115" s="129">
        <f t="shared" si="38"/>
        <v>36750</v>
      </c>
      <c r="E1115" s="130" t="s">
        <v>7180</v>
      </c>
      <c r="F1115" s="131"/>
      <c r="G1115" s="126"/>
      <c r="H1115" s="126"/>
      <c r="I1115" s="126"/>
      <c r="J1115" s="126"/>
      <c r="K1115" s="126"/>
    </row>
    <row r="1116" spans="1:11" s="122" customFormat="1">
      <c r="A1116" s="127" t="s">
        <v>2054</v>
      </c>
      <c r="B1116" s="127">
        <v>36000</v>
      </c>
      <c r="C1116" s="127">
        <f t="shared" si="40"/>
        <v>1240000</v>
      </c>
      <c r="D1116" s="129">
        <f t="shared" si="38"/>
        <v>37800</v>
      </c>
      <c r="E1116" s="130" t="s">
        <v>7180</v>
      </c>
      <c r="F1116" s="131"/>
      <c r="G1116" s="126"/>
      <c r="H1116" s="126"/>
      <c r="I1116" s="126"/>
      <c r="J1116" s="126"/>
      <c r="K1116" s="126"/>
    </row>
    <row r="1117" spans="1:11" s="122" customFormat="1">
      <c r="A1117" s="127" t="s">
        <v>2055</v>
      </c>
      <c r="B1117" s="127">
        <v>37000</v>
      </c>
      <c r="C1117" s="127">
        <f t="shared" si="40"/>
        <v>1274000</v>
      </c>
      <c r="D1117" s="129">
        <f t="shared" si="38"/>
        <v>38850</v>
      </c>
      <c r="E1117" s="130" t="s">
        <v>7180</v>
      </c>
      <c r="F1117" s="131"/>
      <c r="G1117" s="126"/>
      <c r="H1117" s="126"/>
      <c r="I1117" s="126"/>
      <c r="J1117" s="126"/>
      <c r="K1117" s="126"/>
    </row>
    <row r="1118" spans="1:11" s="122" customFormat="1">
      <c r="A1118" s="127" t="s">
        <v>2056</v>
      </c>
      <c r="B1118" s="127">
        <v>38000</v>
      </c>
      <c r="C1118" s="127">
        <f t="shared" si="40"/>
        <v>1308000</v>
      </c>
      <c r="D1118" s="129">
        <f t="shared" si="38"/>
        <v>39900</v>
      </c>
      <c r="E1118" s="130" t="s">
        <v>7180</v>
      </c>
      <c r="F1118" s="131"/>
      <c r="G1118" s="126"/>
      <c r="H1118" s="126"/>
      <c r="I1118" s="126"/>
      <c r="J1118" s="126"/>
      <c r="K1118" s="126"/>
    </row>
    <row r="1119" spans="1:11" s="122" customFormat="1">
      <c r="A1119" s="127" t="s">
        <v>2057</v>
      </c>
      <c r="B1119" s="127">
        <v>39000</v>
      </c>
      <c r="C1119" s="127">
        <f t="shared" si="40"/>
        <v>1342000</v>
      </c>
      <c r="D1119" s="129">
        <f t="shared" si="38"/>
        <v>40950</v>
      </c>
      <c r="E1119" s="130" t="s">
        <v>7180</v>
      </c>
      <c r="F1119" s="131"/>
      <c r="G1119" s="126"/>
      <c r="H1119" s="126"/>
      <c r="I1119" s="126"/>
      <c r="J1119" s="126"/>
      <c r="K1119" s="126"/>
    </row>
    <row r="1120" spans="1:11" s="122" customFormat="1">
      <c r="A1120" s="127" t="s">
        <v>2058</v>
      </c>
      <c r="B1120" s="127">
        <v>40000</v>
      </c>
      <c r="C1120" s="127">
        <f t="shared" si="40"/>
        <v>1376000</v>
      </c>
      <c r="D1120" s="129">
        <f t="shared" si="38"/>
        <v>42000</v>
      </c>
      <c r="E1120" s="130" t="s">
        <v>7180</v>
      </c>
      <c r="F1120" s="131"/>
      <c r="G1120" s="126"/>
      <c r="H1120" s="126"/>
      <c r="I1120" s="126"/>
      <c r="J1120" s="126"/>
      <c r="K1120" s="126"/>
    </row>
    <row r="1121" spans="1:11" s="122" customFormat="1">
      <c r="A1121" s="127" t="s">
        <v>2059</v>
      </c>
      <c r="B1121" s="127">
        <v>41000</v>
      </c>
      <c r="C1121" s="127">
        <f t="shared" si="40"/>
        <v>1410000</v>
      </c>
      <c r="D1121" s="129">
        <f t="shared" si="38"/>
        <v>43050</v>
      </c>
      <c r="E1121" s="130" t="s">
        <v>7180</v>
      </c>
      <c r="F1121" s="131"/>
      <c r="G1121" s="126"/>
      <c r="H1121" s="126"/>
      <c r="I1121" s="126"/>
      <c r="J1121" s="126"/>
      <c r="K1121" s="126"/>
    </row>
    <row r="1122" spans="1:11" s="122" customFormat="1">
      <c r="A1122" s="127" t="s">
        <v>2060</v>
      </c>
      <c r="B1122" s="127">
        <v>42000</v>
      </c>
      <c r="C1122" s="127">
        <f t="shared" si="40"/>
        <v>1444000</v>
      </c>
      <c r="D1122" s="129">
        <f t="shared" si="38"/>
        <v>44100</v>
      </c>
      <c r="E1122" s="130" t="s">
        <v>7180</v>
      </c>
      <c r="F1122" s="131"/>
      <c r="G1122" s="126"/>
      <c r="H1122" s="126"/>
      <c r="I1122" s="126"/>
      <c r="J1122" s="126"/>
      <c r="K1122" s="126"/>
    </row>
    <row r="1123" spans="1:11" s="122" customFormat="1">
      <c r="A1123" s="127" t="s">
        <v>2061</v>
      </c>
      <c r="B1123" s="127">
        <v>43000</v>
      </c>
      <c r="C1123" s="127">
        <f t="shared" si="40"/>
        <v>1478000</v>
      </c>
      <c r="D1123" s="129">
        <f t="shared" ref="D1123:D1186" si="41">SUM($G$2)*(B1123*0.001)</f>
        <v>45150</v>
      </c>
      <c r="E1123" s="130" t="s">
        <v>7180</v>
      </c>
      <c r="F1123" s="131"/>
      <c r="G1123" s="126"/>
      <c r="H1123" s="126"/>
      <c r="I1123" s="126"/>
      <c r="J1123" s="126"/>
      <c r="K1123" s="126"/>
    </row>
    <row r="1124" spans="1:11" s="122" customFormat="1">
      <c r="A1124" s="127" t="s">
        <v>2062</v>
      </c>
      <c r="B1124" s="127">
        <v>44000</v>
      </c>
      <c r="C1124" s="127">
        <f t="shared" si="40"/>
        <v>1512000</v>
      </c>
      <c r="D1124" s="129">
        <f t="shared" si="41"/>
        <v>46200</v>
      </c>
      <c r="E1124" s="130" t="s">
        <v>7180</v>
      </c>
      <c r="F1124" s="131"/>
      <c r="G1124" s="126"/>
      <c r="H1124" s="126"/>
      <c r="I1124" s="126"/>
      <c r="J1124" s="126"/>
      <c r="K1124" s="126"/>
    </row>
    <row r="1125" spans="1:11" s="122" customFormat="1">
      <c r="A1125" s="127" t="s">
        <v>2063</v>
      </c>
      <c r="B1125" s="127">
        <v>45000</v>
      </c>
      <c r="C1125" s="127">
        <f t="shared" si="40"/>
        <v>1546000</v>
      </c>
      <c r="D1125" s="129">
        <f t="shared" si="41"/>
        <v>47250</v>
      </c>
      <c r="E1125" s="130" t="s">
        <v>7180</v>
      </c>
      <c r="F1125" s="131"/>
      <c r="G1125" s="126"/>
      <c r="H1125" s="126"/>
      <c r="I1125" s="126"/>
      <c r="J1125" s="126"/>
      <c r="K1125" s="126"/>
    </row>
    <row r="1126" spans="1:11" s="122" customFormat="1">
      <c r="A1126" s="127" t="s">
        <v>2064</v>
      </c>
      <c r="B1126" s="127">
        <v>46000</v>
      </c>
      <c r="C1126" s="127">
        <f t="shared" si="40"/>
        <v>1580000</v>
      </c>
      <c r="D1126" s="129">
        <f t="shared" si="41"/>
        <v>48300</v>
      </c>
      <c r="E1126" s="130" t="s">
        <v>7180</v>
      </c>
      <c r="F1126" s="131"/>
      <c r="G1126" s="126"/>
      <c r="H1126" s="126"/>
      <c r="I1126" s="126"/>
      <c r="J1126" s="126"/>
      <c r="K1126" s="126"/>
    </row>
    <row r="1127" spans="1:11" s="122" customFormat="1">
      <c r="A1127" s="127" t="s">
        <v>2065</v>
      </c>
      <c r="B1127" s="127">
        <v>47000</v>
      </c>
      <c r="C1127" s="127">
        <f t="shared" si="40"/>
        <v>1614000</v>
      </c>
      <c r="D1127" s="129">
        <f t="shared" si="41"/>
        <v>49350</v>
      </c>
      <c r="E1127" s="130" t="s">
        <v>7180</v>
      </c>
      <c r="F1127" s="131"/>
      <c r="G1127" s="126"/>
      <c r="H1127" s="126"/>
      <c r="I1127" s="126"/>
      <c r="J1127" s="126"/>
      <c r="K1127" s="126"/>
    </row>
    <row r="1128" spans="1:11" s="122" customFormat="1">
      <c r="A1128" s="127" t="s">
        <v>2066</v>
      </c>
      <c r="B1128" s="127">
        <v>48000</v>
      </c>
      <c r="C1128" s="127">
        <f t="shared" si="40"/>
        <v>1648000</v>
      </c>
      <c r="D1128" s="129">
        <f t="shared" si="41"/>
        <v>50400</v>
      </c>
      <c r="E1128" s="130" t="s">
        <v>7180</v>
      </c>
      <c r="F1128" s="131"/>
      <c r="G1128" s="126"/>
      <c r="H1128" s="126"/>
      <c r="I1128" s="126"/>
      <c r="J1128" s="126"/>
      <c r="K1128" s="126"/>
    </row>
    <row r="1129" spans="1:11" s="122" customFormat="1">
      <c r="A1129" s="127" t="s">
        <v>2067</v>
      </c>
      <c r="B1129" s="127">
        <v>49000</v>
      </c>
      <c r="C1129" s="127">
        <f t="shared" si="40"/>
        <v>1682000</v>
      </c>
      <c r="D1129" s="129">
        <f t="shared" si="41"/>
        <v>51450</v>
      </c>
      <c r="E1129" s="130" t="s">
        <v>7180</v>
      </c>
      <c r="F1129" s="131"/>
      <c r="G1129" s="126"/>
      <c r="H1129" s="126"/>
      <c r="I1129" s="126"/>
      <c r="J1129" s="126"/>
      <c r="K1129" s="126"/>
    </row>
    <row r="1130" spans="1:11" s="122" customFormat="1">
      <c r="A1130" s="127" t="s">
        <v>2068</v>
      </c>
      <c r="B1130" s="127">
        <v>50000</v>
      </c>
      <c r="C1130" s="127">
        <f t="shared" si="40"/>
        <v>1716000</v>
      </c>
      <c r="D1130" s="129">
        <f t="shared" si="41"/>
        <v>52500</v>
      </c>
      <c r="E1130" s="130" t="s">
        <v>7180</v>
      </c>
      <c r="F1130" s="131"/>
      <c r="G1130" s="126"/>
      <c r="H1130" s="126"/>
      <c r="I1130" s="126"/>
      <c r="J1130" s="126"/>
      <c r="K1130" s="126"/>
    </row>
    <row r="1131" spans="1:11" s="122" customFormat="1">
      <c r="A1131" s="127" t="s">
        <v>2069</v>
      </c>
      <c r="B1131" s="127">
        <v>51000</v>
      </c>
      <c r="C1131" s="127">
        <f t="shared" si="40"/>
        <v>1750000</v>
      </c>
      <c r="D1131" s="129">
        <f t="shared" si="41"/>
        <v>53550</v>
      </c>
      <c r="E1131" s="130" t="s">
        <v>7180</v>
      </c>
      <c r="F1131" s="131"/>
      <c r="G1131" s="126"/>
      <c r="H1131" s="126"/>
      <c r="I1131" s="126"/>
      <c r="J1131" s="126"/>
      <c r="K1131" s="126"/>
    </row>
    <row r="1132" spans="1:11" s="122" customFormat="1">
      <c r="A1132" s="127" t="s">
        <v>2070</v>
      </c>
      <c r="B1132" s="127">
        <v>52000</v>
      </c>
      <c r="C1132" s="127">
        <f t="shared" si="40"/>
        <v>1784000</v>
      </c>
      <c r="D1132" s="129">
        <f t="shared" si="41"/>
        <v>54600</v>
      </c>
      <c r="E1132" s="130" t="s">
        <v>7180</v>
      </c>
      <c r="F1132" s="131"/>
      <c r="G1132" s="126"/>
      <c r="H1132" s="126"/>
      <c r="I1132" s="126"/>
      <c r="J1132" s="126"/>
      <c r="K1132" s="126"/>
    </row>
    <row r="1133" spans="1:11" s="122" customFormat="1">
      <c r="A1133" s="127" t="s">
        <v>2071</v>
      </c>
      <c r="B1133" s="127">
        <v>53000</v>
      </c>
      <c r="C1133" s="127">
        <f t="shared" si="40"/>
        <v>1818000</v>
      </c>
      <c r="D1133" s="129">
        <f t="shared" si="41"/>
        <v>55650</v>
      </c>
      <c r="E1133" s="130" t="s">
        <v>7180</v>
      </c>
      <c r="F1133" s="131"/>
      <c r="G1133" s="126"/>
      <c r="H1133" s="126"/>
      <c r="I1133" s="126"/>
      <c r="J1133" s="126"/>
      <c r="K1133" s="126"/>
    </row>
    <row r="1134" spans="1:11" s="122" customFormat="1">
      <c r="A1134" s="127" t="s">
        <v>2072</v>
      </c>
      <c r="B1134" s="127">
        <v>54000</v>
      </c>
      <c r="C1134" s="127">
        <f t="shared" si="40"/>
        <v>1852000</v>
      </c>
      <c r="D1134" s="129">
        <f t="shared" si="41"/>
        <v>56700</v>
      </c>
      <c r="E1134" s="130" t="s">
        <v>7180</v>
      </c>
      <c r="F1134" s="131"/>
      <c r="G1134" s="126"/>
      <c r="H1134" s="126"/>
      <c r="I1134" s="126"/>
      <c r="J1134" s="126"/>
      <c r="K1134" s="126"/>
    </row>
    <row r="1135" spans="1:11" s="122" customFormat="1">
      <c r="A1135" s="127" t="s">
        <v>2073</v>
      </c>
      <c r="B1135" s="127">
        <v>55000</v>
      </c>
      <c r="C1135" s="127">
        <f t="shared" si="40"/>
        <v>1886000</v>
      </c>
      <c r="D1135" s="129">
        <f t="shared" si="41"/>
        <v>57750</v>
      </c>
      <c r="E1135" s="130" t="s">
        <v>7180</v>
      </c>
      <c r="F1135" s="131"/>
      <c r="G1135" s="126"/>
      <c r="H1135" s="126"/>
      <c r="I1135" s="126"/>
      <c r="J1135" s="126"/>
      <c r="K1135" s="126"/>
    </row>
    <row r="1136" spans="1:11" s="122" customFormat="1">
      <c r="A1136" s="127" t="s">
        <v>2074</v>
      </c>
      <c r="B1136" s="127">
        <v>56000</v>
      </c>
      <c r="C1136" s="127">
        <f t="shared" si="40"/>
        <v>1920000</v>
      </c>
      <c r="D1136" s="129">
        <f t="shared" si="41"/>
        <v>58800</v>
      </c>
      <c r="E1136" s="130" t="s">
        <v>7180</v>
      </c>
      <c r="F1136" s="131"/>
      <c r="G1136" s="126"/>
      <c r="H1136" s="126"/>
      <c r="I1136" s="126"/>
      <c r="J1136" s="126"/>
      <c r="K1136" s="126"/>
    </row>
    <row r="1137" spans="1:11" s="122" customFormat="1">
      <c r="A1137" s="127" t="s">
        <v>2075</v>
      </c>
      <c r="B1137" s="127">
        <v>57000</v>
      </c>
      <c r="C1137" s="127">
        <f t="shared" si="40"/>
        <v>1954000</v>
      </c>
      <c r="D1137" s="129">
        <f t="shared" si="41"/>
        <v>59850</v>
      </c>
      <c r="E1137" s="130" t="s">
        <v>7180</v>
      </c>
      <c r="F1137" s="131"/>
      <c r="G1137" s="126"/>
      <c r="H1137" s="126"/>
      <c r="I1137" s="126"/>
      <c r="J1137" s="126"/>
      <c r="K1137" s="126"/>
    </row>
    <row r="1138" spans="1:11" s="122" customFormat="1">
      <c r="A1138" s="127" t="s">
        <v>2076</v>
      </c>
      <c r="B1138" s="127">
        <v>58000</v>
      </c>
      <c r="C1138" s="127">
        <f t="shared" si="40"/>
        <v>1988000</v>
      </c>
      <c r="D1138" s="129">
        <f t="shared" si="41"/>
        <v>60900</v>
      </c>
      <c r="E1138" s="130" t="s">
        <v>7180</v>
      </c>
      <c r="F1138" s="131"/>
      <c r="G1138" s="126"/>
      <c r="H1138" s="126"/>
      <c r="I1138" s="126"/>
      <c r="J1138" s="126"/>
      <c r="K1138" s="126"/>
    </row>
    <row r="1139" spans="1:11" s="122" customFormat="1">
      <c r="A1139" s="127" t="s">
        <v>2077</v>
      </c>
      <c r="B1139" s="127">
        <v>59000</v>
      </c>
      <c r="C1139" s="127">
        <f t="shared" si="40"/>
        <v>2022000</v>
      </c>
      <c r="D1139" s="129">
        <f t="shared" si="41"/>
        <v>61950</v>
      </c>
      <c r="E1139" s="130" t="s">
        <v>7180</v>
      </c>
      <c r="F1139" s="131"/>
      <c r="G1139" s="126"/>
      <c r="H1139" s="126"/>
      <c r="I1139" s="126"/>
      <c r="J1139" s="126"/>
      <c r="K1139" s="126"/>
    </row>
    <row r="1140" spans="1:11" s="122" customFormat="1">
      <c r="A1140" s="127" t="s">
        <v>2078</v>
      </c>
      <c r="B1140" s="127">
        <v>60000</v>
      </c>
      <c r="C1140" s="127">
        <f t="shared" si="40"/>
        <v>2056000</v>
      </c>
      <c r="D1140" s="129">
        <f t="shared" si="41"/>
        <v>63000</v>
      </c>
      <c r="E1140" s="130" t="s">
        <v>7180</v>
      </c>
      <c r="F1140" s="131"/>
      <c r="G1140" s="126"/>
      <c r="H1140" s="126"/>
      <c r="I1140" s="126"/>
      <c r="J1140" s="126"/>
      <c r="K1140" s="126"/>
    </row>
    <row r="1141" spans="1:11" s="122" customFormat="1">
      <c r="A1141" s="127" t="s">
        <v>2079</v>
      </c>
      <c r="B1141" s="127">
        <v>61000</v>
      </c>
      <c r="C1141" s="127">
        <f t="shared" si="40"/>
        <v>2090000</v>
      </c>
      <c r="D1141" s="129">
        <f t="shared" si="41"/>
        <v>64050</v>
      </c>
      <c r="E1141" s="130" t="s">
        <v>7180</v>
      </c>
      <c r="F1141" s="131"/>
      <c r="G1141" s="126"/>
      <c r="H1141" s="126"/>
      <c r="I1141" s="126"/>
      <c r="J1141" s="126"/>
      <c r="K1141" s="126"/>
    </row>
    <row r="1142" spans="1:11" s="122" customFormat="1">
      <c r="A1142" s="127" t="s">
        <v>2080</v>
      </c>
      <c r="B1142" s="127">
        <v>62000</v>
      </c>
      <c r="C1142" s="127">
        <f t="shared" si="40"/>
        <v>2124000</v>
      </c>
      <c r="D1142" s="129">
        <f t="shared" si="41"/>
        <v>65100</v>
      </c>
      <c r="E1142" s="130" t="s">
        <v>7180</v>
      </c>
      <c r="F1142" s="131"/>
      <c r="G1142" s="126"/>
      <c r="H1142" s="126"/>
      <c r="I1142" s="126"/>
      <c r="J1142" s="126"/>
      <c r="K1142" s="126"/>
    </row>
    <row r="1143" spans="1:11" s="122" customFormat="1">
      <c r="A1143" s="127" t="s">
        <v>2081</v>
      </c>
      <c r="B1143" s="127">
        <v>63000</v>
      </c>
      <c r="C1143" s="127">
        <f t="shared" si="40"/>
        <v>2158000</v>
      </c>
      <c r="D1143" s="129">
        <f t="shared" si="41"/>
        <v>66150</v>
      </c>
      <c r="E1143" s="130" t="s">
        <v>7180</v>
      </c>
      <c r="F1143" s="131"/>
      <c r="G1143" s="126"/>
      <c r="H1143" s="126"/>
      <c r="I1143" s="126"/>
      <c r="J1143" s="126"/>
      <c r="K1143" s="126"/>
    </row>
    <row r="1144" spans="1:11" s="122" customFormat="1">
      <c r="A1144" s="127" t="s">
        <v>2082</v>
      </c>
      <c r="B1144" s="127">
        <v>64000</v>
      </c>
      <c r="C1144" s="127">
        <f t="shared" si="40"/>
        <v>2192000</v>
      </c>
      <c r="D1144" s="129">
        <f t="shared" si="41"/>
        <v>67200</v>
      </c>
      <c r="E1144" s="130" t="s">
        <v>7180</v>
      </c>
      <c r="F1144" s="131"/>
      <c r="G1144" s="126"/>
      <c r="H1144" s="126"/>
      <c r="I1144" s="126"/>
      <c r="J1144" s="126"/>
      <c r="K1144" s="126"/>
    </row>
    <row r="1145" spans="1:11" s="122" customFormat="1">
      <c r="A1145" s="127" t="s">
        <v>2083</v>
      </c>
      <c r="B1145" s="127">
        <v>65000</v>
      </c>
      <c r="C1145" s="127">
        <f t="shared" si="40"/>
        <v>2226000</v>
      </c>
      <c r="D1145" s="129">
        <f t="shared" si="41"/>
        <v>68250</v>
      </c>
      <c r="E1145" s="130" t="s">
        <v>7180</v>
      </c>
      <c r="F1145" s="131"/>
      <c r="G1145" s="126"/>
      <c r="H1145" s="126"/>
      <c r="I1145" s="126"/>
      <c r="J1145" s="126"/>
      <c r="K1145" s="126"/>
    </row>
    <row r="1146" spans="1:11" s="122" customFormat="1">
      <c r="A1146" s="127" t="s">
        <v>2084</v>
      </c>
      <c r="B1146" s="127">
        <v>66000</v>
      </c>
      <c r="C1146" s="127">
        <f t="shared" si="40"/>
        <v>2260000</v>
      </c>
      <c r="D1146" s="129">
        <f t="shared" si="41"/>
        <v>69300</v>
      </c>
      <c r="E1146" s="130" t="s">
        <v>7180</v>
      </c>
      <c r="F1146" s="131"/>
      <c r="G1146" s="126"/>
      <c r="H1146" s="126"/>
      <c r="I1146" s="126"/>
      <c r="J1146" s="126"/>
      <c r="K1146" s="126"/>
    </row>
    <row r="1147" spans="1:11" s="122" customFormat="1">
      <c r="A1147" s="127" t="s">
        <v>2085</v>
      </c>
      <c r="B1147" s="127">
        <v>67000</v>
      </c>
      <c r="C1147" s="127">
        <f t="shared" ref="C1147:C1210" si="42">C1146+34000</f>
        <v>2294000</v>
      </c>
      <c r="D1147" s="129">
        <f t="shared" si="41"/>
        <v>70350</v>
      </c>
      <c r="E1147" s="130" t="s">
        <v>7180</v>
      </c>
      <c r="F1147" s="131"/>
      <c r="G1147" s="126"/>
      <c r="H1147" s="126"/>
      <c r="I1147" s="126"/>
      <c r="J1147" s="126"/>
      <c r="K1147" s="126"/>
    </row>
    <row r="1148" spans="1:11" s="122" customFormat="1">
      <c r="A1148" s="127" t="s">
        <v>2086</v>
      </c>
      <c r="B1148" s="127">
        <v>68000</v>
      </c>
      <c r="C1148" s="127">
        <f t="shared" si="42"/>
        <v>2328000</v>
      </c>
      <c r="D1148" s="129">
        <f t="shared" si="41"/>
        <v>71400</v>
      </c>
      <c r="E1148" s="130" t="s">
        <v>7180</v>
      </c>
      <c r="F1148" s="131"/>
      <c r="G1148" s="126"/>
      <c r="H1148" s="126"/>
      <c r="I1148" s="126"/>
      <c r="J1148" s="126"/>
      <c r="K1148" s="126"/>
    </row>
    <row r="1149" spans="1:11" s="122" customFormat="1">
      <c r="A1149" s="127" t="s">
        <v>2087</v>
      </c>
      <c r="B1149" s="127">
        <v>69000</v>
      </c>
      <c r="C1149" s="127">
        <f t="shared" si="42"/>
        <v>2362000</v>
      </c>
      <c r="D1149" s="129">
        <f t="shared" si="41"/>
        <v>72450</v>
      </c>
      <c r="E1149" s="130" t="s">
        <v>7180</v>
      </c>
      <c r="F1149" s="131"/>
      <c r="G1149" s="126"/>
      <c r="H1149" s="126"/>
      <c r="I1149" s="126"/>
      <c r="J1149" s="126"/>
      <c r="K1149" s="126"/>
    </row>
    <row r="1150" spans="1:11" s="122" customFormat="1">
      <c r="A1150" s="127" t="s">
        <v>2088</v>
      </c>
      <c r="B1150" s="127">
        <v>70000</v>
      </c>
      <c r="C1150" s="127">
        <f t="shared" si="42"/>
        <v>2396000</v>
      </c>
      <c r="D1150" s="129">
        <f t="shared" si="41"/>
        <v>73500</v>
      </c>
      <c r="E1150" s="130" t="s">
        <v>7180</v>
      </c>
      <c r="F1150" s="131"/>
      <c r="G1150" s="126"/>
      <c r="H1150" s="126"/>
      <c r="I1150" s="126"/>
      <c r="J1150" s="126"/>
      <c r="K1150" s="126"/>
    </row>
    <row r="1151" spans="1:11" s="122" customFormat="1">
      <c r="A1151" s="127" t="s">
        <v>2089</v>
      </c>
      <c r="B1151" s="127">
        <v>71000</v>
      </c>
      <c r="C1151" s="127">
        <f t="shared" si="42"/>
        <v>2430000</v>
      </c>
      <c r="D1151" s="129">
        <f t="shared" si="41"/>
        <v>74550</v>
      </c>
      <c r="E1151" s="130" t="s">
        <v>7180</v>
      </c>
      <c r="F1151" s="131"/>
      <c r="G1151" s="126"/>
      <c r="H1151" s="126"/>
      <c r="I1151" s="126"/>
      <c r="J1151" s="126"/>
      <c r="K1151" s="126"/>
    </row>
    <row r="1152" spans="1:11" s="122" customFormat="1">
      <c r="A1152" s="127" t="s">
        <v>2090</v>
      </c>
      <c r="B1152" s="127">
        <v>72000</v>
      </c>
      <c r="C1152" s="127">
        <f t="shared" si="42"/>
        <v>2464000</v>
      </c>
      <c r="D1152" s="129">
        <f t="shared" si="41"/>
        <v>75600</v>
      </c>
      <c r="E1152" s="130" t="s">
        <v>7180</v>
      </c>
      <c r="F1152" s="131"/>
      <c r="G1152" s="126"/>
      <c r="H1152" s="126"/>
      <c r="I1152" s="126"/>
      <c r="J1152" s="126"/>
      <c r="K1152" s="126"/>
    </row>
    <row r="1153" spans="1:11" s="122" customFormat="1">
      <c r="A1153" s="127" t="s">
        <v>2091</v>
      </c>
      <c r="B1153" s="127">
        <v>73000</v>
      </c>
      <c r="C1153" s="127">
        <f t="shared" si="42"/>
        <v>2498000</v>
      </c>
      <c r="D1153" s="129">
        <f t="shared" si="41"/>
        <v>76650</v>
      </c>
      <c r="E1153" s="130" t="s">
        <v>7180</v>
      </c>
      <c r="F1153" s="131"/>
      <c r="G1153" s="126"/>
      <c r="H1153" s="126"/>
      <c r="I1153" s="126"/>
      <c r="J1153" s="126"/>
      <c r="K1153" s="126"/>
    </row>
    <row r="1154" spans="1:11" s="122" customFormat="1">
      <c r="A1154" s="127" t="s">
        <v>2092</v>
      </c>
      <c r="B1154" s="127">
        <v>74000</v>
      </c>
      <c r="C1154" s="127">
        <f t="shared" si="42"/>
        <v>2532000</v>
      </c>
      <c r="D1154" s="129">
        <f t="shared" si="41"/>
        <v>77700</v>
      </c>
      <c r="E1154" s="130" t="s">
        <v>7180</v>
      </c>
      <c r="F1154" s="131"/>
      <c r="G1154" s="126"/>
      <c r="H1154" s="126"/>
      <c r="I1154" s="126"/>
      <c r="J1154" s="126"/>
      <c r="K1154" s="126"/>
    </row>
    <row r="1155" spans="1:11" s="122" customFormat="1">
      <c r="A1155" s="127" t="s">
        <v>2093</v>
      </c>
      <c r="B1155" s="127">
        <v>75000</v>
      </c>
      <c r="C1155" s="127">
        <f t="shared" si="42"/>
        <v>2566000</v>
      </c>
      <c r="D1155" s="129">
        <f t="shared" si="41"/>
        <v>78750</v>
      </c>
      <c r="E1155" s="130" t="s">
        <v>7180</v>
      </c>
      <c r="F1155" s="131"/>
      <c r="G1155" s="126"/>
      <c r="H1155" s="126"/>
      <c r="I1155" s="126"/>
      <c r="J1155" s="126"/>
      <c r="K1155" s="126"/>
    </row>
    <row r="1156" spans="1:11" s="122" customFormat="1">
      <c r="A1156" s="127" t="s">
        <v>2094</v>
      </c>
      <c r="B1156" s="127">
        <v>76000</v>
      </c>
      <c r="C1156" s="127">
        <f t="shared" si="42"/>
        <v>2600000</v>
      </c>
      <c r="D1156" s="129">
        <f t="shared" si="41"/>
        <v>79800</v>
      </c>
      <c r="E1156" s="130" t="s">
        <v>7180</v>
      </c>
      <c r="F1156" s="131"/>
      <c r="G1156" s="126"/>
      <c r="H1156" s="126"/>
      <c r="I1156" s="126"/>
      <c r="J1156" s="126"/>
      <c r="K1156" s="126"/>
    </row>
    <row r="1157" spans="1:11" s="122" customFormat="1">
      <c r="A1157" s="127" t="s">
        <v>2095</v>
      </c>
      <c r="B1157" s="127">
        <v>77000</v>
      </c>
      <c r="C1157" s="127">
        <f t="shared" si="42"/>
        <v>2634000</v>
      </c>
      <c r="D1157" s="129">
        <f t="shared" si="41"/>
        <v>80850</v>
      </c>
      <c r="E1157" s="130" t="s">
        <v>7180</v>
      </c>
      <c r="F1157" s="131"/>
      <c r="G1157" s="126"/>
      <c r="H1157" s="126"/>
      <c r="I1157" s="126"/>
      <c r="J1157" s="126"/>
      <c r="K1157" s="126"/>
    </row>
    <row r="1158" spans="1:11" s="122" customFormat="1">
      <c r="A1158" s="127" t="s">
        <v>2096</v>
      </c>
      <c r="B1158" s="127">
        <v>78000</v>
      </c>
      <c r="C1158" s="127">
        <f t="shared" si="42"/>
        <v>2668000</v>
      </c>
      <c r="D1158" s="129">
        <f t="shared" si="41"/>
        <v>81900</v>
      </c>
      <c r="E1158" s="130" t="s">
        <v>7180</v>
      </c>
      <c r="F1158" s="131"/>
      <c r="G1158" s="126"/>
      <c r="H1158" s="126"/>
      <c r="I1158" s="126"/>
      <c r="J1158" s="126"/>
      <c r="K1158" s="126"/>
    </row>
    <row r="1159" spans="1:11" s="122" customFormat="1">
      <c r="A1159" s="127" t="s">
        <v>2097</v>
      </c>
      <c r="B1159" s="127">
        <v>79000</v>
      </c>
      <c r="C1159" s="127">
        <f t="shared" si="42"/>
        <v>2702000</v>
      </c>
      <c r="D1159" s="129">
        <f t="shared" si="41"/>
        <v>82950</v>
      </c>
      <c r="E1159" s="130" t="s">
        <v>7180</v>
      </c>
      <c r="F1159" s="131"/>
      <c r="G1159" s="126"/>
      <c r="H1159" s="126"/>
      <c r="I1159" s="126"/>
      <c r="J1159" s="126"/>
      <c r="K1159" s="126"/>
    </row>
    <row r="1160" spans="1:11" s="122" customFormat="1">
      <c r="A1160" s="127" t="s">
        <v>2098</v>
      </c>
      <c r="B1160" s="127">
        <v>80000</v>
      </c>
      <c r="C1160" s="127">
        <f t="shared" si="42"/>
        <v>2736000</v>
      </c>
      <c r="D1160" s="129">
        <f t="shared" si="41"/>
        <v>84000</v>
      </c>
      <c r="E1160" s="130" t="s">
        <v>7180</v>
      </c>
      <c r="F1160" s="131"/>
      <c r="G1160" s="126"/>
      <c r="H1160" s="126"/>
      <c r="I1160" s="126"/>
      <c r="J1160" s="126"/>
      <c r="K1160" s="126"/>
    </row>
    <row r="1161" spans="1:11" s="122" customFormat="1">
      <c r="A1161" s="127" t="s">
        <v>2099</v>
      </c>
      <c r="B1161" s="127">
        <v>81000</v>
      </c>
      <c r="C1161" s="127">
        <f t="shared" si="42"/>
        <v>2770000</v>
      </c>
      <c r="D1161" s="129">
        <f t="shared" si="41"/>
        <v>85050</v>
      </c>
      <c r="E1161" s="130" t="s">
        <v>7180</v>
      </c>
      <c r="F1161" s="131"/>
      <c r="G1161" s="126"/>
      <c r="H1161" s="126"/>
      <c r="I1161" s="126"/>
      <c r="J1161" s="126"/>
      <c r="K1161" s="126"/>
    </row>
    <row r="1162" spans="1:11" s="122" customFormat="1">
      <c r="A1162" s="127" t="s">
        <v>2100</v>
      </c>
      <c r="B1162" s="127">
        <v>82000</v>
      </c>
      <c r="C1162" s="127">
        <f t="shared" si="42"/>
        <v>2804000</v>
      </c>
      <c r="D1162" s="129">
        <f t="shared" si="41"/>
        <v>86100</v>
      </c>
      <c r="E1162" s="130" t="s">
        <v>7180</v>
      </c>
      <c r="F1162" s="131"/>
      <c r="G1162" s="126"/>
      <c r="H1162" s="126"/>
      <c r="I1162" s="126"/>
      <c r="J1162" s="126"/>
      <c r="K1162" s="126"/>
    </row>
    <row r="1163" spans="1:11" s="122" customFormat="1">
      <c r="A1163" s="127" t="s">
        <v>2101</v>
      </c>
      <c r="B1163" s="127">
        <v>83000</v>
      </c>
      <c r="C1163" s="127">
        <f t="shared" si="42"/>
        <v>2838000</v>
      </c>
      <c r="D1163" s="129">
        <f t="shared" si="41"/>
        <v>87150</v>
      </c>
      <c r="E1163" s="130" t="s">
        <v>7180</v>
      </c>
      <c r="F1163" s="131"/>
      <c r="G1163" s="126"/>
      <c r="H1163" s="126"/>
      <c r="I1163" s="126"/>
      <c r="J1163" s="126"/>
      <c r="K1163" s="126"/>
    </row>
    <row r="1164" spans="1:11" s="122" customFormat="1">
      <c r="A1164" s="127" t="s">
        <v>2102</v>
      </c>
      <c r="B1164" s="127">
        <v>84000</v>
      </c>
      <c r="C1164" s="127">
        <f t="shared" si="42"/>
        <v>2872000</v>
      </c>
      <c r="D1164" s="129">
        <f t="shared" si="41"/>
        <v>88200</v>
      </c>
      <c r="E1164" s="130" t="s">
        <v>7180</v>
      </c>
      <c r="F1164" s="131"/>
      <c r="G1164" s="126"/>
      <c r="H1164" s="126"/>
      <c r="I1164" s="126"/>
      <c r="J1164" s="126"/>
      <c r="K1164" s="126"/>
    </row>
    <row r="1165" spans="1:11" s="122" customFormat="1">
      <c r="A1165" s="127" t="s">
        <v>2103</v>
      </c>
      <c r="B1165" s="127">
        <v>85000</v>
      </c>
      <c r="C1165" s="127">
        <f t="shared" si="42"/>
        <v>2906000</v>
      </c>
      <c r="D1165" s="129">
        <f t="shared" si="41"/>
        <v>89250</v>
      </c>
      <c r="E1165" s="130" t="s">
        <v>7180</v>
      </c>
      <c r="F1165" s="131"/>
      <c r="G1165" s="126"/>
      <c r="H1165" s="126"/>
      <c r="I1165" s="126"/>
      <c r="J1165" s="126"/>
      <c r="K1165" s="126"/>
    </row>
    <row r="1166" spans="1:11" s="122" customFormat="1">
      <c r="A1166" s="127" t="s">
        <v>2104</v>
      </c>
      <c r="B1166" s="127">
        <v>86000</v>
      </c>
      <c r="C1166" s="127">
        <f t="shared" si="42"/>
        <v>2940000</v>
      </c>
      <c r="D1166" s="129">
        <f t="shared" si="41"/>
        <v>90300</v>
      </c>
      <c r="E1166" s="130" t="s">
        <v>7180</v>
      </c>
      <c r="F1166" s="131"/>
      <c r="G1166" s="126"/>
      <c r="H1166" s="126"/>
      <c r="I1166" s="126"/>
      <c r="J1166" s="126"/>
      <c r="K1166" s="126"/>
    </row>
    <row r="1167" spans="1:11" s="122" customFormat="1">
      <c r="A1167" s="127" t="s">
        <v>2105</v>
      </c>
      <c r="B1167" s="127">
        <v>87000</v>
      </c>
      <c r="C1167" s="127">
        <f t="shared" si="42"/>
        <v>2974000</v>
      </c>
      <c r="D1167" s="129">
        <f t="shared" si="41"/>
        <v>91350</v>
      </c>
      <c r="E1167" s="130" t="s">
        <v>7180</v>
      </c>
      <c r="F1167" s="131"/>
      <c r="G1167" s="126"/>
      <c r="H1167" s="126"/>
      <c r="I1167" s="126"/>
      <c r="J1167" s="126"/>
      <c r="K1167" s="126"/>
    </row>
    <row r="1168" spans="1:11" s="122" customFormat="1">
      <c r="A1168" s="127" t="s">
        <v>2106</v>
      </c>
      <c r="B1168" s="127">
        <v>88000</v>
      </c>
      <c r="C1168" s="127">
        <f t="shared" si="42"/>
        <v>3008000</v>
      </c>
      <c r="D1168" s="129">
        <f t="shared" si="41"/>
        <v>92400</v>
      </c>
      <c r="E1168" s="130" t="s">
        <v>7180</v>
      </c>
      <c r="F1168" s="131"/>
      <c r="G1168" s="126"/>
      <c r="H1168" s="126"/>
      <c r="I1168" s="126"/>
      <c r="J1168" s="126"/>
      <c r="K1168" s="126"/>
    </row>
    <row r="1169" spans="1:11" s="122" customFormat="1">
      <c r="A1169" s="127" t="s">
        <v>2107</v>
      </c>
      <c r="B1169" s="127">
        <v>89000</v>
      </c>
      <c r="C1169" s="127">
        <f t="shared" si="42"/>
        <v>3042000</v>
      </c>
      <c r="D1169" s="129">
        <f t="shared" si="41"/>
        <v>93450</v>
      </c>
      <c r="E1169" s="130" t="s">
        <v>7180</v>
      </c>
      <c r="F1169" s="131"/>
      <c r="G1169" s="126"/>
      <c r="H1169" s="126"/>
      <c r="I1169" s="126"/>
      <c r="J1169" s="126"/>
      <c r="K1169" s="126"/>
    </row>
    <row r="1170" spans="1:11" s="122" customFormat="1">
      <c r="A1170" s="127" t="s">
        <v>2108</v>
      </c>
      <c r="B1170" s="127">
        <v>90000</v>
      </c>
      <c r="C1170" s="127">
        <f t="shared" si="42"/>
        <v>3076000</v>
      </c>
      <c r="D1170" s="129">
        <f t="shared" si="41"/>
        <v>94500</v>
      </c>
      <c r="E1170" s="130" t="s">
        <v>7180</v>
      </c>
      <c r="F1170" s="131"/>
      <c r="G1170" s="126"/>
      <c r="H1170" s="126"/>
      <c r="I1170" s="126"/>
      <c r="J1170" s="126"/>
      <c r="K1170" s="126"/>
    </row>
    <row r="1171" spans="1:11" s="122" customFormat="1">
      <c r="A1171" s="127" t="s">
        <v>2109</v>
      </c>
      <c r="B1171" s="127">
        <v>91000</v>
      </c>
      <c r="C1171" s="127">
        <f t="shared" si="42"/>
        <v>3110000</v>
      </c>
      <c r="D1171" s="129">
        <f t="shared" si="41"/>
        <v>95550</v>
      </c>
      <c r="E1171" s="130" t="s">
        <v>7180</v>
      </c>
      <c r="F1171" s="131"/>
      <c r="G1171" s="126"/>
      <c r="H1171" s="126"/>
      <c r="I1171" s="126"/>
      <c r="J1171" s="126"/>
      <c r="K1171" s="126"/>
    </row>
    <row r="1172" spans="1:11" s="122" customFormat="1">
      <c r="A1172" s="127" t="s">
        <v>2110</v>
      </c>
      <c r="B1172" s="127">
        <v>92000</v>
      </c>
      <c r="C1172" s="127">
        <f t="shared" si="42"/>
        <v>3144000</v>
      </c>
      <c r="D1172" s="129">
        <f t="shared" si="41"/>
        <v>96600</v>
      </c>
      <c r="E1172" s="130" t="s">
        <v>7180</v>
      </c>
      <c r="F1172" s="131"/>
      <c r="G1172" s="126"/>
      <c r="H1172" s="126"/>
      <c r="I1172" s="126"/>
      <c r="J1172" s="126"/>
      <c r="K1172" s="126"/>
    </row>
    <row r="1173" spans="1:11" s="122" customFormat="1">
      <c r="A1173" s="127" t="s">
        <v>2111</v>
      </c>
      <c r="B1173" s="127">
        <v>93000</v>
      </c>
      <c r="C1173" s="127">
        <f t="shared" si="42"/>
        <v>3178000</v>
      </c>
      <c r="D1173" s="129">
        <f t="shared" si="41"/>
        <v>97650</v>
      </c>
      <c r="E1173" s="130" t="s">
        <v>7180</v>
      </c>
      <c r="F1173" s="131"/>
      <c r="G1173" s="126"/>
      <c r="H1173" s="126"/>
      <c r="I1173" s="126"/>
      <c r="J1173" s="126"/>
      <c r="K1173" s="126"/>
    </row>
    <row r="1174" spans="1:11" s="122" customFormat="1">
      <c r="A1174" s="127" t="s">
        <v>2112</v>
      </c>
      <c r="B1174" s="127">
        <v>94000</v>
      </c>
      <c r="C1174" s="127">
        <f t="shared" si="42"/>
        <v>3212000</v>
      </c>
      <c r="D1174" s="129">
        <f t="shared" si="41"/>
        <v>98700</v>
      </c>
      <c r="E1174" s="130" t="s">
        <v>7180</v>
      </c>
      <c r="F1174" s="131"/>
      <c r="G1174" s="126"/>
      <c r="H1174" s="126"/>
      <c r="I1174" s="126"/>
      <c r="J1174" s="126"/>
      <c r="K1174" s="126"/>
    </row>
    <row r="1175" spans="1:11" s="122" customFormat="1">
      <c r="A1175" s="127" t="s">
        <v>2113</v>
      </c>
      <c r="B1175" s="127">
        <v>95000</v>
      </c>
      <c r="C1175" s="127">
        <f t="shared" si="42"/>
        <v>3246000</v>
      </c>
      <c r="D1175" s="129">
        <f t="shared" si="41"/>
        <v>99750</v>
      </c>
      <c r="E1175" s="130" t="s">
        <v>7180</v>
      </c>
      <c r="F1175" s="131"/>
      <c r="G1175" s="126"/>
      <c r="H1175" s="126"/>
      <c r="I1175" s="126"/>
      <c r="J1175" s="126"/>
      <c r="K1175" s="126"/>
    </row>
    <row r="1176" spans="1:11" s="122" customFormat="1">
      <c r="A1176" s="127" t="s">
        <v>2114</v>
      </c>
      <c r="B1176" s="127">
        <v>96000</v>
      </c>
      <c r="C1176" s="127">
        <f t="shared" si="42"/>
        <v>3280000</v>
      </c>
      <c r="D1176" s="129">
        <f t="shared" si="41"/>
        <v>100800</v>
      </c>
      <c r="E1176" s="130" t="s">
        <v>7180</v>
      </c>
      <c r="F1176" s="131"/>
      <c r="G1176" s="126"/>
      <c r="H1176" s="126"/>
      <c r="I1176" s="126"/>
      <c r="J1176" s="126"/>
      <c r="K1176" s="126"/>
    </row>
    <row r="1177" spans="1:11" s="122" customFormat="1">
      <c r="A1177" s="127" t="s">
        <v>2115</v>
      </c>
      <c r="B1177" s="127">
        <v>97000</v>
      </c>
      <c r="C1177" s="127">
        <f t="shared" si="42"/>
        <v>3314000</v>
      </c>
      <c r="D1177" s="129">
        <f t="shared" si="41"/>
        <v>101850</v>
      </c>
      <c r="E1177" s="130" t="s">
        <v>7180</v>
      </c>
      <c r="F1177" s="131"/>
      <c r="G1177" s="126"/>
      <c r="H1177" s="126"/>
      <c r="I1177" s="126"/>
      <c r="J1177" s="126"/>
      <c r="K1177" s="126"/>
    </row>
    <row r="1178" spans="1:11" s="122" customFormat="1">
      <c r="A1178" s="127" t="s">
        <v>2116</v>
      </c>
      <c r="B1178" s="127">
        <v>98000</v>
      </c>
      <c r="C1178" s="127">
        <f t="shared" si="42"/>
        <v>3348000</v>
      </c>
      <c r="D1178" s="129">
        <f t="shared" si="41"/>
        <v>102900</v>
      </c>
      <c r="E1178" s="130" t="s">
        <v>7180</v>
      </c>
      <c r="F1178" s="131"/>
      <c r="G1178" s="126"/>
      <c r="H1178" s="126"/>
      <c r="I1178" s="126"/>
      <c r="J1178" s="126"/>
      <c r="K1178" s="126"/>
    </row>
    <row r="1179" spans="1:11" s="122" customFormat="1">
      <c r="A1179" s="127" t="s">
        <v>2117</v>
      </c>
      <c r="B1179" s="127">
        <v>99000</v>
      </c>
      <c r="C1179" s="127">
        <f t="shared" si="42"/>
        <v>3382000</v>
      </c>
      <c r="D1179" s="129">
        <f t="shared" si="41"/>
        <v>103950</v>
      </c>
      <c r="E1179" s="130" t="s">
        <v>7180</v>
      </c>
      <c r="F1179" s="131"/>
      <c r="G1179" s="126"/>
      <c r="H1179" s="126"/>
      <c r="I1179" s="126"/>
      <c r="J1179" s="126"/>
      <c r="K1179" s="126"/>
    </row>
    <row r="1180" spans="1:11" s="122" customFormat="1">
      <c r="A1180" s="127" t="s">
        <v>2118</v>
      </c>
      <c r="B1180" s="127">
        <v>100000</v>
      </c>
      <c r="C1180" s="127">
        <f t="shared" si="42"/>
        <v>3416000</v>
      </c>
      <c r="D1180" s="129">
        <f t="shared" si="41"/>
        <v>105000</v>
      </c>
      <c r="E1180" s="130" t="s">
        <v>7180</v>
      </c>
      <c r="F1180" s="131"/>
      <c r="G1180" s="126"/>
      <c r="H1180" s="126"/>
      <c r="I1180" s="126"/>
      <c r="J1180" s="126"/>
      <c r="K1180" s="126"/>
    </row>
    <row r="1181" spans="1:11" s="122" customFormat="1">
      <c r="A1181" s="127" t="s">
        <v>2119</v>
      </c>
      <c r="B1181" s="127">
        <v>101000</v>
      </c>
      <c r="C1181" s="127">
        <f t="shared" si="42"/>
        <v>3450000</v>
      </c>
      <c r="D1181" s="129">
        <f t="shared" si="41"/>
        <v>106050</v>
      </c>
      <c r="E1181" s="130" t="s">
        <v>7180</v>
      </c>
      <c r="F1181" s="131"/>
      <c r="G1181" s="126"/>
      <c r="H1181" s="126"/>
      <c r="I1181" s="126"/>
      <c r="J1181" s="126"/>
      <c r="K1181" s="126"/>
    </row>
    <row r="1182" spans="1:11" s="122" customFormat="1">
      <c r="A1182" s="127" t="s">
        <v>2120</v>
      </c>
      <c r="B1182" s="127">
        <v>102000</v>
      </c>
      <c r="C1182" s="127">
        <f t="shared" si="42"/>
        <v>3484000</v>
      </c>
      <c r="D1182" s="129">
        <f t="shared" si="41"/>
        <v>107100</v>
      </c>
      <c r="E1182" s="130" t="s">
        <v>7180</v>
      </c>
      <c r="F1182" s="131"/>
      <c r="G1182" s="126"/>
      <c r="H1182" s="126"/>
      <c r="I1182" s="126"/>
      <c r="J1182" s="126"/>
      <c r="K1182" s="126"/>
    </row>
    <row r="1183" spans="1:11" s="122" customFormat="1">
      <c r="A1183" s="127" t="s">
        <v>2121</v>
      </c>
      <c r="B1183" s="127">
        <v>103000</v>
      </c>
      <c r="C1183" s="127">
        <f t="shared" si="42"/>
        <v>3518000</v>
      </c>
      <c r="D1183" s="129">
        <f t="shared" si="41"/>
        <v>108150</v>
      </c>
      <c r="E1183" s="130" t="s">
        <v>7180</v>
      </c>
      <c r="F1183" s="131"/>
      <c r="G1183" s="126"/>
      <c r="H1183" s="126"/>
      <c r="I1183" s="126"/>
      <c r="J1183" s="126"/>
      <c r="K1183" s="126"/>
    </row>
    <row r="1184" spans="1:11" s="122" customFormat="1">
      <c r="A1184" s="127" t="s">
        <v>2122</v>
      </c>
      <c r="B1184" s="127">
        <v>104000</v>
      </c>
      <c r="C1184" s="127">
        <f t="shared" si="42"/>
        <v>3552000</v>
      </c>
      <c r="D1184" s="129">
        <f t="shared" si="41"/>
        <v>109200</v>
      </c>
      <c r="E1184" s="130" t="s">
        <v>7180</v>
      </c>
      <c r="F1184" s="131"/>
      <c r="G1184" s="126"/>
      <c r="H1184" s="126"/>
      <c r="I1184" s="126"/>
      <c r="J1184" s="126"/>
      <c r="K1184" s="126"/>
    </row>
    <row r="1185" spans="1:11" s="122" customFormat="1">
      <c r="A1185" s="127" t="s">
        <v>2123</v>
      </c>
      <c r="B1185" s="127">
        <v>105000</v>
      </c>
      <c r="C1185" s="127">
        <f t="shared" si="42"/>
        <v>3586000</v>
      </c>
      <c r="D1185" s="129">
        <f t="shared" si="41"/>
        <v>110250</v>
      </c>
      <c r="E1185" s="130" t="s">
        <v>7180</v>
      </c>
      <c r="F1185" s="131"/>
      <c r="G1185" s="126"/>
      <c r="H1185" s="126"/>
      <c r="I1185" s="126"/>
      <c r="J1185" s="126"/>
      <c r="K1185" s="126"/>
    </row>
    <row r="1186" spans="1:11" s="122" customFormat="1">
      <c r="A1186" s="127" t="s">
        <v>2124</v>
      </c>
      <c r="B1186" s="127">
        <v>106000</v>
      </c>
      <c r="C1186" s="127">
        <f t="shared" si="42"/>
        <v>3620000</v>
      </c>
      <c r="D1186" s="129">
        <f t="shared" si="41"/>
        <v>111300</v>
      </c>
      <c r="E1186" s="130" t="s">
        <v>7180</v>
      </c>
      <c r="F1186" s="131"/>
      <c r="G1186" s="126"/>
      <c r="H1186" s="126"/>
      <c r="I1186" s="126"/>
      <c r="J1186" s="126"/>
      <c r="K1186" s="126"/>
    </row>
    <row r="1187" spans="1:11" s="122" customFormat="1">
      <c r="A1187" s="127" t="s">
        <v>2125</v>
      </c>
      <c r="B1187" s="127">
        <v>107000</v>
      </c>
      <c r="C1187" s="127">
        <f t="shared" si="42"/>
        <v>3654000</v>
      </c>
      <c r="D1187" s="129">
        <f t="shared" ref="D1187:D1250" si="43">SUM($G$2)*(B1187*0.001)</f>
        <v>112350</v>
      </c>
      <c r="E1187" s="130" t="s">
        <v>7180</v>
      </c>
      <c r="F1187" s="131"/>
      <c r="G1187" s="126"/>
      <c r="H1187" s="126"/>
      <c r="I1187" s="126"/>
      <c r="J1187" s="126"/>
      <c r="K1187" s="126"/>
    </row>
    <row r="1188" spans="1:11" s="122" customFormat="1">
      <c r="A1188" s="127" t="s">
        <v>2126</v>
      </c>
      <c r="B1188" s="127">
        <v>108000</v>
      </c>
      <c r="C1188" s="127">
        <f t="shared" si="42"/>
        <v>3688000</v>
      </c>
      <c r="D1188" s="129">
        <f t="shared" si="43"/>
        <v>113400</v>
      </c>
      <c r="E1188" s="130" t="s">
        <v>7180</v>
      </c>
      <c r="F1188" s="131"/>
      <c r="G1188" s="126"/>
      <c r="H1188" s="126"/>
      <c r="I1188" s="126"/>
      <c r="J1188" s="126"/>
      <c r="K1188" s="126"/>
    </row>
    <row r="1189" spans="1:11" s="122" customFormat="1">
      <c r="A1189" s="127" t="s">
        <v>2127</v>
      </c>
      <c r="B1189" s="127">
        <v>109000</v>
      </c>
      <c r="C1189" s="127">
        <f t="shared" si="42"/>
        <v>3722000</v>
      </c>
      <c r="D1189" s="129">
        <f t="shared" si="43"/>
        <v>114450</v>
      </c>
      <c r="E1189" s="130" t="s">
        <v>7180</v>
      </c>
      <c r="F1189" s="131"/>
      <c r="H1189" s="126"/>
      <c r="I1189" s="126"/>
      <c r="J1189" s="126"/>
      <c r="K1189" s="126"/>
    </row>
    <row r="1190" spans="1:11" s="122" customFormat="1">
      <c r="A1190" s="127" t="s">
        <v>2128</v>
      </c>
      <c r="B1190" s="127">
        <v>110000</v>
      </c>
      <c r="C1190" s="127">
        <f t="shared" si="42"/>
        <v>3756000</v>
      </c>
      <c r="D1190" s="129">
        <f t="shared" si="43"/>
        <v>115500</v>
      </c>
      <c r="E1190" s="130" t="s">
        <v>7180</v>
      </c>
      <c r="F1190" s="131"/>
      <c r="G1190" s="126"/>
      <c r="H1190" s="126"/>
      <c r="I1190" s="126"/>
      <c r="J1190" s="126"/>
      <c r="K1190" s="126"/>
    </row>
    <row r="1191" spans="1:11" s="122" customFormat="1">
      <c r="A1191" s="127" t="s">
        <v>2129</v>
      </c>
      <c r="B1191" s="127">
        <v>111000</v>
      </c>
      <c r="C1191" s="127">
        <f t="shared" si="42"/>
        <v>3790000</v>
      </c>
      <c r="D1191" s="129">
        <f t="shared" si="43"/>
        <v>116550</v>
      </c>
      <c r="E1191" s="130" t="s">
        <v>7180</v>
      </c>
      <c r="F1191" s="131"/>
      <c r="G1191" s="126"/>
      <c r="H1191" s="126"/>
      <c r="I1191" s="126"/>
      <c r="J1191" s="126"/>
      <c r="K1191" s="126"/>
    </row>
    <row r="1192" spans="1:11" s="122" customFormat="1">
      <c r="A1192" s="127" t="s">
        <v>2130</v>
      </c>
      <c r="B1192" s="127">
        <v>112000</v>
      </c>
      <c r="C1192" s="127">
        <f t="shared" si="42"/>
        <v>3824000</v>
      </c>
      <c r="D1192" s="129">
        <f t="shared" si="43"/>
        <v>117600</v>
      </c>
      <c r="E1192" s="130" t="s">
        <v>7180</v>
      </c>
      <c r="F1192" s="131"/>
      <c r="G1192" s="126"/>
      <c r="H1192" s="126"/>
      <c r="I1192" s="126"/>
      <c r="J1192" s="126"/>
      <c r="K1192" s="126"/>
    </row>
    <row r="1193" spans="1:11" s="122" customFormat="1">
      <c r="A1193" s="127" t="s">
        <v>2131</v>
      </c>
      <c r="B1193" s="127">
        <v>113000</v>
      </c>
      <c r="C1193" s="127">
        <f t="shared" si="42"/>
        <v>3858000</v>
      </c>
      <c r="D1193" s="129">
        <f t="shared" si="43"/>
        <v>118650</v>
      </c>
      <c r="E1193" s="130" t="s">
        <v>7180</v>
      </c>
      <c r="F1193" s="131"/>
      <c r="G1193" s="126"/>
      <c r="H1193" s="126"/>
      <c r="I1193" s="126"/>
      <c r="J1193" s="126"/>
      <c r="K1193" s="126"/>
    </row>
    <row r="1194" spans="1:11" s="122" customFormat="1">
      <c r="A1194" s="127" t="s">
        <v>2132</v>
      </c>
      <c r="B1194" s="127">
        <v>114000</v>
      </c>
      <c r="C1194" s="127">
        <f t="shared" si="42"/>
        <v>3892000</v>
      </c>
      <c r="D1194" s="129">
        <f t="shared" si="43"/>
        <v>119700</v>
      </c>
      <c r="E1194" s="130" t="s">
        <v>7180</v>
      </c>
      <c r="F1194" s="131"/>
      <c r="G1194" s="126"/>
      <c r="H1194" s="126"/>
      <c r="I1194" s="126"/>
      <c r="J1194" s="126"/>
      <c r="K1194" s="126"/>
    </row>
    <row r="1195" spans="1:11" s="122" customFormat="1">
      <c r="A1195" s="127" t="s">
        <v>2133</v>
      </c>
      <c r="B1195" s="127">
        <v>115000</v>
      </c>
      <c r="C1195" s="127">
        <f t="shared" si="42"/>
        <v>3926000</v>
      </c>
      <c r="D1195" s="129">
        <f t="shared" si="43"/>
        <v>120750</v>
      </c>
      <c r="E1195" s="130" t="s">
        <v>7180</v>
      </c>
      <c r="F1195" s="131"/>
      <c r="G1195" s="126"/>
      <c r="H1195" s="126"/>
      <c r="I1195" s="126"/>
      <c r="J1195" s="126"/>
      <c r="K1195" s="126"/>
    </row>
    <row r="1196" spans="1:11" s="122" customFormat="1">
      <c r="A1196" s="127" t="s">
        <v>2134</v>
      </c>
      <c r="B1196" s="127">
        <v>116000</v>
      </c>
      <c r="C1196" s="127">
        <f t="shared" si="42"/>
        <v>3960000</v>
      </c>
      <c r="D1196" s="129">
        <f t="shared" si="43"/>
        <v>121800</v>
      </c>
      <c r="E1196" s="130" t="s">
        <v>7180</v>
      </c>
      <c r="F1196" s="131"/>
      <c r="G1196" s="126"/>
      <c r="H1196" s="126"/>
      <c r="I1196" s="126"/>
      <c r="J1196" s="126"/>
      <c r="K1196" s="126"/>
    </row>
    <row r="1197" spans="1:11" s="122" customFormat="1">
      <c r="A1197" s="127" t="s">
        <v>2135</v>
      </c>
      <c r="B1197" s="127">
        <v>117000</v>
      </c>
      <c r="C1197" s="127">
        <f t="shared" si="42"/>
        <v>3994000</v>
      </c>
      <c r="D1197" s="129">
        <f t="shared" si="43"/>
        <v>122850</v>
      </c>
      <c r="E1197" s="130" t="s">
        <v>7180</v>
      </c>
      <c r="F1197" s="131"/>
      <c r="G1197" s="126"/>
      <c r="H1197" s="126"/>
      <c r="I1197" s="126"/>
      <c r="J1197" s="126"/>
      <c r="K1197" s="126"/>
    </row>
    <row r="1198" spans="1:11" s="122" customFormat="1">
      <c r="A1198" s="127" t="s">
        <v>2136</v>
      </c>
      <c r="B1198" s="127">
        <v>118000</v>
      </c>
      <c r="C1198" s="127">
        <f t="shared" si="42"/>
        <v>4028000</v>
      </c>
      <c r="D1198" s="129">
        <f t="shared" si="43"/>
        <v>123900</v>
      </c>
      <c r="E1198" s="130" t="s">
        <v>7180</v>
      </c>
      <c r="F1198" s="131"/>
      <c r="G1198" s="126"/>
      <c r="H1198" s="126"/>
      <c r="I1198" s="126"/>
      <c r="J1198" s="126"/>
      <c r="K1198" s="126"/>
    </row>
    <row r="1199" spans="1:11" s="122" customFormat="1">
      <c r="A1199" s="127" t="s">
        <v>2137</v>
      </c>
      <c r="B1199" s="127">
        <v>119000</v>
      </c>
      <c r="C1199" s="127">
        <f t="shared" si="42"/>
        <v>4062000</v>
      </c>
      <c r="D1199" s="129">
        <f t="shared" si="43"/>
        <v>124950</v>
      </c>
      <c r="E1199" s="130" t="s">
        <v>7180</v>
      </c>
      <c r="F1199" s="131"/>
      <c r="G1199" s="126"/>
      <c r="H1199" s="126"/>
      <c r="I1199" s="126"/>
      <c r="J1199" s="126"/>
      <c r="K1199" s="126"/>
    </row>
    <row r="1200" spans="1:11" s="122" customFormat="1">
      <c r="A1200" s="127" t="s">
        <v>2138</v>
      </c>
      <c r="B1200" s="127">
        <v>120000</v>
      </c>
      <c r="C1200" s="127">
        <f t="shared" si="42"/>
        <v>4096000</v>
      </c>
      <c r="D1200" s="129">
        <f t="shared" si="43"/>
        <v>126000</v>
      </c>
      <c r="E1200" s="130" t="s">
        <v>7180</v>
      </c>
      <c r="F1200" s="131"/>
      <c r="G1200" s="126"/>
      <c r="H1200" s="126"/>
      <c r="I1200" s="126"/>
      <c r="J1200" s="126"/>
      <c r="K1200" s="126"/>
    </row>
    <row r="1201" spans="1:11" s="122" customFormat="1">
      <c r="A1201" s="127" t="s">
        <v>2139</v>
      </c>
      <c r="B1201" s="127">
        <v>121000</v>
      </c>
      <c r="C1201" s="127">
        <f t="shared" si="42"/>
        <v>4130000</v>
      </c>
      <c r="D1201" s="129">
        <f t="shared" si="43"/>
        <v>127050</v>
      </c>
      <c r="E1201" s="130" t="s">
        <v>7180</v>
      </c>
      <c r="F1201" s="131"/>
      <c r="G1201" s="126"/>
      <c r="H1201" s="126"/>
      <c r="I1201" s="126"/>
      <c r="J1201" s="126"/>
      <c r="K1201" s="126"/>
    </row>
    <row r="1202" spans="1:11" s="122" customFormat="1">
      <c r="A1202" s="127" t="s">
        <v>2140</v>
      </c>
      <c r="B1202" s="127">
        <v>122000</v>
      </c>
      <c r="C1202" s="127">
        <f t="shared" si="42"/>
        <v>4164000</v>
      </c>
      <c r="D1202" s="129">
        <f t="shared" si="43"/>
        <v>128100</v>
      </c>
      <c r="E1202" s="130" t="s">
        <v>7180</v>
      </c>
      <c r="F1202" s="131"/>
      <c r="G1202" s="126"/>
      <c r="H1202" s="126"/>
      <c r="I1202" s="126"/>
      <c r="J1202" s="126"/>
      <c r="K1202" s="126"/>
    </row>
    <row r="1203" spans="1:11" s="122" customFormat="1">
      <c r="A1203" s="127" t="s">
        <v>2141</v>
      </c>
      <c r="B1203" s="127">
        <v>123000</v>
      </c>
      <c r="C1203" s="127">
        <f t="shared" si="42"/>
        <v>4198000</v>
      </c>
      <c r="D1203" s="129">
        <f t="shared" si="43"/>
        <v>129150</v>
      </c>
      <c r="E1203" s="130" t="s">
        <v>7180</v>
      </c>
      <c r="F1203" s="131"/>
      <c r="G1203" s="126"/>
      <c r="H1203" s="126"/>
      <c r="I1203" s="126"/>
      <c r="J1203" s="126"/>
      <c r="K1203" s="126"/>
    </row>
    <row r="1204" spans="1:11" s="122" customFormat="1">
      <c r="A1204" s="127" t="s">
        <v>2142</v>
      </c>
      <c r="B1204" s="127">
        <v>124000</v>
      </c>
      <c r="C1204" s="127">
        <f t="shared" si="42"/>
        <v>4232000</v>
      </c>
      <c r="D1204" s="129">
        <f t="shared" si="43"/>
        <v>130200</v>
      </c>
      <c r="E1204" s="130" t="s">
        <v>7180</v>
      </c>
      <c r="F1204" s="131"/>
      <c r="G1204" s="126"/>
      <c r="H1204" s="126"/>
      <c r="I1204" s="126"/>
      <c r="J1204" s="126"/>
      <c r="K1204" s="126"/>
    </row>
    <row r="1205" spans="1:11" s="122" customFormat="1">
      <c r="A1205" s="127" t="s">
        <v>2143</v>
      </c>
      <c r="B1205" s="127">
        <v>125000</v>
      </c>
      <c r="C1205" s="127">
        <f t="shared" si="42"/>
        <v>4266000</v>
      </c>
      <c r="D1205" s="129">
        <f t="shared" si="43"/>
        <v>131250</v>
      </c>
      <c r="E1205" s="130" t="s">
        <v>7180</v>
      </c>
      <c r="F1205" s="131"/>
      <c r="G1205" s="126"/>
      <c r="H1205" s="126"/>
      <c r="I1205" s="126"/>
      <c r="J1205" s="126"/>
      <c r="K1205" s="126"/>
    </row>
    <row r="1206" spans="1:11" s="122" customFormat="1">
      <c r="A1206" s="127" t="s">
        <v>2144</v>
      </c>
      <c r="B1206" s="127">
        <v>126000</v>
      </c>
      <c r="C1206" s="127">
        <f t="shared" si="42"/>
        <v>4300000</v>
      </c>
      <c r="D1206" s="129">
        <f t="shared" si="43"/>
        <v>132300</v>
      </c>
      <c r="E1206" s="130" t="s">
        <v>7180</v>
      </c>
      <c r="F1206" s="131"/>
      <c r="G1206" s="126"/>
      <c r="H1206" s="126"/>
      <c r="I1206" s="126"/>
      <c r="J1206" s="126"/>
      <c r="K1206" s="126"/>
    </row>
    <row r="1207" spans="1:11" s="122" customFormat="1">
      <c r="A1207" s="127" t="s">
        <v>2145</v>
      </c>
      <c r="B1207" s="127">
        <v>127000</v>
      </c>
      <c r="C1207" s="127">
        <f t="shared" si="42"/>
        <v>4334000</v>
      </c>
      <c r="D1207" s="129">
        <f t="shared" si="43"/>
        <v>133350</v>
      </c>
      <c r="E1207" s="130" t="s">
        <v>7180</v>
      </c>
      <c r="F1207" s="131"/>
      <c r="G1207" s="126"/>
      <c r="H1207" s="126"/>
      <c r="I1207" s="126"/>
      <c r="J1207" s="126"/>
      <c r="K1207" s="126"/>
    </row>
    <row r="1208" spans="1:11" s="122" customFormat="1">
      <c r="A1208" s="127" t="s">
        <v>2146</v>
      </c>
      <c r="B1208" s="127">
        <v>128000</v>
      </c>
      <c r="C1208" s="127">
        <f t="shared" si="42"/>
        <v>4368000</v>
      </c>
      <c r="D1208" s="129">
        <f t="shared" si="43"/>
        <v>134400</v>
      </c>
      <c r="E1208" s="130" t="s">
        <v>7180</v>
      </c>
      <c r="F1208" s="131"/>
      <c r="G1208" s="126"/>
      <c r="H1208" s="126"/>
      <c r="I1208" s="126"/>
      <c r="J1208" s="126"/>
      <c r="K1208" s="126"/>
    </row>
    <row r="1209" spans="1:11" s="122" customFormat="1">
      <c r="A1209" s="127" t="s">
        <v>2147</v>
      </c>
      <c r="B1209" s="127">
        <v>129000</v>
      </c>
      <c r="C1209" s="127">
        <f t="shared" si="42"/>
        <v>4402000</v>
      </c>
      <c r="D1209" s="129">
        <f t="shared" si="43"/>
        <v>135450</v>
      </c>
      <c r="E1209" s="130" t="s">
        <v>7180</v>
      </c>
      <c r="F1209" s="131"/>
      <c r="G1209" s="126"/>
      <c r="H1209" s="126"/>
      <c r="I1209" s="126"/>
      <c r="J1209" s="126"/>
      <c r="K1209" s="126"/>
    </row>
    <row r="1210" spans="1:11" s="122" customFormat="1">
      <c r="A1210" s="127" t="s">
        <v>2148</v>
      </c>
      <c r="B1210" s="127">
        <v>130000</v>
      </c>
      <c r="C1210" s="127">
        <f t="shared" si="42"/>
        <v>4436000</v>
      </c>
      <c r="D1210" s="129">
        <f t="shared" si="43"/>
        <v>136500</v>
      </c>
      <c r="E1210" s="130" t="s">
        <v>7180</v>
      </c>
      <c r="F1210" s="131"/>
      <c r="G1210" s="126"/>
      <c r="H1210" s="126"/>
      <c r="I1210" s="126"/>
      <c r="J1210" s="126"/>
      <c r="K1210" s="126"/>
    </row>
    <row r="1211" spans="1:11" s="122" customFormat="1">
      <c r="A1211" s="127" t="s">
        <v>2149</v>
      </c>
      <c r="B1211" s="127">
        <v>131000</v>
      </c>
      <c r="C1211" s="127">
        <f t="shared" ref="C1211:C1274" si="44">C1210+34000</f>
        <v>4470000</v>
      </c>
      <c r="D1211" s="129">
        <f t="shared" si="43"/>
        <v>137550</v>
      </c>
      <c r="E1211" s="130" t="s">
        <v>7180</v>
      </c>
      <c r="F1211" s="131"/>
      <c r="G1211" s="126"/>
      <c r="H1211" s="126"/>
      <c r="I1211" s="126"/>
      <c r="J1211" s="126"/>
      <c r="K1211" s="126"/>
    </row>
    <row r="1212" spans="1:11" s="122" customFormat="1">
      <c r="A1212" s="127" t="s">
        <v>2150</v>
      </c>
      <c r="B1212" s="127">
        <v>132000</v>
      </c>
      <c r="C1212" s="127">
        <f t="shared" si="44"/>
        <v>4504000</v>
      </c>
      <c r="D1212" s="129">
        <f t="shared" si="43"/>
        <v>138600</v>
      </c>
      <c r="E1212" s="130" t="s">
        <v>7180</v>
      </c>
      <c r="F1212" s="131"/>
      <c r="G1212" s="126"/>
      <c r="H1212" s="126"/>
      <c r="I1212" s="126"/>
      <c r="J1212" s="126"/>
      <c r="K1212" s="126"/>
    </row>
    <row r="1213" spans="1:11" s="122" customFormat="1">
      <c r="A1213" s="127" t="s">
        <v>2151</v>
      </c>
      <c r="B1213" s="127">
        <v>133000</v>
      </c>
      <c r="C1213" s="127">
        <f t="shared" si="44"/>
        <v>4538000</v>
      </c>
      <c r="D1213" s="129">
        <f t="shared" si="43"/>
        <v>139650</v>
      </c>
      <c r="E1213" s="130" t="s">
        <v>7180</v>
      </c>
      <c r="F1213" s="131"/>
      <c r="G1213" s="126"/>
      <c r="H1213" s="126"/>
      <c r="I1213" s="126"/>
      <c r="J1213" s="126"/>
      <c r="K1213" s="126"/>
    </row>
    <row r="1214" spans="1:11" s="122" customFormat="1">
      <c r="A1214" s="127" t="s">
        <v>2152</v>
      </c>
      <c r="B1214" s="127">
        <v>134000</v>
      </c>
      <c r="C1214" s="127">
        <f t="shared" si="44"/>
        <v>4572000</v>
      </c>
      <c r="D1214" s="129">
        <f t="shared" si="43"/>
        <v>140700</v>
      </c>
      <c r="E1214" s="130" t="s">
        <v>7180</v>
      </c>
      <c r="F1214" s="131"/>
      <c r="G1214" s="126"/>
      <c r="H1214" s="126"/>
      <c r="I1214" s="126"/>
      <c r="J1214" s="126"/>
      <c r="K1214" s="126"/>
    </row>
    <row r="1215" spans="1:11" s="122" customFormat="1">
      <c r="A1215" s="127" t="s">
        <v>2153</v>
      </c>
      <c r="B1215" s="127">
        <v>135000</v>
      </c>
      <c r="C1215" s="127">
        <f t="shared" si="44"/>
        <v>4606000</v>
      </c>
      <c r="D1215" s="129">
        <f t="shared" si="43"/>
        <v>141750</v>
      </c>
      <c r="E1215" s="130" t="s">
        <v>7180</v>
      </c>
      <c r="F1215" s="131"/>
      <c r="G1215" s="126"/>
      <c r="H1215" s="126"/>
      <c r="I1215" s="126"/>
      <c r="J1215" s="126"/>
      <c r="K1215" s="126"/>
    </row>
    <row r="1216" spans="1:11" s="122" customFormat="1">
      <c r="A1216" s="127" t="s">
        <v>2154</v>
      </c>
      <c r="B1216" s="127">
        <v>136000</v>
      </c>
      <c r="C1216" s="127">
        <f t="shared" si="44"/>
        <v>4640000</v>
      </c>
      <c r="D1216" s="129">
        <f t="shared" si="43"/>
        <v>142800</v>
      </c>
      <c r="E1216" s="130" t="s">
        <v>7180</v>
      </c>
      <c r="F1216" s="131"/>
      <c r="G1216" s="126"/>
      <c r="H1216" s="126"/>
      <c r="I1216" s="126"/>
      <c r="J1216" s="126"/>
      <c r="K1216" s="126"/>
    </row>
    <row r="1217" spans="1:11" s="122" customFormat="1">
      <c r="A1217" s="127" t="s">
        <v>2155</v>
      </c>
      <c r="B1217" s="127">
        <v>137000</v>
      </c>
      <c r="C1217" s="127">
        <f t="shared" si="44"/>
        <v>4674000</v>
      </c>
      <c r="D1217" s="129">
        <f t="shared" si="43"/>
        <v>143850</v>
      </c>
      <c r="E1217" s="130" t="s">
        <v>7180</v>
      </c>
      <c r="F1217" s="131"/>
      <c r="G1217" s="126"/>
      <c r="H1217" s="126"/>
      <c r="I1217" s="126"/>
      <c r="J1217" s="126"/>
      <c r="K1217" s="126"/>
    </row>
    <row r="1218" spans="1:11" s="122" customFormat="1">
      <c r="A1218" s="127" t="s">
        <v>2156</v>
      </c>
      <c r="B1218" s="127">
        <v>138000</v>
      </c>
      <c r="C1218" s="127">
        <f t="shared" si="44"/>
        <v>4708000</v>
      </c>
      <c r="D1218" s="129">
        <f t="shared" si="43"/>
        <v>144900</v>
      </c>
      <c r="E1218" s="130" t="s">
        <v>7180</v>
      </c>
      <c r="F1218" s="131"/>
      <c r="G1218" s="126"/>
      <c r="H1218" s="126"/>
      <c r="I1218" s="126"/>
      <c r="J1218" s="126"/>
      <c r="K1218" s="126"/>
    </row>
    <row r="1219" spans="1:11" s="122" customFormat="1">
      <c r="A1219" s="127" t="s">
        <v>2157</v>
      </c>
      <c r="B1219" s="127">
        <v>139000</v>
      </c>
      <c r="C1219" s="127">
        <f t="shared" si="44"/>
        <v>4742000</v>
      </c>
      <c r="D1219" s="129">
        <f t="shared" si="43"/>
        <v>145950</v>
      </c>
      <c r="E1219" s="130" t="s">
        <v>7180</v>
      </c>
      <c r="F1219" s="131"/>
      <c r="G1219" s="126"/>
      <c r="H1219" s="126"/>
      <c r="I1219" s="126"/>
      <c r="J1219" s="126"/>
      <c r="K1219" s="126"/>
    </row>
    <row r="1220" spans="1:11" s="122" customFormat="1">
      <c r="A1220" s="127" t="s">
        <v>2158</v>
      </c>
      <c r="B1220" s="127">
        <v>140000</v>
      </c>
      <c r="C1220" s="127">
        <f t="shared" si="44"/>
        <v>4776000</v>
      </c>
      <c r="D1220" s="129">
        <f t="shared" si="43"/>
        <v>147000</v>
      </c>
      <c r="E1220" s="130" t="s">
        <v>7180</v>
      </c>
      <c r="F1220" s="131"/>
      <c r="G1220" s="126"/>
      <c r="H1220" s="126"/>
      <c r="I1220" s="126"/>
      <c r="J1220" s="126"/>
      <c r="K1220" s="126"/>
    </row>
    <row r="1221" spans="1:11" s="122" customFormat="1">
      <c r="A1221" s="127" t="s">
        <v>2159</v>
      </c>
      <c r="B1221" s="127">
        <v>141000</v>
      </c>
      <c r="C1221" s="127">
        <f t="shared" si="44"/>
        <v>4810000</v>
      </c>
      <c r="D1221" s="129">
        <f t="shared" si="43"/>
        <v>148050</v>
      </c>
      <c r="E1221" s="130" t="s">
        <v>7180</v>
      </c>
      <c r="F1221" s="131"/>
      <c r="G1221" s="126"/>
      <c r="H1221" s="126"/>
      <c r="I1221" s="126"/>
      <c r="J1221" s="126"/>
      <c r="K1221" s="126"/>
    </row>
    <row r="1222" spans="1:11" s="122" customFormat="1">
      <c r="A1222" s="127" t="s">
        <v>2160</v>
      </c>
      <c r="B1222" s="127">
        <v>142000</v>
      </c>
      <c r="C1222" s="127">
        <f t="shared" si="44"/>
        <v>4844000</v>
      </c>
      <c r="D1222" s="129">
        <f t="shared" si="43"/>
        <v>149100</v>
      </c>
      <c r="E1222" s="130" t="s">
        <v>7180</v>
      </c>
      <c r="F1222" s="131"/>
      <c r="G1222" s="126"/>
      <c r="H1222" s="126"/>
      <c r="I1222" s="126"/>
      <c r="J1222" s="126"/>
      <c r="K1222" s="126"/>
    </row>
    <row r="1223" spans="1:11" s="122" customFormat="1">
      <c r="A1223" s="127" t="s">
        <v>2161</v>
      </c>
      <c r="B1223" s="127">
        <v>143000</v>
      </c>
      <c r="C1223" s="127">
        <f t="shared" si="44"/>
        <v>4878000</v>
      </c>
      <c r="D1223" s="129">
        <f t="shared" si="43"/>
        <v>150150</v>
      </c>
      <c r="E1223" s="130" t="s">
        <v>7180</v>
      </c>
      <c r="F1223" s="131"/>
      <c r="G1223" s="126"/>
      <c r="H1223" s="126"/>
      <c r="I1223" s="126"/>
      <c r="J1223" s="126"/>
      <c r="K1223" s="126"/>
    </row>
    <row r="1224" spans="1:11" s="122" customFormat="1">
      <c r="A1224" s="127" t="s">
        <v>2162</v>
      </c>
      <c r="B1224" s="127">
        <v>144000</v>
      </c>
      <c r="C1224" s="127">
        <f t="shared" si="44"/>
        <v>4912000</v>
      </c>
      <c r="D1224" s="129">
        <f t="shared" si="43"/>
        <v>151200</v>
      </c>
      <c r="E1224" s="130" t="s">
        <v>7180</v>
      </c>
      <c r="F1224" s="131"/>
      <c r="G1224" s="126"/>
      <c r="H1224" s="126"/>
      <c r="I1224" s="126"/>
      <c r="J1224" s="126"/>
      <c r="K1224" s="126"/>
    </row>
    <row r="1225" spans="1:11" s="122" customFormat="1">
      <c r="A1225" s="127" t="s">
        <v>2163</v>
      </c>
      <c r="B1225" s="127">
        <v>145000</v>
      </c>
      <c r="C1225" s="127">
        <f t="shared" si="44"/>
        <v>4946000</v>
      </c>
      <c r="D1225" s="129">
        <f t="shared" si="43"/>
        <v>152250</v>
      </c>
      <c r="E1225" s="130" t="s">
        <v>7180</v>
      </c>
      <c r="F1225" s="131"/>
      <c r="G1225" s="126"/>
      <c r="H1225" s="126"/>
      <c r="I1225" s="126"/>
      <c r="J1225" s="126"/>
      <c r="K1225" s="126"/>
    </row>
    <row r="1226" spans="1:11" s="122" customFormat="1">
      <c r="A1226" s="127" t="s">
        <v>2164</v>
      </c>
      <c r="B1226" s="127">
        <v>146000</v>
      </c>
      <c r="C1226" s="127">
        <f t="shared" si="44"/>
        <v>4980000</v>
      </c>
      <c r="D1226" s="129">
        <f t="shared" si="43"/>
        <v>153300</v>
      </c>
      <c r="E1226" s="130" t="s">
        <v>7180</v>
      </c>
      <c r="F1226" s="131"/>
      <c r="G1226" s="126"/>
      <c r="H1226" s="126"/>
      <c r="I1226" s="126"/>
      <c r="J1226" s="126"/>
      <c r="K1226" s="126"/>
    </row>
    <row r="1227" spans="1:11" s="122" customFormat="1">
      <c r="A1227" s="127" t="s">
        <v>2165</v>
      </c>
      <c r="B1227" s="127">
        <v>147000</v>
      </c>
      <c r="C1227" s="127">
        <f t="shared" si="44"/>
        <v>5014000</v>
      </c>
      <c r="D1227" s="129">
        <f t="shared" si="43"/>
        <v>154350</v>
      </c>
      <c r="E1227" s="130" t="s">
        <v>7180</v>
      </c>
      <c r="F1227" s="131"/>
      <c r="G1227" s="126"/>
      <c r="H1227" s="126"/>
      <c r="I1227" s="126"/>
      <c r="J1227" s="126"/>
      <c r="K1227" s="126"/>
    </row>
    <row r="1228" spans="1:11" s="122" customFormat="1">
      <c r="A1228" s="127" t="s">
        <v>2166</v>
      </c>
      <c r="B1228" s="127">
        <v>148000</v>
      </c>
      <c r="C1228" s="127">
        <f t="shared" si="44"/>
        <v>5048000</v>
      </c>
      <c r="D1228" s="129">
        <f t="shared" si="43"/>
        <v>155400</v>
      </c>
      <c r="E1228" s="130" t="s">
        <v>7180</v>
      </c>
      <c r="F1228" s="131"/>
      <c r="G1228" s="126"/>
      <c r="H1228" s="126"/>
      <c r="I1228" s="126"/>
      <c r="J1228" s="126"/>
      <c r="K1228" s="126"/>
    </row>
    <row r="1229" spans="1:11" s="122" customFormat="1">
      <c r="A1229" s="127" t="s">
        <v>2167</v>
      </c>
      <c r="B1229" s="127">
        <v>149000</v>
      </c>
      <c r="C1229" s="127">
        <f t="shared" si="44"/>
        <v>5082000</v>
      </c>
      <c r="D1229" s="129">
        <f t="shared" si="43"/>
        <v>156450</v>
      </c>
      <c r="E1229" s="130" t="s">
        <v>7180</v>
      </c>
      <c r="F1229" s="131"/>
      <c r="G1229" s="126"/>
      <c r="H1229" s="126"/>
      <c r="I1229" s="126"/>
      <c r="J1229" s="126"/>
      <c r="K1229" s="126"/>
    </row>
    <row r="1230" spans="1:11" s="122" customFormat="1">
      <c r="A1230" s="127" t="s">
        <v>2168</v>
      </c>
      <c r="B1230" s="127">
        <v>150000</v>
      </c>
      <c r="C1230" s="127">
        <f t="shared" si="44"/>
        <v>5116000</v>
      </c>
      <c r="D1230" s="129">
        <f t="shared" si="43"/>
        <v>157500</v>
      </c>
      <c r="E1230" s="130" t="s">
        <v>7180</v>
      </c>
      <c r="F1230" s="131"/>
      <c r="I1230" s="126"/>
      <c r="J1230" s="126"/>
      <c r="K1230" s="126"/>
    </row>
    <row r="1231" spans="1:11" s="122" customFormat="1">
      <c r="A1231" s="127" t="s">
        <v>2966</v>
      </c>
      <c r="B1231" s="127">
        <v>151000</v>
      </c>
      <c r="C1231" s="127">
        <f t="shared" si="44"/>
        <v>5150000</v>
      </c>
      <c r="D1231" s="129">
        <f t="shared" si="43"/>
        <v>158550</v>
      </c>
      <c r="E1231" s="130" t="s">
        <v>7180</v>
      </c>
      <c r="F1231" s="131"/>
      <c r="I1231" s="126"/>
      <c r="J1231" s="126"/>
      <c r="K1231" s="126"/>
    </row>
    <row r="1232" spans="1:11" s="122" customFormat="1">
      <c r="A1232" s="127" t="s">
        <v>2967</v>
      </c>
      <c r="B1232" s="127">
        <v>152000</v>
      </c>
      <c r="C1232" s="127">
        <f t="shared" si="44"/>
        <v>5184000</v>
      </c>
      <c r="D1232" s="129">
        <f t="shared" si="43"/>
        <v>159600</v>
      </c>
      <c r="E1232" s="130" t="s">
        <v>7180</v>
      </c>
      <c r="F1232" s="131"/>
      <c r="I1232" s="126"/>
      <c r="J1232" s="126"/>
      <c r="K1232" s="126"/>
    </row>
    <row r="1233" spans="1:11" s="122" customFormat="1">
      <c r="A1233" s="127" t="s">
        <v>2968</v>
      </c>
      <c r="B1233" s="127">
        <v>153000</v>
      </c>
      <c r="C1233" s="127">
        <f t="shared" si="44"/>
        <v>5218000</v>
      </c>
      <c r="D1233" s="129">
        <f t="shared" si="43"/>
        <v>160650</v>
      </c>
      <c r="E1233" s="130" t="s">
        <v>7180</v>
      </c>
      <c r="F1233" s="131"/>
      <c r="I1233" s="126"/>
      <c r="J1233" s="126"/>
      <c r="K1233" s="126"/>
    </row>
    <row r="1234" spans="1:11" s="122" customFormat="1">
      <c r="A1234" s="127" t="s">
        <v>2969</v>
      </c>
      <c r="B1234" s="127">
        <v>154000</v>
      </c>
      <c r="C1234" s="127">
        <f t="shared" si="44"/>
        <v>5252000</v>
      </c>
      <c r="D1234" s="129">
        <f t="shared" si="43"/>
        <v>161700</v>
      </c>
      <c r="E1234" s="130" t="s">
        <v>7180</v>
      </c>
      <c r="F1234" s="131"/>
      <c r="I1234" s="126"/>
      <c r="J1234" s="126"/>
      <c r="K1234" s="126"/>
    </row>
    <row r="1235" spans="1:11" s="122" customFormat="1">
      <c r="A1235" s="127" t="s">
        <v>2970</v>
      </c>
      <c r="B1235" s="127">
        <v>155000</v>
      </c>
      <c r="C1235" s="127">
        <f t="shared" si="44"/>
        <v>5286000</v>
      </c>
      <c r="D1235" s="129">
        <f t="shared" si="43"/>
        <v>162750</v>
      </c>
      <c r="E1235" s="130" t="s">
        <v>7180</v>
      </c>
      <c r="F1235" s="131"/>
      <c r="I1235" s="126"/>
      <c r="J1235" s="126"/>
      <c r="K1235" s="126"/>
    </row>
    <row r="1236" spans="1:11" s="122" customFormat="1">
      <c r="A1236" s="127" t="s">
        <v>2971</v>
      </c>
      <c r="B1236" s="127">
        <v>156000</v>
      </c>
      <c r="C1236" s="127">
        <f t="shared" si="44"/>
        <v>5320000</v>
      </c>
      <c r="D1236" s="129">
        <f t="shared" si="43"/>
        <v>163800</v>
      </c>
      <c r="E1236" s="130" t="s">
        <v>7180</v>
      </c>
      <c r="F1236" s="131"/>
      <c r="I1236" s="126"/>
      <c r="J1236" s="126"/>
      <c r="K1236" s="126"/>
    </row>
    <row r="1237" spans="1:11" s="122" customFormat="1">
      <c r="A1237" s="127" t="s">
        <v>2972</v>
      </c>
      <c r="B1237" s="127">
        <v>157000</v>
      </c>
      <c r="C1237" s="127">
        <f t="shared" si="44"/>
        <v>5354000</v>
      </c>
      <c r="D1237" s="129">
        <f t="shared" si="43"/>
        <v>164850</v>
      </c>
      <c r="E1237" s="130" t="s">
        <v>7180</v>
      </c>
      <c r="F1237" s="131"/>
      <c r="I1237" s="126"/>
      <c r="J1237" s="126"/>
      <c r="K1237" s="126"/>
    </row>
    <row r="1238" spans="1:11" s="122" customFormat="1">
      <c r="A1238" s="127" t="s">
        <v>2973</v>
      </c>
      <c r="B1238" s="127">
        <v>158000</v>
      </c>
      <c r="C1238" s="127">
        <f t="shared" si="44"/>
        <v>5388000</v>
      </c>
      <c r="D1238" s="129">
        <f t="shared" si="43"/>
        <v>165900</v>
      </c>
      <c r="E1238" s="130" t="s">
        <v>7180</v>
      </c>
      <c r="F1238" s="131"/>
      <c r="I1238" s="126"/>
      <c r="J1238" s="126"/>
      <c r="K1238" s="126"/>
    </row>
    <row r="1239" spans="1:11" s="122" customFormat="1">
      <c r="A1239" s="127" t="s">
        <v>2974</v>
      </c>
      <c r="B1239" s="127">
        <v>159000</v>
      </c>
      <c r="C1239" s="127">
        <f t="shared" si="44"/>
        <v>5422000</v>
      </c>
      <c r="D1239" s="129">
        <f t="shared" si="43"/>
        <v>166950</v>
      </c>
      <c r="E1239" s="130" t="s">
        <v>7180</v>
      </c>
      <c r="F1239" s="131"/>
      <c r="I1239" s="126"/>
      <c r="J1239" s="126"/>
      <c r="K1239" s="126"/>
    </row>
    <row r="1240" spans="1:11" s="122" customFormat="1">
      <c r="A1240" s="127" t="s">
        <v>2975</v>
      </c>
      <c r="B1240" s="127">
        <v>160000</v>
      </c>
      <c r="C1240" s="127">
        <f t="shared" si="44"/>
        <v>5456000</v>
      </c>
      <c r="D1240" s="129">
        <f t="shared" si="43"/>
        <v>168000</v>
      </c>
      <c r="E1240" s="130" t="s">
        <v>7180</v>
      </c>
      <c r="F1240" s="131"/>
      <c r="I1240" s="126"/>
      <c r="J1240" s="126"/>
      <c r="K1240" s="126"/>
    </row>
    <row r="1241" spans="1:11" s="122" customFormat="1">
      <c r="A1241" s="127" t="s">
        <v>2976</v>
      </c>
      <c r="B1241" s="127">
        <v>161000</v>
      </c>
      <c r="C1241" s="127">
        <f t="shared" si="44"/>
        <v>5490000</v>
      </c>
      <c r="D1241" s="129">
        <f t="shared" si="43"/>
        <v>169050</v>
      </c>
      <c r="E1241" s="130" t="s">
        <v>7180</v>
      </c>
      <c r="F1241" s="131"/>
      <c r="I1241" s="126"/>
      <c r="J1241" s="126"/>
      <c r="K1241" s="126"/>
    </row>
    <row r="1242" spans="1:11" s="122" customFormat="1">
      <c r="A1242" s="127" t="s">
        <v>2977</v>
      </c>
      <c r="B1242" s="127">
        <v>162000</v>
      </c>
      <c r="C1242" s="127">
        <f t="shared" si="44"/>
        <v>5524000</v>
      </c>
      <c r="D1242" s="129">
        <f t="shared" si="43"/>
        <v>170100</v>
      </c>
      <c r="E1242" s="130" t="s">
        <v>7180</v>
      </c>
      <c r="F1242" s="131"/>
      <c r="I1242" s="126"/>
      <c r="J1242" s="126"/>
      <c r="K1242" s="126"/>
    </row>
    <row r="1243" spans="1:11" s="122" customFormat="1">
      <c r="A1243" s="127" t="s">
        <v>2978</v>
      </c>
      <c r="B1243" s="127">
        <v>163000</v>
      </c>
      <c r="C1243" s="127">
        <f t="shared" si="44"/>
        <v>5558000</v>
      </c>
      <c r="D1243" s="129">
        <f t="shared" si="43"/>
        <v>171150</v>
      </c>
      <c r="E1243" s="130" t="s">
        <v>7180</v>
      </c>
      <c r="F1243" s="131"/>
      <c r="I1243" s="126"/>
      <c r="J1243" s="126"/>
      <c r="K1243" s="126"/>
    </row>
    <row r="1244" spans="1:11" s="122" customFormat="1">
      <c r="A1244" s="127" t="s">
        <v>2979</v>
      </c>
      <c r="B1244" s="127">
        <v>164000</v>
      </c>
      <c r="C1244" s="127">
        <f t="shared" si="44"/>
        <v>5592000</v>
      </c>
      <c r="D1244" s="129">
        <f t="shared" si="43"/>
        <v>172200</v>
      </c>
      <c r="E1244" s="130" t="s">
        <v>7180</v>
      </c>
      <c r="F1244" s="131"/>
      <c r="I1244" s="126"/>
      <c r="J1244" s="126"/>
      <c r="K1244" s="126"/>
    </row>
    <row r="1245" spans="1:11" s="122" customFormat="1">
      <c r="A1245" s="127" t="s">
        <v>2980</v>
      </c>
      <c r="B1245" s="127">
        <v>165000</v>
      </c>
      <c r="C1245" s="127">
        <f t="shared" si="44"/>
        <v>5626000</v>
      </c>
      <c r="D1245" s="129">
        <f t="shared" si="43"/>
        <v>173250</v>
      </c>
      <c r="E1245" s="130" t="s">
        <v>7180</v>
      </c>
      <c r="F1245" s="131"/>
      <c r="I1245" s="126"/>
      <c r="J1245" s="126"/>
      <c r="K1245" s="126"/>
    </row>
    <row r="1246" spans="1:11" s="122" customFormat="1">
      <c r="A1246" s="127" t="s">
        <v>3267</v>
      </c>
      <c r="B1246" s="127">
        <v>166000</v>
      </c>
      <c r="C1246" s="127">
        <f t="shared" si="44"/>
        <v>5660000</v>
      </c>
      <c r="D1246" s="129">
        <f t="shared" si="43"/>
        <v>174300</v>
      </c>
      <c r="E1246" s="130" t="s">
        <v>7180</v>
      </c>
      <c r="F1246" s="131"/>
      <c r="I1246" s="126"/>
      <c r="J1246" s="126"/>
      <c r="K1246" s="126"/>
    </row>
    <row r="1247" spans="1:11" s="122" customFormat="1">
      <c r="A1247" s="127" t="s">
        <v>3268</v>
      </c>
      <c r="B1247" s="127">
        <v>167000</v>
      </c>
      <c r="C1247" s="127">
        <f t="shared" si="44"/>
        <v>5694000</v>
      </c>
      <c r="D1247" s="129">
        <f t="shared" si="43"/>
        <v>175350</v>
      </c>
      <c r="E1247" s="130" t="s">
        <v>7180</v>
      </c>
      <c r="F1247" s="131"/>
      <c r="I1247" s="126"/>
      <c r="J1247" s="126"/>
      <c r="K1247" s="126"/>
    </row>
    <row r="1248" spans="1:11" s="122" customFormat="1">
      <c r="A1248" s="127" t="s">
        <v>3269</v>
      </c>
      <c r="B1248" s="127">
        <v>168000</v>
      </c>
      <c r="C1248" s="127">
        <f t="shared" si="44"/>
        <v>5728000</v>
      </c>
      <c r="D1248" s="129">
        <f t="shared" si="43"/>
        <v>176400</v>
      </c>
      <c r="E1248" s="130" t="s">
        <v>7180</v>
      </c>
      <c r="F1248" s="131"/>
      <c r="I1248" s="126"/>
      <c r="J1248" s="126"/>
      <c r="K1248" s="126"/>
    </row>
    <row r="1249" spans="1:11" s="122" customFormat="1">
      <c r="A1249" s="127" t="s">
        <v>3270</v>
      </c>
      <c r="B1249" s="127">
        <v>169000</v>
      </c>
      <c r="C1249" s="127">
        <f t="shared" si="44"/>
        <v>5762000</v>
      </c>
      <c r="D1249" s="129">
        <f t="shared" si="43"/>
        <v>177450</v>
      </c>
      <c r="E1249" s="130" t="s">
        <v>7180</v>
      </c>
      <c r="F1249" s="131"/>
      <c r="I1249" s="126"/>
      <c r="J1249" s="126"/>
      <c r="K1249" s="126"/>
    </row>
    <row r="1250" spans="1:11" s="122" customFormat="1">
      <c r="A1250" s="127" t="s">
        <v>3271</v>
      </c>
      <c r="B1250" s="127">
        <v>170000</v>
      </c>
      <c r="C1250" s="127">
        <f t="shared" si="44"/>
        <v>5796000</v>
      </c>
      <c r="D1250" s="129">
        <f t="shared" si="43"/>
        <v>178500</v>
      </c>
      <c r="E1250" s="130" t="s">
        <v>7180</v>
      </c>
      <c r="F1250" s="131"/>
      <c r="I1250" s="126"/>
      <c r="J1250" s="126"/>
      <c r="K1250" s="126"/>
    </row>
    <row r="1251" spans="1:11" s="122" customFormat="1">
      <c r="A1251" s="127" t="s">
        <v>3272</v>
      </c>
      <c r="B1251" s="127">
        <v>171000</v>
      </c>
      <c r="C1251" s="127">
        <f t="shared" si="44"/>
        <v>5830000</v>
      </c>
      <c r="D1251" s="129">
        <f t="shared" ref="D1251:D1314" si="45">SUM($G$2)*(B1251*0.001)</f>
        <v>179550</v>
      </c>
      <c r="E1251" s="130" t="s">
        <v>7180</v>
      </c>
      <c r="F1251" s="131"/>
      <c r="I1251" s="126"/>
      <c r="J1251" s="126"/>
      <c r="K1251" s="126"/>
    </row>
    <row r="1252" spans="1:11" s="122" customFormat="1">
      <c r="A1252" s="127" t="s">
        <v>3273</v>
      </c>
      <c r="B1252" s="127">
        <v>172000</v>
      </c>
      <c r="C1252" s="127">
        <f t="shared" si="44"/>
        <v>5864000</v>
      </c>
      <c r="D1252" s="129">
        <f t="shared" si="45"/>
        <v>180600</v>
      </c>
      <c r="E1252" s="130" t="s">
        <v>7180</v>
      </c>
      <c r="F1252" s="131"/>
      <c r="I1252" s="126"/>
      <c r="J1252" s="126"/>
      <c r="K1252" s="126"/>
    </row>
    <row r="1253" spans="1:11" s="122" customFormat="1">
      <c r="A1253" s="127" t="s">
        <v>3274</v>
      </c>
      <c r="B1253" s="127">
        <v>173000</v>
      </c>
      <c r="C1253" s="127">
        <f t="shared" si="44"/>
        <v>5898000</v>
      </c>
      <c r="D1253" s="129">
        <f t="shared" si="45"/>
        <v>181650</v>
      </c>
      <c r="E1253" s="130" t="s">
        <v>7180</v>
      </c>
      <c r="F1253" s="131"/>
      <c r="I1253" s="126"/>
      <c r="J1253" s="126"/>
      <c r="K1253" s="126"/>
    </row>
    <row r="1254" spans="1:11" s="122" customFormat="1">
      <c r="A1254" s="127" t="s">
        <v>3275</v>
      </c>
      <c r="B1254" s="127">
        <v>174000</v>
      </c>
      <c r="C1254" s="127">
        <f t="shared" si="44"/>
        <v>5932000</v>
      </c>
      <c r="D1254" s="129">
        <f t="shared" si="45"/>
        <v>182700</v>
      </c>
      <c r="E1254" s="130" t="s">
        <v>7180</v>
      </c>
      <c r="F1254" s="131"/>
      <c r="I1254" s="126"/>
      <c r="J1254" s="126"/>
      <c r="K1254" s="126"/>
    </row>
    <row r="1255" spans="1:11" s="122" customFormat="1">
      <c r="A1255" s="127" t="s">
        <v>3276</v>
      </c>
      <c r="B1255" s="127">
        <v>175000</v>
      </c>
      <c r="C1255" s="127">
        <f t="shared" si="44"/>
        <v>5966000</v>
      </c>
      <c r="D1255" s="129">
        <f t="shared" si="45"/>
        <v>183750</v>
      </c>
      <c r="E1255" s="130" t="s">
        <v>7180</v>
      </c>
      <c r="F1255" s="131"/>
      <c r="I1255" s="126"/>
      <c r="J1255" s="126"/>
      <c r="K1255" s="126"/>
    </row>
    <row r="1256" spans="1:11" s="122" customFormat="1">
      <c r="A1256" s="127" t="s">
        <v>3277</v>
      </c>
      <c r="B1256" s="127">
        <v>176000</v>
      </c>
      <c r="C1256" s="127">
        <f t="shared" si="44"/>
        <v>6000000</v>
      </c>
      <c r="D1256" s="129">
        <f t="shared" si="45"/>
        <v>184800</v>
      </c>
      <c r="E1256" s="130" t="s">
        <v>7180</v>
      </c>
      <c r="F1256" s="131"/>
      <c r="I1256" s="126"/>
      <c r="J1256" s="126"/>
      <c r="K1256" s="126"/>
    </row>
    <row r="1257" spans="1:11" s="122" customFormat="1">
      <c r="A1257" s="127" t="s">
        <v>3278</v>
      </c>
      <c r="B1257" s="127">
        <v>177000</v>
      </c>
      <c r="C1257" s="127">
        <f t="shared" si="44"/>
        <v>6034000</v>
      </c>
      <c r="D1257" s="129">
        <f t="shared" si="45"/>
        <v>185850</v>
      </c>
      <c r="E1257" s="130" t="s">
        <v>7180</v>
      </c>
      <c r="F1257" s="131"/>
      <c r="I1257" s="126"/>
      <c r="J1257" s="126"/>
      <c r="K1257" s="126"/>
    </row>
    <row r="1258" spans="1:11" s="122" customFormat="1">
      <c r="A1258" s="127" t="s">
        <v>3279</v>
      </c>
      <c r="B1258" s="127">
        <v>178000</v>
      </c>
      <c r="C1258" s="127">
        <f t="shared" si="44"/>
        <v>6068000</v>
      </c>
      <c r="D1258" s="129">
        <f t="shared" si="45"/>
        <v>186900</v>
      </c>
      <c r="E1258" s="130" t="s">
        <v>7180</v>
      </c>
      <c r="F1258" s="131"/>
      <c r="I1258" s="126"/>
      <c r="J1258" s="126"/>
      <c r="K1258" s="126"/>
    </row>
    <row r="1259" spans="1:11" s="122" customFormat="1">
      <c r="A1259" s="127" t="s">
        <v>3280</v>
      </c>
      <c r="B1259" s="127">
        <v>179000</v>
      </c>
      <c r="C1259" s="127">
        <f t="shared" si="44"/>
        <v>6102000</v>
      </c>
      <c r="D1259" s="129">
        <f t="shared" si="45"/>
        <v>187950</v>
      </c>
      <c r="E1259" s="130" t="s">
        <v>7180</v>
      </c>
      <c r="F1259" s="131"/>
      <c r="I1259" s="126"/>
      <c r="J1259" s="126"/>
      <c r="K1259" s="126"/>
    </row>
    <row r="1260" spans="1:11" s="122" customFormat="1">
      <c r="A1260" s="127" t="s">
        <v>3281</v>
      </c>
      <c r="B1260" s="127">
        <v>180000</v>
      </c>
      <c r="C1260" s="127">
        <f t="shared" si="44"/>
        <v>6136000</v>
      </c>
      <c r="D1260" s="129">
        <f t="shared" si="45"/>
        <v>189000</v>
      </c>
      <c r="E1260" s="130" t="s">
        <v>7180</v>
      </c>
      <c r="F1260" s="131"/>
      <c r="I1260" s="126"/>
      <c r="J1260" s="126"/>
      <c r="K1260" s="126"/>
    </row>
    <row r="1261" spans="1:11" s="122" customFormat="1">
      <c r="A1261" s="127" t="s">
        <v>3282</v>
      </c>
      <c r="B1261" s="127">
        <v>181000</v>
      </c>
      <c r="C1261" s="127">
        <f t="shared" si="44"/>
        <v>6170000</v>
      </c>
      <c r="D1261" s="129">
        <f t="shared" si="45"/>
        <v>190050</v>
      </c>
      <c r="E1261" s="130" t="s">
        <v>7180</v>
      </c>
      <c r="F1261" s="131"/>
      <c r="I1261" s="126"/>
      <c r="J1261" s="126"/>
      <c r="K1261" s="126"/>
    </row>
    <row r="1262" spans="1:11" s="122" customFormat="1">
      <c r="A1262" s="127" t="s">
        <v>3283</v>
      </c>
      <c r="B1262" s="127">
        <v>182000</v>
      </c>
      <c r="C1262" s="127">
        <f t="shared" si="44"/>
        <v>6204000</v>
      </c>
      <c r="D1262" s="129">
        <f t="shared" si="45"/>
        <v>191100</v>
      </c>
      <c r="E1262" s="130" t="s">
        <v>7180</v>
      </c>
      <c r="F1262" s="131"/>
      <c r="I1262" s="126"/>
      <c r="J1262" s="126"/>
      <c r="K1262" s="126"/>
    </row>
    <row r="1263" spans="1:11" s="122" customFormat="1">
      <c r="A1263" s="127" t="s">
        <v>3284</v>
      </c>
      <c r="B1263" s="127">
        <v>183000</v>
      </c>
      <c r="C1263" s="127">
        <f t="shared" si="44"/>
        <v>6238000</v>
      </c>
      <c r="D1263" s="129">
        <f t="shared" si="45"/>
        <v>192150</v>
      </c>
      <c r="E1263" s="130" t="s">
        <v>7180</v>
      </c>
      <c r="F1263" s="131"/>
      <c r="I1263" s="126"/>
      <c r="J1263" s="126"/>
      <c r="K1263" s="126"/>
    </row>
    <row r="1264" spans="1:11" s="122" customFormat="1">
      <c r="A1264" s="127" t="s">
        <v>3285</v>
      </c>
      <c r="B1264" s="127">
        <v>184000</v>
      </c>
      <c r="C1264" s="127">
        <f t="shared" si="44"/>
        <v>6272000</v>
      </c>
      <c r="D1264" s="129">
        <f t="shared" si="45"/>
        <v>193200</v>
      </c>
      <c r="E1264" s="130" t="s">
        <v>7180</v>
      </c>
      <c r="F1264" s="131"/>
      <c r="I1264" s="126"/>
      <c r="J1264" s="126"/>
      <c r="K1264" s="126"/>
    </row>
    <row r="1265" spans="1:11" s="122" customFormat="1">
      <c r="A1265" s="127" t="s">
        <v>3286</v>
      </c>
      <c r="B1265" s="127">
        <v>185000</v>
      </c>
      <c r="C1265" s="127">
        <f t="shared" si="44"/>
        <v>6306000</v>
      </c>
      <c r="D1265" s="129">
        <f t="shared" si="45"/>
        <v>194250</v>
      </c>
      <c r="E1265" s="130" t="s">
        <v>7180</v>
      </c>
      <c r="F1265" s="131"/>
      <c r="I1265" s="126"/>
      <c r="J1265" s="126"/>
      <c r="K1265" s="126"/>
    </row>
    <row r="1266" spans="1:11" s="122" customFormat="1">
      <c r="A1266" s="127" t="s">
        <v>3287</v>
      </c>
      <c r="B1266" s="127">
        <v>186000</v>
      </c>
      <c r="C1266" s="127">
        <f t="shared" si="44"/>
        <v>6340000</v>
      </c>
      <c r="D1266" s="129">
        <f t="shared" si="45"/>
        <v>195300</v>
      </c>
      <c r="E1266" s="130" t="s">
        <v>7180</v>
      </c>
      <c r="F1266" s="131"/>
      <c r="I1266" s="126"/>
      <c r="J1266" s="126"/>
      <c r="K1266" s="126"/>
    </row>
    <row r="1267" spans="1:11" s="122" customFormat="1">
      <c r="A1267" s="127" t="s">
        <v>3288</v>
      </c>
      <c r="B1267" s="127">
        <v>187000</v>
      </c>
      <c r="C1267" s="127">
        <f t="shared" si="44"/>
        <v>6374000</v>
      </c>
      <c r="D1267" s="129">
        <f t="shared" si="45"/>
        <v>196350</v>
      </c>
      <c r="E1267" s="130" t="s">
        <v>7180</v>
      </c>
      <c r="F1267" s="131"/>
      <c r="I1267" s="126"/>
      <c r="J1267" s="126"/>
      <c r="K1267" s="126"/>
    </row>
    <row r="1268" spans="1:11" s="122" customFormat="1">
      <c r="A1268" s="127" t="s">
        <v>3289</v>
      </c>
      <c r="B1268" s="127">
        <v>188000</v>
      </c>
      <c r="C1268" s="127">
        <f t="shared" si="44"/>
        <v>6408000</v>
      </c>
      <c r="D1268" s="129">
        <f t="shared" si="45"/>
        <v>197400</v>
      </c>
      <c r="E1268" s="130" t="s">
        <v>7180</v>
      </c>
      <c r="F1268" s="131"/>
      <c r="I1268" s="126"/>
      <c r="J1268" s="126"/>
      <c r="K1268" s="126"/>
    </row>
    <row r="1269" spans="1:11" s="122" customFormat="1">
      <c r="A1269" s="127" t="s">
        <v>3290</v>
      </c>
      <c r="B1269" s="127">
        <v>189000</v>
      </c>
      <c r="C1269" s="127">
        <f t="shared" si="44"/>
        <v>6442000</v>
      </c>
      <c r="D1269" s="129">
        <f t="shared" si="45"/>
        <v>198450</v>
      </c>
      <c r="E1269" s="130" t="s">
        <v>7180</v>
      </c>
      <c r="F1269" s="131"/>
      <c r="I1269" s="126"/>
      <c r="J1269" s="126"/>
      <c r="K1269" s="126"/>
    </row>
    <row r="1270" spans="1:11" s="122" customFormat="1">
      <c r="A1270" s="127" t="s">
        <v>3291</v>
      </c>
      <c r="B1270" s="127">
        <v>190000</v>
      </c>
      <c r="C1270" s="127">
        <f t="shared" si="44"/>
        <v>6476000</v>
      </c>
      <c r="D1270" s="129">
        <f t="shared" si="45"/>
        <v>199500</v>
      </c>
      <c r="E1270" s="130" t="s">
        <v>7180</v>
      </c>
      <c r="F1270" s="131"/>
      <c r="I1270" s="126"/>
      <c r="J1270" s="126"/>
      <c r="K1270" s="126"/>
    </row>
    <row r="1271" spans="1:11" s="122" customFormat="1">
      <c r="A1271" s="127" t="s">
        <v>3292</v>
      </c>
      <c r="B1271" s="127">
        <v>191000</v>
      </c>
      <c r="C1271" s="127">
        <f t="shared" si="44"/>
        <v>6510000</v>
      </c>
      <c r="D1271" s="129">
        <f t="shared" si="45"/>
        <v>200550</v>
      </c>
      <c r="E1271" s="130" t="s">
        <v>7180</v>
      </c>
      <c r="F1271" s="131"/>
      <c r="I1271" s="126"/>
      <c r="J1271" s="126"/>
      <c r="K1271" s="126"/>
    </row>
    <row r="1272" spans="1:11" s="122" customFormat="1">
      <c r="A1272" s="127" t="s">
        <v>3293</v>
      </c>
      <c r="B1272" s="127">
        <v>192000</v>
      </c>
      <c r="C1272" s="127">
        <f t="shared" si="44"/>
        <v>6544000</v>
      </c>
      <c r="D1272" s="129">
        <f t="shared" si="45"/>
        <v>201600</v>
      </c>
      <c r="E1272" s="130" t="s">
        <v>7180</v>
      </c>
      <c r="F1272" s="131"/>
      <c r="I1272" s="126"/>
      <c r="J1272" s="126"/>
      <c r="K1272" s="126"/>
    </row>
    <row r="1273" spans="1:11" s="122" customFormat="1">
      <c r="A1273" s="127" t="s">
        <v>3294</v>
      </c>
      <c r="B1273" s="127">
        <v>193000</v>
      </c>
      <c r="C1273" s="127">
        <f t="shared" si="44"/>
        <v>6578000</v>
      </c>
      <c r="D1273" s="129">
        <f t="shared" si="45"/>
        <v>202650</v>
      </c>
      <c r="E1273" s="130" t="s">
        <v>7180</v>
      </c>
      <c r="F1273" s="131"/>
      <c r="I1273" s="126"/>
      <c r="J1273" s="126"/>
      <c r="K1273" s="126"/>
    </row>
    <row r="1274" spans="1:11" s="122" customFormat="1">
      <c r="A1274" s="127" t="s">
        <v>3295</v>
      </c>
      <c r="B1274" s="127">
        <v>194000</v>
      </c>
      <c r="C1274" s="127">
        <f t="shared" si="44"/>
        <v>6612000</v>
      </c>
      <c r="D1274" s="129">
        <f t="shared" si="45"/>
        <v>203700</v>
      </c>
      <c r="E1274" s="130" t="s">
        <v>7180</v>
      </c>
      <c r="F1274" s="131"/>
      <c r="I1274" s="126"/>
      <c r="J1274" s="126"/>
      <c r="K1274" s="126"/>
    </row>
    <row r="1275" spans="1:11" s="122" customFormat="1">
      <c r="A1275" s="127" t="s">
        <v>3296</v>
      </c>
      <c r="B1275" s="127">
        <v>195000</v>
      </c>
      <c r="C1275" s="127">
        <f t="shared" ref="C1275:C1310" si="46">C1274+34000</f>
        <v>6646000</v>
      </c>
      <c r="D1275" s="129">
        <f t="shared" si="45"/>
        <v>204750</v>
      </c>
      <c r="E1275" s="130" t="s">
        <v>7180</v>
      </c>
      <c r="F1275" s="131"/>
      <c r="I1275" s="126"/>
      <c r="J1275" s="126"/>
      <c r="K1275" s="126"/>
    </row>
    <row r="1276" spans="1:11" s="122" customFormat="1">
      <c r="A1276" s="127" t="s">
        <v>3297</v>
      </c>
      <c r="B1276" s="127">
        <v>196000</v>
      </c>
      <c r="C1276" s="127">
        <f t="shared" si="46"/>
        <v>6680000</v>
      </c>
      <c r="D1276" s="129">
        <f t="shared" si="45"/>
        <v>205800</v>
      </c>
      <c r="E1276" s="130" t="s">
        <v>7180</v>
      </c>
      <c r="F1276" s="131"/>
      <c r="I1276" s="126"/>
      <c r="J1276" s="126"/>
      <c r="K1276" s="126"/>
    </row>
    <row r="1277" spans="1:11" s="122" customFormat="1">
      <c r="A1277" s="127" t="s">
        <v>3298</v>
      </c>
      <c r="B1277" s="127">
        <v>197000</v>
      </c>
      <c r="C1277" s="127">
        <f t="shared" si="46"/>
        <v>6714000</v>
      </c>
      <c r="D1277" s="129">
        <f t="shared" si="45"/>
        <v>206850</v>
      </c>
      <c r="E1277" s="130" t="s">
        <v>7180</v>
      </c>
      <c r="F1277" s="131"/>
      <c r="I1277" s="126"/>
      <c r="J1277" s="126"/>
      <c r="K1277" s="126"/>
    </row>
    <row r="1278" spans="1:11" s="122" customFormat="1">
      <c r="A1278" s="127" t="s">
        <v>3299</v>
      </c>
      <c r="B1278" s="127">
        <v>198000</v>
      </c>
      <c r="C1278" s="127">
        <f t="shared" si="46"/>
        <v>6748000</v>
      </c>
      <c r="D1278" s="129">
        <f t="shared" si="45"/>
        <v>207900</v>
      </c>
      <c r="E1278" s="130" t="s">
        <v>7180</v>
      </c>
      <c r="F1278" s="131"/>
      <c r="I1278" s="126"/>
      <c r="J1278" s="126"/>
      <c r="K1278" s="126"/>
    </row>
    <row r="1279" spans="1:11" s="122" customFormat="1">
      <c r="A1279" s="127" t="s">
        <v>3300</v>
      </c>
      <c r="B1279" s="127">
        <v>199000</v>
      </c>
      <c r="C1279" s="127">
        <f t="shared" si="46"/>
        <v>6782000</v>
      </c>
      <c r="D1279" s="129">
        <f t="shared" si="45"/>
        <v>208950</v>
      </c>
      <c r="E1279" s="130" t="s">
        <v>7180</v>
      </c>
      <c r="F1279" s="131"/>
      <c r="I1279" s="126"/>
      <c r="J1279" s="126"/>
      <c r="K1279" s="126"/>
    </row>
    <row r="1280" spans="1:11" s="122" customFormat="1">
      <c r="A1280" s="127" t="s">
        <v>3301</v>
      </c>
      <c r="B1280" s="127">
        <v>200000</v>
      </c>
      <c r="C1280" s="127">
        <f t="shared" si="46"/>
        <v>6816000</v>
      </c>
      <c r="D1280" s="129">
        <f t="shared" si="45"/>
        <v>210000</v>
      </c>
      <c r="E1280" s="130" t="s">
        <v>7180</v>
      </c>
      <c r="F1280" s="131"/>
      <c r="I1280" s="126"/>
      <c r="J1280" s="126"/>
      <c r="K1280" s="126"/>
    </row>
    <row r="1281" spans="1:11" s="122" customFormat="1">
      <c r="A1281" s="127" t="s">
        <v>5026</v>
      </c>
      <c r="B1281" s="127">
        <v>201000</v>
      </c>
      <c r="C1281" s="127">
        <f t="shared" si="46"/>
        <v>6850000</v>
      </c>
      <c r="D1281" s="129">
        <f t="shared" si="45"/>
        <v>211050</v>
      </c>
      <c r="E1281" s="130" t="s">
        <v>7180</v>
      </c>
      <c r="F1281" s="131"/>
      <c r="I1281" s="126"/>
      <c r="J1281" s="126"/>
      <c r="K1281" s="126"/>
    </row>
    <row r="1282" spans="1:11" s="122" customFormat="1">
      <c r="A1282" s="127" t="s">
        <v>5027</v>
      </c>
      <c r="B1282" s="127">
        <v>202000</v>
      </c>
      <c r="C1282" s="127">
        <f t="shared" si="46"/>
        <v>6884000</v>
      </c>
      <c r="D1282" s="129">
        <f t="shared" si="45"/>
        <v>212100</v>
      </c>
      <c r="E1282" s="130" t="s">
        <v>7180</v>
      </c>
      <c r="F1282" s="131"/>
      <c r="I1282" s="126"/>
      <c r="J1282" s="126"/>
      <c r="K1282" s="126"/>
    </row>
    <row r="1283" spans="1:11" s="122" customFormat="1">
      <c r="A1283" s="127" t="s">
        <v>5028</v>
      </c>
      <c r="B1283" s="127">
        <v>203000</v>
      </c>
      <c r="C1283" s="127">
        <f t="shared" si="46"/>
        <v>6918000</v>
      </c>
      <c r="D1283" s="129">
        <f t="shared" si="45"/>
        <v>213150</v>
      </c>
      <c r="E1283" s="130" t="s">
        <v>7180</v>
      </c>
      <c r="F1283" s="131"/>
      <c r="I1283" s="126"/>
      <c r="J1283" s="126"/>
      <c r="K1283" s="126"/>
    </row>
    <row r="1284" spans="1:11" s="122" customFormat="1">
      <c r="A1284" s="127" t="s">
        <v>5029</v>
      </c>
      <c r="B1284" s="127">
        <v>204000</v>
      </c>
      <c r="C1284" s="127">
        <f t="shared" si="46"/>
        <v>6952000</v>
      </c>
      <c r="D1284" s="129">
        <f t="shared" si="45"/>
        <v>214200</v>
      </c>
      <c r="E1284" s="130" t="s">
        <v>7180</v>
      </c>
      <c r="F1284" s="131"/>
      <c r="I1284" s="126"/>
      <c r="J1284" s="126"/>
      <c r="K1284" s="126"/>
    </row>
    <row r="1285" spans="1:11" s="122" customFormat="1">
      <c r="A1285" s="127" t="s">
        <v>5030</v>
      </c>
      <c r="B1285" s="127">
        <v>205000</v>
      </c>
      <c r="C1285" s="127">
        <f t="shared" si="46"/>
        <v>6986000</v>
      </c>
      <c r="D1285" s="129">
        <f t="shared" si="45"/>
        <v>215250</v>
      </c>
      <c r="E1285" s="130" t="s">
        <v>7180</v>
      </c>
      <c r="F1285" s="131"/>
      <c r="I1285" s="126"/>
      <c r="J1285" s="126"/>
      <c r="K1285" s="126"/>
    </row>
    <row r="1286" spans="1:11" s="122" customFormat="1">
      <c r="A1286" s="127" t="s">
        <v>5031</v>
      </c>
      <c r="B1286" s="127">
        <v>206000</v>
      </c>
      <c r="C1286" s="127">
        <f t="shared" si="46"/>
        <v>7020000</v>
      </c>
      <c r="D1286" s="129">
        <f t="shared" si="45"/>
        <v>216300</v>
      </c>
      <c r="E1286" s="130" t="s">
        <v>7180</v>
      </c>
      <c r="F1286" s="131"/>
      <c r="I1286" s="126"/>
      <c r="J1286" s="126"/>
      <c r="K1286" s="126"/>
    </row>
    <row r="1287" spans="1:11" s="122" customFormat="1">
      <c r="A1287" s="127" t="s">
        <v>5032</v>
      </c>
      <c r="B1287" s="127">
        <v>207000</v>
      </c>
      <c r="C1287" s="127">
        <f t="shared" si="46"/>
        <v>7054000</v>
      </c>
      <c r="D1287" s="129">
        <f t="shared" si="45"/>
        <v>217350</v>
      </c>
      <c r="E1287" s="130" t="s">
        <v>7180</v>
      </c>
      <c r="F1287" s="131"/>
      <c r="I1287" s="126"/>
      <c r="J1287" s="126"/>
      <c r="K1287" s="126"/>
    </row>
    <row r="1288" spans="1:11" s="122" customFormat="1">
      <c r="A1288" s="127" t="s">
        <v>5763</v>
      </c>
      <c r="B1288" s="127">
        <v>208000</v>
      </c>
      <c r="C1288" s="127">
        <f t="shared" si="46"/>
        <v>7088000</v>
      </c>
      <c r="D1288" s="129">
        <f t="shared" si="45"/>
        <v>218400</v>
      </c>
      <c r="E1288" s="130" t="s">
        <v>7180</v>
      </c>
      <c r="F1288" s="131"/>
      <c r="I1288" s="126"/>
      <c r="J1288" s="126"/>
      <c r="K1288" s="126"/>
    </row>
    <row r="1289" spans="1:11" s="122" customFormat="1">
      <c r="A1289" s="127" t="s">
        <v>5764</v>
      </c>
      <c r="B1289" s="127">
        <v>209000</v>
      </c>
      <c r="C1289" s="127">
        <f t="shared" si="46"/>
        <v>7122000</v>
      </c>
      <c r="D1289" s="129">
        <f t="shared" si="45"/>
        <v>219450</v>
      </c>
      <c r="E1289" s="130" t="s">
        <v>7180</v>
      </c>
      <c r="F1289" s="131"/>
      <c r="I1289" s="126"/>
      <c r="J1289" s="126"/>
      <c r="K1289" s="126"/>
    </row>
    <row r="1290" spans="1:11" s="122" customFormat="1">
      <c r="A1290" s="127" t="s">
        <v>5765</v>
      </c>
      <c r="B1290" s="127">
        <v>210000</v>
      </c>
      <c r="C1290" s="127">
        <f t="shared" si="46"/>
        <v>7156000</v>
      </c>
      <c r="D1290" s="129">
        <f t="shared" si="45"/>
        <v>220500</v>
      </c>
      <c r="E1290" s="130" t="s">
        <v>7180</v>
      </c>
      <c r="F1290" s="131"/>
      <c r="I1290" s="126"/>
      <c r="J1290" s="126"/>
      <c r="K1290" s="126"/>
    </row>
    <row r="1291" spans="1:11" s="122" customFormat="1">
      <c r="A1291" s="127" t="s">
        <v>5766</v>
      </c>
      <c r="B1291" s="127">
        <v>211000</v>
      </c>
      <c r="C1291" s="127">
        <f t="shared" si="46"/>
        <v>7190000</v>
      </c>
      <c r="D1291" s="129">
        <f t="shared" si="45"/>
        <v>221550</v>
      </c>
      <c r="E1291" s="130" t="s">
        <v>7180</v>
      </c>
      <c r="F1291" s="131"/>
      <c r="I1291" s="126"/>
      <c r="J1291" s="126"/>
      <c r="K1291" s="126"/>
    </row>
    <row r="1292" spans="1:11" s="122" customFormat="1">
      <c r="A1292" s="127" t="s">
        <v>5767</v>
      </c>
      <c r="B1292" s="127">
        <v>212000</v>
      </c>
      <c r="C1292" s="127">
        <f t="shared" si="46"/>
        <v>7224000</v>
      </c>
      <c r="D1292" s="129">
        <f t="shared" si="45"/>
        <v>222600</v>
      </c>
      <c r="E1292" s="130" t="s">
        <v>7180</v>
      </c>
      <c r="F1292" s="131"/>
      <c r="I1292" s="126"/>
      <c r="J1292" s="126"/>
      <c r="K1292" s="126"/>
    </row>
    <row r="1293" spans="1:11" s="122" customFormat="1">
      <c r="A1293" s="127" t="s">
        <v>5768</v>
      </c>
      <c r="B1293" s="127">
        <v>213000</v>
      </c>
      <c r="C1293" s="127">
        <f t="shared" si="46"/>
        <v>7258000</v>
      </c>
      <c r="D1293" s="129">
        <f t="shared" si="45"/>
        <v>223650</v>
      </c>
      <c r="E1293" s="130" t="s">
        <v>7180</v>
      </c>
      <c r="F1293" s="131"/>
      <c r="I1293" s="126"/>
      <c r="J1293" s="126"/>
      <c r="K1293" s="126"/>
    </row>
    <row r="1294" spans="1:11" s="122" customFormat="1">
      <c r="A1294" s="127" t="s">
        <v>5769</v>
      </c>
      <c r="B1294" s="127">
        <v>214000</v>
      </c>
      <c r="C1294" s="127">
        <f t="shared" si="46"/>
        <v>7292000</v>
      </c>
      <c r="D1294" s="129">
        <f t="shared" si="45"/>
        <v>224700</v>
      </c>
      <c r="E1294" s="130" t="s">
        <v>7180</v>
      </c>
      <c r="F1294" s="131"/>
      <c r="I1294" s="126"/>
      <c r="J1294" s="126"/>
      <c r="K1294" s="126"/>
    </row>
    <row r="1295" spans="1:11" s="122" customFormat="1">
      <c r="A1295" s="127" t="s">
        <v>5770</v>
      </c>
      <c r="B1295" s="127">
        <v>215000</v>
      </c>
      <c r="C1295" s="127">
        <f t="shared" si="46"/>
        <v>7326000</v>
      </c>
      <c r="D1295" s="129">
        <f t="shared" si="45"/>
        <v>225750</v>
      </c>
      <c r="E1295" s="130" t="s">
        <v>7180</v>
      </c>
      <c r="F1295" s="131"/>
      <c r="I1295" s="126"/>
      <c r="J1295" s="126"/>
      <c r="K1295" s="126"/>
    </row>
    <row r="1296" spans="1:11" s="122" customFormat="1">
      <c r="A1296" s="127" t="s">
        <v>5771</v>
      </c>
      <c r="B1296" s="127">
        <v>216000</v>
      </c>
      <c r="C1296" s="127">
        <f t="shared" si="46"/>
        <v>7360000</v>
      </c>
      <c r="D1296" s="129">
        <f t="shared" si="45"/>
        <v>226800</v>
      </c>
      <c r="E1296" s="130" t="s">
        <v>7180</v>
      </c>
      <c r="F1296" s="131"/>
      <c r="I1296" s="126"/>
      <c r="J1296" s="126"/>
      <c r="K1296" s="126"/>
    </row>
    <row r="1297" spans="1:11" s="122" customFormat="1">
      <c r="A1297" s="127" t="s">
        <v>5772</v>
      </c>
      <c r="B1297" s="127">
        <v>217000</v>
      </c>
      <c r="C1297" s="127">
        <f t="shared" si="46"/>
        <v>7394000</v>
      </c>
      <c r="D1297" s="129">
        <f t="shared" si="45"/>
        <v>227850</v>
      </c>
      <c r="E1297" s="130" t="s">
        <v>7180</v>
      </c>
      <c r="F1297" s="131"/>
      <c r="I1297" s="126"/>
      <c r="J1297" s="126"/>
      <c r="K1297" s="126"/>
    </row>
    <row r="1298" spans="1:11" s="122" customFormat="1">
      <c r="A1298" s="127" t="s">
        <v>5773</v>
      </c>
      <c r="B1298" s="127">
        <v>218000</v>
      </c>
      <c r="C1298" s="127">
        <f t="shared" si="46"/>
        <v>7428000</v>
      </c>
      <c r="D1298" s="129">
        <f t="shared" si="45"/>
        <v>228900</v>
      </c>
      <c r="E1298" s="130" t="s">
        <v>7180</v>
      </c>
      <c r="F1298" s="131"/>
      <c r="I1298" s="126"/>
      <c r="J1298" s="126"/>
      <c r="K1298" s="126"/>
    </row>
    <row r="1299" spans="1:11" s="122" customFormat="1">
      <c r="A1299" s="127" t="s">
        <v>5774</v>
      </c>
      <c r="B1299" s="127">
        <v>219000</v>
      </c>
      <c r="C1299" s="127">
        <f t="shared" si="46"/>
        <v>7462000</v>
      </c>
      <c r="D1299" s="129">
        <f t="shared" si="45"/>
        <v>229950</v>
      </c>
      <c r="E1299" s="130" t="s">
        <v>7180</v>
      </c>
      <c r="F1299" s="131"/>
      <c r="I1299" s="126"/>
      <c r="J1299" s="126"/>
      <c r="K1299" s="126"/>
    </row>
    <row r="1300" spans="1:11" s="122" customFormat="1">
      <c r="A1300" s="127" t="s">
        <v>5775</v>
      </c>
      <c r="B1300" s="127">
        <v>220000</v>
      </c>
      <c r="C1300" s="127">
        <f t="shared" si="46"/>
        <v>7496000</v>
      </c>
      <c r="D1300" s="129">
        <f t="shared" si="45"/>
        <v>231000</v>
      </c>
      <c r="E1300" s="130" t="s">
        <v>7180</v>
      </c>
      <c r="F1300" s="131"/>
      <c r="I1300" s="126"/>
      <c r="J1300" s="126"/>
      <c r="K1300" s="126"/>
    </row>
    <row r="1301" spans="1:11" s="122" customFormat="1">
      <c r="A1301" s="127" t="s">
        <v>5776</v>
      </c>
      <c r="B1301" s="127">
        <v>221000</v>
      </c>
      <c r="C1301" s="127">
        <f t="shared" si="46"/>
        <v>7530000</v>
      </c>
      <c r="D1301" s="129">
        <f t="shared" si="45"/>
        <v>232050</v>
      </c>
      <c r="E1301" s="130" t="s">
        <v>7180</v>
      </c>
      <c r="F1301" s="131"/>
      <c r="I1301" s="126"/>
      <c r="J1301" s="126"/>
      <c r="K1301" s="126"/>
    </row>
    <row r="1302" spans="1:11" s="122" customFormat="1">
      <c r="A1302" s="127" t="s">
        <v>5777</v>
      </c>
      <c r="B1302" s="127">
        <v>222000</v>
      </c>
      <c r="C1302" s="127">
        <f t="shared" si="46"/>
        <v>7564000</v>
      </c>
      <c r="D1302" s="129">
        <f t="shared" si="45"/>
        <v>233100</v>
      </c>
      <c r="E1302" s="130" t="s">
        <v>7180</v>
      </c>
      <c r="F1302" s="131"/>
      <c r="I1302" s="126"/>
      <c r="J1302" s="126"/>
      <c r="K1302" s="126"/>
    </row>
    <row r="1303" spans="1:11" s="122" customFormat="1">
      <c r="A1303" s="127" t="s">
        <v>5778</v>
      </c>
      <c r="B1303" s="127">
        <v>223000</v>
      </c>
      <c r="C1303" s="127">
        <f t="shared" si="46"/>
        <v>7598000</v>
      </c>
      <c r="D1303" s="129">
        <f t="shared" si="45"/>
        <v>234150</v>
      </c>
      <c r="E1303" s="130" t="s">
        <v>7180</v>
      </c>
      <c r="F1303" s="131"/>
      <c r="I1303" s="126"/>
      <c r="J1303" s="126"/>
      <c r="K1303" s="126"/>
    </row>
    <row r="1304" spans="1:11" s="122" customFormat="1">
      <c r="A1304" s="127" t="s">
        <v>5779</v>
      </c>
      <c r="B1304" s="127">
        <v>224000</v>
      </c>
      <c r="C1304" s="127">
        <f t="shared" si="46"/>
        <v>7632000</v>
      </c>
      <c r="D1304" s="129">
        <f t="shared" si="45"/>
        <v>235200</v>
      </c>
      <c r="E1304" s="130" t="s">
        <v>7180</v>
      </c>
      <c r="F1304" s="131"/>
      <c r="I1304" s="126"/>
      <c r="J1304" s="126"/>
      <c r="K1304" s="126"/>
    </row>
    <row r="1305" spans="1:11" s="122" customFormat="1">
      <c r="A1305" s="127" t="s">
        <v>5780</v>
      </c>
      <c r="B1305" s="127">
        <v>225000</v>
      </c>
      <c r="C1305" s="127">
        <f t="shared" si="46"/>
        <v>7666000</v>
      </c>
      <c r="D1305" s="129">
        <f t="shared" si="45"/>
        <v>236250</v>
      </c>
      <c r="E1305" s="130" t="s">
        <v>7180</v>
      </c>
      <c r="F1305" s="131"/>
      <c r="I1305" s="126"/>
      <c r="J1305" s="126"/>
      <c r="K1305" s="126"/>
    </row>
    <row r="1306" spans="1:11" s="122" customFormat="1">
      <c r="A1306" s="127" t="s">
        <v>5781</v>
      </c>
      <c r="B1306" s="127">
        <v>226000</v>
      </c>
      <c r="C1306" s="127">
        <f t="shared" si="46"/>
        <v>7700000</v>
      </c>
      <c r="D1306" s="129">
        <f t="shared" si="45"/>
        <v>237300</v>
      </c>
      <c r="E1306" s="130" t="s">
        <v>7180</v>
      </c>
      <c r="F1306" s="131"/>
      <c r="I1306" s="126"/>
      <c r="J1306" s="126"/>
      <c r="K1306" s="126"/>
    </row>
    <row r="1307" spans="1:11" s="122" customFormat="1">
      <c r="A1307" s="127" t="s">
        <v>5782</v>
      </c>
      <c r="B1307" s="127">
        <v>227000</v>
      </c>
      <c r="C1307" s="127">
        <f t="shared" si="46"/>
        <v>7734000</v>
      </c>
      <c r="D1307" s="129">
        <f t="shared" si="45"/>
        <v>238350</v>
      </c>
      <c r="E1307" s="130" t="s">
        <v>7180</v>
      </c>
      <c r="F1307" s="131"/>
      <c r="I1307" s="126"/>
      <c r="J1307" s="126"/>
      <c r="K1307" s="126"/>
    </row>
    <row r="1308" spans="1:11" s="122" customFormat="1">
      <c r="A1308" s="127" t="s">
        <v>5783</v>
      </c>
      <c r="B1308" s="127">
        <v>228000</v>
      </c>
      <c r="C1308" s="127">
        <f t="shared" si="46"/>
        <v>7768000</v>
      </c>
      <c r="D1308" s="129">
        <f t="shared" si="45"/>
        <v>239400</v>
      </c>
      <c r="E1308" s="130" t="s">
        <v>7180</v>
      </c>
      <c r="F1308" s="131"/>
      <c r="I1308" s="126"/>
      <c r="J1308" s="126"/>
      <c r="K1308" s="126"/>
    </row>
    <row r="1309" spans="1:11" s="122" customFormat="1">
      <c r="A1309" s="127" t="s">
        <v>5784</v>
      </c>
      <c r="B1309" s="127">
        <v>229000</v>
      </c>
      <c r="C1309" s="127">
        <f t="shared" si="46"/>
        <v>7802000</v>
      </c>
      <c r="D1309" s="129">
        <f t="shared" si="45"/>
        <v>240450</v>
      </c>
      <c r="E1309" s="130" t="s">
        <v>7180</v>
      </c>
      <c r="F1309" s="131"/>
      <c r="I1309" s="126"/>
      <c r="J1309" s="126"/>
      <c r="K1309" s="126"/>
    </row>
    <row r="1310" spans="1:11" s="122" customFormat="1">
      <c r="A1310" s="127" t="s">
        <v>5785</v>
      </c>
      <c r="B1310" s="127">
        <v>230000</v>
      </c>
      <c r="C1310" s="127">
        <f t="shared" si="46"/>
        <v>7836000</v>
      </c>
      <c r="D1310" s="129">
        <f t="shared" si="45"/>
        <v>241500</v>
      </c>
      <c r="E1310" s="130" t="s">
        <v>7180</v>
      </c>
      <c r="F1310" s="131"/>
      <c r="I1310" s="126"/>
      <c r="J1310" s="126"/>
      <c r="K1310" s="126"/>
    </row>
    <row r="1311" spans="1:11" s="122" customFormat="1">
      <c r="A1311" s="127" t="s">
        <v>2169</v>
      </c>
      <c r="B1311" s="127">
        <v>1000</v>
      </c>
      <c r="C1311" s="128">
        <v>50000</v>
      </c>
      <c r="D1311" s="129">
        <f t="shared" si="45"/>
        <v>1050</v>
      </c>
      <c r="E1311" s="137" t="s">
        <v>7180</v>
      </c>
      <c r="F1311" s="131"/>
      <c r="I1311" s="126"/>
      <c r="J1311" s="126"/>
      <c r="K1311" s="126"/>
    </row>
    <row r="1312" spans="1:11" s="122" customFormat="1">
      <c r="A1312" s="127" t="s">
        <v>2170</v>
      </c>
      <c r="B1312" s="127">
        <v>2000</v>
      </c>
      <c r="C1312" s="128">
        <f>C1311+39000</f>
        <v>89000</v>
      </c>
      <c r="D1312" s="129">
        <f t="shared" si="45"/>
        <v>2100</v>
      </c>
      <c r="E1312" s="137" t="s">
        <v>7180</v>
      </c>
      <c r="F1312" s="131"/>
      <c r="I1312" s="126"/>
      <c r="J1312" s="126"/>
      <c r="K1312" s="126"/>
    </row>
    <row r="1313" spans="1:11" s="122" customFormat="1">
      <c r="A1313" s="127" t="s">
        <v>2171</v>
      </c>
      <c r="B1313" s="127">
        <v>3000</v>
      </c>
      <c r="C1313" s="128">
        <f t="shared" ref="C1313:C1376" si="47">C1312+39000</f>
        <v>128000</v>
      </c>
      <c r="D1313" s="129">
        <f t="shared" si="45"/>
        <v>3150</v>
      </c>
      <c r="E1313" s="137" t="s">
        <v>7180</v>
      </c>
      <c r="F1313" s="131"/>
      <c r="I1313" s="126"/>
      <c r="J1313" s="126"/>
      <c r="K1313" s="126"/>
    </row>
    <row r="1314" spans="1:11" s="122" customFormat="1">
      <c r="A1314" s="127" t="s">
        <v>2172</v>
      </c>
      <c r="B1314" s="127">
        <v>4000</v>
      </c>
      <c r="C1314" s="128">
        <f t="shared" si="47"/>
        <v>167000</v>
      </c>
      <c r="D1314" s="129">
        <f t="shared" si="45"/>
        <v>4200</v>
      </c>
      <c r="E1314" s="137" t="s">
        <v>7180</v>
      </c>
      <c r="F1314" s="131"/>
      <c r="I1314" s="126"/>
      <c r="J1314" s="126"/>
      <c r="K1314" s="126"/>
    </row>
    <row r="1315" spans="1:11" s="122" customFormat="1">
      <c r="A1315" s="127" t="s">
        <v>2173</v>
      </c>
      <c r="B1315" s="127">
        <v>5000</v>
      </c>
      <c r="C1315" s="128">
        <f t="shared" si="47"/>
        <v>206000</v>
      </c>
      <c r="D1315" s="129">
        <f t="shared" ref="D1315:D1378" si="48">SUM($G$2)*(B1315*0.001)</f>
        <v>5250</v>
      </c>
      <c r="E1315" s="137" t="s">
        <v>7180</v>
      </c>
      <c r="F1315" s="131"/>
      <c r="I1315" s="126"/>
      <c r="J1315" s="126"/>
      <c r="K1315" s="126"/>
    </row>
    <row r="1316" spans="1:11" s="122" customFormat="1">
      <c r="A1316" s="127" t="s">
        <v>2174</v>
      </c>
      <c r="B1316" s="127">
        <v>6000</v>
      </c>
      <c r="C1316" s="128">
        <f t="shared" si="47"/>
        <v>245000</v>
      </c>
      <c r="D1316" s="129">
        <f t="shared" si="48"/>
        <v>6300</v>
      </c>
      <c r="E1316" s="137" t="s">
        <v>7180</v>
      </c>
      <c r="F1316" s="131"/>
      <c r="I1316" s="126"/>
      <c r="J1316" s="126"/>
      <c r="K1316" s="126"/>
    </row>
    <row r="1317" spans="1:11" s="122" customFormat="1">
      <c r="A1317" s="127" t="s">
        <v>2175</v>
      </c>
      <c r="B1317" s="127">
        <v>7000</v>
      </c>
      <c r="C1317" s="128">
        <f t="shared" si="47"/>
        <v>284000</v>
      </c>
      <c r="D1317" s="129">
        <f t="shared" si="48"/>
        <v>7350</v>
      </c>
      <c r="E1317" s="137" t="s">
        <v>7180</v>
      </c>
      <c r="F1317" s="131"/>
      <c r="I1317" s="126"/>
      <c r="J1317" s="126"/>
      <c r="K1317" s="126"/>
    </row>
    <row r="1318" spans="1:11" s="122" customFormat="1">
      <c r="A1318" s="127" t="s">
        <v>2176</v>
      </c>
      <c r="B1318" s="127">
        <v>8000</v>
      </c>
      <c r="C1318" s="128">
        <f t="shared" si="47"/>
        <v>323000</v>
      </c>
      <c r="D1318" s="129">
        <f t="shared" si="48"/>
        <v>8400</v>
      </c>
      <c r="E1318" s="137" t="s">
        <v>7180</v>
      </c>
      <c r="F1318" s="131"/>
      <c r="I1318" s="126"/>
      <c r="J1318" s="126"/>
      <c r="K1318" s="126"/>
    </row>
    <row r="1319" spans="1:11" s="122" customFormat="1">
      <c r="A1319" s="127" t="s">
        <v>2177</v>
      </c>
      <c r="B1319" s="127">
        <v>9000</v>
      </c>
      <c r="C1319" s="128">
        <f t="shared" si="47"/>
        <v>362000</v>
      </c>
      <c r="D1319" s="129">
        <f t="shared" si="48"/>
        <v>9450</v>
      </c>
      <c r="E1319" s="137" t="s">
        <v>7180</v>
      </c>
      <c r="F1319" s="131"/>
      <c r="I1319" s="126"/>
      <c r="J1319" s="126"/>
      <c r="K1319" s="126"/>
    </row>
    <row r="1320" spans="1:11" s="122" customFormat="1">
      <c r="A1320" s="127" t="s">
        <v>2178</v>
      </c>
      <c r="B1320" s="127">
        <v>10000</v>
      </c>
      <c r="C1320" s="128">
        <f t="shared" si="47"/>
        <v>401000</v>
      </c>
      <c r="D1320" s="129">
        <f t="shared" si="48"/>
        <v>10500</v>
      </c>
      <c r="E1320" s="137" t="s">
        <v>7180</v>
      </c>
      <c r="F1320" s="131"/>
      <c r="I1320" s="126"/>
      <c r="J1320" s="126"/>
      <c r="K1320" s="126"/>
    </row>
    <row r="1321" spans="1:11" s="122" customFormat="1">
      <c r="A1321" s="127" t="s">
        <v>2179</v>
      </c>
      <c r="B1321" s="127">
        <v>11000</v>
      </c>
      <c r="C1321" s="128">
        <f t="shared" si="47"/>
        <v>440000</v>
      </c>
      <c r="D1321" s="129">
        <f t="shared" si="48"/>
        <v>11550</v>
      </c>
      <c r="E1321" s="137" t="s">
        <v>7180</v>
      </c>
      <c r="F1321" s="131"/>
      <c r="I1321" s="126"/>
      <c r="J1321" s="126"/>
      <c r="K1321" s="126"/>
    </row>
    <row r="1322" spans="1:11" s="122" customFormat="1">
      <c r="A1322" s="127" t="s">
        <v>2180</v>
      </c>
      <c r="B1322" s="127">
        <v>12000</v>
      </c>
      <c r="C1322" s="128">
        <f t="shared" si="47"/>
        <v>479000</v>
      </c>
      <c r="D1322" s="129">
        <f t="shared" si="48"/>
        <v>12600</v>
      </c>
      <c r="E1322" s="137" t="s">
        <v>7180</v>
      </c>
      <c r="F1322" s="131"/>
      <c r="I1322" s="126"/>
      <c r="J1322" s="126"/>
      <c r="K1322" s="126"/>
    </row>
    <row r="1323" spans="1:11" s="122" customFormat="1">
      <c r="A1323" s="127" t="s">
        <v>2181</v>
      </c>
      <c r="B1323" s="127">
        <v>13000</v>
      </c>
      <c r="C1323" s="128">
        <f t="shared" si="47"/>
        <v>518000</v>
      </c>
      <c r="D1323" s="129">
        <f t="shared" si="48"/>
        <v>13650</v>
      </c>
      <c r="E1323" s="137" t="s">
        <v>7180</v>
      </c>
      <c r="F1323" s="131"/>
      <c r="I1323" s="126"/>
      <c r="J1323" s="126"/>
      <c r="K1323" s="126"/>
    </row>
    <row r="1324" spans="1:11" s="122" customFormat="1">
      <c r="A1324" s="127" t="s">
        <v>2182</v>
      </c>
      <c r="B1324" s="127">
        <v>14000</v>
      </c>
      <c r="C1324" s="128">
        <f t="shared" si="47"/>
        <v>557000</v>
      </c>
      <c r="D1324" s="129">
        <f t="shared" si="48"/>
        <v>14700</v>
      </c>
      <c r="E1324" s="137" t="s">
        <v>7180</v>
      </c>
      <c r="F1324" s="131"/>
      <c r="I1324" s="126"/>
      <c r="J1324" s="126"/>
      <c r="K1324" s="126"/>
    </row>
    <row r="1325" spans="1:11" s="122" customFormat="1">
      <c r="A1325" s="127" t="s">
        <v>2183</v>
      </c>
      <c r="B1325" s="127">
        <v>15000</v>
      </c>
      <c r="C1325" s="128">
        <f t="shared" si="47"/>
        <v>596000</v>
      </c>
      <c r="D1325" s="129">
        <f t="shared" si="48"/>
        <v>15750</v>
      </c>
      <c r="E1325" s="137" t="s">
        <v>7180</v>
      </c>
      <c r="F1325" s="131"/>
      <c r="I1325" s="126"/>
      <c r="J1325" s="126"/>
      <c r="K1325" s="126"/>
    </row>
    <row r="1326" spans="1:11" s="122" customFormat="1">
      <c r="A1326" s="127" t="s">
        <v>2184</v>
      </c>
      <c r="B1326" s="127">
        <v>16000</v>
      </c>
      <c r="C1326" s="128">
        <f t="shared" si="47"/>
        <v>635000</v>
      </c>
      <c r="D1326" s="129">
        <f t="shared" si="48"/>
        <v>16800</v>
      </c>
      <c r="E1326" s="137" t="s">
        <v>7180</v>
      </c>
      <c r="F1326" s="131"/>
      <c r="G1326" s="126"/>
      <c r="H1326" s="126"/>
      <c r="I1326" s="126"/>
      <c r="J1326" s="126"/>
      <c r="K1326" s="126"/>
    </row>
    <row r="1327" spans="1:11" s="122" customFormat="1">
      <c r="A1327" s="127" t="s">
        <v>2185</v>
      </c>
      <c r="B1327" s="127">
        <v>17000</v>
      </c>
      <c r="C1327" s="128">
        <f t="shared" si="47"/>
        <v>674000</v>
      </c>
      <c r="D1327" s="129">
        <f t="shared" si="48"/>
        <v>17850</v>
      </c>
      <c r="E1327" s="137" t="s">
        <v>7180</v>
      </c>
      <c r="F1327" s="131"/>
      <c r="G1327" s="126"/>
      <c r="H1327" s="126"/>
      <c r="I1327" s="126"/>
      <c r="J1327" s="126"/>
      <c r="K1327" s="126"/>
    </row>
    <row r="1328" spans="1:11" s="122" customFormat="1">
      <c r="A1328" s="127" t="s">
        <v>2186</v>
      </c>
      <c r="B1328" s="127">
        <v>18000</v>
      </c>
      <c r="C1328" s="128">
        <f t="shared" si="47"/>
        <v>713000</v>
      </c>
      <c r="D1328" s="129">
        <f t="shared" si="48"/>
        <v>18900</v>
      </c>
      <c r="E1328" s="137" t="s">
        <v>7180</v>
      </c>
      <c r="F1328" s="131"/>
      <c r="G1328" s="126"/>
      <c r="H1328" s="126"/>
      <c r="I1328" s="126"/>
      <c r="J1328" s="126"/>
      <c r="K1328" s="126"/>
    </row>
    <row r="1329" spans="1:11" s="122" customFormat="1">
      <c r="A1329" s="127" t="s">
        <v>2187</v>
      </c>
      <c r="B1329" s="127">
        <v>19000</v>
      </c>
      <c r="C1329" s="128">
        <f t="shared" si="47"/>
        <v>752000</v>
      </c>
      <c r="D1329" s="129">
        <f t="shared" si="48"/>
        <v>19950</v>
      </c>
      <c r="E1329" s="137" t="s">
        <v>7180</v>
      </c>
      <c r="F1329" s="131"/>
      <c r="G1329" s="126"/>
      <c r="H1329" s="126"/>
      <c r="I1329" s="126"/>
      <c r="J1329" s="126"/>
      <c r="K1329" s="126"/>
    </row>
    <row r="1330" spans="1:11" s="122" customFormat="1">
      <c r="A1330" s="127" t="s">
        <v>2188</v>
      </c>
      <c r="B1330" s="127">
        <v>20000</v>
      </c>
      <c r="C1330" s="128">
        <f t="shared" si="47"/>
        <v>791000</v>
      </c>
      <c r="D1330" s="129">
        <f t="shared" si="48"/>
        <v>21000</v>
      </c>
      <c r="E1330" s="137" t="s">
        <v>7180</v>
      </c>
      <c r="F1330" s="131"/>
      <c r="G1330" s="126"/>
      <c r="H1330" s="126"/>
      <c r="I1330" s="126"/>
      <c r="J1330" s="126"/>
      <c r="K1330" s="126"/>
    </row>
    <row r="1331" spans="1:11" s="122" customFormat="1">
      <c r="A1331" s="127" t="s">
        <v>2189</v>
      </c>
      <c r="B1331" s="127">
        <v>21000</v>
      </c>
      <c r="C1331" s="128">
        <f t="shared" si="47"/>
        <v>830000</v>
      </c>
      <c r="D1331" s="129">
        <f t="shared" si="48"/>
        <v>22050</v>
      </c>
      <c r="E1331" s="137" t="s">
        <v>7180</v>
      </c>
      <c r="F1331" s="131"/>
      <c r="G1331" s="126"/>
      <c r="H1331" s="126"/>
      <c r="I1331" s="126"/>
      <c r="J1331" s="126"/>
      <c r="K1331" s="126"/>
    </row>
    <row r="1332" spans="1:11" s="122" customFormat="1">
      <c r="A1332" s="127" t="s">
        <v>2190</v>
      </c>
      <c r="B1332" s="127">
        <v>22000</v>
      </c>
      <c r="C1332" s="128">
        <f t="shared" si="47"/>
        <v>869000</v>
      </c>
      <c r="D1332" s="129">
        <f t="shared" si="48"/>
        <v>23100</v>
      </c>
      <c r="E1332" s="137" t="s">
        <v>7180</v>
      </c>
      <c r="F1332" s="131"/>
      <c r="G1332" s="126"/>
      <c r="H1332" s="126"/>
      <c r="I1332" s="126"/>
      <c r="J1332" s="126"/>
      <c r="K1332" s="126"/>
    </row>
    <row r="1333" spans="1:11" s="122" customFormat="1">
      <c r="A1333" s="127" t="s">
        <v>2191</v>
      </c>
      <c r="B1333" s="127">
        <v>23000</v>
      </c>
      <c r="C1333" s="128">
        <f t="shared" si="47"/>
        <v>908000</v>
      </c>
      <c r="D1333" s="129">
        <f t="shared" si="48"/>
        <v>24150</v>
      </c>
      <c r="E1333" s="137" t="s">
        <v>7180</v>
      </c>
      <c r="F1333" s="131"/>
      <c r="G1333" s="126"/>
      <c r="H1333" s="126"/>
      <c r="I1333" s="126"/>
      <c r="J1333" s="126"/>
      <c r="K1333" s="126"/>
    </row>
    <row r="1334" spans="1:11" s="122" customFormat="1">
      <c r="A1334" s="127" t="s">
        <v>2192</v>
      </c>
      <c r="B1334" s="127">
        <v>24000</v>
      </c>
      <c r="C1334" s="128">
        <f t="shared" si="47"/>
        <v>947000</v>
      </c>
      <c r="D1334" s="129">
        <f t="shared" si="48"/>
        <v>25200</v>
      </c>
      <c r="E1334" s="137" t="s">
        <v>7180</v>
      </c>
      <c r="F1334" s="131"/>
      <c r="G1334" s="126"/>
      <c r="H1334" s="126"/>
      <c r="I1334" s="126"/>
      <c r="J1334" s="126"/>
      <c r="K1334" s="126"/>
    </row>
    <row r="1335" spans="1:11" s="122" customFormat="1">
      <c r="A1335" s="127" t="s">
        <v>2193</v>
      </c>
      <c r="B1335" s="127">
        <v>25000</v>
      </c>
      <c r="C1335" s="128">
        <f t="shared" si="47"/>
        <v>986000</v>
      </c>
      <c r="D1335" s="129">
        <f t="shared" si="48"/>
        <v>26250</v>
      </c>
      <c r="E1335" s="137" t="s">
        <v>7180</v>
      </c>
      <c r="F1335" s="131"/>
      <c r="G1335" s="126"/>
      <c r="H1335" s="126"/>
      <c r="I1335" s="126"/>
      <c r="J1335" s="126"/>
      <c r="K1335" s="126"/>
    </row>
    <row r="1336" spans="1:11" s="122" customFormat="1">
      <c r="A1336" s="127" t="s">
        <v>2194</v>
      </c>
      <c r="B1336" s="127">
        <v>26000</v>
      </c>
      <c r="C1336" s="128">
        <f t="shared" si="47"/>
        <v>1025000</v>
      </c>
      <c r="D1336" s="129">
        <f t="shared" si="48"/>
        <v>27300</v>
      </c>
      <c r="E1336" s="137" t="s">
        <v>7180</v>
      </c>
      <c r="F1336" s="131"/>
      <c r="G1336" s="126"/>
      <c r="H1336" s="126"/>
      <c r="I1336" s="126"/>
      <c r="J1336" s="126"/>
      <c r="K1336" s="126"/>
    </row>
    <row r="1337" spans="1:11" s="122" customFormat="1">
      <c r="A1337" s="127" t="s">
        <v>2195</v>
      </c>
      <c r="B1337" s="127">
        <v>27000</v>
      </c>
      <c r="C1337" s="128">
        <f t="shared" si="47"/>
        <v>1064000</v>
      </c>
      <c r="D1337" s="129">
        <f t="shared" si="48"/>
        <v>28350</v>
      </c>
      <c r="E1337" s="137" t="s">
        <v>7180</v>
      </c>
      <c r="F1337" s="131"/>
      <c r="G1337" s="126"/>
      <c r="H1337" s="126"/>
      <c r="I1337" s="126"/>
      <c r="J1337" s="126"/>
      <c r="K1337" s="126"/>
    </row>
    <row r="1338" spans="1:11" s="122" customFormat="1">
      <c r="A1338" s="127" t="s">
        <v>2196</v>
      </c>
      <c r="B1338" s="127">
        <v>28000</v>
      </c>
      <c r="C1338" s="128">
        <f t="shared" si="47"/>
        <v>1103000</v>
      </c>
      <c r="D1338" s="129">
        <f t="shared" si="48"/>
        <v>29400</v>
      </c>
      <c r="E1338" s="137" t="s">
        <v>7180</v>
      </c>
      <c r="F1338" s="131"/>
      <c r="G1338" s="126"/>
      <c r="H1338" s="126"/>
      <c r="I1338" s="126"/>
      <c r="J1338" s="126"/>
      <c r="K1338" s="126"/>
    </row>
    <row r="1339" spans="1:11" s="122" customFormat="1">
      <c r="A1339" s="127" t="s">
        <v>2197</v>
      </c>
      <c r="B1339" s="127">
        <v>29000</v>
      </c>
      <c r="C1339" s="128">
        <f t="shared" si="47"/>
        <v>1142000</v>
      </c>
      <c r="D1339" s="129">
        <f t="shared" si="48"/>
        <v>30450</v>
      </c>
      <c r="E1339" s="137" t="s">
        <v>7180</v>
      </c>
      <c r="F1339" s="131"/>
      <c r="G1339" s="126"/>
      <c r="H1339" s="126"/>
      <c r="I1339" s="126"/>
      <c r="J1339" s="126"/>
      <c r="K1339" s="126"/>
    </row>
    <row r="1340" spans="1:11" s="122" customFormat="1">
      <c r="A1340" s="127" t="s">
        <v>2198</v>
      </c>
      <c r="B1340" s="127">
        <v>30000</v>
      </c>
      <c r="C1340" s="128">
        <f t="shared" si="47"/>
        <v>1181000</v>
      </c>
      <c r="D1340" s="129">
        <f t="shared" si="48"/>
        <v>31500</v>
      </c>
      <c r="E1340" s="137" t="s">
        <v>7180</v>
      </c>
      <c r="F1340" s="131"/>
      <c r="G1340" s="126"/>
      <c r="H1340" s="126"/>
      <c r="I1340" s="126"/>
      <c r="J1340" s="126"/>
      <c r="K1340" s="126"/>
    </row>
    <row r="1341" spans="1:11" s="122" customFormat="1">
      <c r="A1341" s="127" t="s">
        <v>2199</v>
      </c>
      <c r="B1341" s="127">
        <v>31000</v>
      </c>
      <c r="C1341" s="128">
        <f t="shared" si="47"/>
        <v>1220000</v>
      </c>
      <c r="D1341" s="129">
        <f t="shared" si="48"/>
        <v>32550</v>
      </c>
      <c r="E1341" s="137" t="s">
        <v>7180</v>
      </c>
      <c r="F1341" s="131"/>
      <c r="G1341" s="126"/>
      <c r="H1341" s="126"/>
      <c r="I1341" s="126"/>
      <c r="J1341" s="126"/>
      <c r="K1341" s="126"/>
    </row>
    <row r="1342" spans="1:11" s="122" customFormat="1">
      <c r="A1342" s="127" t="s">
        <v>2200</v>
      </c>
      <c r="B1342" s="127">
        <v>32000</v>
      </c>
      <c r="C1342" s="128">
        <f t="shared" si="47"/>
        <v>1259000</v>
      </c>
      <c r="D1342" s="129">
        <f t="shared" si="48"/>
        <v>33600</v>
      </c>
      <c r="E1342" s="137" t="s">
        <v>7180</v>
      </c>
      <c r="F1342" s="131"/>
      <c r="G1342" s="126"/>
      <c r="H1342" s="126"/>
      <c r="I1342" s="126"/>
      <c r="J1342" s="126"/>
      <c r="K1342" s="126"/>
    </row>
    <row r="1343" spans="1:11" s="122" customFormat="1">
      <c r="A1343" s="127" t="s">
        <v>2201</v>
      </c>
      <c r="B1343" s="127">
        <v>33000</v>
      </c>
      <c r="C1343" s="128">
        <f t="shared" si="47"/>
        <v>1298000</v>
      </c>
      <c r="D1343" s="129">
        <f t="shared" si="48"/>
        <v>34650</v>
      </c>
      <c r="E1343" s="137" t="s">
        <v>7180</v>
      </c>
      <c r="F1343" s="131"/>
      <c r="G1343" s="126"/>
      <c r="H1343" s="126"/>
      <c r="I1343" s="126"/>
      <c r="J1343" s="126"/>
      <c r="K1343" s="126"/>
    </row>
    <row r="1344" spans="1:11" s="122" customFormat="1">
      <c r="A1344" s="127" t="s">
        <v>2202</v>
      </c>
      <c r="B1344" s="127">
        <v>34000</v>
      </c>
      <c r="C1344" s="128">
        <f t="shared" si="47"/>
        <v>1337000</v>
      </c>
      <c r="D1344" s="129">
        <f t="shared" si="48"/>
        <v>35700</v>
      </c>
      <c r="E1344" s="137" t="s">
        <v>7180</v>
      </c>
      <c r="F1344" s="131"/>
      <c r="G1344" s="126"/>
      <c r="H1344" s="126"/>
      <c r="I1344" s="126"/>
      <c r="J1344" s="126"/>
      <c r="K1344" s="126"/>
    </row>
    <row r="1345" spans="1:11" s="122" customFormat="1">
      <c r="A1345" s="127" t="s">
        <v>2203</v>
      </c>
      <c r="B1345" s="127">
        <v>35000</v>
      </c>
      <c r="C1345" s="128">
        <f t="shared" si="47"/>
        <v>1376000</v>
      </c>
      <c r="D1345" s="129">
        <f t="shared" si="48"/>
        <v>36750</v>
      </c>
      <c r="E1345" s="137" t="s">
        <v>7180</v>
      </c>
      <c r="F1345" s="131"/>
      <c r="G1345" s="126"/>
      <c r="H1345" s="126"/>
      <c r="I1345" s="126"/>
      <c r="J1345" s="126"/>
      <c r="K1345" s="126"/>
    </row>
    <row r="1346" spans="1:11" s="122" customFormat="1">
      <c r="A1346" s="127" t="s">
        <v>2204</v>
      </c>
      <c r="B1346" s="127">
        <v>36000</v>
      </c>
      <c r="C1346" s="128">
        <f t="shared" si="47"/>
        <v>1415000</v>
      </c>
      <c r="D1346" s="129">
        <f t="shared" si="48"/>
        <v>37800</v>
      </c>
      <c r="E1346" s="137" t="s">
        <v>7180</v>
      </c>
      <c r="F1346" s="131"/>
      <c r="G1346" s="126"/>
      <c r="H1346" s="126"/>
      <c r="I1346" s="126"/>
      <c r="J1346" s="126"/>
      <c r="K1346" s="126"/>
    </row>
    <row r="1347" spans="1:11" s="122" customFormat="1">
      <c r="A1347" s="127" t="s">
        <v>2205</v>
      </c>
      <c r="B1347" s="127">
        <v>37000</v>
      </c>
      <c r="C1347" s="128">
        <f t="shared" si="47"/>
        <v>1454000</v>
      </c>
      <c r="D1347" s="129">
        <f t="shared" si="48"/>
        <v>38850</v>
      </c>
      <c r="E1347" s="137" t="s">
        <v>7180</v>
      </c>
      <c r="F1347" s="131"/>
      <c r="G1347" s="126"/>
      <c r="H1347" s="126"/>
      <c r="I1347" s="126"/>
      <c r="J1347" s="126"/>
      <c r="K1347" s="126"/>
    </row>
    <row r="1348" spans="1:11" s="122" customFormat="1">
      <c r="A1348" s="127" t="s">
        <v>2206</v>
      </c>
      <c r="B1348" s="127">
        <v>38000</v>
      </c>
      <c r="C1348" s="128">
        <f t="shared" si="47"/>
        <v>1493000</v>
      </c>
      <c r="D1348" s="129">
        <f t="shared" si="48"/>
        <v>39900</v>
      </c>
      <c r="E1348" s="137" t="s">
        <v>7180</v>
      </c>
      <c r="F1348" s="131"/>
      <c r="G1348" s="126"/>
      <c r="H1348" s="126"/>
      <c r="I1348" s="126"/>
      <c r="J1348" s="126"/>
      <c r="K1348" s="126"/>
    </row>
    <row r="1349" spans="1:11" s="122" customFormat="1">
      <c r="A1349" s="127" t="s">
        <v>2207</v>
      </c>
      <c r="B1349" s="127">
        <v>39000</v>
      </c>
      <c r="C1349" s="128">
        <f t="shared" si="47"/>
        <v>1532000</v>
      </c>
      <c r="D1349" s="129">
        <f t="shared" si="48"/>
        <v>40950</v>
      </c>
      <c r="E1349" s="137" t="s">
        <v>7180</v>
      </c>
      <c r="F1349" s="131"/>
      <c r="G1349" s="126"/>
      <c r="H1349" s="126"/>
      <c r="I1349" s="126"/>
      <c r="J1349" s="126"/>
      <c r="K1349" s="126"/>
    </row>
    <row r="1350" spans="1:11" s="122" customFormat="1">
      <c r="A1350" s="127" t="s">
        <v>2208</v>
      </c>
      <c r="B1350" s="127">
        <v>40000</v>
      </c>
      <c r="C1350" s="128">
        <f t="shared" si="47"/>
        <v>1571000</v>
      </c>
      <c r="D1350" s="129">
        <f t="shared" si="48"/>
        <v>42000</v>
      </c>
      <c r="E1350" s="137" t="s">
        <v>7180</v>
      </c>
      <c r="F1350" s="131"/>
      <c r="G1350" s="126"/>
      <c r="H1350" s="126"/>
      <c r="I1350" s="126"/>
      <c r="J1350" s="126"/>
      <c r="K1350" s="126"/>
    </row>
    <row r="1351" spans="1:11" s="122" customFormat="1">
      <c r="A1351" s="127" t="s">
        <v>2209</v>
      </c>
      <c r="B1351" s="127">
        <v>41000</v>
      </c>
      <c r="C1351" s="128">
        <f t="shared" si="47"/>
        <v>1610000</v>
      </c>
      <c r="D1351" s="129">
        <f t="shared" si="48"/>
        <v>43050</v>
      </c>
      <c r="E1351" s="137" t="s">
        <v>7180</v>
      </c>
      <c r="F1351" s="131"/>
      <c r="G1351" s="126"/>
      <c r="H1351" s="126"/>
      <c r="I1351" s="126"/>
      <c r="J1351" s="126"/>
      <c r="K1351" s="126"/>
    </row>
    <row r="1352" spans="1:11" s="122" customFormat="1">
      <c r="A1352" s="127" t="s">
        <v>2210</v>
      </c>
      <c r="B1352" s="127">
        <v>42000</v>
      </c>
      <c r="C1352" s="128">
        <f t="shared" si="47"/>
        <v>1649000</v>
      </c>
      <c r="D1352" s="129">
        <f t="shared" si="48"/>
        <v>44100</v>
      </c>
      <c r="E1352" s="137" t="s">
        <v>7180</v>
      </c>
      <c r="F1352" s="131"/>
      <c r="G1352" s="126"/>
      <c r="H1352" s="126"/>
      <c r="I1352" s="126"/>
      <c r="J1352" s="126"/>
      <c r="K1352" s="126"/>
    </row>
    <row r="1353" spans="1:11" s="122" customFormat="1">
      <c r="A1353" s="127" t="s">
        <v>2211</v>
      </c>
      <c r="B1353" s="127">
        <v>43000</v>
      </c>
      <c r="C1353" s="128">
        <f t="shared" si="47"/>
        <v>1688000</v>
      </c>
      <c r="D1353" s="129">
        <f t="shared" si="48"/>
        <v>45150</v>
      </c>
      <c r="E1353" s="137" t="s">
        <v>7180</v>
      </c>
      <c r="F1353" s="131"/>
      <c r="G1353" s="126"/>
      <c r="H1353" s="126"/>
      <c r="I1353" s="126"/>
      <c r="J1353" s="126"/>
      <c r="K1353" s="126"/>
    </row>
    <row r="1354" spans="1:11" s="122" customFormat="1">
      <c r="A1354" s="127" t="s">
        <v>2212</v>
      </c>
      <c r="B1354" s="127">
        <v>44000</v>
      </c>
      <c r="C1354" s="128">
        <f t="shared" si="47"/>
        <v>1727000</v>
      </c>
      <c r="D1354" s="129">
        <f t="shared" si="48"/>
        <v>46200</v>
      </c>
      <c r="E1354" s="137" t="s">
        <v>7180</v>
      </c>
      <c r="F1354" s="131"/>
      <c r="G1354" s="126"/>
      <c r="H1354" s="126"/>
      <c r="I1354" s="126"/>
      <c r="J1354" s="126"/>
      <c r="K1354" s="126"/>
    </row>
    <row r="1355" spans="1:11" s="122" customFormat="1">
      <c r="A1355" s="127" t="s">
        <v>2213</v>
      </c>
      <c r="B1355" s="127">
        <v>45000</v>
      </c>
      <c r="C1355" s="128">
        <f t="shared" si="47"/>
        <v>1766000</v>
      </c>
      <c r="D1355" s="129">
        <f t="shared" si="48"/>
        <v>47250</v>
      </c>
      <c r="E1355" s="137" t="s">
        <v>7180</v>
      </c>
      <c r="F1355" s="131"/>
      <c r="G1355" s="126"/>
      <c r="H1355" s="126"/>
      <c r="I1355" s="126"/>
      <c r="J1355" s="126"/>
      <c r="K1355" s="126"/>
    </row>
    <row r="1356" spans="1:11" s="122" customFormat="1">
      <c r="A1356" s="127" t="s">
        <v>2214</v>
      </c>
      <c r="B1356" s="127">
        <v>46000</v>
      </c>
      <c r="C1356" s="128">
        <f t="shared" si="47"/>
        <v>1805000</v>
      </c>
      <c r="D1356" s="129">
        <f t="shared" si="48"/>
        <v>48300</v>
      </c>
      <c r="E1356" s="137" t="s">
        <v>7180</v>
      </c>
      <c r="F1356" s="131"/>
      <c r="G1356" s="126"/>
      <c r="H1356" s="126"/>
      <c r="I1356" s="126"/>
      <c r="J1356" s="126"/>
      <c r="K1356" s="126"/>
    </row>
    <row r="1357" spans="1:11" s="122" customFormat="1">
      <c r="A1357" s="127" t="s">
        <v>2215</v>
      </c>
      <c r="B1357" s="127">
        <v>47000</v>
      </c>
      <c r="C1357" s="128">
        <f t="shared" si="47"/>
        <v>1844000</v>
      </c>
      <c r="D1357" s="129">
        <f t="shared" si="48"/>
        <v>49350</v>
      </c>
      <c r="E1357" s="137" t="s">
        <v>7180</v>
      </c>
      <c r="F1357" s="131"/>
      <c r="G1357" s="126"/>
      <c r="H1357" s="126"/>
      <c r="I1357" s="126"/>
      <c r="J1357" s="126"/>
      <c r="K1357" s="126"/>
    </row>
    <row r="1358" spans="1:11" s="122" customFormat="1">
      <c r="A1358" s="127" t="s">
        <v>2216</v>
      </c>
      <c r="B1358" s="127">
        <v>48000</v>
      </c>
      <c r="C1358" s="128">
        <f t="shared" si="47"/>
        <v>1883000</v>
      </c>
      <c r="D1358" s="129">
        <f t="shared" si="48"/>
        <v>50400</v>
      </c>
      <c r="E1358" s="137" t="s">
        <v>7180</v>
      </c>
      <c r="F1358" s="131"/>
      <c r="G1358" s="126"/>
      <c r="H1358" s="126"/>
      <c r="I1358" s="126"/>
      <c r="J1358" s="126"/>
      <c r="K1358" s="126"/>
    </row>
    <row r="1359" spans="1:11" s="122" customFormat="1">
      <c r="A1359" s="127" t="s">
        <v>2217</v>
      </c>
      <c r="B1359" s="127">
        <v>49000</v>
      </c>
      <c r="C1359" s="128">
        <f t="shared" si="47"/>
        <v>1922000</v>
      </c>
      <c r="D1359" s="129">
        <f t="shared" si="48"/>
        <v>51450</v>
      </c>
      <c r="E1359" s="137" t="s">
        <v>7180</v>
      </c>
      <c r="F1359" s="131"/>
      <c r="G1359" s="126"/>
      <c r="H1359" s="126"/>
      <c r="I1359" s="126"/>
      <c r="J1359" s="126"/>
      <c r="K1359" s="126"/>
    </row>
    <row r="1360" spans="1:11" s="122" customFormat="1">
      <c r="A1360" s="127" t="s">
        <v>2218</v>
      </c>
      <c r="B1360" s="127">
        <v>50000</v>
      </c>
      <c r="C1360" s="128">
        <f t="shared" si="47"/>
        <v>1961000</v>
      </c>
      <c r="D1360" s="129">
        <f t="shared" si="48"/>
        <v>52500</v>
      </c>
      <c r="E1360" s="137" t="s">
        <v>7180</v>
      </c>
      <c r="F1360" s="131"/>
      <c r="G1360" s="126"/>
      <c r="H1360" s="126"/>
      <c r="I1360" s="126"/>
      <c r="J1360" s="126"/>
      <c r="K1360" s="126"/>
    </row>
    <row r="1361" spans="1:11" s="122" customFormat="1">
      <c r="A1361" s="127" t="s">
        <v>2219</v>
      </c>
      <c r="B1361" s="127">
        <v>51000</v>
      </c>
      <c r="C1361" s="128">
        <f t="shared" si="47"/>
        <v>2000000</v>
      </c>
      <c r="D1361" s="129">
        <f t="shared" si="48"/>
        <v>53550</v>
      </c>
      <c r="E1361" s="137" t="s">
        <v>7180</v>
      </c>
      <c r="F1361" s="131"/>
      <c r="G1361" s="126"/>
      <c r="H1361" s="126"/>
      <c r="I1361" s="126"/>
      <c r="J1361" s="126"/>
      <c r="K1361" s="126"/>
    </row>
    <row r="1362" spans="1:11" s="122" customFormat="1">
      <c r="A1362" s="127" t="s">
        <v>2220</v>
      </c>
      <c r="B1362" s="127">
        <v>52000</v>
      </c>
      <c r="C1362" s="128">
        <f t="shared" si="47"/>
        <v>2039000</v>
      </c>
      <c r="D1362" s="129">
        <f t="shared" si="48"/>
        <v>54600</v>
      </c>
      <c r="E1362" s="137" t="s">
        <v>7180</v>
      </c>
      <c r="F1362" s="131"/>
      <c r="G1362" s="126"/>
      <c r="H1362" s="126"/>
      <c r="I1362" s="126"/>
      <c r="J1362" s="126"/>
      <c r="K1362" s="126"/>
    </row>
    <row r="1363" spans="1:11" s="122" customFormat="1">
      <c r="A1363" s="127" t="s">
        <v>2221</v>
      </c>
      <c r="B1363" s="127">
        <v>53000</v>
      </c>
      <c r="C1363" s="128">
        <f t="shared" si="47"/>
        <v>2078000</v>
      </c>
      <c r="D1363" s="129">
        <f t="shared" si="48"/>
        <v>55650</v>
      </c>
      <c r="E1363" s="137" t="s">
        <v>7180</v>
      </c>
      <c r="F1363" s="131"/>
      <c r="G1363" s="126"/>
      <c r="H1363" s="126"/>
      <c r="I1363" s="126"/>
      <c r="J1363" s="126"/>
      <c r="K1363" s="126"/>
    </row>
    <row r="1364" spans="1:11" s="122" customFormat="1">
      <c r="A1364" s="127" t="s">
        <v>2222</v>
      </c>
      <c r="B1364" s="127">
        <v>54000</v>
      </c>
      <c r="C1364" s="128">
        <f t="shared" si="47"/>
        <v>2117000</v>
      </c>
      <c r="D1364" s="129">
        <f t="shared" si="48"/>
        <v>56700</v>
      </c>
      <c r="E1364" s="137" t="s">
        <v>7180</v>
      </c>
      <c r="F1364" s="131"/>
      <c r="G1364" s="126"/>
      <c r="H1364" s="126"/>
      <c r="I1364" s="126"/>
      <c r="J1364" s="126"/>
      <c r="K1364" s="126"/>
    </row>
    <row r="1365" spans="1:11" s="122" customFormat="1">
      <c r="A1365" s="127" t="s">
        <v>2223</v>
      </c>
      <c r="B1365" s="127">
        <v>55000</v>
      </c>
      <c r="C1365" s="128">
        <f t="shared" si="47"/>
        <v>2156000</v>
      </c>
      <c r="D1365" s="129">
        <f t="shared" si="48"/>
        <v>57750</v>
      </c>
      <c r="E1365" s="137" t="s">
        <v>7180</v>
      </c>
      <c r="F1365" s="131"/>
      <c r="G1365" s="126"/>
      <c r="H1365" s="126"/>
      <c r="I1365" s="126"/>
      <c r="J1365" s="126"/>
      <c r="K1365" s="126"/>
    </row>
    <row r="1366" spans="1:11" s="122" customFormat="1">
      <c r="A1366" s="127" t="s">
        <v>2224</v>
      </c>
      <c r="B1366" s="127">
        <v>56000</v>
      </c>
      <c r="C1366" s="128">
        <f t="shared" si="47"/>
        <v>2195000</v>
      </c>
      <c r="D1366" s="129">
        <f t="shared" si="48"/>
        <v>58800</v>
      </c>
      <c r="E1366" s="137" t="s">
        <v>7180</v>
      </c>
      <c r="F1366" s="131"/>
      <c r="G1366" s="126"/>
      <c r="H1366" s="126"/>
      <c r="I1366" s="126"/>
      <c r="J1366" s="126"/>
      <c r="K1366" s="126"/>
    </row>
    <row r="1367" spans="1:11" s="122" customFormat="1">
      <c r="A1367" s="127" t="s">
        <v>2225</v>
      </c>
      <c r="B1367" s="127">
        <v>57000</v>
      </c>
      <c r="C1367" s="128">
        <f t="shared" si="47"/>
        <v>2234000</v>
      </c>
      <c r="D1367" s="129">
        <f t="shared" si="48"/>
        <v>59850</v>
      </c>
      <c r="E1367" s="137" t="s">
        <v>7180</v>
      </c>
      <c r="F1367" s="131"/>
      <c r="G1367" s="126"/>
      <c r="H1367" s="126"/>
      <c r="I1367" s="126"/>
      <c r="J1367" s="126"/>
      <c r="K1367" s="126"/>
    </row>
    <row r="1368" spans="1:11" s="122" customFormat="1">
      <c r="A1368" s="127" t="s">
        <v>2226</v>
      </c>
      <c r="B1368" s="127">
        <v>58000</v>
      </c>
      <c r="C1368" s="128">
        <f t="shared" si="47"/>
        <v>2273000</v>
      </c>
      <c r="D1368" s="129">
        <f t="shared" si="48"/>
        <v>60900</v>
      </c>
      <c r="E1368" s="137" t="s">
        <v>7180</v>
      </c>
      <c r="F1368" s="131"/>
      <c r="G1368" s="126"/>
      <c r="H1368" s="126"/>
      <c r="I1368" s="126"/>
      <c r="J1368" s="126"/>
      <c r="K1368" s="126"/>
    </row>
    <row r="1369" spans="1:11" s="122" customFormat="1">
      <c r="A1369" s="127" t="s">
        <v>2227</v>
      </c>
      <c r="B1369" s="127">
        <v>59000</v>
      </c>
      <c r="C1369" s="128">
        <f t="shared" si="47"/>
        <v>2312000</v>
      </c>
      <c r="D1369" s="129">
        <f t="shared" si="48"/>
        <v>61950</v>
      </c>
      <c r="E1369" s="137" t="s">
        <v>7180</v>
      </c>
      <c r="F1369" s="131"/>
      <c r="G1369" s="126"/>
      <c r="H1369" s="126"/>
      <c r="I1369" s="126"/>
      <c r="J1369" s="126"/>
      <c r="K1369" s="126"/>
    </row>
    <row r="1370" spans="1:11" s="122" customFormat="1">
      <c r="A1370" s="127" t="s">
        <v>2228</v>
      </c>
      <c r="B1370" s="127">
        <v>60000</v>
      </c>
      <c r="C1370" s="128">
        <f t="shared" si="47"/>
        <v>2351000</v>
      </c>
      <c r="D1370" s="129">
        <f t="shared" si="48"/>
        <v>63000</v>
      </c>
      <c r="E1370" s="137" t="s">
        <v>7180</v>
      </c>
      <c r="F1370" s="131"/>
      <c r="G1370" s="126"/>
      <c r="H1370" s="126"/>
      <c r="I1370" s="126"/>
      <c r="J1370" s="126"/>
      <c r="K1370" s="126"/>
    </row>
    <row r="1371" spans="1:11" s="122" customFormat="1">
      <c r="A1371" s="127" t="s">
        <v>2229</v>
      </c>
      <c r="B1371" s="127">
        <v>61000</v>
      </c>
      <c r="C1371" s="128">
        <f t="shared" si="47"/>
        <v>2390000</v>
      </c>
      <c r="D1371" s="129">
        <f t="shared" si="48"/>
        <v>64050</v>
      </c>
      <c r="E1371" s="137" t="s">
        <v>7180</v>
      </c>
      <c r="F1371" s="131"/>
      <c r="G1371" s="126"/>
      <c r="H1371" s="126"/>
      <c r="I1371" s="126"/>
      <c r="J1371" s="126"/>
      <c r="K1371" s="126"/>
    </row>
    <row r="1372" spans="1:11" s="122" customFormat="1">
      <c r="A1372" s="127" t="s">
        <v>2230</v>
      </c>
      <c r="B1372" s="127">
        <v>62000</v>
      </c>
      <c r="C1372" s="128">
        <f t="shared" si="47"/>
        <v>2429000</v>
      </c>
      <c r="D1372" s="129">
        <f t="shared" si="48"/>
        <v>65100</v>
      </c>
      <c r="E1372" s="137" t="s">
        <v>7180</v>
      </c>
      <c r="F1372" s="131"/>
      <c r="G1372" s="126"/>
      <c r="H1372" s="126"/>
      <c r="I1372" s="126"/>
      <c r="J1372" s="126"/>
      <c r="K1372" s="126"/>
    </row>
    <row r="1373" spans="1:11" s="122" customFormat="1">
      <c r="A1373" s="127" t="s">
        <v>2231</v>
      </c>
      <c r="B1373" s="127">
        <v>63000</v>
      </c>
      <c r="C1373" s="128">
        <f t="shared" si="47"/>
        <v>2468000</v>
      </c>
      <c r="D1373" s="129">
        <f t="shared" si="48"/>
        <v>66150</v>
      </c>
      <c r="E1373" s="137" t="s">
        <v>7180</v>
      </c>
      <c r="F1373" s="131"/>
      <c r="G1373" s="126"/>
      <c r="H1373" s="126"/>
      <c r="I1373" s="126"/>
      <c r="J1373" s="126"/>
      <c r="K1373" s="126"/>
    </row>
    <row r="1374" spans="1:11" s="122" customFormat="1">
      <c r="A1374" s="127" t="s">
        <v>2232</v>
      </c>
      <c r="B1374" s="127">
        <v>64000</v>
      </c>
      <c r="C1374" s="128">
        <f t="shared" si="47"/>
        <v>2507000</v>
      </c>
      <c r="D1374" s="129">
        <f t="shared" si="48"/>
        <v>67200</v>
      </c>
      <c r="E1374" s="137" t="s">
        <v>7180</v>
      </c>
      <c r="F1374" s="131"/>
      <c r="G1374" s="126"/>
      <c r="H1374" s="126"/>
      <c r="I1374" s="126"/>
      <c r="J1374" s="126"/>
      <c r="K1374" s="126"/>
    </row>
    <row r="1375" spans="1:11" s="122" customFormat="1">
      <c r="A1375" s="127" t="s">
        <v>2233</v>
      </c>
      <c r="B1375" s="127">
        <v>65000</v>
      </c>
      <c r="C1375" s="128">
        <f t="shared" si="47"/>
        <v>2546000</v>
      </c>
      <c r="D1375" s="129">
        <f t="shared" si="48"/>
        <v>68250</v>
      </c>
      <c r="E1375" s="137" t="s">
        <v>7180</v>
      </c>
      <c r="F1375" s="131"/>
      <c r="G1375" s="126"/>
      <c r="H1375" s="126"/>
      <c r="I1375" s="126"/>
      <c r="J1375" s="126"/>
      <c r="K1375" s="126"/>
    </row>
    <row r="1376" spans="1:11" s="122" customFormat="1">
      <c r="A1376" s="127" t="s">
        <v>2234</v>
      </c>
      <c r="B1376" s="127">
        <v>66000</v>
      </c>
      <c r="C1376" s="128">
        <f t="shared" si="47"/>
        <v>2585000</v>
      </c>
      <c r="D1376" s="129">
        <f t="shared" si="48"/>
        <v>69300</v>
      </c>
      <c r="E1376" s="137" t="s">
        <v>7180</v>
      </c>
      <c r="F1376" s="131"/>
      <c r="G1376" s="126"/>
      <c r="H1376" s="126"/>
      <c r="I1376" s="126"/>
      <c r="J1376" s="126"/>
      <c r="K1376" s="126"/>
    </row>
    <row r="1377" spans="1:11" s="122" customFormat="1">
      <c r="A1377" s="127" t="s">
        <v>2235</v>
      </c>
      <c r="B1377" s="127">
        <v>67000</v>
      </c>
      <c r="C1377" s="128">
        <f t="shared" ref="C1377:C1440" si="49">C1376+39000</f>
        <v>2624000</v>
      </c>
      <c r="D1377" s="129">
        <f t="shared" si="48"/>
        <v>70350</v>
      </c>
      <c r="E1377" s="137" t="s">
        <v>7180</v>
      </c>
      <c r="F1377" s="131"/>
      <c r="G1377" s="126"/>
      <c r="H1377" s="126"/>
      <c r="I1377" s="126"/>
      <c r="J1377" s="126"/>
      <c r="K1377" s="126"/>
    </row>
    <row r="1378" spans="1:11" s="122" customFormat="1">
      <c r="A1378" s="127" t="s">
        <v>2236</v>
      </c>
      <c r="B1378" s="127">
        <v>68000</v>
      </c>
      <c r="C1378" s="128">
        <f t="shared" si="49"/>
        <v>2663000</v>
      </c>
      <c r="D1378" s="129">
        <f t="shared" si="48"/>
        <v>71400</v>
      </c>
      <c r="E1378" s="137" t="s">
        <v>7180</v>
      </c>
      <c r="F1378" s="131"/>
      <c r="G1378" s="126"/>
      <c r="H1378" s="126"/>
      <c r="I1378" s="126"/>
      <c r="J1378" s="126"/>
      <c r="K1378" s="126"/>
    </row>
    <row r="1379" spans="1:11" s="122" customFormat="1">
      <c r="A1379" s="127" t="s">
        <v>2237</v>
      </c>
      <c r="B1379" s="127">
        <v>69000</v>
      </c>
      <c r="C1379" s="128">
        <f t="shared" si="49"/>
        <v>2702000</v>
      </c>
      <c r="D1379" s="129">
        <f t="shared" ref="D1379:D1442" si="50">SUM($G$2)*(B1379*0.001)</f>
        <v>72450</v>
      </c>
      <c r="E1379" s="137" t="s">
        <v>7180</v>
      </c>
      <c r="F1379" s="131"/>
      <c r="G1379" s="126"/>
      <c r="H1379" s="126"/>
      <c r="I1379" s="126"/>
      <c r="J1379" s="126"/>
      <c r="K1379" s="126"/>
    </row>
    <row r="1380" spans="1:11" s="122" customFormat="1">
      <c r="A1380" s="127" t="s">
        <v>2238</v>
      </c>
      <c r="B1380" s="127">
        <v>70000</v>
      </c>
      <c r="C1380" s="128">
        <f t="shared" si="49"/>
        <v>2741000</v>
      </c>
      <c r="D1380" s="129">
        <f t="shared" si="50"/>
        <v>73500</v>
      </c>
      <c r="E1380" s="137" t="s">
        <v>7180</v>
      </c>
      <c r="F1380" s="131"/>
      <c r="G1380" s="126"/>
      <c r="H1380" s="126"/>
      <c r="I1380" s="126"/>
      <c r="J1380" s="126"/>
      <c r="K1380" s="126"/>
    </row>
    <row r="1381" spans="1:11" s="122" customFormat="1">
      <c r="A1381" s="127" t="s">
        <v>2239</v>
      </c>
      <c r="B1381" s="127">
        <v>71000</v>
      </c>
      <c r="C1381" s="128">
        <f t="shared" si="49"/>
        <v>2780000</v>
      </c>
      <c r="D1381" s="129">
        <f t="shared" si="50"/>
        <v>74550</v>
      </c>
      <c r="E1381" s="137" t="s">
        <v>7180</v>
      </c>
      <c r="F1381" s="131"/>
      <c r="G1381" s="126"/>
      <c r="H1381" s="126"/>
      <c r="I1381" s="126"/>
      <c r="J1381" s="126"/>
      <c r="K1381" s="126"/>
    </row>
    <row r="1382" spans="1:11" s="122" customFormat="1">
      <c r="A1382" s="127" t="s">
        <v>2240</v>
      </c>
      <c r="B1382" s="127">
        <v>72000</v>
      </c>
      <c r="C1382" s="128">
        <f t="shared" si="49"/>
        <v>2819000</v>
      </c>
      <c r="D1382" s="129">
        <f t="shared" si="50"/>
        <v>75600</v>
      </c>
      <c r="E1382" s="137" t="s">
        <v>7180</v>
      </c>
      <c r="F1382" s="131"/>
      <c r="G1382" s="126"/>
      <c r="H1382" s="126"/>
      <c r="I1382" s="126"/>
      <c r="J1382" s="126"/>
      <c r="K1382" s="126"/>
    </row>
    <row r="1383" spans="1:11" s="122" customFormat="1">
      <c r="A1383" s="127" t="s">
        <v>2241</v>
      </c>
      <c r="B1383" s="127">
        <v>73000</v>
      </c>
      <c r="C1383" s="128">
        <f t="shared" si="49"/>
        <v>2858000</v>
      </c>
      <c r="D1383" s="129">
        <f t="shared" si="50"/>
        <v>76650</v>
      </c>
      <c r="E1383" s="137" t="s">
        <v>7180</v>
      </c>
      <c r="F1383" s="131"/>
      <c r="G1383" s="126"/>
      <c r="H1383" s="126"/>
      <c r="I1383" s="126"/>
      <c r="J1383" s="126"/>
      <c r="K1383" s="126"/>
    </row>
    <row r="1384" spans="1:11" s="122" customFormat="1">
      <c r="A1384" s="127" t="s">
        <v>2242</v>
      </c>
      <c r="B1384" s="127">
        <v>74000</v>
      </c>
      <c r="C1384" s="128">
        <f t="shared" si="49"/>
        <v>2897000</v>
      </c>
      <c r="D1384" s="129">
        <f t="shared" si="50"/>
        <v>77700</v>
      </c>
      <c r="E1384" s="137" t="s">
        <v>7180</v>
      </c>
      <c r="F1384" s="131"/>
      <c r="G1384" s="126"/>
      <c r="H1384" s="126"/>
      <c r="I1384" s="126"/>
      <c r="J1384" s="126"/>
      <c r="K1384" s="126"/>
    </row>
    <row r="1385" spans="1:11" s="122" customFormat="1">
      <c r="A1385" s="127" t="s">
        <v>2243</v>
      </c>
      <c r="B1385" s="127">
        <v>75000</v>
      </c>
      <c r="C1385" s="128">
        <f t="shared" si="49"/>
        <v>2936000</v>
      </c>
      <c r="D1385" s="129">
        <f t="shared" si="50"/>
        <v>78750</v>
      </c>
      <c r="E1385" s="137" t="s">
        <v>7180</v>
      </c>
      <c r="F1385" s="131"/>
      <c r="G1385" s="126"/>
      <c r="H1385" s="126"/>
      <c r="I1385" s="126"/>
      <c r="J1385" s="126"/>
      <c r="K1385" s="126"/>
    </row>
    <row r="1386" spans="1:11" s="122" customFormat="1">
      <c r="A1386" s="127" t="s">
        <v>2244</v>
      </c>
      <c r="B1386" s="127">
        <v>76000</v>
      </c>
      <c r="C1386" s="128">
        <f t="shared" si="49"/>
        <v>2975000</v>
      </c>
      <c r="D1386" s="129">
        <f t="shared" si="50"/>
        <v>79800</v>
      </c>
      <c r="E1386" s="137" t="s">
        <v>7180</v>
      </c>
      <c r="F1386" s="131"/>
      <c r="G1386" s="126"/>
      <c r="H1386" s="126"/>
      <c r="I1386" s="126"/>
      <c r="J1386" s="126"/>
      <c r="K1386" s="126"/>
    </row>
    <row r="1387" spans="1:11" s="122" customFormat="1">
      <c r="A1387" s="127" t="s">
        <v>2245</v>
      </c>
      <c r="B1387" s="127">
        <v>77000</v>
      </c>
      <c r="C1387" s="128">
        <f t="shared" si="49"/>
        <v>3014000</v>
      </c>
      <c r="D1387" s="129">
        <f t="shared" si="50"/>
        <v>80850</v>
      </c>
      <c r="E1387" s="137" t="s">
        <v>7180</v>
      </c>
      <c r="F1387" s="131"/>
      <c r="G1387" s="126"/>
      <c r="H1387" s="126"/>
      <c r="I1387" s="126"/>
      <c r="J1387" s="126"/>
      <c r="K1387" s="126"/>
    </row>
    <row r="1388" spans="1:11" s="122" customFormat="1">
      <c r="A1388" s="127" t="s">
        <v>2246</v>
      </c>
      <c r="B1388" s="127">
        <v>78000</v>
      </c>
      <c r="C1388" s="128">
        <f t="shared" si="49"/>
        <v>3053000</v>
      </c>
      <c r="D1388" s="129">
        <f t="shared" si="50"/>
        <v>81900</v>
      </c>
      <c r="E1388" s="137" t="s">
        <v>7180</v>
      </c>
      <c r="F1388" s="131"/>
      <c r="G1388" s="126"/>
      <c r="H1388" s="126"/>
      <c r="I1388" s="126"/>
      <c r="J1388" s="126"/>
      <c r="K1388" s="126"/>
    </row>
    <row r="1389" spans="1:11" s="122" customFormat="1">
      <c r="A1389" s="127" t="s">
        <v>2247</v>
      </c>
      <c r="B1389" s="127">
        <v>79000</v>
      </c>
      <c r="C1389" s="128">
        <f t="shared" si="49"/>
        <v>3092000</v>
      </c>
      <c r="D1389" s="129">
        <f t="shared" si="50"/>
        <v>82950</v>
      </c>
      <c r="E1389" s="137" t="s">
        <v>7180</v>
      </c>
      <c r="F1389" s="131"/>
      <c r="G1389" s="126"/>
      <c r="H1389" s="126"/>
      <c r="I1389" s="126"/>
      <c r="J1389" s="126"/>
      <c r="K1389" s="126"/>
    </row>
    <row r="1390" spans="1:11" s="122" customFormat="1">
      <c r="A1390" s="127" t="s">
        <v>2248</v>
      </c>
      <c r="B1390" s="127">
        <v>80000</v>
      </c>
      <c r="C1390" s="128">
        <f t="shared" si="49"/>
        <v>3131000</v>
      </c>
      <c r="D1390" s="129">
        <f t="shared" si="50"/>
        <v>84000</v>
      </c>
      <c r="E1390" s="137" t="s">
        <v>7180</v>
      </c>
      <c r="F1390" s="131"/>
      <c r="G1390" s="126"/>
      <c r="H1390" s="126"/>
      <c r="I1390" s="126"/>
      <c r="J1390" s="126"/>
      <c r="K1390" s="126"/>
    </row>
    <row r="1391" spans="1:11" s="122" customFormat="1">
      <c r="A1391" s="127" t="s">
        <v>2249</v>
      </c>
      <c r="B1391" s="127">
        <v>81000</v>
      </c>
      <c r="C1391" s="128">
        <f t="shared" si="49"/>
        <v>3170000</v>
      </c>
      <c r="D1391" s="129">
        <f t="shared" si="50"/>
        <v>85050</v>
      </c>
      <c r="E1391" s="137" t="s">
        <v>7180</v>
      </c>
      <c r="F1391" s="131"/>
      <c r="G1391" s="126"/>
      <c r="H1391" s="126"/>
      <c r="I1391" s="126"/>
      <c r="J1391" s="126"/>
      <c r="K1391" s="126"/>
    </row>
    <row r="1392" spans="1:11" s="122" customFormat="1">
      <c r="A1392" s="127" t="s">
        <v>2250</v>
      </c>
      <c r="B1392" s="127">
        <v>82000</v>
      </c>
      <c r="C1392" s="128">
        <f t="shared" si="49"/>
        <v>3209000</v>
      </c>
      <c r="D1392" s="129">
        <f t="shared" si="50"/>
        <v>86100</v>
      </c>
      <c r="E1392" s="137" t="s">
        <v>7180</v>
      </c>
      <c r="F1392" s="131"/>
      <c r="G1392" s="126"/>
      <c r="H1392" s="126"/>
      <c r="I1392" s="126"/>
      <c r="J1392" s="126"/>
      <c r="K1392" s="126"/>
    </row>
    <row r="1393" spans="1:11" s="122" customFormat="1">
      <c r="A1393" s="127" t="s">
        <v>2251</v>
      </c>
      <c r="B1393" s="127">
        <v>83000</v>
      </c>
      <c r="C1393" s="128">
        <f t="shared" si="49"/>
        <v>3248000</v>
      </c>
      <c r="D1393" s="129">
        <f t="shared" si="50"/>
        <v>87150</v>
      </c>
      <c r="E1393" s="137" t="s">
        <v>7180</v>
      </c>
      <c r="F1393" s="131"/>
      <c r="G1393" s="126"/>
      <c r="H1393" s="126"/>
      <c r="I1393" s="126"/>
      <c r="J1393" s="126"/>
      <c r="K1393" s="126"/>
    </row>
    <row r="1394" spans="1:11" s="122" customFormat="1">
      <c r="A1394" s="127" t="s">
        <v>2252</v>
      </c>
      <c r="B1394" s="127">
        <v>84000</v>
      </c>
      <c r="C1394" s="128">
        <f t="shared" si="49"/>
        <v>3287000</v>
      </c>
      <c r="D1394" s="129">
        <f t="shared" si="50"/>
        <v>88200</v>
      </c>
      <c r="E1394" s="137" t="s">
        <v>7180</v>
      </c>
      <c r="F1394" s="131"/>
      <c r="G1394" s="126"/>
      <c r="H1394" s="126"/>
      <c r="I1394" s="126"/>
      <c r="J1394" s="126"/>
      <c r="K1394" s="126"/>
    </row>
    <row r="1395" spans="1:11" s="122" customFormat="1">
      <c r="A1395" s="127" t="s">
        <v>2253</v>
      </c>
      <c r="B1395" s="127">
        <v>85000</v>
      </c>
      <c r="C1395" s="128">
        <f t="shared" si="49"/>
        <v>3326000</v>
      </c>
      <c r="D1395" s="129">
        <f t="shared" si="50"/>
        <v>89250</v>
      </c>
      <c r="E1395" s="137" t="s">
        <v>7180</v>
      </c>
      <c r="F1395" s="131"/>
      <c r="G1395" s="126"/>
      <c r="H1395" s="126"/>
      <c r="I1395" s="126"/>
      <c r="J1395" s="126"/>
      <c r="K1395" s="126"/>
    </row>
    <row r="1396" spans="1:11" s="122" customFormat="1">
      <c r="A1396" s="127" t="s">
        <v>2254</v>
      </c>
      <c r="B1396" s="127">
        <v>86000</v>
      </c>
      <c r="C1396" s="128">
        <f t="shared" si="49"/>
        <v>3365000</v>
      </c>
      <c r="D1396" s="129">
        <f t="shared" si="50"/>
        <v>90300</v>
      </c>
      <c r="E1396" s="137" t="s">
        <v>7180</v>
      </c>
      <c r="F1396" s="131"/>
      <c r="G1396" s="126"/>
      <c r="H1396" s="126"/>
      <c r="I1396" s="126"/>
      <c r="J1396" s="126"/>
      <c r="K1396" s="126"/>
    </row>
    <row r="1397" spans="1:11" s="122" customFormat="1">
      <c r="A1397" s="127" t="s">
        <v>2255</v>
      </c>
      <c r="B1397" s="127">
        <v>87000</v>
      </c>
      <c r="C1397" s="128">
        <f t="shared" si="49"/>
        <v>3404000</v>
      </c>
      <c r="D1397" s="129">
        <f t="shared" si="50"/>
        <v>91350</v>
      </c>
      <c r="E1397" s="137" t="s">
        <v>7180</v>
      </c>
      <c r="F1397" s="131"/>
      <c r="G1397" s="126"/>
      <c r="H1397" s="126"/>
      <c r="I1397" s="126"/>
      <c r="J1397" s="126"/>
      <c r="K1397" s="126"/>
    </row>
    <row r="1398" spans="1:11" s="122" customFormat="1">
      <c r="A1398" s="127" t="s">
        <v>2256</v>
      </c>
      <c r="B1398" s="127">
        <v>88000</v>
      </c>
      <c r="C1398" s="128">
        <f t="shared" si="49"/>
        <v>3443000</v>
      </c>
      <c r="D1398" s="129">
        <f t="shared" si="50"/>
        <v>92400</v>
      </c>
      <c r="E1398" s="137" t="s">
        <v>7180</v>
      </c>
      <c r="F1398" s="131"/>
      <c r="G1398" s="126"/>
      <c r="H1398" s="126"/>
      <c r="I1398" s="126"/>
      <c r="J1398" s="126"/>
      <c r="K1398" s="126"/>
    </row>
    <row r="1399" spans="1:11" s="122" customFormat="1">
      <c r="A1399" s="127" t="s">
        <v>2257</v>
      </c>
      <c r="B1399" s="127">
        <v>89000</v>
      </c>
      <c r="C1399" s="128">
        <f t="shared" si="49"/>
        <v>3482000</v>
      </c>
      <c r="D1399" s="129">
        <f t="shared" si="50"/>
        <v>93450</v>
      </c>
      <c r="E1399" s="137" t="s">
        <v>7180</v>
      </c>
      <c r="F1399" s="131"/>
      <c r="G1399" s="126"/>
      <c r="H1399" s="126"/>
      <c r="I1399" s="126"/>
      <c r="J1399" s="126"/>
      <c r="K1399" s="126"/>
    </row>
    <row r="1400" spans="1:11" s="122" customFormat="1">
      <c r="A1400" s="127" t="s">
        <v>2258</v>
      </c>
      <c r="B1400" s="127">
        <v>90000</v>
      </c>
      <c r="C1400" s="128">
        <f t="shared" si="49"/>
        <v>3521000</v>
      </c>
      <c r="D1400" s="129">
        <f t="shared" si="50"/>
        <v>94500</v>
      </c>
      <c r="E1400" s="137" t="s">
        <v>7180</v>
      </c>
      <c r="F1400" s="131"/>
      <c r="G1400" s="126"/>
      <c r="H1400" s="126"/>
      <c r="I1400" s="126"/>
      <c r="J1400" s="126"/>
      <c r="K1400" s="126"/>
    </row>
    <row r="1401" spans="1:11" s="122" customFormat="1">
      <c r="A1401" s="127" t="s">
        <v>2259</v>
      </c>
      <c r="B1401" s="127">
        <v>91000</v>
      </c>
      <c r="C1401" s="128">
        <f t="shared" si="49"/>
        <v>3560000</v>
      </c>
      <c r="D1401" s="129">
        <f t="shared" si="50"/>
        <v>95550</v>
      </c>
      <c r="E1401" s="137" t="s">
        <v>7180</v>
      </c>
      <c r="F1401" s="131"/>
      <c r="G1401" s="126"/>
      <c r="H1401" s="126"/>
      <c r="I1401" s="126"/>
      <c r="J1401" s="126"/>
      <c r="K1401" s="126"/>
    </row>
    <row r="1402" spans="1:11" s="122" customFormat="1">
      <c r="A1402" s="127" t="s">
        <v>2260</v>
      </c>
      <c r="B1402" s="127">
        <v>92000</v>
      </c>
      <c r="C1402" s="128">
        <f t="shared" si="49"/>
        <v>3599000</v>
      </c>
      <c r="D1402" s="129">
        <f t="shared" si="50"/>
        <v>96600</v>
      </c>
      <c r="E1402" s="137" t="s">
        <v>7180</v>
      </c>
      <c r="F1402" s="131"/>
      <c r="G1402" s="126"/>
      <c r="H1402" s="126"/>
      <c r="I1402" s="126"/>
      <c r="J1402" s="126"/>
      <c r="K1402" s="126"/>
    </row>
    <row r="1403" spans="1:11" s="122" customFormat="1">
      <c r="A1403" s="127" t="s">
        <v>2261</v>
      </c>
      <c r="B1403" s="127">
        <v>93000</v>
      </c>
      <c r="C1403" s="128">
        <f t="shared" si="49"/>
        <v>3638000</v>
      </c>
      <c r="D1403" s="129">
        <f t="shared" si="50"/>
        <v>97650</v>
      </c>
      <c r="E1403" s="137" t="s">
        <v>7180</v>
      </c>
      <c r="F1403" s="131"/>
      <c r="G1403" s="126"/>
      <c r="H1403" s="126"/>
      <c r="I1403" s="126"/>
      <c r="J1403" s="126"/>
      <c r="K1403" s="126"/>
    </row>
    <row r="1404" spans="1:11" s="122" customFormat="1">
      <c r="A1404" s="127" t="s">
        <v>2262</v>
      </c>
      <c r="B1404" s="127">
        <v>94000</v>
      </c>
      <c r="C1404" s="128">
        <f t="shared" si="49"/>
        <v>3677000</v>
      </c>
      <c r="D1404" s="129">
        <f t="shared" si="50"/>
        <v>98700</v>
      </c>
      <c r="E1404" s="137" t="s">
        <v>7180</v>
      </c>
      <c r="F1404" s="131"/>
      <c r="G1404" s="126"/>
      <c r="H1404" s="126"/>
      <c r="I1404" s="126"/>
      <c r="J1404" s="126"/>
      <c r="K1404" s="126"/>
    </row>
    <row r="1405" spans="1:11" s="122" customFormat="1">
      <c r="A1405" s="127" t="s">
        <v>2263</v>
      </c>
      <c r="B1405" s="127">
        <v>95000</v>
      </c>
      <c r="C1405" s="128">
        <f t="shared" si="49"/>
        <v>3716000</v>
      </c>
      <c r="D1405" s="129">
        <f t="shared" si="50"/>
        <v>99750</v>
      </c>
      <c r="E1405" s="137" t="s">
        <v>7180</v>
      </c>
      <c r="F1405" s="131"/>
      <c r="G1405" s="126"/>
      <c r="H1405" s="126"/>
      <c r="I1405" s="126"/>
      <c r="J1405" s="126"/>
      <c r="K1405" s="126"/>
    </row>
    <row r="1406" spans="1:11" s="122" customFormat="1">
      <c r="A1406" s="127" t="s">
        <v>2264</v>
      </c>
      <c r="B1406" s="127">
        <v>96000</v>
      </c>
      <c r="C1406" s="128">
        <f t="shared" si="49"/>
        <v>3755000</v>
      </c>
      <c r="D1406" s="129">
        <f t="shared" si="50"/>
        <v>100800</v>
      </c>
      <c r="E1406" s="137" t="s">
        <v>7180</v>
      </c>
      <c r="F1406" s="131"/>
      <c r="G1406" s="126"/>
      <c r="H1406" s="126"/>
      <c r="I1406" s="126"/>
      <c r="J1406" s="126"/>
      <c r="K1406" s="126"/>
    </row>
    <row r="1407" spans="1:11" s="122" customFormat="1">
      <c r="A1407" s="127" t="s">
        <v>2265</v>
      </c>
      <c r="B1407" s="127">
        <v>97000</v>
      </c>
      <c r="C1407" s="128">
        <f t="shared" si="49"/>
        <v>3794000</v>
      </c>
      <c r="D1407" s="129">
        <f t="shared" si="50"/>
        <v>101850</v>
      </c>
      <c r="E1407" s="137" t="s">
        <v>7180</v>
      </c>
      <c r="F1407" s="131"/>
      <c r="G1407" s="126"/>
      <c r="H1407" s="126"/>
      <c r="I1407" s="126"/>
      <c r="J1407" s="126"/>
      <c r="K1407" s="126"/>
    </row>
    <row r="1408" spans="1:11" s="122" customFormat="1">
      <c r="A1408" s="127" t="s">
        <v>2266</v>
      </c>
      <c r="B1408" s="127">
        <v>98000</v>
      </c>
      <c r="C1408" s="128">
        <f t="shared" si="49"/>
        <v>3833000</v>
      </c>
      <c r="D1408" s="129">
        <f t="shared" si="50"/>
        <v>102900</v>
      </c>
      <c r="E1408" s="137" t="s">
        <v>7180</v>
      </c>
      <c r="F1408" s="131"/>
      <c r="G1408" s="126"/>
      <c r="H1408" s="126"/>
      <c r="I1408" s="126"/>
      <c r="J1408" s="126"/>
      <c r="K1408" s="126"/>
    </row>
    <row r="1409" spans="1:11" s="122" customFormat="1">
      <c r="A1409" s="127" t="s">
        <v>2267</v>
      </c>
      <c r="B1409" s="127">
        <v>99000</v>
      </c>
      <c r="C1409" s="128">
        <f t="shared" si="49"/>
        <v>3872000</v>
      </c>
      <c r="D1409" s="129">
        <f t="shared" si="50"/>
        <v>103950</v>
      </c>
      <c r="E1409" s="137" t="s">
        <v>7180</v>
      </c>
      <c r="F1409" s="131"/>
      <c r="G1409" s="126"/>
      <c r="H1409" s="126"/>
      <c r="I1409" s="126"/>
      <c r="J1409" s="126"/>
      <c r="K1409" s="126"/>
    </row>
    <row r="1410" spans="1:11" s="122" customFormat="1">
      <c r="A1410" s="127" t="s">
        <v>2268</v>
      </c>
      <c r="B1410" s="127">
        <v>100000</v>
      </c>
      <c r="C1410" s="128">
        <f t="shared" si="49"/>
        <v>3911000</v>
      </c>
      <c r="D1410" s="129">
        <f t="shared" si="50"/>
        <v>105000</v>
      </c>
      <c r="E1410" s="137" t="s">
        <v>7180</v>
      </c>
      <c r="F1410" s="136"/>
      <c r="G1410" s="126"/>
      <c r="H1410" s="126"/>
      <c r="I1410" s="126"/>
      <c r="J1410" s="126"/>
      <c r="K1410" s="126"/>
    </row>
    <row r="1411" spans="1:11" s="122" customFormat="1">
      <c r="A1411" s="127" t="s">
        <v>2269</v>
      </c>
      <c r="B1411" s="127">
        <v>101000</v>
      </c>
      <c r="C1411" s="128">
        <f t="shared" si="49"/>
        <v>3950000</v>
      </c>
      <c r="D1411" s="129">
        <f t="shared" si="50"/>
        <v>106050</v>
      </c>
      <c r="E1411" s="137" t="s">
        <v>7180</v>
      </c>
      <c r="F1411" s="136"/>
      <c r="G1411" s="126"/>
      <c r="H1411" s="126"/>
      <c r="I1411" s="126"/>
      <c r="J1411" s="126"/>
      <c r="K1411" s="126"/>
    </row>
    <row r="1412" spans="1:11" s="122" customFormat="1">
      <c r="A1412" s="127" t="s">
        <v>2270</v>
      </c>
      <c r="B1412" s="127">
        <v>102000</v>
      </c>
      <c r="C1412" s="128">
        <f t="shared" si="49"/>
        <v>3989000</v>
      </c>
      <c r="D1412" s="129">
        <f t="shared" si="50"/>
        <v>107100</v>
      </c>
      <c r="E1412" s="137" t="s">
        <v>7180</v>
      </c>
      <c r="F1412" s="136"/>
      <c r="G1412" s="126"/>
      <c r="H1412" s="126"/>
      <c r="I1412" s="126"/>
      <c r="J1412" s="126"/>
      <c r="K1412" s="126"/>
    </row>
    <row r="1413" spans="1:11" s="122" customFormat="1">
      <c r="A1413" s="127" t="s">
        <v>2271</v>
      </c>
      <c r="B1413" s="127">
        <v>103000</v>
      </c>
      <c r="C1413" s="128">
        <f t="shared" si="49"/>
        <v>4028000</v>
      </c>
      <c r="D1413" s="129">
        <f t="shared" si="50"/>
        <v>108150</v>
      </c>
      <c r="E1413" s="137" t="s">
        <v>7180</v>
      </c>
      <c r="F1413" s="136"/>
      <c r="G1413" s="126"/>
      <c r="H1413" s="126"/>
      <c r="I1413" s="126"/>
      <c r="J1413" s="126"/>
      <c r="K1413" s="126"/>
    </row>
    <row r="1414" spans="1:11" s="122" customFormat="1">
      <c r="A1414" s="127" t="s">
        <v>2272</v>
      </c>
      <c r="B1414" s="127">
        <v>104000</v>
      </c>
      <c r="C1414" s="128">
        <f t="shared" si="49"/>
        <v>4067000</v>
      </c>
      <c r="D1414" s="129">
        <f t="shared" si="50"/>
        <v>109200</v>
      </c>
      <c r="E1414" s="137" t="s">
        <v>7180</v>
      </c>
      <c r="F1414" s="136"/>
      <c r="G1414" s="126"/>
      <c r="H1414" s="126"/>
      <c r="I1414" s="126"/>
      <c r="J1414" s="126"/>
      <c r="K1414" s="126"/>
    </row>
    <row r="1415" spans="1:11" s="122" customFormat="1">
      <c r="A1415" s="127" t="s">
        <v>2273</v>
      </c>
      <c r="B1415" s="127">
        <v>105000</v>
      </c>
      <c r="C1415" s="128">
        <f t="shared" si="49"/>
        <v>4106000</v>
      </c>
      <c r="D1415" s="129">
        <f t="shared" si="50"/>
        <v>110250</v>
      </c>
      <c r="E1415" s="137" t="s">
        <v>7180</v>
      </c>
      <c r="F1415" s="136"/>
      <c r="G1415" s="126"/>
      <c r="H1415" s="126"/>
      <c r="I1415" s="126"/>
      <c r="J1415" s="126"/>
      <c r="K1415" s="126"/>
    </row>
    <row r="1416" spans="1:11" s="122" customFormat="1">
      <c r="A1416" s="127" t="s">
        <v>2274</v>
      </c>
      <c r="B1416" s="127">
        <v>106000</v>
      </c>
      <c r="C1416" s="128">
        <f t="shared" si="49"/>
        <v>4145000</v>
      </c>
      <c r="D1416" s="129">
        <f t="shared" si="50"/>
        <v>111300</v>
      </c>
      <c r="E1416" s="137" t="s">
        <v>7180</v>
      </c>
      <c r="F1416" s="136"/>
      <c r="G1416" s="126"/>
      <c r="H1416" s="126"/>
      <c r="I1416" s="126"/>
      <c r="J1416" s="126"/>
      <c r="K1416" s="126"/>
    </row>
    <row r="1417" spans="1:11" s="122" customFormat="1">
      <c r="A1417" s="127" t="s">
        <v>2275</v>
      </c>
      <c r="B1417" s="127">
        <v>107000</v>
      </c>
      <c r="C1417" s="128">
        <f t="shared" si="49"/>
        <v>4184000</v>
      </c>
      <c r="D1417" s="129">
        <f t="shared" si="50"/>
        <v>112350</v>
      </c>
      <c r="E1417" s="137" t="s">
        <v>7180</v>
      </c>
      <c r="F1417" s="136"/>
      <c r="G1417" s="126"/>
      <c r="H1417" s="126"/>
      <c r="I1417" s="126"/>
      <c r="J1417" s="126"/>
      <c r="K1417" s="126"/>
    </row>
    <row r="1418" spans="1:11" s="122" customFormat="1">
      <c r="A1418" s="127" t="s">
        <v>2276</v>
      </c>
      <c r="B1418" s="127">
        <v>108000</v>
      </c>
      <c r="C1418" s="128">
        <f t="shared" si="49"/>
        <v>4223000</v>
      </c>
      <c r="D1418" s="129">
        <f t="shared" si="50"/>
        <v>113400</v>
      </c>
      <c r="E1418" s="137" t="s">
        <v>7180</v>
      </c>
      <c r="F1418" s="136"/>
      <c r="G1418" s="126"/>
      <c r="H1418" s="126"/>
      <c r="I1418" s="126"/>
      <c r="J1418" s="126"/>
      <c r="K1418" s="126"/>
    </row>
    <row r="1419" spans="1:11" s="122" customFormat="1">
      <c r="A1419" s="127" t="s">
        <v>2277</v>
      </c>
      <c r="B1419" s="127">
        <v>109000</v>
      </c>
      <c r="C1419" s="128">
        <f t="shared" si="49"/>
        <v>4262000</v>
      </c>
      <c r="D1419" s="129">
        <f t="shared" si="50"/>
        <v>114450</v>
      </c>
      <c r="E1419" s="137" t="s">
        <v>7180</v>
      </c>
      <c r="F1419" s="136"/>
      <c r="G1419" s="126"/>
      <c r="H1419" s="126"/>
      <c r="I1419" s="126"/>
      <c r="J1419" s="126"/>
      <c r="K1419" s="126"/>
    </row>
    <row r="1420" spans="1:11" s="122" customFormat="1">
      <c r="A1420" s="127" t="s">
        <v>2278</v>
      </c>
      <c r="B1420" s="127">
        <v>110000</v>
      </c>
      <c r="C1420" s="128">
        <f t="shared" si="49"/>
        <v>4301000</v>
      </c>
      <c r="D1420" s="129">
        <f t="shared" si="50"/>
        <v>115500</v>
      </c>
      <c r="E1420" s="137" t="s">
        <v>7180</v>
      </c>
      <c r="F1420" s="136"/>
      <c r="G1420" s="126"/>
      <c r="H1420" s="126"/>
      <c r="I1420" s="126"/>
      <c r="J1420" s="126"/>
      <c r="K1420" s="126"/>
    </row>
    <row r="1421" spans="1:11" s="122" customFormat="1">
      <c r="A1421" s="127" t="s">
        <v>2279</v>
      </c>
      <c r="B1421" s="127">
        <v>111000</v>
      </c>
      <c r="C1421" s="128">
        <f t="shared" si="49"/>
        <v>4340000</v>
      </c>
      <c r="D1421" s="129">
        <f t="shared" si="50"/>
        <v>116550</v>
      </c>
      <c r="E1421" s="137" t="s">
        <v>7180</v>
      </c>
      <c r="F1421" s="136"/>
      <c r="G1421" s="126"/>
      <c r="H1421" s="126"/>
      <c r="I1421" s="126"/>
      <c r="J1421" s="126"/>
      <c r="K1421" s="126"/>
    </row>
    <row r="1422" spans="1:11" s="122" customFormat="1">
      <c r="A1422" s="127" t="s">
        <v>2280</v>
      </c>
      <c r="B1422" s="127">
        <v>112000</v>
      </c>
      <c r="C1422" s="128">
        <f t="shared" si="49"/>
        <v>4379000</v>
      </c>
      <c r="D1422" s="129">
        <f t="shared" si="50"/>
        <v>117600</v>
      </c>
      <c r="E1422" s="137" t="s">
        <v>7180</v>
      </c>
      <c r="F1422" s="136"/>
      <c r="G1422" s="126"/>
      <c r="H1422" s="126"/>
      <c r="I1422" s="126"/>
      <c r="J1422" s="126"/>
      <c r="K1422" s="126"/>
    </row>
    <row r="1423" spans="1:11" s="122" customFormat="1">
      <c r="A1423" s="127" t="s">
        <v>2281</v>
      </c>
      <c r="B1423" s="127">
        <v>113000</v>
      </c>
      <c r="C1423" s="128">
        <f t="shared" si="49"/>
        <v>4418000</v>
      </c>
      <c r="D1423" s="129">
        <f t="shared" si="50"/>
        <v>118650</v>
      </c>
      <c r="E1423" s="137" t="s">
        <v>7180</v>
      </c>
      <c r="F1423" s="136"/>
      <c r="G1423" s="126"/>
      <c r="H1423" s="126"/>
      <c r="I1423" s="126"/>
      <c r="J1423" s="126"/>
      <c r="K1423" s="126"/>
    </row>
    <row r="1424" spans="1:11" s="122" customFormat="1">
      <c r="A1424" s="127" t="s">
        <v>2282</v>
      </c>
      <c r="B1424" s="127">
        <v>114000</v>
      </c>
      <c r="C1424" s="128">
        <f t="shared" si="49"/>
        <v>4457000</v>
      </c>
      <c r="D1424" s="129">
        <f t="shared" si="50"/>
        <v>119700</v>
      </c>
      <c r="E1424" s="137" t="s">
        <v>7180</v>
      </c>
      <c r="F1424" s="136"/>
      <c r="G1424" s="126"/>
      <c r="H1424" s="126"/>
      <c r="I1424" s="126"/>
      <c r="J1424" s="126"/>
      <c r="K1424" s="126"/>
    </row>
    <row r="1425" spans="1:11" s="122" customFormat="1">
      <c r="A1425" s="127" t="s">
        <v>2283</v>
      </c>
      <c r="B1425" s="127">
        <v>115000</v>
      </c>
      <c r="C1425" s="128">
        <f t="shared" si="49"/>
        <v>4496000</v>
      </c>
      <c r="D1425" s="129">
        <f t="shared" si="50"/>
        <v>120750</v>
      </c>
      <c r="E1425" s="137" t="s">
        <v>7180</v>
      </c>
      <c r="F1425" s="136"/>
      <c r="G1425" s="126"/>
      <c r="H1425" s="126"/>
      <c r="I1425" s="126"/>
      <c r="J1425" s="126"/>
      <c r="K1425" s="126"/>
    </row>
    <row r="1426" spans="1:11" s="122" customFormat="1">
      <c r="A1426" s="127" t="s">
        <v>2284</v>
      </c>
      <c r="B1426" s="127">
        <v>116000</v>
      </c>
      <c r="C1426" s="128">
        <f t="shared" si="49"/>
        <v>4535000</v>
      </c>
      <c r="D1426" s="129">
        <f t="shared" si="50"/>
        <v>121800</v>
      </c>
      <c r="E1426" s="137" t="s">
        <v>7180</v>
      </c>
      <c r="F1426" s="136"/>
      <c r="G1426" s="126"/>
      <c r="H1426" s="126"/>
      <c r="I1426" s="126"/>
      <c r="J1426" s="126"/>
      <c r="K1426" s="126"/>
    </row>
    <row r="1427" spans="1:11" s="122" customFormat="1">
      <c r="A1427" s="127" t="s">
        <v>2285</v>
      </c>
      <c r="B1427" s="127">
        <v>117000</v>
      </c>
      <c r="C1427" s="128">
        <f t="shared" si="49"/>
        <v>4574000</v>
      </c>
      <c r="D1427" s="129">
        <f t="shared" si="50"/>
        <v>122850</v>
      </c>
      <c r="E1427" s="137" t="s">
        <v>7180</v>
      </c>
      <c r="F1427" s="136"/>
      <c r="G1427" s="126"/>
      <c r="H1427" s="126"/>
      <c r="I1427" s="126"/>
      <c r="J1427" s="126"/>
      <c r="K1427" s="126"/>
    </row>
    <row r="1428" spans="1:11" s="122" customFormat="1">
      <c r="A1428" s="127" t="s">
        <v>2286</v>
      </c>
      <c r="B1428" s="127">
        <v>118000</v>
      </c>
      <c r="C1428" s="128">
        <f t="shared" si="49"/>
        <v>4613000</v>
      </c>
      <c r="D1428" s="129">
        <f t="shared" si="50"/>
        <v>123900</v>
      </c>
      <c r="E1428" s="137" t="s">
        <v>7180</v>
      </c>
      <c r="F1428" s="136"/>
      <c r="G1428" s="126"/>
      <c r="H1428" s="126"/>
      <c r="I1428" s="126"/>
      <c r="J1428" s="126"/>
      <c r="K1428" s="126"/>
    </row>
    <row r="1429" spans="1:11" s="122" customFormat="1">
      <c r="A1429" s="127" t="s">
        <v>2287</v>
      </c>
      <c r="B1429" s="127">
        <v>119000</v>
      </c>
      <c r="C1429" s="128">
        <f t="shared" si="49"/>
        <v>4652000</v>
      </c>
      <c r="D1429" s="129">
        <f t="shared" si="50"/>
        <v>124950</v>
      </c>
      <c r="E1429" s="137" t="s">
        <v>7180</v>
      </c>
      <c r="F1429" s="136"/>
      <c r="G1429" s="126"/>
      <c r="H1429" s="126"/>
      <c r="I1429" s="126"/>
      <c r="J1429" s="126"/>
      <c r="K1429" s="126"/>
    </row>
    <row r="1430" spans="1:11" s="122" customFormat="1">
      <c r="A1430" s="127" t="s">
        <v>2288</v>
      </c>
      <c r="B1430" s="127">
        <v>120000</v>
      </c>
      <c r="C1430" s="128">
        <f t="shared" si="49"/>
        <v>4691000</v>
      </c>
      <c r="D1430" s="129">
        <f t="shared" si="50"/>
        <v>126000</v>
      </c>
      <c r="E1430" s="137" t="s">
        <v>7180</v>
      </c>
      <c r="F1430" s="136"/>
      <c r="G1430" s="126"/>
      <c r="H1430" s="126"/>
      <c r="I1430" s="126"/>
      <c r="J1430" s="126"/>
      <c r="K1430" s="126"/>
    </row>
    <row r="1431" spans="1:11" s="122" customFormat="1">
      <c r="A1431" s="127" t="s">
        <v>2289</v>
      </c>
      <c r="B1431" s="127">
        <v>121000</v>
      </c>
      <c r="C1431" s="128">
        <f t="shared" si="49"/>
        <v>4730000</v>
      </c>
      <c r="D1431" s="129">
        <f t="shared" si="50"/>
        <v>127050</v>
      </c>
      <c r="E1431" s="137" t="s">
        <v>7180</v>
      </c>
      <c r="F1431" s="136"/>
      <c r="G1431" s="126"/>
      <c r="H1431" s="126"/>
      <c r="I1431" s="126"/>
      <c r="J1431" s="126"/>
      <c r="K1431" s="126"/>
    </row>
    <row r="1432" spans="1:11" s="122" customFormat="1">
      <c r="A1432" s="127" t="s">
        <v>2290</v>
      </c>
      <c r="B1432" s="127">
        <v>122000</v>
      </c>
      <c r="C1432" s="128">
        <f t="shared" si="49"/>
        <v>4769000</v>
      </c>
      <c r="D1432" s="129">
        <f t="shared" si="50"/>
        <v>128100</v>
      </c>
      <c r="E1432" s="137" t="s">
        <v>7180</v>
      </c>
      <c r="F1432" s="136"/>
      <c r="G1432" s="126"/>
      <c r="H1432" s="126"/>
      <c r="I1432" s="126"/>
      <c r="J1432" s="126"/>
      <c r="K1432" s="126"/>
    </row>
    <row r="1433" spans="1:11" s="122" customFormat="1">
      <c r="A1433" s="127" t="s">
        <v>2291</v>
      </c>
      <c r="B1433" s="127">
        <v>123000</v>
      </c>
      <c r="C1433" s="128">
        <f t="shared" si="49"/>
        <v>4808000</v>
      </c>
      <c r="D1433" s="129">
        <f t="shared" si="50"/>
        <v>129150</v>
      </c>
      <c r="E1433" s="137" t="s">
        <v>7180</v>
      </c>
      <c r="F1433" s="136"/>
      <c r="G1433" s="126"/>
      <c r="H1433" s="126"/>
      <c r="I1433" s="126"/>
      <c r="J1433" s="126"/>
      <c r="K1433" s="126"/>
    </row>
    <row r="1434" spans="1:11" s="122" customFormat="1">
      <c r="A1434" s="127" t="s">
        <v>2292</v>
      </c>
      <c r="B1434" s="127">
        <v>124000</v>
      </c>
      <c r="C1434" s="128">
        <f t="shared" si="49"/>
        <v>4847000</v>
      </c>
      <c r="D1434" s="129">
        <f t="shared" si="50"/>
        <v>130200</v>
      </c>
      <c r="E1434" s="137" t="s">
        <v>7180</v>
      </c>
      <c r="F1434" s="136"/>
      <c r="G1434" s="126"/>
      <c r="H1434" s="126"/>
      <c r="I1434" s="126"/>
      <c r="J1434" s="126"/>
      <c r="K1434" s="126"/>
    </row>
    <row r="1435" spans="1:11" s="122" customFormat="1">
      <c r="A1435" s="127" t="s">
        <v>2293</v>
      </c>
      <c r="B1435" s="127">
        <v>125000</v>
      </c>
      <c r="C1435" s="128">
        <f t="shared" si="49"/>
        <v>4886000</v>
      </c>
      <c r="D1435" s="129">
        <f t="shared" si="50"/>
        <v>131250</v>
      </c>
      <c r="E1435" s="137" t="s">
        <v>7180</v>
      </c>
      <c r="F1435" s="136"/>
      <c r="G1435" s="126"/>
      <c r="H1435" s="126"/>
      <c r="I1435" s="126"/>
      <c r="J1435" s="126"/>
      <c r="K1435" s="126"/>
    </row>
    <row r="1436" spans="1:11" s="122" customFormat="1">
      <c r="A1436" s="127" t="s">
        <v>2294</v>
      </c>
      <c r="B1436" s="127">
        <v>126000</v>
      </c>
      <c r="C1436" s="128">
        <f t="shared" si="49"/>
        <v>4925000</v>
      </c>
      <c r="D1436" s="129">
        <f t="shared" si="50"/>
        <v>132300</v>
      </c>
      <c r="E1436" s="137" t="s">
        <v>7180</v>
      </c>
      <c r="F1436" s="136"/>
      <c r="G1436" s="126"/>
      <c r="H1436" s="126"/>
      <c r="I1436" s="126"/>
      <c r="J1436" s="126"/>
      <c r="K1436" s="126"/>
    </row>
    <row r="1437" spans="1:11" s="122" customFormat="1">
      <c r="A1437" s="127" t="s">
        <v>2295</v>
      </c>
      <c r="B1437" s="127">
        <v>127000</v>
      </c>
      <c r="C1437" s="128">
        <f t="shared" si="49"/>
        <v>4964000</v>
      </c>
      <c r="D1437" s="129">
        <f t="shared" si="50"/>
        <v>133350</v>
      </c>
      <c r="E1437" s="137" t="s">
        <v>7180</v>
      </c>
      <c r="F1437" s="136"/>
      <c r="G1437" s="126"/>
      <c r="H1437" s="126"/>
      <c r="I1437" s="126"/>
      <c r="J1437" s="126"/>
      <c r="K1437" s="126"/>
    </row>
    <row r="1438" spans="1:11" s="122" customFormat="1">
      <c r="A1438" s="127" t="s">
        <v>2296</v>
      </c>
      <c r="B1438" s="127">
        <v>128000</v>
      </c>
      <c r="C1438" s="128">
        <f t="shared" si="49"/>
        <v>5003000</v>
      </c>
      <c r="D1438" s="129">
        <f t="shared" si="50"/>
        <v>134400</v>
      </c>
      <c r="E1438" s="137" t="s">
        <v>7180</v>
      </c>
      <c r="F1438" s="136"/>
      <c r="G1438" s="126"/>
      <c r="H1438" s="126"/>
      <c r="I1438" s="126"/>
      <c r="J1438" s="126"/>
      <c r="K1438" s="126"/>
    </row>
    <row r="1439" spans="1:11" s="122" customFormat="1">
      <c r="A1439" s="127" t="s">
        <v>2297</v>
      </c>
      <c r="B1439" s="127">
        <v>129000</v>
      </c>
      <c r="C1439" s="128">
        <f t="shared" si="49"/>
        <v>5042000</v>
      </c>
      <c r="D1439" s="129">
        <f t="shared" si="50"/>
        <v>135450</v>
      </c>
      <c r="E1439" s="137" t="s">
        <v>7180</v>
      </c>
      <c r="F1439" s="136"/>
      <c r="G1439" s="126"/>
      <c r="H1439" s="126"/>
      <c r="I1439" s="126"/>
      <c r="J1439" s="126"/>
      <c r="K1439" s="126"/>
    </row>
    <row r="1440" spans="1:11" s="122" customFormat="1">
      <c r="A1440" s="127" t="s">
        <v>2298</v>
      </c>
      <c r="B1440" s="127">
        <v>130000</v>
      </c>
      <c r="C1440" s="128">
        <f t="shared" si="49"/>
        <v>5081000</v>
      </c>
      <c r="D1440" s="129">
        <f t="shared" si="50"/>
        <v>136500</v>
      </c>
      <c r="E1440" s="137" t="s">
        <v>7180</v>
      </c>
      <c r="F1440" s="136"/>
      <c r="G1440" s="126"/>
      <c r="H1440" s="126"/>
      <c r="I1440" s="126"/>
      <c r="J1440" s="126"/>
      <c r="K1440" s="126"/>
    </row>
    <row r="1441" spans="1:11" s="122" customFormat="1">
      <c r="A1441" s="127" t="s">
        <v>2299</v>
      </c>
      <c r="B1441" s="127">
        <v>131000</v>
      </c>
      <c r="C1441" s="128">
        <f t="shared" ref="C1441:C1504" si="51">C1440+39000</f>
        <v>5120000</v>
      </c>
      <c r="D1441" s="129">
        <f t="shared" si="50"/>
        <v>137550</v>
      </c>
      <c r="E1441" s="137" t="s">
        <v>7180</v>
      </c>
      <c r="F1441" s="136"/>
      <c r="G1441" s="126"/>
      <c r="H1441" s="126"/>
      <c r="I1441" s="126"/>
      <c r="J1441" s="126"/>
      <c r="K1441" s="126"/>
    </row>
    <row r="1442" spans="1:11" s="122" customFormat="1">
      <c r="A1442" s="127" t="s">
        <v>2300</v>
      </c>
      <c r="B1442" s="127">
        <v>132000</v>
      </c>
      <c r="C1442" s="128">
        <f t="shared" si="51"/>
        <v>5159000</v>
      </c>
      <c r="D1442" s="129">
        <f t="shared" si="50"/>
        <v>138600</v>
      </c>
      <c r="E1442" s="137" t="s">
        <v>7180</v>
      </c>
      <c r="F1442" s="136"/>
      <c r="G1442" s="126"/>
      <c r="H1442" s="126"/>
      <c r="I1442" s="126"/>
      <c r="J1442" s="126"/>
      <c r="K1442" s="126"/>
    </row>
    <row r="1443" spans="1:11" s="122" customFormat="1">
      <c r="A1443" s="127" t="s">
        <v>2301</v>
      </c>
      <c r="B1443" s="127">
        <v>133000</v>
      </c>
      <c r="C1443" s="128">
        <f t="shared" si="51"/>
        <v>5198000</v>
      </c>
      <c r="D1443" s="129">
        <f t="shared" ref="D1443:D1506" si="52">SUM($G$2)*(B1443*0.001)</f>
        <v>139650</v>
      </c>
      <c r="E1443" s="137" t="s">
        <v>7180</v>
      </c>
      <c r="F1443" s="136"/>
      <c r="G1443" s="126"/>
      <c r="H1443" s="126"/>
      <c r="I1443" s="126"/>
      <c r="J1443" s="126"/>
      <c r="K1443" s="126"/>
    </row>
    <row r="1444" spans="1:11" s="122" customFormat="1">
      <c r="A1444" s="127" t="s">
        <v>2302</v>
      </c>
      <c r="B1444" s="127">
        <v>134000</v>
      </c>
      <c r="C1444" s="128">
        <f t="shared" si="51"/>
        <v>5237000</v>
      </c>
      <c r="D1444" s="129">
        <f t="shared" si="52"/>
        <v>140700</v>
      </c>
      <c r="E1444" s="137" t="s">
        <v>7180</v>
      </c>
      <c r="F1444" s="136"/>
      <c r="G1444" s="126"/>
      <c r="H1444" s="126"/>
      <c r="I1444" s="126"/>
      <c r="J1444" s="126"/>
      <c r="K1444" s="126"/>
    </row>
    <row r="1445" spans="1:11" s="122" customFormat="1">
      <c r="A1445" s="127" t="s">
        <v>2303</v>
      </c>
      <c r="B1445" s="127">
        <v>135000</v>
      </c>
      <c r="C1445" s="128">
        <f t="shared" si="51"/>
        <v>5276000</v>
      </c>
      <c r="D1445" s="129">
        <f t="shared" si="52"/>
        <v>141750</v>
      </c>
      <c r="E1445" s="137" t="s">
        <v>7180</v>
      </c>
      <c r="F1445" s="136"/>
      <c r="G1445" s="126"/>
      <c r="H1445" s="126"/>
      <c r="I1445" s="126"/>
      <c r="J1445" s="126"/>
      <c r="K1445" s="126"/>
    </row>
    <row r="1446" spans="1:11" s="122" customFormat="1">
      <c r="A1446" s="127" t="s">
        <v>2304</v>
      </c>
      <c r="B1446" s="127">
        <v>136000</v>
      </c>
      <c r="C1446" s="128">
        <f t="shared" si="51"/>
        <v>5315000</v>
      </c>
      <c r="D1446" s="129">
        <f t="shared" si="52"/>
        <v>142800</v>
      </c>
      <c r="E1446" s="137" t="s">
        <v>7180</v>
      </c>
      <c r="F1446" s="136"/>
      <c r="G1446" s="126"/>
      <c r="H1446" s="126"/>
      <c r="I1446" s="126"/>
      <c r="J1446" s="126"/>
      <c r="K1446" s="126"/>
    </row>
    <row r="1447" spans="1:11" s="122" customFormat="1">
      <c r="A1447" s="127" t="s">
        <v>2305</v>
      </c>
      <c r="B1447" s="127">
        <v>137000</v>
      </c>
      <c r="C1447" s="128">
        <f t="shared" si="51"/>
        <v>5354000</v>
      </c>
      <c r="D1447" s="129">
        <f t="shared" si="52"/>
        <v>143850</v>
      </c>
      <c r="E1447" s="137" t="s">
        <v>7180</v>
      </c>
      <c r="F1447" s="136"/>
      <c r="G1447" s="126"/>
      <c r="H1447" s="126"/>
      <c r="I1447" s="126"/>
      <c r="J1447" s="126"/>
      <c r="K1447" s="126"/>
    </row>
    <row r="1448" spans="1:11" s="122" customFormat="1">
      <c r="A1448" s="127" t="s">
        <v>2306</v>
      </c>
      <c r="B1448" s="127">
        <v>138000</v>
      </c>
      <c r="C1448" s="128">
        <f t="shared" si="51"/>
        <v>5393000</v>
      </c>
      <c r="D1448" s="129">
        <f t="shared" si="52"/>
        <v>144900</v>
      </c>
      <c r="E1448" s="137" t="s">
        <v>7180</v>
      </c>
      <c r="F1448" s="136"/>
      <c r="G1448" s="126"/>
      <c r="H1448" s="126"/>
      <c r="I1448" s="126"/>
      <c r="J1448" s="126"/>
      <c r="K1448" s="126"/>
    </row>
    <row r="1449" spans="1:11" s="122" customFormat="1">
      <c r="A1449" s="127" t="s">
        <v>2307</v>
      </c>
      <c r="B1449" s="127">
        <v>139000</v>
      </c>
      <c r="C1449" s="128">
        <f t="shared" si="51"/>
        <v>5432000</v>
      </c>
      <c r="D1449" s="129">
        <f t="shared" si="52"/>
        <v>145950</v>
      </c>
      <c r="E1449" s="137" t="s">
        <v>7180</v>
      </c>
      <c r="F1449" s="136"/>
      <c r="G1449" s="126"/>
      <c r="H1449" s="126"/>
      <c r="I1449" s="126"/>
      <c r="J1449" s="126"/>
      <c r="K1449" s="126"/>
    </row>
    <row r="1450" spans="1:11" s="122" customFormat="1">
      <c r="A1450" s="127" t="s">
        <v>2308</v>
      </c>
      <c r="B1450" s="127">
        <v>140000</v>
      </c>
      <c r="C1450" s="128">
        <f t="shared" si="51"/>
        <v>5471000</v>
      </c>
      <c r="D1450" s="129">
        <f t="shared" si="52"/>
        <v>147000</v>
      </c>
      <c r="E1450" s="137" t="s">
        <v>7180</v>
      </c>
      <c r="F1450" s="136"/>
      <c r="G1450" s="126"/>
      <c r="H1450" s="126"/>
      <c r="I1450" s="126"/>
      <c r="J1450" s="126"/>
      <c r="K1450" s="126"/>
    </row>
    <row r="1451" spans="1:11" s="122" customFormat="1">
      <c r="A1451" s="127" t="s">
        <v>2309</v>
      </c>
      <c r="B1451" s="127">
        <v>141000</v>
      </c>
      <c r="C1451" s="128">
        <f t="shared" si="51"/>
        <v>5510000</v>
      </c>
      <c r="D1451" s="129">
        <f t="shared" si="52"/>
        <v>148050</v>
      </c>
      <c r="E1451" s="137" t="s">
        <v>7180</v>
      </c>
      <c r="F1451" s="136"/>
      <c r="G1451" s="126"/>
      <c r="H1451" s="126"/>
      <c r="I1451" s="126"/>
      <c r="J1451" s="126"/>
      <c r="K1451" s="126"/>
    </row>
    <row r="1452" spans="1:11" s="122" customFormat="1">
      <c r="A1452" s="127" t="s">
        <v>2310</v>
      </c>
      <c r="B1452" s="127">
        <v>142000</v>
      </c>
      <c r="C1452" s="128">
        <f t="shared" si="51"/>
        <v>5549000</v>
      </c>
      <c r="D1452" s="129">
        <f t="shared" si="52"/>
        <v>149100</v>
      </c>
      <c r="E1452" s="137" t="s">
        <v>7180</v>
      </c>
      <c r="F1452" s="136"/>
      <c r="G1452" s="126"/>
      <c r="H1452" s="126"/>
      <c r="I1452" s="126"/>
      <c r="J1452" s="126"/>
      <c r="K1452" s="126"/>
    </row>
    <row r="1453" spans="1:11" s="122" customFormat="1">
      <c r="A1453" s="127" t="s">
        <v>2311</v>
      </c>
      <c r="B1453" s="127">
        <v>143000</v>
      </c>
      <c r="C1453" s="128">
        <f t="shared" si="51"/>
        <v>5588000</v>
      </c>
      <c r="D1453" s="129">
        <f t="shared" si="52"/>
        <v>150150</v>
      </c>
      <c r="E1453" s="137" t="s">
        <v>7180</v>
      </c>
      <c r="F1453" s="136"/>
      <c r="G1453" s="126"/>
      <c r="H1453" s="126"/>
      <c r="I1453" s="126"/>
      <c r="J1453" s="126"/>
      <c r="K1453" s="126"/>
    </row>
    <row r="1454" spans="1:11" s="122" customFormat="1">
      <c r="A1454" s="127" t="s">
        <v>2312</v>
      </c>
      <c r="B1454" s="127">
        <v>144000</v>
      </c>
      <c r="C1454" s="128">
        <f t="shared" si="51"/>
        <v>5627000</v>
      </c>
      <c r="D1454" s="129">
        <f t="shared" si="52"/>
        <v>151200</v>
      </c>
      <c r="E1454" s="137" t="s">
        <v>7180</v>
      </c>
      <c r="F1454" s="136"/>
      <c r="G1454" s="126"/>
      <c r="H1454" s="126"/>
      <c r="I1454" s="126"/>
      <c r="J1454" s="126"/>
      <c r="K1454" s="126"/>
    </row>
    <row r="1455" spans="1:11" s="122" customFormat="1">
      <c r="A1455" s="127" t="s">
        <v>2313</v>
      </c>
      <c r="B1455" s="127">
        <v>145000</v>
      </c>
      <c r="C1455" s="128">
        <f t="shared" si="51"/>
        <v>5666000</v>
      </c>
      <c r="D1455" s="129">
        <f t="shared" si="52"/>
        <v>152250</v>
      </c>
      <c r="E1455" s="137" t="s">
        <v>7180</v>
      </c>
      <c r="F1455" s="136"/>
      <c r="G1455" s="126"/>
      <c r="H1455" s="126"/>
      <c r="I1455" s="126"/>
      <c r="J1455" s="126"/>
      <c r="K1455" s="126"/>
    </row>
    <row r="1456" spans="1:11" s="122" customFormat="1">
      <c r="A1456" s="127" t="s">
        <v>2314</v>
      </c>
      <c r="B1456" s="127">
        <v>146000</v>
      </c>
      <c r="C1456" s="128">
        <f t="shared" si="51"/>
        <v>5705000</v>
      </c>
      <c r="D1456" s="129">
        <f t="shared" si="52"/>
        <v>153300</v>
      </c>
      <c r="E1456" s="137" t="s">
        <v>7180</v>
      </c>
      <c r="F1456" s="136"/>
      <c r="G1456" s="126"/>
      <c r="H1456" s="126"/>
      <c r="I1456" s="126"/>
      <c r="J1456" s="126"/>
      <c r="K1456" s="126"/>
    </row>
    <row r="1457" spans="1:11" s="122" customFormat="1">
      <c r="A1457" s="127" t="s">
        <v>2315</v>
      </c>
      <c r="B1457" s="127">
        <v>147000</v>
      </c>
      <c r="C1457" s="128">
        <f t="shared" si="51"/>
        <v>5744000</v>
      </c>
      <c r="D1457" s="129">
        <f t="shared" si="52"/>
        <v>154350</v>
      </c>
      <c r="E1457" s="137" t="s">
        <v>7180</v>
      </c>
      <c r="F1457" s="136"/>
      <c r="G1457" s="126"/>
      <c r="H1457" s="126"/>
      <c r="I1457" s="126"/>
      <c r="J1457" s="126"/>
      <c r="K1457" s="126"/>
    </row>
    <row r="1458" spans="1:11" s="122" customFormat="1">
      <c r="A1458" s="127" t="s">
        <v>2316</v>
      </c>
      <c r="B1458" s="127">
        <v>148000</v>
      </c>
      <c r="C1458" s="128">
        <f t="shared" si="51"/>
        <v>5783000</v>
      </c>
      <c r="D1458" s="129">
        <f t="shared" si="52"/>
        <v>155400</v>
      </c>
      <c r="E1458" s="137" t="s">
        <v>7180</v>
      </c>
      <c r="F1458" s="136"/>
      <c r="G1458" s="126"/>
      <c r="H1458" s="126"/>
      <c r="I1458" s="126"/>
      <c r="J1458" s="126"/>
      <c r="K1458" s="126"/>
    </row>
    <row r="1459" spans="1:11" s="122" customFormat="1">
      <c r="A1459" s="127" t="s">
        <v>2317</v>
      </c>
      <c r="B1459" s="127">
        <v>149000</v>
      </c>
      <c r="C1459" s="128">
        <f t="shared" si="51"/>
        <v>5822000</v>
      </c>
      <c r="D1459" s="129">
        <f t="shared" si="52"/>
        <v>156450</v>
      </c>
      <c r="E1459" s="137" t="s">
        <v>7180</v>
      </c>
      <c r="F1459" s="136"/>
      <c r="G1459" s="126"/>
      <c r="H1459" s="126"/>
      <c r="I1459" s="126"/>
      <c r="J1459" s="126"/>
      <c r="K1459" s="126"/>
    </row>
    <row r="1460" spans="1:11" s="122" customFormat="1">
      <c r="A1460" s="127" t="s">
        <v>2318</v>
      </c>
      <c r="B1460" s="127">
        <v>150000</v>
      </c>
      <c r="C1460" s="128">
        <f t="shared" si="51"/>
        <v>5861000</v>
      </c>
      <c r="D1460" s="129">
        <f t="shared" si="52"/>
        <v>157500</v>
      </c>
      <c r="E1460" s="137" t="s">
        <v>7180</v>
      </c>
      <c r="F1460" s="136"/>
      <c r="G1460" s="126"/>
      <c r="H1460" s="126"/>
      <c r="I1460" s="126"/>
      <c r="J1460" s="126"/>
      <c r="K1460" s="126"/>
    </row>
    <row r="1461" spans="1:11" s="122" customFormat="1">
      <c r="A1461" s="127" t="s">
        <v>2319</v>
      </c>
      <c r="B1461" s="127">
        <v>151000</v>
      </c>
      <c r="C1461" s="128">
        <f t="shared" si="51"/>
        <v>5900000</v>
      </c>
      <c r="D1461" s="129">
        <f t="shared" si="52"/>
        <v>158550</v>
      </c>
      <c r="E1461" s="137" t="s">
        <v>7180</v>
      </c>
      <c r="F1461" s="136"/>
      <c r="G1461" s="126"/>
      <c r="H1461" s="126"/>
      <c r="I1461" s="126"/>
      <c r="J1461" s="126"/>
      <c r="K1461" s="126"/>
    </row>
    <row r="1462" spans="1:11" s="122" customFormat="1">
      <c r="A1462" s="127" t="s">
        <v>2320</v>
      </c>
      <c r="B1462" s="127">
        <v>152000</v>
      </c>
      <c r="C1462" s="128">
        <f t="shared" si="51"/>
        <v>5939000</v>
      </c>
      <c r="D1462" s="129">
        <f t="shared" si="52"/>
        <v>159600</v>
      </c>
      <c r="E1462" s="137" t="s">
        <v>7180</v>
      </c>
      <c r="F1462" s="136"/>
      <c r="G1462" s="126"/>
      <c r="H1462" s="126"/>
      <c r="I1462" s="126"/>
      <c r="J1462" s="126"/>
      <c r="K1462" s="126"/>
    </row>
    <row r="1463" spans="1:11" s="122" customFormat="1">
      <c r="A1463" s="127" t="s">
        <v>2321</v>
      </c>
      <c r="B1463" s="127">
        <v>153000</v>
      </c>
      <c r="C1463" s="128">
        <f t="shared" si="51"/>
        <v>5978000</v>
      </c>
      <c r="D1463" s="129">
        <f t="shared" si="52"/>
        <v>160650</v>
      </c>
      <c r="E1463" s="137" t="s">
        <v>7180</v>
      </c>
      <c r="F1463" s="136"/>
      <c r="G1463" s="126"/>
      <c r="H1463" s="126"/>
      <c r="I1463" s="126"/>
      <c r="J1463" s="126"/>
      <c r="K1463" s="126"/>
    </row>
    <row r="1464" spans="1:11" s="122" customFormat="1">
      <c r="A1464" s="127" t="s">
        <v>2322</v>
      </c>
      <c r="B1464" s="127">
        <v>154000</v>
      </c>
      <c r="C1464" s="128">
        <f t="shared" si="51"/>
        <v>6017000</v>
      </c>
      <c r="D1464" s="129">
        <f t="shared" si="52"/>
        <v>161700</v>
      </c>
      <c r="E1464" s="137" t="s">
        <v>7180</v>
      </c>
      <c r="F1464" s="136"/>
      <c r="G1464" s="126"/>
      <c r="H1464" s="126"/>
      <c r="I1464" s="126"/>
      <c r="J1464" s="126"/>
      <c r="K1464" s="126"/>
    </row>
    <row r="1465" spans="1:11" s="122" customFormat="1">
      <c r="A1465" s="127" t="s">
        <v>2323</v>
      </c>
      <c r="B1465" s="127">
        <v>155000</v>
      </c>
      <c r="C1465" s="128">
        <f t="shared" si="51"/>
        <v>6056000</v>
      </c>
      <c r="D1465" s="129">
        <f t="shared" si="52"/>
        <v>162750</v>
      </c>
      <c r="E1465" s="137" t="s">
        <v>7180</v>
      </c>
      <c r="F1465" s="136"/>
      <c r="G1465" s="126"/>
      <c r="H1465" s="126"/>
      <c r="I1465" s="126"/>
      <c r="J1465" s="126"/>
      <c r="K1465" s="126"/>
    </row>
    <row r="1466" spans="1:11" s="122" customFormat="1">
      <c r="A1466" s="127" t="s">
        <v>2324</v>
      </c>
      <c r="B1466" s="127">
        <v>156000</v>
      </c>
      <c r="C1466" s="128">
        <f t="shared" si="51"/>
        <v>6095000</v>
      </c>
      <c r="D1466" s="129">
        <f t="shared" si="52"/>
        <v>163800</v>
      </c>
      <c r="E1466" s="137" t="s">
        <v>7180</v>
      </c>
      <c r="F1466" s="136"/>
      <c r="G1466" s="126"/>
      <c r="H1466" s="126"/>
      <c r="I1466" s="126"/>
      <c r="J1466" s="126"/>
      <c r="K1466" s="126"/>
    </row>
    <row r="1467" spans="1:11" s="122" customFormat="1">
      <c r="A1467" s="127" t="s">
        <v>2325</v>
      </c>
      <c r="B1467" s="127">
        <v>157000</v>
      </c>
      <c r="C1467" s="128">
        <f t="shared" si="51"/>
        <v>6134000</v>
      </c>
      <c r="D1467" s="129">
        <f t="shared" si="52"/>
        <v>164850</v>
      </c>
      <c r="E1467" s="137" t="s">
        <v>7180</v>
      </c>
      <c r="F1467" s="136"/>
      <c r="G1467" s="126"/>
      <c r="H1467" s="126"/>
      <c r="I1467" s="126"/>
      <c r="J1467" s="126"/>
      <c r="K1467" s="126"/>
    </row>
    <row r="1468" spans="1:11" s="122" customFormat="1">
      <c r="A1468" s="127" t="s">
        <v>2326</v>
      </c>
      <c r="B1468" s="127">
        <v>158000</v>
      </c>
      <c r="C1468" s="128">
        <f t="shared" si="51"/>
        <v>6173000</v>
      </c>
      <c r="D1468" s="129">
        <f t="shared" si="52"/>
        <v>165900</v>
      </c>
      <c r="E1468" s="137" t="s">
        <v>7180</v>
      </c>
      <c r="F1468" s="136"/>
      <c r="G1468" s="126"/>
      <c r="H1468" s="126"/>
      <c r="I1468" s="126"/>
      <c r="J1468" s="126"/>
      <c r="K1468" s="126"/>
    </row>
    <row r="1469" spans="1:11" s="122" customFormat="1">
      <c r="A1469" s="127" t="s">
        <v>2327</v>
      </c>
      <c r="B1469" s="127">
        <v>159000</v>
      </c>
      <c r="C1469" s="128">
        <f t="shared" si="51"/>
        <v>6212000</v>
      </c>
      <c r="D1469" s="129">
        <f t="shared" si="52"/>
        <v>166950</v>
      </c>
      <c r="E1469" s="137" t="s">
        <v>7180</v>
      </c>
      <c r="F1469" s="136"/>
      <c r="G1469" s="126"/>
      <c r="H1469" s="126"/>
      <c r="I1469" s="126"/>
      <c r="J1469" s="126"/>
      <c r="K1469" s="126"/>
    </row>
    <row r="1470" spans="1:11" s="122" customFormat="1">
      <c r="A1470" s="127" t="s">
        <v>2328</v>
      </c>
      <c r="B1470" s="127">
        <v>160000</v>
      </c>
      <c r="C1470" s="128">
        <f t="shared" si="51"/>
        <v>6251000</v>
      </c>
      <c r="D1470" s="129">
        <f t="shared" si="52"/>
        <v>168000</v>
      </c>
      <c r="E1470" s="137" t="s">
        <v>7180</v>
      </c>
      <c r="F1470" s="136"/>
      <c r="G1470" s="126"/>
      <c r="H1470" s="126"/>
      <c r="I1470" s="126"/>
      <c r="J1470" s="126"/>
      <c r="K1470" s="126"/>
    </row>
    <row r="1471" spans="1:11" s="122" customFormat="1">
      <c r="A1471" s="127" t="s">
        <v>2329</v>
      </c>
      <c r="B1471" s="127">
        <v>161000</v>
      </c>
      <c r="C1471" s="128">
        <f t="shared" si="51"/>
        <v>6290000</v>
      </c>
      <c r="D1471" s="129">
        <f t="shared" si="52"/>
        <v>169050</v>
      </c>
      <c r="E1471" s="137" t="s">
        <v>7180</v>
      </c>
      <c r="F1471" s="136"/>
      <c r="G1471" s="126"/>
      <c r="H1471" s="126"/>
      <c r="I1471" s="126"/>
      <c r="J1471" s="126"/>
      <c r="K1471" s="126"/>
    </row>
    <row r="1472" spans="1:11" s="122" customFormat="1">
      <c r="A1472" s="127" t="s">
        <v>2330</v>
      </c>
      <c r="B1472" s="127">
        <v>162000</v>
      </c>
      <c r="C1472" s="128">
        <f t="shared" si="51"/>
        <v>6329000</v>
      </c>
      <c r="D1472" s="129">
        <f t="shared" si="52"/>
        <v>170100</v>
      </c>
      <c r="E1472" s="137" t="s">
        <v>7180</v>
      </c>
      <c r="F1472" s="136"/>
      <c r="G1472" s="126"/>
      <c r="H1472" s="126"/>
      <c r="I1472" s="126"/>
      <c r="J1472" s="126"/>
      <c r="K1472" s="126"/>
    </row>
    <row r="1473" spans="1:11" s="122" customFormat="1">
      <c r="A1473" s="127" t="s">
        <v>2331</v>
      </c>
      <c r="B1473" s="127">
        <v>163000</v>
      </c>
      <c r="C1473" s="128">
        <f t="shared" si="51"/>
        <v>6368000</v>
      </c>
      <c r="D1473" s="129">
        <f t="shared" si="52"/>
        <v>171150</v>
      </c>
      <c r="E1473" s="137" t="s">
        <v>7180</v>
      </c>
      <c r="F1473" s="136"/>
      <c r="G1473" s="126"/>
      <c r="H1473" s="126"/>
      <c r="I1473" s="126"/>
      <c r="J1473" s="126"/>
      <c r="K1473" s="126"/>
    </row>
    <row r="1474" spans="1:11" s="122" customFormat="1">
      <c r="A1474" s="127" t="s">
        <v>2332</v>
      </c>
      <c r="B1474" s="127">
        <v>164000</v>
      </c>
      <c r="C1474" s="128">
        <f t="shared" si="51"/>
        <v>6407000</v>
      </c>
      <c r="D1474" s="129">
        <f t="shared" si="52"/>
        <v>172200</v>
      </c>
      <c r="E1474" s="137" t="s">
        <v>7180</v>
      </c>
      <c r="F1474" s="136"/>
      <c r="G1474" s="126"/>
      <c r="H1474" s="126"/>
      <c r="I1474" s="126"/>
      <c r="J1474" s="126"/>
      <c r="K1474" s="126"/>
    </row>
    <row r="1475" spans="1:11" s="122" customFormat="1">
      <c r="A1475" s="127" t="s">
        <v>2333</v>
      </c>
      <c r="B1475" s="127">
        <v>165000</v>
      </c>
      <c r="C1475" s="128">
        <f t="shared" si="51"/>
        <v>6446000</v>
      </c>
      <c r="D1475" s="129">
        <f t="shared" si="52"/>
        <v>173250</v>
      </c>
      <c r="E1475" s="137" t="s">
        <v>7180</v>
      </c>
      <c r="F1475" s="136"/>
      <c r="G1475" s="126"/>
      <c r="H1475" s="126"/>
      <c r="I1475" s="126"/>
      <c r="J1475" s="126"/>
      <c r="K1475" s="126"/>
    </row>
    <row r="1476" spans="1:11" s="122" customFormat="1">
      <c r="A1476" s="127" t="s">
        <v>2334</v>
      </c>
      <c r="B1476" s="127">
        <v>166000</v>
      </c>
      <c r="C1476" s="128">
        <f t="shared" si="51"/>
        <v>6485000</v>
      </c>
      <c r="D1476" s="129">
        <f t="shared" si="52"/>
        <v>174300</v>
      </c>
      <c r="E1476" s="137" t="s">
        <v>7180</v>
      </c>
      <c r="F1476" s="136"/>
      <c r="G1476" s="126"/>
      <c r="H1476" s="126"/>
      <c r="I1476" s="126"/>
      <c r="J1476" s="126"/>
      <c r="K1476" s="126"/>
    </row>
    <row r="1477" spans="1:11" s="122" customFormat="1">
      <c r="A1477" s="127" t="s">
        <v>2335</v>
      </c>
      <c r="B1477" s="127">
        <v>167000</v>
      </c>
      <c r="C1477" s="128">
        <f t="shared" si="51"/>
        <v>6524000</v>
      </c>
      <c r="D1477" s="129">
        <f t="shared" si="52"/>
        <v>175350</v>
      </c>
      <c r="E1477" s="137" t="s">
        <v>7180</v>
      </c>
      <c r="F1477" s="136"/>
      <c r="G1477" s="126"/>
      <c r="H1477" s="126"/>
      <c r="I1477" s="126"/>
      <c r="J1477" s="126"/>
      <c r="K1477" s="126"/>
    </row>
    <row r="1478" spans="1:11" s="122" customFormat="1">
      <c r="A1478" s="127" t="s">
        <v>2336</v>
      </c>
      <c r="B1478" s="127">
        <v>168000</v>
      </c>
      <c r="C1478" s="128">
        <f t="shared" si="51"/>
        <v>6563000</v>
      </c>
      <c r="D1478" s="129">
        <f t="shared" si="52"/>
        <v>176400</v>
      </c>
      <c r="E1478" s="137" t="s">
        <v>7180</v>
      </c>
      <c r="F1478" s="136"/>
      <c r="G1478" s="126"/>
      <c r="H1478" s="126"/>
      <c r="I1478" s="126"/>
      <c r="J1478" s="126"/>
      <c r="K1478" s="126"/>
    </row>
    <row r="1479" spans="1:11" s="122" customFormat="1">
      <c r="A1479" s="127" t="s">
        <v>2337</v>
      </c>
      <c r="B1479" s="127">
        <v>169000</v>
      </c>
      <c r="C1479" s="128">
        <f t="shared" si="51"/>
        <v>6602000</v>
      </c>
      <c r="D1479" s="129">
        <f t="shared" si="52"/>
        <v>177450</v>
      </c>
      <c r="E1479" s="137" t="s">
        <v>7180</v>
      </c>
      <c r="F1479" s="136"/>
      <c r="G1479" s="126"/>
      <c r="H1479" s="126"/>
      <c r="I1479" s="126"/>
      <c r="J1479" s="126"/>
      <c r="K1479" s="126"/>
    </row>
    <row r="1480" spans="1:11" s="122" customFormat="1">
      <c r="A1480" s="127" t="s">
        <v>2338</v>
      </c>
      <c r="B1480" s="127">
        <v>170000</v>
      </c>
      <c r="C1480" s="128">
        <f t="shared" si="51"/>
        <v>6641000</v>
      </c>
      <c r="D1480" s="129">
        <f t="shared" si="52"/>
        <v>178500</v>
      </c>
      <c r="E1480" s="137" t="s">
        <v>7180</v>
      </c>
      <c r="F1480" s="136"/>
      <c r="G1480" s="126"/>
      <c r="H1480" s="126"/>
      <c r="I1480" s="126"/>
      <c r="J1480" s="126"/>
      <c r="K1480" s="126"/>
    </row>
    <row r="1481" spans="1:11" s="122" customFormat="1">
      <c r="A1481" s="127" t="s">
        <v>2339</v>
      </c>
      <c r="B1481" s="127">
        <v>171000</v>
      </c>
      <c r="C1481" s="128">
        <f t="shared" si="51"/>
        <v>6680000</v>
      </c>
      <c r="D1481" s="129">
        <f t="shared" si="52"/>
        <v>179550</v>
      </c>
      <c r="E1481" s="137" t="s">
        <v>7180</v>
      </c>
      <c r="F1481" s="136"/>
      <c r="G1481" s="126"/>
      <c r="H1481" s="126"/>
      <c r="I1481" s="126"/>
      <c r="J1481" s="126"/>
      <c r="K1481" s="126"/>
    </row>
    <row r="1482" spans="1:11" s="122" customFormat="1">
      <c r="A1482" s="127" t="s">
        <v>2340</v>
      </c>
      <c r="B1482" s="127">
        <v>172000</v>
      </c>
      <c r="C1482" s="128">
        <f t="shared" si="51"/>
        <v>6719000</v>
      </c>
      <c r="D1482" s="129">
        <f t="shared" si="52"/>
        <v>180600</v>
      </c>
      <c r="E1482" s="137" t="s">
        <v>7180</v>
      </c>
      <c r="F1482" s="136"/>
      <c r="G1482" s="126"/>
      <c r="H1482" s="126"/>
      <c r="I1482" s="126"/>
      <c r="J1482" s="126"/>
      <c r="K1482" s="126"/>
    </row>
    <row r="1483" spans="1:11" s="122" customFormat="1">
      <c r="A1483" s="127" t="s">
        <v>2341</v>
      </c>
      <c r="B1483" s="127">
        <v>173000</v>
      </c>
      <c r="C1483" s="128">
        <f t="shared" si="51"/>
        <v>6758000</v>
      </c>
      <c r="D1483" s="129">
        <f t="shared" si="52"/>
        <v>181650</v>
      </c>
      <c r="E1483" s="137" t="s">
        <v>7180</v>
      </c>
      <c r="F1483" s="136"/>
      <c r="G1483" s="126"/>
      <c r="H1483" s="126"/>
      <c r="I1483" s="126"/>
      <c r="J1483" s="126"/>
      <c r="K1483" s="126"/>
    </row>
    <row r="1484" spans="1:11" s="122" customFormat="1">
      <c r="A1484" s="127" t="s">
        <v>2342</v>
      </c>
      <c r="B1484" s="127">
        <v>174000</v>
      </c>
      <c r="C1484" s="128">
        <f t="shared" si="51"/>
        <v>6797000</v>
      </c>
      <c r="D1484" s="129">
        <f t="shared" si="52"/>
        <v>182700</v>
      </c>
      <c r="E1484" s="137" t="s">
        <v>7180</v>
      </c>
      <c r="F1484" s="136"/>
      <c r="G1484" s="126"/>
      <c r="H1484" s="126"/>
      <c r="I1484" s="126"/>
      <c r="J1484" s="126"/>
      <c r="K1484" s="126"/>
    </row>
    <row r="1485" spans="1:11" s="122" customFormat="1">
      <c r="A1485" s="127" t="s">
        <v>2343</v>
      </c>
      <c r="B1485" s="127">
        <v>175000</v>
      </c>
      <c r="C1485" s="128">
        <f t="shared" si="51"/>
        <v>6836000</v>
      </c>
      <c r="D1485" s="129">
        <f t="shared" si="52"/>
        <v>183750</v>
      </c>
      <c r="E1485" s="137" t="s">
        <v>7180</v>
      </c>
      <c r="F1485" s="136"/>
      <c r="G1485" s="126"/>
      <c r="H1485" s="126"/>
      <c r="I1485" s="126"/>
      <c r="J1485" s="126"/>
      <c r="K1485" s="126"/>
    </row>
    <row r="1486" spans="1:11" s="122" customFormat="1">
      <c r="A1486" s="127" t="s">
        <v>2344</v>
      </c>
      <c r="B1486" s="127">
        <v>176000</v>
      </c>
      <c r="C1486" s="128">
        <f t="shared" si="51"/>
        <v>6875000</v>
      </c>
      <c r="D1486" s="129">
        <f t="shared" si="52"/>
        <v>184800</v>
      </c>
      <c r="E1486" s="137" t="s">
        <v>7180</v>
      </c>
      <c r="F1486" s="136"/>
      <c r="G1486" s="126"/>
      <c r="H1486" s="126"/>
      <c r="I1486" s="126"/>
      <c r="J1486" s="126"/>
      <c r="K1486" s="126"/>
    </row>
    <row r="1487" spans="1:11" s="122" customFormat="1">
      <c r="A1487" s="127" t="s">
        <v>2345</v>
      </c>
      <c r="B1487" s="127">
        <v>177000</v>
      </c>
      <c r="C1487" s="128">
        <f t="shared" si="51"/>
        <v>6914000</v>
      </c>
      <c r="D1487" s="129">
        <f t="shared" si="52"/>
        <v>185850</v>
      </c>
      <c r="E1487" s="137" t="s">
        <v>7180</v>
      </c>
      <c r="F1487" s="136"/>
      <c r="G1487" s="126"/>
      <c r="H1487" s="126"/>
      <c r="I1487" s="126"/>
      <c r="J1487" s="126"/>
      <c r="K1487" s="126"/>
    </row>
    <row r="1488" spans="1:11" s="122" customFormat="1">
      <c r="A1488" s="127" t="s">
        <v>2346</v>
      </c>
      <c r="B1488" s="127">
        <v>178000</v>
      </c>
      <c r="C1488" s="128">
        <f t="shared" si="51"/>
        <v>6953000</v>
      </c>
      <c r="D1488" s="129">
        <f t="shared" si="52"/>
        <v>186900</v>
      </c>
      <c r="E1488" s="137" t="s">
        <v>7180</v>
      </c>
      <c r="F1488" s="136"/>
      <c r="G1488" s="126"/>
      <c r="H1488" s="126"/>
      <c r="I1488" s="126"/>
      <c r="J1488" s="126"/>
      <c r="K1488" s="126"/>
    </row>
    <row r="1489" spans="1:11" s="122" customFormat="1">
      <c r="A1489" s="127" t="s">
        <v>2347</v>
      </c>
      <c r="B1489" s="127">
        <v>179000</v>
      </c>
      <c r="C1489" s="128">
        <f t="shared" si="51"/>
        <v>6992000</v>
      </c>
      <c r="D1489" s="129">
        <f t="shared" si="52"/>
        <v>187950</v>
      </c>
      <c r="E1489" s="137" t="s">
        <v>7180</v>
      </c>
      <c r="F1489" s="136"/>
      <c r="G1489" s="126"/>
      <c r="H1489" s="126"/>
      <c r="I1489" s="126"/>
      <c r="J1489" s="126"/>
      <c r="K1489" s="126"/>
    </row>
    <row r="1490" spans="1:11" s="122" customFormat="1">
      <c r="A1490" s="127" t="s">
        <v>2348</v>
      </c>
      <c r="B1490" s="127">
        <v>180000</v>
      </c>
      <c r="C1490" s="128">
        <f t="shared" si="51"/>
        <v>7031000</v>
      </c>
      <c r="D1490" s="129">
        <f t="shared" si="52"/>
        <v>189000</v>
      </c>
      <c r="E1490" s="137" t="s">
        <v>7180</v>
      </c>
      <c r="F1490" s="136"/>
      <c r="G1490" s="126"/>
      <c r="H1490" s="126"/>
      <c r="I1490" s="126"/>
      <c r="J1490" s="126"/>
      <c r="K1490" s="126"/>
    </row>
    <row r="1491" spans="1:11" s="122" customFormat="1">
      <c r="A1491" s="127" t="s">
        <v>2349</v>
      </c>
      <c r="B1491" s="127">
        <v>181000</v>
      </c>
      <c r="C1491" s="128">
        <f t="shared" si="51"/>
        <v>7070000</v>
      </c>
      <c r="D1491" s="129">
        <f t="shared" si="52"/>
        <v>190050</v>
      </c>
      <c r="E1491" s="137" t="s">
        <v>7180</v>
      </c>
      <c r="F1491" s="136"/>
      <c r="G1491" s="126"/>
      <c r="H1491" s="126"/>
      <c r="I1491" s="126"/>
      <c r="J1491" s="126"/>
      <c r="K1491" s="126"/>
    </row>
    <row r="1492" spans="1:11" s="122" customFormat="1">
      <c r="A1492" s="127" t="s">
        <v>2350</v>
      </c>
      <c r="B1492" s="127">
        <v>182000</v>
      </c>
      <c r="C1492" s="128">
        <f t="shared" si="51"/>
        <v>7109000</v>
      </c>
      <c r="D1492" s="129">
        <f t="shared" si="52"/>
        <v>191100</v>
      </c>
      <c r="E1492" s="137" t="s">
        <v>7180</v>
      </c>
      <c r="F1492" s="136"/>
      <c r="G1492" s="126"/>
      <c r="H1492" s="126"/>
      <c r="I1492" s="126"/>
      <c r="J1492" s="126"/>
      <c r="K1492" s="126"/>
    </row>
    <row r="1493" spans="1:11" s="122" customFormat="1">
      <c r="A1493" s="127" t="s">
        <v>2351</v>
      </c>
      <c r="B1493" s="127">
        <v>183000</v>
      </c>
      <c r="C1493" s="128">
        <f t="shared" si="51"/>
        <v>7148000</v>
      </c>
      <c r="D1493" s="129">
        <f t="shared" si="52"/>
        <v>192150</v>
      </c>
      <c r="E1493" s="137" t="s">
        <v>7180</v>
      </c>
      <c r="F1493" s="136"/>
      <c r="G1493" s="126"/>
      <c r="H1493" s="126"/>
      <c r="I1493" s="126"/>
      <c r="J1493" s="126"/>
      <c r="K1493" s="126"/>
    </row>
    <row r="1494" spans="1:11" s="122" customFormat="1">
      <c r="A1494" s="127" t="s">
        <v>2352</v>
      </c>
      <c r="B1494" s="127">
        <v>184000</v>
      </c>
      <c r="C1494" s="128">
        <f t="shared" si="51"/>
        <v>7187000</v>
      </c>
      <c r="D1494" s="129">
        <f t="shared" si="52"/>
        <v>193200</v>
      </c>
      <c r="E1494" s="137" t="s">
        <v>7180</v>
      </c>
      <c r="F1494" s="136"/>
      <c r="G1494" s="126"/>
      <c r="H1494" s="126"/>
      <c r="I1494" s="126"/>
      <c r="J1494" s="126"/>
      <c r="K1494" s="126"/>
    </row>
    <row r="1495" spans="1:11" s="122" customFormat="1">
      <c r="A1495" s="127" t="s">
        <v>2353</v>
      </c>
      <c r="B1495" s="127">
        <v>185000</v>
      </c>
      <c r="C1495" s="128">
        <f t="shared" si="51"/>
        <v>7226000</v>
      </c>
      <c r="D1495" s="129">
        <f t="shared" si="52"/>
        <v>194250</v>
      </c>
      <c r="E1495" s="137" t="s">
        <v>7180</v>
      </c>
      <c r="F1495" s="136"/>
      <c r="G1495" s="126"/>
      <c r="H1495" s="126"/>
      <c r="I1495" s="126"/>
      <c r="J1495" s="126"/>
      <c r="K1495" s="126"/>
    </row>
    <row r="1496" spans="1:11" s="122" customFormat="1">
      <c r="A1496" s="127" t="s">
        <v>2354</v>
      </c>
      <c r="B1496" s="127">
        <v>186000</v>
      </c>
      <c r="C1496" s="128">
        <f t="shared" si="51"/>
        <v>7265000</v>
      </c>
      <c r="D1496" s="129">
        <f t="shared" si="52"/>
        <v>195300</v>
      </c>
      <c r="E1496" s="137" t="s">
        <v>7180</v>
      </c>
      <c r="F1496" s="136"/>
      <c r="G1496" s="126"/>
      <c r="H1496" s="126"/>
      <c r="I1496" s="126"/>
      <c r="J1496" s="126"/>
      <c r="K1496" s="126"/>
    </row>
    <row r="1497" spans="1:11" s="122" customFormat="1">
      <c r="A1497" s="127" t="s">
        <v>2355</v>
      </c>
      <c r="B1497" s="127">
        <v>187000</v>
      </c>
      <c r="C1497" s="128">
        <f t="shared" si="51"/>
        <v>7304000</v>
      </c>
      <c r="D1497" s="129">
        <f t="shared" si="52"/>
        <v>196350</v>
      </c>
      <c r="E1497" s="137" t="s">
        <v>7180</v>
      </c>
      <c r="F1497" s="136"/>
      <c r="G1497" s="126"/>
      <c r="H1497" s="126"/>
      <c r="I1497" s="126"/>
      <c r="J1497" s="126"/>
      <c r="K1497" s="126"/>
    </row>
    <row r="1498" spans="1:11" s="122" customFormat="1">
      <c r="A1498" s="127" t="s">
        <v>2356</v>
      </c>
      <c r="B1498" s="127">
        <v>188000</v>
      </c>
      <c r="C1498" s="128">
        <f t="shared" si="51"/>
        <v>7343000</v>
      </c>
      <c r="D1498" s="129">
        <f t="shared" si="52"/>
        <v>197400</v>
      </c>
      <c r="E1498" s="137" t="s">
        <v>7180</v>
      </c>
      <c r="F1498" s="136"/>
      <c r="G1498" s="126"/>
      <c r="H1498" s="126"/>
      <c r="I1498" s="126"/>
      <c r="J1498" s="126"/>
      <c r="K1498" s="126"/>
    </row>
    <row r="1499" spans="1:11" s="122" customFormat="1">
      <c r="A1499" s="127" t="s">
        <v>2357</v>
      </c>
      <c r="B1499" s="127">
        <v>189000</v>
      </c>
      <c r="C1499" s="128">
        <f t="shared" si="51"/>
        <v>7382000</v>
      </c>
      <c r="D1499" s="129">
        <f t="shared" si="52"/>
        <v>198450</v>
      </c>
      <c r="E1499" s="137" t="s">
        <v>7180</v>
      </c>
      <c r="F1499" s="136"/>
      <c r="G1499" s="126"/>
      <c r="H1499" s="126"/>
      <c r="I1499" s="126"/>
      <c r="J1499" s="126"/>
      <c r="K1499" s="126"/>
    </row>
    <row r="1500" spans="1:11" s="122" customFormat="1">
      <c r="A1500" s="127" t="s">
        <v>2358</v>
      </c>
      <c r="B1500" s="127">
        <v>190000</v>
      </c>
      <c r="C1500" s="128">
        <f t="shared" si="51"/>
        <v>7421000</v>
      </c>
      <c r="D1500" s="129">
        <f t="shared" si="52"/>
        <v>199500</v>
      </c>
      <c r="E1500" s="137" t="s">
        <v>7180</v>
      </c>
      <c r="F1500" s="136"/>
      <c r="G1500" s="126"/>
      <c r="H1500" s="126"/>
      <c r="I1500" s="126"/>
      <c r="J1500" s="126"/>
      <c r="K1500" s="126"/>
    </row>
    <row r="1501" spans="1:11" s="122" customFormat="1">
      <c r="A1501" s="127" t="s">
        <v>2359</v>
      </c>
      <c r="B1501" s="127">
        <v>191000</v>
      </c>
      <c r="C1501" s="128">
        <f t="shared" si="51"/>
        <v>7460000</v>
      </c>
      <c r="D1501" s="129">
        <f t="shared" si="52"/>
        <v>200550</v>
      </c>
      <c r="E1501" s="137" t="s">
        <v>7180</v>
      </c>
      <c r="F1501" s="136"/>
      <c r="G1501" s="126"/>
      <c r="H1501" s="126"/>
      <c r="I1501" s="126"/>
      <c r="J1501" s="126"/>
      <c r="K1501" s="126"/>
    </row>
    <row r="1502" spans="1:11" s="122" customFormat="1">
      <c r="A1502" s="127" t="s">
        <v>2360</v>
      </c>
      <c r="B1502" s="127">
        <v>192000</v>
      </c>
      <c r="C1502" s="128">
        <f t="shared" si="51"/>
        <v>7499000</v>
      </c>
      <c r="D1502" s="129">
        <f t="shared" si="52"/>
        <v>201600</v>
      </c>
      <c r="E1502" s="137" t="s">
        <v>7180</v>
      </c>
      <c r="F1502" s="136"/>
      <c r="G1502" s="126"/>
      <c r="H1502" s="126"/>
      <c r="I1502" s="126"/>
      <c r="J1502" s="126"/>
      <c r="K1502" s="126"/>
    </row>
    <row r="1503" spans="1:11" s="122" customFormat="1">
      <c r="A1503" s="127" t="s">
        <v>2361</v>
      </c>
      <c r="B1503" s="127">
        <v>193000</v>
      </c>
      <c r="C1503" s="128">
        <f t="shared" si="51"/>
        <v>7538000</v>
      </c>
      <c r="D1503" s="129">
        <f t="shared" si="52"/>
        <v>202650</v>
      </c>
      <c r="E1503" s="137" t="s">
        <v>7180</v>
      </c>
      <c r="F1503" s="136"/>
      <c r="G1503" s="126"/>
      <c r="H1503" s="126"/>
      <c r="I1503" s="126"/>
      <c r="J1503" s="126"/>
      <c r="K1503" s="126"/>
    </row>
    <row r="1504" spans="1:11" s="122" customFormat="1">
      <c r="A1504" s="127" t="s">
        <v>2362</v>
      </c>
      <c r="B1504" s="127">
        <v>194000</v>
      </c>
      <c r="C1504" s="128">
        <f t="shared" si="51"/>
        <v>7577000</v>
      </c>
      <c r="D1504" s="129">
        <f t="shared" si="52"/>
        <v>203700</v>
      </c>
      <c r="E1504" s="137" t="s">
        <v>7180</v>
      </c>
      <c r="F1504" s="136"/>
      <c r="G1504" s="126"/>
      <c r="H1504" s="126"/>
      <c r="I1504" s="126"/>
      <c r="J1504" s="126"/>
      <c r="K1504" s="126"/>
    </row>
    <row r="1505" spans="1:11" s="122" customFormat="1">
      <c r="A1505" s="127" t="s">
        <v>2363</v>
      </c>
      <c r="B1505" s="127">
        <v>195000</v>
      </c>
      <c r="C1505" s="128">
        <f t="shared" ref="C1505:C1568" si="53">C1504+39000</f>
        <v>7616000</v>
      </c>
      <c r="D1505" s="129">
        <f t="shared" si="52"/>
        <v>204750</v>
      </c>
      <c r="E1505" s="137" t="s">
        <v>7180</v>
      </c>
      <c r="F1505" s="136"/>
      <c r="G1505" s="126"/>
      <c r="H1505" s="126"/>
      <c r="I1505" s="126"/>
      <c r="J1505" s="126"/>
      <c r="K1505" s="126"/>
    </row>
    <row r="1506" spans="1:11" s="122" customFormat="1">
      <c r="A1506" s="127" t="s">
        <v>2364</v>
      </c>
      <c r="B1506" s="127">
        <v>196000</v>
      </c>
      <c r="C1506" s="128">
        <f t="shared" si="53"/>
        <v>7655000</v>
      </c>
      <c r="D1506" s="129">
        <f t="shared" si="52"/>
        <v>205800</v>
      </c>
      <c r="E1506" s="137" t="s">
        <v>7180</v>
      </c>
      <c r="F1506" s="136"/>
      <c r="G1506" s="126"/>
      <c r="H1506" s="126"/>
      <c r="I1506" s="126"/>
      <c r="J1506" s="126"/>
      <c r="K1506" s="126"/>
    </row>
    <row r="1507" spans="1:11" s="122" customFormat="1">
      <c r="A1507" s="127" t="s">
        <v>2365</v>
      </c>
      <c r="B1507" s="127">
        <v>197000</v>
      </c>
      <c r="C1507" s="128">
        <f t="shared" si="53"/>
        <v>7694000</v>
      </c>
      <c r="D1507" s="129">
        <f t="shared" ref="D1507:D1570" si="54">SUM($G$2)*(B1507*0.001)</f>
        <v>206850</v>
      </c>
      <c r="E1507" s="137" t="s">
        <v>7180</v>
      </c>
      <c r="F1507" s="136"/>
      <c r="G1507" s="126"/>
      <c r="H1507" s="126"/>
      <c r="I1507" s="126"/>
      <c r="J1507" s="126"/>
      <c r="K1507" s="126"/>
    </row>
    <row r="1508" spans="1:11" s="122" customFormat="1">
      <c r="A1508" s="127" t="s">
        <v>2366</v>
      </c>
      <c r="B1508" s="127">
        <v>198000</v>
      </c>
      <c r="C1508" s="128">
        <f t="shared" si="53"/>
        <v>7733000</v>
      </c>
      <c r="D1508" s="129">
        <f t="shared" si="54"/>
        <v>207900</v>
      </c>
      <c r="E1508" s="137" t="s">
        <v>7180</v>
      </c>
      <c r="F1508" s="136"/>
      <c r="G1508" s="126"/>
      <c r="H1508" s="126"/>
      <c r="I1508" s="126"/>
      <c r="J1508" s="126"/>
      <c r="K1508" s="126"/>
    </row>
    <row r="1509" spans="1:11" s="122" customFormat="1">
      <c r="A1509" s="127" t="s">
        <v>2367</v>
      </c>
      <c r="B1509" s="127">
        <v>199000</v>
      </c>
      <c r="C1509" s="128">
        <f t="shared" si="53"/>
        <v>7772000</v>
      </c>
      <c r="D1509" s="129">
        <f t="shared" si="54"/>
        <v>208950</v>
      </c>
      <c r="E1509" s="137" t="s">
        <v>7180</v>
      </c>
      <c r="F1509" s="136"/>
      <c r="G1509" s="126"/>
      <c r="H1509" s="126"/>
      <c r="I1509" s="126"/>
      <c r="J1509" s="126"/>
      <c r="K1509" s="126"/>
    </row>
    <row r="1510" spans="1:11" s="122" customFormat="1">
      <c r="A1510" s="127" t="s">
        <v>2368</v>
      </c>
      <c r="B1510" s="127">
        <v>200000</v>
      </c>
      <c r="C1510" s="128">
        <f t="shared" si="53"/>
        <v>7811000</v>
      </c>
      <c r="D1510" s="129">
        <f t="shared" si="54"/>
        <v>210000</v>
      </c>
      <c r="E1510" s="137" t="s">
        <v>7180</v>
      </c>
      <c r="F1510" s="136"/>
      <c r="G1510" s="126"/>
      <c r="H1510" s="126"/>
      <c r="I1510" s="126"/>
      <c r="J1510" s="126"/>
      <c r="K1510" s="126"/>
    </row>
    <row r="1511" spans="1:11" s="122" customFormat="1">
      <c r="A1511" s="127" t="s">
        <v>3302</v>
      </c>
      <c r="B1511" s="127">
        <v>201000</v>
      </c>
      <c r="C1511" s="128">
        <f t="shared" si="53"/>
        <v>7850000</v>
      </c>
      <c r="D1511" s="129">
        <f t="shared" si="54"/>
        <v>211050</v>
      </c>
      <c r="E1511" s="137" t="s">
        <v>7180</v>
      </c>
      <c r="F1511" s="136"/>
      <c r="G1511" s="126"/>
      <c r="H1511" s="126"/>
      <c r="I1511" s="126"/>
      <c r="J1511" s="126"/>
      <c r="K1511" s="126"/>
    </row>
    <row r="1512" spans="1:11" s="122" customFormat="1">
      <c r="A1512" s="127" t="s">
        <v>3303</v>
      </c>
      <c r="B1512" s="127">
        <v>202000</v>
      </c>
      <c r="C1512" s="128">
        <f t="shared" si="53"/>
        <v>7889000</v>
      </c>
      <c r="D1512" s="129">
        <f t="shared" si="54"/>
        <v>212100</v>
      </c>
      <c r="E1512" s="137" t="s">
        <v>7180</v>
      </c>
      <c r="F1512" s="136"/>
      <c r="G1512" s="126"/>
      <c r="H1512" s="126"/>
      <c r="I1512" s="126"/>
      <c r="J1512" s="126"/>
      <c r="K1512" s="126"/>
    </row>
    <row r="1513" spans="1:11" s="122" customFormat="1">
      <c r="A1513" s="127" t="s">
        <v>3304</v>
      </c>
      <c r="B1513" s="127">
        <v>203000</v>
      </c>
      <c r="C1513" s="128">
        <f t="shared" si="53"/>
        <v>7928000</v>
      </c>
      <c r="D1513" s="129">
        <f t="shared" si="54"/>
        <v>213150</v>
      </c>
      <c r="E1513" s="137" t="s">
        <v>7180</v>
      </c>
      <c r="F1513" s="136"/>
      <c r="G1513" s="126"/>
      <c r="H1513" s="126"/>
      <c r="I1513" s="126"/>
      <c r="J1513" s="126"/>
      <c r="K1513" s="126"/>
    </row>
    <row r="1514" spans="1:11" s="122" customFormat="1">
      <c r="A1514" s="127" t="s">
        <v>3305</v>
      </c>
      <c r="B1514" s="127">
        <v>204000</v>
      </c>
      <c r="C1514" s="128">
        <f t="shared" si="53"/>
        <v>7967000</v>
      </c>
      <c r="D1514" s="129">
        <f t="shared" si="54"/>
        <v>214200</v>
      </c>
      <c r="E1514" s="137" t="s">
        <v>7180</v>
      </c>
      <c r="F1514" s="136"/>
      <c r="G1514" s="126"/>
      <c r="H1514" s="126"/>
      <c r="I1514" s="126"/>
      <c r="J1514" s="126"/>
      <c r="K1514" s="126"/>
    </row>
    <row r="1515" spans="1:11" s="122" customFormat="1">
      <c r="A1515" s="127" t="s">
        <v>3306</v>
      </c>
      <c r="B1515" s="127">
        <v>205000</v>
      </c>
      <c r="C1515" s="128">
        <f t="shared" si="53"/>
        <v>8006000</v>
      </c>
      <c r="D1515" s="129">
        <f t="shared" si="54"/>
        <v>215250</v>
      </c>
      <c r="E1515" s="137" t="s">
        <v>7180</v>
      </c>
      <c r="F1515" s="136"/>
      <c r="G1515" s="126"/>
      <c r="H1515" s="126"/>
      <c r="I1515" s="126"/>
      <c r="J1515" s="126"/>
      <c r="K1515" s="126"/>
    </row>
    <row r="1516" spans="1:11" s="122" customFormat="1">
      <c r="A1516" s="127" t="s">
        <v>3307</v>
      </c>
      <c r="B1516" s="127">
        <v>206000</v>
      </c>
      <c r="C1516" s="128">
        <f t="shared" si="53"/>
        <v>8045000</v>
      </c>
      <c r="D1516" s="129">
        <f t="shared" si="54"/>
        <v>216300</v>
      </c>
      <c r="E1516" s="137" t="s">
        <v>7180</v>
      </c>
      <c r="F1516" s="136"/>
      <c r="G1516" s="126"/>
      <c r="H1516" s="126"/>
      <c r="I1516" s="126"/>
      <c r="J1516" s="126"/>
      <c r="K1516" s="126"/>
    </row>
    <row r="1517" spans="1:11" s="122" customFormat="1">
      <c r="A1517" s="127" t="s">
        <v>3308</v>
      </c>
      <c r="B1517" s="127">
        <v>207000</v>
      </c>
      <c r="C1517" s="128">
        <f t="shared" si="53"/>
        <v>8084000</v>
      </c>
      <c r="D1517" s="129">
        <f t="shared" si="54"/>
        <v>217350</v>
      </c>
      <c r="E1517" s="137" t="s">
        <v>7180</v>
      </c>
      <c r="F1517" s="136"/>
      <c r="G1517" s="126"/>
      <c r="H1517" s="126"/>
      <c r="I1517" s="126"/>
      <c r="J1517" s="126"/>
      <c r="K1517" s="126"/>
    </row>
    <row r="1518" spans="1:11" s="122" customFormat="1">
      <c r="A1518" s="127" t="s">
        <v>3309</v>
      </c>
      <c r="B1518" s="127">
        <v>208000</v>
      </c>
      <c r="C1518" s="128">
        <f t="shared" si="53"/>
        <v>8123000</v>
      </c>
      <c r="D1518" s="129">
        <f t="shared" si="54"/>
        <v>218400</v>
      </c>
      <c r="E1518" s="137" t="s">
        <v>7180</v>
      </c>
      <c r="F1518" s="136"/>
      <c r="G1518" s="126"/>
      <c r="H1518" s="126"/>
      <c r="I1518" s="126"/>
      <c r="J1518" s="126"/>
      <c r="K1518" s="126"/>
    </row>
    <row r="1519" spans="1:11" s="122" customFormat="1">
      <c r="A1519" s="127" t="s">
        <v>3310</v>
      </c>
      <c r="B1519" s="127">
        <v>209000</v>
      </c>
      <c r="C1519" s="128">
        <f t="shared" si="53"/>
        <v>8162000</v>
      </c>
      <c r="D1519" s="129">
        <f t="shared" si="54"/>
        <v>219450</v>
      </c>
      <c r="E1519" s="137" t="s">
        <v>7180</v>
      </c>
      <c r="F1519" s="136"/>
      <c r="G1519" s="126"/>
      <c r="H1519" s="126"/>
      <c r="I1519" s="126"/>
      <c r="J1519" s="126"/>
      <c r="K1519" s="126"/>
    </row>
    <row r="1520" spans="1:11" s="122" customFormat="1">
      <c r="A1520" s="127" t="s">
        <v>3311</v>
      </c>
      <c r="B1520" s="127">
        <v>210000</v>
      </c>
      <c r="C1520" s="128">
        <f t="shared" si="53"/>
        <v>8201000</v>
      </c>
      <c r="D1520" s="129">
        <f t="shared" si="54"/>
        <v>220500</v>
      </c>
      <c r="E1520" s="137" t="s">
        <v>7180</v>
      </c>
      <c r="F1520" s="136"/>
      <c r="G1520" s="126"/>
      <c r="H1520" s="126"/>
      <c r="I1520" s="126"/>
      <c r="J1520" s="126"/>
      <c r="K1520" s="126"/>
    </row>
    <row r="1521" spans="1:11" s="122" customFormat="1">
      <c r="A1521" s="127" t="s">
        <v>3312</v>
      </c>
      <c r="B1521" s="127">
        <v>211000</v>
      </c>
      <c r="C1521" s="128">
        <f t="shared" si="53"/>
        <v>8240000</v>
      </c>
      <c r="D1521" s="129">
        <f t="shared" si="54"/>
        <v>221550</v>
      </c>
      <c r="E1521" s="137" t="s">
        <v>7180</v>
      </c>
      <c r="F1521" s="136"/>
      <c r="G1521" s="126"/>
      <c r="H1521" s="126"/>
      <c r="I1521" s="126"/>
      <c r="J1521" s="126"/>
      <c r="K1521" s="126"/>
    </row>
    <row r="1522" spans="1:11" s="122" customFormat="1">
      <c r="A1522" s="127" t="s">
        <v>3313</v>
      </c>
      <c r="B1522" s="127">
        <v>212000</v>
      </c>
      <c r="C1522" s="128">
        <f t="shared" si="53"/>
        <v>8279000</v>
      </c>
      <c r="D1522" s="129">
        <f t="shared" si="54"/>
        <v>222600</v>
      </c>
      <c r="E1522" s="137" t="s">
        <v>7180</v>
      </c>
      <c r="F1522" s="136"/>
      <c r="G1522" s="126"/>
      <c r="H1522" s="126"/>
      <c r="I1522" s="126"/>
      <c r="J1522" s="126"/>
      <c r="K1522" s="126"/>
    </row>
    <row r="1523" spans="1:11" s="122" customFormat="1">
      <c r="A1523" s="127" t="s">
        <v>3314</v>
      </c>
      <c r="B1523" s="127">
        <v>213000</v>
      </c>
      <c r="C1523" s="128">
        <f t="shared" si="53"/>
        <v>8318000</v>
      </c>
      <c r="D1523" s="129">
        <f t="shared" si="54"/>
        <v>223650</v>
      </c>
      <c r="E1523" s="137" t="s">
        <v>7180</v>
      </c>
      <c r="F1523" s="136"/>
      <c r="G1523" s="126"/>
      <c r="H1523" s="126"/>
      <c r="I1523" s="126"/>
      <c r="J1523" s="126"/>
      <c r="K1523" s="126"/>
    </row>
    <row r="1524" spans="1:11" s="122" customFormat="1">
      <c r="A1524" s="127" t="s">
        <v>3315</v>
      </c>
      <c r="B1524" s="127">
        <v>214000</v>
      </c>
      <c r="C1524" s="128">
        <f t="shared" si="53"/>
        <v>8357000</v>
      </c>
      <c r="D1524" s="129">
        <f t="shared" si="54"/>
        <v>224700</v>
      </c>
      <c r="E1524" s="137" t="s">
        <v>7180</v>
      </c>
      <c r="F1524" s="136"/>
      <c r="G1524" s="126"/>
      <c r="H1524" s="126"/>
      <c r="I1524" s="126"/>
      <c r="J1524" s="126"/>
      <c r="K1524" s="126"/>
    </row>
    <row r="1525" spans="1:11" s="122" customFormat="1">
      <c r="A1525" s="127" t="s">
        <v>3316</v>
      </c>
      <c r="B1525" s="127">
        <v>215000</v>
      </c>
      <c r="C1525" s="128">
        <f t="shared" si="53"/>
        <v>8396000</v>
      </c>
      <c r="D1525" s="129">
        <f t="shared" si="54"/>
        <v>225750</v>
      </c>
      <c r="E1525" s="137" t="s">
        <v>7180</v>
      </c>
      <c r="F1525" s="136"/>
      <c r="G1525" s="126"/>
      <c r="H1525" s="126"/>
      <c r="I1525" s="126"/>
      <c r="J1525" s="126"/>
      <c r="K1525" s="126"/>
    </row>
    <row r="1526" spans="1:11" s="122" customFormat="1">
      <c r="A1526" s="127" t="s">
        <v>3317</v>
      </c>
      <c r="B1526" s="127">
        <v>216000</v>
      </c>
      <c r="C1526" s="128">
        <f t="shared" si="53"/>
        <v>8435000</v>
      </c>
      <c r="D1526" s="129">
        <f t="shared" si="54"/>
        <v>226800</v>
      </c>
      <c r="E1526" s="137" t="s">
        <v>7180</v>
      </c>
      <c r="F1526" s="136"/>
      <c r="G1526" s="126"/>
      <c r="H1526" s="126"/>
      <c r="I1526" s="126"/>
      <c r="J1526" s="126"/>
      <c r="K1526" s="126"/>
    </row>
    <row r="1527" spans="1:11" s="122" customFormat="1">
      <c r="A1527" s="127" t="s">
        <v>3318</v>
      </c>
      <c r="B1527" s="127">
        <v>217000</v>
      </c>
      <c r="C1527" s="128">
        <f t="shared" si="53"/>
        <v>8474000</v>
      </c>
      <c r="D1527" s="129">
        <f t="shared" si="54"/>
        <v>227850</v>
      </c>
      <c r="E1527" s="137" t="s">
        <v>7180</v>
      </c>
      <c r="F1527" s="136"/>
      <c r="G1527" s="126"/>
      <c r="H1527" s="126"/>
      <c r="I1527" s="126"/>
      <c r="J1527" s="126"/>
      <c r="K1527" s="126"/>
    </row>
    <row r="1528" spans="1:11" s="122" customFormat="1">
      <c r="A1528" s="127" t="s">
        <v>3319</v>
      </c>
      <c r="B1528" s="127">
        <v>218000</v>
      </c>
      <c r="C1528" s="128">
        <f t="shared" si="53"/>
        <v>8513000</v>
      </c>
      <c r="D1528" s="129">
        <f t="shared" si="54"/>
        <v>228900</v>
      </c>
      <c r="E1528" s="137" t="s">
        <v>7180</v>
      </c>
      <c r="F1528" s="136"/>
      <c r="G1528" s="126"/>
      <c r="H1528" s="126"/>
      <c r="I1528" s="126"/>
      <c r="J1528" s="126"/>
      <c r="K1528" s="126"/>
    </row>
    <row r="1529" spans="1:11" s="122" customFormat="1">
      <c r="A1529" s="127" t="s">
        <v>3320</v>
      </c>
      <c r="B1529" s="127">
        <v>219000</v>
      </c>
      <c r="C1529" s="128">
        <f t="shared" si="53"/>
        <v>8552000</v>
      </c>
      <c r="D1529" s="129">
        <f t="shared" si="54"/>
        <v>229950</v>
      </c>
      <c r="E1529" s="137" t="s">
        <v>7180</v>
      </c>
      <c r="F1529" s="136"/>
      <c r="G1529" s="126"/>
      <c r="H1529" s="126"/>
      <c r="I1529" s="126"/>
      <c r="J1529" s="126"/>
      <c r="K1529" s="126"/>
    </row>
    <row r="1530" spans="1:11" s="122" customFormat="1">
      <c r="A1530" s="127" t="s">
        <v>3321</v>
      </c>
      <c r="B1530" s="127">
        <v>220000</v>
      </c>
      <c r="C1530" s="128">
        <f t="shared" si="53"/>
        <v>8591000</v>
      </c>
      <c r="D1530" s="129">
        <f t="shared" si="54"/>
        <v>231000</v>
      </c>
      <c r="E1530" s="137" t="s">
        <v>7180</v>
      </c>
      <c r="F1530" s="136"/>
      <c r="G1530" s="126"/>
      <c r="H1530" s="126"/>
      <c r="I1530" s="126"/>
      <c r="J1530" s="126"/>
      <c r="K1530" s="126"/>
    </row>
    <row r="1531" spans="1:11" s="122" customFormat="1">
      <c r="A1531" s="127" t="s">
        <v>3322</v>
      </c>
      <c r="B1531" s="127">
        <v>221000</v>
      </c>
      <c r="C1531" s="128">
        <f t="shared" si="53"/>
        <v>8630000</v>
      </c>
      <c r="D1531" s="129">
        <f t="shared" si="54"/>
        <v>232050</v>
      </c>
      <c r="E1531" s="137" t="s">
        <v>7180</v>
      </c>
      <c r="F1531" s="136"/>
      <c r="G1531" s="126"/>
      <c r="H1531" s="126"/>
      <c r="I1531" s="126"/>
      <c r="J1531" s="126"/>
      <c r="K1531" s="126"/>
    </row>
    <row r="1532" spans="1:11" s="122" customFormat="1">
      <c r="A1532" s="127" t="s">
        <v>3323</v>
      </c>
      <c r="B1532" s="127">
        <v>222000</v>
      </c>
      <c r="C1532" s="128">
        <f t="shared" si="53"/>
        <v>8669000</v>
      </c>
      <c r="D1532" s="129">
        <f t="shared" si="54"/>
        <v>233100</v>
      </c>
      <c r="E1532" s="137" t="s">
        <v>7180</v>
      </c>
      <c r="F1532" s="136"/>
      <c r="G1532" s="126"/>
      <c r="H1532" s="126"/>
      <c r="I1532" s="126"/>
      <c r="J1532" s="126"/>
      <c r="K1532" s="126"/>
    </row>
    <row r="1533" spans="1:11" s="122" customFormat="1">
      <c r="A1533" s="127" t="s">
        <v>3324</v>
      </c>
      <c r="B1533" s="127">
        <v>223000</v>
      </c>
      <c r="C1533" s="128">
        <f t="shared" si="53"/>
        <v>8708000</v>
      </c>
      <c r="D1533" s="129">
        <f t="shared" si="54"/>
        <v>234150</v>
      </c>
      <c r="E1533" s="137" t="s">
        <v>7180</v>
      </c>
      <c r="F1533" s="136"/>
      <c r="G1533" s="126"/>
      <c r="H1533" s="126"/>
      <c r="I1533" s="126"/>
      <c r="J1533" s="126"/>
      <c r="K1533" s="126"/>
    </row>
    <row r="1534" spans="1:11" s="122" customFormat="1">
      <c r="A1534" s="127" t="s">
        <v>3325</v>
      </c>
      <c r="B1534" s="127">
        <v>224000</v>
      </c>
      <c r="C1534" s="128">
        <f t="shared" si="53"/>
        <v>8747000</v>
      </c>
      <c r="D1534" s="129">
        <f t="shared" si="54"/>
        <v>235200</v>
      </c>
      <c r="E1534" s="137" t="s">
        <v>7180</v>
      </c>
      <c r="F1534" s="136"/>
      <c r="G1534" s="126"/>
      <c r="H1534" s="126"/>
      <c r="I1534" s="126"/>
      <c r="J1534" s="126"/>
      <c r="K1534" s="126"/>
    </row>
    <row r="1535" spans="1:11" s="122" customFormat="1">
      <c r="A1535" s="127" t="s">
        <v>3326</v>
      </c>
      <c r="B1535" s="127">
        <v>225000</v>
      </c>
      <c r="C1535" s="128">
        <f t="shared" si="53"/>
        <v>8786000</v>
      </c>
      <c r="D1535" s="129">
        <f t="shared" si="54"/>
        <v>236250</v>
      </c>
      <c r="E1535" s="137" t="s">
        <v>7180</v>
      </c>
      <c r="F1535" s="136"/>
      <c r="G1535" s="126"/>
      <c r="H1535" s="126"/>
      <c r="I1535" s="126"/>
      <c r="J1535" s="126"/>
      <c r="K1535" s="126"/>
    </row>
    <row r="1536" spans="1:11" s="122" customFormat="1">
      <c r="A1536" s="127" t="s">
        <v>3327</v>
      </c>
      <c r="B1536" s="127">
        <v>226000</v>
      </c>
      <c r="C1536" s="128">
        <f t="shared" si="53"/>
        <v>8825000</v>
      </c>
      <c r="D1536" s="129">
        <f t="shared" si="54"/>
        <v>237300</v>
      </c>
      <c r="E1536" s="137" t="s">
        <v>7180</v>
      </c>
      <c r="F1536" s="136"/>
      <c r="G1536" s="126"/>
      <c r="H1536" s="126"/>
      <c r="I1536" s="126"/>
      <c r="J1536" s="126"/>
      <c r="K1536" s="126"/>
    </row>
    <row r="1537" spans="1:11" s="122" customFormat="1">
      <c r="A1537" s="127" t="s">
        <v>3328</v>
      </c>
      <c r="B1537" s="127">
        <v>227000</v>
      </c>
      <c r="C1537" s="128">
        <f t="shared" si="53"/>
        <v>8864000</v>
      </c>
      <c r="D1537" s="129">
        <f t="shared" si="54"/>
        <v>238350</v>
      </c>
      <c r="E1537" s="137" t="s">
        <v>7180</v>
      </c>
      <c r="F1537" s="136"/>
      <c r="G1537" s="126"/>
      <c r="H1537" s="126"/>
      <c r="I1537" s="126"/>
      <c r="J1537" s="126"/>
      <c r="K1537" s="126"/>
    </row>
    <row r="1538" spans="1:11" s="122" customFormat="1">
      <c r="A1538" s="127" t="s">
        <v>3329</v>
      </c>
      <c r="B1538" s="127">
        <v>228000</v>
      </c>
      <c r="C1538" s="128">
        <f t="shared" si="53"/>
        <v>8903000</v>
      </c>
      <c r="D1538" s="129">
        <f t="shared" si="54"/>
        <v>239400</v>
      </c>
      <c r="E1538" s="137" t="s">
        <v>7180</v>
      </c>
      <c r="F1538" s="136"/>
      <c r="G1538" s="126"/>
      <c r="H1538" s="126"/>
      <c r="I1538" s="126"/>
      <c r="J1538" s="126"/>
      <c r="K1538" s="126"/>
    </row>
    <row r="1539" spans="1:11" s="122" customFormat="1">
      <c r="A1539" s="127" t="s">
        <v>3330</v>
      </c>
      <c r="B1539" s="127">
        <v>229000</v>
      </c>
      <c r="C1539" s="128">
        <f t="shared" si="53"/>
        <v>8942000</v>
      </c>
      <c r="D1539" s="129">
        <f t="shared" si="54"/>
        <v>240450</v>
      </c>
      <c r="E1539" s="137" t="s">
        <v>7180</v>
      </c>
      <c r="F1539" s="136"/>
      <c r="G1539" s="126"/>
      <c r="H1539" s="126"/>
      <c r="I1539" s="126"/>
      <c r="J1539" s="126"/>
      <c r="K1539" s="126"/>
    </row>
    <row r="1540" spans="1:11" s="122" customFormat="1">
      <c r="A1540" s="127" t="s">
        <v>3331</v>
      </c>
      <c r="B1540" s="127">
        <v>230000</v>
      </c>
      <c r="C1540" s="128">
        <f t="shared" si="53"/>
        <v>8981000</v>
      </c>
      <c r="D1540" s="129">
        <f t="shared" si="54"/>
        <v>241500</v>
      </c>
      <c r="E1540" s="137" t="s">
        <v>7180</v>
      </c>
      <c r="F1540" s="136"/>
      <c r="G1540" s="126"/>
      <c r="H1540" s="126"/>
      <c r="I1540" s="126"/>
      <c r="J1540" s="126"/>
      <c r="K1540" s="126"/>
    </row>
    <row r="1541" spans="1:11" s="122" customFormat="1">
      <c r="A1541" s="127" t="s">
        <v>3596</v>
      </c>
      <c r="B1541" s="127">
        <v>231000</v>
      </c>
      <c r="C1541" s="128">
        <f t="shared" si="53"/>
        <v>9020000</v>
      </c>
      <c r="D1541" s="129">
        <f t="shared" si="54"/>
        <v>242550</v>
      </c>
      <c r="E1541" s="137" t="s">
        <v>7180</v>
      </c>
      <c r="F1541" s="136"/>
      <c r="G1541" s="126"/>
      <c r="H1541" s="126"/>
      <c r="I1541" s="126"/>
      <c r="J1541" s="126"/>
      <c r="K1541" s="126"/>
    </row>
    <row r="1542" spans="1:11" s="122" customFormat="1">
      <c r="A1542" s="127" t="s">
        <v>3597</v>
      </c>
      <c r="B1542" s="127">
        <v>232000</v>
      </c>
      <c r="C1542" s="128">
        <f t="shared" si="53"/>
        <v>9059000</v>
      </c>
      <c r="D1542" s="129">
        <f t="shared" si="54"/>
        <v>243600</v>
      </c>
      <c r="E1542" s="137" t="s">
        <v>7180</v>
      </c>
      <c r="F1542" s="136"/>
      <c r="G1542" s="126"/>
      <c r="H1542" s="126"/>
      <c r="I1542" s="126"/>
      <c r="J1542" s="126"/>
      <c r="K1542" s="126"/>
    </row>
    <row r="1543" spans="1:11" s="122" customFormat="1">
      <c r="A1543" s="127" t="s">
        <v>3598</v>
      </c>
      <c r="B1543" s="127">
        <v>233000</v>
      </c>
      <c r="C1543" s="128">
        <f t="shared" si="53"/>
        <v>9098000</v>
      </c>
      <c r="D1543" s="129">
        <f t="shared" si="54"/>
        <v>244650</v>
      </c>
      <c r="E1543" s="137" t="s">
        <v>7180</v>
      </c>
      <c r="F1543" s="136"/>
      <c r="G1543" s="126"/>
      <c r="H1543" s="126"/>
      <c r="I1543" s="126"/>
      <c r="J1543" s="126"/>
      <c r="K1543" s="126"/>
    </row>
    <row r="1544" spans="1:11" s="122" customFormat="1">
      <c r="A1544" s="127" t="s">
        <v>3599</v>
      </c>
      <c r="B1544" s="127">
        <v>234000</v>
      </c>
      <c r="C1544" s="128">
        <f t="shared" si="53"/>
        <v>9137000</v>
      </c>
      <c r="D1544" s="129">
        <f t="shared" si="54"/>
        <v>245700</v>
      </c>
      <c r="E1544" s="137" t="s">
        <v>7180</v>
      </c>
      <c r="F1544" s="136"/>
      <c r="G1544" s="126"/>
      <c r="H1544" s="126"/>
      <c r="I1544" s="126"/>
      <c r="J1544" s="126"/>
      <c r="K1544" s="126"/>
    </row>
    <row r="1545" spans="1:11" s="122" customFormat="1">
      <c r="A1545" s="127" t="s">
        <v>3600</v>
      </c>
      <c r="B1545" s="127">
        <v>235000</v>
      </c>
      <c r="C1545" s="128">
        <f t="shared" si="53"/>
        <v>9176000</v>
      </c>
      <c r="D1545" s="129">
        <f t="shared" si="54"/>
        <v>246750</v>
      </c>
      <c r="E1545" s="137" t="s">
        <v>7180</v>
      </c>
      <c r="F1545" s="136"/>
      <c r="G1545" s="126"/>
      <c r="H1545" s="126"/>
      <c r="I1545" s="126"/>
      <c r="J1545" s="126"/>
      <c r="K1545" s="126"/>
    </row>
    <row r="1546" spans="1:11" s="122" customFormat="1">
      <c r="A1546" s="127" t="s">
        <v>3601</v>
      </c>
      <c r="B1546" s="127">
        <v>236000</v>
      </c>
      <c r="C1546" s="128">
        <f t="shared" si="53"/>
        <v>9215000</v>
      </c>
      <c r="D1546" s="129">
        <f t="shared" si="54"/>
        <v>247800</v>
      </c>
      <c r="E1546" s="137" t="s">
        <v>7180</v>
      </c>
      <c r="F1546" s="136"/>
      <c r="G1546" s="126"/>
      <c r="H1546" s="126"/>
      <c r="I1546" s="126"/>
      <c r="J1546" s="126"/>
      <c r="K1546" s="126"/>
    </row>
    <row r="1547" spans="1:11" s="122" customFormat="1">
      <c r="A1547" s="127" t="s">
        <v>3602</v>
      </c>
      <c r="B1547" s="127">
        <v>237000</v>
      </c>
      <c r="C1547" s="128">
        <f t="shared" si="53"/>
        <v>9254000</v>
      </c>
      <c r="D1547" s="129">
        <f t="shared" si="54"/>
        <v>248850</v>
      </c>
      <c r="E1547" s="137" t="s">
        <v>7180</v>
      </c>
      <c r="F1547" s="136"/>
      <c r="G1547" s="126"/>
      <c r="H1547" s="126"/>
      <c r="I1547" s="126"/>
      <c r="J1547" s="126"/>
      <c r="K1547" s="126"/>
    </row>
    <row r="1548" spans="1:11" s="122" customFormat="1">
      <c r="A1548" s="127" t="s">
        <v>3603</v>
      </c>
      <c r="B1548" s="127">
        <v>238000</v>
      </c>
      <c r="C1548" s="128">
        <f t="shared" si="53"/>
        <v>9293000</v>
      </c>
      <c r="D1548" s="129">
        <f t="shared" si="54"/>
        <v>249900</v>
      </c>
      <c r="E1548" s="137" t="s">
        <v>7180</v>
      </c>
      <c r="F1548" s="136"/>
      <c r="G1548" s="126"/>
      <c r="H1548" s="126"/>
      <c r="I1548" s="126"/>
      <c r="J1548" s="126"/>
      <c r="K1548" s="126"/>
    </row>
    <row r="1549" spans="1:11" s="122" customFormat="1">
      <c r="A1549" s="127" t="s">
        <v>3604</v>
      </c>
      <c r="B1549" s="127">
        <v>239000</v>
      </c>
      <c r="C1549" s="128">
        <f t="shared" si="53"/>
        <v>9332000</v>
      </c>
      <c r="D1549" s="129">
        <f t="shared" si="54"/>
        <v>250950</v>
      </c>
      <c r="E1549" s="137" t="s">
        <v>7180</v>
      </c>
      <c r="F1549" s="136"/>
      <c r="G1549" s="126"/>
      <c r="H1549" s="126"/>
      <c r="I1549" s="126"/>
      <c r="J1549" s="126"/>
      <c r="K1549" s="126"/>
    </row>
    <row r="1550" spans="1:11" s="122" customFormat="1">
      <c r="A1550" s="127" t="s">
        <v>3605</v>
      </c>
      <c r="B1550" s="127">
        <v>240000</v>
      </c>
      <c r="C1550" s="128">
        <f t="shared" si="53"/>
        <v>9371000</v>
      </c>
      <c r="D1550" s="129">
        <f t="shared" si="54"/>
        <v>252000</v>
      </c>
      <c r="E1550" s="137" t="s">
        <v>7180</v>
      </c>
      <c r="F1550" s="136"/>
      <c r="G1550" s="126"/>
      <c r="H1550" s="126"/>
      <c r="I1550" s="126"/>
      <c r="J1550" s="126"/>
      <c r="K1550" s="126"/>
    </row>
    <row r="1551" spans="1:11" s="122" customFormat="1">
      <c r="A1551" s="127" t="s">
        <v>3606</v>
      </c>
      <c r="B1551" s="127">
        <v>241000</v>
      </c>
      <c r="C1551" s="128">
        <f t="shared" si="53"/>
        <v>9410000</v>
      </c>
      <c r="D1551" s="129">
        <f t="shared" si="54"/>
        <v>253050</v>
      </c>
      <c r="E1551" s="137" t="s">
        <v>7180</v>
      </c>
      <c r="F1551" s="136"/>
      <c r="G1551" s="126"/>
      <c r="H1551" s="126"/>
      <c r="I1551" s="126"/>
      <c r="J1551" s="126"/>
      <c r="K1551" s="126"/>
    </row>
    <row r="1552" spans="1:11" s="122" customFormat="1">
      <c r="A1552" s="127" t="s">
        <v>3607</v>
      </c>
      <c r="B1552" s="127">
        <v>242000</v>
      </c>
      <c r="C1552" s="128">
        <f t="shared" si="53"/>
        <v>9449000</v>
      </c>
      <c r="D1552" s="129">
        <f t="shared" si="54"/>
        <v>254100</v>
      </c>
      <c r="E1552" s="137" t="s">
        <v>7180</v>
      </c>
      <c r="F1552" s="136"/>
      <c r="G1552" s="126"/>
      <c r="H1552" s="126"/>
      <c r="I1552" s="126"/>
      <c r="J1552" s="126"/>
      <c r="K1552" s="126"/>
    </row>
    <row r="1553" spans="1:11" s="122" customFormat="1">
      <c r="A1553" s="138" t="s">
        <v>3608</v>
      </c>
      <c r="B1553" s="139">
        <v>243000</v>
      </c>
      <c r="C1553" s="128">
        <f t="shared" si="53"/>
        <v>9488000</v>
      </c>
      <c r="D1553" s="129">
        <f t="shared" si="54"/>
        <v>255150</v>
      </c>
      <c r="E1553" s="137" t="s">
        <v>7180</v>
      </c>
      <c r="F1553" s="136"/>
      <c r="G1553" s="126"/>
      <c r="H1553" s="126"/>
      <c r="I1553" s="126"/>
      <c r="J1553" s="126"/>
      <c r="K1553" s="126"/>
    </row>
    <row r="1554" spans="1:11" s="122" customFormat="1">
      <c r="A1554" s="138" t="s">
        <v>3609</v>
      </c>
      <c r="B1554" s="139">
        <v>244000</v>
      </c>
      <c r="C1554" s="128">
        <f t="shared" si="53"/>
        <v>9527000</v>
      </c>
      <c r="D1554" s="129">
        <f t="shared" si="54"/>
        <v>256200</v>
      </c>
      <c r="E1554" s="137" t="s">
        <v>7180</v>
      </c>
      <c r="F1554" s="136"/>
      <c r="G1554" s="126"/>
      <c r="H1554" s="126"/>
      <c r="I1554" s="126"/>
      <c r="J1554" s="126"/>
      <c r="K1554" s="126"/>
    </row>
    <row r="1555" spans="1:11" s="122" customFormat="1">
      <c r="A1555" s="138" t="s">
        <v>3610</v>
      </c>
      <c r="B1555" s="139">
        <v>245000</v>
      </c>
      <c r="C1555" s="128">
        <f t="shared" si="53"/>
        <v>9566000</v>
      </c>
      <c r="D1555" s="129">
        <f t="shared" si="54"/>
        <v>257250</v>
      </c>
      <c r="E1555" s="137" t="s">
        <v>7180</v>
      </c>
      <c r="F1555" s="136"/>
      <c r="G1555" s="126"/>
      <c r="H1555" s="126"/>
      <c r="I1555" s="126"/>
      <c r="J1555" s="126"/>
      <c r="K1555" s="126"/>
    </row>
    <row r="1556" spans="1:11" s="122" customFormat="1">
      <c r="A1556" s="138" t="s">
        <v>3611</v>
      </c>
      <c r="B1556" s="139">
        <v>246000</v>
      </c>
      <c r="C1556" s="128">
        <f t="shared" si="53"/>
        <v>9605000</v>
      </c>
      <c r="D1556" s="129">
        <f t="shared" si="54"/>
        <v>258300</v>
      </c>
      <c r="E1556" s="137" t="s">
        <v>7180</v>
      </c>
      <c r="F1556" s="136"/>
      <c r="G1556" s="126"/>
      <c r="H1556" s="126"/>
      <c r="I1556" s="126"/>
      <c r="J1556" s="126"/>
      <c r="K1556" s="126"/>
    </row>
    <row r="1557" spans="1:11" s="122" customFormat="1">
      <c r="A1557" s="138" t="s">
        <v>3612</v>
      </c>
      <c r="B1557" s="139">
        <v>247000</v>
      </c>
      <c r="C1557" s="128">
        <f t="shared" si="53"/>
        <v>9644000</v>
      </c>
      <c r="D1557" s="129">
        <f t="shared" si="54"/>
        <v>259350</v>
      </c>
      <c r="E1557" s="137" t="s">
        <v>7180</v>
      </c>
      <c r="F1557" s="136"/>
      <c r="G1557" s="126"/>
      <c r="H1557" s="126"/>
      <c r="I1557" s="126"/>
      <c r="J1557" s="126"/>
      <c r="K1557" s="126"/>
    </row>
    <row r="1558" spans="1:11" s="122" customFormat="1">
      <c r="A1558" s="138" t="s">
        <v>3613</v>
      </c>
      <c r="B1558" s="139">
        <v>248000</v>
      </c>
      <c r="C1558" s="128">
        <f t="shared" si="53"/>
        <v>9683000</v>
      </c>
      <c r="D1558" s="129">
        <f t="shared" si="54"/>
        <v>260400</v>
      </c>
      <c r="E1558" s="137" t="s">
        <v>7180</v>
      </c>
      <c r="F1558" s="136"/>
      <c r="G1558" s="126"/>
      <c r="H1558" s="126"/>
      <c r="I1558" s="126"/>
      <c r="J1558" s="126"/>
      <c r="K1558" s="126"/>
    </row>
    <row r="1559" spans="1:11" s="122" customFormat="1">
      <c r="A1559" s="138" t="s">
        <v>3614</v>
      </c>
      <c r="B1559" s="139">
        <v>249000</v>
      </c>
      <c r="C1559" s="128">
        <f t="shared" si="53"/>
        <v>9722000</v>
      </c>
      <c r="D1559" s="129">
        <f t="shared" si="54"/>
        <v>261450</v>
      </c>
      <c r="E1559" s="137" t="s">
        <v>7180</v>
      </c>
      <c r="F1559" s="136"/>
      <c r="G1559" s="126"/>
      <c r="H1559" s="126"/>
      <c r="I1559" s="126"/>
      <c r="J1559" s="126"/>
      <c r="K1559" s="126"/>
    </row>
    <row r="1560" spans="1:11" s="122" customFormat="1">
      <c r="A1560" s="138" t="s">
        <v>3615</v>
      </c>
      <c r="B1560" s="139">
        <v>250000</v>
      </c>
      <c r="C1560" s="128">
        <f t="shared" si="53"/>
        <v>9761000</v>
      </c>
      <c r="D1560" s="129">
        <f t="shared" si="54"/>
        <v>262500</v>
      </c>
      <c r="E1560" s="137" t="s">
        <v>7180</v>
      </c>
      <c r="F1560" s="136"/>
      <c r="G1560" s="126"/>
      <c r="H1560" s="126"/>
      <c r="I1560" s="126"/>
      <c r="J1560" s="126"/>
      <c r="K1560" s="126"/>
    </row>
    <row r="1561" spans="1:11" s="122" customFormat="1">
      <c r="A1561" s="138" t="s">
        <v>3616</v>
      </c>
      <c r="B1561" s="139">
        <v>251000</v>
      </c>
      <c r="C1561" s="128">
        <f t="shared" si="53"/>
        <v>9800000</v>
      </c>
      <c r="D1561" s="129">
        <f t="shared" si="54"/>
        <v>263550</v>
      </c>
      <c r="E1561" s="137" t="s">
        <v>7180</v>
      </c>
      <c r="F1561" s="136"/>
      <c r="G1561" s="126"/>
      <c r="H1561" s="126"/>
      <c r="I1561" s="126"/>
      <c r="J1561" s="126"/>
      <c r="K1561" s="126"/>
    </row>
    <row r="1562" spans="1:11" s="122" customFormat="1">
      <c r="A1562" s="138" t="s">
        <v>3617</v>
      </c>
      <c r="B1562" s="139">
        <v>252000</v>
      </c>
      <c r="C1562" s="128">
        <f t="shared" si="53"/>
        <v>9839000</v>
      </c>
      <c r="D1562" s="129">
        <f t="shared" si="54"/>
        <v>264600</v>
      </c>
      <c r="E1562" s="137" t="s">
        <v>7180</v>
      </c>
      <c r="F1562" s="136"/>
      <c r="G1562" s="126"/>
      <c r="H1562" s="126"/>
      <c r="I1562" s="126"/>
      <c r="J1562" s="126"/>
      <c r="K1562" s="126"/>
    </row>
    <row r="1563" spans="1:11" s="122" customFormat="1">
      <c r="A1563" s="138" t="s">
        <v>3618</v>
      </c>
      <c r="B1563" s="139">
        <v>253000</v>
      </c>
      <c r="C1563" s="128">
        <f t="shared" si="53"/>
        <v>9878000</v>
      </c>
      <c r="D1563" s="129">
        <f t="shared" si="54"/>
        <v>265650</v>
      </c>
      <c r="E1563" s="137" t="s">
        <v>7180</v>
      </c>
      <c r="F1563" s="136"/>
      <c r="G1563" s="126"/>
      <c r="H1563" s="126"/>
      <c r="I1563" s="126"/>
      <c r="J1563" s="126"/>
      <c r="K1563" s="126"/>
    </row>
    <row r="1564" spans="1:11" s="122" customFormat="1">
      <c r="A1564" s="138" t="s">
        <v>3619</v>
      </c>
      <c r="B1564" s="139">
        <v>254000</v>
      </c>
      <c r="C1564" s="128">
        <f t="shared" si="53"/>
        <v>9917000</v>
      </c>
      <c r="D1564" s="129">
        <f t="shared" si="54"/>
        <v>266700</v>
      </c>
      <c r="E1564" s="137" t="s">
        <v>7180</v>
      </c>
      <c r="F1564" s="136"/>
      <c r="G1564" s="126"/>
      <c r="H1564" s="126"/>
      <c r="I1564" s="126"/>
      <c r="J1564" s="126"/>
      <c r="K1564" s="126"/>
    </row>
    <row r="1565" spans="1:11" s="122" customFormat="1">
      <c r="A1565" s="138" t="s">
        <v>3620</v>
      </c>
      <c r="B1565" s="139">
        <v>255000</v>
      </c>
      <c r="C1565" s="128">
        <f t="shared" si="53"/>
        <v>9956000</v>
      </c>
      <c r="D1565" s="129">
        <f t="shared" si="54"/>
        <v>267750</v>
      </c>
      <c r="E1565" s="137" t="s">
        <v>7180</v>
      </c>
      <c r="F1565" s="136"/>
      <c r="G1565" s="126"/>
      <c r="H1565" s="126"/>
      <c r="I1565" s="126"/>
      <c r="J1565" s="126"/>
      <c r="K1565" s="126"/>
    </row>
    <row r="1566" spans="1:11" s="122" customFormat="1">
      <c r="A1566" s="138" t="s">
        <v>3621</v>
      </c>
      <c r="B1566" s="139">
        <v>256000</v>
      </c>
      <c r="C1566" s="128">
        <f t="shared" si="53"/>
        <v>9995000</v>
      </c>
      <c r="D1566" s="129">
        <f t="shared" si="54"/>
        <v>268800</v>
      </c>
      <c r="E1566" s="137" t="s">
        <v>7180</v>
      </c>
      <c r="F1566" s="136"/>
      <c r="G1566" s="126"/>
      <c r="H1566" s="126"/>
      <c r="I1566" s="126"/>
      <c r="J1566" s="126"/>
      <c r="K1566" s="126"/>
    </row>
    <row r="1567" spans="1:11" s="122" customFormat="1">
      <c r="A1567" s="138" t="s">
        <v>3622</v>
      </c>
      <c r="B1567" s="139">
        <v>257000</v>
      </c>
      <c r="C1567" s="128">
        <f t="shared" si="53"/>
        <v>10034000</v>
      </c>
      <c r="D1567" s="129">
        <f t="shared" si="54"/>
        <v>269850</v>
      </c>
      <c r="E1567" s="137" t="s">
        <v>7180</v>
      </c>
      <c r="F1567" s="136"/>
      <c r="G1567" s="126"/>
      <c r="H1567" s="126"/>
      <c r="I1567" s="126"/>
      <c r="J1567" s="126"/>
      <c r="K1567" s="126"/>
    </row>
    <row r="1568" spans="1:11" s="122" customFormat="1">
      <c r="A1568" s="138" t="s">
        <v>3623</v>
      </c>
      <c r="B1568" s="139">
        <v>258000</v>
      </c>
      <c r="C1568" s="128">
        <f t="shared" si="53"/>
        <v>10073000</v>
      </c>
      <c r="D1568" s="129">
        <f t="shared" si="54"/>
        <v>270900</v>
      </c>
      <c r="E1568" s="137" t="s">
        <v>7180</v>
      </c>
      <c r="F1568" s="136"/>
      <c r="G1568" s="126"/>
      <c r="H1568" s="126"/>
      <c r="I1568" s="126"/>
      <c r="J1568" s="126"/>
      <c r="K1568" s="126"/>
    </row>
    <row r="1569" spans="1:11" s="122" customFormat="1">
      <c r="A1569" s="138" t="s">
        <v>3624</v>
      </c>
      <c r="B1569" s="139">
        <v>259000</v>
      </c>
      <c r="C1569" s="128">
        <f t="shared" ref="C1569:C1632" si="55">C1568+39000</f>
        <v>10112000</v>
      </c>
      <c r="D1569" s="129">
        <f t="shared" si="54"/>
        <v>271950</v>
      </c>
      <c r="E1569" s="137" t="s">
        <v>7180</v>
      </c>
      <c r="F1569" s="136"/>
      <c r="G1569" s="126"/>
      <c r="H1569" s="126"/>
      <c r="I1569" s="126"/>
      <c r="J1569" s="126"/>
      <c r="K1569" s="126"/>
    </row>
    <row r="1570" spans="1:11" s="122" customFormat="1">
      <c r="A1570" s="138" t="s">
        <v>3625</v>
      </c>
      <c r="B1570" s="139">
        <v>260000</v>
      </c>
      <c r="C1570" s="128">
        <f t="shared" si="55"/>
        <v>10151000</v>
      </c>
      <c r="D1570" s="129">
        <f t="shared" si="54"/>
        <v>273000</v>
      </c>
      <c r="E1570" s="137" t="s">
        <v>7180</v>
      </c>
      <c r="F1570" s="136"/>
      <c r="G1570" s="126"/>
      <c r="H1570" s="126"/>
      <c r="I1570" s="126"/>
      <c r="J1570" s="126"/>
      <c r="K1570" s="126"/>
    </row>
    <row r="1571" spans="1:11" s="122" customFormat="1">
      <c r="A1571" s="138" t="s">
        <v>3626</v>
      </c>
      <c r="B1571" s="139">
        <v>261000</v>
      </c>
      <c r="C1571" s="128">
        <f t="shared" si="55"/>
        <v>10190000</v>
      </c>
      <c r="D1571" s="129">
        <f t="shared" ref="D1571:D1634" si="56">SUM($G$2)*(B1571*0.001)</f>
        <v>274050</v>
      </c>
      <c r="E1571" s="137" t="s">
        <v>7180</v>
      </c>
      <c r="F1571" s="136"/>
      <c r="G1571" s="126"/>
      <c r="H1571" s="126"/>
      <c r="I1571" s="126"/>
      <c r="J1571" s="126"/>
      <c r="K1571" s="126"/>
    </row>
    <row r="1572" spans="1:11" s="122" customFormat="1">
      <c r="A1572" s="138" t="s">
        <v>3627</v>
      </c>
      <c r="B1572" s="139">
        <v>262000</v>
      </c>
      <c r="C1572" s="128">
        <f t="shared" si="55"/>
        <v>10229000</v>
      </c>
      <c r="D1572" s="129">
        <f t="shared" si="56"/>
        <v>275100</v>
      </c>
      <c r="E1572" s="137" t="s">
        <v>7180</v>
      </c>
      <c r="F1572" s="136"/>
      <c r="G1572" s="126"/>
      <c r="H1572" s="126"/>
      <c r="I1572" s="126"/>
      <c r="J1572" s="126"/>
      <c r="K1572" s="126"/>
    </row>
    <row r="1573" spans="1:11" s="122" customFormat="1">
      <c r="A1573" s="138" t="s">
        <v>3628</v>
      </c>
      <c r="B1573" s="139">
        <v>263000</v>
      </c>
      <c r="C1573" s="128">
        <f t="shared" si="55"/>
        <v>10268000</v>
      </c>
      <c r="D1573" s="129">
        <f t="shared" si="56"/>
        <v>276150</v>
      </c>
      <c r="E1573" s="137" t="s">
        <v>7180</v>
      </c>
      <c r="F1573" s="136"/>
      <c r="G1573" s="126"/>
      <c r="H1573" s="126"/>
      <c r="I1573" s="126"/>
      <c r="J1573" s="126"/>
      <c r="K1573" s="126"/>
    </row>
    <row r="1574" spans="1:11" s="122" customFormat="1">
      <c r="A1574" s="138" t="s">
        <v>3629</v>
      </c>
      <c r="B1574" s="139">
        <v>264000</v>
      </c>
      <c r="C1574" s="128">
        <f t="shared" si="55"/>
        <v>10307000</v>
      </c>
      <c r="D1574" s="129">
        <f t="shared" si="56"/>
        <v>277200</v>
      </c>
      <c r="E1574" s="137" t="s">
        <v>7180</v>
      </c>
      <c r="F1574" s="136"/>
      <c r="G1574" s="126"/>
      <c r="H1574" s="126"/>
      <c r="I1574" s="126"/>
      <c r="J1574" s="126"/>
      <c r="K1574" s="126"/>
    </row>
    <row r="1575" spans="1:11" s="122" customFormat="1">
      <c r="A1575" s="138" t="s">
        <v>3630</v>
      </c>
      <c r="B1575" s="139">
        <v>265000</v>
      </c>
      <c r="C1575" s="128">
        <f t="shared" si="55"/>
        <v>10346000</v>
      </c>
      <c r="D1575" s="129">
        <f t="shared" si="56"/>
        <v>278250</v>
      </c>
      <c r="E1575" s="137" t="s">
        <v>7180</v>
      </c>
      <c r="F1575" s="136"/>
      <c r="G1575" s="126"/>
      <c r="H1575" s="126"/>
      <c r="I1575" s="126"/>
      <c r="J1575" s="126"/>
      <c r="K1575" s="126"/>
    </row>
    <row r="1576" spans="1:11" s="122" customFormat="1">
      <c r="A1576" s="138" t="s">
        <v>3631</v>
      </c>
      <c r="B1576" s="139">
        <v>266000</v>
      </c>
      <c r="C1576" s="128">
        <f t="shared" si="55"/>
        <v>10385000</v>
      </c>
      <c r="D1576" s="129">
        <f t="shared" si="56"/>
        <v>279300</v>
      </c>
      <c r="E1576" s="137" t="s">
        <v>7180</v>
      </c>
      <c r="F1576" s="136"/>
      <c r="G1576" s="126"/>
      <c r="H1576" s="126"/>
      <c r="I1576" s="126"/>
      <c r="J1576" s="126"/>
      <c r="K1576" s="126"/>
    </row>
    <row r="1577" spans="1:11" s="122" customFormat="1">
      <c r="A1577" s="138" t="s">
        <v>3632</v>
      </c>
      <c r="B1577" s="139">
        <v>267000</v>
      </c>
      <c r="C1577" s="128">
        <f t="shared" si="55"/>
        <v>10424000</v>
      </c>
      <c r="D1577" s="129">
        <f t="shared" si="56"/>
        <v>280350</v>
      </c>
      <c r="E1577" s="137" t="s">
        <v>7180</v>
      </c>
      <c r="F1577" s="136"/>
      <c r="G1577" s="126"/>
      <c r="H1577" s="126"/>
      <c r="I1577" s="126"/>
      <c r="J1577" s="126"/>
      <c r="K1577" s="126"/>
    </row>
    <row r="1578" spans="1:11" s="122" customFormat="1">
      <c r="A1578" s="138" t="s">
        <v>3633</v>
      </c>
      <c r="B1578" s="139">
        <v>268000</v>
      </c>
      <c r="C1578" s="128">
        <f t="shared" si="55"/>
        <v>10463000</v>
      </c>
      <c r="D1578" s="129">
        <f t="shared" si="56"/>
        <v>281400</v>
      </c>
      <c r="E1578" s="137" t="s">
        <v>7180</v>
      </c>
      <c r="F1578" s="136"/>
      <c r="G1578" s="126"/>
      <c r="H1578" s="126"/>
      <c r="I1578" s="126"/>
      <c r="J1578" s="126"/>
      <c r="K1578" s="126"/>
    </row>
    <row r="1579" spans="1:11" s="122" customFormat="1">
      <c r="A1579" s="138" t="s">
        <v>3634</v>
      </c>
      <c r="B1579" s="139">
        <v>269000</v>
      </c>
      <c r="C1579" s="128">
        <f t="shared" si="55"/>
        <v>10502000</v>
      </c>
      <c r="D1579" s="129">
        <f t="shared" si="56"/>
        <v>282450</v>
      </c>
      <c r="E1579" s="137" t="s">
        <v>7180</v>
      </c>
      <c r="F1579" s="136"/>
      <c r="G1579" s="126"/>
      <c r="H1579" s="126"/>
      <c r="I1579" s="126"/>
      <c r="J1579" s="126"/>
      <c r="K1579" s="126"/>
    </row>
    <row r="1580" spans="1:11" s="122" customFormat="1">
      <c r="A1580" s="138" t="s">
        <v>3635</v>
      </c>
      <c r="B1580" s="139">
        <v>270000</v>
      </c>
      <c r="C1580" s="128">
        <f t="shared" si="55"/>
        <v>10541000</v>
      </c>
      <c r="D1580" s="129">
        <f t="shared" si="56"/>
        <v>283500</v>
      </c>
      <c r="E1580" s="137" t="s">
        <v>7180</v>
      </c>
      <c r="F1580" s="136"/>
      <c r="G1580" s="126"/>
      <c r="H1580" s="126"/>
      <c r="I1580" s="126"/>
      <c r="J1580" s="126"/>
      <c r="K1580" s="126"/>
    </row>
    <row r="1581" spans="1:11" s="122" customFormat="1">
      <c r="A1581" s="138" t="s">
        <v>3636</v>
      </c>
      <c r="B1581" s="139">
        <v>271000</v>
      </c>
      <c r="C1581" s="128">
        <f t="shared" si="55"/>
        <v>10580000</v>
      </c>
      <c r="D1581" s="129">
        <f t="shared" si="56"/>
        <v>284550</v>
      </c>
      <c r="E1581" s="137" t="s">
        <v>7180</v>
      </c>
      <c r="F1581" s="136"/>
      <c r="G1581" s="126"/>
      <c r="H1581" s="126"/>
      <c r="I1581" s="126"/>
      <c r="J1581" s="126"/>
      <c r="K1581" s="126"/>
    </row>
    <row r="1582" spans="1:11" s="122" customFormat="1">
      <c r="A1582" s="138" t="s">
        <v>3637</v>
      </c>
      <c r="B1582" s="139">
        <v>272000</v>
      </c>
      <c r="C1582" s="128">
        <f t="shared" si="55"/>
        <v>10619000</v>
      </c>
      <c r="D1582" s="129">
        <f t="shared" si="56"/>
        <v>285600</v>
      </c>
      <c r="E1582" s="137" t="s">
        <v>7180</v>
      </c>
      <c r="F1582" s="136"/>
      <c r="G1582" s="126"/>
      <c r="H1582" s="126"/>
      <c r="I1582" s="126"/>
      <c r="J1582" s="126"/>
      <c r="K1582" s="126"/>
    </row>
    <row r="1583" spans="1:11" s="122" customFormat="1">
      <c r="A1583" s="138" t="s">
        <v>3638</v>
      </c>
      <c r="B1583" s="139">
        <v>273000</v>
      </c>
      <c r="C1583" s="128">
        <f t="shared" si="55"/>
        <v>10658000</v>
      </c>
      <c r="D1583" s="129">
        <f t="shared" si="56"/>
        <v>286650</v>
      </c>
      <c r="E1583" s="137" t="s">
        <v>7180</v>
      </c>
      <c r="F1583" s="136"/>
      <c r="G1583" s="126"/>
      <c r="H1583" s="126"/>
      <c r="I1583" s="126"/>
      <c r="J1583" s="126"/>
      <c r="K1583" s="126"/>
    </row>
    <row r="1584" spans="1:11" s="122" customFormat="1">
      <c r="A1584" s="138" t="s">
        <v>3639</v>
      </c>
      <c r="B1584" s="139">
        <v>274000</v>
      </c>
      <c r="C1584" s="128">
        <f t="shared" si="55"/>
        <v>10697000</v>
      </c>
      <c r="D1584" s="129">
        <f t="shared" si="56"/>
        <v>287700</v>
      </c>
      <c r="E1584" s="137" t="s">
        <v>7180</v>
      </c>
      <c r="F1584" s="136"/>
      <c r="G1584" s="126"/>
      <c r="H1584" s="126"/>
      <c r="I1584" s="126"/>
      <c r="J1584" s="126"/>
      <c r="K1584" s="126"/>
    </row>
    <row r="1585" spans="1:11" s="122" customFormat="1">
      <c r="A1585" s="138" t="s">
        <v>3640</v>
      </c>
      <c r="B1585" s="139">
        <v>275000</v>
      </c>
      <c r="C1585" s="128">
        <f t="shared" si="55"/>
        <v>10736000</v>
      </c>
      <c r="D1585" s="129">
        <f t="shared" si="56"/>
        <v>288750</v>
      </c>
      <c r="E1585" s="137" t="s">
        <v>7180</v>
      </c>
      <c r="F1585" s="136"/>
      <c r="G1585" s="126"/>
      <c r="H1585" s="126"/>
      <c r="I1585" s="126"/>
      <c r="J1585" s="126"/>
      <c r="K1585" s="126"/>
    </row>
    <row r="1586" spans="1:11" s="122" customFormat="1">
      <c r="A1586" s="138" t="s">
        <v>3641</v>
      </c>
      <c r="B1586" s="139">
        <v>276000</v>
      </c>
      <c r="C1586" s="128">
        <f t="shared" si="55"/>
        <v>10775000</v>
      </c>
      <c r="D1586" s="129">
        <f t="shared" si="56"/>
        <v>289800</v>
      </c>
      <c r="E1586" s="137" t="s">
        <v>7180</v>
      </c>
      <c r="F1586" s="136"/>
      <c r="G1586" s="126"/>
      <c r="H1586" s="126"/>
      <c r="I1586" s="126"/>
      <c r="J1586" s="126"/>
      <c r="K1586" s="126"/>
    </row>
    <row r="1587" spans="1:11" s="122" customFormat="1">
      <c r="A1587" s="138" t="s">
        <v>3642</v>
      </c>
      <c r="B1587" s="139">
        <v>277000</v>
      </c>
      <c r="C1587" s="128">
        <f t="shared" si="55"/>
        <v>10814000</v>
      </c>
      <c r="D1587" s="129">
        <f t="shared" si="56"/>
        <v>290850</v>
      </c>
      <c r="E1587" s="137" t="s">
        <v>7180</v>
      </c>
      <c r="F1587" s="136"/>
      <c r="G1587" s="126"/>
      <c r="H1587" s="126"/>
      <c r="I1587" s="126"/>
      <c r="J1587" s="126"/>
      <c r="K1587" s="126"/>
    </row>
    <row r="1588" spans="1:11" s="122" customFormat="1">
      <c r="A1588" s="138" t="s">
        <v>3643</v>
      </c>
      <c r="B1588" s="139">
        <v>278000</v>
      </c>
      <c r="C1588" s="128">
        <f t="shared" si="55"/>
        <v>10853000</v>
      </c>
      <c r="D1588" s="129">
        <f t="shared" si="56"/>
        <v>291900</v>
      </c>
      <c r="E1588" s="137" t="s">
        <v>7180</v>
      </c>
      <c r="F1588" s="136"/>
      <c r="G1588" s="126"/>
      <c r="H1588" s="126"/>
      <c r="I1588" s="126"/>
      <c r="J1588" s="126"/>
      <c r="K1588" s="126"/>
    </row>
    <row r="1589" spans="1:11" s="122" customFormat="1">
      <c r="A1589" s="138" t="s">
        <v>3644</v>
      </c>
      <c r="B1589" s="139">
        <v>279000</v>
      </c>
      <c r="C1589" s="128">
        <f t="shared" si="55"/>
        <v>10892000</v>
      </c>
      <c r="D1589" s="129">
        <f t="shared" si="56"/>
        <v>292950</v>
      </c>
      <c r="E1589" s="137" t="s">
        <v>7180</v>
      </c>
      <c r="F1589" s="136"/>
      <c r="G1589" s="126"/>
      <c r="H1589" s="126"/>
      <c r="I1589" s="126"/>
      <c r="J1589" s="126"/>
      <c r="K1589" s="126"/>
    </row>
    <row r="1590" spans="1:11" s="122" customFormat="1">
      <c r="A1590" s="138" t="s">
        <v>3645</v>
      </c>
      <c r="B1590" s="139">
        <v>280000</v>
      </c>
      <c r="C1590" s="128">
        <f t="shared" si="55"/>
        <v>10931000</v>
      </c>
      <c r="D1590" s="129">
        <f t="shared" si="56"/>
        <v>294000</v>
      </c>
      <c r="E1590" s="137" t="s">
        <v>7180</v>
      </c>
      <c r="F1590" s="136"/>
      <c r="G1590" s="126"/>
      <c r="H1590" s="126"/>
      <c r="I1590" s="126"/>
      <c r="J1590" s="126"/>
      <c r="K1590" s="126"/>
    </row>
    <row r="1591" spans="1:11" s="122" customFormat="1">
      <c r="A1591" s="138" t="s">
        <v>3646</v>
      </c>
      <c r="B1591" s="139">
        <v>281000</v>
      </c>
      <c r="C1591" s="128">
        <f t="shared" si="55"/>
        <v>10970000</v>
      </c>
      <c r="D1591" s="129">
        <f t="shared" si="56"/>
        <v>295050</v>
      </c>
      <c r="E1591" s="137" t="s">
        <v>7180</v>
      </c>
      <c r="F1591" s="136"/>
      <c r="G1591" s="126"/>
      <c r="H1591" s="126"/>
      <c r="I1591" s="126"/>
      <c r="J1591" s="126"/>
      <c r="K1591" s="126"/>
    </row>
    <row r="1592" spans="1:11" s="122" customFormat="1">
      <c r="A1592" s="138" t="s">
        <v>3647</v>
      </c>
      <c r="B1592" s="139">
        <v>282000</v>
      </c>
      <c r="C1592" s="128">
        <f t="shared" si="55"/>
        <v>11009000</v>
      </c>
      <c r="D1592" s="129">
        <f t="shared" si="56"/>
        <v>296100</v>
      </c>
      <c r="E1592" s="137" t="s">
        <v>7180</v>
      </c>
      <c r="F1592" s="136"/>
      <c r="G1592" s="126"/>
      <c r="H1592" s="126"/>
      <c r="I1592" s="126"/>
      <c r="J1592" s="126"/>
      <c r="K1592" s="126"/>
    </row>
    <row r="1593" spans="1:11" s="122" customFormat="1">
      <c r="A1593" s="138" t="s">
        <v>3648</v>
      </c>
      <c r="B1593" s="139">
        <v>283000</v>
      </c>
      <c r="C1593" s="128">
        <f t="shared" si="55"/>
        <v>11048000</v>
      </c>
      <c r="D1593" s="129">
        <f t="shared" si="56"/>
        <v>297150</v>
      </c>
      <c r="E1593" s="137" t="s">
        <v>7180</v>
      </c>
      <c r="F1593" s="136"/>
      <c r="G1593" s="126"/>
      <c r="H1593" s="126"/>
      <c r="I1593" s="126"/>
      <c r="J1593" s="126"/>
      <c r="K1593" s="126"/>
    </row>
    <row r="1594" spans="1:11" s="122" customFormat="1">
      <c r="A1594" s="138" t="s">
        <v>3649</v>
      </c>
      <c r="B1594" s="139">
        <v>284000</v>
      </c>
      <c r="C1594" s="128">
        <f t="shared" si="55"/>
        <v>11087000</v>
      </c>
      <c r="D1594" s="129">
        <f t="shared" si="56"/>
        <v>298200</v>
      </c>
      <c r="E1594" s="137" t="s">
        <v>7180</v>
      </c>
      <c r="F1594" s="136"/>
      <c r="G1594" s="126"/>
      <c r="H1594" s="126"/>
      <c r="I1594" s="126"/>
      <c r="J1594" s="126"/>
      <c r="K1594" s="126"/>
    </row>
    <row r="1595" spans="1:11" s="122" customFormat="1">
      <c r="A1595" s="138" t="s">
        <v>3650</v>
      </c>
      <c r="B1595" s="139">
        <v>285000</v>
      </c>
      <c r="C1595" s="128">
        <f t="shared" si="55"/>
        <v>11126000</v>
      </c>
      <c r="D1595" s="129">
        <f t="shared" si="56"/>
        <v>299250</v>
      </c>
      <c r="E1595" s="137" t="s">
        <v>7180</v>
      </c>
      <c r="F1595" s="136"/>
      <c r="G1595" s="126"/>
      <c r="H1595" s="126"/>
      <c r="I1595" s="126"/>
      <c r="J1595" s="126"/>
      <c r="K1595" s="126"/>
    </row>
    <row r="1596" spans="1:11" s="122" customFormat="1">
      <c r="A1596" s="138" t="s">
        <v>3651</v>
      </c>
      <c r="B1596" s="139">
        <v>286000</v>
      </c>
      <c r="C1596" s="128">
        <f t="shared" si="55"/>
        <v>11165000</v>
      </c>
      <c r="D1596" s="129">
        <f t="shared" si="56"/>
        <v>300300</v>
      </c>
      <c r="E1596" s="137" t="s">
        <v>7180</v>
      </c>
      <c r="F1596" s="136"/>
      <c r="G1596" s="126"/>
      <c r="H1596" s="126"/>
      <c r="I1596" s="126"/>
      <c r="J1596" s="126"/>
      <c r="K1596" s="126"/>
    </row>
    <row r="1597" spans="1:11" s="122" customFormat="1">
      <c r="A1597" s="138" t="s">
        <v>3667</v>
      </c>
      <c r="B1597" s="139">
        <v>287000</v>
      </c>
      <c r="C1597" s="128">
        <f t="shared" si="55"/>
        <v>11204000</v>
      </c>
      <c r="D1597" s="129">
        <f t="shared" si="56"/>
        <v>301350</v>
      </c>
      <c r="E1597" s="137" t="s">
        <v>7180</v>
      </c>
      <c r="F1597" s="136"/>
      <c r="G1597" s="126"/>
      <c r="H1597" s="126"/>
      <c r="I1597" s="126"/>
      <c r="J1597" s="126"/>
      <c r="K1597" s="126"/>
    </row>
    <row r="1598" spans="1:11" s="122" customFormat="1">
      <c r="A1598" s="138" t="s">
        <v>3668</v>
      </c>
      <c r="B1598" s="139">
        <v>288000</v>
      </c>
      <c r="C1598" s="128">
        <f t="shared" si="55"/>
        <v>11243000</v>
      </c>
      <c r="D1598" s="129">
        <f t="shared" si="56"/>
        <v>302400</v>
      </c>
      <c r="E1598" s="137" t="s">
        <v>7180</v>
      </c>
      <c r="F1598" s="136"/>
      <c r="G1598" s="126"/>
      <c r="H1598" s="126"/>
      <c r="I1598" s="126"/>
      <c r="J1598" s="126"/>
      <c r="K1598" s="126"/>
    </row>
    <row r="1599" spans="1:11" s="122" customFormat="1">
      <c r="A1599" s="138" t="s">
        <v>3669</v>
      </c>
      <c r="B1599" s="139">
        <v>289000</v>
      </c>
      <c r="C1599" s="128">
        <f t="shared" si="55"/>
        <v>11282000</v>
      </c>
      <c r="D1599" s="129">
        <f t="shared" si="56"/>
        <v>303450</v>
      </c>
      <c r="E1599" s="137" t="s">
        <v>7180</v>
      </c>
      <c r="F1599" s="136"/>
      <c r="G1599" s="126"/>
      <c r="H1599" s="126"/>
      <c r="I1599" s="126"/>
      <c r="J1599" s="126"/>
      <c r="K1599" s="126"/>
    </row>
    <row r="1600" spans="1:11" s="122" customFormat="1">
      <c r="A1600" s="138" t="s">
        <v>3670</v>
      </c>
      <c r="B1600" s="139">
        <v>290000</v>
      </c>
      <c r="C1600" s="128">
        <f t="shared" si="55"/>
        <v>11321000</v>
      </c>
      <c r="D1600" s="129">
        <f t="shared" si="56"/>
        <v>304500</v>
      </c>
      <c r="E1600" s="137" t="s">
        <v>7180</v>
      </c>
      <c r="F1600" s="136"/>
      <c r="G1600" s="126"/>
      <c r="H1600" s="126"/>
      <c r="I1600" s="126"/>
      <c r="J1600" s="126"/>
      <c r="K1600" s="126"/>
    </row>
    <row r="1601" spans="1:11" s="122" customFormat="1">
      <c r="A1601" s="138" t="s">
        <v>3671</v>
      </c>
      <c r="B1601" s="139">
        <v>291000</v>
      </c>
      <c r="C1601" s="128">
        <f t="shared" si="55"/>
        <v>11360000</v>
      </c>
      <c r="D1601" s="129">
        <f t="shared" si="56"/>
        <v>305550</v>
      </c>
      <c r="E1601" s="137" t="s">
        <v>7180</v>
      </c>
      <c r="F1601" s="136"/>
      <c r="G1601" s="126"/>
      <c r="H1601" s="126"/>
      <c r="I1601" s="126"/>
      <c r="J1601" s="126"/>
      <c r="K1601" s="126"/>
    </row>
    <row r="1602" spans="1:11" s="122" customFormat="1">
      <c r="A1602" s="138" t="s">
        <v>3672</v>
      </c>
      <c r="B1602" s="139">
        <v>292000</v>
      </c>
      <c r="C1602" s="128">
        <f t="shared" si="55"/>
        <v>11399000</v>
      </c>
      <c r="D1602" s="129">
        <f t="shared" si="56"/>
        <v>306600</v>
      </c>
      <c r="E1602" s="137" t="s">
        <v>7180</v>
      </c>
      <c r="F1602" s="136"/>
      <c r="G1602" s="126"/>
      <c r="H1602" s="126"/>
      <c r="I1602" s="126"/>
      <c r="J1602" s="126"/>
      <c r="K1602" s="126"/>
    </row>
    <row r="1603" spans="1:11" s="122" customFormat="1">
      <c r="A1603" s="138" t="s">
        <v>3673</v>
      </c>
      <c r="B1603" s="139">
        <v>293000</v>
      </c>
      <c r="C1603" s="128">
        <f t="shared" si="55"/>
        <v>11438000</v>
      </c>
      <c r="D1603" s="129">
        <f t="shared" si="56"/>
        <v>307650</v>
      </c>
      <c r="E1603" s="137" t="s">
        <v>7180</v>
      </c>
      <c r="F1603" s="136"/>
      <c r="G1603" s="126"/>
      <c r="H1603" s="126"/>
      <c r="I1603" s="126"/>
      <c r="J1603" s="126"/>
      <c r="K1603" s="126"/>
    </row>
    <row r="1604" spans="1:11" s="122" customFormat="1">
      <c r="A1604" s="138" t="s">
        <v>3674</v>
      </c>
      <c r="B1604" s="139">
        <v>294000</v>
      </c>
      <c r="C1604" s="128">
        <f t="shared" si="55"/>
        <v>11477000</v>
      </c>
      <c r="D1604" s="129">
        <f t="shared" si="56"/>
        <v>308700</v>
      </c>
      <c r="E1604" s="137" t="s">
        <v>7180</v>
      </c>
      <c r="F1604" s="136"/>
      <c r="G1604" s="126"/>
      <c r="H1604" s="126"/>
      <c r="I1604" s="126"/>
      <c r="J1604" s="126"/>
      <c r="K1604" s="126"/>
    </row>
    <row r="1605" spans="1:11" s="122" customFormat="1">
      <c r="A1605" s="138" t="s">
        <v>3675</v>
      </c>
      <c r="B1605" s="139">
        <v>295000</v>
      </c>
      <c r="C1605" s="128">
        <f t="shared" si="55"/>
        <v>11516000</v>
      </c>
      <c r="D1605" s="129">
        <f t="shared" si="56"/>
        <v>309750</v>
      </c>
      <c r="E1605" s="137" t="s">
        <v>7180</v>
      </c>
      <c r="F1605" s="136"/>
      <c r="G1605" s="126"/>
      <c r="H1605" s="126"/>
      <c r="I1605" s="126"/>
      <c r="J1605" s="126"/>
      <c r="K1605" s="126"/>
    </row>
    <row r="1606" spans="1:11" s="122" customFormat="1">
      <c r="A1606" s="138" t="s">
        <v>3676</v>
      </c>
      <c r="B1606" s="139">
        <v>296000</v>
      </c>
      <c r="C1606" s="128">
        <f t="shared" si="55"/>
        <v>11555000</v>
      </c>
      <c r="D1606" s="129">
        <f t="shared" si="56"/>
        <v>310800</v>
      </c>
      <c r="E1606" s="137" t="s">
        <v>7180</v>
      </c>
      <c r="F1606" s="136"/>
      <c r="G1606" s="126"/>
      <c r="H1606" s="126"/>
      <c r="I1606" s="126"/>
      <c r="J1606" s="126"/>
      <c r="K1606" s="126"/>
    </row>
    <row r="1607" spans="1:11" s="122" customFormat="1">
      <c r="A1607" s="138" t="s">
        <v>3677</v>
      </c>
      <c r="B1607" s="139">
        <v>297000</v>
      </c>
      <c r="C1607" s="128">
        <f t="shared" si="55"/>
        <v>11594000</v>
      </c>
      <c r="D1607" s="129">
        <f t="shared" si="56"/>
        <v>311850</v>
      </c>
      <c r="E1607" s="137" t="s">
        <v>7180</v>
      </c>
      <c r="F1607" s="136"/>
      <c r="G1607" s="126"/>
      <c r="H1607" s="126"/>
      <c r="I1607" s="126"/>
      <c r="J1607" s="126"/>
      <c r="K1607" s="126"/>
    </row>
    <row r="1608" spans="1:11" s="122" customFormat="1">
      <c r="A1608" s="138" t="s">
        <v>5043</v>
      </c>
      <c r="B1608" s="139">
        <v>298000</v>
      </c>
      <c r="C1608" s="128">
        <f t="shared" si="55"/>
        <v>11633000</v>
      </c>
      <c r="D1608" s="129">
        <f t="shared" si="56"/>
        <v>312900</v>
      </c>
      <c r="E1608" s="137" t="s">
        <v>7180</v>
      </c>
      <c r="F1608" s="136"/>
      <c r="G1608" s="126"/>
      <c r="H1608" s="126"/>
      <c r="I1608" s="126"/>
      <c r="J1608" s="126"/>
      <c r="K1608" s="126"/>
    </row>
    <row r="1609" spans="1:11" s="122" customFormat="1">
      <c r="A1609" s="138" t="s">
        <v>5044</v>
      </c>
      <c r="B1609" s="139">
        <v>299000</v>
      </c>
      <c r="C1609" s="128">
        <f t="shared" si="55"/>
        <v>11672000</v>
      </c>
      <c r="D1609" s="129">
        <f t="shared" si="56"/>
        <v>313950</v>
      </c>
      <c r="E1609" s="137" t="s">
        <v>7180</v>
      </c>
      <c r="F1609" s="136"/>
      <c r="G1609" s="126"/>
      <c r="H1609" s="126"/>
      <c r="I1609" s="126"/>
      <c r="J1609" s="126"/>
      <c r="K1609" s="126"/>
    </row>
    <row r="1610" spans="1:11" s="122" customFormat="1">
      <c r="A1610" s="138" t="s">
        <v>5045</v>
      </c>
      <c r="B1610" s="139">
        <v>300000</v>
      </c>
      <c r="C1610" s="128">
        <f t="shared" si="55"/>
        <v>11711000</v>
      </c>
      <c r="D1610" s="129">
        <f t="shared" si="56"/>
        <v>315000</v>
      </c>
      <c r="E1610" s="137" t="s">
        <v>7180</v>
      </c>
      <c r="F1610" s="136"/>
      <c r="G1610" s="126"/>
      <c r="H1610" s="126"/>
      <c r="I1610" s="126"/>
      <c r="J1610" s="126"/>
      <c r="K1610" s="126"/>
    </row>
    <row r="1611" spans="1:11" s="122" customFormat="1">
      <c r="A1611" s="138" t="s">
        <v>5046</v>
      </c>
      <c r="B1611" s="139">
        <v>301000</v>
      </c>
      <c r="C1611" s="128">
        <f t="shared" si="55"/>
        <v>11750000</v>
      </c>
      <c r="D1611" s="129">
        <f t="shared" si="56"/>
        <v>316050</v>
      </c>
      <c r="E1611" s="137" t="s">
        <v>7180</v>
      </c>
      <c r="F1611" s="136"/>
      <c r="G1611" s="126"/>
      <c r="H1611" s="126"/>
      <c r="I1611" s="126"/>
      <c r="J1611" s="126"/>
      <c r="K1611" s="126"/>
    </row>
    <row r="1612" spans="1:11" s="122" customFormat="1">
      <c r="A1612" s="138" t="s">
        <v>5047</v>
      </c>
      <c r="B1612" s="139">
        <v>302000</v>
      </c>
      <c r="C1612" s="128">
        <f t="shared" si="55"/>
        <v>11789000</v>
      </c>
      <c r="D1612" s="129">
        <f t="shared" si="56"/>
        <v>317100</v>
      </c>
      <c r="E1612" s="137" t="s">
        <v>7180</v>
      </c>
      <c r="F1612" s="136"/>
      <c r="G1612" s="126"/>
      <c r="H1612" s="126"/>
      <c r="I1612" s="126"/>
      <c r="J1612" s="126"/>
      <c r="K1612" s="126"/>
    </row>
    <row r="1613" spans="1:11" s="122" customFormat="1">
      <c r="A1613" s="138" t="s">
        <v>5048</v>
      </c>
      <c r="B1613" s="139">
        <v>303000</v>
      </c>
      <c r="C1613" s="128">
        <f t="shared" si="55"/>
        <v>11828000</v>
      </c>
      <c r="D1613" s="129">
        <f t="shared" si="56"/>
        <v>318150</v>
      </c>
      <c r="E1613" s="137" t="s">
        <v>7180</v>
      </c>
      <c r="F1613" s="136"/>
      <c r="G1613" s="126"/>
      <c r="H1613" s="126"/>
      <c r="I1613" s="126"/>
      <c r="J1613" s="126"/>
      <c r="K1613" s="126"/>
    </row>
    <row r="1614" spans="1:11" s="122" customFormat="1">
      <c r="A1614" s="138" t="s">
        <v>5049</v>
      </c>
      <c r="B1614" s="139">
        <v>304000</v>
      </c>
      <c r="C1614" s="128">
        <f t="shared" si="55"/>
        <v>11867000</v>
      </c>
      <c r="D1614" s="129">
        <f t="shared" si="56"/>
        <v>319200</v>
      </c>
      <c r="E1614" s="137" t="s">
        <v>7180</v>
      </c>
      <c r="F1614" s="136"/>
      <c r="G1614" s="126"/>
      <c r="H1614" s="126"/>
      <c r="I1614" s="126"/>
      <c r="J1614" s="126"/>
      <c r="K1614" s="126"/>
    </row>
    <row r="1615" spans="1:11" s="122" customFormat="1">
      <c r="A1615" s="138" t="s">
        <v>5050</v>
      </c>
      <c r="B1615" s="139">
        <v>305000</v>
      </c>
      <c r="C1615" s="128">
        <f t="shared" si="55"/>
        <v>11906000</v>
      </c>
      <c r="D1615" s="129">
        <f t="shared" si="56"/>
        <v>320250</v>
      </c>
      <c r="E1615" s="137" t="s">
        <v>7180</v>
      </c>
      <c r="F1615" s="136"/>
      <c r="G1615" s="126"/>
      <c r="H1615" s="126"/>
      <c r="I1615" s="126"/>
      <c r="J1615" s="126"/>
      <c r="K1615" s="126"/>
    </row>
    <row r="1616" spans="1:11" s="122" customFormat="1">
      <c r="A1616" s="138" t="s">
        <v>5051</v>
      </c>
      <c r="B1616" s="139">
        <v>306000</v>
      </c>
      <c r="C1616" s="128">
        <f t="shared" si="55"/>
        <v>11945000</v>
      </c>
      <c r="D1616" s="129">
        <f t="shared" si="56"/>
        <v>321300</v>
      </c>
      <c r="E1616" s="137" t="s">
        <v>7180</v>
      </c>
      <c r="F1616" s="136"/>
      <c r="G1616" s="126"/>
      <c r="H1616" s="126"/>
      <c r="I1616" s="126"/>
      <c r="J1616" s="126"/>
      <c r="K1616" s="126"/>
    </row>
    <row r="1617" spans="1:11" s="122" customFormat="1">
      <c r="A1617" s="138" t="s">
        <v>5052</v>
      </c>
      <c r="B1617" s="139">
        <v>307000</v>
      </c>
      <c r="C1617" s="128">
        <f t="shared" si="55"/>
        <v>11984000</v>
      </c>
      <c r="D1617" s="129">
        <f t="shared" si="56"/>
        <v>322350</v>
      </c>
      <c r="E1617" s="137" t="s">
        <v>7180</v>
      </c>
      <c r="F1617" s="136"/>
      <c r="G1617" s="126"/>
      <c r="H1617" s="126"/>
      <c r="I1617" s="126"/>
      <c r="J1617" s="126"/>
      <c r="K1617" s="126"/>
    </row>
    <row r="1618" spans="1:11" s="122" customFormat="1">
      <c r="A1618" s="138" t="s">
        <v>5053</v>
      </c>
      <c r="B1618" s="139">
        <v>308000</v>
      </c>
      <c r="C1618" s="128">
        <f t="shared" si="55"/>
        <v>12023000</v>
      </c>
      <c r="D1618" s="129">
        <f t="shared" si="56"/>
        <v>323400</v>
      </c>
      <c r="E1618" s="137" t="s">
        <v>7180</v>
      </c>
      <c r="F1618" s="136"/>
      <c r="G1618" s="126"/>
      <c r="H1618" s="126"/>
      <c r="I1618" s="126"/>
      <c r="J1618" s="126"/>
      <c r="K1618" s="126"/>
    </row>
    <row r="1619" spans="1:11" s="122" customFormat="1">
      <c r="A1619" s="138" t="s">
        <v>5054</v>
      </c>
      <c r="B1619" s="139">
        <v>309000</v>
      </c>
      <c r="C1619" s="128">
        <f t="shared" si="55"/>
        <v>12062000</v>
      </c>
      <c r="D1619" s="129">
        <f t="shared" si="56"/>
        <v>324450</v>
      </c>
      <c r="E1619" s="137" t="s">
        <v>7180</v>
      </c>
      <c r="F1619" s="136"/>
      <c r="G1619" s="126"/>
      <c r="H1619" s="126"/>
      <c r="I1619" s="126"/>
      <c r="J1619" s="126"/>
      <c r="K1619" s="126"/>
    </row>
    <row r="1620" spans="1:11" s="122" customFormat="1">
      <c r="A1620" s="138" t="s">
        <v>5055</v>
      </c>
      <c r="B1620" s="139">
        <v>310000</v>
      </c>
      <c r="C1620" s="128">
        <f t="shared" si="55"/>
        <v>12101000</v>
      </c>
      <c r="D1620" s="129">
        <f t="shared" si="56"/>
        <v>325500</v>
      </c>
      <c r="E1620" s="137" t="s">
        <v>7180</v>
      </c>
      <c r="F1620" s="136"/>
      <c r="G1620" s="126"/>
      <c r="H1620" s="126"/>
      <c r="I1620" s="126"/>
      <c r="J1620" s="126"/>
      <c r="K1620" s="126"/>
    </row>
    <row r="1621" spans="1:11" s="122" customFormat="1">
      <c r="A1621" s="138" t="s">
        <v>5056</v>
      </c>
      <c r="B1621" s="139">
        <v>311000</v>
      </c>
      <c r="C1621" s="128">
        <f t="shared" si="55"/>
        <v>12140000</v>
      </c>
      <c r="D1621" s="129">
        <f t="shared" si="56"/>
        <v>326550</v>
      </c>
      <c r="E1621" s="137" t="s">
        <v>7180</v>
      </c>
      <c r="F1621" s="136"/>
      <c r="G1621" s="126"/>
      <c r="H1621" s="126"/>
      <c r="I1621" s="126"/>
      <c r="J1621" s="126"/>
      <c r="K1621" s="126"/>
    </row>
    <row r="1622" spans="1:11" s="122" customFormat="1">
      <c r="A1622" s="138" t="s">
        <v>5057</v>
      </c>
      <c r="B1622" s="139">
        <v>312000</v>
      </c>
      <c r="C1622" s="128">
        <f t="shared" si="55"/>
        <v>12179000</v>
      </c>
      <c r="D1622" s="129">
        <f t="shared" si="56"/>
        <v>327600</v>
      </c>
      <c r="E1622" s="137" t="s">
        <v>7180</v>
      </c>
      <c r="F1622" s="136"/>
      <c r="G1622" s="126"/>
      <c r="H1622" s="126"/>
      <c r="I1622" s="126"/>
      <c r="J1622" s="126"/>
      <c r="K1622" s="126"/>
    </row>
    <row r="1623" spans="1:11" s="122" customFormat="1">
      <c r="A1623" s="138" t="s">
        <v>5058</v>
      </c>
      <c r="B1623" s="139">
        <v>313000</v>
      </c>
      <c r="C1623" s="128">
        <f t="shared" si="55"/>
        <v>12218000</v>
      </c>
      <c r="D1623" s="129">
        <f t="shared" si="56"/>
        <v>328650</v>
      </c>
      <c r="E1623" s="137" t="s">
        <v>7180</v>
      </c>
      <c r="F1623" s="136"/>
      <c r="G1623" s="126"/>
      <c r="H1623" s="126"/>
      <c r="I1623" s="126"/>
      <c r="J1623" s="126"/>
      <c r="K1623" s="126"/>
    </row>
    <row r="1624" spans="1:11" s="122" customFormat="1">
      <c r="A1624" s="138" t="s">
        <v>5059</v>
      </c>
      <c r="B1624" s="139">
        <v>314000</v>
      </c>
      <c r="C1624" s="128">
        <f t="shared" si="55"/>
        <v>12257000</v>
      </c>
      <c r="D1624" s="129">
        <f t="shared" si="56"/>
        <v>329700</v>
      </c>
      <c r="E1624" s="137" t="s">
        <v>7180</v>
      </c>
      <c r="F1624" s="136"/>
      <c r="G1624" s="126"/>
      <c r="H1624" s="126"/>
      <c r="I1624" s="126"/>
      <c r="J1624" s="126"/>
      <c r="K1624" s="126"/>
    </row>
    <row r="1625" spans="1:11" s="122" customFormat="1">
      <c r="A1625" s="138" t="s">
        <v>5060</v>
      </c>
      <c r="B1625" s="139">
        <v>315000</v>
      </c>
      <c r="C1625" s="128">
        <f t="shared" si="55"/>
        <v>12296000</v>
      </c>
      <c r="D1625" s="129">
        <f t="shared" si="56"/>
        <v>330750</v>
      </c>
      <c r="E1625" s="137" t="s">
        <v>7180</v>
      </c>
      <c r="F1625" s="136"/>
      <c r="G1625" s="126"/>
      <c r="H1625" s="126"/>
      <c r="I1625" s="126"/>
      <c r="J1625" s="126"/>
      <c r="K1625" s="126"/>
    </row>
    <row r="1626" spans="1:11" s="122" customFormat="1">
      <c r="A1626" s="138" t="s">
        <v>5061</v>
      </c>
      <c r="B1626" s="139">
        <v>316000</v>
      </c>
      <c r="C1626" s="128">
        <f t="shared" si="55"/>
        <v>12335000</v>
      </c>
      <c r="D1626" s="129">
        <f t="shared" si="56"/>
        <v>331800</v>
      </c>
      <c r="E1626" s="137" t="s">
        <v>7180</v>
      </c>
      <c r="F1626" s="136"/>
      <c r="G1626" s="126"/>
      <c r="H1626" s="126"/>
      <c r="I1626" s="126"/>
      <c r="J1626" s="126"/>
      <c r="K1626" s="126"/>
    </row>
    <row r="1627" spans="1:11" s="122" customFormat="1">
      <c r="A1627" s="138" t="s">
        <v>5062</v>
      </c>
      <c r="B1627" s="139">
        <v>317000</v>
      </c>
      <c r="C1627" s="128">
        <f t="shared" si="55"/>
        <v>12374000</v>
      </c>
      <c r="D1627" s="129">
        <f t="shared" si="56"/>
        <v>332850</v>
      </c>
      <c r="E1627" s="137" t="s">
        <v>7180</v>
      </c>
      <c r="F1627" s="136"/>
      <c r="G1627" s="126"/>
      <c r="H1627" s="126"/>
      <c r="I1627" s="126"/>
      <c r="J1627" s="126"/>
      <c r="K1627" s="126"/>
    </row>
    <row r="1628" spans="1:11" s="122" customFormat="1">
      <c r="A1628" s="138" t="s">
        <v>5063</v>
      </c>
      <c r="B1628" s="139">
        <v>318000</v>
      </c>
      <c r="C1628" s="128">
        <f t="shared" si="55"/>
        <v>12413000</v>
      </c>
      <c r="D1628" s="129">
        <f t="shared" si="56"/>
        <v>333900</v>
      </c>
      <c r="E1628" s="137" t="s">
        <v>7180</v>
      </c>
      <c r="F1628" s="136"/>
      <c r="G1628" s="126"/>
      <c r="H1628" s="126"/>
      <c r="I1628" s="126"/>
      <c r="J1628" s="126"/>
      <c r="K1628" s="126"/>
    </row>
    <row r="1629" spans="1:11" s="122" customFormat="1">
      <c r="A1629" s="138" t="s">
        <v>5064</v>
      </c>
      <c r="B1629" s="139">
        <v>319000</v>
      </c>
      <c r="C1629" s="128">
        <f t="shared" si="55"/>
        <v>12452000</v>
      </c>
      <c r="D1629" s="129">
        <f t="shared" si="56"/>
        <v>334950</v>
      </c>
      <c r="E1629" s="137" t="s">
        <v>7180</v>
      </c>
      <c r="F1629" s="136"/>
      <c r="G1629" s="126"/>
      <c r="H1629" s="126"/>
      <c r="I1629" s="126"/>
      <c r="J1629" s="126"/>
      <c r="K1629" s="126"/>
    </row>
    <row r="1630" spans="1:11" s="122" customFormat="1">
      <c r="A1630" s="138" t="s">
        <v>5065</v>
      </c>
      <c r="B1630" s="139">
        <v>320000</v>
      </c>
      <c r="C1630" s="128">
        <f t="shared" si="55"/>
        <v>12491000</v>
      </c>
      <c r="D1630" s="129">
        <f t="shared" si="56"/>
        <v>336000</v>
      </c>
      <c r="E1630" s="137" t="s">
        <v>7180</v>
      </c>
      <c r="F1630" s="136"/>
      <c r="G1630" s="126"/>
      <c r="H1630" s="126"/>
      <c r="I1630" s="126"/>
      <c r="J1630" s="126"/>
      <c r="K1630" s="126"/>
    </row>
    <row r="1631" spans="1:11" s="122" customFormat="1">
      <c r="A1631" s="138" t="s">
        <v>5066</v>
      </c>
      <c r="B1631" s="139">
        <v>321000</v>
      </c>
      <c r="C1631" s="128">
        <f t="shared" si="55"/>
        <v>12530000</v>
      </c>
      <c r="D1631" s="129">
        <f t="shared" si="56"/>
        <v>337050</v>
      </c>
      <c r="E1631" s="137" t="s">
        <v>7180</v>
      </c>
      <c r="F1631" s="136"/>
      <c r="G1631" s="126"/>
      <c r="H1631" s="126"/>
      <c r="I1631" s="126"/>
      <c r="J1631" s="126"/>
      <c r="K1631" s="126"/>
    </row>
    <row r="1632" spans="1:11" s="122" customFormat="1">
      <c r="A1632" s="138" t="s">
        <v>5067</v>
      </c>
      <c r="B1632" s="139">
        <v>322000</v>
      </c>
      <c r="C1632" s="128">
        <f t="shared" si="55"/>
        <v>12569000</v>
      </c>
      <c r="D1632" s="129">
        <f t="shared" si="56"/>
        <v>338100</v>
      </c>
      <c r="E1632" s="137" t="s">
        <v>7180</v>
      </c>
      <c r="F1632" s="136"/>
      <c r="G1632" s="126"/>
      <c r="H1632" s="126"/>
      <c r="I1632" s="126"/>
      <c r="J1632" s="126"/>
      <c r="K1632" s="126"/>
    </row>
    <row r="1633" spans="1:11" s="122" customFormat="1">
      <c r="A1633" s="138" t="s">
        <v>5068</v>
      </c>
      <c r="B1633" s="139">
        <v>323000</v>
      </c>
      <c r="C1633" s="128">
        <f t="shared" ref="C1633:C1696" si="57">C1632+39000</f>
        <v>12608000</v>
      </c>
      <c r="D1633" s="129">
        <f t="shared" si="56"/>
        <v>339150</v>
      </c>
      <c r="E1633" s="137" t="s">
        <v>7180</v>
      </c>
      <c r="F1633" s="136"/>
      <c r="G1633" s="126"/>
      <c r="H1633" s="126"/>
      <c r="I1633" s="126"/>
      <c r="J1633" s="126"/>
      <c r="K1633" s="126"/>
    </row>
    <row r="1634" spans="1:11" s="122" customFormat="1">
      <c r="A1634" s="138" t="s">
        <v>5069</v>
      </c>
      <c r="B1634" s="139">
        <v>324000</v>
      </c>
      <c r="C1634" s="128">
        <f t="shared" si="57"/>
        <v>12647000</v>
      </c>
      <c r="D1634" s="129">
        <f t="shared" si="56"/>
        <v>340200</v>
      </c>
      <c r="E1634" s="137" t="s">
        <v>7180</v>
      </c>
      <c r="F1634" s="136"/>
      <c r="G1634" s="126"/>
      <c r="H1634" s="126"/>
      <c r="I1634" s="126"/>
      <c r="J1634" s="126"/>
      <c r="K1634" s="126"/>
    </row>
    <row r="1635" spans="1:11" s="122" customFormat="1">
      <c r="A1635" s="138" t="s">
        <v>5070</v>
      </c>
      <c r="B1635" s="139">
        <v>325000</v>
      </c>
      <c r="C1635" s="128">
        <f t="shared" si="57"/>
        <v>12686000</v>
      </c>
      <c r="D1635" s="129">
        <f t="shared" ref="D1635:D1698" si="58">SUM($G$2)*(B1635*0.001)</f>
        <v>341250</v>
      </c>
      <c r="E1635" s="137" t="s">
        <v>7180</v>
      </c>
      <c r="F1635" s="136"/>
      <c r="G1635" s="126"/>
      <c r="H1635" s="126"/>
      <c r="I1635" s="126"/>
      <c r="J1635" s="126"/>
      <c r="K1635" s="126"/>
    </row>
    <row r="1636" spans="1:11" s="122" customFormat="1">
      <c r="A1636" s="138" t="s">
        <v>5071</v>
      </c>
      <c r="B1636" s="139">
        <v>326000</v>
      </c>
      <c r="C1636" s="128">
        <f t="shared" si="57"/>
        <v>12725000</v>
      </c>
      <c r="D1636" s="129">
        <f t="shared" si="58"/>
        <v>342300</v>
      </c>
      <c r="E1636" s="137" t="s">
        <v>7180</v>
      </c>
      <c r="F1636" s="136"/>
      <c r="G1636" s="126"/>
      <c r="H1636" s="126"/>
      <c r="I1636" s="126"/>
      <c r="J1636" s="126"/>
      <c r="K1636" s="126"/>
    </row>
    <row r="1637" spans="1:11" s="122" customFormat="1">
      <c r="A1637" s="138" t="s">
        <v>5072</v>
      </c>
      <c r="B1637" s="139">
        <v>327000</v>
      </c>
      <c r="C1637" s="128">
        <f t="shared" si="57"/>
        <v>12764000</v>
      </c>
      <c r="D1637" s="129">
        <f t="shared" si="58"/>
        <v>343350</v>
      </c>
      <c r="E1637" s="137" t="s">
        <v>7180</v>
      </c>
      <c r="F1637" s="136"/>
      <c r="G1637" s="126"/>
      <c r="H1637" s="126"/>
      <c r="I1637" s="126"/>
      <c r="J1637" s="126"/>
      <c r="K1637" s="126"/>
    </row>
    <row r="1638" spans="1:11" s="122" customFormat="1">
      <c r="A1638" s="138" t="s">
        <v>5073</v>
      </c>
      <c r="B1638" s="139">
        <v>328000</v>
      </c>
      <c r="C1638" s="128">
        <f t="shared" si="57"/>
        <v>12803000</v>
      </c>
      <c r="D1638" s="129">
        <f t="shared" si="58"/>
        <v>344400</v>
      </c>
      <c r="E1638" s="137" t="s">
        <v>7180</v>
      </c>
      <c r="F1638" s="136"/>
      <c r="G1638" s="126"/>
      <c r="H1638" s="126"/>
      <c r="I1638" s="126"/>
      <c r="J1638" s="126"/>
      <c r="K1638" s="126"/>
    </row>
    <row r="1639" spans="1:11" s="122" customFormat="1">
      <c r="A1639" s="138" t="s">
        <v>5074</v>
      </c>
      <c r="B1639" s="139">
        <v>329000</v>
      </c>
      <c r="C1639" s="128">
        <f t="shared" si="57"/>
        <v>12842000</v>
      </c>
      <c r="D1639" s="129">
        <f t="shared" si="58"/>
        <v>345450</v>
      </c>
      <c r="E1639" s="137" t="s">
        <v>7180</v>
      </c>
      <c r="F1639" s="136"/>
      <c r="G1639" s="126"/>
      <c r="H1639" s="126"/>
      <c r="I1639" s="126"/>
      <c r="J1639" s="126"/>
      <c r="K1639" s="126"/>
    </row>
    <row r="1640" spans="1:11" s="122" customFormat="1">
      <c r="A1640" s="138" t="s">
        <v>5075</v>
      </c>
      <c r="B1640" s="139">
        <v>330000</v>
      </c>
      <c r="C1640" s="128">
        <f t="shared" si="57"/>
        <v>12881000</v>
      </c>
      <c r="D1640" s="129">
        <f t="shared" si="58"/>
        <v>346500</v>
      </c>
      <c r="E1640" s="137" t="s">
        <v>7180</v>
      </c>
      <c r="F1640" s="136"/>
      <c r="G1640" s="126"/>
      <c r="H1640" s="126"/>
      <c r="I1640" s="126"/>
      <c r="J1640" s="126"/>
      <c r="K1640" s="126"/>
    </row>
    <row r="1641" spans="1:11" s="122" customFormat="1">
      <c r="A1641" s="138" t="s">
        <v>5076</v>
      </c>
      <c r="B1641" s="139">
        <v>331000</v>
      </c>
      <c r="C1641" s="128">
        <f t="shared" si="57"/>
        <v>12920000</v>
      </c>
      <c r="D1641" s="129">
        <f t="shared" si="58"/>
        <v>347550</v>
      </c>
      <c r="E1641" s="137" t="s">
        <v>7180</v>
      </c>
      <c r="F1641" s="136"/>
      <c r="G1641" s="126"/>
      <c r="H1641" s="126"/>
      <c r="I1641" s="126"/>
      <c r="J1641" s="126"/>
      <c r="K1641" s="126"/>
    </row>
    <row r="1642" spans="1:11" s="122" customFormat="1">
      <c r="A1642" s="138" t="s">
        <v>5077</v>
      </c>
      <c r="B1642" s="139">
        <v>332000</v>
      </c>
      <c r="C1642" s="128">
        <f t="shared" si="57"/>
        <v>12959000</v>
      </c>
      <c r="D1642" s="129">
        <f t="shared" si="58"/>
        <v>348600</v>
      </c>
      <c r="E1642" s="137" t="s">
        <v>7180</v>
      </c>
      <c r="F1642" s="136"/>
      <c r="G1642" s="126"/>
      <c r="H1642" s="126"/>
      <c r="I1642" s="126"/>
      <c r="J1642" s="126"/>
      <c r="K1642" s="126"/>
    </row>
    <row r="1643" spans="1:11" s="122" customFormat="1">
      <c r="A1643" s="138" t="s">
        <v>5078</v>
      </c>
      <c r="B1643" s="139">
        <v>333000</v>
      </c>
      <c r="C1643" s="128">
        <f t="shared" si="57"/>
        <v>12998000</v>
      </c>
      <c r="D1643" s="129">
        <f t="shared" si="58"/>
        <v>349650</v>
      </c>
      <c r="E1643" s="137" t="s">
        <v>7180</v>
      </c>
      <c r="F1643" s="136"/>
      <c r="G1643" s="126"/>
      <c r="H1643" s="126"/>
      <c r="I1643" s="126"/>
      <c r="J1643" s="126"/>
      <c r="K1643" s="126"/>
    </row>
    <row r="1644" spans="1:11" s="122" customFormat="1">
      <c r="A1644" s="138" t="s">
        <v>5079</v>
      </c>
      <c r="B1644" s="139">
        <v>334000</v>
      </c>
      <c r="C1644" s="128">
        <f t="shared" si="57"/>
        <v>13037000</v>
      </c>
      <c r="D1644" s="129">
        <f t="shared" si="58"/>
        <v>350700</v>
      </c>
      <c r="E1644" s="137" t="s">
        <v>7180</v>
      </c>
      <c r="F1644" s="136"/>
      <c r="G1644" s="126"/>
      <c r="H1644" s="126"/>
      <c r="I1644" s="126"/>
      <c r="J1644" s="126"/>
      <c r="K1644" s="126"/>
    </row>
    <row r="1645" spans="1:11" s="122" customFormat="1">
      <c r="A1645" s="138" t="s">
        <v>5080</v>
      </c>
      <c r="B1645" s="139">
        <v>335000</v>
      </c>
      <c r="C1645" s="128">
        <f t="shared" si="57"/>
        <v>13076000</v>
      </c>
      <c r="D1645" s="129">
        <f t="shared" si="58"/>
        <v>351750</v>
      </c>
      <c r="E1645" s="137" t="s">
        <v>7180</v>
      </c>
      <c r="F1645" s="136"/>
      <c r="G1645" s="126"/>
      <c r="H1645" s="126"/>
      <c r="I1645" s="126"/>
      <c r="J1645" s="126"/>
      <c r="K1645" s="126"/>
    </row>
    <row r="1646" spans="1:11" s="122" customFormat="1">
      <c r="A1646" s="138" t="s">
        <v>5081</v>
      </c>
      <c r="B1646" s="139">
        <v>336000</v>
      </c>
      <c r="C1646" s="128">
        <f t="shared" si="57"/>
        <v>13115000</v>
      </c>
      <c r="D1646" s="129">
        <f t="shared" si="58"/>
        <v>352800</v>
      </c>
      <c r="E1646" s="137" t="s">
        <v>7180</v>
      </c>
      <c r="F1646" s="136"/>
      <c r="G1646" s="126"/>
      <c r="H1646" s="126"/>
      <c r="I1646" s="126"/>
      <c r="J1646" s="126"/>
      <c r="K1646" s="126"/>
    </row>
    <row r="1647" spans="1:11" s="122" customFormat="1">
      <c r="A1647" s="138" t="s">
        <v>5082</v>
      </c>
      <c r="B1647" s="139">
        <v>337000</v>
      </c>
      <c r="C1647" s="128">
        <f t="shared" si="57"/>
        <v>13154000</v>
      </c>
      <c r="D1647" s="129">
        <f t="shared" si="58"/>
        <v>353850</v>
      </c>
      <c r="E1647" s="137" t="s">
        <v>7180</v>
      </c>
      <c r="F1647" s="136"/>
      <c r="G1647" s="126"/>
      <c r="H1647" s="126"/>
      <c r="I1647" s="126"/>
      <c r="J1647" s="126"/>
      <c r="K1647" s="126"/>
    </row>
    <row r="1648" spans="1:11" s="122" customFormat="1">
      <c r="A1648" s="138" t="s">
        <v>5083</v>
      </c>
      <c r="B1648" s="139">
        <v>338000</v>
      </c>
      <c r="C1648" s="128">
        <f t="shared" si="57"/>
        <v>13193000</v>
      </c>
      <c r="D1648" s="129">
        <f t="shared" si="58"/>
        <v>354900</v>
      </c>
      <c r="E1648" s="137" t="s">
        <v>7180</v>
      </c>
      <c r="F1648" s="136"/>
      <c r="G1648" s="126"/>
      <c r="H1648" s="126"/>
      <c r="I1648" s="126"/>
      <c r="J1648" s="126"/>
      <c r="K1648" s="126"/>
    </row>
    <row r="1649" spans="1:11" s="122" customFormat="1">
      <c r="A1649" s="138" t="s">
        <v>5084</v>
      </c>
      <c r="B1649" s="139">
        <v>339000</v>
      </c>
      <c r="C1649" s="128">
        <f t="shared" si="57"/>
        <v>13232000</v>
      </c>
      <c r="D1649" s="129">
        <f t="shared" si="58"/>
        <v>355950</v>
      </c>
      <c r="E1649" s="137" t="s">
        <v>7180</v>
      </c>
      <c r="F1649" s="136"/>
      <c r="G1649" s="126"/>
      <c r="H1649" s="126"/>
      <c r="I1649" s="126"/>
      <c r="J1649" s="126"/>
      <c r="K1649" s="126"/>
    </row>
    <row r="1650" spans="1:11" s="122" customFormat="1">
      <c r="A1650" s="138" t="s">
        <v>5085</v>
      </c>
      <c r="B1650" s="139">
        <v>340000</v>
      </c>
      <c r="C1650" s="128">
        <f t="shared" si="57"/>
        <v>13271000</v>
      </c>
      <c r="D1650" s="129">
        <f t="shared" si="58"/>
        <v>357000</v>
      </c>
      <c r="E1650" s="137" t="s">
        <v>7180</v>
      </c>
      <c r="F1650" s="136"/>
      <c r="G1650" s="126"/>
      <c r="H1650" s="126"/>
      <c r="I1650" s="126"/>
      <c r="J1650" s="126"/>
      <c r="K1650" s="126"/>
    </row>
    <row r="1651" spans="1:11" s="122" customFormat="1">
      <c r="A1651" s="138" t="s">
        <v>5086</v>
      </c>
      <c r="B1651" s="139">
        <v>341000</v>
      </c>
      <c r="C1651" s="128">
        <f t="shared" si="57"/>
        <v>13310000</v>
      </c>
      <c r="D1651" s="129">
        <f t="shared" si="58"/>
        <v>358050</v>
      </c>
      <c r="E1651" s="137" t="s">
        <v>7180</v>
      </c>
      <c r="F1651" s="136"/>
      <c r="G1651" s="126"/>
      <c r="H1651" s="126"/>
      <c r="I1651" s="126"/>
      <c r="J1651" s="126"/>
      <c r="K1651" s="126"/>
    </row>
    <row r="1652" spans="1:11" s="122" customFormat="1">
      <c r="A1652" s="138" t="s">
        <v>5087</v>
      </c>
      <c r="B1652" s="139">
        <v>342000</v>
      </c>
      <c r="C1652" s="128">
        <f t="shared" si="57"/>
        <v>13349000</v>
      </c>
      <c r="D1652" s="129">
        <f t="shared" si="58"/>
        <v>359100</v>
      </c>
      <c r="E1652" s="137" t="s">
        <v>7180</v>
      </c>
      <c r="F1652" s="136"/>
      <c r="G1652" s="126"/>
      <c r="H1652" s="126"/>
      <c r="I1652" s="126"/>
      <c r="J1652" s="126"/>
      <c r="K1652" s="126"/>
    </row>
    <row r="1653" spans="1:11" s="122" customFormat="1">
      <c r="A1653" s="138" t="s">
        <v>5088</v>
      </c>
      <c r="B1653" s="139">
        <v>343000</v>
      </c>
      <c r="C1653" s="128">
        <f t="shared" si="57"/>
        <v>13388000</v>
      </c>
      <c r="D1653" s="129">
        <f t="shared" si="58"/>
        <v>360150</v>
      </c>
      <c r="E1653" s="137" t="s">
        <v>7180</v>
      </c>
      <c r="F1653" s="136"/>
      <c r="G1653" s="126"/>
      <c r="H1653" s="126"/>
      <c r="I1653" s="126"/>
      <c r="J1653" s="126"/>
      <c r="K1653" s="126"/>
    </row>
    <row r="1654" spans="1:11" s="122" customFormat="1">
      <c r="A1654" s="138" t="s">
        <v>5089</v>
      </c>
      <c r="B1654" s="139">
        <v>344000</v>
      </c>
      <c r="C1654" s="128">
        <f t="shared" si="57"/>
        <v>13427000</v>
      </c>
      <c r="D1654" s="129">
        <f t="shared" si="58"/>
        <v>361200</v>
      </c>
      <c r="E1654" s="137" t="s">
        <v>7180</v>
      </c>
      <c r="F1654" s="136"/>
      <c r="G1654" s="126"/>
      <c r="H1654" s="126"/>
      <c r="I1654" s="126"/>
      <c r="J1654" s="126"/>
      <c r="K1654" s="126"/>
    </row>
    <row r="1655" spans="1:11" s="122" customFormat="1">
      <c r="A1655" s="138" t="s">
        <v>5090</v>
      </c>
      <c r="B1655" s="139">
        <v>345000</v>
      </c>
      <c r="C1655" s="128">
        <f t="shared" si="57"/>
        <v>13466000</v>
      </c>
      <c r="D1655" s="129">
        <f t="shared" si="58"/>
        <v>362250</v>
      </c>
      <c r="E1655" s="137" t="s">
        <v>7180</v>
      </c>
      <c r="F1655" s="136"/>
      <c r="G1655" s="126"/>
      <c r="H1655" s="126"/>
      <c r="I1655" s="126"/>
      <c r="J1655" s="126"/>
      <c r="K1655" s="126"/>
    </row>
    <row r="1656" spans="1:11" s="122" customFormat="1">
      <c r="A1656" s="138" t="s">
        <v>5091</v>
      </c>
      <c r="B1656" s="139">
        <v>346000</v>
      </c>
      <c r="C1656" s="128">
        <f t="shared" si="57"/>
        <v>13505000</v>
      </c>
      <c r="D1656" s="129">
        <f t="shared" si="58"/>
        <v>363300</v>
      </c>
      <c r="E1656" s="137" t="s">
        <v>7180</v>
      </c>
      <c r="F1656" s="136"/>
      <c r="G1656" s="126"/>
      <c r="H1656" s="126"/>
      <c r="I1656" s="126"/>
      <c r="J1656" s="126"/>
      <c r="K1656" s="126"/>
    </row>
    <row r="1657" spans="1:11" s="122" customFormat="1">
      <c r="A1657" s="138" t="s">
        <v>5092</v>
      </c>
      <c r="B1657" s="139">
        <v>347000</v>
      </c>
      <c r="C1657" s="128">
        <f t="shared" si="57"/>
        <v>13544000</v>
      </c>
      <c r="D1657" s="129">
        <f t="shared" si="58"/>
        <v>364350</v>
      </c>
      <c r="E1657" s="137" t="s">
        <v>7180</v>
      </c>
      <c r="F1657" s="136"/>
      <c r="G1657" s="126"/>
      <c r="H1657" s="126"/>
      <c r="I1657" s="126"/>
      <c r="J1657" s="126"/>
      <c r="K1657" s="126"/>
    </row>
    <row r="1658" spans="1:11" s="122" customFormat="1">
      <c r="A1658" s="138" t="s">
        <v>5093</v>
      </c>
      <c r="B1658" s="139">
        <v>348000</v>
      </c>
      <c r="C1658" s="128">
        <f t="shared" si="57"/>
        <v>13583000</v>
      </c>
      <c r="D1658" s="129">
        <f t="shared" si="58"/>
        <v>365400</v>
      </c>
      <c r="E1658" s="137" t="s">
        <v>7180</v>
      </c>
      <c r="F1658" s="136"/>
      <c r="G1658" s="126"/>
      <c r="H1658" s="126"/>
      <c r="I1658" s="126"/>
      <c r="J1658" s="126"/>
      <c r="K1658" s="126"/>
    </row>
    <row r="1659" spans="1:11" s="122" customFormat="1">
      <c r="A1659" s="138" t="s">
        <v>5094</v>
      </c>
      <c r="B1659" s="139">
        <v>349000</v>
      </c>
      <c r="C1659" s="128">
        <f t="shared" si="57"/>
        <v>13622000</v>
      </c>
      <c r="D1659" s="129">
        <f t="shared" si="58"/>
        <v>366450</v>
      </c>
      <c r="E1659" s="137" t="s">
        <v>7180</v>
      </c>
      <c r="F1659" s="136"/>
      <c r="G1659" s="126"/>
      <c r="H1659" s="126"/>
      <c r="I1659" s="126"/>
      <c r="J1659" s="126"/>
      <c r="K1659" s="126"/>
    </row>
    <row r="1660" spans="1:11" s="122" customFormat="1">
      <c r="A1660" s="138" t="s">
        <v>5095</v>
      </c>
      <c r="B1660" s="139">
        <v>350000</v>
      </c>
      <c r="C1660" s="128">
        <f t="shared" si="57"/>
        <v>13661000</v>
      </c>
      <c r="D1660" s="129">
        <f t="shared" si="58"/>
        <v>367500</v>
      </c>
      <c r="E1660" s="137" t="s">
        <v>7180</v>
      </c>
      <c r="F1660" s="136"/>
      <c r="G1660" s="126"/>
      <c r="H1660" s="126"/>
      <c r="I1660" s="126"/>
      <c r="J1660" s="126"/>
      <c r="K1660" s="126"/>
    </row>
    <row r="1661" spans="1:11" s="122" customFormat="1">
      <c r="A1661" s="138" t="s">
        <v>5096</v>
      </c>
      <c r="B1661" s="139">
        <v>351000</v>
      </c>
      <c r="C1661" s="128">
        <f t="shared" si="57"/>
        <v>13700000</v>
      </c>
      <c r="D1661" s="129">
        <f t="shared" si="58"/>
        <v>368550</v>
      </c>
      <c r="E1661" s="137" t="s">
        <v>7180</v>
      </c>
      <c r="F1661" s="136"/>
      <c r="G1661" s="126"/>
      <c r="H1661" s="126"/>
      <c r="I1661" s="126"/>
      <c r="J1661" s="126"/>
      <c r="K1661" s="126"/>
    </row>
    <row r="1662" spans="1:11" s="122" customFormat="1">
      <c r="A1662" s="138" t="s">
        <v>5097</v>
      </c>
      <c r="B1662" s="139">
        <v>352000</v>
      </c>
      <c r="C1662" s="128">
        <f t="shared" si="57"/>
        <v>13739000</v>
      </c>
      <c r="D1662" s="129">
        <f t="shared" si="58"/>
        <v>369600</v>
      </c>
      <c r="E1662" s="137" t="s">
        <v>7180</v>
      </c>
      <c r="F1662" s="136"/>
      <c r="G1662" s="126"/>
      <c r="H1662" s="126"/>
      <c r="I1662" s="126"/>
      <c r="J1662" s="126"/>
      <c r="K1662" s="126"/>
    </row>
    <row r="1663" spans="1:11" s="122" customFormat="1">
      <c r="A1663" s="138" t="s">
        <v>5098</v>
      </c>
      <c r="B1663" s="139">
        <v>353000</v>
      </c>
      <c r="C1663" s="128">
        <f t="shared" si="57"/>
        <v>13778000</v>
      </c>
      <c r="D1663" s="129">
        <f t="shared" si="58"/>
        <v>370650</v>
      </c>
      <c r="E1663" s="137" t="s">
        <v>7180</v>
      </c>
      <c r="F1663" s="136"/>
      <c r="G1663" s="126"/>
      <c r="H1663" s="126"/>
      <c r="I1663" s="126"/>
      <c r="J1663" s="126"/>
      <c r="K1663" s="126"/>
    </row>
    <row r="1664" spans="1:11" s="122" customFormat="1">
      <c r="A1664" s="138" t="s">
        <v>5099</v>
      </c>
      <c r="B1664" s="139">
        <v>354000</v>
      </c>
      <c r="C1664" s="128">
        <f t="shared" si="57"/>
        <v>13817000</v>
      </c>
      <c r="D1664" s="129">
        <f t="shared" si="58"/>
        <v>371700</v>
      </c>
      <c r="E1664" s="137" t="s">
        <v>7180</v>
      </c>
      <c r="F1664" s="136"/>
      <c r="G1664" s="126"/>
      <c r="H1664" s="126"/>
      <c r="I1664" s="126"/>
      <c r="J1664" s="126"/>
      <c r="K1664" s="126"/>
    </row>
    <row r="1665" spans="1:11" s="122" customFormat="1">
      <c r="A1665" s="138" t="s">
        <v>5100</v>
      </c>
      <c r="B1665" s="139">
        <v>355000</v>
      </c>
      <c r="C1665" s="128">
        <f t="shared" si="57"/>
        <v>13856000</v>
      </c>
      <c r="D1665" s="129">
        <f t="shared" si="58"/>
        <v>372750</v>
      </c>
      <c r="E1665" s="137" t="s">
        <v>7180</v>
      </c>
      <c r="F1665" s="136"/>
      <c r="G1665" s="126"/>
      <c r="H1665" s="126"/>
      <c r="I1665" s="126"/>
      <c r="J1665" s="126"/>
      <c r="K1665" s="126"/>
    </row>
    <row r="1666" spans="1:11" s="122" customFormat="1">
      <c r="A1666" s="138" t="s">
        <v>5101</v>
      </c>
      <c r="B1666" s="139">
        <v>356000</v>
      </c>
      <c r="C1666" s="128">
        <f t="shared" si="57"/>
        <v>13895000</v>
      </c>
      <c r="D1666" s="129">
        <f t="shared" si="58"/>
        <v>373800</v>
      </c>
      <c r="E1666" s="137" t="s">
        <v>7180</v>
      </c>
      <c r="F1666" s="136"/>
      <c r="G1666" s="126"/>
      <c r="H1666" s="126"/>
      <c r="I1666" s="126"/>
      <c r="J1666" s="126"/>
      <c r="K1666" s="126"/>
    </row>
    <row r="1667" spans="1:11" s="122" customFormat="1">
      <c r="A1667" s="138" t="s">
        <v>5102</v>
      </c>
      <c r="B1667" s="139">
        <v>357000</v>
      </c>
      <c r="C1667" s="128">
        <f t="shared" si="57"/>
        <v>13934000</v>
      </c>
      <c r="D1667" s="129">
        <f t="shared" si="58"/>
        <v>374850</v>
      </c>
      <c r="E1667" s="137" t="s">
        <v>7180</v>
      </c>
      <c r="F1667" s="136"/>
      <c r="G1667" s="126"/>
      <c r="H1667" s="126"/>
      <c r="I1667" s="126"/>
      <c r="J1667" s="126"/>
      <c r="K1667" s="126"/>
    </row>
    <row r="1668" spans="1:11" s="122" customFormat="1">
      <c r="A1668" s="138" t="s">
        <v>5103</v>
      </c>
      <c r="B1668" s="139">
        <v>358000</v>
      </c>
      <c r="C1668" s="128">
        <f t="shared" si="57"/>
        <v>13973000</v>
      </c>
      <c r="D1668" s="129">
        <f t="shared" si="58"/>
        <v>375900</v>
      </c>
      <c r="E1668" s="137" t="s">
        <v>7180</v>
      </c>
      <c r="F1668" s="136"/>
      <c r="G1668" s="126"/>
      <c r="H1668" s="126"/>
      <c r="I1668" s="126"/>
      <c r="J1668" s="126"/>
      <c r="K1668" s="126"/>
    </row>
    <row r="1669" spans="1:11" s="122" customFormat="1">
      <c r="A1669" s="138" t="s">
        <v>5104</v>
      </c>
      <c r="B1669" s="139">
        <v>359000</v>
      </c>
      <c r="C1669" s="128">
        <f t="shared" si="57"/>
        <v>14012000</v>
      </c>
      <c r="D1669" s="129">
        <f t="shared" si="58"/>
        <v>376950</v>
      </c>
      <c r="E1669" s="137" t="s">
        <v>7180</v>
      </c>
      <c r="F1669" s="136"/>
      <c r="G1669" s="126"/>
      <c r="H1669" s="126"/>
      <c r="I1669" s="126"/>
      <c r="J1669" s="126"/>
      <c r="K1669" s="126"/>
    </row>
    <row r="1670" spans="1:11" s="122" customFormat="1">
      <c r="A1670" s="138" t="s">
        <v>5105</v>
      </c>
      <c r="B1670" s="139">
        <v>360000</v>
      </c>
      <c r="C1670" s="128">
        <f t="shared" si="57"/>
        <v>14051000</v>
      </c>
      <c r="D1670" s="129">
        <f t="shared" si="58"/>
        <v>378000</v>
      </c>
      <c r="E1670" s="137" t="s">
        <v>7180</v>
      </c>
      <c r="F1670" s="136"/>
      <c r="G1670" s="126"/>
      <c r="H1670" s="126"/>
      <c r="I1670" s="126"/>
      <c r="J1670" s="126"/>
      <c r="K1670" s="126"/>
    </row>
    <row r="1671" spans="1:11" s="122" customFormat="1">
      <c r="A1671" s="138" t="s">
        <v>5106</v>
      </c>
      <c r="B1671" s="139">
        <v>361000</v>
      </c>
      <c r="C1671" s="128">
        <f t="shared" si="57"/>
        <v>14090000</v>
      </c>
      <c r="D1671" s="129">
        <f t="shared" si="58"/>
        <v>379050</v>
      </c>
      <c r="E1671" s="137" t="s">
        <v>7180</v>
      </c>
      <c r="F1671" s="136"/>
      <c r="G1671" s="126"/>
      <c r="H1671" s="126"/>
      <c r="I1671" s="126"/>
      <c r="J1671" s="126"/>
      <c r="K1671" s="126"/>
    </row>
    <row r="1672" spans="1:11" s="122" customFormat="1">
      <c r="A1672" s="138" t="s">
        <v>5107</v>
      </c>
      <c r="B1672" s="139">
        <v>362000</v>
      </c>
      <c r="C1672" s="128">
        <f t="shared" si="57"/>
        <v>14129000</v>
      </c>
      <c r="D1672" s="129">
        <f t="shared" si="58"/>
        <v>380100</v>
      </c>
      <c r="E1672" s="137" t="s">
        <v>7180</v>
      </c>
      <c r="F1672" s="136"/>
      <c r="G1672" s="126"/>
      <c r="H1672" s="126"/>
      <c r="I1672" s="126"/>
      <c r="J1672" s="126"/>
      <c r="K1672" s="126"/>
    </row>
    <row r="1673" spans="1:11" s="122" customFormat="1">
      <c r="A1673" s="138" t="s">
        <v>5108</v>
      </c>
      <c r="B1673" s="139">
        <v>363000</v>
      </c>
      <c r="C1673" s="128">
        <f t="shared" si="57"/>
        <v>14168000</v>
      </c>
      <c r="D1673" s="129">
        <f t="shared" si="58"/>
        <v>381150</v>
      </c>
      <c r="E1673" s="137" t="s">
        <v>7180</v>
      </c>
      <c r="F1673" s="136"/>
      <c r="G1673" s="126"/>
      <c r="H1673" s="126"/>
      <c r="I1673" s="126"/>
      <c r="J1673" s="126"/>
      <c r="K1673" s="126"/>
    </row>
    <row r="1674" spans="1:11" s="122" customFormat="1">
      <c r="A1674" s="138" t="s">
        <v>5109</v>
      </c>
      <c r="B1674" s="139">
        <v>364000</v>
      </c>
      <c r="C1674" s="128">
        <f t="shared" si="57"/>
        <v>14207000</v>
      </c>
      <c r="D1674" s="129">
        <f t="shared" si="58"/>
        <v>382200</v>
      </c>
      <c r="E1674" s="137" t="s">
        <v>7180</v>
      </c>
      <c r="F1674" s="136"/>
      <c r="G1674" s="126"/>
      <c r="H1674" s="126"/>
      <c r="I1674" s="126"/>
      <c r="J1674" s="126"/>
      <c r="K1674" s="126"/>
    </row>
    <row r="1675" spans="1:11" s="122" customFormat="1">
      <c r="A1675" s="138" t="s">
        <v>5110</v>
      </c>
      <c r="B1675" s="139">
        <v>365000</v>
      </c>
      <c r="C1675" s="128">
        <f t="shared" si="57"/>
        <v>14246000</v>
      </c>
      <c r="D1675" s="129">
        <f t="shared" si="58"/>
        <v>383250</v>
      </c>
      <c r="E1675" s="137" t="s">
        <v>7180</v>
      </c>
      <c r="F1675" s="136"/>
      <c r="G1675" s="126"/>
      <c r="H1675" s="126"/>
      <c r="I1675" s="126"/>
      <c r="J1675" s="126"/>
      <c r="K1675" s="126"/>
    </row>
    <row r="1676" spans="1:11" s="122" customFormat="1">
      <c r="A1676" s="138" t="s">
        <v>5111</v>
      </c>
      <c r="B1676" s="139">
        <v>366000</v>
      </c>
      <c r="C1676" s="128">
        <f t="shared" si="57"/>
        <v>14285000</v>
      </c>
      <c r="D1676" s="129">
        <f t="shared" si="58"/>
        <v>384300</v>
      </c>
      <c r="E1676" s="137" t="s">
        <v>7180</v>
      </c>
      <c r="F1676" s="136"/>
      <c r="G1676" s="126"/>
      <c r="H1676" s="126"/>
      <c r="I1676" s="126"/>
      <c r="J1676" s="126"/>
      <c r="K1676" s="126"/>
    </row>
    <row r="1677" spans="1:11" s="122" customFormat="1">
      <c r="A1677" s="138" t="s">
        <v>5112</v>
      </c>
      <c r="B1677" s="139">
        <v>367000</v>
      </c>
      <c r="C1677" s="128">
        <f t="shared" si="57"/>
        <v>14324000</v>
      </c>
      <c r="D1677" s="129">
        <f t="shared" si="58"/>
        <v>385350</v>
      </c>
      <c r="E1677" s="137" t="s">
        <v>7180</v>
      </c>
      <c r="F1677" s="136"/>
      <c r="G1677" s="126"/>
      <c r="H1677" s="126"/>
      <c r="I1677" s="126"/>
      <c r="J1677" s="126"/>
      <c r="K1677" s="126"/>
    </row>
    <row r="1678" spans="1:11" s="122" customFormat="1">
      <c r="A1678" s="138" t="s">
        <v>5113</v>
      </c>
      <c r="B1678" s="139">
        <v>368000</v>
      </c>
      <c r="C1678" s="128">
        <f t="shared" si="57"/>
        <v>14363000</v>
      </c>
      <c r="D1678" s="129">
        <f t="shared" si="58"/>
        <v>386400</v>
      </c>
      <c r="E1678" s="137" t="s">
        <v>7180</v>
      </c>
      <c r="F1678" s="136"/>
      <c r="G1678" s="126"/>
      <c r="H1678" s="126"/>
      <c r="I1678" s="126"/>
      <c r="J1678" s="126"/>
      <c r="K1678" s="126"/>
    </row>
    <row r="1679" spans="1:11" s="122" customFormat="1">
      <c r="A1679" s="138" t="s">
        <v>5114</v>
      </c>
      <c r="B1679" s="139">
        <v>369000</v>
      </c>
      <c r="C1679" s="128">
        <f t="shared" si="57"/>
        <v>14402000</v>
      </c>
      <c r="D1679" s="129">
        <f t="shared" si="58"/>
        <v>387450</v>
      </c>
      <c r="E1679" s="137" t="s">
        <v>7180</v>
      </c>
      <c r="F1679" s="136"/>
      <c r="G1679" s="126"/>
      <c r="H1679" s="126"/>
      <c r="I1679" s="126"/>
      <c r="J1679" s="126"/>
      <c r="K1679" s="126"/>
    </row>
    <row r="1680" spans="1:11" s="122" customFormat="1">
      <c r="A1680" s="138" t="s">
        <v>5115</v>
      </c>
      <c r="B1680" s="139">
        <v>370000</v>
      </c>
      <c r="C1680" s="128">
        <f t="shared" si="57"/>
        <v>14441000</v>
      </c>
      <c r="D1680" s="129">
        <f t="shared" si="58"/>
        <v>388500</v>
      </c>
      <c r="E1680" s="137" t="s">
        <v>7180</v>
      </c>
      <c r="F1680" s="136"/>
      <c r="G1680" s="126"/>
      <c r="H1680" s="126"/>
      <c r="I1680" s="126"/>
      <c r="J1680" s="126"/>
      <c r="K1680" s="126"/>
    </row>
    <row r="1681" spans="1:11" s="122" customFormat="1">
      <c r="A1681" s="138" t="s">
        <v>5116</v>
      </c>
      <c r="B1681" s="139">
        <v>371000</v>
      </c>
      <c r="C1681" s="128">
        <f t="shared" si="57"/>
        <v>14480000</v>
      </c>
      <c r="D1681" s="129">
        <f t="shared" si="58"/>
        <v>389550</v>
      </c>
      <c r="E1681" s="137" t="s">
        <v>7180</v>
      </c>
      <c r="F1681" s="136"/>
      <c r="G1681" s="126"/>
      <c r="H1681" s="126"/>
      <c r="I1681" s="126"/>
      <c r="J1681" s="126"/>
      <c r="K1681" s="126"/>
    </row>
    <row r="1682" spans="1:11" s="122" customFormat="1">
      <c r="A1682" s="138" t="s">
        <v>5117</v>
      </c>
      <c r="B1682" s="139">
        <v>372000</v>
      </c>
      <c r="C1682" s="128">
        <f t="shared" si="57"/>
        <v>14519000</v>
      </c>
      <c r="D1682" s="129">
        <f t="shared" si="58"/>
        <v>390600</v>
      </c>
      <c r="E1682" s="137" t="s">
        <v>7180</v>
      </c>
      <c r="F1682" s="136"/>
      <c r="G1682" s="126"/>
      <c r="H1682" s="126"/>
      <c r="I1682" s="126"/>
      <c r="J1682" s="126"/>
      <c r="K1682" s="126"/>
    </row>
    <row r="1683" spans="1:11" s="122" customFormat="1">
      <c r="A1683" s="138" t="s">
        <v>5118</v>
      </c>
      <c r="B1683" s="139">
        <v>373000</v>
      </c>
      <c r="C1683" s="128">
        <f t="shared" si="57"/>
        <v>14558000</v>
      </c>
      <c r="D1683" s="129">
        <f t="shared" si="58"/>
        <v>391650</v>
      </c>
      <c r="E1683" s="137" t="s">
        <v>7180</v>
      </c>
      <c r="F1683" s="136"/>
      <c r="G1683" s="126"/>
      <c r="H1683" s="126"/>
      <c r="I1683" s="126"/>
      <c r="J1683" s="126"/>
      <c r="K1683" s="126"/>
    </row>
    <row r="1684" spans="1:11" s="122" customFormat="1">
      <c r="A1684" s="138" t="s">
        <v>5119</v>
      </c>
      <c r="B1684" s="139">
        <v>374000</v>
      </c>
      <c r="C1684" s="128">
        <f t="shared" si="57"/>
        <v>14597000</v>
      </c>
      <c r="D1684" s="129">
        <f t="shared" si="58"/>
        <v>392700</v>
      </c>
      <c r="E1684" s="137" t="s">
        <v>7180</v>
      </c>
      <c r="F1684" s="136"/>
      <c r="G1684" s="126"/>
      <c r="H1684" s="126"/>
      <c r="I1684" s="126"/>
      <c r="J1684" s="126"/>
      <c r="K1684" s="126"/>
    </row>
    <row r="1685" spans="1:11" s="122" customFormat="1">
      <c r="A1685" s="138" t="s">
        <v>5120</v>
      </c>
      <c r="B1685" s="139">
        <v>375000</v>
      </c>
      <c r="C1685" s="128">
        <f t="shared" si="57"/>
        <v>14636000</v>
      </c>
      <c r="D1685" s="129">
        <f t="shared" si="58"/>
        <v>393750</v>
      </c>
      <c r="E1685" s="137" t="s">
        <v>7180</v>
      </c>
      <c r="F1685" s="136"/>
      <c r="G1685" s="126"/>
      <c r="H1685" s="126"/>
      <c r="I1685" s="126"/>
      <c r="J1685" s="126"/>
      <c r="K1685" s="126"/>
    </row>
    <row r="1686" spans="1:11" s="122" customFormat="1">
      <c r="A1686" s="138" t="s">
        <v>5121</v>
      </c>
      <c r="B1686" s="139">
        <v>376000</v>
      </c>
      <c r="C1686" s="128">
        <f t="shared" si="57"/>
        <v>14675000</v>
      </c>
      <c r="D1686" s="129">
        <f t="shared" si="58"/>
        <v>394800</v>
      </c>
      <c r="E1686" s="137" t="s">
        <v>7180</v>
      </c>
      <c r="F1686" s="136"/>
      <c r="G1686" s="126"/>
      <c r="H1686" s="126"/>
      <c r="I1686" s="126"/>
      <c r="J1686" s="126"/>
      <c r="K1686" s="126"/>
    </row>
    <row r="1687" spans="1:11" s="122" customFormat="1">
      <c r="A1687" s="138" t="s">
        <v>5122</v>
      </c>
      <c r="B1687" s="139">
        <v>377000</v>
      </c>
      <c r="C1687" s="128">
        <f t="shared" si="57"/>
        <v>14714000</v>
      </c>
      <c r="D1687" s="129">
        <f t="shared" si="58"/>
        <v>395850</v>
      </c>
      <c r="E1687" s="137" t="s">
        <v>7180</v>
      </c>
      <c r="F1687" s="136"/>
      <c r="G1687" s="126"/>
      <c r="H1687" s="126"/>
      <c r="I1687" s="126"/>
      <c r="J1687" s="126"/>
      <c r="K1687" s="126"/>
    </row>
    <row r="1688" spans="1:11" s="122" customFormat="1">
      <c r="A1688" s="138" t="s">
        <v>5123</v>
      </c>
      <c r="B1688" s="139">
        <v>378000</v>
      </c>
      <c r="C1688" s="128">
        <f t="shared" si="57"/>
        <v>14753000</v>
      </c>
      <c r="D1688" s="129">
        <f t="shared" si="58"/>
        <v>396900</v>
      </c>
      <c r="E1688" s="137" t="s">
        <v>7180</v>
      </c>
      <c r="F1688" s="136"/>
      <c r="G1688" s="126"/>
      <c r="H1688" s="126"/>
      <c r="I1688" s="126"/>
      <c r="J1688" s="126"/>
      <c r="K1688" s="126"/>
    </row>
    <row r="1689" spans="1:11" s="122" customFormat="1">
      <c r="A1689" s="138" t="s">
        <v>5124</v>
      </c>
      <c r="B1689" s="139">
        <v>379000</v>
      </c>
      <c r="C1689" s="128">
        <f t="shared" si="57"/>
        <v>14792000</v>
      </c>
      <c r="D1689" s="129">
        <f t="shared" si="58"/>
        <v>397950</v>
      </c>
      <c r="E1689" s="137" t="s">
        <v>7180</v>
      </c>
      <c r="F1689" s="136"/>
      <c r="G1689" s="126"/>
      <c r="H1689" s="126"/>
      <c r="I1689" s="126"/>
      <c r="J1689" s="126"/>
      <c r="K1689" s="126"/>
    </row>
    <row r="1690" spans="1:11" s="122" customFormat="1">
      <c r="A1690" s="138" t="s">
        <v>5125</v>
      </c>
      <c r="B1690" s="139">
        <v>380000</v>
      </c>
      <c r="C1690" s="128">
        <f t="shared" si="57"/>
        <v>14831000</v>
      </c>
      <c r="D1690" s="129">
        <f t="shared" si="58"/>
        <v>399000</v>
      </c>
      <c r="E1690" s="137" t="s">
        <v>7180</v>
      </c>
      <c r="F1690" s="136"/>
      <c r="G1690" s="126"/>
      <c r="H1690" s="126"/>
      <c r="I1690" s="126"/>
      <c r="J1690" s="126"/>
      <c r="K1690" s="126"/>
    </row>
    <row r="1691" spans="1:11" s="122" customFormat="1">
      <c r="A1691" s="138" t="s">
        <v>5126</v>
      </c>
      <c r="B1691" s="139">
        <v>381000</v>
      </c>
      <c r="C1691" s="128">
        <f t="shared" si="57"/>
        <v>14870000</v>
      </c>
      <c r="D1691" s="129">
        <f t="shared" si="58"/>
        <v>400050</v>
      </c>
      <c r="E1691" s="137" t="s">
        <v>7180</v>
      </c>
      <c r="F1691" s="136"/>
      <c r="G1691" s="126"/>
      <c r="H1691" s="126"/>
      <c r="I1691" s="126"/>
      <c r="J1691" s="126"/>
      <c r="K1691" s="126"/>
    </row>
    <row r="1692" spans="1:11" s="122" customFormat="1">
      <c r="A1692" s="138" t="s">
        <v>5127</v>
      </c>
      <c r="B1692" s="139">
        <v>382000</v>
      </c>
      <c r="C1692" s="128">
        <f t="shared" si="57"/>
        <v>14909000</v>
      </c>
      <c r="D1692" s="129">
        <f t="shared" si="58"/>
        <v>401100</v>
      </c>
      <c r="E1692" s="137" t="s">
        <v>7180</v>
      </c>
      <c r="F1692" s="136"/>
      <c r="G1692" s="126"/>
      <c r="H1692" s="126"/>
      <c r="I1692" s="126"/>
      <c r="J1692" s="126"/>
      <c r="K1692" s="126"/>
    </row>
    <row r="1693" spans="1:11" s="122" customFormat="1">
      <c r="A1693" s="138" t="s">
        <v>5128</v>
      </c>
      <c r="B1693" s="139">
        <v>383000</v>
      </c>
      <c r="C1693" s="128">
        <f t="shared" si="57"/>
        <v>14948000</v>
      </c>
      <c r="D1693" s="129">
        <f t="shared" si="58"/>
        <v>402150</v>
      </c>
      <c r="E1693" s="137" t="s">
        <v>7180</v>
      </c>
      <c r="F1693" s="136"/>
      <c r="G1693" s="126"/>
      <c r="H1693" s="126"/>
      <c r="I1693" s="126"/>
      <c r="J1693" s="126"/>
      <c r="K1693" s="126"/>
    </row>
    <row r="1694" spans="1:11" s="122" customFormat="1">
      <c r="A1694" s="138" t="s">
        <v>5129</v>
      </c>
      <c r="B1694" s="139">
        <v>384000</v>
      </c>
      <c r="C1694" s="128">
        <f t="shared" si="57"/>
        <v>14987000</v>
      </c>
      <c r="D1694" s="129">
        <f t="shared" si="58"/>
        <v>403200</v>
      </c>
      <c r="E1694" s="137" t="s">
        <v>7180</v>
      </c>
      <c r="F1694" s="136"/>
      <c r="G1694" s="126"/>
      <c r="H1694" s="126"/>
      <c r="I1694" s="126"/>
      <c r="J1694" s="126"/>
      <c r="K1694" s="126"/>
    </row>
    <row r="1695" spans="1:11" s="122" customFormat="1">
      <c r="A1695" s="138" t="s">
        <v>5130</v>
      </c>
      <c r="B1695" s="139">
        <v>385000</v>
      </c>
      <c r="C1695" s="128">
        <f t="shared" si="57"/>
        <v>15026000</v>
      </c>
      <c r="D1695" s="129">
        <f t="shared" si="58"/>
        <v>404250</v>
      </c>
      <c r="E1695" s="137" t="s">
        <v>7180</v>
      </c>
      <c r="F1695" s="136"/>
      <c r="G1695" s="126"/>
      <c r="H1695" s="126"/>
      <c r="I1695" s="126"/>
      <c r="J1695" s="126"/>
      <c r="K1695" s="126"/>
    </row>
    <row r="1696" spans="1:11" s="122" customFormat="1">
      <c r="A1696" s="138" t="s">
        <v>5131</v>
      </c>
      <c r="B1696" s="139">
        <v>386000</v>
      </c>
      <c r="C1696" s="128">
        <f t="shared" si="57"/>
        <v>15065000</v>
      </c>
      <c r="D1696" s="129">
        <f t="shared" si="58"/>
        <v>405300</v>
      </c>
      <c r="E1696" s="137" t="s">
        <v>7180</v>
      </c>
      <c r="F1696" s="136"/>
      <c r="G1696" s="126"/>
      <c r="H1696" s="126"/>
      <c r="I1696" s="126"/>
      <c r="J1696" s="126"/>
      <c r="K1696" s="126"/>
    </row>
    <row r="1697" spans="1:11" s="122" customFormat="1">
      <c r="A1697" s="138" t="s">
        <v>5132</v>
      </c>
      <c r="B1697" s="139">
        <v>387000</v>
      </c>
      <c r="C1697" s="128">
        <f t="shared" ref="C1697:C1760" si="59">C1696+39000</f>
        <v>15104000</v>
      </c>
      <c r="D1697" s="129">
        <f t="shared" si="58"/>
        <v>406350</v>
      </c>
      <c r="E1697" s="137" t="s">
        <v>7180</v>
      </c>
      <c r="F1697" s="136"/>
      <c r="G1697" s="126"/>
      <c r="H1697" s="126"/>
      <c r="I1697" s="126"/>
      <c r="J1697" s="126"/>
      <c r="K1697" s="126"/>
    </row>
    <row r="1698" spans="1:11" s="122" customFormat="1">
      <c r="A1698" s="138" t="s">
        <v>5133</v>
      </c>
      <c r="B1698" s="139">
        <v>388000</v>
      </c>
      <c r="C1698" s="128">
        <f t="shared" si="59"/>
        <v>15143000</v>
      </c>
      <c r="D1698" s="129">
        <f t="shared" si="58"/>
        <v>407400</v>
      </c>
      <c r="E1698" s="137" t="s">
        <v>7180</v>
      </c>
      <c r="F1698" s="136"/>
      <c r="G1698" s="126"/>
      <c r="H1698" s="126"/>
      <c r="I1698" s="126"/>
      <c r="J1698" s="126"/>
      <c r="K1698" s="126"/>
    </row>
    <row r="1699" spans="1:11" s="122" customFormat="1">
      <c r="A1699" s="138" t="s">
        <v>5134</v>
      </c>
      <c r="B1699" s="139">
        <v>389000</v>
      </c>
      <c r="C1699" s="128">
        <f t="shared" si="59"/>
        <v>15182000</v>
      </c>
      <c r="D1699" s="129">
        <f t="shared" ref="D1699:D1762" si="60">SUM($G$2)*(B1699*0.001)</f>
        <v>408450</v>
      </c>
      <c r="E1699" s="137" t="s">
        <v>7180</v>
      </c>
      <c r="F1699" s="136"/>
      <c r="G1699" s="126"/>
      <c r="H1699" s="126"/>
      <c r="I1699" s="126"/>
      <c r="J1699" s="126"/>
      <c r="K1699" s="126"/>
    </row>
    <row r="1700" spans="1:11" s="122" customFormat="1">
      <c r="A1700" s="138" t="s">
        <v>5135</v>
      </c>
      <c r="B1700" s="139">
        <v>390000</v>
      </c>
      <c r="C1700" s="128">
        <f t="shared" si="59"/>
        <v>15221000</v>
      </c>
      <c r="D1700" s="129">
        <f t="shared" si="60"/>
        <v>409500</v>
      </c>
      <c r="E1700" s="137" t="s">
        <v>7180</v>
      </c>
      <c r="F1700" s="136"/>
      <c r="G1700" s="126"/>
      <c r="H1700" s="126"/>
      <c r="I1700" s="126"/>
      <c r="J1700" s="126"/>
      <c r="K1700" s="126"/>
    </row>
    <row r="1701" spans="1:11" s="122" customFormat="1">
      <c r="A1701" s="138" t="s">
        <v>5136</v>
      </c>
      <c r="B1701" s="139">
        <v>391000</v>
      </c>
      <c r="C1701" s="128">
        <f t="shared" si="59"/>
        <v>15260000</v>
      </c>
      <c r="D1701" s="129">
        <f t="shared" si="60"/>
        <v>410550</v>
      </c>
      <c r="E1701" s="137" t="s">
        <v>7180</v>
      </c>
      <c r="F1701" s="136"/>
      <c r="G1701" s="126"/>
      <c r="H1701" s="126"/>
      <c r="I1701" s="126"/>
      <c r="J1701" s="126"/>
      <c r="K1701" s="126"/>
    </row>
    <row r="1702" spans="1:11" s="122" customFormat="1">
      <c r="A1702" s="138" t="s">
        <v>5137</v>
      </c>
      <c r="B1702" s="139">
        <v>392000</v>
      </c>
      <c r="C1702" s="128">
        <f t="shared" si="59"/>
        <v>15299000</v>
      </c>
      <c r="D1702" s="129">
        <f t="shared" si="60"/>
        <v>411600</v>
      </c>
      <c r="E1702" s="137" t="s">
        <v>7180</v>
      </c>
      <c r="F1702" s="136"/>
      <c r="G1702" s="126"/>
      <c r="H1702" s="126"/>
      <c r="I1702" s="126"/>
      <c r="J1702" s="126"/>
      <c r="K1702" s="126"/>
    </row>
    <row r="1703" spans="1:11" s="122" customFormat="1">
      <c r="A1703" s="138" t="s">
        <v>5138</v>
      </c>
      <c r="B1703" s="139">
        <v>393000</v>
      </c>
      <c r="C1703" s="128">
        <f t="shared" si="59"/>
        <v>15338000</v>
      </c>
      <c r="D1703" s="129">
        <f t="shared" si="60"/>
        <v>412650</v>
      </c>
      <c r="E1703" s="137" t="s">
        <v>7180</v>
      </c>
      <c r="F1703" s="136"/>
      <c r="G1703" s="126"/>
      <c r="H1703" s="126"/>
      <c r="I1703" s="126"/>
      <c r="J1703" s="126"/>
      <c r="K1703" s="126"/>
    </row>
    <row r="1704" spans="1:11" s="122" customFormat="1">
      <c r="A1704" s="138" t="s">
        <v>5139</v>
      </c>
      <c r="B1704" s="139">
        <v>394000</v>
      </c>
      <c r="C1704" s="128">
        <f t="shared" si="59"/>
        <v>15377000</v>
      </c>
      <c r="D1704" s="129">
        <f t="shared" si="60"/>
        <v>413700</v>
      </c>
      <c r="E1704" s="137" t="s">
        <v>7180</v>
      </c>
      <c r="F1704" s="136"/>
      <c r="G1704" s="126"/>
      <c r="H1704" s="126"/>
      <c r="I1704" s="126"/>
      <c r="J1704" s="126"/>
      <c r="K1704" s="126"/>
    </row>
    <row r="1705" spans="1:11" s="122" customFormat="1">
      <c r="A1705" s="138" t="s">
        <v>5140</v>
      </c>
      <c r="B1705" s="139">
        <v>395000</v>
      </c>
      <c r="C1705" s="128">
        <f t="shared" si="59"/>
        <v>15416000</v>
      </c>
      <c r="D1705" s="129">
        <f t="shared" si="60"/>
        <v>414750</v>
      </c>
      <c r="E1705" s="137" t="s">
        <v>7180</v>
      </c>
      <c r="F1705" s="136"/>
      <c r="G1705" s="126"/>
      <c r="H1705" s="126"/>
      <c r="I1705" s="126"/>
      <c r="J1705" s="126"/>
      <c r="K1705" s="126"/>
    </row>
    <row r="1706" spans="1:11" s="122" customFormat="1">
      <c r="A1706" s="138" t="s">
        <v>5141</v>
      </c>
      <c r="B1706" s="139">
        <v>396000</v>
      </c>
      <c r="C1706" s="128">
        <f t="shared" si="59"/>
        <v>15455000</v>
      </c>
      <c r="D1706" s="129">
        <f t="shared" si="60"/>
        <v>415800</v>
      </c>
      <c r="E1706" s="137" t="s">
        <v>7180</v>
      </c>
      <c r="F1706" s="136"/>
      <c r="G1706" s="126"/>
      <c r="H1706" s="126"/>
      <c r="I1706" s="126"/>
      <c r="J1706" s="126"/>
      <c r="K1706" s="126"/>
    </row>
    <row r="1707" spans="1:11" s="122" customFormat="1">
      <c r="A1707" s="138" t="s">
        <v>5142</v>
      </c>
      <c r="B1707" s="139">
        <v>397000</v>
      </c>
      <c r="C1707" s="128">
        <f t="shared" si="59"/>
        <v>15494000</v>
      </c>
      <c r="D1707" s="129">
        <f t="shared" si="60"/>
        <v>416850</v>
      </c>
      <c r="E1707" s="137" t="s">
        <v>7180</v>
      </c>
      <c r="F1707" s="136"/>
      <c r="G1707" s="126"/>
      <c r="H1707" s="126"/>
      <c r="I1707" s="126"/>
      <c r="J1707" s="126"/>
      <c r="K1707" s="126"/>
    </row>
    <row r="1708" spans="1:11" s="122" customFormat="1">
      <c r="A1708" s="138" t="s">
        <v>5143</v>
      </c>
      <c r="B1708" s="139">
        <v>398000</v>
      </c>
      <c r="C1708" s="128">
        <f t="shared" si="59"/>
        <v>15533000</v>
      </c>
      <c r="D1708" s="129">
        <f t="shared" si="60"/>
        <v>417900</v>
      </c>
      <c r="E1708" s="137" t="s">
        <v>7180</v>
      </c>
      <c r="F1708" s="136"/>
      <c r="G1708" s="126"/>
      <c r="H1708" s="126"/>
      <c r="I1708" s="126"/>
      <c r="J1708" s="126"/>
      <c r="K1708" s="126"/>
    </row>
    <row r="1709" spans="1:11" s="122" customFormat="1">
      <c r="A1709" s="138" t="s">
        <v>5144</v>
      </c>
      <c r="B1709" s="139">
        <v>399000</v>
      </c>
      <c r="C1709" s="128">
        <f t="shared" si="59"/>
        <v>15572000</v>
      </c>
      <c r="D1709" s="129">
        <f t="shared" si="60"/>
        <v>418950</v>
      </c>
      <c r="E1709" s="137" t="s">
        <v>7180</v>
      </c>
      <c r="F1709" s="136"/>
      <c r="G1709" s="126"/>
      <c r="H1709" s="126"/>
      <c r="I1709" s="126"/>
      <c r="J1709" s="126"/>
      <c r="K1709" s="126"/>
    </row>
    <row r="1710" spans="1:11" s="122" customFormat="1">
      <c r="A1710" s="138" t="s">
        <v>5145</v>
      </c>
      <c r="B1710" s="139">
        <v>400000</v>
      </c>
      <c r="C1710" s="128">
        <f t="shared" si="59"/>
        <v>15611000</v>
      </c>
      <c r="D1710" s="129">
        <f t="shared" si="60"/>
        <v>420000</v>
      </c>
      <c r="E1710" s="137" t="s">
        <v>7180</v>
      </c>
      <c r="F1710" s="136"/>
      <c r="G1710" s="126"/>
      <c r="H1710" s="126"/>
      <c r="I1710" s="126"/>
      <c r="J1710" s="126"/>
      <c r="K1710" s="126"/>
    </row>
    <row r="1711" spans="1:11" s="122" customFormat="1">
      <c r="A1711" s="138" t="s">
        <v>5146</v>
      </c>
      <c r="B1711" s="139">
        <v>401000</v>
      </c>
      <c r="C1711" s="128">
        <f t="shared" si="59"/>
        <v>15650000</v>
      </c>
      <c r="D1711" s="129">
        <f t="shared" si="60"/>
        <v>421050</v>
      </c>
      <c r="E1711" s="137" t="s">
        <v>7180</v>
      </c>
      <c r="F1711" s="136"/>
      <c r="G1711" s="126"/>
      <c r="H1711" s="126"/>
      <c r="I1711" s="126"/>
      <c r="J1711" s="126"/>
      <c r="K1711" s="126"/>
    </row>
    <row r="1712" spans="1:11" s="122" customFormat="1">
      <c r="A1712" s="138" t="s">
        <v>5147</v>
      </c>
      <c r="B1712" s="139">
        <v>402000</v>
      </c>
      <c r="C1712" s="128">
        <f t="shared" si="59"/>
        <v>15689000</v>
      </c>
      <c r="D1712" s="129">
        <f t="shared" si="60"/>
        <v>422100</v>
      </c>
      <c r="E1712" s="137" t="s">
        <v>7180</v>
      </c>
      <c r="F1712" s="136"/>
      <c r="G1712" s="126"/>
      <c r="H1712" s="126"/>
      <c r="I1712" s="126"/>
      <c r="J1712" s="126"/>
      <c r="K1712" s="126"/>
    </row>
    <row r="1713" spans="1:11" s="122" customFormat="1">
      <c r="A1713" s="138" t="s">
        <v>5148</v>
      </c>
      <c r="B1713" s="139">
        <v>403000</v>
      </c>
      <c r="C1713" s="128">
        <f t="shared" si="59"/>
        <v>15728000</v>
      </c>
      <c r="D1713" s="129">
        <f t="shared" si="60"/>
        <v>423150</v>
      </c>
      <c r="E1713" s="137" t="s">
        <v>7180</v>
      </c>
      <c r="F1713" s="136"/>
      <c r="G1713" s="126"/>
      <c r="H1713" s="126"/>
      <c r="I1713" s="126"/>
      <c r="J1713" s="126"/>
      <c r="K1713" s="126"/>
    </row>
    <row r="1714" spans="1:11" s="122" customFormat="1">
      <c r="A1714" s="138" t="s">
        <v>5149</v>
      </c>
      <c r="B1714" s="139">
        <v>404000</v>
      </c>
      <c r="C1714" s="128">
        <f t="shared" si="59"/>
        <v>15767000</v>
      </c>
      <c r="D1714" s="129">
        <f t="shared" si="60"/>
        <v>424200</v>
      </c>
      <c r="E1714" s="137" t="s">
        <v>7180</v>
      </c>
      <c r="F1714" s="136"/>
      <c r="G1714" s="126"/>
      <c r="H1714" s="126"/>
      <c r="I1714" s="126"/>
      <c r="J1714" s="126"/>
      <c r="K1714" s="126"/>
    </row>
    <row r="1715" spans="1:11" s="122" customFormat="1">
      <c r="A1715" s="138" t="s">
        <v>5150</v>
      </c>
      <c r="B1715" s="139">
        <v>405000</v>
      </c>
      <c r="C1715" s="128">
        <f t="shared" si="59"/>
        <v>15806000</v>
      </c>
      <c r="D1715" s="129">
        <f t="shared" si="60"/>
        <v>425250</v>
      </c>
      <c r="E1715" s="137" t="s">
        <v>7180</v>
      </c>
      <c r="F1715" s="136"/>
      <c r="G1715" s="126"/>
      <c r="H1715" s="126"/>
      <c r="I1715" s="126"/>
      <c r="J1715" s="126"/>
      <c r="K1715" s="126"/>
    </row>
    <row r="1716" spans="1:11" s="122" customFormat="1">
      <c r="A1716" s="138" t="s">
        <v>5151</v>
      </c>
      <c r="B1716" s="139">
        <v>406000</v>
      </c>
      <c r="C1716" s="128">
        <f t="shared" si="59"/>
        <v>15845000</v>
      </c>
      <c r="D1716" s="129">
        <f t="shared" si="60"/>
        <v>426300</v>
      </c>
      <c r="E1716" s="137" t="s">
        <v>7180</v>
      </c>
      <c r="F1716" s="136"/>
      <c r="G1716" s="126"/>
      <c r="H1716" s="126"/>
      <c r="I1716" s="126"/>
      <c r="J1716" s="126"/>
      <c r="K1716" s="126"/>
    </row>
    <row r="1717" spans="1:11" s="122" customFormat="1">
      <c r="A1717" s="138" t="s">
        <v>5152</v>
      </c>
      <c r="B1717" s="139">
        <v>407000</v>
      </c>
      <c r="C1717" s="128">
        <f t="shared" si="59"/>
        <v>15884000</v>
      </c>
      <c r="D1717" s="129">
        <f t="shared" si="60"/>
        <v>427350</v>
      </c>
      <c r="E1717" s="137" t="s">
        <v>7180</v>
      </c>
      <c r="F1717" s="136"/>
      <c r="G1717" s="126"/>
      <c r="H1717" s="126"/>
      <c r="I1717" s="126"/>
      <c r="J1717" s="126"/>
      <c r="K1717" s="126"/>
    </row>
    <row r="1718" spans="1:11" s="122" customFormat="1">
      <c r="A1718" s="138" t="s">
        <v>5153</v>
      </c>
      <c r="B1718" s="139">
        <v>408000</v>
      </c>
      <c r="C1718" s="128">
        <f t="shared" si="59"/>
        <v>15923000</v>
      </c>
      <c r="D1718" s="129">
        <f t="shared" si="60"/>
        <v>428400</v>
      </c>
      <c r="E1718" s="137" t="s">
        <v>7180</v>
      </c>
      <c r="F1718" s="136"/>
      <c r="G1718" s="126"/>
      <c r="H1718" s="126"/>
      <c r="I1718" s="126"/>
      <c r="J1718" s="126"/>
      <c r="K1718" s="126"/>
    </row>
    <row r="1719" spans="1:11" s="122" customFormat="1">
      <c r="A1719" s="138" t="s">
        <v>5154</v>
      </c>
      <c r="B1719" s="139">
        <v>409000</v>
      </c>
      <c r="C1719" s="128">
        <f t="shared" si="59"/>
        <v>15962000</v>
      </c>
      <c r="D1719" s="129">
        <f t="shared" si="60"/>
        <v>429450</v>
      </c>
      <c r="E1719" s="137" t="s">
        <v>7180</v>
      </c>
      <c r="F1719" s="136"/>
      <c r="G1719" s="126"/>
      <c r="H1719" s="126"/>
      <c r="I1719" s="126"/>
      <c r="J1719" s="126"/>
      <c r="K1719" s="126"/>
    </row>
    <row r="1720" spans="1:11" s="122" customFormat="1">
      <c r="A1720" s="138" t="s">
        <v>5155</v>
      </c>
      <c r="B1720" s="139">
        <v>410000</v>
      </c>
      <c r="C1720" s="128">
        <f t="shared" si="59"/>
        <v>16001000</v>
      </c>
      <c r="D1720" s="129">
        <f t="shared" si="60"/>
        <v>430500</v>
      </c>
      <c r="E1720" s="137" t="s">
        <v>7180</v>
      </c>
      <c r="F1720" s="136"/>
      <c r="G1720" s="126"/>
      <c r="H1720" s="126"/>
      <c r="I1720" s="126"/>
      <c r="J1720" s="126"/>
      <c r="K1720" s="126"/>
    </row>
    <row r="1721" spans="1:11" s="122" customFormat="1">
      <c r="A1721" s="138" t="s">
        <v>5156</v>
      </c>
      <c r="B1721" s="139">
        <v>411000</v>
      </c>
      <c r="C1721" s="128">
        <f t="shared" si="59"/>
        <v>16040000</v>
      </c>
      <c r="D1721" s="129">
        <f t="shared" si="60"/>
        <v>431550</v>
      </c>
      <c r="E1721" s="137" t="s">
        <v>7180</v>
      </c>
      <c r="F1721" s="136"/>
      <c r="G1721" s="126"/>
      <c r="H1721" s="126"/>
      <c r="I1721" s="126"/>
      <c r="J1721" s="126"/>
      <c r="K1721" s="126"/>
    </row>
    <row r="1722" spans="1:11" s="122" customFormat="1">
      <c r="A1722" s="138" t="s">
        <v>5157</v>
      </c>
      <c r="B1722" s="139">
        <v>412000</v>
      </c>
      <c r="C1722" s="128">
        <f t="shared" si="59"/>
        <v>16079000</v>
      </c>
      <c r="D1722" s="129">
        <f t="shared" si="60"/>
        <v>432600</v>
      </c>
      <c r="E1722" s="137" t="s">
        <v>7180</v>
      </c>
      <c r="F1722" s="136"/>
      <c r="G1722" s="126"/>
      <c r="H1722" s="126"/>
      <c r="I1722" s="126"/>
      <c r="J1722" s="126"/>
      <c r="K1722" s="126"/>
    </row>
    <row r="1723" spans="1:11" s="122" customFormat="1">
      <c r="A1723" s="138" t="s">
        <v>5158</v>
      </c>
      <c r="B1723" s="139">
        <v>413000</v>
      </c>
      <c r="C1723" s="128">
        <f t="shared" si="59"/>
        <v>16118000</v>
      </c>
      <c r="D1723" s="129">
        <f t="shared" si="60"/>
        <v>433650</v>
      </c>
      <c r="E1723" s="137" t="s">
        <v>7180</v>
      </c>
      <c r="F1723" s="136"/>
      <c r="G1723" s="126"/>
      <c r="H1723" s="126"/>
      <c r="I1723" s="126"/>
      <c r="J1723" s="126"/>
      <c r="K1723" s="126"/>
    </row>
    <row r="1724" spans="1:11" s="122" customFormat="1">
      <c r="A1724" s="138" t="s">
        <v>5159</v>
      </c>
      <c r="B1724" s="139">
        <v>414000</v>
      </c>
      <c r="C1724" s="128">
        <f t="shared" si="59"/>
        <v>16157000</v>
      </c>
      <c r="D1724" s="129">
        <f t="shared" si="60"/>
        <v>434700</v>
      </c>
      <c r="E1724" s="137" t="s">
        <v>7180</v>
      </c>
      <c r="F1724" s="136"/>
      <c r="G1724" s="126"/>
      <c r="H1724" s="126"/>
      <c r="I1724" s="126"/>
      <c r="J1724" s="126"/>
      <c r="K1724" s="126"/>
    </row>
    <row r="1725" spans="1:11" s="122" customFormat="1">
      <c r="A1725" s="138" t="s">
        <v>5160</v>
      </c>
      <c r="B1725" s="139">
        <v>415000</v>
      </c>
      <c r="C1725" s="128">
        <f t="shared" si="59"/>
        <v>16196000</v>
      </c>
      <c r="D1725" s="129">
        <f t="shared" si="60"/>
        <v>435750</v>
      </c>
      <c r="E1725" s="137" t="s">
        <v>7180</v>
      </c>
      <c r="F1725" s="136"/>
      <c r="G1725" s="126"/>
      <c r="H1725" s="126"/>
      <c r="I1725" s="126"/>
      <c r="J1725" s="126"/>
      <c r="K1725" s="126"/>
    </row>
    <row r="1726" spans="1:11" s="122" customFormat="1">
      <c r="A1726" s="138" t="s">
        <v>5161</v>
      </c>
      <c r="B1726" s="139">
        <v>416000</v>
      </c>
      <c r="C1726" s="128">
        <f t="shared" si="59"/>
        <v>16235000</v>
      </c>
      <c r="D1726" s="129">
        <f t="shared" si="60"/>
        <v>436800</v>
      </c>
      <c r="E1726" s="137" t="s">
        <v>7180</v>
      </c>
      <c r="F1726" s="136"/>
      <c r="G1726" s="126"/>
      <c r="H1726" s="126"/>
      <c r="I1726" s="126"/>
      <c r="J1726" s="126"/>
      <c r="K1726" s="126"/>
    </row>
    <row r="1727" spans="1:11" s="122" customFormat="1">
      <c r="A1727" s="138" t="s">
        <v>5162</v>
      </c>
      <c r="B1727" s="139">
        <v>417000</v>
      </c>
      <c r="C1727" s="128">
        <f t="shared" si="59"/>
        <v>16274000</v>
      </c>
      <c r="D1727" s="129">
        <f t="shared" si="60"/>
        <v>437850</v>
      </c>
      <c r="E1727" s="137" t="s">
        <v>7180</v>
      </c>
      <c r="F1727" s="136"/>
      <c r="G1727" s="126"/>
      <c r="H1727" s="126"/>
      <c r="I1727" s="126"/>
      <c r="J1727" s="126"/>
      <c r="K1727" s="126"/>
    </row>
    <row r="1728" spans="1:11" s="122" customFormat="1">
      <c r="A1728" s="138" t="s">
        <v>5163</v>
      </c>
      <c r="B1728" s="139">
        <v>418000</v>
      </c>
      <c r="C1728" s="128">
        <f t="shared" si="59"/>
        <v>16313000</v>
      </c>
      <c r="D1728" s="129">
        <f t="shared" si="60"/>
        <v>438900</v>
      </c>
      <c r="E1728" s="137" t="s">
        <v>7180</v>
      </c>
      <c r="F1728" s="136"/>
      <c r="G1728" s="126"/>
      <c r="H1728" s="126"/>
      <c r="I1728" s="126"/>
      <c r="J1728" s="126"/>
      <c r="K1728" s="126"/>
    </row>
    <row r="1729" spans="1:11" s="122" customFormat="1">
      <c r="A1729" s="138" t="s">
        <v>5164</v>
      </c>
      <c r="B1729" s="139">
        <v>419000</v>
      </c>
      <c r="C1729" s="128">
        <f t="shared" si="59"/>
        <v>16352000</v>
      </c>
      <c r="D1729" s="129">
        <f t="shared" si="60"/>
        <v>439950</v>
      </c>
      <c r="E1729" s="137" t="s">
        <v>7180</v>
      </c>
      <c r="F1729" s="136"/>
      <c r="G1729" s="126"/>
      <c r="H1729" s="126"/>
      <c r="I1729" s="126"/>
      <c r="J1729" s="126"/>
      <c r="K1729" s="126"/>
    </row>
    <row r="1730" spans="1:11" s="122" customFormat="1">
      <c r="A1730" s="138" t="s">
        <v>5165</v>
      </c>
      <c r="B1730" s="139">
        <v>420000</v>
      </c>
      <c r="C1730" s="128">
        <f t="shared" si="59"/>
        <v>16391000</v>
      </c>
      <c r="D1730" s="129">
        <f t="shared" si="60"/>
        <v>441000</v>
      </c>
      <c r="E1730" s="137" t="s">
        <v>7180</v>
      </c>
      <c r="F1730" s="136"/>
      <c r="G1730" s="126"/>
      <c r="H1730" s="126"/>
      <c r="I1730" s="126"/>
      <c r="J1730" s="126"/>
      <c r="K1730" s="126"/>
    </row>
    <row r="1731" spans="1:11" s="122" customFormat="1">
      <c r="A1731" s="138" t="s">
        <v>5166</v>
      </c>
      <c r="B1731" s="139">
        <v>421000</v>
      </c>
      <c r="C1731" s="128">
        <f t="shared" si="59"/>
        <v>16430000</v>
      </c>
      <c r="D1731" s="129">
        <f t="shared" si="60"/>
        <v>442050</v>
      </c>
      <c r="E1731" s="137" t="s">
        <v>7180</v>
      </c>
      <c r="F1731" s="136"/>
      <c r="G1731" s="126"/>
      <c r="H1731" s="126"/>
      <c r="I1731" s="126"/>
      <c r="J1731" s="126"/>
      <c r="K1731" s="126"/>
    </row>
    <row r="1732" spans="1:11" s="122" customFormat="1">
      <c r="A1732" s="138" t="s">
        <v>5167</v>
      </c>
      <c r="B1732" s="139">
        <v>422000</v>
      </c>
      <c r="C1732" s="128">
        <f t="shared" si="59"/>
        <v>16469000</v>
      </c>
      <c r="D1732" s="129">
        <f t="shared" si="60"/>
        <v>443100</v>
      </c>
      <c r="E1732" s="137" t="s">
        <v>7180</v>
      </c>
      <c r="F1732" s="136"/>
      <c r="G1732" s="126"/>
      <c r="H1732" s="126"/>
      <c r="I1732" s="126"/>
      <c r="J1732" s="126"/>
      <c r="K1732" s="126"/>
    </row>
    <row r="1733" spans="1:11" s="122" customFormat="1">
      <c r="A1733" s="138" t="s">
        <v>5168</v>
      </c>
      <c r="B1733" s="139">
        <v>423000</v>
      </c>
      <c r="C1733" s="128">
        <f t="shared" si="59"/>
        <v>16508000</v>
      </c>
      <c r="D1733" s="129">
        <f t="shared" si="60"/>
        <v>444150</v>
      </c>
      <c r="E1733" s="137" t="s">
        <v>7180</v>
      </c>
      <c r="F1733" s="136"/>
      <c r="G1733" s="126"/>
      <c r="H1733" s="126"/>
      <c r="I1733" s="126"/>
      <c r="J1733" s="126"/>
      <c r="K1733" s="126"/>
    </row>
    <row r="1734" spans="1:11" s="122" customFormat="1">
      <c r="A1734" s="138" t="s">
        <v>5169</v>
      </c>
      <c r="B1734" s="139">
        <v>424000</v>
      </c>
      <c r="C1734" s="128">
        <f t="shared" si="59"/>
        <v>16547000</v>
      </c>
      <c r="D1734" s="129">
        <f t="shared" si="60"/>
        <v>445200</v>
      </c>
      <c r="E1734" s="137" t="s">
        <v>7180</v>
      </c>
      <c r="F1734" s="136"/>
      <c r="G1734" s="126"/>
      <c r="H1734" s="126"/>
      <c r="I1734" s="126"/>
      <c r="J1734" s="126"/>
      <c r="K1734" s="126"/>
    </row>
    <row r="1735" spans="1:11" s="122" customFormat="1">
      <c r="A1735" s="138" t="s">
        <v>5170</v>
      </c>
      <c r="B1735" s="139">
        <v>425000</v>
      </c>
      <c r="C1735" s="128">
        <f t="shared" si="59"/>
        <v>16586000</v>
      </c>
      <c r="D1735" s="129">
        <f t="shared" si="60"/>
        <v>446250</v>
      </c>
      <c r="E1735" s="137" t="s">
        <v>7180</v>
      </c>
      <c r="F1735" s="136"/>
      <c r="G1735" s="126"/>
      <c r="H1735" s="126"/>
      <c r="I1735" s="126"/>
      <c r="J1735" s="126"/>
      <c r="K1735" s="126"/>
    </row>
    <row r="1736" spans="1:11" s="122" customFormat="1">
      <c r="A1736" s="138" t="s">
        <v>5171</v>
      </c>
      <c r="B1736" s="139">
        <v>426000</v>
      </c>
      <c r="C1736" s="128">
        <f t="shared" si="59"/>
        <v>16625000</v>
      </c>
      <c r="D1736" s="129">
        <f t="shared" si="60"/>
        <v>447300</v>
      </c>
      <c r="E1736" s="137" t="s">
        <v>7180</v>
      </c>
      <c r="F1736" s="136"/>
      <c r="G1736" s="126"/>
      <c r="H1736" s="126"/>
      <c r="I1736" s="126"/>
      <c r="J1736" s="126"/>
      <c r="K1736" s="126"/>
    </row>
    <row r="1737" spans="1:11" s="122" customFormat="1">
      <c r="A1737" s="138" t="s">
        <v>5172</v>
      </c>
      <c r="B1737" s="139">
        <v>427000</v>
      </c>
      <c r="C1737" s="128">
        <f t="shared" si="59"/>
        <v>16664000</v>
      </c>
      <c r="D1737" s="129">
        <f t="shared" si="60"/>
        <v>448350</v>
      </c>
      <c r="E1737" s="137" t="s">
        <v>7180</v>
      </c>
      <c r="F1737" s="136"/>
      <c r="G1737" s="126"/>
      <c r="H1737" s="126"/>
      <c r="I1737" s="126"/>
      <c r="J1737" s="126"/>
      <c r="K1737" s="126"/>
    </row>
    <row r="1738" spans="1:11" s="122" customFormat="1">
      <c r="A1738" s="138" t="s">
        <v>5173</v>
      </c>
      <c r="B1738" s="139">
        <v>428000</v>
      </c>
      <c r="C1738" s="128">
        <f t="shared" si="59"/>
        <v>16703000</v>
      </c>
      <c r="D1738" s="129">
        <f t="shared" si="60"/>
        <v>449400</v>
      </c>
      <c r="E1738" s="137" t="s">
        <v>7180</v>
      </c>
      <c r="F1738" s="136"/>
      <c r="G1738" s="126"/>
      <c r="H1738" s="126"/>
      <c r="I1738" s="126"/>
      <c r="J1738" s="126"/>
      <c r="K1738" s="126"/>
    </row>
    <row r="1739" spans="1:11" s="122" customFormat="1">
      <c r="A1739" s="138" t="s">
        <v>5174</v>
      </c>
      <c r="B1739" s="139">
        <v>429000</v>
      </c>
      <c r="C1739" s="128">
        <f t="shared" si="59"/>
        <v>16742000</v>
      </c>
      <c r="D1739" s="129">
        <f t="shared" si="60"/>
        <v>450450</v>
      </c>
      <c r="E1739" s="137" t="s">
        <v>7180</v>
      </c>
      <c r="F1739" s="136"/>
      <c r="G1739" s="126"/>
      <c r="H1739" s="126"/>
      <c r="I1739" s="126"/>
      <c r="J1739" s="126"/>
      <c r="K1739" s="126"/>
    </row>
    <row r="1740" spans="1:11" s="122" customFormat="1">
      <c r="A1740" s="138" t="s">
        <v>5175</v>
      </c>
      <c r="B1740" s="139">
        <v>430000</v>
      </c>
      <c r="C1740" s="128">
        <f t="shared" si="59"/>
        <v>16781000</v>
      </c>
      <c r="D1740" s="129">
        <f t="shared" si="60"/>
        <v>451500</v>
      </c>
      <c r="E1740" s="137" t="s">
        <v>7180</v>
      </c>
      <c r="F1740" s="136"/>
      <c r="G1740" s="126"/>
      <c r="H1740" s="126"/>
      <c r="I1740" s="126"/>
      <c r="J1740" s="126"/>
      <c r="K1740" s="126"/>
    </row>
    <row r="1741" spans="1:11" s="122" customFormat="1">
      <c r="A1741" s="138" t="s">
        <v>5176</v>
      </c>
      <c r="B1741" s="139">
        <v>431000</v>
      </c>
      <c r="C1741" s="128">
        <f t="shared" si="59"/>
        <v>16820000</v>
      </c>
      <c r="D1741" s="129">
        <f t="shared" si="60"/>
        <v>452550</v>
      </c>
      <c r="E1741" s="137" t="s">
        <v>7180</v>
      </c>
      <c r="F1741" s="136"/>
      <c r="G1741" s="126"/>
      <c r="H1741" s="126"/>
      <c r="I1741" s="126"/>
      <c r="J1741" s="126"/>
      <c r="K1741" s="126"/>
    </row>
    <row r="1742" spans="1:11" s="122" customFormat="1">
      <c r="A1742" s="138" t="s">
        <v>5177</v>
      </c>
      <c r="B1742" s="139">
        <v>432000</v>
      </c>
      <c r="C1742" s="128">
        <f t="shared" si="59"/>
        <v>16859000</v>
      </c>
      <c r="D1742" s="129">
        <f t="shared" si="60"/>
        <v>453600</v>
      </c>
      <c r="E1742" s="137" t="s">
        <v>7180</v>
      </c>
      <c r="F1742" s="136"/>
      <c r="G1742" s="126"/>
    </row>
    <row r="1743" spans="1:11" s="122" customFormat="1">
      <c r="A1743" s="138" t="s">
        <v>5178</v>
      </c>
      <c r="B1743" s="139">
        <v>433000</v>
      </c>
      <c r="C1743" s="128">
        <f t="shared" si="59"/>
        <v>16898000</v>
      </c>
      <c r="D1743" s="129">
        <f t="shared" si="60"/>
        <v>454650</v>
      </c>
      <c r="E1743" s="137" t="s">
        <v>7180</v>
      </c>
      <c r="F1743" s="136"/>
      <c r="G1743" s="126"/>
    </row>
    <row r="1744" spans="1:11" s="122" customFormat="1">
      <c r="A1744" s="138" t="s">
        <v>5179</v>
      </c>
      <c r="B1744" s="139">
        <v>434000</v>
      </c>
      <c r="C1744" s="128">
        <f t="shared" si="59"/>
        <v>16937000</v>
      </c>
      <c r="D1744" s="129">
        <f t="shared" si="60"/>
        <v>455700</v>
      </c>
      <c r="E1744" s="137" t="s">
        <v>7180</v>
      </c>
      <c r="F1744" s="136"/>
      <c r="G1744" s="126"/>
    </row>
    <row r="1745" spans="1:7" s="122" customFormat="1">
      <c r="A1745" s="138" t="s">
        <v>5180</v>
      </c>
      <c r="B1745" s="139">
        <v>435000</v>
      </c>
      <c r="C1745" s="128">
        <f t="shared" si="59"/>
        <v>16976000</v>
      </c>
      <c r="D1745" s="129">
        <f t="shared" si="60"/>
        <v>456750</v>
      </c>
      <c r="E1745" s="137" t="s">
        <v>7180</v>
      </c>
      <c r="F1745" s="136"/>
      <c r="G1745" s="126"/>
    </row>
    <row r="1746" spans="1:7" s="122" customFormat="1">
      <c r="A1746" s="138" t="s">
        <v>5181</v>
      </c>
      <c r="B1746" s="139">
        <v>436000</v>
      </c>
      <c r="C1746" s="128">
        <f t="shared" si="59"/>
        <v>17015000</v>
      </c>
      <c r="D1746" s="129">
        <f t="shared" si="60"/>
        <v>457800</v>
      </c>
      <c r="E1746" s="137" t="s">
        <v>7180</v>
      </c>
      <c r="F1746" s="136"/>
      <c r="G1746" s="126"/>
    </row>
    <row r="1747" spans="1:7" s="122" customFormat="1">
      <c r="A1747" s="138" t="s">
        <v>5182</v>
      </c>
      <c r="B1747" s="139">
        <v>437000</v>
      </c>
      <c r="C1747" s="128">
        <f t="shared" si="59"/>
        <v>17054000</v>
      </c>
      <c r="D1747" s="129">
        <f t="shared" si="60"/>
        <v>458850</v>
      </c>
      <c r="E1747" s="137" t="s">
        <v>7180</v>
      </c>
      <c r="F1747" s="136"/>
      <c r="G1747" s="126"/>
    </row>
    <row r="1748" spans="1:7" s="122" customFormat="1">
      <c r="A1748" s="138" t="s">
        <v>5183</v>
      </c>
      <c r="B1748" s="139">
        <v>438000</v>
      </c>
      <c r="C1748" s="128">
        <f t="shared" si="59"/>
        <v>17093000</v>
      </c>
      <c r="D1748" s="129">
        <f t="shared" si="60"/>
        <v>459900</v>
      </c>
      <c r="E1748" s="137" t="s">
        <v>7180</v>
      </c>
      <c r="F1748" s="136"/>
      <c r="G1748" s="126"/>
    </row>
    <row r="1749" spans="1:7" s="122" customFormat="1">
      <c r="A1749" s="138" t="s">
        <v>5184</v>
      </c>
      <c r="B1749" s="139">
        <v>439000</v>
      </c>
      <c r="C1749" s="128">
        <f t="shared" si="59"/>
        <v>17132000</v>
      </c>
      <c r="D1749" s="129">
        <f t="shared" si="60"/>
        <v>460950</v>
      </c>
      <c r="E1749" s="137" t="s">
        <v>7180</v>
      </c>
      <c r="F1749" s="136"/>
      <c r="G1749" s="126"/>
    </row>
    <row r="1750" spans="1:7" s="122" customFormat="1">
      <c r="A1750" s="138" t="s">
        <v>5185</v>
      </c>
      <c r="B1750" s="139">
        <v>440000</v>
      </c>
      <c r="C1750" s="128">
        <f t="shared" si="59"/>
        <v>17171000</v>
      </c>
      <c r="D1750" s="129">
        <f t="shared" si="60"/>
        <v>462000</v>
      </c>
      <c r="E1750" s="137" t="s">
        <v>7180</v>
      </c>
      <c r="F1750" s="136"/>
      <c r="G1750" s="126"/>
    </row>
    <row r="1751" spans="1:7" s="122" customFormat="1">
      <c r="A1751" s="138" t="s">
        <v>5186</v>
      </c>
      <c r="B1751" s="139">
        <v>441000</v>
      </c>
      <c r="C1751" s="128">
        <f t="shared" si="59"/>
        <v>17210000</v>
      </c>
      <c r="D1751" s="129">
        <f t="shared" si="60"/>
        <v>463050</v>
      </c>
      <c r="E1751" s="137" t="s">
        <v>7180</v>
      </c>
      <c r="F1751" s="136"/>
      <c r="G1751" s="126"/>
    </row>
    <row r="1752" spans="1:7" s="122" customFormat="1">
      <c r="A1752" s="138" t="s">
        <v>5187</v>
      </c>
      <c r="B1752" s="139">
        <v>442000</v>
      </c>
      <c r="C1752" s="128">
        <f t="shared" si="59"/>
        <v>17249000</v>
      </c>
      <c r="D1752" s="129">
        <f t="shared" si="60"/>
        <v>464100</v>
      </c>
      <c r="E1752" s="137" t="s">
        <v>7180</v>
      </c>
      <c r="F1752" s="136"/>
      <c r="G1752" s="126"/>
    </row>
    <row r="1753" spans="1:7" s="122" customFormat="1">
      <c r="A1753" s="138" t="s">
        <v>5188</v>
      </c>
      <c r="B1753" s="139">
        <v>443000</v>
      </c>
      <c r="C1753" s="128">
        <f t="shared" si="59"/>
        <v>17288000</v>
      </c>
      <c r="D1753" s="129">
        <f t="shared" si="60"/>
        <v>465150</v>
      </c>
      <c r="E1753" s="137" t="s">
        <v>7180</v>
      </c>
      <c r="F1753" s="136"/>
      <c r="G1753" s="126"/>
    </row>
    <row r="1754" spans="1:7" s="122" customFormat="1">
      <c r="A1754" s="138" t="s">
        <v>5189</v>
      </c>
      <c r="B1754" s="139">
        <v>444000</v>
      </c>
      <c r="C1754" s="128">
        <f t="shared" si="59"/>
        <v>17327000</v>
      </c>
      <c r="D1754" s="129">
        <f t="shared" si="60"/>
        <v>466200</v>
      </c>
      <c r="E1754" s="137" t="s">
        <v>7180</v>
      </c>
      <c r="F1754" s="136"/>
      <c r="G1754" s="126"/>
    </row>
    <row r="1755" spans="1:7" s="122" customFormat="1">
      <c r="A1755" s="138" t="s">
        <v>5190</v>
      </c>
      <c r="B1755" s="139">
        <v>445000</v>
      </c>
      <c r="C1755" s="128">
        <f t="shared" si="59"/>
        <v>17366000</v>
      </c>
      <c r="D1755" s="129">
        <f t="shared" si="60"/>
        <v>467250</v>
      </c>
      <c r="E1755" s="137" t="s">
        <v>7180</v>
      </c>
      <c r="F1755" s="136"/>
      <c r="G1755" s="126"/>
    </row>
    <row r="1756" spans="1:7" s="122" customFormat="1">
      <c r="A1756" s="138" t="s">
        <v>5191</v>
      </c>
      <c r="B1756" s="139">
        <v>446000</v>
      </c>
      <c r="C1756" s="128">
        <f t="shared" si="59"/>
        <v>17405000</v>
      </c>
      <c r="D1756" s="129">
        <f t="shared" si="60"/>
        <v>468300</v>
      </c>
      <c r="E1756" s="137" t="s">
        <v>7180</v>
      </c>
      <c r="F1756" s="136"/>
      <c r="G1756" s="126"/>
    </row>
    <row r="1757" spans="1:7" s="122" customFormat="1">
      <c r="A1757" s="138" t="s">
        <v>5192</v>
      </c>
      <c r="B1757" s="139">
        <v>447000</v>
      </c>
      <c r="C1757" s="128">
        <f t="shared" si="59"/>
        <v>17444000</v>
      </c>
      <c r="D1757" s="129">
        <f t="shared" si="60"/>
        <v>469350</v>
      </c>
      <c r="E1757" s="137" t="s">
        <v>7180</v>
      </c>
      <c r="F1757" s="136"/>
      <c r="G1757" s="126"/>
    </row>
    <row r="1758" spans="1:7" s="122" customFormat="1">
      <c r="A1758" s="138" t="s">
        <v>5193</v>
      </c>
      <c r="B1758" s="139">
        <v>448000</v>
      </c>
      <c r="C1758" s="128">
        <f t="shared" si="59"/>
        <v>17483000</v>
      </c>
      <c r="D1758" s="129">
        <f t="shared" si="60"/>
        <v>470400</v>
      </c>
      <c r="E1758" s="137" t="s">
        <v>7180</v>
      </c>
      <c r="F1758" s="136"/>
      <c r="G1758" s="126"/>
    </row>
    <row r="1759" spans="1:7" s="122" customFormat="1">
      <c r="A1759" s="138" t="s">
        <v>5194</v>
      </c>
      <c r="B1759" s="139">
        <v>449000</v>
      </c>
      <c r="C1759" s="128">
        <f t="shared" si="59"/>
        <v>17522000</v>
      </c>
      <c r="D1759" s="129">
        <f t="shared" si="60"/>
        <v>471450</v>
      </c>
      <c r="E1759" s="137" t="s">
        <v>7180</v>
      </c>
      <c r="F1759" s="136"/>
      <c r="G1759" s="126"/>
    </row>
    <row r="1760" spans="1:7" s="122" customFormat="1">
      <c r="A1760" s="138" t="s">
        <v>5195</v>
      </c>
      <c r="B1760" s="139">
        <v>450000</v>
      </c>
      <c r="C1760" s="128">
        <f t="shared" si="59"/>
        <v>17561000</v>
      </c>
      <c r="D1760" s="129">
        <f t="shared" si="60"/>
        <v>472500</v>
      </c>
      <c r="E1760" s="137" t="s">
        <v>7180</v>
      </c>
      <c r="F1760" s="136"/>
      <c r="G1760" s="126"/>
    </row>
    <row r="1761" spans="1:7" s="122" customFormat="1">
      <c r="A1761" s="138" t="s">
        <v>5196</v>
      </c>
      <c r="B1761" s="139">
        <v>451000</v>
      </c>
      <c r="C1761" s="128">
        <f t="shared" ref="C1761:C1824" si="61">C1760+39000</f>
        <v>17600000</v>
      </c>
      <c r="D1761" s="129">
        <f t="shared" si="60"/>
        <v>473550</v>
      </c>
      <c r="E1761" s="137" t="s">
        <v>7180</v>
      </c>
      <c r="F1761" s="136"/>
      <c r="G1761" s="126"/>
    </row>
    <row r="1762" spans="1:7" s="122" customFormat="1">
      <c r="A1762" s="138" t="s">
        <v>5197</v>
      </c>
      <c r="B1762" s="139">
        <v>452000</v>
      </c>
      <c r="C1762" s="128">
        <f t="shared" si="61"/>
        <v>17639000</v>
      </c>
      <c r="D1762" s="129">
        <f t="shared" si="60"/>
        <v>474600</v>
      </c>
      <c r="E1762" s="137" t="s">
        <v>7180</v>
      </c>
      <c r="F1762" s="136"/>
      <c r="G1762" s="126"/>
    </row>
    <row r="1763" spans="1:7" s="122" customFormat="1">
      <c r="A1763" s="138" t="s">
        <v>5198</v>
      </c>
      <c r="B1763" s="139">
        <v>453000</v>
      </c>
      <c r="C1763" s="128">
        <f t="shared" si="61"/>
        <v>17678000</v>
      </c>
      <c r="D1763" s="129">
        <f t="shared" ref="D1763:D1825" si="62">SUM($G$2)*(B1763*0.001)</f>
        <v>475650</v>
      </c>
      <c r="E1763" s="137" t="s">
        <v>7180</v>
      </c>
      <c r="F1763" s="136"/>
      <c r="G1763" s="126"/>
    </row>
    <row r="1764" spans="1:7" s="122" customFormat="1">
      <c r="A1764" s="138" t="s">
        <v>5199</v>
      </c>
      <c r="B1764" s="139">
        <v>454000</v>
      </c>
      <c r="C1764" s="128">
        <f t="shared" si="61"/>
        <v>17717000</v>
      </c>
      <c r="D1764" s="129">
        <f t="shared" si="62"/>
        <v>476700</v>
      </c>
      <c r="E1764" s="137" t="s">
        <v>7180</v>
      </c>
      <c r="F1764" s="136"/>
      <c r="G1764" s="126"/>
    </row>
    <row r="1765" spans="1:7" s="122" customFormat="1">
      <c r="A1765" s="138" t="s">
        <v>5200</v>
      </c>
      <c r="B1765" s="139">
        <v>455000</v>
      </c>
      <c r="C1765" s="128">
        <f t="shared" si="61"/>
        <v>17756000</v>
      </c>
      <c r="D1765" s="129">
        <f t="shared" si="62"/>
        <v>477750</v>
      </c>
      <c r="E1765" s="137" t="s">
        <v>7180</v>
      </c>
      <c r="F1765" s="136"/>
      <c r="G1765" s="126"/>
    </row>
    <row r="1766" spans="1:7" s="122" customFormat="1">
      <c r="A1766" s="138" t="s">
        <v>5201</v>
      </c>
      <c r="B1766" s="139">
        <v>456000</v>
      </c>
      <c r="C1766" s="128">
        <f t="shared" si="61"/>
        <v>17795000</v>
      </c>
      <c r="D1766" s="129">
        <f t="shared" si="62"/>
        <v>478800</v>
      </c>
      <c r="E1766" s="137" t="s">
        <v>7180</v>
      </c>
      <c r="F1766" s="136"/>
      <c r="G1766" s="126"/>
    </row>
    <row r="1767" spans="1:7" s="122" customFormat="1">
      <c r="A1767" s="138" t="s">
        <v>5202</v>
      </c>
      <c r="B1767" s="139">
        <v>457000</v>
      </c>
      <c r="C1767" s="128">
        <f t="shared" si="61"/>
        <v>17834000</v>
      </c>
      <c r="D1767" s="129">
        <f t="shared" si="62"/>
        <v>479850</v>
      </c>
      <c r="E1767" s="137" t="s">
        <v>7180</v>
      </c>
      <c r="F1767" s="136"/>
      <c r="G1767" s="126"/>
    </row>
    <row r="1768" spans="1:7" s="122" customFormat="1">
      <c r="A1768" s="138" t="s">
        <v>5203</v>
      </c>
      <c r="B1768" s="139">
        <v>458000</v>
      </c>
      <c r="C1768" s="128">
        <f t="shared" si="61"/>
        <v>17873000</v>
      </c>
      <c r="D1768" s="129">
        <f t="shared" si="62"/>
        <v>480900</v>
      </c>
      <c r="E1768" s="137" t="s">
        <v>7180</v>
      </c>
      <c r="F1768" s="136"/>
      <c r="G1768" s="126"/>
    </row>
    <row r="1769" spans="1:7" s="122" customFormat="1">
      <c r="A1769" s="138" t="s">
        <v>5204</v>
      </c>
      <c r="B1769" s="139">
        <v>459000</v>
      </c>
      <c r="C1769" s="128">
        <f t="shared" si="61"/>
        <v>17912000</v>
      </c>
      <c r="D1769" s="129">
        <f t="shared" si="62"/>
        <v>481950</v>
      </c>
      <c r="E1769" s="137" t="s">
        <v>7180</v>
      </c>
      <c r="F1769" s="136"/>
      <c r="G1769" s="126"/>
    </row>
    <row r="1770" spans="1:7" s="122" customFormat="1">
      <c r="A1770" s="138" t="s">
        <v>5205</v>
      </c>
      <c r="B1770" s="139">
        <v>460000</v>
      </c>
      <c r="C1770" s="128">
        <f t="shared" si="61"/>
        <v>17951000</v>
      </c>
      <c r="D1770" s="129">
        <f t="shared" si="62"/>
        <v>483000</v>
      </c>
      <c r="E1770" s="137" t="s">
        <v>7180</v>
      </c>
      <c r="F1770" s="136"/>
      <c r="G1770" s="126"/>
    </row>
    <row r="1771" spans="1:7" s="122" customFormat="1">
      <c r="A1771" s="138" t="s">
        <v>5206</v>
      </c>
      <c r="B1771" s="139">
        <v>461000</v>
      </c>
      <c r="C1771" s="128">
        <f t="shared" si="61"/>
        <v>17990000</v>
      </c>
      <c r="D1771" s="129">
        <f t="shared" si="62"/>
        <v>484050</v>
      </c>
      <c r="E1771" s="137" t="s">
        <v>7180</v>
      </c>
      <c r="F1771" s="136"/>
      <c r="G1771" s="126"/>
    </row>
    <row r="1772" spans="1:7" s="122" customFormat="1">
      <c r="A1772" s="138" t="s">
        <v>5207</v>
      </c>
      <c r="B1772" s="139">
        <v>462000</v>
      </c>
      <c r="C1772" s="128">
        <f t="shared" si="61"/>
        <v>18029000</v>
      </c>
      <c r="D1772" s="129">
        <f t="shared" si="62"/>
        <v>485100</v>
      </c>
      <c r="E1772" s="137" t="s">
        <v>7180</v>
      </c>
      <c r="F1772" s="136"/>
      <c r="G1772" s="126"/>
    </row>
    <row r="1773" spans="1:7" s="122" customFormat="1">
      <c r="A1773" s="138" t="s">
        <v>5208</v>
      </c>
      <c r="B1773" s="139">
        <v>463000</v>
      </c>
      <c r="C1773" s="128">
        <f t="shared" si="61"/>
        <v>18068000</v>
      </c>
      <c r="D1773" s="129">
        <f t="shared" si="62"/>
        <v>486150</v>
      </c>
      <c r="E1773" s="137" t="s">
        <v>7180</v>
      </c>
      <c r="F1773" s="136"/>
      <c r="G1773" s="126"/>
    </row>
    <row r="1774" spans="1:7" s="122" customFormat="1">
      <c r="A1774" s="138" t="s">
        <v>5209</v>
      </c>
      <c r="B1774" s="139">
        <v>464000</v>
      </c>
      <c r="C1774" s="128">
        <f t="shared" si="61"/>
        <v>18107000</v>
      </c>
      <c r="D1774" s="129">
        <f t="shared" si="62"/>
        <v>487200</v>
      </c>
      <c r="E1774" s="137" t="s">
        <v>7180</v>
      </c>
      <c r="F1774" s="136"/>
      <c r="G1774" s="126"/>
    </row>
    <row r="1775" spans="1:7" s="122" customFormat="1">
      <c r="A1775" s="138" t="s">
        <v>5210</v>
      </c>
      <c r="B1775" s="139">
        <v>465000</v>
      </c>
      <c r="C1775" s="128">
        <f t="shared" si="61"/>
        <v>18146000</v>
      </c>
      <c r="D1775" s="129">
        <f t="shared" si="62"/>
        <v>488250</v>
      </c>
      <c r="E1775" s="137" t="s">
        <v>7180</v>
      </c>
      <c r="F1775" s="136"/>
      <c r="G1775" s="126"/>
    </row>
    <row r="1776" spans="1:7" s="122" customFormat="1">
      <c r="A1776" s="138" t="s">
        <v>5211</v>
      </c>
      <c r="B1776" s="139">
        <v>466000</v>
      </c>
      <c r="C1776" s="128">
        <f t="shared" si="61"/>
        <v>18185000</v>
      </c>
      <c r="D1776" s="129">
        <f t="shared" si="62"/>
        <v>489300</v>
      </c>
      <c r="E1776" s="137" t="s">
        <v>7180</v>
      </c>
      <c r="F1776" s="136"/>
      <c r="G1776" s="126"/>
    </row>
    <row r="1777" spans="1:7" s="122" customFormat="1">
      <c r="A1777" s="138" t="s">
        <v>5212</v>
      </c>
      <c r="B1777" s="139">
        <v>467000</v>
      </c>
      <c r="C1777" s="128">
        <f t="shared" si="61"/>
        <v>18224000</v>
      </c>
      <c r="D1777" s="129">
        <f t="shared" si="62"/>
        <v>490350</v>
      </c>
      <c r="E1777" s="137" t="s">
        <v>7180</v>
      </c>
      <c r="F1777" s="136"/>
      <c r="G1777" s="126"/>
    </row>
    <row r="1778" spans="1:7" s="122" customFormat="1">
      <c r="A1778" s="138" t="s">
        <v>5213</v>
      </c>
      <c r="B1778" s="139">
        <v>468000</v>
      </c>
      <c r="C1778" s="128">
        <f t="shared" si="61"/>
        <v>18263000</v>
      </c>
      <c r="D1778" s="129">
        <f t="shared" si="62"/>
        <v>491400</v>
      </c>
      <c r="E1778" s="137" t="s">
        <v>7180</v>
      </c>
      <c r="F1778" s="136"/>
      <c r="G1778" s="126"/>
    </row>
    <row r="1779" spans="1:7" s="122" customFormat="1">
      <c r="A1779" s="138" t="s">
        <v>5214</v>
      </c>
      <c r="B1779" s="139">
        <v>469000</v>
      </c>
      <c r="C1779" s="128">
        <f t="shared" si="61"/>
        <v>18302000</v>
      </c>
      <c r="D1779" s="129">
        <f t="shared" si="62"/>
        <v>492450</v>
      </c>
      <c r="E1779" s="137" t="s">
        <v>7180</v>
      </c>
      <c r="F1779" s="136"/>
      <c r="G1779" s="126"/>
    </row>
    <row r="1780" spans="1:7" s="122" customFormat="1">
      <c r="A1780" s="138" t="s">
        <v>5215</v>
      </c>
      <c r="B1780" s="139">
        <v>470000</v>
      </c>
      <c r="C1780" s="128">
        <f t="shared" si="61"/>
        <v>18341000</v>
      </c>
      <c r="D1780" s="129">
        <f t="shared" si="62"/>
        <v>493500</v>
      </c>
      <c r="E1780" s="137" t="s">
        <v>7180</v>
      </c>
      <c r="F1780" s="136"/>
      <c r="G1780" s="126"/>
    </row>
    <row r="1781" spans="1:7" s="122" customFormat="1">
      <c r="A1781" s="138" t="s">
        <v>5216</v>
      </c>
      <c r="B1781" s="139">
        <v>471000</v>
      </c>
      <c r="C1781" s="128">
        <f t="shared" si="61"/>
        <v>18380000</v>
      </c>
      <c r="D1781" s="129">
        <f t="shared" si="62"/>
        <v>494550</v>
      </c>
      <c r="E1781" s="137" t="s">
        <v>7180</v>
      </c>
      <c r="F1781" s="136"/>
      <c r="G1781" s="126"/>
    </row>
    <row r="1782" spans="1:7" s="122" customFormat="1">
      <c r="A1782" s="138" t="s">
        <v>5217</v>
      </c>
      <c r="B1782" s="139">
        <v>472000</v>
      </c>
      <c r="C1782" s="128">
        <f t="shared" si="61"/>
        <v>18419000</v>
      </c>
      <c r="D1782" s="129">
        <f t="shared" si="62"/>
        <v>495600</v>
      </c>
      <c r="E1782" s="137" t="s">
        <v>7180</v>
      </c>
      <c r="F1782" s="136"/>
      <c r="G1782" s="126"/>
    </row>
    <row r="1783" spans="1:7" s="122" customFormat="1">
      <c r="A1783" s="138" t="s">
        <v>5218</v>
      </c>
      <c r="B1783" s="139">
        <v>473000</v>
      </c>
      <c r="C1783" s="128">
        <f t="shared" si="61"/>
        <v>18458000</v>
      </c>
      <c r="D1783" s="129">
        <f t="shared" si="62"/>
        <v>496650</v>
      </c>
      <c r="E1783" s="137" t="s">
        <v>7180</v>
      </c>
      <c r="F1783" s="136"/>
      <c r="G1783" s="126"/>
    </row>
    <row r="1784" spans="1:7" s="122" customFormat="1">
      <c r="A1784" s="138" t="s">
        <v>5219</v>
      </c>
      <c r="B1784" s="139">
        <v>474000</v>
      </c>
      <c r="C1784" s="128">
        <f t="shared" si="61"/>
        <v>18497000</v>
      </c>
      <c r="D1784" s="129">
        <f t="shared" si="62"/>
        <v>497700</v>
      </c>
      <c r="E1784" s="137" t="s">
        <v>7180</v>
      </c>
      <c r="F1784" s="136"/>
      <c r="G1784" s="126"/>
    </row>
    <row r="1785" spans="1:7" s="122" customFormat="1">
      <c r="A1785" s="138" t="s">
        <v>5220</v>
      </c>
      <c r="B1785" s="139">
        <v>475000</v>
      </c>
      <c r="C1785" s="128">
        <f t="shared" si="61"/>
        <v>18536000</v>
      </c>
      <c r="D1785" s="129">
        <f t="shared" si="62"/>
        <v>498750</v>
      </c>
      <c r="E1785" s="137" t="s">
        <v>7180</v>
      </c>
      <c r="F1785" s="136"/>
      <c r="G1785" s="126"/>
    </row>
    <row r="1786" spans="1:7" s="122" customFormat="1">
      <c r="A1786" s="138" t="s">
        <v>5221</v>
      </c>
      <c r="B1786" s="139">
        <v>476000</v>
      </c>
      <c r="C1786" s="128">
        <f t="shared" si="61"/>
        <v>18575000</v>
      </c>
      <c r="D1786" s="129">
        <f t="shared" si="62"/>
        <v>499800</v>
      </c>
      <c r="E1786" s="137" t="s">
        <v>7180</v>
      </c>
      <c r="F1786" s="136"/>
      <c r="G1786" s="126"/>
    </row>
    <row r="1787" spans="1:7" s="122" customFormat="1">
      <c r="A1787" s="138" t="s">
        <v>5222</v>
      </c>
      <c r="B1787" s="139">
        <v>477000</v>
      </c>
      <c r="C1787" s="128">
        <f t="shared" si="61"/>
        <v>18614000</v>
      </c>
      <c r="D1787" s="129">
        <f t="shared" si="62"/>
        <v>500850</v>
      </c>
      <c r="E1787" s="137" t="s">
        <v>7180</v>
      </c>
      <c r="F1787" s="136"/>
      <c r="G1787" s="126"/>
    </row>
    <row r="1788" spans="1:7" s="122" customFormat="1">
      <c r="A1788" s="138" t="s">
        <v>5223</v>
      </c>
      <c r="B1788" s="139">
        <v>478000</v>
      </c>
      <c r="C1788" s="128">
        <f t="shared" si="61"/>
        <v>18653000</v>
      </c>
      <c r="D1788" s="129">
        <f t="shared" si="62"/>
        <v>501900</v>
      </c>
      <c r="E1788" s="137" t="s">
        <v>7180</v>
      </c>
      <c r="F1788" s="136"/>
      <c r="G1788" s="126"/>
    </row>
    <row r="1789" spans="1:7" s="122" customFormat="1">
      <c r="A1789" s="138" t="s">
        <v>5224</v>
      </c>
      <c r="B1789" s="139">
        <v>479000</v>
      </c>
      <c r="C1789" s="128">
        <f t="shared" si="61"/>
        <v>18692000</v>
      </c>
      <c r="D1789" s="129">
        <f t="shared" si="62"/>
        <v>502950</v>
      </c>
      <c r="E1789" s="137" t="s">
        <v>7180</v>
      </c>
      <c r="F1789" s="136"/>
      <c r="G1789" s="126"/>
    </row>
    <row r="1790" spans="1:7" s="122" customFormat="1">
      <c r="A1790" s="138" t="s">
        <v>5225</v>
      </c>
      <c r="B1790" s="139">
        <v>480000</v>
      </c>
      <c r="C1790" s="128">
        <f t="shared" si="61"/>
        <v>18731000</v>
      </c>
      <c r="D1790" s="129">
        <f t="shared" si="62"/>
        <v>504000</v>
      </c>
      <c r="E1790" s="137" t="s">
        <v>7180</v>
      </c>
      <c r="F1790" s="136"/>
      <c r="G1790" s="126"/>
    </row>
    <row r="1791" spans="1:7" s="122" customFormat="1">
      <c r="A1791" s="138" t="s">
        <v>5226</v>
      </c>
      <c r="B1791" s="139">
        <v>481000</v>
      </c>
      <c r="C1791" s="128">
        <f t="shared" si="61"/>
        <v>18770000</v>
      </c>
      <c r="D1791" s="129">
        <f t="shared" si="62"/>
        <v>505050</v>
      </c>
      <c r="E1791" s="137" t="s">
        <v>7180</v>
      </c>
      <c r="F1791" s="136"/>
      <c r="G1791" s="126"/>
    </row>
    <row r="1792" spans="1:7" s="122" customFormat="1">
      <c r="A1792" s="138" t="s">
        <v>5227</v>
      </c>
      <c r="B1792" s="139">
        <v>482000</v>
      </c>
      <c r="C1792" s="128">
        <f t="shared" si="61"/>
        <v>18809000</v>
      </c>
      <c r="D1792" s="129">
        <f t="shared" si="62"/>
        <v>506100</v>
      </c>
      <c r="E1792" s="137" t="s">
        <v>7180</v>
      </c>
      <c r="F1792" s="136"/>
      <c r="G1792" s="126"/>
    </row>
    <row r="1793" spans="1:7" s="122" customFormat="1">
      <c r="A1793" s="138" t="s">
        <v>5228</v>
      </c>
      <c r="B1793" s="139">
        <v>483000</v>
      </c>
      <c r="C1793" s="128">
        <f t="shared" si="61"/>
        <v>18848000</v>
      </c>
      <c r="D1793" s="129">
        <f t="shared" si="62"/>
        <v>507150</v>
      </c>
      <c r="E1793" s="137" t="s">
        <v>7180</v>
      </c>
      <c r="F1793" s="136"/>
      <c r="G1793" s="126"/>
    </row>
    <row r="1794" spans="1:7" s="122" customFormat="1">
      <c r="A1794" s="138" t="s">
        <v>5229</v>
      </c>
      <c r="B1794" s="139">
        <v>484000</v>
      </c>
      <c r="C1794" s="128">
        <f t="shared" si="61"/>
        <v>18887000</v>
      </c>
      <c r="D1794" s="129">
        <f t="shared" si="62"/>
        <v>508200</v>
      </c>
      <c r="E1794" s="137" t="s">
        <v>7180</v>
      </c>
      <c r="F1794" s="136"/>
      <c r="G1794" s="126"/>
    </row>
    <row r="1795" spans="1:7" s="122" customFormat="1">
      <c r="A1795" s="138" t="s">
        <v>5230</v>
      </c>
      <c r="B1795" s="139">
        <v>485000</v>
      </c>
      <c r="C1795" s="128">
        <f t="shared" si="61"/>
        <v>18926000</v>
      </c>
      <c r="D1795" s="129">
        <f t="shared" si="62"/>
        <v>509250</v>
      </c>
      <c r="E1795" s="137" t="s">
        <v>7180</v>
      </c>
      <c r="F1795" s="136"/>
      <c r="G1795" s="126"/>
    </row>
    <row r="1796" spans="1:7" s="122" customFormat="1">
      <c r="A1796" s="138" t="s">
        <v>5231</v>
      </c>
      <c r="B1796" s="139">
        <v>486000</v>
      </c>
      <c r="C1796" s="128">
        <f t="shared" si="61"/>
        <v>18965000</v>
      </c>
      <c r="D1796" s="129">
        <f t="shared" si="62"/>
        <v>510300</v>
      </c>
      <c r="E1796" s="137" t="s">
        <v>7180</v>
      </c>
      <c r="F1796" s="136"/>
      <c r="G1796" s="126"/>
    </row>
    <row r="1797" spans="1:7" s="122" customFormat="1">
      <c r="A1797" s="138" t="s">
        <v>5232</v>
      </c>
      <c r="B1797" s="139">
        <v>487000</v>
      </c>
      <c r="C1797" s="128">
        <f t="shared" si="61"/>
        <v>19004000</v>
      </c>
      <c r="D1797" s="129">
        <f t="shared" si="62"/>
        <v>511350</v>
      </c>
      <c r="E1797" s="137" t="s">
        <v>7180</v>
      </c>
      <c r="F1797" s="136"/>
      <c r="G1797" s="126"/>
    </row>
    <row r="1798" spans="1:7" s="122" customFormat="1">
      <c r="A1798" s="138" t="s">
        <v>5233</v>
      </c>
      <c r="B1798" s="139">
        <v>488000</v>
      </c>
      <c r="C1798" s="128">
        <f t="shared" si="61"/>
        <v>19043000</v>
      </c>
      <c r="D1798" s="129">
        <f t="shared" si="62"/>
        <v>512400</v>
      </c>
      <c r="E1798" s="137" t="s">
        <v>7180</v>
      </c>
      <c r="F1798" s="136"/>
      <c r="G1798" s="126"/>
    </row>
    <row r="1799" spans="1:7" s="122" customFormat="1">
      <c r="A1799" s="138" t="s">
        <v>5234</v>
      </c>
      <c r="B1799" s="139">
        <v>489000</v>
      </c>
      <c r="C1799" s="128">
        <f t="shared" si="61"/>
        <v>19082000</v>
      </c>
      <c r="D1799" s="129">
        <f t="shared" si="62"/>
        <v>513450</v>
      </c>
      <c r="E1799" s="137" t="s">
        <v>7180</v>
      </c>
      <c r="F1799" s="136"/>
      <c r="G1799" s="126"/>
    </row>
    <row r="1800" spans="1:7" s="122" customFormat="1">
      <c r="A1800" s="138" t="s">
        <v>5235</v>
      </c>
      <c r="B1800" s="139">
        <v>490000</v>
      </c>
      <c r="C1800" s="128">
        <f t="shared" si="61"/>
        <v>19121000</v>
      </c>
      <c r="D1800" s="129">
        <f t="shared" si="62"/>
        <v>514500</v>
      </c>
      <c r="E1800" s="137" t="s">
        <v>7180</v>
      </c>
      <c r="F1800" s="136"/>
      <c r="G1800" s="126"/>
    </row>
    <row r="1801" spans="1:7" s="122" customFormat="1">
      <c r="A1801" s="138" t="s">
        <v>5236</v>
      </c>
      <c r="B1801" s="139">
        <v>491000</v>
      </c>
      <c r="C1801" s="128">
        <f t="shared" si="61"/>
        <v>19160000</v>
      </c>
      <c r="D1801" s="129">
        <f t="shared" si="62"/>
        <v>515550</v>
      </c>
      <c r="E1801" s="137" t="s">
        <v>7180</v>
      </c>
      <c r="F1801" s="136"/>
      <c r="G1801" s="126"/>
    </row>
    <row r="1802" spans="1:7" s="122" customFormat="1">
      <c r="A1802" s="138" t="s">
        <v>5237</v>
      </c>
      <c r="B1802" s="139">
        <v>492000</v>
      </c>
      <c r="C1802" s="128">
        <f t="shared" si="61"/>
        <v>19199000</v>
      </c>
      <c r="D1802" s="129">
        <f t="shared" si="62"/>
        <v>516600</v>
      </c>
      <c r="E1802" s="137" t="s">
        <v>7180</v>
      </c>
      <c r="F1802" s="136"/>
      <c r="G1802" s="126"/>
    </row>
    <row r="1803" spans="1:7" s="122" customFormat="1">
      <c r="A1803" s="138" t="s">
        <v>5238</v>
      </c>
      <c r="B1803" s="139">
        <v>493000</v>
      </c>
      <c r="C1803" s="128">
        <f t="shared" si="61"/>
        <v>19238000</v>
      </c>
      <c r="D1803" s="129">
        <f t="shared" si="62"/>
        <v>517650</v>
      </c>
      <c r="E1803" s="137" t="s">
        <v>7180</v>
      </c>
      <c r="F1803" s="136"/>
      <c r="G1803" s="126"/>
    </row>
    <row r="1804" spans="1:7" s="122" customFormat="1">
      <c r="A1804" s="138" t="s">
        <v>5239</v>
      </c>
      <c r="B1804" s="139">
        <v>494000</v>
      </c>
      <c r="C1804" s="128">
        <f t="shared" si="61"/>
        <v>19277000</v>
      </c>
      <c r="D1804" s="129">
        <f t="shared" si="62"/>
        <v>518700</v>
      </c>
      <c r="E1804" s="137" t="s">
        <v>7180</v>
      </c>
      <c r="F1804" s="136"/>
      <c r="G1804" s="126"/>
    </row>
    <row r="1805" spans="1:7" s="122" customFormat="1">
      <c r="A1805" s="138" t="s">
        <v>5240</v>
      </c>
      <c r="B1805" s="139">
        <v>495000</v>
      </c>
      <c r="C1805" s="128">
        <f t="shared" si="61"/>
        <v>19316000</v>
      </c>
      <c r="D1805" s="129">
        <f t="shared" si="62"/>
        <v>519750</v>
      </c>
      <c r="E1805" s="137" t="s">
        <v>7180</v>
      </c>
      <c r="F1805" s="136"/>
      <c r="G1805" s="126"/>
    </row>
    <row r="1806" spans="1:7" s="122" customFormat="1">
      <c r="A1806" s="138" t="s">
        <v>5241</v>
      </c>
      <c r="B1806" s="139">
        <v>496000</v>
      </c>
      <c r="C1806" s="128">
        <f t="shared" si="61"/>
        <v>19355000</v>
      </c>
      <c r="D1806" s="129">
        <f t="shared" si="62"/>
        <v>520800</v>
      </c>
      <c r="E1806" s="137" t="s">
        <v>7180</v>
      </c>
      <c r="F1806" s="136"/>
      <c r="G1806" s="126"/>
    </row>
    <row r="1807" spans="1:7" s="122" customFormat="1">
      <c r="A1807" s="138" t="s">
        <v>5242</v>
      </c>
      <c r="B1807" s="139">
        <v>497000</v>
      </c>
      <c r="C1807" s="128">
        <f t="shared" si="61"/>
        <v>19394000</v>
      </c>
      <c r="D1807" s="129">
        <f t="shared" si="62"/>
        <v>521850</v>
      </c>
      <c r="E1807" s="137" t="s">
        <v>7180</v>
      </c>
      <c r="F1807" s="136"/>
      <c r="G1807" s="126"/>
    </row>
    <row r="1808" spans="1:7" s="122" customFormat="1">
      <c r="A1808" s="138" t="s">
        <v>5243</v>
      </c>
      <c r="B1808" s="139">
        <v>498000</v>
      </c>
      <c r="C1808" s="128">
        <f t="shared" si="61"/>
        <v>19433000</v>
      </c>
      <c r="D1808" s="129">
        <f t="shared" si="62"/>
        <v>522900</v>
      </c>
      <c r="E1808" s="137" t="s">
        <v>7180</v>
      </c>
      <c r="F1808" s="136"/>
      <c r="G1808" s="126"/>
    </row>
    <row r="1809" spans="1:7" s="122" customFormat="1">
      <c r="A1809" s="138" t="s">
        <v>5244</v>
      </c>
      <c r="B1809" s="139">
        <v>499000</v>
      </c>
      <c r="C1809" s="128">
        <f t="shared" si="61"/>
        <v>19472000</v>
      </c>
      <c r="D1809" s="129">
        <f t="shared" si="62"/>
        <v>523950</v>
      </c>
      <c r="E1809" s="137" t="s">
        <v>7180</v>
      </c>
      <c r="F1809" s="136"/>
      <c r="G1809" s="126"/>
    </row>
    <row r="1810" spans="1:7" s="122" customFormat="1">
      <c r="A1810" s="138" t="s">
        <v>5245</v>
      </c>
      <c r="B1810" s="139">
        <v>500000</v>
      </c>
      <c r="C1810" s="128">
        <f t="shared" si="61"/>
        <v>19511000</v>
      </c>
      <c r="D1810" s="129">
        <f t="shared" si="62"/>
        <v>525000</v>
      </c>
      <c r="E1810" s="137" t="s">
        <v>7180</v>
      </c>
      <c r="F1810" s="136"/>
      <c r="G1810" s="126"/>
    </row>
    <row r="1811" spans="1:7" s="122" customFormat="1">
      <c r="A1811" s="138" t="s">
        <v>5246</v>
      </c>
      <c r="B1811" s="139">
        <v>501000</v>
      </c>
      <c r="C1811" s="128">
        <f t="shared" si="61"/>
        <v>19550000</v>
      </c>
      <c r="D1811" s="129">
        <f t="shared" si="62"/>
        <v>526050</v>
      </c>
      <c r="E1811" s="137" t="s">
        <v>7180</v>
      </c>
      <c r="F1811" s="136"/>
      <c r="G1811" s="126"/>
    </row>
    <row r="1812" spans="1:7" s="122" customFormat="1">
      <c r="A1812" s="138" t="s">
        <v>5247</v>
      </c>
      <c r="B1812" s="139">
        <v>502000</v>
      </c>
      <c r="C1812" s="128">
        <f t="shared" si="61"/>
        <v>19589000</v>
      </c>
      <c r="D1812" s="129">
        <f t="shared" si="62"/>
        <v>527100</v>
      </c>
      <c r="E1812" s="137" t="s">
        <v>7180</v>
      </c>
      <c r="F1812" s="136"/>
      <c r="G1812" s="126"/>
    </row>
    <row r="1813" spans="1:7" s="122" customFormat="1">
      <c r="A1813" s="138" t="s">
        <v>5248</v>
      </c>
      <c r="B1813" s="139">
        <v>503000</v>
      </c>
      <c r="C1813" s="128">
        <f t="shared" si="61"/>
        <v>19628000</v>
      </c>
      <c r="D1813" s="129">
        <f t="shared" si="62"/>
        <v>528150</v>
      </c>
      <c r="E1813" s="137" t="s">
        <v>7180</v>
      </c>
      <c r="F1813" s="136"/>
      <c r="G1813" s="126"/>
    </row>
    <row r="1814" spans="1:7" s="122" customFormat="1">
      <c r="A1814" s="138" t="s">
        <v>5249</v>
      </c>
      <c r="B1814" s="139">
        <v>504000</v>
      </c>
      <c r="C1814" s="128">
        <f t="shared" si="61"/>
        <v>19667000</v>
      </c>
      <c r="D1814" s="129">
        <f t="shared" si="62"/>
        <v>529200</v>
      </c>
      <c r="E1814" s="137" t="s">
        <v>7180</v>
      </c>
      <c r="F1814" s="136"/>
      <c r="G1814" s="126"/>
    </row>
    <row r="1815" spans="1:7" s="122" customFormat="1">
      <c r="A1815" s="138" t="s">
        <v>5250</v>
      </c>
      <c r="B1815" s="139">
        <v>505000</v>
      </c>
      <c r="C1815" s="128">
        <f t="shared" si="61"/>
        <v>19706000</v>
      </c>
      <c r="D1815" s="129">
        <f t="shared" si="62"/>
        <v>530250</v>
      </c>
      <c r="E1815" s="137" t="s">
        <v>7180</v>
      </c>
      <c r="F1815" s="136"/>
      <c r="G1815" s="126"/>
    </row>
    <row r="1816" spans="1:7" s="122" customFormat="1">
      <c r="A1816" s="138" t="s">
        <v>5251</v>
      </c>
      <c r="B1816" s="139">
        <v>506000</v>
      </c>
      <c r="C1816" s="128">
        <f t="shared" si="61"/>
        <v>19745000</v>
      </c>
      <c r="D1816" s="129">
        <f t="shared" si="62"/>
        <v>531300</v>
      </c>
      <c r="E1816" s="137" t="s">
        <v>7180</v>
      </c>
      <c r="F1816" s="136"/>
      <c r="G1816" s="126"/>
    </row>
    <row r="1817" spans="1:7" s="122" customFormat="1">
      <c r="A1817" s="138" t="s">
        <v>5252</v>
      </c>
      <c r="B1817" s="139">
        <v>507000</v>
      </c>
      <c r="C1817" s="128">
        <f t="shared" si="61"/>
        <v>19784000</v>
      </c>
      <c r="D1817" s="129">
        <f t="shared" si="62"/>
        <v>532350</v>
      </c>
      <c r="E1817" s="137" t="s">
        <v>7180</v>
      </c>
      <c r="F1817" s="136"/>
      <c r="G1817" s="126"/>
    </row>
    <row r="1818" spans="1:7" s="122" customFormat="1">
      <c r="A1818" s="138" t="s">
        <v>5253</v>
      </c>
      <c r="B1818" s="139">
        <v>508000</v>
      </c>
      <c r="C1818" s="128">
        <f t="shared" si="61"/>
        <v>19823000</v>
      </c>
      <c r="D1818" s="129">
        <f t="shared" si="62"/>
        <v>533400</v>
      </c>
      <c r="E1818" s="137" t="s">
        <v>7180</v>
      </c>
      <c r="F1818" s="136"/>
      <c r="G1818" s="126"/>
    </row>
    <row r="1819" spans="1:7" s="122" customFormat="1">
      <c r="A1819" s="138" t="s">
        <v>5254</v>
      </c>
      <c r="B1819" s="139">
        <v>509000</v>
      </c>
      <c r="C1819" s="128">
        <f t="shared" si="61"/>
        <v>19862000</v>
      </c>
      <c r="D1819" s="129">
        <f t="shared" si="62"/>
        <v>534450</v>
      </c>
      <c r="E1819" s="137" t="s">
        <v>7180</v>
      </c>
      <c r="F1819" s="136"/>
      <c r="G1819" s="126"/>
    </row>
    <row r="1820" spans="1:7" s="122" customFormat="1">
      <c r="A1820" s="138" t="s">
        <v>5255</v>
      </c>
      <c r="B1820" s="139">
        <v>510000</v>
      </c>
      <c r="C1820" s="128">
        <f t="shared" si="61"/>
        <v>19901000</v>
      </c>
      <c r="D1820" s="129">
        <f t="shared" si="62"/>
        <v>535500</v>
      </c>
      <c r="E1820" s="137" t="s">
        <v>7180</v>
      </c>
      <c r="F1820" s="136"/>
      <c r="G1820" s="126"/>
    </row>
    <row r="1821" spans="1:7" s="122" customFormat="1">
      <c r="A1821" s="138" t="s">
        <v>5256</v>
      </c>
      <c r="B1821" s="139">
        <v>511000</v>
      </c>
      <c r="C1821" s="128">
        <f t="shared" si="61"/>
        <v>19940000</v>
      </c>
      <c r="D1821" s="129">
        <f t="shared" si="62"/>
        <v>536550</v>
      </c>
      <c r="E1821" s="137" t="s">
        <v>7180</v>
      </c>
      <c r="F1821" s="136"/>
      <c r="G1821" s="126"/>
    </row>
    <row r="1822" spans="1:7" s="122" customFormat="1">
      <c r="A1822" s="138" t="s">
        <v>5257</v>
      </c>
      <c r="B1822" s="139">
        <v>512000</v>
      </c>
      <c r="C1822" s="128">
        <f t="shared" si="61"/>
        <v>19979000</v>
      </c>
      <c r="D1822" s="129">
        <f t="shared" si="62"/>
        <v>537600</v>
      </c>
      <c r="E1822" s="137" t="s">
        <v>7180</v>
      </c>
      <c r="F1822" s="136"/>
      <c r="G1822" s="126"/>
    </row>
    <row r="1823" spans="1:7" s="122" customFormat="1">
      <c r="A1823" s="138" t="s">
        <v>5258</v>
      </c>
      <c r="B1823" s="139">
        <v>513000</v>
      </c>
      <c r="C1823" s="128">
        <f t="shared" si="61"/>
        <v>20018000</v>
      </c>
      <c r="D1823" s="129">
        <f t="shared" si="62"/>
        <v>538650</v>
      </c>
      <c r="E1823" s="137" t="s">
        <v>7180</v>
      </c>
      <c r="F1823" s="136"/>
      <c r="G1823" s="126"/>
    </row>
    <row r="1824" spans="1:7" s="122" customFormat="1">
      <c r="A1824" s="138" t="s">
        <v>5259</v>
      </c>
      <c r="B1824" s="139">
        <v>514000</v>
      </c>
      <c r="C1824" s="128">
        <f t="shared" si="61"/>
        <v>20057000</v>
      </c>
      <c r="D1824" s="129">
        <f t="shared" si="62"/>
        <v>539700</v>
      </c>
      <c r="E1824" s="137" t="s">
        <v>7180</v>
      </c>
      <c r="F1824" s="136"/>
      <c r="G1824" s="126"/>
    </row>
    <row r="1825" spans="1:11" s="122" customFormat="1">
      <c r="A1825" s="138" t="s">
        <v>5260</v>
      </c>
      <c r="B1825" s="139">
        <v>515000</v>
      </c>
      <c r="C1825" s="128">
        <f t="shared" ref="C1825" si="63">C1824+39000</f>
        <v>20096000</v>
      </c>
      <c r="D1825" s="129">
        <f t="shared" si="62"/>
        <v>540750</v>
      </c>
      <c r="E1825" s="137" t="s">
        <v>7180</v>
      </c>
      <c r="F1825" s="136"/>
      <c r="G1825" s="126"/>
    </row>
    <row r="1826" spans="1:11" s="122" customFormat="1">
      <c r="A1826" s="127" t="s">
        <v>6424</v>
      </c>
      <c r="B1826" s="127">
        <v>1000</v>
      </c>
      <c r="C1826" s="127">
        <v>50000</v>
      </c>
      <c r="D1826" s="129">
        <f t="shared" ref="D1826:D1889" si="64">SUM($G$2)*(B1826*0.001)</f>
        <v>1050</v>
      </c>
      <c r="E1826" s="130" t="s">
        <v>6398</v>
      </c>
      <c r="F1826" s="131"/>
      <c r="G1826" s="126"/>
      <c r="H1826" s="126"/>
      <c r="I1826" s="126"/>
      <c r="J1826" s="126"/>
      <c r="K1826" s="126"/>
    </row>
    <row r="1827" spans="1:11" s="122" customFormat="1">
      <c r="A1827" s="127" t="s">
        <v>6425</v>
      </c>
      <c r="B1827" s="127">
        <v>2000</v>
      </c>
      <c r="C1827" s="127">
        <f>SUM(C1826)+39000</f>
        <v>89000</v>
      </c>
      <c r="D1827" s="129">
        <f t="shared" si="64"/>
        <v>2100</v>
      </c>
      <c r="E1827" s="130" t="s">
        <v>6398</v>
      </c>
      <c r="F1827" s="131"/>
      <c r="G1827" s="126"/>
      <c r="H1827" s="126"/>
      <c r="I1827" s="126"/>
      <c r="J1827" s="126"/>
      <c r="K1827" s="126"/>
    </row>
    <row r="1828" spans="1:11" s="122" customFormat="1">
      <c r="A1828" s="127" t="s">
        <v>3332</v>
      </c>
      <c r="B1828" s="127">
        <v>3000</v>
      </c>
      <c r="C1828" s="127">
        <f t="shared" ref="C1828:C1891" si="65">SUM(C1827)+39000</f>
        <v>128000</v>
      </c>
      <c r="D1828" s="129">
        <f t="shared" si="64"/>
        <v>3150</v>
      </c>
      <c r="E1828" s="130" t="s">
        <v>6398</v>
      </c>
      <c r="F1828" s="131"/>
      <c r="G1828" s="126"/>
      <c r="H1828" s="126"/>
      <c r="I1828" s="126"/>
      <c r="J1828" s="126"/>
      <c r="K1828" s="126"/>
    </row>
    <row r="1829" spans="1:11" s="122" customFormat="1">
      <c r="A1829" s="127" t="s">
        <v>3333</v>
      </c>
      <c r="B1829" s="127">
        <v>4000</v>
      </c>
      <c r="C1829" s="127">
        <f t="shared" si="65"/>
        <v>167000</v>
      </c>
      <c r="D1829" s="129">
        <f t="shared" si="64"/>
        <v>4200</v>
      </c>
      <c r="E1829" s="130" t="s">
        <v>6398</v>
      </c>
      <c r="F1829" s="131"/>
      <c r="G1829" s="126"/>
      <c r="H1829" s="126"/>
      <c r="I1829" s="126"/>
      <c r="J1829" s="126"/>
      <c r="K1829" s="126"/>
    </row>
    <row r="1830" spans="1:11" s="122" customFormat="1">
      <c r="A1830" s="127" t="s">
        <v>3334</v>
      </c>
      <c r="B1830" s="127">
        <v>5000</v>
      </c>
      <c r="C1830" s="127">
        <f t="shared" si="65"/>
        <v>206000</v>
      </c>
      <c r="D1830" s="129">
        <f t="shared" si="64"/>
        <v>5250</v>
      </c>
      <c r="E1830" s="130" t="s">
        <v>6398</v>
      </c>
      <c r="F1830" s="131"/>
      <c r="G1830" s="126"/>
      <c r="H1830" s="126"/>
      <c r="I1830" s="126"/>
      <c r="J1830" s="126"/>
      <c r="K1830" s="126"/>
    </row>
    <row r="1831" spans="1:11" s="122" customFormat="1">
      <c r="A1831" s="127" t="s">
        <v>3335</v>
      </c>
      <c r="B1831" s="127">
        <v>6000</v>
      </c>
      <c r="C1831" s="127">
        <f t="shared" si="65"/>
        <v>245000</v>
      </c>
      <c r="D1831" s="129">
        <f t="shared" si="64"/>
        <v>6300</v>
      </c>
      <c r="E1831" s="130" t="s">
        <v>6398</v>
      </c>
      <c r="F1831" s="131"/>
      <c r="G1831" s="126"/>
      <c r="H1831" s="126"/>
      <c r="I1831" s="126"/>
      <c r="J1831" s="126"/>
      <c r="K1831" s="126"/>
    </row>
    <row r="1832" spans="1:11" s="122" customFormat="1">
      <c r="A1832" s="127" t="s">
        <v>3336</v>
      </c>
      <c r="B1832" s="127">
        <v>7000</v>
      </c>
      <c r="C1832" s="127">
        <f t="shared" si="65"/>
        <v>284000</v>
      </c>
      <c r="D1832" s="129">
        <f t="shared" si="64"/>
        <v>7350</v>
      </c>
      <c r="E1832" s="130" t="s">
        <v>6398</v>
      </c>
      <c r="F1832" s="131"/>
      <c r="G1832" s="126"/>
      <c r="H1832" s="126"/>
      <c r="I1832" s="126"/>
      <c r="J1832" s="126"/>
      <c r="K1832" s="126"/>
    </row>
    <row r="1833" spans="1:11" s="122" customFormat="1">
      <c r="A1833" s="127" t="s">
        <v>3337</v>
      </c>
      <c r="B1833" s="127">
        <v>8000</v>
      </c>
      <c r="C1833" s="127">
        <f t="shared" si="65"/>
        <v>323000</v>
      </c>
      <c r="D1833" s="129">
        <f t="shared" si="64"/>
        <v>8400</v>
      </c>
      <c r="E1833" s="130" t="s">
        <v>6398</v>
      </c>
      <c r="F1833" s="131"/>
      <c r="G1833" s="126"/>
      <c r="H1833" s="126"/>
      <c r="I1833" s="126"/>
      <c r="J1833" s="126"/>
      <c r="K1833" s="126"/>
    </row>
    <row r="1834" spans="1:11" s="122" customFormat="1">
      <c r="A1834" s="127" t="s">
        <v>3338</v>
      </c>
      <c r="B1834" s="127">
        <v>9000</v>
      </c>
      <c r="C1834" s="127">
        <f t="shared" si="65"/>
        <v>362000</v>
      </c>
      <c r="D1834" s="129">
        <f t="shared" si="64"/>
        <v>9450</v>
      </c>
      <c r="E1834" s="130" t="s">
        <v>6398</v>
      </c>
      <c r="F1834" s="131"/>
      <c r="G1834" s="126"/>
      <c r="H1834" s="126"/>
      <c r="I1834" s="126"/>
      <c r="J1834" s="126"/>
      <c r="K1834" s="126"/>
    </row>
    <row r="1835" spans="1:11" s="122" customFormat="1">
      <c r="A1835" s="127" t="s">
        <v>3339</v>
      </c>
      <c r="B1835" s="127">
        <v>10000</v>
      </c>
      <c r="C1835" s="127">
        <f t="shared" si="65"/>
        <v>401000</v>
      </c>
      <c r="D1835" s="129">
        <f t="shared" si="64"/>
        <v>10500</v>
      </c>
      <c r="E1835" s="130" t="s">
        <v>6398</v>
      </c>
      <c r="F1835" s="131"/>
      <c r="G1835" s="126"/>
      <c r="H1835" s="126"/>
      <c r="I1835" s="126"/>
      <c r="J1835" s="126"/>
      <c r="K1835" s="126"/>
    </row>
    <row r="1836" spans="1:11" s="122" customFormat="1">
      <c r="A1836" s="127" t="s">
        <v>3340</v>
      </c>
      <c r="B1836" s="127">
        <v>11000</v>
      </c>
      <c r="C1836" s="127">
        <f t="shared" si="65"/>
        <v>440000</v>
      </c>
      <c r="D1836" s="129">
        <f t="shared" si="64"/>
        <v>11550</v>
      </c>
      <c r="E1836" s="130" t="s">
        <v>6398</v>
      </c>
      <c r="F1836" s="131"/>
      <c r="G1836" s="126"/>
      <c r="H1836" s="126"/>
      <c r="I1836" s="126"/>
      <c r="J1836" s="126"/>
      <c r="K1836" s="126"/>
    </row>
    <row r="1837" spans="1:11" s="122" customFormat="1">
      <c r="A1837" s="127" t="s">
        <v>3341</v>
      </c>
      <c r="B1837" s="127">
        <v>12000</v>
      </c>
      <c r="C1837" s="127">
        <f t="shared" si="65"/>
        <v>479000</v>
      </c>
      <c r="D1837" s="129">
        <f t="shared" si="64"/>
        <v>12600</v>
      </c>
      <c r="E1837" s="130" t="s">
        <v>6398</v>
      </c>
      <c r="F1837" s="131"/>
      <c r="G1837" s="126"/>
      <c r="H1837" s="126"/>
      <c r="I1837" s="126"/>
      <c r="J1837" s="126"/>
      <c r="K1837" s="126"/>
    </row>
    <row r="1838" spans="1:11" s="122" customFormat="1">
      <c r="A1838" s="127" t="s">
        <v>3342</v>
      </c>
      <c r="B1838" s="127">
        <v>13000</v>
      </c>
      <c r="C1838" s="127">
        <f t="shared" si="65"/>
        <v>518000</v>
      </c>
      <c r="D1838" s="129">
        <f t="shared" si="64"/>
        <v>13650</v>
      </c>
      <c r="E1838" s="130" t="s">
        <v>6398</v>
      </c>
      <c r="F1838" s="131"/>
      <c r="G1838" s="126"/>
      <c r="H1838" s="126"/>
      <c r="I1838" s="126"/>
      <c r="J1838" s="126"/>
      <c r="K1838" s="126"/>
    </row>
    <row r="1839" spans="1:11" s="122" customFormat="1">
      <c r="A1839" s="127" t="s">
        <v>3343</v>
      </c>
      <c r="B1839" s="127">
        <v>14000</v>
      </c>
      <c r="C1839" s="127">
        <f t="shared" si="65"/>
        <v>557000</v>
      </c>
      <c r="D1839" s="129">
        <f t="shared" si="64"/>
        <v>14700</v>
      </c>
      <c r="E1839" s="130" t="s">
        <v>6398</v>
      </c>
      <c r="F1839" s="131"/>
      <c r="G1839" s="126"/>
      <c r="H1839" s="126"/>
      <c r="I1839" s="126"/>
      <c r="J1839" s="126"/>
      <c r="K1839" s="126"/>
    </row>
    <row r="1840" spans="1:11" s="122" customFormat="1">
      <c r="A1840" s="127" t="s">
        <v>3344</v>
      </c>
      <c r="B1840" s="127">
        <v>15000</v>
      </c>
      <c r="C1840" s="127">
        <f t="shared" si="65"/>
        <v>596000</v>
      </c>
      <c r="D1840" s="129">
        <f t="shared" si="64"/>
        <v>15750</v>
      </c>
      <c r="E1840" s="130" t="s">
        <v>6398</v>
      </c>
      <c r="F1840" s="131"/>
      <c r="G1840" s="126"/>
      <c r="H1840" s="126"/>
      <c r="I1840" s="126"/>
      <c r="J1840" s="126"/>
      <c r="K1840" s="126"/>
    </row>
    <row r="1841" spans="1:11" s="122" customFormat="1">
      <c r="A1841" s="127" t="s">
        <v>3345</v>
      </c>
      <c r="B1841" s="127">
        <v>16000</v>
      </c>
      <c r="C1841" s="127">
        <f t="shared" si="65"/>
        <v>635000</v>
      </c>
      <c r="D1841" s="129">
        <f t="shared" si="64"/>
        <v>16800</v>
      </c>
      <c r="E1841" s="130" t="s">
        <v>6398</v>
      </c>
      <c r="F1841" s="131"/>
      <c r="G1841" s="126"/>
      <c r="H1841" s="126"/>
      <c r="I1841" s="126"/>
      <c r="J1841" s="126"/>
      <c r="K1841" s="126"/>
    </row>
    <row r="1842" spans="1:11" s="122" customFormat="1">
      <c r="A1842" s="127" t="s">
        <v>3346</v>
      </c>
      <c r="B1842" s="127">
        <v>17000</v>
      </c>
      <c r="C1842" s="127">
        <f t="shared" si="65"/>
        <v>674000</v>
      </c>
      <c r="D1842" s="129">
        <f t="shared" si="64"/>
        <v>17850</v>
      </c>
      <c r="E1842" s="130" t="s">
        <v>6398</v>
      </c>
      <c r="F1842" s="131"/>
      <c r="G1842" s="126"/>
      <c r="H1842" s="126"/>
      <c r="I1842" s="126"/>
      <c r="J1842" s="126"/>
      <c r="K1842" s="126"/>
    </row>
    <row r="1843" spans="1:11" s="122" customFormat="1">
      <c r="A1843" s="127" t="s">
        <v>3347</v>
      </c>
      <c r="B1843" s="127">
        <v>18000</v>
      </c>
      <c r="C1843" s="127">
        <f t="shared" si="65"/>
        <v>713000</v>
      </c>
      <c r="D1843" s="129">
        <f t="shared" si="64"/>
        <v>18900</v>
      </c>
      <c r="E1843" s="130" t="s">
        <v>6398</v>
      </c>
      <c r="F1843" s="131"/>
      <c r="G1843" s="126"/>
      <c r="H1843" s="126"/>
      <c r="I1843" s="126"/>
      <c r="J1843" s="126"/>
      <c r="K1843" s="126"/>
    </row>
    <row r="1844" spans="1:11" s="122" customFormat="1">
      <c r="A1844" s="127" t="s">
        <v>3348</v>
      </c>
      <c r="B1844" s="127">
        <v>19000</v>
      </c>
      <c r="C1844" s="127">
        <f t="shared" si="65"/>
        <v>752000</v>
      </c>
      <c r="D1844" s="129">
        <f t="shared" si="64"/>
        <v>19950</v>
      </c>
      <c r="E1844" s="130" t="s">
        <v>6398</v>
      </c>
      <c r="F1844" s="131"/>
      <c r="G1844" s="126"/>
      <c r="H1844" s="126"/>
      <c r="I1844" s="126"/>
      <c r="J1844" s="126"/>
      <c r="K1844" s="126"/>
    </row>
    <row r="1845" spans="1:11" s="122" customFormat="1">
      <c r="A1845" s="127" t="s">
        <v>3349</v>
      </c>
      <c r="B1845" s="127">
        <v>20000</v>
      </c>
      <c r="C1845" s="127">
        <f t="shared" si="65"/>
        <v>791000</v>
      </c>
      <c r="D1845" s="129">
        <f t="shared" si="64"/>
        <v>21000</v>
      </c>
      <c r="E1845" s="130" t="s">
        <v>6398</v>
      </c>
      <c r="F1845" s="131"/>
      <c r="G1845" s="126"/>
      <c r="H1845" s="126"/>
      <c r="I1845" s="126"/>
      <c r="J1845" s="126"/>
      <c r="K1845" s="126"/>
    </row>
    <row r="1846" spans="1:11" s="122" customFormat="1">
      <c r="A1846" s="127" t="s">
        <v>3350</v>
      </c>
      <c r="B1846" s="127">
        <v>21000</v>
      </c>
      <c r="C1846" s="127">
        <f t="shared" si="65"/>
        <v>830000</v>
      </c>
      <c r="D1846" s="129">
        <f t="shared" si="64"/>
        <v>22050</v>
      </c>
      <c r="E1846" s="130" t="s">
        <v>6398</v>
      </c>
      <c r="F1846" s="131"/>
      <c r="G1846" s="126"/>
      <c r="H1846" s="126"/>
      <c r="I1846" s="126"/>
      <c r="J1846" s="126"/>
      <c r="K1846" s="126"/>
    </row>
    <row r="1847" spans="1:11" s="122" customFormat="1">
      <c r="A1847" s="127" t="s">
        <v>3351</v>
      </c>
      <c r="B1847" s="127">
        <v>22000</v>
      </c>
      <c r="C1847" s="127">
        <f t="shared" si="65"/>
        <v>869000</v>
      </c>
      <c r="D1847" s="129">
        <f t="shared" si="64"/>
        <v>23100</v>
      </c>
      <c r="E1847" s="130" t="s">
        <v>6398</v>
      </c>
      <c r="F1847" s="131"/>
      <c r="G1847" s="126"/>
      <c r="H1847" s="126"/>
      <c r="I1847" s="126"/>
      <c r="J1847" s="126"/>
      <c r="K1847" s="126"/>
    </row>
    <row r="1848" spans="1:11" s="122" customFormat="1">
      <c r="A1848" s="127" t="s">
        <v>3352</v>
      </c>
      <c r="B1848" s="127">
        <v>23000</v>
      </c>
      <c r="C1848" s="127">
        <f t="shared" si="65"/>
        <v>908000</v>
      </c>
      <c r="D1848" s="129">
        <f t="shared" si="64"/>
        <v>24150</v>
      </c>
      <c r="E1848" s="130" t="s">
        <v>6398</v>
      </c>
      <c r="F1848" s="131"/>
      <c r="G1848" s="126"/>
      <c r="H1848" s="126"/>
      <c r="I1848" s="126"/>
      <c r="J1848" s="126"/>
      <c r="K1848" s="126"/>
    </row>
    <row r="1849" spans="1:11" s="122" customFormat="1">
      <c r="A1849" s="127" t="s">
        <v>3353</v>
      </c>
      <c r="B1849" s="127">
        <v>24000</v>
      </c>
      <c r="C1849" s="127">
        <f t="shared" si="65"/>
        <v>947000</v>
      </c>
      <c r="D1849" s="129">
        <f t="shared" si="64"/>
        <v>25200</v>
      </c>
      <c r="E1849" s="130" t="s">
        <v>6398</v>
      </c>
      <c r="F1849" s="131"/>
      <c r="G1849" s="126"/>
      <c r="H1849" s="126"/>
      <c r="I1849" s="126"/>
      <c r="J1849" s="126"/>
      <c r="K1849" s="126"/>
    </row>
    <row r="1850" spans="1:11" s="122" customFormat="1">
      <c r="A1850" s="127" t="s">
        <v>3354</v>
      </c>
      <c r="B1850" s="127">
        <v>25000</v>
      </c>
      <c r="C1850" s="127">
        <f t="shared" si="65"/>
        <v>986000</v>
      </c>
      <c r="D1850" s="129">
        <f t="shared" si="64"/>
        <v>26250</v>
      </c>
      <c r="E1850" s="130" t="s">
        <v>6398</v>
      </c>
      <c r="F1850" s="131"/>
      <c r="G1850" s="126"/>
      <c r="H1850" s="126"/>
      <c r="I1850" s="126"/>
      <c r="J1850" s="126"/>
      <c r="K1850" s="126"/>
    </row>
    <row r="1851" spans="1:11" s="122" customFormat="1">
      <c r="A1851" s="127" t="s">
        <v>3355</v>
      </c>
      <c r="B1851" s="127">
        <v>26000</v>
      </c>
      <c r="C1851" s="127">
        <f t="shared" si="65"/>
        <v>1025000</v>
      </c>
      <c r="D1851" s="129">
        <f t="shared" si="64"/>
        <v>27300</v>
      </c>
      <c r="E1851" s="130" t="s">
        <v>6398</v>
      </c>
      <c r="F1851" s="131"/>
      <c r="G1851" s="126"/>
      <c r="H1851" s="126"/>
      <c r="I1851" s="126"/>
      <c r="J1851" s="126"/>
      <c r="K1851" s="126"/>
    </row>
    <row r="1852" spans="1:11" s="122" customFormat="1">
      <c r="A1852" s="127" t="s">
        <v>3356</v>
      </c>
      <c r="B1852" s="127">
        <v>27000</v>
      </c>
      <c r="C1852" s="127">
        <f t="shared" si="65"/>
        <v>1064000</v>
      </c>
      <c r="D1852" s="129">
        <f t="shared" si="64"/>
        <v>28350</v>
      </c>
      <c r="E1852" s="130" t="s">
        <v>6398</v>
      </c>
      <c r="F1852" s="131"/>
      <c r="G1852" s="126"/>
      <c r="H1852" s="126"/>
      <c r="I1852" s="126"/>
      <c r="J1852" s="126"/>
      <c r="K1852" s="126"/>
    </row>
    <row r="1853" spans="1:11" s="122" customFormat="1">
      <c r="A1853" s="127" t="s">
        <v>3357</v>
      </c>
      <c r="B1853" s="127">
        <v>28000</v>
      </c>
      <c r="C1853" s="127">
        <f t="shared" si="65"/>
        <v>1103000</v>
      </c>
      <c r="D1853" s="129">
        <f t="shared" si="64"/>
        <v>29400</v>
      </c>
      <c r="E1853" s="130" t="s">
        <v>6398</v>
      </c>
      <c r="F1853" s="131"/>
      <c r="G1853" s="126"/>
      <c r="H1853" s="126"/>
      <c r="I1853" s="126"/>
      <c r="J1853" s="126"/>
      <c r="K1853" s="126"/>
    </row>
    <row r="1854" spans="1:11" s="122" customFormat="1">
      <c r="A1854" s="127" t="s">
        <v>3358</v>
      </c>
      <c r="B1854" s="127">
        <v>29000</v>
      </c>
      <c r="C1854" s="127">
        <f t="shared" si="65"/>
        <v>1142000</v>
      </c>
      <c r="D1854" s="129">
        <f t="shared" si="64"/>
        <v>30450</v>
      </c>
      <c r="E1854" s="130" t="s">
        <v>6398</v>
      </c>
      <c r="F1854" s="131"/>
      <c r="G1854" s="126"/>
      <c r="H1854" s="126"/>
      <c r="I1854" s="126"/>
      <c r="J1854" s="126"/>
      <c r="K1854" s="126"/>
    </row>
    <row r="1855" spans="1:11" s="122" customFormat="1">
      <c r="A1855" s="127" t="s">
        <v>3359</v>
      </c>
      <c r="B1855" s="127">
        <v>30000</v>
      </c>
      <c r="C1855" s="127">
        <f t="shared" si="65"/>
        <v>1181000</v>
      </c>
      <c r="D1855" s="129">
        <f t="shared" si="64"/>
        <v>31500</v>
      </c>
      <c r="E1855" s="130" t="s">
        <v>6398</v>
      </c>
      <c r="F1855" s="131"/>
      <c r="G1855" s="126"/>
      <c r="H1855" s="126"/>
      <c r="I1855" s="126"/>
      <c r="J1855" s="126"/>
      <c r="K1855" s="126"/>
    </row>
    <row r="1856" spans="1:11" s="122" customFormat="1">
      <c r="A1856" s="127" t="s">
        <v>3360</v>
      </c>
      <c r="B1856" s="127">
        <v>31000</v>
      </c>
      <c r="C1856" s="127">
        <f t="shared" si="65"/>
        <v>1220000</v>
      </c>
      <c r="D1856" s="129">
        <f t="shared" si="64"/>
        <v>32550</v>
      </c>
      <c r="E1856" s="130" t="s">
        <v>6398</v>
      </c>
      <c r="F1856" s="131"/>
      <c r="G1856" s="126"/>
      <c r="H1856" s="126"/>
      <c r="I1856" s="126"/>
      <c r="J1856" s="126"/>
      <c r="K1856" s="126"/>
    </row>
    <row r="1857" spans="1:11" s="122" customFormat="1">
      <c r="A1857" s="127" t="s">
        <v>3361</v>
      </c>
      <c r="B1857" s="127">
        <v>32000</v>
      </c>
      <c r="C1857" s="127">
        <f t="shared" si="65"/>
        <v>1259000</v>
      </c>
      <c r="D1857" s="129">
        <f t="shared" si="64"/>
        <v>33600</v>
      </c>
      <c r="E1857" s="130" t="s">
        <v>6398</v>
      </c>
      <c r="F1857" s="131"/>
      <c r="G1857" s="126"/>
      <c r="H1857" s="126"/>
      <c r="I1857" s="126"/>
      <c r="J1857" s="126"/>
      <c r="K1857" s="126"/>
    </row>
    <row r="1858" spans="1:11" s="122" customFormat="1">
      <c r="A1858" s="127" t="s">
        <v>3362</v>
      </c>
      <c r="B1858" s="127">
        <v>33000</v>
      </c>
      <c r="C1858" s="127">
        <f t="shared" si="65"/>
        <v>1298000</v>
      </c>
      <c r="D1858" s="129">
        <f t="shared" si="64"/>
        <v>34650</v>
      </c>
      <c r="E1858" s="130" t="s">
        <v>6398</v>
      </c>
      <c r="F1858" s="131"/>
      <c r="G1858" s="126"/>
      <c r="H1858" s="126"/>
      <c r="I1858" s="126"/>
      <c r="J1858" s="126"/>
      <c r="K1858" s="126"/>
    </row>
    <row r="1859" spans="1:11" s="122" customFormat="1">
      <c r="A1859" s="127" t="s">
        <v>3363</v>
      </c>
      <c r="B1859" s="127">
        <v>34000</v>
      </c>
      <c r="C1859" s="127">
        <f t="shared" si="65"/>
        <v>1337000</v>
      </c>
      <c r="D1859" s="129">
        <f t="shared" si="64"/>
        <v>35700</v>
      </c>
      <c r="E1859" s="130" t="s">
        <v>6398</v>
      </c>
      <c r="F1859" s="131"/>
      <c r="G1859" s="126"/>
      <c r="H1859" s="126"/>
      <c r="I1859" s="126"/>
      <c r="J1859" s="126"/>
      <c r="K1859" s="126"/>
    </row>
    <row r="1860" spans="1:11" s="122" customFormat="1">
      <c r="A1860" s="127" t="s">
        <v>3364</v>
      </c>
      <c r="B1860" s="127">
        <v>35000</v>
      </c>
      <c r="C1860" s="127">
        <f t="shared" si="65"/>
        <v>1376000</v>
      </c>
      <c r="D1860" s="129">
        <f t="shared" si="64"/>
        <v>36750</v>
      </c>
      <c r="E1860" s="130" t="s">
        <v>6398</v>
      </c>
      <c r="F1860" s="131"/>
      <c r="G1860" s="126"/>
      <c r="H1860" s="126"/>
      <c r="I1860" s="126"/>
      <c r="J1860" s="126"/>
      <c r="K1860" s="126"/>
    </row>
    <row r="1861" spans="1:11" s="122" customFormat="1">
      <c r="A1861" s="127" t="s">
        <v>3365</v>
      </c>
      <c r="B1861" s="127">
        <v>36000</v>
      </c>
      <c r="C1861" s="127">
        <f t="shared" si="65"/>
        <v>1415000</v>
      </c>
      <c r="D1861" s="129">
        <f t="shared" si="64"/>
        <v>37800</v>
      </c>
      <c r="E1861" s="130" t="s">
        <v>6398</v>
      </c>
      <c r="F1861" s="131"/>
      <c r="G1861" s="126"/>
      <c r="H1861" s="126"/>
      <c r="I1861" s="126"/>
      <c r="J1861" s="126"/>
      <c r="K1861" s="126"/>
    </row>
    <row r="1862" spans="1:11" s="122" customFormat="1">
      <c r="A1862" s="127" t="s">
        <v>3366</v>
      </c>
      <c r="B1862" s="127">
        <v>37000</v>
      </c>
      <c r="C1862" s="127">
        <f t="shared" si="65"/>
        <v>1454000</v>
      </c>
      <c r="D1862" s="129">
        <f t="shared" si="64"/>
        <v>38850</v>
      </c>
      <c r="E1862" s="130" t="s">
        <v>6398</v>
      </c>
      <c r="F1862" s="131"/>
      <c r="G1862" s="126"/>
      <c r="H1862" s="126"/>
      <c r="I1862" s="126"/>
      <c r="J1862" s="126"/>
      <c r="K1862" s="126"/>
    </row>
    <row r="1863" spans="1:11" s="122" customFormat="1">
      <c r="A1863" s="127" t="s">
        <v>3367</v>
      </c>
      <c r="B1863" s="127">
        <v>38000</v>
      </c>
      <c r="C1863" s="127">
        <f t="shared" si="65"/>
        <v>1493000</v>
      </c>
      <c r="D1863" s="129">
        <f t="shared" si="64"/>
        <v>39900</v>
      </c>
      <c r="E1863" s="130" t="s">
        <v>6398</v>
      </c>
      <c r="F1863" s="131"/>
      <c r="G1863" s="126"/>
      <c r="H1863" s="126"/>
      <c r="I1863" s="126"/>
      <c r="J1863" s="126"/>
      <c r="K1863" s="126"/>
    </row>
    <row r="1864" spans="1:11" s="122" customFormat="1">
      <c r="A1864" s="127" t="s">
        <v>3368</v>
      </c>
      <c r="B1864" s="127">
        <v>39000</v>
      </c>
      <c r="C1864" s="127">
        <f t="shared" si="65"/>
        <v>1532000</v>
      </c>
      <c r="D1864" s="129">
        <f t="shared" si="64"/>
        <v>40950</v>
      </c>
      <c r="E1864" s="130" t="s">
        <v>6398</v>
      </c>
      <c r="F1864" s="131"/>
      <c r="G1864" s="126"/>
      <c r="H1864" s="126"/>
      <c r="I1864" s="126"/>
      <c r="J1864" s="126"/>
      <c r="K1864" s="126"/>
    </row>
    <row r="1865" spans="1:11" s="122" customFormat="1">
      <c r="A1865" s="127" t="s">
        <v>3369</v>
      </c>
      <c r="B1865" s="127">
        <v>40000</v>
      </c>
      <c r="C1865" s="127">
        <f t="shared" si="65"/>
        <v>1571000</v>
      </c>
      <c r="D1865" s="129">
        <f t="shared" si="64"/>
        <v>42000</v>
      </c>
      <c r="E1865" s="130" t="s">
        <v>6398</v>
      </c>
      <c r="F1865" s="131"/>
      <c r="G1865" s="126"/>
      <c r="H1865" s="126"/>
      <c r="I1865" s="126"/>
      <c r="J1865" s="126"/>
      <c r="K1865" s="126"/>
    </row>
    <row r="1866" spans="1:11" s="122" customFormat="1">
      <c r="A1866" s="127" t="s">
        <v>3370</v>
      </c>
      <c r="B1866" s="127">
        <v>41000</v>
      </c>
      <c r="C1866" s="127">
        <f t="shared" si="65"/>
        <v>1610000</v>
      </c>
      <c r="D1866" s="129">
        <f t="shared" si="64"/>
        <v>43050</v>
      </c>
      <c r="E1866" s="130" t="s">
        <v>6398</v>
      </c>
      <c r="F1866" s="131"/>
      <c r="G1866" s="126"/>
      <c r="H1866" s="126"/>
      <c r="I1866" s="126"/>
      <c r="J1866" s="126"/>
      <c r="K1866" s="126"/>
    </row>
    <row r="1867" spans="1:11" s="122" customFormat="1">
      <c r="A1867" s="127" t="s">
        <v>3371</v>
      </c>
      <c r="B1867" s="127">
        <v>42000</v>
      </c>
      <c r="C1867" s="127">
        <f t="shared" si="65"/>
        <v>1649000</v>
      </c>
      <c r="D1867" s="129">
        <f t="shared" si="64"/>
        <v>44100</v>
      </c>
      <c r="E1867" s="130" t="s">
        <v>6398</v>
      </c>
      <c r="F1867" s="131"/>
      <c r="G1867" s="126"/>
      <c r="H1867" s="126"/>
      <c r="I1867" s="126"/>
      <c r="J1867" s="126"/>
      <c r="K1867" s="126"/>
    </row>
    <row r="1868" spans="1:11" s="122" customFormat="1">
      <c r="A1868" s="127" t="s">
        <v>3372</v>
      </c>
      <c r="B1868" s="127">
        <v>43000</v>
      </c>
      <c r="C1868" s="127">
        <f t="shared" si="65"/>
        <v>1688000</v>
      </c>
      <c r="D1868" s="129">
        <f t="shared" si="64"/>
        <v>45150</v>
      </c>
      <c r="E1868" s="130" t="s">
        <v>6398</v>
      </c>
      <c r="F1868" s="131"/>
      <c r="G1868" s="126"/>
      <c r="H1868" s="126"/>
      <c r="I1868" s="126"/>
      <c r="J1868" s="126"/>
      <c r="K1868" s="126"/>
    </row>
    <row r="1869" spans="1:11" s="122" customFormat="1">
      <c r="A1869" s="127" t="s">
        <v>3373</v>
      </c>
      <c r="B1869" s="127">
        <v>44000</v>
      </c>
      <c r="C1869" s="127">
        <f t="shared" si="65"/>
        <v>1727000</v>
      </c>
      <c r="D1869" s="129">
        <f t="shared" si="64"/>
        <v>46200</v>
      </c>
      <c r="E1869" s="130" t="s">
        <v>6398</v>
      </c>
      <c r="F1869" s="131"/>
      <c r="G1869" s="126"/>
      <c r="H1869" s="126"/>
      <c r="I1869" s="126"/>
      <c r="J1869" s="126"/>
      <c r="K1869" s="126"/>
    </row>
    <row r="1870" spans="1:11" s="122" customFormat="1">
      <c r="A1870" s="127" t="s">
        <v>3374</v>
      </c>
      <c r="B1870" s="127">
        <v>45000</v>
      </c>
      <c r="C1870" s="127">
        <f t="shared" si="65"/>
        <v>1766000</v>
      </c>
      <c r="D1870" s="129">
        <f t="shared" si="64"/>
        <v>47250</v>
      </c>
      <c r="E1870" s="130" t="s">
        <v>6398</v>
      </c>
      <c r="F1870" s="131"/>
      <c r="G1870" s="126"/>
      <c r="H1870" s="126"/>
      <c r="I1870" s="126"/>
      <c r="J1870" s="126"/>
      <c r="K1870" s="126"/>
    </row>
    <row r="1871" spans="1:11" s="122" customFormat="1">
      <c r="A1871" s="127" t="s">
        <v>3375</v>
      </c>
      <c r="B1871" s="127">
        <v>46000</v>
      </c>
      <c r="C1871" s="127">
        <f t="shared" si="65"/>
        <v>1805000</v>
      </c>
      <c r="D1871" s="129">
        <f t="shared" si="64"/>
        <v>48300</v>
      </c>
      <c r="E1871" s="130" t="s">
        <v>6398</v>
      </c>
      <c r="F1871" s="131"/>
      <c r="G1871" s="126"/>
      <c r="H1871" s="126"/>
      <c r="I1871" s="126"/>
      <c r="J1871" s="126"/>
      <c r="K1871" s="126"/>
    </row>
    <row r="1872" spans="1:11" s="122" customFormat="1">
      <c r="A1872" s="127" t="s">
        <v>3376</v>
      </c>
      <c r="B1872" s="127">
        <v>47000</v>
      </c>
      <c r="C1872" s="127">
        <f t="shared" si="65"/>
        <v>1844000</v>
      </c>
      <c r="D1872" s="129">
        <f t="shared" si="64"/>
        <v>49350</v>
      </c>
      <c r="E1872" s="130" t="s">
        <v>6398</v>
      </c>
      <c r="F1872" s="131"/>
      <c r="G1872" s="126"/>
      <c r="H1872" s="126"/>
      <c r="I1872" s="126"/>
      <c r="J1872" s="126"/>
      <c r="K1872" s="126"/>
    </row>
    <row r="1873" spans="1:11" s="122" customFormat="1">
      <c r="A1873" s="127" t="s">
        <v>3377</v>
      </c>
      <c r="B1873" s="127">
        <v>48000</v>
      </c>
      <c r="C1873" s="127">
        <f t="shared" si="65"/>
        <v>1883000</v>
      </c>
      <c r="D1873" s="129">
        <f t="shared" si="64"/>
        <v>50400</v>
      </c>
      <c r="E1873" s="130" t="s">
        <v>6398</v>
      </c>
      <c r="F1873" s="131"/>
      <c r="G1873" s="126"/>
      <c r="H1873" s="126"/>
      <c r="I1873" s="126"/>
      <c r="J1873" s="126"/>
      <c r="K1873" s="126"/>
    </row>
    <row r="1874" spans="1:11" s="122" customFormat="1">
      <c r="A1874" s="127" t="s">
        <v>3378</v>
      </c>
      <c r="B1874" s="127">
        <v>49000</v>
      </c>
      <c r="C1874" s="127">
        <f t="shared" si="65"/>
        <v>1922000</v>
      </c>
      <c r="D1874" s="129">
        <f t="shared" si="64"/>
        <v>51450</v>
      </c>
      <c r="E1874" s="130" t="s">
        <v>6398</v>
      </c>
      <c r="F1874" s="131"/>
      <c r="G1874" s="126"/>
      <c r="H1874" s="126"/>
      <c r="I1874" s="126"/>
      <c r="J1874" s="126"/>
      <c r="K1874" s="126"/>
    </row>
    <row r="1875" spans="1:11" s="122" customFormat="1">
      <c r="A1875" s="127" t="s">
        <v>3379</v>
      </c>
      <c r="B1875" s="127">
        <v>50000</v>
      </c>
      <c r="C1875" s="127">
        <f t="shared" si="65"/>
        <v>1961000</v>
      </c>
      <c r="D1875" s="129">
        <f t="shared" si="64"/>
        <v>52500</v>
      </c>
      <c r="E1875" s="130" t="s">
        <v>6398</v>
      </c>
      <c r="F1875" s="131"/>
      <c r="G1875" s="126"/>
      <c r="H1875" s="126"/>
      <c r="I1875" s="126"/>
      <c r="J1875" s="126"/>
      <c r="K1875" s="126"/>
    </row>
    <row r="1876" spans="1:11" s="122" customFormat="1">
      <c r="A1876" s="127" t="s">
        <v>3380</v>
      </c>
      <c r="B1876" s="127">
        <v>51000</v>
      </c>
      <c r="C1876" s="127">
        <f t="shared" si="65"/>
        <v>2000000</v>
      </c>
      <c r="D1876" s="129">
        <f t="shared" si="64"/>
        <v>53550</v>
      </c>
      <c r="E1876" s="130" t="s">
        <v>6398</v>
      </c>
      <c r="F1876" s="131"/>
      <c r="G1876" s="126"/>
      <c r="H1876" s="126"/>
      <c r="I1876" s="126"/>
      <c r="J1876" s="126"/>
      <c r="K1876" s="126"/>
    </row>
    <row r="1877" spans="1:11" s="122" customFormat="1">
      <c r="A1877" s="127" t="s">
        <v>3381</v>
      </c>
      <c r="B1877" s="127">
        <v>52000</v>
      </c>
      <c r="C1877" s="127">
        <f t="shared" si="65"/>
        <v>2039000</v>
      </c>
      <c r="D1877" s="129">
        <f t="shared" si="64"/>
        <v>54600</v>
      </c>
      <c r="E1877" s="130" t="s">
        <v>6398</v>
      </c>
      <c r="F1877" s="131"/>
      <c r="G1877" s="126"/>
      <c r="H1877" s="126"/>
      <c r="I1877" s="126"/>
      <c r="J1877" s="126"/>
      <c r="K1877" s="126"/>
    </row>
    <row r="1878" spans="1:11" s="122" customFormat="1">
      <c r="A1878" s="127" t="s">
        <v>3382</v>
      </c>
      <c r="B1878" s="127">
        <v>53000</v>
      </c>
      <c r="C1878" s="127">
        <f t="shared" si="65"/>
        <v>2078000</v>
      </c>
      <c r="D1878" s="129">
        <f t="shared" si="64"/>
        <v>55650</v>
      </c>
      <c r="E1878" s="130" t="s">
        <v>6398</v>
      </c>
      <c r="F1878" s="131"/>
      <c r="G1878" s="126"/>
      <c r="H1878" s="126"/>
      <c r="I1878" s="126"/>
      <c r="J1878" s="126"/>
      <c r="K1878" s="126"/>
    </row>
    <row r="1879" spans="1:11" s="122" customFormat="1">
      <c r="A1879" s="127" t="s">
        <v>3383</v>
      </c>
      <c r="B1879" s="127">
        <v>54000</v>
      </c>
      <c r="C1879" s="127">
        <f t="shared" si="65"/>
        <v>2117000</v>
      </c>
      <c r="D1879" s="129">
        <f t="shared" si="64"/>
        <v>56700</v>
      </c>
      <c r="E1879" s="130" t="s">
        <v>6398</v>
      </c>
      <c r="F1879" s="131"/>
      <c r="G1879" s="126"/>
      <c r="H1879" s="126"/>
      <c r="I1879" s="126"/>
      <c r="J1879" s="126"/>
      <c r="K1879" s="126"/>
    </row>
    <row r="1880" spans="1:11" s="122" customFormat="1">
      <c r="A1880" s="127" t="s">
        <v>3384</v>
      </c>
      <c r="B1880" s="127">
        <v>55000</v>
      </c>
      <c r="C1880" s="127">
        <f t="shared" si="65"/>
        <v>2156000</v>
      </c>
      <c r="D1880" s="129">
        <f t="shared" si="64"/>
        <v>57750</v>
      </c>
      <c r="E1880" s="130" t="s">
        <v>6398</v>
      </c>
      <c r="F1880" s="131"/>
      <c r="G1880" s="126"/>
      <c r="H1880" s="126"/>
      <c r="I1880" s="126"/>
      <c r="J1880" s="126"/>
      <c r="K1880" s="126"/>
    </row>
    <row r="1881" spans="1:11" s="122" customFormat="1">
      <c r="A1881" s="127" t="s">
        <v>3385</v>
      </c>
      <c r="B1881" s="127">
        <v>56000</v>
      </c>
      <c r="C1881" s="127">
        <f t="shared" si="65"/>
        <v>2195000</v>
      </c>
      <c r="D1881" s="129">
        <f t="shared" si="64"/>
        <v>58800</v>
      </c>
      <c r="E1881" s="130" t="s">
        <v>6398</v>
      </c>
      <c r="F1881" s="131"/>
      <c r="G1881" s="126"/>
      <c r="H1881" s="126"/>
      <c r="I1881" s="126"/>
      <c r="J1881" s="126"/>
      <c r="K1881" s="126"/>
    </row>
    <row r="1882" spans="1:11" s="122" customFormat="1">
      <c r="A1882" s="127" t="s">
        <v>3386</v>
      </c>
      <c r="B1882" s="127">
        <v>57000</v>
      </c>
      <c r="C1882" s="127">
        <f t="shared" si="65"/>
        <v>2234000</v>
      </c>
      <c r="D1882" s="129">
        <f t="shared" si="64"/>
        <v>59850</v>
      </c>
      <c r="E1882" s="130" t="s">
        <v>6398</v>
      </c>
      <c r="F1882" s="131"/>
      <c r="G1882" s="126"/>
      <c r="H1882" s="126"/>
      <c r="I1882" s="126"/>
      <c r="J1882" s="126"/>
      <c r="K1882" s="126"/>
    </row>
    <row r="1883" spans="1:11" s="122" customFormat="1">
      <c r="A1883" s="127" t="s">
        <v>3387</v>
      </c>
      <c r="B1883" s="127">
        <v>58000</v>
      </c>
      <c r="C1883" s="127">
        <f t="shared" si="65"/>
        <v>2273000</v>
      </c>
      <c r="D1883" s="129">
        <f t="shared" si="64"/>
        <v>60900</v>
      </c>
      <c r="E1883" s="130" t="s">
        <v>6398</v>
      </c>
      <c r="F1883" s="131"/>
      <c r="G1883" s="126"/>
      <c r="H1883" s="126"/>
      <c r="I1883" s="126"/>
      <c r="J1883" s="126"/>
      <c r="K1883" s="126"/>
    </row>
    <row r="1884" spans="1:11" s="122" customFormat="1">
      <c r="A1884" s="127" t="s">
        <v>3388</v>
      </c>
      <c r="B1884" s="127">
        <v>59000</v>
      </c>
      <c r="C1884" s="127">
        <f t="shared" si="65"/>
        <v>2312000</v>
      </c>
      <c r="D1884" s="129">
        <f t="shared" si="64"/>
        <v>61950</v>
      </c>
      <c r="E1884" s="130" t="s">
        <v>6398</v>
      </c>
      <c r="F1884" s="131"/>
      <c r="G1884" s="126"/>
      <c r="H1884" s="126"/>
      <c r="I1884" s="126"/>
      <c r="J1884" s="126"/>
      <c r="K1884" s="126"/>
    </row>
    <row r="1885" spans="1:11" s="122" customFormat="1">
      <c r="A1885" s="127" t="s">
        <v>3389</v>
      </c>
      <c r="B1885" s="127">
        <v>60000</v>
      </c>
      <c r="C1885" s="127">
        <f t="shared" si="65"/>
        <v>2351000</v>
      </c>
      <c r="D1885" s="129">
        <f t="shared" si="64"/>
        <v>63000</v>
      </c>
      <c r="E1885" s="130" t="s">
        <v>6398</v>
      </c>
      <c r="F1885" s="131"/>
      <c r="G1885" s="126"/>
      <c r="H1885" s="126"/>
      <c r="I1885" s="126"/>
      <c r="J1885" s="126"/>
      <c r="K1885" s="126"/>
    </row>
    <row r="1886" spans="1:11" s="122" customFormat="1">
      <c r="A1886" s="127" t="s">
        <v>3390</v>
      </c>
      <c r="B1886" s="127">
        <v>61000</v>
      </c>
      <c r="C1886" s="127">
        <f t="shared" si="65"/>
        <v>2390000</v>
      </c>
      <c r="D1886" s="129">
        <f t="shared" si="64"/>
        <v>64050</v>
      </c>
      <c r="E1886" s="130" t="s">
        <v>6398</v>
      </c>
      <c r="F1886" s="131"/>
      <c r="G1886" s="126"/>
      <c r="H1886" s="126"/>
      <c r="I1886" s="126"/>
      <c r="J1886" s="126"/>
      <c r="K1886" s="126"/>
    </row>
    <row r="1887" spans="1:11" s="122" customFormat="1">
      <c r="A1887" s="127" t="s">
        <v>3391</v>
      </c>
      <c r="B1887" s="127">
        <v>62000</v>
      </c>
      <c r="C1887" s="127">
        <f t="shared" si="65"/>
        <v>2429000</v>
      </c>
      <c r="D1887" s="129">
        <f t="shared" si="64"/>
        <v>65100</v>
      </c>
      <c r="E1887" s="130" t="s">
        <v>6398</v>
      </c>
      <c r="F1887" s="131"/>
      <c r="G1887" s="126"/>
      <c r="H1887" s="126"/>
      <c r="I1887" s="126"/>
      <c r="J1887" s="126"/>
      <c r="K1887" s="126"/>
    </row>
    <row r="1888" spans="1:11" s="122" customFormat="1">
      <c r="A1888" s="127" t="s">
        <v>3392</v>
      </c>
      <c r="B1888" s="127">
        <v>63000</v>
      </c>
      <c r="C1888" s="127">
        <f t="shared" si="65"/>
        <v>2468000</v>
      </c>
      <c r="D1888" s="129">
        <f t="shared" si="64"/>
        <v>66150</v>
      </c>
      <c r="E1888" s="130" t="s">
        <v>6398</v>
      </c>
      <c r="F1888" s="131"/>
      <c r="G1888" s="126"/>
      <c r="H1888" s="126"/>
      <c r="I1888" s="126"/>
      <c r="J1888" s="126"/>
      <c r="K1888" s="126"/>
    </row>
    <row r="1889" spans="1:11" s="122" customFormat="1">
      <c r="A1889" s="127" t="s">
        <v>3393</v>
      </c>
      <c r="B1889" s="127">
        <v>64000</v>
      </c>
      <c r="C1889" s="127">
        <f t="shared" si="65"/>
        <v>2507000</v>
      </c>
      <c r="D1889" s="129">
        <f t="shared" si="64"/>
        <v>67200</v>
      </c>
      <c r="E1889" s="130" t="s">
        <v>6398</v>
      </c>
      <c r="F1889" s="131"/>
      <c r="G1889" s="126"/>
      <c r="H1889" s="126"/>
      <c r="I1889" s="126"/>
      <c r="J1889" s="126"/>
      <c r="K1889" s="126"/>
    </row>
    <row r="1890" spans="1:11" s="122" customFormat="1">
      <c r="A1890" s="127" t="s">
        <v>3394</v>
      </c>
      <c r="B1890" s="127">
        <v>65000</v>
      </c>
      <c r="C1890" s="127">
        <f t="shared" si="65"/>
        <v>2546000</v>
      </c>
      <c r="D1890" s="129">
        <f t="shared" ref="D1890:D1953" si="66">SUM($G$2)*(B1890*0.001)</f>
        <v>68250</v>
      </c>
      <c r="E1890" s="130" t="s">
        <v>6398</v>
      </c>
      <c r="F1890" s="131"/>
      <c r="G1890" s="126"/>
      <c r="H1890" s="126"/>
      <c r="I1890" s="126"/>
      <c r="J1890" s="126"/>
      <c r="K1890" s="126"/>
    </row>
    <row r="1891" spans="1:11" s="122" customFormat="1">
      <c r="A1891" s="127" t="s">
        <v>3395</v>
      </c>
      <c r="B1891" s="127">
        <v>66000</v>
      </c>
      <c r="C1891" s="127">
        <f t="shared" si="65"/>
        <v>2585000</v>
      </c>
      <c r="D1891" s="129">
        <f t="shared" si="66"/>
        <v>69300</v>
      </c>
      <c r="E1891" s="130" t="s">
        <v>6398</v>
      </c>
      <c r="F1891" s="131"/>
      <c r="G1891" s="126"/>
      <c r="H1891" s="126"/>
      <c r="I1891" s="126"/>
      <c r="J1891" s="126"/>
      <c r="K1891" s="126"/>
    </row>
    <row r="1892" spans="1:11" s="122" customFormat="1">
      <c r="A1892" s="127" t="s">
        <v>3396</v>
      </c>
      <c r="B1892" s="127">
        <v>67000</v>
      </c>
      <c r="C1892" s="127">
        <f t="shared" ref="C1892:C1955" si="67">SUM(C1891)+39000</f>
        <v>2624000</v>
      </c>
      <c r="D1892" s="129">
        <f t="shared" si="66"/>
        <v>70350</v>
      </c>
      <c r="E1892" s="130" t="s">
        <v>6398</v>
      </c>
      <c r="F1892" s="131"/>
      <c r="G1892" s="126"/>
      <c r="H1892" s="126"/>
      <c r="I1892" s="126"/>
      <c r="J1892" s="126"/>
      <c r="K1892" s="126"/>
    </row>
    <row r="1893" spans="1:11" s="122" customFormat="1">
      <c r="A1893" s="127" t="s">
        <v>3397</v>
      </c>
      <c r="B1893" s="127">
        <v>68000</v>
      </c>
      <c r="C1893" s="127">
        <f t="shared" si="67"/>
        <v>2663000</v>
      </c>
      <c r="D1893" s="129">
        <f t="shared" si="66"/>
        <v>71400</v>
      </c>
      <c r="E1893" s="130" t="s">
        <v>6398</v>
      </c>
      <c r="F1893" s="131"/>
      <c r="G1893" s="126"/>
      <c r="H1893" s="126"/>
      <c r="I1893" s="126"/>
      <c r="J1893" s="126"/>
      <c r="K1893" s="126"/>
    </row>
    <row r="1894" spans="1:11" s="122" customFormat="1">
      <c r="A1894" s="127" t="s">
        <v>3398</v>
      </c>
      <c r="B1894" s="127">
        <v>69000</v>
      </c>
      <c r="C1894" s="127">
        <f t="shared" si="67"/>
        <v>2702000</v>
      </c>
      <c r="D1894" s="129">
        <f t="shared" si="66"/>
        <v>72450</v>
      </c>
      <c r="E1894" s="130" t="s">
        <v>6398</v>
      </c>
      <c r="F1894" s="131"/>
      <c r="G1894" s="126"/>
      <c r="H1894" s="126"/>
      <c r="I1894" s="126"/>
      <c r="J1894" s="126"/>
      <c r="K1894" s="126"/>
    </row>
    <row r="1895" spans="1:11" s="122" customFormat="1">
      <c r="A1895" s="127" t="s">
        <v>3399</v>
      </c>
      <c r="B1895" s="127">
        <v>70000</v>
      </c>
      <c r="C1895" s="127">
        <f t="shared" si="67"/>
        <v>2741000</v>
      </c>
      <c r="D1895" s="129">
        <f t="shared" si="66"/>
        <v>73500</v>
      </c>
      <c r="E1895" s="130" t="s">
        <v>6398</v>
      </c>
      <c r="F1895" s="131"/>
      <c r="G1895" s="126"/>
      <c r="H1895" s="126"/>
      <c r="I1895" s="126"/>
      <c r="J1895" s="126"/>
      <c r="K1895" s="126"/>
    </row>
    <row r="1896" spans="1:11" s="122" customFormat="1">
      <c r="A1896" s="127" t="s">
        <v>3400</v>
      </c>
      <c r="B1896" s="127">
        <v>71000</v>
      </c>
      <c r="C1896" s="127">
        <f t="shared" si="67"/>
        <v>2780000</v>
      </c>
      <c r="D1896" s="129">
        <f t="shared" si="66"/>
        <v>74550</v>
      </c>
      <c r="E1896" s="130" t="s">
        <v>6398</v>
      </c>
      <c r="F1896" s="131"/>
      <c r="G1896" s="126"/>
      <c r="H1896" s="126"/>
      <c r="I1896" s="126"/>
      <c r="J1896" s="126"/>
      <c r="K1896" s="126"/>
    </row>
    <row r="1897" spans="1:11" s="122" customFormat="1">
      <c r="A1897" s="127" t="s">
        <v>3401</v>
      </c>
      <c r="B1897" s="127">
        <v>72000</v>
      </c>
      <c r="C1897" s="127">
        <f t="shared" si="67"/>
        <v>2819000</v>
      </c>
      <c r="D1897" s="129">
        <f t="shared" si="66"/>
        <v>75600</v>
      </c>
      <c r="E1897" s="130" t="s">
        <v>6398</v>
      </c>
      <c r="F1897" s="131"/>
      <c r="G1897" s="126"/>
      <c r="H1897" s="126"/>
      <c r="I1897" s="126"/>
      <c r="J1897" s="126"/>
      <c r="K1897" s="126"/>
    </row>
    <row r="1898" spans="1:11" s="122" customFormat="1">
      <c r="A1898" s="127" t="s">
        <v>3402</v>
      </c>
      <c r="B1898" s="127">
        <v>73000</v>
      </c>
      <c r="C1898" s="127">
        <f t="shared" si="67"/>
        <v>2858000</v>
      </c>
      <c r="D1898" s="129">
        <f t="shared" si="66"/>
        <v>76650</v>
      </c>
      <c r="E1898" s="130" t="s">
        <v>6398</v>
      </c>
      <c r="F1898" s="131"/>
      <c r="G1898" s="126"/>
      <c r="H1898" s="126"/>
      <c r="I1898" s="126"/>
      <c r="J1898" s="126"/>
      <c r="K1898" s="126"/>
    </row>
    <row r="1899" spans="1:11" s="122" customFormat="1">
      <c r="A1899" s="127" t="s">
        <v>3403</v>
      </c>
      <c r="B1899" s="127">
        <v>74000</v>
      </c>
      <c r="C1899" s="127">
        <f t="shared" si="67"/>
        <v>2897000</v>
      </c>
      <c r="D1899" s="129">
        <f t="shared" si="66"/>
        <v>77700</v>
      </c>
      <c r="E1899" s="130" t="s">
        <v>6398</v>
      </c>
      <c r="F1899" s="131"/>
      <c r="G1899" s="126"/>
      <c r="H1899" s="126"/>
      <c r="I1899" s="126"/>
      <c r="J1899" s="126"/>
      <c r="K1899" s="126"/>
    </row>
    <row r="1900" spans="1:11" s="122" customFormat="1">
      <c r="A1900" s="127" t="s">
        <v>3404</v>
      </c>
      <c r="B1900" s="127">
        <v>75000</v>
      </c>
      <c r="C1900" s="127">
        <f t="shared" si="67"/>
        <v>2936000</v>
      </c>
      <c r="D1900" s="129">
        <f t="shared" si="66"/>
        <v>78750</v>
      </c>
      <c r="E1900" s="130" t="s">
        <v>6398</v>
      </c>
      <c r="F1900" s="131"/>
      <c r="G1900" s="126"/>
      <c r="H1900" s="126"/>
      <c r="I1900" s="126"/>
      <c r="J1900" s="126"/>
      <c r="K1900" s="126"/>
    </row>
    <row r="1901" spans="1:11" s="122" customFormat="1">
      <c r="A1901" s="127" t="s">
        <v>3405</v>
      </c>
      <c r="B1901" s="127">
        <v>76000</v>
      </c>
      <c r="C1901" s="127">
        <f t="shared" si="67"/>
        <v>2975000</v>
      </c>
      <c r="D1901" s="129">
        <f t="shared" si="66"/>
        <v>79800</v>
      </c>
      <c r="E1901" s="130" t="s">
        <v>6398</v>
      </c>
      <c r="F1901" s="131"/>
      <c r="G1901" s="126"/>
      <c r="H1901" s="126"/>
      <c r="I1901" s="126"/>
      <c r="J1901" s="126"/>
      <c r="K1901" s="126"/>
    </row>
    <row r="1902" spans="1:11" s="122" customFormat="1">
      <c r="A1902" s="127" t="s">
        <v>3406</v>
      </c>
      <c r="B1902" s="127">
        <v>77000</v>
      </c>
      <c r="C1902" s="127">
        <f t="shared" si="67"/>
        <v>3014000</v>
      </c>
      <c r="D1902" s="129">
        <f t="shared" si="66"/>
        <v>80850</v>
      </c>
      <c r="E1902" s="130" t="s">
        <v>6398</v>
      </c>
      <c r="F1902" s="131"/>
      <c r="G1902" s="126"/>
      <c r="H1902" s="126"/>
      <c r="I1902" s="126"/>
      <c r="J1902" s="126"/>
      <c r="K1902" s="126"/>
    </row>
    <row r="1903" spans="1:11" s="122" customFormat="1">
      <c r="A1903" s="127" t="s">
        <v>3407</v>
      </c>
      <c r="B1903" s="127">
        <v>78000</v>
      </c>
      <c r="C1903" s="127">
        <f t="shared" si="67"/>
        <v>3053000</v>
      </c>
      <c r="D1903" s="129">
        <f t="shared" si="66"/>
        <v>81900</v>
      </c>
      <c r="E1903" s="130" t="s">
        <v>6398</v>
      </c>
      <c r="F1903" s="131"/>
      <c r="G1903" s="126"/>
      <c r="H1903" s="126"/>
      <c r="I1903" s="126"/>
      <c r="J1903" s="126"/>
      <c r="K1903" s="126"/>
    </row>
    <row r="1904" spans="1:11" s="122" customFormat="1">
      <c r="A1904" s="127" t="s">
        <v>3408</v>
      </c>
      <c r="B1904" s="127">
        <v>79000</v>
      </c>
      <c r="C1904" s="127">
        <f t="shared" si="67"/>
        <v>3092000</v>
      </c>
      <c r="D1904" s="129">
        <f t="shared" si="66"/>
        <v>82950</v>
      </c>
      <c r="E1904" s="130" t="s">
        <v>6398</v>
      </c>
      <c r="F1904" s="131"/>
      <c r="G1904" s="126"/>
      <c r="H1904" s="126"/>
      <c r="I1904" s="126"/>
      <c r="J1904" s="126"/>
      <c r="K1904" s="126"/>
    </row>
    <row r="1905" spans="1:11" s="122" customFormat="1">
      <c r="A1905" s="127" t="s">
        <v>3409</v>
      </c>
      <c r="B1905" s="127">
        <v>80000</v>
      </c>
      <c r="C1905" s="127">
        <f t="shared" si="67"/>
        <v>3131000</v>
      </c>
      <c r="D1905" s="129">
        <f t="shared" si="66"/>
        <v>84000</v>
      </c>
      <c r="E1905" s="130" t="s">
        <v>6398</v>
      </c>
      <c r="F1905" s="131"/>
      <c r="G1905" s="126"/>
      <c r="H1905" s="126"/>
      <c r="I1905" s="126"/>
      <c r="J1905" s="126"/>
      <c r="K1905" s="126"/>
    </row>
    <row r="1906" spans="1:11" s="122" customFormat="1">
      <c r="A1906" s="127" t="s">
        <v>3410</v>
      </c>
      <c r="B1906" s="127">
        <v>81000</v>
      </c>
      <c r="C1906" s="127">
        <f t="shared" si="67"/>
        <v>3170000</v>
      </c>
      <c r="D1906" s="129">
        <f t="shared" si="66"/>
        <v>85050</v>
      </c>
      <c r="E1906" s="130" t="s">
        <v>6398</v>
      </c>
      <c r="F1906" s="131"/>
      <c r="G1906" s="126"/>
      <c r="H1906" s="126"/>
      <c r="I1906" s="126"/>
      <c r="J1906" s="126"/>
      <c r="K1906" s="126"/>
    </row>
    <row r="1907" spans="1:11" s="122" customFormat="1">
      <c r="A1907" s="127" t="s">
        <v>3411</v>
      </c>
      <c r="B1907" s="127">
        <v>82000</v>
      </c>
      <c r="C1907" s="127">
        <f t="shared" si="67"/>
        <v>3209000</v>
      </c>
      <c r="D1907" s="129">
        <f t="shared" si="66"/>
        <v>86100</v>
      </c>
      <c r="E1907" s="130" t="s">
        <v>6398</v>
      </c>
      <c r="F1907" s="131"/>
      <c r="G1907" s="126"/>
      <c r="H1907" s="126"/>
      <c r="I1907" s="126"/>
      <c r="J1907" s="126"/>
      <c r="K1907" s="126"/>
    </row>
    <row r="1908" spans="1:11" s="122" customFormat="1">
      <c r="A1908" s="127" t="s">
        <v>3412</v>
      </c>
      <c r="B1908" s="127">
        <v>83000</v>
      </c>
      <c r="C1908" s="127">
        <f t="shared" si="67"/>
        <v>3248000</v>
      </c>
      <c r="D1908" s="129">
        <f t="shared" si="66"/>
        <v>87150</v>
      </c>
      <c r="E1908" s="130" t="s">
        <v>6398</v>
      </c>
      <c r="F1908" s="131"/>
      <c r="G1908" s="126"/>
      <c r="H1908" s="126"/>
      <c r="I1908" s="126"/>
      <c r="J1908" s="126"/>
      <c r="K1908" s="126"/>
    </row>
    <row r="1909" spans="1:11" s="122" customFormat="1">
      <c r="A1909" s="127" t="s">
        <v>3413</v>
      </c>
      <c r="B1909" s="127">
        <v>84000</v>
      </c>
      <c r="C1909" s="127">
        <f t="shared" si="67"/>
        <v>3287000</v>
      </c>
      <c r="D1909" s="129">
        <f t="shared" si="66"/>
        <v>88200</v>
      </c>
      <c r="E1909" s="130" t="s">
        <v>6398</v>
      </c>
      <c r="F1909" s="131"/>
      <c r="G1909" s="126"/>
      <c r="H1909" s="126"/>
      <c r="I1909" s="126"/>
      <c r="J1909" s="126"/>
      <c r="K1909" s="126"/>
    </row>
    <row r="1910" spans="1:11" s="122" customFormat="1">
      <c r="A1910" s="127" t="s">
        <v>3414</v>
      </c>
      <c r="B1910" s="127">
        <v>85000</v>
      </c>
      <c r="C1910" s="127">
        <f t="shared" si="67"/>
        <v>3326000</v>
      </c>
      <c r="D1910" s="129">
        <f t="shared" si="66"/>
        <v>89250</v>
      </c>
      <c r="E1910" s="130" t="s">
        <v>6398</v>
      </c>
      <c r="F1910" s="131"/>
      <c r="G1910" s="126"/>
      <c r="H1910" s="126"/>
      <c r="I1910" s="126"/>
      <c r="J1910" s="126"/>
      <c r="K1910" s="126"/>
    </row>
    <row r="1911" spans="1:11" s="122" customFormat="1">
      <c r="A1911" s="127" t="s">
        <v>3415</v>
      </c>
      <c r="B1911" s="127">
        <v>86000</v>
      </c>
      <c r="C1911" s="127">
        <f t="shared" si="67"/>
        <v>3365000</v>
      </c>
      <c r="D1911" s="129">
        <f t="shared" si="66"/>
        <v>90300</v>
      </c>
      <c r="E1911" s="130" t="s">
        <v>6398</v>
      </c>
      <c r="F1911" s="131"/>
      <c r="G1911" s="126"/>
      <c r="H1911" s="126"/>
      <c r="I1911" s="126"/>
      <c r="J1911" s="126"/>
      <c r="K1911" s="126"/>
    </row>
    <row r="1912" spans="1:11" s="122" customFormat="1">
      <c r="A1912" s="127" t="s">
        <v>3416</v>
      </c>
      <c r="B1912" s="127">
        <v>87000</v>
      </c>
      <c r="C1912" s="127">
        <f t="shared" si="67"/>
        <v>3404000</v>
      </c>
      <c r="D1912" s="129">
        <f t="shared" si="66"/>
        <v>91350</v>
      </c>
      <c r="E1912" s="130" t="s">
        <v>6398</v>
      </c>
      <c r="F1912" s="131"/>
      <c r="G1912" s="126"/>
      <c r="H1912" s="126"/>
      <c r="I1912" s="126"/>
      <c r="J1912" s="126"/>
      <c r="K1912" s="126"/>
    </row>
    <row r="1913" spans="1:11" s="122" customFormat="1">
      <c r="A1913" s="127" t="s">
        <v>3417</v>
      </c>
      <c r="B1913" s="127">
        <v>88000</v>
      </c>
      <c r="C1913" s="127">
        <f t="shared" si="67"/>
        <v>3443000</v>
      </c>
      <c r="D1913" s="129">
        <f t="shared" si="66"/>
        <v>92400</v>
      </c>
      <c r="E1913" s="130" t="s">
        <v>6398</v>
      </c>
      <c r="F1913" s="131"/>
      <c r="G1913" s="126"/>
      <c r="H1913" s="126"/>
      <c r="I1913" s="126"/>
      <c r="J1913" s="126"/>
      <c r="K1913" s="126"/>
    </row>
    <row r="1914" spans="1:11" s="122" customFormat="1">
      <c r="A1914" s="127" t="s">
        <v>3418</v>
      </c>
      <c r="B1914" s="127">
        <v>89000</v>
      </c>
      <c r="C1914" s="127">
        <f t="shared" si="67"/>
        <v>3482000</v>
      </c>
      <c r="D1914" s="129">
        <f t="shared" si="66"/>
        <v>93450</v>
      </c>
      <c r="E1914" s="130" t="s">
        <v>6398</v>
      </c>
      <c r="F1914" s="131"/>
      <c r="G1914" s="126"/>
      <c r="H1914" s="126"/>
      <c r="I1914" s="126"/>
      <c r="J1914" s="126"/>
      <c r="K1914" s="126"/>
    </row>
    <row r="1915" spans="1:11" s="122" customFormat="1">
      <c r="A1915" s="127" t="s">
        <v>3419</v>
      </c>
      <c r="B1915" s="127">
        <v>90000</v>
      </c>
      <c r="C1915" s="127">
        <f t="shared" si="67"/>
        <v>3521000</v>
      </c>
      <c r="D1915" s="129">
        <f t="shared" si="66"/>
        <v>94500</v>
      </c>
      <c r="E1915" s="130" t="s">
        <v>6398</v>
      </c>
      <c r="F1915" s="131"/>
      <c r="G1915" s="126"/>
      <c r="H1915" s="126"/>
      <c r="I1915" s="126"/>
      <c r="J1915" s="126"/>
      <c r="K1915" s="126"/>
    </row>
    <row r="1916" spans="1:11" s="122" customFormat="1">
      <c r="A1916" s="127" t="s">
        <v>3420</v>
      </c>
      <c r="B1916" s="127">
        <v>91000</v>
      </c>
      <c r="C1916" s="127">
        <f t="shared" si="67"/>
        <v>3560000</v>
      </c>
      <c r="D1916" s="129">
        <f t="shared" si="66"/>
        <v>95550</v>
      </c>
      <c r="E1916" s="130" t="s">
        <v>6398</v>
      </c>
      <c r="F1916" s="131"/>
      <c r="G1916" s="126"/>
      <c r="H1916" s="126"/>
      <c r="I1916" s="126"/>
      <c r="J1916" s="126"/>
      <c r="K1916" s="126"/>
    </row>
    <row r="1917" spans="1:11" s="122" customFormat="1">
      <c r="A1917" s="127" t="s">
        <v>3421</v>
      </c>
      <c r="B1917" s="127">
        <v>92000</v>
      </c>
      <c r="C1917" s="127">
        <f t="shared" si="67"/>
        <v>3599000</v>
      </c>
      <c r="D1917" s="129">
        <f t="shared" si="66"/>
        <v>96600</v>
      </c>
      <c r="E1917" s="130" t="s">
        <v>6398</v>
      </c>
      <c r="F1917" s="131"/>
      <c r="G1917" s="126"/>
      <c r="H1917" s="126"/>
      <c r="I1917" s="126"/>
      <c r="J1917" s="126"/>
      <c r="K1917" s="126"/>
    </row>
    <row r="1918" spans="1:11" s="122" customFormat="1">
      <c r="A1918" s="127" t="s">
        <v>3422</v>
      </c>
      <c r="B1918" s="127">
        <v>93000</v>
      </c>
      <c r="C1918" s="127">
        <f t="shared" si="67"/>
        <v>3638000</v>
      </c>
      <c r="D1918" s="129">
        <f t="shared" si="66"/>
        <v>97650</v>
      </c>
      <c r="E1918" s="130" t="s">
        <v>6398</v>
      </c>
      <c r="F1918" s="131"/>
      <c r="G1918" s="126"/>
      <c r="H1918" s="126"/>
      <c r="I1918" s="126"/>
      <c r="J1918" s="126"/>
      <c r="K1918" s="126"/>
    </row>
    <row r="1919" spans="1:11" s="122" customFormat="1">
      <c r="A1919" s="127" t="s">
        <v>3423</v>
      </c>
      <c r="B1919" s="127">
        <v>94000</v>
      </c>
      <c r="C1919" s="127">
        <f t="shared" si="67"/>
        <v>3677000</v>
      </c>
      <c r="D1919" s="129">
        <f t="shared" si="66"/>
        <v>98700</v>
      </c>
      <c r="E1919" s="130" t="s">
        <v>6398</v>
      </c>
      <c r="F1919" s="131"/>
      <c r="G1919" s="126"/>
      <c r="H1919" s="126"/>
      <c r="I1919" s="126"/>
      <c r="J1919" s="126"/>
      <c r="K1919" s="126"/>
    </row>
    <row r="1920" spans="1:11" s="122" customFormat="1">
      <c r="A1920" s="127" t="s">
        <v>3424</v>
      </c>
      <c r="B1920" s="127">
        <v>95000</v>
      </c>
      <c r="C1920" s="127">
        <f t="shared" si="67"/>
        <v>3716000</v>
      </c>
      <c r="D1920" s="129">
        <f t="shared" si="66"/>
        <v>99750</v>
      </c>
      <c r="E1920" s="130" t="s">
        <v>6398</v>
      </c>
      <c r="F1920" s="131"/>
      <c r="G1920" s="126"/>
      <c r="H1920" s="126"/>
      <c r="I1920" s="126"/>
      <c r="J1920" s="126"/>
      <c r="K1920" s="126"/>
    </row>
    <row r="1921" spans="1:11" s="122" customFormat="1">
      <c r="A1921" s="127" t="s">
        <v>3425</v>
      </c>
      <c r="B1921" s="127">
        <v>96000</v>
      </c>
      <c r="C1921" s="127">
        <f t="shared" si="67"/>
        <v>3755000</v>
      </c>
      <c r="D1921" s="129">
        <f t="shared" si="66"/>
        <v>100800</v>
      </c>
      <c r="E1921" s="130" t="s">
        <v>6398</v>
      </c>
      <c r="F1921" s="131"/>
      <c r="G1921" s="126"/>
      <c r="H1921" s="126"/>
      <c r="I1921" s="126"/>
      <c r="J1921" s="126"/>
      <c r="K1921" s="126"/>
    </row>
    <row r="1922" spans="1:11" s="122" customFormat="1">
      <c r="A1922" s="127" t="s">
        <v>3426</v>
      </c>
      <c r="B1922" s="127">
        <v>97000</v>
      </c>
      <c r="C1922" s="127">
        <f t="shared" si="67"/>
        <v>3794000</v>
      </c>
      <c r="D1922" s="129">
        <f t="shared" si="66"/>
        <v>101850</v>
      </c>
      <c r="E1922" s="130" t="s">
        <v>6398</v>
      </c>
      <c r="F1922" s="131"/>
      <c r="G1922" s="126"/>
      <c r="H1922" s="126"/>
      <c r="I1922" s="126"/>
      <c r="J1922" s="126"/>
      <c r="K1922" s="126"/>
    </row>
    <row r="1923" spans="1:11" s="122" customFormat="1">
      <c r="A1923" s="127" t="s">
        <v>3427</v>
      </c>
      <c r="B1923" s="127">
        <v>98000</v>
      </c>
      <c r="C1923" s="127">
        <f t="shared" si="67"/>
        <v>3833000</v>
      </c>
      <c r="D1923" s="129">
        <f t="shared" si="66"/>
        <v>102900</v>
      </c>
      <c r="E1923" s="130" t="s">
        <v>6398</v>
      </c>
      <c r="F1923" s="131"/>
      <c r="G1923" s="126"/>
      <c r="H1923" s="126"/>
      <c r="I1923" s="126"/>
      <c r="J1923" s="126"/>
      <c r="K1923" s="126"/>
    </row>
    <row r="1924" spans="1:11" s="122" customFormat="1">
      <c r="A1924" s="127" t="s">
        <v>3428</v>
      </c>
      <c r="B1924" s="127">
        <v>99000</v>
      </c>
      <c r="C1924" s="127">
        <f t="shared" si="67"/>
        <v>3872000</v>
      </c>
      <c r="D1924" s="129">
        <f t="shared" si="66"/>
        <v>103950</v>
      </c>
      <c r="E1924" s="130" t="s">
        <v>6398</v>
      </c>
      <c r="F1924" s="131"/>
      <c r="G1924" s="126"/>
      <c r="H1924" s="126"/>
      <c r="I1924" s="126"/>
      <c r="J1924" s="126"/>
      <c r="K1924" s="126"/>
    </row>
    <row r="1925" spans="1:11" s="122" customFormat="1">
      <c r="A1925" s="127" t="s">
        <v>3429</v>
      </c>
      <c r="B1925" s="127">
        <v>100000</v>
      </c>
      <c r="C1925" s="127">
        <f t="shared" si="67"/>
        <v>3911000</v>
      </c>
      <c r="D1925" s="129">
        <f t="shared" si="66"/>
        <v>105000</v>
      </c>
      <c r="E1925" s="130" t="s">
        <v>6398</v>
      </c>
      <c r="F1925" s="131"/>
      <c r="G1925" s="126"/>
      <c r="H1925" s="126"/>
      <c r="I1925" s="126"/>
      <c r="J1925" s="126"/>
      <c r="K1925" s="126"/>
    </row>
    <row r="1926" spans="1:11" s="122" customFormat="1">
      <c r="A1926" s="127" t="s">
        <v>3430</v>
      </c>
      <c r="B1926" s="127">
        <v>101000</v>
      </c>
      <c r="C1926" s="127">
        <f t="shared" si="67"/>
        <v>3950000</v>
      </c>
      <c r="D1926" s="129">
        <f t="shared" si="66"/>
        <v>106050</v>
      </c>
      <c r="E1926" s="130" t="s">
        <v>6398</v>
      </c>
      <c r="F1926" s="131"/>
      <c r="G1926" s="126"/>
      <c r="H1926" s="126"/>
      <c r="I1926" s="126"/>
      <c r="J1926" s="126"/>
      <c r="K1926" s="126"/>
    </row>
    <row r="1927" spans="1:11" s="122" customFormat="1">
      <c r="A1927" s="127" t="s">
        <v>3431</v>
      </c>
      <c r="B1927" s="127">
        <v>102000</v>
      </c>
      <c r="C1927" s="127">
        <f t="shared" si="67"/>
        <v>3989000</v>
      </c>
      <c r="D1927" s="129">
        <f t="shared" si="66"/>
        <v>107100</v>
      </c>
      <c r="E1927" s="130" t="s">
        <v>6398</v>
      </c>
      <c r="F1927" s="131"/>
      <c r="G1927" s="126"/>
      <c r="H1927" s="126"/>
      <c r="I1927" s="126"/>
      <c r="J1927" s="126"/>
      <c r="K1927" s="126"/>
    </row>
    <row r="1928" spans="1:11" s="122" customFormat="1">
      <c r="A1928" s="127" t="s">
        <v>3432</v>
      </c>
      <c r="B1928" s="127">
        <v>103000</v>
      </c>
      <c r="C1928" s="127">
        <f t="shared" si="67"/>
        <v>4028000</v>
      </c>
      <c r="D1928" s="129">
        <f t="shared" si="66"/>
        <v>108150</v>
      </c>
      <c r="E1928" s="130" t="s">
        <v>6398</v>
      </c>
      <c r="F1928" s="131"/>
      <c r="G1928" s="126"/>
      <c r="H1928" s="126"/>
      <c r="I1928" s="126"/>
      <c r="J1928" s="126"/>
      <c r="K1928" s="126"/>
    </row>
    <row r="1929" spans="1:11" s="122" customFormat="1">
      <c r="A1929" s="127" t="s">
        <v>3433</v>
      </c>
      <c r="B1929" s="127">
        <v>104000</v>
      </c>
      <c r="C1929" s="127">
        <f t="shared" si="67"/>
        <v>4067000</v>
      </c>
      <c r="D1929" s="129">
        <f t="shared" si="66"/>
        <v>109200</v>
      </c>
      <c r="E1929" s="130" t="s">
        <v>6398</v>
      </c>
      <c r="F1929" s="131"/>
      <c r="G1929" s="126"/>
      <c r="H1929" s="126"/>
      <c r="I1929" s="126"/>
      <c r="J1929" s="126"/>
      <c r="K1929" s="126"/>
    </row>
    <row r="1930" spans="1:11" s="122" customFormat="1">
      <c r="A1930" s="127" t="s">
        <v>3434</v>
      </c>
      <c r="B1930" s="127">
        <v>105000</v>
      </c>
      <c r="C1930" s="127">
        <f t="shared" si="67"/>
        <v>4106000</v>
      </c>
      <c r="D1930" s="129">
        <f t="shared" si="66"/>
        <v>110250</v>
      </c>
      <c r="E1930" s="130" t="s">
        <v>6398</v>
      </c>
      <c r="F1930" s="131"/>
      <c r="G1930" s="126"/>
      <c r="H1930" s="126"/>
      <c r="I1930" s="126"/>
      <c r="J1930" s="126"/>
      <c r="K1930" s="126"/>
    </row>
    <row r="1931" spans="1:11" s="122" customFormat="1">
      <c r="A1931" s="127" t="s">
        <v>3435</v>
      </c>
      <c r="B1931" s="127">
        <v>106000</v>
      </c>
      <c r="C1931" s="127">
        <f t="shared" si="67"/>
        <v>4145000</v>
      </c>
      <c r="D1931" s="129">
        <f t="shared" si="66"/>
        <v>111300</v>
      </c>
      <c r="E1931" s="130" t="s">
        <v>6398</v>
      </c>
      <c r="F1931" s="131"/>
      <c r="G1931" s="126"/>
      <c r="H1931" s="126"/>
      <c r="I1931" s="126"/>
      <c r="J1931" s="126"/>
      <c r="K1931" s="126"/>
    </row>
    <row r="1932" spans="1:11" s="122" customFormat="1">
      <c r="A1932" s="127" t="s">
        <v>3436</v>
      </c>
      <c r="B1932" s="127">
        <v>107000</v>
      </c>
      <c r="C1932" s="127">
        <f t="shared" si="67"/>
        <v>4184000</v>
      </c>
      <c r="D1932" s="129">
        <f t="shared" si="66"/>
        <v>112350</v>
      </c>
      <c r="E1932" s="130" t="s">
        <v>6398</v>
      </c>
      <c r="F1932" s="131"/>
      <c r="G1932" s="126"/>
      <c r="H1932" s="126"/>
      <c r="I1932" s="126"/>
      <c r="J1932" s="126"/>
      <c r="K1932" s="126"/>
    </row>
    <row r="1933" spans="1:11" s="122" customFormat="1">
      <c r="A1933" s="127" t="s">
        <v>3437</v>
      </c>
      <c r="B1933" s="127">
        <v>108000</v>
      </c>
      <c r="C1933" s="127">
        <f t="shared" si="67"/>
        <v>4223000</v>
      </c>
      <c r="D1933" s="129">
        <f t="shared" si="66"/>
        <v>113400</v>
      </c>
      <c r="E1933" s="130" t="s">
        <v>6398</v>
      </c>
      <c r="F1933" s="131"/>
      <c r="G1933" s="126"/>
      <c r="H1933" s="126"/>
      <c r="I1933" s="126"/>
      <c r="J1933" s="126"/>
      <c r="K1933" s="126"/>
    </row>
    <row r="1934" spans="1:11" s="122" customFormat="1">
      <c r="A1934" s="127" t="s">
        <v>3438</v>
      </c>
      <c r="B1934" s="127">
        <v>109000</v>
      </c>
      <c r="C1934" s="127">
        <f t="shared" si="67"/>
        <v>4262000</v>
      </c>
      <c r="D1934" s="129">
        <f t="shared" si="66"/>
        <v>114450</v>
      </c>
      <c r="E1934" s="130" t="s">
        <v>6398</v>
      </c>
      <c r="F1934" s="131"/>
      <c r="G1934" s="126"/>
      <c r="H1934" s="126"/>
      <c r="I1934" s="126"/>
      <c r="J1934" s="126"/>
      <c r="K1934" s="126"/>
    </row>
    <row r="1935" spans="1:11" s="122" customFormat="1">
      <c r="A1935" s="127" t="s">
        <v>3439</v>
      </c>
      <c r="B1935" s="127">
        <v>110000</v>
      </c>
      <c r="C1935" s="127">
        <f t="shared" si="67"/>
        <v>4301000</v>
      </c>
      <c r="D1935" s="129">
        <f t="shared" si="66"/>
        <v>115500</v>
      </c>
      <c r="E1935" s="130" t="s">
        <v>6398</v>
      </c>
      <c r="F1935" s="131"/>
      <c r="G1935" s="126"/>
      <c r="H1935" s="126"/>
      <c r="I1935" s="126"/>
      <c r="J1935" s="126"/>
      <c r="K1935" s="126"/>
    </row>
    <row r="1936" spans="1:11" s="122" customFormat="1">
      <c r="A1936" s="127" t="s">
        <v>3440</v>
      </c>
      <c r="B1936" s="127">
        <v>111000</v>
      </c>
      <c r="C1936" s="127">
        <f t="shared" si="67"/>
        <v>4340000</v>
      </c>
      <c r="D1936" s="129">
        <f t="shared" si="66"/>
        <v>116550</v>
      </c>
      <c r="E1936" s="130" t="s">
        <v>6398</v>
      </c>
      <c r="F1936" s="131"/>
      <c r="G1936" s="126"/>
      <c r="H1936" s="126"/>
      <c r="I1936" s="126"/>
      <c r="J1936" s="126"/>
      <c r="K1936" s="126"/>
    </row>
    <row r="1937" spans="1:11" s="122" customFormat="1">
      <c r="A1937" s="127" t="s">
        <v>3441</v>
      </c>
      <c r="B1937" s="127">
        <v>112000</v>
      </c>
      <c r="C1937" s="127">
        <f t="shared" si="67"/>
        <v>4379000</v>
      </c>
      <c r="D1937" s="129">
        <f t="shared" si="66"/>
        <v>117600</v>
      </c>
      <c r="E1937" s="130" t="s">
        <v>6398</v>
      </c>
      <c r="F1937" s="131"/>
      <c r="G1937" s="126"/>
      <c r="H1937" s="126"/>
      <c r="I1937" s="126"/>
      <c r="J1937" s="126"/>
      <c r="K1937" s="126"/>
    </row>
    <row r="1938" spans="1:11" s="122" customFormat="1">
      <c r="A1938" s="127" t="s">
        <v>3442</v>
      </c>
      <c r="B1938" s="127">
        <v>113000</v>
      </c>
      <c r="C1938" s="127">
        <f t="shared" si="67"/>
        <v>4418000</v>
      </c>
      <c r="D1938" s="129">
        <f t="shared" si="66"/>
        <v>118650</v>
      </c>
      <c r="E1938" s="130" t="s">
        <v>6398</v>
      </c>
      <c r="F1938" s="131"/>
      <c r="G1938" s="126"/>
      <c r="H1938" s="126"/>
      <c r="I1938" s="126"/>
      <c r="J1938" s="126"/>
      <c r="K1938" s="126"/>
    </row>
    <row r="1939" spans="1:11" s="122" customFormat="1">
      <c r="A1939" s="127" t="s">
        <v>3443</v>
      </c>
      <c r="B1939" s="127">
        <v>114000</v>
      </c>
      <c r="C1939" s="127">
        <f t="shared" si="67"/>
        <v>4457000</v>
      </c>
      <c r="D1939" s="129">
        <f t="shared" si="66"/>
        <v>119700</v>
      </c>
      <c r="E1939" s="130" t="s">
        <v>6398</v>
      </c>
      <c r="F1939" s="131"/>
      <c r="G1939" s="126"/>
      <c r="H1939" s="126"/>
      <c r="I1939" s="126"/>
      <c r="J1939" s="126"/>
      <c r="K1939" s="126"/>
    </row>
    <row r="1940" spans="1:11" s="122" customFormat="1">
      <c r="A1940" s="127" t="s">
        <v>3444</v>
      </c>
      <c r="B1940" s="127">
        <v>115000</v>
      </c>
      <c r="C1940" s="127">
        <f t="shared" si="67"/>
        <v>4496000</v>
      </c>
      <c r="D1940" s="129">
        <f t="shared" si="66"/>
        <v>120750</v>
      </c>
      <c r="E1940" s="130" t="s">
        <v>6398</v>
      </c>
      <c r="F1940" s="131"/>
      <c r="G1940" s="126"/>
      <c r="H1940" s="126"/>
      <c r="I1940" s="126"/>
      <c r="J1940" s="126"/>
      <c r="K1940" s="126"/>
    </row>
    <row r="1941" spans="1:11" s="122" customFormat="1">
      <c r="A1941" s="127" t="s">
        <v>3445</v>
      </c>
      <c r="B1941" s="127">
        <v>116000</v>
      </c>
      <c r="C1941" s="127">
        <f t="shared" si="67"/>
        <v>4535000</v>
      </c>
      <c r="D1941" s="129">
        <f t="shared" si="66"/>
        <v>121800</v>
      </c>
      <c r="E1941" s="130" t="s">
        <v>6398</v>
      </c>
      <c r="F1941" s="131"/>
      <c r="G1941" s="126"/>
      <c r="H1941" s="126"/>
      <c r="I1941" s="126"/>
      <c r="J1941" s="126"/>
      <c r="K1941" s="126"/>
    </row>
    <row r="1942" spans="1:11" s="122" customFormat="1">
      <c r="A1942" s="127" t="s">
        <v>3446</v>
      </c>
      <c r="B1942" s="127">
        <v>117000</v>
      </c>
      <c r="C1942" s="127">
        <f t="shared" si="67"/>
        <v>4574000</v>
      </c>
      <c r="D1942" s="129">
        <f t="shared" si="66"/>
        <v>122850</v>
      </c>
      <c r="E1942" s="130" t="s">
        <v>6398</v>
      </c>
      <c r="F1942" s="131"/>
      <c r="G1942" s="126"/>
      <c r="H1942" s="126"/>
      <c r="I1942" s="126"/>
      <c r="J1942" s="126"/>
      <c r="K1942" s="126"/>
    </row>
    <row r="1943" spans="1:11" s="122" customFormat="1">
      <c r="A1943" s="127" t="s">
        <v>3447</v>
      </c>
      <c r="B1943" s="127">
        <v>118000</v>
      </c>
      <c r="C1943" s="127">
        <f t="shared" si="67"/>
        <v>4613000</v>
      </c>
      <c r="D1943" s="129">
        <f t="shared" si="66"/>
        <v>123900</v>
      </c>
      <c r="E1943" s="130" t="s">
        <v>6398</v>
      </c>
      <c r="F1943" s="131"/>
      <c r="G1943" s="126"/>
      <c r="H1943" s="126"/>
      <c r="I1943" s="126"/>
      <c r="J1943" s="126"/>
      <c r="K1943" s="126"/>
    </row>
    <row r="1944" spans="1:11" s="122" customFormat="1">
      <c r="A1944" s="127" t="s">
        <v>3448</v>
      </c>
      <c r="B1944" s="127">
        <v>119000</v>
      </c>
      <c r="C1944" s="127">
        <f t="shared" si="67"/>
        <v>4652000</v>
      </c>
      <c r="D1944" s="129">
        <f t="shared" si="66"/>
        <v>124950</v>
      </c>
      <c r="E1944" s="130" t="s">
        <v>6398</v>
      </c>
      <c r="F1944" s="131"/>
      <c r="G1944" s="126"/>
      <c r="H1944" s="126"/>
      <c r="I1944" s="126"/>
      <c r="J1944" s="126"/>
      <c r="K1944" s="126"/>
    </row>
    <row r="1945" spans="1:11" s="122" customFormat="1">
      <c r="A1945" s="127" t="s">
        <v>3449</v>
      </c>
      <c r="B1945" s="127">
        <v>120000</v>
      </c>
      <c r="C1945" s="127">
        <f t="shared" si="67"/>
        <v>4691000</v>
      </c>
      <c r="D1945" s="129">
        <f t="shared" si="66"/>
        <v>126000</v>
      </c>
      <c r="E1945" s="130" t="s">
        <v>6398</v>
      </c>
      <c r="F1945" s="131"/>
      <c r="G1945" s="126"/>
      <c r="H1945" s="126"/>
      <c r="I1945" s="126"/>
      <c r="J1945" s="126"/>
      <c r="K1945" s="126"/>
    </row>
    <row r="1946" spans="1:11" s="122" customFormat="1">
      <c r="A1946" s="127" t="s">
        <v>3450</v>
      </c>
      <c r="B1946" s="127">
        <v>121000</v>
      </c>
      <c r="C1946" s="127">
        <f t="shared" si="67"/>
        <v>4730000</v>
      </c>
      <c r="D1946" s="129">
        <f t="shared" si="66"/>
        <v>127050</v>
      </c>
      <c r="E1946" s="130" t="s">
        <v>6398</v>
      </c>
      <c r="F1946" s="131"/>
      <c r="G1946" s="126"/>
      <c r="H1946" s="126"/>
      <c r="I1946" s="126"/>
      <c r="J1946" s="126"/>
      <c r="K1946" s="126"/>
    </row>
    <row r="1947" spans="1:11" s="122" customFormat="1">
      <c r="A1947" s="127" t="s">
        <v>3451</v>
      </c>
      <c r="B1947" s="127">
        <v>122000</v>
      </c>
      <c r="C1947" s="127">
        <f t="shared" si="67"/>
        <v>4769000</v>
      </c>
      <c r="D1947" s="129">
        <f t="shared" si="66"/>
        <v>128100</v>
      </c>
      <c r="E1947" s="130" t="s">
        <v>6398</v>
      </c>
      <c r="F1947" s="131"/>
      <c r="G1947" s="126"/>
      <c r="H1947" s="126"/>
      <c r="I1947" s="126"/>
      <c r="J1947" s="126"/>
      <c r="K1947" s="126"/>
    </row>
    <row r="1948" spans="1:11" s="122" customFormat="1">
      <c r="A1948" s="127" t="s">
        <v>3452</v>
      </c>
      <c r="B1948" s="127">
        <v>123000</v>
      </c>
      <c r="C1948" s="127">
        <f t="shared" si="67"/>
        <v>4808000</v>
      </c>
      <c r="D1948" s="129">
        <f t="shared" si="66"/>
        <v>129150</v>
      </c>
      <c r="E1948" s="130" t="s">
        <v>6398</v>
      </c>
      <c r="F1948" s="131"/>
      <c r="G1948" s="126"/>
      <c r="H1948" s="126"/>
      <c r="I1948" s="126"/>
      <c r="J1948" s="126"/>
      <c r="K1948" s="126"/>
    </row>
    <row r="1949" spans="1:11" s="122" customFormat="1">
      <c r="A1949" s="127" t="s">
        <v>3453</v>
      </c>
      <c r="B1949" s="127">
        <v>124000</v>
      </c>
      <c r="C1949" s="127">
        <f t="shared" si="67"/>
        <v>4847000</v>
      </c>
      <c r="D1949" s="129">
        <f t="shared" si="66"/>
        <v>130200</v>
      </c>
      <c r="E1949" s="130" t="s">
        <v>6398</v>
      </c>
      <c r="F1949" s="131"/>
      <c r="G1949" s="126"/>
      <c r="H1949" s="126"/>
      <c r="I1949" s="126"/>
      <c r="J1949" s="126"/>
      <c r="K1949" s="126"/>
    </row>
    <row r="1950" spans="1:11" s="122" customFormat="1">
      <c r="A1950" s="127" t="s">
        <v>3454</v>
      </c>
      <c r="B1950" s="127">
        <v>125000</v>
      </c>
      <c r="C1950" s="127">
        <f t="shared" si="67"/>
        <v>4886000</v>
      </c>
      <c r="D1950" s="129">
        <f t="shared" si="66"/>
        <v>131250</v>
      </c>
      <c r="E1950" s="130" t="s">
        <v>6398</v>
      </c>
      <c r="F1950" s="131"/>
      <c r="G1950" s="126"/>
      <c r="H1950" s="126"/>
      <c r="I1950" s="126"/>
      <c r="J1950" s="126"/>
      <c r="K1950" s="126"/>
    </row>
    <row r="1951" spans="1:11" s="122" customFormat="1">
      <c r="A1951" s="127" t="s">
        <v>3455</v>
      </c>
      <c r="B1951" s="127">
        <v>126000</v>
      </c>
      <c r="C1951" s="127">
        <f t="shared" si="67"/>
        <v>4925000</v>
      </c>
      <c r="D1951" s="129">
        <f t="shared" si="66"/>
        <v>132300</v>
      </c>
      <c r="E1951" s="130" t="s">
        <v>6398</v>
      </c>
      <c r="F1951" s="131"/>
      <c r="G1951" s="126"/>
      <c r="H1951" s="126"/>
      <c r="I1951" s="126"/>
      <c r="J1951" s="126"/>
      <c r="K1951" s="126"/>
    </row>
    <row r="1952" spans="1:11" s="122" customFormat="1">
      <c r="A1952" s="127" t="s">
        <v>3456</v>
      </c>
      <c r="B1952" s="127">
        <v>127000</v>
      </c>
      <c r="C1952" s="127">
        <f t="shared" si="67"/>
        <v>4964000</v>
      </c>
      <c r="D1952" s="129">
        <f t="shared" si="66"/>
        <v>133350</v>
      </c>
      <c r="E1952" s="130" t="s">
        <v>6398</v>
      </c>
      <c r="F1952" s="131"/>
      <c r="G1952" s="126"/>
      <c r="H1952" s="126"/>
      <c r="I1952" s="126"/>
      <c r="J1952" s="126"/>
      <c r="K1952" s="126"/>
    </row>
    <row r="1953" spans="1:11" s="122" customFormat="1">
      <c r="A1953" s="127" t="s">
        <v>3457</v>
      </c>
      <c r="B1953" s="127">
        <v>128000</v>
      </c>
      <c r="C1953" s="127">
        <f t="shared" si="67"/>
        <v>5003000</v>
      </c>
      <c r="D1953" s="129">
        <f t="shared" si="66"/>
        <v>134400</v>
      </c>
      <c r="E1953" s="130" t="s">
        <v>6398</v>
      </c>
      <c r="F1953" s="131"/>
      <c r="G1953" s="126"/>
      <c r="H1953" s="126"/>
      <c r="I1953" s="126"/>
      <c r="J1953" s="126"/>
      <c r="K1953" s="126"/>
    </row>
    <row r="1954" spans="1:11" s="122" customFormat="1">
      <c r="A1954" s="127" t="s">
        <v>3458</v>
      </c>
      <c r="B1954" s="127">
        <v>129000</v>
      </c>
      <c r="C1954" s="127">
        <f t="shared" si="67"/>
        <v>5042000</v>
      </c>
      <c r="D1954" s="129">
        <f t="shared" ref="D1954:D2017" si="68">SUM($G$2)*(B1954*0.001)</f>
        <v>135450</v>
      </c>
      <c r="E1954" s="130" t="s">
        <v>6398</v>
      </c>
      <c r="F1954" s="131"/>
      <c r="G1954" s="126"/>
      <c r="H1954" s="126"/>
      <c r="I1954" s="126"/>
      <c r="J1954" s="126"/>
      <c r="K1954" s="126"/>
    </row>
    <row r="1955" spans="1:11" s="122" customFormat="1">
      <c r="A1955" s="127" t="s">
        <v>3459</v>
      </c>
      <c r="B1955" s="127">
        <v>130000</v>
      </c>
      <c r="C1955" s="127">
        <f t="shared" si="67"/>
        <v>5081000</v>
      </c>
      <c r="D1955" s="129">
        <f t="shared" si="68"/>
        <v>136500</v>
      </c>
      <c r="E1955" s="130" t="s">
        <v>6398</v>
      </c>
      <c r="F1955" s="131"/>
      <c r="G1955" s="126"/>
      <c r="H1955" s="126"/>
      <c r="I1955" s="126"/>
      <c r="J1955" s="126"/>
      <c r="K1955" s="126"/>
    </row>
    <row r="1956" spans="1:11" s="122" customFormat="1">
      <c r="A1956" s="127" t="s">
        <v>3460</v>
      </c>
      <c r="B1956" s="127">
        <v>131000</v>
      </c>
      <c r="C1956" s="127">
        <f t="shared" ref="C1956:C2019" si="69">SUM(C1955)+39000</f>
        <v>5120000</v>
      </c>
      <c r="D1956" s="129">
        <f t="shared" si="68"/>
        <v>137550</v>
      </c>
      <c r="E1956" s="130" t="s">
        <v>6398</v>
      </c>
      <c r="F1956" s="131"/>
      <c r="G1956" s="126"/>
      <c r="H1956" s="126"/>
      <c r="I1956" s="126"/>
      <c r="J1956" s="126"/>
      <c r="K1956" s="126"/>
    </row>
    <row r="1957" spans="1:11" s="122" customFormat="1">
      <c r="A1957" s="127" t="s">
        <v>3461</v>
      </c>
      <c r="B1957" s="127">
        <v>132000</v>
      </c>
      <c r="C1957" s="127">
        <f t="shared" si="69"/>
        <v>5159000</v>
      </c>
      <c r="D1957" s="129">
        <f t="shared" si="68"/>
        <v>138600</v>
      </c>
      <c r="E1957" s="130" t="s">
        <v>6398</v>
      </c>
      <c r="F1957" s="131"/>
      <c r="G1957" s="126"/>
      <c r="H1957" s="126"/>
      <c r="I1957" s="126"/>
      <c r="J1957" s="126"/>
      <c r="K1957" s="126"/>
    </row>
    <row r="1958" spans="1:11" s="122" customFormat="1">
      <c r="A1958" s="127" t="s">
        <v>3462</v>
      </c>
      <c r="B1958" s="127">
        <v>133000</v>
      </c>
      <c r="C1958" s="127">
        <f t="shared" si="69"/>
        <v>5198000</v>
      </c>
      <c r="D1958" s="129">
        <f t="shared" si="68"/>
        <v>139650</v>
      </c>
      <c r="E1958" s="130" t="s">
        <v>6398</v>
      </c>
      <c r="F1958" s="131"/>
      <c r="G1958" s="126"/>
      <c r="H1958" s="126"/>
      <c r="I1958" s="126"/>
      <c r="J1958" s="126"/>
      <c r="K1958" s="126"/>
    </row>
    <row r="1959" spans="1:11" s="122" customFormat="1">
      <c r="A1959" s="127" t="s">
        <v>3463</v>
      </c>
      <c r="B1959" s="127">
        <v>134000</v>
      </c>
      <c r="C1959" s="127">
        <f t="shared" si="69"/>
        <v>5237000</v>
      </c>
      <c r="D1959" s="129">
        <f t="shared" si="68"/>
        <v>140700</v>
      </c>
      <c r="E1959" s="130" t="s">
        <v>6398</v>
      </c>
      <c r="F1959" s="131"/>
      <c r="G1959" s="126"/>
      <c r="H1959" s="126"/>
      <c r="I1959" s="126"/>
      <c r="J1959" s="126"/>
      <c r="K1959" s="126"/>
    </row>
    <row r="1960" spans="1:11" s="122" customFormat="1">
      <c r="A1960" s="127" t="s">
        <v>3464</v>
      </c>
      <c r="B1960" s="127">
        <v>135000</v>
      </c>
      <c r="C1960" s="127">
        <f t="shared" si="69"/>
        <v>5276000</v>
      </c>
      <c r="D1960" s="129">
        <f t="shared" si="68"/>
        <v>141750</v>
      </c>
      <c r="E1960" s="130" t="s">
        <v>6398</v>
      </c>
      <c r="F1960" s="131"/>
      <c r="G1960" s="126"/>
      <c r="H1960" s="126"/>
      <c r="I1960" s="126"/>
      <c r="J1960" s="126"/>
      <c r="K1960" s="126"/>
    </row>
    <row r="1961" spans="1:11" s="122" customFormat="1">
      <c r="A1961" s="127" t="s">
        <v>3465</v>
      </c>
      <c r="B1961" s="127">
        <v>136000</v>
      </c>
      <c r="C1961" s="127">
        <f t="shared" si="69"/>
        <v>5315000</v>
      </c>
      <c r="D1961" s="129">
        <f t="shared" si="68"/>
        <v>142800</v>
      </c>
      <c r="E1961" s="130" t="s">
        <v>6398</v>
      </c>
      <c r="F1961" s="131"/>
      <c r="G1961" s="126"/>
      <c r="H1961" s="126"/>
      <c r="I1961" s="126"/>
      <c r="J1961" s="126"/>
      <c r="K1961" s="126"/>
    </row>
    <row r="1962" spans="1:11" s="122" customFormat="1">
      <c r="A1962" s="127" t="s">
        <v>3466</v>
      </c>
      <c r="B1962" s="127">
        <v>137000</v>
      </c>
      <c r="C1962" s="127">
        <f t="shared" si="69"/>
        <v>5354000</v>
      </c>
      <c r="D1962" s="129">
        <f t="shared" si="68"/>
        <v>143850</v>
      </c>
      <c r="E1962" s="130" t="s">
        <v>6398</v>
      </c>
      <c r="F1962" s="131"/>
      <c r="G1962" s="126"/>
      <c r="H1962" s="126"/>
      <c r="I1962" s="126"/>
      <c r="J1962" s="126"/>
      <c r="K1962" s="126"/>
    </row>
    <row r="1963" spans="1:11" s="122" customFormat="1">
      <c r="A1963" s="127" t="s">
        <v>3467</v>
      </c>
      <c r="B1963" s="127">
        <v>138000</v>
      </c>
      <c r="C1963" s="127">
        <f t="shared" si="69"/>
        <v>5393000</v>
      </c>
      <c r="D1963" s="129">
        <f t="shared" si="68"/>
        <v>144900</v>
      </c>
      <c r="E1963" s="130" t="s">
        <v>6398</v>
      </c>
      <c r="F1963" s="131"/>
      <c r="G1963" s="126"/>
      <c r="H1963" s="126"/>
      <c r="I1963" s="126"/>
      <c r="J1963" s="126"/>
      <c r="K1963" s="126"/>
    </row>
    <row r="1964" spans="1:11" s="122" customFormat="1">
      <c r="A1964" s="127" t="s">
        <v>3468</v>
      </c>
      <c r="B1964" s="127">
        <v>139000</v>
      </c>
      <c r="C1964" s="127">
        <f t="shared" si="69"/>
        <v>5432000</v>
      </c>
      <c r="D1964" s="129">
        <f t="shared" si="68"/>
        <v>145950</v>
      </c>
      <c r="E1964" s="130" t="s">
        <v>6398</v>
      </c>
      <c r="F1964" s="131"/>
      <c r="G1964" s="126"/>
      <c r="H1964" s="126"/>
      <c r="I1964" s="126"/>
      <c r="J1964" s="126"/>
      <c r="K1964" s="126"/>
    </row>
    <row r="1965" spans="1:11" s="122" customFormat="1">
      <c r="A1965" s="127" t="s">
        <v>3469</v>
      </c>
      <c r="B1965" s="127">
        <v>140000</v>
      </c>
      <c r="C1965" s="127">
        <f t="shared" si="69"/>
        <v>5471000</v>
      </c>
      <c r="D1965" s="129">
        <f t="shared" si="68"/>
        <v>147000</v>
      </c>
      <c r="E1965" s="130" t="s">
        <v>6398</v>
      </c>
      <c r="F1965" s="131"/>
      <c r="G1965" s="126"/>
      <c r="H1965" s="126"/>
      <c r="I1965" s="126"/>
      <c r="J1965" s="126"/>
      <c r="K1965" s="126"/>
    </row>
    <row r="1966" spans="1:11" s="122" customFormat="1">
      <c r="A1966" s="127" t="s">
        <v>3470</v>
      </c>
      <c r="B1966" s="127">
        <v>141000</v>
      </c>
      <c r="C1966" s="127">
        <f t="shared" si="69"/>
        <v>5510000</v>
      </c>
      <c r="D1966" s="129">
        <f t="shared" si="68"/>
        <v>148050</v>
      </c>
      <c r="E1966" s="130" t="s">
        <v>6398</v>
      </c>
      <c r="F1966" s="131"/>
      <c r="G1966" s="126"/>
      <c r="H1966" s="126"/>
      <c r="I1966" s="126"/>
      <c r="J1966" s="126"/>
      <c r="K1966" s="126"/>
    </row>
    <row r="1967" spans="1:11" s="122" customFormat="1">
      <c r="A1967" s="127" t="s">
        <v>3471</v>
      </c>
      <c r="B1967" s="127">
        <v>142000</v>
      </c>
      <c r="C1967" s="127">
        <f t="shared" si="69"/>
        <v>5549000</v>
      </c>
      <c r="D1967" s="129">
        <f t="shared" si="68"/>
        <v>149100</v>
      </c>
      <c r="E1967" s="130" t="s">
        <v>6398</v>
      </c>
      <c r="F1967" s="131"/>
      <c r="G1967" s="126"/>
      <c r="H1967" s="126"/>
      <c r="I1967" s="126"/>
      <c r="J1967" s="126"/>
      <c r="K1967" s="126"/>
    </row>
    <row r="1968" spans="1:11" s="122" customFormat="1">
      <c r="A1968" s="127" t="s">
        <v>3472</v>
      </c>
      <c r="B1968" s="127">
        <v>143000</v>
      </c>
      <c r="C1968" s="127">
        <f t="shared" si="69"/>
        <v>5588000</v>
      </c>
      <c r="D1968" s="129">
        <f t="shared" si="68"/>
        <v>150150</v>
      </c>
      <c r="E1968" s="130" t="s">
        <v>6398</v>
      </c>
      <c r="F1968" s="131"/>
      <c r="G1968" s="126"/>
      <c r="H1968" s="126"/>
      <c r="I1968" s="126"/>
      <c r="J1968" s="126"/>
      <c r="K1968" s="126"/>
    </row>
    <row r="1969" spans="1:11" s="122" customFormat="1">
      <c r="A1969" s="127" t="s">
        <v>3473</v>
      </c>
      <c r="B1969" s="127">
        <v>144000</v>
      </c>
      <c r="C1969" s="127">
        <f t="shared" si="69"/>
        <v>5627000</v>
      </c>
      <c r="D1969" s="129">
        <f t="shared" si="68"/>
        <v>151200</v>
      </c>
      <c r="E1969" s="130" t="s">
        <v>6398</v>
      </c>
      <c r="F1969" s="131"/>
      <c r="G1969" s="126"/>
      <c r="H1969" s="126"/>
      <c r="I1969" s="126"/>
      <c r="J1969" s="126"/>
      <c r="K1969" s="126"/>
    </row>
    <row r="1970" spans="1:11" s="122" customFormat="1">
      <c r="A1970" s="127" t="s">
        <v>3474</v>
      </c>
      <c r="B1970" s="127">
        <v>145000</v>
      </c>
      <c r="C1970" s="127">
        <f t="shared" si="69"/>
        <v>5666000</v>
      </c>
      <c r="D1970" s="129">
        <f t="shared" si="68"/>
        <v>152250</v>
      </c>
      <c r="E1970" s="130" t="s">
        <v>6398</v>
      </c>
      <c r="F1970" s="131"/>
      <c r="G1970" s="126"/>
      <c r="H1970" s="126"/>
      <c r="I1970" s="126"/>
      <c r="J1970" s="126"/>
      <c r="K1970" s="126"/>
    </row>
    <row r="1971" spans="1:11" s="122" customFormat="1">
      <c r="A1971" s="127" t="s">
        <v>3475</v>
      </c>
      <c r="B1971" s="127">
        <v>146000</v>
      </c>
      <c r="C1971" s="127">
        <f t="shared" si="69"/>
        <v>5705000</v>
      </c>
      <c r="D1971" s="129">
        <f t="shared" si="68"/>
        <v>153300</v>
      </c>
      <c r="E1971" s="130" t="s">
        <v>6398</v>
      </c>
      <c r="F1971" s="131"/>
      <c r="G1971" s="126"/>
      <c r="H1971" s="126"/>
      <c r="I1971" s="126"/>
      <c r="J1971" s="126"/>
      <c r="K1971" s="126"/>
    </row>
    <row r="1972" spans="1:11" s="122" customFormat="1">
      <c r="A1972" s="127" t="s">
        <v>3476</v>
      </c>
      <c r="B1972" s="127">
        <v>147000</v>
      </c>
      <c r="C1972" s="127">
        <f t="shared" si="69"/>
        <v>5744000</v>
      </c>
      <c r="D1972" s="129">
        <f t="shared" si="68"/>
        <v>154350</v>
      </c>
      <c r="E1972" s="130" t="s">
        <v>6398</v>
      </c>
      <c r="F1972" s="131"/>
      <c r="G1972" s="126"/>
      <c r="H1972" s="126"/>
      <c r="I1972" s="126"/>
      <c r="J1972" s="126"/>
      <c r="K1972" s="126"/>
    </row>
    <row r="1973" spans="1:11" s="122" customFormat="1">
      <c r="A1973" s="127" t="s">
        <v>3477</v>
      </c>
      <c r="B1973" s="127">
        <v>148000</v>
      </c>
      <c r="C1973" s="127">
        <f t="shared" si="69"/>
        <v>5783000</v>
      </c>
      <c r="D1973" s="129">
        <f t="shared" si="68"/>
        <v>155400</v>
      </c>
      <c r="E1973" s="130" t="s">
        <v>6398</v>
      </c>
      <c r="F1973" s="131"/>
      <c r="G1973" s="126"/>
      <c r="H1973" s="126"/>
      <c r="I1973" s="126"/>
      <c r="J1973" s="126"/>
      <c r="K1973" s="126"/>
    </row>
    <row r="1974" spans="1:11" s="122" customFormat="1">
      <c r="A1974" s="127" t="s">
        <v>3478</v>
      </c>
      <c r="B1974" s="127">
        <v>149000</v>
      </c>
      <c r="C1974" s="127">
        <f t="shared" si="69"/>
        <v>5822000</v>
      </c>
      <c r="D1974" s="129">
        <f t="shared" si="68"/>
        <v>156450</v>
      </c>
      <c r="E1974" s="130" t="s">
        <v>6398</v>
      </c>
      <c r="F1974" s="131"/>
      <c r="G1974" s="126"/>
      <c r="H1974" s="126"/>
      <c r="I1974" s="126"/>
      <c r="J1974" s="126"/>
      <c r="K1974" s="126"/>
    </row>
    <row r="1975" spans="1:11" s="122" customFormat="1">
      <c r="A1975" s="127" t="s">
        <v>3479</v>
      </c>
      <c r="B1975" s="127">
        <v>150000</v>
      </c>
      <c r="C1975" s="127">
        <f t="shared" si="69"/>
        <v>5861000</v>
      </c>
      <c r="D1975" s="129">
        <f t="shared" si="68"/>
        <v>157500</v>
      </c>
      <c r="E1975" s="130" t="s">
        <v>6398</v>
      </c>
      <c r="F1975" s="131"/>
      <c r="G1975" s="126"/>
      <c r="H1975" s="126"/>
      <c r="I1975" s="126"/>
      <c r="J1975" s="126"/>
      <c r="K1975" s="126"/>
    </row>
    <row r="1976" spans="1:11" s="122" customFormat="1">
      <c r="A1976" s="127" t="s">
        <v>3480</v>
      </c>
      <c r="B1976" s="127">
        <v>151000</v>
      </c>
      <c r="C1976" s="127">
        <f t="shared" si="69"/>
        <v>5900000</v>
      </c>
      <c r="D1976" s="129">
        <f t="shared" si="68"/>
        <v>158550</v>
      </c>
      <c r="E1976" s="130" t="s">
        <v>6398</v>
      </c>
      <c r="F1976" s="131"/>
      <c r="G1976" s="126"/>
      <c r="H1976" s="126"/>
      <c r="I1976" s="126"/>
      <c r="J1976" s="126"/>
      <c r="K1976" s="126"/>
    </row>
    <row r="1977" spans="1:11" s="122" customFormat="1">
      <c r="A1977" s="127" t="s">
        <v>3481</v>
      </c>
      <c r="B1977" s="127">
        <v>152000</v>
      </c>
      <c r="C1977" s="127">
        <f t="shared" si="69"/>
        <v>5939000</v>
      </c>
      <c r="D1977" s="129">
        <f t="shared" si="68"/>
        <v>159600</v>
      </c>
      <c r="E1977" s="130" t="s">
        <v>6398</v>
      </c>
      <c r="F1977" s="131"/>
      <c r="G1977" s="126"/>
      <c r="H1977" s="126"/>
      <c r="I1977" s="126"/>
      <c r="J1977" s="126"/>
      <c r="K1977" s="126"/>
    </row>
    <row r="1978" spans="1:11" s="122" customFormat="1">
      <c r="A1978" s="127" t="s">
        <v>3482</v>
      </c>
      <c r="B1978" s="127">
        <v>153000</v>
      </c>
      <c r="C1978" s="127">
        <f t="shared" si="69"/>
        <v>5978000</v>
      </c>
      <c r="D1978" s="129">
        <f t="shared" si="68"/>
        <v>160650</v>
      </c>
      <c r="E1978" s="130" t="s">
        <v>6398</v>
      </c>
      <c r="F1978" s="131"/>
      <c r="G1978" s="126"/>
      <c r="H1978" s="126"/>
      <c r="I1978" s="126"/>
      <c r="J1978" s="126"/>
      <c r="K1978" s="126"/>
    </row>
    <row r="1979" spans="1:11" s="122" customFormat="1">
      <c r="A1979" s="127" t="s">
        <v>3483</v>
      </c>
      <c r="B1979" s="127">
        <v>154000</v>
      </c>
      <c r="C1979" s="127">
        <f t="shared" si="69"/>
        <v>6017000</v>
      </c>
      <c r="D1979" s="129">
        <f t="shared" si="68"/>
        <v>161700</v>
      </c>
      <c r="E1979" s="130" t="s">
        <v>6398</v>
      </c>
      <c r="F1979" s="131"/>
      <c r="G1979" s="126"/>
      <c r="H1979" s="126"/>
      <c r="I1979" s="126"/>
      <c r="J1979" s="126"/>
      <c r="K1979" s="126"/>
    </row>
    <row r="1980" spans="1:11" s="122" customFormat="1">
      <c r="A1980" s="127" t="s">
        <v>3484</v>
      </c>
      <c r="B1980" s="127">
        <v>155000</v>
      </c>
      <c r="C1980" s="127">
        <f t="shared" si="69"/>
        <v>6056000</v>
      </c>
      <c r="D1980" s="129">
        <f t="shared" si="68"/>
        <v>162750</v>
      </c>
      <c r="E1980" s="130" t="s">
        <v>6398</v>
      </c>
      <c r="F1980" s="131"/>
      <c r="G1980" s="126"/>
      <c r="H1980" s="126"/>
      <c r="I1980" s="126"/>
      <c r="J1980" s="126"/>
      <c r="K1980" s="126"/>
    </row>
    <row r="1981" spans="1:11" s="122" customFormat="1">
      <c r="A1981" s="127" t="s">
        <v>3485</v>
      </c>
      <c r="B1981" s="127">
        <v>156000</v>
      </c>
      <c r="C1981" s="127">
        <f t="shared" si="69"/>
        <v>6095000</v>
      </c>
      <c r="D1981" s="129">
        <f t="shared" si="68"/>
        <v>163800</v>
      </c>
      <c r="E1981" s="130" t="s">
        <v>6398</v>
      </c>
      <c r="F1981" s="131"/>
      <c r="G1981" s="126"/>
      <c r="H1981" s="126"/>
      <c r="I1981" s="126"/>
      <c r="J1981" s="126"/>
      <c r="K1981" s="126"/>
    </row>
    <row r="1982" spans="1:11" s="122" customFormat="1">
      <c r="A1982" s="127" t="s">
        <v>3486</v>
      </c>
      <c r="B1982" s="127">
        <v>157000</v>
      </c>
      <c r="C1982" s="127">
        <f t="shared" si="69"/>
        <v>6134000</v>
      </c>
      <c r="D1982" s="129">
        <f t="shared" si="68"/>
        <v>164850</v>
      </c>
      <c r="E1982" s="130" t="s">
        <v>6398</v>
      </c>
      <c r="F1982" s="131"/>
      <c r="G1982" s="126"/>
      <c r="H1982" s="126"/>
      <c r="I1982" s="126"/>
      <c r="J1982" s="126"/>
      <c r="K1982" s="126"/>
    </row>
    <row r="1983" spans="1:11" s="122" customFormat="1">
      <c r="A1983" s="127" t="s">
        <v>3487</v>
      </c>
      <c r="B1983" s="127">
        <v>158000</v>
      </c>
      <c r="C1983" s="127">
        <f t="shared" si="69"/>
        <v>6173000</v>
      </c>
      <c r="D1983" s="129">
        <f t="shared" si="68"/>
        <v>165900</v>
      </c>
      <c r="E1983" s="130" t="s">
        <v>6398</v>
      </c>
      <c r="F1983" s="131"/>
      <c r="G1983" s="126"/>
      <c r="H1983" s="126"/>
      <c r="I1983" s="126"/>
      <c r="J1983" s="126"/>
      <c r="K1983" s="126"/>
    </row>
    <row r="1984" spans="1:11" s="122" customFormat="1">
      <c r="A1984" s="127" t="s">
        <v>3488</v>
      </c>
      <c r="B1984" s="127">
        <v>159000</v>
      </c>
      <c r="C1984" s="127">
        <f t="shared" si="69"/>
        <v>6212000</v>
      </c>
      <c r="D1984" s="129">
        <f t="shared" si="68"/>
        <v>166950</v>
      </c>
      <c r="E1984" s="130" t="s">
        <v>6398</v>
      </c>
      <c r="F1984" s="131"/>
      <c r="G1984" s="126"/>
      <c r="H1984" s="126"/>
      <c r="I1984" s="126"/>
      <c r="J1984" s="126"/>
      <c r="K1984" s="126"/>
    </row>
    <row r="1985" spans="1:11" s="122" customFormat="1">
      <c r="A1985" s="127" t="s">
        <v>3489</v>
      </c>
      <c r="B1985" s="127">
        <v>160000</v>
      </c>
      <c r="C1985" s="127">
        <f t="shared" si="69"/>
        <v>6251000</v>
      </c>
      <c r="D1985" s="129">
        <f t="shared" si="68"/>
        <v>168000</v>
      </c>
      <c r="E1985" s="130" t="s">
        <v>6398</v>
      </c>
      <c r="F1985" s="131"/>
      <c r="G1985" s="126"/>
      <c r="H1985" s="126"/>
      <c r="I1985" s="126"/>
      <c r="J1985" s="126"/>
      <c r="K1985" s="126"/>
    </row>
    <row r="1986" spans="1:11" s="122" customFormat="1">
      <c r="A1986" s="127" t="s">
        <v>3490</v>
      </c>
      <c r="B1986" s="127">
        <v>161000</v>
      </c>
      <c r="C1986" s="127">
        <f t="shared" si="69"/>
        <v>6290000</v>
      </c>
      <c r="D1986" s="129">
        <f t="shared" si="68"/>
        <v>169050</v>
      </c>
      <c r="E1986" s="130" t="s">
        <v>6398</v>
      </c>
      <c r="F1986" s="131"/>
      <c r="G1986" s="126"/>
      <c r="H1986" s="126"/>
      <c r="I1986" s="126"/>
      <c r="J1986" s="126"/>
      <c r="K1986" s="126"/>
    </row>
    <row r="1987" spans="1:11" s="122" customFormat="1">
      <c r="A1987" s="127" t="s">
        <v>3491</v>
      </c>
      <c r="B1987" s="127">
        <v>162000</v>
      </c>
      <c r="C1987" s="127">
        <f t="shared" si="69"/>
        <v>6329000</v>
      </c>
      <c r="D1987" s="129">
        <f t="shared" si="68"/>
        <v>170100</v>
      </c>
      <c r="E1987" s="130" t="s">
        <v>6398</v>
      </c>
      <c r="F1987" s="131"/>
      <c r="G1987" s="126"/>
      <c r="H1987" s="126"/>
      <c r="I1987" s="126"/>
      <c r="J1987" s="126"/>
      <c r="K1987" s="126"/>
    </row>
    <row r="1988" spans="1:11" s="122" customFormat="1">
      <c r="A1988" s="127" t="s">
        <v>3492</v>
      </c>
      <c r="B1988" s="127">
        <v>163000</v>
      </c>
      <c r="C1988" s="127">
        <f t="shared" si="69"/>
        <v>6368000</v>
      </c>
      <c r="D1988" s="129">
        <f t="shared" si="68"/>
        <v>171150</v>
      </c>
      <c r="E1988" s="130" t="s">
        <v>6398</v>
      </c>
      <c r="F1988" s="131"/>
      <c r="G1988" s="126"/>
      <c r="H1988" s="126"/>
      <c r="I1988" s="126"/>
      <c r="J1988" s="126"/>
      <c r="K1988" s="126"/>
    </row>
    <row r="1989" spans="1:11" s="122" customFormat="1">
      <c r="A1989" s="127" t="s">
        <v>3493</v>
      </c>
      <c r="B1989" s="127">
        <v>164000</v>
      </c>
      <c r="C1989" s="127">
        <f t="shared" si="69"/>
        <v>6407000</v>
      </c>
      <c r="D1989" s="129">
        <f t="shared" si="68"/>
        <v>172200</v>
      </c>
      <c r="E1989" s="130" t="s">
        <v>6398</v>
      </c>
      <c r="F1989" s="131"/>
      <c r="G1989" s="126"/>
      <c r="H1989" s="126"/>
      <c r="I1989" s="126"/>
      <c r="J1989" s="126"/>
      <c r="K1989" s="126"/>
    </row>
    <row r="1990" spans="1:11" s="122" customFormat="1">
      <c r="A1990" s="127" t="s">
        <v>3494</v>
      </c>
      <c r="B1990" s="127">
        <v>165000</v>
      </c>
      <c r="C1990" s="127">
        <f t="shared" si="69"/>
        <v>6446000</v>
      </c>
      <c r="D1990" s="129">
        <f t="shared" si="68"/>
        <v>173250</v>
      </c>
      <c r="E1990" s="130" t="s">
        <v>6398</v>
      </c>
      <c r="F1990" s="131"/>
      <c r="G1990" s="126"/>
      <c r="H1990" s="126"/>
      <c r="I1990" s="126"/>
      <c r="J1990" s="126"/>
      <c r="K1990" s="126"/>
    </row>
    <row r="1991" spans="1:11" s="122" customFormat="1">
      <c r="A1991" s="127" t="s">
        <v>3495</v>
      </c>
      <c r="B1991" s="127">
        <v>166000</v>
      </c>
      <c r="C1991" s="127">
        <f t="shared" si="69"/>
        <v>6485000</v>
      </c>
      <c r="D1991" s="129">
        <f t="shared" si="68"/>
        <v>174300</v>
      </c>
      <c r="E1991" s="130" t="s">
        <v>6398</v>
      </c>
      <c r="F1991" s="131"/>
      <c r="G1991" s="126"/>
      <c r="H1991" s="126"/>
      <c r="I1991" s="126"/>
      <c r="J1991" s="126"/>
      <c r="K1991" s="126"/>
    </row>
    <row r="1992" spans="1:11" s="122" customFormat="1">
      <c r="A1992" s="127" t="s">
        <v>3496</v>
      </c>
      <c r="B1992" s="127">
        <v>167000</v>
      </c>
      <c r="C1992" s="127">
        <f t="shared" si="69"/>
        <v>6524000</v>
      </c>
      <c r="D1992" s="129">
        <f t="shared" si="68"/>
        <v>175350</v>
      </c>
      <c r="E1992" s="130" t="s">
        <v>6398</v>
      </c>
      <c r="F1992" s="131"/>
      <c r="G1992" s="126"/>
      <c r="H1992" s="126"/>
      <c r="I1992" s="126"/>
      <c r="J1992" s="126"/>
      <c r="K1992" s="126"/>
    </row>
    <row r="1993" spans="1:11" s="122" customFormat="1">
      <c r="A1993" s="127" t="s">
        <v>3497</v>
      </c>
      <c r="B1993" s="127">
        <v>168000</v>
      </c>
      <c r="C1993" s="127">
        <f t="shared" si="69"/>
        <v>6563000</v>
      </c>
      <c r="D1993" s="129">
        <f t="shared" si="68"/>
        <v>176400</v>
      </c>
      <c r="E1993" s="130" t="s">
        <v>6398</v>
      </c>
      <c r="F1993" s="131"/>
      <c r="G1993" s="126"/>
      <c r="H1993" s="126"/>
      <c r="I1993" s="126"/>
      <c r="J1993" s="126"/>
      <c r="K1993" s="126"/>
    </row>
    <row r="1994" spans="1:11" s="122" customFormat="1">
      <c r="A1994" s="127" t="s">
        <v>3498</v>
      </c>
      <c r="B1994" s="127">
        <v>169000</v>
      </c>
      <c r="C1994" s="127">
        <f t="shared" si="69"/>
        <v>6602000</v>
      </c>
      <c r="D1994" s="129">
        <f t="shared" si="68"/>
        <v>177450</v>
      </c>
      <c r="E1994" s="130" t="s">
        <v>6398</v>
      </c>
      <c r="F1994" s="131"/>
      <c r="G1994" s="126"/>
      <c r="H1994" s="126"/>
      <c r="I1994" s="126"/>
      <c r="J1994" s="126"/>
      <c r="K1994" s="126"/>
    </row>
    <row r="1995" spans="1:11" s="122" customFormat="1">
      <c r="A1995" s="127" t="s">
        <v>3499</v>
      </c>
      <c r="B1995" s="127">
        <v>170000</v>
      </c>
      <c r="C1995" s="127">
        <f t="shared" si="69"/>
        <v>6641000</v>
      </c>
      <c r="D1995" s="129">
        <f t="shared" si="68"/>
        <v>178500</v>
      </c>
      <c r="E1995" s="130" t="s">
        <v>6398</v>
      </c>
      <c r="F1995" s="131"/>
      <c r="G1995" s="126"/>
      <c r="H1995" s="126"/>
      <c r="I1995" s="126"/>
      <c r="J1995" s="126"/>
      <c r="K1995" s="126"/>
    </row>
    <row r="1996" spans="1:11" s="122" customFormat="1">
      <c r="A1996" s="127" t="s">
        <v>4547</v>
      </c>
      <c r="B1996" s="127">
        <v>171000</v>
      </c>
      <c r="C1996" s="127">
        <f t="shared" si="69"/>
        <v>6680000</v>
      </c>
      <c r="D1996" s="129">
        <f t="shared" si="68"/>
        <v>179550</v>
      </c>
      <c r="E1996" s="130" t="s">
        <v>6398</v>
      </c>
      <c r="F1996" s="131"/>
      <c r="G1996" s="126"/>
      <c r="H1996" s="126"/>
      <c r="I1996" s="126"/>
      <c r="J1996" s="126"/>
      <c r="K1996" s="126"/>
    </row>
    <row r="1997" spans="1:11" s="122" customFormat="1">
      <c r="A1997" s="127" t="s">
        <v>4548</v>
      </c>
      <c r="B1997" s="127">
        <v>172000</v>
      </c>
      <c r="C1997" s="127">
        <f t="shared" si="69"/>
        <v>6719000</v>
      </c>
      <c r="D1997" s="129">
        <f t="shared" si="68"/>
        <v>180600</v>
      </c>
      <c r="E1997" s="130" t="s">
        <v>6398</v>
      </c>
      <c r="F1997" s="131"/>
      <c r="G1997" s="126"/>
      <c r="H1997" s="126"/>
      <c r="I1997" s="126"/>
      <c r="J1997" s="126"/>
      <c r="K1997" s="126"/>
    </row>
    <row r="1998" spans="1:11" s="122" customFormat="1">
      <c r="A1998" s="127" t="s">
        <v>4549</v>
      </c>
      <c r="B1998" s="127">
        <v>173000</v>
      </c>
      <c r="C1998" s="127">
        <f t="shared" si="69"/>
        <v>6758000</v>
      </c>
      <c r="D1998" s="129">
        <f t="shared" si="68"/>
        <v>181650</v>
      </c>
      <c r="E1998" s="130" t="s">
        <v>6398</v>
      </c>
      <c r="F1998" s="131"/>
      <c r="G1998" s="126"/>
      <c r="H1998" s="126"/>
      <c r="I1998" s="126"/>
      <c r="J1998" s="126"/>
      <c r="K1998" s="126"/>
    </row>
    <row r="1999" spans="1:11" s="122" customFormat="1">
      <c r="A1999" s="127" t="s">
        <v>4550</v>
      </c>
      <c r="B1999" s="127">
        <v>174000</v>
      </c>
      <c r="C1999" s="127">
        <f t="shared" si="69"/>
        <v>6797000</v>
      </c>
      <c r="D1999" s="129">
        <f t="shared" si="68"/>
        <v>182700</v>
      </c>
      <c r="E1999" s="130" t="s">
        <v>6398</v>
      </c>
      <c r="F1999" s="131"/>
      <c r="G1999" s="126"/>
      <c r="H1999" s="126"/>
      <c r="I1999" s="126"/>
      <c r="J1999" s="126"/>
      <c r="K1999" s="126"/>
    </row>
    <row r="2000" spans="1:11" s="122" customFormat="1">
      <c r="A2000" s="127" t="s">
        <v>4551</v>
      </c>
      <c r="B2000" s="127">
        <v>175000</v>
      </c>
      <c r="C2000" s="127">
        <f t="shared" si="69"/>
        <v>6836000</v>
      </c>
      <c r="D2000" s="129">
        <f t="shared" si="68"/>
        <v>183750</v>
      </c>
      <c r="E2000" s="130" t="s">
        <v>6398</v>
      </c>
      <c r="F2000" s="131"/>
      <c r="G2000" s="126"/>
      <c r="H2000" s="126"/>
      <c r="I2000" s="126"/>
      <c r="J2000" s="126"/>
      <c r="K2000" s="126"/>
    </row>
    <row r="2001" spans="1:11" s="122" customFormat="1">
      <c r="A2001" s="127" t="s">
        <v>4552</v>
      </c>
      <c r="B2001" s="127">
        <v>176000</v>
      </c>
      <c r="C2001" s="127">
        <f t="shared" si="69"/>
        <v>6875000</v>
      </c>
      <c r="D2001" s="129">
        <f t="shared" si="68"/>
        <v>184800</v>
      </c>
      <c r="E2001" s="130" t="s">
        <v>6398</v>
      </c>
      <c r="F2001" s="131"/>
      <c r="G2001" s="126"/>
      <c r="H2001" s="126"/>
      <c r="I2001" s="126"/>
      <c r="J2001" s="126"/>
      <c r="K2001" s="126"/>
    </row>
    <row r="2002" spans="1:11" s="122" customFormat="1">
      <c r="A2002" s="127" t="s">
        <v>4553</v>
      </c>
      <c r="B2002" s="127">
        <v>177000</v>
      </c>
      <c r="C2002" s="127">
        <f t="shared" si="69"/>
        <v>6914000</v>
      </c>
      <c r="D2002" s="129">
        <f t="shared" si="68"/>
        <v>185850</v>
      </c>
      <c r="E2002" s="130" t="s">
        <v>6398</v>
      </c>
      <c r="F2002" s="131"/>
      <c r="G2002" s="126"/>
      <c r="H2002" s="126"/>
      <c r="I2002" s="126"/>
      <c r="J2002" s="126"/>
      <c r="K2002" s="126"/>
    </row>
    <row r="2003" spans="1:11" s="122" customFormat="1">
      <c r="A2003" s="127" t="s">
        <v>4554</v>
      </c>
      <c r="B2003" s="127">
        <v>178000</v>
      </c>
      <c r="C2003" s="127">
        <f t="shared" si="69"/>
        <v>6953000</v>
      </c>
      <c r="D2003" s="129">
        <f t="shared" si="68"/>
        <v>186900</v>
      </c>
      <c r="E2003" s="130" t="s">
        <v>6398</v>
      </c>
      <c r="F2003" s="131"/>
      <c r="G2003" s="126"/>
      <c r="H2003" s="126"/>
      <c r="I2003" s="126"/>
      <c r="J2003" s="126"/>
      <c r="K2003" s="126"/>
    </row>
    <row r="2004" spans="1:11" s="122" customFormat="1">
      <c r="A2004" s="127" t="s">
        <v>4555</v>
      </c>
      <c r="B2004" s="127">
        <v>179000</v>
      </c>
      <c r="C2004" s="127">
        <f t="shared" si="69"/>
        <v>6992000</v>
      </c>
      <c r="D2004" s="129">
        <f t="shared" si="68"/>
        <v>187950</v>
      </c>
      <c r="E2004" s="130" t="s">
        <v>6398</v>
      </c>
      <c r="F2004" s="131"/>
      <c r="G2004" s="126"/>
      <c r="H2004" s="126"/>
      <c r="I2004" s="126"/>
      <c r="J2004" s="126"/>
      <c r="K2004" s="126"/>
    </row>
    <row r="2005" spans="1:11" s="122" customFormat="1">
      <c r="A2005" s="127" t="s">
        <v>4556</v>
      </c>
      <c r="B2005" s="127">
        <v>180000</v>
      </c>
      <c r="C2005" s="127">
        <f t="shared" si="69"/>
        <v>7031000</v>
      </c>
      <c r="D2005" s="129">
        <f t="shared" si="68"/>
        <v>189000</v>
      </c>
      <c r="E2005" s="130" t="s">
        <v>6398</v>
      </c>
      <c r="F2005" s="131"/>
      <c r="G2005" s="126"/>
      <c r="H2005" s="126"/>
      <c r="I2005" s="126"/>
      <c r="J2005" s="126"/>
      <c r="K2005" s="126"/>
    </row>
    <row r="2006" spans="1:11" s="122" customFormat="1">
      <c r="A2006" s="127" t="s">
        <v>4557</v>
      </c>
      <c r="B2006" s="127">
        <v>181000</v>
      </c>
      <c r="C2006" s="127">
        <f t="shared" si="69"/>
        <v>7070000</v>
      </c>
      <c r="D2006" s="129">
        <f t="shared" si="68"/>
        <v>190050</v>
      </c>
      <c r="E2006" s="130" t="s">
        <v>6398</v>
      </c>
      <c r="F2006" s="131"/>
      <c r="G2006" s="126"/>
      <c r="H2006" s="126"/>
      <c r="I2006" s="126"/>
      <c r="J2006" s="126"/>
      <c r="K2006" s="126"/>
    </row>
    <row r="2007" spans="1:11" s="122" customFormat="1">
      <c r="A2007" s="127" t="s">
        <v>4558</v>
      </c>
      <c r="B2007" s="127">
        <v>182000</v>
      </c>
      <c r="C2007" s="127">
        <f t="shared" si="69"/>
        <v>7109000</v>
      </c>
      <c r="D2007" s="129">
        <f t="shared" si="68"/>
        <v>191100</v>
      </c>
      <c r="E2007" s="130" t="s">
        <v>6398</v>
      </c>
      <c r="F2007" s="131"/>
      <c r="G2007" s="126"/>
      <c r="H2007" s="126"/>
      <c r="I2007" s="126"/>
      <c r="J2007" s="126"/>
      <c r="K2007" s="126"/>
    </row>
    <row r="2008" spans="1:11" s="122" customFormat="1">
      <c r="A2008" s="127" t="s">
        <v>4559</v>
      </c>
      <c r="B2008" s="127">
        <v>183000</v>
      </c>
      <c r="C2008" s="127">
        <f t="shared" si="69"/>
        <v>7148000</v>
      </c>
      <c r="D2008" s="129">
        <f t="shared" si="68"/>
        <v>192150</v>
      </c>
      <c r="E2008" s="130" t="s">
        <v>6398</v>
      </c>
      <c r="F2008" s="131"/>
      <c r="G2008" s="126"/>
      <c r="H2008" s="126"/>
      <c r="I2008" s="126"/>
      <c r="J2008" s="126"/>
      <c r="K2008" s="126"/>
    </row>
    <row r="2009" spans="1:11" s="122" customFormat="1">
      <c r="A2009" s="127" t="s">
        <v>4560</v>
      </c>
      <c r="B2009" s="127">
        <v>184000</v>
      </c>
      <c r="C2009" s="127">
        <f t="shared" si="69"/>
        <v>7187000</v>
      </c>
      <c r="D2009" s="129">
        <f t="shared" si="68"/>
        <v>193200</v>
      </c>
      <c r="E2009" s="130" t="s">
        <v>6398</v>
      </c>
      <c r="F2009" s="131"/>
      <c r="G2009" s="126"/>
      <c r="H2009" s="126"/>
      <c r="I2009" s="126"/>
      <c r="J2009" s="126"/>
      <c r="K2009" s="126"/>
    </row>
    <row r="2010" spans="1:11" s="122" customFormat="1">
      <c r="A2010" s="127" t="s">
        <v>4561</v>
      </c>
      <c r="B2010" s="127">
        <v>185000</v>
      </c>
      <c r="C2010" s="127">
        <f t="shared" si="69"/>
        <v>7226000</v>
      </c>
      <c r="D2010" s="129">
        <f t="shared" si="68"/>
        <v>194250</v>
      </c>
      <c r="E2010" s="130" t="s">
        <v>6398</v>
      </c>
      <c r="F2010" s="131"/>
      <c r="G2010" s="126"/>
      <c r="H2010" s="126"/>
      <c r="I2010" s="126"/>
      <c r="J2010" s="126"/>
      <c r="K2010" s="126"/>
    </row>
    <row r="2011" spans="1:11" s="122" customFormat="1">
      <c r="A2011" s="127" t="s">
        <v>4562</v>
      </c>
      <c r="B2011" s="127">
        <v>186000</v>
      </c>
      <c r="C2011" s="127">
        <f t="shared" si="69"/>
        <v>7265000</v>
      </c>
      <c r="D2011" s="129">
        <f t="shared" si="68"/>
        <v>195300</v>
      </c>
      <c r="E2011" s="130" t="s">
        <v>6398</v>
      </c>
      <c r="F2011" s="131"/>
      <c r="G2011" s="126"/>
      <c r="H2011" s="126"/>
      <c r="I2011" s="126"/>
      <c r="J2011" s="126"/>
      <c r="K2011" s="126"/>
    </row>
    <row r="2012" spans="1:11" s="122" customFormat="1">
      <c r="A2012" s="127" t="s">
        <v>4563</v>
      </c>
      <c r="B2012" s="127">
        <v>187000</v>
      </c>
      <c r="C2012" s="127">
        <f t="shared" si="69"/>
        <v>7304000</v>
      </c>
      <c r="D2012" s="129">
        <f t="shared" si="68"/>
        <v>196350</v>
      </c>
      <c r="E2012" s="130" t="s">
        <v>6398</v>
      </c>
      <c r="F2012" s="131"/>
      <c r="G2012" s="126"/>
      <c r="H2012" s="126"/>
      <c r="I2012" s="126"/>
      <c r="J2012" s="126"/>
      <c r="K2012" s="126"/>
    </row>
    <row r="2013" spans="1:11" s="122" customFormat="1">
      <c r="A2013" s="127" t="s">
        <v>4564</v>
      </c>
      <c r="B2013" s="127">
        <v>188000</v>
      </c>
      <c r="C2013" s="127">
        <f t="shared" si="69"/>
        <v>7343000</v>
      </c>
      <c r="D2013" s="129">
        <f t="shared" si="68"/>
        <v>197400</v>
      </c>
      <c r="E2013" s="130" t="s">
        <v>6398</v>
      </c>
      <c r="F2013" s="131"/>
      <c r="G2013" s="126"/>
      <c r="H2013" s="126"/>
      <c r="I2013" s="126"/>
      <c r="J2013" s="126"/>
      <c r="K2013" s="126"/>
    </row>
    <row r="2014" spans="1:11" s="122" customFormat="1">
      <c r="A2014" s="127" t="s">
        <v>4565</v>
      </c>
      <c r="B2014" s="127">
        <v>189000</v>
      </c>
      <c r="C2014" s="127">
        <f t="shared" si="69"/>
        <v>7382000</v>
      </c>
      <c r="D2014" s="129">
        <f t="shared" si="68"/>
        <v>198450</v>
      </c>
      <c r="E2014" s="130" t="s">
        <v>6398</v>
      </c>
      <c r="F2014" s="131"/>
      <c r="G2014" s="126"/>
      <c r="H2014" s="126"/>
      <c r="I2014" s="126"/>
      <c r="J2014" s="126"/>
      <c r="K2014" s="126"/>
    </row>
    <row r="2015" spans="1:11" s="122" customFormat="1">
      <c r="A2015" s="127" t="s">
        <v>4566</v>
      </c>
      <c r="B2015" s="127">
        <v>190000</v>
      </c>
      <c r="C2015" s="127">
        <f t="shared" si="69"/>
        <v>7421000</v>
      </c>
      <c r="D2015" s="129">
        <f t="shared" si="68"/>
        <v>199500</v>
      </c>
      <c r="E2015" s="130" t="s">
        <v>6398</v>
      </c>
      <c r="F2015" s="131"/>
      <c r="G2015" s="126"/>
      <c r="H2015" s="126"/>
      <c r="I2015" s="126"/>
      <c r="J2015" s="126"/>
      <c r="K2015" s="126"/>
    </row>
    <row r="2016" spans="1:11" s="122" customFormat="1">
      <c r="A2016" s="127" t="s">
        <v>4567</v>
      </c>
      <c r="B2016" s="127">
        <v>191000</v>
      </c>
      <c r="C2016" s="127">
        <f t="shared" si="69"/>
        <v>7460000</v>
      </c>
      <c r="D2016" s="129">
        <f t="shared" si="68"/>
        <v>200550</v>
      </c>
      <c r="E2016" s="130" t="s">
        <v>6398</v>
      </c>
      <c r="F2016" s="131"/>
      <c r="G2016" s="126"/>
      <c r="H2016" s="126"/>
      <c r="I2016" s="126"/>
      <c r="J2016" s="126"/>
      <c r="K2016" s="126"/>
    </row>
    <row r="2017" spans="1:11" s="122" customFormat="1">
      <c r="A2017" s="127" t="s">
        <v>4568</v>
      </c>
      <c r="B2017" s="127">
        <v>192000</v>
      </c>
      <c r="C2017" s="127">
        <f t="shared" si="69"/>
        <v>7499000</v>
      </c>
      <c r="D2017" s="129">
        <f t="shared" si="68"/>
        <v>201600</v>
      </c>
      <c r="E2017" s="130" t="s">
        <v>6398</v>
      </c>
      <c r="F2017" s="131"/>
      <c r="G2017" s="126"/>
      <c r="H2017" s="126"/>
      <c r="I2017" s="126"/>
      <c r="J2017" s="126"/>
      <c r="K2017" s="126"/>
    </row>
    <row r="2018" spans="1:11" s="122" customFormat="1">
      <c r="A2018" s="127" t="s">
        <v>4569</v>
      </c>
      <c r="B2018" s="127">
        <v>193000</v>
      </c>
      <c r="C2018" s="127">
        <f t="shared" si="69"/>
        <v>7538000</v>
      </c>
      <c r="D2018" s="129">
        <f t="shared" ref="D2018:D2081" si="70">SUM($G$2)*(B2018*0.001)</f>
        <v>202650</v>
      </c>
      <c r="E2018" s="130" t="s">
        <v>6398</v>
      </c>
      <c r="F2018" s="131"/>
      <c r="G2018" s="126"/>
      <c r="H2018" s="126"/>
      <c r="I2018" s="126"/>
      <c r="J2018" s="126"/>
      <c r="K2018" s="126"/>
    </row>
    <row r="2019" spans="1:11" s="122" customFormat="1">
      <c r="A2019" s="127" t="s">
        <v>4570</v>
      </c>
      <c r="B2019" s="127">
        <v>194000</v>
      </c>
      <c r="C2019" s="127">
        <f t="shared" si="69"/>
        <v>7577000</v>
      </c>
      <c r="D2019" s="129">
        <f t="shared" si="70"/>
        <v>203700</v>
      </c>
      <c r="E2019" s="130" t="s">
        <v>6398</v>
      </c>
      <c r="F2019" s="131"/>
      <c r="G2019" s="126"/>
      <c r="H2019" s="126"/>
      <c r="I2019" s="126"/>
      <c r="J2019" s="126"/>
      <c r="K2019" s="126"/>
    </row>
    <row r="2020" spans="1:11" s="122" customFormat="1">
      <c r="A2020" s="127" t="s">
        <v>4571</v>
      </c>
      <c r="B2020" s="127">
        <v>195000</v>
      </c>
      <c r="C2020" s="127">
        <f t="shared" ref="C2020:C2083" si="71">SUM(C2019)+39000</f>
        <v>7616000</v>
      </c>
      <c r="D2020" s="129">
        <f t="shared" si="70"/>
        <v>204750</v>
      </c>
      <c r="E2020" s="130" t="s">
        <v>6398</v>
      </c>
      <c r="F2020" s="131"/>
      <c r="G2020" s="126"/>
      <c r="H2020" s="126"/>
      <c r="I2020" s="126"/>
      <c r="J2020" s="126"/>
      <c r="K2020" s="126"/>
    </row>
    <row r="2021" spans="1:11" s="122" customFormat="1">
      <c r="A2021" s="127" t="s">
        <v>4572</v>
      </c>
      <c r="B2021" s="127">
        <v>196000</v>
      </c>
      <c r="C2021" s="127">
        <f t="shared" si="71"/>
        <v>7655000</v>
      </c>
      <c r="D2021" s="129">
        <f t="shared" si="70"/>
        <v>205800</v>
      </c>
      <c r="E2021" s="130" t="s">
        <v>6398</v>
      </c>
      <c r="F2021" s="131"/>
      <c r="G2021" s="126"/>
      <c r="H2021" s="126"/>
      <c r="I2021" s="126"/>
      <c r="J2021" s="126"/>
      <c r="K2021" s="126"/>
    </row>
    <row r="2022" spans="1:11" s="122" customFormat="1">
      <c r="A2022" s="127" t="s">
        <v>4573</v>
      </c>
      <c r="B2022" s="127">
        <v>197000</v>
      </c>
      <c r="C2022" s="127">
        <f t="shared" si="71"/>
        <v>7694000</v>
      </c>
      <c r="D2022" s="129">
        <f t="shared" si="70"/>
        <v>206850</v>
      </c>
      <c r="E2022" s="130" t="s">
        <v>6398</v>
      </c>
      <c r="F2022" s="131"/>
      <c r="G2022" s="126"/>
      <c r="H2022" s="126"/>
      <c r="I2022" s="126"/>
      <c r="J2022" s="126"/>
      <c r="K2022" s="126"/>
    </row>
    <row r="2023" spans="1:11" s="122" customFormat="1">
      <c r="A2023" s="127" t="s">
        <v>4574</v>
      </c>
      <c r="B2023" s="127">
        <v>198000</v>
      </c>
      <c r="C2023" s="127">
        <f t="shared" si="71"/>
        <v>7733000</v>
      </c>
      <c r="D2023" s="129">
        <f t="shared" si="70"/>
        <v>207900</v>
      </c>
      <c r="E2023" s="130" t="s">
        <v>6398</v>
      </c>
      <c r="F2023" s="131"/>
      <c r="G2023" s="126"/>
      <c r="H2023" s="126"/>
      <c r="I2023" s="126"/>
      <c r="J2023" s="126"/>
      <c r="K2023" s="126"/>
    </row>
    <row r="2024" spans="1:11" s="122" customFormat="1">
      <c r="A2024" s="127" t="s">
        <v>4575</v>
      </c>
      <c r="B2024" s="127">
        <v>199000</v>
      </c>
      <c r="C2024" s="127">
        <f t="shared" si="71"/>
        <v>7772000</v>
      </c>
      <c r="D2024" s="129">
        <f t="shared" si="70"/>
        <v>208950</v>
      </c>
      <c r="E2024" s="130" t="s">
        <v>6398</v>
      </c>
      <c r="F2024" s="131"/>
      <c r="G2024" s="126"/>
      <c r="H2024" s="126"/>
      <c r="I2024" s="126"/>
      <c r="J2024" s="126"/>
      <c r="K2024" s="126"/>
    </row>
    <row r="2025" spans="1:11" s="122" customFormat="1">
      <c r="A2025" s="127" t="s">
        <v>4576</v>
      </c>
      <c r="B2025" s="127">
        <v>200000</v>
      </c>
      <c r="C2025" s="127">
        <f t="shared" si="71"/>
        <v>7811000</v>
      </c>
      <c r="D2025" s="129">
        <f t="shared" si="70"/>
        <v>210000</v>
      </c>
      <c r="E2025" s="130" t="s">
        <v>6398</v>
      </c>
      <c r="F2025" s="131"/>
      <c r="G2025" s="126"/>
      <c r="H2025" s="126"/>
      <c r="I2025" s="126"/>
      <c r="J2025" s="126"/>
      <c r="K2025" s="126"/>
    </row>
    <row r="2026" spans="1:11" s="122" customFormat="1">
      <c r="A2026" s="127" t="s">
        <v>4577</v>
      </c>
      <c r="B2026" s="127">
        <v>201000</v>
      </c>
      <c r="C2026" s="127">
        <f t="shared" si="71"/>
        <v>7850000</v>
      </c>
      <c r="D2026" s="129">
        <f t="shared" si="70"/>
        <v>211050</v>
      </c>
      <c r="E2026" s="130" t="s">
        <v>6398</v>
      </c>
      <c r="F2026" s="131"/>
      <c r="G2026" s="126"/>
      <c r="H2026" s="126"/>
      <c r="I2026" s="126"/>
      <c r="J2026" s="126"/>
      <c r="K2026" s="126"/>
    </row>
    <row r="2027" spans="1:11" s="122" customFormat="1">
      <c r="A2027" s="127" t="s">
        <v>4578</v>
      </c>
      <c r="B2027" s="127">
        <v>202000</v>
      </c>
      <c r="C2027" s="127">
        <f t="shared" si="71"/>
        <v>7889000</v>
      </c>
      <c r="D2027" s="129">
        <f t="shared" si="70"/>
        <v>212100</v>
      </c>
      <c r="E2027" s="130" t="s">
        <v>6398</v>
      </c>
      <c r="F2027" s="131"/>
      <c r="G2027" s="126"/>
      <c r="H2027" s="126"/>
      <c r="I2027" s="126"/>
      <c r="J2027" s="126"/>
      <c r="K2027" s="126"/>
    </row>
    <row r="2028" spans="1:11" s="122" customFormat="1">
      <c r="A2028" s="127" t="s">
        <v>4579</v>
      </c>
      <c r="B2028" s="127">
        <v>203000</v>
      </c>
      <c r="C2028" s="127">
        <f t="shared" si="71"/>
        <v>7928000</v>
      </c>
      <c r="D2028" s="129">
        <f t="shared" si="70"/>
        <v>213150</v>
      </c>
      <c r="E2028" s="130" t="s">
        <v>6398</v>
      </c>
      <c r="F2028" s="131"/>
      <c r="G2028" s="126"/>
      <c r="H2028" s="126"/>
      <c r="I2028" s="126"/>
      <c r="J2028" s="126"/>
      <c r="K2028" s="126"/>
    </row>
    <row r="2029" spans="1:11" s="122" customFormat="1">
      <c r="A2029" s="127" t="s">
        <v>4580</v>
      </c>
      <c r="B2029" s="127">
        <v>204000</v>
      </c>
      <c r="C2029" s="127">
        <f t="shared" si="71"/>
        <v>7967000</v>
      </c>
      <c r="D2029" s="129">
        <f t="shared" si="70"/>
        <v>214200</v>
      </c>
      <c r="E2029" s="130" t="s">
        <v>6398</v>
      </c>
      <c r="F2029" s="131"/>
      <c r="G2029" s="126"/>
      <c r="H2029" s="126"/>
      <c r="I2029" s="126"/>
      <c r="J2029" s="126"/>
      <c r="K2029" s="126"/>
    </row>
    <row r="2030" spans="1:11" s="122" customFormat="1">
      <c r="A2030" s="127" t="s">
        <v>4581</v>
      </c>
      <c r="B2030" s="127">
        <v>205000</v>
      </c>
      <c r="C2030" s="127">
        <f t="shared" si="71"/>
        <v>8006000</v>
      </c>
      <c r="D2030" s="129">
        <f t="shared" si="70"/>
        <v>215250</v>
      </c>
      <c r="E2030" s="130" t="s">
        <v>6398</v>
      </c>
      <c r="F2030" s="131"/>
      <c r="G2030" s="126"/>
      <c r="H2030" s="126"/>
      <c r="I2030" s="126"/>
      <c r="J2030" s="126"/>
      <c r="K2030" s="126"/>
    </row>
    <row r="2031" spans="1:11" s="122" customFormat="1">
      <c r="A2031" s="127" t="s">
        <v>4582</v>
      </c>
      <c r="B2031" s="127">
        <v>206000</v>
      </c>
      <c r="C2031" s="127">
        <f t="shared" si="71"/>
        <v>8045000</v>
      </c>
      <c r="D2031" s="129">
        <f t="shared" si="70"/>
        <v>216300</v>
      </c>
      <c r="E2031" s="130" t="s">
        <v>6398</v>
      </c>
      <c r="F2031" s="131"/>
      <c r="G2031" s="126"/>
      <c r="H2031" s="126"/>
      <c r="I2031" s="126"/>
      <c r="J2031" s="126"/>
      <c r="K2031" s="126"/>
    </row>
    <row r="2032" spans="1:11" s="122" customFormat="1">
      <c r="A2032" s="127" t="s">
        <v>4583</v>
      </c>
      <c r="B2032" s="127">
        <v>207000</v>
      </c>
      <c r="C2032" s="127">
        <f t="shared" si="71"/>
        <v>8084000</v>
      </c>
      <c r="D2032" s="129">
        <f t="shared" si="70"/>
        <v>217350</v>
      </c>
      <c r="E2032" s="130" t="s">
        <v>6398</v>
      </c>
      <c r="F2032" s="131"/>
      <c r="G2032" s="126"/>
      <c r="H2032" s="126"/>
      <c r="I2032" s="126"/>
      <c r="J2032" s="126"/>
      <c r="K2032" s="126"/>
    </row>
    <row r="2033" spans="1:11" s="122" customFormat="1">
      <c r="A2033" s="127" t="s">
        <v>4584</v>
      </c>
      <c r="B2033" s="127">
        <v>208000</v>
      </c>
      <c r="C2033" s="127">
        <f t="shared" si="71"/>
        <v>8123000</v>
      </c>
      <c r="D2033" s="129">
        <f t="shared" si="70"/>
        <v>218400</v>
      </c>
      <c r="E2033" s="130" t="s">
        <v>6398</v>
      </c>
      <c r="F2033" s="131"/>
      <c r="G2033" s="126"/>
      <c r="H2033" s="126"/>
      <c r="I2033" s="126"/>
      <c r="J2033" s="126"/>
      <c r="K2033" s="126"/>
    </row>
    <row r="2034" spans="1:11" s="122" customFormat="1">
      <c r="A2034" s="127" t="s">
        <v>4585</v>
      </c>
      <c r="B2034" s="127">
        <v>209000</v>
      </c>
      <c r="C2034" s="127">
        <f t="shared" si="71"/>
        <v>8162000</v>
      </c>
      <c r="D2034" s="129">
        <f t="shared" si="70"/>
        <v>219450</v>
      </c>
      <c r="E2034" s="130" t="s">
        <v>6398</v>
      </c>
      <c r="F2034" s="131"/>
      <c r="G2034" s="126"/>
      <c r="H2034" s="126"/>
      <c r="I2034" s="126"/>
      <c r="J2034" s="126"/>
      <c r="K2034" s="126"/>
    </row>
    <row r="2035" spans="1:11" s="122" customFormat="1">
      <c r="A2035" s="127" t="s">
        <v>4586</v>
      </c>
      <c r="B2035" s="127">
        <v>210000</v>
      </c>
      <c r="C2035" s="127">
        <f t="shared" si="71"/>
        <v>8201000</v>
      </c>
      <c r="D2035" s="129">
        <f t="shared" si="70"/>
        <v>220500</v>
      </c>
      <c r="E2035" s="130" t="s">
        <v>6398</v>
      </c>
      <c r="F2035" s="131"/>
      <c r="G2035" s="126"/>
      <c r="H2035" s="126"/>
      <c r="I2035" s="126"/>
      <c r="J2035" s="126"/>
      <c r="K2035" s="126"/>
    </row>
    <row r="2036" spans="1:11" s="122" customFormat="1">
      <c r="A2036" s="127" t="s">
        <v>4587</v>
      </c>
      <c r="B2036" s="127">
        <v>211000</v>
      </c>
      <c r="C2036" s="127">
        <f t="shared" si="71"/>
        <v>8240000</v>
      </c>
      <c r="D2036" s="129">
        <f t="shared" si="70"/>
        <v>221550</v>
      </c>
      <c r="E2036" s="130" t="s">
        <v>6398</v>
      </c>
      <c r="F2036" s="131"/>
      <c r="G2036" s="126"/>
      <c r="H2036" s="126"/>
      <c r="I2036" s="126"/>
      <c r="J2036" s="126"/>
      <c r="K2036" s="126"/>
    </row>
    <row r="2037" spans="1:11" s="122" customFormat="1">
      <c r="A2037" s="127" t="s">
        <v>4588</v>
      </c>
      <c r="B2037" s="127">
        <v>212000</v>
      </c>
      <c r="C2037" s="127">
        <f t="shared" si="71"/>
        <v>8279000</v>
      </c>
      <c r="D2037" s="129">
        <f t="shared" si="70"/>
        <v>222600</v>
      </c>
      <c r="E2037" s="130" t="s">
        <v>6398</v>
      </c>
      <c r="F2037" s="131"/>
      <c r="G2037" s="126"/>
      <c r="H2037" s="126"/>
      <c r="I2037" s="126"/>
      <c r="J2037" s="126"/>
      <c r="K2037" s="126"/>
    </row>
    <row r="2038" spans="1:11" s="122" customFormat="1">
      <c r="A2038" s="127" t="s">
        <v>4589</v>
      </c>
      <c r="B2038" s="127">
        <v>213000</v>
      </c>
      <c r="C2038" s="127">
        <f t="shared" si="71"/>
        <v>8318000</v>
      </c>
      <c r="D2038" s="129">
        <f t="shared" si="70"/>
        <v>223650</v>
      </c>
      <c r="E2038" s="130" t="s">
        <v>6398</v>
      </c>
      <c r="F2038" s="131"/>
      <c r="G2038" s="126"/>
      <c r="H2038" s="126"/>
      <c r="I2038" s="126"/>
      <c r="J2038" s="126"/>
      <c r="K2038" s="126"/>
    </row>
    <row r="2039" spans="1:11" s="122" customFormat="1">
      <c r="A2039" s="127" t="s">
        <v>4590</v>
      </c>
      <c r="B2039" s="127">
        <v>214000</v>
      </c>
      <c r="C2039" s="127">
        <f t="shared" si="71"/>
        <v>8357000</v>
      </c>
      <c r="D2039" s="129">
        <f t="shared" si="70"/>
        <v>224700</v>
      </c>
      <c r="E2039" s="130" t="s">
        <v>6398</v>
      </c>
      <c r="F2039" s="131"/>
      <c r="G2039" s="126"/>
      <c r="H2039" s="126"/>
      <c r="I2039" s="126"/>
      <c r="J2039" s="126"/>
      <c r="K2039" s="126"/>
    </row>
    <row r="2040" spans="1:11" s="122" customFormat="1">
      <c r="A2040" s="127" t="s">
        <v>4591</v>
      </c>
      <c r="B2040" s="127">
        <v>215000</v>
      </c>
      <c r="C2040" s="127">
        <f t="shared" si="71"/>
        <v>8396000</v>
      </c>
      <c r="D2040" s="129">
        <f t="shared" si="70"/>
        <v>225750</v>
      </c>
      <c r="E2040" s="130" t="s">
        <v>6398</v>
      </c>
      <c r="F2040" s="131"/>
      <c r="G2040" s="126"/>
      <c r="H2040" s="126"/>
      <c r="I2040" s="126"/>
      <c r="J2040" s="126"/>
      <c r="K2040" s="126"/>
    </row>
    <row r="2041" spans="1:11" s="122" customFormat="1">
      <c r="A2041" s="127" t="s">
        <v>4592</v>
      </c>
      <c r="B2041" s="127">
        <v>216000</v>
      </c>
      <c r="C2041" s="127">
        <f t="shared" si="71"/>
        <v>8435000</v>
      </c>
      <c r="D2041" s="129">
        <f t="shared" si="70"/>
        <v>226800</v>
      </c>
      <c r="E2041" s="130" t="s">
        <v>6398</v>
      </c>
      <c r="F2041" s="131"/>
      <c r="G2041" s="126"/>
      <c r="H2041" s="126"/>
      <c r="I2041" s="126"/>
      <c r="J2041" s="126"/>
      <c r="K2041" s="126"/>
    </row>
    <row r="2042" spans="1:11" s="122" customFormat="1">
      <c r="A2042" s="127" t="s">
        <v>4593</v>
      </c>
      <c r="B2042" s="127">
        <v>217000</v>
      </c>
      <c r="C2042" s="127">
        <f t="shared" si="71"/>
        <v>8474000</v>
      </c>
      <c r="D2042" s="129">
        <f t="shared" si="70"/>
        <v>227850</v>
      </c>
      <c r="E2042" s="130" t="s">
        <v>6398</v>
      </c>
      <c r="F2042" s="131"/>
      <c r="G2042" s="126"/>
      <c r="H2042" s="126"/>
      <c r="I2042" s="126"/>
      <c r="J2042" s="126"/>
      <c r="K2042" s="126"/>
    </row>
    <row r="2043" spans="1:11" s="122" customFormat="1">
      <c r="A2043" s="127" t="s">
        <v>4594</v>
      </c>
      <c r="B2043" s="127">
        <v>218000</v>
      </c>
      <c r="C2043" s="127">
        <f t="shared" si="71"/>
        <v>8513000</v>
      </c>
      <c r="D2043" s="129">
        <f t="shared" si="70"/>
        <v>228900</v>
      </c>
      <c r="E2043" s="130" t="s">
        <v>6398</v>
      </c>
      <c r="F2043" s="131"/>
      <c r="G2043" s="126"/>
      <c r="H2043" s="126"/>
      <c r="I2043" s="126"/>
      <c r="J2043" s="126"/>
      <c r="K2043" s="126"/>
    </row>
    <row r="2044" spans="1:11" s="122" customFormat="1">
      <c r="A2044" s="127" t="s">
        <v>4595</v>
      </c>
      <c r="B2044" s="127">
        <v>219000</v>
      </c>
      <c r="C2044" s="127">
        <f t="shared" si="71"/>
        <v>8552000</v>
      </c>
      <c r="D2044" s="129">
        <f t="shared" si="70"/>
        <v>229950</v>
      </c>
      <c r="E2044" s="130" t="s">
        <v>6398</v>
      </c>
      <c r="F2044" s="131"/>
      <c r="G2044" s="126"/>
      <c r="H2044" s="126"/>
      <c r="I2044" s="126"/>
      <c r="J2044" s="126"/>
      <c r="K2044" s="126"/>
    </row>
    <row r="2045" spans="1:11" s="122" customFormat="1">
      <c r="A2045" s="127" t="s">
        <v>4596</v>
      </c>
      <c r="B2045" s="127">
        <v>220000</v>
      </c>
      <c r="C2045" s="127">
        <f t="shared" si="71"/>
        <v>8591000</v>
      </c>
      <c r="D2045" s="129">
        <f t="shared" si="70"/>
        <v>231000</v>
      </c>
      <c r="E2045" s="130" t="s">
        <v>6398</v>
      </c>
      <c r="F2045" s="131"/>
      <c r="G2045" s="126"/>
      <c r="H2045" s="126"/>
      <c r="I2045" s="126"/>
      <c r="J2045" s="126"/>
      <c r="K2045" s="126"/>
    </row>
    <row r="2046" spans="1:11" s="122" customFormat="1">
      <c r="A2046" s="127" t="s">
        <v>4597</v>
      </c>
      <c r="B2046" s="127">
        <v>221000</v>
      </c>
      <c r="C2046" s="127">
        <f t="shared" si="71"/>
        <v>8630000</v>
      </c>
      <c r="D2046" s="129">
        <f t="shared" si="70"/>
        <v>232050</v>
      </c>
      <c r="E2046" s="130" t="s">
        <v>6398</v>
      </c>
      <c r="F2046" s="131"/>
      <c r="G2046" s="126"/>
      <c r="H2046" s="126"/>
      <c r="I2046" s="126"/>
      <c r="J2046" s="126"/>
      <c r="K2046" s="126"/>
    </row>
    <row r="2047" spans="1:11" s="122" customFormat="1">
      <c r="A2047" s="127" t="s">
        <v>4598</v>
      </c>
      <c r="B2047" s="127">
        <v>222000</v>
      </c>
      <c r="C2047" s="127">
        <f t="shared" si="71"/>
        <v>8669000</v>
      </c>
      <c r="D2047" s="129">
        <f t="shared" si="70"/>
        <v>233100</v>
      </c>
      <c r="E2047" s="130" t="s">
        <v>6398</v>
      </c>
      <c r="F2047" s="131"/>
      <c r="G2047" s="126"/>
      <c r="H2047" s="126"/>
      <c r="I2047" s="126"/>
      <c r="J2047" s="126"/>
      <c r="K2047" s="126"/>
    </row>
    <row r="2048" spans="1:11" s="122" customFormat="1">
      <c r="A2048" s="127" t="s">
        <v>4599</v>
      </c>
      <c r="B2048" s="127">
        <v>223000</v>
      </c>
      <c r="C2048" s="127">
        <f t="shared" si="71"/>
        <v>8708000</v>
      </c>
      <c r="D2048" s="129">
        <f t="shared" si="70"/>
        <v>234150</v>
      </c>
      <c r="E2048" s="130" t="s">
        <v>6398</v>
      </c>
      <c r="F2048" s="131"/>
      <c r="G2048" s="126"/>
      <c r="H2048" s="126"/>
      <c r="I2048" s="126"/>
      <c r="J2048" s="126"/>
      <c r="K2048" s="126"/>
    </row>
    <row r="2049" spans="1:11" s="122" customFormat="1">
      <c r="A2049" s="127" t="s">
        <v>4600</v>
      </c>
      <c r="B2049" s="127">
        <v>224000</v>
      </c>
      <c r="C2049" s="127">
        <f t="shared" si="71"/>
        <v>8747000</v>
      </c>
      <c r="D2049" s="129">
        <f t="shared" si="70"/>
        <v>235200</v>
      </c>
      <c r="E2049" s="130" t="s">
        <v>6398</v>
      </c>
      <c r="F2049" s="131"/>
      <c r="G2049" s="126"/>
      <c r="H2049" s="126"/>
      <c r="I2049" s="126"/>
      <c r="J2049" s="126"/>
      <c r="K2049" s="126"/>
    </row>
    <row r="2050" spans="1:11" s="122" customFormat="1">
      <c r="A2050" s="127" t="s">
        <v>4601</v>
      </c>
      <c r="B2050" s="127">
        <v>225000</v>
      </c>
      <c r="C2050" s="127">
        <f t="shared" si="71"/>
        <v>8786000</v>
      </c>
      <c r="D2050" s="129">
        <f t="shared" si="70"/>
        <v>236250</v>
      </c>
      <c r="E2050" s="130" t="s">
        <v>6398</v>
      </c>
      <c r="F2050" s="131"/>
      <c r="G2050" s="126"/>
      <c r="H2050" s="126"/>
      <c r="I2050" s="126"/>
      <c r="J2050" s="126"/>
      <c r="K2050" s="126"/>
    </row>
    <row r="2051" spans="1:11" s="122" customFormat="1">
      <c r="A2051" s="127" t="s">
        <v>4602</v>
      </c>
      <c r="B2051" s="127">
        <v>226000</v>
      </c>
      <c r="C2051" s="127">
        <f t="shared" si="71"/>
        <v>8825000</v>
      </c>
      <c r="D2051" s="129">
        <f t="shared" si="70"/>
        <v>237300</v>
      </c>
      <c r="E2051" s="130" t="s">
        <v>6398</v>
      </c>
      <c r="F2051" s="131"/>
      <c r="G2051" s="126"/>
      <c r="H2051" s="126"/>
      <c r="I2051" s="126"/>
      <c r="J2051" s="126"/>
      <c r="K2051" s="126"/>
    </row>
    <row r="2052" spans="1:11" s="122" customFormat="1">
      <c r="A2052" s="127" t="s">
        <v>4603</v>
      </c>
      <c r="B2052" s="127">
        <v>227000</v>
      </c>
      <c r="C2052" s="127">
        <f t="shared" si="71"/>
        <v>8864000</v>
      </c>
      <c r="D2052" s="129">
        <f t="shared" si="70"/>
        <v>238350</v>
      </c>
      <c r="E2052" s="130" t="s">
        <v>6398</v>
      </c>
      <c r="F2052" s="131"/>
      <c r="G2052" s="126"/>
      <c r="H2052" s="126"/>
      <c r="I2052" s="126"/>
      <c r="J2052" s="126"/>
      <c r="K2052" s="126"/>
    </row>
    <row r="2053" spans="1:11" s="122" customFormat="1">
      <c r="A2053" s="127" t="s">
        <v>4604</v>
      </c>
      <c r="B2053" s="127">
        <v>228000</v>
      </c>
      <c r="C2053" s="127">
        <f t="shared" si="71"/>
        <v>8903000</v>
      </c>
      <c r="D2053" s="129">
        <f t="shared" si="70"/>
        <v>239400</v>
      </c>
      <c r="E2053" s="130" t="s">
        <v>6398</v>
      </c>
      <c r="F2053" s="131"/>
      <c r="G2053" s="126"/>
      <c r="H2053" s="126"/>
      <c r="I2053" s="126"/>
      <c r="J2053" s="126"/>
      <c r="K2053" s="126"/>
    </row>
    <row r="2054" spans="1:11" s="122" customFormat="1">
      <c r="A2054" s="127" t="s">
        <v>4605</v>
      </c>
      <c r="B2054" s="127">
        <v>229000</v>
      </c>
      <c r="C2054" s="127">
        <f t="shared" si="71"/>
        <v>8942000</v>
      </c>
      <c r="D2054" s="129">
        <f t="shared" si="70"/>
        <v>240450</v>
      </c>
      <c r="E2054" s="130" t="s">
        <v>6398</v>
      </c>
      <c r="F2054" s="131"/>
      <c r="G2054" s="126"/>
      <c r="H2054" s="126"/>
      <c r="I2054" s="126"/>
      <c r="J2054" s="126"/>
      <c r="K2054" s="126"/>
    </row>
    <row r="2055" spans="1:11" s="122" customFormat="1">
      <c r="A2055" s="127" t="s">
        <v>4606</v>
      </c>
      <c r="B2055" s="127">
        <v>230000</v>
      </c>
      <c r="C2055" s="127">
        <f t="shared" si="71"/>
        <v>8981000</v>
      </c>
      <c r="D2055" s="129">
        <f t="shared" si="70"/>
        <v>241500</v>
      </c>
      <c r="E2055" s="130" t="s">
        <v>6398</v>
      </c>
      <c r="F2055" s="131"/>
      <c r="G2055" s="126"/>
      <c r="H2055" s="126"/>
      <c r="I2055" s="126"/>
      <c r="J2055" s="126"/>
      <c r="K2055" s="126"/>
    </row>
    <row r="2056" spans="1:11" s="122" customFormat="1">
      <c r="A2056" s="127" t="s">
        <v>4607</v>
      </c>
      <c r="B2056" s="127">
        <v>231000</v>
      </c>
      <c r="C2056" s="127">
        <f t="shared" si="71"/>
        <v>9020000</v>
      </c>
      <c r="D2056" s="129">
        <f t="shared" si="70"/>
        <v>242550</v>
      </c>
      <c r="E2056" s="130" t="s">
        <v>6398</v>
      </c>
      <c r="F2056" s="131"/>
      <c r="G2056" s="126"/>
      <c r="H2056" s="126"/>
      <c r="I2056" s="126"/>
      <c r="J2056" s="126"/>
      <c r="K2056" s="126"/>
    </row>
    <row r="2057" spans="1:11" s="122" customFormat="1">
      <c r="A2057" s="127" t="s">
        <v>4608</v>
      </c>
      <c r="B2057" s="127">
        <v>232000</v>
      </c>
      <c r="C2057" s="127">
        <f t="shared" si="71"/>
        <v>9059000</v>
      </c>
      <c r="D2057" s="129">
        <f t="shared" si="70"/>
        <v>243600</v>
      </c>
      <c r="E2057" s="130" t="s">
        <v>6398</v>
      </c>
      <c r="F2057" s="131"/>
      <c r="G2057" s="126"/>
      <c r="H2057" s="126"/>
      <c r="I2057" s="126"/>
      <c r="J2057" s="126"/>
      <c r="K2057" s="126"/>
    </row>
    <row r="2058" spans="1:11" s="122" customFormat="1">
      <c r="A2058" s="127" t="s">
        <v>4609</v>
      </c>
      <c r="B2058" s="127">
        <v>233000</v>
      </c>
      <c r="C2058" s="127">
        <f t="shared" si="71"/>
        <v>9098000</v>
      </c>
      <c r="D2058" s="129">
        <f t="shared" si="70"/>
        <v>244650</v>
      </c>
      <c r="E2058" s="130" t="s">
        <v>6398</v>
      </c>
      <c r="F2058" s="131"/>
      <c r="G2058" s="126"/>
      <c r="H2058" s="126"/>
      <c r="I2058" s="126"/>
      <c r="J2058" s="126"/>
      <c r="K2058" s="126"/>
    </row>
    <row r="2059" spans="1:11" s="122" customFormat="1">
      <c r="A2059" s="127" t="s">
        <v>4610</v>
      </c>
      <c r="B2059" s="127">
        <v>234000</v>
      </c>
      <c r="C2059" s="127">
        <f t="shared" si="71"/>
        <v>9137000</v>
      </c>
      <c r="D2059" s="129">
        <f t="shared" si="70"/>
        <v>245700</v>
      </c>
      <c r="E2059" s="130" t="s">
        <v>6398</v>
      </c>
      <c r="F2059" s="131"/>
      <c r="G2059" s="126"/>
      <c r="H2059" s="126"/>
      <c r="I2059" s="126"/>
      <c r="J2059" s="126"/>
      <c r="K2059" s="126"/>
    </row>
    <row r="2060" spans="1:11" s="122" customFormat="1">
      <c r="A2060" s="127" t="s">
        <v>4611</v>
      </c>
      <c r="B2060" s="127">
        <v>235000</v>
      </c>
      <c r="C2060" s="127">
        <f t="shared" si="71"/>
        <v>9176000</v>
      </c>
      <c r="D2060" s="129">
        <f t="shared" si="70"/>
        <v>246750</v>
      </c>
      <c r="E2060" s="130" t="s">
        <v>6398</v>
      </c>
      <c r="F2060" s="131"/>
      <c r="G2060" s="126"/>
      <c r="H2060" s="126"/>
      <c r="I2060" s="126"/>
      <c r="J2060" s="126"/>
      <c r="K2060" s="126"/>
    </row>
    <row r="2061" spans="1:11" s="122" customFormat="1">
      <c r="A2061" s="127" t="s">
        <v>4612</v>
      </c>
      <c r="B2061" s="127">
        <v>236000</v>
      </c>
      <c r="C2061" s="127">
        <f t="shared" si="71"/>
        <v>9215000</v>
      </c>
      <c r="D2061" s="129">
        <f t="shared" si="70"/>
        <v>247800</v>
      </c>
      <c r="E2061" s="130" t="s">
        <v>6398</v>
      </c>
      <c r="F2061" s="131"/>
      <c r="G2061" s="126"/>
      <c r="H2061" s="126"/>
      <c r="I2061" s="126"/>
      <c r="J2061" s="126"/>
      <c r="K2061" s="126"/>
    </row>
    <row r="2062" spans="1:11" s="122" customFormat="1">
      <c r="A2062" s="127" t="s">
        <v>4613</v>
      </c>
      <c r="B2062" s="127">
        <v>237000</v>
      </c>
      <c r="C2062" s="127">
        <f t="shared" si="71"/>
        <v>9254000</v>
      </c>
      <c r="D2062" s="129">
        <f t="shared" si="70"/>
        <v>248850</v>
      </c>
      <c r="E2062" s="130" t="s">
        <v>6398</v>
      </c>
      <c r="F2062" s="131"/>
      <c r="G2062" s="126"/>
      <c r="H2062" s="126"/>
      <c r="I2062" s="126"/>
      <c r="J2062" s="126"/>
      <c r="K2062" s="126"/>
    </row>
    <row r="2063" spans="1:11" s="122" customFormat="1">
      <c r="A2063" s="127" t="s">
        <v>4614</v>
      </c>
      <c r="B2063" s="127">
        <v>238000</v>
      </c>
      <c r="C2063" s="127">
        <f t="shared" si="71"/>
        <v>9293000</v>
      </c>
      <c r="D2063" s="129">
        <f t="shared" si="70"/>
        <v>249900</v>
      </c>
      <c r="E2063" s="130" t="s">
        <v>6398</v>
      </c>
      <c r="F2063" s="131"/>
      <c r="G2063" s="126"/>
      <c r="H2063" s="126"/>
      <c r="I2063" s="126"/>
      <c r="J2063" s="126"/>
      <c r="K2063" s="126"/>
    </row>
    <row r="2064" spans="1:11" s="122" customFormat="1">
      <c r="A2064" s="127" t="s">
        <v>4615</v>
      </c>
      <c r="B2064" s="127">
        <v>239000</v>
      </c>
      <c r="C2064" s="127">
        <f t="shared" si="71"/>
        <v>9332000</v>
      </c>
      <c r="D2064" s="129">
        <f t="shared" si="70"/>
        <v>250950</v>
      </c>
      <c r="E2064" s="130" t="s">
        <v>6398</v>
      </c>
      <c r="F2064" s="131"/>
      <c r="G2064" s="126"/>
      <c r="H2064" s="126"/>
      <c r="I2064" s="126"/>
      <c r="J2064" s="126"/>
      <c r="K2064" s="126"/>
    </row>
    <row r="2065" spans="1:11" s="122" customFormat="1">
      <c r="A2065" s="127" t="s">
        <v>4616</v>
      </c>
      <c r="B2065" s="127">
        <v>240000</v>
      </c>
      <c r="C2065" s="127">
        <f t="shared" si="71"/>
        <v>9371000</v>
      </c>
      <c r="D2065" s="129">
        <f t="shared" si="70"/>
        <v>252000</v>
      </c>
      <c r="E2065" s="130" t="s">
        <v>6398</v>
      </c>
      <c r="F2065" s="131"/>
      <c r="G2065" s="126"/>
      <c r="H2065" s="126"/>
      <c r="I2065" s="126"/>
      <c r="J2065" s="126"/>
      <c r="K2065" s="126"/>
    </row>
    <row r="2066" spans="1:11" s="122" customFormat="1">
      <c r="A2066" s="127" t="s">
        <v>4617</v>
      </c>
      <c r="B2066" s="127">
        <v>241000</v>
      </c>
      <c r="C2066" s="127">
        <f t="shared" si="71"/>
        <v>9410000</v>
      </c>
      <c r="D2066" s="129">
        <f t="shared" si="70"/>
        <v>253050</v>
      </c>
      <c r="E2066" s="130" t="s">
        <v>6398</v>
      </c>
      <c r="F2066" s="131"/>
      <c r="G2066" s="126"/>
      <c r="H2066" s="126"/>
      <c r="I2066" s="126"/>
      <c r="J2066" s="126"/>
      <c r="K2066" s="126"/>
    </row>
    <row r="2067" spans="1:11" s="122" customFormat="1">
      <c r="A2067" s="127" t="s">
        <v>4618</v>
      </c>
      <c r="B2067" s="127">
        <v>242000</v>
      </c>
      <c r="C2067" s="127">
        <f t="shared" si="71"/>
        <v>9449000</v>
      </c>
      <c r="D2067" s="129">
        <f t="shared" si="70"/>
        <v>254100</v>
      </c>
      <c r="E2067" s="130" t="s">
        <v>6398</v>
      </c>
      <c r="F2067" s="131"/>
      <c r="G2067" s="126"/>
      <c r="H2067" s="126"/>
      <c r="I2067" s="126"/>
      <c r="J2067" s="126"/>
      <c r="K2067" s="126"/>
    </row>
    <row r="2068" spans="1:11" s="122" customFormat="1">
      <c r="A2068" s="127" t="s">
        <v>4619</v>
      </c>
      <c r="B2068" s="127">
        <v>243000</v>
      </c>
      <c r="C2068" s="127">
        <f t="shared" si="71"/>
        <v>9488000</v>
      </c>
      <c r="D2068" s="129">
        <f t="shared" si="70"/>
        <v>255150</v>
      </c>
      <c r="E2068" s="130" t="s">
        <v>6398</v>
      </c>
      <c r="F2068" s="131"/>
      <c r="G2068" s="126"/>
      <c r="H2068" s="126"/>
      <c r="I2068" s="126"/>
      <c r="J2068" s="126"/>
      <c r="K2068" s="126"/>
    </row>
    <row r="2069" spans="1:11" s="122" customFormat="1">
      <c r="A2069" s="127" t="s">
        <v>4620</v>
      </c>
      <c r="B2069" s="127">
        <v>244000</v>
      </c>
      <c r="C2069" s="127">
        <f t="shared" si="71"/>
        <v>9527000</v>
      </c>
      <c r="D2069" s="129">
        <f t="shared" si="70"/>
        <v>256200</v>
      </c>
      <c r="E2069" s="130" t="s">
        <v>6398</v>
      </c>
      <c r="F2069" s="131"/>
      <c r="G2069" s="126"/>
      <c r="H2069" s="126"/>
      <c r="I2069" s="126"/>
      <c r="J2069" s="126"/>
      <c r="K2069" s="126"/>
    </row>
    <row r="2070" spans="1:11" s="122" customFormat="1">
      <c r="A2070" s="127" t="s">
        <v>4621</v>
      </c>
      <c r="B2070" s="127">
        <v>245000</v>
      </c>
      <c r="C2070" s="127">
        <f t="shared" si="71"/>
        <v>9566000</v>
      </c>
      <c r="D2070" s="129">
        <f t="shared" si="70"/>
        <v>257250</v>
      </c>
      <c r="E2070" s="130" t="s">
        <v>6398</v>
      </c>
      <c r="F2070" s="131"/>
      <c r="G2070" s="126"/>
      <c r="H2070" s="126"/>
      <c r="I2070" s="126"/>
      <c r="J2070" s="126"/>
      <c r="K2070" s="126"/>
    </row>
    <row r="2071" spans="1:11" s="122" customFormat="1">
      <c r="A2071" s="127" t="s">
        <v>4622</v>
      </c>
      <c r="B2071" s="127">
        <v>246000</v>
      </c>
      <c r="C2071" s="127">
        <f t="shared" si="71"/>
        <v>9605000</v>
      </c>
      <c r="D2071" s="129">
        <f t="shared" si="70"/>
        <v>258300</v>
      </c>
      <c r="E2071" s="130" t="s">
        <v>6398</v>
      </c>
      <c r="F2071" s="131"/>
      <c r="G2071" s="126"/>
      <c r="H2071" s="126"/>
      <c r="I2071" s="126"/>
      <c r="J2071" s="126"/>
      <c r="K2071" s="126"/>
    </row>
    <row r="2072" spans="1:11" s="122" customFormat="1">
      <c r="A2072" s="127" t="s">
        <v>4623</v>
      </c>
      <c r="B2072" s="127">
        <v>247000</v>
      </c>
      <c r="C2072" s="127">
        <f t="shared" si="71"/>
        <v>9644000</v>
      </c>
      <c r="D2072" s="129">
        <f t="shared" si="70"/>
        <v>259350</v>
      </c>
      <c r="E2072" s="130" t="s">
        <v>6398</v>
      </c>
      <c r="F2072" s="131"/>
      <c r="G2072" s="126"/>
      <c r="H2072" s="126"/>
      <c r="I2072" s="126"/>
      <c r="J2072" s="126"/>
      <c r="K2072" s="126"/>
    </row>
    <row r="2073" spans="1:11" s="143" customFormat="1" ht="12">
      <c r="A2073" s="127" t="s">
        <v>4624</v>
      </c>
      <c r="B2073" s="127">
        <v>248000</v>
      </c>
      <c r="C2073" s="127">
        <f t="shared" si="71"/>
        <v>9683000</v>
      </c>
      <c r="D2073" s="129">
        <f t="shared" si="70"/>
        <v>260400</v>
      </c>
      <c r="E2073" s="130" t="s">
        <v>6398</v>
      </c>
      <c r="G2073" s="122"/>
      <c r="H2073" s="122"/>
      <c r="I2073" s="122"/>
      <c r="J2073" s="122"/>
      <c r="K2073" s="122"/>
    </row>
    <row r="2074" spans="1:11" s="143" customFormat="1" ht="12">
      <c r="A2074" s="127" t="s">
        <v>4625</v>
      </c>
      <c r="B2074" s="127">
        <v>249000</v>
      </c>
      <c r="C2074" s="127">
        <f t="shared" si="71"/>
        <v>9722000</v>
      </c>
      <c r="D2074" s="129">
        <f t="shared" si="70"/>
        <v>261450</v>
      </c>
      <c r="E2074" s="130" t="s">
        <v>6398</v>
      </c>
      <c r="G2074" s="122"/>
      <c r="H2074" s="122"/>
      <c r="I2074" s="122"/>
      <c r="J2074" s="122"/>
      <c r="K2074" s="122"/>
    </row>
    <row r="2075" spans="1:11" s="143" customFormat="1" ht="12">
      <c r="A2075" s="127" t="s">
        <v>4626</v>
      </c>
      <c r="B2075" s="127">
        <v>250000</v>
      </c>
      <c r="C2075" s="127">
        <f t="shared" si="71"/>
        <v>9761000</v>
      </c>
      <c r="D2075" s="129">
        <f t="shared" si="70"/>
        <v>262500</v>
      </c>
      <c r="E2075" s="130" t="s">
        <v>6398</v>
      </c>
      <c r="G2075" s="122"/>
      <c r="H2075" s="122"/>
      <c r="I2075" s="122"/>
      <c r="J2075" s="122"/>
      <c r="K2075" s="122"/>
    </row>
    <row r="2076" spans="1:11" s="143" customFormat="1" ht="12">
      <c r="A2076" s="127" t="s">
        <v>4627</v>
      </c>
      <c r="B2076" s="127">
        <v>251000</v>
      </c>
      <c r="C2076" s="127">
        <f t="shared" si="71"/>
        <v>9800000</v>
      </c>
      <c r="D2076" s="129">
        <f t="shared" si="70"/>
        <v>263550</v>
      </c>
      <c r="E2076" s="130" t="s">
        <v>6398</v>
      </c>
      <c r="G2076" s="122"/>
      <c r="H2076" s="122"/>
      <c r="I2076" s="122"/>
      <c r="J2076" s="122"/>
      <c r="K2076" s="122"/>
    </row>
    <row r="2077" spans="1:11" s="143" customFormat="1" ht="12">
      <c r="A2077" s="127" t="s">
        <v>4628</v>
      </c>
      <c r="B2077" s="127">
        <v>252000</v>
      </c>
      <c r="C2077" s="127">
        <f t="shared" si="71"/>
        <v>9839000</v>
      </c>
      <c r="D2077" s="129">
        <f t="shared" si="70"/>
        <v>264600</v>
      </c>
      <c r="E2077" s="130" t="s">
        <v>6398</v>
      </c>
      <c r="G2077" s="122"/>
      <c r="H2077" s="122"/>
      <c r="I2077" s="122"/>
      <c r="J2077" s="122"/>
      <c r="K2077" s="122"/>
    </row>
    <row r="2078" spans="1:11" s="143" customFormat="1" ht="12">
      <c r="A2078" s="127" t="s">
        <v>4629</v>
      </c>
      <c r="B2078" s="127">
        <v>253000</v>
      </c>
      <c r="C2078" s="127">
        <f t="shared" si="71"/>
        <v>9878000</v>
      </c>
      <c r="D2078" s="129">
        <f t="shared" si="70"/>
        <v>265650</v>
      </c>
      <c r="E2078" s="130" t="s">
        <v>6398</v>
      </c>
      <c r="G2078" s="122"/>
      <c r="H2078" s="122"/>
      <c r="I2078" s="122"/>
      <c r="J2078" s="122"/>
      <c r="K2078" s="122"/>
    </row>
    <row r="2079" spans="1:11" s="143" customFormat="1" ht="12">
      <c r="A2079" s="127" t="s">
        <v>4630</v>
      </c>
      <c r="B2079" s="127">
        <v>254000</v>
      </c>
      <c r="C2079" s="127">
        <f t="shared" si="71"/>
        <v>9917000</v>
      </c>
      <c r="D2079" s="129">
        <f t="shared" si="70"/>
        <v>266700</v>
      </c>
      <c r="E2079" s="130" t="s">
        <v>6398</v>
      </c>
      <c r="G2079" s="122"/>
      <c r="H2079" s="122"/>
      <c r="I2079" s="122"/>
      <c r="J2079" s="122"/>
      <c r="K2079" s="122"/>
    </row>
    <row r="2080" spans="1:11" s="143" customFormat="1" ht="12">
      <c r="A2080" s="127" t="s">
        <v>4631</v>
      </c>
      <c r="B2080" s="127">
        <v>255000</v>
      </c>
      <c r="C2080" s="127">
        <f t="shared" si="71"/>
        <v>9956000</v>
      </c>
      <c r="D2080" s="129">
        <f t="shared" si="70"/>
        <v>267750</v>
      </c>
      <c r="E2080" s="130" t="s">
        <v>6398</v>
      </c>
      <c r="G2080" s="122"/>
      <c r="H2080" s="122"/>
      <c r="I2080" s="122"/>
      <c r="J2080" s="122"/>
      <c r="K2080" s="122"/>
    </row>
    <row r="2081" spans="1:11" s="143" customFormat="1" ht="12">
      <c r="A2081" s="127" t="s">
        <v>4632</v>
      </c>
      <c r="B2081" s="127">
        <v>256000</v>
      </c>
      <c r="C2081" s="127">
        <f t="shared" si="71"/>
        <v>9995000</v>
      </c>
      <c r="D2081" s="129">
        <f t="shared" si="70"/>
        <v>268800</v>
      </c>
      <c r="E2081" s="130" t="s">
        <v>6398</v>
      </c>
      <c r="G2081" s="122"/>
      <c r="H2081" s="122"/>
      <c r="I2081" s="122"/>
      <c r="J2081" s="122"/>
      <c r="K2081" s="122"/>
    </row>
    <row r="2082" spans="1:11" s="143" customFormat="1" ht="12">
      <c r="A2082" s="127" t="s">
        <v>4633</v>
      </c>
      <c r="B2082" s="127">
        <v>257000</v>
      </c>
      <c r="C2082" s="127">
        <f t="shared" si="71"/>
        <v>10034000</v>
      </c>
      <c r="D2082" s="129">
        <f t="shared" ref="D2082:D2145" si="72">SUM($G$2)*(B2082*0.001)</f>
        <v>269850</v>
      </c>
      <c r="E2082" s="130" t="s">
        <v>6398</v>
      </c>
      <c r="G2082" s="122"/>
      <c r="H2082" s="122"/>
      <c r="I2082" s="122"/>
      <c r="J2082" s="122"/>
      <c r="K2082" s="122"/>
    </row>
    <row r="2083" spans="1:11" s="143" customFormat="1" ht="12">
      <c r="A2083" s="127" t="s">
        <v>4634</v>
      </c>
      <c r="B2083" s="127">
        <v>258000</v>
      </c>
      <c r="C2083" s="127">
        <f t="shared" si="71"/>
        <v>10073000</v>
      </c>
      <c r="D2083" s="129">
        <f t="shared" si="72"/>
        <v>270900</v>
      </c>
      <c r="E2083" s="130" t="s">
        <v>6398</v>
      </c>
      <c r="G2083" s="122"/>
      <c r="H2083" s="122"/>
      <c r="I2083" s="122"/>
      <c r="J2083" s="122"/>
      <c r="K2083" s="122"/>
    </row>
    <row r="2084" spans="1:11" s="143" customFormat="1" ht="12">
      <c r="A2084" s="127" t="s">
        <v>4635</v>
      </c>
      <c r="B2084" s="127">
        <v>259000</v>
      </c>
      <c r="C2084" s="127">
        <f t="shared" ref="C2084:C2089" si="73">SUM(C2083)+39000</f>
        <v>10112000</v>
      </c>
      <c r="D2084" s="129">
        <f t="shared" si="72"/>
        <v>271950</v>
      </c>
      <c r="E2084" s="130" t="s">
        <v>6398</v>
      </c>
      <c r="G2084" s="122"/>
      <c r="H2084" s="122"/>
      <c r="I2084" s="122"/>
      <c r="J2084" s="122"/>
      <c r="K2084" s="122"/>
    </row>
    <row r="2085" spans="1:11" s="143" customFormat="1" ht="12">
      <c r="A2085" s="127" t="s">
        <v>4636</v>
      </c>
      <c r="B2085" s="127">
        <v>260000</v>
      </c>
      <c r="C2085" s="127">
        <f t="shared" si="73"/>
        <v>10151000</v>
      </c>
      <c r="D2085" s="129">
        <f t="shared" si="72"/>
        <v>273000</v>
      </c>
      <c r="E2085" s="130" t="s">
        <v>6398</v>
      </c>
      <c r="G2085" s="122"/>
      <c r="H2085" s="122"/>
      <c r="I2085" s="122"/>
      <c r="J2085" s="122"/>
      <c r="K2085" s="122"/>
    </row>
    <row r="2086" spans="1:11" s="143" customFormat="1" ht="12">
      <c r="A2086" s="127" t="s">
        <v>4637</v>
      </c>
      <c r="B2086" s="127">
        <v>261000</v>
      </c>
      <c r="C2086" s="127">
        <f t="shared" si="73"/>
        <v>10190000</v>
      </c>
      <c r="D2086" s="129">
        <f t="shared" si="72"/>
        <v>274050</v>
      </c>
      <c r="E2086" s="130" t="s">
        <v>6398</v>
      </c>
      <c r="G2086" s="122"/>
      <c r="H2086" s="122"/>
      <c r="I2086" s="122"/>
      <c r="J2086" s="122"/>
      <c r="K2086" s="122"/>
    </row>
    <row r="2087" spans="1:11" s="143" customFormat="1" ht="12">
      <c r="A2087" s="127" t="s">
        <v>4638</v>
      </c>
      <c r="B2087" s="127">
        <v>262000</v>
      </c>
      <c r="C2087" s="127">
        <f t="shared" si="73"/>
        <v>10229000</v>
      </c>
      <c r="D2087" s="129">
        <f t="shared" si="72"/>
        <v>275100</v>
      </c>
      <c r="E2087" s="130" t="s">
        <v>6398</v>
      </c>
      <c r="G2087" s="122"/>
      <c r="H2087" s="122"/>
      <c r="I2087" s="122"/>
      <c r="J2087" s="122"/>
      <c r="K2087" s="122"/>
    </row>
    <row r="2088" spans="1:11" s="143" customFormat="1" ht="12">
      <c r="A2088" s="127" t="s">
        <v>4639</v>
      </c>
      <c r="B2088" s="127">
        <v>263000</v>
      </c>
      <c r="C2088" s="127">
        <f t="shared" si="73"/>
        <v>10268000</v>
      </c>
      <c r="D2088" s="129">
        <f t="shared" si="72"/>
        <v>276150</v>
      </c>
      <c r="E2088" s="130" t="s">
        <v>6398</v>
      </c>
      <c r="G2088" s="122"/>
      <c r="H2088" s="122"/>
      <c r="I2088" s="122"/>
      <c r="J2088" s="122"/>
      <c r="K2088" s="122"/>
    </row>
    <row r="2089" spans="1:11" s="143" customFormat="1" ht="12">
      <c r="A2089" s="127" t="s">
        <v>4640</v>
      </c>
      <c r="B2089" s="127">
        <v>264000</v>
      </c>
      <c r="C2089" s="127">
        <f t="shared" si="73"/>
        <v>10307000</v>
      </c>
      <c r="D2089" s="129">
        <f t="shared" si="72"/>
        <v>277200</v>
      </c>
      <c r="E2089" s="130" t="s">
        <v>6398</v>
      </c>
      <c r="G2089" s="122"/>
      <c r="H2089" s="122"/>
      <c r="I2089" s="122"/>
      <c r="J2089" s="122"/>
      <c r="K2089" s="122"/>
    </row>
    <row r="2090" spans="1:11" s="143" customFormat="1" ht="12">
      <c r="A2090" s="127" t="s">
        <v>6426</v>
      </c>
      <c r="B2090" s="127">
        <v>1000</v>
      </c>
      <c r="C2090" s="128">
        <v>50000</v>
      </c>
      <c r="D2090" s="129">
        <f t="shared" si="72"/>
        <v>1050</v>
      </c>
      <c r="E2090" s="130" t="s">
        <v>6398</v>
      </c>
      <c r="G2090" s="122"/>
      <c r="H2090" s="122"/>
      <c r="I2090" s="122"/>
      <c r="J2090" s="122"/>
      <c r="K2090" s="122"/>
    </row>
    <row r="2091" spans="1:11" s="143" customFormat="1" ht="12">
      <c r="A2091" s="127" t="s">
        <v>6427</v>
      </c>
      <c r="B2091" s="127">
        <v>2000</v>
      </c>
      <c r="C2091" s="128">
        <f>C2090+34000</f>
        <v>84000</v>
      </c>
      <c r="D2091" s="129">
        <f t="shared" si="72"/>
        <v>2100</v>
      </c>
      <c r="E2091" s="130" t="s">
        <v>6398</v>
      </c>
      <c r="G2091" s="122"/>
      <c r="H2091" s="122"/>
      <c r="I2091" s="122"/>
      <c r="J2091" s="122"/>
      <c r="K2091" s="122"/>
    </row>
    <row r="2092" spans="1:11" s="143" customFormat="1" ht="12">
      <c r="A2092" s="127" t="s">
        <v>3678</v>
      </c>
      <c r="B2092" s="127">
        <v>3000</v>
      </c>
      <c r="C2092" s="128">
        <f t="shared" ref="C2092:C2155" si="74">C2091+34000</f>
        <v>118000</v>
      </c>
      <c r="D2092" s="129">
        <f t="shared" si="72"/>
        <v>3150</v>
      </c>
      <c r="E2092" s="130" t="s">
        <v>6398</v>
      </c>
      <c r="G2092" s="122"/>
      <c r="H2092" s="122"/>
      <c r="I2092" s="122"/>
      <c r="J2092" s="122"/>
      <c r="K2092" s="122"/>
    </row>
    <row r="2093" spans="1:11" s="122" customFormat="1" ht="12">
      <c r="A2093" s="127" t="s">
        <v>3679</v>
      </c>
      <c r="B2093" s="127">
        <v>4000</v>
      </c>
      <c r="C2093" s="128">
        <f t="shared" si="74"/>
        <v>152000</v>
      </c>
      <c r="D2093" s="129">
        <f t="shared" si="72"/>
        <v>4200</v>
      </c>
      <c r="E2093" s="130" t="s">
        <v>6398</v>
      </c>
      <c r="F2093" s="131"/>
    </row>
    <row r="2094" spans="1:11" s="122" customFormat="1" ht="12">
      <c r="A2094" s="127" t="s">
        <v>3680</v>
      </c>
      <c r="B2094" s="127">
        <v>5000</v>
      </c>
      <c r="C2094" s="128">
        <f t="shared" si="74"/>
        <v>186000</v>
      </c>
      <c r="D2094" s="129">
        <f t="shared" si="72"/>
        <v>5250</v>
      </c>
      <c r="E2094" s="130" t="s">
        <v>6398</v>
      </c>
      <c r="F2094" s="131"/>
    </row>
    <row r="2095" spans="1:11" s="122" customFormat="1" ht="12">
      <c r="A2095" s="127" t="s">
        <v>3681</v>
      </c>
      <c r="B2095" s="127">
        <v>6000</v>
      </c>
      <c r="C2095" s="128">
        <f t="shared" si="74"/>
        <v>220000</v>
      </c>
      <c r="D2095" s="129">
        <f t="shared" si="72"/>
        <v>6300</v>
      </c>
      <c r="E2095" s="130" t="s">
        <v>6398</v>
      </c>
      <c r="F2095" s="131"/>
    </row>
    <row r="2096" spans="1:11" s="122" customFormat="1" ht="12">
      <c r="A2096" s="127" t="s">
        <v>3682</v>
      </c>
      <c r="B2096" s="127">
        <v>7000</v>
      </c>
      <c r="C2096" s="128">
        <f t="shared" si="74"/>
        <v>254000</v>
      </c>
      <c r="D2096" s="129">
        <f t="shared" si="72"/>
        <v>7350</v>
      </c>
      <c r="E2096" s="130" t="s">
        <v>6398</v>
      </c>
      <c r="F2096" s="131"/>
    </row>
    <row r="2097" spans="1:11" s="122" customFormat="1" ht="12">
      <c r="A2097" s="127" t="s">
        <v>3683</v>
      </c>
      <c r="B2097" s="127">
        <v>8000</v>
      </c>
      <c r="C2097" s="128">
        <f t="shared" si="74"/>
        <v>288000</v>
      </c>
      <c r="D2097" s="129">
        <f t="shared" si="72"/>
        <v>8400</v>
      </c>
      <c r="E2097" s="130" t="s">
        <v>6398</v>
      </c>
      <c r="F2097" s="131"/>
    </row>
    <row r="2098" spans="1:11" s="122" customFormat="1" ht="12">
      <c r="A2098" s="127" t="s">
        <v>3684</v>
      </c>
      <c r="B2098" s="127">
        <v>9000</v>
      </c>
      <c r="C2098" s="128">
        <f t="shared" si="74"/>
        <v>322000</v>
      </c>
      <c r="D2098" s="129">
        <f t="shared" si="72"/>
        <v>9450</v>
      </c>
      <c r="E2098" s="130" t="s">
        <v>6398</v>
      </c>
      <c r="F2098" s="131"/>
    </row>
    <row r="2099" spans="1:11" s="122" customFormat="1" ht="12">
      <c r="A2099" s="127" t="s">
        <v>3685</v>
      </c>
      <c r="B2099" s="127">
        <v>10000</v>
      </c>
      <c r="C2099" s="128">
        <f t="shared" si="74"/>
        <v>356000</v>
      </c>
      <c r="D2099" s="129">
        <f t="shared" si="72"/>
        <v>10500</v>
      </c>
      <c r="E2099" s="130" t="s">
        <v>6398</v>
      </c>
      <c r="F2099" s="131"/>
    </row>
    <row r="2100" spans="1:11" s="122" customFormat="1" ht="12">
      <c r="A2100" s="127" t="s">
        <v>3686</v>
      </c>
      <c r="B2100" s="127">
        <v>11000</v>
      </c>
      <c r="C2100" s="128">
        <f t="shared" si="74"/>
        <v>390000</v>
      </c>
      <c r="D2100" s="129">
        <f t="shared" si="72"/>
        <v>11550</v>
      </c>
      <c r="E2100" s="130" t="s">
        <v>6398</v>
      </c>
      <c r="F2100" s="131"/>
    </row>
    <row r="2101" spans="1:11" s="122" customFormat="1" ht="12">
      <c r="A2101" s="127" t="s">
        <v>3687</v>
      </c>
      <c r="B2101" s="127">
        <v>12000</v>
      </c>
      <c r="C2101" s="128">
        <f t="shared" si="74"/>
        <v>424000</v>
      </c>
      <c r="D2101" s="129">
        <f t="shared" si="72"/>
        <v>12600</v>
      </c>
      <c r="E2101" s="130" t="s">
        <v>6398</v>
      </c>
      <c r="F2101" s="131"/>
    </row>
    <row r="2102" spans="1:11" s="122" customFormat="1" ht="12">
      <c r="A2102" s="127" t="s">
        <v>3688</v>
      </c>
      <c r="B2102" s="127">
        <v>13000</v>
      </c>
      <c r="C2102" s="128">
        <f t="shared" si="74"/>
        <v>458000</v>
      </c>
      <c r="D2102" s="129">
        <f t="shared" si="72"/>
        <v>13650</v>
      </c>
      <c r="E2102" s="130" t="s">
        <v>6398</v>
      </c>
      <c r="F2102" s="131"/>
    </row>
    <row r="2103" spans="1:11" s="122" customFormat="1" ht="12">
      <c r="A2103" s="127" t="s">
        <v>3689</v>
      </c>
      <c r="B2103" s="127">
        <v>14000</v>
      </c>
      <c r="C2103" s="128">
        <f t="shared" si="74"/>
        <v>492000</v>
      </c>
      <c r="D2103" s="129">
        <f t="shared" si="72"/>
        <v>14700</v>
      </c>
      <c r="E2103" s="130" t="s">
        <v>6398</v>
      </c>
      <c r="F2103" s="131"/>
    </row>
    <row r="2104" spans="1:11" s="122" customFormat="1" ht="12">
      <c r="A2104" s="127" t="s">
        <v>3690</v>
      </c>
      <c r="B2104" s="127">
        <v>15000</v>
      </c>
      <c r="C2104" s="128">
        <f t="shared" si="74"/>
        <v>526000</v>
      </c>
      <c r="D2104" s="129">
        <f t="shared" si="72"/>
        <v>15750</v>
      </c>
      <c r="E2104" s="130" t="s">
        <v>6398</v>
      </c>
      <c r="F2104" s="131"/>
    </row>
    <row r="2105" spans="1:11" s="122" customFormat="1" ht="12">
      <c r="A2105" s="127" t="s">
        <v>3691</v>
      </c>
      <c r="B2105" s="127">
        <v>16000</v>
      </c>
      <c r="C2105" s="128">
        <f t="shared" si="74"/>
        <v>560000</v>
      </c>
      <c r="D2105" s="129">
        <f t="shared" si="72"/>
        <v>16800</v>
      </c>
      <c r="E2105" s="130" t="s">
        <v>6398</v>
      </c>
      <c r="F2105" s="131"/>
    </row>
    <row r="2106" spans="1:11" s="122" customFormat="1" ht="12">
      <c r="A2106" s="127" t="s">
        <v>3692</v>
      </c>
      <c r="B2106" s="127">
        <v>17000</v>
      </c>
      <c r="C2106" s="128">
        <f t="shared" si="74"/>
        <v>594000</v>
      </c>
      <c r="D2106" s="129">
        <f t="shared" si="72"/>
        <v>17850</v>
      </c>
      <c r="E2106" s="130" t="s">
        <v>6398</v>
      </c>
      <c r="F2106" s="131"/>
    </row>
    <row r="2107" spans="1:11" s="122" customFormat="1" ht="12">
      <c r="A2107" s="127" t="s">
        <v>3693</v>
      </c>
      <c r="B2107" s="127">
        <v>18000</v>
      </c>
      <c r="C2107" s="128">
        <f t="shared" si="74"/>
        <v>628000</v>
      </c>
      <c r="D2107" s="129">
        <f t="shared" si="72"/>
        <v>18900</v>
      </c>
      <c r="E2107" s="130" t="s">
        <v>6398</v>
      </c>
      <c r="F2107" s="131"/>
    </row>
    <row r="2108" spans="1:11" s="143" customFormat="1" ht="12">
      <c r="A2108" s="127" t="s">
        <v>3694</v>
      </c>
      <c r="B2108" s="127">
        <v>19000</v>
      </c>
      <c r="C2108" s="128">
        <f t="shared" si="74"/>
        <v>662000</v>
      </c>
      <c r="D2108" s="129">
        <f t="shared" si="72"/>
        <v>19950</v>
      </c>
      <c r="E2108" s="130" t="s">
        <v>6398</v>
      </c>
      <c r="G2108" s="122"/>
      <c r="H2108" s="122"/>
      <c r="I2108" s="122"/>
      <c r="J2108" s="122"/>
      <c r="K2108" s="122"/>
    </row>
    <row r="2109" spans="1:11" s="143" customFormat="1" ht="12">
      <c r="A2109" s="127" t="s">
        <v>3695</v>
      </c>
      <c r="B2109" s="127">
        <v>20000</v>
      </c>
      <c r="C2109" s="128">
        <f t="shared" si="74"/>
        <v>696000</v>
      </c>
      <c r="D2109" s="129">
        <f t="shared" si="72"/>
        <v>21000</v>
      </c>
      <c r="E2109" s="130" t="s">
        <v>6398</v>
      </c>
      <c r="G2109" s="122"/>
      <c r="H2109" s="122"/>
      <c r="I2109" s="122"/>
      <c r="J2109" s="122"/>
      <c r="K2109" s="122"/>
    </row>
    <row r="2110" spans="1:11" s="143" customFormat="1" ht="12">
      <c r="A2110" s="127" t="s">
        <v>3696</v>
      </c>
      <c r="B2110" s="127">
        <v>21000</v>
      </c>
      <c r="C2110" s="128">
        <f t="shared" si="74"/>
        <v>730000</v>
      </c>
      <c r="D2110" s="129">
        <f t="shared" si="72"/>
        <v>22050</v>
      </c>
      <c r="E2110" s="130" t="s">
        <v>6398</v>
      </c>
      <c r="G2110" s="122"/>
      <c r="H2110" s="122"/>
      <c r="I2110" s="122"/>
      <c r="J2110" s="122"/>
      <c r="K2110" s="122"/>
    </row>
    <row r="2111" spans="1:11" s="143" customFormat="1" ht="12">
      <c r="A2111" s="127" t="s">
        <v>3697</v>
      </c>
      <c r="B2111" s="127">
        <v>22000</v>
      </c>
      <c r="C2111" s="128">
        <f t="shared" si="74"/>
        <v>764000</v>
      </c>
      <c r="D2111" s="129">
        <f t="shared" si="72"/>
        <v>23100</v>
      </c>
      <c r="E2111" s="130" t="s">
        <v>6398</v>
      </c>
      <c r="G2111" s="122"/>
      <c r="H2111" s="122"/>
      <c r="I2111" s="122"/>
      <c r="J2111" s="122"/>
      <c r="K2111" s="122"/>
    </row>
    <row r="2112" spans="1:11" s="143" customFormat="1" ht="12">
      <c r="A2112" s="127" t="s">
        <v>3698</v>
      </c>
      <c r="B2112" s="127">
        <v>23000</v>
      </c>
      <c r="C2112" s="128">
        <f t="shared" si="74"/>
        <v>798000</v>
      </c>
      <c r="D2112" s="129">
        <f t="shared" si="72"/>
        <v>24150</v>
      </c>
      <c r="E2112" s="130" t="s">
        <v>6398</v>
      </c>
      <c r="G2112" s="122"/>
      <c r="H2112" s="122"/>
      <c r="I2112" s="122"/>
      <c r="J2112" s="122"/>
      <c r="K2112" s="122"/>
    </row>
    <row r="2113" spans="1:11" s="143" customFormat="1" ht="12">
      <c r="A2113" s="127" t="s">
        <v>3699</v>
      </c>
      <c r="B2113" s="127">
        <v>24000</v>
      </c>
      <c r="C2113" s="128">
        <f t="shared" si="74"/>
        <v>832000</v>
      </c>
      <c r="D2113" s="129">
        <f t="shared" si="72"/>
        <v>25200</v>
      </c>
      <c r="E2113" s="130" t="s">
        <v>6398</v>
      </c>
      <c r="G2113" s="122"/>
      <c r="H2113" s="122"/>
      <c r="I2113" s="122"/>
      <c r="J2113" s="122"/>
      <c r="K2113" s="122"/>
    </row>
    <row r="2114" spans="1:11" s="143" customFormat="1" ht="12">
      <c r="A2114" s="127" t="s">
        <v>3700</v>
      </c>
      <c r="B2114" s="127">
        <v>25000</v>
      </c>
      <c r="C2114" s="128">
        <f t="shared" si="74"/>
        <v>866000</v>
      </c>
      <c r="D2114" s="129">
        <f t="shared" si="72"/>
        <v>26250</v>
      </c>
      <c r="E2114" s="130" t="s">
        <v>6398</v>
      </c>
      <c r="G2114" s="122"/>
      <c r="H2114" s="122"/>
      <c r="I2114" s="122"/>
      <c r="J2114" s="122"/>
      <c r="K2114" s="122"/>
    </row>
    <row r="2115" spans="1:11" s="143" customFormat="1" ht="12">
      <c r="A2115" s="127" t="s">
        <v>3701</v>
      </c>
      <c r="B2115" s="127">
        <v>26000</v>
      </c>
      <c r="C2115" s="128">
        <f t="shared" si="74"/>
        <v>900000</v>
      </c>
      <c r="D2115" s="129">
        <f t="shared" si="72"/>
        <v>27300</v>
      </c>
      <c r="E2115" s="130" t="s">
        <v>6398</v>
      </c>
      <c r="G2115" s="122"/>
      <c r="H2115" s="122"/>
      <c r="I2115" s="122"/>
      <c r="J2115" s="122"/>
      <c r="K2115" s="122"/>
    </row>
    <row r="2116" spans="1:11" s="143" customFormat="1" ht="12">
      <c r="A2116" s="127" t="s">
        <v>3702</v>
      </c>
      <c r="B2116" s="127">
        <v>27000</v>
      </c>
      <c r="C2116" s="128">
        <f t="shared" si="74"/>
        <v>934000</v>
      </c>
      <c r="D2116" s="129">
        <f t="shared" si="72"/>
        <v>28350</v>
      </c>
      <c r="E2116" s="130" t="s">
        <v>6398</v>
      </c>
      <c r="G2116" s="122"/>
      <c r="H2116" s="122"/>
      <c r="I2116" s="122"/>
      <c r="J2116" s="122"/>
      <c r="K2116" s="122"/>
    </row>
    <row r="2117" spans="1:11" s="143" customFormat="1" ht="12">
      <c r="A2117" s="127" t="s">
        <v>3703</v>
      </c>
      <c r="B2117" s="127">
        <v>28000</v>
      </c>
      <c r="C2117" s="128">
        <f t="shared" si="74"/>
        <v>968000</v>
      </c>
      <c r="D2117" s="129">
        <f t="shared" si="72"/>
        <v>29400</v>
      </c>
      <c r="E2117" s="130" t="s">
        <v>6398</v>
      </c>
      <c r="G2117" s="122"/>
      <c r="H2117" s="122"/>
      <c r="I2117" s="122"/>
      <c r="J2117" s="122"/>
      <c r="K2117" s="122"/>
    </row>
    <row r="2118" spans="1:11" s="143" customFormat="1" ht="12">
      <c r="A2118" s="127" t="s">
        <v>3704</v>
      </c>
      <c r="B2118" s="127">
        <v>29000</v>
      </c>
      <c r="C2118" s="128">
        <f t="shared" si="74"/>
        <v>1002000</v>
      </c>
      <c r="D2118" s="129">
        <f t="shared" si="72"/>
        <v>30450</v>
      </c>
      <c r="E2118" s="130" t="s">
        <v>6398</v>
      </c>
      <c r="G2118" s="122"/>
      <c r="H2118" s="122"/>
      <c r="I2118" s="122"/>
      <c r="J2118" s="122"/>
      <c r="K2118" s="122"/>
    </row>
    <row r="2119" spans="1:11" s="143" customFormat="1" ht="12">
      <c r="A2119" s="127" t="s">
        <v>3705</v>
      </c>
      <c r="B2119" s="127">
        <v>30000</v>
      </c>
      <c r="C2119" s="128">
        <f t="shared" si="74"/>
        <v>1036000</v>
      </c>
      <c r="D2119" s="129">
        <f t="shared" si="72"/>
        <v>31500</v>
      </c>
      <c r="E2119" s="130" t="s">
        <v>6398</v>
      </c>
      <c r="G2119" s="122"/>
      <c r="H2119" s="122"/>
      <c r="I2119" s="122"/>
      <c r="J2119" s="122"/>
      <c r="K2119" s="122"/>
    </row>
    <row r="2120" spans="1:11" s="143" customFormat="1" ht="12">
      <c r="A2120" s="127" t="s">
        <v>3706</v>
      </c>
      <c r="B2120" s="127">
        <v>31000</v>
      </c>
      <c r="C2120" s="128">
        <f t="shared" si="74"/>
        <v>1070000</v>
      </c>
      <c r="D2120" s="129">
        <f t="shared" si="72"/>
        <v>32550</v>
      </c>
      <c r="E2120" s="130" t="s">
        <v>6398</v>
      </c>
      <c r="G2120" s="122"/>
      <c r="H2120" s="122"/>
      <c r="I2120" s="122"/>
      <c r="J2120" s="122"/>
      <c r="K2120" s="122"/>
    </row>
    <row r="2121" spans="1:11" s="143" customFormat="1" ht="12">
      <c r="A2121" s="127" t="s">
        <v>3707</v>
      </c>
      <c r="B2121" s="127">
        <v>32000</v>
      </c>
      <c r="C2121" s="128">
        <f t="shared" si="74"/>
        <v>1104000</v>
      </c>
      <c r="D2121" s="129">
        <f t="shared" si="72"/>
        <v>33600</v>
      </c>
      <c r="E2121" s="130" t="s">
        <v>6398</v>
      </c>
      <c r="G2121" s="122"/>
      <c r="H2121" s="122"/>
      <c r="I2121" s="122"/>
      <c r="J2121" s="122"/>
      <c r="K2121" s="122"/>
    </row>
    <row r="2122" spans="1:11" s="143" customFormat="1" ht="12">
      <c r="A2122" s="127" t="s">
        <v>3708</v>
      </c>
      <c r="B2122" s="127">
        <v>33000</v>
      </c>
      <c r="C2122" s="128">
        <f t="shared" si="74"/>
        <v>1138000</v>
      </c>
      <c r="D2122" s="129">
        <f t="shared" si="72"/>
        <v>34650</v>
      </c>
      <c r="E2122" s="130" t="s">
        <v>6398</v>
      </c>
      <c r="G2122" s="122"/>
      <c r="H2122" s="122"/>
      <c r="I2122" s="122"/>
      <c r="J2122" s="122"/>
      <c r="K2122" s="122"/>
    </row>
    <row r="2123" spans="1:11" s="143" customFormat="1" ht="12">
      <c r="A2123" s="127" t="s">
        <v>3709</v>
      </c>
      <c r="B2123" s="127">
        <v>34000</v>
      </c>
      <c r="C2123" s="128">
        <f t="shared" si="74"/>
        <v>1172000</v>
      </c>
      <c r="D2123" s="129">
        <f t="shared" si="72"/>
        <v>35700</v>
      </c>
      <c r="E2123" s="130" t="s">
        <v>6398</v>
      </c>
      <c r="G2123" s="122"/>
      <c r="H2123" s="122"/>
      <c r="I2123" s="122"/>
      <c r="J2123" s="122"/>
      <c r="K2123" s="122"/>
    </row>
    <row r="2124" spans="1:11" s="143" customFormat="1" ht="12">
      <c r="A2124" s="127" t="s">
        <v>3710</v>
      </c>
      <c r="B2124" s="127">
        <v>35000</v>
      </c>
      <c r="C2124" s="128">
        <f t="shared" si="74"/>
        <v>1206000</v>
      </c>
      <c r="D2124" s="129">
        <f t="shared" si="72"/>
        <v>36750</v>
      </c>
      <c r="E2124" s="130" t="s">
        <v>6398</v>
      </c>
      <c r="G2124" s="122"/>
      <c r="H2124" s="122"/>
      <c r="I2124" s="122"/>
      <c r="J2124" s="122"/>
      <c r="K2124" s="122"/>
    </row>
    <row r="2125" spans="1:11" s="143" customFormat="1" ht="12">
      <c r="A2125" s="127" t="s">
        <v>3711</v>
      </c>
      <c r="B2125" s="127">
        <v>36000</v>
      </c>
      <c r="C2125" s="128">
        <f t="shared" si="74"/>
        <v>1240000</v>
      </c>
      <c r="D2125" s="129">
        <f t="shared" si="72"/>
        <v>37800</v>
      </c>
      <c r="E2125" s="130" t="s">
        <v>6398</v>
      </c>
      <c r="G2125" s="122"/>
      <c r="H2125" s="122"/>
      <c r="I2125" s="122"/>
      <c r="J2125" s="122"/>
      <c r="K2125" s="122"/>
    </row>
    <row r="2126" spans="1:11" s="143" customFormat="1" ht="12">
      <c r="A2126" s="127" t="s">
        <v>3712</v>
      </c>
      <c r="B2126" s="127">
        <v>37000</v>
      </c>
      <c r="C2126" s="128">
        <f t="shared" si="74"/>
        <v>1274000</v>
      </c>
      <c r="D2126" s="129">
        <f t="shared" si="72"/>
        <v>38850</v>
      </c>
      <c r="E2126" s="130" t="s">
        <v>6398</v>
      </c>
      <c r="G2126" s="122"/>
      <c r="H2126" s="122"/>
      <c r="I2126" s="122"/>
      <c r="J2126" s="122"/>
      <c r="K2126" s="122"/>
    </row>
    <row r="2127" spans="1:11" s="143" customFormat="1" ht="12">
      <c r="A2127" s="127" t="s">
        <v>3713</v>
      </c>
      <c r="B2127" s="127">
        <v>38000</v>
      </c>
      <c r="C2127" s="128">
        <f t="shared" si="74"/>
        <v>1308000</v>
      </c>
      <c r="D2127" s="129">
        <f t="shared" si="72"/>
        <v>39900</v>
      </c>
      <c r="E2127" s="130" t="s">
        <v>6398</v>
      </c>
      <c r="G2127" s="122"/>
      <c r="H2127" s="122"/>
      <c r="I2127" s="122"/>
      <c r="J2127" s="122"/>
      <c r="K2127" s="122"/>
    </row>
    <row r="2128" spans="1:11" s="122" customFormat="1" ht="12">
      <c r="A2128" s="127" t="s">
        <v>3714</v>
      </c>
      <c r="B2128" s="127">
        <v>39000</v>
      </c>
      <c r="C2128" s="128">
        <f t="shared" si="74"/>
        <v>1342000</v>
      </c>
      <c r="D2128" s="129">
        <f t="shared" si="72"/>
        <v>40950</v>
      </c>
      <c r="E2128" s="130" t="s">
        <v>6398</v>
      </c>
      <c r="F2128" s="131"/>
    </row>
    <row r="2129" spans="1:11" s="122" customFormat="1" ht="12">
      <c r="A2129" s="127" t="s">
        <v>3715</v>
      </c>
      <c r="B2129" s="127">
        <v>40000</v>
      </c>
      <c r="C2129" s="128">
        <f t="shared" si="74"/>
        <v>1376000</v>
      </c>
      <c r="D2129" s="129">
        <f t="shared" si="72"/>
        <v>42000</v>
      </c>
      <c r="E2129" s="130" t="s">
        <v>6398</v>
      </c>
      <c r="F2129" s="131"/>
    </row>
    <row r="2130" spans="1:11" s="122" customFormat="1" ht="12">
      <c r="A2130" s="127" t="s">
        <v>3716</v>
      </c>
      <c r="B2130" s="127">
        <v>41000</v>
      </c>
      <c r="C2130" s="128">
        <f t="shared" si="74"/>
        <v>1410000</v>
      </c>
      <c r="D2130" s="129">
        <f t="shared" si="72"/>
        <v>43050</v>
      </c>
      <c r="E2130" s="130" t="s">
        <v>6398</v>
      </c>
      <c r="F2130" s="131"/>
    </row>
    <row r="2131" spans="1:11" s="122" customFormat="1" ht="12">
      <c r="A2131" s="127" t="s">
        <v>3717</v>
      </c>
      <c r="B2131" s="127">
        <v>42000</v>
      </c>
      <c r="C2131" s="128">
        <f t="shared" si="74"/>
        <v>1444000</v>
      </c>
      <c r="D2131" s="129">
        <f t="shared" si="72"/>
        <v>44100</v>
      </c>
      <c r="E2131" s="130" t="s">
        <v>6398</v>
      </c>
      <c r="F2131" s="131"/>
    </row>
    <row r="2132" spans="1:11" s="122" customFormat="1" ht="12">
      <c r="A2132" s="127" t="s">
        <v>3718</v>
      </c>
      <c r="B2132" s="127">
        <v>43000</v>
      </c>
      <c r="C2132" s="128">
        <f t="shared" si="74"/>
        <v>1478000</v>
      </c>
      <c r="D2132" s="129">
        <f t="shared" si="72"/>
        <v>45150</v>
      </c>
      <c r="E2132" s="130" t="s">
        <v>6398</v>
      </c>
      <c r="F2132" s="131"/>
    </row>
    <row r="2133" spans="1:11" s="122" customFormat="1" ht="12">
      <c r="A2133" s="127" t="s">
        <v>3719</v>
      </c>
      <c r="B2133" s="127">
        <v>44000</v>
      </c>
      <c r="C2133" s="128">
        <f t="shared" si="74"/>
        <v>1512000</v>
      </c>
      <c r="D2133" s="129">
        <f t="shared" si="72"/>
        <v>46200</v>
      </c>
      <c r="E2133" s="130" t="s">
        <v>6398</v>
      </c>
      <c r="F2133" s="131"/>
    </row>
    <row r="2134" spans="1:11" s="122" customFormat="1" ht="12">
      <c r="A2134" s="127" t="s">
        <v>3720</v>
      </c>
      <c r="B2134" s="127">
        <v>45000</v>
      </c>
      <c r="C2134" s="128">
        <f t="shared" si="74"/>
        <v>1546000</v>
      </c>
      <c r="D2134" s="129">
        <f t="shared" si="72"/>
        <v>47250</v>
      </c>
      <c r="E2134" s="130" t="s">
        <v>6398</v>
      </c>
      <c r="F2134" s="131"/>
    </row>
    <row r="2135" spans="1:11" s="122" customFormat="1" ht="12">
      <c r="A2135" s="127" t="s">
        <v>3721</v>
      </c>
      <c r="B2135" s="127">
        <v>46000</v>
      </c>
      <c r="C2135" s="128">
        <f t="shared" si="74"/>
        <v>1580000</v>
      </c>
      <c r="D2135" s="129">
        <f t="shared" si="72"/>
        <v>48300</v>
      </c>
      <c r="E2135" s="130" t="s">
        <v>6398</v>
      </c>
      <c r="F2135" s="131"/>
    </row>
    <row r="2136" spans="1:11" s="122" customFormat="1" ht="12">
      <c r="A2136" s="127" t="s">
        <v>3722</v>
      </c>
      <c r="B2136" s="127">
        <v>47000</v>
      </c>
      <c r="C2136" s="128">
        <f t="shared" si="74"/>
        <v>1614000</v>
      </c>
      <c r="D2136" s="129">
        <f t="shared" si="72"/>
        <v>49350</v>
      </c>
      <c r="E2136" s="130" t="s">
        <v>6398</v>
      </c>
      <c r="F2136" s="131"/>
    </row>
    <row r="2137" spans="1:11" s="122" customFormat="1" ht="12">
      <c r="A2137" s="127" t="s">
        <v>3723</v>
      </c>
      <c r="B2137" s="127">
        <v>48000</v>
      </c>
      <c r="C2137" s="128">
        <f t="shared" si="74"/>
        <v>1648000</v>
      </c>
      <c r="D2137" s="129">
        <f t="shared" si="72"/>
        <v>50400</v>
      </c>
      <c r="E2137" s="130" t="s">
        <v>6398</v>
      </c>
      <c r="F2137" s="131"/>
    </row>
    <row r="2138" spans="1:11" s="122" customFormat="1" ht="12">
      <c r="A2138" s="127" t="s">
        <v>3724</v>
      </c>
      <c r="B2138" s="127">
        <v>49000</v>
      </c>
      <c r="C2138" s="128">
        <f t="shared" si="74"/>
        <v>1682000</v>
      </c>
      <c r="D2138" s="129">
        <f t="shared" si="72"/>
        <v>51450</v>
      </c>
      <c r="E2138" s="130" t="s">
        <v>6398</v>
      </c>
      <c r="F2138" s="131"/>
    </row>
    <row r="2139" spans="1:11" s="122" customFormat="1" ht="12">
      <c r="A2139" s="127" t="s">
        <v>3725</v>
      </c>
      <c r="B2139" s="127">
        <v>50000</v>
      </c>
      <c r="C2139" s="128">
        <f t="shared" si="74"/>
        <v>1716000</v>
      </c>
      <c r="D2139" s="129">
        <f t="shared" si="72"/>
        <v>52500</v>
      </c>
      <c r="E2139" s="130" t="s">
        <v>6398</v>
      </c>
      <c r="F2139" s="131"/>
    </row>
    <row r="2140" spans="1:11" s="143" customFormat="1" ht="12">
      <c r="A2140" s="127" t="s">
        <v>3726</v>
      </c>
      <c r="B2140" s="127">
        <v>51000</v>
      </c>
      <c r="C2140" s="128">
        <f t="shared" si="74"/>
        <v>1750000</v>
      </c>
      <c r="D2140" s="129">
        <f t="shared" si="72"/>
        <v>53550</v>
      </c>
      <c r="E2140" s="130" t="s">
        <v>6398</v>
      </c>
      <c r="G2140" s="122"/>
      <c r="H2140" s="122"/>
      <c r="I2140" s="122"/>
      <c r="J2140" s="122"/>
      <c r="K2140" s="122"/>
    </row>
    <row r="2141" spans="1:11" s="143" customFormat="1" ht="12">
      <c r="A2141" s="127" t="s">
        <v>3727</v>
      </c>
      <c r="B2141" s="127">
        <v>52000</v>
      </c>
      <c r="C2141" s="128">
        <f t="shared" si="74"/>
        <v>1784000</v>
      </c>
      <c r="D2141" s="129">
        <f t="shared" si="72"/>
        <v>54600</v>
      </c>
      <c r="E2141" s="130" t="s">
        <v>6398</v>
      </c>
      <c r="G2141" s="122"/>
      <c r="H2141" s="122"/>
      <c r="I2141" s="122"/>
      <c r="J2141" s="122"/>
      <c r="K2141" s="122"/>
    </row>
    <row r="2142" spans="1:11" s="143" customFormat="1" ht="12">
      <c r="A2142" s="127" t="s">
        <v>3728</v>
      </c>
      <c r="B2142" s="127">
        <v>53000</v>
      </c>
      <c r="C2142" s="128">
        <f t="shared" si="74"/>
        <v>1818000</v>
      </c>
      <c r="D2142" s="129">
        <f t="shared" si="72"/>
        <v>55650</v>
      </c>
      <c r="E2142" s="130" t="s">
        <v>6398</v>
      </c>
      <c r="G2142" s="122"/>
      <c r="H2142" s="122"/>
      <c r="I2142" s="122"/>
      <c r="J2142" s="122"/>
      <c r="K2142" s="122"/>
    </row>
    <row r="2143" spans="1:11" s="143" customFormat="1" ht="12">
      <c r="A2143" s="127" t="s">
        <v>3729</v>
      </c>
      <c r="B2143" s="127">
        <v>54000</v>
      </c>
      <c r="C2143" s="128">
        <f t="shared" si="74"/>
        <v>1852000</v>
      </c>
      <c r="D2143" s="129">
        <f t="shared" si="72"/>
        <v>56700</v>
      </c>
      <c r="E2143" s="130" t="s">
        <v>6398</v>
      </c>
      <c r="G2143" s="122"/>
      <c r="H2143" s="122"/>
      <c r="I2143" s="122"/>
      <c r="J2143" s="122"/>
      <c r="K2143" s="122"/>
    </row>
    <row r="2144" spans="1:11" s="143" customFormat="1" ht="12">
      <c r="A2144" s="127" t="s">
        <v>3730</v>
      </c>
      <c r="B2144" s="127">
        <v>55000</v>
      </c>
      <c r="C2144" s="128">
        <f t="shared" si="74"/>
        <v>1886000</v>
      </c>
      <c r="D2144" s="129">
        <f t="shared" si="72"/>
        <v>57750</v>
      </c>
      <c r="E2144" s="130" t="s">
        <v>6398</v>
      </c>
      <c r="G2144" s="122"/>
      <c r="H2144" s="122"/>
      <c r="I2144" s="122"/>
      <c r="J2144" s="122"/>
      <c r="K2144" s="122"/>
    </row>
    <row r="2145" spans="1:11" s="143" customFormat="1" ht="12">
      <c r="A2145" s="127" t="s">
        <v>3731</v>
      </c>
      <c r="B2145" s="127">
        <v>56000</v>
      </c>
      <c r="C2145" s="128">
        <f t="shared" si="74"/>
        <v>1920000</v>
      </c>
      <c r="D2145" s="129">
        <f t="shared" si="72"/>
        <v>58800</v>
      </c>
      <c r="E2145" s="130" t="s">
        <v>6398</v>
      </c>
      <c r="G2145" s="122"/>
      <c r="H2145" s="122"/>
      <c r="I2145" s="122"/>
      <c r="J2145" s="122"/>
      <c r="K2145" s="122"/>
    </row>
    <row r="2146" spans="1:11" s="143" customFormat="1" ht="12">
      <c r="A2146" s="127" t="s">
        <v>3732</v>
      </c>
      <c r="B2146" s="127">
        <v>57000</v>
      </c>
      <c r="C2146" s="128">
        <f t="shared" si="74"/>
        <v>1954000</v>
      </c>
      <c r="D2146" s="129">
        <f t="shared" ref="D2146:D2209" si="75">SUM($G$2)*(B2146*0.001)</f>
        <v>59850</v>
      </c>
      <c r="E2146" s="130" t="s">
        <v>6398</v>
      </c>
      <c r="G2146" s="122"/>
      <c r="H2146" s="122"/>
      <c r="I2146" s="122"/>
      <c r="J2146" s="122"/>
      <c r="K2146" s="122"/>
    </row>
    <row r="2147" spans="1:11" s="143" customFormat="1" ht="12">
      <c r="A2147" s="127" t="s">
        <v>3733</v>
      </c>
      <c r="B2147" s="127">
        <v>58000</v>
      </c>
      <c r="C2147" s="128">
        <f t="shared" si="74"/>
        <v>1988000</v>
      </c>
      <c r="D2147" s="129">
        <f t="shared" si="75"/>
        <v>60900</v>
      </c>
      <c r="E2147" s="130" t="s">
        <v>6398</v>
      </c>
      <c r="G2147" s="122"/>
      <c r="H2147" s="122"/>
      <c r="I2147" s="122"/>
      <c r="J2147" s="122"/>
      <c r="K2147" s="122"/>
    </row>
    <row r="2148" spans="1:11" s="143" customFormat="1" ht="12">
      <c r="A2148" s="127" t="s">
        <v>3734</v>
      </c>
      <c r="B2148" s="127">
        <v>59000</v>
      </c>
      <c r="C2148" s="128">
        <f t="shared" si="74"/>
        <v>2022000</v>
      </c>
      <c r="D2148" s="129">
        <f t="shared" si="75"/>
        <v>61950</v>
      </c>
      <c r="E2148" s="130" t="s">
        <v>6398</v>
      </c>
      <c r="G2148" s="122"/>
      <c r="H2148" s="122"/>
      <c r="I2148" s="122"/>
      <c r="J2148" s="122"/>
      <c r="K2148" s="122"/>
    </row>
    <row r="2149" spans="1:11" s="143" customFormat="1" ht="12">
      <c r="A2149" s="127" t="s">
        <v>3735</v>
      </c>
      <c r="B2149" s="127">
        <v>60000</v>
      </c>
      <c r="C2149" s="128">
        <f t="shared" si="74"/>
        <v>2056000</v>
      </c>
      <c r="D2149" s="129">
        <f t="shared" si="75"/>
        <v>63000</v>
      </c>
      <c r="E2149" s="130" t="s">
        <v>6398</v>
      </c>
      <c r="G2149" s="122"/>
      <c r="H2149" s="122"/>
      <c r="I2149" s="122"/>
      <c r="J2149" s="122"/>
      <c r="K2149" s="122"/>
    </row>
    <row r="2150" spans="1:11" s="143" customFormat="1" ht="12">
      <c r="A2150" s="127" t="s">
        <v>3736</v>
      </c>
      <c r="B2150" s="127">
        <v>61000</v>
      </c>
      <c r="C2150" s="128">
        <f t="shared" si="74"/>
        <v>2090000</v>
      </c>
      <c r="D2150" s="129">
        <f t="shared" si="75"/>
        <v>64050</v>
      </c>
      <c r="E2150" s="130" t="s">
        <v>6398</v>
      </c>
      <c r="G2150" s="122"/>
      <c r="H2150" s="122"/>
      <c r="I2150" s="122"/>
      <c r="J2150" s="122"/>
      <c r="K2150" s="122"/>
    </row>
    <row r="2151" spans="1:11" s="143" customFormat="1" ht="12">
      <c r="A2151" s="127" t="s">
        <v>3737</v>
      </c>
      <c r="B2151" s="127">
        <v>62000</v>
      </c>
      <c r="C2151" s="128">
        <f t="shared" si="74"/>
        <v>2124000</v>
      </c>
      <c r="D2151" s="129">
        <f t="shared" si="75"/>
        <v>65100</v>
      </c>
      <c r="E2151" s="130" t="s">
        <v>6398</v>
      </c>
      <c r="G2151" s="122"/>
      <c r="H2151" s="122"/>
      <c r="I2151" s="122"/>
      <c r="J2151" s="122"/>
      <c r="K2151" s="122"/>
    </row>
    <row r="2152" spans="1:11" s="143" customFormat="1" ht="12">
      <c r="A2152" s="127" t="s">
        <v>3738</v>
      </c>
      <c r="B2152" s="127">
        <v>63000</v>
      </c>
      <c r="C2152" s="128">
        <f t="shared" si="74"/>
        <v>2158000</v>
      </c>
      <c r="D2152" s="129">
        <f t="shared" si="75"/>
        <v>66150</v>
      </c>
      <c r="E2152" s="130" t="s">
        <v>6398</v>
      </c>
      <c r="G2152" s="122"/>
      <c r="H2152" s="122"/>
      <c r="I2152" s="122"/>
      <c r="J2152" s="122"/>
      <c r="K2152" s="122"/>
    </row>
    <row r="2153" spans="1:11" s="143" customFormat="1" ht="12">
      <c r="A2153" s="127" t="s">
        <v>3739</v>
      </c>
      <c r="B2153" s="127">
        <v>64000</v>
      </c>
      <c r="C2153" s="128">
        <f t="shared" si="74"/>
        <v>2192000</v>
      </c>
      <c r="D2153" s="129">
        <f t="shared" si="75"/>
        <v>67200</v>
      </c>
      <c r="E2153" s="130" t="s">
        <v>6398</v>
      </c>
      <c r="G2153" s="122"/>
      <c r="H2153" s="122"/>
      <c r="I2153" s="122"/>
      <c r="J2153" s="122"/>
      <c r="K2153" s="122"/>
    </row>
    <row r="2154" spans="1:11" s="143" customFormat="1" ht="12">
      <c r="A2154" s="127" t="s">
        <v>3740</v>
      </c>
      <c r="B2154" s="127">
        <v>65000</v>
      </c>
      <c r="C2154" s="128">
        <f t="shared" si="74"/>
        <v>2226000</v>
      </c>
      <c r="D2154" s="129">
        <f t="shared" si="75"/>
        <v>68250</v>
      </c>
      <c r="E2154" s="130" t="s">
        <v>6398</v>
      </c>
      <c r="G2154" s="122"/>
      <c r="H2154" s="122"/>
      <c r="I2154" s="122"/>
      <c r="J2154" s="122"/>
      <c r="K2154" s="122"/>
    </row>
    <row r="2155" spans="1:11" s="143" customFormat="1" ht="12">
      <c r="A2155" s="127" t="s">
        <v>3741</v>
      </c>
      <c r="B2155" s="127">
        <v>66000</v>
      </c>
      <c r="C2155" s="128">
        <f t="shared" si="74"/>
        <v>2260000</v>
      </c>
      <c r="D2155" s="129">
        <f t="shared" si="75"/>
        <v>69300</v>
      </c>
      <c r="E2155" s="130" t="s">
        <v>6398</v>
      </c>
      <c r="G2155" s="122"/>
      <c r="H2155" s="122"/>
      <c r="I2155" s="122"/>
      <c r="J2155" s="122"/>
      <c r="K2155" s="122"/>
    </row>
    <row r="2156" spans="1:11" s="143" customFormat="1" ht="12">
      <c r="A2156" s="127" t="s">
        <v>3742</v>
      </c>
      <c r="B2156" s="127">
        <v>67000</v>
      </c>
      <c r="C2156" s="128">
        <f t="shared" ref="C2156:C2219" si="76">C2155+34000</f>
        <v>2294000</v>
      </c>
      <c r="D2156" s="129">
        <f t="shared" si="75"/>
        <v>70350</v>
      </c>
      <c r="E2156" s="130" t="s">
        <v>6398</v>
      </c>
      <c r="G2156" s="122"/>
      <c r="H2156" s="122"/>
      <c r="I2156" s="122"/>
      <c r="J2156" s="122"/>
      <c r="K2156" s="122"/>
    </row>
    <row r="2157" spans="1:11" s="143" customFormat="1" ht="12">
      <c r="A2157" s="127" t="s">
        <v>3743</v>
      </c>
      <c r="B2157" s="127">
        <v>68000</v>
      </c>
      <c r="C2157" s="128">
        <f t="shared" si="76"/>
        <v>2328000</v>
      </c>
      <c r="D2157" s="129">
        <f t="shared" si="75"/>
        <v>71400</v>
      </c>
      <c r="E2157" s="130" t="s">
        <v>6398</v>
      </c>
      <c r="G2157" s="122"/>
      <c r="H2157" s="122"/>
      <c r="I2157" s="122"/>
      <c r="J2157" s="122"/>
      <c r="K2157" s="122"/>
    </row>
    <row r="2158" spans="1:11" s="143" customFormat="1" ht="12">
      <c r="A2158" s="127" t="s">
        <v>3744</v>
      </c>
      <c r="B2158" s="127">
        <v>69000</v>
      </c>
      <c r="C2158" s="128">
        <f t="shared" si="76"/>
        <v>2362000</v>
      </c>
      <c r="D2158" s="129">
        <f t="shared" si="75"/>
        <v>72450</v>
      </c>
      <c r="E2158" s="130" t="s">
        <v>6398</v>
      </c>
      <c r="G2158" s="122"/>
      <c r="H2158" s="122"/>
      <c r="I2158" s="122"/>
      <c r="J2158" s="122"/>
      <c r="K2158" s="122"/>
    </row>
    <row r="2159" spans="1:11" s="143" customFormat="1" ht="12">
      <c r="A2159" s="127" t="s">
        <v>3745</v>
      </c>
      <c r="B2159" s="127">
        <v>70000</v>
      </c>
      <c r="C2159" s="128">
        <f t="shared" si="76"/>
        <v>2396000</v>
      </c>
      <c r="D2159" s="129">
        <f t="shared" si="75"/>
        <v>73500</v>
      </c>
      <c r="E2159" s="130" t="s">
        <v>6398</v>
      </c>
      <c r="G2159" s="122"/>
      <c r="H2159" s="122"/>
      <c r="I2159" s="122"/>
      <c r="J2159" s="122"/>
      <c r="K2159" s="122"/>
    </row>
    <row r="2160" spans="1:11" s="122" customFormat="1" ht="12">
      <c r="A2160" s="127" t="s">
        <v>3746</v>
      </c>
      <c r="B2160" s="127">
        <v>71000</v>
      </c>
      <c r="C2160" s="128">
        <f t="shared" si="76"/>
        <v>2430000</v>
      </c>
      <c r="D2160" s="129">
        <f t="shared" si="75"/>
        <v>74550</v>
      </c>
      <c r="E2160" s="130" t="s">
        <v>6398</v>
      </c>
      <c r="F2160" s="131"/>
    </row>
    <row r="2161" spans="1:11" s="122" customFormat="1" ht="12">
      <c r="A2161" s="127" t="s">
        <v>3747</v>
      </c>
      <c r="B2161" s="127">
        <v>72000</v>
      </c>
      <c r="C2161" s="128">
        <f t="shared" si="76"/>
        <v>2464000</v>
      </c>
      <c r="D2161" s="129">
        <f t="shared" si="75"/>
        <v>75600</v>
      </c>
      <c r="E2161" s="130" t="s">
        <v>6398</v>
      </c>
      <c r="F2161" s="131"/>
    </row>
    <row r="2162" spans="1:11" s="122" customFormat="1" ht="12">
      <c r="A2162" s="127" t="s">
        <v>3748</v>
      </c>
      <c r="B2162" s="127">
        <v>73000</v>
      </c>
      <c r="C2162" s="128">
        <f t="shared" si="76"/>
        <v>2498000</v>
      </c>
      <c r="D2162" s="129">
        <f t="shared" si="75"/>
        <v>76650</v>
      </c>
      <c r="E2162" s="130" t="s">
        <v>6398</v>
      </c>
      <c r="F2162" s="131"/>
    </row>
    <row r="2163" spans="1:11" s="122" customFormat="1" ht="12">
      <c r="A2163" s="127" t="s">
        <v>3749</v>
      </c>
      <c r="B2163" s="127">
        <v>74000</v>
      </c>
      <c r="C2163" s="128">
        <f t="shared" si="76"/>
        <v>2532000</v>
      </c>
      <c r="D2163" s="129">
        <f t="shared" si="75"/>
        <v>77700</v>
      </c>
      <c r="E2163" s="130" t="s">
        <v>6398</v>
      </c>
      <c r="F2163" s="131"/>
    </row>
    <row r="2164" spans="1:11" s="122" customFormat="1" ht="12">
      <c r="A2164" s="127" t="s">
        <v>3750</v>
      </c>
      <c r="B2164" s="127">
        <v>75000</v>
      </c>
      <c r="C2164" s="128">
        <f t="shared" si="76"/>
        <v>2566000</v>
      </c>
      <c r="D2164" s="129">
        <f t="shared" si="75"/>
        <v>78750</v>
      </c>
      <c r="E2164" s="130" t="s">
        <v>6398</v>
      </c>
      <c r="F2164" s="131"/>
    </row>
    <row r="2165" spans="1:11" s="122" customFormat="1" ht="12">
      <c r="A2165" s="127" t="s">
        <v>3751</v>
      </c>
      <c r="B2165" s="127">
        <v>76000</v>
      </c>
      <c r="C2165" s="128">
        <f t="shared" si="76"/>
        <v>2600000</v>
      </c>
      <c r="D2165" s="129">
        <f t="shared" si="75"/>
        <v>79800</v>
      </c>
      <c r="E2165" s="130" t="s">
        <v>6398</v>
      </c>
      <c r="F2165" s="131"/>
    </row>
    <row r="2166" spans="1:11" s="122" customFormat="1" ht="12">
      <c r="A2166" s="127" t="s">
        <v>3752</v>
      </c>
      <c r="B2166" s="127">
        <v>77000</v>
      </c>
      <c r="C2166" s="128">
        <f t="shared" si="76"/>
        <v>2634000</v>
      </c>
      <c r="D2166" s="129">
        <f t="shared" si="75"/>
        <v>80850</v>
      </c>
      <c r="E2166" s="130" t="s">
        <v>6398</v>
      </c>
      <c r="F2166" s="131"/>
    </row>
    <row r="2167" spans="1:11" s="143" customFormat="1" ht="12">
      <c r="A2167" s="127" t="s">
        <v>3753</v>
      </c>
      <c r="B2167" s="127">
        <v>78000</v>
      </c>
      <c r="C2167" s="128">
        <f t="shared" si="76"/>
        <v>2668000</v>
      </c>
      <c r="D2167" s="129">
        <f t="shared" si="75"/>
        <v>81900</v>
      </c>
      <c r="E2167" s="130" t="s">
        <v>6398</v>
      </c>
      <c r="G2167" s="122"/>
      <c r="H2167" s="122"/>
      <c r="I2167" s="122"/>
      <c r="J2167" s="122"/>
      <c r="K2167" s="122"/>
    </row>
    <row r="2168" spans="1:11" s="143" customFormat="1" ht="12">
      <c r="A2168" s="127" t="s">
        <v>3754</v>
      </c>
      <c r="B2168" s="127">
        <v>79000</v>
      </c>
      <c r="C2168" s="128">
        <f t="shared" si="76"/>
        <v>2702000</v>
      </c>
      <c r="D2168" s="129">
        <f t="shared" si="75"/>
        <v>82950</v>
      </c>
      <c r="E2168" s="130" t="s">
        <v>6398</v>
      </c>
      <c r="G2168" s="122"/>
      <c r="H2168" s="122"/>
      <c r="I2168" s="122"/>
      <c r="J2168" s="122"/>
      <c r="K2168" s="122"/>
    </row>
    <row r="2169" spans="1:11" s="143" customFormat="1" ht="12">
      <c r="A2169" s="127" t="s">
        <v>3755</v>
      </c>
      <c r="B2169" s="127">
        <v>80000</v>
      </c>
      <c r="C2169" s="128">
        <f t="shared" si="76"/>
        <v>2736000</v>
      </c>
      <c r="D2169" s="129">
        <f t="shared" si="75"/>
        <v>84000</v>
      </c>
      <c r="E2169" s="130" t="s">
        <v>6398</v>
      </c>
      <c r="G2169" s="122"/>
      <c r="H2169" s="122"/>
      <c r="I2169" s="122"/>
      <c r="J2169" s="122"/>
      <c r="K2169" s="122"/>
    </row>
    <row r="2170" spans="1:11" s="143" customFormat="1" ht="12">
      <c r="A2170" s="127" t="s">
        <v>3756</v>
      </c>
      <c r="B2170" s="127">
        <v>81000</v>
      </c>
      <c r="C2170" s="128">
        <f t="shared" si="76"/>
        <v>2770000</v>
      </c>
      <c r="D2170" s="129">
        <f t="shared" si="75"/>
        <v>85050</v>
      </c>
      <c r="E2170" s="130" t="s">
        <v>6398</v>
      </c>
      <c r="G2170" s="122"/>
      <c r="H2170" s="122"/>
      <c r="I2170" s="122"/>
      <c r="J2170" s="122"/>
      <c r="K2170" s="122"/>
    </row>
    <row r="2171" spans="1:11" s="143" customFormat="1" ht="12">
      <c r="A2171" s="127" t="s">
        <v>3757</v>
      </c>
      <c r="B2171" s="127">
        <v>82000</v>
      </c>
      <c r="C2171" s="128">
        <f t="shared" si="76"/>
        <v>2804000</v>
      </c>
      <c r="D2171" s="129">
        <f t="shared" si="75"/>
        <v>86100</v>
      </c>
      <c r="E2171" s="130" t="s">
        <v>6398</v>
      </c>
      <c r="G2171" s="122"/>
      <c r="H2171" s="122"/>
      <c r="I2171" s="122"/>
      <c r="J2171" s="122"/>
      <c r="K2171" s="122"/>
    </row>
    <row r="2172" spans="1:11" s="143" customFormat="1" ht="12">
      <c r="A2172" s="127" t="s">
        <v>3758</v>
      </c>
      <c r="B2172" s="127">
        <v>83000</v>
      </c>
      <c r="C2172" s="128">
        <f t="shared" si="76"/>
        <v>2838000</v>
      </c>
      <c r="D2172" s="129">
        <f t="shared" si="75"/>
        <v>87150</v>
      </c>
      <c r="E2172" s="130" t="s">
        <v>6398</v>
      </c>
      <c r="G2172" s="122"/>
      <c r="H2172" s="122"/>
      <c r="I2172" s="122"/>
      <c r="J2172" s="122"/>
      <c r="K2172" s="122"/>
    </row>
    <row r="2173" spans="1:11" s="143" customFormat="1" ht="12">
      <c r="A2173" s="127" t="s">
        <v>3759</v>
      </c>
      <c r="B2173" s="127">
        <v>84000</v>
      </c>
      <c r="C2173" s="128">
        <f t="shared" si="76"/>
        <v>2872000</v>
      </c>
      <c r="D2173" s="129">
        <f t="shared" si="75"/>
        <v>88200</v>
      </c>
      <c r="E2173" s="130" t="s">
        <v>6398</v>
      </c>
      <c r="G2173" s="122"/>
      <c r="H2173" s="122"/>
      <c r="I2173" s="122"/>
      <c r="J2173" s="122"/>
      <c r="K2173" s="122"/>
    </row>
    <row r="2174" spans="1:11" s="143" customFormat="1" ht="12">
      <c r="A2174" s="127" t="s">
        <v>3760</v>
      </c>
      <c r="B2174" s="127">
        <v>85000</v>
      </c>
      <c r="C2174" s="128">
        <f t="shared" si="76"/>
        <v>2906000</v>
      </c>
      <c r="D2174" s="129">
        <f t="shared" si="75"/>
        <v>89250</v>
      </c>
      <c r="E2174" s="130" t="s">
        <v>6398</v>
      </c>
      <c r="G2174" s="122"/>
      <c r="H2174" s="122"/>
      <c r="I2174" s="122"/>
      <c r="J2174" s="122"/>
      <c r="K2174" s="122"/>
    </row>
    <row r="2175" spans="1:11" s="143" customFormat="1" ht="12">
      <c r="A2175" s="127" t="s">
        <v>3761</v>
      </c>
      <c r="B2175" s="127">
        <v>86000</v>
      </c>
      <c r="C2175" s="128">
        <f t="shared" si="76"/>
        <v>2940000</v>
      </c>
      <c r="D2175" s="129">
        <f t="shared" si="75"/>
        <v>90300</v>
      </c>
      <c r="E2175" s="130" t="s">
        <v>6398</v>
      </c>
      <c r="G2175" s="122"/>
      <c r="H2175" s="122"/>
      <c r="I2175" s="122"/>
      <c r="J2175" s="122"/>
      <c r="K2175" s="122"/>
    </row>
    <row r="2176" spans="1:11" s="143" customFormat="1" ht="12">
      <c r="A2176" s="127" t="s">
        <v>3762</v>
      </c>
      <c r="B2176" s="127">
        <v>87000</v>
      </c>
      <c r="C2176" s="128">
        <f t="shared" si="76"/>
        <v>2974000</v>
      </c>
      <c r="D2176" s="129">
        <f t="shared" si="75"/>
        <v>91350</v>
      </c>
      <c r="E2176" s="130" t="s">
        <v>6398</v>
      </c>
      <c r="G2176" s="122"/>
      <c r="H2176" s="122"/>
      <c r="I2176" s="122"/>
      <c r="J2176" s="122"/>
      <c r="K2176" s="122"/>
    </row>
    <row r="2177" spans="1:11" s="143" customFormat="1" ht="12">
      <c r="A2177" s="127" t="s">
        <v>3763</v>
      </c>
      <c r="B2177" s="127">
        <v>88000</v>
      </c>
      <c r="C2177" s="128">
        <f t="shared" si="76"/>
        <v>3008000</v>
      </c>
      <c r="D2177" s="129">
        <f t="shared" si="75"/>
        <v>92400</v>
      </c>
      <c r="E2177" s="130" t="s">
        <v>6398</v>
      </c>
      <c r="G2177" s="122"/>
      <c r="H2177" s="122"/>
      <c r="I2177" s="122"/>
      <c r="J2177" s="122"/>
      <c r="K2177" s="122"/>
    </row>
    <row r="2178" spans="1:11" s="143" customFormat="1" ht="12">
      <c r="A2178" s="127" t="s">
        <v>3764</v>
      </c>
      <c r="B2178" s="127">
        <v>89000</v>
      </c>
      <c r="C2178" s="128">
        <f t="shared" si="76"/>
        <v>3042000</v>
      </c>
      <c r="D2178" s="129">
        <f t="shared" si="75"/>
        <v>93450</v>
      </c>
      <c r="E2178" s="130" t="s">
        <v>6398</v>
      </c>
      <c r="G2178" s="122"/>
      <c r="H2178" s="122"/>
      <c r="I2178" s="122"/>
      <c r="J2178" s="122"/>
      <c r="K2178" s="122"/>
    </row>
    <row r="2179" spans="1:11" s="143" customFormat="1" ht="12">
      <c r="A2179" s="127" t="s">
        <v>3765</v>
      </c>
      <c r="B2179" s="127">
        <v>90000</v>
      </c>
      <c r="C2179" s="128">
        <f t="shared" si="76"/>
        <v>3076000</v>
      </c>
      <c r="D2179" s="129">
        <f t="shared" si="75"/>
        <v>94500</v>
      </c>
      <c r="E2179" s="130" t="s">
        <v>6398</v>
      </c>
      <c r="G2179" s="122"/>
      <c r="H2179" s="122"/>
      <c r="I2179" s="122"/>
      <c r="J2179" s="122"/>
      <c r="K2179" s="122"/>
    </row>
    <row r="2180" spans="1:11" s="143" customFormat="1" ht="12">
      <c r="A2180" s="127" t="s">
        <v>3766</v>
      </c>
      <c r="B2180" s="127">
        <v>91000</v>
      </c>
      <c r="C2180" s="128">
        <f t="shared" si="76"/>
        <v>3110000</v>
      </c>
      <c r="D2180" s="129">
        <f t="shared" si="75"/>
        <v>95550</v>
      </c>
      <c r="E2180" s="130" t="s">
        <v>6398</v>
      </c>
      <c r="G2180" s="122"/>
      <c r="H2180" s="122"/>
      <c r="I2180" s="122"/>
      <c r="J2180" s="122"/>
      <c r="K2180" s="122"/>
    </row>
    <row r="2181" spans="1:11" s="143" customFormat="1" ht="12">
      <c r="A2181" s="127" t="s">
        <v>3767</v>
      </c>
      <c r="B2181" s="127">
        <v>92000</v>
      </c>
      <c r="C2181" s="128">
        <f t="shared" si="76"/>
        <v>3144000</v>
      </c>
      <c r="D2181" s="129">
        <f t="shared" si="75"/>
        <v>96600</v>
      </c>
      <c r="E2181" s="130" t="s">
        <v>6398</v>
      </c>
      <c r="G2181" s="122"/>
      <c r="H2181" s="122"/>
      <c r="I2181" s="122"/>
      <c r="J2181" s="122"/>
      <c r="K2181" s="122"/>
    </row>
    <row r="2182" spans="1:11" s="143" customFormat="1" ht="12">
      <c r="A2182" s="127" t="s">
        <v>3768</v>
      </c>
      <c r="B2182" s="127">
        <v>93000</v>
      </c>
      <c r="C2182" s="128">
        <f t="shared" si="76"/>
        <v>3178000</v>
      </c>
      <c r="D2182" s="129">
        <f t="shared" si="75"/>
        <v>97650</v>
      </c>
      <c r="E2182" s="130" t="s">
        <v>6398</v>
      </c>
      <c r="G2182" s="122"/>
      <c r="H2182" s="122"/>
      <c r="I2182" s="122"/>
      <c r="J2182" s="122"/>
      <c r="K2182" s="122"/>
    </row>
    <row r="2183" spans="1:11" s="143" customFormat="1" ht="12">
      <c r="A2183" s="127" t="s">
        <v>3769</v>
      </c>
      <c r="B2183" s="127">
        <v>94000</v>
      </c>
      <c r="C2183" s="128">
        <f t="shared" si="76"/>
        <v>3212000</v>
      </c>
      <c r="D2183" s="129">
        <f t="shared" si="75"/>
        <v>98700</v>
      </c>
      <c r="E2183" s="130" t="s">
        <v>6398</v>
      </c>
      <c r="G2183" s="122"/>
      <c r="H2183" s="122"/>
      <c r="I2183" s="122"/>
      <c r="J2183" s="122"/>
      <c r="K2183" s="122"/>
    </row>
    <row r="2184" spans="1:11" s="143" customFormat="1" ht="12">
      <c r="A2184" s="127" t="s">
        <v>3770</v>
      </c>
      <c r="B2184" s="127">
        <v>95000</v>
      </c>
      <c r="C2184" s="128">
        <f t="shared" si="76"/>
        <v>3246000</v>
      </c>
      <c r="D2184" s="129">
        <f t="shared" si="75"/>
        <v>99750</v>
      </c>
      <c r="E2184" s="130" t="s">
        <v>6398</v>
      </c>
      <c r="G2184" s="122"/>
      <c r="H2184" s="122"/>
      <c r="I2184" s="122"/>
      <c r="J2184" s="122"/>
      <c r="K2184" s="122"/>
    </row>
    <row r="2185" spans="1:11" s="143" customFormat="1" ht="12">
      <c r="A2185" s="127" t="s">
        <v>3771</v>
      </c>
      <c r="B2185" s="127">
        <v>96000</v>
      </c>
      <c r="C2185" s="128">
        <f t="shared" si="76"/>
        <v>3280000</v>
      </c>
      <c r="D2185" s="129">
        <f t="shared" si="75"/>
        <v>100800</v>
      </c>
      <c r="E2185" s="130" t="s">
        <v>6398</v>
      </c>
      <c r="G2185" s="122"/>
      <c r="H2185" s="122"/>
      <c r="I2185" s="122"/>
      <c r="J2185" s="122"/>
      <c r="K2185" s="122"/>
    </row>
    <row r="2186" spans="1:11" s="143" customFormat="1" ht="12">
      <c r="A2186" s="127" t="s">
        <v>3772</v>
      </c>
      <c r="B2186" s="127">
        <v>97000</v>
      </c>
      <c r="C2186" s="128">
        <f t="shared" si="76"/>
        <v>3314000</v>
      </c>
      <c r="D2186" s="129">
        <f t="shared" si="75"/>
        <v>101850</v>
      </c>
      <c r="E2186" s="130" t="s">
        <v>6398</v>
      </c>
      <c r="G2186" s="122"/>
      <c r="H2186" s="122"/>
      <c r="I2186" s="122"/>
      <c r="J2186" s="122"/>
      <c r="K2186" s="122"/>
    </row>
    <row r="2187" spans="1:11" s="143" customFormat="1" ht="12">
      <c r="A2187" s="127" t="s">
        <v>3773</v>
      </c>
      <c r="B2187" s="127">
        <v>98000</v>
      </c>
      <c r="C2187" s="128">
        <f t="shared" si="76"/>
        <v>3348000</v>
      </c>
      <c r="D2187" s="129">
        <f t="shared" si="75"/>
        <v>102900</v>
      </c>
      <c r="E2187" s="130" t="s">
        <v>6398</v>
      </c>
      <c r="G2187" s="122"/>
      <c r="H2187" s="122"/>
      <c r="I2187" s="122"/>
      <c r="J2187" s="122"/>
      <c r="K2187" s="122"/>
    </row>
    <row r="2188" spans="1:11" s="143" customFormat="1" ht="12">
      <c r="A2188" s="127" t="s">
        <v>3774</v>
      </c>
      <c r="B2188" s="127">
        <v>99000</v>
      </c>
      <c r="C2188" s="128">
        <f t="shared" si="76"/>
        <v>3382000</v>
      </c>
      <c r="D2188" s="129">
        <f t="shared" si="75"/>
        <v>103950</v>
      </c>
      <c r="E2188" s="130" t="s">
        <v>6398</v>
      </c>
      <c r="G2188" s="122"/>
      <c r="H2188" s="122"/>
      <c r="I2188" s="122"/>
      <c r="J2188" s="122"/>
      <c r="K2188" s="122"/>
    </row>
    <row r="2189" spans="1:11" s="143" customFormat="1" ht="12">
      <c r="A2189" s="127" t="s">
        <v>3775</v>
      </c>
      <c r="B2189" s="127">
        <v>100000</v>
      </c>
      <c r="C2189" s="128">
        <f t="shared" si="76"/>
        <v>3416000</v>
      </c>
      <c r="D2189" s="129">
        <f t="shared" si="75"/>
        <v>105000</v>
      </c>
      <c r="E2189" s="130" t="s">
        <v>6398</v>
      </c>
      <c r="G2189" s="122"/>
      <c r="H2189" s="122"/>
      <c r="I2189" s="122"/>
      <c r="J2189" s="122"/>
      <c r="K2189" s="122"/>
    </row>
    <row r="2190" spans="1:11" s="143" customFormat="1" ht="12">
      <c r="A2190" s="127" t="s">
        <v>3776</v>
      </c>
      <c r="B2190" s="127">
        <v>101000</v>
      </c>
      <c r="C2190" s="128">
        <f t="shared" si="76"/>
        <v>3450000</v>
      </c>
      <c r="D2190" s="129">
        <f t="shared" si="75"/>
        <v>106050</v>
      </c>
      <c r="E2190" s="130" t="s">
        <v>6398</v>
      </c>
      <c r="G2190" s="122"/>
      <c r="H2190" s="122"/>
      <c r="I2190" s="122"/>
      <c r="J2190" s="122"/>
      <c r="K2190" s="122"/>
    </row>
    <row r="2191" spans="1:11" s="143" customFormat="1" ht="12">
      <c r="A2191" s="127" t="s">
        <v>3777</v>
      </c>
      <c r="B2191" s="127">
        <v>102000</v>
      </c>
      <c r="C2191" s="128">
        <f t="shared" si="76"/>
        <v>3484000</v>
      </c>
      <c r="D2191" s="129">
        <f t="shared" si="75"/>
        <v>107100</v>
      </c>
      <c r="E2191" s="130" t="s">
        <v>6398</v>
      </c>
      <c r="G2191" s="122"/>
      <c r="H2191" s="122"/>
      <c r="I2191" s="122"/>
      <c r="J2191" s="122"/>
      <c r="K2191" s="122"/>
    </row>
    <row r="2192" spans="1:11" s="143" customFormat="1" ht="12">
      <c r="A2192" s="127" t="s">
        <v>3778</v>
      </c>
      <c r="B2192" s="127">
        <v>103000</v>
      </c>
      <c r="C2192" s="128">
        <f t="shared" si="76"/>
        <v>3518000</v>
      </c>
      <c r="D2192" s="129">
        <f t="shared" si="75"/>
        <v>108150</v>
      </c>
      <c r="E2192" s="130" t="s">
        <v>6398</v>
      </c>
      <c r="G2192" s="122"/>
      <c r="H2192" s="122"/>
      <c r="I2192" s="122"/>
      <c r="J2192" s="122"/>
      <c r="K2192" s="122"/>
    </row>
    <row r="2193" spans="1:11" s="143" customFormat="1" ht="12">
      <c r="A2193" s="127" t="s">
        <v>3779</v>
      </c>
      <c r="B2193" s="127">
        <v>104000</v>
      </c>
      <c r="C2193" s="128">
        <f t="shared" si="76"/>
        <v>3552000</v>
      </c>
      <c r="D2193" s="129">
        <f t="shared" si="75"/>
        <v>109200</v>
      </c>
      <c r="E2193" s="130" t="s">
        <v>6398</v>
      </c>
      <c r="G2193" s="122"/>
      <c r="H2193" s="122"/>
      <c r="I2193" s="122"/>
      <c r="J2193" s="122"/>
      <c r="K2193" s="122"/>
    </row>
    <row r="2194" spans="1:11" s="143" customFormat="1" ht="12">
      <c r="A2194" s="127" t="s">
        <v>3780</v>
      </c>
      <c r="B2194" s="127">
        <v>105000</v>
      </c>
      <c r="C2194" s="128">
        <f t="shared" si="76"/>
        <v>3586000</v>
      </c>
      <c r="D2194" s="129">
        <f t="shared" si="75"/>
        <v>110250</v>
      </c>
      <c r="E2194" s="130" t="s">
        <v>6398</v>
      </c>
      <c r="G2194" s="122"/>
      <c r="H2194" s="122"/>
      <c r="I2194" s="122"/>
      <c r="J2194" s="122"/>
      <c r="K2194" s="122"/>
    </row>
    <row r="2195" spans="1:11" s="143" customFormat="1" ht="12">
      <c r="A2195" s="127" t="s">
        <v>3781</v>
      </c>
      <c r="B2195" s="127">
        <v>106000</v>
      </c>
      <c r="C2195" s="128">
        <f t="shared" si="76"/>
        <v>3620000</v>
      </c>
      <c r="D2195" s="129">
        <f t="shared" si="75"/>
        <v>111300</v>
      </c>
      <c r="E2195" s="130" t="s">
        <v>6398</v>
      </c>
      <c r="G2195" s="122"/>
      <c r="H2195" s="122"/>
      <c r="I2195" s="122"/>
      <c r="J2195" s="122"/>
      <c r="K2195" s="122"/>
    </row>
    <row r="2196" spans="1:11" s="143" customFormat="1" ht="12">
      <c r="A2196" s="127" t="s">
        <v>3782</v>
      </c>
      <c r="B2196" s="127">
        <v>107000</v>
      </c>
      <c r="C2196" s="128">
        <f t="shared" si="76"/>
        <v>3654000</v>
      </c>
      <c r="D2196" s="129">
        <f t="shared" si="75"/>
        <v>112350</v>
      </c>
      <c r="E2196" s="130" t="s">
        <v>6398</v>
      </c>
      <c r="G2196" s="122"/>
      <c r="H2196" s="122"/>
      <c r="I2196" s="122"/>
      <c r="J2196" s="122"/>
      <c r="K2196" s="122"/>
    </row>
    <row r="2197" spans="1:11" s="143" customFormat="1" ht="12">
      <c r="A2197" s="127" t="s">
        <v>3783</v>
      </c>
      <c r="B2197" s="127">
        <v>108000</v>
      </c>
      <c r="C2197" s="128">
        <f t="shared" si="76"/>
        <v>3688000</v>
      </c>
      <c r="D2197" s="129">
        <f t="shared" si="75"/>
        <v>113400</v>
      </c>
      <c r="E2197" s="130" t="s">
        <v>6398</v>
      </c>
      <c r="G2197" s="122"/>
      <c r="H2197" s="122"/>
      <c r="I2197" s="122"/>
      <c r="J2197" s="122"/>
      <c r="K2197" s="122"/>
    </row>
    <row r="2198" spans="1:11" s="143" customFormat="1" ht="12">
      <c r="A2198" s="127" t="s">
        <v>3784</v>
      </c>
      <c r="B2198" s="127">
        <v>109000</v>
      </c>
      <c r="C2198" s="128">
        <f t="shared" si="76"/>
        <v>3722000</v>
      </c>
      <c r="D2198" s="129">
        <f t="shared" si="75"/>
        <v>114450</v>
      </c>
      <c r="E2198" s="130" t="s">
        <v>6398</v>
      </c>
      <c r="G2198" s="122"/>
      <c r="H2198" s="122"/>
      <c r="I2198" s="122"/>
      <c r="J2198" s="122"/>
      <c r="K2198" s="122"/>
    </row>
    <row r="2199" spans="1:11" s="143" customFormat="1" ht="12">
      <c r="A2199" s="127" t="s">
        <v>3785</v>
      </c>
      <c r="B2199" s="127">
        <v>110000</v>
      </c>
      <c r="C2199" s="128">
        <f t="shared" si="76"/>
        <v>3756000</v>
      </c>
      <c r="D2199" s="129">
        <f t="shared" si="75"/>
        <v>115500</v>
      </c>
      <c r="E2199" s="130" t="s">
        <v>6398</v>
      </c>
      <c r="G2199" s="122"/>
      <c r="H2199" s="122"/>
      <c r="I2199" s="122"/>
      <c r="J2199" s="122"/>
      <c r="K2199" s="122"/>
    </row>
    <row r="2200" spans="1:11" s="143" customFormat="1" ht="12">
      <c r="A2200" s="127" t="s">
        <v>3786</v>
      </c>
      <c r="B2200" s="127">
        <v>111000</v>
      </c>
      <c r="C2200" s="128">
        <f t="shared" si="76"/>
        <v>3790000</v>
      </c>
      <c r="D2200" s="129">
        <f t="shared" si="75"/>
        <v>116550</v>
      </c>
      <c r="E2200" s="130" t="s">
        <v>6398</v>
      </c>
      <c r="G2200" s="122"/>
      <c r="H2200" s="122"/>
      <c r="I2200" s="122"/>
      <c r="J2200" s="122"/>
      <c r="K2200" s="122"/>
    </row>
    <row r="2201" spans="1:11" s="143" customFormat="1" ht="12">
      <c r="A2201" s="127" t="s">
        <v>3787</v>
      </c>
      <c r="B2201" s="127">
        <v>112000</v>
      </c>
      <c r="C2201" s="128">
        <f t="shared" si="76"/>
        <v>3824000</v>
      </c>
      <c r="D2201" s="129">
        <f t="shared" si="75"/>
        <v>117600</v>
      </c>
      <c r="E2201" s="130" t="s">
        <v>6398</v>
      </c>
      <c r="G2201" s="122"/>
      <c r="H2201" s="122"/>
      <c r="I2201" s="122"/>
      <c r="J2201" s="122"/>
      <c r="K2201" s="122"/>
    </row>
    <row r="2202" spans="1:11" s="143" customFormat="1" ht="12">
      <c r="A2202" s="127" t="s">
        <v>3788</v>
      </c>
      <c r="B2202" s="127">
        <v>113000</v>
      </c>
      <c r="C2202" s="128">
        <f t="shared" si="76"/>
        <v>3858000</v>
      </c>
      <c r="D2202" s="129">
        <f t="shared" si="75"/>
        <v>118650</v>
      </c>
      <c r="E2202" s="130" t="s">
        <v>6398</v>
      </c>
      <c r="G2202" s="122"/>
      <c r="H2202" s="122"/>
      <c r="I2202" s="122"/>
      <c r="J2202" s="122"/>
      <c r="K2202" s="122"/>
    </row>
    <row r="2203" spans="1:11" s="143" customFormat="1" ht="12">
      <c r="A2203" s="127" t="s">
        <v>3789</v>
      </c>
      <c r="B2203" s="127">
        <v>114000</v>
      </c>
      <c r="C2203" s="128">
        <f t="shared" si="76"/>
        <v>3892000</v>
      </c>
      <c r="D2203" s="129">
        <f t="shared" si="75"/>
        <v>119700</v>
      </c>
      <c r="E2203" s="130" t="s">
        <v>6398</v>
      </c>
      <c r="G2203" s="122"/>
      <c r="H2203" s="122"/>
      <c r="I2203" s="122"/>
      <c r="J2203" s="122"/>
      <c r="K2203" s="122"/>
    </row>
    <row r="2204" spans="1:11" s="143" customFormat="1" ht="12">
      <c r="A2204" s="127" t="s">
        <v>3790</v>
      </c>
      <c r="B2204" s="127">
        <v>115000</v>
      </c>
      <c r="C2204" s="128">
        <f t="shared" si="76"/>
        <v>3926000</v>
      </c>
      <c r="D2204" s="129">
        <f t="shared" si="75"/>
        <v>120750</v>
      </c>
      <c r="E2204" s="130" t="s">
        <v>6398</v>
      </c>
      <c r="G2204" s="122"/>
      <c r="H2204" s="122"/>
      <c r="I2204" s="122"/>
      <c r="J2204" s="122"/>
      <c r="K2204" s="122"/>
    </row>
    <row r="2205" spans="1:11" s="143" customFormat="1" ht="12">
      <c r="A2205" s="127" t="s">
        <v>3791</v>
      </c>
      <c r="B2205" s="127">
        <v>116000</v>
      </c>
      <c r="C2205" s="128">
        <f t="shared" si="76"/>
        <v>3960000</v>
      </c>
      <c r="D2205" s="129">
        <f t="shared" si="75"/>
        <v>121800</v>
      </c>
      <c r="E2205" s="130" t="s">
        <v>6398</v>
      </c>
      <c r="G2205" s="122"/>
      <c r="H2205" s="122"/>
      <c r="I2205" s="122"/>
      <c r="J2205" s="122"/>
      <c r="K2205" s="122"/>
    </row>
    <row r="2206" spans="1:11" s="143" customFormat="1" ht="12">
      <c r="A2206" s="127" t="s">
        <v>3792</v>
      </c>
      <c r="B2206" s="127">
        <v>117000</v>
      </c>
      <c r="C2206" s="128">
        <f t="shared" si="76"/>
        <v>3994000</v>
      </c>
      <c r="D2206" s="129">
        <f t="shared" si="75"/>
        <v>122850</v>
      </c>
      <c r="E2206" s="130" t="s">
        <v>6398</v>
      </c>
      <c r="G2206" s="122"/>
      <c r="H2206" s="122"/>
      <c r="I2206" s="122"/>
      <c r="J2206" s="122"/>
      <c r="K2206" s="122"/>
    </row>
    <row r="2207" spans="1:11" s="143" customFormat="1" ht="12">
      <c r="A2207" s="127" t="s">
        <v>3793</v>
      </c>
      <c r="B2207" s="127">
        <v>118000</v>
      </c>
      <c r="C2207" s="128">
        <f t="shared" si="76"/>
        <v>4028000</v>
      </c>
      <c r="D2207" s="129">
        <f t="shared" si="75"/>
        <v>123900</v>
      </c>
      <c r="E2207" s="130" t="s">
        <v>6398</v>
      </c>
      <c r="G2207" s="122"/>
      <c r="H2207" s="122"/>
      <c r="I2207" s="122"/>
      <c r="J2207" s="122"/>
      <c r="K2207" s="122"/>
    </row>
    <row r="2208" spans="1:11" s="143" customFormat="1" ht="12">
      <c r="A2208" s="127" t="s">
        <v>3794</v>
      </c>
      <c r="B2208" s="127">
        <v>119000</v>
      </c>
      <c r="C2208" s="128">
        <f t="shared" si="76"/>
        <v>4062000</v>
      </c>
      <c r="D2208" s="129">
        <f t="shared" si="75"/>
        <v>124950</v>
      </c>
      <c r="E2208" s="130" t="s">
        <v>6398</v>
      </c>
      <c r="G2208" s="122"/>
      <c r="H2208" s="122"/>
      <c r="I2208" s="122"/>
      <c r="J2208" s="122"/>
      <c r="K2208" s="122"/>
    </row>
    <row r="2209" spans="1:11" s="143" customFormat="1" ht="12">
      <c r="A2209" s="127" t="s">
        <v>3795</v>
      </c>
      <c r="B2209" s="127">
        <v>120000</v>
      </c>
      <c r="C2209" s="128">
        <f t="shared" si="76"/>
        <v>4096000</v>
      </c>
      <c r="D2209" s="129">
        <f t="shared" si="75"/>
        <v>126000</v>
      </c>
      <c r="E2209" s="130" t="s">
        <v>6398</v>
      </c>
      <c r="G2209" s="122"/>
      <c r="H2209" s="122"/>
      <c r="I2209" s="122"/>
      <c r="J2209" s="122"/>
      <c r="K2209" s="122"/>
    </row>
    <row r="2210" spans="1:11" s="143" customFormat="1" ht="12">
      <c r="A2210" s="127" t="s">
        <v>3796</v>
      </c>
      <c r="B2210" s="127">
        <v>121000</v>
      </c>
      <c r="C2210" s="128">
        <f t="shared" si="76"/>
        <v>4130000</v>
      </c>
      <c r="D2210" s="129">
        <f t="shared" ref="D2210:D2273" si="77">SUM($G$2)*(B2210*0.001)</f>
        <v>127050</v>
      </c>
      <c r="E2210" s="130" t="s">
        <v>6398</v>
      </c>
      <c r="G2210" s="122"/>
      <c r="H2210" s="122"/>
      <c r="I2210" s="122"/>
      <c r="J2210" s="122"/>
      <c r="K2210" s="122"/>
    </row>
    <row r="2211" spans="1:11" s="143" customFormat="1" ht="12">
      <c r="A2211" s="127" t="s">
        <v>3797</v>
      </c>
      <c r="B2211" s="127">
        <v>122000</v>
      </c>
      <c r="C2211" s="128">
        <f t="shared" si="76"/>
        <v>4164000</v>
      </c>
      <c r="D2211" s="129">
        <f t="shared" si="77"/>
        <v>128100</v>
      </c>
      <c r="E2211" s="130" t="s">
        <v>6398</v>
      </c>
      <c r="G2211" s="122"/>
      <c r="H2211" s="122"/>
      <c r="I2211" s="122"/>
      <c r="J2211" s="122"/>
      <c r="K2211" s="122"/>
    </row>
    <row r="2212" spans="1:11" s="143" customFormat="1" ht="12">
      <c r="A2212" s="127" t="s">
        <v>3798</v>
      </c>
      <c r="B2212" s="127">
        <v>123000</v>
      </c>
      <c r="C2212" s="128">
        <f t="shared" si="76"/>
        <v>4198000</v>
      </c>
      <c r="D2212" s="129">
        <f t="shared" si="77"/>
        <v>129150</v>
      </c>
      <c r="E2212" s="130" t="s">
        <v>6398</v>
      </c>
      <c r="G2212" s="122"/>
      <c r="H2212" s="122"/>
      <c r="I2212" s="122"/>
      <c r="J2212" s="122"/>
      <c r="K2212" s="122"/>
    </row>
    <row r="2213" spans="1:11" s="143" customFormat="1" ht="12">
      <c r="A2213" s="127" t="s">
        <v>3799</v>
      </c>
      <c r="B2213" s="127">
        <v>124000</v>
      </c>
      <c r="C2213" s="128">
        <f t="shared" si="76"/>
        <v>4232000</v>
      </c>
      <c r="D2213" s="129">
        <f t="shared" si="77"/>
        <v>130200</v>
      </c>
      <c r="E2213" s="130" t="s">
        <v>6398</v>
      </c>
      <c r="G2213" s="122"/>
      <c r="H2213" s="122"/>
      <c r="I2213" s="122"/>
      <c r="J2213" s="122"/>
      <c r="K2213" s="122"/>
    </row>
    <row r="2214" spans="1:11" s="143" customFormat="1" ht="12">
      <c r="A2214" s="127" t="s">
        <v>3800</v>
      </c>
      <c r="B2214" s="127">
        <v>125000</v>
      </c>
      <c r="C2214" s="128">
        <f t="shared" si="76"/>
        <v>4266000</v>
      </c>
      <c r="D2214" s="129">
        <f t="shared" si="77"/>
        <v>131250</v>
      </c>
      <c r="E2214" s="130" t="s">
        <v>6398</v>
      </c>
      <c r="G2214" s="122"/>
      <c r="H2214" s="122"/>
      <c r="I2214" s="122"/>
      <c r="J2214" s="122"/>
      <c r="K2214" s="122"/>
    </row>
    <row r="2215" spans="1:11" s="143" customFormat="1" ht="12">
      <c r="A2215" s="127" t="s">
        <v>3801</v>
      </c>
      <c r="B2215" s="127">
        <v>126000</v>
      </c>
      <c r="C2215" s="128">
        <f t="shared" si="76"/>
        <v>4300000</v>
      </c>
      <c r="D2215" s="129">
        <f t="shared" si="77"/>
        <v>132300</v>
      </c>
      <c r="E2215" s="130" t="s">
        <v>6398</v>
      </c>
      <c r="G2215" s="122"/>
      <c r="H2215" s="122"/>
      <c r="I2215" s="122"/>
      <c r="J2215" s="122"/>
      <c r="K2215" s="122"/>
    </row>
    <row r="2216" spans="1:11" s="143" customFormat="1" ht="12">
      <c r="A2216" s="127" t="s">
        <v>3802</v>
      </c>
      <c r="B2216" s="127">
        <v>127000</v>
      </c>
      <c r="C2216" s="128">
        <f t="shared" si="76"/>
        <v>4334000</v>
      </c>
      <c r="D2216" s="129">
        <f t="shared" si="77"/>
        <v>133350</v>
      </c>
      <c r="E2216" s="130" t="s">
        <v>6398</v>
      </c>
      <c r="G2216" s="122"/>
      <c r="H2216" s="122"/>
      <c r="I2216" s="122"/>
      <c r="J2216" s="122"/>
      <c r="K2216" s="122"/>
    </row>
    <row r="2217" spans="1:11" s="143" customFormat="1" ht="12">
      <c r="A2217" s="127" t="s">
        <v>3803</v>
      </c>
      <c r="B2217" s="127">
        <v>128000</v>
      </c>
      <c r="C2217" s="128">
        <f t="shared" si="76"/>
        <v>4368000</v>
      </c>
      <c r="D2217" s="129">
        <f t="shared" si="77"/>
        <v>134400</v>
      </c>
      <c r="E2217" s="130" t="s">
        <v>6398</v>
      </c>
      <c r="G2217" s="122"/>
      <c r="H2217" s="122"/>
      <c r="I2217" s="122"/>
      <c r="J2217" s="122"/>
      <c r="K2217" s="122"/>
    </row>
    <row r="2218" spans="1:11" s="143" customFormat="1" ht="12">
      <c r="A2218" s="127" t="s">
        <v>3804</v>
      </c>
      <c r="B2218" s="127">
        <v>129000</v>
      </c>
      <c r="C2218" s="128">
        <f t="shared" si="76"/>
        <v>4402000</v>
      </c>
      <c r="D2218" s="129">
        <f t="shared" si="77"/>
        <v>135450</v>
      </c>
      <c r="E2218" s="130" t="s">
        <v>6398</v>
      </c>
      <c r="G2218" s="122"/>
      <c r="H2218" s="122"/>
      <c r="I2218" s="122"/>
      <c r="J2218" s="122"/>
      <c r="K2218" s="122"/>
    </row>
    <row r="2219" spans="1:11" s="143" customFormat="1" ht="12">
      <c r="A2219" s="127" t="s">
        <v>3805</v>
      </c>
      <c r="B2219" s="127">
        <v>130000</v>
      </c>
      <c r="C2219" s="128">
        <f t="shared" si="76"/>
        <v>4436000</v>
      </c>
      <c r="D2219" s="129">
        <f t="shared" si="77"/>
        <v>136500</v>
      </c>
      <c r="E2219" s="130" t="s">
        <v>6398</v>
      </c>
      <c r="G2219" s="122"/>
      <c r="H2219" s="122"/>
      <c r="I2219" s="122"/>
      <c r="J2219" s="122"/>
      <c r="K2219" s="122"/>
    </row>
    <row r="2220" spans="1:11" s="143" customFormat="1" ht="12">
      <c r="A2220" s="127" t="s">
        <v>3806</v>
      </c>
      <c r="B2220" s="127">
        <v>131000</v>
      </c>
      <c r="C2220" s="128">
        <f t="shared" ref="C2220:C2283" si="78">C2219+34000</f>
        <v>4470000</v>
      </c>
      <c r="D2220" s="129">
        <f t="shared" si="77"/>
        <v>137550</v>
      </c>
      <c r="E2220" s="130" t="s">
        <v>6398</v>
      </c>
      <c r="G2220" s="122"/>
      <c r="H2220" s="122"/>
      <c r="I2220" s="122"/>
      <c r="J2220" s="122"/>
      <c r="K2220" s="122"/>
    </row>
    <row r="2221" spans="1:11" s="143" customFormat="1" ht="12">
      <c r="A2221" s="127" t="s">
        <v>3807</v>
      </c>
      <c r="B2221" s="127">
        <v>132000</v>
      </c>
      <c r="C2221" s="128">
        <f t="shared" si="78"/>
        <v>4504000</v>
      </c>
      <c r="D2221" s="129">
        <f t="shared" si="77"/>
        <v>138600</v>
      </c>
      <c r="E2221" s="130" t="s">
        <v>6398</v>
      </c>
      <c r="G2221" s="122"/>
      <c r="H2221" s="122"/>
      <c r="I2221" s="122"/>
      <c r="J2221" s="122"/>
      <c r="K2221" s="122"/>
    </row>
    <row r="2222" spans="1:11" s="143" customFormat="1" ht="12">
      <c r="A2222" s="127" t="s">
        <v>3808</v>
      </c>
      <c r="B2222" s="127">
        <v>133000</v>
      </c>
      <c r="C2222" s="128">
        <f t="shared" si="78"/>
        <v>4538000</v>
      </c>
      <c r="D2222" s="129">
        <f t="shared" si="77"/>
        <v>139650</v>
      </c>
      <c r="E2222" s="130" t="s">
        <v>6398</v>
      </c>
      <c r="G2222" s="122"/>
      <c r="H2222" s="122"/>
      <c r="I2222" s="122"/>
      <c r="J2222" s="122"/>
      <c r="K2222" s="122"/>
    </row>
    <row r="2223" spans="1:11" s="143" customFormat="1" ht="12">
      <c r="A2223" s="127" t="s">
        <v>3809</v>
      </c>
      <c r="B2223" s="127">
        <v>134000</v>
      </c>
      <c r="C2223" s="128">
        <f t="shared" si="78"/>
        <v>4572000</v>
      </c>
      <c r="D2223" s="129">
        <f t="shared" si="77"/>
        <v>140700</v>
      </c>
      <c r="E2223" s="130" t="s">
        <v>6398</v>
      </c>
      <c r="G2223" s="122"/>
      <c r="H2223" s="122"/>
      <c r="I2223" s="122"/>
      <c r="J2223" s="122"/>
      <c r="K2223" s="122"/>
    </row>
    <row r="2224" spans="1:11" s="143" customFormat="1" ht="12">
      <c r="A2224" s="127" t="s">
        <v>3810</v>
      </c>
      <c r="B2224" s="127">
        <v>135000</v>
      </c>
      <c r="C2224" s="128">
        <f t="shared" si="78"/>
        <v>4606000</v>
      </c>
      <c r="D2224" s="129">
        <f t="shared" si="77"/>
        <v>141750</v>
      </c>
      <c r="E2224" s="130" t="s">
        <v>6398</v>
      </c>
      <c r="G2224" s="122"/>
      <c r="H2224" s="122"/>
      <c r="I2224" s="122"/>
      <c r="J2224" s="122"/>
      <c r="K2224" s="122"/>
    </row>
    <row r="2225" spans="1:11" s="143" customFormat="1" ht="12">
      <c r="A2225" s="127" t="s">
        <v>3811</v>
      </c>
      <c r="B2225" s="127">
        <v>136000</v>
      </c>
      <c r="C2225" s="128">
        <f t="shared" si="78"/>
        <v>4640000</v>
      </c>
      <c r="D2225" s="129">
        <f t="shared" si="77"/>
        <v>142800</v>
      </c>
      <c r="E2225" s="130" t="s">
        <v>6398</v>
      </c>
      <c r="G2225" s="122"/>
      <c r="H2225" s="122"/>
      <c r="I2225" s="122"/>
      <c r="J2225" s="122"/>
      <c r="K2225" s="122"/>
    </row>
    <row r="2226" spans="1:11" s="143" customFormat="1" ht="12">
      <c r="A2226" s="127" t="s">
        <v>3812</v>
      </c>
      <c r="B2226" s="127">
        <v>137000</v>
      </c>
      <c r="C2226" s="128">
        <f t="shared" si="78"/>
        <v>4674000</v>
      </c>
      <c r="D2226" s="129">
        <f t="shared" si="77"/>
        <v>143850</v>
      </c>
      <c r="E2226" s="130" t="s">
        <v>6398</v>
      </c>
      <c r="G2226" s="122"/>
      <c r="H2226" s="122"/>
      <c r="I2226" s="122"/>
      <c r="J2226" s="122"/>
      <c r="K2226" s="122"/>
    </row>
    <row r="2227" spans="1:11" s="122" customFormat="1" ht="12">
      <c r="A2227" s="127" t="s">
        <v>3813</v>
      </c>
      <c r="B2227" s="127">
        <v>138000</v>
      </c>
      <c r="C2227" s="128">
        <f t="shared" si="78"/>
        <v>4708000</v>
      </c>
      <c r="D2227" s="129">
        <f t="shared" si="77"/>
        <v>144900</v>
      </c>
      <c r="E2227" s="130" t="s">
        <v>6398</v>
      </c>
      <c r="F2227" s="131"/>
    </row>
    <row r="2228" spans="1:11" s="122" customFormat="1" ht="12">
      <c r="A2228" s="127" t="s">
        <v>3814</v>
      </c>
      <c r="B2228" s="127">
        <v>139000</v>
      </c>
      <c r="C2228" s="128">
        <f t="shared" si="78"/>
        <v>4742000</v>
      </c>
      <c r="D2228" s="129">
        <f t="shared" si="77"/>
        <v>145950</v>
      </c>
      <c r="E2228" s="130" t="s">
        <v>6398</v>
      </c>
      <c r="F2228" s="131"/>
    </row>
    <row r="2229" spans="1:11" s="122" customFormat="1" ht="12">
      <c r="A2229" s="127" t="s">
        <v>3815</v>
      </c>
      <c r="B2229" s="127">
        <v>140000</v>
      </c>
      <c r="C2229" s="128">
        <f t="shared" si="78"/>
        <v>4776000</v>
      </c>
      <c r="D2229" s="129">
        <f t="shared" si="77"/>
        <v>147000</v>
      </c>
      <c r="E2229" s="130" t="s">
        <v>6398</v>
      </c>
      <c r="F2229" s="131"/>
    </row>
    <row r="2230" spans="1:11" s="122" customFormat="1" ht="12">
      <c r="A2230" s="127" t="s">
        <v>3816</v>
      </c>
      <c r="B2230" s="127">
        <v>141000</v>
      </c>
      <c r="C2230" s="128">
        <f t="shared" si="78"/>
        <v>4810000</v>
      </c>
      <c r="D2230" s="129">
        <f t="shared" si="77"/>
        <v>148050</v>
      </c>
      <c r="E2230" s="130" t="s">
        <v>6398</v>
      </c>
      <c r="F2230" s="131"/>
    </row>
    <row r="2231" spans="1:11" s="122" customFormat="1" ht="12">
      <c r="A2231" s="127" t="s">
        <v>3817</v>
      </c>
      <c r="B2231" s="127">
        <v>142000</v>
      </c>
      <c r="C2231" s="128">
        <f t="shared" si="78"/>
        <v>4844000</v>
      </c>
      <c r="D2231" s="129">
        <f t="shared" si="77"/>
        <v>149100</v>
      </c>
      <c r="E2231" s="130" t="s">
        <v>6398</v>
      </c>
      <c r="F2231" s="131"/>
    </row>
    <row r="2232" spans="1:11" s="122" customFormat="1" ht="12">
      <c r="A2232" s="127" t="s">
        <v>3818</v>
      </c>
      <c r="B2232" s="127">
        <v>143000</v>
      </c>
      <c r="C2232" s="128">
        <f t="shared" si="78"/>
        <v>4878000</v>
      </c>
      <c r="D2232" s="129">
        <f t="shared" si="77"/>
        <v>150150</v>
      </c>
      <c r="E2232" s="130" t="s">
        <v>6398</v>
      </c>
      <c r="F2232" s="131"/>
    </row>
    <row r="2233" spans="1:11" s="122" customFormat="1">
      <c r="A2233" s="127" t="s">
        <v>3819</v>
      </c>
      <c r="B2233" s="127">
        <v>144000</v>
      </c>
      <c r="C2233" s="128">
        <f t="shared" si="78"/>
        <v>4912000</v>
      </c>
      <c r="D2233" s="129">
        <f t="shared" si="77"/>
        <v>151200</v>
      </c>
      <c r="E2233" s="130" t="s">
        <v>6398</v>
      </c>
      <c r="F2233" s="131"/>
      <c r="G2233" s="126"/>
      <c r="H2233" s="126"/>
      <c r="I2233" s="126"/>
      <c r="J2233" s="126"/>
      <c r="K2233" s="126"/>
    </row>
    <row r="2234" spans="1:11" s="122" customFormat="1">
      <c r="A2234" s="127" t="s">
        <v>3820</v>
      </c>
      <c r="B2234" s="127">
        <v>145000</v>
      </c>
      <c r="C2234" s="128">
        <f t="shared" si="78"/>
        <v>4946000</v>
      </c>
      <c r="D2234" s="129">
        <f t="shared" si="77"/>
        <v>152250</v>
      </c>
      <c r="E2234" s="130" t="s">
        <v>6398</v>
      </c>
      <c r="F2234" s="131"/>
      <c r="G2234" s="126"/>
      <c r="H2234" s="126"/>
      <c r="I2234" s="126"/>
      <c r="J2234" s="126"/>
      <c r="K2234" s="126"/>
    </row>
    <row r="2235" spans="1:11" s="122" customFormat="1">
      <c r="A2235" s="127" t="s">
        <v>3821</v>
      </c>
      <c r="B2235" s="127">
        <v>146000</v>
      </c>
      <c r="C2235" s="128">
        <f t="shared" si="78"/>
        <v>4980000</v>
      </c>
      <c r="D2235" s="129">
        <f t="shared" si="77"/>
        <v>153300</v>
      </c>
      <c r="E2235" s="130" t="s">
        <v>6398</v>
      </c>
      <c r="F2235" s="131"/>
      <c r="G2235" s="126"/>
      <c r="H2235" s="126"/>
      <c r="I2235" s="126"/>
      <c r="J2235" s="126"/>
      <c r="K2235" s="126"/>
    </row>
    <row r="2236" spans="1:11" s="122" customFormat="1">
      <c r="A2236" s="127" t="s">
        <v>3822</v>
      </c>
      <c r="B2236" s="127">
        <v>147000</v>
      </c>
      <c r="C2236" s="128">
        <f t="shared" si="78"/>
        <v>5014000</v>
      </c>
      <c r="D2236" s="129">
        <f t="shared" si="77"/>
        <v>154350</v>
      </c>
      <c r="E2236" s="130" t="s">
        <v>6398</v>
      </c>
      <c r="F2236" s="131"/>
      <c r="G2236" s="126"/>
      <c r="H2236" s="126"/>
      <c r="I2236" s="126"/>
      <c r="J2236" s="126"/>
      <c r="K2236" s="126"/>
    </row>
    <row r="2237" spans="1:11" s="122" customFormat="1">
      <c r="A2237" s="127" t="s">
        <v>3823</v>
      </c>
      <c r="B2237" s="127">
        <v>148000</v>
      </c>
      <c r="C2237" s="128">
        <f t="shared" si="78"/>
        <v>5048000</v>
      </c>
      <c r="D2237" s="129">
        <f t="shared" si="77"/>
        <v>155400</v>
      </c>
      <c r="E2237" s="130" t="s">
        <v>6398</v>
      </c>
      <c r="F2237" s="131"/>
      <c r="G2237" s="126"/>
      <c r="H2237" s="126"/>
      <c r="I2237" s="126"/>
      <c r="J2237" s="126"/>
      <c r="K2237" s="126"/>
    </row>
    <row r="2238" spans="1:11" s="122" customFormat="1">
      <c r="A2238" s="127" t="s">
        <v>3824</v>
      </c>
      <c r="B2238" s="127">
        <v>149000</v>
      </c>
      <c r="C2238" s="128">
        <f t="shared" si="78"/>
        <v>5082000</v>
      </c>
      <c r="D2238" s="129">
        <f t="shared" si="77"/>
        <v>156450</v>
      </c>
      <c r="E2238" s="130" t="s">
        <v>6398</v>
      </c>
      <c r="F2238" s="131"/>
      <c r="G2238" s="126"/>
      <c r="H2238" s="126"/>
      <c r="I2238" s="126"/>
      <c r="J2238" s="126"/>
      <c r="K2238" s="126"/>
    </row>
    <row r="2239" spans="1:11" s="122" customFormat="1">
      <c r="A2239" s="127" t="s">
        <v>3825</v>
      </c>
      <c r="B2239" s="127">
        <v>150000</v>
      </c>
      <c r="C2239" s="128">
        <f t="shared" si="78"/>
        <v>5116000</v>
      </c>
      <c r="D2239" s="129">
        <f t="shared" si="77"/>
        <v>157500</v>
      </c>
      <c r="E2239" s="130" t="s">
        <v>6398</v>
      </c>
      <c r="F2239" s="131"/>
      <c r="G2239" s="126"/>
      <c r="H2239" s="126"/>
      <c r="I2239" s="126"/>
      <c r="J2239" s="126"/>
      <c r="K2239" s="126"/>
    </row>
    <row r="2240" spans="1:11" s="122" customFormat="1">
      <c r="A2240" s="127" t="s">
        <v>3826</v>
      </c>
      <c r="B2240" s="127">
        <v>151000</v>
      </c>
      <c r="C2240" s="128">
        <f t="shared" si="78"/>
        <v>5150000</v>
      </c>
      <c r="D2240" s="129">
        <f t="shared" si="77"/>
        <v>158550</v>
      </c>
      <c r="E2240" s="130" t="s">
        <v>6398</v>
      </c>
      <c r="F2240" s="131"/>
      <c r="G2240" s="126"/>
      <c r="H2240" s="126"/>
      <c r="I2240" s="126"/>
      <c r="J2240" s="126"/>
      <c r="K2240" s="126"/>
    </row>
    <row r="2241" spans="1:11" s="122" customFormat="1">
      <c r="A2241" s="127" t="s">
        <v>3827</v>
      </c>
      <c r="B2241" s="127">
        <v>152000</v>
      </c>
      <c r="C2241" s="128">
        <f t="shared" si="78"/>
        <v>5184000</v>
      </c>
      <c r="D2241" s="129">
        <f t="shared" si="77"/>
        <v>159600</v>
      </c>
      <c r="E2241" s="130" t="s">
        <v>6398</v>
      </c>
      <c r="F2241" s="131"/>
      <c r="G2241" s="126"/>
      <c r="H2241" s="126"/>
      <c r="I2241" s="126"/>
      <c r="J2241" s="126"/>
      <c r="K2241" s="126"/>
    </row>
    <row r="2242" spans="1:11" s="122" customFormat="1">
      <c r="A2242" s="127" t="s">
        <v>3828</v>
      </c>
      <c r="B2242" s="127">
        <v>153000</v>
      </c>
      <c r="C2242" s="128">
        <f t="shared" si="78"/>
        <v>5218000</v>
      </c>
      <c r="D2242" s="129">
        <f t="shared" si="77"/>
        <v>160650</v>
      </c>
      <c r="E2242" s="130" t="s">
        <v>6398</v>
      </c>
      <c r="F2242" s="131"/>
      <c r="G2242" s="126"/>
      <c r="H2242" s="126"/>
      <c r="I2242" s="126"/>
      <c r="J2242" s="126"/>
      <c r="K2242" s="126"/>
    </row>
    <row r="2243" spans="1:11" s="122" customFormat="1">
      <c r="A2243" s="127" t="s">
        <v>3829</v>
      </c>
      <c r="B2243" s="127">
        <v>154000</v>
      </c>
      <c r="C2243" s="128">
        <f t="shared" si="78"/>
        <v>5252000</v>
      </c>
      <c r="D2243" s="129">
        <f t="shared" si="77"/>
        <v>161700</v>
      </c>
      <c r="E2243" s="130" t="s">
        <v>6398</v>
      </c>
      <c r="F2243" s="131"/>
      <c r="G2243" s="126"/>
      <c r="H2243" s="126"/>
      <c r="I2243" s="126"/>
      <c r="J2243" s="126"/>
      <c r="K2243" s="126"/>
    </row>
    <row r="2244" spans="1:11" s="122" customFormat="1">
      <c r="A2244" s="127" t="s">
        <v>3830</v>
      </c>
      <c r="B2244" s="127">
        <v>155000</v>
      </c>
      <c r="C2244" s="128">
        <f t="shared" si="78"/>
        <v>5286000</v>
      </c>
      <c r="D2244" s="129">
        <f t="shared" si="77"/>
        <v>162750</v>
      </c>
      <c r="E2244" s="130" t="s">
        <v>6398</v>
      </c>
      <c r="F2244" s="131"/>
      <c r="G2244" s="126"/>
      <c r="H2244" s="126"/>
      <c r="I2244" s="126"/>
      <c r="J2244" s="126"/>
      <c r="K2244" s="126"/>
    </row>
    <row r="2245" spans="1:11" s="122" customFormat="1">
      <c r="A2245" s="127" t="s">
        <v>3831</v>
      </c>
      <c r="B2245" s="127">
        <v>156000</v>
      </c>
      <c r="C2245" s="128">
        <f t="shared" si="78"/>
        <v>5320000</v>
      </c>
      <c r="D2245" s="129">
        <f t="shared" si="77"/>
        <v>163800</v>
      </c>
      <c r="E2245" s="130" t="s">
        <v>6398</v>
      </c>
      <c r="F2245" s="131"/>
      <c r="G2245" s="126"/>
      <c r="H2245" s="126"/>
      <c r="I2245" s="126"/>
      <c r="J2245" s="126"/>
      <c r="K2245" s="126"/>
    </row>
    <row r="2246" spans="1:11" s="122" customFormat="1">
      <c r="A2246" s="127" t="s">
        <v>3832</v>
      </c>
      <c r="B2246" s="127">
        <v>157000</v>
      </c>
      <c r="C2246" s="128">
        <f t="shared" si="78"/>
        <v>5354000</v>
      </c>
      <c r="D2246" s="129">
        <f t="shared" si="77"/>
        <v>164850</v>
      </c>
      <c r="E2246" s="130" t="s">
        <v>6398</v>
      </c>
      <c r="F2246" s="131"/>
      <c r="G2246" s="126"/>
      <c r="H2246" s="126"/>
      <c r="I2246" s="126"/>
      <c r="J2246" s="126"/>
      <c r="K2246" s="126"/>
    </row>
    <row r="2247" spans="1:11" s="122" customFormat="1">
      <c r="A2247" s="127" t="s">
        <v>3833</v>
      </c>
      <c r="B2247" s="127">
        <v>158000</v>
      </c>
      <c r="C2247" s="128">
        <f t="shared" si="78"/>
        <v>5388000</v>
      </c>
      <c r="D2247" s="129">
        <f t="shared" si="77"/>
        <v>165900</v>
      </c>
      <c r="E2247" s="130" t="s">
        <v>6398</v>
      </c>
      <c r="F2247" s="131"/>
      <c r="G2247" s="126"/>
      <c r="H2247" s="126"/>
      <c r="I2247" s="126"/>
      <c r="J2247" s="126"/>
      <c r="K2247" s="126"/>
    </row>
    <row r="2248" spans="1:11" s="122" customFormat="1">
      <c r="A2248" s="127" t="s">
        <v>3834</v>
      </c>
      <c r="B2248" s="127">
        <v>159000</v>
      </c>
      <c r="C2248" s="128">
        <f t="shared" si="78"/>
        <v>5422000</v>
      </c>
      <c r="D2248" s="129">
        <f t="shared" si="77"/>
        <v>166950</v>
      </c>
      <c r="E2248" s="130" t="s">
        <v>6398</v>
      </c>
      <c r="F2248" s="131"/>
      <c r="G2248" s="126"/>
      <c r="H2248" s="126"/>
      <c r="I2248" s="126"/>
      <c r="J2248" s="126"/>
      <c r="K2248" s="126"/>
    </row>
    <row r="2249" spans="1:11" s="122" customFormat="1">
      <c r="A2249" s="127" t="s">
        <v>3835</v>
      </c>
      <c r="B2249" s="127">
        <v>160000</v>
      </c>
      <c r="C2249" s="128">
        <f t="shared" si="78"/>
        <v>5456000</v>
      </c>
      <c r="D2249" s="129">
        <f t="shared" si="77"/>
        <v>168000</v>
      </c>
      <c r="E2249" s="130" t="s">
        <v>6398</v>
      </c>
      <c r="F2249" s="131"/>
      <c r="G2249" s="126"/>
      <c r="H2249" s="126"/>
      <c r="I2249" s="126"/>
      <c r="J2249" s="126"/>
      <c r="K2249" s="126"/>
    </row>
    <row r="2250" spans="1:11" s="122" customFormat="1">
      <c r="A2250" s="127" t="s">
        <v>3836</v>
      </c>
      <c r="B2250" s="127">
        <v>161000</v>
      </c>
      <c r="C2250" s="128">
        <f t="shared" si="78"/>
        <v>5490000</v>
      </c>
      <c r="D2250" s="129">
        <f t="shared" si="77"/>
        <v>169050</v>
      </c>
      <c r="E2250" s="130" t="s">
        <v>6398</v>
      </c>
      <c r="F2250" s="131"/>
      <c r="G2250" s="126"/>
      <c r="H2250" s="126"/>
      <c r="I2250" s="126"/>
      <c r="J2250" s="126"/>
      <c r="K2250" s="126"/>
    </row>
    <row r="2251" spans="1:11" s="122" customFormat="1">
      <c r="A2251" s="127" t="s">
        <v>3837</v>
      </c>
      <c r="B2251" s="127">
        <v>162000</v>
      </c>
      <c r="C2251" s="128">
        <f t="shared" si="78"/>
        <v>5524000</v>
      </c>
      <c r="D2251" s="129">
        <f t="shared" si="77"/>
        <v>170100</v>
      </c>
      <c r="E2251" s="130" t="s">
        <v>6398</v>
      </c>
      <c r="F2251" s="131"/>
      <c r="G2251" s="126"/>
      <c r="H2251" s="126"/>
      <c r="I2251" s="126"/>
      <c r="J2251" s="126"/>
      <c r="K2251" s="126"/>
    </row>
    <row r="2252" spans="1:11" s="122" customFormat="1">
      <c r="A2252" s="127" t="s">
        <v>3838</v>
      </c>
      <c r="B2252" s="127">
        <v>163000</v>
      </c>
      <c r="C2252" s="128">
        <f t="shared" si="78"/>
        <v>5558000</v>
      </c>
      <c r="D2252" s="129">
        <f t="shared" si="77"/>
        <v>171150</v>
      </c>
      <c r="E2252" s="130" t="s">
        <v>6398</v>
      </c>
      <c r="F2252" s="131"/>
      <c r="G2252" s="126"/>
      <c r="H2252" s="126"/>
      <c r="I2252" s="126"/>
      <c r="J2252" s="126"/>
      <c r="K2252" s="126"/>
    </row>
    <row r="2253" spans="1:11" s="122" customFormat="1">
      <c r="A2253" s="127" t="s">
        <v>3839</v>
      </c>
      <c r="B2253" s="127">
        <v>164000</v>
      </c>
      <c r="C2253" s="128">
        <f t="shared" si="78"/>
        <v>5592000</v>
      </c>
      <c r="D2253" s="129">
        <f t="shared" si="77"/>
        <v>172200</v>
      </c>
      <c r="E2253" s="130" t="s">
        <v>6398</v>
      </c>
      <c r="F2253" s="131"/>
      <c r="G2253" s="126"/>
      <c r="H2253" s="126"/>
      <c r="I2253" s="126"/>
      <c r="J2253" s="126"/>
      <c r="K2253" s="126"/>
    </row>
    <row r="2254" spans="1:11" s="122" customFormat="1">
      <c r="A2254" s="127" t="s">
        <v>3840</v>
      </c>
      <c r="B2254" s="127">
        <v>165000</v>
      </c>
      <c r="C2254" s="128">
        <f t="shared" si="78"/>
        <v>5626000</v>
      </c>
      <c r="D2254" s="129">
        <f t="shared" si="77"/>
        <v>173250</v>
      </c>
      <c r="E2254" s="130" t="s">
        <v>6398</v>
      </c>
      <c r="F2254" s="131"/>
      <c r="G2254" s="126"/>
      <c r="H2254" s="126"/>
      <c r="I2254" s="126"/>
      <c r="J2254" s="126"/>
      <c r="K2254" s="126"/>
    </row>
    <row r="2255" spans="1:11" s="122" customFormat="1">
      <c r="A2255" s="127" t="s">
        <v>3841</v>
      </c>
      <c r="B2255" s="127">
        <v>166000</v>
      </c>
      <c r="C2255" s="128">
        <f t="shared" si="78"/>
        <v>5660000</v>
      </c>
      <c r="D2255" s="129">
        <f t="shared" si="77"/>
        <v>174300</v>
      </c>
      <c r="E2255" s="130" t="s">
        <v>6398</v>
      </c>
      <c r="F2255" s="131"/>
      <c r="G2255" s="126"/>
      <c r="H2255" s="126"/>
      <c r="I2255" s="126"/>
      <c r="J2255" s="126"/>
      <c r="K2255" s="126"/>
    </row>
    <row r="2256" spans="1:11" s="122" customFormat="1">
      <c r="A2256" s="127" t="s">
        <v>3842</v>
      </c>
      <c r="B2256" s="127">
        <v>167000</v>
      </c>
      <c r="C2256" s="128">
        <f t="shared" si="78"/>
        <v>5694000</v>
      </c>
      <c r="D2256" s="129">
        <f t="shared" si="77"/>
        <v>175350</v>
      </c>
      <c r="E2256" s="130" t="s">
        <v>6398</v>
      </c>
      <c r="F2256" s="131"/>
      <c r="G2256" s="126"/>
      <c r="H2256" s="126"/>
      <c r="I2256" s="126"/>
      <c r="J2256" s="126"/>
      <c r="K2256" s="126"/>
    </row>
    <row r="2257" spans="1:11" s="122" customFormat="1">
      <c r="A2257" s="127" t="s">
        <v>3843</v>
      </c>
      <c r="B2257" s="127">
        <v>168000</v>
      </c>
      <c r="C2257" s="128">
        <f t="shared" si="78"/>
        <v>5728000</v>
      </c>
      <c r="D2257" s="129">
        <f t="shared" si="77"/>
        <v>176400</v>
      </c>
      <c r="E2257" s="130" t="s">
        <v>6398</v>
      </c>
      <c r="F2257" s="131"/>
      <c r="G2257" s="126"/>
      <c r="H2257" s="126"/>
      <c r="I2257" s="126"/>
      <c r="J2257" s="126"/>
      <c r="K2257" s="126"/>
    </row>
    <row r="2258" spans="1:11" s="143" customFormat="1">
      <c r="A2258" s="127" t="s">
        <v>3844</v>
      </c>
      <c r="B2258" s="127">
        <v>169000</v>
      </c>
      <c r="C2258" s="128">
        <f t="shared" si="78"/>
        <v>5762000</v>
      </c>
      <c r="D2258" s="129">
        <f t="shared" si="77"/>
        <v>177450</v>
      </c>
      <c r="E2258" s="130" t="s">
        <v>6398</v>
      </c>
      <c r="F2258" s="126"/>
      <c r="G2258" s="126"/>
      <c r="H2258" s="126"/>
      <c r="I2258" s="126"/>
      <c r="J2258" s="126"/>
      <c r="K2258" s="126"/>
    </row>
    <row r="2259" spans="1:11" s="143" customFormat="1">
      <c r="A2259" s="127" t="s">
        <v>3845</v>
      </c>
      <c r="B2259" s="127">
        <v>170000</v>
      </c>
      <c r="C2259" s="128">
        <f t="shared" si="78"/>
        <v>5796000</v>
      </c>
      <c r="D2259" s="129">
        <f t="shared" si="77"/>
        <v>178500</v>
      </c>
      <c r="E2259" s="130" t="s">
        <v>6398</v>
      </c>
      <c r="F2259" s="126"/>
      <c r="G2259" s="126"/>
      <c r="H2259" s="126"/>
      <c r="I2259" s="126"/>
      <c r="J2259" s="126"/>
      <c r="K2259" s="126"/>
    </row>
    <row r="2260" spans="1:11" s="143" customFormat="1">
      <c r="A2260" s="127" t="s">
        <v>3846</v>
      </c>
      <c r="B2260" s="127">
        <v>171000</v>
      </c>
      <c r="C2260" s="128">
        <f t="shared" si="78"/>
        <v>5830000</v>
      </c>
      <c r="D2260" s="129">
        <f t="shared" si="77"/>
        <v>179550</v>
      </c>
      <c r="E2260" s="130" t="s">
        <v>6398</v>
      </c>
      <c r="F2260" s="126"/>
      <c r="G2260" s="126"/>
      <c r="H2260" s="126"/>
      <c r="I2260" s="126"/>
      <c r="J2260" s="126"/>
      <c r="K2260" s="126"/>
    </row>
    <row r="2261" spans="1:11" s="143" customFormat="1">
      <c r="A2261" s="127" t="s">
        <v>3847</v>
      </c>
      <c r="B2261" s="127">
        <v>172000</v>
      </c>
      <c r="C2261" s="128">
        <f t="shared" si="78"/>
        <v>5864000</v>
      </c>
      <c r="D2261" s="129">
        <f t="shared" si="77"/>
        <v>180600</v>
      </c>
      <c r="E2261" s="130" t="s">
        <v>6398</v>
      </c>
      <c r="F2261" s="126"/>
      <c r="G2261" s="126"/>
      <c r="H2261" s="126"/>
      <c r="I2261" s="126"/>
      <c r="J2261" s="126"/>
      <c r="K2261" s="126"/>
    </row>
    <row r="2262" spans="1:11" s="143" customFormat="1">
      <c r="A2262" s="127" t="s">
        <v>3848</v>
      </c>
      <c r="B2262" s="127">
        <v>173000</v>
      </c>
      <c r="C2262" s="128">
        <f t="shared" si="78"/>
        <v>5898000</v>
      </c>
      <c r="D2262" s="129">
        <f t="shared" si="77"/>
        <v>181650</v>
      </c>
      <c r="E2262" s="130" t="s">
        <v>6398</v>
      </c>
      <c r="F2262" s="126"/>
      <c r="G2262" s="126"/>
      <c r="H2262" s="126"/>
      <c r="I2262" s="126"/>
      <c r="J2262" s="126"/>
      <c r="K2262" s="126"/>
    </row>
    <row r="2263" spans="1:11" s="143" customFormat="1">
      <c r="A2263" s="127" t="s">
        <v>3849</v>
      </c>
      <c r="B2263" s="127">
        <v>174000</v>
      </c>
      <c r="C2263" s="128">
        <f t="shared" si="78"/>
        <v>5932000</v>
      </c>
      <c r="D2263" s="129">
        <f t="shared" si="77"/>
        <v>182700</v>
      </c>
      <c r="E2263" s="130" t="s">
        <v>6398</v>
      </c>
      <c r="F2263" s="126"/>
      <c r="G2263" s="126"/>
      <c r="H2263" s="126"/>
      <c r="I2263" s="126"/>
      <c r="J2263" s="126"/>
      <c r="K2263" s="126"/>
    </row>
    <row r="2264" spans="1:11" s="143" customFormat="1">
      <c r="A2264" s="127" t="s">
        <v>3850</v>
      </c>
      <c r="B2264" s="127">
        <v>175000</v>
      </c>
      <c r="C2264" s="128">
        <f t="shared" si="78"/>
        <v>5966000</v>
      </c>
      <c r="D2264" s="129">
        <f t="shared" si="77"/>
        <v>183750</v>
      </c>
      <c r="E2264" s="130" t="s">
        <v>6398</v>
      </c>
      <c r="F2264" s="126"/>
      <c r="G2264" s="126"/>
      <c r="H2264" s="126"/>
      <c r="I2264" s="126"/>
      <c r="J2264" s="126"/>
      <c r="K2264" s="126"/>
    </row>
    <row r="2265" spans="1:11" s="143" customFormat="1">
      <c r="A2265" s="127" t="s">
        <v>3851</v>
      </c>
      <c r="B2265" s="127">
        <v>176000</v>
      </c>
      <c r="C2265" s="128">
        <f t="shared" si="78"/>
        <v>6000000</v>
      </c>
      <c r="D2265" s="129">
        <f t="shared" si="77"/>
        <v>184800</v>
      </c>
      <c r="E2265" s="130" t="s">
        <v>6398</v>
      </c>
      <c r="F2265" s="126"/>
      <c r="G2265" s="126"/>
      <c r="H2265" s="126"/>
      <c r="I2265" s="126"/>
      <c r="J2265" s="126"/>
      <c r="K2265" s="126"/>
    </row>
    <row r="2266" spans="1:11" s="143" customFormat="1">
      <c r="A2266" s="127" t="s">
        <v>3852</v>
      </c>
      <c r="B2266" s="127">
        <v>177000</v>
      </c>
      <c r="C2266" s="128">
        <f t="shared" si="78"/>
        <v>6034000</v>
      </c>
      <c r="D2266" s="129">
        <f t="shared" si="77"/>
        <v>185850</v>
      </c>
      <c r="E2266" s="130" t="s">
        <v>6398</v>
      </c>
      <c r="F2266" s="126"/>
      <c r="G2266" s="126"/>
      <c r="H2266" s="126"/>
      <c r="I2266" s="126"/>
      <c r="J2266" s="126"/>
      <c r="K2266" s="126"/>
    </row>
    <row r="2267" spans="1:11" s="143" customFormat="1">
      <c r="A2267" s="127" t="s">
        <v>3853</v>
      </c>
      <c r="B2267" s="127">
        <v>178000</v>
      </c>
      <c r="C2267" s="128">
        <f t="shared" si="78"/>
        <v>6068000</v>
      </c>
      <c r="D2267" s="129">
        <f t="shared" si="77"/>
        <v>186900</v>
      </c>
      <c r="E2267" s="130" t="s">
        <v>6398</v>
      </c>
      <c r="F2267" s="126"/>
      <c r="G2267" s="126"/>
      <c r="H2267" s="126"/>
      <c r="I2267" s="126"/>
      <c r="J2267" s="126"/>
      <c r="K2267" s="126"/>
    </row>
    <row r="2268" spans="1:11" s="143" customFormat="1">
      <c r="A2268" s="127" t="s">
        <v>3854</v>
      </c>
      <c r="B2268" s="127">
        <v>179000</v>
      </c>
      <c r="C2268" s="128">
        <f t="shared" si="78"/>
        <v>6102000</v>
      </c>
      <c r="D2268" s="129">
        <f t="shared" si="77"/>
        <v>187950</v>
      </c>
      <c r="E2268" s="130" t="s">
        <v>6398</v>
      </c>
      <c r="F2268" s="126"/>
      <c r="G2268" s="126"/>
      <c r="H2268" s="126"/>
      <c r="I2268" s="126"/>
      <c r="J2268" s="126"/>
      <c r="K2268" s="126"/>
    </row>
    <row r="2269" spans="1:11" s="143" customFormat="1">
      <c r="A2269" s="127" t="s">
        <v>3855</v>
      </c>
      <c r="B2269" s="127">
        <v>180000</v>
      </c>
      <c r="C2269" s="128">
        <f t="shared" si="78"/>
        <v>6136000</v>
      </c>
      <c r="D2269" s="129">
        <f t="shared" si="77"/>
        <v>189000</v>
      </c>
      <c r="E2269" s="130" t="s">
        <v>6398</v>
      </c>
      <c r="F2269" s="126"/>
      <c r="G2269" s="126"/>
      <c r="H2269" s="126"/>
      <c r="I2269" s="126"/>
      <c r="J2269" s="126"/>
      <c r="K2269" s="126"/>
    </row>
    <row r="2270" spans="1:11" s="143" customFormat="1">
      <c r="A2270" s="127" t="s">
        <v>3856</v>
      </c>
      <c r="B2270" s="127">
        <v>181000</v>
      </c>
      <c r="C2270" s="128">
        <f t="shared" si="78"/>
        <v>6170000</v>
      </c>
      <c r="D2270" s="129">
        <f t="shared" si="77"/>
        <v>190050</v>
      </c>
      <c r="E2270" s="130" t="s">
        <v>6398</v>
      </c>
      <c r="F2270" s="126"/>
      <c r="G2270" s="126"/>
      <c r="H2270" s="126"/>
      <c r="I2270" s="126"/>
      <c r="J2270" s="126"/>
      <c r="K2270" s="126"/>
    </row>
    <row r="2271" spans="1:11" s="143" customFormat="1">
      <c r="A2271" s="127" t="s">
        <v>3857</v>
      </c>
      <c r="B2271" s="127">
        <v>182000</v>
      </c>
      <c r="C2271" s="128">
        <f t="shared" si="78"/>
        <v>6204000</v>
      </c>
      <c r="D2271" s="129">
        <f t="shared" si="77"/>
        <v>191100</v>
      </c>
      <c r="E2271" s="130" t="s">
        <v>6398</v>
      </c>
      <c r="F2271" s="126"/>
      <c r="G2271" s="126"/>
      <c r="H2271" s="126"/>
      <c r="I2271" s="126"/>
      <c r="J2271" s="126"/>
      <c r="K2271" s="126"/>
    </row>
    <row r="2272" spans="1:11" s="143" customFormat="1">
      <c r="A2272" s="127" t="s">
        <v>3858</v>
      </c>
      <c r="B2272" s="127">
        <v>183000</v>
      </c>
      <c r="C2272" s="128">
        <f t="shared" si="78"/>
        <v>6238000</v>
      </c>
      <c r="D2272" s="129">
        <f t="shared" si="77"/>
        <v>192150</v>
      </c>
      <c r="E2272" s="130" t="s">
        <v>6398</v>
      </c>
      <c r="F2272" s="126"/>
      <c r="G2272" s="126"/>
      <c r="H2272" s="126"/>
      <c r="I2272" s="126"/>
      <c r="J2272" s="126"/>
      <c r="K2272" s="126"/>
    </row>
    <row r="2273" spans="1:11" s="143" customFormat="1">
      <c r="A2273" s="127" t="s">
        <v>3859</v>
      </c>
      <c r="B2273" s="127">
        <v>184000</v>
      </c>
      <c r="C2273" s="128">
        <f t="shared" si="78"/>
        <v>6272000</v>
      </c>
      <c r="D2273" s="129">
        <f t="shared" si="77"/>
        <v>193200</v>
      </c>
      <c r="E2273" s="130" t="s">
        <v>6398</v>
      </c>
      <c r="F2273" s="126"/>
      <c r="G2273" s="126"/>
      <c r="H2273" s="126"/>
      <c r="I2273" s="126"/>
      <c r="J2273" s="126"/>
      <c r="K2273" s="126"/>
    </row>
    <row r="2274" spans="1:11" s="143" customFormat="1">
      <c r="A2274" s="127" t="s">
        <v>3860</v>
      </c>
      <c r="B2274" s="127">
        <v>185000</v>
      </c>
      <c r="C2274" s="128">
        <f t="shared" si="78"/>
        <v>6306000</v>
      </c>
      <c r="D2274" s="129">
        <f t="shared" ref="D2274:D2337" si="79">SUM($G$2)*(B2274*0.001)</f>
        <v>194250</v>
      </c>
      <c r="E2274" s="130" t="s">
        <v>6398</v>
      </c>
      <c r="F2274" s="126"/>
      <c r="G2274" s="126"/>
      <c r="H2274" s="126"/>
      <c r="I2274" s="126"/>
      <c r="J2274" s="126"/>
      <c r="K2274" s="126"/>
    </row>
    <row r="2275" spans="1:11" s="143" customFormat="1">
      <c r="A2275" s="127" t="s">
        <v>3861</v>
      </c>
      <c r="B2275" s="127">
        <v>186000</v>
      </c>
      <c r="C2275" s="128">
        <f t="shared" si="78"/>
        <v>6340000</v>
      </c>
      <c r="D2275" s="129">
        <f t="shared" si="79"/>
        <v>195300</v>
      </c>
      <c r="E2275" s="130" t="s">
        <v>6398</v>
      </c>
      <c r="F2275" s="126"/>
      <c r="G2275" s="126"/>
      <c r="H2275" s="126"/>
      <c r="I2275" s="126"/>
      <c r="J2275" s="126"/>
      <c r="K2275" s="126"/>
    </row>
    <row r="2276" spans="1:11" s="122" customFormat="1">
      <c r="A2276" s="127" t="s">
        <v>3862</v>
      </c>
      <c r="B2276" s="127">
        <v>187000</v>
      </c>
      <c r="C2276" s="128">
        <f t="shared" si="78"/>
        <v>6374000</v>
      </c>
      <c r="D2276" s="129">
        <f t="shared" si="79"/>
        <v>196350</v>
      </c>
      <c r="E2276" s="130" t="s">
        <v>6398</v>
      </c>
      <c r="F2276" s="143"/>
      <c r="G2276" s="126"/>
      <c r="H2276" s="126"/>
      <c r="I2276" s="126"/>
      <c r="J2276" s="126"/>
      <c r="K2276" s="126"/>
    </row>
    <row r="2277" spans="1:11" s="122" customFormat="1">
      <c r="A2277" s="127" t="s">
        <v>3863</v>
      </c>
      <c r="B2277" s="127">
        <v>188000</v>
      </c>
      <c r="C2277" s="128">
        <f t="shared" si="78"/>
        <v>6408000</v>
      </c>
      <c r="D2277" s="129">
        <f t="shared" si="79"/>
        <v>197400</v>
      </c>
      <c r="E2277" s="130" t="s">
        <v>6398</v>
      </c>
      <c r="F2277" s="143"/>
      <c r="G2277" s="126"/>
      <c r="H2277" s="126"/>
      <c r="I2277" s="126"/>
      <c r="J2277" s="126"/>
      <c r="K2277" s="126"/>
    </row>
    <row r="2278" spans="1:11" s="122" customFormat="1">
      <c r="A2278" s="127" t="s">
        <v>3864</v>
      </c>
      <c r="B2278" s="127">
        <v>189000</v>
      </c>
      <c r="C2278" s="128">
        <f t="shared" si="78"/>
        <v>6442000</v>
      </c>
      <c r="D2278" s="129">
        <f t="shared" si="79"/>
        <v>198450</v>
      </c>
      <c r="E2278" s="130" t="s">
        <v>6398</v>
      </c>
      <c r="F2278" s="131"/>
      <c r="G2278" s="126"/>
      <c r="H2278" s="126"/>
      <c r="I2278" s="126"/>
      <c r="J2278" s="126"/>
      <c r="K2278" s="126"/>
    </row>
    <row r="2279" spans="1:11" s="122" customFormat="1">
      <c r="A2279" s="127" t="s">
        <v>3865</v>
      </c>
      <c r="B2279" s="127">
        <v>190000</v>
      </c>
      <c r="C2279" s="128">
        <f t="shared" si="78"/>
        <v>6476000</v>
      </c>
      <c r="D2279" s="129">
        <f t="shared" si="79"/>
        <v>199500</v>
      </c>
      <c r="E2279" s="130" t="s">
        <v>6398</v>
      </c>
      <c r="F2279" s="131"/>
      <c r="G2279" s="126"/>
      <c r="H2279" s="126"/>
      <c r="I2279" s="126"/>
      <c r="J2279" s="126"/>
      <c r="K2279" s="126"/>
    </row>
    <row r="2280" spans="1:11" s="122" customFormat="1">
      <c r="A2280" s="127" t="s">
        <v>3866</v>
      </c>
      <c r="B2280" s="127">
        <v>191000</v>
      </c>
      <c r="C2280" s="128">
        <f t="shared" si="78"/>
        <v>6510000</v>
      </c>
      <c r="D2280" s="129">
        <f t="shared" si="79"/>
        <v>200550</v>
      </c>
      <c r="E2280" s="130" t="s">
        <v>6398</v>
      </c>
      <c r="F2280" s="131"/>
      <c r="G2280" s="126"/>
      <c r="H2280" s="126"/>
      <c r="I2280" s="126"/>
      <c r="J2280" s="126"/>
      <c r="K2280" s="126"/>
    </row>
    <row r="2281" spans="1:11" s="122" customFormat="1">
      <c r="A2281" s="127" t="s">
        <v>3867</v>
      </c>
      <c r="B2281" s="127">
        <v>192000</v>
      </c>
      <c r="C2281" s="128">
        <f t="shared" si="78"/>
        <v>6544000</v>
      </c>
      <c r="D2281" s="129">
        <f t="shared" si="79"/>
        <v>201600</v>
      </c>
      <c r="E2281" s="130" t="s">
        <v>6398</v>
      </c>
      <c r="F2281" s="131"/>
      <c r="G2281" s="126"/>
      <c r="H2281" s="126"/>
      <c r="I2281" s="126"/>
      <c r="J2281" s="126"/>
      <c r="K2281" s="126"/>
    </row>
    <row r="2282" spans="1:11" s="122" customFormat="1">
      <c r="A2282" s="127" t="s">
        <v>3868</v>
      </c>
      <c r="B2282" s="127">
        <v>193000</v>
      </c>
      <c r="C2282" s="128">
        <f t="shared" si="78"/>
        <v>6578000</v>
      </c>
      <c r="D2282" s="129">
        <f t="shared" si="79"/>
        <v>202650</v>
      </c>
      <c r="E2282" s="130" t="s">
        <v>6398</v>
      </c>
      <c r="F2282" s="131"/>
      <c r="G2282" s="126"/>
      <c r="H2282" s="126"/>
      <c r="I2282" s="126"/>
      <c r="J2282" s="126"/>
      <c r="K2282" s="126"/>
    </row>
    <row r="2283" spans="1:11" s="122" customFormat="1">
      <c r="A2283" s="127" t="s">
        <v>3869</v>
      </c>
      <c r="B2283" s="127">
        <v>194000</v>
      </c>
      <c r="C2283" s="128">
        <f t="shared" si="78"/>
        <v>6612000</v>
      </c>
      <c r="D2283" s="129">
        <f t="shared" si="79"/>
        <v>203700</v>
      </c>
      <c r="E2283" s="130" t="s">
        <v>6398</v>
      </c>
      <c r="F2283" s="131"/>
      <c r="G2283" s="126"/>
      <c r="H2283" s="126"/>
      <c r="I2283" s="126"/>
      <c r="J2283" s="126"/>
      <c r="K2283" s="126"/>
    </row>
    <row r="2284" spans="1:11" s="122" customFormat="1">
      <c r="A2284" s="127" t="s">
        <v>3870</v>
      </c>
      <c r="B2284" s="127">
        <v>195000</v>
      </c>
      <c r="C2284" s="128">
        <f t="shared" ref="C2284:C2347" si="80">C2283+34000</f>
        <v>6646000</v>
      </c>
      <c r="D2284" s="129">
        <f t="shared" si="79"/>
        <v>204750</v>
      </c>
      <c r="E2284" s="130" t="s">
        <v>6398</v>
      </c>
      <c r="F2284" s="131"/>
      <c r="G2284" s="126"/>
      <c r="H2284" s="126"/>
      <c r="I2284" s="126"/>
      <c r="J2284" s="126"/>
      <c r="K2284" s="126"/>
    </row>
    <row r="2285" spans="1:11" s="122" customFormat="1">
      <c r="A2285" s="127" t="s">
        <v>3871</v>
      </c>
      <c r="B2285" s="127">
        <v>196000</v>
      </c>
      <c r="C2285" s="128">
        <f t="shared" si="80"/>
        <v>6680000</v>
      </c>
      <c r="D2285" s="129">
        <f t="shared" si="79"/>
        <v>205800</v>
      </c>
      <c r="E2285" s="130" t="s">
        <v>6398</v>
      </c>
      <c r="F2285" s="131"/>
      <c r="G2285" s="126"/>
      <c r="H2285" s="126"/>
      <c r="I2285" s="126"/>
      <c r="J2285" s="126"/>
      <c r="K2285" s="126"/>
    </row>
    <row r="2286" spans="1:11" s="122" customFormat="1">
      <c r="A2286" s="127" t="s">
        <v>3872</v>
      </c>
      <c r="B2286" s="127">
        <v>197000</v>
      </c>
      <c r="C2286" s="128">
        <f t="shared" si="80"/>
        <v>6714000</v>
      </c>
      <c r="D2286" s="129">
        <f t="shared" si="79"/>
        <v>206850</v>
      </c>
      <c r="E2286" s="130" t="s">
        <v>6398</v>
      </c>
      <c r="F2286" s="131"/>
      <c r="G2286" s="126"/>
      <c r="H2286" s="126"/>
      <c r="I2286" s="126"/>
      <c r="J2286" s="126"/>
      <c r="K2286" s="126"/>
    </row>
    <row r="2287" spans="1:11" s="122" customFormat="1">
      <c r="A2287" s="127" t="s">
        <v>3873</v>
      </c>
      <c r="B2287" s="127">
        <v>198000</v>
      </c>
      <c r="C2287" s="128">
        <f t="shared" si="80"/>
        <v>6748000</v>
      </c>
      <c r="D2287" s="129">
        <f t="shared" si="79"/>
        <v>207900</v>
      </c>
      <c r="E2287" s="130" t="s">
        <v>6398</v>
      </c>
      <c r="F2287" s="131"/>
      <c r="G2287" s="126"/>
      <c r="H2287" s="126"/>
      <c r="I2287" s="126"/>
      <c r="J2287" s="126"/>
      <c r="K2287" s="126"/>
    </row>
    <row r="2288" spans="1:11" s="122" customFormat="1">
      <c r="A2288" s="127" t="s">
        <v>3874</v>
      </c>
      <c r="B2288" s="127">
        <v>199000</v>
      </c>
      <c r="C2288" s="128">
        <f t="shared" si="80"/>
        <v>6782000</v>
      </c>
      <c r="D2288" s="129">
        <f t="shared" si="79"/>
        <v>208950</v>
      </c>
      <c r="E2288" s="130" t="s">
        <v>6398</v>
      </c>
      <c r="F2288" s="131"/>
      <c r="G2288" s="126"/>
      <c r="H2288" s="126"/>
      <c r="I2288" s="126"/>
      <c r="J2288" s="126"/>
      <c r="K2288" s="126"/>
    </row>
    <row r="2289" spans="1:11" s="122" customFormat="1">
      <c r="A2289" s="127" t="s">
        <v>3875</v>
      </c>
      <c r="B2289" s="127">
        <v>200000</v>
      </c>
      <c r="C2289" s="128">
        <f t="shared" si="80"/>
        <v>6816000</v>
      </c>
      <c r="D2289" s="129">
        <f t="shared" si="79"/>
        <v>210000</v>
      </c>
      <c r="E2289" s="130" t="s">
        <v>6398</v>
      </c>
      <c r="F2289" s="131"/>
      <c r="G2289" s="126"/>
      <c r="H2289" s="126"/>
      <c r="I2289" s="126"/>
      <c r="J2289" s="126"/>
      <c r="K2289" s="126"/>
    </row>
    <row r="2290" spans="1:11" s="122" customFormat="1">
      <c r="A2290" s="127" t="str">
        <f t="shared" ref="A2290:A2353" si="81">"이집트"&amp;B2290</f>
        <v>이집트201000</v>
      </c>
      <c r="B2290" s="127">
        <f t="shared" ref="B2290:B2353" si="82">B2289+1000</f>
        <v>201000</v>
      </c>
      <c r="C2290" s="128">
        <f t="shared" si="80"/>
        <v>6850000</v>
      </c>
      <c r="D2290" s="129">
        <f t="shared" si="79"/>
        <v>211050</v>
      </c>
      <c r="E2290" s="130" t="s">
        <v>6398</v>
      </c>
      <c r="F2290" s="131"/>
      <c r="G2290" s="126"/>
      <c r="H2290" s="126"/>
      <c r="I2290" s="126"/>
      <c r="J2290" s="126"/>
      <c r="K2290" s="126"/>
    </row>
    <row r="2291" spans="1:11" s="122" customFormat="1">
      <c r="A2291" s="127" t="str">
        <f t="shared" si="81"/>
        <v>이집트202000</v>
      </c>
      <c r="B2291" s="127">
        <f t="shared" si="82"/>
        <v>202000</v>
      </c>
      <c r="C2291" s="128">
        <f t="shared" si="80"/>
        <v>6884000</v>
      </c>
      <c r="D2291" s="129">
        <f t="shared" si="79"/>
        <v>212100</v>
      </c>
      <c r="E2291" s="130" t="s">
        <v>6398</v>
      </c>
      <c r="F2291" s="131"/>
      <c r="G2291" s="126"/>
      <c r="H2291" s="126"/>
      <c r="I2291" s="126"/>
      <c r="J2291" s="126"/>
      <c r="K2291" s="126"/>
    </row>
    <row r="2292" spans="1:11" s="122" customFormat="1">
      <c r="A2292" s="127" t="str">
        <f t="shared" si="81"/>
        <v>이집트203000</v>
      </c>
      <c r="B2292" s="127">
        <f t="shared" si="82"/>
        <v>203000</v>
      </c>
      <c r="C2292" s="128">
        <f t="shared" si="80"/>
        <v>6918000</v>
      </c>
      <c r="D2292" s="129">
        <f t="shared" si="79"/>
        <v>213150</v>
      </c>
      <c r="E2292" s="130" t="s">
        <v>6398</v>
      </c>
      <c r="F2292" s="131"/>
      <c r="G2292" s="126"/>
      <c r="H2292" s="126"/>
      <c r="I2292" s="126"/>
      <c r="J2292" s="126"/>
      <c r="K2292" s="126"/>
    </row>
    <row r="2293" spans="1:11" s="122" customFormat="1">
      <c r="A2293" s="127" t="str">
        <f t="shared" si="81"/>
        <v>이집트204000</v>
      </c>
      <c r="B2293" s="127">
        <f t="shared" si="82"/>
        <v>204000</v>
      </c>
      <c r="C2293" s="128">
        <f t="shared" si="80"/>
        <v>6952000</v>
      </c>
      <c r="D2293" s="129">
        <f t="shared" si="79"/>
        <v>214200</v>
      </c>
      <c r="E2293" s="130" t="s">
        <v>6398</v>
      </c>
      <c r="F2293" s="131"/>
      <c r="G2293" s="126"/>
      <c r="H2293" s="126"/>
      <c r="I2293" s="126"/>
      <c r="J2293" s="126"/>
      <c r="K2293" s="126"/>
    </row>
    <row r="2294" spans="1:11" s="122" customFormat="1">
      <c r="A2294" s="127" t="str">
        <f t="shared" si="81"/>
        <v>이집트205000</v>
      </c>
      <c r="B2294" s="127">
        <f t="shared" si="82"/>
        <v>205000</v>
      </c>
      <c r="C2294" s="128">
        <f t="shared" si="80"/>
        <v>6986000</v>
      </c>
      <c r="D2294" s="129">
        <f t="shared" si="79"/>
        <v>215250</v>
      </c>
      <c r="E2294" s="130" t="s">
        <v>6398</v>
      </c>
      <c r="F2294" s="131"/>
      <c r="G2294" s="126"/>
      <c r="H2294" s="126"/>
      <c r="I2294" s="126"/>
      <c r="J2294" s="126"/>
      <c r="K2294" s="126"/>
    </row>
    <row r="2295" spans="1:11" s="122" customFormat="1">
      <c r="A2295" s="127" t="str">
        <f t="shared" si="81"/>
        <v>이집트206000</v>
      </c>
      <c r="B2295" s="127">
        <f t="shared" si="82"/>
        <v>206000</v>
      </c>
      <c r="C2295" s="128">
        <f t="shared" si="80"/>
        <v>7020000</v>
      </c>
      <c r="D2295" s="129">
        <f t="shared" si="79"/>
        <v>216300</v>
      </c>
      <c r="E2295" s="130" t="s">
        <v>6398</v>
      </c>
      <c r="F2295" s="131"/>
      <c r="G2295" s="126"/>
      <c r="H2295" s="126"/>
      <c r="I2295" s="126"/>
      <c r="J2295" s="126"/>
      <c r="K2295" s="126"/>
    </row>
    <row r="2296" spans="1:11" s="122" customFormat="1">
      <c r="A2296" s="127" t="str">
        <f t="shared" si="81"/>
        <v>이집트207000</v>
      </c>
      <c r="B2296" s="127">
        <f t="shared" si="82"/>
        <v>207000</v>
      </c>
      <c r="C2296" s="128">
        <f t="shared" si="80"/>
        <v>7054000</v>
      </c>
      <c r="D2296" s="129">
        <f t="shared" si="79"/>
        <v>217350</v>
      </c>
      <c r="E2296" s="130" t="s">
        <v>6398</v>
      </c>
      <c r="F2296" s="131"/>
      <c r="G2296" s="126"/>
      <c r="H2296" s="126"/>
      <c r="I2296" s="126"/>
      <c r="J2296" s="126"/>
      <c r="K2296" s="126"/>
    </row>
    <row r="2297" spans="1:11" s="122" customFormat="1">
      <c r="A2297" s="127" t="str">
        <f t="shared" si="81"/>
        <v>이집트208000</v>
      </c>
      <c r="B2297" s="127">
        <f t="shared" si="82"/>
        <v>208000</v>
      </c>
      <c r="C2297" s="128">
        <f t="shared" si="80"/>
        <v>7088000</v>
      </c>
      <c r="D2297" s="129">
        <f t="shared" si="79"/>
        <v>218400</v>
      </c>
      <c r="E2297" s="130" t="s">
        <v>6398</v>
      </c>
      <c r="F2297" s="131"/>
      <c r="G2297" s="126"/>
      <c r="H2297" s="126"/>
      <c r="I2297" s="126"/>
      <c r="J2297" s="126"/>
      <c r="K2297" s="126"/>
    </row>
    <row r="2298" spans="1:11" s="122" customFormat="1">
      <c r="A2298" s="127" t="str">
        <f t="shared" si="81"/>
        <v>이집트209000</v>
      </c>
      <c r="B2298" s="127">
        <f t="shared" si="82"/>
        <v>209000</v>
      </c>
      <c r="C2298" s="128">
        <f t="shared" si="80"/>
        <v>7122000</v>
      </c>
      <c r="D2298" s="129">
        <f t="shared" si="79"/>
        <v>219450</v>
      </c>
      <c r="E2298" s="130" t="s">
        <v>6398</v>
      </c>
      <c r="F2298" s="131"/>
      <c r="G2298" s="126"/>
      <c r="H2298" s="126"/>
      <c r="I2298" s="126"/>
      <c r="J2298" s="126"/>
      <c r="K2298" s="126"/>
    </row>
    <row r="2299" spans="1:11" s="122" customFormat="1">
      <c r="A2299" s="127" t="str">
        <f t="shared" si="81"/>
        <v>이집트210000</v>
      </c>
      <c r="B2299" s="127">
        <f t="shared" si="82"/>
        <v>210000</v>
      </c>
      <c r="C2299" s="128">
        <f t="shared" si="80"/>
        <v>7156000</v>
      </c>
      <c r="D2299" s="129">
        <f t="shared" si="79"/>
        <v>220500</v>
      </c>
      <c r="E2299" s="130" t="s">
        <v>6398</v>
      </c>
      <c r="F2299" s="131"/>
      <c r="G2299" s="126"/>
      <c r="H2299" s="126"/>
      <c r="I2299" s="126"/>
      <c r="J2299" s="126"/>
      <c r="K2299" s="126"/>
    </row>
    <row r="2300" spans="1:11" s="122" customFormat="1">
      <c r="A2300" s="127" t="str">
        <f t="shared" si="81"/>
        <v>이집트211000</v>
      </c>
      <c r="B2300" s="127">
        <f t="shared" si="82"/>
        <v>211000</v>
      </c>
      <c r="C2300" s="128">
        <f t="shared" si="80"/>
        <v>7190000</v>
      </c>
      <c r="D2300" s="129">
        <f t="shared" si="79"/>
        <v>221550</v>
      </c>
      <c r="E2300" s="130" t="s">
        <v>6398</v>
      </c>
      <c r="F2300" s="131"/>
      <c r="G2300" s="126"/>
      <c r="H2300" s="126"/>
      <c r="I2300" s="126"/>
      <c r="J2300" s="126"/>
      <c r="K2300" s="126"/>
    </row>
    <row r="2301" spans="1:11" s="122" customFormat="1">
      <c r="A2301" s="127" t="str">
        <f t="shared" si="81"/>
        <v>이집트212000</v>
      </c>
      <c r="B2301" s="127">
        <f t="shared" si="82"/>
        <v>212000</v>
      </c>
      <c r="C2301" s="128">
        <f t="shared" si="80"/>
        <v>7224000</v>
      </c>
      <c r="D2301" s="129">
        <f t="shared" si="79"/>
        <v>222600</v>
      </c>
      <c r="E2301" s="130" t="s">
        <v>6398</v>
      </c>
      <c r="F2301" s="131"/>
      <c r="G2301" s="126"/>
      <c r="H2301" s="126"/>
      <c r="I2301" s="126"/>
      <c r="J2301" s="126"/>
      <c r="K2301" s="126"/>
    </row>
    <row r="2302" spans="1:11" s="122" customFormat="1">
      <c r="A2302" s="127" t="str">
        <f t="shared" si="81"/>
        <v>이집트213000</v>
      </c>
      <c r="B2302" s="127">
        <f t="shared" si="82"/>
        <v>213000</v>
      </c>
      <c r="C2302" s="128">
        <f t="shared" si="80"/>
        <v>7258000</v>
      </c>
      <c r="D2302" s="129">
        <f t="shared" si="79"/>
        <v>223650</v>
      </c>
      <c r="E2302" s="130" t="s">
        <v>6398</v>
      </c>
      <c r="F2302" s="131"/>
      <c r="G2302" s="126"/>
      <c r="H2302" s="126"/>
      <c r="I2302" s="126"/>
      <c r="J2302" s="126"/>
      <c r="K2302" s="126"/>
    </row>
    <row r="2303" spans="1:11" s="122" customFormat="1">
      <c r="A2303" s="127" t="str">
        <f t="shared" si="81"/>
        <v>이집트214000</v>
      </c>
      <c r="B2303" s="127">
        <f t="shared" si="82"/>
        <v>214000</v>
      </c>
      <c r="C2303" s="128">
        <f t="shared" si="80"/>
        <v>7292000</v>
      </c>
      <c r="D2303" s="129">
        <f t="shared" si="79"/>
        <v>224700</v>
      </c>
      <c r="E2303" s="130" t="s">
        <v>6398</v>
      </c>
      <c r="F2303" s="131"/>
      <c r="G2303" s="126"/>
      <c r="H2303" s="126"/>
      <c r="I2303" s="126"/>
      <c r="J2303" s="126"/>
      <c r="K2303" s="126"/>
    </row>
    <row r="2304" spans="1:11" s="122" customFormat="1">
      <c r="A2304" s="127" t="str">
        <f t="shared" si="81"/>
        <v>이집트215000</v>
      </c>
      <c r="B2304" s="127">
        <f t="shared" si="82"/>
        <v>215000</v>
      </c>
      <c r="C2304" s="128">
        <f t="shared" si="80"/>
        <v>7326000</v>
      </c>
      <c r="D2304" s="129">
        <f t="shared" si="79"/>
        <v>225750</v>
      </c>
      <c r="E2304" s="130" t="s">
        <v>6398</v>
      </c>
      <c r="F2304" s="131"/>
      <c r="G2304" s="126"/>
      <c r="H2304" s="126"/>
      <c r="I2304" s="126"/>
      <c r="J2304" s="126"/>
      <c r="K2304" s="126"/>
    </row>
    <row r="2305" spans="1:11" s="122" customFormat="1">
      <c r="A2305" s="127" t="str">
        <f t="shared" si="81"/>
        <v>이집트216000</v>
      </c>
      <c r="B2305" s="127">
        <f t="shared" si="82"/>
        <v>216000</v>
      </c>
      <c r="C2305" s="128">
        <f t="shared" si="80"/>
        <v>7360000</v>
      </c>
      <c r="D2305" s="129">
        <f t="shared" si="79"/>
        <v>226800</v>
      </c>
      <c r="E2305" s="130" t="s">
        <v>6398</v>
      </c>
      <c r="F2305" s="131"/>
      <c r="G2305" s="126"/>
      <c r="H2305" s="126"/>
      <c r="I2305" s="126"/>
      <c r="J2305" s="126"/>
      <c r="K2305" s="126"/>
    </row>
    <row r="2306" spans="1:11" s="122" customFormat="1">
      <c r="A2306" s="127" t="str">
        <f t="shared" si="81"/>
        <v>이집트217000</v>
      </c>
      <c r="B2306" s="127">
        <f t="shared" si="82"/>
        <v>217000</v>
      </c>
      <c r="C2306" s="128">
        <f t="shared" si="80"/>
        <v>7394000</v>
      </c>
      <c r="D2306" s="129">
        <f t="shared" si="79"/>
        <v>227850</v>
      </c>
      <c r="E2306" s="130" t="s">
        <v>6398</v>
      </c>
      <c r="F2306" s="131"/>
      <c r="G2306" s="126"/>
      <c r="H2306" s="126"/>
      <c r="I2306" s="126"/>
      <c r="J2306" s="126"/>
      <c r="K2306" s="126"/>
    </row>
    <row r="2307" spans="1:11" s="122" customFormat="1">
      <c r="A2307" s="127" t="str">
        <f t="shared" si="81"/>
        <v>이집트218000</v>
      </c>
      <c r="B2307" s="127">
        <f t="shared" si="82"/>
        <v>218000</v>
      </c>
      <c r="C2307" s="128">
        <f t="shared" si="80"/>
        <v>7428000</v>
      </c>
      <c r="D2307" s="129">
        <f t="shared" si="79"/>
        <v>228900</v>
      </c>
      <c r="E2307" s="130" t="s">
        <v>6398</v>
      </c>
      <c r="F2307" s="131"/>
      <c r="G2307" s="126"/>
      <c r="H2307" s="126"/>
      <c r="I2307" s="126"/>
      <c r="J2307" s="126"/>
      <c r="K2307" s="126"/>
    </row>
    <row r="2308" spans="1:11" s="122" customFormat="1">
      <c r="A2308" s="127" t="str">
        <f t="shared" si="81"/>
        <v>이집트219000</v>
      </c>
      <c r="B2308" s="127">
        <f t="shared" si="82"/>
        <v>219000</v>
      </c>
      <c r="C2308" s="128">
        <f t="shared" si="80"/>
        <v>7462000</v>
      </c>
      <c r="D2308" s="129">
        <f t="shared" si="79"/>
        <v>229950</v>
      </c>
      <c r="E2308" s="130" t="s">
        <v>6398</v>
      </c>
      <c r="F2308" s="131"/>
      <c r="G2308" s="126"/>
      <c r="H2308" s="126"/>
      <c r="I2308" s="126"/>
      <c r="J2308" s="126"/>
      <c r="K2308" s="126"/>
    </row>
    <row r="2309" spans="1:11" s="122" customFormat="1">
      <c r="A2309" s="127" t="str">
        <f t="shared" si="81"/>
        <v>이집트220000</v>
      </c>
      <c r="B2309" s="127">
        <f t="shared" si="82"/>
        <v>220000</v>
      </c>
      <c r="C2309" s="128">
        <f t="shared" si="80"/>
        <v>7496000</v>
      </c>
      <c r="D2309" s="129">
        <f t="shared" si="79"/>
        <v>231000</v>
      </c>
      <c r="E2309" s="130" t="s">
        <v>6398</v>
      </c>
      <c r="F2309" s="131"/>
      <c r="G2309" s="126"/>
      <c r="H2309" s="126"/>
      <c r="I2309" s="126"/>
      <c r="J2309" s="126"/>
      <c r="K2309" s="126"/>
    </row>
    <row r="2310" spans="1:11" s="122" customFormat="1">
      <c r="A2310" s="127" t="str">
        <f t="shared" si="81"/>
        <v>이집트221000</v>
      </c>
      <c r="B2310" s="127">
        <f t="shared" si="82"/>
        <v>221000</v>
      </c>
      <c r="C2310" s="128">
        <f t="shared" si="80"/>
        <v>7530000</v>
      </c>
      <c r="D2310" s="129">
        <f t="shared" si="79"/>
        <v>232050</v>
      </c>
      <c r="E2310" s="130" t="s">
        <v>6398</v>
      </c>
      <c r="F2310" s="131"/>
      <c r="G2310" s="126"/>
      <c r="H2310" s="126"/>
      <c r="I2310" s="126"/>
      <c r="J2310" s="126"/>
      <c r="K2310" s="126"/>
    </row>
    <row r="2311" spans="1:11" s="122" customFormat="1">
      <c r="A2311" s="127" t="str">
        <f t="shared" si="81"/>
        <v>이집트222000</v>
      </c>
      <c r="B2311" s="127">
        <f t="shared" si="82"/>
        <v>222000</v>
      </c>
      <c r="C2311" s="128">
        <f t="shared" si="80"/>
        <v>7564000</v>
      </c>
      <c r="D2311" s="129">
        <f t="shared" si="79"/>
        <v>233100</v>
      </c>
      <c r="E2311" s="130" t="s">
        <v>6398</v>
      </c>
      <c r="F2311" s="131"/>
      <c r="G2311" s="126"/>
      <c r="H2311" s="126"/>
      <c r="I2311" s="126"/>
      <c r="J2311" s="126"/>
      <c r="K2311" s="126"/>
    </row>
    <row r="2312" spans="1:11" s="122" customFormat="1">
      <c r="A2312" s="127" t="str">
        <f t="shared" si="81"/>
        <v>이집트223000</v>
      </c>
      <c r="B2312" s="127">
        <f t="shared" si="82"/>
        <v>223000</v>
      </c>
      <c r="C2312" s="128">
        <f t="shared" si="80"/>
        <v>7598000</v>
      </c>
      <c r="D2312" s="129">
        <f t="shared" si="79"/>
        <v>234150</v>
      </c>
      <c r="E2312" s="130" t="s">
        <v>6398</v>
      </c>
      <c r="F2312" s="131"/>
      <c r="G2312" s="126"/>
      <c r="H2312" s="126"/>
      <c r="I2312" s="126"/>
      <c r="J2312" s="126"/>
      <c r="K2312" s="126"/>
    </row>
    <row r="2313" spans="1:11" s="122" customFormat="1">
      <c r="A2313" s="127" t="str">
        <f t="shared" si="81"/>
        <v>이집트224000</v>
      </c>
      <c r="B2313" s="127">
        <f t="shared" si="82"/>
        <v>224000</v>
      </c>
      <c r="C2313" s="128">
        <f t="shared" si="80"/>
        <v>7632000</v>
      </c>
      <c r="D2313" s="129">
        <f t="shared" si="79"/>
        <v>235200</v>
      </c>
      <c r="E2313" s="130" t="s">
        <v>6398</v>
      </c>
      <c r="F2313" s="131"/>
      <c r="G2313" s="126"/>
      <c r="H2313" s="126"/>
      <c r="I2313" s="126"/>
      <c r="J2313" s="126"/>
      <c r="K2313" s="126"/>
    </row>
    <row r="2314" spans="1:11" s="122" customFormat="1">
      <c r="A2314" s="127" t="str">
        <f t="shared" si="81"/>
        <v>이집트225000</v>
      </c>
      <c r="B2314" s="127">
        <f t="shared" si="82"/>
        <v>225000</v>
      </c>
      <c r="C2314" s="128">
        <f t="shared" si="80"/>
        <v>7666000</v>
      </c>
      <c r="D2314" s="129">
        <f t="shared" si="79"/>
        <v>236250</v>
      </c>
      <c r="E2314" s="130" t="s">
        <v>6398</v>
      </c>
      <c r="F2314" s="131"/>
      <c r="G2314" s="126"/>
      <c r="H2314" s="126"/>
      <c r="I2314" s="126"/>
      <c r="J2314" s="126"/>
      <c r="K2314" s="126"/>
    </row>
    <row r="2315" spans="1:11" s="122" customFormat="1">
      <c r="A2315" s="127" t="str">
        <f t="shared" si="81"/>
        <v>이집트226000</v>
      </c>
      <c r="B2315" s="127">
        <f t="shared" si="82"/>
        <v>226000</v>
      </c>
      <c r="C2315" s="128">
        <f t="shared" si="80"/>
        <v>7700000</v>
      </c>
      <c r="D2315" s="129">
        <f t="shared" si="79"/>
        <v>237300</v>
      </c>
      <c r="E2315" s="130" t="s">
        <v>6398</v>
      </c>
      <c r="F2315" s="131"/>
      <c r="G2315" s="126"/>
      <c r="H2315" s="126"/>
      <c r="I2315" s="126"/>
      <c r="J2315" s="126"/>
      <c r="K2315" s="126"/>
    </row>
    <row r="2316" spans="1:11" s="122" customFormat="1">
      <c r="A2316" s="127" t="str">
        <f t="shared" si="81"/>
        <v>이집트227000</v>
      </c>
      <c r="B2316" s="127">
        <f t="shared" si="82"/>
        <v>227000</v>
      </c>
      <c r="C2316" s="128">
        <f t="shared" si="80"/>
        <v>7734000</v>
      </c>
      <c r="D2316" s="129">
        <f t="shared" si="79"/>
        <v>238350</v>
      </c>
      <c r="E2316" s="130" t="s">
        <v>6398</v>
      </c>
      <c r="F2316" s="131"/>
      <c r="G2316" s="126"/>
      <c r="H2316" s="126"/>
      <c r="I2316" s="126"/>
      <c r="J2316" s="126"/>
      <c r="K2316" s="126"/>
    </row>
    <row r="2317" spans="1:11" s="122" customFormat="1">
      <c r="A2317" s="127" t="str">
        <f t="shared" si="81"/>
        <v>이집트228000</v>
      </c>
      <c r="B2317" s="127">
        <f t="shared" si="82"/>
        <v>228000</v>
      </c>
      <c r="C2317" s="128">
        <f t="shared" si="80"/>
        <v>7768000</v>
      </c>
      <c r="D2317" s="129">
        <f t="shared" si="79"/>
        <v>239400</v>
      </c>
      <c r="E2317" s="130" t="s">
        <v>6398</v>
      </c>
      <c r="F2317" s="131"/>
      <c r="G2317" s="126"/>
      <c r="H2317" s="126"/>
      <c r="I2317" s="126"/>
      <c r="J2317" s="126"/>
      <c r="K2317" s="126"/>
    </row>
    <row r="2318" spans="1:11" s="122" customFormat="1">
      <c r="A2318" s="127" t="str">
        <f t="shared" si="81"/>
        <v>이집트229000</v>
      </c>
      <c r="B2318" s="127">
        <f t="shared" si="82"/>
        <v>229000</v>
      </c>
      <c r="C2318" s="128">
        <f t="shared" si="80"/>
        <v>7802000</v>
      </c>
      <c r="D2318" s="129">
        <f t="shared" si="79"/>
        <v>240450</v>
      </c>
      <c r="E2318" s="130" t="s">
        <v>6398</v>
      </c>
      <c r="F2318" s="131"/>
      <c r="G2318" s="126"/>
      <c r="H2318" s="126"/>
      <c r="I2318" s="126"/>
      <c r="J2318" s="126"/>
      <c r="K2318" s="126"/>
    </row>
    <row r="2319" spans="1:11" s="122" customFormat="1">
      <c r="A2319" s="127" t="str">
        <f t="shared" si="81"/>
        <v>이집트230000</v>
      </c>
      <c r="B2319" s="127">
        <f t="shared" si="82"/>
        <v>230000</v>
      </c>
      <c r="C2319" s="128">
        <f t="shared" si="80"/>
        <v>7836000</v>
      </c>
      <c r="D2319" s="129">
        <f t="shared" si="79"/>
        <v>241500</v>
      </c>
      <c r="E2319" s="130" t="s">
        <v>6398</v>
      </c>
      <c r="F2319" s="131"/>
      <c r="G2319" s="126"/>
      <c r="H2319" s="126"/>
      <c r="I2319" s="126"/>
      <c r="J2319" s="126"/>
      <c r="K2319" s="126"/>
    </row>
    <row r="2320" spans="1:11" s="122" customFormat="1">
      <c r="A2320" s="127" t="str">
        <f t="shared" si="81"/>
        <v>이집트231000</v>
      </c>
      <c r="B2320" s="127">
        <f t="shared" si="82"/>
        <v>231000</v>
      </c>
      <c r="C2320" s="128">
        <f t="shared" si="80"/>
        <v>7870000</v>
      </c>
      <c r="D2320" s="129">
        <f t="shared" si="79"/>
        <v>242550</v>
      </c>
      <c r="E2320" s="130" t="s">
        <v>6398</v>
      </c>
      <c r="F2320" s="131"/>
      <c r="G2320" s="126"/>
      <c r="H2320" s="126"/>
      <c r="I2320" s="126"/>
      <c r="J2320" s="126"/>
      <c r="K2320" s="126"/>
    </row>
    <row r="2321" spans="1:11" s="122" customFormat="1">
      <c r="A2321" s="127" t="str">
        <f t="shared" si="81"/>
        <v>이집트232000</v>
      </c>
      <c r="B2321" s="127">
        <f t="shared" si="82"/>
        <v>232000</v>
      </c>
      <c r="C2321" s="128">
        <f t="shared" si="80"/>
        <v>7904000</v>
      </c>
      <c r="D2321" s="129">
        <f t="shared" si="79"/>
        <v>243600</v>
      </c>
      <c r="E2321" s="130" t="s">
        <v>6398</v>
      </c>
      <c r="F2321" s="131"/>
      <c r="G2321" s="126"/>
      <c r="H2321" s="126"/>
      <c r="I2321" s="126"/>
      <c r="J2321" s="126"/>
      <c r="K2321" s="126"/>
    </row>
    <row r="2322" spans="1:11" s="122" customFormat="1">
      <c r="A2322" s="127" t="str">
        <f t="shared" si="81"/>
        <v>이집트233000</v>
      </c>
      <c r="B2322" s="127">
        <f t="shared" si="82"/>
        <v>233000</v>
      </c>
      <c r="C2322" s="128">
        <f t="shared" si="80"/>
        <v>7938000</v>
      </c>
      <c r="D2322" s="129">
        <f t="shared" si="79"/>
        <v>244650</v>
      </c>
      <c r="E2322" s="130" t="s">
        <v>6398</v>
      </c>
      <c r="F2322" s="131"/>
      <c r="G2322" s="126"/>
      <c r="H2322" s="126"/>
      <c r="I2322" s="126"/>
      <c r="J2322" s="126"/>
      <c r="K2322" s="126"/>
    </row>
    <row r="2323" spans="1:11" s="122" customFormat="1">
      <c r="A2323" s="127" t="str">
        <f t="shared" si="81"/>
        <v>이집트234000</v>
      </c>
      <c r="B2323" s="127">
        <f t="shared" si="82"/>
        <v>234000</v>
      </c>
      <c r="C2323" s="128">
        <f t="shared" si="80"/>
        <v>7972000</v>
      </c>
      <c r="D2323" s="129">
        <f t="shared" si="79"/>
        <v>245700</v>
      </c>
      <c r="E2323" s="130" t="s">
        <v>6398</v>
      </c>
      <c r="F2323" s="131"/>
      <c r="G2323" s="126"/>
      <c r="H2323" s="126"/>
      <c r="I2323" s="126"/>
      <c r="J2323" s="126"/>
      <c r="K2323" s="126"/>
    </row>
    <row r="2324" spans="1:11" s="122" customFormat="1">
      <c r="A2324" s="127" t="str">
        <f t="shared" si="81"/>
        <v>이집트235000</v>
      </c>
      <c r="B2324" s="127">
        <f t="shared" si="82"/>
        <v>235000</v>
      </c>
      <c r="C2324" s="128">
        <f t="shared" si="80"/>
        <v>8006000</v>
      </c>
      <c r="D2324" s="129">
        <f t="shared" si="79"/>
        <v>246750</v>
      </c>
      <c r="E2324" s="130" t="s">
        <v>6398</v>
      </c>
      <c r="F2324" s="131"/>
      <c r="G2324" s="126"/>
      <c r="H2324" s="126"/>
      <c r="I2324" s="126"/>
      <c r="J2324" s="126"/>
      <c r="K2324" s="126"/>
    </row>
    <row r="2325" spans="1:11" s="122" customFormat="1">
      <c r="A2325" s="127" t="str">
        <f t="shared" si="81"/>
        <v>이집트236000</v>
      </c>
      <c r="B2325" s="127">
        <f t="shared" si="82"/>
        <v>236000</v>
      </c>
      <c r="C2325" s="128">
        <f t="shared" si="80"/>
        <v>8040000</v>
      </c>
      <c r="D2325" s="129">
        <f t="shared" si="79"/>
        <v>247800</v>
      </c>
      <c r="E2325" s="130" t="s">
        <v>6398</v>
      </c>
      <c r="F2325" s="131"/>
      <c r="G2325" s="126"/>
      <c r="H2325" s="126"/>
      <c r="I2325" s="126"/>
      <c r="J2325" s="126"/>
      <c r="K2325" s="126"/>
    </row>
    <row r="2326" spans="1:11" s="122" customFormat="1">
      <c r="A2326" s="127" t="str">
        <f t="shared" si="81"/>
        <v>이집트237000</v>
      </c>
      <c r="B2326" s="127">
        <f t="shared" si="82"/>
        <v>237000</v>
      </c>
      <c r="C2326" s="128">
        <f t="shared" si="80"/>
        <v>8074000</v>
      </c>
      <c r="D2326" s="129">
        <f t="shared" si="79"/>
        <v>248850</v>
      </c>
      <c r="E2326" s="130" t="s">
        <v>6398</v>
      </c>
      <c r="F2326" s="131"/>
      <c r="G2326" s="126"/>
      <c r="H2326" s="126"/>
      <c r="I2326" s="126"/>
      <c r="J2326" s="126"/>
      <c r="K2326" s="126"/>
    </row>
    <row r="2327" spans="1:11" s="122" customFormat="1">
      <c r="A2327" s="127" t="str">
        <f t="shared" si="81"/>
        <v>이집트238000</v>
      </c>
      <c r="B2327" s="127">
        <f t="shared" si="82"/>
        <v>238000</v>
      </c>
      <c r="C2327" s="128">
        <f t="shared" si="80"/>
        <v>8108000</v>
      </c>
      <c r="D2327" s="129">
        <f t="shared" si="79"/>
        <v>249900</v>
      </c>
      <c r="E2327" s="130" t="s">
        <v>6398</v>
      </c>
      <c r="F2327" s="131"/>
      <c r="G2327" s="126"/>
      <c r="H2327" s="126"/>
      <c r="I2327" s="126"/>
      <c r="J2327" s="126"/>
      <c r="K2327" s="126"/>
    </row>
    <row r="2328" spans="1:11" s="122" customFormat="1">
      <c r="A2328" s="127" t="str">
        <f t="shared" si="81"/>
        <v>이집트239000</v>
      </c>
      <c r="B2328" s="127">
        <f t="shared" si="82"/>
        <v>239000</v>
      </c>
      <c r="C2328" s="128">
        <f t="shared" si="80"/>
        <v>8142000</v>
      </c>
      <c r="D2328" s="129">
        <f t="shared" si="79"/>
        <v>250950</v>
      </c>
      <c r="E2328" s="130" t="s">
        <v>6398</v>
      </c>
      <c r="F2328" s="131"/>
      <c r="G2328" s="126"/>
      <c r="H2328" s="126"/>
      <c r="I2328" s="126"/>
      <c r="J2328" s="126"/>
      <c r="K2328" s="126"/>
    </row>
    <row r="2329" spans="1:11" s="122" customFormat="1">
      <c r="A2329" s="127" t="str">
        <f t="shared" si="81"/>
        <v>이집트240000</v>
      </c>
      <c r="B2329" s="127">
        <f t="shared" si="82"/>
        <v>240000</v>
      </c>
      <c r="C2329" s="128">
        <f t="shared" si="80"/>
        <v>8176000</v>
      </c>
      <c r="D2329" s="129">
        <f t="shared" si="79"/>
        <v>252000</v>
      </c>
      <c r="E2329" s="130" t="s">
        <v>6398</v>
      </c>
      <c r="F2329" s="131"/>
      <c r="G2329" s="126"/>
      <c r="H2329" s="126"/>
      <c r="I2329" s="126"/>
      <c r="J2329" s="126"/>
      <c r="K2329" s="126"/>
    </row>
    <row r="2330" spans="1:11" s="122" customFormat="1">
      <c r="A2330" s="127" t="str">
        <f t="shared" si="81"/>
        <v>이집트241000</v>
      </c>
      <c r="B2330" s="127">
        <f t="shared" si="82"/>
        <v>241000</v>
      </c>
      <c r="C2330" s="128">
        <f t="shared" si="80"/>
        <v>8210000</v>
      </c>
      <c r="D2330" s="129">
        <f t="shared" si="79"/>
        <v>253050</v>
      </c>
      <c r="E2330" s="130" t="s">
        <v>6398</v>
      </c>
      <c r="F2330" s="131"/>
      <c r="G2330" s="126"/>
      <c r="H2330" s="126"/>
      <c r="I2330" s="126"/>
      <c r="J2330" s="126"/>
      <c r="K2330" s="126"/>
    </row>
    <row r="2331" spans="1:11" s="122" customFormat="1">
      <c r="A2331" s="127" t="str">
        <f t="shared" si="81"/>
        <v>이집트242000</v>
      </c>
      <c r="B2331" s="127">
        <f t="shared" si="82"/>
        <v>242000</v>
      </c>
      <c r="C2331" s="128">
        <f t="shared" si="80"/>
        <v>8244000</v>
      </c>
      <c r="D2331" s="129">
        <f t="shared" si="79"/>
        <v>254100</v>
      </c>
      <c r="E2331" s="130" t="s">
        <v>6398</v>
      </c>
      <c r="F2331" s="131"/>
      <c r="G2331" s="126"/>
      <c r="H2331" s="126"/>
      <c r="I2331" s="126"/>
      <c r="J2331" s="126"/>
      <c r="K2331" s="126"/>
    </row>
    <row r="2332" spans="1:11" s="122" customFormat="1">
      <c r="A2332" s="127" t="str">
        <f t="shared" si="81"/>
        <v>이집트243000</v>
      </c>
      <c r="B2332" s="127">
        <f t="shared" si="82"/>
        <v>243000</v>
      </c>
      <c r="C2332" s="128">
        <f t="shared" si="80"/>
        <v>8278000</v>
      </c>
      <c r="D2332" s="129">
        <f t="shared" si="79"/>
        <v>255150</v>
      </c>
      <c r="E2332" s="130" t="s">
        <v>6398</v>
      </c>
      <c r="F2332" s="131"/>
      <c r="G2332" s="126"/>
      <c r="H2332" s="126"/>
      <c r="I2332" s="126"/>
      <c r="J2332" s="126"/>
      <c r="K2332" s="126"/>
    </row>
    <row r="2333" spans="1:11" s="122" customFormat="1">
      <c r="A2333" s="127" t="str">
        <f t="shared" si="81"/>
        <v>이집트244000</v>
      </c>
      <c r="B2333" s="127">
        <f t="shared" si="82"/>
        <v>244000</v>
      </c>
      <c r="C2333" s="128">
        <f t="shared" si="80"/>
        <v>8312000</v>
      </c>
      <c r="D2333" s="129">
        <f t="shared" si="79"/>
        <v>256200</v>
      </c>
      <c r="E2333" s="130" t="s">
        <v>6398</v>
      </c>
      <c r="F2333" s="131"/>
      <c r="G2333" s="126"/>
      <c r="H2333" s="126"/>
      <c r="I2333" s="126"/>
      <c r="J2333" s="126"/>
      <c r="K2333" s="126"/>
    </row>
    <row r="2334" spans="1:11" s="122" customFormat="1">
      <c r="A2334" s="127" t="str">
        <f t="shared" si="81"/>
        <v>이집트245000</v>
      </c>
      <c r="B2334" s="127">
        <f t="shared" si="82"/>
        <v>245000</v>
      </c>
      <c r="C2334" s="128">
        <f t="shared" si="80"/>
        <v>8346000</v>
      </c>
      <c r="D2334" s="129">
        <f t="shared" si="79"/>
        <v>257250</v>
      </c>
      <c r="E2334" s="130" t="s">
        <v>6398</v>
      </c>
      <c r="F2334" s="131"/>
      <c r="G2334" s="126"/>
      <c r="H2334" s="126"/>
      <c r="I2334" s="126"/>
      <c r="J2334" s="126"/>
      <c r="K2334" s="126"/>
    </row>
    <row r="2335" spans="1:11" s="122" customFormat="1">
      <c r="A2335" s="127" t="str">
        <f t="shared" si="81"/>
        <v>이집트246000</v>
      </c>
      <c r="B2335" s="127">
        <f t="shared" si="82"/>
        <v>246000</v>
      </c>
      <c r="C2335" s="128">
        <f t="shared" si="80"/>
        <v>8380000</v>
      </c>
      <c r="D2335" s="129">
        <f t="shared" si="79"/>
        <v>258300</v>
      </c>
      <c r="E2335" s="130" t="s">
        <v>6398</v>
      </c>
      <c r="F2335" s="131"/>
      <c r="G2335" s="126"/>
      <c r="H2335" s="126"/>
      <c r="I2335" s="126"/>
      <c r="J2335" s="126"/>
      <c r="K2335" s="126"/>
    </row>
    <row r="2336" spans="1:11" s="122" customFormat="1">
      <c r="A2336" s="127" t="str">
        <f t="shared" si="81"/>
        <v>이집트247000</v>
      </c>
      <c r="B2336" s="127">
        <f t="shared" si="82"/>
        <v>247000</v>
      </c>
      <c r="C2336" s="128">
        <f t="shared" si="80"/>
        <v>8414000</v>
      </c>
      <c r="D2336" s="129">
        <f t="shared" si="79"/>
        <v>259350</v>
      </c>
      <c r="E2336" s="130" t="s">
        <v>6398</v>
      </c>
      <c r="F2336" s="131"/>
      <c r="G2336" s="126"/>
      <c r="H2336" s="126"/>
      <c r="I2336" s="126"/>
      <c r="J2336" s="126"/>
      <c r="K2336" s="126"/>
    </row>
    <row r="2337" spans="1:11" s="122" customFormat="1">
      <c r="A2337" s="127" t="str">
        <f t="shared" si="81"/>
        <v>이집트248000</v>
      </c>
      <c r="B2337" s="127">
        <f t="shared" si="82"/>
        <v>248000</v>
      </c>
      <c r="C2337" s="128">
        <f t="shared" si="80"/>
        <v>8448000</v>
      </c>
      <c r="D2337" s="129">
        <f t="shared" si="79"/>
        <v>260400</v>
      </c>
      <c r="E2337" s="130" t="s">
        <v>6398</v>
      </c>
      <c r="F2337" s="131"/>
      <c r="G2337" s="126"/>
      <c r="H2337" s="126"/>
      <c r="I2337" s="126"/>
      <c r="J2337" s="126"/>
      <c r="K2337" s="126"/>
    </row>
    <row r="2338" spans="1:11" s="122" customFormat="1">
      <c r="A2338" s="127" t="str">
        <f t="shared" si="81"/>
        <v>이집트249000</v>
      </c>
      <c r="B2338" s="127">
        <f t="shared" si="82"/>
        <v>249000</v>
      </c>
      <c r="C2338" s="128">
        <f t="shared" si="80"/>
        <v>8482000</v>
      </c>
      <c r="D2338" s="129">
        <f t="shared" ref="D2338:D2401" si="83">SUM($G$2)*(B2338*0.001)</f>
        <v>261450</v>
      </c>
      <c r="E2338" s="130" t="s">
        <v>6398</v>
      </c>
      <c r="F2338" s="131"/>
      <c r="G2338" s="126"/>
      <c r="H2338" s="126"/>
      <c r="I2338" s="126"/>
      <c r="J2338" s="126"/>
      <c r="K2338" s="126"/>
    </row>
    <row r="2339" spans="1:11" s="122" customFormat="1">
      <c r="A2339" s="127" t="str">
        <f t="shared" si="81"/>
        <v>이집트250000</v>
      </c>
      <c r="B2339" s="127">
        <f t="shared" si="82"/>
        <v>250000</v>
      </c>
      <c r="C2339" s="128">
        <f t="shared" si="80"/>
        <v>8516000</v>
      </c>
      <c r="D2339" s="129">
        <f t="shared" si="83"/>
        <v>262500</v>
      </c>
      <c r="E2339" s="130" t="s">
        <v>6398</v>
      </c>
      <c r="F2339" s="131"/>
      <c r="G2339" s="126"/>
      <c r="H2339" s="126"/>
      <c r="I2339" s="126"/>
      <c r="J2339" s="126"/>
      <c r="K2339" s="126"/>
    </row>
    <row r="2340" spans="1:11" s="122" customFormat="1">
      <c r="A2340" s="127" t="str">
        <f t="shared" si="81"/>
        <v>이집트251000</v>
      </c>
      <c r="B2340" s="127">
        <f t="shared" si="82"/>
        <v>251000</v>
      </c>
      <c r="C2340" s="128">
        <f t="shared" si="80"/>
        <v>8550000</v>
      </c>
      <c r="D2340" s="129">
        <f t="shared" si="83"/>
        <v>263550</v>
      </c>
      <c r="E2340" s="130" t="s">
        <v>6398</v>
      </c>
      <c r="F2340" s="131"/>
      <c r="G2340" s="126"/>
      <c r="H2340" s="126"/>
      <c r="I2340" s="126"/>
      <c r="J2340" s="126"/>
      <c r="K2340" s="126"/>
    </row>
    <row r="2341" spans="1:11" s="122" customFormat="1">
      <c r="A2341" s="127" t="str">
        <f t="shared" si="81"/>
        <v>이집트252000</v>
      </c>
      <c r="B2341" s="127">
        <f t="shared" si="82"/>
        <v>252000</v>
      </c>
      <c r="C2341" s="128">
        <f t="shared" si="80"/>
        <v>8584000</v>
      </c>
      <c r="D2341" s="129">
        <f t="shared" si="83"/>
        <v>264600</v>
      </c>
      <c r="E2341" s="130" t="s">
        <v>6398</v>
      </c>
      <c r="F2341" s="131"/>
      <c r="G2341" s="126"/>
      <c r="H2341" s="126"/>
      <c r="I2341" s="126"/>
      <c r="J2341" s="126"/>
      <c r="K2341" s="126"/>
    </row>
    <row r="2342" spans="1:11" s="122" customFormat="1">
      <c r="A2342" s="127" t="str">
        <f t="shared" si="81"/>
        <v>이집트253000</v>
      </c>
      <c r="B2342" s="127">
        <f t="shared" si="82"/>
        <v>253000</v>
      </c>
      <c r="C2342" s="128">
        <f t="shared" si="80"/>
        <v>8618000</v>
      </c>
      <c r="D2342" s="129">
        <f t="shared" si="83"/>
        <v>265650</v>
      </c>
      <c r="E2342" s="130" t="s">
        <v>6398</v>
      </c>
      <c r="F2342" s="131"/>
      <c r="G2342" s="126"/>
      <c r="H2342" s="126"/>
      <c r="I2342" s="126"/>
      <c r="J2342" s="126"/>
      <c r="K2342" s="126"/>
    </row>
    <row r="2343" spans="1:11" s="122" customFormat="1">
      <c r="A2343" s="127" t="str">
        <f t="shared" si="81"/>
        <v>이집트254000</v>
      </c>
      <c r="B2343" s="127">
        <f t="shared" si="82"/>
        <v>254000</v>
      </c>
      <c r="C2343" s="128">
        <f t="shared" si="80"/>
        <v>8652000</v>
      </c>
      <c r="D2343" s="129">
        <f t="shared" si="83"/>
        <v>266700</v>
      </c>
      <c r="E2343" s="130" t="s">
        <v>6398</v>
      </c>
      <c r="F2343" s="131"/>
      <c r="G2343" s="126"/>
      <c r="H2343" s="126"/>
      <c r="I2343" s="126"/>
      <c r="J2343" s="126"/>
      <c r="K2343" s="126"/>
    </row>
    <row r="2344" spans="1:11" s="122" customFormat="1">
      <c r="A2344" s="127" t="str">
        <f t="shared" si="81"/>
        <v>이집트255000</v>
      </c>
      <c r="B2344" s="127">
        <f t="shared" si="82"/>
        <v>255000</v>
      </c>
      <c r="C2344" s="128">
        <f t="shared" si="80"/>
        <v>8686000</v>
      </c>
      <c r="D2344" s="129">
        <f t="shared" si="83"/>
        <v>267750</v>
      </c>
      <c r="E2344" s="130" t="s">
        <v>6398</v>
      </c>
      <c r="F2344" s="131"/>
      <c r="G2344" s="126"/>
      <c r="H2344" s="126"/>
      <c r="I2344" s="126"/>
      <c r="J2344" s="126"/>
      <c r="K2344" s="126"/>
    </row>
    <row r="2345" spans="1:11" s="122" customFormat="1">
      <c r="A2345" s="127" t="str">
        <f t="shared" si="81"/>
        <v>이집트256000</v>
      </c>
      <c r="B2345" s="127">
        <f t="shared" si="82"/>
        <v>256000</v>
      </c>
      <c r="C2345" s="128">
        <f t="shared" si="80"/>
        <v>8720000</v>
      </c>
      <c r="D2345" s="129">
        <f t="shared" si="83"/>
        <v>268800</v>
      </c>
      <c r="E2345" s="130" t="s">
        <v>6398</v>
      </c>
      <c r="F2345" s="131"/>
      <c r="G2345" s="126"/>
      <c r="H2345" s="126"/>
      <c r="I2345" s="126"/>
      <c r="J2345" s="126"/>
      <c r="K2345" s="126"/>
    </row>
    <row r="2346" spans="1:11" s="122" customFormat="1">
      <c r="A2346" s="127" t="str">
        <f t="shared" si="81"/>
        <v>이집트257000</v>
      </c>
      <c r="B2346" s="127">
        <f t="shared" si="82"/>
        <v>257000</v>
      </c>
      <c r="C2346" s="128">
        <f t="shared" si="80"/>
        <v>8754000</v>
      </c>
      <c r="D2346" s="129">
        <f t="shared" si="83"/>
        <v>269850</v>
      </c>
      <c r="E2346" s="130" t="s">
        <v>6398</v>
      </c>
      <c r="F2346" s="131"/>
      <c r="G2346" s="126"/>
      <c r="H2346" s="126"/>
      <c r="I2346" s="126"/>
      <c r="J2346" s="126"/>
      <c r="K2346" s="126"/>
    </row>
    <row r="2347" spans="1:11" s="122" customFormat="1">
      <c r="A2347" s="127" t="str">
        <f t="shared" si="81"/>
        <v>이집트258000</v>
      </c>
      <c r="B2347" s="127">
        <f t="shared" si="82"/>
        <v>258000</v>
      </c>
      <c r="C2347" s="128">
        <f t="shared" si="80"/>
        <v>8788000</v>
      </c>
      <c r="D2347" s="129">
        <f t="shared" si="83"/>
        <v>270900</v>
      </c>
      <c r="E2347" s="130" t="s">
        <v>6398</v>
      </c>
      <c r="F2347" s="131"/>
      <c r="G2347" s="126"/>
      <c r="H2347" s="126"/>
      <c r="I2347" s="126"/>
      <c r="J2347" s="126"/>
      <c r="K2347" s="126"/>
    </row>
    <row r="2348" spans="1:11" s="122" customFormat="1">
      <c r="A2348" s="127" t="str">
        <f t="shared" si="81"/>
        <v>이집트259000</v>
      </c>
      <c r="B2348" s="127">
        <f t="shared" si="82"/>
        <v>259000</v>
      </c>
      <c r="C2348" s="128">
        <f t="shared" ref="C2348:C2411" si="84">C2347+34000</f>
        <v>8822000</v>
      </c>
      <c r="D2348" s="129">
        <f t="shared" si="83"/>
        <v>271950</v>
      </c>
      <c r="E2348" s="130" t="s">
        <v>6398</v>
      </c>
      <c r="F2348" s="131"/>
      <c r="G2348" s="126"/>
      <c r="H2348" s="126"/>
      <c r="I2348" s="126"/>
      <c r="J2348" s="126"/>
      <c r="K2348" s="126"/>
    </row>
    <row r="2349" spans="1:11" s="122" customFormat="1">
      <c r="A2349" s="127" t="str">
        <f t="shared" si="81"/>
        <v>이집트260000</v>
      </c>
      <c r="B2349" s="127">
        <f t="shared" si="82"/>
        <v>260000</v>
      </c>
      <c r="C2349" s="128">
        <f t="shared" si="84"/>
        <v>8856000</v>
      </c>
      <c r="D2349" s="129">
        <f t="shared" si="83"/>
        <v>273000</v>
      </c>
      <c r="E2349" s="130" t="s">
        <v>6398</v>
      </c>
      <c r="F2349" s="131"/>
      <c r="G2349" s="126"/>
      <c r="H2349" s="126"/>
      <c r="I2349" s="126"/>
      <c r="J2349" s="126"/>
      <c r="K2349" s="126"/>
    </row>
    <row r="2350" spans="1:11" s="122" customFormat="1">
      <c r="A2350" s="127" t="str">
        <f t="shared" si="81"/>
        <v>이집트261000</v>
      </c>
      <c r="B2350" s="127">
        <f t="shared" si="82"/>
        <v>261000</v>
      </c>
      <c r="C2350" s="128">
        <f t="shared" si="84"/>
        <v>8890000</v>
      </c>
      <c r="D2350" s="129">
        <f t="shared" si="83"/>
        <v>274050</v>
      </c>
      <c r="E2350" s="130" t="s">
        <v>6398</v>
      </c>
      <c r="F2350" s="131"/>
      <c r="G2350" s="126"/>
      <c r="H2350" s="126"/>
      <c r="I2350" s="126"/>
      <c r="J2350" s="126"/>
      <c r="K2350" s="126"/>
    </row>
    <row r="2351" spans="1:11" s="122" customFormat="1">
      <c r="A2351" s="127" t="str">
        <f t="shared" si="81"/>
        <v>이집트262000</v>
      </c>
      <c r="B2351" s="127">
        <f t="shared" si="82"/>
        <v>262000</v>
      </c>
      <c r="C2351" s="128">
        <f t="shared" si="84"/>
        <v>8924000</v>
      </c>
      <c r="D2351" s="129">
        <f t="shared" si="83"/>
        <v>275100</v>
      </c>
      <c r="E2351" s="130" t="s">
        <v>6398</v>
      </c>
      <c r="F2351" s="131"/>
      <c r="G2351" s="126"/>
      <c r="H2351" s="126"/>
      <c r="I2351" s="126"/>
      <c r="J2351" s="126"/>
      <c r="K2351" s="126"/>
    </row>
    <row r="2352" spans="1:11" s="122" customFormat="1">
      <c r="A2352" s="127" t="str">
        <f t="shared" si="81"/>
        <v>이집트263000</v>
      </c>
      <c r="B2352" s="127">
        <f t="shared" si="82"/>
        <v>263000</v>
      </c>
      <c r="C2352" s="128">
        <f t="shared" si="84"/>
        <v>8958000</v>
      </c>
      <c r="D2352" s="129">
        <f t="shared" si="83"/>
        <v>276150</v>
      </c>
      <c r="E2352" s="130" t="s">
        <v>6398</v>
      </c>
      <c r="F2352" s="131"/>
      <c r="G2352" s="126"/>
      <c r="H2352" s="126"/>
      <c r="I2352" s="126"/>
      <c r="J2352" s="126"/>
      <c r="K2352" s="126"/>
    </row>
    <row r="2353" spans="1:11" s="122" customFormat="1">
      <c r="A2353" s="127" t="str">
        <f t="shared" si="81"/>
        <v>이집트264000</v>
      </c>
      <c r="B2353" s="127">
        <f t="shared" si="82"/>
        <v>264000</v>
      </c>
      <c r="C2353" s="128">
        <f t="shared" si="84"/>
        <v>8992000</v>
      </c>
      <c r="D2353" s="129">
        <f t="shared" si="83"/>
        <v>277200</v>
      </c>
      <c r="E2353" s="130" t="s">
        <v>6398</v>
      </c>
      <c r="F2353" s="131"/>
      <c r="G2353" s="126"/>
      <c r="H2353" s="126"/>
      <c r="I2353" s="126"/>
      <c r="J2353" s="126"/>
      <c r="K2353" s="126"/>
    </row>
    <row r="2354" spans="1:11" s="122" customFormat="1">
      <c r="A2354" s="127" t="str">
        <f t="shared" ref="A2354:A2417" si="85">"이집트"&amp;B2354</f>
        <v>이집트265000</v>
      </c>
      <c r="B2354" s="127">
        <f t="shared" ref="B2354:B2417" si="86">B2353+1000</f>
        <v>265000</v>
      </c>
      <c r="C2354" s="128">
        <f t="shared" si="84"/>
        <v>9026000</v>
      </c>
      <c r="D2354" s="129">
        <f t="shared" si="83"/>
        <v>278250</v>
      </c>
      <c r="E2354" s="130" t="s">
        <v>6398</v>
      </c>
      <c r="F2354" s="131"/>
      <c r="G2354" s="126"/>
      <c r="H2354" s="126"/>
      <c r="I2354" s="126"/>
      <c r="J2354" s="126"/>
      <c r="K2354" s="126"/>
    </row>
    <row r="2355" spans="1:11" s="122" customFormat="1">
      <c r="A2355" s="127" t="str">
        <f t="shared" si="85"/>
        <v>이집트266000</v>
      </c>
      <c r="B2355" s="127">
        <f t="shared" si="86"/>
        <v>266000</v>
      </c>
      <c r="C2355" s="128">
        <f t="shared" si="84"/>
        <v>9060000</v>
      </c>
      <c r="D2355" s="129">
        <f t="shared" si="83"/>
        <v>279300</v>
      </c>
      <c r="E2355" s="130" t="s">
        <v>6398</v>
      </c>
      <c r="F2355" s="131"/>
      <c r="G2355" s="126"/>
      <c r="H2355" s="126"/>
      <c r="I2355" s="126"/>
      <c r="J2355" s="126"/>
      <c r="K2355" s="126"/>
    </row>
    <row r="2356" spans="1:11" s="122" customFormat="1">
      <c r="A2356" s="127" t="str">
        <f t="shared" si="85"/>
        <v>이집트267000</v>
      </c>
      <c r="B2356" s="127">
        <f t="shared" si="86"/>
        <v>267000</v>
      </c>
      <c r="C2356" s="128">
        <f t="shared" si="84"/>
        <v>9094000</v>
      </c>
      <c r="D2356" s="129">
        <f t="shared" si="83"/>
        <v>280350</v>
      </c>
      <c r="E2356" s="130" t="s">
        <v>6398</v>
      </c>
      <c r="F2356" s="131"/>
      <c r="G2356" s="126"/>
      <c r="H2356" s="126"/>
      <c r="I2356" s="126"/>
      <c r="J2356" s="126"/>
      <c r="K2356" s="126"/>
    </row>
    <row r="2357" spans="1:11" s="122" customFormat="1">
      <c r="A2357" s="127" t="str">
        <f t="shared" si="85"/>
        <v>이집트268000</v>
      </c>
      <c r="B2357" s="127">
        <f t="shared" si="86"/>
        <v>268000</v>
      </c>
      <c r="C2357" s="128">
        <f t="shared" si="84"/>
        <v>9128000</v>
      </c>
      <c r="D2357" s="129">
        <f t="shared" si="83"/>
        <v>281400</v>
      </c>
      <c r="E2357" s="130" t="s">
        <v>6398</v>
      </c>
      <c r="F2357" s="131"/>
      <c r="G2357" s="126"/>
      <c r="H2357" s="126"/>
      <c r="I2357" s="126"/>
      <c r="J2357" s="126"/>
      <c r="K2357" s="126"/>
    </row>
    <row r="2358" spans="1:11" s="122" customFormat="1">
      <c r="A2358" s="127" t="str">
        <f t="shared" si="85"/>
        <v>이집트269000</v>
      </c>
      <c r="B2358" s="127">
        <f t="shared" si="86"/>
        <v>269000</v>
      </c>
      <c r="C2358" s="128">
        <f t="shared" si="84"/>
        <v>9162000</v>
      </c>
      <c r="D2358" s="129">
        <f t="shared" si="83"/>
        <v>282450</v>
      </c>
      <c r="E2358" s="130" t="s">
        <v>6398</v>
      </c>
      <c r="F2358" s="131"/>
      <c r="G2358" s="126"/>
      <c r="H2358" s="126"/>
      <c r="I2358" s="126"/>
      <c r="J2358" s="126"/>
      <c r="K2358" s="126"/>
    </row>
    <row r="2359" spans="1:11" s="122" customFormat="1">
      <c r="A2359" s="127" t="str">
        <f t="shared" si="85"/>
        <v>이집트270000</v>
      </c>
      <c r="B2359" s="127">
        <f t="shared" si="86"/>
        <v>270000</v>
      </c>
      <c r="C2359" s="128">
        <f t="shared" si="84"/>
        <v>9196000</v>
      </c>
      <c r="D2359" s="129">
        <f t="shared" si="83"/>
        <v>283500</v>
      </c>
      <c r="E2359" s="130" t="s">
        <v>6398</v>
      </c>
      <c r="F2359" s="131"/>
      <c r="G2359" s="126"/>
      <c r="H2359" s="126"/>
      <c r="I2359" s="126"/>
      <c r="J2359" s="126"/>
      <c r="K2359" s="126"/>
    </row>
    <row r="2360" spans="1:11" s="122" customFormat="1">
      <c r="A2360" s="127" t="str">
        <f t="shared" si="85"/>
        <v>이집트271000</v>
      </c>
      <c r="B2360" s="127">
        <f t="shared" si="86"/>
        <v>271000</v>
      </c>
      <c r="C2360" s="128">
        <f t="shared" si="84"/>
        <v>9230000</v>
      </c>
      <c r="D2360" s="129">
        <f t="shared" si="83"/>
        <v>284550</v>
      </c>
      <c r="E2360" s="130" t="s">
        <v>6398</v>
      </c>
      <c r="F2360" s="131"/>
      <c r="G2360" s="126"/>
      <c r="H2360" s="126"/>
      <c r="I2360" s="126"/>
      <c r="J2360" s="126"/>
      <c r="K2360" s="126"/>
    </row>
    <row r="2361" spans="1:11" s="122" customFormat="1">
      <c r="A2361" s="127" t="str">
        <f t="shared" si="85"/>
        <v>이집트272000</v>
      </c>
      <c r="B2361" s="127">
        <f t="shared" si="86"/>
        <v>272000</v>
      </c>
      <c r="C2361" s="128">
        <f t="shared" si="84"/>
        <v>9264000</v>
      </c>
      <c r="D2361" s="129">
        <f t="shared" si="83"/>
        <v>285600</v>
      </c>
      <c r="E2361" s="130" t="s">
        <v>6398</v>
      </c>
      <c r="F2361" s="131"/>
      <c r="G2361" s="126"/>
      <c r="H2361" s="126"/>
      <c r="I2361" s="126"/>
      <c r="J2361" s="126"/>
      <c r="K2361" s="126"/>
    </row>
    <row r="2362" spans="1:11" s="122" customFormat="1">
      <c r="A2362" s="127" t="str">
        <f t="shared" si="85"/>
        <v>이집트273000</v>
      </c>
      <c r="B2362" s="127">
        <f t="shared" si="86"/>
        <v>273000</v>
      </c>
      <c r="C2362" s="128">
        <f t="shared" si="84"/>
        <v>9298000</v>
      </c>
      <c r="D2362" s="129">
        <f t="shared" si="83"/>
        <v>286650</v>
      </c>
      <c r="E2362" s="130" t="s">
        <v>6398</v>
      </c>
      <c r="F2362" s="131"/>
      <c r="G2362" s="126"/>
      <c r="H2362" s="126"/>
      <c r="I2362" s="126"/>
      <c r="J2362" s="126"/>
      <c r="K2362" s="126"/>
    </row>
    <row r="2363" spans="1:11" s="122" customFormat="1">
      <c r="A2363" s="127" t="str">
        <f t="shared" si="85"/>
        <v>이집트274000</v>
      </c>
      <c r="B2363" s="127">
        <f t="shared" si="86"/>
        <v>274000</v>
      </c>
      <c r="C2363" s="128">
        <f t="shared" si="84"/>
        <v>9332000</v>
      </c>
      <c r="D2363" s="129">
        <f t="shared" si="83"/>
        <v>287700</v>
      </c>
      <c r="E2363" s="130" t="s">
        <v>6398</v>
      </c>
      <c r="F2363" s="131"/>
      <c r="G2363" s="126"/>
      <c r="H2363" s="126"/>
      <c r="I2363" s="126"/>
      <c r="J2363" s="126"/>
      <c r="K2363" s="126"/>
    </row>
    <row r="2364" spans="1:11" s="122" customFormat="1">
      <c r="A2364" s="127" t="str">
        <f t="shared" si="85"/>
        <v>이집트275000</v>
      </c>
      <c r="B2364" s="127">
        <f t="shared" si="86"/>
        <v>275000</v>
      </c>
      <c r="C2364" s="128">
        <f t="shared" si="84"/>
        <v>9366000</v>
      </c>
      <c r="D2364" s="129">
        <f t="shared" si="83"/>
        <v>288750</v>
      </c>
      <c r="E2364" s="130" t="s">
        <v>6398</v>
      </c>
      <c r="F2364" s="131"/>
      <c r="G2364" s="126"/>
      <c r="H2364" s="126"/>
      <c r="I2364" s="126"/>
      <c r="J2364" s="126"/>
      <c r="K2364" s="126"/>
    </row>
    <row r="2365" spans="1:11" s="122" customFormat="1">
      <c r="A2365" s="127" t="str">
        <f t="shared" si="85"/>
        <v>이집트276000</v>
      </c>
      <c r="B2365" s="127">
        <f t="shared" si="86"/>
        <v>276000</v>
      </c>
      <c r="C2365" s="128">
        <f t="shared" si="84"/>
        <v>9400000</v>
      </c>
      <c r="D2365" s="129">
        <f t="shared" si="83"/>
        <v>289800</v>
      </c>
      <c r="E2365" s="130" t="s">
        <v>6398</v>
      </c>
      <c r="F2365" s="131"/>
      <c r="G2365" s="126"/>
      <c r="H2365" s="126"/>
      <c r="I2365" s="126"/>
      <c r="J2365" s="126"/>
      <c r="K2365" s="126"/>
    </row>
    <row r="2366" spans="1:11" s="122" customFormat="1">
      <c r="A2366" s="127" t="str">
        <f t="shared" si="85"/>
        <v>이집트277000</v>
      </c>
      <c r="B2366" s="127">
        <f t="shared" si="86"/>
        <v>277000</v>
      </c>
      <c r="C2366" s="128">
        <f t="shared" si="84"/>
        <v>9434000</v>
      </c>
      <c r="D2366" s="129">
        <f t="shared" si="83"/>
        <v>290850</v>
      </c>
      <c r="E2366" s="130" t="s">
        <v>6398</v>
      </c>
      <c r="F2366" s="131"/>
      <c r="G2366" s="126"/>
      <c r="H2366" s="126"/>
      <c r="I2366" s="126"/>
      <c r="J2366" s="126"/>
      <c r="K2366" s="126"/>
    </row>
    <row r="2367" spans="1:11" s="122" customFormat="1">
      <c r="A2367" s="127" t="str">
        <f t="shared" si="85"/>
        <v>이집트278000</v>
      </c>
      <c r="B2367" s="127">
        <f t="shared" si="86"/>
        <v>278000</v>
      </c>
      <c r="C2367" s="128">
        <f t="shared" si="84"/>
        <v>9468000</v>
      </c>
      <c r="D2367" s="129">
        <f t="shared" si="83"/>
        <v>291900</v>
      </c>
      <c r="E2367" s="130" t="s">
        <v>6398</v>
      </c>
      <c r="F2367" s="131"/>
      <c r="G2367" s="126"/>
      <c r="H2367" s="126"/>
      <c r="I2367" s="126"/>
      <c r="J2367" s="126"/>
      <c r="K2367" s="126"/>
    </row>
    <row r="2368" spans="1:11" s="122" customFormat="1">
      <c r="A2368" s="127" t="str">
        <f t="shared" si="85"/>
        <v>이집트279000</v>
      </c>
      <c r="B2368" s="127">
        <f t="shared" si="86"/>
        <v>279000</v>
      </c>
      <c r="C2368" s="128">
        <f t="shared" si="84"/>
        <v>9502000</v>
      </c>
      <c r="D2368" s="129">
        <f t="shared" si="83"/>
        <v>292950</v>
      </c>
      <c r="E2368" s="130" t="s">
        <v>6398</v>
      </c>
      <c r="F2368" s="131"/>
      <c r="G2368" s="126"/>
      <c r="H2368" s="126"/>
      <c r="I2368" s="126"/>
      <c r="J2368" s="126"/>
      <c r="K2368" s="126"/>
    </row>
    <row r="2369" spans="1:11" s="122" customFormat="1">
      <c r="A2369" s="127" t="str">
        <f t="shared" si="85"/>
        <v>이집트280000</v>
      </c>
      <c r="B2369" s="127">
        <f t="shared" si="86"/>
        <v>280000</v>
      </c>
      <c r="C2369" s="128">
        <f t="shared" si="84"/>
        <v>9536000</v>
      </c>
      <c r="D2369" s="129">
        <f t="shared" si="83"/>
        <v>294000</v>
      </c>
      <c r="E2369" s="130" t="s">
        <v>6398</v>
      </c>
      <c r="F2369" s="131"/>
      <c r="G2369" s="126"/>
      <c r="H2369" s="126"/>
      <c r="I2369" s="126"/>
      <c r="J2369" s="126"/>
      <c r="K2369" s="126"/>
    </row>
    <row r="2370" spans="1:11" s="122" customFormat="1">
      <c r="A2370" s="127" t="str">
        <f t="shared" si="85"/>
        <v>이집트281000</v>
      </c>
      <c r="B2370" s="127">
        <f t="shared" si="86"/>
        <v>281000</v>
      </c>
      <c r="C2370" s="128">
        <f t="shared" si="84"/>
        <v>9570000</v>
      </c>
      <c r="D2370" s="129">
        <f t="shared" si="83"/>
        <v>295050</v>
      </c>
      <c r="E2370" s="130" t="s">
        <v>6398</v>
      </c>
      <c r="F2370" s="131"/>
      <c r="G2370" s="126"/>
      <c r="H2370" s="126"/>
      <c r="I2370" s="126"/>
      <c r="J2370" s="126"/>
      <c r="K2370" s="126"/>
    </row>
    <row r="2371" spans="1:11" s="122" customFormat="1">
      <c r="A2371" s="127" t="str">
        <f t="shared" si="85"/>
        <v>이집트282000</v>
      </c>
      <c r="B2371" s="127">
        <f t="shared" si="86"/>
        <v>282000</v>
      </c>
      <c r="C2371" s="128">
        <f t="shared" si="84"/>
        <v>9604000</v>
      </c>
      <c r="D2371" s="129">
        <f t="shared" si="83"/>
        <v>296100</v>
      </c>
      <c r="E2371" s="130" t="s">
        <v>6398</v>
      </c>
      <c r="F2371" s="131"/>
      <c r="G2371" s="126"/>
      <c r="H2371" s="126"/>
      <c r="I2371" s="126"/>
      <c r="J2371" s="126"/>
      <c r="K2371" s="126"/>
    </row>
    <row r="2372" spans="1:11" s="122" customFormat="1">
      <c r="A2372" s="127" t="str">
        <f t="shared" si="85"/>
        <v>이집트283000</v>
      </c>
      <c r="B2372" s="127">
        <f t="shared" si="86"/>
        <v>283000</v>
      </c>
      <c r="C2372" s="128">
        <f t="shared" si="84"/>
        <v>9638000</v>
      </c>
      <c r="D2372" s="129">
        <f t="shared" si="83"/>
        <v>297150</v>
      </c>
      <c r="E2372" s="130" t="s">
        <v>6398</v>
      </c>
      <c r="F2372" s="131"/>
      <c r="G2372" s="126"/>
      <c r="H2372" s="126"/>
      <c r="I2372" s="126"/>
      <c r="J2372" s="126"/>
      <c r="K2372" s="126"/>
    </row>
    <row r="2373" spans="1:11" s="122" customFormat="1">
      <c r="A2373" s="127" t="str">
        <f t="shared" si="85"/>
        <v>이집트284000</v>
      </c>
      <c r="B2373" s="127">
        <f t="shared" si="86"/>
        <v>284000</v>
      </c>
      <c r="C2373" s="128">
        <f t="shared" si="84"/>
        <v>9672000</v>
      </c>
      <c r="D2373" s="129">
        <f t="shared" si="83"/>
        <v>298200</v>
      </c>
      <c r="E2373" s="130" t="s">
        <v>6398</v>
      </c>
      <c r="F2373" s="131"/>
      <c r="G2373" s="126"/>
      <c r="H2373" s="126"/>
      <c r="I2373" s="126"/>
      <c r="J2373" s="126"/>
      <c r="K2373" s="126"/>
    </row>
    <row r="2374" spans="1:11" s="122" customFormat="1">
      <c r="A2374" s="127" t="str">
        <f t="shared" si="85"/>
        <v>이집트285000</v>
      </c>
      <c r="B2374" s="127">
        <f t="shared" si="86"/>
        <v>285000</v>
      </c>
      <c r="C2374" s="128">
        <f t="shared" si="84"/>
        <v>9706000</v>
      </c>
      <c r="D2374" s="129">
        <f t="shared" si="83"/>
        <v>299250</v>
      </c>
      <c r="E2374" s="130" t="s">
        <v>6398</v>
      </c>
      <c r="F2374" s="143"/>
      <c r="G2374" s="126"/>
      <c r="H2374" s="126"/>
      <c r="I2374" s="126"/>
      <c r="J2374" s="126"/>
      <c r="K2374" s="126"/>
    </row>
    <row r="2375" spans="1:11" s="122" customFormat="1">
      <c r="A2375" s="127" t="str">
        <f t="shared" si="85"/>
        <v>이집트286000</v>
      </c>
      <c r="B2375" s="127">
        <f t="shared" si="86"/>
        <v>286000</v>
      </c>
      <c r="C2375" s="128">
        <f t="shared" si="84"/>
        <v>9740000</v>
      </c>
      <c r="D2375" s="129">
        <f t="shared" si="83"/>
        <v>300300</v>
      </c>
      <c r="E2375" s="130" t="s">
        <v>6398</v>
      </c>
      <c r="F2375" s="143"/>
      <c r="G2375" s="126"/>
      <c r="H2375" s="126"/>
      <c r="I2375" s="126"/>
      <c r="J2375" s="126"/>
      <c r="K2375" s="126"/>
    </row>
    <row r="2376" spans="1:11" s="122" customFormat="1">
      <c r="A2376" s="127" t="str">
        <f t="shared" si="85"/>
        <v>이집트287000</v>
      </c>
      <c r="B2376" s="127">
        <f t="shared" si="86"/>
        <v>287000</v>
      </c>
      <c r="C2376" s="128">
        <f t="shared" si="84"/>
        <v>9774000</v>
      </c>
      <c r="D2376" s="129">
        <f t="shared" si="83"/>
        <v>301350</v>
      </c>
      <c r="E2376" s="130" t="s">
        <v>6398</v>
      </c>
      <c r="F2376" s="143"/>
      <c r="G2376" s="126"/>
      <c r="H2376" s="126"/>
      <c r="I2376" s="126"/>
      <c r="J2376" s="126"/>
      <c r="K2376" s="126"/>
    </row>
    <row r="2377" spans="1:11" s="122" customFormat="1">
      <c r="A2377" s="127" t="str">
        <f t="shared" si="85"/>
        <v>이집트288000</v>
      </c>
      <c r="B2377" s="127">
        <f t="shared" si="86"/>
        <v>288000</v>
      </c>
      <c r="C2377" s="128">
        <f t="shared" si="84"/>
        <v>9808000</v>
      </c>
      <c r="D2377" s="129">
        <f t="shared" si="83"/>
        <v>302400</v>
      </c>
      <c r="E2377" s="130" t="s">
        <v>6398</v>
      </c>
      <c r="F2377" s="143"/>
      <c r="G2377" s="126"/>
      <c r="H2377" s="126"/>
      <c r="I2377" s="126"/>
      <c r="J2377" s="126"/>
      <c r="K2377" s="126"/>
    </row>
    <row r="2378" spans="1:11" s="122" customFormat="1">
      <c r="A2378" s="127" t="str">
        <f t="shared" si="85"/>
        <v>이집트289000</v>
      </c>
      <c r="B2378" s="127">
        <f t="shared" si="86"/>
        <v>289000</v>
      </c>
      <c r="C2378" s="128">
        <f t="shared" si="84"/>
        <v>9842000</v>
      </c>
      <c r="D2378" s="129">
        <f t="shared" si="83"/>
        <v>303450</v>
      </c>
      <c r="E2378" s="130" t="s">
        <v>6398</v>
      </c>
      <c r="F2378" s="143"/>
      <c r="G2378" s="126"/>
      <c r="H2378" s="126"/>
      <c r="I2378" s="126"/>
      <c r="J2378" s="126"/>
      <c r="K2378" s="126"/>
    </row>
    <row r="2379" spans="1:11" s="122" customFormat="1">
      <c r="A2379" s="127" t="str">
        <f t="shared" si="85"/>
        <v>이집트290000</v>
      </c>
      <c r="B2379" s="127">
        <f t="shared" si="86"/>
        <v>290000</v>
      </c>
      <c r="C2379" s="128">
        <f t="shared" si="84"/>
        <v>9876000</v>
      </c>
      <c r="D2379" s="129">
        <f t="shared" si="83"/>
        <v>304500</v>
      </c>
      <c r="E2379" s="130" t="s">
        <v>6398</v>
      </c>
      <c r="F2379" s="143"/>
      <c r="G2379" s="126"/>
      <c r="H2379" s="126"/>
      <c r="I2379" s="126"/>
      <c r="J2379" s="126"/>
      <c r="K2379" s="126"/>
    </row>
    <row r="2380" spans="1:11" s="122" customFormat="1">
      <c r="A2380" s="127" t="str">
        <f t="shared" si="85"/>
        <v>이집트291000</v>
      </c>
      <c r="B2380" s="127">
        <f t="shared" si="86"/>
        <v>291000</v>
      </c>
      <c r="C2380" s="128">
        <f t="shared" si="84"/>
        <v>9910000</v>
      </c>
      <c r="D2380" s="129">
        <f t="shared" si="83"/>
        <v>305550</v>
      </c>
      <c r="E2380" s="130" t="s">
        <v>6398</v>
      </c>
      <c r="F2380" s="143"/>
      <c r="G2380" s="126"/>
      <c r="H2380" s="126"/>
      <c r="I2380" s="126"/>
      <c r="J2380" s="126"/>
      <c r="K2380" s="126"/>
    </row>
    <row r="2381" spans="1:11" s="122" customFormat="1">
      <c r="A2381" s="127" t="str">
        <f t="shared" si="85"/>
        <v>이집트292000</v>
      </c>
      <c r="B2381" s="127">
        <f t="shared" si="86"/>
        <v>292000</v>
      </c>
      <c r="C2381" s="128">
        <f t="shared" si="84"/>
        <v>9944000</v>
      </c>
      <c r="D2381" s="129">
        <f t="shared" si="83"/>
        <v>306600</v>
      </c>
      <c r="E2381" s="130" t="s">
        <v>6398</v>
      </c>
      <c r="F2381" s="143"/>
      <c r="G2381" s="126"/>
      <c r="H2381" s="126"/>
      <c r="I2381" s="126"/>
      <c r="J2381" s="126"/>
      <c r="K2381" s="126"/>
    </row>
    <row r="2382" spans="1:11" s="122" customFormat="1">
      <c r="A2382" s="127" t="str">
        <f t="shared" si="85"/>
        <v>이집트293000</v>
      </c>
      <c r="B2382" s="127">
        <f t="shared" si="86"/>
        <v>293000</v>
      </c>
      <c r="C2382" s="128">
        <f t="shared" si="84"/>
        <v>9978000</v>
      </c>
      <c r="D2382" s="129">
        <f t="shared" si="83"/>
        <v>307650</v>
      </c>
      <c r="E2382" s="130" t="s">
        <v>6398</v>
      </c>
      <c r="F2382" s="143"/>
      <c r="G2382" s="126"/>
      <c r="H2382" s="126"/>
      <c r="I2382" s="126"/>
      <c r="J2382" s="126"/>
      <c r="K2382" s="126"/>
    </row>
    <row r="2383" spans="1:11" s="122" customFormat="1">
      <c r="A2383" s="127" t="str">
        <f t="shared" si="85"/>
        <v>이집트294000</v>
      </c>
      <c r="B2383" s="127">
        <f t="shared" si="86"/>
        <v>294000</v>
      </c>
      <c r="C2383" s="128">
        <f t="shared" si="84"/>
        <v>10012000</v>
      </c>
      <c r="D2383" s="129">
        <f t="shared" si="83"/>
        <v>308700</v>
      </c>
      <c r="E2383" s="130" t="s">
        <v>6398</v>
      </c>
      <c r="F2383" s="143"/>
      <c r="G2383" s="126"/>
      <c r="H2383" s="126"/>
      <c r="I2383" s="126"/>
      <c r="J2383" s="126"/>
      <c r="K2383" s="126"/>
    </row>
    <row r="2384" spans="1:11" s="122" customFormat="1">
      <c r="A2384" s="127" t="str">
        <f t="shared" si="85"/>
        <v>이집트295000</v>
      </c>
      <c r="B2384" s="127">
        <f t="shared" si="86"/>
        <v>295000</v>
      </c>
      <c r="C2384" s="128">
        <f t="shared" si="84"/>
        <v>10046000</v>
      </c>
      <c r="D2384" s="129">
        <f t="shared" si="83"/>
        <v>309750</v>
      </c>
      <c r="E2384" s="130" t="s">
        <v>6398</v>
      </c>
      <c r="F2384" s="143"/>
      <c r="G2384" s="126"/>
      <c r="H2384" s="126"/>
      <c r="I2384" s="126"/>
      <c r="J2384" s="126"/>
      <c r="K2384" s="126"/>
    </row>
    <row r="2385" spans="1:11" s="122" customFormat="1">
      <c r="A2385" s="127" t="str">
        <f t="shared" si="85"/>
        <v>이집트296000</v>
      </c>
      <c r="B2385" s="127">
        <f t="shared" si="86"/>
        <v>296000</v>
      </c>
      <c r="C2385" s="128">
        <f t="shared" si="84"/>
        <v>10080000</v>
      </c>
      <c r="D2385" s="129">
        <f t="shared" si="83"/>
        <v>310800</v>
      </c>
      <c r="E2385" s="130" t="s">
        <v>6398</v>
      </c>
      <c r="F2385" s="143"/>
      <c r="G2385" s="126"/>
      <c r="H2385" s="126"/>
      <c r="I2385" s="126"/>
      <c r="J2385" s="126"/>
      <c r="K2385" s="126"/>
    </row>
    <row r="2386" spans="1:11" s="122" customFormat="1">
      <c r="A2386" s="127" t="str">
        <f t="shared" si="85"/>
        <v>이집트297000</v>
      </c>
      <c r="B2386" s="127">
        <f t="shared" si="86"/>
        <v>297000</v>
      </c>
      <c r="C2386" s="128">
        <f t="shared" si="84"/>
        <v>10114000</v>
      </c>
      <c r="D2386" s="129">
        <f t="shared" si="83"/>
        <v>311850</v>
      </c>
      <c r="E2386" s="130" t="s">
        <v>6398</v>
      </c>
      <c r="F2386" s="143"/>
      <c r="G2386" s="126"/>
      <c r="H2386" s="126"/>
      <c r="I2386" s="126"/>
      <c r="J2386" s="126"/>
      <c r="K2386" s="126"/>
    </row>
    <row r="2387" spans="1:11" s="122" customFormat="1">
      <c r="A2387" s="127" t="str">
        <f t="shared" si="85"/>
        <v>이집트298000</v>
      </c>
      <c r="B2387" s="127">
        <f t="shared" si="86"/>
        <v>298000</v>
      </c>
      <c r="C2387" s="128">
        <f t="shared" si="84"/>
        <v>10148000</v>
      </c>
      <c r="D2387" s="129">
        <f t="shared" si="83"/>
        <v>312900</v>
      </c>
      <c r="E2387" s="130" t="s">
        <v>6398</v>
      </c>
      <c r="F2387" s="143"/>
      <c r="G2387" s="126"/>
      <c r="H2387" s="126"/>
      <c r="I2387" s="126"/>
      <c r="J2387" s="126"/>
      <c r="K2387" s="126"/>
    </row>
    <row r="2388" spans="1:11" s="143" customFormat="1">
      <c r="A2388" s="127" t="str">
        <f t="shared" si="85"/>
        <v>이집트299000</v>
      </c>
      <c r="B2388" s="127">
        <f t="shared" si="86"/>
        <v>299000</v>
      </c>
      <c r="C2388" s="128">
        <f t="shared" si="84"/>
        <v>10182000</v>
      </c>
      <c r="D2388" s="129">
        <f t="shared" si="83"/>
        <v>313950</v>
      </c>
      <c r="E2388" s="130" t="s">
        <v>6398</v>
      </c>
      <c r="F2388" s="126"/>
      <c r="G2388" s="126"/>
      <c r="H2388" s="126"/>
      <c r="I2388" s="126"/>
      <c r="J2388" s="126"/>
      <c r="K2388" s="126"/>
    </row>
    <row r="2389" spans="1:11" s="143" customFormat="1">
      <c r="A2389" s="127" t="str">
        <f t="shared" si="85"/>
        <v>이집트300000</v>
      </c>
      <c r="B2389" s="127">
        <f t="shared" si="86"/>
        <v>300000</v>
      </c>
      <c r="C2389" s="128">
        <f t="shared" si="84"/>
        <v>10216000</v>
      </c>
      <c r="D2389" s="129">
        <f t="shared" si="83"/>
        <v>315000</v>
      </c>
      <c r="E2389" s="130" t="s">
        <v>6398</v>
      </c>
      <c r="F2389" s="126"/>
      <c r="G2389" s="126"/>
      <c r="H2389" s="126"/>
      <c r="I2389" s="126"/>
      <c r="J2389" s="126"/>
      <c r="K2389" s="126"/>
    </row>
    <row r="2390" spans="1:11" s="143" customFormat="1">
      <c r="A2390" s="127" t="str">
        <f t="shared" si="85"/>
        <v>이집트301000</v>
      </c>
      <c r="B2390" s="127">
        <f t="shared" si="86"/>
        <v>301000</v>
      </c>
      <c r="C2390" s="128">
        <f t="shared" si="84"/>
        <v>10250000</v>
      </c>
      <c r="D2390" s="129">
        <f t="shared" si="83"/>
        <v>316050</v>
      </c>
      <c r="E2390" s="130" t="s">
        <v>6398</v>
      </c>
      <c r="F2390" s="126"/>
      <c r="G2390" s="126"/>
      <c r="H2390" s="126"/>
      <c r="I2390" s="126"/>
      <c r="J2390" s="126"/>
      <c r="K2390" s="126"/>
    </row>
    <row r="2391" spans="1:11" s="143" customFormat="1">
      <c r="A2391" s="127" t="str">
        <f t="shared" si="85"/>
        <v>이집트302000</v>
      </c>
      <c r="B2391" s="127">
        <f t="shared" si="86"/>
        <v>302000</v>
      </c>
      <c r="C2391" s="128">
        <f t="shared" si="84"/>
        <v>10284000</v>
      </c>
      <c r="D2391" s="129">
        <f t="shared" si="83"/>
        <v>317100</v>
      </c>
      <c r="E2391" s="130" t="s">
        <v>6398</v>
      </c>
      <c r="F2391" s="126"/>
      <c r="G2391" s="126"/>
      <c r="H2391" s="126"/>
      <c r="I2391" s="126"/>
      <c r="J2391" s="126"/>
      <c r="K2391" s="126"/>
    </row>
    <row r="2392" spans="1:11" s="143" customFormat="1">
      <c r="A2392" s="127" t="str">
        <f t="shared" si="85"/>
        <v>이집트303000</v>
      </c>
      <c r="B2392" s="127">
        <f t="shared" si="86"/>
        <v>303000</v>
      </c>
      <c r="C2392" s="128">
        <f t="shared" si="84"/>
        <v>10318000</v>
      </c>
      <c r="D2392" s="129">
        <f t="shared" si="83"/>
        <v>318150</v>
      </c>
      <c r="E2392" s="130" t="s">
        <v>6398</v>
      </c>
      <c r="F2392" s="126"/>
      <c r="G2392" s="126"/>
      <c r="H2392" s="126"/>
      <c r="I2392" s="126"/>
      <c r="J2392" s="126"/>
      <c r="K2392" s="126"/>
    </row>
    <row r="2393" spans="1:11" s="143" customFormat="1">
      <c r="A2393" s="127" t="str">
        <f t="shared" si="85"/>
        <v>이집트304000</v>
      </c>
      <c r="B2393" s="127">
        <f t="shared" si="86"/>
        <v>304000</v>
      </c>
      <c r="C2393" s="128">
        <f t="shared" si="84"/>
        <v>10352000</v>
      </c>
      <c r="D2393" s="129">
        <f t="shared" si="83"/>
        <v>319200</v>
      </c>
      <c r="E2393" s="130" t="s">
        <v>6398</v>
      </c>
      <c r="F2393" s="126"/>
      <c r="G2393" s="126"/>
      <c r="H2393" s="126"/>
      <c r="I2393" s="126"/>
      <c r="J2393" s="126"/>
      <c r="K2393" s="126"/>
    </row>
    <row r="2394" spans="1:11" s="143" customFormat="1">
      <c r="A2394" s="127" t="str">
        <f t="shared" si="85"/>
        <v>이집트305000</v>
      </c>
      <c r="B2394" s="127">
        <f t="shared" si="86"/>
        <v>305000</v>
      </c>
      <c r="C2394" s="128">
        <f t="shared" si="84"/>
        <v>10386000</v>
      </c>
      <c r="D2394" s="129">
        <f t="shared" si="83"/>
        <v>320250</v>
      </c>
      <c r="E2394" s="130" t="s">
        <v>6398</v>
      </c>
      <c r="F2394" s="126"/>
      <c r="G2394" s="126"/>
      <c r="H2394" s="126"/>
      <c r="I2394" s="126"/>
      <c r="J2394" s="126"/>
      <c r="K2394" s="126"/>
    </row>
    <row r="2395" spans="1:11" s="143" customFormat="1">
      <c r="A2395" s="127" t="str">
        <f t="shared" si="85"/>
        <v>이집트306000</v>
      </c>
      <c r="B2395" s="127">
        <f t="shared" si="86"/>
        <v>306000</v>
      </c>
      <c r="C2395" s="128">
        <f t="shared" si="84"/>
        <v>10420000</v>
      </c>
      <c r="D2395" s="129">
        <f t="shared" si="83"/>
        <v>321300</v>
      </c>
      <c r="E2395" s="130" t="s">
        <v>6398</v>
      </c>
      <c r="F2395" s="126"/>
      <c r="G2395" s="126"/>
      <c r="H2395" s="126"/>
      <c r="I2395" s="126"/>
      <c r="J2395" s="126"/>
      <c r="K2395" s="126"/>
    </row>
    <row r="2396" spans="1:11" s="143" customFormat="1">
      <c r="A2396" s="127" t="str">
        <f t="shared" si="85"/>
        <v>이집트307000</v>
      </c>
      <c r="B2396" s="127">
        <f t="shared" si="86"/>
        <v>307000</v>
      </c>
      <c r="C2396" s="128">
        <f t="shared" si="84"/>
        <v>10454000</v>
      </c>
      <c r="D2396" s="129">
        <f t="shared" si="83"/>
        <v>322350</v>
      </c>
      <c r="E2396" s="130" t="s">
        <v>6398</v>
      </c>
      <c r="F2396" s="126"/>
      <c r="G2396" s="126"/>
      <c r="H2396" s="126"/>
      <c r="I2396" s="126"/>
      <c r="J2396" s="126"/>
      <c r="K2396" s="126"/>
    </row>
    <row r="2397" spans="1:11" s="143" customFormat="1">
      <c r="A2397" s="127" t="str">
        <f t="shared" si="85"/>
        <v>이집트308000</v>
      </c>
      <c r="B2397" s="127">
        <f t="shared" si="86"/>
        <v>308000</v>
      </c>
      <c r="C2397" s="128">
        <f t="shared" si="84"/>
        <v>10488000</v>
      </c>
      <c r="D2397" s="129">
        <f t="shared" si="83"/>
        <v>323400</v>
      </c>
      <c r="E2397" s="130" t="s">
        <v>6398</v>
      </c>
      <c r="F2397" s="126"/>
      <c r="G2397" s="126"/>
      <c r="H2397" s="126"/>
      <c r="I2397" s="126"/>
      <c r="J2397" s="126"/>
      <c r="K2397" s="126"/>
    </row>
    <row r="2398" spans="1:11" s="143" customFormat="1">
      <c r="A2398" s="127" t="str">
        <f t="shared" si="85"/>
        <v>이집트309000</v>
      </c>
      <c r="B2398" s="127">
        <f t="shared" si="86"/>
        <v>309000</v>
      </c>
      <c r="C2398" s="128">
        <f t="shared" si="84"/>
        <v>10522000</v>
      </c>
      <c r="D2398" s="129">
        <f t="shared" si="83"/>
        <v>324450</v>
      </c>
      <c r="E2398" s="130" t="s">
        <v>6398</v>
      </c>
      <c r="F2398" s="126"/>
      <c r="G2398" s="126"/>
      <c r="H2398" s="126"/>
      <c r="I2398" s="126"/>
      <c r="J2398" s="126"/>
      <c r="K2398" s="126"/>
    </row>
    <row r="2399" spans="1:11" s="143" customFormat="1">
      <c r="A2399" s="127" t="str">
        <f t="shared" si="85"/>
        <v>이집트310000</v>
      </c>
      <c r="B2399" s="127">
        <f t="shared" si="86"/>
        <v>310000</v>
      </c>
      <c r="C2399" s="128">
        <f t="shared" si="84"/>
        <v>10556000</v>
      </c>
      <c r="D2399" s="129">
        <f t="shared" si="83"/>
        <v>325500</v>
      </c>
      <c r="E2399" s="130" t="s">
        <v>6398</v>
      </c>
      <c r="F2399" s="126"/>
      <c r="G2399" s="126"/>
      <c r="H2399" s="126"/>
      <c r="I2399" s="126"/>
      <c r="J2399" s="126"/>
      <c r="K2399" s="126"/>
    </row>
    <row r="2400" spans="1:11" s="143" customFormat="1">
      <c r="A2400" s="127" t="str">
        <f t="shared" si="85"/>
        <v>이집트311000</v>
      </c>
      <c r="B2400" s="127">
        <f t="shared" si="86"/>
        <v>311000</v>
      </c>
      <c r="C2400" s="128">
        <f t="shared" si="84"/>
        <v>10590000</v>
      </c>
      <c r="D2400" s="129">
        <f t="shared" si="83"/>
        <v>326550</v>
      </c>
      <c r="E2400" s="130" t="s">
        <v>6398</v>
      </c>
      <c r="F2400" s="126"/>
      <c r="G2400" s="126"/>
      <c r="H2400" s="126"/>
      <c r="I2400" s="126"/>
      <c r="J2400" s="126"/>
      <c r="K2400" s="126"/>
    </row>
    <row r="2401" spans="1:11" s="143" customFormat="1">
      <c r="A2401" s="127" t="str">
        <f t="shared" si="85"/>
        <v>이집트312000</v>
      </c>
      <c r="B2401" s="127">
        <f t="shared" si="86"/>
        <v>312000</v>
      </c>
      <c r="C2401" s="128">
        <f t="shared" si="84"/>
        <v>10624000</v>
      </c>
      <c r="D2401" s="129">
        <f t="shared" si="83"/>
        <v>327600</v>
      </c>
      <c r="E2401" s="130" t="s">
        <v>6398</v>
      </c>
      <c r="F2401" s="126"/>
      <c r="G2401" s="126"/>
      <c r="H2401" s="126"/>
      <c r="I2401" s="126"/>
      <c r="J2401" s="126"/>
      <c r="K2401" s="126"/>
    </row>
    <row r="2402" spans="1:11" s="143" customFormat="1">
      <c r="A2402" s="127" t="str">
        <f t="shared" si="85"/>
        <v>이집트313000</v>
      </c>
      <c r="B2402" s="127">
        <f t="shared" si="86"/>
        <v>313000</v>
      </c>
      <c r="C2402" s="128">
        <f t="shared" si="84"/>
        <v>10658000</v>
      </c>
      <c r="D2402" s="129">
        <f t="shared" ref="D2402:D2465" si="87">SUM($G$2)*(B2402*0.001)</f>
        <v>328650</v>
      </c>
      <c r="E2402" s="130" t="s">
        <v>6398</v>
      </c>
      <c r="F2402" s="126"/>
      <c r="G2402" s="126"/>
      <c r="H2402" s="126"/>
      <c r="I2402" s="126"/>
      <c r="J2402" s="126"/>
      <c r="K2402" s="126"/>
    </row>
    <row r="2403" spans="1:11" s="143" customFormat="1">
      <c r="A2403" s="127" t="str">
        <f t="shared" si="85"/>
        <v>이집트314000</v>
      </c>
      <c r="B2403" s="127">
        <f t="shared" si="86"/>
        <v>314000</v>
      </c>
      <c r="C2403" s="128">
        <f t="shared" si="84"/>
        <v>10692000</v>
      </c>
      <c r="D2403" s="129">
        <f t="shared" si="87"/>
        <v>329700</v>
      </c>
      <c r="E2403" s="130" t="s">
        <v>6398</v>
      </c>
      <c r="F2403" s="126"/>
      <c r="G2403" s="126"/>
      <c r="H2403" s="126"/>
      <c r="I2403" s="126"/>
      <c r="J2403" s="126"/>
      <c r="K2403" s="126"/>
    </row>
    <row r="2404" spans="1:11" s="143" customFormat="1">
      <c r="A2404" s="127" t="str">
        <f t="shared" si="85"/>
        <v>이집트315000</v>
      </c>
      <c r="B2404" s="127">
        <f t="shared" si="86"/>
        <v>315000</v>
      </c>
      <c r="C2404" s="128">
        <f t="shared" si="84"/>
        <v>10726000</v>
      </c>
      <c r="D2404" s="129">
        <f t="shared" si="87"/>
        <v>330750</v>
      </c>
      <c r="E2404" s="130" t="s">
        <v>6398</v>
      </c>
      <c r="F2404" s="126"/>
      <c r="G2404" s="126"/>
      <c r="H2404" s="126"/>
      <c r="I2404" s="126"/>
      <c r="J2404" s="126"/>
      <c r="K2404" s="126"/>
    </row>
    <row r="2405" spans="1:11" s="143" customFormat="1">
      <c r="A2405" s="127" t="str">
        <f t="shared" si="85"/>
        <v>이집트316000</v>
      </c>
      <c r="B2405" s="127">
        <f t="shared" si="86"/>
        <v>316000</v>
      </c>
      <c r="C2405" s="128">
        <f t="shared" si="84"/>
        <v>10760000</v>
      </c>
      <c r="D2405" s="129">
        <f t="shared" si="87"/>
        <v>331800</v>
      </c>
      <c r="E2405" s="130" t="s">
        <v>6398</v>
      </c>
      <c r="F2405" s="126"/>
      <c r="G2405" s="126"/>
      <c r="H2405" s="126"/>
      <c r="I2405" s="126"/>
      <c r="J2405" s="126"/>
      <c r="K2405" s="126"/>
    </row>
    <row r="2406" spans="1:11" s="143" customFormat="1">
      <c r="A2406" s="127" t="str">
        <f t="shared" si="85"/>
        <v>이집트317000</v>
      </c>
      <c r="B2406" s="127">
        <f t="shared" si="86"/>
        <v>317000</v>
      </c>
      <c r="C2406" s="128">
        <f t="shared" si="84"/>
        <v>10794000</v>
      </c>
      <c r="D2406" s="129">
        <f t="shared" si="87"/>
        <v>332850</v>
      </c>
      <c r="E2406" s="130" t="s">
        <v>6398</v>
      </c>
      <c r="F2406" s="126"/>
      <c r="G2406" s="126"/>
      <c r="H2406" s="126"/>
      <c r="I2406" s="126"/>
      <c r="J2406" s="126"/>
      <c r="K2406" s="126"/>
    </row>
    <row r="2407" spans="1:11" s="143" customFormat="1">
      <c r="A2407" s="127" t="str">
        <f t="shared" si="85"/>
        <v>이집트318000</v>
      </c>
      <c r="B2407" s="127">
        <f t="shared" si="86"/>
        <v>318000</v>
      </c>
      <c r="C2407" s="128">
        <f t="shared" si="84"/>
        <v>10828000</v>
      </c>
      <c r="D2407" s="129">
        <f t="shared" si="87"/>
        <v>333900</v>
      </c>
      <c r="E2407" s="130" t="s">
        <v>6398</v>
      </c>
      <c r="F2407" s="126"/>
      <c r="G2407" s="126"/>
      <c r="H2407" s="126"/>
      <c r="I2407" s="126"/>
      <c r="J2407" s="126"/>
      <c r="K2407" s="126"/>
    </row>
    <row r="2408" spans="1:11" s="143" customFormat="1">
      <c r="A2408" s="127" t="str">
        <f t="shared" si="85"/>
        <v>이집트319000</v>
      </c>
      <c r="B2408" s="127">
        <f t="shared" si="86"/>
        <v>319000</v>
      </c>
      <c r="C2408" s="128">
        <f t="shared" si="84"/>
        <v>10862000</v>
      </c>
      <c r="D2408" s="129">
        <f t="shared" si="87"/>
        <v>334950</v>
      </c>
      <c r="E2408" s="130" t="s">
        <v>6398</v>
      </c>
      <c r="F2408" s="126"/>
      <c r="G2408" s="126"/>
      <c r="H2408" s="126"/>
      <c r="I2408" s="126"/>
      <c r="J2408" s="126"/>
      <c r="K2408" s="126"/>
    </row>
    <row r="2409" spans="1:11" s="143" customFormat="1">
      <c r="A2409" s="127" t="str">
        <f t="shared" si="85"/>
        <v>이집트320000</v>
      </c>
      <c r="B2409" s="127">
        <f t="shared" si="86"/>
        <v>320000</v>
      </c>
      <c r="C2409" s="128">
        <f t="shared" si="84"/>
        <v>10896000</v>
      </c>
      <c r="D2409" s="129">
        <f t="shared" si="87"/>
        <v>336000</v>
      </c>
      <c r="E2409" s="130" t="s">
        <v>6398</v>
      </c>
      <c r="F2409" s="126"/>
      <c r="G2409" s="126"/>
      <c r="H2409" s="126"/>
      <c r="I2409" s="126"/>
      <c r="J2409" s="126"/>
      <c r="K2409" s="126"/>
    </row>
    <row r="2410" spans="1:11" s="143" customFormat="1">
      <c r="A2410" s="127" t="str">
        <f t="shared" si="85"/>
        <v>이집트321000</v>
      </c>
      <c r="B2410" s="127">
        <f t="shared" si="86"/>
        <v>321000</v>
      </c>
      <c r="C2410" s="128">
        <f t="shared" si="84"/>
        <v>10930000</v>
      </c>
      <c r="D2410" s="129">
        <f t="shared" si="87"/>
        <v>337050</v>
      </c>
      <c r="E2410" s="130" t="s">
        <v>6398</v>
      </c>
      <c r="F2410" s="126"/>
      <c r="G2410" s="126"/>
      <c r="H2410" s="126"/>
      <c r="I2410" s="126"/>
      <c r="J2410" s="126"/>
      <c r="K2410" s="126"/>
    </row>
    <row r="2411" spans="1:11" s="143" customFormat="1">
      <c r="A2411" s="127" t="str">
        <f t="shared" si="85"/>
        <v>이집트322000</v>
      </c>
      <c r="B2411" s="127">
        <f t="shared" si="86"/>
        <v>322000</v>
      </c>
      <c r="C2411" s="128">
        <f t="shared" si="84"/>
        <v>10964000</v>
      </c>
      <c r="D2411" s="129">
        <f t="shared" si="87"/>
        <v>338100</v>
      </c>
      <c r="E2411" s="130" t="s">
        <v>6398</v>
      </c>
      <c r="F2411" s="126"/>
      <c r="G2411" s="126"/>
      <c r="H2411" s="126"/>
      <c r="I2411" s="126"/>
      <c r="J2411" s="126"/>
      <c r="K2411" s="126"/>
    </row>
    <row r="2412" spans="1:11" s="143" customFormat="1">
      <c r="A2412" s="127" t="str">
        <f t="shared" si="85"/>
        <v>이집트323000</v>
      </c>
      <c r="B2412" s="127">
        <f t="shared" si="86"/>
        <v>323000</v>
      </c>
      <c r="C2412" s="128">
        <f t="shared" ref="C2412:C2441" si="88">C2411+34000</f>
        <v>10998000</v>
      </c>
      <c r="D2412" s="129">
        <f t="shared" si="87"/>
        <v>339150</v>
      </c>
      <c r="E2412" s="130" t="s">
        <v>6398</v>
      </c>
      <c r="F2412" s="126"/>
      <c r="G2412" s="126"/>
      <c r="H2412" s="126"/>
      <c r="I2412" s="126"/>
      <c r="J2412" s="126"/>
      <c r="K2412" s="126"/>
    </row>
    <row r="2413" spans="1:11" s="143" customFormat="1">
      <c r="A2413" s="127" t="str">
        <f t="shared" si="85"/>
        <v>이집트324000</v>
      </c>
      <c r="B2413" s="127">
        <f t="shared" si="86"/>
        <v>324000</v>
      </c>
      <c r="C2413" s="128">
        <f t="shared" si="88"/>
        <v>11032000</v>
      </c>
      <c r="D2413" s="129">
        <f t="shared" si="87"/>
        <v>340200</v>
      </c>
      <c r="E2413" s="130" t="s">
        <v>6398</v>
      </c>
      <c r="F2413" s="126"/>
      <c r="G2413" s="126"/>
      <c r="H2413" s="126"/>
      <c r="I2413" s="126"/>
      <c r="J2413" s="126"/>
      <c r="K2413" s="126"/>
    </row>
    <row r="2414" spans="1:11" s="143" customFormat="1">
      <c r="A2414" s="127" t="str">
        <f t="shared" si="85"/>
        <v>이집트325000</v>
      </c>
      <c r="B2414" s="127">
        <f t="shared" si="86"/>
        <v>325000</v>
      </c>
      <c r="C2414" s="128">
        <f t="shared" si="88"/>
        <v>11066000</v>
      </c>
      <c r="D2414" s="129">
        <f t="shared" si="87"/>
        <v>341250</v>
      </c>
      <c r="E2414" s="130" t="s">
        <v>6398</v>
      </c>
      <c r="F2414" s="126"/>
      <c r="G2414" s="126"/>
      <c r="H2414" s="126"/>
      <c r="I2414" s="126"/>
      <c r="J2414" s="126"/>
      <c r="K2414" s="126"/>
    </row>
    <row r="2415" spans="1:11" s="143" customFormat="1">
      <c r="A2415" s="127" t="str">
        <f t="shared" si="85"/>
        <v>이집트326000</v>
      </c>
      <c r="B2415" s="127">
        <f t="shared" si="86"/>
        <v>326000</v>
      </c>
      <c r="C2415" s="128">
        <f t="shared" si="88"/>
        <v>11100000</v>
      </c>
      <c r="D2415" s="129">
        <f t="shared" si="87"/>
        <v>342300</v>
      </c>
      <c r="E2415" s="130" t="s">
        <v>6398</v>
      </c>
      <c r="F2415" s="126"/>
      <c r="G2415" s="126"/>
      <c r="H2415" s="126"/>
      <c r="I2415" s="126"/>
      <c r="J2415" s="126"/>
      <c r="K2415" s="126"/>
    </row>
    <row r="2416" spans="1:11" s="143" customFormat="1">
      <c r="A2416" s="127" t="str">
        <f t="shared" si="85"/>
        <v>이집트327000</v>
      </c>
      <c r="B2416" s="127">
        <f t="shared" si="86"/>
        <v>327000</v>
      </c>
      <c r="C2416" s="128">
        <f t="shared" si="88"/>
        <v>11134000</v>
      </c>
      <c r="D2416" s="129">
        <f t="shared" si="87"/>
        <v>343350</v>
      </c>
      <c r="E2416" s="130" t="s">
        <v>6398</v>
      </c>
      <c r="F2416" s="126"/>
      <c r="G2416" s="126"/>
      <c r="H2416" s="126"/>
      <c r="I2416" s="126"/>
      <c r="J2416" s="126"/>
      <c r="K2416" s="126"/>
    </row>
    <row r="2417" spans="1:11" s="143" customFormat="1">
      <c r="A2417" s="127" t="str">
        <f t="shared" si="85"/>
        <v>이집트328000</v>
      </c>
      <c r="B2417" s="127">
        <f t="shared" si="86"/>
        <v>328000</v>
      </c>
      <c r="C2417" s="128">
        <f t="shared" si="88"/>
        <v>11168000</v>
      </c>
      <c r="D2417" s="129">
        <f t="shared" si="87"/>
        <v>344400</v>
      </c>
      <c r="E2417" s="130" t="s">
        <v>6398</v>
      </c>
      <c r="F2417" s="126"/>
      <c r="G2417" s="126"/>
      <c r="H2417" s="126"/>
      <c r="I2417" s="126"/>
      <c r="J2417" s="126"/>
      <c r="K2417" s="126"/>
    </row>
    <row r="2418" spans="1:11" s="143" customFormat="1">
      <c r="A2418" s="127" t="str">
        <f t="shared" ref="A2418:A2441" si="89">"이집트"&amp;B2418</f>
        <v>이집트329000</v>
      </c>
      <c r="B2418" s="127">
        <f t="shared" ref="B2418:B2441" si="90">B2417+1000</f>
        <v>329000</v>
      </c>
      <c r="C2418" s="128">
        <f t="shared" si="88"/>
        <v>11202000</v>
      </c>
      <c r="D2418" s="129">
        <f t="shared" si="87"/>
        <v>345450</v>
      </c>
      <c r="E2418" s="130" t="s">
        <v>6398</v>
      </c>
      <c r="F2418" s="126"/>
      <c r="G2418" s="126"/>
      <c r="H2418" s="126"/>
      <c r="I2418" s="126"/>
      <c r="J2418" s="126"/>
      <c r="K2418" s="126"/>
    </row>
    <row r="2419" spans="1:11" s="143" customFormat="1">
      <c r="A2419" s="127" t="str">
        <f t="shared" si="89"/>
        <v>이집트330000</v>
      </c>
      <c r="B2419" s="127">
        <f t="shared" si="90"/>
        <v>330000</v>
      </c>
      <c r="C2419" s="128">
        <f t="shared" si="88"/>
        <v>11236000</v>
      </c>
      <c r="D2419" s="129">
        <f t="shared" si="87"/>
        <v>346500</v>
      </c>
      <c r="E2419" s="130" t="s">
        <v>6398</v>
      </c>
      <c r="F2419" s="126"/>
      <c r="G2419" s="126"/>
      <c r="H2419" s="126"/>
      <c r="I2419" s="126"/>
      <c r="J2419" s="126"/>
      <c r="K2419" s="126"/>
    </row>
    <row r="2420" spans="1:11" s="143" customFormat="1">
      <c r="A2420" s="127" t="str">
        <f t="shared" si="89"/>
        <v>이집트331000</v>
      </c>
      <c r="B2420" s="127">
        <f t="shared" si="90"/>
        <v>331000</v>
      </c>
      <c r="C2420" s="128">
        <f t="shared" si="88"/>
        <v>11270000</v>
      </c>
      <c r="D2420" s="129">
        <f t="shared" si="87"/>
        <v>347550</v>
      </c>
      <c r="E2420" s="130" t="s">
        <v>6398</v>
      </c>
      <c r="F2420" s="126"/>
      <c r="G2420" s="126"/>
      <c r="H2420" s="126"/>
      <c r="I2420" s="126"/>
      <c r="J2420" s="126"/>
      <c r="K2420" s="126"/>
    </row>
    <row r="2421" spans="1:11" s="143" customFormat="1">
      <c r="A2421" s="127" t="str">
        <f t="shared" si="89"/>
        <v>이집트332000</v>
      </c>
      <c r="B2421" s="127">
        <f t="shared" si="90"/>
        <v>332000</v>
      </c>
      <c r="C2421" s="128">
        <f t="shared" si="88"/>
        <v>11304000</v>
      </c>
      <c r="D2421" s="129">
        <f t="shared" si="87"/>
        <v>348600</v>
      </c>
      <c r="E2421" s="130" t="s">
        <v>6398</v>
      </c>
      <c r="F2421" s="126"/>
      <c r="G2421" s="126"/>
      <c r="H2421" s="126"/>
      <c r="I2421" s="126"/>
      <c r="J2421" s="126"/>
      <c r="K2421" s="126"/>
    </row>
    <row r="2422" spans="1:11" s="143" customFormat="1">
      <c r="A2422" s="127" t="str">
        <f t="shared" si="89"/>
        <v>이집트333000</v>
      </c>
      <c r="B2422" s="127">
        <f t="shared" si="90"/>
        <v>333000</v>
      </c>
      <c r="C2422" s="128">
        <f t="shared" si="88"/>
        <v>11338000</v>
      </c>
      <c r="D2422" s="129">
        <f t="shared" si="87"/>
        <v>349650</v>
      </c>
      <c r="E2422" s="130" t="s">
        <v>6398</v>
      </c>
      <c r="F2422" s="126"/>
      <c r="G2422" s="126"/>
      <c r="H2422" s="126"/>
      <c r="I2422" s="126"/>
      <c r="J2422" s="126"/>
      <c r="K2422" s="126"/>
    </row>
    <row r="2423" spans="1:11" s="143" customFormat="1">
      <c r="A2423" s="127" t="str">
        <f t="shared" si="89"/>
        <v>이집트334000</v>
      </c>
      <c r="B2423" s="127">
        <f t="shared" si="90"/>
        <v>334000</v>
      </c>
      <c r="C2423" s="128">
        <f t="shared" si="88"/>
        <v>11372000</v>
      </c>
      <c r="D2423" s="129">
        <f t="shared" si="87"/>
        <v>350700</v>
      </c>
      <c r="E2423" s="130" t="s">
        <v>6398</v>
      </c>
      <c r="F2423" s="126"/>
      <c r="G2423" s="126"/>
      <c r="H2423" s="126"/>
      <c r="I2423" s="126"/>
      <c r="J2423" s="126"/>
      <c r="K2423" s="126"/>
    </row>
    <row r="2424" spans="1:11" s="143" customFormat="1">
      <c r="A2424" s="127" t="str">
        <f t="shared" si="89"/>
        <v>이집트335000</v>
      </c>
      <c r="B2424" s="127">
        <f t="shared" si="90"/>
        <v>335000</v>
      </c>
      <c r="C2424" s="128">
        <f t="shared" si="88"/>
        <v>11406000</v>
      </c>
      <c r="D2424" s="129">
        <f t="shared" si="87"/>
        <v>351750</v>
      </c>
      <c r="E2424" s="130" t="s">
        <v>6398</v>
      </c>
      <c r="F2424" s="126"/>
      <c r="G2424" s="126"/>
      <c r="H2424" s="126"/>
      <c r="I2424" s="126"/>
      <c r="J2424" s="126"/>
      <c r="K2424" s="126"/>
    </row>
    <row r="2425" spans="1:11" s="143" customFormat="1">
      <c r="A2425" s="127" t="str">
        <f t="shared" si="89"/>
        <v>이집트336000</v>
      </c>
      <c r="B2425" s="127">
        <f t="shared" si="90"/>
        <v>336000</v>
      </c>
      <c r="C2425" s="128">
        <f t="shared" si="88"/>
        <v>11440000</v>
      </c>
      <c r="D2425" s="129">
        <f t="shared" si="87"/>
        <v>352800</v>
      </c>
      <c r="E2425" s="130" t="s">
        <v>6398</v>
      </c>
      <c r="F2425" s="126"/>
      <c r="G2425" s="126"/>
      <c r="H2425" s="126"/>
      <c r="I2425" s="126"/>
      <c r="J2425" s="126"/>
      <c r="K2425" s="126"/>
    </row>
    <row r="2426" spans="1:11" s="143" customFormat="1">
      <c r="A2426" s="127" t="str">
        <f t="shared" si="89"/>
        <v>이집트337000</v>
      </c>
      <c r="B2426" s="127">
        <f t="shared" si="90"/>
        <v>337000</v>
      </c>
      <c r="C2426" s="128">
        <f t="shared" si="88"/>
        <v>11474000</v>
      </c>
      <c r="D2426" s="129">
        <f t="shared" si="87"/>
        <v>353850</v>
      </c>
      <c r="E2426" s="130" t="s">
        <v>6398</v>
      </c>
      <c r="F2426" s="126"/>
      <c r="G2426" s="126"/>
      <c r="H2426" s="126"/>
      <c r="I2426" s="126"/>
      <c r="J2426" s="126"/>
      <c r="K2426" s="126"/>
    </row>
    <row r="2427" spans="1:11" s="143" customFormat="1">
      <c r="A2427" s="127" t="str">
        <f t="shared" si="89"/>
        <v>이집트338000</v>
      </c>
      <c r="B2427" s="127">
        <f t="shared" si="90"/>
        <v>338000</v>
      </c>
      <c r="C2427" s="128">
        <f t="shared" si="88"/>
        <v>11508000</v>
      </c>
      <c r="D2427" s="129">
        <f t="shared" si="87"/>
        <v>354900</v>
      </c>
      <c r="E2427" s="130" t="s">
        <v>6398</v>
      </c>
      <c r="F2427" s="126"/>
      <c r="G2427" s="126"/>
      <c r="H2427" s="126"/>
      <c r="I2427" s="126"/>
      <c r="J2427" s="126"/>
      <c r="K2427" s="126"/>
    </row>
    <row r="2428" spans="1:11" s="143" customFormat="1">
      <c r="A2428" s="127" t="str">
        <f t="shared" si="89"/>
        <v>이집트339000</v>
      </c>
      <c r="B2428" s="127">
        <f t="shared" si="90"/>
        <v>339000</v>
      </c>
      <c r="C2428" s="128">
        <f t="shared" si="88"/>
        <v>11542000</v>
      </c>
      <c r="D2428" s="129">
        <f t="shared" si="87"/>
        <v>355950</v>
      </c>
      <c r="E2428" s="130" t="s">
        <v>6398</v>
      </c>
      <c r="F2428" s="126"/>
      <c r="G2428" s="126"/>
      <c r="H2428" s="126"/>
      <c r="I2428" s="126"/>
      <c r="J2428" s="126"/>
      <c r="K2428" s="126"/>
    </row>
    <row r="2429" spans="1:11" s="143" customFormat="1">
      <c r="A2429" s="127" t="str">
        <f t="shared" si="89"/>
        <v>이집트340000</v>
      </c>
      <c r="B2429" s="127">
        <f t="shared" si="90"/>
        <v>340000</v>
      </c>
      <c r="C2429" s="128">
        <f t="shared" si="88"/>
        <v>11576000</v>
      </c>
      <c r="D2429" s="129">
        <f t="shared" si="87"/>
        <v>357000</v>
      </c>
      <c r="E2429" s="130" t="s">
        <v>6398</v>
      </c>
      <c r="F2429" s="126"/>
      <c r="G2429" s="126"/>
      <c r="H2429" s="126"/>
      <c r="I2429" s="126"/>
      <c r="J2429" s="126"/>
      <c r="K2429" s="126"/>
    </row>
    <row r="2430" spans="1:11" s="143" customFormat="1">
      <c r="A2430" s="127" t="str">
        <f t="shared" si="89"/>
        <v>이집트341000</v>
      </c>
      <c r="B2430" s="127">
        <f t="shared" si="90"/>
        <v>341000</v>
      </c>
      <c r="C2430" s="128">
        <f t="shared" si="88"/>
        <v>11610000</v>
      </c>
      <c r="D2430" s="129">
        <f t="shared" si="87"/>
        <v>358050</v>
      </c>
      <c r="E2430" s="130" t="s">
        <v>6398</v>
      </c>
      <c r="F2430" s="126"/>
      <c r="G2430" s="126"/>
      <c r="H2430" s="126"/>
      <c r="I2430" s="126"/>
      <c r="J2430" s="126"/>
      <c r="K2430" s="126"/>
    </row>
    <row r="2431" spans="1:11" s="143" customFormat="1">
      <c r="A2431" s="127" t="str">
        <f t="shared" si="89"/>
        <v>이집트342000</v>
      </c>
      <c r="B2431" s="127">
        <f t="shared" si="90"/>
        <v>342000</v>
      </c>
      <c r="C2431" s="128">
        <f t="shared" si="88"/>
        <v>11644000</v>
      </c>
      <c r="D2431" s="129">
        <f t="shared" si="87"/>
        <v>359100</v>
      </c>
      <c r="E2431" s="130" t="s">
        <v>6398</v>
      </c>
      <c r="F2431" s="126"/>
      <c r="G2431" s="126"/>
      <c r="H2431" s="126"/>
      <c r="I2431" s="126"/>
      <c r="J2431" s="126"/>
      <c r="K2431" s="126"/>
    </row>
    <row r="2432" spans="1:11" s="143" customFormat="1">
      <c r="A2432" s="127" t="str">
        <f t="shared" si="89"/>
        <v>이집트343000</v>
      </c>
      <c r="B2432" s="127">
        <f t="shared" si="90"/>
        <v>343000</v>
      </c>
      <c r="C2432" s="128">
        <f t="shared" si="88"/>
        <v>11678000</v>
      </c>
      <c r="D2432" s="129">
        <f t="shared" si="87"/>
        <v>360150</v>
      </c>
      <c r="E2432" s="130" t="s">
        <v>6398</v>
      </c>
      <c r="F2432" s="126"/>
      <c r="G2432" s="126"/>
      <c r="H2432" s="126"/>
      <c r="I2432" s="126"/>
      <c r="J2432" s="126"/>
      <c r="K2432" s="126"/>
    </row>
    <row r="2433" spans="1:11" s="143" customFormat="1">
      <c r="A2433" s="127" t="str">
        <f t="shared" si="89"/>
        <v>이집트344000</v>
      </c>
      <c r="B2433" s="127">
        <f t="shared" si="90"/>
        <v>344000</v>
      </c>
      <c r="C2433" s="128">
        <f t="shared" si="88"/>
        <v>11712000</v>
      </c>
      <c r="D2433" s="129">
        <f t="shared" si="87"/>
        <v>361200</v>
      </c>
      <c r="E2433" s="130" t="s">
        <v>6398</v>
      </c>
      <c r="F2433" s="126"/>
      <c r="G2433" s="126"/>
      <c r="H2433" s="126"/>
      <c r="I2433" s="126"/>
      <c r="J2433" s="126"/>
      <c r="K2433" s="126"/>
    </row>
    <row r="2434" spans="1:11" s="143" customFormat="1">
      <c r="A2434" s="127" t="str">
        <f t="shared" si="89"/>
        <v>이집트345000</v>
      </c>
      <c r="B2434" s="127">
        <f t="shared" si="90"/>
        <v>345000</v>
      </c>
      <c r="C2434" s="128">
        <f t="shared" si="88"/>
        <v>11746000</v>
      </c>
      <c r="D2434" s="129">
        <f t="shared" si="87"/>
        <v>362250</v>
      </c>
      <c r="E2434" s="130" t="s">
        <v>6398</v>
      </c>
      <c r="F2434" s="126"/>
      <c r="G2434" s="126"/>
      <c r="H2434" s="126"/>
      <c r="I2434" s="126"/>
      <c r="J2434" s="126"/>
      <c r="K2434" s="126"/>
    </row>
    <row r="2435" spans="1:11" s="143" customFormat="1">
      <c r="A2435" s="127" t="str">
        <f t="shared" si="89"/>
        <v>이집트346000</v>
      </c>
      <c r="B2435" s="127">
        <f t="shared" si="90"/>
        <v>346000</v>
      </c>
      <c r="C2435" s="128">
        <f t="shared" si="88"/>
        <v>11780000</v>
      </c>
      <c r="D2435" s="129">
        <f t="shared" si="87"/>
        <v>363300</v>
      </c>
      <c r="E2435" s="130" t="s">
        <v>6398</v>
      </c>
      <c r="F2435" s="126"/>
      <c r="G2435" s="126"/>
      <c r="H2435" s="126"/>
      <c r="I2435" s="126"/>
      <c r="J2435" s="126"/>
      <c r="K2435" s="126"/>
    </row>
    <row r="2436" spans="1:11" s="143" customFormat="1">
      <c r="A2436" s="127" t="str">
        <f t="shared" si="89"/>
        <v>이집트347000</v>
      </c>
      <c r="B2436" s="127">
        <f t="shared" si="90"/>
        <v>347000</v>
      </c>
      <c r="C2436" s="128">
        <f t="shared" si="88"/>
        <v>11814000</v>
      </c>
      <c r="D2436" s="129">
        <f t="shared" si="87"/>
        <v>364350</v>
      </c>
      <c r="E2436" s="130" t="s">
        <v>6398</v>
      </c>
      <c r="F2436" s="126"/>
      <c r="G2436" s="126"/>
      <c r="H2436" s="126"/>
      <c r="I2436" s="126"/>
      <c r="J2436" s="126"/>
      <c r="K2436" s="126"/>
    </row>
    <row r="2437" spans="1:11" s="143" customFormat="1">
      <c r="A2437" s="127" t="str">
        <f t="shared" si="89"/>
        <v>이집트348000</v>
      </c>
      <c r="B2437" s="127">
        <f t="shared" si="90"/>
        <v>348000</v>
      </c>
      <c r="C2437" s="128">
        <f t="shared" si="88"/>
        <v>11848000</v>
      </c>
      <c r="D2437" s="129">
        <f t="shared" si="87"/>
        <v>365400</v>
      </c>
      <c r="E2437" s="130" t="s">
        <v>6398</v>
      </c>
      <c r="F2437" s="126"/>
      <c r="G2437" s="126"/>
      <c r="H2437" s="126"/>
      <c r="I2437" s="126"/>
      <c r="J2437" s="126"/>
      <c r="K2437" s="126"/>
    </row>
    <row r="2438" spans="1:11" s="143" customFormat="1">
      <c r="A2438" s="127" t="str">
        <f t="shared" si="89"/>
        <v>이집트349000</v>
      </c>
      <c r="B2438" s="127">
        <f t="shared" si="90"/>
        <v>349000</v>
      </c>
      <c r="C2438" s="128">
        <f t="shared" si="88"/>
        <v>11882000</v>
      </c>
      <c r="D2438" s="129">
        <f t="shared" si="87"/>
        <v>366450</v>
      </c>
      <c r="E2438" s="130" t="s">
        <v>6398</v>
      </c>
      <c r="F2438" s="126"/>
      <c r="G2438" s="126"/>
      <c r="H2438" s="126"/>
      <c r="I2438" s="126"/>
      <c r="J2438" s="126"/>
      <c r="K2438" s="126"/>
    </row>
    <row r="2439" spans="1:11" s="143" customFormat="1">
      <c r="A2439" s="127" t="str">
        <f t="shared" si="89"/>
        <v>이집트350000</v>
      </c>
      <c r="B2439" s="127">
        <f t="shared" si="90"/>
        <v>350000</v>
      </c>
      <c r="C2439" s="128">
        <f t="shared" si="88"/>
        <v>11916000</v>
      </c>
      <c r="D2439" s="129">
        <f t="shared" si="87"/>
        <v>367500</v>
      </c>
      <c r="E2439" s="130" t="s">
        <v>6398</v>
      </c>
      <c r="F2439" s="126"/>
      <c r="G2439" s="126"/>
      <c r="H2439" s="126"/>
      <c r="I2439" s="126"/>
      <c r="J2439" s="126"/>
      <c r="K2439" s="126"/>
    </row>
    <row r="2440" spans="1:11" s="143" customFormat="1">
      <c r="A2440" s="127" t="str">
        <f t="shared" si="89"/>
        <v>이집트351000</v>
      </c>
      <c r="B2440" s="127">
        <f t="shared" si="90"/>
        <v>351000</v>
      </c>
      <c r="C2440" s="128">
        <f t="shared" si="88"/>
        <v>11950000</v>
      </c>
      <c r="D2440" s="129">
        <f t="shared" si="87"/>
        <v>368550</v>
      </c>
      <c r="E2440" s="130" t="s">
        <v>6398</v>
      </c>
      <c r="F2440" s="126"/>
      <c r="G2440" s="126"/>
      <c r="H2440" s="126"/>
      <c r="I2440" s="126"/>
      <c r="J2440" s="126"/>
      <c r="K2440" s="126"/>
    </row>
    <row r="2441" spans="1:11" s="143" customFormat="1">
      <c r="A2441" s="127" t="str">
        <f t="shared" si="89"/>
        <v>이집트352000</v>
      </c>
      <c r="B2441" s="127">
        <f t="shared" si="90"/>
        <v>352000</v>
      </c>
      <c r="C2441" s="128">
        <f t="shared" si="88"/>
        <v>11984000</v>
      </c>
      <c r="D2441" s="129">
        <f t="shared" si="87"/>
        <v>369600</v>
      </c>
      <c r="E2441" s="130" t="s">
        <v>6398</v>
      </c>
      <c r="F2441" s="126"/>
      <c r="G2441" s="126"/>
      <c r="H2441" s="126"/>
      <c r="I2441" s="126"/>
      <c r="J2441" s="126"/>
      <c r="K2441" s="126"/>
    </row>
    <row r="2442" spans="1:11" s="143" customFormat="1">
      <c r="A2442" s="127" t="s">
        <v>6428</v>
      </c>
      <c r="B2442" s="127">
        <v>1000</v>
      </c>
      <c r="C2442" s="128">
        <v>50000</v>
      </c>
      <c r="D2442" s="129">
        <f t="shared" si="87"/>
        <v>1050</v>
      </c>
      <c r="E2442" s="130" t="s">
        <v>6398</v>
      </c>
      <c r="F2442" s="126"/>
      <c r="G2442" s="126"/>
      <c r="H2442" s="126"/>
      <c r="I2442" s="126"/>
      <c r="J2442" s="126"/>
      <c r="K2442" s="126"/>
    </row>
    <row r="2443" spans="1:11" s="143" customFormat="1">
      <c r="A2443" s="127" t="s">
        <v>6429</v>
      </c>
      <c r="B2443" s="127">
        <v>2000</v>
      </c>
      <c r="C2443" s="128">
        <f>C2442+48000</f>
        <v>98000</v>
      </c>
      <c r="D2443" s="129">
        <f t="shared" si="87"/>
        <v>2100</v>
      </c>
      <c r="E2443" s="130" t="s">
        <v>6398</v>
      </c>
      <c r="F2443" s="126"/>
      <c r="G2443" s="126"/>
      <c r="H2443" s="126"/>
      <c r="I2443" s="126"/>
      <c r="J2443" s="126"/>
      <c r="K2443" s="126"/>
    </row>
    <row r="2444" spans="1:11" s="143" customFormat="1">
      <c r="A2444" s="127" t="s">
        <v>6430</v>
      </c>
      <c r="B2444" s="127">
        <v>3000</v>
      </c>
      <c r="C2444" s="128">
        <f t="shared" ref="C2444:C2507" si="91">C2443+48000</f>
        <v>146000</v>
      </c>
      <c r="D2444" s="129">
        <f t="shared" si="87"/>
        <v>3150</v>
      </c>
      <c r="E2444" s="130" t="s">
        <v>6398</v>
      </c>
      <c r="F2444" s="126"/>
      <c r="G2444" s="126"/>
      <c r="H2444" s="126"/>
      <c r="I2444" s="126"/>
      <c r="J2444" s="126"/>
      <c r="K2444" s="126"/>
    </row>
    <row r="2445" spans="1:11" s="143" customFormat="1">
      <c r="A2445" s="127" t="s">
        <v>6431</v>
      </c>
      <c r="B2445" s="127">
        <v>4000</v>
      </c>
      <c r="C2445" s="128">
        <f t="shared" si="91"/>
        <v>194000</v>
      </c>
      <c r="D2445" s="129">
        <f t="shared" si="87"/>
        <v>4200</v>
      </c>
      <c r="E2445" s="130" t="s">
        <v>6398</v>
      </c>
      <c r="F2445" s="126"/>
      <c r="G2445" s="126"/>
      <c r="H2445" s="126"/>
      <c r="I2445" s="126"/>
      <c r="J2445" s="126"/>
      <c r="K2445" s="126"/>
    </row>
    <row r="2446" spans="1:11" s="143" customFormat="1">
      <c r="A2446" s="127" t="s">
        <v>6432</v>
      </c>
      <c r="B2446" s="127">
        <v>5000</v>
      </c>
      <c r="C2446" s="128">
        <f t="shared" si="91"/>
        <v>242000</v>
      </c>
      <c r="D2446" s="129">
        <f t="shared" si="87"/>
        <v>5250</v>
      </c>
      <c r="E2446" s="130" t="s">
        <v>6398</v>
      </c>
      <c r="F2446" s="126"/>
      <c r="G2446" s="126"/>
      <c r="H2446" s="126"/>
      <c r="I2446" s="126"/>
      <c r="J2446" s="126"/>
      <c r="K2446" s="126"/>
    </row>
    <row r="2447" spans="1:11" s="143" customFormat="1">
      <c r="A2447" s="127" t="s">
        <v>3876</v>
      </c>
      <c r="B2447" s="127">
        <v>6000</v>
      </c>
      <c r="C2447" s="128">
        <f t="shared" si="91"/>
        <v>290000</v>
      </c>
      <c r="D2447" s="129">
        <f t="shared" si="87"/>
        <v>6300</v>
      </c>
      <c r="E2447" s="130" t="s">
        <v>6398</v>
      </c>
      <c r="F2447" s="126"/>
      <c r="G2447" s="126"/>
      <c r="H2447" s="126"/>
      <c r="I2447" s="126"/>
      <c r="J2447" s="126"/>
      <c r="K2447" s="126"/>
    </row>
    <row r="2448" spans="1:11" s="143" customFormat="1">
      <c r="A2448" s="127" t="s">
        <v>3877</v>
      </c>
      <c r="B2448" s="127">
        <v>7000</v>
      </c>
      <c r="C2448" s="128">
        <f t="shared" si="91"/>
        <v>338000</v>
      </c>
      <c r="D2448" s="129">
        <f t="shared" si="87"/>
        <v>7350</v>
      </c>
      <c r="E2448" s="130" t="s">
        <v>6398</v>
      </c>
      <c r="F2448" s="126"/>
      <c r="G2448" s="126"/>
      <c r="H2448" s="126"/>
      <c r="I2448" s="126"/>
      <c r="J2448" s="126"/>
      <c r="K2448" s="126"/>
    </row>
    <row r="2449" spans="1:11" s="143" customFormat="1">
      <c r="A2449" s="127" t="s">
        <v>3878</v>
      </c>
      <c r="B2449" s="127">
        <v>8000</v>
      </c>
      <c r="C2449" s="128">
        <f t="shared" si="91"/>
        <v>386000</v>
      </c>
      <c r="D2449" s="129">
        <f t="shared" si="87"/>
        <v>8400</v>
      </c>
      <c r="E2449" s="130" t="s">
        <v>6398</v>
      </c>
      <c r="F2449" s="126"/>
      <c r="G2449" s="126"/>
      <c r="H2449" s="126"/>
      <c r="I2449" s="126"/>
      <c r="J2449" s="126"/>
      <c r="K2449" s="126"/>
    </row>
    <row r="2450" spans="1:11" s="143" customFormat="1">
      <c r="A2450" s="127" t="s">
        <v>3879</v>
      </c>
      <c r="B2450" s="127">
        <v>9000</v>
      </c>
      <c r="C2450" s="128">
        <f t="shared" si="91"/>
        <v>434000</v>
      </c>
      <c r="D2450" s="129">
        <f t="shared" si="87"/>
        <v>9450</v>
      </c>
      <c r="E2450" s="130" t="s">
        <v>6398</v>
      </c>
      <c r="F2450" s="126"/>
      <c r="G2450" s="126"/>
      <c r="H2450" s="126"/>
      <c r="I2450" s="126"/>
      <c r="J2450" s="126"/>
      <c r="K2450" s="126"/>
    </row>
    <row r="2451" spans="1:11" s="143" customFormat="1">
      <c r="A2451" s="127" t="s">
        <v>3880</v>
      </c>
      <c r="B2451" s="127">
        <v>10000</v>
      </c>
      <c r="C2451" s="128">
        <f t="shared" si="91"/>
        <v>482000</v>
      </c>
      <c r="D2451" s="129">
        <f t="shared" si="87"/>
        <v>10500</v>
      </c>
      <c r="E2451" s="130" t="s">
        <v>6398</v>
      </c>
      <c r="F2451" s="126"/>
      <c r="G2451" s="126"/>
      <c r="H2451" s="126"/>
      <c r="I2451" s="126"/>
      <c r="J2451" s="126"/>
      <c r="K2451" s="126"/>
    </row>
    <row r="2452" spans="1:11" s="143" customFormat="1">
      <c r="A2452" s="127" t="s">
        <v>3881</v>
      </c>
      <c r="B2452" s="127">
        <v>11000</v>
      </c>
      <c r="C2452" s="128">
        <f t="shared" si="91"/>
        <v>530000</v>
      </c>
      <c r="D2452" s="129">
        <f t="shared" si="87"/>
        <v>11550</v>
      </c>
      <c r="E2452" s="130" t="s">
        <v>6398</v>
      </c>
      <c r="F2452" s="126"/>
      <c r="G2452" s="126"/>
      <c r="H2452" s="126"/>
      <c r="I2452" s="126"/>
      <c r="J2452" s="126"/>
      <c r="K2452" s="126"/>
    </row>
    <row r="2453" spans="1:11" s="143" customFormat="1">
      <c r="A2453" s="127" t="s">
        <v>3882</v>
      </c>
      <c r="B2453" s="127">
        <v>12000</v>
      </c>
      <c r="C2453" s="128">
        <f t="shared" si="91"/>
        <v>578000</v>
      </c>
      <c r="D2453" s="129">
        <f t="shared" si="87"/>
        <v>12600</v>
      </c>
      <c r="E2453" s="130" t="s">
        <v>6398</v>
      </c>
      <c r="F2453" s="126"/>
      <c r="G2453" s="126"/>
      <c r="H2453" s="126"/>
      <c r="I2453" s="126"/>
      <c r="J2453" s="126"/>
      <c r="K2453" s="126"/>
    </row>
    <row r="2454" spans="1:11" s="143" customFormat="1">
      <c r="A2454" s="127" t="s">
        <v>3883</v>
      </c>
      <c r="B2454" s="127">
        <v>13000</v>
      </c>
      <c r="C2454" s="128">
        <f t="shared" si="91"/>
        <v>626000</v>
      </c>
      <c r="D2454" s="129">
        <f t="shared" si="87"/>
        <v>13650</v>
      </c>
      <c r="E2454" s="130" t="s">
        <v>6398</v>
      </c>
      <c r="F2454" s="126"/>
      <c r="G2454" s="126"/>
      <c r="H2454" s="126"/>
      <c r="I2454" s="126"/>
      <c r="J2454" s="126"/>
      <c r="K2454" s="126"/>
    </row>
    <row r="2455" spans="1:11" s="143" customFormat="1">
      <c r="A2455" s="127" t="s">
        <v>3884</v>
      </c>
      <c r="B2455" s="127">
        <v>14000</v>
      </c>
      <c r="C2455" s="128">
        <f t="shared" si="91"/>
        <v>674000</v>
      </c>
      <c r="D2455" s="129">
        <f t="shared" si="87"/>
        <v>14700</v>
      </c>
      <c r="E2455" s="130" t="s">
        <v>6398</v>
      </c>
      <c r="F2455" s="126"/>
      <c r="G2455" s="126"/>
      <c r="H2455" s="126"/>
      <c r="I2455" s="126"/>
      <c r="J2455" s="126"/>
      <c r="K2455" s="126"/>
    </row>
    <row r="2456" spans="1:11" s="143" customFormat="1">
      <c r="A2456" s="127" t="s">
        <v>3885</v>
      </c>
      <c r="B2456" s="127">
        <v>15000</v>
      </c>
      <c r="C2456" s="128">
        <f t="shared" si="91"/>
        <v>722000</v>
      </c>
      <c r="D2456" s="129">
        <f t="shared" si="87"/>
        <v>15750</v>
      </c>
      <c r="E2456" s="130" t="s">
        <v>6398</v>
      </c>
      <c r="F2456" s="126"/>
      <c r="G2456" s="126"/>
      <c r="H2456" s="126"/>
      <c r="I2456" s="126"/>
      <c r="J2456" s="126"/>
      <c r="K2456" s="126"/>
    </row>
    <row r="2457" spans="1:11" s="143" customFormat="1">
      <c r="A2457" s="127" t="s">
        <v>3886</v>
      </c>
      <c r="B2457" s="127">
        <v>16000</v>
      </c>
      <c r="C2457" s="128">
        <f t="shared" si="91"/>
        <v>770000</v>
      </c>
      <c r="D2457" s="129">
        <f t="shared" si="87"/>
        <v>16800</v>
      </c>
      <c r="E2457" s="130" t="s">
        <v>6398</v>
      </c>
      <c r="F2457" s="126"/>
      <c r="G2457" s="126"/>
      <c r="H2457" s="126"/>
      <c r="I2457" s="126"/>
      <c r="J2457" s="126"/>
      <c r="K2457" s="126"/>
    </row>
    <row r="2458" spans="1:11" s="143" customFormat="1">
      <c r="A2458" s="127" t="s">
        <v>3887</v>
      </c>
      <c r="B2458" s="127">
        <v>17000</v>
      </c>
      <c r="C2458" s="128">
        <f t="shared" si="91"/>
        <v>818000</v>
      </c>
      <c r="D2458" s="129">
        <f t="shared" si="87"/>
        <v>17850</v>
      </c>
      <c r="E2458" s="130" t="s">
        <v>6398</v>
      </c>
      <c r="F2458" s="126"/>
      <c r="G2458" s="126"/>
      <c r="H2458" s="126"/>
      <c r="I2458" s="126"/>
      <c r="J2458" s="126"/>
      <c r="K2458" s="126"/>
    </row>
    <row r="2459" spans="1:11" s="143" customFormat="1">
      <c r="A2459" s="127" t="s">
        <v>3888</v>
      </c>
      <c r="B2459" s="127">
        <v>18000</v>
      </c>
      <c r="C2459" s="128">
        <f t="shared" si="91"/>
        <v>866000</v>
      </c>
      <c r="D2459" s="129">
        <f t="shared" si="87"/>
        <v>18900</v>
      </c>
      <c r="E2459" s="130" t="s">
        <v>6398</v>
      </c>
      <c r="F2459" s="126"/>
      <c r="G2459" s="126"/>
      <c r="H2459" s="126"/>
      <c r="I2459" s="126"/>
      <c r="J2459" s="126"/>
      <c r="K2459" s="126"/>
    </row>
    <row r="2460" spans="1:11" s="143" customFormat="1">
      <c r="A2460" s="127" t="s">
        <v>3889</v>
      </c>
      <c r="B2460" s="127">
        <v>19000</v>
      </c>
      <c r="C2460" s="128">
        <f t="shared" si="91"/>
        <v>914000</v>
      </c>
      <c r="D2460" s="129">
        <f t="shared" si="87"/>
        <v>19950</v>
      </c>
      <c r="E2460" s="130" t="s">
        <v>6398</v>
      </c>
      <c r="F2460" s="126"/>
      <c r="G2460" s="126"/>
      <c r="H2460" s="126"/>
      <c r="I2460" s="126"/>
      <c r="J2460" s="126"/>
      <c r="K2460" s="126"/>
    </row>
    <row r="2461" spans="1:11" s="143" customFormat="1">
      <c r="A2461" s="127" t="s">
        <v>3890</v>
      </c>
      <c r="B2461" s="127">
        <v>20000</v>
      </c>
      <c r="C2461" s="128">
        <f t="shared" si="91"/>
        <v>962000</v>
      </c>
      <c r="D2461" s="129">
        <f t="shared" si="87"/>
        <v>21000</v>
      </c>
      <c r="E2461" s="130" t="s">
        <v>6398</v>
      </c>
      <c r="F2461" s="126"/>
      <c r="G2461" s="126"/>
      <c r="H2461" s="126"/>
      <c r="I2461" s="126"/>
      <c r="J2461" s="126"/>
      <c r="K2461" s="126"/>
    </row>
    <row r="2462" spans="1:11" s="143" customFormat="1">
      <c r="A2462" s="127" t="s">
        <v>3891</v>
      </c>
      <c r="B2462" s="127">
        <v>21000</v>
      </c>
      <c r="C2462" s="128">
        <f t="shared" si="91"/>
        <v>1010000</v>
      </c>
      <c r="D2462" s="129">
        <f t="shared" si="87"/>
        <v>22050</v>
      </c>
      <c r="E2462" s="130" t="s">
        <v>6398</v>
      </c>
      <c r="F2462" s="126"/>
      <c r="G2462" s="126"/>
      <c r="H2462" s="126"/>
      <c r="I2462" s="126"/>
      <c r="J2462" s="126"/>
      <c r="K2462" s="126"/>
    </row>
    <row r="2463" spans="1:11" s="143" customFormat="1">
      <c r="A2463" s="127" t="s">
        <v>3892</v>
      </c>
      <c r="B2463" s="127">
        <v>22000</v>
      </c>
      <c r="C2463" s="128">
        <f t="shared" si="91"/>
        <v>1058000</v>
      </c>
      <c r="D2463" s="129">
        <f t="shared" si="87"/>
        <v>23100</v>
      </c>
      <c r="E2463" s="130" t="s">
        <v>6398</v>
      </c>
      <c r="F2463" s="126"/>
      <c r="G2463" s="126"/>
      <c r="H2463" s="126"/>
      <c r="I2463" s="126"/>
      <c r="J2463" s="126"/>
      <c r="K2463" s="126"/>
    </row>
    <row r="2464" spans="1:11" s="143" customFormat="1">
      <c r="A2464" s="127" t="s">
        <v>3893</v>
      </c>
      <c r="B2464" s="127">
        <v>23000</v>
      </c>
      <c r="C2464" s="128">
        <f t="shared" si="91"/>
        <v>1106000</v>
      </c>
      <c r="D2464" s="129">
        <f t="shared" si="87"/>
        <v>24150</v>
      </c>
      <c r="E2464" s="130" t="s">
        <v>6398</v>
      </c>
      <c r="F2464" s="126"/>
      <c r="G2464" s="126"/>
      <c r="H2464" s="126"/>
      <c r="I2464" s="126"/>
      <c r="J2464" s="126"/>
      <c r="K2464" s="126"/>
    </row>
    <row r="2465" spans="1:11" s="143" customFormat="1">
      <c r="A2465" s="127" t="s">
        <v>3894</v>
      </c>
      <c r="B2465" s="127">
        <v>24000</v>
      </c>
      <c r="C2465" s="128">
        <f t="shared" si="91"/>
        <v>1154000</v>
      </c>
      <c r="D2465" s="129">
        <f t="shared" si="87"/>
        <v>25200</v>
      </c>
      <c r="E2465" s="130" t="s">
        <v>6398</v>
      </c>
      <c r="F2465" s="126"/>
      <c r="G2465" s="126"/>
      <c r="H2465" s="126"/>
      <c r="I2465" s="126"/>
      <c r="J2465" s="126"/>
      <c r="K2465" s="126"/>
    </row>
    <row r="2466" spans="1:11" s="143" customFormat="1">
      <c r="A2466" s="127" t="s">
        <v>3895</v>
      </c>
      <c r="B2466" s="127">
        <v>25000</v>
      </c>
      <c r="C2466" s="128">
        <f t="shared" si="91"/>
        <v>1202000</v>
      </c>
      <c r="D2466" s="129">
        <f t="shared" ref="D2466:D2529" si="92">SUM($G$2)*(B2466*0.001)</f>
        <v>26250</v>
      </c>
      <c r="E2466" s="130" t="s">
        <v>6398</v>
      </c>
      <c r="F2466" s="126"/>
      <c r="G2466" s="126"/>
      <c r="H2466" s="126"/>
      <c r="I2466" s="126"/>
      <c r="J2466" s="126"/>
      <c r="K2466" s="126"/>
    </row>
    <row r="2467" spans="1:11" s="143" customFormat="1">
      <c r="A2467" s="127" t="s">
        <v>3896</v>
      </c>
      <c r="B2467" s="127">
        <v>26000</v>
      </c>
      <c r="C2467" s="128">
        <f t="shared" si="91"/>
        <v>1250000</v>
      </c>
      <c r="D2467" s="129">
        <f t="shared" si="92"/>
        <v>27300</v>
      </c>
      <c r="E2467" s="130" t="s">
        <v>6398</v>
      </c>
      <c r="F2467" s="126"/>
      <c r="G2467" s="126"/>
      <c r="H2467" s="126"/>
      <c r="I2467" s="126"/>
      <c r="J2467" s="126"/>
      <c r="K2467" s="126"/>
    </row>
    <row r="2468" spans="1:11" s="143" customFormat="1">
      <c r="A2468" s="127" t="s">
        <v>3897</v>
      </c>
      <c r="B2468" s="127">
        <v>27000</v>
      </c>
      <c r="C2468" s="128">
        <f t="shared" si="91"/>
        <v>1298000</v>
      </c>
      <c r="D2468" s="129">
        <f t="shared" si="92"/>
        <v>28350</v>
      </c>
      <c r="E2468" s="130" t="s">
        <v>6398</v>
      </c>
      <c r="F2468" s="126"/>
      <c r="G2468" s="126"/>
      <c r="H2468" s="126"/>
      <c r="I2468" s="126"/>
      <c r="J2468" s="126"/>
      <c r="K2468" s="126"/>
    </row>
    <row r="2469" spans="1:11" s="143" customFormat="1">
      <c r="A2469" s="127" t="s">
        <v>3898</v>
      </c>
      <c r="B2469" s="127">
        <v>28000</v>
      </c>
      <c r="C2469" s="128">
        <f t="shared" si="91"/>
        <v>1346000</v>
      </c>
      <c r="D2469" s="129">
        <f t="shared" si="92"/>
        <v>29400</v>
      </c>
      <c r="E2469" s="130" t="s">
        <v>6398</v>
      </c>
      <c r="F2469" s="126"/>
      <c r="G2469" s="126"/>
      <c r="H2469" s="126"/>
      <c r="I2469" s="126"/>
      <c r="J2469" s="126"/>
      <c r="K2469" s="126"/>
    </row>
    <row r="2470" spans="1:11" s="143" customFormat="1">
      <c r="A2470" s="127" t="s">
        <v>3899</v>
      </c>
      <c r="B2470" s="127">
        <v>29000</v>
      </c>
      <c r="C2470" s="128">
        <f t="shared" si="91"/>
        <v>1394000</v>
      </c>
      <c r="D2470" s="129">
        <f t="shared" si="92"/>
        <v>30450</v>
      </c>
      <c r="E2470" s="130" t="s">
        <v>6398</v>
      </c>
      <c r="F2470" s="126"/>
      <c r="G2470" s="126"/>
      <c r="H2470" s="126"/>
      <c r="I2470" s="126"/>
      <c r="J2470" s="126"/>
      <c r="K2470" s="126"/>
    </row>
    <row r="2471" spans="1:11" s="143" customFormat="1">
      <c r="A2471" s="127" t="s">
        <v>3900</v>
      </c>
      <c r="B2471" s="127">
        <v>30000</v>
      </c>
      <c r="C2471" s="128">
        <f t="shared" si="91"/>
        <v>1442000</v>
      </c>
      <c r="D2471" s="129">
        <f t="shared" si="92"/>
        <v>31500</v>
      </c>
      <c r="E2471" s="130" t="s">
        <v>6398</v>
      </c>
      <c r="F2471" s="126"/>
      <c r="G2471" s="126"/>
      <c r="H2471" s="126"/>
      <c r="I2471" s="126"/>
      <c r="J2471" s="126"/>
      <c r="K2471" s="126"/>
    </row>
    <row r="2472" spans="1:11" s="143" customFormat="1">
      <c r="A2472" s="127" t="s">
        <v>3901</v>
      </c>
      <c r="B2472" s="127">
        <v>31000</v>
      </c>
      <c r="C2472" s="128">
        <f t="shared" si="91"/>
        <v>1490000</v>
      </c>
      <c r="D2472" s="129">
        <f t="shared" si="92"/>
        <v>32550</v>
      </c>
      <c r="E2472" s="130" t="s">
        <v>6398</v>
      </c>
      <c r="F2472" s="126"/>
      <c r="G2472" s="126"/>
      <c r="H2472" s="126"/>
      <c r="I2472" s="126"/>
      <c r="J2472" s="126"/>
      <c r="K2472" s="126"/>
    </row>
    <row r="2473" spans="1:11" s="143" customFormat="1">
      <c r="A2473" s="127" t="s">
        <v>3902</v>
      </c>
      <c r="B2473" s="127">
        <v>32000</v>
      </c>
      <c r="C2473" s="128">
        <f t="shared" si="91"/>
        <v>1538000</v>
      </c>
      <c r="D2473" s="129">
        <f t="shared" si="92"/>
        <v>33600</v>
      </c>
      <c r="E2473" s="130" t="s">
        <v>6398</v>
      </c>
      <c r="F2473" s="126"/>
      <c r="G2473" s="126"/>
      <c r="H2473" s="126"/>
      <c r="I2473" s="126"/>
      <c r="J2473" s="126"/>
      <c r="K2473" s="126"/>
    </row>
    <row r="2474" spans="1:11" s="143" customFormat="1">
      <c r="A2474" s="127" t="s">
        <v>3903</v>
      </c>
      <c r="B2474" s="127">
        <v>33000</v>
      </c>
      <c r="C2474" s="128">
        <f t="shared" si="91"/>
        <v>1586000</v>
      </c>
      <c r="D2474" s="129">
        <f t="shared" si="92"/>
        <v>34650</v>
      </c>
      <c r="E2474" s="130" t="s">
        <v>6398</v>
      </c>
      <c r="F2474" s="126"/>
      <c r="G2474" s="126"/>
      <c r="H2474" s="126"/>
      <c r="I2474" s="126"/>
      <c r="J2474" s="126"/>
      <c r="K2474" s="126"/>
    </row>
    <row r="2475" spans="1:11" s="143" customFormat="1">
      <c r="A2475" s="127" t="s">
        <v>3904</v>
      </c>
      <c r="B2475" s="127">
        <v>34000</v>
      </c>
      <c r="C2475" s="128">
        <f t="shared" si="91"/>
        <v>1634000</v>
      </c>
      <c r="D2475" s="129">
        <f t="shared" si="92"/>
        <v>35700</v>
      </c>
      <c r="E2475" s="130" t="s">
        <v>6398</v>
      </c>
      <c r="F2475" s="126"/>
      <c r="G2475" s="126"/>
      <c r="H2475" s="126"/>
      <c r="I2475" s="126"/>
      <c r="J2475" s="126"/>
      <c r="K2475" s="126"/>
    </row>
    <row r="2476" spans="1:11" s="143" customFormat="1">
      <c r="A2476" s="127" t="s">
        <v>3905</v>
      </c>
      <c r="B2476" s="127">
        <v>35000</v>
      </c>
      <c r="C2476" s="128">
        <f t="shared" si="91"/>
        <v>1682000</v>
      </c>
      <c r="D2476" s="129">
        <f t="shared" si="92"/>
        <v>36750</v>
      </c>
      <c r="E2476" s="130" t="s">
        <v>6398</v>
      </c>
      <c r="F2476" s="126"/>
      <c r="G2476" s="126"/>
      <c r="H2476" s="126"/>
      <c r="I2476" s="126"/>
      <c r="J2476" s="126"/>
      <c r="K2476" s="126"/>
    </row>
    <row r="2477" spans="1:11" s="143" customFormat="1">
      <c r="A2477" s="127" t="s">
        <v>3906</v>
      </c>
      <c r="B2477" s="127">
        <v>36000</v>
      </c>
      <c r="C2477" s="128">
        <f t="shared" si="91"/>
        <v>1730000</v>
      </c>
      <c r="D2477" s="129">
        <f t="shared" si="92"/>
        <v>37800</v>
      </c>
      <c r="E2477" s="130" t="s">
        <v>6398</v>
      </c>
      <c r="F2477" s="126"/>
      <c r="G2477" s="126"/>
      <c r="H2477" s="126"/>
      <c r="I2477" s="126"/>
      <c r="J2477" s="126"/>
      <c r="K2477" s="126"/>
    </row>
    <row r="2478" spans="1:11" s="143" customFormat="1">
      <c r="A2478" s="127" t="s">
        <v>3907</v>
      </c>
      <c r="B2478" s="127">
        <v>37000</v>
      </c>
      <c r="C2478" s="128">
        <f t="shared" si="91"/>
        <v>1778000</v>
      </c>
      <c r="D2478" s="129">
        <f t="shared" si="92"/>
        <v>38850</v>
      </c>
      <c r="E2478" s="130" t="s">
        <v>6398</v>
      </c>
      <c r="F2478" s="126"/>
      <c r="G2478" s="126"/>
      <c r="H2478" s="126"/>
      <c r="I2478" s="126"/>
      <c r="J2478" s="126"/>
      <c r="K2478" s="126"/>
    </row>
    <row r="2479" spans="1:11" s="143" customFormat="1">
      <c r="A2479" s="127" t="s">
        <v>3908</v>
      </c>
      <c r="B2479" s="127">
        <v>38000</v>
      </c>
      <c r="C2479" s="128">
        <f t="shared" si="91"/>
        <v>1826000</v>
      </c>
      <c r="D2479" s="129">
        <f t="shared" si="92"/>
        <v>39900</v>
      </c>
      <c r="E2479" s="130" t="s">
        <v>6398</v>
      </c>
      <c r="F2479" s="126"/>
      <c r="G2479" s="126"/>
      <c r="H2479" s="126"/>
      <c r="I2479" s="126"/>
      <c r="J2479" s="126"/>
      <c r="K2479" s="126"/>
    </row>
    <row r="2480" spans="1:11" s="143" customFormat="1">
      <c r="A2480" s="127" t="s">
        <v>3909</v>
      </c>
      <c r="B2480" s="127">
        <v>39000</v>
      </c>
      <c r="C2480" s="128">
        <f t="shared" si="91"/>
        <v>1874000</v>
      </c>
      <c r="D2480" s="129">
        <f t="shared" si="92"/>
        <v>40950</v>
      </c>
      <c r="E2480" s="130" t="s">
        <v>6398</v>
      </c>
      <c r="F2480" s="126"/>
      <c r="G2480" s="126"/>
      <c r="H2480" s="126"/>
      <c r="I2480" s="126"/>
      <c r="J2480" s="126"/>
      <c r="K2480" s="126"/>
    </row>
    <row r="2481" spans="1:11" s="143" customFormat="1">
      <c r="A2481" s="127" t="s">
        <v>3910</v>
      </c>
      <c r="B2481" s="127">
        <v>40000</v>
      </c>
      <c r="C2481" s="128">
        <f t="shared" si="91"/>
        <v>1922000</v>
      </c>
      <c r="D2481" s="129">
        <f t="shared" si="92"/>
        <v>42000</v>
      </c>
      <c r="E2481" s="130" t="s">
        <v>6398</v>
      </c>
      <c r="F2481" s="126"/>
      <c r="G2481" s="126"/>
      <c r="H2481" s="126"/>
      <c r="I2481" s="126"/>
      <c r="J2481" s="126"/>
      <c r="K2481" s="126"/>
    </row>
    <row r="2482" spans="1:11" s="143" customFormat="1">
      <c r="A2482" s="127" t="s">
        <v>3911</v>
      </c>
      <c r="B2482" s="127">
        <v>41000</v>
      </c>
      <c r="C2482" s="128">
        <f t="shared" si="91"/>
        <v>1970000</v>
      </c>
      <c r="D2482" s="129">
        <f t="shared" si="92"/>
        <v>43050</v>
      </c>
      <c r="E2482" s="130" t="s">
        <v>6398</v>
      </c>
      <c r="F2482" s="126"/>
      <c r="G2482" s="126"/>
      <c r="H2482" s="126"/>
      <c r="I2482" s="126"/>
      <c r="J2482" s="126"/>
      <c r="K2482" s="126"/>
    </row>
    <row r="2483" spans="1:11" s="143" customFormat="1">
      <c r="A2483" s="127" t="s">
        <v>3912</v>
      </c>
      <c r="B2483" s="127">
        <v>42000</v>
      </c>
      <c r="C2483" s="128">
        <f t="shared" si="91"/>
        <v>2018000</v>
      </c>
      <c r="D2483" s="129">
        <f t="shared" si="92"/>
        <v>44100</v>
      </c>
      <c r="E2483" s="130" t="s">
        <v>6398</v>
      </c>
      <c r="F2483" s="126"/>
      <c r="G2483" s="126"/>
      <c r="H2483" s="126"/>
      <c r="I2483" s="126"/>
      <c r="J2483" s="126"/>
      <c r="K2483" s="126"/>
    </row>
    <row r="2484" spans="1:11" s="143" customFormat="1">
      <c r="A2484" s="127" t="s">
        <v>3913</v>
      </c>
      <c r="B2484" s="127">
        <v>43000</v>
      </c>
      <c r="C2484" s="128">
        <f t="shared" si="91"/>
        <v>2066000</v>
      </c>
      <c r="D2484" s="129">
        <f t="shared" si="92"/>
        <v>45150</v>
      </c>
      <c r="E2484" s="130" t="s">
        <v>6398</v>
      </c>
      <c r="F2484" s="126"/>
      <c r="G2484" s="126"/>
      <c r="H2484" s="126"/>
      <c r="I2484" s="126"/>
      <c r="J2484" s="126"/>
      <c r="K2484" s="126"/>
    </row>
    <row r="2485" spans="1:11" s="143" customFormat="1">
      <c r="A2485" s="127" t="s">
        <v>3914</v>
      </c>
      <c r="B2485" s="127">
        <v>44000</v>
      </c>
      <c r="C2485" s="128">
        <f t="shared" si="91"/>
        <v>2114000</v>
      </c>
      <c r="D2485" s="129">
        <f t="shared" si="92"/>
        <v>46200</v>
      </c>
      <c r="E2485" s="130" t="s">
        <v>6398</v>
      </c>
      <c r="F2485" s="126"/>
      <c r="G2485" s="126"/>
      <c r="H2485" s="126"/>
      <c r="I2485" s="126"/>
      <c r="J2485" s="126"/>
      <c r="K2485" s="126"/>
    </row>
    <row r="2486" spans="1:11" s="143" customFormat="1">
      <c r="A2486" s="127" t="s">
        <v>3915</v>
      </c>
      <c r="B2486" s="127">
        <v>45000</v>
      </c>
      <c r="C2486" s="128">
        <f t="shared" si="91"/>
        <v>2162000</v>
      </c>
      <c r="D2486" s="129">
        <f t="shared" si="92"/>
        <v>47250</v>
      </c>
      <c r="E2486" s="130" t="s">
        <v>6398</v>
      </c>
      <c r="F2486" s="126"/>
      <c r="G2486" s="126"/>
      <c r="H2486" s="126"/>
      <c r="I2486" s="126"/>
      <c r="J2486" s="126"/>
      <c r="K2486" s="126"/>
    </row>
    <row r="2487" spans="1:11" s="143" customFormat="1">
      <c r="A2487" s="127" t="s">
        <v>3916</v>
      </c>
      <c r="B2487" s="127">
        <v>46000</v>
      </c>
      <c r="C2487" s="128">
        <f t="shared" si="91"/>
        <v>2210000</v>
      </c>
      <c r="D2487" s="129">
        <f t="shared" si="92"/>
        <v>48300</v>
      </c>
      <c r="E2487" s="130" t="s">
        <v>6398</v>
      </c>
      <c r="F2487" s="126"/>
      <c r="G2487" s="126"/>
      <c r="H2487" s="126"/>
      <c r="I2487" s="126"/>
      <c r="J2487" s="126"/>
      <c r="K2487" s="126"/>
    </row>
    <row r="2488" spans="1:11" s="143" customFormat="1">
      <c r="A2488" s="127" t="s">
        <v>3917</v>
      </c>
      <c r="B2488" s="127">
        <v>47000</v>
      </c>
      <c r="C2488" s="128">
        <f t="shared" si="91"/>
        <v>2258000</v>
      </c>
      <c r="D2488" s="129">
        <f t="shared" si="92"/>
        <v>49350</v>
      </c>
      <c r="E2488" s="130" t="s">
        <v>6398</v>
      </c>
      <c r="F2488" s="126"/>
      <c r="G2488" s="126"/>
      <c r="H2488" s="126"/>
      <c r="I2488" s="126"/>
      <c r="J2488" s="126"/>
      <c r="K2488" s="126"/>
    </row>
    <row r="2489" spans="1:11" s="143" customFormat="1">
      <c r="A2489" s="127" t="s">
        <v>3918</v>
      </c>
      <c r="B2489" s="127">
        <v>48000</v>
      </c>
      <c r="C2489" s="128">
        <f t="shared" si="91"/>
        <v>2306000</v>
      </c>
      <c r="D2489" s="129">
        <f t="shared" si="92"/>
        <v>50400</v>
      </c>
      <c r="E2489" s="130" t="s">
        <v>6398</v>
      </c>
      <c r="F2489" s="126"/>
      <c r="G2489" s="126"/>
      <c r="H2489" s="126"/>
      <c r="I2489" s="126"/>
      <c r="J2489" s="126"/>
      <c r="K2489" s="126"/>
    </row>
    <row r="2490" spans="1:11" s="143" customFormat="1">
      <c r="A2490" s="127" t="s">
        <v>3919</v>
      </c>
      <c r="B2490" s="127">
        <v>49000</v>
      </c>
      <c r="C2490" s="128">
        <f t="shared" si="91"/>
        <v>2354000</v>
      </c>
      <c r="D2490" s="129">
        <f t="shared" si="92"/>
        <v>51450</v>
      </c>
      <c r="E2490" s="130" t="s">
        <v>6398</v>
      </c>
      <c r="F2490" s="126"/>
      <c r="G2490" s="126"/>
      <c r="H2490" s="126"/>
      <c r="I2490" s="126"/>
      <c r="J2490" s="126"/>
      <c r="K2490" s="126"/>
    </row>
    <row r="2491" spans="1:11" s="143" customFormat="1">
      <c r="A2491" s="127" t="s">
        <v>3920</v>
      </c>
      <c r="B2491" s="127">
        <v>50000</v>
      </c>
      <c r="C2491" s="128">
        <f t="shared" si="91"/>
        <v>2402000</v>
      </c>
      <c r="D2491" s="129">
        <f t="shared" si="92"/>
        <v>52500</v>
      </c>
      <c r="E2491" s="130" t="s">
        <v>6398</v>
      </c>
      <c r="F2491" s="126"/>
      <c r="G2491" s="126"/>
      <c r="H2491" s="126"/>
      <c r="I2491" s="126"/>
      <c r="J2491" s="126"/>
      <c r="K2491" s="126"/>
    </row>
    <row r="2492" spans="1:11" s="143" customFormat="1">
      <c r="A2492" s="127" t="s">
        <v>3921</v>
      </c>
      <c r="B2492" s="127">
        <v>51000</v>
      </c>
      <c r="C2492" s="128">
        <f t="shared" si="91"/>
        <v>2450000</v>
      </c>
      <c r="D2492" s="129">
        <f t="shared" si="92"/>
        <v>53550</v>
      </c>
      <c r="E2492" s="130" t="s">
        <v>6398</v>
      </c>
      <c r="F2492" s="126"/>
      <c r="G2492" s="126"/>
      <c r="H2492" s="126"/>
      <c r="I2492" s="126"/>
      <c r="J2492" s="126"/>
      <c r="K2492" s="126"/>
    </row>
    <row r="2493" spans="1:11" s="143" customFormat="1">
      <c r="A2493" s="127" t="s">
        <v>3922</v>
      </c>
      <c r="B2493" s="127">
        <v>52000</v>
      </c>
      <c r="C2493" s="128">
        <f t="shared" si="91"/>
        <v>2498000</v>
      </c>
      <c r="D2493" s="129">
        <f t="shared" si="92"/>
        <v>54600</v>
      </c>
      <c r="E2493" s="130" t="s">
        <v>6398</v>
      </c>
      <c r="F2493" s="126"/>
      <c r="G2493" s="126"/>
      <c r="H2493" s="126"/>
      <c r="I2493" s="126"/>
      <c r="J2493" s="126"/>
      <c r="K2493" s="126"/>
    </row>
    <row r="2494" spans="1:11" s="143" customFormat="1">
      <c r="A2494" s="127" t="s">
        <v>3923</v>
      </c>
      <c r="B2494" s="127">
        <v>53000</v>
      </c>
      <c r="C2494" s="128">
        <f t="shared" si="91"/>
        <v>2546000</v>
      </c>
      <c r="D2494" s="129">
        <f t="shared" si="92"/>
        <v>55650</v>
      </c>
      <c r="E2494" s="130" t="s">
        <v>6398</v>
      </c>
      <c r="F2494" s="126"/>
      <c r="G2494" s="126"/>
      <c r="H2494" s="126"/>
      <c r="I2494" s="126"/>
      <c r="J2494" s="126"/>
      <c r="K2494" s="126"/>
    </row>
    <row r="2495" spans="1:11" s="143" customFormat="1">
      <c r="A2495" s="127" t="s">
        <v>3924</v>
      </c>
      <c r="B2495" s="127">
        <v>54000</v>
      </c>
      <c r="C2495" s="128">
        <f t="shared" si="91"/>
        <v>2594000</v>
      </c>
      <c r="D2495" s="129">
        <f t="shared" si="92"/>
        <v>56700</v>
      </c>
      <c r="E2495" s="130" t="s">
        <v>6398</v>
      </c>
      <c r="F2495" s="126"/>
      <c r="G2495" s="126"/>
      <c r="H2495" s="126"/>
      <c r="I2495" s="126"/>
      <c r="J2495" s="126"/>
      <c r="K2495" s="126"/>
    </row>
    <row r="2496" spans="1:11" s="143" customFormat="1">
      <c r="A2496" s="127" t="s">
        <v>3925</v>
      </c>
      <c r="B2496" s="127">
        <v>55000</v>
      </c>
      <c r="C2496" s="128">
        <f t="shared" si="91"/>
        <v>2642000</v>
      </c>
      <c r="D2496" s="129">
        <f t="shared" si="92"/>
        <v>57750</v>
      </c>
      <c r="E2496" s="130" t="s">
        <v>6398</v>
      </c>
      <c r="F2496" s="126"/>
      <c r="G2496" s="126"/>
      <c r="H2496" s="126"/>
      <c r="I2496" s="126"/>
      <c r="J2496" s="126"/>
      <c r="K2496" s="126"/>
    </row>
    <row r="2497" spans="1:11" s="143" customFormat="1">
      <c r="A2497" s="127" t="s">
        <v>3926</v>
      </c>
      <c r="B2497" s="127">
        <v>56000</v>
      </c>
      <c r="C2497" s="128">
        <f t="shared" si="91"/>
        <v>2690000</v>
      </c>
      <c r="D2497" s="129">
        <f t="shared" si="92"/>
        <v>58800</v>
      </c>
      <c r="E2497" s="130" t="s">
        <v>6398</v>
      </c>
      <c r="F2497" s="126"/>
      <c r="G2497" s="126"/>
      <c r="H2497" s="126"/>
      <c r="I2497" s="126"/>
      <c r="J2497" s="126"/>
      <c r="K2497" s="126"/>
    </row>
    <row r="2498" spans="1:11" s="143" customFormat="1">
      <c r="A2498" s="127" t="s">
        <v>3927</v>
      </c>
      <c r="B2498" s="127">
        <v>57000</v>
      </c>
      <c r="C2498" s="128">
        <f t="shared" si="91"/>
        <v>2738000</v>
      </c>
      <c r="D2498" s="129">
        <f t="shared" si="92"/>
        <v>59850</v>
      </c>
      <c r="E2498" s="130" t="s">
        <v>6398</v>
      </c>
      <c r="F2498" s="126"/>
      <c r="G2498" s="126"/>
      <c r="H2498" s="126"/>
      <c r="I2498" s="126"/>
      <c r="J2498" s="126"/>
      <c r="K2498" s="126"/>
    </row>
    <row r="2499" spans="1:11" s="143" customFormat="1">
      <c r="A2499" s="127" t="s">
        <v>3928</v>
      </c>
      <c r="B2499" s="127">
        <v>58000</v>
      </c>
      <c r="C2499" s="128">
        <f t="shared" si="91"/>
        <v>2786000</v>
      </c>
      <c r="D2499" s="129">
        <f t="shared" si="92"/>
        <v>60900</v>
      </c>
      <c r="E2499" s="130" t="s">
        <v>6398</v>
      </c>
      <c r="F2499" s="126"/>
      <c r="G2499" s="126"/>
      <c r="H2499" s="126"/>
      <c r="I2499" s="126"/>
      <c r="J2499" s="126"/>
      <c r="K2499" s="126"/>
    </row>
    <row r="2500" spans="1:11" s="143" customFormat="1">
      <c r="A2500" s="127" t="s">
        <v>3929</v>
      </c>
      <c r="B2500" s="127">
        <v>59000</v>
      </c>
      <c r="C2500" s="128">
        <f t="shared" si="91"/>
        <v>2834000</v>
      </c>
      <c r="D2500" s="129">
        <f t="shared" si="92"/>
        <v>61950</v>
      </c>
      <c r="E2500" s="130" t="s">
        <v>6398</v>
      </c>
      <c r="F2500" s="126"/>
      <c r="G2500" s="126"/>
      <c r="H2500" s="126"/>
      <c r="I2500" s="126"/>
      <c r="J2500" s="126"/>
      <c r="K2500" s="126"/>
    </row>
    <row r="2501" spans="1:11" s="143" customFormat="1">
      <c r="A2501" s="127" t="s">
        <v>3930</v>
      </c>
      <c r="B2501" s="127">
        <v>60000</v>
      </c>
      <c r="C2501" s="128">
        <f t="shared" si="91"/>
        <v>2882000</v>
      </c>
      <c r="D2501" s="129">
        <f t="shared" si="92"/>
        <v>63000</v>
      </c>
      <c r="E2501" s="130" t="s">
        <v>6398</v>
      </c>
      <c r="F2501" s="126"/>
      <c r="G2501" s="126"/>
      <c r="H2501" s="126"/>
      <c r="I2501" s="126"/>
      <c r="J2501" s="126"/>
      <c r="K2501" s="126"/>
    </row>
    <row r="2502" spans="1:11" s="143" customFormat="1">
      <c r="A2502" s="127" t="s">
        <v>3931</v>
      </c>
      <c r="B2502" s="127">
        <v>61000</v>
      </c>
      <c r="C2502" s="128">
        <f t="shared" si="91"/>
        <v>2930000</v>
      </c>
      <c r="D2502" s="129">
        <f t="shared" si="92"/>
        <v>64050</v>
      </c>
      <c r="E2502" s="130" t="s">
        <v>6398</v>
      </c>
      <c r="F2502" s="126"/>
      <c r="G2502" s="126"/>
      <c r="H2502" s="126"/>
      <c r="I2502" s="126"/>
      <c r="J2502" s="126"/>
      <c r="K2502" s="126"/>
    </row>
    <row r="2503" spans="1:11" s="143" customFormat="1">
      <c r="A2503" s="127" t="s">
        <v>4641</v>
      </c>
      <c r="B2503" s="127">
        <v>62000</v>
      </c>
      <c r="C2503" s="128">
        <f t="shared" si="91"/>
        <v>2978000</v>
      </c>
      <c r="D2503" s="129">
        <f t="shared" si="92"/>
        <v>65100</v>
      </c>
      <c r="E2503" s="130" t="s">
        <v>6398</v>
      </c>
      <c r="F2503" s="126"/>
      <c r="G2503" s="126"/>
      <c r="H2503" s="126"/>
      <c r="I2503" s="126"/>
      <c r="J2503" s="126"/>
      <c r="K2503" s="126"/>
    </row>
    <row r="2504" spans="1:11" s="143" customFormat="1">
      <c r="A2504" s="127" t="s">
        <v>4642</v>
      </c>
      <c r="B2504" s="127">
        <v>63000</v>
      </c>
      <c r="C2504" s="128">
        <f t="shared" si="91"/>
        <v>3026000</v>
      </c>
      <c r="D2504" s="129">
        <f t="shared" si="92"/>
        <v>66150</v>
      </c>
      <c r="E2504" s="130" t="s">
        <v>6398</v>
      </c>
      <c r="F2504" s="126"/>
      <c r="G2504" s="126"/>
      <c r="H2504" s="126"/>
      <c r="I2504" s="126"/>
      <c r="J2504" s="126"/>
      <c r="K2504" s="126"/>
    </row>
    <row r="2505" spans="1:11" s="143" customFormat="1">
      <c r="A2505" s="127" t="s">
        <v>4643</v>
      </c>
      <c r="B2505" s="127">
        <v>64000</v>
      </c>
      <c r="C2505" s="128">
        <f t="shared" si="91"/>
        <v>3074000</v>
      </c>
      <c r="D2505" s="129">
        <f t="shared" si="92"/>
        <v>67200</v>
      </c>
      <c r="E2505" s="130" t="s">
        <v>6398</v>
      </c>
      <c r="F2505" s="126"/>
      <c r="G2505" s="126"/>
      <c r="H2505" s="126"/>
      <c r="I2505" s="126"/>
      <c r="J2505" s="126"/>
      <c r="K2505" s="126"/>
    </row>
    <row r="2506" spans="1:11" s="143" customFormat="1">
      <c r="A2506" s="127" t="s">
        <v>4644</v>
      </c>
      <c r="B2506" s="127">
        <v>65000</v>
      </c>
      <c r="C2506" s="128">
        <f t="shared" si="91"/>
        <v>3122000</v>
      </c>
      <c r="D2506" s="129">
        <f t="shared" si="92"/>
        <v>68250</v>
      </c>
      <c r="E2506" s="130" t="s">
        <v>6398</v>
      </c>
      <c r="F2506" s="126"/>
      <c r="G2506" s="126"/>
      <c r="H2506" s="126"/>
      <c r="I2506" s="126"/>
      <c r="J2506" s="126"/>
      <c r="K2506" s="126"/>
    </row>
    <row r="2507" spans="1:11" s="143" customFormat="1">
      <c r="A2507" s="127" t="s">
        <v>4645</v>
      </c>
      <c r="B2507" s="127">
        <v>66000</v>
      </c>
      <c r="C2507" s="128">
        <f t="shared" si="91"/>
        <v>3170000</v>
      </c>
      <c r="D2507" s="129">
        <f t="shared" si="92"/>
        <v>69300</v>
      </c>
      <c r="E2507" s="130" t="s">
        <v>6398</v>
      </c>
      <c r="F2507" s="126"/>
      <c r="G2507" s="126"/>
      <c r="H2507" s="126"/>
      <c r="I2507" s="126"/>
      <c r="J2507" s="126"/>
      <c r="K2507" s="126"/>
    </row>
    <row r="2508" spans="1:11" s="143" customFormat="1">
      <c r="A2508" s="127" t="s">
        <v>4646</v>
      </c>
      <c r="B2508" s="127">
        <v>67000</v>
      </c>
      <c r="C2508" s="128">
        <f t="shared" ref="C2508:C2550" si="93">C2507+48000</f>
        <v>3218000</v>
      </c>
      <c r="D2508" s="129">
        <f t="shared" si="92"/>
        <v>70350</v>
      </c>
      <c r="E2508" s="130" t="s">
        <v>6398</v>
      </c>
      <c r="F2508" s="126"/>
      <c r="G2508" s="126"/>
      <c r="H2508" s="126"/>
      <c r="I2508" s="126"/>
      <c r="J2508" s="126"/>
      <c r="K2508" s="126"/>
    </row>
    <row r="2509" spans="1:11" s="143" customFormat="1">
      <c r="A2509" s="127" t="s">
        <v>4647</v>
      </c>
      <c r="B2509" s="127">
        <v>68000</v>
      </c>
      <c r="C2509" s="128">
        <f t="shared" si="93"/>
        <v>3266000</v>
      </c>
      <c r="D2509" s="129">
        <f t="shared" si="92"/>
        <v>71400</v>
      </c>
      <c r="E2509" s="130" t="s">
        <v>6398</v>
      </c>
      <c r="F2509" s="126"/>
      <c r="G2509" s="126"/>
      <c r="H2509" s="126"/>
      <c r="I2509" s="126"/>
      <c r="J2509" s="126"/>
      <c r="K2509" s="126"/>
    </row>
    <row r="2510" spans="1:11" s="143" customFormat="1">
      <c r="A2510" s="127" t="s">
        <v>4648</v>
      </c>
      <c r="B2510" s="127">
        <v>69000</v>
      </c>
      <c r="C2510" s="128">
        <f t="shared" si="93"/>
        <v>3314000</v>
      </c>
      <c r="D2510" s="129">
        <f t="shared" si="92"/>
        <v>72450</v>
      </c>
      <c r="E2510" s="130" t="s">
        <v>6398</v>
      </c>
      <c r="F2510" s="126"/>
      <c r="G2510" s="126"/>
      <c r="H2510" s="126"/>
      <c r="I2510" s="126"/>
      <c r="J2510" s="126"/>
      <c r="K2510" s="126"/>
    </row>
    <row r="2511" spans="1:11" s="143" customFormat="1">
      <c r="A2511" s="127" t="s">
        <v>4649</v>
      </c>
      <c r="B2511" s="127">
        <v>70000</v>
      </c>
      <c r="C2511" s="128">
        <f t="shared" si="93"/>
        <v>3362000</v>
      </c>
      <c r="D2511" s="129">
        <f t="shared" si="92"/>
        <v>73500</v>
      </c>
      <c r="E2511" s="130" t="s">
        <v>6398</v>
      </c>
      <c r="F2511" s="126"/>
      <c r="G2511" s="126"/>
      <c r="H2511" s="126"/>
      <c r="I2511" s="126"/>
      <c r="J2511" s="126"/>
      <c r="K2511" s="126"/>
    </row>
    <row r="2512" spans="1:11" s="143" customFormat="1">
      <c r="A2512" s="127" t="s">
        <v>4650</v>
      </c>
      <c r="B2512" s="127">
        <v>71000</v>
      </c>
      <c r="C2512" s="128">
        <f t="shared" si="93"/>
        <v>3410000</v>
      </c>
      <c r="D2512" s="129">
        <f t="shared" si="92"/>
        <v>74550</v>
      </c>
      <c r="E2512" s="130" t="s">
        <v>6398</v>
      </c>
      <c r="F2512" s="126"/>
      <c r="G2512" s="126"/>
      <c r="H2512" s="126"/>
      <c r="I2512" s="126"/>
      <c r="J2512" s="126"/>
      <c r="K2512" s="126"/>
    </row>
    <row r="2513" spans="1:11" s="143" customFormat="1">
      <c r="A2513" s="127" t="s">
        <v>4651</v>
      </c>
      <c r="B2513" s="127">
        <v>72000</v>
      </c>
      <c r="C2513" s="128">
        <f t="shared" si="93"/>
        <v>3458000</v>
      </c>
      <c r="D2513" s="129">
        <f t="shared" si="92"/>
        <v>75600</v>
      </c>
      <c r="E2513" s="130" t="s">
        <v>6398</v>
      </c>
      <c r="F2513" s="126"/>
      <c r="G2513" s="126"/>
      <c r="H2513" s="126"/>
      <c r="I2513" s="126"/>
      <c r="J2513" s="126"/>
      <c r="K2513" s="126"/>
    </row>
    <row r="2514" spans="1:11" s="143" customFormat="1">
      <c r="A2514" s="127" t="s">
        <v>4652</v>
      </c>
      <c r="B2514" s="127">
        <v>73000</v>
      </c>
      <c r="C2514" s="128">
        <f t="shared" si="93"/>
        <v>3506000</v>
      </c>
      <c r="D2514" s="129">
        <f t="shared" si="92"/>
        <v>76650</v>
      </c>
      <c r="E2514" s="130" t="s">
        <v>6398</v>
      </c>
      <c r="F2514" s="126"/>
      <c r="G2514" s="126"/>
      <c r="H2514" s="126"/>
      <c r="I2514" s="126"/>
      <c r="J2514" s="126"/>
      <c r="K2514" s="126"/>
    </row>
    <row r="2515" spans="1:11" s="143" customFormat="1">
      <c r="A2515" s="127" t="s">
        <v>4653</v>
      </c>
      <c r="B2515" s="127">
        <v>74000</v>
      </c>
      <c r="C2515" s="128">
        <f t="shared" si="93"/>
        <v>3554000</v>
      </c>
      <c r="D2515" s="129">
        <f t="shared" si="92"/>
        <v>77700</v>
      </c>
      <c r="E2515" s="130" t="s">
        <v>6398</v>
      </c>
      <c r="F2515" s="126"/>
      <c r="G2515" s="126"/>
      <c r="H2515" s="126"/>
      <c r="I2515" s="126"/>
      <c r="J2515" s="126"/>
      <c r="K2515" s="126"/>
    </row>
    <row r="2516" spans="1:11" s="143" customFormat="1">
      <c r="A2516" s="127" t="s">
        <v>4654</v>
      </c>
      <c r="B2516" s="127">
        <v>75000</v>
      </c>
      <c r="C2516" s="128">
        <f t="shared" si="93"/>
        <v>3602000</v>
      </c>
      <c r="D2516" s="129">
        <f t="shared" si="92"/>
        <v>78750</v>
      </c>
      <c r="E2516" s="130" t="s">
        <v>6398</v>
      </c>
      <c r="F2516" s="126"/>
      <c r="G2516" s="126"/>
      <c r="H2516" s="126"/>
      <c r="I2516" s="126"/>
      <c r="J2516" s="126"/>
      <c r="K2516" s="126"/>
    </row>
    <row r="2517" spans="1:11" s="143" customFormat="1">
      <c r="A2517" s="127" t="s">
        <v>4655</v>
      </c>
      <c r="B2517" s="127">
        <v>76000</v>
      </c>
      <c r="C2517" s="128">
        <f t="shared" si="93"/>
        <v>3650000</v>
      </c>
      <c r="D2517" s="129">
        <f t="shared" si="92"/>
        <v>79800</v>
      </c>
      <c r="E2517" s="130" t="s">
        <v>6398</v>
      </c>
      <c r="F2517" s="126"/>
      <c r="G2517" s="126"/>
      <c r="H2517" s="126"/>
      <c r="I2517" s="126"/>
      <c r="J2517" s="126"/>
      <c r="K2517" s="126"/>
    </row>
    <row r="2518" spans="1:11" s="143" customFormat="1">
      <c r="A2518" s="127" t="s">
        <v>4656</v>
      </c>
      <c r="B2518" s="127">
        <v>77000</v>
      </c>
      <c r="C2518" s="128">
        <f t="shared" si="93"/>
        <v>3698000</v>
      </c>
      <c r="D2518" s="129">
        <f t="shared" si="92"/>
        <v>80850</v>
      </c>
      <c r="E2518" s="130" t="s">
        <v>6398</v>
      </c>
      <c r="F2518" s="126"/>
      <c r="G2518" s="126"/>
      <c r="H2518" s="126"/>
      <c r="I2518" s="126"/>
      <c r="J2518" s="126"/>
      <c r="K2518" s="126"/>
    </row>
    <row r="2519" spans="1:11" s="143" customFormat="1">
      <c r="A2519" s="127" t="s">
        <v>4657</v>
      </c>
      <c r="B2519" s="127">
        <v>78000</v>
      </c>
      <c r="C2519" s="128">
        <f t="shared" si="93"/>
        <v>3746000</v>
      </c>
      <c r="D2519" s="129">
        <f t="shared" si="92"/>
        <v>81900</v>
      </c>
      <c r="E2519" s="130" t="s">
        <v>6398</v>
      </c>
      <c r="F2519" s="126"/>
      <c r="G2519" s="126"/>
      <c r="H2519" s="126"/>
      <c r="I2519" s="126"/>
      <c r="J2519" s="126"/>
      <c r="K2519" s="126"/>
    </row>
    <row r="2520" spans="1:11" s="143" customFormat="1">
      <c r="A2520" s="127" t="s">
        <v>4658</v>
      </c>
      <c r="B2520" s="127">
        <v>79000</v>
      </c>
      <c r="C2520" s="128">
        <f t="shared" si="93"/>
        <v>3794000</v>
      </c>
      <c r="D2520" s="129">
        <f t="shared" si="92"/>
        <v>82950</v>
      </c>
      <c r="E2520" s="130" t="s">
        <v>6398</v>
      </c>
      <c r="F2520" s="126"/>
      <c r="G2520" s="126"/>
      <c r="H2520" s="126"/>
      <c r="I2520" s="126"/>
      <c r="J2520" s="126"/>
      <c r="K2520" s="126"/>
    </row>
    <row r="2521" spans="1:11" s="143" customFormat="1">
      <c r="A2521" s="127" t="s">
        <v>4659</v>
      </c>
      <c r="B2521" s="127">
        <v>80000</v>
      </c>
      <c r="C2521" s="128">
        <f t="shared" si="93"/>
        <v>3842000</v>
      </c>
      <c r="D2521" s="129">
        <f t="shared" si="92"/>
        <v>84000</v>
      </c>
      <c r="E2521" s="130" t="s">
        <v>6398</v>
      </c>
      <c r="F2521" s="126"/>
      <c r="G2521" s="126"/>
      <c r="H2521" s="126"/>
      <c r="I2521" s="126"/>
      <c r="J2521" s="126"/>
      <c r="K2521" s="126"/>
    </row>
    <row r="2522" spans="1:11" s="143" customFormat="1">
      <c r="A2522" s="127" t="s">
        <v>4660</v>
      </c>
      <c r="B2522" s="127">
        <v>81000</v>
      </c>
      <c r="C2522" s="128">
        <f t="shared" si="93"/>
        <v>3890000</v>
      </c>
      <c r="D2522" s="129">
        <f t="shared" si="92"/>
        <v>85050</v>
      </c>
      <c r="E2522" s="130" t="s">
        <v>6398</v>
      </c>
      <c r="F2522" s="126"/>
      <c r="G2522" s="126"/>
      <c r="H2522" s="126"/>
      <c r="I2522" s="126"/>
      <c r="J2522" s="126"/>
      <c r="K2522" s="126"/>
    </row>
    <row r="2523" spans="1:11" s="143" customFormat="1">
      <c r="A2523" s="127" t="s">
        <v>4661</v>
      </c>
      <c r="B2523" s="127">
        <v>82000</v>
      </c>
      <c r="C2523" s="128">
        <f t="shared" si="93"/>
        <v>3938000</v>
      </c>
      <c r="D2523" s="129">
        <f t="shared" si="92"/>
        <v>86100</v>
      </c>
      <c r="E2523" s="130" t="s">
        <v>6398</v>
      </c>
      <c r="F2523" s="126"/>
      <c r="G2523" s="126"/>
      <c r="H2523" s="126"/>
      <c r="I2523" s="126"/>
      <c r="J2523" s="126"/>
      <c r="K2523" s="126"/>
    </row>
    <row r="2524" spans="1:11" s="143" customFormat="1">
      <c r="A2524" s="127" t="s">
        <v>4662</v>
      </c>
      <c r="B2524" s="127">
        <v>83000</v>
      </c>
      <c r="C2524" s="128">
        <f t="shared" si="93"/>
        <v>3986000</v>
      </c>
      <c r="D2524" s="129">
        <f t="shared" si="92"/>
        <v>87150</v>
      </c>
      <c r="E2524" s="130" t="s">
        <v>6398</v>
      </c>
      <c r="F2524" s="126"/>
      <c r="G2524" s="126"/>
      <c r="H2524" s="126"/>
      <c r="I2524" s="126"/>
      <c r="J2524" s="126"/>
      <c r="K2524" s="126"/>
    </row>
    <row r="2525" spans="1:11" s="143" customFormat="1">
      <c r="A2525" s="127" t="s">
        <v>4663</v>
      </c>
      <c r="B2525" s="127">
        <v>84000</v>
      </c>
      <c r="C2525" s="128">
        <f t="shared" si="93"/>
        <v>4034000</v>
      </c>
      <c r="D2525" s="129">
        <f t="shared" si="92"/>
        <v>88200</v>
      </c>
      <c r="E2525" s="130" t="s">
        <v>6398</v>
      </c>
      <c r="F2525" s="126"/>
      <c r="G2525" s="126"/>
      <c r="H2525" s="126"/>
      <c r="I2525" s="126"/>
      <c r="J2525" s="126"/>
      <c r="K2525" s="126"/>
    </row>
    <row r="2526" spans="1:11" s="143" customFormat="1">
      <c r="A2526" s="127" t="s">
        <v>4664</v>
      </c>
      <c r="B2526" s="127">
        <v>85000</v>
      </c>
      <c r="C2526" s="128">
        <f t="shared" si="93"/>
        <v>4082000</v>
      </c>
      <c r="D2526" s="129">
        <f t="shared" si="92"/>
        <v>89250</v>
      </c>
      <c r="E2526" s="130" t="s">
        <v>6398</v>
      </c>
      <c r="F2526" s="126"/>
      <c r="G2526" s="126"/>
      <c r="H2526" s="126"/>
      <c r="I2526" s="126"/>
      <c r="J2526" s="126"/>
      <c r="K2526" s="126"/>
    </row>
    <row r="2527" spans="1:11" s="143" customFormat="1">
      <c r="A2527" s="127" t="s">
        <v>4665</v>
      </c>
      <c r="B2527" s="127">
        <v>86000</v>
      </c>
      <c r="C2527" s="128">
        <f t="shared" si="93"/>
        <v>4130000</v>
      </c>
      <c r="D2527" s="129">
        <f t="shared" si="92"/>
        <v>90300</v>
      </c>
      <c r="E2527" s="130" t="s">
        <v>6398</v>
      </c>
      <c r="F2527" s="126"/>
      <c r="G2527" s="126"/>
      <c r="H2527" s="126"/>
      <c r="I2527" s="126"/>
      <c r="J2527" s="126"/>
      <c r="K2527" s="126"/>
    </row>
    <row r="2528" spans="1:11" s="143" customFormat="1">
      <c r="A2528" s="127" t="s">
        <v>4666</v>
      </c>
      <c r="B2528" s="127">
        <v>87000</v>
      </c>
      <c r="C2528" s="128">
        <f t="shared" si="93"/>
        <v>4178000</v>
      </c>
      <c r="D2528" s="129">
        <f t="shared" si="92"/>
        <v>91350</v>
      </c>
      <c r="E2528" s="130" t="s">
        <v>6398</v>
      </c>
      <c r="F2528" s="126"/>
      <c r="G2528" s="126"/>
      <c r="H2528" s="126"/>
      <c r="I2528" s="126"/>
      <c r="J2528" s="126"/>
      <c r="K2528" s="126"/>
    </row>
    <row r="2529" spans="1:11" s="143" customFormat="1">
      <c r="A2529" s="127" t="s">
        <v>4667</v>
      </c>
      <c r="B2529" s="127">
        <v>88000</v>
      </c>
      <c r="C2529" s="128">
        <f t="shared" si="93"/>
        <v>4226000</v>
      </c>
      <c r="D2529" s="129">
        <f t="shared" si="92"/>
        <v>92400</v>
      </c>
      <c r="E2529" s="130" t="s">
        <v>6398</v>
      </c>
      <c r="F2529" s="126"/>
      <c r="G2529" s="126"/>
      <c r="H2529" s="126"/>
      <c r="I2529" s="126"/>
      <c r="J2529" s="126"/>
      <c r="K2529" s="126"/>
    </row>
    <row r="2530" spans="1:11" s="143" customFormat="1">
      <c r="A2530" s="127" t="s">
        <v>4668</v>
      </c>
      <c r="B2530" s="127">
        <v>89000</v>
      </c>
      <c r="C2530" s="128">
        <f t="shared" si="93"/>
        <v>4274000</v>
      </c>
      <c r="D2530" s="129">
        <f t="shared" ref="D2530:D2550" si="94">SUM($G$2)*(B2530*0.001)</f>
        <v>93450</v>
      </c>
      <c r="E2530" s="130" t="s">
        <v>6398</v>
      </c>
      <c r="F2530" s="126"/>
      <c r="G2530" s="126"/>
      <c r="H2530" s="126"/>
      <c r="I2530" s="126"/>
      <c r="J2530" s="126"/>
      <c r="K2530" s="126"/>
    </row>
    <row r="2531" spans="1:11" s="143" customFormat="1">
      <c r="A2531" s="127" t="s">
        <v>4669</v>
      </c>
      <c r="B2531" s="127">
        <v>90000</v>
      </c>
      <c r="C2531" s="128">
        <f t="shared" si="93"/>
        <v>4322000</v>
      </c>
      <c r="D2531" s="129">
        <f t="shared" si="94"/>
        <v>94500</v>
      </c>
      <c r="E2531" s="130" t="s">
        <v>6398</v>
      </c>
      <c r="F2531" s="126"/>
      <c r="G2531" s="126"/>
      <c r="H2531" s="126"/>
      <c r="I2531" s="126"/>
      <c r="J2531" s="126"/>
      <c r="K2531" s="126"/>
    </row>
    <row r="2532" spans="1:11" s="143" customFormat="1">
      <c r="A2532" s="127" t="s">
        <v>4670</v>
      </c>
      <c r="B2532" s="127">
        <v>91000</v>
      </c>
      <c r="C2532" s="128">
        <f t="shared" si="93"/>
        <v>4370000</v>
      </c>
      <c r="D2532" s="129">
        <f t="shared" si="94"/>
        <v>95550</v>
      </c>
      <c r="E2532" s="130" t="s">
        <v>6398</v>
      </c>
      <c r="F2532" s="126"/>
      <c r="G2532" s="126"/>
      <c r="H2532" s="126"/>
      <c r="I2532" s="126"/>
      <c r="J2532" s="126"/>
      <c r="K2532" s="126"/>
    </row>
    <row r="2533" spans="1:11" s="143" customFormat="1">
      <c r="A2533" s="127" t="s">
        <v>4671</v>
      </c>
      <c r="B2533" s="127">
        <v>92000</v>
      </c>
      <c r="C2533" s="128">
        <f t="shared" si="93"/>
        <v>4418000</v>
      </c>
      <c r="D2533" s="129">
        <f t="shared" si="94"/>
        <v>96600</v>
      </c>
      <c r="E2533" s="130" t="s">
        <v>6398</v>
      </c>
      <c r="F2533" s="126"/>
      <c r="G2533" s="126"/>
      <c r="H2533" s="126"/>
      <c r="I2533" s="126"/>
      <c r="J2533" s="126"/>
      <c r="K2533" s="126"/>
    </row>
    <row r="2534" spans="1:11" s="143" customFormat="1">
      <c r="A2534" s="127" t="s">
        <v>4672</v>
      </c>
      <c r="B2534" s="127">
        <v>93000</v>
      </c>
      <c r="C2534" s="128">
        <f t="shared" si="93"/>
        <v>4466000</v>
      </c>
      <c r="D2534" s="129">
        <f t="shared" si="94"/>
        <v>97650</v>
      </c>
      <c r="E2534" s="130" t="s">
        <v>6398</v>
      </c>
      <c r="F2534" s="126"/>
      <c r="G2534" s="126"/>
      <c r="H2534" s="126"/>
      <c r="I2534" s="126"/>
      <c r="J2534" s="126"/>
      <c r="K2534" s="126"/>
    </row>
    <row r="2535" spans="1:11" s="143" customFormat="1">
      <c r="A2535" s="127" t="s">
        <v>4673</v>
      </c>
      <c r="B2535" s="127">
        <v>94000</v>
      </c>
      <c r="C2535" s="128">
        <f t="shared" si="93"/>
        <v>4514000</v>
      </c>
      <c r="D2535" s="129">
        <f t="shared" si="94"/>
        <v>98700</v>
      </c>
      <c r="E2535" s="130" t="s">
        <v>6398</v>
      </c>
      <c r="F2535" s="126"/>
      <c r="G2535" s="126"/>
      <c r="H2535" s="126"/>
      <c r="I2535" s="126"/>
      <c r="J2535" s="126"/>
      <c r="K2535" s="126"/>
    </row>
    <row r="2536" spans="1:11" s="143" customFormat="1">
      <c r="A2536" s="127" t="s">
        <v>4674</v>
      </c>
      <c r="B2536" s="127">
        <v>95000</v>
      </c>
      <c r="C2536" s="128">
        <f t="shared" si="93"/>
        <v>4562000</v>
      </c>
      <c r="D2536" s="129">
        <f t="shared" si="94"/>
        <v>99750</v>
      </c>
      <c r="E2536" s="130" t="s">
        <v>6398</v>
      </c>
      <c r="F2536" s="126"/>
      <c r="G2536" s="126"/>
      <c r="H2536" s="126"/>
      <c r="I2536" s="126"/>
      <c r="J2536" s="126"/>
      <c r="K2536" s="126"/>
    </row>
    <row r="2537" spans="1:11" s="143" customFormat="1">
      <c r="A2537" s="127" t="s">
        <v>4675</v>
      </c>
      <c r="B2537" s="127">
        <v>96000</v>
      </c>
      <c r="C2537" s="128">
        <f t="shared" si="93"/>
        <v>4610000</v>
      </c>
      <c r="D2537" s="129">
        <f t="shared" si="94"/>
        <v>100800</v>
      </c>
      <c r="E2537" s="130" t="s">
        <v>6398</v>
      </c>
      <c r="F2537" s="126"/>
      <c r="G2537" s="126"/>
      <c r="H2537" s="126"/>
      <c r="I2537" s="126"/>
      <c r="J2537" s="126"/>
      <c r="K2537" s="126"/>
    </row>
    <row r="2538" spans="1:11" s="143" customFormat="1">
      <c r="A2538" s="127" t="str">
        <f>"코스타리카"&amp;B2538</f>
        <v>코스타리카97000</v>
      </c>
      <c r="B2538" s="127">
        <f>B2537+1000</f>
        <v>97000</v>
      </c>
      <c r="C2538" s="128">
        <f t="shared" si="93"/>
        <v>4658000</v>
      </c>
      <c r="D2538" s="129">
        <f t="shared" si="94"/>
        <v>101850</v>
      </c>
      <c r="E2538" s="130" t="s">
        <v>6398</v>
      </c>
      <c r="F2538" s="126"/>
      <c r="G2538" s="126"/>
      <c r="H2538" s="126"/>
      <c r="I2538" s="126"/>
      <c r="J2538" s="126"/>
      <c r="K2538" s="126"/>
    </row>
    <row r="2539" spans="1:11" s="143" customFormat="1">
      <c r="A2539" s="127" t="str">
        <f t="shared" ref="A2539:A2550" si="95">"코스타리카"&amp;B2539</f>
        <v>코스타리카98000</v>
      </c>
      <c r="B2539" s="127">
        <f t="shared" ref="B2539:B2550" si="96">B2538+1000</f>
        <v>98000</v>
      </c>
      <c r="C2539" s="128">
        <f t="shared" si="93"/>
        <v>4706000</v>
      </c>
      <c r="D2539" s="129">
        <f t="shared" si="94"/>
        <v>102900</v>
      </c>
      <c r="E2539" s="130" t="s">
        <v>6398</v>
      </c>
      <c r="F2539" s="126"/>
      <c r="G2539" s="126"/>
      <c r="H2539" s="126"/>
      <c r="I2539" s="126"/>
      <c r="J2539" s="126"/>
      <c r="K2539" s="126"/>
    </row>
    <row r="2540" spans="1:11" s="143" customFormat="1">
      <c r="A2540" s="127" t="str">
        <f t="shared" si="95"/>
        <v>코스타리카99000</v>
      </c>
      <c r="B2540" s="127">
        <f t="shared" si="96"/>
        <v>99000</v>
      </c>
      <c r="C2540" s="128">
        <f t="shared" si="93"/>
        <v>4754000</v>
      </c>
      <c r="D2540" s="129">
        <f t="shared" si="94"/>
        <v>103950</v>
      </c>
      <c r="E2540" s="130" t="s">
        <v>6398</v>
      </c>
      <c r="F2540" s="126"/>
      <c r="G2540" s="126"/>
      <c r="H2540" s="126"/>
      <c r="I2540" s="126"/>
      <c r="J2540" s="126"/>
      <c r="K2540" s="126"/>
    </row>
    <row r="2541" spans="1:11" s="143" customFormat="1">
      <c r="A2541" s="127" t="str">
        <f t="shared" si="95"/>
        <v>코스타리카100000</v>
      </c>
      <c r="B2541" s="127">
        <f t="shared" si="96"/>
        <v>100000</v>
      </c>
      <c r="C2541" s="128">
        <f t="shared" si="93"/>
        <v>4802000</v>
      </c>
      <c r="D2541" s="129">
        <f t="shared" si="94"/>
        <v>105000</v>
      </c>
      <c r="E2541" s="130" t="s">
        <v>6398</v>
      </c>
      <c r="F2541" s="126"/>
      <c r="G2541" s="126"/>
      <c r="H2541" s="126"/>
      <c r="I2541" s="126"/>
      <c r="J2541" s="126"/>
      <c r="K2541" s="126"/>
    </row>
    <row r="2542" spans="1:11" s="143" customFormat="1">
      <c r="A2542" s="127" t="str">
        <f t="shared" si="95"/>
        <v>코스타리카101000</v>
      </c>
      <c r="B2542" s="127">
        <f t="shared" si="96"/>
        <v>101000</v>
      </c>
      <c r="C2542" s="128">
        <f t="shared" si="93"/>
        <v>4850000</v>
      </c>
      <c r="D2542" s="129">
        <f t="shared" si="94"/>
        <v>106050</v>
      </c>
      <c r="E2542" s="130" t="s">
        <v>6398</v>
      </c>
      <c r="F2542" s="126"/>
      <c r="G2542" s="126"/>
      <c r="H2542" s="126"/>
      <c r="I2542" s="126"/>
      <c r="J2542" s="126"/>
      <c r="K2542" s="126"/>
    </row>
    <row r="2543" spans="1:11" s="143" customFormat="1">
      <c r="A2543" s="127" t="str">
        <f t="shared" si="95"/>
        <v>코스타리카102000</v>
      </c>
      <c r="B2543" s="127">
        <f t="shared" si="96"/>
        <v>102000</v>
      </c>
      <c r="C2543" s="128">
        <f t="shared" si="93"/>
        <v>4898000</v>
      </c>
      <c r="D2543" s="129">
        <f t="shared" si="94"/>
        <v>107100</v>
      </c>
      <c r="E2543" s="130" t="s">
        <v>6398</v>
      </c>
      <c r="F2543" s="126"/>
      <c r="G2543" s="126"/>
      <c r="H2543" s="126"/>
      <c r="I2543" s="126"/>
      <c r="J2543" s="126"/>
      <c r="K2543" s="126"/>
    </row>
    <row r="2544" spans="1:11" s="143" customFormat="1">
      <c r="A2544" s="127" t="str">
        <f t="shared" si="95"/>
        <v>코스타리카103000</v>
      </c>
      <c r="B2544" s="127">
        <f t="shared" si="96"/>
        <v>103000</v>
      </c>
      <c r="C2544" s="128">
        <f t="shared" si="93"/>
        <v>4946000</v>
      </c>
      <c r="D2544" s="129">
        <f t="shared" si="94"/>
        <v>108150</v>
      </c>
      <c r="E2544" s="130" t="s">
        <v>6398</v>
      </c>
      <c r="F2544" s="126"/>
      <c r="G2544" s="126"/>
      <c r="H2544" s="126"/>
      <c r="I2544" s="126"/>
      <c r="J2544" s="126"/>
      <c r="K2544" s="126"/>
    </row>
    <row r="2545" spans="1:11" s="143" customFormat="1">
      <c r="A2545" s="127" t="str">
        <f t="shared" si="95"/>
        <v>코스타리카104000</v>
      </c>
      <c r="B2545" s="127">
        <f t="shared" si="96"/>
        <v>104000</v>
      </c>
      <c r="C2545" s="128">
        <f t="shared" si="93"/>
        <v>4994000</v>
      </c>
      <c r="D2545" s="129">
        <f t="shared" si="94"/>
        <v>109200</v>
      </c>
      <c r="E2545" s="130" t="s">
        <v>6398</v>
      </c>
      <c r="F2545" s="126"/>
      <c r="G2545" s="126"/>
      <c r="H2545" s="126"/>
      <c r="I2545" s="126"/>
      <c r="J2545" s="126"/>
      <c r="K2545" s="126"/>
    </row>
    <row r="2546" spans="1:11" s="143" customFormat="1">
      <c r="A2546" s="127" t="str">
        <f t="shared" si="95"/>
        <v>코스타리카105000</v>
      </c>
      <c r="B2546" s="127">
        <f t="shared" si="96"/>
        <v>105000</v>
      </c>
      <c r="C2546" s="128">
        <f t="shared" si="93"/>
        <v>5042000</v>
      </c>
      <c r="D2546" s="129">
        <f t="shared" si="94"/>
        <v>110250</v>
      </c>
      <c r="E2546" s="130" t="s">
        <v>6398</v>
      </c>
      <c r="F2546" s="126"/>
      <c r="G2546" s="126"/>
      <c r="H2546" s="126"/>
      <c r="I2546" s="126"/>
      <c r="J2546" s="126"/>
      <c r="K2546" s="126"/>
    </row>
    <row r="2547" spans="1:11" s="143" customFormat="1">
      <c r="A2547" s="127" t="str">
        <f t="shared" si="95"/>
        <v>코스타리카106000</v>
      </c>
      <c r="B2547" s="127">
        <f t="shared" si="96"/>
        <v>106000</v>
      </c>
      <c r="C2547" s="128">
        <f t="shared" si="93"/>
        <v>5090000</v>
      </c>
      <c r="D2547" s="129">
        <f t="shared" si="94"/>
        <v>111300</v>
      </c>
      <c r="E2547" s="130" t="s">
        <v>6398</v>
      </c>
      <c r="F2547" s="126"/>
      <c r="G2547" s="126"/>
      <c r="H2547" s="126"/>
      <c r="I2547" s="126"/>
      <c r="J2547" s="126"/>
      <c r="K2547" s="126"/>
    </row>
    <row r="2548" spans="1:11" s="143" customFormat="1">
      <c r="A2548" s="127" t="str">
        <f t="shared" si="95"/>
        <v>코스타리카107000</v>
      </c>
      <c r="B2548" s="127">
        <f t="shared" si="96"/>
        <v>107000</v>
      </c>
      <c r="C2548" s="128">
        <f t="shared" si="93"/>
        <v>5138000</v>
      </c>
      <c r="D2548" s="129">
        <f t="shared" si="94"/>
        <v>112350</v>
      </c>
      <c r="E2548" s="130" t="s">
        <v>6398</v>
      </c>
      <c r="F2548" s="126"/>
      <c r="G2548" s="126"/>
      <c r="H2548" s="126"/>
      <c r="I2548" s="126"/>
      <c r="J2548" s="126"/>
      <c r="K2548" s="126"/>
    </row>
    <row r="2549" spans="1:11" s="143" customFormat="1">
      <c r="A2549" s="127" t="str">
        <f t="shared" si="95"/>
        <v>코스타리카108000</v>
      </c>
      <c r="B2549" s="127">
        <f t="shared" si="96"/>
        <v>108000</v>
      </c>
      <c r="C2549" s="128">
        <f t="shared" si="93"/>
        <v>5186000</v>
      </c>
      <c r="D2549" s="129">
        <f t="shared" si="94"/>
        <v>113400</v>
      </c>
      <c r="E2549" s="130" t="s">
        <v>6398</v>
      </c>
      <c r="F2549" s="126"/>
      <c r="G2549" s="126"/>
      <c r="H2549" s="126"/>
      <c r="I2549" s="126"/>
      <c r="J2549" s="126"/>
      <c r="K2549" s="126"/>
    </row>
    <row r="2550" spans="1:11" s="143" customFormat="1">
      <c r="A2550" s="127" t="str">
        <f t="shared" si="95"/>
        <v>코스타리카109000</v>
      </c>
      <c r="B2550" s="127">
        <f t="shared" si="96"/>
        <v>109000</v>
      </c>
      <c r="C2550" s="128">
        <f t="shared" si="93"/>
        <v>5234000</v>
      </c>
      <c r="D2550" s="129">
        <f t="shared" si="94"/>
        <v>114450</v>
      </c>
      <c r="E2550" s="130" t="s">
        <v>6398</v>
      </c>
      <c r="F2550" s="126"/>
      <c r="G2550" s="126"/>
      <c r="H2550" s="126"/>
      <c r="I2550" s="126"/>
      <c r="J2550" s="126"/>
      <c r="K2550" s="126"/>
    </row>
    <row r="2551" spans="1:11" s="143" customFormat="1">
      <c r="A2551" s="128" t="s">
        <v>4676</v>
      </c>
      <c r="B2551" s="127">
        <v>1000</v>
      </c>
      <c r="C2551" s="128">
        <v>50000</v>
      </c>
      <c r="D2551" s="129">
        <f t="shared" ref="D2551:D2595" si="97">SUM($G$2)*(B2551*0.001)</f>
        <v>1050</v>
      </c>
      <c r="E2551" s="130" t="s">
        <v>7180</v>
      </c>
      <c r="F2551" s="126"/>
      <c r="G2551" s="126"/>
      <c r="H2551" s="126"/>
      <c r="I2551" s="126"/>
      <c r="J2551" s="126"/>
      <c r="K2551" s="126"/>
    </row>
    <row r="2552" spans="1:11" s="143" customFormat="1">
      <c r="A2552" s="128" t="s">
        <v>4677</v>
      </c>
      <c r="B2552" s="127">
        <v>2000</v>
      </c>
      <c r="C2552" s="128">
        <f>C2551+34000</f>
        <v>84000</v>
      </c>
      <c r="D2552" s="129">
        <f t="shared" si="97"/>
        <v>2100</v>
      </c>
      <c r="E2552" s="130" t="s">
        <v>7180</v>
      </c>
      <c r="F2552" s="126"/>
      <c r="G2552" s="126"/>
      <c r="H2552" s="126"/>
      <c r="I2552" s="126"/>
      <c r="J2552" s="126"/>
      <c r="K2552" s="126"/>
    </row>
    <row r="2553" spans="1:11" s="143" customFormat="1">
      <c r="A2553" s="128" t="s">
        <v>4678</v>
      </c>
      <c r="B2553" s="127">
        <v>3000</v>
      </c>
      <c r="C2553" s="128">
        <f t="shared" ref="C2553:C2616" si="98">C2552+34000</f>
        <v>118000</v>
      </c>
      <c r="D2553" s="129">
        <f t="shared" si="97"/>
        <v>3150</v>
      </c>
      <c r="E2553" s="130" t="s">
        <v>7180</v>
      </c>
      <c r="F2553" s="126"/>
      <c r="G2553" s="126"/>
      <c r="H2553" s="126"/>
      <c r="I2553" s="126"/>
      <c r="J2553" s="126"/>
      <c r="K2553" s="126"/>
    </row>
    <row r="2554" spans="1:11" s="143" customFormat="1">
      <c r="A2554" s="128" t="s">
        <v>4679</v>
      </c>
      <c r="B2554" s="127">
        <v>4000</v>
      </c>
      <c r="C2554" s="128">
        <f t="shared" si="98"/>
        <v>152000</v>
      </c>
      <c r="D2554" s="129">
        <f t="shared" si="97"/>
        <v>4200</v>
      </c>
      <c r="E2554" s="130" t="s">
        <v>7180</v>
      </c>
      <c r="F2554" s="126"/>
      <c r="G2554" s="126"/>
      <c r="H2554" s="126"/>
      <c r="I2554" s="126"/>
      <c r="J2554" s="126"/>
      <c r="K2554" s="126"/>
    </row>
    <row r="2555" spans="1:11" s="143" customFormat="1">
      <c r="A2555" s="128" t="s">
        <v>4680</v>
      </c>
      <c r="B2555" s="127">
        <v>5000</v>
      </c>
      <c r="C2555" s="128">
        <f t="shared" si="98"/>
        <v>186000</v>
      </c>
      <c r="D2555" s="129">
        <f t="shared" si="97"/>
        <v>5250</v>
      </c>
      <c r="E2555" s="130" t="s">
        <v>7180</v>
      </c>
      <c r="F2555" s="126"/>
      <c r="G2555" s="126"/>
      <c r="H2555" s="126"/>
      <c r="I2555" s="126"/>
      <c r="J2555" s="126"/>
      <c r="K2555" s="126"/>
    </row>
    <row r="2556" spans="1:11" s="143" customFormat="1">
      <c r="A2556" s="128" t="s">
        <v>4681</v>
      </c>
      <c r="B2556" s="127">
        <v>6000</v>
      </c>
      <c r="C2556" s="128">
        <f t="shared" si="98"/>
        <v>220000</v>
      </c>
      <c r="D2556" s="129">
        <f t="shared" si="97"/>
        <v>6300</v>
      </c>
      <c r="E2556" s="130" t="s">
        <v>7180</v>
      </c>
      <c r="F2556" s="126"/>
      <c r="G2556" s="126"/>
      <c r="H2556" s="126"/>
      <c r="I2556" s="126"/>
      <c r="J2556" s="126"/>
      <c r="K2556" s="126"/>
    </row>
    <row r="2557" spans="1:11" s="143" customFormat="1">
      <c r="A2557" s="128" t="s">
        <v>4682</v>
      </c>
      <c r="B2557" s="127">
        <v>7000</v>
      </c>
      <c r="C2557" s="128">
        <f t="shared" si="98"/>
        <v>254000</v>
      </c>
      <c r="D2557" s="129">
        <f t="shared" si="97"/>
        <v>7350</v>
      </c>
      <c r="E2557" s="130" t="s">
        <v>7180</v>
      </c>
      <c r="F2557" s="126"/>
      <c r="G2557" s="126"/>
      <c r="H2557" s="126"/>
      <c r="I2557" s="126"/>
      <c r="J2557" s="126"/>
      <c r="K2557" s="126"/>
    </row>
    <row r="2558" spans="1:11" s="143" customFormat="1">
      <c r="A2558" s="128" t="s">
        <v>4683</v>
      </c>
      <c r="B2558" s="127">
        <v>8000</v>
      </c>
      <c r="C2558" s="128">
        <f t="shared" si="98"/>
        <v>288000</v>
      </c>
      <c r="D2558" s="129">
        <f t="shared" si="97"/>
        <v>8400</v>
      </c>
      <c r="E2558" s="130" t="s">
        <v>7180</v>
      </c>
      <c r="F2558" s="126"/>
      <c r="G2558" s="126"/>
      <c r="H2558" s="126"/>
      <c r="I2558" s="126"/>
      <c r="J2558" s="126"/>
      <c r="K2558" s="126"/>
    </row>
    <row r="2559" spans="1:11" s="143" customFormat="1">
      <c r="A2559" s="128" t="s">
        <v>4684</v>
      </c>
      <c r="B2559" s="127">
        <v>9000</v>
      </c>
      <c r="C2559" s="128">
        <f t="shared" si="98"/>
        <v>322000</v>
      </c>
      <c r="D2559" s="129">
        <f t="shared" si="97"/>
        <v>9450</v>
      </c>
      <c r="E2559" s="130" t="s">
        <v>7180</v>
      </c>
      <c r="F2559" s="126"/>
      <c r="G2559" s="126"/>
      <c r="H2559" s="126"/>
      <c r="I2559" s="126"/>
      <c r="J2559" s="126"/>
      <c r="K2559" s="126"/>
    </row>
    <row r="2560" spans="1:11" s="143" customFormat="1">
      <c r="A2560" s="128" t="s">
        <v>4685</v>
      </c>
      <c r="B2560" s="127">
        <v>10000</v>
      </c>
      <c r="C2560" s="128">
        <f t="shared" si="98"/>
        <v>356000</v>
      </c>
      <c r="D2560" s="129">
        <f t="shared" si="97"/>
        <v>10500</v>
      </c>
      <c r="E2560" s="130" t="s">
        <v>7180</v>
      </c>
      <c r="F2560" s="126"/>
      <c r="G2560" s="126"/>
      <c r="H2560" s="126"/>
      <c r="I2560" s="126"/>
      <c r="J2560" s="126"/>
      <c r="K2560" s="126"/>
    </row>
    <row r="2561" spans="1:11" s="143" customFormat="1">
      <c r="A2561" s="128" t="s">
        <v>4686</v>
      </c>
      <c r="B2561" s="127">
        <v>11000</v>
      </c>
      <c r="C2561" s="128">
        <f t="shared" si="98"/>
        <v>390000</v>
      </c>
      <c r="D2561" s="129">
        <f t="shared" si="97"/>
        <v>11550</v>
      </c>
      <c r="E2561" s="130" t="s">
        <v>7180</v>
      </c>
      <c r="F2561" s="126"/>
      <c r="G2561" s="126"/>
      <c r="H2561" s="126"/>
      <c r="I2561" s="126"/>
      <c r="J2561" s="126"/>
      <c r="K2561" s="126"/>
    </row>
    <row r="2562" spans="1:11" s="143" customFormat="1">
      <c r="A2562" s="128" t="s">
        <v>4687</v>
      </c>
      <c r="B2562" s="127">
        <v>12000</v>
      </c>
      <c r="C2562" s="128">
        <f t="shared" si="98"/>
        <v>424000</v>
      </c>
      <c r="D2562" s="129">
        <f t="shared" si="97"/>
        <v>12600</v>
      </c>
      <c r="E2562" s="130" t="s">
        <v>7180</v>
      </c>
      <c r="F2562" s="126"/>
      <c r="G2562" s="126"/>
      <c r="H2562" s="126"/>
      <c r="I2562" s="126"/>
      <c r="J2562" s="126"/>
      <c r="K2562" s="126"/>
    </row>
    <row r="2563" spans="1:11" s="143" customFormat="1">
      <c r="A2563" s="128" t="s">
        <v>4688</v>
      </c>
      <c r="B2563" s="127">
        <v>13000</v>
      </c>
      <c r="C2563" s="128">
        <f t="shared" si="98"/>
        <v>458000</v>
      </c>
      <c r="D2563" s="129">
        <f t="shared" si="97"/>
        <v>13650</v>
      </c>
      <c r="E2563" s="130" t="s">
        <v>7180</v>
      </c>
      <c r="F2563" s="126"/>
      <c r="G2563" s="126"/>
      <c r="H2563" s="126"/>
      <c r="I2563" s="126"/>
      <c r="J2563" s="126"/>
      <c r="K2563" s="126"/>
    </row>
    <row r="2564" spans="1:11" s="143" customFormat="1">
      <c r="A2564" s="128" t="s">
        <v>4689</v>
      </c>
      <c r="B2564" s="127">
        <v>14000</v>
      </c>
      <c r="C2564" s="128">
        <f t="shared" si="98"/>
        <v>492000</v>
      </c>
      <c r="D2564" s="129">
        <f t="shared" si="97"/>
        <v>14700</v>
      </c>
      <c r="E2564" s="130" t="s">
        <v>7180</v>
      </c>
      <c r="F2564" s="126"/>
      <c r="G2564" s="126"/>
      <c r="H2564" s="126"/>
      <c r="I2564" s="126"/>
      <c r="J2564" s="126"/>
      <c r="K2564" s="126"/>
    </row>
    <row r="2565" spans="1:11" s="143" customFormat="1">
      <c r="A2565" s="128" t="s">
        <v>4690</v>
      </c>
      <c r="B2565" s="127">
        <v>15000</v>
      </c>
      <c r="C2565" s="128">
        <f t="shared" si="98"/>
        <v>526000</v>
      </c>
      <c r="D2565" s="129">
        <f t="shared" si="97"/>
        <v>15750</v>
      </c>
      <c r="E2565" s="130" t="s">
        <v>7180</v>
      </c>
      <c r="F2565" s="126"/>
      <c r="G2565" s="126"/>
      <c r="H2565" s="126"/>
      <c r="I2565" s="126"/>
      <c r="J2565" s="126"/>
      <c r="K2565" s="126"/>
    </row>
    <row r="2566" spans="1:11" s="122" customFormat="1">
      <c r="A2566" s="128" t="s">
        <v>4691</v>
      </c>
      <c r="B2566" s="127">
        <v>16000</v>
      </c>
      <c r="C2566" s="128">
        <f t="shared" si="98"/>
        <v>560000</v>
      </c>
      <c r="D2566" s="129">
        <f t="shared" si="97"/>
        <v>16800</v>
      </c>
      <c r="E2566" s="130" t="s">
        <v>7180</v>
      </c>
      <c r="F2566" s="143"/>
      <c r="G2566" s="126"/>
      <c r="H2566" s="126"/>
      <c r="I2566" s="126"/>
      <c r="J2566" s="126"/>
      <c r="K2566" s="126"/>
    </row>
    <row r="2567" spans="1:11" s="122" customFormat="1">
      <c r="A2567" s="128" t="s">
        <v>4692</v>
      </c>
      <c r="B2567" s="127">
        <v>17000</v>
      </c>
      <c r="C2567" s="128">
        <f t="shared" si="98"/>
        <v>594000</v>
      </c>
      <c r="D2567" s="129">
        <f t="shared" si="97"/>
        <v>17850</v>
      </c>
      <c r="E2567" s="130" t="s">
        <v>7180</v>
      </c>
      <c r="F2567" s="143"/>
      <c r="G2567" s="126"/>
      <c r="H2567" s="126"/>
      <c r="I2567" s="126"/>
      <c r="J2567" s="126"/>
      <c r="K2567" s="126"/>
    </row>
    <row r="2568" spans="1:11" s="122" customFormat="1">
      <c r="A2568" s="128" t="s">
        <v>4693</v>
      </c>
      <c r="B2568" s="127">
        <v>18000</v>
      </c>
      <c r="C2568" s="128">
        <f t="shared" si="98"/>
        <v>628000</v>
      </c>
      <c r="D2568" s="129">
        <f t="shared" si="97"/>
        <v>18900</v>
      </c>
      <c r="E2568" s="130" t="s">
        <v>7180</v>
      </c>
      <c r="F2568" s="143"/>
      <c r="G2568" s="126"/>
      <c r="H2568" s="126"/>
      <c r="I2568" s="126"/>
      <c r="J2568" s="126"/>
      <c r="K2568" s="126"/>
    </row>
    <row r="2569" spans="1:11" s="122" customFormat="1">
      <c r="A2569" s="128" t="s">
        <v>4694</v>
      </c>
      <c r="B2569" s="127">
        <v>19000</v>
      </c>
      <c r="C2569" s="128">
        <f t="shared" si="98"/>
        <v>662000</v>
      </c>
      <c r="D2569" s="129">
        <f t="shared" si="97"/>
        <v>19950</v>
      </c>
      <c r="E2569" s="130" t="s">
        <v>7180</v>
      </c>
      <c r="F2569" s="143"/>
      <c r="G2569" s="126"/>
      <c r="H2569" s="126"/>
      <c r="I2569" s="126"/>
      <c r="J2569" s="126"/>
      <c r="K2569" s="126"/>
    </row>
    <row r="2570" spans="1:11" s="122" customFormat="1">
      <c r="A2570" s="128" t="s">
        <v>4695</v>
      </c>
      <c r="B2570" s="127">
        <v>20000</v>
      </c>
      <c r="C2570" s="128">
        <f t="shared" si="98"/>
        <v>696000</v>
      </c>
      <c r="D2570" s="129">
        <f t="shared" si="97"/>
        <v>21000</v>
      </c>
      <c r="E2570" s="130" t="s">
        <v>7180</v>
      </c>
      <c r="F2570" s="143"/>
      <c r="G2570" s="126"/>
      <c r="H2570" s="126"/>
      <c r="I2570" s="126"/>
      <c r="J2570" s="126"/>
      <c r="K2570" s="126"/>
    </row>
    <row r="2571" spans="1:11" s="122" customFormat="1">
      <c r="A2571" s="128" t="s">
        <v>4696</v>
      </c>
      <c r="B2571" s="127">
        <v>21000</v>
      </c>
      <c r="C2571" s="128">
        <f t="shared" si="98"/>
        <v>730000</v>
      </c>
      <c r="D2571" s="129">
        <f t="shared" si="97"/>
        <v>22050</v>
      </c>
      <c r="E2571" s="130" t="s">
        <v>7180</v>
      </c>
      <c r="F2571" s="143"/>
      <c r="G2571" s="126"/>
      <c r="H2571" s="126"/>
      <c r="I2571" s="126"/>
      <c r="J2571" s="126"/>
      <c r="K2571" s="126"/>
    </row>
    <row r="2572" spans="1:11" s="122" customFormat="1">
      <c r="A2572" s="128" t="s">
        <v>4697</v>
      </c>
      <c r="B2572" s="127">
        <v>22000</v>
      </c>
      <c r="C2572" s="128">
        <f t="shared" si="98"/>
        <v>764000</v>
      </c>
      <c r="D2572" s="129">
        <f t="shared" si="97"/>
        <v>23100</v>
      </c>
      <c r="E2572" s="130" t="s">
        <v>7180</v>
      </c>
      <c r="F2572" s="143"/>
      <c r="G2572" s="126"/>
      <c r="H2572" s="126"/>
      <c r="I2572" s="126"/>
      <c r="J2572" s="126"/>
      <c r="K2572" s="126"/>
    </row>
    <row r="2573" spans="1:11" s="122" customFormat="1">
      <c r="A2573" s="128" t="s">
        <v>4698</v>
      </c>
      <c r="B2573" s="127">
        <v>23000</v>
      </c>
      <c r="C2573" s="128">
        <f t="shared" si="98"/>
        <v>798000</v>
      </c>
      <c r="D2573" s="129">
        <f t="shared" si="97"/>
        <v>24150</v>
      </c>
      <c r="E2573" s="130" t="s">
        <v>7180</v>
      </c>
      <c r="F2573" s="143"/>
      <c r="G2573" s="126"/>
      <c r="H2573" s="126"/>
      <c r="I2573" s="126"/>
      <c r="J2573" s="126"/>
      <c r="K2573" s="126"/>
    </row>
    <row r="2574" spans="1:11" s="122" customFormat="1">
      <c r="A2574" s="128" t="s">
        <v>4699</v>
      </c>
      <c r="B2574" s="127">
        <v>24000</v>
      </c>
      <c r="C2574" s="128">
        <f t="shared" si="98"/>
        <v>832000</v>
      </c>
      <c r="D2574" s="129">
        <f t="shared" si="97"/>
        <v>25200</v>
      </c>
      <c r="E2574" s="130" t="s">
        <v>7180</v>
      </c>
      <c r="F2574" s="143"/>
      <c r="G2574" s="126"/>
      <c r="H2574" s="126"/>
      <c r="I2574" s="126"/>
      <c r="J2574" s="126"/>
      <c r="K2574" s="126"/>
    </row>
    <row r="2575" spans="1:11" s="122" customFormat="1">
      <c r="A2575" s="128" t="s">
        <v>4700</v>
      </c>
      <c r="B2575" s="127">
        <v>25000</v>
      </c>
      <c r="C2575" s="128">
        <f t="shared" si="98"/>
        <v>866000</v>
      </c>
      <c r="D2575" s="129">
        <f t="shared" si="97"/>
        <v>26250</v>
      </c>
      <c r="E2575" s="130" t="s">
        <v>7180</v>
      </c>
      <c r="F2575" s="143"/>
      <c r="G2575" s="126"/>
      <c r="H2575" s="126"/>
      <c r="I2575" s="126"/>
      <c r="J2575" s="126"/>
      <c r="K2575" s="126"/>
    </row>
    <row r="2576" spans="1:11" s="122" customFormat="1">
      <c r="A2576" s="128" t="s">
        <v>4701</v>
      </c>
      <c r="B2576" s="127">
        <v>26000</v>
      </c>
      <c r="C2576" s="128">
        <f t="shared" si="98"/>
        <v>900000</v>
      </c>
      <c r="D2576" s="129">
        <f t="shared" si="97"/>
        <v>27300</v>
      </c>
      <c r="E2576" s="130" t="s">
        <v>7180</v>
      </c>
      <c r="F2576" s="143"/>
      <c r="G2576" s="126"/>
      <c r="H2576" s="126"/>
      <c r="I2576" s="126"/>
      <c r="J2576" s="126"/>
      <c r="K2576" s="126"/>
    </row>
    <row r="2577" spans="1:11" s="122" customFormat="1">
      <c r="A2577" s="128" t="s">
        <v>4702</v>
      </c>
      <c r="B2577" s="127">
        <v>27000</v>
      </c>
      <c r="C2577" s="128">
        <f t="shared" si="98"/>
        <v>934000</v>
      </c>
      <c r="D2577" s="129">
        <f t="shared" si="97"/>
        <v>28350</v>
      </c>
      <c r="E2577" s="130" t="s">
        <v>7180</v>
      </c>
      <c r="F2577" s="143"/>
      <c r="G2577" s="126"/>
      <c r="H2577" s="126"/>
      <c r="I2577" s="126"/>
      <c r="J2577" s="126"/>
      <c r="K2577" s="126"/>
    </row>
    <row r="2578" spans="1:11" s="122" customFormat="1">
      <c r="A2578" s="128" t="s">
        <v>4703</v>
      </c>
      <c r="B2578" s="127">
        <v>28000</v>
      </c>
      <c r="C2578" s="128">
        <f t="shared" si="98"/>
        <v>968000</v>
      </c>
      <c r="D2578" s="129">
        <f t="shared" si="97"/>
        <v>29400</v>
      </c>
      <c r="E2578" s="130" t="s">
        <v>7180</v>
      </c>
      <c r="F2578" s="131"/>
      <c r="G2578" s="126"/>
      <c r="H2578" s="126"/>
      <c r="I2578" s="126"/>
      <c r="J2578" s="126"/>
      <c r="K2578" s="126"/>
    </row>
    <row r="2579" spans="1:11" s="122" customFormat="1">
      <c r="A2579" s="128" t="s">
        <v>4704</v>
      </c>
      <c r="B2579" s="127">
        <v>29000</v>
      </c>
      <c r="C2579" s="128">
        <f t="shared" si="98"/>
        <v>1002000</v>
      </c>
      <c r="D2579" s="129">
        <f t="shared" si="97"/>
        <v>30450</v>
      </c>
      <c r="E2579" s="130" t="s">
        <v>7180</v>
      </c>
      <c r="F2579" s="131"/>
      <c r="G2579" s="126"/>
      <c r="H2579" s="126"/>
      <c r="I2579" s="126"/>
      <c r="J2579" s="126"/>
      <c r="K2579" s="126"/>
    </row>
    <row r="2580" spans="1:11" s="122" customFormat="1">
      <c r="A2580" s="128" t="s">
        <v>4705</v>
      </c>
      <c r="B2580" s="127">
        <v>30000</v>
      </c>
      <c r="C2580" s="128">
        <f t="shared" si="98"/>
        <v>1036000</v>
      </c>
      <c r="D2580" s="129">
        <f t="shared" si="97"/>
        <v>31500</v>
      </c>
      <c r="E2580" s="130" t="s">
        <v>7180</v>
      </c>
      <c r="F2580" s="131"/>
      <c r="G2580" s="126"/>
      <c r="H2580" s="126"/>
      <c r="I2580" s="126"/>
      <c r="J2580" s="126"/>
      <c r="K2580" s="126"/>
    </row>
    <row r="2581" spans="1:11" s="122" customFormat="1">
      <c r="A2581" s="128" t="s">
        <v>4706</v>
      </c>
      <c r="B2581" s="127">
        <v>31000</v>
      </c>
      <c r="C2581" s="128">
        <f t="shared" si="98"/>
        <v>1070000</v>
      </c>
      <c r="D2581" s="129">
        <f t="shared" si="97"/>
        <v>32550</v>
      </c>
      <c r="E2581" s="130" t="s">
        <v>7180</v>
      </c>
      <c r="F2581" s="131"/>
      <c r="G2581" s="126"/>
      <c r="H2581" s="126"/>
      <c r="I2581" s="126"/>
      <c r="J2581" s="126"/>
      <c r="K2581" s="126"/>
    </row>
    <row r="2582" spans="1:11" s="122" customFormat="1">
      <c r="A2582" s="128" t="s">
        <v>4707</v>
      </c>
      <c r="B2582" s="127">
        <v>32000</v>
      </c>
      <c r="C2582" s="128">
        <f t="shared" si="98"/>
        <v>1104000</v>
      </c>
      <c r="D2582" s="129">
        <f t="shared" si="97"/>
        <v>33600</v>
      </c>
      <c r="E2582" s="130" t="s">
        <v>7180</v>
      </c>
      <c r="F2582" s="131"/>
      <c r="G2582" s="126"/>
      <c r="H2582" s="126"/>
      <c r="I2582" s="126"/>
      <c r="J2582" s="126"/>
      <c r="K2582" s="126"/>
    </row>
    <row r="2583" spans="1:11" s="122" customFormat="1">
      <c r="A2583" s="128" t="s">
        <v>4708</v>
      </c>
      <c r="B2583" s="127">
        <v>33000</v>
      </c>
      <c r="C2583" s="128">
        <f t="shared" si="98"/>
        <v>1138000</v>
      </c>
      <c r="D2583" s="129">
        <f t="shared" si="97"/>
        <v>34650</v>
      </c>
      <c r="E2583" s="130" t="s">
        <v>7180</v>
      </c>
      <c r="F2583" s="131"/>
      <c r="G2583" s="126"/>
      <c r="H2583" s="126"/>
      <c r="I2583" s="126"/>
      <c r="J2583" s="126"/>
      <c r="K2583" s="126"/>
    </row>
    <row r="2584" spans="1:11" s="122" customFormat="1">
      <c r="A2584" s="128" t="s">
        <v>4709</v>
      </c>
      <c r="B2584" s="127">
        <v>34000</v>
      </c>
      <c r="C2584" s="128">
        <f t="shared" si="98"/>
        <v>1172000</v>
      </c>
      <c r="D2584" s="129">
        <f t="shared" si="97"/>
        <v>35700</v>
      </c>
      <c r="E2584" s="130" t="s">
        <v>7180</v>
      </c>
      <c r="F2584" s="131"/>
      <c r="G2584" s="126"/>
      <c r="H2584" s="126"/>
      <c r="I2584" s="126"/>
      <c r="J2584" s="126"/>
      <c r="K2584" s="126"/>
    </row>
    <row r="2585" spans="1:11" s="122" customFormat="1">
      <c r="A2585" s="128" t="s">
        <v>4710</v>
      </c>
      <c r="B2585" s="127">
        <v>35000</v>
      </c>
      <c r="C2585" s="128">
        <f t="shared" si="98"/>
        <v>1206000</v>
      </c>
      <c r="D2585" s="129">
        <f t="shared" si="97"/>
        <v>36750</v>
      </c>
      <c r="E2585" s="130" t="s">
        <v>7180</v>
      </c>
      <c r="F2585" s="131"/>
      <c r="G2585" s="126"/>
      <c r="H2585" s="126"/>
      <c r="I2585" s="126"/>
      <c r="J2585" s="126"/>
      <c r="K2585" s="126"/>
    </row>
    <row r="2586" spans="1:11" s="122" customFormat="1">
      <c r="A2586" s="128" t="s">
        <v>4711</v>
      </c>
      <c r="B2586" s="127">
        <v>36000</v>
      </c>
      <c r="C2586" s="128">
        <f t="shared" si="98"/>
        <v>1240000</v>
      </c>
      <c r="D2586" s="129">
        <f t="shared" si="97"/>
        <v>37800</v>
      </c>
      <c r="E2586" s="130" t="s">
        <v>7180</v>
      </c>
      <c r="F2586" s="131"/>
      <c r="G2586" s="126"/>
      <c r="H2586" s="126"/>
      <c r="I2586" s="126"/>
      <c r="J2586" s="126"/>
      <c r="K2586" s="126"/>
    </row>
    <row r="2587" spans="1:11" s="122" customFormat="1">
      <c r="A2587" s="128" t="s">
        <v>4712</v>
      </c>
      <c r="B2587" s="127">
        <v>37000</v>
      </c>
      <c r="C2587" s="128">
        <f t="shared" si="98"/>
        <v>1274000</v>
      </c>
      <c r="D2587" s="129">
        <f t="shared" si="97"/>
        <v>38850</v>
      </c>
      <c r="E2587" s="130" t="s">
        <v>7180</v>
      </c>
      <c r="F2587" s="131"/>
      <c r="G2587" s="126"/>
      <c r="H2587" s="126"/>
      <c r="I2587" s="126"/>
      <c r="J2587" s="126"/>
      <c r="K2587" s="126"/>
    </row>
    <row r="2588" spans="1:11" s="122" customFormat="1">
      <c r="A2588" s="128" t="s">
        <v>4713</v>
      </c>
      <c r="B2588" s="127">
        <v>38000</v>
      </c>
      <c r="C2588" s="128">
        <f t="shared" si="98"/>
        <v>1308000</v>
      </c>
      <c r="D2588" s="129">
        <f t="shared" si="97"/>
        <v>39900</v>
      </c>
      <c r="E2588" s="130" t="s">
        <v>7180</v>
      </c>
      <c r="F2588" s="131"/>
      <c r="G2588" s="126"/>
      <c r="H2588" s="126"/>
      <c r="I2588" s="126"/>
      <c r="J2588" s="126"/>
      <c r="K2588" s="126"/>
    </row>
    <row r="2589" spans="1:11" s="122" customFormat="1">
      <c r="A2589" s="128" t="s">
        <v>4714</v>
      </c>
      <c r="B2589" s="127">
        <v>39000</v>
      </c>
      <c r="C2589" s="128">
        <f t="shared" si="98"/>
        <v>1342000</v>
      </c>
      <c r="D2589" s="129">
        <f t="shared" si="97"/>
        <v>40950</v>
      </c>
      <c r="E2589" s="130" t="s">
        <v>7180</v>
      </c>
      <c r="F2589" s="131"/>
      <c r="G2589" s="126"/>
      <c r="H2589" s="126"/>
      <c r="I2589" s="126"/>
      <c r="J2589" s="126"/>
      <c r="K2589" s="126"/>
    </row>
    <row r="2590" spans="1:11" s="122" customFormat="1">
      <c r="A2590" s="128" t="s">
        <v>4715</v>
      </c>
      <c r="B2590" s="127">
        <v>40000</v>
      </c>
      <c r="C2590" s="128">
        <f t="shared" si="98"/>
        <v>1376000</v>
      </c>
      <c r="D2590" s="129">
        <f t="shared" si="97"/>
        <v>42000</v>
      </c>
      <c r="E2590" s="130" t="s">
        <v>7180</v>
      </c>
      <c r="F2590" s="131"/>
      <c r="G2590" s="126"/>
      <c r="H2590" s="126"/>
      <c r="I2590" s="126"/>
      <c r="J2590" s="126"/>
      <c r="K2590" s="126"/>
    </row>
    <row r="2591" spans="1:11" s="122" customFormat="1">
      <c r="A2591" s="128" t="s">
        <v>4716</v>
      </c>
      <c r="B2591" s="127">
        <v>41000</v>
      </c>
      <c r="C2591" s="128">
        <f t="shared" si="98"/>
        <v>1410000</v>
      </c>
      <c r="D2591" s="129">
        <f t="shared" si="97"/>
        <v>43050</v>
      </c>
      <c r="E2591" s="130" t="s">
        <v>7180</v>
      </c>
      <c r="F2591" s="131"/>
      <c r="G2591" s="126"/>
      <c r="H2591" s="126"/>
      <c r="I2591" s="126"/>
      <c r="J2591" s="126"/>
      <c r="K2591" s="126"/>
    </row>
    <row r="2592" spans="1:11" s="122" customFormat="1">
      <c r="A2592" s="128" t="s">
        <v>4717</v>
      </c>
      <c r="B2592" s="127">
        <v>42000</v>
      </c>
      <c r="C2592" s="128">
        <f t="shared" si="98"/>
        <v>1444000</v>
      </c>
      <c r="D2592" s="129">
        <f t="shared" si="97"/>
        <v>44100</v>
      </c>
      <c r="E2592" s="130" t="s">
        <v>7180</v>
      </c>
      <c r="F2592" s="131"/>
      <c r="G2592" s="126"/>
      <c r="H2592" s="126"/>
      <c r="I2592" s="126"/>
      <c r="J2592" s="126"/>
      <c r="K2592" s="126"/>
    </row>
    <row r="2593" spans="1:11" s="122" customFormat="1">
      <c r="A2593" s="128" t="s">
        <v>4718</v>
      </c>
      <c r="B2593" s="127">
        <v>43000</v>
      </c>
      <c r="C2593" s="128">
        <f t="shared" si="98"/>
        <v>1478000</v>
      </c>
      <c r="D2593" s="129">
        <f t="shared" si="97"/>
        <v>45150</v>
      </c>
      <c r="E2593" s="130" t="s">
        <v>7180</v>
      </c>
      <c r="F2593" s="131"/>
      <c r="G2593" s="126"/>
      <c r="H2593" s="126"/>
      <c r="I2593" s="126"/>
      <c r="J2593" s="126"/>
      <c r="K2593" s="126"/>
    </row>
    <row r="2594" spans="1:11" s="122" customFormat="1">
      <c r="A2594" s="128" t="s">
        <v>4719</v>
      </c>
      <c r="B2594" s="127">
        <v>44000</v>
      </c>
      <c r="C2594" s="128">
        <f t="shared" si="98"/>
        <v>1512000</v>
      </c>
      <c r="D2594" s="129">
        <f t="shared" si="97"/>
        <v>46200</v>
      </c>
      <c r="E2594" s="130" t="s">
        <v>7180</v>
      </c>
      <c r="F2594" s="131"/>
      <c r="G2594" s="126"/>
      <c r="H2594" s="126"/>
      <c r="I2594" s="126"/>
      <c r="J2594" s="126"/>
      <c r="K2594" s="126"/>
    </row>
    <row r="2595" spans="1:11" s="122" customFormat="1">
      <c r="A2595" s="128" t="s">
        <v>4720</v>
      </c>
      <c r="B2595" s="127">
        <v>45000</v>
      </c>
      <c r="C2595" s="128">
        <f t="shared" si="98"/>
        <v>1546000</v>
      </c>
      <c r="D2595" s="129">
        <f t="shared" si="97"/>
        <v>47250</v>
      </c>
      <c r="E2595" s="130" t="s">
        <v>7180</v>
      </c>
      <c r="F2595" s="131"/>
      <c r="G2595" s="126"/>
      <c r="H2595" s="126"/>
      <c r="I2595" s="126"/>
      <c r="J2595" s="126"/>
      <c r="K2595" s="126"/>
    </row>
    <row r="2596" spans="1:11" s="122" customFormat="1">
      <c r="A2596" s="128" t="s">
        <v>4721</v>
      </c>
      <c r="B2596" s="127">
        <v>46000</v>
      </c>
      <c r="C2596" s="128">
        <f t="shared" si="98"/>
        <v>1580000</v>
      </c>
      <c r="D2596" s="129">
        <f t="shared" ref="D2596:D2659" si="99">SUM($G$2)*(B2596*0.001)</f>
        <v>48300</v>
      </c>
      <c r="E2596" s="130" t="s">
        <v>7180</v>
      </c>
      <c r="F2596" s="131"/>
      <c r="G2596" s="126"/>
      <c r="H2596" s="126"/>
      <c r="I2596" s="126"/>
      <c r="J2596" s="126"/>
      <c r="K2596" s="126"/>
    </row>
    <row r="2597" spans="1:11" s="122" customFormat="1">
      <c r="A2597" s="128" t="s">
        <v>4722</v>
      </c>
      <c r="B2597" s="127">
        <v>47000</v>
      </c>
      <c r="C2597" s="128">
        <f t="shared" si="98"/>
        <v>1614000</v>
      </c>
      <c r="D2597" s="129">
        <f t="shared" si="99"/>
        <v>49350</v>
      </c>
      <c r="E2597" s="130" t="s">
        <v>7180</v>
      </c>
      <c r="F2597" s="131"/>
      <c r="G2597" s="126"/>
      <c r="H2597" s="126"/>
      <c r="I2597" s="126"/>
      <c r="J2597" s="126"/>
      <c r="K2597" s="126"/>
    </row>
    <row r="2598" spans="1:11" s="122" customFormat="1">
      <c r="A2598" s="128" t="s">
        <v>4723</v>
      </c>
      <c r="B2598" s="127">
        <v>48000</v>
      </c>
      <c r="C2598" s="128">
        <f t="shared" si="98"/>
        <v>1648000</v>
      </c>
      <c r="D2598" s="129">
        <f t="shared" si="99"/>
        <v>50400</v>
      </c>
      <c r="E2598" s="130" t="s">
        <v>7180</v>
      </c>
      <c r="F2598" s="131"/>
      <c r="G2598" s="126"/>
      <c r="H2598" s="126"/>
      <c r="I2598" s="126"/>
      <c r="J2598" s="126"/>
      <c r="K2598" s="126"/>
    </row>
    <row r="2599" spans="1:11" s="122" customFormat="1">
      <c r="A2599" s="128" t="s">
        <v>4724</v>
      </c>
      <c r="B2599" s="127">
        <v>49000</v>
      </c>
      <c r="C2599" s="128">
        <f t="shared" si="98"/>
        <v>1682000</v>
      </c>
      <c r="D2599" s="129">
        <f t="shared" si="99"/>
        <v>51450</v>
      </c>
      <c r="E2599" s="130" t="s">
        <v>7180</v>
      </c>
      <c r="F2599" s="131"/>
      <c r="G2599" s="126"/>
      <c r="H2599" s="126"/>
      <c r="I2599" s="126"/>
      <c r="J2599" s="126"/>
      <c r="K2599" s="126"/>
    </row>
    <row r="2600" spans="1:11" s="122" customFormat="1">
      <c r="A2600" s="128" t="s">
        <v>4725</v>
      </c>
      <c r="B2600" s="127">
        <v>50000</v>
      </c>
      <c r="C2600" s="128">
        <f t="shared" si="98"/>
        <v>1716000</v>
      </c>
      <c r="D2600" s="129">
        <f t="shared" si="99"/>
        <v>52500</v>
      </c>
      <c r="E2600" s="130" t="s">
        <v>7180</v>
      </c>
      <c r="F2600" s="131"/>
      <c r="G2600" s="126"/>
      <c r="H2600" s="126"/>
      <c r="I2600" s="126"/>
      <c r="J2600" s="126"/>
      <c r="K2600" s="126"/>
    </row>
    <row r="2601" spans="1:11" s="122" customFormat="1">
      <c r="A2601" s="128" t="s">
        <v>4726</v>
      </c>
      <c r="B2601" s="127">
        <v>51000</v>
      </c>
      <c r="C2601" s="128">
        <f t="shared" si="98"/>
        <v>1750000</v>
      </c>
      <c r="D2601" s="129">
        <f t="shared" si="99"/>
        <v>53550</v>
      </c>
      <c r="E2601" s="130" t="s">
        <v>7180</v>
      </c>
      <c r="F2601" s="131"/>
      <c r="G2601" s="126"/>
      <c r="H2601" s="126"/>
      <c r="I2601" s="126"/>
      <c r="J2601" s="126"/>
      <c r="K2601" s="126"/>
    </row>
    <row r="2602" spans="1:11" s="122" customFormat="1">
      <c r="A2602" s="128" t="s">
        <v>4727</v>
      </c>
      <c r="B2602" s="127">
        <v>52000</v>
      </c>
      <c r="C2602" s="128">
        <f t="shared" si="98"/>
        <v>1784000</v>
      </c>
      <c r="D2602" s="129">
        <f t="shared" si="99"/>
        <v>54600</v>
      </c>
      <c r="E2602" s="130" t="s">
        <v>7180</v>
      </c>
      <c r="F2602" s="131"/>
      <c r="G2602" s="126"/>
      <c r="H2602" s="126"/>
      <c r="I2602" s="126"/>
      <c r="J2602" s="126"/>
      <c r="K2602" s="126"/>
    </row>
    <row r="2603" spans="1:11" s="122" customFormat="1">
      <c r="A2603" s="128" t="s">
        <v>4728</v>
      </c>
      <c r="B2603" s="127">
        <v>53000</v>
      </c>
      <c r="C2603" s="128">
        <f t="shared" si="98"/>
        <v>1818000</v>
      </c>
      <c r="D2603" s="129">
        <f t="shared" si="99"/>
        <v>55650</v>
      </c>
      <c r="E2603" s="130" t="s">
        <v>7180</v>
      </c>
      <c r="F2603" s="131"/>
      <c r="G2603" s="126"/>
      <c r="H2603" s="126"/>
      <c r="I2603" s="126"/>
      <c r="J2603" s="126"/>
      <c r="K2603" s="126"/>
    </row>
    <row r="2604" spans="1:11" s="122" customFormat="1">
      <c r="A2604" s="128" t="s">
        <v>4729</v>
      </c>
      <c r="B2604" s="127">
        <v>54000</v>
      </c>
      <c r="C2604" s="128">
        <f t="shared" si="98"/>
        <v>1852000</v>
      </c>
      <c r="D2604" s="129">
        <f t="shared" si="99"/>
        <v>56700</v>
      </c>
      <c r="E2604" s="130" t="s">
        <v>7180</v>
      </c>
      <c r="F2604" s="131"/>
      <c r="G2604" s="126"/>
      <c r="H2604" s="126"/>
      <c r="I2604" s="126"/>
      <c r="J2604" s="126"/>
      <c r="K2604" s="126"/>
    </row>
    <row r="2605" spans="1:11" s="122" customFormat="1">
      <c r="A2605" s="128" t="s">
        <v>4730</v>
      </c>
      <c r="B2605" s="127">
        <v>55000</v>
      </c>
      <c r="C2605" s="128">
        <f t="shared" si="98"/>
        <v>1886000</v>
      </c>
      <c r="D2605" s="129">
        <f t="shared" si="99"/>
        <v>57750</v>
      </c>
      <c r="E2605" s="130" t="s">
        <v>7180</v>
      </c>
      <c r="F2605" s="131"/>
      <c r="G2605" s="126"/>
      <c r="H2605" s="126"/>
      <c r="I2605" s="126"/>
      <c r="J2605" s="126"/>
      <c r="K2605" s="126"/>
    </row>
    <row r="2606" spans="1:11" s="122" customFormat="1">
      <c r="A2606" s="128" t="s">
        <v>4731</v>
      </c>
      <c r="B2606" s="127">
        <v>56000</v>
      </c>
      <c r="C2606" s="128">
        <f t="shared" si="98"/>
        <v>1920000</v>
      </c>
      <c r="D2606" s="129">
        <f t="shared" si="99"/>
        <v>58800</v>
      </c>
      <c r="E2606" s="130" t="s">
        <v>7180</v>
      </c>
      <c r="F2606" s="131"/>
      <c r="G2606" s="126"/>
      <c r="H2606" s="126"/>
      <c r="I2606" s="126"/>
      <c r="J2606" s="126"/>
      <c r="K2606" s="126"/>
    </row>
    <row r="2607" spans="1:11" s="122" customFormat="1">
      <c r="A2607" s="128" t="s">
        <v>4732</v>
      </c>
      <c r="B2607" s="127">
        <v>57000</v>
      </c>
      <c r="C2607" s="128">
        <f t="shared" si="98"/>
        <v>1954000</v>
      </c>
      <c r="D2607" s="129">
        <f t="shared" si="99"/>
        <v>59850</v>
      </c>
      <c r="E2607" s="130" t="s">
        <v>7180</v>
      </c>
      <c r="F2607" s="131"/>
      <c r="G2607" s="126"/>
      <c r="H2607" s="126"/>
      <c r="I2607" s="126"/>
      <c r="J2607" s="126"/>
      <c r="K2607" s="126"/>
    </row>
    <row r="2608" spans="1:11" s="122" customFormat="1">
      <c r="A2608" s="128" t="s">
        <v>4733</v>
      </c>
      <c r="B2608" s="127">
        <v>58000</v>
      </c>
      <c r="C2608" s="128">
        <f t="shared" si="98"/>
        <v>1988000</v>
      </c>
      <c r="D2608" s="129">
        <f t="shared" si="99"/>
        <v>60900</v>
      </c>
      <c r="E2608" s="130" t="s">
        <v>7180</v>
      </c>
      <c r="F2608" s="131"/>
      <c r="G2608" s="126"/>
      <c r="H2608" s="126"/>
      <c r="I2608" s="126"/>
      <c r="J2608" s="126"/>
      <c r="K2608" s="126"/>
    </row>
    <row r="2609" spans="1:11" s="122" customFormat="1">
      <c r="A2609" s="128" t="s">
        <v>4734</v>
      </c>
      <c r="B2609" s="127">
        <v>59000</v>
      </c>
      <c r="C2609" s="128">
        <f t="shared" si="98"/>
        <v>2022000</v>
      </c>
      <c r="D2609" s="129">
        <f t="shared" si="99"/>
        <v>61950</v>
      </c>
      <c r="E2609" s="130" t="s">
        <v>7180</v>
      </c>
      <c r="F2609" s="131"/>
      <c r="G2609" s="126"/>
      <c r="H2609" s="126"/>
      <c r="I2609" s="126"/>
      <c r="J2609" s="126"/>
      <c r="K2609" s="126"/>
    </row>
    <row r="2610" spans="1:11" s="122" customFormat="1">
      <c r="A2610" s="128" t="s">
        <v>4735</v>
      </c>
      <c r="B2610" s="127">
        <v>60000</v>
      </c>
      <c r="C2610" s="128">
        <f t="shared" si="98"/>
        <v>2056000</v>
      </c>
      <c r="D2610" s="129">
        <f t="shared" si="99"/>
        <v>63000</v>
      </c>
      <c r="E2610" s="130" t="s">
        <v>7180</v>
      </c>
      <c r="F2610" s="131"/>
      <c r="G2610" s="126"/>
      <c r="H2610" s="126"/>
      <c r="I2610" s="126"/>
      <c r="J2610" s="126"/>
      <c r="K2610" s="126"/>
    </row>
    <row r="2611" spans="1:11" s="122" customFormat="1">
      <c r="A2611" s="128" t="s">
        <v>4736</v>
      </c>
      <c r="B2611" s="127">
        <v>61000</v>
      </c>
      <c r="C2611" s="128">
        <f t="shared" si="98"/>
        <v>2090000</v>
      </c>
      <c r="D2611" s="129">
        <f t="shared" si="99"/>
        <v>64050</v>
      </c>
      <c r="E2611" s="130" t="s">
        <v>7180</v>
      </c>
      <c r="F2611" s="131"/>
      <c r="G2611" s="126"/>
      <c r="H2611" s="126"/>
      <c r="I2611" s="126"/>
      <c r="J2611" s="126"/>
      <c r="K2611" s="126"/>
    </row>
    <row r="2612" spans="1:11" s="122" customFormat="1">
      <c r="A2612" s="128" t="s">
        <v>4737</v>
      </c>
      <c r="B2612" s="127">
        <v>62000</v>
      </c>
      <c r="C2612" s="128">
        <f t="shared" si="98"/>
        <v>2124000</v>
      </c>
      <c r="D2612" s="129">
        <f t="shared" si="99"/>
        <v>65100</v>
      </c>
      <c r="E2612" s="130" t="s">
        <v>7180</v>
      </c>
      <c r="F2612" s="131"/>
      <c r="G2612" s="126"/>
      <c r="H2612" s="126"/>
      <c r="I2612" s="126"/>
      <c r="J2612" s="126"/>
      <c r="K2612" s="126"/>
    </row>
    <row r="2613" spans="1:11" s="122" customFormat="1">
      <c r="A2613" s="128" t="s">
        <v>4738</v>
      </c>
      <c r="B2613" s="127">
        <v>63000</v>
      </c>
      <c r="C2613" s="128">
        <f t="shared" si="98"/>
        <v>2158000</v>
      </c>
      <c r="D2613" s="129">
        <f t="shared" si="99"/>
        <v>66150</v>
      </c>
      <c r="E2613" s="130" t="s">
        <v>7180</v>
      </c>
      <c r="F2613" s="131"/>
      <c r="G2613" s="126"/>
      <c r="H2613" s="126"/>
      <c r="I2613" s="126"/>
      <c r="J2613" s="126"/>
      <c r="K2613" s="126"/>
    </row>
    <row r="2614" spans="1:11" s="122" customFormat="1">
      <c r="A2614" s="128" t="s">
        <v>4739</v>
      </c>
      <c r="B2614" s="127">
        <v>64000</v>
      </c>
      <c r="C2614" s="128">
        <f t="shared" si="98"/>
        <v>2192000</v>
      </c>
      <c r="D2614" s="129">
        <f t="shared" si="99"/>
        <v>67200</v>
      </c>
      <c r="E2614" s="130" t="s">
        <v>7180</v>
      </c>
      <c r="F2614" s="131"/>
      <c r="G2614" s="126"/>
      <c r="H2614" s="126"/>
      <c r="I2614" s="126"/>
      <c r="J2614" s="126"/>
      <c r="K2614" s="126"/>
    </row>
    <row r="2615" spans="1:11" s="122" customFormat="1">
      <c r="A2615" s="128" t="s">
        <v>4740</v>
      </c>
      <c r="B2615" s="127">
        <v>65000</v>
      </c>
      <c r="C2615" s="128">
        <f t="shared" si="98"/>
        <v>2226000</v>
      </c>
      <c r="D2615" s="129">
        <f t="shared" si="99"/>
        <v>68250</v>
      </c>
      <c r="E2615" s="130" t="s">
        <v>7180</v>
      </c>
      <c r="F2615" s="131"/>
      <c r="G2615" s="126"/>
      <c r="H2615" s="126"/>
      <c r="I2615" s="126"/>
      <c r="J2615" s="126"/>
      <c r="K2615" s="126"/>
    </row>
    <row r="2616" spans="1:11" s="122" customFormat="1">
      <c r="A2616" s="128" t="s">
        <v>4741</v>
      </c>
      <c r="B2616" s="127">
        <v>66000</v>
      </c>
      <c r="C2616" s="128">
        <f t="shared" si="98"/>
        <v>2260000</v>
      </c>
      <c r="D2616" s="129">
        <f t="shared" si="99"/>
        <v>69300</v>
      </c>
      <c r="E2616" s="130" t="s">
        <v>7180</v>
      </c>
      <c r="F2616" s="131"/>
      <c r="G2616" s="126"/>
      <c r="H2616" s="126"/>
      <c r="I2616" s="126"/>
      <c r="J2616" s="126"/>
      <c r="K2616" s="126"/>
    </row>
    <row r="2617" spans="1:11" s="122" customFormat="1">
      <c r="A2617" s="128" t="s">
        <v>4742</v>
      </c>
      <c r="B2617" s="127">
        <v>67000</v>
      </c>
      <c r="C2617" s="128">
        <f t="shared" ref="C2617:C2680" si="100">C2616+34000</f>
        <v>2294000</v>
      </c>
      <c r="D2617" s="129">
        <f t="shared" si="99"/>
        <v>70350</v>
      </c>
      <c r="E2617" s="130" t="s">
        <v>7180</v>
      </c>
      <c r="F2617" s="131"/>
      <c r="G2617" s="126"/>
      <c r="H2617" s="126"/>
      <c r="I2617" s="126"/>
      <c r="J2617" s="126"/>
      <c r="K2617" s="126"/>
    </row>
    <row r="2618" spans="1:11" s="122" customFormat="1">
      <c r="A2618" s="128" t="s">
        <v>4743</v>
      </c>
      <c r="B2618" s="127">
        <v>68000</v>
      </c>
      <c r="C2618" s="128">
        <f t="shared" si="100"/>
        <v>2328000</v>
      </c>
      <c r="D2618" s="129">
        <f t="shared" si="99"/>
        <v>71400</v>
      </c>
      <c r="E2618" s="130" t="s">
        <v>7180</v>
      </c>
      <c r="F2618" s="131"/>
      <c r="G2618" s="126"/>
      <c r="H2618" s="126"/>
      <c r="I2618" s="126"/>
      <c r="J2618" s="126"/>
      <c r="K2618" s="126"/>
    </row>
    <row r="2619" spans="1:11" s="122" customFormat="1">
      <c r="A2619" s="128" t="s">
        <v>4744</v>
      </c>
      <c r="B2619" s="127">
        <v>69000</v>
      </c>
      <c r="C2619" s="128">
        <f t="shared" si="100"/>
        <v>2362000</v>
      </c>
      <c r="D2619" s="129">
        <f t="shared" si="99"/>
        <v>72450</v>
      </c>
      <c r="E2619" s="130" t="s">
        <v>7180</v>
      </c>
      <c r="F2619" s="131"/>
      <c r="G2619" s="126"/>
      <c r="H2619" s="126"/>
      <c r="I2619" s="126"/>
      <c r="J2619" s="126"/>
      <c r="K2619" s="126"/>
    </row>
    <row r="2620" spans="1:11" s="122" customFormat="1">
      <c r="A2620" s="128" t="s">
        <v>4745</v>
      </c>
      <c r="B2620" s="127">
        <v>70000</v>
      </c>
      <c r="C2620" s="128">
        <f t="shared" si="100"/>
        <v>2396000</v>
      </c>
      <c r="D2620" s="129">
        <f t="shared" si="99"/>
        <v>73500</v>
      </c>
      <c r="E2620" s="130" t="s">
        <v>7180</v>
      </c>
      <c r="F2620" s="131"/>
      <c r="G2620" s="126"/>
      <c r="H2620" s="126"/>
      <c r="I2620" s="126"/>
      <c r="J2620" s="126"/>
      <c r="K2620" s="126"/>
    </row>
    <row r="2621" spans="1:11" s="122" customFormat="1">
      <c r="A2621" s="128" t="s">
        <v>4746</v>
      </c>
      <c r="B2621" s="127">
        <v>71000</v>
      </c>
      <c r="C2621" s="128">
        <f t="shared" si="100"/>
        <v>2430000</v>
      </c>
      <c r="D2621" s="129">
        <f t="shared" si="99"/>
        <v>74550</v>
      </c>
      <c r="E2621" s="130" t="s">
        <v>7180</v>
      </c>
      <c r="F2621" s="131"/>
      <c r="G2621" s="126"/>
      <c r="H2621" s="126"/>
      <c r="I2621" s="126"/>
      <c r="J2621" s="126"/>
      <c r="K2621" s="126"/>
    </row>
    <row r="2622" spans="1:11" s="122" customFormat="1">
      <c r="A2622" s="128" t="s">
        <v>4747</v>
      </c>
      <c r="B2622" s="127">
        <v>72000</v>
      </c>
      <c r="C2622" s="128">
        <f t="shared" si="100"/>
        <v>2464000</v>
      </c>
      <c r="D2622" s="129">
        <f t="shared" si="99"/>
        <v>75600</v>
      </c>
      <c r="E2622" s="130" t="s">
        <v>7180</v>
      </c>
      <c r="F2622" s="131"/>
      <c r="G2622" s="126"/>
      <c r="H2622" s="126"/>
      <c r="I2622" s="126"/>
      <c r="J2622" s="126"/>
      <c r="K2622" s="126"/>
    </row>
    <row r="2623" spans="1:11" s="122" customFormat="1">
      <c r="A2623" s="128" t="s">
        <v>4748</v>
      </c>
      <c r="B2623" s="127">
        <v>73000</v>
      </c>
      <c r="C2623" s="128">
        <f t="shared" si="100"/>
        <v>2498000</v>
      </c>
      <c r="D2623" s="129">
        <f t="shared" si="99"/>
        <v>76650</v>
      </c>
      <c r="E2623" s="130" t="s">
        <v>7180</v>
      </c>
      <c r="F2623" s="131"/>
      <c r="G2623" s="126"/>
      <c r="H2623" s="126"/>
      <c r="I2623" s="126"/>
      <c r="J2623" s="126"/>
      <c r="K2623" s="126"/>
    </row>
    <row r="2624" spans="1:11" s="122" customFormat="1">
      <c r="A2624" s="128" t="s">
        <v>4749</v>
      </c>
      <c r="B2624" s="127">
        <v>74000</v>
      </c>
      <c r="C2624" s="128">
        <f t="shared" si="100"/>
        <v>2532000</v>
      </c>
      <c r="D2624" s="129">
        <f t="shared" si="99"/>
        <v>77700</v>
      </c>
      <c r="E2624" s="130" t="s">
        <v>7180</v>
      </c>
      <c r="F2624" s="131"/>
      <c r="G2624" s="126"/>
      <c r="H2624" s="126"/>
      <c r="I2624" s="126"/>
      <c r="J2624" s="126"/>
      <c r="K2624" s="126"/>
    </row>
    <row r="2625" spans="1:11" s="122" customFormat="1">
      <c r="A2625" s="128" t="s">
        <v>4750</v>
      </c>
      <c r="B2625" s="127">
        <v>75000</v>
      </c>
      <c r="C2625" s="128">
        <f t="shared" si="100"/>
        <v>2566000</v>
      </c>
      <c r="D2625" s="129">
        <f t="shared" si="99"/>
        <v>78750</v>
      </c>
      <c r="E2625" s="130" t="s">
        <v>7180</v>
      </c>
      <c r="F2625" s="131"/>
      <c r="G2625" s="126"/>
      <c r="H2625" s="126"/>
      <c r="I2625" s="126"/>
      <c r="J2625" s="126"/>
      <c r="K2625" s="126"/>
    </row>
    <row r="2626" spans="1:11" s="122" customFormat="1">
      <c r="A2626" s="128" t="s">
        <v>4751</v>
      </c>
      <c r="B2626" s="127">
        <v>76000</v>
      </c>
      <c r="C2626" s="128">
        <f t="shared" si="100"/>
        <v>2600000</v>
      </c>
      <c r="D2626" s="129">
        <f t="shared" si="99"/>
        <v>79800</v>
      </c>
      <c r="E2626" s="130" t="s">
        <v>7180</v>
      </c>
      <c r="F2626" s="131"/>
      <c r="G2626" s="126"/>
      <c r="H2626" s="126"/>
      <c r="I2626" s="126"/>
      <c r="J2626" s="126"/>
      <c r="K2626" s="126"/>
    </row>
    <row r="2627" spans="1:11" s="122" customFormat="1">
      <c r="A2627" s="128" t="s">
        <v>4752</v>
      </c>
      <c r="B2627" s="127">
        <v>77000</v>
      </c>
      <c r="C2627" s="128">
        <f t="shared" si="100"/>
        <v>2634000</v>
      </c>
      <c r="D2627" s="129">
        <f t="shared" si="99"/>
        <v>80850</v>
      </c>
      <c r="E2627" s="130" t="s">
        <v>7180</v>
      </c>
      <c r="F2627" s="131"/>
      <c r="G2627" s="126"/>
      <c r="H2627" s="126"/>
      <c r="I2627" s="126"/>
      <c r="J2627" s="126"/>
      <c r="K2627" s="126"/>
    </row>
    <row r="2628" spans="1:11" s="122" customFormat="1">
      <c r="A2628" s="128" t="s">
        <v>4753</v>
      </c>
      <c r="B2628" s="127">
        <v>78000</v>
      </c>
      <c r="C2628" s="128">
        <f t="shared" si="100"/>
        <v>2668000</v>
      </c>
      <c r="D2628" s="129">
        <f t="shared" si="99"/>
        <v>81900</v>
      </c>
      <c r="E2628" s="130" t="s">
        <v>7180</v>
      </c>
      <c r="F2628" s="131"/>
      <c r="G2628" s="126"/>
      <c r="H2628" s="126"/>
      <c r="I2628" s="126"/>
      <c r="J2628" s="126"/>
      <c r="K2628" s="126"/>
    </row>
    <row r="2629" spans="1:11" s="122" customFormat="1">
      <c r="A2629" s="128" t="s">
        <v>4754</v>
      </c>
      <c r="B2629" s="127">
        <v>79000</v>
      </c>
      <c r="C2629" s="128">
        <f t="shared" si="100"/>
        <v>2702000</v>
      </c>
      <c r="D2629" s="129">
        <f t="shared" si="99"/>
        <v>82950</v>
      </c>
      <c r="E2629" s="130" t="s">
        <v>7180</v>
      </c>
      <c r="F2629" s="131"/>
      <c r="G2629" s="126"/>
      <c r="H2629" s="126"/>
      <c r="I2629" s="126"/>
      <c r="J2629" s="126"/>
      <c r="K2629" s="126"/>
    </row>
    <row r="2630" spans="1:11" s="122" customFormat="1">
      <c r="A2630" s="128" t="s">
        <v>4755</v>
      </c>
      <c r="B2630" s="127">
        <v>80000</v>
      </c>
      <c r="C2630" s="128">
        <f t="shared" si="100"/>
        <v>2736000</v>
      </c>
      <c r="D2630" s="129">
        <f t="shared" si="99"/>
        <v>84000</v>
      </c>
      <c r="E2630" s="130" t="s">
        <v>7180</v>
      </c>
      <c r="F2630" s="131"/>
      <c r="G2630" s="126"/>
      <c r="H2630" s="126"/>
      <c r="I2630" s="126"/>
      <c r="J2630" s="126"/>
      <c r="K2630" s="126"/>
    </row>
    <row r="2631" spans="1:11" s="122" customFormat="1">
      <c r="A2631" s="128" t="s">
        <v>4756</v>
      </c>
      <c r="B2631" s="127">
        <v>81000</v>
      </c>
      <c r="C2631" s="128">
        <f t="shared" si="100"/>
        <v>2770000</v>
      </c>
      <c r="D2631" s="129">
        <f t="shared" si="99"/>
        <v>85050</v>
      </c>
      <c r="E2631" s="130" t="s">
        <v>7180</v>
      </c>
      <c r="F2631" s="131"/>
      <c r="G2631" s="126"/>
      <c r="H2631" s="126"/>
      <c r="I2631" s="126"/>
      <c r="J2631" s="126"/>
      <c r="K2631" s="126"/>
    </row>
    <row r="2632" spans="1:11" s="122" customFormat="1">
      <c r="A2632" s="128" t="s">
        <v>4757</v>
      </c>
      <c r="B2632" s="127">
        <v>82000</v>
      </c>
      <c r="C2632" s="128">
        <f t="shared" si="100"/>
        <v>2804000</v>
      </c>
      <c r="D2632" s="129">
        <f t="shared" si="99"/>
        <v>86100</v>
      </c>
      <c r="E2632" s="130" t="s">
        <v>7180</v>
      </c>
      <c r="F2632" s="131"/>
      <c r="G2632" s="126"/>
      <c r="H2632" s="126"/>
      <c r="I2632" s="126"/>
      <c r="J2632" s="126"/>
      <c r="K2632" s="126"/>
    </row>
    <row r="2633" spans="1:11" s="122" customFormat="1">
      <c r="A2633" s="128" t="s">
        <v>4758</v>
      </c>
      <c r="B2633" s="127">
        <v>83000</v>
      </c>
      <c r="C2633" s="128">
        <f t="shared" si="100"/>
        <v>2838000</v>
      </c>
      <c r="D2633" s="129">
        <f t="shared" si="99"/>
        <v>87150</v>
      </c>
      <c r="E2633" s="130" t="s">
        <v>7180</v>
      </c>
      <c r="F2633" s="131"/>
      <c r="G2633" s="126"/>
      <c r="H2633" s="126"/>
      <c r="I2633" s="126"/>
      <c r="J2633" s="126"/>
      <c r="K2633" s="126"/>
    </row>
    <row r="2634" spans="1:11" s="122" customFormat="1">
      <c r="A2634" s="128" t="s">
        <v>4759</v>
      </c>
      <c r="B2634" s="127">
        <v>84000</v>
      </c>
      <c r="C2634" s="128">
        <f t="shared" si="100"/>
        <v>2872000</v>
      </c>
      <c r="D2634" s="129">
        <f t="shared" si="99"/>
        <v>88200</v>
      </c>
      <c r="E2634" s="130" t="s">
        <v>7180</v>
      </c>
      <c r="F2634" s="131"/>
      <c r="G2634" s="126"/>
      <c r="H2634" s="126"/>
      <c r="I2634" s="126"/>
      <c r="J2634" s="126"/>
      <c r="K2634" s="126"/>
    </row>
    <row r="2635" spans="1:11" s="122" customFormat="1">
      <c r="A2635" s="128" t="s">
        <v>4760</v>
      </c>
      <c r="B2635" s="127">
        <v>85000</v>
      </c>
      <c r="C2635" s="128">
        <f t="shared" si="100"/>
        <v>2906000</v>
      </c>
      <c r="D2635" s="129">
        <f t="shared" si="99"/>
        <v>89250</v>
      </c>
      <c r="E2635" s="130" t="s">
        <v>7180</v>
      </c>
      <c r="F2635" s="131"/>
      <c r="G2635" s="126"/>
      <c r="H2635" s="126"/>
      <c r="I2635" s="126"/>
      <c r="J2635" s="126"/>
      <c r="K2635" s="126"/>
    </row>
    <row r="2636" spans="1:11" s="122" customFormat="1">
      <c r="A2636" s="128" t="s">
        <v>4761</v>
      </c>
      <c r="B2636" s="127">
        <v>86000</v>
      </c>
      <c r="C2636" s="128">
        <f t="shared" si="100"/>
        <v>2940000</v>
      </c>
      <c r="D2636" s="129">
        <f t="shared" si="99"/>
        <v>90300</v>
      </c>
      <c r="E2636" s="130" t="s">
        <v>7180</v>
      </c>
      <c r="F2636" s="131"/>
      <c r="G2636" s="126"/>
      <c r="H2636" s="126"/>
      <c r="I2636" s="126"/>
      <c r="J2636" s="126"/>
      <c r="K2636" s="126"/>
    </row>
    <row r="2637" spans="1:11" s="122" customFormat="1">
      <c r="A2637" s="128" t="s">
        <v>4762</v>
      </c>
      <c r="B2637" s="127">
        <v>87000</v>
      </c>
      <c r="C2637" s="128">
        <f t="shared" si="100"/>
        <v>2974000</v>
      </c>
      <c r="D2637" s="129">
        <f t="shared" si="99"/>
        <v>91350</v>
      </c>
      <c r="E2637" s="130" t="s">
        <v>7180</v>
      </c>
      <c r="F2637" s="131"/>
      <c r="G2637" s="126"/>
      <c r="H2637" s="126"/>
      <c r="I2637" s="126"/>
      <c r="J2637" s="126"/>
      <c r="K2637" s="126"/>
    </row>
    <row r="2638" spans="1:11" s="122" customFormat="1">
      <c r="A2638" s="128" t="s">
        <v>4763</v>
      </c>
      <c r="B2638" s="127">
        <v>88000</v>
      </c>
      <c r="C2638" s="128">
        <f t="shared" si="100"/>
        <v>3008000</v>
      </c>
      <c r="D2638" s="129">
        <f t="shared" si="99"/>
        <v>92400</v>
      </c>
      <c r="E2638" s="130" t="s">
        <v>7180</v>
      </c>
      <c r="F2638" s="131"/>
      <c r="G2638" s="126"/>
      <c r="H2638" s="126"/>
      <c r="I2638" s="126"/>
      <c r="J2638" s="126"/>
      <c r="K2638" s="126"/>
    </row>
    <row r="2639" spans="1:11" s="122" customFormat="1">
      <c r="A2639" s="128" t="s">
        <v>4764</v>
      </c>
      <c r="B2639" s="127">
        <v>89000</v>
      </c>
      <c r="C2639" s="128">
        <f t="shared" si="100"/>
        <v>3042000</v>
      </c>
      <c r="D2639" s="129">
        <f t="shared" si="99"/>
        <v>93450</v>
      </c>
      <c r="E2639" s="130" t="s">
        <v>7180</v>
      </c>
      <c r="F2639" s="131"/>
      <c r="G2639" s="126"/>
      <c r="H2639" s="126"/>
      <c r="I2639" s="126"/>
      <c r="J2639" s="126"/>
      <c r="K2639" s="126"/>
    </row>
    <row r="2640" spans="1:11" s="122" customFormat="1">
      <c r="A2640" s="128" t="s">
        <v>4765</v>
      </c>
      <c r="B2640" s="127">
        <v>90000</v>
      </c>
      <c r="C2640" s="128">
        <f t="shared" si="100"/>
        <v>3076000</v>
      </c>
      <c r="D2640" s="129">
        <f t="shared" si="99"/>
        <v>94500</v>
      </c>
      <c r="E2640" s="130" t="s">
        <v>7180</v>
      </c>
      <c r="F2640" s="131"/>
      <c r="G2640" s="126"/>
      <c r="H2640" s="126"/>
      <c r="I2640" s="126"/>
      <c r="J2640" s="126"/>
      <c r="K2640" s="126"/>
    </row>
    <row r="2641" spans="1:11" s="122" customFormat="1">
      <c r="A2641" s="128" t="s">
        <v>4766</v>
      </c>
      <c r="B2641" s="127">
        <v>91000</v>
      </c>
      <c r="C2641" s="128">
        <f t="shared" si="100"/>
        <v>3110000</v>
      </c>
      <c r="D2641" s="129">
        <f t="shared" si="99"/>
        <v>95550</v>
      </c>
      <c r="E2641" s="130" t="s">
        <v>7180</v>
      </c>
      <c r="F2641" s="131"/>
      <c r="G2641" s="126"/>
      <c r="H2641" s="126"/>
      <c r="I2641" s="126"/>
      <c r="J2641" s="126"/>
      <c r="K2641" s="126"/>
    </row>
    <row r="2642" spans="1:11" s="122" customFormat="1">
      <c r="A2642" s="128" t="s">
        <v>4767</v>
      </c>
      <c r="B2642" s="127">
        <v>92000</v>
      </c>
      <c r="C2642" s="128">
        <f t="shared" si="100"/>
        <v>3144000</v>
      </c>
      <c r="D2642" s="129">
        <f t="shared" si="99"/>
        <v>96600</v>
      </c>
      <c r="E2642" s="130" t="s">
        <v>7180</v>
      </c>
      <c r="F2642" s="131"/>
      <c r="G2642" s="126"/>
      <c r="H2642" s="126"/>
      <c r="I2642" s="126"/>
      <c r="J2642" s="126"/>
      <c r="K2642" s="126"/>
    </row>
    <row r="2643" spans="1:11" s="122" customFormat="1">
      <c r="A2643" s="128" t="s">
        <v>4768</v>
      </c>
      <c r="B2643" s="127">
        <v>93000</v>
      </c>
      <c r="C2643" s="128">
        <f t="shared" si="100"/>
        <v>3178000</v>
      </c>
      <c r="D2643" s="129">
        <f t="shared" si="99"/>
        <v>97650</v>
      </c>
      <c r="E2643" s="130" t="s">
        <v>7180</v>
      </c>
      <c r="F2643" s="131"/>
      <c r="G2643" s="126"/>
      <c r="H2643" s="126"/>
      <c r="I2643" s="126"/>
      <c r="J2643" s="126"/>
      <c r="K2643" s="126"/>
    </row>
    <row r="2644" spans="1:11" s="122" customFormat="1">
      <c r="A2644" s="128" t="s">
        <v>4769</v>
      </c>
      <c r="B2644" s="127">
        <v>94000</v>
      </c>
      <c r="C2644" s="128">
        <f t="shared" si="100"/>
        <v>3212000</v>
      </c>
      <c r="D2644" s="129">
        <f t="shared" si="99"/>
        <v>98700</v>
      </c>
      <c r="E2644" s="130" t="s">
        <v>7180</v>
      </c>
      <c r="F2644" s="131"/>
      <c r="G2644" s="126"/>
      <c r="H2644" s="126"/>
      <c r="I2644" s="126"/>
      <c r="J2644" s="126"/>
      <c r="K2644" s="126"/>
    </row>
    <row r="2645" spans="1:11" s="122" customFormat="1">
      <c r="A2645" s="128" t="s">
        <v>4770</v>
      </c>
      <c r="B2645" s="127">
        <v>95000</v>
      </c>
      <c r="C2645" s="128">
        <f t="shared" si="100"/>
        <v>3246000</v>
      </c>
      <c r="D2645" s="129">
        <f t="shared" si="99"/>
        <v>99750</v>
      </c>
      <c r="E2645" s="130" t="s">
        <v>7180</v>
      </c>
      <c r="F2645" s="131"/>
      <c r="G2645" s="126"/>
      <c r="H2645" s="126"/>
      <c r="I2645" s="126"/>
      <c r="J2645" s="126"/>
      <c r="K2645" s="126"/>
    </row>
    <row r="2646" spans="1:11" s="122" customFormat="1">
      <c r="A2646" s="128" t="s">
        <v>4771</v>
      </c>
      <c r="B2646" s="127">
        <v>96000</v>
      </c>
      <c r="C2646" s="128">
        <f t="shared" si="100"/>
        <v>3280000</v>
      </c>
      <c r="D2646" s="129">
        <f t="shared" si="99"/>
        <v>100800</v>
      </c>
      <c r="E2646" s="130" t="s">
        <v>7180</v>
      </c>
      <c r="F2646" s="131"/>
      <c r="G2646" s="126"/>
      <c r="H2646" s="126"/>
      <c r="I2646" s="126"/>
      <c r="J2646" s="126"/>
      <c r="K2646" s="126"/>
    </row>
    <row r="2647" spans="1:11" s="122" customFormat="1">
      <c r="A2647" s="128" t="s">
        <v>4772</v>
      </c>
      <c r="B2647" s="127">
        <v>97000</v>
      </c>
      <c r="C2647" s="128">
        <f t="shared" si="100"/>
        <v>3314000</v>
      </c>
      <c r="D2647" s="129">
        <f t="shared" si="99"/>
        <v>101850</v>
      </c>
      <c r="E2647" s="130" t="s">
        <v>7180</v>
      </c>
      <c r="F2647" s="131"/>
      <c r="G2647" s="126"/>
      <c r="H2647" s="126"/>
      <c r="I2647" s="126"/>
      <c r="J2647" s="126"/>
      <c r="K2647" s="126"/>
    </row>
    <row r="2648" spans="1:11" s="122" customFormat="1">
      <c r="A2648" s="128" t="s">
        <v>4773</v>
      </c>
      <c r="B2648" s="127">
        <v>98000</v>
      </c>
      <c r="C2648" s="128">
        <f t="shared" si="100"/>
        <v>3348000</v>
      </c>
      <c r="D2648" s="129">
        <f t="shared" si="99"/>
        <v>102900</v>
      </c>
      <c r="E2648" s="130" t="s">
        <v>7180</v>
      </c>
      <c r="F2648" s="131"/>
      <c r="G2648" s="126"/>
      <c r="H2648" s="126"/>
      <c r="I2648" s="126"/>
      <c r="J2648" s="126"/>
      <c r="K2648" s="126"/>
    </row>
    <row r="2649" spans="1:11" s="122" customFormat="1">
      <c r="A2649" s="128" t="s">
        <v>4774</v>
      </c>
      <c r="B2649" s="127">
        <v>99000</v>
      </c>
      <c r="C2649" s="128">
        <f t="shared" si="100"/>
        <v>3382000</v>
      </c>
      <c r="D2649" s="129">
        <f t="shared" si="99"/>
        <v>103950</v>
      </c>
      <c r="E2649" s="130" t="s">
        <v>7180</v>
      </c>
      <c r="F2649" s="131"/>
      <c r="G2649" s="126"/>
      <c r="H2649" s="126"/>
      <c r="I2649" s="126"/>
      <c r="J2649" s="126"/>
      <c r="K2649" s="126"/>
    </row>
    <row r="2650" spans="1:11" s="122" customFormat="1">
      <c r="A2650" s="128" t="s">
        <v>4775</v>
      </c>
      <c r="B2650" s="127">
        <v>100000</v>
      </c>
      <c r="C2650" s="128">
        <f t="shared" si="100"/>
        <v>3416000</v>
      </c>
      <c r="D2650" s="129">
        <f t="shared" si="99"/>
        <v>105000</v>
      </c>
      <c r="E2650" s="130" t="s">
        <v>7180</v>
      </c>
      <c r="F2650" s="131"/>
      <c r="G2650" s="126"/>
      <c r="H2650" s="126"/>
      <c r="I2650" s="126"/>
      <c r="J2650" s="126"/>
      <c r="K2650" s="126"/>
    </row>
    <row r="2651" spans="1:11" s="122" customFormat="1">
      <c r="A2651" s="128" t="s">
        <v>4776</v>
      </c>
      <c r="B2651" s="127">
        <v>101000</v>
      </c>
      <c r="C2651" s="128">
        <f t="shared" si="100"/>
        <v>3450000</v>
      </c>
      <c r="D2651" s="129">
        <f t="shared" si="99"/>
        <v>106050</v>
      </c>
      <c r="E2651" s="130" t="s">
        <v>7180</v>
      </c>
      <c r="F2651" s="131"/>
      <c r="G2651" s="126"/>
      <c r="H2651" s="126"/>
      <c r="I2651" s="126"/>
      <c r="J2651" s="126"/>
      <c r="K2651" s="126"/>
    </row>
    <row r="2652" spans="1:11" s="122" customFormat="1">
      <c r="A2652" s="128" t="s">
        <v>4777</v>
      </c>
      <c r="B2652" s="127">
        <v>102000</v>
      </c>
      <c r="C2652" s="128">
        <f t="shared" si="100"/>
        <v>3484000</v>
      </c>
      <c r="D2652" s="129">
        <f t="shared" si="99"/>
        <v>107100</v>
      </c>
      <c r="E2652" s="130" t="s">
        <v>7180</v>
      </c>
      <c r="F2652" s="131"/>
      <c r="G2652" s="126"/>
      <c r="H2652" s="126"/>
      <c r="I2652" s="126"/>
      <c r="J2652" s="126"/>
      <c r="K2652" s="126"/>
    </row>
    <row r="2653" spans="1:11" s="122" customFormat="1">
      <c r="A2653" s="128" t="s">
        <v>4778</v>
      </c>
      <c r="B2653" s="127">
        <v>103000</v>
      </c>
      <c r="C2653" s="128">
        <f t="shared" si="100"/>
        <v>3518000</v>
      </c>
      <c r="D2653" s="129">
        <f t="shared" si="99"/>
        <v>108150</v>
      </c>
      <c r="E2653" s="130" t="s">
        <v>7180</v>
      </c>
      <c r="F2653" s="131"/>
      <c r="G2653" s="126"/>
      <c r="H2653" s="126"/>
      <c r="I2653" s="126"/>
      <c r="J2653" s="126"/>
      <c r="K2653" s="126"/>
    </row>
    <row r="2654" spans="1:11" s="122" customFormat="1">
      <c r="A2654" s="128" t="s">
        <v>4779</v>
      </c>
      <c r="B2654" s="127">
        <v>104000</v>
      </c>
      <c r="C2654" s="128">
        <f t="shared" si="100"/>
        <v>3552000</v>
      </c>
      <c r="D2654" s="129">
        <f t="shared" si="99"/>
        <v>109200</v>
      </c>
      <c r="E2654" s="130" t="s">
        <v>7180</v>
      </c>
      <c r="F2654" s="131"/>
      <c r="G2654" s="126"/>
      <c r="H2654" s="126"/>
      <c r="I2654" s="126"/>
      <c r="J2654" s="126"/>
      <c r="K2654" s="126"/>
    </row>
    <row r="2655" spans="1:11" s="122" customFormat="1">
      <c r="A2655" s="128" t="s">
        <v>4780</v>
      </c>
      <c r="B2655" s="127">
        <v>105000</v>
      </c>
      <c r="C2655" s="128">
        <f t="shared" si="100"/>
        <v>3586000</v>
      </c>
      <c r="D2655" s="129">
        <f t="shared" si="99"/>
        <v>110250</v>
      </c>
      <c r="E2655" s="130" t="s">
        <v>7180</v>
      </c>
      <c r="F2655" s="131"/>
      <c r="G2655" s="126"/>
      <c r="H2655" s="126"/>
      <c r="I2655" s="126"/>
      <c r="J2655" s="126"/>
      <c r="K2655" s="126"/>
    </row>
    <row r="2656" spans="1:11" s="122" customFormat="1">
      <c r="A2656" s="128" t="s">
        <v>4781</v>
      </c>
      <c r="B2656" s="127">
        <v>106000</v>
      </c>
      <c r="C2656" s="128">
        <f t="shared" si="100"/>
        <v>3620000</v>
      </c>
      <c r="D2656" s="129">
        <f t="shared" si="99"/>
        <v>111300</v>
      </c>
      <c r="E2656" s="130" t="s">
        <v>7180</v>
      </c>
      <c r="F2656" s="131"/>
      <c r="G2656" s="126"/>
      <c r="H2656" s="126"/>
      <c r="I2656" s="126"/>
      <c r="J2656" s="126"/>
      <c r="K2656" s="126"/>
    </row>
    <row r="2657" spans="1:11" s="122" customFormat="1">
      <c r="A2657" s="128" t="s">
        <v>4782</v>
      </c>
      <c r="B2657" s="127">
        <v>107000</v>
      </c>
      <c r="C2657" s="128">
        <f t="shared" si="100"/>
        <v>3654000</v>
      </c>
      <c r="D2657" s="129">
        <f t="shared" si="99"/>
        <v>112350</v>
      </c>
      <c r="E2657" s="130" t="s">
        <v>7180</v>
      </c>
      <c r="F2657" s="131"/>
      <c r="G2657" s="126"/>
      <c r="H2657" s="126"/>
      <c r="I2657" s="126"/>
      <c r="J2657" s="126"/>
      <c r="K2657" s="126"/>
    </row>
    <row r="2658" spans="1:11" s="122" customFormat="1">
      <c r="A2658" s="128" t="s">
        <v>4783</v>
      </c>
      <c r="B2658" s="127">
        <v>108000</v>
      </c>
      <c r="C2658" s="128">
        <f t="shared" si="100"/>
        <v>3688000</v>
      </c>
      <c r="D2658" s="129">
        <f t="shared" si="99"/>
        <v>113400</v>
      </c>
      <c r="E2658" s="130" t="s">
        <v>7180</v>
      </c>
      <c r="F2658" s="131"/>
      <c r="G2658" s="126"/>
      <c r="H2658" s="126"/>
      <c r="I2658" s="126"/>
      <c r="J2658" s="126"/>
      <c r="K2658" s="126"/>
    </row>
    <row r="2659" spans="1:11" s="122" customFormat="1">
      <c r="A2659" s="128" t="s">
        <v>4784</v>
      </c>
      <c r="B2659" s="127">
        <v>109000</v>
      </c>
      <c r="C2659" s="128">
        <f t="shared" si="100"/>
        <v>3722000</v>
      </c>
      <c r="D2659" s="129">
        <f t="shared" si="99"/>
        <v>114450</v>
      </c>
      <c r="E2659" s="130" t="s">
        <v>7180</v>
      </c>
      <c r="F2659" s="131"/>
      <c r="G2659" s="126"/>
      <c r="H2659" s="126"/>
      <c r="I2659" s="126"/>
      <c r="J2659" s="126"/>
      <c r="K2659" s="126"/>
    </row>
    <row r="2660" spans="1:11" s="122" customFormat="1">
      <c r="A2660" s="128" t="s">
        <v>4785</v>
      </c>
      <c r="B2660" s="127">
        <v>110000</v>
      </c>
      <c r="C2660" s="128">
        <f t="shared" si="100"/>
        <v>3756000</v>
      </c>
      <c r="D2660" s="129">
        <f t="shared" ref="D2660:D2723" si="101">SUM($G$2)*(B2660*0.001)</f>
        <v>115500</v>
      </c>
      <c r="E2660" s="130" t="s">
        <v>7180</v>
      </c>
      <c r="F2660" s="131"/>
      <c r="G2660" s="126"/>
      <c r="H2660" s="126"/>
      <c r="I2660" s="126"/>
      <c r="J2660" s="126"/>
      <c r="K2660" s="126"/>
    </row>
    <row r="2661" spans="1:11" s="122" customFormat="1">
      <c r="A2661" s="128" t="s">
        <v>4786</v>
      </c>
      <c r="B2661" s="127">
        <v>111000</v>
      </c>
      <c r="C2661" s="128">
        <f t="shared" si="100"/>
        <v>3790000</v>
      </c>
      <c r="D2661" s="129">
        <f t="shared" si="101"/>
        <v>116550</v>
      </c>
      <c r="E2661" s="130" t="s">
        <v>7180</v>
      </c>
      <c r="F2661" s="131"/>
      <c r="G2661" s="126"/>
      <c r="H2661" s="126"/>
      <c r="I2661" s="126"/>
      <c r="J2661" s="126"/>
      <c r="K2661" s="126"/>
    </row>
    <row r="2662" spans="1:11" s="122" customFormat="1">
      <c r="A2662" s="128" t="s">
        <v>4787</v>
      </c>
      <c r="B2662" s="127">
        <v>112000</v>
      </c>
      <c r="C2662" s="128">
        <f t="shared" si="100"/>
        <v>3824000</v>
      </c>
      <c r="D2662" s="129">
        <f t="shared" si="101"/>
        <v>117600</v>
      </c>
      <c r="E2662" s="130" t="s">
        <v>7180</v>
      </c>
      <c r="F2662" s="131"/>
      <c r="G2662" s="126"/>
      <c r="H2662" s="126"/>
      <c r="I2662" s="126"/>
      <c r="J2662" s="126"/>
      <c r="K2662" s="126"/>
    </row>
    <row r="2663" spans="1:11" s="122" customFormat="1">
      <c r="A2663" s="128" t="s">
        <v>4788</v>
      </c>
      <c r="B2663" s="127">
        <v>113000</v>
      </c>
      <c r="C2663" s="128">
        <f t="shared" si="100"/>
        <v>3858000</v>
      </c>
      <c r="D2663" s="129">
        <f t="shared" si="101"/>
        <v>118650</v>
      </c>
      <c r="E2663" s="130" t="s">
        <v>7180</v>
      </c>
      <c r="F2663" s="131"/>
      <c r="G2663" s="126"/>
      <c r="H2663" s="126"/>
      <c r="I2663" s="126"/>
      <c r="J2663" s="126"/>
      <c r="K2663" s="126"/>
    </row>
    <row r="2664" spans="1:11" s="122" customFormat="1">
      <c r="A2664" s="128" t="s">
        <v>4789</v>
      </c>
      <c r="B2664" s="127">
        <v>114000</v>
      </c>
      <c r="C2664" s="128">
        <f t="shared" si="100"/>
        <v>3892000</v>
      </c>
      <c r="D2664" s="129">
        <f t="shared" si="101"/>
        <v>119700</v>
      </c>
      <c r="E2664" s="130" t="s">
        <v>7180</v>
      </c>
      <c r="F2664" s="131"/>
      <c r="G2664" s="126"/>
      <c r="H2664" s="126"/>
      <c r="I2664" s="126"/>
      <c r="J2664" s="126"/>
      <c r="K2664" s="126"/>
    </row>
    <row r="2665" spans="1:11" s="122" customFormat="1">
      <c r="A2665" s="128" t="s">
        <v>4790</v>
      </c>
      <c r="B2665" s="127">
        <v>115000</v>
      </c>
      <c r="C2665" s="128">
        <f t="shared" si="100"/>
        <v>3926000</v>
      </c>
      <c r="D2665" s="129">
        <f t="shared" si="101"/>
        <v>120750</v>
      </c>
      <c r="E2665" s="130" t="s">
        <v>7180</v>
      </c>
      <c r="F2665" s="131"/>
      <c r="G2665" s="126"/>
      <c r="H2665" s="126"/>
      <c r="I2665" s="126"/>
      <c r="J2665" s="126"/>
      <c r="K2665" s="126"/>
    </row>
    <row r="2666" spans="1:11" s="122" customFormat="1">
      <c r="A2666" s="128" t="s">
        <v>4791</v>
      </c>
      <c r="B2666" s="127">
        <v>116000</v>
      </c>
      <c r="C2666" s="128">
        <f t="shared" si="100"/>
        <v>3960000</v>
      </c>
      <c r="D2666" s="129">
        <f t="shared" si="101"/>
        <v>121800</v>
      </c>
      <c r="E2666" s="130" t="s">
        <v>7180</v>
      </c>
      <c r="F2666" s="131"/>
      <c r="G2666" s="126"/>
      <c r="H2666" s="126"/>
      <c r="I2666" s="126"/>
      <c r="J2666" s="126"/>
      <c r="K2666" s="126"/>
    </row>
    <row r="2667" spans="1:11" s="122" customFormat="1">
      <c r="A2667" s="128" t="s">
        <v>4792</v>
      </c>
      <c r="B2667" s="127">
        <v>117000</v>
      </c>
      <c r="C2667" s="128">
        <f t="shared" si="100"/>
        <v>3994000</v>
      </c>
      <c r="D2667" s="129">
        <f t="shared" si="101"/>
        <v>122850</v>
      </c>
      <c r="E2667" s="130" t="s">
        <v>7180</v>
      </c>
      <c r="F2667" s="131"/>
      <c r="G2667" s="126"/>
      <c r="H2667" s="126"/>
      <c r="I2667" s="126"/>
      <c r="J2667" s="126"/>
      <c r="K2667" s="126"/>
    </row>
    <row r="2668" spans="1:11" s="122" customFormat="1">
      <c r="A2668" s="128" t="s">
        <v>4793</v>
      </c>
      <c r="B2668" s="127">
        <v>118000</v>
      </c>
      <c r="C2668" s="128">
        <f t="shared" si="100"/>
        <v>4028000</v>
      </c>
      <c r="D2668" s="129">
        <f t="shared" si="101"/>
        <v>123900</v>
      </c>
      <c r="E2668" s="130" t="s">
        <v>7180</v>
      </c>
      <c r="F2668" s="131"/>
      <c r="G2668" s="126"/>
      <c r="H2668" s="126"/>
      <c r="I2668" s="126"/>
      <c r="J2668" s="126"/>
      <c r="K2668" s="126"/>
    </row>
    <row r="2669" spans="1:11" s="122" customFormat="1">
      <c r="A2669" s="128" t="s">
        <v>4794</v>
      </c>
      <c r="B2669" s="127">
        <v>119000</v>
      </c>
      <c r="C2669" s="128">
        <f t="shared" si="100"/>
        <v>4062000</v>
      </c>
      <c r="D2669" s="129">
        <f t="shared" si="101"/>
        <v>124950</v>
      </c>
      <c r="E2669" s="130" t="s">
        <v>7180</v>
      </c>
      <c r="F2669" s="131"/>
      <c r="G2669" s="126"/>
      <c r="H2669" s="126"/>
      <c r="I2669" s="126"/>
      <c r="J2669" s="126"/>
      <c r="K2669" s="126"/>
    </row>
    <row r="2670" spans="1:11" s="122" customFormat="1">
      <c r="A2670" s="128" t="s">
        <v>4795</v>
      </c>
      <c r="B2670" s="127">
        <v>120000</v>
      </c>
      <c r="C2670" s="128">
        <f t="shared" si="100"/>
        <v>4096000</v>
      </c>
      <c r="D2670" s="129">
        <f t="shared" si="101"/>
        <v>126000</v>
      </c>
      <c r="E2670" s="130" t="s">
        <v>7180</v>
      </c>
      <c r="F2670" s="131"/>
      <c r="G2670" s="126"/>
      <c r="H2670" s="126"/>
      <c r="I2670" s="126"/>
      <c r="J2670" s="126"/>
      <c r="K2670" s="126"/>
    </row>
    <row r="2671" spans="1:11" s="122" customFormat="1">
      <c r="A2671" s="128" t="s">
        <v>4796</v>
      </c>
      <c r="B2671" s="127">
        <v>121000</v>
      </c>
      <c r="C2671" s="128">
        <f t="shared" si="100"/>
        <v>4130000</v>
      </c>
      <c r="D2671" s="129">
        <f t="shared" si="101"/>
        <v>127050</v>
      </c>
      <c r="E2671" s="130" t="s">
        <v>7180</v>
      </c>
      <c r="F2671" s="131"/>
      <c r="G2671" s="126"/>
      <c r="H2671" s="126"/>
      <c r="I2671" s="126"/>
      <c r="J2671" s="126"/>
      <c r="K2671" s="126"/>
    </row>
    <row r="2672" spans="1:11" s="122" customFormat="1">
      <c r="A2672" s="128" t="s">
        <v>4797</v>
      </c>
      <c r="B2672" s="127">
        <v>122000</v>
      </c>
      <c r="C2672" s="128">
        <f t="shared" si="100"/>
        <v>4164000</v>
      </c>
      <c r="D2672" s="129">
        <f t="shared" si="101"/>
        <v>128100</v>
      </c>
      <c r="E2672" s="130" t="s">
        <v>7180</v>
      </c>
      <c r="F2672" s="131"/>
      <c r="G2672" s="126"/>
      <c r="H2672" s="126"/>
      <c r="I2672" s="126"/>
      <c r="J2672" s="126"/>
      <c r="K2672" s="126"/>
    </row>
    <row r="2673" spans="1:11" s="122" customFormat="1">
      <c r="A2673" s="128" t="s">
        <v>4798</v>
      </c>
      <c r="B2673" s="127">
        <v>123000</v>
      </c>
      <c r="C2673" s="128">
        <f t="shared" si="100"/>
        <v>4198000</v>
      </c>
      <c r="D2673" s="129">
        <f t="shared" si="101"/>
        <v>129150</v>
      </c>
      <c r="E2673" s="130" t="s">
        <v>7180</v>
      </c>
      <c r="F2673" s="131"/>
      <c r="G2673" s="126"/>
      <c r="H2673" s="126"/>
      <c r="I2673" s="126"/>
      <c r="J2673" s="126"/>
      <c r="K2673" s="126"/>
    </row>
    <row r="2674" spans="1:11" s="122" customFormat="1">
      <c r="A2674" s="128" t="s">
        <v>4799</v>
      </c>
      <c r="B2674" s="127">
        <v>124000</v>
      </c>
      <c r="C2674" s="128">
        <f t="shared" si="100"/>
        <v>4232000</v>
      </c>
      <c r="D2674" s="129">
        <f t="shared" si="101"/>
        <v>130200</v>
      </c>
      <c r="E2674" s="130" t="s">
        <v>7180</v>
      </c>
      <c r="F2674" s="131"/>
      <c r="G2674" s="126"/>
      <c r="H2674" s="126"/>
      <c r="I2674" s="126"/>
      <c r="J2674" s="126"/>
      <c r="K2674" s="126"/>
    </row>
    <row r="2675" spans="1:11" s="122" customFormat="1">
      <c r="A2675" s="128" t="s">
        <v>4800</v>
      </c>
      <c r="B2675" s="127">
        <v>125000</v>
      </c>
      <c r="C2675" s="128">
        <f t="shared" si="100"/>
        <v>4266000</v>
      </c>
      <c r="D2675" s="129">
        <f t="shared" si="101"/>
        <v>131250</v>
      </c>
      <c r="E2675" s="130" t="s">
        <v>7180</v>
      </c>
      <c r="F2675" s="131"/>
      <c r="G2675" s="126"/>
      <c r="H2675" s="126"/>
      <c r="I2675" s="126"/>
      <c r="J2675" s="126"/>
      <c r="K2675" s="126"/>
    </row>
    <row r="2676" spans="1:11" s="122" customFormat="1">
      <c r="A2676" s="128" t="s">
        <v>4801</v>
      </c>
      <c r="B2676" s="127">
        <v>126000</v>
      </c>
      <c r="C2676" s="128">
        <f t="shared" si="100"/>
        <v>4300000</v>
      </c>
      <c r="D2676" s="129">
        <f t="shared" si="101"/>
        <v>132300</v>
      </c>
      <c r="E2676" s="130" t="s">
        <v>7180</v>
      </c>
      <c r="F2676" s="131"/>
      <c r="G2676" s="126"/>
      <c r="H2676" s="126"/>
      <c r="I2676" s="126"/>
      <c r="J2676" s="126"/>
      <c r="K2676" s="126"/>
    </row>
    <row r="2677" spans="1:11" s="122" customFormat="1">
      <c r="A2677" s="128" t="s">
        <v>4802</v>
      </c>
      <c r="B2677" s="127">
        <v>127000</v>
      </c>
      <c r="C2677" s="128">
        <f t="shared" si="100"/>
        <v>4334000</v>
      </c>
      <c r="D2677" s="129">
        <f t="shared" si="101"/>
        <v>133350</v>
      </c>
      <c r="E2677" s="130" t="s">
        <v>7180</v>
      </c>
      <c r="F2677" s="131"/>
      <c r="G2677" s="126"/>
      <c r="H2677" s="126"/>
      <c r="I2677" s="126"/>
      <c r="J2677" s="126"/>
      <c r="K2677" s="126"/>
    </row>
    <row r="2678" spans="1:11" s="122" customFormat="1">
      <c r="A2678" s="128" t="s">
        <v>4803</v>
      </c>
      <c r="B2678" s="127">
        <v>128000</v>
      </c>
      <c r="C2678" s="128">
        <f t="shared" si="100"/>
        <v>4368000</v>
      </c>
      <c r="D2678" s="129">
        <f t="shared" si="101"/>
        <v>134400</v>
      </c>
      <c r="E2678" s="130" t="s">
        <v>7180</v>
      </c>
      <c r="F2678" s="131"/>
      <c r="G2678" s="126"/>
      <c r="H2678" s="126"/>
      <c r="I2678" s="126"/>
      <c r="J2678" s="126"/>
      <c r="K2678" s="126"/>
    </row>
    <row r="2679" spans="1:11" s="122" customFormat="1">
      <c r="A2679" s="128" t="s">
        <v>4804</v>
      </c>
      <c r="B2679" s="127">
        <v>129000</v>
      </c>
      <c r="C2679" s="128">
        <f t="shared" si="100"/>
        <v>4402000</v>
      </c>
      <c r="D2679" s="129">
        <f t="shared" si="101"/>
        <v>135450</v>
      </c>
      <c r="E2679" s="130" t="s">
        <v>7180</v>
      </c>
      <c r="F2679" s="131"/>
      <c r="G2679" s="126"/>
      <c r="H2679" s="126"/>
      <c r="I2679" s="126"/>
      <c r="J2679" s="126"/>
      <c r="K2679" s="126"/>
    </row>
    <row r="2680" spans="1:11" s="122" customFormat="1">
      <c r="A2680" s="128" t="s">
        <v>4805</v>
      </c>
      <c r="B2680" s="127">
        <v>130000</v>
      </c>
      <c r="C2680" s="128">
        <f t="shared" si="100"/>
        <v>4436000</v>
      </c>
      <c r="D2680" s="129">
        <f t="shared" si="101"/>
        <v>136500</v>
      </c>
      <c r="E2680" s="130" t="s">
        <v>7180</v>
      </c>
      <c r="F2680" s="131"/>
      <c r="G2680" s="126"/>
      <c r="H2680" s="126"/>
      <c r="I2680" s="126"/>
      <c r="J2680" s="126"/>
      <c r="K2680" s="126"/>
    </row>
    <row r="2681" spans="1:11" s="122" customFormat="1">
      <c r="A2681" s="128" t="s">
        <v>4806</v>
      </c>
      <c r="B2681" s="127">
        <v>131000</v>
      </c>
      <c r="C2681" s="128">
        <f t="shared" ref="C2681:C2744" si="102">C2680+34000</f>
        <v>4470000</v>
      </c>
      <c r="D2681" s="129">
        <f t="shared" si="101"/>
        <v>137550</v>
      </c>
      <c r="E2681" s="130" t="s">
        <v>7180</v>
      </c>
      <c r="F2681" s="131"/>
      <c r="G2681" s="126"/>
      <c r="H2681" s="126"/>
      <c r="I2681" s="126"/>
      <c r="J2681" s="126"/>
      <c r="K2681" s="126"/>
    </row>
    <row r="2682" spans="1:11" s="122" customFormat="1">
      <c r="A2682" s="128" t="s">
        <v>4807</v>
      </c>
      <c r="B2682" s="127">
        <v>132000</v>
      </c>
      <c r="C2682" s="128">
        <f t="shared" si="102"/>
        <v>4504000</v>
      </c>
      <c r="D2682" s="129">
        <f t="shared" si="101"/>
        <v>138600</v>
      </c>
      <c r="E2682" s="130" t="s">
        <v>7180</v>
      </c>
      <c r="F2682" s="131"/>
      <c r="G2682" s="126"/>
      <c r="H2682" s="126"/>
      <c r="I2682" s="126"/>
      <c r="J2682" s="126"/>
      <c r="K2682" s="126"/>
    </row>
    <row r="2683" spans="1:11" s="122" customFormat="1">
      <c r="A2683" s="128" t="s">
        <v>4808</v>
      </c>
      <c r="B2683" s="127">
        <v>133000</v>
      </c>
      <c r="C2683" s="128">
        <f t="shared" si="102"/>
        <v>4538000</v>
      </c>
      <c r="D2683" s="129">
        <f t="shared" si="101"/>
        <v>139650</v>
      </c>
      <c r="E2683" s="130" t="s">
        <v>7180</v>
      </c>
      <c r="F2683" s="131"/>
      <c r="G2683" s="126"/>
      <c r="H2683" s="126"/>
      <c r="I2683" s="126"/>
      <c r="J2683" s="126"/>
      <c r="K2683" s="126"/>
    </row>
    <row r="2684" spans="1:11" s="122" customFormat="1">
      <c r="A2684" s="128" t="s">
        <v>4809</v>
      </c>
      <c r="B2684" s="127">
        <v>134000</v>
      </c>
      <c r="C2684" s="128">
        <f t="shared" si="102"/>
        <v>4572000</v>
      </c>
      <c r="D2684" s="129">
        <f t="shared" si="101"/>
        <v>140700</v>
      </c>
      <c r="E2684" s="130" t="s">
        <v>7180</v>
      </c>
      <c r="F2684" s="131"/>
      <c r="G2684" s="126"/>
      <c r="H2684" s="126"/>
      <c r="I2684" s="126"/>
      <c r="J2684" s="126"/>
      <c r="K2684" s="126"/>
    </row>
    <row r="2685" spans="1:11" s="122" customFormat="1">
      <c r="A2685" s="128" t="s">
        <v>4810</v>
      </c>
      <c r="B2685" s="127">
        <v>135000</v>
      </c>
      <c r="C2685" s="128">
        <f t="shared" si="102"/>
        <v>4606000</v>
      </c>
      <c r="D2685" s="129">
        <f t="shared" si="101"/>
        <v>141750</v>
      </c>
      <c r="E2685" s="130" t="s">
        <v>7180</v>
      </c>
      <c r="F2685" s="131"/>
      <c r="G2685" s="126"/>
      <c r="H2685" s="126"/>
      <c r="I2685" s="126"/>
      <c r="J2685" s="126"/>
      <c r="K2685" s="126"/>
    </row>
    <row r="2686" spans="1:11" s="122" customFormat="1">
      <c r="A2686" s="128" t="s">
        <v>4811</v>
      </c>
      <c r="B2686" s="127">
        <v>136000</v>
      </c>
      <c r="C2686" s="128">
        <f t="shared" si="102"/>
        <v>4640000</v>
      </c>
      <c r="D2686" s="129">
        <f t="shared" si="101"/>
        <v>142800</v>
      </c>
      <c r="E2686" s="130" t="s">
        <v>7180</v>
      </c>
      <c r="F2686" s="131"/>
      <c r="G2686" s="126"/>
      <c r="H2686" s="126"/>
      <c r="I2686" s="126"/>
      <c r="J2686" s="126"/>
      <c r="K2686" s="126"/>
    </row>
    <row r="2687" spans="1:11" s="122" customFormat="1">
      <c r="A2687" s="128" t="s">
        <v>4812</v>
      </c>
      <c r="B2687" s="127">
        <v>137000</v>
      </c>
      <c r="C2687" s="128">
        <f t="shared" si="102"/>
        <v>4674000</v>
      </c>
      <c r="D2687" s="129">
        <f t="shared" si="101"/>
        <v>143850</v>
      </c>
      <c r="E2687" s="130" t="s">
        <v>7180</v>
      </c>
      <c r="F2687" s="131"/>
      <c r="G2687" s="126"/>
      <c r="H2687" s="126"/>
      <c r="I2687" s="126"/>
      <c r="J2687" s="126"/>
      <c r="K2687" s="126"/>
    </row>
    <row r="2688" spans="1:11" s="122" customFormat="1">
      <c r="A2688" s="128" t="s">
        <v>4813</v>
      </c>
      <c r="B2688" s="127">
        <v>138000</v>
      </c>
      <c r="C2688" s="128">
        <f t="shared" si="102"/>
        <v>4708000</v>
      </c>
      <c r="D2688" s="129">
        <f t="shared" si="101"/>
        <v>144900</v>
      </c>
      <c r="E2688" s="130" t="s">
        <v>7180</v>
      </c>
      <c r="F2688" s="131"/>
      <c r="G2688" s="126"/>
      <c r="H2688" s="126"/>
      <c r="I2688" s="126"/>
      <c r="J2688" s="126"/>
      <c r="K2688" s="126"/>
    </row>
    <row r="2689" spans="1:11" s="122" customFormat="1">
      <c r="A2689" s="128" t="s">
        <v>4814</v>
      </c>
      <c r="B2689" s="127">
        <v>139000</v>
      </c>
      <c r="C2689" s="128">
        <f t="shared" si="102"/>
        <v>4742000</v>
      </c>
      <c r="D2689" s="129">
        <f t="shared" si="101"/>
        <v>145950</v>
      </c>
      <c r="E2689" s="130" t="s">
        <v>7180</v>
      </c>
      <c r="F2689" s="131"/>
      <c r="G2689" s="126"/>
      <c r="H2689" s="126"/>
      <c r="I2689" s="126"/>
      <c r="J2689" s="126"/>
      <c r="K2689" s="126"/>
    </row>
    <row r="2690" spans="1:11" s="122" customFormat="1">
      <c r="A2690" s="128" t="s">
        <v>4815</v>
      </c>
      <c r="B2690" s="127">
        <v>140000</v>
      </c>
      <c r="C2690" s="128">
        <f t="shared" si="102"/>
        <v>4776000</v>
      </c>
      <c r="D2690" s="129">
        <f t="shared" si="101"/>
        <v>147000</v>
      </c>
      <c r="E2690" s="130" t="s">
        <v>7180</v>
      </c>
      <c r="F2690" s="131"/>
      <c r="G2690" s="126"/>
      <c r="H2690" s="126"/>
      <c r="I2690" s="126"/>
      <c r="J2690" s="126"/>
      <c r="K2690" s="126"/>
    </row>
    <row r="2691" spans="1:11" s="143" customFormat="1">
      <c r="A2691" s="128" t="s">
        <v>4816</v>
      </c>
      <c r="B2691" s="127">
        <v>141000</v>
      </c>
      <c r="C2691" s="128">
        <f t="shared" si="102"/>
        <v>4810000</v>
      </c>
      <c r="D2691" s="129">
        <f t="shared" si="101"/>
        <v>148050</v>
      </c>
      <c r="E2691" s="130" t="s">
        <v>7180</v>
      </c>
      <c r="F2691" s="126"/>
      <c r="G2691" s="126"/>
      <c r="H2691" s="126"/>
      <c r="I2691" s="126"/>
      <c r="J2691" s="126"/>
      <c r="K2691" s="126"/>
    </row>
    <row r="2692" spans="1:11" s="143" customFormat="1">
      <c r="A2692" s="128" t="s">
        <v>4817</v>
      </c>
      <c r="B2692" s="127">
        <v>142000</v>
      </c>
      <c r="C2692" s="128">
        <f t="shared" si="102"/>
        <v>4844000</v>
      </c>
      <c r="D2692" s="129">
        <f t="shared" si="101"/>
        <v>149100</v>
      </c>
      <c r="E2692" s="130" t="s">
        <v>7180</v>
      </c>
      <c r="F2692" s="126"/>
      <c r="G2692" s="126"/>
      <c r="H2692" s="126"/>
      <c r="I2692" s="126"/>
      <c r="J2692" s="126"/>
      <c r="K2692" s="126"/>
    </row>
    <row r="2693" spans="1:11" s="143" customFormat="1">
      <c r="A2693" s="128" t="s">
        <v>4818</v>
      </c>
      <c r="B2693" s="127">
        <v>143000</v>
      </c>
      <c r="C2693" s="128">
        <f t="shared" si="102"/>
        <v>4878000</v>
      </c>
      <c r="D2693" s="129">
        <f t="shared" si="101"/>
        <v>150150</v>
      </c>
      <c r="E2693" s="130" t="s">
        <v>7180</v>
      </c>
      <c r="F2693" s="126"/>
      <c r="G2693" s="126"/>
      <c r="H2693" s="126"/>
      <c r="I2693" s="126"/>
      <c r="J2693" s="126"/>
      <c r="K2693" s="126"/>
    </row>
    <row r="2694" spans="1:11" s="143" customFormat="1">
      <c r="A2694" s="128" t="s">
        <v>4819</v>
      </c>
      <c r="B2694" s="127">
        <v>144000</v>
      </c>
      <c r="C2694" s="128">
        <f t="shared" si="102"/>
        <v>4912000</v>
      </c>
      <c r="D2694" s="129">
        <f t="shared" si="101"/>
        <v>151200</v>
      </c>
      <c r="E2694" s="130" t="s">
        <v>7180</v>
      </c>
      <c r="F2694" s="126"/>
      <c r="G2694" s="126"/>
      <c r="H2694" s="126"/>
      <c r="I2694" s="126"/>
      <c r="J2694" s="126"/>
      <c r="K2694" s="126"/>
    </row>
    <row r="2695" spans="1:11" s="143" customFormat="1">
      <c r="A2695" s="128" t="s">
        <v>4820</v>
      </c>
      <c r="B2695" s="127">
        <v>145000</v>
      </c>
      <c r="C2695" s="128">
        <f t="shared" si="102"/>
        <v>4946000</v>
      </c>
      <c r="D2695" s="129">
        <f t="shared" si="101"/>
        <v>152250</v>
      </c>
      <c r="E2695" s="130" t="s">
        <v>7180</v>
      </c>
      <c r="F2695" s="126"/>
      <c r="G2695" s="126"/>
      <c r="H2695" s="126"/>
      <c r="I2695" s="126"/>
      <c r="J2695" s="126"/>
      <c r="K2695" s="126"/>
    </row>
    <row r="2696" spans="1:11" s="143" customFormat="1">
      <c r="A2696" s="128" t="s">
        <v>4821</v>
      </c>
      <c r="B2696" s="127">
        <v>146000</v>
      </c>
      <c r="C2696" s="128">
        <f t="shared" si="102"/>
        <v>4980000</v>
      </c>
      <c r="D2696" s="129">
        <f t="shared" si="101"/>
        <v>153300</v>
      </c>
      <c r="E2696" s="130" t="s">
        <v>7180</v>
      </c>
      <c r="F2696" s="126"/>
      <c r="G2696" s="126"/>
      <c r="H2696" s="126"/>
      <c r="I2696" s="126"/>
      <c r="J2696" s="126"/>
      <c r="K2696" s="126"/>
    </row>
    <row r="2697" spans="1:11" s="143" customFormat="1">
      <c r="A2697" s="128" t="s">
        <v>4822</v>
      </c>
      <c r="B2697" s="127">
        <v>147000</v>
      </c>
      <c r="C2697" s="128">
        <f t="shared" si="102"/>
        <v>5014000</v>
      </c>
      <c r="D2697" s="129">
        <f t="shared" si="101"/>
        <v>154350</v>
      </c>
      <c r="E2697" s="130" t="s">
        <v>7180</v>
      </c>
      <c r="F2697" s="126"/>
      <c r="G2697" s="126"/>
      <c r="H2697" s="126"/>
      <c r="I2697" s="126"/>
      <c r="J2697" s="126"/>
      <c r="K2697" s="126"/>
    </row>
    <row r="2698" spans="1:11" s="143" customFormat="1">
      <c r="A2698" s="128" t="s">
        <v>4823</v>
      </c>
      <c r="B2698" s="127">
        <v>148000</v>
      </c>
      <c r="C2698" s="128">
        <f t="shared" si="102"/>
        <v>5048000</v>
      </c>
      <c r="D2698" s="129">
        <f t="shared" si="101"/>
        <v>155400</v>
      </c>
      <c r="E2698" s="130" t="s">
        <v>7180</v>
      </c>
      <c r="F2698" s="126"/>
      <c r="G2698" s="126"/>
      <c r="H2698" s="126"/>
      <c r="I2698" s="126"/>
      <c r="J2698" s="126"/>
      <c r="K2698" s="126"/>
    </row>
    <row r="2699" spans="1:11" s="143" customFormat="1">
      <c r="A2699" s="128" t="s">
        <v>4824</v>
      </c>
      <c r="B2699" s="127">
        <v>149000</v>
      </c>
      <c r="C2699" s="128">
        <f t="shared" si="102"/>
        <v>5082000</v>
      </c>
      <c r="D2699" s="129">
        <f t="shared" si="101"/>
        <v>156450</v>
      </c>
      <c r="E2699" s="130" t="s">
        <v>7180</v>
      </c>
      <c r="F2699" s="126"/>
      <c r="G2699" s="126"/>
      <c r="H2699" s="126"/>
      <c r="I2699" s="126"/>
      <c r="J2699" s="126"/>
      <c r="K2699" s="126"/>
    </row>
    <row r="2700" spans="1:11" s="143" customFormat="1">
      <c r="A2700" s="128" t="s">
        <v>4825</v>
      </c>
      <c r="B2700" s="127">
        <v>150000</v>
      </c>
      <c r="C2700" s="128">
        <f t="shared" si="102"/>
        <v>5116000</v>
      </c>
      <c r="D2700" s="129">
        <f t="shared" si="101"/>
        <v>157500</v>
      </c>
      <c r="E2700" s="130" t="s">
        <v>7180</v>
      </c>
      <c r="F2700" s="126"/>
      <c r="G2700" s="126"/>
      <c r="H2700" s="126"/>
      <c r="I2700" s="126"/>
      <c r="J2700" s="126"/>
      <c r="K2700" s="126"/>
    </row>
    <row r="2701" spans="1:11" s="143" customFormat="1">
      <c r="A2701" s="128" t="s">
        <v>4826</v>
      </c>
      <c r="B2701" s="127">
        <v>151000</v>
      </c>
      <c r="C2701" s="128">
        <f t="shared" si="102"/>
        <v>5150000</v>
      </c>
      <c r="D2701" s="129">
        <f t="shared" si="101"/>
        <v>158550</v>
      </c>
      <c r="E2701" s="130" t="s">
        <v>7180</v>
      </c>
      <c r="F2701" s="126"/>
      <c r="G2701" s="126"/>
      <c r="H2701" s="126"/>
      <c r="I2701" s="126"/>
      <c r="J2701" s="126"/>
      <c r="K2701" s="126"/>
    </row>
    <row r="2702" spans="1:11" s="143" customFormat="1">
      <c r="A2702" s="128" t="s">
        <v>4827</v>
      </c>
      <c r="B2702" s="127">
        <v>152000</v>
      </c>
      <c r="C2702" s="128">
        <f t="shared" si="102"/>
        <v>5184000</v>
      </c>
      <c r="D2702" s="129">
        <f t="shared" si="101"/>
        <v>159600</v>
      </c>
      <c r="E2702" s="130" t="s">
        <v>7180</v>
      </c>
      <c r="F2702" s="126"/>
      <c r="G2702" s="126"/>
      <c r="H2702" s="126"/>
      <c r="I2702" s="126"/>
      <c r="J2702" s="126"/>
      <c r="K2702" s="126"/>
    </row>
    <row r="2703" spans="1:11" s="143" customFormat="1">
      <c r="A2703" s="128" t="s">
        <v>4828</v>
      </c>
      <c r="B2703" s="127">
        <v>153000</v>
      </c>
      <c r="C2703" s="128">
        <f t="shared" si="102"/>
        <v>5218000</v>
      </c>
      <c r="D2703" s="129">
        <f t="shared" si="101"/>
        <v>160650</v>
      </c>
      <c r="E2703" s="130" t="s">
        <v>7180</v>
      </c>
      <c r="F2703" s="126"/>
      <c r="G2703" s="126"/>
      <c r="H2703" s="126"/>
      <c r="I2703" s="126"/>
      <c r="J2703" s="126"/>
      <c r="K2703" s="126"/>
    </row>
    <row r="2704" spans="1:11" s="143" customFormat="1">
      <c r="A2704" s="128" t="s">
        <v>4829</v>
      </c>
      <c r="B2704" s="127">
        <v>154000</v>
      </c>
      <c r="C2704" s="128">
        <f t="shared" si="102"/>
        <v>5252000</v>
      </c>
      <c r="D2704" s="129">
        <f t="shared" si="101"/>
        <v>161700</v>
      </c>
      <c r="E2704" s="130" t="s">
        <v>7180</v>
      </c>
      <c r="F2704" s="126"/>
      <c r="G2704" s="126"/>
      <c r="H2704" s="126"/>
      <c r="I2704" s="126"/>
      <c r="J2704" s="126"/>
      <c r="K2704" s="126"/>
    </row>
    <row r="2705" spans="1:11" s="143" customFormat="1">
      <c r="A2705" s="128" t="s">
        <v>4830</v>
      </c>
      <c r="B2705" s="127">
        <v>155000</v>
      </c>
      <c r="C2705" s="128">
        <f t="shared" si="102"/>
        <v>5286000</v>
      </c>
      <c r="D2705" s="129">
        <f t="shared" si="101"/>
        <v>162750</v>
      </c>
      <c r="E2705" s="130" t="s">
        <v>7180</v>
      </c>
      <c r="F2705" s="126"/>
      <c r="G2705" s="126"/>
      <c r="H2705" s="126"/>
      <c r="I2705" s="126"/>
      <c r="J2705" s="126"/>
      <c r="K2705" s="126"/>
    </row>
    <row r="2706" spans="1:11" s="143" customFormat="1">
      <c r="A2706" s="128" t="s">
        <v>4831</v>
      </c>
      <c r="B2706" s="127">
        <v>156000</v>
      </c>
      <c r="C2706" s="128">
        <f t="shared" si="102"/>
        <v>5320000</v>
      </c>
      <c r="D2706" s="129">
        <f t="shared" si="101"/>
        <v>163800</v>
      </c>
      <c r="E2706" s="130" t="s">
        <v>7180</v>
      </c>
      <c r="F2706" s="126"/>
      <c r="G2706" s="126"/>
      <c r="H2706" s="126"/>
      <c r="I2706" s="126"/>
      <c r="J2706" s="126"/>
      <c r="K2706" s="126"/>
    </row>
    <row r="2707" spans="1:11" s="143" customFormat="1">
      <c r="A2707" s="128" t="s">
        <v>4832</v>
      </c>
      <c r="B2707" s="127">
        <v>157000</v>
      </c>
      <c r="C2707" s="128">
        <f t="shared" si="102"/>
        <v>5354000</v>
      </c>
      <c r="D2707" s="129">
        <f t="shared" si="101"/>
        <v>164850</v>
      </c>
      <c r="E2707" s="130" t="s">
        <v>7180</v>
      </c>
      <c r="F2707" s="126"/>
      <c r="G2707" s="126"/>
      <c r="H2707" s="126"/>
      <c r="I2707" s="126"/>
      <c r="J2707" s="126"/>
      <c r="K2707" s="126"/>
    </row>
    <row r="2708" spans="1:11" s="143" customFormat="1">
      <c r="A2708" s="128" t="s">
        <v>4833</v>
      </c>
      <c r="B2708" s="127">
        <v>158000</v>
      </c>
      <c r="C2708" s="128">
        <f t="shared" si="102"/>
        <v>5388000</v>
      </c>
      <c r="D2708" s="129">
        <f t="shared" si="101"/>
        <v>165900</v>
      </c>
      <c r="E2708" s="130" t="s">
        <v>7180</v>
      </c>
      <c r="F2708" s="126"/>
      <c r="G2708" s="126"/>
      <c r="H2708" s="126"/>
      <c r="I2708" s="126"/>
      <c r="J2708" s="126"/>
      <c r="K2708" s="126"/>
    </row>
    <row r="2709" spans="1:11" s="143" customFormat="1">
      <c r="A2709" s="128" t="s">
        <v>4834</v>
      </c>
      <c r="B2709" s="127">
        <v>159000</v>
      </c>
      <c r="C2709" s="128">
        <f t="shared" si="102"/>
        <v>5422000</v>
      </c>
      <c r="D2709" s="129">
        <f t="shared" si="101"/>
        <v>166950</v>
      </c>
      <c r="E2709" s="130" t="s">
        <v>7180</v>
      </c>
      <c r="F2709" s="126"/>
      <c r="G2709" s="126"/>
      <c r="H2709" s="126"/>
      <c r="I2709" s="126"/>
      <c r="J2709" s="126"/>
      <c r="K2709" s="126"/>
    </row>
    <row r="2710" spans="1:11" s="143" customFormat="1">
      <c r="A2710" s="128" t="s">
        <v>4835</v>
      </c>
      <c r="B2710" s="127">
        <v>160000</v>
      </c>
      <c r="C2710" s="128">
        <f t="shared" si="102"/>
        <v>5456000</v>
      </c>
      <c r="D2710" s="129">
        <f t="shared" si="101"/>
        <v>168000</v>
      </c>
      <c r="E2710" s="130" t="s">
        <v>7180</v>
      </c>
      <c r="F2710" s="126"/>
      <c r="G2710" s="126"/>
      <c r="H2710" s="126"/>
      <c r="I2710" s="126"/>
      <c r="J2710" s="126"/>
      <c r="K2710" s="126"/>
    </row>
    <row r="2711" spans="1:11" s="143" customFormat="1">
      <c r="A2711" s="128" t="s">
        <v>4836</v>
      </c>
      <c r="B2711" s="127">
        <v>161000</v>
      </c>
      <c r="C2711" s="128">
        <f t="shared" si="102"/>
        <v>5490000</v>
      </c>
      <c r="D2711" s="129">
        <f t="shared" si="101"/>
        <v>169050</v>
      </c>
      <c r="E2711" s="130" t="s">
        <v>7180</v>
      </c>
      <c r="F2711" s="126"/>
      <c r="G2711" s="126"/>
      <c r="H2711" s="126"/>
      <c r="I2711" s="126"/>
      <c r="J2711" s="126"/>
      <c r="K2711" s="126"/>
    </row>
    <row r="2712" spans="1:11" s="143" customFormat="1">
      <c r="A2712" s="128" t="s">
        <v>4837</v>
      </c>
      <c r="B2712" s="127">
        <v>162000</v>
      </c>
      <c r="C2712" s="128">
        <f t="shared" si="102"/>
        <v>5524000</v>
      </c>
      <c r="D2712" s="129">
        <f t="shared" si="101"/>
        <v>170100</v>
      </c>
      <c r="E2712" s="130" t="s">
        <v>7180</v>
      </c>
      <c r="F2712" s="126"/>
      <c r="G2712" s="126"/>
      <c r="H2712" s="126"/>
      <c r="I2712" s="126"/>
      <c r="J2712" s="126"/>
      <c r="K2712" s="126"/>
    </row>
    <row r="2713" spans="1:11" s="143" customFormat="1">
      <c r="A2713" s="128" t="s">
        <v>4838</v>
      </c>
      <c r="B2713" s="127">
        <v>163000</v>
      </c>
      <c r="C2713" s="128">
        <f t="shared" si="102"/>
        <v>5558000</v>
      </c>
      <c r="D2713" s="129">
        <f t="shared" si="101"/>
        <v>171150</v>
      </c>
      <c r="E2713" s="130" t="s">
        <v>7180</v>
      </c>
      <c r="F2713" s="126"/>
      <c r="G2713" s="126"/>
      <c r="H2713" s="126"/>
      <c r="I2713" s="126"/>
      <c r="J2713" s="126"/>
      <c r="K2713" s="126"/>
    </row>
    <row r="2714" spans="1:11" s="143" customFormat="1">
      <c r="A2714" s="128" t="s">
        <v>4839</v>
      </c>
      <c r="B2714" s="127">
        <v>164000</v>
      </c>
      <c r="C2714" s="128">
        <f t="shared" si="102"/>
        <v>5592000</v>
      </c>
      <c r="D2714" s="129">
        <f t="shared" si="101"/>
        <v>172200</v>
      </c>
      <c r="E2714" s="130" t="s">
        <v>7180</v>
      </c>
      <c r="F2714" s="126"/>
      <c r="G2714" s="126"/>
      <c r="H2714" s="126"/>
      <c r="I2714" s="126"/>
      <c r="J2714" s="126"/>
      <c r="K2714" s="126"/>
    </row>
    <row r="2715" spans="1:11" s="143" customFormat="1">
      <c r="A2715" s="128" t="s">
        <v>4840</v>
      </c>
      <c r="B2715" s="127">
        <v>165000</v>
      </c>
      <c r="C2715" s="128">
        <f t="shared" si="102"/>
        <v>5626000</v>
      </c>
      <c r="D2715" s="129">
        <f t="shared" si="101"/>
        <v>173250</v>
      </c>
      <c r="E2715" s="130" t="s">
        <v>7180</v>
      </c>
      <c r="F2715" s="126"/>
      <c r="G2715" s="126"/>
      <c r="H2715" s="126"/>
      <c r="I2715" s="126"/>
      <c r="J2715" s="126"/>
      <c r="K2715" s="126"/>
    </row>
    <row r="2716" spans="1:11" s="143" customFormat="1">
      <c r="A2716" s="128" t="s">
        <v>4841</v>
      </c>
      <c r="B2716" s="127">
        <v>166000</v>
      </c>
      <c r="C2716" s="128">
        <f t="shared" si="102"/>
        <v>5660000</v>
      </c>
      <c r="D2716" s="129">
        <f t="shared" si="101"/>
        <v>174300</v>
      </c>
      <c r="E2716" s="130" t="s">
        <v>7180</v>
      </c>
      <c r="F2716" s="126"/>
      <c r="G2716" s="126"/>
      <c r="H2716" s="126"/>
      <c r="I2716" s="126"/>
      <c r="J2716" s="126"/>
      <c r="K2716" s="126"/>
    </row>
    <row r="2717" spans="1:11" s="143" customFormat="1">
      <c r="A2717" s="128" t="s">
        <v>4842</v>
      </c>
      <c r="B2717" s="127">
        <v>167000</v>
      </c>
      <c r="C2717" s="128">
        <f t="shared" si="102"/>
        <v>5694000</v>
      </c>
      <c r="D2717" s="129">
        <f t="shared" si="101"/>
        <v>175350</v>
      </c>
      <c r="E2717" s="130" t="s">
        <v>7180</v>
      </c>
      <c r="F2717" s="126"/>
      <c r="G2717" s="126"/>
      <c r="H2717" s="126"/>
      <c r="I2717" s="126"/>
      <c r="J2717" s="126"/>
      <c r="K2717" s="126"/>
    </row>
    <row r="2718" spans="1:11" s="143" customFormat="1">
      <c r="A2718" s="128" t="s">
        <v>4843</v>
      </c>
      <c r="B2718" s="127">
        <v>168000</v>
      </c>
      <c r="C2718" s="128">
        <f t="shared" si="102"/>
        <v>5728000</v>
      </c>
      <c r="D2718" s="129">
        <f t="shared" si="101"/>
        <v>176400</v>
      </c>
      <c r="E2718" s="130" t="s">
        <v>7180</v>
      </c>
      <c r="F2718" s="126"/>
      <c r="G2718" s="126"/>
      <c r="H2718" s="126"/>
      <c r="I2718" s="126"/>
      <c r="J2718" s="126"/>
      <c r="K2718" s="126"/>
    </row>
    <row r="2719" spans="1:11" s="143" customFormat="1">
      <c r="A2719" s="128" t="s">
        <v>4844</v>
      </c>
      <c r="B2719" s="127">
        <v>169000</v>
      </c>
      <c r="C2719" s="128">
        <f t="shared" si="102"/>
        <v>5762000</v>
      </c>
      <c r="D2719" s="129">
        <f t="shared" si="101"/>
        <v>177450</v>
      </c>
      <c r="E2719" s="130" t="s">
        <v>7180</v>
      </c>
      <c r="F2719" s="126"/>
      <c r="G2719" s="126"/>
      <c r="H2719" s="126"/>
      <c r="I2719" s="126"/>
      <c r="J2719" s="126"/>
      <c r="K2719" s="126"/>
    </row>
    <row r="2720" spans="1:11" s="143" customFormat="1">
      <c r="A2720" s="128" t="s">
        <v>4845</v>
      </c>
      <c r="B2720" s="127">
        <v>170000</v>
      </c>
      <c r="C2720" s="128">
        <f t="shared" si="102"/>
        <v>5796000</v>
      </c>
      <c r="D2720" s="129">
        <f t="shared" si="101"/>
        <v>178500</v>
      </c>
      <c r="E2720" s="130" t="s">
        <v>7180</v>
      </c>
      <c r="F2720" s="126"/>
      <c r="G2720" s="126"/>
      <c r="H2720" s="126"/>
      <c r="I2720" s="126"/>
      <c r="J2720" s="126"/>
      <c r="K2720" s="126"/>
    </row>
    <row r="2721" spans="1:11" s="143" customFormat="1">
      <c r="A2721" s="128" t="s">
        <v>4846</v>
      </c>
      <c r="B2721" s="127">
        <v>171000</v>
      </c>
      <c r="C2721" s="128">
        <f t="shared" si="102"/>
        <v>5830000</v>
      </c>
      <c r="D2721" s="129">
        <f t="shared" si="101"/>
        <v>179550</v>
      </c>
      <c r="E2721" s="130" t="s">
        <v>7180</v>
      </c>
      <c r="F2721" s="126"/>
      <c r="G2721" s="126"/>
      <c r="H2721" s="126"/>
      <c r="I2721" s="126"/>
      <c r="J2721" s="126"/>
      <c r="K2721" s="126"/>
    </row>
    <row r="2722" spans="1:11" s="143" customFormat="1">
      <c r="A2722" s="128" t="s">
        <v>4847</v>
      </c>
      <c r="B2722" s="127">
        <v>172000</v>
      </c>
      <c r="C2722" s="128">
        <f t="shared" si="102"/>
        <v>5864000</v>
      </c>
      <c r="D2722" s="129">
        <f t="shared" si="101"/>
        <v>180600</v>
      </c>
      <c r="E2722" s="130" t="s">
        <v>7180</v>
      </c>
      <c r="F2722" s="126"/>
      <c r="G2722" s="126"/>
      <c r="H2722" s="126"/>
      <c r="I2722" s="126"/>
      <c r="J2722" s="126"/>
      <c r="K2722" s="126"/>
    </row>
    <row r="2723" spans="1:11" s="143" customFormat="1">
      <c r="A2723" s="128" t="s">
        <v>4848</v>
      </c>
      <c r="B2723" s="127">
        <v>173000</v>
      </c>
      <c r="C2723" s="128">
        <f t="shared" si="102"/>
        <v>5898000</v>
      </c>
      <c r="D2723" s="129">
        <f t="shared" si="101"/>
        <v>181650</v>
      </c>
      <c r="E2723" s="130" t="s">
        <v>7180</v>
      </c>
      <c r="F2723" s="126"/>
      <c r="G2723" s="126"/>
      <c r="H2723" s="126"/>
      <c r="I2723" s="126"/>
      <c r="J2723" s="126"/>
      <c r="K2723" s="126"/>
    </row>
    <row r="2724" spans="1:11" s="143" customFormat="1">
      <c r="A2724" s="128" t="s">
        <v>4849</v>
      </c>
      <c r="B2724" s="127">
        <v>174000</v>
      </c>
      <c r="C2724" s="128">
        <f t="shared" si="102"/>
        <v>5932000</v>
      </c>
      <c r="D2724" s="129">
        <f t="shared" ref="D2724:D2787" si="103">SUM($G$2)*(B2724*0.001)</f>
        <v>182700</v>
      </c>
      <c r="E2724" s="130" t="s">
        <v>7180</v>
      </c>
      <c r="F2724" s="126"/>
      <c r="G2724" s="126"/>
      <c r="H2724" s="126"/>
      <c r="I2724" s="126"/>
      <c r="J2724" s="126"/>
      <c r="K2724" s="126"/>
    </row>
    <row r="2725" spans="1:11" s="143" customFormat="1">
      <c r="A2725" s="128" t="s">
        <v>4850</v>
      </c>
      <c r="B2725" s="127">
        <v>175000</v>
      </c>
      <c r="C2725" s="128">
        <f t="shared" si="102"/>
        <v>5966000</v>
      </c>
      <c r="D2725" s="129">
        <f t="shared" si="103"/>
        <v>183750</v>
      </c>
      <c r="E2725" s="130" t="s">
        <v>7180</v>
      </c>
      <c r="F2725" s="126"/>
      <c r="G2725" s="126"/>
      <c r="H2725" s="126"/>
      <c r="I2725" s="126"/>
      <c r="J2725" s="126"/>
      <c r="K2725" s="126"/>
    </row>
    <row r="2726" spans="1:11" s="143" customFormat="1">
      <c r="A2726" s="128" t="s">
        <v>4851</v>
      </c>
      <c r="B2726" s="127">
        <v>176000</v>
      </c>
      <c r="C2726" s="128">
        <f t="shared" si="102"/>
        <v>6000000</v>
      </c>
      <c r="D2726" s="129">
        <f t="shared" si="103"/>
        <v>184800</v>
      </c>
      <c r="E2726" s="130" t="s">
        <v>7180</v>
      </c>
      <c r="F2726" s="126"/>
      <c r="G2726" s="126"/>
      <c r="H2726" s="126"/>
      <c r="I2726" s="126"/>
      <c r="J2726" s="126"/>
      <c r="K2726" s="126"/>
    </row>
    <row r="2727" spans="1:11" s="143" customFormat="1">
      <c r="A2727" s="128" t="s">
        <v>4852</v>
      </c>
      <c r="B2727" s="127">
        <v>177000</v>
      </c>
      <c r="C2727" s="128">
        <f t="shared" si="102"/>
        <v>6034000</v>
      </c>
      <c r="D2727" s="129">
        <f t="shared" si="103"/>
        <v>185850</v>
      </c>
      <c r="E2727" s="130" t="s">
        <v>7180</v>
      </c>
      <c r="F2727" s="126"/>
      <c r="G2727" s="126"/>
      <c r="H2727" s="126"/>
      <c r="I2727" s="126"/>
      <c r="J2727" s="126"/>
      <c r="K2727" s="126"/>
    </row>
    <row r="2728" spans="1:11" s="143" customFormat="1">
      <c r="A2728" s="128" t="s">
        <v>4853</v>
      </c>
      <c r="B2728" s="127">
        <v>178000</v>
      </c>
      <c r="C2728" s="128">
        <f t="shared" si="102"/>
        <v>6068000</v>
      </c>
      <c r="D2728" s="129">
        <f t="shared" si="103"/>
        <v>186900</v>
      </c>
      <c r="E2728" s="130" t="s">
        <v>7180</v>
      </c>
      <c r="F2728" s="126"/>
      <c r="G2728" s="126"/>
      <c r="H2728" s="126"/>
      <c r="I2728" s="126"/>
      <c r="J2728" s="126"/>
      <c r="K2728" s="126"/>
    </row>
    <row r="2729" spans="1:11" s="143" customFormat="1">
      <c r="A2729" s="128" t="s">
        <v>4854</v>
      </c>
      <c r="B2729" s="127">
        <v>179000</v>
      </c>
      <c r="C2729" s="128">
        <f t="shared" si="102"/>
        <v>6102000</v>
      </c>
      <c r="D2729" s="129">
        <f t="shared" si="103"/>
        <v>187950</v>
      </c>
      <c r="E2729" s="130" t="s">
        <v>7180</v>
      </c>
      <c r="F2729" s="126"/>
      <c r="G2729" s="126"/>
      <c r="H2729" s="126"/>
      <c r="I2729" s="126"/>
      <c r="J2729" s="126"/>
      <c r="K2729" s="126"/>
    </row>
    <row r="2730" spans="1:11" s="143" customFormat="1">
      <c r="A2730" s="128" t="s">
        <v>4855</v>
      </c>
      <c r="B2730" s="127">
        <v>180000</v>
      </c>
      <c r="C2730" s="128">
        <f t="shared" si="102"/>
        <v>6136000</v>
      </c>
      <c r="D2730" s="129">
        <f t="shared" si="103"/>
        <v>189000</v>
      </c>
      <c r="E2730" s="130" t="s">
        <v>7180</v>
      </c>
      <c r="F2730" s="126"/>
      <c r="G2730" s="126"/>
      <c r="H2730" s="126"/>
      <c r="I2730" s="126"/>
      <c r="J2730" s="126"/>
      <c r="K2730" s="126"/>
    </row>
    <row r="2731" spans="1:11" s="143" customFormat="1">
      <c r="A2731" s="128" t="s">
        <v>4856</v>
      </c>
      <c r="B2731" s="127">
        <v>181000</v>
      </c>
      <c r="C2731" s="128">
        <f t="shared" si="102"/>
        <v>6170000</v>
      </c>
      <c r="D2731" s="129">
        <f t="shared" si="103"/>
        <v>190050</v>
      </c>
      <c r="E2731" s="130" t="s">
        <v>7180</v>
      </c>
      <c r="F2731" s="126"/>
      <c r="G2731" s="126"/>
      <c r="H2731" s="126"/>
      <c r="I2731" s="126"/>
      <c r="J2731" s="126"/>
      <c r="K2731" s="126"/>
    </row>
    <row r="2732" spans="1:11" s="143" customFormat="1">
      <c r="A2732" s="128" t="s">
        <v>4857</v>
      </c>
      <c r="B2732" s="127">
        <v>182000</v>
      </c>
      <c r="C2732" s="128">
        <f t="shared" si="102"/>
        <v>6204000</v>
      </c>
      <c r="D2732" s="129">
        <f t="shared" si="103"/>
        <v>191100</v>
      </c>
      <c r="E2732" s="130" t="s">
        <v>7180</v>
      </c>
      <c r="F2732" s="126"/>
      <c r="G2732" s="126"/>
      <c r="H2732" s="126"/>
      <c r="I2732" s="126"/>
      <c r="J2732" s="126"/>
      <c r="K2732" s="126"/>
    </row>
    <row r="2733" spans="1:11" s="143" customFormat="1">
      <c r="A2733" s="128" t="s">
        <v>4858</v>
      </c>
      <c r="B2733" s="127">
        <v>183000</v>
      </c>
      <c r="C2733" s="128">
        <f t="shared" si="102"/>
        <v>6238000</v>
      </c>
      <c r="D2733" s="129">
        <f t="shared" si="103"/>
        <v>192150</v>
      </c>
      <c r="E2733" s="130" t="s">
        <v>7180</v>
      </c>
      <c r="F2733" s="126"/>
      <c r="G2733" s="126"/>
      <c r="H2733" s="126"/>
      <c r="I2733" s="126"/>
      <c r="J2733" s="126"/>
      <c r="K2733" s="126"/>
    </row>
    <row r="2734" spans="1:11" s="143" customFormat="1">
      <c r="A2734" s="128" t="s">
        <v>4859</v>
      </c>
      <c r="B2734" s="127">
        <v>184000</v>
      </c>
      <c r="C2734" s="128">
        <f t="shared" si="102"/>
        <v>6272000</v>
      </c>
      <c r="D2734" s="129">
        <f t="shared" si="103"/>
        <v>193200</v>
      </c>
      <c r="E2734" s="130" t="s">
        <v>7180</v>
      </c>
      <c r="F2734" s="126"/>
      <c r="G2734" s="126"/>
      <c r="H2734" s="126"/>
      <c r="I2734" s="126"/>
      <c r="J2734" s="126"/>
      <c r="K2734" s="126"/>
    </row>
    <row r="2735" spans="1:11" s="143" customFormat="1">
      <c r="A2735" s="128" t="s">
        <v>4860</v>
      </c>
      <c r="B2735" s="127">
        <v>185000</v>
      </c>
      <c r="C2735" s="128">
        <f t="shared" si="102"/>
        <v>6306000</v>
      </c>
      <c r="D2735" s="129">
        <f t="shared" si="103"/>
        <v>194250</v>
      </c>
      <c r="E2735" s="130" t="s">
        <v>7180</v>
      </c>
      <c r="F2735" s="126"/>
      <c r="G2735" s="126"/>
      <c r="H2735" s="126"/>
      <c r="I2735" s="126"/>
      <c r="J2735" s="126"/>
      <c r="K2735" s="126"/>
    </row>
    <row r="2736" spans="1:11" s="143" customFormat="1">
      <c r="A2736" s="128" t="s">
        <v>4861</v>
      </c>
      <c r="B2736" s="127">
        <v>186000</v>
      </c>
      <c r="C2736" s="128">
        <f t="shared" si="102"/>
        <v>6340000</v>
      </c>
      <c r="D2736" s="129">
        <f t="shared" si="103"/>
        <v>195300</v>
      </c>
      <c r="E2736" s="130" t="s">
        <v>7180</v>
      </c>
      <c r="F2736" s="126"/>
      <c r="G2736" s="126"/>
      <c r="H2736" s="126"/>
      <c r="I2736" s="126"/>
      <c r="J2736" s="126"/>
      <c r="K2736" s="126"/>
    </row>
    <row r="2737" spans="1:11" s="143" customFormat="1">
      <c r="A2737" s="128" t="s">
        <v>4862</v>
      </c>
      <c r="B2737" s="127">
        <v>187000</v>
      </c>
      <c r="C2737" s="128">
        <f t="shared" si="102"/>
        <v>6374000</v>
      </c>
      <c r="D2737" s="129">
        <f t="shared" si="103"/>
        <v>196350</v>
      </c>
      <c r="E2737" s="130" t="s">
        <v>7180</v>
      </c>
      <c r="F2737" s="126"/>
      <c r="G2737" s="126"/>
      <c r="H2737" s="126"/>
      <c r="I2737" s="126"/>
      <c r="J2737" s="126"/>
      <c r="K2737" s="126"/>
    </row>
    <row r="2738" spans="1:11" s="143" customFormat="1">
      <c r="A2738" s="128" t="s">
        <v>4863</v>
      </c>
      <c r="B2738" s="127">
        <v>188000</v>
      </c>
      <c r="C2738" s="128">
        <f t="shared" si="102"/>
        <v>6408000</v>
      </c>
      <c r="D2738" s="129">
        <f t="shared" si="103"/>
        <v>197400</v>
      </c>
      <c r="E2738" s="130" t="s">
        <v>7180</v>
      </c>
      <c r="F2738" s="126"/>
      <c r="G2738" s="126"/>
      <c r="H2738" s="126"/>
      <c r="I2738" s="126"/>
      <c r="J2738" s="126"/>
      <c r="K2738" s="126"/>
    </row>
    <row r="2739" spans="1:11" s="143" customFormat="1">
      <c r="A2739" s="128" t="s">
        <v>4864</v>
      </c>
      <c r="B2739" s="127">
        <v>189000</v>
      </c>
      <c r="C2739" s="128">
        <f t="shared" si="102"/>
        <v>6442000</v>
      </c>
      <c r="D2739" s="129">
        <f t="shared" si="103"/>
        <v>198450</v>
      </c>
      <c r="E2739" s="130" t="s">
        <v>7180</v>
      </c>
      <c r="F2739" s="126"/>
      <c r="G2739" s="126"/>
      <c r="H2739" s="126"/>
      <c r="I2739" s="126"/>
      <c r="J2739" s="126"/>
      <c r="K2739" s="126"/>
    </row>
    <row r="2740" spans="1:11" s="143" customFormat="1">
      <c r="A2740" s="128" t="s">
        <v>4865</v>
      </c>
      <c r="B2740" s="127">
        <v>190000</v>
      </c>
      <c r="C2740" s="128">
        <f t="shared" si="102"/>
        <v>6476000</v>
      </c>
      <c r="D2740" s="129">
        <f t="shared" si="103"/>
        <v>199500</v>
      </c>
      <c r="E2740" s="130" t="s">
        <v>7180</v>
      </c>
      <c r="F2740" s="126"/>
      <c r="G2740" s="126"/>
      <c r="H2740" s="126"/>
      <c r="I2740" s="126"/>
      <c r="J2740" s="126"/>
      <c r="K2740" s="126"/>
    </row>
    <row r="2741" spans="1:11" s="143" customFormat="1">
      <c r="A2741" s="128" t="s">
        <v>4866</v>
      </c>
      <c r="B2741" s="127">
        <v>191000</v>
      </c>
      <c r="C2741" s="128">
        <f t="shared" si="102"/>
        <v>6510000</v>
      </c>
      <c r="D2741" s="129">
        <f t="shared" si="103"/>
        <v>200550</v>
      </c>
      <c r="E2741" s="130" t="s">
        <v>7180</v>
      </c>
      <c r="F2741" s="126"/>
      <c r="G2741" s="126"/>
      <c r="H2741" s="126"/>
      <c r="I2741" s="126"/>
      <c r="J2741" s="126"/>
      <c r="K2741" s="126"/>
    </row>
    <row r="2742" spans="1:11" s="143" customFormat="1">
      <c r="A2742" s="128" t="s">
        <v>4867</v>
      </c>
      <c r="B2742" s="127">
        <v>192000</v>
      </c>
      <c r="C2742" s="128">
        <f t="shared" si="102"/>
        <v>6544000</v>
      </c>
      <c r="D2742" s="129">
        <f t="shared" si="103"/>
        <v>201600</v>
      </c>
      <c r="E2742" s="130" t="s">
        <v>7180</v>
      </c>
      <c r="F2742" s="126"/>
      <c r="G2742" s="126"/>
      <c r="H2742" s="126"/>
      <c r="I2742" s="126"/>
      <c r="J2742" s="126"/>
      <c r="K2742" s="126"/>
    </row>
    <row r="2743" spans="1:11" s="143" customFormat="1">
      <c r="A2743" s="128" t="s">
        <v>4868</v>
      </c>
      <c r="B2743" s="127">
        <v>193000</v>
      </c>
      <c r="C2743" s="128">
        <f t="shared" si="102"/>
        <v>6578000</v>
      </c>
      <c r="D2743" s="129">
        <f t="shared" si="103"/>
        <v>202650</v>
      </c>
      <c r="E2743" s="130" t="s">
        <v>7180</v>
      </c>
      <c r="F2743" s="126"/>
      <c r="G2743" s="126"/>
      <c r="H2743" s="126"/>
      <c r="I2743" s="126"/>
      <c r="J2743" s="126"/>
      <c r="K2743" s="126"/>
    </row>
    <row r="2744" spans="1:11" s="143" customFormat="1">
      <c r="A2744" s="128" t="s">
        <v>4869</v>
      </c>
      <c r="B2744" s="127">
        <v>194000</v>
      </c>
      <c r="C2744" s="128">
        <f t="shared" si="102"/>
        <v>6612000</v>
      </c>
      <c r="D2744" s="129">
        <f t="shared" si="103"/>
        <v>203700</v>
      </c>
      <c r="E2744" s="130" t="s">
        <v>7180</v>
      </c>
      <c r="F2744" s="126"/>
      <c r="G2744" s="126"/>
      <c r="H2744" s="126"/>
      <c r="I2744" s="126"/>
      <c r="J2744" s="126"/>
      <c r="K2744" s="126"/>
    </row>
    <row r="2745" spans="1:11" s="143" customFormat="1">
      <c r="A2745" s="128" t="s">
        <v>4870</v>
      </c>
      <c r="B2745" s="127">
        <v>195000</v>
      </c>
      <c r="C2745" s="128">
        <f t="shared" ref="C2745:C2808" si="104">C2744+34000</f>
        <v>6646000</v>
      </c>
      <c r="D2745" s="129">
        <f t="shared" si="103"/>
        <v>204750</v>
      </c>
      <c r="E2745" s="130" t="s">
        <v>7180</v>
      </c>
      <c r="F2745" s="126"/>
      <c r="G2745" s="126"/>
      <c r="H2745" s="126"/>
      <c r="I2745" s="126"/>
      <c r="J2745" s="126"/>
      <c r="K2745" s="126"/>
    </row>
    <row r="2746" spans="1:11" s="143" customFormat="1">
      <c r="A2746" s="128" t="s">
        <v>4871</v>
      </c>
      <c r="B2746" s="127">
        <v>196000</v>
      </c>
      <c r="C2746" s="128">
        <f t="shared" si="104"/>
        <v>6680000</v>
      </c>
      <c r="D2746" s="129">
        <f t="shared" si="103"/>
        <v>205800</v>
      </c>
      <c r="E2746" s="130" t="s">
        <v>7180</v>
      </c>
      <c r="F2746" s="126"/>
      <c r="G2746" s="126"/>
      <c r="H2746" s="126"/>
      <c r="I2746" s="126"/>
      <c r="J2746" s="126"/>
      <c r="K2746" s="126"/>
    </row>
    <row r="2747" spans="1:11" s="143" customFormat="1">
      <c r="A2747" s="128" t="s">
        <v>4872</v>
      </c>
      <c r="B2747" s="127">
        <v>197000</v>
      </c>
      <c r="C2747" s="128">
        <f t="shared" si="104"/>
        <v>6714000</v>
      </c>
      <c r="D2747" s="129">
        <f t="shared" si="103"/>
        <v>206850</v>
      </c>
      <c r="E2747" s="130" t="s">
        <v>7180</v>
      </c>
      <c r="F2747" s="126"/>
      <c r="G2747" s="126"/>
      <c r="H2747" s="126"/>
      <c r="I2747" s="126"/>
      <c r="J2747" s="126"/>
      <c r="K2747" s="126"/>
    </row>
    <row r="2748" spans="1:11" s="143" customFormat="1">
      <c r="A2748" s="128" t="s">
        <v>4873</v>
      </c>
      <c r="B2748" s="127">
        <v>198000</v>
      </c>
      <c r="C2748" s="128">
        <f t="shared" si="104"/>
        <v>6748000</v>
      </c>
      <c r="D2748" s="129">
        <f t="shared" si="103"/>
        <v>207900</v>
      </c>
      <c r="E2748" s="130" t="s">
        <v>7180</v>
      </c>
      <c r="F2748" s="126"/>
      <c r="G2748" s="126"/>
      <c r="H2748" s="126"/>
      <c r="I2748" s="126"/>
      <c r="J2748" s="126"/>
      <c r="K2748" s="126"/>
    </row>
    <row r="2749" spans="1:11" s="143" customFormat="1">
      <c r="A2749" s="128" t="s">
        <v>4874</v>
      </c>
      <c r="B2749" s="127">
        <v>199000</v>
      </c>
      <c r="C2749" s="128">
        <f t="shared" si="104"/>
        <v>6782000</v>
      </c>
      <c r="D2749" s="129">
        <f t="shared" si="103"/>
        <v>208950</v>
      </c>
      <c r="E2749" s="130" t="s">
        <v>7180</v>
      </c>
      <c r="F2749" s="126"/>
      <c r="G2749" s="126"/>
      <c r="H2749" s="126"/>
      <c r="I2749" s="126"/>
      <c r="J2749" s="126"/>
      <c r="K2749" s="126"/>
    </row>
    <row r="2750" spans="1:11" s="143" customFormat="1">
      <c r="A2750" s="128" t="s">
        <v>4875</v>
      </c>
      <c r="B2750" s="127">
        <v>200000</v>
      </c>
      <c r="C2750" s="128">
        <f t="shared" si="104"/>
        <v>6816000</v>
      </c>
      <c r="D2750" s="129">
        <f t="shared" si="103"/>
        <v>210000</v>
      </c>
      <c r="E2750" s="130" t="s">
        <v>7180</v>
      </c>
      <c r="F2750" s="126"/>
      <c r="G2750" s="126"/>
      <c r="H2750" s="126"/>
      <c r="I2750" s="126"/>
      <c r="J2750" s="126"/>
      <c r="K2750" s="126"/>
    </row>
    <row r="2751" spans="1:11" s="143" customFormat="1">
      <c r="A2751" s="128" t="s">
        <v>4876</v>
      </c>
      <c r="B2751" s="127">
        <v>201000</v>
      </c>
      <c r="C2751" s="128">
        <f t="shared" si="104"/>
        <v>6850000</v>
      </c>
      <c r="D2751" s="129">
        <f t="shared" si="103"/>
        <v>211050</v>
      </c>
      <c r="E2751" s="130" t="s">
        <v>7180</v>
      </c>
      <c r="F2751" s="126"/>
      <c r="G2751" s="126"/>
      <c r="H2751" s="126"/>
      <c r="I2751" s="126"/>
      <c r="J2751" s="126"/>
      <c r="K2751" s="126"/>
    </row>
    <row r="2752" spans="1:11" s="143" customFormat="1">
      <c r="A2752" s="128" t="s">
        <v>4877</v>
      </c>
      <c r="B2752" s="127">
        <v>202000</v>
      </c>
      <c r="C2752" s="128">
        <f t="shared" si="104"/>
        <v>6884000</v>
      </c>
      <c r="D2752" s="129">
        <f t="shared" si="103"/>
        <v>212100</v>
      </c>
      <c r="E2752" s="130" t="s">
        <v>7180</v>
      </c>
      <c r="F2752" s="126"/>
      <c r="G2752" s="126"/>
      <c r="H2752" s="126"/>
      <c r="I2752" s="126"/>
      <c r="J2752" s="126"/>
      <c r="K2752" s="126"/>
    </row>
    <row r="2753" spans="1:11" s="143" customFormat="1">
      <c r="A2753" s="128" t="s">
        <v>4878</v>
      </c>
      <c r="B2753" s="127">
        <v>203000</v>
      </c>
      <c r="C2753" s="128">
        <f t="shared" si="104"/>
        <v>6918000</v>
      </c>
      <c r="D2753" s="129">
        <f t="shared" si="103"/>
        <v>213150</v>
      </c>
      <c r="E2753" s="130" t="s">
        <v>7180</v>
      </c>
      <c r="F2753" s="126"/>
      <c r="G2753" s="126"/>
      <c r="H2753" s="126"/>
      <c r="I2753" s="126"/>
      <c r="J2753" s="126"/>
      <c r="K2753" s="126"/>
    </row>
    <row r="2754" spans="1:11" s="143" customFormat="1">
      <c r="A2754" s="128" t="s">
        <v>4879</v>
      </c>
      <c r="B2754" s="127">
        <v>204000</v>
      </c>
      <c r="C2754" s="128">
        <f t="shared" si="104"/>
        <v>6952000</v>
      </c>
      <c r="D2754" s="129">
        <f t="shared" si="103"/>
        <v>214200</v>
      </c>
      <c r="E2754" s="130" t="s">
        <v>7180</v>
      </c>
      <c r="F2754" s="126"/>
      <c r="G2754" s="126"/>
      <c r="H2754" s="126"/>
      <c r="I2754" s="126"/>
      <c r="J2754" s="126"/>
      <c r="K2754" s="126"/>
    </row>
    <row r="2755" spans="1:11" s="143" customFormat="1">
      <c r="A2755" s="128" t="s">
        <v>4880</v>
      </c>
      <c r="B2755" s="127">
        <v>205000</v>
      </c>
      <c r="C2755" s="128">
        <f t="shared" si="104"/>
        <v>6986000</v>
      </c>
      <c r="D2755" s="129">
        <f t="shared" si="103"/>
        <v>215250</v>
      </c>
      <c r="E2755" s="130" t="s">
        <v>7180</v>
      </c>
      <c r="F2755" s="126"/>
      <c r="G2755" s="126"/>
      <c r="H2755" s="126"/>
      <c r="I2755" s="126"/>
      <c r="J2755" s="126"/>
      <c r="K2755" s="126"/>
    </row>
    <row r="2756" spans="1:11" s="143" customFormat="1">
      <c r="A2756" s="128" t="s">
        <v>4881</v>
      </c>
      <c r="B2756" s="127">
        <v>206000</v>
      </c>
      <c r="C2756" s="128">
        <f t="shared" si="104"/>
        <v>7020000</v>
      </c>
      <c r="D2756" s="129">
        <f t="shared" si="103"/>
        <v>216300</v>
      </c>
      <c r="E2756" s="130" t="s">
        <v>7180</v>
      </c>
      <c r="F2756" s="126"/>
      <c r="G2756" s="126"/>
      <c r="H2756" s="126"/>
      <c r="I2756" s="126"/>
      <c r="J2756" s="126"/>
      <c r="K2756" s="126"/>
    </row>
    <row r="2757" spans="1:11" s="143" customFormat="1">
      <c r="A2757" s="128" t="s">
        <v>4882</v>
      </c>
      <c r="B2757" s="127">
        <v>207000</v>
      </c>
      <c r="C2757" s="128">
        <f t="shared" si="104"/>
        <v>7054000</v>
      </c>
      <c r="D2757" s="129">
        <f t="shared" si="103"/>
        <v>217350</v>
      </c>
      <c r="E2757" s="130" t="s">
        <v>7180</v>
      </c>
      <c r="F2757" s="126"/>
      <c r="G2757" s="126"/>
      <c r="H2757" s="126"/>
      <c r="I2757" s="126"/>
      <c r="J2757" s="126"/>
      <c r="K2757" s="126"/>
    </row>
    <row r="2758" spans="1:11" s="143" customFormat="1">
      <c r="A2758" s="128" t="s">
        <v>4883</v>
      </c>
      <c r="B2758" s="127">
        <v>208000</v>
      </c>
      <c r="C2758" s="128">
        <f t="shared" si="104"/>
        <v>7088000</v>
      </c>
      <c r="D2758" s="129">
        <f t="shared" si="103"/>
        <v>218400</v>
      </c>
      <c r="E2758" s="130" t="s">
        <v>7180</v>
      </c>
      <c r="F2758" s="126"/>
      <c r="G2758" s="126"/>
      <c r="H2758" s="126"/>
      <c r="I2758" s="126"/>
      <c r="J2758" s="126"/>
      <c r="K2758" s="126"/>
    </row>
    <row r="2759" spans="1:11" s="143" customFormat="1">
      <c r="A2759" s="128" t="s">
        <v>4884</v>
      </c>
      <c r="B2759" s="127">
        <v>209000</v>
      </c>
      <c r="C2759" s="128">
        <f t="shared" si="104"/>
        <v>7122000</v>
      </c>
      <c r="D2759" s="129">
        <f t="shared" si="103"/>
        <v>219450</v>
      </c>
      <c r="E2759" s="130" t="s">
        <v>7180</v>
      </c>
      <c r="F2759" s="126"/>
      <c r="G2759" s="126"/>
      <c r="H2759" s="126"/>
      <c r="I2759" s="126"/>
      <c r="J2759" s="126"/>
      <c r="K2759" s="126"/>
    </row>
    <row r="2760" spans="1:11" s="143" customFormat="1">
      <c r="A2760" s="128" t="s">
        <v>4885</v>
      </c>
      <c r="B2760" s="127">
        <v>210000</v>
      </c>
      <c r="C2760" s="128">
        <f t="shared" si="104"/>
        <v>7156000</v>
      </c>
      <c r="D2760" s="129">
        <f t="shared" si="103"/>
        <v>220500</v>
      </c>
      <c r="E2760" s="130" t="s">
        <v>7180</v>
      </c>
      <c r="F2760" s="126"/>
      <c r="G2760" s="126"/>
      <c r="H2760" s="126"/>
      <c r="I2760" s="126"/>
      <c r="J2760" s="126"/>
      <c r="K2760" s="126"/>
    </row>
    <row r="2761" spans="1:11" s="143" customFormat="1">
      <c r="A2761" s="128" t="s">
        <v>4886</v>
      </c>
      <c r="B2761" s="127">
        <v>211000</v>
      </c>
      <c r="C2761" s="128">
        <f t="shared" si="104"/>
        <v>7190000</v>
      </c>
      <c r="D2761" s="129">
        <f t="shared" si="103"/>
        <v>221550</v>
      </c>
      <c r="E2761" s="130" t="s">
        <v>7180</v>
      </c>
      <c r="F2761" s="126"/>
      <c r="G2761" s="126"/>
      <c r="H2761" s="126"/>
      <c r="I2761" s="126"/>
      <c r="J2761" s="126"/>
      <c r="K2761" s="126"/>
    </row>
    <row r="2762" spans="1:11" s="143" customFormat="1">
      <c r="A2762" s="128" t="s">
        <v>4887</v>
      </c>
      <c r="B2762" s="127">
        <v>212000</v>
      </c>
      <c r="C2762" s="128">
        <f t="shared" si="104"/>
        <v>7224000</v>
      </c>
      <c r="D2762" s="129">
        <f t="shared" si="103"/>
        <v>222600</v>
      </c>
      <c r="E2762" s="130" t="s">
        <v>7180</v>
      </c>
      <c r="F2762" s="126"/>
      <c r="G2762" s="126"/>
      <c r="H2762" s="126"/>
      <c r="I2762" s="126"/>
      <c r="J2762" s="126"/>
      <c r="K2762" s="126"/>
    </row>
    <row r="2763" spans="1:11" s="143" customFormat="1">
      <c r="A2763" s="128" t="s">
        <v>4888</v>
      </c>
      <c r="B2763" s="127">
        <v>213000</v>
      </c>
      <c r="C2763" s="128">
        <f t="shared" si="104"/>
        <v>7258000</v>
      </c>
      <c r="D2763" s="129">
        <f t="shared" si="103"/>
        <v>223650</v>
      </c>
      <c r="E2763" s="130" t="s">
        <v>7180</v>
      </c>
      <c r="F2763" s="126"/>
      <c r="G2763" s="126"/>
      <c r="H2763" s="126"/>
      <c r="I2763" s="126"/>
      <c r="J2763" s="126"/>
      <c r="K2763" s="126"/>
    </row>
    <row r="2764" spans="1:11" s="143" customFormat="1">
      <c r="A2764" s="128" t="s">
        <v>4889</v>
      </c>
      <c r="B2764" s="127">
        <v>214000</v>
      </c>
      <c r="C2764" s="128">
        <f t="shared" si="104"/>
        <v>7292000</v>
      </c>
      <c r="D2764" s="129">
        <f t="shared" si="103"/>
        <v>224700</v>
      </c>
      <c r="E2764" s="130" t="s">
        <v>7180</v>
      </c>
      <c r="F2764" s="126"/>
      <c r="G2764" s="126"/>
      <c r="H2764" s="126"/>
      <c r="I2764" s="126"/>
      <c r="J2764" s="126"/>
      <c r="K2764" s="126"/>
    </row>
    <row r="2765" spans="1:11" s="143" customFormat="1">
      <c r="A2765" s="128" t="s">
        <v>4890</v>
      </c>
      <c r="B2765" s="127">
        <v>215000</v>
      </c>
      <c r="C2765" s="128">
        <f t="shared" si="104"/>
        <v>7326000</v>
      </c>
      <c r="D2765" s="129">
        <f t="shared" si="103"/>
        <v>225750</v>
      </c>
      <c r="E2765" s="130" t="s">
        <v>7180</v>
      </c>
      <c r="F2765" s="126"/>
      <c r="G2765" s="126"/>
      <c r="H2765" s="126"/>
      <c r="I2765" s="126"/>
      <c r="J2765" s="126"/>
      <c r="K2765" s="126"/>
    </row>
    <row r="2766" spans="1:11" s="143" customFormat="1">
      <c r="A2766" s="128" t="s">
        <v>4891</v>
      </c>
      <c r="B2766" s="127">
        <v>216000</v>
      </c>
      <c r="C2766" s="128">
        <f t="shared" si="104"/>
        <v>7360000</v>
      </c>
      <c r="D2766" s="129">
        <f t="shared" si="103"/>
        <v>226800</v>
      </c>
      <c r="E2766" s="130" t="s">
        <v>7180</v>
      </c>
      <c r="F2766" s="126"/>
      <c r="G2766" s="126"/>
      <c r="H2766" s="126"/>
      <c r="I2766" s="126"/>
      <c r="J2766" s="126"/>
      <c r="K2766" s="126"/>
    </row>
    <row r="2767" spans="1:11" s="143" customFormat="1">
      <c r="A2767" s="128" t="s">
        <v>4892</v>
      </c>
      <c r="B2767" s="127">
        <v>217000</v>
      </c>
      <c r="C2767" s="128">
        <f t="shared" si="104"/>
        <v>7394000</v>
      </c>
      <c r="D2767" s="129">
        <f t="shared" si="103"/>
        <v>227850</v>
      </c>
      <c r="E2767" s="130" t="s">
        <v>7180</v>
      </c>
      <c r="F2767" s="126"/>
      <c r="G2767" s="126"/>
      <c r="H2767" s="126"/>
      <c r="I2767" s="126"/>
      <c r="J2767" s="126"/>
      <c r="K2767" s="126"/>
    </row>
    <row r="2768" spans="1:11" s="143" customFormat="1">
      <c r="A2768" s="128" t="s">
        <v>4893</v>
      </c>
      <c r="B2768" s="127">
        <v>218000</v>
      </c>
      <c r="C2768" s="128">
        <f t="shared" si="104"/>
        <v>7428000</v>
      </c>
      <c r="D2768" s="129">
        <f t="shared" si="103"/>
        <v>228900</v>
      </c>
      <c r="E2768" s="130" t="s">
        <v>7180</v>
      </c>
      <c r="F2768" s="126"/>
      <c r="G2768" s="126"/>
      <c r="H2768" s="126"/>
      <c r="I2768" s="126"/>
      <c r="J2768" s="126"/>
      <c r="K2768" s="126"/>
    </row>
    <row r="2769" spans="1:11" s="143" customFormat="1">
      <c r="A2769" s="128" t="s">
        <v>4894</v>
      </c>
      <c r="B2769" s="127">
        <v>219000</v>
      </c>
      <c r="C2769" s="128">
        <f t="shared" si="104"/>
        <v>7462000</v>
      </c>
      <c r="D2769" s="129">
        <f t="shared" si="103"/>
        <v>229950</v>
      </c>
      <c r="E2769" s="130" t="s">
        <v>7180</v>
      </c>
      <c r="F2769" s="126"/>
      <c r="G2769" s="126"/>
      <c r="H2769" s="126"/>
      <c r="I2769" s="126"/>
      <c r="J2769" s="126"/>
      <c r="K2769" s="126"/>
    </row>
    <row r="2770" spans="1:11" s="143" customFormat="1">
      <c r="A2770" s="128" t="s">
        <v>4895</v>
      </c>
      <c r="B2770" s="127">
        <v>220000</v>
      </c>
      <c r="C2770" s="128">
        <f t="shared" si="104"/>
        <v>7496000</v>
      </c>
      <c r="D2770" s="129">
        <f t="shared" si="103"/>
        <v>231000</v>
      </c>
      <c r="E2770" s="130" t="s">
        <v>7180</v>
      </c>
      <c r="F2770" s="126"/>
      <c r="G2770" s="126"/>
      <c r="H2770" s="126"/>
      <c r="I2770" s="126"/>
      <c r="J2770" s="126"/>
      <c r="K2770" s="126"/>
    </row>
    <row r="2771" spans="1:11" s="143" customFormat="1">
      <c r="A2771" s="128" t="s">
        <v>4896</v>
      </c>
      <c r="B2771" s="127">
        <v>221000</v>
      </c>
      <c r="C2771" s="128">
        <f t="shared" si="104"/>
        <v>7530000</v>
      </c>
      <c r="D2771" s="129">
        <f t="shared" si="103"/>
        <v>232050</v>
      </c>
      <c r="E2771" s="130" t="s">
        <v>7180</v>
      </c>
      <c r="F2771" s="126"/>
      <c r="G2771" s="126"/>
      <c r="H2771" s="126"/>
      <c r="I2771" s="126"/>
      <c r="J2771" s="126"/>
      <c r="K2771" s="126"/>
    </row>
    <row r="2772" spans="1:11" s="143" customFormat="1">
      <c r="A2772" s="128" t="s">
        <v>4897</v>
      </c>
      <c r="B2772" s="127">
        <v>222000</v>
      </c>
      <c r="C2772" s="128">
        <f t="shared" si="104"/>
        <v>7564000</v>
      </c>
      <c r="D2772" s="129">
        <f t="shared" si="103"/>
        <v>233100</v>
      </c>
      <c r="E2772" s="130" t="s">
        <v>7180</v>
      </c>
      <c r="F2772" s="126"/>
      <c r="G2772" s="126"/>
      <c r="H2772" s="126"/>
      <c r="I2772" s="126"/>
      <c r="J2772" s="126"/>
      <c r="K2772" s="126"/>
    </row>
    <row r="2773" spans="1:11" s="143" customFormat="1">
      <c r="A2773" s="128" t="s">
        <v>4898</v>
      </c>
      <c r="B2773" s="127">
        <v>223000</v>
      </c>
      <c r="C2773" s="128">
        <f t="shared" si="104"/>
        <v>7598000</v>
      </c>
      <c r="D2773" s="129">
        <f t="shared" si="103"/>
        <v>234150</v>
      </c>
      <c r="E2773" s="130" t="s">
        <v>7180</v>
      </c>
      <c r="F2773" s="126"/>
      <c r="G2773" s="126"/>
      <c r="H2773" s="126"/>
      <c r="I2773" s="126"/>
      <c r="J2773" s="126"/>
      <c r="K2773" s="126"/>
    </row>
    <row r="2774" spans="1:11" s="143" customFormat="1">
      <c r="A2774" s="128" t="s">
        <v>4899</v>
      </c>
      <c r="B2774" s="127">
        <v>224000</v>
      </c>
      <c r="C2774" s="128">
        <f t="shared" si="104"/>
        <v>7632000</v>
      </c>
      <c r="D2774" s="129">
        <f t="shared" si="103"/>
        <v>235200</v>
      </c>
      <c r="E2774" s="130" t="s">
        <v>7180</v>
      </c>
      <c r="F2774" s="126"/>
      <c r="G2774" s="126"/>
      <c r="H2774" s="126"/>
      <c r="I2774" s="126"/>
      <c r="J2774" s="126"/>
      <c r="K2774" s="126"/>
    </row>
    <row r="2775" spans="1:11" s="143" customFormat="1">
      <c r="A2775" s="128" t="s">
        <v>4900</v>
      </c>
      <c r="B2775" s="127">
        <v>225000</v>
      </c>
      <c r="C2775" s="128">
        <f t="shared" si="104"/>
        <v>7666000</v>
      </c>
      <c r="D2775" s="129">
        <f t="shared" si="103"/>
        <v>236250</v>
      </c>
      <c r="E2775" s="130" t="s">
        <v>7180</v>
      </c>
      <c r="F2775" s="126"/>
      <c r="G2775" s="126"/>
      <c r="H2775" s="126"/>
      <c r="I2775" s="126"/>
      <c r="J2775" s="126"/>
      <c r="K2775" s="126"/>
    </row>
    <row r="2776" spans="1:11" s="143" customFormat="1">
      <c r="A2776" s="128" t="s">
        <v>4901</v>
      </c>
      <c r="B2776" s="127">
        <v>226000</v>
      </c>
      <c r="C2776" s="128">
        <f t="shared" si="104"/>
        <v>7700000</v>
      </c>
      <c r="D2776" s="129">
        <f t="shared" si="103"/>
        <v>237300</v>
      </c>
      <c r="E2776" s="130" t="s">
        <v>7180</v>
      </c>
      <c r="F2776" s="126"/>
      <c r="G2776" s="126"/>
      <c r="H2776" s="126"/>
      <c r="I2776" s="126"/>
      <c r="J2776" s="126"/>
      <c r="K2776" s="126"/>
    </row>
    <row r="2777" spans="1:11" s="143" customFormat="1">
      <c r="A2777" s="128" t="s">
        <v>4902</v>
      </c>
      <c r="B2777" s="127">
        <v>227000</v>
      </c>
      <c r="C2777" s="128">
        <f t="shared" si="104"/>
        <v>7734000</v>
      </c>
      <c r="D2777" s="129">
        <f t="shared" si="103"/>
        <v>238350</v>
      </c>
      <c r="E2777" s="130" t="s">
        <v>7180</v>
      </c>
      <c r="F2777" s="126"/>
      <c r="G2777" s="126"/>
      <c r="H2777" s="126"/>
      <c r="I2777" s="126"/>
      <c r="J2777" s="126"/>
      <c r="K2777" s="126"/>
    </row>
    <row r="2778" spans="1:11" s="143" customFormat="1">
      <c r="A2778" s="128" t="s">
        <v>4903</v>
      </c>
      <c r="B2778" s="127">
        <v>228000</v>
      </c>
      <c r="C2778" s="128">
        <f t="shared" si="104"/>
        <v>7768000</v>
      </c>
      <c r="D2778" s="129">
        <f t="shared" si="103"/>
        <v>239400</v>
      </c>
      <c r="E2778" s="130" t="s">
        <v>7180</v>
      </c>
      <c r="F2778" s="126"/>
      <c r="G2778" s="126"/>
      <c r="H2778" s="126"/>
      <c r="I2778" s="126"/>
      <c r="J2778" s="126"/>
      <c r="K2778" s="126"/>
    </row>
    <row r="2779" spans="1:11" s="143" customFormat="1">
      <c r="A2779" s="128" t="s">
        <v>4904</v>
      </c>
      <c r="B2779" s="127">
        <v>229000</v>
      </c>
      <c r="C2779" s="128">
        <f t="shared" si="104"/>
        <v>7802000</v>
      </c>
      <c r="D2779" s="129">
        <f t="shared" si="103"/>
        <v>240450</v>
      </c>
      <c r="E2779" s="130" t="s">
        <v>7180</v>
      </c>
      <c r="F2779" s="126"/>
      <c r="G2779" s="126"/>
      <c r="H2779" s="126"/>
      <c r="I2779" s="126"/>
      <c r="J2779" s="126"/>
      <c r="K2779" s="126"/>
    </row>
    <row r="2780" spans="1:11" s="143" customFormat="1">
      <c r="A2780" s="128" t="s">
        <v>4905</v>
      </c>
      <c r="B2780" s="127">
        <v>230000</v>
      </c>
      <c r="C2780" s="128">
        <f t="shared" si="104"/>
        <v>7836000</v>
      </c>
      <c r="D2780" s="129">
        <f t="shared" si="103"/>
        <v>241500</v>
      </c>
      <c r="E2780" s="130" t="s">
        <v>7180</v>
      </c>
      <c r="F2780" s="126"/>
      <c r="G2780" s="126"/>
      <c r="H2780" s="126"/>
      <c r="I2780" s="126"/>
      <c r="J2780" s="126"/>
      <c r="K2780" s="126"/>
    </row>
    <row r="2781" spans="1:11" s="143" customFormat="1">
      <c r="A2781" s="128" t="s">
        <v>4906</v>
      </c>
      <c r="B2781" s="127">
        <v>231000</v>
      </c>
      <c r="C2781" s="128">
        <f t="shared" si="104"/>
        <v>7870000</v>
      </c>
      <c r="D2781" s="129">
        <f t="shared" si="103"/>
        <v>242550</v>
      </c>
      <c r="E2781" s="130" t="s">
        <v>7180</v>
      </c>
      <c r="F2781" s="126"/>
      <c r="G2781" s="126"/>
      <c r="H2781" s="126"/>
      <c r="I2781" s="126"/>
      <c r="J2781" s="126"/>
      <c r="K2781" s="126"/>
    </row>
    <row r="2782" spans="1:11" s="143" customFormat="1">
      <c r="A2782" s="128" t="s">
        <v>4907</v>
      </c>
      <c r="B2782" s="127">
        <v>232000</v>
      </c>
      <c r="C2782" s="128">
        <f t="shared" si="104"/>
        <v>7904000</v>
      </c>
      <c r="D2782" s="129">
        <f t="shared" si="103"/>
        <v>243600</v>
      </c>
      <c r="E2782" s="130" t="s">
        <v>7180</v>
      </c>
      <c r="F2782" s="126"/>
      <c r="G2782" s="126"/>
      <c r="H2782" s="126"/>
      <c r="I2782" s="126"/>
      <c r="J2782" s="126"/>
      <c r="K2782" s="126"/>
    </row>
    <row r="2783" spans="1:11" s="143" customFormat="1">
      <c r="A2783" s="128" t="s">
        <v>4908</v>
      </c>
      <c r="B2783" s="127">
        <v>233000</v>
      </c>
      <c r="C2783" s="128">
        <f t="shared" si="104"/>
        <v>7938000</v>
      </c>
      <c r="D2783" s="129">
        <f t="shared" si="103"/>
        <v>244650</v>
      </c>
      <c r="E2783" s="130" t="s">
        <v>7180</v>
      </c>
      <c r="F2783" s="126"/>
      <c r="G2783" s="126"/>
      <c r="H2783" s="126"/>
      <c r="I2783" s="126"/>
      <c r="J2783" s="126"/>
      <c r="K2783" s="126"/>
    </row>
    <row r="2784" spans="1:11" s="143" customFormat="1">
      <c r="A2784" s="128" t="s">
        <v>4909</v>
      </c>
      <c r="B2784" s="127">
        <v>234000</v>
      </c>
      <c r="C2784" s="128">
        <f t="shared" si="104"/>
        <v>7972000</v>
      </c>
      <c r="D2784" s="129">
        <f t="shared" si="103"/>
        <v>245700</v>
      </c>
      <c r="E2784" s="130" t="s">
        <v>7180</v>
      </c>
      <c r="F2784" s="126"/>
      <c r="G2784" s="126"/>
      <c r="H2784" s="126"/>
      <c r="I2784" s="126"/>
      <c r="J2784" s="126"/>
      <c r="K2784" s="126"/>
    </row>
    <row r="2785" spans="1:11" s="143" customFormat="1">
      <c r="A2785" s="128" t="s">
        <v>4910</v>
      </c>
      <c r="B2785" s="127">
        <v>235000</v>
      </c>
      <c r="C2785" s="128">
        <f t="shared" si="104"/>
        <v>8006000</v>
      </c>
      <c r="D2785" s="129">
        <f t="shared" si="103"/>
        <v>246750</v>
      </c>
      <c r="E2785" s="130" t="s">
        <v>7180</v>
      </c>
      <c r="F2785" s="126"/>
      <c r="G2785" s="126"/>
      <c r="H2785" s="126"/>
      <c r="I2785" s="126"/>
      <c r="J2785" s="126"/>
      <c r="K2785" s="126"/>
    </row>
    <row r="2786" spans="1:11" s="143" customFormat="1">
      <c r="A2786" s="128" t="s">
        <v>4911</v>
      </c>
      <c r="B2786" s="127">
        <v>236000</v>
      </c>
      <c r="C2786" s="128">
        <f t="shared" si="104"/>
        <v>8040000</v>
      </c>
      <c r="D2786" s="129">
        <f t="shared" si="103"/>
        <v>247800</v>
      </c>
      <c r="E2786" s="130" t="s">
        <v>7180</v>
      </c>
      <c r="F2786" s="126"/>
      <c r="G2786" s="126"/>
      <c r="H2786" s="126"/>
      <c r="I2786" s="126"/>
      <c r="J2786" s="126"/>
      <c r="K2786" s="126"/>
    </row>
    <row r="2787" spans="1:11" s="143" customFormat="1">
      <c r="A2787" s="128" t="s">
        <v>4912</v>
      </c>
      <c r="B2787" s="127">
        <v>237000</v>
      </c>
      <c r="C2787" s="128">
        <f t="shared" si="104"/>
        <v>8074000</v>
      </c>
      <c r="D2787" s="129">
        <f t="shared" si="103"/>
        <v>248850</v>
      </c>
      <c r="E2787" s="130" t="s">
        <v>7180</v>
      </c>
      <c r="F2787" s="126"/>
      <c r="G2787" s="126"/>
      <c r="H2787" s="126"/>
      <c r="I2787" s="126"/>
      <c r="J2787" s="126"/>
      <c r="K2787" s="126"/>
    </row>
    <row r="2788" spans="1:11" s="143" customFormat="1">
      <c r="A2788" s="128" t="s">
        <v>4913</v>
      </c>
      <c r="B2788" s="127">
        <v>238000</v>
      </c>
      <c r="C2788" s="128">
        <f t="shared" si="104"/>
        <v>8108000</v>
      </c>
      <c r="D2788" s="129">
        <f t="shared" ref="D2788:D2851" si="105">SUM($G$2)*(B2788*0.001)</f>
        <v>249900</v>
      </c>
      <c r="E2788" s="130" t="s">
        <v>7180</v>
      </c>
      <c r="F2788" s="126"/>
      <c r="G2788" s="126"/>
      <c r="H2788" s="126"/>
      <c r="I2788" s="126"/>
      <c r="J2788" s="126"/>
      <c r="K2788" s="126"/>
    </row>
    <row r="2789" spans="1:11" s="143" customFormat="1">
      <c r="A2789" s="128" t="s">
        <v>4914</v>
      </c>
      <c r="B2789" s="127">
        <v>239000</v>
      </c>
      <c r="C2789" s="128">
        <f t="shared" si="104"/>
        <v>8142000</v>
      </c>
      <c r="D2789" s="129">
        <f t="shared" si="105"/>
        <v>250950</v>
      </c>
      <c r="E2789" s="130" t="s">
        <v>7180</v>
      </c>
      <c r="F2789" s="126"/>
      <c r="G2789" s="126"/>
      <c r="H2789" s="126"/>
      <c r="I2789" s="126"/>
      <c r="J2789" s="126"/>
      <c r="K2789" s="126"/>
    </row>
    <row r="2790" spans="1:11" s="143" customFormat="1">
      <c r="A2790" s="128" t="s">
        <v>4915</v>
      </c>
      <c r="B2790" s="127">
        <v>240000</v>
      </c>
      <c r="C2790" s="128">
        <f t="shared" si="104"/>
        <v>8176000</v>
      </c>
      <c r="D2790" s="129">
        <f t="shared" si="105"/>
        <v>252000</v>
      </c>
      <c r="E2790" s="130" t="s">
        <v>7180</v>
      </c>
      <c r="F2790" s="126"/>
      <c r="G2790" s="126"/>
      <c r="H2790" s="126"/>
      <c r="I2790" s="126"/>
      <c r="J2790" s="126"/>
      <c r="K2790" s="126"/>
    </row>
    <row r="2791" spans="1:11" s="143" customFormat="1">
      <c r="A2791" s="128" t="s">
        <v>4916</v>
      </c>
      <c r="B2791" s="127">
        <v>241000</v>
      </c>
      <c r="C2791" s="128">
        <f t="shared" si="104"/>
        <v>8210000</v>
      </c>
      <c r="D2791" s="129">
        <f t="shared" si="105"/>
        <v>253050</v>
      </c>
      <c r="E2791" s="130" t="s">
        <v>7180</v>
      </c>
      <c r="F2791" s="126"/>
      <c r="G2791" s="126"/>
      <c r="H2791" s="126"/>
      <c r="I2791" s="126"/>
      <c r="J2791" s="126"/>
      <c r="K2791" s="126"/>
    </row>
    <row r="2792" spans="1:11" s="143" customFormat="1">
      <c r="A2792" s="128" t="s">
        <v>4917</v>
      </c>
      <c r="B2792" s="127">
        <v>242000</v>
      </c>
      <c r="C2792" s="128">
        <f t="shared" si="104"/>
        <v>8244000</v>
      </c>
      <c r="D2792" s="129">
        <f t="shared" si="105"/>
        <v>254100</v>
      </c>
      <c r="E2792" s="130" t="s">
        <v>7180</v>
      </c>
      <c r="F2792" s="126"/>
      <c r="G2792" s="126"/>
      <c r="H2792" s="126"/>
      <c r="I2792" s="126"/>
      <c r="J2792" s="126"/>
      <c r="K2792" s="126"/>
    </row>
    <row r="2793" spans="1:11" s="143" customFormat="1">
      <c r="A2793" s="128" t="s">
        <v>4918</v>
      </c>
      <c r="B2793" s="127">
        <v>243000</v>
      </c>
      <c r="C2793" s="128">
        <f t="shared" si="104"/>
        <v>8278000</v>
      </c>
      <c r="D2793" s="129">
        <f t="shared" si="105"/>
        <v>255150</v>
      </c>
      <c r="E2793" s="130" t="s">
        <v>7180</v>
      </c>
      <c r="F2793" s="126"/>
      <c r="G2793" s="126"/>
      <c r="H2793" s="126"/>
      <c r="I2793" s="126"/>
      <c r="J2793" s="126"/>
      <c r="K2793" s="126"/>
    </row>
    <row r="2794" spans="1:11" s="143" customFormat="1">
      <c r="A2794" s="128" t="s">
        <v>4919</v>
      </c>
      <c r="B2794" s="127">
        <v>244000</v>
      </c>
      <c r="C2794" s="128">
        <f t="shared" si="104"/>
        <v>8312000</v>
      </c>
      <c r="D2794" s="129">
        <f t="shared" si="105"/>
        <v>256200</v>
      </c>
      <c r="E2794" s="130" t="s">
        <v>7180</v>
      </c>
      <c r="F2794" s="126"/>
      <c r="G2794" s="126"/>
      <c r="H2794" s="126"/>
      <c r="I2794" s="126"/>
      <c r="J2794" s="126"/>
      <c r="K2794" s="126"/>
    </row>
    <row r="2795" spans="1:11" s="143" customFormat="1">
      <c r="A2795" s="128" t="s">
        <v>4920</v>
      </c>
      <c r="B2795" s="127">
        <v>245000</v>
      </c>
      <c r="C2795" s="128">
        <f t="shared" si="104"/>
        <v>8346000</v>
      </c>
      <c r="D2795" s="129">
        <f t="shared" si="105"/>
        <v>257250</v>
      </c>
      <c r="E2795" s="130" t="s">
        <v>7180</v>
      </c>
      <c r="F2795" s="126"/>
      <c r="G2795" s="126"/>
      <c r="H2795" s="126"/>
      <c r="I2795" s="126"/>
      <c r="J2795" s="126"/>
      <c r="K2795" s="126"/>
    </row>
    <row r="2796" spans="1:11" s="143" customFormat="1">
      <c r="A2796" s="128" t="s">
        <v>4921</v>
      </c>
      <c r="B2796" s="127">
        <v>246000</v>
      </c>
      <c r="C2796" s="128">
        <f t="shared" si="104"/>
        <v>8380000</v>
      </c>
      <c r="D2796" s="129">
        <f t="shared" si="105"/>
        <v>258300</v>
      </c>
      <c r="E2796" s="130" t="s">
        <v>7180</v>
      </c>
      <c r="F2796" s="126"/>
      <c r="G2796" s="126"/>
      <c r="H2796" s="126"/>
      <c r="I2796" s="126"/>
      <c r="J2796" s="126"/>
      <c r="K2796" s="126"/>
    </row>
    <row r="2797" spans="1:11" s="143" customFormat="1">
      <c r="A2797" s="128" t="s">
        <v>4922</v>
      </c>
      <c r="B2797" s="127">
        <v>247000</v>
      </c>
      <c r="C2797" s="128">
        <f t="shared" si="104"/>
        <v>8414000</v>
      </c>
      <c r="D2797" s="129">
        <f t="shared" si="105"/>
        <v>259350</v>
      </c>
      <c r="E2797" s="130" t="s">
        <v>7180</v>
      </c>
      <c r="F2797" s="126"/>
      <c r="G2797" s="126"/>
      <c r="H2797" s="126"/>
      <c r="I2797" s="126"/>
      <c r="J2797" s="126"/>
      <c r="K2797" s="126"/>
    </row>
    <row r="2798" spans="1:11" s="143" customFormat="1">
      <c r="A2798" s="128" t="s">
        <v>4923</v>
      </c>
      <c r="B2798" s="127">
        <v>248000</v>
      </c>
      <c r="C2798" s="128">
        <f t="shared" si="104"/>
        <v>8448000</v>
      </c>
      <c r="D2798" s="129">
        <f t="shared" si="105"/>
        <v>260400</v>
      </c>
      <c r="E2798" s="130" t="s">
        <v>7180</v>
      </c>
      <c r="F2798" s="126"/>
      <c r="G2798" s="126"/>
      <c r="H2798" s="126"/>
      <c r="I2798" s="126"/>
      <c r="J2798" s="126"/>
      <c r="K2798" s="126"/>
    </row>
    <row r="2799" spans="1:11" s="143" customFormat="1">
      <c r="A2799" s="128" t="s">
        <v>4924</v>
      </c>
      <c r="B2799" s="127">
        <v>249000</v>
      </c>
      <c r="C2799" s="128">
        <f t="shared" si="104"/>
        <v>8482000</v>
      </c>
      <c r="D2799" s="129">
        <f t="shared" si="105"/>
        <v>261450</v>
      </c>
      <c r="E2799" s="130" t="s">
        <v>7180</v>
      </c>
      <c r="F2799" s="126"/>
      <c r="G2799" s="126"/>
      <c r="H2799" s="126"/>
      <c r="I2799" s="126"/>
      <c r="J2799" s="126"/>
      <c r="K2799" s="126"/>
    </row>
    <row r="2800" spans="1:11" s="143" customFormat="1">
      <c r="A2800" s="128" t="s">
        <v>4925</v>
      </c>
      <c r="B2800" s="127">
        <v>250000</v>
      </c>
      <c r="C2800" s="128">
        <f t="shared" si="104"/>
        <v>8516000</v>
      </c>
      <c r="D2800" s="129">
        <f t="shared" si="105"/>
        <v>262500</v>
      </c>
      <c r="E2800" s="130" t="s">
        <v>7180</v>
      </c>
      <c r="F2800" s="126"/>
      <c r="G2800" s="126"/>
      <c r="H2800" s="126"/>
      <c r="I2800" s="126"/>
      <c r="J2800" s="126"/>
      <c r="K2800" s="126"/>
    </row>
    <row r="2801" spans="1:11" s="143" customFormat="1">
      <c r="A2801" s="128" t="s">
        <v>4926</v>
      </c>
      <c r="B2801" s="127">
        <v>251000</v>
      </c>
      <c r="C2801" s="128">
        <f t="shared" si="104"/>
        <v>8550000</v>
      </c>
      <c r="D2801" s="129">
        <f t="shared" si="105"/>
        <v>263550</v>
      </c>
      <c r="E2801" s="130" t="s">
        <v>7180</v>
      </c>
      <c r="F2801" s="126"/>
      <c r="G2801" s="126"/>
      <c r="H2801" s="126"/>
      <c r="I2801" s="126"/>
      <c r="J2801" s="126"/>
      <c r="K2801" s="126"/>
    </row>
    <row r="2802" spans="1:11" s="143" customFormat="1">
      <c r="A2802" s="128" t="s">
        <v>4927</v>
      </c>
      <c r="B2802" s="127">
        <v>252000</v>
      </c>
      <c r="C2802" s="128">
        <f t="shared" si="104"/>
        <v>8584000</v>
      </c>
      <c r="D2802" s="129">
        <f t="shared" si="105"/>
        <v>264600</v>
      </c>
      <c r="E2802" s="130" t="s">
        <v>7180</v>
      </c>
      <c r="F2802" s="126"/>
      <c r="G2802" s="126"/>
      <c r="H2802" s="126"/>
      <c r="I2802" s="126"/>
      <c r="J2802" s="126"/>
      <c r="K2802" s="126"/>
    </row>
    <row r="2803" spans="1:11" s="143" customFormat="1">
      <c r="A2803" s="128" t="s">
        <v>4928</v>
      </c>
      <c r="B2803" s="127">
        <v>253000</v>
      </c>
      <c r="C2803" s="128">
        <f t="shared" si="104"/>
        <v>8618000</v>
      </c>
      <c r="D2803" s="129">
        <f t="shared" si="105"/>
        <v>265650</v>
      </c>
      <c r="E2803" s="130" t="s">
        <v>7180</v>
      </c>
      <c r="F2803" s="126"/>
      <c r="G2803" s="126"/>
      <c r="H2803" s="126"/>
      <c r="I2803" s="126"/>
      <c r="J2803" s="126"/>
      <c r="K2803" s="126"/>
    </row>
    <row r="2804" spans="1:11" s="143" customFormat="1">
      <c r="A2804" s="128" t="s">
        <v>4929</v>
      </c>
      <c r="B2804" s="127">
        <v>254000</v>
      </c>
      <c r="C2804" s="128">
        <f t="shared" si="104"/>
        <v>8652000</v>
      </c>
      <c r="D2804" s="129">
        <f t="shared" si="105"/>
        <v>266700</v>
      </c>
      <c r="E2804" s="130" t="s">
        <v>7180</v>
      </c>
      <c r="F2804" s="126"/>
      <c r="G2804" s="126"/>
      <c r="H2804" s="126"/>
      <c r="I2804" s="126"/>
      <c r="J2804" s="126"/>
      <c r="K2804" s="126"/>
    </row>
    <row r="2805" spans="1:11" s="143" customFormat="1">
      <c r="A2805" s="128" t="s">
        <v>4930</v>
      </c>
      <c r="B2805" s="127">
        <v>255000</v>
      </c>
      <c r="C2805" s="128">
        <f t="shared" si="104"/>
        <v>8686000</v>
      </c>
      <c r="D2805" s="129">
        <f t="shared" si="105"/>
        <v>267750</v>
      </c>
      <c r="E2805" s="130" t="s">
        <v>7180</v>
      </c>
      <c r="F2805" s="126"/>
      <c r="G2805" s="126"/>
      <c r="H2805" s="126"/>
      <c r="I2805" s="126"/>
      <c r="J2805" s="126"/>
      <c r="K2805" s="126"/>
    </row>
    <row r="2806" spans="1:11" s="143" customFormat="1">
      <c r="A2806" s="128" t="s">
        <v>4931</v>
      </c>
      <c r="B2806" s="127">
        <v>256000</v>
      </c>
      <c r="C2806" s="128">
        <f t="shared" si="104"/>
        <v>8720000</v>
      </c>
      <c r="D2806" s="129">
        <f t="shared" si="105"/>
        <v>268800</v>
      </c>
      <c r="E2806" s="130" t="s">
        <v>7180</v>
      </c>
      <c r="F2806" s="126"/>
      <c r="G2806" s="126"/>
      <c r="H2806" s="126"/>
      <c r="I2806" s="126"/>
      <c r="J2806" s="126"/>
      <c r="K2806" s="126"/>
    </row>
    <row r="2807" spans="1:11" s="143" customFormat="1">
      <c r="A2807" s="128" t="s">
        <v>4932</v>
      </c>
      <c r="B2807" s="127">
        <v>257000</v>
      </c>
      <c r="C2807" s="128">
        <f t="shared" si="104"/>
        <v>8754000</v>
      </c>
      <c r="D2807" s="129">
        <f t="shared" si="105"/>
        <v>269850</v>
      </c>
      <c r="E2807" s="130" t="s">
        <v>7180</v>
      </c>
      <c r="F2807" s="126"/>
      <c r="G2807" s="126"/>
      <c r="H2807" s="126"/>
      <c r="I2807" s="126"/>
      <c r="J2807" s="126"/>
      <c r="K2807" s="126"/>
    </row>
    <row r="2808" spans="1:11" s="143" customFormat="1">
      <c r="A2808" s="128" t="s">
        <v>4933</v>
      </c>
      <c r="B2808" s="127">
        <v>258000</v>
      </c>
      <c r="C2808" s="128">
        <f t="shared" si="104"/>
        <v>8788000</v>
      </c>
      <c r="D2808" s="129">
        <f t="shared" si="105"/>
        <v>270900</v>
      </c>
      <c r="E2808" s="130" t="s">
        <v>7180</v>
      </c>
      <c r="F2808" s="126"/>
      <c r="G2808" s="126"/>
      <c r="H2808" s="126"/>
      <c r="I2808" s="126"/>
      <c r="J2808" s="126"/>
      <c r="K2808" s="126"/>
    </row>
    <row r="2809" spans="1:11" s="143" customFormat="1">
      <c r="A2809" s="128" t="s">
        <v>4934</v>
      </c>
      <c r="B2809" s="127">
        <v>259000</v>
      </c>
      <c r="C2809" s="128">
        <f t="shared" ref="C2809:C2872" si="106">C2808+34000</f>
        <v>8822000</v>
      </c>
      <c r="D2809" s="129">
        <f t="shared" si="105"/>
        <v>271950</v>
      </c>
      <c r="E2809" s="130" t="s">
        <v>7180</v>
      </c>
      <c r="F2809" s="126"/>
      <c r="G2809" s="126"/>
      <c r="H2809" s="126"/>
      <c r="I2809" s="126"/>
      <c r="J2809" s="126"/>
      <c r="K2809" s="126"/>
    </row>
    <row r="2810" spans="1:11" s="143" customFormat="1">
      <c r="A2810" s="128" t="s">
        <v>4935</v>
      </c>
      <c r="B2810" s="127">
        <v>260000</v>
      </c>
      <c r="C2810" s="128">
        <f t="shared" si="106"/>
        <v>8856000</v>
      </c>
      <c r="D2810" s="129">
        <f t="shared" si="105"/>
        <v>273000</v>
      </c>
      <c r="E2810" s="130" t="s">
        <v>7180</v>
      </c>
      <c r="F2810" s="126"/>
      <c r="G2810" s="126"/>
      <c r="H2810" s="126"/>
      <c r="I2810" s="126"/>
      <c r="J2810" s="126"/>
      <c r="K2810" s="126"/>
    </row>
    <row r="2811" spans="1:11" s="143" customFormat="1">
      <c r="A2811" s="128" t="s">
        <v>4936</v>
      </c>
      <c r="B2811" s="127">
        <v>261000</v>
      </c>
      <c r="C2811" s="128">
        <f t="shared" si="106"/>
        <v>8890000</v>
      </c>
      <c r="D2811" s="129">
        <f t="shared" si="105"/>
        <v>274050</v>
      </c>
      <c r="E2811" s="130" t="s">
        <v>7180</v>
      </c>
      <c r="F2811" s="126"/>
      <c r="G2811" s="126"/>
      <c r="H2811" s="126"/>
      <c r="I2811" s="126"/>
      <c r="J2811" s="126"/>
      <c r="K2811" s="126"/>
    </row>
    <row r="2812" spans="1:11" s="143" customFormat="1">
      <c r="A2812" s="128" t="s">
        <v>4937</v>
      </c>
      <c r="B2812" s="127">
        <v>262000</v>
      </c>
      <c r="C2812" s="128">
        <f t="shared" si="106"/>
        <v>8924000</v>
      </c>
      <c r="D2812" s="129">
        <f t="shared" si="105"/>
        <v>275100</v>
      </c>
      <c r="E2812" s="130" t="s">
        <v>7180</v>
      </c>
      <c r="F2812" s="126"/>
      <c r="G2812" s="126"/>
      <c r="H2812" s="126"/>
      <c r="I2812" s="126"/>
      <c r="J2812" s="126"/>
      <c r="K2812" s="126"/>
    </row>
    <row r="2813" spans="1:11" s="143" customFormat="1">
      <c r="A2813" s="128" t="s">
        <v>4938</v>
      </c>
      <c r="B2813" s="127">
        <v>263000</v>
      </c>
      <c r="C2813" s="128">
        <f t="shared" si="106"/>
        <v>8958000</v>
      </c>
      <c r="D2813" s="129">
        <f t="shared" si="105"/>
        <v>276150</v>
      </c>
      <c r="E2813" s="130" t="s">
        <v>7180</v>
      </c>
      <c r="F2813" s="126"/>
      <c r="G2813" s="126"/>
      <c r="H2813" s="126"/>
      <c r="I2813" s="126"/>
      <c r="J2813" s="126"/>
      <c r="K2813" s="126"/>
    </row>
    <row r="2814" spans="1:11" s="143" customFormat="1">
      <c r="A2814" s="128" t="s">
        <v>4939</v>
      </c>
      <c r="B2814" s="127">
        <v>264000</v>
      </c>
      <c r="C2814" s="128">
        <f t="shared" si="106"/>
        <v>8992000</v>
      </c>
      <c r="D2814" s="129">
        <f t="shared" si="105"/>
        <v>277200</v>
      </c>
      <c r="E2814" s="130" t="s">
        <v>7180</v>
      </c>
      <c r="F2814" s="126"/>
      <c r="G2814" s="126"/>
      <c r="H2814" s="126"/>
      <c r="I2814" s="126"/>
      <c r="J2814" s="126"/>
      <c r="K2814" s="126"/>
    </row>
    <row r="2815" spans="1:11" s="143" customFormat="1">
      <c r="A2815" s="128" t="s">
        <v>4940</v>
      </c>
      <c r="B2815" s="127">
        <v>265000</v>
      </c>
      <c r="C2815" s="128">
        <f t="shared" si="106"/>
        <v>9026000</v>
      </c>
      <c r="D2815" s="129">
        <f t="shared" si="105"/>
        <v>278250</v>
      </c>
      <c r="E2815" s="130" t="s">
        <v>7180</v>
      </c>
      <c r="F2815" s="126"/>
      <c r="G2815" s="126"/>
      <c r="H2815" s="126"/>
      <c r="I2815" s="126"/>
      <c r="J2815" s="126"/>
      <c r="K2815" s="126"/>
    </row>
    <row r="2816" spans="1:11" s="143" customFormat="1">
      <c r="A2816" s="128" t="s">
        <v>4941</v>
      </c>
      <c r="B2816" s="127">
        <v>266000</v>
      </c>
      <c r="C2816" s="128">
        <f t="shared" si="106"/>
        <v>9060000</v>
      </c>
      <c r="D2816" s="129">
        <f t="shared" si="105"/>
        <v>279300</v>
      </c>
      <c r="E2816" s="130" t="s">
        <v>7180</v>
      </c>
      <c r="F2816" s="126"/>
      <c r="G2816" s="126"/>
      <c r="H2816" s="126"/>
      <c r="I2816" s="126"/>
      <c r="J2816" s="126"/>
      <c r="K2816" s="126"/>
    </row>
    <row r="2817" spans="1:11" s="143" customFormat="1">
      <c r="A2817" s="128" t="s">
        <v>4942</v>
      </c>
      <c r="B2817" s="127">
        <v>267000</v>
      </c>
      <c r="C2817" s="128">
        <f t="shared" si="106"/>
        <v>9094000</v>
      </c>
      <c r="D2817" s="129">
        <f t="shared" si="105"/>
        <v>280350</v>
      </c>
      <c r="E2817" s="130" t="s">
        <v>7180</v>
      </c>
      <c r="F2817" s="126"/>
      <c r="G2817" s="126"/>
      <c r="H2817" s="126"/>
      <c r="I2817" s="126"/>
      <c r="J2817" s="126"/>
      <c r="K2817" s="126"/>
    </row>
    <row r="2818" spans="1:11" s="143" customFormat="1">
      <c r="A2818" s="128" t="s">
        <v>4943</v>
      </c>
      <c r="B2818" s="127">
        <v>268000</v>
      </c>
      <c r="C2818" s="128">
        <f t="shared" si="106"/>
        <v>9128000</v>
      </c>
      <c r="D2818" s="129">
        <f t="shared" si="105"/>
        <v>281400</v>
      </c>
      <c r="E2818" s="130" t="s">
        <v>7180</v>
      </c>
      <c r="F2818" s="126"/>
      <c r="G2818" s="126"/>
      <c r="H2818" s="126"/>
      <c r="I2818" s="126"/>
      <c r="J2818" s="126"/>
      <c r="K2818" s="126"/>
    </row>
    <row r="2819" spans="1:11" s="143" customFormat="1">
      <c r="A2819" s="128" t="s">
        <v>4944</v>
      </c>
      <c r="B2819" s="127">
        <v>269000</v>
      </c>
      <c r="C2819" s="128">
        <f t="shared" si="106"/>
        <v>9162000</v>
      </c>
      <c r="D2819" s="129">
        <f t="shared" si="105"/>
        <v>282450</v>
      </c>
      <c r="E2819" s="130" t="s">
        <v>7180</v>
      </c>
      <c r="F2819" s="126"/>
      <c r="G2819" s="126"/>
      <c r="H2819" s="126"/>
      <c r="I2819" s="126"/>
      <c r="J2819" s="126"/>
      <c r="K2819" s="126"/>
    </row>
    <row r="2820" spans="1:11" s="143" customFormat="1">
      <c r="A2820" s="128" t="s">
        <v>4945</v>
      </c>
      <c r="B2820" s="127">
        <v>270000</v>
      </c>
      <c r="C2820" s="128">
        <f t="shared" si="106"/>
        <v>9196000</v>
      </c>
      <c r="D2820" s="129">
        <f t="shared" si="105"/>
        <v>283500</v>
      </c>
      <c r="E2820" s="130" t="s">
        <v>7180</v>
      </c>
      <c r="F2820" s="126"/>
      <c r="G2820" s="126"/>
      <c r="H2820" s="126"/>
      <c r="I2820" s="126"/>
      <c r="J2820" s="126"/>
      <c r="K2820" s="126"/>
    </row>
    <row r="2821" spans="1:11" s="143" customFormat="1">
      <c r="A2821" s="128" t="s">
        <v>4946</v>
      </c>
      <c r="B2821" s="127">
        <v>271000</v>
      </c>
      <c r="C2821" s="128">
        <f t="shared" si="106"/>
        <v>9230000</v>
      </c>
      <c r="D2821" s="129">
        <f t="shared" si="105"/>
        <v>284550</v>
      </c>
      <c r="E2821" s="130" t="s">
        <v>7180</v>
      </c>
      <c r="F2821" s="126"/>
      <c r="G2821" s="126"/>
      <c r="H2821" s="126"/>
      <c r="I2821" s="126"/>
      <c r="J2821" s="126"/>
      <c r="K2821" s="126"/>
    </row>
    <row r="2822" spans="1:11" s="143" customFormat="1">
      <c r="A2822" s="128" t="s">
        <v>4947</v>
      </c>
      <c r="B2822" s="127">
        <v>272000</v>
      </c>
      <c r="C2822" s="128">
        <f t="shared" si="106"/>
        <v>9264000</v>
      </c>
      <c r="D2822" s="129">
        <f t="shared" si="105"/>
        <v>285600</v>
      </c>
      <c r="E2822" s="130" t="s">
        <v>7180</v>
      </c>
      <c r="F2822" s="126"/>
      <c r="G2822" s="126"/>
      <c r="H2822" s="126"/>
      <c r="I2822" s="126"/>
      <c r="J2822" s="126"/>
      <c r="K2822" s="126"/>
    </row>
    <row r="2823" spans="1:11" s="143" customFormat="1">
      <c r="A2823" s="128" t="s">
        <v>4948</v>
      </c>
      <c r="B2823" s="127">
        <v>273000</v>
      </c>
      <c r="C2823" s="128">
        <f t="shared" si="106"/>
        <v>9298000</v>
      </c>
      <c r="D2823" s="129">
        <f t="shared" si="105"/>
        <v>286650</v>
      </c>
      <c r="E2823" s="130" t="s">
        <v>7180</v>
      </c>
      <c r="F2823" s="126"/>
      <c r="G2823" s="126"/>
      <c r="H2823" s="126"/>
      <c r="I2823" s="126"/>
      <c r="J2823" s="126"/>
      <c r="K2823" s="126"/>
    </row>
    <row r="2824" spans="1:11" s="143" customFormat="1">
      <c r="A2824" s="128" t="s">
        <v>4949</v>
      </c>
      <c r="B2824" s="127">
        <v>274000</v>
      </c>
      <c r="C2824" s="128">
        <f t="shared" si="106"/>
        <v>9332000</v>
      </c>
      <c r="D2824" s="129">
        <f t="shared" si="105"/>
        <v>287700</v>
      </c>
      <c r="E2824" s="130" t="s">
        <v>7180</v>
      </c>
      <c r="F2824" s="126"/>
      <c r="G2824" s="126"/>
      <c r="H2824" s="126"/>
      <c r="I2824" s="126"/>
      <c r="J2824" s="126"/>
      <c r="K2824" s="126"/>
    </row>
    <row r="2825" spans="1:11" s="143" customFormat="1">
      <c r="A2825" s="128" t="s">
        <v>4950</v>
      </c>
      <c r="B2825" s="127">
        <v>275000</v>
      </c>
      <c r="C2825" s="128">
        <f t="shared" si="106"/>
        <v>9366000</v>
      </c>
      <c r="D2825" s="129">
        <f t="shared" si="105"/>
        <v>288750</v>
      </c>
      <c r="E2825" s="130" t="s">
        <v>7180</v>
      </c>
      <c r="F2825" s="126"/>
      <c r="G2825" s="126"/>
      <c r="H2825" s="126"/>
      <c r="I2825" s="126"/>
      <c r="J2825" s="126"/>
      <c r="K2825" s="126"/>
    </row>
    <row r="2826" spans="1:11" s="143" customFormat="1">
      <c r="A2826" s="128" t="s">
        <v>4951</v>
      </c>
      <c r="B2826" s="127">
        <v>276000</v>
      </c>
      <c r="C2826" s="128">
        <f t="shared" si="106"/>
        <v>9400000</v>
      </c>
      <c r="D2826" s="129">
        <f t="shared" si="105"/>
        <v>289800</v>
      </c>
      <c r="E2826" s="130" t="s">
        <v>7180</v>
      </c>
      <c r="F2826" s="126"/>
      <c r="G2826" s="126"/>
      <c r="H2826" s="126"/>
      <c r="I2826" s="126"/>
      <c r="J2826" s="126"/>
      <c r="K2826" s="126"/>
    </row>
    <row r="2827" spans="1:11" s="143" customFormat="1">
      <c r="A2827" s="128" t="s">
        <v>4952</v>
      </c>
      <c r="B2827" s="127">
        <v>277000</v>
      </c>
      <c r="C2827" s="128">
        <f t="shared" si="106"/>
        <v>9434000</v>
      </c>
      <c r="D2827" s="129">
        <f t="shared" si="105"/>
        <v>290850</v>
      </c>
      <c r="E2827" s="130" t="s">
        <v>7180</v>
      </c>
      <c r="F2827" s="126"/>
      <c r="G2827" s="126"/>
      <c r="H2827" s="126"/>
      <c r="I2827" s="126"/>
      <c r="J2827" s="126"/>
      <c r="K2827" s="126"/>
    </row>
    <row r="2828" spans="1:11" s="143" customFormat="1">
      <c r="A2828" s="128" t="s">
        <v>4953</v>
      </c>
      <c r="B2828" s="127">
        <v>278000</v>
      </c>
      <c r="C2828" s="128">
        <f t="shared" si="106"/>
        <v>9468000</v>
      </c>
      <c r="D2828" s="129">
        <f t="shared" si="105"/>
        <v>291900</v>
      </c>
      <c r="E2828" s="130" t="s">
        <v>7180</v>
      </c>
      <c r="F2828" s="126"/>
      <c r="G2828" s="126"/>
      <c r="H2828" s="126"/>
      <c r="I2828" s="126"/>
      <c r="J2828" s="126"/>
      <c r="K2828" s="126"/>
    </row>
    <row r="2829" spans="1:11" s="143" customFormat="1">
      <c r="A2829" s="128" t="s">
        <v>4954</v>
      </c>
      <c r="B2829" s="127">
        <v>279000</v>
      </c>
      <c r="C2829" s="128">
        <f t="shared" si="106"/>
        <v>9502000</v>
      </c>
      <c r="D2829" s="129">
        <f t="shared" si="105"/>
        <v>292950</v>
      </c>
      <c r="E2829" s="130" t="s">
        <v>7180</v>
      </c>
      <c r="F2829" s="126"/>
      <c r="G2829" s="126"/>
      <c r="H2829" s="126"/>
      <c r="I2829" s="126"/>
      <c r="J2829" s="126"/>
      <c r="K2829" s="126"/>
    </row>
    <row r="2830" spans="1:11" s="143" customFormat="1">
      <c r="A2830" s="128" t="s">
        <v>4955</v>
      </c>
      <c r="B2830" s="127">
        <v>280000</v>
      </c>
      <c r="C2830" s="128">
        <f t="shared" si="106"/>
        <v>9536000</v>
      </c>
      <c r="D2830" s="129">
        <f t="shared" si="105"/>
        <v>294000</v>
      </c>
      <c r="E2830" s="130" t="s">
        <v>7180</v>
      </c>
      <c r="F2830" s="126"/>
      <c r="G2830" s="126"/>
      <c r="H2830" s="126"/>
      <c r="I2830" s="126"/>
      <c r="J2830" s="126"/>
      <c r="K2830" s="126"/>
    </row>
    <row r="2831" spans="1:11" s="143" customFormat="1">
      <c r="A2831" s="128" t="s">
        <v>4956</v>
      </c>
      <c r="B2831" s="127">
        <v>281000</v>
      </c>
      <c r="C2831" s="128">
        <f t="shared" si="106"/>
        <v>9570000</v>
      </c>
      <c r="D2831" s="129">
        <f t="shared" si="105"/>
        <v>295050</v>
      </c>
      <c r="E2831" s="130" t="s">
        <v>7180</v>
      </c>
      <c r="F2831" s="126"/>
      <c r="G2831" s="126"/>
      <c r="H2831" s="126"/>
      <c r="I2831" s="126"/>
      <c r="J2831" s="126"/>
      <c r="K2831" s="126"/>
    </row>
    <row r="2832" spans="1:11" s="143" customFormat="1">
      <c r="A2832" s="128" t="s">
        <v>4957</v>
      </c>
      <c r="B2832" s="127">
        <v>282000</v>
      </c>
      <c r="C2832" s="128">
        <f t="shared" si="106"/>
        <v>9604000</v>
      </c>
      <c r="D2832" s="129">
        <f t="shared" si="105"/>
        <v>296100</v>
      </c>
      <c r="E2832" s="130" t="s">
        <v>7180</v>
      </c>
      <c r="F2832" s="126"/>
      <c r="G2832" s="126"/>
      <c r="H2832" s="126"/>
      <c r="I2832" s="126"/>
      <c r="J2832" s="126"/>
      <c r="K2832" s="126"/>
    </row>
    <row r="2833" spans="1:11" s="143" customFormat="1">
      <c r="A2833" s="128" t="s">
        <v>4958</v>
      </c>
      <c r="B2833" s="127">
        <v>283000</v>
      </c>
      <c r="C2833" s="128">
        <f t="shared" si="106"/>
        <v>9638000</v>
      </c>
      <c r="D2833" s="129">
        <f t="shared" si="105"/>
        <v>297150</v>
      </c>
      <c r="E2833" s="130" t="s">
        <v>7180</v>
      </c>
      <c r="F2833" s="126"/>
      <c r="G2833" s="126"/>
      <c r="H2833" s="126"/>
      <c r="I2833" s="126"/>
      <c r="J2833" s="126"/>
      <c r="K2833" s="126"/>
    </row>
    <row r="2834" spans="1:11" s="143" customFormat="1">
      <c r="A2834" s="128" t="s">
        <v>4959</v>
      </c>
      <c r="B2834" s="127">
        <v>284000</v>
      </c>
      <c r="C2834" s="128">
        <f t="shared" si="106"/>
        <v>9672000</v>
      </c>
      <c r="D2834" s="129">
        <f t="shared" si="105"/>
        <v>298200</v>
      </c>
      <c r="E2834" s="130" t="s">
        <v>7180</v>
      </c>
      <c r="F2834" s="126"/>
      <c r="G2834" s="126"/>
      <c r="H2834" s="126"/>
      <c r="I2834" s="126"/>
      <c r="J2834" s="126"/>
      <c r="K2834" s="126"/>
    </row>
    <row r="2835" spans="1:11" s="143" customFormat="1">
      <c r="A2835" s="128" t="s">
        <v>4960</v>
      </c>
      <c r="B2835" s="127">
        <v>285000</v>
      </c>
      <c r="C2835" s="128">
        <f t="shared" si="106"/>
        <v>9706000</v>
      </c>
      <c r="D2835" s="129">
        <f t="shared" si="105"/>
        <v>299250</v>
      </c>
      <c r="E2835" s="130" t="s">
        <v>7180</v>
      </c>
      <c r="F2835" s="126"/>
      <c r="G2835" s="126"/>
      <c r="H2835" s="126"/>
      <c r="I2835" s="126"/>
      <c r="J2835" s="126"/>
      <c r="K2835" s="126"/>
    </row>
    <row r="2836" spans="1:11" s="143" customFormat="1">
      <c r="A2836" s="128" t="s">
        <v>4961</v>
      </c>
      <c r="B2836" s="127">
        <v>286000</v>
      </c>
      <c r="C2836" s="128">
        <f t="shared" si="106"/>
        <v>9740000</v>
      </c>
      <c r="D2836" s="129">
        <f t="shared" si="105"/>
        <v>300300</v>
      </c>
      <c r="E2836" s="130" t="s">
        <v>7180</v>
      </c>
      <c r="F2836" s="126"/>
      <c r="G2836" s="126"/>
      <c r="H2836" s="126"/>
      <c r="I2836" s="126"/>
      <c r="J2836" s="126"/>
      <c r="K2836" s="126"/>
    </row>
    <row r="2837" spans="1:11" s="143" customFormat="1">
      <c r="A2837" s="128" t="s">
        <v>4962</v>
      </c>
      <c r="B2837" s="127">
        <v>287000</v>
      </c>
      <c r="C2837" s="128">
        <f t="shared" si="106"/>
        <v>9774000</v>
      </c>
      <c r="D2837" s="129">
        <f t="shared" si="105"/>
        <v>301350</v>
      </c>
      <c r="E2837" s="130" t="s">
        <v>7180</v>
      </c>
      <c r="F2837" s="126"/>
      <c r="G2837" s="126"/>
      <c r="H2837" s="126"/>
      <c r="I2837" s="126"/>
      <c r="J2837" s="126"/>
      <c r="K2837" s="126"/>
    </row>
    <row r="2838" spans="1:11" s="143" customFormat="1">
      <c r="A2838" s="128" t="s">
        <v>4963</v>
      </c>
      <c r="B2838" s="127">
        <v>288000</v>
      </c>
      <c r="C2838" s="128">
        <f t="shared" si="106"/>
        <v>9808000</v>
      </c>
      <c r="D2838" s="129">
        <f t="shared" si="105"/>
        <v>302400</v>
      </c>
      <c r="E2838" s="130" t="s">
        <v>7180</v>
      </c>
      <c r="F2838" s="126"/>
      <c r="G2838" s="126"/>
      <c r="H2838" s="126"/>
      <c r="I2838" s="126"/>
      <c r="J2838" s="126"/>
      <c r="K2838" s="126"/>
    </row>
    <row r="2839" spans="1:11" s="143" customFormat="1">
      <c r="A2839" s="128" t="s">
        <v>4964</v>
      </c>
      <c r="B2839" s="127">
        <v>289000</v>
      </c>
      <c r="C2839" s="128">
        <f t="shared" si="106"/>
        <v>9842000</v>
      </c>
      <c r="D2839" s="129">
        <f t="shared" si="105"/>
        <v>303450</v>
      </c>
      <c r="E2839" s="130" t="s">
        <v>7180</v>
      </c>
      <c r="F2839" s="126"/>
      <c r="G2839" s="126"/>
      <c r="H2839" s="126"/>
      <c r="I2839" s="126"/>
      <c r="J2839" s="126"/>
      <c r="K2839" s="126"/>
    </row>
    <row r="2840" spans="1:11" s="143" customFormat="1">
      <c r="A2840" s="128" t="s">
        <v>4965</v>
      </c>
      <c r="B2840" s="127">
        <v>290000</v>
      </c>
      <c r="C2840" s="128">
        <f t="shared" si="106"/>
        <v>9876000</v>
      </c>
      <c r="D2840" s="129">
        <f t="shared" si="105"/>
        <v>304500</v>
      </c>
      <c r="E2840" s="130" t="s">
        <v>7180</v>
      </c>
      <c r="F2840" s="126"/>
      <c r="G2840" s="126"/>
      <c r="H2840" s="126"/>
      <c r="I2840" s="126"/>
      <c r="J2840" s="126"/>
      <c r="K2840" s="126"/>
    </row>
    <row r="2841" spans="1:11" s="143" customFormat="1">
      <c r="A2841" s="128" t="s">
        <v>4966</v>
      </c>
      <c r="B2841" s="127">
        <v>291000</v>
      </c>
      <c r="C2841" s="128">
        <f t="shared" si="106"/>
        <v>9910000</v>
      </c>
      <c r="D2841" s="129">
        <f t="shared" si="105"/>
        <v>305550</v>
      </c>
      <c r="E2841" s="130" t="s">
        <v>7180</v>
      </c>
      <c r="F2841" s="126"/>
      <c r="G2841" s="126"/>
      <c r="H2841" s="126"/>
      <c r="I2841" s="126"/>
      <c r="J2841" s="126"/>
      <c r="K2841" s="126"/>
    </row>
    <row r="2842" spans="1:11" s="143" customFormat="1">
      <c r="A2842" s="128" t="s">
        <v>4967</v>
      </c>
      <c r="B2842" s="127">
        <v>292000</v>
      </c>
      <c r="C2842" s="128">
        <f t="shared" si="106"/>
        <v>9944000</v>
      </c>
      <c r="D2842" s="129">
        <f t="shared" si="105"/>
        <v>306600</v>
      </c>
      <c r="E2842" s="130" t="s">
        <v>7180</v>
      </c>
      <c r="F2842" s="126"/>
      <c r="G2842" s="126"/>
      <c r="H2842" s="126"/>
      <c r="I2842" s="126"/>
      <c r="J2842" s="126"/>
      <c r="K2842" s="126"/>
    </row>
    <row r="2843" spans="1:11" s="143" customFormat="1">
      <c r="A2843" s="128" t="s">
        <v>4968</v>
      </c>
      <c r="B2843" s="127">
        <v>293000</v>
      </c>
      <c r="C2843" s="128">
        <f t="shared" si="106"/>
        <v>9978000</v>
      </c>
      <c r="D2843" s="129">
        <f t="shared" si="105"/>
        <v>307650</v>
      </c>
      <c r="E2843" s="130" t="s">
        <v>7180</v>
      </c>
      <c r="F2843" s="126"/>
      <c r="G2843" s="126"/>
      <c r="H2843" s="126"/>
      <c r="I2843" s="126"/>
      <c r="J2843" s="126"/>
      <c r="K2843" s="126"/>
    </row>
    <row r="2844" spans="1:11" s="143" customFormat="1">
      <c r="A2844" s="128" t="s">
        <v>4969</v>
      </c>
      <c r="B2844" s="127">
        <v>294000</v>
      </c>
      <c r="C2844" s="128">
        <f t="shared" si="106"/>
        <v>10012000</v>
      </c>
      <c r="D2844" s="129">
        <f t="shared" si="105"/>
        <v>308700</v>
      </c>
      <c r="E2844" s="130" t="s">
        <v>7180</v>
      </c>
      <c r="F2844" s="126"/>
      <c r="G2844" s="126"/>
      <c r="H2844" s="126"/>
      <c r="I2844" s="126"/>
      <c r="J2844" s="126"/>
      <c r="K2844" s="126"/>
    </row>
    <row r="2845" spans="1:11" s="143" customFormat="1">
      <c r="A2845" s="128" t="s">
        <v>4970</v>
      </c>
      <c r="B2845" s="127">
        <v>295000</v>
      </c>
      <c r="C2845" s="128">
        <f t="shared" si="106"/>
        <v>10046000</v>
      </c>
      <c r="D2845" s="129">
        <f t="shared" si="105"/>
        <v>309750</v>
      </c>
      <c r="E2845" s="130" t="s">
        <v>7180</v>
      </c>
      <c r="F2845" s="126"/>
      <c r="G2845" s="126"/>
      <c r="H2845" s="126"/>
      <c r="I2845" s="126"/>
      <c r="J2845" s="126"/>
      <c r="K2845" s="126"/>
    </row>
    <row r="2846" spans="1:11" s="143" customFormat="1">
      <c r="A2846" s="128" t="s">
        <v>4971</v>
      </c>
      <c r="B2846" s="127">
        <v>296000</v>
      </c>
      <c r="C2846" s="128">
        <f t="shared" si="106"/>
        <v>10080000</v>
      </c>
      <c r="D2846" s="129">
        <f t="shared" si="105"/>
        <v>310800</v>
      </c>
      <c r="E2846" s="130" t="s">
        <v>7180</v>
      </c>
      <c r="F2846" s="126"/>
      <c r="G2846" s="126"/>
      <c r="H2846" s="126"/>
      <c r="I2846" s="126"/>
      <c r="J2846" s="126"/>
      <c r="K2846" s="126"/>
    </row>
    <row r="2847" spans="1:11" s="143" customFormat="1">
      <c r="A2847" s="128" t="s">
        <v>4972</v>
      </c>
      <c r="B2847" s="127">
        <v>297000</v>
      </c>
      <c r="C2847" s="128">
        <f t="shared" si="106"/>
        <v>10114000</v>
      </c>
      <c r="D2847" s="129">
        <f t="shared" si="105"/>
        <v>311850</v>
      </c>
      <c r="E2847" s="130" t="s">
        <v>7180</v>
      </c>
      <c r="F2847" s="126"/>
      <c r="G2847" s="126"/>
      <c r="H2847" s="126"/>
      <c r="I2847" s="126"/>
      <c r="J2847" s="126"/>
      <c r="K2847" s="126"/>
    </row>
    <row r="2848" spans="1:11" s="143" customFormat="1">
      <c r="A2848" s="128" t="s">
        <v>4973</v>
      </c>
      <c r="B2848" s="127">
        <v>298000</v>
      </c>
      <c r="C2848" s="128">
        <f t="shared" si="106"/>
        <v>10148000</v>
      </c>
      <c r="D2848" s="129">
        <f t="shared" si="105"/>
        <v>312900</v>
      </c>
      <c r="E2848" s="130" t="s">
        <v>7180</v>
      </c>
      <c r="F2848" s="126"/>
      <c r="G2848" s="126"/>
      <c r="H2848" s="126"/>
      <c r="I2848" s="126"/>
      <c r="J2848" s="126"/>
      <c r="K2848" s="126"/>
    </row>
    <row r="2849" spans="1:11" s="143" customFormat="1">
      <c r="A2849" s="128" t="s">
        <v>4974</v>
      </c>
      <c r="B2849" s="127">
        <v>299000</v>
      </c>
      <c r="C2849" s="128">
        <f t="shared" si="106"/>
        <v>10182000</v>
      </c>
      <c r="D2849" s="129">
        <f t="shared" si="105"/>
        <v>313950</v>
      </c>
      <c r="E2849" s="130" t="s">
        <v>7180</v>
      </c>
      <c r="F2849" s="126"/>
      <c r="G2849" s="126"/>
      <c r="H2849" s="126"/>
      <c r="I2849" s="126"/>
      <c r="J2849" s="126"/>
      <c r="K2849" s="126"/>
    </row>
    <row r="2850" spans="1:11" s="143" customFormat="1">
      <c r="A2850" s="128" t="s">
        <v>4975</v>
      </c>
      <c r="B2850" s="127">
        <v>300000</v>
      </c>
      <c r="C2850" s="128">
        <f t="shared" si="106"/>
        <v>10216000</v>
      </c>
      <c r="D2850" s="129">
        <f t="shared" si="105"/>
        <v>315000</v>
      </c>
      <c r="E2850" s="130" t="s">
        <v>7180</v>
      </c>
      <c r="F2850" s="126"/>
      <c r="G2850" s="126"/>
      <c r="H2850" s="126"/>
      <c r="I2850" s="126"/>
      <c r="J2850" s="126"/>
      <c r="K2850" s="126"/>
    </row>
    <row r="2851" spans="1:11" s="143" customFormat="1">
      <c r="A2851" s="128" t="s">
        <v>4976</v>
      </c>
      <c r="B2851" s="127">
        <v>301000</v>
      </c>
      <c r="C2851" s="128">
        <f t="shared" si="106"/>
        <v>10250000</v>
      </c>
      <c r="D2851" s="129">
        <f t="shared" si="105"/>
        <v>316050</v>
      </c>
      <c r="E2851" s="130" t="s">
        <v>7180</v>
      </c>
      <c r="F2851" s="126"/>
      <c r="G2851" s="126"/>
      <c r="H2851" s="126"/>
      <c r="I2851" s="126"/>
      <c r="J2851" s="126"/>
      <c r="K2851" s="126"/>
    </row>
    <row r="2852" spans="1:11" s="143" customFormat="1">
      <c r="A2852" s="128" t="s">
        <v>4977</v>
      </c>
      <c r="B2852" s="127">
        <v>302000</v>
      </c>
      <c r="C2852" s="128">
        <f t="shared" si="106"/>
        <v>10284000</v>
      </c>
      <c r="D2852" s="129">
        <f t="shared" ref="D2852:D2915" si="107">SUM($G$2)*(B2852*0.001)</f>
        <v>317100</v>
      </c>
      <c r="E2852" s="130" t="s">
        <v>7180</v>
      </c>
      <c r="F2852" s="126"/>
      <c r="G2852" s="126"/>
      <c r="H2852" s="126"/>
      <c r="I2852" s="126"/>
      <c r="J2852" s="126"/>
      <c r="K2852" s="126"/>
    </row>
    <row r="2853" spans="1:11" s="143" customFormat="1">
      <c r="A2853" s="128" t="s">
        <v>4978</v>
      </c>
      <c r="B2853" s="127">
        <v>303000</v>
      </c>
      <c r="C2853" s="128">
        <f t="shared" si="106"/>
        <v>10318000</v>
      </c>
      <c r="D2853" s="129">
        <f t="shared" si="107"/>
        <v>318150</v>
      </c>
      <c r="E2853" s="130" t="s">
        <v>7180</v>
      </c>
      <c r="F2853" s="126"/>
      <c r="G2853" s="126"/>
      <c r="H2853" s="126"/>
      <c r="I2853" s="126"/>
      <c r="J2853" s="126"/>
      <c r="K2853" s="126"/>
    </row>
    <row r="2854" spans="1:11" s="143" customFormat="1">
      <c r="A2854" s="128" t="s">
        <v>4979</v>
      </c>
      <c r="B2854" s="127">
        <v>304000</v>
      </c>
      <c r="C2854" s="128">
        <f t="shared" si="106"/>
        <v>10352000</v>
      </c>
      <c r="D2854" s="129">
        <f t="shared" si="107"/>
        <v>319200</v>
      </c>
      <c r="E2854" s="130" t="s">
        <v>7180</v>
      </c>
      <c r="F2854" s="126"/>
      <c r="G2854" s="126"/>
      <c r="H2854" s="126"/>
      <c r="I2854" s="126"/>
      <c r="J2854" s="126"/>
      <c r="K2854" s="126"/>
    </row>
    <row r="2855" spans="1:11" s="143" customFormat="1">
      <c r="A2855" s="128" t="s">
        <v>4980</v>
      </c>
      <c r="B2855" s="127">
        <v>305000</v>
      </c>
      <c r="C2855" s="128">
        <f t="shared" si="106"/>
        <v>10386000</v>
      </c>
      <c r="D2855" s="129">
        <f t="shared" si="107"/>
        <v>320250</v>
      </c>
      <c r="E2855" s="130" t="s">
        <v>7180</v>
      </c>
      <c r="F2855" s="126"/>
      <c r="G2855" s="126"/>
      <c r="H2855" s="126"/>
      <c r="I2855" s="126"/>
      <c r="J2855" s="126"/>
      <c r="K2855" s="126"/>
    </row>
    <row r="2856" spans="1:11" s="143" customFormat="1">
      <c r="A2856" s="128" t="s">
        <v>4981</v>
      </c>
      <c r="B2856" s="127">
        <v>306000</v>
      </c>
      <c r="C2856" s="128">
        <f t="shared" si="106"/>
        <v>10420000</v>
      </c>
      <c r="D2856" s="129">
        <f t="shared" si="107"/>
        <v>321300</v>
      </c>
      <c r="E2856" s="130" t="s">
        <v>7180</v>
      </c>
      <c r="F2856" s="126"/>
      <c r="G2856" s="126"/>
      <c r="H2856" s="126"/>
      <c r="I2856" s="126"/>
      <c r="J2856" s="126"/>
      <c r="K2856" s="126"/>
    </row>
    <row r="2857" spans="1:11" s="143" customFormat="1">
      <c r="A2857" s="128" t="s">
        <v>4982</v>
      </c>
      <c r="B2857" s="127">
        <v>307000</v>
      </c>
      <c r="C2857" s="128">
        <f t="shared" si="106"/>
        <v>10454000</v>
      </c>
      <c r="D2857" s="129">
        <f t="shared" si="107"/>
        <v>322350</v>
      </c>
      <c r="E2857" s="130" t="s">
        <v>7180</v>
      </c>
      <c r="F2857" s="126"/>
      <c r="G2857" s="126"/>
      <c r="H2857" s="126"/>
      <c r="I2857" s="126"/>
      <c r="J2857" s="126"/>
      <c r="K2857" s="126"/>
    </row>
    <row r="2858" spans="1:11" s="143" customFormat="1">
      <c r="A2858" s="128" t="s">
        <v>4983</v>
      </c>
      <c r="B2858" s="127">
        <v>308000</v>
      </c>
      <c r="C2858" s="128">
        <f t="shared" si="106"/>
        <v>10488000</v>
      </c>
      <c r="D2858" s="129">
        <f t="shared" si="107"/>
        <v>323400</v>
      </c>
      <c r="E2858" s="130" t="s">
        <v>7180</v>
      </c>
      <c r="F2858" s="126"/>
      <c r="G2858" s="126"/>
      <c r="H2858" s="126"/>
      <c r="I2858" s="126"/>
      <c r="J2858" s="126"/>
      <c r="K2858" s="126"/>
    </row>
    <row r="2859" spans="1:11" s="143" customFormat="1">
      <c r="A2859" s="128" t="s">
        <v>4984</v>
      </c>
      <c r="B2859" s="127">
        <v>309000</v>
      </c>
      <c r="C2859" s="128">
        <f t="shared" si="106"/>
        <v>10522000</v>
      </c>
      <c r="D2859" s="129">
        <f t="shared" si="107"/>
        <v>324450</v>
      </c>
      <c r="E2859" s="130" t="s">
        <v>7180</v>
      </c>
      <c r="F2859" s="126"/>
      <c r="G2859" s="126"/>
      <c r="H2859" s="126"/>
      <c r="I2859" s="126"/>
      <c r="J2859" s="126"/>
      <c r="K2859" s="126"/>
    </row>
    <row r="2860" spans="1:11" s="143" customFormat="1">
      <c r="A2860" s="128" t="s">
        <v>4985</v>
      </c>
      <c r="B2860" s="127">
        <v>310000</v>
      </c>
      <c r="C2860" s="128">
        <f t="shared" si="106"/>
        <v>10556000</v>
      </c>
      <c r="D2860" s="129">
        <f t="shared" si="107"/>
        <v>325500</v>
      </c>
      <c r="E2860" s="130" t="s">
        <v>7180</v>
      </c>
      <c r="F2860" s="126"/>
      <c r="G2860" s="126"/>
      <c r="H2860" s="126"/>
      <c r="I2860" s="126"/>
      <c r="J2860" s="126"/>
      <c r="K2860" s="126"/>
    </row>
    <row r="2861" spans="1:11" s="143" customFormat="1">
      <c r="A2861" s="128" t="s">
        <v>4986</v>
      </c>
      <c r="B2861" s="127">
        <v>311000</v>
      </c>
      <c r="C2861" s="128">
        <f t="shared" si="106"/>
        <v>10590000</v>
      </c>
      <c r="D2861" s="129">
        <f t="shared" si="107"/>
        <v>326550</v>
      </c>
      <c r="E2861" s="130" t="s">
        <v>7180</v>
      </c>
      <c r="F2861" s="126"/>
      <c r="G2861" s="126"/>
      <c r="H2861" s="126"/>
      <c r="I2861" s="126"/>
      <c r="J2861" s="126"/>
      <c r="K2861" s="126"/>
    </row>
    <row r="2862" spans="1:11" s="143" customFormat="1">
      <c r="A2862" s="128" t="s">
        <v>4987</v>
      </c>
      <c r="B2862" s="127">
        <v>312000</v>
      </c>
      <c r="C2862" s="128">
        <f t="shared" si="106"/>
        <v>10624000</v>
      </c>
      <c r="D2862" s="129">
        <f t="shared" si="107"/>
        <v>327600</v>
      </c>
      <c r="E2862" s="130" t="s">
        <v>7180</v>
      </c>
      <c r="F2862" s="126"/>
      <c r="G2862" s="126"/>
      <c r="H2862" s="126"/>
      <c r="I2862" s="126"/>
      <c r="J2862" s="126"/>
      <c r="K2862" s="126"/>
    </row>
    <row r="2863" spans="1:11" s="143" customFormat="1">
      <c r="A2863" s="128" t="s">
        <v>4988</v>
      </c>
      <c r="B2863" s="127">
        <v>313000</v>
      </c>
      <c r="C2863" s="128">
        <f t="shared" si="106"/>
        <v>10658000</v>
      </c>
      <c r="D2863" s="129">
        <f t="shared" si="107"/>
        <v>328650</v>
      </c>
      <c r="E2863" s="130" t="s">
        <v>7180</v>
      </c>
      <c r="F2863" s="126"/>
      <c r="G2863" s="126"/>
      <c r="H2863" s="126"/>
      <c r="I2863" s="126"/>
      <c r="J2863" s="126"/>
      <c r="K2863" s="126"/>
    </row>
    <row r="2864" spans="1:11" s="143" customFormat="1">
      <c r="A2864" s="128" t="s">
        <v>4989</v>
      </c>
      <c r="B2864" s="127">
        <v>314000</v>
      </c>
      <c r="C2864" s="128">
        <f t="shared" si="106"/>
        <v>10692000</v>
      </c>
      <c r="D2864" s="129">
        <f t="shared" si="107"/>
        <v>329700</v>
      </c>
      <c r="E2864" s="130" t="s">
        <v>7180</v>
      </c>
      <c r="F2864" s="126"/>
      <c r="G2864" s="126"/>
      <c r="H2864" s="126"/>
      <c r="I2864" s="126"/>
      <c r="J2864" s="126"/>
      <c r="K2864" s="126"/>
    </row>
    <row r="2865" spans="1:11" s="143" customFormat="1">
      <c r="A2865" s="128" t="s">
        <v>4990</v>
      </c>
      <c r="B2865" s="127">
        <v>315000</v>
      </c>
      <c r="C2865" s="128">
        <f t="shared" si="106"/>
        <v>10726000</v>
      </c>
      <c r="D2865" s="129">
        <f t="shared" si="107"/>
        <v>330750</v>
      </c>
      <c r="E2865" s="130" t="s">
        <v>7180</v>
      </c>
      <c r="F2865" s="126"/>
      <c r="G2865" s="126"/>
      <c r="H2865" s="126"/>
      <c r="I2865" s="126"/>
      <c r="J2865" s="126"/>
      <c r="K2865" s="126"/>
    </row>
    <row r="2866" spans="1:11" s="143" customFormat="1">
      <c r="A2866" s="128" t="s">
        <v>4991</v>
      </c>
      <c r="B2866" s="127">
        <v>316000</v>
      </c>
      <c r="C2866" s="128">
        <f t="shared" si="106"/>
        <v>10760000</v>
      </c>
      <c r="D2866" s="129">
        <f t="shared" si="107"/>
        <v>331800</v>
      </c>
      <c r="E2866" s="130" t="s">
        <v>7180</v>
      </c>
      <c r="F2866" s="126"/>
      <c r="G2866" s="126"/>
      <c r="H2866" s="126"/>
      <c r="I2866" s="126"/>
      <c r="J2866" s="126"/>
      <c r="K2866" s="126"/>
    </row>
    <row r="2867" spans="1:11" s="143" customFormat="1">
      <c r="A2867" s="128" t="s">
        <v>4992</v>
      </c>
      <c r="B2867" s="127">
        <v>317000</v>
      </c>
      <c r="C2867" s="128">
        <f t="shared" si="106"/>
        <v>10794000</v>
      </c>
      <c r="D2867" s="129">
        <f t="shared" si="107"/>
        <v>332850</v>
      </c>
      <c r="E2867" s="130" t="s">
        <v>7180</v>
      </c>
      <c r="F2867" s="126"/>
      <c r="G2867" s="126"/>
      <c r="H2867" s="126"/>
      <c r="I2867" s="126"/>
      <c r="J2867" s="126"/>
      <c r="K2867" s="126"/>
    </row>
    <row r="2868" spans="1:11" s="143" customFormat="1">
      <c r="A2868" s="128" t="s">
        <v>4993</v>
      </c>
      <c r="B2868" s="127">
        <v>318000</v>
      </c>
      <c r="C2868" s="128">
        <f t="shared" si="106"/>
        <v>10828000</v>
      </c>
      <c r="D2868" s="129">
        <f t="shared" si="107"/>
        <v>333900</v>
      </c>
      <c r="E2868" s="130" t="s">
        <v>7180</v>
      </c>
      <c r="F2868" s="126"/>
      <c r="G2868" s="126"/>
      <c r="H2868" s="126"/>
      <c r="I2868" s="126"/>
      <c r="J2868" s="126"/>
      <c r="K2868" s="126"/>
    </row>
    <row r="2869" spans="1:11" s="143" customFormat="1">
      <c r="A2869" s="128" t="s">
        <v>4994</v>
      </c>
      <c r="B2869" s="127">
        <v>319000</v>
      </c>
      <c r="C2869" s="128">
        <f t="shared" si="106"/>
        <v>10862000</v>
      </c>
      <c r="D2869" s="129">
        <f t="shared" si="107"/>
        <v>334950</v>
      </c>
      <c r="E2869" s="130" t="s">
        <v>7180</v>
      </c>
      <c r="F2869" s="126"/>
      <c r="G2869" s="126"/>
      <c r="H2869" s="126"/>
      <c r="I2869" s="126"/>
      <c r="J2869" s="126"/>
      <c r="K2869" s="126"/>
    </row>
    <row r="2870" spans="1:11" s="143" customFormat="1">
      <c r="A2870" s="128" t="s">
        <v>4995</v>
      </c>
      <c r="B2870" s="127">
        <v>320000</v>
      </c>
      <c r="C2870" s="128">
        <f t="shared" si="106"/>
        <v>10896000</v>
      </c>
      <c r="D2870" s="129">
        <f t="shared" si="107"/>
        <v>336000</v>
      </c>
      <c r="E2870" s="130" t="s">
        <v>7180</v>
      </c>
      <c r="F2870" s="126"/>
      <c r="G2870" s="126"/>
      <c r="H2870" s="126"/>
      <c r="I2870" s="126"/>
      <c r="J2870" s="126"/>
      <c r="K2870" s="126"/>
    </row>
    <row r="2871" spans="1:11" s="143" customFormat="1">
      <c r="A2871" s="128" t="s">
        <v>4996</v>
      </c>
      <c r="B2871" s="127">
        <v>321000</v>
      </c>
      <c r="C2871" s="128">
        <f t="shared" si="106"/>
        <v>10930000</v>
      </c>
      <c r="D2871" s="129">
        <f t="shared" si="107"/>
        <v>337050</v>
      </c>
      <c r="E2871" s="130" t="s">
        <v>7180</v>
      </c>
      <c r="F2871" s="126"/>
      <c r="G2871" s="126"/>
      <c r="H2871" s="126"/>
      <c r="I2871" s="126"/>
      <c r="J2871" s="126"/>
      <c r="K2871" s="126"/>
    </row>
    <row r="2872" spans="1:11" s="143" customFormat="1">
      <c r="A2872" s="128" t="s">
        <v>4997</v>
      </c>
      <c r="B2872" s="127">
        <v>322000</v>
      </c>
      <c r="C2872" s="128">
        <f t="shared" si="106"/>
        <v>10964000</v>
      </c>
      <c r="D2872" s="129">
        <f t="shared" si="107"/>
        <v>338100</v>
      </c>
      <c r="E2872" s="130" t="s">
        <v>7180</v>
      </c>
      <c r="F2872" s="126"/>
      <c r="G2872" s="126"/>
      <c r="H2872" s="126"/>
      <c r="I2872" s="126"/>
      <c r="J2872" s="126"/>
      <c r="K2872" s="126"/>
    </row>
    <row r="2873" spans="1:11" s="143" customFormat="1">
      <c r="A2873" s="128" t="s">
        <v>4998</v>
      </c>
      <c r="B2873" s="127">
        <v>323000</v>
      </c>
      <c r="C2873" s="128">
        <f t="shared" ref="C2873:C2900" si="108">C2872+34000</f>
        <v>10998000</v>
      </c>
      <c r="D2873" s="129">
        <f t="shared" si="107"/>
        <v>339150</v>
      </c>
      <c r="E2873" s="130" t="s">
        <v>7180</v>
      </c>
      <c r="F2873" s="126"/>
      <c r="G2873" s="126"/>
      <c r="H2873" s="126"/>
      <c r="I2873" s="126"/>
      <c r="J2873" s="126"/>
      <c r="K2873" s="126"/>
    </row>
    <row r="2874" spans="1:11" s="143" customFormat="1">
      <c r="A2874" s="128" t="s">
        <v>4999</v>
      </c>
      <c r="B2874" s="127">
        <v>324000</v>
      </c>
      <c r="C2874" s="128">
        <f t="shared" si="108"/>
        <v>11032000</v>
      </c>
      <c r="D2874" s="129">
        <f t="shared" si="107"/>
        <v>340200</v>
      </c>
      <c r="E2874" s="130" t="s">
        <v>7180</v>
      </c>
      <c r="F2874" s="126"/>
      <c r="G2874" s="126"/>
      <c r="H2874" s="126"/>
      <c r="I2874" s="126"/>
      <c r="J2874" s="126"/>
      <c r="K2874" s="126"/>
    </row>
    <row r="2875" spans="1:11" s="143" customFormat="1">
      <c r="A2875" s="128" t="s">
        <v>5000</v>
      </c>
      <c r="B2875" s="127">
        <v>325000</v>
      </c>
      <c r="C2875" s="128">
        <f t="shared" si="108"/>
        <v>11066000</v>
      </c>
      <c r="D2875" s="129">
        <f t="shared" si="107"/>
        <v>341250</v>
      </c>
      <c r="E2875" s="130" t="s">
        <v>7180</v>
      </c>
      <c r="F2875" s="126"/>
      <c r="G2875" s="126"/>
      <c r="H2875" s="126"/>
      <c r="I2875" s="126"/>
      <c r="J2875" s="126"/>
      <c r="K2875" s="126"/>
    </row>
    <row r="2876" spans="1:11" s="143" customFormat="1">
      <c r="A2876" s="128" t="s">
        <v>5001</v>
      </c>
      <c r="B2876" s="127">
        <v>326000</v>
      </c>
      <c r="C2876" s="128">
        <f t="shared" si="108"/>
        <v>11100000</v>
      </c>
      <c r="D2876" s="129">
        <f t="shared" si="107"/>
        <v>342300</v>
      </c>
      <c r="E2876" s="130" t="s">
        <v>7180</v>
      </c>
      <c r="F2876" s="126"/>
      <c r="G2876" s="126"/>
      <c r="H2876" s="126"/>
      <c r="I2876" s="126"/>
      <c r="J2876" s="126"/>
      <c r="K2876" s="126"/>
    </row>
    <row r="2877" spans="1:11" s="143" customFormat="1">
      <c r="A2877" s="128" t="s">
        <v>5002</v>
      </c>
      <c r="B2877" s="127">
        <v>327000</v>
      </c>
      <c r="C2877" s="128">
        <f t="shared" si="108"/>
        <v>11134000</v>
      </c>
      <c r="D2877" s="129">
        <f t="shared" si="107"/>
        <v>343350</v>
      </c>
      <c r="E2877" s="130" t="s">
        <v>7180</v>
      </c>
      <c r="F2877" s="126"/>
      <c r="G2877" s="126"/>
      <c r="H2877" s="126"/>
      <c r="I2877" s="126"/>
      <c r="J2877" s="126"/>
      <c r="K2877" s="126"/>
    </row>
    <row r="2878" spans="1:11" s="143" customFormat="1">
      <c r="A2878" s="128" t="s">
        <v>5003</v>
      </c>
      <c r="B2878" s="127">
        <v>328000</v>
      </c>
      <c r="C2878" s="128">
        <f t="shared" si="108"/>
        <v>11168000</v>
      </c>
      <c r="D2878" s="129">
        <f t="shared" si="107"/>
        <v>344400</v>
      </c>
      <c r="E2878" s="130" t="s">
        <v>7180</v>
      </c>
      <c r="F2878" s="126"/>
      <c r="G2878" s="126"/>
      <c r="H2878" s="126"/>
      <c r="I2878" s="126"/>
      <c r="J2878" s="126"/>
      <c r="K2878" s="126"/>
    </row>
    <row r="2879" spans="1:11" s="143" customFormat="1">
      <c r="A2879" s="128" t="s">
        <v>5004</v>
      </c>
      <c r="B2879" s="127">
        <v>329000</v>
      </c>
      <c r="C2879" s="128">
        <f t="shared" si="108"/>
        <v>11202000</v>
      </c>
      <c r="D2879" s="129">
        <f t="shared" si="107"/>
        <v>345450</v>
      </c>
      <c r="E2879" s="130" t="s">
        <v>7180</v>
      </c>
      <c r="F2879" s="126"/>
      <c r="G2879" s="126"/>
      <c r="H2879" s="126"/>
      <c r="I2879" s="126"/>
      <c r="J2879" s="126"/>
      <c r="K2879" s="126"/>
    </row>
    <row r="2880" spans="1:11" s="143" customFormat="1">
      <c r="A2880" s="128" t="s">
        <v>5005</v>
      </c>
      <c r="B2880" s="127">
        <v>330000</v>
      </c>
      <c r="C2880" s="128">
        <f t="shared" si="108"/>
        <v>11236000</v>
      </c>
      <c r="D2880" s="129">
        <f t="shared" si="107"/>
        <v>346500</v>
      </c>
      <c r="E2880" s="130" t="s">
        <v>7180</v>
      </c>
      <c r="F2880" s="126"/>
      <c r="G2880" s="126"/>
      <c r="H2880" s="126"/>
      <c r="I2880" s="126"/>
      <c r="J2880" s="126"/>
      <c r="K2880" s="126"/>
    </row>
    <row r="2881" spans="1:11" s="143" customFormat="1">
      <c r="A2881" s="128" t="s">
        <v>5006</v>
      </c>
      <c r="B2881" s="127">
        <v>331000</v>
      </c>
      <c r="C2881" s="128">
        <f t="shared" si="108"/>
        <v>11270000</v>
      </c>
      <c r="D2881" s="129">
        <f t="shared" si="107"/>
        <v>347550</v>
      </c>
      <c r="E2881" s="130" t="s">
        <v>7180</v>
      </c>
      <c r="F2881" s="126"/>
      <c r="G2881" s="126"/>
      <c r="H2881" s="126"/>
      <c r="I2881" s="126"/>
      <c r="J2881" s="126"/>
      <c r="K2881" s="126"/>
    </row>
    <row r="2882" spans="1:11" s="143" customFormat="1">
      <c r="A2882" s="128" t="s">
        <v>5007</v>
      </c>
      <c r="B2882" s="127">
        <v>332000</v>
      </c>
      <c r="C2882" s="128">
        <f t="shared" si="108"/>
        <v>11304000</v>
      </c>
      <c r="D2882" s="129">
        <f t="shared" si="107"/>
        <v>348600</v>
      </c>
      <c r="E2882" s="130" t="s">
        <v>7180</v>
      </c>
      <c r="F2882" s="126"/>
      <c r="G2882" s="126"/>
      <c r="H2882" s="126"/>
      <c r="I2882" s="126"/>
      <c r="J2882" s="126"/>
      <c r="K2882" s="126"/>
    </row>
    <row r="2883" spans="1:11" s="143" customFormat="1">
      <c r="A2883" s="128" t="s">
        <v>5008</v>
      </c>
      <c r="B2883" s="127">
        <v>333000</v>
      </c>
      <c r="C2883" s="128">
        <f t="shared" si="108"/>
        <v>11338000</v>
      </c>
      <c r="D2883" s="129">
        <f t="shared" si="107"/>
        <v>349650</v>
      </c>
      <c r="E2883" s="130" t="s">
        <v>7180</v>
      </c>
      <c r="F2883" s="126"/>
      <c r="G2883" s="126"/>
      <c r="H2883" s="126"/>
      <c r="I2883" s="126"/>
      <c r="J2883" s="126"/>
      <c r="K2883" s="126"/>
    </row>
    <row r="2884" spans="1:11" s="143" customFormat="1">
      <c r="A2884" s="128" t="s">
        <v>5009</v>
      </c>
      <c r="B2884" s="127">
        <v>334000</v>
      </c>
      <c r="C2884" s="128">
        <f t="shared" si="108"/>
        <v>11372000</v>
      </c>
      <c r="D2884" s="129">
        <f t="shared" si="107"/>
        <v>350700</v>
      </c>
      <c r="E2884" s="130" t="s">
        <v>7180</v>
      </c>
      <c r="F2884" s="126"/>
      <c r="G2884" s="126"/>
      <c r="H2884" s="126"/>
      <c r="I2884" s="126"/>
      <c r="J2884" s="126"/>
      <c r="K2884" s="126"/>
    </row>
    <row r="2885" spans="1:11" s="143" customFormat="1">
      <c r="A2885" s="128" t="s">
        <v>5010</v>
      </c>
      <c r="B2885" s="127">
        <v>335000</v>
      </c>
      <c r="C2885" s="128">
        <f t="shared" si="108"/>
        <v>11406000</v>
      </c>
      <c r="D2885" s="129">
        <f t="shared" si="107"/>
        <v>351750</v>
      </c>
      <c r="E2885" s="130" t="s">
        <v>7180</v>
      </c>
      <c r="F2885" s="126"/>
      <c r="G2885" s="126"/>
      <c r="H2885" s="126"/>
      <c r="I2885" s="126"/>
      <c r="J2885" s="126"/>
      <c r="K2885" s="126"/>
    </row>
    <row r="2886" spans="1:11" s="143" customFormat="1">
      <c r="A2886" s="128" t="s">
        <v>5011</v>
      </c>
      <c r="B2886" s="127">
        <v>336000</v>
      </c>
      <c r="C2886" s="128">
        <f t="shared" si="108"/>
        <v>11440000</v>
      </c>
      <c r="D2886" s="129">
        <f t="shared" si="107"/>
        <v>352800</v>
      </c>
      <c r="E2886" s="130" t="s">
        <v>7180</v>
      </c>
      <c r="F2886" s="126"/>
      <c r="G2886" s="126"/>
      <c r="H2886" s="126"/>
      <c r="I2886" s="126"/>
      <c r="J2886" s="126"/>
      <c r="K2886" s="126"/>
    </row>
    <row r="2887" spans="1:11" s="143" customFormat="1">
      <c r="A2887" s="128" t="s">
        <v>5012</v>
      </c>
      <c r="B2887" s="127">
        <v>337000</v>
      </c>
      <c r="C2887" s="128">
        <f t="shared" si="108"/>
        <v>11474000</v>
      </c>
      <c r="D2887" s="129">
        <f t="shared" si="107"/>
        <v>353850</v>
      </c>
      <c r="E2887" s="130" t="s">
        <v>7180</v>
      </c>
      <c r="F2887" s="126"/>
      <c r="G2887" s="126"/>
      <c r="H2887" s="126"/>
      <c r="I2887" s="126"/>
      <c r="J2887" s="126"/>
      <c r="K2887" s="126"/>
    </row>
    <row r="2888" spans="1:11" s="143" customFormat="1">
      <c r="A2888" s="128" t="s">
        <v>5013</v>
      </c>
      <c r="B2888" s="127">
        <v>338000</v>
      </c>
      <c r="C2888" s="128">
        <f t="shared" si="108"/>
        <v>11508000</v>
      </c>
      <c r="D2888" s="129">
        <f t="shared" si="107"/>
        <v>354900</v>
      </c>
      <c r="E2888" s="130" t="s">
        <v>7180</v>
      </c>
      <c r="F2888" s="126"/>
      <c r="G2888" s="126"/>
      <c r="H2888" s="126"/>
      <c r="I2888" s="126"/>
      <c r="J2888" s="126"/>
      <c r="K2888" s="126"/>
    </row>
    <row r="2889" spans="1:11" s="143" customFormat="1">
      <c r="A2889" s="128" t="s">
        <v>5014</v>
      </c>
      <c r="B2889" s="127">
        <v>339000</v>
      </c>
      <c r="C2889" s="128">
        <f t="shared" si="108"/>
        <v>11542000</v>
      </c>
      <c r="D2889" s="129">
        <f t="shared" si="107"/>
        <v>355950</v>
      </c>
      <c r="E2889" s="130" t="s">
        <v>7180</v>
      </c>
      <c r="F2889" s="126"/>
      <c r="G2889" s="126"/>
      <c r="H2889" s="126"/>
      <c r="I2889" s="126"/>
      <c r="J2889" s="126"/>
      <c r="K2889" s="126"/>
    </row>
    <row r="2890" spans="1:11" s="143" customFormat="1">
      <c r="A2890" s="128" t="s">
        <v>5015</v>
      </c>
      <c r="B2890" s="127">
        <v>340000</v>
      </c>
      <c r="C2890" s="128">
        <f t="shared" si="108"/>
        <v>11576000</v>
      </c>
      <c r="D2890" s="129">
        <f t="shared" si="107"/>
        <v>357000</v>
      </c>
      <c r="E2890" s="130" t="s">
        <v>7180</v>
      </c>
      <c r="F2890" s="126"/>
      <c r="G2890" s="126"/>
      <c r="H2890" s="126"/>
      <c r="I2890" s="126"/>
      <c r="J2890" s="126"/>
      <c r="K2890" s="126"/>
    </row>
    <row r="2891" spans="1:11" s="143" customFormat="1">
      <c r="A2891" s="128" t="s">
        <v>5016</v>
      </c>
      <c r="B2891" s="127">
        <v>341000</v>
      </c>
      <c r="C2891" s="128">
        <f t="shared" si="108"/>
        <v>11610000</v>
      </c>
      <c r="D2891" s="129">
        <f t="shared" si="107"/>
        <v>358050</v>
      </c>
      <c r="E2891" s="130" t="s">
        <v>7180</v>
      </c>
      <c r="F2891" s="126"/>
      <c r="G2891" s="126"/>
      <c r="H2891" s="126"/>
      <c r="I2891" s="126"/>
      <c r="J2891" s="126"/>
      <c r="K2891" s="126"/>
    </row>
    <row r="2892" spans="1:11" s="143" customFormat="1">
      <c r="A2892" s="128" t="s">
        <v>5017</v>
      </c>
      <c r="B2892" s="127">
        <v>342000</v>
      </c>
      <c r="C2892" s="128">
        <f t="shared" si="108"/>
        <v>11644000</v>
      </c>
      <c r="D2892" s="129">
        <f t="shared" si="107"/>
        <v>359100</v>
      </c>
      <c r="E2892" s="130" t="s">
        <v>7180</v>
      </c>
      <c r="F2892" s="126"/>
      <c r="G2892" s="126"/>
      <c r="H2892" s="126"/>
      <c r="I2892" s="126"/>
      <c r="J2892" s="126"/>
      <c r="K2892" s="126"/>
    </row>
    <row r="2893" spans="1:11" s="143" customFormat="1">
      <c r="A2893" s="128" t="s">
        <v>5018</v>
      </c>
      <c r="B2893" s="127">
        <v>343000</v>
      </c>
      <c r="C2893" s="128">
        <f t="shared" si="108"/>
        <v>11678000</v>
      </c>
      <c r="D2893" s="129">
        <f t="shared" si="107"/>
        <v>360150</v>
      </c>
      <c r="E2893" s="130" t="s">
        <v>7180</v>
      </c>
      <c r="F2893" s="126"/>
      <c r="G2893" s="126"/>
      <c r="H2893" s="126"/>
      <c r="I2893" s="126"/>
      <c r="J2893" s="126"/>
      <c r="K2893" s="126"/>
    </row>
    <row r="2894" spans="1:11" s="143" customFormat="1">
      <c r="A2894" s="128" t="s">
        <v>5019</v>
      </c>
      <c r="B2894" s="127">
        <v>344000</v>
      </c>
      <c r="C2894" s="128">
        <f t="shared" si="108"/>
        <v>11712000</v>
      </c>
      <c r="D2894" s="129">
        <f t="shared" si="107"/>
        <v>361200</v>
      </c>
      <c r="E2894" s="130" t="s">
        <v>7180</v>
      </c>
      <c r="F2894" s="126"/>
      <c r="G2894" s="126"/>
      <c r="H2894" s="126"/>
      <c r="I2894" s="126"/>
      <c r="J2894" s="126"/>
      <c r="K2894" s="126"/>
    </row>
    <row r="2895" spans="1:11" s="143" customFormat="1">
      <c r="A2895" s="128" t="s">
        <v>5020</v>
      </c>
      <c r="B2895" s="127">
        <v>345000</v>
      </c>
      <c r="C2895" s="128">
        <f t="shared" si="108"/>
        <v>11746000</v>
      </c>
      <c r="D2895" s="129">
        <f t="shared" si="107"/>
        <v>362250</v>
      </c>
      <c r="E2895" s="130" t="s">
        <v>7180</v>
      </c>
      <c r="F2895" s="126"/>
      <c r="G2895" s="126"/>
      <c r="H2895" s="126"/>
      <c r="I2895" s="126"/>
      <c r="J2895" s="126"/>
      <c r="K2895" s="126"/>
    </row>
    <row r="2896" spans="1:11" s="143" customFormat="1">
      <c r="A2896" s="128" t="s">
        <v>5021</v>
      </c>
      <c r="B2896" s="127">
        <v>346000</v>
      </c>
      <c r="C2896" s="128">
        <f t="shared" si="108"/>
        <v>11780000</v>
      </c>
      <c r="D2896" s="129">
        <f t="shared" si="107"/>
        <v>363300</v>
      </c>
      <c r="E2896" s="130" t="s">
        <v>7180</v>
      </c>
      <c r="F2896" s="126"/>
      <c r="G2896" s="126"/>
      <c r="H2896" s="126"/>
      <c r="I2896" s="126"/>
      <c r="J2896" s="126"/>
      <c r="K2896" s="126"/>
    </row>
    <row r="2897" spans="1:11" s="143" customFormat="1">
      <c r="A2897" s="128" t="s">
        <v>5022</v>
      </c>
      <c r="B2897" s="127">
        <v>347000</v>
      </c>
      <c r="C2897" s="128">
        <f t="shared" si="108"/>
        <v>11814000</v>
      </c>
      <c r="D2897" s="129">
        <f t="shared" si="107"/>
        <v>364350</v>
      </c>
      <c r="E2897" s="130" t="s">
        <v>7180</v>
      </c>
      <c r="F2897" s="126"/>
      <c r="G2897" s="126"/>
      <c r="H2897" s="126"/>
      <c r="I2897" s="126"/>
      <c r="J2897" s="126"/>
      <c r="K2897" s="126"/>
    </row>
    <row r="2898" spans="1:11" s="143" customFormat="1">
      <c r="A2898" s="128" t="s">
        <v>5023</v>
      </c>
      <c r="B2898" s="127">
        <v>348000</v>
      </c>
      <c r="C2898" s="128">
        <f t="shared" si="108"/>
        <v>11848000</v>
      </c>
      <c r="D2898" s="129">
        <f t="shared" si="107"/>
        <v>365400</v>
      </c>
      <c r="E2898" s="130" t="s">
        <v>7180</v>
      </c>
      <c r="F2898" s="126"/>
      <c r="G2898" s="126"/>
      <c r="H2898" s="126"/>
      <c r="I2898" s="126"/>
      <c r="J2898" s="126"/>
      <c r="K2898" s="126"/>
    </row>
    <row r="2899" spans="1:11" s="143" customFormat="1">
      <c r="A2899" s="128" t="s">
        <v>5024</v>
      </c>
      <c r="B2899" s="127">
        <v>349000</v>
      </c>
      <c r="C2899" s="128">
        <f t="shared" si="108"/>
        <v>11882000</v>
      </c>
      <c r="D2899" s="129">
        <f t="shared" si="107"/>
        <v>366450</v>
      </c>
      <c r="E2899" s="130" t="s">
        <v>7180</v>
      </c>
      <c r="F2899" s="126"/>
      <c r="G2899" s="126"/>
      <c r="H2899" s="126"/>
      <c r="I2899" s="126"/>
      <c r="J2899" s="126"/>
      <c r="K2899" s="126"/>
    </row>
    <row r="2900" spans="1:11" s="143" customFormat="1">
      <c r="A2900" s="128" t="s">
        <v>5025</v>
      </c>
      <c r="B2900" s="127">
        <v>350000</v>
      </c>
      <c r="C2900" s="128">
        <f t="shared" si="108"/>
        <v>11916000</v>
      </c>
      <c r="D2900" s="129">
        <f t="shared" si="107"/>
        <v>367500</v>
      </c>
      <c r="E2900" s="130" t="s">
        <v>7180</v>
      </c>
      <c r="F2900" s="126"/>
      <c r="G2900" s="126"/>
      <c r="H2900" s="126"/>
      <c r="I2900" s="126"/>
      <c r="J2900" s="126"/>
      <c r="K2900" s="126"/>
    </row>
    <row r="2901" spans="1:11" s="143" customFormat="1">
      <c r="A2901" s="127" t="s">
        <v>5989</v>
      </c>
      <c r="B2901" s="127">
        <v>1000</v>
      </c>
      <c r="C2901" s="127">
        <v>50000</v>
      </c>
      <c r="D2901" s="129">
        <f t="shared" si="107"/>
        <v>1050</v>
      </c>
      <c r="E2901" s="130" t="s">
        <v>7180</v>
      </c>
      <c r="F2901" s="126"/>
      <c r="G2901" s="126"/>
      <c r="H2901" s="126"/>
      <c r="I2901" s="126"/>
      <c r="J2901" s="126"/>
      <c r="K2901" s="126"/>
    </row>
    <row r="2902" spans="1:11" s="143" customFormat="1">
      <c r="A2902" s="127" t="s">
        <v>5988</v>
      </c>
      <c r="B2902" s="127">
        <v>2000</v>
      </c>
      <c r="C2902" s="127">
        <f>C2901+34000</f>
        <v>84000</v>
      </c>
      <c r="D2902" s="129">
        <f t="shared" si="107"/>
        <v>2100</v>
      </c>
      <c r="E2902" s="130" t="s">
        <v>7180</v>
      </c>
      <c r="F2902" s="126"/>
      <c r="G2902" s="126"/>
      <c r="H2902" s="126"/>
      <c r="I2902" s="126"/>
      <c r="J2902" s="126"/>
      <c r="K2902" s="126"/>
    </row>
    <row r="2903" spans="1:11" s="143" customFormat="1">
      <c r="A2903" s="127" t="s">
        <v>5987</v>
      </c>
      <c r="B2903" s="127">
        <v>3000</v>
      </c>
      <c r="C2903" s="127">
        <f t="shared" ref="C2903:C2966" si="109">C2902+34000</f>
        <v>118000</v>
      </c>
      <c r="D2903" s="129">
        <f t="shared" si="107"/>
        <v>3150</v>
      </c>
      <c r="E2903" s="130" t="s">
        <v>7180</v>
      </c>
      <c r="F2903" s="126"/>
      <c r="G2903" s="126"/>
      <c r="H2903" s="126"/>
      <c r="I2903" s="126"/>
      <c r="J2903" s="126"/>
      <c r="K2903" s="126"/>
    </row>
    <row r="2904" spans="1:11" s="143" customFormat="1">
      <c r="A2904" s="127" t="s">
        <v>5986</v>
      </c>
      <c r="B2904" s="127">
        <v>4000</v>
      </c>
      <c r="C2904" s="127">
        <f t="shared" si="109"/>
        <v>152000</v>
      </c>
      <c r="D2904" s="129">
        <f t="shared" si="107"/>
        <v>4200</v>
      </c>
      <c r="E2904" s="130" t="s">
        <v>7180</v>
      </c>
      <c r="F2904" s="126"/>
      <c r="G2904" s="126"/>
      <c r="H2904" s="126"/>
      <c r="I2904" s="126"/>
      <c r="J2904" s="126"/>
      <c r="K2904" s="126"/>
    </row>
    <row r="2905" spans="1:11" s="143" customFormat="1">
      <c r="A2905" s="127" t="s">
        <v>5985</v>
      </c>
      <c r="B2905" s="127">
        <v>5000</v>
      </c>
      <c r="C2905" s="127">
        <f t="shared" si="109"/>
        <v>186000</v>
      </c>
      <c r="D2905" s="129">
        <f t="shared" si="107"/>
        <v>5250</v>
      </c>
      <c r="E2905" s="130" t="s">
        <v>7180</v>
      </c>
      <c r="F2905" s="126"/>
      <c r="G2905" s="126"/>
      <c r="H2905" s="126"/>
      <c r="I2905" s="126"/>
      <c r="J2905" s="126"/>
      <c r="K2905" s="126"/>
    </row>
    <row r="2906" spans="1:11" s="143" customFormat="1">
      <c r="A2906" s="127" t="s">
        <v>5984</v>
      </c>
      <c r="B2906" s="127">
        <v>6000</v>
      </c>
      <c r="C2906" s="127">
        <f t="shared" si="109"/>
        <v>220000</v>
      </c>
      <c r="D2906" s="129">
        <f t="shared" si="107"/>
        <v>6300</v>
      </c>
      <c r="E2906" s="130" t="s">
        <v>7180</v>
      </c>
      <c r="F2906" s="126"/>
      <c r="G2906" s="126"/>
      <c r="H2906" s="126"/>
      <c r="I2906" s="126"/>
      <c r="J2906" s="126"/>
      <c r="K2906" s="126"/>
    </row>
    <row r="2907" spans="1:11" s="143" customFormat="1">
      <c r="A2907" s="127" t="s">
        <v>5983</v>
      </c>
      <c r="B2907" s="127">
        <v>7000</v>
      </c>
      <c r="C2907" s="127">
        <f t="shared" si="109"/>
        <v>254000</v>
      </c>
      <c r="D2907" s="129">
        <f t="shared" si="107"/>
        <v>7350</v>
      </c>
      <c r="E2907" s="130" t="s">
        <v>7180</v>
      </c>
      <c r="F2907" s="126"/>
      <c r="G2907" s="126"/>
      <c r="H2907" s="126"/>
      <c r="I2907" s="126"/>
      <c r="J2907" s="126"/>
      <c r="K2907" s="126"/>
    </row>
    <row r="2908" spans="1:11" s="143" customFormat="1">
      <c r="A2908" s="127" t="s">
        <v>5982</v>
      </c>
      <c r="B2908" s="127">
        <v>8000</v>
      </c>
      <c r="C2908" s="127">
        <f t="shared" si="109"/>
        <v>288000</v>
      </c>
      <c r="D2908" s="129">
        <f t="shared" si="107"/>
        <v>8400</v>
      </c>
      <c r="E2908" s="130" t="s">
        <v>7180</v>
      </c>
      <c r="F2908" s="126"/>
      <c r="G2908" s="126"/>
      <c r="H2908" s="126"/>
      <c r="I2908" s="126"/>
      <c r="J2908" s="126"/>
      <c r="K2908" s="126"/>
    </row>
    <row r="2909" spans="1:11" s="143" customFormat="1">
      <c r="A2909" s="127" t="s">
        <v>5981</v>
      </c>
      <c r="B2909" s="127">
        <v>9000</v>
      </c>
      <c r="C2909" s="127">
        <f t="shared" si="109"/>
        <v>322000</v>
      </c>
      <c r="D2909" s="129">
        <f t="shared" si="107"/>
        <v>9450</v>
      </c>
      <c r="E2909" s="130" t="s">
        <v>7180</v>
      </c>
      <c r="F2909" s="126"/>
      <c r="G2909" s="126"/>
      <c r="H2909" s="126"/>
      <c r="I2909" s="126"/>
      <c r="J2909" s="126"/>
      <c r="K2909" s="126"/>
    </row>
    <row r="2910" spans="1:11" s="143" customFormat="1">
      <c r="A2910" s="127" t="s">
        <v>5980</v>
      </c>
      <c r="B2910" s="127">
        <v>10000</v>
      </c>
      <c r="C2910" s="127">
        <f t="shared" si="109"/>
        <v>356000</v>
      </c>
      <c r="D2910" s="129">
        <f t="shared" si="107"/>
        <v>10500</v>
      </c>
      <c r="E2910" s="130" t="s">
        <v>7180</v>
      </c>
      <c r="F2910" s="126"/>
      <c r="G2910" s="126"/>
      <c r="H2910" s="126"/>
      <c r="I2910" s="126"/>
      <c r="J2910" s="126"/>
      <c r="K2910" s="126"/>
    </row>
    <row r="2911" spans="1:11" s="143" customFormat="1">
      <c r="A2911" s="127" t="s">
        <v>5979</v>
      </c>
      <c r="B2911" s="127">
        <v>11000</v>
      </c>
      <c r="C2911" s="127">
        <f t="shared" si="109"/>
        <v>390000</v>
      </c>
      <c r="D2911" s="129">
        <f t="shared" si="107"/>
        <v>11550</v>
      </c>
      <c r="E2911" s="130" t="s">
        <v>7180</v>
      </c>
      <c r="F2911" s="126"/>
      <c r="G2911" s="126"/>
      <c r="H2911" s="126"/>
      <c r="I2911" s="126"/>
      <c r="J2911" s="126"/>
      <c r="K2911" s="126"/>
    </row>
    <row r="2912" spans="1:11" s="143" customFormat="1">
      <c r="A2912" s="127" t="s">
        <v>5978</v>
      </c>
      <c r="B2912" s="127">
        <v>12000</v>
      </c>
      <c r="C2912" s="127">
        <f t="shared" si="109"/>
        <v>424000</v>
      </c>
      <c r="D2912" s="129">
        <f t="shared" si="107"/>
        <v>12600</v>
      </c>
      <c r="E2912" s="130" t="s">
        <v>7180</v>
      </c>
      <c r="F2912" s="126"/>
      <c r="G2912" s="126"/>
      <c r="H2912" s="126"/>
      <c r="I2912" s="126"/>
      <c r="J2912" s="126"/>
      <c r="K2912" s="126"/>
    </row>
    <row r="2913" spans="1:11" s="143" customFormat="1">
      <c r="A2913" s="127" t="s">
        <v>5977</v>
      </c>
      <c r="B2913" s="127">
        <v>13000</v>
      </c>
      <c r="C2913" s="127">
        <f t="shared" si="109"/>
        <v>458000</v>
      </c>
      <c r="D2913" s="129">
        <f t="shared" si="107"/>
        <v>13650</v>
      </c>
      <c r="E2913" s="130" t="s">
        <v>7180</v>
      </c>
      <c r="F2913" s="126"/>
      <c r="G2913" s="126"/>
      <c r="H2913" s="126"/>
      <c r="I2913" s="126"/>
      <c r="J2913" s="126"/>
      <c r="K2913" s="126"/>
    </row>
    <row r="2914" spans="1:11" s="143" customFormat="1">
      <c r="A2914" s="127" t="s">
        <v>5976</v>
      </c>
      <c r="B2914" s="127">
        <v>14000</v>
      </c>
      <c r="C2914" s="127">
        <f t="shared" si="109"/>
        <v>492000</v>
      </c>
      <c r="D2914" s="129">
        <f t="shared" si="107"/>
        <v>14700</v>
      </c>
      <c r="E2914" s="130" t="s">
        <v>7180</v>
      </c>
      <c r="F2914" s="126"/>
      <c r="G2914" s="126"/>
      <c r="H2914" s="126"/>
      <c r="I2914" s="126"/>
      <c r="J2914" s="126"/>
      <c r="K2914" s="126"/>
    </row>
    <row r="2915" spans="1:11" s="143" customFormat="1">
      <c r="A2915" s="127" t="s">
        <v>5975</v>
      </c>
      <c r="B2915" s="127">
        <v>15000</v>
      </c>
      <c r="C2915" s="127">
        <f t="shared" si="109"/>
        <v>526000</v>
      </c>
      <c r="D2915" s="129">
        <f t="shared" si="107"/>
        <v>15750</v>
      </c>
      <c r="E2915" s="130" t="s">
        <v>7180</v>
      </c>
      <c r="F2915" s="126"/>
      <c r="G2915" s="126"/>
      <c r="H2915" s="126"/>
      <c r="I2915" s="126"/>
      <c r="J2915" s="126"/>
      <c r="K2915" s="126"/>
    </row>
    <row r="2916" spans="1:11" s="143" customFormat="1">
      <c r="A2916" s="127" t="s">
        <v>5974</v>
      </c>
      <c r="B2916" s="127">
        <v>16000</v>
      </c>
      <c r="C2916" s="127">
        <f t="shared" si="109"/>
        <v>560000</v>
      </c>
      <c r="D2916" s="129">
        <f t="shared" ref="D2916:D2979" si="110">SUM($G$2)*(B2916*0.001)</f>
        <v>16800</v>
      </c>
      <c r="E2916" s="130" t="s">
        <v>7180</v>
      </c>
      <c r="F2916" s="126"/>
      <c r="G2916" s="126"/>
      <c r="H2916" s="126"/>
      <c r="I2916" s="126"/>
      <c r="J2916" s="126"/>
      <c r="K2916" s="126"/>
    </row>
    <row r="2917" spans="1:11" s="143" customFormat="1">
      <c r="A2917" s="127" t="s">
        <v>5973</v>
      </c>
      <c r="B2917" s="127">
        <v>17000</v>
      </c>
      <c r="C2917" s="127">
        <f t="shared" si="109"/>
        <v>594000</v>
      </c>
      <c r="D2917" s="129">
        <f t="shared" si="110"/>
        <v>17850</v>
      </c>
      <c r="E2917" s="130" t="s">
        <v>7180</v>
      </c>
      <c r="F2917" s="126"/>
      <c r="G2917" s="126"/>
      <c r="H2917" s="126"/>
      <c r="I2917" s="126"/>
      <c r="J2917" s="126"/>
      <c r="K2917" s="126"/>
    </row>
    <row r="2918" spans="1:11" s="143" customFormat="1">
      <c r="A2918" s="127" t="s">
        <v>5972</v>
      </c>
      <c r="B2918" s="127">
        <v>18000</v>
      </c>
      <c r="C2918" s="127">
        <f t="shared" si="109"/>
        <v>628000</v>
      </c>
      <c r="D2918" s="129">
        <f t="shared" si="110"/>
        <v>18900</v>
      </c>
      <c r="E2918" s="130" t="s">
        <v>7180</v>
      </c>
      <c r="F2918" s="126"/>
      <c r="G2918" s="126"/>
      <c r="H2918" s="126"/>
      <c r="I2918" s="126"/>
      <c r="J2918" s="126"/>
      <c r="K2918" s="126"/>
    </row>
    <row r="2919" spans="1:11" s="143" customFormat="1">
      <c r="A2919" s="127" t="s">
        <v>5971</v>
      </c>
      <c r="B2919" s="127">
        <v>19000</v>
      </c>
      <c r="C2919" s="127">
        <f t="shared" si="109"/>
        <v>662000</v>
      </c>
      <c r="D2919" s="129">
        <f t="shared" si="110"/>
        <v>19950</v>
      </c>
      <c r="E2919" s="130" t="s">
        <v>7180</v>
      </c>
      <c r="F2919" s="126"/>
      <c r="G2919" s="126"/>
      <c r="H2919" s="126"/>
      <c r="I2919" s="126"/>
      <c r="J2919" s="126"/>
      <c r="K2919" s="126"/>
    </row>
    <row r="2920" spans="1:11" s="143" customFormat="1">
      <c r="A2920" s="127" t="s">
        <v>5970</v>
      </c>
      <c r="B2920" s="127">
        <v>20000</v>
      </c>
      <c r="C2920" s="127">
        <f t="shared" si="109"/>
        <v>696000</v>
      </c>
      <c r="D2920" s="129">
        <f t="shared" si="110"/>
        <v>21000</v>
      </c>
      <c r="E2920" s="130" t="s">
        <v>7180</v>
      </c>
      <c r="F2920" s="126"/>
      <c r="G2920" s="126"/>
      <c r="H2920" s="126"/>
      <c r="I2920" s="126"/>
      <c r="J2920" s="126"/>
      <c r="K2920" s="126"/>
    </row>
    <row r="2921" spans="1:11" s="143" customFormat="1">
      <c r="A2921" s="127" t="s">
        <v>5969</v>
      </c>
      <c r="B2921" s="127">
        <v>21000</v>
      </c>
      <c r="C2921" s="127">
        <f t="shared" si="109"/>
        <v>730000</v>
      </c>
      <c r="D2921" s="129">
        <f t="shared" si="110"/>
        <v>22050</v>
      </c>
      <c r="E2921" s="130" t="s">
        <v>7180</v>
      </c>
      <c r="F2921" s="126"/>
      <c r="G2921" s="126"/>
      <c r="H2921" s="126"/>
      <c r="I2921" s="126"/>
      <c r="J2921" s="126"/>
      <c r="K2921" s="126"/>
    </row>
    <row r="2922" spans="1:11" s="143" customFormat="1">
      <c r="A2922" s="127" t="s">
        <v>5968</v>
      </c>
      <c r="B2922" s="127">
        <v>22000</v>
      </c>
      <c r="C2922" s="127">
        <f t="shared" si="109"/>
        <v>764000</v>
      </c>
      <c r="D2922" s="129">
        <f t="shared" si="110"/>
        <v>23100</v>
      </c>
      <c r="E2922" s="130" t="s">
        <v>7180</v>
      </c>
      <c r="F2922" s="126"/>
      <c r="G2922" s="126"/>
      <c r="H2922" s="126"/>
      <c r="I2922" s="126"/>
      <c r="J2922" s="126"/>
      <c r="K2922" s="126"/>
    </row>
    <row r="2923" spans="1:11" s="143" customFormat="1">
      <c r="A2923" s="127" t="s">
        <v>5967</v>
      </c>
      <c r="B2923" s="127">
        <v>23000</v>
      </c>
      <c r="C2923" s="127">
        <f t="shared" si="109"/>
        <v>798000</v>
      </c>
      <c r="D2923" s="129">
        <f t="shared" si="110"/>
        <v>24150</v>
      </c>
      <c r="E2923" s="130" t="s">
        <v>7180</v>
      </c>
      <c r="F2923" s="126"/>
      <c r="G2923" s="126"/>
      <c r="H2923" s="126"/>
      <c r="I2923" s="126"/>
      <c r="J2923" s="126"/>
      <c r="K2923" s="126"/>
    </row>
    <row r="2924" spans="1:11" s="143" customFormat="1">
      <c r="A2924" s="127" t="s">
        <v>5966</v>
      </c>
      <c r="B2924" s="127">
        <v>24000</v>
      </c>
      <c r="C2924" s="127">
        <f t="shared" si="109"/>
        <v>832000</v>
      </c>
      <c r="D2924" s="129">
        <f t="shared" si="110"/>
        <v>25200</v>
      </c>
      <c r="E2924" s="130" t="s">
        <v>7180</v>
      </c>
      <c r="F2924" s="126"/>
      <c r="G2924" s="126"/>
      <c r="H2924" s="126"/>
      <c r="I2924" s="126"/>
      <c r="J2924" s="126"/>
      <c r="K2924" s="126"/>
    </row>
    <row r="2925" spans="1:11" s="143" customFormat="1">
      <c r="A2925" s="127" t="s">
        <v>5965</v>
      </c>
      <c r="B2925" s="127">
        <v>25000</v>
      </c>
      <c r="C2925" s="127">
        <f t="shared" si="109"/>
        <v>866000</v>
      </c>
      <c r="D2925" s="129">
        <f t="shared" si="110"/>
        <v>26250</v>
      </c>
      <c r="E2925" s="130" t="s">
        <v>7180</v>
      </c>
      <c r="F2925" s="126"/>
      <c r="G2925" s="126"/>
      <c r="H2925" s="126"/>
      <c r="I2925" s="126"/>
      <c r="J2925" s="126"/>
      <c r="K2925" s="126"/>
    </row>
    <row r="2926" spans="1:11" s="143" customFormat="1">
      <c r="A2926" s="127" t="s">
        <v>5964</v>
      </c>
      <c r="B2926" s="127">
        <v>26000</v>
      </c>
      <c r="C2926" s="127">
        <f t="shared" si="109"/>
        <v>900000</v>
      </c>
      <c r="D2926" s="129">
        <f t="shared" si="110"/>
        <v>27300</v>
      </c>
      <c r="E2926" s="130" t="s">
        <v>7180</v>
      </c>
      <c r="F2926" s="126"/>
      <c r="G2926" s="126"/>
      <c r="H2926" s="126"/>
      <c r="I2926" s="126"/>
      <c r="J2926" s="126"/>
      <c r="K2926" s="126"/>
    </row>
    <row r="2927" spans="1:11" s="143" customFormat="1">
      <c r="A2927" s="127" t="s">
        <v>5963</v>
      </c>
      <c r="B2927" s="127">
        <v>27000</v>
      </c>
      <c r="C2927" s="127">
        <f t="shared" si="109"/>
        <v>934000</v>
      </c>
      <c r="D2927" s="129">
        <f t="shared" si="110"/>
        <v>28350</v>
      </c>
      <c r="E2927" s="130" t="s">
        <v>7180</v>
      </c>
      <c r="F2927" s="126"/>
      <c r="G2927" s="126"/>
      <c r="H2927" s="126"/>
      <c r="I2927" s="126"/>
      <c r="J2927" s="126"/>
      <c r="K2927" s="126"/>
    </row>
    <row r="2928" spans="1:11" s="143" customFormat="1">
      <c r="A2928" s="127" t="s">
        <v>5962</v>
      </c>
      <c r="B2928" s="127">
        <v>28000</v>
      </c>
      <c r="C2928" s="127">
        <f t="shared" si="109"/>
        <v>968000</v>
      </c>
      <c r="D2928" s="129">
        <f t="shared" si="110"/>
        <v>29400</v>
      </c>
      <c r="E2928" s="130" t="s">
        <v>7180</v>
      </c>
      <c r="F2928" s="126"/>
      <c r="G2928" s="126"/>
      <c r="H2928" s="126"/>
      <c r="I2928" s="126"/>
      <c r="J2928" s="126"/>
      <c r="K2928" s="126"/>
    </row>
    <row r="2929" spans="1:11" s="143" customFormat="1">
      <c r="A2929" s="127" t="s">
        <v>5961</v>
      </c>
      <c r="B2929" s="127">
        <v>29000</v>
      </c>
      <c r="C2929" s="127">
        <f t="shared" si="109"/>
        <v>1002000</v>
      </c>
      <c r="D2929" s="129">
        <f t="shared" si="110"/>
        <v>30450</v>
      </c>
      <c r="E2929" s="130" t="s">
        <v>7180</v>
      </c>
      <c r="F2929" s="126"/>
      <c r="G2929" s="126"/>
      <c r="H2929" s="126"/>
      <c r="I2929" s="126"/>
      <c r="J2929" s="126"/>
      <c r="K2929" s="126"/>
    </row>
    <row r="2930" spans="1:11" s="143" customFormat="1">
      <c r="A2930" s="127" t="s">
        <v>5960</v>
      </c>
      <c r="B2930" s="127">
        <v>30000</v>
      </c>
      <c r="C2930" s="127">
        <f t="shared" si="109"/>
        <v>1036000</v>
      </c>
      <c r="D2930" s="129">
        <f t="shared" si="110"/>
        <v>31500</v>
      </c>
      <c r="E2930" s="130" t="s">
        <v>7180</v>
      </c>
      <c r="F2930" s="126"/>
      <c r="G2930" s="126"/>
      <c r="H2930" s="126"/>
      <c r="I2930" s="126"/>
      <c r="J2930" s="126"/>
      <c r="K2930" s="126"/>
    </row>
    <row r="2931" spans="1:11" s="143" customFormat="1">
      <c r="A2931" s="127" t="s">
        <v>5959</v>
      </c>
      <c r="B2931" s="127">
        <v>31000</v>
      </c>
      <c r="C2931" s="127">
        <f t="shared" si="109"/>
        <v>1070000</v>
      </c>
      <c r="D2931" s="129">
        <f t="shared" si="110"/>
        <v>32550</v>
      </c>
      <c r="E2931" s="130" t="s">
        <v>7180</v>
      </c>
      <c r="F2931" s="126"/>
      <c r="G2931" s="126"/>
      <c r="H2931" s="126"/>
      <c r="I2931" s="126"/>
      <c r="J2931" s="126"/>
      <c r="K2931" s="126"/>
    </row>
    <row r="2932" spans="1:11" s="143" customFormat="1">
      <c r="A2932" s="127" t="s">
        <v>5958</v>
      </c>
      <c r="B2932" s="127">
        <v>32000</v>
      </c>
      <c r="C2932" s="127">
        <f t="shared" si="109"/>
        <v>1104000</v>
      </c>
      <c r="D2932" s="129">
        <f t="shared" si="110"/>
        <v>33600</v>
      </c>
      <c r="E2932" s="130" t="s">
        <v>7180</v>
      </c>
      <c r="F2932" s="126"/>
      <c r="G2932" s="126"/>
      <c r="H2932" s="126"/>
      <c r="I2932" s="126"/>
      <c r="J2932" s="126"/>
      <c r="K2932" s="126"/>
    </row>
    <row r="2933" spans="1:11" s="143" customFormat="1">
      <c r="A2933" s="127" t="s">
        <v>5957</v>
      </c>
      <c r="B2933" s="127">
        <v>33000</v>
      </c>
      <c r="C2933" s="127">
        <f t="shared" si="109"/>
        <v>1138000</v>
      </c>
      <c r="D2933" s="129">
        <f t="shared" si="110"/>
        <v>34650</v>
      </c>
      <c r="E2933" s="130" t="s">
        <v>7180</v>
      </c>
      <c r="F2933" s="126"/>
      <c r="G2933" s="126"/>
      <c r="H2933" s="126"/>
      <c r="I2933" s="126"/>
      <c r="J2933" s="126"/>
      <c r="K2933" s="126"/>
    </row>
    <row r="2934" spans="1:11" s="143" customFormat="1">
      <c r="A2934" s="127" t="s">
        <v>5956</v>
      </c>
      <c r="B2934" s="127">
        <v>34000</v>
      </c>
      <c r="C2934" s="127">
        <f t="shared" si="109"/>
        <v>1172000</v>
      </c>
      <c r="D2934" s="129">
        <f t="shared" si="110"/>
        <v>35700</v>
      </c>
      <c r="E2934" s="130" t="s">
        <v>7180</v>
      </c>
      <c r="F2934" s="126"/>
      <c r="G2934" s="126"/>
      <c r="H2934" s="126"/>
      <c r="I2934" s="126"/>
      <c r="J2934" s="126"/>
      <c r="K2934" s="126"/>
    </row>
    <row r="2935" spans="1:11" s="143" customFormat="1">
      <c r="A2935" s="127" t="s">
        <v>5955</v>
      </c>
      <c r="B2935" s="127">
        <v>35000</v>
      </c>
      <c r="C2935" s="127">
        <f t="shared" si="109"/>
        <v>1206000</v>
      </c>
      <c r="D2935" s="129">
        <f t="shared" si="110"/>
        <v>36750</v>
      </c>
      <c r="E2935" s="130" t="s">
        <v>7180</v>
      </c>
      <c r="F2935" s="126"/>
      <c r="G2935" s="126"/>
      <c r="H2935" s="126"/>
      <c r="I2935" s="126"/>
      <c r="J2935" s="126"/>
      <c r="K2935" s="126"/>
    </row>
    <row r="2936" spans="1:11" s="143" customFormat="1">
      <c r="A2936" s="127" t="s">
        <v>5954</v>
      </c>
      <c r="B2936" s="127">
        <v>36000</v>
      </c>
      <c r="C2936" s="127">
        <f t="shared" si="109"/>
        <v>1240000</v>
      </c>
      <c r="D2936" s="129">
        <f t="shared" si="110"/>
        <v>37800</v>
      </c>
      <c r="E2936" s="130" t="s">
        <v>7180</v>
      </c>
      <c r="F2936" s="126"/>
      <c r="G2936" s="126"/>
      <c r="H2936" s="126"/>
      <c r="I2936" s="126"/>
      <c r="J2936" s="126"/>
      <c r="K2936" s="126"/>
    </row>
    <row r="2937" spans="1:11" s="143" customFormat="1">
      <c r="A2937" s="127" t="s">
        <v>5953</v>
      </c>
      <c r="B2937" s="127">
        <v>37000</v>
      </c>
      <c r="C2937" s="127">
        <f t="shared" si="109"/>
        <v>1274000</v>
      </c>
      <c r="D2937" s="129">
        <f t="shared" si="110"/>
        <v>38850</v>
      </c>
      <c r="E2937" s="130" t="s">
        <v>7180</v>
      </c>
      <c r="F2937" s="126"/>
      <c r="G2937" s="126"/>
      <c r="H2937" s="126"/>
      <c r="I2937" s="126"/>
      <c r="J2937" s="126"/>
      <c r="K2937" s="126"/>
    </row>
    <row r="2938" spans="1:11" s="143" customFormat="1">
      <c r="A2938" s="127" t="s">
        <v>5952</v>
      </c>
      <c r="B2938" s="127">
        <v>38000</v>
      </c>
      <c r="C2938" s="127">
        <f t="shared" si="109"/>
        <v>1308000</v>
      </c>
      <c r="D2938" s="129">
        <f t="shared" si="110"/>
        <v>39900</v>
      </c>
      <c r="E2938" s="130" t="s">
        <v>7180</v>
      </c>
      <c r="F2938" s="126"/>
      <c r="G2938" s="126"/>
      <c r="H2938" s="126"/>
      <c r="I2938" s="126"/>
      <c r="J2938" s="126"/>
      <c r="K2938" s="126"/>
    </row>
    <row r="2939" spans="1:11" s="143" customFormat="1">
      <c r="A2939" s="127" t="s">
        <v>5951</v>
      </c>
      <c r="B2939" s="127">
        <v>39000</v>
      </c>
      <c r="C2939" s="127">
        <f t="shared" si="109"/>
        <v>1342000</v>
      </c>
      <c r="D2939" s="129">
        <f t="shared" si="110"/>
        <v>40950</v>
      </c>
      <c r="E2939" s="130" t="s">
        <v>7180</v>
      </c>
      <c r="F2939" s="126"/>
      <c r="G2939" s="126"/>
      <c r="H2939" s="126"/>
      <c r="I2939" s="126"/>
      <c r="J2939" s="126"/>
      <c r="K2939" s="126"/>
    </row>
    <row r="2940" spans="1:11" s="143" customFormat="1">
      <c r="A2940" s="127" t="s">
        <v>5950</v>
      </c>
      <c r="B2940" s="127">
        <v>40000</v>
      </c>
      <c r="C2940" s="127">
        <f t="shared" si="109"/>
        <v>1376000</v>
      </c>
      <c r="D2940" s="129">
        <f t="shared" si="110"/>
        <v>42000</v>
      </c>
      <c r="E2940" s="130" t="s">
        <v>7180</v>
      </c>
      <c r="F2940" s="126"/>
      <c r="G2940" s="126"/>
      <c r="H2940" s="126"/>
      <c r="I2940" s="126"/>
      <c r="J2940" s="126"/>
      <c r="K2940" s="126"/>
    </row>
    <row r="2941" spans="1:11" s="143" customFormat="1">
      <c r="A2941" s="127" t="s">
        <v>5949</v>
      </c>
      <c r="B2941" s="127">
        <v>41000</v>
      </c>
      <c r="C2941" s="127">
        <f t="shared" si="109"/>
        <v>1410000</v>
      </c>
      <c r="D2941" s="129">
        <f t="shared" si="110"/>
        <v>43050</v>
      </c>
      <c r="E2941" s="130" t="s">
        <v>7180</v>
      </c>
      <c r="F2941" s="126"/>
      <c r="G2941" s="126"/>
      <c r="H2941" s="126"/>
      <c r="I2941" s="126"/>
      <c r="J2941" s="126"/>
      <c r="K2941" s="126"/>
    </row>
    <row r="2942" spans="1:11" s="143" customFormat="1">
      <c r="A2942" s="127" t="s">
        <v>5948</v>
      </c>
      <c r="B2942" s="127">
        <v>42000</v>
      </c>
      <c r="C2942" s="127">
        <f t="shared" si="109"/>
        <v>1444000</v>
      </c>
      <c r="D2942" s="129">
        <f t="shared" si="110"/>
        <v>44100</v>
      </c>
      <c r="E2942" s="130" t="s">
        <v>7180</v>
      </c>
      <c r="F2942" s="126"/>
      <c r="G2942" s="126"/>
      <c r="H2942" s="126"/>
      <c r="I2942" s="126"/>
      <c r="J2942" s="126"/>
      <c r="K2942" s="126"/>
    </row>
    <row r="2943" spans="1:11" s="143" customFormat="1">
      <c r="A2943" s="127" t="s">
        <v>5947</v>
      </c>
      <c r="B2943" s="127">
        <v>43000</v>
      </c>
      <c r="C2943" s="127">
        <f t="shared" si="109"/>
        <v>1478000</v>
      </c>
      <c r="D2943" s="129">
        <f t="shared" si="110"/>
        <v>45150</v>
      </c>
      <c r="E2943" s="130" t="s">
        <v>7180</v>
      </c>
      <c r="F2943" s="126"/>
      <c r="G2943" s="126"/>
      <c r="H2943" s="126"/>
      <c r="I2943" s="126"/>
      <c r="J2943" s="126"/>
      <c r="K2943" s="126"/>
    </row>
    <row r="2944" spans="1:11" s="143" customFormat="1">
      <c r="A2944" s="127" t="s">
        <v>5946</v>
      </c>
      <c r="B2944" s="127">
        <v>44000</v>
      </c>
      <c r="C2944" s="127">
        <f t="shared" si="109"/>
        <v>1512000</v>
      </c>
      <c r="D2944" s="129">
        <f t="shared" si="110"/>
        <v>46200</v>
      </c>
      <c r="E2944" s="130" t="s">
        <v>7180</v>
      </c>
      <c r="F2944" s="126"/>
      <c r="G2944" s="126"/>
      <c r="H2944" s="126"/>
      <c r="I2944" s="126"/>
      <c r="J2944" s="126"/>
      <c r="K2944" s="126"/>
    </row>
    <row r="2945" spans="1:11" s="143" customFormat="1">
      <c r="A2945" s="127" t="s">
        <v>5945</v>
      </c>
      <c r="B2945" s="127">
        <v>45000</v>
      </c>
      <c r="C2945" s="127">
        <f t="shared" si="109"/>
        <v>1546000</v>
      </c>
      <c r="D2945" s="129">
        <f t="shared" si="110"/>
        <v>47250</v>
      </c>
      <c r="E2945" s="130" t="s">
        <v>7180</v>
      </c>
      <c r="F2945" s="126"/>
      <c r="G2945" s="126"/>
      <c r="H2945" s="126"/>
      <c r="I2945" s="126"/>
      <c r="J2945" s="126"/>
      <c r="K2945" s="126"/>
    </row>
    <row r="2946" spans="1:11" s="143" customFormat="1">
      <c r="A2946" s="127" t="s">
        <v>5944</v>
      </c>
      <c r="B2946" s="127">
        <v>46000</v>
      </c>
      <c r="C2946" s="127">
        <f t="shared" si="109"/>
        <v>1580000</v>
      </c>
      <c r="D2946" s="129">
        <f t="shared" si="110"/>
        <v>48300</v>
      </c>
      <c r="E2946" s="130" t="s">
        <v>7180</v>
      </c>
      <c r="F2946" s="126"/>
      <c r="G2946" s="126"/>
      <c r="H2946" s="126"/>
      <c r="I2946" s="126"/>
      <c r="J2946" s="126"/>
      <c r="K2946" s="126"/>
    </row>
    <row r="2947" spans="1:11" s="143" customFormat="1">
      <c r="A2947" s="127" t="s">
        <v>5943</v>
      </c>
      <c r="B2947" s="127">
        <v>47000</v>
      </c>
      <c r="C2947" s="127">
        <f t="shared" si="109"/>
        <v>1614000</v>
      </c>
      <c r="D2947" s="129">
        <f t="shared" si="110"/>
        <v>49350</v>
      </c>
      <c r="E2947" s="130" t="s">
        <v>7180</v>
      </c>
      <c r="F2947" s="126"/>
      <c r="G2947" s="126"/>
      <c r="H2947" s="126"/>
      <c r="I2947" s="126"/>
      <c r="J2947" s="126"/>
      <c r="K2947" s="126"/>
    </row>
    <row r="2948" spans="1:11" s="143" customFormat="1">
      <c r="A2948" s="127" t="s">
        <v>5942</v>
      </c>
      <c r="B2948" s="127">
        <v>48000</v>
      </c>
      <c r="C2948" s="127">
        <f t="shared" si="109"/>
        <v>1648000</v>
      </c>
      <c r="D2948" s="129">
        <f t="shared" si="110"/>
        <v>50400</v>
      </c>
      <c r="E2948" s="130" t="s">
        <v>7180</v>
      </c>
      <c r="F2948" s="126"/>
      <c r="G2948" s="126"/>
      <c r="H2948" s="126"/>
      <c r="I2948" s="126"/>
      <c r="J2948" s="126"/>
      <c r="K2948" s="126"/>
    </row>
    <row r="2949" spans="1:11" s="143" customFormat="1">
      <c r="A2949" s="127" t="s">
        <v>5941</v>
      </c>
      <c r="B2949" s="127">
        <v>49000</v>
      </c>
      <c r="C2949" s="127">
        <f t="shared" si="109"/>
        <v>1682000</v>
      </c>
      <c r="D2949" s="129">
        <f t="shared" si="110"/>
        <v>51450</v>
      </c>
      <c r="E2949" s="130" t="s">
        <v>7180</v>
      </c>
      <c r="F2949" s="126"/>
      <c r="G2949" s="126"/>
      <c r="H2949" s="126"/>
      <c r="I2949" s="126"/>
      <c r="J2949" s="126"/>
      <c r="K2949" s="126"/>
    </row>
    <row r="2950" spans="1:11" s="143" customFormat="1">
      <c r="A2950" s="127" t="s">
        <v>5940</v>
      </c>
      <c r="B2950" s="127">
        <v>50000</v>
      </c>
      <c r="C2950" s="127">
        <f t="shared" si="109"/>
        <v>1716000</v>
      </c>
      <c r="D2950" s="129">
        <f t="shared" si="110"/>
        <v>52500</v>
      </c>
      <c r="E2950" s="130" t="s">
        <v>7180</v>
      </c>
      <c r="F2950" s="126"/>
      <c r="G2950" s="126"/>
      <c r="H2950" s="126"/>
      <c r="I2950" s="126"/>
      <c r="J2950" s="126"/>
      <c r="K2950" s="126"/>
    </row>
    <row r="2951" spans="1:11" s="143" customFormat="1">
      <c r="A2951" s="127" t="s">
        <v>5939</v>
      </c>
      <c r="B2951" s="127">
        <v>51000</v>
      </c>
      <c r="C2951" s="127">
        <f t="shared" si="109"/>
        <v>1750000</v>
      </c>
      <c r="D2951" s="129">
        <f t="shared" si="110"/>
        <v>53550</v>
      </c>
      <c r="E2951" s="130" t="s">
        <v>7180</v>
      </c>
      <c r="F2951" s="126"/>
      <c r="G2951" s="126"/>
      <c r="H2951" s="126"/>
      <c r="I2951" s="126"/>
      <c r="J2951" s="126"/>
      <c r="K2951" s="126"/>
    </row>
    <row r="2952" spans="1:11" s="143" customFormat="1">
      <c r="A2952" s="127" t="s">
        <v>5938</v>
      </c>
      <c r="B2952" s="127">
        <v>52000</v>
      </c>
      <c r="C2952" s="127">
        <f t="shared" si="109"/>
        <v>1784000</v>
      </c>
      <c r="D2952" s="129">
        <f t="shared" si="110"/>
        <v>54600</v>
      </c>
      <c r="E2952" s="130" t="s">
        <v>7180</v>
      </c>
      <c r="F2952" s="126"/>
      <c r="G2952" s="126"/>
      <c r="H2952" s="126"/>
      <c r="I2952" s="126"/>
      <c r="J2952" s="126"/>
      <c r="K2952" s="126"/>
    </row>
    <row r="2953" spans="1:11" s="143" customFormat="1">
      <c r="A2953" s="127" t="s">
        <v>5937</v>
      </c>
      <c r="B2953" s="127">
        <v>53000</v>
      </c>
      <c r="C2953" s="127">
        <f t="shared" si="109"/>
        <v>1818000</v>
      </c>
      <c r="D2953" s="129">
        <f t="shared" si="110"/>
        <v>55650</v>
      </c>
      <c r="E2953" s="130" t="s">
        <v>7180</v>
      </c>
      <c r="F2953" s="126"/>
      <c r="G2953" s="126"/>
      <c r="H2953" s="126"/>
      <c r="I2953" s="126"/>
      <c r="J2953" s="126"/>
      <c r="K2953" s="126"/>
    </row>
    <row r="2954" spans="1:11" s="143" customFormat="1">
      <c r="A2954" s="127" t="s">
        <v>5936</v>
      </c>
      <c r="B2954" s="127">
        <v>54000</v>
      </c>
      <c r="C2954" s="127">
        <f t="shared" si="109"/>
        <v>1852000</v>
      </c>
      <c r="D2954" s="129">
        <f t="shared" si="110"/>
        <v>56700</v>
      </c>
      <c r="E2954" s="130" t="s">
        <v>7180</v>
      </c>
      <c r="F2954" s="126"/>
      <c r="G2954" s="126"/>
      <c r="H2954" s="126"/>
      <c r="I2954" s="126"/>
      <c r="J2954" s="126"/>
      <c r="K2954" s="126"/>
    </row>
    <row r="2955" spans="1:11" s="143" customFormat="1">
      <c r="A2955" s="127" t="s">
        <v>5935</v>
      </c>
      <c r="B2955" s="127">
        <v>55000</v>
      </c>
      <c r="C2955" s="127">
        <f t="shared" si="109"/>
        <v>1886000</v>
      </c>
      <c r="D2955" s="129">
        <f t="shared" si="110"/>
        <v>57750</v>
      </c>
      <c r="E2955" s="130" t="s">
        <v>7180</v>
      </c>
      <c r="F2955" s="126"/>
      <c r="G2955" s="126"/>
      <c r="H2955" s="126"/>
      <c r="I2955" s="126"/>
      <c r="J2955" s="126"/>
      <c r="K2955" s="126"/>
    </row>
    <row r="2956" spans="1:11" s="143" customFormat="1">
      <c r="A2956" s="127" t="s">
        <v>5934</v>
      </c>
      <c r="B2956" s="127">
        <v>56000</v>
      </c>
      <c r="C2956" s="127">
        <f t="shared" si="109"/>
        <v>1920000</v>
      </c>
      <c r="D2956" s="129">
        <f t="shared" si="110"/>
        <v>58800</v>
      </c>
      <c r="E2956" s="130" t="s">
        <v>7180</v>
      </c>
      <c r="F2956" s="126"/>
      <c r="G2956" s="126"/>
      <c r="H2956" s="126"/>
      <c r="I2956" s="126"/>
      <c r="J2956" s="126"/>
      <c r="K2956" s="126"/>
    </row>
    <row r="2957" spans="1:11" s="143" customFormat="1">
      <c r="A2957" s="127" t="s">
        <v>5933</v>
      </c>
      <c r="B2957" s="127">
        <v>57000</v>
      </c>
      <c r="C2957" s="127">
        <f t="shared" si="109"/>
        <v>1954000</v>
      </c>
      <c r="D2957" s="129">
        <f t="shared" si="110"/>
        <v>59850</v>
      </c>
      <c r="E2957" s="130" t="s">
        <v>7180</v>
      </c>
      <c r="F2957" s="126"/>
      <c r="G2957" s="126"/>
      <c r="H2957" s="126"/>
      <c r="I2957" s="126"/>
      <c r="J2957" s="126"/>
      <c r="K2957" s="126"/>
    </row>
    <row r="2958" spans="1:11" s="143" customFormat="1">
      <c r="A2958" s="127" t="s">
        <v>5932</v>
      </c>
      <c r="B2958" s="127">
        <v>58000</v>
      </c>
      <c r="C2958" s="127">
        <f t="shared" si="109"/>
        <v>1988000</v>
      </c>
      <c r="D2958" s="129">
        <f t="shared" si="110"/>
        <v>60900</v>
      </c>
      <c r="E2958" s="130" t="s">
        <v>7180</v>
      </c>
      <c r="F2958" s="126"/>
      <c r="G2958" s="126"/>
      <c r="H2958" s="126"/>
      <c r="I2958" s="126"/>
      <c r="J2958" s="126"/>
      <c r="K2958" s="126"/>
    </row>
    <row r="2959" spans="1:11" s="143" customFormat="1">
      <c r="A2959" s="127" t="s">
        <v>5931</v>
      </c>
      <c r="B2959" s="127">
        <v>59000</v>
      </c>
      <c r="C2959" s="127">
        <f t="shared" si="109"/>
        <v>2022000</v>
      </c>
      <c r="D2959" s="129">
        <f t="shared" si="110"/>
        <v>61950</v>
      </c>
      <c r="E2959" s="130" t="s">
        <v>7180</v>
      </c>
      <c r="F2959" s="126"/>
      <c r="G2959" s="126"/>
      <c r="H2959" s="126"/>
      <c r="I2959" s="126"/>
      <c r="J2959" s="126"/>
      <c r="K2959" s="126"/>
    </row>
    <row r="2960" spans="1:11" s="143" customFormat="1">
      <c r="A2960" s="127" t="s">
        <v>5930</v>
      </c>
      <c r="B2960" s="127">
        <v>60000</v>
      </c>
      <c r="C2960" s="127">
        <f t="shared" si="109"/>
        <v>2056000</v>
      </c>
      <c r="D2960" s="129">
        <f t="shared" si="110"/>
        <v>63000</v>
      </c>
      <c r="E2960" s="130" t="s">
        <v>7180</v>
      </c>
      <c r="F2960" s="126"/>
      <c r="G2960" s="126"/>
      <c r="H2960" s="126"/>
      <c r="I2960" s="126"/>
      <c r="J2960" s="126"/>
      <c r="K2960" s="126"/>
    </row>
    <row r="2961" spans="1:11" s="143" customFormat="1">
      <c r="A2961" s="127" t="s">
        <v>5929</v>
      </c>
      <c r="B2961" s="127">
        <v>61000</v>
      </c>
      <c r="C2961" s="127">
        <f t="shared" si="109"/>
        <v>2090000</v>
      </c>
      <c r="D2961" s="129">
        <f t="shared" si="110"/>
        <v>64050</v>
      </c>
      <c r="E2961" s="130" t="s">
        <v>7180</v>
      </c>
      <c r="F2961" s="126"/>
      <c r="G2961" s="126"/>
      <c r="H2961" s="126"/>
      <c r="I2961" s="126"/>
      <c r="J2961" s="126"/>
      <c r="K2961" s="126"/>
    </row>
    <row r="2962" spans="1:11" s="143" customFormat="1">
      <c r="A2962" s="127" t="s">
        <v>5928</v>
      </c>
      <c r="B2962" s="127">
        <v>62000</v>
      </c>
      <c r="C2962" s="127">
        <f t="shared" si="109"/>
        <v>2124000</v>
      </c>
      <c r="D2962" s="129">
        <f t="shared" si="110"/>
        <v>65100</v>
      </c>
      <c r="E2962" s="130" t="s">
        <v>7180</v>
      </c>
      <c r="F2962" s="126"/>
      <c r="G2962" s="126"/>
      <c r="H2962" s="126"/>
      <c r="I2962" s="126"/>
      <c r="J2962" s="126"/>
      <c r="K2962" s="126"/>
    </row>
    <row r="2963" spans="1:11" s="143" customFormat="1">
      <c r="A2963" s="127" t="s">
        <v>5927</v>
      </c>
      <c r="B2963" s="127">
        <v>63000</v>
      </c>
      <c r="C2963" s="127">
        <f t="shared" si="109"/>
        <v>2158000</v>
      </c>
      <c r="D2963" s="129">
        <f t="shared" si="110"/>
        <v>66150</v>
      </c>
      <c r="E2963" s="130" t="s">
        <v>7180</v>
      </c>
      <c r="F2963" s="126"/>
      <c r="G2963" s="126"/>
      <c r="H2963" s="126"/>
      <c r="I2963" s="126"/>
      <c r="J2963" s="126"/>
      <c r="K2963" s="126"/>
    </row>
    <row r="2964" spans="1:11" s="143" customFormat="1">
      <c r="A2964" s="127" t="s">
        <v>5926</v>
      </c>
      <c r="B2964" s="127">
        <v>64000</v>
      </c>
      <c r="C2964" s="127">
        <f t="shared" si="109"/>
        <v>2192000</v>
      </c>
      <c r="D2964" s="129">
        <f t="shared" si="110"/>
        <v>67200</v>
      </c>
      <c r="E2964" s="130" t="s">
        <v>7180</v>
      </c>
      <c r="F2964" s="126"/>
      <c r="G2964" s="126"/>
      <c r="H2964" s="126"/>
      <c r="I2964" s="126"/>
      <c r="J2964" s="126"/>
      <c r="K2964" s="126"/>
    </row>
    <row r="2965" spans="1:11" s="143" customFormat="1">
      <c r="A2965" s="127" t="s">
        <v>5925</v>
      </c>
      <c r="B2965" s="127">
        <v>65000</v>
      </c>
      <c r="C2965" s="127">
        <f t="shared" si="109"/>
        <v>2226000</v>
      </c>
      <c r="D2965" s="129">
        <f t="shared" si="110"/>
        <v>68250</v>
      </c>
      <c r="E2965" s="130" t="s">
        <v>7180</v>
      </c>
      <c r="F2965" s="126"/>
      <c r="G2965" s="126"/>
      <c r="H2965" s="126"/>
      <c r="I2965" s="126"/>
      <c r="J2965" s="126"/>
      <c r="K2965" s="126"/>
    </row>
    <row r="2966" spans="1:11" s="143" customFormat="1">
      <c r="A2966" s="127" t="s">
        <v>5924</v>
      </c>
      <c r="B2966" s="127">
        <v>66000</v>
      </c>
      <c r="C2966" s="127">
        <f t="shared" si="109"/>
        <v>2260000</v>
      </c>
      <c r="D2966" s="129">
        <f t="shared" si="110"/>
        <v>69300</v>
      </c>
      <c r="E2966" s="130" t="s">
        <v>7180</v>
      </c>
      <c r="F2966" s="126"/>
      <c r="G2966" s="126"/>
      <c r="H2966" s="126"/>
      <c r="I2966" s="126"/>
      <c r="J2966" s="126"/>
      <c r="K2966" s="126"/>
    </row>
    <row r="2967" spans="1:11" s="143" customFormat="1">
      <c r="A2967" s="127" t="s">
        <v>5923</v>
      </c>
      <c r="B2967" s="127">
        <v>67000</v>
      </c>
      <c r="C2967" s="127">
        <f t="shared" ref="C2967:C3030" si="111">C2966+34000</f>
        <v>2294000</v>
      </c>
      <c r="D2967" s="129">
        <f t="shared" si="110"/>
        <v>70350</v>
      </c>
      <c r="E2967" s="130" t="s">
        <v>7180</v>
      </c>
      <c r="F2967" s="126"/>
      <c r="G2967" s="126"/>
      <c r="H2967" s="126"/>
      <c r="I2967" s="126"/>
      <c r="J2967" s="126"/>
      <c r="K2967" s="126"/>
    </row>
    <row r="2968" spans="1:11" s="143" customFormat="1">
      <c r="A2968" s="127" t="s">
        <v>5922</v>
      </c>
      <c r="B2968" s="127">
        <v>68000</v>
      </c>
      <c r="C2968" s="127">
        <f t="shared" si="111"/>
        <v>2328000</v>
      </c>
      <c r="D2968" s="129">
        <f t="shared" si="110"/>
        <v>71400</v>
      </c>
      <c r="E2968" s="130" t="s">
        <v>7180</v>
      </c>
      <c r="F2968" s="126"/>
      <c r="G2968" s="126"/>
      <c r="H2968" s="126"/>
      <c r="I2968" s="126"/>
      <c r="J2968" s="126"/>
      <c r="K2968" s="126"/>
    </row>
    <row r="2969" spans="1:11" s="143" customFormat="1">
      <c r="A2969" s="127" t="s">
        <v>5921</v>
      </c>
      <c r="B2969" s="127">
        <v>69000</v>
      </c>
      <c r="C2969" s="127">
        <f t="shared" si="111"/>
        <v>2362000</v>
      </c>
      <c r="D2969" s="129">
        <f t="shared" si="110"/>
        <v>72450</v>
      </c>
      <c r="E2969" s="130" t="s">
        <v>7180</v>
      </c>
      <c r="F2969" s="126"/>
      <c r="G2969" s="126"/>
      <c r="H2969" s="126"/>
      <c r="I2969" s="126"/>
      <c r="J2969" s="126"/>
      <c r="K2969" s="126"/>
    </row>
    <row r="2970" spans="1:11" s="143" customFormat="1">
      <c r="A2970" s="127" t="s">
        <v>5920</v>
      </c>
      <c r="B2970" s="127">
        <v>70000</v>
      </c>
      <c r="C2970" s="127">
        <f t="shared" si="111"/>
        <v>2396000</v>
      </c>
      <c r="D2970" s="129">
        <f t="shared" si="110"/>
        <v>73500</v>
      </c>
      <c r="E2970" s="130" t="s">
        <v>7180</v>
      </c>
      <c r="F2970" s="126"/>
      <c r="G2970" s="126"/>
      <c r="H2970" s="126"/>
      <c r="I2970" s="126"/>
      <c r="J2970" s="126"/>
      <c r="K2970" s="126"/>
    </row>
    <row r="2971" spans="1:11" s="143" customFormat="1">
      <c r="A2971" s="127" t="s">
        <v>5919</v>
      </c>
      <c r="B2971" s="127">
        <v>71000</v>
      </c>
      <c r="C2971" s="127">
        <f t="shared" si="111"/>
        <v>2430000</v>
      </c>
      <c r="D2971" s="129">
        <f t="shared" si="110"/>
        <v>74550</v>
      </c>
      <c r="E2971" s="130" t="s">
        <v>7180</v>
      </c>
      <c r="F2971" s="126"/>
      <c r="G2971" s="126"/>
      <c r="H2971" s="126"/>
      <c r="I2971" s="126"/>
      <c r="J2971" s="126"/>
      <c r="K2971" s="126"/>
    </row>
    <row r="2972" spans="1:11" s="143" customFormat="1">
      <c r="A2972" s="127" t="s">
        <v>5918</v>
      </c>
      <c r="B2972" s="127">
        <v>72000</v>
      </c>
      <c r="C2972" s="127">
        <f t="shared" si="111"/>
        <v>2464000</v>
      </c>
      <c r="D2972" s="129">
        <f t="shared" si="110"/>
        <v>75600</v>
      </c>
      <c r="E2972" s="130" t="s">
        <v>7180</v>
      </c>
      <c r="F2972" s="126"/>
      <c r="G2972" s="126"/>
      <c r="H2972" s="126"/>
      <c r="I2972" s="126"/>
      <c r="J2972" s="126"/>
      <c r="K2972" s="126"/>
    </row>
    <row r="2973" spans="1:11" s="143" customFormat="1">
      <c r="A2973" s="127" t="s">
        <v>5917</v>
      </c>
      <c r="B2973" s="127">
        <v>73000</v>
      </c>
      <c r="C2973" s="127">
        <f t="shared" si="111"/>
        <v>2498000</v>
      </c>
      <c r="D2973" s="129">
        <f t="shared" si="110"/>
        <v>76650</v>
      </c>
      <c r="E2973" s="130" t="s">
        <v>7180</v>
      </c>
      <c r="F2973" s="126"/>
      <c r="G2973" s="126"/>
      <c r="H2973" s="126"/>
      <c r="I2973" s="126"/>
      <c r="J2973" s="126"/>
      <c r="K2973" s="126"/>
    </row>
    <row r="2974" spans="1:11" s="143" customFormat="1">
      <c r="A2974" s="127" t="s">
        <v>5916</v>
      </c>
      <c r="B2974" s="127">
        <v>74000</v>
      </c>
      <c r="C2974" s="127">
        <f t="shared" si="111"/>
        <v>2532000</v>
      </c>
      <c r="D2974" s="129">
        <f t="shared" si="110"/>
        <v>77700</v>
      </c>
      <c r="E2974" s="130" t="s">
        <v>7180</v>
      </c>
      <c r="F2974" s="126"/>
      <c r="G2974" s="126"/>
      <c r="H2974" s="126"/>
      <c r="I2974" s="126"/>
      <c r="J2974" s="126"/>
      <c r="K2974" s="126"/>
    </row>
    <row r="2975" spans="1:11" s="143" customFormat="1">
      <c r="A2975" s="127" t="s">
        <v>5915</v>
      </c>
      <c r="B2975" s="127">
        <v>75000</v>
      </c>
      <c r="C2975" s="127">
        <f t="shared" si="111"/>
        <v>2566000</v>
      </c>
      <c r="D2975" s="129">
        <f t="shared" si="110"/>
        <v>78750</v>
      </c>
      <c r="E2975" s="130" t="s">
        <v>7180</v>
      </c>
      <c r="F2975" s="126"/>
      <c r="G2975" s="126"/>
      <c r="H2975" s="126"/>
      <c r="I2975" s="126"/>
      <c r="J2975" s="126"/>
      <c r="K2975" s="126"/>
    </row>
    <row r="2976" spans="1:11" s="143" customFormat="1">
      <c r="A2976" s="127" t="s">
        <v>5914</v>
      </c>
      <c r="B2976" s="127">
        <v>76000</v>
      </c>
      <c r="C2976" s="127">
        <f t="shared" si="111"/>
        <v>2600000</v>
      </c>
      <c r="D2976" s="129">
        <f t="shared" si="110"/>
        <v>79800</v>
      </c>
      <c r="E2976" s="130" t="s">
        <v>7180</v>
      </c>
      <c r="F2976" s="126"/>
      <c r="G2976" s="126"/>
      <c r="H2976" s="126"/>
      <c r="I2976" s="126"/>
      <c r="J2976" s="126"/>
      <c r="K2976" s="126"/>
    </row>
    <row r="2977" spans="1:11" s="143" customFormat="1">
      <c r="A2977" s="127" t="s">
        <v>5913</v>
      </c>
      <c r="B2977" s="127">
        <v>77000</v>
      </c>
      <c r="C2977" s="127">
        <f t="shared" si="111"/>
        <v>2634000</v>
      </c>
      <c r="D2977" s="129">
        <f t="shared" si="110"/>
        <v>80850</v>
      </c>
      <c r="E2977" s="130" t="s">
        <v>7180</v>
      </c>
      <c r="F2977" s="126"/>
      <c r="G2977" s="126"/>
      <c r="H2977" s="126"/>
      <c r="I2977" s="126"/>
      <c r="J2977" s="126"/>
      <c r="K2977" s="126"/>
    </row>
    <row r="2978" spans="1:11" s="143" customFormat="1">
      <c r="A2978" s="127" t="s">
        <v>5912</v>
      </c>
      <c r="B2978" s="127">
        <v>78000</v>
      </c>
      <c r="C2978" s="127">
        <f t="shared" si="111"/>
        <v>2668000</v>
      </c>
      <c r="D2978" s="129">
        <f t="shared" si="110"/>
        <v>81900</v>
      </c>
      <c r="E2978" s="130" t="s">
        <v>7180</v>
      </c>
      <c r="F2978" s="126"/>
      <c r="G2978" s="126"/>
      <c r="H2978" s="126"/>
      <c r="I2978" s="126"/>
      <c r="J2978" s="126"/>
      <c r="K2978" s="126"/>
    </row>
    <row r="2979" spans="1:11" s="143" customFormat="1">
      <c r="A2979" s="127" t="s">
        <v>5911</v>
      </c>
      <c r="B2979" s="127">
        <v>79000</v>
      </c>
      <c r="C2979" s="127">
        <f t="shared" si="111"/>
        <v>2702000</v>
      </c>
      <c r="D2979" s="129">
        <f t="shared" si="110"/>
        <v>82950</v>
      </c>
      <c r="E2979" s="130" t="s">
        <v>7180</v>
      </c>
      <c r="F2979" s="126"/>
      <c r="G2979" s="126"/>
      <c r="H2979" s="126"/>
      <c r="I2979" s="126"/>
      <c r="J2979" s="126"/>
      <c r="K2979" s="126"/>
    </row>
    <row r="2980" spans="1:11" s="143" customFormat="1">
      <c r="A2980" s="127" t="s">
        <v>5910</v>
      </c>
      <c r="B2980" s="127">
        <v>80000</v>
      </c>
      <c r="C2980" s="127">
        <f t="shared" si="111"/>
        <v>2736000</v>
      </c>
      <c r="D2980" s="129">
        <f t="shared" ref="D2980:D3043" si="112">SUM($G$2)*(B2980*0.001)</f>
        <v>84000</v>
      </c>
      <c r="E2980" s="130" t="s">
        <v>7180</v>
      </c>
      <c r="F2980" s="126"/>
      <c r="G2980" s="126"/>
      <c r="H2980" s="126"/>
      <c r="I2980" s="126"/>
      <c r="J2980" s="126"/>
      <c r="K2980" s="126"/>
    </row>
    <row r="2981" spans="1:11" s="143" customFormat="1">
      <c r="A2981" s="127" t="s">
        <v>5909</v>
      </c>
      <c r="B2981" s="127">
        <v>81000</v>
      </c>
      <c r="C2981" s="127">
        <f t="shared" si="111"/>
        <v>2770000</v>
      </c>
      <c r="D2981" s="129">
        <f t="shared" si="112"/>
        <v>85050</v>
      </c>
      <c r="E2981" s="130" t="s">
        <v>7180</v>
      </c>
      <c r="F2981" s="126"/>
      <c r="G2981" s="126"/>
      <c r="H2981" s="126"/>
      <c r="I2981" s="126"/>
      <c r="J2981" s="126"/>
      <c r="K2981" s="126"/>
    </row>
    <row r="2982" spans="1:11" s="143" customFormat="1">
      <c r="A2982" s="127" t="s">
        <v>5908</v>
      </c>
      <c r="B2982" s="127">
        <v>82000</v>
      </c>
      <c r="C2982" s="127">
        <f t="shared" si="111"/>
        <v>2804000</v>
      </c>
      <c r="D2982" s="129">
        <f t="shared" si="112"/>
        <v>86100</v>
      </c>
      <c r="E2982" s="130" t="s">
        <v>7180</v>
      </c>
      <c r="F2982" s="126"/>
      <c r="G2982" s="126"/>
      <c r="H2982" s="126"/>
      <c r="I2982" s="126"/>
      <c r="J2982" s="126"/>
      <c r="K2982" s="126"/>
    </row>
    <row r="2983" spans="1:11" s="143" customFormat="1">
      <c r="A2983" s="127" t="s">
        <v>5907</v>
      </c>
      <c r="B2983" s="127">
        <v>83000</v>
      </c>
      <c r="C2983" s="127">
        <f t="shared" si="111"/>
        <v>2838000</v>
      </c>
      <c r="D2983" s="129">
        <f t="shared" si="112"/>
        <v>87150</v>
      </c>
      <c r="E2983" s="130" t="s">
        <v>7180</v>
      </c>
      <c r="F2983" s="126"/>
      <c r="G2983" s="126"/>
      <c r="H2983" s="126"/>
      <c r="I2983" s="126"/>
      <c r="J2983" s="126"/>
      <c r="K2983" s="126"/>
    </row>
    <row r="2984" spans="1:11" s="143" customFormat="1">
      <c r="A2984" s="127" t="s">
        <v>5906</v>
      </c>
      <c r="B2984" s="127">
        <v>84000</v>
      </c>
      <c r="C2984" s="127">
        <f t="shared" si="111"/>
        <v>2872000</v>
      </c>
      <c r="D2984" s="129">
        <f t="shared" si="112"/>
        <v>88200</v>
      </c>
      <c r="E2984" s="130" t="s">
        <v>7180</v>
      </c>
      <c r="F2984" s="126"/>
      <c r="G2984" s="126"/>
      <c r="H2984" s="126"/>
      <c r="I2984" s="126"/>
      <c r="J2984" s="126"/>
      <c r="K2984" s="126"/>
    </row>
    <row r="2985" spans="1:11" s="143" customFormat="1">
      <c r="A2985" s="127" t="s">
        <v>5905</v>
      </c>
      <c r="B2985" s="127">
        <v>85000</v>
      </c>
      <c r="C2985" s="127">
        <f t="shared" si="111"/>
        <v>2906000</v>
      </c>
      <c r="D2985" s="129">
        <f t="shared" si="112"/>
        <v>89250</v>
      </c>
      <c r="E2985" s="130" t="s">
        <v>7180</v>
      </c>
      <c r="F2985" s="126"/>
      <c r="G2985" s="126"/>
      <c r="H2985" s="126"/>
      <c r="I2985" s="126"/>
      <c r="J2985" s="126"/>
      <c r="K2985" s="126"/>
    </row>
    <row r="2986" spans="1:11" s="143" customFormat="1">
      <c r="A2986" s="127" t="s">
        <v>5904</v>
      </c>
      <c r="B2986" s="127">
        <v>86000</v>
      </c>
      <c r="C2986" s="127">
        <f t="shared" si="111"/>
        <v>2940000</v>
      </c>
      <c r="D2986" s="129">
        <f t="shared" si="112"/>
        <v>90300</v>
      </c>
      <c r="E2986" s="130" t="s">
        <v>7180</v>
      </c>
      <c r="F2986" s="126"/>
      <c r="G2986" s="126"/>
      <c r="H2986" s="126"/>
      <c r="I2986" s="126"/>
      <c r="J2986" s="126"/>
      <c r="K2986" s="126"/>
    </row>
    <row r="2987" spans="1:11" s="143" customFormat="1">
      <c r="A2987" s="127" t="s">
        <v>5903</v>
      </c>
      <c r="B2987" s="127">
        <v>87000</v>
      </c>
      <c r="C2987" s="127">
        <f t="shared" si="111"/>
        <v>2974000</v>
      </c>
      <c r="D2987" s="129">
        <f t="shared" si="112"/>
        <v>91350</v>
      </c>
      <c r="E2987" s="130" t="s">
        <v>7180</v>
      </c>
      <c r="F2987" s="126"/>
      <c r="G2987" s="126"/>
      <c r="H2987" s="126"/>
      <c r="I2987" s="126"/>
      <c r="J2987" s="126"/>
      <c r="K2987" s="126"/>
    </row>
    <row r="2988" spans="1:11" s="143" customFormat="1">
      <c r="A2988" s="127" t="s">
        <v>5902</v>
      </c>
      <c r="B2988" s="127">
        <v>88000</v>
      </c>
      <c r="C2988" s="127">
        <f t="shared" si="111"/>
        <v>3008000</v>
      </c>
      <c r="D2988" s="129">
        <f t="shared" si="112"/>
        <v>92400</v>
      </c>
      <c r="E2988" s="130" t="s">
        <v>7180</v>
      </c>
      <c r="F2988" s="126"/>
      <c r="G2988" s="126"/>
      <c r="H2988" s="126"/>
      <c r="I2988" s="126"/>
      <c r="J2988" s="126"/>
      <c r="K2988" s="126"/>
    </row>
    <row r="2989" spans="1:11" s="143" customFormat="1">
      <c r="A2989" s="127" t="s">
        <v>5901</v>
      </c>
      <c r="B2989" s="127">
        <v>89000</v>
      </c>
      <c r="C2989" s="127">
        <f t="shared" si="111"/>
        <v>3042000</v>
      </c>
      <c r="D2989" s="129">
        <f t="shared" si="112"/>
        <v>93450</v>
      </c>
      <c r="E2989" s="130" t="s">
        <v>7180</v>
      </c>
      <c r="F2989" s="126"/>
      <c r="G2989" s="126"/>
      <c r="H2989" s="126"/>
      <c r="I2989" s="126"/>
      <c r="J2989" s="126"/>
      <c r="K2989" s="126"/>
    </row>
    <row r="2990" spans="1:11" s="143" customFormat="1">
      <c r="A2990" s="127" t="s">
        <v>5900</v>
      </c>
      <c r="B2990" s="127">
        <v>90000</v>
      </c>
      <c r="C2990" s="127">
        <f t="shared" si="111"/>
        <v>3076000</v>
      </c>
      <c r="D2990" s="129">
        <f t="shared" si="112"/>
        <v>94500</v>
      </c>
      <c r="E2990" s="130" t="s">
        <v>7180</v>
      </c>
      <c r="F2990" s="126"/>
      <c r="G2990" s="126"/>
      <c r="H2990" s="126"/>
      <c r="I2990" s="126"/>
      <c r="J2990" s="126"/>
      <c r="K2990" s="126"/>
    </row>
    <row r="2991" spans="1:11" s="143" customFormat="1">
      <c r="A2991" s="127" t="s">
        <v>5899</v>
      </c>
      <c r="B2991" s="127">
        <v>91000</v>
      </c>
      <c r="C2991" s="127">
        <f t="shared" si="111"/>
        <v>3110000</v>
      </c>
      <c r="D2991" s="129">
        <f t="shared" si="112"/>
        <v>95550</v>
      </c>
      <c r="E2991" s="130" t="s">
        <v>7180</v>
      </c>
      <c r="F2991" s="126"/>
      <c r="G2991" s="126"/>
      <c r="H2991" s="126"/>
      <c r="I2991" s="126"/>
      <c r="J2991" s="126"/>
      <c r="K2991" s="126"/>
    </row>
    <row r="2992" spans="1:11" s="143" customFormat="1">
      <c r="A2992" s="127" t="s">
        <v>5898</v>
      </c>
      <c r="B2992" s="127">
        <v>92000</v>
      </c>
      <c r="C2992" s="127">
        <f t="shared" si="111"/>
        <v>3144000</v>
      </c>
      <c r="D2992" s="129">
        <f t="shared" si="112"/>
        <v>96600</v>
      </c>
      <c r="E2992" s="130" t="s">
        <v>7180</v>
      </c>
      <c r="F2992" s="126"/>
      <c r="G2992" s="126"/>
      <c r="H2992" s="126"/>
      <c r="I2992" s="126"/>
      <c r="J2992" s="126"/>
      <c r="K2992" s="126"/>
    </row>
    <row r="2993" spans="1:11" s="143" customFormat="1">
      <c r="A2993" s="127" t="s">
        <v>5897</v>
      </c>
      <c r="B2993" s="127">
        <v>93000</v>
      </c>
      <c r="C2993" s="127">
        <f t="shared" si="111"/>
        <v>3178000</v>
      </c>
      <c r="D2993" s="129">
        <f t="shared" si="112"/>
        <v>97650</v>
      </c>
      <c r="E2993" s="130" t="s">
        <v>7180</v>
      </c>
      <c r="F2993" s="126"/>
      <c r="G2993" s="126"/>
      <c r="H2993" s="126"/>
      <c r="I2993" s="126"/>
      <c r="J2993" s="126"/>
      <c r="K2993" s="126"/>
    </row>
    <row r="2994" spans="1:11" s="143" customFormat="1">
      <c r="A2994" s="127" t="s">
        <v>5896</v>
      </c>
      <c r="B2994" s="127">
        <v>94000</v>
      </c>
      <c r="C2994" s="127">
        <f t="shared" si="111"/>
        <v>3212000</v>
      </c>
      <c r="D2994" s="129">
        <f t="shared" si="112"/>
        <v>98700</v>
      </c>
      <c r="E2994" s="130" t="s">
        <v>7180</v>
      </c>
      <c r="F2994" s="126"/>
      <c r="G2994" s="126"/>
      <c r="H2994" s="126"/>
      <c r="I2994" s="126"/>
      <c r="J2994" s="126"/>
      <c r="K2994" s="126"/>
    </row>
    <row r="2995" spans="1:11" s="143" customFormat="1">
      <c r="A2995" s="127" t="s">
        <v>5895</v>
      </c>
      <c r="B2995" s="127">
        <v>95000</v>
      </c>
      <c r="C2995" s="127">
        <f t="shared" si="111"/>
        <v>3246000</v>
      </c>
      <c r="D2995" s="129">
        <f t="shared" si="112"/>
        <v>99750</v>
      </c>
      <c r="E2995" s="130" t="s">
        <v>7180</v>
      </c>
      <c r="F2995" s="126"/>
      <c r="G2995" s="126"/>
      <c r="H2995" s="126"/>
      <c r="I2995" s="126"/>
      <c r="J2995" s="126"/>
      <c r="K2995" s="126"/>
    </row>
    <row r="2996" spans="1:11" s="143" customFormat="1">
      <c r="A2996" s="127" t="s">
        <v>5894</v>
      </c>
      <c r="B2996" s="127">
        <v>96000</v>
      </c>
      <c r="C2996" s="127">
        <f t="shared" si="111"/>
        <v>3280000</v>
      </c>
      <c r="D2996" s="129">
        <f t="shared" si="112"/>
        <v>100800</v>
      </c>
      <c r="E2996" s="130" t="s">
        <v>7180</v>
      </c>
      <c r="F2996" s="126"/>
      <c r="G2996" s="126"/>
      <c r="H2996" s="126"/>
      <c r="I2996" s="126"/>
      <c r="J2996" s="126"/>
      <c r="K2996" s="126"/>
    </row>
    <row r="2997" spans="1:11" s="143" customFormat="1">
      <c r="A2997" s="127" t="s">
        <v>5893</v>
      </c>
      <c r="B2997" s="127">
        <v>97000</v>
      </c>
      <c r="C2997" s="127">
        <f t="shared" si="111"/>
        <v>3314000</v>
      </c>
      <c r="D2997" s="129">
        <f t="shared" si="112"/>
        <v>101850</v>
      </c>
      <c r="E2997" s="130" t="s">
        <v>7180</v>
      </c>
      <c r="F2997" s="126"/>
      <c r="G2997" s="126"/>
      <c r="H2997" s="126"/>
      <c r="I2997" s="126"/>
      <c r="J2997" s="126"/>
      <c r="K2997" s="126"/>
    </row>
    <row r="2998" spans="1:11" s="143" customFormat="1">
      <c r="A2998" s="127" t="s">
        <v>5892</v>
      </c>
      <c r="B2998" s="127">
        <v>98000</v>
      </c>
      <c r="C2998" s="127">
        <f t="shared" si="111"/>
        <v>3348000</v>
      </c>
      <c r="D2998" s="129">
        <f t="shared" si="112"/>
        <v>102900</v>
      </c>
      <c r="E2998" s="130" t="s">
        <v>7180</v>
      </c>
      <c r="F2998" s="126"/>
      <c r="G2998" s="126"/>
      <c r="H2998" s="126"/>
      <c r="I2998" s="126"/>
      <c r="J2998" s="126"/>
      <c r="K2998" s="126"/>
    </row>
    <row r="2999" spans="1:11" s="143" customFormat="1">
      <c r="A2999" s="127" t="s">
        <v>5891</v>
      </c>
      <c r="B2999" s="127">
        <v>99000</v>
      </c>
      <c r="C2999" s="127">
        <f t="shared" si="111"/>
        <v>3382000</v>
      </c>
      <c r="D2999" s="129">
        <f t="shared" si="112"/>
        <v>103950</v>
      </c>
      <c r="E2999" s="130" t="s">
        <v>7180</v>
      </c>
      <c r="F2999" s="126"/>
      <c r="G2999" s="126"/>
      <c r="H2999" s="126"/>
      <c r="I2999" s="126"/>
      <c r="J2999" s="126"/>
      <c r="K2999" s="126"/>
    </row>
    <row r="3000" spans="1:11" s="143" customFormat="1">
      <c r="A3000" s="127" t="s">
        <v>5890</v>
      </c>
      <c r="B3000" s="127">
        <v>100000</v>
      </c>
      <c r="C3000" s="127">
        <f t="shared" si="111"/>
        <v>3416000</v>
      </c>
      <c r="D3000" s="129">
        <f t="shared" si="112"/>
        <v>105000</v>
      </c>
      <c r="E3000" s="130" t="s">
        <v>7180</v>
      </c>
      <c r="F3000" s="126"/>
      <c r="G3000" s="126"/>
      <c r="H3000" s="126"/>
      <c r="I3000" s="126"/>
      <c r="J3000" s="126"/>
      <c r="K3000" s="126"/>
    </row>
    <row r="3001" spans="1:11" s="143" customFormat="1">
      <c r="A3001" s="127" t="s">
        <v>5889</v>
      </c>
      <c r="B3001" s="127">
        <v>101000</v>
      </c>
      <c r="C3001" s="127">
        <f t="shared" si="111"/>
        <v>3450000</v>
      </c>
      <c r="D3001" s="129">
        <f t="shared" si="112"/>
        <v>106050</v>
      </c>
      <c r="E3001" s="130" t="s">
        <v>7180</v>
      </c>
      <c r="F3001" s="126"/>
      <c r="G3001" s="126"/>
      <c r="H3001" s="126"/>
      <c r="I3001" s="126"/>
      <c r="J3001" s="126"/>
      <c r="K3001" s="126"/>
    </row>
    <row r="3002" spans="1:11" s="143" customFormat="1">
      <c r="A3002" s="127" t="s">
        <v>5888</v>
      </c>
      <c r="B3002" s="127">
        <v>102000</v>
      </c>
      <c r="C3002" s="127">
        <f t="shared" si="111"/>
        <v>3484000</v>
      </c>
      <c r="D3002" s="129">
        <f t="shared" si="112"/>
        <v>107100</v>
      </c>
      <c r="E3002" s="130" t="s">
        <v>7180</v>
      </c>
      <c r="F3002" s="126"/>
      <c r="G3002" s="126"/>
      <c r="H3002" s="126"/>
      <c r="I3002" s="126"/>
      <c r="J3002" s="126"/>
      <c r="K3002" s="126"/>
    </row>
    <row r="3003" spans="1:11" s="143" customFormat="1">
      <c r="A3003" s="127" t="s">
        <v>5887</v>
      </c>
      <c r="B3003" s="127">
        <v>103000</v>
      </c>
      <c r="C3003" s="127">
        <f t="shared" si="111"/>
        <v>3518000</v>
      </c>
      <c r="D3003" s="129">
        <f t="shared" si="112"/>
        <v>108150</v>
      </c>
      <c r="E3003" s="130" t="s">
        <v>7180</v>
      </c>
      <c r="F3003" s="126"/>
      <c r="G3003" s="126"/>
      <c r="H3003" s="126"/>
      <c r="I3003" s="126"/>
      <c r="J3003" s="126"/>
      <c r="K3003" s="126"/>
    </row>
    <row r="3004" spans="1:11" s="143" customFormat="1">
      <c r="A3004" s="127" t="s">
        <v>5886</v>
      </c>
      <c r="B3004" s="127">
        <v>104000</v>
      </c>
      <c r="C3004" s="127">
        <f t="shared" si="111"/>
        <v>3552000</v>
      </c>
      <c r="D3004" s="129">
        <f t="shared" si="112"/>
        <v>109200</v>
      </c>
      <c r="E3004" s="130" t="s">
        <v>7180</v>
      </c>
      <c r="F3004" s="126"/>
      <c r="G3004" s="126"/>
      <c r="H3004" s="126"/>
      <c r="I3004" s="126"/>
      <c r="J3004" s="126"/>
      <c r="K3004" s="126"/>
    </row>
    <row r="3005" spans="1:11" s="143" customFormat="1">
      <c r="A3005" s="127" t="s">
        <v>5885</v>
      </c>
      <c r="B3005" s="127">
        <v>105000</v>
      </c>
      <c r="C3005" s="127">
        <f t="shared" si="111"/>
        <v>3586000</v>
      </c>
      <c r="D3005" s="129">
        <f t="shared" si="112"/>
        <v>110250</v>
      </c>
      <c r="E3005" s="130" t="s">
        <v>7180</v>
      </c>
      <c r="F3005" s="126"/>
      <c r="G3005" s="126"/>
      <c r="H3005" s="126"/>
      <c r="I3005" s="126"/>
      <c r="J3005" s="126"/>
      <c r="K3005" s="126"/>
    </row>
    <row r="3006" spans="1:11" s="143" customFormat="1">
      <c r="A3006" s="127" t="s">
        <v>5884</v>
      </c>
      <c r="B3006" s="127">
        <v>106000</v>
      </c>
      <c r="C3006" s="127">
        <f t="shared" si="111"/>
        <v>3620000</v>
      </c>
      <c r="D3006" s="129">
        <f t="shared" si="112"/>
        <v>111300</v>
      </c>
      <c r="E3006" s="130" t="s">
        <v>7180</v>
      </c>
      <c r="F3006" s="126"/>
      <c r="G3006" s="126"/>
      <c r="H3006" s="126"/>
      <c r="I3006" s="126"/>
      <c r="J3006" s="126"/>
      <c r="K3006" s="126"/>
    </row>
    <row r="3007" spans="1:11" s="143" customFormat="1">
      <c r="A3007" s="127" t="s">
        <v>5883</v>
      </c>
      <c r="B3007" s="127">
        <v>107000</v>
      </c>
      <c r="C3007" s="127">
        <f t="shared" si="111"/>
        <v>3654000</v>
      </c>
      <c r="D3007" s="129">
        <f t="shared" si="112"/>
        <v>112350</v>
      </c>
      <c r="E3007" s="130" t="s">
        <v>7180</v>
      </c>
      <c r="F3007" s="126"/>
      <c r="G3007" s="126"/>
      <c r="H3007" s="126"/>
      <c r="I3007" s="126"/>
      <c r="J3007" s="126"/>
      <c r="K3007" s="126"/>
    </row>
    <row r="3008" spans="1:11" s="143" customFormat="1">
      <c r="A3008" s="127" t="s">
        <v>5882</v>
      </c>
      <c r="B3008" s="127">
        <v>108000</v>
      </c>
      <c r="C3008" s="127">
        <f t="shared" si="111"/>
        <v>3688000</v>
      </c>
      <c r="D3008" s="129">
        <f t="shared" si="112"/>
        <v>113400</v>
      </c>
      <c r="E3008" s="130" t="s">
        <v>7180</v>
      </c>
      <c r="F3008" s="126"/>
      <c r="G3008" s="126"/>
      <c r="H3008" s="126"/>
      <c r="I3008" s="126"/>
      <c r="J3008" s="126"/>
      <c r="K3008" s="126"/>
    </row>
    <row r="3009" spans="1:11" s="143" customFormat="1">
      <c r="A3009" s="127" t="s">
        <v>5881</v>
      </c>
      <c r="B3009" s="127">
        <v>109000</v>
      </c>
      <c r="C3009" s="127">
        <f t="shared" si="111"/>
        <v>3722000</v>
      </c>
      <c r="D3009" s="129">
        <f t="shared" si="112"/>
        <v>114450</v>
      </c>
      <c r="E3009" s="130" t="s">
        <v>7180</v>
      </c>
      <c r="F3009" s="126"/>
      <c r="G3009" s="126"/>
      <c r="H3009" s="126"/>
      <c r="I3009" s="126"/>
      <c r="J3009" s="126"/>
      <c r="K3009" s="126"/>
    </row>
    <row r="3010" spans="1:11" s="143" customFormat="1">
      <c r="A3010" s="127" t="s">
        <v>5880</v>
      </c>
      <c r="B3010" s="127">
        <v>110000</v>
      </c>
      <c r="C3010" s="127">
        <f t="shared" si="111"/>
        <v>3756000</v>
      </c>
      <c r="D3010" s="129">
        <f t="shared" si="112"/>
        <v>115500</v>
      </c>
      <c r="E3010" s="130" t="s">
        <v>7180</v>
      </c>
      <c r="F3010" s="126"/>
      <c r="G3010" s="126"/>
      <c r="H3010" s="126"/>
      <c r="I3010" s="126"/>
      <c r="J3010" s="126"/>
      <c r="K3010" s="126"/>
    </row>
    <row r="3011" spans="1:11" s="143" customFormat="1">
      <c r="A3011" s="127" t="s">
        <v>5879</v>
      </c>
      <c r="B3011" s="127">
        <v>111000</v>
      </c>
      <c r="C3011" s="127">
        <f t="shared" si="111"/>
        <v>3790000</v>
      </c>
      <c r="D3011" s="129">
        <f t="shared" si="112"/>
        <v>116550</v>
      </c>
      <c r="E3011" s="130" t="s">
        <v>7180</v>
      </c>
      <c r="F3011" s="126"/>
      <c r="G3011" s="126"/>
      <c r="H3011" s="126"/>
      <c r="I3011" s="126"/>
      <c r="J3011" s="126"/>
      <c r="K3011" s="126"/>
    </row>
    <row r="3012" spans="1:11" s="143" customFormat="1">
      <c r="A3012" s="127" t="s">
        <v>5878</v>
      </c>
      <c r="B3012" s="127">
        <v>112000</v>
      </c>
      <c r="C3012" s="127">
        <f t="shared" si="111"/>
        <v>3824000</v>
      </c>
      <c r="D3012" s="129">
        <f t="shared" si="112"/>
        <v>117600</v>
      </c>
      <c r="E3012" s="130" t="s">
        <v>7180</v>
      </c>
      <c r="F3012" s="126"/>
      <c r="G3012" s="126"/>
      <c r="H3012" s="126"/>
      <c r="I3012" s="126"/>
      <c r="J3012" s="126"/>
      <c r="K3012" s="126"/>
    </row>
    <row r="3013" spans="1:11" s="143" customFormat="1">
      <c r="A3013" s="127" t="s">
        <v>5877</v>
      </c>
      <c r="B3013" s="127">
        <v>113000</v>
      </c>
      <c r="C3013" s="127">
        <f t="shared" si="111"/>
        <v>3858000</v>
      </c>
      <c r="D3013" s="129">
        <f t="shared" si="112"/>
        <v>118650</v>
      </c>
      <c r="E3013" s="130" t="s">
        <v>7180</v>
      </c>
      <c r="F3013" s="126"/>
      <c r="G3013" s="126"/>
      <c r="H3013" s="126"/>
      <c r="I3013" s="126"/>
      <c r="J3013" s="126"/>
      <c r="K3013" s="126"/>
    </row>
    <row r="3014" spans="1:11" s="143" customFormat="1">
      <c r="A3014" s="127" t="s">
        <v>5876</v>
      </c>
      <c r="B3014" s="127">
        <v>114000</v>
      </c>
      <c r="C3014" s="127">
        <f t="shared" si="111"/>
        <v>3892000</v>
      </c>
      <c r="D3014" s="129">
        <f t="shared" si="112"/>
        <v>119700</v>
      </c>
      <c r="E3014" s="130" t="s">
        <v>7180</v>
      </c>
      <c r="F3014" s="126"/>
      <c r="G3014" s="126"/>
      <c r="H3014" s="126"/>
      <c r="I3014" s="126"/>
      <c r="J3014" s="126"/>
      <c r="K3014" s="126"/>
    </row>
    <row r="3015" spans="1:11" s="143" customFormat="1">
      <c r="A3015" s="127" t="s">
        <v>5875</v>
      </c>
      <c r="B3015" s="127">
        <v>115000</v>
      </c>
      <c r="C3015" s="127">
        <f t="shared" si="111"/>
        <v>3926000</v>
      </c>
      <c r="D3015" s="129">
        <f t="shared" si="112"/>
        <v>120750</v>
      </c>
      <c r="E3015" s="130" t="s">
        <v>7180</v>
      </c>
      <c r="F3015" s="126"/>
      <c r="G3015" s="126"/>
      <c r="H3015" s="126"/>
      <c r="I3015" s="126"/>
      <c r="J3015" s="126"/>
      <c r="K3015" s="126"/>
    </row>
    <row r="3016" spans="1:11" s="143" customFormat="1">
      <c r="A3016" s="127" t="s">
        <v>5874</v>
      </c>
      <c r="B3016" s="127">
        <v>116000</v>
      </c>
      <c r="C3016" s="127">
        <f t="shared" si="111"/>
        <v>3960000</v>
      </c>
      <c r="D3016" s="129">
        <f t="shared" si="112"/>
        <v>121800</v>
      </c>
      <c r="E3016" s="130" t="s">
        <v>7180</v>
      </c>
      <c r="F3016" s="126"/>
      <c r="G3016" s="126"/>
      <c r="H3016" s="126"/>
      <c r="I3016" s="126"/>
      <c r="J3016" s="126"/>
      <c r="K3016" s="126"/>
    </row>
    <row r="3017" spans="1:11" s="143" customFormat="1">
      <c r="A3017" s="127" t="s">
        <v>5873</v>
      </c>
      <c r="B3017" s="127">
        <v>117000</v>
      </c>
      <c r="C3017" s="127">
        <f t="shared" si="111"/>
        <v>3994000</v>
      </c>
      <c r="D3017" s="129">
        <f t="shared" si="112"/>
        <v>122850</v>
      </c>
      <c r="E3017" s="130" t="s">
        <v>7180</v>
      </c>
      <c r="F3017" s="126"/>
      <c r="G3017" s="126"/>
      <c r="H3017" s="126"/>
      <c r="I3017" s="126"/>
      <c r="J3017" s="126"/>
      <c r="K3017" s="126"/>
    </row>
    <row r="3018" spans="1:11" s="143" customFormat="1">
      <c r="A3018" s="127" t="s">
        <v>5872</v>
      </c>
      <c r="B3018" s="127">
        <v>118000</v>
      </c>
      <c r="C3018" s="127">
        <f t="shared" si="111"/>
        <v>4028000</v>
      </c>
      <c r="D3018" s="129">
        <f t="shared" si="112"/>
        <v>123900</v>
      </c>
      <c r="E3018" s="130" t="s">
        <v>7180</v>
      </c>
      <c r="F3018" s="126"/>
      <c r="G3018" s="126"/>
      <c r="H3018" s="126"/>
      <c r="I3018" s="126"/>
      <c r="J3018" s="126"/>
      <c r="K3018" s="126"/>
    </row>
    <row r="3019" spans="1:11" s="143" customFormat="1">
      <c r="A3019" s="127" t="s">
        <v>5871</v>
      </c>
      <c r="B3019" s="127">
        <v>119000</v>
      </c>
      <c r="C3019" s="127">
        <f t="shared" si="111"/>
        <v>4062000</v>
      </c>
      <c r="D3019" s="129">
        <f t="shared" si="112"/>
        <v>124950</v>
      </c>
      <c r="E3019" s="130" t="s">
        <v>7180</v>
      </c>
      <c r="F3019" s="126"/>
      <c r="G3019" s="126"/>
      <c r="H3019" s="126"/>
      <c r="I3019" s="126"/>
      <c r="J3019" s="126"/>
      <c r="K3019" s="126"/>
    </row>
    <row r="3020" spans="1:11" s="143" customFormat="1">
      <c r="A3020" s="127" t="s">
        <v>5870</v>
      </c>
      <c r="B3020" s="127">
        <v>120000</v>
      </c>
      <c r="C3020" s="127">
        <f t="shared" si="111"/>
        <v>4096000</v>
      </c>
      <c r="D3020" s="129">
        <f t="shared" si="112"/>
        <v>126000</v>
      </c>
      <c r="E3020" s="130" t="s">
        <v>7180</v>
      </c>
      <c r="F3020" s="126"/>
      <c r="G3020" s="126"/>
      <c r="H3020" s="126"/>
      <c r="I3020" s="126"/>
      <c r="J3020" s="126"/>
      <c r="K3020" s="126"/>
    </row>
    <row r="3021" spans="1:11" s="143" customFormat="1">
      <c r="A3021" s="127" t="s">
        <v>5869</v>
      </c>
      <c r="B3021" s="127">
        <v>121000</v>
      </c>
      <c r="C3021" s="127">
        <f t="shared" si="111"/>
        <v>4130000</v>
      </c>
      <c r="D3021" s="129">
        <f t="shared" si="112"/>
        <v>127050</v>
      </c>
      <c r="E3021" s="130" t="s">
        <v>7180</v>
      </c>
      <c r="F3021" s="126"/>
      <c r="G3021" s="126"/>
      <c r="H3021" s="126"/>
      <c r="I3021" s="126"/>
      <c r="J3021" s="126"/>
      <c r="K3021" s="126"/>
    </row>
    <row r="3022" spans="1:11" s="143" customFormat="1">
      <c r="A3022" s="127" t="s">
        <v>5868</v>
      </c>
      <c r="B3022" s="127">
        <v>122000</v>
      </c>
      <c r="C3022" s="127">
        <f t="shared" si="111"/>
        <v>4164000</v>
      </c>
      <c r="D3022" s="129">
        <f t="shared" si="112"/>
        <v>128100</v>
      </c>
      <c r="E3022" s="130" t="s">
        <v>7180</v>
      </c>
      <c r="F3022" s="126"/>
      <c r="G3022" s="126"/>
      <c r="H3022" s="126"/>
      <c r="I3022" s="126"/>
      <c r="J3022" s="126"/>
      <c r="K3022" s="126"/>
    </row>
    <row r="3023" spans="1:11" s="143" customFormat="1">
      <c r="A3023" s="127" t="s">
        <v>5867</v>
      </c>
      <c r="B3023" s="127">
        <v>123000</v>
      </c>
      <c r="C3023" s="127">
        <f t="shared" si="111"/>
        <v>4198000</v>
      </c>
      <c r="D3023" s="129">
        <f t="shared" si="112"/>
        <v>129150</v>
      </c>
      <c r="E3023" s="130" t="s">
        <v>7180</v>
      </c>
      <c r="F3023" s="126"/>
      <c r="G3023" s="126"/>
      <c r="H3023" s="126"/>
      <c r="I3023" s="126"/>
      <c r="J3023" s="126"/>
      <c r="K3023" s="126"/>
    </row>
    <row r="3024" spans="1:11" s="143" customFormat="1">
      <c r="A3024" s="127" t="s">
        <v>5866</v>
      </c>
      <c r="B3024" s="127">
        <v>124000</v>
      </c>
      <c r="C3024" s="127">
        <f t="shared" si="111"/>
        <v>4232000</v>
      </c>
      <c r="D3024" s="129">
        <f t="shared" si="112"/>
        <v>130200</v>
      </c>
      <c r="E3024" s="130" t="s">
        <v>7180</v>
      </c>
      <c r="F3024" s="126"/>
      <c r="G3024" s="126"/>
      <c r="H3024" s="126"/>
      <c r="I3024" s="126"/>
      <c r="J3024" s="126"/>
      <c r="K3024" s="126"/>
    </row>
    <row r="3025" spans="1:11" s="143" customFormat="1">
      <c r="A3025" s="127" t="s">
        <v>5865</v>
      </c>
      <c r="B3025" s="127">
        <v>125000</v>
      </c>
      <c r="C3025" s="127">
        <f t="shared" si="111"/>
        <v>4266000</v>
      </c>
      <c r="D3025" s="129">
        <f t="shared" si="112"/>
        <v>131250</v>
      </c>
      <c r="E3025" s="130" t="s">
        <v>7180</v>
      </c>
      <c r="F3025" s="126"/>
      <c r="G3025" s="126"/>
      <c r="H3025" s="126"/>
      <c r="I3025" s="126"/>
      <c r="J3025" s="126"/>
      <c r="K3025" s="126"/>
    </row>
    <row r="3026" spans="1:11" s="143" customFormat="1">
      <c r="A3026" s="127" t="s">
        <v>5864</v>
      </c>
      <c r="B3026" s="127">
        <v>126000</v>
      </c>
      <c r="C3026" s="127">
        <f t="shared" si="111"/>
        <v>4300000</v>
      </c>
      <c r="D3026" s="129">
        <f t="shared" si="112"/>
        <v>132300</v>
      </c>
      <c r="E3026" s="130" t="s">
        <v>7180</v>
      </c>
      <c r="F3026" s="126"/>
      <c r="G3026" s="126"/>
      <c r="H3026" s="126"/>
      <c r="I3026" s="126"/>
      <c r="J3026" s="126"/>
      <c r="K3026" s="126"/>
    </row>
    <row r="3027" spans="1:11" s="143" customFormat="1">
      <c r="A3027" s="127" t="s">
        <v>5863</v>
      </c>
      <c r="B3027" s="127">
        <v>127000</v>
      </c>
      <c r="C3027" s="127">
        <f t="shared" si="111"/>
        <v>4334000</v>
      </c>
      <c r="D3027" s="129">
        <f t="shared" si="112"/>
        <v>133350</v>
      </c>
      <c r="E3027" s="130" t="s">
        <v>7180</v>
      </c>
      <c r="F3027" s="126"/>
      <c r="G3027" s="126"/>
      <c r="H3027" s="126"/>
      <c r="I3027" s="126"/>
      <c r="J3027" s="126"/>
      <c r="K3027" s="126"/>
    </row>
    <row r="3028" spans="1:11" s="143" customFormat="1">
      <c r="A3028" s="127" t="s">
        <v>5862</v>
      </c>
      <c r="B3028" s="127">
        <v>128000</v>
      </c>
      <c r="C3028" s="127">
        <f t="shared" si="111"/>
        <v>4368000</v>
      </c>
      <c r="D3028" s="129">
        <f t="shared" si="112"/>
        <v>134400</v>
      </c>
      <c r="E3028" s="130" t="s">
        <v>7180</v>
      </c>
      <c r="F3028" s="126"/>
      <c r="G3028" s="126"/>
      <c r="H3028" s="126"/>
      <c r="I3028" s="126"/>
      <c r="J3028" s="126"/>
      <c r="K3028" s="126"/>
    </row>
    <row r="3029" spans="1:11" s="143" customFormat="1">
      <c r="A3029" s="127" t="s">
        <v>5861</v>
      </c>
      <c r="B3029" s="127">
        <v>129000</v>
      </c>
      <c r="C3029" s="127">
        <f t="shared" si="111"/>
        <v>4402000</v>
      </c>
      <c r="D3029" s="129">
        <f t="shared" si="112"/>
        <v>135450</v>
      </c>
      <c r="E3029" s="130" t="s">
        <v>7180</v>
      </c>
      <c r="F3029" s="126"/>
      <c r="G3029" s="126"/>
      <c r="H3029" s="126"/>
      <c r="I3029" s="126"/>
      <c r="J3029" s="126"/>
      <c r="K3029" s="126"/>
    </row>
    <row r="3030" spans="1:11" s="143" customFormat="1">
      <c r="A3030" s="127" t="s">
        <v>5860</v>
      </c>
      <c r="B3030" s="127">
        <v>130000</v>
      </c>
      <c r="C3030" s="127">
        <f t="shared" si="111"/>
        <v>4436000</v>
      </c>
      <c r="D3030" s="129">
        <f t="shared" si="112"/>
        <v>136500</v>
      </c>
      <c r="E3030" s="130" t="s">
        <v>7180</v>
      </c>
      <c r="F3030" s="126"/>
      <c r="G3030" s="126"/>
      <c r="H3030" s="126"/>
      <c r="I3030" s="126"/>
      <c r="J3030" s="126"/>
      <c r="K3030" s="126"/>
    </row>
    <row r="3031" spans="1:11" s="143" customFormat="1">
      <c r="A3031" s="127" t="s">
        <v>5859</v>
      </c>
      <c r="B3031" s="127">
        <v>131000</v>
      </c>
      <c r="C3031" s="127">
        <f t="shared" ref="C3031:C3094" si="113">C3030+34000</f>
        <v>4470000</v>
      </c>
      <c r="D3031" s="129">
        <f t="shared" si="112"/>
        <v>137550</v>
      </c>
      <c r="E3031" s="130" t="s">
        <v>7180</v>
      </c>
      <c r="F3031" s="126"/>
      <c r="G3031" s="126"/>
      <c r="H3031" s="126"/>
      <c r="I3031" s="126"/>
      <c r="J3031" s="126"/>
      <c r="K3031" s="126"/>
    </row>
    <row r="3032" spans="1:11" s="143" customFormat="1">
      <c r="A3032" s="127" t="s">
        <v>5858</v>
      </c>
      <c r="B3032" s="127">
        <v>132000</v>
      </c>
      <c r="C3032" s="127">
        <f t="shared" si="113"/>
        <v>4504000</v>
      </c>
      <c r="D3032" s="129">
        <f t="shared" si="112"/>
        <v>138600</v>
      </c>
      <c r="E3032" s="130" t="s">
        <v>7180</v>
      </c>
      <c r="F3032" s="126"/>
      <c r="G3032" s="126"/>
      <c r="H3032" s="126"/>
      <c r="I3032" s="126"/>
      <c r="J3032" s="126"/>
      <c r="K3032" s="126"/>
    </row>
    <row r="3033" spans="1:11" s="143" customFormat="1">
      <c r="A3033" s="127" t="s">
        <v>5857</v>
      </c>
      <c r="B3033" s="127">
        <v>133000</v>
      </c>
      <c r="C3033" s="127">
        <f t="shared" si="113"/>
        <v>4538000</v>
      </c>
      <c r="D3033" s="129">
        <f t="shared" si="112"/>
        <v>139650</v>
      </c>
      <c r="E3033" s="130" t="s">
        <v>7180</v>
      </c>
      <c r="F3033" s="126"/>
      <c r="G3033" s="126"/>
      <c r="H3033" s="126"/>
      <c r="I3033" s="126"/>
      <c r="J3033" s="126"/>
      <c r="K3033" s="126"/>
    </row>
    <row r="3034" spans="1:11" s="143" customFormat="1">
      <c r="A3034" s="127" t="s">
        <v>5856</v>
      </c>
      <c r="B3034" s="127">
        <v>134000</v>
      </c>
      <c r="C3034" s="127">
        <f t="shared" si="113"/>
        <v>4572000</v>
      </c>
      <c r="D3034" s="129">
        <f t="shared" si="112"/>
        <v>140700</v>
      </c>
      <c r="E3034" s="130" t="s">
        <v>7180</v>
      </c>
      <c r="F3034" s="126"/>
      <c r="G3034" s="126"/>
      <c r="H3034" s="126"/>
      <c r="I3034" s="126"/>
      <c r="J3034" s="126"/>
      <c r="K3034" s="126"/>
    </row>
    <row r="3035" spans="1:11" s="143" customFormat="1">
      <c r="A3035" s="127" t="s">
        <v>5855</v>
      </c>
      <c r="B3035" s="127">
        <v>135000</v>
      </c>
      <c r="C3035" s="127">
        <f t="shared" si="113"/>
        <v>4606000</v>
      </c>
      <c r="D3035" s="129">
        <f t="shared" si="112"/>
        <v>141750</v>
      </c>
      <c r="E3035" s="130" t="s">
        <v>7180</v>
      </c>
      <c r="F3035" s="126"/>
      <c r="G3035" s="126"/>
      <c r="H3035" s="126"/>
      <c r="I3035" s="126"/>
      <c r="J3035" s="126"/>
      <c r="K3035" s="126"/>
    </row>
    <row r="3036" spans="1:11" s="143" customFormat="1">
      <c r="A3036" s="127" t="s">
        <v>5854</v>
      </c>
      <c r="B3036" s="127">
        <v>136000</v>
      </c>
      <c r="C3036" s="127">
        <f t="shared" si="113"/>
        <v>4640000</v>
      </c>
      <c r="D3036" s="129">
        <f t="shared" si="112"/>
        <v>142800</v>
      </c>
      <c r="E3036" s="130" t="s">
        <v>7180</v>
      </c>
      <c r="F3036" s="126"/>
      <c r="G3036" s="126"/>
      <c r="H3036" s="126"/>
      <c r="I3036" s="126"/>
      <c r="J3036" s="126"/>
      <c r="K3036" s="126"/>
    </row>
    <row r="3037" spans="1:11" s="143" customFormat="1">
      <c r="A3037" s="127" t="s">
        <v>5853</v>
      </c>
      <c r="B3037" s="127">
        <v>137000</v>
      </c>
      <c r="C3037" s="127">
        <f t="shared" si="113"/>
        <v>4674000</v>
      </c>
      <c r="D3037" s="129">
        <f t="shared" si="112"/>
        <v>143850</v>
      </c>
      <c r="E3037" s="130" t="s">
        <v>7180</v>
      </c>
      <c r="F3037" s="126"/>
      <c r="G3037" s="126"/>
      <c r="H3037" s="126"/>
      <c r="I3037" s="126"/>
      <c r="J3037" s="126"/>
      <c r="K3037" s="126"/>
    </row>
    <row r="3038" spans="1:11" s="143" customFormat="1">
      <c r="A3038" s="127" t="s">
        <v>5852</v>
      </c>
      <c r="B3038" s="127">
        <v>138000</v>
      </c>
      <c r="C3038" s="127">
        <f t="shared" si="113"/>
        <v>4708000</v>
      </c>
      <c r="D3038" s="129">
        <f t="shared" si="112"/>
        <v>144900</v>
      </c>
      <c r="E3038" s="130" t="s">
        <v>7180</v>
      </c>
      <c r="F3038" s="126"/>
      <c r="G3038" s="126"/>
      <c r="H3038" s="126"/>
      <c r="I3038" s="126"/>
      <c r="J3038" s="126"/>
      <c r="K3038" s="126"/>
    </row>
    <row r="3039" spans="1:11" s="143" customFormat="1">
      <c r="A3039" s="127" t="s">
        <v>5851</v>
      </c>
      <c r="B3039" s="127">
        <v>139000</v>
      </c>
      <c r="C3039" s="127">
        <f t="shared" si="113"/>
        <v>4742000</v>
      </c>
      <c r="D3039" s="129">
        <f t="shared" si="112"/>
        <v>145950</v>
      </c>
      <c r="E3039" s="130" t="s">
        <v>7180</v>
      </c>
      <c r="F3039" s="126"/>
      <c r="G3039" s="126"/>
      <c r="H3039" s="126"/>
      <c r="I3039" s="126"/>
      <c r="J3039" s="126"/>
      <c r="K3039" s="126"/>
    </row>
    <row r="3040" spans="1:11" s="143" customFormat="1">
      <c r="A3040" s="127" t="s">
        <v>5850</v>
      </c>
      <c r="B3040" s="127">
        <v>140000</v>
      </c>
      <c r="C3040" s="127">
        <f t="shared" si="113"/>
        <v>4776000</v>
      </c>
      <c r="D3040" s="129">
        <f t="shared" si="112"/>
        <v>147000</v>
      </c>
      <c r="E3040" s="130" t="s">
        <v>7180</v>
      </c>
      <c r="F3040" s="126"/>
      <c r="G3040" s="126"/>
      <c r="H3040" s="126"/>
      <c r="I3040" s="126"/>
      <c r="J3040" s="126"/>
      <c r="K3040" s="126"/>
    </row>
    <row r="3041" spans="1:11" s="143" customFormat="1">
      <c r="A3041" s="127" t="s">
        <v>5849</v>
      </c>
      <c r="B3041" s="127">
        <v>141000</v>
      </c>
      <c r="C3041" s="127">
        <f t="shared" si="113"/>
        <v>4810000</v>
      </c>
      <c r="D3041" s="129">
        <f t="shared" si="112"/>
        <v>148050</v>
      </c>
      <c r="E3041" s="130" t="s">
        <v>7180</v>
      </c>
      <c r="F3041" s="126"/>
      <c r="G3041" s="126"/>
      <c r="H3041" s="126"/>
      <c r="I3041" s="126"/>
      <c r="J3041" s="126"/>
      <c r="K3041" s="126"/>
    </row>
    <row r="3042" spans="1:11" s="143" customFormat="1">
      <c r="A3042" s="127" t="s">
        <v>5848</v>
      </c>
      <c r="B3042" s="127">
        <v>142000</v>
      </c>
      <c r="C3042" s="127">
        <f t="shared" si="113"/>
        <v>4844000</v>
      </c>
      <c r="D3042" s="129">
        <f t="shared" si="112"/>
        <v>149100</v>
      </c>
      <c r="E3042" s="130" t="s">
        <v>7180</v>
      </c>
      <c r="F3042" s="126"/>
      <c r="G3042" s="126"/>
      <c r="H3042" s="126"/>
      <c r="I3042" s="126"/>
      <c r="J3042" s="126"/>
      <c r="K3042" s="126"/>
    </row>
    <row r="3043" spans="1:11" s="143" customFormat="1">
      <c r="A3043" s="127" t="s">
        <v>5847</v>
      </c>
      <c r="B3043" s="127">
        <v>143000</v>
      </c>
      <c r="C3043" s="127">
        <f t="shared" si="113"/>
        <v>4878000</v>
      </c>
      <c r="D3043" s="129">
        <f t="shared" si="112"/>
        <v>150150</v>
      </c>
      <c r="E3043" s="130" t="s">
        <v>7180</v>
      </c>
      <c r="F3043" s="126"/>
      <c r="G3043" s="126"/>
      <c r="H3043" s="126"/>
      <c r="I3043" s="126"/>
      <c r="J3043" s="126"/>
      <c r="K3043" s="126"/>
    </row>
    <row r="3044" spans="1:11" s="143" customFormat="1">
      <c r="A3044" s="127" t="s">
        <v>5846</v>
      </c>
      <c r="B3044" s="127">
        <v>144000</v>
      </c>
      <c r="C3044" s="127">
        <f t="shared" si="113"/>
        <v>4912000</v>
      </c>
      <c r="D3044" s="129">
        <f t="shared" ref="D3044:D3100" si="114">SUM($G$2)*(B3044*0.001)</f>
        <v>151200</v>
      </c>
      <c r="E3044" s="130" t="s">
        <v>7180</v>
      </c>
      <c r="F3044" s="126"/>
      <c r="G3044" s="126"/>
      <c r="H3044" s="126"/>
      <c r="I3044" s="126"/>
      <c r="J3044" s="126"/>
      <c r="K3044" s="126"/>
    </row>
    <row r="3045" spans="1:11" s="143" customFormat="1">
      <c r="A3045" s="127" t="s">
        <v>5845</v>
      </c>
      <c r="B3045" s="127">
        <v>145000</v>
      </c>
      <c r="C3045" s="127">
        <f t="shared" si="113"/>
        <v>4946000</v>
      </c>
      <c r="D3045" s="129">
        <f t="shared" si="114"/>
        <v>152250</v>
      </c>
      <c r="E3045" s="130" t="s">
        <v>7180</v>
      </c>
      <c r="F3045" s="126"/>
      <c r="G3045" s="126"/>
      <c r="H3045" s="126"/>
      <c r="I3045" s="126"/>
      <c r="J3045" s="126"/>
      <c r="K3045" s="126"/>
    </row>
    <row r="3046" spans="1:11" s="143" customFormat="1">
      <c r="A3046" s="127" t="s">
        <v>5844</v>
      </c>
      <c r="B3046" s="127">
        <v>146000</v>
      </c>
      <c r="C3046" s="127">
        <f t="shared" si="113"/>
        <v>4980000</v>
      </c>
      <c r="D3046" s="129">
        <f t="shared" si="114"/>
        <v>153300</v>
      </c>
      <c r="E3046" s="130" t="s">
        <v>7180</v>
      </c>
      <c r="F3046" s="126"/>
      <c r="G3046" s="126"/>
      <c r="H3046" s="126"/>
      <c r="I3046" s="126"/>
      <c r="J3046" s="126"/>
      <c r="K3046" s="126"/>
    </row>
    <row r="3047" spans="1:11" s="143" customFormat="1">
      <c r="A3047" s="127" t="s">
        <v>5843</v>
      </c>
      <c r="B3047" s="127">
        <v>147000</v>
      </c>
      <c r="C3047" s="127">
        <f t="shared" si="113"/>
        <v>5014000</v>
      </c>
      <c r="D3047" s="129">
        <f t="shared" si="114"/>
        <v>154350</v>
      </c>
      <c r="E3047" s="130" t="s">
        <v>7180</v>
      </c>
      <c r="F3047" s="126"/>
      <c r="G3047" s="126"/>
      <c r="H3047" s="126"/>
      <c r="I3047" s="126"/>
      <c r="J3047" s="126"/>
      <c r="K3047" s="126"/>
    </row>
    <row r="3048" spans="1:11" s="143" customFormat="1">
      <c r="A3048" s="127" t="s">
        <v>5842</v>
      </c>
      <c r="B3048" s="127">
        <v>148000</v>
      </c>
      <c r="C3048" s="127">
        <f t="shared" si="113"/>
        <v>5048000</v>
      </c>
      <c r="D3048" s="129">
        <f t="shared" si="114"/>
        <v>155400</v>
      </c>
      <c r="E3048" s="130" t="s">
        <v>7180</v>
      </c>
      <c r="F3048" s="126"/>
      <c r="G3048" s="126"/>
      <c r="H3048" s="126"/>
      <c r="I3048" s="126"/>
      <c r="J3048" s="126"/>
      <c r="K3048" s="126"/>
    </row>
    <row r="3049" spans="1:11" s="143" customFormat="1">
      <c r="A3049" s="127" t="s">
        <v>5841</v>
      </c>
      <c r="B3049" s="127">
        <v>149000</v>
      </c>
      <c r="C3049" s="127">
        <f t="shared" si="113"/>
        <v>5082000</v>
      </c>
      <c r="D3049" s="129">
        <f t="shared" si="114"/>
        <v>156450</v>
      </c>
      <c r="E3049" s="130" t="s">
        <v>7180</v>
      </c>
      <c r="F3049" s="126"/>
      <c r="G3049" s="126"/>
      <c r="H3049" s="126"/>
      <c r="I3049" s="126"/>
      <c r="J3049" s="126"/>
      <c r="K3049" s="126"/>
    </row>
    <row r="3050" spans="1:11" s="143" customFormat="1">
      <c r="A3050" s="127" t="s">
        <v>5840</v>
      </c>
      <c r="B3050" s="127">
        <v>150000</v>
      </c>
      <c r="C3050" s="127">
        <f t="shared" si="113"/>
        <v>5116000</v>
      </c>
      <c r="D3050" s="129">
        <f t="shared" si="114"/>
        <v>157500</v>
      </c>
      <c r="E3050" s="130" t="s">
        <v>7180</v>
      </c>
      <c r="F3050" s="126"/>
      <c r="G3050" s="126"/>
      <c r="H3050" s="126"/>
      <c r="I3050" s="126"/>
      <c r="J3050" s="126"/>
      <c r="K3050" s="126"/>
    </row>
    <row r="3051" spans="1:11" s="143" customFormat="1">
      <c r="A3051" s="127" t="s">
        <v>5839</v>
      </c>
      <c r="B3051" s="127">
        <v>151000</v>
      </c>
      <c r="C3051" s="127">
        <f t="shared" si="113"/>
        <v>5150000</v>
      </c>
      <c r="D3051" s="129">
        <f t="shared" si="114"/>
        <v>158550</v>
      </c>
      <c r="E3051" s="130" t="s">
        <v>7180</v>
      </c>
      <c r="F3051" s="126"/>
      <c r="G3051" s="126"/>
      <c r="H3051" s="126"/>
      <c r="I3051" s="126"/>
      <c r="J3051" s="126"/>
      <c r="K3051" s="126"/>
    </row>
    <row r="3052" spans="1:11" s="143" customFormat="1">
      <c r="A3052" s="127" t="s">
        <v>5838</v>
      </c>
      <c r="B3052" s="127">
        <v>152000</v>
      </c>
      <c r="C3052" s="127">
        <f t="shared" si="113"/>
        <v>5184000</v>
      </c>
      <c r="D3052" s="129">
        <f t="shared" si="114"/>
        <v>159600</v>
      </c>
      <c r="E3052" s="130" t="s">
        <v>7180</v>
      </c>
      <c r="F3052" s="126"/>
      <c r="G3052" s="126"/>
      <c r="H3052" s="126"/>
      <c r="I3052" s="126"/>
      <c r="J3052" s="126"/>
      <c r="K3052" s="126"/>
    </row>
    <row r="3053" spans="1:11" s="143" customFormat="1">
      <c r="A3053" s="127" t="s">
        <v>5837</v>
      </c>
      <c r="B3053" s="127">
        <v>153000</v>
      </c>
      <c r="C3053" s="127">
        <f t="shared" si="113"/>
        <v>5218000</v>
      </c>
      <c r="D3053" s="129">
        <f t="shared" si="114"/>
        <v>160650</v>
      </c>
      <c r="E3053" s="130" t="s">
        <v>7180</v>
      </c>
      <c r="F3053" s="126"/>
      <c r="G3053" s="126"/>
      <c r="H3053" s="126"/>
      <c r="I3053" s="126"/>
      <c r="J3053" s="126"/>
      <c r="K3053" s="126"/>
    </row>
    <row r="3054" spans="1:11" s="143" customFormat="1">
      <c r="A3054" s="127" t="s">
        <v>5836</v>
      </c>
      <c r="B3054" s="127">
        <v>154000</v>
      </c>
      <c r="C3054" s="127">
        <f t="shared" si="113"/>
        <v>5252000</v>
      </c>
      <c r="D3054" s="129">
        <f t="shared" si="114"/>
        <v>161700</v>
      </c>
      <c r="E3054" s="130" t="s">
        <v>7180</v>
      </c>
      <c r="F3054" s="126"/>
      <c r="G3054" s="126"/>
      <c r="H3054" s="126"/>
      <c r="I3054" s="126"/>
      <c r="J3054" s="126"/>
      <c r="K3054" s="126"/>
    </row>
    <row r="3055" spans="1:11" s="143" customFormat="1">
      <c r="A3055" s="127" t="s">
        <v>5835</v>
      </c>
      <c r="B3055" s="127">
        <v>155000</v>
      </c>
      <c r="C3055" s="127">
        <f t="shared" si="113"/>
        <v>5286000</v>
      </c>
      <c r="D3055" s="129">
        <f t="shared" si="114"/>
        <v>162750</v>
      </c>
      <c r="E3055" s="130" t="s">
        <v>7180</v>
      </c>
      <c r="F3055" s="126"/>
      <c r="G3055" s="126"/>
      <c r="H3055" s="126"/>
      <c r="I3055" s="126"/>
      <c r="J3055" s="126"/>
      <c r="K3055" s="126"/>
    </row>
    <row r="3056" spans="1:11" s="143" customFormat="1">
      <c r="A3056" s="127" t="s">
        <v>5834</v>
      </c>
      <c r="B3056" s="127">
        <v>156000</v>
      </c>
      <c r="C3056" s="127">
        <f t="shared" si="113"/>
        <v>5320000</v>
      </c>
      <c r="D3056" s="129">
        <f t="shared" si="114"/>
        <v>163800</v>
      </c>
      <c r="E3056" s="130" t="s">
        <v>7180</v>
      </c>
      <c r="F3056" s="126"/>
      <c r="G3056" s="126"/>
      <c r="H3056" s="126"/>
      <c r="I3056" s="126"/>
      <c r="J3056" s="126"/>
      <c r="K3056" s="126"/>
    </row>
    <row r="3057" spans="1:11" s="143" customFormat="1">
      <c r="A3057" s="127" t="s">
        <v>5833</v>
      </c>
      <c r="B3057" s="127">
        <v>157000</v>
      </c>
      <c r="C3057" s="127">
        <f t="shared" si="113"/>
        <v>5354000</v>
      </c>
      <c r="D3057" s="129">
        <f t="shared" si="114"/>
        <v>164850</v>
      </c>
      <c r="E3057" s="130" t="s">
        <v>7180</v>
      </c>
      <c r="F3057" s="126"/>
      <c r="G3057" s="126"/>
      <c r="H3057" s="126"/>
      <c r="I3057" s="126"/>
      <c r="J3057" s="126"/>
      <c r="K3057" s="126"/>
    </row>
    <row r="3058" spans="1:11" s="143" customFormat="1">
      <c r="A3058" s="127" t="s">
        <v>5832</v>
      </c>
      <c r="B3058" s="127">
        <v>158000</v>
      </c>
      <c r="C3058" s="127">
        <f t="shared" si="113"/>
        <v>5388000</v>
      </c>
      <c r="D3058" s="129">
        <f t="shared" si="114"/>
        <v>165900</v>
      </c>
      <c r="E3058" s="130" t="s">
        <v>7180</v>
      </c>
      <c r="F3058" s="126"/>
      <c r="G3058" s="126"/>
      <c r="H3058" s="126"/>
      <c r="I3058" s="126"/>
      <c r="J3058" s="126"/>
      <c r="K3058" s="126"/>
    </row>
    <row r="3059" spans="1:11" s="143" customFormat="1">
      <c r="A3059" s="127" t="s">
        <v>5831</v>
      </c>
      <c r="B3059" s="127">
        <v>159000</v>
      </c>
      <c r="C3059" s="127">
        <f t="shared" si="113"/>
        <v>5422000</v>
      </c>
      <c r="D3059" s="129">
        <f t="shared" si="114"/>
        <v>166950</v>
      </c>
      <c r="E3059" s="130" t="s">
        <v>7180</v>
      </c>
      <c r="F3059" s="126"/>
      <c r="G3059" s="126"/>
      <c r="H3059" s="126"/>
      <c r="I3059" s="126"/>
      <c r="J3059" s="126"/>
      <c r="K3059" s="126"/>
    </row>
    <row r="3060" spans="1:11" s="143" customFormat="1">
      <c r="A3060" s="127" t="s">
        <v>5830</v>
      </c>
      <c r="B3060" s="127">
        <v>160000</v>
      </c>
      <c r="C3060" s="127">
        <f t="shared" si="113"/>
        <v>5456000</v>
      </c>
      <c r="D3060" s="129">
        <f t="shared" si="114"/>
        <v>168000</v>
      </c>
      <c r="E3060" s="130" t="s">
        <v>7180</v>
      </c>
      <c r="F3060" s="126"/>
      <c r="G3060" s="126"/>
      <c r="H3060" s="126"/>
      <c r="I3060" s="126"/>
      <c r="J3060" s="126"/>
      <c r="K3060" s="126"/>
    </row>
    <row r="3061" spans="1:11" s="143" customFormat="1">
      <c r="A3061" s="127" t="s">
        <v>5829</v>
      </c>
      <c r="B3061" s="127">
        <v>161000</v>
      </c>
      <c r="C3061" s="127">
        <f t="shared" si="113"/>
        <v>5490000</v>
      </c>
      <c r="D3061" s="129">
        <f t="shared" si="114"/>
        <v>169050</v>
      </c>
      <c r="E3061" s="130" t="s">
        <v>7180</v>
      </c>
      <c r="F3061" s="126"/>
      <c r="G3061" s="126"/>
      <c r="H3061" s="126"/>
      <c r="I3061" s="126"/>
      <c r="J3061" s="126"/>
      <c r="K3061" s="126"/>
    </row>
    <row r="3062" spans="1:11" s="143" customFormat="1">
      <c r="A3062" s="127" t="s">
        <v>5828</v>
      </c>
      <c r="B3062" s="127">
        <v>162000</v>
      </c>
      <c r="C3062" s="127">
        <f t="shared" si="113"/>
        <v>5524000</v>
      </c>
      <c r="D3062" s="129">
        <f t="shared" si="114"/>
        <v>170100</v>
      </c>
      <c r="E3062" s="130" t="s">
        <v>7180</v>
      </c>
      <c r="F3062" s="126"/>
      <c r="G3062" s="126"/>
      <c r="H3062" s="126"/>
      <c r="I3062" s="126"/>
      <c r="J3062" s="126"/>
      <c r="K3062" s="126"/>
    </row>
    <row r="3063" spans="1:11" s="143" customFormat="1">
      <c r="A3063" s="127" t="s">
        <v>5827</v>
      </c>
      <c r="B3063" s="127">
        <v>163000</v>
      </c>
      <c r="C3063" s="127">
        <f t="shared" si="113"/>
        <v>5558000</v>
      </c>
      <c r="D3063" s="129">
        <f t="shared" si="114"/>
        <v>171150</v>
      </c>
      <c r="E3063" s="130" t="s">
        <v>7180</v>
      </c>
      <c r="F3063" s="126"/>
      <c r="G3063" s="126"/>
      <c r="H3063" s="126"/>
      <c r="I3063" s="126"/>
      <c r="J3063" s="126"/>
      <c r="K3063" s="126"/>
    </row>
    <row r="3064" spans="1:11" s="143" customFormat="1">
      <c r="A3064" s="127" t="s">
        <v>5826</v>
      </c>
      <c r="B3064" s="127">
        <v>164000</v>
      </c>
      <c r="C3064" s="127">
        <f t="shared" si="113"/>
        <v>5592000</v>
      </c>
      <c r="D3064" s="129">
        <f t="shared" si="114"/>
        <v>172200</v>
      </c>
      <c r="E3064" s="130" t="s">
        <v>7180</v>
      </c>
      <c r="F3064" s="126"/>
      <c r="G3064" s="126"/>
      <c r="H3064" s="126"/>
      <c r="I3064" s="126"/>
      <c r="J3064" s="126"/>
      <c r="K3064" s="126"/>
    </row>
    <row r="3065" spans="1:11" s="143" customFormat="1">
      <c r="A3065" s="127" t="s">
        <v>5825</v>
      </c>
      <c r="B3065" s="127">
        <v>165000</v>
      </c>
      <c r="C3065" s="127">
        <f t="shared" si="113"/>
        <v>5626000</v>
      </c>
      <c r="D3065" s="129">
        <f t="shared" si="114"/>
        <v>173250</v>
      </c>
      <c r="E3065" s="130" t="s">
        <v>7180</v>
      </c>
      <c r="F3065" s="126"/>
      <c r="G3065" s="126"/>
      <c r="H3065" s="126"/>
      <c r="I3065" s="126"/>
      <c r="J3065" s="126"/>
      <c r="K3065" s="126"/>
    </row>
    <row r="3066" spans="1:11" s="143" customFormat="1">
      <c r="A3066" s="127" t="s">
        <v>5824</v>
      </c>
      <c r="B3066" s="127">
        <v>166000</v>
      </c>
      <c r="C3066" s="127">
        <f t="shared" si="113"/>
        <v>5660000</v>
      </c>
      <c r="D3066" s="129">
        <f t="shared" si="114"/>
        <v>174300</v>
      </c>
      <c r="E3066" s="130" t="s">
        <v>7180</v>
      </c>
      <c r="F3066" s="126"/>
      <c r="G3066" s="126"/>
      <c r="H3066" s="126"/>
      <c r="I3066" s="126"/>
      <c r="J3066" s="126"/>
      <c r="K3066" s="126"/>
    </row>
    <row r="3067" spans="1:11" s="143" customFormat="1">
      <c r="A3067" s="127" t="s">
        <v>5823</v>
      </c>
      <c r="B3067" s="127">
        <v>167000</v>
      </c>
      <c r="C3067" s="127">
        <f t="shared" si="113"/>
        <v>5694000</v>
      </c>
      <c r="D3067" s="129">
        <f t="shared" si="114"/>
        <v>175350</v>
      </c>
      <c r="E3067" s="130" t="s">
        <v>7180</v>
      </c>
      <c r="F3067" s="126"/>
      <c r="G3067" s="126"/>
      <c r="H3067" s="126"/>
      <c r="I3067" s="126"/>
      <c r="J3067" s="126"/>
      <c r="K3067" s="126"/>
    </row>
    <row r="3068" spans="1:11" s="143" customFormat="1">
      <c r="A3068" s="127" t="s">
        <v>5822</v>
      </c>
      <c r="B3068" s="127">
        <v>168000</v>
      </c>
      <c r="C3068" s="127">
        <f t="shared" si="113"/>
        <v>5728000</v>
      </c>
      <c r="D3068" s="129">
        <f t="shared" si="114"/>
        <v>176400</v>
      </c>
      <c r="E3068" s="130" t="s">
        <v>7180</v>
      </c>
      <c r="F3068" s="126"/>
      <c r="G3068" s="126"/>
      <c r="H3068" s="126"/>
      <c r="I3068" s="126"/>
      <c r="J3068" s="126"/>
      <c r="K3068" s="126"/>
    </row>
    <row r="3069" spans="1:11" s="143" customFormat="1">
      <c r="A3069" s="127" t="s">
        <v>5821</v>
      </c>
      <c r="B3069" s="127">
        <v>169000</v>
      </c>
      <c r="C3069" s="127">
        <f t="shared" si="113"/>
        <v>5762000</v>
      </c>
      <c r="D3069" s="129">
        <f t="shared" si="114"/>
        <v>177450</v>
      </c>
      <c r="E3069" s="130" t="s">
        <v>7180</v>
      </c>
      <c r="F3069" s="126"/>
      <c r="G3069" s="126"/>
      <c r="H3069" s="126"/>
      <c r="I3069" s="126"/>
      <c r="J3069" s="126"/>
      <c r="K3069" s="126"/>
    </row>
    <row r="3070" spans="1:11" s="143" customFormat="1">
      <c r="A3070" s="127" t="s">
        <v>5820</v>
      </c>
      <c r="B3070" s="127">
        <v>170000</v>
      </c>
      <c r="C3070" s="127">
        <f t="shared" si="113"/>
        <v>5796000</v>
      </c>
      <c r="D3070" s="129">
        <f t="shared" si="114"/>
        <v>178500</v>
      </c>
      <c r="E3070" s="130" t="s">
        <v>7180</v>
      </c>
      <c r="F3070" s="126"/>
      <c r="G3070" s="126"/>
      <c r="H3070" s="126"/>
      <c r="I3070" s="126"/>
      <c r="J3070" s="126"/>
      <c r="K3070" s="126"/>
    </row>
    <row r="3071" spans="1:11" s="143" customFormat="1">
      <c r="A3071" s="127" t="s">
        <v>5819</v>
      </c>
      <c r="B3071" s="127">
        <v>171000</v>
      </c>
      <c r="C3071" s="127">
        <f t="shared" si="113"/>
        <v>5830000</v>
      </c>
      <c r="D3071" s="129">
        <f t="shared" si="114"/>
        <v>179550</v>
      </c>
      <c r="E3071" s="130" t="s">
        <v>7180</v>
      </c>
      <c r="F3071" s="126"/>
      <c r="G3071" s="126"/>
      <c r="H3071" s="126"/>
      <c r="I3071" s="126"/>
      <c r="J3071" s="126"/>
      <c r="K3071" s="126"/>
    </row>
    <row r="3072" spans="1:11" s="143" customFormat="1">
      <c r="A3072" s="127" t="s">
        <v>5818</v>
      </c>
      <c r="B3072" s="127">
        <v>172000</v>
      </c>
      <c r="C3072" s="127">
        <f t="shared" si="113"/>
        <v>5864000</v>
      </c>
      <c r="D3072" s="129">
        <f t="shared" si="114"/>
        <v>180600</v>
      </c>
      <c r="E3072" s="130" t="s">
        <v>7180</v>
      </c>
      <c r="F3072" s="126"/>
      <c r="G3072" s="126"/>
      <c r="H3072" s="126"/>
      <c r="I3072" s="126"/>
      <c r="J3072" s="126"/>
      <c r="K3072" s="126"/>
    </row>
    <row r="3073" spans="1:11" s="143" customFormat="1">
      <c r="A3073" s="127" t="s">
        <v>5817</v>
      </c>
      <c r="B3073" s="127">
        <v>173000</v>
      </c>
      <c r="C3073" s="127">
        <f t="shared" si="113"/>
        <v>5898000</v>
      </c>
      <c r="D3073" s="129">
        <f t="shared" si="114"/>
        <v>181650</v>
      </c>
      <c r="E3073" s="130" t="s">
        <v>7180</v>
      </c>
      <c r="F3073" s="126"/>
      <c r="G3073" s="126"/>
      <c r="H3073" s="126"/>
      <c r="I3073" s="126"/>
      <c r="J3073" s="126"/>
      <c r="K3073" s="126"/>
    </row>
    <row r="3074" spans="1:11" s="143" customFormat="1">
      <c r="A3074" s="127" t="s">
        <v>5816</v>
      </c>
      <c r="B3074" s="127">
        <v>174000</v>
      </c>
      <c r="C3074" s="127">
        <f t="shared" si="113"/>
        <v>5932000</v>
      </c>
      <c r="D3074" s="129">
        <f t="shared" si="114"/>
        <v>182700</v>
      </c>
      <c r="E3074" s="130" t="s">
        <v>7180</v>
      </c>
      <c r="F3074" s="126"/>
      <c r="G3074" s="126"/>
      <c r="H3074" s="126"/>
      <c r="I3074" s="126"/>
      <c r="J3074" s="126"/>
      <c r="K3074" s="126"/>
    </row>
    <row r="3075" spans="1:11" s="143" customFormat="1">
      <c r="A3075" s="127" t="s">
        <v>5815</v>
      </c>
      <c r="B3075" s="127">
        <v>175000</v>
      </c>
      <c r="C3075" s="127">
        <f t="shared" si="113"/>
        <v>5966000</v>
      </c>
      <c r="D3075" s="129">
        <f t="shared" si="114"/>
        <v>183750</v>
      </c>
      <c r="E3075" s="130" t="s">
        <v>7180</v>
      </c>
      <c r="F3075" s="126"/>
      <c r="G3075" s="126"/>
      <c r="H3075" s="126"/>
      <c r="I3075" s="126"/>
      <c r="J3075" s="126"/>
      <c r="K3075" s="126"/>
    </row>
    <row r="3076" spans="1:11" s="143" customFormat="1">
      <c r="A3076" s="127" t="s">
        <v>5814</v>
      </c>
      <c r="B3076" s="127">
        <v>176000</v>
      </c>
      <c r="C3076" s="127">
        <f t="shared" si="113"/>
        <v>6000000</v>
      </c>
      <c r="D3076" s="129">
        <f t="shared" si="114"/>
        <v>184800</v>
      </c>
      <c r="E3076" s="130" t="s">
        <v>7180</v>
      </c>
      <c r="F3076" s="126"/>
      <c r="G3076" s="126"/>
      <c r="H3076" s="126"/>
      <c r="I3076" s="126"/>
      <c r="J3076" s="126"/>
      <c r="K3076" s="126"/>
    </row>
    <row r="3077" spans="1:11" s="143" customFormat="1">
      <c r="A3077" s="127" t="s">
        <v>5813</v>
      </c>
      <c r="B3077" s="127">
        <v>177000</v>
      </c>
      <c r="C3077" s="127">
        <f t="shared" si="113"/>
        <v>6034000</v>
      </c>
      <c r="D3077" s="129">
        <f t="shared" si="114"/>
        <v>185850</v>
      </c>
      <c r="E3077" s="130" t="s">
        <v>7180</v>
      </c>
      <c r="F3077" s="126"/>
      <c r="G3077" s="126"/>
      <c r="H3077" s="126"/>
      <c r="I3077" s="126"/>
      <c r="J3077" s="126"/>
      <c r="K3077" s="126"/>
    </row>
    <row r="3078" spans="1:11" s="143" customFormat="1">
      <c r="A3078" s="127" t="s">
        <v>5812</v>
      </c>
      <c r="B3078" s="127">
        <v>178000</v>
      </c>
      <c r="C3078" s="127">
        <f t="shared" si="113"/>
        <v>6068000</v>
      </c>
      <c r="D3078" s="129">
        <f t="shared" si="114"/>
        <v>186900</v>
      </c>
      <c r="E3078" s="130" t="s">
        <v>7180</v>
      </c>
      <c r="F3078" s="126"/>
      <c r="G3078" s="126"/>
      <c r="H3078" s="126"/>
      <c r="I3078" s="126"/>
      <c r="J3078" s="126"/>
      <c r="K3078" s="126"/>
    </row>
    <row r="3079" spans="1:11" s="143" customFormat="1">
      <c r="A3079" s="127" t="s">
        <v>5811</v>
      </c>
      <c r="B3079" s="127">
        <v>179000</v>
      </c>
      <c r="C3079" s="127">
        <f t="shared" si="113"/>
        <v>6102000</v>
      </c>
      <c r="D3079" s="129">
        <f t="shared" si="114"/>
        <v>187950</v>
      </c>
      <c r="E3079" s="130" t="s">
        <v>7180</v>
      </c>
      <c r="F3079" s="126"/>
      <c r="G3079" s="126"/>
      <c r="H3079" s="126"/>
      <c r="I3079" s="126"/>
      <c r="J3079" s="126"/>
      <c r="K3079" s="126"/>
    </row>
    <row r="3080" spans="1:11" s="143" customFormat="1">
      <c r="A3080" s="127" t="s">
        <v>5810</v>
      </c>
      <c r="B3080" s="127">
        <v>180000</v>
      </c>
      <c r="C3080" s="127">
        <f t="shared" si="113"/>
        <v>6136000</v>
      </c>
      <c r="D3080" s="129">
        <f t="shared" si="114"/>
        <v>189000</v>
      </c>
      <c r="E3080" s="130" t="s">
        <v>7180</v>
      </c>
      <c r="F3080" s="126"/>
      <c r="G3080" s="126"/>
      <c r="H3080" s="126"/>
      <c r="I3080" s="126"/>
      <c r="J3080" s="126"/>
      <c r="K3080" s="126"/>
    </row>
    <row r="3081" spans="1:11" s="143" customFormat="1">
      <c r="A3081" s="127" t="s">
        <v>5809</v>
      </c>
      <c r="B3081" s="127">
        <v>181000</v>
      </c>
      <c r="C3081" s="127">
        <f t="shared" si="113"/>
        <v>6170000</v>
      </c>
      <c r="D3081" s="129">
        <f t="shared" si="114"/>
        <v>190050</v>
      </c>
      <c r="E3081" s="130" t="s">
        <v>7180</v>
      </c>
      <c r="F3081" s="126"/>
      <c r="G3081" s="126"/>
      <c r="H3081" s="126"/>
      <c r="I3081" s="126"/>
      <c r="J3081" s="126"/>
      <c r="K3081" s="126"/>
    </row>
    <row r="3082" spans="1:11" s="143" customFormat="1">
      <c r="A3082" s="127" t="s">
        <v>5808</v>
      </c>
      <c r="B3082" s="127">
        <v>182000</v>
      </c>
      <c r="C3082" s="127">
        <f t="shared" si="113"/>
        <v>6204000</v>
      </c>
      <c r="D3082" s="129">
        <f t="shared" si="114"/>
        <v>191100</v>
      </c>
      <c r="E3082" s="130" t="s">
        <v>7180</v>
      </c>
      <c r="F3082" s="126"/>
      <c r="G3082" s="126"/>
      <c r="H3082" s="126"/>
      <c r="I3082" s="126"/>
      <c r="J3082" s="126"/>
      <c r="K3082" s="126"/>
    </row>
    <row r="3083" spans="1:11" s="143" customFormat="1">
      <c r="A3083" s="127" t="s">
        <v>5807</v>
      </c>
      <c r="B3083" s="127">
        <v>183000</v>
      </c>
      <c r="C3083" s="127">
        <f t="shared" si="113"/>
        <v>6238000</v>
      </c>
      <c r="D3083" s="129">
        <f t="shared" si="114"/>
        <v>192150</v>
      </c>
      <c r="E3083" s="130" t="s">
        <v>7180</v>
      </c>
      <c r="F3083" s="126"/>
      <c r="G3083" s="126"/>
      <c r="H3083" s="126"/>
      <c r="I3083" s="126"/>
      <c r="J3083" s="126"/>
      <c r="K3083" s="126"/>
    </row>
    <row r="3084" spans="1:11" s="143" customFormat="1">
      <c r="A3084" s="127" t="s">
        <v>5806</v>
      </c>
      <c r="B3084" s="127">
        <v>184000</v>
      </c>
      <c r="C3084" s="127">
        <f t="shared" si="113"/>
        <v>6272000</v>
      </c>
      <c r="D3084" s="129">
        <f t="shared" si="114"/>
        <v>193200</v>
      </c>
      <c r="E3084" s="130" t="s">
        <v>7180</v>
      </c>
      <c r="F3084" s="126"/>
      <c r="G3084" s="126"/>
      <c r="H3084" s="126"/>
      <c r="I3084" s="126"/>
      <c r="J3084" s="126"/>
      <c r="K3084" s="126"/>
    </row>
    <row r="3085" spans="1:11" s="143" customFormat="1">
      <c r="A3085" s="127" t="s">
        <v>5805</v>
      </c>
      <c r="B3085" s="127">
        <v>185000</v>
      </c>
      <c r="C3085" s="127">
        <f t="shared" si="113"/>
        <v>6306000</v>
      </c>
      <c r="D3085" s="129">
        <f t="shared" si="114"/>
        <v>194250</v>
      </c>
      <c r="E3085" s="130" t="s">
        <v>7180</v>
      </c>
      <c r="F3085" s="126"/>
      <c r="G3085" s="126"/>
      <c r="H3085" s="126"/>
      <c r="I3085" s="126"/>
      <c r="J3085" s="126"/>
      <c r="K3085" s="126"/>
    </row>
    <row r="3086" spans="1:11" s="143" customFormat="1">
      <c r="A3086" s="127" t="s">
        <v>5804</v>
      </c>
      <c r="B3086" s="127">
        <v>186000</v>
      </c>
      <c r="C3086" s="127">
        <f t="shared" si="113"/>
        <v>6340000</v>
      </c>
      <c r="D3086" s="129">
        <f t="shared" si="114"/>
        <v>195300</v>
      </c>
      <c r="E3086" s="130" t="s">
        <v>7180</v>
      </c>
      <c r="F3086" s="126"/>
      <c r="G3086" s="126"/>
      <c r="H3086" s="126"/>
      <c r="I3086" s="126"/>
      <c r="J3086" s="126"/>
      <c r="K3086" s="126"/>
    </row>
    <row r="3087" spans="1:11" s="143" customFormat="1">
      <c r="A3087" s="127" t="s">
        <v>5803</v>
      </c>
      <c r="B3087" s="127">
        <v>187000</v>
      </c>
      <c r="C3087" s="127">
        <f t="shared" si="113"/>
        <v>6374000</v>
      </c>
      <c r="D3087" s="129">
        <f t="shared" si="114"/>
        <v>196350</v>
      </c>
      <c r="E3087" s="130" t="s">
        <v>7180</v>
      </c>
      <c r="F3087" s="126"/>
      <c r="G3087" s="126"/>
      <c r="H3087" s="126"/>
      <c r="I3087" s="126"/>
      <c r="J3087" s="126"/>
      <c r="K3087" s="126"/>
    </row>
    <row r="3088" spans="1:11" s="143" customFormat="1">
      <c r="A3088" s="127" t="s">
        <v>5802</v>
      </c>
      <c r="B3088" s="127">
        <v>188000</v>
      </c>
      <c r="C3088" s="127">
        <f t="shared" si="113"/>
        <v>6408000</v>
      </c>
      <c r="D3088" s="129">
        <f t="shared" si="114"/>
        <v>197400</v>
      </c>
      <c r="E3088" s="130" t="s">
        <v>7180</v>
      </c>
      <c r="F3088" s="126"/>
      <c r="G3088" s="126"/>
      <c r="H3088" s="126"/>
      <c r="I3088" s="126"/>
      <c r="J3088" s="126"/>
      <c r="K3088" s="126"/>
    </row>
    <row r="3089" spans="1:11" s="143" customFormat="1">
      <c r="A3089" s="127" t="s">
        <v>5801</v>
      </c>
      <c r="B3089" s="127">
        <v>189000</v>
      </c>
      <c r="C3089" s="127">
        <f t="shared" si="113"/>
        <v>6442000</v>
      </c>
      <c r="D3089" s="129">
        <f t="shared" si="114"/>
        <v>198450</v>
      </c>
      <c r="E3089" s="130" t="s">
        <v>7180</v>
      </c>
      <c r="F3089" s="126"/>
      <c r="G3089" s="126"/>
      <c r="H3089" s="126"/>
      <c r="I3089" s="126"/>
      <c r="J3089" s="126"/>
      <c r="K3089" s="126"/>
    </row>
    <row r="3090" spans="1:11" s="143" customFormat="1">
      <c r="A3090" s="127" t="s">
        <v>5800</v>
      </c>
      <c r="B3090" s="127">
        <v>190000</v>
      </c>
      <c r="C3090" s="127">
        <f t="shared" si="113"/>
        <v>6476000</v>
      </c>
      <c r="D3090" s="129">
        <f t="shared" si="114"/>
        <v>199500</v>
      </c>
      <c r="E3090" s="130" t="s">
        <v>7180</v>
      </c>
      <c r="F3090" s="126"/>
      <c r="G3090" s="126"/>
      <c r="H3090" s="126"/>
      <c r="I3090" s="126"/>
      <c r="J3090" s="126"/>
      <c r="K3090" s="126"/>
    </row>
    <row r="3091" spans="1:11" s="143" customFormat="1">
      <c r="A3091" s="127" t="s">
        <v>5799</v>
      </c>
      <c r="B3091" s="127">
        <v>191000</v>
      </c>
      <c r="C3091" s="127">
        <f t="shared" si="113"/>
        <v>6510000</v>
      </c>
      <c r="D3091" s="129">
        <f t="shared" si="114"/>
        <v>200550</v>
      </c>
      <c r="E3091" s="130" t="s">
        <v>7180</v>
      </c>
      <c r="F3091" s="126"/>
      <c r="G3091" s="126"/>
      <c r="H3091" s="126"/>
      <c r="I3091" s="126"/>
      <c r="J3091" s="126"/>
      <c r="K3091" s="126"/>
    </row>
    <row r="3092" spans="1:11" s="143" customFormat="1">
      <c r="A3092" s="127" t="s">
        <v>5798</v>
      </c>
      <c r="B3092" s="127">
        <v>192000</v>
      </c>
      <c r="C3092" s="127">
        <f t="shared" si="113"/>
        <v>6544000</v>
      </c>
      <c r="D3092" s="129">
        <f t="shared" si="114"/>
        <v>201600</v>
      </c>
      <c r="E3092" s="130" t="s">
        <v>7180</v>
      </c>
      <c r="F3092" s="126"/>
      <c r="G3092" s="126"/>
      <c r="H3092" s="126"/>
      <c r="I3092" s="126"/>
      <c r="J3092" s="126"/>
      <c r="K3092" s="126"/>
    </row>
    <row r="3093" spans="1:11" s="143" customFormat="1">
      <c r="A3093" s="127" t="s">
        <v>5797</v>
      </c>
      <c r="B3093" s="127">
        <v>193000</v>
      </c>
      <c r="C3093" s="127">
        <f t="shared" si="113"/>
        <v>6578000</v>
      </c>
      <c r="D3093" s="129">
        <f t="shared" si="114"/>
        <v>202650</v>
      </c>
      <c r="E3093" s="130" t="s">
        <v>7180</v>
      </c>
      <c r="F3093" s="126"/>
      <c r="G3093" s="126"/>
      <c r="H3093" s="126"/>
      <c r="I3093" s="126"/>
      <c r="J3093" s="126"/>
      <c r="K3093" s="126"/>
    </row>
    <row r="3094" spans="1:11" s="143" customFormat="1">
      <c r="A3094" s="127" t="s">
        <v>5796</v>
      </c>
      <c r="B3094" s="127">
        <v>194000</v>
      </c>
      <c r="C3094" s="127">
        <f t="shared" si="113"/>
        <v>6612000</v>
      </c>
      <c r="D3094" s="129">
        <f t="shared" si="114"/>
        <v>203700</v>
      </c>
      <c r="E3094" s="130" t="s">
        <v>7180</v>
      </c>
      <c r="F3094" s="126"/>
      <c r="G3094" s="126"/>
      <c r="H3094" s="126"/>
      <c r="I3094" s="126"/>
      <c r="J3094" s="126"/>
      <c r="K3094" s="126"/>
    </row>
    <row r="3095" spans="1:11" s="143" customFormat="1">
      <c r="A3095" s="127" t="s">
        <v>5795</v>
      </c>
      <c r="B3095" s="127">
        <v>195000</v>
      </c>
      <c r="C3095" s="127">
        <f t="shared" ref="C3095:C3100" si="115">C3094+34000</f>
        <v>6646000</v>
      </c>
      <c r="D3095" s="129">
        <f t="shared" si="114"/>
        <v>204750</v>
      </c>
      <c r="E3095" s="130" t="s">
        <v>7180</v>
      </c>
      <c r="F3095" s="126"/>
      <c r="G3095" s="126"/>
      <c r="H3095" s="126"/>
      <c r="I3095" s="126"/>
      <c r="J3095" s="126"/>
      <c r="K3095" s="126"/>
    </row>
    <row r="3096" spans="1:11" s="143" customFormat="1">
      <c r="A3096" s="127" t="s">
        <v>5794</v>
      </c>
      <c r="B3096" s="127">
        <v>196000</v>
      </c>
      <c r="C3096" s="127">
        <f t="shared" si="115"/>
        <v>6680000</v>
      </c>
      <c r="D3096" s="129">
        <f t="shared" si="114"/>
        <v>205800</v>
      </c>
      <c r="E3096" s="130" t="s">
        <v>7180</v>
      </c>
      <c r="F3096" s="126"/>
      <c r="G3096" s="126"/>
      <c r="H3096" s="126"/>
      <c r="I3096" s="126"/>
      <c r="J3096" s="126"/>
      <c r="K3096" s="126"/>
    </row>
    <row r="3097" spans="1:11" s="143" customFormat="1">
      <c r="A3097" s="127" t="s">
        <v>5793</v>
      </c>
      <c r="B3097" s="127">
        <v>197000</v>
      </c>
      <c r="C3097" s="127">
        <f t="shared" si="115"/>
        <v>6714000</v>
      </c>
      <c r="D3097" s="129">
        <f t="shared" si="114"/>
        <v>206850</v>
      </c>
      <c r="E3097" s="130" t="s">
        <v>7180</v>
      </c>
      <c r="F3097" s="126"/>
      <c r="G3097" s="126"/>
      <c r="H3097" s="126"/>
      <c r="I3097" s="126"/>
      <c r="J3097" s="126"/>
      <c r="K3097" s="126"/>
    </row>
    <row r="3098" spans="1:11" s="143" customFormat="1">
      <c r="A3098" s="127" t="s">
        <v>5792</v>
      </c>
      <c r="B3098" s="127">
        <v>198000</v>
      </c>
      <c r="C3098" s="127">
        <f t="shared" si="115"/>
        <v>6748000</v>
      </c>
      <c r="D3098" s="129">
        <f t="shared" si="114"/>
        <v>207900</v>
      </c>
      <c r="E3098" s="130" t="s">
        <v>7180</v>
      </c>
      <c r="F3098" s="126"/>
      <c r="G3098" s="126"/>
      <c r="H3098" s="126"/>
      <c r="I3098" s="126"/>
      <c r="J3098" s="126"/>
      <c r="K3098" s="126"/>
    </row>
    <row r="3099" spans="1:11" s="143" customFormat="1">
      <c r="A3099" s="127" t="s">
        <v>5791</v>
      </c>
      <c r="B3099" s="127">
        <v>199000</v>
      </c>
      <c r="C3099" s="127">
        <f t="shared" si="115"/>
        <v>6782000</v>
      </c>
      <c r="D3099" s="129">
        <f t="shared" si="114"/>
        <v>208950</v>
      </c>
      <c r="E3099" s="130" t="s">
        <v>7180</v>
      </c>
      <c r="F3099" s="126"/>
      <c r="G3099" s="126"/>
      <c r="H3099" s="126"/>
      <c r="I3099" s="126"/>
      <c r="J3099" s="126"/>
      <c r="K3099" s="126"/>
    </row>
    <row r="3100" spans="1:11" s="143" customFormat="1">
      <c r="A3100" s="127" t="s">
        <v>5790</v>
      </c>
      <c r="B3100" s="127">
        <v>200000</v>
      </c>
      <c r="C3100" s="127">
        <f t="shared" si="115"/>
        <v>6816000</v>
      </c>
      <c r="D3100" s="129">
        <f t="shared" si="114"/>
        <v>210000</v>
      </c>
      <c r="E3100" s="130" t="s">
        <v>7180</v>
      </c>
      <c r="F3100" s="126"/>
      <c r="G3100" s="126"/>
      <c r="H3100" s="126"/>
      <c r="I3100" s="126"/>
      <c r="J3100" s="126"/>
      <c r="K3100" s="126"/>
    </row>
    <row r="3101" spans="1:11" s="143" customFormat="1">
      <c r="A3101" s="127" t="str">
        <f t="shared" ref="A3101:A3164" si="116">"모로코"&amp;B3101</f>
        <v>모로코1000</v>
      </c>
      <c r="B3101" s="127">
        <v>1000</v>
      </c>
      <c r="C3101" s="127">
        <v>50000</v>
      </c>
      <c r="D3101" s="129">
        <f t="shared" ref="D3101:D3121" si="117">SUM($G$2)*(B3101*0.001)</f>
        <v>1050</v>
      </c>
      <c r="E3101" s="130" t="s">
        <v>7180</v>
      </c>
      <c r="F3101" s="126"/>
      <c r="G3101" s="126"/>
      <c r="H3101" s="126"/>
      <c r="I3101" s="126"/>
      <c r="J3101" s="126"/>
      <c r="K3101" s="126"/>
    </row>
    <row r="3102" spans="1:11" s="143" customFormat="1">
      <c r="A3102" s="127" t="str">
        <f t="shared" si="116"/>
        <v>모로코2000</v>
      </c>
      <c r="B3102" s="127">
        <f t="shared" ref="B3102:B3165" si="118">B3101+1000</f>
        <v>2000</v>
      </c>
      <c r="C3102" s="127">
        <f>C3101+34000</f>
        <v>84000</v>
      </c>
      <c r="D3102" s="129">
        <f t="shared" si="117"/>
        <v>2100</v>
      </c>
      <c r="E3102" s="130" t="s">
        <v>7180</v>
      </c>
      <c r="F3102" s="126"/>
      <c r="G3102" s="126"/>
      <c r="H3102" s="126"/>
      <c r="I3102" s="126"/>
      <c r="J3102" s="126"/>
      <c r="K3102" s="126"/>
    </row>
    <row r="3103" spans="1:11" s="143" customFormat="1">
      <c r="A3103" s="127" t="str">
        <f t="shared" si="116"/>
        <v>모로코3000</v>
      </c>
      <c r="B3103" s="127">
        <f t="shared" si="118"/>
        <v>3000</v>
      </c>
      <c r="C3103" s="127">
        <f t="shared" ref="C3103:C3166" si="119">C3102+34000</f>
        <v>118000</v>
      </c>
      <c r="D3103" s="129">
        <f t="shared" si="117"/>
        <v>3150</v>
      </c>
      <c r="E3103" s="130" t="s">
        <v>7180</v>
      </c>
      <c r="F3103" s="126"/>
      <c r="G3103" s="126"/>
      <c r="H3103" s="126"/>
      <c r="I3103" s="126"/>
      <c r="J3103" s="126"/>
      <c r="K3103" s="126"/>
    </row>
    <row r="3104" spans="1:11" s="143" customFormat="1">
      <c r="A3104" s="127" t="str">
        <f t="shared" si="116"/>
        <v>모로코4000</v>
      </c>
      <c r="B3104" s="127">
        <f t="shared" si="118"/>
        <v>4000</v>
      </c>
      <c r="C3104" s="127">
        <f t="shared" si="119"/>
        <v>152000</v>
      </c>
      <c r="D3104" s="129">
        <f t="shared" si="117"/>
        <v>4200</v>
      </c>
      <c r="E3104" s="130" t="s">
        <v>7180</v>
      </c>
      <c r="F3104" s="126"/>
      <c r="G3104" s="126"/>
      <c r="H3104" s="126"/>
      <c r="I3104" s="126"/>
      <c r="J3104" s="126"/>
      <c r="K3104" s="126"/>
    </row>
    <row r="3105" spans="1:11" s="143" customFormat="1">
      <c r="A3105" s="127" t="str">
        <f t="shared" si="116"/>
        <v>모로코5000</v>
      </c>
      <c r="B3105" s="127">
        <f t="shared" si="118"/>
        <v>5000</v>
      </c>
      <c r="C3105" s="127">
        <f t="shared" si="119"/>
        <v>186000</v>
      </c>
      <c r="D3105" s="129">
        <f t="shared" si="117"/>
        <v>5250</v>
      </c>
      <c r="E3105" s="130" t="s">
        <v>7180</v>
      </c>
      <c r="F3105" s="126"/>
      <c r="G3105" s="126"/>
      <c r="H3105" s="126"/>
      <c r="I3105" s="126"/>
      <c r="J3105" s="126"/>
      <c r="K3105" s="126"/>
    </row>
    <row r="3106" spans="1:11" s="143" customFormat="1">
      <c r="A3106" s="127" t="str">
        <f t="shared" si="116"/>
        <v>모로코6000</v>
      </c>
      <c r="B3106" s="127">
        <f t="shared" si="118"/>
        <v>6000</v>
      </c>
      <c r="C3106" s="127">
        <f t="shared" si="119"/>
        <v>220000</v>
      </c>
      <c r="D3106" s="129">
        <f t="shared" si="117"/>
        <v>6300</v>
      </c>
      <c r="E3106" s="130" t="s">
        <v>7180</v>
      </c>
      <c r="F3106" s="126"/>
      <c r="G3106" s="126"/>
      <c r="H3106" s="126"/>
      <c r="I3106" s="126"/>
      <c r="J3106" s="126"/>
      <c r="K3106" s="126"/>
    </row>
    <row r="3107" spans="1:11" s="143" customFormat="1">
      <c r="A3107" s="127" t="str">
        <f t="shared" si="116"/>
        <v>모로코7000</v>
      </c>
      <c r="B3107" s="127">
        <f t="shared" si="118"/>
        <v>7000</v>
      </c>
      <c r="C3107" s="127">
        <f t="shared" si="119"/>
        <v>254000</v>
      </c>
      <c r="D3107" s="129">
        <f t="shared" si="117"/>
        <v>7350</v>
      </c>
      <c r="E3107" s="130" t="s">
        <v>7180</v>
      </c>
      <c r="F3107" s="126"/>
      <c r="G3107" s="126"/>
      <c r="H3107" s="126"/>
      <c r="I3107" s="126"/>
      <c r="J3107" s="126"/>
      <c r="K3107" s="126"/>
    </row>
    <row r="3108" spans="1:11" s="143" customFormat="1">
      <c r="A3108" s="127" t="str">
        <f t="shared" si="116"/>
        <v>모로코8000</v>
      </c>
      <c r="B3108" s="127">
        <f t="shared" si="118"/>
        <v>8000</v>
      </c>
      <c r="C3108" s="127">
        <f t="shared" si="119"/>
        <v>288000</v>
      </c>
      <c r="D3108" s="129">
        <f t="shared" si="117"/>
        <v>8400</v>
      </c>
      <c r="E3108" s="130" t="s">
        <v>7180</v>
      </c>
      <c r="F3108" s="126"/>
      <c r="G3108" s="126"/>
      <c r="H3108" s="126"/>
      <c r="I3108" s="126"/>
      <c r="J3108" s="126"/>
      <c r="K3108" s="126"/>
    </row>
    <row r="3109" spans="1:11" s="143" customFormat="1">
      <c r="A3109" s="127" t="str">
        <f t="shared" si="116"/>
        <v>모로코9000</v>
      </c>
      <c r="B3109" s="127">
        <f t="shared" si="118"/>
        <v>9000</v>
      </c>
      <c r="C3109" s="127">
        <f t="shared" si="119"/>
        <v>322000</v>
      </c>
      <c r="D3109" s="129">
        <f t="shared" si="117"/>
        <v>9450</v>
      </c>
      <c r="E3109" s="130" t="s">
        <v>7180</v>
      </c>
      <c r="F3109" s="126"/>
      <c r="G3109" s="126"/>
      <c r="H3109" s="126"/>
      <c r="I3109" s="126"/>
      <c r="J3109" s="126"/>
      <c r="K3109" s="126"/>
    </row>
    <row r="3110" spans="1:11" s="143" customFormat="1">
      <c r="A3110" s="127" t="str">
        <f t="shared" si="116"/>
        <v>모로코10000</v>
      </c>
      <c r="B3110" s="127">
        <f t="shared" si="118"/>
        <v>10000</v>
      </c>
      <c r="C3110" s="127">
        <f t="shared" si="119"/>
        <v>356000</v>
      </c>
      <c r="D3110" s="129">
        <f t="shared" si="117"/>
        <v>10500</v>
      </c>
      <c r="E3110" s="130" t="s">
        <v>7180</v>
      </c>
      <c r="F3110" s="126"/>
      <c r="G3110" s="126"/>
      <c r="H3110" s="126"/>
      <c r="I3110" s="126"/>
      <c r="J3110" s="126"/>
      <c r="K3110" s="126"/>
    </row>
    <row r="3111" spans="1:11" s="143" customFormat="1">
      <c r="A3111" s="127" t="str">
        <f t="shared" si="116"/>
        <v>모로코11000</v>
      </c>
      <c r="B3111" s="127">
        <f t="shared" si="118"/>
        <v>11000</v>
      </c>
      <c r="C3111" s="127">
        <f t="shared" si="119"/>
        <v>390000</v>
      </c>
      <c r="D3111" s="129">
        <f t="shared" si="117"/>
        <v>11550</v>
      </c>
      <c r="E3111" s="130" t="s">
        <v>7180</v>
      </c>
      <c r="F3111" s="126"/>
      <c r="G3111" s="126"/>
      <c r="H3111" s="126"/>
      <c r="I3111" s="126"/>
      <c r="J3111" s="126"/>
      <c r="K3111" s="126"/>
    </row>
    <row r="3112" spans="1:11" s="143" customFormat="1">
      <c r="A3112" s="127" t="str">
        <f t="shared" si="116"/>
        <v>모로코12000</v>
      </c>
      <c r="B3112" s="127">
        <f t="shared" si="118"/>
        <v>12000</v>
      </c>
      <c r="C3112" s="127">
        <f t="shared" si="119"/>
        <v>424000</v>
      </c>
      <c r="D3112" s="129">
        <f t="shared" si="117"/>
        <v>12600</v>
      </c>
      <c r="E3112" s="130" t="s">
        <v>7180</v>
      </c>
      <c r="F3112" s="126"/>
      <c r="G3112" s="126"/>
      <c r="H3112" s="126"/>
      <c r="I3112" s="126"/>
      <c r="J3112" s="126"/>
      <c r="K3112" s="126"/>
    </row>
    <row r="3113" spans="1:11" s="143" customFormat="1">
      <c r="A3113" s="127" t="str">
        <f t="shared" si="116"/>
        <v>모로코13000</v>
      </c>
      <c r="B3113" s="127">
        <f t="shared" si="118"/>
        <v>13000</v>
      </c>
      <c r="C3113" s="127">
        <f t="shared" si="119"/>
        <v>458000</v>
      </c>
      <c r="D3113" s="129">
        <f t="shared" si="117"/>
        <v>13650</v>
      </c>
      <c r="E3113" s="130" t="s">
        <v>7180</v>
      </c>
      <c r="F3113" s="126"/>
      <c r="G3113" s="126"/>
      <c r="H3113" s="126"/>
      <c r="I3113" s="126"/>
      <c r="J3113" s="126"/>
      <c r="K3113" s="126"/>
    </row>
    <row r="3114" spans="1:11" s="143" customFormat="1">
      <c r="A3114" s="127" t="str">
        <f t="shared" si="116"/>
        <v>모로코14000</v>
      </c>
      <c r="B3114" s="127">
        <f t="shared" si="118"/>
        <v>14000</v>
      </c>
      <c r="C3114" s="127">
        <f t="shared" si="119"/>
        <v>492000</v>
      </c>
      <c r="D3114" s="129">
        <f t="shared" si="117"/>
        <v>14700</v>
      </c>
      <c r="E3114" s="130" t="s">
        <v>7180</v>
      </c>
      <c r="F3114" s="126"/>
      <c r="G3114" s="126"/>
      <c r="H3114" s="126"/>
      <c r="I3114" s="126"/>
      <c r="J3114" s="126"/>
      <c r="K3114" s="126"/>
    </row>
    <row r="3115" spans="1:11" s="143" customFormat="1">
      <c r="A3115" s="127" t="str">
        <f t="shared" si="116"/>
        <v>모로코15000</v>
      </c>
      <c r="B3115" s="127">
        <f t="shared" si="118"/>
        <v>15000</v>
      </c>
      <c r="C3115" s="127">
        <f t="shared" si="119"/>
        <v>526000</v>
      </c>
      <c r="D3115" s="129">
        <f t="shared" si="117"/>
        <v>15750</v>
      </c>
      <c r="E3115" s="130" t="s">
        <v>7180</v>
      </c>
      <c r="F3115" s="126"/>
      <c r="G3115" s="126"/>
      <c r="H3115" s="126"/>
      <c r="I3115" s="126"/>
      <c r="J3115" s="126"/>
      <c r="K3115" s="126"/>
    </row>
    <row r="3116" spans="1:11" s="143" customFormat="1">
      <c r="A3116" s="127" t="str">
        <f t="shared" si="116"/>
        <v>모로코16000</v>
      </c>
      <c r="B3116" s="127">
        <f t="shared" si="118"/>
        <v>16000</v>
      </c>
      <c r="C3116" s="127">
        <f t="shared" si="119"/>
        <v>560000</v>
      </c>
      <c r="D3116" s="129">
        <f t="shared" si="117"/>
        <v>16800</v>
      </c>
      <c r="E3116" s="130" t="s">
        <v>7180</v>
      </c>
      <c r="F3116" s="126"/>
      <c r="G3116" s="126"/>
      <c r="H3116" s="126"/>
      <c r="I3116" s="126"/>
      <c r="J3116" s="126"/>
      <c r="K3116" s="126"/>
    </row>
    <row r="3117" spans="1:11" s="143" customFormat="1">
      <c r="A3117" s="127" t="str">
        <f t="shared" si="116"/>
        <v>모로코17000</v>
      </c>
      <c r="B3117" s="127">
        <f t="shared" si="118"/>
        <v>17000</v>
      </c>
      <c r="C3117" s="127">
        <f t="shared" si="119"/>
        <v>594000</v>
      </c>
      <c r="D3117" s="129">
        <f t="shared" si="117"/>
        <v>17850</v>
      </c>
      <c r="E3117" s="130" t="s">
        <v>7180</v>
      </c>
      <c r="F3117" s="126"/>
      <c r="G3117" s="126"/>
      <c r="H3117" s="126"/>
      <c r="I3117" s="126"/>
      <c r="J3117" s="126"/>
      <c r="K3117" s="126"/>
    </row>
    <row r="3118" spans="1:11" s="143" customFormat="1">
      <c r="A3118" s="127" t="str">
        <f t="shared" si="116"/>
        <v>모로코18000</v>
      </c>
      <c r="B3118" s="127">
        <f t="shared" si="118"/>
        <v>18000</v>
      </c>
      <c r="C3118" s="127">
        <f t="shared" si="119"/>
        <v>628000</v>
      </c>
      <c r="D3118" s="129">
        <f t="shared" si="117"/>
        <v>18900</v>
      </c>
      <c r="E3118" s="130" t="s">
        <v>7180</v>
      </c>
      <c r="F3118" s="126"/>
      <c r="G3118" s="126"/>
      <c r="H3118" s="126"/>
      <c r="I3118" s="126"/>
      <c r="J3118" s="126"/>
      <c r="K3118" s="126"/>
    </row>
    <row r="3119" spans="1:11" s="143" customFormat="1">
      <c r="A3119" s="127" t="str">
        <f t="shared" si="116"/>
        <v>모로코19000</v>
      </c>
      <c r="B3119" s="127">
        <f t="shared" si="118"/>
        <v>19000</v>
      </c>
      <c r="C3119" s="127">
        <f t="shared" si="119"/>
        <v>662000</v>
      </c>
      <c r="D3119" s="129">
        <f t="shared" si="117"/>
        <v>19950</v>
      </c>
      <c r="E3119" s="130" t="s">
        <v>7180</v>
      </c>
      <c r="F3119" s="126"/>
      <c r="G3119" s="126"/>
      <c r="H3119" s="126"/>
      <c r="I3119" s="126"/>
      <c r="J3119" s="126"/>
      <c r="K3119" s="126"/>
    </row>
    <row r="3120" spans="1:11" s="143" customFormat="1">
      <c r="A3120" s="127" t="str">
        <f t="shared" si="116"/>
        <v>모로코20000</v>
      </c>
      <c r="B3120" s="127">
        <f t="shared" si="118"/>
        <v>20000</v>
      </c>
      <c r="C3120" s="127">
        <f t="shared" si="119"/>
        <v>696000</v>
      </c>
      <c r="D3120" s="129">
        <f t="shared" si="117"/>
        <v>21000</v>
      </c>
      <c r="E3120" s="130" t="s">
        <v>7180</v>
      </c>
      <c r="F3120" s="126"/>
      <c r="G3120" s="126"/>
      <c r="H3120" s="126"/>
      <c r="I3120" s="126"/>
      <c r="J3120" s="126"/>
      <c r="K3120" s="126"/>
    </row>
    <row r="3121" spans="1:11" s="143" customFormat="1">
      <c r="A3121" s="127" t="str">
        <f t="shared" si="116"/>
        <v>모로코21000</v>
      </c>
      <c r="B3121" s="127">
        <f t="shared" si="118"/>
        <v>21000</v>
      </c>
      <c r="C3121" s="127">
        <f t="shared" si="119"/>
        <v>730000</v>
      </c>
      <c r="D3121" s="129">
        <f t="shared" si="117"/>
        <v>22050</v>
      </c>
      <c r="E3121" s="130" t="s">
        <v>7180</v>
      </c>
      <c r="F3121" s="126"/>
      <c r="G3121" s="126"/>
      <c r="H3121" s="126"/>
      <c r="I3121" s="126"/>
      <c r="J3121" s="126"/>
      <c r="K3121" s="126"/>
    </row>
    <row r="3122" spans="1:11" s="143" customFormat="1">
      <c r="A3122" s="127" t="str">
        <f t="shared" si="116"/>
        <v>모로코22000</v>
      </c>
      <c r="B3122" s="127">
        <f t="shared" si="118"/>
        <v>22000</v>
      </c>
      <c r="C3122" s="127">
        <f t="shared" si="119"/>
        <v>764000</v>
      </c>
      <c r="D3122" s="129">
        <f t="shared" ref="D3122:D3185" si="120">SUM($G$2)*(B3122*0.001)</f>
        <v>23100</v>
      </c>
      <c r="E3122" s="130" t="s">
        <v>7180</v>
      </c>
      <c r="F3122" s="126"/>
      <c r="G3122" s="126"/>
      <c r="H3122" s="126"/>
      <c r="I3122" s="126"/>
      <c r="J3122" s="126"/>
      <c r="K3122" s="126"/>
    </row>
    <row r="3123" spans="1:11" s="143" customFormat="1">
      <c r="A3123" s="127" t="str">
        <f t="shared" si="116"/>
        <v>모로코23000</v>
      </c>
      <c r="B3123" s="127">
        <f t="shared" si="118"/>
        <v>23000</v>
      </c>
      <c r="C3123" s="127">
        <f t="shared" si="119"/>
        <v>798000</v>
      </c>
      <c r="D3123" s="129">
        <f t="shared" si="120"/>
        <v>24150</v>
      </c>
      <c r="E3123" s="130" t="s">
        <v>7180</v>
      </c>
      <c r="F3123" s="126"/>
      <c r="G3123" s="126"/>
      <c r="H3123" s="126"/>
      <c r="I3123" s="126"/>
      <c r="J3123" s="126"/>
      <c r="K3123" s="126"/>
    </row>
    <row r="3124" spans="1:11" s="143" customFormat="1">
      <c r="A3124" s="127" t="str">
        <f t="shared" si="116"/>
        <v>모로코24000</v>
      </c>
      <c r="B3124" s="127">
        <f t="shared" si="118"/>
        <v>24000</v>
      </c>
      <c r="C3124" s="127">
        <f t="shared" si="119"/>
        <v>832000</v>
      </c>
      <c r="D3124" s="129">
        <f t="shared" si="120"/>
        <v>25200</v>
      </c>
      <c r="E3124" s="130" t="s">
        <v>7180</v>
      </c>
      <c r="F3124" s="126"/>
      <c r="G3124" s="126"/>
      <c r="H3124" s="126"/>
      <c r="I3124" s="126"/>
      <c r="J3124" s="126"/>
      <c r="K3124" s="126"/>
    </row>
    <row r="3125" spans="1:11" s="143" customFormat="1">
      <c r="A3125" s="127" t="str">
        <f t="shared" si="116"/>
        <v>모로코25000</v>
      </c>
      <c r="B3125" s="127">
        <f t="shared" si="118"/>
        <v>25000</v>
      </c>
      <c r="C3125" s="127">
        <f t="shared" si="119"/>
        <v>866000</v>
      </c>
      <c r="D3125" s="129">
        <f t="shared" si="120"/>
        <v>26250</v>
      </c>
      <c r="E3125" s="130" t="s">
        <v>7180</v>
      </c>
      <c r="F3125" s="126"/>
      <c r="G3125" s="126"/>
      <c r="H3125" s="126"/>
      <c r="I3125" s="126"/>
      <c r="J3125" s="126"/>
      <c r="K3125" s="126"/>
    </row>
    <row r="3126" spans="1:11" s="143" customFormat="1">
      <c r="A3126" s="127" t="str">
        <f t="shared" si="116"/>
        <v>모로코26000</v>
      </c>
      <c r="B3126" s="127">
        <f t="shared" si="118"/>
        <v>26000</v>
      </c>
      <c r="C3126" s="127">
        <f t="shared" si="119"/>
        <v>900000</v>
      </c>
      <c r="D3126" s="129">
        <f t="shared" si="120"/>
        <v>27300</v>
      </c>
      <c r="E3126" s="130" t="s">
        <v>7180</v>
      </c>
      <c r="F3126" s="126"/>
      <c r="G3126" s="126"/>
      <c r="H3126" s="126"/>
      <c r="I3126" s="126"/>
      <c r="J3126" s="126"/>
      <c r="K3126" s="126"/>
    </row>
    <row r="3127" spans="1:11" s="143" customFormat="1">
      <c r="A3127" s="127" t="str">
        <f t="shared" si="116"/>
        <v>모로코27000</v>
      </c>
      <c r="B3127" s="127">
        <f t="shared" si="118"/>
        <v>27000</v>
      </c>
      <c r="C3127" s="127">
        <f t="shared" si="119"/>
        <v>934000</v>
      </c>
      <c r="D3127" s="129">
        <f t="shared" si="120"/>
        <v>28350</v>
      </c>
      <c r="E3127" s="130" t="s">
        <v>7180</v>
      </c>
      <c r="F3127" s="126"/>
      <c r="G3127" s="126"/>
      <c r="H3127" s="126"/>
      <c r="I3127" s="126"/>
      <c r="J3127" s="126"/>
      <c r="K3127" s="126"/>
    </row>
    <row r="3128" spans="1:11" s="143" customFormat="1">
      <c r="A3128" s="127" t="str">
        <f t="shared" si="116"/>
        <v>모로코28000</v>
      </c>
      <c r="B3128" s="127">
        <f t="shared" si="118"/>
        <v>28000</v>
      </c>
      <c r="C3128" s="127">
        <f t="shared" si="119"/>
        <v>968000</v>
      </c>
      <c r="D3128" s="129">
        <f t="shared" si="120"/>
        <v>29400</v>
      </c>
      <c r="E3128" s="130" t="s">
        <v>7180</v>
      </c>
      <c r="F3128" s="126"/>
      <c r="G3128" s="126"/>
      <c r="H3128" s="126"/>
      <c r="I3128" s="126"/>
      <c r="J3128" s="126"/>
      <c r="K3128" s="126"/>
    </row>
    <row r="3129" spans="1:11" s="143" customFormat="1">
      <c r="A3129" s="127" t="str">
        <f t="shared" si="116"/>
        <v>모로코29000</v>
      </c>
      <c r="B3129" s="127">
        <f t="shared" si="118"/>
        <v>29000</v>
      </c>
      <c r="C3129" s="127">
        <f t="shared" si="119"/>
        <v>1002000</v>
      </c>
      <c r="D3129" s="129">
        <f t="shared" si="120"/>
        <v>30450</v>
      </c>
      <c r="E3129" s="130" t="s">
        <v>7180</v>
      </c>
      <c r="F3129" s="126"/>
      <c r="G3129" s="126"/>
      <c r="H3129" s="126"/>
      <c r="I3129" s="126"/>
      <c r="J3129" s="126"/>
      <c r="K3129" s="126"/>
    </row>
    <row r="3130" spans="1:11" s="143" customFormat="1">
      <c r="A3130" s="127" t="str">
        <f t="shared" si="116"/>
        <v>모로코30000</v>
      </c>
      <c r="B3130" s="127">
        <f t="shared" si="118"/>
        <v>30000</v>
      </c>
      <c r="C3130" s="127">
        <f t="shared" si="119"/>
        <v>1036000</v>
      </c>
      <c r="D3130" s="129">
        <f t="shared" si="120"/>
        <v>31500</v>
      </c>
      <c r="E3130" s="130" t="s">
        <v>7180</v>
      </c>
      <c r="F3130" s="126"/>
      <c r="G3130" s="126"/>
      <c r="H3130" s="126"/>
      <c r="I3130" s="126"/>
      <c r="J3130" s="126"/>
      <c r="K3130" s="126"/>
    </row>
    <row r="3131" spans="1:11" s="143" customFormat="1">
      <c r="A3131" s="127" t="str">
        <f t="shared" si="116"/>
        <v>모로코31000</v>
      </c>
      <c r="B3131" s="127">
        <f t="shared" si="118"/>
        <v>31000</v>
      </c>
      <c r="C3131" s="127">
        <f t="shared" si="119"/>
        <v>1070000</v>
      </c>
      <c r="D3131" s="129">
        <f t="shared" si="120"/>
        <v>32550</v>
      </c>
      <c r="E3131" s="130" t="s">
        <v>7180</v>
      </c>
      <c r="F3131" s="126"/>
      <c r="G3131" s="126"/>
      <c r="H3131" s="126"/>
      <c r="I3131" s="126"/>
      <c r="J3131" s="126"/>
      <c r="K3131" s="126"/>
    </row>
    <row r="3132" spans="1:11" s="143" customFormat="1">
      <c r="A3132" s="127" t="str">
        <f t="shared" si="116"/>
        <v>모로코32000</v>
      </c>
      <c r="B3132" s="127">
        <f t="shared" si="118"/>
        <v>32000</v>
      </c>
      <c r="C3132" s="127">
        <f t="shared" si="119"/>
        <v>1104000</v>
      </c>
      <c r="D3132" s="129">
        <f t="shared" si="120"/>
        <v>33600</v>
      </c>
      <c r="E3132" s="130" t="s">
        <v>7180</v>
      </c>
      <c r="F3132" s="126"/>
      <c r="G3132" s="126"/>
      <c r="H3132" s="126"/>
      <c r="I3132" s="126"/>
      <c r="J3132" s="126"/>
      <c r="K3132" s="126"/>
    </row>
    <row r="3133" spans="1:11" s="143" customFormat="1">
      <c r="A3133" s="127" t="str">
        <f t="shared" si="116"/>
        <v>모로코33000</v>
      </c>
      <c r="B3133" s="127">
        <f t="shared" si="118"/>
        <v>33000</v>
      </c>
      <c r="C3133" s="127">
        <f t="shared" si="119"/>
        <v>1138000</v>
      </c>
      <c r="D3133" s="129">
        <f t="shared" si="120"/>
        <v>34650</v>
      </c>
      <c r="E3133" s="130" t="s">
        <v>7180</v>
      </c>
      <c r="F3133" s="126"/>
      <c r="G3133" s="126"/>
      <c r="H3133" s="126"/>
      <c r="I3133" s="126"/>
      <c r="J3133" s="126"/>
      <c r="K3133" s="126"/>
    </row>
    <row r="3134" spans="1:11" s="143" customFormat="1">
      <c r="A3134" s="127" t="str">
        <f t="shared" si="116"/>
        <v>모로코34000</v>
      </c>
      <c r="B3134" s="127">
        <f t="shared" si="118"/>
        <v>34000</v>
      </c>
      <c r="C3134" s="127">
        <f t="shared" si="119"/>
        <v>1172000</v>
      </c>
      <c r="D3134" s="129">
        <f t="shared" si="120"/>
        <v>35700</v>
      </c>
      <c r="E3134" s="130" t="s">
        <v>7180</v>
      </c>
      <c r="F3134" s="126"/>
      <c r="G3134" s="126"/>
      <c r="H3134" s="126"/>
      <c r="I3134" s="126"/>
      <c r="J3134" s="126"/>
      <c r="K3134" s="126"/>
    </row>
    <row r="3135" spans="1:11" s="143" customFormat="1">
      <c r="A3135" s="127" t="str">
        <f t="shared" si="116"/>
        <v>모로코35000</v>
      </c>
      <c r="B3135" s="127">
        <f t="shared" si="118"/>
        <v>35000</v>
      </c>
      <c r="C3135" s="127">
        <f t="shared" si="119"/>
        <v>1206000</v>
      </c>
      <c r="D3135" s="129">
        <f t="shared" si="120"/>
        <v>36750</v>
      </c>
      <c r="E3135" s="130" t="s">
        <v>7180</v>
      </c>
      <c r="F3135" s="126"/>
      <c r="G3135" s="126"/>
      <c r="H3135" s="126"/>
      <c r="I3135" s="126"/>
      <c r="J3135" s="126"/>
      <c r="K3135" s="126"/>
    </row>
    <row r="3136" spans="1:11" s="143" customFormat="1">
      <c r="A3136" s="127" t="str">
        <f t="shared" si="116"/>
        <v>모로코36000</v>
      </c>
      <c r="B3136" s="127">
        <f t="shared" si="118"/>
        <v>36000</v>
      </c>
      <c r="C3136" s="127">
        <f t="shared" si="119"/>
        <v>1240000</v>
      </c>
      <c r="D3136" s="129">
        <f t="shared" si="120"/>
        <v>37800</v>
      </c>
      <c r="E3136" s="130" t="s">
        <v>7180</v>
      </c>
      <c r="F3136" s="126"/>
      <c r="G3136" s="126"/>
      <c r="H3136" s="126"/>
      <c r="I3136" s="126"/>
      <c r="J3136" s="126"/>
      <c r="K3136" s="126"/>
    </row>
    <row r="3137" spans="1:11" s="143" customFormat="1">
      <c r="A3137" s="127" t="str">
        <f t="shared" si="116"/>
        <v>모로코37000</v>
      </c>
      <c r="B3137" s="127">
        <f t="shared" si="118"/>
        <v>37000</v>
      </c>
      <c r="C3137" s="127">
        <f t="shared" si="119"/>
        <v>1274000</v>
      </c>
      <c r="D3137" s="129">
        <f t="shared" si="120"/>
        <v>38850</v>
      </c>
      <c r="E3137" s="130" t="s">
        <v>7180</v>
      </c>
      <c r="F3137" s="126"/>
      <c r="G3137" s="126"/>
      <c r="H3137" s="126"/>
      <c r="I3137" s="126"/>
      <c r="J3137" s="126"/>
      <c r="K3137" s="126"/>
    </row>
    <row r="3138" spans="1:11" s="143" customFormat="1">
      <c r="A3138" s="127" t="str">
        <f t="shared" si="116"/>
        <v>모로코38000</v>
      </c>
      <c r="B3138" s="127">
        <f t="shared" si="118"/>
        <v>38000</v>
      </c>
      <c r="C3138" s="127">
        <f t="shared" si="119"/>
        <v>1308000</v>
      </c>
      <c r="D3138" s="129">
        <f t="shared" si="120"/>
        <v>39900</v>
      </c>
      <c r="E3138" s="130" t="s">
        <v>7180</v>
      </c>
      <c r="F3138" s="126"/>
      <c r="G3138" s="126"/>
      <c r="H3138" s="126"/>
      <c r="I3138" s="126"/>
      <c r="J3138" s="126"/>
      <c r="K3138" s="126"/>
    </row>
    <row r="3139" spans="1:11" s="143" customFormat="1">
      <c r="A3139" s="127" t="str">
        <f t="shared" si="116"/>
        <v>모로코39000</v>
      </c>
      <c r="B3139" s="127">
        <f t="shared" si="118"/>
        <v>39000</v>
      </c>
      <c r="C3139" s="127">
        <f t="shared" si="119"/>
        <v>1342000</v>
      </c>
      <c r="D3139" s="129">
        <f t="shared" si="120"/>
        <v>40950</v>
      </c>
      <c r="E3139" s="130" t="s">
        <v>7180</v>
      </c>
      <c r="F3139" s="126"/>
      <c r="G3139" s="126"/>
      <c r="H3139" s="126"/>
      <c r="I3139" s="126"/>
      <c r="J3139" s="126"/>
      <c r="K3139" s="126"/>
    </row>
    <row r="3140" spans="1:11" s="143" customFormat="1">
      <c r="A3140" s="127" t="str">
        <f t="shared" si="116"/>
        <v>모로코40000</v>
      </c>
      <c r="B3140" s="127">
        <f t="shared" si="118"/>
        <v>40000</v>
      </c>
      <c r="C3140" s="127">
        <f t="shared" si="119"/>
        <v>1376000</v>
      </c>
      <c r="D3140" s="129">
        <f t="shared" si="120"/>
        <v>42000</v>
      </c>
      <c r="E3140" s="130" t="s">
        <v>7180</v>
      </c>
      <c r="F3140" s="126"/>
      <c r="G3140" s="126"/>
      <c r="H3140" s="126"/>
      <c r="I3140" s="126"/>
      <c r="J3140" s="126"/>
      <c r="K3140" s="126"/>
    </row>
    <row r="3141" spans="1:11" s="143" customFormat="1">
      <c r="A3141" s="127" t="str">
        <f t="shared" si="116"/>
        <v>모로코41000</v>
      </c>
      <c r="B3141" s="127">
        <f t="shared" si="118"/>
        <v>41000</v>
      </c>
      <c r="C3141" s="127">
        <f t="shared" si="119"/>
        <v>1410000</v>
      </c>
      <c r="D3141" s="129">
        <f t="shared" si="120"/>
        <v>43050</v>
      </c>
      <c r="E3141" s="130" t="s">
        <v>7180</v>
      </c>
      <c r="F3141" s="126"/>
      <c r="G3141" s="126"/>
      <c r="H3141" s="126"/>
      <c r="I3141" s="126"/>
      <c r="J3141" s="126"/>
      <c r="K3141" s="126"/>
    </row>
    <row r="3142" spans="1:11" s="143" customFormat="1">
      <c r="A3142" s="127" t="str">
        <f t="shared" si="116"/>
        <v>모로코42000</v>
      </c>
      <c r="B3142" s="127">
        <f t="shared" si="118"/>
        <v>42000</v>
      </c>
      <c r="C3142" s="127">
        <f t="shared" si="119"/>
        <v>1444000</v>
      </c>
      <c r="D3142" s="129">
        <f t="shared" si="120"/>
        <v>44100</v>
      </c>
      <c r="E3142" s="130" t="s">
        <v>7180</v>
      </c>
      <c r="F3142" s="126"/>
      <c r="G3142" s="126"/>
      <c r="H3142" s="126"/>
      <c r="I3142" s="126"/>
      <c r="J3142" s="126"/>
      <c r="K3142" s="126"/>
    </row>
    <row r="3143" spans="1:11" s="143" customFormat="1">
      <c r="A3143" s="127" t="str">
        <f t="shared" si="116"/>
        <v>모로코43000</v>
      </c>
      <c r="B3143" s="127">
        <f t="shared" si="118"/>
        <v>43000</v>
      </c>
      <c r="C3143" s="127">
        <f t="shared" si="119"/>
        <v>1478000</v>
      </c>
      <c r="D3143" s="129">
        <f t="shared" si="120"/>
        <v>45150</v>
      </c>
      <c r="E3143" s="130" t="s">
        <v>7180</v>
      </c>
      <c r="F3143" s="126"/>
      <c r="G3143" s="126"/>
      <c r="H3143" s="126"/>
      <c r="I3143" s="126"/>
      <c r="J3143" s="126"/>
      <c r="K3143" s="126"/>
    </row>
    <row r="3144" spans="1:11" s="143" customFormat="1">
      <c r="A3144" s="127" t="str">
        <f t="shared" si="116"/>
        <v>모로코44000</v>
      </c>
      <c r="B3144" s="127">
        <f t="shared" si="118"/>
        <v>44000</v>
      </c>
      <c r="C3144" s="127">
        <f t="shared" si="119"/>
        <v>1512000</v>
      </c>
      <c r="D3144" s="129">
        <f t="shared" si="120"/>
        <v>46200</v>
      </c>
      <c r="E3144" s="130" t="s">
        <v>7180</v>
      </c>
      <c r="F3144" s="126"/>
      <c r="G3144" s="126"/>
      <c r="H3144" s="126"/>
      <c r="I3144" s="126"/>
      <c r="J3144" s="126"/>
      <c r="K3144" s="126"/>
    </row>
    <row r="3145" spans="1:11" s="143" customFormat="1">
      <c r="A3145" s="127" t="str">
        <f t="shared" si="116"/>
        <v>모로코45000</v>
      </c>
      <c r="B3145" s="127">
        <f t="shared" si="118"/>
        <v>45000</v>
      </c>
      <c r="C3145" s="127">
        <f t="shared" si="119"/>
        <v>1546000</v>
      </c>
      <c r="D3145" s="129">
        <f t="shared" si="120"/>
        <v>47250</v>
      </c>
      <c r="E3145" s="130" t="s">
        <v>7180</v>
      </c>
      <c r="F3145" s="126"/>
      <c r="G3145" s="126"/>
      <c r="H3145" s="126"/>
      <c r="I3145" s="126"/>
      <c r="J3145" s="126"/>
      <c r="K3145" s="126"/>
    </row>
    <row r="3146" spans="1:11" s="143" customFormat="1">
      <c r="A3146" s="127" t="str">
        <f t="shared" si="116"/>
        <v>모로코46000</v>
      </c>
      <c r="B3146" s="127">
        <f t="shared" si="118"/>
        <v>46000</v>
      </c>
      <c r="C3146" s="127">
        <f t="shared" si="119"/>
        <v>1580000</v>
      </c>
      <c r="D3146" s="129">
        <f t="shared" si="120"/>
        <v>48300</v>
      </c>
      <c r="E3146" s="130" t="s">
        <v>7180</v>
      </c>
      <c r="F3146" s="126"/>
      <c r="G3146" s="126"/>
      <c r="H3146" s="126"/>
      <c r="I3146" s="126"/>
      <c r="J3146" s="126"/>
      <c r="K3146" s="126"/>
    </row>
    <row r="3147" spans="1:11" s="143" customFormat="1">
      <c r="A3147" s="127" t="str">
        <f t="shared" si="116"/>
        <v>모로코47000</v>
      </c>
      <c r="B3147" s="127">
        <f t="shared" si="118"/>
        <v>47000</v>
      </c>
      <c r="C3147" s="127">
        <f t="shared" si="119"/>
        <v>1614000</v>
      </c>
      <c r="D3147" s="129">
        <f t="shared" si="120"/>
        <v>49350</v>
      </c>
      <c r="E3147" s="130" t="s">
        <v>7180</v>
      </c>
      <c r="F3147" s="126"/>
      <c r="G3147" s="126"/>
      <c r="H3147" s="126"/>
      <c r="I3147" s="126"/>
      <c r="J3147" s="126"/>
      <c r="K3147" s="126"/>
    </row>
    <row r="3148" spans="1:11" s="143" customFormat="1">
      <c r="A3148" s="127" t="str">
        <f t="shared" si="116"/>
        <v>모로코48000</v>
      </c>
      <c r="B3148" s="127">
        <f t="shared" si="118"/>
        <v>48000</v>
      </c>
      <c r="C3148" s="127">
        <f t="shared" si="119"/>
        <v>1648000</v>
      </c>
      <c r="D3148" s="129">
        <f t="shared" si="120"/>
        <v>50400</v>
      </c>
      <c r="E3148" s="130" t="s">
        <v>7180</v>
      </c>
      <c r="F3148" s="126"/>
      <c r="G3148" s="126"/>
      <c r="H3148" s="126"/>
      <c r="I3148" s="126"/>
      <c r="J3148" s="126"/>
      <c r="K3148" s="126"/>
    </row>
    <row r="3149" spans="1:11" s="143" customFormat="1">
      <c r="A3149" s="127" t="str">
        <f t="shared" si="116"/>
        <v>모로코49000</v>
      </c>
      <c r="B3149" s="127">
        <f t="shared" si="118"/>
        <v>49000</v>
      </c>
      <c r="C3149" s="127">
        <f t="shared" si="119"/>
        <v>1682000</v>
      </c>
      <c r="D3149" s="129">
        <f t="shared" si="120"/>
        <v>51450</v>
      </c>
      <c r="E3149" s="130" t="s">
        <v>7180</v>
      </c>
      <c r="F3149" s="126"/>
      <c r="G3149" s="126"/>
      <c r="H3149" s="126"/>
      <c r="I3149" s="126"/>
      <c r="J3149" s="126"/>
      <c r="K3149" s="126"/>
    </row>
    <row r="3150" spans="1:11" s="143" customFormat="1">
      <c r="A3150" s="127" t="str">
        <f t="shared" si="116"/>
        <v>모로코50000</v>
      </c>
      <c r="B3150" s="127">
        <f t="shared" si="118"/>
        <v>50000</v>
      </c>
      <c r="C3150" s="127">
        <f t="shared" si="119"/>
        <v>1716000</v>
      </c>
      <c r="D3150" s="129">
        <f t="shared" si="120"/>
        <v>52500</v>
      </c>
      <c r="E3150" s="130" t="s">
        <v>7180</v>
      </c>
      <c r="F3150" s="126"/>
      <c r="G3150" s="126"/>
      <c r="H3150" s="126"/>
      <c r="I3150" s="126"/>
      <c r="J3150" s="126"/>
      <c r="K3150" s="126"/>
    </row>
    <row r="3151" spans="1:11" s="143" customFormat="1">
      <c r="A3151" s="127" t="str">
        <f t="shared" si="116"/>
        <v>모로코51000</v>
      </c>
      <c r="B3151" s="127">
        <f t="shared" si="118"/>
        <v>51000</v>
      </c>
      <c r="C3151" s="127">
        <f t="shared" si="119"/>
        <v>1750000</v>
      </c>
      <c r="D3151" s="129">
        <f t="shared" si="120"/>
        <v>53550</v>
      </c>
      <c r="E3151" s="130" t="s">
        <v>7180</v>
      </c>
      <c r="F3151" s="126"/>
      <c r="G3151" s="126"/>
      <c r="H3151" s="126"/>
      <c r="I3151" s="126"/>
      <c r="J3151" s="126"/>
      <c r="K3151" s="126"/>
    </row>
    <row r="3152" spans="1:11" s="143" customFormat="1">
      <c r="A3152" s="127" t="str">
        <f t="shared" si="116"/>
        <v>모로코52000</v>
      </c>
      <c r="B3152" s="127">
        <f t="shared" si="118"/>
        <v>52000</v>
      </c>
      <c r="C3152" s="127">
        <f t="shared" si="119"/>
        <v>1784000</v>
      </c>
      <c r="D3152" s="129">
        <f t="shared" si="120"/>
        <v>54600</v>
      </c>
      <c r="E3152" s="130" t="s">
        <v>7180</v>
      </c>
      <c r="F3152" s="126"/>
      <c r="G3152" s="126"/>
      <c r="H3152" s="126"/>
      <c r="I3152" s="126"/>
      <c r="J3152" s="126"/>
      <c r="K3152" s="126"/>
    </row>
    <row r="3153" spans="1:11" s="143" customFormat="1">
      <c r="A3153" s="127" t="str">
        <f t="shared" si="116"/>
        <v>모로코53000</v>
      </c>
      <c r="B3153" s="127">
        <f t="shared" si="118"/>
        <v>53000</v>
      </c>
      <c r="C3153" s="127">
        <f t="shared" si="119"/>
        <v>1818000</v>
      </c>
      <c r="D3153" s="129">
        <f t="shared" si="120"/>
        <v>55650</v>
      </c>
      <c r="E3153" s="130" t="s">
        <v>7180</v>
      </c>
      <c r="F3153" s="126"/>
      <c r="G3153" s="126"/>
      <c r="H3153" s="126"/>
      <c r="I3153" s="126"/>
      <c r="J3153" s="126"/>
      <c r="K3153" s="126"/>
    </row>
    <row r="3154" spans="1:11" s="143" customFormat="1">
      <c r="A3154" s="127" t="str">
        <f t="shared" si="116"/>
        <v>모로코54000</v>
      </c>
      <c r="B3154" s="127">
        <f t="shared" si="118"/>
        <v>54000</v>
      </c>
      <c r="C3154" s="127">
        <f t="shared" si="119"/>
        <v>1852000</v>
      </c>
      <c r="D3154" s="129">
        <f t="shared" si="120"/>
        <v>56700</v>
      </c>
      <c r="E3154" s="130" t="s">
        <v>7180</v>
      </c>
      <c r="F3154" s="126"/>
      <c r="G3154" s="126"/>
      <c r="H3154" s="126"/>
      <c r="I3154" s="126"/>
      <c r="J3154" s="126"/>
      <c r="K3154" s="126"/>
    </row>
    <row r="3155" spans="1:11" s="143" customFormat="1">
      <c r="A3155" s="127" t="str">
        <f t="shared" si="116"/>
        <v>모로코55000</v>
      </c>
      <c r="B3155" s="127">
        <f t="shared" si="118"/>
        <v>55000</v>
      </c>
      <c r="C3155" s="127">
        <f t="shared" si="119"/>
        <v>1886000</v>
      </c>
      <c r="D3155" s="129">
        <f t="shared" si="120"/>
        <v>57750</v>
      </c>
      <c r="E3155" s="130" t="s">
        <v>7180</v>
      </c>
      <c r="F3155" s="126"/>
      <c r="G3155" s="126"/>
      <c r="H3155" s="126"/>
      <c r="I3155" s="126"/>
      <c r="J3155" s="126"/>
      <c r="K3155" s="126"/>
    </row>
    <row r="3156" spans="1:11" s="143" customFormat="1">
      <c r="A3156" s="127" t="str">
        <f t="shared" si="116"/>
        <v>모로코56000</v>
      </c>
      <c r="B3156" s="127">
        <f t="shared" si="118"/>
        <v>56000</v>
      </c>
      <c r="C3156" s="127">
        <f t="shared" si="119"/>
        <v>1920000</v>
      </c>
      <c r="D3156" s="129">
        <f t="shared" si="120"/>
        <v>58800</v>
      </c>
      <c r="E3156" s="130" t="s">
        <v>7180</v>
      </c>
      <c r="F3156" s="126"/>
      <c r="G3156" s="126"/>
      <c r="H3156" s="126"/>
      <c r="I3156" s="126"/>
      <c r="J3156" s="126"/>
      <c r="K3156" s="126"/>
    </row>
    <row r="3157" spans="1:11" s="143" customFormat="1">
      <c r="A3157" s="127" t="str">
        <f t="shared" si="116"/>
        <v>모로코57000</v>
      </c>
      <c r="B3157" s="127">
        <f t="shared" si="118"/>
        <v>57000</v>
      </c>
      <c r="C3157" s="127">
        <f t="shared" si="119"/>
        <v>1954000</v>
      </c>
      <c r="D3157" s="129">
        <f t="shared" si="120"/>
        <v>59850</v>
      </c>
      <c r="E3157" s="130" t="s">
        <v>7180</v>
      </c>
      <c r="F3157" s="126"/>
      <c r="G3157" s="126"/>
      <c r="H3157" s="126"/>
      <c r="I3157" s="126"/>
      <c r="J3157" s="126"/>
      <c r="K3157" s="126"/>
    </row>
    <row r="3158" spans="1:11" s="143" customFormat="1">
      <c r="A3158" s="127" t="str">
        <f t="shared" si="116"/>
        <v>모로코58000</v>
      </c>
      <c r="B3158" s="127">
        <f t="shared" si="118"/>
        <v>58000</v>
      </c>
      <c r="C3158" s="127">
        <f t="shared" si="119"/>
        <v>1988000</v>
      </c>
      <c r="D3158" s="129">
        <f t="shared" si="120"/>
        <v>60900</v>
      </c>
      <c r="E3158" s="130" t="s">
        <v>7180</v>
      </c>
      <c r="F3158" s="126"/>
      <c r="G3158" s="126"/>
      <c r="H3158" s="126"/>
      <c r="I3158" s="126"/>
      <c r="J3158" s="126"/>
      <c r="K3158" s="126"/>
    </row>
    <row r="3159" spans="1:11" s="143" customFormat="1">
      <c r="A3159" s="127" t="str">
        <f t="shared" si="116"/>
        <v>모로코59000</v>
      </c>
      <c r="B3159" s="127">
        <f t="shared" si="118"/>
        <v>59000</v>
      </c>
      <c r="C3159" s="127">
        <f t="shared" si="119"/>
        <v>2022000</v>
      </c>
      <c r="D3159" s="129">
        <f t="shared" si="120"/>
        <v>61950</v>
      </c>
      <c r="E3159" s="130" t="s">
        <v>7180</v>
      </c>
      <c r="F3159" s="126"/>
      <c r="G3159" s="126"/>
      <c r="H3159" s="126"/>
      <c r="I3159" s="126"/>
      <c r="J3159" s="126"/>
      <c r="K3159" s="126"/>
    </row>
    <row r="3160" spans="1:11" s="143" customFormat="1">
      <c r="A3160" s="127" t="str">
        <f t="shared" si="116"/>
        <v>모로코60000</v>
      </c>
      <c r="B3160" s="127">
        <f t="shared" si="118"/>
        <v>60000</v>
      </c>
      <c r="C3160" s="127">
        <f t="shared" si="119"/>
        <v>2056000</v>
      </c>
      <c r="D3160" s="129">
        <f t="shared" si="120"/>
        <v>63000</v>
      </c>
      <c r="E3160" s="130" t="s">
        <v>7180</v>
      </c>
      <c r="F3160" s="126"/>
      <c r="G3160" s="126"/>
      <c r="H3160" s="126"/>
      <c r="I3160" s="126"/>
      <c r="J3160" s="126"/>
      <c r="K3160" s="126"/>
    </row>
    <row r="3161" spans="1:11" s="143" customFormat="1">
      <c r="A3161" s="127" t="str">
        <f t="shared" si="116"/>
        <v>모로코61000</v>
      </c>
      <c r="B3161" s="127">
        <f t="shared" si="118"/>
        <v>61000</v>
      </c>
      <c r="C3161" s="127">
        <f t="shared" si="119"/>
        <v>2090000</v>
      </c>
      <c r="D3161" s="129">
        <f t="shared" si="120"/>
        <v>64050</v>
      </c>
      <c r="E3161" s="130" t="s">
        <v>7180</v>
      </c>
      <c r="F3161" s="126"/>
      <c r="G3161" s="126"/>
      <c r="H3161" s="126"/>
      <c r="I3161" s="126"/>
      <c r="J3161" s="126"/>
      <c r="K3161" s="126"/>
    </row>
    <row r="3162" spans="1:11" s="143" customFormat="1">
      <c r="A3162" s="127" t="str">
        <f t="shared" si="116"/>
        <v>모로코62000</v>
      </c>
      <c r="B3162" s="127">
        <f t="shared" si="118"/>
        <v>62000</v>
      </c>
      <c r="C3162" s="127">
        <f t="shared" si="119"/>
        <v>2124000</v>
      </c>
      <c r="D3162" s="129">
        <f t="shared" si="120"/>
        <v>65100</v>
      </c>
      <c r="E3162" s="130" t="s">
        <v>7180</v>
      </c>
      <c r="F3162" s="126"/>
      <c r="G3162" s="126"/>
      <c r="H3162" s="126"/>
      <c r="I3162" s="126"/>
      <c r="J3162" s="126"/>
      <c r="K3162" s="126"/>
    </row>
    <row r="3163" spans="1:11" s="143" customFormat="1">
      <c r="A3163" s="127" t="str">
        <f t="shared" si="116"/>
        <v>모로코63000</v>
      </c>
      <c r="B3163" s="127">
        <f t="shared" si="118"/>
        <v>63000</v>
      </c>
      <c r="C3163" s="127">
        <f t="shared" si="119"/>
        <v>2158000</v>
      </c>
      <c r="D3163" s="129">
        <f t="shared" si="120"/>
        <v>66150</v>
      </c>
      <c r="E3163" s="130" t="s">
        <v>7180</v>
      </c>
      <c r="F3163" s="126"/>
      <c r="G3163" s="126"/>
      <c r="H3163" s="126"/>
      <c r="I3163" s="126"/>
      <c r="J3163" s="126"/>
      <c r="K3163" s="126"/>
    </row>
    <row r="3164" spans="1:11" s="143" customFormat="1">
      <c r="A3164" s="127" t="str">
        <f t="shared" si="116"/>
        <v>모로코64000</v>
      </c>
      <c r="B3164" s="127">
        <f t="shared" si="118"/>
        <v>64000</v>
      </c>
      <c r="C3164" s="127">
        <f t="shared" si="119"/>
        <v>2192000</v>
      </c>
      <c r="D3164" s="129">
        <f t="shared" si="120"/>
        <v>67200</v>
      </c>
      <c r="E3164" s="130" t="s">
        <v>7180</v>
      </c>
      <c r="F3164" s="126"/>
      <c r="G3164" s="126"/>
      <c r="H3164" s="126"/>
      <c r="I3164" s="126"/>
      <c r="J3164" s="126"/>
      <c r="K3164" s="126"/>
    </row>
    <row r="3165" spans="1:11" s="143" customFormat="1">
      <c r="A3165" s="127" t="str">
        <f t="shared" ref="A3165:A3228" si="121">"모로코"&amp;B3165</f>
        <v>모로코65000</v>
      </c>
      <c r="B3165" s="127">
        <f t="shared" si="118"/>
        <v>65000</v>
      </c>
      <c r="C3165" s="127">
        <f t="shared" si="119"/>
        <v>2226000</v>
      </c>
      <c r="D3165" s="129">
        <f t="shared" si="120"/>
        <v>68250</v>
      </c>
      <c r="E3165" s="130" t="s">
        <v>7180</v>
      </c>
      <c r="F3165" s="126"/>
      <c r="G3165" s="126"/>
      <c r="H3165" s="126"/>
      <c r="I3165" s="126"/>
      <c r="J3165" s="126"/>
      <c r="K3165" s="126"/>
    </row>
    <row r="3166" spans="1:11" s="143" customFormat="1">
      <c r="A3166" s="127" t="str">
        <f t="shared" si="121"/>
        <v>모로코66000</v>
      </c>
      <c r="B3166" s="127">
        <f t="shared" ref="B3166:B3229" si="122">B3165+1000</f>
        <v>66000</v>
      </c>
      <c r="C3166" s="127">
        <f t="shared" si="119"/>
        <v>2260000</v>
      </c>
      <c r="D3166" s="129">
        <f t="shared" si="120"/>
        <v>69300</v>
      </c>
      <c r="E3166" s="130" t="s">
        <v>7180</v>
      </c>
      <c r="F3166" s="126"/>
      <c r="G3166" s="126"/>
      <c r="H3166" s="126"/>
      <c r="I3166" s="126"/>
      <c r="J3166" s="126"/>
      <c r="K3166" s="126"/>
    </row>
    <row r="3167" spans="1:11" s="143" customFormat="1">
      <c r="A3167" s="127" t="str">
        <f t="shared" si="121"/>
        <v>모로코67000</v>
      </c>
      <c r="B3167" s="127">
        <f t="shared" si="122"/>
        <v>67000</v>
      </c>
      <c r="C3167" s="127">
        <f t="shared" ref="C3167:C3230" si="123">C3166+34000</f>
        <v>2294000</v>
      </c>
      <c r="D3167" s="129">
        <f t="shared" si="120"/>
        <v>70350</v>
      </c>
      <c r="E3167" s="130" t="s">
        <v>7180</v>
      </c>
      <c r="F3167" s="126"/>
      <c r="G3167" s="126"/>
      <c r="H3167" s="126"/>
      <c r="I3167" s="126"/>
      <c r="J3167" s="126"/>
      <c r="K3167" s="126"/>
    </row>
    <row r="3168" spans="1:11" s="143" customFormat="1">
      <c r="A3168" s="127" t="str">
        <f t="shared" si="121"/>
        <v>모로코68000</v>
      </c>
      <c r="B3168" s="127">
        <f t="shared" si="122"/>
        <v>68000</v>
      </c>
      <c r="C3168" s="127">
        <f t="shared" si="123"/>
        <v>2328000</v>
      </c>
      <c r="D3168" s="129">
        <f t="shared" si="120"/>
        <v>71400</v>
      </c>
      <c r="E3168" s="130" t="s">
        <v>7180</v>
      </c>
      <c r="F3168" s="126"/>
      <c r="G3168" s="126"/>
      <c r="H3168" s="126"/>
      <c r="I3168" s="126"/>
      <c r="J3168" s="126"/>
      <c r="K3168" s="126"/>
    </row>
    <row r="3169" spans="1:11" s="143" customFormat="1">
      <c r="A3169" s="127" t="str">
        <f t="shared" si="121"/>
        <v>모로코69000</v>
      </c>
      <c r="B3169" s="127">
        <f t="shared" si="122"/>
        <v>69000</v>
      </c>
      <c r="C3169" s="127">
        <f t="shared" si="123"/>
        <v>2362000</v>
      </c>
      <c r="D3169" s="129">
        <f t="shared" si="120"/>
        <v>72450</v>
      </c>
      <c r="E3169" s="130" t="s">
        <v>7180</v>
      </c>
      <c r="F3169" s="126"/>
      <c r="G3169" s="126"/>
      <c r="H3169" s="126"/>
      <c r="I3169" s="126"/>
      <c r="J3169" s="126"/>
      <c r="K3169" s="126"/>
    </row>
    <row r="3170" spans="1:11" s="143" customFormat="1">
      <c r="A3170" s="127" t="str">
        <f t="shared" si="121"/>
        <v>모로코70000</v>
      </c>
      <c r="B3170" s="127">
        <f t="shared" si="122"/>
        <v>70000</v>
      </c>
      <c r="C3170" s="127">
        <f t="shared" si="123"/>
        <v>2396000</v>
      </c>
      <c r="D3170" s="129">
        <f t="shared" si="120"/>
        <v>73500</v>
      </c>
      <c r="E3170" s="130" t="s">
        <v>7180</v>
      </c>
      <c r="F3170" s="126"/>
      <c r="G3170" s="126"/>
      <c r="H3170" s="126"/>
      <c r="I3170" s="126"/>
      <c r="J3170" s="126"/>
      <c r="K3170" s="126"/>
    </row>
    <row r="3171" spans="1:11" s="143" customFormat="1">
      <c r="A3171" s="127" t="str">
        <f t="shared" si="121"/>
        <v>모로코71000</v>
      </c>
      <c r="B3171" s="127">
        <f t="shared" si="122"/>
        <v>71000</v>
      </c>
      <c r="C3171" s="127">
        <f t="shared" si="123"/>
        <v>2430000</v>
      </c>
      <c r="D3171" s="129">
        <f t="shared" si="120"/>
        <v>74550</v>
      </c>
      <c r="E3171" s="130" t="s">
        <v>7180</v>
      </c>
      <c r="F3171" s="126"/>
      <c r="G3171" s="126"/>
      <c r="H3171" s="126"/>
      <c r="I3171" s="126"/>
      <c r="J3171" s="126"/>
      <c r="K3171" s="126"/>
    </row>
    <row r="3172" spans="1:11" s="143" customFormat="1">
      <c r="A3172" s="127" t="str">
        <f t="shared" si="121"/>
        <v>모로코72000</v>
      </c>
      <c r="B3172" s="127">
        <f t="shared" si="122"/>
        <v>72000</v>
      </c>
      <c r="C3172" s="127">
        <f t="shared" si="123"/>
        <v>2464000</v>
      </c>
      <c r="D3172" s="129">
        <f t="shared" si="120"/>
        <v>75600</v>
      </c>
      <c r="E3172" s="130" t="s">
        <v>7180</v>
      </c>
      <c r="F3172" s="126"/>
      <c r="G3172" s="126"/>
      <c r="H3172" s="126"/>
      <c r="I3172" s="126"/>
      <c r="J3172" s="126"/>
      <c r="K3172" s="126"/>
    </row>
    <row r="3173" spans="1:11" s="143" customFormat="1">
      <c r="A3173" s="127" t="str">
        <f t="shared" si="121"/>
        <v>모로코73000</v>
      </c>
      <c r="B3173" s="127">
        <f t="shared" si="122"/>
        <v>73000</v>
      </c>
      <c r="C3173" s="127">
        <f t="shared" si="123"/>
        <v>2498000</v>
      </c>
      <c r="D3173" s="129">
        <f t="shared" si="120"/>
        <v>76650</v>
      </c>
      <c r="E3173" s="130" t="s">
        <v>7180</v>
      </c>
      <c r="F3173" s="126"/>
      <c r="G3173" s="126"/>
      <c r="H3173" s="126"/>
      <c r="I3173" s="126"/>
      <c r="J3173" s="126"/>
      <c r="K3173" s="126"/>
    </row>
    <row r="3174" spans="1:11" s="143" customFormat="1">
      <c r="A3174" s="127" t="str">
        <f t="shared" si="121"/>
        <v>모로코74000</v>
      </c>
      <c r="B3174" s="127">
        <f t="shared" si="122"/>
        <v>74000</v>
      </c>
      <c r="C3174" s="127">
        <f t="shared" si="123"/>
        <v>2532000</v>
      </c>
      <c r="D3174" s="129">
        <f t="shared" si="120"/>
        <v>77700</v>
      </c>
      <c r="E3174" s="130" t="s">
        <v>7180</v>
      </c>
      <c r="F3174" s="126"/>
      <c r="G3174" s="126"/>
      <c r="H3174" s="126"/>
      <c r="I3174" s="126"/>
      <c r="J3174" s="126"/>
      <c r="K3174" s="126"/>
    </row>
    <row r="3175" spans="1:11" s="143" customFormat="1">
      <c r="A3175" s="127" t="str">
        <f t="shared" si="121"/>
        <v>모로코75000</v>
      </c>
      <c r="B3175" s="127">
        <f t="shared" si="122"/>
        <v>75000</v>
      </c>
      <c r="C3175" s="127">
        <f t="shared" si="123"/>
        <v>2566000</v>
      </c>
      <c r="D3175" s="129">
        <f t="shared" si="120"/>
        <v>78750</v>
      </c>
      <c r="E3175" s="130" t="s">
        <v>7180</v>
      </c>
      <c r="F3175" s="126"/>
      <c r="G3175" s="126"/>
      <c r="H3175" s="126"/>
      <c r="I3175" s="126"/>
      <c r="J3175" s="126"/>
      <c r="K3175" s="126"/>
    </row>
    <row r="3176" spans="1:11" s="143" customFormat="1">
      <c r="A3176" s="127" t="str">
        <f t="shared" si="121"/>
        <v>모로코76000</v>
      </c>
      <c r="B3176" s="127">
        <f t="shared" si="122"/>
        <v>76000</v>
      </c>
      <c r="C3176" s="127">
        <f t="shared" si="123"/>
        <v>2600000</v>
      </c>
      <c r="D3176" s="129">
        <f t="shared" si="120"/>
        <v>79800</v>
      </c>
      <c r="E3176" s="130" t="s">
        <v>7180</v>
      </c>
      <c r="F3176" s="126"/>
      <c r="G3176" s="126"/>
      <c r="H3176" s="126"/>
      <c r="I3176" s="126"/>
      <c r="J3176" s="126"/>
      <c r="K3176" s="126"/>
    </row>
    <row r="3177" spans="1:11" s="143" customFormat="1">
      <c r="A3177" s="127" t="str">
        <f t="shared" si="121"/>
        <v>모로코77000</v>
      </c>
      <c r="B3177" s="127">
        <f t="shared" si="122"/>
        <v>77000</v>
      </c>
      <c r="C3177" s="127">
        <f t="shared" si="123"/>
        <v>2634000</v>
      </c>
      <c r="D3177" s="129">
        <f t="shared" si="120"/>
        <v>80850</v>
      </c>
      <c r="E3177" s="130" t="s">
        <v>7180</v>
      </c>
      <c r="F3177" s="126"/>
      <c r="G3177" s="126"/>
      <c r="H3177" s="126"/>
      <c r="I3177" s="126"/>
      <c r="J3177" s="126"/>
      <c r="K3177" s="126"/>
    </row>
    <row r="3178" spans="1:11" s="143" customFormat="1">
      <c r="A3178" s="127" t="str">
        <f t="shared" si="121"/>
        <v>모로코78000</v>
      </c>
      <c r="B3178" s="127">
        <f t="shared" si="122"/>
        <v>78000</v>
      </c>
      <c r="C3178" s="127">
        <f t="shared" si="123"/>
        <v>2668000</v>
      </c>
      <c r="D3178" s="129">
        <f t="shared" si="120"/>
        <v>81900</v>
      </c>
      <c r="E3178" s="130" t="s">
        <v>7180</v>
      </c>
      <c r="F3178" s="126"/>
      <c r="G3178" s="126"/>
      <c r="H3178" s="126"/>
      <c r="I3178" s="126"/>
      <c r="J3178" s="126"/>
      <c r="K3178" s="126"/>
    </row>
    <row r="3179" spans="1:11" s="143" customFormat="1">
      <c r="A3179" s="127" t="str">
        <f t="shared" si="121"/>
        <v>모로코79000</v>
      </c>
      <c r="B3179" s="127">
        <f t="shared" si="122"/>
        <v>79000</v>
      </c>
      <c r="C3179" s="127">
        <f t="shared" si="123"/>
        <v>2702000</v>
      </c>
      <c r="D3179" s="129">
        <f t="shared" si="120"/>
        <v>82950</v>
      </c>
      <c r="E3179" s="130" t="s">
        <v>7180</v>
      </c>
      <c r="F3179" s="126"/>
      <c r="G3179" s="126"/>
      <c r="H3179" s="126"/>
      <c r="I3179" s="126"/>
      <c r="J3179" s="126"/>
      <c r="K3179" s="126"/>
    </row>
    <row r="3180" spans="1:11" s="143" customFormat="1">
      <c r="A3180" s="127" t="str">
        <f t="shared" si="121"/>
        <v>모로코80000</v>
      </c>
      <c r="B3180" s="127">
        <f t="shared" si="122"/>
        <v>80000</v>
      </c>
      <c r="C3180" s="127">
        <f t="shared" si="123"/>
        <v>2736000</v>
      </c>
      <c r="D3180" s="129">
        <f t="shared" si="120"/>
        <v>84000</v>
      </c>
      <c r="E3180" s="130" t="s">
        <v>7180</v>
      </c>
      <c r="F3180" s="126"/>
      <c r="G3180" s="126"/>
      <c r="H3180" s="126"/>
      <c r="I3180" s="126"/>
      <c r="J3180" s="126"/>
      <c r="K3180" s="126"/>
    </row>
    <row r="3181" spans="1:11" s="143" customFormat="1">
      <c r="A3181" s="127" t="str">
        <f t="shared" si="121"/>
        <v>모로코81000</v>
      </c>
      <c r="B3181" s="127">
        <f t="shared" si="122"/>
        <v>81000</v>
      </c>
      <c r="C3181" s="127">
        <f t="shared" si="123"/>
        <v>2770000</v>
      </c>
      <c r="D3181" s="129">
        <f t="shared" si="120"/>
        <v>85050</v>
      </c>
      <c r="E3181" s="130" t="s">
        <v>7180</v>
      </c>
      <c r="F3181" s="126"/>
      <c r="G3181" s="126"/>
      <c r="H3181" s="126"/>
      <c r="I3181" s="126"/>
      <c r="J3181" s="126"/>
      <c r="K3181" s="126"/>
    </row>
    <row r="3182" spans="1:11" s="143" customFormat="1">
      <c r="A3182" s="127" t="str">
        <f t="shared" si="121"/>
        <v>모로코82000</v>
      </c>
      <c r="B3182" s="127">
        <f t="shared" si="122"/>
        <v>82000</v>
      </c>
      <c r="C3182" s="127">
        <f t="shared" si="123"/>
        <v>2804000</v>
      </c>
      <c r="D3182" s="129">
        <f t="shared" si="120"/>
        <v>86100</v>
      </c>
      <c r="E3182" s="130" t="s">
        <v>7180</v>
      </c>
      <c r="F3182" s="126"/>
      <c r="G3182" s="126"/>
      <c r="H3182" s="126"/>
      <c r="I3182" s="126"/>
      <c r="J3182" s="126"/>
      <c r="K3182" s="126"/>
    </row>
    <row r="3183" spans="1:11" s="143" customFormat="1">
      <c r="A3183" s="127" t="str">
        <f t="shared" si="121"/>
        <v>모로코83000</v>
      </c>
      <c r="B3183" s="127">
        <f t="shared" si="122"/>
        <v>83000</v>
      </c>
      <c r="C3183" s="127">
        <f t="shared" si="123"/>
        <v>2838000</v>
      </c>
      <c r="D3183" s="129">
        <f t="shared" si="120"/>
        <v>87150</v>
      </c>
      <c r="E3183" s="130" t="s">
        <v>7180</v>
      </c>
      <c r="F3183" s="126"/>
      <c r="G3183" s="126"/>
      <c r="H3183" s="126"/>
      <c r="I3183" s="126"/>
      <c r="J3183" s="126"/>
      <c r="K3183" s="126"/>
    </row>
    <row r="3184" spans="1:11" s="143" customFormat="1">
      <c r="A3184" s="127" t="str">
        <f t="shared" si="121"/>
        <v>모로코84000</v>
      </c>
      <c r="B3184" s="127">
        <f t="shared" si="122"/>
        <v>84000</v>
      </c>
      <c r="C3184" s="127">
        <f t="shared" si="123"/>
        <v>2872000</v>
      </c>
      <c r="D3184" s="129">
        <f t="shared" si="120"/>
        <v>88200</v>
      </c>
      <c r="E3184" s="130" t="s">
        <v>7180</v>
      </c>
      <c r="F3184" s="126"/>
      <c r="G3184" s="126"/>
      <c r="H3184" s="126"/>
      <c r="I3184" s="126"/>
      <c r="J3184" s="126"/>
      <c r="K3184" s="126"/>
    </row>
    <row r="3185" spans="1:11" s="143" customFormat="1">
      <c r="A3185" s="127" t="str">
        <f t="shared" si="121"/>
        <v>모로코85000</v>
      </c>
      <c r="B3185" s="127">
        <f t="shared" si="122"/>
        <v>85000</v>
      </c>
      <c r="C3185" s="127">
        <f t="shared" si="123"/>
        <v>2906000</v>
      </c>
      <c r="D3185" s="129">
        <f t="shared" si="120"/>
        <v>89250</v>
      </c>
      <c r="E3185" s="130" t="s">
        <v>7180</v>
      </c>
      <c r="F3185" s="126"/>
      <c r="G3185" s="126"/>
      <c r="H3185" s="126"/>
      <c r="I3185" s="126"/>
      <c r="J3185" s="126"/>
      <c r="K3185" s="126"/>
    </row>
    <row r="3186" spans="1:11" s="143" customFormat="1">
      <c r="A3186" s="127" t="str">
        <f t="shared" si="121"/>
        <v>모로코86000</v>
      </c>
      <c r="B3186" s="127">
        <f t="shared" si="122"/>
        <v>86000</v>
      </c>
      <c r="C3186" s="127">
        <f t="shared" si="123"/>
        <v>2940000</v>
      </c>
      <c r="D3186" s="129">
        <f t="shared" ref="D3186:D3249" si="124">SUM($G$2)*(B3186*0.001)</f>
        <v>90300</v>
      </c>
      <c r="E3186" s="130" t="s">
        <v>7180</v>
      </c>
      <c r="F3186" s="126"/>
      <c r="G3186" s="126"/>
      <c r="H3186" s="126"/>
      <c r="I3186" s="126"/>
      <c r="J3186" s="126"/>
      <c r="K3186" s="126"/>
    </row>
    <row r="3187" spans="1:11" s="143" customFormat="1">
      <c r="A3187" s="127" t="str">
        <f t="shared" si="121"/>
        <v>모로코87000</v>
      </c>
      <c r="B3187" s="127">
        <f t="shared" si="122"/>
        <v>87000</v>
      </c>
      <c r="C3187" s="127">
        <f t="shared" si="123"/>
        <v>2974000</v>
      </c>
      <c r="D3187" s="129">
        <f t="shared" si="124"/>
        <v>91350</v>
      </c>
      <c r="E3187" s="130" t="s">
        <v>7180</v>
      </c>
      <c r="F3187" s="126"/>
      <c r="G3187" s="126"/>
      <c r="H3187" s="126"/>
      <c r="I3187" s="126"/>
      <c r="J3187" s="126"/>
      <c r="K3187" s="126"/>
    </row>
    <row r="3188" spans="1:11" s="143" customFormat="1">
      <c r="A3188" s="127" t="str">
        <f t="shared" si="121"/>
        <v>모로코88000</v>
      </c>
      <c r="B3188" s="127">
        <f t="shared" si="122"/>
        <v>88000</v>
      </c>
      <c r="C3188" s="127">
        <f t="shared" si="123"/>
        <v>3008000</v>
      </c>
      <c r="D3188" s="129">
        <f t="shared" si="124"/>
        <v>92400</v>
      </c>
      <c r="E3188" s="130" t="s">
        <v>7180</v>
      </c>
      <c r="F3188" s="126"/>
      <c r="G3188" s="126"/>
      <c r="H3188" s="126"/>
      <c r="I3188" s="126"/>
      <c r="J3188" s="126"/>
      <c r="K3188" s="126"/>
    </row>
    <row r="3189" spans="1:11" s="143" customFormat="1">
      <c r="A3189" s="127" t="str">
        <f t="shared" si="121"/>
        <v>모로코89000</v>
      </c>
      <c r="B3189" s="127">
        <f t="shared" si="122"/>
        <v>89000</v>
      </c>
      <c r="C3189" s="127">
        <f t="shared" si="123"/>
        <v>3042000</v>
      </c>
      <c r="D3189" s="129">
        <f t="shared" si="124"/>
        <v>93450</v>
      </c>
      <c r="E3189" s="130" t="s">
        <v>7180</v>
      </c>
      <c r="F3189" s="126"/>
      <c r="G3189" s="126"/>
      <c r="H3189" s="126"/>
      <c r="I3189" s="126"/>
      <c r="J3189" s="126"/>
      <c r="K3189" s="126"/>
    </row>
    <row r="3190" spans="1:11" s="143" customFormat="1">
      <c r="A3190" s="127" t="str">
        <f t="shared" si="121"/>
        <v>모로코90000</v>
      </c>
      <c r="B3190" s="127">
        <f t="shared" si="122"/>
        <v>90000</v>
      </c>
      <c r="C3190" s="127">
        <f t="shared" si="123"/>
        <v>3076000</v>
      </c>
      <c r="D3190" s="129">
        <f t="shared" si="124"/>
        <v>94500</v>
      </c>
      <c r="E3190" s="130" t="s">
        <v>7180</v>
      </c>
      <c r="F3190" s="126"/>
      <c r="G3190" s="126"/>
      <c r="H3190" s="126"/>
      <c r="I3190" s="126"/>
      <c r="J3190" s="126"/>
      <c r="K3190" s="126"/>
    </row>
    <row r="3191" spans="1:11" s="143" customFormat="1">
      <c r="A3191" s="127" t="str">
        <f t="shared" si="121"/>
        <v>모로코91000</v>
      </c>
      <c r="B3191" s="127">
        <f t="shared" si="122"/>
        <v>91000</v>
      </c>
      <c r="C3191" s="127">
        <f t="shared" si="123"/>
        <v>3110000</v>
      </c>
      <c r="D3191" s="129">
        <f t="shared" si="124"/>
        <v>95550</v>
      </c>
      <c r="E3191" s="130" t="s">
        <v>7180</v>
      </c>
      <c r="F3191" s="126"/>
      <c r="G3191" s="126"/>
      <c r="H3191" s="126"/>
      <c r="I3191" s="126"/>
      <c r="J3191" s="126"/>
      <c r="K3191" s="126"/>
    </row>
    <row r="3192" spans="1:11" s="143" customFormat="1">
      <c r="A3192" s="127" t="str">
        <f t="shared" si="121"/>
        <v>모로코92000</v>
      </c>
      <c r="B3192" s="127">
        <f t="shared" si="122"/>
        <v>92000</v>
      </c>
      <c r="C3192" s="127">
        <f t="shared" si="123"/>
        <v>3144000</v>
      </c>
      <c r="D3192" s="129">
        <f t="shared" si="124"/>
        <v>96600</v>
      </c>
      <c r="E3192" s="130" t="s">
        <v>7180</v>
      </c>
      <c r="F3192" s="126"/>
      <c r="G3192" s="126"/>
      <c r="H3192" s="126"/>
      <c r="I3192" s="126"/>
      <c r="J3192" s="126"/>
      <c r="K3192" s="126"/>
    </row>
    <row r="3193" spans="1:11" s="143" customFormat="1">
      <c r="A3193" s="127" t="str">
        <f t="shared" si="121"/>
        <v>모로코93000</v>
      </c>
      <c r="B3193" s="127">
        <f t="shared" si="122"/>
        <v>93000</v>
      </c>
      <c r="C3193" s="127">
        <f t="shared" si="123"/>
        <v>3178000</v>
      </c>
      <c r="D3193" s="129">
        <f t="shared" si="124"/>
        <v>97650</v>
      </c>
      <c r="E3193" s="130" t="s">
        <v>7180</v>
      </c>
      <c r="F3193" s="126"/>
      <c r="G3193" s="126"/>
      <c r="H3193" s="126"/>
      <c r="I3193" s="126"/>
      <c r="J3193" s="126"/>
      <c r="K3193" s="126"/>
    </row>
    <row r="3194" spans="1:11" s="143" customFormat="1">
      <c r="A3194" s="127" t="str">
        <f t="shared" si="121"/>
        <v>모로코94000</v>
      </c>
      <c r="B3194" s="127">
        <f t="shared" si="122"/>
        <v>94000</v>
      </c>
      <c r="C3194" s="127">
        <f t="shared" si="123"/>
        <v>3212000</v>
      </c>
      <c r="D3194" s="129">
        <f t="shared" si="124"/>
        <v>98700</v>
      </c>
      <c r="E3194" s="130" t="s">
        <v>7180</v>
      </c>
      <c r="F3194" s="126"/>
      <c r="G3194" s="126"/>
      <c r="H3194" s="126"/>
      <c r="I3194" s="126"/>
      <c r="J3194" s="126"/>
      <c r="K3194" s="126"/>
    </row>
    <row r="3195" spans="1:11" s="143" customFormat="1">
      <c r="A3195" s="127" t="str">
        <f t="shared" si="121"/>
        <v>모로코95000</v>
      </c>
      <c r="B3195" s="127">
        <f t="shared" si="122"/>
        <v>95000</v>
      </c>
      <c r="C3195" s="127">
        <f t="shared" si="123"/>
        <v>3246000</v>
      </c>
      <c r="D3195" s="129">
        <f t="shared" si="124"/>
        <v>99750</v>
      </c>
      <c r="E3195" s="130" t="s">
        <v>7180</v>
      </c>
      <c r="F3195" s="126"/>
      <c r="G3195" s="126"/>
      <c r="H3195" s="126"/>
      <c r="I3195" s="126"/>
      <c r="J3195" s="126"/>
      <c r="K3195" s="126"/>
    </row>
    <row r="3196" spans="1:11" s="143" customFormat="1">
      <c r="A3196" s="127" t="str">
        <f t="shared" si="121"/>
        <v>모로코96000</v>
      </c>
      <c r="B3196" s="127">
        <f t="shared" si="122"/>
        <v>96000</v>
      </c>
      <c r="C3196" s="127">
        <f t="shared" si="123"/>
        <v>3280000</v>
      </c>
      <c r="D3196" s="129">
        <f t="shared" si="124"/>
        <v>100800</v>
      </c>
      <c r="E3196" s="130" t="s">
        <v>7180</v>
      </c>
      <c r="F3196" s="126"/>
      <c r="G3196" s="126"/>
      <c r="H3196" s="126"/>
      <c r="I3196" s="126"/>
      <c r="J3196" s="126"/>
      <c r="K3196" s="126"/>
    </row>
    <row r="3197" spans="1:11" s="143" customFormat="1">
      <c r="A3197" s="127" t="str">
        <f t="shared" si="121"/>
        <v>모로코97000</v>
      </c>
      <c r="B3197" s="127">
        <f t="shared" si="122"/>
        <v>97000</v>
      </c>
      <c r="C3197" s="127">
        <f t="shared" si="123"/>
        <v>3314000</v>
      </c>
      <c r="D3197" s="129">
        <f t="shared" si="124"/>
        <v>101850</v>
      </c>
      <c r="E3197" s="130" t="s">
        <v>7180</v>
      </c>
      <c r="F3197" s="126"/>
      <c r="G3197" s="126"/>
      <c r="H3197" s="126"/>
      <c r="I3197" s="126"/>
      <c r="J3197" s="126"/>
      <c r="K3197" s="126"/>
    </row>
    <row r="3198" spans="1:11" s="143" customFormat="1">
      <c r="A3198" s="127" t="str">
        <f t="shared" si="121"/>
        <v>모로코98000</v>
      </c>
      <c r="B3198" s="127">
        <f t="shared" si="122"/>
        <v>98000</v>
      </c>
      <c r="C3198" s="127">
        <f t="shared" si="123"/>
        <v>3348000</v>
      </c>
      <c r="D3198" s="129">
        <f t="shared" si="124"/>
        <v>102900</v>
      </c>
      <c r="E3198" s="130" t="s">
        <v>7180</v>
      </c>
      <c r="F3198" s="126"/>
      <c r="G3198" s="126"/>
      <c r="H3198" s="126"/>
      <c r="I3198" s="126"/>
      <c r="J3198" s="126"/>
      <c r="K3198" s="126"/>
    </row>
    <row r="3199" spans="1:11" s="143" customFormat="1">
      <c r="A3199" s="127" t="str">
        <f t="shared" si="121"/>
        <v>모로코99000</v>
      </c>
      <c r="B3199" s="127">
        <f t="shared" si="122"/>
        <v>99000</v>
      </c>
      <c r="C3199" s="127">
        <f t="shared" si="123"/>
        <v>3382000</v>
      </c>
      <c r="D3199" s="129">
        <f t="shared" si="124"/>
        <v>103950</v>
      </c>
      <c r="E3199" s="130" t="s">
        <v>7180</v>
      </c>
      <c r="F3199" s="126"/>
      <c r="G3199" s="126"/>
      <c r="H3199" s="126"/>
      <c r="I3199" s="126"/>
      <c r="J3199" s="126"/>
      <c r="K3199" s="126"/>
    </row>
    <row r="3200" spans="1:11" s="143" customFormat="1">
      <c r="A3200" s="127" t="str">
        <f t="shared" si="121"/>
        <v>모로코100000</v>
      </c>
      <c r="B3200" s="127">
        <f t="shared" si="122"/>
        <v>100000</v>
      </c>
      <c r="C3200" s="127">
        <f t="shared" si="123"/>
        <v>3416000</v>
      </c>
      <c r="D3200" s="129">
        <f t="shared" si="124"/>
        <v>105000</v>
      </c>
      <c r="E3200" s="130" t="s">
        <v>7180</v>
      </c>
      <c r="F3200" s="126"/>
      <c r="G3200" s="126"/>
      <c r="H3200" s="126"/>
      <c r="I3200" s="126"/>
      <c r="J3200" s="126"/>
      <c r="K3200" s="126"/>
    </row>
    <row r="3201" spans="1:11" s="143" customFormat="1">
      <c r="A3201" s="127" t="str">
        <f t="shared" si="121"/>
        <v>모로코101000</v>
      </c>
      <c r="B3201" s="127">
        <f t="shared" si="122"/>
        <v>101000</v>
      </c>
      <c r="C3201" s="127">
        <f t="shared" si="123"/>
        <v>3450000</v>
      </c>
      <c r="D3201" s="129">
        <f t="shared" si="124"/>
        <v>106050</v>
      </c>
      <c r="E3201" s="130" t="s">
        <v>7180</v>
      </c>
      <c r="F3201" s="126"/>
      <c r="G3201" s="126"/>
      <c r="H3201" s="126"/>
      <c r="I3201" s="126"/>
      <c r="J3201" s="126"/>
      <c r="K3201" s="126"/>
    </row>
    <row r="3202" spans="1:11" s="143" customFormat="1">
      <c r="A3202" s="127" t="str">
        <f t="shared" si="121"/>
        <v>모로코102000</v>
      </c>
      <c r="B3202" s="127">
        <f t="shared" si="122"/>
        <v>102000</v>
      </c>
      <c r="C3202" s="127">
        <f t="shared" si="123"/>
        <v>3484000</v>
      </c>
      <c r="D3202" s="129">
        <f t="shared" si="124"/>
        <v>107100</v>
      </c>
      <c r="E3202" s="130" t="s">
        <v>7180</v>
      </c>
      <c r="F3202" s="126"/>
      <c r="G3202" s="126"/>
      <c r="H3202" s="126"/>
      <c r="I3202" s="126"/>
      <c r="J3202" s="126"/>
      <c r="K3202" s="126"/>
    </row>
    <row r="3203" spans="1:11" s="143" customFormat="1">
      <c r="A3203" s="127" t="str">
        <f t="shared" si="121"/>
        <v>모로코103000</v>
      </c>
      <c r="B3203" s="127">
        <f t="shared" si="122"/>
        <v>103000</v>
      </c>
      <c r="C3203" s="127">
        <f t="shared" si="123"/>
        <v>3518000</v>
      </c>
      <c r="D3203" s="129">
        <f t="shared" si="124"/>
        <v>108150</v>
      </c>
      <c r="E3203" s="130" t="s">
        <v>7180</v>
      </c>
      <c r="F3203" s="126"/>
      <c r="G3203" s="126"/>
      <c r="H3203" s="126"/>
      <c r="I3203" s="126"/>
      <c r="J3203" s="126"/>
      <c r="K3203" s="126"/>
    </row>
    <row r="3204" spans="1:11" s="143" customFormat="1">
      <c r="A3204" s="127" t="str">
        <f t="shared" si="121"/>
        <v>모로코104000</v>
      </c>
      <c r="B3204" s="127">
        <f t="shared" si="122"/>
        <v>104000</v>
      </c>
      <c r="C3204" s="127">
        <f t="shared" si="123"/>
        <v>3552000</v>
      </c>
      <c r="D3204" s="129">
        <f t="shared" si="124"/>
        <v>109200</v>
      </c>
      <c r="E3204" s="130" t="s">
        <v>7180</v>
      </c>
      <c r="F3204" s="126"/>
      <c r="G3204" s="126"/>
      <c r="H3204" s="126"/>
      <c r="I3204" s="126"/>
      <c r="J3204" s="126"/>
      <c r="K3204" s="126"/>
    </row>
    <row r="3205" spans="1:11" s="143" customFormat="1">
      <c r="A3205" s="127" t="str">
        <f t="shared" si="121"/>
        <v>모로코105000</v>
      </c>
      <c r="B3205" s="127">
        <f t="shared" si="122"/>
        <v>105000</v>
      </c>
      <c r="C3205" s="127">
        <f t="shared" si="123"/>
        <v>3586000</v>
      </c>
      <c r="D3205" s="129">
        <f t="shared" si="124"/>
        <v>110250</v>
      </c>
      <c r="E3205" s="130" t="s">
        <v>7180</v>
      </c>
      <c r="F3205" s="126"/>
      <c r="G3205" s="126"/>
      <c r="H3205" s="126"/>
      <c r="I3205" s="126"/>
      <c r="J3205" s="126"/>
      <c r="K3205" s="126"/>
    </row>
    <row r="3206" spans="1:11" s="143" customFormat="1">
      <c r="A3206" s="127" t="str">
        <f t="shared" si="121"/>
        <v>모로코106000</v>
      </c>
      <c r="B3206" s="127">
        <f t="shared" si="122"/>
        <v>106000</v>
      </c>
      <c r="C3206" s="127">
        <f t="shared" si="123"/>
        <v>3620000</v>
      </c>
      <c r="D3206" s="129">
        <f t="shared" si="124"/>
        <v>111300</v>
      </c>
      <c r="E3206" s="130" t="s">
        <v>7180</v>
      </c>
      <c r="F3206" s="126"/>
      <c r="G3206" s="126"/>
      <c r="H3206" s="126"/>
      <c r="I3206" s="126"/>
      <c r="J3206" s="126"/>
      <c r="K3206" s="126"/>
    </row>
    <row r="3207" spans="1:11" s="143" customFormat="1">
      <c r="A3207" s="127" t="str">
        <f t="shared" si="121"/>
        <v>모로코107000</v>
      </c>
      <c r="B3207" s="127">
        <f t="shared" si="122"/>
        <v>107000</v>
      </c>
      <c r="C3207" s="127">
        <f t="shared" si="123"/>
        <v>3654000</v>
      </c>
      <c r="D3207" s="129">
        <f t="shared" si="124"/>
        <v>112350</v>
      </c>
      <c r="E3207" s="130" t="s">
        <v>7180</v>
      </c>
      <c r="F3207" s="126"/>
      <c r="G3207" s="126"/>
      <c r="H3207" s="126"/>
      <c r="I3207" s="126"/>
      <c r="J3207" s="126"/>
      <c r="K3207" s="126"/>
    </row>
    <row r="3208" spans="1:11" s="143" customFormat="1">
      <c r="A3208" s="127" t="str">
        <f t="shared" si="121"/>
        <v>모로코108000</v>
      </c>
      <c r="B3208" s="127">
        <f t="shared" si="122"/>
        <v>108000</v>
      </c>
      <c r="C3208" s="127">
        <f t="shared" si="123"/>
        <v>3688000</v>
      </c>
      <c r="D3208" s="129">
        <f t="shared" si="124"/>
        <v>113400</v>
      </c>
      <c r="E3208" s="130" t="s">
        <v>7180</v>
      </c>
      <c r="F3208" s="126"/>
      <c r="G3208" s="126"/>
      <c r="H3208" s="126"/>
      <c r="I3208" s="126"/>
      <c r="J3208" s="126"/>
      <c r="K3208" s="126"/>
    </row>
    <row r="3209" spans="1:11" s="143" customFormat="1">
      <c r="A3209" s="127" t="str">
        <f t="shared" si="121"/>
        <v>모로코109000</v>
      </c>
      <c r="B3209" s="127">
        <f t="shared" si="122"/>
        <v>109000</v>
      </c>
      <c r="C3209" s="127">
        <f t="shared" si="123"/>
        <v>3722000</v>
      </c>
      <c r="D3209" s="129">
        <f t="shared" si="124"/>
        <v>114450</v>
      </c>
      <c r="E3209" s="130" t="s">
        <v>7180</v>
      </c>
      <c r="F3209" s="126"/>
      <c r="G3209" s="126"/>
      <c r="H3209" s="126"/>
      <c r="I3209" s="126"/>
      <c r="J3209" s="126"/>
      <c r="K3209" s="126"/>
    </row>
    <row r="3210" spans="1:11" s="143" customFormat="1">
      <c r="A3210" s="127" t="str">
        <f t="shared" si="121"/>
        <v>모로코110000</v>
      </c>
      <c r="B3210" s="127">
        <f t="shared" si="122"/>
        <v>110000</v>
      </c>
      <c r="C3210" s="127">
        <f t="shared" si="123"/>
        <v>3756000</v>
      </c>
      <c r="D3210" s="129">
        <f t="shared" si="124"/>
        <v>115500</v>
      </c>
      <c r="E3210" s="130" t="s">
        <v>7180</v>
      </c>
      <c r="F3210" s="126"/>
      <c r="G3210" s="126"/>
      <c r="H3210" s="126"/>
      <c r="I3210" s="126"/>
      <c r="J3210" s="126"/>
      <c r="K3210" s="126"/>
    </row>
    <row r="3211" spans="1:11" s="143" customFormat="1">
      <c r="A3211" s="127" t="str">
        <f t="shared" si="121"/>
        <v>모로코111000</v>
      </c>
      <c r="B3211" s="127">
        <f t="shared" si="122"/>
        <v>111000</v>
      </c>
      <c r="C3211" s="127">
        <f t="shared" si="123"/>
        <v>3790000</v>
      </c>
      <c r="D3211" s="129">
        <f t="shared" si="124"/>
        <v>116550</v>
      </c>
      <c r="E3211" s="130" t="s">
        <v>7180</v>
      </c>
      <c r="F3211" s="126"/>
      <c r="G3211" s="126"/>
      <c r="H3211" s="126"/>
      <c r="I3211" s="126"/>
      <c r="J3211" s="126"/>
      <c r="K3211" s="126"/>
    </row>
    <row r="3212" spans="1:11" s="143" customFormat="1">
      <c r="A3212" s="127" t="str">
        <f t="shared" si="121"/>
        <v>모로코112000</v>
      </c>
      <c r="B3212" s="127">
        <f t="shared" si="122"/>
        <v>112000</v>
      </c>
      <c r="C3212" s="127">
        <f t="shared" si="123"/>
        <v>3824000</v>
      </c>
      <c r="D3212" s="129">
        <f t="shared" si="124"/>
        <v>117600</v>
      </c>
      <c r="E3212" s="130" t="s">
        <v>7180</v>
      </c>
      <c r="F3212" s="126"/>
      <c r="G3212" s="126"/>
      <c r="H3212" s="126"/>
      <c r="I3212" s="126"/>
      <c r="J3212" s="126"/>
      <c r="K3212" s="126"/>
    </row>
    <row r="3213" spans="1:11" s="143" customFormat="1">
      <c r="A3213" s="127" t="str">
        <f t="shared" si="121"/>
        <v>모로코113000</v>
      </c>
      <c r="B3213" s="127">
        <f t="shared" si="122"/>
        <v>113000</v>
      </c>
      <c r="C3213" s="127">
        <f t="shared" si="123"/>
        <v>3858000</v>
      </c>
      <c r="D3213" s="129">
        <f t="shared" si="124"/>
        <v>118650</v>
      </c>
      <c r="E3213" s="130" t="s">
        <v>7180</v>
      </c>
      <c r="F3213" s="126"/>
      <c r="G3213" s="126"/>
      <c r="H3213" s="126"/>
      <c r="I3213" s="126"/>
      <c r="J3213" s="126"/>
      <c r="K3213" s="126"/>
    </row>
    <row r="3214" spans="1:11" s="143" customFormat="1">
      <c r="A3214" s="127" t="str">
        <f t="shared" si="121"/>
        <v>모로코114000</v>
      </c>
      <c r="B3214" s="127">
        <f t="shared" si="122"/>
        <v>114000</v>
      </c>
      <c r="C3214" s="127">
        <f t="shared" si="123"/>
        <v>3892000</v>
      </c>
      <c r="D3214" s="129">
        <f t="shared" si="124"/>
        <v>119700</v>
      </c>
      <c r="E3214" s="130" t="s">
        <v>7180</v>
      </c>
      <c r="F3214" s="126"/>
      <c r="G3214" s="126"/>
      <c r="H3214" s="126"/>
      <c r="I3214" s="126"/>
      <c r="J3214" s="126"/>
      <c r="K3214" s="126"/>
    </row>
    <row r="3215" spans="1:11" s="143" customFormat="1">
      <c r="A3215" s="127" t="str">
        <f t="shared" si="121"/>
        <v>모로코115000</v>
      </c>
      <c r="B3215" s="127">
        <f t="shared" si="122"/>
        <v>115000</v>
      </c>
      <c r="C3215" s="127">
        <f t="shared" si="123"/>
        <v>3926000</v>
      </c>
      <c r="D3215" s="129">
        <f t="shared" si="124"/>
        <v>120750</v>
      </c>
      <c r="E3215" s="130" t="s">
        <v>7180</v>
      </c>
      <c r="F3215" s="126"/>
      <c r="G3215" s="126"/>
      <c r="H3215" s="126"/>
      <c r="I3215" s="126"/>
      <c r="J3215" s="126"/>
      <c r="K3215" s="126"/>
    </row>
    <row r="3216" spans="1:11" s="143" customFormat="1">
      <c r="A3216" s="127" t="str">
        <f t="shared" si="121"/>
        <v>모로코116000</v>
      </c>
      <c r="B3216" s="127">
        <f t="shared" si="122"/>
        <v>116000</v>
      </c>
      <c r="C3216" s="127">
        <f t="shared" si="123"/>
        <v>3960000</v>
      </c>
      <c r="D3216" s="129">
        <f t="shared" si="124"/>
        <v>121800</v>
      </c>
      <c r="E3216" s="130" t="s">
        <v>7180</v>
      </c>
      <c r="F3216" s="126"/>
      <c r="G3216" s="126"/>
      <c r="H3216" s="126"/>
      <c r="I3216" s="126"/>
      <c r="J3216" s="126"/>
      <c r="K3216" s="126"/>
    </row>
    <row r="3217" spans="1:11" s="143" customFormat="1">
      <c r="A3217" s="127" t="str">
        <f t="shared" si="121"/>
        <v>모로코117000</v>
      </c>
      <c r="B3217" s="127">
        <f t="shared" si="122"/>
        <v>117000</v>
      </c>
      <c r="C3217" s="127">
        <f t="shared" si="123"/>
        <v>3994000</v>
      </c>
      <c r="D3217" s="129">
        <f t="shared" si="124"/>
        <v>122850</v>
      </c>
      <c r="E3217" s="130" t="s">
        <v>7180</v>
      </c>
      <c r="F3217" s="126"/>
      <c r="G3217" s="126"/>
      <c r="H3217" s="126"/>
      <c r="I3217" s="126"/>
      <c r="J3217" s="126"/>
      <c r="K3217" s="126"/>
    </row>
    <row r="3218" spans="1:11" s="143" customFormat="1">
      <c r="A3218" s="127" t="str">
        <f t="shared" si="121"/>
        <v>모로코118000</v>
      </c>
      <c r="B3218" s="127">
        <f t="shared" si="122"/>
        <v>118000</v>
      </c>
      <c r="C3218" s="127">
        <f t="shared" si="123"/>
        <v>4028000</v>
      </c>
      <c r="D3218" s="129">
        <f t="shared" si="124"/>
        <v>123900</v>
      </c>
      <c r="E3218" s="130" t="s">
        <v>7180</v>
      </c>
      <c r="F3218" s="126"/>
      <c r="G3218" s="126"/>
      <c r="H3218" s="126"/>
      <c r="I3218" s="126"/>
      <c r="J3218" s="126"/>
      <c r="K3218" s="126"/>
    </row>
    <row r="3219" spans="1:11" s="143" customFormat="1">
      <c r="A3219" s="127" t="str">
        <f t="shared" si="121"/>
        <v>모로코119000</v>
      </c>
      <c r="B3219" s="127">
        <f t="shared" si="122"/>
        <v>119000</v>
      </c>
      <c r="C3219" s="127">
        <f t="shared" si="123"/>
        <v>4062000</v>
      </c>
      <c r="D3219" s="129">
        <f t="shared" si="124"/>
        <v>124950</v>
      </c>
      <c r="E3219" s="130" t="s">
        <v>7180</v>
      </c>
      <c r="F3219" s="126"/>
      <c r="G3219" s="126"/>
      <c r="H3219" s="126"/>
      <c r="I3219" s="126"/>
      <c r="J3219" s="126"/>
      <c r="K3219" s="126"/>
    </row>
    <row r="3220" spans="1:11" s="143" customFormat="1">
      <c r="A3220" s="127" t="str">
        <f t="shared" si="121"/>
        <v>모로코120000</v>
      </c>
      <c r="B3220" s="127">
        <f t="shared" si="122"/>
        <v>120000</v>
      </c>
      <c r="C3220" s="127">
        <f t="shared" si="123"/>
        <v>4096000</v>
      </c>
      <c r="D3220" s="129">
        <f t="shared" si="124"/>
        <v>126000</v>
      </c>
      <c r="E3220" s="130" t="s">
        <v>7180</v>
      </c>
      <c r="F3220" s="126"/>
      <c r="G3220" s="126"/>
      <c r="H3220" s="126"/>
      <c r="I3220" s="126"/>
      <c r="J3220" s="126"/>
      <c r="K3220" s="126"/>
    </row>
    <row r="3221" spans="1:11" s="143" customFormat="1">
      <c r="A3221" s="127" t="str">
        <f t="shared" si="121"/>
        <v>모로코121000</v>
      </c>
      <c r="B3221" s="127">
        <f t="shared" si="122"/>
        <v>121000</v>
      </c>
      <c r="C3221" s="127">
        <f t="shared" si="123"/>
        <v>4130000</v>
      </c>
      <c r="D3221" s="129">
        <f t="shared" si="124"/>
        <v>127050</v>
      </c>
      <c r="E3221" s="130" t="s">
        <v>7180</v>
      </c>
      <c r="F3221" s="126"/>
      <c r="G3221" s="126"/>
      <c r="H3221" s="126"/>
      <c r="I3221" s="126"/>
      <c r="J3221" s="126"/>
      <c r="K3221" s="126"/>
    </row>
    <row r="3222" spans="1:11" s="143" customFormat="1">
      <c r="A3222" s="127" t="str">
        <f t="shared" si="121"/>
        <v>모로코122000</v>
      </c>
      <c r="B3222" s="127">
        <f t="shared" si="122"/>
        <v>122000</v>
      </c>
      <c r="C3222" s="127">
        <f t="shared" si="123"/>
        <v>4164000</v>
      </c>
      <c r="D3222" s="129">
        <f t="shared" si="124"/>
        <v>128100</v>
      </c>
      <c r="E3222" s="130" t="s">
        <v>7180</v>
      </c>
      <c r="F3222" s="126"/>
      <c r="G3222" s="126"/>
      <c r="H3222" s="126"/>
      <c r="I3222" s="126"/>
      <c r="J3222" s="126"/>
      <c r="K3222" s="126"/>
    </row>
    <row r="3223" spans="1:11" s="143" customFormat="1">
      <c r="A3223" s="127" t="str">
        <f t="shared" si="121"/>
        <v>모로코123000</v>
      </c>
      <c r="B3223" s="127">
        <f t="shared" si="122"/>
        <v>123000</v>
      </c>
      <c r="C3223" s="127">
        <f t="shared" si="123"/>
        <v>4198000</v>
      </c>
      <c r="D3223" s="129">
        <f t="shared" si="124"/>
        <v>129150</v>
      </c>
      <c r="E3223" s="130" t="s">
        <v>7180</v>
      </c>
      <c r="F3223" s="126"/>
      <c r="G3223" s="126"/>
      <c r="H3223" s="126"/>
      <c r="I3223" s="126"/>
      <c r="J3223" s="126"/>
      <c r="K3223" s="126"/>
    </row>
    <row r="3224" spans="1:11" s="143" customFormat="1">
      <c r="A3224" s="127" t="str">
        <f t="shared" si="121"/>
        <v>모로코124000</v>
      </c>
      <c r="B3224" s="127">
        <f t="shared" si="122"/>
        <v>124000</v>
      </c>
      <c r="C3224" s="127">
        <f t="shared" si="123"/>
        <v>4232000</v>
      </c>
      <c r="D3224" s="129">
        <f t="shared" si="124"/>
        <v>130200</v>
      </c>
      <c r="E3224" s="130" t="s">
        <v>7180</v>
      </c>
      <c r="F3224" s="126"/>
      <c r="G3224" s="126"/>
      <c r="H3224" s="126"/>
      <c r="I3224" s="126"/>
      <c r="J3224" s="126"/>
      <c r="K3224" s="126"/>
    </row>
    <row r="3225" spans="1:11" s="143" customFormat="1">
      <c r="A3225" s="127" t="str">
        <f t="shared" si="121"/>
        <v>모로코125000</v>
      </c>
      <c r="B3225" s="127">
        <f t="shared" si="122"/>
        <v>125000</v>
      </c>
      <c r="C3225" s="127">
        <f t="shared" si="123"/>
        <v>4266000</v>
      </c>
      <c r="D3225" s="129">
        <f t="shared" si="124"/>
        <v>131250</v>
      </c>
      <c r="E3225" s="130" t="s">
        <v>7180</v>
      </c>
      <c r="F3225" s="126"/>
      <c r="G3225" s="126"/>
      <c r="H3225" s="126"/>
      <c r="I3225" s="126"/>
      <c r="J3225" s="126"/>
      <c r="K3225" s="126"/>
    </row>
    <row r="3226" spans="1:11" s="143" customFormat="1">
      <c r="A3226" s="127" t="str">
        <f t="shared" si="121"/>
        <v>모로코126000</v>
      </c>
      <c r="B3226" s="127">
        <f t="shared" si="122"/>
        <v>126000</v>
      </c>
      <c r="C3226" s="127">
        <f t="shared" si="123"/>
        <v>4300000</v>
      </c>
      <c r="D3226" s="129">
        <f t="shared" si="124"/>
        <v>132300</v>
      </c>
      <c r="E3226" s="130" t="s">
        <v>7180</v>
      </c>
      <c r="F3226" s="126"/>
      <c r="G3226" s="126"/>
      <c r="H3226" s="126"/>
      <c r="I3226" s="126"/>
      <c r="J3226" s="126"/>
      <c r="K3226" s="126"/>
    </row>
    <row r="3227" spans="1:11" s="143" customFormat="1">
      <c r="A3227" s="127" t="str">
        <f t="shared" si="121"/>
        <v>모로코127000</v>
      </c>
      <c r="B3227" s="127">
        <f t="shared" si="122"/>
        <v>127000</v>
      </c>
      <c r="C3227" s="127">
        <f t="shared" si="123"/>
        <v>4334000</v>
      </c>
      <c r="D3227" s="129">
        <f t="shared" si="124"/>
        <v>133350</v>
      </c>
      <c r="E3227" s="130" t="s">
        <v>7180</v>
      </c>
      <c r="F3227" s="126"/>
      <c r="G3227" s="126"/>
      <c r="H3227" s="126"/>
      <c r="I3227" s="126"/>
      <c r="J3227" s="126"/>
      <c r="K3227" s="126"/>
    </row>
    <row r="3228" spans="1:11" s="143" customFormat="1">
      <c r="A3228" s="127" t="str">
        <f t="shared" si="121"/>
        <v>모로코128000</v>
      </c>
      <c r="B3228" s="127">
        <f t="shared" si="122"/>
        <v>128000</v>
      </c>
      <c r="C3228" s="127">
        <f t="shared" si="123"/>
        <v>4368000</v>
      </c>
      <c r="D3228" s="129">
        <f t="shared" si="124"/>
        <v>134400</v>
      </c>
      <c r="E3228" s="130" t="s">
        <v>7180</v>
      </c>
      <c r="F3228" s="126"/>
      <c r="G3228" s="126"/>
      <c r="H3228" s="126"/>
      <c r="I3228" s="126"/>
      <c r="J3228" s="126"/>
      <c r="K3228" s="126"/>
    </row>
    <row r="3229" spans="1:11" s="143" customFormat="1">
      <c r="A3229" s="127" t="str">
        <f t="shared" ref="A3229:A3292" si="125">"모로코"&amp;B3229</f>
        <v>모로코129000</v>
      </c>
      <c r="B3229" s="127">
        <f t="shared" si="122"/>
        <v>129000</v>
      </c>
      <c r="C3229" s="127">
        <f t="shared" si="123"/>
        <v>4402000</v>
      </c>
      <c r="D3229" s="129">
        <f t="shared" si="124"/>
        <v>135450</v>
      </c>
      <c r="E3229" s="130" t="s">
        <v>7180</v>
      </c>
      <c r="F3229" s="126"/>
      <c r="G3229" s="126"/>
      <c r="H3229" s="126"/>
      <c r="I3229" s="126"/>
      <c r="J3229" s="126"/>
      <c r="K3229" s="126"/>
    </row>
    <row r="3230" spans="1:11" s="143" customFormat="1">
      <c r="A3230" s="127" t="str">
        <f t="shared" si="125"/>
        <v>모로코130000</v>
      </c>
      <c r="B3230" s="127">
        <f t="shared" ref="B3230:B3293" si="126">B3229+1000</f>
        <v>130000</v>
      </c>
      <c r="C3230" s="127">
        <f t="shared" si="123"/>
        <v>4436000</v>
      </c>
      <c r="D3230" s="129">
        <f t="shared" si="124"/>
        <v>136500</v>
      </c>
      <c r="E3230" s="130" t="s">
        <v>7180</v>
      </c>
      <c r="F3230" s="126"/>
      <c r="G3230" s="126"/>
      <c r="H3230" s="126"/>
      <c r="I3230" s="126"/>
      <c r="J3230" s="126"/>
      <c r="K3230" s="126"/>
    </row>
    <row r="3231" spans="1:11" s="143" customFormat="1">
      <c r="A3231" s="127" t="str">
        <f t="shared" si="125"/>
        <v>모로코131000</v>
      </c>
      <c r="B3231" s="127">
        <f t="shared" si="126"/>
        <v>131000</v>
      </c>
      <c r="C3231" s="127">
        <f t="shared" ref="C3231:C3294" si="127">C3230+34000</f>
        <v>4470000</v>
      </c>
      <c r="D3231" s="129">
        <f t="shared" si="124"/>
        <v>137550</v>
      </c>
      <c r="E3231" s="130" t="s">
        <v>7180</v>
      </c>
      <c r="F3231" s="126"/>
      <c r="G3231" s="126"/>
      <c r="H3231" s="126"/>
      <c r="I3231" s="126"/>
      <c r="J3231" s="126"/>
      <c r="K3231" s="126"/>
    </row>
    <row r="3232" spans="1:11" s="143" customFormat="1">
      <c r="A3232" s="127" t="str">
        <f t="shared" si="125"/>
        <v>모로코132000</v>
      </c>
      <c r="B3232" s="127">
        <f t="shared" si="126"/>
        <v>132000</v>
      </c>
      <c r="C3232" s="127">
        <f t="shared" si="127"/>
        <v>4504000</v>
      </c>
      <c r="D3232" s="129">
        <f t="shared" si="124"/>
        <v>138600</v>
      </c>
      <c r="E3232" s="130" t="s">
        <v>7180</v>
      </c>
      <c r="F3232" s="126"/>
      <c r="G3232" s="126"/>
      <c r="H3232" s="126"/>
      <c r="I3232" s="126"/>
      <c r="J3232" s="126"/>
      <c r="K3232" s="126"/>
    </row>
    <row r="3233" spans="1:11" s="143" customFormat="1">
      <c r="A3233" s="127" t="str">
        <f t="shared" si="125"/>
        <v>모로코133000</v>
      </c>
      <c r="B3233" s="127">
        <f t="shared" si="126"/>
        <v>133000</v>
      </c>
      <c r="C3233" s="127">
        <f t="shared" si="127"/>
        <v>4538000</v>
      </c>
      <c r="D3233" s="129">
        <f t="shared" si="124"/>
        <v>139650</v>
      </c>
      <c r="E3233" s="130" t="s">
        <v>7180</v>
      </c>
      <c r="F3233" s="126"/>
      <c r="G3233" s="126"/>
      <c r="H3233" s="126"/>
      <c r="I3233" s="126"/>
      <c r="J3233" s="126"/>
      <c r="K3233" s="126"/>
    </row>
    <row r="3234" spans="1:11" s="143" customFormat="1">
      <c r="A3234" s="127" t="str">
        <f t="shared" si="125"/>
        <v>모로코134000</v>
      </c>
      <c r="B3234" s="127">
        <f t="shared" si="126"/>
        <v>134000</v>
      </c>
      <c r="C3234" s="127">
        <f t="shared" si="127"/>
        <v>4572000</v>
      </c>
      <c r="D3234" s="129">
        <f t="shared" si="124"/>
        <v>140700</v>
      </c>
      <c r="E3234" s="130" t="s">
        <v>7180</v>
      </c>
      <c r="F3234" s="126"/>
      <c r="G3234" s="126"/>
      <c r="H3234" s="126"/>
      <c r="I3234" s="126"/>
      <c r="J3234" s="126"/>
      <c r="K3234" s="126"/>
    </row>
    <row r="3235" spans="1:11" s="143" customFormat="1">
      <c r="A3235" s="127" t="str">
        <f t="shared" si="125"/>
        <v>모로코135000</v>
      </c>
      <c r="B3235" s="127">
        <f t="shared" si="126"/>
        <v>135000</v>
      </c>
      <c r="C3235" s="127">
        <f t="shared" si="127"/>
        <v>4606000</v>
      </c>
      <c r="D3235" s="129">
        <f t="shared" si="124"/>
        <v>141750</v>
      </c>
      <c r="E3235" s="130" t="s">
        <v>7180</v>
      </c>
      <c r="F3235" s="126"/>
      <c r="G3235" s="126"/>
      <c r="H3235" s="126"/>
      <c r="I3235" s="126"/>
      <c r="J3235" s="126"/>
      <c r="K3235" s="126"/>
    </row>
    <row r="3236" spans="1:11" s="143" customFormat="1">
      <c r="A3236" s="127" t="str">
        <f t="shared" si="125"/>
        <v>모로코136000</v>
      </c>
      <c r="B3236" s="127">
        <f t="shared" si="126"/>
        <v>136000</v>
      </c>
      <c r="C3236" s="127">
        <f t="shared" si="127"/>
        <v>4640000</v>
      </c>
      <c r="D3236" s="129">
        <f t="shared" si="124"/>
        <v>142800</v>
      </c>
      <c r="E3236" s="130" t="s">
        <v>7180</v>
      </c>
      <c r="F3236" s="126"/>
      <c r="G3236" s="126"/>
      <c r="H3236" s="126"/>
      <c r="I3236" s="126"/>
      <c r="J3236" s="126"/>
      <c r="K3236" s="126"/>
    </row>
    <row r="3237" spans="1:11" s="143" customFormat="1">
      <c r="A3237" s="127" t="str">
        <f t="shared" si="125"/>
        <v>모로코137000</v>
      </c>
      <c r="B3237" s="127">
        <f t="shared" si="126"/>
        <v>137000</v>
      </c>
      <c r="C3237" s="127">
        <f t="shared" si="127"/>
        <v>4674000</v>
      </c>
      <c r="D3237" s="129">
        <f t="shared" si="124"/>
        <v>143850</v>
      </c>
      <c r="E3237" s="130" t="s">
        <v>7180</v>
      </c>
      <c r="F3237" s="126"/>
      <c r="G3237" s="126"/>
      <c r="H3237" s="126"/>
      <c r="I3237" s="126"/>
      <c r="J3237" s="126"/>
      <c r="K3237" s="126"/>
    </row>
    <row r="3238" spans="1:11" s="143" customFormat="1">
      <c r="A3238" s="127" t="str">
        <f t="shared" si="125"/>
        <v>모로코138000</v>
      </c>
      <c r="B3238" s="127">
        <f t="shared" si="126"/>
        <v>138000</v>
      </c>
      <c r="C3238" s="127">
        <f t="shared" si="127"/>
        <v>4708000</v>
      </c>
      <c r="D3238" s="129">
        <f t="shared" si="124"/>
        <v>144900</v>
      </c>
      <c r="E3238" s="130" t="s">
        <v>7180</v>
      </c>
      <c r="F3238" s="126"/>
      <c r="G3238" s="126"/>
      <c r="H3238" s="126"/>
      <c r="I3238" s="126"/>
      <c r="J3238" s="126"/>
      <c r="K3238" s="126"/>
    </row>
    <row r="3239" spans="1:11" s="143" customFormat="1">
      <c r="A3239" s="127" t="str">
        <f t="shared" si="125"/>
        <v>모로코139000</v>
      </c>
      <c r="B3239" s="127">
        <f t="shared" si="126"/>
        <v>139000</v>
      </c>
      <c r="C3239" s="127">
        <f t="shared" si="127"/>
        <v>4742000</v>
      </c>
      <c r="D3239" s="129">
        <f t="shared" si="124"/>
        <v>145950</v>
      </c>
      <c r="E3239" s="130" t="s">
        <v>7180</v>
      </c>
      <c r="F3239" s="126"/>
      <c r="G3239" s="126"/>
      <c r="H3239" s="126"/>
      <c r="I3239" s="126"/>
      <c r="J3239" s="126"/>
      <c r="K3239" s="126"/>
    </row>
    <row r="3240" spans="1:11" s="143" customFormat="1">
      <c r="A3240" s="127" t="str">
        <f t="shared" si="125"/>
        <v>모로코140000</v>
      </c>
      <c r="B3240" s="127">
        <f t="shared" si="126"/>
        <v>140000</v>
      </c>
      <c r="C3240" s="127">
        <f t="shared" si="127"/>
        <v>4776000</v>
      </c>
      <c r="D3240" s="129">
        <f t="shared" si="124"/>
        <v>147000</v>
      </c>
      <c r="E3240" s="130" t="s">
        <v>7180</v>
      </c>
      <c r="F3240" s="126"/>
      <c r="G3240" s="126"/>
      <c r="H3240" s="126"/>
      <c r="I3240" s="126"/>
      <c r="J3240" s="126"/>
      <c r="K3240" s="126"/>
    </row>
    <row r="3241" spans="1:11" s="143" customFormat="1">
      <c r="A3241" s="127" t="str">
        <f t="shared" si="125"/>
        <v>모로코141000</v>
      </c>
      <c r="B3241" s="127">
        <f t="shared" si="126"/>
        <v>141000</v>
      </c>
      <c r="C3241" s="127">
        <f t="shared" si="127"/>
        <v>4810000</v>
      </c>
      <c r="D3241" s="129">
        <f t="shared" si="124"/>
        <v>148050</v>
      </c>
      <c r="E3241" s="130" t="s">
        <v>7180</v>
      </c>
      <c r="F3241" s="126"/>
      <c r="G3241" s="126"/>
      <c r="H3241" s="126"/>
      <c r="I3241" s="126"/>
      <c r="J3241" s="126"/>
      <c r="K3241" s="126"/>
    </row>
    <row r="3242" spans="1:11" s="143" customFormat="1">
      <c r="A3242" s="127" t="str">
        <f t="shared" si="125"/>
        <v>모로코142000</v>
      </c>
      <c r="B3242" s="127">
        <f t="shared" si="126"/>
        <v>142000</v>
      </c>
      <c r="C3242" s="127">
        <f t="shared" si="127"/>
        <v>4844000</v>
      </c>
      <c r="D3242" s="129">
        <f t="shared" si="124"/>
        <v>149100</v>
      </c>
      <c r="E3242" s="130" t="s">
        <v>7180</v>
      </c>
      <c r="F3242" s="126"/>
      <c r="G3242" s="126"/>
      <c r="H3242" s="126"/>
      <c r="I3242" s="126"/>
      <c r="J3242" s="126"/>
      <c r="K3242" s="126"/>
    </row>
    <row r="3243" spans="1:11" s="143" customFormat="1">
      <c r="A3243" s="127" t="str">
        <f t="shared" si="125"/>
        <v>모로코143000</v>
      </c>
      <c r="B3243" s="127">
        <f t="shared" si="126"/>
        <v>143000</v>
      </c>
      <c r="C3243" s="127">
        <f t="shared" si="127"/>
        <v>4878000</v>
      </c>
      <c r="D3243" s="129">
        <f t="shared" si="124"/>
        <v>150150</v>
      </c>
      <c r="E3243" s="130" t="s">
        <v>7180</v>
      </c>
      <c r="F3243" s="126"/>
      <c r="G3243" s="126"/>
      <c r="H3243" s="126"/>
      <c r="I3243" s="126"/>
      <c r="J3243" s="126"/>
      <c r="K3243" s="126"/>
    </row>
    <row r="3244" spans="1:11" s="143" customFormat="1">
      <c r="A3244" s="127" t="str">
        <f t="shared" si="125"/>
        <v>모로코144000</v>
      </c>
      <c r="B3244" s="127">
        <f t="shared" si="126"/>
        <v>144000</v>
      </c>
      <c r="C3244" s="127">
        <f t="shared" si="127"/>
        <v>4912000</v>
      </c>
      <c r="D3244" s="129">
        <f t="shared" si="124"/>
        <v>151200</v>
      </c>
      <c r="E3244" s="130" t="s">
        <v>7180</v>
      </c>
      <c r="F3244" s="126"/>
      <c r="G3244" s="126"/>
      <c r="H3244" s="126"/>
      <c r="I3244" s="126"/>
      <c r="J3244" s="126"/>
      <c r="K3244" s="126"/>
    </row>
    <row r="3245" spans="1:11" s="143" customFormat="1">
      <c r="A3245" s="127" t="str">
        <f t="shared" si="125"/>
        <v>모로코145000</v>
      </c>
      <c r="B3245" s="127">
        <f t="shared" si="126"/>
        <v>145000</v>
      </c>
      <c r="C3245" s="127">
        <f t="shared" si="127"/>
        <v>4946000</v>
      </c>
      <c r="D3245" s="129">
        <f t="shared" si="124"/>
        <v>152250</v>
      </c>
      <c r="E3245" s="130" t="s">
        <v>7180</v>
      </c>
      <c r="F3245" s="126"/>
      <c r="G3245" s="126"/>
      <c r="H3245" s="126"/>
      <c r="I3245" s="126"/>
      <c r="J3245" s="126"/>
      <c r="K3245" s="126"/>
    </row>
    <row r="3246" spans="1:11" s="143" customFormat="1">
      <c r="A3246" s="127" t="str">
        <f t="shared" si="125"/>
        <v>모로코146000</v>
      </c>
      <c r="B3246" s="127">
        <f t="shared" si="126"/>
        <v>146000</v>
      </c>
      <c r="C3246" s="127">
        <f t="shared" si="127"/>
        <v>4980000</v>
      </c>
      <c r="D3246" s="129">
        <f t="shared" si="124"/>
        <v>153300</v>
      </c>
      <c r="E3246" s="130" t="s">
        <v>7180</v>
      </c>
      <c r="F3246" s="126"/>
      <c r="G3246" s="126"/>
      <c r="H3246" s="126"/>
      <c r="I3246" s="126"/>
      <c r="J3246" s="126"/>
      <c r="K3246" s="126"/>
    </row>
    <row r="3247" spans="1:11" s="143" customFormat="1">
      <c r="A3247" s="127" t="str">
        <f t="shared" si="125"/>
        <v>모로코147000</v>
      </c>
      <c r="B3247" s="127">
        <f t="shared" si="126"/>
        <v>147000</v>
      </c>
      <c r="C3247" s="127">
        <f t="shared" si="127"/>
        <v>5014000</v>
      </c>
      <c r="D3247" s="129">
        <f t="shared" si="124"/>
        <v>154350</v>
      </c>
      <c r="E3247" s="130" t="s">
        <v>7180</v>
      </c>
      <c r="F3247" s="126"/>
      <c r="G3247" s="126"/>
      <c r="H3247" s="126"/>
      <c r="I3247" s="126"/>
      <c r="J3247" s="126"/>
      <c r="K3247" s="126"/>
    </row>
    <row r="3248" spans="1:11" s="143" customFormat="1">
      <c r="A3248" s="127" t="str">
        <f t="shared" si="125"/>
        <v>모로코148000</v>
      </c>
      <c r="B3248" s="127">
        <f t="shared" si="126"/>
        <v>148000</v>
      </c>
      <c r="C3248" s="127">
        <f t="shared" si="127"/>
        <v>5048000</v>
      </c>
      <c r="D3248" s="129">
        <f t="shared" si="124"/>
        <v>155400</v>
      </c>
      <c r="E3248" s="130" t="s">
        <v>7180</v>
      </c>
      <c r="F3248" s="126"/>
      <c r="G3248" s="126"/>
      <c r="H3248" s="126"/>
      <c r="I3248" s="126"/>
      <c r="J3248" s="126"/>
      <c r="K3248" s="126"/>
    </row>
    <row r="3249" spans="1:11" s="143" customFormat="1">
      <c r="A3249" s="127" t="str">
        <f t="shared" si="125"/>
        <v>모로코149000</v>
      </c>
      <c r="B3249" s="127">
        <f t="shared" si="126"/>
        <v>149000</v>
      </c>
      <c r="C3249" s="127">
        <f t="shared" si="127"/>
        <v>5082000</v>
      </c>
      <c r="D3249" s="129">
        <f t="shared" si="124"/>
        <v>156450</v>
      </c>
      <c r="E3249" s="130" t="s">
        <v>7180</v>
      </c>
      <c r="F3249" s="126"/>
      <c r="G3249" s="126"/>
      <c r="H3249" s="126"/>
      <c r="I3249" s="126"/>
      <c r="J3249" s="126"/>
      <c r="K3249" s="126"/>
    </row>
    <row r="3250" spans="1:11" s="143" customFormat="1">
      <c r="A3250" s="127" t="str">
        <f t="shared" si="125"/>
        <v>모로코150000</v>
      </c>
      <c r="B3250" s="127">
        <f t="shared" si="126"/>
        <v>150000</v>
      </c>
      <c r="C3250" s="127">
        <f t="shared" si="127"/>
        <v>5116000</v>
      </c>
      <c r="D3250" s="129">
        <f t="shared" ref="D3250:D3313" si="128">SUM($G$2)*(B3250*0.001)</f>
        <v>157500</v>
      </c>
      <c r="E3250" s="130" t="s">
        <v>7180</v>
      </c>
      <c r="F3250" s="126"/>
      <c r="G3250" s="126"/>
      <c r="H3250" s="126"/>
      <c r="I3250" s="126"/>
      <c r="J3250" s="126"/>
      <c r="K3250" s="126"/>
    </row>
    <row r="3251" spans="1:11" s="143" customFormat="1">
      <c r="A3251" s="127" t="str">
        <f t="shared" si="125"/>
        <v>모로코151000</v>
      </c>
      <c r="B3251" s="127">
        <f t="shared" si="126"/>
        <v>151000</v>
      </c>
      <c r="C3251" s="127">
        <f t="shared" si="127"/>
        <v>5150000</v>
      </c>
      <c r="D3251" s="129">
        <f t="shared" si="128"/>
        <v>158550</v>
      </c>
      <c r="E3251" s="130" t="s">
        <v>7180</v>
      </c>
      <c r="F3251" s="126"/>
      <c r="G3251" s="126"/>
      <c r="H3251" s="126"/>
      <c r="I3251" s="126"/>
      <c r="J3251" s="126"/>
      <c r="K3251" s="126"/>
    </row>
    <row r="3252" spans="1:11" s="143" customFormat="1">
      <c r="A3252" s="127" t="str">
        <f t="shared" si="125"/>
        <v>모로코152000</v>
      </c>
      <c r="B3252" s="127">
        <f t="shared" si="126"/>
        <v>152000</v>
      </c>
      <c r="C3252" s="127">
        <f t="shared" si="127"/>
        <v>5184000</v>
      </c>
      <c r="D3252" s="129">
        <f t="shared" si="128"/>
        <v>159600</v>
      </c>
      <c r="E3252" s="130" t="s">
        <v>7180</v>
      </c>
      <c r="F3252" s="126"/>
      <c r="G3252" s="126"/>
      <c r="H3252" s="126"/>
      <c r="I3252" s="126"/>
      <c r="J3252" s="126"/>
      <c r="K3252" s="126"/>
    </row>
    <row r="3253" spans="1:11" s="143" customFormat="1">
      <c r="A3253" s="127" t="str">
        <f t="shared" si="125"/>
        <v>모로코153000</v>
      </c>
      <c r="B3253" s="127">
        <f t="shared" si="126"/>
        <v>153000</v>
      </c>
      <c r="C3253" s="127">
        <f t="shared" si="127"/>
        <v>5218000</v>
      </c>
      <c r="D3253" s="129">
        <f t="shared" si="128"/>
        <v>160650</v>
      </c>
      <c r="E3253" s="130" t="s">
        <v>7180</v>
      </c>
      <c r="F3253" s="126"/>
      <c r="G3253" s="126"/>
      <c r="H3253" s="126"/>
      <c r="I3253" s="126"/>
      <c r="J3253" s="126"/>
      <c r="K3253" s="126"/>
    </row>
    <row r="3254" spans="1:11" s="143" customFormat="1">
      <c r="A3254" s="127" t="str">
        <f t="shared" si="125"/>
        <v>모로코154000</v>
      </c>
      <c r="B3254" s="127">
        <f t="shared" si="126"/>
        <v>154000</v>
      </c>
      <c r="C3254" s="127">
        <f t="shared" si="127"/>
        <v>5252000</v>
      </c>
      <c r="D3254" s="129">
        <f t="shared" si="128"/>
        <v>161700</v>
      </c>
      <c r="E3254" s="130" t="s">
        <v>7180</v>
      </c>
      <c r="F3254" s="126"/>
      <c r="G3254" s="126"/>
      <c r="H3254" s="126"/>
      <c r="I3254" s="126"/>
      <c r="J3254" s="126"/>
      <c r="K3254" s="126"/>
    </row>
    <row r="3255" spans="1:11" s="143" customFormat="1">
      <c r="A3255" s="127" t="str">
        <f t="shared" si="125"/>
        <v>모로코155000</v>
      </c>
      <c r="B3255" s="127">
        <f t="shared" si="126"/>
        <v>155000</v>
      </c>
      <c r="C3255" s="127">
        <f t="shared" si="127"/>
        <v>5286000</v>
      </c>
      <c r="D3255" s="129">
        <f t="shared" si="128"/>
        <v>162750</v>
      </c>
      <c r="E3255" s="130" t="s">
        <v>7180</v>
      </c>
      <c r="F3255" s="126"/>
      <c r="G3255" s="126"/>
      <c r="H3255" s="126"/>
      <c r="I3255" s="126"/>
      <c r="J3255" s="126"/>
      <c r="K3255" s="126"/>
    </row>
    <row r="3256" spans="1:11" s="143" customFormat="1">
      <c r="A3256" s="127" t="str">
        <f t="shared" si="125"/>
        <v>모로코156000</v>
      </c>
      <c r="B3256" s="127">
        <f t="shared" si="126"/>
        <v>156000</v>
      </c>
      <c r="C3256" s="127">
        <f t="shared" si="127"/>
        <v>5320000</v>
      </c>
      <c r="D3256" s="129">
        <f t="shared" si="128"/>
        <v>163800</v>
      </c>
      <c r="E3256" s="130" t="s">
        <v>7180</v>
      </c>
      <c r="F3256" s="126"/>
      <c r="G3256" s="126"/>
      <c r="H3256" s="126"/>
      <c r="I3256" s="126"/>
      <c r="J3256" s="126"/>
      <c r="K3256" s="126"/>
    </row>
    <row r="3257" spans="1:11" s="143" customFormat="1">
      <c r="A3257" s="127" t="str">
        <f t="shared" si="125"/>
        <v>모로코157000</v>
      </c>
      <c r="B3257" s="127">
        <f t="shared" si="126"/>
        <v>157000</v>
      </c>
      <c r="C3257" s="127">
        <f t="shared" si="127"/>
        <v>5354000</v>
      </c>
      <c r="D3257" s="129">
        <f t="shared" si="128"/>
        <v>164850</v>
      </c>
      <c r="E3257" s="130" t="s">
        <v>7180</v>
      </c>
      <c r="F3257" s="126"/>
      <c r="G3257" s="126"/>
      <c r="H3257" s="126"/>
      <c r="I3257" s="126"/>
      <c r="J3257" s="126"/>
      <c r="K3257" s="126"/>
    </row>
    <row r="3258" spans="1:11" s="143" customFormat="1">
      <c r="A3258" s="127" t="str">
        <f t="shared" si="125"/>
        <v>모로코158000</v>
      </c>
      <c r="B3258" s="127">
        <f t="shared" si="126"/>
        <v>158000</v>
      </c>
      <c r="C3258" s="127">
        <f t="shared" si="127"/>
        <v>5388000</v>
      </c>
      <c r="D3258" s="129">
        <f t="shared" si="128"/>
        <v>165900</v>
      </c>
      <c r="E3258" s="130" t="s">
        <v>7180</v>
      </c>
      <c r="F3258" s="126"/>
      <c r="G3258" s="126"/>
      <c r="H3258" s="126"/>
      <c r="I3258" s="126"/>
      <c r="J3258" s="126"/>
      <c r="K3258" s="126"/>
    </row>
    <row r="3259" spans="1:11" s="143" customFormat="1">
      <c r="A3259" s="127" t="str">
        <f t="shared" si="125"/>
        <v>모로코159000</v>
      </c>
      <c r="B3259" s="127">
        <f t="shared" si="126"/>
        <v>159000</v>
      </c>
      <c r="C3259" s="127">
        <f t="shared" si="127"/>
        <v>5422000</v>
      </c>
      <c r="D3259" s="129">
        <f t="shared" si="128"/>
        <v>166950</v>
      </c>
      <c r="E3259" s="130" t="s">
        <v>7180</v>
      </c>
      <c r="F3259" s="126"/>
      <c r="G3259" s="126"/>
      <c r="H3259" s="126"/>
      <c r="I3259" s="126"/>
      <c r="J3259" s="126"/>
      <c r="K3259" s="126"/>
    </row>
    <row r="3260" spans="1:11" s="143" customFormat="1">
      <c r="A3260" s="127" t="str">
        <f t="shared" si="125"/>
        <v>모로코160000</v>
      </c>
      <c r="B3260" s="127">
        <f t="shared" si="126"/>
        <v>160000</v>
      </c>
      <c r="C3260" s="127">
        <f t="shared" si="127"/>
        <v>5456000</v>
      </c>
      <c r="D3260" s="129">
        <f t="shared" si="128"/>
        <v>168000</v>
      </c>
      <c r="E3260" s="130" t="s">
        <v>7180</v>
      </c>
      <c r="F3260" s="126"/>
      <c r="G3260" s="126"/>
      <c r="H3260" s="126"/>
      <c r="I3260" s="126"/>
      <c r="J3260" s="126"/>
      <c r="K3260" s="126"/>
    </row>
    <row r="3261" spans="1:11" s="143" customFormat="1">
      <c r="A3261" s="127" t="str">
        <f t="shared" si="125"/>
        <v>모로코161000</v>
      </c>
      <c r="B3261" s="127">
        <f t="shared" si="126"/>
        <v>161000</v>
      </c>
      <c r="C3261" s="127">
        <f t="shared" si="127"/>
        <v>5490000</v>
      </c>
      <c r="D3261" s="129">
        <f t="shared" si="128"/>
        <v>169050</v>
      </c>
      <c r="E3261" s="130" t="s">
        <v>7180</v>
      </c>
      <c r="F3261" s="126"/>
      <c r="G3261" s="126"/>
      <c r="H3261" s="126"/>
      <c r="I3261" s="126"/>
      <c r="J3261" s="126"/>
      <c r="K3261" s="126"/>
    </row>
    <row r="3262" spans="1:11" s="143" customFormat="1">
      <c r="A3262" s="127" t="str">
        <f t="shared" si="125"/>
        <v>모로코162000</v>
      </c>
      <c r="B3262" s="127">
        <f t="shared" si="126"/>
        <v>162000</v>
      </c>
      <c r="C3262" s="127">
        <f t="shared" si="127"/>
        <v>5524000</v>
      </c>
      <c r="D3262" s="129">
        <f t="shared" si="128"/>
        <v>170100</v>
      </c>
      <c r="E3262" s="130" t="s">
        <v>7180</v>
      </c>
      <c r="F3262" s="126"/>
      <c r="G3262" s="126"/>
      <c r="H3262" s="126"/>
      <c r="I3262" s="126"/>
      <c r="J3262" s="126"/>
      <c r="K3262" s="126"/>
    </row>
    <row r="3263" spans="1:11" s="143" customFormat="1">
      <c r="A3263" s="127" t="str">
        <f t="shared" si="125"/>
        <v>모로코163000</v>
      </c>
      <c r="B3263" s="127">
        <f t="shared" si="126"/>
        <v>163000</v>
      </c>
      <c r="C3263" s="127">
        <f t="shared" si="127"/>
        <v>5558000</v>
      </c>
      <c r="D3263" s="129">
        <f t="shared" si="128"/>
        <v>171150</v>
      </c>
      <c r="E3263" s="130" t="s">
        <v>7180</v>
      </c>
      <c r="F3263" s="126"/>
      <c r="G3263" s="126"/>
      <c r="H3263" s="126"/>
      <c r="I3263" s="126"/>
      <c r="J3263" s="126"/>
      <c r="K3263" s="126"/>
    </row>
    <row r="3264" spans="1:11" s="143" customFormat="1">
      <c r="A3264" s="127" t="str">
        <f t="shared" si="125"/>
        <v>모로코164000</v>
      </c>
      <c r="B3264" s="127">
        <f t="shared" si="126"/>
        <v>164000</v>
      </c>
      <c r="C3264" s="127">
        <f t="shared" si="127"/>
        <v>5592000</v>
      </c>
      <c r="D3264" s="129">
        <f t="shared" si="128"/>
        <v>172200</v>
      </c>
      <c r="E3264" s="130" t="s">
        <v>7180</v>
      </c>
      <c r="F3264" s="126"/>
      <c r="G3264" s="126"/>
      <c r="H3264" s="126"/>
      <c r="I3264" s="126"/>
      <c r="J3264" s="126"/>
      <c r="K3264" s="126"/>
    </row>
    <row r="3265" spans="1:11" s="143" customFormat="1">
      <c r="A3265" s="127" t="str">
        <f t="shared" si="125"/>
        <v>모로코165000</v>
      </c>
      <c r="B3265" s="127">
        <f t="shared" si="126"/>
        <v>165000</v>
      </c>
      <c r="C3265" s="127">
        <f t="shared" si="127"/>
        <v>5626000</v>
      </c>
      <c r="D3265" s="129">
        <f t="shared" si="128"/>
        <v>173250</v>
      </c>
      <c r="E3265" s="130" t="s">
        <v>7180</v>
      </c>
      <c r="F3265" s="126"/>
      <c r="G3265" s="126"/>
      <c r="H3265" s="126"/>
      <c r="I3265" s="126"/>
      <c r="J3265" s="126"/>
      <c r="K3265" s="126"/>
    </row>
    <row r="3266" spans="1:11" s="143" customFormat="1">
      <c r="A3266" s="127" t="str">
        <f t="shared" si="125"/>
        <v>모로코166000</v>
      </c>
      <c r="B3266" s="127">
        <f t="shared" si="126"/>
        <v>166000</v>
      </c>
      <c r="C3266" s="127">
        <f t="shared" si="127"/>
        <v>5660000</v>
      </c>
      <c r="D3266" s="129">
        <f t="shared" si="128"/>
        <v>174300</v>
      </c>
      <c r="E3266" s="130" t="s">
        <v>7180</v>
      </c>
      <c r="F3266" s="126"/>
      <c r="G3266" s="126"/>
      <c r="H3266" s="126"/>
      <c r="I3266" s="126"/>
      <c r="J3266" s="126"/>
      <c r="K3266" s="126"/>
    </row>
    <row r="3267" spans="1:11" s="143" customFormat="1">
      <c r="A3267" s="127" t="str">
        <f t="shared" si="125"/>
        <v>모로코167000</v>
      </c>
      <c r="B3267" s="127">
        <f t="shared" si="126"/>
        <v>167000</v>
      </c>
      <c r="C3267" s="127">
        <f t="shared" si="127"/>
        <v>5694000</v>
      </c>
      <c r="D3267" s="129">
        <f t="shared" si="128"/>
        <v>175350</v>
      </c>
      <c r="E3267" s="130" t="s">
        <v>7180</v>
      </c>
      <c r="F3267" s="126"/>
      <c r="G3267" s="126"/>
      <c r="H3267" s="126"/>
      <c r="I3267" s="126"/>
      <c r="J3267" s="126"/>
      <c r="K3267" s="126"/>
    </row>
    <row r="3268" spans="1:11" s="143" customFormat="1">
      <c r="A3268" s="127" t="str">
        <f t="shared" si="125"/>
        <v>모로코168000</v>
      </c>
      <c r="B3268" s="127">
        <f t="shared" si="126"/>
        <v>168000</v>
      </c>
      <c r="C3268" s="127">
        <f t="shared" si="127"/>
        <v>5728000</v>
      </c>
      <c r="D3268" s="129">
        <f t="shared" si="128"/>
        <v>176400</v>
      </c>
      <c r="E3268" s="130" t="s">
        <v>7180</v>
      </c>
      <c r="F3268" s="126"/>
      <c r="G3268" s="126"/>
      <c r="H3268" s="126"/>
      <c r="I3268" s="126"/>
      <c r="J3268" s="126"/>
      <c r="K3268" s="126"/>
    </row>
    <row r="3269" spans="1:11" s="143" customFormat="1">
      <c r="A3269" s="127" t="str">
        <f t="shared" si="125"/>
        <v>모로코169000</v>
      </c>
      <c r="B3269" s="127">
        <f t="shared" si="126"/>
        <v>169000</v>
      </c>
      <c r="C3269" s="127">
        <f t="shared" si="127"/>
        <v>5762000</v>
      </c>
      <c r="D3269" s="129">
        <f t="shared" si="128"/>
        <v>177450</v>
      </c>
      <c r="E3269" s="130" t="s">
        <v>7180</v>
      </c>
      <c r="F3269" s="126"/>
      <c r="G3269" s="126"/>
      <c r="H3269" s="126"/>
      <c r="I3269" s="126"/>
      <c r="J3269" s="126"/>
      <c r="K3269" s="126"/>
    </row>
    <row r="3270" spans="1:11" s="143" customFormat="1">
      <c r="A3270" s="127" t="str">
        <f t="shared" si="125"/>
        <v>모로코170000</v>
      </c>
      <c r="B3270" s="127">
        <f t="shared" si="126"/>
        <v>170000</v>
      </c>
      <c r="C3270" s="127">
        <f t="shared" si="127"/>
        <v>5796000</v>
      </c>
      <c r="D3270" s="129">
        <f t="shared" si="128"/>
        <v>178500</v>
      </c>
      <c r="E3270" s="130" t="s">
        <v>7180</v>
      </c>
      <c r="F3270" s="126"/>
      <c r="G3270" s="126"/>
      <c r="H3270" s="126"/>
      <c r="I3270" s="126"/>
      <c r="J3270" s="126"/>
      <c r="K3270" s="126"/>
    </row>
    <row r="3271" spans="1:11" s="143" customFormat="1">
      <c r="A3271" s="127" t="str">
        <f t="shared" si="125"/>
        <v>모로코171000</v>
      </c>
      <c r="B3271" s="127">
        <f t="shared" si="126"/>
        <v>171000</v>
      </c>
      <c r="C3271" s="127">
        <f t="shared" si="127"/>
        <v>5830000</v>
      </c>
      <c r="D3271" s="129">
        <f t="shared" si="128"/>
        <v>179550</v>
      </c>
      <c r="E3271" s="130" t="s">
        <v>7180</v>
      </c>
      <c r="F3271" s="126"/>
      <c r="G3271" s="126"/>
      <c r="H3271" s="126"/>
      <c r="I3271" s="126"/>
      <c r="J3271" s="126"/>
      <c r="K3271" s="126"/>
    </row>
    <row r="3272" spans="1:11" s="143" customFormat="1">
      <c r="A3272" s="127" t="str">
        <f t="shared" si="125"/>
        <v>모로코172000</v>
      </c>
      <c r="B3272" s="127">
        <f t="shared" si="126"/>
        <v>172000</v>
      </c>
      <c r="C3272" s="127">
        <f t="shared" si="127"/>
        <v>5864000</v>
      </c>
      <c r="D3272" s="129">
        <f t="shared" si="128"/>
        <v>180600</v>
      </c>
      <c r="E3272" s="130" t="s">
        <v>7180</v>
      </c>
      <c r="F3272" s="126"/>
      <c r="G3272" s="126"/>
      <c r="H3272" s="126"/>
      <c r="I3272" s="126"/>
      <c r="J3272" s="126"/>
      <c r="K3272" s="126"/>
    </row>
    <row r="3273" spans="1:11" s="143" customFormat="1">
      <c r="A3273" s="127" t="str">
        <f t="shared" si="125"/>
        <v>모로코173000</v>
      </c>
      <c r="B3273" s="127">
        <f t="shared" si="126"/>
        <v>173000</v>
      </c>
      <c r="C3273" s="127">
        <f t="shared" si="127"/>
        <v>5898000</v>
      </c>
      <c r="D3273" s="129">
        <f t="shared" si="128"/>
        <v>181650</v>
      </c>
      <c r="E3273" s="130" t="s">
        <v>7180</v>
      </c>
      <c r="F3273" s="126"/>
      <c r="G3273" s="126"/>
      <c r="H3273" s="126"/>
      <c r="I3273" s="126"/>
      <c r="J3273" s="126"/>
      <c r="K3273" s="126"/>
    </row>
    <row r="3274" spans="1:11" s="143" customFormat="1">
      <c r="A3274" s="127" t="str">
        <f t="shared" si="125"/>
        <v>모로코174000</v>
      </c>
      <c r="B3274" s="127">
        <f t="shared" si="126"/>
        <v>174000</v>
      </c>
      <c r="C3274" s="127">
        <f t="shared" si="127"/>
        <v>5932000</v>
      </c>
      <c r="D3274" s="129">
        <f t="shared" si="128"/>
        <v>182700</v>
      </c>
      <c r="E3274" s="130" t="s">
        <v>7180</v>
      </c>
      <c r="F3274" s="126"/>
      <c r="G3274" s="126"/>
      <c r="H3274" s="126"/>
      <c r="I3274" s="126"/>
      <c r="J3274" s="126"/>
      <c r="K3274" s="126"/>
    </row>
    <row r="3275" spans="1:11" s="143" customFormat="1">
      <c r="A3275" s="127" t="str">
        <f t="shared" si="125"/>
        <v>모로코175000</v>
      </c>
      <c r="B3275" s="127">
        <f t="shared" si="126"/>
        <v>175000</v>
      </c>
      <c r="C3275" s="127">
        <f t="shared" si="127"/>
        <v>5966000</v>
      </c>
      <c r="D3275" s="129">
        <f t="shared" si="128"/>
        <v>183750</v>
      </c>
      <c r="E3275" s="130" t="s">
        <v>7180</v>
      </c>
      <c r="F3275" s="126"/>
      <c r="G3275" s="126"/>
      <c r="H3275" s="126"/>
      <c r="I3275" s="126"/>
      <c r="J3275" s="126"/>
      <c r="K3275" s="126"/>
    </row>
    <row r="3276" spans="1:11" s="143" customFormat="1">
      <c r="A3276" s="127" t="str">
        <f t="shared" si="125"/>
        <v>모로코176000</v>
      </c>
      <c r="B3276" s="127">
        <f t="shared" si="126"/>
        <v>176000</v>
      </c>
      <c r="C3276" s="127">
        <f t="shared" si="127"/>
        <v>6000000</v>
      </c>
      <c r="D3276" s="129">
        <f t="shared" si="128"/>
        <v>184800</v>
      </c>
      <c r="E3276" s="130" t="s">
        <v>7180</v>
      </c>
      <c r="F3276" s="126"/>
      <c r="G3276" s="126"/>
      <c r="H3276" s="126"/>
      <c r="I3276" s="126"/>
      <c r="J3276" s="126"/>
      <c r="K3276" s="126"/>
    </row>
    <row r="3277" spans="1:11" s="143" customFormat="1">
      <c r="A3277" s="127" t="str">
        <f t="shared" si="125"/>
        <v>모로코177000</v>
      </c>
      <c r="B3277" s="127">
        <f t="shared" si="126"/>
        <v>177000</v>
      </c>
      <c r="C3277" s="127">
        <f t="shared" si="127"/>
        <v>6034000</v>
      </c>
      <c r="D3277" s="129">
        <f t="shared" si="128"/>
        <v>185850</v>
      </c>
      <c r="E3277" s="130" t="s">
        <v>7180</v>
      </c>
      <c r="F3277" s="126"/>
      <c r="G3277" s="126"/>
      <c r="H3277" s="126"/>
      <c r="I3277" s="126"/>
      <c r="J3277" s="126"/>
      <c r="K3277" s="126"/>
    </row>
    <row r="3278" spans="1:11" s="143" customFormat="1">
      <c r="A3278" s="127" t="str">
        <f t="shared" si="125"/>
        <v>모로코178000</v>
      </c>
      <c r="B3278" s="127">
        <f t="shared" si="126"/>
        <v>178000</v>
      </c>
      <c r="C3278" s="127">
        <f t="shared" si="127"/>
        <v>6068000</v>
      </c>
      <c r="D3278" s="129">
        <f t="shared" si="128"/>
        <v>186900</v>
      </c>
      <c r="E3278" s="130" t="s">
        <v>7180</v>
      </c>
      <c r="F3278" s="126"/>
      <c r="G3278" s="126"/>
      <c r="H3278" s="126"/>
      <c r="I3278" s="126"/>
      <c r="J3278" s="126"/>
      <c r="K3278" s="126"/>
    </row>
    <row r="3279" spans="1:11" s="143" customFormat="1">
      <c r="A3279" s="127" t="str">
        <f t="shared" si="125"/>
        <v>모로코179000</v>
      </c>
      <c r="B3279" s="127">
        <f t="shared" si="126"/>
        <v>179000</v>
      </c>
      <c r="C3279" s="127">
        <f t="shared" si="127"/>
        <v>6102000</v>
      </c>
      <c r="D3279" s="129">
        <f t="shared" si="128"/>
        <v>187950</v>
      </c>
      <c r="E3279" s="130" t="s">
        <v>7180</v>
      </c>
      <c r="F3279" s="126"/>
      <c r="G3279" s="126"/>
      <c r="H3279" s="126"/>
      <c r="I3279" s="126"/>
      <c r="J3279" s="126"/>
      <c r="K3279" s="126"/>
    </row>
    <row r="3280" spans="1:11" s="143" customFormat="1">
      <c r="A3280" s="127" t="str">
        <f t="shared" si="125"/>
        <v>모로코180000</v>
      </c>
      <c r="B3280" s="127">
        <f t="shared" si="126"/>
        <v>180000</v>
      </c>
      <c r="C3280" s="127">
        <f t="shared" si="127"/>
        <v>6136000</v>
      </c>
      <c r="D3280" s="129">
        <f t="shared" si="128"/>
        <v>189000</v>
      </c>
      <c r="E3280" s="130" t="s">
        <v>7180</v>
      </c>
      <c r="F3280" s="126"/>
      <c r="G3280" s="126"/>
      <c r="H3280" s="126"/>
      <c r="I3280" s="126"/>
      <c r="J3280" s="126"/>
      <c r="K3280" s="126"/>
    </row>
    <row r="3281" spans="1:11" s="143" customFormat="1">
      <c r="A3281" s="127" t="str">
        <f t="shared" si="125"/>
        <v>모로코181000</v>
      </c>
      <c r="B3281" s="127">
        <f t="shared" si="126"/>
        <v>181000</v>
      </c>
      <c r="C3281" s="127">
        <f t="shared" si="127"/>
        <v>6170000</v>
      </c>
      <c r="D3281" s="129">
        <f t="shared" si="128"/>
        <v>190050</v>
      </c>
      <c r="E3281" s="130" t="s">
        <v>7180</v>
      </c>
      <c r="F3281" s="126"/>
      <c r="G3281" s="126"/>
      <c r="H3281" s="126"/>
      <c r="I3281" s="126"/>
      <c r="J3281" s="126"/>
      <c r="K3281" s="126"/>
    </row>
    <row r="3282" spans="1:11" s="143" customFormat="1">
      <c r="A3282" s="127" t="str">
        <f t="shared" si="125"/>
        <v>모로코182000</v>
      </c>
      <c r="B3282" s="127">
        <f t="shared" si="126"/>
        <v>182000</v>
      </c>
      <c r="C3282" s="127">
        <f t="shared" si="127"/>
        <v>6204000</v>
      </c>
      <c r="D3282" s="129">
        <f t="shared" si="128"/>
        <v>191100</v>
      </c>
      <c r="E3282" s="130" t="s">
        <v>7180</v>
      </c>
      <c r="F3282" s="126"/>
      <c r="G3282" s="126"/>
      <c r="H3282" s="126"/>
      <c r="I3282" s="126"/>
      <c r="J3282" s="126"/>
      <c r="K3282" s="126"/>
    </row>
    <row r="3283" spans="1:11" s="143" customFormat="1">
      <c r="A3283" s="127" t="str">
        <f t="shared" si="125"/>
        <v>모로코183000</v>
      </c>
      <c r="B3283" s="127">
        <f t="shared" si="126"/>
        <v>183000</v>
      </c>
      <c r="C3283" s="127">
        <f t="shared" si="127"/>
        <v>6238000</v>
      </c>
      <c r="D3283" s="129">
        <f t="shared" si="128"/>
        <v>192150</v>
      </c>
      <c r="E3283" s="130" t="s">
        <v>7180</v>
      </c>
      <c r="F3283" s="126"/>
      <c r="G3283" s="126"/>
      <c r="H3283" s="126"/>
      <c r="I3283" s="126"/>
      <c r="J3283" s="126"/>
      <c r="K3283" s="126"/>
    </row>
    <row r="3284" spans="1:11" s="143" customFormat="1">
      <c r="A3284" s="127" t="str">
        <f t="shared" si="125"/>
        <v>모로코184000</v>
      </c>
      <c r="B3284" s="127">
        <f t="shared" si="126"/>
        <v>184000</v>
      </c>
      <c r="C3284" s="127">
        <f t="shared" si="127"/>
        <v>6272000</v>
      </c>
      <c r="D3284" s="129">
        <f t="shared" si="128"/>
        <v>193200</v>
      </c>
      <c r="E3284" s="130" t="s">
        <v>7180</v>
      </c>
      <c r="F3284" s="126"/>
      <c r="G3284" s="126"/>
      <c r="H3284" s="126"/>
      <c r="I3284" s="126"/>
      <c r="J3284" s="126"/>
      <c r="K3284" s="126"/>
    </row>
    <row r="3285" spans="1:11" s="143" customFormat="1">
      <c r="A3285" s="127" t="str">
        <f t="shared" si="125"/>
        <v>모로코185000</v>
      </c>
      <c r="B3285" s="127">
        <f t="shared" si="126"/>
        <v>185000</v>
      </c>
      <c r="C3285" s="127">
        <f t="shared" si="127"/>
        <v>6306000</v>
      </c>
      <c r="D3285" s="129">
        <f t="shared" si="128"/>
        <v>194250</v>
      </c>
      <c r="E3285" s="130" t="s">
        <v>7180</v>
      </c>
      <c r="F3285" s="126"/>
      <c r="G3285" s="126"/>
      <c r="H3285" s="126"/>
      <c r="I3285" s="126"/>
      <c r="J3285" s="126"/>
      <c r="K3285" s="126"/>
    </row>
    <row r="3286" spans="1:11" s="143" customFormat="1">
      <c r="A3286" s="127" t="str">
        <f t="shared" si="125"/>
        <v>모로코186000</v>
      </c>
      <c r="B3286" s="127">
        <f t="shared" si="126"/>
        <v>186000</v>
      </c>
      <c r="C3286" s="127">
        <f t="shared" si="127"/>
        <v>6340000</v>
      </c>
      <c r="D3286" s="129">
        <f t="shared" si="128"/>
        <v>195300</v>
      </c>
      <c r="E3286" s="130" t="s">
        <v>7180</v>
      </c>
      <c r="F3286" s="126"/>
      <c r="G3286" s="126"/>
      <c r="H3286" s="126"/>
      <c r="I3286" s="126"/>
      <c r="J3286" s="126"/>
      <c r="K3286" s="126"/>
    </row>
    <row r="3287" spans="1:11" s="143" customFormat="1">
      <c r="A3287" s="127" t="str">
        <f t="shared" si="125"/>
        <v>모로코187000</v>
      </c>
      <c r="B3287" s="127">
        <f t="shared" si="126"/>
        <v>187000</v>
      </c>
      <c r="C3287" s="127">
        <f t="shared" si="127"/>
        <v>6374000</v>
      </c>
      <c r="D3287" s="129">
        <f t="shared" si="128"/>
        <v>196350</v>
      </c>
      <c r="E3287" s="130" t="s">
        <v>7180</v>
      </c>
      <c r="F3287" s="126"/>
      <c r="G3287" s="126"/>
      <c r="H3287" s="126"/>
      <c r="I3287" s="126"/>
      <c r="J3287" s="126"/>
      <c r="K3287" s="126"/>
    </row>
    <row r="3288" spans="1:11" s="143" customFormat="1">
      <c r="A3288" s="127" t="str">
        <f t="shared" si="125"/>
        <v>모로코188000</v>
      </c>
      <c r="B3288" s="127">
        <f t="shared" si="126"/>
        <v>188000</v>
      </c>
      <c r="C3288" s="127">
        <f t="shared" si="127"/>
        <v>6408000</v>
      </c>
      <c r="D3288" s="129">
        <f t="shared" si="128"/>
        <v>197400</v>
      </c>
      <c r="E3288" s="130" t="s">
        <v>7180</v>
      </c>
      <c r="F3288" s="126"/>
      <c r="G3288" s="126"/>
      <c r="H3288" s="126"/>
      <c r="I3288" s="126"/>
      <c r="J3288" s="126"/>
      <c r="K3288" s="126"/>
    </row>
    <row r="3289" spans="1:11" s="143" customFormat="1">
      <c r="A3289" s="127" t="str">
        <f t="shared" si="125"/>
        <v>모로코189000</v>
      </c>
      <c r="B3289" s="127">
        <f t="shared" si="126"/>
        <v>189000</v>
      </c>
      <c r="C3289" s="127">
        <f t="shared" si="127"/>
        <v>6442000</v>
      </c>
      <c r="D3289" s="129">
        <f t="shared" si="128"/>
        <v>198450</v>
      </c>
      <c r="E3289" s="130" t="s">
        <v>7180</v>
      </c>
      <c r="F3289" s="126"/>
      <c r="G3289" s="126"/>
      <c r="H3289" s="126"/>
      <c r="I3289" s="126"/>
      <c r="J3289" s="126"/>
      <c r="K3289" s="126"/>
    </row>
    <row r="3290" spans="1:11" s="143" customFormat="1">
      <c r="A3290" s="127" t="str">
        <f t="shared" si="125"/>
        <v>모로코190000</v>
      </c>
      <c r="B3290" s="127">
        <f t="shared" si="126"/>
        <v>190000</v>
      </c>
      <c r="C3290" s="127">
        <f t="shared" si="127"/>
        <v>6476000</v>
      </c>
      <c r="D3290" s="129">
        <f t="shared" si="128"/>
        <v>199500</v>
      </c>
      <c r="E3290" s="130" t="s">
        <v>7180</v>
      </c>
      <c r="F3290" s="126"/>
      <c r="G3290" s="126"/>
      <c r="H3290" s="126"/>
      <c r="I3290" s="126"/>
      <c r="J3290" s="126"/>
      <c r="K3290" s="126"/>
    </row>
    <row r="3291" spans="1:11">
      <c r="A3291" s="127" t="str">
        <f t="shared" si="125"/>
        <v>모로코191000</v>
      </c>
      <c r="B3291" s="127">
        <f t="shared" si="126"/>
        <v>191000</v>
      </c>
      <c r="C3291" s="127">
        <f t="shared" si="127"/>
        <v>6510000</v>
      </c>
      <c r="D3291" s="129">
        <f t="shared" si="128"/>
        <v>200550</v>
      </c>
      <c r="E3291" s="130" t="s">
        <v>7180</v>
      </c>
    </row>
    <row r="3292" spans="1:11">
      <c r="A3292" s="127" t="str">
        <f t="shared" si="125"/>
        <v>모로코192000</v>
      </c>
      <c r="B3292" s="127">
        <f t="shared" si="126"/>
        <v>192000</v>
      </c>
      <c r="C3292" s="127">
        <f t="shared" si="127"/>
        <v>6544000</v>
      </c>
      <c r="D3292" s="129">
        <f t="shared" si="128"/>
        <v>201600</v>
      </c>
      <c r="E3292" s="130" t="s">
        <v>7180</v>
      </c>
    </row>
    <row r="3293" spans="1:11">
      <c r="A3293" s="127" t="str">
        <f t="shared" ref="A3293:A3356" si="129">"모로코"&amp;B3293</f>
        <v>모로코193000</v>
      </c>
      <c r="B3293" s="127">
        <f t="shared" si="126"/>
        <v>193000</v>
      </c>
      <c r="C3293" s="127">
        <f t="shared" si="127"/>
        <v>6578000</v>
      </c>
      <c r="D3293" s="129">
        <f t="shared" si="128"/>
        <v>202650</v>
      </c>
      <c r="E3293" s="130" t="s">
        <v>7180</v>
      </c>
    </row>
    <row r="3294" spans="1:11">
      <c r="A3294" s="127" t="str">
        <f t="shared" si="129"/>
        <v>모로코194000</v>
      </c>
      <c r="B3294" s="127">
        <f t="shared" ref="B3294:B3357" si="130">B3293+1000</f>
        <v>194000</v>
      </c>
      <c r="C3294" s="127">
        <f t="shared" si="127"/>
        <v>6612000</v>
      </c>
      <c r="D3294" s="129">
        <f t="shared" si="128"/>
        <v>203700</v>
      </c>
      <c r="E3294" s="130" t="s">
        <v>7180</v>
      </c>
    </row>
    <row r="3295" spans="1:11">
      <c r="A3295" s="127" t="str">
        <f t="shared" si="129"/>
        <v>모로코195000</v>
      </c>
      <c r="B3295" s="127">
        <f t="shared" si="130"/>
        <v>195000</v>
      </c>
      <c r="C3295" s="127">
        <f t="shared" ref="C3295:C3358" si="131">C3294+34000</f>
        <v>6646000</v>
      </c>
      <c r="D3295" s="129">
        <f t="shared" si="128"/>
        <v>204750</v>
      </c>
      <c r="E3295" s="130" t="s">
        <v>7180</v>
      </c>
    </row>
    <row r="3296" spans="1:11">
      <c r="A3296" s="127" t="str">
        <f t="shared" si="129"/>
        <v>모로코196000</v>
      </c>
      <c r="B3296" s="127">
        <f t="shared" si="130"/>
        <v>196000</v>
      </c>
      <c r="C3296" s="127">
        <f t="shared" si="131"/>
        <v>6680000</v>
      </c>
      <c r="D3296" s="129">
        <f t="shared" si="128"/>
        <v>205800</v>
      </c>
      <c r="E3296" s="130" t="s">
        <v>7180</v>
      </c>
    </row>
    <row r="3297" spans="1:5">
      <c r="A3297" s="127" t="str">
        <f t="shared" si="129"/>
        <v>모로코197000</v>
      </c>
      <c r="B3297" s="127">
        <f t="shared" si="130"/>
        <v>197000</v>
      </c>
      <c r="C3297" s="127">
        <f t="shared" si="131"/>
        <v>6714000</v>
      </c>
      <c r="D3297" s="129">
        <f t="shared" si="128"/>
        <v>206850</v>
      </c>
      <c r="E3297" s="130" t="s">
        <v>7180</v>
      </c>
    </row>
    <row r="3298" spans="1:5">
      <c r="A3298" s="127" t="str">
        <f t="shared" si="129"/>
        <v>모로코198000</v>
      </c>
      <c r="B3298" s="127">
        <f t="shared" si="130"/>
        <v>198000</v>
      </c>
      <c r="C3298" s="127">
        <f t="shared" si="131"/>
        <v>6748000</v>
      </c>
      <c r="D3298" s="129">
        <f t="shared" si="128"/>
        <v>207900</v>
      </c>
      <c r="E3298" s="130" t="s">
        <v>7180</v>
      </c>
    </row>
    <row r="3299" spans="1:5">
      <c r="A3299" s="127" t="str">
        <f t="shared" si="129"/>
        <v>모로코199000</v>
      </c>
      <c r="B3299" s="127">
        <f t="shared" si="130"/>
        <v>199000</v>
      </c>
      <c r="C3299" s="127">
        <f t="shared" si="131"/>
        <v>6782000</v>
      </c>
      <c r="D3299" s="129">
        <f t="shared" si="128"/>
        <v>208950</v>
      </c>
      <c r="E3299" s="130" t="s">
        <v>7180</v>
      </c>
    </row>
    <row r="3300" spans="1:5">
      <c r="A3300" s="127" t="str">
        <f t="shared" si="129"/>
        <v>모로코200000</v>
      </c>
      <c r="B3300" s="127">
        <f t="shared" si="130"/>
        <v>200000</v>
      </c>
      <c r="C3300" s="127">
        <f t="shared" si="131"/>
        <v>6816000</v>
      </c>
      <c r="D3300" s="129">
        <f t="shared" si="128"/>
        <v>210000</v>
      </c>
      <c r="E3300" s="130" t="s">
        <v>7180</v>
      </c>
    </row>
    <row r="3301" spans="1:5">
      <c r="A3301" s="127" t="str">
        <f t="shared" si="129"/>
        <v>모로코201000</v>
      </c>
      <c r="B3301" s="127">
        <f t="shared" si="130"/>
        <v>201000</v>
      </c>
      <c r="C3301" s="127">
        <f t="shared" si="131"/>
        <v>6850000</v>
      </c>
      <c r="D3301" s="129">
        <f t="shared" si="128"/>
        <v>211050</v>
      </c>
      <c r="E3301" s="130" t="s">
        <v>7180</v>
      </c>
    </row>
    <row r="3302" spans="1:5">
      <c r="A3302" s="127" t="str">
        <f t="shared" si="129"/>
        <v>모로코202000</v>
      </c>
      <c r="B3302" s="127">
        <f t="shared" si="130"/>
        <v>202000</v>
      </c>
      <c r="C3302" s="127">
        <f t="shared" si="131"/>
        <v>6884000</v>
      </c>
      <c r="D3302" s="129">
        <f t="shared" si="128"/>
        <v>212100</v>
      </c>
      <c r="E3302" s="130" t="s">
        <v>7180</v>
      </c>
    </row>
    <row r="3303" spans="1:5">
      <c r="A3303" s="127" t="str">
        <f t="shared" si="129"/>
        <v>모로코203000</v>
      </c>
      <c r="B3303" s="127">
        <f t="shared" si="130"/>
        <v>203000</v>
      </c>
      <c r="C3303" s="127">
        <f t="shared" si="131"/>
        <v>6918000</v>
      </c>
      <c r="D3303" s="129">
        <f t="shared" si="128"/>
        <v>213150</v>
      </c>
      <c r="E3303" s="130" t="s">
        <v>7180</v>
      </c>
    </row>
    <row r="3304" spans="1:5">
      <c r="A3304" s="127" t="str">
        <f t="shared" si="129"/>
        <v>모로코204000</v>
      </c>
      <c r="B3304" s="127">
        <f t="shared" si="130"/>
        <v>204000</v>
      </c>
      <c r="C3304" s="127">
        <f t="shared" si="131"/>
        <v>6952000</v>
      </c>
      <c r="D3304" s="129">
        <f t="shared" si="128"/>
        <v>214200</v>
      </c>
      <c r="E3304" s="130" t="s">
        <v>7180</v>
      </c>
    </row>
    <row r="3305" spans="1:5">
      <c r="A3305" s="127" t="str">
        <f t="shared" si="129"/>
        <v>모로코205000</v>
      </c>
      <c r="B3305" s="127">
        <f t="shared" si="130"/>
        <v>205000</v>
      </c>
      <c r="C3305" s="127">
        <f t="shared" si="131"/>
        <v>6986000</v>
      </c>
      <c r="D3305" s="129">
        <f t="shared" si="128"/>
        <v>215250</v>
      </c>
      <c r="E3305" s="130" t="s">
        <v>7180</v>
      </c>
    </row>
    <row r="3306" spans="1:5">
      <c r="A3306" s="127" t="str">
        <f t="shared" si="129"/>
        <v>모로코206000</v>
      </c>
      <c r="B3306" s="127">
        <f t="shared" si="130"/>
        <v>206000</v>
      </c>
      <c r="C3306" s="127">
        <f t="shared" si="131"/>
        <v>7020000</v>
      </c>
      <c r="D3306" s="129">
        <f t="shared" si="128"/>
        <v>216300</v>
      </c>
      <c r="E3306" s="130" t="s">
        <v>7180</v>
      </c>
    </row>
    <row r="3307" spans="1:5">
      <c r="A3307" s="127" t="str">
        <f t="shared" si="129"/>
        <v>모로코207000</v>
      </c>
      <c r="B3307" s="127">
        <f t="shared" si="130"/>
        <v>207000</v>
      </c>
      <c r="C3307" s="127">
        <f t="shared" si="131"/>
        <v>7054000</v>
      </c>
      <c r="D3307" s="129">
        <f t="shared" si="128"/>
        <v>217350</v>
      </c>
      <c r="E3307" s="130" t="s">
        <v>7180</v>
      </c>
    </row>
    <row r="3308" spans="1:5">
      <c r="A3308" s="127" t="str">
        <f t="shared" si="129"/>
        <v>모로코208000</v>
      </c>
      <c r="B3308" s="127">
        <f t="shared" si="130"/>
        <v>208000</v>
      </c>
      <c r="C3308" s="127">
        <f t="shared" si="131"/>
        <v>7088000</v>
      </c>
      <c r="D3308" s="129">
        <f t="shared" si="128"/>
        <v>218400</v>
      </c>
      <c r="E3308" s="130" t="s">
        <v>7180</v>
      </c>
    </row>
    <row r="3309" spans="1:5">
      <c r="A3309" s="127" t="str">
        <f t="shared" si="129"/>
        <v>모로코209000</v>
      </c>
      <c r="B3309" s="127">
        <f t="shared" si="130"/>
        <v>209000</v>
      </c>
      <c r="C3309" s="127">
        <f t="shared" si="131"/>
        <v>7122000</v>
      </c>
      <c r="D3309" s="129">
        <f t="shared" si="128"/>
        <v>219450</v>
      </c>
      <c r="E3309" s="130" t="s">
        <v>7180</v>
      </c>
    </row>
    <row r="3310" spans="1:5">
      <c r="A3310" s="127" t="str">
        <f t="shared" si="129"/>
        <v>모로코210000</v>
      </c>
      <c r="B3310" s="127">
        <f t="shared" si="130"/>
        <v>210000</v>
      </c>
      <c r="C3310" s="127">
        <f t="shared" si="131"/>
        <v>7156000</v>
      </c>
      <c r="D3310" s="129">
        <f t="shared" si="128"/>
        <v>220500</v>
      </c>
      <c r="E3310" s="130" t="s">
        <v>7180</v>
      </c>
    </row>
    <row r="3311" spans="1:5">
      <c r="A3311" s="127" t="str">
        <f t="shared" si="129"/>
        <v>모로코211000</v>
      </c>
      <c r="B3311" s="127">
        <f t="shared" si="130"/>
        <v>211000</v>
      </c>
      <c r="C3311" s="127">
        <f t="shared" si="131"/>
        <v>7190000</v>
      </c>
      <c r="D3311" s="129">
        <f t="shared" si="128"/>
        <v>221550</v>
      </c>
      <c r="E3311" s="130" t="s">
        <v>7180</v>
      </c>
    </row>
    <row r="3312" spans="1:5">
      <c r="A3312" s="127" t="str">
        <f t="shared" si="129"/>
        <v>모로코212000</v>
      </c>
      <c r="B3312" s="127">
        <f t="shared" si="130"/>
        <v>212000</v>
      </c>
      <c r="C3312" s="127">
        <f t="shared" si="131"/>
        <v>7224000</v>
      </c>
      <c r="D3312" s="129">
        <f t="shared" si="128"/>
        <v>222600</v>
      </c>
      <c r="E3312" s="130" t="s">
        <v>7180</v>
      </c>
    </row>
    <row r="3313" spans="1:5">
      <c r="A3313" s="127" t="str">
        <f t="shared" si="129"/>
        <v>모로코213000</v>
      </c>
      <c r="B3313" s="127">
        <f t="shared" si="130"/>
        <v>213000</v>
      </c>
      <c r="C3313" s="127">
        <f t="shared" si="131"/>
        <v>7258000</v>
      </c>
      <c r="D3313" s="129">
        <f t="shared" si="128"/>
        <v>223650</v>
      </c>
      <c r="E3313" s="130" t="s">
        <v>7180</v>
      </c>
    </row>
    <row r="3314" spans="1:5">
      <c r="A3314" s="127" t="str">
        <f t="shared" si="129"/>
        <v>모로코214000</v>
      </c>
      <c r="B3314" s="127">
        <f t="shared" si="130"/>
        <v>214000</v>
      </c>
      <c r="C3314" s="127">
        <f t="shared" si="131"/>
        <v>7292000</v>
      </c>
      <c r="D3314" s="129">
        <f t="shared" ref="D3314:D3377" si="132">SUM($G$2)*(B3314*0.001)</f>
        <v>224700</v>
      </c>
      <c r="E3314" s="130" t="s">
        <v>7180</v>
      </c>
    </row>
    <row r="3315" spans="1:5">
      <c r="A3315" s="127" t="str">
        <f t="shared" si="129"/>
        <v>모로코215000</v>
      </c>
      <c r="B3315" s="127">
        <f t="shared" si="130"/>
        <v>215000</v>
      </c>
      <c r="C3315" s="127">
        <f t="shared" si="131"/>
        <v>7326000</v>
      </c>
      <c r="D3315" s="129">
        <f t="shared" si="132"/>
        <v>225750</v>
      </c>
      <c r="E3315" s="130" t="s">
        <v>7180</v>
      </c>
    </row>
    <row r="3316" spans="1:5">
      <c r="A3316" s="127" t="str">
        <f t="shared" si="129"/>
        <v>모로코216000</v>
      </c>
      <c r="B3316" s="127">
        <f t="shared" si="130"/>
        <v>216000</v>
      </c>
      <c r="C3316" s="127">
        <f t="shared" si="131"/>
        <v>7360000</v>
      </c>
      <c r="D3316" s="129">
        <f t="shared" si="132"/>
        <v>226800</v>
      </c>
      <c r="E3316" s="130" t="s">
        <v>7180</v>
      </c>
    </row>
    <row r="3317" spans="1:5">
      <c r="A3317" s="127" t="str">
        <f t="shared" si="129"/>
        <v>모로코217000</v>
      </c>
      <c r="B3317" s="127">
        <f t="shared" si="130"/>
        <v>217000</v>
      </c>
      <c r="C3317" s="127">
        <f t="shared" si="131"/>
        <v>7394000</v>
      </c>
      <c r="D3317" s="129">
        <f t="shared" si="132"/>
        <v>227850</v>
      </c>
      <c r="E3317" s="130" t="s">
        <v>7180</v>
      </c>
    </row>
    <row r="3318" spans="1:5">
      <c r="A3318" s="127" t="str">
        <f t="shared" si="129"/>
        <v>모로코218000</v>
      </c>
      <c r="B3318" s="127">
        <f t="shared" si="130"/>
        <v>218000</v>
      </c>
      <c r="C3318" s="127">
        <f t="shared" si="131"/>
        <v>7428000</v>
      </c>
      <c r="D3318" s="129">
        <f t="shared" si="132"/>
        <v>228900</v>
      </c>
      <c r="E3318" s="130" t="s">
        <v>7180</v>
      </c>
    </row>
    <row r="3319" spans="1:5">
      <c r="A3319" s="127" t="str">
        <f t="shared" si="129"/>
        <v>모로코219000</v>
      </c>
      <c r="B3319" s="127">
        <f t="shared" si="130"/>
        <v>219000</v>
      </c>
      <c r="C3319" s="127">
        <f t="shared" si="131"/>
        <v>7462000</v>
      </c>
      <c r="D3319" s="129">
        <f t="shared" si="132"/>
        <v>229950</v>
      </c>
      <c r="E3319" s="130" t="s">
        <v>7180</v>
      </c>
    </row>
    <row r="3320" spans="1:5">
      <c r="A3320" s="127" t="str">
        <f t="shared" si="129"/>
        <v>모로코220000</v>
      </c>
      <c r="B3320" s="127">
        <f t="shared" si="130"/>
        <v>220000</v>
      </c>
      <c r="C3320" s="127">
        <f t="shared" si="131"/>
        <v>7496000</v>
      </c>
      <c r="D3320" s="129">
        <f t="shared" si="132"/>
        <v>231000</v>
      </c>
      <c r="E3320" s="130" t="s">
        <v>7180</v>
      </c>
    </row>
    <row r="3321" spans="1:5">
      <c r="A3321" s="127" t="str">
        <f t="shared" si="129"/>
        <v>모로코221000</v>
      </c>
      <c r="B3321" s="127">
        <f t="shared" si="130"/>
        <v>221000</v>
      </c>
      <c r="C3321" s="127">
        <f t="shared" si="131"/>
        <v>7530000</v>
      </c>
      <c r="D3321" s="129">
        <f t="shared" si="132"/>
        <v>232050</v>
      </c>
      <c r="E3321" s="130" t="s">
        <v>7180</v>
      </c>
    </row>
    <row r="3322" spans="1:5">
      <c r="A3322" s="127" t="str">
        <f t="shared" si="129"/>
        <v>모로코222000</v>
      </c>
      <c r="B3322" s="127">
        <f t="shared" si="130"/>
        <v>222000</v>
      </c>
      <c r="C3322" s="127">
        <f t="shared" si="131"/>
        <v>7564000</v>
      </c>
      <c r="D3322" s="129">
        <f t="shared" si="132"/>
        <v>233100</v>
      </c>
      <c r="E3322" s="130" t="s">
        <v>7180</v>
      </c>
    </row>
    <row r="3323" spans="1:5">
      <c r="A3323" s="127" t="str">
        <f t="shared" si="129"/>
        <v>모로코223000</v>
      </c>
      <c r="B3323" s="127">
        <f t="shared" si="130"/>
        <v>223000</v>
      </c>
      <c r="C3323" s="127">
        <f t="shared" si="131"/>
        <v>7598000</v>
      </c>
      <c r="D3323" s="129">
        <f t="shared" si="132"/>
        <v>234150</v>
      </c>
      <c r="E3323" s="130" t="s">
        <v>7180</v>
      </c>
    </row>
    <row r="3324" spans="1:5">
      <c r="A3324" s="127" t="str">
        <f t="shared" si="129"/>
        <v>모로코224000</v>
      </c>
      <c r="B3324" s="127">
        <f t="shared" si="130"/>
        <v>224000</v>
      </c>
      <c r="C3324" s="127">
        <f t="shared" si="131"/>
        <v>7632000</v>
      </c>
      <c r="D3324" s="129">
        <f t="shared" si="132"/>
        <v>235200</v>
      </c>
      <c r="E3324" s="130" t="s">
        <v>7180</v>
      </c>
    </row>
    <row r="3325" spans="1:5">
      <c r="A3325" s="127" t="str">
        <f t="shared" si="129"/>
        <v>모로코225000</v>
      </c>
      <c r="B3325" s="127">
        <f t="shared" si="130"/>
        <v>225000</v>
      </c>
      <c r="C3325" s="127">
        <f t="shared" si="131"/>
        <v>7666000</v>
      </c>
      <c r="D3325" s="129">
        <f t="shared" si="132"/>
        <v>236250</v>
      </c>
      <c r="E3325" s="130" t="s">
        <v>7180</v>
      </c>
    </row>
    <row r="3326" spans="1:5">
      <c r="A3326" s="127" t="str">
        <f t="shared" si="129"/>
        <v>모로코226000</v>
      </c>
      <c r="B3326" s="127">
        <f t="shared" si="130"/>
        <v>226000</v>
      </c>
      <c r="C3326" s="127">
        <f t="shared" si="131"/>
        <v>7700000</v>
      </c>
      <c r="D3326" s="129">
        <f t="shared" si="132"/>
        <v>237300</v>
      </c>
      <c r="E3326" s="130" t="s">
        <v>7180</v>
      </c>
    </row>
    <row r="3327" spans="1:5">
      <c r="A3327" s="127" t="str">
        <f t="shared" si="129"/>
        <v>모로코227000</v>
      </c>
      <c r="B3327" s="127">
        <f t="shared" si="130"/>
        <v>227000</v>
      </c>
      <c r="C3327" s="127">
        <f t="shared" si="131"/>
        <v>7734000</v>
      </c>
      <c r="D3327" s="129">
        <f t="shared" si="132"/>
        <v>238350</v>
      </c>
      <c r="E3327" s="130" t="s">
        <v>7180</v>
      </c>
    </row>
    <row r="3328" spans="1:5">
      <c r="A3328" s="127" t="str">
        <f t="shared" si="129"/>
        <v>모로코228000</v>
      </c>
      <c r="B3328" s="127">
        <f t="shared" si="130"/>
        <v>228000</v>
      </c>
      <c r="C3328" s="127">
        <f t="shared" si="131"/>
        <v>7768000</v>
      </c>
      <c r="D3328" s="129">
        <f t="shared" si="132"/>
        <v>239400</v>
      </c>
      <c r="E3328" s="130" t="s">
        <v>7180</v>
      </c>
    </row>
    <row r="3329" spans="1:5">
      <c r="A3329" s="127" t="str">
        <f t="shared" si="129"/>
        <v>모로코229000</v>
      </c>
      <c r="B3329" s="127">
        <f t="shared" si="130"/>
        <v>229000</v>
      </c>
      <c r="C3329" s="127">
        <f t="shared" si="131"/>
        <v>7802000</v>
      </c>
      <c r="D3329" s="129">
        <f t="shared" si="132"/>
        <v>240450</v>
      </c>
      <c r="E3329" s="130" t="s">
        <v>7180</v>
      </c>
    </row>
    <row r="3330" spans="1:5">
      <c r="A3330" s="127" t="str">
        <f t="shared" si="129"/>
        <v>모로코230000</v>
      </c>
      <c r="B3330" s="127">
        <f t="shared" si="130"/>
        <v>230000</v>
      </c>
      <c r="C3330" s="127">
        <f t="shared" si="131"/>
        <v>7836000</v>
      </c>
      <c r="D3330" s="129">
        <f t="shared" si="132"/>
        <v>241500</v>
      </c>
      <c r="E3330" s="130" t="s">
        <v>7180</v>
      </c>
    </row>
    <row r="3331" spans="1:5">
      <c r="A3331" s="127" t="str">
        <f t="shared" si="129"/>
        <v>모로코231000</v>
      </c>
      <c r="B3331" s="127">
        <f t="shared" si="130"/>
        <v>231000</v>
      </c>
      <c r="C3331" s="127">
        <f t="shared" si="131"/>
        <v>7870000</v>
      </c>
      <c r="D3331" s="129">
        <f t="shared" si="132"/>
        <v>242550</v>
      </c>
      <c r="E3331" s="130" t="s">
        <v>7180</v>
      </c>
    </row>
    <row r="3332" spans="1:5">
      <c r="A3332" s="127" t="str">
        <f t="shared" si="129"/>
        <v>모로코232000</v>
      </c>
      <c r="B3332" s="127">
        <f t="shared" si="130"/>
        <v>232000</v>
      </c>
      <c r="C3332" s="127">
        <f t="shared" si="131"/>
        <v>7904000</v>
      </c>
      <c r="D3332" s="129">
        <f t="shared" si="132"/>
        <v>243600</v>
      </c>
      <c r="E3332" s="130" t="s">
        <v>7180</v>
      </c>
    </row>
    <row r="3333" spans="1:5">
      <c r="A3333" s="127" t="str">
        <f t="shared" si="129"/>
        <v>모로코233000</v>
      </c>
      <c r="B3333" s="127">
        <f t="shared" si="130"/>
        <v>233000</v>
      </c>
      <c r="C3333" s="127">
        <f t="shared" si="131"/>
        <v>7938000</v>
      </c>
      <c r="D3333" s="129">
        <f t="shared" si="132"/>
        <v>244650</v>
      </c>
      <c r="E3333" s="130" t="s">
        <v>7180</v>
      </c>
    </row>
    <row r="3334" spans="1:5">
      <c r="A3334" s="127" t="str">
        <f t="shared" si="129"/>
        <v>모로코234000</v>
      </c>
      <c r="B3334" s="127">
        <f t="shared" si="130"/>
        <v>234000</v>
      </c>
      <c r="C3334" s="127">
        <f t="shared" si="131"/>
        <v>7972000</v>
      </c>
      <c r="D3334" s="129">
        <f t="shared" si="132"/>
        <v>245700</v>
      </c>
      <c r="E3334" s="130" t="s">
        <v>7180</v>
      </c>
    </row>
    <row r="3335" spans="1:5">
      <c r="A3335" s="127" t="str">
        <f t="shared" si="129"/>
        <v>모로코235000</v>
      </c>
      <c r="B3335" s="127">
        <f t="shared" si="130"/>
        <v>235000</v>
      </c>
      <c r="C3335" s="127">
        <f t="shared" si="131"/>
        <v>8006000</v>
      </c>
      <c r="D3335" s="129">
        <f t="shared" si="132"/>
        <v>246750</v>
      </c>
      <c r="E3335" s="130" t="s">
        <v>7180</v>
      </c>
    </row>
    <row r="3336" spans="1:5">
      <c r="A3336" s="127" t="str">
        <f t="shared" si="129"/>
        <v>모로코236000</v>
      </c>
      <c r="B3336" s="127">
        <f t="shared" si="130"/>
        <v>236000</v>
      </c>
      <c r="C3336" s="127">
        <f t="shared" si="131"/>
        <v>8040000</v>
      </c>
      <c r="D3336" s="129">
        <f t="shared" si="132"/>
        <v>247800</v>
      </c>
      <c r="E3336" s="130" t="s">
        <v>7180</v>
      </c>
    </row>
    <row r="3337" spans="1:5">
      <c r="A3337" s="127" t="str">
        <f t="shared" si="129"/>
        <v>모로코237000</v>
      </c>
      <c r="B3337" s="127">
        <f t="shared" si="130"/>
        <v>237000</v>
      </c>
      <c r="C3337" s="127">
        <f t="shared" si="131"/>
        <v>8074000</v>
      </c>
      <c r="D3337" s="129">
        <f t="shared" si="132"/>
        <v>248850</v>
      </c>
      <c r="E3337" s="130" t="s">
        <v>7180</v>
      </c>
    </row>
    <row r="3338" spans="1:5">
      <c r="A3338" s="127" t="str">
        <f t="shared" si="129"/>
        <v>모로코238000</v>
      </c>
      <c r="B3338" s="127">
        <f t="shared" si="130"/>
        <v>238000</v>
      </c>
      <c r="C3338" s="127">
        <f t="shared" si="131"/>
        <v>8108000</v>
      </c>
      <c r="D3338" s="129">
        <f t="shared" si="132"/>
        <v>249900</v>
      </c>
      <c r="E3338" s="130" t="s">
        <v>7180</v>
      </c>
    </row>
    <row r="3339" spans="1:5">
      <c r="A3339" s="127" t="str">
        <f t="shared" si="129"/>
        <v>모로코239000</v>
      </c>
      <c r="B3339" s="127">
        <f t="shared" si="130"/>
        <v>239000</v>
      </c>
      <c r="C3339" s="127">
        <f t="shared" si="131"/>
        <v>8142000</v>
      </c>
      <c r="D3339" s="129">
        <f t="shared" si="132"/>
        <v>250950</v>
      </c>
      <c r="E3339" s="130" t="s">
        <v>7180</v>
      </c>
    </row>
    <row r="3340" spans="1:5">
      <c r="A3340" s="127" t="str">
        <f t="shared" si="129"/>
        <v>모로코240000</v>
      </c>
      <c r="B3340" s="127">
        <f t="shared" si="130"/>
        <v>240000</v>
      </c>
      <c r="C3340" s="127">
        <f t="shared" si="131"/>
        <v>8176000</v>
      </c>
      <c r="D3340" s="129">
        <f t="shared" si="132"/>
        <v>252000</v>
      </c>
      <c r="E3340" s="130" t="s">
        <v>7180</v>
      </c>
    </row>
    <row r="3341" spans="1:5">
      <c r="A3341" s="127" t="str">
        <f t="shared" si="129"/>
        <v>모로코241000</v>
      </c>
      <c r="B3341" s="127">
        <f t="shared" si="130"/>
        <v>241000</v>
      </c>
      <c r="C3341" s="127">
        <f t="shared" si="131"/>
        <v>8210000</v>
      </c>
      <c r="D3341" s="129">
        <f t="shared" si="132"/>
        <v>253050</v>
      </c>
      <c r="E3341" s="130" t="s">
        <v>7180</v>
      </c>
    </row>
    <row r="3342" spans="1:5">
      <c r="A3342" s="127" t="str">
        <f t="shared" si="129"/>
        <v>모로코242000</v>
      </c>
      <c r="B3342" s="127">
        <f t="shared" si="130"/>
        <v>242000</v>
      </c>
      <c r="C3342" s="127">
        <f t="shared" si="131"/>
        <v>8244000</v>
      </c>
      <c r="D3342" s="129">
        <f t="shared" si="132"/>
        <v>254100</v>
      </c>
      <c r="E3342" s="130" t="s">
        <v>7180</v>
      </c>
    </row>
    <row r="3343" spans="1:5">
      <c r="A3343" s="127" t="str">
        <f t="shared" si="129"/>
        <v>모로코243000</v>
      </c>
      <c r="B3343" s="127">
        <f t="shared" si="130"/>
        <v>243000</v>
      </c>
      <c r="C3343" s="127">
        <f t="shared" si="131"/>
        <v>8278000</v>
      </c>
      <c r="D3343" s="129">
        <f t="shared" si="132"/>
        <v>255150</v>
      </c>
      <c r="E3343" s="130" t="s">
        <v>7180</v>
      </c>
    </row>
    <row r="3344" spans="1:5">
      <c r="A3344" s="127" t="str">
        <f t="shared" si="129"/>
        <v>모로코244000</v>
      </c>
      <c r="B3344" s="127">
        <f t="shared" si="130"/>
        <v>244000</v>
      </c>
      <c r="C3344" s="127">
        <f t="shared" si="131"/>
        <v>8312000</v>
      </c>
      <c r="D3344" s="129">
        <f t="shared" si="132"/>
        <v>256200</v>
      </c>
      <c r="E3344" s="130" t="s">
        <v>7180</v>
      </c>
    </row>
    <row r="3345" spans="1:5">
      <c r="A3345" s="127" t="str">
        <f t="shared" si="129"/>
        <v>모로코245000</v>
      </c>
      <c r="B3345" s="127">
        <f t="shared" si="130"/>
        <v>245000</v>
      </c>
      <c r="C3345" s="127">
        <f t="shared" si="131"/>
        <v>8346000</v>
      </c>
      <c r="D3345" s="129">
        <f t="shared" si="132"/>
        <v>257250</v>
      </c>
      <c r="E3345" s="130" t="s">
        <v>7180</v>
      </c>
    </row>
    <row r="3346" spans="1:5">
      <c r="A3346" s="127" t="str">
        <f t="shared" si="129"/>
        <v>모로코246000</v>
      </c>
      <c r="B3346" s="127">
        <f t="shared" si="130"/>
        <v>246000</v>
      </c>
      <c r="C3346" s="127">
        <f t="shared" si="131"/>
        <v>8380000</v>
      </c>
      <c r="D3346" s="129">
        <f t="shared" si="132"/>
        <v>258300</v>
      </c>
      <c r="E3346" s="130" t="s">
        <v>7180</v>
      </c>
    </row>
    <row r="3347" spans="1:5">
      <c r="A3347" s="127" t="str">
        <f t="shared" si="129"/>
        <v>모로코247000</v>
      </c>
      <c r="B3347" s="127">
        <f t="shared" si="130"/>
        <v>247000</v>
      </c>
      <c r="C3347" s="127">
        <f t="shared" si="131"/>
        <v>8414000</v>
      </c>
      <c r="D3347" s="129">
        <f t="shared" si="132"/>
        <v>259350</v>
      </c>
      <c r="E3347" s="130" t="s">
        <v>7180</v>
      </c>
    </row>
    <row r="3348" spans="1:5">
      <c r="A3348" s="127" t="str">
        <f t="shared" si="129"/>
        <v>모로코248000</v>
      </c>
      <c r="B3348" s="127">
        <f t="shared" si="130"/>
        <v>248000</v>
      </c>
      <c r="C3348" s="127">
        <f t="shared" si="131"/>
        <v>8448000</v>
      </c>
      <c r="D3348" s="129">
        <f t="shared" si="132"/>
        <v>260400</v>
      </c>
      <c r="E3348" s="130" t="s">
        <v>7180</v>
      </c>
    </row>
    <row r="3349" spans="1:5">
      <c r="A3349" s="127" t="str">
        <f t="shared" si="129"/>
        <v>모로코249000</v>
      </c>
      <c r="B3349" s="127">
        <f t="shared" si="130"/>
        <v>249000</v>
      </c>
      <c r="C3349" s="127">
        <f t="shared" si="131"/>
        <v>8482000</v>
      </c>
      <c r="D3349" s="129">
        <f t="shared" si="132"/>
        <v>261450</v>
      </c>
      <c r="E3349" s="130" t="s">
        <v>7180</v>
      </c>
    </row>
    <row r="3350" spans="1:5">
      <c r="A3350" s="127" t="str">
        <f t="shared" si="129"/>
        <v>모로코250000</v>
      </c>
      <c r="B3350" s="127">
        <f t="shared" si="130"/>
        <v>250000</v>
      </c>
      <c r="C3350" s="127">
        <f t="shared" si="131"/>
        <v>8516000</v>
      </c>
      <c r="D3350" s="129">
        <f t="shared" si="132"/>
        <v>262500</v>
      </c>
      <c r="E3350" s="130" t="s">
        <v>7180</v>
      </c>
    </row>
    <row r="3351" spans="1:5">
      <c r="A3351" s="127" t="str">
        <f t="shared" si="129"/>
        <v>모로코251000</v>
      </c>
      <c r="B3351" s="127">
        <f t="shared" si="130"/>
        <v>251000</v>
      </c>
      <c r="C3351" s="127">
        <f t="shared" si="131"/>
        <v>8550000</v>
      </c>
      <c r="D3351" s="129">
        <f t="shared" si="132"/>
        <v>263550</v>
      </c>
      <c r="E3351" s="130" t="s">
        <v>7180</v>
      </c>
    </row>
    <row r="3352" spans="1:5">
      <c r="A3352" s="127" t="str">
        <f t="shared" si="129"/>
        <v>모로코252000</v>
      </c>
      <c r="B3352" s="127">
        <f t="shared" si="130"/>
        <v>252000</v>
      </c>
      <c r="C3352" s="127">
        <f t="shared" si="131"/>
        <v>8584000</v>
      </c>
      <c r="D3352" s="129">
        <f t="shared" si="132"/>
        <v>264600</v>
      </c>
      <c r="E3352" s="130" t="s">
        <v>7180</v>
      </c>
    </row>
    <row r="3353" spans="1:5">
      <c r="A3353" s="127" t="str">
        <f t="shared" si="129"/>
        <v>모로코253000</v>
      </c>
      <c r="B3353" s="127">
        <f t="shared" si="130"/>
        <v>253000</v>
      </c>
      <c r="C3353" s="127">
        <f t="shared" si="131"/>
        <v>8618000</v>
      </c>
      <c r="D3353" s="129">
        <f t="shared" si="132"/>
        <v>265650</v>
      </c>
      <c r="E3353" s="130" t="s">
        <v>7180</v>
      </c>
    </row>
    <row r="3354" spans="1:5">
      <c r="A3354" s="127" t="str">
        <f t="shared" si="129"/>
        <v>모로코254000</v>
      </c>
      <c r="B3354" s="127">
        <f t="shared" si="130"/>
        <v>254000</v>
      </c>
      <c r="C3354" s="127">
        <f t="shared" si="131"/>
        <v>8652000</v>
      </c>
      <c r="D3354" s="129">
        <f t="shared" si="132"/>
        <v>266700</v>
      </c>
      <c r="E3354" s="130" t="s">
        <v>7180</v>
      </c>
    </row>
    <row r="3355" spans="1:5">
      <c r="A3355" s="127" t="str">
        <f t="shared" si="129"/>
        <v>모로코255000</v>
      </c>
      <c r="B3355" s="127">
        <f t="shared" si="130"/>
        <v>255000</v>
      </c>
      <c r="C3355" s="127">
        <f t="shared" si="131"/>
        <v>8686000</v>
      </c>
      <c r="D3355" s="129">
        <f t="shared" si="132"/>
        <v>267750</v>
      </c>
      <c r="E3355" s="130" t="s">
        <v>7180</v>
      </c>
    </row>
    <row r="3356" spans="1:5">
      <c r="A3356" s="127" t="str">
        <f t="shared" si="129"/>
        <v>모로코256000</v>
      </c>
      <c r="B3356" s="127">
        <f t="shared" si="130"/>
        <v>256000</v>
      </c>
      <c r="C3356" s="127">
        <f t="shared" si="131"/>
        <v>8720000</v>
      </c>
      <c r="D3356" s="129">
        <f t="shared" si="132"/>
        <v>268800</v>
      </c>
      <c r="E3356" s="130" t="s">
        <v>7180</v>
      </c>
    </row>
    <row r="3357" spans="1:5">
      <c r="A3357" s="127" t="str">
        <f t="shared" ref="A3357:A3420" si="133">"모로코"&amp;B3357</f>
        <v>모로코257000</v>
      </c>
      <c r="B3357" s="127">
        <f t="shared" si="130"/>
        <v>257000</v>
      </c>
      <c r="C3357" s="127">
        <f t="shared" si="131"/>
        <v>8754000</v>
      </c>
      <c r="D3357" s="129">
        <f t="shared" si="132"/>
        <v>269850</v>
      </c>
      <c r="E3357" s="130" t="s">
        <v>7180</v>
      </c>
    </row>
    <row r="3358" spans="1:5">
      <c r="A3358" s="127" t="str">
        <f t="shared" si="133"/>
        <v>모로코258000</v>
      </c>
      <c r="B3358" s="127">
        <f t="shared" ref="B3358:B3421" si="134">B3357+1000</f>
        <v>258000</v>
      </c>
      <c r="C3358" s="127">
        <f t="shared" si="131"/>
        <v>8788000</v>
      </c>
      <c r="D3358" s="129">
        <f t="shared" si="132"/>
        <v>270900</v>
      </c>
      <c r="E3358" s="130" t="s">
        <v>7180</v>
      </c>
    </row>
    <row r="3359" spans="1:5">
      <c r="A3359" s="127" t="str">
        <f t="shared" si="133"/>
        <v>모로코259000</v>
      </c>
      <c r="B3359" s="127">
        <f t="shared" si="134"/>
        <v>259000</v>
      </c>
      <c r="C3359" s="127">
        <f t="shared" ref="C3359:C3422" si="135">C3358+34000</f>
        <v>8822000</v>
      </c>
      <c r="D3359" s="129">
        <f t="shared" si="132"/>
        <v>271950</v>
      </c>
      <c r="E3359" s="130" t="s">
        <v>7180</v>
      </c>
    </row>
    <row r="3360" spans="1:5">
      <c r="A3360" s="127" t="str">
        <f t="shared" si="133"/>
        <v>모로코260000</v>
      </c>
      <c r="B3360" s="127">
        <f t="shared" si="134"/>
        <v>260000</v>
      </c>
      <c r="C3360" s="127">
        <f t="shared" si="135"/>
        <v>8856000</v>
      </c>
      <c r="D3360" s="129">
        <f t="shared" si="132"/>
        <v>273000</v>
      </c>
      <c r="E3360" s="130" t="s">
        <v>7180</v>
      </c>
    </row>
    <row r="3361" spans="1:5">
      <c r="A3361" s="127" t="str">
        <f t="shared" si="133"/>
        <v>모로코261000</v>
      </c>
      <c r="B3361" s="127">
        <f t="shared" si="134"/>
        <v>261000</v>
      </c>
      <c r="C3361" s="127">
        <f t="shared" si="135"/>
        <v>8890000</v>
      </c>
      <c r="D3361" s="129">
        <f t="shared" si="132"/>
        <v>274050</v>
      </c>
      <c r="E3361" s="130" t="s">
        <v>7180</v>
      </c>
    </row>
    <row r="3362" spans="1:5">
      <c r="A3362" s="127" t="str">
        <f t="shared" si="133"/>
        <v>모로코262000</v>
      </c>
      <c r="B3362" s="127">
        <f t="shared" si="134"/>
        <v>262000</v>
      </c>
      <c r="C3362" s="127">
        <f t="shared" si="135"/>
        <v>8924000</v>
      </c>
      <c r="D3362" s="129">
        <f t="shared" si="132"/>
        <v>275100</v>
      </c>
      <c r="E3362" s="130" t="s">
        <v>7180</v>
      </c>
    </row>
    <row r="3363" spans="1:5">
      <c r="A3363" s="127" t="str">
        <f t="shared" si="133"/>
        <v>모로코263000</v>
      </c>
      <c r="B3363" s="127">
        <f t="shared" si="134"/>
        <v>263000</v>
      </c>
      <c r="C3363" s="127">
        <f t="shared" si="135"/>
        <v>8958000</v>
      </c>
      <c r="D3363" s="129">
        <f t="shared" si="132"/>
        <v>276150</v>
      </c>
      <c r="E3363" s="130" t="s">
        <v>7180</v>
      </c>
    </row>
    <row r="3364" spans="1:5">
      <c r="A3364" s="127" t="str">
        <f t="shared" si="133"/>
        <v>모로코264000</v>
      </c>
      <c r="B3364" s="127">
        <f t="shared" si="134"/>
        <v>264000</v>
      </c>
      <c r="C3364" s="127">
        <f t="shared" si="135"/>
        <v>8992000</v>
      </c>
      <c r="D3364" s="129">
        <f t="shared" si="132"/>
        <v>277200</v>
      </c>
      <c r="E3364" s="130" t="s">
        <v>7180</v>
      </c>
    </row>
    <row r="3365" spans="1:5">
      <c r="A3365" s="127" t="str">
        <f t="shared" si="133"/>
        <v>모로코265000</v>
      </c>
      <c r="B3365" s="127">
        <f t="shared" si="134"/>
        <v>265000</v>
      </c>
      <c r="C3365" s="127">
        <f t="shared" si="135"/>
        <v>9026000</v>
      </c>
      <c r="D3365" s="129">
        <f t="shared" si="132"/>
        <v>278250</v>
      </c>
      <c r="E3365" s="130" t="s">
        <v>7180</v>
      </c>
    </row>
    <row r="3366" spans="1:5">
      <c r="A3366" s="127" t="str">
        <f t="shared" si="133"/>
        <v>모로코266000</v>
      </c>
      <c r="B3366" s="127">
        <f t="shared" si="134"/>
        <v>266000</v>
      </c>
      <c r="C3366" s="127">
        <f t="shared" si="135"/>
        <v>9060000</v>
      </c>
      <c r="D3366" s="129">
        <f t="shared" si="132"/>
        <v>279300</v>
      </c>
      <c r="E3366" s="130" t="s">
        <v>7180</v>
      </c>
    </row>
    <row r="3367" spans="1:5">
      <c r="A3367" s="127" t="str">
        <f t="shared" si="133"/>
        <v>모로코267000</v>
      </c>
      <c r="B3367" s="127">
        <f t="shared" si="134"/>
        <v>267000</v>
      </c>
      <c r="C3367" s="127">
        <f t="shared" si="135"/>
        <v>9094000</v>
      </c>
      <c r="D3367" s="129">
        <f t="shared" si="132"/>
        <v>280350</v>
      </c>
      <c r="E3367" s="130" t="s">
        <v>7180</v>
      </c>
    </row>
    <row r="3368" spans="1:5">
      <c r="A3368" s="127" t="str">
        <f t="shared" si="133"/>
        <v>모로코268000</v>
      </c>
      <c r="B3368" s="127">
        <f t="shared" si="134"/>
        <v>268000</v>
      </c>
      <c r="C3368" s="127">
        <f t="shared" si="135"/>
        <v>9128000</v>
      </c>
      <c r="D3368" s="129">
        <f t="shared" si="132"/>
        <v>281400</v>
      </c>
      <c r="E3368" s="130" t="s">
        <v>7180</v>
      </c>
    </row>
    <row r="3369" spans="1:5">
      <c r="A3369" s="127" t="str">
        <f t="shared" si="133"/>
        <v>모로코269000</v>
      </c>
      <c r="B3369" s="127">
        <f t="shared" si="134"/>
        <v>269000</v>
      </c>
      <c r="C3369" s="127">
        <f t="shared" si="135"/>
        <v>9162000</v>
      </c>
      <c r="D3369" s="129">
        <f t="shared" si="132"/>
        <v>282450</v>
      </c>
      <c r="E3369" s="130" t="s">
        <v>7180</v>
      </c>
    </row>
    <row r="3370" spans="1:5">
      <c r="A3370" s="127" t="str">
        <f t="shared" si="133"/>
        <v>모로코270000</v>
      </c>
      <c r="B3370" s="127">
        <f t="shared" si="134"/>
        <v>270000</v>
      </c>
      <c r="C3370" s="127">
        <f t="shared" si="135"/>
        <v>9196000</v>
      </c>
      <c r="D3370" s="129">
        <f t="shared" si="132"/>
        <v>283500</v>
      </c>
      <c r="E3370" s="130" t="s">
        <v>7180</v>
      </c>
    </row>
    <row r="3371" spans="1:5">
      <c r="A3371" s="127" t="str">
        <f t="shared" si="133"/>
        <v>모로코271000</v>
      </c>
      <c r="B3371" s="127">
        <f t="shared" si="134"/>
        <v>271000</v>
      </c>
      <c r="C3371" s="127">
        <f t="shared" si="135"/>
        <v>9230000</v>
      </c>
      <c r="D3371" s="129">
        <f t="shared" si="132"/>
        <v>284550</v>
      </c>
      <c r="E3371" s="130" t="s">
        <v>7180</v>
      </c>
    </row>
    <row r="3372" spans="1:5">
      <c r="A3372" s="127" t="str">
        <f t="shared" si="133"/>
        <v>모로코272000</v>
      </c>
      <c r="B3372" s="127">
        <f t="shared" si="134"/>
        <v>272000</v>
      </c>
      <c r="C3372" s="127">
        <f t="shared" si="135"/>
        <v>9264000</v>
      </c>
      <c r="D3372" s="129">
        <f t="shared" si="132"/>
        <v>285600</v>
      </c>
      <c r="E3372" s="130" t="s">
        <v>7180</v>
      </c>
    </row>
    <row r="3373" spans="1:5">
      <c r="A3373" s="127" t="str">
        <f t="shared" si="133"/>
        <v>모로코273000</v>
      </c>
      <c r="B3373" s="127">
        <f t="shared" si="134"/>
        <v>273000</v>
      </c>
      <c r="C3373" s="127">
        <f t="shared" si="135"/>
        <v>9298000</v>
      </c>
      <c r="D3373" s="129">
        <f t="shared" si="132"/>
        <v>286650</v>
      </c>
      <c r="E3373" s="130" t="s">
        <v>7180</v>
      </c>
    </row>
    <row r="3374" spans="1:5">
      <c r="A3374" s="127" t="str">
        <f t="shared" si="133"/>
        <v>모로코274000</v>
      </c>
      <c r="B3374" s="127">
        <f t="shared" si="134"/>
        <v>274000</v>
      </c>
      <c r="C3374" s="127">
        <f t="shared" si="135"/>
        <v>9332000</v>
      </c>
      <c r="D3374" s="129">
        <f t="shared" si="132"/>
        <v>287700</v>
      </c>
      <c r="E3374" s="130" t="s">
        <v>7180</v>
      </c>
    </row>
    <row r="3375" spans="1:5">
      <c r="A3375" s="127" t="str">
        <f t="shared" si="133"/>
        <v>모로코275000</v>
      </c>
      <c r="B3375" s="127">
        <f t="shared" si="134"/>
        <v>275000</v>
      </c>
      <c r="C3375" s="127">
        <f t="shared" si="135"/>
        <v>9366000</v>
      </c>
      <c r="D3375" s="129">
        <f t="shared" si="132"/>
        <v>288750</v>
      </c>
      <c r="E3375" s="130" t="s">
        <v>7180</v>
      </c>
    </row>
    <row r="3376" spans="1:5">
      <c r="A3376" s="127" t="str">
        <f t="shared" si="133"/>
        <v>모로코276000</v>
      </c>
      <c r="B3376" s="127">
        <f t="shared" si="134"/>
        <v>276000</v>
      </c>
      <c r="C3376" s="127">
        <f t="shared" si="135"/>
        <v>9400000</v>
      </c>
      <c r="D3376" s="129">
        <f t="shared" si="132"/>
        <v>289800</v>
      </c>
      <c r="E3376" s="130" t="s">
        <v>7180</v>
      </c>
    </row>
    <row r="3377" spans="1:5">
      <c r="A3377" s="127" t="str">
        <f t="shared" si="133"/>
        <v>모로코277000</v>
      </c>
      <c r="B3377" s="127">
        <f t="shared" si="134"/>
        <v>277000</v>
      </c>
      <c r="C3377" s="127">
        <f t="shared" si="135"/>
        <v>9434000</v>
      </c>
      <c r="D3377" s="129">
        <f t="shared" si="132"/>
        <v>290850</v>
      </c>
      <c r="E3377" s="130" t="s">
        <v>7180</v>
      </c>
    </row>
    <row r="3378" spans="1:5">
      <c r="A3378" s="127" t="str">
        <f t="shared" si="133"/>
        <v>모로코278000</v>
      </c>
      <c r="B3378" s="127">
        <f t="shared" si="134"/>
        <v>278000</v>
      </c>
      <c r="C3378" s="127">
        <f t="shared" si="135"/>
        <v>9468000</v>
      </c>
      <c r="D3378" s="129">
        <f t="shared" ref="D3378:D3441" si="136">SUM($G$2)*(B3378*0.001)</f>
        <v>291900</v>
      </c>
      <c r="E3378" s="130" t="s">
        <v>7180</v>
      </c>
    </row>
    <row r="3379" spans="1:5">
      <c r="A3379" s="127" t="str">
        <f t="shared" si="133"/>
        <v>모로코279000</v>
      </c>
      <c r="B3379" s="127">
        <f t="shared" si="134"/>
        <v>279000</v>
      </c>
      <c r="C3379" s="127">
        <f t="shared" si="135"/>
        <v>9502000</v>
      </c>
      <c r="D3379" s="129">
        <f t="shared" si="136"/>
        <v>292950</v>
      </c>
      <c r="E3379" s="130" t="s">
        <v>7180</v>
      </c>
    </row>
    <row r="3380" spans="1:5">
      <c r="A3380" s="127" t="str">
        <f t="shared" si="133"/>
        <v>모로코280000</v>
      </c>
      <c r="B3380" s="127">
        <f t="shared" si="134"/>
        <v>280000</v>
      </c>
      <c r="C3380" s="127">
        <f t="shared" si="135"/>
        <v>9536000</v>
      </c>
      <c r="D3380" s="129">
        <f t="shared" si="136"/>
        <v>294000</v>
      </c>
      <c r="E3380" s="130" t="s">
        <v>7180</v>
      </c>
    </row>
    <row r="3381" spans="1:5">
      <c r="A3381" s="127" t="str">
        <f t="shared" si="133"/>
        <v>모로코281000</v>
      </c>
      <c r="B3381" s="127">
        <f t="shared" si="134"/>
        <v>281000</v>
      </c>
      <c r="C3381" s="127">
        <f t="shared" si="135"/>
        <v>9570000</v>
      </c>
      <c r="D3381" s="129">
        <f t="shared" si="136"/>
        <v>295050</v>
      </c>
      <c r="E3381" s="130" t="s">
        <v>7180</v>
      </c>
    </row>
    <row r="3382" spans="1:5">
      <c r="A3382" s="127" t="str">
        <f t="shared" si="133"/>
        <v>모로코282000</v>
      </c>
      <c r="B3382" s="127">
        <f t="shared" si="134"/>
        <v>282000</v>
      </c>
      <c r="C3382" s="127">
        <f t="shared" si="135"/>
        <v>9604000</v>
      </c>
      <c r="D3382" s="129">
        <f t="shared" si="136"/>
        <v>296100</v>
      </c>
      <c r="E3382" s="130" t="s">
        <v>7180</v>
      </c>
    </row>
    <row r="3383" spans="1:5">
      <c r="A3383" s="127" t="str">
        <f t="shared" si="133"/>
        <v>모로코283000</v>
      </c>
      <c r="B3383" s="127">
        <f t="shared" si="134"/>
        <v>283000</v>
      </c>
      <c r="C3383" s="127">
        <f t="shared" si="135"/>
        <v>9638000</v>
      </c>
      <c r="D3383" s="129">
        <f t="shared" si="136"/>
        <v>297150</v>
      </c>
      <c r="E3383" s="130" t="s">
        <v>7180</v>
      </c>
    </row>
    <row r="3384" spans="1:5">
      <c r="A3384" s="127" t="str">
        <f t="shared" si="133"/>
        <v>모로코284000</v>
      </c>
      <c r="B3384" s="127">
        <f t="shared" si="134"/>
        <v>284000</v>
      </c>
      <c r="C3384" s="127">
        <f t="shared" si="135"/>
        <v>9672000</v>
      </c>
      <c r="D3384" s="129">
        <f t="shared" si="136"/>
        <v>298200</v>
      </c>
      <c r="E3384" s="130" t="s">
        <v>7180</v>
      </c>
    </row>
    <row r="3385" spans="1:5">
      <c r="A3385" s="127" t="str">
        <f t="shared" si="133"/>
        <v>모로코285000</v>
      </c>
      <c r="B3385" s="127">
        <f t="shared" si="134"/>
        <v>285000</v>
      </c>
      <c r="C3385" s="127">
        <f t="shared" si="135"/>
        <v>9706000</v>
      </c>
      <c r="D3385" s="129">
        <f t="shared" si="136"/>
        <v>299250</v>
      </c>
      <c r="E3385" s="130" t="s">
        <v>7180</v>
      </c>
    </row>
    <row r="3386" spans="1:5">
      <c r="A3386" s="127" t="str">
        <f t="shared" si="133"/>
        <v>모로코286000</v>
      </c>
      <c r="B3386" s="127">
        <f t="shared" si="134"/>
        <v>286000</v>
      </c>
      <c r="C3386" s="127">
        <f t="shared" si="135"/>
        <v>9740000</v>
      </c>
      <c r="D3386" s="129">
        <f t="shared" si="136"/>
        <v>300300</v>
      </c>
      <c r="E3386" s="130" t="s">
        <v>7180</v>
      </c>
    </row>
    <row r="3387" spans="1:5">
      <c r="A3387" s="127" t="str">
        <f t="shared" si="133"/>
        <v>모로코287000</v>
      </c>
      <c r="B3387" s="127">
        <f t="shared" si="134"/>
        <v>287000</v>
      </c>
      <c r="C3387" s="127">
        <f t="shared" si="135"/>
        <v>9774000</v>
      </c>
      <c r="D3387" s="129">
        <f t="shared" si="136"/>
        <v>301350</v>
      </c>
      <c r="E3387" s="130" t="s">
        <v>7180</v>
      </c>
    </row>
    <row r="3388" spans="1:5">
      <c r="A3388" s="127" t="str">
        <f t="shared" si="133"/>
        <v>모로코288000</v>
      </c>
      <c r="B3388" s="127">
        <f t="shared" si="134"/>
        <v>288000</v>
      </c>
      <c r="C3388" s="127">
        <f t="shared" si="135"/>
        <v>9808000</v>
      </c>
      <c r="D3388" s="129">
        <f t="shared" si="136"/>
        <v>302400</v>
      </c>
      <c r="E3388" s="130" t="s">
        <v>7180</v>
      </c>
    </row>
    <row r="3389" spans="1:5">
      <c r="A3389" s="127" t="str">
        <f t="shared" si="133"/>
        <v>모로코289000</v>
      </c>
      <c r="B3389" s="127">
        <f t="shared" si="134"/>
        <v>289000</v>
      </c>
      <c r="C3389" s="127">
        <f t="shared" si="135"/>
        <v>9842000</v>
      </c>
      <c r="D3389" s="129">
        <f t="shared" si="136"/>
        <v>303450</v>
      </c>
      <c r="E3389" s="130" t="s">
        <v>7180</v>
      </c>
    </row>
    <row r="3390" spans="1:5">
      <c r="A3390" s="127" t="str">
        <f t="shared" si="133"/>
        <v>모로코290000</v>
      </c>
      <c r="B3390" s="127">
        <f t="shared" si="134"/>
        <v>290000</v>
      </c>
      <c r="C3390" s="127">
        <f t="shared" si="135"/>
        <v>9876000</v>
      </c>
      <c r="D3390" s="129">
        <f t="shared" si="136"/>
        <v>304500</v>
      </c>
      <c r="E3390" s="130" t="s">
        <v>7180</v>
      </c>
    </row>
    <row r="3391" spans="1:5">
      <c r="A3391" s="127" t="str">
        <f t="shared" si="133"/>
        <v>모로코291000</v>
      </c>
      <c r="B3391" s="127">
        <f t="shared" si="134"/>
        <v>291000</v>
      </c>
      <c r="C3391" s="127">
        <f t="shared" si="135"/>
        <v>9910000</v>
      </c>
      <c r="D3391" s="129">
        <f t="shared" si="136"/>
        <v>305550</v>
      </c>
      <c r="E3391" s="130" t="s">
        <v>7180</v>
      </c>
    </row>
    <row r="3392" spans="1:5">
      <c r="A3392" s="127" t="str">
        <f t="shared" si="133"/>
        <v>모로코292000</v>
      </c>
      <c r="B3392" s="127">
        <f t="shared" si="134"/>
        <v>292000</v>
      </c>
      <c r="C3392" s="127">
        <f t="shared" si="135"/>
        <v>9944000</v>
      </c>
      <c r="D3392" s="129">
        <f t="shared" si="136"/>
        <v>306600</v>
      </c>
      <c r="E3392" s="130" t="s">
        <v>7180</v>
      </c>
    </row>
    <row r="3393" spans="1:5">
      <c r="A3393" s="127" t="str">
        <f t="shared" si="133"/>
        <v>모로코293000</v>
      </c>
      <c r="B3393" s="127">
        <f t="shared" si="134"/>
        <v>293000</v>
      </c>
      <c r="C3393" s="127">
        <f t="shared" si="135"/>
        <v>9978000</v>
      </c>
      <c r="D3393" s="129">
        <f t="shared" si="136"/>
        <v>307650</v>
      </c>
      <c r="E3393" s="130" t="s">
        <v>7180</v>
      </c>
    </row>
    <row r="3394" spans="1:5">
      <c r="A3394" s="127" t="str">
        <f t="shared" si="133"/>
        <v>모로코294000</v>
      </c>
      <c r="B3394" s="127">
        <f t="shared" si="134"/>
        <v>294000</v>
      </c>
      <c r="C3394" s="127">
        <f t="shared" si="135"/>
        <v>10012000</v>
      </c>
      <c r="D3394" s="129">
        <f t="shared" si="136"/>
        <v>308700</v>
      </c>
      <c r="E3394" s="130" t="s">
        <v>7180</v>
      </c>
    </row>
    <row r="3395" spans="1:5">
      <c r="A3395" s="127" t="str">
        <f t="shared" si="133"/>
        <v>모로코295000</v>
      </c>
      <c r="B3395" s="127">
        <f t="shared" si="134"/>
        <v>295000</v>
      </c>
      <c r="C3395" s="127">
        <f t="shared" si="135"/>
        <v>10046000</v>
      </c>
      <c r="D3395" s="129">
        <f t="shared" si="136"/>
        <v>309750</v>
      </c>
      <c r="E3395" s="130" t="s">
        <v>7180</v>
      </c>
    </row>
    <row r="3396" spans="1:5">
      <c r="A3396" s="127" t="str">
        <f t="shared" si="133"/>
        <v>모로코296000</v>
      </c>
      <c r="B3396" s="127">
        <f t="shared" si="134"/>
        <v>296000</v>
      </c>
      <c r="C3396" s="127">
        <f t="shared" si="135"/>
        <v>10080000</v>
      </c>
      <c r="D3396" s="129">
        <f t="shared" si="136"/>
        <v>310800</v>
      </c>
      <c r="E3396" s="130" t="s">
        <v>7180</v>
      </c>
    </row>
    <row r="3397" spans="1:5">
      <c r="A3397" s="127" t="str">
        <f t="shared" si="133"/>
        <v>모로코297000</v>
      </c>
      <c r="B3397" s="127">
        <f t="shared" si="134"/>
        <v>297000</v>
      </c>
      <c r="C3397" s="127">
        <f t="shared" si="135"/>
        <v>10114000</v>
      </c>
      <c r="D3397" s="129">
        <f t="shared" si="136"/>
        <v>311850</v>
      </c>
      <c r="E3397" s="130" t="s">
        <v>7180</v>
      </c>
    </row>
    <row r="3398" spans="1:5">
      <c r="A3398" s="127" t="str">
        <f t="shared" si="133"/>
        <v>모로코298000</v>
      </c>
      <c r="B3398" s="127">
        <f t="shared" si="134"/>
        <v>298000</v>
      </c>
      <c r="C3398" s="127">
        <f t="shared" si="135"/>
        <v>10148000</v>
      </c>
      <c r="D3398" s="129">
        <f t="shared" si="136"/>
        <v>312900</v>
      </c>
      <c r="E3398" s="130" t="s">
        <v>7180</v>
      </c>
    </row>
    <row r="3399" spans="1:5">
      <c r="A3399" s="127" t="str">
        <f t="shared" si="133"/>
        <v>모로코299000</v>
      </c>
      <c r="B3399" s="127">
        <f t="shared" si="134"/>
        <v>299000</v>
      </c>
      <c r="C3399" s="127">
        <f t="shared" si="135"/>
        <v>10182000</v>
      </c>
      <c r="D3399" s="129">
        <f t="shared" si="136"/>
        <v>313950</v>
      </c>
      <c r="E3399" s="130" t="s">
        <v>7180</v>
      </c>
    </row>
    <row r="3400" spans="1:5">
      <c r="A3400" s="127" t="str">
        <f t="shared" si="133"/>
        <v>모로코300000</v>
      </c>
      <c r="B3400" s="127">
        <f t="shared" si="134"/>
        <v>300000</v>
      </c>
      <c r="C3400" s="127">
        <f t="shared" si="135"/>
        <v>10216000</v>
      </c>
      <c r="D3400" s="129">
        <f t="shared" si="136"/>
        <v>315000</v>
      </c>
      <c r="E3400" s="130" t="s">
        <v>7180</v>
      </c>
    </row>
    <row r="3401" spans="1:5">
      <c r="A3401" s="127" t="str">
        <f t="shared" si="133"/>
        <v>모로코301000</v>
      </c>
      <c r="B3401" s="127">
        <f t="shared" si="134"/>
        <v>301000</v>
      </c>
      <c r="C3401" s="127">
        <f t="shared" si="135"/>
        <v>10250000</v>
      </c>
      <c r="D3401" s="129">
        <f t="shared" si="136"/>
        <v>316050</v>
      </c>
      <c r="E3401" s="130" t="s">
        <v>7180</v>
      </c>
    </row>
    <row r="3402" spans="1:5">
      <c r="A3402" s="127" t="str">
        <f t="shared" si="133"/>
        <v>모로코302000</v>
      </c>
      <c r="B3402" s="127">
        <f t="shared" si="134"/>
        <v>302000</v>
      </c>
      <c r="C3402" s="127">
        <f t="shared" si="135"/>
        <v>10284000</v>
      </c>
      <c r="D3402" s="129">
        <f t="shared" si="136"/>
        <v>317100</v>
      </c>
      <c r="E3402" s="130" t="s">
        <v>7180</v>
      </c>
    </row>
    <row r="3403" spans="1:5">
      <c r="A3403" s="127" t="str">
        <f t="shared" si="133"/>
        <v>모로코303000</v>
      </c>
      <c r="B3403" s="127">
        <f t="shared" si="134"/>
        <v>303000</v>
      </c>
      <c r="C3403" s="127">
        <f t="shared" si="135"/>
        <v>10318000</v>
      </c>
      <c r="D3403" s="129">
        <f t="shared" si="136"/>
        <v>318150</v>
      </c>
      <c r="E3403" s="130" t="s">
        <v>7180</v>
      </c>
    </row>
    <row r="3404" spans="1:5">
      <c r="A3404" s="127" t="str">
        <f t="shared" si="133"/>
        <v>모로코304000</v>
      </c>
      <c r="B3404" s="127">
        <f t="shared" si="134"/>
        <v>304000</v>
      </c>
      <c r="C3404" s="127">
        <f t="shared" si="135"/>
        <v>10352000</v>
      </c>
      <c r="D3404" s="129">
        <f t="shared" si="136"/>
        <v>319200</v>
      </c>
      <c r="E3404" s="130" t="s">
        <v>7180</v>
      </c>
    </row>
    <row r="3405" spans="1:5">
      <c r="A3405" s="127" t="str">
        <f t="shared" si="133"/>
        <v>모로코305000</v>
      </c>
      <c r="B3405" s="127">
        <f t="shared" si="134"/>
        <v>305000</v>
      </c>
      <c r="C3405" s="127">
        <f t="shared" si="135"/>
        <v>10386000</v>
      </c>
      <c r="D3405" s="129">
        <f t="shared" si="136"/>
        <v>320250</v>
      </c>
      <c r="E3405" s="130" t="s">
        <v>7180</v>
      </c>
    </row>
    <row r="3406" spans="1:5">
      <c r="A3406" s="127" t="str">
        <f t="shared" si="133"/>
        <v>모로코306000</v>
      </c>
      <c r="B3406" s="127">
        <f t="shared" si="134"/>
        <v>306000</v>
      </c>
      <c r="C3406" s="127">
        <f t="shared" si="135"/>
        <v>10420000</v>
      </c>
      <c r="D3406" s="129">
        <f t="shared" si="136"/>
        <v>321300</v>
      </c>
      <c r="E3406" s="130" t="s">
        <v>7180</v>
      </c>
    </row>
    <row r="3407" spans="1:5">
      <c r="A3407" s="127" t="str">
        <f t="shared" si="133"/>
        <v>모로코307000</v>
      </c>
      <c r="B3407" s="127">
        <f t="shared" si="134"/>
        <v>307000</v>
      </c>
      <c r="C3407" s="127">
        <f t="shared" si="135"/>
        <v>10454000</v>
      </c>
      <c r="D3407" s="129">
        <f t="shared" si="136"/>
        <v>322350</v>
      </c>
      <c r="E3407" s="130" t="s">
        <v>7180</v>
      </c>
    </row>
    <row r="3408" spans="1:5">
      <c r="A3408" s="127" t="str">
        <f t="shared" si="133"/>
        <v>모로코308000</v>
      </c>
      <c r="B3408" s="127">
        <f t="shared" si="134"/>
        <v>308000</v>
      </c>
      <c r="C3408" s="127">
        <f t="shared" si="135"/>
        <v>10488000</v>
      </c>
      <c r="D3408" s="129">
        <f t="shared" si="136"/>
        <v>323400</v>
      </c>
      <c r="E3408" s="130" t="s">
        <v>7180</v>
      </c>
    </row>
    <row r="3409" spans="1:5">
      <c r="A3409" s="127" t="str">
        <f t="shared" si="133"/>
        <v>모로코309000</v>
      </c>
      <c r="B3409" s="127">
        <f t="shared" si="134"/>
        <v>309000</v>
      </c>
      <c r="C3409" s="127">
        <f t="shared" si="135"/>
        <v>10522000</v>
      </c>
      <c r="D3409" s="129">
        <f t="shared" si="136"/>
        <v>324450</v>
      </c>
      <c r="E3409" s="130" t="s">
        <v>7180</v>
      </c>
    </row>
    <row r="3410" spans="1:5">
      <c r="A3410" s="127" t="str">
        <f t="shared" si="133"/>
        <v>모로코310000</v>
      </c>
      <c r="B3410" s="127">
        <f t="shared" si="134"/>
        <v>310000</v>
      </c>
      <c r="C3410" s="127">
        <f t="shared" si="135"/>
        <v>10556000</v>
      </c>
      <c r="D3410" s="129">
        <f t="shared" si="136"/>
        <v>325500</v>
      </c>
      <c r="E3410" s="130" t="s">
        <v>7180</v>
      </c>
    </row>
    <row r="3411" spans="1:5">
      <c r="A3411" s="127" t="str">
        <f t="shared" si="133"/>
        <v>모로코311000</v>
      </c>
      <c r="B3411" s="127">
        <f t="shared" si="134"/>
        <v>311000</v>
      </c>
      <c r="C3411" s="127">
        <f t="shared" si="135"/>
        <v>10590000</v>
      </c>
      <c r="D3411" s="129">
        <f t="shared" si="136"/>
        <v>326550</v>
      </c>
      <c r="E3411" s="130" t="s">
        <v>7180</v>
      </c>
    </row>
    <row r="3412" spans="1:5">
      <c r="A3412" s="127" t="str">
        <f t="shared" si="133"/>
        <v>모로코312000</v>
      </c>
      <c r="B3412" s="127">
        <f t="shared" si="134"/>
        <v>312000</v>
      </c>
      <c r="C3412" s="127">
        <f t="shared" si="135"/>
        <v>10624000</v>
      </c>
      <c r="D3412" s="129">
        <f t="shared" si="136"/>
        <v>327600</v>
      </c>
      <c r="E3412" s="130" t="s">
        <v>7180</v>
      </c>
    </row>
    <row r="3413" spans="1:5">
      <c r="A3413" s="127" t="str">
        <f t="shared" si="133"/>
        <v>모로코313000</v>
      </c>
      <c r="B3413" s="127">
        <f t="shared" si="134"/>
        <v>313000</v>
      </c>
      <c r="C3413" s="127">
        <f t="shared" si="135"/>
        <v>10658000</v>
      </c>
      <c r="D3413" s="129">
        <f t="shared" si="136"/>
        <v>328650</v>
      </c>
      <c r="E3413" s="130" t="s">
        <v>7180</v>
      </c>
    </row>
    <row r="3414" spans="1:5">
      <c r="A3414" s="127" t="str">
        <f t="shared" si="133"/>
        <v>모로코314000</v>
      </c>
      <c r="B3414" s="127">
        <f t="shared" si="134"/>
        <v>314000</v>
      </c>
      <c r="C3414" s="127">
        <f t="shared" si="135"/>
        <v>10692000</v>
      </c>
      <c r="D3414" s="129">
        <f t="shared" si="136"/>
        <v>329700</v>
      </c>
      <c r="E3414" s="130" t="s">
        <v>7180</v>
      </c>
    </row>
    <row r="3415" spans="1:5">
      <c r="A3415" s="127" t="str">
        <f t="shared" si="133"/>
        <v>모로코315000</v>
      </c>
      <c r="B3415" s="127">
        <f t="shared" si="134"/>
        <v>315000</v>
      </c>
      <c r="C3415" s="127">
        <f t="shared" si="135"/>
        <v>10726000</v>
      </c>
      <c r="D3415" s="129">
        <f t="shared" si="136"/>
        <v>330750</v>
      </c>
      <c r="E3415" s="130" t="s">
        <v>7180</v>
      </c>
    </row>
    <row r="3416" spans="1:5">
      <c r="A3416" s="127" t="str">
        <f t="shared" si="133"/>
        <v>모로코316000</v>
      </c>
      <c r="B3416" s="127">
        <f t="shared" si="134"/>
        <v>316000</v>
      </c>
      <c r="C3416" s="127">
        <f t="shared" si="135"/>
        <v>10760000</v>
      </c>
      <c r="D3416" s="129">
        <f t="shared" si="136"/>
        <v>331800</v>
      </c>
      <c r="E3416" s="130" t="s">
        <v>7180</v>
      </c>
    </row>
    <row r="3417" spans="1:5">
      <c r="A3417" s="127" t="str">
        <f t="shared" si="133"/>
        <v>모로코317000</v>
      </c>
      <c r="B3417" s="127">
        <f t="shared" si="134"/>
        <v>317000</v>
      </c>
      <c r="C3417" s="127">
        <f t="shared" si="135"/>
        <v>10794000</v>
      </c>
      <c r="D3417" s="129">
        <f t="shared" si="136"/>
        <v>332850</v>
      </c>
      <c r="E3417" s="130" t="s">
        <v>7180</v>
      </c>
    </row>
    <row r="3418" spans="1:5">
      <c r="A3418" s="127" t="str">
        <f t="shared" si="133"/>
        <v>모로코318000</v>
      </c>
      <c r="B3418" s="127">
        <f t="shared" si="134"/>
        <v>318000</v>
      </c>
      <c r="C3418" s="127">
        <f t="shared" si="135"/>
        <v>10828000</v>
      </c>
      <c r="D3418" s="129">
        <f t="shared" si="136"/>
        <v>333900</v>
      </c>
      <c r="E3418" s="130" t="s">
        <v>7180</v>
      </c>
    </row>
    <row r="3419" spans="1:5">
      <c r="A3419" s="127" t="str">
        <f t="shared" si="133"/>
        <v>모로코319000</v>
      </c>
      <c r="B3419" s="127">
        <f t="shared" si="134"/>
        <v>319000</v>
      </c>
      <c r="C3419" s="127">
        <f t="shared" si="135"/>
        <v>10862000</v>
      </c>
      <c r="D3419" s="129">
        <f t="shared" si="136"/>
        <v>334950</v>
      </c>
      <c r="E3419" s="130" t="s">
        <v>7180</v>
      </c>
    </row>
    <row r="3420" spans="1:5">
      <c r="A3420" s="127" t="str">
        <f t="shared" si="133"/>
        <v>모로코320000</v>
      </c>
      <c r="B3420" s="127">
        <f t="shared" si="134"/>
        <v>320000</v>
      </c>
      <c r="C3420" s="127">
        <f t="shared" si="135"/>
        <v>10896000</v>
      </c>
      <c r="D3420" s="129">
        <f t="shared" si="136"/>
        <v>336000</v>
      </c>
      <c r="E3420" s="130" t="s">
        <v>7180</v>
      </c>
    </row>
    <row r="3421" spans="1:5">
      <c r="A3421" s="127" t="str">
        <f t="shared" ref="A3421:A3467" si="137">"모로코"&amp;B3421</f>
        <v>모로코321000</v>
      </c>
      <c r="B3421" s="127">
        <f t="shared" si="134"/>
        <v>321000</v>
      </c>
      <c r="C3421" s="127">
        <f t="shared" si="135"/>
        <v>10930000</v>
      </c>
      <c r="D3421" s="129">
        <f t="shared" si="136"/>
        <v>337050</v>
      </c>
      <c r="E3421" s="130" t="s">
        <v>7180</v>
      </c>
    </row>
    <row r="3422" spans="1:5">
      <c r="A3422" s="127" t="str">
        <f t="shared" si="137"/>
        <v>모로코322000</v>
      </c>
      <c r="B3422" s="127">
        <f t="shared" ref="B3422:B3467" si="138">B3421+1000</f>
        <v>322000</v>
      </c>
      <c r="C3422" s="127">
        <f t="shared" si="135"/>
        <v>10964000</v>
      </c>
      <c r="D3422" s="129">
        <f t="shared" si="136"/>
        <v>338100</v>
      </c>
      <c r="E3422" s="130" t="s">
        <v>7180</v>
      </c>
    </row>
    <row r="3423" spans="1:5">
      <c r="A3423" s="127" t="str">
        <f t="shared" si="137"/>
        <v>모로코323000</v>
      </c>
      <c r="B3423" s="127">
        <f t="shared" si="138"/>
        <v>323000</v>
      </c>
      <c r="C3423" s="127">
        <f t="shared" ref="C3423:C3467" si="139">C3422+34000</f>
        <v>10998000</v>
      </c>
      <c r="D3423" s="129">
        <f t="shared" si="136"/>
        <v>339150</v>
      </c>
      <c r="E3423" s="130" t="s">
        <v>7180</v>
      </c>
    </row>
    <row r="3424" spans="1:5">
      <c r="A3424" s="127" t="str">
        <f t="shared" si="137"/>
        <v>모로코324000</v>
      </c>
      <c r="B3424" s="127">
        <f t="shared" si="138"/>
        <v>324000</v>
      </c>
      <c r="C3424" s="127">
        <f t="shared" si="139"/>
        <v>11032000</v>
      </c>
      <c r="D3424" s="129">
        <f t="shared" si="136"/>
        <v>340200</v>
      </c>
      <c r="E3424" s="130" t="s">
        <v>7180</v>
      </c>
    </row>
    <row r="3425" spans="1:5">
      <c r="A3425" s="127" t="str">
        <f t="shared" si="137"/>
        <v>모로코325000</v>
      </c>
      <c r="B3425" s="127">
        <f t="shared" si="138"/>
        <v>325000</v>
      </c>
      <c r="C3425" s="127">
        <f t="shared" si="139"/>
        <v>11066000</v>
      </c>
      <c r="D3425" s="129">
        <f t="shared" si="136"/>
        <v>341250</v>
      </c>
      <c r="E3425" s="130" t="s">
        <v>7180</v>
      </c>
    </row>
    <row r="3426" spans="1:5">
      <c r="A3426" s="127" t="str">
        <f t="shared" si="137"/>
        <v>모로코326000</v>
      </c>
      <c r="B3426" s="127">
        <f t="shared" si="138"/>
        <v>326000</v>
      </c>
      <c r="C3426" s="127">
        <f t="shared" si="139"/>
        <v>11100000</v>
      </c>
      <c r="D3426" s="129">
        <f t="shared" si="136"/>
        <v>342300</v>
      </c>
      <c r="E3426" s="130" t="s">
        <v>7180</v>
      </c>
    </row>
    <row r="3427" spans="1:5">
      <c r="A3427" s="127" t="str">
        <f t="shared" si="137"/>
        <v>모로코327000</v>
      </c>
      <c r="B3427" s="127">
        <f t="shared" si="138"/>
        <v>327000</v>
      </c>
      <c r="C3427" s="127">
        <f t="shared" si="139"/>
        <v>11134000</v>
      </c>
      <c r="D3427" s="129">
        <f t="shared" si="136"/>
        <v>343350</v>
      </c>
      <c r="E3427" s="130" t="s">
        <v>7180</v>
      </c>
    </row>
    <row r="3428" spans="1:5">
      <c r="A3428" s="127" t="str">
        <f t="shared" si="137"/>
        <v>모로코328000</v>
      </c>
      <c r="B3428" s="127">
        <f t="shared" si="138"/>
        <v>328000</v>
      </c>
      <c r="C3428" s="127">
        <f t="shared" si="139"/>
        <v>11168000</v>
      </c>
      <c r="D3428" s="129">
        <f t="shared" si="136"/>
        <v>344400</v>
      </c>
      <c r="E3428" s="130" t="s">
        <v>7180</v>
      </c>
    </row>
    <row r="3429" spans="1:5">
      <c r="A3429" s="127" t="str">
        <f t="shared" si="137"/>
        <v>모로코329000</v>
      </c>
      <c r="B3429" s="127">
        <f t="shared" si="138"/>
        <v>329000</v>
      </c>
      <c r="C3429" s="127">
        <f t="shared" si="139"/>
        <v>11202000</v>
      </c>
      <c r="D3429" s="129">
        <f t="shared" si="136"/>
        <v>345450</v>
      </c>
      <c r="E3429" s="130" t="s">
        <v>7180</v>
      </c>
    </row>
    <row r="3430" spans="1:5">
      <c r="A3430" s="127" t="str">
        <f t="shared" si="137"/>
        <v>모로코330000</v>
      </c>
      <c r="B3430" s="127">
        <f t="shared" si="138"/>
        <v>330000</v>
      </c>
      <c r="C3430" s="127">
        <f t="shared" si="139"/>
        <v>11236000</v>
      </c>
      <c r="D3430" s="129">
        <f t="shared" si="136"/>
        <v>346500</v>
      </c>
      <c r="E3430" s="130" t="s">
        <v>7180</v>
      </c>
    </row>
    <row r="3431" spans="1:5">
      <c r="A3431" s="127" t="str">
        <f t="shared" si="137"/>
        <v>모로코331000</v>
      </c>
      <c r="B3431" s="127">
        <f t="shared" si="138"/>
        <v>331000</v>
      </c>
      <c r="C3431" s="127">
        <f t="shared" si="139"/>
        <v>11270000</v>
      </c>
      <c r="D3431" s="129">
        <f t="shared" si="136"/>
        <v>347550</v>
      </c>
      <c r="E3431" s="130" t="s">
        <v>7180</v>
      </c>
    </row>
    <row r="3432" spans="1:5">
      <c r="A3432" s="127" t="str">
        <f t="shared" si="137"/>
        <v>모로코332000</v>
      </c>
      <c r="B3432" s="127">
        <f t="shared" si="138"/>
        <v>332000</v>
      </c>
      <c r="C3432" s="127">
        <f t="shared" si="139"/>
        <v>11304000</v>
      </c>
      <c r="D3432" s="129">
        <f t="shared" si="136"/>
        <v>348600</v>
      </c>
      <c r="E3432" s="130" t="s">
        <v>7180</v>
      </c>
    </row>
    <row r="3433" spans="1:5">
      <c r="A3433" s="127" t="str">
        <f t="shared" si="137"/>
        <v>모로코333000</v>
      </c>
      <c r="B3433" s="127">
        <f t="shared" si="138"/>
        <v>333000</v>
      </c>
      <c r="C3433" s="127">
        <f t="shared" si="139"/>
        <v>11338000</v>
      </c>
      <c r="D3433" s="129">
        <f t="shared" si="136"/>
        <v>349650</v>
      </c>
      <c r="E3433" s="130" t="s">
        <v>7180</v>
      </c>
    </row>
    <row r="3434" spans="1:5">
      <c r="A3434" s="127" t="str">
        <f t="shared" si="137"/>
        <v>모로코334000</v>
      </c>
      <c r="B3434" s="127">
        <f t="shared" si="138"/>
        <v>334000</v>
      </c>
      <c r="C3434" s="127">
        <f t="shared" si="139"/>
        <v>11372000</v>
      </c>
      <c r="D3434" s="129">
        <f t="shared" si="136"/>
        <v>350700</v>
      </c>
      <c r="E3434" s="130" t="s">
        <v>7180</v>
      </c>
    </row>
    <row r="3435" spans="1:5">
      <c r="A3435" s="127" t="str">
        <f t="shared" si="137"/>
        <v>모로코335000</v>
      </c>
      <c r="B3435" s="127">
        <f t="shared" si="138"/>
        <v>335000</v>
      </c>
      <c r="C3435" s="127">
        <f t="shared" si="139"/>
        <v>11406000</v>
      </c>
      <c r="D3435" s="129">
        <f t="shared" si="136"/>
        <v>351750</v>
      </c>
      <c r="E3435" s="130" t="s">
        <v>7180</v>
      </c>
    </row>
    <row r="3436" spans="1:5">
      <c r="A3436" s="127" t="str">
        <f t="shared" si="137"/>
        <v>모로코336000</v>
      </c>
      <c r="B3436" s="127">
        <f t="shared" si="138"/>
        <v>336000</v>
      </c>
      <c r="C3436" s="127">
        <f t="shared" si="139"/>
        <v>11440000</v>
      </c>
      <c r="D3436" s="129">
        <f t="shared" si="136"/>
        <v>352800</v>
      </c>
      <c r="E3436" s="130" t="s">
        <v>7180</v>
      </c>
    </row>
    <row r="3437" spans="1:5">
      <c r="A3437" s="127" t="str">
        <f t="shared" si="137"/>
        <v>모로코337000</v>
      </c>
      <c r="B3437" s="127">
        <f t="shared" si="138"/>
        <v>337000</v>
      </c>
      <c r="C3437" s="127">
        <f t="shared" si="139"/>
        <v>11474000</v>
      </c>
      <c r="D3437" s="129">
        <f t="shared" si="136"/>
        <v>353850</v>
      </c>
      <c r="E3437" s="130" t="s">
        <v>7180</v>
      </c>
    </row>
    <row r="3438" spans="1:5">
      <c r="A3438" s="127" t="str">
        <f t="shared" si="137"/>
        <v>모로코338000</v>
      </c>
      <c r="B3438" s="127">
        <f t="shared" si="138"/>
        <v>338000</v>
      </c>
      <c r="C3438" s="127">
        <f t="shared" si="139"/>
        <v>11508000</v>
      </c>
      <c r="D3438" s="129">
        <f t="shared" si="136"/>
        <v>354900</v>
      </c>
      <c r="E3438" s="130" t="s">
        <v>7180</v>
      </c>
    </row>
    <row r="3439" spans="1:5">
      <c r="A3439" s="127" t="str">
        <f t="shared" si="137"/>
        <v>모로코339000</v>
      </c>
      <c r="B3439" s="127">
        <f t="shared" si="138"/>
        <v>339000</v>
      </c>
      <c r="C3439" s="127">
        <f t="shared" si="139"/>
        <v>11542000</v>
      </c>
      <c r="D3439" s="129">
        <f t="shared" si="136"/>
        <v>355950</v>
      </c>
      <c r="E3439" s="130" t="s">
        <v>7180</v>
      </c>
    </row>
    <row r="3440" spans="1:5">
      <c r="A3440" s="127" t="str">
        <f t="shared" si="137"/>
        <v>모로코340000</v>
      </c>
      <c r="B3440" s="127">
        <f t="shared" si="138"/>
        <v>340000</v>
      </c>
      <c r="C3440" s="127">
        <f t="shared" si="139"/>
        <v>11576000</v>
      </c>
      <c r="D3440" s="129">
        <f t="shared" si="136"/>
        <v>357000</v>
      </c>
      <c r="E3440" s="130" t="s">
        <v>7180</v>
      </c>
    </row>
    <row r="3441" spans="1:5">
      <c r="A3441" s="127" t="str">
        <f t="shared" si="137"/>
        <v>모로코341000</v>
      </c>
      <c r="B3441" s="127">
        <f t="shared" si="138"/>
        <v>341000</v>
      </c>
      <c r="C3441" s="127">
        <f t="shared" si="139"/>
        <v>11610000</v>
      </c>
      <c r="D3441" s="129">
        <f t="shared" si="136"/>
        <v>358050</v>
      </c>
      <c r="E3441" s="130" t="s">
        <v>7180</v>
      </c>
    </row>
    <row r="3442" spans="1:5">
      <c r="A3442" s="127" t="str">
        <f t="shared" si="137"/>
        <v>모로코342000</v>
      </c>
      <c r="B3442" s="127">
        <f t="shared" si="138"/>
        <v>342000</v>
      </c>
      <c r="C3442" s="127">
        <f t="shared" si="139"/>
        <v>11644000</v>
      </c>
      <c r="D3442" s="129">
        <f t="shared" ref="D3442:D3505" si="140">SUM($G$2)*(B3442*0.001)</f>
        <v>359100</v>
      </c>
      <c r="E3442" s="130" t="s">
        <v>7180</v>
      </c>
    </row>
    <row r="3443" spans="1:5">
      <c r="A3443" s="127" t="str">
        <f t="shared" si="137"/>
        <v>모로코343000</v>
      </c>
      <c r="B3443" s="127">
        <f t="shared" si="138"/>
        <v>343000</v>
      </c>
      <c r="C3443" s="127">
        <f t="shared" si="139"/>
        <v>11678000</v>
      </c>
      <c r="D3443" s="129">
        <f t="shared" si="140"/>
        <v>360150</v>
      </c>
      <c r="E3443" s="130" t="s">
        <v>7180</v>
      </c>
    </row>
    <row r="3444" spans="1:5">
      <c r="A3444" s="127" t="str">
        <f t="shared" si="137"/>
        <v>모로코344000</v>
      </c>
      <c r="B3444" s="127">
        <f t="shared" si="138"/>
        <v>344000</v>
      </c>
      <c r="C3444" s="127">
        <f t="shared" si="139"/>
        <v>11712000</v>
      </c>
      <c r="D3444" s="129">
        <f t="shared" si="140"/>
        <v>361200</v>
      </c>
      <c r="E3444" s="130" t="s">
        <v>7180</v>
      </c>
    </row>
    <row r="3445" spans="1:5">
      <c r="A3445" s="127" t="str">
        <f t="shared" si="137"/>
        <v>모로코345000</v>
      </c>
      <c r="B3445" s="127">
        <f t="shared" si="138"/>
        <v>345000</v>
      </c>
      <c r="C3445" s="127">
        <f t="shared" si="139"/>
        <v>11746000</v>
      </c>
      <c r="D3445" s="129">
        <f t="shared" si="140"/>
        <v>362250</v>
      </c>
      <c r="E3445" s="130" t="s">
        <v>7180</v>
      </c>
    </row>
    <row r="3446" spans="1:5">
      <c r="A3446" s="127" t="str">
        <f t="shared" si="137"/>
        <v>모로코346000</v>
      </c>
      <c r="B3446" s="127">
        <f t="shared" si="138"/>
        <v>346000</v>
      </c>
      <c r="C3446" s="127">
        <f t="shared" si="139"/>
        <v>11780000</v>
      </c>
      <c r="D3446" s="129">
        <f t="shared" si="140"/>
        <v>363300</v>
      </c>
      <c r="E3446" s="130" t="s">
        <v>7180</v>
      </c>
    </row>
    <row r="3447" spans="1:5">
      <c r="A3447" s="127" t="str">
        <f t="shared" si="137"/>
        <v>모로코347000</v>
      </c>
      <c r="B3447" s="127">
        <f t="shared" si="138"/>
        <v>347000</v>
      </c>
      <c r="C3447" s="127">
        <f t="shared" si="139"/>
        <v>11814000</v>
      </c>
      <c r="D3447" s="129">
        <f t="shared" si="140"/>
        <v>364350</v>
      </c>
      <c r="E3447" s="130" t="s">
        <v>7180</v>
      </c>
    </row>
    <row r="3448" spans="1:5">
      <c r="A3448" s="127" t="str">
        <f t="shared" si="137"/>
        <v>모로코348000</v>
      </c>
      <c r="B3448" s="127">
        <f t="shared" si="138"/>
        <v>348000</v>
      </c>
      <c r="C3448" s="127">
        <f t="shared" si="139"/>
        <v>11848000</v>
      </c>
      <c r="D3448" s="129">
        <f t="shared" si="140"/>
        <v>365400</v>
      </c>
      <c r="E3448" s="130" t="s">
        <v>7180</v>
      </c>
    </row>
    <row r="3449" spans="1:5">
      <c r="A3449" s="127" t="str">
        <f t="shared" si="137"/>
        <v>모로코349000</v>
      </c>
      <c r="B3449" s="127">
        <f t="shared" si="138"/>
        <v>349000</v>
      </c>
      <c r="C3449" s="127">
        <f t="shared" si="139"/>
        <v>11882000</v>
      </c>
      <c r="D3449" s="129">
        <f t="shared" si="140"/>
        <v>366450</v>
      </c>
      <c r="E3449" s="130" t="s">
        <v>7180</v>
      </c>
    </row>
    <row r="3450" spans="1:5">
      <c r="A3450" s="127" t="str">
        <f t="shared" si="137"/>
        <v>모로코350000</v>
      </c>
      <c r="B3450" s="127">
        <f t="shared" si="138"/>
        <v>350000</v>
      </c>
      <c r="C3450" s="127">
        <f t="shared" si="139"/>
        <v>11916000</v>
      </c>
      <c r="D3450" s="129">
        <f t="shared" si="140"/>
        <v>367500</v>
      </c>
      <c r="E3450" s="130" t="s">
        <v>7180</v>
      </c>
    </row>
    <row r="3451" spans="1:5">
      <c r="A3451" s="127" t="str">
        <f t="shared" si="137"/>
        <v>모로코351000</v>
      </c>
      <c r="B3451" s="127">
        <f t="shared" si="138"/>
        <v>351000</v>
      </c>
      <c r="C3451" s="127">
        <f t="shared" si="139"/>
        <v>11950000</v>
      </c>
      <c r="D3451" s="129">
        <f t="shared" si="140"/>
        <v>368550</v>
      </c>
      <c r="E3451" s="130" t="s">
        <v>7180</v>
      </c>
    </row>
    <row r="3452" spans="1:5">
      <c r="A3452" s="127" t="str">
        <f t="shared" si="137"/>
        <v>모로코352000</v>
      </c>
      <c r="B3452" s="127">
        <f t="shared" si="138"/>
        <v>352000</v>
      </c>
      <c r="C3452" s="127">
        <f t="shared" si="139"/>
        <v>11984000</v>
      </c>
      <c r="D3452" s="129">
        <f t="shared" si="140"/>
        <v>369600</v>
      </c>
      <c r="E3452" s="130" t="s">
        <v>7180</v>
      </c>
    </row>
    <row r="3453" spans="1:5">
      <c r="A3453" s="127" t="str">
        <f t="shared" si="137"/>
        <v>모로코353000</v>
      </c>
      <c r="B3453" s="127">
        <f t="shared" si="138"/>
        <v>353000</v>
      </c>
      <c r="C3453" s="127">
        <f t="shared" si="139"/>
        <v>12018000</v>
      </c>
      <c r="D3453" s="129">
        <f t="shared" si="140"/>
        <v>370650</v>
      </c>
      <c r="E3453" s="130" t="s">
        <v>7180</v>
      </c>
    </row>
    <row r="3454" spans="1:5">
      <c r="A3454" s="127" t="str">
        <f t="shared" si="137"/>
        <v>모로코354000</v>
      </c>
      <c r="B3454" s="127">
        <f t="shared" si="138"/>
        <v>354000</v>
      </c>
      <c r="C3454" s="127">
        <f t="shared" si="139"/>
        <v>12052000</v>
      </c>
      <c r="D3454" s="129">
        <f t="shared" si="140"/>
        <v>371700</v>
      </c>
      <c r="E3454" s="130" t="s">
        <v>7180</v>
      </c>
    </row>
    <row r="3455" spans="1:5">
      <c r="A3455" s="127" t="str">
        <f t="shared" si="137"/>
        <v>모로코355000</v>
      </c>
      <c r="B3455" s="127">
        <f t="shared" si="138"/>
        <v>355000</v>
      </c>
      <c r="C3455" s="127">
        <f t="shared" si="139"/>
        <v>12086000</v>
      </c>
      <c r="D3455" s="129">
        <f t="shared" si="140"/>
        <v>372750</v>
      </c>
      <c r="E3455" s="130" t="s">
        <v>7180</v>
      </c>
    </row>
    <row r="3456" spans="1:5">
      <c r="A3456" s="127" t="str">
        <f t="shared" si="137"/>
        <v>모로코356000</v>
      </c>
      <c r="B3456" s="127">
        <f t="shared" si="138"/>
        <v>356000</v>
      </c>
      <c r="C3456" s="127">
        <f t="shared" si="139"/>
        <v>12120000</v>
      </c>
      <c r="D3456" s="129">
        <f t="shared" si="140"/>
        <v>373800</v>
      </c>
      <c r="E3456" s="130" t="s">
        <v>7180</v>
      </c>
    </row>
    <row r="3457" spans="1:5">
      <c r="A3457" s="127" t="str">
        <f t="shared" si="137"/>
        <v>모로코357000</v>
      </c>
      <c r="B3457" s="127">
        <f t="shared" si="138"/>
        <v>357000</v>
      </c>
      <c r="C3457" s="127">
        <f t="shared" si="139"/>
        <v>12154000</v>
      </c>
      <c r="D3457" s="129">
        <f t="shared" si="140"/>
        <v>374850</v>
      </c>
      <c r="E3457" s="130" t="s">
        <v>7180</v>
      </c>
    </row>
    <row r="3458" spans="1:5">
      <c r="A3458" s="127" t="str">
        <f t="shared" si="137"/>
        <v>모로코358000</v>
      </c>
      <c r="B3458" s="127">
        <f t="shared" si="138"/>
        <v>358000</v>
      </c>
      <c r="C3458" s="127">
        <f t="shared" si="139"/>
        <v>12188000</v>
      </c>
      <c r="D3458" s="129">
        <f t="shared" si="140"/>
        <v>375900</v>
      </c>
      <c r="E3458" s="130" t="s">
        <v>7180</v>
      </c>
    </row>
    <row r="3459" spans="1:5">
      <c r="A3459" s="127" t="str">
        <f t="shared" si="137"/>
        <v>모로코359000</v>
      </c>
      <c r="B3459" s="127">
        <f t="shared" si="138"/>
        <v>359000</v>
      </c>
      <c r="C3459" s="127">
        <f t="shared" si="139"/>
        <v>12222000</v>
      </c>
      <c r="D3459" s="129">
        <f t="shared" si="140"/>
        <v>376950</v>
      </c>
      <c r="E3459" s="130" t="s">
        <v>7180</v>
      </c>
    </row>
    <row r="3460" spans="1:5">
      <c r="A3460" s="127" t="str">
        <f t="shared" si="137"/>
        <v>모로코360000</v>
      </c>
      <c r="B3460" s="127">
        <f t="shared" si="138"/>
        <v>360000</v>
      </c>
      <c r="C3460" s="127">
        <f t="shared" si="139"/>
        <v>12256000</v>
      </c>
      <c r="D3460" s="129">
        <f t="shared" si="140"/>
        <v>378000</v>
      </c>
      <c r="E3460" s="130" t="s">
        <v>7180</v>
      </c>
    </row>
    <row r="3461" spans="1:5">
      <c r="A3461" s="127" t="str">
        <f t="shared" si="137"/>
        <v>모로코361000</v>
      </c>
      <c r="B3461" s="127">
        <f t="shared" si="138"/>
        <v>361000</v>
      </c>
      <c r="C3461" s="127">
        <f t="shared" si="139"/>
        <v>12290000</v>
      </c>
      <c r="D3461" s="129">
        <f t="shared" si="140"/>
        <v>379050</v>
      </c>
      <c r="E3461" s="130" t="s">
        <v>7180</v>
      </c>
    </row>
    <row r="3462" spans="1:5">
      <c r="A3462" s="127" t="str">
        <f t="shared" si="137"/>
        <v>모로코362000</v>
      </c>
      <c r="B3462" s="127">
        <f t="shared" si="138"/>
        <v>362000</v>
      </c>
      <c r="C3462" s="127">
        <f t="shared" si="139"/>
        <v>12324000</v>
      </c>
      <c r="D3462" s="129">
        <f t="shared" si="140"/>
        <v>380100</v>
      </c>
      <c r="E3462" s="130" t="s">
        <v>7180</v>
      </c>
    </row>
    <row r="3463" spans="1:5">
      <c r="A3463" s="127" t="str">
        <f t="shared" si="137"/>
        <v>모로코363000</v>
      </c>
      <c r="B3463" s="127">
        <f t="shared" si="138"/>
        <v>363000</v>
      </c>
      <c r="C3463" s="127">
        <f t="shared" si="139"/>
        <v>12358000</v>
      </c>
      <c r="D3463" s="129">
        <f t="shared" si="140"/>
        <v>381150</v>
      </c>
      <c r="E3463" s="130" t="s">
        <v>7180</v>
      </c>
    </row>
    <row r="3464" spans="1:5">
      <c r="A3464" s="127" t="str">
        <f t="shared" si="137"/>
        <v>모로코364000</v>
      </c>
      <c r="B3464" s="127">
        <f t="shared" si="138"/>
        <v>364000</v>
      </c>
      <c r="C3464" s="127">
        <f t="shared" si="139"/>
        <v>12392000</v>
      </c>
      <c r="D3464" s="129">
        <f t="shared" si="140"/>
        <v>382200</v>
      </c>
      <c r="E3464" s="130" t="s">
        <v>7180</v>
      </c>
    </row>
    <row r="3465" spans="1:5">
      <c r="A3465" s="127" t="str">
        <f t="shared" si="137"/>
        <v>모로코365000</v>
      </c>
      <c r="B3465" s="127">
        <f t="shared" si="138"/>
        <v>365000</v>
      </c>
      <c r="C3465" s="127">
        <f t="shared" si="139"/>
        <v>12426000</v>
      </c>
      <c r="D3465" s="129">
        <f t="shared" si="140"/>
        <v>383250</v>
      </c>
      <c r="E3465" s="130" t="s">
        <v>7180</v>
      </c>
    </row>
    <row r="3466" spans="1:5">
      <c r="A3466" s="127" t="str">
        <f t="shared" si="137"/>
        <v>모로코366000</v>
      </c>
      <c r="B3466" s="127">
        <f t="shared" si="138"/>
        <v>366000</v>
      </c>
      <c r="C3466" s="127">
        <f t="shared" si="139"/>
        <v>12460000</v>
      </c>
      <c r="D3466" s="129">
        <f t="shared" si="140"/>
        <v>384300</v>
      </c>
      <c r="E3466" s="130" t="s">
        <v>7180</v>
      </c>
    </row>
    <row r="3467" spans="1:5">
      <c r="A3467" s="127" t="str">
        <f t="shared" si="137"/>
        <v>모로코367000</v>
      </c>
      <c r="B3467" s="127">
        <f t="shared" si="138"/>
        <v>367000</v>
      </c>
      <c r="C3467" s="127">
        <f t="shared" si="139"/>
        <v>12494000</v>
      </c>
      <c r="D3467" s="129">
        <f t="shared" si="140"/>
        <v>385350</v>
      </c>
      <c r="E3467" s="130" t="s">
        <v>7180</v>
      </c>
    </row>
    <row r="3468" spans="1:5">
      <c r="A3468" s="127" t="str">
        <f t="shared" ref="A3468:A3531" si="141">"요르단"&amp;B3468</f>
        <v>요르단1000</v>
      </c>
      <c r="B3468" s="127">
        <v>1000</v>
      </c>
      <c r="C3468" s="127">
        <v>50000</v>
      </c>
      <c r="D3468" s="129">
        <f t="shared" si="140"/>
        <v>1050</v>
      </c>
      <c r="E3468" s="130" t="s">
        <v>7180</v>
      </c>
    </row>
    <row r="3469" spans="1:5">
      <c r="A3469" s="127" t="str">
        <f t="shared" si="141"/>
        <v>요르단2000</v>
      </c>
      <c r="B3469" s="127">
        <f t="shared" ref="B3469:B3532" si="142">B3468+1000</f>
        <v>2000</v>
      </c>
      <c r="C3469" s="127">
        <f>C3468+34000</f>
        <v>84000</v>
      </c>
      <c r="D3469" s="129">
        <f t="shared" si="140"/>
        <v>2100</v>
      </c>
      <c r="E3469" s="130" t="s">
        <v>7180</v>
      </c>
    </row>
    <row r="3470" spans="1:5">
      <c r="A3470" s="127" t="str">
        <f t="shared" si="141"/>
        <v>요르단3000</v>
      </c>
      <c r="B3470" s="127">
        <f t="shared" si="142"/>
        <v>3000</v>
      </c>
      <c r="C3470" s="127">
        <f t="shared" ref="C3470:C3533" si="143">C3469+34000</f>
        <v>118000</v>
      </c>
      <c r="D3470" s="129">
        <f t="shared" si="140"/>
        <v>3150</v>
      </c>
      <c r="E3470" s="130" t="s">
        <v>7180</v>
      </c>
    </row>
    <row r="3471" spans="1:5">
      <c r="A3471" s="127" t="str">
        <f t="shared" si="141"/>
        <v>요르단4000</v>
      </c>
      <c r="B3471" s="127">
        <f t="shared" si="142"/>
        <v>4000</v>
      </c>
      <c r="C3471" s="127">
        <f t="shared" si="143"/>
        <v>152000</v>
      </c>
      <c r="D3471" s="129">
        <f t="shared" si="140"/>
        <v>4200</v>
      </c>
      <c r="E3471" s="130" t="s">
        <v>7180</v>
      </c>
    </row>
    <row r="3472" spans="1:5">
      <c r="A3472" s="127" t="str">
        <f t="shared" si="141"/>
        <v>요르단5000</v>
      </c>
      <c r="B3472" s="127">
        <f t="shared" si="142"/>
        <v>5000</v>
      </c>
      <c r="C3472" s="127">
        <f t="shared" si="143"/>
        <v>186000</v>
      </c>
      <c r="D3472" s="129">
        <f t="shared" si="140"/>
        <v>5250</v>
      </c>
      <c r="E3472" s="130" t="s">
        <v>7180</v>
      </c>
    </row>
    <row r="3473" spans="1:5">
      <c r="A3473" s="127" t="str">
        <f t="shared" si="141"/>
        <v>요르단6000</v>
      </c>
      <c r="B3473" s="127">
        <f t="shared" si="142"/>
        <v>6000</v>
      </c>
      <c r="C3473" s="127">
        <f t="shared" si="143"/>
        <v>220000</v>
      </c>
      <c r="D3473" s="129">
        <f t="shared" si="140"/>
        <v>6300</v>
      </c>
      <c r="E3473" s="130" t="s">
        <v>7180</v>
      </c>
    </row>
    <row r="3474" spans="1:5">
      <c r="A3474" s="127" t="str">
        <f t="shared" si="141"/>
        <v>요르단7000</v>
      </c>
      <c r="B3474" s="127">
        <f t="shared" si="142"/>
        <v>7000</v>
      </c>
      <c r="C3474" s="127">
        <f t="shared" si="143"/>
        <v>254000</v>
      </c>
      <c r="D3474" s="129">
        <f t="shared" si="140"/>
        <v>7350</v>
      </c>
      <c r="E3474" s="130" t="s">
        <v>7180</v>
      </c>
    </row>
    <row r="3475" spans="1:5">
      <c r="A3475" s="127" t="str">
        <f t="shared" si="141"/>
        <v>요르단8000</v>
      </c>
      <c r="B3475" s="127">
        <f t="shared" si="142"/>
        <v>8000</v>
      </c>
      <c r="C3475" s="127">
        <f t="shared" si="143"/>
        <v>288000</v>
      </c>
      <c r="D3475" s="129">
        <f t="shared" si="140"/>
        <v>8400</v>
      </c>
      <c r="E3475" s="130" t="s">
        <v>7180</v>
      </c>
    </row>
    <row r="3476" spans="1:5">
      <c r="A3476" s="127" t="str">
        <f t="shared" si="141"/>
        <v>요르단9000</v>
      </c>
      <c r="B3476" s="127">
        <f t="shared" si="142"/>
        <v>9000</v>
      </c>
      <c r="C3476" s="127">
        <f t="shared" si="143"/>
        <v>322000</v>
      </c>
      <c r="D3476" s="129">
        <f t="shared" si="140"/>
        <v>9450</v>
      </c>
      <c r="E3476" s="130" t="s">
        <v>7180</v>
      </c>
    </row>
    <row r="3477" spans="1:5">
      <c r="A3477" s="127" t="str">
        <f t="shared" si="141"/>
        <v>요르단10000</v>
      </c>
      <c r="B3477" s="127">
        <f t="shared" si="142"/>
        <v>10000</v>
      </c>
      <c r="C3477" s="127">
        <f t="shared" si="143"/>
        <v>356000</v>
      </c>
      <c r="D3477" s="129">
        <f t="shared" si="140"/>
        <v>10500</v>
      </c>
      <c r="E3477" s="130" t="s">
        <v>7180</v>
      </c>
    </row>
    <row r="3478" spans="1:5">
      <c r="A3478" s="127" t="str">
        <f t="shared" si="141"/>
        <v>요르단11000</v>
      </c>
      <c r="B3478" s="127">
        <f t="shared" si="142"/>
        <v>11000</v>
      </c>
      <c r="C3478" s="127">
        <f t="shared" si="143"/>
        <v>390000</v>
      </c>
      <c r="D3478" s="129">
        <f t="shared" si="140"/>
        <v>11550</v>
      </c>
      <c r="E3478" s="130" t="s">
        <v>7180</v>
      </c>
    </row>
    <row r="3479" spans="1:5">
      <c r="A3479" s="127" t="str">
        <f t="shared" si="141"/>
        <v>요르단12000</v>
      </c>
      <c r="B3479" s="127">
        <f t="shared" si="142"/>
        <v>12000</v>
      </c>
      <c r="C3479" s="127">
        <f t="shared" si="143"/>
        <v>424000</v>
      </c>
      <c r="D3479" s="129">
        <f t="shared" si="140"/>
        <v>12600</v>
      </c>
      <c r="E3479" s="130" t="s">
        <v>7180</v>
      </c>
    </row>
    <row r="3480" spans="1:5">
      <c r="A3480" s="127" t="str">
        <f t="shared" si="141"/>
        <v>요르단13000</v>
      </c>
      <c r="B3480" s="127">
        <f t="shared" si="142"/>
        <v>13000</v>
      </c>
      <c r="C3480" s="127">
        <f t="shared" si="143"/>
        <v>458000</v>
      </c>
      <c r="D3480" s="129">
        <f t="shared" si="140"/>
        <v>13650</v>
      </c>
      <c r="E3480" s="130" t="s">
        <v>7180</v>
      </c>
    </row>
    <row r="3481" spans="1:5">
      <c r="A3481" s="127" t="str">
        <f t="shared" si="141"/>
        <v>요르단14000</v>
      </c>
      <c r="B3481" s="127">
        <f t="shared" si="142"/>
        <v>14000</v>
      </c>
      <c r="C3481" s="127">
        <f t="shared" si="143"/>
        <v>492000</v>
      </c>
      <c r="D3481" s="129">
        <f t="shared" si="140"/>
        <v>14700</v>
      </c>
      <c r="E3481" s="130" t="s">
        <v>7180</v>
      </c>
    </row>
    <row r="3482" spans="1:5">
      <c r="A3482" s="127" t="str">
        <f t="shared" si="141"/>
        <v>요르단15000</v>
      </c>
      <c r="B3482" s="127">
        <f t="shared" si="142"/>
        <v>15000</v>
      </c>
      <c r="C3482" s="127">
        <f t="shared" si="143"/>
        <v>526000</v>
      </c>
      <c r="D3482" s="129">
        <f t="shared" si="140"/>
        <v>15750</v>
      </c>
      <c r="E3482" s="130" t="s">
        <v>7180</v>
      </c>
    </row>
    <row r="3483" spans="1:5">
      <c r="A3483" s="127" t="str">
        <f t="shared" si="141"/>
        <v>요르단16000</v>
      </c>
      <c r="B3483" s="127">
        <f t="shared" si="142"/>
        <v>16000</v>
      </c>
      <c r="C3483" s="127">
        <f t="shared" si="143"/>
        <v>560000</v>
      </c>
      <c r="D3483" s="129">
        <f t="shared" si="140"/>
        <v>16800</v>
      </c>
      <c r="E3483" s="130" t="s">
        <v>7180</v>
      </c>
    </row>
    <row r="3484" spans="1:5">
      <c r="A3484" s="127" t="str">
        <f t="shared" si="141"/>
        <v>요르단17000</v>
      </c>
      <c r="B3484" s="127">
        <f t="shared" si="142"/>
        <v>17000</v>
      </c>
      <c r="C3484" s="127">
        <f t="shared" si="143"/>
        <v>594000</v>
      </c>
      <c r="D3484" s="129">
        <f t="shared" si="140"/>
        <v>17850</v>
      </c>
      <c r="E3484" s="130" t="s">
        <v>7180</v>
      </c>
    </row>
    <row r="3485" spans="1:5">
      <c r="A3485" s="127" t="str">
        <f t="shared" si="141"/>
        <v>요르단18000</v>
      </c>
      <c r="B3485" s="127">
        <f t="shared" si="142"/>
        <v>18000</v>
      </c>
      <c r="C3485" s="127">
        <f t="shared" si="143"/>
        <v>628000</v>
      </c>
      <c r="D3485" s="129">
        <f t="shared" si="140"/>
        <v>18900</v>
      </c>
      <c r="E3485" s="130" t="s">
        <v>7180</v>
      </c>
    </row>
    <row r="3486" spans="1:5">
      <c r="A3486" s="127" t="str">
        <f t="shared" si="141"/>
        <v>요르단19000</v>
      </c>
      <c r="B3486" s="127">
        <f t="shared" si="142"/>
        <v>19000</v>
      </c>
      <c r="C3486" s="127">
        <f t="shared" si="143"/>
        <v>662000</v>
      </c>
      <c r="D3486" s="129">
        <f t="shared" si="140"/>
        <v>19950</v>
      </c>
      <c r="E3486" s="130" t="s">
        <v>7180</v>
      </c>
    </row>
    <row r="3487" spans="1:5">
      <c r="A3487" s="127" t="str">
        <f t="shared" si="141"/>
        <v>요르단20000</v>
      </c>
      <c r="B3487" s="127">
        <f t="shared" si="142"/>
        <v>20000</v>
      </c>
      <c r="C3487" s="127">
        <f t="shared" si="143"/>
        <v>696000</v>
      </c>
      <c r="D3487" s="129">
        <f t="shared" si="140"/>
        <v>21000</v>
      </c>
      <c r="E3487" s="130" t="s">
        <v>7180</v>
      </c>
    </row>
    <row r="3488" spans="1:5">
      <c r="A3488" s="127" t="str">
        <f t="shared" si="141"/>
        <v>요르단21000</v>
      </c>
      <c r="B3488" s="127">
        <f t="shared" si="142"/>
        <v>21000</v>
      </c>
      <c r="C3488" s="127">
        <f t="shared" si="143"/>
        <v>730000</v>
      </c>
      <c r="D3488" s="129">
        <f t="shared" si="140"/>
        <v>22050</v>
      </c>
      <c r="E3488" s="130" t="s">
        <v>7180</v>
      </c>
    </row>
    <row r="3489" spans="1:5">
      <c r="A3489" s="127" t="str">
        <f t="shared" si="141"/>
        <v>요르단22000</v>
      </c>
      <c r="B3489" s="127">
        <f t="shared" si="142"/>
        <v>22000</v>
      </c>
      <c r="C3489" s="127">
        <f t="shared" si="143"/>
        <v>764000</v>
      </c>
      <c r="D3489" s="129">
        <f t="shared" si="140"/>
        <v>23100</v>
      </c>
      <c r="E3489" s="130" t="s">
        <v>7180</v>
      </c>
    </row>
    <row r="3490" spans="1:5">
      <c r="A3490" s="127" t="str">
        <f t="shared" si="141"/>
        <v>요르단23000</v>
      </c>
      <c r="B3490" s="127">
        <f t="shared" si="142"/>
        <v>23000</v>
      </c>
      <c r="C3490" s="127">
        <f t="shared" si="143"/>
        <v>798000</v>
      </c>
      <c r="D3490" s="129">
        <f t="shared" si="140"/>
        <v>24150</v>
      </c>
      <c r="E3490" s="130" t="s">
        <v>7180</v>
      </c>
    </row>
    <row r="3491" spans="1:5">
      <c r="A3491" s="127" t="str">
        <f t="shared" si="141"/>
        <v>요르단24000</v>
      </c>
      <c r="B3491" s="127">
        <f t="shared" si="142"/>
        <v>24000</v>
      </c>
      <c r="C3491" s="127">
        <f t="shared" si="143"/>
        <v>832000</v>
      </c>
      <c r="D3491" s="129">
        <f t="shared" si="140"/>
        <v>25200</v>
      </c>
      <c r="E3491" s="130" t="s">
        <v>7180</v>
      </c>
    </row>
    <row r="3492" spans="1:5">
      <c r="A3492" s="127" t="str">
        <f t="shared" si="141"/>
        <v>요르단25000</v>
      </c>
      <c r="B3492" s="127">
        <f t="shared" si="142"/>
        <v>25000</v>
      </c>
      <c r="C3492" s="127">
        <f t="shared" si="143"/>
        <v>866000</v>
      </c>
      <c r="D3492" s="129">
        <f t="shared" si="140"/>
        <v>26250</v>
      </c>
      <c r="E3492" s="130" t="s">
        <v>7180</v>
      </c>
    </row>
    <row r="3493" spans="1:5">
      <c r="A3493" s="127" t="str">
        <f t="shared" si="141"/>
        <v>요르단26000</v>
      </c>
      <c r="B3493" s="127">
        <f t="shared" si="142"/>
        <v>26000</v>
      </c>
      <c r="C3493" s="127">
        <f t="shared" si="143"/>
        <v>900000</v>
      </c>
      <c r="D3493" s="129">
        <f t="shared" si="140"/>
        <v>27300</v>
      </c>
      <c r="E3493" s="130" t="s">
        <v>7180</v>
      </c>
    </row>
    <row r="3494" spans="1:5">
      <c r="A3494" s="127" t="str">
        <f t="shared" si="141"/>
        <v>요르단27000</v>
      </c>
      <c r="B3494" s="127">
        <f t="shared" si="142"/>
        <v>27000</v>
      </c>
      <c r="C3494" s="127">
        <f t="shared" si="143"/>
        <v>934000</v>
      </c>
      <c r="D3494" s="129">
        <f t="shared" si="140"/>
        <v>28350</v>
      </c>
      <c r="E3494" s="130" t="s">
        <v>7180</v>
      </c>
    </row>
    <row r="3495" spans="1:5">
      <c r="A3495" s="127" t="str">
        <f t="shared" si="141"/>
        <v>요르단28000</v>
      </c>
      <c r="B3495" s="127">
        <f t="shared" si="142"/>
        <v>28000</v>
      </c>
      <c r="C3495" s="127">
        <f t="shared" si="143"/>
        <v>968000</v>
      </c>
      <c r="D3495" s="129">
        <f t="shared" si="140"/>
        <v>29400</v>
      </c>
      <c r="E3495" s="130" t="s">
        <v>7180</v>
      </c>
    </row>
    <row r="3496" spans="1:5">
      <c r="A3496" s="127" t="str">
        <f t="shared" si="141"/>
        <v>요르단29000</v>
      </c>
      <c r="B3496" s="127">
        <f t="shared" si="142"/>
        <v>29000</v>
      </c>
      <c r="C3496" s="127">
        <f t="shared" si="143"/>
        <v>1002000</v>
      </c>
      <c r="D3496" s="129">
        <f t="shared" si="140"/>
        <v>30450</v>
      </c>
      <c r="E3496" s="130" t="s">
        <v>7180</v>
      </c>
    </row>
    <row r="3497" spans="1:5">
      <c r="A3497" s="127" t="str">
        <f t="shared" si="141"/>
        <v>요르단30000</v>
      </c>
      <c r="B3497" s="127">
        <f t="shared" si="142"/>
        <v>30000</v>
      </c>
      <c r="C3497" s="127">
        <f t="shared" si="143"/>
        <v>1036000</v>
      </c>
      <c r="D3497" s="129">
        <f t="shared" si="140"/>
        <v>31500</v>
      </c>
      <c r="E3497" s="130" t="s">
        <v>7180</v>
      </c>
    </row>
    <row r="3498" spans="1:5">
      <c r="A3498" s="127" t="str">
        <f t="shared" si="141"/>
        <v>요르단31000</v>
      </c>
      <c r="B3498" s="127">
        <f t="shared" si="142"/>
        <v>31000</v>
      </c>
      <c r="C3498" s="127">
        <f t="shared" si="143"/>
        <v>1070000</v>
      </c>
      <c r="D3498" s="129">
        <f t="shared" si="140"/>
        <v>32550</v>
      </c>
      <c r="E3498" s="130" t="s">
        <v>7180</v>
      </c>
    </row>
    <row r="3499" spans="1:5">
      <c r="A3499" s="127" t="str">
        <f t="shared" si="141"/>
        <v>요르단32000</v>
      </c>
      <c r="B3499" s="127">
        <f t="shared" si="142"/>
        <v>32000</v>
      </c>
      <c r="C3499" s="127">
        <f t="shared" si="143"/>
        <v>1104000</v>
      </c>
      <c r="D3499" s="129">
        <f t="shared" si="140"/>
        <v>33600</v>
      </c>
      <c r="E3499" s="130" t="s">
        <v>7180</v>
      </c>
    </row>
    <row r="3500" spans="1:5">
      <c r="A3500" s="127" t="str">
        <f t="shared" si="141"/>
        <v>요르단33000</v>
      </c>
      <c r="B3500" s="127">
        <f t="shared" si="142"/>
        <v>33000</v>
      </c>
      <c r="C3500" s="127">
        <f t="shared" si="143"/>
        <v>1138000</v>
      </c>
      <c r="D3500" s="129">
        <f t="shared" si="140"/>
        <v>34650</v>
      </c>
      <c r="E3500" s="130" t="s">
        <v>7180</v>
      </c>
    </row>
    <row r="3501" spans="1:5">
      <c r="A3501" s="127" t="str">
        <f t="shared" si="141"/>
        <v>요르단34000</v>
      </c>
      <c r="B3501" s="127">
        <f t="shared" si="142"/>
        <v>34000</v>
      </c>
      <c r="C3501" s="127">
        <f t="shared" si="143"/>
        <v>1172000</v>
      </c>
      <c r="D3501" s="129">
        <f t="shared" si="140"/>
        <v>35700</v>
      </c>
      <c r="E3501" s="130" t="s">
        <v>7180</v>
      </c>
    </row>
    <row r="3502" spans="1:5">
      <c r="A3502" s="127" t="str">
        <f t="shared" si="141"/>
        <v>요르단35000</v>
      </c>
      <c r="B3502" s="127">
        <f t="shared" si="142"/>
        <v>35000</v>
      </c>
      <c r="C3502" s="127">
        <f t="shared" si="143"/>
        <v>1206000</v>
      </c>
      <c r="D3502" s="129">
        <f t="shared" si="140"/>
        <v>36750</v>
      </c>
      <c r="E3502" s="130" t="s">
        <v>7180</v>
      </c>
    </row>
    <row r="3503" spans="1:5">
      <c r="A3503" s="127" t="str">
        <f t="shared" si="141"/>
        <v>요르단36000</v>
      </c>
      <c r="B3503" s="127">
        <f t="shared" si="142"/>
        <v>36000</v>
      </c>
      <c r="C3503" s="127">
        <f t="shared" si="143"/>
        <v>1240000</v>
      </c>
      <c r="D3503" s="129">
        <f t="shared" si="140"/>
        <v>37800</v>
      </c>
      <c r="E3503" s="130" t="s">
        <v>7180</v>
      </c>
    </row>
    <row r="3504" spans="1:5">
      <c r="A3504" s="127" t="str">
        <f t="shared" si="141"/>
        <v>요르단37000</v>
      </c>
      <c r="B3504" s="127">
        <f t="shared" si="142"/>
        <v>37000</v>
      </c>
      <c r="C3504" s="127">
        <f t="shared" si="143"/>
        <v>1274000</v>
      </c>
      <c r="D3504" s="129">
        <f t="shared" si="140"/>
        <v>38850</v>
      </c>
      <c r="E3504" s="130" t="s">
        <v>7180</v>
      </c>
    </row>
    <row r="3505" spans="1:5">
      <c r="A3505" s="127" t="str">
        <f t="shared" si="141"/>
        <v>요르단38000</v>
      </c>
      <c r="B3505" s="127">
        <f t="shared" si="142"/>
        <v>38000</v>
      </c>
      <c r="C3505" s="127">
        <f t="shared" si="143"/>
        <v>1308000</v>
      </c>
      <c r="D3505" s="129">
        <f t="shared" si="140"/>
        <v>39900</v>
      </c>
      <c r="E3505" s="130" t="s">
        <v>7180</v>
      </c>
    </row>
    <row r="3506" spans="1:5">
      <c r="A3506" s="127" t="str">
        <f t="shared" si="141"/>
        <v>요르단39000</v>
      </c>
      <c r="B3506" s="127">
        <f t="shared" si="142"/>
        <v>39000</v>
      </c>
      <c r="C3506" s="127">
        <f t="shared" si="143"/>
        <v>1342000</v>
      </c>
      <c r="D3506" s="129">
        <f t="shared" ref="D3506:D3569" si="144">SUM($G$2)*(B3506*0.001)</f>
        <v>40950</v>
      </c>
      <c r="E3506" s="130" t="s">
        <v>7180</v>
      </c>
    </row>
    <row r="3507" spans="1:5">
      <c r="A3507" s="127" t="str">
        <f t="shared" si="141"/>
        <v>요르단40000</v>
      </c>
      <c r="B3507" s="127">
        <f t="shared" si="142"/>
        <v>40000</v>
      </c>
      <c r="C3507" s="127">
        <f t="shared" si="143"/>
        <v>1376000</v>
      </c>
      <c r="D3507" s="129">
        <f t="shared" si="144"/>
        <v>42000</v>
      </c>
      <c r="E3507" s="130" t="s">
        <v>7180</v>
      </c>
    </row>
    <row r="3508" spans="1:5">
      <c r="A3508" s="127" t="str">
        <f t="shared" si="141"/>
        <v>요르단41000</v>
      </c>
      <c r="B3508" s="127">
        <f t="shared" si="142"/>
        <v>41000</v>
      </c>
      <c r="C3508" s="127">
        <f t="shared" si="143"/>
        <v>1410000</v>
      </c>
      <c r="D3508" s="129">
        <f t="shared" si="144"/>
        <v>43050</v>
      </c>
      <c r="E3508" s="130" t="s">
        <v>7180</v>
      </c>
    </row>
    <row r="3509" spans="1:5">
      <c r="A3509" s="127" t="str">
        <f t="shared" si="141"/>
        <v>요르단42000</v>
      </c>
      <c r="B3509" s="127">
        <f t="shared" si="142"/>
        <v>42000</v>
      </c>
      <c r="C3509" s="127">
        <f t="shared" si="143"/>
        <v>1444000</v>
      </c>
      <c r="D3509" s="129">
        <f t="shared" si="144"/>
        <v>44100</v>
      </c>
      <c r="E3509" s="130" t="s">
        <v>7180</v>
      </c>
    </row>
    <row r="3510" spans="1:5">
      <c r="A3510" s="127" t="str">
        <f t="shared" si="141"/>
        <v>요르단43000</v>
      </c>
      <c r="B3510" s="127">
        <f t="shared" si="142"/>
        <v>43000</v>
      </c>
      <c r="C3510" s="127">
        <f t="shared" si="143"/>
        <v>1478000</v>
      </c>
      <c r="D3510" s="129">
        <f t="shared" si="144"/>
        <v>45150</v>
      </c>
      <c r="E3510" s="130" t="s">
        <v>7180</v>
      </c>
    </row>
    <row r="3511" spans="1:5">
      <c r="A3511" s="127" t="str">
        <f t="shared" si="141"/>
        <v>요르단44000</v>
      </c>
      <c r="B3511" s="127">
        <f t="shared" si="142"/>
        <v>44000</v>
      </c>
      <c r="C3511" s="127">
        <f t="shared" si="143"/>
        <v>1512000</v>
      </c>
      <c r="D3511" s="129">
        <f t="shared" si="144"/>
        <v>46200</v>
      </c>
      <c r="E3511" s="130" t="s">
        <v>7180</v>
      </c>
    </row>
    <row r="3512" spans="1:5">
      <c r="A3512" s="127" t="str">
        <f t="shared" si="141"/>
        <v>요르단45000</v>
      </c>
      <c r="B3512" s="127">
        <f t="shared" si="142"/>
        <v>45000</v>
      </c>
      <c r="C3512" s="127">
        <f t="shared" si="143"/>
        <v>1546000</v>
      </c>
      <c r="D3512" s="129">
        <f t="shared" si="144"/>
        <v>47250</v>
      </c>
      <c r="E3512" s="130" t="s">
        <v>7180</v>
      </c>
    </row>
    <row r="3513" spans="1:5">
      <c r="A3513" s="127" t="str">
        <f t="shared" si="141"/>
        <v>요르단46000</v>
      </c>
      <c r="B3513" s="127">
        <f t="shared" si="142"/>
        <v>46000</v>
      </c>
      <c r="C3513" s="127">
        <f t="shared" si="143"/>
        <v>1580000</v>
      </c>
      <c r="D3513" s="129">
        <f t="shared" si="144"/>
        <v>48300</v>
      </c>
      <c r="E3513" s="130" t="s">
        <v>7180</v>
      </c>
    </row>
    <row r="3514" spans="1:5">
      <c r="A3514" s="127" t="str">
        <f t="shared" si="141"/>
        <v>요르단47000</v>
      </c>
      <c r="B3514" s="127">
        <f t="shared" si="142"/>
        <v>47000</v>
      </c>
      <c r="C3514" s="127">
        <f t="shared" si="143"/>
        <v>1614000</v>
      </c>
      <c r="D3514" s="129">
        <f t="shared" si="144"/>
        <v>49350</v>
      </c>
      <c r="E3514" s="130" t="s">
        <v>7180</v>
      </c>
    </row>
    <row r="3515" spans="1:5">
      <c r="A3515" s="127" t="str">
        <f t="shared" si="141"/>
        <v>요르단48000</v>
      </c>
      <c r="B3515" s="127">
        <f t="shared" si="142"/>
        <v>48000</v>
      </c>
      <c r="C3515" s="127">
        <f t="shared" si="143"/>
        <v>1648000</v>
      </c>
      <c r="D3515" s="129">
        <f t="shared" si="144"/>
        <v>50400</v>
      </c>
      <c r="E3515" s="130" t="s">
        <v>7180</v>
      </c>
    </row>
    <row r="3516" spans="1:5">
      <c r="A3516" s="127" t="str">
        <f t="shared" si="141"/>
        <v>요르단49000</v>
      </c>
      <c r="B3516" s="127">
        <f t="shared" si="142"/>
        <v>49000</v>
      </c>
      <c r="C3516" s="127">
        <f t="shared" si="143"/>
        <v>1682000</v>
      </c>
      <c r="D3516" s="129">
        <f t="shared" si="144"/>
        <v>51450</v>
      </c>
      <c r="E3516" s="130" t="s">
        <v>7180</v>
      </c>
    </row>
    <row r="3517" spans="1:5">
      <c r="A3517" s="127" t="str">
        <f t="shared" si="141"/>
        <v>요르단50000</v>
      </c>
      <c r="B3517" s="127">
        <f t="shared" si="142"/>
        <v>50000</v>
      </c>
      <c r="C3517" s="127">
        <f t="shared" si="143"/>
        <v>1716000</v>
      </c>
      <c r="D3517" s="129">
        <f t="shared" si="144"/>
        <v>52500</v>
      </c>
      <c r="E3517" s="130" t="s">
        <v>7180</v>
      </c>
    </row>
    <row r="3518" spans="1:5">
      <c r="A3518" s="127" t="str">
        <f t="shared" si="141"/>
        <v>요르단51000</v>
      </c>
      <c r="B3518" s="127">
        <f t="shared" si="142"/>
        <v>51000</v>
      </c>
      <c r="C3518" s="127">
        <f t="shared" si="143"/>
        <v>1750000</v>
      </c>
      <c r="D3518" s="129">
        <f t="shared" si="144"/>
        <v>53550</v>
      </c>
      <c r="E3518" s="130" t="s">
        <v>7180</v>
      </c>
    </row>
    <row r="3519" spans="1:5">
      <c r="A3519" s="127" t="str">
        <f t="shared" si="141"/>
        <v>요르단52000</v>
      </c>
      <c r="B3519" s="127">
        <f t="shared" si="142"/>
        <v>52000</v>
      </c>
      <c r="C3519" s="127">
        <f t="shared" si="143"/>
        <v>1784000</v>
      </c>
      <c r="D3519" s="129">
        <f t="shared" si="144"/>
        <v>54600</v>
      </c>
      <c r="E3519" s="130" t="s">
        <v>7180</v>
      </c>
    </row>
    <row r="3520" spans="1:5">
      <c r="A3520" s="127" t="str">
        <f t="shared" si="141"/>
        <v>요르단53000</v>
      </c>
      <c r="B3520" s="127">
        <f t="shared" si="142"/>
        <v>53000</v>
      </c>
      <c r="C3520" s="127">
        <f t="shared" si="143"/>
        <v>1818000</v>
      </c>
      <c r="D3520" s="129">
        <f t="shared" si="144"/>
        <v>55650</v>
      </c>
      <c r="E3520" s="130" t="s">
        <v>7180</v>
      </c>
    </row>
    <row r="3521" spans="1:5">
      <c r="A3521" s="127" t="str">
        <f t="shared" si="141"/>
        <v>요르단54000</v>
      </c>
      <c r="B3521" s="127">
        <f t="shared" si="142"/>
        <v>54000</v>
      </c>
      <c r="C3521" s="127">
        <f t="shared" si="143"/>
        <v>1852000</v>
      </c>
      <c r="D3521" s="129">
        <f t="shared" si="144"/>
        <v>56700</v>
      </c>
      <c r="E3521" s="130" t="s">
        <v>7180</v>
      </c>
    </row>
    <row r="3522" spans="1:5">
      <c r="A3522" s="127" t="str">
        <f t="shared" si="141"/>
        <v>요르단55000</v>
      </c>
      <c r="B3522" s="127">
        <f t="shared" si="142"/>
        <v>55000</v>
      </c>
      <c r="C3522" s="127">
        <f t="shared" si="143"/>
        <v>1886000</v>
      </c>
      <c r="D3522" s="129">
        <f t="shared" si="144"/>
        <v>57750</v>
      </c>
      <c r="E3522" s="130" t="s">
        <v>7180</v>
      </c>
    </row>
    <row r="3523" spans="1:5">
      <c r="A3523" s="127" t="str">
        <f t="shared" si="141"/>
        <v>요르단56000</v>
      </c>
      <c r="B3523" s="127">
        <f t="shared" si="142"/>
        <v>56000</v>
      </c>
      <c r="C3523" s="127">
        <f t="shared" si="143"/>
        <v>1920000</v>
      </c>
      <c r="D3523" s="129">
        <f t="shared" si="144"/>
        <v>58800</v>
      </c>
      <c r="E3523" s="130" t="s">
        <v>7180</v>
      </c>
    </row>
    <row r="3524" spans="1:5">
      <c r="A3524" s="127" t="str">
        <f t="shared" si="141"/>
        <v>요르단57000</v>
      </c>
      <c r="B3524" s="127">
        <f t="shared" si="142"/>
        <v>57000</v>
      </c>
      <c r="C3524" s="127">
        <f t="shared" si="143"/>
        <v>1954000</v>
      </c>
      <c r="D3524" s="129">
        <f t="shared" si="144"/>
        <v>59850</v>
      </c>
      <c r="E3524" s="130" t="s">
        <v>7180</v>
      </c>
    </row>
    <row r="3525" spans="1:5">
      <c r="A3525" s="127" t="str">
        <f t="shared" si="141"/>
        <v>요르단58000</v>
      </c>
      <c r="B3525" s="127">
        <f t="shared" si="142"/>
        <v>58000</v>
      </c>
      <c r="C3525" s="127">
        <f t="shared" si="143"/>
        <v>1988000</v>
      </c>
      <c r="D3525" s="129">
        <f t="shared" si="144"/>
        <v>60900</v>
      </c>
      <c r="E3525" s="130" t="s">
        <v>7180</v>
      </c>
    </row>
    <row r="3526" spans="1:5">
      <c r="A3526" s="127" t="str">
        <f t="shared" si="141"/>
        <v>요르단59000</v>
      </c>
      <c r="B3526" s="127">
        <f t="shared" si="142"/>
        <v>59000</v>
      </c>
      <c r="C3526" s="127">
        <f t="shared" si="143"/>
        <v>2022000</v>
      </c>
      <c r="D3526" s="129">
        <f t="shared" si="144"/>
        <v>61950</v>
      </c>
      <c r="E3526" s="130" t="s">
        <v>7180</v>
      </c>
    </row>
    <row r="3527" spans="1:5">
      <c r="A3527" s="127" t="str">
        <f t="shared" si="141"/>
        <v>요르단60000</v>
      </c>
      <c r="B3527" s="127">
        <f t="shared" si="142"/>
        <v>60000</v>
      </c>
      <c r="C3527" s="127">
        <f t="shared" si="143"/>
        <v>2056000</v>
      </c>
      <c r="D3527" s="129">
        <f t="shared" si="144"/>
        <v>63000</v>
      </c>
      <c r="E3527" s="130" t="s">
        <v>7180</v>
      </c>
    </row>
    <row r="3528" spans="1:5">
      <c r="A3528" s="127" t="str">
        <f t="shared" si="141"/>
        <v>요르단61000</v>
      </c>
      <c r="B3528" s="127">
        <f t="shared" si="142"/>
        <v>61000</v>
      </c>
      <c r="C3528" s="127">
        <f t="shared" si="143"/>
        <v>2090000</v>
      </c>
      <c r="D3528" s="129">
        <f t="shared" si="144"/>
        <v>64050</v>
      </c>
      <c r="E3528" s="130" t="s">
        <v>7180</v>
      </c>
    </row>
    <row r="3529" spans="1:5">
      <c r="A3529" s="127" t="str">
        <f t="shared" si="141"/>
        <v>요르단62000</v>
      </c>
      <c r="B3529" s="127">
        <f t="shared" si="142"/>
        <v>62000</v>
      </c>
      <c r="C3529" s="127">
        <f t="shared" si="143"/>
        <v>2124000</v>
      </c>
      <c r="D3529" s="129">
        <f t="shared" si="144"/>
        <v>65100</v>
      </c>
      <c r="E3529" s="130" t="s">
        <v>7180</v>
      </c>
    </row>
    <row r="3530" spans="1:5">
      <c r="A3530" s="127" t="str">
        <f t="shared" si="141"/>
        <v>요르단63000</v>
      </c>
      <c r="B3530" s="127">
        <f t="shared" si="142"/>
        <v>63000</v>
      </c>
      <c r="C3530" s="127">
        <f t="shared" si="143"/>
        <v>2158000</v>
      </c>
      <c r="D3530" s="129">
        <f t="shared" si="144"/>
        <v>66150</v>
      </c>
      <c r="E3530" s="130" t="s">
        <v>7180</v>
      </c>
    </row>
    <row r="3531" spans="1:5">
      <c r="A3531" s="127" t="str">
        <f t="shared" si="141"/>
        <v>요르단64000</v>
      </c>
      <c r="B3531" s="127">
        <f t="shared" si="142"/>
        <v>64000</v>
      </c>
      <c r="C3531" s="127">
        <f t="shared" si="143"/>
        <v>2192000</v>
      </c>
      <c r="D3531" s="129">
        <f t="shared" si="144"/>
        <v>67200</v>
      </c>
      <c r="E3531" s="130" t="s">
        <v>7180</v>
      </c>
    </row>
    <row r="3532" spans="1:5">
      <c r="A3532" s="127" t="str">
        <f t="shared" ref="A3532:A3595" si="145">"요르단"&amp;B3532</f>
        <v>요르단65000</v>
      </c>
      <c r="B3532" s="127">
        <f t="shared" si="142"/>
        <v>65000</v>
      </c>
      <c r="C3532" s="127">
        <f t="shared" si="143"/>
        <v>2226000</v>
      </c>
      <c r="D3532" s="129">
        <f t="shared" si="144"/>
        <v>68250</v>
      </c>
      <c r="E3532" s="130" t="s">
        <v>7180</v>
      </c>
    </row>
    <row r="3533" spans="1:5">
      <c r="A3533" s="127" t="str">
        <f t="shared" si="145"/>
        <v>요르단66000</v>
      </c>
      <c r="B3533" s="127">
        <f t="shared" ref="B3533:B3596" si="146">B3532+1000</f>
        <v>66000</v>
      </c>
      <c r="C3533" s="127">
        <f t="shared" si="143"/>
        <v>2260000</v>
      </c>
      <c r="D3533" s="129">
        <f t="shared" si="144"/>
        <v>69300</v>
      </c>
      <c r="E3533" s="130" t="s">
        <v>7180</v>
      </c>
    </row>
    <row r="3534" spans="1:5">
      <c r="A3534" s="127" t="str">
        <f t="shared" si="145"/>
        <v>요르단67000</v>
      </c>
      <c r="B3534" s="127">
        <f t="shared" si="146"/>
        <v>67000</v>
      </c>
      <c r="C3534" s="127">
        <f t="shared" ref="C3534:C3597" si="147">C3533+34000</f>
        <v>2294000</v>
      </c>
      <c r="D3534" s="129">
        <f t="shared" si="144"/>
        <v>70350</v>
      </c>
      <c r="E3534" s="130" t="s">
        <v>7180</v>
      </c>
    </row>
    <row r="3535" spans="1:5">
      <c r="A3535" s="127" t="str">
        <f t="shared" si="145"/>
        <v>요르단68000</v>
      </c>
      <c r="B3535" s="127">
        <f t="shared" si="146"/>
        <v>68000</v>
      </c>
      <c r="C3535" s="127">
        <f t="shared" si="147"/>
        <v>2328000</v>
      </c>
      <c r="D3535" s="129">
        <f t="shared" si="144"/>
        <v>71400</v>
      </c>
      <c r="E3535" s="130" t="s">
        <v>7180</v>
      </c>
    </row>
    <row r="3536" spans="1:5">
      <c r="A3536" s="127" t="str">
        <f t="shared" si="145"/>
        <v>요르단69000</v>
      </c>
      <c r="B3536" s="127">
        <f t="shared" si="146"/>
        <v>69000</v>
      </c>
      <c r="C3536" s="127">
        <f t="shared" si="147"/>
        <v>2362000</v>
      </c>
      <c r="D3536" s="129">
        <f t="shared" si="144"/>
        <v>72450</v>
      </c>
      <c r="E3536" s="130" t="s">
        <v>7180</v>
      </c>
    </row>
    <row r="3537" spans="1:5">
      <c r="A3537" s="127" t="str">
        <f t="shared" si="145"/>
        <v>요르단70000</v>
      </c>
      <c r="B3537" s="127">
        <f t="shared" si="146"/>
        <v>70000</v>
      </c>
      <c r="C3537" s="127">
        <f t="shared" si="147"/>
        <v>2396000</v>
      </c>
      <c r="D3537" s="129">
        <f t="shared" si="144"/>
        <v>73500</v>
      </c>
      <c r="E3537" s="130" t="s">
        <v>7180</v>
      </c>
    </row>
    <row r="3538" spans="1:5">
      <c r="A3538" s="127" t="str">
        <f t="shared" si="145"/>
        <v>요르단71000</v>
      </c>
      <c r="B3538" s="127">
        <f t="shared" si="146"/>
        <v>71000</v>
      </c>
      <c r="C3538" s="127">
        <f t="shared" si="147"/>
        <v>2430000</v>
      </c>
      <c r="D3538" s="129">
        <f t="shared" si="144"/>
        <v>74550</v>
      </c>
      <c r="E3538" s="130" t="s">
        <v>7180</v>
      </c>
    </row>
    <row r="3539" spans="1:5">
      <c r="A3539" s="127" t="str">
        <f t="shared" si="145"/>
        <v>요르단72000</v>
      </c>
      <c r="B3539" s="127">
        <f t="shared" si="146"/>
        <v>72000</v>
      </c>
      <c r="C3539" s="127">
        <f t="shared" si="147"/>
        <v>2464000</v>
      </c>
      <c r="D3539" s="129">
        <f t="shared" si="144"/>
        <v>75600</v>
      </c>
      <c r="E3539" s="130" t="s">
        <v>7180</v>
      </c>
    </row>
    <row r="3540" spans="1:5">
      <c r="A3540" s="127" t="str">
        <f t="shared" si="145"/>
        <v>요르단73000</v>
      </c>
      <c r="B3540" s="127">
        <f t="shared" si="146"/>
        <v>73000</v>
      </c>
      <c r="C3540" s="127">
        <f t="shared" si="147"/>
        <v>2498000</v>
      </c>
      <c r="D3540" s="129">
        <f t="shared" si="144"/>
        <v>76650</v>
      </c>
      <c r="E3540" s="130" t="s">
        <v>7180</v>
      </c>
    </row>
    <row r="3541" spans="1:5">
      <c r="A3541" s="127" t="str">
        <f t="shared" si="145"/>
        <v>요르단74000</v>
      </c>
      <c r="B3541" s="127">
        <f t="shared" si="146"/>
        <v>74000</v>
      </c>
      <c r="C3541" s="127">
        <f t="shared" si="147"/>
        <v>2532000</v>
      </c>
      <c r="D3541" s="129">
        <f t="shared" si="144"/>
        <v>77700</v>
      </c>
      <c r="E3541" s="130" t="s">
        <v>7180</v>
      </c>
    </row>
    <row r="3542" spans="1:5">
      <c r="A3542" s="127" t="str">
        <f t="shared" si="145"/>
        <v>요르단75000</v>
      </c>
      <c r="B3542" s="127">
        <f t="shared" si="146"/>
        <v>75000</v>
      </c>
      <c r="C3542" s="127">
        <f t="shared" si="147"/>
        <v>2566000</v>
      </c>
      <c r="D3542" s="129">
        <f t="shared" si="144"/>
        <v>78750</v>
      </c>
      <c r="E3542" s="130" t="s">
        <v>7180</v>
      </c>
    </row>
    <row r="3543" spans="1:5">
      <c r="A3543" s="127" t="str">
        <f t="shared" si="145"/>
        <v>요르단76000</v>
      </c>
      <c r="B3543" s="127">
        <f t="shared" si="146"/>
        <v>76000</v>
      </c>
      <c r="C3543" s="127">
        <f t="shared" si="147"/>
        <v>2600000</v>
      </c>
      <c r="D3543" s="129">
        <f t="shared" si="144"/>
        <v>79800</v>
      </c>
      <c r="E3543" s="130" t="s">
        <v>7180</v>
      </c>
    </row>
    <row r="3544" spans="1:5">
      <c r="A3544" s="127" t="str">
        <f t="shared" si="145"/>
        <v>요르단77000</v>
      </c>
      <c r="B3544" s="127">
        <f t="shared" si="146"/>
        <v>77000</v>
      </c>
      <c r="C3544" s="127">
        <f t="shared" si="147"/>
        <v>2634000</v>
      </c>
      <c r="D3544" s="129">
        <f t="shared" si="144"/>
        <v>80850</v>
      </c>
      <c r="E3544" s="130" t="s">
        <v>7180</v>
      </c>
    </row>
    <row r="3545" spans="1:5">
      <c r="A3545" s="127" t="str">
        <f t="shared" si="145"/>
        <v>요르단78000</v>
      </c>
      <c r="B3545" s="127">
        <f t="shared" si="146"/>
        <v>78000</v>
      </c>
      <c r="C3545" s="127">
        <f t="shared" si="147"/>
        <v>2668000</v>
      </c>
      <c r="D3545" s="129">
        <f t="shared" si="144"/>
        <v>81900</v>
      </c>
      <c r="E3545" s="130" t="s">
        <v>7180</v>
      </c>
    </row>
    <row r="3546" spans="1:5">
      <c r="A3546" s="127" t="str">
        <f t="shared" si="145"/>
        <v>요르단79000</v>
      </c>
      <c r="B3546" s="127">
        <f t="shared" si="146"/>
        <v>79000</v>
      </c>
      <c r="C3546" s="127">
        <f t="shared" si="147"/>
        <v>2702000</v>
      </c>
      <c r="D3546" s="129">
        <f t="shared" si="144"/>
        <v>82950</v>
      </c>
      <c r="E3546" s="130" t="s">
        <v>7180</v>
      </c>
    </row>
    <row r="3547" spans="1:5">
      <c r="A3547" s="127" t="str">
        <f t="shared" si="145"/>
        <v>요르단80000</v>
      </c>
      <c r="B3547" s="127">
        <f t="shared" si="146"/>
        <v>80000</v>
      </c>
      <c r="C3547" s="127">
        <f t="shared" si="147"/>
        <v>2736000</v>
      </c>
      <c r="D3547" s="129">
        <f t="shared" si="144"/>
        <v>84000</v>
      </c>
      <c r="E3547" s="130" t="s">
        <v>7180</v>
      </c>
    </row>
    <row r="3548" spans="1:5">
      <c r="A3548" s="127" t="str">
        <f t="shared" si="145"/>
        <v>요르단81000</v>
      </c>
      <c r="B3548" s="127">
        <f t="shared" si="146"/>
        <v>81000</v>
      </c>
      <c r="C3548" s="127">
        <f t="shared" si="147"/>
        <v>2770000</v>
      </c>
      <c r="D3548" s="129">
        <f t="shared" si="144"/>
        <v>85050</v>
      </c>
      <c r="E3548" s="130" t="s">
        <v>7180</v>
      </c>
    </row>
    <row r="3549" spans="1:5">
      <c r="A3549" s="127" t="str">
        <f t="shared" si="145"/>
        <v>요르단82000</v>
      </c>
      <c r="B3549" s="127">
        <f t="shared" si="146"/>
        <v>82000</v>
      </c>
      <c r="C3549" s="127">
        <f t="shared" si="147"/>
        <v>2804000</v>
      </c>
      <c r="D3549" s="129">
        <f t="shared" si="144"/>
        <v>86100</v>
      </c>
      <c r="E3549" s="130" t="s">
        <v>7180</v>
      </c>
    </row>
    <row r="3550" spans="1:5">
      <c r="A3550" s="127" t="str">
        <f t="shared" si="145"/>
        <v>요르단83000</v>
      </c>
      <c r="B3550" s="127">
        <f t="shared" si="146"/>
        <v>83000</v>
      </c>
      <c r="C3550" s="127">
        <f t="shared" si="147"/>
        <v>2838000</v>
      </c>
      <c r="D3550" s="129">
        <f t="shared" si="144"/>
        <v>87150</v>
      </c>
      <c r="E3550" s="130" t="s">
        <v>7180</v>
      </c>
    </row>
    <row r="3551" spans="1:5">
      <c r="A3551" s="127" t="str">
        <f t="shared" si="145"/>
        <v>요르단84000</v>
      </c>
      <c r="B3551" s="127">
        <f t="shared" si="146"/>
        <v>84000</v>
      </c>
      <c r="C3551" s="127">
        <f t="shared" si="147"/>
        <v>2872000</v>
      </c>
      <c r="D3551" s="129">
        <f t="shared" si="144"/>
        <v>88200</v>
      </c>
      <c r="E3551" s="130" t="s">
        <v>7180</v>
      </c>
    </row>
    <row r="3552" spans="1:5">
      <c r="A3552" s="127" t="str">
        <f t="shared" si="145"/>
        <v>요르단85000</v>
      </c>
      <c r="B3552" s="127">
        <f t="shared" si="146"/>
        <v>85000</v>
      </c>
      <c r="C3552" s="127">
        <f t="shared" si="147"/>
        <v>2906000</v>
      </c>
      <c r="D3552" s="129">
        <f t="shared" si="144"/>
        <v>89250</v>
      </c>
      <c r="E3552" s="130" t="s">
        <v>7180</v>
      </c>
    </row>
    <row r="3553" spans="1:5">
      <c r="A3553" s="127" t="str">
        <f t="shared" si="145"/>
        <v>요르단86000</v>
      </c>
      <c r="B3553" s="127">
        <f t="shared" si="146"/>
        <v>86000</v>
      </c>
      <c r="C3553" s="127">
        <f t="shared" si="147"/>
        <v>2940000</v>
      </c>
      <c r="D3553" s="129">
        <f t="shared" si="144"/>
        <v>90300</v>
      </c>
      <c r="E3553" s="130" t="s">
        <v>7180</v>
      </c>
    </row>
    <row r="3554" spans="1:5">
      <c r="A3554" s="127" t="str">
        <f t="shared" si="145"/>
        <v>요르단87000</v>
      </c>
      <c r="B3554" s="127">
        <f t="shared" si="146"/>
        <v>87000</v>
      </c>
      <c r="C3554" s="127">
        <f t="shared" si="147"/>
        <v>2974000</v>
      </c>
      <c r="D3554" s="129">
        <f t="shared" si="144"/>
        <v>91350</v>
      </c>
      <c r="E3554" s="130" t="s">
        <v>7180</v>
      </c>
    </row>
    <row r="3555" spans="1:5">
      <c r="A3555" s="127" t="str">
        <f t="shared" si="145"/>
        <v>요르단88000</v>
      </c>
      <c r="B3555" s="127">
        <f t="shared" si="146"/>
        <v>88000</v>
      </c>
      <c r="C3555" s="127">
        <f t="shared" si="147"/>
        <v>3008000</v>
      </c>
      <c r="D3555" s="129">
        <f t="shared" si="144"/>
        <v>92400</v>
      </c>
      <c r="E3555" s="130" t="s">
        <v>7180</v>
      </c>
    </row>
    <row r="3556" spans="1:5">
      <c r="A3556" s="127" t="str">
        <f t="shared" si="145"/>
        <v>요르단89000</v>
      </c>
      <c r="B3556" s="127">
        <f t="shared" si="146"/>
        <v>89000</v>
      </c>
      <c r="C3556" s="127">
        <f t="shared" si="147"/>
        <v>3042000</v>
      </c>
      <c r="D3556" s="129">
        <f t="shared" si="144"/>
        <v>93450</v>
      </c>
      <c r="E3556" s="130" t="s">
        <v>7180</v>
      </c>
    </row>
    <row r="3557" spans="1:5">
      <c r="A3557" s="127" t="str">
        <f t="shared" si="145"/>
        <v>요르단90000</v>
      </c>
      <c r="B3557" s="127">
        <f t="shared" si="146"/>
        <v>90000</v>
      </c>
      <c r="C3557" s="127">
        <f t="shared" si="147"/>
        <v>3076000</v>
      </c>
      <c r="D3557" s="129">
        <f t="shared" si="144"/>
        <v>94500</v>
      </c>
      <c r="E3557" s="130" t="s">
        <v>7180</v>
      </c>
    </row>
    <row r="3558" spans="1:5">
      <c r="A3558" s="127" t="str">
        <f t="shared" si="145"/>
        <v>요르단91000</v>
      </c>
      <c r="B3558" s="127">
        <f t="shared" si="146"/>
        <v>91000</v>
      </c>
      <c r="C3558" s="127">
        <f t="shared" si="147"/>
        <v>3110000</v>
      </c>
      <c r="D3558" s="129">
        <f t="shared" si="144"/>
        <v>95550</v>
      </c>
      <c r="E3558" s="130" t="s">
        <v>7180</v>
      </c>
    </row>
    <row r="3559" spans="1:5">
      <c r="A3559" s="127" t="str">
        <f t="shared" si="145"/>
        <v>요르단92000</v>
      </c>
      <c r="B3559" s="127">
        <f t="shared" si="146"/>
        <v>92000</v>
      </c>
      <c r="C3559" s="127">
        <f t="shared" si="147"/>
        <v>3144000</v>
      </c>
      <c r="D3559" s="129">
        <f t="shared" si="144"/>
        <v>96600</v>
      </c>
      <c r="E3559" s="130" t="s">
        <v>7180</v>
      </c>
    </row>
    <row r="3560" spans="1:5">
      <c r="A3560" s="127" t="str">
        <f t="shared" si="145"/>
        <v>요르단93000</v>
      </c>
      <c r="B3560" s="127">
        <f t="shared" si="146"/>
        <v>93000</v>
      </c>
      <c r="C3560" s="127">
        <f t="shared" si="147"/>
        <v>3178000</v>
      </c>
      <c r="D3560" s="129">
        <f t="shared" si="144"/>
        <v>97650</v>
      </c>
      <c r="E3560" s="130" t="s">
        <v>7180</v>
      </c>
    </row>
    <row r="3561" spans="1:5">
      <c r="A3561" s="127" t="str">
        <f t="shared" si="145"/>
        <v>요르단94000</v>
      </c>
      <c r="B3561" s="127">
        <f t="shared" si="146"/>
        <v>94000</v>
      </c>
      <c r="C3561" s="127">
        <f t="shared" si="147"/>
        <v>3212000</v>
      </c>
      <c r="D3561" s="129">
        <f t="shared" si="144"/>
        <v>98700</v>
      </c>
      <c r="E3561" s="130" t="s">
        <v>7180</v>
      </c>
    </row>
    <row r="3562" spans="1:5">
      <c r="A3562" s="127" t="str">
        <f t="shared" si="145"/>
        <v>요르단95000</v>
      </c>
      <c r="B3562" s="127">
        <f t="shared" si="146"/>
        <v>95000</v>
      </c>
      <c r="C3562" s="127">
        <f t="shared" si="147"/>
        <v>3246000</v>
      </c>
      <c r="D3562" s="129">
        <f t="shared" si="144"/>
        <v>99750</v>
      </c>
      <c r="E3562" s="130" t="s">
        <v>7180</v>
      </c>
    </row>
    <row r="3563" spans="1:5">
      <c r="A3563" s="127" t="str">
        <f t="shared" si="145"/>
        <v>요르단96000</v>
      </c>
      <c r="B3563" s="127">
        <f t="shared" si="146"/>
        <v>96000</v>
      </c>
      <c r="C3563" s="127">
        <f t="shared" si="147"/>
        <v>3280000</v>
      </c>
      <c r="D3563" s="129">
        <f t="shared" si="144"/>
        <v>100800</v>
      </c>
      <c r="E3563" s="130" t="s">
        <v>7180</v>
      </c>
    </row>
    <row r="3564" spans="1:5">
      <c r="A3564" s="127" t="str">
        <f t="shared" si="145"/>
        <v>요르단97000</v>
      </c>
      <c r="B3564" s="127">
        <f t="shared" si="146"/>
        <v>97000</v>
      </c>
      <c r="C3564" s="127">
        <f t="shared" si="147"/>
        <v>3314000</v>
      </c>
      <c r="D3564" s="129">
        <f t="shared" si="144"/>
        <v>101850</v>
      </c>
      <c r="E3564" s="130" t="s">
        <v>7180</v>
      </c>
    </row>
    <row r="3565" spans="1:5">
      <c r="A3565" s="127" t="str">
        <f t="shared" si="145"/>
        <v>요르단98000</v>
      </c>
      <c r="B3565" s="127">
        <f t="shared" si="146"/>
        <v>98000</v>
      </c>
      <c r="C3565" s="127">
        <f t="shared" si="147"/>
        <v>3348000</v>
      </c>
      <c r="D3565" s="129">
        <f t="shared" si="144"/>
        <v>102900</v>
      </c>
      <c r="E3565" s="130" t="s">
        <v>7180</v>
      </c>
    </row>
    <row r="3566" spans="1:5">
      <c r="A3566" s="127" t="str">
        <f t="shared" si="145"/>
        <v>요르단99000</v>
      </c>
      <c r="B3566" s="127">
        <f t="shared" si="146"/>
        <v>99000</v>
      </c>
      <c r="C3566" s="127">
        <f t="shared" si="147"/>
        <v>3382000</v>
      </c>
      <c r="D3566" s="129">
        <f t="shared" si="144"/>
        <v>103950</v>
      </c>
      <c r="E3566" s="130" t="s">
        <v>7180</v>
      </c>
    </row>
    <row r="3567" spans="1:5">
      <c r="A3567" s="127" t="str">
        <f t="shared" si="145"/>
        <v>요르단100000</v>
      </c>
      <c r="B3567" s="127">
        <f t="shared" si="146"/>
        <v>100000</v>
      </c>
      <c r="C3567" s="127">
        <f t="shared" si="147"/>
        <v>3416000</v>
      </c>
      <c r="D3567" s="129">
        <f t="shared" si="144"/>
        <v>105000</v>
      </c>
      <c r="E3567" s="130" t="s">
        <v>7180</v>
      </c>
    </row>
    <row r="3568" spans="1:5">
      <c r="A3568" s="127" t="str">
        <f t="shared" si="145"/>
        <v>요르단101000</v>
      </c>
      <c r="B3568" s="127">
        <f t="shared" si="146"/>
        <v>101000</v>
      </c>
      <c r="C3568" s="127">
        <f t="shared" si="147"/>
        <v>3450000</v>
      </c>
      <c r="D3568" s="129">
        <f t="shared" si="144"/>
        <v>106050</v>
      </c>
      <c r="E3568" s="130" t="s">
        <v>7180</v>
      </c>
    </row>
    <row r="3569" spans="1:5">
      <c r="A3569" s="127" t="str">
        <f t="shared" si="145"/>
        <v>요르단102000</v>
      </c>
      <c r="B3569" s="127">
        <f t="shared" si="146"/>
        <v>102000</v>
      </c>
      <c r="C3569" s="127">
        <f t="shared" si="147"/>
        <v>3484000</v>
      </c>
      <c r="D3569" s="129">
        <f t="shared" si="144"/>
        <v>107100</v>
      </c>
      <c r="E3569" s="130" t="s">
        <v>7180</v>
      </c>
    </row>
    <row r="3570" spans="1:5">
      <c r="A3570" s="127" t="str">
        <f t="shared" si="145"/>
        <v>요르단103000</v>
      </c>
      <c r="B3570" s="127">
        <f t="shared" si="146"/>
        <v>103000</v>
      </c>
      <c r="C3570" s="127">
        <f t="shared" si="147"/>
        <v>3518000</v>
      </c>
      <c r="D3570" s="129">
        <f t="shared" ref="D3570:D3633" si="148">SUM($G$2)*(B3570*0.001)</f>
        <v>108150</v>
      </c>
      <c r="E3570" s="130" t="s">
        <v>7180</v>
      </c>
    </row>
    <row r="3571" spans="1:5">
      <c r="A3571" s="127" t="str">
        <f t="shared" si="145"/>
        <v>요르단104000</v>
      </c>
      <c r="B3571" s="127">
        <f t="shared" si="146"/>
        <v>104000</v>
      </c>
      <c r="C3571" s="127">
        <f t="shared" si="147"/>
        <v>3552000</v>
      </c>
      <c r="D3571" s="129">
        <f t="shared" si="148"/>
        <v>109200</v>
      </c>
      <c r="E3571" s="130" t="s">
        <v>7180</v>
      </c>
    </row>
    <row r="3572" spans="1:5">
      <c r="A3572" s="127" t="str">
        <f t="shared" si="145"/>
        <v>요르단105000</v>
      </c>
      <c r="B3572" s="127">
        <f t="shared" si="146"/>
        <v>105000</v>
      </c>
      <c r="C3572" s="127">
        <f t="shared" si="147"/>
        <v>3586000</v>
      </c>
      <c r="D3572" s="129">
        <f t="shared" si="148"/>
        <v>110250</v>
      </c>
      <c r="E3572" s="130" t="s">
        <v>7180</v>
      </c>
    </row>
    <row r="3573" spans="1:5">
      <c r="A3573" s="127" t="str">
        <f t="shared" si="145"/>
        <v>요르단106000</v>
      </c>
      <c r="B3573" s="127">
        <f t="shared" si="146"/>
        <v>106000</v>
      </c>
      <c r="C3573" s="127">
        <f t="shared" si="147"/>
        <v>3620000</v>
      </c>
      <c r="D3573" s="129">
        <f t="shared" si="148"/>
        <v>111300</v>
      </c>
      <c r="E3573" s="130" t="s">
        <v>7180</v>
      </c>
    </row>
    <row r="3574" spans="1:5">
      <c r="A3574" s="127" t="str">
        <f t="shared" si="145"/>
        <v>요르단107000</v>
      </c>
      <c r="B3574" s="127">
        <f t="shared" si="146"/>
        <v>107000</v>
      </c>
      <c r="C3574" s="127">
        <f t="shared" si="147"/>
        <v>3654000</v>
      </c>
      <c r="D3574" s="129">
        <f t="shared" si="148"/>
        <v>112350</v>
      </c>
      <c r="E3574" s="130" t="s">
        <v>7180</v>
      </c>
    </row>
    <row r="3575" spans="1:5">
      <c r="A3575" s="127" t="str">
        <f t="shared" si="145"/>
        <v>요르단108000</v>
      </c>
      <c r="B3575" s="127">
        <f t="shared" si="146"/>
        <v>108000</v>
      </c>
      <c r="C3575" s="127">
        <f t="shared" si="147"/>
        <v>3688000</v>
      </c>
      <c r="D3575" s="129">
        <f t="shared" si="148"/>
        <v>113400</v>
      </c>
      <c r="E3575" s="130" t="s">
        <v>7180</v>
      </c>
    </row>
    <row r="3576" spans="1:5">
      <c r="A3576" s="127" t="str">
        <f t="shared" si="145"/>
        <v>요르단109000</v>
      </c>
      <c r="B3576" s="127">
        <f t="shared" si="146"/>
        <v>109000</v>
      </c>
      <c r="C3576" s="127">
        <f t="shared" si="147"/>
        <v>3722000</v>
      </c>
      <c r="D3576" s="129">
        <f t="shared" si="148"/>
        <v>114450</v>
      </c>
      <c r="E3576" s="130" t="s">
        <v>7180</v>
      </c>
    </row>
    <row r="3577" spans="1:5">
      <c r="A3577" s="127" t="str">
        <f t="shared" si="145"/>
        <v>요르단110000</v>
      </c>
      <c r="B3577" s="127">
        <f t="shared" si="146"/>
        <v>110000</v>
      </c>
      <c r="C3577" s="127">
        <f t="shared" si="147"/>
        <v>3756000</v>
      </c>
      <c r="D3577" s="129">
        <f t="shared" si="148"/>
        <v>115500</v>
      </c>
      <c r="E3577" s="130" t="s">
        <v>7180</v>
      </c>
    </row>
    <row r="3578" spans="1:5">
      <c r="A3578" s="127" t="str">
        <f t="shared" si="145"/>
        <v>요르단111000</v>
      </c>
      <c r="B3578" s="127">
        <f t="shared" si="146"/>
        <v>111000</v>
      </c>
      <c r="C3578" s="127">
        <f t="shared" si="147"/>
        <v>3790000</v>
      </c>
      <c r="D3578" s="129">
        <f t="shared" si="148"/>
        <v>116550</v>
      </c>
      <c r="E3578" s="130" t="s">
        <v>7180</v>
      </c>
    </row>
    <row r="3579" spans="1:5">
      <c r="A3579" s="127" t="str">
        <f t="shared" si="145"/>
        <v>요르단112000</v>
      </c>
      <c r="B3579" s="127">
        <f t="shared" si="146"/>
        <v>112000</v>
      </c>
      <c r="C3579" s="127">
        <f t="shared" si="147"/>
        <v>3824000</v>
      </c>
      <c r="D3579" s="129">
        <f t="shared" si="148"/>
        <v>117600</v>
      </c>
      <c r="E3579" s="130" t="s">
        <v>7180</v>
      </c>
    </row>
    <row r="3580" spans="1:5">
      <c r="A3580" s="127" t="str">
        <f t="shared" si="145"/>
        <v>요르단113000</v>
      </c>
      <c r="B3580" s="127">
        <f t="shared" si="146"/>
        <v>113000</v>
      </c>
      <c r="C3580" s="127">
        <f t="shared" si="147"/>
        <v>3858000</v>
      </c>
      <c r="D3580" s="129">
        <f t="shared" si="148"/>
        <v>118650</v>
      </c>
      <c r="E3580" s="130" t="s">
        <v>7180</v>
      </c>
    </row>
    <row r="3581" spans="1:5">
      <c r="A3581" s="127" t="str">
        <f t="shared" si="145"/>
        <v>요르단114000</v>
      </c>
      <c r="B3581" s="127">
        <f t="shared" si="146"/>
        <v>114000</v>
      </c>
      <c r="C3581" s="127">
        <f t="shared" si="147"/>
        <v>3892000</v>
      </c>
      <c r="D3581" s="129">
        <f t="shared" si="148"/>
        <v>119700</v>
      </c>
      <c r="E3581" s="130" t="s">
        <v>7180</v>
      </c>
    </row>
    <row r="3582" spans="1:5">
      <c r="A3582" s="127" t="str">
        <f t="shared" si="145"/>
        <v>요르단115000</v>
      </c>
      <c r="B3582" s="127">
        <f t="shared" si="146"/>
        <v>115000</v>
      </c>
      <c r="C3582" s="127">
        <f t="shared" si="147"/>
        <v>3926000</v>
      </c>
      <c r="D3582" s="129">
        <f t="shared" si="148"/>
        <v>120750</v>
      </c>
      <c r="E3582" s="130" t="s">
        <v>7180</v>
      </c>
    </row>
    <row r="3583" spans="1:5">
      <c r="A3583" s="127" t="str">
        <f t="shared" si="145"/>
        <v>요르단116000</v>
      </c>
      <c r="B3583" s="127">
        <f t="shared" si="146"/>
        <v>116000</v>
      </c>
      <c r="C3583" s="127">
        <f t="shared" si="147"/>
        <v>3960000</v>
      </c>
      <c r="D3583" s="129">
        <f t="shared" si="148"/>
        <v>121800</v>
      </c>
      <c r="E3583" s="130" t="s">
        <v>7180</v>
      </c>
    </row>
    <row r="3584" spans="1:5">
      <c r="A3584" s="127" t="str">
        <f t="shared" si="145"/>
        <v>요르단117000</v>
      </c>
      <c r="B3584" s="127">
        <f t="shared" si="146"/>
        <v>117000</v>
      </c>
      <c r="C3584" s="127">
        <f t="shared" si="147"/>
        <v>3994000</v>
      </c>
      <c r="D3584" s="129">
        <f t="shared" si="148"/>
        <v>122850</v>
      </c>
      <c r="E3584" s="130" t="s">
        <v>7180</v>
      </c>
    </row>
    <row r="3585" spans="1:5">
      <c r="A3585" s="127" t="str">
        <f t="shared" si="145"/>
        <v>요르단118000</v>
      </c>
      <c r="B3585" s="127">
        <f t="shared" si="146"/>
        <v>118000</v>
      </c>
      <c r="C3585" s="127">
        <f t="shared" si="147"/>
        <v>4028000</v>
      </c>
      <c r="D3585" s="129">
        <f t="shared" si="148"/>
        <v>123900</v>
      </c>
      <c r="E3585" s="130" t="s">
        <v>7180</v>
      </c>
    </row>
    <row r="3586" spans="1:5">
      <c r="A3586" s="127" t="str">
        <f t="shared" si="145"/>
        <v>요르단119000</v>
      </c>
      <c r="B3586" s="127">
        <f t="shared" si="146"/>
        <v>119000</v>
      </c>
      <c r="C3586" s="127">
        <f t="shared" si="147"/>
        <v>4062000</v>
      </c>
      <c r="D3586" s="129">
        <f t="shared" si="148"/>
        <v>124950</v>
      </c>
      <c r="E3586" s="130" t="s">
        <v>7180</v>
      </c>
    </row>
    <row r="3587" spans="1:5">
      <c r="A3587" s="127" t="str">
        <f t="shared" si="145"/>
        <v>요르단120000</v>
      </c>
      <c r="B3587" s="127">
        <f t="shared" si="146"/>
        <v>120000</v>
      </c>
      <c r="C3587" s="127">
        <f t="shared" si="147"/>
        <v>4096000</v>
      </c>
      <c r="D3587" s="129">
        <f t="shared" si="148"/>
        <v>126000</v>
      </c>
      <c r="E3587" s="130" t="s">
        <v>7180</v>
      </c>
    </row>
    <row r="3588" spans="1:5">
      <c r="A3588" s="127" t="str">
        <f t="shared" si="145"/>
        <v>요르단121000</v>
      </c>
      <c r="B3588" s="127">
        <f t="shared" si="146"/>
        <v>121000</v>
      </c>
      <c r="C3588" s="127">
        <f t="shared" si="147"/>
        <v>4130000</v>
      </c>
      <c r="D3588" s="129">
        <f t="shared" si="148"/>
        <v>127050</v>
      </c>
      <c r="E3588" s="130" t="s">
        <v>7180</v>
      </c>
    </row>
    <row r="3589" spans="1:5">
      <c r="A3589" s="127" t="str">
        <f t="shared" si="145"/>
        <v>요르단122000</v>
      </c>
      <c r="B3589" s="127">
        <f t="shared" si="146"/>
        <v>122000</v>
      </c>
      <c r="C3589" s="127">
        <f t="shared" si="147"/>
        <v>4164000</v>
      </c>
      <c r="D3589" s="129">
        <f t="shared" si="148"/>
        <v>128100</v>
      </c>
      <c r="E3589" s="130" t="s">
        <v>7180</v>
      </c>
    </row>
    <row r="3590" spans="1:5">
      <c r="A3590" s="127" t="str">
        <f t="shared" si="145"/>
        <v>요르단123000</v>
      </c>
      <c r="B3590" s="127">
        <f t="shared" si="146"/>
        <v>123000</v>
      </c>
      <c r="C3590" s="127">
        <f t="shared" si="147"/>
        <v>4198000</v>
      </c>
      <c r="D3590" s="129">
        <f t="shared" si="148"/>
        <v>129150</v>
      </c>
      <c r="E3590" s="130" t="s">
        <v>7180</v>
      </c>
    </row>
    <row r="3591" spans="1:5">
      <c r="A3591" s="127" t="str">
        <f t="shared" si="145"/>
        <v>요르단124000</v>
      </c>
      <c r="B3591" s="127">
        <f t="shared" si="146"/>
        <v>124000</v>
      </c>
      <c r="C3591" s="127">
        <f t="shared" si="147"/>
        <v>4232000</v>
      </c>
      <c r="D3591" s="129">
        <f t="shared" si="148"/>
        <v>130200</v>
      </c>
      <c r="E3591" s="130" t="s">
        <v>7180</v>
      </c>
    </row>
    <row r="3592" spans="1:5">
      <c r="A3592" s="127" t="str">
        <f t="shared" si="145"/>
        <v>요르단125000</v>
      </c>
      <c r="B3592" s="127">
        <f t="shared" si="146"/>
        <v>125000</v>
      </c>
      <c r="C3592" s="127">
        <f t="shared" si="147"/>
        <v>4266000</v>
      </c>
      <c r="D3592" s="129">
        <f t="shared" si="148"/>
        <v>131250</v>
      </c>
      <c r="E3592" s="130" t="s">
        <v>7180</v>
      </c>
    </row>
    <row r="3593" spans="1:5">
      <c r="A3593" s="127" t="str">
        <f t="shared" si="145"/>
        <v>요르단126000</v>
      </c>
      <c r="B3593" s="127">
        <f t="shared" si="146"/>
        <v>126000</v>
      </c>
      <c r="C3593" s="127">
        <f t="shared" si="147"/>
        <v>4300000</v>
      </c>
      <c r="D3593" s="129">
        <f t="shared" si="148"/>
        <v>132300</v>
      </c>
      <c r="E3593" s="130" t="s">
        <v>7180</v>
      </c>
    </row>
    <row r="3594" spans="1:5">
      <c r="A3594" s="127" t="str">
        <f t="shared" si="145"/>
        <v>요르단127000</v>
      </c>
      <c r="B3594" s="127">
        <f t="shared" si="146"/>
        <v>127000</v>
      </c>
      <c r="C3594" s="127">
        <f t="shared" si="147"/>
        <v>4334000</v>
      </c>
      <c r="D3594" s="129">
        <f t="shared" si="148"/>
        <v>133350</v>
      </c>
      <c r="E3594" s="130" t="s">
        <v>7180</v>
      </c>
    </row>
    <row r="3595" spans="1:5">
      <c r="A3595" s="127" t="str">
        <f t="shared" si="145"/>
        <v>요르단128000</v>
      </c>
      <c r="B3595" s="127">
        <f t="shared" si="146"/>
        <v>128000</v>
      </c>
      <c r="C3595" s="127">
        <f t="shared" si="147"/>
        <v>4368000</v>
      </c>
      <c r="D3595" s="129">
        <f t="shared" si="148"/>
        <v>134400</v>
      </c>
      <c r="E3595" s="130" t="s">
        <v>7180</v>
      </c>
    </row>
    <row r="3596" spans="1:5">
      <c r="A3596" s="127" t="str">
        <f t="shared" ref="A3596:A3659" si="149">"요르단"&amp;B3596</f>
        <v>요르단129000</v>
      </c>
      <c r="B3596" s="127">
        <f t="shared" si="146"/>
        <v>129000</v>
      </c>
      <c r="C3596" s="127">
        <f t="shared" si="147"/>
        <v>4402000</v>
      </c>
      <c r="D3596" s="129">
        <f t="shared" si="148"/>
        <v>135450</v>
      </c>
      <c r="E3596" s="130" t="s">
        <v>7180</v>
      </c>
    </row>
    <row r="3597" spans="1:5">
      <c r="A3597" s="127" t="str">
        <f t="shared" si="149"/>
        <v>요르단130000</v>
      </c>
      <c r="B3597" s="127">
        <f t="shared" ref="B3597:B3660" si="150">B3596+1000</f>
        <v>130000</v>
      </c>
      <c r="C3597" s="127">
        <f t="shared" si="147"/>
        <v>4436000</v>
      </c>
      <c r="D3597" s="129">
        <f t="shared" si="148"/>
        <v>136500</v>
      </c>
      <c r="E3597" s="130" t="s">
        <v>7180</v>
      </c>
    </row>
    <row r="3598" spans="1:5">
      <c r="A3598" s="127" t="str">
        <f t="shared" si="149"/>
        <v>요르단131000</v>
      </c>
      <c r="B3598" s="127">
        <f t="shared" si="150"/>
        <v>131000</v>
      </c>
      <c r="C3598" s="127">
        <f t="shared" ref="C3598:C3661" si="151">C3597+34000</f>
        <v>4470000</v>
      </c>
      <c r="D3598" s="129">
        <f t="shared" si="148"/>
        <v>137550</v>
      </c>
      <c r="E3598" s="130" t="s">
        <v>7180</v>
      </c>
    </row>
    <row r="3599" spans="1:5">
      <c r="A3599" s="127" t="str">
        <f t="shared" si="149"/>
        <v>요르단132000</v>
      </c>
      <c r="B3599" s="127">
        <f t="shared" si="150"/>
        <v>132000</v>
      </c>
      <c r="C3599" s="127">
        <f t="shared" si="151"/>
        <v>4504000</v>
      </c>
      <c r="D3599" s="129">
        <f t="shared" si="148"/>
        <v>138600</v>
      </c>
      <c r="E3599" s="130" t="s">
        <v>7180</v>
      </c>
    </row>
    <row r="3600" spans="1:5">
      <c r="A3600" s="127" t="str">
        <f t="shared" si="149"/>
        <v>요르단133000</v>
      </c>
      <c r="B3600" s="127">
        <f t="shared" si="150"/>
        <v>133000</v>
      </c>
      <c r="C3600" s="127">
        <f t="shared" si="151"/>
        <v>4538000</v>
      </c>
      <c r="D3600" s="129">
        <f t="shared" si="148"/>
        <v>139650</v>
      </c>
      <c r="E3600" s="130" t="s">
        <v>7180</v>
      </c>
    </row>
    <row r="3601" spans="1:5">
      <c r="A3601" s="127" t="str">
        <f t="shared" si="149"/>
        <v>요르단134000</v>
      </c>
      <c r="B3601" s="127">
        <f t="shared" si="150"/>
        <v>134000</v>
      </c>
      <c r="C3601" s="127">
        <f t="shared" si="151"/>
        <v>4572000</v>
      </c>
      <c r="D3601" s="129">
        <f t="shared" si="148"/>
        <v>140700</v>
      </c>
      <c r="E3601" s="130" t="s">
        <v>7180</v>
      </c>
    </row>
    <row r="3602" spans="1:5">
      <c r="A3602" s="127" t="str">
        <f t="shared" si="149"/>
        <v>요르단135000</v>
      </c>
      <c r="B3602" s="127">
        <f t="shared" si="150"/>
        <v>135000</v>
      </c>
      <c r="C3602" s="127">
        <f t="shared" si="151"/>
        <v>4606000</v>
      </c>
      <c r="D3602" s="129">
        <f t="shared" si="148"/>
        <v>141750</v>
      </c>
      <c r="E3602" s="130" t="s">
        <v>7180</v>
      </c>
    </row>
    <row r="3603" spans="1:5">
      <c r="A3603" s="127" t="str">
        <f t="shared" si="149"/>
        <v>요르단136000</v>
      </c>
      <c r="B3603" s="127">
        <f t="shared" si="150"/>
        <v>136000</v>
      </c>
      <c r="C3603" s="127">
        <f t="shared" si="151"/>
        <v>4640000</v>
      </c>
      <c r="D3603" s="129">
        <f t="shared" si="148"/>
        <v>142800</v>
      </c>
      <c r="E3603" s="130" t="s">
        <v>7180</v>
      </c>
    </row>
    <row r="3604" spans="1:5">
      <c r="A3604" s="127" t="str">
        <f t="shared" si="149"/>
        <v>요르단137000</v>
      </c>
      <c r="B3604" s="127">
        <f t="shared" si="150"/>
        <v>137000</v>
      </c>
      <c r="C3604" s="127">
        <f t="shared" si="151"/>
        <v>4674000</v>
      </c>
      <c r="D3604" s="129">
        <f t="shared" si="148"/>
        <v>143850</v>
      </c>
      <c r="E3604" s="130" t="s">
        <v>7180</v>
      </c>
    </row>
    <row r="3605" spans="1:5">
      <c r="A3605" s="127" t="str">
        <f t="shared" si="149"/>
        <v>요르단138000</v>
      </c>
      <c r="B3605" s="127">
        <f t="shared" si="150"/>
        <v>138000</v>
      </c>
      <c r="C3605" s="127">
        <f t="shared" si="151"/>
        <v>4708000</v>
      </c>
      <c r="D3605" s="129">
        <f t="shared" si="148"/>
        <v>144900</v>
      </c>
      <c r="E3605" s="130" t="s">
        <v>7180</v>
      </c>
    </row>
    <row r="3606" spans="1:5">
      <c r="A3606" s="127" t="str">
        <f t="shared" si="149"/>
        <v>요르단139000</v>
      </c>
      <c r="B3606" s="127">
        <f t="shared" si="150"/>
        <v>139000</v>
      </c>
      <c r="C3606" s="127">
        <f t="shared" si="151"/>
        <v>4742000</v>
      </c>
      <c r="D3606" s="129">
        <f t="shared" si="148"/>
        <v>145950</v>
      </c>
      <c r="E3606" s="130" t="s">
        <v>7180</v>
      </c>
    </row>
    <row r="3607" spans="1:5">
      <c r="A3607" s="127" t="str">
        <f t="shared" si="149"/>
        <v>요르단140000</v>
      </c>
      <c r="B3607" s="127">
        <f t="shared" si="150"/>
        <v>140000</v>
      </c>
      <c r="C3607" s="127">
        <f t="shared" si="151"/>
        <v>4776000</v>
      </c>
      <c r="D3607" s="129">
        <f t="shared" si="148"/>
        <v>147000</v>
      </c>
      <c r="E3607" s="130" t="s">
        <v>7180</v>
      </c>
    </row>
    <row r="3608" spans="1:5">
      <c r="A3608" s="127" t="str">
        <f t="shared" si="149"/>
        <v>요르단141000</v>
      </c>
      <c r="B3608" s="127">
        <f t="shared" si="150"/>
        <v>141000</v>
      </c>
      <c r="C3608" s="127">
        <f t="shared" si="151"/>
        <v>4810000</v>
      </c>
      <c r="D3608" s="129">
        <f t="shared" si="148"/>
        <v>148050</v>
      </c>
      <c r="E3608" s="130" t="s">
        <v>7180</v>
      </c>
    </row>
    <row r="3609" spans="1:5">
      <c r="A3609" s="127" t="str">
        <f t="shared" si="149"/>
        <v>요르단142000</v>
      </c>
      <c r="B3609" s="127">
        <f t="shared" si="150"/>
        <v>142000</v>
      </c>
      <c r="C3609" s="127">
        <f t="shared" si="151"/>
        <v>4844000</v>
      </c>
      <c r="D3609" s="129">
        <f t="shared" si="148"/>
        <v>149100</v>
      </c>
      <c r="E3609" s="130" t="s">
        <v>7180</v>
      </c>
    </row>
    <row r="3610" spans="1:5">
      <c r="A3610" s="127" t="str">
        <f t="shared" si="149"/>
        <v>요르단143000</v>
      </c>
      <c r="B3610" s="127">
        <f t="shared" si="150"/>
        <v>143000</v>
      </c>
      <c r="C3610" s="127">
        <f t="shared" si="151"/>
        <v>4878000</v>
      </c>
      <c r="D3610" s="129">
        <f t="shared" si="148"/>
        <v>150150</v>
      </c>
      <c r="E3610" s="130" t="s">
        <v>7180</v>
      </c>
    </row>
    <row r="3611" spans="1:5">
      <c r="A3611" s="127" t="str">
        <f t="shared" si="149"/>
        <v>요르단144000</v>
      </c>
      <c r="B3611" s="127">
        <f t="shared" si="150"/>
        <v>144000</v>
      </c>
      <c r="C3611" s="127">
        <f t="shared" si="151"/>
        <v>4912000</v>
      </c>
      <c r="D3611" s="129">
        <f t="shared" si="148"/>
        <v>151200</v>
      </c>
      <c r="E3611" s="130" t="s">
        <v>7180</v>
      </c>
    </row>
    <row r="3612" spans="1:5">
      <c r="A3612" s="127" t="str">
        <f t="shared" si="149"/>
        <v>요르단145000</v>
      </c>
      <c r="B3612" s="127">
        <f t="shared" si="150"/>
        <v>145000</v>
      </c>
      <c r="C3612" s="127">
        <f t="shared" si="151"/>
        <v>4946000</v>
      </c>
      <c r="D3612" s="129">
        <f t="shared" si="148"/>
        <v>152250</v>
      </c>
      <c r="E3612" s="130" t="s">
        <v>7180</v>
      </c>
    </row>
    <row r="3613" spans="1:5">
      <c r="A3613" s="127" t="str">
        <f t="shared" si="149"/>
        <v>요르단146000</v>
      </c>
      <c r="B3613" s="127">
        <f t="shared" si="150"/>
        <v>146000</v>
      </c>
      <c r="C3613" s="127">
        <f t="shared" si="151"/>
        <v>4980000</v>
      </c>
      <c r="D3613" s="129">
        <f t="shared" si="148"/>
        <v>153300</v>
      </c>
      <c r="E3613" s="130" t="s">
        <v>7180</v>
      </c>
    </row>
    <row r="3614" spans="1:5">
      <c r="A3614" s="127" t="str">
        <f t="shared" si="149"/>
        <v>요르단147000</v>
      </c>
      <c r="B3614" s="127">
        <f t="shared" si="150"/>
        <v>147000</v>
      </c>
      <c r="C3614" s="127">
        <f t="shared" si="151"/>
        <v>5014000</v>
      </c>
      <c r="D3614" s="129">
        <f t="shared" si="148"/>
        <v>154350</v>
      </c>
      <c r="E3614" s="130" t="s">
        <v>7180</v>
      </c>
    </row>
    <row r="3615" spans="1:5">
      <c r="A3615" s="127" t="str">
        <f t="shared" si="149"/>
        <v>요르단148000</v>
      </c>
      <c r="B3615" s="127">
        <f t="shared" si="150"/>
        <v>148000</v>
      </c>
      <c r="C3615" s="127">
        <f t="shared" si="151"/>
        <v>5048000</v>
      </c>
      <c r="D3615" s="129">
        <f t="shared" si="148"/>
        <v>155400</v>
      </c>
      <c r="E3615" s="130" t="s">
        <v>7180</v>
      </c>
    </row>
    <row r="3616" spans="1:5">
      <c r="A3616" s="127" t="str">
        <f t="shared" si="149"/>
        <v>요르단149000</v>
      </c>
      <c r="B3616" s="127">
        <f t="shared" si="150"/>
        <v>149000</v>
      </c>
      <c r="C3616" s="127">
        <f t="shared" si="151"/>
        <v>5082000</v>
      </c>
      <c r="D3616" s="129">
        <f t="shared" si="148"/>
        <v>156450</v>
      </c>
      <c r="E3616" s="130" t="s">
        <v>7180</v>
      </c>
    </row>
    <row r="3617" spans="1:5">
      <c r="A3617" s="127" t="str">
        <f t="shared" si="149"/>
        <v>요르단150000</v>
      </c>
      <c r="B3617" s="127">
        <f t="shared" si="150"/>
        <v>150000</v>
      </c>
      <c r="C3617" s="127">
        <f t="shared" si="151"/>
        <v>5116000</v>
      </c>
      <c r="D3617" s="129">
        <f t="shared" si="148"/>
        <v>157500</v>
      </c>
      <c r="E3617" s="130" t="s">
        <v>7180</v>
      </c>
    </row>
    <row r="3618" spans="1:5">
      <c r="A3618" s="127" t="str">
        <f t="shared" si="149"/>
        <v>요르단151000</v>
      </c>
      <c r="B3618" s="127">
        <f t="shared" si="150"/>
        <v>151000</v>
      </c>
      <c r="C3618" s="127">
        <f t="shared" si="151"/>
        <v>5150000</v>
      </c>
      <c r="D3618" s="129">
        <f t="shared" si="148"/>
        <v>158550</v>
      </c>
      <c r="E3618" s="130" t="s">
        <v>7180</v>
      </c>
    </row>
    <row r="3619" spans="1:5">
      <c r="A3619" s="127" t="str">
        <f t="shared" si="149"/>
        <v>요르단152000</v>
      </c>
      <c r="B3619" s="127">
        <f t="shared" si="150"/>
        <v>152000</v>
      </c>
      <c r="C3619" s="127">
        <f t="shared" si="151"/>
        <v>5184000</v>
      </c>
      <c r="D3619" s="129">
        <f t="shared" si="148"/>
        <v>159600</v>
      </c>
      <c r="E3619" s="130" t="s">
        <v>7180</v>
      </c>
    </row>
    <row r="3620" spans="1:5">
      <c r="A3620" s="127" t="str">
        <f t="shared" si="149"/>
        <v>요르단153000</v>
      </c>
      <c r="B3620" s="127">
        <f t="shared" si="150"/>
        <v>153000</v>
      </c>
      <c r="C3620" s="127">
        <f t="shared" si="151"/>
        <v>5218000</v>
      </c>
      <c r="D3620" s="129">
        <f t="shared" si="148"/>
        <v>160650</v>
      </c>
      <c r="E3620" s="130" t="s">
        <v>7180</v>
      </c>
    </row>
    <row r="3621" spans="1:5">
      <c r="A3621" s="127" t="str">
        <f t="shared" si="149"/>
        <v>요르단154000</v>
      </c>
      <c r="B3621" s="127">
        <f t="shared" si="150"/>
        <v>154000</v>
      </c>
      <c r="C3621" s="127">
        <f t="shared" si="151"/>
        <v>5252000</v>
      </c>
      <c r="D3621" s="129">
        <f t="shared" si="148"/>
        <v>161700</v>
      </c>
      <c r="E3621" s="130" t="s">
        <v>7180</v>
      </c>
    </row>
    <row r="3622" spans="1:5">
      <c r="A3622" s="127" t="str">
        <f t="shared" si="149"/>
        <v>요르단155000</v>
      </c>
      <c r="B3622" s="127">
        <f t="shared" si="150"/>
        <v>155000</v>
      </c>
      <c r="C3622" s="127">
        <f t="shared" si="151"/>
        <v>5286000</v>
      </c>
      <c r="D3622" s="129">
        <f t="shared" si="148"/>
        <v>162750</v>
      </c>
      <c r="E3622" s="130" t="s">
        <v>7180</v>
      </c>
    </row>
    <row r="3623" spans="1:5">
      <c r="A3623" s="127" t="str">
        <f t="shared" si="149"/>
        <v>요르단156000</v>
      </c>
      <c r="B3623" s="127">
        <f t="shared" si="150"/>
        <v>156000</v>
      </c>
      <c r="C3623" s="127">
        <f t="shared" si="151"/>
        <v>5320000</v>
      </c>
      <c r="D3623" s="129">
        <f t="shared" si="148"/>
        <v>163800</v>
      </c>
      <c r="E3623" s="130" t="s">
        <v>7180</v>
      </c>
    </row>
    <row r="3624" spans="1:5">
      <c r="A3624" s="127" t="str">
        <f t="shared" si="149"/>
        <v>요르단157000</v>
      </c>
      <c r="B3624" s="127">
        <f t="shared" si="150"/>
        <v>157000</v>
      </c>
      <c r="C3624" s="127">
        <f t="shared" si="151"/>
        <v>5354000</v>
      </c>
      <c r="D3624" s="129">
        <f t="shared" si="148"/>
        <v>164850</v>
      </c>
      <c r="E3624" s="130" t="s">
        <v>7180</v>
      </c>
    </row>
    <row r="3625" spans="1:5">
      <c r="A3625" s="127" t="str">
        <f t="shared" si="149"/>
        <v>요르단158000</v>
      </c>
      <c r="B3625" s="127">
        <f t="shared" si="150"/>
        <v>158000</v>
      </c>
      <c r="C3625" s="127">
        <f t="shared" si="151"/>
        <v>5388000</v>
      </c>
      <c r="D3625" s="129">
        <f t="shared" si="148"/>
        <v>165900</v>
      </c>
      <c r="E3625" s="130" t="s">
        <v>7180</v>
      </c>
    </row>
    <row r="3626" spans="1:5">
      <c r="A3626" s="127" t="str">
        <f t="shared" si="149"/>
        <v>요르단159000</v>
      </c>
      <c r="B3626" s="127">
        <f t="shared" si="150"/>
        <v>159000</v>
      </c>
      <c r="C3626" s="127">
        <f t="shared" si="151"/>
        <v>5422000</v>
      </c>
      <c r="D3626" s="129">
        <f t="shared" si="148"/>
        <v>166950</v>
      </c>
      <c r="E3626" s="130" t="s">
        <v>7180</v>
      </c>
    </row>
    <row r="3627" spans="1:5">
      <c r="A3627" s="127" t="str">
        <f t="shared" si="149"/>
        <v>요르단160000</v>
      </c>
      <c r="B3627" s="127">
        <f t="shared" si="150"/>
        <v>160000</v>
      </c>
      <c r="C3627" s="127">
        <f t="shared" si="151"/>
        <v>5456000</v>
      </c>
      <c r="D3627" s="129">
        <f t="shared" si="148"/>
        <v>168000</v>
      </c>
      <c r="E3627" s="130" t="s">
        <v>7180</v>
      </c>
    </row>
    <row r="3628" spans="1:5">
      <c r="A3628" s="127" t="str">
        <f t="shared" si="149"/>
        <v>요르단161000</v>
      </c>
      <c r="B3628" s="127">
        <f t="shared" si="150"/>
        <v>161000</v>
      </c>
      <c r="C3628" s="127">
        <f t="shared" si="151"/>
        <v>5490000</v>
      </c>
      <c r="D3628" s="129">
        <f t="shared" si="148"/>
        <v>169050</v>
      </c>
      <c r="E3628" s="130" t="s">
        <v>7180</v>
      </c>
    </row>
    <row r="3629" spans="1:5">
      <c r="A3629" s="127" t="str">
        <f t="shared" si="149"/>
        <v>요르단162000</v>
      </c>
      <c r="B3629" s="127">
        <f t="shared" si="150"/>
        <v>162000</v>
      </c>
      <c r="C3629" s="127">
        <f t="shared" si="151"/>
        <v>5524000</v>
      </c>
      <c r="D3629" s="129">
        <f t="shared" si="148"/>
        <v>170100</v>
      </c>
      <c r="E3629" s="130" t="s">
        <v>7180</v>
      </c>
    </row>
    <row r="3630" spans="1:5">
      <c r="A3630" s="127" t="str">
        <f t="shared" si="149"/>
        <v>요르단163000</v>
      </c>
      <c r="B3630" s="127">
        <f t="shared" si="150"/>
        <v>163000</v>
      </c>
      <c r="C3630" s="127">
        <f t="shared" si="151"/>
        <v>5558000</v>
      </c>
      <c r="D3630" s="129">
        <f t="shared" si="148"/>
        <v>171150</v>
      </c>
      <c r="E3630" s="130" t="s">
        <v>7180</v>
      </c>
    </row>
    <row r="3631" spans="1:5">
      <c r="A3631" s="127" t="str">
        <f t="shared" si="149"/>
        <v>요르단164000</v>
      </c>
      <c r="B3631" s="127">
        <f t="shared" si="150"/>
        <v>164000</v>
      </c>
      <c r="C3631" s="127">
        <f t="shared" si="151"/>
        <v>5592000</v>
      </c>
      <c r="D3631" s="129">
        <f t="shared" si="148"/>
        <v>172200</v>
      </c>
      <c r="E3631" s="130" t="s">
        <v>7180</v>
      </c>
    </row>
    <row r="3632" spans="1:5">
      <c r="A3632" s="127" t="str">
        <f t="shared" si="149"/>
        <v>요르단165000</v>
      </c>
      <c r="B3632" s="127">
        <f t="shared" si="150"/>
        <v>165000</v>
      </c>
      <c r="C3632" s="127">
        <f t="shared" si="151"/>
        <v>5626000</v>
      </c>
      <c r="D3632" s="129">
        <f t="shared" si="148"/>
        <v>173250</v>
      </c>
      <c r="E3632" s="130" t="s">
        <v>7180</v>
      </c>
    </row>
    <row r="3633" spans="1:5">
      <c r="A3633" s="127" t="str">
        <f t="shared" si="149"/>
        <v>요르단166000</v>
      </c>
      <c r="B3633" s="127">
        <f t="shared" si="150"/>
        <v>166000</v>
      </c>
      <c r="C3633" s="127">
        <f t="shared" si="151"/>
        <v>5660000</v>
      </c>
      <c r="D3633" s="129">
        <f t="shared" si="148"/>
        <v>174300</v>
      </c>
      <c r="E3633" s="130" t="s">
        <v>7180</v>
      </c>
    </row>
    <row r="3634" spans="1:5">
      <c r="A3634" s="127" t="str">
        <f t="shared" si="149"/>
        <v>요르단167000</v>
      </c>
      <c r="B3634" s="127">
        <f t="shared" si="150"/>
        <v>167000</v>
      </c>
      <c r="C3634" s="127">
        <f t="shared" si="151"/>
        <v>5694000</v>
      </c>
      <c r="D3634" s="129">
        <f t="shared" ref="D3634:D3697" si="152">SUM($G$2)*(B3634*0.001)</f>
        <v>175350</v>
      </c>
      <c r="E3634" s="130" t="s">
        <v>7180</v>
      </c>
    </row>
    <row r="3635" spans="1:5">
      <c r="A3635" s="127" t="str">
        <f t="shared" si="149"/>
        <v>요르단168000</v>
      </c>
      <c r="B3635" s="127">
        <f t="shared" si="150"/>
        <v>168000</v>
      </c>
      <c r="C3635" s="127">
        <f t="shared" si="151"/>
        <v>5728000</v>
      </c>
      <c r="D3635" s="129">
        <f t="shared" si="152"/>
        <v>176400</v>
      </c>
      <c r="E3635" s="130" t="s">
        <v>7180</v>
      </c>
    </row>
    <row r="3636" spans="1:5">
      <c r="A3636" s="127" t="str">
        <f t="shared" si="149"/>
        <v>요르단169000</v>
      </c>
      <c r="B3636" s="127">
        <f t="shared" si="150"/>
        <v>169000</v>
      </c>
      <c r="C3636" s="127">
        <f t="shared" si="151"/>
        <v>5762000</v>
      </c>
      <c r="D3636" s="129">
        <f t="shared" si="152"/>
        <v>177450</v>
      </c>
      <c r="E3636" s="130" t="s">
        <v>7180</v>
      </c>
    </row>
    <row r="3637" spans="1:5">
      <c r="A3637" s="127" t="str">
        <f t="shared" si="149"/>
        <v>요르단170000</v>
      </c>
      <c r="B3637" s="127">
        <f t="shared" si="150"/>
        <v>170000</v>
      </c>
      <c r="C3637" s="127">
        <f t="shared" si="151"/>
        <v>5796000</v>
      </c>
      <c r="D3637" s="129">
        <f t="shared" si="152"/>
        <v>178500</v>
      </c>
      <c r="E3637" s="130" t="s">
        <v>7180</v>
      </c>
    </row>
    <row r="3638" spans="1:5">
      <c r="A3638" s="127" t="str">
        <f t="shared" si="149"/>
        <v>요르단171000</v>
      </c>
      <c r="B3638" s="127">
        <f t="shared" si="150"/>
        <v>171000</v>
      </c>
      <c r="C3638" s="127">
        <f t="shared" si="151"/>
        <v>5830000</v>
      </c>
      <c r="D3638" s="129">
        <f t="shared" si="152"/>
        <v>179550</v>
      </c>
      <c r="E3638" s="130" t="s">
        <v>7180</v>
      </c>
    </row>
    <row r="3639" spans="1:5">
      <c r="A3639" s="127" t="str">
        <f t="shared" si="149"/>
        <v>요르단172000</v>
      </c>
      <c r="B3639" s="127">
        <f t="shared" si="150"/>
        <v>172000</v>
      </c>
      <c r="C3639" s="127">
        <f t="shared" si="151"/>
        <v>5864000</v>
      </c>
      <c r="D3639" s="129">
        <f t="shared" si="152"/>
        <v>180600</v>
      </c>
      <c r="E3639" s="130" t="s">
        <v>7180</v>
      </c>
    </row>
    <row r="3640" spans="1:5">
      <c r="A3640" s="127" t="str">
        <f t="shared" si="149"/>
        <v>요르단173000</v>
      </c>
      <c r="B3640" s="127">
        <f t="shared" si="150"/>
        <v>173000</v>
      </c>
      <c r="C3640" s="127">
        <f t="shared" si="151"/>
        <v>5898000</v>
      </c>
      <c r="D3640" s="129">
        <f t="shared" si="152"/>
        <v>181650</v>
      </c>
      <c r="E3640" s="130" t="s">
        <v>7180</v>
      </c>
    </row>
    <row r="3641" spans="1:5">
      <c r="A3641" s="127" t="str">
        <f t="shared" si="149"/>
        <v>요르단174000</v>
      </c>
      <c r="B3641" s="127">
        <f t="shared" si="150"/>
        <v>174000</v>
      </c>
      <c r="C3641" s="127">
        <f t="shared" si="151"/>
        <v>5932000</v>
      </c>
      <c r="D3641" s="129">
        <f t="shared" si="152"/>
        <v>182700</v>
      </c>
      <c r="E3641" s="130" t="s">
        <v>7180</v>
      </c>
    </row>
    <row r="3642" spans="1:5">
      <c r="A3642" s="127" t="str">
        <f t="shared" si="149"/>
        <v>요르단175000</v>
      </c>
      <c r="B3642" s="127">
        <f t="shared" si="150"/>
        <v>175000</v>
      </c>
      <c r="C3642" s="127">
        <f t="shared" si="151"/>
        <v>5966000</v>
      </c>
      <c r="D3642" s="129">
        <f t="shared" si="152"/>
        <v>183750</v>
      </c>
      <c r="E3642" s="130" t="s">
        <v>7180</v>
      </c>
    </row>
    <row r="3643" spans="1:5">
      <c r="A3643" s="127" t="str">
        <f t="shared" si="149"/>
        <v>요르단176000</v>
      </c>
      <c r="B3643" s="127">
        <f t="shared" si="150"/>
        <v>176000</v>
      </c>
      <c r="C3643" s="127">
        <f t="shared" si="151"/>
        <v>6000000</v>
      </c>
      <c r="D3643" s="129">
        <f t="shared" si="152"/>
        <v>184800</v>
      </c>
      <c r="E3643" s="130" t="s">
        <v>7180</v>
      </c>
    </row>
    <row r="3644" spans="1:5">
      <c r="A3644" s="127" t="str">
        <f t="shared" si="149"/>
        <v>요르단177000</v>
      </c>
      <c r="B3644" s="127">
        <f t="shared" si="150"/>
        <v>177000</v>
      </c>
      <c r="C3644" s="127">
        <f t="shared" si="151"/>
        <v>6034000</v>
      </c>
      <c r="D3644" s="129">
        <f t="shared" si="152"/>
        <v>185850</v>
      </c>
      <c r="E3644" s="130" t="s">
        <v>7180</v>
      </c>
    </row>
    <row r="3645" spans="1:5">
      <c r="A3645" s="127" t="str">
        <f t="shared" si="149"/>
        <v>요르단178000</v>
      </c>
      <c r="B3645" s="127">
        <f t="shared" si="150"/>
        <v>178000</v>
      </c>
      <c r="C3645" s="127">
        <f t="shared" si="151"/>
        <v>6068000</v>
      </c>
      <c r="D3645" s="129">
        <f t="shared" si="152"/>
        <v>186900</v>
      </c>
      <c r="E3645" s="130" t="s">
        <v>7180</v>
      </c>
    </row>
    <row r="3646" spans="1:5">
      <c r="A3646" s="127" t="str">
        <f t="shared" si="149"/>
        <v>요르단179000</v>
      </c>
      <c r="B3646" s="127">
        <f t="shared" si="150"/>
        <v>179000</v>
      </c>
      <c r="C3646" s="127">
        <f t="shared" si="151"/>
        <v>6102000</v>
      </c>
      <c r="D3646" s="129">
        <f t="shared" si="152"/>
        <v>187950</v>
      </c>
      <c r="E3646" s="130" t="s">
        <v>7180</v>
      </c>
    </row>
    <row r="3647" spans="1:5">
      <c r="A3647" s="127" t="str">
        <f t="shared" si="149"/>
        <v>요르단180000</v>
      </c>
      <c r="B3647" s="127">
        <f t="shared" si="150"/>
        <v>180000</v>
      </c>
      <c r="C3647" s="127">
        <f t="shared" si="151"/>
        <v>6136000</v>
      </c>
      <c r="D3647" s="129">
        <f t="shared" si="152"/>
        <v>189000</v>
      </c>
      <c r="E3647" s="130" t="s">
        <v>7180</v>
      </c>
    </row>
    <row r="3648" spans="1:5">
      <c r="A3648" s="127" t="str">
        <f t="shared" si="149"/>
        <v>요르단181000</v>
      </c>
      <c r="B3648" s="127">
        <f t="shared" si="150"/>
        <v>181000</v>
      </c>
      <c r="C3648" s="127">
        <f t="shared" si="151"/>
        <v>6170000</v>
      </c>
      <c r="D3648" s="129">
        <f t="shared" si="152"/>
        <v>190050</v>
      </c>
      <c r="E3648" s="130" t="s">
        <v>7180</v>
      </c>
    </row>
    <row r="3649" spans="1:5">
      <c r="A3649" s="127" t="str">
        <f t="shared" si="149"/>
        <v>요르단182000</v>
      </c>
      <c r="B3649" s="127">
        <f t="shared" si="150"/>
        <v>182000</v>
      </c>
      <c r="C3649" s="127">
        <f t="shared" si="151"/>
        <v>6204000</v>
      </c>
      <c r="D3649" s="129">
        <f t="shared" si="152"/>
        <v>191100</v>
      </c>
      <c r="E3649" s="130" t="s">
        <v>7180</v>
      </c>
    </row>
    <row r="3650" spans="1:5">
      <c r="A3650" s="127" t="str">
        <f t="shared" si="149"/>
        <v>요르단183000</v>
      </c>
      <c r="B3650" s="127">
        <f t="shared" si="150"/>
        <v>183000</v>
      </c>
      <c r="C3650" s="127">
        <f t="shared" si="151"/>
        <v>6238000</v>
      </c>
      <c r="D3650" s="129">
        <f t="shared" si="152"/>
        <v>192150</v>
      </c>
      <c r="E3650" s="130" t="s">
        <v>7180</v>
      </c>
    </row>
    <row r="3651" spans="1:5">
      <c r="A3651" s="127" t="str">
        <f t="shared" si="149"/>
        <v>요르단184000</v>
      </c>
      <c r="B3651" s="127">
        <f t="shared" si="150"/>
        <v>184000</v>
      </c>
      <c r="C3651" s="127">
        <f t="shared" si="151"/>
        <v>6272000</v>
      </c>
      <c r="D3651" s="129">
        <f t="shared" si="152"/>
        <v>193200</v>
      </c>
      <c r="E3651" s="130" t="s">
        <v>7180</v>
      </c>
    </row>
    <row r="3652" spans="1:5">
      <c r="A3652" s="127" t="str">
        <f t="shared" si="149"/>
        <v>요르단185000</v>
      </c>
      <c r="B3652" s="127">
        <f t="shared" si="150"/>
        <v>185000</v>
      </c>
      <c r="C3652" s="127">
        <f t="shared" si="151"/>
        <v>6306000</v>
      </c>
      <c r="D3652" s="129">
        <f t="shared" si="152"/>
        <v>194250</v>
      </c>
      <c r="E3652" s="130" t="s">
        <v>7180</v>
      </c>
    </row>
    <row r="3653" spans="1:5">
      <c r="A3653" s="127" t="str">
        <f t="shared" si="149"/>
        <v>요르단186000</v>
      </c>
      <c r="B3653" s="127">
        <f t="shared" si="150"/>
        <v>186000</v>
      </c>
      <c r="C3653" s="127">
        <f t="shared" si="151"/>
        <v>6340000</v>
      </c>
      <c r="D3653" s="129">
        <f t="shared" si="152"/>
        <v>195300</v>
      </c>
      <c r="E3653" s="130" t="s">
        <v>7180</v>
      </c>
    </row>
    <row r="3654" spans="1:5">
      <c r="A3654" s="127" t="str">
        <f t="shared" si="149"/>
        <v>요르단187000</v>
      </c>
      <c r="B3654" s="127">
        <f t="shared" si="150"/>
        <v>187000</v>
      </c>
      <c r="C3654" s="127">
        <f t="shared" si="151"/>
        <v>6374000</v>
      </c>
      <c r="D3654" s="129">
        <f t="shared" si="152"/>
        <v>196350</v>
      </c>
      <c r="E3654" s="130" t="s">
        <v>7180</v>
      </c>
    </row>
    <row r="3655" spans="1:5">
      <c r="A3655" s="127" t="str">
        <f t="shared" si="149"/>
        <v>요르단188000</v>
      </c>
      <c r="B3655" s="127">
        <f t="shared" si="150"/>
        <v>188000</v>
      </c>
      <c r="C3655" s="127">
        <f t="shared" si="151"/>
        <v>6408000</v>
      </c>
      <c r="D3655" s="129">
        <f t="shared" si="152"/>
        <v>197400</v>
      </c>
      <c r="E3655" s="130" t="s">
        <v>7180</v>
      </c>
    </row>
    <row r="3656" spans="1:5">
      <c r="A3656" s="127" t="str">
        <f t="shared" si="149"/>
        <v>요르단189000</v>
      </c>
      <c r="B3656" s="127">
        <f t="shared" si="150"/>
        <v>189000</v>
      </c>
      <c r="C3656" s="127">
        <f t="shared" si="151"/>
        <v>6442000</v>
      </c>
      <c r="D3656" s="129">
        <f t="shared" si="152"/>
        <v>198450</v>
      </c>
      <c r="E3656" s="130" t="s">
        <v>7180</v>
      </c>
    </row>
    <row r="3657" spans="1:5">
      <c r="A3657" s="127" t="str">
        <f t="shared" si="149"/>
        <v>요르단190000</v>
      </c>
      <c r="B3657" s="127">
        <f t="shared" si="150"/>
        <v>190000</v>
      </c>
      <c r="C3657" s="127">
        <f t="shared" si="151"/>
        <v>6476000</v>
      </c>
      <c r="D3657" s="129">
        <f t="shared" si="152"/>
        <v>199500</v>
      </c>
      <c r="E3657" s="130" t="s">
        <v>7180</v>
      </c>
    </row>
    <row r="3658" spans="1:5">
      <c r="A3658" s="127" t="str">
        <f t="shared" si="149"/>
        <v>요르단191000</v>
      </c>
      <c r="B3658" s="127">
        <f t="shared" si="150"/>
        <v>191000</v>
      </c>
      <c r="C3658" s="127">
        <f t="shared" si="151"/>
        <v>6510000</v>
      </c>
      <c r="D3658" s="129">
        <f t="shared" si="152"/>
        <v>200550</v>
      </c>
      <c r="E3658" s="130" t="s">
        <v>7180</v>
      </c>
    </row>
    <row r="3659" spans="1:5">
      <c r="A3659" s="127" t="str">
        <f t="shared" si="149"/>
        <v>요르단192000</v>
      </c>
      <c r="B3659" s="127">
        <f t="shared" si="150"/>
        <v>192000</v>
      </c>
      <c r="C3659" s="127">
        <f t="shared" si="151"/>
        <v>6544000</v>
      </c>
      <c r="D3659" s="129">
        <f t="shared" si="152"/>
        <v>201600</v>
      </c>
      <c r="E3659" s="130" t="s">
        <v>7180</v>
      </c>
    </row>
    <row r="3660" spans="1:5">
      <c r="A3660" s="127" t="str">
        <f t="shared" ref="A3660:A3723" si="153">"요르단"&amp;B3660</f>
        <v>요르단193000</v>
      </c>
      <c r="B3660" s="127">
        <f t="shared" si="150"/>
        <v>193000</v>
      </c>
      <c r="C3660" s="127">
        <f t="shared" si="151"/>
        <v>6578000</v>
      </c>
      <c r="D3660" s="129">
        <f t="shared" si="152"/>
        <v>202650</v>
      </c>
      <c r="E3660" s="130" t="s">
        <v>7180</v>
      </c>
    </row>
    <row r="3661" spans="1:5">
      <c r="A3661" s="127" t="str">
        <f t="shared" si="153"/>
        <v>요르단194000</v>
      </c>
      <c r="B3661" s="127">
        <f t="shared" ref="B3661:B3724" si="154">B3660+1000</f>
        <v>194000</v>
      </c>
      <c r="C3661" s="127">
        <f t="shared" si="151"/>
        <v>6612000</v>
      </c>
      <c r="D3661" s="129">
        <f t="shared" si="152"/>
        <v>203700</v>
      </c>
      <c r="E3661" s="130" t="s">
        <v>7180</v>
      </c>
    </row>
    <row r="3662" spans="1:5">
      <c r="A3662" s="127" t="str">
        <f t="shared" si="153"/>
        <v>요르단195000</v>
      </c>
      <c r="B3662" s="127">
        <f t="shared" si="154"/>
        <v>195000</v>
      </c>
      <c r="C3662" s="127">
        <f t="shared" ref="C3662:C3725" si="155">C3661+34000</f>
        <v>6646000</v>
      </c>
      <c r="D3662" s="129">
        <f t="shared" si="152"/>
        <v>204750</v>
      </c>
      <c r="E3662" s="130" t="s">
        <v>7180</v>
      </c>
    </row>
    <row r="3663" spans="1:5">
      <c r="A3663" s="127" t="str">
        <f t="shared" si="153"/>
        <v>요르단196000</v>
      </c>
      <c r="B3663" s="127">
        <f t="shared" si="154"/>
        <v>196000</v>
      </c>
      <c r="C3663" s="127">
        <f t="shared" si="155"/>
        <v>6680000</v>
      </c>
      <c r="D3663" s="129">
        <f t="shared" si="152"/>
        <v>205800</v>
      </c>
      <c r="E3663" s="130" t="s">
        <v>7180</v>
      </c>
    </row>
    <row r="3664" spans="1:5">
      <c r="A3664" s="127" t="str">
        <f t="shared" si="153"/>
        <v>요르단197000</v>
      </c>
      <c r="B3664" s="127">
        <f t="shared" si="154"/>
        <v>197000</v>
      </c>
      <c r="C3664" s="127">
        <f t="shared" si="155"/>
        <v>6714000</v>
      </c>
      <c r="D3664" s="129">
        <f t="shared" si="152"/>
        <v>206850</v>
      </c>
      <c r="E3664" s="130" t="s">
        <v>7180</v>
      </c>
    </row>
    <row r="3665" spans="1:5">
      <c r="A3665" s="127" t="str">
        <f t="shared" si="153"/>
        <v>요르단198000</v>
      </c>
      <c r="B3665" s="127">
        <f t="shared" si="154"/>
        <v>198000</v>
      </c>
      <c r="C3665" s="127">
        <f t="shared" si="155"/>
        <v>6748000</v>
      </c>
      <c r="D3665" s="129">
        <f t="shared" si="152"/>
        <v>207900</v>
      </c>
      <c r="E3665" s="130" t="s">
        <v>7180</v>
      </c>
    </row>
    <row r="3666" spans="1:5">
      <c r="A3666" s="127" t="str">
        <f t="shared" si="153"/>
        <v>요르단199000</v>
      </c>
      <c r="B3666" s="127">
        <f t="shared" si="154"/>
        <v>199000</v>
      </c>
      <c r="C3666" s="127">
        <f t="shared" si="155"/>
        <v>6782000</v>
      </c>
      <c r="D3666" s="129">
        <f t="shared" si="152"/>
        <v>208950</v>
      </c>
      <c r="E3666" s="130" t="s">
        <v>7180</v>
      </c>
    </row>
    <row r="3667" spans="1:5">
      <c r="A3667" s="127" t="str">
        <f t="shared" si="153"/>
        <v>요르단200000</v>
      </c>
      <c r="B3667" s="127">
        <f t="shared" si="154"/>
        <v>200000</v>
      </c>
      <c r="C3667" s="127">
        <f t="shared" si="155"/>
        <v>6816000</v>
      </c>
      <c r="D3667" s="129">
        <f t="shared" si="152"/>
        <v>210000</v>
      </c>
      <c r="E3667" s="130" t="s">
        <v>7180</v>
      </c>
    </row>
    <row r="3668" spans="1:5">
      <c r="A3668" s="127" t="str">
        <f t="shared" si="153"/>
        <v>요르단201000</v>
      </c>
      <c r="B3668" s="127">
        <f t="shared" si="154"/>
        <v>201000</v>
      </c>
      <c r="C3668" s="127">
        <f t="shared" si="155"/>
        <v>6850000</v>
      </c>
      <c r="D3668" s="129">
        <f t="shared" si="152"/>
        <v>211050</v>
      </c>
      <c r="E3668" s="130" t="s">
        <v>7180</v>
      </c>
    </row>
    <row r="3669" spans="1:5">
      <c r="A3669" s="127" t="str">
        <f t="shared" si="153"/>
        <v>요르단202000</v>
      </c>
      <c r="B3669" s="127">
        <f t="shared" si="154"/>
        <v>202000</v>
      </c>
      <c r="C3669" s="127">
        <f t="shared" si="155"/>
        <v>6884000</v>
      </c>
      <c r="D3669" s="129">
        <f t="shared" si="152"/>
        <v>212100</v>
      </c>
      <c r="E3669" s="130" t="s">
        <v>7180</v>
      </c>
    </row>
    <row r="3670" spans="1:5">
      <c r="A3670" s="127" t="str">
        <f t="shared" si="153"/>
        <v>요르단203000</v>
      </c>
      <c r="B3670" s="127">
        <f t="shared" si="154"/>
        <v>203000</v>
      </c>
      <c r="C3670" s="127">
        <f t="shared" si="155"/>
        <v>6918000</v>
      </c>
      <c r="D3670" s="129">
        <f t="shared" si="152"/>
        <v>213150</v>
      </c>
      <c r="E3670" s="130" t="s">
        <v>7180</v>
      </c>
    </row>
    <row r="3671" spans="1:5">
      <c r="A3671" s="127" t="str">
        <f t="shared" si="153"/>
        <v>요르단204000</v>
      </c>
      <c r="B3671" s="127">
        <f t="shared" si="154"/>
        <v>204000</v>
      </c>
      <c r="C3671" s="127">
        <f t="shared" si="155"/>
        <v>6952000</v>
      </c>
      <c r="D3671" s="129">
        <f t="shared" si="152"/>
        <v>214200</v>
      </c>
      <c r="E3671" s="130" t="s">
        <v>7180</v>
      </c>
    </row>
    <row r="3672" spans="1:5">
      <c r="A3672" s="127" t="str">
        <f t="shared" si="153"/>
        <v>요르단205000</v>
      </c>
      <c r="B3672" s="127">
        <f t="shared" si="154"/>
        <v>205000</v>
      </c>
      <c r="C3672" s="127">
        <f t="shared" si="155"/>
        <v>6986000</v>
      </c>
      <c r="D3672" s="129">
        <f t="shared" si="152"/>
        <v>215250</v>
      </c>
      <c r="E3672" s="130" t="s">
        <v>7180</v>
      </c>
    </row>
    <row r="3673" spans="1:5">
      <c r="A3673" s="127" t="str">
        <f t="shared" si="153"/>
        <v>요르단206000</v>
      </c>
      <c r="B3673" s="127">
        <f t="shared" si="154"/>
        <v>206000</v>
      </c>
      <c r="C3673" s="127">
        <f t="shared" si="155"/>
        <v>7020000</v>
      </c>
      <c r="D3673" s="129">
        <f t="shared" si="152"/>
        <v>216300</v>
      </c>
      <c r="E3673" s="130" t="s">
        <v>7180</v>
      </c>
    </row>
    <row r="3674" spans="1:5">
      <c r="A3674" s="127" t="str">
        <f t="shared" si="153"/>
        <v>요르단207000</v>
      </c>
      <c r="B3674" s="127">
        <f t="shared" si="154"/>
        <v>207000</v>
      </c>
      <c r="C3674" s="127">
        <f t="shared" si="155"/>
        <v>7054000</v>
      </c>
      <c r="D3674" s="129">
        <f t="shared" si="152"/>
        <v>217350</v>
      </c>
      <c r="E3674" s="130" t="s">
        <v>7180</v>
      </c>
    </row>
    <row r="3675" spans="1:5">
      <c r="A3675" s="127" t="str">
        <f t="shared" si="153"/>
        <v>요르단208000</v>
      </c>
      <c r="B3675" s="127">
        <f t="shared" si="154"/>
        <v>208000</v>
      </c>
      <c r="C3675" s="127">
        <f t="shared" si="155"/>
        <v>7088000</v>
      </c>
      <c r="D3675" s="129">
        <f t="shared" si="152"/>
        <v>218400</v>
      </c>
      <c r="E3675" s="130" t="s">
        <v>7180</v>
      </c>
    </row>
    <row r="3676" spans="1:5">
      <c r="A3676" s="127" t="str">
        <f t="shared" si="153"/>
        <v>요르단209000</v>
      </c>
      <c r="B3676" s="127">
        <f t="shared" si="154"/>
        <v>209000</v>
      </c>
      <c r="C3676" s="127">
        <f t="shared" si="155"/>
        <v>7122000</v>
      </c>
      <c r="D3676" s="129">
        <f t="shared" si="152"/>
        <v>219450</v>
      </c>
      <c r="E3676" s="130" t="s">
        <v>7180</v>
      </c>
    </row>
    <row r="3677" spans="1:5">
      <c r="A3677" s="127" t="str">
        <f t="shared" si="153"/>
        <v>요르단210000</v>
      </c>
      <c r="B3677" s="127">
        <f t="shared" si="154"/>
        <v>210000</v>
      </c>
      <c r="C3677" s="127">
        <f t="shared" si="155"/>
        <v>7156000</v>
      </c>
      <c r="D3677" s="129">
        <f t="shared" si="152"/>
        <v>220500</v>
      </c>
      <c r="E3677" s="130" t="s">
        <v>7180</v>
      </c>
    </row>
    <row r="3678" spans="1:5">
      <c r="A3678" s="127" t="str">
        <f t="shared" si="153"/>
        <v>요르단211000</v>
      </c>
      <c r="B3678" s="127">
        <f t="shared" si="154"/>
        <v>211000</v>
      </c>
      <c r="C3678" s="127">
        <f t="shared" si="155"/>
        <v>7190000</v>
      </c>
      <c r="D3678" s="129">
        <f t="shared" si="152"/>
        <v>221550</v>
      </c>
      <c r="E3678" s="130" t="s">
        <v>7180</v>
      </c>
    </row>
    <row r="3679" spans="1:5">
      <c r="A3679" s="127" t="str">
        <f t="shared" si="153"/>
        <v>요르단212000</v>
      </c>
      <c r="B3679" s="127">
        <f t="shared" si="154"/>
        <v>212000</v>
      </c>
      <c r="C3679" s="127">
        <f t="shared" si="155"/>
        <v>7224000</v>
      </c>
      <c r="D3679" s="129">
        <f t="shared" si="152"/>
        <v>222600</v>
      </c>
      <c r="E3679" s="130" t="s">
        <v>7180</v>
      </c>
    </row>
    <row r="3680" spans="1:5">
      <c r="A3680" s="127" t="str">
        <f t="shared" si="153"/>
        <v>요르단213000</v>
      </c>
      <c r="B3680" s="127">
        <f t="shared" si="154"/>
        <v>213000</v>
      </c>
      <c r="C3680" s="127">
        <f t="shared" si="155"/>
        <v>7258000</v>
      </c>
      <c r="D3680" s="129">
        <f t="shared" si="152"/>
        <v>223650</v>
      </c>
      <c r="E3680" s="130" t="s">
        <v>7180</v>
      </c>
    </row>
    <row r="3681" spans="1:5">
      <c r="A3681" s="127" t="str">
        <f t="shared" si="153"/>
        <v>요르단214000</v>
      </c>
      <c r="B3681" s="127">
        <f t="shared" si="154"/>
        <v>214000</v>
      </c>
      <c r="C3681" s="127">
        <f t="shared" si="155"/>
        <v>7292000</v>
      </c>
      <c r="D3681" s="129">
        <f t="shared" si="152"/>
        <v>224700</v>
      </c>
      <c r="E3681" s="130" t="s">
        <v>7180</v>
      </c>
    </row>
    <row r="3682" spans="1:5">
      <c r="A3682" s="127" t="str">
        <f t="shared" si="153"/>
        <v>요르단215000</v>
      </c>
      <c r="B3682" s="127">
        <f t="shared" si="154"/>
        <v>215000</v>
      </c>
      <c r="C3682" s="127">
        <f t="shared" si="155"/>
        <v>7326000</v>
      </c>
      <c r="D3682" s="129">
        <f t="shared" si="152"/>
        <v>225750</v>
      </c>
      <c r="E3682" s="130" t="s">
        <v>7180</v>
      </c>
    </row>
    <row r="3683" spans="1:5">
      <c r="A3683" s="127" t="str">
        <f t="shared" si="153"/>
        <v>요르단216000</v>
      </c>
      <c r="B3683" s="127">
        <f t="shared" si="154"/>
        <v>216000</v>
      </c>
      <c r="C3683" s="127">
        <f t="shared" si="155"/>
        <v>7360000</v>
      </c>
      <c r="D3683" s="129">
        <f t="shared" si="152"/>
        <v>226800</v>
      </c>
      <c r="E3683" s="130" t="s">
        <v>7180</v>
      </c>
    </row>
    <row r="3684" spans="1:5">
      <c r="A3684" s="127" t="str">
        <f t="shared" si="153"/>
        <v>요르단217000</v>
      </c>
      <c r="B3684" s="127">
        <f t="shared" si="154"/>
        <v>217000</v>
      </c>
      <c r="C3684" s="127">
        <f t="shared" si="155"/>
        <v>7394000</v>
      </c>
      <c r="D3684" s="129">
        <f t="shared" si="152"/>
        <v>227850</v>
      </c>
      <c r="E3684" s="130" t="s">
        <v>7180</v>
      </c>
    </row>
    <row r="3685" spans="1:5">
      <c r="A3685" s="127" t="str">
        <f t="shared" si="153"/>
        <v>요르단218000</v>
      </c>
      <c r="B3685" s="127">
        <f t="shared" si="154"/>
        <v>218000</v>
      </c>
      <c r="C3685" s="127">
        <f t="shared" si="155"/>
        <v>7428000</v>
      </c>
      <c r="D3685" s="129">
        <f t="shared" si="152"/>
        <v>228900</v>
      </c>
      <c r="E3685" s="130" t="s">
        <v>7180</v>
      </c>
    </row>
    <row r="3686" spans="1:5">
      <c r="A3686" s="127" t="str">
        <f t="shared" si="153"/>
        <v>요르단219000</v>
      </c>
      <c r="B3686" s="127">
        <f t="shared" si="154"/>
        <v>219000</v>
      </c>
      <c r="C3686" s="127">
        <f t="shared" si="155"/>
        <v>7462000</v>
      </c>
      <c r="D3686" s="129">
        <f t="shared" si="152"/>
        <v>229950</v>
      </c>
      <c r="E3686" s="130" t="s">
        <v>7180</v>
      </c>
    </row>
    <row r="3687" spans="1:5">
      <c r="A3687" s="127" t="str">
        <f t="shared" si="153"/>
        <v>요르단220000</v>
      </c>
      <c r="B3687" s="127">
        <f t="shared" si="154"/>
        <v>220000</v>
      </c>
      <c r="C3687" s="127">
        <f t="shared" si="155"/>
        <v>7496000</v>
      </c>
      <c r="D3687" s="129">
        <f t="shared" si="152"/>
        <v>231000</v>
      </c>
      <c r="E3687" s="130" t="s">
        <v>7180</v>
      </c>
    </row>
    <row r="3688" spans="1:5">
      <c r="A3688" s="127" t="str">
        <f t="shared" si="153"/>
        <v>요르단221000</v>
      </c>
      <c r="B3688" s="127">
        <f t="shared" si="154"/>
        <v>221000</v>
      </c>
      <c r="C3688" s="127">
        <f t="shared" si="155"/>
        <v>7530000</v>
      </c>
      <c r="D3688" s="129">
        <f t="shared" si="152"/>
        <v>232050</v>
      </c>
      <c r="E3688" s="130" t="s">
        <v>7180</v>
      </c>
    </row>
    <row r="3689" spans="1:5">
      <c r="A3689" s="127" t="str">
        <f t="shared" si="153"/>
        <v>요르단222000</v>
      </c>
      <c r="B3689" s="127">
        <f t="shared" si="154"/>
        <v>222000</v>
      </c>
      <c r="C3689" s="127">
        <f t="shared" si="155"/>
        <v>7564000</v>
      </c>
      <c r="D3689" s="129">
        <f t="shared" si="152"/>
        <v>233100</v>
      </c>
      <c r="E3689" s="130" t="s">
        <v>7180</v>
      </c>
    </row>
    <row r="3690" spans="1:5">
      <c r="A3690" s="127" t="str">
        <f t="shared" si="153"/>
        <v>요르단223000</v>
      </c>
      <c r="B3690" s="127">
        <f t="shared" si="154"/>
        <v>223000</v>
      </c>
      <c r="C3690" s="127">
        <f t="shared" si="155"/>
        <v>7598000</v>
      </c>
      <c r="D3690" s="129">
        <f t="shared" si="152"/>
        <v>234150</v>
      </c>
      <c r="E3690" s="130" t="s">
        <v>7180</v>
      </c>
    </row>
    <row r="3691" spans="1:5">
      <c r="A3691" s="127" t="str">
        <f t="shared" si="153"/>
        <v>요르단224000</v>
      </c>
      <c r="B3691" s="127">
        <f t="shared" si="154"/>
        <v>224000</v>
      </c>
      <c r="C3691" s="127">
        <f t="shared" si="155"/>
        <v>7632000</v>
      </c>
      <c r="D3691" s="129">
        <f t="shared" si="152"/>
        <v>235200</v>
      </c>
      <c r="E3691" s="130" t="s">
        <v>7180</v>
      </c>
    </row>
    <row r="3692" spans="1:5">
      <c r="A3692" s="127" t="str">
        <f t="shared" si="153"/>
        <v>요르단225000</v>
      </c>
      <c r="B3692" s="127">
        <f t="shared" si="154"/>
        <v>225000</v>
      </c>
      <c r="C3692" s="127">
        <f t="shared" si="155"/>
        <v>7666000</v>
      </c>
      <c r="D3692" s="129">
        <f t="shared" si="152"/>
        <v>236250</v>
      </c>
      <c r="E3692" s="130" t="s">
        <v>7180</v>
      </c>
    </row>
    <row r="3693" spans="1:5">
      <c r="A3693" s="127" t="str">
        <f t="shared" si="153"/>
        <v>요르단226000</v>
      </c>
      <c r="B3693" s="127">
        <f t="shared" si="154"/>
        <v>226000</v>
      </c>
      <c r="C3693" s="127">
        <f t="shared" si="155"/>
        <v>7700000</v>
      </c>
      <c r="D3693" s="129">
        <f t="shared" si="152"/>
        <v>237300</v>
      </c>
      <c r="E3693" s="130" t="s">
        <v>7180</v>
      </c>
    </row>
    <row r="3694" spans="1:5">
      <c r="A3694" s="127" t="str">
        <f t="shared" si="153"/>
        <v>요르단227000</v>
      </c>
      <c r="B3694" s="127">
        <f t="shared" si="154"/>
        <v>227000</v>
      </c>
      <c r="C3694" s="127">
        <f t="shared" si="155"/>
        <v>7734000</v>
      </c>
      <c r="D3694" s="129">
        <f t="shared" si="152"/>
        <v>238350</v>
      </c>
      <c r="E3694" s="130" t="s">
        <v>7180</v>
      </c>
    </row>
    <row r="3695" spans="1:5">
      <c r="A3695" s="127" t="str">
        <f t="shared" si="153"/>
        <v>요르단228000</v>
      </c>
      <c r="B3695" s="127">
        <f t="shared" si="154"/>
        <v>228000</v>
      </c>
      <c r="C3695" s="127">
        <f t="shared" si="155"/>
        <v>7768000</v>
      </c>
      <c r="D3695" s="129">
        <f t="shared" si="152"/>
        <v>239400</v>
      </c>
      <c r="E3695" s="130" t="s">
        <v>7180</v>
      </c>
    </row>
    <row r="3696" spans="1:5">
      <c r="A3696" s="127" t="str">
        <f t="shared" si="153"/>
        <v>요르단229000</v>
      </c>
      <c r="B3696" s="127">
        <f t="shared" si="154"/>
        <v>229000</v>
      </c>
      <c r="C3696" s="127">
        <f t="shared" si="155"/>
        <v>7802000</v>
      </c>
      <c r="D3696" s="129">
        <f t="shared" si="152"/>
        <v>240450</v>
      </c>
      <c r="E3696" s="130" t="s">
        <v>7180</v>
      </c>
    </row>
    <row r="3697" spans="1:5">
      <c r="A3697" s="127" t="str">
        <f t="shared" si="153"/>
        <v>요르단230000</v>
      </c>
      <c r="B3697" s="127">
        <f t="shared" si="154"/>
        <v>230000</v>
      </c>
      <c r="C3697" s="127">
        <f t="shared" si="155"/>
        <v>7836000</v>
      </c>
      <c r="D3697" s="129">
        <f t="shared" si="152"/>
        <v>241500</v>
      </c>
      <c r="E3697" s="130" t="s">
        <v>7180</v>
      </c>
    </row>
    <row r="3698" spans="1:5">
      <c r="A3698" s="127" t="str">
        <f t="shared" si="153"/>
        <v>요르단231000</v>
      </c>
      <c r="B3698" s="127">
        <f t="shared" si="154"/>
        <v>231000</v>
      </c>
      <c r="C3698" s="127">
        <f t="shared" si="155"/>
        <v>7870000</v>
      </c>
      <c r="D3698" s="129">
        <f t="shared" ref="D3698:D3761" si="156">SUM($G$2)*(B3698*0.001)</f>
        <v>242550</v>
      </c>
      <c r="E3698" s="130" t="s">
        <v>7180</v>
      </c>
    </row>
    <row r="3699" spans="1:5">
      <c r="A3699" s="127" t="str">
        <f t="shared" si="153"/>
        <v>요르단232000</v>
      </c>
      <c r="B3699" s="127">
        <f t="shared" si="154"/>
        <v>232000</v>
      </c>
      <c r="C3699" s="127">
        <f t="shared" si="155"/>
        <v>7904000</v>
      </c>
      <c r="D3699" s="129">
        <f t="shared" si="156"/>
        <v>243600</v>
      </c>
      <c r="E3699" s="130" t="s">
        <v>7180</v>
      </c>
    </row>
    <row r="3700" spans="1:5">
      <c r="A3700" s="127" t="str">
        <f t="shared" si="153"/>
        <v>요르단233000</v>
      </c>
      <c r="B3700" s="127">
        <f t="shared" si="154"/>
        <v>233000</v>
      </c>
      <c r="C3700" s="127">
        <f t="shared" si="155"/>
        <v>7938000</v>
      </c>
      <c r="D3700" s="129">
        <f t="shared" si="156"/>
        <v>244650</v>
      </c>
      <c r="E3700" s="130" t="s">
        <v>7180</v>
      </c>
    </row>
    <row r="3701" spans="1:5">
      <c r="A3701" s="127" t="str">
        <f t="shared" si="153"/>
        <v>요르단234000</v>
      </c>
      <c r="B3701" s="127">
        <f t="shared" si="154"/>
        <v>234000</v>
      </c>
      <c r="C3701" s="127">
        <f t="shared" si="155"/>
        <v>7972000</v>
      </c>
      <c r="D3701" s="129">
        <f t="shared" si="156"/>
        <v>245700</v>
      </c>
      <c r="E3701" s="130" t="s">
        <v>7180</v>
      </c>
    </row>
    <row r="3702" spans="1:5">
      <c r="A3702" s="127" t="str">
        <f t="shared" si="153"/>
        <v>요르단235000</v>
      </c>
      <c r="B3702" s="127">
        <f t="shared" si="154"/>
        <v>235000</v>
      </c>
      <c r="C3702" s="127">
        <f t="shared" si="155"/>
        <v>8006000</v>
      </c>
      <c r="D3702" s="129">
        <f t="shared" si="156"/>
        <v>246750</v>
      </c>
      <c r="E3702" s="130" t="s">
        <v>7180</v>
      </c>
    </row>
    <row r="3703" spans="1:5">
      <c r="A3703" s="127" t="str">
        <f t="shared" si="153"/>
        <v>요르단236000</v>
      </c>
      <c r="B3703" s="127">
        <f t="shared" si="154"/>
        <v>236000</v>
      </c>
      <c r="C3703" s="127">
        <f t="shared" si="155"/>
        <v>8040000</v>
      </c>
      <c r="D3703" s="129">
        <f t="shared" si="156"/>
        <v>247800</v>
      </c>
      <c r="E3703" s="130" t="s">
        <v>7180</v>
      </c>
    </row>
    <row r="3704" spans="1:5">
      <c r="A3704" s="127" t="str">
        <f t="shared" si="153"/>
        <v>요르단237000</v>
      </c>
      <c r="B3704" s="127">
        <f t="shared" si="154"/>
        <v>237000</v>
      </c>
      <c r="C3704" s="127">
        <f t="shared" si="155"/>
        <v>8074000</v>
      </c>
      <c r="D3704" s="129">
        <f t="shared" si="156"/>
        <v>248850</v>
      </c>
      <c r="E3704" s="130" t="s">
        <v>7180</v>
      </c>
    </row>
    <row r="3705" spans="1:5">
      <c r="A3705" s="127" t="str">
        <f t="shared" si="153"/>
        <v>요르단238000</v>
      </c>
      <c r="B3705" s="127">
        <f t="shared" si="154"/>
        <v>238000</v>
      </c>
      <c r="C3705" s="127">
        <f t="shared" si="155"/>
        <v>8108000</v>
      </c>
      <c r="D3705" s="129">
        <f t="shared" si="156"/>
        <v>249900</v>
      </c>
      <c r="E3705" s="130" t="s">
        <v>7180</v>
      </c>
    </row>
    <row r="3706" spans="1:5">
      <c r="A3706" s="127" t="str">
        <f t="shared" si="153"/>
        <v>요르단239000</v>
      </c>
      <c r="B3706" s="127">
        <f t="shared" si="154"/>
        <v>239000</v>
      </c>
      <c r="C3706" s="127">
        <f t="shared" si="155"/>
        <v>8142000</v>
      </c>
      <c r="D3706" s="129">
        <f t="shared" si="156"/>
        <v>250950</v>
      </c>
      <c r="E3706" s="130" t="s">
        <v>7180</v>
      </c>
    </row>
    <row r="3707" spans="1:5">
      <c r="A3707" s="127" t="str">
        <f t="shared" si="153"/>
        <v>요르단240000</v>
      </c>
      <c r="B3707" s="127">
        <f t="shared" si="154"/>
        <v>240000</v>
      </c>
      <c r="C3707" s="127">
        <f t="shared" si="155"/>
        <v>8176000</v>
      </c>
      <c r="D3707" s="129">
        <f t="shared" si="156"/>
        <v>252000</v>
      </c>
      <c r="E3707" s="130" t="s">
        <v>7180</v>
      </c>
    </row>
    <row r="3708" spans="1:5">
      <c r="A3708" s="127" t="str">
        <f t="shared" si="153"/>
        <v>요르단241000</v>
      </c>
      <c r="B3708" s="127">
        <f t="shared" si="154"/>
        <v>241000</v>
      </c>
      <c r="C3708" s="127">
        <f t="shared" si="155"/>
        <v>8210000</v>
      </c>
      <c r="D3708" s="129">
        <f t="shared" si="156"/>
        <v>253050</v>
      </c>
      <c r="E3708" s="130" t="s">
        <v>7180</v>
      </c>
    </row>
    <row r="3709" spans="1:5">
      <c r="A3709" s="127" t="str">
        <f t="shared" si="153"/>
        <v>요르단242000</v>
      </c>
      <c r="B3709" s="127">
        <f t="shared" si="154"/>
        <v>242000</v>
      </c>
      <c r="C3709" s="127">
        <f t="shared" si="155"/>
        <v>8244000</v>
      </c>
      <c r="D3709" s="129">
        <f t="shared" si="156"/>
        <v>254100</v>
      </c>
      <c r="E3709" s="130" t="s">
        <v>7180</v>
      </c>
    </row>
    <row r="3710" spans="1:5">
      <c r="A3710" s="127" t="str">
        <f t="shared" si="153"/>
        <v>요르단243000</v>
      </c>
      <c r="B3710" s="127">
        <f t="shared" si="154"/>
        <v>243000</v>
      </c>
      <c r="C3710" s="127">
        <f t="shared" si="155"/>
        <v>8278000</v>
      </c>
      <c r="D3710" s="129">
        <f t="shared" si="156"/>
        <v>255150</v>
      </c>
      <c r="E3710" s="130" t="s">
        <v>7180</v>
      </c>
    </row>
    <row r="3711" spans="1:5">
      <c r="A3711" s="127" t="str">
        <f t="shared" si="153"/>
        <v>요르단244000</v>
      </c>
      <c r="B3711" s="127">
        <f t="shared" si="154"/>
        <v>244000</v>
      </c>
      <c r="C3711" s="127">
        <f t="shared" si="155"/>
        <v>8312000</v>
      </c>
      <c r="D3711" s="129">
        <f t="shared" si="156"/>
        <v>256200</v>
      </c>
      <c r="E3711" s="130" t="s">
        <v>7180</v>
      </c>
    </row>
    <row r="3712" spans="1:5">
      <c r="A3712" s="127" t="str">
        <f t="shared" si="153"/>
        <v>요르단245000</v>
      </c>
      <c r="B3712" s="127">
        <f t="shared" si="154"/>
        <v>245000</v>
      </c>
      <c r="C3712" s="127">
        <f t="shared" si="155"/>
        <v>8346000</v>
      </c>
      <c r="D3712" s="129">
        <f t="shared" si="156"/>
        <v>257250</v>
      </c>
      <c r="E3712" s="130" t="s">
        <v>7180</v>
      </c>
    </row>
    <row r="3713" spans="1:5">
      <c r="A3713" s="127" t="str">
        <f t="shared" si="153"/>
        <v>요르단246000</v>
      </c>
      <c r="B3713" s="127">
        <f t="shared" si="154"/>
        <v>246000</v>
      </c>
      <c r="C3713" s="127">
        <f t="shared" si="155"/>
        <v>8380000</v>
      </c>
      <c r="D3713" s="129">
        <f t="shared" si="156"/>
        <v>258300</v>
      </c>
      <c r="E3713" s="130" t="s">
        <v>7180</v>
      </c>
    </row>
    <row r="3714" spans="1:5">
      <c r="A3714" s="127" t="str">
        <f t="shared" si="153"/>
        <v>요르단247000</v>
      </c>
      <c r="B3714" s="127">
        <f t="shared" si="154"/>
        <v>247000</v>
      </c>
      <c r="C3714" s="127">
        <f t="shared" si="155"/>
        <v>8414000</v>
      </c>
      <c r="D3714" s="129">
        <f t="shared" si="156"/>
        <v>259350</v>
      </c>
      <c r="E3714" s="130" t="s">
        <v>7180</v>
      </c>
    </row>
    <row r="3715" spans="1:5">
      <c r="A3715" s="127" t="str">
        <f t="shared" si="153"/>
        <v>요르단248000</v>
      </c>
      <c r="B3715" s="127">
        <f t="shared" si="154"/>
        <v>248000</v>
      </c>
      <c r="C3715" s="127">
        <f t="shared" si="155"/>
        <v>8448000</v>
      </c>
      <c r="D3715" s="129">
        <f t="shared" si="156"/>
        <v>260400</v>
      </c>
      <c r="E3715" s="130" t="s">
        <v>7180</v>
      </c>
    </row>
    <row r="3716" spans="1:5">
      <c r="A3716" s="127" t="str">
        <f t="shared" si="153"/>
        <v>요르단249000</v>
      </c>
      <c r="B3716" s="127">
        <f t="shared" si="154"/>
        <v>249000</v>
      </c>
      <c r="C3716" s="127">
        <f t="shared" si="155"/>
        <v>8482000</v>
      </c>
      <c r="D3716" s="129">
        <f t="shared" si="156"/>
        <v>261450</v>
      </c>
      <c r="E3716" s="130" t="s">
        <v>7180</v>
      </c>
    </row>
    <row r="3717" spans="1:5">
      <c r="A3717" s="127" t="str">
        <f t="shared" si="153"/>
        <v>요르단250000</v>
      </c>
      <c r="B3717" s="127">
        <f t="shared" si="154"/>
        <v>250000</v>
      </c>
      <c r="C3717" s="127">
        <f t="shared" si="155"/>
        <v>8516000</v>
      </c>
      <c r="D3717" s="129">
        <f t="shared" si="156"/>
        <v>262500</v>
      </c>
      <c r="E3717" s="130" t="s">
        <v>7180</v>
      </c>
    </row>
    <row r="3718" spans="1:5">
      <c r="A3718" s="127" t="str">
        <f t="shared" si="153"/>
        <v>요르단251000</v>
      </c>
      <c r="B3718" s="127">
        <f t="shared" si="154"/>
        <v>251000</v>
      </c>
      <c r="C3718" s="127">
        <f t="shared" si="155"/>
        <v>8550000</v>
      </c>
      <c r="D3718" s="129">
        <f t="shared" si="156"/>
        <v>263550</v>
      </c>
      <c r="E3718" s="130" t="s">
        <v>7180</v>
      </c>
    </row>
    <row r="3719" spans="1:5">
      <c r="A3719" s="127" t="str">
        <f t="shared" si="153"/>
        <v>요르단252000</v>
      </c>
      <c r="B3719" s="127">
        <f t="shared" si="154"/>
        <v>252000</v>
      </c>
      <c r="C3719" s="127">
        <f t="shared" si="155"/>
        <v>8584000</v>
      </c>
      <c r="D3719" s="129">
        <f t="shared" si="156"/>
        <v>264600</v>
      </c>
      <c r="E3719" s="130" t="s">
        <v>7180</v>
      </c>
    </row>
    <row r="3720" spans="1:5">
      <c r="A3720" s="127" t="str">
        <f t="shared" si="153"/>
        <v>요르단253000</v>
      </c>
      <c r="B3720" s="127">
        <f t="shared" si="154"/>
        <v>253000</v>
      </c>
      <c r="C3720" s="127">
        <f t="shared" si="155"/>
        <v>8618000</v>
      </c>
      <c r="D3720" s="129">
        <f t="shared" si="156"/>
        <v>265650</v>
      </c>
      <c r="E3720" s="130" t="s">
        <v>7180</v>
      </c>
    </row>
    <row r="3721" spans="1:5">
      <c r="A3721" s="127" t="str">
        <f t="shared" si="153"/>
        <v>요르단254000</v>
      </c>
      <c r="B3721" s="127">
        <f t="shared" si="154"/>
        <v>254000</v>
      </c>
      <c r="C3721" s="127">
        <f t="shared" si="155"/>
        <v>8652000</v>
      </c>
      <c r="D3721" s="129">
        <f t="shared" si="156"/>
        <v>266700</v>
      </c>
      <c r="E3721" s="130" t="s">
        <v>7180</v>
      </c>
    </row>
    <row r="3722" spans="1:5">
      <c r="A3722" s="127" t="str">
        <f t="shared" si="153"/>
        <v>요르단255000</v>
      </c>
      <c r="B3722" s="127">
        <f t="shared" si="154"/>
        <v>255000</v>
      </c>
      <c r="C3722" s="127">
        <f t="shared" si="155"/>
        <v>8686000</v>
      </c>
      <c r="D3722" s="129">
        <f t="shared" si="156"/>
        <v>267750</v>
      </c>
      <c r="E3722" s="130" t="s">
        <v>7180</v>
      </c>
    </row>
    <row r="3723" spans="1:5">
      <c r="A3723" s="127" t="str">
        <f t="shared" si="153"/>
        <v>요르단256000</v>
      </c>
      <c r="B3723" s="127">
        <f t="shared" si="154"/>
        <v>256000</v>
      </c>
      <c r="C3723" s="127">
        <f t="shared" si="155"/>
        <v>8720000</v>
      </c>
      <c r="D3723" s="129">
        <f t="shared" si="156"/>
        <v>268800</v>
      </c>
      <c r="E3723" s="130" t="s">
        <v>7180</v>
      </c>
    </row>
    <row r="3724" spans="1:5">
      <c r="A3724" s="127" t="str">
        <f t="shared" ref="A3724:A3787" si="157">"요르단"&amp;B3724</f>
        <v>요르단257000</v>
      </c>
      <c r="B3724" s="127">
        <f t="shared" si="154"/>
        <v>257000</v>
      </c>
      <c r="C3724" s="127">
        <f t="shared" si="155"/>
        <v>8754000</v>
      </c>
      <c r="D3724" s="129">
        <f t="shared" si="156"/>
        <v>269850</v>
      </c>
      <c r="E3724" s="130" t="s">
        <v>7180</v>
      </c>
    </row>
    <row r="3725" spans="1:5">
      <c r="A3725" s="127" t="str">
        <f t="shared" si="157"/>
        <v>요르단258000</v>
      </c>
      <c r="B3725" s="127">
        <f t="shared" ref="B3725:B3788" si="158">B3724+1000</f>
        <v>258000</v>
      </c>
      <c r="C3725" s="127">
        <f t="shared" si="155"/>
        <v>8788000</v>
      </c>
      <c r="D3725" s="129">
        <f t="shared" si="156"/>
        <v>270900</v>
      </c>
      <c r="E3725" s="130" t="s">
        <v>7180</v>
      </c>
    </row>
    <row r="3726" spans="1:5">
      <c r="A3726" s="127" t="str">
        <f t="shared" si="157"/>
        <v>요르단259000</v>
      </c>
      <c r="B3726" s="127">
        <f t="shared" si="158"/>
        <v>259000</v>
      </c>
      <c r="C3726" s="127">
        <f t="shared" ref="C3726:C3789" si="159">C3725+34000</f>
        <v>8822000</v>
      </c>
      <c r="D3726" s="129">
        <f t="shared" si="156"/>
        <v>271950</v>
      </c>
      <c r="E3726" s="130" t="s">
        <v>7180</v>
      </c>
    </row>
    <row r="3727" spans="1:5">
      <c r="A3727" s="127" t="str">
        <f t="shared" si="157"/>
        <v>요르단260000</v>
      </c>
      <c r="B3727" s="127">
        <f t="shared" si="158"/>
        <v>260000</v>
      </c>
      <c r="C3727" s="127">
        <f t="shared" si="159"/>
        <v>8856000</v>
      </c>
      <c r="D3727" s="129">
        <f t="shared" si="156"/>
        <v>273000</v>
      </c>
      <c r="E3727" s="130" t="s">
        <v>7180</v>
      </c>
    </row>
    <row r="3728" spans="1:5">
      <c r="A3728" s="127" t="str">
        <f t="shared" si="157"/>
        <v>요르단261000</v>
      </c>
      <c r="B3728" s="127">
        <f t="shared" si="158"/>
        <v>261000</v>
      </c>
      <c r="C3728" s="127">
        <f t="shared" si="159"/>
        <v>8890000</v>
      </c>
      <c r="D3728" s="129">
        <f t="shared" si="156"/>
        <v>274050</v>
      </c>
      <c r="E3728" s="130" t="s">
        <v>7180</v>
      </c>
    </row>
    <row r="3729" spans="1:5">
      <c r="A3729" s="127" t="str">
        <f t="shared" si="157"/>
        <v>요르단262000</v>
      </c>
      <c r="B3729" s="127">
        <f t="shared" si="158"/>
        <v>262000</v>
      </c>
      <c r="C3729" s="127">
        <f t="shared" si="159"/>
        <v>8924000</v>
      </c>
      <c r="D3729" s="129">
        <f t="shared" si="156"/>
        <v>275100</v>
      </c>
      <c r="E3729" s="130" t="s">
        <v>7180</v>
      </c>
    </row>
    <row r="3730" spans="1:5">
      <c r="A3730" s="127" t="str">
        <f t="shared" si="157"/>
        <v>요르단263000</v>
      </c>
      <c r="B3730" s="127">
        <f t="shared" si="158"/>
        <v>263000</v>
      </c>
      <c r="C3730" s="127">
        <f t="shared" si="159"/>
        <v>8958000</v>
      </c>
      <c r="D3730" s="129">
        <f t="shared" si="156"/>
        <v>276150</v>
      </c>
      <c r="E3730" s="130" t="s">
        <v>7180</v>
      </c>
    </row>
    <row r="3731" spans="1:5">
      <c r="A3731" s="127" t="str">
        <f t="shared" si="157"/>
        <v>요르단264000</v>
      </c>
      <c r="B3731" s="127">
        <f t="shared" si="158"/>
        <v>264000</v>
      </c>
      <c r="C3731" s="127">
        <f t="shared" si="159"/>
        <v>8992000</v>
      </c>
      <c r="D3731" s="129">
        <f t="shared" si="156"/>
        <v>277200</v>
      </c>
      <c r="E3731" s="130" t="s">
        <v>7180</v>
      </c>
    </row>
    <row r="3732" spans="1:5">
      <c r="A3732" s="127" t="str">
        <f t="shared" si="157"/>
        <v>요르단265000</v>
      </c>
      <c r="B3732" s="127">
        <f t="shared" si="158"/>
        <v>265000</v>
      </c>
      <c r="C3732" s="127">
        <f t="shared" si="159"/>
        <v>9026000</v>
      </c>
      <c r="D3732" s="129">
        <f t="shared" si="156"/>
        <v>278250</v>
      </c>
      <c r="E3732" s="130" t="s">
        <v>7180</v>
      </c>
    </row>
    <row r="3733" spans="1:5">
      <c r="A3733" s="127" t="str">
        <f t="shared" si="157"/>
        <v>요르단266000</v>
      </c>
      <c r="B3733" s="127">
        <f t="shared" si="158"/>
        <v>266000</v>
      </c>
      <c r="C3733" s="127">
        <f t="shared" si="159"/>
        <v>9060000</v>
      </c>
      <c r="D3733" s="129">
        <f t="shared" si="156"/>
        <v>279300</v>
      </c>
      <c r="E3733" s="130" t="s">
        <v>7180</v>
      </c>
    </row>
    <row r="3734" spans="1:5">
      <c r="A3734" s="127" t="str">
        <f t="shared" si="157"/>
        <v>요르단267000</v>
      </c>
      <c r="B3734" s="127">
        <f t="shared" si="158"/>
        <v>267000</v>
      </c>
      <c r="C3734" s="127">
        <f t="shared" si="159"/>
        <v>9094000</v>
      </c>
      <c r="D3734" s="129">
        <f t="shared" si="156"/>
        <v>280350</v>
      </c>
      <c r="E3734" s="130" t="s">
        <v>7180</v>
      </c>
    </row>
    <row r="3735" spans="1:5">
      <c r="A3735" s="127" t="str">
        <f t="shared" si="157"/>
        <v>요르단268000</v>
      </c>
      <c r="B3735" s="127">
        <f t="shared" si="158"/>
        <v>268000</v>
      </c>
      <c r="C3735" s="127">
        <f t="shared" si="159"/>
        <v>9128000</v>
      </c>
      <c r="D3735" s="129">
        <f t="shared" si="156"/>
        <v>281400</v>
      </c>
      <c r="E3735" s="130" t="s">
        <v>7180</v>
      </c>
    </row>
    <row r="3736" spans="1:5">
      <c r="A3736" s="127" t="str">
        <f t="shared" si="157"/>
        <v>요르단269000</v>
      </c>
      <c r="B3736" s="127">
        <f t="shared" si="158"/>
        <v>269000</v>
      </c>
      <c r="C3736" s="127">
        <f t="shared" si="159"/>
        <v>9162000</v>
      </c>
      <c r="D3736" s="129">
        <f t="shared" si="156"/>
        <v>282450</v>
      </c>
      <c r="E3736" s="130" t="s">
        <v>7180</v>
      </c>
    </row>
    <row r="3737" spans="1:5">
      <c r="A3737" s="127" t="str">
        <f t="shared" si="157"/>
        <v>요르단270000</v>
      </c>
      <c r="B3737" s="127">
        <f t="shared" si="158"/>
        <v>270000</v>
      </c>
      <c r="C3737" s="127">
        <f t="shared" si="159"/>
        <v>9196000</v>
      </c>
      <c r="D3737" s="129">
        <f t="shared" si="156"/>
        <v>283500</v>
      </c>
      <c r="E3737" s="130" t="s">
        <v>7180</v>
      </c>
    </row>
    <row r="3738" spans="1:5">
      <c r="A3738" s="127" t="str">
        <f t="shared" si="157"/>
        <v>요르단271000</v>
      </c>
      <c r="B3738" s="127">
        <f t="shared" si="158"/>
        <v>271000</v>
      </c>
      <c r="C3738" s="127">
        <f t="shared" si="159"/>
        <v>9230000</v>
      </c>
      <c r="D3738" s="129">
        <f t="shared" si="156"/>
        <v>284550</v>
      </c>
      <c r="E3738" s="130" t="s">
        <v>7180</v>
      </c>
    </row>
    <row r="3739" spans="1:5">
      <c r="A3739" s="127" t="str">
        <f t="shared" si="157"/>
        <v>요르단272000</v>
      </c>
      <c r="B3739" s="127">
        <f t="shared" si="158"/>
        <v>272000</v>
      </c>
      <c r="C3739" s="127">
        <f t="shared" si="159"/>
        <v>9264000</v>
      </c>
      <c r="D3739" s="129">
        <f t="shared" si="156"/>
        <v>285600</v>
      </c>
      <c r="E3739" s="130" t="s">
        <v>7180</v>
      </c>
    </row>
    <row r="3740" spans="1:5">
      <c r="A3740" s="127" t="str">
        <f t="shared" si="157"/>
        <v>요르단273000</v>
      </c>
      <c r="B3740" s="127">
        <f t="shared" si="158"/>
        <v>273000</v>
      </c>
      <c r="C3740" s="127">
        <f t="shared" si="159"/>
        <v>9298000</v>
      </c>
      <c r="D3740" s="129">
        <f t="shared" si="156"/>
        <v>286650</v>
      </c>
      <c r="E3740" s="130" t="s">
        <v>7180</v>
      </c>
    </row>
    <row r="3741" spans="1:5">
      <c r="A3741" s="127" t="str">
        <f t="shared" si="157"/>
        <v>요르단274000</v>
      </c>
      <c r="B3741" s="127">
        <f t="shared" si="158"/>
        <v>274000</v>
      </c>
      <c r="C3741" s="127">
        <f t="shared" si="159"/>
        <v>9332000</v>
      </c>
      <c r="D3741" s="129">
        <f t="shared" si="156"/>
        <v>287700</v>
      </c>
      <c r="E3741" s="130" t="s">
        <v>7180</v>
      </c>
    </row>
    <row r="3742" spans="1:5">
      <c r="A3742" s="127" t="str">
        <f t="shared" si="157"/>
        <v>요르단275000</v>
      </c>
      <c r="B3742" s="127">
        <f t="shared" si="158"/>
        <v>275000</v>
      </c>
      <c r="C3742" s="127">
        <f t="shared" si="159"/>
        <v>9366000</v>
      </c>
      <c r="D3742" s="129">
        <f t="shared" si="156"/>
        <v>288750</v>
      </c>
      <c r="E3742" s="130" t="s">
        <v>7180</v>
      </c>
    </row>
    <row r="3743" spans="1:5">
      <c r="A3743" s="127" t="str">
        <f t="shared" si="157"/>
        <v>요르단276000</v>
      </c>
      <c r="B3743" s="127">
        <f t="shared" si="158"/>
        <v>276000</v>
      </c>
      <c r="C3743" s="127">
        <f t="shared" si="159"/>
        <v>9400000</v>
      </c>
      <c r="D3743" s="129">
        <f t="shared" si="156"/>
        <v>289800</v>
      </c>
      <c r="E3743" s="130" t="s">
        <v>7180</v>
      </c>
    </row>
    <row r="3744" spans="1:5">
      <c r="A3744" s="127" t="str">
        <f t="shared" si="157"/>
        <v>요르단277000</v>
      </c>
      <c r="B3744" s="127">
        <f t="shared" si="158"/>
        <v>277000</v>
      </c>
      <c r="C3744" s="127">
        <f t="shared" si="159"/>
        <v>9434000</v>
      </c>
      <c r="D3744" s="129">
        <f t="shared" si="156"/>
        <v>290850</v>
      </c>
      <c r="E3744" s="130" t="s">
        <v>7180</v>
      </c>
    </row>
    <row r="3745" spans="1:5">
      <c r="A3745" s="127" t="str">
        <f t="shared" si="157"/>
        <v>요르단278000</v>
      </c>
      <c r="B3745" s="127">
        <f t="shared" si="158"/>
        <v>278000</v>
      </c>
      <c r="C3745" s="127">
        <f t="shared" si="159"/>
        <v>9468000</v>
      </c>
      <c r="D3745" s="129">
        <f t="shared" si="156"/>
        <v>291900</v>
      </c>
      <c r="E3745" s="130" t="s">
        <v>7180</v>
      </c>
    </row>
    <row r="3746" spans="1:5">
      <c r="A3746" s="127" t="str">
        <f t="shared" si="157"/>
        <v>요르단279000</v>
      </c>
      <c r="B3746" s="127">
        <f t="shared" si="158"/>
        <v>279000</v>
      </c>
      <c r="C3746" s="127">
        <f t="shared" si="159"/>
        <v>9502000</v>
      </c>
      <c r="D3746" s="129">
        <f t="shared" si="156"/>
        <v>292950</v>
      </c>
      <c r="E3746" s="130" t="s">
        <v>7180</v>
      </c>
    </row>
    <row r="3747" spans="1:5">
      <c r="A3747" s="127" t="str">
        <f t="shared" si="157"/>
        <v>요르단280000</v>
      </c>
      <c r="B3747" s="127">
        <f t="shared" si="158"/>
        <v>280000</v>
      </c>
      <c r="C3747" s="127">
        <f t="shared" si="159"/>
        <v>9536000</v>
      </c>
      <c r="D3747" s="129">
        <f t="shared" si="156"/>
        <v>294000</v>
      </c>
      <c r="E3747" s="130" t="s">
        <v>7180</v>
      </c>
    </row>
    <row r="3748" spans="1:5">
      <c r="A3748" s="127" t="str">
        <f t="shared" si="157"/>
        <v>요르단281000</v>
      </c>
      <c r="B3748" s="127">
        <f t="shared" si="158"/>
        <v>281000</v>
      </c>
      <c r="C3748" s="127">
        <f t="shared" si="159"/>
        <v>9570000</v>
      </c>
      <c r="D3748" s="129">
        <f t="shared" si="156"/>
        <v>295050</v>
      </c>
      <c r="E3748" s="130" t="s">
        <v>7180</v>
      </c>
    </row>
    <row r="3749" spans="1:5">
      <c r="A3749" s="127" t="str">
        <f t="shared" si="157"/>
        <v>요르단282000</v>
      </c>
      <c r="B3749" s="127">
        <f t="shared" si="158"/>
        <v>282000</v>
      </c>
      <c r="C3749" s="127">
        <f t="shared" si="159"/>
        <v>9604000</v>
      </c>
      <c r="D3749" s="129">
        <f t="shared" si="156"/>
        <v>296100</v>
      </c>
      <c r="E3749" s="130" t="s">
        <v>7180</v>
      </c>
    </row>
    <row r="3750" spans="1:5">
      <c r="A3750" s="127" t="str">
        <f t="shared" si="157"/>
        <v>요르단283000</v>
      </c>
      <c r="B3750" s="127">
        <f t="shared" si="158"/>
        <v>283000</v>
      </c>
      <c r="C3750" s="127">
        <f t="shared" si="159"/>
        <v>9638000</v>
      </c>
      <c r="D3750" s="129">
        <f t="shared" si="156"/>
        <v>297150</v>
      </c>
      <c r="E3750" s="130" t="s">
        <v>7180</v>
      </c>
    </row>
    <row r="3751" spans="1:5">
      <c r="A3751" s="127" t="str">
        <f t="shared" si="157"/>
        <v>요르단284000</v>
      </c>
      <c r="B3751" s="127">
        <f t="shared" si="158"/>
        <v>284000</v>
      </c>
      <c r="C3751" s="127">
        <f t="shared" si="159"/>
        <v>9672000</v>
      </c>
      <c r="D3751" s="129">
        <f t="shared" si="156"/>
        <v>298200</v>
      </c>
      <c r="E3751" s="130" t="s">
        <v>7180</v>
      </c>
    </row>
    <row r="3752" spans="1:5">
      <c r="A3752" s="127" t="str">
        <f t="shared" si="157"/>
        <v>요르단285000</v>
      </c>
      <c r="B3752" s="127">
        <f t="shared" si="158"/>
        <v>285000</v>
      </c>
      <c r="C3752" s="127">
        <f t="shared" si="159"/>
        <v>9706000</v>
      </c>
      <c r="D3752" s="129">
        <f t="shared" si="156"/>
        <v>299250</v>
      </c>
      <c r="E3752" s="130" t="s">
        <v>7180</v>
      </c>
    </row>
    <row r="3753" spans="1:5">
      <c r="A3753" s="127" t="str">
        <f t="shared" si="157"/>
        <v>요르단286000</v>
      </c>
      <c r="B3753" s="127">
        <f t="shared" si="158"/>
        <v>286000</v>
      </c>
      <c r="C3753" s="127">
        <f t="shared" si="159"/>
        <v>9740000</v>
      </c>
      <c r="D3753" s="129">
        <f t="shared" si="156"/>
        <v>300300</v>
      </c>
      <c r="E3753" s="130" t="s">
        <v>7180</v>
      </c>
    </row>
    <row r="3754" spans="1:5">
      <c r="A3754" s="127" t="str">
        <f t="shared" si="157"/>
        <v>요르단287000</v>
      </c>
      <c r="B3754" s="127">
        <f t="shared" si="158"/>
        <v>287000</v>
      </c>
      <c r="C3754" s="127">
        <f t="shared" si="159"/>
        <v>9774000</v>
      </c>
      <c r="D3754" s="129">
        <f t="shared" si="156"/>
        <v>301350</v>
      </c>
      <c r="E3754" s="130" t="s">
        <v>7180</v>
      </c>
    </row>
    <row r="3755" spans="1:5">
      <c r="A3755" s="127" t="str">
        <f t="shared" si="157"/>
        <v>요르단288000</v>
      </c>
      <c r="B3755" s="127">
        <f t="shared" si="158"/>
        <v>288000</v>
      </c>
      <c r="C3755" s="127">
        <f t="shared" si="159"/>
        <v>9808000</v>
      </c>
      <c r="D3755" s="129">
        <f t="shared" si="156"/>
        <v>302400</v>
      </c>
      <c r="E3755" s="130" t="s">
        <v>7180</v>
      </c>
    </row>
    <row r="3756" spans="1:5">
      <c r="A3756" s="127" t="str">
        <f t="shared" si="157"/>
        <v>요르단289000</v>
      </c>
      <c r="B3756" s="127">
        <f t="shared" si="158"/>
        <v>289000</v>
      </c>
      <c r="C3756" s="127">
        <f t="shared" si="159"/>
        <v>9842000</v>
      </c>
      <c r="D3756" s="129">
        <f t="shared" si="156"/>
        <v>303450</v>
      </c>
      <c r="E3756" s="130" t="s">
        <v>7180</v>
      </c>
    </row>
    <row r="3757" spans="1:5">
      <c r="A3757" s="127" t="str">
        <f t="shared" si="157"/>
        <v>요르단290000</v>
      </c>
      <c r="B3757" s="127">
        <f t="shared" si="158"/>
        <v>290000</v>
      </c>
      <c r="C3757" s="127">
        <f t="shared" si="159"/>
        <v>9876000</v>
      </c>
      <c r="D3757" s="129">
        <f t="shared" si="156"/>
        <v>304500</v>
      </c>
      <c r="E3757" s="130" t="s">
        <v>7180</v>
      </c>
    </row>
    <row r="3758" spans="1:5">
      <c r="A3758" s="127" t="str">
        <f t="shared" si="157"/>
        <v>요르단291000</v>
      </c>
      <c r="B3758" s="127">
        <f t="shared" si="158"/>
        <v>291000</v>
      </c>
      <c r="C3758" s="127">
        <f t="shared" si="159"/>
        <v>9910000</v>
      </c>
      <c r="D3758" s="129">
        <f t="shared" si="156"/>
        <v>305550</v>
      </c>
      <c r="E3758" s="130" t="s">
        <v>7180</v>
      </c>
    </row>
    <row r="3759" spans="1:5">
      <c r="A3759" s="127" t="str">
        <f t="shared" si="157"/>
        <v>요르단292000</v>
      </c>
      <c r="B3759" s="127">
        <f t="shared" si="158"/>
        <v>292000</v>
      </c>
      <c r="C3759" s="127">
        <f t="shared" si="159"/>
        <v>9944000</v>
      </c>
      <c r="D3759" s="129">
        <f t="shared" si="156"/>
        <v>306600</v>
      </c>
      <c r="E3759" s="130" t="s">
        <v>7180</v>
      </c>
    </row>
    <row r="3760" spans="1:5">
      <c r="A3760" s="127" t="str">
        <f t="shared" si="157"/>
        <v>요르단293000</v>
      </c>
      <c r="B3760" s="127">
        <f t="shared" si="158"/>
        <v>293000</v>
      </c>
      <c r="C3760" s="127">
        <f t="shared" si="159"/>
        <v>9978000</v>
      </c>
      <c r="D3760" s="129">
        <f t="shared" si="156"/>
        <v>307650</v>
      </c>
      <c r="E3760" s="130" t="s">
        <v>7180</v>
      </c>
    </row>
    <row r="3761" spans="1:5">
      <c r="A3761" s="127" t="str">
        <f t="shared" si="157"/>
        <v>요르단294000</v>
      </c>
      <c r="B3761" s="127">
        <f t="shared" si="158"/>
        <v>294000</v>
      </c>
      <c r="C3761" s="127">
        <f t="shared" si="159"/>
        <v>10012000</v>
      </c>
      <c r="D3761" s="129">
        <f t="shared" si="156"/>
        <v>308700</v>
      </c>
      <c r="E3761" s="130" t="s">
        <v>7180</v>
      </c>
    </row>
    <row r="3762" spans="1:5">
      <c r="A3762" s="127" t="str">
        <f t="shared" si="157"/>
        <v>요르단295000</v>
      </c>
      <c r="B3762" s="127">
        <f t="shared" si="158"/>
        <v>295000</v>
      </c>
      <c r="C3762" s="127">
        <f t="shared" si="159"/>
        <v>10046000</v>
      </c>
      <c r="D3762" s="129">
        <f t="shared" ref="D3762:D3825" si="160">SUM($G$2)*(B3762*0.001)</f>
        <v>309750</v>
      </c>
      <c r="E3762" s="130" t="s">
        <v>7180</v>
      </c>
    </row>
    <row r="3763" spans="1:5">
      <c r="A3763" s="127" t="str">
        <f t="shared" si="157"/>
        <v>요르단296000</v>
      </c>
      <c r="B3763" s="127">
        <f t="shared" si="158"/>
        <v>296000</v>
      </c>
      <c r="C3763" s="127">
        <f t="shared" si="159"/>
        <v>10080000</v>
      </c>
      <c r="D3763" s="129">
        <f t="shared" si="160"/>
        <v>310800</v>
      </c>
      <c r="E3763" s="130" t="s">
        <v>7180</v>
      </c>
    </row>
    <row r="3764" spans="1:5">
      <c r="A3764" s="127" t="str">
        <f t="shared" si="157"/>
        <v>요르단297000</v>
      </c>
      <c r="B3764" s="127">
        <f t="shared" si="158"/>
        <v>297000</v>
      </c>
      <c r="C3764" s="127">
        <f t="shared" si="159"/>
        <v>10114000</v>
      </c>
      <c r="D3764" s="129">
        <f t="shared" si="160"/>
        <v>311850</v>
      </c>
      <c r="E3764" s="130" t="s">
        <v>7180</v>
      </c>
    </row>
    <row r="3765" spans="1:5">
      <c r="A3765" s="127" t="str">
        <f t="shared" si="157"/>
        <v>요르단298000</v>
      </c>
      <c r="B3765" s="127">
        <f t="shared" si="158"/>
        <v>298000</v>
      </c>
      <c r="C3765" s="127">
        <f t="shared" si="159"/>
        <v>10148000</v>
      </c>
      <c r="D3765" s="129">
        <f t="shared" si="160"/>
        <v>312900</v>
      </c>
      <c r="E3765" s="130" t="s">
        <v>7180</v>
      </c>
    </row>
    <row r="3766" spans="1:5">
      <c r="A3766" s="127" t="str">
        <f t="shared" si="157"/>
        <v>요르단299000</v>
      </c>
      <c r="B3766" s="127">
        <f t="shared" si="158"/>
        <v>299000</v>
      </c>
      <c r="C3766" s="127">
        <f t="shared" si="159"/>
        <v>10182000</v>
      </c>
      <c r="D3766" s="129">
        <f t="shared" si="160"/>
        <v>313950</v>
      </c>
      <c r="E3766" s="130" t="s">
        <v>7180</v>
      </c>
    </row>
    <row r="3767" spans="1:5">
      <c r="A3767" s="127" t="str">
        <f t="shared" si="157"/>
        <v>요르단300000</v>
      </c>
      <c r="B3767" s="127">
        <f t="shared" si="158"/>
        <v>300000</v>
      </c>
      <c r="C3767" s="127">
        <f t="shared" si="159"/>
        <v>10216000</v>
      </c>
      <c r="D3767" s="129">
        <f t="shared" si="160"/>
        <v>315000</v>
      </c>
      <c r="E3767" s="130" t="s">
        <v>7180</v>
      </c>
    </row>
    <row r="3768" spans="1:5">
      <c r="A3768" s="127" t="str">
        <f t="shared" si="157"/>
        <v>요르단301000</v>
      </c>
      <c r="B3768" s="127">
        <f t="shared" si="158"/>
        <v>301000</v>
      </c>
      <c r="C3768" s="127">
        <f t="shared" si="159"/>
        <v>10250000</v>
      </c>
      <c r="D3768" s="129">
        <f t="shared" si="160"/>
        <v>316050</v>
      </c>
      <c r="E3768" s="130" t="s">
        <v>7180</v>
      </c>
    </row>
    <row r="3769" spans="1:5">
      <c r="A3769" s="127" t="str">
        <f t="shared" si="157"/>
        <v>요르단302000</v>
      </c>
      <c r="B3769" s="127">
        <f t="shared" si="158"/>
        <v>302000</v>
      </c>
      <c r="C3769" s="127">
        <f t="shared" si="159"/>
        <v>10284000</v>
      </c>
      <c r="D3769" s="129">
        <f t="shared" si="160"/>
        <v>317100</v>
      </c>
      <c r="E3769" s="130" t="s">
        <v>7180</v>
      </c>
    </row>
    <row r="3770" spans="1:5">
      <c r="A3770" s="127" t="str">
        <f t="shared" si="157"/>
        <v>요르단303000</v>
      </c>
      <c r="B3770" s="127">
        <f t="shared" si="158"/>
        <v>303000</v>
      </c>
      <c r="C3770" s="127">
        <f t="shared" si="159"/>
        <v>10318000</v>
      </c>
      <c r="D3770" s="129">
        <f t="shared" si="160"/>
        <v>318150</v>
      </c>
      <c r="E3770" s="130" t="s">
        <v>7180</v>
      </c>
    </row>
    <row r="3771" spans="1:5">
      <c r="A3771" s="127" t="str">
        <f t="shared" si="157"/>
        <v>요르단304000</v>
      </c>
      <c r="B3771" s="127">
        <f t="shared" si="158"/>
        <v>304000</v>
      </c>
      <c r="C3771" s="127">
        <f t="shared" si="159"/>
        <v>10352000</v>
      </c>
      <c r="D3771" s="129">
        <f t="shared" si="160"/>
        <v>319200</v>
      </c>
      <c r="E3771" s="130" t="s">
        <v>7180</v>
      </c>
    </row>
    <row r="3772" spans="1:5">
      <c r="A3772" s="127" t="str">
        <f t="shared" si="157"/>
        <v>요르단305000</v>
      </c>
      <c r="B3772" s="127">
        <f t="shared" si="158"/>
        <v>305000</v>
      </c>
      <c r="C3772" s="127">
        <f t="shared" si="159"/>
        <v>10386000</v>
      </c>
      <c r="D3772" s="129">
        <f t="shared" si="160"/>
        <v>320250</v>
      </c>
      <c r="E3772" s="130" t="s">
        <v>7180</v>
      </c>
    </row>
    <row r="3773" spans="1:5">
      <c r="A3773" s="127" t="str">
        <f t="shared" si="157"/>
        <v>요르단306000</v>
      </c>
      <c r="B3773" s="127">
        <f t="shared" si="158"/>
        <v>306000</v>
      </c>
      <c r="C3773" s="127">
        <f t="shared" si="159"/>
        <v>10420000</v>
      </c>
      <c r="D3773" s="129">
        <f t="shared" si="160"/>
        <v>321300</v>
      </c>
      <c r="E3773" s="130" t="s">
        <v>7180</v>
      </c>
    </row>
    <row r="3774" spans="1:5">
      <c r="A3774" s="127" t="str">
        <f t="shared" si="157"/>
        <v>요르단307000</v>
      </c>
      <c r="B3774" s="127">
        <f t="shared" si="158"/>
        <v>307000</v>
      </c>
      <c r="C3774" s="127">
        <f t="shared" si="159"/>
        <v>10454000</v>
      </c>
      <c r="D3774" s="129">
        <f t="shared" si="160"/>
        <v>322350</v>
      </c>
      <c r="E3774" s="130" t="s">
        <v>7180</v>
      </c>
    </row>
    <row r="3775" spans="1:5">
      <c r="A3775" s="127" t="str">
        <f t="shared" si="157"/>
        <v>요르단308000</v>
      </c>
      <c r="B3775" s="127">
        <f t="shared" si="158"/>
        <v>308000</v>
      </c>
      <c r="C3775" s="127">
        <f t="shared" si="159"/>
        <v>10488000</v>
      </c>
      <c r="D3775" s="129">
        <f t="shared" si="160"/>
        <v>323400</v>
      </c>
      <c r="E3775" s="130" t="s">
        <v>7180</v>
      </c>
    </row>
    <row r="3776" spans="1:5">
      <c r="A3776" s="127" t="str">
        <f t="shared" si="157"/>
        <v>요르단309000</v>
      </c>
      <c r="B3776" s="127">
        <f t="shared" si="158"/>
        <v>309000</v>
      </c>
      <c r="C3776" s="127">
        <f t="shared" si="159"/>
        <v>10522000</v>
      </c>
      <c r="D3776" s="129">
        <f t="shared" si="160"/>
        <v>324450</v>
      </c>
      <c r="E3776" s="130" t="s">
        <v>7180</v>
      </c>
    </row>
    <row r="3777" spans="1:5">
      <c r="A3777" s="127" t="str">
        <f t="shared" si="157"/>
        <v>요르단310000</v>
      </c>
      <c r="B3777" s="127">
        <f t="shared" si="158"/>
        <v>310000</v>
      </c>
      <c r="C3777" s="127">
        <f t="shared" si="159"/>
        <v>10556000</v>
      </c>
      <c r="D3777" s="129">
        <f t="shared" si="160"/>
        <v>325500</v>
      </c>
      <c r="E3777" s="130" t="s">
        <v>7180</v>
      </c>
    </row>
    <row r="3778" spans="1:5">
      <c r="A3778" s="127" t="str">
        <f t="shared" si="157"/>
        <v>요르단311000</v>
      </c>
      <c r="B3778" s="127">
        <f t="shared" si="158"/>
        <v>311000</v>
      </c>
      <c r="C3778" s="127">
        <f t="shared" si="159"/>
        <v>10590000</v>
      </c>
      <c r="D3778" s="129">
        <f t="shared" si="160"/>
        <v>326550</v>
      </c>
      <c r="E3778" s="130" t="s">
        <v>7180</v>
      </c>
    </row>
    <row r="3779" spans="1:5">
      <c r="A3779" s="127" t="str">
        <f t="shared" si="157"/>
        <v>요르단312000</v>
      </c>
      <c r="B3779" s="127">
        <f t="shared" si="158"/>
        <v>312000</v>
      </c>
      <c r="C3779" s="127">
        <f t="shared" si="159"/>
        <v>10624000</v>
      </c>
      <c r="D3779" s="129">
        <f t="shared" si="160"/>
        <v>327600</v>
      </c>
      <c r="E3779" s="130" t="s">
        <v>7180</v>
      </c>
    </row>
    <row r="3780" spans="1:5">
      <c r="A3780" s="127" t="str">
        <f t="shared" si="157"/>
        <v>요르단313000</v>
      </c>
      <c r="B3780" s="127">
        <f t="shared" si="158"/>
        <v>313000</v>
      </c>
      <c r="C3780" s="127">
        <f t="shared" si="159"/>
        <v>10658000</v>
      </c>
      <c r="D3780" s="129">
        <f t="shared" si="160"/>
        <v>328650</v>
      </c>
      <c r="E3780" s="130" t="s">
        <v>7180</v>
      </c>
    </row>
    <row r="3781" spans="1:5">
      <c r="A3781" s="127" t="str">
        <f t="shared" si="157"/>
        <v>요르단314000</v>
      </c>
      <c r="B3781" s="127">
        <f t="shared" si="158"/>
        <v>314000</v>
      </c>
      <c r="C3781" s="127">
        <f t="shared" si="159"/>
        <v>10692000</v>
      </c>
      <c r="D3781" s="129">
        <f t="shared" si="160"/>
        <v>329700</v>
      </c>
      <c r="E3781" s="130" t="s">
        <v>7180</v>
      </c>
    </row>
    <row r="3782" spans="1:5">
      <c r="A3782" s="127" t="str">
        <f t="shared" si="157"/>
        <v>요르단315000</v>
      </c>
      <c r="B3782" s="127">
        <f t="shared" si="158"/>
        <v>315000</v>
      </c>
      <c r="C3782" s="127">
        <f t="shared" si="159"/>
        <v>10726000</v>
      </c>
      <c r="D3782" s="129">
        <f t="shared" si="160"/>
        <v>330750</v>
      </c>
      <c r="E3782" s="130" t="s">
        <v>7180</v>
      </c>
    </row>
    <row r="3783" spans="1:5">
      <c r="A3783" s="127" t="str">
        <f t="shared" si="157"/>
        <v>요르단316000</v>
      </c>
      <c r="B3783" s="127">
        <f t="shared" si="158"/>
        <v>316000</v>
      </c>
      <c r="C3783" s="127">
        <f t="shared" si="159"/>
        <v>10760000</v>
      </c>
      <c r="D3783" s="129">
        <f t="shared" si="160"/>
        <v>331800</v>
      </c>
      <c r="E3783" s="130" t="s">
        <v>7180</v>
      </c>
    </row>
    <row r="3784" spans="1:5">
      <c r="A3784" s="127" t="str">
        <f t="shared" si="157"/>
        <v>요르단317000</v>
      </c>
      <c r="B3784" s="127">
        <f t="shared" si="158"/>
        <v>317000</v>
      </c>
      <c r="C3784" s="127">
        <f t="shared" si="159"/>
        <v>10794000</v>
      </c>
      <c r="D3784" s="129">
        <f t="shared" si="160"/>
        <v>332850</v>
      </c>
      <c r="E3784" s="130" t="s">
        <v>7180</v>
      </c>
    </row>
    <row r="3785" spans="1:5">
      <c r="A3785" s="127" t="str">
        <f t="shared" si="157"/>
        <v>요르단318000</v>
      </c>
      <c r="B3785" s="127">
        <f t="shared" si="158"/>
        <v>318000</v>
      </c>
      <c r="C3785" s="127">
        <f t="shared" si="159"/>
        <v>10828000</v>
      </c>
      <c r="D3785" s="129">
        <f t="shared" si="160"/>
        <v>333900</v>
      </c>
      <c r="E3785" s="130" t="s">
        <v>7180</v>
      </c>
    </row>
    <row r="3786" spans="1:5">
      <c r="A3786" s="127" t="str">
        <f t="shared" si="157"/>
        <v>요르단319000</v>
      </c>
      <c r="B3786" s="127">
        <f t="shared" si="158"/>
        <v>319000</v>
      </c>
      <c r="C3786" s="127">
        <f t="shared" si="159"/>
        <v>10862000</v>
      </c>
      <c r="D3786" s="129">
        <f t="shared" si="160"/>
        <v>334950</v>
      </c>
      <c r="E3786" s="130" t="s">
        <v>7180</v>
      </c>
    </row>
    <row r="3787" spans="1:5">
      <c r="A3787" s="127" t="str">
        <f t="shared" si="157"/>
        <v>요르단320000</v>
      </c>
      <c r="B3787" s="127">
        <f t="shared" si="158"/>
        <v>320000</v>
      </c>
      <c r="C3787" s="127">
        <f t="shared" si="159"/>
        <v>10896000</v>
      </c>
      <c r="D3787" s="129">
        <f t="shared" si="160"/>
        <v>336000</v>
      </c>
      <c r="E3787" s="130" t="s">
        <v>7180</v>
      </c>
    </row>
    <row r="3788" spans="1:5">
      <c r="A3788" s="127" t="str">
        <f t="shared" ref="A3788:A3834" si="161">"요르단"&amp;B3788</f>
        <v>요르단321000</v>
      </c>
      <c r="B3788" s="127">
        <f t="shared" si="158"/>
        <v>321000</v>
      </c>
      <c r="C3788" s="127">
        <f t="shared" si="159"/>
        <v>10930000</v>
      </c>
      <c r="D3788" s="129">
        <f t="shared" si="160"/>
        <v>337050</v>
      </c>
      <c r="E3788" s="130" t="s">
        <v>7180</v>
      </c>
    </row>
    <row r="3789" spans="1:5">
      <c r="A3789" s="127" t="str">
        <f t="shared" si="161"/>
        <v>요르단322000</v>
      </c>
      <c r="B3789" s="127">
        <f t="shared" ref="B3789:B3834" si="162">B3788+1000</f>
        <v>322000</v>
      </c>
      <c r="C3789" s="127">
        <f t="shared" si="159"/>
        <v>10964000</v>
      </c>
      <c r="D3789" s="129">
        <f t="shared" si="160"/>
        <v>338100</v>
      </c>
      <c r="E3789" s="130" t="s">
        <v>7180</v>
      </c>
    </row>
    <row r="3790" spans="1:5">
      <c r="A3790" s="127" t="str">
        <f t="shared" si="161"/>
        <v>요르단323000</v>
      </c>
      <c r="B3790" s="127">
        <f t="shared" si="162"/>
        <v>323000</v>
      </c>
      <c r="C3790" s="127">
        <f t="shared" ref="C3790:C3834" si="163">C3789+34000</f>
        <v>10998000</v>
      </c>
      <c r="D3790" s="129">
        <f t="shared" si="160"/>
        <v>339150</v>
      </c>
      <c r="E3790" s="130" t="s">
        <v>7180</v>
      </c>
    </row>
    <row r="3791" spans="1:5">
      <c r="A3791" s="127" t="str">
        <f t="shared" si="161"/>
        <v>요르단324000</v>
      </c>
      <c r="B3791" s="127">
        <f t="shared" si="162"/>
        <v>324000</v>
      </c>
      <c r="C3791" s="127">
        <f t="shared" si="163"/>
        <v>11032000</v>
      </c>
      <c r="D3791" s="129">
        <f t="shared" si="160"/>
        <v>340200</v>
      </c>
      <c r="E3791" s="130" t="s">
        <v>7180</v>
      </c>
    </row>
    <row r="3792" spans="1:5">
      <c r="A3792" s="127" t="str">
        <f t="shared" si="161"/>
        <v>요르단325000</v>
      </c>
      <c r="B3792" s="127">
        <f t="shared" si="162"/>
        <v>325000</v>
      </c>
      <c r="C3792" s="127">
        <f t="shared" si="163"/>
        <v>11066000</v>
      </c>
      <c r="D3792" s="129">
        <f t="shared" si="160"/>
        <v>341250</v>
      </c>
      <c r="E3792" s="130" t="s">
        <v>7180</v>
      </c>
    </row>
    <row r="3793" spans="1:5">
      <c r="A3793" s="127" t="str">
        <f t="shared" si="161"/>
        <v>요르단326000</v>
      </c>
      <c r="B3793" s="127">
        <f t="shared" si="162"/>
        <v>326000</v>
      </c>
      <c r="C3793" s="127">
        <f t="shared" si="163"/>
        <v>11100000</v>
      </c>
      <c r="D3793" s="129">
        <f t="shared" si="160"/>
        <v>342300</v>
      </c>
      <c r="E3793" s="130" t="s">
        <v>7180</v>
      </c>
    </row>
    <row r="3794" spans="1:5">
      <c r="A3794" s="127" t="str">
        <f t="shared" si="161"/>
        <v>요르단327000</v>
      </c>
      <c r="B3794" s="127">
        <f t="shared" si="162"/>
        <v>327000</v>
      </c>
      <c r="C3794" s="127">
        <f t="shared" si="163"/>
        <v>11134000</v>
      </c>
      <c r="D3794" s="129">
        <f t="shared" si="160"/>
        <v>343350</v>
      </c>
      <c r="E3794" s="130" t="s">
        <v>7180</v>
      </c>
    </row>
    <row r="3795" spans="1:5">
      <c r="A3795" s="127" t="str">
        <f t="shared" si="161"/>
        <v>요르단328000</v>
      </c>
      <c r="B3795" s="127">
        <f t="shared" si="162"/>
        <v>328000</v>
      </c>
      <c r="C3795" s="127">
        <f t="shared" si="163"/>
        <v>11168000</v>
      </c>
      <c r="D3795" s="129">
        <f t="shared" si="160"/>
        <v>344400</v>
      </c>
      <c r="E3795" s="130" t="s">
        <v>7180</v>
      </c>
    </row>
    <row r="3796" spans="1:5">
      <c r="A3796" s="127" t="str">
        <f t="shared" si="161"/>
        <v>요르단329000</v>
      </c>
      <c r="B3796" s="127">
        <f t="shared" si="162"/>
        <v>329000</v>
      </c>
      <c r="C3796" s="127">
        <f t="shared" si="163"/>
        <v>11202000</v>
      </c>
      <c r="D3796" s="129">
        <f t="shared" si="160"/>
        <v>345450</v>
      </c>
      <c r="E3796" s="130" t="s">
        <v>7180</v>
      </c>
    </row>
    <row r="3797" spans="1:5">
      <c r="A3797" s="127" t="str">
        <f t="shared" si="161"/>
        <v>요르단330000</v>
      </c>
      <c r="B3797" s="127">
        <f t="shared" si="162"/>
        <v>330000</v>
      </c>
      <c r="C3797" s="127">
        <f t="shared" si="163"/>
        <v>11236000</v>
      </c>
      <c r="D3797" s="129">
        <f t="shared" si="160"/>
        <v>346500</v>
      </c>
      <c r="E3797" s="130" t="s">
        <v>7180</v>
      </c>
    </row>
    <row r="3798" spans="1:5">
      <c r="A3798" s="127" t="str">
        <f t="shared" si="161"/>
        <v>요르단331000</v>
      </c>
      <c r="B3798" s="127">
        <f t="shared" si="162"/>
        <v>331000</v>
      </c>
      <c r="C3798" s="127">
        <f t="shared" si="163"/>
        <v>11270000</v>
      </c>
      <c r="D3798" s="129">
        <f t="shared" si="160"/>
        <v>347550</v>
      </c>
      <c r="E3798" s="130" t="s">
        <v>7180</v>
      </c>
    </row>
    <row r="3799" spans="1:5">
      <c r="A3799" s="127" t="str">
        <f t="shared" si="161"/>
        <v>요르단332000</v>
      </c>
      <c r="B3799" s="127">
        <f t="shared" si="162"/>
        <v>332000</v>
      </c>
      <c r="C3799" s="127">
        <f t="shared" si="163"/>
        <v>11304000</v>
      </c>
      <c r="D3799" s="129">
        <f t="shared" si="160"/>
        <v>348600</v>
      </c>
      <c r="E3799" s="130" t="s">
        <v>7180</v>
      </c>
    </row>
    <row r="3800" spans="1:5">
      <c r="A3800" s="127" t="str">
        <f t="shared" si="161"/>
        <v>요르단333000</v>
      </c>
      <c r="B3800" s="127">
        <f t="shared" si="162"/>
        <v>333000</v>
      </c>
      <c r="C3800" s="127">
        <f t="shared" si="163"/>
        <v>11338000</v>
      </c>
      <c r="D3800" s="129">
        <f t="shared" si="160"/>
        <v>349650</v>
      </c>
      <c r="E3800" s="130" t="s">
        <v>7180</v>
      </c>
    </row>
    <row r="3801" spans="1:5">
      <c r="A3801" s="127" t="str">
        <f t="shared" si="161"/>
        <v>요르단334000</v>
      </c>
      <c r="B3801" s="127">
        <f t="shared" si="162"/>
        <v>334000</v>
      </c>
      <c r="C3801" s="127">
        <f t="shared" si="163"/>
        <v>11372000</v>
      </c>
      <c r="D3801" s="129">
        <f t="shared" si="160"/>
        <v>350700</v>
      </c>
      <c r="E3801" s="130" t="s">
        <v>7180</v>
      </c>
    </row>
    <row r="3802" spans="1:5">
      <c r="A3802" s="127" t="str">
        <f t="shared" si="161"/>
        <v>요르단335000</v>
      </c>
      <c r="B3802" s="127">
        <f t="shared" si="162"/>
        <v>335000</v>
      </c>
      <c r="C3802" s="127">
        <f t="shared" si="163"/>
        <v>11406000</v>
      </c>
      <c r="D3802" s="129">
        <f t="shared" si="160"/>
        <v>351750</v>
      </c>
      <c r="E3802" s="130" t="s">
        <v>7180</v>
      </c>
    </row>
    <row r="3803" spans="1:5">
      <c r="A3803" s="127" t="str">
        <f t="shared" si="161"/>
        <v>요르단336000</v>
      </c>
      <c r="B3803" s="127">
        <f t="shared" si="162"/>
        <v>336000</v>
      </c>
      <c r="C3803" s="127">
        <f t="shared" si="163"/>
        <v>11440000</v>
      </c>
      <c r="D3803" s="129">
        <f t="shared" si="160"/>
        <v>352800</v>
      </c>
      <c r="E3803" s="130" t="s">
        <v>7180</v>
      </c>
    </row>
    <row r="3804" spans="1:5">
      <c r="A3804" s="127" t="str">
        <f t="shared" si="161"/>
        <v>요르단337000</v>
      </c>
      <c r="B3804" s="127">
        <f t="shared" si="162"/>
        <v>337000</v>
      </c>
      <c r="C3804" s="127">
        <f t="shared" si="163"/>
        <v>11474000</v>
      </c>
      <c r="D3804" s="129">
        <f t="shared" si="160"/>
        <v>353850</v>
      </c>
      <c r="E3804" s="130" t="s">
        <v>7180</v>
      </c>
    </row>
    <row r="3805" spans="1:5">
      <c r="A3805" s="127" t="str">
        <f t="shared" si="161"/>
        <v>요르단338000</v>
      </c>
      <c r="B3805" s="127">
        <f t="shared" si="162"/>
        <v>338000</v>
      </c>
      <c r="C3805" s="127">
        <f t="shared" si="163"/>
        <v>11508000</v>
      </c>
      <c r="D3805" s="129">
        <f t="shared" si="160"/>
        <v>354900</v>
      </c>
      <c r="E3805" s="130" t="s">
        <v>7180</v>
      </c>
    </row>
    <row r="3806" spans="1:5">
      <c r="A3806" s="127" t="str">
        <f t="shared" si="161"/>
        <v>요르단339000</v>
      </c>
      <c r="B3806" s="127">
        <f t="shared" si="162"/>
        <v>339000</v>
      </c>
      <c r="C3806" s="127">
        <f t="shared" si="163"/>
        <v>11542000</v>
      </c>
      <c r="D3806" s="129">
        <f t="shared" si="160"/>
        <v>355950</v>
      </c>
      <c r="E3806" s="130" t="s">
        <v>7180</v>
      </c>
    </row>
    <row r="3807" spans="1:5">
      <c r="A3807" s="127" t="str">
        <f t="shared" si="161"/>
        <v>요르단340000</v>
      </c>
      <c r="B3807" s="127">
        <f t="shared" si="162"/>
        <v>340000</v>
      </c>
      <c r="C3807" s="127">
        <f t="shared" si="163"/>
        <v>11576000</v>
      </c>
      <c r="D3807" s="129">
        <f t="shared" si="160"/>
        <v>357000</v>
      </c>
      <c r="E3807" s="130" t="s">
        <v>7180</v>
      </c>
    </row>
    <row r="3808" spans="1:5">
      <c r="A3808" s="127" t="str">
        <f t="shared" si="161"/>
        <v>요르단341000</v>
      </c>
      <c r="B3808" s="127">
        <f t="shared" si="162"/>
        <v>341000</v>
      </c>
      <c r="C3808" s="127">
        <f t="shared" si="163"/>
        <v>11610000</v>
      </c>
      <c r="D3808" s="129">
        <f t="shared" si="160"/>
        <v>358050</v>
      </c>
      <c r="E3808" s="130" t="s">
        <v>7180</v>
      </c>
    </row>
    <row r="3809" spans="1:5">
      <c r="A3809" s="127" t="str">
        <f t="shared" si="161"/>
        <v>요르단342000</v>
      </c>
      <c r="B3809" s="127">
        <f t="shared" si="162"/>
        <v>342000</v>
      </c>
      <c r="C3809" s="127">
        <f t="shared" si="163"/>
        <v>11644000</v>
      </c>
      <c r="D3809" s="129">
        <f t="shared" si="160"/>
        <v>359100</v>
      </c>
      <c r="E3809" s="130" t="s">
        <v>7180</v>
      </c>
    </row>
    <row r="3810" spans="1:5">
      <c r="A3810" s="127" t="str">
        <f t="shared" si="161"/>
        <v>요르단343000</v>
      </c>
      <c r="B3810" s="127">
        <f t="shared" si="162"/>
        <v>343000</v>
      </c>
      <c r="C3810" s="127">
        <f t="shared" si="163"/>
        <v>11678000</v>
      </c>
      <c r="D3810" s="129">
        <f t="shared" si="160"/>
        <v>360150</v>
      </c>
      <c r="E3810" s="130" t="s">
        <v>7180</v>
      </c>
    </row>
    <row r="3811" spans="1:5">
      <c r="A3811" s="127" t="str">
        <f t="shared" si="161"/>
        <v>요르단344000</v>
      </c>
      <c r="B3811" s="127">
        <f t="shared" si="162"/>
        <v>344000</v>
      </c>
      <c r="C3811" s="127">
        <f t="shared" si="163"/>
        <v>11712000</v>
      </c>
      <c r="D3811" s="129">
        <f t="shared" si="160"/>
        <v>361200</v>
      </c>
      <c r="E3811" s="130" t="s">
        <v>7180</v>
      </c>
    </row>
    <row r="3812" spans="1:5">
      <c r="A3812" s="127" t="str">
        <f t="shared" si="161"/>
        <v>요르단345000</v>
      </c>
      <c r="B3812" s="127">
        <f t="shared" si="162"/>
        <v>345000</v>
      </c>
      <c r="C3812" s="127">
        <f t="shared" si="163"/>
        <v>11746000</v>
      </c>
      <c r="D3812" s="129">
        <f t="shared" si="160"/>
        <v>362250</v>
      </c>
      <c r="E3812" s="130" t="s">
        <v>7180</v>
      </c>
    </row>
    <row r="3813" spans="1:5">
      <c r="A3813" s="127" t="str">
        <f t="shared" si="161"/>
        <v>요르단346000</v>
      </c>
      <c r="B3813" s="127">
        <f t="shared" si="162"/>
        <v>346000</v>
      </c>
      <c r="C3813" s="127">
        <f t="shared" si="163"/>
        <v>11780000</v>
      </c>
      <c r="D3813" s="129">
        <f t="shared" si="160"/>
        <v>363300</v>
      </c>
      <c r="E3813" s="130" t="s">
        <v>7180</v>
      </c>
    </row>
    <row r="3814" spans="1:5">
      <c r="A3814" s="127" t="str">
        <f t="shared" si="161"/>
        <v>요르단347000</v>
      </c>
      <c r="B3814" s="127">
        <f t="shared" si="162"/>
        <v>347000</v>
      </c>
      <c r="C3814" s="127">
        <f t="shared" si="163"/>
        <v>11814000</v>
      </c>
      <c r="D3814" s="129">
        <f t="shared" si="160"/>
        <v>364350</v>
      </c>
      <c r="E3814" s="130" t="s">
        <v>7180</v>
      </c>
    </row>
    <row r="3815" spans="1:5">
      <c r="A3815" s="127" t="str">
        <f t="shared" si="161"/>
        <v>요르단348000</v>
      </c>
      <c r="B3815" s="127">
        <f t="shared" si="162"/>
        <v>348000</v>
      </c>
      <c r="C3815" s="127">
        <f t="shared" si="163"/>
        <v>11848000</v>
      </c>
      <c r="D3815" s="129">
        <f t="shared" si="160"/>
        <v>365400</v>
      </c>
      <c r="E3815" s="130" t="s">
        <v>7180</v>
      </c>
    </row>
    <row r="3816" spans="1:5">
      <c r="A3816" s="127" t="str">
        <f t="shared" si="161"/>
        <v>요르단349000</v>
      </c>
      <c r="B3816" s="127">
        <f t="shared" si="162"/>
        <v>349000</v>
      </c>
      <c r="C3816" s="127">
        <f t="shared" si="163"/>
        <v>11882000</v>
      </c>
      <c r="D3816" s="129">
        <f t="shared" si="160"/>
        <v>366450</v>
      </c>
      <c r="E3816" s="130" t="s">
        <v>7180</v>
      </c>
    </row>
    <row r="3817" spans="1:5">
      <c r="A3817" s="127" t="str">
        <f t="shared" si="161"/>
        <v>요르단350000</v>
      </c>
      <c r="B3817" s="127">
        <f t="shared" si="162"/>
        <v>350000</v>
      </c>
      <c r="C3817" s="127">
        <f t="shared" si="163"/>
        <v>11916000</v>
      </c>
      <c r="D3817" s="129">
        <f t="shared" si="160"/>
        <v>367500</v>
      </c>
      <c r="E3817" s="130" t="s">
        <v>7180</v>
      </c>
    </row>
    <row r="3818" spans="1:5">
      <c r="A3818" s="127" t="str">
        <f t="shared" si="161"/>
        <v>요르단351000</v>
      </c>
      <c r="B3818" s="127">
        <f t="shared" si="162"/>
        <v>351000</v>
      </c>
      <c r="C3818" s="127">
        <f t="shared" si="163"/>
        <v>11950000</v>
      </c>
      <c r="D3818" s="129">
        <f t="shared" si="160"/>
        <v>368550</v>
      </c>
      <c r="E3818" s="130" t="s">
        <v>7180</v>
      </c>
    </row>
    <row r="3819" spans="1:5">
      <c r="A3819" s="127" t="str">
        <f t="shared" si="161"/>
        <v>요르단352000</v>
      </c>
      <c r="B3819" s="127">
        <f t="shared" si="162"/>
        <v>352000</v>
      </c>
      <c r="C3819" s="127">
        <f t="shared" si="163"/>
        <v>11984000</v>
      </c>
      <c r="D3819" s="129">
        <f t="shared" si="160"/>
        <v>369600</v>
      </c>
      <c r="E3819" s="130" t="s">
        <v>7180</v>
      </c>
    </row>
    <row r="3820" spans="1:5">
      <c r="A3820" s="127" t="str">
        <f t="shared" si="161"/>
        <v>요르단353000</v>
      </c>
      <c r="B3820" s="127">
        <f t="shared" si="162"/>
        <v>353000</v>
      </c>
      <c r="C3820" s="127">
        <f t="shared" si="163"/>
        <v>12018000</v>
      </c>
      <c r="D3820" s="129">
        <f t="shared" si="160"/>
        <v>370650</v>
      </c>
      <c r="E3820" s="130" t="s">
        <v>7180</v>
      </c>
    </row>
    <row r="3821" spans="1:5">
      <c r="A3821" s="127" t="str">
        <f t="shared" si="161"/>
        <v>요르단354000</v>
      </c>
      <c r="B3821" s="127">
        <f t="shared" si="162"/>
        <v>354000</v>
      </c>
      <c r="C3821" s="127">
        <f t="shared" si="163"/>
        <v>12052000</v>
      </c>
      <c r="D3821" s="129">
        <f t="shared" si="160"/>
        <v>371700</v>
      </c>
      <c r="E3821" s="130" t="s">
        <v>7180</v>
      </c>
    </row>
    <row r="3822" spans="1:5">
      <c r="A3822" s="127" t="str">
        <f t="shared" si="161"/>
        <v>요르단355000</v>
      </c>
      <c r="B3822" s="127">
        <f t="shared" si="162"/>
        <v>355000</v>
      </c>
      <c r="C3822" s="127">
        <f t="shared" si="163"/>
        <v>12086000</v>
      </c>
      <c r="D3822" s="129">
        <f t="shared" si="160"/>
        <v>372750</v>
      </c>
      <c r="E3822" s="130" t="s">
        <v>7180</v>
      </c>
    </row>
    <row r="3823" spans="1:5">
      <c r="A3823" s="127" t="str">
        <f t="shared" si="161"/>
        <v>요르단356000</v>
      </c>
      <c r="B3823" s="127">
        <f t="shared" si="162"/>
        <v>356000</v>
      </c>
      <c r="C3823" s="127">
        <f t="shared" si="163"/>
        <v>12120000</v>
      </c>
      <c r="D3823" s="129">
        <f t="shared" si="160"/>
        <v>373800</v>
      </c>
      <c r="E3823" s="130" t="s">
        <v>7180</v>
      </c>
    </row>
    <row r="3824" spans="1:5">
      <c r="A3824" s="127" t="str">
        <f t="shared" si="161"/>
        <v>요르단357000</v>
      </c>
      <c r="B3824" s="127">
        <f t="shared" si="162"/>
        <v>357000</v>
      </c>
      <c r="C3824" s="127">
        <f t="shared" si="163"/>
        <v>12154000</v>
      </c>
      <c r="D3824" s="129">
        <f t="shared" si="160"/>
        <v>374850</v>
      </c>
      <c r="E3824" s="130" t="s">
        <v>7180</v>
      </c>
    </row>
    <row r="3825" spans="1:5">
      <c r="A3825" s="127" t="str">
        <f t="shared" si="161"/>
        <v>요르단358000</v>
      </c>
      <c r="B3825" s="127">
        <f t="shared" si="162"/>
        <v>358000</v>
      </c>
      <c r="C3825" s="127">
        <f t="shared" si="163"/>
        <v>12188000</v>
      </c>
      <c r="D3825" s="129">
        <f t="shared" si="160"/>
        <v>375900</v>
      </c>
      <c r="E3825" s="130" t="s">
        <v>7180</v>
      </c>
    </row>
    <row r="3826" spans="1:5">
      <c r="A3826" s="127" t="str">
        <f t="shared" si="161"/>
        <v>요르단359000</v>
      </c>
      <c r="B3826" s="127">
        <f t="shared" si="162"/>
        <v>359000</v>
      </c>
      <c r="C3826" s="127">
        <f t="shared" si="163"/>
        <v>12222000</v>
      </c>
      <c r="D3826" s="129">
        <f t="shared" ref="D3826:D3889" si="164">SUM($G$2)*(B3826*0.001)</f>
        <v>376950</v>
      </c>
      <c r="E3826" s="130" t="s">
        <v>7180</v>
      </c>
    </row>
    <row r="3827" spans="1:5">
      <c r="A3827" s="127" t="str">
        <f t="shared" si="161"/>
        <v>요르단360000</v>
      </c>
      <c r="B3827" s="127">
        <f t="shared" si="162"/>
        <v>360000</v>
      </c>
      <c r="C3827" s="127">
        <f t="shared" si="163"/>
        <v>12256000</v>
      </c>
      <c r="D3827" s="129">
        <f t="shared" si="164"/>
        <v>378000</v>
      </c>
      <c r="E3827" s="130" t="s">
        <v>7180</v>
      </c>
    </row>
    <row r="3828" spans="1:5">
      <c r="A3828" s="127" t="str">
        <f t="shared" si="161"/>
        <v>요르단361000</v>
      </c>
      <c r="B3828" s="127">
        <f t="shared" si="162"/>
        <v>361000</v>
      </c>
      <c r="C3828" s="127">
        <f t="shared" si="163"/>
        <v>12290000</v>
      </c>
      <c r="D3828" s="129">
        <f t="shared" si="164"/>
        <v>379050</v>
      </c>
      <c r="E3828" s="130" t="s">
        <v>7180</v>
      </c>
    </row>
    <row r="3829" spans="1:5">
      <c r="A3829" s="127" t="str">
        <f t="shared" si="161"/>
        <v>요르단362000</v>
      </c>
      <c r="B3829" s="127">
        <f t="shared" si="162"/>
        <v>362000</v>
      </c>
      <c r="C3829" s="127">
        <f t="shared" si="163"/>
        <v>12324000</v>
      </c>
      <c r="D3829" s="129">
        <f t="shared" si="164"/>
        <v>380100</v>
      </c>
      <c r="E3829" s="130" t="s">
        <v>7180</v>
      </c>
    </row>
    <row r="3830" spans="1:5">
      <c r="A3830" s="127" t="str">
        <f t="shared" si="161"/>
        <v>요르단363000</v>
      </c>
      <c r="B3830" s="127">
        <f t="shared" si="162"/>
        <v>363000</v>
      </c>
      <c r="C3830" s="127">
        <f t="shared" si="163"/>
        <v>12358000</v>
      </c>
      <c r="D3830" s="129">
        <f t="shared" si="164"/>
        <v>381150</v>
      </c>
      <c r="E3830" s="130" t="s">
        <v>7180</v>
      </c>
    </row>
    <row r="3831" spans="1:5">
      <c r="A3831" s="127" t="str">
        <f t="shared" si="161"/>
        <v>요르단364000</v>
      </c>
      <c r="B3831" s="127">
        <f t="shared" si="162"/>
        <v>364000</v>
      </c>
      <c r="C3831" s="127">
        <f t="shared" si="163"/>
        <v>12392000</v>
      </c>
      <c r="D3831" s="129">
        <f t="shared" si="164"/>
        <v>382200</v>
      </c>
      <c r="E3831" s="130" t="s">
        <v>7180</v>
      </c>
    </row>
    <row r="3832" spans="1:5">
      <c r="A3832" s="127" t="str">
        <f t="shared" si="161"/>
        <v>요르단365000</v>
      </c>
      <c r="B3832" s="127">
        <f t="shared" si="162"/>
        <v>365000</v>
      </c>
      <c r="C3832" s="127">
        <f t="shared" si="163"/>
        <v>12426000</v>
      </c>
      <c r="D3832" s="129">
        <f t="shared" si="164"/>
        <v>383250</v>
      </c>
      <c r="E3832" s="130" t="s">
        <v>7180</v>
      </c>
    </row>
    <row r="3833" spans="1:5">
      <c r="A3833" s="127" t="str">
        <f t="shared" si="161"/>
        <v>요르단366000</v>
      </c>
      <c r="B3833" s="127">
        <f t="shared" si="162"/>
        <v>366000</v>
      </c>
      <c r="C3833" s="127">
        <f t="shared" si="163"/>
        <v>12460000</v>
      </c>
      <c r="D3833" s="129">
        <f t="shared" si="164"/>
        <v>384300</v>
      </c>
      <c r="E3833" s="130" t="s">
        <v>7180</v>
      </c>
    </row>
    <row r="3834" spans="1:5">
      <c r="A3834" s="127" t="str">
        <f t="shared" si="161"/>
        <v>요르단367000</v>
      </c>
      <c r="B3834" s="127">
        <f t="shared" si="162"/>
        <v>367000</v>
      </c>
      <c r="C3834" s="127">
        <f t="shared" si="163"/>
        <v>12494000</v>
      </c>
      <c r="D3834" s="129">
        <f t="shared" si="164"/>
        <v>385350</v>
      </c>
      <c r="E3834" s="130" t="s">
        <v>7180</v>
      </c>
    </row>
    <row r="3835" spans="1:5">
      <c r="A3835" s="127" t="str">
        <f t="shared" ref="A3835:A3898" si="165">"이스라엘"&amp;B3835</f>
        <v>이스라엘1000</v>
      </c>
      <c r="B3835" s="127">
        <v>1000</v>
      </c>
      <c r="C3835" s="127">
        <v>50000</v>
      </c>
      <c r="D3835" s="129">
        <f t="shared" si="164"/>
        <v>1050</v>
      </c>
      <c r="E3835" s="130" t="s">
        <v>7180</v>
      </c>
    </row>
    <row r="3836" spans="1:5">
      <c r="A3836" s="127" t="str">
        <f t="shared" si="165"/>
        <v>이스라엘2000</v>
      </c>
      <c r="B3836" s="127">
        <f t="shared" ref="B3836:B3899" si="166">B3835+1000</f>
        <v>2000</v>
      </c>
      <c r="C3836" s="127">
        <f>C3835+34000</f>
        <v>84000</v>
      </c>
      <c r="D3836" s="129">
        <f t="shared" si="164"/>
        <v>2100</v>
      </c>
      <c r="E3836" s="130" t="s">
        <v>7180</v>
      </c>
    </row>
    <row r="3837" spans="1:5">
      <c r="A3837" s="127" t="str">
        <f t="shared" si="165"/>
        <v>이스라엘3000</v>
      </c>
      <c r="B3837" s="127">
        <f t="shared" si="166"/>
        <v>3000</v>
      </c>
      <c r="C3837" s="127">
        <f t="shared" ref="C3837:C3900" si="167">C3836+34000</f>
        <v>118000</v>
      </c>
      <c r="D3837" s="129">
        <f t="shared" si="164"/>
        <v>3150</v>
      </c>
      <c r="E3837" s="130" t="s">
        <v>7180</v>
      </c>
    </row>
    <row r="3838" spans="1:5">
      <c r="A3838" s="127" t="str">
        <f t="shared" si="165"/>
        <v>이스라엘4000</v>
      </c>
      <c r="B3838" s="127">
        <f t="shared" si="166"/>
        <v>4000</v>
      </c>
      <c r="C3838" s="127">
        <f t="shared" si="167"/>
        <v>152000</v>
      </c>
      <c r="D3838" s="129">
        <f t="shared" si="164"/>
        <v>4200</v>
      </c>
      <c r="E3838" s="130" t="s">
        <v>7180</v>
      </c>
    </row>
    <row r="3839" spans="1:5">
      <c r="A3839" s="127" t="str">
        <f t="shared" si="165"/>
        <v>이스라엘5000</v>
      </c>
      <c r="B3839" s="127">
        <f t="shared" si="166"/>
        <v>5000</v>
      </c>
      <c r="C3839" s="127">
        <f t="shared" si="167"/>
        <v>186000</v>
      </c>
      <c r="D3839" s="129">
        <f t="shared" si="164"/>
        <v>5250</v>
      </c>
      <c r="E3839" s="130" t="s">
        <v>7180</v>
      </c>
    </row>
    <row r="3840" spans="1:5">
      <c r="A3840" s="127" t="str">
        <f t="shared" si="165"/>
        <v>이스라엘6000</v>
      </c>
      <c r="B3840" s="127">
        <f t="shared" si="166"/>
        <v>6000</v>
      </c>
      <c r="C3840" s="127">
        <f t="shared" si="167"/>
        <v>220000</v>
      </c>
      <c r="D3840" s="129">
        <f t="shared" si="164"/>
        <v>6300</v>
      </c>
      <c r="E3840" s="130" t="s">
        <v>7180</v>
      </c>
    </row>
    <row r="3841" spans="1:5">
      <c r="A3841" s="127" t="str">
        <f t="shared" si="165"/>
        <v>이스라엘7000</v>
      </c>
      <c r="B3841" s="127">
        <f t="shared" si="166"/>
        <v>7000</v>
      </c>
      <c r="C3841" s="127">
        <f t="shared" si="167"/>
        <v>254000</v>
      </c>
      <c r="D3841" s="129">
        <f t="shared" si="164"/>
        <v>7350</v>
      </c>
      <c r="E3841" s="130" t="s">
        <v>7180</v>
      </c>
    </row>
    <row r="3842" spans="1:5">
      <c r="A3842" s="127" t="str">
        <f t="shared" si="165"/>
        <v>이스라엘8000</v>
      </c>
      <c r="B3842" s="127">
        <f t="shared" si="166"/>
        <v>8000</v>
      </c>
      <c r="C3842" s="127">
        <f t="shared" si="167"/>
        <v>288000</v>
      </c>
      <c r="D3842" s="129">
        <f t="shared" si="164"/>
        <v>8400</v>
      </c>
      <c r="E3842" s="130" t="s">
        <v>7180</v>
      </c>
    </row>
    <row r="3843" spans="1:5">
      <c r="A3843" s="127" t="str">
        <f t="shared" si="165"/>
        <v>이스라엘9000</v>
      </c>
      <c r="B3843" s="127">
        <f t="shared" si="166"/>
        <v>9000</v>
      </c>
      <c r="C3843" s="127">
        <f t="shared" si="167"/>
        <v>322000</v>
      </c>
      <c r="D3843" s="129">
        <f t="shared" si="164"/>
        <v>9450</v>
      </c>
      <c r="E3843" s="130" t="s">
        <v>7180</v>
      </c>
    </row>
    <row r="3844" spans="1:5">
      <c r="A3844" s="127" t="str">
        <f t="shared" si="165"/>
        <v>이스라엘10000</v>
      </c>
      <c r="B3844" s="127">
        <f t="shared" si="166"/>
        <v>10000</v>
      </c>
      <c r="C3844" s="127">
        <f t="shared" si="167"/>
        <v>356000</v>
      </c>
      <c r="D3844" s="129">
        <f t="shared" si="164"/>
        <v>10500</v>
      </c>
      <c r="E3844" s="130" t="s">
        <v>7180</v>
      </c>
    </row>
    <row r="3845" spans="1:5">
      <c r="A3845" s="127" t="str">
        <f t="shared" si="165"/>
        <v>이스라엘11000</v>
      </c>
      <c r="B3845" s="127">
        <f t="shared" si="166"/>
        <v>11000</v>
      </c>
      <c r="C3845" s="127">
        <f t="shared" si="167"/>
        <v>390000</v>
      </c>
      <c r="D3845" s="129">
        <f t="shared" si="164"/>
        <v>11550</v>
      </c>
      <c r="E3845" s="130" t="s">
        <v>7180</v>
      </c>
    </row>
    <row r="3846" spans="1:5">
      <c r="A3846" s="127" t="str">
        <f t="shared" si="165"/>
        <v>이스라엘12000</v>
      </c>
      <c r="B3846" s="127">
        <f t="shared" si="166"/>
        <v>12000</v>
      </c>
      <c r="C3846" s="127">
        <f t="shared" si="167"/>
        <v>424000</v>
      </c>
      <c r="D3846" s="129">
        <f t="shared" si="164"/>
        <v>12600</v>
      </c>
      <c r="E3846" s="130" t="s">
        <v>7180</v>
      </c>
    </row>
    <row r="3847" spans="1:5">
      <c r="A3847" s="127" t="str">
        <f t="shared" si="165"/>
        <v>이스라엘13000</v>
      </c>
      <c r="B3847" s="127">
        <f t="shared" si="166"/>
        <v>13000</v>
      </c>
      <c r="C3847" s="127">
        <f t="shared" si="167"/>
        <v>458000</v>
      </c>
      <c r="D3847" s="129">
        <f t="shared" si="164"/>
        <v>13650</v>
      </c>
      <c r="E3847" s="130" t="s">
        <v>7180</v>
      </c>
    </row>
    <row r="3848" spans="1:5">
      <c r="A3848" s="127" t="str">
        <f t="shared" si="165"/>
        <v>이스라엘14000</v>
      </c>
      <c r="B3848" s="127">
        <f t="shared" si="166"/>
        <v>14000</v>
      </c>
      <c r="C3848" s="127">
        <f t="shared" si="167"/>
        <v>492000</v>
      </c>
      <c r="D3848" s="129">
        <f t="shared" si="164"/>
        <v>14700</v>
      </c>
      <c r="E3848" s="130" t="s">
        <v>7180</v>
      </c>
    </row>
    <row r="3849" spans="1:5">
      <c r="A3849" s="127" t="str">
        <f t="shared" si="165"/>
        <v>이스라엘15000</v>
      </c>
      <c r="B3849" s="127">
        <f t="shared" si="166"/>
        <v>15000</v>
      </c>
      <c r="C3849" s="127">
        <f t="shared" si="167"/>
        <v>526000</v>
      </c>
      <c r="D3849" s="129">
        <f t="shared" si="164"/>
        <v>15750</v>
      </c>
      <c r="E3849" s="130" t="s">
        <v>7180</v>
      </c>
    </row>
    <row r="3850" spans="1:5">
      <c r="A3850" s="127" t="str">
        <f t="shared" si="165"/>
        <v>이스라엘16000</v>
      </c>
      <c r="B3850" s="127">
        <f t="shared" si="166"/>
        <v>16000</v>
      </c>
      <c r="C3850" s="127">
        <f t="shared" si="167"/>
        <v>560000</v>
      </c>
      <c r="D3850" s="129">
        <f t="shared" si="164"/>
        <v>16800</v>
      </c>
      <c r="E3850" s="130" t="s">
        <v>7180</v>
      </c>
    </row>
    <row r="3851" spans="1:5">
      <c r="A3851" s="127" t="str">
        <f t="shared" si="165"/>
        <v>이스라엘17000</v>
      </c>
      <c r="B3851" s="127">
        <f t="shared" si="166"/>
        <v>17000</v>
      </c>
      <c r="C3851" s="127">
        <f t="shared" si="167"/>
        <v>594000</v>
      </c>
      <c r="D3851" s="129">
        <f t="shared" si="164"/>
        <v>17850</v>
      </c>
      <c r="E3851" s="130" t="s">
        <v>7180</v>
      </c>
    </row>
    <row r="3852" spans="1:5">
      <c r="A3852" s="127" t="str">
        <f t="shared" si="165"/>
        <v>이스라엘18000</v>
      </c>
      <c r="B3852" s="127">
        <f t="shared" si="166"/>
        <v>18000</v>
      </c>
      <c r="C3852" s="127">
        <f t="shared" si="167"/>
        <v>628000</v>
      </c>
      <c r="D3852" s="129">
        <f t="shared" si="164"/>
        <v>18900</v>
      </c>
      <c r="E3852" s="130" t="s">
        <v>7180</v>
      </c>
    </row>
    <row r="3853" spans="1:5">
      <c r="A3853" s="127" t="str">
        <f t="shared" si="165"/>
        <v>이스라엘19000</v>
      </c>
      <c r="B3853" s="127">
        <f t="shared" si="166"/>
        <v>19000</v>
      </c>
      <c r="C3853" s="127">
        <f t="shared" si="167"/>
        <v>662000</v>
      </c>
      <c r="D3853" s="129">
        <f t="shared" si="164"/>
        <v>19950</v>
      </c>
      <c r="E3853" s="130" t="s">
        <v>7180</v>
      </c>
    </row>
    <row r="3854" spans="1:5">
      <c r="A3854" s="127" t="str">
        <f t="shared" si="165"/>
        <v>이스라엘20000</v>
      </c>
      <c r="B3854" s="127">
        <f t="shared" si="166"/>
        <v>20000</v>
      </c>
      <c r="C3854" s="127">
        <f t="shared" si="167"/>
        <v>696000</v>
      </c>
      <c r="D3854" s="129">
        <f t="shared" si="164"/>
        <v>21000</v>
      </c>
      <c r="E3854" s="130" t="s">
        <v>7180</v>
      </c>
    </row>
    <row r="3855" spans="1:5">
      <c r="A3855" s="127" t="str">
        <f t="shared" si="165"/>
        <v>이스라엘21000</v>
      </c>
      <c r="B3855" s="127">
        <f t="shared" si="166"/>
        <v>21000</v>
      </c>
      <c r="C3855" s="127">
        <f t="shared" si="167"/>
        <v>730000</v>
      </c>
      <c r="D3855" s="129">
        <f t="shared" si="164"/>
        <v>22050</v>
      </c>
      <c r="E3855" s="130" t="s">
        <v>7180</v>
      </c>
    </row>
    <row r="3856" spans="1:5">
      <c r="A3856" s="127" t="str">
        <f t="shared" si="165"/>
        <v>이스라엘22000</v>
      </c>
      <c r="B3856" s="127">
        <f t="shared" si="166"/>
        <v>22000</v>
      </c>
      <c r="C3856" s="127">
        <f t="shared" si="167"/>
        <v>764000</v>
      </c>
      <c r="D3856" s="129">
        <f t="shared" si="164"/>
        <v>23100</v>
      </c>
      <c r="E3856" s="130" t="s">
        <v>7180</v>
      </c>
    </row>
    <row r="3857" spans="1:5">
      <c r="A3857" s="127" t="str">
        <f t="shared" si="165"/>
        <v>이스라엘23000</v>
      </c>
      <c r="B3857" s="127">
        <f t="shared" si="166"/>
        <v>23000</v>
      </c>
      <c r="C3857" s="127">
        <f t="shared" si="167"/>
        <v>798000</v>
      </c>
      <c r="D3857" s="129">
        <f t="shared" si="164"/>
        <v>24150</v>
      </c>
      <c r="E3857" s="130" t="s">
        <v>7180</v>
      </c>
    </row>
    <row r="3858" spans="1:5">
      <c r="A3858" s="127" t="str">
        <f t="shared" si="165"/>
        <v>이스라엘24000</v>
      </c>
      <c r="B3858" s="127">
        <f t="shared" si="166"/>
        <v>24000</v>
      </c>
      <c r="C3858" s="127">
        <f t="shared" si="167"/>
        <v>832000</v>
      </c>
      <c r="D3858" s="129">
        <f t="shared" si="164"/>
        <v>25200</v>
      </c>
      <c r="E3858" s="130" t="s">
        <v>7180</v>
      </c>
    </row>
    <row r="3859" spans="1:5">
      <c r="A3859" s="127" t="str">
        <f t="shared" si="165"/>
        <v>이스라엘25000</v>
      </c>
      <c r="B3859" s="127">
        <f t="shared" si="166"/>
        <v>25000</v>
      </c>
      <c r="C3859" s="127">
        <f t="shared" si="167"/>
        <v>866000</v>
      </c>
      <c r="D3859" s="129">
        <f t="shared" si="164"/>
        <v>26250</v>
      </c>
      <c r="E3859" s="130" t="s">
        <v>7180</v>
      </c>
    </row>
    <row r="3860" spans="1:5">
      <c r="A3860" s="127" t="str">
        <f t="shared" si="165"/>
        <v>이스라엘26000</v>
      </c>
      <c r="B3860" s="127">
        <f t="shared" si="166"/>
        <v>26000</v>
      </c>
      <c r="C3860" s="127">
        <f t="shared" si="167"/>
        <v>900000</v>
      </c>
      <c r="D3860" s="129">
        <f t="shared" si="164"/>
        <v>27300</v>
      </c>
      <c r="E3860" s="130" t="s">
        <v>7180</v>
      </c>
    </row>
    <row r="3861" spans="1:5">
      <c r="A3861" s="127" t="str">
        <f t="shared" si="165"/>
        <v>이스라엘27000</v>
      </c>
      <c r="B3861" s="127">
        <f t="shared" si="166"/>
        <v>27000</v>
      </c>
      <c r="C3861" s="127">
        <f t="shared" si="167"/>
        <v>934000</v>
      </c>
      <c r="D3861" s="129">
        <f t="shared" si="164"/>
        <v>28350</v>
      </c>
      <c r="E3861" s="130" t="s">
        <v>7180</v>
      </c>
    </row>
    <row r="3862" spans="1:5">
      <c r="A3862" s="127" t="str">
        <f t="shared" si="165"/>
        <v>이스라엘28000</v>
      </c>
      <c r="B3862" s="127">
        <f t="shared" si="166"/>
        <v>28000</v>
      </c>
      <c r="C3862" s="127">
        <f t="shared" si="167"/>
        <v>968000</v>
      </c>
      <c r="D3862" s="129">
        <f t="shared" si="164"/>
        <v>29400</v>
      </c>
      <c r="E3862" s="130" t="s">
        <v>7180</v>
      </c>
    </row>
    <row r="3863" spans="1:5">
      <c r="A3863" s="127" t="str">
        <f t="shared" si="165"/>
        <v>이스라엘29000</v>
      </c>
      <c r="B3863" s="127">
        <f t="shared" si="166"/>
        <v>29000</v>
      </c>
      <c r="C3863" s="127">
        <f t="shared" si="167"/>
        <v>1002000</v>
      </c>
      <c r="D3863" s="129">
        <f t="shared" si="164"/>
        <v>30450</v>
      </c>
      <c r="E3863" s="130" t="s">
        <v>7180</v>
      </c>
    </row>
    <row r="3864" spans="1:5">
      <c r="A3864" s="127" t="str">
        <f t="shared" si="165"/>
        <v>이스라엘30000</v>
      </c>
      <c r="B3864" s="127">
        <f t="shared" si="166"/>
        <v>30000</v>
      </c>
      <c r="C3864" s="127">
        <f t="shared" si="167"/>
        <v>1036000</v>
      </c>
      <c r="D3864" s="129">
        <f t="shared" si="164"/>
        <v>31500</v>
      </c>
      <c r="E3864" s="130" t="s">
        <v>7180</v>
      </c>
    </row>
    <row r="3865" spans="1:5">
      <c r="A3865" s="127" t="str">
        <f t="shared" si="165"/>
        <v>이스라엘31000</v>
      </c>
      <c r="B3865" s="127">
        <f t="shared" si="166"/>
        <v>31000</v>
      </c>
      <c r="C3865" s="127">
        <f t="shared" si="167"/>
        <v>1070000</v>
      </c>
      <c r="D3865" s="129">
        <f t="shared" si="164"/>
        <v>32550</v>
      </c>
      <c r="E3865" s="130" t="s">
        <v>7180</v>
      </c>
    </row>
    <row r="3866" spans="1:5">
      <c r="A3866" s="127" t="str">
        <f t="shared" si="165"/>
        <v>이스라엘32000</v>
      </c>
      <c r="B3866" s="127">
        <f t="shared" si="166"/>
        <v>32000</v>
      </c>
      <c r="C3866" s="127">
        <f t="shared" si="167"/>
        <v>1104000</v>
      </c>
      <c r="D3866" s="129">
        <f t="shared" si="164"/>
        <v>33600</v>
      </c>
      <c r="E3866" s="130" t="s">
        <v>7180</v>
      </c>
    </row>
    <row r="3867" spans="1:5">
      <c r="A3867" s="127" t="str">
        <f t="shared" si="165"/>
        <v>이스라엘33000</v>
      </c>
      <c r="B3867" s="127">
        <f t="shared" si="166"/>
        <v>33000</v>
      </c>
      <c r="C3867" s="127">
        <f t="shared" si="167"/>
        <v>1138000</v>
      </c>
      <c r="D3867" s="129">
        <f t="shared" si="164"/>
        <v>34650</v>
      </c>
      <c r="E3867" s="130" t="s">
        <v>7180</v>
      </c>
    </row>
    <row r="3868" spans="1:5">
      <c r="A3868" s="127" t="str">
        <f t="shared" si="165"/>
        <v>이스라엘34000</v>
      </c>
      <c r="B3868" s="127">
        <f t="shared" si="166"/>
        <v>34000</v>
      </c>
      <c r="C3868" s="127">
        <f t="shared" si="167"/>
        <v>1172000</v>
      </c>
      <c r="D3868" s="129">
        <f t="shared" si="164"/>
        <v>35700</v>
      </c>
      <c r="E3868" s="130" t="s">
        <v>7180</v>
      </c>
    </row>
    <row r="3869" spans="1:5">
      <c r="A3869" s="127" t="str">
        <f t="shared" si="165"/>
        <v>이스라엘35000</v>
      </c>
      <c r="B3869" s="127">
        <f t="shared" si="166"/>
        <v>35000</v>
      </c>
      <c r="C3869" s="127">
        <f t="shared" si="167"/>
        <v>1206000</v>
      </c>
      <c r="D3869" s="129">
        <f t="shared" si="164"/>
        <v>36750</v>
      </c>
      <c r="E3869" s="130" t="s">
        <v>7180</v>
      </c>
    </row>
    <row r="3870" spans="1:5">
      <c r="A3870" s="127" t="str">
        <f t="shared" si="165"/>
        <v>이스라엘36000</v>
      </c>
      <c r="B3870" s="127">
        <f t="shared" si="166"/>
        <v>36000</v>
      </c>
      <c r="C3870" s="127">
        <f t="shared" si="167"/>
        <v>1240000</v>
      </c>
      <c r="D3870" s="129">
        <f t="shared" si="164"/>
        <v>37800</v>
      </c>
      <c r="E3870" s="130" t="s">
        <v>7180</v>
      </c>
    </row>
    <row r="3871" spans="1:5">
      <c r="A3871" s="127" t="str">
        <f t="shared" si="165"/>
        <v>이스라엘37000</v>
      </c>
      <c r="B3871" s="127">
        <f t="shared" si="166"/>
        <v>37000</v>
      </c>
      <c r="C3871" s="127">
        <f t="shared" si="167"/>
        <v>1274000</v>
      </c>
      <c r="D3871" s="129">
        <f t="shared" si="164"/>
        <v>38850</v>
      </c>
      <c r="E3871" s="130" t="s">
        <v>7180</v>
      </c>
    </row>
    <row r="3872" spans="1:5">
      <c r="A3872" s="127" t="str">
        <f t="shared" si="165"/>
        <v>이스라엘38000</v>
      </c>
      <c r="B3872" s="127">
        <f t="shared" si="166"/>
        <v>38000</v>
      </c>
      <c r="C3872" s="127">
        <f t="shared" si="167"/>
        <v>1308000</v>
      </c>
      <c r="D3872" s="129">
        <f t="shared" si="164"/>
        <v>39900</v>
      </c>
      <c r="E3872" s="130" t="s">
        <v>7180</v>
      </c>
    </row>
    <row r="3873" spans="1:5">
      <c r="A3873" s="127" t="str">
        <f t="shared" si="165"/>
        <v>이스라엘39000</v>
      </c>
      <c r="B3873" s="127">
        <f t="shared" si="166"/>
        <v>39000</v>
      </c>
      <c r="C3873" s="127">
        <f t="shared" si="167"/>
        <v>1342000</v>
      </c>
      <c r="D3873" s="129">
        <f t="shared" si="164"/>
        <v>40950</v>
      </c>
      <c r="E3873" s="130" t="s">
        <v>7180</v>
      </c>
    </row>
    <row r="3874" spans="1:5">
      <c r="A3874" s="127" t="str">
        <f t="shared" si="165"/>
        <v>이스라엘40000</v>
      </c>
      <c r="B3874" s="127">
        <f t="shared" si="166"/>
        <v>40000</v>
      </c>
      <c r="C3874" s="127">
        <f t="shared" si="167"/>
        <v>1376000</v>
      </c>
      <c r="D3874" s="129">
        <f t="shared" si="164"/>
        <v>42000</v>
      </c>
      <c r="E3874" s="130" t="s">
        <v>7180</v>
      </c>
    </row>
    <row r="3875" spans="1:5">
      <c r="A3875" s="127" t="str">
        <f t="shared" si="165"/>
        <v>이스라엘41000</v>
      </c>
      <c r="B3875" s="127">
        <f t="shared" si="166"/>
        <v>41000</v>
      </c>
      <c r="C3875" s="127">
        <f t="shared" si="167"/>
        <v>1410000</v>
      </c>
      <c r="D3875" s="129">
        <f t="shared" si="164"/>
        <v>43050</v>
      </c>
      <c r="E3875" s="130" t="s">
        <v>7180</v>
      </c>
    </row>
    <row r="3876" spans="1:5">
      <c r="A3876" s="127" t="str">
        <f t="shared" si="165"/>
        <v>이스라엘42000</v>
      </c>
      <c r="B3876" s="127">
        <f t="shared" si="166"/>
        <v>42000</v>
      </c>
      <c r="C3876" s="127">
        <f t="shared" si="167"/>
        <v>1444000</v>
      </c>
      <c r="D3876" s="129">
        <f t="shared" si="164"/>
        <v>44100</v>
      </c>
      <c r="E3876" s="130" t="s">
        <v>7180</v>
      </c>
    </row>
    <row r="3877" spans="1:5">
      <c r="A3877" s="127" t="str">
        <f t="shared" si="165"/>
        <v>이스라엘43000</v>
      </c>
      <c r="B3877" s="127">
        <f t="shared" si="166"/>
        <v>43000</v>
      </c>
      <c r="C3877" s="127">
        <f t="shared" si="167"/>
        <v>1478000</v>
      </c>
      <c r="D3877" s="129">
        <f t="shared" si="164"/>
        <v>45150</v>
      </c>
      <c r="E3877" s="130" t="s">
        <v>7180</v>
      </c>
    </row>
    <row r="3878" spans="1:5">
      <c r="A3878" s="127" t="str">
        <f t="shared" si="165"/>
        <v>이스라엘44000</v>
      </c>
      <c r="B3878" s="127">
        <f t="shared" si="166"/>
        <v>44000</v>
      </c>
      <c r="C3878" s="127">
        <f t="shared" si="167"/>
        <v>1512000</v>
      </c>
      <c r="D3878" s="129">
        <f t="shared" si="164"/>
        <v>46200</v>
      </c>
      <c r="E3878" s="130" t="s">
        <v>7180</v>
      </c>
    </row>
    <row r="3879" spans="1:5">
      <c r="A3879" s="127" t="str">
        <f t="shared" si="165"/>
        <v>이스라엘45000</v>
      </c>
      <c r="B3879" s="127">
        <f t="shared" si="166"/>
        <v>45000</v>
      </c>
      <c r="C3879" s="127">
        <f t="shared" si="167"/>
        <v>1546000</v>
      </c>
      <c r="D3879" s="129">
        <f t="shared" si="164"/>
        <v>47250</v>
      </c>
      <c r="E3879" s="130" t="s">
        <v>7180</v>
      </c>
    </row>
    <row r="3880" spans="1:5">
      <c r="A3880" s="127" t="str">
        <f t="shared" si="165"/>
        <v>이스라엘46000</v>
      </c>
      <c r="B3880" s="127">
        <f t="shared" si="166"/>
        <v>46000</v>
      </c>
      <c r="C3880" s="127">
        <f t="shared" si="167"/>
        <v>1580000</v>
      </c>
      <c r="D3880" s="129">
        <f t="shared" si="164"/>
        <v>48300</v>
      </c>
      <c r="E3880" s="130" t="s">
        <v>7180</v>
      </c>
    </row>
    <row r="3881" spans="1:5">
      <c r="A3881" s="127" t="str">
        <f t="shared" si="165"/>
        <v>이스라엘47000</v>
      </c>
      <c r="B3881" s="127">
        <f t="shared" si="166"/>
        <v>47000</v>
      </c>
      <c r="C3881" s="127">
        <f t="shared" si="167"/>
        <v>1614000</v>
      </c>
      <c r="D3881" s="129">
        <f t="shared" si="164"/>
        <v>49350</v>
      </c>
      <c r="E3881" s="130" t="s">
        <v>7180</v>
      </c>
    </row>
    <row r="3882" spans="1:5">
      <c r="A3882" s="127" t="str">
        <f t="shared" si="165"/>
        <v>이스라엘48000</v>
      </c>
      <c r="B3882" s="127">
        <f t="shared" si="166"/>
        <v>48000</v>
      </c>
      <c r="C3882" s="127">
        <f t="shared" si="167"/>
        <v>1648000</v>
      </c>
      <c r="D3882" s="129">
        <f t="shared" si="164"/>
        <v>50400</v>
      </c>
      <c r="E3882" s="130" t="s">
        <v>7180</v>
      </c>
    </row>
    <row r="3883" spans="1:5">
      <c r="A3883" s="127" t="str">
        <f t="shared" si="165"/>
        <v>이스라엘49000</v>
      </c>
      <c r="B3883" s="127">
        <f t="shared" si="166"/>
        <v>49000</v>
      </c>
      <c r="C3883" s="127">
        <f t="shared" si="167"/>
        <v>1682000</v>
      </c>
      <c r="D3883" s="129">
        <f t="shared" si="164"/>
        <v>51450</v>
      </c>
      <c r="E3883" s="130" t="s">
        <v>7180</v>
      </c>
    </row>
    <row r="3884" spans="1:5">
      <c r="A3884" s="127" t="str">
        <f t="shared" si="165"/>
        <v>이스라엘50000</v>
      </c>
      <c r="B3884" s="127">
        <f t="shared" si="166"/>
        <v>50000</v>
      </c>
      <c r="C3884" s="127">
        <f t="shared" si="167"/>
        <v>1716000</v>
      </c>
      <c r="D3884" s="129">
        <f t="shared" si="164"/>
        <v>52500</v>
      </c>
      <c r="E3884" s="130" t="s">
        <v>7180</v>
      </c>
    </row>
    <row r="3885" spans="1:5">
      <c r="A3885" s="127" t="str">
        <f t="shared" si="165"/>
        <v>이스라엘51000</v>
      </c>
      <c r="B3885" s="127">
        <f t="shared" si="166"/>
        <v>51000</v>
      </c>
      <c r="C3885" s="127">
        <f t="shared" si="167"/>
        <v>1750000</v>
      </c>
      <c r="D3885" s="129">
        <f t="shared" si="164"/>
        <v>53550</v>
      </c>
      <c r="E3885" s="130" t="s">
        <v>7180</v>
      </c>
    </row>
    <row r="3886" spans="1:5">
      <c r="A3886" s="127" t="str">
        <f t="shared" si="165"/>
        <v>이스라엘52000</v>
      </c>
      <c r="B3886" s="127">
        <f t="shared" si="166"/>
        <v>52000</v>
      </c>
      <c r="C3886" s="127">
        <f t="shared" si="167"/>
        <v>1784000</v>
      </c>
      <c r="D3886" s="129">
        <f t="shared" si="164"/>
        <v>54600</v>
      </c>
      <c r="E3886" s="130" t="s">
        <v>7180</v>
      </c>
    </row>
    <row r="3887" spans="1:5">
      <c r="A3887" s="127" t="str">
        <f t="shared" si="165"/>
        <v>이스라엘53000</v>
      </c>
      <c r="B3887" s="127">
        <f t="shared" si="166"/>
        <v>53000</v>
      </c>
      <c r="C3887" s="127">
        <f t="shared" si="167"/>
        <v>1818000</v>
      </c>
      <c r="D3887" s="129">
        <f t="shared" si="164"/>
        <v>55650</v>
      </c>
      <c r="E3887" s="130" t="s">
        <v>7180</v>
      </c>
    </row>
    <row r="3888" spans="1:5">
      <c r="A3888" s="127" t="str">
        <f t="shared" si="165"/>
        <v>이스라엘54000</v>
      </c>
      <c r="B3888" s="127">
        <f t="shared" si="166"/>
        <v>54000</v>
      </c>
      <c r="C3888" s="127">
        <f t="shared" si="167"/>
        <v>1852000</v>
      </c>
      <c r="D3888" s="129">
        <f t="shared" si="164"/>
        <v>56700</v>
      </c>
      <c r="E3888" s="130" t="s">
        <v>7180</v>
      </c>
    </row>
    <row r="3889" spans="1:5">
      <c r="A3889" s="127" t="str">
        <f t="shared" si="165"/>
        <v>이스라엘55000</v>
      </c>
      <c r="B3889" s="127">
        <f t="shared" si="166"/>
        <v>55000</v>
      </c>
      <c r="C3889" s="127">
        <f t="shared" si="167"/>
        <v>1886000</v>
      </c>
      <c r="D3889" s="129">
        <f t="shared" si="164"/>
        <v>57750</v>
      </c>
      <c r="E3889" s="130" t="s">
        <v>7180</v>
      </c>
    </row>
    <row r="3890" spans="1:5">
      <c r="A3890" s="127" t="str">
        <f t="shared" si="165"/>
        <v>이스라엘56000</v>
      </c>
      <c r="B3890" s="127">
        <f t="shared" si="166"/>
        <v>56000</v>
      </c>
      <c r="C3890" s="127">
        <f t="shared" si="167"/>
        <v>1920000</v>
      </c>
      <c r="D3890" s="129">
        <f t="shared" ref="D3890:D3953" si="168">SUM($G$2)*(B3890*0.001)</f>
        <v>58800</v>
      </c>
      <c r="E3890" s="130" t="s">
        <v>7180</v>
      </c>
    </row>
    <row r="3891" spans="1:5">
      <c r="A3891" s="127" t="str">
        <f t="shared" si="165"/>
        <v>이스라엘57000</v>
      </c>
      <c r="B3891" s="127">
        <f t="shared" si="166"/>
        <v>57000</v>
      </c>
      <c r="C3891" s="127">
        <f t="shared" si="167"/>
        <v>1954000</v>
      </c>
      <c r="D3891" s="129">
        <f t="shared" si="168"/>
        <v>59850</v>
      </c>
      <c r="E3891" s="130" t="s">
        <v>7180</v>
      </c>
    </row>
    <row r="3892" spans="1:5">
      <c r="A3892" s="127" t="str">
        <f t="shared" si="165"/>
        <v>이스라엘58000</v>
      </c>
      <c r="B3892" s="127">
        <f t="shared" si="166"/>
        <v>58000</v>
      </c>
      <c r="C3892" s="127">
        <f t="shared" si="167"/>
        <v>1988000</v>
      </c>
      <c r="D3892" s="129">
        <f t="shared" si="168"/>
        <v>60900</v>
      </c>
      <c r="E3892" s="130" t="s">
        <v>7180</v>
      </c>
    </row>
    <row r="3893" spans="1:5">
      <c r="A3893" s="127" t="str">
        <f t="shared" si="165"/>
        <v>이스라엘59000</v>
      </c>
      <c r="B3893" s="127">
        <f t="shared" si="166"/>
        <v>59000</v>
      </c>
      <c r="C3893" s="127">
        <f t="shared" si="167"/>
        <v>2022000</v>
      </c>
      <c r="D3893" s="129">
        <f t="shared" si="168"/>
        <v>61950</v>
      </c>
      <c r="E3893" s="130" t="s">
        <v>7180</v>
      </c>
    </row>
    <row r="3894" spans="1:5">
      <c r="A3894" s="127" t="str">
        <f t="shared" si="165"/>
        <v>이스라엘60000</v>
      </c>
      <c r="B3894" s="127">
        <f t="shared" si="166"/>
        <v>60000</v>
      </c>
      <c r="C3894" s="127">
        <f t="shared" si="167"/>
        <v>2056000</v>
      </c>
      <c r="D3894" s="129">
        <f t="shared" si="168"/>
        <v>63000</v>
      </c>
      <c r="E3894" s="130" t="s">
        <v>7180</v>
      </c>
    </row>
    <row r="3895" spans="1:5">
      <c r="A3895" s="127" t="str">
        <f t="shared" si="165"/>
        <v>이스라엘61000</v>
      </c>
      <c r="B3895" s="127">
        <f t="shared" si="166"/>
        <v>61000</v>
      </c>
      <c r="C3895" s="127">
        <f t="shared" si="167"/>
        <v>2090000</v>
      </c>
      <c r="D3895" s="129">
        <f t="shared" si="168"/>
        <v>64050</v>
      </c>
      <c r="E3895" s="130" t="s">
        <v>7180</v>
      </c>
    </row>
    <row r="3896" spans="1:5">
      <c r="A3896" s="127" t="str">
        <f t="shared" si="165"/>
        <v>이스라엘62000</v>
      </c>
      <c r="B3896" s="127">
        <f t="shared" si="166"/>
        <v>62000</v>
      </c>
      <c r="C3896" s="127">
        <f t="shared" si="167"/>
        <v>2124000</v>
      </c>
      <c r="D3896" s="129">
        <f t="shared" si="168"/>
        <v>65100</v>
      </c>
      <c r="E3896" s="130" t="s">
        <v>7180</v>
      </c>
    </row>
    <row r="3897" spans="1:5">
      <c r="A3897" s="127" t="str">
        <f t="shared" si="165"/>
        <v>이스라엘63000</v>
      </c>
      <c r="B3897" s="127">
        <f t="shared" si="166"/>
        <v>63000</v>
      </c>
      <c r="C3897" s="127">
        <f t="shared" si="167"/>
        <v>2158000</v>
      </c>
      <c r="D3897" s="129">
        <f t="shared" si="168"/>
        <v>66150</v>
      </c>
      <c r="E3897" s="130" t="s">
        <v>7180</v>
      </c>
    </row>
    <row r="3898" spans="1:5">
      <c r="A3898" s="127" t="str">
        <f t="shared" si="165"/>
        <v>이스라엘64000</v>
      </c>
      <c r="B3898" s="127">
        <f t="shared" si="166"/>
        <v>64000</v>
      </c>
      <c r="C3898" s="127">
        <f t="shared" si="167"/>
        <v>2192000</v>
      </c>
      <c r="D3898" s="129">
        <f t="shared" si="168"/>
        <v>67200</v>
      </c>
      <c r="E3898" s="130" t="s">
        <v>7180</v>
      </c>
    </row>
    <row r="3899" spans="1:5">
      <c r="A3899" s="127" t="str">
        <f t="shared" ref="A3899:A3962" si="169">"이스라엘"&amp;B3899</f>
        <v>이스라엘65000</v>
      </c>
      <c r="B3899" s="127">
        <f t="shared" si="166"/>
        <v>65000</v>
      </c>
      <c r="C3899" s="127">
        <f t="shared" si="167"/>
        <v>2226000</v>
      </c>
      <c r="D3899" s="129">
        <f t="shared" si="168"/>
        <v>68250</v>
      </c>
      <c r="E3899" s="130" t="s">
        <v>7180</v>
      </c>
    </row>
    <row r="3900" spans="1:5">
      <c r="A3900" s="127" t="str">
        <f t="shared" si="169"/>
        <v>이스라엘66000</v>
      </c>
      <c r="B3900" s="127">
        <f t="shared" ref="B3900:B3963" si="170">B3899+1000</f>
        <v>66000</v>
      </c>
      <c r="C3900" s="127">
        <f t="shared" si="167"/>
        <v>2260000</v>
      </c>
      <c r="D3900" s="129">
        <f t="shared" si="168"/>
        <v>69300</v>
      </c>
      <c r="E3900" s="130" t="s">
        <v>7180</v>
      </c>
    </row>
    <row r="3901" spans="1:5">
      <c r="A3901" s="127" t="str">
        <f t="shared" si="169"/>
        <v>이스라엘67000</v>
      </c>
      <c r="B3901" s="127">
        <f t="shared" si="170"/>
        <v>67000</v>
      </c>
      <c r="C3901" s="127">
        <f t="shared" ref="C3901:C3964" si="171">C3900+34000</f>
        <v>2294000</v>
      </c>
      <c r="D3901" s="129">
        <f t="shared" si="168"/>
        <v>70350</v>
      </c>
      <c r="E3901" s="130" t="s">
        <v>7180</v>
      </c>
    </row>
    <row r="3902" spans="1:5">
      <c r="A3902" s="127" t="str">
        <f t="shared" si="169"/>
        <v>이스라엘68000</v>
      </c>
      <c r="B3902" s="127">
        <f t="shared" si="170"/>
        <v>68000</v>
      </c>
      <c r="C3902" s="127">
        <f t="shared" si="171"/>
        <v>2328000</v>
      </c>
      <c r="D3902" s="129">
        <f t="shared" si="168"/>
        <v>71400</v>
      </c>
      <c r="E3902" s="130" t="s">
        <v>7180</v>
      </c>
    </row>
    <row r="3903" spans="1:5">
      <c r="A3903" s="127" t="str">
        <f t="shared" si="169"/>
        <v>이스라엘69000</v>
      </c>
      <c r="B3903" s="127">
        <f t="shared" si="170"/>
        <v>69000</v>
      </c>
      <c r="C3903" s="127">
        <f t="shared" si="171"/>
        <v>2362000</v>
      </c>
      <c r="D3903" s="129">
        <f t="shared" si="168"/>
        <v>72450</v>
      </c>
      <c r="E3903" s="130" t="s">
        <v>7180</v>
      </c>
    </row>
    <row r="3904" spans="1:5">
      <c r="A3904" s="127" t="str">
        <f t="shared" si="169"/>
        <v>이스라엘70000</v>
      </c>
      <c r="B3904" s="127">
        <f t="shared" si="170"/>
        <v>70000</v>
      </c>
      <c r="C3904" s="127">
        <f t="shared" si="171"/>
        <v>2396000</v>
      </c>
      <c r="D3904" s="129">
        <f t="shared" si="168"/>
        <v>73500</v>
      </c>
      <c r="E3904" s="130" t="s">
        <v>7180</v>
      </c>
    </row>
    <row r="3905" spans="1:5">
      <c r="A3905" s="127" t="str">
        <f t="shared" si="169"/>
        <v>이스라엘71000</v>
      </c>
      <c r="B3905" s="127">
        <f t="shared" si="170"/>
        <v>71000</v>
      </c>
      <c r="C3905" s="127">
        <f t="shared" si="171"/>
        <v>2430000</v>
      </c>
      <c r="D3905" s="129">
        <f t="shared" si="168"/>
        <v>74550</v>
      </c>
      <c r="E3905" s="130" t="s">
        <v>7180</v>
      </c>
    </row>
    <row r="3906" spans="1:5">
      <c r="A3906" s="127" t="str">
        <f t="shared" si="169"/>
        <v>이스라엘72000</v>
      </c>
      <c r="B3906" s="127">
        <f t="shared" si="170"/>
        <v>72000</v>
      </c>
      <c r="C3906" s="127">
        <f t="shared" si="171"/>
        <v>2464000</v>
      </c>
      <c r="D3906" s="129">
        <f t="shared" si="168"/>
        <v>75600</v>
      </c>
      <c r="E3906" s="130" t="s">
        <v>7180</v>
      </c>
    </row>
    <row r="3907" spans="1:5">
      <c r="A3907" s="127" t="str">
        <f t="shared" si="169"/>
        <v>이스라엘73000</v>
      </c>
      <c r="B3907" s="127">
        <f t="shared" si="170"/>
        <v>73000</v>
      </c>
      <c r="C3907" s="127">
        <f t="shared" si="171"/>
        <v>2498000</v>
      </c>
      <c r="D3907" s="129">
        <f t="shared" si="168"/>
        <v>76650</v>
      </c>
      <c r="E3907" s="130" t="s">
        <v>7180</v>
      </c>
    </row>
    <row r="3908" spans="1:5">
      <c r="A3908" s="127" t="str">
        <f t="shared" si="169"/>
        <v>이스라엘74000</v>
      </c>
      <c r="B3908" s="127">
        <f t="shared" si="170"/>
        <v>74000</v>
      </c>
      <c r="C3908" s="127">
        <f t="shared" si="171"/>
        <v>2532000</v>
      </c>
      <c r="D3908" s="129">
        <f t="shared" si="168"/>
        <v>77700</v>
      </c>
      <c r="E3908" s="130" t="s">
        <v>7180</v>
      </c>
    </row>
    <row r="3909" spans="1:5">
      <c r="A3909" s="127" t="str">
        <f t="shared" si="169"/>
        <v>이스라엘75000</v>
      </c>
      <c r="B3909" s="127">
        <f t="shared" si="170"/>
        <v>75000</v>
      </c>
      <c r="C3909" s="127">
        <f t="shared" si="171"/>
        <v>2566000</v>
      </c>
      <c r="D3909" s="129">
        <f t="shared" si="168"/>
        <v>78750</v>
      </c>
      <c r="E3909" s="130" t="s">
        <v>7180</v>
      </c>
    </row>
    <row r="3910" spans="1:5">
      <c r="A3910" s="127" t="str">
        <f t="shared" si="169"/>
        <v>이스라엘76000</v>
      </c>
      <c r="B3910" s="127">
        <f t="shared" si="170"/>
        <v>76000</v>
      </c>
      <c r="C3910" s="127">
        <f t="shared" si="171"/>
        <v>2600000</v>
      </c>
      <c r="D3910" s="129">
        <f t="shared" si="168"/>
        <v>79800</v>
      </c>
      <c r="E3910" s="130" t="s">
        <v>7180</v>
      </c>
    </row>
    <row r="3911" spans="1:5">
      <c r="A3911" s="127" t="str">
        <f t="shared" si="169"/>
        <v>이스라엘77000</v>
      </c>
      <c r="B3911" s="127">
        <f t="shared" si="170"/>
        <v>77000</v>
      </c>
      <c r="C3911" s="127">
        <f t="shared" si="171"/>
        <v>2634000</v>
      </c>
      <c r="D3911" s="129">
        <f t="shared" si="168"/>
        <v>80850</v>
      </c>
      <c r="E3911" s="130" t="s">
        <v>7180</v>
      </c>
    </row>
    <row r="3912" spans="1:5">
      <c r="A3912" s="127" t="str">
        <f t="shared" si="169"/>
        <v>이스라엘78000</v>
      </c>
      <c r="B3912" s="127">
        <f t="shared" si="170"/>
        <v>78000</v>
      </c>
      <c r="C3912" s="127">
        <f t="shared" si="171"/>
        <v>2668000</v>
      </c>
      <c r="D3912" s="129">
        <f t="shared" si="168"/>
        <v>81900</v>
      </c>
      <c r="E3912" s="130" t="s">
        <v>7180</v>
      </c>
    </row>
    <row r="3913" spans="1:5">
      <c r="A3913" s="127" t="str">
        <f t="shared" si="169"/>
        <v>이스라엘79000</v>
      </c>
      <c r="B3913" s="127">
        <f t="shared" si="170"/>
        <v>79000</v>
      </c>
      <c r="C3913" s="127">
        <f t="shared" si="171"/>
        <v>2702000</v>
      </c>
      <c r="D3913" s="129">
        <f t="shared" si="168"/>
        <v>82950</v>
      </c>
      <c r="E3913" s="130" t="s">
        <v>7180</v>
      </c>
    </row>
    <row r="3914" spans="1:5">
      <c r="A3914" s="127" t="str">
        <f t="shared" si="169"/>
        <v>이스라엘80000</v>
      </c>
      <c r="B3914" s="127">
        <f t="shared" si="170"/>
        <v>80000</v>
      </c>
      <c r="C3914" s="127">
        <f t="shared" si="171"/>
        <v>2736000</v>
      </c>
      <c r="D3914" s="129">
        <f t="shared" si="168"/>
        <v>84000</v>
      </c>
      <c r="E3914" s="130" t="s">
        <v>7180</v>
      </c>
    </row>
    <row r="3915" spans="1:5">
      <c r="A3915" s="127" t="str">
        <f t="shared" si="169"/>
        <v>이스라엘81000</v>
      </c>
      <c r="B3915" s="127">
        <f t="shared" si="170"/>
        <v>81000</v>
      </c>
      <c r="C3915" s="127">
        <f t="shared" si="171"/>
        <v>2770000</v>
      </c>
      <c r="D3915" s="129">
        <f t="shared" si="168"/>
        <v>85050</v>
      </c>
      <c r="E3915" s="130" t="s">
        <v>7180</v>
      </c>
    </row>
    <row r="3916" spans="1:5">
      <c r="A3916" s="127" t="str">
        <f t="shared" si="169"/>
        <v>이스라엘82000</v>
      </c>
      <c r="B3916" s="127">
        <f t="shared" si="170"/>
        <v>82000</v>
      </c>
      <c r="C3916" s="127">
        <f t="shared" si="171"/>
        <v>2804000</v>
      </c>
      <c r="D3916" s="129">
        <f t="shared" si="168"/>
        <v>86100</v>
      </c>
      <c r="E3916" s="130" t="s">
        <v>7180</v>
      </c>
    </row>
    <row r="3917" spans="1:5">
      <c r="A3917" s="127" t="str">
        <f t="shared" si="169"/>
        <v>이스라엘83000</v>
      </c>
      <c r="B3917" s="127">
        <f t="shared" si="170"/>
        <v>83000</v>
      </c>
      <c r="C3917" s="127">
        <f t="shared" si="171"/>
        <v>2838000</v>
      </c>
      <c r="D3917" s="129">
        <f t="shared" si="168"/>
        <v>87150</v>
      </c>
      <c r="E3917" s="130" t="s">
        <v>7180</v>
      </c>
    </row>
    <row r="3918" spans="1:5">
      <c r="A3918" s="127" t="str">
        <f t="shared" si="169"/>
        <v>이스라엘84000</v>
      </c>
      <c r="B3918" s="127">
        <f t="shared" si="170"/>
        <v>84000</v>
      </c>
      <c r="C3918" s="127">
        <f t="shared" si="171"/>
        <v>2872000</v>
      </c>
      <c r="D3918" s="129">
        <f t="shared" si="168"/>
        <v>88200</v>
      </c>
      <c r="E3918" s="130" t="s">
        <v>7180</v>
      </c>
    </row>
    <row r="3919" spans="1:5">
      <c r="A3919" s="127" t="str">
        <f t="shared" si="169"/>
        <v>이스라엘85000</v>
      </c>
      <c r="B3919" s="127">
        <f t="shared" si="170"/>
        <v>85000</v>
      </c>
      <c r="C3919" s="127">
        <f t="shared" si="171"/>
        <v>2906000</v>
      </c>
      <c r="D3919" s="129">
        <f t="shared" si="168"/>
        <v>89250</v>
      </c>
      <c r="E3919" s="130" t="s">
        <v>7180</v>
      </c>
    </row>
    <row r="3920" spans="1:5">
      <c r="A3920" s="127" t="str">
        <f t="shared" si="169"/>
        <v>이스라엘86000</v>
      </c>
      <c r="B3920" s="127">
        <f t="shared" si="170"/>
        <v>86000</v>
      </c>
      <c r="C3920" s="127">
        <f t="shared" si="171"/>
        <v>2940000</v>
      </c>
      <c r="D3920" s="129">
        <f t="shared" si="168"/>
        <v>90300</v>
      </c>
      <c r="E3920" s="130" t="s">
        <v>7180</v>
      </c>
    </row>
    <row r="3921" spans="1:5">
      <c r="A3921" s="127" t="str">
        <f t="shared" si="169"/>
        <v>이스라엘87000</v>
      </c>
      <c r="B3921" s="127">
        <f t="shared" si="170"/>
        <v>87000</v>
      </c>
      <c r="C3921" s="127">
        <f t="shared" si="171"/>
        <v>2974000</v>
      </c>
      <c r="D3921" s="129">
        <f t="shared" si="168"/>
        <v>91350</v>
      </c>
      <c r="E3921" s="130" t="s">
        <v>7180</v>
      </c>
    </row>
    <row r="3922" spans="1:5">
      <c r="A3922" s="127" t="str">
        <f t="shared" si="169"/>
        <v>이스라엘88000</v>
      </c>
      <c r="B3922" s="127">
        <f t="shared" si="170"/>
        <v>88000</v>
      </c>
      <c r="C3922" s="127">
        <f t="shared" si="171"/>
        <v>3008000</v>
      </c>
      <c r="D3922" s="129">
        <f t="shared" si="168"/>
        <v>92400</v>
      </c>
      <c r="E3922" s="130" t="s">
        <v>7180</v>
      </c>
    </row>
    <row r="3923" spans="1:5">
      <c r="A3923" s="127" t="str">
        <f t="shared" si="169"/>
        <v>이스라엘89000</v>
      </c>
      <c r="B3923" s="127">
        <f t="shared" si="170"/>
        <v>89000</v>
      </c>
      <c r="C3923" s="127">
        <f t="shared" si="171"/>
        <v>3042000</v>
      </c>
      <c r="D3923" s="129">
        <f t="shared" si="168"/>
        <v>93450</v>
      </c>
      <c r="E3923" s="130" t="s">
        <v>7180</v>
      </c>
    </row>
    <row r="3924" spans="1:5">
      <c r="A3924" s="127" t="str">
        <f t="shared" si="169"/>
        <v>이스라엘90000</v>
      </c>
      <c r="B3924" s="127">
        <f t="shared" si="170"/>
        <v>90000</v>
      </c>
      <c r="C3924" s="127">
        <f t="shared" si="171"/>
        <v>3076000</v>
      </c>
      <c r="D3924" s="129">
        <f t="shared" si="168"/>
        <v>94500</v>
      </c>
      <c r="E3924" s="130" t="s">
        <v>7180</v>
      </c>
    </row>
    <row r="3925" spans="1:5">
      <c r="A3925" s="127" t="str">
        <f t="shared" si="169"/>
        <v>이스라엘91000</v>
      </c>
      <c r="B3925" s="127">
        <f t="shared" si="170"/>
        <v>91000</v>
      </c>
      <c r="C3925" s="127">
        <f t="shared" si="171"/>
        <v>3110000</v>
      </c>
      <c r="D3925" s="129">
        <f t="shared" si="168"/>
        <v>95550</v>
      </c>
      <c r="E3925" s="130" t="s">
        <v>7180</v>
      </c>
    </row>
    <row r="3926" spans="1:5">
      <c r="A3926" s="127" t="str">
        <f t="shared" si="169"/>
        <v>이스라엘92000</v>
      </c>
      <c r="B3926" s="127">
        <f t="shared" si="170"/>
        <v>92000</v>
      </c>
      <c r="C3926" s="127">
        <f t="shared" si="171"/>
        <v>3144000</v>
      </c>
      <c r="D3926" s="129">
        <f t="shared" si="168"/>
        <v>96600</v>
      </c>
      <c r="E3926" s="130" t="s">
        <v>7180</v>
      </c>
    </row>
    <row r="3927" spans="1:5">
      <c r="A3927" s="127" t="str">
        <f t="shared" si="169"/>
        <v>이스라엘93000</v>
      </c>
      <c r="B3927" s="127">
        <f t="shared" si="170"/>
        <v>93000</v>
      </c>
      <c r="C3927" s="127">
        <f t="shared" si="171"/>
        <v>3178000</v>
      </c>
      <c r="D3927" s="129">
        <f t="shared" si="168"/>
        <v>97650</v>
      </c>
      <c r="E3927" s="130" t="s">
        <v>7180</v>
      </c>
    </row>
    <row r="3928" spans="1:5">
      <c r="A3928" s="127" t="str">
        <f t="shared" si="169"/>
        <v>이스라엘94000</v>
      </c>
      <c r="B3928" s="127">
        <f t="shared" si="170"/>
        <v>94000</v>
      </c>
      <c r="C3928" s="127">
        <f t="shared" si="171"/>
        <v>3212000</v>
      </c>
      <c r="D3928" s="129">
        <f t="shared" si="168"/>
        <v>98700</v>
      </c>
      <c r="E3928" s="130" t="s">
        <v>7180</v>
      </c>
    </row>
    <row r="3929" spans="1:5">
      <c r="A3929" s="127" t="str">
        <f t="shared" si="169"/>
        <v>이스라엘95000</v>
      </c>
      <c r="B3929" s="127">
        <f t="shared" si="170"/>
        <v>95000</v>
      </c>
      <c r="C3929" s="127">
        <f t="shared" si="171"/>
        <v>3246000</v>
      </c>
      <c r="D3929" s="129">
        <f t="shared" si="168"/>
        <v>99750</v>
      </c>
      <c r="E3929" s="130" t="s">
        <v>7180</v>
      </c>
    </row>
    <row r="3930" spans="1:5">
      <c r="A3930" s="127" t="str">
        <f t="shared" si="169"/>
        <v>이스라엘96000</v>
      </c>
      <c r="B3930" s="127">
        <f t="shared" si="170"/>
        <v>96000</v>
      </c>
      <c r="C3930" s="127">
        <f t="shared" si="171"/>
        <v>3280000</v>
      </c>
      <c r="D3930" s="129">
        <f t="shared" si="168"/>
        <v>100800</v>
      </c>
      <c r="E3930" s="130" t="s">
        <v>7180</v>
      </c>
    </row>
    <row r="3931" spans="1:5">
      <c r="A3931" s="127" t="str">
        <f t="shared" si="169"/>
        <v>이스라엘97000</v>
      </c>
      <c r="B3931" s="127">
        <f t="shared" si="170"/>
        <v>97000</v>
      </c>
      <c r="C3931" s="127">
        <f t="shared" si="171"/>
        <v>3314000</v>
      </c>
      <c r="D3931" s="129">
        <f t="shared" si="168"/>
        <v>101850</v>
      </c>
      <c r="E3931" s="130" t="s">
        <v>7180</v>
      </c>
    </row>
    <row r="3932" spans="1:5">
      <c r="A3932" s="127" t="str">
        <f t="shared" si="169"/>
        <v>이스라엘98000</v>
      </c>
      <c r="B3932" s="127">
        <f t="shared" si="170"/>
        <v>98000</v>
      </c>
      <c r="C3932" s="127">
        <f t="shared" si="171"/>
        <v>3348000</v>
      </c>
      <c r="D3932" s="129">
        <f t="shared" si="168"/>
        <v>102900</v>
      </c>
      <c r="E3932" s="130" t="s">
        <v>7180</v>
      </c>
    </row>
    <row r="3933" spans="1:5">
      <c r="A3933" s="127" t="str">
        <f t="shared" si="169"/>
        <v>이스라엘99000</v>
      </c>
      <c r="B3933" s="127">
        <f t="shared" si="170"/>
        <v>99000</v>
      </c>
      <c r="C3933" s="127">
        <f t="shared" si="171"/>
        <v>3382000</v>
      </c>
      <c r="D3933" s="129">
        <f t="shared" si="168"/>
        <v>103950</v>
      </c>
      <c r="E3933" s="130" t="s">
        <v>7180</v>
      </c>
    </row>
    <row r="3934" spans="1:5">
      <c r="A3934" s="127" t="str">
        <f t="shared" si="169"/>
        <v>이스라엘100000</v>
      </c>
      <c r="B3934" s="127">
        <f t="shared" si="170"/>
        <v>100000</v>
      </c>
      <c r="C3934" s="127">
        <f t="shared" si="171"/>
        <v>3416000</v>
      </c>
      <c r="D3934" s="129">
        <f t="shared" si="168"/>
        <v>105000</v>
      </c>
      <c r="E3934" s="130" t="s">
        <v>7180</v>
      </c>
    </row>
    <row r="3935" spans="1:5">
      <c r="A3935" s="127" t="str">
        <f t="shared" si="169"/>
        <v>이스라엘101000</v>
      </c>
      <c r="B3935" s="127">
        <f t="shared" si="170"/>
        <v>101000</v>
      </c>
      <c r="C3935" s="127">
        <f t="shared" si="171"/>
        <v>3450000</v>
      </c>
      <c r="D3935" s="129">
        <f t="shared" si="168"/>
        <v>106050</v>
      </c>
      <c r="E3935" s="130" t="s">
        <v>7180</v>
      </c>
    </row>
    <row r="3936" spans="1:5">
      <c r="A3936" s="127" t="str">
        <f t="shared" si="169"/>
        <v>이스라엘102000</v>
      </c>
      <c r="B3936" s="127">
        <f t="shared" si="170"/>
        <v>102000</v>
      </c>
      <c r="C3936" s="127">
        <f t="shared" si="171"/>
        <v>3484000</v>
      </c>
      <c r="D3936" s="129">
        <f t="shared" si="168"/>
        <v>107100</v>
      </c>
      <c r="E3936" s="130" t="s">
        <v>7180</v>
      </c>
    </row>
    <row r="3937" spans="1:5">
      <c r="A3937" s="127" t="str">
        <f t="shared" si="169"/>
        <v>이스라엘103000</v>
      </c>
      <c r="B3937" s="127">
        <f t="shared" si="170"/>
        <v>103000</v>
      </c>
      <c r="C3937" s="127">
        <f t="shared" si="171"/>
        <v>3518000</v>
      </c>
      <c r="D3937" s="129">
        <f t="shared" si="168"/>
        <v>108150</v>
      </c>
      <c r="E3937" s="130" t="s">
        <v>7180</v>
      </c>
    </row>
    <row r="3938" spans="1:5">
      <c r="A3938" s="127" t="str">
        <f t="shared" si="169"/>
        <v>이스라엘104000</v>
      </c>
      <c r="B3938" s="127">
        <f t="shared" si="170"/>
        <v>104000</v>
      </c>
      <c r="C3938" s="127">
        <f t="shared" si="171"/>
        <v>3552000</v>
      </c>
      <c r="D3938" s="129">
        <f t="shared" si="168"/>
        <v>109200</v>
      </c>
      <c r="E3938" s="130" t="s">
        <v>7180</v>
      </c>
    </row>
    <row r="3939" spans="1:5">
      <c r="A3939" s="127" t="str">
        <f t="shared" si="169"/>
        <v>이스라엘105000</v>
      </c>
      <c r="B3939" s="127">
        <f t="shared" si="170"/>
        <v>105000</v>
      </c>
      <c r="C3939" s="127">
        <f t="shared" si="171"/>
        <v>3586000</v>
      </c>
      <c r="D3939" s="129">
        <f t="shared" si="168"/>
        <v>110250</v>
      </c>
      <c r="E3939" s="130" t="s">
        <v>7180</v>
      </c>
    </row>
    <row r="3940" spans="1:5">
      <c r="A3940" s="127" t="str">
        <f t="shared" si="169"/>
        <v>이스라엘106000</v>
      </c>
      <c r="B3940" s="127">
        <f t="shared" si="170"/>
        <v>106000</v>
      </c>
      <c r="C3940" s="127">
        <f t="shared" si="171"/>
        <v>3620000</v>
      </c>
      <c r="D3940" s="129">
        <f t="shared" si="168"/>
        <v>111300</v>
      </c>
      <c r="E3940" s="130" t="s">
        <v>7180</v>
      </c>
    </row>
    <row r="3941" spans="1:5">
      <c r="A3941" s="127" t="str">
        <f t="shared" si="169"/>
        <v>이스라엘107000</v>
      </c>
      <c r="B3941" s="127">
        <f t="shared" si="170"/>
        <v>107000</v>
      </c>
      <c r="C3941" s="127">
        <f t="shared" si="171"/>
        <v>3654000</v>
      </c>
      <c r="D3941" s="129">
        <f t="shared" si="168"/>
        <v>112350</v>
      </c>
      <c r="E3941" s="130" t="s">
        <v>7180</v>
      </c>
    </row>
    <row r="3942" spans="1:5">
      <c r="A3942" s="127" t="str">
        <f t="shared" si="169"/>
        <v>이스라엘108000</v>
      </c>
      <c r="B3942" s="127">
        <f t="shared" si="170"/>
        <v>108000</v>
      </c>
      <c r="C3942" s="127">
        <f t="shared" si="171"/>
        <v>3688000</v>
      </c>
      <c r="D3942" s="129">
        <f t="shared" si="168"/>
        <v>113400</v>
      </c>
      <c r="E3942" s="130" t="s">
        <v>7180</v>
      </c>
    </row>
    <row r="3943" spans="1:5">
      <c r="A3943" s="127" t="str">
        <f t="shared" si="169"/>
        <v>이스라엘109000</v>
      </c>
      <c r="B3943" s="127">
        <f t="shared" si="170"/>
        <v>109000</v>
      </c>
      <c r="C3943" s="127">
        <f t="shared" si="171"/>
        <v>3722000</v>
      </c>
      <c r="D3943" s="129">
        <f t="shared" si="168"/>
        <v>114450</v>
      </c>
      <c r="E3943" s="130" t="s">
        <v>7180</v>
      </c>
    </row>
    <row r="3944" spans="1:5">
      <c r="A3944" s="127" t="str">
        <f t="shared" si="169"/>
        <v>이스라엘110000</v>
      </c>
      <c r="B3944" s="127">
        <f t="shared" si="170"/>
        <v>110000</v>
      </c>
      <c r="C3944" s="127">
        <f t="shared" si="171"/>
        <v>3756000</v>
      </c>
      <c r="D3944" s="129">
        <f t="shared" si="168"/>
        <v>115500</v>
      </c>
      <c r="E3944" s="130" t="s">
        <v>7180</v>
      </c>
    </row>
    <row r="3945" spans="1:5">
      <c r="A3945" s="127" t="str">
        <f t="shared" si="169"/>
        <v>이스라엘111000</v>
      </c>
      <c r="B3945" s="127">
        <f t="shared" si="170"/>
        <v>111000</v>
      </c>
      <c r="C3945" s="127">
        <f t="shared" si="171"/>
        <v>3790000</v>
      </c>
      <c r="D3945" s="129">
        <f t="shared" si="168"/>
        <v>116550</v>
      </c>
      <c r="E3945" s="130" t="s">
        <v>7180</v>
      </c>
    </row>
    <row r="3946" spans="1:5">
      <c r="A3946" s="127" t="str">
        <f t="shared" si="169"/>
        <v>이스라엘112000</v>
      </c>
      <c r="B3946" s="127">
        <f t="shared" si="170"/>
        <v>112000</v>
      </c>
      <c r="C3946" s="127">
        <f t="shared" si="171"/>
        <v>3824000</v>
      </c>
      <c r="D3946" s="129">
        <f t="shared" si="168"/>
        <v>117600</v>
      </c>
      <c r="E3946" s="130" t="s">
        <v>7180</v>
      </c>
    </row>
    <row r="3947" spans="1:5">
      <c r="A3947" s="127" t="str">
        <f t="shared" si="169"/>
        <v>이스라엘113000</v>
      </c>
      <c r="B3947" s="127">
        <f t="shared" si="170"/>
        <v>113000</v>
      </c>
      <c r="C3947" s="127">
        <f t="shared" si="171"/>
        <v>3858000</v>
      </c>
      <c r="D3947" s="129">
        <f t="shared" si="168"/>
        <v>118650</v>
      </c>
      <c r="E3947" s="130" t="s">
        <v>7180</v>
      </c>
    </row>
    <row r="3948" spans="1:5">
      <c r="A3948" s="127" t="str">
        <f t="shared" si="169"/>
        <v>이스라엘114000</v>
      </c>
      <c r="B3948" s="127">
        <f t="shared" si="170"/>
        <v>114000</v>
      </c>
      <c r="C3948" s="127">
        <f t="shared" si="171"/>
        <v>3892000</v>
      </c>
      <c r="D3948" s="129">
        <f t="shared" si="168"/>
        <v>119700</v>
      </c>
      <c r="E3948" s="130" t="s">
        <v>7180</v>
      </c>
    </row>
    <row r="3949" spans="1:5">
      <c r="A3949" s="127" t="str">
        <f t="shared" si="169"/>
        <v>이스라엘115000</v>
      </c>
      <c r="B3949" s="127">
        <f t="shared" si="170"/>
        <v>115000</v>
      </c>
      <c r="C3949" s="127">
        <f t="shared" si="171"/>
        <v>3926000</v>
      </c>
      <c r="D3949" s="129">
        <f t="shared" si="168"/>
        <v>120750</v>
      </c>
      <c r="E3949" s="130" t="s">
        <v>7180</v>
      </c>
    </row>
    <row r="3950" spans="1:5">
      <c r="A3950" s="127" t="str">
        <f t="shared" si="169"/>
        <v>이스라엘116000</v>
      </c>
      <c r="B3950" s="127">
        <f t="shared" si="170"/>
        <v>116000</v>
      </c>
      <c r="C3950" s="127">
        <f t="shared" si="171"/>
        <v>3960000</v>
      </c>
      <c r="D3950" s="129">
        <f t="shared" si="168"/>
        <v>121800</v>
      </c>
      <c r="E3950" s="130" t="s">
        <v>7180</v>
      </c>
    </row>
    <row r="3951" spans="1:5">
      <c r="A3951" s="127" t="str">
        <f t="shared" si="169"/>
        <v>이스라엘117000</v>
      </c>
      <c r="B3951" s="127">
        <f t="shared" si="170"/>
        <v>117000</v>
      </c>
      <c r="C3951" s="127">
        <f t="shared" si="171"/>
        <v>3994000</v>
      </c>
      <c r="D3951" s="129">
        <f t="shared" si="168"/>
        <v>122850</v>
      </c>
      <c r="E3951" s="130" t="s">
        <v>7180</v>
      </c>
    </row>
    <row r="3952" spans="1:5">
      <c r="A3952" s="127" t="str">
        <f t="shared" si="169"/>
        <v>이스라엘118000</v>
      </c>
      <c r="B3952" s="127">
        <f t="shared" si="170"/>
        <v>118000</v>
      </c>
      <c r="C3952" s="127">
        <f t="shared" si="171"/>
        <v>4028000</v>
      </c>
      <c r="D3952" s="129">
        <f t="shared" si="168"/>
        <v>123900</v>
      </c>
      <c r="E3952" s="130" t="s">
        <v>7180</v>
      </c>
    </row>
    <row r="3953" spans="1:5">
      <c r="A3953" s="127" t="str">
        <f t="shared" si="169"/>
        <v>이스라엘119000</v>
      </c>
      <c r="B3953" s="127">
        <f t="shared" si="170"/>
        <v>119000</v>
      </c>
      <c r="C3953" s="127">
        <f t="shared" si="171"/>
        <v>4062000</v>
      </c>
      <c r="D3953" s="129">
        <f t="shared" si="168"/>
        <v>124950</v>
      </c>
      <c r="E3953" s="130" t="s">
        <v>7180</v>
      </c>
    </row>
    <row r="3954" spans="1:5">
      <c r="A3954" s="127" t="str">
        <f t="shared" si="169"/>
        <v>이스라엘120000</v>
      </c>
      <c r="B3954" s="127">
        <f t="shared" si="170"/>
        <v>120000</v>
      </c>
      <c r="C3954" s="127">
        <f t="shared" si="171"/>
        <v>4096000</v>
      </c>
      <c r="D3954" s="129">
        <f t="shared" ref="D3954:D4017" si="172">SUM($G$2)*(B3954*0.001)</f>
        <v>126000</v>
      </c>
      <c r="E3954" s="130" t="s">
        <v>7180</v>
      </c>
    </row>
    <row r="3955" spans="1:5">
      <c r="A3955" s="127" t="str">
        <f t="shared" si="169"/>
        <v>이스라엘121000</v>
      </c>
      <c r="B3955" s="127">
        <f t="shared" si="170"/>
        <v>121000</v>
      </c>
      <c r="C3955" s="127">
        <f t="shared" si="171"/>
        <v>4130000</v>
      </c>
      <c r="D3955" s="129">
        <f t="shared" si="172"/>
        <v>127050</v>
      </c>
      <c r="E3955" s="130" t="s">
        <v>7180</v>
      </c>
    </row>
    <row r="3956" spans="1:5">
      <c r="A3956" s="127" t="str">
        <f t="shared" si="169"/>
        <v>이스라엘122000</v>
      </c>
      <c r="B3956" s="127">
        <f t="shared" si="170"/>
        <v>122000</v>
      </c>
      <c r="C3956" s="127">
        <f t="shared" si="171"/>
        <v>4164000</v>
      </c>
      <c r="D3956" s="129">
        <f t="shared" si="172"/>
        <v>128100</v>
      </c>
      <c r="E3956" s="130" t="s">
        <v>7180</v>
      </c>
    </row>
    <row r="3957" spans="1:5">
      <c r="A3957" s="127" t="str">
        <f t="shared" si="169"/>
        <v>이스라엘123000</v>
      </c>
      <c r="B3957" s="127">
        <f t="shared" si="170"/>
        <v>123000</v>
      </c>
      <c r="C3957" s="127">
        <f t="shared" si="171"/>
        <v>4198000</v>
      </c>
      <c r="D3957" s="129">
        <f t="shared" si="172"/>
        <v>129150</v>
      </c>
      <c r="E3957" s="130" t="s">
        <v>7180</v>
      </c>
    </row>
    <row r="3958" spans="1:5">
      <c r="A3958" s="127" t="str">
        <f t="shared" si="169"/>
        <v>이스라엘124000</v>
      </c>
      <c r="B3958" s="127">
        <f t="shared" si="170"/>
        <v>124000</v>
      </c>
      <c r="C3958" s="127">
        <f t="shared" si="171"/>
        <v>4232000</v>
      </c>
      <c r="D3958" s="129">
        <f t="shared" si="172"/>
        <v>130200</v>
      </c>
      <c r="E3958" s="130" t="s">
        <v>7180</v>
      </c>
    </row>
    <row r="3959" spans="1:5">
      <c r="A3959" s="127" t="str">
        <f t="shared" si="169"/>
        <v>이스라엘125000</v>
      </c>
      <c r="B3959" s="127">
        <f t="shared" si="170"/>
        <v>125000</v>
      </c>
      <c r="C3959" s="127">
        <f t="shared" si="171"/>
        <v>4266000</v>
      </c>
      <c r="D3959" s="129">
        <f t="shared" si="172"/>
        <v>131250</v>
      </c>
      <c r="E3959" s="130" t="s">
        <v>7180</v>
      </c>
    </row>
    <row r="3960" spans="1:5">
      <c r="A3960" s="127" t="str">
        <f t="shared" si="169"/>
        <v>이스라엘126000</v>
      </c>
      <c r="B3960" s="127">
        <f t="shared" si="170"/>
        <v>126000</v>
      </c>
      <c r="C3960" s="127">
        <f t="shared" si="171"/>
        <v>4300000</v>
      </c>
      <c r="D3960" s="129">
        <f t="shared" si="172"/>
        <v>132300</v>
      </c>
      <c r="E3960" s="130" t="s">
        <v>7180</v>
      </c>
    </row>
    <row r="3961" spans="1:5">
      <c r="A3961" s="127" t="str">
        <f t="shared" si="169"/>
        <v>이스라엘127000</v>
      </c>
      <c r="B3961" s="127">
        <f t="shared" si="170"/>
        <v>127000</v>
      </c>
      <c r="C3961" s="127">
        <f t="shared" si="171"/>
        <v>4334000</v>
      </c>
      <c r="D3961" s="129">
        <f t="shared" si="172"/>
        <v>133350</v>
      </c>
      <c r="E3961" s="130" t="s">
        <v>7180</v>
      </c>
    </row>
    <row r="3962" spans="1:5">
      <c r="A3962" s="127" t="str">
        <f t="shared" si="169"/>
        <v>이스라엘128000</v>
      </c>
      <c r="B3962" s="127">
        <f t="shared" si="170"/>
        <v>128000</v>
      </c>
      <c r="C3962" s="127">
        <f t="shared" si="171"/>
        <v>4368000</v>
      </c>
      <c r="D3962" s="129">
        <f t="shared" si="172"/>
        <v>134400</v>
      </c>
      <c r="E3962" s="130" t="s">
        <v>7180</v>
      </c>
    </row>
    <row r="3963" spans="1:5">
      <c r="A3963" s="127" t="str">
        <f t="shared" ref="A3963:A4026" si="173">"이스라엘"&amp;B3963</f>
        <v>이스라엘129000</v>
      </c>
      <c r="B3963" s="127">
        <f t="shared" si="170"/>
        <v>129000</v>
      </c>
      <c r="C3963" s="127">
        <f t="shared" si="171"/>
        <v>4402000</v>
      </c>
      <c r="D3963" s="129">
        <f t="shared" si="172"/>
        <v>135450</v>
      </c>
      <c r="E3963" s="130" t="s">
        <v>7180</v>
      </c>
    </row>
    <row r="3964" spans="1:5">
      <c r="A3964" s="127" t="str">
        <f t="shared" si="173"/>
        <v>이스라엘130000</v>
      </c>
      <c r="B3964" s="127">
        <f t="shared" ref="B3964:B4027" si="174">B3963+1000</f>
        <v>130000</v>
      </c>
      <c r="C3964" s="127">
        <f t="shared" si="171"/>
        <v>4436000</v>
      </c>
      <c r="D3964" s="129">
        <f t="shared" si="172"/>
        <v>136500</v>
      </c>
      <c r="E3964" s="130" t="s">
        <v>7180</v>
      </c>
    </row>
    <row r="3965" spans="1:5">
      <c r="A3965" s="127" t="str">
        <f t="shared" si="173"/>
        <v>이스라엘131000</v>
      </c>
      <c r="B3965" s="127">
        <f t="shared" si="174"/>
        <v>131000</v>
      </c>
      <c r="C3965" s="127">
        <f t="shared" ref="C3965:C4028" si="175">C3964+34000</f>
        <v>4470000</v>
      </c>
      <c r="D3965" s="129">
        <f t="shared" si="172"/>
        <v>137550</v>
      </c>
      <c r="E3965" s="130" t="s">
        <v>7180</v>
      </c>
    </row>
    <row r="3966" spans="1:5">
      <c r="A3966" s="127" t="str">
        <f t="shared" si="173"/>
        <v>이스라엘132000</v>
      </c>
      <c r="B3966" s="127">
        <f t="shared" si="174"/>
        <v>132000</v>
      </c>
      <c r="C3966" s="127">
        <f t="shared" si="175"/>
        <v>4504000</v>
      </c>
      <c r="D3966" s="129">
        <f t="shared" si="172"/>
        <v>138600</v>
      </c>
      <c r="E3966" s="130" t="s">
        <v>7180</v>
      </c>
    </row>
    <row r="3967" spans="1:5">
      <c r="A3967" s="127" t="str">
        <f t="shared" si="173"/>
        <v>이스라엘133000</v>
      </c>
      <c r="B3967" s="127">
        <f t="shared" si="174"/>
        <v>133000</v>
      </c>
      <c r="C3967" s="127">
        <f t="shared" si="175"/>
        <v>4538000</v>
      </c>
      <c r="D3967" s="129">
        <f t="shared" si="172"/>
        <v>139650</v>
      </c>
      <c r="E3967" s="130" t="s">
        <v>7180</v>
      </c>
    </row>
    <row r="3968" spans="1:5">
      <c r="A3968" s="127" t="str">
        <f t="shared" si="173"/>
        <v>이스라엘134000</v>
      </c>
      <c r="B3968" s="127">
        <f t="shared" si="174"/>
        <v>134000</v>
      </c>
      <c r="C3968" s="127">
        <f t="shared" si="175"/>
        <v>4572000</v>
      </c>
      <c r="D3968" s="129">
        <f t="shared" si="172"/>
        <v>140700</v>
      </c>
      <c r="E3968" s="130" t="s">
        <v>7180</v>
      </c>
    </row>
    <row r="3969" spans="1:5">
      <c r="A3969" s="127" t="str">
        <f t="shared" si="173"/>
        <v>이스라엘135000</v>
      </c>
      <c r="B3969" s="127">
        <f t="shared" si="174"/>
        <v>135000</v>
      </c>
      <c r="C3969" s="127">
        <f t="shared" si="175"/>
        <v>4606000</v>
      </c>
      <c r="D3969" s="129">
        <f t="shared" si="172"/>
        <v>141750</v>
      </c>
      <c r="E3969" s="130" t="s">
        <v>7180</v>
      </c>
    </row>
    <row r="3970" spans="1:5">
      <c r="A3970" s="127" t="str">
        <f t="shared" si="173"/>
        <v>이스라엘136000</v>
      </c>
      <c r="B3970" s="127">
        <f t="shared" si="174"/>
        <v>136000</v>
      </c>
      <c r="C3970" s="127">
        <f t="shared" si="175"/>
        <v>4640000</v>
      </c>
      <c r="D3970" s="129">
        <f t="shared" si="172"/>
        <v>142800</v>
      </c>
      <c r="E3970" s="130" t="s">
        <v>7180</v>
      </c>
    </row>
    <row r="3971" spans="1:5">
      <c r="A3971" s="127" t="str">
        <f t="shared" si="173"/>
        <v>이스라엘137000</v>
      </c>
      <c r="B3971" s="127">
        <f t="shared" si="174"/>
        <v>137000</v>
      </c>
      <c r="C3971" s="127">
        <f t="shared" si="175"/>
        <v>4674000</v>
      </c>
      <c r="D3971" s="129">
        <f t="shared" si="172"/>
        <v>143850</v>
      </c>
      <c r="E3971" s="130" t="s">
        <v>7180</v>
      </c>
    </row>
    <row r="3972" spans="1:5">
      <c r="A3972" s="127" t="str">
        <f t="shared" si="173"/>
        <v>이스라엘138000</v>
      </c>
      <c r="B3972" s="127">
        <f t="shared" si="174"/>
        <v>138000</v>
      </c>
      <c r="C3972" s="127">
        <f t="shared" si="175"/>
        <v>4708000</v>
      </c>
      <c r="D3972" s="129">
        <f t="shared" si="172"/>
        <v>144900</v>
      </c>
      <c r="E3972" s="130" t="s">
        <v>7180</v>
      </c>
    </row>
    <row r="3973" spans="1:5">
      <c r="A3973" s="127" t="str">
        <f t="shared" si="173"/>
        <v>이스라엘139000</v>
      </c>
      <c r="B3973" s="127">
        <f t="shared" si="174"/>
        <v>139000</v>
      </c>
      <c r="C3973" s="127">
        <f t="shared" si="175"/>
        <v>4742000</v>
      </c>
      <c r="D3973" s="129">
        <f t="shared" si="172"/>
        <v>145950</v>
      </c>
      <c r="E3973" s="130" t="s">
        <v>7180</v>
      </c>
    </row>
    <row r="3974" spans="1:5">
      <c r="A3974" s="127" t="str">
        <f t="shared" si="173"/>
        <v>이스라엘140000</v>
      </c>
      <c r="B3974" s="127">
        <f t="shared" si="174"/>
        <v>140000</v>
      </c>
      <c r="C3974" s="127">
        <f t="shared" si="175"/>
        <v>4776000</v>
      </c>
      <c r="D3974" s="129">
        <f t="shared" si="172"/>
        <v>147000</v>
      </c>
      <c r="E3974" s="130" t="s">
        <v>7180</v>
      </c>
    </row>
    <row r="3975" spans="1:5">
      <c r="A3975" s="127" t="str">
        <f t="shared" si="173"/>
        <v>이스라엘141000</v>
      </c>
      <c r="B3975" s="127">
        <f t="shared" si="174"/>
        <v>141000</v>
      </c>
      <c r="C3975" s="127">
        <f t="shared" si="175"/>
        <v>4810000</v>
      </c>
      <c r="D3975" s="129">
        <f t="shared" si="172"/>
        <v>148050</v>
      </c>
      <c r="E3975" s="130" t="s">
        <v>7180</v>
      </c>
    </row>
    <row r="3976" spans="1:5">
      <c r="A3976" s="127" t="str">
        <f t="shared" si="173"/>
        <v>이스라엘142000</v>
      </c>
      <c r="B3976" s="127">
        <f t="shared" si="174"/>
        <v>142000</v>
      </c>
      <c r="C3976" s="127">
        <f t="shared" si="175"/>
        <v>4844000</v>
      </c>
      <c r="D3976" s="129">
        <f t="shared" si="172"/>
        <v>149100</v>
      </c>
      <c r="E3976" s="130" t="s">
        <v>7180</v>
      </c>
    </row>
    <row r="3977" spans="1:5">
      <c r="A3977" s="127" t="str">
        <f t="shared" si="173"/>
        <v>이스라엘143000</v>
      </c>
      <c r="B3977" s="127">
        <f t="shared" si="174"/>
        <v>143000</v>
      </c>
      <c r="C3977" s="127">
        <f t="shared" si="175"/>
        <v>4878000</v>
      </c>
      <c r="D3977" s="129">
        <f t="shared" si="172"/>
        <v>150150</v>
      </c>
      <c r="E3977" s="130" t="s">
        <v>7180</v>
      </c>
    </row>
    <row r="3978" spans="1:5">
      <c r="A3978" s="127" t="str">
        <f t="shared" si="173"/>
        <v>이스라엘144000</v>
      </c>
      <c r="B3978" s="127">
        <f t="shared" si="174"/>
        <v>144000</v>
      </c>
      <c r="C3978" s="127">
        <f t="shared" si="175"/>
        <v>4912000</v>
      </c>
      <c r="D3978" s="129">
        <f t="shared" si="172"/>
        <v>151200</v>
      </c>
      <c r="E3978" s="130" t="s">
        <v>7180</v>
      </c>
    </row>
    <row r="3979" spans="1:5">
      <c r="A3979" s="127" t="str">
        <f t="shared" si="173"/>
        <v>이스라엘145000</v>
      </c>
      <c r="B3979" s="127">
        <f t="shared" si="174"/>
        <v>145000</v>
      </c>
      <c r="C3979" s="127">
        <f t="shared" si="175"/>
        <v>4946000</v>
      </c>
      <c r="D3979" s="129">
        <f t="shared" si="172"/>
        <v>152250</v>
      </c>
      <c r="E3979" s="130" t="s">
        <v>7180</v>
      </c>
    </row>
    <row r="3980" spans="1:5">
      <c r="A3980" s="127" t="str">
        <f t="shared" si="173"/>
        <v>이스라엘146000</v>
      </c>
      <c r="B3980" s="127">
        <f t="shared" si="174"/>
        <v>146000</v>
      </c>
      <c r="C3980" s="127">
        <f t="shared" si="175"/>
        <v>4980000</v>
      </c>
      <c r="D3980" s="129">
        <f t="shared" si="172"/>
        <v>153300</v>
      </c>
      <c r="E3980" s="130" t="s">
        <v>7180</v>
      </c>
    </row>
    <row r="3981" spans="1:5">
      <c r="A3981" s="127" t="str">
        <f t="shared" si="173"/>
        <v>이스라엘147000</v>
      </c>
      <c r="B3981" s="127">
        <f t="shared" si="174"/>
        <v>147000</v>
      </c>
      <c r="C3981" s="127">
        <f t="shared" si="175"/>
        <v>5014000</v>
      </c>
      <c r="D3981" s="129">
        <f t="shared" si="172"/>
        <v>154350</v>
      </c>
      <c r="E3981" s="130" t="s">
        <v>7180</v>
      </c>
    </row>
    <row r="3982" spans="1:5">
      <c r="A3982" s="127" t="str">
        <f t="shared" si="173"/>
        <v>이스라엘148000</v>
      </c>
      <c r="B3982" s="127">
        <f t="shared" si="174"/>
        <v>148000</v>
      </c>
      <c r="C3982" s="127">
        <f t="shared" si="175"/>
        <v>5048000</v>
      </c>
      <c r="D3982" s="129">
        <f t="shared" si="172"/>
        <v>155400</v>
      </c>
      <c r="E3982" s="130" t="s">
        <v>7180</v>
      </c>
    </row>
    <row r="3983" spans="1:5">
      <c r="A3983" s="127" t="str">
        <f t="shared" si="173"/>
        <v>이스라엘149000</v>
      </c>
      <c r="B3983" s="127">
        <f t="shared" si="174"/>
        <v>149000</v>
      </c>
      <c r="C3983" s="127">
        <f t="shared" si="175"/>
        <v>5082000</v>
      </c>
      <c r="D3983" s="129">
        <f t="shared" si="172"/>
        <v>156450</v>
      </c>
      <c r="E3983" s="130" t="s">
        <v>7180</v>
      </c>
    </row>
    <row r="3984" spans="1:5">
      <c r="A3984" s="127" t="str">
        <f t="shared" si="173"/>
        <v>이스라엘150000</v>
      </c>
      <c r="B3984" s="127">
        <f t="shared" si="174"/>
        <v>150000</v>
      </c>
      <c r="C3984" s="127">
        <f t="shared" si="175"/>
        <v>5116000</v>
      </c>
      <c r="D3984" s="129">
        <f t="shared" si="172"/>
        <v>157500</v>
      </c>
      <c r="E3984" s="130" t="s">
        <v>7180</v>
      </c>
    </row>
    <row r="3985" spans="1:5">
      <c r="A3985" s="127" t="str">
        <f t="shared" si="173"/>
        <v>이스라엘151000</v>
      </c>
      <c r="B3985" s="127">
        <f t="shared" si="174"/>
        <v>151000</v>
      </c>
      <c r="C3985" s="127">
        <f t="shared" si="175"/>
        <v>5150000</v>
      </c>
      <c r="D3985" s="129">
        <f t="shared" si="172"/>
        <v>158550</v>
      </c>
      <c r="E3985" s="130" t="s">
        <v>7180</v>
      </c>
    </row>
    <row r="3986" spans="1:5">
      <c r="A3986" s="127" t="str">
        <f t="shared" si="173"/>
        <v>이스라엘152000</v>
      </c>
      <c r="B3986" s="127">
        <f t="shared" si="174"/>
        <v>152000</v>
      </c>
      <c r="C3986" s="127">
        <f t="shared" si="175"/>
        <v>5184000</v>
      </c>
      <c r="D3986" s="129">
        <f t="shared" si="172"/>
        <v>159600</v>
      </c>
      <c r="E3986" s="130" t="s">
        <v>7180</v>
      </c>
    </row>
    <row r="3987" spans="1:5">
      <c r="A3987" s="127" t="str">
        <f t="shared" si="173"/>
        <v>이스라엘153000</v>
      </c>
      <c r="B3987" s="127">
        <f t="shared" si="174"/>
        <v>153000</v>
      </c>
      <c r="C3987" s="127">
        <f t="shared" si="175"/>
        <v>5218000</v>
      </c>
      <c r="D3987" s="129">
        <f t="shared" si="172"/>
        <v>160650</v>
      </c>
      <c r="E3987" s="130" t="s">
        <v>7180</v>
      </c>
    </row>
    <row r="3988" spans="1:5">
      <c r="A3988" s="127" t="str">
        <f t="shared" si="173"/>
        <v>이스라엘154000</v>
      </c>
      <c r="B3988" s="127">
        <f t="shared" si="174"/>
        <v>154000</v>
      </c>
      <c r="C3988" s="127">
        <f t="shared" si="175"/>
        <v>5252000</v>
      </c>
      <c r="D3988" s="129">
        <f t="shared" si="172"/>
        <v>161700</v>
      </c>
      <c r="E3988" s="130" t="s">
        <v>7180</v>
      </c>
    </row>
    <row r="3989" spans="1:5">
      <c r="A3989" s="127" t="str">
        <f t="shared" si="173"/>
        <v>이스라엘155000</v>
      </c>
      <c r="B3989" s="127">
        <f t="shared" si="174"/>
        <v>155000</v>
      </c>
      <c r="C3989" s="127">
        <f t="shared" si="175"/>
        <v>5286000</v>
      </c>
      <c r="D3989" s="129">
        <f t="shared" si="172"/>
        <v>162750</v>
      </c>
      <c r="E3989" s="130" t="s">
        <v>7180</v>
      </c>
    </row>
    <row r="3990" spans="1:5">
      <c r="A3990" s="127" t="str">
        <f t="shared" si="173"/>
        <v>이스라엘156000</v>
      </c>
      <c r="B3990" s="127">
        <f t="shared" si="174"/>
        <v>156000</v>
      </c>
      <c r="C3990" s="127">
        <f t="shared" si="175"/>
        <v>5320000</v>
      </c>
      <c r="D3990" s="129">
        <f t="shared" si="172"/>
        <v>163800</v>
      </c>
      <c r="E3990" s="130" t="s">
        <v>7180</v>
      </c>
    </row>
    <row r="3991" spans="1:5">
      <c r="A3991" s="127" t="str">
        <f t="shared" si="173"/>
        <v>이스라엘157000</v>
      </c>
      <c r="B3991" s="127">
        <f t="shared" si="174"/>
        <v>157000</v>
      </c>
      <c r="C3991" s="127">
        <f t="shared" si="175"/>
        <v>5354000</v>
      </c>
      <c r="D3991" s="129">
        <f t="shared" si="172"/>
        <v>164850</v>
      </c>
      <c r="E3991" s="130" t="s">
        <v>7180</v>
      </c>
    </row>
    <row r="3992" spans="1:5">
      <c r="A3992" s="127" t="str">
        <f t="shared" si="173"/>
        <v>이스라엘158000</v>
      </c>
      <c r="B3992" s="127">
        <f t="shared" si="174"/>
        <v>158000</v>
      </c>
      <c r="C3992" s="127">
        <f t="shared" si="175"/>
        <v>5388000</v>
      </c>
      <c r="D3992" s="129">
        <f t="shared" si="172"/>
        <v>165900</v>
      </c>
      <c r="E3992" s="130" t="s">
        <v>7180</v>
      </c>
    </row>
    <row r="3993" spans="1:5">
      <c r="A3993" s="127" t="str">
        <f t="shared" si="173"/>
        <v>이스라엘159000</v>
      </c>
      <c r="B3993" s="127">
        <f t="shared" si="174"/>
        <v>159000</v>
      </c>
      <c r="C3993" s="127">
        <f t="shared" si="175"/>
        <v>5422000</v>
      </c>
      <c r="D3993" s="129">
        <f t="shared" si="172"/>
        <v>166950</v>
      </c>
      <c r="E3993" s="130" t="s">
        <v>7180</v>
      </c>
    </row>
    <row r="3994" spans="1:5">
      <c r="A3994" s="127" t="str">
        <f t="shared" si="173"/>
        <v>이스라엘160000</v>
      </c>
      <c r="B3994" s="127">
        <f t="shared" si="174"/>
        <v>160000</v>
      </c>
      <c r="C3994" s="127">
        <f t="shared" si="175"/>
        <v>5456000</v>
      </c>
      <c r="D3994" s="129">
        <f t="shared" si="172"/>
        <v>168000</v>
      </c>
      <c r="E3994" s="130" t="s">
        <v>7180</v>
      </c>
    </row>
    <row r="3995" spans="1:5">
      <c r="A3995" s="127" t="str">
        <f t="shared" si="173"/>
        <v>이스라엘161000</v>
      </c>
      <c r="B3995" s="127">
        <f t="shared" si="174"/>
        <v>161000</v>
      </c>
      <c r="C3995" s="127">
        <f t="shared" si="175"/>
        <v>5490000</v>
      </c>
      <c r="D3995" s="129">
        <f t="shared" si="172"/>
        <v>169050</v>
      </c>
      <c r="E3995" s="130" t="s">
        <v>7180</v>
      </c>
    </row>
    <row r="3996" spans="1:5">
      <c r="A3996" s="127" t="str">
        <f t="shared" si="173"/>
        <v>이스라엘162000</v>
      </c>
      <c r="B3996" s="127">
        <f t="shared" si="174"/>
        <v>162000</v>
      </c>
      <c r="C3996" s="127">
        <f t="shared" si="175"/>
        <v>5524000</v>
      </c>
      <c r="D3996" s="129">
        <f t="shared" si="172"/>
        <v>170100</v>
      </c>
      <c r="E3996" s="130" t="s">
        <v>7180</v>
      </c>
    </row>
    <row r="3997" spans="1:5">
      <c r="A3997" s="127" t="str">
        <f t="shared" si="173"/>
        <v>이스라엘163000</v>
      </c>
      <c r="B3997" s="127">
        <f t="shared" si="174"/>
        <v>163000</v>
      </c>
      <c r="C3997" s="127">
        <f t="shared" si="175"/>
        <v>5558000</v>
      </c>
      <c r="D3997" s="129">
        <f t="shared" si="172"/>
        <v>171150</v>
      </c>
      <c r="E3997" s="130" t="s">
        <v>7180</v>
      </c>
    </row>
    <row r="3998" spans="1:5">
      <c r="A3998" s="127" t="str">
        <f t="shared" si="173"/>
        <v>이스라엘164000</v>
      </c>
      <c r="B3998" s="127">
        <f t="shared" si="174"/>
        <v>164000</v>
      </c>
      <c r="C3998" s="127">
        <f t="shared" si="175"/>
        <v>5592000</v>
      </c>
      <c r="D3998" s="129">
        <f t="shared" si="172"/>
        <v>172200</v>
      </c>
      <c r="E3998" s="130" t="s">
        <v>7180</v>
      </c>
    </row>
    <row r="3999" spans="1:5">
      <c r="A3999" s="127" t="str">
        <f t="shared" si="173"/>
        <v>이스라엘165000</v>
      </c>
      <c r="B3999" s="127">
        <f t="shared" si="174"/>
        <v>165000</v>
      </c>
      <c r="C3999" s="127">
        <f t="shared" si="175"/>
        <v>5626000</v>
      </c>
      <c r="D3999" s="129">
        <f t="shared" si="172"/>
        <v>173250</v>
      </c>
      <c r="E3999" s="130" t="s">
        <v>7180</v>
      </c>
    </row>
    <row r="4000" spans="1:5">
      <c r="A4000" s="127" t="str">
        <f t="shared" si="173"/>
        <v>이스라엘166000</v>
      </c>
      <c r="B4000" s="127">
        <f t="shared" si="174"/>
        <v>166000</v>
      </c>
      <c r="C4000" s="127">
        <f t="shared" si="175"/>
        <v>5660000</v>
      </c>
      <c r="D4000" s="129">
        <f t="shared" si="172"/>
        <v>174300</v>
      </c>
      <c r="E4000" s="130" t="s">
        <v>7180</v>
      </c>
    </row>
    <row r="4001" spans="1:5">
      <c r="A4001" s="127" t="str">
        <f t="shared" si="173"/>
        <v>이스라엘167000</v>
      </c>
      <c r="B4001" s="127">
        <f t="shared" si="174"/>
        <v>167000</v>
      </c>
      <c r="C4001" s="127">
        <f t="shared" si="175"/>
        <v>5694000</v>
      </c>
      <c r="D4001" s="129">
        <f t="shared" si="172"/>
        <v>175350</v>
      </c>
      <c r="E4001" s="130" t="s">
        <v>7180</v>
      </c>
    </row>
    <row r="4002" spans="1:5">
      <c r="A4002" s="127" t="str">
        <f t="shared" si="173"/>
        <v>이스라엘168000</v>
      </c>
      <c r="B4002" s="127">
        <f t="shared" si="174"/>
        <v>168000</v>
      </c>
      <c r="C4002" s="127">
        <f t="shared" si="175"/>
        <v>5728000</v>
      </c>
      <c r="D4002" s="129">
        <f t="shared" si="172"/>
        <v>176400</v>
      </c>
      <c r="E4002" s="130" t="s">
        <v>7180</v>
      </c>
    </row>
    <row r="4003" spans="1:5">
      <c r="A4003" s="127" t="str">
        <f t="shared" si="173"/>
        <v>이스라엘169000</v>
      </c>
      <c r="B4003" s="127">
        <f t="shared" si="174"/>
        <v>169000</v>
      </c>
      <c r="C4003" s="127">
        <f t="shared" si="175"/>
        <v>5762000</v>
      </c>
      <c r="D4003" s="129">
        <f t="shared" si="172"/>
        <v>177450</v>
      </c>
      <c r="E4003" s="130" t="s">
        <v>7180</v>
      </c>
    </row>
    <row r="4004" spans="1:5">
      <c r="A4004" s="127" t="str">
        <f t="shared" si="173"/>
        <v>이스라엘170000</v>
      </c>
      <c r="B4004" s="127">
        <f t="shared" si="174"/>
        <v>170000</v>
      </c>
      <c r="C4004" s="127">
        <f t="shared" si="175"/>
        <v>5796000</v>
      </c>
      <c r="D4004" s="129">
        <f t="shared" si="172"/>
        <v>178500</v>
      </c>
      <c r="E4004" s="130" t="s">
        <v>7180</v>
      </c>
    </row>
    <row r="4005" spans="1:5">
      <c r="A4005" s="127" t="str">
        <f t="shared" si="173"/>
        <v>이스라엘171000</v>
      </c>
      <c r="B4005" s="127">
        <f t="shared" si="174"/>
        <v>171000</v>
      </c>
      <c r="C4005" s="127">
        <f t="shared" si="175"/>
        <v>5830000</v>
      </c>
      <c r="D4005" s="129">
        <f t="shared" si="172"/>
        <v>179550</v>
      </c>
      <c r="E4005" s="130" t="s">
        <v>7180</v>
      </c>
    </row>
    <row r="4006" spans="1:5">
      <c r="A4006" s="127" t="str">
        <f t="shared" si="173"/>
        <v>이스라엘172000</v>
      </c>
      <c r="B4006" s="127">
        <f t="shared" si="174"/>
        <v>172000</v>
      </c>
      <c r="C4006" s="127">
        <f t="shared" si="175"/>
        <v>5864000</v>
      </c>
      <c r="D4006" s="129">
        <f t="shared" si="172"/>
        <v>180600</v>
      </c>
      <c r="E4006" s="130" t="s">
        <v>7180</v>
      </c>
    </row>
    <row r="4007" spans="1:5">
      <c r="A4007" s="127" t="str">
        <f t="shared" si="173"/>
        <v>이스라엘173000</v>
      </c>
      <c r="B4007" s="127">
        <f t="shared" si="174"/>
        <v>173000</v>
      </c>
      <c r="C4007" s="127">
        <f t="shared" si="175"/>
        <v>5898000</v>
      </c>
      <c r="D4007" s="129">
        <f t="shared" si="172"/>
        <v>181650</v>
      </c>
      <c r="E4007" s="130" t="s">
        <v>7180</v>
      </c>
    </row>
    <row r="4008" spans="1:5">
      <c r="A4008" s="127" t="str">
        <f t="shared" si="173"/>
        <v>이스라엘174000</v>
      </c>
      <c r="B4008" s="127">
        <f t="shared" si="174"/>
        <v>174000</v>
      </c>
      <c r="C4008" s="127">
        <f t="shared" si="175"/>
        <v>5932000</v>
      </c>
      <c r="D4008" s="129">
        <f t="shared" si="172"/>
        <v>182700</v>
      </c>
      <c r="E4008" s="130" t="s">
        <v>7180</v>
      </c>
    </row>
    <row r="4009" spans="1:5">
      <c r="A4009" s="127" t="str">
        <f t="shared" si="173"/>
        <v>이스라엘175000</v>
      </c>
      <c r="B4009" s="127">
        <f t="shared" si="174"/>
        <v>175000</v>
      </c>
      <c r="C4009" s="127">
        <f t="shared" si="175"/>
        <v>5966000</v>
      </c>
      <c r="D4009" s="129">
        <f t="shared" si="172"/>
        <v>183750</v>
      </c>
      <c r="E4009" s="130" t="s">
        <v>7180</v>
      </c>
    </row>
    <row r="4010" spans="1:5">
      <c r="A4010" s="127" t="str">
        <f t="shared" si="173"/>
        <v>이스라엘176000</v>
      </c>
      <c r="B4010" s="127">
        <f t="shared" si="174"/>
        <v>176000</v>
      </c>
      <c r="C4010" s="127">
        <f t="shared" si="175"/>
        <v>6000000</v>
      </c>
      <c r="D4010" s="129">
        <f t="shared" si="172"/>
        <v>184800</v>
      </c>
      <c r="E4010" s="130" t="s">
        <v>7180</v>
      </c>
    </row>
    <row r="4011" spans="1:5">
      <c r="A4011" s="127" t="str">
        <f t="shared" si="173"/>
        <v>이스라엘177000</v>
      </c>
      <c r="B4011" s="127">
        <f t="shared" si="174"/>
        <v>177000</v>
      </c>
      <c r="C4011" s="127">
        <f t="shared" si="175"/>
        <v>6034000</v>
      </c>
      <c r="D4011" s="129">
        <f t="shared" si="172"/>
        <v>185850</v>
      </c>
      <c r="E4011" s="130" t="s">
        <v>7180</v>
      </c>
    </row>
    <row r="4012" spans="1:5">
      <c r="A4012" s="127" t="str">
        <f t="shared" si="173"/>
        <v>이스라엘178000</v>
      </c>
      <c r="B4012" s="127">
        <f t="shared" si="174"/>
        <v>178000</v>
      </c>
      <c r="C4012" s="127">
        <f t="shared" si="175"/>
        <v>6068000</v>
      </c>
      <c r="D4012" s="129">
        <f t="shared" si="172"/>
        <v>186900</v>
      </c>
      <c r="E4012" s="130" t="s">
        <v>7180</v>
      </c>
    </row>
    <row r="4013" spans="1:5">
      <c r="A4013" s="127" t="str">
        <f t="shared" si="173"/>
        <v>이스라엘179000</v>
      </c>
      <c r="B4013" s="127">
        <f t="shared" si="174"/>
        <v>179000</v>
      </c>
      <c r="C4013" s="127">
        <f t="shared" si="175"/>
        <v>6102000</v>
      </c>
      <c r="D4013" s="129">
        <f t="shared" si="172"/>
        <v>187950</v>
      </c>
      <c r="E4013" s="130" t="s">
        <v>7180</v>
      </c>
    </row>
    <row r="4014" spans="1:5">
      <c r="A4014" s="127" t="str">
        <f t="shared" si="173"/>
        <v>이스라엘180000</v>
      </c>
      <c r="B4014" s="127">
        <f t="shared" si="174"/>
        <v>180000</v>
      </c>
      <c r="C4014" s="127">
        <f t="shared" si="175"/>
        <v>6136000</v>
      </c>
      <c r="D4014" s="129">
        <f t="shared" si="172"/>
        <v>189000</v>
      </c>
      <c r="E4014" s="130" t="s">
        <v>7180</v>
      </c>
    </row>
    <row r="4015" spans="1:5">
      <c r="A4015" s="127" t="str">
        <f t="shared" si="173"/>
        <v>이스라엘181000</v>
      </c>
      <c r="B4015" s="127">
        <f t="shared" si="174"/>
        <v>181000</v>
      </c>
      <c r="C4015" s="127">
        <f t="shared" si="175"/>
        <v>6170000</v>
      </c>
      <c r="D4015" s="129">
        <f t="shared" si="172"/>
        <v>190050</v>
      </c>
      <c r="E4015" s="130" t="s">
        <v>7180</v>
      </c>
    </row>
    <row r="4016" spans="1:5">
      <c r="A4016" s="127" t="str">
        <f t="shared" si="173"/>
        <v>이스라엘182000</v>
      </c>
      <c r="B4016" s="127">
        <f t="shared" si="174"/>
        <v>182000</v>
      </c>
      <c r="C4016" s="127">
        <f t="shared" si="175"/>
        <v>6204000</v>
      </c>
      <c r="D4016" s="129">
        <f t="shared" si="172"/>
        <v>191100</v>
      </c>
      <c r="E4016" s="130" t="s">
        <v>7180</v>
      </c>
    </row>
    <row r="4017" spans="1:5">
      <c r="A4017" s="127" t="str">
        <f t="shared" si="173"/>
        <v>이스라엘183000</v>
      </c>
      <c r="B4017" s="127">
        <f t="shared" si="174"/>
        <v>183000</v>
      </c>
      <c r="C4017" s="127">
        <f t="shared" si="175"/>
        <v>6238000</v>
      </c>
      <c r="D4017" s="129">
        <f t="shared" si="172"/>
        <v>192150</v>
      </c>
      <c r="E4017" s="130" t="s">
        <v>7180</v>
      </c>
    </row>
    <row r="4018" spans="1:5">
      <c r="A4018" s="127" t="str">
        <f t="shared" si="173"/>
        <v>이스라엘184000</v>
      </c>
      <c r="B4018" s="127">
        <f t="shared" si="174"/>
        <v>184000</v>
      </c>
      <c r="C4018" s="127">
        <f t="shared" si="175"/>
        <v>6272000</v>
      </c>
      <c r="D4018" s="129">
        <f t="shared" ref="D4018:D4081" si="176">SUM($G$2)*(B4018*0.001)</f>
        <v>193200</v>
      </c>
      <c r="E4018" s="130" t="s">
        <v>7180</v>
      </c>
    </row>
    <row r="4019" spans="1:5">
      <c r="A4019" s="127" t="str">
        <f t="shared" si="173"/>
        <v>이스라엘185000</v>
      </c>
      <c r="B4019" s="127">
        <f t="shared" si="174"/>
        <v>185000</v>
      </c>
      <c r="C4019" s="127">
        <f t="shared" si="175"/>
        <v>6306000</v>
      </c>
      <c r="D4019" s="129">
        <f t="shared" si="176"/>
        <v>194250</v>
      </c>
      <c r="E4019" s="130" t="s">
        <v>7180</v>
      </c>
    </row>
    <row r="4020" spans="1:5">
      <c r="A4020" s="127" t="str">
        <f t="shared" si="173"/>
        <v>이스라엘186000</v>
      </c>
      <c r="B4020" s="127">
        <f t="shared" si="174"/>
        <v>186000</v>
      </c>
      <c r="C4020" s="127">
        <f t="shared" si="175"/>
        <v>6340000</v>
      </c>
      <c r="D4020" s="129">
        <f t="shared" si="176"/>
        <v>195300</v>
      </c>
      <c r="E4020" s="130" t="s">
        <v>7180</v>
      </c>
    </row>
    <row r="4021" spans="1:5">
      <c r="A4021" s="127" t="str">
        <f t="shared" si="173"/>
        <v>이스라엘187000</v>
      </c>
      <c r="B4021" s="127">
        <f t="shared" si="174"/>
        <v>187000</v>
      </c>
      <c r="C4021" s="127">
        <f t="shared" si="175"/>
        <v>6374000</v>
      </c>
      <c r="D4021" s="129">
        <f t="shared" si="176"/>
        <v>196350</v>
      </c>
      <c r="E4021" s="130" t="s">
        <v>7180</v>
      </c>
    </row>
    <row r="4022" spans="1:5">
      <c r="A4022" s="127" t="str">
        <f t="shared" si="173"/>
        <v>이스라엘188000</v>
      </c>
      <c r="B4022" s="127">
        <f t="shared" si="174"/>
        <v>188000</v>
      </c>
      <c r="C4022" s="127">
        <f t="shared" si="175"/>
        <v>6408000</v>
      </c>
      <c r="D4022" s="129">
        <f t="shared" si="176"/>
        <v>197400</v>
      </c>
      <c r="E4022" s="130" t="s">
        <v>7180</v>
      </c>
    </row>
    <row r="4023" spans="1:5">
      <c r="A4023" s="127" t="str">
        <f t="shared" si="173"/>
        <v>이스라엘189000</v>
      </c>
      <c r="B4023" s="127">
        <f t="shared" si="174"/>
        <v>189000</v>
      </c>
      <c r="C4023" s="127">
        <f t="shared" si="175"/>
        <v>6442000</v>
      </c>
      <c r="D4023" s="129">
        <f t="shared" si="176"/>
        <v>198450</v>
      </c>
      <c r="E4023" s="130" t="s">
        <v>7180</v>
      </c>
    </row>
    <row r="4024" spans="1:5">
      <c r="A4024" s="127" t="str">
        <f t="shared" si="173"/>
        <v>이스라엘190000</v>
      </c>
      <c r="B4024" s="127">
        <f t="shared" si="174"/>
        <v>190000</v>
      </c>
      <c r="C4024" s="127">
        <f t="shared" si="175"/>
        <v>6476000</v>
      </c>
      <c r="D4024" s="129">
        <f t="shared" si="176"/>
        <v>199500</v>
      </c>
      <c r="E4024" s="130" t="s">
        <v>7180</v>
      </c>
    </row>
    <row r="4025" spans="1:5">
      <c r="A4025" s="127" t="str">
        <f t="shared" si="173"/>
        <v>이스라엘191000</v>
      </c>
      <c r="B4025" s="127">
        <f t="shared" si="174"/>
        <v>191000</v>
      </c>
      <c r="C4025" s="127">
        <f t="shared" si="175"/>
        <v>6510000</v>
      </c>
      <c r="D4025" s="129">
        <f t="shared" si="176"/>
        <v>200550</v>
      </c>
      <c r="E4025" s="130" t="s">
        <v>7180</v>
      </c>
    </row>
    <row r="4026" spans="1:5">
      <c r="A4026" s="127" t="str">
        <f t="shared" si="173"/>
        <v>이스라엘192000</v>
      </c>
      <c r="B4026" s="127">
        <f t="shared" si="174"/>
        <v>192000</v>
      </c>
      <c r="C4026" s="127">
        <f t="shared" si="175"/>
        <v>6544000</v>
      </c>
      <c r="D4026" s="129">
        <f t="shared" si="176"/>
        <v>201600</v>
      </c>
      <c r="E4026" s="130" t="s">
        <v>7180</v>
      </c>
    </row>
    <row r="4027" spans="1:5">
      <c r="A4027" s="127" t="str">
        <f t="shared" ref="A4027:A4090" si="177">"이스라엘"&amp;B4027</f>
        <v>이스라엘193000</v>
      </c>
      <c r="B4027" s="127">
        <f t="shared" si="174"/>
        <v>193000</v>
      </c>
      <c r="C4027" s="127">
        <f t="shared" si="175"/>
        <v>6578000</v>
      </c>
      <c r="D4027" s="129">
        <f t="shared" si="176"/>
        <v>202650</v>
      </c>
      <c r="E4027" s="130" t="s">
        <v>7180</v>
      </c>
    </row>
    <row r="4028" spans="1:5">
      <c r="A4028" s="127" t="str">
        <f t="shared" si="177"/>
        <v>이스라엘194000</v>
      </c>
      <c r="B4028" s="127">
        <f t="shared" ref="B4028:B4091" si="178">B4027+1000</f>
        <v>194000</v>
      </c>
      <c r="C4028" s="127">
        <f t="shared" si="175"/>
        <v>6612000</v>
      </c>
      <c r="D4028" s="129">
        <f t="shared" si="176"/>
        <v>203700</v>
      </c>
      <c r="E4028" s="130" t="s">
        <v>7180</v>
      </c>
    </row>
    <row r="4029" spans="1:5">
      <c r="A4029" s="127" t="str">
        <f t="shared" si="177"/>
        <v>이스라엘195000</v>
      </c>
      <c r="B4029" s="127">
        <f t="shared" si="178"/>
        <v>195000</v>
      </c>
      <c r="C4029" s="127">
        <f t="shared" ref="C4029:C4092" si="179">C4028+34000</f>
        <v>6646000</v>
      </c>
      <c r="D4029" s="129">
        <f t="shared" si="176"/>
        <v>204750</v>
      </c>
      <c r="E4029" s="130" t="s">
        <v>7180</v>
      </c>
    </row>
    <row r="4030" spans="1:5">
      <c r="A4030" s="127" t="str">
        <f t="shared" si="177"/>
        <v>이스라엘196000</v>
      </c>
      <c r="B4030" s="127">
        <f t="shared" si="178"/>
        <v>196000</v>
      </c>
      <c r="C4030" s="127">
        <f t="shared" si="179"/>
        <v>6680000</v>
      </c>
      <c r="D4030" s="129">
        <f t="shared" si="176"/>
        <v>205800</v>
      </c>
      <c r="E4030" s="130" t="s">
        <v>7180</v>
      </c>
    </row>
    <row r="4031" spans="1:5">
      <c r="A4031" s="127" t="str">
        <f t="shared" si="177"/>
        <v>이스라엘197000</v>
      </c>
      <c r="B4031" s="127">
        <f t="shared" si="178"/>
        <v>197000</v>
      </c>
      <c r="C4031" s="127">
        <f t="shared" si="179"/>
        <v>6714000</v>
      </c>
      <c r="D4031" s="129">
        <f t="shared" si="176"/>
        <v>206850</v>
      </c>
      <c r="E4031" s="130" t="s">
        <v>7180</v>
      </c>
    </row>
    <row r="4032" spans="1:5">
      <c r="A4032" s="127" t="str">
        <f t="shared" si="177"/>
        <v>이스라엘198000</v>
      </c>
      <c r="B4032" s="127">
        <f t="shared" si="178"/>
        <v>198000</v>
      </c>
      <c r="C4032" s="127">
        <f t="shared" si="179"/>
        <v>6748000</v>
      </c>
      <c r="D4032" s="129">
        <f t="shared" si="176"/>
        <v>207900</v>
      </c>
      <c r="E4032" s="130" t="s">
        <v>7180</v>
      </c>
    </row>
    <row r="4033" spans="1:5">
      <c r="A4033" s="127" t="str">
        <f t="shared" si="177"/>
        <v>이스라엘199000</v>
      </c>
      <c r="B4033" s="127">
        <f t="shared" si="178"/>
        <v>199000</v>
      </c>
      <c r="C4033" s="127">
        <f t="shared" si="179"/>
        <v>6782000</v>
      </c>
      <c r="D4033" s="129">
        <f t="shared" si="176"/>
        <v>208950</v>
      </c>
      <c r="E4033" s="130" t="s">
        <v>7180</v>
      </c>
    </row>
    <row r="4034" spans="1:5">
      <c r="A4034" s="127" t="str">
        <f t="shared" si="177"/>
        <v>이스라엘200000</v>
      </c>
      <c r="B4034" s="127">
        <f t="shared" si="178"/>
        <v>200000</v>
      </c>
      <c r="C4034" s="127">
        <f t="shared" si="179"/>
        <v>6816000</v>
      </c>
      <c r="D4034" s="129">
        <f t="shared" si="176"/>
        <v>210000</v>
      </c>
      <c r="E4034" s="130" t="s">
        <v>7180</v>
      </c>
    </row>
    <row r="4035" spans="1:5">
      <c r="A4035" s="127" t="str">
        <f t="shared" si="177"/>
        <v>이스라엘201000</v>
      </c>
      <c r="B4035" s="127">
        <f t="shared" si="178"/>
        <v>201000</v>
      </c>
      <c r="C4035" s="127">
        <f t="shared" si="179"/>
        <v>6850000</v>
      </c>
      <c r="D4035" s="129">
        <f t="shared" si="176"/>
        <v>211050</v>
      </c>
      <c r="E4035" s="130" t="s">
        <v>7180</v>
      </c>
    </row>
    <row r="4036" spans="1:5">
      <c r="A4036" s="127" t="str">
        <f t="shared" si="177"/>
        <v>이스라엘202000</v>
      </c>
      <c r="B4036" s="127">
        <f t="shared" si="178"/>
        <v>202000</v>
      </c>
      <c r="C4036" s="127">
        <f t="shared" si="179"/>
        <v>6884000</v>
      </c>
      <c r="D4036" s="129">
        <f t="shared" si="176"/>
        <v>212100</v>
      </c>
      <c r="E4036" s="130" t="s">
        <v>7180</v>
      </c>
    </row>
    <row r="4037" spans="1:5">
      <c r="A4037" s="127" t="str">
        <f t="shared" si="177"/>
        <v>이스라엘203000</v>
      </c>
      <c r="B4037" s="127">
        <f t="shared" si="178"/>
        <v>203000</v>
      </c>
      <c r="C4037" s="127">
        <f t="shared" si="179"/>
        <v>6918000</v>
      </c>
      <c r="D4037" s="129">
        <f t="shared" si="176"/>
        <v>213150</v>
      </c>
      <c r="E4037" s="130" t="s">
        <v>7180</v>
      </c>
    </row>
    <row r="4038" spans="1:5">
      <c r="A4038" s="127" t="str">
        <f t="shared" si="177"/>
        <v>이스라엘204000</v>
      </c>
      <c r="B4038" s="127">
        <f t="shared" si="178"/>
        <v>204000</v>
      </c>
      <c r="C4038" s="127">
        <f t="shared" si="179"/>
        <v>6952000</v>
      </c>
      <c r="D4038" s="129">
        <f t="shared" si="176"/>
        <v>214200</v>
      </c>
      <c r="E4038" s="130" t="s">
        <v>7180</v>
      </c>
    </row>
    <row r="4039" spans="1:5">
      <c r="A4039" s="127" t="str">
        <f t="shared" si="177"/>
        <v>이스라엘205000</v>
      </c>
      <c r="B4039" s="127">
        <f t="shared" si="178"/>
        <v>205000</v>
      </c>
      <c r="C4039" s="127">
        <f t="shared" si="179"/>
        <v>6986000</v>
      </c>
      <c r="D4039" s="129">
        <f t="shared" si="176"/>
        <v>215250</v>
      </c>
      <c r="E4039" s="130" t="s">
        <v>7180</v>
      </c>
    </row>
    <row r="4040" spans="1:5">
      <c r="A4040" s="127" t="str">
        <f t="shared" si="177"/>
        <v>이스라엘206000</v>
      </c>
      <c r="B4040" s="127">
        <f t="shared" si="178"/>
        <v>206000</v>
      </c>
      <c r="C4040" s="127">
        <f t="shared" si="179"/>
        <v>7020000</v>
      </c>
      <c r="D4040" s="129">
        <f t="shared" si="176"/>
        <v>216300</v>
      </c>
      <c r="E4040" s="130" t="s">
        <v>7180</v>
      </c>
    </row>
    <row r="4041" spans="1:5">
      <c r="A4041" s="127" t="str">
        <f t="shared" si="177"/>
        <v>이스라엘207000</v>
      </c>
      <c r="B4041" s="127">
        <f t="shared" si="178"/>
        <v>207000</v>
      </c>
      <c r="C4041" s="127">
        <f t="shared" si="179"/>
        <v>7054000</v>
      </c>
      <c r="D4041" s="129">
        <f t="shared" si="176"/>
        <v>217350</v>
      </c>
      <c r="E4041" s="130" t="s">
        <v>7180</v>
      </c>
    </row>
    <row r="4042" spans="1:5">
      <c r="A4042" s="127" t="str">
        <f t="shared" si="177"/>
        <v>이스라엘208000</v>
      </c>
      <c r="B4042" s="127">
        <f t="shared" si="178"/>
        <v>208000</v>
      </c>
      <c r="C4042" s="127">
        <f t="shared" si="179"/>
        <v>7088000</v>
      </c>
      <c r="D4042" s="129">
        <f t="shared" si="176"/>
        <v>218400</v>
      </c>
      <c r="E4042" s="130" t="s">
        <v>7180</v>
      </c>
    </row>
    <row r="4043" spans="1:5">
      <c r="A4043" s="127" t="str">
        <f t="shared" si="177"/>
        <v>이스라엘209000</v>
      </c>
      <c r="B4043" s="127">
        <f t="shared" si="178"/>
        <v>209000</v>
      </c>
      <c r="C4043" s="127">
        <f t="shared" si="179"/>
        <v>7122000</v>
      </c>
      <c r="D4043" s="129">
        <f t="shared" si="176"/>
        <v>219450</v>
      </c>
      <c r="E4043" s="130" t="s">
        <v>7180</v>
      </c>
    </row>
    <row r="4044" spans="1:5">
      <c r="A4044" s="127" t="str">
        <f t="shared" si="177"/>
        <v>이스라엘210000</v>
      </c>
      <c r="B4044" s="127">
        <f t="shared" si="178"/>
        <v>210000</v>
      </c>
      <c r="C4044" s="127">
        <f t="shared" si="179"/>
        <v>7156000</v>
      </c>
      <c r="D4044" s="129">
        <f t="shared" si="176"/>
        <v>220500</v>
      </c>
      <c r="E4044" s="130" t="s">
        <v>7180</v>
      </c>
    </row>
    <row r="4045" spans="1:5">
      <c r="A4045" s="127" t="str">
        <f t="shared" si="177"/>
        <v>이스라엘211000</v>
      </c>
      <c r="B4045" s="127">
        <f t="shared" si="178"/>
        <v>211000</v>
      </c>
      <c r="C4045" s="127">
        <f t="shared" si="179"/>
        <v>7190000</v>
      </c>
      <c r="D4045" s="129">
        <f t="shared" si="176"/>
        <v>221550</v>
      </c>
      <c r="E4045" s="130" t="s">
        <v>7180</v>
      </c>
    </row>
    <row r="4046" spans="1:5">
      <c r="A4046" s="127" t="str">
        <f t="shared" si="177"/>
        <v>이스라엘212000</v>
      </c>
      <c r="B4046" s="127">
        <f t="shared" si="178"/>
        <v>212000</v>
      </c>
      <c r="C4046" s="127">
        <f t="shared" si="179"/>
        <v>7224000</v>
      </c>
      <c r="D4046" s="129">
        <f t="shared" si="176"/>
        <v>222600</v>
      </c>
      <c r="E4046" s="130" t="s">
        <v>7180</v>
      </c>
    </row>
    <row r="4047" spans="1:5">
      <c r="A4047" s="127" t="str">
        <f t="shared" si="177"/>
        <v>이스라엘213000</v>
      </c>
      <c r="B4047" s="127">
        <f t="shared" si="178"/>
        <v>213000</v>
      </c>
      <c r="C4047" s="127">
        <f t="shared" si="179"/>
        <v>7258000</v>
      </c>
      <c r="D4047" s="129">
        <f t="shared" si="176"/>
        <v>223650</v>
      </c>
      <c r="E4047" s="130" t="s">
        <v>7180</v>
      </c>
    </row>
    <row r="4048" spans="1:5">
      <c r="A4048" s="127" t="str">
        <f t="shared" si="177"/>
        <v>이스라엘214000</v>
      </c>
      <c r="B4048" s="127">
        <f t="shared" si="178"/>
        <v>214000</v>
      </c>
      <c r="C4048" s="127">
        <f t="shared" si="179"/>
        <v>7292000</v>
      </c>
      <c r="D4048" s="129">
        <f t="shared" si="176"/>
        <v>224700</v>
      </c>
      <c r="E4048" s="130" t="s">
        <v>7180</v>
      </c>
    </row>
    <row r="4049" spans="1:5">
      <c r="A4049" s="127" t="str">
        <f t="shared" si="177"/>
        <v>이스라엘215000</v>
      </c>
      <c r="B4049" s="127">
        <f t="shared" si="178"/>
        <v>215000</v>
      </c>
      <c r="C4049" s="127">
        <f t="shared" si="179"/>
        <v>7326000</v>
      </c>
      <c r="D4049" s="129">
        <f t="shared" si="176"/>
        <v>225750</v>
      </c>
      <c r="E4049" s="130" t="s">
        <v>7180</v>
      </c>
    </row>
    <row r="4050" spans="1:5">
      <c r="A4050" s="127" t="str">
        <f t="shared" si="177"/>
        <v>이스라엘216000</v>
      </c>
      <c r="B4050" s="127">
        <f t="shared" si="178"/>
        <v>216000</v>
      </c>
      <c r="C4050" s="127">
        <f t="shared" si="179"/>
        <v>7360000</v>
      </c>
      <c r="D4050" s="129">
        <f t="shared" si="176"/>
        <v>226800</v>
      </c>
      <c r="E4050" s="130" t="s">
        <v>7180</v>
      </c>
    </row>
    <row r="4051" spans="1:5">
      <c r="A4051" s="127" t="str">
        <f t="shared" si="177"/>
        <v>이스라엘217000</v>
      </c>
      <c r="B4051" s="127">
        <f t="shared" si="178"/>
        <v>217000</v>
      </c>
      <c r="C4051" s="127">
        <f t="shared" si="179"/>
        <v>7394000</v>
      </c>
      <c r="D4051" s="129">
        <f t="shared" si="176"/>
        <v>227850</v>
      </c>
      <c r="E4051" s="130" t="s">
        <v>7180</v>
      </c>
    </row>
    <row r="4052" spans="1:5">
      <c r="A4052" s="127" t="str">
        <f t="shared" si="177"/>
        <v>이스라엘218000</v>
      </c>
      <c r="B4052" s="127">
        <f t="shared" si="178"/>
        <v>218000</v>
      </c>
      <c r="C4052" s="127">
        <f t="shared" si="179"/>
        <v>7428000</v>
      </c>
      <c r="D4052" s="129">
        <f t="shared" si="176"/>
        <v>228900</v>
      </c>
      <c r="E4052" s="130" t="s">
        <v>7180</v>
      </c>
    </row>
    <row r="4053" spans="1:5">
      <c r="A4053" s="127" t="str">
        <f t="shared" si="177"/>
        <v>이스라엘219000</v>
      </c>
      <c r="B4053" s="127">
        <f t="shared" si="178"/>
        <v>219000</v>
      </c>
      <c r="C4053" s="127">
        <f t="shared" si="179"/>
        <v>7462000</v>
      </c>
      <c r="D4053" s="129">
        <f t="shared" si="176"/>
        <v>229950</v>
      </c>
      <c r="E4053" s="130" t="s">
        <v>7180</v>
      </c>
    </row>
    <row r="4054" spans="1:5">
      <c r="A4054" s="127" t="str">
        <f t="shared" si="177"/>
        <v>이스라엘220000</v>
      </c>
      <c r="B4054" s="127">
        <f t="shared" si="178"/>
        <v>220000</v>
      </c>
      <c r="C4054" s="127">
        <f t="shared" si="179"/>
        <v>7496000</v>
      </c>
      <c r="D4054" s="129">
        <f t="shared" si="176"/>
        <v>231000</v>
      </c>
      <c r="E4054" s="130" t="s">
        <v>7180</v>
      </c>
    </row>
    <row r="4055" spans="1:5">
      <c r="A4055" s="127" t="str">
        <f t="shared" si="177"/>
        <v>이스라엘221000</v>
      </c>
      <c r="B4055" s="127">
        <f t="shared" si="178"/>
        <v>221000</v>
      </c>
      <c r="C4055" s="127">
        <f t="shared" si="179"/>
        <v>7530000</v>
      </c>
      <c r="D4055" s="129">
        <f t="shared" si="176"/>
        <v>232050</v>
      </c>
      <c r="E4055" s="130" t="s">
        <v>7180</v>
      </c>
    </row>
    <row r="4056" spans="1:5">
      <c r="A4056" s="127" t="str">
        <f t="shared" si="177"/>
        <v>이스라엘222000</v>
      </c>
      <c r="B4056" s="127">
        <f t="shared" si="178"/>
        <v>222000</v>
      </c>
      <c r="C4056" s="127">
        <f t="shared" si="179"/>
        <v>7564000</v>
      </c>
      <c r="D4056" s="129">
        <f t="shared" si="176"/>
        <v>233100</v>
      </c>
      <c r="E4056" s="130" t="s">
        <v>7180</v>
      </c>
    </row>
    <row r="4057" spans="1:5">
      <c r="A4057" s="127" t="str">
        <f t="shared" si="177"/>
        <v>이스라엘223000</v>
      </c>
      <c r="B4057" s="127">
        <f t="shared" si="178"/>
        <v>223000</v>
      </c>
      <c r="C4057" s="127">
        <f t="shared" si="179"/>
        <v>7598000</v>
      </c>
      <c r="D4057" s="129">
        <f t="shared" si="176"/>
        <v>234150</v>
      </c>
      <c r="E4057" s="130" t="s">
        <v>7180</v>
      </c>
    </row>
    <row r="4058" spans="1:5">
      <c r="A4058" s="127" t="str">
        <f t="shared" si="177"/>
        <v>이스라엘224000</v>
      </c>
      <c r="B4058" s="127">
        <f t="shared" si="178"/>
        <v>224000</v>
      </c>
      <c r="C4058" s="127">
        <f t="shared" si="179"/>
        <v>7632000</v>
      </c>
      <c r="D4058" s="129">
        <f t="shared" si="176"/>
        <v>235200</v>
      </c>
      <c r="E4058" s="130" t="s">
        <v>7180</v>
      </c>
    </row>
    <row r="4059" spans="1:5">
      <c r="A4059" s="127" t="str">
        <f t="shared" si="177"/>
        <v>이스라엘225000</v>
      </c>
      <c r="B4059" s="127">
        <f t="shared" si="178"/>
        <v>225000</v>
      </c>
      <c r="C4059" s="127">
        <f t="shared" si="179"/>
        <v>7666000</v>
      </c>
      <c r="D4059" s="129">
        <f t="shared" si="176"/>
        <v>236250</v>
      </c>
      <c r="E4059" s="130" t="s">
        <v>7180</v>
      </c>
    </row>
    <row r="4060" spans="1:5">
      <c r="A4060" s="127" t="str">
        <f t="shared" si="177"/>
        <v>이스라엘226000</v>
      </c>
      <c r="B4060" s="127">
        <f t="shared" si="178"/>
        <v>226000</v>
      </c>
      <c r="C4060" s="127">
        <f t="shared" si="179"/>
        <v>7700000</v>
      </c>
      <c r="D4060" s="129">
        <f t="shared" si="176"/>
        <v>237300</v>
      </c>
      <c r="E4060" s="130" t="s">
        <v>7180</v>
      </c>
    </row>
    <row r="4061" spans="1:5">
      <c r="A4061" s="127" t="str">
        <f t="shared" si="177"/>
        <v>이스라엘227000</v>
      </c>
      <c r="B4061" s="127">
        <f t="shared" si="178"/>
        <v>227000</v>
      </c>
      <c r="C4061" s="127">
        <f t="shared" si="179"/>
        <v>7734000</v>
      </c>
      <c r="D4061" s="129">
        <f t="shared" si="176"/>
        <v>238350</v>
      </c>
      <c r="E4061" s="130" t="s">
        <v>7180</v>
      </c>
    </row>
    <row r="4062" spans="1:5">
      <c r="A4062" s="127" t="str">
        <f t="shared" si="177"/>
        <v>이스라엘228000</v>
      </c>
      <c r="B4062" s="127">
        <f t="shared" si="178"/>
        <v>228000</v>
      </c>
      <c r="C4062" s="127">
        <f t="shared" si="179"/>
        <v>7768000</v>
      </c>
      <c r="D4062" s="129">
        <f t="shared" si="176"/>
        <v>239400</v>
      </c>
      <c r="E4062" s="130" t="s">
        <v>7180</v>
      </c>
    </row>
    <row r="4063" spans="1:5">
      <c r="A4063" s="127" t="str">
        <f t="shared" si="177"/>
        <v>이스라엘229000</v>
      </c>
      <c r="B4063" s="127">
        <f t="shared" si="178"/>
        <v>229000</v>
      </c>
      <c r="C4063" s="127">
        <f t="shared" si="179"/>
        <v>7802000</v>
      </c>
      <c r="D4063" s="129">
        <f t="shared" si="176"/>
        <v>240450</v>
      </c>
      <c r="E4063" s="130" t="s">
        <v>7180</v>
      </c>
    </row>
    <row r="4064" spans="1:5">
      <c r="A4064" s="127" t="str">
        <f t="shared" si="177"/>
        <v>이스라엘230000</v>
      </c>
      <c r="B4064" s="127">
        <f t="shared" si="178"/>
        <v>230000</v>
      </c>
      <c r="C4064" s="127">
        <f t="shared" si="179"/>
        <v>7836000</v>
      </c>
      <c r="D4064" s="129">
        <f t="shared" si="176"/>
        <v>241500</v>
      </c>
      <c r="E4064" s="130" t="s">
        <v>7180</v>
      </c>
    </row>
    <row r="4065" spans="1:5">
      <c r="A4065" s="127" t="str">
        <f t="shared" si="177"/>
        <v>이스라엘231000</v>
      </c>
      <c r="B4065" s="127">
        <f t="shared" si="178"/>
        <v>231000</v>
      </c>
      <c r="C4065" s="127">
        <f t="shared" si="179"/>
        <v>7870000</v>
      </c>
      <c r="D4065" s="129">
        <f t="shared" si="176"/>
        <v>242550</v>
      </c>
      <c r="E4065" s="130" t="s">
        <v>7180</v>
      </c>
    </row>
    <row r="4066" spans="1:5">
      <c r="A4066" s="127" t="str">
        <f t="shared" si="177"/>
        <v>이스라엘232000</v>
      </c>
      <c r="B4066" s="127">
        <f t="shared" si="178"/>
        <v>232000</v>
      </c>
      <c r="C4066" s="127">
        <f t="shared" si="179"/>
        <v>7904000</v>
      </c>
      <c r="D4066" s="129">
        <f t="shared" si="176"/>
        <v>243600</v>
      </c>
      <c r="E4066" s="130" t="s">
        <v>7180</v>
      </c>
    </row>
    <row r="4067" spans="1:5">
      <c r="A4067" s="127" t="str">
        <f t="shared" si="177"/>
        <v>이스라엘233000</v>
      </c>
      <c r="B4067" s="127">
        <f t="shared" si="178"/>
        <v>233000</v>
      </c>
      <c r="C4067" s="127">
        <f t="shared" si="179"/>
        <v>7938000</v>
      </c>
      <c r="D4067" s="129">
        <f t="shared" si="176"/>
        <v>244650</v>
      </c>
      <c r="E4067" s="130" t="s">
        <v>7180</v>
      </c>
    </row>
    <row r="4068" spans="1:5">
      <c r="A4068" s="127" t="str">
        <f t="shared" si="177"/>
        <v>이스라엘234000</v>
      </c>
      <c r="B4068" s="127">
        <f t="shared" si="178"/>
        <v>234000</v>
      </c>
      <c r="C4068" s="127">
        <f t="shared" si="179"/>
        <v>7972000</v>
      </c>
      <c r="D4068" s="129">
        <f t="shared" si="176"/>
        <v>245700</v>
      </c>
      <c r="E4068" s="130" t="s">
        <v>7180</v>
      </c>
    </row>
    <row r="4069" spans="1:5">
      <c r="A4069" s="127" t="str">
        <f t="shared" si="177"/>
        <v>이스라엘235000</v>
      </c>
      <c r="B4069" s="127">
        <f t="shared" si="178"/>
        <v>235000</v>
      </c>
      <c r="C4069" s="127">
        <f t="shared" si="179"/>
        <v>8006000</v>
      </c>
      <c r="D4069" s="129">
        <f t="shared" si="176"/>
        <v>246750</v>
      </c>
      <c r="E4069" s="130" t="s">
        <v>7180</v>
      </c>
    </row>
    <row r="4070" spans="1:5">
      <c r="A4070" s="127" t="str">
        <f t="shared" si="177"/>
        <v>이스라엘236000</v>
      </c>
      <c r="B4070" s="127">
        <f t="shared" si="178"/>
        <v>236000</v>
      </c>
      <c r="C4070" s="127">
        <f t="shared" si="179"/>
        <v>8040000</v>
      </c>
      <c r="D4070" s="129">
        <f t="shared" si="176"/>
        <v>247800</v>
      </c>
      <c r="E4070" s="130" t="s">
        <v>7180</v>
      </c>
    </row>
    <row r="4071" spans="1:5">
      <c r="A4071" s="127" t="str">
        <f t="shared" si="177"/>
        <v>이스라엘237000</v>
      </c>
      <c r="B4071" s="127">
        <f t="shared" si="178"/>
        <v>237000</v>
      </c>
      <c r="C4071" s="127">
        <f t="shared" si="179"/>
        <v>8074000</v>
      </c>
      <c r="D4071" s="129">
        <f t="shared" si="176"/>
        <v>248850</v>
      </c>
      <c r="E4071" s="130" t="s">
        <v>7180</v>
      </c>
    </row>
    <row r="4072" spans="1:5">
      <c r="A4072" s="127" t="str">
        <f t="shared" si="177"/>
        <v>이스라엘238000</v>
      </c>
      <c r="B4072" s="127">
        <f t="shared" si="178"/>
        <v>238000</v>
      </c>
      <c r="C4072" s="127">
        <f t="shared" si="179"/>
        <v>8108000</v>
      </c>
      <c r="D4072" s="129">
        <f t="shared" si="176"/>
        <v>249900</v>
      </c>
      <c r="E4072" s="130" t="s">
        <v>7180</v>
      </c>
    </row>
    <row r="4073" spans="1:5">
      <c r="A4073" s="127" t="str">
        <f t="shared" si="177"/>
        <v>이스라엘239000</v>
      </c>
      <c r="B4073" s="127">
        <f t="shared" si="178"/>
        <v>239000</v>
      </c>
      <c r="C4073" s="127">
        <f t="shared" si="179"/>
        <v>8142000</v>
      </c>
      <c r="D4073" s="129">
        <f t="shared" si="176"/>
        <v>250950</v>
      </c>
      <c r="E4073" s="130" t="s">
        <v>7180</v>
      </c>
    </row>
    <row r="4074" spans="1:5">
      <c r="A4074" s="127" t="str">
        <f t="shared" si="177"/>
        <v>이스라엘240000</v>
      </c>
      <c r="B4074" s="127">
        <f t="shared" si="178"/>
        <v>240000</v>
      </c>
      <c r="C4074" s="127">
        <f t="shared" si="179"/>
        <v>8176000</v>
      </c>
      <c r="D4074" s="129">
        <f t="shared" si="176"/>
        <v>252000</v>
      </c>
      <c r="E4074" s="130" t="s">
        <v>7180</v>
      </c>
    </row>
    <row r="4075" spans="1:5">
      <c r="A4075" s="127" t="str">
        <f t="shared" si="177"/>
        <v>이스라엘241000</v>
      </c>
      <c r="B4075" s="127">
        <f t="shared" si="178"/>
        <v>241000</v>
      </c>
      <c r="C4075" s="127">
        <f t="shared" si="179"/>
        <v>8210000</v>
      </c>
      <c r="D4075" s="129">
        <f t="shared" si="176"/>
        <v>253050</v>
      </c>
      <c r="E4075" s="130" t="s">
        <v>7180</v>
      </c>
    </row>
    <row r="4076" spans="1:5">
      <c r="A4076" s="127" t="str">
        <f t="shared" si="177"/>
        <v>이스라엘242000</v>
      </c>
      <c r="B4076" s="127">
        <f t="shared" si="178"/>
        <v>242000</v>
      </c>
      <c r="C4076" s="127">
        <f t="shared" si="179"/>
        <v>8244000</v>
      </c>
      <c r="D4076" s="129">
        <f t="shared" si="176"/>
        <v>254100</v>
      </c>
      <c r="E4076" s="130" t="s">
        <v>7180</v>
      </c>
    </row>
    <row r="4077" spans="1:5">
      <c r="A4077" s="127" t="str">
        <f t="shared" si="177"/>
        <v>이스라엘243000</v>
      </c>
      <c r="B4077" s="127">
        <f t="shared" si="178"/>
        <v>243000</v>
      </c>
      <c r="C4077" s="127">
        <f t="shared" si="179"/>
        <v>8278000</v>
      </c>
      <c r="D4077" s="129">
        <f t="shared" si="176"/>
        <v>255150</v>
      </c>
      <c r="E4077" s="130" t="s">
        <v>7180</v>
      </c>
    </row>
    <row r="4078" spans="1:5">
      <c r="A4078" s="127" t="str">
        <f t="shared" si="177"/>
        <v>이스라엘244000</v>
      </c>
      <c r="B4078" s="127">
        <f t="shared" si="178"/>
        <v>244000</v>
      </c>
      <c r="C4078" s="127">
        <f t="shared" si="179"/>
        <v>8312000</v>
      </c>
      <c r="D4078" s="129">
        <f t="shared" si="176"/>
        <v>256200</v>
      </c>
      <c r="E4078" s="130" t="s">
        <v>7180</v>
      </c>
    </row>
    <row r="4079" spans="1:5">
      <c r="A4079" s="127" t="str">
        <f t="shared" si="177"/>
        <v>이스라엘245000</v>
      </c>
      <c r="B4079" s="127">
        <f t="shared" si="178"/>
        <v>245000</v>
      </c>
      <c r="C4079" s="127">
        <f t="shared" si="179"/>
        <v>8346000</v>
      </c>
      <c r="D4079" s="129">
        <f t="shared" si="176"/>
        <v>257250</v>
      </c>
      <c r="E4079" s="130" t="s">
        <v>7180</v>
      </c>
    </row>
    <row r="4080" spans="1:5">
      <c r="A4080" s="127" t="str">
        <f t="shared" si="177"/>
        <v>이스라엘246000</v>
      </c>
      <c r="B4080" s="127">
        <f t="shared" si="178"/>
        <v>246000</v>
      </c>
      <c r="C4080" s="127">
        <f t="shared" si="179"/>
        <v>8380000</v>
      </c>
      <c r="D4080" s="129">
        <f t="shared" si="176"/>
        <v>258300</v>
      </c>
      <c r="E4080" s="130" t="s">
        <v>7180</v>
      </c>
    </row>
    <row r="4081" spans="1:5">
      <c r="A4081" s="127" t="str">
        <f t="shared" si="177"/>
        <v>이스라엘247000</v>
      </c>
      <c r="B4081" s="127">
        <f t="shared" si="178"/>
        <v>247000</v>
      </c>
      <c r="C4081" s="127">
        <f t="shared" si="179"/>
        <v>8414000</v>
      </c>
      <c r="D4081" s="129">
        <f t="shared" si="176"/>
        <v>259350</v>
      </c>
      <c r="E4081" s="130" t="s">
        <v>7180</v>
      </c>
    </row>
    <row r="4082" spans="1:5">
      <c r="A4082" s="127" t="str">
        <f t="shared" si="177"/>
        <v>이스라엘248000</v>
      </c>
      <c r="B4082" s="127">
        <f t="shared" si="178"/>
        <v>248000</v>
      </c>
      <c r="C4082" s="127">
        <f t="shared" si="179"/>
        <v>8448000</v>
      </c>
      <c r="D4082" s="129">
        <f t="shared" ref="D4082:D4101" si="180">SUM($G$2)*(B4082*0.001)</f>
        <v>260400</v>
      </c>
      <c r="E4082" s="130" t="s">
        <v>7180</v>
      </c>
    </row>
    <row r="4083" spans="1:5">
      <c r="A4083" s="127" t="str">
        <f t="shared" si="177"/>
        <v>이스라엘249000</v>
      </c>
      <c r="B4083" s="127">
        <f t="shared" si="178"/>
        <v>249000</v>
      </c>
      <c r="C4083" s="127">
        <f t="shared" si="179"/>
        <v>8482000</v>
      </c>
      <c r="D4083" s="129">
        <f t="shared" si="180"/>
        <v>261450</v>
      </c>
      <c r="E4083" s="130" t="s">
        <v>7180</v>
      </c>
    </row>
    <row r="4084" spans="1:5">
      <c r="A4084" s="127" t="str">
        <f t="shared" si="177"/>
        <v>이스라엘250000</v>
      </c>
      <c r="B4084" s="127">
        <f t="shared" si="178"/>
        <v>250000</v>
      </c>
      <c r="C4084" s="127">
        <f t="shared" si="179"/>
        <v>8516000</v>
      </c>
      <c r="D4084" s="129">
        <f t="shared" si="180"/>
        <v>262500</v>
      </c>
      <c r="E4084" s="130" t="s">
        <v>7180</v>
      </c>
    </row>
    <row r="4085" spans="1:5">
      <c r="A4085" s="127" t="str">
        <f t="shared" si="177"/>
        <v>이스라엘251000</v>
      </c>
      <c r="B4085" s="127">
        <f t="shared" si="178"/>
        <v>251000</v>
      </c>
      <c r="C4085" s="127">
        <f t="shared" si="179"/>
        <v>8550000</v>
      </c>
      <c r="D4085" s="129">
        <f t="shared" si="180"/>
        <v>263550</v>
      </c>
      <c r="E4085" s="130" t="s">
        <v>7180</v>
      </c>
    </row>
    <row r="4086" spans="1:5">
      <c r="A4086" s="127" t="str">
        <f t="shared" si="177"/>
        <v>이스라엘252000</v>
      </c>
      <c r="B4086" s="127">
        <f t="shared" si="178"/>
        <v>252000</v>
      </c>
      <c r="C4086" s="127">
        <f t="shared" si="179"/>
        <v>8584000</v>
      </c>
      <c r="D4086" s="129">
        <f t="shared" si="180"/>
        <v>264600</v>
      </c>
      <c r="E4086" s="130" t="s">
        <v>7180</v>
      </c>
    </row>
    <row r="4087" spans="1:5">
      <c r="A4087" s="127" t="str">
        <f t="shared" si="177"/>
        <v>이스라엘253000</v>
      </c>
      <c r="B4087" s="127">
        <f t="shared" si="178"/>
        <v>253000</v>
      </c>
      <c r="C4087" s="127">
        <f t="shared" si="179"/>
        <v>8618000</v>
      </c>
      <c r="D4087" s="129">
        <f t="shared" si="180"/>
        <v>265650</v>
      </c>
      <c r="E4087" s="130" t="s">
        <v>7180</v>
      </c>
    </row>
    <row r="4088" spans="1:5">
      <c r="A4088" s="127" t="str">
        <f t="shared" si="177"/>
        <v>이스라엘254000</v>
      </c>
      <c r="B4088" s="127">
        <f t="shared" si="178"/>
        <v>254000</v>
      </c>
      <c r="C4088" s="127">
        <f t="shared" si="179"/>
        <v>8652000</v>
      </c>
      <c r="D4088" s="129">
        <f t="shared" si="180"/>
        <v>266700</v>
      </c>
      <c r="E4088" s="130" t="s">
        <v>7180</v>
      </c>
    </row>
    <row r="4089" spans="1:5">
      <c r="A4089" s="127" t="str">
        <f t="shared" si="177"/>
        <v>이스라엘255000</v>
      </c>
      <c r="B4089" s="127">
        <f t="shared" si="178"/>
        <v>255000</v>
      </c>
      <c r="C4089" s="127">
        <f t="shared" si="179"/>
        <v>8686000</v>
      </c>
      <c r="D4089" s="129">
        <f t="shared" si="180"/>
        <v>267750</v>
      </c>
      <c r="E4089" s="130" t="s">
        <v>7180</v>
      </c>
    </row>
    <row r="4090" spans="1:5">
      <c r="A4090" s="127" t="str">
        <f t="shared" si="177"/>
        <v>이스라엘256000</v>
      </c>
      <c r="B4090" s="127">
        <f t="shared" si="178"/>
        <v>256000</v>
      </c>
      <c r="C4090" s="127">
        <f t="shared" si="179"/>
        <v>8720000</v>
      </c>
      <c r="D4090" s="129">
        <f t="shared" si="180"/>
        <v>268800</v>
      </c>
      <c r="E4090" s="130" t="s">
        <v>7180</v>
      </c>
    </row>
    <row r="4091" spans="1:5">
      <c r="A4091" s="127" t="str">
        <f t="shared" ref="A4091:A4154" si="181">"이스라엘"&amp;B4091</f>
        <v>이스라엘257000</v>
      </c>
      <c r="B4091" s="127">
        <f t="shared" si="178"/>
        <v>257000</v>
      </c>
      <c r="C4091" s="127">
        <f t="shared" si="179"/>
        <v>8754000</v>
      </c>
      <c r="D4091" s="129">
        <f t="shared" si="180"/>
        <v>269850</v>
      </c>
      <c r="E4091" s="130" t="s">
        <v>7180</v>
      </c>
    </row>
    <row r="4092" spans="1:5">
      <c r="A4092" s="127" t="str">
        <f t="shared" si="181"/>
        <v>이스라엘258000</v>
      </c>
      <c r="B4092" s="127">
        <f t="shared" ref="B4092:B4155" si="182">B4091+1000</f>
        <v>258000</v>
      </c>
      <c r="C4092" s="127">
        <f t="shared" si="179"/>
        <v>8788000</v>
      </c>
      <c r="D4092" s="129">
        <f t="shared" si="180"/>
        <v>270900</v>
      </c>
      <c r="E4092" s="130" t="s">
        <v>7180</v>
      </c>
    </row>
    <row r="4093" spans="1:5">
      <c r="A4093" s="127" t="str">
        <f t="shared" si="181"/>
        <v>이스라엘259000</v>
      </c>
      <c r="B4093" s="127">
        <f t="shared" si="182"/>
        <v>259000</v>
      </c>
      <c r="C4093" s="127">
        <f t="shared" ref="C4093:C4156" si="183">C4092+34000</f>
        <v>8822000</v>
      </c>
      <c r="D4093" s="129">
        <f t="shared" si="180"/>
        <v>271950</v>
      </c>
      <c r="E4093" s="130" t="s">
        <v>7180</v>
      </c>
    </row>
    <row r="4094" spans="1:5">
      <c r="A4094" s="127" t="str">
        <f t="shared" si="181"/>
        <v>이스라엘260000</v>
      </c>
      <c r="B4094" s="127">
        <f t="shared" si="182"/>
        <v>260000</v>
      </c>
      <c r="C4094" s="127">
        <f t="shared" si="183"/>
        <v>8856000</v>
      </c>
      <c r="D4094" s="129">
        <f t="shared" si="180"/>
        <v>273000</v>
      </c>
      <c r="E4094" s="130" t="s">
        <v>7180</v>
      </c>
    </row>
    <row r="4095" spans="1:5">
      <c r="A4095" s="127" t="str">
        <f t="shared" si="181"/>
        <v>이스라엘261000</v>
      </c>
      <c r="B4095" s="127">
        <f t="shared" si="182"/>
        <v>261000</v>
      </c>
      <c r="C4095" s="127">
        <f t="shared" si="183"/>
        <v>8890000</v>
      </c>
      <c r="D4095" s="129">
        <f t="shared" si="180"/>
        <v>274050</v>
      </c>
      <c r="E4095" s="130" t="s">
        <v>7180</v>
      </c>
    </row>
    <row r="4096" spans="1:5">
      <c r="A4096" s="127" t="str">
        <f t="shared" si="181"/>
        <v>이스라엘262000</v>
      </c>
      <c r="B4096" s="127">
        <f t="shared" si="182"/>
        <v>262000</v>
      </c>
      <c r="C4096" s="127">
        <f t="shared" si="183"/>
        <v>8924000</v>
      </c>
      <c r="D4096" s="129">
        <f t="shared" si="180"/>
        <v>275100</v>
      </c>
      <c r="E4096" s="130" t="s">
        <v>7180</v>
      </c>
    </row>
    <row r="4097" spans="1:5">
      <c r="A4097" s="127" t="str">
        <f t="shared" si="181"/>
        <v>이스라엘263000</v>
      </c>
      <c r="B4097" s="127">
        <f t="shared" si="182"/>
        <v>263000</v>
      </c>
      <c r="C4097" s="127">
        <f t="shared" si="183"/>
        <v>8958000</v>
      </c>
      <c r="D4097" s="129">
        <f t="shared" si="180"/>
        <v>276150</v>
      </c>
      <c r="E4097" s="130" t="s">
        <v>7180</v>
      </c>
    </row>
    <row r="4098" spans="1:5">
      <c r="A4098" s="127" t="str">
        <f t="shared" si="181"/>
        <v>이스라엘264000</v>
      </c>
      <c r="B4098" s="127">
        <f t="shared" si="182"/>
        <v>264000</v>
      </c>
      <c r="C4098" s="127">
        <f t="shared" si="183"/>
        <v>8992000</v>
      </c>
      <c r="D4098" s="129">
        <f t="shared" si="180"/>
        <v>277200</v>
      </c>
      <c r="E4098" s="130" t="s">
        <v>7180</v>
      </c>
    </row>
    <row r="4099" spans="1:5">
      <c r="A4099" s="127" t="str">
        <f t="shared" si="181"/>
        <v>이스라엘265000</v>
      </c>
      <c r="B4099" s="127">
        <f t="shared" si="182"/>
        <v>265000</v>
      </c>
      <c r="C4099" s="127">
        <f t="shared" si="183"/>
        <v>9026000</v>
      </c>
      <c r="D4099" s="129">
        <f t="shared" si="180"/>
        <v>278250</v>
      </c>
      <c r="E4099" s="130" t="s">
        <v>7180</v>
      </c>
    </row>
    <row r="4100" spans="1:5">
      <c r="A4100" s="127" t="str">
        <f t="shared" si="181"/>
        <v>이스라엘266000</v>
      </c>
      <c r="B4100" s="127">
        <f t="shared" si="182"/>
        <v>266000</v>
      </c>
      <c r="C4100" s="127">
        <f t="shared" si="183"/>
        <v>9060000</v>
      </c>
      <c r="D4100" s="129">
        <f t="shared" si="180"/>
        <v>279300</v>
      </c>
      <c r="E4100" s="130" t="s">
        <v>7180</v>
      </c>
    </row>
    <row r="4101" spans="1:5">
      <c r="A4101" s="127" t="str">
        <f t="shared" si="181"/>
        <v>이스라엘267000</v>
      </c>
      <c r="B4101" s="127">
        <f t="shared" si="182"/>
        <v>267000</v>
      </c>
      <c r="C4101" s="127">
        <f t="shared" si="183"/>
        <v>9094000</v>
      </c>
      <c r="D4101" s="129">
        <f t="shared" si="180"/>
        <v>280350</v>
      </c>
      <c r="E4101" s="130" t="s">
        <v>7180</v>
      </c>
    </row>
    <row r="4102" spans="1:5">
      <c r="A4102" s="127" t="str">
        <f t="shared" si="181"/>
        <v>이스라엘268000</v>
      </c>
      <c r="B4102" s="127">
        <f t="shared" si="182"/>
        <v>268000</v>
      </c>
      <c r="C4102" s="127">
        <f t="shared" si="183"/>
        <v>9128000</v>
      </c>
      <c r="D4102" s="129">
        <f t="shared" ref="D4102:D4165" si="184">SUM($G$2)*(B4102*0.001)</f>
        <v>281400</v>
      </c>
      <c r="E4102" s="130" t="s">
        <v>7180</v>
      </c>
    </row>
    <row r="4103" spans="1:5">
      <c r="A4103" s="127" t="str">
        <f t="shared" si="181"/>
        <v>이스라엘269000</v>
      </c>
      <c r="B4103" s="127">
        <f t="shared" si="182"/>
        <v>269000</v>
      </c>
      <c r="C4103" s="127">
        <f t="shared" si="183"/>
        <v>9162000</v>
      </c>
      <c r="D4103" s="129">
        <f t="shared" si="184"/>
        <v>282450</v>
      </c>
      <c r="E4103" s="130" t="s">
        <v>7180</v>
      </c>
    </row>
    <row r="4104" spans="1:5">
      <c r="A4104" s="127" t="str">
        <f t="shared" si="181"/>
        <v>이스라엘270000</v>
      </c>
      <c r="B4104" s="127">
        <f t="shared" si="182"/>
        <v>270000</v>
      </c>
      <c r="C4104" s="127">
        <f t="shared" si="183"/>
        <v>9196000</v>
      </c>
      <c r="D4104" s="129">
        <f t="shared" si="184"/>
        <v>283500</v>
      </c>
      <c r="E4104" s="130" t="s">
        <v>7180</v>
      </c>
    </row>
    <row r="4105" spans="1:5">
      <c r="A4105" s="127" t="str">
        <f t="shared" si="181"/>
        <v>이스라엘271000</v>
      </c>
      <c r="B4105" s="127">
        <f t="shared" si="182"/>
        <v>271000</v>
      </c>
      <c r="C4105" s="127">
        <f t="shared" si="183"/>
        <v>9230000</v>
      </c>
      <c r="D4105" s="129">
        <f t="shared" si="184"/>
        <v>284550</v>
      </c>
      <c r="E4105" s="130" t="s">
        <v>7180</v>
      </c>
    </row>
    <row r="4106" spans="1:5">
      <c r="A4106" s="127" t="str">
        <f t="shared" si="181"/>
        <v>이스라엘272000</v>
      </c>
      <c r="B4106" s="127">
        <f t="shared" si="182"/>
        <v>272000</v>
      </c>
      <c r="C4106" s="127">
        <f t="shared" si="183"/>
        <v>9264000</v>
      </c>
      <c r="D4106" s="129">
        <f t="shared" si="184"/>
        <v>285600</v>
      </c>
      <c r="E4106" s="130" t="s">
        <v>7180</v>
      </c>
    </row>
    <row r="4107" spans="1:5">
      <c r="A4107" s="127" t="str">
        <f t="shared" si="181"/>
        <v>이스라엘273000</v>
      </c>
      <c r="B4107" s="127">
        <f t="shared" si="182"/>
        <v>273000</v>
      </c>
      <c r="C4107" s="127">
        <f t="shared" si="183"/>
        <v>9298000</v>
      </c>
      <c r="D4107" s="129">
        <f t="shared" si="184"/>
        <v>286650</v>
      </c>
      <c r="E4107" s="130" t="s">
        <v>7180</v>
      </c>
    </row>
    <row r="4108" spans="1:5">
      <c r="A4108" s="127" t="str">
        <f t="shared" si="181"/>
        <v>이스라엘274000</v>
      </c>
      <c r="B4108" s="127">
        <f t="shared" si="182"/>
        <v>274000</v>
      </c>
      <c r="C4108" s="127">
        <f t="shared" si="183"/>
        <v>9332000</v>
      </c>
      <c r="D4108" s="129">
        <f t="shared" si="184"/>
        <v>287700</v>
      </c>
      <c r="E4108" s="130" t="s">
        <v>7180</v>
      </c>
    </row>
    <row r="4109" spans="1:5">
      <c r="A4109" s="127" t="str">
        <f t="shared" si="181"/>
        <v>이스라엘275000</v>
      </c>
      <c r="B4109" s="127">
        <f t="shared" si="182"/>
        <v>275000</v>
      </c>
      <c r="C4109" s="127">
        <f t="shared" si="183"/>
        <v>9366000</v>
      </c>
      <c r="D4109" s="129">
        <f t="shared" si="184"/>
        <v>288750</v>
      </c>
      <c r="E4109" s="130" t="s">
        <v>7180</v>
      </c>
    </row>
    <row r="4110" spans="1:5">
      <c r="A4110" s="127" t="str">
        <f t="shared" si="181"/>
        <v>이스라엘276000</v>
      </c>
      <c r="B4110" s="127">
        <f t="shared" si="182"/>
        <v>276000</v>
      </c>
      <c r="C4110" s="127">
        <f t="shared" si="183"/>
        <v>9400000</v>
      </c>
      <c r="D4110" s="129">
        <f t="shared" si="184"/>
        <v>289800</v>
      </c>
      <c r="E4110" s="130" t="s">
        <v>7180</v>
      </c>
    </row>
    <row r="4111" spans="1:5">
      <c r="A4111" s="127" t="str">
        <f t="shared" si="181"/>
        <v>이스라엘277000</v>
      </c>
      <c r="B4111" s="127">
        <f t="shared" si="182"/>
        <v>277000</v>
      </c>
      <c r="C4111" s="127">
        <f t="shared" si="183"/>
        <v>9434000</v>
      </c>
      <c r="D4111" s="129">
        <f t="shared" si="184"/>
        <v>290850</v>
      </c>
      <c r="E4111" s="130" t="s">
        <v>7180</v>
      </c>
    </row>
    <row r="4112" spans="1:5">
      <c r="A4112" s="127" t="str">
        <f t="shared" si="181"/>
        <v>이스라엘278000</v>
      </c>
      <c r="B4112" s="127">
        <f t="shared" si="182"/>
        <v>278000</v>
      </c>
      <c r="C4112" s="127">
        <f t="shared" si="183"/>
        <v>9468000</v>
      </c>
      <c r="D4112" s="129">
        <f t="shared" si="184"/>
        <v>291900</v>
      </c>
      <c r="E4112" s="130" t="s">
        <v>7180</v>
      </c>
    </row>
    <row r="4113" spans="1:5">
      <c r="A4113" s="127" t="str">
        <f t="shared" si="181"/>
        <v>이스라엘279000</v>
      </c>
      <c r="B4113" s="127">
        <f t="shared" si="182"/>
        <v>279000</v>
      </c>
      <c r="C4113" s="127">
        <f t="shared" si="183"/>
        <v>9502000</v>
      </c>
      <c r="D4113" s="129">
        <f t="shared" si="184"/>
        <v>292950</v>
      </c>
      <c r="E4113" s="130" t="s">
        <v>7180</v>
      </c>
    </row>
    <row r="4114" spans="1:5">
      <c r="A4114" s="127" t="str">
        <f t="shared" si="181"/>
        <v>이스라엘280000</v>
      </c>
      <c r="B4114" s="127">
        <f t="shared" si="182"/>
        <v>280000</v>
      </c>
      <c r="C4114" s="127">
        <f t="shared" si="183"/>
        <v>9536000</v>
      </c>
      <c r="D4114" s="129">
        <f t="shared" si="184"/>
        <v>294000</v>
      </c>
      <c r="E4114" s="130" t="s">
        <v>7180</v>
      </c>
    </row>
    <row r="4115" spans="1:5">
      <c r="A4115" s="127" t="str">
        <f t="shared" si="181"/>
        <v>이스라엘281000</v>
      </c>
      <c r="B4115" s="127">
        <f t="shared" si="182"/>
        <v>281000</v>
      </c>
      <c r="C4115" s="127">
        <f t="shared" si="183"/>
        <v>9570000</v>
      </c>
      <c r="D4115" s="129">
        <f t="shared" si="184"/>
        <v>295050</v>
      </c>
      <c r="E4115" s="130" t="s">
        <v>7180</v>
      </c>
    </row>
    <row r="4116" spans="1:5">
      <c r="A4116" s="127" t="str">
        <f t="shared" si="181"/>
        <v>이스라엘282000</v>
      </c>
      <c r="B4116" s="127">
        <f t="shared" si="182"/>
        <v>282000</v>
      </c>
      <c r="C4116" s="127">
        <f t="shared" si="183"/>
        <v>9604000</v>
      </c>
      <c r="D4116" s="129">
        <f t="shared" si="184"/>
        <v>296100</v>
      </c>
      <c r="E4116" s="130" t="s">
        <v>7180</v>
      </c>
    </row>
    <row r="4117" spans="1:5">
      <c r="A4117" s="127" t="str">
        <f t="shared" si="181"/>
        <v>이스라엘283000</v>
      </c>
      <c r="B4117" s="127">
        <f t="shared" si="182"/>
        <v>283000</v>
      </c>
      <c r="C4117" s="127">
        <f t="shared" si="183"/>
        <v>9638000</v>
      </c>
      <c r="D4117" s="129">
        <f t="shared" si="184"/>
        <v>297150</v>
      </c>
      <c r="E4117" s="130" t="s">
        <v>7180</v>
      </c>
    </row>
    <row r="4118" spans="1:5">
      <c r="A4118" s="127" t="str">
        <f t="shared" si="181"/>
        <v>이스라엘284000</v>
      </c>
      <c r="B4118" s="127">
        <f t="shared" si="182"/>
        <v>284000</v>
      </c>
      <c r="C4118" s="127">
        <f t="shared" si="183"/>
        <v>9672000</v>
      </c>
      <c r="D4118" s="129">
        <f t="shared" si="184"/>
        <v>298200</v>
      </c>
      <c r="E4118" s="130" t="s">
        <v>7180</v>
      </c>
    </row>
    <row r="4119" spans="1:5">
      <c r="A4119" s="127" t="str">
        <f t="shared" si="181"/>
        <v>이스라엘285000</v>
      </c>
      <c r="B4119" s="127">
        <f t="shared" si="182"/>
        <v>285000</v>
      </c>
      <c r="C4119" s="127">
        <f t="shared" si="183"/>
        <v>9706000</v>
      </c>
      <c r="D4119" s="129">
        <f t="shared" si="184"/>
        <v>299250</v>
      </c>
      <c r="E4119" s="130" t="s">
        <v>7180</v>
      </c>
    </row>
    <row r="4120" spans="1:5">
      <c r="A4120" s="127" t="str">
        <f t="shared" si="181"/>
        <v>이스라엘286000</v>
      </c>
      <c r="B4120" s="127">
        <f t="shared" si="182"/>
        <v>286000</v>
      </c>
      <c r="C4120" s="127">
        <f t="shared" si="183"/>
        <v>9740000</v>
      </c>
      <c r="D4120" s="129">
        <f t="shared" si="184"/>
        <v>300300</v>
      </c>
      <c r="E4120" s="130" t="s">
        <v>7180</v>
      </c>
    </row>
    <row r="4121" spans="1:5">
      <c r="A4121" s="127" t="str">
        <f t="shared" si="181"/>
        <v>이스라엘287000</v>
      </c>
      <c r="B4121" s="127">
        <f t="shared" si="182"/>
        <v>287000</v>
      </c>
      <c r="C4121" s="127">
        <f t="shared" si="183"/>
        <v>9774000</v>
      </c>
      <c r="D4121" s="129">
        <f t="shared" si="184"/>
        <v>301350</v>
      </c>
      <c r="E4121" s="130" t="s">
        <v>7180</v>
      </c>
    </row>
    <row r="4122" spans="1:5">
      <c r="A4122" s="127" t="str">
        <f t="shared" si="181"/>
        <v>이스라엘288000</v>
      </c>
      <c r="B4122" s="127">
        <f t="shared" si="182"/>
        <v>288000</v>
      </c>
      <c r="C4122" s="127">
        <f t="shared" si="183"/>
        <v>9808000</v>
      </c>
      <c r="D4122" s="129">
        <f t="shared" si="184"/>
        <v>302400</v>
      </c>
      <c r="E4122" s="130" t="s">
        <v>7180</v>
      </c>
    </row>
    <row r="4123" spans="1:5">
      <c r="A4123" s="127" t="str">
        <f t="shared" si="181"/>
        <v>이스라엘289000</v>
      </c>
      <c r="B4123" s="127">
        <f t="shared" si="182"/>
        <v>289000</v>
      </c>
      <c r="C4123" s="127">
        <f t="shared" si="183"/>
        <v>9842000</v>
      </c>
      <c r="D4123" s="129">
        <f t="shared" si="184"/>
        <v>303450</v>
      </c>
      <c r="E4123" s="130" t="s">
        <v>7180</v>
      </c>
    </row>
    <row r="4124" spans="1:5">
      <c r="A4124" s="127" t="str">
        <f t="shared" si="181"/>
        <v>이스라엘290000</v>
      </c>
      <c r="B4124" s="127">
        <f t="shared" si="182"/>
        <v>290000</v>
      </c>
      <c r="C4124" s="127">
        <f t="shared" si="183"/>
        <v>9876000</v>
      </c>
      <c r="D4124" s="129">
        <f t="shared" si="184"/>
        <v>304500</v>
      </c>
      <c r="E4124" s="130" t="s">
        <v>7180</v>
      </c>
    </row>
    <row r="4125" spans="1:5">
      <c r="A4125" s="127" t="str">
        <f t="shared" si="181"/>
        <v>이스라엘291000</v>
      </c>
      <c r="B4125" s="127">
        <f t="shared" si="182"/>
        <v>291000</v>
      </c>
      <c r="C4125" s="127">
        <f t="shared" si="183"/>
        <v>9910000</v>
      </c>
      <c r="D4125" s="129">
        <f t="shared" si="184"/>
        <v>305550</v>
      </c>
      <c r="E4125" s="130" t="s">
        <v>7180</v>
      </c>
    </row>
    <row r="4126" spans="1:5">
      <c r="A4126" s="127" t="str">
        <f t="shared" si="181"/>
        <v>이스라엘292000</v>
      </c>
      <c r="B4126" s="127">
        <f t="shared" si="182"/>
        <v>292000</v>
      </c>
      <c r="C4126" s="127">
        <f t="shared" si="183"/>
        <v>9944000</v>
      </c>
      <c r="D4126" s="129">
        <f t="shared" si="184"/>
        <v>306600</v>
      </c>
      <c r="E4126" s="130" t="s">
        <v>7180</v>
      </c>
    </row>
    <row r="4127" spans="1:5">
      <c r="A4127" s="127" t="str">
        <f t="shared" si="181"/>
        <v>이스라엘293000</v>
      </c>
      <c r="B4127" s="127">
        <f t="shared" si="182"/>
        <v>293000</v>
      </c>
      <c r="C4127" s="127">
        <f t="shared" si="183"/>
        <v>9978000</v>
      </c>
      <c r="D4127" s="129">
        <f t="shared" si="184"/>
        <v>307650</v>
      </c>
      <c r="E4127" s="130" t="s">
        <v>7180</v>
      </c>
    </row>
    <row r="4128" spans="1:5">
      <c r="A4128" s="127" t="str">
        <f t="shared" si="181"/>
        <v>이스라엘294000</v>
      </c>
      <c r="B4128" s="127">
        <f t="shared" si="182"/>
        <v>294000</v>
      </c>
      <c r="C4128" s="127">
        <f t="shared" si="183"/>
        <v>10012000</v>
      </c>
      <c r="D4128" s="129">
        <f t="shared" si="184"/>
        <v>308700</v>
      </c>
      <c r="E4128" s="130" t="s">
        <v>7180</v>
      </c>
    </row>
    <row r="4129" spans="1:5">
      <c r="A4129" s="127" t="str">
        <f t="shared" si="181"/>
        <v>이스라엘295000</v>
      </c>
      <c r="B4129" s="127">
        <f t="shared" si="182"/>
        <v>295000</v>
      </c>
      <c r="C4129" s="127">
        <f t="shared" si="183"/>
        <v>10046000</v>
      </c>
      <c r="D4129" s="129">
        <f t="shared" si="184"/>
        <v>309750</v>
      </c>
      <c r="E4129" s="130" t="s">
        <v>7180</v>
      </c>
    </row>
    <row r="4130" spans="1:5">
      <c r="A4130" s="127" t="str">
        <f t="shared" si="181"/>
        <v>이스라엘296000</v>
      </c>
      <c r="B4130" s="127">
        <f t="shared" si="182"/>
        <v>296000</v>
      </c>
      <c r="C4130" s="127">
        <f t="shared" si="183"/>
        <v>10080000</v>
      </c>
      <c r="D4130" s="129">
        <f t="shared" si="184"/>
        <v>310800</v>
      </c>
      <c r="E4130" s="130" t="s">
        <v>7180</v>
      </c>
    </row>
    <row r="4131" spans="1:5">
      <c r="A4131" s="127" t="str">
        <f t="shared" si="181"/>
        <v>이스라엘297000</v>
      </c>
      <c r="B4131" s="127">
        <f t="shared" si="182"/>
        <v>297000</v>
      </c>
      <c r="C4131" s="127">
        <f t="shared" si="183"/>
        <v>10114000</v>
      </c>
      <c r="D4131" s="129">
        <f t="shared" si="184"/>
        <v>311850</v>
      </c>
      <c r="E4131" s="130" t="s">
        <v>7180</v>
      </c>
    </row>
    <row r="4132" spans="1:5">
      <c r="A4132" s="127" t="str">
        <f t="shared" si="181"/>
        <v>이스라엘298000</v>
      </c>
      <c r="B4132" s="127">
        <f t="shared" si="182"/>
        <v>298000</v>
      </c>
      <c r="C4132" s="127">
        <f t="shared" si="183"/>
        <v>10148000</v>
      </c>
      <c r="D4132" s="129">
        <f t="shared" si="184"/>
        <v>312900</v>
      </c>
      <c r="E4132" s="130" t="s">
        <v>7180</v>
      </c>
    </row>
    <row r="4133" spans="1:5">
      <c r="A4133" s="127" t="str">
        <f t="shared" si="181"/>
        <v>이스라엘299000</v>
      </c>
      <c r="B4133" s="127">
        <f t="shared" si="182"/>
        <v>299000</v>
      </c>
      <c r="C4133" s="127">
        <f t="shared" si="183"/>
        <v>10182000</v>
      </c>
      <c r="D4133" s="129">
        <f t="shared" si="184"/>
        <v>313950</v>
      </c>
      <c r="E4133" s="130" t="s">
        <v>7180</v>
      </c>
    </row>
    <row r="4134" spans="1:5">
      <c r="A4134" s="127" t="str">
        <f t="shared" si="181"/>
        <v>이스라엘300000</v>
      </c>
      <c r="B4134" s="127">
        <f t="shared" si="182"/>
        <v>300000</v>
      </c>
      <c r="C4134" s="127">
        <f t="shared" si="183"/>
        <v>10216000</v>
      </c>
      <c r="D4134" s="129">
        <f t="shared" si="184"/>
        <v>315000</v>
      </c>
      <c r="E4134" s="130" t="s">
        <v>7180</v>
      </c>
    </row>
    <row r="4135" spans="1:5">
      <c r="A4135" s="127" t="str">
        <f t="shared" si="181"/>
        <v>이스라엘301000</v>
      </c>
      <c r="B4135" s="127">
        <f t="shared" si="182"/>
        <v>301000</v>
      </c>
      <c r="C4135" s="127">
        <f t="shared" si="183"/>
        <v>10250000</v>
      </c>
      <c r="D4135" s="129">
        <f t="shared" si="184"/>
        <v>316050</v>
      </c>
      <c r="E4135" s="130" t="s">
        <v>7180</v>
      </c>
    </row>
    <row r="4136" spans="1:5">
      <c r="A4136" s="127" t="str">
        <f t="shared" si="181"/>
        <v>이스라엘302000</v>
      </c>
      <c r="B4136" s="127">
        <f t="shared" si="182"/>
        <v>302000</v>
      </c>
      <c r="C4136" s="127">
        <f t="shared" si="183"/>
        <v>10284000</v>
      </c>
      <c r="D4136" s="129">
        <f t="shared" si="184"/>
        <v>317100</v>
      </c>
      <c r="E4136" s="130" t="s">
        <v>7180</v>
      </c>
    </row>
    <row r="4137" spans="1:5">
      <c r="A4137" s="127" t="str">
        <f t="shared" si="181"/>
        <v>이스라엘303000</v>
      </c>
      <c r="B4137" s="127">
        <f t="shared" si="182"/>
        <v>303000</v>
      </c>
      <c r="C4137" s="127">
        <f t="shared" si="183"/>
        <v>10318000</v>
      </c>
      <c r="D4137" s="129">
        <f t="shared" si="184"/>
        <v>318150</v>
      </c>
      <c r="E4137" s="130" t="s">
        <v>7180</v>
      </c>
    </row>
    <row r="4138" spans="1:5">
      <c r="A4138" s="127" t="str">
        <f t="shared" si="181"/>
        <v>이스라엘304000</v>
      </c>
      <c r="B4138" s="127">
        <f t="shared" si="182"/>
        <v>304000</v>
      </c>
      <c r="C4138" s="127">
        <f t="shared" si="183"/>
        <v>10352000</v>
      </c>
      <c r="D4138" s="129">
        <f t="shared" si="184"/>
        <v>319200</v>
      </c>
      <c r="E4138" s="130" t="s">
        <v>7180</v>
      </c>
    </row>
    <row r="4139" spans="1:5">
      <c r="A4139" s="127" t="str">
        <f t="shared" si="181"/>
        <v>이스라엘305000</v>
      </c>
      <c r="B4139" s="127">
        <f t="shared" si="182"/>
        <v>305000</v>
      </c>
      <c r="C4139" s="127">
        <f t="shared" si="183"/>
        <v>10386000</v>
      </c>
      <c r="D4139" s="129">
        <f t="shared" si="184"/>
        <v>320250</v>
      </c>
      <c r="E4139" s="130" t="s">
        <v>7180</v>
      </c>
    </row>
    <row r="4140" spans="1:5">
      <c r="A4140" s="127" t="str">
        <f t="shared" si="181"/>
        <v>이스라엘306000</v>
      </c>
      <c r="B4140" s="127">
        <f t="shared" si="182"/>
        <v>306000</v>
      </c>
      <c r="C4140" s="127">
        <f t="shared" si="183"/>
        <v>10420000</v>
      </c>
      <c r="D4140" s="129">
        <f t="shared" si="184"/>
        <v>321300</v>
      </c>
      <c r="E4140" s="130" t="s">
        <v>7180</v>
      </c>
    </row>
    <row r="4141" spans="1:5">
      <c r="A4141" s="127" t="str">
        <f t="shared" si="181"/>
        <v>이스라엘307000</v>
      </c>
      <c r="B4141" s="127">
        <f t="shared" si="182"/>
        <v>307000</v>
      </c>
      <c r="C4141" s="127">
        <f t="shared" si="183"/>
        <v>10454000</v>
      </c>
      <c r="D4141" s="129">
        <f t="shared" si="184"/>
        <v>322350</v>
      </c>
      <c r="E4141" s="130" t="s">
        <v>7180</v>
      </c>
    </row>
    <row r="4142" spans="1:5">
      <c r="A4142" s="127" t="str">
        <f t="shared" si="181"/>
        <v>이스라엘308000</v>
      </c>
      <c r="B4142" s="127">
        <f t="shared" si="182"/>
        <v>308000</v>
      </c>
      <c r="C4142" s="127">
        <f t="shared" si="183"/>
        <v>10488000</v>
      </c>
      <c r="D4142" s="129">
        <f t="shared" si="184"/>
        <v>323400</v>
      </c>
      <c r="E4142" s="130" t="s">
        <v>7180</v>
      </c>
    </row>
    <row r="4143" spans="1:5">
      <c r="A4143" s="127" t="str">
        <f t="shared" si="181"/>
        <v>이스라엘309000</v>
      </c>
      <c r="B4143" s="127">
        <f t="shared" si="182"/>
        <v>309000</v>
      </c>
      <c r="C4143" s="127">
        <f t="shared" si="183"/>
        <v>10522000</v>
      </c>
      <c r="D4143" s="129">
        <f t="shared" si="184"/>
        <v>324450</v>
      </c>
      <c r="E4143" s="130" t="s">
        <v>7180</v>
      </c>
    </row>
    <row r="4144" spans="1:5">
      <c r="A4144" s="127" t="str">
        <f t="shared" si="181"/>
        <v>이스라엘310000</v>
      </c>
      <c r="B4144" s="127">
        <f t="shared" si="182"/>
        <v>310000</v>
      </c>
      <c r="C4144" s="127">
        <f t="shared" si="183"/>
        <v>10556000</v>
      </c>
      <c r="D4144" s="129">
        <f t="shared" si="184"/>
        <v>325500</v>
      </c>
      <c r="E4144" s="130" t="s">
        <v>7180</v>
      </c>
    </row>
    <row r="4145" spans="1:5">
      <c r="A4145" s="127" t="str">
        <f t="shared" si="181"/>
        <v>이스라엘311000</v>
      </c>
      <c r="B4145" s="127">
        <f t="shared" si="182"/>
        <v>311000</v>
      </c>
      <c r="C4145" s="127">
        <f t="shared" si="183"/>
        <v>10590000</v>
      </c>
      <c r="D4145" s="129">
        <f t="shared" si="184"/>
        <v>326550</v>
      </c>
      <c r="E4145" s="130" t="s">
        <v>7180</v>
      </c>
    </row>
    <row r="4146" spans="1:5">
      <c r="A4146" s="127" t="str">
        <f t="shared" si="181"/>
        <v>이스라엘312000</v>
      </c>
      <c r="B4146" s="127">
        <f t="shared" si="182"/>
        <v>312000</v>
      </c>
      <c r="C4146" s="127">
        <f t="shared" si="183"/>
        <v>10624000</v>
      </c>
      <c r="D4146" s="129">
        <f t="shared" si="184"/>
        <v>327600</v>
      </c>
      <c r="E4146" s="130" t="s">
        <v>7180</v>
      </c>
    </row>
    <row r="4147" spans="1:5">
      <c r="A4147" s="127" t="str">
        <f t="shared" si="181"/>
        <v>이스라엘313000</v>
      </c>
      <c r="B4147" s="127">
        <f t="shared" si="182"/>
        <v>313000</v>
      </c>
      <c r="C4147" s="127">
        <f t="shared" si="183"/>
        <v>10658000</v>
      </c>
      <c r="D4147" s="129">
        <f t="shared" si="184"/>
        <v>328650</v>
      </c>
      <c r="E4147" s="130" t="s">
        <v>7180</v>
      </c>
    </row>
    <row r="4148" spans="1:5">
      <c r="A4148" s="127" t="str">
        <f t="shared" si="181"/>
        <v>이스라엘314000</v>
      </c>
      <c r="B4148" s="127">
        <f t="shared" si="182"/>
        <v>314000</v>
      </c>
      <c r="C4148" s="127">
        <f t="shared" si="183"/>
        <v>10692000</v>
      </c>
      <c r="D4148" s="129">
        <f t="shared" si="184"/>
        <v>329700</v>
      </c>
      <c r="E4148" s="130" t="s">
        <v>7180</v>
      </c>
    </row>
    <row r="4149" spans="1:5">
      <c r="A4149" s="127" t="str">
        <f t="shared" si="181"/>
        <v>이스라엘315000</v>
      </c>
      <c r="B4149" s="127">
        <f t="shared" si="182"/>
        <v>315000</v>
      </c>
      <c r="C4149" s="127">
        <f t="shared" si="183"/>
        <v>10726000</v>
      </c>
      <c r="D4149" s="129">
        <f t="shared" si="184"/>
        <v>330750</v>
      </c>
      <c r="E4149" s="130" t="s">
        <v>7180</v>
      </c>
    </row>
    <row r="4150" spans="1:5">
      <c r="A4150" s="127" t="str">
        <f t="shared" si="181"/>
        <v>이스라엘316000</v>
      </c>
      <c r="B4150" s="127">
        <f t="shared" si="182"/>
        <v>316000</v>
      </c>
      <c r="C4150" s="127">
        <f t="shared" si="183"/>
        <v>10760000</v>
      </c>
      <c r="D4150" s="129">
        <f t="shared" si="184"/>
        <v>331800</v>
      </c>
      <c r="E4150" s="130" t="s">
        <v>7180</v>
      </c>
    </row>
    <row r="4151" spans="1:5">
      <c r="A4151" s="127" t="str">
        <f t="shared" si="181"/>
        <v>이스라엘317000</v>
      </c>
      <c r="B4151" s="127">
        <f t="shared" si="182"/>
        <v>317000</v>
      </c>
      <c r="C4151" s="127">
        <f t="shared" si="183"/>
        <v>10794000</v>
      </c>
      <c r="D4151" s="129">
        <f t="shared" si="184"/>
        <v>332850</v>
      </c>
      <c r="E4151" s="130" t="s">
        <v>7180</v>
      </c>
    </row>
    <row r="4152" spans="1:5">
      <c r="A4152" s="127" t="str">
        <f t="shared" si="181"/>
        <v>이스라엘318000</v>
      </c>
      <c r="B4152" s="127">
        <f t="shared" si="182"/>
        <v>318000</v>
      </c>
      <c r="C4152" s="127">
        <f t="shared" si="183"/>
        <v>10828000</v>
      </c>
      <c r="D4152" s="129">
        <f t="shared" si="184"/>
        <v>333900</v>
      </c>
      <c r="E4152" s="130" t="s">
        <v>7180</v>
      </c>
    </row>
    <row r="4153" spans="1:5">
      <c r="A4153" s="127" t="str">
        <f t="shared" si="181"/>
        <v>이스라엘319000</v>
      </c>
      <c r="B4153" s="127">
        <f t="shared" si="182"/>
        <v>319000</v>
      </c>
      <c r="C4153" s="127">
        <f t="shared" si="183"/>
        <v>10862000</v>
      </c>
      <c r="D4153" s="129">
        <f t="shared" si="184"/>
        <v>334950</v>
      </c>
      <c r="E4153" s="130" t="s">
        <v>7180</v>
      </c>
    </row>
    <row r="4154" spans="1:5">
      <c r="A4154" s="127" t="str">
        <f t="shared" si="181"/>
        <v>이스라엘320000</v>
      </c>
      <c r="B4154" s="127">
        <f t="shared" si="182"/>
        <v>320000</v>
      </c>
      <c r="C4154" s="127">
        <f t="shared" si="183"/>
        <v>10896000</v>
      </c>
      <c r="D4154" s="129">
        <f t="shared" si="184"/>
        <v>336000</v>
      </c>
      <c r="E4154" s="130" t="s">
        <v>7180</v>
      </c>
    </row>
    <row r="4155" spans="1:5">
      <c r="A4155" s="127" t="str">
        <f t="shared" ref="A4155:A4201" si="185">"이스라엘"&amp;B4155</f>
        <v>이스라엘321000</v>
      </c>
      <c r="B4155" s="127">
        <f t="shared" si="182"/>
        <v>321000</v>
      </c>
      <c r="C4155" s="127">
        <f t="shared" si="183"/>
        <v>10930000</v>
      </c>
      <c r="D4155" s="129">
        <f t="shared" si="184"/>
        <v>337050</v>
      </c>
      <c r="E4155" s="130" t="s">
        <v>7180</v>
      </c>
    </row>
    <row r="4156" spans="1:5">
      <c r="A4156" s="127" t="str">
        <f t="shared" si="185"/>
        <v>이스라엘322000</v>
      </c>
      <c r="B4156" s="127">
        <f t="shared" ref="B4156:B4201" si="186">B4155+1000</f>
        <v>322000</v>
      </c>
      <c r="C4156" s="127">
        <f t="shared" si="183"/>
        <v>10964000</v>
      </c>
      <c r="D4156" s="129">
        <f t="shared" si="184"/>
        <v>338100</v>
      </c>
      <c r="E4156" s="130" t="s">
        <v>7180</v>
      </c>
    </row>
    <row r="4157" spans="1:5">
      <c r="A4157" s="127" t="str">
        <f t="shared" si="185"/>
        <v>이스라엘323000</v>
      </c>
      <c r="B4157" s="127">
        <f t="shared" si="186"/>
        <v>323000</v>
      </c>
      <c r="C4157" s="127">
        <f t="shared" ref="C4157:C4201" si="187">C4156+34000</f>
        <v>10998000</v>
      </c>
      <c r="D4157" s="129">
        <f t="shared" si="184"/>
        <v>339150</v>
      </c>
      <c r="E4157" s="130" t="s">
        <v>7180</v>
      </c>
    </row>
    <row r="4158" spans="1:5">
      <c r="A4158" s="127" t="str">
        <f t="shared" si="185"/>
        <v>이스라엘324000</v>
      </c>
      <c r="B4158" s="127">
        <f t="shared" si="186"/>
        <v>324000</v>
      </c>
      <c r="C4158" s="127">
        <f t="shared" si="187"/>
        <v>11032000</v>
      </c>
      <c r="D4158" s="129">
        <f t="shared" si="184"/>
        <v>340200</v>
      </c>
      <c r="E4158" s="130" t="s">
        <v>7180</v>
      </c>
    </row>
    <row r="4159" spans="1:5">
      <c r="A4159" s="127" t="str">
        <f t="shared" si="185"/>
        <v>이스라엘325000</v>
      </c>
      <c r="B4159" s="127">
        <f t="shared" si="186"/>
        <v>325000</v>
      </c>
      <c r="C4159" s="127">
        <f t="shared" si="187"/>
        <v>11066000</v>
      </c>
      <c r="D4159" s="129">
        <f t="shared" si="184"/>
        <v>341250</v>
      </c>
      <c r="E4159" s="130" t="s">
        <v>7180</v>
      </c>
    </row>
    <row r="4160" spans="1:5">
      <c r="A4160" s="127" t="str">
        <f t="shared" si="185"/>
        <v>이스라엘326000</v>
      </c>
      <c r="B4160" s="127">
        <f t="shared" si="186"/>
        <v>326000</v>
      </c>
      <c r="C4160" s="127">
        <f t="shared" si="187"/>
        <v>11100000</v>
      </c>
      <c r="D4160" s="129">
        <f t="shared" si="184"/>
        <v>342300</v>
      </c>
      <c r="E4160" s="130" t="s">
        <v>7180</v>
      </c>
    </row>
    <row r="4161" spans="1:5">
      <c r="A4161" s="127" t="str">
        <f t="shared" si="185"/>
        <v>이스라엘327000</v>
      </c>
      <c r="B4161" s="127">
        <f t="shared" si="186"/>
        <v>327000</v>
      </c>
      <c r="C4161" s="127">
        <f t="shared" si="187"/>
        <v>11134000</v>
      </c>
      <c r="D4161" s="129">
        <f t="shared" si="184"/>
        <v>343350</v>
      </c>
      <c r="E4161" s="130" t="s">
        <v>7180</v>
      </c>
    </row>
    <row r="4162" spans="1:5">
      <c r="A4162" s="127" t="str">
        <f t="shared" si="185"/>
        <v>이스라엘328000</v>
      </c>
      <c r="B4162" s="127">
        <f t="shared" si="186"/>
        <v>328000</v>
      </c>
      <c r="C4162" s="127">
        <f t="shared" si="187"/>
        <v>11168000</v>
      </c>
      <c r="D4162" s="129">
        <f t="shared" si="184"/>
        <v>344400</v>
      </c>
      <c r="E4162" s="130" t="s">
        <v>7180</v>
      </c>
    </row>
    <row r="4163" spans="1:5">
      <c r="A4163" s="127" t="str">
        <f t="shared" si="185"/>
        <v>이스라엘329000</v>
      </c>
      <c r="B4163" s="127">
        <f t="shared" si="186"/>
        <v>329000</v>
      </c>
      <c r="C4163" s="127">
        <f t="shared" si="187"/>
        <v>11202000</v>
      </c>
      <c r="D4163" s="129">
        <f t="shared" si="184"/>
        <v>345450</v>
      </c>
      <c r="E4163" s="130" t="s">
        <v>7180</v>
      </c>
    </row>
    <row r="4164" spans="1:5">
      <c r="A4164" s="127" t="str">
        <f t="shared" si="185"/>
        <v>이스라엘330000</v>
      </c>
      <c r="B4164" s="127">
        <f t="shared" si="186"/>
        <v>330000</v>
      </c>
      <c r="C4164" s="127">
        <f t="shared" si="187"/>
        <v>11236000</v>
      </c>
      <c r="D4164" s="129">
        <f t="shared" si="184"/>
        <v>346500</v>
      </c>
      <c r="E4164" s="130" t="s">
        <v>7180</v>
      </c>
    </row>
    <row r="4165" spans="1:5">
      <c r="A4165" s="127" t="str">
        <f t="shared" si="185"/>
        <v>이스라엘331000</v>
      </c>
      <c r="B4165" s="127">
        <f t="shared" si="186"/>
        <v>331000</v>
      </c>
      <c r="C4165" s="127">
        <f t="shared" si="187"/>
        <v>11270000</v>
      </c>
      <c r="D4165" s="129">
        <f t="shared" si="184"/>
        <v>347550</v>
      </c>
      <c r="E4165" s="130" t="s">
        <v>7180</v>
      </c>
    </row>
    <row r="4166" spans="1:5">
      <c r="A4166" s="127" t="str">
        <f t="shared" si="185"/>
        <v>이스라엘332000</v>
      </c>
      <c r="B4166" s="127">
        <f t="shared" si="186"/>
        <v>332000</v>
      </c>
      <c r="C4166" s="127">
        <f t="shared" si="187"/>
        <v>11304000</v>
      </c>
      <c r="D4166" s="129">
        <f t="shared" ref="D4166:D4201" si="188">SUM($G$2)*(B4166*0.001)</f>
        <v>348600</v>
      </c>
      <c r="E4166" s="130" t="s">
        <v>7180</v>
      </c>
    </row>
    <row r="4167" spans="1:5">
      <c r="A4167" s="127" t="str">
        <f t="shared" si="185"/>
        <v>이스라엘333000</v>
      </c>
      <c r="B4167" s="127">
        <f t="shared" si="186"/>
        <v>333000</v>
      </c>
      <c r="C4167" s="127">
        <f t="shared" si="187"/>
        <v>11338000</v>
      </c>
      <c r="D4167" s="129">
        <f t="shared" si="188"/>
        <v>349650</v>
      </c>
      <c r="E4167" s="130" t="s">
        <v>7180</v>
      </c>
    </row>
    <row r="4168" spans="1:5">
      <c r="A4168" s="127" t="str">
        <f t="shared" si="185"/>
        <v>이스라엘334000</v>
      </c>
      <c r="B4168" s="127">
        <f t="shared" si="186"/>
        <v>334000</v>
      </c>
      <c r="C4168" s="127">
        <f t="shared" si="187"/>
        <v>11372000</v>
      </c>
      <c r="D4168" s="129">
        <f t="shared" si="188"/>
        <v>350700</v>
      </c>
      <c r="E4168" s="130" t="s">
        <v>7180</v>
      </c>
    </row>
    <row r="4169" spans="1:5">
      <c r="A4169" s="127" t="str">
        <f t="shared" si="185"/>
        <v>이스라엘335000</v>
      </c>
      <c r="B4169" s="127">
        <f t="shared" si="186"/>
        <v>335000</v>
      </c>
      <c r="C4169" s="127">
        <f t="shared" si="187"/>
        <v>11406000</v>
      </c>
      <c r="D4169" s="129">
        <f t="shared" si="188"/>
        <v>351750</v>
      </c>
      <c r="E4169" s="130" t="s">
        <v>7180</v>
      </c>
    </row>
    <row r="4170" spans="1:5">
      <c r="A4170" s="127" t="str">
        <f t="shared" si="185"/>
        <v>이스라엘336000</v>
      </c>
      <c r="B4170" s="127">
        <f t="shared" si="186"/>
        <v>336000</v>
      </c>
      <c r="C4170" s="127">
        <f t="shared" si="187"/>
        <v>11440000</v>
      </c>
      <c r="D4170" s="129">
        <f t="shared" si="188"/>
        <v>352800</v>
      </c>
      <c r="E4170" s="130" t="s">
        <v>7180</v>
      </c>
    </row>
    <row r="4171" spans="1:5">
      <c r="A4171" s="127" t="str">
        <f t="shared" si="185"/>
        <v>이스라엘337000</v>
      </c>
      <c r="B4171" s="127">
        <f t="shared" si="186"/>
        <v>337000</v>
      </c>
      <c r="C4171" s="127">
        <f t="shared" si="187"/>
        <v>11474000</v>
      </c>
      <c r="D4171" s="129">
        <f t="shared" si="188"/>
        <v>353850</v>
      </c>
      <c r="E4171" s="130" t="s">
        <v>7180</v>
      </c>
    </row>
    <row r="4172" spans="1:5">
      <c r="A4172" s="127" t="str">
        <f t="shared" si="185"/>
        <v>이스라엘338000</v>
      </c>
      <c r="B4172" s="127">
        <f t="shared" si="186"/>
        <v>338000</v>
      </c>
      <c r="C4172" s="127">
        <f t="shared" si="187"/>
        <v>11508000</v>
      </c>
      <c r="D4172" s="129">
        <f t="shared" si="188"/>
        <v>354900</v>
      </c>
      <c r="E4172" s="130" t="s">
        <v>7180</v>
      </c>
    </row>
    <row r="4173" spans="1:5">
      <c r="A4173" s="127" t="str">
        <f t="shared" si="185"/>
        <v>이스라엘339000</v>
      </c>
      <c r="B4173" s="127">
        <f t="shared" si="186"/>
        <v>339000</v>
      </c>
      <c r="C4173" s="127">
        <f t="shared" si="187"/>
        <v>11542000</v>
      </c>
      <c r="D4173" s="129">
        <f t="shared" si="188"/>
        <v>355950</v>
      </c>
      <c r="E4173" s="130" t="s">
        <v>7180</v>
      </c>
    </row>
    <row r="4174" spans="1:5">
      <c r="A4174" s="127" t="str">
        <f t="shared" si="185"/>
        <v>이스라엘340000</v>
      </c>
      <c r="B4174" s="127">
        <f t="shared" si="186"/>
        <v>340000</v>
      </c>
      <c r="C4174" s="127">
        <f t="shared" si="187"/>
        <v>11576000</v>
      </c>
      <c r="D4174" s="129">
        <f t="shared" si="188"/>
        <v>357000</v>
      </c>
      <c r="E4174" s="130" t="s">
        <v>7180</v>
      </c>
    </row>
    <row r="4175" spans="1:5">
      <c r="A4175" s="127" t="str">
        <f t="shared" si="185"/>
        <v>이스라엘341000</v>
      </c>
      <c r="B4175" s="127">
        <f t="shared" si="186"/>
        <v>341000</v>
      </c>
      <c r="C4175" s="127">
        <f t="shared" si="187"/>
        <v>11610000</v>
      </c>
      <c r="D4175" s="129">
        <f t="shared" si="188"/>
        <v>358050</v>
      </c>
      <c r="E4175" s="130" t="s">
        <v>7180</v>
      </c>
    </row>
    <row r="4176" spans="1:5">
      <c r="A4176" s="127" t="str">
        <f t="shared" si="185"/>
        <v>이스라엘342000</v>
      </c>
      <c r="B4176" s="127">
        <f t="shared" si="186"/>
        <v>342000</v>
      </c>
      <c r="C4176" s="127">
        <f t="shared" si="187"/>
        <v>11644000</v>
      </c>
      <c r="D4176" s="129">
        <f t="shared" si="188"/>
        <v>359100</v>
      </c>
      <c r="E4176" s="130" t="s">
        <v>7180</v>
      </c>
    </row>
    <row r="4177" spans="1:5">
      <c r="A4177" s="127" t="str">
        <f t="shared" si="185"/>
        <v>이스라엘343000</v>
      </c>
      <c r="B4177" s="127">
        <f t="shared" si="186"/>
        <v>343000</v>
      </c>
      <c r="C4177" s="127">
        <f t="shared" si="187"/>
        <v>11678000</v>
      </c>
      <c r="D4177" s="129">
        <f t="shared" si="188"/>
        <v>360150</v>
      </c>
      <c r="E4177" s="130" t="s">
        <v>7180</v>
      </c>
    </row>
    <row r="4178" spans="1:5">
      <c r="A4178" s="127" t="str">
        <f t="shared" si="185"/>
        <v>이스라엘344000</v>
      </c>
      <c r="B4178" s="127">
        <f t="shared" si="186"/>
        <v>344000</v>
      </c>
      <c r="C4178" s="127">
        <f t="shared" si="187"/>
        <v>11712000</v>
      </c>
      <c r="D4178" s="129">
        <f t="shared" si="188"/>
        <v>361200</v>
      </c>
      <c r="E4178" s="130" t="s">
        <v>7180</v>
      </c>
    </row>
    <row r="4179" spans="1:5">
      <c r="A4179" s="127" t="str">
        <f t="shared" si="185"/>
        <v>이스라엘345000</v>
      </c>
      <c r="B4179" s="127">
        <f t="shared" si="186"/>
        <v>345000</v>
      </c>
      <c r="C4179" s="127">
        <f t="shared" si="187"/>
        <v>11746000</v>
      </c>
      <c r="D4179" s="129">
        <f t="shared" si="188"/>
        <v>362250</v>
      </c>
      <c r="E4179" s="130" t="s">
        <v>7180</v>
      </c>
    </row>
    <row r="4180" spans="1:5">
      <c r="A4180" s="127" t="str">
        <f t="shared" si="185"/>
        <v>이스라엘346000</v>
      </c>
      <c r="B4180" s="127">
        <f t="shared" si="186"/>
        <v>346000</v>
      </c>
      <c r="C4180" s="127">
        <f t="shared" si="187"/>
        <v>11780000</v>
      </c>
      <c r="D4180" s="129">
        <f t="shared" si="188"/>
        <v>363300</v>
      </c>
      <c r="E4180" s="130" t="s">
        <v>7180</v>
      </c>
    </row>
    <row r="4181" spans="1:5">
      <c r="A4181" s="127" t="str">
        <f t="shared" si="185"/>
        <v>이스라엘347000</v>
      </c>
      <c r="B4181" s="127">
        <f t="shared" si="186"/>
        <v>347000</v>
      </c>
      <c r="C4181" s="127">
        <f t="shared" si="187"/>
        <v>11814000</v>
      </c>
      <c r="D4181" s="129">
        <f t="shared" si="188"/>
        <v>364350</v>
      </c>
      <c r="E4181" s="130" t="s">
        <v>7180</v>
      </c>
    </row>
    <row r="4182" spans="1:5">
      <c r="A4182" s="127" t="str">
        <f t="shared" si="185"/>
        <v>이스라엘348000</v>
      </c>
      <c r="B4182" s="127">
        <f t="shared" si="186"/>
        <v>348000</v>
      </c>
      <c r="C4182" s="127">
        <f t="shared" si="187"/>
        <v>11848000</v>
      </c>
      <c r="D4182" s="129">
        <f t="shared" si="188"/>
        <v>365400</v>
      </c>
      <c r="E4182" s="130" t="s">
        <v>7180</v>
      </c>
    </row>
    <row r="4183" spans="1:5">
      <c r="A4183" s="127" t="str">
        <f t="shared" si="185"/>
        <v>이스라엘349000</v>
      </c>
      <c r="B4183" s="127">
        <f t="shared" si="186"/>
        <v>349000</v>
      </c>
      <c r="C4183" s="127">
        <f t="shared" si="187"/>
        <v>11882000</v>
      </c>
      <c r="D4183" s="129">
        <f t="shared" si="188"/>
        <v>366450</v>
      </c>
      <c r="E4183" s="130" t="s">
        <v>7180</v>
      </c>
    </row>
    <row r="4184" spans="1:5">
      <c r="A4184" s="127" t="str">
        <f t="shared" si="185"/>
        <v>이스라엘350000</v>
      </c>
      <c r="B4184" s="127">
        <f t="shared" si="186"/>
        <v>350000</v>
      </c>
      <c r="C4184" s="127">
        <f t="shared" si="187"/>
        <v>11916000</v>
      </c>
      <c r="D4184" s="129">
        <f t="shared" si="188"/>
        <v>367500</v>
      </c>
      <c r="E4184" s="130" t="s">
        <v>7180</v>
      </c>
    </row>
    <row r="4185" spans="1:5">
      <c r="A4185" s="127" t="str">
        <f t="shared" si="185"/>
        <v>이스라엘351000</v>
      </c>
      <c r="B4185" s="127">
        <f t="shared" si="186"/>
        <v>351000</v>
      </c>
      <c r="C4185" s="127">
        <f t="shared" si="187"/>
        <v>11950000</v>
      </c>
      <c r="D4185" s="129">
        <f t="shared" si="188"/>
        <v>368550</v>
      </c>
      <c r="E4185" s="130" t="s">
        <v>7180</v>
      </c>
    </row>
    <row r="4186" spans="1:5">
      <c r="A4186" s="127" t="str">
        <f t="shared" si="185"/>
        <v>이스라엘352000</v>
      </c>
      <c r="B4186" s="127">
        <f t="shared" si="186"/>
        <v>352000</v>
      </c>
      <c r="C4186" s="127">
        <f t="shared" si="187"/>
        <v>11984000</v>
      </c>
      <c r="D4186" s="129">
        <f t="shared" si="188"/>
        <v>369600</v>
      </c>
      <c r="E4186" s="130" t="s">
        <v>7180</v>
      </c>
    </row>
    <row r="4187" spans="1:5">
      <c r="A4187" s="127" t="str">
        <f t="shared" si="185"/>
        <v>이스라엘353000</v>
      </c>
      <c r="B4187" s="127">
        <f t="shared" si="186"/>
        <v>353000</v>
      </c>
      <c r="C4187" s="127">
        <f t="shared" si="187"/>
        <v>12018000</v>
      </c>
      <c r="D4187" s="129">
        <f t="shared" si="188"/>
        <v>370650</v>
      </c>
      <c r="E4187" s="130" t="s">
        <v>7180</v>
      </c>
    </row>
    <row r="4188" spans="1:5">
      <c r="A4188" s="127" t="str">
        <f t="shared" si="185"/>
        <v>이스라엘354000</v>
      </c>
      <c r="B4188" s="127">
        <f t="shared" si="186"/>
        <v>354000</v>
      </c>
      <c r="C4188" s="127">
        <f t="shared" si="187"/>
        <v>12052000</v>
      </c>
      <c r="D4188" s="129">
        <f t="shared" si="188"/>
        <v>371700</v>
      </c>
      <c r="E4188" s="130" t="s">
        <v>7180</v>
      </c>
    </row>
    <row r="4189" spans="1:5">
      <c r="A4189" s="127" t="str">
        <f t="shared" si="185"/>
        <v>이스라엘355000</v>
      </c>
      <c r="B4189" s="127">
        <f t="shared" si="186"/>
        <v>355000</v>
      </c>
      <c r="C4189" s="127">
        <f t="shared" si="187"/>
        <v>12086000</v>
      </c>
      <c r="D4189" s="129">
        <f t="shared" si="188"/>
        <v>372750</v>
      </c>
      <c r="E4189" s="130" t="s">
        <v>7180</v>
      </c>
    </row>
    <row r="4190" spans="1:5">
      <c r="A4190" s="127" t="str">
        <f t="shared" si="185"/>
        <v>이스라엘356000</v>
      </c>
      <c r="B4190" s="127">
        <f t="shared" si="186"/>
        <v>356000</v>
      </c>
      <c r="C4190" s="127">
        <f t="shared" si="187"/>
        <v>12120000</v>
      </c>
      <c r="D4190" s="129">
        <f t="shared" si="188"/>
        <v>373800</v>
      </c>
      <c r="E4190" s="130" t="s">
        <v>7180</v>
      </c>
    </row>
    <row r="4191" spans="1:5">
      <c r="A4191" s="127" t="str">
        <f t="shared" si="185"/>
        <v>이스라엘357000</v>
      </c>
      <c r="B4191" s="127">
        <f t="shared" si="186"/>
        <v>357000</v>
      </c>
      <c r="C4191" s="127">
        <f t="shared" si="187"/>
        <v>12154000</v>
      </c>
      <c r="D4191" s="129">
        <f t="shared" si="188"/>
        <v>374850</v>
      </c>
      <c r="E4191" s="130" t="s">
        <v>7180</v>
      </c>
    </row>
    <row r="4192" spans="1:5">
      <c r="A4192" s="127" t="str">
        <f t="shared" si="185"/>
        <v>이스라엘358000</v>
      </c>
      <c r="B4192" s="127">
        <f t="shared" si="186"/>
        <v>358000</v>
      </c>
      <c r="C4192" s="127">
        <f t="shared" si="187"/>
        <v>12188000</v>
      </c>
      <c r="D4192" s="129">
        <f t="shared" si="188"/>
        <v>375900</v>
      </c>
      <c r="E4192" s="130" t="s">
        <v>7180</v>
      </c>
    </row>
    <row r="4193" spans="1:5">
      <c r="A4193" s="127" t="str">
        <f t="shared" si="185"/>
        <v>이스라엘359000</v>
      </c>
      <c r="B4193" s="127">
        <f t="shared" si="186"/>
        <v>359000</v>
      </c>
      <c r="C4193" s="127">
        <f t="shared" si="187"/>
        <v>12222000</v>
      </c>
      <c r="D4193" s="129">
        <f t="shared" si="188"/>
        <v>376950</v>
      </c>
      <c r="E4193" s="130" t="s">
        <v>7180</v>
      </c>
    </row>
    <row r="4194" spans="1:5">
      <c r="A4194" s="127" t="str">
        <f t="shared" si="185"/>
        <v>이스라엘360000</v>
      </c>
      <c r="B4194" s="127">
        <f t="shared" si="186"/>
        <v>360000</v>
      </c>
      <c r="C4194" s="127">
        <f t="shared" si="187"/>
        <v>12256000</v>
      </c>
      <c r="D4194" s="129">
        <f t="shared" si="188"/>
        <v>378000</v>
      </c>
      <c r="E4194" s="130" t="s">
        <v>7180</v>
      </c>
    </row>
    <row r="4195" spans="1:5">
      <c r="A4195" s="127" t="str">
        <f t="shared" si="185"/>
        <v>이스라엘361000</v>
      </c>
      <c r="B4195" s="127">
        <f t="shared" si="186"/>
        <v>361000</v>
      </c>
      <c r="C4195" s="127">
        <f t="shared" si="187"/>
        <v>12290000</v>
      </c>
      <c r="D4195" s="129">
        <f t="shared" si="188"/>
        <v>379050</v>
      </c>
      <c r="E4195" s="130" t="s">
        <v>7180</v>
      </c>
    </row>
    <row r="4196" spans="1:5">
      <c r="A4196" s="127" t="str">
        <f t="shared" si="185"/>
        <v>이스라엘362000</v>
      </c>
      <c r="B4196" s="127">
        <f t="shared" si="186"/>
        <v>362000</v>
      </c>
      <c r="C4196" s="127">
        <f t="shared" si="187"/>
        <v>12324000</v>
      </c>
      <c r="D4196" s="129">
        <f t="shared" si="188"/>
        <v>380100</v>
      </c>
      <c r="E4196" s="130" t="s">
        <v>7180</v>
      </c>
    </row>
    <row r="4197" spans="1:5">
      <c r="A4197" s="127" t="str">
        <f t="shared" si="185"/>
        <v>이스라엘363000</v>
      </c>
      <c r="B4197" s="127">
        <f t="shared" si="186"/>
        <v>363000</v>
      </c>
      <c r="C4197" s="127">
        <f t="shared" si="187"/>
        <v>12358000</v>
      </c>
      <c r="D4197" s="129">
        <f t="shared" si="188"/>
        <v>381150</v>
      </c>
      <c r="E4197" s="130" t="s">
        <v>7180</v>
      </c>
    </row>
    <row r="4198" spans="1:5">
      <c r="A4198" s="127" t="str">
        <f t="shared" si="185"/>
        <v>이스라엘364000</v>
      </c>
      <c r="B4198" s="127">
        <f t="shared" si="186"/>
        <v>364000</v>
      </c>
      <c r="C4198" s="127">
        <f t="shared" si="187"/>
        <v>12392000</v>
      </c>
      <c r="D4198" s="129">
        <f t="shared" si="188"/>
        <v>382200</v>
      </c>
      <c r="E4198" s="130" t="s">
        <v>7180</v>
      </c>
    </row>
    <row r="4199" spans="1:5">
      <c r="A4199" s="127" t="str">
        <f t="shared" si="185"/>
        <v>이스라엘365000</v>
      </c>
      <c r="B4199" s="127">
        <f t="shared" si="186"/>
        <v>365000</v>
      </c>
      <c r="C4199" s="127">
        <f t="shared" si="187"/>
        <v>12426000</v>
      </c>
      <c r="D4199" s="129">
        <f t="shared" si="188"/>
        <v>383250</v>
      </c>
      <c r="E4199" s="130" t="s">
        <v>7180</v>
      </c>
    </row>
    <row r="4200" spans="1:5">
      <c r="A4200" s="127" t="str">
        <f t="shared" si="185"/>
        <v>이스라엘366000</v>
      </c>
      <c r="B4200" s="127">
        <f t="shared" si="186"/>
        <v>366000</v>
      </c>
      <c r="C4200" s="127">
        <f t="shared" si="187"/>
        <v>12460000</v>
      </c>
      <c r="D4200" s="129">
        <f t="shared" si="188"/>
        <v>384300</v>
      </c>
      <c r="E4200" s="130" t="s">
        <v>7180</v>
      </c>
    </row>
    <row r="4201" spans="1:5">
      <c r="A4201" s="127" t="str">
        <f t="shared" si="185"/>
        <v>이스라엘367000</v>
      </c>
      <c r="B4201" s="127">
        <f t="shared" si="186"/>
        <v>367000</v>
      </c>
      <c r="C4201" s="127">
        <f t="shared" si="187"/>
        <v>12494000</v>
      </c>
      <c r="D4201" s="129">
        <f t="shared" si="188"/>
        <v>385350</v>
      </c>
      <c r="E4201" s="130" t="s">
        <v>7180</v>
      </c>
    </row>
    <row r="4202" spans="1:5">
      <c r="A4202" s="127" t="s">
        <v>5262</v>
      </c>
      <c r="B4202" s="127">
        <v>1000</v>
      </c>
      <c r="C4202" s="127">
        <v>50000</v>
      </c>
      <c r="D4202" s="129">
        <f t="shared" ref="D4202:D4242" si="189">SUM($G$2)*(B4202*0.001)</f>
        <v>1050</v>
      </c>
      <c r="E4202" s="130" t="s">
        <v>7180</v>
      </c>
    </row>
    <row r="4203" spans="1:5">
      <c r="A4203" s="127" t="s">
        <v>5263</v>
      </c>
      <c r="B4203" s="127">
        <v>2000</v>
      </c>
      <c r="C4203" s="127">
        <f>SUM(C4202)+52000</f>
        <v>102000</v>
      </c>
      <c r="D4203" s="129">
        <f t="shared" si="189"/>
        <v>2100</v>
      </c>
      <c r="E4203" s="130" t="s">
        <v>7180</v>
      </c>
    </row>
    <row r="4204" spans="1:5">
      <c r="A4204" s="127" t="s">
        <v>5264</v>
      </c>
      <c r="B4204" s="127">
        <v>3000</v>
      </c>
      <c r="C4204" s="127">
        <f t="shared" ref="C4204:C4267" si="190">SUM(C4203)+52000</f>
        <v>154000</v>
      </c>
      <c r="D4204" s="129">
        <f t="shared" si="189"/>
        <v>3150</v>
      </c>
      <c r="E4204" s="130" t="s">
        <v>7180</v>
      </c>
    </row>
    <row r="4205" spans="1:5">
      <c r="A4205" s="127" t="s">
        <v>5265</v>
      </c>
      <c r="B4205" s="127">
        <v>4000</v>
      </c>
      <c r="C4205" s="127">
        <f t="shared" si="190"/>
        <v>206000</v>
      </c>
      <c r="D4205" s="129">
        <f t="shared" si="189"/>
        <v>4200</v>
      </c>
      <c r="E4205" s="130" t="s">
        <v>7180</v>
      </c>
    </row>
    <row r="4206" spans="1:5">
      <c r="A4206" s="127" t="s">
        <v>5266</v>
      </c>
      <c r="B4206" s="127">
        <v>5000</v>
      </c>
      <c r="C4206" s="127">
        <f t="shared" si="190"/>
        <v>258000</v>
      </c>
      <c r="D4206" s="129">
        <f t="shared" si="189"/>
        <v>5250</v>
      </c>
      <c r="E4206" s="130" t="s">
        <v>7180</v>
      </c>
    </row>
    <row r="4207" spans="1:5">
      <c r="A4207" s="127" t="s">
        <v>5033</v>
      </c>
      <c r="B4207" s="127">
        <v>6000</v>
      </c>
      <c r="C4207" s="127">
        <f t="shared" si="190"/>
        <v>310000</v>
      </c>
      <c r="D4207" s="129">
        <f t="shared" si="189"/>
        <v>6300</v>
      </c>
      <c r="E4207" s="130" t="s">
        <v>7180</v>
      </c>
    </row>
    <row r="4208" spans="1:5">
      <c r="A4208" s="127" t="s">
        <v>5267</v>
      </c>
      <c r="B4208" s="127">
        <v>7000</v>
      </c>
      <c r="C4208" s="127">
        <f t="shared" si="190"/>
        <v>362000</v>
      </c>
      <c r="D4208" s="129">
        <f t="shared" si="189"/>
        <v>7350</v>
      </c>
      <c r="E4208" s="130" t="s">
        <v>7180</v>
      </c>
    </row>
    <row r="4209" spans="1:5">
      <c r="A4209" s="127" t="s">
        <v>5035</v>
      </c>
      <c r="B4209" s="127">
        <v>8000</v>
      </c>
      <c r="C4209" s="127">
        <f t="shared" si="190"/>
        <v>414000</v>
      </c>
      <c r="D4209" s="129">
        <f t="shared" si="189"/>
        <v>8400</v>
      </c>
      <c r="E4209" s="130" t="s">
        <v>7180</v>
      </c>
    </row>
    <row r="4210" spans="1:5">
      <c r="A4210" s="127" t="s">
        <v>5036</v>
      </c>
      <c r="B4210" s="127">
        <v>9000</v>
      </c>
      <c r="C4210" s="127">
        <f t="shared" si="190"/>
        <v>466000</v>
      </c>
      <c r="D4210" s="129">
        <f t="shared" si="189"/>
        <v>9450</v>
      </c>
      <c r="E4210" s="130" t="s">
        <v>7180</v>
      </c>
    </row>
    <row r="4211" spans="1:5">
      <c r="A4211" s="127" t="s">
        <v>5034</v>
      </c>
      <c r="B4211" s="127">
        <v>10000</v>
      </c>
      <c r="C4211" s="127">
        <f t="shared" si="190"/>
        <v>518000</v>
      </c>
      <c r="D4211" s="129">
        <f t="shared" si="189"/>
        <v>10500</v>
      </c>
      <c r="E4211" s="130" t="s">
        <v>7180</v>
      </c>
    </row>
    <row r="4212" spans="1:5">
      <c r="A4212" s="127" t="s">
        <v>5268</v>
      </c>
      <c r="B4212" s="127">
        <v>11000</v>
      </c>
      <c r="C4212" s="127">
        <f t="shared" si="190"/>
        <v>570000</v>
      </c>
      <c r="D4212" s="129">
        <f t="shared" si="189"/>
        <v>11550</v>
      </c>
      <c r="E4212" s="130" t="s">
        <v>7180</v>
      </c>
    </row>
    <row r="4213" spans="1:5">
      <c r="A4213" s="127" t="s">
        <v>5269</v>
      </c>
      <c r="B4213" s="127">
        <v>12000</v>
      </c>
      <c r="C4213" s="127">
        <f t="shared" si="190"/>
        <v>622000</v>
      </c>
      <c r="D4213" s="129">
        <f t="shared" si="189"/>
        <v>12600</v>
      </c>
      <c r="E4213" s="130" t="s">
        <v>7180</v>
      </c>
    </row>
    <row r="4214" spans="1:5">
      <c r="A4214" s="127" t="s">
        <v>5270</v>
      </c>
      <c r="B4214" s="127">
        <v>13000</v>
      </c>
      <c r="C4214" s="127">
        <f t="shared" si="190"/>
        <v>674000</v>
      </c>
      <c r="D4214" s="129">
        <f t="shared" si="189"/>
        <v>13650</v>
      </c>
      <c r="E4214" s="130" t="s">
        <v>7180</v>
      </c>
    </row>
    <row r="4215" spans="1:5">
      <c r="A4215" s="127" t="s">
        <v>5271</v>
      </c>
      <c r="B4215" s="127">
        <v>14000</v>
      </c>
      <c r="C4215" s="127">
        <f t="shared" si="190"/>
        <v>726000</v>
      </c>
      <c r="D4215" s="129">
        <f t="shared" si="189"/>
        <v>14700</v>
      </c>
      <c r="E4215" s="130" t="s">
        <v>7180</v>
      </c>
    </row>
    <row r="4216" spans="1:5">
      <c r="A4216" s="127" t="s">
        <v>5272</v>
      </c>
      <c r="B4216" s="127">
        <v>15000</v>
      </c>
      <c r="C4216" s="127">
        <f t="shared" si="190"/>
        <v>778000</v>
      </c>
      <c r="D4216" s="129">
        <f t="shared" si="189"/>
        <v>15750</v>
      </c>
      <c r="E4216" s="130" t="s">
        <v>7180</v>
      </c>
    </row>
    <row r="4217" spans="1:5">
      <c r="A4217" s="127" t="s">
        <v>5273</v>
      </c>
      <c r="B4217" s="127">
        <v>16000</v>
      </c>
      <c r="C4217" s="127">
        <f t="shared" si="190"/>
        <v>830000</v>
      </c>
      <c r="D4217" s="129">
        <f t="shared" si="189"/>
        <v>16800</v>
      </c>
      <c r="E4217" s="130" t="s">
        <v>7180</v>
      </c>
    </row>
    <row r="4218" spans="1:5">
      <c r="A4218" s="127" t="s">
        <v>5274</v>
      </c>
      <c r="B4218" s="127">
        <v>17000</v>
      </c>
      <c r="C4218" s="127">
        <f t="shared" si="190"/>
        <v>882000</v>
      </c>
      <c r="D4218" s="129">
        <f t="shared" si="189"/>
        <v>17850</v>
      </c>
      <c r="E4218" s="130" t="s">
        <v>7180</v>
      </c>
    </row>
    <row r="4219" spans="1:5">
      <c r="A4219" s="127" t="s">
        <v>5275</v>
      </c>
      <c r="B4219" s="127">
        <v>18000</v>
      </c>
      <c r="C4219" s="127">
        <f t="shared" si="190"/>
        <v>934000</v>
      </c>
      <c r="D4219" s="129">
        <f t="shared" si="189"/>
        <v>18900</v>
      </c>
      <c r="E4219" s="130" t="s">
        <v>7180</v>
      </c>
    </row>
    <row r="4220" spans="1:5">
      <c r="A4220" s="127" t="s">
        <v>5276</v>
      </c>
      <c r="B4220" s="127">
        <v>19000</v>
      </c>
      <c r="C4220" s="127">
        <f t="shared" si="190"/>
        <v>986000</v>
      </c>
      <c r="D4220" s="129">
        <f t="shared" si="189"/>
        <v>19950</v>
      </c>
      <c r="E4220" s="130" t="s">
        <v>7180</v>
      </c>
    </row>
    <row r="4221" spans="1:5">
      <c r="A4221" s="127" t="s">
        <v>5277</v>
      </c>
      <c r="B4221" s="127">
        <v>20000</v>
      </c>
      <c r="C4221" s="127">
        <f t="shared" si="190"/>
        <v>1038000</v>
      </c>
      <c r="D4221" s="129">
        <f t="shared" si="189"/>
        <v>21000</v>
      </c>
      <c r="E4221" s="130" t="s">
        <v>7180</v>
      </c>
    </row>
    <row r="4222" spans="1:5">
      <c r="A4222" s="127" t="s">
        <v>5278</v>
      </c>
      <c r="B4222" s="127">
        <v>21000</v>
      </c>
      <c r="C4222" s="127">
        <f t="shared" si="190"/>
        <v>1090000</v>
      </c>
      <c r="D4222" s="129">
        <f t="shared" si="189"/>
        <v>22050</v>
      </c>
      <c r="E4222" s="130" t="s">
        <v>7180</v>
      </c>
    </row>
    <row r="4223" spans="1:5">
      <c r="A4223" s="127" t="s">
        <v>5279</v>
      </c>
      <c r="B4223" s="127">
        <v>22000</v>
      </c>
      <c r="C4223" s="127">
        <f t="shared" si="190"/>
        <v>1142000</v>
      </c>
      <c r="D4223" s="129">
        <f t="shared" si="189"/>
        <v>23100</v>
      </c>
      <c r="E4223" s="130" t="s">
        <v>7180</v>
      </c>
    </row>
    <row r="4224" spans="1:5">
      <c r="A4224" s="127" t="s">
        <v>5280</v>
      </c>
      <c r="B4224" s="127">
        <v>23000</v>
      </c>
      <c r="C4224" s="127">
        <f t="shared" si="190"/>
        <v>1194000</v>
      </c>
      <c r="D4224" s="129">
        <f t="shared" si="189"/>
        <v>24150</v>
      </c>
      <c r="E4224" s="130" t="s">
        <v>7180</v>
      </c>
    </row>
    <row r="4225" spans="1:5">
      <c r="A4225" s="127" t="s">
        <v>5281</v>
      </c>
      <c r="B4225" s="127">
        <v>24000</v>
      </c>
      <c r="C4225" s="127">
        <f t="shared" si="190"/>
        <v>1246000</v>
      </c>
      <c r="D4225" s="129">
        <f t="shared" si="189"/>
        <v>25200</v>
      </c>
      <c r="E4225" s="130" t="s">
        <v>7180</v>
      </c>
    </row>
    <row r="4226" spans="1:5">
      <c r="A4226" s="127" t="s">
        <v>5282</v>
      </c>
      <c r="B4226" s="127">
        <v>25000</v>
      </c>
      <c r="C4226" s="127">
        <f t="shared" si="190"/>
        <v>1298000</v>
      </c>
      <c r="D4226" s="129">
        <f t="shared" si="189"/>
        <v>26250</v>
      </c>
      <c r="E4226" s="130" t="s">
        <v>7180</v>
      </c>
    </row>
    <row r="4227" spans="1:5">
      <c r="A4227" s="127" t="s">
        <v>5283</v>
      </c>
      <c r="B4227" s="127">
        <v>26000</v>
      </c>
      <c r="C4227" s="127">
        <f t="shared" si="190"/>
        <v>1350000</v>
      </c>
      <c r="D4227" s="129">
        <f t="shared" si="189"/>
        <v>27300</v>
      </c>
      <c r="E4227" s="130" t="s">
        <v>7180</v>
      </c>
    </row>
    <row r="4228" spans="1:5">
      <c r="A4228" s="127" t="s">
        <v>5284</v>
      </c>
      <c r="B4228" s="127">
        <v>27000</v>
      </c>
      <c r="C4228" s="127">
        <f t="shared" si="190"/>
        <v>1402000</v>
      </c>
      <c r="D4228" s="129">
        <f t="shared" si="189"/>
        <v>28350</v>
      </c>
      <c r="E4228" s="130" t="s">
        <v>7180</v>
      </c>
    </row>
    <row r="4229" spans="1:5">
      <c r="A4229" s="127" t="s">
        <v>5285</v>
      </c>
      <c r="B4229" s="127">
        <v>28000</v>
      </c>
      <c r="C4229" s="127">
        <f t="shared" si="190"/>
        <v>1454000</v>
      </c>
      <c r="D4229" s="129">
        <f t="shared" si="189"/>
        <v>29400</v>
      </c>
      <c r="E4229" s="130" t="s">
        <v>7180</v>
      </c>
    </row>
    <row r="4230" spans="1:5">
      <c r="A4230" s="127" t="s">
        <v>5286</v>
      </c>
      <c r="B4230" s="127">
        <v>29000</v>
      </c>
      <c r="C4230" s="127">
        <f t="shared" si="190"/>
        <v>1506000</v>
      </c>
      <c r="D4230" s="129">
        <f t="shared" si="189"/>
        <v>30450</v>
      </c>
      <c r="E4230" s="130" t="s">
        <v>7180</v>
      </c>
    </row>
    <row r="4231" spans="1:5">
      <c r="A4231" s="127" t="s">
        <v>5287</v>
      </c>
      <c r="B4231" s="127">
        <v>30000</v>
      </c>
      <c r="C4231" s="127">
        <f t="shared" si="190"/>
        <v>1558000</v>
      </c>
      <c r="D4231" s="129">
        <f t="shared" si="189"/>
        <v>31500</v>
      </c>
      <c r="E4231" s="130" t="s">
        <v>7180</v>
      </c>
    </row>
    <row r="4232" spans="1:5">
      <c r="A4232" s="127" t="s">
        <v>5288</v>
      </c>
      <c r="B4232" s="127">
        <v>31000</v>
      </c>
      <c r="C4232" s="127">
        <f t="shared" si="190"/>
        <v>1610000</v>
      </c>
      <c r="D4232" s="129">
        <f t="shared" si="189"/>
        <v>32550</v>
      </c>
      <c r="E4232" s="130" t="s">
        <v>7180</v>
      </c>
    </row>
    <row r="4233" spans="1:5">
      <c r="A4233" s="127" t="s">
        <v>5289</v>
      </c>
      <c r="B4233" s="127">
        <v>32000</v>
      </c>
      <c r="C4233" s="127">
        <f t="shared" si="190"/>
        <v>1662000</v>
      </c>
      <c r="D4233" s="129">
        <f t="shared" si="189"/>
        <v>33600</v>
      </c>
      <c r="E4233" s="130" t="s">
        <v>7180</v>
      </c>
    </row>
    <row r="4234" spans="1:5">
      <c r="A4234" s="127" t="s">
        <v>5290</v>
      </c>
      <c r="B4234" s="127">
        <v>33000</v>
      </c>
      <c r="C4234" s="127">
        <f t="shared" si="190"/>
        <v>1714000</v>
      </c>
      <c r="D4234" s="129">
        <f t="shared" si="189"/>
        <v>34650</v>
      </c>
      <c r="E4234" s="130" t="s">
        <v>7180</v>
      </c>
    </row>
    <row r="4235" spans="1:5">
      <c r="A4235" s="127" t="s">
        <v>5291</v>
      </c>
      <c r="B4235" s="127">
        <v>34000</v>
      </c>
      <c r="C4235" s="127">
        <f t="shared" si="190"/>
        <v>1766000</v>
      </c>
      <c r="D4235" s="129">
        <f t="shared" si="189"/>
        <v>35700</v>
      </c>
      <c r="E4235" s="130" t="s">
        <v>7180</v>
      </c>
    </row>
    <row r="4236" spans="1:5">
      <c r="A4236" s="127" t="s">
        <v>5292</v>
      </c>
      <c r="B4236" s="127">
        <v>35000</v>
      </c>
      <c r="C4236" s="127">
        <f t="shared" si="190"/>
        <v>1818000</v>
      </c>
      <c r="D4236" s="129">
        <f t="shared" si="189"/>
        <v>36750</v>
      </c>
      <c r="E4236" s="130" t="s">
        <v>7180</v>
      </c>
    </row>
    <row r="4237" spans="1:5">
      <c r="A4237" s="127" t="s">
        <v>5293</v>
      </c>
      <c r="B4237" s="127">
        <v>36000</v>
      </c>
      <c r="C4237" s="127">
        <f t="shared" si="190"/>
        <v>1870000</v>
      </c>
      <c r="D4237" s="129">
        <f t="shared" si="189"/>
        <v>37800</v>
      </c>
      <c r="E4237" s="130" t="s">
        <v>7180</v>
      </c>
    </row>
    <row r="4238" spans="1:5">
      <c r="A4238" s="127" t="s">
        <v>5294</v>
      </c>
      <c r="B4238" s="127">
        <v>37000</v>
      </c>
      <c r="C4238" s="127">
        <f t="shared" si="190"/>
        <v>1922000</v>
      </c>
      <c r="D4238" s="129">
        <f t="shared" si="189"/>
        <v>38850</v>
      </c>
      <c r="E4238" s="130" t="s">
        <v>7180</v>
      </c>
    </row>
    <row r="4239" spans="1:5">
      <c r="A4239" s="127" t="s">
        <v>5295</v>
      </c>
      <c r="B4239" s="127">
        <v>38000</v>
      </c>
      <c r="C4239" s="127">
        <f t="shared" si="190"/>
        <v>1974000</v>
      </c>
      <c r="D4239" s="129">
        <f t="shared" si="189"/>
        <v>39900</v>
      </c>
      <c r="E4239" s="130" t="s">
        <v>7180</v>
      </c>
    </row>
    <row r="4240" spans="1:5">
      <c r="A4240" s="127" t="s">
        <v>5296</v>
      </c>
      <c r="B4240" s="127">
        <v>39000</v>
      </c>
      <c r="C4240" s="127">
        <f t="shared" si="190"/>
        <v>2026000</v>
      </c>
      <c r="D4240" s="129">
        <f t="shared" si="189"/>
        <v>40950</v>
      </c>
      <c r="E4240" s="130" t="s">
        <v>7180</v>
      </c>
    </row>
    <row r="4241" spans="1:5">
      <c r="A4241" s="127" t="s">
        <v>5297</v>
      </c>
      <c r="B4241" s="127">
        <v>40000</v>
      </c>
      <c r="C4241" s="127">
        <f t="shared" si="190"/>
        <v>2078000</v>
      </c>
      <c r="D4241" s="129">
        <f t="shared" si="189"/>
        <v>42000</v>
      </c>
      <c r="E4241" s="130" t="s">
        <v>7180</v>
      </c>
    </row>
    <row r="4242" spans="1:5">
      <c r="A4242" s="127" t="s">
        <v>5298</v>
      </c>
      <c r="B4242" s="127">
        <v>41000</v>
      </c>
      <c r="C4242" s="127">
        <f t="shared" si="190"/>
        <v>2130000</v>
      </c>
      <c r="D4242" s="129">
        <f t="shared" si="189"/>
        <v>43050</v>
      </c>
      <c r="E4242" s="130" t="s">
        <v>7180</v>
      </c>
    </row>
    <row r="4243" spans="1:5">
      <c r="A4243" s="127" t="s">
        <v>5299</v>
      </c>
      <c r="B4243" s="127">
        <v>42000</v>
      </c>
      <c r="C4243" s="127">
        <f t="shared" si="190"/>
        <v>2182000</v>
      </c>
      <c r="D4243" s="129">
        <f t="shared" ref="D4243:D4306" si="191">SUM($G$2)*(B4243*0.001)</f>
        <v>44100</v>
      </c>
      <c r="E4243" s="130" t="s">
        <v>7180</v>
      </c>
    </row>
    <row r="4244" spans="1:5">
      <c r="A4244" s="127" t="s">
        <v>5300</v>
      </c>
      <c r="B4244" s="127">
        <v>43000</v>
      </c>
      <c r="C4244" s="127">
        <f t="shared" si="190"/>
        <v>2234000</v>
      </c>
      <c r="D4244" s="129">
        <f t="shared" si="191"/>
        <v>45150</v>
      </c>
      <c r="E4244" s="130" t="s">
        <v>7180</v>
      </c>
    </row>
    <row r="4245" spans="1:5">
      <c r="A4245" s="127" t="s">
        <v>5301</v>
      </c>
      <c r="B4245" s="127">
        <v>44000</v>
      </c>
      <c r="C4245" s="127">
        <f t="shared" si="190"/>
        <v>2286000</v>
      </c>
      <c r="D4245" s="129">
        <f t="shared" si="191"/>
        <v>46200</v>
      </c>
      <c r="E4245" s="130" t="s">
        <v>7180</v>
      </c>
    </row>
    <row r="4246" spans="1:5">
      <c r="A4246" s="127" t="s">
        <v>5302</v>
      </c>
      <c r="B4246" s="127">
        <v>45000</v>
      </c>
      <c r="C4246" s="127">
        <f t="shared" si="190"/>
        <v>2338000</v>
      </c>
      <c r="D4246" s="129">
        <f t="shared" si="191"/>
        <v>47250</v>
      </c>
      <c r="E4246" s="130" t="s">
        <v>7180</v>
      </c>
    </row>
    <row r="4247" spans="1:5">
      <c r="A4247" s="127" t="s">
        <v>5303</v>
      </c>
      <c r="B4247" s="127">
        <v>46000</v>
      </c>
      <c r="C4247" s="127">
        <f t="shared" si="190"/>
        <v>2390000</v>
      </c>
      <c r="D4247" s="129">
        <f t="shared" si="191"/>
        <v>48300</v>
      </c>
      <c r="E4247" s="130" t="s">
        <v>7180</v>
      </c>
    </row>
    <row r="4248" spans="1:5">
      <c r="A4248" s="127" t="s">
        <v>5304</v>
      </c>
      <c r="B4248" s="127">
        <v>47000</v>
      </c>
      <c r="C4248" s="127">
        <f t="shared" si="190"/>
        <v>2442000</v>
      </c>
      <c r="D4248" s="129">
        <f t="shared" si="191"/>
        <v>49350</v>
      </c>
      <c r="E4248" s="130" t="s">
        <v>7180</v>
      </c>
    </row>
    <row r="4249" spans="1:5">
      <c r="A4249" s="127" t="s">
        <v>5305</v>
      </c>
      <c r="B4249" s="127">
        <v>48000</v>
      </c>
      <c r="C4249" s="127">
        <f t="shared" si="190"/>
        <v>2494000</v>
      </c>
      <c r="D4249" s="129">
        <f t="shared" si="191"/>
        <v>50400</v>
      </c>
      <c r="E4249" s="130" t="s">
        <v>7180</v>
      </c>
    </row>
    <row r="4250" spans="1:5">
      <c r="A4250" s="127" t="s">
        <v>5306</v>
      </c>
      <c r="B4250" s="127">
        <v>49000</v>
      </c>
      <c r="C4250" s="127">
        <f t="shared" si="190"/>
        <v>2546000</v>
      </c>
      <c r="D4250" s="129">
        <f t="shared" si="191"/>
        <v>51450</v>
      </c>
      <c r="E4250" s="130" t="s">
        <v>7180</v>
      </c>
    </row>
    <row r="4251" spans="1:5">
      <c r="A4251" s="127" t="s">
        <v>5307</v>
      </c>
      <c r="B4251" s="127">
        <v>50000</v>
      </c>
      <c r="C4251" s="127">
        <f t="shared" si="190"/>
        <v>2598000</v>
      </c>
      <c r="D4251" s="129">
        <f t="shared" si="191"/>
        <v>52500</v>
      </c>
      <c r="E4251" s="130" t="s">
        <v>7180</v>
      </c>
    </row>
    <row r="4252" spans="1:5">
      <c r="A4252" s="127" t="s">
        <v>5308</v>
      </c>
      <c r="B4252" s="127">
        <v>51000</v>
      </c>
      <c r="C4252" s="127">
        <f t="shared" si="190"/>
        <v>2650000</v>
      </c>
      <c r="D4252" s="129">
        <f t="shared" si="191"/>
        <v>53550</v>
      </c>
      <c r="E4252" s="130" t="s">
        <v>7180</v>
      </c>
    </row>
    <row r="4253" spans="1:5">
      <c r="A4253" s="127" t="s">
        <v>5309</v>
      </c>
      <c r="B4253" s="127">
        <v>52000</v>
      </c>
      <c r="C4253" s="127">
        <f t="shared" si="190"/>
        <v>2702000</v>
      </c>
      <c r="D4253" s="129">
        <f t="shared" si="191"/>
        <v>54600</v>
      </c>
      <c r="E4253" s="130" t="s">
        <v>7180</v>
      </c>
    </row>
    <row r="4254" spans="1:5">
      <c r="A4254" s="127" t="s">
        <v>5310</v>
      </c>
      <c r="B4254" s="127">
        <v>53000</v>
      </c>
      <c r="C4254" s="127">
        <f t="shared" si="190"/>
        <v>2754000</v>
      </c>
      <c r="D4254" s="129">
        <f t="shared" si="191"/>
        <v>55650</v>
      </c>
      <c r="E4254" s="130" t="s">
        <v>7180</v>
      </c>
    </row>
    <row r="4255" spans="1:5">
      <c r="A4255" s="127" t="s">
        <v>5311</v>
      </c>
      <c r="B4255" s="127">
        <v>54000</v>
      </c>
      <c r="C4255" s="127">
        <f t="shared" si="190"/>
        <v>2806000</v>
      </c>
      <c r="D4255" s="129">
        <f t="shared" si="191"/>
        <v>56700</v>
      </c>
      <c r="E4255" s="130" t="s">
        <v>7180</v>
      </c>
    </row>
    <row r="4256" spans="1:5">
      <c r="A4256" s="127" t="s">
        <v>5312</v>
      </c>
      <c r="B4256" s="127">
        <v>55000</v>
      </c>
      <c r="C4256" s="127">
        <f t="shared" si="190"/>
        <v>2858000</v>
      </c>
      <c r="D4256" s="129">
        <f t="shared" si="191"/>
        <v>57750</v>
      </c>
      <c r="E4256" s="130" t="s">
        <v>7180</v>
      </c>
    </row>
    <row r="4257" spans="1:5">
      <c r="A4257" s="127" t="s">
        <v>5313</v>
      </c>
      <c r="B4257" s="127">
        <v>56000</v>
      </c>
      <c r="C4257" s="127">
        <f t="shared" si="190"/>
        <v>2910000</v>
      </c>
      <c r="D4257" s="129">
        <f t="shared" si="191"/>
        <v>58800</v>
      </c>
      <c r="E4257" s="130" t="s">
        <v>7180</v>
      </c>
    </row>
    <row r="4258" spans="1:5">
      <c r="A4258" s="127" t="s">
        <v>5314</v>
      </c>
      <c r="B4258" s="127">
        <v>57000</v>
      </c>
      <c r="C4258" s="127">
        <f t="shared" si="190"/>
        <v>2962000</v>
      </c>
      <c r="D4258" s="129">
        <f t="shared" si="191"/>
        <v>59850</v>
      </c>
      <c r="E4258" s="130" t="s">
        <v>7180</v>
      </c>
    </row>
    <row r="4259" spans="1:5">
      <c r="A4259" s="127" t="s">
        <v>5315</v>
      </c>
      <c r="B4259" s="127">
        <v>58000</v>
      </c>
      <c r="C4259" s="127">
        <f t="shared" si="190"/>
        <v>3014000</v>
      </c>
      <c r="D4259" s="129">
        <f t="shared" si="191"/>
        <v>60900</v>
      </c>
      <c r="E4259" s="130" t="s">
        <v>7180</v>
      </c>
    </row>
    <row r="4260" spans="1:5">
      <c r="A4260" s="127" t="s">
        <v>5316</v>
      </c>
      <c r="B4260" s="127">
        <v>59000</v>
      </c>
      <c r="C4260" s="127">
        <f t="shared" si="190"/>
        <v>3066000</v>
      </c>
      <c r="D4260" s="129">
        <f t="shared" si="191"/>
        <v>61950</v>
      </c>
      <c r="E4260" s="130" t="s">
        <v>7180</v>
      </c>
    </row>
    <row r="4261" spans="1:5">
      <c r="A4261" s="127" t="s">
        <v>5317</v>
      </c>
      <c r="B4261" s="127">
        <v>60000</v>
      </c>
      <c r="C4261" s="127">
        <f t="shared" si="190"/>
        <v>3118000</v>
      </c>
      <c r="D4261" s="129">
        <f t="shared" si="191"/>
        <v>63000</v>
      </c>
      <c r="E4261" s="130" t="s">
        <v>7180</v>
      </c>
    </row>
    <row r="4262" spans="1:5">
      <c r="A4262" s="127" t="s">
        <v>5318</v>
      </c>
      <c r="B4262" s="127">
        <v>61000</v>
      </c>
      <c r="C4262" s="127">
        <f t="shared" si="190"/>
        <v>3170000</v>
      </c>
      <c r="D4262" s="129">
        <f t="shared" si="191"/>
        <v>64050</v>
      </c>
      <c r="E4262" s="130" t="s">
        <v>7180</v>
      </c>
    </row>
    <row r="4263" spans="1:5">
      <c r="A4263" s="127" t="s">
        <v>5319</v>
      </c>
      <c r="B4263" s="127">
        <v>62000</v>
      </c>
      <c r="C4263" s="127">
        <f t="shared" si="190"/>
        <v>3222000</v>
      </c>
      <c r="D4263" s="129">
        <f t="shared" si="191"/>
        <v>65100</v>
      </c>
      <c r="E4263" s="130" t="s">
        <v>7180</v>
      </c>
    </row>
    <row r="4264" spans="1:5">
      <c r="A4264" s="127" t="s">
        <v>5320</v>
      </c>
      <c r="B4264" s="127">
        <v>63000</v>
      </c>
      <c r="C4264" s="127">
        <f t="shared" si="190"/>
        <v>3274000</v>
      </c>
      <c r="D4264" s="129">
        <f t="shared" si="191"/>
        <v>66150</v>
      </c>
      <c r="E4264" s="130" t="s">
        <v>7180</v>
      </c>
    </row>
    <row r="4265" spans="1:5">
      <c r="A4265" s="127" t="s">
        <v>5321</v>
      </c>
      <c r="B4265" s="127">
        <v>64000</v>
      </c>
      <c r="C4265" s="127">
        <f t="shared" si="190"/>
        <v>3326000</v>
      </c>
      <c r="D4265" s="129">
        <f t="shared" si="191"/>
        <v>67200</v>
      </c>
      <c r="E4265" s="130" t="s">
        <v>7180</v>
      </c>
    </row>
    <row r="4266" spans="1:5">
      <c r="A4266" s="127" t="s">
        <v>5322</v>
      </c>
      <c r="B4266" s="127">
        <v>65000</v>
      </c>
      <c r="C4266" s="127">
        <f t="shared" si="190"/>
        <v>3378000</v>
      </c>
      <c r="D4266" s="129">
        <f t="shared" si="191"/>
        <v>68250</v>
      </c>
      <c r="E4266" s="130" t="s">
        <v>7180</v>
      </c>
    </row>
    <row r="4267" spans="1:5">
      <c r="A4267" s="127" t="s">
        <v>5323</v>
      </c>
      <c r="B4267" s="127">
        <v>66000</v>
      </c>
      <c r="C4267" s="127">
        <f t="shared" si="190"/>
        <v>3430000</v>
      </c>
      <c r="D4267" s="129">
        <f t="shared" si="191"/>
        <v>69300</v>
      </c>
      <c r="E4267" s="130" t="s">
        <v>7180</v>
      </c>
    </row>
    <row r="4268" spans="1:5">
      <c r="A4268" s="127" t="s">
        <v>5324</v>
      </c>
      <c r="B4268" s="127">
        <v>67000</v>
      </c>
      <c r="C4268" s="127">
        <f t="shared" ref="C4268:C4331" si="192">SUM(C4267)+52000</f>
        <v>3482000</v>
      </c>
      <c r="D4268" s="129">
        <f t="shared" si="191"/>
        <v>70350</v>
      </c>
      <c r="E4268" s="130" t="s">
        <v>7180</v>
      </c>
    </row>
    <row r="4269" spans="1:5">
      <c r="A4269" s="127" t="s">
        <v>5325</v>
      </c>
      <c r="B4269" s="127">
        <v>68000</v>
      </c>
      <c r="C4269" s="127">
        <f t="shared" si="192"/>
        <v>3534000</v>
      </c>
      <c r="D4269" s="129">
        <f t="shared" si="191"/>
        <v>71400</v>
      </c>
      <c r="E4269" s="130" t="s">
        <v>7180</v>
      </c>
    </row>
    <row r="4270" spans="1:5">
      <c r="A4270" s="127" t="s">
        <v>5326</v>
      </c>
      <c r="B4270" s="127">
        <v>69000</v>
      </c>
      <c r="C4270" s="127">
        <f t="shared" si="192"/>
        <v>3586000</v>
      </c>
      <c r="D4270" s="129">
        <f t="shared" si="191"/>
        <v>72450</v>
      </c>
      <c r="E4270" s="130" t="s">
        <v>7180</v>
      </c>
    </row>
    <row r="4271" spans="1:5">
      <c r="A4271" s="127" t="s">
        <v>5327</v>
      </c>
      <c r="B4271" s="127">
        <v>70000</v>
      </c>
      <c r="C4271" s="127">
        <f t="shared" si="192"/>
        <v>3638000</v>
      </c>
      <c r="D4271" s="129">
        <f t="shared" si="191"/>
        <v>73500</v>
      </c>
      <c r="E4271" s="130" t="s">
        <v>7180</v>
      </c>
    </row>
    <row r="4272" spans="1:5">
      <c r="A4272" s="127" t="s">
        <v>5328</v>
      </c>
      <c r="B4272" s="127">
        <v>71000</v>
      </c>
      <c r="C4272" s="127">
        <f t="shared" si="192"/>
        <v>3690000</v>
      </c>
      <c r="D4272" s="129">
        <f t="shared" si="191"/>
        <v>74550</v>
      </c>
      <c r="E4272" s="130" t="s">
        <v>7180</v>
      </c>
    </row>
    <row r="4273" spans="1:5">
      <c r="A4273" s="127" t="s">
        <v>5329</v>
      </c>
      <c r="B4273" s="127">
        <v>72000</v>
      </c>
      <c r="C4273" s="127">
        <f t="shared" si="192"/>
        <v>3742000</v>
      </c>
      <c r="D4273" s="129">
        <f t="shared" si="191"/>
        <v>75600</v>
      </c>
      <c r="E4273" s="130" t="s">
        <v>7180</v>
      </c>
    </row>
    <row r="4274" spans="1:5">
      <c r="A4274" s="127" t="s">
        <v>5330</v>
      </c>
      <c r="B4274" s="127">
        <v>73000</v>
      </c>
      <c r="C4274" s="127">
        <f t="shared" si="192"/>
        <v>3794000</v>
      </c>
      <c r="D4274" s="129">
        <f t="shared" si="191"/>
        <v>76650</v>
      </c>
      <c r="E4274" s="130" t="s">
        <v>7180</v>
      </c>
    </row>
    <row r="4275" spans="1:5">
      <c r="A4275" s="127" t="s">
        <v>5331</v>
      </c>
      <c r="B4275" s="127">
        <v>74000</v>
      </c>
      <c r="C4275" s="127">
        <f t="shared" si="192"/>
        <v>3846000</v>
      </c>
      <c r="D4275" s="129">
        <f t="shared" si="191"/>
        <v>77700</v>
      </c>
      <c r="E4275" s="130" t="s">
        <v>7180</v>
      </c>
    </row>
    <row r="4276" spans="1:5">
      <c r="A4276" s="127" t="s">
        <v>5332</v>
      </c>
      <c r="B4276" s="127">
        <v>75000</v>
      </c>
      <c r="C4276" s="127">
        <f t="shared" si="192"/>
        <v>3898000</v>
      </c>
      <c r="D4276" s="129">
        <f t="shared" si="191"/>
        <v>78750</v>
      </c>
      <c r="E4276" s="130" t="s">
        <v>7180</v>
      </c>
    </row>
    <row r="4277" spans="1:5">
      <c r="A4277" s="127" t="s">
        <v>5333</v>
      </c>
      <c r="B4277" s="127">
        <v>76000</v>
      </c>
      <c r="C4277" s="127">
        <f t="shared" si="192"/>
        <v>3950000</v>
      </c>
      <c r="D4277" s="129">
        <f t="shared" si="191"/>
        <v>79800</v>
      </c>
      <c r="E4277" s="130" t="s">
        <v>7180</v>
      </c>
    </row>
    <row r="4278" spans="1:5">
      <c r="A4278" s="127" t="s">
        <v>5334</v>
      </c>
      <c r="B4278" s="127">
        <v>77000</v>
      </c>
      <c r="C4278" s="127">
        <f t="shared" si="192"/>
        <v>4002000</v>
      </c>
      <c r="D4278" s="129">
        <f t="shared" si="191"/>
        <v>80850</v>
      </c>
      <c r="E4278" s="130" t="s">
        <v>7180</v>
      </c>
    </row>
    <row r="4279" spans="1:5">
      <c r="A4279" s="127" t="s">
        <v>5335</v>
      </c>
      <c r="B4279" s="127">
        <v>78000</v>
      </c>
      <c r="C4279" s="127">
        <f t="shared" si="192"/>
        <v>4054000</v>
      </c>
      <c r="D4279" s="129">
        <f t="shared" si="191"/>
        <v>81900</v>
      </c>
      <c r="E4279" s="130" t="s">
        <v>7180</v>
      </c>
    </row>
    <row r="4280" spans="1:5">
      <c r="A4280" s="127" t="s">
        <v>5336</v>
      </c>
      <c r="B4280" s="127">
        <v>79000</v>
      </c>
      <c r="C4280" s="127">
        <f t="shared" si="192"/>
        <v>4106000</v>
      </c>
      <c r="D4280" s="129">
        <f t="shared" si="191"/>
        <v>82950</v>
      </c>
      <c r="E4280" s="130" t="s">
        <v>7180</v>
      </c>
    </row>
    <row r="4281" spans="1:5">
      <c r="A4281" s="127" t="s">
        <v>5337</v>
      </c>
      <c r="B4281" s="127">
        <v>80000</v>
      </c>
      <c r="C4281" s="127">
        <f t="shared" si="192"/>
        <v>4158000</v>
      </c>
      <c r="D4281" s="129">
        <f t="shared" si="191"/>
        <v>84000</v>
      </c>
      <c r="E4281" s="130" t="s">
        <v>7180</v>
      </c>
    </row>
    <row r="4282" spans="1:5">
      <c r="A4282" s="127" t="s">
        <v>5338</v>
      </c>
      <c r="B4282" s="127">
        <v>81000</v>
      </c>
      <c r="C4282" s="127">
        <f t="shared" si="192"/>
        <v>4210000</v>
      </c>
      <c r="D4282" s="129">
        <f t="shared" si="191"/>
        <v>85050</v>
      </c>
      <c r="E4282" s="130" t="s">
        <v>7180</v>
      </c>
    </row>
    <row r="4283" spans="1:5">
      <c r="A4283" s="127" t="s">
        <v>5339</v>
      </c>
      <c r="B4283" s="127">
        <v>82000</v>
      </c>
      <c r="C4283" s="127">
        <f t="shared" si="192"/>
        <v>4262000</v>
      </c>
      <c r="D4283" s="129">
        <f t="shared" si="191"/>
        <v>86100</v>
      </c>
      <c r="E4283" s="130" t="s">
        <v>7180</v>
      </c>
    </row>
    <row r="4284" spans="1:5">
      <c r="A4284" s="127" t="s">
        <v>5340</v>
      </c>
      <c r="B4284" s="127">
        <v>83000</v>
      </c>
      <c r="C4284" s="127">
        <f t="shared" si="192"/>
        <v>4314000</v>
      </c>
      <c r="D4284" s="129">
        <f t="shared" si="191"/>
        <v>87150</v>
      </c>
      <c r="E4284" s="130" t="s">
        <v>7180</v>
      </c>
    </row>
    <row r="4285" spans="1:5">
      <c r="A4285" s="127" t="s">
        <v>5341</v>
      </c>
      <c r="B4285" s="127">
        <v>84000</v>
      </c>
      <c r="C4285" s="127">
        <f t="shared" si="192"/>
        <v>4366000</v>
      </c>
      <c r="D4285" s="129">
        <f t="shared" si="191"/>
        <v>88200</v>
      </c>
      <c r="E4285" s="130" t="s">
        <v>7180</v>
      </c>
    </row>
    <row r="4286" spans="1:5">
      <c r="A4286" s="127" t="s">
        <v>5342</v>
      </c>
      <c r="B4286" s="127">
        <v>85000</v>
      </c>
      <c r="C4286" s="127">
        <f t="shared" si="192"/>
        <v>4418000</v>
      </c>
      <c r="D4286" s="129">
        <f t="shared" si="191"/>
        <v>89250</v>
      </c>
      <c r="E4286" s="130" t="s">
        <v>7180</v>
      </c>
    </row>
    <row r="4287" spans="1:5">
      <c r="A4287" s="127" t="s">
        <v>5343</v>
      </c>
      <c r="B4287" s="127">
        <v>86000</v>
      </c>
      <c r="C4287" s="127">
        <f t="shared" si="192"/>
        <v>4470000</v>
      </c>
      <c r="D4287" s="129">
        <f t="shared" si="191"/>
        <v>90300</v>
      </c>
      <c r="E4287" s="130" t="s">
        <v>7180</v>
      </c>
    </row>
    <row r="4288" spans="1:5">
      <c r="A4288" s="127" t="s">
        <v>5344</v>
      </c>
      <c r="B4288" s="127">
        <v>87000</v>
      </c>
      <c r="C4288" s="127">
        <f t="shared" si="192"/>
        <v>4522000</v>
      </c>
      <c r="D4288" s="129">
        <f t="shared" si="191"/>
        <v>91350</v>
      </c>
      <c r="E4288" s="130" t="s">
        <v>7180</v>
      </c>
    </row>
    <row r="4289" spans="1:5">
      <c r="A4289" s="127" t="s">
        <v>5345</v>
      </c>
      <c r="B4289" s="127">
        <v>88000</v>
      </c>
      <c r="C4289" s="127">
        <f t="shared" si="192"/>
        <v>4574000</v>
      </c>
      <c r="D4289" s="129">
        <f t="shared" si="191"/>
        <v>92400</v>
      </c>
      <c r="E4289" s="130" t="s">
        <v>7180</v>
      </c>
    </row>
    <row r="4290" spans="1:5">
      <c r="A4290" s="127" t="s">
        <v>5346</v>
      </c>
      <c r="B4290" s="127">
        <v>89000</v>
      </c>
      <c r="C4290" s="127">
        <f t="shared" si="192"/>
        <v>4626000</v>
      </c>
      <c r="D4290" s="129">
        <f t="shared" si="191"/>
        <v>93450</v>
      </c>
      <c r="E4290" s="130" t="s">
        <v>7180</v>
      </c>
    </row>
    <row r="4291" spans="1:5">
      <c r="A4291" s="127" t="s">
        <v>5347</v>
      </c>
      <c r="B4291" s="127">
        <v>90000</v>
      </c>
      <c r="C4291" s="127">
        <f t="shared" si="192"/>
        <v>4678000</v>
      </c>
      <c r="D4291" s="129">
        <f t="shared" si="191"/>
        <v>94500</v>
      </c>
      <c r="E4291" s="130" t="s">
        <v>7180</v>
      </c>
    </row>
    <row r="4292" spans="1:5">
      <c r="A4292" s="127" t="s">
        <v>5348</v>
      </c>
      <c r="B4292" s="127">
        <v>91000</v>
      </c>
      <c r="C4292" s="127">
        <f t="shared" si="192"/>
        <v>4730000</v>
      </c>
      <c r="D4292" s="129">
        <f t="shared" si="191"/>
        <v>95550</v>
      </c>
      <c r="E4292" s="130" t="s">
        <v>7180</v>
      </c>
    </row>
    <row r="4293" spans="1:5">
      <c r="A4293" s="127" t="s">
        <v>5349</v>
      </c>
      <c r="B4293" s="127">
        <v>92000</v>
      </c>
      <c r="C4293" s="127">
        <f t="shared" si="192"/>
        <v>4782000</v>
      </c>
      <c r="D4293" s="129">
        <f t="shared" si="191"/>
        <v>96600</v>
      </c>
      <c r="E4293" s="130" t="s">
        <v>7180</v>
      </c>
    </row>
    <row r="4294" spans="1:5">
      <c r="A4294" s="127" t="s">
        <v>5350</v>
      </c>
      <c r="B4294" s="127">
        <v>93000</v>
      </c>
      <c r="C4294" s="127">
        <f t="shared" si="192"/>
        <v>4834000</v>
      </c>
      <c r="D4294" s="129">
        <f t="shared" si="191"/>
        <v>97650</v>
      </c>
      <c r="E4294" s="130" t="s">
        <v>7180</v>
      </c>
    </row>
    <row r="4295" spans="1:5">
      <c r="A4295" s="127" t="s">
        <v>5351</v>
      </c>
      <c r="B4295" s="127">
        <v>94000</v>
      </c>
      <c r="C4295" s="127">
        <f t="shared" si="192"/>
        <v>4886000</v>
      </c>
      <c r="D4295" s="129">
        <f t="shared" si="191"/>
        <v>98700</v>
      </c>
      <c r="E4295" s="130" t="s">
        <v>7180</v>
      </c>
    </row>
    <row r="4296" spans="1:5">
      <c r="A4296" s="127" t="s">
        <v>5352</v>
      </c>
      <c r="B4296" s="127">
        <v>95000</v>
      </c>
      <c r="C4296" s="127">
        <f t="shared" si="192"/>
        <v>4938000</v>
      </c>
      <c r="D4296" s="129">
        <f t="shared" si="191"/>
        <v>99750</v>
      </c>
      <c r="E4296" s="130" t="s">
        <v>7180</v>
      </c>
    </row>
    <row r="4297" spans="1:5">
      <c r="A4297" s="127" t="s">
        <v>5353</v>
      </c>
      <c r="B4297" s="127">
        <v>96000</v>
      </c>
      <c r="C4297" s="127">
        <f t="shared" si="192"/>
        <v>4990000</v>
      </c>
      <c r="D4297" s="129">
        <f t="shared" si="191"/>
        <v>100800</v>
      </c>
      <c r="E4297" s="130" t="s">
        <v>7180</v>
      </c>
    </row>
    <row r="4298" spans="1:5">
      <c r="A4298" s="127" t="s">
        <v>5354</v>
      </c>
      <c r="B4298" s="127">
        <v>97000</v>
      </c>
      <c r="C4298" s="127">
        <f t="shared" si="192"/>
        <v>5042000</v>
      </c>
      <c r="D4298" s="129">
        <f t="shared" si="191"/>
        <v>101850</v>
      </c>
      <c r="E4298" s="130" t="s">
        <v>7180</v>
      </c>
    </row>
    <row r="4299" spans="1:5">
      <c r="A4299" s="127" t="s">
        <v>5355</v>
      </c>
      <c r="B4299" s="127">
        <v>98000</v>
      </c>
      <c r="C4299" s="127">
        <f t="shared" si="192"/>
        <v>5094000</v>
      </c>
      <c r="D4299" s="129">
        <f t="shared" si="191"/>
        <v>102900</v>
      </c>
      <c r="E4299" s="130" t="s">
        <v>7180</v>
      </c>
    </row>
    <row r="4300" spans="1:5">
      <c r="A4300" s="127" t="s">
        <v>5356</v>
      </c>
      <c r="B4300" s="127">
        <v>99000</v>
      </c>
      <c r="C4300" s="127">
        <f t="shared" si="192"/>
        <v>5146000</v>
      </c>
      <c r="D4300" s="129">
        <f t="shared" si="191"/>
        <v>103950</v>
      </c>
      <c r="E4300" s="130" t="s">
        <v>7180</v>
      </c>
    </row>
    <row r="4301" spans="1:5">
      <c r="A4301" s="127" t="s">
        <v>5357</v>
      </c>
      <c r="B4301" s="127">
        <v>100000</v>
      </c>
      <c r="C4301" s="127">
        <f t="shared" si="192"/>
        <v>5198000</v>
      </c>
      <c r="D4301" s="129">
        <f t="shared" si="191"/>
        <v>105000</v>
      </c>
      <c r="E4301" s="130" t="s">
        <v>7180</v>
      </c>
    </row>
    <row r="4302" spans="1:5">
      <c r="A4302" s="127" t="s">
        <v>5358</v>
      </c>
      <c r="B4302" s="127">
        <v>101000</v>
      </c>
      <c r="C4302" s="127">
        <f t="shared" si="192"/>
        <v>5250000</v>
      </c>
      <c r="D4302" s="129">
        <f t="shared" si="191"/>
        <v>106050</v>
      </c>
      <c r="E4302" s="130" t="s">
        <v>7180</v>
      </c>
    </row>
    <row r="4303" spans="1:5">
      <c r="A4303" s="127" t="s">
        <v>5359</v>
      </c>
      <c r="B4303" s="127">
        <v>102000</v>
      </c>
      <c r="C4303" s="127">
        <f t="shared" si="192"/>
        <v>5302000</v>
      </c>
      <c r="D4303" s="129">
        <f t="shared" si="191"/>
        <v>107100</v>
      </c>
      <c r="E4303" s="130" t="s">
        <v>7180</v>
      </c>
    </row>
    <row r="4304" spans="1:5">
      <c r="A4304" s="127" t="s">
        <v>5360</v>
      </c>
      <c r="B4304" s="127">
        <v>103000</v>
      </c>
      <c r="C4304" s="127">
        <f t="shared" si="192"/>
        <v>5354000</v>
      </c>
      <c r="D4304" s="129">
        <f t="shared" si="191"/>
        <v>108150</v>
      </c>
      <c r="E4304" s="130" t="s">
        <v>7180</v>
      </c>
    </row>
    <row r="4305" spans="1:5">
      <c r="A4305" s="127" t="s">
        <v>5361</v>
      </c>
      <c r="B4305" s="127">
        <v>104000</v>
      </c>
      <c r="C4305" s="127">
        <f t="shared" si="192"/>
        <v>5406000</v>
      </c>
      <c r="D4305" s="129">
        <f t="shared" si="191"/>
        <v>109200</v>
      </c>
      <c r="E4305" s="130" t="s">
        <v>7180</v>
      </c>
    </row>
    <row r="4306" spans="1:5">
      <c r="A4306" s="127" t="s">
        <v>5362</v>
      </c>
      <c r="B4306" s="127">
        <v>105000</v>
      </c>
      <c r="C4306" s="127">
        <f t="shared" si="192"/>
        <v>5458000</v>
      </c>
      <c r="D4306" s="129">
        <f t="shared" si="191"/>
        <v>110250</v>
      </c>
      <c r="E4306" s="130" t="s">
        <v>7180</v>
      </c>
    </row>
    <row r="4307" spans="1:5">
      <c r="A4307" s="127" t="s">
        <v>5363</v>
      </c>
      <c r="B4307" s="127">
        <v>106000</v>
      </c>
      <c r="C4307" s="127">
        <f t="shared" si="192"/>
        <v>5510000</v>
      </c>
      <c r="D4307" s="129">
        <f t="shared" ref="D4307:D4370" si="193">SUM($G$2)*(B4307*0.001)</f>
        <v>111300</v>
      </c>
      <c r="E4307" s="130" t="s">
        <v>7180</v>
      </c>
    </row>
    <row r="4308" spans="1:5">
      <c r="A4308" s="127" t="s">
        <v>5364</v>
      </c>
      <c r="B4308" s="127">
        <v>107000</v>
      </c>
      <c r="C4308" s="127">
        <f t="shared" si="192"/>
        <v>5562000</v>
      </c>
      <c r="D4308" s="129">
        <f t="shared" si="193"/>
        <v>112350</v>
      </c>
      <c r="E4308" s="130" t="s">
        <v>7180</v>
      </c>
    </row>
    <row r="4309" spans="1:5">
      <c r="A4309" s="127" t="s">
        <v>5365</v>
      </c>
      <c r="B4309" s="127">
        <v>108000</v>
      </c>
      <c r="C4309" s="127">
        <f t="shared" si="192"/>
        <v>5614000</v>
      </c>
      <c r="D4309" s="129">
        <f t="shared" si="193"/>
        <v>113400</v>
      </c>
      <c r="E4309" s="130" t="s">
        <v>7180</v>
      </c>
    </row>
    <row r="4310" spans="1:5">
      <c r="A4310" s="127" t="s">
        <v>5366</v>
      </c>
      <c r="B4310" s="127">
        <v>109000</v>
      </c>
      <c r="C4310" s="127">
        <f t="shared" si="192"/>
        <v>5666000</v>
      </c>
      <c r="D4310" s="129">
        <f t="shared" si="193"/>
        <v>114450</v>
      </c>
      <c r="E4310" s="130" t="s">
        <v>7180</v>
      </c>
    </row>
    <row r="4311" spans="1:5">
      <c r="A4311" s="127" t="s">
        <v>5367</v>
      </c>
      <c r="B4311" s="127">
        <v>110000</v>
      </c>
      <c r="C4311" s="127">
        <f t="shared" si="192"/>
        <v>5718000</v>
      </c>
      <c r="D4311" s="129">
        <f t="shared" si="193"/>
        <v>115500</v>
      </c>
      <c r="E4311" s="130" t="s">
        <v>7180</v>
      </c>
    </row>
    <row r="4312" spans="1:5">
      <c r="A4312" s="127" t="s">
        <v>5368</v>
      </c>
      <c r="B4312" s="127">
        <v>111000</v>
      </c>
      <c r="C4312" s="127">
        <f t="shared" si="192"/>
        <v>5770000</v>
      </c>
      <c r="D4312" s="129">
        <f t="shared" si="193"/>
        <v>116550</v>
      </c>
      <c r="E4312" s="130" t="s">
        <v>7180</v>
      </c>
    </row>
    <row r="4313" spans="1:5">
      <c r="A4313" s="127" t="s">
        <v>5369</v>
      </c>
      <c r="B4313" s="127">
        <v>112000</v>
      </c>
      <c r="C4313" s="127">
        <f t="shared" si="192"/>
        <v>5822000</v>
      </c>
      <c r="D4313" s="129">
        <f t="shared" si="193"/>
        <v>117600</v>
      </c>
      <c r="E4313" s="130" t="s">
        <v>7180</v>
      </c>
    </row>
    <row r="4314" spans="1:5">
      <c r="A4314" s="127" t="s">
        <v>5370</v>
      </c>
      <c r="B4314" s="127">
        <v>113000</v>
      </c>
      <c r="C4314" s="127">
        <f t="shared" si="192"/>
        <v>5874000</v>
      </c>
      <c r="D4314" s="129">
        <f t="shared" si="193"/>
        <v>118650</v>
      </c>
      <c r="E4314" s="130" t="s">
        <v>7180</v>
      </c>
    </row>
    <row r="4315" spans="1:5">
      <c r="A4315" s="127" t="s">
        <v>5371</v>
      </c>
      <c r="B4315" s="127">
        <v>114000</v>
      </c>
      <c r="C4315" s="127">
        <f t="shared" si="192"/>
        <v>5926000</v>
      </c>
      <c r="D4315" s="129">
        <f t="shared" si="193"/>
        <v>119700</v>
      </c>
      <c r="E4315" s="130" t="s">
        <v>7180</v>
      </c>
    </row>
    <row r="4316" spans="1:5">
      <c r="A4316" s="127" t="s">
        <v>5372</v>
      </c>
      <c r="B4316" s="127">
        <v>115000</v>
      </c>
      <c r="C4316" s="127">
        <f t="shared" si="192"/>
        <v>5978000</v>
      </c>
      <c r="D4316" s="129">
        <f t="shared" si="193"/>
        <v>120750</v>
      </c>
      <c r="E4316" s="130" t="s">
        <v>7180</v>
      </c>
    </row>
    <row r="4317" spans="1:5">
      <c r="A4317" s="127" t="s">
        <v>5373</v>
      </c>
      <c r="B4317" s="127">
        <v>116000</v>
      </c>
      <c r="C4317" s="127">
        <f t="shared" si="192"/>
        <v>6030000</v>
      </c>
      <c r="D4317" s="129">
        <f t="shared" si="193"/>
        <v>121800</v>
      </c>
      <c r="E4317" s="130" t="s">
        <v>7180</v>
      </c>
    </row>
    <row r="4318" spans="1:5">
      <c r="A4318" s="127" t="s">
        <v>5374</v>
      </c>
      <c r="B4318" s="127">
        <v>117000</v>
      </c>
      <c r="C4318" s="127">
        <f t="shared" si="192"/>
        <v>6082000</v>
      </c>
      <c r="D4318" s="129">
        <f t="shared" si="193"/>
        <v>122850</v>
      </c>
      <c r="E4318" s="130" t="s">
        <v>7180</v>
      </c>
    </row>
    <row r="4319" spans="1:5">
      <c r="A4319" s="127" t="s">
        <v>5375</v>
      </c>
      <c r="B4319" s="127">
        <v>118000</v>
      </c>
      <c r="C4319" s="127">
        <f t="shared" si="192"/>
        <v>6134000</v>
      </c>
      <c r="D4319" s="129">
        <f t="shared" si="193"/>
        <v>123900</v>
      </c>
      <c r="E4319" s="130" t="s">
        <v>7180</v>
      </c>
    </row>
    <row r="4320" spans="1:5">
      <c r="A4320" s="127" t="s">
        <v>5376</v>
      </c>
      <c r="B4320" s="127">
        <v>119000</v>
      </c>
      <c r="C4320" s="127">
        <f t="shared" si="192"/>
        <v>6186000</v>
      </c>
      <c r="D4320" s="129">
        <f t="shared" si="193"/>
        <v>124950</v>
      </c>
      <c r="E4320" s="130" t="s">
        <v>7180</v>
      </c>
    </row>
    <row r="4321" spans="1:5">
      <c r="A4321" s="127" t="s">
        <v>5377</v>
      </c>
      <c r="B4321" s="127">
        <v>120000</v>
      </c>
      <c r="C4321" s="127">
        <f t="shared" si="192"/>
        <v>6238000</v>
      </c>
      <c r="D4321" s="129">
        <f t="shared" si="193"/>
        <v>126000</v>
      </c>
      <c r="E4321" s="130" t="s">
        <v>7180</v>
      </c>
    </row>
    <row r="4322" spans="1:5">
      <c r="A4322" s="127" t="s">
        <v>5378</v>
      </c>
      <c r="B4322" s="127">
        <v>121000</v>
      </c>
      <c r="C4322" s="127">
        <f t="shared" si="192"/>
        <v>6290000</v>
      </c>
      <c r="D4322" s="129">
        <f t="shared" si="193"/>
        <v>127050</v>
      </c>
      <c r="E4322" s="130" t="s">
        <v>7180</v>
      </c>
    </row>
    <row r="4323" spans="1:5">
      <c r="A4323" s="127" t="s">
        <v>5379</v>
      </c>
      <c r="B4323" s="127">
        <v>122000</v>
      </c>
      <c r="C4323" s="127">
        <f t="shared" si="192"/>
        <v>6342000</v>
      </c>
      <c r="D4323" s="129">
        <f t="shared" si="193"/>
        <v>128100</v>
      </c>
      <c r="E4323" s="130" t="s">
        <v>7180</v>
      </c>
    </row>
    <row r="4324" spans="1:5">
      <c r="A4324" s="127" t="s">
        <v>5380</v>
      </c>
      <c r="B4324" s="127">
        <v>123000</v>
      </c>
      <c r="C4324" s="127">
        <f t="shared" si="192"/>
        <v>6394000</v>
      </c>
      <c r="D4324" s="129">
        <f t="shared" si="193"/>
        <v>129150</v>
      </c>
      <c r="E4324" s="130" t="s">
        <v>7180</v>
      </c>
    </row>
    <row r="4325" spans="1:5">
      <c r="A4325" s="127" t="s">
        <v>5381</v>
      </c>
      <c r="B4325" s="127">
        <v>124000</v>
      </c>
      <c r="C4325" s="127">
        <f t="shared" si="192"/>
        <v>6446000</v>
      </c>
      <c r="D4325" s="129">
        <f t="shared" si="193"/>
        <v>130200</v>
      </c>
      <c r="E4325" s="130" t="s">
        <v>7180</v>
      </c>
    </row>
    <row r="4326" spans="1:5">
      <c r="A4326" s="127" t="s">
        <v>5382</v>
      </c>
      <c r="B4326" s="127">
        <v>125000</v>
      </c>
      <c r="C4326" s="127">
        <f t="shared" si="192"/>
        <v>6498000</v>
      </c>
      <c r="D4326" s="129">
        <f t="shared" si="193"/>
        <v>131250</v>
      </c>
      <c r="E4326" s="130" t="s">
        <v>7180</v>
      </c>
    </row>
    <row r="4327" spans="1:5">
      <c r="A4327" s="127" t="s">
        <v>5383</v>
      </c>
      <c r="B4327" s="127">
        <v>126000</v>
      </c>
      <c r="C4327" s="127">
        <f t="shared" si="192"/>
        <v>6550000</v>
      </c>
      <c r="D4327" s="129">
        <f t="shared" si="193"/>
        <v>132300</v>
      </c>
      <c r="E4327" s="130" t="s">
        <v>7180</v>
      </c>
    </row>
    <row r="4328" spans="1:5">
      <c r="A4328" s="127" t="s">
        <v>5384</v>
      </c>
      <c r="B4328" s="127">
        <v>127000</v>
      </c>
      <c r="C4328" s="127">
        <f t="shared" si="192"/>
        <v>6602000</v>
      </c>
      <c r="D4328" s="129">
        <f t="shared" si="193"/>
        <v>133350</v>
      </c>
      <c r="E4328" s="130" t="s">
        <v>7180</v>
      </c>
    </row>
    <row r="4329" spans="1:5">
      <c r="A4329" s="127" t="s">
        <v>5385</v>
      </c>
      <c r="B4329" s="127">
        <v>128000</v>
      </c>
      <c r="C4329" s="127">
        <f t="shared" si="192"/>
        <v>6654000</v>
      </c>
      <c r="D4329" s="129">
        <f t="shared" si="193"/>
        <v>134400</v>
      </c>
      <c r="E4329" s="130" t="s">
        <v>7180</v>
      </c>
    </row>
    <row r="4330" spans="1:5">
      <c r="A4330" s="127" t="s">
        <v>5386</v>
      </c>
      <c r="B4330" s="127">
        <v>129000</v>
      </c>
      <c r="C4330" s="127">
        <f t="shared" si="192"/>
        <v>6706000</v>
      </c>
      <c r="D4330" s="129">
        <f t="shared" si="193"/>
        <v>135450</v>
      </c>
      <c r="E4330" s="130" t="s">
        <v>7180</v>
      </c>
    </row>
    <row r="4331" spans="1:5">
      <c r="A4331" s="127" t="s">
        <v>5387</v>
      </c>
      <c r="B4331" s="127">
        <v>130000</v>
      </c>
      <c r="C4331" s="127">
        <f t="shared" si="192"/>
        <v>6758000</v>
      </c>
      <c r="D4331" s="129">
        <f t="shared" si="193"/>
        <v>136500</v>
      </c>
      <c r="E4331" s="130" t="s">
        <v>7180</v>
      </c>
    </row>
    <row r="4332" spans="1:5">
      <c r="A4332" s="127" t="s">
        <v>5388</v>
      </c>
      <c r="B4332" s="127">
        <v>131000</v>
      </c>
      <c r="C4332" s="127">
        <f t="shared" ref="C4332:C4395" si="194">SUM(C4331)+52000</f>
        <v>6810000</v>
      </c>
      <c r="D4332" s="129">
        <f t="shared" si="193"/>
        <v>137550</v>
      </c>
      <c r="E4332" s="130" t="s">
        <v>7180</v>
      </c>
    </row>
    <row r="4333" spans="1:5">
      <c r="A4333" s="127" t="s">
        <v>5389</v>
      </c>
      <c r="B4333" s="127">
        <v>132000</v>
      </c>
      <c r="C4333" s="127">
        <f t="shared" si="194"/>
        <v>6862000</v>
      </c>
      <c r="D4333" s="129">
        <f t="shared" si="193"/>
        <v>138600</v>
      </c>
      <c r="E4333" s="130" t="s">
        <v>7180</v>
      </c>
    </row>
    <row r="4334" spans="1:5">
      <c r="A4334" s="127" t="s">
        <v>5390</v>
      </c>
      <c r="B4334" s="127">
        <v>133000</v>
      </c>
      <c r="C4334" s="127">
        <f t="shared" si="194"/>
        <v>6914000</v>
      </c>
      <c r="D4334" s="129">
        <f t="shared" si="193"/>
        <v>139650</v>
      </c>
      <c r="E4334" s="130" t="s">
        <v>7180</v>
      </c>
    </row>
    <row r="4335" spans="1:5">
      <c r="A4335" s="127" t="s">
        <v>5391</v>
      </c>
      <c r="B4335" s="127">
        <v>134000</v>
      </c>
      <c r="C4335" s="127">
        <f t="shared" si="194"/>
        <v>6966000</v>
      </c>
      <c r="D4335" s="129">
        <f t="shared" si="193"/>
        <v>140700</v>
      </c>
      <c r="E4335" s="130" t="s">
        <v>7180</v>
      </c>
    </row>
    <row r="4336" spans="1:5">
      <c r="A4336" s="127" t="s">
        <v>5392</v>
      </c>
      <c r="B4336" s="127">
        <v>135000</v>
      </c>
      <c r="C4336" s="127">
        <f t="shared" si="194"/>
        <v>7018000</v>
      </c>
      <c r="D4336" s="129">
        <f t="shared" si="193"/>
        <v>141750</v>
      </c>
      <c r="E4336" s="130" t="s">
        <v>7180</v>
      </c>
    </row>
    <row r="4337" spans="1:5">
      <c r="A4337" s="127" t="s">
        <v>5393</v>
      </c>
      <c r="B4337" s="127">
        <v>136000</v>
      </c>
      <c r="C4337" s="127">
        <f t="shared" si="194"/>
        <v>7070000</v>
      </c>
      <c r="D4337" s="129">
        <f t="shared" si="193"/>
        <v>142800</v>
      </c>
      <c r="E4337" s="130" t="s">
        <v>7180</v>
      </c>
    </row>
    <row r="4338" spans="1:5">
      <c r="A4338" s="127" t="s">
        <v>5394</v>
      </c>
      <c r="B4338" s="127">
        <v>137000</v>
      </c>
      <c r="C4338" s="127">
        <f t="shared" si="194"/>
        <v>7122000</v>
      </c>
      <c r="D4338" s="129">
        <f t="shared" si="193"/>
        <v>143850</v>
      </c>
      <c r="E4338" s="130" t="s">
        <v>7180</v>
      </c>
    </row>
    <row r="4339" spans="1:5">
      <c r="A4339" s="127" t="s">
        <v>5395</v>
      </c>
      <c r="B4339" s="127">
        <v>138000</v>
      </c>
      <c r="C4339" s="127">
        <f t="shared" si="194"/>
        <v>7174000</v>
      </c>
      <c r="D4339" s="129">
        <f t="shared" si="193"/>
        <v>144900</v>
      </c>
      <c r="E4339" s="130" t="s">
        <v>7180</v>
      </c>
    </row>
    <row r="4340" spans="1:5">
      <c r="A4340" s="127" t="s">
        <v>5396</v>
      </c>
      <c r="B4340" s="127">
        <v>139000</v>
      </c>
      <c r="C4340" s="127">
        <f t="shared" si="194"/>
        <v>7226000</v>
      </c>
      <c r="D4340" s="129">
        <f t="shared" si="193"/>
        <v>145950</v>
      </c>
      <c r="E4340" s="130" t="s">
        <v>7180</v>
      </c>
    </row>
    <row r="4341" spans="1:5">
      <c r="A4341" s="127" t="s">
        <v>5397</v>
      </c>
      <c r="B4341" s="127">
        <v>140000</v>
      </c>
      <c r="C4341" s="127">
        <f t="shared" si="194"/>
        <v>7278000</v>
      </c>
      <c r="D4341" s="129">
        <f t="shared" si="193"/>
        <v>147000</v>
      </c>
      <c r="E4341" s="130" t="s">
        <v>7180</v>
      </c>
    </row>
    <row r="4342" spans="1:5">
      <c r="A4342" s="127" t="s">
        <v>5398</v>
      </c>
      <c r="B4342" s="127">
        <v>141000</v>
      </c>
      <c r="C4342" s="127">
        <f t="shared" si="194"/>
        <v>7330000</v>
      </c>
      <c r="D4342" s="129">
        <f t="shared" si="193"/>
        <v>148050</v>
      </c>
      <c r="E4342" s="130" t="s">
        <v>7180</v>
      </c>
    </row>
    <row r="4343" spans="1:5">
      <c r="A4343" s="127" t="s">
        <v>5399</v>
      </c>
      <c r="B4343" s="127">
        <v>142000</v>
      </c>
      <c r="C4343" s="127">
        <f t="shared" si="194"/>
        <v>7382000</v>
      </c>
      <c r="D4343" s="129">
        <f t="shared" si="193"/>
        <v>149100</v>
      </c>
      <c r="E4343" s="130" t="s">
        <v>7180</v>
      </c>
    </row>
    <row r="4344" spans="1:5">
      <c r="A4344" s="127" t="s">
        <v>5400</v>
      </c>
      <c r="B4344" s="127">
        <v>143000</v>
      </c>
      <c r="C4344" s="127">
        <f t="shared" si="194"/>
        <v>7434000</v>
      </c>
      <c r="D4344" s="129">
        <f t="shared" si="193"/>
        <v>150150</v>
      </c>
      <c r="E4344" s="130" t="s">
        <v>7180</v>
      </c>
    </row>
    <row r="4345" spans="1:5">
      <c r="A4345" s="127" t="s">
        <v>5401</v>
      </c>
      <c r="B4345" s="127">
        <v>144000</v>
      </c>
      <c r="C4345" s="127">
        <f t="shared" si="194"/>
        <v>7486000</v>
      </c>
      <c r="D4345" s="129">
        <f t="shared" si="193"/>
        <v>151200</v>
      </c>
      <c r="E4345" s="130" t="s">
        <v>7180</v>
      </c>
    </row>
    <row r="4346" spans="1:5">
      <c r="A4346" s="127" t="s">
        <v>5402</v>
      </c>
      <c r="B4346" s="127">
        <v>145000</v>
      </c>
      <c r="C4346" s="127">
        <f t="shared" si="194"/>
        <v>7538000</v>
      </c>
      <c r="D4346" s="129">
        <f t="shared" si="193"/>
        <v>152250</v>
      </c>
      <c r="E4346" s="130" t="s">
        <v>7180</v>
      </c>
    </row>
    <row r="4347" spans="1:5">
      <c r="A4347" s="127" t="s">
        <v>5403</v>
      </c>
      <c r="B4347" s="127">
        <v>146000</v>
      </c>
      <c r="C4347" s="127">
        <f t="shared" si="194"/>
        <v>7590000</v>
      </c>
      <c r="D4347" s="129">
        <f t="shared" si="193"/>
        <v>153300</v>
      </c>
      <c r="E4347" s="130" t="s">
        <v>7180</v>
      </c>
    </row>
    <row r="4348" spans="1:5">
      <c r="A4348" s="127" t="s">
        <v>5404</v>
      </c>
      <c r="B4348" s="127">
        <v>147000</v>
      </c>
      <c r="C4348" s="127">
        <f t="shared" si="194"/>
        <v>7642000</v>
      </c>
      <c r="D4348" s="129">
        <f t="shared" si="193"/>
        <v>154350</v>
      </c>
      <c r="E4348" s="130" t="s">
        <v>7180</v>
      </c>
    </row>
    <row r="4349" spans="1:5">
      <c r="A4349" s="127" t="s">
        <v>5405</v>
      </c>
      <c r="B4349" s="127">
        <v>148000</v>
      </c>
      <c r="C4349" s="127">
        <f t="shared" si="194"/>
        <v>7694000</v>
      </c>
      <c r="D4349" s="129">
        <f t="shared" si="193"/>
        <v>155400</v>
      </c>
      <c r="E4349" s="130" t="s">
        <v>7180</v>
      </c>
    </row>
    <row r="4350" spans="1:5">
      <c r="A4350" s="127" t="s">
        <v>5406</v>
      </c>
      <c r="B4350" s="127">
        <v>149000</v>
      </c>
      <c r="C4350" s="127">
        <f t="shared" si="194"/>
        <v>7746000</v>
      </c>
      <c r="D4350" s="129">
        <f t="shared" si="193"/>
        <v>156450</v>
      </c>
      <c r="E4350" s="130" t="s">
        <v>7180</v>
      </c>
    </row>
    <row r="4351" spans="1:5">
      <c r="A4351" s="127" t="s">
        <v>5407</v>
      </c>
      <c r="B4351" s="127">
        <v>150000</v>
      </c>
      <c r="C4351" s="127">
        <f t="shared" si="194"/>
        <v>7798000</v>
      </c>
      <c r="D4351" s="129">
        <f t="shared" si="193"/>
        <v>157500</v>
      </c>
      <c r="E4351" s="130" t="s">
        <v>7180</v>
      </c>
    </row>
    <row r="4352" spans="1:5">
      <c r="A4352" s="127" t="s">
        <v>5408</v>
      </c>
      <c r="B4352" s="127">
        <v>151000</v>
      </c>
      <c r="C4352" s="127">
        <f t="shared" si="194"/>
        <v>7850000</v>
      </c>
      <c r="D4352" s="129">
        <f t="shared" si="193"/>
        <v>158550</v>
      </c>
      <c r="E4352" s="130" t="s">
        <v>7180</v>
      </c>
    </row>
    <row r="4353" spans="1:5">
      <c r="A4353" s="127" t="s">
        <v>5409</v>
      </c>
      <c r="B4353" s="127">
        <v>152000</v>
      </c>
      <c r="C4353" s="127">
        <f t="shared" si="194"/>
        <v>7902000</v>
      </c>
      <c r="D4353" s="129">
        <f t="shared" si="193"/>
        <v>159600</v>
      </c>
      <c r="E4353" s="130" t="s">
        <v>7180</v>
      </c>
    </row>
    <row r="4354" spans="1:5">
      <c r="A4354" s="127" t="s">
        <v>5410</v>
      </c>
      <c r="B4354" s="127">
        <v>153000</v>
      </c>
      <c r="C4354" s="127">
        <f t="shared" si="194"/>
        <v>7954000</v>
      </c>
      <c r="D4354" s="129">
        <f t="shared" si="193"/>
        <v>160650</v>
      </c>
      <c r="E4354" s="130" t="s">
        <v>7180</v>
      </c>
    </row>
    <row r="4355" spans="1:5">
      <c r="A4355" s="127" t="s">
        <v>5411</v>
      </c>
      <c r="B4355" s="127">
        <v>154000</v>
      </c>
      <c r="C4355" s="127">
        <f t="shared" si="194"/>
        <v>8006000</v>
      </c>
      <c r="D4355" s="129">
        <f t="shared" si="193"/>
        <v>161700</v>
      </c>
      <c r="E4355" s="130" t="s">
        <v>7180</v>
      </c>
    </row>
    <row r="4356" spans="1:5">
      <c r="A4356" s="127" t="s">
        <v>5412</v>
      </c>
      <c r="B4356" s="127">
        <v>155000</v>
      </c>
      <c r="C4356" s="127">
        <f t="shared" si="194"/>
        <v>8058000</v>
      </c>
      <c r="D4356" s="129">
        <f t="shared" si="193"/>
        <v>162750</v>
      </c>
      <c r="E4356" s="130" t="s">
        <v>7180</v>
      </c>
    </row>
    <row r="4357" spans="1:5">
      <c r="A4357" s="127" t="s">
        <v>5413</v>
      </c>
      <c r="B4357" s="127">
        <v>156000</v>
      </c>
      <c r="C4357" s="127">
        <f t="shared" si="194"/>
        <v>8110000</v>
      </c>
      <c r="D4357" s="129">
        <f t="shared" si="193"/>
        <v>163800</v>
      </c>
      <c r="E4357" s="130" t="s">
        <v>7180</v>
      </c>
    </row>
    <row r="4358" spans="1:5">
      <c r="A4358" s="127" t="s">
        <v>5414</v>
      </c>
      <c r="B4358" s="127">
        <v>157000</v>
      </c>
      <c r="C4358" s="127">
        <f t="shared" si="194"/>
        <v>8162000</v>
      </c>
      <c r="D4358" s="129">
        <f t="shared" si="193"/>
        <v>164850</v>
      </c>
      <c r="E4358" s="130" t="s">
        <v>7180</v>
      </c>
    </row>
    <row r="4359" spans="1:5">
      <c r="A4359" s="127" t="s">
        <v>5415</v>
      </c>
      <c r="B4359" s="127">
        <v>158000</v>
      </c>
      <c r="C4359" s="127">
        <f t="shared" si="194"/>
        <v>8214000</v>
      </c>
      <c r="D4359" s="129">
        <f t="shared" si="193"/>
        <v>165900</v>
      </c>
      <c r="E4359" s="130" t="s">
        <v>7180</v>
      </c>
    </row>
    <row r="4360" spans="1:5">
      <c r="A4360" s="127" t="s">
        <v>5416</v>
      </c>
      <c r="B4360" s="127">
        <v>159000</v>
      </c>
      <c r="C4360" s="127">
        <f t="shared" si="194"/>
        <v>8266000</v>
      </c>
      <c r="D4360" s="129">
        <f t="shared" si="193"/>
        <v>166950</v>
      </c>
      <c r="E4360" s="130" t="s">
        <v>7180</v>
      </c>
    </row>
    <row r="4361" spans="1:5">
      <c r="A4361" s="127" t="s">
        <v>5417</v>
      </c>
      <c r="B4361" s="127">
        <v>160000</v>
      </c>
      <c r="C4361" s="127">
        <f t="shared" si="194"/>
        <v>8318000</v>
      </c>
      <c r="D4361" s="129">
        <f t="shared" si="193"/>
        <v>168000</v>
      </c>
      <c r="E4361" s="130" t="s">
        <v>7180</v>
      </c>
    </row>
    <row r="4362" spans="1:5">
      <c r="A4362" s="127" t="s">
        <v>5418</v>
      </c>
      <c r="B4362" s="127">
        <v>161000</v>
      </c>
      <c r="C4362" s="127">
        <f t="shared" si="194"/>
        <v>8370000</v>
      </c>
      <c r="D4362" s="129">
        <f t="shared" si="193"/>
        <v>169050</v>
      </c>
      <c r="E4362" s="130" t="s">
        <v>7180</v>
      </c>
    </row>
    <row r="4363" spans="1:5">
      <c r="A4363" s="127" t="s">
        <v>5419</v>
      </c>
      <c r="B4363" s="127">
        <v>162000</v>
      </c>
      <c r="C4363" s="127">
        <f t="shared" si="194"/>
        <v>8422000</v>
      </c>
      <c r="D4363" s="129">
        <f t="shared" si="193"/>
        <v>170100</v>
      </c>
      <c r="E4363" s="130" t="s">
        <v>7180</v>
      </c>
    </row>
    <row r="4364" spans="1:5">
      <c r="A4364" s="127" t="s">
        <v>5420</v>
      </c>
      <c r="B4364" s="127">
        <v>163000</v>
      </c>
      <c r="C4364" s="127">
        <f t="shared" si="194"/>
        <v>8474000</v>
      </c>
      <c r="D4364" s="129">
        <f t="shared" si="193"/>
        <v>171150</v>
      </c>
      <c r="E4364" s="130" t="s">
        <v>7180</v>
      </c>
    </row>
    <row r="4365" spans="1:5">
      <c r="A4365" s="127" t="s">
        <v>5421</v>
      </c>
      <c r="B4365" s="127">
        <v>164000</v>
      </c>
      <c r="C4365" s="127">
        <f t="shared" si="194"/>
        <v>8526000</v>
      </c>
      <c r="D4365" s="129">
        <f t="shared" si="193"/>
        <v>172200</v>
      </c>
      <c r="E4365" s="130" t="s">
        <v>7180</v>
      </c>
    </row>
    <row r="4366" spans="1:5">
      <c r="A4366" s="127" t="s">
        <v>5422</v>
      </c>
      <c r="B4366" s="127">
        <v>165000</v>
      </c>
      <c r="C4366" s="127">
        <f t="shared" si="194"/>
        <v>8578000</v>
      </c>
      <c r="D4366" s="129">
        <f t="shared" si="193"/>
        <v>173250</v>
      </c>
      <c r="E4366" s="130" t="s">
        <v>7180</v>
      </c>
    </row>
    <row r="4367" spans="1:5">
      <c r="A4367" s="127" t="s">
        <v>5423</v>
      </c>
      <c r="B4367" s="127">
        <v>166000</v>
      </c>
      <c r="C4367" s="127">
        <f t="shared" si="194"/>
        <v>8630000</v>
      </c>
      <c r="D4367" s="129">
        <f t="shared" si="193"/>
        <v>174300</v>
      </c>
      <c r="E4367" s="130" t="s">
        <v>7180</v>
      </c>
    </row>
    <row r="4368" spans="1:5">
      <c r="A4368" s="127" t="s">
        <v>5424</v>
      </c>
      <c r="B4368" s="127">
        <v>167000</v>
      </c>
      <c r="C4368" s="127">
        <f t="shared" si="194"/>
        <v>8682000</v>
      </c>
      <c r="D4368" s="129">
        <f t="shared" si="193"/>
        <v>175350</v>
      </c>
      <c r="E4368" s="130" t="s">
        <v>7180</v>
      </c>
    </row>
    <row r="4369" spans="1:5">
      <c r="A4369" s="127" t="s">
        <v>5425</v>
      </c>
      <c r="B4369" s="127">
        <v>168000</v>
      </c>
      <c r="C4369" s="127">
        <f t="shared" si="194"/>
        <v>8734000</v>
      </c>
      <c r="D4369" s="129">
        <f t="shared" si="193"/>
        <v>176400</v>
      </c>
      <c r="E4369" s="130" t="s">
        <v>7180</v>
      </c>
    </row>
    <row r="4370" spans="1:5">
      <c r="A4370" s="127" t="s">
        <v>5426</v>
      </c>
      <c r="B4370" s="127">
        <v>169000</v>
      </c>
      <c r="C4370" s="127">
        <f t="shared" si="194"/>
        <v>8786000</v>
      </c>
      <c r="D4370" s="129">
        <f t="shared" si="193"/>
        <v>177450</v>
      </c>
      <c r="E4370" s="130" t="s">
        <v>7180</v>
      </c>
    </row>
    <row r="4371" spans="1:5">
      <c r="A4371" s="127" t="s">
        <v>5427</v>
      </c>
      <c r="B4371" s="127">
        <v>170000</v>
      </c>
      <c r="C4371" s="127">
        <f t="shared" si="194"/>
        <v>8838000</v>
      </c>
      <c r="D4371" s="129">
        <f t="shared" ref="D4371:D4434" si="195">SUM($G$2)*(B4371*0.001)</f>
        <v>178500</v>
      </c>
      <c r="E4371" s="130" t="s">
        <v>7180</v>
      </c>
    </row>
    <row r="4372" spans="1:5">
      <c r="A4372" s="127" t="s">
        <v>5428</v>
      </c>
      <c r="B4372" s="127">
        <v>171000</v>
      </c>
      <c r="C4372" s="127">
        <f t="shared" si="194"/>
        <v>8890000</v>
      </c>
      <c r="D4372" s="129">
        <f t="shared" si="195"/>
        <v>179550</v>
      </c>
      <c r="E4372" s="130" t="s">
        <v>7180</v>
      </c>
    </row>
    <row r="4373" spans="1:5">
      <c r="A4373" s="127" t="s">
        <v>5429</v>
      </c>
      <c r="B4373" s="127">
        <v>172000</v>
      </c>
      <c r="C4373" s="127">
        <f t="shared" si="194"/>
        <v>8942000</v>
      </c>
      <c r="D4373" s="129">
        <f t="shared" si="195"/>
        <v>180600</v>
      </c>
      <c r="E4373" s="130" t="s">
        <v>7180</v>
      </c>
    </row>
    <row r="4374" spans="1:5">
      <c r="A4374" s="127" t="s">
        <v>5430</v>
      </c>
      <c r="B4374" s="127">
        <v>173000</v>
      </c>
      <c r="C4374" s="127">
        <f t="shared" si="194"/>
        <v>8994000</v>
      </c>
      <c r="D4374" s="129">
        <f t="shared" si="195"/>
        <v>181650</v>
      </c>
      <c r="E4374" s="130" t="s">
        <v>7180</v>
      </c>
    </row>
    <row r="4375" spans="1:5">
      <c r="A4375" s="127" t="s">
        <v>5431</v>
      </c>
      <c r="B4375" s="127">
        <v>174000</v>
      </c>
      <c r="C4375" s="127">
        <f t="shared" si="194"/>
        <v>9046000</v>
      </c>
      <c r="D4375" s="129">
        <f t="shared" si="195"/>
        <v>182700</v>
      </c>
      <c r="E4375" s="130" t="s">
        <v>7180</v>
      </c>
    </row>
    <row r="4376" spans="1:5">
      <c r="A4376" s="127" t="s">
        <v>5432</v>
      </c>
      <c r="B4376" s="127">
        <v>175000</v>
      </c>
      <c r="C4376" s="127">
        <f t="shared" si="194"/>
        <v>9098000</v>
      </c>
      <c r="D4376" s="129">
        <f t="shared" si="195"/>
        <v>183750</v>
      </c>
      <c r="E4376" s="130" t="s">
        <v>7180</v>
      </c>
    </row>
    <row r="4377" spans="1:5">
      <c r="A4377" s="127" t="s">
        <v>5433</v>
      </c>
      <c r="B4377" s="127">
        <v>176000</v>
      </c>
      <c r="C4377" s="127">
        <f t="shared" si="194"/>
        <v>9150000</v>
      </c>
      <c r="D4377" s="129">
        <f t="shared" si="195"/>
        <v>184800</v>
      </c>
      <c r="E4377" s="130" t="s">
        <v>7180</v>
      </c>
    </row>
    <row r="4378" spans="1:5">
      <c r="A4378" s="127" t="s">
        <v>5434</v>
      </c>
      <c r="B4378" s="127">
        <v>177000</v>
      </c>
      <c r="C4378" s="127">
        <f t="shared" si="194"/>
        <v>9202000</v>
      </c>
      <c r="D4378" s="129">
        <f t="shared" si="195"/>
        <v>185850</v>
      </c>
      <c r="E4378" s="130" t="s">
        <v>7180</v>
      </c>
    </row>
    <row r="4379" spans="1:5">
      <c r="A4379" s="127" t="s">
        <v>5435</v>
      </c>
      <c r="B4379" s="127">
        <v>178000</v>
      </c>
      <c r="C4379" s="127">
        <f t="shared" si="194"/>
        <v>9254000</v>
      </c>
      <c r="D4379" s="129">
        <f t="shared" si="195"/>
        <v>186900</v>
      </c>
      <c r="E4379" s="130" t="s">
        <v>7180</v>
      </c>
    </row>
    <row r="4380" spans="1:5">
      <c r="A4380" s="127" t="s">
        <v>5436</v>
      </c>
      <c r="B4380" s="127">
        <v>179000</v>
      </c>
      <c r="C4380" s="127">
        <f t="shared" si="194"/>
        <v>9306000</v>
      </c>
      <c r="D4380" s="129">
        <f t="shared" si="195"/>
        <v>187950</v>
      </c>
      <c r="E4380" s="130" t="s">
        <v>7180</v>
      </c>
    </row>
    <row r="4381" spans="1:5">
      <c r="A4381" s="127" t="s">
        <v>5437</v>
      </c>
      <c r="B4381" s="127">
        <v>180000</v>
      </c>
      <c r="C4381" s="127">
        <f t="shared" si="194"/>
        <v>9358000</v>
      </c>
      <c r="D4381" s="129">
        <f t="shared" si="195"/>
        <v>189000</v>
      </c>
      <c r="E4381" s="130" t="s">
        <v>7180</v>
      </c>
    </row>
    <row r="4382" spans="1:5">
      <c r="A4382" s="127" t="s">
        <v>5438</v>
      </c>
      <c r="B4382" s="127">
        <v>181000</v>
      </c>
      <c r="C4382" s="127">
        <f t="shared" si="194"/>
        <v>9410000</v>
      </c>
      <c r="D4382" s="129">
        <f t="shared" si="195"/>
        <v>190050</v>
      </c>
      <c r="E4382" s="130" t="s">
        <v>7180</v>
      </c>
    </row>
    <row r="4383" spans="1:5">
      <c r="A4383" s="127" t="s">
        <v>5439</v>
      </c>
      <c r="B4383" s="127">
        <v>182000</v>
      </c>
      <c r="C4383" s="127">
        <f t="shared" si="194"/>
        <v>9462000</v>
      </c>
      <c r="D4383" s="129">
        <f t="shared" si="195"/>
        <v>191100</v>
      </c>
      <c r="E4383" s="130" t="s">
        <v>7180</v>
      </c>
    </row>
    <row r="4384" spans="1:5">
      <c r="A4384" s="127" t="s">
        <v>5440</v>
      </c>
      <c r="B4384" s="127">
        <v>183000</v>
      </c>
      <c r="C4384" s="127">
        <f t="shared" si="194"/>
        <v>9514000</v>
      </c>
      <c r="D4384" s="129">
        <f t="shared" si="195"/>
        <v>192150</v>
      </c>
      <c r="E4384" s="130" t="s">
        <v>7180</v>
      </c>
    </row>
    <row r="4385" spans="1:5">
      <c r="A4385" s="127" t="s">
        <v>5441</v>
      </c>
      <c r="B4385" s="127">
        <v>184000</v>
      </c>
      <c r="C4385" s="127">
        <f t="shared" si="194"/>
        <v>9566000</v>
      </c>
      <c r="D4385" s="129">
        <f t="shared" si="195"/>
        <v>193200</v>
      </c>
      <c r="E4385" s="130" t="s">
        <v>7180</v>
      </c>
    </row>
    <row r="4386" spans="1:5">
      <c r="A4386" s="127" t="s">
        <v>5442</v>
      </c>
      <c r="B4386" s="127">
        <v>185000</v>
      </c>
      <c r="C4386" s="127">
        <f t="shared" si="194"/>
        <v>9618000</v>
      </c>
      <c r="D4386" s="129">
        <f t="shared" si="195"/>
        <v>194250</v>
      </c>
      <c r="E4386" s="130" t="s">
        <v>7180</v>
      </c>
    </row>
    <row r="4387" spans="1:5">
      <c r="A4387" s="127" t="s">
        <v>5443</v>
      </c>
      <c r="B4387" s="127">
        <v>186000</v>
      </c>
      <c r="C4387" s="127">
        <f t="shared" si="194"/>
        <v>9670000</v>
      </c>
      <c r="D4387" s="129">
        <f t="shared" si="195"/>
        <v>195300</v>
      </c>
      <c r="E4387" s="130" t="s">
        <v>7180</v>
      </c>
    </row>
    <row r="4388" spans="1:5">
      <c r="A4388" s="127" t="s">
        <v>5444</v>
      </c>
      <c r="B4388" s="127">
        <v>187000</v>
      </c>
      <c r="C4388" s="127">
        <f t="shared" si="194"/>
        <v>9722000</v>
      </c>
      <c r="D4388" s="129">
        <f t="shared" si="195"/>
        <v>196350</v>
      </c>
      <c r="E4388" s="130" t="s">
        <v>7180</v>
      </c>
    </row>
    <row r="4389" spans="1:5">
      <c r="A4389" s="127" t="s">
        <v>5445</v>
      </c>
      <c r="B4389" s="127">
        <v>188000</v>
      </c>
      <c r="C4389" s="127">
        <f t="shared" si="194"/>
        <v>9774000</v>
      </c>
      <c r="D4389" s="129">
        <f t="shared" si="195"/>
        <v>197400</v>
      </c>
      <c r="E4389" s="130" t="s">
        <v>7180</v>
      </c>
    </row>
    <row r="4390" spans="1:5">
      <c r="A4390" s="127" t="s">
        <v>5446</v>
      </c>
      <c r="B4390" s="127">
        <v>189000</v>
      </c>
      <c r="C4390" s="127">
        <f t="shared" si="194"/>
        <v>9826000</v>
      </c>
      <c r="D4390" s="129">
        <f t="shared" si="195"/>
        <v>198450</v>
      </c>
      <c r="E4390" s="130" t="s">
        <v>7180</v>
      </c>
    </row>
    <row r="4391" spans="1:5">
      <c r="A4391" s="127" t="s">
        <v>5447</v>
      </c>
      <c r="B4391" s="127">
        <v>190000</v>
      </c>
      <c r="C4391" s="127">
        <f t="shared" si="194"/>
        <v>9878000</v>
      </c>
      <c r="D4391" s="129">
        <f t="shared" si="195"/>
        <v>199500</v>
      </c>
      <c r="E4391" s="130" t="s">
        <v>7180</v>
      </c>
    </row>
    <row r="4392" spans="1:5">
      <c r="A4392" s="127" t="s">
        <v>5448</v>
      </c>
      <c r="B4392" s="127">
        <v>191000</v>
      </c>
      <c r="C4392" s="127">
        <f t="shared" si="194"/>
        <v>9930000</v>
      </c>
      <c r="D4392" s="129">
        <f t="shared" si="195"/>
        <v>200550</v>
      </c>
      <c r="E4392" s="130" t="s">
        <v>7180</v>
      </c>
    </row>
    <row r="4393" spans="1:5">
      <c r="A4393" s="127" t="s">
        <v>5449</v>
      </c>
      <c r="B4393" s="127">
        <v>192000</v>
      </c>
      <c r="C4393" s="127">
        <f t="shared" si="194"/>
        <v>9982000</v>
      </c>
      <c r="D4393" s="129">
        <f t="shared" si="195"/>
        <v>201600</v>
      </c>
      <c r="E4393" s="130" t="s">
        <v>7180</v>
      </c>
    </row>
    <row r="4394" spans="1:5">
      <c r="A4394" s="127" t="s">
        <v>5450</v>
      </c>
      <c r="B4394" s="127">
        <v>193000</v>
      </c>
      <c r="C4394" s="127">
        <f t="shared" si="194"/>
        <v>10034000</v>
      </c>
      <c r="D4394" s="129">
        <f t="shared" si="195"/>
        <v>202650</v>
      </c>
      <c r="E4394" s="130" t="s">
        <v>7180</v>
      </c>
    </row>
    <row r="4395" spans="1:5">
      <c r="A4395" s="127" t="s">
        <v>5451</v>
      </c>
      <c r="B4395" s="127">
        <v>194000</v>
      </c>
      <c r="C4395" s="127">
        <f t="shared" si="194"/>
        <v>10086000</v>
      </c>
      <c r="D4395" s="129">
        <f t="shared" si="195"/>
        <v>203700</v>
      </c>
      <c r="E4395" s="130" t="s">
        <v>7180</v>
      </c>
    </row>
    <row r="4396" spans="1:5">
      <c r="A4396" s="127" t="s">
        <v>5452</v>
      </c>
      <c r="B4396" s="127">
        <v>195000</v>
      </c>
      <c r="C4396" s="127">
        <f t="shared" ref="C4396:C4443" si="196">SUM(C4395)+52000</f>
        <v>10138000</v>
      </c>
      <c r="D4396" s="129">
        <f t="shared" si="195"/>
        <v>204750</v>
      </c>
      <c r="E4396" s="130" t="s">
        <v>7180</v>
      </c>
    </row>
    <row r="4397" spans="1:5">
      <c r="A4397" s="127" t="s">
        <v>5453</v>
      </c>
      <c r="B4397" s="127">
        <v>196000</v>
      </c>
      <c r="C4397" s="127">
        <f t="shared" si="196"/>
        <v>10190000</v>
      </c>
      <c r="D4397" s="129">
        <f t="shared" si="195"/>
        <v>205800</v>
      </c>
      <c r="E4397" s="130" t="s">
        <v>7180</v>
      </c>
    </row>
    <row r="4398" spans="1:5">
      <c r="A4398" s="127" t="s">
        <v>5454</v>
      </c>
      <c r="B4398" s="127">
        <v>197000</v>
      </c>
      <c r="C4398" s="127">
        <f t="shared" si="196"/>
        <v>10242000</v>
      </c>
      <c r="D4398" s="129">
        <f t="shared" si="195"/>
        <v>206850</v>
      </c>
      <c r="E4398" s="130" t="s">
        <v>7180</v>
      </c>
    </row>
    <row r="4399" spans="1:5">
      <c r="A4399" s="127" t="s">
        <v>5455</v>
      </c>
      <c r="B4399" s="127">
        <v>198000</v>
      </c>
      <c r="C4399" s="127">
        <f t="shared" si="196"/>
        <v>10294000</v>
      </c>
      <c r="D4399" s="129">
        <f t="shared" si="195"/>
        <v>207900</v>
      </c>
      <c r="E4399" s="130" t="s">
        <v>7180</v>
      </c>
    </row>
    <row r="4400" spans="1:5">
      <c r="A4400" s="127" t="s">
        <v>5456</v>
      </c>
      <c r="B4400" s="127">
        <v>199000</v>
      </c>
      <c r="C4400" s="127">
        <f t="shared" si="196"/>
        <v>10346000</v>
      </c>
      <c r="D4400" s="129">
        <f t="shared" si="195"/>
        <v>208950</v>
      </c>
      <c r="E4400" s="130" t="s">
        <v>7180</v>
      </c>
    </row>
    <row r="4401" spans="1:5">
      <c r="A4401" s="127" t="s">
        <v>5457</v>
      </c>
      <c r="B4401" s="127">
        <v>200000</v>
      </c>
      <c r="C4401" s="127">
        <f t="shared" si="196"/>
        <v>10398000</v>
      </c>
      <c r="D4401" s="129">
        <f t="shared" si="195"/>
        <v>210000</v>
      </c>
      <c r="E4401" s="130" t="s">
        <v>7180</v>
      </c>
    </row>
    <row r="4402" spans="1:5">
      <c r="A4402" s="127" t="s">
        <v>5458</v>
      </c>
      <c r="B4402" s="127">
        <v>201000</v>
      </c>
      <c r="C4402" s="127">
        <f t="shared" si="196"/>
        <v>10450000</v>
      </c>
      <c r="D4402" s="129">
        <f t="shared" si="195"/>
        <v>211050</v>
      </c>
      <c r="E4402" s="130" t="s">
        <v>7180</v>
      </c>
    </row>
    <row r="4403" spans="1:5">
      <c r="A4403" s="127" t="s">
        <v>5459</v>
      </c>
      <c r="B4403" s="127">
        <v>202000</v>
      </c>
      <c r="C4403" s="127">
        <f t="shared" si="196"/>
        <v>10502000</v>
      </c>
      <c r="D4403" s="129">
        <f t="shared" si="195"/>
        <v>212100</v>
      </c>
      <c r="E4403" s="130" t="s">
        <v>7180</v>
      </c>
    </row>
    <row r="4404" spans="1:5">
      <c r="A4404" s="127" t="s">
        <v>5460</v>
      </c>
      <c r="B4404" s="127">
        <v>203000</v>
      </c>
      <c r="C4404" s="127">
        <f t="shared" si="196"/>
        <v>10554000</v>
      </c>
      <c r="D4404" s="129">
        <f t="shared" si="195"/>
        <v>213150</v>
      </c>
      <c r="E4404" s="130" t="s">
        <v>7180</v>
      </c>
    </row>
    <row r="4405" spans="1:5">
      <c r="A4405" s="127" t="s">
        <v>5461</v>
      </c>
      <c r="B4405" s="127">
        <v>204000</v>
      </c>
      <c r="C4405" s="127">
        <f t="shared" si="196"/>
        <v>10606000</v>
      </c>
      <c r="D4405" s="129">
        <f t="shared" si="195"/>
        <v>214200</v>
      </c>
      <c r="E4405" s="130" t="s">
        <v>7180</v>
      </c>
    </row>
    <row r="4406" spans="1:5">
      <c r="A4406" s="127" t="s">
        <v>5462</v>
      </c>
      <c r="B4406" s="127">
        <v>205000</v>
      </c>
      <c r="C4406" s="127">
        <f t="shared" si="196"/>
        <v>10658000</v>
      </c>
      <c r="D4406" s="129">
        <f t="shared" si="195"/>
        <v>215250</v>
      </c>
      <c r="E4406" s="130" t="s">
        <v>7180</v>
      </c>
    </row>
    <row r="4407" spans="1:5">
      <c r="A4407" s="127" t="s">
        <v>5463</v>
      </c>
      <c r="B4407" s="127">
        <v>206000</v>
      </c>
      <c r="C4407" s="127">
        <f t="shared" si="196"/>
        <v>10710000</v>
      </c>
      <c r="D4407" s="129">
        <f t="shared" si="195"/>
        <v>216300</v>
      </c>
      <c r="E4407" s="130" t="s">
        <v>7180</v>
      </c>
    </row>
    <row r="4408" spans="1:5">
      <c r="A4408" s="127" t="s">
        <v>5464</v>
      </c>
      <c r="B4408" s="127">
        <v>207000</v>
      </c>
      <c r="C4408" s="127">
        <f t="shared" si="196"/>
        <v>10762000</v>
      </c>
      <c r="D4408" s="129">
        <f t="shared" si="195"/>
        <v>217350</v>
      </c>
      <c r="E4408" s="130" t="s">
        <v>7180</v>
      </c>
    </row>
    <row r="4409" spans="1:5">
      <c r="A4409" s="127" t="s">
        <v>5465</v>
      </c>
      <c r="B4409" s="127">
        <v>208000</v>
      </c>
      <c r="C4409" s="127">
        <f t="shared" si="196"/>
        <v>10814000</v>
      </c>
      <c r="D4409" s="129">
        <f t="shared" si="195"/>
        <v>218400</v>
      </c>
      <c r="E4409" s="130" t="s">
        <v>7180</v>
      </c>
    </row>
    <row r="4410" spans="1:5">
      <c r="A4410" s="127" t="s">
        <v>5466</v>
      </c>
      <c r="B4410" s="127">
        <v>209000</v>
      </c>
      <c r="C4410" s="127">
        <f t="shared" si="196"/>
        <v>10866000</v>
      </c>
      <c r="D4410" s="129">
        <f t="shared" si="195"/>
        <v>219450</v>
      </c>
      <c r="E4410" s="130" t="s">
        <v>7180</v>
      </c>
    </row>
    <row r="4411" spans="1:5">
      <c r="A4411" s="127" t="s">
        <v>5467</v>
      </c>
      <c r="B4411" s="127">
        <v>210000</v>
      </c>
      <c r="C4411" s="127">
        <f t="shared" si="196"/>
        <v>10918000</v>
      </c>
      <c r="D4411" s="129">
        <f t="shared" si="195"/>
        <v>220500</v>
      </c>
      <c r="E4411" s="130" t="s">
        <v>7180</v>
      </c>
    </row>
    <row r="4412" spans="1:5">
      <c r="A4412" s="127" t="s">
        <v>5468</v>
      </c>
      <c r="B4412" s="127">
        <v>211000</v>
      </c>
      <c r="C4412" s="127">
        <f t="shared" si="196"/>
        <v>10970000</v>
      </c>
      <c r="D4412" s="129">
        <f t="shared" si="195"/>
        <v>221550</v>
      </c>
      <c r="E4412" s="130" t="s">
        <v>7180</v>
      </c>
    </row>
    <row r="4413" spans="1:5">
      <c r="A4413" s="127" t="s">
        <v>5469</v>
      </c>
      <c r="B4413" s="127">
        <v>212000</v>
      </c>
      <c r="C4413" s="127">
        <f t="shared" si="196"/>
        <v>11022000</v>
      </c>
      <c r="D4413" s="129">
        <f t="shared" si="195"/>
        <v>222600</v>
      </c>
      <c r="E4413" s="130" t="s">
        <v>7180</v>
      </c>
    </row>
    <row r="4414" spans="1:5">
      <c r="A4414" s="127" t="s">
        <v>5470</v>
      </c>
      <c r="B4414" s="127">
        <v>213000</v>
      </c>
      <c r="C4414" s="127">
        <f t="shared" si="196"/>
        <v>11074000</v>
      </c>
      <c r="D4414" s="129">
        <f t="shared" si="195"/>
        <v>223650</v>
      </c>
      <c r="E4414" s="130" t="s">
        <v>7180</v>
      </c>
    </row>
    <row r="4415" spans="1:5">
      <c r="A4415" s="127" t="s">
        <v>5471</v>
      </c>
      <c r="B4415" s="127">
        <v>214000</v>
      </c>
      <c r="C4415" s="127">
        <f t="shared" si="196"/>
        <v>11126000</v>
      </c>
      <c r="D4415" s="129">
        <f t="shared" si="195"/>
        <v>224700</v>
      </c>
      <c r="E4415" s="130" t="s">
        <v>7180</v>
      </c>
    </row>
    <row r="4416" spans="1:5">
      <c r="A4416" s="127" t="s">
        <v>5472</v>
      </c>
      <c r="B4416" s="127">
        <v>215000</v>
      </c>
      <c r="C4416" s="127">
        <f t="shared" si="196"/>
        <v>11178000</v>
      </c>
      <c r="D4416" s="129">
        <f t="shared" si="195"/>
        <v>225750</v>
      </c>
      <c r="E4416" s="130" t="s">
        <v>7180</v>
      </c>
    </row>
    <row r="4417" spans="1:5">
      <c r="A4417" s="127" t="s">
        <v>5473</v>
      </c>
      <c r="B4417" s="127">
        <v>216000</v>
      </c>
      <c r="C4417" s="127">
        <f t="shared" si="196"/>
        <v>11230000</v>
      </c>
      <c r="D4417" s="129">
        <f t="shared" si="195"/>
        <v>226800</v>
      </c>
      <c r="E4417" s="130" t="s">
        <v>7180</v>
      </c>
    </row>
    <row r="4418" spans="1:5">
      <c r="A4418" s="127" t="s">
        <v>5474</v>
      </c>
      <c r="B4418" s="127">
        <v>217000</v>
      </c>
      <c r="C4418" s="127">
        <f t="shared" si="196"/>
        <v>11282000</v>
      </c>
      <c r="D4418" s="129">
        <f t="shared" si="195"/>
        <v>227850</v>
      </c>
      <c r="E4418" s="130" t="s">
        <v>7180</v>
      </c>
    </row>
    <row r="4419" spans="1:5">
      <c r="A4419" s="127" t="s">
        <v>5475</v>
      </c>
      <c r="B4419" s="127">
        <v>218000</v>
      </c>
      <c r="C4419" s="127">
        <f t="shared" si="196"/>
        <v>11334000</v>
      </c>
      <c r="D4419" s="129">
        <f t="shared" si="195"/>
        <v>228900</v>
      </c>
      <c r="E4419" s="130" t="s">
        <v>7180</v>
      </c>
    </row>
    <row r="4420" spans="1:5">
      <c r="A4420" s="127" t="s">
        <v>5476</v>
      </c>
      <c r="B4420" s="127">
        <v>219000</v>
      </c>
      <c r="C4420" s="127">
        <f t="shared" si="196"/>
        <v>11386000</v>
      </c>
      <c r="D4420" s="129">
        <f t="shared" si="195"/>
        <v>229950</v>
      </c>
      <c r="E4420" s="130" t="s">
        <v>7180</v>
      </c>
    </row>
    <row r="4421" spans="1:5">
      <c r="A4421" s="127" t="s">
        <v>5477</v>
      </c>
      <c r="B4421" s="127">
        <v>220000</v>
      </c>
      <c r="C4421" s="127">
        <f t="shared" si="196"/>
        <v>11438000</v>
      </c>
      <c r="D4421" s="129">
        <f t="shared" si="195"/>
        <v>231000</v>
      </c>
      <c r="E4421" s="130" t="s">
        <v>7180</v>
      </c>
    </row>
    <row r="4422" spans="1:5">
      <c r="A4422" s="127" t="s">
        <v>5478</v>
      </c>
      <c r="B4422" s="127">
        <v>221000</v>
      </c>
      <c r="C4422" s="127">
        <f t="shared" si="196"/>
        <v>11490000</v>
      </c>
      <c r="D4422" s="129">
        <f t="shared" si="195"/>
        <v>232050</v>
      </c>
      <c r="E4422" s="130" t="s">
        <v>7180</v>
      </c>
    </row>
    <row r="4423" spans="1:5">
      <c r="A4423" s="127" t="s">
        <v>5479</v>
      </c>
      <c r="B4423" s="127">
        <v>222000</v>
      </c>
      <c r="C4423" s="127">
        <f t="shared" si="196"/>
        <v>11542000</v>
      </c>
      <c r="D4423" s="129">
        <f t="shared" si="195"/>
        <v>233100</v>
      </c>
      <c r="E4423" s="130" t="s">
        <v>7180</v>
      </c>
    </row>
    <row r="4424" spans="1:5">
      <c r="A4424" s="127" t="s">
        <v>5480</v>
      </c>
      <c r="B4424" s="127">
        <v>223000</v>
      </c>
      <c r="C4424" s="127">
        <f t="shared" si="196"/>
        <v>11594000</v>
      </c>
      <c r="D4424" s="129">
        <f t="shared" si="195"/>
        <v>234150</v>
      </c>
      <c r="E4424" s="130" t="s">
        <v>7180</v>
      </c>
    </row>
    <row r="4425" spans="1:5">
      <c r="A4425" s="127" t="s">
        <v>5481</v>
      </c>
      <c r="B4425" s="127">
        <v>224000</v>
      </c>
      <c r="C4425" s="127">
        <f t="shared" si="196"/>
        <v>11646000</v>
      </c>
      <c r="D4425" s="129">
        <f t="shared" si="195"/>
        <v>235200</v>
      </c>
      <c r="E4425" s="130" t="s">
        <v>7180</v>
      </c>
    </row>
    <row r="4426" spans="1:5">
      <c r="A4426" s="127" t="s">
        <v>5482</v>
      </c>
      <c r="B4426" s="127">
        <v>225000</v>
      </c>
      <c r="C4426" s="127">
        <f t="shared" si="196"/>
        <v>11698000</v>
      </c>
      <c r="D4426" s="129">
        <f t="shared" si="195"/>
        <v>236250</v>
      </c>
      <c r="E4426" s="130" t="s">
        <v>7180</v>
      </c>
    </row>
    <row r="4427" spans="1:5">
      <c r="A4427" s="127" t="s">
        <v>5483</v>
      </c>
      <c r="B4427" s="127">
        <v>226000</v>
      </c>
      <c r="C4427" s="127">
        <f t="shared" si="196"/>
        <v>11750000</v>
      </c>
      <c r="D4427" s="129">
        <f t="shared" si="195"/>
        <v>237300</v>
      </c>
      <c r="E4427" s="130" t="s">
        <v>7180</v>
      </c>
    </row>
    <row r="4428" spans="1:5">
      <c r="A4428" s="127" t="s">
        <v>5484</v>
      </c>
      <c r="B4428" s="127">
        <v>227000</v>
      </c>
      <c r="C4428" s="127">
        <f t="shared" si="196"/>
        <v>11802000</v>
      </c>
      <c r="D4428" s="129">
        <f t="shared" si="195"/>
        <v>238350</v>
      </c>
      <c r="E4428" s="130" t="s">
        <v>7180</v>
      </c>
    </row>
    <row r="4429" spans="1:5">
      <c r="A4429" s="127" t="s">
        <v>5485</v>
      </c>
      <c r="B4429" s="127">
        <v>228000</v>
      </c>
      <c r="C4429" s="127">
        <f t="shared" si="196"/>
        <v>11854000</v>
      </c>
      <c r="D4429" s="129">
        <f t="shared" si="195"/>
        <v>239400</v>
      </c>
      <c r="E4429" s="130" t="s">
        <v>7180</v>
      </c>
    </row>
    <row r="4430" spans="1:5">
      <c r="A4430" s="127" t="s">
        <v>5486</v>
      </c>
      <c r="B4430" s="127">
        <v>229000</v>
      </c>
      <c r="C4430" s="127">
        <f t="shared" si="196"/>
        <v>11906000</v>
      </c>
      <c r="D4430" s="129">
        <f t="shared" si="195"/>
        <v>240450</v>
      </c>
      <c r="E4430" s="130" t="s">
        <v>7180</v>
      </c>
    </row>
    <row r="4431" spans="1:5">
      <c r="A4431" s="127" t="s">
        <v>5487</v>
      </c>
      <c r="B4431" s="127">
        <v>230000</v>
      </c>
      <c r="C4431" s="127">
        <f t="shared" si="196"/>
        <v>11958000</v>
      </c>
      <c r="D4431" s="129">
        <f t="shared" si="195"/>
        <v>241500</v>
      </c>
      <c r="E4431" s="130" t="s">
        <v>7180</v>
      </c>
    </row>
    <row r="4432" spans="1:5">
      <c r="A4432" s="127" t="s">
        <v>5488</v>
      </c>
      <c r="B4432" s="127">
        <v>231000</v>
      </c>
      <c r="C4432" s="127">
        <f t="shared" si="196"/>
        <v>12010000</v>
      </c>
      <c r="D4432" s="129">
        <f t="shared" si="195"/>
        <v>242550</v>
      </c>
      <c r="E4432" s="130" t="s">
        <v>7180</v>
      </c>
    </row>
    <row r="4433" spans="1:5">
      <c r="A4433" s="127" t="s">
        <v>5489</v>
      </c>
      <c r="B4433" s="127">
        <v>232000</v>
      </c>
      <c r="C4433" s="127">
        <f t="shared" si="196"/>
        <v>12062000</v>
      </c>
      <c r="D4433" s="129">
        <f t="shared" si="195"/>
        <v>243600</v>
      </c>
      <c r="E4433" s="130" t="s">
        <v>7180</v>
      </c>
    </row>
    <row r="4434" spans="1:5">
      <c r="A4434" s="127" t="s">
        <v>5490</v>
      </c>
      <c r="B4434" s="127">
        <v>233000</v>
      </c>
      <c r="C4434" s="127">
        <f t="shared" si="196"/>
        <v>12114000</v>
      </c>
      <c r="D4434" s="129">
        <f t="shared" si="195"/>
        <v>244650</v>
      </c>
      <c r="E4434" s="130" t="s">
        <v>7180</v>
      </c>
    </row>
    <row r="4435" spans="1:5">
      <c r="A4435" s="127" t="s">
        <v>5491</v>
      </c>
      <c r="B4435" s="127">
        <v>234000</v>
      </c>
      <c r="C4435" s="127">
        <f t="shared" si="196"/>
        <v>12166000</v>
      </c>
      <c r="D4435" s="129">
        <f t="shared" ref="D4435:D4685" si="197">SUM($G$2)*(B4435*0.001)</f>
        <v>245700</v>
      </c>
      <c r="E4435" s="130" t="s">
        <v>7180</v>
      </c>
    </row>
    <row r="4436" spans="1:5">
      <c r="A4436" s="127" t="s">
        <v>5492</v>
      </c>
      <c r="B4436" s="127">
        <v>235000</v>
      </c>
      <c r="C4436" s="127">
        <f t="shared" si="196"/>
        <v>12218000</v>
      </c>
      <c r="D4436" s="129">
        <f t="shared" si="197"/>
        <v>246750</v>
      </c>
      <c r="E4436" s="130" t="s">
        <v>7180</v>
      </c>
    </row>
    <row r="4437" spans="1:5">
      <c r="A4437" s="127" t="s">
        <v>5493</v>
      </c>
      <c r="B4437" s="127">
        <v>236000</v>
      </c>
      <c r="C4437" s="127">
        <f t="shared" si="196"/>
        <v>12270000</v>
      </c>
      <c r="D4437" s="129">
        <f t="shared" si="197"/>
        <v>247800</v>
      </c>
      <c r="E4437" s="130" t="s">
        <v>7180</v>
      </c>
    </row>
    <row r="4438" spans="1:5">
      <c r="A4438" s="127" t="s">
        <v>5494</v>
      </c>
      <c r="B4438" s="127">
        <v>237000</v>
      </c>
      <c r="C4438" s="127">
        <f t="shared" si="196"/>
        <v>12322000</v>
      </c>
      <c r="D4438" s="129">
        <f t="shared" si="197"/>
        <v>248850</v>
      </c>
      <c r="E4438" s="130" t="s">
        <v>7180</v>
      </c>
    </row>
    <row r="4439" spans="1:5">
      <c r="A4439" s="127" t="s">
        <v>5495</v>
      </c>
      <c r="B4439" s="127">
        <v>238000</v>
      </c>
      <c r="C4439" s="127">
        <f t="shared" si="196"/>
        <v>12374000</v>
      </c>
      <c r="D4439" s="129">
        <f t="shared" si="197"/>
        <v>249900</v>
      </c>
      <c r="E4439" s="130" t="s">
        <v>7180</v>
      </c>
    </row>
    <row r="4440" spans="1:5">
      <c r="A4440" s="127" t="s">
        <v>5496</v>
      </c>
      <c r="B4440" s="127">
        <v>239000</v>
      </c>
      <c r="C4440" s="127">
        <f t="shared" si="196"/>
        <v>12426000</v>
      </c>
      <c r="D4440" s="129">
        <f t="shared" si="197"/>
        <v>250950</v>
      </c>
      <c r="E4440" s="130" t="s">
        <v>7180</v>
      </c>
    </row>
    <row r="4441" spans="1:5">
      <c r="A4441" s="127" t="s">
        <v>5497</v>
      </c>
      <c r="B4441" s="127">
        <v>240000</v>
      </c>
      <c r="C4441" s="127">
        <f t="shared" si="196"/>
        <v>12478000</v>
      </c>
      <c r="D4441" s="129">
        <f t="shared" si="197"/>
        <v>252000</v>
      </c>
      <c r="E4441" s="130" t="s">
        <v>7180</v>
      </c>
    </row>
    <row r="4442" spans="1:5">
      <c r="A4442" s="127" t="s">
        <v>5498</v>
      </c>
      <c r="B4442" s="127">
        <v>241000</v>
      </c>
      <c r="C4442" s="127">
        <f t="shared" si="196"/>
        <v>12530000</v>
      </c>
      <c r="D4442" s="129">
        <f t="shared" si="197"/>
        <v>253050</v>
      </c>
      <c r="E4442" s="130" t="s">
        <v>7180</v>
      </c>
    </row>
    <row r="4443" spans="1:5">
      <c r="A4443" s="127" t="s">
        <v>5499</v>
      </c>
      <c r="B4443" s="127">
        <v>242000</v>
      </c>
      <c r="C4443" s="127">
        <f t="shared" si="196"/>
        <v>12582000</v>
      </c>
      <c r="D4443" s="129">
        <f t="shared" si="197"/>
        <v>254100</v>
      </c>
      <c r="E4443" s="130" t="s">
        <v>7180</v>
      </c>
    </row>
    <row r="4444" spans="1:5">
      <c r="A4444" s="127" t="s">
        <v>6730</v>
      </c>
      <c r="B4444" s="127">
        <v>1000</v>
      </c>
      <c r="C4444" s="127">
        <v>50000</v>
      </c>
      <c r="D4444" s="129">
        <f t="shared" si="197"/>
        <v>1050</v>
      </c>
      <c r="E4444" s="130" t="s">
        <v>7180</v>
      </c>
    </row>
    <row r="4445" spans="1:5">
      <c r="A4445" s="127" t="s">
        <v>6444</v>
      </c>
      <c r="B4445" s="127">
        <v>2000</v>
      </c>
      <c r="C4445" s="127">
        <f>SUM(C4444)+55000</f>
        <v>105000</v>
      </c>
      <c r="D4445" s="129">
        <f t="shared" si="197"/>
        <v>2100</v>
      </c>
      <c r="E4445" s="130" t="s">
        <v>7180</v>
      </c>
    </row>
    <row r="4446" spans="1:5">
      <c r="A4446" s="127" t="s">
        <v>6731</v>
      </c>
      <c r="B4446" s="127">
        <v>3000</v>
      </c>
      <c r="C4446" s="127">
        <f t="shared" ref="C4446:C4509" si="198">SUM(C4445)+55000</f>
        <v>160000</v>
      </c>
      <c r="D4446" s="129">
        <f t="shared" si="197"/>
        <v>3150</v>
      </c>
      <c r="E4446" s="130" t="s">
        <v>7180</v>
      </c>
    </row>
    <row r="4447" spans="1:5">
      <c r="A4447" s="127" t="s">
        <v>6732</v>
      </c>
      <c r="B4447" s="127">
        <v>4000</v>
      </c>
      <c r="C4447" s="127">
        <f t="shared" si="198"/>
        <v>215000</v>
      </c>
      <c r="D4447" s="129">
        <f t="shared" si="197"/>
        <v>4200</v>
      </c>
      <c r="E4447" s="130" t="s">
        <v>7180</v>
      </c>
    </row>
    <row r="4448" spans="1:5">
      <c r="A4448" s="127" t="s">
        <v>6733</v>
      </c>
      <c r="B4448" s="127">
        <v>5000</v>
      </c>
      <c r="C4448" s="127">
        <f t="shared" si="198"/>
        <v>270000</v>
      </c>
      <c r="D4448" s="129">
        <f t="shared" si="197"/>
        <v>5250</v>
      </c>
      <c r="E4448" s="130" t="s">
        <v>7180</v>
      </c>
    </row>
    <row r="4449" spans="1:5">
      <c r="A4449" s="127" t="s">
        <v>6442</v>
      </c>
      <c r="B4449" s="127">
        <v>6000</v>
      </c>
      <c r="C4449" s="127">
        <f t="shared" si="198"/>
        <v>325000</v>
      </c>
      <c r="D4449" s="129">
        <f t="shared" si="197"/>
        <v>6300</v>
      </c>
      <c r="E4449" s="130" t="s">
        <v>7180</v>
      </c>
    </row>
    <row r="4450" spans="1:5">
      <c r="A4450" s="127" t="s">
        <v>6734</v>
      </c>
      <c r="B4450" s="127">
        <v>7000</v>
      </c>
      <c r="C4450" s="127">
        <f t="shared" si="198"/>
        <v>380000</v>
      </c>
      <c r="D4450" s="129">
        <f t="shared" si="197"/>
        <v>7350</v>
      </c>
      <c r="E4450" s="130" t="s">
        <v>7180</v>
      </c>
    </row>
    <row r="4451" spans="1:5">
      <c r="A4451" s="127" t="s">
        <v>6735</v>
      </c>
      <c r="B4451" s="127">
        <v>8000</v>
      </c>
      <c r="C4451" s="127">
        <f t="shared" si="198"/>
        <v>435000</v>
      </c>
      <c r="D4451" s="129">
        <f t="shared" si="197"/>
        <v>8400</v>
      </c>
      <c r="E4451" s="130" t="s">
        <v>7180</v>
      </c>
    </row>
    <row r="4452" spans="1:5">
      <c r="A4452" s="127" t="s">
        <v>6456</v>
      </c>
      <c r="B4452" s="127">
        <v>9000</v>
      </c>
      <c r="C4452" s="127">
        <f t="shared" si="198"/>
        <v>490000</v>
      </c>
      <c r="D4452" s="129">
        <f t="shared" si="197"/>
        <v>9450</v>
      </c>
      <c r="E4452" s="130" t="s">
        <v>7180</v>
      </c>
    </row>
    <row r="4453" spans="1:5">
      <c r="A4453" s="127" t="s">
        <v>6445</v>
      </c>
      <c r="B4453" s="127">
        <v>10000</v>
      </c>
      <c r="C4453" s="127">
        <f t="shared" si="198"/>
        <v>545000</v>
      </c>
      <c r="D4453" s="129">
        <f t="shared" si="197"/>
        <v>10500</v>
      </c>
      <c r="E4453" s="130" t="s">
        <v>7180</v>
      </c>
    </row>
    <row r="4454" spans="1:5">
      <c r="A4454" s="127" t="s">
        <v>6447</v>
      </c>
      <c r="B4454" s="127">
        <v>11000</v>
      </c>
      <c r="C4454" s="127">
        <f t="shared" si="198"/>
        <v>600000</v>
      </c>
      <c r="D4454" s="129">
        <f t="shared" si="197"/>
        <v>11550</v>
      </c>
      <c r="E4454" s="130" t="s">
        <v>7180</v>
      </c>
    </row>
    <row r="4455" spans="1:5">
      <c r="A4455" s="127" t="s">
        <v>6454</v>
      </c>
      <c r="B4455" s="127">
        <v>12000</v>
      </c>
      <c r="C4455" s="127">
        <f t="shared" si="198"/>
        <v>655000</v>
      </c>
      <c r="D4455" s="129">
        <f t="shared" si="197"/>
        <v>12600</v>
      </c>
      <c r="E4455" s="130" t="s">
        <v>7180</v>
      </c>
    </row>
    <row r="4456" spans="1:5">
      <c r="A4456" s="127" t="s">
        <v>6443</v>
      </c>
      <c r="B4456" s="127">
        <v>13000</v>
      </c>
      <c r="C4456" s="127">
        <f t="shared" si="198"/>
        <v>710000</v>
      </c>
      <c r="D4456" s="129">
        <f t="shared" si="197"/>
        <v>13650</v>
      </c>
      <c r="E4456" s="130" t="s">
        <v>7180</v>
      </c>
    </row>
    <row r="4457" spans="1:5">
      <c r="A4457" s="127" t="s">
        <v>6736</v>
      </c>
      <c r="B4457" s="127">
        <v>14000</v>
      </c>
      <c r="C4457" s="127">
        <f t="shared" si="198"/>
        <v>765000</v>
      </c>
      <c r="D4457" s="129">
        <f t="shared" si="197"/>
        <v>14700</v>
      </c>
      <c r="E4457" s="130" t="s">
        <v>7180</v>
      </c>
    </row>
    <row r="4458" spans="1:5">
      <c r="A4458" s="127" t="s">
        <v>6448</v>
      </c>
      <c r="B4458" s="127">
        <v>15000</v>
      </c>
      <c r="C4458" s="127">
        <f t="shared" si="198"/>
        <v>820000</v>
      </c>
      <c r="D4458" s="129">
        <f t="shared" si="197"/>
        <v>15750</v>
      </c>
      <c r="E4458" s="130" t="s">
        <v>7180</v>
      </c>
    </row>
    <row r="4459" spans="1:5">
      <c r="A4459" s="127" t="s">
        <v>6446</v>
      </c>
      <c r="B4459" s="127">
        <v>16000</v>
      </c>
      <c r="C4459" s="127">
        <f t="shared" si="198"/>
        <v>875000</v>
      </c>
      <c r="D4459" s="129">
        <f t="shared" si="197"/>
        <v>16800</v>
      </c>
      <c r="E4459" s="130" t="s">
        <v>7180</v>
      </c>
    </row>
    <row r="4460" spans="1:5">
      <c r="A4460" s="127" t="s">
        <v>6449</v>
      </c>
      <c r="B4460" s="127">
        <v>17000</v>
      </c>
      <c r="C4460" s="127">
        <f t="shared" si="198"/>
        <v>930000</v>
      </c>
      <c r="D4460" s="129">
        <f t="shared" si="197"/>
        <v>17850</v>
      </c>
      <c r="E4460" s="130" t="s">
        <v>7180</v>
      </c>
    </row>
    <row r="4461" spans="1:5">
      <c r="A4461" s="127" t="s">
        <v>6737</v>
      </c>
      <c r="B4461" s="127">
        <v>18000</v>
      </c>
      <c r="C4461" s="127">
        <f t="shared" si="198"/>
        <v>985000</v>
      </c>
      <c r="D4461" s="129">
        <f t="shared" si="197"/>
        <v>18900</v>
      </c>
      <c r="E4461" s="130" t="s">
        <v>7180</v>
      </c>
    </row>
    <row r="4462" spans="1:5">
      <c r="A4462" s="127" t="s">
        <v>6738</v>
      </c>
      <c r="B4462" s="127">
        <v>19000</v>
      </c>
      <c r="C4462" s="127">
        <f t="shared" si="198"/>
        <v>1040000</v>
      </c>
      <c r="D4462" s="129">
        <f t="shared" si="197"/>
        <v>19950</v>
      </c>
      <c r="E4462" s="130" t="s">
        <v>7180</v>
      </c>
    </row>
    <row r="4463" spans="1:5">
      <c r="A4463" s="127" t="s">
        <v>6739</v>
      </c>
      <c r="B4463" s="127">
        <v>20000</v>
      </c>
      <c r="C4463" s="127">
        <f t="shared" si="198"/>
        <v>1095000</v>
      </c>
      <c r="D4463" s="129">
        <f t="shared" si="197"/>
        <v>21000</v>
      </c>
      <c r="E4463" s="130" t="s">
        <v>7180</v>
      </c>
    </row>
    <row r="4464" spans="1:5">
      <c r="A4464" s="127" t="s">
        <v>6740</v>
      </c>
      <c r="B4464" s="127">
        <v>21000</v>
      </c>
      <c r="C4464" s="127">
        <f t="shared" si="198"/>
        <v>1150000</v>
      </c>
      <c r="D4464" s="129">
        <f t="shared" si="197"/>
        <v>22050</v>
      </c>
      <c r="E4464" s="130" t="s">
        <v>7180</v>
      </c>
    </row>
    <row r="4465" spans="1:5">
      <c r="A4465" s="127" t="s">
        <v>6741</v>
      </c>
      <c r="B4465" s="127">
        <v>22000</v>
      </c>
      <c r="C4465" s="127">
        <f t="shared" si="198"/>
        <v>1205000</v>
      </c>
      <c r="D4465" s="129">
        <f t="shared" si="197"/>
        <v>23100</v>
      </c>
      <c r="E4465" s="130" t="s">
        <v>7180</v>
      </c>
    </row>
    <row r="4466" spans="1:5">
      <c r="A4466" s="127" t="s">
        <v>6742</v>
      </c>
      <c r="B4466" s="127">
        <v>23000</v>
      </c>
      <c r="C4466" s="127">
        <f t="shared" si="198"/>
        <v>1260000</v>
      </c>
      <c r="D4466" s="129">
        <f t="shared" si="197"/>
        <v>24150</v>
      </c>
      <c r="E4466" s="130" t="s">
        <v>7180</v>
      </c>
    </row>
    <row r="4467" spans="1:5">
      <c r="A4467" s="127" t="s">
        <v>6743</v>
      </c>
      <c r="B4467" s="127">
        <v>24000</v>
      </c>
      <c r="C4467" s="127">
        <f t="shared" si="198"/>
        <v>1315000</v>
      </c>
      <c r="D4467" s="129">
        <f t="shared" si="197"/>
        <v>25200</v>
      </c>
      <c r="E4467" s="130" t="s">
        <v>7180</v>
      </c>
    </row>
    <row r="4468" spans="1:5">
      <c r="A4468" s="127" t="s">
        <v>6744</v>
      </c>
      <c r="B4468" s="127">
        <v>25000</v>
      </c>
      <c r="C4468" s="127">
        <f t="shared" si="198"/>
        <v>1370000</v>
      </c>
      <c r="D4468" s="129">
        <f t="shared" si="197"/>
        <v>26250</v>
      </c>
      <c r="E4468" s="130" t="s">
        <v>7180</v>
      </c>
    </row>
    <row r="4469" spans="1:5">
      <c r="A4469" s="127" t="s">
        <v>6745</v>
      </c>
      <c r="B4469" s="127">
        <v>26000</v>
      </c>
      <c r="C4469" s="127">
        <f t="shared" si="198"/>
        <v>1425000</v>
      </c>
      <c r="D4469" s="129">
        <f t="shared" si="197"/>
        <v>27300</v>
      </c>
      <c r="E4469" s="130" t="s">
        <v>7180</v>
      </c>
    </row>
    <row r="4470" spans="1:5">
      <c r="A4470" s="127" t="s">
        <v>6746</v>
      </c>
      <c r="B4470" s="127">
        <v>27000</v>
      </c>
      <c r="C4470" s="127">
        <f t="shared" si="198"/>
        <v>1480000</v>
      </c>
      <c r="D4470" s="129">
        <f t="shared" si="197"/>
        <v>28350</v>
      </c>
      <c r="E4470" s="130" t="s">
        <v>7180</v>
      </c>
    </row>
    <row r="4471" spans="1:5">
      <c r="A4471" s="127" t="s">
        <v>6747</v>
      </c>
      <c r="B4471" s="127">
        <v>28000</v>
      </c>
      <c r="C4471" s="127">
        <f t="shared" si="198"/>
        <v>1535000</v>
      </c>
      <c r="D4471" s="129">
        <f t="shared" si="197"/>
        <v>29400</v>
      </c>
      <c r="E4471" s="130" t="s">
        <v>7180</v>
      </c>
    </row>
    <row r="4472" spans="1:5">
      <c r="A4472" s="127" t="s">
        <v>6748</v>
      </c>
      <c r="B4472" s="127">
        <v>29000</v>
      </c>
      <c r="C4472" s="127">
        <f t="shared" si="198"/>
        <v>1590000</v>
      </c>
      <c r="D4472" s="129">
        <f t="shared" si="197"/>
        <v>30450</v>
      </c>
      <c r="E4472" s="130" t="s">
        <v>7180</v>
      </c>
    </row>
    <row r="4473" spans="1:5">
      <c r="A4473" s="127" t="s">
        <v>6749</v>
      </c>
      <c r="B4473" s="127">
        <v>30000</v>
      </c>
      <c r="C4473" s="127">
        <f t="shared" si="198"/>
        <v>1645000</v>
      </c>
      <c r="D4473" s="129">
        <f t="shared" si="197"/>
        <v>31500</v>
      </c>
      <c r="E4473" s="130" t="s">
        <v>7180</v>
      </c>
    </row>
    <row r="4474" spans="1:5">
      <c r="A4474" s="127" t="s">
        <v>6750</v>
      </c>
      <c r="B4474" s="127">
        <v>31000</v>
      </c>
      <c r="C4474" s="127">
        <f t="shared" si="198"/>
        <v>1700000</v>
      </c>
      <c r="D4474" s="129">
        <f t="shared" si="197"/>
        <v>32550</v>
      </c>
      <c r="E4474" s="130" t="s">
        <v>7180</v>
      </c>
    </row>
    <row r="4475" spans="1:5">
      <c r="A4475" s="127" t="s">
        <v>6751</v>
      </c>
      <c r="B4475" s="127">
        <v>32000</v>
      </c>
      <c r="C4475" s="127">
        <f t="shared" si="198"/>
        <v>1755000</v>
      </c>
      <c r="D4475" s="129">
        <f t="shared" si="197"/>
        <v>33600</v>
      </c>
      <c r="E4475" s="130" t="s">
        <v>7180</v>
      </c>
    </row>
    <row r="4476" spans="1:5">
      <c r="A4476" s="127" t="s">
        <v>6752</v>
      </c>
      <c r="B4476" s="127">
        <v>33000</v>
      </c>
      <c r="C4476" s="127">
        <f t="shared" si="198"/>
        <v>1810000</v>
      </c>
      <c r="D4476" s="129">
        <f t="shared" si="197"/>
        <v>34650</v>
      </c>
      <c r="E4476" s="130" t="s">
        <v>7180</v>
      </c>
    </row>
    <row r="4477" spans="1:5">
      <c r="A4477" s="127" t="s">
        <v>6753</v>
      </c>
      <c r="B4477" s="127">
        <v>34000</v>
      </c>
      <c r="C4477" s="127">
        <f t="shared" si="198"/>
        <v>1865000</v>
      </c>
      <c r="D4477" s="129">
        <f t="shared" si="197"/>
        <v>35700</v>
      </c>
      <c r="E4477" s="130" t="s">
        <v>7180</v>
      </c>
    </row>
    <row r="4478" spans="1:5">
      <c r="A4478" s="127" t="s">
        <v>6754</v>
      </c>
      <c r="B4478" s="127">
        <v>35000</v>
      </c>
      <c r="C4478" s="127">
        <f t="shared" si="198"/>
        <v>1920000</v>
      </c>
      <c r="D4478" s="129">
        <f t="shared" si="197"/>
        <v>36750</v>
      </c>
      <c r="E4478" s="130" t="s">
        <v>7180</v>
      </c>
    </row>
    <row r="4479" spans="1:5">
      <c r="A4479" s="127" t="s">
        <v>6755</v>
      </c>
      <c r="B4479" s="127">
        <v>36000</v>
      </c>
      <c r="C4479" s="127">
        <f t="shared" si="198"/>
        <v>1975000</v>
      </c>
      <c r="D4479" s="129">
        <f t="shared" si="197"/>
        <v>37800</v>
      </c>
      <c r="E4479" s="130" t="s">
        <v>7180</v>
      </c>
    </row>
    <row r="4480" spans="1:5">
      <c r="A4480" s="127" t="s">
        <v>6756</v>
      </c>
      <c r="B4480" s="127">
        <v>37000</v>
      </c>
      <c r="C4480" s="127">
        <f t="shared" si="198"/>
        <v>2030000</v>
      </c>
      <c r="D4480" s="129">
        <f t="shared" si="197"/>
        <v>38850</v>
      </c>
      <c r="E4480" s="130" t="s">
        <v>7180</v>
      </c>
    </row>
    <row r="4481" spans="1:5">
      <c r="A4481" s="127" t="s">
        <v>6757</v>
      </c>
      <c r="B4481" s="127">
        <v>38000</v>
      </c>
      <c r="C4481" s="127">
        <f t="shared" si="198"/>
        <v>2085000</v>
      </c>
      <c r="D4481" s="129">
        <f t="shared" si="197"/>
        <v>39900</v>
      </c>
      <c r="E4481" s="130" t="s">
        <v>7180</v>
      </c>
    </row>
    <row r="4482" spans="1:5">
      <c r="A4482" s="127" t="s">
        <v>6758</v>
      </c>
      <c r="B4482" s="127">
        <v>39000</v>
      </c>
      <c r="C4482" s="127">
        <f t="shared" si="198"/>
        <v>2140000</v>
      </c>
      <c r="D4482" s="129">
        <f t="shared" si="197"/>
        <v>40950</v>
      </c>
      <c r="E4482" s="130" t="s">
        <v>7180</v>
      </c>
    </row>
    <row r="4483" spans="1:5">
      <c r="A4483" s="127" t="s">
        <v>6759</v>
      </c>
      <c r="B4483" s="127">
        <v>40000</v>
      </c>
      <c r="C4483" s="127">
        <f t="shared" si="198"/>
        <v>2195000</v>
      </c>
      <c r="D4483" s="129">
        <f t="shared" si="197"/>
        <v>42000</v>
      </c>
      <c r="E4483" s="130" t="s">
        <v>7180</v>
      </c>
    </row>
    <row r="4484" spans="1:5">
      <c r="A4484" s="127" t="s">
        <v>6760</v>
      </c>
      <c r="B4484" s="127">
        <v>41000</v>
      </c>
      <c r="C4484" s="127">
        <f t="shared" si="198"/>
        <v>2250000</v>
      </c>
      <c r="D4484" s="129">
        <f t="shared" si="197"/>
        <v>43050</v>
      </c>
      <c r="E4484" s="130" t="s">
        <v>7180</v>
      </c>
    </row>
    <row r="4485" spans="1:5">
      <c r="A4485" s="127" t="s">
        <v>6761</v>
      </c>
      <c r="B4485" s="127">
        <v>42000</v>
      </c>
      <c r="C4485" s="127">
        <f t="shared" si="198"/>
        <v>2305000</v>
      </c>
      <c r="D4485" s="129">
        <f t="shared" si="197"/>
        <v>44100</v>
      </c>
      <c r="E4485" s="130" t="s">
        <v>7180</v>
      </c>
    </row>
    <row r="4486" spans="1:5">
      <c r="A4486" s="127" t="s">
        <v>6762</v>
      </c>
      <c r="B4486" s="127">
        <v>43000</v>
      </c>
      <c r="C4486" s="127">
        <f t="shared" si="198"/>
        <v>2360000</v>
      </c>
      <c r="D4486" s="129">
        <f t="shared" si="197"/>
        <v>45150</v>
      </c>
      <c r="E4486" s="130" t="s">
        <v>7180</v>
      </c>
    </row>
    <row r="4487" spans="1:5">
      <c r="A4487" s="127" t="s">
        <v>6763</v>
      </c>
      <c r="B4487" s="127">
        <v>44000</v>
      </c>
      <c r="C4487" s="127">
        <f t="shared" si="198"/>
        <v>2415000</v>
      </c>
      <c r="D4487" s="129">
        <f t="shared" si="197"/>
        <v>46200</v>
      </c>
      <c r="E4487" s="130" t="s">
        <v>7180</v>
      </c>
    </row>
    <row r="4488" spans="1:5">
      <c r="A4488" s="127" t="s">
        <v>6764</v>
      </c>
      <c r="B4488" s="127">
        <v>45000</v>
      </c>
      <c r="C4488" s="127">
        <f t="shared" si="198"/>
        <v>2470000</v>
      </c>
      <c r="D4488" s="129">
        <f t="shared" si="197"/>
        <v>47250</v>
      </c>
      <c r="E4488" s="130" t="s">
        <v>7180</v>
      </c>
    </row>
    <row r="4489" spans="1:5">
      <c r="A4489" s="127" t="s">
        <v>6765</v>
      </c>
      <c r="B4489" s="127">
        <v>46000</v>
      </c>
      <c r="C4489" s="127">
        <f t="shared" si="198"/>
        <v>2525000</v>
      </c>
      <c r="D4489" s="129">
        <f t="shared" si="197"/>
        <v>48300</v>
      </c>
      <c r="E4489" s="130" t="s">
        <v>7180</v>
      </c>
    </row>
    <row r="4490" spans="1:5">
      <c r="A4490" s="127" t="s">
        <v>6766</v>
      </c>
      <c r="B4490" s="127">
        <v>47000</v>
      </c>
      <c r="C4490" s="127">
        <f t="shared" si="198"/>
        <v>2580000</v>
      </c>
      <c r="D4490" s="129">
        <f t="shared" si="197"/>
        <v>49350</v>
      </c>
      <c r="E4490" s="130" t="s">
        <v>7180</v>
      </c>
    </row>
    <row r="4491" spans="1:5">
      <c r="A4491" s="127" t="s">
        <v>6767</v>
      </c>
      <c r="B4491" s="127">
        <v>48000</v>
      </c>
      <c r="C4491" s="127">
        <f t="shared" si="198"/>
        <v>2635000</v>
      </c>
      <c r="D4491" s="129">
        <f t="shared" si="197"/>
        <v>50400</v>
      </c>
      <c r="E4491" s="130" t="s">
        <v>7180</v>
      </c>
    </row>
    <row r="4492" spans="1:5">
      <c r="A4492" s="127" t="s">
        <v>6768</v>
      </c>
      <c r="B4492" s="127">
        <v>49000</v>
      </c>
      <c r="C4492" s="127">
        <f t="shared" si="198"/>
        <v>2690000</v>
      </c>
      <c r="D4492" s="129">
        <f t="shared" si="197"/>
        <v>51450</v>
      </c>
      <c r="E4492" s="130" t="s">
        <v>7180</v>
      </c>
    </row>
    <row r="4493" spans="1:5">
      <c r="A4493" s="127" t="s">
        <v>6769</v>
      </c>
      <c r="B4493" s="127">
        <v>50000</v>
      </c>
      <c r="C4493" s="127">
        <f t="shared" si="198"/>
        <v>2745000</v>
      </c>
      <c r="D4493" s="129">
        <f t="shared" si="197"/>
        <v>52500</v>
      </c>
      <c r="E4493" s="130" t="s">
        <v>7180</v>
      </c>
    </row>
    <row r="4494" spans="1:5">
      <c r="A4494" s="127" t="s">
        <v>6770</v>
      </c>
      <c r="B4494" s="127">
        <v>51000</v>
      </c>
      <c r="C4494" s="127">
        <f t="shared" si="198"/>
        <v>2800000</v>
      </c>
      <c r="D4494" s="129">
        <f t="shared" si="197"/>
        <v>53550</v>
      </c>
      <c r="E4494" s="130" t="s">
        <v>7180</v>
      </c>
    </row>
    <row r="4495" spans="1:5">
      <c r="A4495" s="127" t="s">
        <v>6771</v>
      </c>
      <c r="B4495" s="127">
        <v>52000</v>
      </c>
      <c r="C4495" s="127">
        <f t="shared" si="198"/>
        <v>2855000</v>
      </c>
      <c r="D4495" s="129">
        <f t="shared" si="197"/>
        <v>54600</v>
      </c>
      <c r="E4495" s="130" t="s">
        <v>7180</v>
      </c>
    </row>
    <row r="4496" spans="1:5">
      <c r="A4496" s="127" t="s">
        <v>6772</v>
      </c>
      <c r="B4496" s="127">
        <v>53000</v>
      </c>
      <c r="C4496" s="127">
        <f t="shared" si="198"/>
        <v>2910000</v>
      </c>
      <c r="D4496" s="129">
        <f t="shared" si="197"/>
        <v>55650</v>
      </c>
      <c r="E4496" s="130" t="s">
        <v>7180</v>
      </c>
    </row>
    <row r="4497" spans="1:5">
      <c r="A4497" s="127" t="s">
        <v>6773</v>
      </c>
      <c r="B4497" s="127">
        <v>54000</v>
      </c>
      <c r="C4497" s="127">
        <f t="shared" si="198"/>
        <v>2965000</v>
      </c>
      <c r="D4497" s="129">
        <f t="shared" si="197"/>
        <v>56700</v>
      </c>
      <c r="E4497" s="130" t="s">
        <v>7180</v>
      </c>
    </row>
    <row r="4498" spans="1:5">
      <c r="A4498" s="127" t="s">
        <v>6774</v>
      </c>
      <c r="B4498" s="127">
        <v>55000</v>
      </c>
      <c r="C4498" s="127">
        <f t="shared" si="198"/>
        <v>3020000</v>
      </c>
      <c r="D4498" s="129">
        <f t="shared" si="197"/>
        <v>57750</v>
      </c>
      <c r="E4498" s="130" t="s">
        <v>7180</v>
      </c>
    </row>
    <row r="4499" spans="1:5">
      <c r="A4499" s="127" t="s">
        <v>6775</v>
      </c>
      <c r="B4499" s="127">
        <v>56000</v>
      </c>
      <c r="C4499" s="127">
        <f t="shared" si="198"/>
        <v>3075000</v>
      </c>
      <c r="D4499" s="129">
        <f t="shared" si="197"/>
        <v>58800</v>
      </c>
      <c r="E4499" s="130" t="s">
        <v>7180</v>
      </c>
    </row>
    <row r="4500" spans="1:5">
      <c r="A4500" s="127" t="s">
        <v>6776</v>
      </c>
      <c r="B4500" s="127">
        <v>57000</v>
      </c>
      <c r="C4500" s="127">
        <f t="shared" si="198"/>
        <v>3130000</v>
      </c>
      <c r="D4500" s="129">
        <f t="shared" si="197"/>
        <v>59850</v>
      </c>
      <c r="E4500" s="130" t="s">
        <v>7180</v>
      </c>
    </row>
    <row r="4501" spans="1:5">
      <c r="A4501" s="127" t="s">
        <v>6777</v>
      </c>
      <c r="B4501" s="127">
        <v>58000</v>
      </c>
      <c r="C4501" s="127">
        <f t="shared" si="198"/>
        <v>3185000</v>
      </c>
      <c r="D4501" s="129">
        <f t="shared" si="197"/>
        <v>60900</v>
      </c>
      <c r="E4501" s="130" t="s">
        <v>7180</v>
      </c>
    </row>
    <row r="4502" spans="1:5">
      <c r="A4502" s="127" t="s">
        <v>6778</v>
      </c>
      <c r="B4502" s="127">
        <v>59000</v>
      </c>
      <c r="C4502" s="127">
        <f t="shared" si="198"/>
        <v>3240000</v>
      </c>
      <c r="D4502" s="129">
        <f t="shared" si="197"/>
        <v>61950</v>
      </c>
      <c r="E4502" s="130" t="s">
        <v>7180</v>
      </c>
    </row>
    <row r="4503" spans="1:5">
      <c r="A4503" s="127" t="s">
        <v>6779</v>
      </c>
      <c r="B4503" s="127">
        <v>60000</v>
      </c>
      <c r="C4503" s="127">
        <f t="shared" si="198"/>
        <v>3295000</v>
      </c>
      <c r="D4503" s="129">
        <f t="shared" si="197"/>
        <v>63000</v>
      </c>
      <c r="E4503" s="130" t="s">
        <v>7180</v>
      </c>
    </row>
    <row r="4504" spans="1:5">
      <c r="A4504" s="127" t="s">
        <v>6780</v>
      </c>
      <c r="B4504" s="127">
        <v>61000</v>
      </c>
      <c r="C4504" s="127">
        <f t="shared" si="198"/>
        <v>3350000</v>
      </c>
      <c r="D4504" s="129">
        <f t="shared" si="197"/>
        <v>64050</v>
      </c>
      <c r="E4504" s="130" t="s">
        <v>7180</v>
      </c>
    </row>
    <row r="4505" spans="1:5">
      <c r="A4505" s="127" t="s">
        <v>6781</v>
      </c>
      <c r="B4505" s="127">
        <v>62000</v>
      </c>
      <c r="C4505" s="127">
        <f t="shared" si="198"/>
        <v>3405000</v>
      </c>
      <c r="D4505" s="129">
        <f t="shared" si="197"/>
        <v>65100</v>
      </c>
      <c r="E4505" s="130" t="s">
        <v>7180</v>
      </c>
    </row>
    <row r="4506" spans="1:5">
      <c r="A4506" s="127" t="s">
        <v>6782</v>
      </c>
      <c r="B4506" s="127">
        <v>63000</v>
      </c>
      <c r="C4506" s="127">
        <f t="shared" si="198"/>
        <v>3460000</v>
      </c>
      <c r="D4506" s="129">
        <f t="shared" si="197"/>
        <v>66150</v>
      </c>
      <c r="E4506" s="130" t="s">
        <v>7180</v>
      </c>
    </row>
    <row r="4507" spans="1:5">
      <c r="A4507" s="127" t="s">
        <v>6783</v>
      </c>
      <c r="B4507" s="127">
        <v>64000</v>
      </c>
      <c r="C4507" s="127">
        <f t="shared" si="198"/>
        <v>3515000</v>
      </c>
      <c r="D4507" s="129">
        <f t="shared" si="197"/>
        <v>67200</v>
      </c>
      <c r="E4507" s="130" t="s">
        <v>7180</v>
      </c>
    </row>
    <row r="4508" spans="1:5">
      <c r="A4508" s="127" t="s">
        <v>6784</v>
      </c>
      <c r="B4508" s="127">
        <v>65000</v>
      </c>
      <c r="C4508" s="127">
        <f t="shared" si="198"/>
        <v>3570000</v>
      </c>
      <c r="D4508" s="129">
        <f t="shared" si="197"/>
        <v>68250</v>
      </c>
      <c r="E4508" s="130" t="s">
        <v>7180</v>
      </c>
    </row>
    <row r="4509" spans="1:5">
      <c r="A4509" s="127" t="s">
        <v>6785</v>
      </c>
      <c r="B4509" s="127">
        <v>66000</v>
      </c>
      <c r="C4509" s="127">
        <f t="shared" si="198"/>
        <v>3625000</v>
      </c>
      <c r="D4509" s="129">
        <f t="shared" si="197"/>
        <v>69300</v>
      </c>
      <c r="E4509" s="130" t="s">
        <v>7180</v>
      </c>
    </row>
    <row r="4510" spans="1:5">
      <c r="A4510" s="127" t="s">
        <v>6786</v>
      </c>
      <c r="B4510" s="127">
        <v>67000</v>
      </c>
      <c r="C4510" s="127">
        <f t="shared" ref="C4510:C4573" si="199">SUM(C4509)+55000</f>
        <v>3680000</v>
      </c>
      <c r="D4510" s="129">
        <f t="shared" si="197"/>
        <v>70350</v>
      </c>
      <c r="E4510" s="130" t="s">
        <v>7180</v>
      </c>
    </row>
    <row r="4511" spans="1:5">
      <c r="A4511" s="127" t="s">
        <v>6787</v>
      </c>
      <c r="B4511" s="127">
        <v>68000</v>
      </c>
      <c r="C4511" s="127">
        <f t="shared" si="199"/>
        <v>3735000</v>
      </c>
      <c r="D4511" s="129">
        <f t="shared" si="197"/>
        <v>71400</v>
      </c>
      <c r="E4511" s="130" t="s">
        <v>7180</v>
      </c>
    </row>
    <row r="4512" spans="1:5">
      <c r="A4512" s="127" t="s">
        <v>6788</v>
      </c>
      <c r="B4512" s="127">
        <v>69000</v>
      </c>
      <c r="C4512" s="127">
        <f t="shared" si="199"/>
        <v>3790000</v>
      </c>
      <c r="D4512" s="129">
        <f t="shared" si="197"/>
        <v>72450</v>
      </c>
      <c r="E4512" s="130" t="s">
        <v>7180</v>
      </c>
    </row>
    <row r="4513" spans="1:5">
      <c r="A4513" s="127" t="s">
        <v>6789</v>
      </c>
      <c r="B4513" s="127">
        <v>70000</v>
      </c>
      <c r="C4513" s="127">
        <f t="shared" si="199"/>
        <v>3845000</v>
      </c>
      <c r="D4513" s="129">
        <f t="shared" si="197"/>
        <v>73500</v>
      </c>
      <c r="E4513" s="130" t="s">
        <v>7180</v>
      </c>
    </row>
    <row r="4514" spans="1:5">
      <c r="A4514" s="127" t="s">
        <v>6790</v>
      </c>
      <c r="B4514" s="127">
        <v>71000</v>
      </c>
      <c r="C4514" s="127">
        <f t="shared" si="199"/>
        <v>3900000</v>
      </c>
      <c r="D4514" s="129">
        <f t="shared" si="197"/>
        <v>74550</v>
      </c>
      <c r="E4514" s="130" t="s">
        <v>7180</v>
      </c>
    </row>
    <row r="4515" spans="1:5">
      <c r="A4515" s="127" t="s">
        <v>6791</v>
      </c>
      <c r="B4515" s="127">
        <v>72000</v>
      </c>
      <c r="C4515" s="127">
        <f t="shared" si="199"/>
        <v>3955000</v>
      </c>
      <c r="D4515" s="129">
        <f t="shared" si="197"/>
        <v>75600</v>
      </c>
      <c r="E4515" s="130" t="s">
        <v>7180</v>
      </c>
    </row>
    <row r="4516" spans="1:5">
      <c r="A4516" s="127" t="s">
        <v>6792</v>
      </c>
      <c r="B4516" s="127">
        <v>73000</v>
      </c>
      <c r="C4516" s="127">
        <f t="shared" si="199"/>
        <v>4010000</v>
      </c>
      <c r="D4516" s="129">
        <f t="shared" si="197"/>
        <v>76650</v>
      </c>
      <c r="E4516" s="130" t="s">
        <v>7180</v>
      </c>
    </row>
    <row r="4517" spans="1:5">
      <c r="A4517" s="127" t="s">
        <v>6793</v>
      </c>
      <c r="B4517" s="127">
        <v>74000</v>
      </c>
      <c r="C4517" s="127">
        <f t="shared" si="199"/>
        <v>4065000</v>
      </c>
      <c r="D4517" s="129">
        <f t="shared" si="197"/>
        <v>77700</v>
      </c>
      <c r="E4517" s="130" t="s">
        <v>7180</v>
      </c>
    </row>
    <row r="4518" spans="1:5">
      <c r="A4518" s="127" t="s">
        <v>6794</v>
      </c>
      <c r="B4518" s="127">
        <v>75000</v>
      </c>
      <c r="C4518" s="127">
        <f t="shared" si="199"/>
        <v>4120000</v>
      </c>
      <c r="D4518" s="129">
        <f t="shared" si="197"/>
        <v>78750</v>
      </c>
      <c r="E4518" s="130" t="s">
        <v>7180</v>
      </c>
    </row>
    <row r="4519" spans="1:5">
      <c r="A4519" s="127" t="s">
        <v>6795</v>
      </c>
      <c r="B4519" s="127">
        <v>76000</v>
      </c>
      <c r="C4519" s="127">
        <f t="shared" si="199"/>
        <v>4175000</v>
      </c>
      <c r="D4519" s="129">
        <f t="shared" si="197"/>
        <v>79800</v>
      </c>
      <c r="E4519" s="130" t="s">
        <v>7180</v>
      </c>
    </row>
    <row r="4520" spans="1:5">
      <c r="A4520" s="127" t="s">
        <v>6796</v>
      </c>
      <c r="B4520" s="127">
        <v>77000</v>
      </c>
      <c r="C4520" s="127">
        <f t="shared" si="199"/>
        <v>4230000</v>
      </c>
      <c r="D4520" s="129">
        <f t="shared" si="197"/>
        <v>80850</v>
      </c>
      <c r="E4520" s="130" t="s">
        <v>7180</v>
      </c>
    </row>
    <row r="4521" spans="1:5">
      <c r="A4521" s="127" t="s">
        <v>6797</v>
      </c>
      <c r="B4521" s="127">
        <v>78000</v>
      </c>
      <c r="C4521" s="127">
        <f t="shared" si="199"/>
        <v>4285000</v>
      </c>
      <c r="D4521" s="129">
        <f t="shared" si="197"/>
        <v>81900</v>
      </c>
      <c r="E4521" s="130" t="s">
        <v>7180</v>
      </c>
    </row>
    <row r="4522" spans="1:5">
      <c r="A4522" s="127" t="s">
        <v>6798</v>
      </c>
      <c r="B4522" s="127">
        <v>79000</v>
      </c>
      <c r="C4522" s="127">
        <f t="shared" si="199"/>
        <v>4340000</v>
      </c>
      <c r="D4522" s="129">
        <f t="shared" si="197"/>
        <v>82950</v>
      </c>
      <c r="E4522" s="130" t="s">
        <v>7180</v>
      </c>
    </row>
    <row r="4523" spans="1:5">
      <c r="A4523" s="127" t="s">
        <v>6799</v>
      </c>
      <c r="B4523" s="127">
        <v>80000</v>
      </c>
      <c r="C4523" s="127">
        <f t="shared" si="199"/>
        <v>4395000</v>
      </c>
      <c r="D4523" s="129">
        <f t="shared" si="197"/>
        <v>84000</v>
      </c>
      <c r="E4523" s="130" t="s">
        <v>7180</v>
      </c>
    </row>
    <row r="4524" spans="1:5">
      <c r="A4524" s="127" t="s">
        <v>6800</v>
      </c>
      <c r="B4524" s="127">
        <v>81000</v>
      </c>
      <c r="C4524" s="127">
        <f t="shared" si="199"/>
        <v>4450000</v>
      </c>
      <c r="D4524" s="129">
        <f t="shared" si="197"/>
        <v>85050</v>
      </c>
      <c r="E4524" s="130" t="s">
        <v>7180</v>
      </c>
    </row>
    <row r="4525" spans="1:5">
      <c r="A4525" s="127" t="s">
        <v>6801</v>
      </c>
      <c r="B4525" s="127">
        <v>82000</v>
      </c>
      <c r="C4525" s="127">
        <f t="shared" si="199"/>
        <v>4505000</v>
      </c>
      <c r="D4525" s="129">
        <f t="shared" si="197"/>
        <v>86100</v>
      </c>
      <c r="E4525" s="130" t="s">
        <v>7180</v>
      </c>
    </row>
    <row r="4526" spans="1:5">
      <c r="A4526" s="127" t="s">
        <v>6802</v>
      </c>
      <c r="B4526" s="127">
        <v>83000</v>
      </c>
      <c r="C4526" s="127">
        <f t="shared" si="199"/>
        <v>4560000</v>
      </c>
      <c r="D4526" s="129">
        <f t="shared" si="197"/>
        <v>87150</v>
      </c>
      <c r="E4526" s="130" t="s">
        <v>7180</v>
      </c>
    </row>
    <row r="4527" spans="1:5">
      <c r="A4527" s="127" t="s">
        <v>6803</v>
      </c>
      <c r="B4527" s="127">
        <v>84000</v>
      </c>
      <c r="C4527" s="127">
        <f t="shared" si="199"/>
        <v>4615000</v>
      </c>
      <c r="D4527" s="129">
        <f t="shared" si="197"/>
        <v>88200</v>
      </c>
      <c r="E4527" s="130" t="s">
        <v>7180</v>
      </c>
    </row>
    <row r="4528" spans="1:5">
      <c r="A4528" s="127" t="s">
        <v>6804</v>
      </c>
      <c r="B4528" s="127">
        <v>85000</v>
      </c>
      <c r="C4528" s="127">
        <f t="shared" si="199"/>
        <v>4670000</v>
      </c>
      <c r="D4528" s="129">
        <f t="shared" si="197"/>
        <v>89250</v>
      </c>
      <c r="E4528" s="130" t="s">
        <v>7180</v>
      </c>
    </row>
    <row r="4529" spans="1:5">
      <c r="A4529" s="127" t="s">
        <v>6805</v>
      </c>
      <c r="B4529" s="127">
        <v>86000</v>
      </c>
      <c r="C4529" s="127">
        <f t="shared" si="199"/>
        <v>4725000</v>
      </c>
      <c r="D4529" s="129">
        <f t="shared" si="197"/>
        <v>90300</v>
      </c>
      <c r="E4529" s="130" t="s">
        <v>7180</v>
      </c>
    </row>
    <row r="4530" spans="1:5">
      <c r="A4530" s="127" t="s">
        <v>6806</v>
      </c>
      <c r="B4530" s="127">
        <v>87000</v>
      </c>
      <c r="C4530" s="127">
        <f t="shared" si="199"/>
        <v>4780000</v>
      </c>
      <c r="D4530" s="129">
        <f t="shared" si="197"/>
        <v>91350</v>
      </c>
      <c r="E4530" s="130" t="s">
        <v>7180</v>
      </c>
    </row>
    <row r="4531" spans="1:5">
      <c r="A4531" s="127" t="s">
        <v>6807</v>
      </c>
      <c r="B4531" s="127">
        <v>88000</v>
      </c>
      <c r="C4531" s="127">
        <f t="shared" si="199"/>
        <v>4835000</v>
      </c>
      <c r="D4531" s="129">
        <f t="shared" si="197"/>
        <v>92400</v>
      </c>
      <c r="E4531" s="130" t="s">
        <v>7180</v>
      </c>
    </row>
    <row r="4532" spans="1:5">
      <c r="A4532" s="127" t="s">
        <v>6808</v>
      </c>
      <c r="B4532" s="127">
        <v>89000</v>
      </c>
      <c r="C4532" s="127">
        <f t="shared" si="199"/>
        <v>4890000</v>
      </c>
      <c r="D4532" s="129">
        <f t="shared" si="197"/>
        <v>93450</v>
      </c>
      <c r="E4532" s="130" t="s">
        <v>7180</v>
      </c>
    </row>
    <row r="4533" spans="1:5">
      <c r="A4533" s="127" t="s">
        <v>6809</v>
      </c>
      <c r="B4533" s="127">
        <v>90000</v>
      </c>
      <c r="C4533" s="127">
        <f t="shared" si="199"/>
        <v>4945000</v>
      </c>
      <c r="D4533" s="129">
        <f t="shared" si="197"/>
        <v>94500</v>
      </c>
      <c r="E4533" s="130" t="s">
        <v>7180</v>
      </c>
    </row>
    <row r="4534" spans="1:5">
      <c r="A4534" s="127" t="s">
        <v>6810</v>
      </c>
      <c r="B4534" s="127">
        <v>91000</v>
      </c>
      <c r="C4534" s="127">
        <f t="shared" si="199"/>
        <v>5000000</v>
      </c>
      <c r="D4534" s="129">
        <f t="shared" si="197"/>
        <v>95550</v>
      </c>
      <c r="E4534" s="130" t="s">
        <v>7180</v>
      </c>
    </row>
    <row r="4535" spans="1:5">
      <c r="A4535" s="127" t="s">
        <v>6811</v>
      </c>
      <c r="B4535" s="127">
        <v>92000</v>
      </c>
      <c r="C4535" s="127">
        <f t="shared" si="199"/>
        <v>5055000</v>
      </c>
      <c r="D4535" s="129">
        <f t="shared" si="197"/>
        <v>96600</v>
      </c>
      <c r="E4535" s="130" t="s">
        <v>7180</v>
      </c>
    </row>
    <row r="4536" spans="1:5">
      <c r="A4536" s="127" t="s">
        <v>6812</v>
      </c>
      <c r="B4536" s="127">
        <v>93000</v>
      </c>
      <c r="C4536" s="127">
        <f t="shared" si="199"/>
        <v>5110000</v>
      </c>
      <c r="D4536" s="129">
        <f t="shared" si="197"/>
        <v>97650</v>
      </c>
      <c r="E4536" s="130" t="s">
        <v>7180</v>
      </c>
    </row>
    <row r="4537" spans="1:5">
      <c r="A4537" s="127" t="s">
        <v>6813</v>
      </c>
      <c r="B4537" s="127">
        <v>94000</v>
      </c>
      <c r="C4537" s="127">
        <f t="shared" si="199"/>
        <v>5165000</v>
      </c>
      <c r="D4537" s="129">
        <f t="shared" si="197"/>
        <v>98700</v>
      </c>
      <c r="E4537" s="130" t="s">
        <v>7180</v>
      </c>
    </row>
    <row r="4538" spans="1:5">
      <c r="A4538" s="127" t="s">
        <v>6814</v>
      </c>
      <c r="B4538" s="127">
        <v>95000</v>
      </c>
      <c r="C4538" s="127">
        <f t="shared" si="199"/>
        <v>5220000</v>
      </c>
      <c r="D4538" s="129">
        <f t="shared" si="197"/>
        <v>99750</v>
      </c>
      <c r="E4538" s="130" t="s">
        <v>7180</v>
      </c>
    </row>
    <row r="4539" spans="1:5">
      <c r="A4539" s="127" t="s">
        <v>6815</v>
      </c>
      <c r="B4539" s="127">
        <v>96000</v>
      </c>
      <c r="C4539" s="127">
        <f t="shared" si="199"/>
        <v>5275000</v>
      </c>
      <c r="D4539" s="129">
        <f t="shared" si="197"/>
        <v>100800</v>
      </c>
      <c r="E4539" s="130" t="s">
        <v>7180</v>
      </c>
    </row>
    <row r="4540" spans="1:5">
      <c r="A4540" s="127" t="s">
        <v>6816</v>
      </c>
      <c r="B4540" s="127">
        <v>97000</v>
      </c>
      <c r="C4540" s="127">
        <f t="shared" si="199"/>
        <v>5330000</v>
      </c>
      <c r="D4540" s="129">
        <f t="shared" si="197"/>
        <v>101850</v>
      </c>
      <c r="E4540" s="130" t="s">
        <v>7180</v>
      </c>
    </row>
    <row r="4541" spans="1:5">
      <c r="A4541" s="127" t="s">
        <v>6817</v>
      </c>
      <c r="B4541" s="127">
        <v>98000</v>
      </c>
      <c r="C4541" s="127">
        <f t="shared" si="199"/>
        <v>5385000</v>
      </c>
      <c r="D4541" s="129">
        <f t="shared" si="197"/>
        <v>102900</v>
      </c>
      <c r="E4541" s="130" t="s">
        <v>7180</v>
      </c>
    </row>
    <row r="4542" spans="1:5">
      <c r="A4542" s="127" t="s">
        <v>6818</v>
      </c>
      <c r="B4542" s="127">
        <v>99000</v>
      </c>
      <c r="C4542" s="127">
        <f t="shared" si="199"/>
        <v>5440000</v>
      </c>
      <c r="D4542" s="129">
        <f t="shared" si="197"/>
        <v>103950</v>
      </c>
      <c r="E4542" s="130" t="s">
        <v>7180</v>
      </c>
    </row>
    <row r="4543" spans="1:5">
      <c r="A4543" s="127" t="s">
        <v>6819</v>
      </c>
      <c r="B4543" s="127">
        <v>100000</v>
      </c>
      <c r="C4543" s="127">
        <f t="shared" si="199"/>
        <v>5495000</v>
      </c>
      <c r="D4543" s="129">
        <f t="shared" si="197"/>
        <v>105000</v>
      </c>
      <c r="E4543" s="130" t="s">
        <v>7180</v>
      </c>
    </row>
    <row r="4544" spans="1:5">
      <c r="A4544" s="127" t="s">
        <v>6820</v>
      </c>
      <c r="B4544" s="127">
        <v>101000</v>
      </c>
      <c r="C4544" s="127">
        <f t="shared" si="199"/>
        <v>5550000</v>
      </c>
      <c r="D4544" s="129">
        <f t="shared" si="197"/>
        <v>106050</v>
      </c>
      <c r="E4544" s="130" t="s">
        <v>7180</v>
      </c>
    </row>
    <row r="4545" spans="1:5">
      <c r="A4545" s="127" t="s">
        <v>6821</v>
      </c>
      <c r="B4545" s="127">
        <v>102000</v>
      </c>
      <c r="C4545" s="127">
        <f t="shared" si="199"/>
        <v>5605000</v>
      </c>
      <c r="D4545" s="129">
        <f t="shared" si="197"/>
        <v>107100</v>
      </c>
      <c r="E4545" s="130" t="s">
        <v>7180</v>
      </c>
    </row>
    <row r="4546" spans="1:5">
      <c r="A4546" s="127" t="s">
        <v>6822</v>
      </c>
      <c r="B4546" s="127">
        <v>103000</v>
      </c>
      <c r="C4546" s="127">
        <f t="shared" si="199"/>
        <v>5660000</v>
      </c>
      <c r="D4546" s="129">
        <f t="shared" si="197"/>
        <v>108150</v>
      </c>
      <c r="E4546" s="130" t="s">
        <v>7180</v>
      </c>
    </row>
    <row r="4547" spans="1:5">
      <c r="A4547" s="127" t="s">
        <v>6823</v>
      </c>
      <c r="B4547" s="127">
        <v>104000</v>
      </c>
      <c r="C4547" s="127">
        <f t="shared" si="199"/>
        <v>5715000</v>
      </c>
      <c r="D4547" s="129">
        <f t="shared" si="197"/>
        <v>109200</v>
      </c>
      <c r="E4547" s="130" t="s">
        <v>7180</v>
      </c>
    </row>
    <row r="4548" spans="1:5">
      <c r="A4548" s="127" t="s">
        <v>6824</v>
      </c>
      <c r="B4548" s="127">
        <v>105000</v>
      </c>
      <c r="C4548" s="127">
        <f t="shared" si="199"/>
        <v>5770000</v>
      </c>
      <c r="D4548" s="129">
        <f t="shared" si="197"/>
        <v>110250</v>
      </c>
      <c r="E4548" s="130" t="s">
        <v>7180</v>
      </c>
    </row>
    <row r="4549" spans="1:5">
      <c r="A4549" s="127" t="s">
        <v>6825</v>
      </c>
      <c r="B4549" s="127">
        <v>106000</v>
      </c>
      <c r="C4549" s="127">
        <f t="shared" si="199"/>
        <v>5825000</v>
      </c>
      <c r="D4549" s="129">
        <f t="shared" si="197"/>
        <v>111300</v>
      </c>
      <c r="E4549" s="130" t="s">
        <v>7180</v>
      </c>
    </row>
    <row r="4550" spans="1:5">
      <c r="A4550" s="127" t="s">
        <v>6826</v>
      </c>
      <c r="B4550" s="127">
        <v>107000</v>
      </c>
      <c r="C4550" s="127">
        <f t="shared" si="199"/>
        <v>5880000</v>
      </c>
      <c r="D4550" s="129">
        <f t="shared" si="197"/>
        <v>112350</v>
      </c>
      <c r="E4550" s="130" t="s">
        <v>7180</v>
      </c>
    </row>
    <row r="4551" spans="1:5">
      <c r="A4551" s="127" t="s">
        <v>6827</v>
      </c>
      <c r="B4551" s="127">
        <v>108000</v>
      </c>
      <c r="C4551" s="127">
        <f t="shared" si="199"/>
        <v>5935000</v>
      </c>
      <c r="D4551" s="129">
        <f t="shared" si="197"/>
        <v>113400</v>
      </c>
      <c r="E4551" s="130" t="s">
        <v>7180</v>
      </c>
    </row>
    <row r="4552" spans="1:5">
      <c r="A4552" s="127" t="s">
        <v>6828</v>
      </c>
      <c r="B4552" s="127">
        <v>109000</v>
      </c>
      <c r="C4552" s="127">
        <f t="shared" si="199"/>
        <v>5990000</v>
      </c>
      <c r="D4552" s="129">
        <f t="shared" si="197"/>
        <v>114450</v>
      </c>
      <c r="E4552" s="130" t="s">
        <v>7180</v>
      </c>
    </row>
    <row r="4553" spans="1:5">
      <c r="A4553" s="127" t="s">
        <v>6829</v>
      </c>
      <c r="B4553" s="127">
        <v>110000</v>
      </c>
      <c r="C4553" s="127">
        <f t="shared" si="199"/>
        <v>6045000</v>
      </c>
      <c r="D4553" s="129">
        <f t="shared" si="197"/>
        <v>115500</v>
      </c>
      <c r="E4553" s="130" t="s">
        <v>7180</v>
      </c>
    </row>
    <row r="4554" spans="1:5">
      <c r="A4554" s="127" t="s">
        <v>6830</v>
      </c>
      <c r="B4554" s="127">
        <v>111000</v>
      </c>
      <c r="C4554" s="127">
        <f t="shared" si="199"/>
        <v>6100000</v>
      </c>
      <c r="D4554" s="129">
        <f t="shared" si="197"/>
        <v>116550</v>
      </c>
      <c r="E4554" s="130" t="s">
        <v>7180</v>
      </c>
    </row>
    <row r="4555" spans="1:5">
      <c r="A4555" s="127" t="s">
        <v>6831</v>
      </c>
      <c r="B4555" s="127">
        <v>112000</v>
      </c>
      <c r="C4555" s="127">
        <f t="shared" si="199"/>
        <v>6155000</v>
      </c>
      <c r="D4555" s="129">
        <f t="shared" si="197"/>
        <v>117600</v>
      </c>
      <c r="E4555" s="130" t="s">
        <v>7180</v>
      </c>
    </row>
    <row r="4556" spans="1:5">
      <c r="A4556" s="127" t="s">
        <v>6832</v>
      </c>
      <c r="B4556" s="127">
        <v>113000</v>
      </c>
      <c r="C4556" s="127">
        <f t="shared" si="199"/>
        <v>6210000</v>
      </c>
      <c r="D4556" s="129">
        <f t="shared" si="197"/>
        <v>118650</v>
      </c>
      <c r="E4556" s="130" t="s">
        <v>7180</v>
      </c>
    </row>
    <row r="4557" spans="1:5">
      <c r="A4557" s="127" t="s">
        <v>6833</v>
      </c>
      <c r="B4557" s="127">
        <v>114000</v>
      </c>
      <c r="C4557" s="127">
        <f t="shared" si="199"/>
        <v>6265000</v>
      </c>
      <c r="D4557" s="129">
        <f t="shared" si="197"/>
        <v>119700</v>
      </c>
      <c r="E4557" s="130" t="s">
        <v>7180</v>
      </c>
    </row>
    <row r="4558" spans="1:5">
      <c r="A4558" s="127" t="s">
        <v>6834</v>
      </c>
      <c r="B4558" s="127">
        <v>115000</v>
      </c>
      <c r="C4558" s="127">
        <f t="shared" si="199"/>
        <v>6320000</v>
      </c>
      <c r="D4558" s="129">
        <f t="shared" si="197"/>
        <v>120750</v>
      </c>
      <c r="E4558" s="130" t="s">
        <v>7180</v>
      </c>
    </row>
    <row r="4559" spans="1:5">
      <c r="A4559" s="127" t="s">
        <v>6835</v>
      </c>
      <c r="B4559" s="127">
        <v>116000</v>
      </c>
      <c r="C4559" s="127">
        <f t="shared" si="199"/>
        <v>6375000</v>
      </c>
      <c r="D4559" s="129">
        <f t="shared" si="197"/>
        <v>121800</v>
      </c>
      <c r="E4559" s="130" t="s">
        <v>7180</v>
      </c>
    </row>
    <row r="4560" spans="1:5">
      <c r="A4560" s="127" t="s">
        <v>6836</v>
      </c>
      <c r="B4560" s="127">
        <v>117000</v>
      </c>
      <c r="C4560" s="127">
        <f t="shared" si="199"/>
        <v>6430000</v>
      </c>
      <c r="D4560" s="129">
        <f t="shared" si="197"/>
        <v>122850</v>
      </c>
      <c r="E4560" s="130" t="s">
        <v>7180</v>
      </c>
    </row>
    <row r="4561" spans="1:5">
      <c r="A4561" s="127" t="s">
        <v>6837</v>
      </c>
      <c r="B4561" s="127">
        <v>118000</v>
      </c>
      <c r="C4561" s="127">
        <f t="shared" si="199"/>
        <v>6485000</v>
      </c>
      <c r="D4561" s="129">
        <f t="shared" si="197"/>
        <v>123900</v>
      </c>
      <c r="E4561" s="130" t="s">
        <v>7180</v>
      </c>
    </row>
    <row r="4562" spans="1:5">
      <c r="A4562" s="127" t="s">
        <v>6838</v>
      </c>
      <c r="B4562" s="127">
        <v>119000</v>
      </c>
      <c r="C4562" s="127">
        <f t="shared" si="199"/>
        <v>6540000</v>
      </c>
      <c r="D4562" s="129">
        <f t="shared" si="197"/>
        <v>124950</v>
      </c>
      <c r="E4562" s="130" t="s">
        <v>7180</v>
      </c>
    </row>
    <row r="4563" spans="1:5">
      <c r="A4563" s="127" t="s">
        <v>6839</v>
      </c>
      <c r="B4563" s="127">
        <v>120000</v>
      </c>
      <c r="C4563" s="127">
        <f t="shared" si="199"/>
        <v>6595000</v>
      </c>
      <c r="D4563" s="129">
        <f t="shared" si="197"/>
        <v>126000</v>
      </c>
      <c r="E4563" s="130" t="s">
        <v>7180</v>
      </c>
    </row>
    <row r="4564" spans="1:5">
      <c r="A4564" s="127" t="s">
        <v>6840</v>
      </c>
      <c r="B4564" s="127">
        <v>121000</v>
      </c>
      <c r="C4564" s="127">
        <f t="shared" si="199"/>
        <v>6650000</v>
      </c>
      <c r="D4564" s="129">
        <f t="shared" si="197"/>
        <v>127050</v>
      </c>
      <c r="E4564" s="130" t="s">
        <v>7180</v>
      </c>
    </row>
    <row r="4565" spans="1:5">
      <c r="A4565" s="127" t="s">
        <v>6841</v>
      </c>
      <c r="B4565" s="127">
        <v>122000</v>
      </c>
      <c r="C4565" s="127">
        <f t="shared" si="199"/>
        <v>6705000</v>
      </c>
      <c r="D4565" s="129">
        <f t="shared" si="197"/>
        <v>128100</v>
      </c>
      <c r="E4565" s="130" t="s">
        <v>7180</v>
      </c>
    </row>
    <row r="4566" spans="1:5">
      <c r="A4566" s="127" t="s">
        <v>6842</v>
      </c>
      <c r="B4566" s="127">
        <v>123000</v>
      </c>
      <c r="C4566" s="127">
        <f t="shared" si="199"/>
        <v>6760000</v>
      </c>
      <c r="D4566" s="129">
        <f t="shared" si="197"/>
        <v>129150</v>
      </c>
      <c r="E4566" s="130" t="s">
        <v>7180</v>
      </c>
    </row>
    <row r="4567" spans="1:5">
      <c r="A4567" s="127" t="s">
        <v>6843</v>
      </c>
      <c r="B4567" s="127">
        <v>124000</v>
      </c>
      <c r="C4567" s="127">
        <f t="shared" si="199"/>
        <v>6815000</v>
      </c>
      <c r="D4567" s="129">
        <f t="shared" si="197"/>
        <v>130200</v>
      </c>
      <c r="E4567" s="130" t="s">
        <v>7180</v>
      </c>
    </row>
    <row r="4568" spans="1:5">
      <c r="A4568" s="127" t="s">
        <v>6844</v>
      </c>
      <c r="B4568" s="127">
        <v>125000</v>
      </c>
      <c r="C4568" s="127">
        <f t="shared" si="199"/>
        <v>6870000</v>
      </c>
      <c r="D4568" s="129">
        <f t="shared" si="197"/>
        <v>131250</v>
      </c>
      <c r="E4568" s="130" t="s">
        <v>7180</v>
      </c>
    </row>
    <row r="4569" spans="1:5">
      <c r="A4569" s="127" t="s">
        <v>6845</v>
      </c>
      <c r="B4569" s="127">
        <v>126000</v>
      </c>
      <c r="C4569" s="127">
        <f t="shared" si="199"/>
        <v>6925000</v>
      </c>
      <c r="D4569" s="129">
        <f t="shared" si="197"/>
        <v>132300</v>
      </c>
      <c r="E4569" s="130" t="s">
        <v>7180</v>
      </c>
    </row>
    <row r="4570" spans="1:5">
      <c r="A4570" s="127" t="s">
        <v>6846</v>
      </c>
      <c r="B4570" s="127">
        <v>127000</v>
      </c>
      <c r="C4570" s="127">
        <f t="shared" si="199"/>
        <v>6980000</v>
      </c>
      <c r="D4570" s="129">
        <f t="shared" si="197"/>
        <v>133350</v>
      </c>
      <c r="E4570" s="130" t="s">
        <v>7180</v>
      </c>
    </row>
    <row r="4571" spans="1:5">
      <c r="A4571" s="127" t="s">
        <v>6847</v>
      </c>
      <c r="B4571" s="127">
        <v>128000</v>
      </c>
      <c r="C4571" s="127">
        <f t="shared" si="199"/>
        <v>7035000</v>
      </c>
      <c r="D4571" s="129">
        <f t="shared" si="197"/>
        <v>134400</v>
      </c>
      <c r="E4571" s="130" t="s">
        <v>7180</v>
      </c>
    </row>
    <row r="4572" spans="1:5">
      <c r="A4572" s="127" t="s">
        <v>6848</v>
      </c>
      <c r="B4572" s="127">
        <v>129000</v>
      </c>
      <c r="C4572" s="127">
        <f t="shared" si="199"/>
        <v>7090000</v>
      </c>
      <c r="D4572" s="129">
        <f t="shared" si="197"/>
        <v>135450</v>
      </c>
      <c r="E4572" s="130" t="s">
        <v>7180</v>
      </c>
    </row>
    <row r="4573" spans="1:5">
      <c r="A4573" s="127" t="s">
        <v>6849</v>
      </c>
      <c r="B4573" s="127">
        <v>130000</v>
      </c>
      <c r="C4573" s="127">
        <f t="shared" si="199"/>
        <v>7145000</v>
      </c>
      <c r="D4573" s="129">
        <f t="shared" si="197"/>
        <v>136500</v>
      </c>
      <c r="E4573" s="130" t="s">
        <v>7180</v>
      </c>
    </row>
    <row r="4574" spans="1:5">
      <c r="A4574" s="127" t="s">
        <v>6850</v>
      </c>
      <c r="B4574" s="127">
        <v>131000</v>
      </c>
      <c r="C4574" s="127">
        <f t="shared" ref="C4574:C4637" si="200">SUM(C4573)+55000</f>
        <v>7200000</v>
      </c>
      <c r="D4574" s="129">
        <f t="shared" si="197"/>
        <v>137550</v>
      </c>
      <c r="E4574" s="130" t="s">
        <v>7180</v>
      </c>
    </row>
    <row r="4575" spans="1:5">
      <c r="A4575" s="127" t="s">
        <v>6851</v>
      </c>
      <c r="B4575" s="127">
        <v>132000</v>
      </c>
      <c r="C4575" s="127">
        <f t="shared" si="200"/>
        <v>7255000</v>
      </c>
      <c r="D4575" s="129">
        <f t="shared" si="197"/>
        <v>138600</v>
      </c>
      <c r="E4575" s="130" t="s">
        <v>7180</v>
      </c>
    </row>
    <row r="4576" spans="1:5">
      <c r="A4576" s="127" t="s">
        <v>6852</v>
      </c>
      <c r="B4576" s="127">
        <v>133000</v>
      </c>
      <c r="C4576" s="127">
        <f t="shared" si="200"/>
        <v>7310000</v>
      </c>
      <c r="D4576" s="129">
        <f t="shared" si="197"/>
        <v>139650</v>
      </c>
      <c r="E4576" s="130" t="s">
        <v>7180</v>
      </c>
    </row>
    <row r="4577" spans="1:5">
      <c r="A4577" s="127" t="s">
        <v>6853</v>
      </c>
      <c r="B4577" s="127">
        <v>134000</v>
      </c>
      <c r="C4577" s="127">
        <f t="shared" si="200"/>
        <v>7365000</v>
      </c>
      <c r="D4577" s="129">
        <f t="shared" si="197"/>
        <v>140700</v>
      </c>
      <c r="E4577" s="130" t="s">
        <v>7180</v>
      </c>
    </row>
    <row r="4578" spans="1:5">
      <c r="A4578" s="127" t="s">
        <v>6854</v>
      </c>
      <c r="B4578" s="127">
        <v>135000</v>
      </c>
      <c r="C4578" s="127">
        <f t="shared" si="200"/>
        <v>7420000</v>
      </c>
      <c r="D4578" s="129">
        <f t="shared" si="197"/>
        <v>141750</v>
      </c>
      <c r="E4578" s="130" t="s">
        <v>7180</v>
      </c>
    </row>
    <row r="4579" spans="1:5">
      <c r="A4579" s="127" t="s">
        <v>6855</v>
      </c>
      <c r="B4579" s="127">
        <v>136000</v>
      </c>
      <c r="C4579" s="127">
        <f t="shared" si="200"/>
        <v>7475000</v>
      </c>
      <c r="D4579" s="129">
        <f t="shared" si="197"/>
        <v>142800</v>
      </c>
      <c r="E4579" s="130" t="s">
        <v>7180</v>
      </c>
    </row>
    <row r="4580" spans="1:5">
      <c r="A4580" s="127" t="s">
        <v>6856</v>
      </c>
      <c r="B4580" s="127">
        <v>137000</v>
      </c>
      <c r="C4580" s="127">
        <f t="shared" si="200"/>
        <v>7530000</v>
      </c>
      <c r="D4580" s="129">
        <f t="shared" si="197"/>
        <v>143850</v>
      </c>
      <c r="E4580" s="130" t="s">
        <v>7180</v>
      </c>
    </row>
    <row r="4581" spans="1:5">
      <c r="A4581" s="127" t="s">
        <v>6857</v>
      </c>
      <c r="B4581" s="127">
        <v>138000</v>
      </c>
      <c r="C4581" s="127">
        <f t="shared" si="200"/>
        <v>7585000</v>
      </c>
      <c r="D4581" s="129">
        <f t="shared" si="197"/>
        <v>144900</v>
      </c>
      <c r="E4581" s="130" t="s">
        <v>7180</v>
      </c>
    </row>
    <row r="4582" spans="1:5">
      <c r="A4582" s="127" t="s">
        <v>6858</v>
      </c>
      <c r="B4582" s="127">
        <v>139000</v>
      </c>
      <c r="C4582" s="127">
        <f t="shared" si="200"/>
        <v>7640000</v>
      </c>
      <c r="D4582" s="129">
        <f t="shared" si="197"/>
        <v>145950</v>
      </c>
      <c r="E4582" s="130" t="s">
        <v>7180</v>
      </c>
    </row>
    <row r="4583" spans="1:5">
      <c r="A4583" s="127" t="s">
        <v>6859</v>
      </c>
      <c r="B4583" s="127">
        <v>140000</v>
      </c>
      <c r="C4583" s="127">
        <f t="shared" si="200"/>
        <v>7695000</v>
      </c>
      <c r="D4583" s="129">
        <f t="shared" si="197"/>
        <v>147000</v>
      </c>
      <c r="E4583" s="130" t="s">
        <v>7180</v>
      </c>
    </row>
    <row r="4584" spans="1:5">
      <c r="A4584" s="127" t="s">
        <v>6860</v>
      </c>
      <c r="B4584" s="127">
        <v>141000</v>
      </c>
      <c r="C4584" s="127">
        <f t="shared" si="200"/>
        <v>7750000</v>
      </c>
      <c r="D4584" s="129">
        <f t="shared" si="197"/>
        <v>148050</v>
      </c>
      <c r="E4584" s="130" t="s">
        <v>7180</v>
      </c>
    </row>
    <row r="4585" spans="1:5">
      <c r="A4585" s="127" t="s">
        <v>6861</v>
      </c>
      <c r="B4585" s="127">
        <v>142000</v>
      </c>
      <c r="C4585" s="127">
        <f t="shared" si="200"/>
        <v>7805000</v>
      </c>
      <c r="D4585" s="129">
        <f t="shared" si="197"/>
        <v>149100</v>
      </c>
      <c r="E4585" s="130" t="s">
        <v>7180</v>
      </c>
    </row>
    <row r="4586" spans="1:5">
      <c r="A4586" s="127" t="s">
        <v>6862</v>
      </c>
      <c r="B4586" s="127">
        <v>143000</v>
      </c>
      <c r="C4586" s="127">
        <f t="shared" si="200"/>
        <v>7860000</v>
      </c>
      <c r="D4586" s="129">
        <f t="shared" si="197"/>
        <v>150150</v>
      </c>
      <c r="E4586" s="130" t="s">
        <v>7180</v>
      </c>
    </row>
    <row r="4587" spans="1:5">
      <c r="A4587" s="127" t="s">
        <v>6863</v>
      </c>
      <c r="B4587" s="127">
        <v>144000</v>
      </c>
      <c r="C4587" s="127">
        <f t="shared" si="200"/>
        <v>7915000</v>
      </c>
      <c r="D4587" s="129">
        <f t="shared" si="197"/>
        <v>151200</v>
      </c>
      <c r="E4587" s="130" t="s">
        <v>7180</v>
      </c>
    </row>
    <row r="4588" spans="1:5">
      <c r="A4588" s="127" t="s">
        <v>6864</v>
      </c>
      <c r="B4588" s="127">
        <v>145000</v>
      </c>
      <c r="C4588" s="127">
        <f t="shared" si="200"/>
        <v>7970000</v>
      </c>
      <c r="D4588" s="129">
        <f t="shared" si="197"/>
        <v>152250</v>
      </c>
      <c r="E4588" s="130" t="s">
        <v>7180</v>
      </c>
    </row>
    <row r="4589" spans="1:5">
      <c r="A4589" s="127" t="s">
        <v>6865</v>
      </c>
      <c r="B4589" s="127">
        <v>146000</v>
      </c>
      <c r="C4589" s="127">
        <f t="shared" si="200"/>
        <v>8025000</v>
      </c>
      <c r="D4589" s="129">
        <f t="shared" si="197"/>
        <v>153300</v>
      </c>
      <c r="E4589" s="130" t="s">
        <v>7180</v>
      </c>
    </row>
    <row r="4590" spans="1:5">
      <c r="A4590" s="127" t="s">
        <v>6866</v>
      </c>
      <c r="B4590" s="127">
        <v>147000</v>
      </c>
      <c r="C4590" s="127">
        <f t="shared" si="200"/>
        <v>8080000</v>
      </c>
      <c r="D4590" s="129">
        <f t="shared" si="197"/>
        <v>154350</v>
      </c>
      <c r="E4590" s="130" t="s">
        <v>7180</v>
      </c>
    </row>
    <row r="4591" spans="1:5">
      <c r="A4591" s="127" t="s">
        <v>6867</v>
      </c>
      <c r="B4591" s="127">
        <v>148000</v>
      </c>
      <c r="C4591" s="127">
        <f t="shared" si="200"/>
        <v>8135000</v>
      </c>
      <c r="D4591" s="129">
        <f t="shared" si="197"/>
        <v>155400</v>
      </c>
      <c r="E4591" s="130" t="s">
        <v>7180</v>
      </c>
    </row>
    <row r="4592" spans="1:5">
      <c r="A4592" s="127" t="s">
        <v>6868</v>
      </c>
      <c r="B4592" s="127">
        <v>149000</v>
      </c>
      <c r="C4592" s="127">
        <f t="shared" si="200"/>
        <v>8190000</v>
      </c>
      <c r="D4592" s="129">
        <f t="shared" si="197"/>
        <v>156450</v>
      </c>
      <c r="E4592" s="130" t="s">
        <v>7180</v>
      </c>
    </row>
    <row r="4593" spans="1:5">
      <c r="A4593" s="127" t="s">
        <v>6869</v>
      </c>
      <c r="B4593" s="127">
        <v>150000</v>
      </c>
      <c r="C4593" s="127">
        <f t="shared" si="200"/>
        <v>8245000</v>
      </c>
      <c r="D4593" s="129">
        <f t="shared" si="197"/>
        <v>157500</v>
      </c>
      <c r="E4593" s="130" t="s">
        <v>7180</v>
      </c>
    </row>
    <row r="4594" spans="1:5">
      <c r="A4594" s="127" t="s">
        <v>6870</v>
      </c>
      <c r="B4594" s="127">
        <v>151000</v>
      </c>
      <c r="C4594" s="127">
        <f t="shared" si="200"/>
        <v>8300000</v>
      </c>
      <c r="D4594" s="129">
        <f t="shared" si="197"/>
        <v>158550</v>
      </c>
      <c r="E4594" s="130" t="s">
        <v>7180</v>
      </c>
    </row>
    <row r="4595" spans="1:5">
      <c r="A4595" s="127" t="s">
        <v>6871</v>
      </c>
      <c r="B4595" s="127">
        <v>152000</v>
      </c>
      <c r="C4595" s="127">
        <f t="shared" si="200"/>
        <v>8355000</v>
      </c>
      <c r="D4595" s="129">
        <f t="shared" si="197"/>
        <v>159600</v>
      </c>
      <c r="E4595" s="130" t="s">
        <v>7180</v>
      </c>
    </row>
    <row r="4596" spans="1:5">
      <c r="A4596" s="127" t="s">
        <v>6872</v>
      </c>
      <c r="B4596" s="127">
        <v>153000</v>
      </c>
      <c r="C4596" s="127">
        <f t="shared" si="200"/>
        <v>8410000</v>
      </c>
      <c r="D4596" s="129">
        <f t="shared" si="197"/>
        <v>160650</v>
      </c>
      <c r="E4596" s="130" t="s">
        <v>7180</v>
      </c>
    </row>
    <row r="4597" spans="1:5">
      <c r="A4597" s="127" t="s">
        <v>6873</v>
      </c>
      <c r="B4597" s="127">
        <v>154000</v>
      </c>
      <c r="C4597" s="127">
        <f t="shared" si="200"/>
        <v>8465000</v>
      </c>
      <c r="D4597" s="129">
        <f t="shared" si="197"/>
        <v>161700</v>
      </c>
      <c r="E4597" s="130" t="s">
        <v>7180</v>
      </c>
    </row>
    <row r="4598" spans="1:5">
      <c r="A4598" s="127" t="s">
        <v>6874</v>
      </c>
      <c r="B4598" s="127">
        <v>155000</v>
      </c>
      <c r="C4598" s="127">
        <f t="shared" si="200"/>
        <v>8520000</v>
      </c>
      <c r="D4598" s="129">
        <f t="shared" si="197"/>
        <v>162750</v>
      </c>
      <c r="E4598" s="130" t="s">
        <v>7180</v>
      </c>
    </row>
    <row r="4599" spans="1:5">
      <c r="A4599" s="127" t="s">
        <v>6875</v>
      </c>
      <c r="B4599" s="127">
        <v>156000</v>
      </c>
      <c r="C4599" s="127">
        <f t="shared" si="200"/>
        <v>8575000</v>
      </c>
      <c r="D4599" s="129">
        <f t="shared" si="197"/>
        <v>163800</v>
      </c>
      <c r="E4599" s="130" t="s">
        <v>7180</v>
      </c>
    </row>
    <row r="4600" spans="1:5">
      <c r="A4600" s="127" t="s">
        <v>6876</v>
      </c>
      <c r="B4600" s="127">
        <v>157000</v>
      </c>
      <c r="C4600" s="127">
        <f t="shared" si="200"/>
        <v>8630000</v>
      </c>
      <c r="D4600" s="129">
        <f t="shared" si="197"/>
        <v>164850</v>
      </c>
      <c r="E4600" s="130" t="s">
        <v>7180</v>
      </c>
    </row>
    <row r="4601" spans="1:5">
      <c r="A4601" s="127" t="s">
        <v>6877</v>
      </c>
      <c r="B4601" s="127">
        <v>158000</v>
      </c>
      <c r="C4601" s="127">
        <f t="shared" si="200"/>
        <v>8685000</v>
      </c>
      <c r="D4601" s="129">
        <f t="shared" si="197"/>
        <v>165900</v>
      </c>
      <c r="E4601" s="130" t="s">
        <v>7180</v>
      </c>
    </row>
    <row r="4602" spans="1:5">
      <c r="A4602" s="127" t="s">
        <v>6878</v>
      </c>
      <c r="B4602" s="127">
        <v>159000</v>
      </c>
      <c r="C4602" s="127">
        <f t="shared" si="200"/>
        <v>8740000</v>
      </c>
      <c r="D4602" s="129">
        <f t="shared" si="197"/>
        <v>166950</v>
      </c>
      <c r="E4602" s="130" t="s">
        <v>7180</v>
      </c>
    </row>
    <row r="4603" spans="1:5">
      <c r="A4603" s="127" t="s">
        <v>6879</v>
      </c>
      <c r="B4603" s="127">
        <v>160000</v>
      </c>
      <c r="C4603" s="127">
        <f t="shared" si="200"/>
        <v>8795000</v>
      </c>
      <c r="D4603" s="129">
        <f t="shared" si="197"/>
        <v>168000</v>
      </c>
      <c r="E4603" s="130" t="s">
        <v>7180</v>
      </c>
    </row>
    <row r="4604" spans="1:5">
      <c r="A4604" s="127" t="s">
        <v>6880</v>
      </c>
      <c r="B4604" s="127">
        <v>161000</v>
      </c>
      <c r="C4604" s="127">
        <f t="shared" si="200"/>
        <v>8850000</v>
      </c>
      <c r="D4604" s="129">
        <f t="shared" si="197"/>
        <v>169050</v>
      </c>
      <c r="E4604" s="130" t="s">
        <v>7180</v>
      </c>
    </row>
    <row r="4605" spans="1:5">
      <c r="A4605" s="127" t="s">
        <v>6881</v>
      </c>
      <c r="B4605" s="127">
        <v>162000</v>
      </c>
      <c r="C4605" s="127">
        <f t="shared" si="200"/>
        <v>8905000</v>
      </c>
      <c r="D4605" s="129">
        <f t="shared" si="197"/>
        <v>170100</v>
      </c>
      <c r="E4605" s="130" t="s">
        <v>7180</v>
      </c>
    </row>
    <row r="4606" spans="1:5">
      <c r="A4606" s="127" t="s">
        <v>6882</v>
      </c>
      <c r="B4606" s="127">
        <v>163000</v>
      </c>
      <c r="C4606" s="127">
        <f t="shared" si="200"/>
        <v>8960000</v>
      </c>
      <c r="D4606" s="129">
        <f t="shared" si="197"/>
        <v>171150</v>
      </c>
      <c r="E4606" s="130" t="s">
        <v>7180</v>
      </c>
    </row>
    <row r="4607" spans="1:5">
      <c r="A4607" s="127" t="s">
        <v>6883</v>
      </c>
      <c r="B4607" s="127">
        <v>164000</v>
      </c>
      <c r="C4607" s="127">
        <f t="shared" si="200"/>
        <v>9015000</v>
      </c>
      <c r="D4607" s="129">
        <f t="shared" si="197"/>
        <v>172200</v>
      </c>
      <c r="E4607" s="130" t="s">
        <v>7180</v>
      </c>
    </row>
    <row r="4608" spans="1:5">
      <c r="A4608" s="127" t="s">
        <v>6884</v>
      </c>
      <c r="B4608" s="127">
        <v>165000</v>
      </c>
      <c r="C4608" s="127">
        <f t="shared" si="200"/>
        <v>9070000</v>
      </c>
      <c r="D4608" s="129">
        <f t="shared" si="197"/>
        <v>173250</v>
      </c>
      <c r="E4608" s="130" t="s">
        <v>7180</v>
      </c>
    </row>
    <row r="4609" spans="1:5">
      <c r="A4609" s="127" t="s">
        <v>6885</v>
      </c>
      <c r="B4609" s="127">
        <v>166000</v>
      </c>
      <c r="C4609" s="127">
        <f t="shared" si="200"/>
        <v>9125000</v>
      </c>
      <c r="D4609" s="129">
        <f t="shared" si="197"/>
        <v>174300</v>
      </c>
      <c r="E4609" s="130" t="s">
        <v>7180</v>
      </c>
    </row>
    <row r="4610" spans="1:5">
      <c r="A4610" s="127" t="s">
        <v>6886</v>
      </c>
      <c r="B4610" s="127">
        <v>167000</v>
      </c>
      <c r="C4610" s="127">
        <f t="shared" si="200"/>
        <v>9180000</v>
      </c>
      <c r="D4610" s="129">
        <f t="shared" si="197"/>
        <v>175350</v>
      </c>
      <c r="E4610" s="130" t="s">
        <v>7180</v>
      </c>
    </row>
    <row r="4611" spans="1:5">
      <c r="A4611" s="127" t="s">
        <v>6887</v>
      </c>
      <c r="B4611" s="127">
        <v>168000</v>
      </c>
      <c r="C4611" s="127">
        <f t="shared" si="200"/>
        <v>9235000</v>
      </c>
      <c r="D4611" s="129">
        <f t="shared" si="197"/>
        <v>176400</v>
      </c>
      <c r="E4611" s="130" t="s">
        <v>7180</v>
      </c>
    </row>
    <row r="4612" spans="1:5">
      <c r="A4612" s="127" t="s">
        <v>6888</v>
      </c>
      <c r="B4612" s="127">
        <v>169000</v>
      </c>
      <c r="C4612" s="127">
        <f t="shared" si="200"/>
        <v>9290000</v>
      </c>
      <c r="D4612" s="129">
        <f t="shared" si="197"/>
        <v>177450</v>
      </c>
      <c r="E4612" s="130" t="s">
        <v>7180</v>
      </c>
    </row>
    <row r="4613" spans="1:5">
      <c r="A4613" s="127" t="s">
        <v>6889</v>
      </c>
      <c r="B4613" s="127">
        <v>170000</v>
      </c>
      <c r="C4613" s="127">
        <f t="shared" si="200"/>
        <v>9345000</v>
      </c>
      <c r="D4613" s="129">
        <f t="shared" si="197"/>
        <v>178500</v>
      </c>
      <c r="E4613" s="130" t="s">
        <v>7180</v>
      </c>
    </row>
    <row r="4614" spans="1:5">
      <c r="A4614" s="127" t="s">
        <v>6890</v>
      </c>
      <c r="B4614" s="127">
        <v>171000</v>
      </c>
      <c r="C4614" s="127">
        <f t="shared" si="200"/>
        <v>9400000</v>
      </c>
      <c r="D4614" s="129">
        <f t="shared" si="197"/>
        <v>179550</v>
      </c>
      <c r="E4614" s="130" t="s">
        <v>7180</v>
      </c>
    </row>
    <row r="4615" spans="1:5">
      <c r="A4615" s="127" t="s">
        <v>6891</v>
      </c>
      <c r="B4615" s="127">
        <v>172000</v>
      </c>
      <c r="C4615" s="127">
        <f t="shared" si="200"/>
        <v>9455000</v>
      </c>
      <c r="D4615" s="129">
        <f t="shared" si="197"/>
        <v>180600</v>
      </c>
      <c r="E4615" s="130" t="s">
        <v>7180</v>
      </c>
    </row>
    <row r="4616" spans="1:5">
      <c r="A4616" s="127" t="s">
        <v>6892</v>
      </c>
      <c r="B4616" s="127">
        <v>173000</v>
      </c>
      <c r="C4616" s="127">
        <f t="shared" si="200"/>
        <v>9510000</v>
      </c>
      <c r="D4616" s="129">
        <f t="shared" si="197"/>
        <v>181650</v>
      </c>
      <c r="E4616" s="130" t="s">
        <v>7180</v>
      </c>
    </row>
    <row r="4617" spans="1:5">
      <c r="A4617" s="127" t="s">
        <v>6893</v>
      </c>
      <c r="B4617" s="127">
        <v>174000</v>
      </c>
      <c r="C4617" s="127">
        <f t="shared" si="200"/>
        <v>9565000</v>
      </c>
      <c r="D4617" s="129">
        <f t="shared" si="197"/>
        <v>182700</v>
      </c>
      <c r="E4617" s="130" t="s">
        <v>7180</v>
      </c>
    </row>
    <row r="4618" spans="1:5">
      <c r="A4618" s="127" t="s">
        <v>6894</v>
      </c>
      <c r="B4618" s="127">
        <v>175000</v>
      </c>
      <c r="C4618" s="127">
        <f t="shared" si="200"/>
        <v>9620000</v>
      </c>
      <c r="D4618" s="129">
        <f t="shared" si="197"/>
        <v>183750</v>
      </c>
      <c r="E4618" s="130" t="s">
        <v>7180</v>
      </c>
    </row>
    <row r="4619" spans="1:5">
      <c r="A4619" s="127" t="s">
        <v>6895</v>
      </c>
      <c r="B4619" s="127">
        <v>176000</v>
      </c>
      <c r="C4619" s="127">
        <f t="shared" si="200"/>
        <v>9675000</v>
      </c>
      <c r="D4619" s="129">
        <f t="shared" si="197"/>
        <v>184800</v>
      </c>
      <c r="E4619" s="130" t="s">
        <v>7180</v>
      </c>
    </row>
    <row r="4620" spans="1:5">
      <c r="A4620" s="127" t="s">
        <v>6896</v>
      </c>
      <c r="B4620" s="127">
        <v>177000</v>
      </c>
      <c r="C4620" s="127">
        <f t="shared" si="200"/>
        <v>9730000</v>
      </c>
      <c r="D4620" s="129">
        <f t="shared" si="197"/>
        <v>185850</v>
      </c>
      <c r="E4620" s="130" t="s">
        <v>7180</v>
      </c>
    </row>
    <row r="4621" spans="1:5">
      <c r="A4621" s="127" t="s">
        <v>6897</v>
      </c>
      <c r="B4621" s="127">
        <v>178000</v>
      </c>
      <c r="C4621" s="127">
        <f t="shared" si="200"/>
        <v>9785000</v>
      </c>
      <c r="D4621" s="129">
        <f t="shared" si="197"/>
        <v>186900</v>
      </c>
      <c r="E4621" s="130" t="s">
        <v>7180</v>
      </c>
    </row>
    <row r="4622" spans="1:5">
      <c r="A4622" s="127" t="s">
        <v>6898</v>
      </c>
      <c r="B4622" s="127">
        <v>179000</v>
      </c>
      <c r="C4622" s="127">
        <f t="shared" si="200"/>
        <v>9840000</v>
      </c>
      <c r="D4622" s="129">
        <f t="shared" si="197"/>
        <v>187950</v>
      </c>
      <c r="E4622" s="130" t="s">
        <v>7180</v>
      </c>
    </row>
    <row r="4623" spans="1:5">
      <c r="A4623" s="127" t="s">
        <v>6899</v>
      </c>
      <c r="B4623" s="127">
        <v>180000</v>
      </c>
      <c r="C4623" s="127">
        <f t="shared" si="200"/>
        <v>9895000</v>
      </c>
      <c r="D4623" s="129">
        <f t="shared" si="197"/>
        <v>189000</v>
      </c>
      <c r="E4623" s="130" t="s">
        <v>7180</v>
      </c>
    </row>
    <row r="4624" spans="1:5">
      <c r="A4624" s="127" t="s">
        <v>6900</v>
      </c>
      <c r="B4624" s="127">
        <v>181000</v>
      </c>
      <c r="C4624" s="127">
        <f t="shared" si="200"/>
        <v>9950000</v>
      </c>
      <c r="D4624" s="129">
        <f t="shared" si="197"/>
        <v>190050</v>
      </c>
      <c r="E4624" s="130" t="s">
        <v>7180</v>
      </c>
    </row>
    <row r="4625" spans="1:5">
      <c r="A4625" s="127" t="s">
        <v>6901</v>
      </c>
      <c r="B4625" s="127">
        <v>182000</v>
      </c>
      <c r="C4625" s="127">
        <f t="shared" si="200"/>
        <v>10005000</v>
      </c>
      <c r="D4625" s="129">
        <f t="shared" si="197"/>
        <v>191100</v>
      </c>
      <c r="E4625" s="130" t="s">
        <v>7180</v>
      </c>
    </row>
    <row r="4626" spans="1:5">
      <c r="A4626" s="127" t="s">
        <v>6902</v>
      </c>
      <c r="B4626" s="127">
        <v>183000</v>
      </c>
      <c r="C4626" s="127">
        <f t="shared" si="200"/>
        <v>10060000</v>
      </c>
      <c r="D4626" s="129">
        <f t="shared" si="197"/>
        <v>192150</v>
      </c>
      <c r="E4626" s="130" t="s">
        <v>7180</v>
      </c>
    </row>
    <row r="4627" spans="1:5">
      <c r="A4627" s="127" t="s">
        <v>6903</v>
      </c>
      <c r="B4627" s="127">
        <v>184000</v>
      </c>
      <c r="C4627" s="127">
        <f t="shared" si="200"/>
        <v>10115000</v>
      </c>
      <c r="D4627" s="129">
        <f t="shared" si="197"/>
        <v>193200</v>
      </c>
      <c r="E4627" s="130" t="s">
        <v>7180</v>
      </c>
    </row>
    <row r="4628" spans="1:5">
      <c r="A4628" s="127" t="s">
        <v>6904</v>
      </c>
      <c r="B4628" s="127">
        <v>185000</v>
      </c>
      <c r="C4628" s="127">
        <f t="shared" si="200"/>
        <v>10170000</v>
      </c>
      <c r="D4628" s="129">
        <f t="shared" si="197"/>
        <v>194250</v>
      </c>
      <c r="E4628" s="130" t="s">
        <v>7180</v>
      </c>
    </row>
    <row r="4629" spans="1:5">
      <c r="A4629" s="127" t="s">
        <v>6905</v>
      </c>
      <c r="B4629" s="127">
        <v>186000</v>
      </c>
      <c r="C4629" s="127">
        <f t="shared" si="200"/>
        <v>10225000</v>
      </c>
      <c r="D4629" s="129">
        <f t="shared" si="197"/>
        <v>195300</v>
      </c>
      <c r="E4629" s="130" t="s">
        <v>7180</v>
      </c>
    </row>
    <row r="4630" spans="1:5">
      <c r="A4630" s="127" t="s">
        <v>6906</v>
      </c>
      <c r="B4630" s="127">
        <v>187000</v>
      </c>
      <c r="C4630" s="127">
        <f t="shared" si="200"/>
        <v>10280000</v>
      </c>
      <c r="D4630" s="129">
        <f t="shared" si="197"/>
        <v>196350</v>
      </c>
      <c r="E4630" s="130" t="s">
        <v>7180</v>
      </c>
    </row>
    <row r="4631" spans="1:5">
      <c r="A4631" s="127" t="s">
        <v>6907</v>
      </c>
      <c r="B4631" s="127">
        <v>188000</v>
      </c>
      <c r="C4631" s="127">
        <f t="shared" si="200"/>
        <v>10335000</v>
      </c>
      <c r="D4631" s="129">
        <f t="shared" si="197"/>
        <v>197400</v>
      </c>
      <c r="E4631" s="130" t="s">
        <v>7180</v>
      </c>
    </row>
    <row r="4632" spans="1:5">
      <c r="A4632" s="127" t="s">
        <v>6908</v>
      </c>
      <c r="B4632" s="127">
        <v>189000</v>
      </c>
      <c r="C4632" s="127">
        <f t="shared" si="200"/>
        <v>10390000</v>
      </c>
      <c r="D4632" s="129">
        <f t="shared" si="197"/>
        <v>198450</v>
      </c>
      <c r="E4632" s="130" t="s">
        <v>7180</v>
      </c>
    </row>
    <row r="4633" spans="1:5">
      <c r="A4633" s="127" t="s">
        <v>6909</v>
      </c>
      <c r="B4633" s="127">
        <v>190000</v>
      </c>
      <c r="C4633" s="127">
        <f t="shared" si="200"/>
        <v>10445000</v>
      </c>
      <c r="D4633" s="129">
        <f t="shared" si="197"/>
        <v>199500</v>
      </c>
      <c r="E4633" s="130" t="s">
        <v>7180</v>
      </c>
    </row>
    <row r="4634" spans="1:5">
      <c r="A4634" s="127" t="s">
        <v>6910</v>
      </c>
      <c r="B4634" s="127">
        <v>191000</v>
      </c>
      <c r="C4634" s="127">
        <f t="shared" si="200"/>
        <v>10500000</v>
      </c>
      <c r="D4634" s="129">
        <f t="shared" si="197"/>
        <v>200550</v>
      </c>
      <c r="E4634" s="130" t="s">
        <v>7180</v>
      </c>
    </row>
    <row r="4635" spans="1:5">
      <c r="A4635" s="127" t="s">
        <v>6911</v>
      </c>
      <c r="B4635" s="127">
        <v>192000</v>
      </c>
      <c r="C4635" s="127">
        <f t="shared" si="200"/>
        <v>10555000</v>
      </c>
      <c r="D4635" s="129">
        <f t="shared" si="197"/>
        <v>201600</v>
      </c>
      <c r="E4635" s="130" t="s">
        <v>7180</v>
      </c>
    </row>
    <row r="4636" spans="1:5">
      <c r="A4636" s="127" t="s">
        <v>6912</v>
      </c>
      <c r="B4636" s="127">
        <v>193000</v>
      </c>
      <c r="C4636" s="127">
        <f t="shared" si="200"/>
        <v>10610000</v>
      </c>
      <c r="D4636" s="129">
        <f t="shared" si="197"/>
        <v>202650</v>
      </c>
      <c r="E4636" s="130" t="s">
        <v>7180</v>
      </c>
    </row>
    <row r="4637" spans="1:5">
      <c r="A4637" s="127" t="s">
        <v>6913</v>
      </c>
      <c r="B4637" s="127">
        <v>194000</v>
      </c>
      <c r="C4637" s="127">
        <f t="shared" si="200"/>
        <v>10665000</v>
      </c>
      <c r="D4637" s="129">
        <f t="shared" si="197"/>
        <v>203700</v>
      </c>
      <c r="E4637" s="130" t="s">
        <v>7180</v>
      </c>
    </row>
    <row r="4638" spans="1:5">
      <c r="A4638" s="127" t="s">
        <v>6914</v>
      </c>
      <c r="B4638" s="127">
        <v>195000</v>
      </c>
      <c r="C4638" s="127">
        <f t="shared" ref="C4638:C4685" si="201">SUM(C4637)+55000</f>
        <v>10720000</v>
      </c>
      <c r="D4638" s="129">
        <f t="shared" si="197"/>
        <v>204750</v>
      </c>
      <c r="E4638" s="130" t="s">
        <v>7180</v>
      </c>
    </row>
    <row r="4639" spans="1:5">
      <c r="A4639" s="127" t="s">
        <v>6915</v>
      </c>
      <c r="B4639" s="127">
        <v>196000</v>
      </c>
      <c r="C4639" s="127">
        <f t="shared" si="201"/>
        <v>10775000</v>
      </c>
      <c r="D4639" s="129">
        <f t="shared" si="197"/>
        <v>205800</v>
      </c>
      <c r="E4639" s="130" t="s">
        <v>7180</v>
      </c>
    </row>
    <row r="4640" spans="1:5">
      <c r="A4640" s="127" t="s">
        <v>6916</v>
      </c>
      <c r="B4640" s="127">
        <v>197000</v>
      </c>
      <c r="C4640" s="127">
        <f t="shared" si="201"/>
        <v>10830000</v>
      </c>
      <c r="D4640" s="129">
        <f t="shared" si="197"/>
        <v>206850</v>
      </c>
      <c r="E4640" s="130" t="s">
        <v>7180</v>
      </c>
    </row>
    <row r="4641" spans="1:5">
      <c r="A4641" s="127" t="s">
        <v>6917</v>
      </c>
      <c r="B4641" s="127">
        <v>198000</v>
      </c>
      <c r="C4641" s="127">
        <f t="shared" si="201"/>
        <v>10885000</v>
      </c>
      <c r="D4641" s="129">
        <f t="shared" si="197"/>
        <v>207900</v>
      </c>
      <c r="E4641" s="130" t="s">
        <v>7180</v>
      </c>
    </row>
    <row r="4642" spans="1:5">
      <c r="A4642" s="127" t="s">
        <v>6918</v>
      </c>
      <c r="B4642" s="127">
        <v>199000</v>
      </c>
      <c r="C4642" s="127">
        <f t="shared" si="201"/>
        <v>10940000</v>
      </c>
      <c r="D4642" s="129">
        <f t="shared" si="197"/>
        <v>208950</v>
      </c>
      <c r="E4642" s="130" t="s">
        <v>7180</v>
      </c>
    </row>
    <row r="4643" spans="1:5">
      <c r="A4643" s="127" t="s">
        <v>6919</v>
      </c>
      <c r="B4643" s="127">
        <v>200000</v>
      </c>
      <c r="C4643" s="127">
        <f t="shared" si="201"/>
        <v>10995000</v>
      </c>
      <c r="D4643" s="129">
        <f t="shared" si="197"/>
        <v>210000</v>
      </c>
      <c r="E4643" s="130" t="s">
        <v>7180</v>
      </c>
    </row>
    <row r="4644" spans="1:5">
      <c r="A4644" s="127" t="s">
        <v>6920</v>
      </c>
      <c r="B4644" s="127">
        <v>201000</v>
      </c>
      <c r="C4644" s="127">
        <f t="shared" si="201"/>
        <v>11050000</v>
      </c>
      <c r="D4644" s="129">
        <f t="shared" si="197"/>
        <v>211050</v>
      </c>
      <c r="E4644" s="130" t="s">
        <v>7180</v>
      </c>
    </row>
    <row r="4645" spans="1:5">
      <c r="A4645" s="127" t="s">
        <v>6921</v>
      </c>
      <c r="B4645" s="127">
        <v>202000</v>
      </c>
      <c r="C4645" s="127">
        <f t="shared" si="201"/>
        <v>11105000</v>
      </c>
      <c r="D4645" s="129">
        <f t="shared" si="197"/>
        <v>212100</v>
      </c>
      <c r="E4645" s="130" t="s">
        <v>7180</v>
      </c>
    </row>
    <row r="4646" spans="1:5">
      <c r="A4646" s="127" t="s">
        <v>6922</v>
      </c>
      <c r="B4646" s="127">
        <v>203000</v>
      </c>
      <c r="C4646" s="127">
        <f t="shared" si="201"/>
        <v>11160000</v>
      </c>
      <c r="D4646" s="129">
        <f t="shared" si="197"/>
        <v>213150</v>
      </c>
      <c r="E4646" s="130" t="s">
        <v>7180</v>
      </c>
    </row>
    <row r="4647" spans="1:5">
      <c r="A4647" s="127" t="s">
        <v>6923</v>
      </c>
      <c r="B4647" s="127">
        <v>204000</v>
      </c>
      <c r="C4647" s="127">
        <f t="shared" si="201"/>
        <v>11215000</v>
      </c>
      <c r="D4647" s="129">
        <f t="shared" si="197"/>
        <v>214200</v>
      </c>
      <c r="E4647" s="130" t="s">
        <v>7180</v>
      </c>
    </row>
    <row r="4648" spans="1:5">
      <c r="A4648" s="127" t="s">
        <v>6924</v>
      </c>
      <c r="B4648" s="127">
        <v>205000</v>
      </c>
      <c r="C4648" s="127">
        <f t="shared" si="201"/>
        <v>11270000</v>
      </c>
      <c r="D4648" s="129">
        <f t="shared" si="197"/>
        <v>215250</v>
      </c>
      <c r="E4648" s="130" t="s">
        <v>7180</v>
      </c>
    </row>
    <row r="4649" spans="1:5">
      <c r="A4649" s="127" t="s">
        <v>6925</v>
      </c>
      <c r="B4649" s="127">
        <v>206000</v>
      </c>
      <c r="C4649" s="127">
        <f t="shared" si="201"/>
        <v>11325000</v>
      </c>
      <c r="D4649" s="129">
        <f t="shared" si="197"/>
        <v>216300</v>
      </c>
      <c r="E4649" s="130" t="s">
        <v>7180</v>
      </c>
    </row>
    <row r="4650" spans="1:5">
      <c r="A4650" s="127" t="s">
        <v>6926</v>
      </c>
      <c r="B4650" s="127">
        <v>207000</v>
      </c>
      <c r="C4650" s="127">
        <f t="shared" si="201"/>
        <v>11380000</v>
      </c>
      <c r="D4650" s="129">
        <f t="shared" si="197"/>
        <v>217350</v>
      </c>
      <c r="E4650" s="130" t="s">
        <v>7180</v>
      </c>
    </row>
    <row r="4651" spans="1:5">
      <c r="A4651" s="127" t="s">
        <v>6927</v>
      </c>
      <c r="B4651" s="127">
        <v>208000</v>
      </c>
      <c r="C4651" s="127">
        <f t="shared" si="201"/>
        <v>11435000</v>
      </c>
      <c r="D4651" s="129">
        <f t="shared" si="197"/>
        <v>218400</v>
      </c>
      <c r="E4651" s="130" t="s">
        <v>7180</v>
      </c>
    </row>
    <row r="4652" spans="1:5">
      <c r="A4652" s="127" t="s">
        <v>6928</v>
      </c>
      <c r="B4652" s="127">
        <v>209000</v>
      </c>
      <c r="C4652" s="127">
        <f t="shared" si="201"/>
        <v>11490000</v>
      </c>
      <c r="D4652" s="129">
        <f t="shared" si="197"/>
        <v>219450</v>
      </c>
      <c r="E4652" s="130" t="s">
        <v>7180</v>
      </c>
    </row>
    <row r="4653" spans="1:5">
      <c r="A4653" s="127" t="s">
        <v>6929</v>
      </c>
      <c r="B4653" s="127">
        <v>210000</v>
      </c>
      <c r="C4653" s="127">
        <f t="shared" si="201"/>
        <v>11545000</v>
      </c>
      <c r="D4653" s="129">
        <f t="shared" si="197"/>
        <v>220500</v>
      </c>
      <c r="E4653" s="130" t="s">
        <v>7180</v>
      </c>
    </row>
    <row r="4654" spans="1:5">
      <c r="A4654" s="127" t="s">
        <v>6930</v>
      </c>
      <c r="B4654" s="127">
        <v>211000</v>
      </c>
      <c r="C4654" s="127">
        <f t="shared" si="201"/>
        <v>11600000</v>
      </c>
      <c r="D4654" s="129">
        <f t="shared" si="197"/>
        <v>221550</v>
      </c>
      <c r="E4654" s="130" t="s">
        <v>7180</v>
      </c>
    </row>
    <row r="4655" spans="1:5">
      <c r="A4655" s="127" t="s">
        <v>6931</v>
      </c>
      <c r="B4655" s="127">
        <v>212000</v>
      </c>
      <c r="C4655" s="127">
        <f t="shared" si="201"/>
        <v>11655000</v>
      </c>
      <c r="D4655" s="129">
        <f t="shared" si="197"/>
        <v>222600</v>
      </c>
      <c r="E4655" s="130" t="s">
        <v>7180</v>
      </c>
    </row>
    <row r="4656" spans="1:5">
      <c r="A4656" s="127" t="s">
        <v>6932</v>
      </c>
      <c r="B4656" s="127">
        <v>213000</v>
      </c>
      <c r="C4656" s="127">
        <f t="shared" si="201"/>
        <v>11710000</v>
      </c>
      <c r="D4656" s="129">
        <f t="shared" si="197"/>
        <v>223650</v>
      </c>
      <c r="E4656" s="130" t="s">
        <v>7180</v>
      </c>
    </row>
    <row r="4657" spans="1:5">
      <c r="A4657" s="127" t="s">
        <v>6933</v>
      </c>
      <c r="B4657" s="127">
        <v>214000</v>
      </c>
      <c r="C4657" s="127">
        <f t="shared" si="201"/>
        <v>11765000</v>
      </c>
      <c r="D4657" s="129">
        <f t="shared" si="197"/>
        <v>224700</v>
      </c>
      <c r="E4657" s="130" t="s">
        <v>7180</v>
      </c>
    </row>
    <row r="4658" spans="1:5">
      <c r="A4658" s="127" t="s">
        <v>6934</v>
      </c>
      <c r="B4658" s="127">
        <v>215000</v>
      </c>
      <c r="C4658" s="127">
        <f t="shared" si="201"/>
        <v>11820000</v>
      </c>
      <c r="D4658" s="129">
        <f t="shared" si="197"/>
        <v>225750</v>
      </c>
      <c r="E4658" s="130" t="s">
        <v>7180</v>
      </c>
    </row>
    <row r="4659" spans="1:5">
      <c r="A4659" s="127" t="s">
        <v>6935</v>
      </c>
      <c r="B4659" s="127">
        <v>216000</v>
      </c>
      <c r="C4659" s="127">
        <f t="shared" si="201"/>
        <v>11875000</v>
      </c>
      <c r="D4659" s="129">
        <f t="shared" si="197"/>
        <v>226800</v>
      </c>
      <c r="E4659" s="130" t="s">
        <v>7180</v>
      </c>
    </row>
    <row r="4660" spans="1:5">
      <c r="A4660" s="127" t="s">
        <v>6936</v>
      </c>
      <c r="B4660" s="127">
        <v>217000</v>
      </c>
      <c r="C4660" s="127">
        <f t="shared" si="201"/>
        <v>11930000</v>
      </c>
      <c r="D4660" s="129">
        <f t="shared" si="197"/>
        <v>227850</v>
      </c>
      <c r="E4660" s="130" t="s">
        <v>7180</v>
      </c>
    </row>
    <row r="4661" spans="1:5">
      <c r="A4661" s="127" t="s">
        <v>6937</v>
      </c>
      <c r="B4661" s="127">
        <v>218000</v>
      </c>
      <c r="C4661" s="127">
        <f t="shared" si="201"/>
        <v>11985000</v>
      </c>
      <c r="D4661" s="129">
        <f t="shared" si="197"/>
        <v>228900</v>
      </c>
      <c r="E4661" s="130" t="s">
        <v>7180</v>
      </c>
    </row>
    <row r="4662" spans="1:5">
      <c r="A4662" s="127" t="s">
        <v>6938</v>
      </c>
      <c r="B4662" s="127">
        <v>219000</v>
      </c>
      <c r="C4662" s="127">
        <f t="shared" si="201"/>
        <v>12040000</v>
      </c>
      <c r="D4662" s="129">
        <f t="shared" si="197"/>
        <v>229950</v>
      </c>
      <c r="E4662" s="130" t="s">
        <v>7180</v>
      </c>
    </row>
    <row r="4663" spans="1:5">
      <c r="A4663" s="127" t="s">
        <v>6939</v>
      </c>
      <c r="B4663" s="127">
        <v>220000</v>
      </c>
      <c r="C4663" s="127">
        <f t="shared" si="201"/>
        <v>12095000</v>
      </c>
      <c r="D4663" s="129">
        <f t="shared" si="197"/>
        <v>231000</v>
      </c>
      <c r="E4663" s="130" t="s">
        <v>7180</v>
      </c>
    </row>
    <row r="4664" spans="1:5">
      <c r="A4664" s="127" t="s">
        <v>6940</v>
      </c>
      <c r="B4664" s="127">
        <v>221000</v>
      </c>
      <c r="C4664" s="127">
        <f t="shared" si="201"/>
        <v>12150000</v>
      </c>
      <c r="D4664" s="129">
        <f t="shared" si="197"/>
        <v>232050</v>
      </c>
      <c r="E4664" s="130" t="s">
        <v>7180</v>
      </c>
    </row>
    <row r="4665" spans="1:5">
      <c r="A4665" s="127" t="s">
        <v>6941</v>
      </c>
      <c r="B4665" s="127">
        <v>222000</v>
      </c>
      <c r="C4665" s="127">
        <f t="shared" si="201"/>
        <v>12205000</v>
      </c>
      <c r="D4665" s="129">
        <f t="shared" si="197"/>
        <v>233100</v>
      </c>
      <c r="E4665" s="130" t="s">
        <v>7180</v>
      </c>
    </row>
    <row r="4666" spans="1:5">
      <c r="A4666" s="127" t="s">
        <v>6942</v>
      </c>
      <c r="B4666" s="127">
        <v>223000</v>
      </c>
      <c r="C4666" s="127">
        <f t="shared" si="201"/>
        <v>12260000</v>
      </c>
      <c r="D4666" s="129">
        <f t="shared" si="197"/>
        <v>234150</v>
      </c>
      <c r="E4666" s="130" t="s">
        <v>7180</v>
      </c>
    </row>
    <row r="4667" spans="1:5">
      <c r="A4667" s="127" t="s">
        <v>6943</v>
      </c>
      <c r="B4667" s="127">
        <v>224000</v>
      </c>
      <c r="C4667" s="127">
        <f t="shared" si="201"/>
        <v>12315000</v>
      </c>
      <c r="D4667" s="129">
        <f t="shared" si="197"/>
        <v>235200</v>
      </c>
      <c r="E4667" s="130" t="s">
        <v>7180</v>
      </c>
    </row>
    <row r="4668" spans="1:5">
      <c r="A4668" s="127" t="s">
        <v>6944</v>
      </c>
      <c r="B4668" s="127">
        <v>225000</v>
      </c>
      <c r="C4668" s="127">
        <f t="shared" si="201"/>
        <v>12370000</v>
      </c>
      <c r="D4668" s="129">
        <f t="shared" si="197"/>
        <v>236250</v>
      </c>
      <c r="E4668" s="130" t="s">
        <v>7180</v>
      </c>
    </row>
    <row r="4669" spans="1:5">
      <c r="A4669" s="127" t="s">
        <v>6945</v>
      </c>
      <c r="B4669" s="127">
        <v>226000</v>
      </c>
      <c r="C4669" s="127">
        <f t="shared" si="201"/>
        <v>12425000</v>
      </c>
      <c r="D4669" s="129">
        <f t="shared" si="197"/>
        <v>237300</v>
      </c>
      <c r="E4669" s="130" t="s">
        <v>7180</v>
      </c>
    </row>
    <row r="4670" spans="1:5">
      <c r="A4670" s="127" t="s">
        <v>6946</v>
      </c>
      <c r="B4670" s="127">
        <v>227000</v>
      </c>
      <c r="C4670" s="127">
        <f t="shared" si="201"/>
        <v>12480000</v>
      </c>
      <c r="D4670" s="129">
        <f t="shared" si="197"/>
        <v>238350</v>
      </c>
      <c r="E4670" s="130" t="s">
        <v>7180</v>
      </c>
    </row>
    <row r="4671" spans="1:5">
      <c r="A4671" s="127" t="s">
        <v>6947</v>
      </c>
      <c r="B4671" s="127">
        <v>228000</v>
      </c>
      <c r="C4671" s="127">
        <f t="shared" si="201"/>
        <v>12535000</v>
      </c>
      <c r="D4671" s="129">
        <f t="shared" si="197"/>
        <v>239400</v>
      </c>
      <c r="E4671" s="130" t="s">
        <v>7180</v>
      </c>
    </row>
    <row r="4672" spans="1:5">
      <c r="A4672" s="127" t="s">
        <v>6948</v>
      </c>
      <c r="B4672" s="127">
        <v>229000</v>
      </c>
      <c r="C4672" s="127">
        <f t="shared" si="201"/>
        <v>12590000</v>
      </c>
      <c r="D4672" s="129">
        <f t="shared" si="197"/>
        <v>240450</v>
      </c>
      <c r="E4672" s="130" t="s">
        <v>7180</v>
      </c>
    </row>
    <row r="4673" spans="1:5">
      <c r="A4673" s="127" t="s">
        <v>6949</v>
      </c>
      <c r="B4673" s="127">
        <v>230000</v>
      </c>
      <c r="C4673" s="127">
        <f t="shared" si="201"/>
        <v>12645000</v>
      </c>
      <c r="D4673" s="129">
        <f t="shared" si="197"/>
        <v>241500</v>
      </c>
      <c r="E4673" s="130" t="s">
        <v>7180</v>
      </c>
    </row>
    <row r="4674" spans="1:5">
      <c r="A4674" s="127" t="s">
        <v>6950</v>
      </c>
      <c r="B4674" s="127">
        <v>231000</v>
      </c>
      <c r="C4674" s="127">
        <f t="shared" si="201"/>
        <v>12700000</v>
      </c>
      <c r="D4674" s="129">
        <f t="shared" si="197"/>
        <v>242550</v>
      </c>
      <c r="E4674" s="130" t="s">
        <v>7180</v>
      </c>
    </row>
    <row r="4675" spans="1:5">
      <c r="A4675" s="127" t="s">
        <v>6951</v>
      </c>
      <c r="B4675" s="127">
        <v>232000</v>
      </c>
      <c r="C4675" s="127">
        <f t="shared" si="201"/>
        <v>12755000</v>
      </c>
      <c r="D4675" s="129">
        <f t="shared" si="197"/>
        <v>243600</v>
      </c>
      <c r="E4675" s="130" t="s">
        <v>7180</v>
      </c>
    </row>
    <row r="4676" spans="1:5">
      <c r="A4676" s="127" t="s">
        <v>6952</v>
      </c>
      <c r="B4676" s="127">
        <v>233000</v>
      </c>
      <c r="C4676" s="127">
        <f t="shared" si="201"/>
        <v>12810000</v>
      </c>
      <c r="D4676" s="129">
        <f t="shared" si="197"/>
        <v>244650</v>
      </c>
      <c r="E4676" s="130" t="s">
        <v>7180</v>
      </c>
    </row>
    <row r="4677" spans="1:5">
      <c r="A4677" s="127" t="s">
        <v>6953</v>
      </c>
      <c r="B4677" s="127">
        <v>234000</v>
      </c>
      <c r="C4677" s="127">
        <f t="shared" si="201"/>
        <v>12865000</v>
      </c>
      <c r="D4677" s="129">
        <f t="shared" si="197"/>
        <v>245700</v>
      </c>
      <c r="E4677" s="130" t="s">
        <v>7180</v>
      </c>
    </row>
    <row r="4678" spans="1:5">
      <c r="A4678" s="127" t="s">
        <v>6954</v>
      </c>
      <c r="B4678" s="127">
        <v>235000</v>
      </c>
      <c r="C4678" s="127">
        <f t="shared" si="201"/>
        <v>12920000</v>
      </c>
      <c r="D4678" s="129">
        <f t="shared" si="197"/>
        <v>246750</v>
      </c>
      <c r="E4678" s="130" t="s">
        <v>7180</v>
      </c>
    </row>
    <row r="4679" spans="1:5">
      <c r="A4679" s="127" t="s">
        <v>6955</v>
      </c>
      <c r="B4679" s="127">
        <v>236000</v>
      </c>
      <c r="C4679" s="127">
        <f t="shared" si="201"/>
        <v>12975000</v>
      </c>
      <c r="D4679" s="129">
        <f t="shared" si="197"/>
        <v>247800</v>
      </c>
      <c r="E4679" s="130" t="s">
        <v>7180</v>
      </c>
    </row>
    <row r="4680" spans="1:5">
      <c r="A4680" s="127" t="s">
        <v>6956</v>
      </c>
      <c r="B4680" s="127">
        <v>237000</v>
      </c>
      <c r="C4680" s="127">
        <f t="shared" si="201"/>
        <v>13030000</v>
      </c>
      <c r="D4680" s="129">
        <f t="shared" si="197"/>
        <v>248850</v>
      </c>
      <c r="E4680" s="130" t="s">
        <v>7180</v>
      </c>
    </row>
    <row r="4681" spans="1:5">
      <c r="A4681" s="127" t="s">
        <v>6957</v>
      </c>
      <c r="B4681" s="127">
        <v>238000</v>
      </c>
      <c r="C4681" s="127">
        <f t="shared" si="201"/>
        <v>13085000</v>
      </c>
      <c r="D4681" s="129">
        <f t="shared" si="197"/>
        <v>249900</v>
      </c>
      <c r="E4681" s="130" t="s">
        <v>7180</v>
      </c>
    </row>
    <row r="4682" spans="1:5">
      <c r="A4682" s="127" t="s">
        <v>6958</v>
      </c>
      <c r="B4682" s="127">
        <v>239000</v>
      </c>
      <c r="C4682" s="127">
        <f t="shared" si="201"/>
        <v>13140000</v>
      </c>
      <c r="D4682" s="129">
        <f t="shared" si="197"/>
        <v>250950</v>
      </c>
      <c r="E4682" s="130" t="s">
        <v>7180</v>
      </c>
    </row>
    <row r="4683" spans="1:5">
      <c r="A4683" s="127" t="s">
        <v>6959</v>
      </c>
      <c r="B4683" s="127">
        <v>240000</v>
      </c>
      <c r="C4683" s="127">
        <f t="shared" si="201"/>
        <v>13195000</v>
      </c>
      <c r="D4683" s="129">
        <f t="shared" si="197"/>
        <v>252000</v>
      </c>
      <c r="E4683" s="130" t="s">
        <v>7180</v>
      </c>
    </row>
    <row r="4684" spans="1:5">
      <c r="A4684" s="127" t="s">
        <v>6960</v>
      </c>
      <c r="B4684" s="127">
        <v>241000</v>
      </c>
      <c r="C4684" s="127">
        <f t="shared" si="201"/>
        <v>13250000</v>
      </c>
      <c r="D4684" s="129">
        <f t="shared" si="197"/>
        <v>253050</v>
      </c>
      <c r="E4684" s="130" t="s">
        <v>7180</v>
      </c>
    </row>
    <row r="4685" spans="1:5">
      <c r="A4685" s="127" t="s">
        <v>6961</v>
      </c>
      <c r="B4685" s="127">
        <v>242000</v>
      </c>
      <c r="C4685" s="127">
        <f t="shared" si="201"/>
        <v>13305000</v>
      </c>
      <c r="D4685" s="129">
        <f t="shared" si="197"/>
        <v>254100</v>
      </c>
      <c r="E4685" s="130" t="s">
        <v>7180</v>
      </c>
    </row>
  </sheetData>
  <phoneticPr fontId="3" type="noConversion"/>
  <hyperlinks>
    <hyperlink ref="G12" r:id="rId1"/>
    <hyperlink ref="G10" r:id="rId2"/>
  </hyperlinks>
  <pageMargins left="0.7" right="0.7" top="0.75" bottom="0.75" header="0.3" footer="0.3"/>
  <pageSetup paperSize="9" orientation="portrait" verticalDpi="0"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K2085"/>
  <sheetViews>
    <sheetView showGridLines="0" zoomScale="115" zoomScaleNormal="115" workbookViewId="0">
      <pane ySplit="1" topLeftCell="A2" activePane="bottomLeft" state="frozen"/>
      <selection activeCell="A476" sqref="A476"/>
      <selection pane="bottomLeft"/>
    </sheetView>
  </sheetViews>
  <sheetFormatPr defaultColWidth="9" defaultRowHeight="16.5"/>
  <cols>
    <col min="1" max="1" width="22.625" style="126" customWidth="1"/>
    <col min="2" max="2" width="9" style="126"/>
    <col min="3" max="3" width="14.375" style="126" bestFit="1" customWidth="1"/>
    <col min="4" max="4" width="11.125" style="126" bestFit="1" customWidth="1"/>
    <col min="5" max="5" width="15.25" style="126" bestFit="1" customWidth="1"/>
    <col min="6" max="6" width="3.5" style="126" customWidth="1"/>
    <col min="7" max="7" width="12.875" style="126" bestFit="1" customWidth="1"/>
    <col min="8" max="16384" width="9" style="126"/>
  </cols>
  <sheetData>
    <row r="1" spans="1:11" ht="17.25" thickBot="1">
      <c r="A1" s="119" t="s">
        <v>7179</v>
      </c>
      <c r="B1" s="2" t="s">
        <v>2959</v>
      </c>
      <c r="C1" s="119" t="s">
        <v>6401</v>
      </c>
      <c r="D1" s="119" t="s">
        <v>6107</v>
      </c>
      <c r="E1" s="119" t="s">
        <v>3236</v>
      </c>
      <c r="F1" s="120"/>
      <c r="G1" s="121" t="s">
        <v>6402</v>
      </c>
      <c r="H1" s="122"/>
      <c r="I1" s="123"/>
      <c r="J1" s="124"/>
      <c r="K1" s="125"/>
    </row>
    <row r="2" spans="1:11" ht="17.25" thickBot="1">
      <c r="A2" s="128" t="s">
        <v>861</v>
      </c>
      <c r="B2" s="127">
        <v>1000</v>
      </c>
      <c r="C2" s="127">
        <v>30000</v>
      </c>
      <c r="D2" s="129">
        <f t="shared" ref="D2:D14" si="0">SUM($G$2)*(B2*0.001)</f>
        <v>1050</v>
      </c>
      <c r="E2" s="130" t="s">
        <v>7183</v>
      </c>
      <c r="F2" s="131"/>
      <c r="G2" s="132">
        <v>1050</v>
      </c>
      <c r="H2" s="125" t="s">
        <v>7182</v>
      </c>
      <c r="I2" s="123"/>
      <c r="J2" s="122"/>
      <c r="K2" s="125"/>
    </row>
    <row r="3" spans="1:11" ht="17.25" thickBot="1">
      <c r="A3" s="128" t="s">
        <v>862</v>
      </c>
      <c r="B3" s="127">
        <v>2000</v>
      </c>
      <c r="C3" s="127">
        <f>C2+30000</f>
        <v>60000</v>
      </c>
      <c r="D3" s="129">
        <f t="shared" si="0"/>
        <v>2100</v>
      </c>
      <c r="E3" s="130" t="s">
        <v>7183</v>
      </c>
      <c r="F3" s="131"/>
      <c r="G3" s="132">
        <v>980</v>
      </c>
      <c r="H3" s="125" t="s">
        <v>7152</v>
      </c>
      <c r="I3" s="123"/>
      <c r="J3" s="122"/>
      <c r="K3" s="125"/>
    </row>
    <row r="4" spans="1:11">
      <c r="A4" s="128" t="s">
        <v>863</v>
      </c>
      <c r="B4" s="127">
        <v>3000</v>
      </c>
      <c r="C4" s="127">
        <f t="shared" ref="C4:C67" si="1">C3+30000</f>
        <v>90000</v>
      </c>
      <c r="D4" s="129">
        <f t="shared" si="0"/>
        <v>3150</v>
      </c>
      <c r="E4" s="130" t="s">
        <v>7183</v>
      </c>
      <c r="F4" s="131"/>
      <c r="G4" s="122"/>
      <c r="H4" s="122"/>
      <c r="I4" s="122"/>
      <c r="J4" s="122"/>
      <c r="K4" s="122"/>
    </row>
    <row r="5" spans="1:11" ht="17.25" thickBot="1">
      <c r="A5" s="128" t="s">
        <v>864</v>
      </c>
      <c r="B5" s="127">
        <v>4000</v>
      </c>
      <c r="C5" s="127">
        <f t="shared" si="1"/>
        <v>120000</v>
      </c>
      <c r="D5" s="129">
        <f t="shared" si="0"/>
        <v>4200</v>
      </c>
      <c r="E5" s="130" t="s">
        <v>7183</v>
      </c>
      <c r="F5" s="131"/>
      <c r="G5" s="121" t="s">
        <v>6403</v>
      </c>
      <c r="H5" s="122"/>
      <c r="I5" s="122"/>
      <c r="J5" s="122"/>
      <c r="K5" s="122"/>
    </row>
    <row r="6" spans="1:11" ht="17.25" thickBot="1">
      <c r="A6" s="128" t="s">
        <v>865</v>
      </c>
      <c r="B6" s="127">
        <v>5000</v>
      </c>
      <c r="C6" s="127">
        <f t="shared" si="1"/>
        <v>150000</v>
      </c>
      <c r="D6" s="129">
        <f t="shared" si="0"/>
        <v>5250</v>
      </c>
      <c r="E6" s="130" t="s">
        <v>7183</v>
      </c>
      <c r="F6" s="131"/>
      <c r="G6" s="133">
        <v>1129.5</v>
      </c>
      <c r="H6" s="134" t="s">
        <v>6404</v>
      </c>
      <c r="I6" s="122"/>
      <c r="J6" s="122"/>
      <c r="K6" s="122"/>
    </row>
    <row r="7" spans="1:11">
      <c r="A7" s="128" t="s">
        <v>866</v>
      </c>
      <c r="B7" s="127">
        <v>6000</v>
      </c>
      <c r="C7" s="127">
        <f t="shared" si="1"/>
        <v>180000</v>
      </c>
      <c r="D7" s="129">
        <f t="shared" si="0"/>
        <v>6300</v>
      </c>
      <c r="E7" s="130" t="s">
        <v>7183</v>
      </c>
      <c r="F7" s="131"/>
      <c r="G7" s="135"/>
      <c r="H7" s="122"/>
      <c r="I7" s="122"/>
      <c r="J7" s="122"/>
      <c r="K7" s="122"/>
    </row>
    <row r="8" spans="1:11">
      <c r="A8" s="128" t="s">
        <v>867</v>
      </c>
      <c r="B8" s="127">
        <v>7000</v>
      </c>
      <c r="C8" s="127">
        <f t="shared" si="1"/>
        <v>210000</v>
      </c>
      <c r="D8" s="129">
        <f t="shared" si="0"/>
        <v>7350</v>
      </c>
      <c r="E8" s="130" t="s">
        <v>7183</v>
      </c>
      <c r="F8" s="131"/>
      <c r="G8" s="122"/>
      <c r="H8" s="122"/>
      <c r="I8" s="122"/>
      <c r="J8" s="122"/>
      <c r="K8" s="122"/>
    </row>
    <row r="9" spans="1:11">
      <c r="A9" s="128" t="s">
        <v>868</v>
      </c>
      <c r="B9" s="127">
        <v>8000</v>
      </c>
      <c r="C9" s="127">
        <f t="shared" si="1"/>
        <v>240000</v>
      </c>
      <c r="D9" s="129">
        <f t="shared" si="0"/>
        <v>8400</v>
      </c>
      <c r="E9" s="130" t="s">
        <v>7183</v>
      </c>
      <c r="F9" s="131"/>
      <c r="G9" s="121" t="s">
        <v>6405</v>
      </c>
      <c r="H9" s="122"/>
      <c r="I9" s="122"/>
      <c r="J9" s="122"/>
      <c r="K9" s="122"/>
    </row>
    <row r="10" spans="1:11">
      <c r="A10" s="128" t="s">
        <v>869</v>
      </c>
      <c r="B10" s="127">
        <v>9000</v>
      </c>
      <c r="C10" s="127">
        <f t="shared" si="1"/>
        <v>270000</v>
      </c>
      <c r="D10" s="129">
        <f t="shared" si="0"/>
        <v>9450</v>
      </c>
      <c r="E10" s="130" t="s">
        <v>7183</v>
      </c>
      <c r="F10" s="131"/>
      <c r="G10" s="78" t="s">
        <v>6406</v>
      </c>
      <c r="H10" s="122"/>
      <c r="I10" s="122"/>
      <c r="J10" s="122"/>
      <c r="K10" s="122"/>
    </row>
    <row r="11" spans="1:11">
      <c r="A11" s="128" t="s">
        <v>870</v>
      </c>
      <c r="B11" s="127">
        <v>10000</v>
      </c>
      <c r="C11" s="127">
        <f t="shared" si="1"/>
        <v>300000</v>
      </c>
      <c r="D11" s="129">
        <f t="shared" si="0"/>
        <v>10500</v>
      </c>
      <c r="E11" s="130" t="s">
        <v>7183</v>
      </c>
      <c r="F11" s="131"/>
      <c r="G11" s="122"/>
      <c r="H11" s="122"/>
      <c r="I11" s="122"/>
      <c r="J11" s="122"/>
      <c r="K11" s="122"/>
    </row>
    <row r="12" spans="1:11" ht="12" customHeight="1">
      <c r="A12" s="128" t="s">
        <v>871</v>
      </c>
      <c r="B12" s="127">
        <v>11000</v>
      </c>
      <c r="C12" s="127">
        <f t="shared" si="1"/>
        <v>330000</v>
      </c>
      <c r="D12" s="129">
        <f t="shared" si="0"/>
        <v>11550</v>
      </c>
      <c r="E12" s="130" t="s">
        <v>7183</v>
      </c>
      <c r="F12" s="131"/>
      <c r="G12" s="80" t="s">
        <v>6407</v>
      </c>
      <c r="H12" s="122"/>
      <c r="I12" s="122"/>
      <c r="J12" s="122"/>
      <c r="K12" s="122"/>
    </row>
    <row r="13" spans="1:11">
      <c r="A13" s="128" t="s">
        <v>872</v>
      </c>
      <c r="B13" s="127">
        <v>12000</v>
      </c>
      <c r="C13" s="127">
        <f t="shared" si="1"/>
        <v>360000</v>
      </c>
      <c r="D13" s="129">
        <f t="shared" si="0"/>
        <v>12600</v>
      </c>
      <c r="E13" s="130" t="s">
        <v>7183</v>
      </c>
      <c r="F13" s="131"/>
      <c r="G13" s="122"/>
      <c r="H13" s="122"/>
      <c r="I13" s="122"/>
      <c r="J13" s="122"/>
      <c r="K13" s="122"/>
    </row>
    <row r="14" spans="1:11">
      <c r="A14" s="128" t="s">
        <v>873</v>
      </c>
      <c r="B14" s="127">
        <v>13000</v>
      </c>
      <c r="C14" s="127">
        <f t="shared" si="1"/>
        <v>390000</v>
      </c>
      <c r="D14" s="129">
        <f t="shared" si="0"/>
        <v>13650</v>
      </c>
      <c r="E14" s="130" t="s">
        <v>7183</v>
      </c>
      <c r="F14" s="131"/>
      <c r="G14" s="122"/>
      <c r="H14" s="122"/>
      <c r="I14" s="122"/>
      <c r="J14" s="122"/>
      <c r="K14" s="122"/>
    </row>
    <row r="15" spans="1:11">
      <c r="A15" s="128" t="s">
        <v>874</v>
      </c>
      <c r="B15" s="127">
        <v>14000</v>
      </c>
      <c r="C15" s="127">
        <f t="shared" si="1"/>
        <v>420000</v>
      </c>
      <c r="D15" s="129">
        <f t="shared" ref="D15:D78" si="2">SUM($G$2)*(B15*0.001)</f>
        <v>14700</v>
      </c>
      <c r="E15" s="130" t="s">
        <v>7183</v>
      </c>
      <c r="F15" s="131"/>
      <c r="G15" s="122"/>
      <c r="H15" s="122"/>
      <c r="I15" s="122"/>
      <c r="J15" s="122"/>
      <c r="K15" s="122"/>
    </row>
    <row r="16" spans="1:11">
      <c r="A16" s="128" t="s">
        <v>875</v>
      </c>
      <c r="B16" s="127">
        <v>15000</v>
      </c>
      <c r="C16" s="127">
        <f t="shared" si="1"/>
        <v>450000</v>
      </c>
      <c r="D16" s="129">
        <f t="shared" si="2"/>
        <v>15750</v>
      </c>
      <c r="E16" s="130" t="s">
        <v>7183</v>
      </c>
      <c r="F16" s="131"/>
      <c r="G16" s="122"/>
      <c r="H16" s="122"/>
      <c r="I16" s="122"/>
      <c r="J16" s="122"/>
      <c r="K16" s="122"/>
    </row>
    <row r="17" spans="1:6">
      <c r="A17" s="128" t="s">
        <v>876</v>
      </c>
      <c r="B17" s="127">
        <v>16000</v>
      </c>
      <c r="C17" s="127">
        <f t="shared" si="1"/>
        <v>480000</v>
      </c>
      <c r="D17" s="129">
        <f t="shared" si="2"/>
        <v>16800</v>
      </c>
      <c r="E17" s="130" t="s">
        <v>7183</v>
      </c>
      <c r="F17" s="131"/>
    </row>
    <row r="18" spans="1:6">
      <c r="A18" s="128" t="s">
        <v>877</v>
      </c>
      <c r="B18" s="127">
        <v>17000</v>
      </c>
      <c r="C18" s="127">
        <f t="shared" si="1"/>
        <v>510000</v>
      </c>
      <c r="D18" s="129">
        <f t="shared" si="2"/>
        <v>17850</v>
      </c>
      <c r="E18" s="130" t="s">
        <v>7183</v>
      </c>
      <c r="F18" s="131"/>
    </row>
    <row r="19" spans="1:6">
      <c r="A19" s="128" t="s">
        <v>878</v>
      </c>
      <c r="B19" s="127">
        <v>18000</v>
      </c>
      <c r="C19" s="127">
        <f t="shared" si="1"/>
        <v>540000</v>
      </c>
      <c r="D19" s="129">
        <f t="shared" si="2"/>
        <v>18900</v>
      </c>
      <c r="E19" s="130" t="s">
        <v>7183</v>
      </c>
      <c r="F19" s="131"/>
    </row>
    <row r="20" spans="1:6">
      <c r="A20" s="128" t="s">
        <v>879</v>
      </c>
      <c r="B20" s="127">
        <v>19000</v>
      </c>
      <c r="C20" s="127">
        <f t="shared" si="1"/>
        <v>570000</v>
      </c>
      <c r="D20" s="129">
        <f t="shared" si="2"/>
        <v>19950</v>
      </c>
      <c r="E20" s="130" t="s">
        <v>7183</v>
      </c>
      <c r="F20" s="131"/>
    </row>
    <row r="21" spans="1:6">
      <c r="A21" s="128" t="s">
        <v>880</v>
      </c>
      <c r="B21" s="127">
        <v>20000</v>
      </c>
      <c r="C21" s="127">
        <f t="shared" si="1"/>
        <v>600000</v>
      </c>
      <c r="D21" s="129">
        <f t="shared" si="2"/>
        <v>21000</v>
      </c>
      <c r="E21" s="130" t="s">
        <v>7183</v>
      </c>
      <c r="F21" s="131"/>
    </row>
    <row r="22" spans="1:6">
      <c r="A22" s="128" t="s">
        <v>881</v>
      </c>
      <c r="B22" s="127">
        <v>21000</v>
      </c>
      <c r="C22" s="127">
        <f t="shared" si="1"/>
        <v>630000</v>
      </c>
      <c r="D22" s="129">
        <f t="shared" si="2"/>
        <v>22050</v>
      </c>
      <c r="E22" s="130" t="s">
        <v>7183</v>
      </c>
      <c r="F22" s="131"/>
    </row>
    <row r="23" spans="1:6">
      <c r="A23" s="128" t="s">
        <v>882</v>
      </c>
      <c r="B23" s="127">
        <v>22000</v>
      </c>
      <c r="C23" s="127">
        <f t="shared" si="1"/>
        <v>660000</v>
      </c>
      <c r="D23" s="129">
        <f t="shared" si="2"/>
        <v>23100</v>
      </c>
      <c r="E23" s="130" t="s">
        <v>7183</v>
      </c>
      <c r="F23" s="131"/>
    </row>
    <row r="24" spans="1:6">
      <c r="A24" s="128" t="s">
        <v>883</v>
      </c>
      <c r="B24" s="127">
        <v>23000</v>
      </c>
      <c r="C24" s="127">
        <f t="shared" si="1"/>
        <v>690000</v>
      </c>
      <c r="D24" s="129">
        <f t="shared" si="2"/>
        <v>24150</v>
      </c>
      <c r="E24" s="130" t="s">
        <v>7183</v>
      </c>
      <c r="F24" s="131"/>
    </row>
    <row r="25" spans="1:6">
      <c r="A25" s="128" t="s">
        <v>884</v>
      </c>
      <c r="B25" s="127">
        <v>24000</v>
      </c>
      <c r="C25" s="127">
        <f t="shared" si="1"/>
        <v>720000</v>
      </c>
      <c r="D25" s="129">
        <f t="shared" si="2"/>
        <v>25200</v>
      </c>
      <c r="E25" s="130" t="s">
        <v>7183</v>
      </c>
      <c r="F25" s="131"/>
    </row>
    <row r="26" spans="1:6">
      <c r="A26" s="128" t="s">
        <v>885</v>
      </c>
      <c r="B26" s="127">
        <v>25000</v>
      </c>
      <c r="C26" s="127">
        <f t="shared" si="1"/>
        <v>750000</v>
      </c>
      <c r="D26" s="129">
        <f t="shared" si="2"/>
        <v>26250</v>
      </c>
      <c r="E26" s="130" t="s">
        <v>7183</v>
      </c>
      <c r="F26" s="131"/>
    </row>
    <row r="27" spans="1:6">
      <c r="A27" s="128" t="s">
        <v>886</v>
      </c>
      <c r="B27" s="127">
        <v>26000</v>
      </c>
      <c r="C27" s="127">
        <f t="shared" si="1"/>
        <v>780000</v>
      </c>
      <c r="D27" s="129">
        <f t="shared" si="2"/>
        <v>27300</v>
      </c>
      <c r="E27" s="130" t="s">
        <v>7183</v>
      </c>
      <c r="F27" s="131"/>
    </row>
    <row r="28" spans="1:6">
      <c r="A28" s="128" t="s">
        <v>887</v>
      </c>
      <c r="B28" s="127">
        <v>27000</v>
      </c>
      <c r="C28" s="127">
        <f t="shared" si="1"/>
        <v>810000</v>
      </c>
      <c r="D28" s="129">
        <f t="shared" si="2"/>
        <v>28350</v>
      </c>
      <c r="E28" s="130" t="s">
        <v>7183</v>
      </c>
      <c r="F28" s="131"/>
    </row>
    <row r="29" spans="1:6">
      <c r="A29" s="128" t="s">
        <v>888</v>
      </c>
      <c r="B29" s="127">
        <v>28000</v>
      </c>
      <c r="C29" s="127">
        <f t="shared" si="1"/>
        <v>840000</v>
      </c>
      <c r="D29" s="129">
        <f t="shared" si="2"/>
        <v>29400</v>
      </c>
      <c r="E29" s="130" t="s">
        <v>7183</v>
      </c>
      <c r="F29" s="131"/>
    </row>
    <row r="30" spans="1:6">
      <c r="A30" s="128" t="s">
        <v>889</v>
      </c>
      <c r="B30" s="127">
        <v>29000</v>
      </c>
      <c r="C30" s="127">
        <f t="shared" si="1"/>
        <v>870000</v>
      </c>
      <c r="D30" s="129">
        <f t="shared" si="2"/>
        <v>30450</v>
      </c>
      <c r="E30" s="130" t="s">
        <v>7183</v>
      </c>
      <c r="F30" s="131"/>
    </row>
    <row r="31" spans="1:6">
      <c r="A31" s="128" t="s">
        <v>890</v>
      </c>
      <c r="B31" s="127">
        <v>30000</v>
      </c>
      <c r="C31" s="127">
        <f t="shared" si="1"/>
        <v>900000</v>
      </c>
      <c r="D31" s="129">
        <f t="shared" si="2"/>
        <v>31500</v>
      </c>
      <c r="E31" s="130" t="s">
        <v>7183</v>
      </c>
      <c r="F31" s="131"/>
    </row>
    <row r="32" spans="1:6">
      <c r="A32" s="128" t="s">
        <v>891</v>
      </c>
      <c r="B32" s="127">
        <v>31000</v>
      </c>
      <c r="C32" s="127">
        <f t="shared" si="1"/>
        <v>930000</v>
      </c>
      <c r="D32" s="129">
        <f t="shared" si="2"/>
        <v>32550</v>
      </c>
      <c r="E32" s="130" t="s">
        <v>7183</v>
      </c>
      <c r="F32" s="131"/>
    </row>
    <row r="33" spans="1:6">
      <c r="A33" s="128" t="s">
        <v>892</v>
      </c>
      <c r="B33" s="127">
        <v>32000</v>
      </c>
      <c r="C33" s="127">
        <f t="shared" si="1"/>
        <v>960000</v>
      </c>
      <c r="D33" s="129">
        <f t="shared" si="2"/>
        <v>33600</v>
      </c>
      <c r="E33" s="130" t="s">
        <v>7183</v>
      </c>
      <c r="F33" s="131"/>
    </row>
    <row r="34" spans="1:6">
      <c r="A34" s="128" t="s">
        <v>29</v>
      </c>
      <c r="B34" s="127">
        <v>33000</v>
      </c>
      <c r="C34" s="127">
        <f t="shared" si="1"/>
        <v>990000</v>
      </c>
      <c r="D34" s="129">
        <f t="shared" si="2"/>
        <v>34650</v>
      </c>
      <c r="E34" s="130" t="s">
        <v>7183</v>
      </c>
      <c r="F34" s="131"/>
    </row>
    <row r="35" spans="1:6">
      <c r="A35" s="128" t="s">
        <v>893</v>
      </c>
      <c r="B35" s="127">
        <v>34000</v>
      </c>
      <c r="C35" s="127">
        <f t="shared" si="1"/>
        <v>1020000</v>
      </c>
      <c r="D35" s="129">
        <f t="shared" si="2"/>
        <v>35700</v>
      </c>
      <c r="E35" s="130" t="s">
        <v>7183</v>
      </c>
      <c r="F35" s="131"/>
    </row>
    <row r="36" spans="1:6">
      <c r="A36" s="128" t="s">
        <v>894</v>
      </c>
      <c r="B36" s="127">
        <v>35000</v>
      </c>
      <c r="C36" s="127">
        <f t="shared" si="1"/>
        <v>1050000</v>
      </c>
      <c r="D36" s="129">
        <f t="shared" si="2"/>
        <v>36750</v>
      </c>
      <c r="E36" s="130" t="s">
        <v>7183</v>
      </c>
      <c r="F36" s="131"/>
    </row>
    <row r="37" spans="1:6">
      <c r="A37" s="128" t="s">
        <v>895</v>
      </c>
      <c r="B37" s="127">
        <v>36000</v>
      </c>
      <c r="C37" s="127">
        <f t="shared" si="1"/>
        <v>1080000</v>
      </c>
      <c r="D37" s="129">
        <f t="shared" si="2"/>
        <v>37800</v>
      </c>
      <c r="E37" s="130" t="s">
        <v>7183</v>
      </c>
      <c r="F37" s="131"/>
    </row>
    <row r="38" spans="1:6">
      <c r="A38" s="128" t="s">
        <v>31</v>
      </c>
      <c r="B38" s="127">
        <v>37000</v>
      </c>
      <c r="C38" s="127">
        <f t="shared" si="1"/>
        <v>1110000</v>
      </c>
      <c r="D38" s="129">
        <f t="shared" si="2"/>
        <v>38850</v>
      </c>
      <c r="E38" s="130" t="s">
        <v>7183</v>
      </c>
      <c r="F38" s="131"/>
    </row>
    <row r="39" spans="1:6">
      <c r="A39" s="128" t="s">
        <v>896</v>
      </c>
      <c r="B39" s="127">
        <v>38000</v>
      </c>
      <c r="C39" s="127">
        <f t="shared" si="1"/>
        <v>1140000</v>
      </c>
      <c r="D39" s="129">
        <f t="shared" si="2"/>
        <v>39900</v>
      </c>
      <c r="E39" s="130" t="s">
        <v>7183</v>
      </c>
      <c r="F39" s="131"/>
    </row>
    <row r="40" spans="1:6">
      <c r="A40" s="128" t="s">
        <v>897</v>
      </c>
      <c r="B40" s="127">
        <v>39000</v>
      </c>
      <c r="C40" s="127">
        <f t="shared" si="1"/>
        <v>1170000</v>
      </c>
      <c r="D40" s="129">
        <f t="shared" si="2"/>
        <v>40950</v>
      </c>
      <c r="E40" s="130" t="s">
        <v>7183</v>
      </c>
      <c r="F40" s="131"/>
    </row>
    <row r="41" spans="1:6">
      <c r="A41" s="128" t="s">
        <v>898</v>
      </c>
      <c r="B41" s="127">
        <v>40000</v>
      </c>
      <c r="C41" s="127">
        <f t="shared" si="1"/>
        <v>1200000</v>
      </c>
      <c r="D41" s="129">
        <f t="shared" si="2"/>
        <v>42000</v>
      </c>
      <c r="E41" s="130" t="s">
        <v>7183</v>
      </c>
      <c r="F41" s="131"/>
    </row>
    <row r="42" spans="1:6">
      <c r="A42" s="128" t="s">
        <v>899</v>
      </c>
      <c r="B42" s="127">
        <v>41000</v>
      </c>
      <c r="C42" s="127">
        <f t="shared" si="1"/>
        <v>1230000</v>
      </c>
      <c r="D42" s="129">
        <f t="shared" si="2"/>
        <v>43050</v>
      </c>
      <c r="E42" s="130" t="s">
        <v>7183</v>
      </c>
      <c r="F42" s="131"/>
    </row>
    <row r="43" spans="1:6">
      <c r="A43" s="128" t="s">
        <v>900</v>
      </c>
      <c r="B43" s="127">
        <v>42000</v>
      </c>
      <c r="C43" s="127">
        <f t="shared" si="1"/>
        <v>1260000</v>
      </c>
      <c r="D43" s="129">
        <f t="shared" si="2"/>
        <v>44100</v>
      </c>
      <c r="E43" s="130" t="s">
        <v>7183</v>
      </c>
      <c r="F43" s="131"/>
    </row>
    <row r="44" spans="1:6">
      <c r="A44" s="128" t="s">
        <v>901</v>
      </c>
      <c r="B44" s="127">
        <v>43000</v>
      </c>
      <c r="C44" s="127">
        <f t="shared" si="1"/>
        <v>1290000</v>
      </c>
      <c r="D44" s="129">
        <f t="shared" si="2"/>
        <v>45150</v>
      </c>
      <c r="E44" s="130" t="s">
        <v>7183</v>
      </c>
      <c r="F44" s="131"/>
    </row>
    <row r="45" spans="1:6">
      <c r="A45" s="128" t="s">
        <v>34</v>
      </c>
      <c r="B45" s="127">
        <v>44000</v>
      </c>
      <c r="C45" s="127">
        <f t="shared" si="1"/>
        <v>1320000</v>
      </c>
      <c r="D45" s="129">
        <f t="shared" si="2"/>
        <v>46200</v>
      </c>
      <c r="E45" s="130" t="s">
        <v>7183</v>
      </c>
      <c r="F45" s="131"/>
    </row>
    <row r="46" spans="1:6">
      <c r="A46" s="128" t="s">
        <v>902</v>
      </c>
      <c r="B46" s="127">
        <v>45000</v>
      </c>
      <c r="C46" s="127">
        <f t="shared" si="1"/>
        <v>1350000</v>
      </c>
      <c r="D46" s="129">
        <f t="shared" si="2"/>
        <v>47250</v>
      </c>
      <c r="E46" s="130" t="s">
        <v>7183</v>
      </c>
      <c r="F46" s="131"/>
    </row>
    <row r="47" spans="1:6">
      <c r="A47" s="128" t="s">
        <v>903</v>
      </c>
      <c r="B47" s="127">
        <v>46000</v>
      </c>
      <c r="C47" s="127">
        <f t="shared" si="1"/>
        <v>1380000</v>
      </c>
      <c r="D47" s="129">
        <f t="shared" si="2"/>
        <v>48300</v>
      </c>
      <c r="E47" s="130" t="s">
        <v>7183</v>
      </c>
      <c r="F47" s="131"/>
    </row>
    <row r="48" spans="1:6">
      <c r="A48" s="128" t="s">
        <v>904</v>
      </c>
      <c r="B48" s="127">
        <v>47000</v>
      </c>
      <c r="C48" s="127">
        <f t="shared" si="1"/>
        <v>1410000</v>
      </c>
      <c r="D48" s="129">
        <f t="shared" si="2"/>
        <v>49350</v>
      </c>
      <c r="E48" s="130" t="s">
        <v>7183</v>
      </c>
      <c r="F48" s="131"/>
    </row>
    <row r="49" spans="1:6">
      <c r="A49" s="128" t="s">
        <v>32</v>
      </c>
      <c r="B49" s="127">
        <v>48000</v>
      </c>
      <c r="C49" s="127">
        <f t="shared" si="1"/>
        <v>1440000</v>
      </c>
      <c r="D49" s="129">
        <f t="shared" si="2"/>
        <v>50400</v>
      </c>
      <c r="E49" s="130" t="s">
        <v>7183</v>
      </c>
      <c r="F49" s="131"/>
    </row>
    <row r="50" spans="1:6">
      <c r="A50" s="128" t="s">
        <v>905</v>
      </c>
      <c r="B50" s="127">
        <v>49000</v>
      </c>
      <c r="C50" s="127">
        <f t="shared" si="1"/>
        <v>1470000</v>
      </c>
      <c r="D50" s="129">
        <f t="shared" si="2"/>
        <v>51450</v>
      </c>
      <c r="E50" s="130" t="s">
        <v>7183</v>
      </c>
      <c r="F50" s="131"/>
    </row>
    <row r="51" spans="1:6">
      <c r="A51" s="128" t="s">
        <v>906</v>
      </c>
      <c r="B51" s="127">
        <v>50000</v>
      </c>
      <c r="C51" s="127">
        <f t="shared" si="1"/>
        <v>1500000</v>
      </c>
      <c r="D51" s="129">
        <f t="shared" si="2"/>
        <v>52500</v>
      </c>
      <c r="E51" s="130" t="s">
        <v>7183</v>
      </c>
      <c r="F51" s="131"/>
    </row>
    <row r="52" spans="1:6">
      <c r="A52" s="128" t="s">
        <v>907</v>
      </c>
      <c r="B52" s="127">
        <v>51000</v>
      </c>
      <c r="C52" s="127">
        <f t="shared" si="1"/>
        <v>1530000</v>
      </c>
      <c r="D52" s="129">
        <f t="shared" si="2"/>
        <v>53550</v>
      </c>
      <c r="E52" s="130" t="s">
        <v>7183</v>
      </c>
      <c r="F52" s="131"/>
    </row>
    <row r="53" spans="1:6">
      <c r="A53" s="128" t="s">
        <v>30</v>
      </c>
      <c r="B53" s="127">
        <v>52000</v>
      </c>
      <c r="C53" s="127">
        <f t="shared" si="1"/>
        <v>1560000</v>
      </c>
      <c r="D53" s="129">
        <f t="shared" si="2"/>
        <v>54600</v>
      </c>
      <c r="E53" s="130" t="s">
        <v>7183</v>
      </c>
      <c r="F53" s="131"/>
    </row>
    <row r="54" spans="1:6">
      <c r="A54" s="128" t="s">
        <v>33</v>
      </c>
      <c r="B54" s="127">
        <v>53000</v>
      </c>
      <c r="C54" s="127">
        <f t="shared" si="1"/>
        <v>1590000</v>
      </c>
      <c r="D54" s="129">
        <f t="shared" si="2"/>
        <v>55650</v>
      </c>
      <c r="E54" s="130" t="s">
        <v>7183</v>
      </c>
      <c r="F54" s="131"/>
    </row>
    <row r="55" spans="1:6">
      <c r="A55" s="128" t="s">
        <v>28</v>
      </c>
      <c r="B55" s="127">
        <v>54000</v>
      </c>
      <c r="C55" s="127">
        <f t="shared" si="1"/>
        <v>1620000</v>
      </c>
      <c r="D55" s="129">
        <f t="shared" si="2"/>
        <v>56700</v>
      </c>
      <c r="E55" s="130" t="s">
        <v>7183</v>
      </c>
      <c r="F55" s="131"/>
    </row>
    <row r="56" spans="1:6">
      <c r="A56" s="128" t="s">
        <v>908</v>
      </c>
      <c r="B56" s="127">
        <v>55000</v>
      </c>
      <c r="C56" s="127">
        <f t="shared" si="1"/>
        <v>1650000</v>
      </c>
      <c r="D56" s="129">
        <f t="shared" si="2"/>
        <v>57750</v>
      </c>
      <c r="E56" s="130" t="s">
        <v>7183</v>
      </c>
      <c r="F56" s="131"/>
    </row>
    <row r="57" spans="1:6">
      <c r="A57" s="128" t="s">
        <v>909</v>
      </c>
      <c r="B57" s="127">
        <v>56000</v>
      </c>
      <c r="C57" s="127">
        <f t="shared" si="1"/>
        <v>1680000</v>
      </c>
      <c r="D57" s="129">
        <f t="shared" si="2"/>
        <v>58800</v>
      </c>
      <c r="E57" s="130" t="s">
        <v>7183</v>
      </c>
      <c r="F57" s="131"/>
    </row>
    <row r="58" spans="1:6">
      <c r="A58" s="128" t="s">
        <v>910</v>
      </c>
      <c r="B58" s="127">
        <v>57000</v>
      </c>
      <c r="C58" s="127">
        <f t="shared" si="1"/>
        <v>1710000</v>
      </c>
      <c r="D58" s="129">
        <f t="shared" si="2"/>
        <v>59850</v>
      </c>
      <c r="E58" s="130" t="s">
        <v>7183</v>
      </c>
      <c r="F58" s="131"/>
    </row>
    <row r="59" spans="1:6">
      <c r="A59" s="128" t="s">
        <v>911</v>
      </c>
      <c r="B59" s="127">
        <v>58000</v>
      </c>
      <c r="C59" s="127">
        <f t="shared" si="1"/>
        <v>1740000</v>
      </c>
      <c r="D59" s="129">
        <f t="shared" si="2"/>
        <v>60900</v>
      </c>
      <c r="E59" s="130" t="s">
        <v>7183</v>
      </c>
      <c r="F59" s="131"/>
    </row>
    <row r="60" spans="1:6">
      <c r="A60" s="128" t="s">
        <v>912</v>
      </c>
      <c r="B60" s="127">
        <v>59000</v>
      </c>
      <c r="C60" s="127">
        <f t="shared" si="1"/>
        <v>1770000</v>
      </c>
      <c r="D60" s="129">
        <f t="shared" si="2"/>
        <v>61950</v>
      </c>
      <c r="E60" s="130" t="s">
        <v>7183</v>
      </c>
      <c r="F60" s="131"/>
    </row>
    <row r="61" spans="1:6">
      <c r="A61" s="128" t="s">
        <v>27</v>
      </c>
      <c r="B61" s="127">
        <v>60000</v>
      </c>
      <c r="C61" s="127">
        <f t="shared" si="1"/>
        <v>1800000</v>
      </c>
      <c r="D61" s="129">
        <f t="shared" si="2"/>
        <v>63000</v>
      </c>
      <c r="E61" s="130" t="s">
        <v>7183</v>
      </c>
      <c r="F61" s="131"/>
    </row>
    <row r="62" spans="1:6">
      <c r="A62" s="128" t="s">
        <v>913</v>
      </c>
      <c r="B62" s="127">
        <v>61000</v>
      </c>
      <c r="C62" s="127">
        <f t="shared" si="1"/>
        <v>1830000</v>
      </c>
      <c r="D62" s="129">
        <f t="shared" si="2"/>
        <v>64050</v>
      </c>
      <c r="E62" s="130" t="s">
        <v>7183</v>
      </c>
      <c r="F62" s="131"/>
    </row>
    <row r="63" spans="1:6">
      <c r="A63" s="128" t="s">
        <v>914</v>
      </c>
      <c r="B63" s="127">
        <v>62000</v>
      </c>
      <c r="C63" s="127">
        <f t="shared" si="1"/>
        <v>1860000</v>
      </c>
      <c r="D63" s="129">
        <f t="shared" si="2"/>
        <v>65100</v>
      </c>
      <c r="E63" s="130" t="s">
        <v>7183</v>
      </c>
      <c r="F63" s="131"/>
    </row>
    <row r="64" spans="1:6">
      <c r="A64" s="128" t="s">
        <v>915</v>
      </c>
      <c r="B64" s="127">
        <v>63000</v>
      </c>
      <c r="C64" s="127">
        <f t="shared" si="1"/>
        <v>1890000</v>
      </c>
      <c r="D64" s="129">
        <f t="shared" si="2"/>
        <v>66150</v>
      </c>
      <c r="E64" s="130" t="s">
        <v>7183</v>
      </c>
      <c r="F64" s="131"/>
    </row>
    <row r="65" spans="1:6">
      <c r="A65" s="128" t="s">
        <v>916</v>
      </c>
      <c r="B65" s="127">
        <v>64000</v>
      </c>
      <c r="C65" s="127">
        <f t="shared" si="1"/>
        <v>1920000</v>
      </c>
      <c r="D65" s="129">
        <f t="shared" si="2"/>
        <v>67200</v>
      </c>
      <c r="E65" s="130" t="s">
        <v>7183</v>
      </c>
      <c r="F65" s="131"/>
    </row>
    <row r="66" spans="1:6">
      <c r="A66" s="128" t="s">
        <v>917</v>
      </c>
      <c r="B66" s="127">
        <v>65000</v>
      </c>
      <c r="C66" s="127">
        <f t="shared" si="1"/>
        <v>1950000</v>
      </c>
      <c r="D66" s="129">
        <f t="shared" si="2"/>
        <v>68250</v>
      </c>
      <c r="E66" s="130" t="s">
        <v>7183</v>
      </c>
      <c r="F66" s="131"/>
    </row>
    <row r="67" spans="1:6">
      <c r="A67" s="128" t="s">
        <v>26</v>
      </c>
      <c r="B67" s="127">
        <v>66000</v>
      </c>
      <c r="C67" s="127">
        <f t="shared" si="1"/>
        <v>1980000</v>
      </c>
      <c r="D67" s="129">
        <f t="shared" si="2"/>
        <v>69300</v>
      </c>
      <c r="E67" s="130" t="s">
        <v>7183</v>
      </c>
      <c r="F67" s="131"/>
    </row>
    <row r="68" spans="1:6">
      <c r="A68" s="128" t="s">
        <v>918</v>
      </c>
      <c r="B68" s="127">
        <v>67000</v>
      </c>
      <c r="C68" s="127">
        <f t="shared" ref="C68:C131" si="3">C67+30000</f>
        <v>2010000</v>
      </c>
      <c r="D68" s="129">
        <f t="shared" si="2"/>
        <v>70350</v>
      </c>
      <c r="E68" s="130" t="s">
        <v>7183</v>
      </c>
      <c r="F68" s="131"/>
    </row>
    <row r="69" spans="1:6">
      <c r="A69" s="128" t="s">
        <v>919</v>
      </c>
      <c r="B69" s="127">
        <v>68000</v>
      </c>
      <c r="C69" s="127">
        <f t="shared" si="3"/>
        <v>2040000</v>
      </c>
      <c r="D69" s="129">
        <f t="shared" si="2"/>
        <v>71400</v>
      </c>
      <c r="E69" s="130" t="s">
        <v>7183</v>
      </c>
      <c r="F69" s="131"/>
    </row>
    <row r="70" spans="1:6">
      <c r="A70" s="128" t="s">
        <v>920</v>
      </c>
      <c r="B70" s="127">
        <v>69000</v>
      </c>
      <c r="C70" s="127">
        <f t="shared" si="3"/>
        <v>2070000</v>
      </c>
      <c r="D70" s="129">
        <f t="shared" si="2"/>
        <v>72450</v>
      </c>
      <c r="E70" s="130" t="s">
        <v>7183</v>
      </c>
      <c r="F70" s="131"/>
    </row>
    <row r="71" spans="1:6">
      <c r="A71" s="128" t="s">
        <v>921</v>
      </c>
      <c r="B71" s="127">
        <v>70000</v>
      </c>
      <c r="C71" s="127">
        <f t="shared" si="3"/>
        <v>2100000</v>
      </c>
      <c r="D71" s="129">
        <f t="shared" si="2"/>
        <v>73500</v>
      </c>
      <c r="E71" s="130" t="s">
        <v>7183</v>
      </c>
      <c r="F71" s="131"/>
    </row>
    <row r="72" spans="1:6">
      <c r="A72" s="128" t="s">
        <v>922</v>
      </c>
      <c r="B72" s="127">
        <v>71000</v>
      </c>
      <c r="C72" s="127">
        <f t="shared" si="3"/>
        <v>2130000</v>
      </c>
      <c r="D72" s="129">
        <f t="shared" si="2"/>
        <v>74550</v>
      </c>
      <c r="E72" s="130" t="s">
        <v>7183</v>
      </c>
      <c r="F72" s="131"/>
    </row>
    <row r="73" spans="1:6">
      <c r="A73" s="128" t="s">
        <v>923</v>
      </c>
      <c r="B73" s="127">
        <v>72000</v>
      </c>
      <c r="C73" s="127">
        <f t="shared" si="3"/>
        <v>2160000</v>
      </c>
      <c r="D73" s="129">
        <f t="shared" si="2"/>
        <v>75600</v>
      </c>
      <c r="E73" s="130" t="s">
        <v>7183</v>
      </c>
      <c r="F73" s="131"/>
    </row>
    <row r="74" spans="1:6">
      <c r="A74" s="128" t="s">
        <v>924</v>
      </c>
      <c r="B74" s="127">
        <v>73000</v>
      </c>
      <c r="C74" s="127">
        <f t="shared" si="3"/>
        <v>2190000</v>
      </c>
      <c r="D74" s="129">
        <f t="shared" si="2"/>
        <v>76650</v>
      </c>
      <c r="E74" s="130" t="s">
        <v>7183</v>
      </c>
      <c r="F74" s="131"/>
    </row>
    <row r="75" spans="1:6">
      <c r="A75" s="128" t="s">
        <v>925</v>
      </c>
      <c r="B75" s="127">
        <v>74000</v>
      </c>
      <c r="C75" s="127">
        <f t="shared" si="3"/>
        <v>2220000</v>
      </c>
      <c r="D75" s="129">
        <f t="shared" si="2"/>
        <v>77700</v>
      </c>
      <c r="E75" s="130" t="s">
        <v>7183</v>
      </c>
      <c r="F75" s="131"/>
    </row>
    <row r="76" spans="1:6">
      <c r="A76" s="128" t="s">
        <v>926</v>
      </c>
      <c r="B76" s="127">
        <v>75000</v>
      </c>
      <c r="C76" s="127">
        <f t="shared" si="3"/>
        <v>2250000</v>
      </c>
      <c r="D76" s="129">
        <f t="shared" si="2"/>
        <v>78750</v>
      </c>
      <c r="E76" s="130" t="s">
        <v>7183</v>
      </c>
      <c r="F76" s="131"/>
    </row>
    <row r="77" spans="1:6">
      <c r="A77" s="128" t="s">
        <v>927</v>
      </c>
      <c r="B77" s="127">
        <v>76000</v>
      </c>
      <c r="C77" s="127">
        <f t="shared" si="3"/>
        <v>2280000</v>
      </c>
      <c r="D77" s="129">
        <f t="shared" si="2"/>
        <v>79800</v>
      </c>
      <c r="E77" s="130" t="s">
        <v>7183</v>
      </c>
      <c r="F77" s="131"/>
    </row>
    <row r="78" spans="1:6">
      <c r="A78" s="128" t="s">
        <v>928</v>
      </c>
      <c r="B78" s="127">
        <v>77000</v>
      </c>
      <c r="C78" s="127">
        <f t="shared" si="3"/>
        <v>2310000</v>
      </c>
      <c r="D78" s="129">
        <f t="shared" si="2"/>
        <v>80850</v>
      </c>
      <c r="E78" s="130" t="s">
        <v>7183</v>
      </c>
      <c r="F78" s="131"/>
    </row>
    <row r="79" spans="1:6">
      <c r="A79" s="128" t="s">
        <v>929</v>
      </c>
      <c r="B79" s="127">
        <v>78000</v>
      </c>
      <c r="C79" s="127">
        <f t="shared" si="3"/>
        <v>2340000</v>
      </c>
      <c r="D79" s="129">
        <f t="shared" ref="D79:D142" si="4">SUM($G$2)*(B79*0.001)</f>
        <v>81900</v>
      </c>
      <c r="E79" s="130" t="s">
        <v>7183</v>
      </c>
      <c r="F79" s="131"/>
    </row>
    <row r="80" spans="1:6">
      <c r="A80" s="128" t="s">
        <v>930</v>
      </c>
      <c r="B80" s="127">
        <v>79000</v>
      </c>
      <c r="C80" s="127">
        <f t="shared" si="3"/>
        <v>2370000</v>
      </c>
      <c r="D80" s="129">
        <f t="shared" si="4"/>
        <v>82950</v>
      </c>
      <c r="E80" s="130" t="s">
        <v>7183</v>
      </c>
      <c r="F80" s="131"/>
    </row>
    <row r="81" spans="1:6">
      <c r="A81" s="128" t="s">
        <v>931</v>
      </c>
      <c r="B81" s="127">
        <v>80000</v>
      </c>
      <c r="C81" s="127">
        <f t="shared" si="3"/>
        <v>2400000</v>
      </c>
      <c r="D81" s="129">
        <f t="shared" si="4"/>
        <v>84000</v>
      </c>
      <c r="E81" s="130" t="s">
        <v>7183</v>
      </c>
      <c r="F81" s="131"/>
    </row>
    <row r="82" spans="1:6">
      <c r="A82" s="128" t="s">
        <v>932</v>
      </c>
      <c r="B82" s="127">
        <v>81000</v>
      </c>
      <c r="C82" s="127">
        <f t="shared" si="3"/>
        <v>2430000</v>
      </c>
      <c r="D82" s="129">
        <f t="shared" si="4"/>
        <v>85050</v>
      </c>
      <c r="E82" s="130" t="s">
        <v>7183</v>
      </c>
      <c r="F82" s="131"/>
    </row>
    <row r="83" spans="1:6">
      <c r="A83" s="128" t="s">
        <v>933</v>
      </c>
      <c r="B83" s="127">
        <v>82000</v>
      </c>
      <c r="C83" s="127">
        <f t="shared" si="3"/>
        <v>2460000</v>
      </c>
      <c r="D83" s="129">
        <f t="shared" si="4"/>
        <v>86100</v>
      </c>
      <c r="E83" s="130" t="s">
        <v>7183</v>
      </c>
      <c r="F83" s="131"/>
    </row>
    <row r="84" spans="1:6">
      <c r="A84" s="128" t="s">
        <v>934</v>
      </c>
      <c r="B84" s="127">
        <v>83000</v>
      </c>
      <c r="C84" s="127">
        <f t="shared" si="3"/>
        <v>2490000</v>
      </c>
      <c r="D84" s="129">
        <f t="shared" si="4"/>
        <v>87150</v>
      </c>
      <c r="E84" s="130" t="s">
        <v>7183</v>
      </c>
      <c r="F84" s="131"/>
    </row>
    <row r="85" spans="1:6">
      <c r="A85" s="128" t="s">
        <v>935</v>
      </c>
      <c r="B85" s="127">
        <v>84000</v>
      </c>
      <c r="C85" s="127">
        <f t="shared" si="3"/>
        <v>2520000</v>
      </c>
      <c r="D85" s="129">
        <f t="shared" si="4"/>
        <v>88200</v>
      </c>
      <c r="E85" s="130" t="s">
        <v>7183</v>
      </c>
      <c r="F85" s="131"/>
    </row>
    <row r="86" spans="1:6">
      <c r="A86" s="128" t="s">
        <v>936</v>
      </c>
      <c r="B86" s="127">
        <v>85000</v>
      </c>
      <c r="C86" s="127">
        <f t="shared" si="3"/>
        <v>2550000</v>
      </c>
      <c r="D86" s="129">
        <f t="shared" si="4"/>
        <v>89250</v>
      </c>
      <c r="E86" s="130" t="s">
        <v>7183</v>
      </c>
      <c r="F86" s="131"/>
    </row>
    <row r="87" spans="1:6">
      <c r="A87" s="128" t="s">
        <v>937</v>
      </c>
      <c r="B87" s="127">
        <v>86000</v>
      </c>
      <c r="C87" s="127">
        <f t="shared" si="3"/>
        <v>2580000</v>
      </c>
      <c r="D87" s="129">
        <f t="shared" si="4"/>
        <v>90300</v>
      </c>
      <c r="E87" s="130" t="s">
        <v>7183</v>
      </c>
      <c r="F87" s="131"/>
    </row>
    <row r="88" spans="1:6">
      <c r="A88" s="128" t="s">
        <v>938</v>
      </c>
      <c r="B88" s="127">
        <v>87000</v>
      </c>
      <c r="C88" s="127">
        <f t="shared" si="3"/>
        <v>2610000</v>
      </c>
      <c r="D88" s="129">
        <f t="shared" si="4"/>
        <v>91350</v>
      </c>
      <c r="E88" s="130" t="s">
        <v>7183</v>
      </c>
      <c r="F88" s="131"/>
    </row>
    <row r="89" spans="1:6">
      <c r="A89" s="128" t="s">
        <v>939</v>
      </c>
      <c r="B89" s="127">
        <v>88000</v>
      </c>
      <c r="C89" s="127">
        <f t="shared" si="3"/>
        <v>2640000</v>
      </c>
      <c r="D89" s="129">
        <f t="shared" si="4"/>
        <v>92400</v>
      </c>
      <c r="E89" s="130" t="s">
        <v>7183</v>
      </c>
      <c r="F89" s="131"/>
    </row>
    <row r="90" spans="1:6">
      <c r="A90" s="128" t="s">
        <v>940</v>
      </c>
      <c r="B90" s="127">
        <v>89000</v>
      </c>
      <c r="C90" s="127">
        <f t="shared" si="3"/>
        <v>2670000</v>
      </c>
      <c r="D90" s="129">
        <f t="shared" si="4"/>
        <v>93450</v>
      </c>
      <c r="E90" s="130" t="s">
        <v>7183</v>
      </c>
      <c r="F90" s="131"/>
    </row>
    <row r="91" spans="1:6">
      <c r="A91" s="128" t="s">
        <v>941</v>
      </c>
      <c r="B91" s="127">
        <v>90000</v>
      </c>
      <c r="C91" s="127">
        <f t="shared" si="3"/>
        <v>2700000</v>
      </c>
      <c r="D91" s="129">
        <f t="shared" si="4"/>
        <v>94500</v>
      </c>
      <c r="E91" s="130" t="s">
        <v>7183</v>
      </c>
      <c r="F91" s="131"/>
    </row>
    <row r="92" spans="1:6">
      <c r="A92" s="128" t="s">
        <v>942</v>
      </c>
      <c r="B92" s="127">
        <v>91000</v>
      </c>
      <c r="C92" s="127">
        <f t="shared" si="3"/>
        <v>2730000</v>
      </c>
      <c r="D92" s="129">
        <f t="shared" si="4"/>
        <v>95550</v>
      </c>
      <c r="E92" s="130" t="s">
        <v>7183</v>
      </c>
      <c r="F92" s="131"/>
    </row>
    <row r="93" spans="1:6">
      <c r="A93" s="128" t="s">
        <v>943</v>
      </c>
      <c r="B93" s="127">
        <v>92000</v>
      </c>
      <c r="C93" s="127">
        <f t="shared" si="3"/>
        <v>2760000</v>
      </c>
      <c r="D93" s="129">
        <f t="shared" si="4"/>
        <v>96600</v>
      </c>
      <c r="E93" s="130" t="s">
        <v>7183</v>
      </c>
      <c r="F93" s="131"/>
    </row>
    <row r="94" spans="1:6">
      <c r="A94" s="128" t="s">
        <v>944</v>
      </c>
      <c r="B94" s="127">
        <v>93000</v>
      </c>
      <c r="C94" s="127">
        <f t="shared" si="3"/>
        <v>2790000</v>
      </c>
      <c r="D94" s="129">
        <f t="shared" si="4"/>
        <v>97650</v>
      </c>
      <c r="E94" s="130" t="s">
        <v>7183</v>
      </c>
      <c r="F94" s="131"/>
    </row>
    <row r="95" spans="1:6">
      <c r="A95" s="128" t="s">
        <v>945</v>
      </c>
      <c r="B95" s="127">
        <v>94000</v>
      </c>
      <c r="C95" s="127">
        <f t="shared" si="3"/>
        <v>2820000</v>
      </c>
      <c r="D95" s="129">
        <f t="shared" si="4"/>
        <v>98700</v>
      </c>
      <c r="E95" s="130" t="s">
        <v>7183</v>
      </c>
      <c r="F95" s="131"/>
    </row>
    <row r="96" spans="1:6">
      <c r="A96" s="128" t="s">
        <v>946</v>
      </c>
      <c r="B96" s="127">
        <v>95000</v>
      </c>
      <c r="C96" s="127">
        <f t="shared" si="3"/>
        <v>2850000</v>
      </c>
      <c r="D96" s="129">
        <f t="shared" si="4"/>
        <v>99750</v>
      </c>
      <c r="E96" s="130" t="s">
        <v>7183</v>
      </c>
      <c r="F96" s="131"/>
    </row>
    <row r="97" spans="1:6">
      <c r="A97" s="128" t="s">
        <v>947</v>
      </c>
      <c r="B97" s="127">
        <v>96000</v>
      </c>
      <c r="C97" s="127">
        <f t="shared" si="3"/>
        <v>2880000</v>
      </c>
      <c r="D97" s="129">
        <f t="shared" si="4"/>
        <v>100800</v>
      </c>
      <c r="E97" s="130" t="s">
        <v>7183</v>
      </c>
      <c r="F97" s="131"/>
    </row>
    <row r="98" spans="1:6">
      <c r="A98" s="128" t="s">
        <v>948</v>
      </c>
      <c r="B98" s="127">
        <v>97000</v>
      </c>
      <c r="C98" s="127">
        <f t="shared" si="3"/>
        <v>2910000</v>
      </c>
      <c r="D98" s="129">
        <f t="shared" si="4"/>
        <v>101850</v>
      </c>
      <c r="E98" s="130" t="s">
        <v>7183</v>
      </c>
      <c r="F98" s="131"/>
    </row>
    <row r="99" spans="1:6">
      <c r="A99" s="128" t="s">
        <v>949</v>
      </c>
      <c r="B99" s="127">
        <v>98000</v>
      </c>
      <c r="C99" s="127">
        <f t="shared" si="3"/>
        <v>2940000</v>
      </c>
      <c r="D99" s="129">
        <f t="shared" si="4"/>
        <v>102900</v>
      </c>
      <c r="E99" s="130" t="s">
        <v>7183</v>
      </c>
      <c r="F99" s="131"/>
    </row>
    <row r="100" spans="1:6">
      <c r="A100" s="128" t="s">
        <v>950</v>
      </c>
      <c r="B100" s="127">
        <v>99000</v>
      </c>
      <c r="C100" s="127">
        <f t="shared" si="3"/>
        <v>2970000</v>
      </c>
      <c r="D100" s="129">
        <f t="shared" si="4"/>
        <v>103950</v>
      </c>
      <c r="E100" s="130" t="s">
        <v>7183</v>
      </c>
      <c r="F100" s="131"/>
    </row>
    <row r="101" spans="1:6">
      <c r="A101" s="128" t="s">
        <v>951</v>
      </c>
      <c r="B101" s="127">
        <v>100000</v>
      </c>
      <c r="C101" s="127">
        <f t="shared" si="3"/>
        <v>3000000</v>
      </c>
      <c r="D101" s="129">
        <f t="shared" si="4"/>
        <v>105000</v>
      </c>
      <c r="E101" s="130" t="s">
        <v>7183</v>
      </c>
      <c r="F101" s="131"/>
    </row>
    <row r="102" spans="1:6">
      <c r="A102" s="128" t="s">
        <v>952</v>
      </c>
      <c r="B102" s="127">
        <v>101000</v>
      </c>
      <c r="C102" s="127">
        <f t="shared" si="3"/>
        <v>3030000</v>
      </c>
      <c r="D102" s="129">
        <f t="shared" si="4"/>
        <v>106050</v>
      </c>
      <c r="E102" s="130" t="s">
        <v>7183</v>
      </c>
      <c r="F102" s="131"/>
    </row>
    <row r="103" spans="1:6">
      <c r="A103" s="128" t="s">
        <v>953</v>
      </c>
      <c r="B103" s="127">
        <v>102000</v>
      </c>
      <c r="C103" s="127">
        <f t="shared" si="3"/>
        <v>3060000</v>
      </c>
      <c r="D103" s="129">
        <f t="shared" si="4"/>
        <v>107100</v>
      </c>
      <c r="E103" s="130" t="s">
        <v>7183</v>
      </c>
      <c r="F103" s="131"/>
    </row>
    <row r="104" spans="1:6">
      <c r="A104" s="128" t="s">
        <v>954</v>
      </c>
      <c r="B104" s="127">
        <v>103000</v>
      </c>
      <c r="C104" s="127">
        <f t="shared" si="3"/>
        <v>3090000</v>
      </c>
      <c r="D104" s="129">
        <f t="shared" si="4"/>
        <v>108150</v>
      </c>
      <c r="E104" s="130" t="s">
        <v>7183</v>
      </c>
      <c r="F104" s="131"/>
    </row>
    <row r="105" spans="1:6">
      <c r="A105" s="128" t="s">
        <v>955</v>
      </c>
      <c r="B105" s="127">
        <v>104000</v>
      </c>
      <c r="C105" s="127">
        <f t="shared" si="3"/>
        <v>3120000</v>
      </c>
      <c r="D105" s="129">
        <f t="shared" si="4"/>
        <v>109200</v>
      </c>
      <c r="E105" s="130" t="s">
        <v>7183</v>
      </c>
      <c r="F105" s="131"/>
    </row>
    <row r="106" spans="1:6">
      <c r="A106" s="128" t="s">
        <v>956</v>
      </c>
      <c r="B106" s="127">
        <v>105000</v>
      </c>
      <c r="C106" s="127">
        <f t="shared" si="3"/>
        <v>3150000</v>
      </c>
      <c r="D106" s="129">
        <f t="shared" si="4"/>
        <v>110250</v>
      </c>
      <c r="E106" s="130" t="s">
        <v>7183</v>
      </c>
      <c r="F106" s="131"/>
    </row>
    <row r="107" spans="1:6">
      <c r="A107" s="128" t="s">
        <v>957</v>
      </c>
      <c r="B107" s="127">
        <v>106000</v>
      </c>
      <c r="C107" s="127">
        <f t="shared" si="3"/>
        <v>3180000</v>
      </c>
      <c r="D107" s="129">
        <f t="shared" si="4"/>
        <v>111300</v>
      </c>
      <c r="E107" s="130" t="s">
        <v>7183</v>
      </c>
      <c r="F107" s="131"/>
    </row>
    <row r="108" spans="1:6">
      <c r="A108" s="128" t="s">
        <v>958</v>
      </c>
      <c r="B108" s="127">
        <v>107000</v>
      </c>
      <c r="C108" s="127">
        <f t="shared" si="3"/>
        <v>3210000</v>
      </c>
      <c r="D108" s="129">
        <f t="shared" si="4"/>
        <v>112350</v>
      </c>
      <c r="E108" s="130" t="s">
        <v>7183</v>
      </c>
      <c r="F108" s="131"/>
    </row>
    <row r="109" spans="1:6">
      <c r="A109" s="128" t="s">
        <v>959</v>
      </c>
      <c r="B109" s="127">
        <v>108000</v>
      </c>
      <c r="C109" s="127">
        <f t="shared" si="3"/>
        <v>3240000</v>
      </c>
      <c r="D109" s="129">
        <f t="shared" si="4"/>
        <v>113400</v>
      </c>
      <c r="E109" s="130" t="s">
        <v>7183</v>
      </c>
      <c r="F109" s="131"/>
    </row>
    <row r="110" spans="1:6">
      <c r="A110" s="128" t="s">
        <v>960</v>
      </c>
      <c r="B110" s="127">
        <v>109000</v>
      </c>
      <c r="C110" s="127">
        <f t="shared" si="3"/>
        <v>3270000</v>
      </c>
      <c r="D110" s="129">
        <f t="shared" si="4"/>
        <v>114450</v>
      </c>
      <c r="E110" s="130" t="s">
        <v>7183</v>
      </c>
      <c r="F110" s="131"/>
    </row>
    <row r="111" spans="1:6">
      <c r="A111" s="128" t="s">
        <v>961</v>
      </c>
      <c r="B111" s="127">
        <v>110000</v>
      </c>
      <c r="C111" s="127">
        <f t="shared" si="3"/>
        <v>3300000</v>
      </c>
      <c r="D111" s="129">
        <f t="shared" si="4"/>
        <v>115500</v>
      </c>
      <c r="E111" s="130" t="s">
        <v>7183</v>
      </c>
      <c r="F111" s="131"/>
    </row>
    <row r="112" spans="1:6">
      <c r="A112" s="128" t="s">
        <v>962</v>
      </c>
      <c r="B112" s="127">
        <v>111000</v>
      </c>
      <c r="C112" s="127">
        <f t="shared" si="3"/>
        <v>3330000</v>
      </c>
      <c r="D112" s="129">
        <f t="shared" si="4"/>
        <v>116550</v>
      </c>
      <c r="E112" s="130" t="s">
        <v>7183</v>
      </c>
      <c r="F112" s="131"/>
    </row>
    <row r="113" spans="1:6">
      <c r="A113" s="128" t="s">
        <v>963</v>
      </c>
      <c r="B113" s="127">
        <v>112000</v>
      </c>
      <c r="C113" s="127">
        <f t="shared" si="3"/>
        <v>3360000</v>
      </c>
      <c r="D113" s="129">
        <f t="shared" si="4"/>
        <v>117600</v>
      </c>
      <c r="E113" s="130" t="s">
        <v>7183</v>
      </c>
      <c r="F113" s="131"/>
    </row>
    <row r="114" spans="1:6">
      <c r="A114" s="128" t="s">
        <v>964</v>
      </c>
      <c r="B114" s="127">
        <v>113000</v>
      </c>
      <c r="C114" s="127">
        <f t="shared" si="3"/>
        <v>3390000</v>
      </c>
      <c r="D114" s="129">
        <f t="shared" si="4"/>
        <v>118650</v>
      </c>
      <c r="E114" s="130" t="s">
        <v>7183</v>
      </c>
      <c r="F114" s="131"/>
    </row>
    <row r="115" spans="1:6">
      <c r="A115" s="128" t="s">
        <v>965</v>
      </c>
      <c r="B115" s="127">
        <v>114000</v>
      </c>
      <c r="C115" s="127">
        <f t="shared" si="3"/>
        <v>3420000</v>
      </c>
      <c r="D115" s="129">
        <f t="shared" si="4"/>
        <v>119700</v>
      </c>
      <c r="E115" s="130" t="s">
        <v>7183</v>
      </c>
      <c r="F115" s="131"/>
    </row>
    <row r="116" spans="1:6">
      <c r="A116" s="128" t="s">
        <v>966</v>
      </c>
      <c r="B116" s="127">
        <v>115000</v>
      </c>
      <c r="C116" s="127">
        <f t="shared" si="3"/>
        <v>3450000</v>
      </c>
      <c r="D116" s="129">
        <f t="shared" si="4"/>
        <v>120750</v>
      </c>
      <c r="E116" s="130" t="s">
        <v>7183</v>
      </c>
      <c r="F116" s="131"/>
    </row>
    <row r="117" spans="1:6">
      <c r="A117" s="128" t="s">
        <v>967</v>
      </c>
      <c r="B117" s="127">
        <v>116000</v>
      </c>
      <c r="C117" s="127">
        <f t="shared" si="3"/>
        <v>3480000</v>
      </c>
      <c r="D117" s="129">
        <f t="shared" si="4"/>
        <v>121800</v>
      </c>
      <c r="E117" s="130" t="s">
        <v>7183</v>
      </c>
      <c r="F117" s="131"/>
    </row>
    <row r="118" spans="1:6">
      <c r="A118" s="128" t="s">
        <v>968</v>
      </c>
      <c r="B118" s="127">
        <v>117000</v>
      </c>
      <c r="C118" s="127">
        <f t="shared" si="3"/>
        <v>3510000</v>
      </c>
      <c r="D118" s="129">
        <f t="shared" si="4"/>
        <v>122850</v>
      </c>
      <c r="E118" s="130" t="s">
        <v>7183</v>
      </c>
      <c r="F118" s="131"/>
    </row>
    <row r="119" spans="1:6">
      <c r="A119" s="128" t="s">
        <v>969</v>
      </c>
      <c r="B119" s="127">
        <v>118000</v>
      </c>
      <c r="C119" s="127">
        <f t="shared" si="3"/>
        <v>3540000</v>
      </c>
      <c r="D119" s="129">
        <f t="shared" si="4"/>
        <v>123900</v>
      </c>
      <c r="E119" s="130" t="s">
        <v>7183</v>
      </c>
      <c r="F119" s="131"/>
    </row>
    <row r="120" spans="1:6">
      <c r="A120" s="128" t="s">
        <v>970</v>
      </c>
      <c r="B120" s="127">
        <v>119000</v>
      </c>
      <c r="C120" s="127">
        <f t="shared" si="3"/>
        <v>3570000</v>
      </c>
      <c r="D120" s="129">
        <f t="shared" si="4"/>
        <v>124950</v>
      </c>
      <c r="E120" s="130" t="s">
        <v>7183</v>
      </c>
      <c r="F120" s="131"/>
    </row>
    <row r="121" spans="1:6">
      <c r="A121" s="128" t="s">
        <v>971</v>
      </c>
      <c r="B121" s="127">
        <v>120000</v>
      </c>
      <c r="C121" s="127">
        <f t="shared" si="3"/>
        <v>3600000</v>
      </c>
      <c r="D121" s="129">
        <f t="shared" si="4"/>
        <v>126000</v>
      </c>
      <c r="E121" s="130" t="s">
        <v>7183</v>
      </c>
      <c r="F121" s="131"/>
    </row>
    <row r="122" spans="1:6">
      <c r="A122" s="128" t="s">
        <v>972</v>
      </c>
      <c r="B122" s="127">
        <v>121000</v>
      </c>
      <c r="C122" s="127">
        <f t="shared" si="3"/>
        <v>3630000</v>
      </c>
      <c r="D122" s="129">
        <f t="shared" si="4"/>
        <v>127050</v>
      </c>
      <c r="E122" s="130" t="s">
        <v>7183</v>
      </c>
      <c r="F122" s="131"/>
    </row>
    <row r="123" spans="1:6">
      <c r="A123" s="128" t="s">
        <v>973</v>
      </c>
      <c r="B123" s="127">
        <v>122000</v>
      </c>
      <c r="C123" s="127">
        <f t="shared" si="3"/>
        <v>3660000</v>
      </c>
      <c r="D123" s="129">
        <f t="shared" si="4"/>
        <v>128100</v>
      </c>
      <c r="E123" s="130" t="s">
        <v>7183</v>
      </c>
      <c r="F123" s="131"/>
    </row>
    <row r="124" spans="1:6">
      <c r="A124" s="128" t="s">
        <v>974</v>
      </c>
      <c r="B124" s="127">
        <v>123000</v>
      </c>
      <c r="C124" s="127">
        <f t="shared" si="3"/>
        <v>3690000</v>
      </c>
      <c r="D124" s="129">
        <f t="shared" si="4"/>
        <v>129150</v>
      </c>
      <c r="E124" s="130" t="s">
        <v>7183</v>
      </c>
      <c r="F124" s="131"/>
    </row>
    <row r="125" spans="1:6">
      <c r="A125" s="128" t="s">
        <v>975</v>
      </c>
      <c r="B125" s="127">
        <v>124000</v>
      </c>
      <c r="C125" s="127">
        <f t="shared" si="3"/>
        <v>3720000</v>
      </c>
      <c r="D125" s="129">
        <f t="shared" si="4"/>
        <v>130200</v>
      </c>
      <c r="E125" s="130" t="s">
        <v>7183</v>
      </c>
      <c r="F125" s="131"/>
    </row>
    <row r="126" spans="1:6">
      <c r="A126" s="128" t="s">
        <v>976</v>
      </c>
      <c r="B126" s="127">
        <v>125000</v>
      </c>
      <c r="C126" s="127">
        <f t="shared" si="3"/>
        <v>3750000</v>
      </c>
      <c r="D126" s="129">
        <f t="shared" si="4"/>
        <v>131250</v>
      </c>
      <c r="E126" s="130" t="s">
        <v>7183</v>
      </c>
      <c r="F126" s="131"/>
    </row>
    <row r="127" spans="1:6">
      <c r="A127" s="128" t="s">
        <v>977</v>
      </c>
      <c r="B127" s="127">
        <v>126000</v>
      </c>
      <c r="C127" s="127">
        <f t="shared" si="3"/>
        <v>3780000</v>
      </c>
      <c r="D127" s="129">
        <f t="shared" si="4"/>
        <v>132300</v>
      </c>
      <c r="E127" s="130" t="s">
        <v>7183</v>
      </c>
      <c r="F127" s="131"/>
    </row>
    <row r="128" spans="1:6">
      <c r="A128" s="128" t="s">
        <v>978</v>
      </c>
      <c r="B128" s="127">
        <v>127000</v>
      </c>
      <c r="C128" s="127">
        <f t="shared" si="3"/>
        <v>3810000</v>
      </c>
      <c r="D128" s="129">
        <f t="shared" si="4"/>
        <v>133350</v>
      </c>
      <c r="E128" s="130" t="s">
        <v>7183</v>
      </c>
      <c r="F128" s="131"/>
    </row>
    <row r="129" spans="1:6">
      <c r="A129" s="128" t="s">
        <v>979</v>
      </c>
      <c r="B129" s="127">
        <v>128000</v>
      </c>
      <c r="C129" s="127">
        <f t="shared" si="3"/>
        <v>3840000</v>
      </c>
      <c r="D129" s="129">
        <f t="shared" si="4"/>
        <v>134400</v>
      </c>
      <c r="E129" s="130" t="s">
        <v>7183</v>
      </c>
      <c r="F129" s="131"/>
    </row>
    <row r="130" spans="1:6">
      <c r="A130" s="128" t="s">
        <v>980</v>
      </c>
      <c r="B130" s="127">
        <v>129000</v>
      </c>
      <c r="C130" s="127">
        <f t="shared" si="3"/>
        <v>3870000</v>
      </c>
      <c r="D130" s="129">
        <f t="shared" si="4"/>
        <v>135450</v>
      </c>
      <c r="E130" s="130" t="s">
        <v>7183</v>
      </c>
      <c r="F130" s="131"/>
    </row>
    <row r="131" spans="1:6">
      <c r="A131" s="128" t="s">
        <v>981</v>
      </c>
      <c r="B131" s="127">
        <v>130000</v>
      </c>
      <c r="C131" s="127">
        <f t="shared" si="3"/>
        <v>3900000</v>
      </c>
      <c r="D131" s="129">
        <f t="shared" si="4"/>
        <v>136500</v>
      </c>
      <c r="E131" s="130" t="s">
        <v>7183</v>
      </c>
      <c r="F131" s="131"/>
    </row>
    <row r="132" spans="1:6">
      <c r="A132" s="128" t="s">
        <v>982</v>
      </c>
      <c r="B132" s="127">
        <v>131000</v>
      </c>
      <c r="C132" s="127">
        <f t="shared" ref="C132:C195" si="5">C131+30000</f>
        <v>3930000</v>
      </c>
      <c r="D132" s="129">
        <f t="shared" si="4"/>
        <v>137550</v>
      </c>
      <c r="E132" s="130" t="s">
        <v>7183</v>
      </c>
      <c r="F132" s="131"/>
    </row>
    <row r="133" spans="1:6">
      <c r="A133" s="128" t="s">
        <v>983</v>
      </c>
      <c r="B133" s="127">
        <v>132000</v>
      </c>
      <c r="C133" s="127">
        <f t="shared" si="5"/>
        <v>3960000</v>
      </c>
      <c r="D133" s="129">
        <f t="shared" si="4"/>
        <v>138600</v>
      </c>
      <c r="E133" s="130" t="s">
        <v>7183</v>
      </c>
      <c r="F133" s="131"/>
    </row>
    <row r="134" spans="1:6">
      <c r="A134" s="128" t="s">
        <v>984</v>
      </c>
      <c r="B134" s="127">
        <v>133000</v>
      </c>
      <c r="C134" s="127">
        <f t="shared" si="5"/>
        <v>3990000</v>
      </c>
      <c r="D134" s="129">
        <f t="shared" si="4"/>
        <v>139650</v>
      </c>
      <c r="E134" s="130" t="s">
        <v>7183</v>
      </c>
      <c r="F134" s="131"/>
    </row>
    <row r="135" spans="1:6">
      <c r="A135" s="128" t="s">
        <v>985</v>
      </c>
      <c r="B135" s="127">
        <v>134000</v>
      </c>
      <c r="C135" s="127">
        <f t="shared" si="5"/>
        <v>4020000</v>
      </c>
      <c r="D135" s="129">
        <f t="shared" si="4"/>
        <v>140700</v>
      </c>
      <c r="E135" s="130" t="s">
        <v>7183</v>
      </c>
      <c r="F135" s="131"/>
    </row>
    <row r="136" spans="1:6">
      <c r="A136" s="128" t="s">
        <v>986</v>
      </c>
      <c r="B136" s="127">
        <v>135000</v>
      </c>
      <c r="C136" s="127">
        <f t="shared" si="5"/>
        <v>4050000</v>
      </c>
      <c r="D136" s="129">
        <f t="shared" si="4"/>
        <v>141750</v>
      </c>
      <c r="E136" s="130" t="s">
        <v>7183</v>
      </c>
      <c r="F136" s="131"/>
    </row>
    <row r="137" spans="1:6">
      <c r="A137" s="128" t="s">
        <v>987</v>
      </c>
      <c r="B137" s="127">
        <v>136000</v>
      </c>
      <c r="C137" s="127">
        <f t="shared" si="5"/>
        <v>4080000</v>
      </c>
      <c r="D137" s="129">
        <f t="shared" si="4"/>
        <v>142800</v>
      </c>
      <c r="E137" s="130" t="s">
        <v>7183</v>
      </c>
      <c r="F137" s="131"/>
    </row>
    <row r="138" spans="1:6">
      <c r="A138" s="128" t="s">
        <v>988</v>
      </c>
      <c r="B138" s="127">
        <v>137000</v>
      </c>
      <c r="C138" s="127">
        <f t="shared" si="5"/>
        <v>4110000</v>
      </c>
      <c r="D138" s="129">
        <f t="shared" si="4"/>
        <v>143850</v>
      </c>
      <c r="E138" s="130" t="s">
        <v>7183</v>
      </c>
      <c r="F138" s="131"/>
    </row>
    <row r="139" spans="1:6">
      <c r="A139" s="128" t="s">
        <v>989</v>
      </c>
      <c r="B139" s="127">
        <v>138000</v>
      </c>
      <c r="C139" s="127">
        <f t="shared" si="5"/>
        <v>4140000</v>
      </c>
      <c r="D139" s="129">
        <f t="shared" si="4"/>
        <v>144900</v>
      </c>
      <c r="E139" s="130" t="s">
        <v>7183</v>
      </c>
      <c r="F139" s="131"/>
    </row>
    <row r="140" spans="1:6">
      <c r="A140" s="128" t="s">
        <v>990</v>
      </c>
      <c r="B140" s="127">
        <v>139000</v>
      </c>
      <c r="C140" s="127">
        <f t="shared" si="5"/>
        <v>4170000</v>
      </c>
      <c r="D140" s="129">
        <f t="shared" si="4"/>
        <v>145950</v>
      </c>
      <c r="E140" s="130" t="s">
        <v>7183</v>
      </c>
      <c r="F140" s="131"/>
    </row>
    <row r="141" spans="1:6">
      <c r="A141" s="128" t="s">
        <v>991</v>
      </c>
      <c r="B141" s="127">
        <v>140000</v>
      </c>
      <c r="C141" s="127">
        <f t="shared" si="5"/>
        <v>4200000</v>
      </c>
      <c r="D141" s="129">
        <f t="shared" si="4"/>
        <v>147000</v>
      </c>
      <c r="E141" s="130" t="s">
        <v>7183</v>
      </c>
      <c r="F141" s="131"/>
    </row>
    <row r="142" spans="1:6">
      <c r="A142" s="128" t="s">
        <v>992</v>
      </c>
      <c r="B142" s="127">
        <v>141000</v>
      </c>
      <c r="C142" s="127">
        <f t="shared" si="5"/>
        <v>4230000</v>
      </c>
      <c r="D142" s="129">
        <f t="shared" si="4"/>
        <v>148050</v>
      </c>
      <c r="E142" s="130" t="s">
        <v>7183</v>
      </c>
      <c r="F142" s="131"/>
    </row>
    <row r="143" spans="1:6">
      <c r="A143" s="128" t="s">
        <v>993</v>
      </c>
      <c r="B143" s="127">
        <v>142000</v>
      </c>
      <c r="C143" s="127">
        <f t="shared" si="5"/>
        <v>4260000</v>
      </c>
      <c r="D143" s="129">
        <f t="shared" ref="D143:D206" si="6">SUM($G$2)*(B143*0.001)</f>
        <v>149100</v>
      </c>
      <c r="E143" s="130" t="s">
        <v>7183</v>
      </c>
      <c r="F143" s="131"/>
    </row>
    <row r="144" spans="1:6">
      <c r="A144" s="128" t="s">
        <v>994</v>
      </c>
      <c r="B144" s="127">
        <v>143000</v>
      </c>
      <c r="C144" s="127">
        <f t="shared" si="5"/>
        <v>4290000</v>
      </c>
      <c r="D144" s="129">
        <f t="shared" si="6"/>
        <v>150150</v>
      </c>
      <c r="E144" s="130" t="s">
        <v>7183</v>
      </c>
      <c r="F144" s="131"/>
    </row>
    <row r="145" spans="1:6">
      <c r="A145" s="128" t="s">
        <v>995</v>
      </c>
      <c r="B145" s="127">
        <v>144000</v>
      </c>
      <c r="C145" s="127">
        <f t="shared" si="5"/>
        <v>4320000</v>
      </c>
      <c r="D145" s="129">
        <f t="shared" si="6"/>
        <v>151200</v>
      </c>
      <c r="E145" s="130" t="s">
        <v>7183</v>
      </c>
      <c r="F145" s="131"/>
    </row>
    <row r="146" spans="1:6">
      <c r="A146" s="128" t="s">
        <v>996</v>
      </c>
      <c r="B146" s="127">
        <v>145000</v>
      </c>
      <c r="C146" s="127">
        <f t="shared" si="5"/>
        <v>4350000</v>
      </c>
      <c r="D146" s="129">
        <f t="shared" si="6"/>
        <v>152250</v>
      </c>
      <c r="E146" s="130" t="s">
        <v>7183</v>
      </c>
      <c r="F146" s="131"/>
    </row>
    <row r="147" spans="1:6">
      <c r="A147" s="128" t="s">
        <v>997</v>
      </c>
      <c r="B147" s="127">
        <v>146000</v>
      </c>
      <c r="C147" s="127">
        <f t="shared" si="5"/>
        <v>4380000</v>
      </c>
      <c r="D147" s="129">
        <f t="shared" si="6"/>
        <v>153300</v>
      </c>
      <c r="E147" s="130" t="s">
        <v>7183</v>
      </c>
      <c r="F147" s="131"/>
    </row>
    <row r="148" spans="1:6">
      <c r="A148" s="128" t="s">
        <v>998</v>
      </c>
      <c r="B148" s="127">
        <v>147000</v>
      </c>
      <c r="C148" s="127">
        <f t="shared" si="5"/>
        <v>4410000</v>
      </c>
      <c r="D148" s="129">
        <f t="shared" si="6"/>
        <v>154350</v>
      </c>
      <c r="E148" s="130" t="s">
        <v>7183</v>
      </c>
      <c r="F148" s="131"/>
    </row>
    <row r="149" spans="1:6">
      <c r="A149" s="128" t="s">
        <v>999</v>
      </c>
      <c r="B149" s="127">
        <v>148000</v>
      </c>
      <c r="C149" s="127">
        <f t="shared" si="5"/>
        <v>4440000</v>
      </c>
      <c r="D149" s="129">
        <f t="shared" si="6"/>
        <v>155400</v>
      </c>
      <c r="E149" s="130" t="s">
        <v>7183</v>
      </c>
      <c r="F149" s="131"/>
    </row>
    <row r="150" spans="1:6">
      <c r="A150" s="128" t="s">
        <v>1000</v>
      </c>
      <c r="B150" s="127">
        <v>149000</v>
      </c>
      <c r="C150" s="127">
        <f t="shared" si="5"/>
        <v>4470000</v>
      </c>
      <c r="D150" s="129">
        <f t="shared" si="6"/>
        <v>156450</v>
      </c>
      <c r="E150" s="130" t="s">
        <v>7183</v>
      </c>
      <c r="F150" s="131"/>
    </row>
    <row r="151" spans="1:6">
      <c r="A151" s="128" t="s">
        <v>1001</v>
      </c>
      <c r="B151" s="127">
        <v>150000</v>
      </c>
      <c r="C151" s="127">
        <f t="shared" si="5"/>
        <v>4500000</v>
      </c>
      <c r="D151" s="129">
        <f t="shared" si="6"/>
        <v>157500</v>
      </c>
      <c r="E151" s="130" t="s">
        <v>7183</v>
      </c>
      <c r="F151" s="131"/>
    </row>
    <row r="152" spans="1:6">
      <c r="A152" s="128" t="s">
        <v>1002</v>
      </c>
      <c r="B152" s="127">
        <v>151000</v>
      </c>
      <c r="C152" s="127">
        <f t="shared" si="5"/>
        <v>4530000</v>
      </c>
      <c r="D152" s="129">
        <f t="shared" si="6"/>
        <v>158550</v>
      </c>
      <c r="E152" s="130" t="s">
        <v>7183</v>
      </c>
      <c r="F152" s="131"/>
    </row>
    <row r="153" spans="1:6">
      <c r="A153" s="128" t="s">
        <v>1003</v>
      </c>
      <c r="B153" s="127">
        <v>152000</v>
      </c>
      <c r="C153" s="127">
        <f t="shared" si="5"/>
        <v>4560000</v>
      </c>
      <c r="D153" s="129">
        <f t="shared" si="6"/>
        <v>159600</v>
      </c>
      <c r="E153" s="130" t="s">
        <v>7183</v>
      </c>
      <c r="F153" s="131"/>
    </row>
    <row r="154" spans="1:6">
      <c r="A154" s="128" t="s">
        <v>1004</v>
      </c>
      <c r="B154" s="127">
        <v>153000</v>
      </c>
      <c r="C154" s="127">
        <f t="shared" si="5"/>
        <v>4590000</v>
      </c>
      <c r="D154" s="129">
        <f t="shared" si="6"/>
        <v>160650</v>
      </c>
      <c r="E154" s="130" t="s">
        <v>7183</v>
      </c>
      <c r="F154" s="131"/>
    </row>
    <row r="155" spans="1:6">
      <c r="A155" s="128" t="s">
        <v>1005</v>
      </c>
      <c r="B155" s="127">
        <v>154000</v>
      </c>
      <c r="C155" s="127">
        <f t="shared" si="5"/>
        <v>4620000</v>
      </c>
      <c r="D155" s="129">
        <f t="shared" si="6"/>
        <v>161700</v>
      </c>
      <c r="E155" s="130" t="s">
        <v>7183</v>
      </c>
      <c r="F155" s="131"/>
    </row>
    <row r="156" spans="1:6">
      <c r="A156" s="128" t="s">
        <v>1006</v>
      </c>
      <c r="B156" s="127">
        <v>155000</v>
      </c>
      <c r="C156" s="127">
        <f t="shared" si="5"/>
        <v>4650000</v>
      </c>
      <c r="D156" s="129">
        <f t="shared" si="6"/>
        <v>162750</v>
      </c>
      <c r="E156" s="130" t="s">
        <v>7183</v>
      </c>
      <c r="F156" s="131"/>
    </row>
    <row r="157" spans="1:6">
      <c r="A157" s="128" t="s">
        <v>1007</v>
      </c>
      <c r="B157" s="127">
        <v>156000</v>
      </c>
      <c r="C157" s="127">
        <f t="shared" si="5"/>
        <v>4680000</v>
      </c>
      <c r="D157" s="129">
        <f t="shared" si="6"/>
        <v>163800</v>
      </c>
      <c r="E157" s="130" t="s">
        <v>7183</v>
      </c>
      <c r="F157" s="131"/>
    </row>
    <row r="158" spans="1:6">
      <c r="A158" s="128" t="s">
        <v>1008</v>
      </c>
      <c r="B158" s="127">
        <v>157000</v>
      </c>
      <c r="C158" s="127">
        <f t="shared" si="5"/>
        <v>4710000</v>
      </c>
      <c r="D158" s="129">
        <f t="shared" si="6"/>
        <v>164850</v>
      </c>
      <c r="E158" s="130" t="s">
        <v>7183</v>
      </c>
      <c r="F158" s="131"/>
    </row>
    <row r="159" spans="1:6">
      <c r="A159" s="128" t="s">
        <v>1009</v>
      </c>
      <c r="B159" s="127">
        <v>158000</v>
      </c>
      <c r="C159" s="127">
        <f t="shared" si="5"/>
        <v>4740000</v>
      </c>
      <c r="D159" s="129">
        <f t="shared" si="6"/>
        <v>165900</v>
      </c>
      <c r="E159" s="130" t="s">
        <v>7183</v>
      </c>
      <c r="F159" s="131"/>
    </row>
    <row r="160" spans="1:6">
      <c r="A160" s="128" t="s">
        <v>1010</v>
      </c>
      <c r="B160" s="127">
        <v>159000</v>
      </c>
      <c r="C160" s="127">
        <f t="shared" si="5"/>
        <v>4770000</v>
      </c>
      <c r="D160" s="129">
        <f t="shared" si="6"/>
        <v>166950</v>
      </c>
      <c r="E160" s="130" t="s">
        <v>7183</v>
      </c>
      <c r="F160" s="131"/>
    </row>
    <row r="161" spans="1:6">
      <c r="A161" s="128" t="s">
        <v>1011</v>
      </c>
      <c r="B161" s="127">
        <v>160000</v>
      </c>
      <c r="C161" s="127">
        <f t="shared" si="5"/>
        <v>4800000</v>
      </c>
      <c r="D161" s="129">
        <f t="shared" si="6"/>
        <v>168000</v>
      </c>
      <c r="E161" s="130" t="s">
        <v>7183</v>
      </c>
      <c r="F161" s="131"/>
    </row>
    <row r="162" spans="1:6">
      <c r="A162" s="128" t="s">
        <v>1012</v>
      </c>
      <c r="B162" s="127">
        <v>161000</v>
      </c>
      <c r="C162" s="127">
        <f t="shared" si="5"/>
        <v>4830000</v>
      </c>
      <c r="D162" s="129">
        <f t="shared" si="6"/>
        <v>169050</v>
      </c>
      <c r="E162" s="130" t="s">
        <v>7183</v>
      </c>
      <c r="F162" s="131"/>
    </row>
    <row r="163" spans="1:6">
      <c r="A163" s="128" t="s">
        <v>1013</v>
      </c>
      <c r="B163" s="127">
        <v>162000</v>
      </c>
      <c r="C163" s="127">
        <f t="shared" si="5"/>
        <v>4860000</v>
      </c>
      <c r="D163" s="129">
        <f t="shared" si="6"/>
        <v>170100</v>
      </c>
      <c r="E163" s="130" t="s">
        <v>7183</v>
      </c>
      <c r="F163" s="131"/>
    </row>
    <row r="164" spans="1:6">
      <c r="A164" s="128" t="s">
        <v>1014</v>
      </c>
      <c r="B164" s="127">
        <v>163000</v>
      </c>
      <c r="C164" s="127">
        <f t="shared" si="5"/>
        <v>4890000</v>
      </c>
      <c r="D164" s="129">
        <f t="shared" si="6"/>
        <v>171150</v>
      </c>
      <c r="E164" s="130" t="s">
        <v>7183</v>
      </c>
      <c r="F164" s="131"/>
    </row>
    <row r="165" spans="1:6">
      <c r="A165" s="128" t="s">
        <v>1015</v>
      </c>
      <c r="B165" s="127">
        <v>164000</v>
      </c>
      <c r="C165" s="127">
        <f t="shared" si="5"/>
        <v>4920000</v>
      </c>
      <c r="D165" s="129">
        <f t="shared" si="6"/>
        <v>172200</v>
      </c>
      <c r="E165" s="130" t="s">
        <v>7183</v>
      </c>
      <c r="F165" s="131"/>
    </row>
    <row r="166" spans="1:6">
      <c r="A166" s="128" t="s">
        <v>1016</v>
      </c>
      <c r="B166" s="127">
        <v>165000</v>
      </c>
      <c r="C166" s="127">
        <f t="shared" si="5"/>
        <v>4950000</v>
      </c>
      <c r="D166" s="129">
        <f t="shared" si="6"/>
        <v>173250</v>
      </c>
      <c r="E166" s="130" t="s">
        <v>7183</v>
      </c>
      <c r="F166" s="131"/>
    </row>
    <row r="167" spans="1:6">
      <c r="A167" s="128" t="s">
        <v>1017</v>
      </c>
      <c r="B167" s="127">
        <v>166000</v>
      </c>
      <c r="C167" s="127">
        <f t="shared" si="5"/>
        <v>4980000</v>
      </c>
      <c r="D167" s="129">
        <f t="shared" si="6"/>
        <v>174300</v>
      </c>
      <c r="E167" s="130" t="s">
        <v>7183</v>
      </c>
      <c r="F167" s="131"/>
    </row>
    <row r="168" spans="1:6">
      <c r="A168" s="128" t="s">
        <v>1018</v>
      </c>
      <c r="B168" s="127">
        <v>167000</v>
      </c>
      <c r="C168" s="127">
        <f t="shared" si="5"/>
        <v>5010000</v>
      </c>
      <c r="D168" s="129">
        <f t="shared" si="6"/>
        <v>175350</v>
      </c>
      <c r="E168" s="130" t="s">
        <v>7183</v>
      </c>
      <c r="F168" s="131"/>
    </row>
    <row r="169" spans="1:6">
      <c r="A169" s="128" t="s">
        <v>1019</v>
      </c>
      <c r="B169" s="127">
        <v>168000</v>
      </c>
      <c r="C169" s="127">
        <f t="shared" si="5"/>
        <v>5040000</v>
      </c>
      <c r="D169" s="129">
        <f t="shared" si="6"/>
        <v>176400</v>
      </c>
      <c r="E169" s="130" t="s">
        <v>7183</v>
      </c>
      <c r="F169" s="131"/>
    </row>
    <row r="170" spans="1:6">
      <c r="A170" s="128" t="s">
        <v>1020</v>
      </c>
      <c r="B170" s="127">
        <v>169000</v>
      </c>
      <c r="C170" s="127">
        <f t="shared" si="5"/>
        <v>5070000</v>
      </c>
      <c r="D170" s="129">
        <f t="shared" si="6"/>
        <v>177450</v>
      </c>
      <c r="E170" s="130" t="s">
        <v>7183</v>
      </c>
      <c r="F170" s="131"/>
    </row>
    <row r="171" spans="1:6">
      <c r="A171" s="128" t="s">
        <v>1021</v>
      </c>
      <c r="B171" s="127">
        <v>170000</v>
      </c>
      <c r="C171" s="127">
        <f t="shared" si="5"/>
        <v>5100000</v>
      </c>
      <c r="D171" s="129">
        <f t="shared" si="6"/>
        <v>178500</v>
      </c>
      <c r="E171" s="130" t="s">
        <v>7183</v>
      </c>
      <c r="F171" s="131"/>
    </row>
    <row r="172" spans="1:6">
      <c r="A172" s="128" t="s">
        <v>1022</v>
      </c>
      <c r="B172" s="127">
        <v>171000</v>
      </c>
      <c r="C172" s="127">
        <f t="shared" si="5"/>
        <v>5130000</v>
      </c>
      <c r="D172" s="129">
        <f t="shared" si="6"/>
        <v>179550</v>
      </c>
      <c r="E172" s="130" t="s">
        <v>7183</v>
      </c>
      <c r="F172" s="131"/>
    </row>
    <row r="173" spans="1:6">
      <c r="A173" s="128" t="s">
        <v>1023</v>
      </c>
      <c r="B173" s="127">
        <v>172000</v>
      </c>
      <c r="C173" s="127">
        <f t="shared" si="5"/>
        <v>5160000</v>
      </c>
      <c r="D173" s="129">
        <f t="shared" si="6"/>
        <v>180600</v>
      </c>
      <c r="E173" s="130" t="s">
        <v>7183</v>
      </c>
      <c r="F173" s="131"/>
    </row>
    <row r="174" spans="1:6">
      <c r="A174" s="128" t="s">
        <v>1024</v>
      </c>
      <c r="B174" s="127">
        <v>173000</v>
      </c>
      <c r="C174" s="127">
        <f t="shared" si="5"/>
        <v>5190000</v>
      </c>
      <c r="D174" s="129">
        <f t="shared" si="6"/>
        <v>181650</v>
      </c>
      <c r="E174" s="130" t="s">
        <v>7183</v>
      </c>
      <c r="F174" s="131"/>
    </row>
    <row r="175" spans="1:6">
      <c r="A175" s="128" t="s">
        <v>1025</v>
      </c>
      <c r="B175" s="127">
        <v>174000</v>
      </c>
      <c r="C175" s="127">
        <f t="shared" si="5"/>
        <v>5220000</v>
      </c>
      <c r="D175" s="129">
        <f t="shared" si="6"/>
        <v>182700</v>
      </c>
      <c r="E175" s="130" t="s">
        <v>7183</v>
      </c>
      <c r="F175" s="131"/>
    </row>
    <row r="176" spans="1:6">
      <c r="A176" s="128" t="s">
        <v>1026</v>
      </c>
      <c r="B176" s="127">
        <v>175000</v>
      </c>
      <c r="C176" s="127">
        <f t="shared" si="5"/>
        <v>5250000</v>
      </c>
      <c r="D176" s="129">
        <f t="shared" si="6"/>
        <v>183750</v>
      </c>
      <c r="E176" s="130" t="s">
        <v>7183</v>
      </c>
      <c r="F176" s="131"/>
    </row>
    <row r="177" spans="1:6">
      <c r="A177" s="128" t="s">
        <v>2722</v>
      </c>
      <c r="B177" s="127">
        <v>176000</v>
      </c>
      <c r="C177" s="127">
        <f t="shared" si="5"/>
        <v>5280000</v>
      </c>
      <c r="D177" s="129">
        <f t="shared" si="6"/>
        <v>184800</v>
      </c>
      <c r="E177" s="130" t="s">
        <v>7183</v>
      </c>
      <c r="F177" s="131"/>
    </row>
    <row r="178" spans="1:6">
      <c r="A178" s="128" t="s">
        <v>2723</v>
      </c>
      <c r="B178" s="127">
        <v>177000</v>
      </c>
      <c r="C178" s="127">
        <f t="shared" si="5"/>
        <v>5310000</v>
      </c>
      <c r="D178" s="129">
        <f t="shared" si="6"/>
        <v>185850</v>
      </c>
      <c r="E178" s="130" t="s">
        <v>7183</v>
      </c>
      <c r="F178" s="131"/>
    </row>
    <row r="179" spans="1:6">
      <c r="A179" s="128" t="s">
        <v>2724</v>
      </c>
      <c r="B179" s="127">
        <v>178000</v>
      </c>
      <c r="C179" s="127">
        <f t="shared" si="5"/>
        <v>5340000</v>
      </c>
      <c r="D179" s="129">
        <f t="shared" si="6"/>
        <v>186900</v>
      </c>
      <c r="E179" s="130" t="s">
        <v>7183</v>
      </c>
      <c r="F179" s="131"/>
    </row>
    <row r="180" spans="1:6">
      <c r="A180" s="128" t="s">
        <v>2725</v>
      </c>
      <c r="B180" s="127">
        <v>179000</v>
      </c>
      <c r="C180" s="127">
        <f t="shared" si="5"/>
        <v>5370000</v>
      </c>
      <c r="D180" s="129">
        <f t="shared" si="6"/>
        <v>187950</v>
      </c>
      <c r="E180" s="130" t="s">
        <v>7183</v>
      </c>
      <c r="F180" s="131"/>
    </row>
    <row r="181" spans="1:6">
      <c r="A181" s="128" t="s">
        <v>2726</v>
      </c>
      <c r="B181" s="127">
        <v>180000</v>
      </c>
      <c r="C181" s="127">
        <f t="shared" si="5"/>
        <v>5400000</v>
      </c>
      <c r="D181" s="129">
        <f t="shared" si="6"/>
        <v>189000</v>
      </c>
      <c r="E181" s="130" t="s">
        <v>7183</v>
      </c>
      <c r="F181" s="131"/>
    </row>
    <row r="182" spans="1:6">
      <c r="A182" s="128" t="s">
        <v>2727</v>
      </c>
      <c r="B182" s="127">
        <v>181000</v>
      </c>
      <c r="C182" s="127">
        <f t="shared" si="5"/>
        <v>5430000</v>
      </c>
      <c r="D182" s="129">
        <f t="shared" si="6"/>
        <v>190050</v>
      </c>
      <c r="E182" s="130" t="s">
        <v>7183</v>
      </c>
      <c r="F182" s="131"/>
    </row>
    <row r="183" spans="1:6">
      <c r="A183" s="128" t="s">
        <v>2728</v>
      </c>
      <c r="B183" s="127">
        <v>182000</v>
      </c>
      <c r="C183" s="127">
        <f t="shared" si="5"/>
        <v>5460000</v>
      </c>
      <c r="D183" s="129">
        <f t="shared" si="6"/>
        <v>191100</v>
      </c>
      <c r="E183" s="130" t="s">
        <v>7183</v>
      </c>
      <c r="F183" s="131"/>
    </row>
    <row r="184" spans="1:6">
      <c r="A184" s="128" t="s">
        <v>2729</v>
      </c>
      <c r="B184" s="127">
        <v>183000</v>
      </c>
      <c r="C184" s="127">
        <f t="shared" si="5"/>
        <v>5490000</v>
      </c>
      <c r="D184" s="129">
        <f t="shared" si="6"/>
        <v>192150</v>
      </c>
      <c r="E184" s="130" t="s">
        <v>7183</v>
      </c>
      <c r="F184" s="131"/>
    </row>
    <row r="185" spans="1:6">
      <c r="A185" s="128" t="s">
        <v>2730</v>
      </c>
      <c r="B185" s="127">
        <v>184000</v>
      </c>
      <c r="C185" s="127">
        <f t="shared" si="5"/>
        <v>5520000</v>
      </c>
      <c r="D185" s="129">
        <f t="shared" si="6"/>
        <v>193200</v>
      </c>
      <c r="E185" s="130" t="s">
        <v>7183</v>
      </c>
      <c r="F185" s="131"/>
    </row>
    <row r="186" spans="1:6">
      <c r="A186" s="128" t="s">
        <v>2731</v>
      </c>
      <c r="B186" s="127">
        <v>185000</v>
      </c>
      <c r="C186" s="127">
        <f t="shared" si="5"/>
        <v>5550000</v>
      </c>
      <c r="D186" s="129">
        <f t="shared" si="6"/>
        <v>194250</v>
      </c>
      <c r="E186" s="130" t="s">
        <v>7183</v>
      </c>
      <c r="F186" s="131"/>
    </row>
    <row r="187" spans="1:6">
      <c r="A187" s="128" t="s">
        <v>2732</v>
      </c>
      <c r="B187" s="127">
        <v>186000</v>
      </c>
      <c r="C187" s="127">
        <f t="shared" si="5"/>
        <v>5580000</v>
      </c>
      <c r="D187" s="129">
        <f t="shared" si="6"/>
        <v>195300</v>
      </c>
      <c r="E187" s="130" t="s">
        <v>7183</v>
      </c>
      <c r="F187" s="131"/>
    </row>
    <row r="188" spans="1:6">
      <c r="A188" s="128" t="s">
        <v>2733</v>
      </c>
      <c r="B188" s="127">
        <v>187000</v>
      </c>
      <c r="C188" s="127">
        <f t="shared" si="5"/>
        <v>5610000</v>
      </c>
      <c r="D188" s="129">
        <f t="shared" si="6"/>
        <v>196350</v>
      </c>
      <c r="E188" s="130" t="s">
        <v>7183</v>
      </c>
      <c r="F188" s="131"/>
    </row>
    <row r="189" spans="1:6">
      <c r="A189" s="128" t="s">
        <v>2734</v>
      </c>
      <c r="B189" s="127">
        <v>188000</v>
      </c>
      <c r="C189" s="127">
        <f t="shared" si="5"/>
        <v>5640000</v>
      </c>
      <c r="D189" s="129">
        <f t="shared" si="6"/>
        <v>197400</v>
      </c>
      <c r="E189" s="130" t="s">
        <v>7183</v>
      </c>
      <c r="F189" s="131"/>
    </row>
    <row r="190" spans="1:6">
      <c r="A190" s="128" t="s">
        <v>2735</v>
      </c>
      <c r="B190" s="127">
        <v>189000</v>
      </c>
      <c r="C190" s="127">
        <f t="shared" si="5"/>
        <v>5670000</v>
      </c>
      <c r="D190" s="129">
        <f t="shared" si="6"/>
        <v>198450</v>
      </c>
      <c r="E190" s="130" t="s">
        <v>7183</v>
      </c>
      <c r="F190" s="131"/>
    </row>
    <row r="191" spans="1:6">
      <c r="A191" s="128" t="s">
        <v>2736</v>
      </c>
      <c r="B191" s="127">
        <v>190000</v>
      </c>
      <c r="C191" s="127">
        <f t="shared" si="5"/>
        <v>5700000</v>
      </c>
      <c r="D191" s="129">
        <f t="shared" si="6"/>
        <v>199500</v>
      </c>
      <c r="E191" s="130" t="s">
        <v>7183</v>
      </c>
      <c r="F191" s="131"/>
    </row>
    <row r="192" spans="1:6">
      <c r="A192" s="128" t="s">
        <v>2737</v>
      </c>
      <c r="B192" s="127">
        <v>191000</v>
      </c>
      <c r="C192" s="127">
        <f t="shared" si="5"/>
        <v>5730000</v>
      </c>
      <c r="D192" s="129">
        <f t="shared" si="6"/>
        <v>200550</v>
      </c>
      <c r="E192" s="130" t="s">
        <v>7183</v>
      </c>
      <c r="F192" s="131"/>
    </row>
    <row r="193" spans="1:6">
      <c r="A193" s="128" t="s">
        <v>2738</v>
      </c>
      <c r="B193" s="127">
        <v>192000</v>
      </c>
      <c r="C193" s="127">
        <f t="shared" si="5"/>
        <v>5760000</v>
      </c>
      <c r="D193" s="129">
        <f t="shared" si="6"/>
        <v>201600</v>
      </c>
      <c r="E193" s="130" t="s">
        <v>7183</v>
      </c>
      <c r="F193" s="131"/>
    </row>
    <row r="194" spans="1:6">
      <c r="A194" s="128" t="s">
        <v>2739</v>
      </c>
      <c r="B194" s="127">
        <v>193000</v>
      </c>
      <c r="C194" s="127">
        <f t="shared" si="5"/>
        <v>5790000</v>
      </c>
      <c r="D194" s="129">
        <f t="shared" si="6"/>
        <v>202650</v>
      </c>
      <c r="E194" s="130" t="s">
        <v>7183</v>
      </c>
      <c r="F194" s="131"/>
    </row>
    <row r="195" spans="1:6">
      <c r="A195" s="128" t="s">
        <v>2740</v>
      </c>
      <c r="B195" s="127">
        <v>194000</v>
      </c>
      <c r="C195" s="127">
        <f t="shared" si="5"/>
        <v>5820000</v>
      </c>
      <c r="D195" s="129">
        <f t="shared" si="6"/>
        <v>203700</v>
      </c>
      <c r="E195" s="130" t="s">
        <v>7183</v>
      </c>
      <c r="F195" s="131"/>
    </row>
    <row r="196" spans="1:6">
      <c r="A196" s="128" t="s">
        <v>2741</v>
      </c>
      <c r="B196" s="127">
        <v>195000</v>
      </c>
      <c r="C196" s="127">
        <f t="shared" ref="C196:C259" si="7">C195+30000</f>
        <v>5850000</v>
      </c>
      <c r="D196" s="129">
        <f t="shared" si="6"/>
        <v>204750</v>
      </c>
      <c r="E196" s="130" t="s">
        <v>7183</v>
      </c>
      <c r="F196" s="131"/>
    </row>
    <row r="197" spans="1:6">
      <c r="A197" s="128" t="s">
        <v>2742</v>
      </c>
      <c r="B197" s="127">
        <v>196000</v>
      </c>
      <c r="C197" s="127">
        <f t="shared" si="7"/>
        <v>5880000</v>
      </c>
      <c r="D197" s="129">
        <f t="shared" si="6"/>
        <v>205800</v>
      </c>
      <c r="E197" s="130" t="s">
        <v>7183</v>
      </c>
      <c r="F197" s="131"/>
    </row>
    <row r="198" spans="1:6">
      <c r="A198" s="128" t="s">
        <v>2743</v>
      </c>
      <c r="B198" s="127">
        <v>197000</v>
      </c>
      <c r="C198" s="127">
        <f t="shared" si="7"/>
        <v>5910000</v>
      </c>
      <c r="D198" s="129">
        <f t="shared" si="6"/>
        <v>206850</v>
      </c>
      <c r="E198" s="130" t="s">
        <v>7183</v>
      </c>
      <c r="F198" s="131"/>
    </row>
    <row r="199" spans="1:6">
      <c r="A199" s="128" t="s">
        <v>2744</v>
      </c>
      <c r="B199" s="127">
        <v>198000</v>
      </c>
      <c r="C199" s="127">
        <f t="shared" si="7"/>
        <v>5940000</v>
      </c>
      <c r="D199" s="129">
        <f t="shared" si="6"/>
        <v>207900</v>
      </c>
      <c r="E199" s="130" t="s">
        <v>7183</v>
      </c>
      <c r="F199" s="131"/>
    </row>
    <row r="200" spans="1:6">
      <c r="A200" s="128" t="s">
        <v>2745</v>
      </c>
      <c r="B200" s="127">
        <v>199000</v>
      </c>
      <c r="C200" s="127">
        <f t="shared" si="7"/>
        <v>5970000</v>
      </c>
      <c r="D200" s="129">
        <f t="shared" si="6"/>
        <v>208950</v>
      </c>
      <c r="E200" s="130" t="s">
        <v>7183</v>
      </c>
      <c r="F200" s="131"/>
    </row>
    <row r="201" spans="1:6">
      <c r="A201" s="128" t="s">
        <v>2746</v>
      </c>
      <c r="B201" s="127">
        <v>200000</v>
      </c>
      <c r="C201" s="127">
        <f t="shared" si="7"/>
        <v>6000000</v>
      </c>
      <c r="D201" s="129">
        <f t="shared" si="6"/>
        <v>210000</v>
      </c>
      <c r="E201" s="130" t="s">
        <v>7183</v>
      </c>
      <c r="F201" s="131"/>
    </row>
    <row r="202" spans="1:6">
      <c r="A202" s="128" t="s">
        <v>2747</v>
      </c>
      <c r="B202" s="127">
        <v>201000</v>
      </c>
      <c r="C202" s="127">
        <f t="shared" si="7"/>
        <v>6030000</v>
      </c>
      <c r="D202" s="129">
        <f t="shared" si="6"/>
        <v>211050</v>
      </c>
      <c r="E202" s="130" t="s">
        <v>7183</v>
      </c>
      <c r="F202" s="131"/>
    </row>
    <row r="203" spans="1:6">
      <c r="A203" s="128" t="s">
        <v>2748</v>
      </c>
      <c r="B203" s="127">
        <v>202000</v>
      </c>
      <c r="C203" s="127">
        <f t="shared" si="7"/>
        <v>6060000</v>
      </c>
      <c r="D203" s="129">
        <f t="shared" si="6"/>
        <v>212100</v>
      </c>
      <c r="E203" s="130" t="s">
        <v>7183</v>
      </c>
      <c r="F203" s="131"/>
    </row>
    <row r="204" spans="1:6">
      <c r="A204" s="128" t="s">
        <v>2749</v>
      </c>
      <c r="B204" s="127">
        <v>203000</v>
      </c>
      <c r="C204" s="127">
        <f t="shared" si="7"/>
        <v>6090000</v>
      </c>
      <c r="D204" s="129">
        <f t="shared" si="6"/>
        <v>213150</v>
      </c>
      <c r="E204" s="130" t="s">
        <v>7183</v>
      </c>
      <c r="F204" s="131"/>
    </row>
    <row r="205" spans="1:6">
      <c r="A205" s="128" t="s">
        <v>2750</v>
      </c>
      <c r="B205" s="127">
        <v>204000</v>
      </c>
      <c r="C205" s="127">
        <f t="shared" si="7"/>
        <v>6120000</v>
      </c>
      <c r="D205" s="129">
        <f t="shared" si="6"/>
        <v>214200</v>
      </c>
      <c r="E205" s="130" t="s">
        <v>7183</v>
      </c>
      <c r="F205" s="131"/>
    </row>
    <row r="206" spans="1:6">
      <c r="A206" s="128" t="s">
        <v>2751</v>
      </c>
      <c r="B206" s="127">
        <v>205000</v>
      </c>
      <c r="C206" s="127">
        <f t="shared" si="7"/>
        <v>6150000</v>
      </c>
      <c r="D206" s="129">
        <f t="shared" si="6"/>
        <v>215250</v>
      </c>
      <c r="E206" s="130" t="s">
        <v>7183</v>
      </c>
      <c r="F206" s="131"/>
    </row>
    <row r="207" spans="1:6">
      <c r="A207" s="128" t="s">
        <v>2752</v>
      </c>
      <c r="B207" s="127">
        <v>206000</v>
      </c>
      <c r="C207" s="127">
        <f t="shared" si="7"/>
        <v>6180000</v>
      </c>
      <c r="D207" s="129">
        <f t="shared" ref="D207:D270" si="8">SUM($G$2)*(B207*0.001)</f>
        <v>216300</v>
      </c>
      <c r="E207" s="130" t="s">
        <v>7183</v>
      </c>
      <c r="F207" s="131"/>
    </row>
    <row r="208" spans="1:6">
      <c r="A208" s="128" t="s">
        <v>2753</v>
      </c>
      <c r="B208" s="127">
        <v>207000</v>
      </c>
      <c r="C208" s="127">
        <f t="shared" si="7"/>
        <v>6210000</v>
      </c>
      <c r="D208" s="129">
        <f t="shared" si="8"/>
        <v>217350</v>
      </c>
      <c r="E208" s="130" t="s">
        <v>7183</v>
      </c>
      <c r="F208" s="131"/>
    </row>
    <row r="209" spans="1:6">
      <c r="A209" s="128" t="s">
        <v>2754</v>
      </c>
      <c r="B209" s="127">
        <v>208000</v>
      </c>
      <c r="C209" s="127">
        <f t="shared" si="7"/>
        <v>6240000</v>
      </c>
      <c r="D209" s="129">
        <f t="shared" si="8"/>
        <v>218400</v>
      </c>
      <c r="E209" s="130" t="s">
        <v>7183</v>
      </c>
      <c r="F209" s="131"/>
    </row>
    <row r="210" spans="1:6">
      <c r="A210" s="128" t="s">
        <v>2755</v>
      </c>
      <c r="B210" s="127">
        <v>209000</v>
      </c>
      <c r="C210" s="127">
        <f t="shared" si="7"/>
        <v>6270000</v>
      </c>
      <c r="D210" s="129">
        <f t="shared" si="8"/>
        <v>219450</v>
      </c>
      <c r="E210" s="130" t="s">
        <v>7183</v>
      </c>
      <c r="F210" s="131"/>
    </row>
    <row r="211" spans="1:6">
      <c r="A211" s="128" t="s">
        <v>2756</v>
      </c>
      <c r="B211" s="127">
        <v>210000</v>
      </c>
      <c r="C211" s="127">
        <f t="shared" si="7"/>
        <v>6300000</v>
      </c>
      <c r="D211" s="129">
        <f t="shared" si="8"/>
        <v>220500</v>
      </c>
      <c r="E211" s="130" t="s">
        <v>7183</v>
      </c>
      <c r="F211" s="131"/>
    </row>
    <row r="212" spans="1:6">
      <c r="A212" s="128" t="s">
        <v>2757</v>
      </c>
      <c r="B212" s="127">
        <v>211000</v>
      </c>
      <c r="C212" s="127">
        <f t="shared" si="7"/>
        <v>6330000</v>
      </c>
      <c r="D212" s="129">
        <f t="shared" si="8"/>
        <v>221550</v>
      </c>
      <c r="E212" s="130" t="s">
        <v>7183</v>
      </c>
      <c r="F212" s="131"/>
    </row>
    <row r="213" spans="1:6">
      <c r="A213" s="128" t="s">
        <v>2758</v>
      </c>
      <c r="B213" s="127">
        <v>212000</v>
      </c>
      <c r="C213" s="127">
        <f t="shared" si="7"/>
        <v>6360000</v>
      </c>
      <c r="D213" s="129">
        <f t="shared" si="8"/>
        <v>222600</v>
      </c>
      <c r="E213" s="130" t="s">
        <v>7183</v>
      </c>
      <c r="F213" s="131"/>
    </row>
    <row r="214" spans="1:6">
      <c r="A214" s="128" t="s">
        <v>2759</v>
      </c>
      <c r="B214" s="127">
        <v>213000</v>
      </c>
      <c r="C214" s="127">
        <f t="shared" si="7"/>
        <v>6390000</v>
      </c>
      <c r="D214" s="129">
        <f t="shared" si="8"/>
        <v>223650</v>
      </c>
      <c r="E214" s="130" t="s">
        <v>7183</v>
      </c>
      <c r="F214" s="131"/>
    </row>
    <row r="215" spans="1:6">
      <c r="A215" s="128" t="s">
        <v>2760</v>
      </c>
      <c r="B215" s="127">
        <v>214000</v>
      </c>
      <c r="C215" s="127">
        <f t="shared" si="7"/>
        <v>6420000</v>
      </c>
      <c r="D215" s="129">
        <f t="shared" si="8"/>
        <v>224700</v>
      </c>
      <c r="E215" s="130" t="s">
        <v>7183</v>
      </c>
      <c r="F215" s="131"/>
    </row>
    <row r="216" spans="1:6">
      <c r="A216" s="128" t="s">
        <v>2761</v>
      </c>
      <c r="B216" s="127">
        <v>215000</v>
      </c>
      <c r="C216" s="127">
        <f t="shared" si="7"/>
        <v>6450000</v>
      </c>
      <c r="D216" s="129">
        <f t="shared" si="8"/>
        <v>225750</v>
      </c>
      <c r="E216" s="130" t="s">
        <v>7183</v>
      </c>
      <c r="F216" s="131"/>
    </row>
    <row r="217" spans="1:6">
      <c r="A217" s="128" t="s">
        <v>2762</v>
      </c>
      <c r="B217" s="127">
        <v>216000</v>
      </c>
      <c r="C217" s="127">
        <f t="shared" si="7"/>
        <v>6480000</v>
      </c>
      <c r="D217" s="129">
        <f t="shared" si="8"/>
        <v>226800</v>
      </c>
      <c r="E217" s="130" t="s">
        <v>7183</v>
      </c>
      <c r="F217" s="131"/>
    </row>
    <row r="218" spans="1:6">
      <c r="A218" s="128" t="s">
        <v>2763</v>
      </c>
      <c r="B218" s="127">
        <v>217000</v>
      </c>
      <c r="C218" s="127">
        <f t="shared" si="7"/>
        <v>6510000</v>
      </c>
      <c r="D218" s="129">
        <f t="shared" si="8"/>
        <v>227850</v>
      </c>
      <c r="E218" s="130" t="s">
        <v>7183</v>
      </c>
      <c r="F218" s="131"/>
    </row>
    <row r="219" spans="1:6">
      <c r="A219" s="128" t="s">
        <v>2764</v>
      </c>
      <c r="B219" s="127">
        <v>218000</v>
      </c>
      <c r="C219" s="127">
        <f t="shared" si="7"/>
        <v>6540000</v>
      </c>
      <c r="D219" s="129">
        <f t="shared" si="8"/>
        <v>228900</v>
      </c>
      <c r="E219" s="130" t="s">
        <v>7183</v>
      </c>
      <c r="F219" s="131"/>
    </row>
    <row r="220" spans="1:6">
      <c r="A220" s="128" t="s">
        <v>2765</v>
      </c>
      <c r="B220" s="127">
        <v>219000</v>
      </c>
      <c r="C220" s="127">
        <f t="shared" si="7"/>
        <v>6570000</v>
      </c>
      <c r="D220" s="129">
        <f t="shared" si="8"/>
        <v>229950</v>
      </c>
      <c r="E220" s="130" t="s">
        <v>7183</v>
      </c>
      <c r="F220" s="131"/>
    </row>
    <row r="221" spans="1:6">
      <c r="A221" s="128" t="s">
        <v>2766</v>
      </c>
      <c r="B221" s="127">
        <v>220000</v>
      </c>
      <c r="C221" s="127">
        <f t="shared" si="7"/>
        <v>6600000</v>
      </c>
      <c r="D221" s="129">
        <f t="shared" si="8"/>
        <v>231000</v>
      </c>
      <c r="E221" s="130" t="s">
        <v>7183</v>
      </c>
      <c r="F221" s="131"/>
    </row>
    <row r="222" spans="1:6">
      <c r="A222" s="128" t="s">
        <v>2767</v>
      </c>
      <c r="B222" s="127">
        <v>221000</v>
      </c>
      <c r="C222" s="127">
        <f t="shared" si="7"/>
        <v>6630000</v>
      </c>
      <c r="D222" s="129">
        <f t="shared" si="8"/>
        <v>232050</v>
      </c>
      <c r="E222" s="130" t="s">
        <v>7183</v>
      </c>
      <c r="F222" s="131"/>
    </row>
    <row r="223" spans="1:6">
      <c r="A223" s="128" t="s">
        <v>2768</v>
      </c>
      <c r="B223" s="127">
        <v>222000</v>
      </c>
      <c r="C223" s="127">
        <f t="shared" si="7"/>
        <v>6660000</v>
      </c>
      <c r="D223" s="129">
        <f t="shared" si="8"/>
        <v>233100</v>
      </c>
      <c r="E223" s="130" t="s">
        <v>7183</v>
      </c>
      <c r="F223" s="131"/>
    </row>
    <row r="224" spans="1:6">
      <c r="A224" s="128" t="s">
        <v>2769</v>
      </c>
      <c r="B224" s="127">
        <v>223000</v>
      </c>
      <c r="C224" s="127">
        <f t="shared" si="7"/>
        <v>6690000</v>
      </c>
      <c r="D224" s="129">
        <f t="shared" si="8"/>
        <v>234150</v>
      </c>
      <c r="E224" s="130" t="s">
        <v>7183</v>
      </c>
      <c r="F224" s="131"/>
    </row>
    <row r="225" spans="1:6">
      <c r="A225" s="128" t="s">
        <v>2770</v>
      </c>
      <c r="B225" s="127">
        <v>224000</v>
      </c>
      <c r="C225" s="127">
        <f t="shared" si="7"/>
        <v>6720000</v>
      </c>
      <c r="D225" s="129">
        <f t="shared" si="8"/>
        <v>235200</v>
      </c>
      <c r="E225" s="130" t="s">
        <v>7183</v>
      </c>
      <c r="F225" s="131"/>
    </row>
    <row r="226" spans="1:6">
      <c r="A226" s="128" t="s">
        <v>2771</v>
      </c>
      <c r="B226" s="127">
        <v>225000</v>
      </c>
      <c r="C226" s="127">
        <f t="shared" si="7"/>
        <v>6750000</v>
      </c>
      <c r="D226" s="129">
        <f t="shared" si="8"/>
        <v>236250</v>
      </c>
      <c r="E226" s="130" t="s">
        <v>7183</v>
      </c>
      <c r="F226" s="131"/>
    </row>
    <row r="227" spans="1:6">
      <c r="A227" s="128" t="s">
        <v>2772</v>
      </c>
      <c r="B227" s="127">
        <v>226000</v>
      </c>
      <c r="C227" s="127">
        <f t="shared" si="7"/>
        <v>6780000</v>
      </c>
      <c r="D227" s="129">
        <f t="shared" si="8"/>
        <v>237300</v>
      </c>
      <c r="E227" s="130" t="s">
        <v>7183</v>
      </c>
      <c r="F227" s="131"/>
    </row>
    <row r="228" spans="1:6">
      <c r="A228" s="128" t="s">
        <v>2773</v>
      </c>
      <c r="B228" s="127">
        <v>227000</v>
      </c>
      <c r="C228" s="127">
        <f t="shared" si="7"/>
        <v>6810000</v>
      </c>
      <c r="D228" s="129">
        <f t="shared" si="8"/>
        <v>238350</v>
      </c>
      <c r="E228" s="130" t="s">
        <v>7183</v>
      </c>
      <c r="F228" s="131"/>
    </row>
    <row r="229" spans="1:6">
      <c r="A229" s="128" t="s">
        <v>2774</v>
      </c>
      <c r="B229" s="127">
        <v>228000</v>
      </c>
      <c r="C229" s="127">
        <f t="shared" si="7"/>
        <v>6840000</v>
      </c>
      <c r="D229" s="129">
        <f t="shared" si="8"/>
        <v>239400</v>
      </c>
      <c r="E229" s="130" t="s">
        <v>7183</v>
      </c>
      <c r="F229" s="131"/>
    </row>
    <row r="230" spans="1:6">
      <c r="A230" s="128" t="s">
        <v>2775</v>
      </c>
      <c r="B230" s="127">
        <v>229000</v>
      </c>
      <c r="C230" s="127">
        <f t="shared" si="7"/>
        <v>6870000</v>
      </c>
      <c r="D230" s="129">
        <f t="shared" si="8"/>
        <v>240450</v>
      </c>
      <c r="E230" s="130" t="s">
        <v>7183</v>
      </c>
      <c r="F230" s="131"/>
    </row>
    <row r="231" spans="1:6">
      <c r="A231" s="128" t="s">
        <v>2776</v>
      </c>
      <c r="B231" s="127">
        <v>230000</v>
      </c>
      <c r="C231" s="127">
        <f t="shared" si="7"/>
        <v>6900000</v>
      </c>
      <c r="D231" s="129">
        <f t="shared" si="8"/>
        <v>241500</v>
      </c>
      <c r="E231" s="130" t="s">
        <v>7183</v>
      </c>
      <c r="F231" s="131"/>
    </row>
    <row r="232" spans="1:6">
      <c r="A232" s="128" t="s">
        <v>2777</v>
      </c>
      <c r="B232" s="127">
        <v>231000</v>
      </c>
      <c r="C232" s="127">
        <f t="shared" si="7"/>
        <v>6930000</v>
      </c>
      <c r="D232" s="129">
        <f t="shared" si="8"/>
        <v>242550</v>
      </c>
      <c r="E232" s="130" t="s">
        <v>7183</v>
      </c>
      <c r="F232" s="131"/>
    </row>
    <row r="233" spans="1:6">
      <c r="A233" s="128" t="s">
        <v>2778</v>
      </c>
      <c r="B233" s="127">
        <v>232000</v>
      </c>
      <c r="C233" s="127">
        <f t="shared" si="7"/>
        <v>6960000</v>
      </c>
      <c r="D233" s="129">
        <f t="shared" si="8"/>
        <v>243600</v>
      </c>
      <c r="E233" s="130" t="s">
        <v>7183</v>
      </c>
      <c r="F233" s="131"/>
    </row>
    <row r="234" spans="1:6">
      <c r="A234" s="128" t="s">
        <v>2779</v>
      </c>
      <c r="B234" s="127">
        <v>233000</v>
      </c>
      <c r="C234" s="127">
        <f t="shared" si="7"/>
        <v>6990000</v>
      </c>
      <c r="D234" s="129">
        <f t="shared" si="8"/>
        <v>244650</v>
      </c>
      <c r="E234" s="130" t="s">
        <v>7183</v>
      </c>
      <c r="F234" s="131"/>
    </row>
    <row r="235" spans="1:6">
      <c r="A235" s="128" t="s">
        <v>2780</v>
      </c>
      <c r="B235" s="127">
        <v>234000</v>
      </c>
      <c r="C235" s="127">
        <f t="shared" si="7"/>
        <v>7020000</v>
      </c>
      <c r="D235" s="129">
        <f t="shared" si="8"/>
        <v>245700</v>
      </c>
      <c r="E235" s="130" t="s">
        <v>7183</v>
      </c>
      <c r="F235" s="131"/>
    </row>
    <row r="236" spans="1:6">
      <c r="A236" s="128" t="s">
        <v>2781</v>
      </c>
      <c r="B236" s="127">
        <v>235000</v>
      </c>
      <c r="C236" s="127">
        <f t="shared" si="7"/>
        <v>7050000</v>
      </c>
      <c r="D236" s="129">
        <f t="shared" si="8"/>
        <v>246750</v>
      </c>
      <c r="E236" s="130" t="s">
        <v>7183</v>
      </c>
      <c r="F236" s="131"/>
    </row>
    <row r="237" spans="1:6">
      <c r="A237" s="128" t="s">
        <v>2782</v>
      </c>
      <c r="B237" s="127">
        <v>236000</v>
      </c>
      <c r="C237" s="127">
        <f t="shared" si="7"/>
        <v>7080000</v>
      </c>
      <c r="D237" s="129">
        <f t="shared" si="8"/>
        <v>247800</v>
      </c>
      <c r="E237" s="130" t="s">
        <v>7183</v>
      </c>
      <c r="F237" s="131"/>
    </row>
    <row r="238" spans="1:6">
      <c r="A238" s="128" t="s">
        <v>2783</v>
      </c>
      <c r="B238" s="127">
        <v>237000</v>
      </c>
      <c r="C238" s="127">
        <f t="shared" si="7"/>
        <v>7110000</v>
      </c>
      <c r="D238" s="129">
        <f t="shared" si="8"/>
        <v>248850</v>
      </c>
      <c r="E238" s="130" t="s">
        <v>7183</v>
      </c>
      <c r="F238" s="131"/>
    </row>
    <row r="239" spans="1:6">
      <c r="A239" s="128" t="s">
        <v>2784</v>
      </c>
      <c r="B239" s="127">
        <v>238000</v>
      </c>
      <c r="C239" s="127">
        <f t="shared" si="7"/>
        <v>7140000</v>
      </c>
      <c r="D239" s="129">
        <f t="shared" si="8"/>
        <v>249900</v>
      </c>
      <c r="E239" s="130" t="s">
        <v>7183</v>
      </c>
      <c r="F239" s="131"/>
    </row>
    <row r="240" spans="1:6">
      <c r="A240" s="128" t="s">
        <v>2785</v>
      </c>
      <c r="B240" s="127">
        <v>239000</v>
      </c>
      <c r="C240" s="127">
        <f t="shared" si="7"/>
        <v>7170000</v>
      </c>
      <c r="D240" s="129">
        <f t="shared" si="8"/>
        <v>250950</v>
      </c>
      <c r="E240" s="130" t="s">
        <v>7183</v>
      </c>
      <c r="F240" s="131"/>
    </row>
    <row r="241" spans="1:6">
      <c r="A241" s="128" t="s">
        <v>2786</v>
      </c>
      <c r="B241" s="127">
        <v>240000</v>
      </c>
      <c r="C241" s="127">
        <f t="shared" si="7"/>
        <v>7200000</v>
      </c>
      <c r="D241" s="129">
        <f t="shared" si="8"/>
        <v>252000</v>
      </c>
      <c r="E241" s="130" t="s">
        <v>7183</v>
      </c>
      <c r="F241" s="131"/>
    </row>
    <row r="242" spans="1:6">
      <c r="A242" s="128" t="s">
        <v>2787</v>
      </c>
      <c r="B242" s="127">
        <v>241000</v>
      </c>
      <c r="C242" s="127">
        <f t="shared" si="7"/>
        <v>7230000</v>
      </c>
      <c r="D242" s="129">
        <f t="shared" si="8"/>
        <v>253050</v>
      </c>
      <c r="E242" s="130" t="s">
        <v>7183</v>
      </c>
      <c r="F242" s="131"/>
    </row>
    <row r="243" spans="1:6">
      <c r="A243" s="128" t="s">
        <v>2788</v>
      </c>
      <c r="B243" s="127">
        <v>242000</v>
      </c>
      <c r="C243" s="127">
        <f t="shared" si="7"/>
        <v>7260000</v>
      </c>
      <c r="D243" s="129">
        <f t="shared" si="8"/>
        <v>254100</v>
      </c>
      <c r="E243" s="130" t="s">
        <v>7183</v>
      </c>
      <c r="F243" s="131"/>
    </row>
    <row r="244" spans="1:6">
      <c r="A244" s="128" t="s">
        <v>2789</v>
      </c>
      <c r="B244" s="127">
        <v>243000</v>
      </c>
      <c r="C244" s="127">
        <f t="shared" si="7"/>
        <v>7290000</v>
      </c>
      <c r="D244" s="129">
        <f t="shared" si="8"/>
        <v>255150</v>
      </c>
      <c r="E244" s="130" t="s">
        <v>7183</v>
      </c>
      <c r="F244" s="131"/>
    </row>
    <row r="245" spans="1:6">
      <c r="A245" s="128" t="s">
        <v>2790</v>
      </c>
      <c r="B245" s="127">
        <v>244000</v>
      </c>
      <c r="C245" s="127">
        <f t="shared" si="7"/>
        <v>7320000</v>
      </c>
      <c r="D245" s="129">
        <f t="shared" si="8"/>
        <v>256200</v>
      </c>
      <c r="E245" s="130" t="s">
        <v>7183</v>
      </c>
      <c r="F245" s="131"/>
    </row>
    <row r="246" spans="1:6">
      <c r="A246" s="128" t="s">
        <v>2791</v>
      </c>
      <c r="B246" s="127">
        <v>245000</v>
      </c>
      <c r="C246" s="127">
        <f t="shared" si="7"/>
        <v>7350000</v>
      </c>
      <c r="D246" s="129">
        <f t="shared" si="8"/>
        <v>257250</v>
      </c>
      <c r="E246" s="130" t="s">
        <v>7183</v>
      </c>
      <c r="F246" s="131"/>
    </row>
    <row r="247" spans="1:6">
      <c r="A247" s="128" t="s">
        <v>2792</v>
      </c>
      <c r="B247" s="127">
        <v>246000</v>
      </c>
      <c r="C247" s="127">
        <f t="shared" si="7"/>
        <v>7380000</v>
      </c>
      <c r="D247" s="129">
        <f t="shared" si="8"/>
        <v>258300</v>
      </c>
      <c r="E247" s="130" t="s">
        <v>7183</v>
      </c>
      <c r="F247" s="131"/>
    </row>
    <row r="248" spans="1:6">
      <c r="A248" s="128" t="s">
        <v>2793</v>
      </c>
      <c r="B248" s="127">
        <v>247000</v>
      </c>
      <c r="C248" s="127">
        <f t="shared" si="7"/>
        <v>7410000</v>
      </c>
      <c r="D248" s="129">
        <f t="shared" si="8"/>
        <v>259350</v>
      </c>
      <c r="E248" s="130" t="s">
        <v>7183</v>
      </c>
      <c r="F248" s="131"/>
    </row>
    <row r="249" spans="1:6">
      <c r="A249" s="128" t="s">
        <v>2794</v>
      </c>
      <c r="B249" s="127">
        <v>248000</v>
      </c>
      <c r="C249" s="127">
        <f t="shared" si="7"/>
        <v>7440000</v>
      </c>
      <c r="D249" s="129">
        <f t="shared" si="8"/>
        <v>260400</v>
      </c>
      <c r="E249" s="130" t="s">
        <v>7183</v>
      </c>
      <c r="F249" s="131"/>
    </row>
    <row r="250" spans="1:6">
      <c r="A250" s="128" t="s">
        <v>2795</v>
      </c>
      <c r="B250" s="127">
        <v>249000</v>
      </c>
      <c r="C250" s="127">
        <f t="shared" si="7"/>
        <v>7470000</v>
      </c>
      <c r="D250" s="129">
        <f t="shared" si="8"/>
        <v>261450</v>
      </c>
      <c r="E250" s="130" t="s">
        <v>7183</v>
      </c>
      <c r="F250" s="131"/>
    </row>
    <row r="251" spans="1:6">
      <c r="A251" s="128" t="s">
        <v>2796</v>
      </c>
      <c r="B251" s="127">
        <v>250000</v>
      </c>
      <c r="C251" s="127">
        <f t="shared" si="7"/>
        <v>7500000</v>
      </c>
      <c r="D251" s="129">
        <f t="shared" si="8"/>
        <v>262500</v>
      </c>
      <c r="E251" s="130" t="s">
        <v>7183</v>
      </c>
      <c r="F251" s="131"/>
    </row>
    <row r="252" spans="1:6">
      <c r="A252" s="128" t="s">
        <v>2797</v>
      </c>
      <c r="B252" s="127">
        <v>251000</v>
      </c>
      <c r="C252" s="127">
        <f t="shared" si="7"/>
        <v>7530000</v>
      </c>
      <c r="D252" s="129">
        <f t="shared" si="8"/>
        <v>263550</v>
      </c>
      <c r="E252" s="130" t="s">
        <v>7183</v>
      </c>
      <c r="F252" s="131"/>
    </row>
    <row r="253" spans="1:6">
      <c r="A253" s="128" t="s">
        <v>2798</v>
      </c>
      <c r="B253" s="127">
        <v>252000</v>
      </c>
      <c r="C253" s="127">
        <f t="shared" si="7"/>
        <v>7560000</v>
      </c>
      <c r="D253" s="129">
        <f t="shared" si="8"/>
        <v>264600</v>
      </c>
      <c r="E253" s="130" t="s">
        <v>7183</v>
      </c>
      <c r="F253" s="131"/>
    </row>
    <row r="254" spans="1:6">
      <c r="A254" s="128" t="s">
        <v>2799</v>
      </c>
      <c r="B254" s="127">
        <v>253000</v>
      </c>
      <c r="C254" s="127">
        <f t="shared" si="7"/>
        <v>7590000</v>
      </c>
      <c r="D254" s="129">
        <f t="shared" si="8"/>
        <v>265650</v>
      </c>
      <c r="E254" s="130" t="s">
        <v>7183</v>
      </c>
      <c r="F254" s="131"/>
    </row>
    <row r="255" spans="1:6">
      <c r="A255" s="128" t="s">
        <v>2800</v>
      </c>
      <c r="B255" s="127">
        <v>254000</v>
      </c>
      <c r="C255" s="127">
        <f t="shared" si="7"/>
        <v>7620000</v>
      </c>
      <c r="D255" s="129">
        <f t="shared" si="8"/>
        <v>266700</v>
      </c>
      <c r="E255" s="130" t="s">
        <v>7183</v>
      </c>
      <c r="F255" s="131"/>
    </row>
    <row r="256" spans="1:6">
      <c r="A256" s="128" t="s">
        <v>2801</v>
      </c>
      <c r="B256" s="127">
        <v>255000</v>
      </c>
      <c r="C256" s="127">
        <f t="shared" si="7"/>
        <v>7650000</v>
      </c>
      <c r="D256" s="129">
        <f t="shared" si="8"/>
        <v>267750</v>
      </c>
      <c r="E256" s="130" t="s">
        <v>7183</v>
      </c>
      <c r="F256" s="131"/>
    </row>
    <row r="257" spans="1:6">
      <c r="A257" s="128" t="s">
        <v>2802</v>
      </c>
      <c r="B257" s="127">
        <v>256000</v>
      </c>
      <c r="C257" s="127">
        <f t="shared" si="7"/>
        <v>7680000</v>
      </c>
      <c r="D257" s="129">
        <f t="shared" si="8"/>
        <v>268800</v>
      </c>
      <c r="E257" s="130" t="s">
        <v>7183</v>
      </c>
      <c r="F257" s="131"/>
    </row>
    <row r="258" spans="1:6">
      <c r="A258" s="128" t="s">
        <v>2803</v>
      </c>
      <c r="B258" s="127">
        <v>257000</v>
      </c>
      <c r="C258" s="127">
        <f t="shared" si="7"/>
        <v>7710000</v>
      </c>
      <c r="D258" s="129">
        <f t="shared" si="8"/>
        <v>269850</v>
      </c>
      <c r="E258" s="130" t="s">
        <v>7183</v>
      </c>
      <c r="F258" s="131"/>
    </row>
    <row r="259" spans="1:6">
      <c r="A259" s="128" t="s">
        <v>2804</v>
      </c>
      <c r="B259" s="127">
        <v>258000</v>
      </c>
      <c r="C259" s="127">
        <f t="shared" si="7"/>
        <v>7740000</v>
      </c>
      <c r="D259" s="129">
        <f t="shared" si="8"/>
        <v>270900</v>
      </c>
      <c r="E259" s="130" t="s">
        <v>7183</v>
      </c>
      <c r="F259" s="131"/>
    </row>
    <row r="260" spans="1:6">
      <c r="A260" s="128" t="s">
        <v>2805</v>
      </c>
      <c r="B260" s="127">
        <v>259000</v>
      </c>
      <c r="C260" s="127">
        <f t="shared" ref="C260:C323" si="9">C259+30000</f>
        <v>7770000</v>
      </c>
      <c r="D260" s="129">
        <f t="shared" si="8"/>
        <v>271950</v>
      </c>
      <c r="E260" s="130" t="s">
        <v>7183</v>
      </c>
      <c r="F260" s="131"/>
    </row>
    <row r="261" spans="1:6">
      <c r="A261" s="128" t="s">
        <v>2806</v>
      </c>
      <c r="B261" s="127">
        <v>260000</v>
      </c>
      <c r="C261" s="127">
        <f t="shared" si="9"/>
        <v>7800000</v>
      </c>
      <c r="D261" s="129">
        <f t="shared" si="8"/>
        <v>273000</v>
      </c>
      <c r="E261" s="130" t="s">
        <v>7183</v>
      </c>
      <c r="F261" s="131"/>
    </row>
    <row r="262" spans="1:6">
      <c r="A262" s="128" t="s">
        <v>2807</v>
      </c>
      <c r="B262" s="127">
        <v>261000</v>
      </c>
      <c r="C262" s="127">
        <f t="shared" si="9"/>
        <v>7830000</v>
      </c>
      <c r="D262" s="129">
        <f t="shared" si="8"/>
        <v>274050</v>
      </c>
      <c r="E262" s="130" t="s">
        <v>7183</v>
      </c>
      <c r="F262" s="131"/>
    </row>
    <row r="263" spans="1:6">
      <c r="A263" s="128" t="s">
        <v>2808</v>
      </c>
      <c r="B263" s="127">
        <v>262000</v>
      </c>
      <c r="C263" s="127">
        <f t="shared" si="9"/>
        <v>7860000</v>
      </c>
      <c r="D263" s="129">
        <f t="shared" si="8"/>
        <v>275100</v>
      </c>
      <c r="E263" s="130" t="s">
        <v>7183</v>
      </c>
      <c r="F263" s="131"/>
    </row>
    <row r="264" spans="1:6">
      <c r="A264" s="128" t="s">
        <v>2809</v>
      </c>
      <c r="B264" s="127">
        <v>263000</v>
      </c>
      <c r="C264" s="127">
        <f t="shared" si="9"/>
        <v>7890000</v>
      </c>
      <c r="D264" s="129">
        <f t="shared" si="8"/>
        <v>276150</v>
      </c>
      <c r="E264" s="130" t="s">
        <v>7183</v>
      </c>
      <c r="F264" s="131"/>
    </row>
    <row r="265" spans="1:6">
      <c r="A265" s="128" t="s">
        <v>2810</v>
      </c>
      <c r="B265" s="127">
        <v>264000</v>
      </c>
      <c r="C265" s="127">
        <f t="shared" si="9"/>
        <v>7920000</v>
      </c>
      <c r="D265" s="129">
        <f t="shared" si="8"/>
        <v>277200</v>
      </c>
      <c r="E265" s="130" t="s">
        <v>7183</v>
      </c>
      <c r="F265" s="131"/>
    </row>
    <row r="266" spans="1:6">
      <c r="A266" s="128" t="s">
        <v>2811</v>
      </c>
      <c r="B266" s="127">
        <v>265000</v>
      </c>
      <c r="C266" s="127">
        <f t="shared" si="9"/>
        <v>7950000</v>
      </c>
      <c r="D266" s="129">
        <f t="shared" si="8"/>
        <v>278250</v>
      </c>
      <c r="E266" s="130" t="s">
        <v>7183</v>
      </c>
      <c r="F266" s="131"/>
    </row>
    <row r="267" spans="1:6">
      <c r="A267" s="128" t="s">
        <v>2812</v>
      </c>
      <c r="B267" s="127">
        <v>266000</v>
      </c>
      <c r="C267" s="127">
        <f t="shared" si="9"/>
        <v>7980000</v>
      </c>
      <c r="D267" s="129">
        <f t="shared" si="8"/>
        <v>279300</v>
      </c>
      <c r="E267" s="130" t="s">
        <v>7183</v>
      </c>
      <c r="F267" s="131"/>
    </row>
    <row r="268" spans="1:6">
      <c r="A268" s="128" t="s">
        <v>2813</v>
      </c>
      <c r="B268" s="127">
        <v>267000</v>
      </c>
      <c r="C268" s="127">
        <f t="shared" si="9"/>
        <v>8010000</v>
      </c>
      <c r="D268" s="129">
        <f t="shared" si="8"/>
        <v>280350</v>
      </c>
      <c r="E268" s="130" t="s">
        <v>7183</v>
      </c>
      <c r="F268" s="131"/>
    </row>
    <row r="269" spans="1:6">
      <c r="A269" s="128" t="s">
        <v>2814</v>
      </c>
      <c r="B269" s="127">
        <v>268000</v>
      </c>
      <c r="C269" s="127">
        <f t="shared" si="9"/>
        <v>8040000</v>
      </c>
      <c r="D269" s="129">
        <f t="shared" si="8"/>
        <v>281400</v>
      </c>
      <c r="E269" s="130" t="s">
        <v>7183</v>
      </c>
      <c r="F269" s="131"/>
    </row>
    <row r="270" spans="1:6">
      <c r="A270" s="128" t="s">
        <v>2815</v>
      </c>
      <c r="B270" s="127">
        <v>269000</v>
      </c>
      <c r="C270" s="127">
        <f t="shared" si="9"/>
        <v>8070000</v>
      </c>
      <c r="D270" s="129">
        <f t="shared" si="8"/>
        <v>282450</v>
      </c>
      <c r="E270" s="130" t="s">
        <v>7183</v>
      </c>
      <c r="F270" s="131"/>
    </row>
    <row r="271" spans="1:6">
      <c r="A271" s="128" t="s">
        <v>2816</v>
      </c>
      <c r="B271" s="127">
        <v>270000</v>
      </c>
      <c r="C271" s="127">
        <f t="shared" si="9"/>
        <v>8100000</v>
      </c>
      <c r="D271" s="129">
        <f t="shared" ref="D271:D334" si="10">SUM($G$2)*(B271*0.001)</f>
        <v>283500</v>
      </c>
      <c r="E271" s="130" t="s">
        <v>7183</v>
      </c>
      <c r="F271" s="131"/>
    </row>
    <row r="272" spans="1:6">
      <c r="A272" s="128" t="s">
        <v>2817</v>
      </c>
      <c r="B272" s="127">
        <v>271000</v>
      </c>
      <c r="C272" s="127">
        <f t="shared" si="9"/>
        <v>8130000</v>
      </c>
      <c r="D272" s="129">
        <f t="shared" si="10"/>
        <v>284550</v>
      </c>
      <c r="E272" s="130" t="s">
        <v>7183</v>
      </c>
      <c r="F272" s="131"/>
    </row>
    <row r="273" spans="1:6">
      <c r="A273" s="128" t="s">
        <v>2818</v>
      </c>
      <c r="B273" s="127">
        <v>272000</v>
      </c>
      <c r="C273" s="127">
        <f t="shared" si="9"/>
        <v>8160000</v>
      </c>
      <c r="D273" s="129">
        <f t="shared" si="10"/>
        <v>285600</v>
      </c>
      <c r="E273" s="130" t="s">
        <v>7183</v>
      </c>
      <c r="F273" s="131"/>
    </row>
    <row r="274" spans="1:6">
      <c r="A274" s="128" t="s">
        <v>2819</v>
      </c>
      <c r="B274" s="127">
        <v>273000</v>
      </c>
      <c r="C274" s="127">
        <f t="shared" si="9"/>
        <v>8190000</v>
      </c>
      <c r="D274" s="129">
        <f t="shared" si="10"/>
        <v>286650</v>
      </c>
      <c r="E274" s="130" t="s">
        <v>7183</v>
      </c>
      <c r="F274" s="131"/>
    </row>
    <row r="275" spans="1:6">
      <c r="A275" s="128" t="s">
        <v>2820</v>
      </c>
      <c r="B275" s="127">
        <v>274000</v>
      </c>
      <c r="C275" s="127">
        <f t="shared" si="9"/>
        <v>8220000</v>
      </c>
      <c r="D275" s="129">
        <f t="shared" si="10"/>
        <v>287700</v>
      </c>
      <c r="E275" s="130" t="s">
        <v>7183</v>
      </c>
      <c r="F275" s="131"/>
    </row>
    <row r="276" spans="1:6">
      <c r="A276" s="128" t="s">
        <v>2821</v>
      </c>
      <c r="B276" s="127">
        <v>275000</v>
      </c>
      <c r="C276" s="127">
        <f t="shared" si="9"/>
        <v>8250000</v>
      </c>
      <c r="D276" s="129">
        <f t="shared" si="10"/>
        <v>288750</v>
      </c>
      <c r="E276" s="130" t="s">
        <v>7183</v>
      </c>
      <c r="F276" s="131"/>
    </row>
    <row r="277" spans="1:6">
      <c r="A277" s="128" t="s">
        <v>2822</v>
      </c>
      <c r="B277" s="127">
        <v>276000</v>
      </c>
      <c r="C277" s="127">
        <f t="shared" si="9"/>
        <v>8280000</v>
      </c>
      <c r="D277" s="129">
        <f t="shared" si="10"/>
        <v>289800</v>
      </c>
      <c r="E277" s="130" t="s">
        <v>7183</v>
      </c>
      <c r="F277" s="131"/>
    </row>
    <row r="278" spans="1:6">
      <c r="A278" s="128" t="s">
        <v>2823</v>
      </c>
      <c r="B278" s="127">
        <v>277000</v>
      </c>
      <c r="C278" s="127">
        <f t="shared" si="9"/>
        <v>8310000</v>
      </c>
      <c r="D278" s="129">
        <f t="shared" si="10"/>
        <v>290850</v>
      </c>
      <c r="E278" s="130" t="s">
        <v>7183</v>
      </c>
      <c r="F278" s="131"/>
    </row>
    <row r="279" spans="1:6">
      <c r="A279" s="128" t="s">
        <v>2824</v>
      </c>
      <c r="B279" s="127">
        <v>278000</v>
      </c>
      <c r="C279" s="127">
        <f t="shared" si="9"/>
        <v>8340000</v>
      </c>
      <c r="D279" s="129">
        <f t="shared" si="10"/>
        <v>291900</v>
      </c>
      <c r="E279" s="130" t="s">
        <v>7183</v>
      </c>
      <c r="F279" s="131"/>
    </row>
    <row r="280" spans="1:6">
      <c r="A280" s="128" t="s">
        <v>2825</v>
      </c>
      <c r="B280" s="127">
        <v>279000</v>
      </c>
      <c r="C280" s="127">
        <f t="shared" si="9"/>
        <v>8370000</v>
      </c>
      <c r="D280" s="129">
        <f t="shared" si="10"/>
        <v>292950</v>
      </c>
      <c r="E280" s="130" t="s">
        <v>7183</v>
      </c>
      <c r="F280" s="131"/>
    </row>
    <row r="281" spans="1:6">
      <c r="A281" s="128" t="s">
        <v>2826</v>
      </c>
      <c r="B281" s="127">
        <v>280000</v>
      </c>
      <c r="C281" s="127">
        <f t="shared" si="9"/>
        <v>8400000</v>
      </c>
      <c r="D281" s="129">
        <f t="shared" si="10"/>
        <v>294000</v>
      </c>
      <c r="E281" s="130" t="s">
        <v>7183</v>
      </c>
      <c r="F281" s="131"/>
    </row>
    <row r="282" spans="1:6">
      <c r="A282" s="128" t="s">
        <v>2827</v>
      </c>
      <c r="B282" s="127">
        <v>281000</v>
      </c>
      <c r="C282" s="127">
        <f t="shared" si="9"/>
        <v>8430000</v>
      </c>
      <c r="D282" s="129">
        <f t="shared" si="10"/>
        <v>295050</v>
      </c>
      <c r="E282" s="130" t="s">
        <v>7183</v>
      </c>
      <c r="F282" s="131"/>
    </row>
    <row r="283" spans="1:6">
      <c r="A283" s="128" t="s">
        <v>2828</v>
      </c>
      <c r="B283" s="127">
        <v>282000</v>
      </c>
      <c r="C283" s="127">
        <f t="shared" si="9"/>
        <v>8460000</v>
      </c>
      <c r="D283" s="129">
        <f t="shared" si="10"/>
        <v>296100</v>
      </c>
      <c r="E283" s="130" t="s">
        <v>7183</v>
      </c>
      <c r="F283" s="131"/>
    </row>
    <row r="284" spans="1:6">
      <c r="A284" s="128" t="s">
        <v>2829</v>
      </c>
      <c r="B284" s="127">
        <v>283000</v>
      </c>
      <c r="C284" s="127">
        <f t="shared" si="9"/>
        <v>8490000</v>
      </c>
      <c r="D284" s="129">
        <f t="shared" si="10"/>
        <v>297150</v>
      </c>
      <c r="E284" s="130" t="s">
        <v>7183</v>
      </c>
      <c r="F284" s="131"/>
    </row>
    <row r="285" spans="1:6">
      <c r="A285" s="128" t="s">
        <v>2830</v>
      </c>
      <c r="B285" s="127">
        <v>284000</v>
      </c>
      <c r="C285" s="127">
        <f t="shared" si="9"/>
        <v>8520000</v>
      </c>
      <c r="D285" s="129">
        <f t="shared" si="10"/>
        <v>298200</v>
      </c>
      <c r="E285" s="130" t="s">
        <v>7183</v>
      </c>
      <c r="F285" s="131"/>
    </row>
    <row r="286" spans="1:6">
      <c r="A286" s="128" t="s">
        <v>2831</v>
      </c>
      <c r="B286" s="127">
        <v>285000</v>
      </c>
      <c r="C286" s="127">
        <f t="shared" si="9"/>
        <v>8550000</v>
      </c>
      <c r="D286" s="129">
        <f t="shared" si="10"/>
        <v>299250</v>
      </c>
      <c r="E286" s="130" t="s">
        <v>7183</v>
      </c>
      <c r="F286" s="131"/>
    </row>
    <row r="287" spans="1:6">
      <c r="A287" s="128" t="s">
        <v>2832</v>
      </c>
      <c r="B287" s="127">
        <v>286000</v>
      </c>
      <c r="C287" s="127">
        <f t="shared" si="9"/>
        <v>8580000</v>
      </c>
      <c r="D287" s="129">
        <f t="shared" si="10"/>
        <v>300300</v>
      </c>
      <c r="E287" s="130" t="s">
        <v>7183</v>
      </c>
      <c r="F287" s="131"/>
    </row>
    <row r="288" spans="1:6">
      <c r="A288" s="128" t="s">
        <v>2833</v>
      </c>
      <c r="B288" s="127">
        <v>287000</v>
      </c>
      <c r="C288" s="127">
        <f t="shared" si="9"/>
        <v>8610000</v>
      </c>
      <c r="D288" s="129">
        <f t="shared" si="10"/>
        <v>301350</v>
      </c>
      <c r="E288" s="130" t="s">
        <v>7183</v>
      </c>
      <c r="F288" s="131"/>
    </row>
    <row r="289" spans="1:6">
      <c r="A289" s="128" t="s">
        <v>2834</v>
      </c>
      <c r="B289" s="127">
        <v>288000</v>
      </c>
      <c r="C289" s="127">
        <f t="shared" si="9"/>
        <v>8640000</v>
      </c>
      <c r="D289" s="129">
        <f t="shared" si="10"/>
        <v>302400</v>
      </c>
      <c r="E289" s="130" t="s">
        <v>7183</v>
      </c>
      <c r="F289" s="131"/>
    </row>
    <row r="290" spans="1:6">
      <c r="A290" s="128" t="s">
        <v>2835</v>
      </c>
      <c r="B290" s="127">
        <v>289000</v>
      </c>
      <c r="C290" s="127">
        <f t="shared" si="9"/>
        <v>8670000</v>
      </c>
      <c r="D290" s="129">
        <f t="shared" si="10"/>
        <v>303450</v>
      </c>
      <c r="E290" s="130" t="s">
        <v>7183</v>
      </c>
      <c r="F290" s="131"/>
    </row>
    <row r="291" spans="1:6">
      <c r="A291" s="128" t="s">
        <v>2836</v>
      </c>
      <c r="B291" s="127">
        <v>290000</v>
      </c>
      <c r="C291" s="127">
        <f t="shared" si="9"/>
        <v>8700000</v>
      </c>
      <c r="D291" s="129">
        <f t="shared" si="10"/>
        <v>304500</v>
      </c>
      <c r="E291" s="130" t="s">
        <v>7183</v>
      </c>
      <c r="F291" s="131"/>
    </row>
    <row r="292" spans="1:6">
      <c r="A292" s="128" t="s">
        <v>2837</v>
      </c>
      <c r="B292" s="127">
        <v>291000</v>
      </c>
      <c r="C292" s="127">
        <f t="shared" si="9"/>
        <v>8730000</v>
      </c>
      <c r="D292" s="129">
        <f t="shared" si="10"/>
        <v>305550</v>
      </c>
      <c r="E292" s="130" t="s">
        <v>7183</v>
      </c>
      <c r="F292" s="131"/>
    </row>
    <row r="293" spans="1:6">
      <c r="A293" s="128" t="s">
        <v>2838</v>
      </c>
      <c r="B293" s="127">
        <v>292000</v>
      </c>
      <c r="C293" s="127">
        <f t="shared" si="9"/>
        <v>8760000</v>
      </c>
      <c r="D293" s="129">
        <f t="shared" si="10"/>
        <v>306600</v>
      </c>
      <c r="E293" s="130" t="s">
        <v>7183</v>
      </c>
      <c r="F293" s="131"/>
    </row>
    <row r="294" spans="1:6">
      <c r="A294" s="128" t="s">
        <v>2839</v>
      </c>
      <c r="B294" s="127">
        <v>293000</v>
      </c>
      <c r="C294" s="127">
        <f t="shared" si="9"/>
        <v>8790000</v>
      </c>
      <c r="D294" s="129">
        <f t="shared" si="10"/>
        <v>307650</v>
      </c>
      <c r="E294" s="130" t="s">
        <v>7183</v>
      </c>
      <c r="F294" s="131"/>
    </row>
    <row r="295" spans="1:6">
      <c r="A295" s="128" t="s">
        <v>2840</v>
      </c>
      <c r="B295" s="127">
        <v>294000</v>
      </c>
      <c r="C295" s="127">
        <f t="shared" si="9"/>
        <v>8820000</v>
      </c>
      <c r="D295" s="129">
        <f t="shared" si="10"/>
        <v>308700</v>
      </c>
      <c r="E295" s="130" t="s">
        <v>7183</v>
      </c>
      <c r="F295" s="131"/>
    </row>
    <row r="296" spans="1:6">
      <c r="A296" s="128" t="s">
        <v>2841</v>
      </c>
      <c r="B296" s="127">
        <v>295000</v>
      </c>
      <c r="C296" s="127">
        <f t="shared" si="9"/>
        <v>8850000</v>
      </c>
      <c r="D296" s="129">
        <f t="shared" si="10"/>
        <v>309750</v>
      </c>
      <c r="E296" s="130" t="s">
        <v>7183</v>
      </c>
      <c r="F296" s="131"/>
    </row>
    <row r="297" spans="1:6">
      <c r="A297" s="128" t="s">
        <v>4416</v>
      </c>
      <c r="B297" s="127">
        <v>296000</v>
      </c>
      <c r="C297" s="127">
        <f t="shared" si="9"/>
        <v>8880000</v>
      </c>
      <c r="D297" s="129">
        <f t="shared" si="10"/>
        <v>310800</v>
      </c>
      <c r="E297" s="130" t="s">
        <v>7183</v>
      </c>
      <c r="F297" s="131"/>
    </row>
    <row r="298" spans="1:6">
      <c r="A298" s="128" t="s">
        <v>4417</v>
      </c>
      <c r="B298" s="127">
        <v>297000</v>
      </c>
      <c r="C298" s="127">
        <f t="shared" si="9"/>
        <v>8910000</v>
      </c>
      <c r="D298" s="129">
        <f t="shared" si="10"/>
        <v>311850</v>
      </c>
      <c r="E298" s="130" t="s">
        <v>7183</v>
      </c>
      <c r="F298" s="131"/>
    </row>
    <row r="299" spans="1:6">
      <c r="A299" s="128" t="s">
        <v>4418</v>
      </c>
      <c r="B299" s="127">
        <v>298000</v>
      </c>
      <c r="C299" s="127">
        <f t="shared" si="9"/>
        <v>8940000</v>
      </c>
      <c r="D299" s="129">
        <f t="shared" si="10"/>
        <v>312900</v>
      </c>
      <c r="E299" s="130" t="s">
        <v>7183</v>
      </c>
      <c r="F299" s="131"/>
    </row>
    <row r="300" spans="1:6">
      <c r="A300" s="128" t="s">
        <v>4419</v>
      </c>
      <c r="B300" s="127">
        <v>299000</v>
      </c>
      <c r="C300" s="127">
        <f t="shared" si="9"/>
        <v>8970000</v>
      </c>
      <c r="D300" s="129">
        <f t="shared" si="10"/>
        <v>313950</v>
      </c>
      <c r="E300" s="130" t="s">
        <v>7183</v>
      </c>
      <c r="F300" s="131"/>
    </row>
    <row r="301" spans="1:6">
      <c r="A301" s="128" t="s">
        <v>4420</v>
      </c>
      <c r="B301" s="127">
        <v>300000</v>
      </c>
      <c r="C301" s="127">
        <f t="shared" si="9"/>
        <v>9000000</v>
      </c>
      <c r="D301" s="129">
        <f t="shared" si="10"/>
        <v>315000</v>
      </c>
      <c r="E301" s="130" t="s">
        <v>7183</v>
      </c>
      <c r="F301" s="131"/>
    </row>
    <row r="302" spans="1:6">
      <c r="A302" s="128" t="s">
        <v>4421</v>
      </c>
      <c r="B302" s="127">
        <v>301000</v>
      </c>
      <c r="C302" s="127">
        <f t="shared" si="9"/>
        <v>9030000</v>
      </c>
      <c r="D302" s="129">
        <f t="shared" si="10"/>
        <v>316050</v>
      </c>
      <c r="E302" s="130" t="s">
        <v>7183</v>
      </c>
      <c r="F302" s="131"/>
    </row>
    <row r="303" spans="1:6">
      <c r="A303" s="128" t="s">
        <v>4422</v>
      </c>
      <c r="B303" s="127">
        <v>302000</v>
      </c>
      <c r="C303" s="127">
        <f t="shared" si="9"/>
        <v>9060000</v>
      </c>
      <c r="D303" s="129">
        <f t="shared" si="10"/>
        <v>317100</v>
      </c>
      <c r="E303" s="130" t="s">
        <v>7183</v>
      </c>
      <c r="F303" s="131"/>
    </row>
    <row r="304" spans="1:6">
      <c r="A304" s="128" t="s">
        <v>4423</v>
      </c>
      <c r="B304" s="127">
        <v>303000</v>
      </c>
      <c r="C304" s="127">
        <f t="shared" si="9"/>
        <v>9090000</v>
      </c>
      <c r="D304" s="129">
        <f t="shared" si="10"/>
        <v>318150</v>
      </c>
      <c r="E304" s="130" t="s">
        <v>7183</v>
      </c>
      <c r="F304" s="131"/>
    </row>
    <row r="305" spans="1:6">
      <c r="A305" s="128" t="s">
        <v>4424</v>
      </c>
      <c r="B305" s="127">
        <v>304000</v>
      </c>
      <c r="C305" s="127">
        <f t="shared" si="9"/>
        <v>9120000</v>
      </c>
      <c r="D305" s="129">
        <f t="shared" si="10"/>
        <v>319200</v>
      </c>
      <c r="E305" s="130" t="s">
        <v>7183</v>
      </c>
      <c r="F305" s="131"/>
    </row>
    <row r="306" spans="1:6">
      <c r="A306" s="128" t="s">
        <v>4425</v>
      </c>
      <c r="B306" s="127">
        <v>305000</v>
      </c>
      <c r="C306" s="127">
        <f t="shared" si="9"/>
        <v>9150000</v>
      </c>
      <c r="D306" s="129">
        <f t="shared" si="10"/>
        <v>320250</v>
      </c>
      <c r="E306" s="130" t="s">
        <v>7183</v>
      </c>
      <c r="F306" s="131"/>
    </row>
    <row r="307" spans="1:6">
      <c r="A307" s="128" t="s">
        <v>4426</v>
      </c>
      <c r="B307" s="127">
        <v>306000</v>
      </c>
      <c r="C307" s="127">
        <f t="shared" si="9"/>
        <v>9180000</v>
      </c>
      <c r="D307" s="129">
        <f t="shared" si="10"/>
        <v>321300</v>
      </c>
      <c r="E307" s="130" t="s">
        <v>7183</v>
      </c>
      <c r="F307" s="131"/>
    </row>
    <row r="308" spans="1:6">
      <c r="A308" s="128" t="s">
        <v>4427</v>
      </c>
      <c r="B308" s="127">
        <v>307000</v>
      </c>
      <c r="C308" s="127">
        <f t="shared" si="9"/>
        <v>9210000</v>
      </c>
      <c r="D308" s="129">
        <f t="shared" si="10"/>
        <v>322350</v>
      </c>
      <c r="E308" s="130" t="s">
        <v>7183</v>
      </c>
      <c r="F308" s="131"/>
    </row>
    <row r="309" spans="1:6">
      <c r="A309" s="128" t="s">
        <v>4428</v>
      </c>
      <c r="B309" s="127">
        <v>308000</v>
      </c>
      <c r="C309" s="127">
        <f t="shared" si="9"/>
        <v>9240000</v>
      </c>
      <c r="D309" s="129">
        <f t="shared" si="10"/>
        <v>323400</v>
      </c>
      <c r="E309" s="130" t="s">
        <v>7183</v>
      </c>
      <c r="F309" s="131"/>
    </row>
    <row r="310" spans="1:6">
      <c r="A310" s="128" t="s">
        <v>4429</v>
      </c>
      <c r="B310" s="127">
        <v>309000</v>
      </c>
      <c r="C310" s="127">
        <f t="shared" si="9"/>
        <v>9270000</v>
      </c>
      <c r="D310" s="129">
        <f t="shared" si="10"/>
        <v>324450</v>
      </c>
      <c r="E310" s="130" t="s">
        <v>7183</v>
      </c>
      <c r="F310" s="131"/>
    </row>
    <row r="311" spans="1:6">
      <c r="A311" s="128" t="s">
        <v>4430</v>
      </c>
      <c r="B311" s="127">
        <v>310000</v>
      </c>
      <c r="C311" s="127">
        <f t="shared" si="9"/>
        <v>9300000</v>
      </c>
      <c r="D311" s="129">
        <f t="shared" si="10"/>
        <v>325500</v>
      </c>
      <c r="E311" s="130" t="s">
        <v>7183</v>
      </c>
      <c r="F311" s="131"/>
    </row>
    <row r="312" spans="1:6">
      <c r="A312" s="128" t="s">
        <v>4431</v>
      </c>
      <c r="B312" s="127">
        <v>311000</v>
      </c>
      <c r="C312" s="127">
        <f t="shared" si="9"/>
        <v>9330000</v>
      </c>
      <c r="D312" s="129">
        <f t="shared" si="10"/>
        <v>326550</v>
      </c>
      <c r="E312" s="130" t="s">
        <v>7183</v>
      </c>
      <c r="F312" s="131"/>
    </row>
    <row r="313" spans="1:6">
      <c r="A313" s="128" t="s">
        <v>4432</v>
      </c>
      <c r="B313" s="127">
        <v>312000</v>
      </c>
      <c r="C313" s="127">
        <f t="shared" si="9"/>
        <v>9360000</v>
      </c>
      <c r="D313" s="129">
        <f t="shared" si="10"/>
        <v>327600</v>
      </c>
      <c r="E313" s="130" t="s">
        <v>7183</v>
      </c>
      <c r="F313" s="131"/>
    </row>
    <row r="314" spans="1:6">
      <c r="A314" s="128" t="s">
        <v>4433</v>
      </c>
      <c r="B314" s="127">
        <v>313000</v>
      </c>
      <c r="C314" s="127">
        <f t="shared" si="9"/>
        <v>9390000</v>
      </c>
      <c r="D314" s="129">
        <f t="shared" si="10"/>
        <v>328650</v>
      </c>
      <c r="E314" s="130" t="s">
        <v>7183</v>
      </c>
      <c r="F314" s="131"/>
    </row>
    <row r="315" spans="1:6">
      <c r="A315" s="128" t="s">
        <v>4434</v>
      </c>
      <c r="B315" s="127">
        <v>314000</v>
      </c>
      <c r="C315" s="127">
        <f t="shared" si="9"/>
        <v>9420000</v>
      </c>
      <c r="D315" s="129">
        <f t="shared" si="10"/>
        <v>329700</v>
      </c>
      <c r="E315" s="130" t="s">
        <v>7183</v>
      </c>
      <c r="F315" s="131"/>
    </row>
    <row r="316" spans="1:6">
      <c r="A316" s="128" t="s">
        <v>4435</v>
      </c>
      <c r="B316" s="127">
        <v>315000</v>
      </c>
      <c r="C316" s="127">
        <f t="shared" si="9"/>
        <v>9450000</v>
      </c>
      <c r="D316" s="129">
        <f t="shared" si="10"/>
        <v>330750</v>
      </c>
      <c r="E316" s="130" t="s">
        <v>7183</v>
      </c>
      <c r="F316" s="131"/>
    </row>
    <row r="317" spans="1:6">
      <c r="A317" s="128" t="s">
        <v>4436</v>
      </c>
      <c r="B317" s="127">
        <v>316000</v>
      </c>
      <c r="C317" s="127">
        <f t="shared" si="9"/>
        <v>9480000</v>
      </c>
      <c r="D317" s="129">
        <f t="shared" si="10"/>
        <v>331800</v>
      </c>
      <c r="E317" s="130" t="s">
        <v>7183</v>
      </c>
      <c r="F317" s="131"/>
    </row>
    <row r="318" spans="1:6">
      <c r="A318" s="128" t="s">
        <v>4437</v>
      </c>
      <c r="B318" s="127">
        <v>317000</v>
      </c>
      <c r="C318" s="127">
        <f t="shared" si="9"/>
        <v>9510000</v>
      </c>
      <c r="D318" s="129">
        <f t="shared" si="10"/>
        <v>332850</v>
      </c>
      <c r="E318" s="130" t="s">
        <v>7183</v>
      </c>
      <c r="F318" s="131"/>
    </row>
    <row r="319" spans="1:6">
      <c r="A319" s="128" t="s">
        <v>4438</v>
      </c>
      <c r="B319" s="127">
        <v>318000</v>
      </c>
      <c r="C319" s="127">
        <f t="shared" si="9"/>
        <v>9540000</v>
      </c>
      <c r="D319" s="129">
        <f t="shared" si="10"/>
        <v>333900</v>
      </c>
      <c r="E319" s="130" t="s">
        <v>7183</v>
      </c>
      <c r="F319" s="131"/>
    </row>
    <row r="320" spans="1:6">
      <c r="A320" s="128" t="s">
        <v>4439</v>
      </c>
      <c r="B320" s="127">
        <v>319000</v>
      </c>
      <c r="C320" s="127">
        <f t="shared" si="9"/>
        <v>9570000</v>
      </c>
      <c r="D320" s="129">
        <f t="shared" si="10"/>
        <v>334950</v>
      </c>
      <c r="E320" s="130" t="s">
        <v>7183</v>
      </c>
      <c r="F320" s="131"/>
    </row>
    <row r="321" spans="1:6">
      <c r="A321" s="128" t="s">
        <v>4440</v>
      </c>
      <c r="B321" s="127">
        <v>320000</v>
      </c>
      <c r="C321" s="127">
        <f t="shared" si="9"/>
        <v>9600000</v>
      </c>
      <c r="D321" s="129">
        <f t="shared" si="10"/>
        <v>336000</v>
      </c>
      <c r="E321" s="130" t="s">
        <v>7183</v>
      </c>
      <c r="F321" s="131"/>
    </row>
    <row r="322" spans="1:6">
      <c r="A322" s="128" t="s">
        <v>4441</v>
      </c>
      <c r="B322" s="127">
        <v>321000</v>
      </c>
      <c r="C322" s="127">
        <f t="shared" si="9"/>
        <v>9630000</v>
      </c>
      <c r="D322" s="129">
        <f t="shared" si="10"/>
        <v>337050</v>
      </c>
      <c r="E322" s="130" t="s">
        <v>7183</v>
      </c>
      <c r="F322" s="131"/>
    </row>
    <row r="323" spans="1:6">
      <c r="A323" s="128" t="s">
        <v>4442</v>
      </c>
      <c r="B323" s="127">
        <v>322000</v>
      </c>
      <c r="C323" s="127">
        <f t="shared" si="9"/>
        <v>9660000</v>
      </c>
      <c r="D323" s="129">
        <f t="shared" si="10"/>
        <v>338100</v>
      </c>
      <c r="E323" s="130" t="s">
        <v>7183</v>
      </c>
      <c r="F323" s="131"/>
    </row>
    <row r="324" spans="1:6">
      <c r="A324" s="128" t="s">
        <v>4443</v>
      </c>
      <c r="B324" s="127">
        <v>323000</v>
      </c>
      <c r="C324" s="127">
        <f t="shared" ref="C324:C387" si="11">C323+30000</f>
        <v>9690000</v>
      </c>
      <c r="D324" s="129">
        <f t="shared" si="10"/>
        <v>339150</v>
      </c>
      <c r="E324" s="130" t="s">
        <v>7183</v>
      </c>
      <c r="F324" s="131"/>
    </row>
    <row r="325" spans="1:6">
      <c r="A325" s="128" t="s">
        <v>4444</v>
      </c>
      <c r="B325" s="127">
        <v>324000</v>
      </c>
      <c r="C325" s="127">
        <f t="shared" si="11"/>
        <v>9720000</v>
      </c>
      <c r="D325" s="129">
        <f t="shared" si="10"/>
        <v>340200</v>
      </c>
      <c r="E325" s="130" t="s">
        <v>7183</v>
      </c>
      <c r="F325" s="131"/>
    </row>
    <row r="326" spans="1:6">
      <c r="A326" s="128" t="s">
        <v>4445</v>
      </c>
      <c r="B326" s="127">
        <v>325000</v>
      </c>
      <c r="C326" s="127">
        <f t="shared" si="11"/>
        <v>9750000</v>
      </c>
      <c r="D326" s="129">
        <f t="shared" si="10"/>
        <v>341250</v>
      </c>
      <c r="E326" s="130" t="s">
        <v>7183</v>
      </c>
      <c r="F326" s="131"/>
    </row>
    <row r="327" spans="1:6">
      <c r="A327" s="128" t="s">
        <v>4446</v>
      </c>
      <c r="B327" s="127">
        <v>326000</v>
      </c>
      <c r="C327" s="127">
        <f t="shared" si="11"/>
        <v>9780000</v>
      </c>
      <c r="D327" s="129">
        <f t="shared" si="10"/>
        <v>342300</v>
      </c>
      <c r="E327" s="130" t="s">
        <v>7183</v>
      </c>
      <c r="F327" s="131"/>
    </row>
    <row r="328" spans="1:6">
      <c r="A328" s="128" t="s">
        <v>4447</v>
      </c>
      <c r="B328" s="127">
        <v>327000</v>
      </c>
      <c r="C328" s="127">
        <f t="shared" si="11"/>
        <v>9810000</v>
      </c>
      <c r="D328" s="129">
        <f t="shared" si="10"/>
        <v>343350</v>
      </c>
      <c r="E328" s="130" t="s">
        <v>7183</v>
      </c>
      <c r="F328" s="131"/>
    </row>
    <row r="329" spans="1:6">
      <c r="A329" s="128" t="s">
        <v>4448</v>
      </c>
      <c r="B329" s="127">
        <v>328000</v>
      </c>
      <c r="C329" s="127">
        <f t="shared" si="11"/>
        <v>9840000</v>
      </c>
      <c r="D329" s="129">
        <f t="shared" si="10"/>
        <v>344400</v>
      </c>
      <c r="E329" s="130" t="s">
        <v>7183</v>
      </c>
      <c r="F329" s="131"/>
    </row>
    <row r="330" spans="1:6">
      <c r="A330" s="128" t="s">
        <v>4449</v>
      </c>
      <c r="B330" s="127">
        <v>329000</v>
      </c>
      <c r="C330" s="127">
        <f t="shared" si="11"/>
        <v>9870000</v>
      </c>
      <c r="D330" s="129">
        <f t="shared" si="10"/>
        <v>345450</v>
      </c>
      <c r="E330" s="130" t="s">
        <v>7183</v>
      </c>
      <c r="F330" s="131"/>
    </row>
    <row r="331" spans="1:6">
      <c r="A331" s="128" t="s">
        <v>4450</v>
      </c>
      <c r="B331" s="127">
        <v>330000</v>
      </c>
      <c r="C331" s="127">
        <f t="shared" si="11"/>
        <v>9900000</v>
      </c>
      <c r="D331" s="129">
        <f t="shared" si="10"/>
        <v>346500</v>
      </c>
      <c r="E331" s="130" t="s">
        <v>7183</v>
      </c>
      <c r="F331" s="131"/>
    </row>
    <row r="332" spans="1:6">
      <c r="A332" s="128" t="s">
        <v>4451</v>
      </c>
      <c r="B332" s="127">
        <v>331000</v>
      </c>
      <c r="C332" s="127">
        <f t="shared" si="11"/>
        <v>9930000</v>
      </c>
      <c r="D332" s="129">
        <f t="shared" si="10"/>
        <v>347550</v>
      </c>
      <c r="E332" s="130" t="s">
        <v>7183</v>
      </c>
      <c r="F332" s="131"/>
    </row>
    <row r="333" spans="1:6">
      <c r="A333" s="128" t="s">
        <v>4452</v>
      </c>
      <c r="B333" s="127">
        <v>332000</v>
      </c>
      <c r="C333" s="127">
        <f t="shared" si="11"/>
        <v>9960000</v>
      </c>
      <c r="D333" s="129">
        <f t="shared" si="10"/>
        <v>348600</v>
      </c>
      <c r="E333" s="130" t="s">
        <v>7183</v>
      </c>
      <c r="F333" s="131"/>
    </row>
    <row r="334" spans="1:6">
      <c r="A334" s="128" t="s">
        <v>4453</v>
      </c>
      <c r="B334" s="127">
        <v>333000</v>
      </c>
      <c r="C334" s="127">
        <f t="shared" si="11"/>
        <v>9990000</v>
      </c>
      <c r="D334" s="129">
        <f t="shared" si="10"/>
        <v>349650</v>
      </c>
      <c r="E334" s="130" t="s">
        <v>7183</v>
      </c>
      <c r="F334" s="131"/>
    </row>
    <row r="335" spans="1:6">
      <c r="A335" s="128" t="s">
        <v>4454</v>
      </c>
      <c r="B335" s="127">
        <v>334000</v>
      </c>
      <c r="C335" s="127">
        <f t="shared" si="11"/>
        <v>10020000</v>
      </c>
      <c r="D335" s="129">
        <f t="shared" ref="D335:D398" si="12">SUM($G$2)*(B335*0.001)</f>
        <v>350700</v>
      </c>
      <c r="E335" s="130" t="s">
        <v>7183</v>
      </c>
      <c r="F335" s="131"/>
    </row>
    <row r="336" spans="1:6">
      <c r="A336" s="128" t="s">
        <v>4455</v>
      </c>
      <c r="B336" s="127">
        <v>335000</v>
      </c>
      <c r="C336" s="127">
        <f t="shared" si="11"/>
        <v>10050000</v>
      </c>
      <c r="D336" s="129">
        <f t="shared" si="12"/>
        <v>351750</v>
      </c>
      <c r="E336" s="130" t="s">
        <v>7183</v>
      </c>
      <c r="F336" s="131"/>
    </row>
    <row r="337" spans="1:6">
      <c r="A337" s="128" t="s">
        <v>4456</v>
      </c>
      <c r="B337" s="127">
        <v>336000</v>
      </c>
      <c r="C337" s="127">
        <f t="shared" si="11"/>
        <v>10080000</v>
      </c>
      <c r="D337" s="129">
        <f t="shared" si="12"/>
        <v>352800</v>
      </c>
      <c r="E337" s="130" t="s">
        <v>7183</v>
      </c>
      <c r="F337" s="131"/>
    </row>
    <row r="338" spans="1:6">
      <c r="A338" s="128" t="s">
        <v>4457</v>
      </c>
      <c r="B338" s="127">
        <v>337000</v>
      </c>
      <c r="C338" s="127">
        <f t="shared" si="11"/>
        <v>10110000</v>
      </c>
      <c r="D338" s="129">
        <f t="shared" si="12"/>
        <v>353850</v>
      </c>
      <c r="E338" s="130" t="s">
        <v>7183</v>
      </c>
      <c r="F338" s="131"/>
    </row>
    <row r="339" spans="1:6">
      <c r="A339" s="128" t="s">
        <v>4458</v>
      </c>
      <c r="B339" s="127">
        <v>338000</v>
      </c>
      <c r="C339" s="127">
        <f t="shared" si="11"/>
        <v>10140000</v>
      </c>
      <c r="D339" s="129">
        <f t="shared" si="12"/>
        <v>354900</v>
      </c>
      <c r="E339" s="130" t="s">
        <v>7183</v>
      </c>
      <c r="F339" s="131"/>
    </row>
    <row r="340" spans="1:6">
      <c r="A340" s="128" t="s">
        <v>4459</v>
      </c>
      <c r="B340" s="127">
        <v>339000</v>
      </c>
      <c r="C340" s="127">
        <f t="shared" si="11"/>
        <v>10170000</v>
      </c>
      <c r="D340" s="129">
        <f t="shared" si="12"/>
        <v>355950</v>
      </c>
      <c r="E340" s="130" t="s">
        <v>7183</v>
      </c>
      <c r="F340" s="131"/>
    </row>
    <row r="341" spans="1:6">
      <c r="A341" s="128" t="s">
        <v>4460</v>
      </c>
      <c r="B341" s="127">
        <v>340000</v>
      </c>
      <c r="C341" s="127">
        <f t="shared" si="11"/>
        <v>10200000</v>
      </c>
      <c r="D341" s="129">
        <f t="shared" si="12"/>
        <v>357000</v>
      </c>
      <c r="E341" s="130" t="s">
        <v>7183</v>
      </c>
      <c r="F341" s="131"/>
    </row>
    <row r="342" spans="1:6">
      <c r="A342" s="128" t="s">
        <v>4461</v>
      </c>
      <c r="B342" s="127">
        <v>341000</v>
      </c>
      <c r="C342" s="127">
        <f t="shared" si="11"/>
        <v>10230000</v>
      </c>
      <c r="D342" s="129">
        <f t="shared" si="12"/>
        <v>358050</v>
      </c>
      <c r="E342" s="130" t="s">
        <v>7183</v>
      </c>
      <c r="F342" s="131"/>
    </row>
    <row r="343" spans="1:6">
      <c r="A343" s="128" t="s">
        <v>4462</v>
      </c>
      <c r="B343" s="127">
        <v>342000</v>
      </c>
      <c r="C343" s="127">
        <f t="shared" si="11"/>
        <v>10260000</v>
      </c>
      <c r="D343" s="129">
        <f t="shared" si="12"/>
        <v>359100</v>
      </c>
      <c r="E343" s="130" t="s">
        <v>7183</v>
      </c>
      <c r="F343" s="131"/>
    </row>
    <row r="344" spans="1:6">
      <c r="A344" s="128" t="s">
        <v>4463</v>
      </c>
      <c r="B344" s="127">
        <v>343000</v>
      </c>
      <c r="C344" s="127">
        <f t="shared" si="11"/>
        <v>10290000</v>
      </c>
      <c r="D344" s="129">
        <f t="shared" si="12"/>
        <v>360150</v>
      </c>
      <c r="E344" s="130" t="s">
        <v>7183</v>
      </c>
      <c r="F344" s="131"/>
    </row>
    <row r="345" spans="1:6">
      <c r="A345" s="128" t="s">
        <v>4464</v>
      </c>
      <c r="B345" s="127">
        <v>344000</v>
      </c>
      <c r="C345" s="127">
        <f t="shared" si="11"/>
        <v>10320000</v>
      </c>
      <c r="D345" s="129">
        <f t="shared" si="12"/>
        <v>361200</v>
      </c>
      <c r="E345" s="130" t="s">
        <v>7183</v>
      </c>
      <c r="F345" s="131"/>
    </row>
    <row r="346" spans="1:6">
      <c r="A346" s="128" t="s">
        <v>4465</v>
      </c>
      <c r="B346" s="127">
        <v>345000</v>
      </c>
      <c r="C346" s="127">
        <f t="shared" si="11"/>
        <v>10350000</v>
      </c>
      <c r="D346" s="129">
        <f t="shared" si="12"/>
        <v>362250</v>
      </c>
      <c r="E346" s="130" t="s">
        <v>7183</v>
      </c>
      <c r="F346" s="131"/>
    </row>
    <row r="347" spans="1:6">
      <c r="A347" s="128" t="s">
        <v>4466</v>
      </c>
      <c r="B347" s="127">
        <v>346000</v>
      </c>
      <c r="C347" s="127">
        <f t="shared" si="11"/>
        <v>10380000</v>
      </c>
      <c r="D347" s="129">
        <f t="shared" si="12"/>
        <v>363300</v>
      </c>
      <c r="E347" s="130" t="s">
        <v>7183</v>
      </c>
      <c r="F347" s="131"/>
    </row>
    <row r="348" spans="1:6">
      <c r="A348" s="128" t="s">
        <v>4467</v>
      </c>
      <c r="B348" s="127">
        <v>347000</v>
      </c>
      <c r="C348" s="127">
        <f t="shared" si="11"/>
        <v>10410000</v>
      </c>
      <c r="D348" s="129">
        <f t="shared" si="12"/>
        <v>364350</v>
      </c>
      <c r="E348" s="130" t="s">
        <v>7183</v>
      </c>
      <c r="F348" s="131"/>
    </row>
    <row r="349" spans="1:6">
      <c r="A349" s="128" t="s">
        <v>4468</v>
      </c>
      <c r="B349" s="127">
        <v>348000</v>
      </c>
      <c r="C349" s="127">
        <f t="shared" si="11"/>
        <v>10440000</v>
      </c>
      <c r="D349" s="129">
        <f t="shared" si="12"/>
        <v>365400</v>
      </c>
      <c r="E349" s="130" t="s">
        <v>7183</v>
      </c>
      <c r="F349" s="131"/>
    </row>
    <row r="350" spans="1:6">
      <c r="A350" s="128" t="s">
        <v>4469</v>
      </c>
      <c r="B350" s="127">
        <v>349000</v>
      </c>
      <c r="C350" s="127">
        <f t="shared" si="11"/>
        <v>10470000</v>
      </c>
      <c r="D350" s="129">
        <f t="shared" si="12"/>
        <v>366450</v>
      </c>
      <c r="E350" s="130" t="s">
        <v>7183</v>
      </c>
      <c r="F350" s="131"/>
    </row>
    <row r="351" spans="1:6">
      <c r="A351" s="128" t="s">
        <v>4470</v>
      </c>
      <c r="B351" s="127">
        <v>350000</v>
      </c>
      <c r="C351" s="127">
        <f t="shared" si="11"/>
        <v>10500000</v>
      </c>
      <c r="D351" s="129">
        <f t="shared" si="12"/>
        <v>367500</v>
      </c>
      <c r="E351" s="130" t="s">
        <v>7183</v>
      </c>
      <c r="F351" s="131"/>
    </row>
    <row r="352" spans="1:6">
      <c r="A352" s="128" t="s">
        <v>4471</v>
      </c>
      <c r="B352" s="127">
        <v>351000</v>
      </c>
      <c r="C352" s="127">
        <f t="shared" si="11"/>
        <v>10530000</v>
      </c>
      <c r="D352" s="129">
        <f t="shared" si="12"/>
        <v>368550</v>
      </c>
      <c r="E352" s="130" t="s">
        <v>7183</v>
      </c>
      <c r="F352" s="131"/>
    </row>
    <row r="353" spans="1:6">
      <c r="A353" s="128" t="s">
        <v>4472</v>
      </c>
      <c r="B353" s="127">
        <v>352000</v>
      </c>
      <c r="C353" s="127">
        <f t="shared" si="11"/>
        <v>10560000</v>
      </c>
      <c r="D353" s="129">
        <f t="shared" si="12"/>
        <v>369600</v>
      </c>
      <c r="E353" s="130" t="s">
        <v>7183</v>
      </c>
      <c r="F353" s="131"/>
    </row>
    <row r="354" spans="1:6">
      <c r="A354" s="128" t="s">
        <v>4473</v>
      </c>
      <c r="B354" s="127">
        <v>353000</v>
      </c>
      <c r="C354" s="127">
        <f t="shared" si="11"/>
        <v>10590000</v>
      </c>
      <c r="D354" s="129">
        <f t="shared" si="12"/>
        <v>370650</v>
      </c>
      <c r="E354" s="130" t="s">
        <v>7183</v>
      </c>
      <c r="F354" s="131"/>
    </row>
    <row r="355" spans="1:6">
      <c r="A355" s="128" t="s">
        <v>4474</v>
      </c>
      <c r="B355" s="127">
        <v>354000</v>
      </c>
      <c r="C355" s="127">
        <f t="shared" si="11"/>
        <v>10620000</v>
      </c>
      <c r="D355" s="129">
        <f t="shared" si="12"/>
        <v>371700</v>
      </c>
      <c r="E355" s="130" t="s">
        <v>7183</v>
      </c>
      <c r="F355" s="131"/>
    </row>
    <row r="356" spans="1:6">
      <c r="A356" s="128" t="s">
        <v>4475</v>
      </c>
      <c r="B356" s="127">
        <v>355000</v>
      </c>
      <c r="C356" s="127">
        <f t="shared" si="11"/>
        <v>10650000</v>
      </c>
      <c r="D356" s="129">
        <f t="shared" si="12"/>
        <v>372750</v>
      </c>
      <c r="E356" s="130" t="s">
        <v>7183</v>
      </c>
      <c r="F356" s="131"/>
    </row>
    <row r="357" spans="1:6">
      <c r="A357" s="128" t="s">
        <v>4476</v>
      </c>
      <c r="B357" s="127">
        <v>356000</v>
      </c>
      <c r="C357" s="127">
        <f t="shared" si="11"/>
        <v>10680000</v>
      </c>
      <c r="D357" s="129">
        <f t="shared" si="12"/>
        <v>373800</v>
      </c>
      <c r="E357" s="130" t="s">
        <v>7183</v>
      </c>
      <c r="F357" s="131"/>
    </row>
    <row r="358" spans="1:6">
      <c r="A358" s="128" t="s">
        <v>4477</v>
      </c>
      <c r="B358" s="127">
        <v>357000</v>
      </c>
      <c r="C358" s="127">
        <f t="shared" si="11"/>
        <v>10710000</v>
      </c>
      <c r="D358" s="129">
        <f t="shared" si="12"/>
        <v>374850</v>
      </c>
      <c r="E358" s="130" t="s">
        <v>7183</v>
      </c>
      <c r="F358" s="131"/>
    </row>
    <row r="359" spans="1:6">
      <c r="A359" s="128" t="s">
        <v>4478</v>
      </c>
      <c r="B359" s="127">
        <v>358000</v>
      </c>
      <c r="C359" s="127">
        <f t="shared" si="11"/>
        <v>10740000</v>
      </c>
      <c r="D359" s="129">
        <f t="shared" si="12"/>
        <v>375900</v>
      </c>
      <c r="E359" s="130" t="s">
        <v>7183</v>
      </c>
      <c r="F359" s="131"/>
    </row>
    <row r="360" spans="1:6">
      <c r="A360" s="128" t="s">
        <v>4479</v>
      </c>
      <c r="B360" s="127">
        <v>359000</v>
      </c>
      <c r="C360" s="127">
        <f t="shared" si="11"/>
        <v>10770000</v>
      </c>
      <c r="D360" s="129">
        <f t="shared" si="12"/>
        <v>376950</v>
      </c>
      <c r="E360" s="130" t="s">
        <v>7183</v>
      </c>
      <c r="F360" s="131"/>
    </row>
    <row r="361" spans="1:6">
      <c r="A361" s="128" t="s">
        <v>4480</v>
      </c>
      <c r="B361" s="127">
        <v>360000</v>
      </c>
      <c r="C361" s="127">
        <f t="shared" si="11"/>
        <v>10800000</v>
      </c>
      <c r="D361" s="129">
        <f t="shared" si="12"/>
        <v>378000</v>
      </c>
      <c r="E361" s="130" t="s">
        <v>7183</v>
      </c>
      <c r="F361" s="131"/>
    </row>
    <row r="362" spans="1:6">
      <c r="A362" s="128" t="s">
        <v>4481</v>
      </c>
      <c r="B362" s="127">
        <v>361000</v>
      </c>
      <c r="C362" s="127">
        <f t="shared" si="11"/>
        <v>10830000</v>
      </c>
      <c r="D362" s="129">
        <f t="shared" si="12"/>
        <v>379050</v>
      </c>
      <c r="E362" s="130" t="s">
        <v>7183</v>
      </c>
      <c r="F362" s="131"/>
    </row>
    <row r="363" spans="1:6">
      <c r="A363" s="128" t="s">
        <v>4482</v>
      </c>
      <c r="B363" s="127">
        <v>362000</v>
      </c>
      <c r="C363" s="127">
        <f t="shared" si="11"/>
        <v>10860000</v>
      </c>
      <c r="D363" s="129">
        <f t="shared" si="12"/>
        <v>380100</v>
      </c>
      <c r="E363" s="130" t="s">
        <v>7183</v>
      </c>
      <c r="F363" s="131"/>
    </row>
    <row r="364" spans="1:6">
      <c r="A364" s="128" t="s">
        <v>4483</v>
      </c>
      <c r="B364" s="127">
        <v>363000</v>
      </c>
      <c r="C364" s="127">
        <f t="shared" si="11"/>
        <v>10890000</v>
      </c>
      <c r="D364" s="129">
        <f t="shared" si="12"/>
        <v>381150</v>
      </c>
      <c r="E364" s="130" t="s">
        <v>7183</v>
      </c>
      <c r="F364" s="131"/>
    </row>
    <row r="365" spans="1:6">
      <c r="A365" s="128" t="s">
        <v>4484</v>
      </c>
      <c r="B365" s="127">
        <v>364000</v>
      </c>
      <c r="C365" s="127">
        <f t="shared" si="11"/>
        <v>10920000</v>
      </c>
      <c r="D365" s="129">
        <f t="shared" si="12"/>
        <v>382200</v>
      </c>
      <c r="E365" s="130" t="s">
        <v>7183</v>
      </c>
      <c r="F365" s="131"/>
    </row>
    <row r="366" spans="1:6">
      <c r="A366" s="128" t="s">
        <v>4485</v>
      </c>
      <c r="B366" s="127">
        <v>365000</v>
      </c>
      <c r="C366" s="127">
        <f t="shared" si="11"/>
        <v>10950000</v>
      </c>
      <c r="D366" s="129">
        <f t="shared" si="12"/>
        <v>383250</v>
      </c>
      <c r="E366" s="130" t="s">
        <v>7183</v>
      </c>
      <c r="F366" s="131"/>
    </row>
    <row r="367" spans="1:6">
      <c r="A367" s="128" t="s">
        <v>4486</v>
      </c>
      <c r="B367" s="127">
        <v>366000</v>
      </c>
      <c r="C367" s="127">
        <f t="shared" si="11"/>
        <v>10980000</v>
      </c>
      <c r="D367" s="129">
        <f t="shared" si="12"/>
        <v>384300</v>
      </c>
      <c r="E367" s="130" t="s">
        <v>7183</v>
      </c>
      <c r="F367" s="131"/>
    </row>
    <row r="368" spans="1:6">
      <c r="A368" s="128" t="s">
        <v>4487</v>
      </c>
      <c r="B368" s="127">
        <v>367000</v>
      </c>
      <c r="C368" s="127">
        <f t="shared" si="11"/>
        <v>11010000</v>
      </c>
      <c r="D368" s="129">
        <f t="shared" si="12"/>
        <v>385350</v>
      </c>
      <c r="E368" s="130" t="s">
        <v>7183</v>
      </c>
      <c r="F368" s="131"/>
    </row>
    <row r="369" spans="1:6">
      <c r="A369" s="128" t="s">
        <v>4488</v>
      </c>
      <c r="B369" s="127">
        <v>368000</v>
      </c>
      <c r="C369" s="127">
        <f t="shared" si="11"/>
        <v>11040000</v>
      </c>
      <c r="D369" s="129">
        <f t="shared" si="12"/>
        <v>386400</v>
      </c>
      <c r="E369" s="130" t="s">
        <v>7183</v>
      </c>
      <c r="F369" s="131"/>
    </row>
    <row r="370" spans="1:6">
      <c r="A370" s="128" t="s">
        <v>4489</v>
      </c>
      <c r="B370" s="127">
        <v>369000</v>
      </c>
      <c r="C370" s="127">
        <f t="shared" si="11"/>
        <v>11070000</v>
      </c>
      <c r="D370" s="129">
        <f t="shared" si="12"/>
        <v>387450</v>
      </c>
      <c r="E370" s="130" t="s">
        <v>7183</v>
      </c>
      <c r="F370" s="131"/>
    </row>
    <row r="371" spans="1:6">
      <c r="A371" s="128" t="s">
        <v>4490</v>
      </c>
      <c r="B371" s="127">
        <v>370000</v>
      </c>
      <c r="C371" s="127">
        <f t="shared" si="11"/>
        <v>11100000</v>
      </c>
      <c r="D371" s="129">
        <f t="shared" si="12"/>
        <v>388500</v>
      </c>
      <c r="E371" s="130" t="s">
        <v>7183</v>
      </c>
      <c r="F371" s="131"/>
    </row>
    <row r="372" spans="1:6">
      <c r="A372" s="128" t="s">
        <v>4491</v>
      </c>
      <c r="B372" s="127">
        <v>371000</v>
      </c>
      <c r="C372" s="127">
        <f t="shared" si="11"/>
        <v>11130000</v>
      </c>
      <c r="D372" s="129">
        <f t="shared" si="12"/>
        <v>389550</v>
      </c>
      <c r="E372" s="130" t="s">
        <v>7183</v>
      </c>
      <c r="F372" s="131"/>
    </row>
    <row r="373" spans="1:6">
      <c r="A373" s="128" t="s">
        <v>4492</v>
      </c>
      <c r="B373" s="127">
        <v>372000</v>
      </c>
      <c r="C373" s="127">
        <f t="shared" si="11"/>
        <v>11160000</v>
      </c>
      <c r="D373" s="129">
        <f t="shared" si="12"/>
        <v>390600</v>
      </c>
      <c r="E373" s="130" t="s">
        <v>7183</v>
      </c>
      <c r="F373" s="131"/>
    </row>
    <row r="374" spans="1:6">
      <c r="A374" s="128" t="s">
        <v>4493</v>
      </c>
      <c r="B374" s="127">
        <v>373000</v>
      </c>
      <c r="C374" s="127">
        <f t="shared" si="11"/>
        <v>11190000</v>
      </c>
      <c r="D374" s="129">
        <f t="shared" si="12"/>
        <v>391650</v>
      </c>
      <c r="E374" s="130" t="s">
        <v>7183</v>
      </c>
      <c r="F374" s="131"/>
    </row>
    <row r="375" spans="1:6">
      <c r="A375" s="128" t="s">
        <v>4494</v>
      </c>
      <c r="B375" s="127">
        <v>374000</v>
      </c>
      <c r="C375" s="127">
        <f t="shared" si="11"/>
        <v>11220000</v>
      </c>
      <c r="D375" s="129">
        <f t="shared" si="12"/>
        <v>392700</v>
      </c>
      <c r="E375" s="130" t="s">
        <v>7183</v>
      </c>
      <c r="F375" s="131"/>
    </row>
    <row r="376" spans="1:6">
      <c r="A376" s="128" t="s">
        <v>4495</v>
      </c>
      <c r="B376" s="127">
        <v>375000</v>
      </c>
      <c r="C376" s="127">
        <f t="shared" si="11"/>
        <v>11250000</v>
      </c>
      <c r="D376" s="129">
        <f t="shared" si="12"/>
        <v>393750</v>
      </c>
      <c r="E376" s="130" t="s">
        <v>7183</v>
      </c>
      <c r="F376" s="131"/>
    </row>
    <row r="377" spans="1:6">
      <c r="A377" s="128" t="s">
        <v>4496</v>
      </c>
      <c r="B377" s="127">
        <v>376000</v>
      </c>
      <c r="C377" s="127">
        <f t="shared" si="11"/>
        <v>11280000</v>
      </c>
      <c r="D377" s="129">
        <f t="shared" si="12"/>
        <v>394800</v>
      </c>
      <c r="E377" s="130" t="s">
        <v>7183</v>
      </c>
      <c r="F377" s="131"/>
    </row>
    <row r="378" spans="1:6">
      <c r="A378" s="128" t="s">
        <v>4497</v>
      </c>
      <c r="B378" s="127">
        <v>377000</v>
      </c>
      <c r="C378" s="127">
        <f t="shared" si="11"/>
        <v>11310000</v>
      </c>
      <c r="D378" s="129">
        <f t="shared" si="12"/>
        <v>395850</v>
      </c>
      <c r="E378" s="130" t="s">
        <v>7183</v>
      </c>
      <c r="F378" s="131"/>
    </row>
    <row r="379" spans="1:6">
      <c r="A379" s="128" t="s">
        <v>4498</v>
      </c>
      <c r="B379" s="127">
        <v>378000</v>
      </c>
      <c r="C379" s="127">
        <f t="shared" si="11"/>
        <v>11340000</v>
      </c>
      <c r="D379" s="129">
        <f t="shared" si="12"/>
        <v>396900</v>
      </c>
      <c r="E379" s="130" t="s">
        <v>7183</v>
      </c>
      <c r="F379" s="131"/>
    </row>
    <row r="380" spans="1:6">
      <c r="A380" s="128" t="s">
        <v>4499</v>
      </c>
      <c r="B380" s="127">
        <v>379000</v>
      </c>
      <c r="C380" s="127">
        <f t="shared" si="11"/>
        <v>11370000</v>
      </c>
      <c r="D380" s="129">
        <f t="shared" si="12"/>
        <v>397950</v>
      </c>
      <c r="E380" s="130" t="s">
        <v>7183</v>
      </c>
      <c r="F380" s="131"/>
    </row>
    <row r="381" spans="1:6">
      <c r="A381" s="128" t="s">
        <v>4500</v>
      </c>
      <c r="B381" s="127">
        <v>380000</v>
      </c>
      <c r="C381" s="127">
        <f t="shared" si="11"/>
        <v>11400000</v>
      </c>
      <c r="D381" s="129">
        <f t="shared" si="12"/>
        <v>399000</v>
      </c>
      <c r="E381" s="130" t="s">
        <v>7183</v>
      </c>
      <c r="F381" s="131"/>
    </row>
    <row r="382" spans="1:6">
      <c r="A382" s="128" t="s">
        <v>4501</v>
      </c>
      <c r="B382" s="127">
        <v>381000</v>
      </c>
      <c r="C382" s="127">
        <f t="shared" si="11"/>
        <v>11430000</v>
      </c>
      <c r="D382" s="129">
        <f t="shared" si="12"/>
        <v>400050</v>
      </c>
      <c r="E382" s="130" t="s">
        <v>7183</v>
      </c>
      <c r="F382" s="131"/>
    </row>
    <row r="383" spans="1:6">
      <c r="A383" s="128" t="s">
        <v>4502</v>
      </c>
      <c r="B383" s="127">
        <v>382000</v>
      </c>
      <c r="C383" s="127">
        <f t="shared" si="11"/>
        <v>11460000</v>
      </c>
      <c r="D383" s="129">
        <f t="shared" si="12"/>
        <v>401100</v>
      </c>
      <c r="E383" s="130" t="s">
        <v>7183</v>
      </c>
      <c r="F383" s="131"/>
    </row>
    <row r="384" spans="1:6">
      <c r="A384" s="128" t="s">
        <v>4503</v>
      </c>
      <c r="B384" s="127">
        <v>383000</v>
      </c>
      <c r="C384" s="127">
        <f t="shared" si="11"/>
        <v>11490000</v>
      </c>
      <c r="D384" s="129">
        <f t="shared" si="12"/>
        <v>402150</v>
      </c>
      <c r="E384" s="130" t="s">
        <v>7183</v>
      </c>
      <c r="F384" s="131"/>
    </row>
    <row r="385" spans="1:6">
      <c r="A385" s="128" t="s">
        <v>4504</v>
      </c>
      <c r="B385" s="127">
        <v>384000</v>
      </c>
      <c r="C385" s="127">
        <f t="shared" si="11"/>
        <v>11520000</v>
      </c>
      <c r="D385" s="129">
        <f t="shared" si="12"/>
        <v>403200</v>
      </c>
      <c r="E385" s="130" t="s">
        <v>7183</v>
      </c>
      <c r="F385" s="131"/>
    </row>
    <row r="386" spans="1:6">
      <c r="A386" s="128" t="s">
        <v>4505</v>
      </c>
      <c r="B386" s="127">
        <v>385000</v>
      </c>
      <c r="C386" s="127">
        <f t="shared" si="11"/>
        <v>11550000</v>
      </c>
      <c r="D386" s="129">
        <f t="shared" si="12"/>
        <v>404250</v>
      </c>
      <c r="E386" s="130" t="s">
        <v>7183</v>
      </c>
      <c r="F386" s="131"/>
    </row>
    <row r="387" spans="1:6">
      <c r="A387" s="128" t="s">
        <v>4506</v>
      </c>
      <c r="B387" s="127">
        <v>386000</v>
      </c>
      <c r="C387" s="127">
        <f t="shared" si="11"/>
        <v>11580000</v>
      </c>
      <c r="D387" s="129">
        <f t="shared" si="12"/>
        <v>405300</v>
      </c>
      <c r="E387" s="130" t="s">
        <v>7183</v>
      </c>
      <c r="F387" s="131"/>
    </row>
    <row r="388" spans="1:6">
      <c r="A388" s="128" t="s">
        <v>4507</v>
      </c>
      <c r="B388" s="127">
        <v>387000</v>
      </c>
      <c r="C388" s="127">
        <f t="shared" ref="C388:C451" si="13">C387+30000</f>
        <v>11610000</v>
      </c>
      <c r="D388" s="129">
        <f t="shared" si="12"/>
        <v>406350</v>
      </c>
      <c r="E388" s="130" t="s">
        <v>7183</v>
      </c>
      <c r="F388" s="131"/>
    </row>
    <row r="389" spans="1:6">
      <c r="A389" s="128" t="s">
        <v>4508</v>
      </c>
      <c r="B389" s="127">
        <v>388000</v>
      </c>
      <c r="C389" s="127">
        <f t="shared" si="13"/>
        <v>11640000</v>
      </c>
      <c r="D389" s="129">
        <f t="shared" si="12"/>
        <v>407400</v>
      </c>
      <c r="E389" s="130" t="s">
        <v>7183</v>
      </c>
      <c r="F389" s="131"/>
    </row>
    <row r="390" spans="1:6">
      <c r="A390" s="128" t="s">
        <v>4509</v>
      </c>
      <c r="B390" s="127">
        <v>389000</v>
      </c>
      <c r="C390" s="127">
        <f t="shared" si="13"/>
        <v>11670000</v>
      </c>
      <c r="D390" s="129">
        <f t="shared" si="12"/>
        <v>408450</v>
      </c>
      <c r="E390" s="130" t="s">
        <v>7183</v>
      </c>
      <c r="F390" s="131"/>
    </row>
    <row r="391" spans="1:6">
      <c r="A391" s="128" t="s">
        <v>4510</v>
      </c>
      <c r="B391" s="127">
        <v>390000</v>
      </c>
      <c r="C391" s="127">
        <f t="shared" si="13"/>
        <v>11700000</v>
      </c>
      <c r="D391" s="129">
        <f t="shared" si="12"/>
        <v>409500</v>
      </c>
      <c r="E391" s="130" t="s">
        <v>7183</v>
      </c>
      <c r="F391" s="131"/>
    </row>
    <row r="392" spans="1:6">
      <c r="A392" s="128" t="s">
        <v>4511</v>
      </c>
      <c r="B392" s="127">
        <v>391000</v>
      </c>
      <c r="C392" s="127">
        <f t="shared" si="13"/>
        <v>11730000</v>
      </c>
      <c r="D392" s="129">
        <f t="shared" si="12"/>
        <v>410550</v>
      </c>
      <c r="E392" s="130" t="s">
        <v>7183</v>
      </c>
      <c r="F392" s="131"/>
    </row>
    <row r="393" spans="1:6">
      <c r="A393" s="128" t="s">
        <v>4512</v>
      </c>
      <c r="B393" s="127">
        <v>392000</v>
      </c>
      <c r="C393" s="127">
        <f t="shared" si="13"/>
        <v>11760000</v>
      </c>
      <c r="D393" s="129">
        <f t="shared" si="12"/>
        <v>411600</v>
      </c>
      <c r="E393" s="130" t="s">
        <v>7183</v>
      </c>
      <c r="F393" s="131"/>
    </row>
    <row r="394" spans="1:6">
      <c r="A394" s="128" t="s">
        <v>4513</v>
      </c>
      <c r="B394" s="127">
        <v>393000</v>
      </c>
      <c r="C394" s="127">
        <f t="shared" si="13"/>
        <v>11790000</v>
      </c>
      <c r="D394" s="129">
        <f t="shared" si="12"/>
        <v>412650</v>
      </c>
      <c r="E394" s="130" t="s">
        <v>7183</v>
      </c>
      <c r="F394" s="131"/>
    </row>
    <row r="395" spans="1:6">
      <c r="A395" s="128" t="s">
        <v>4514</v>
      </c>
      <c r="B395" s="127">
        <v>394000</v>
      </c>
      <c r="C395" s="127">
        <f t="shared" si="13"/>
        <v>11820000</v>
      </c>
      <c r="D395" s="129">
        <f t="shared" si="12"/>
        <v>413700</v>
      </c>
      <c r="E395" s="130" t="s">
        <v>7183</v>
      </c>
      <c r="F395" s="131"/>
    </row>
    <row r="396" spans="1:6">
      <c r="A396" s="128" t="s">
        <v>4515</v>
      </c>
      <c r="B396" s="127">
        <v>395000</v>
      </c>
      <c r="C396" s="127">
        <f t="shared" si="13"/>
        <v>11850000</v>
      </c>
      <c r="D396" s="129">
        <f t="shared" si="12"/>
        <v>414750</v>
      </c>
      <c r="E396" s="130" t="s">
        <v>7183</v>
      </c>
      <c r="F396" s="131"/>
    </row>
    <row r="397" spans="1:6">
      <c r="A397" s="128" t="s">
        <v>4516</v>
      </c>
      <c r="B397" s="127">
        <v>396000</v>
      </c>
      <c r="C397" s="127">
        <f t="shared" si="13"/>
        <v>11880000</v>
      </c>
      <c r="D397" s="129">
        <f t="shared" si="12"/>
        <v>415800</v>
      </c>
      <c r="E397" s="130" t="s">
        <v>7183</v>
      </c>
      <c r="F397" s="131"/>
    </row>
    <row r="398" spans="1:6">
      <c r="A398" s="128" t="s">
        <v>4517</v>
      </c>
      <c r="B398" s="127">
        <v>397000</v>
      </c>
      <c r="C398" s="127">
        <f t="shared" si="13"/>
        <v>11910000</v>
      </c>
      <c r="D398" s="129">
        <f t="shared" si="12"/>
        <v>416850</v>
      </c>
      <c r="E398" s="130" t="s">
        <v>7183</v>
      </c>
      <c r="F398" s="131"/>
    </row>
    <row r="399" spans="1:6">
      <c r="A399" s="128" t="s">
        <v>4518</v>
      </c>
      <c r="B399" s="127">
        <v>398000</v>
      </c>
      <c r="C399" s="127">
        <f t="shared" si="13"/>
        <v>11940000</v>
      </c>
      <c r="D399" s="129">
        <f t="shared" ref="D399:D451" si="14">SUM($G$2)*(B399*0.001)</f>
        <v>417900</v>
      </c>
      <c r="E399" s="130" t="s">
        <v>7183</v>
      </c>
      <c r="F399" s="131"/>
    </row>
    <row r="400" spans="1:6">
      <c r="A400" s="128" t="s">
        <v>4519</v>
      </c>
      <c r="B400" s="127">
        <v>399000</v>
      </c>
      <c r="C400" s="127">
        <f t="shared" si="13"/>
        <v>11970000</v>
      </c>
      <c r="D400" s="129">
        <f t="shared" si="14"/>
        <v>418950</v>
      </c>
      <c r="E400" s="130" t="s">
        <v>7183</v>
      </c>
      <c r="F400" s="131"/>
    </row>
    <row r="401" spans="1:6">
      <c r="A401" s="128" t="s">
        <v>4520</v>
      </c>
      <c r="B401" s="127">
        <v>400000</v>
      </c>
      <c r="C401" s="127">
        <f t="shared" si="13"/>
        <v>12000000</v>
      </c>
      <c r="D401" s="129">
        <f t="shared" si="14"/>
        <v>420000</v>
      </c>
      <c r="E401" s="130" t="s">
        <v>7183</v>
      </c>
      <c r="F401" s="131"/>
    </row>
    <row r="402" spans="1:6">
      <c r="A402" s="128" t="s">
        <v>4521</v>
      </c>
      <c r="B402" s="127">
        <v>401000</v>
      </c>
      <c r="C402" s="127">
        <f t="shared" si="13"/>
        <v>12030000</v>
      </c>
      <c r="D402" s="129">
        <f t="shared" si="14"/>
        <v>421050</v>
      </c>
      <c r="E402" s="130" t="s">
        <v>7183</v>
      </c>
      <c r="F402" s="131"/>
    </row>
    <row r="403" spans="1:6">
      <c r="A403" s="128" t="s">
        <v>4522</v>
      </c>
      <c r="B403" s="127">
        <v>402000</v>
      </c>
      <c r="C403" s="127">
        <f t="shared" si="13"/>
        <v>12060000</v>
      </c>
      <c r="D403" s="129">
        <f t="shared" si="14"/>
        <v>422100</v>
      </c>
      <c r="E403" s="130" t="s">
        <v>7183</v>
      </c>
      <c r="F403" s="131"/>
    </row>
    <row r="404" spans="1:6">
      <c r="A404" s="128" t="s">
        <v>4523</v>
      </c>
      <c r="B404" s="127">
        <v>403000</v>
      </c>
      <c r="C404" s="127">
        <f t="shared" si="13"/>
        <v>12090000</v>
      </c>
      <c r="D404" s="129">
        <f t="shared" si="14"/>
        <v>423150</v>
      </c>
      <c r="E404" s="130" t="s">
        <v>7183</v>
      </c>
      <c r="F404" s="131"/>
    </row>
    <row r="405" spans="1:6">
      <c r="A405" s="128" t="s">
        <v>4524</v>
      </c>
      <c r="B405" s="127">
        <v>404000</v>
      </c>
      <c r="C405" s="127">
        <f t="shared" si="13"/>
        <v>12120000</v>
      </c>
      <c r="D405" s="129">
        <f t="shared" si="14"/>
        <v>424200</v>
      </c>
      <c r="E405" s="130" t="s">
        <v>7183</v>
      </c>
      <c r="F405" s="131"/>
    </row>
    <row r="406" spans="1:6">
      <c r="A406" s="128" t="s">
        <v>4525</v>
      </c>
      <c r="B406" s="127">
        <v>405000</v>
      </c>
      <c r="C406" s="127">
        <f t="shared" si="13"/>
        <v>12150000</v>
      </c>
      <c r="D406" s="129">
        <f t="shared" si="14"/>
        <v>425250</v>
      </c>
      <c r="E406" s="130" t="s">
        <v>7183</v>
      </c>
      <c r="F406" s="131"/>
    </row>
    <row r="407" spans="1:6">
      <c r="A407" s="128" t="s">
        <v>4526</v>
      </c>
      <c r="B407" s="127">
        <v>406000</v>
      </c>
      <c r="C407" s="127">
        <f t="shared" si="13"/>
        <v>12180000</v>
      </c>
      <c r="D407" s="129">
        <f t="shared" si="14"/>
        <v>426300</v>
      </c>
      <c r="E407" s="130" t="s">
        <v>7183</v>
      </c>
      <c r="F407" s="131"/>
    </row>
    <row r="408" spans="1:6">
      <c r="A408" s="128" t="s">
        <v>4527</v>
      </c>
      <c r="B408" s="127">
        <v>407000</v>
      </c>
      <c r="C408" s="127">
        <f t="shared" si="13"/>
        <v>12210000</v>
      </c>
      <c r="D408" s="129">
        <f t="shared" si="14"/>
        <v>427350</v>
      </c>
      <c r="E408" s="130" t="s">
        <v>7183</v>
      </c>
      <c r="F408" s="131"/>
    </row>
    <row r="409" spans="1:6">
      <c r="A409" s="128" t="s">
        <v>4528</v>
      </c>
      <c r="B409" s="127">
        <v>408000</v>
      </c>
      <c r="C409" s="127">
        <f t="shared" si="13"/>
        <v>12240000</v>
      </c>
      <c r="D409" s="129">
        <f t="shared" si="14"/>
        <v>428400</v>
      </c>
      <c r="E409" s="130" t="s">
        <v>7183</v>
      </c>
      <c r="F409" s="131"/>
    </row>
    <row r="410" spans="1:6">
      <c r="A410" s="128" t="s">
        <v>4529</v>
      </c>
      <c r="B410" s="127">
        <v>409000</v>
      </c>
      <c r="C410" s="127">
        <f t="shared" si="13"/>
        <v>12270000</v>
      </c>
      <c r="D410" s="129">
        <f t="shared" si="14"/>
        <v>429450</v>
      </c>
      <c r="E410" s="130" t="s">
        <v>7183</v>
      </c>
      <c r="F410" s="131"/>
    </row>
    <row r="411" spans="1:6">
      <c r="A411" s="128" t="s">
        <v>4530</v>
      </c>
      <c r="B411" s="127">
        <v>410000</v>
      </c>
      <c r="C411" s="127">
        <f t="shared" si="13"/>
        <v>12300000</v>
      </c>
      <c r="D411" s="129">
        <f t="shared" si="14"/>
        <v>430500</v>
      </c>
      <c r="E411" s="130" t="s">
        <v>7183</v>
      </c>
      <c r="F411" s="131"/>
    </row>
    <row r="412" spans="1:6">
      <c r="A412" s="128" t="s">
        <v>4531</v>
      </c>
      <c r="B412" s="127">
        <v>411000</v>
      </c>
      <c r="C412" s="127">
        <f t="shared" si="13"/>
        <v>12330000</v>
      </c>
      <c r="D412" s="129">
        <f t="shared" si="14"/>
        <v>431550</v>
      </c>
      <c r="E412" s="130" t="s">
        <v>7183</v>
      </c>
      <c r="F412" s="131"/>
    </row>
    <row r="413" spans="1:6">
      <c r="A413" s="128" t="s">
        <v>4532</v>
      </c>
      <c r="B413" s="127">
        <v>412000</v>
      </c>
      <c r="C413" s="127">
        <f t="shared" si="13"/>
        <v>12360000</v>
      </c>
      <c r="D413" s="129">
        <f t="shared" si="14"/>
        <v>432600</v>
      </c>
      <c r="E413" s="130" t="s">
        <v>7183</v>
      </c>
      <c r="F413" s="131"/>
    </row>
    <row r="414" spans="1:6">
      <c r="A414" s="128" t="s">
        <v>4533</v>
      </c>
      <c r="B414" s="127">
        <v>413000</v>
      </c>
      <c r="C414" s="127">
        <f t="shared" si="13"/>
        <v>12390000</v>
      </c>
      <c r="D414" s="129">
        <f t="shared" si="14"/>
        <v>433650</v>
      </c>
      <c r="E414" s="130" t="s">
        <v>7183</v>
      </c>
      <c r="F414" s="131"/>
    </row>
    <row r="415" spans="1:6">
      <c r="A415" s="128" t="s">
        <v>4534</v>
      </c>
      <c r="B415" s="127">
        <v>414000</v>
      </c>
      <c r="C415" s="127">
        <f t="shared" si="13"/>
        <v>12420000</v>
      </c>
      <c r="D415" s="129">
        <f t="shared" si="14"/>
        <v>434700</v>
      </c>
      <c r="E415" s="130" t="s">
        <v>7183</v>
      </c>
      <c r="F415" s="131"/>
    </row>
    <row r="416" spans="1:6">
      <c r="A416" s="128" t="s">
        <v>4535</v>
      </c>
      <c r="B416" s="127">
        <v>415000</v>
      </c>
      <c r="C416" s="127">
        <f t="shared" si="13"/>
        <v>12450000</v>
      </c>
      <c r="D416" s="129">
        <f t="shared" si="14"/>
        <v>435750</v>
      </c>
      <c r="E416" s="130" t="s">
        <v>7183</v>
      </c>
      <c r="F416" s="131"/>
    </row>
    <row r="417" spans="1:6">
      <c r="A417" s="128" t="s">
        <v>4536</v>
      </c>
      <c r="B417" s="127">
        <v>416000</v>
      </c>
      <c r="C417" s="127">
        <f t="shared" si="13"/>
        <v>12480000</v>
      </c>
      <c r="D417" s="129">
        <f t="shared" si="14"/>
        <v>436800</v>
      </c>
      <c r="E417" s="130" t="s">
        <v>7183</v>
      </c>
      <c r="F417" s="131"/>
    </row>
    <row r="418" spans="1:6">
      <c r="A418" s="128" t="s">
        <v>4537</v>
      </c>
      <c r="B418" s="127">
        <v>417000</v>
      </c>
      <c r="C418" s="127">
        <f t="shared" si="13"/>
        <v>12510000</v>
      </c>
      <c r="D418" s="129">
        <f t="shared" si="14"/>
        <v>437850</v>
      </c>
      <c r="E418" s="130" t="s">
        <v>7183</v>
      </c>
      <c r="F418" s="131"/>
    </row>
    <row r="419" spans="1:6">
      <c r="A419" s="128" t="s">
        <v>4538</v>
      </c>
      <c r="B419" s="127">
        <v>418000</v>
      </c>
      <c r="C419" s="127">
        <f t="shared" si="13"/>
        <v>12540000</v>
      </c>
      <c r="D419" s="129">
        <f t="shared" si="14"/>
        <v>438900</v>
      </c>
      <c r="E419" s="130" t="s">
        <v>7183</v>
      </c>
      <c r="F419" s="131"/>
    </row>
    <row r="420" spans="1:6">
      <c r="A420" s="128" t="s">
        <v>4539</v>
      </c>
      <c r="B420" s="127">
        <v>419000</v>
      </c>
      <c r="C420" s="127">
        <f t="shared" si="13"/>
        <v>12570000</v>
      </c>
      <c r="D420" s="129">
        <f t="shared" si="14"/>
        <v>439950</v>
      </c>
      <c r="E420" s="130" t="s">
        <v>7183</v>
      </c>
      <c r="F420" s="131"/>
    </row>
    <row r="421" spans="1:6">
      <c r="A421" s="128" t="s">
        <v>4540</v>
      </c>
      <c r="B421" s="127">
        <v>420000</v>
      </c>
      <c r="C421" s="127">
        <f t="shared" si="13"/>
        <v>12600000</v>
      </c>
      <c r="D421" s="129">
        <f t="shared" si="14"/>
        <v>441000</v>
      </c>
      <c r="E421" s="130" t="s">
        <v>7183</v>
      </c>
      <c r="F421" s="131"/>
    </row>
    <row r="422" spans="1:6">
      <c r="A422" s="128" t="s">
        <v>4541</v>
      </c>
      <c r="B422" s="127">
        <v>421000</v>
      </c>
      <c r="C422" s="127">
        <f t="shared" si="13"/>
        <v>12630000</v>
      </c>
      <c r="D422" s="129">
        <f t="shared" si="14"/>
        <v>442050</v>
      </c>
      <c r="E422" s="130" t="s">
        <v>7183</v>
      </c>
      <c r="F422" s="131"/>
    </row>
    <row r="423" spans="1:6">
      <c r="A423" s="128" t="s">
        <v>4542</v>
      </c>
      <c r="B423" s="127">
        <v>422000</v>
      </c>
      <c r="C423" s="127">
        <f t="shared" si="13"/>
        <v>12660000</v>
      </c>
      <c r="D423" s="129">
        <f t="shared" si="14"/>
        <v>443100</v>
      </c>
      <c r="E423" s="130" t="s">
        <v>7183</v>
      </c>
      <c r="F423" s="131"/>
    </row>
    <row r="424" spans="1:6">
      <c r="A424" s="128" t="s">
        <v>4543</v>
      </c>
      <c r="B424" s="127">
        <v>423000</v>
      </c>
      <c r="C424" s="127">
        <f t="shared" si="13"/>
        <v>12690000</v>
      </c>
      <c r="D424" s="129">
        <f t="shared" si="14"/>
        <v>444150</v>
      </c>
      <c r="E424" s="130" t="s">
        <v>7183</v>
      </c>
      <c r="F424" s="131"/>
    </row>
    <row r="425" spans="1:6">
      <c r="A425" s="128" t="s">
        <v>4544</v>
      </c>
      <c r="B425" s="127">
        <v>424000</v>
      </c>
      <c r="C425" s="127">
        <f t="shared" si="13"/>
        <v>12720000</v>
      </c>
      <c r="D425" s="129">
        <f t="shared" si="14"/>
        <v>445200</v>
      </c>
      <c r="E425" s="130" t="s">
        <v>7183</v>
      </c>
      <c r="F425" s="131"/>
    </row>
    <row r="426" spans="1:6">
      <c r="A426" s="128" t="s">
        <v>4545</v>
      </c>
      <c r="B426" s="127">
        <v>425000</v>
      </c>
      <c r="C426" s="127">
        <f t="shared" si="13"/>
        <v>12750000</v>
      </c>
      <c r="D426" s="129">
        <f t="shared" si="14"/>
        <v>446250</v>
      </c>
      <c r="E426" s="130" t="s">
        <v>7183</v>
      </c>
      <c r="F426" s="131"/>
    </row>
    <row r="427" spans="1:6">
      <c r="A427" s="128" t="s">
        <v>4546</v>
      </c>
      <c r="B427" s="127">
        <v>426000</v>
      </c>
      <c r="C427" s="127">
        <f t="shared" si="13"/>
        <v>12780000</v>
      </c>
      <c r="D427" s="129">
        <f t="shared" si="14"/>
        <v>447300</v>
      </c>
      <c r="E427" s="130" t="s">
        <v>7183</v>
      </c>
      <c r="F427" s="131"/>
    </row>
    <row r="428" spans="1:6">
      <c r="A428" s="128" t="str">
        <f t="shared" ref="A428:A451" si="15">"브라질"&amp;B428</f>
        <v>브라질427000</v>
      </c>
      <c r="B428" s="127">
        <f t="shared" ref="B428:B451" si="16">B427+1000</f>
        <v>427000</v>
      </c>
      <c r="C428" s="127">
        <f t="shared" si="13"/>
        <v>12810000</v>
      </c>
      <c r="D428" s="129">
        <f t="shared" si="14"/>
        <v>448350</v>
      </c>
      <c r="E428" s="130" t="s">
        <v>7183</v>
      </c>
      <c r="F428" s="131"/>
    </row>
    <row r="429" spans="1:6">
      <c r="A429" s="128" t="str">
        <f t="shared" si="15"/>
        <v>브라질428000</v>
      </c>
      <c r="B429" s="127">
        <f t="shared" si="16"/>
        <v>428000</v>
      </c>
      <c r="C429" s="127">
        <f t="shared" si="13"/>
        <v>12840000</v>
      </c>
      <c r="D429" s="129">
        <f t="shared" si="14"/>
        <v>449400</v>
      </c>
      <c r="E429" s="130" t="s">
        <v>7183</v>
      </c>
      <c r="F429" s="131"/>
    </row>
    <row r="430" spans="1:6">
      <c r="A430" s="128" t="str">
        <f t="shared" si="15"/>
        <v>브라질429000</v>
      </c>
      <c r="B430" s="127">
        <f t="shared" si="16"/>
        <v>429000</v>
      </c>
      <c r="C430" s="127">
        <f t="shared" si="13"/>
        <v>12870000</v>
      </c>
      <c r="D430" s="129">
        <f t="shared" si="14"/>
        <v>450450</v>
      </c>
      <c r="E430" s="130" t="s">
        <v>7183</v>
      </c>
      <c r="F430" s="131"/>
    </row>
    <row r="431" spans="1:6">
      <c r="A431" s="128" t="str">
        <f t="shared" si="15"/>
        <v>브라질430000</v>
      </c>
      <c r="B431" s="127">
        <f t="shared" si="16"/>
        <v>430000</v>
      </c>
      <c r="C431" s="127">
        <f t="shared" si="13"/>
        <v>12900000</v>
      </c>
      <c r="D431" s="129">
        <f t="shared" si="14"/>
        <v>451500</v>
      </c>
      <c r="E431" s="130" t="s">
        <v>7183</v>
      </c>
      <c r="F431" s="131"/>
    </row>
    <row r="432" spans="1:6">
      <c r="A432" s="128" t="str">
        <f t="shared" si="15"/>
        <v>브라질431000</v>
      </c>
      <c r="B432" s="127">
        <f t="shared" si="16"/>
        <v>431000</v>
      </c>
      <c r="C432" s="127">
        <f t="shared" si="13"/>
        <v>12930000</v>
      </c>
      <c r="D432" s="129">
        <f t="shared" si="14"/>
        <v>452550</v>
      </c>
      <c r="E432" s="130" t="s">
        <v>7183</v>
      </c>
      <c r="F432" s="131"/>
    </row>
    <row r="433" spans="1:6">
      <c r="A433" s="128" t="str">
        <f t="shared" si="15"/>
        <v>브라질432000</v>
      </c>
      <c r="B433" s="127">
        <f t="shared" si="16"/>
        <v>432000</v>
      </c>
      <c r="C433" s="127">
        <f t="shared" si="13"/>
        <v>12960000</v>
      </c>
      <c r="D433" s="129">
        <f t="shared" si="14"/>
        <v>453600</v>
      </c>
      <c r="E433" s="130" t="s">
        <v>7183</v>
      </c>
      <c r="F433" s="131"/>
    </row>
    <row r="434" spans="1:6">
      <c r="A434" s="128" t="str">
        <f t="shared" si="15"/>
        <v>브라질433000</v>
      </c>
      <c r="B434" s="127">
        <f t="shared" si="16"/>
        <v>433000</v>
      </c>
      <c r="C434" s="127">
        <f t="shared" si="13"/>
        <v>12990000</v>
      </c>
      <c r="D434" s="129">
        <f t="shared" si="14"/>
        <v>454650</v>
      </c>
      <c r="E434" s="130" t="s">
        <v>7183</v>
      </c>
      <c r="F434" s="131"/>
    </row>
    <row r="435" spans="1:6">
      <c r="A435" s="128" t="str">
        <f t="shared" si="15"/>
        <v>브라질434000</v>
      </c>
      <c r="B435" s="127">
        <f t="shared" si="16"/>
        <v>434000</v>
      </c>
      <c r="C435" s="127">
        <f t="shared" si="13"/>
        <v>13020000</v>
      </c>
      <c r="D435" s="129">
        <f t="shared" si="14"/>
        <v>455700</v>
      </c>
      <c r="E435" s="130" t="s">
        <v>7183</v>
      </c>
      <c r="F435" s="131"/>
    </row>
    <row r="436" spans="1:6">
      <c r="A436" s="128" t="str">
        <f t="shared" si="15"/>
        <v>브라질435000</v>
      </c>
      <c r="B436" s="127">
        <f t="shared" si="16"/>
        <v>435000</v>
      </c>
      <c r="C436" s="127">
        <f t="shared" si="13"/>
        <v>13050000</v>
      </c>
      <c r="D436" s="129">
        <f t="shared" si="14"/>
        <v>456750</v>
      </c>
      <c r="E436" s="130" t="s">
        <v>7183</v>
      </c>
      <c r="F436" s="131"/>
    </row>
    <row r="437" spans="1:6">
      <c r="A437" s="128" t="str">
        <f t="shared" si="15"/>
        <v>브라질436000</v>
      </c>
      <c r="B437" s="127">
        <f t="shared" si="16"/>
        <v>436000</v>
      </c>
      <c r="C437" s="127">
        <f t="shared" si="13"/>
        <v>13080000</v>
      </c>
      <c r="D437" s="129">
        <f t="shared" si="14"/>
        <v>457800</v>
      </c>
      <c r="E437" s="130" t="s">
        <v>7183</v>
      </c>
      <c r="F437" s="131"/>
    </row>
    <row r="438" spans="1:6">
      <c r="A438" s="128" t="str">
        <f t="shared" si="15"/>
        <v>브라질437000</v>
      </c>
      <c r="B438" s="127">
        <f t="shared" si="16"/>
        <v>437000</v>
      </c>
      <c r="C438" s="127">
        <f t="shared" si="13"/>
        <v>13110000</v>
      </c>
      <c r="D438" s="129">
        <f t="shared" si="14"/>
        <v>458850</v>
      </c>
      <c r="E438" s="130" t="s">
        <v>7183</v>
      </c>
      <c r="F438" s="131"/>
    </row>
    <row r="439" spans="1:6">
      <c r="A439" s="128" t="str">
        <f t="shared" si="15"/>
        <v>브라질438000</v>
      </c>
      <c r="B439" s="127">
        <f t="shared" si="16"/>
        <v>438000</v>
      </c>
      <c r="C439" s="127">
        <f t="shared" si="13"/>
        <v>13140000</v>
      </c>
      <c r="D439" s="129">
        <f t="shared" si="14"/>
        <v>459900</v>
      </c>
      <c r="E439" s="130" t="s">
        <v>7183</v>
      </c>
      <c r="F439" s="131"/>
    </row>
    <row r="440" spans="1:6">
      <c r="A440" s="128" t="str">
        <f t="shared" si="15"/>
        <v>브라질439000</v>
      </c>
      <c r="B440" s="127">
        <f t="shared" si="16"/>
        <v>439000</v>
      </c>
      <c r="C440" s="127">
        <f t="shared" si="13"/>
        <v>13170000</v>
      </c>
      <c r="D440" s="129">
        <f t="shared" si="14"/>
        <v>460950</v>
      </c>
      <c r="E440" s="130" t="s">
        <v>7183</v>
      </c>
      <c r="F440" s="131"/>
    </row>
    <row r="441" spans="1:6">
      <c r="A441" s="128" t="str">
        <f t="shared" si="15"/>
        <v>브라질440000</v>
      </c>
      <c r="B441" s="127">
        <f t="shared" si="16"/>
        <v>440000</v>
      </c>
      <c r="C441" s="127">
        <f t="shared" si="13"/>
        <v>13200000</v>
      </c>
      <c r="D441" s="129">
        <f t="shared" si="14"/>
        <v>462000</v>
      </c>
      <c r="E441" s="130" t="s">
        <v>7183</v>
      </c>
      <c r="F441" s="131"/>
    </row>
    <row r="442" spans="1:6">
      <c r="A442" s="128" t="str">
        <f t="shared" si="15"/>
        <v>브라질441000</v>
      </c>
      <c r="B442" s="127">
        <f t="shared" si="16"/>
        <v>441000</v>
      </c>
      <c r="C442" s="127">
        <f t="shared" si="13"/>
        <v>13230000</v>
      </c>
      <c r="D442" s="129">
        <f t="shared" si="14"/>
        <v>463050</v>
      </c>
      <c r="E442" s="130" t="s">
        <v>7183</v>
      </c>
      <c r="F442" s="131"/>
    </row>
    <row r="443" spans="1:6">
      <c r="A443" s="128" t="str">
        <f t="shared" si="15"/>
        <v>브라질442000</v>
      </c>
      <c r="B443" s="127">
        <f t="shared" si="16"/>
        <v>442000</v>
      </c>
      <c r="C443" s="127">
        <f t="shared" si="13"/>
        <v>13260000</v>
      </c>
      <c r="D443" s="129">
        <f t="shared" si="14"/>
        <v>464100</v>
      </c>
      <c r="E443" s="130" t="s">
        <v>7183</v>
      </c>
      <c r="F443" s="131"/>
    </row>
    <row r="444" spans="1:6">
      <c r="A444" s="128" t="str">
        <f t="shared" si="15"/>
        <v>브라질443000</v>
      </c>
      <c r="B444" s="127">
        <f t="shared" si="16"/>
        <v>443000</v>
      </c>
      <c r="C444" s="127">
        <f t="shared" si="13"/>
        <v>13290000</v>
      </c>
      <c r="D444" s="129">
        <f t="shared" si="14"/>
        <v>465150</v>
      </c>
      <c r="E444" s="130" t="s">
        <v>7183</v>
      </c>
      <c r="F444" s="131"/>
    </row>
    <row r="445" spans="1:6">
      <c r="A445" s="128" t="str">
        <f t="shared" si="15"/>
        <v>브라질444000</v>
      </c>
      <c r="B445" s="127">
        <f t="shared" si="16"/>
        <v>444000</v>
      </c>
      <c r="C445" s="127">
        <f t="shared" si="13"/>
        <v>13320000</v>
      </c>
      <c r="D445" s="129">
        <f t="shared" si="14"/>
        <v>466200</v>
      </c>
      <c r="E445" s="130" t="s">
        <v>7183</v>
      </c>
      <c r="F445" s="131"/>
    </row>
    <row r="446" spans="1:6">
      <c r="A446" s="128" t="str">
        <f t="shared" si="15"/>
        <v>브라질445000</v>
      </c>
      <c r="B446" s="127">
        <f t="shared" si="16"/>
        <v>445000</v>
      </c>
      <c r="C446" s="127">
        <f t="shared" si="13"/>
        <v>13350000</v>
      </c>
      <c r="D446" s="129">
        <f t="shared" si="14"/>
        <v>467250</v>
      </c>
      <c r="E446" s="130" t="s">
        <v>7183</v>
      </c>
      <c r="F446" s="131"/>
    </row>
    <row r="447" spans="1:6">
      <c r="A447" s="128" t="str">
        <f t="shared" si="15"/>
        <v>브라질446000</v>
      </c>
      <c r="B447" s="127">
        <f t="shared" si="16"/>
        <v>446000</v>
      </c>
      <c r="C447" s="127">
        <f t="shared" si="13"/>
        <v>13380000</v>
      </c>
      <c r="D447" s="129">
        <f t="shared" si="14"/>
        <v>468300</v>
      </c>
      <c r="E447" s="130" t="s">
        <v>7183</v>
      </c>
      <c r="F447" s="131"/>
    </row>
    <row r="448" spans="1:6">
      <c r="A448" s="128" t="str">
        <f t="shared" si="15"/>
        <v>브라질447000</v>
      </c>
      <c r="B448" s="127">
        <f t="shared" si="16"/>
        <v>447000</v>
      </c>
      <c r="C448" s="127">
        <f t="shared" si="13"/>
        <v>13410000</v>
      </c>
      <c r="D448" s="129">
        <f t="shared" si="14"/>
        <v>469350</v>
      </c>
      <c r="E448" s="130" t="s">
        <v>7183</v>
      </c>
      <c r="F448" s="131"/>
    </row>
    <row r="449" spans="1:6">
      <c r="A449" s="128" t="str">
        <f t="shared" si="15"/>
        <v>브라질448000</v>
      </c>
      <c r="B449" s="127">
        <f t="shared" si="16"/>
        <v>448000</v>
      </c>
      <c r="C449" s="127">
        <f t="shared" si="13"/>
        <v>13440000</v>
      </c>
      <c r="D449" s="129">
        <f t="shared" si="14"/>
        <v>470400</v>
      </c>
      <c r="E449" s="130" t="s">
        <v>7183</v>
      </c>
      <c r="F449" s="131"/>
    </row>
    <row r="450" spans="1:6">
      <c r="A450" s="128" t="str">
        <f t="shared" si="15"/>
        <v>브라질449000</v>
      </c>
      <c r="B450" s="127">
        <f t="shared" si="16"/>
        <v>449000</v>
      </c>
      <c r="C450" s="127">
        <f t="shared" si="13"/>
        <v>13470000</v>
      </c>
      <c r="D450" s="129">
        <f t="shared" si="14"/>
        <v>471450</v>
      </c>
      <c r="E450" s="130" t="s">
        <v>7183</v>
      </c>
      <c r="F450" s="131"/>
    </row>
    <row r="451" spans="1:6">
      <c r="A451" s="128" t="str">
        <f t="shared" si="15"/>
        <v>브라질450000</v>
      </c>
      <c r="B451" s="127">
        <f t="shared" si="16"/>
        <v>450000</v>
      </c>
      <c r="C451" s="127">
        <f t="shared" si="13"/>
        <v>13500000</v>
      </c>
      <c r="D451" s="129">
        <f t="shared" si="14"/>
        <v>472500</v>
      </c>
      <c r="E451" s="130" t="s">
        <v>7183</v>
      </c>
      <c r="F451" s="131"/>
    </row>
    <row r="452" spans="1:6">
      <c r="A452" s="128" t="s">
        <v>6142</v>
      </c>
      <c r="B452" s="127">
        <v>1000</v>
      </c>
      <c r="C452" s="127">
        <v>12000</v>
      </c>
      <c r="D452" s="129">
        <f t="shared" ref="D452:D515" si="17">SUM($G$3)*(B452*0.001)</f>
        <v>980</v>
      </c>
      <c r="E452" s="130" t="s">
        <v>7183</v>
      </c>
      <c r="F452" s="131"/>
    </row>
    <row r="453" spans="1:6">
      <c r="A453" s="128" t="s">
        <v>6397</v>
      </c>
      <c r="B453" s="127">
        <v>2000</v>
      </c>
      <c r="C453" s="127">
        <f>C452+12000</f>
        <v>24000</v>
      </c>
      <c r="D453" s="129">
        <f t="shared" si="17"/>
        <v>1960</v>
      </c>
      <c r="E453" s="130" t="s">
        <v>7183</v>
      </c>
      <c r="F453" s="131"/>
    </row>
    <row r="454" spans="1:6">
      <c r="A454" s="128" t="s">
        <v>69</v>
      </c>
      <c r="B454" s="127">
        <v>3000</v>
      </c>
      <c r="C454" s="127">
        <f t="shared" ref="C454:C517" si="18">C453+12000</f>
        <v>36000</v>
      </c>
      <c r="D454" s="129">
        <f t="shared" si="17"/>
        <v>2940</v>
      </c>
      <c r="E454" s="130" t="s">
        <v>7183</v>
      </c>
      <c r="F454" s="131"/>
    </row>
    <row r="455" spans="1:6">
      <c r="A455" s="128" t="s">
        <v>67</v>
      </c>
      <c r="B455" s="127">
        <v>4000</v>
      </c>
      <c r="C455" s="127">
        <f t="shared" si="18"/>
        <v>48000</v>
      </c>
      <c r="D455" s="129">
        <f t="shared" si="17"/>
        <v>3920</v>
      </c>
      <c r="E455" s="130" t="s">
        <v>7183</v>
      </c>
      <c r="F455" s="131"/>
    </row>
    <row r="456" spans="1:6">
      <c r="A456" s="128" t="s">
        <v>1027</v>
      </c>
      <c r="B456" s="127">
        <v>5000</v>
      </c>
      <c r="C456" s="127">
        <f t="shared" si="18"/>
        <v>60000</v>
      </c>
      <c r="D456" s="129">
        <f t="shared" si="17"/>
        <v>4900</v>
      </c>
      <c r="E456" s="130" t="s">
        <v>7183</v>
      </c>
      <c r="F456" s="131"/>
    </row>
    <row r="457" spans="1:6">
      <c r="A457" s="128" t="s">
        <v>1028</v>
      </c>
      <c r="B457" s="127">
        <v>6000</v>
      </c>
      <c r="C457" s="127">
        <f t="shared" si="18"/>
        <v>72000</v>
      </c>
      <c r="D457" s="129">
        <f t="shared" si="17"/>
        <v>5880</v>
      </c>
      <c r="E457" s="130" t="s">
        <v>7183</v>
      </c>
      <c r="F457" s="131"/>
    </row>
    <row r="458" spans="1:6">
      <c r="A458" s="128" t="s">
        <v>22</v>
      </c>
      <c r="B458" s="127">
        <v>7000</v>
      </c>
      <c r="C458" s="127">
        <f t="shared" si="18"/>
        <v>84000</v>
      </c>
      <c r="D458" s="129">
        <f t="shared" si="17"/>
        <v>6860</v>
      </c>
      <c r="E458" s="130" t="s">
        <v>7183</v>
      </c>
      <c r="F458" s="131"/>
    </row>
    <row r="459" spans="1:6">
      <c r="A459" s="128" t="s">
        <v>1029</v>
      </c>
      <c r="B459" s="127">
        <v>8000</v>
      </c>
      <c r="C459" s="127">
        <f t="shared" si="18"/>
        <v>96000</v>
      </c>
      <c r="D459" s="129">
        <f t="shared" si="17"/>
        <v>7840</v>
      </c>
      <c r="E459" s="130" t="s">
        <v>7183</v>
      </c>
      <c r="F459" s="131"/>
    </row>
    <row r="460" spans="1:6">
      <c r="A460" s="128" t="s">
        <v>68</v>
      </c>
      <c r="B460" s="127">
        <v>9000</v>
      </c>
      <c r="C460" s="127">
        <f t="shared" si="18"/>
        <v>108000</v>
      </c>
      <c r="D460" s="129">
        <f t="shared" si="17"/>
        <v>8820</v>
      </c>
      <c r="E460" s="130" t="s">
        <v>7183</v>
      </c>
      <c r="F460" s="131"/>
    </row>
    <row r="461" spans="1:6">
      <c r="A461" s="128" t="s">
        <v>23</v>
      </c>
      <c r="B461" s="127">
        <v>10000</v>
      </c>
      <c r="C461" s="127">
        <f t="shared" si="18"/>
        <v>120000</v>
      </c>
      <c r="D461" s="129">
        <f t="shared" si="17"/>
        <v>9800</v>
      </c>
      <c r="E461" s="130" t="s">
        <v>7183</v>
      </c>
      <c r="F461" s="131"/>
    </row>
    <row r="462" spans="1:6">
      <c r="A462" s="128" t="s">
        <v>56</v>
      </c>
      <c r="B462" s="127">
        <v>11000</v>
      </c>
      <c r="C462" s="127">
        <f t="shared" si="18"/>
        <v>132000</v>
      </c>
      <c r="D462" s="129">
        <f t="shared" si="17"/>
        <v>10780</v>
      </c>
      <c r="E462" s="130" t="s">
        <v>7183</v>
      </c>
      <c r="F462" s="131"/>
    </row>
    <row r="463" spans="1:6">
      <c r="A463" s="128" t="s">
        <v>1030</v>
      </c>
      <c r="B463" s="127">
        <v>12000</v>
      </c>
      <c r="C463" s="127">
        <f t="shared" si="18"/>
        <v>144000</v>
      </c>
      <c r="D463" s="129">
        <f t="shared" si="17"/>
        <v>11760</v>
      </c>
      <c r="E463" s="130" t="s">
        <v>7183</v>
      </c>
      <c r="F463" s="131"/>
    </row>
    <row r="464" spans="1:6">
      <c r="A464" s="128" t="s">
        <v>1031</v>
      </c>
      <c r="B464" s="127">
        <v>13000</v>
      </c>
      <c r="C464" s="127">
        <f t="shared" si="18"/>
        <v>156000</v>
      </c>
      <c r="D464" s="129">
        <f t="shared" si="17"/>
        <v>12740</v>
      </c>
      <c r="E464" s="130" t="s">
        <v>7183</v>
      </c>
      <c r="F464" s="131"/>
    </row>
    <row r="465" spans="1:6">
      <c r="A465" s="128" t="s">
        <v>1032</v>
      </c>
      <c r="B465" s="127">
        <v>14000</v>
      </c>
      <c r="C465" s="127">
        <f t="shared" si="18"/>
        <v>168000</v>
      </c>
      <c r="D465" s="129">
        <f t="shared" si="17"/>
        <v>13720</v>
      </c>
      <c r="E465" s="130" t="s">
        <v>7183</v>
      </c>
      <c r="F465" s="131"/>
    </row>
    <row r="466" spans="1:6">
      <c r="A466" s="128" t="s">
        <v>1033</v>
      </c>
      <c r="B466" s="127">
        <v>15000</v>
      </c>
      <c r="C466" s="127">
        <f t="shared" si="18"/>
        <v>180000</v>
      </c>
      <c r="D466" s="129">
        <f t="shared" si="17"/>
        <v>14700</v>
      </c>
      <c r="E466" s="130" t="s">
        <v>7183</v>
      </c>
      <c r="F466" s="131"/>
    </row>
    <row r="467" spans="1:6">
      <c r="A467" s="128" t="s">
        <v>1034</v>
      </c>
      <c r="B467" s="127">
        <v>16000</v>
      </c>
      <c r="C467" s="127">
        <f t="shared" si="18"/>
        <v>192000</v>
      </c>
      <c r="D467" s="129">
        <f t="shared" si="17"/>
        <v>15680</v>
      </c>
      <c r="E467" s="130" t="s">
        <v>7183</v>
      </c>
      <c r="F467" s="131"/>
    </row>
    <row r="468" spans="1:6">
      <c r="A468" s="128" t="s">
        <v>1035</v>
      </c>
      <c r="B468" s="127">
        <v>17000</v>
      </c>
      <c r="C468" s="127">
        <f t="shared" si="18"/>
        <v>204000</v>
      </c>
      <c r="D468" s="129">
        <f t="shared" si="17"/>
        <v>16660</v>
      </c>
      <c r="E468" s="130" t="s">
        <v>7183</v>
      </c>
      <c r="F468" s="131"/>
    </row>
    <row r="469" spans="1:6">
      <c r="A469" s="128" t="s">
        <v>1036</v>
      </c>
      <c r="B469" s="127">
        <v>18000</v>
      </c>
      <c r="C469" s="127">
        <f t="shared" si="18"/>
        <v>216000</v>
      </c>
      <c r="D469" s="129">
        <f t="shared" si="17"/>
        <v>17640</v>
      </c>
      <c r="E469" s="130" t="s">
        <v>7183</v>
      </c>
      <c r="F469" s="131"/>
    </row>
    <row r="470" spans="1:6">
      <c r="A470" s="128" t="s">
        <v>1037</v>
      </c>
      <c r="B470" s="127">
        <v>19000</v>
      </c>
      <c r="C470" s="127">
        <f t="shared" si="18"/>
        <v>228000</v>
      </c>
      <c r="D470" s="129">
        <f t="shared" si="17"/>
        <v>18620</v>
      </c>
      <c r="E470" s="130" t="s">
        <v>7183</v>
      </c>
      <c r="F470" s="131"/>
    </row>
    <row r="471" spans="1:6">
      <c r="A471" s="128" t="s">
        <v>1038</v>
      </c>
      <c r="B471" s="127">
        <v>20000</v>
      </c>
      <c r="C471" s="127">
        <f t="shared" si="18"/>
        <v>240000</v>
      </c>
      <c r="D471" s="129">
        <f t="shared" si="17"/>
        <v>19600</v>
      </c>
      <c r="E471" s="130" t="s">
        <v>7183</v>
      </c>
      <c r="F471" s="131"/>
    </row>
    <row r="472" spans="1:6">
      <c r="A472" s="128" t="s">
        <v>1039</v>
      </c>
      <c r="B472" s="127">
        <v>21000</v>
      </c>
      <c r="C472" s="127">
        <f t="shared" si="18"/>
        <v>252000</v>
      </c>
      <c r="D472" s="129">
        <f t="shared" si="17"/>
        <v>20580</v>
      </c>
      <c r="E472" s="130" t="s">
        <v>7183</v>
      </c>
      <c r="F472" s="131"/>
    </row>
    <row r="473" spans="1:6">
      <c r="A473" s="128" t="s">
        <v>1040</v>
      </c>
      <c r="B473" s="127">
        <v>22000</v>
      </c>
      <c r="C473" s="127">
        <f t="shared" si="18"/>
        <v>264000</v>
      </c>
      <c r="D473" s="129">
        <f t="shared" si="17"/>
        <v>21560</v>
      </c>
      <c r="E473" s="130" t="s">
        <v>7183</v>
      </c>
      <c r="F473" s="131"/>
    </row>
    <row r="474" spans="1:6">
      <c r="A474" s="128" t="s">
        <v>1041</v>
      </c>
      <c r="B474" s="127">
        <v>23000</v>
      </c>
      <c r="C474" s="127">
        <f t="shared" si="18"/>
        <v>276000</v>
      </c>
      <c r="D474" s="129">
        <f t="shared" si="17"/>
        <v>22540</v>
      </c>
      <c r="E474" s="130" t="s">
        <v>7183</v>
      </c>
      <c r="F474" s="131"/>
    </row>
    <row r="475" spans="1:6">
      <c r="A475" s="128" t="s">
        <v>21</v>
      </c>
      <c r="B475" s="127">
        <v>24000</v>
      </c>
      <c r="C475" s="127">
        <f t="shared" si="18"/>
        <v>288000</v>
      </c>
      <c r="D475" s="129">
        <f t="shared" si="17"/>
        <v>23520</v>
      </c>
      <c r="E475" s="130" t="s">
        <v>7183</v>
      </c>
      <c r="F475" s="131"/>
    </row>
    <row r="476" spans="1:6">
      <c r="A476" s="128" t="s">
        <v>25</v>
      </c>
      <c r="B476" s="127">
        <v>25000</v>
      </c>
      <c r="C476" s="127">
        <f t="shared" si="18"/>
        <v>300000</v>
      </c>
      <c r="D476" s="129">
        <f t="shared" si="17"/>
        <v>24500</v>
      </c>
      <c r="E476" s="130" t="s">
        <v>7183</v>
      </c>
      <c r="F476" s="131"/>
    </row>
    <row r="477" spans="1:6">
      <c r="A477" s="128" t="s">
        <v>1042</v>
      </c>
      <c r="B477" s="127">
        <v>26000</v>
      </c>
      <c r="C477" s="127">
        <f t="shared" si="18"/>
        <v>312000</v>
      </c>
      <c r="D477" s="129">
        <f t="shared" si="17"/>
        <v>25480</v>
      </c>
      <c r="E477" s="130" t="s">
        <v>7183</v>
      </c>
      <c r="F477" s="131"/>
    </row>
    <row r="478" spans="1:6">
      <c r="A478" s="128" t="s">
        <v>1043</v>
      </c>
      <c r="B478" s="127">
        <v>27000</v>
      </c>
      <c r="C478" s="127">
        <f t="shared" si="18"/>
        <v>324000</v>
      </c>
      <c r="D478" s="129">
        <f t="shared" si="17"/>
        <v>26460</v>
      </c>
      <c r="E478" s="130" t="s">
        <v>7183</v>
      </c>
      <c r="F478" s="131"/>
    </row>
    <row r="479" spans="1:6">
      <c r="A479" s="128" t="s">
        <v>1044</v>
      </c>
      <c r="B479" s="127">
        <v>28000</v>
      </c>
      <c r="C479" s="127">
        <f t="shared" si="18"/>
        <v>336000</v>
      </c>
      <c r="D479" s="129">
        <f t="shared" si="17"/>
        <v>27440</v>
      </c>
      <c r="E479" s="130" t="s">
        <v>7183</v>
      </c>
      <c r="F479" s="131"/>
    </row>
    <row r="480" spans="1:6">
      <c r="A480" s="128" t="s">
        <v>1045</v>
      </c>
      <c r="B480" s="127">
        <v>29000</v>
      </c>
      <c r="C480" s="127">
        <f t="shared" si="18"/>
        <v>348000</v>
      </c>
      <c r="D480" s="129">
        <f t="shared" si="17"/>
        <v>28420</v>
      </c>
      <c r="E480" s="130" t="s">
        <v>7183</v>
      </c>
      <c r="F480" s="131"/>
    </row>
    <row r="481" spans="1:6">
      <c r="A481" s="128" t="s">
        <v>1046</v>
      </c>
      <c r="B481" s="127">
        <v>30000</v>
      </c>
      <c r="C481" s="127">
        <f t="shared" si="18"/>
        <v>360000</v>
      </c>
      <c r="D481" s="129">
        <f t="shared" si="17"/>
        <v>29400</v>
      </c>
      <c r="E481" s="130" t="s">
        <v>7183</v>
      </c>
      <c r="F481" s="131"/>
    </row>
    <row r="482" spans="1:6">
      <c r="A482" s="128" t="s">
        <v>1047</v>
      </c>
      <c r="B482" s="127">
        <v>31000</v>
      </c>
      <c r="C482" s="127">
        <f t="shared" si="18"/>
        <v>372000</v>
      </c>
      <c r="D482" s="129">
        <f t="shared" si="17"/>
        <v>30380</v>
      </c>
      <c r="E482" s="130" t="s">
        <v>7183</v>
      </c>
      <c r="F482" s="131"/>
    </row>
    <row r="483" spans="1:6">
      <c r="A483" s="128" t="s">
        <v>1048</v>
      </c>
      <c r="B483" s="127">
        <v>32000</v>
      </c>
      <c r="C483" s="127">
        <f t="shared" si="18"/>
        <v>384000</v>
      </c>
      <c r="D483" s="129">
        <f t="shared" si="17"/>
        <v>31360</v>
      </c>
      <c r="E483" s="130" t="s">
        <v>7183</v>
      </c>
      <c r="F483" s="131"/>
    </row>
    <row r="484" spans="1:6">
      <c r="A484" s="128" t="s">
        <v>1049</v>
      </c>
      <c r="B484" s="127">
        <v>33000</v>
      </c>
      <c r="C484" s="127">
        <f t="shared" si="18"/>
        <v>396000</v>
      </c>
      <c r="D484" s="129">
        <f t="shared" si="17"/>
        <v>32340</v>
      </c>
      <c r="E484" s="130" t="s">
        <v>7183</v>
      </c>
      <c r="F484" s="131"/>
    </row>
    <row r="485" spans="1:6">
      <c r="A485" s="128" t="s">
        <v>1050</v>
      </c>
      <c r="B485" s="127">
        <v>34000</v>
      </c>
      <c r="C485" s="127">
        <f t="shared" si="18"/>
        <v>408000</v>
      </c>
      <c r="D485" s="129">
        <f t="shared" si="17"/>
        <v>33320</v>
      </c>
      <c r="E485" s="130" t="s">
        <v>7183</v>
      </c>
      <c r="F485" s="131"/>
    </row>
    <row r="486" spans="1:6">
      <c r="A486" s="128" t="s">
        <v>1051</v>
      </c>
      <c r="B486" s="127">
        <v>35000</v>
      </c>
      <c r="C486" s="127">
        <f t="shared" si="18"/>
        <v>420000</v>
      </c>
      <c r="D486" s="129">
        <f t="shared" si="17"/>
        <v>34300</v>
      </c>
      <c r="E486" s="130" t="s">
        <v>7183</v>
      </c>
      <c r="F486" s="131"/>
    </row>
    <row r="487" spans="1:6">
      <c r="A487" s="128" t="s">
        <v>1052</v>
      </c>
      <c r="B487" s="127">
        <v>36000</v>
      </c>
      <c r="C487" s="127">
        <f t="shared" si="18"/>
        <v>432000</v>
      </c>
      <c r="D487" s="129">
        <f t="shared" si="17"/>
        <v>35280</v>
      </c>
      <c r="E487" s="130" t="s">
        <v>7183</v>
      </c>
      <c r="F487" s="131"/>
    </row>
    <row r="488" spans="1:6">
      <c r="A488" s="128" t="s">
        <v>1053</v>
      </c>
      <c r="B488" s="127">
        <v>37000</v>
      </c>
      <c r="C488" s="127">
        <f t="shared" si="18"/>
        <v>444000</v>
      </c>
      <c r="D488" s="129">
        <f t="shared" si="17"/>
        <v>36260</v>
      </c>
      <c r="E488" s="130" t="s">
        <v>7183</v>
      </c>
      <c r="F488" s="131"/>
    </row>
    <row r="489" spans="1:6">
      <c r="A489" s="128" t="s">
        <v>1054</v>
      </c>
      <c r="B489" s="127">
        <v>38000</v>
      </c>
      <c r="C489" s="127">
        <f t="shared" si="18"/>
        <v>456000</v>
      </c>
      <c r="D489" s="129">
        <f t="shared" si="17"/>
        <v>37240</v>
      </c>
      <c r="E489" s="130" t="s">
        <v>7183</v>
      </c>
      <c r="F489" s="131"/>
    </row>
    <row r="490" spans="1:6">
      <c r="A490" s="128" t="s">
        <v>1055</v>
      </c>
      <c r="B490" s="127">
        <v>39000</v>
      </c>
      <c r="C490" s="127">
        <f t="shared" si="18"/>
        <v>468000</v>
      </c>
      <c r="D490" s="129">
        <f t="shared" si="17"/>
        <v>38220</v>
      </c>
      <c r="E490" s="130" t="s">
        <v>7183</v>
      </c>
      <c r="F490" s="131"/>
    </row>
    <row r="491" spans="1:6">
      <c r="A491" s="128" t="s">
        <v>1056</v>
      </c>
      <c r="B491" s="127">
        <v>40000</v>
      </c>
      <c r="C491" s="127">
        <f t="shared" si="18"/>
        <v>480000</v>
      </c>
      <c r="D491" s="129">
        <f t="shared" si="17"/>
        <v>39200</v>
      </c>
      <c r="E491" s="130" t="s">
        <v>7183</v>
      </c>
      <c r="F491" s="131"/>
    </row>
    <row r="492" spans="1:6">
      <c r="A492" s="128" t="s">
        <v>1057</v>
      </c>
      <c r="B492" s="127">
        <v>41000</v>
      </c>
      <c r="C492" s="127">
        <f t="shared" si="18"/>
        <v>492000</v>
      </c>
      <c r="D492" s="129">
        <f t="shared" si="17"/>
        <v>40180</v>
      </c>
      <c r="E492" s="130" t="s">
        <v>7183</v>
      </c>
      <c r="F492" s="131"/>
    </row>
    <row r="493" spans="1:6">
      <c r="A493" s="128" t="s">
        <v>1058</v>
      </c>
      <c r="B493" s="127">
        <v>42000</v>
      </c>
      <c r="C493" s="127">
        <f t="shared" si="18"/>
        <v>504000</v>
      </c>
      <c r="D493" s="129">
        <f t="shared" si="17"/>
        <v>41160</v>
      </c>
      <c r="E493" s="130" t="s">
        <v>7183</v>
      </c>
      <c r="F493" s="131"/>
    </row>
    <row r="494" spans="1:6">
      <c r="A494" s="128" t="s">
        <v>24</v>
      </c>
      <c r="B494" s="127">
        <v>43000</v>
      </c>
      <c r="C494" s="127">
        <f t="shared" si="18"/>
        <v>516000</v>
      </c>
      <c r="D494" s="129">
        <f t="shared" si="17"/>
        <v>42140</v>
      </c>
      <c r="E494" s="130" t="s">
        <v>7183</v>
      </c>
      <c r="F494" s="131"/>
    </row>
    <row r="495" spans="1:6">
      <c r="A495" s="128" t="s">
        <v>1059</v>
      </c>
      <c r="B495" s="127">
        <v>44000</v>
      </c>
      <c r="C495" s="127">
        <f t="shared" si="18"/>
        <v>528000</v>
      </c>
      <c r="D495" s="129">
        <f t="shared" si="17"/>
        <v>43120</v>
      </c>
      <c r="E495" s="130" t="s">
        <v>7183</v>
      </c>
      <c r="F495" s="131"/>
    </row>
    <row r="496" spans="1:6">
      <c r="A496" s="128" t="s">
        <v>1060</v>
      </c>
      <c r="B496" s="127">
        <v>45000</v>
      </c>
      <c r="C496" s="127">
        <f t="shared" si="18"/>
        <v>540000</v>
      </c>
      <c r="D496" s="129">
        <f t="shared" si="17"/>
        <v>44100</v>
      </c>
      <c r="E496" s="130" t="s">
        <v>7183</v>
      </c>
      <c r="F496" s="131"/>
    </row>
    <row r="497" spans="1:6">
      <c r="A497" s="128" t="s">
        <v>1061</v>
      </c>
      <c r="B497" s="127">
        <v>46000</v>
      </c>
      <c r="C497" s="127">
        <f t="shared" si="18"/>
        <v>552000</v>
      </c>
      <c r="D497" s="129">
        <f t="shared" si="17"/>
        <v>45080</v>
      </c>
      <c r="E497" s="130" t="s">
        <v>7183</v>
      </c>
      <c r="F497" s="131"/>
    </row>
    <row r="498" spans="1:6">
      <c r="A498" s="128" t="s">
        <v>1062</v>
      </c>
      <c r="B498" s="127">
        <v>47000</v>
      </c>
      <c r="C498" s="127">
        <f t="shared" si="18"/>
        <v>564000</v>
      </c>
      <c r="D498" s="129">
        <f t="shared" si="17"/>
        <v>46060</v>
      </c>
      <c r="E498" s="130" t="s">
        <v>7183</v>
      </c>
      <c r="F498" s="131"/>
    </row>
    <row r="499" spans="1:6">
      <c r="A499" s="128" t="s">
        <v>1063</v>
      </c>
      <c r="B499" s="127">
        <v>48000</v>
      </c>
      <c r="C499" s="127">
        <f t="shared" si="18"/>
        <v>576000</v>
      </c>
      <c r="D499" s="129">
        <f t="shared" si="17"/>
        <v>47040</v>
      </c>
      <c r="E499" s="130" t="s">
        <v>7183</v>
      </c>
      <c r="F499" s="131"/>
    </row>
    <row r="500" spans="1:6">
      <c r="A500" s="128" t="s">
        <v>1064</v>
      </c>
      <c r="B500" s="127">
        <v>49000</v>
      </c>
      <c r="C500" s="127">
        <f t="shared" si="18"/>
        <v>588000</v>
      </c>
      <c r="D500" s="129">
        <f t="shared" si="17"/>
        <v>48020</v>
      </c>
      <c r="E500" s="130" t="s">
        <v>7183</v>
      </c>
      <c r="F500" s="131"/>
    </row>
    <row r="501" spans="1:6">
      <c r="A501" s="128" t="s">
        <v>1065</v>
      </c>
      <c r="B501" s="127">
        <v>50000</v>
      </c>
      <c r="C501" s="127">
        <f t="shared" si="18"/>
        <v>600000</v>
      </c>
      <c r="D501" s="129">
        <f t="shared" si="17"/>
        <v>49000</v>
      </c>
      <c r="E501" s="130" t="s">
        <v>7183</v>
      </c>
      <c r="F501" s="131"/>
    </row>
    <row r="502" spans="1:6">
      <c r="A502" s="128" t="s">
        <v>1066</v>
      </c>
      <c r="B502" s="127">
        <v>51000</v>
      </c>
      <c r="C502" s="127">
        <f t="shared" si="18"/>
        <v>612000</v>
      </c>
      <c r="D502" s="129">
        <f t="shared" si="17"/>
        <v>49980</v>
      </c>
      <c r="E502" s="130" t="s">
        <v>7183</v>
      </c>
      <c r="F502" s="131"/>
    </row>
    <row r="503" spans="1:6">
      <c r="A503" s="128" t="s">
        <v>1067</v>
      </c>
      <c r="B503" s="127">
        <v>52000</v>
      </c>
      <c r="C503" s="127">
        <f t="shared" si="18"/>
        <v>624000</v>
      </c>
      <c r="D503" s="129">
        <f t="shared" si="17"/>
        <v>50960</v>
      </c>
      <c r="E503" s="130" t="s">
        <v>7183</v>
      </c>
      <c r="F503" s="131"/>
    </row>
    <row r="504" spans="1:6">
      <c r="A504" s="128" t="s">
        <v>1068</v>
      </c>
      <c r="B504" s="127">
        <v>53000</v>
      </c>
      <c r="C504" s="127">
        <f t="shared" si="18"/>
        <v>636000</v>
      </c>
      <c r="D504" s="129">
        <f t="shared" si="17"/>
        <v>51940</v>
      </c>
      <c r="E504" s="130" t="s">
        <v>7183</v>
      </c>
      <c r="F504" s="131"/>
    </row>
    <row r="505" spans="1:6">
      <c r="A505" s="128" t="s">
        <v>1069</v>
      </c>
      <c r="B505" s="127">
        <v>54000</v>
      </c>
      <c r="C505" s="127">
        <f t="shared" si="18"/>
        <v>648000</v>
      </c>
      <c r="D505" s="129">
        <f t="shared" si="17"/>
        <v>52920</v>
      </c>
      <c r="E505" s="130" t="s">
        <v>7183</v>
      </c>
      <c r="F505" s="131"/>
    </row>
    <row r="506" spans="1:6">
      <c r="A506" s="128" t="s">
        <v>1070</v>
      </c>
      <c r="B506" s="127">
        <v>55000</v>
      </c>
      <c r="C506" s="127">
        <f t="shared" si="18"/>
        <v>660000</v>
      </c>
      <c r="D506" s="129">
        <f t="shared" si="17"/>
        <v>53900</v>
      </c>
      <c r="E506" s="130" t="s">
        <v>7183</v>
      </c>
      <c r="F506" s="131"/>
    </row>
    <row r="507" spans="1:6">
      <c r="A507" s="128" t="s">
        <v>1071</v>
      </c>
      <c r="B507" s="127">
        <v>56000</v>
      </c>
      <c r="C507" s="127">
        <f t="shared" si="18"/>
        <v>672000</v>
      </c>
      <c r="D507" s="129">
        <f t="shared" si="17"/>
        <v>54880</v>
      </c>
      <c r="E507" s="130" t="s">
        <v>7183</v>
      </c>
      <c r="F507" s="131"/>
    </row>
    <row r="508" spans="1:6">
      <c r="A508" s="128" t="s">
        <v>1072</v>
      </c>
      <c r="B508" s="127">
        <v>57000</v>
      </c>
      <c r="C508" s="127">
        <f t="shared" si="18"/>
        <v>684000</v>
      </c>
      <c r="D508" s="129">
        <f t="shared" si="17"/>
        <v>55860</v>
      </c>
      <c r="E508" s="130" t="s">
        <v>7183</v>
      </c>
      <c r="F508" s="131"/>
    </row>
    <row r="509" spans="1:6">
      <c r="A509" s="128" t="s">
        <v>1073</v>
      </c>
      <c r="B509" s="127">
        <v>58000</v>
      </c>
      <c r="C509" s="127">
        <f t="shared" si="18"/>
        <v>696000</v>
      </c>
      <c r="D509" s="129">
        <f t="shared" si="17"/>
        <v>56840</v>
      </c>
      <c r="E509" s="130" t="s">
        <v>7183</v>
      </c>
      <c r="F509" s="131"/>
    </row>
    <row r="510" spans="1:6">
      <c r="A510" s="128" t="s">
        <v>1074</v>
      </c>
      <c r="B510" s="127">
        <v>59000</v>
      </c>
      <c r="C510" s="127">
        <f t="shared" si="18"/>
        <v>708000</v>
      </c>
      <c r="D510" s="129">
        <f t="shared" si="17"/>
        <v>57820</v>
      </c>
      <c r="E510" s="130" t="s">
        <v>7183</v>
      </c>
      <c r="F510" s="131"/>
    </row>
    <row r="511" spans="1:6">
      <c r="A511" s="128" t="s">
        <v>1075</v>
      </c>
      <c r="B511" s="127">
        <v>60000</v>
      </c>
      <c r="C511" s="127">
        <f t="shared" si="18"/>
        <v>720000</v>
      </c>
      <c r="D511" s="129">
        <f t="shared" si="17"/>
        <v>58800</v>
      </c>
      <c r="E511" s="130" t="s">
        <v>7183</v>
      </c>
      <c r="F511" s="131"/>
    </row>
    <row r="512" spans="1:6">
      <c r="A512" s="128" t="s">
        <v>1076</v>
      </c>
      <c r="B512" s="127">
        <v>61000</v>
      </c>
      <c r="C512" s="127">
        <f t="shared" si="18"/>
        <v>732000</v>
      </c>
      <c r="D512" s="129">
        <f t="shared" si="17"/>
        <v>59780</v>
      </c>
      <c r="E512" s="130" t="s">
        <v>7183</v>
      </c>
      <c r="F512" s="131"/>
    </row>
    <row r="513" spans="1:6">
      <c r="A513" s="128" t="s">
        <v>1077</v>
      </c>
      <c r="B513" s="127">
        <v>62000</v>
      </c>
      <c r="C513" s="127">
        <f t="shared" si="18"/>
        <v>744000</v>
      </c>
      <c r="D513" s="129">
        <f t="shared" si="17"/>
        <v>60760</v>
      </c>
      <c r="E513" s="130" t="s">
        <v>7183</v>
      </c>
      <c r="F513" s="131"/>
    </row>
    <row r="514" spans="1:6">
      <c r="A514" s="128" t="s">
        <v>1078</v>
      </c>
      <c r="B514" s="127">
        <v>63000</v>
      </c>
      <c r="C514" s="127">
        <f t="shared" si="18"/>
        <v>756000</v>
      </c>
      <c r="D514" s="129">
        <f t="shared" si="17"/>
        <v>61740</v>
      </c>
      <c r="E514" s="130" t="s">
        <v>7183</v>
      </c>
      <c r="F514" s="131"/>
    </row>
    <row r="515" spans="1:6">
      <c r="A515" s="128" t="s">
        <v>1079</v>
      </c>
      <c r="B515" s="127">
        <v>64000</v>
      </c>
      <c r="C515" s="127">
        <f t="shared" si="18"/>
        <v>768000</v>
      </c>
      <c r="D515" s="129">
        <f t="shared" si="17"/>
        <v>62720</v>
      </c>
      <c r="E515" s="130" t="s">
        <v>7183</v>
      </c>
      <c r="F515" s="131"/>
    </row>
    <row r="516" spans="1:6">
      <c r="A516" s="128" t="s">
        <v>1080</v>
      </c>
      <c r="B516" s="127">
        <v>65000</v>
      </c>
      <c r="C516" s="127">
        <f t="shared" si="18"/>
        <v>780000</v>
      </c>
      <c r="D516" s="129">
        <f t="shared" ref="D516:D579" si="19">SUM($G$3)*(B516*0.001)</f>
        <v>63700</v>
      </c>
      <c r="E516" s="130" t="s">
        <v>7183</v>
      </c>
      <c r="F516" s="131"/>
    </row>
    <row r="517" spans="1:6">
      <c r="A517" s="128" t="s">
        <v>1081</v>
      </c>
      <c r="B517" s="127">
        <v>66000</v>
      </c>
      <c r="C517" s="127">
        <f t="shared" si="18"/>
        <v>792000</v>
      </c>
      <c r="D517" s="129">
        <f t="shared" si="19"/>
        <v>64680</v>
      </c>
      <c r="E517" s="130" t="s">
        <v>7183</v>
      </c>
      <c r="F517" s="131"/>
    </row>
    <row r="518" spans="1:6">
      <c r="A518" s="128" t="s">
        <v>1082</v>
      </c>
      <c r="B518" s="127">
        <v>67000</v>
      </c>
      <c r="C518" s="127">
        <f t="shared" ref="C518:C581" si="20">C517+12000</f>
        <v>804000</v>
      </c>
      <c r="D518" s="129">
        <f t="shared" si="19"/>
        <v>65660</v>
      </c>
      <c r="E518" s="130" t="s">
        <v>7183</v>
      </c>
      <c r="F518" s="131"/>
    </row>
    <row r="519" spans="1:6">
      <c r="A519" s="128" t="s">
        <v>1083</v>
      </c>
      <c r="B519" s="127">
        <v>68000</v>
      </c>
      <c r="C519" s="127">
        <f t="shared" si="20"/>
        <v>816000</v>
      </c>
      <c r="D519" s="129">
        <f t="shared" si="19"/>
        <v>66640</v>
      </c>
      <c r="E519" s="130" t="s">
        <v>7183</v>
      </c>
      <c r="F519" s="131"/>
    </row>
    <row r="520" spans="1:6">
      <c r="A520" s="128" t="s">
        <v>1084</v>
      </c>
      <c r="B520" s="127">
        <v>69000</v>
      </c>
      <c r="C520" s="127">
        <f t="shared" si="20"/>
        <v>828000</v>
      </c>
      <c r="D520" s="129">
        <f t="shared" si="19"/>
        <v>67620</v>
      </c>
      <c r="E520" s="130" t="s">
        <v>7183</v>
      </c>
      <c r="F520" s="131"/>
    </row>
    <row r="521" spans="1:6">
      <c r="A521" s="128" t="s">
        <v>1085</v>
      </c>
      <c r="B521" s="127">
        <v>70000</v>
      </c>
      <c r="C521" s="127">
        <f t="shared" si="20"/>
        <v>840000</v>
      </c>
      <c r="D521" s="129">
        <f t="shared" si="19"/>
        <v>68600</v>
      </c>
      <c r="E521" s="130" t="s">
        <v>7183</v>
      </c>
      <c r="F521" s="131"/>
    </row>
    <row r="522" spans="1:6">
      <c r="A522" s="128" t="s">
        <v>1086</v>
      </c>
      <c r="B522" s="127">
        <v>71000</v>
      </c>
      <c r="C522" s="127">
        <f t="shared" si="20"/>
        <v>852000</v>
      </c>
      <c r="D522" s="129">
        <f t="shared" si="19"/>
        <v>69580</v>
      </c>
      <c r="E522" s="130" t="s">
        <v>7183</v>
      </c>
      <c r="F522" s="131"/>
    </row>
    <row r="523" spans="1:6">
      <c r="A523" s="128" t="s">
        <v>1087</v>
      </c>
      <c r="B523" s="127">
        <v>72000</v>
      </c>
      <c r="C523" s="127">
        <f t="shared" si="20"/>
        <v>864000</v>
      </c>
      <c r="D523" s="129">
        <f t="shared" si="19"/>
        <v>70560</v>
      </c>
      <c r="E523" s="130" t="s">
        <v>7183</v>
      </c>
      <c r="F523" s="131"/>
    </row>
    <row r="524" spans="1:6">
      <c r="A524" s="128" t="s">
        <v>1088</v>
      </c>
      <c r="B524" s="127">
        <v>73000</v>
      </c>
      <c r="C524" s="127">
        <f t="shared" si="20"/>
        <v>876000</v>
      </c>
      <c r="D524" s="129">
        <f t="shared" si="19"/>
        <v>71540</v>
      </c>
      <c r="E524" s="130" t="s">
        <v>7183</v>
      </c>
      <c r="F524" s="131"/>
    </row>
    <row r="525" spans="1:6">
      <c r="A525" s="128" t="s">
        <v>1089</v>
      </c>
      <c r="B525" s="127">
        <v>74000</v>
      </c>
      <c r="C525" s="127">
        <f t="shared" si="20"/>
        <v>888000</v>
      </c>
      <c r="D525" s="129">
        <f t="shared" si="19"/>
        <v>72520</v>
      </c>
      <c r="E525" s="130" t="s">
        <v>7183</v>
      </c>
      <c r="F525" s="131"/>
    </row>
    <row r="526" spans="1:6">
      <c r="A526" s="128" t="s">
        <v>1090</v>
      </c>
      <c r="B526" s="127">
        <v>75000</v>
      </c>
      <c r="C526" s="127">
        <f t="shared" si="20"/>
        <v>900000</v>
      </c>
      <c r="D526" s="129">
        <f t="shared" si="19"/>
        <v>73500</v>
      </c>
      <c r="E526" s="130" t="s">
        <v>7183</v>
      </c>
      <c r="F526" s="131"/>
    </row>
    <row r="527" spans="1:6">
      <c r="A527" s="128" t="s">
        <v>1091</v>
      </c>
      <c r="B527" s="127">
        <v>76000</v>
      </c>
      <c r="C527" s="127">
        <f t="shared" si="20"/>
        <v>912000</v>
      </c>
      <c r="D527" s="129">
        <f t="shared" si="19"/>
        <v>74480</v>
      </c>
      <c r="E527" s="130" t="s">
        <v>7183</v>
      </c>
      <c r="F527" s="131"/>
    </row>
    <row r="528" spans="1:6">
      <c r="A528" s="128" t="s">
        <v>1092</v>
      </c>
      <c r="B528" s="127">
        <v>77000</v>
      </c>
      <c r="C528" s="127">
        <f t="shared" si="20"/>
        <v>924000</v>
      </c>
      <c r="D528" s="129">
        <f t="shared" si="19"/>
        <v>75460</v>
      </c>
      <c r="E528" s="130" t="s">
        <v>7183</v>
      </c>
      <c r="F528" s="131"/>
    </row>
    <row r="529" spans="1:6">
      <c r="A529" s="128" t="s">
        <v>1093</v>
      </c>
      <c r="B529" s="127">
        <v>78000</v>
      </c>
      <c r="C529" s="127">
        <f t="shared" si="20"/>
        <v>936000</v>
      </c>
      <c r="D529" s="129">
        <f t="shared" si="19"/>
        <v>76440</v>
      </c>
      <c r="E529" s="130" t="s">
        <v>7183</v>
      </c>
      <c r="F529" s="131"/>
    </row>
    <row r="530" spans="1:6">
      <c r="A530" s="128" t="s">
        <v>1094</v>
      </c>
      <c r="B530" s="127">
        <v>79000</v>
      </c>
      <c r="C530" s="127">
        <f t="shared" si="20"/>
        <v>948000</v>
      </c>
      <c r="D530" s="129">
        <f t="shared" si="19"/>
        <v>77420</v>
      </c>
      <c r="E530" s="130" t="s">
        <v>7183</v>
      </c>
      <c r="F530" s="131"/>
    </row>
    <row r="531" spans="1:6">
      <c r="A531" s="128" t="s">
        <v>1095</v>
      </c>
      <c r="B531" s="127">
        <v>80000</v>
      </c>
      <c r="C531" s="127">
        <f t="shared" si="20"/>
        <v>960000</v>
      </c>
      <c r="D531" s="129">
        <f t="shared" si="19"/>
        <v>78400</v>
      </c>
      <c r="E531" s="130" t="s">
        <v>7183</v>
      </c>
      <c r="F531" s="131"/>
    </row>
    <row r="532" spans="1:6">
      <c r="A532" s="128" t="s">
        <v>1096</v>
      </c>
      <c r="B532" s="127">
        <v>81000</v>
      </c>
      <c r="C532" s="127">
        <f t="shared" si="20"/>
        <v>972000</v>
      </c>
      <c r="D532" s="129">
        <f t="shared" si="19"/>
        <v>79380</v>
      </c>
      <c r="E532" s="130" t="s">
        <v>7183</v>
      </c>
      <c r="F532" s="131"/>
    </row>
    <row r="533" spans="1:6">
      <c r="A533" s="128" t="s">
        <v>1097</v>
      </c>
      <c r="B533" s="127">
        <v>82000</v>
      </c>
      <c r="C533" s="127">
        <f t="shared" si="20"/>
        <v>984000</v>
      </c>
      <c r="D533" s="129">
        <f t="shared" si="19"/>
        <v>80360</v>
      </c>
      <c r="E533" s="130" t="s">
        <v>7183</v>
      </c>
      <c r="F533" s="131"/>
    </row>
    <row r="534" spans="1:6">
      <c r="A534" s="128" t="s">
        <v>1098</v>
      </c>
      <c r="B534" s="127">
        <v>83000</v>
      </c>
      <c r="C534" s="127">
        <f t="shared" si="20"/>
        <v>996000</v>
      </c>
      <c r="D534" s="129">
        <f t="shared" si="19"/>
        <v>81340</v>
      </c>
      <c r="E534" s="130" t="s">
        <v>7183</v>
      </c>
      <c r="F534" s="131"/>
    </row>
    <row r="535" spans="1:6">
      <c r="A535" s="128" t="s">
        <v>1099</v>
      </c>
      <c r="B535" s="127">
        <v>84000</v>
      </c>
      <c r="C535" s="127">
        <f t="shared" si="20"/>
        <v>1008000</v>
      </c>
      <c r="D535" s="129">
        <f t="shared" si="19"/>
        <v>82320</v>
      </c>
      <c r="E535" s="130" t="s">
        <v>7183</v>
      </c>
      <c r="F535" s="131"/>
    </row>
    <row r="536" spans="1:6">
      <c r="A536" s="128" t="s">
        <v>1100</v>
      </c>
      <c r="B536" s="127">
        <v>85000</v>
      </c>
      <c r="C536" s="127">
        <f t="shared" si="20"/>
        <v>1020000</v>
      </c>
      <c r="D536" s="129">
        <f t="shared" si="19"/>
        <v>83300</v>
      </c>
      <c r="E536" s="130" t="s">
        <v>7183</v>
      </c>
      <c r="F536" s="131"/>
    </row>
    <row r="537" spans="1:6">
      <c r="A537" s="128" t="s">
        <v>1101</v>
      </c>
      <c r="B537" s="127">
        <v>86000</v>
      </c>
      <c r="C537" s="127">
        <f t="shared" si="20"/>
        <v>1032000</v>
      </c>
      <c r="D537" s="129">
        <f t="shared" si="19"/>
        <v>84280</v>
      </c>
      <c r="E537" s="130" t="s">
        <v>7183</v>
      </c>
      <c r="F537" s="131"/>
    </row>
    <row r="538" spans="1:6">
      <c r="A538" s="128" t="s">
        <v>1102</v>
      </c>
      <c r="B538" s="127">
        <v>87000</v>
      </c>
      <c r="C538" s="127">
        <f t="shared" si="20"/>
        <v>1044000</v>
      </c>
      <c r="D538" s="129">
        <f t="shared" si="19"/>
        <v>85260</v>
      </c>
      <c r="E538" s="130" t="s">
        <v>7183</v>
      </c>
      <c r="F538" s="131"/>
    </row>
    <row r="539" spans="1:6">
      <c r="A539" s="128" t="s">
        <v>1103</v>
      </c>
      <c r="B539" s="127">
        <v>88000</v>
      </c>
      <c r="C539" s="127">
        <f t="shared" si="20"/>
        <v>1056000</v>
      </c>
      <c r="D539" s="129">
        <f t="shared" si="19"/>
        <v>86240</v>
      </c>
      <c r="E539" s="130" t="s">
        <v>7183</v>
      </c>
      <c r="F539" s="131"/>
    </row>
    <row r="540" spans="1:6">
      <c r="A540" s="128" t="s">
        <v>1104</v>
      </c>
      <c r="B540" s="127">
        <v>89000</v>
      </c>
      <c r="C540" s="127">
        <f t="shared" si="20"/>
        <v>1068000</v>
      </c>
      <c r="D540" s="129">
        <f t="shared" si="19"/>
        <v>87220</v>
      </c>
      <c r="E540" s="130" t="s">
        <v>7183</v>
      </c>
      <c r="F540" s="131"/>
    </row>
    <row r="541" spans="1:6">
      <c r="A541" s="128" t="s">
        <v>1105</v>
      </c>
      <c r="B541" s="127">
        <v>90000</v>
      </c>
      <c r="C541" s="127">
        <f t="shared" si="20"/>
        <v>1080000</v>
      </c>
      <c r="D541" s="129">
        <f t="shared" si="19"/>
        <v>88200</v>
      </c>
      <c r="E541" s="130" t="s">
        <v>7183</v>
      </c>
      <c r="F541" s="131"/>
    </row>
    <row r="542" spans="1:6">
      <c r="A542" s="128" t="s">
        <v>1106</v>
      </c>
      <c r="B542" s="127">
        <v>91000</v>
      </c>
      <c r="C542" s="127">
        <f t="shared" si="20"/>
        <v>1092000</v>
      </c>
      <c r="D542" s="129">
        <f t="shared" si="19"/>
        <v>89180</v>
      </c>
      <c r="E542" s="130" t="s">
        <v>7183</v>
      </c>
      <c r="F542" s="131"/>
    </row>
    <row r="543" spans="1:6">
      <c r="A543" s="128" t="s">
        <v>1107</v>
      </c>
      <c r="B543" s="127">
        <v>92000</v>
      </c>
      <c r="C543" s="127">
        <f t="shared" si="20"/>
        <v>1104000</v>
      </c>
      <c r="D543" s="129">
        <f t="shared" si="19"/>
        <v>90160</v>
      </c>
      <c r="E543" s="130" t="s">
        <v>7183</v>
      </c>
      <c r="F543" s="131"/>
    </row>
    <row r="544" spans="1:6">
      <c r="A544" s="128" t="s">
        <v>1108</v>
      </c>
      <c r="B544" s="127">
        <v>93000</v>
      </c>
      <c r="C544" s="127">
        <f t="shared" si="20"/>
        <v>1116000</v>
      </c>
      <c r="D544" s="129">
        <f t="shared" si="19"/>
        <v>91140</v>
      </c>
      <c r="E544" s="130" t="s">
        <v>7183</v>
      </c>
      <c r="F544" s="131"/>
    </row>
    <row r="545" spans="1:6">
      <c r="A545" s="128" t="s">
        <v>1109</v>
      </c>
      <c r="B545" s="127">
        <v>94000</v>
      </c>
      <c r="C545" s="127">
        <f t="shared" si="20"/>
        <v>1128000</v>
      </c>
      <c r="D545" s="129">
        <f t="shared" si="19"/>
        <v>92120</v>
      </c>
      <c r="E545" s="130" t="s">
        <v>7183</v>
      </c>
      <c r="F545" s="131"/>
    </row>
    <row r="546" spans="1:6">
      <c r="A546" s="128" t="s">
        <v>1110</v>
      </c>
      <c r="B546" s="127">
        <v>95000</v>
      </c>
      <c r="C546" s="127">
        <f t="shared" si="20"/>
        <v>1140000</v>
      </c>
      <c r="D546" s="129">
        <f t="shared" si="19"/>
        <v>93100</v>
      </c>
      <c r="E546" s="130" t="s">
        <v>7183</v>
      </c>
      <c r="F546" s="131"/>
    </row>
    <row r="547" spans="1:6">
      <c r="A547" s="128" t="s">
        <v>1111</v>
      </c>
      <c r="B547" s="127">
        <v>96000</v>
      </c>
      <c r="C547" s="127">
        <f t="shared" si="20"/>
        <v>1152000</v>
      </c>
      <c r="D547" s="129">
        <f t="shared" si="19"/>
        <v>94080</v>
      </c>
      <c r="E547" s="130" t="s">
        <v>7183</v>
      </c>
      <c r="F547" s="131"/>
    </row>
    <row r="548" spans="1:6">
      <c r="A548" s="128" t="s">
        <v>1112</v>
      </c>
      <c r="B548" s="127">
        <v>97000</v>
      </c>
      <c r="C548" s="127">
        <f t="shared" si="20"/>
        <v>1164000</v>
      </c>
      <c r="D548" s="129">
        <f t="shared" si="19"/>
        <v>95060</v>
      </c>
      <c r="E548" s="130" t="s">
        <v>7183</v>
      </c>
      <c r="F548" s="131"/>
    </row>
    <row r="549" spans="1:6">
      <c r="A549" s="128" t="s">
        <v>1113</v>
      </c>
      <c r="B549" s="127">
        <v>98000</v>
      </c>
      <c r="C549" s="127">
        <f t="shared" si="20"/>
        <v>1176000</v>
      </c>
      <c r="D549" s="129">
        <f t="shared" si="19"/>
        <v>96040</v>
      </c>
      <c r="E549" s="130" t="s">
        <v>7183</v>
      </c>
      <c r="F549" s="131"/>
    </row>
    <row r="550" spans="1:6">
      <c r="A550" s="128" t="s">
        <v>1114</v>
      </c>
      <c r="B550" s="127">
        <v>99000</v>
      </c>
      <c r="C550" s="127">
        <f t="shared" si="20"/>
        <v>1188000</v>
      </c>
      <c r="D550" s="129">
        <f t="shared" si="19"/>
        <v>97020</v>
      </c>
      <c r="E550" s="130" t="s">
        <v>7183</v>
      </c>
      <c r="F550" s="131"/>
    </row>
    <row r="551" spans="1:6">
      <c r="A551" s="128" t="s">
        <v>1115</v>
      </c>
      <c r="B551" s="127">
        <v>100000</v>
      </c>
      <c r="C551" s="127">
        <f t="shared" si="20"/>
        <v>1200000</v>
      </c>
      <c r="D551" s="129">
        <f t="shared" si="19"/>
        <v>98000</v>
      </c>
      <c r="E551" s="130" t="s">
        <v>7183</v>
      </c>
      <c r="F551" s="131"/>
    </row>
    <row r="552" spans="1:6">
      <c r="A552" s="128" t="s">
        <v>1116</v>
      </c>
      <c r="B552" s="127">
        <v>101000</v>
      </c>
      <c r="C552" s="127">
        <f t="shared" si="20"/>
        <v>1212000</v>
      </c>
      <c r="D552" s="129">
        <f t="shared" si="19"/>
        <v>98980</v>
      </c>
      <c r="E552" s="130" t="s">
        <v>7183</v>
      </c>
      <c r="F552" s="131"/>
    </row>
    <row r="553" spans="1:6">
      <c r="A553" s="128" t="s">
        <v>1117</v>
      </c>
      <c r="B553" s="127">
        <v>102000</v>
      </c>
      <c r="C553" s="127">
        <f t="shared" si="20"/>
        <v>1224000</v>
      </c>
      <c r="D553" s="129">
        <f t="shared" si="19"/>
        <v>99960</v>
      </c>
      <c r="E553" s="130" t="s">
        <v>7183</v>
      </c>
      <c r="F553" s="131"/>
    </row>
    <row r="554" spans="1:6">
      <c r="A554" s="128" t="s">
        <v>1118</v>
      </c>
      <c r="B554" s="127">
        <v>103000</v>
      </c>
      <c r="C554" s="127">
        <f t="shared" si="20"/>
        <v>1236000</v>
      </c>
      <c r="D554" s="129">
        <f t="shared" si="19"/>
        <v>100940</v>
      </c>
      <c r="E554" s="130" t="s">
        <v>7183</v>
      </c>
      <c r="F554" s="131"/>
    </row>
    <row r="555" spans="1:6">
      <c r="A555" s="128" t="s">
        <v>1119</v>
      </c>
      <c r="B555" s="127">
        <v>104000</v>
      </c>
      <c r="C555" s="127">
        <f t="shared" si="20"/>
        <v>1248000</v>
      </c>
      <c r="D555" s="129">
        <f t="shared" si="19"/>
        <v>101920</v>
      </c>
      <c r="E555" s="130" t="s">
        <v>7183</v>
      </c>
      <c r="F555" s="131"/>
    </row>
    <row r="556" spans="1:6">
      <c r="A556" s="128" t="s">
        <v>1120</v>
      </c>
      <c r="B556" s="127">
        <v>105000</v>
      </c>
      <c r="C556" s="127">
        <f t="shared" si="20"/>
        <v>1260000</v>
      </c>
      <c r="D556" s="129">
        <f t="shared" si="19"/>
        <v>102900</v>
      </c>
      <c r="E556" s="130" t="s">
        <v>7183</v>
      </c>
      <c r="F556" s="131"/>
    </row>
    <row r="557" spans="1:6">
      <c r="A557" s="128" t="s">
        <v>1121</v>
      </c>
      <c r="B557" s="127">
        <v>106000</v>
      </c>
      <c r="C557" s="127">
        <f t="shared" si="20"/>
        <v>1272000</v>
      </c>
      <c r="D557" s="129">
        <f t="shared" si="19"/>
        <v>103880</v>
      </c>
      <c r="E557" s="130" t="s">
        <v>7183</v>
      </c>
      <c r="F557" s="131"/>
    </row>
    <row r="558" spans="1:6">
      <c r="A558" s="128" t="s">
        <v>1122</v>
      </c>
      <c r="B558" s="127">
        <v>107000</v>
      </c>
      <c r="C558" s="127">
        <f t="shared" si="20"/>
        <v>1284000</v>
      </c>
      <c r="D558" s="129">
        <f t="shared" si="19"/>
        <v>104860</v>
      </c>
      <c r="E558" s="130" t="s">
        <v>7183</v>
      </c>
      <c r="F558" s="131"/>
    </row>
    <row r="559" spans="1:6">
      <c r="A559" s="128" t="s">
        <v>1123</v>
      </c>
      <c r="B559" s="127">
        <v>108000</v>
      </c>
      <c r="C559" s="127">
        <f t="shared" si="20"/>
        <v>1296000</v>
      </c>
      <c r="D559" s="129">
        <f t="shared" si="19"/>
        <v>105840</v>
      </c>
      <c r="E559" s="130" t="s">
        <v>7183</v>
      </c>
      <c r="F559" s="131"/>
    </row>
    <row r="560" spans="1:6">
      <c r="A560" s="128" t="s">
        <v>1124</v>
      </c>
      <c r="B560" s="127">
        <v>109000</v>
      </c>
      <c r="C560" s="127">
        <f t="shared" si="20"/>
        <v>1308000</v>
      </c>
      <c r="D560" s="129">
        <f t="shared" si="19"/>
        <v>106820</v>
      </c>
      <c r="E560" s="130" t="s">
        <v>7183</v>
      </c>
      <c r="F560" s="131"/>
    </row>
    <row r="561" spans="1:6">
      <c r="A561" s="128" t="s">
        <v>1125</v>
      </c>
      <c r="B561" s="127">
        <v>110000</v>
      </c>
      <c r="C561" s="127">
        <f t="shared" si="20"/>
        <v>1320000</v>
      </c>
      <c r="D561" s="129">
        <f t="shared" si="19"/>
        <v>107800</v>
      </c>
      <c r="E561" s="130" t="s">
        <v>7183</v>
      </c>
      <c r="F561" s="131"/>
    </row>
    <row r="562" spans="1:6">
      <c r="A562" s="128" t="s">
        <v>1126</v>
      </c>
      <c r="B562" s="127">
        <v>111000</v>
      </c>
      <c r="C562" s="127">
        <f t="shared" si="20"/>
        <v>1332000</v>
      </c>
      <c r="D562" s="129">
        <f t="shared" si="19"/>
        <v>108780</v>
      </c>
      <c r="E562" s="130" t="s">
        <v>7183</v>
      </c>
      <c r="F562" s="131"/>
    </row>
    <row r="563" spans="1:6">
      <c r="A563" s="128" t="s">
        <v>1127</v>
      </c>
      <c r="B563" s="127">
        <v>112000</v>
      </c>
      <c r="C563" s="127">
        <f t="shared" si="20"/>
        <v>1344000</v>
      </c>
      <c r="D563" s="129">
        <f t="shared" si="19"/>
        <v>109760</v>
      </c>
      <c r="E563" s="130" t="s">
        <v>7183</v>
      </c>
      <c r="F563" s="131"/>
    </row>
    <row r="564" spans="1:6">
      <c r="A564" s="128" t="s">
        <v>1128</v>
      </c>
      <c r="B564" s="127">
        <v>113000</v>
      </c>
      <c r="C564" s="127">
        <f t="shared" si="20"/>
        <v>1356000</v>
      </c>
      <c r="D564" s="129">
        <f t="shared" si="19"/>
        <v>110740</v>
      </c>
      <c r="E564" s="130" t="s">
        <v>7183</v>
      </c>
      <c r="F564" s="131"/>
    </row>
    <row r="565" spans="1:6">
      <c r="A565" s="128" t="s">
        <v>1129</v>
      </c>
      <c r="B565" s="127">
        <v>114000</v>
      </c>
      <c r="C565" s="127">
        <f t="shared" si="20"/>
        <v>1368000</v>
      </c>
      <c r="D565" s="129">
        <f t="shared" si="19"/>
        <v>111720</v>
      </c>
      <c r="E565" s="130" t="s">
        <v>7183</v>
      </c>
      <c r="F565" s="131"/>
    </row>
    <row r="566" spans="1:6">
      <c r="A566" s="128" t="s">
        <v>1130</v>
      </c>
      <c r="B566" s="127">
        <v>115000</v>
      </c>
      <c r="C566" s="127">
        <f t="shared" si="20"/>
        <v>1380000</v>
      </c>
      <c r="D566" s="129">
        <f t="shared" si="19"/>
        <v>112700</v>
      </c>
      <c r="E566" s="130" t="s">
        <v>7183</v>
      </c>
      <c r="F566" s="131"/>
    </row>
    <row r="567" spans="1:6">
      <c r="A567" s="128" t="s">
        <v>1131</v>
      </c>
      <c r="B567" s="127">
        <v>116000</v>
      </c>
      <c r="C567" s="127">
        <f t="shared" si="20"/>
        <v>1392000</v>
      </c>
      <c r="D567" s="129">
        <f t="shared" si="19"/>
        <v>113680</v>
      </c>
      <c r="E567" s="130" t="s">
        <v>7183</v>
      </c>
      <c r="F567" s="131"/>
    </row>
    <row r="568" spans="1:6">
      <c r="A568" s="128" t="s">
        <v>1132</v>
      </c>
      <c r="B568" s="127">
        <v>117000</v>
      </c>
      <c r="C568" s="127">
        <f t="shared" si="20"/>
        <v>1404000</v>
      </c>
      <c r="D568" s="129">
        <f t="shared" si="19"/>
        <v>114660</v>
      </c>
      <c r="E568" s="130" t="s">
        <v>7183</v>
      </c>
      <c r="F568" s="131"/>
    </row>
    <row r="569" spans="1:6">
      <c r="A569" s="128" t="s">
        <v>1133</v>
      </c>
      <c r="B569" s="127">
        <v>118000</v>
      </c>
      <c r="C569" s="127">
        <f t="shared" si="20"/>
        <v>1416000</v>
      </c>
      <c r="D569" s="129">
        <f t="shared" si="19"/>
        <v>115640</v>
      </c>
      <c r="E569" s="130" t="s">
        <v>7183</v>
      </c>
      <c r="F569" s="131"/>
    </row>
    <row r="570" spans="1:6">
      <c r="A570" s="128" t="s">
        <v>1134</v>
      </c>
      <c r="B570" s="127">
        <v>119000</v>
      </c>
      <c r="C570" s="127">
        <f t="shared" si="20"/>
        <v>1428000</v>
      </c>
      <c r="D570" s="129">
        <f t="shared" si="19"/>
        <v>116620</v>
      </c>
      <c r="E570" s="130" t="s">
        <v>7183</v>
      </c>
      <c r="F570" s="131"/>
    </row>
    <row r="571" spans="1:6">
      <c r="A571" s="128" t="s">
        <v>1135</v>
      </c>
      <c r="B571" s="127">
        <v>120000</v>
      </c>
      <c r="C571" s="127">
        <f t="shared" si="20"/>
        <v>1440000</v>
      </c>
      <c r="D571" s="129">
        <f t="shared" si="19"/>
        <v>117600</v>
      </c>
      <c r="E571" s="130" t="s">
        <v>7183</v>
      </c>
      <c r="F571" s="131"/>
    </row>
    <row r="572" spans="1:6">
      <c r="A572" s="128" t="s">
        <v>1136</v>
      </c>
      <c r="B572" s="127">
        <v>121000</v>
      </c>
      <c r="C572" s="127">
        <f t="shared" si="20"/>
        <v>1452000</v>
      </c>
      <c r="D572" s="129">
        <f t="shared" si="19"/>
        <v>118580</v>
      </c>
      <c r="E572" s="130" t="s">
        <v>7183</v>
      </c>
      <c r="F572" s="131"/>
    </row>
    <row r="573" spans="1:6">
      <c r="A573" s="128" t="s">
        <v>1137</v>
      </c>
      <c r="B573" s="127">
        <v>122000</v>
      </c>
      <c r="C573" s="127">
        <f t="shared" si="20"/>
        <v>1464000</v>
      </c>
      <c r="D573" s="129">
        <f t="shared" si="19"/>
        <v>119560</v>
      </c>
      <c r="E573" s="130" t="s">
        <v>7183</v>
      </c>
      <c r="F573" s="131"/>
    </row>
    <row r="574" spans="1:6">
      <c r="A574" s="128" t="s">
        <v>1138</v>
      </c>
      <c r="B574" s="127">
        <v>123000</v>
      </c>
      <c r="C574" s="127">
        <f t="shared" si="20"/>
        <v>1476000</v>
      </c>
      <c r="D574" s="129">
        <f t="shared" si="19"/>
        <v>120540</v>
      </c>
      <c r="E574" s="130" t="s">
        <v>7183</v>
      </c>
      <c r="F574" s="131"/>
    </row>
    <row r="575" spans="1:6">
      <c r="A575" s="128" t="s">
        <v>1139</v>
      </c>
      <c r="B575" s="127">
        <v>124000</v>
      </c>
      <c r="C575" s="127">
        <f t="shared" si="20"/>
        <v>1488000</v>
      </c>
      <c r="D575" s="129">
        <f t="shared" si="19"/>
        <v>121520</v>
      </c>
      <c r="E575" s="130" t="s">
        <v>7183</v>
      </c>
      <c r="F575" s="131"/>
    </row>
    <row r="576" spans="1:6">
      <c r="A576" s="128" t="s">
        <v>1140</v>
      </c>
      <c r="B576" s="127">
        <v>125000</v>
      </c>
      <c r="C576" s="127">
        <f t="shared" si="20"/>
        <v>1500000</v>
      </c>
      <c r="D576" s="129">
        <f t="shared" si="19"/>
        <v>122500</v>
      </c>
      <c r="E576" s="130" t="s">
        <v>7183</v>
      </c>
      <c r="F576" s="131"/>
    </row>
    <row r="577" spans="1:6">
      <c r="A577" s="128" t="s">
        <v>1141</v>
      </c>
      <c r="B577" s="127">
        <v>126000</v>
      </c>
      <c r="C577" s="127">
        <f t="shared" si="20"/>
        <v>1512000</v>
      </c>
      <c r="D577" s="129">
        <f t="shared" si="19"/>
        <v>123480</v>
      </c>
      <c r="E577" s="130" t="s">
        <v>7183</v>
      </c>
      <c r="F577" s="131"/>
    </row>
    <row r="578" spans="1:6">
      <c r="A578" s="128" t="s">
        <v>1142</v>
      </c>
      <c r="B578" s="127">
        <v>127000</v>
      </c>
      <c r="C578" s="127">
        <f t="shared" si="20"/>
        <v>1524000</v>
      </c>
      <c r="D578" s="129">
        <f t="shared" si="19"/>
        <v>124460</v>
      </c>
      <c r="E578" s="130" t="s">
        <v>7183</v>
      </c>
      <c r="F578" s="131"/>
    </row>
    <row r="579" spans="1:6">
      <c r="A579" s="128" t="s">
        <v>1143</v>
      </c>
      <c r="B579" s="127">
        <v>128000</v>
      </c>
      <c r="C579" s="127">
        <f t="shared" si="20"/>
        <v>1536000</v>
      </c>
      <c r="D579" s="129">
        <f t="shared" si="19"/>
        <v>125440</v>
      </c>
      <c r="E579" s="130" t="s">
        <v>7183</v>
      </c>
      <c r="F579" s="131"/>
    </row>
    <row r="580" spans="1:6">
      <c r="A580" s="128" t="s">
        <v>1144</v>
      </c>
      <c r="B580" s="127">
        <v>129000</v>
      </c>
      <c r="C580" s="127">
        <f t="shared" si="20"/>
        <v>1548000</v>
      </c>
      <c r="D580" s="129">
        <f t="shared" ref="D580:D643" si="21">SUM($G$3)*(B580*0.001)</f>
        <v>126420</v>
      </c>
      <c r="E580" s="130" t="s">
        <v>7183</v>
      </c>
      <c r="F580" s="131"/>
    </row>
    <row r="581" spans="1:6">
      <c r="A581" s="128" t="s">
        <v>1145</v>
      </c>
      <c r="B581" s="127">
        <v>130000</v>
      </c>
      <c r="C581" s="127">
        <f t="shared" si="20"/>
        <v>1560000</v>
      </c>
      <c r="D581" s="129">
        <f t="shared" si="21"/>
        <v>127400</v>
      </c>
      <c r="E581" s="130" t="s">
        <v>7183</v>
      </c>
      <c r="F581" s="131"/>
    </row>
    <row r="582" spans="1:6">
      <c r="A582" s="128" t="s">
        <v>1146</v>
      </c>
      <c r="B582" s="127">
        <v>131000</v>
      </c>
      <c r="C582" s="127">
        <f t="shared" ref="C582:C601" si="22">C581+12000</f>
        <v>1572000</v>
      </c>
      <c r="D582" s="129">
        <f t="shared" si="21"/>
        <v>128380</v>
      </c>
      <c r="E582" s="130" t="s">
        <v>7183</v>
      </c>
      <c r="F582" s="131"/>
    </row>
    <row r="583" spans="1:6">
      <c r="A583" s="128" t="s">
        <v>1147</v>
      </c>
      <c r="B583" s="127">
        <v>132000</v>
      </c>
      <c r="C583" s="127">
        <f t="shared" si="22"/>
        <v>1584000</v>
      </c>
      <c r="D583" s="129">
        <f t="shared" si="21"/>
        <v>129360</v>
      </c>
      <c r="E583" s="130" t="s">
        <v>7183</v>
      </c>
      <c r="F583" s="131"/>
    </row>
    <row r="584" spans="1:6">
      <c r="A584" s="128" t="s">
        <v>1148</v>
      </c>
      <c r="B584" s="127">
        <v>133000</v>
      </c>
      <c r="C584" s="127">
        <f t="shared" si="22"/>
        <v>1596000</v>
      </c>
      <c r="D584" s="129">
        <f t="shared" si="21"/>
        <v>130340</v>
      </c>
      <c r="E584" s="130" t="s">
        <v>7183</v>
      </c>
      <c r="F584" s="131"/>
    </row>
    <row r="585" spans="1:6">
      <c r="A585" s="128" t="s">
        <v>1149</v>
      </c>
      <c r="B585" s="127">
        <v>134000</v>
      </c>
      <c r="C585" s="127">
        <f t="shared" si="22"/>
        <v>1608000</v>
      </c>
      <c r="D585" s="129">
        <f t="shared" si="21"/>
        <v>131320</v>
      </c>
      <c r="E585" s="130" t="s">
        <v>7183</v>
      </c>
      <c r="F585" s="131"/>
    </row>
    <row r="586" spans="1:6">
      <c r="A586" s="128" t="s">
        <v>1150</v>
      </c>
      <c r="B586" s="127">
        <v>135000</v>
      </c>
      <c r="C586" s="127">
        <f t="shared" si="22"/>
        <v>1620000</v>
      </c>
      <c r="D586" s="129">
        <f t="shared" si="21"/>
        <v>132300</v>
      </c>
      <c r="E586" s="130" t="s">
        <v>7183</v>
      </c>
      <c r="F586" s="131"/>
    </row>
    <row r="587" spans="1:6">
      <c r="A587" s="128" t="s">
        <v>1151</v>
      </c>
      <c r="B587" s="127">
        <v>136000</v>
      </c>
      <c r="C587" s="127">
        <f t="shared" si="22"/>
        <v>1632000</v>
      </c>
      <c r="D587" s="129">
        <f t="shared" si="21"/>
        <v>133280</v>
      </c>
      <c r="E587" s="130" t="s">
        <v>7183</v>
      </c>
      <c r="F587" s="131"/>
    </row>
    <row r="588" spans="1:6">
      <c r="A588" s="128" t="s">
        <v>1152</v>
      </c>
      <c r="B588" s="127">
        <v>137000</v>
      </c>
      <c r="C588" s="127">
        <f t="shared" si="22"/>
        <v>1644000</v>
      </c>
      <c r="D588" s="129">
        <f t="shared" si="21"/>
        <v>134260</v>
      </c>
      <c r="E588" s="130" t="s">
        <v>7183</v>
      </c>
      <c r="F588" s="131"/>
    </row>
    <row r="589" spans="1:6">
      <c r="A589" s="128" t="s">
        <v>1153</v>
      </c>
      <c r="B589" s="127">
        <v>138000</v>
      </c>
      <c r="C589" s="127">
        <f t="shared" si="22"/>
        <v>1656000</v>
      </c>
      <c r="D589" s="129">
        <f t="shared" si="21"/>
        <v>135240</v>
      </c>
      <c r="E589" s="130" t="s">
        <v>7183</v>
      </c>
      <c r="F589" s="131"/>
    </row>
    <row r="590" spans="1:6">
      <c r="A590" s="128" t="s">
        <v>1154</v>
      </c>
      <c r="B590" s="127">
        <v>139000</v>
      </c>
      <c r="C590" s="127">
        <f t="shared" si="22"/>
        <v>1668000</v>
      </c>
      <c r="D590" s="129">
        <f t="shared" si="21"/>
        <v>136220</v>
      </c>
      <c r="E590" s="130" t="s">
        <v>7183</v>
      </c>
      <c r="F590" s="131"/>
    </row>
    <row r="591" spans="1:6">
      <c r="A591" s="128" t="s">
        <v>1155</v>
      </c>
      <c r="B591" s="127">
        <v>140000</v>
      </c>
      <c r="C591" s="127">
        <f t="shared" si="22"/>
        <v>1680000</v>
      </c>
      <c r="D591" s="129">
        <f t="shared" si="21"/>
        <v>137200</v>
      </c>
      <c r="E591" s="130" t="s">
        <v>7183</v>
      </c>
      <c r="F591" s="131"/>
    </row>
    <row r="592" spans="1:6">
      <c r="A592" s="128" t="s">
        <v>1156</v>
      </c>
      <c r="B592" s="127">
        <v>141000</v>
      </c>
      <c r="C592" s="127">
        <f t="shared" si="22"/>
        <v>1692000</v>
      </c>
      <c r="D592" s="129">
        <f t="shared" si="21"/>
        <v>138180</v>
      </c>
      <c r="E592" s="130" t="s">
        <v>7183</v>
      </c>
      <c r="F592" s="131"/>
    </row>
    <row r="593" spans="1:6">
      <c r="A593" s="128" t="s">
        <v>1157</v>
      </c>
      <c r="B593" s="127">
        <v>142000</v>
      </c>
      <c r="C593" s="127">
        <f t="shared" si="22"/>
        <v>1704000</v>
      </c>
      <c r="D593" s="129">
        <f t="shared" si="21"/>
        <v>139160</v>
      </c>
      <c r="E593" s="130" t="s">
        <v>7183</v>
      </c>
      <c r="F593" s="131"/>
    </row>
    <row r="594" spans="1:6">
      <c r="A594" s="128" t="s">
        <v>1158</v>
      </c>
      <c r="B594" s="127">
        <v>143000</v>
      </c>
      <c r="C594" s="127">
        <f t="shared" si="22"/>
        <v>1716000</v>
      </c>
      <c r="D594" s="129">
        <f t="shared" si="21"/>
        <v>140140</v>
      </c>
      <c r="E594" s="130" t="s">
        <v>7183</v>
      </c>
      <c r="F594" s="131"/>
    </row>
    <row r="595" spans="1:6">
      <c r="A595" s="128" t="s">
        <v>1159</v>
      </c>
      <c r="B595" s="127">
        <v>144000</v>
      </c>
      <c r="C595" s="127">
        <f t="shared" si="22"/>
        <v>1728000</v>
      </c>
      <c r="D595" s="129">
        <f t="shared" si="21"/>
        <v>141120</v>
      </c>
      <c r="E595" s="130" t="s">
        <v>7183</v>
      </c>
      <c r="F595" s="131"/>
    </row>
    <row r="596" spans="1:6">
      <c r="A596" s="128" t="s">
        <v>1160</v>
      </c>
      <c r="B596" s="127">
        <v>145000</v>
      </c>
      <c r="C596" s="127">
        <f t="shared" si="22"/>
        <v>1740000</v>
      </c>
      <c r="D596" s="129">
        <f t="shared" si="21"/>
        <v>142100</v>
      </c>
      <c r="E596" s="130" t="s">
        <v>7183</v>
      </c>
      <c r="F596" s="131"/>
    </row>
    <row r="597" spans="1:6">
      <c r="A597" s="128" t="s">
        <v>1161</v>
      </c>
      <c r="B597" s="127">
        <v>146000</v>
      </c>
      <c r="C597" s="127">
        <f t="shared" si="22"/>
        <v>1752000</v>
      </c>
      <c r="D597" s="129">
        <f t="shared" si="21"/>
        <v>143080</v>
      </c>
      <c r="E597" s="130" t="s">
        <v>7183</v>
      </c>
      <c r="F597" s="131"/>
    </row>
    <row r="598" spans="1:6">
      <c r="A598" s="128" t="s">
        <v>1162</v>
      </c>
      <c r="B598" s="127">
        <v>147000</v>
      </c>
      <c r="C598" s="127">
        <f t="shared" si="22"/>
        <v>1764000</v>
      </c>
      <c r="D598" s="129">
        <f t="shared" si="21"/>
        <v>144060</v>
      </c>
      <c r="E598" s="130" t="s">
        <v>7183</v>
      </c>
      <c r="F598" s="131"/>
    </row>
    <row r="599" spans="1:6">
      <c r="A599" s="128" t="s">
        <v>1163</v>
      </c>
      <c r="B599" s="127">
        <v>148000</v>
      </c>
      <c r="C599" s="127">
        <f t="shared" si="22"/>
        <v>1776000</v>
      </c>
      <c r="D599" s="129">
        <f t="shared" si="21"/>
        <v>145040</v>
      </c>
      <c r="E599" s="130" t="s">
        <v>7183</v>
      </c>
      <c r="F599" s="131"/>
    </row>
    <row r="600" spans="1:6">
      <c r="A600" s="128" t="s">
        <v>1164</v>
      </c>
      <c r="B600" s="127">
        <v>149000</v>
      </c>
      <c r="C600" s="127">
        <f t="shared" si="22"/>
        <v>1788000</v>
      </c>
      <c r="D600" s="129">
        <f t="shared" si="21"/>
        <v>146020</v>
      </c>
      <c r="E600" s="130" t="s">
        <v>7183</v>
      </c>
      <c r="F600" s="131"/>
    </row>
    <row r="601" spans="1:6">
      <c r="A601" s="128" t="s">
        <v>1165</v>
      </c>
      <c r="B601" s="127">
        <v>150000</v>
      </c>
      <c r="C601" s="127">
        <f t="shared" si="22"/>
        <v>1800000</v>
      </c>
      <c r="D601" s="129">
        <f t="shared" si="21"/>
        <v>147000</v>
      </c>
      <c r="E601" s="130" t="s">
        <v>7183</v>
      </c>
      <c r="F601" s="131"/>
    </row>
    <row r="602" spans="1:6">
      <c r="A602" s="128" t="s">
        <v>6416</v>
      </c>
      <c r="B602" s="127">
        <v>1000</v>
      </c>
      <c r="C602" s="127">
        <v>17000</v>
      </c>
      <c r="D602" s="129">
        <f t="shared" si="21"/>
        <v>980</v>
      </c>
      <c r="E602" s="130" t="s">
        <v>7183</v>
      </c>
      <c r="F602" s="131"/>
    </row>
    <row r="603" spans="1:6">
      <c r="A603" s="128" t="s">
        <v>6417</v>
      </c>
      <c r="B603" s="127">
        <v>2000</v>
      </c>
      <c r="C603" s="127">
        <f>C602+17000</f>
        <v>34000</v>
      </c>
      <c r="D603" s="129">
        <f t="shared" si="21"/>
        <v>1960</v>
      </c>
      <c r="E603" s="130" t="s">
        <v>7183</v>
      </c>
      <c r="F603" s="131"/>
    </row>
    <row r="604" spans="1:6">
      <c r="A604" s="128" t="s">
        <v>1166</v>
      </c>
      <c r="B604" s="127">
        <v>3000</v>
      </c>
      <c r="C604" s="127">
        <f t="shared" ref="C604:C667" si="23">C603+17000</f>
        <v>51000</v>
      </c>
      <c r="D604" s="129">
        <f t="shared" si="21"/>
        <v>2940</v>
      </c>
      <c r="E604" s="130" t="s">
        <v>7183</v>
      </c>
      <c r="F604" s="131"/>
    </row>
    <row r="605" spans="1:6">
      <c r="A605" s="128" t="s">
        <v>1167</v>
      </c>
      <c r="B605" s="127">
        <v>4000</v>
      </c>
      <c r="C605" s="127">
        <f t="shared" si="23"/>
        <v>68000</v>
      </c>
      <c r="D605" s="129">
        <f t="shared" si="21"/>
        <v>3920</v>
      </c>
      <c r="E605" s="130" t="s">
        <v>7183</v>
      </c>
      <c r="F605" s="131"/>
    </row>
    <row r="606" spans="1:6">
      <c r="A606" s="128" t="s">
        <v>1168</v>
      </c>
      <c r="B606" s="127">
        <v>5000</v>
      </c>
      <c r="C606" s="127">
        <f t="shared" si="23"/>
        <v>85000</v>
      </c>
      <c r="D606" s="129">
        <f t="shared" si="21"/>
        <v>4900</v>
      </c>
      <c r="E606" s="130" t="s">
        <v>7183</v>
      </c>
      <c r="F606" s="131"/>
    </row>
    <row r="607" spans="1:6">
      <c r="A607" s="128" t="s">
        <v>1169</v>
      </c>
      <c r="B607" s="127">
        <v>6000</v>
      </c>
      <c r="C607" s="127">
        <f t="shared" si="23"/>
        <v>102000</v>
      </c>
      <c r="D607" s="129">
        <f t="shared" si="21"/>
        <v>5880</v>
      </c>
      <c r="E607" s="130" t="s">
        <v>7183</v>
      </c>
      <c r="F607" s="131"/>
    </row>
    <row r="608" spans="1:6">
      <c r="A608" s="128" t="s">
        <v>1170</v>
      </c>
      <c r="B608" s="127">
        <v>7000</v>
      </c>
      <c r="C608" s="127">
        <f t="shared" si="23"/>
        <v>119000</v>
      </c>
      <c r="D608" s="129">
        <f t="shared" si="21"/>
        <v>6860</v>
      </c>
      <c r="E608" s="130" t="s">
        <v>7183</v>
      </c>
      <c r="F608" s="131"/>
    </row>
    <row r="609" spans="1:6">
      <c r="A609" s="128" t="s">
        <v>1171</v>
      </c>
      <c r="B609" s="127">
        <v>8000</v>
      </c>
      <c r="C609" s="127">
        <f t="shared" si="23"/>
        <v>136000</v>
      </c>
      <c r="D609" s="129">
        <f t="shared" si="21"/>
        <v>7840</v>
      </c>
      <c r="E609" s="130" t="s">
        <v>7183</v>
      </c>
      <c r="F609" s="131"/>
    </row>
    <row r="610" spans="1:6">
      <c r="A610" s="128" t="s">
        <v>1172</v>
      </c>
      <c r="B610" s="127">
        <v>9000</v>
      </c>
      <c r="C610" s="127">
        <f t="shared" si="23"/>
        <v>153000</v>
      </c>
      <c r="D610" s="129">
        <f t="shared" si="21"/>
        <v>8820</v>
      </c>
      <c r="E610" s="130" t="s">
        <v>7183</v>
      </c>
      <c r="F610" s="131"/>
    </row>
    <row r="611" spans="1:6">
      <c r="A611" s="128" t="s">
        <v>1173</v>
      </c>
      <c r="B611" s="127">
        <v>10000</v>
      </c>
      <c r="C611" s="127">
        <f t="shared" si="23"/>
        <v>170000</v>
      </c>
      <c r="D611" s="129">
        <f t="shared" si="21"/>
        <v>9800</v>
      </c>
      <c r="E611" s="130" t="s">
        <v>7183</v>
      </c>
      <c r="F611" s="131"/>
    </row>
    <row r="612" spans="1:6">
      <c r="A612" s="128" t="s">
        <v>1174</v>
      </c>
      <c r="B612" s="127">
        <v>11000</v>
      </c>
      <c r="C612" s="127">
        <f t="shared" si="23"/>
        <v>187000</v>
      </c>
      <c r="D612" s="129">
        <f t="shared" si="21"/>
        <v>10780</v>
      </c>
      <c r="E612" s="130" t="s">
        <v>7183</v>
      </c>
      <c r="F612" s="131"/>
    </row>
    <row r="613" spans="1:6">
      <c r="A613" s="128" t="s">
        <v>1175</v>
      </c>
      <c r="B613" s="127">
        <v>12000</v>
      </c>
      <c r="C613" s="127">
        <f t="shared" si="23"/>
        <v>204000</v>
      </c>
      <c r="D613" s="129">
        <f t="shared" si="21"/>
        <v>11760</v>
      </c>
      <c r="E613" s="130" t="s">
        <v>7183</v>
      </c>
      <c r="F613" s="131"/>
    </row>
    <row r="614" spans="1:6">
      <c r="A614" s="128" t="s">
        <v>1176</v>
      </c>
      <c r="B614" s="127">
        <v>13000</v>
      </c>
      <c r="C614" s="127">
        <f t="shared" si="23"/>
        <v>221000</v>
      </c>
      <c r="D614" s="129">
        <f t="shared" si="21"/>
        <v>12740</v>
      </c>
      <c r="E614" s="130" t="s">
        <v>7183</v>
      </c>
      <c r="F614" s="131"/>
    </row>
    <row r="615" spans="1:6">
      <c r="A615" s="128" t="s">
        <v>1177</v>
      </c>
      <c r="B615" s="127">
        <v>14000</v>
      </c>
      <c r="C615" s="127">
        <f t="shared" si="23"/>
        <v>238000</v>
      </c>
      <c r="D615" s="129">
        <f t="shared" si="21"/>
        <v>13720</v>
      </c>
      <c r="E615" s="130" t="s">
        <v>7183</v>
      </c>
      <c r="F615" s="131"/>
    </row>
    <row r="616" spans="1:6">
      <c r="A616" s="128" t="s">
        <v>1178</v>
      </c>
      <c r="B616" s="127">
        <v>15000</v>
      </c>
      <c r="C616" s="127">
        <f t="shared" si="23"/>
        <v>255000</v>
      </c>
      <c r="D616" s="129">
        <f t="shared" si="21"/>
        <v>14700</v>
      </c>
      <c r="E616" s="130" t="s">
        <v>7183</v>
      </c>
      <c r="F616" s="131"/>
    </row>
    <row r="617" spans="1:6">
      <c r="A617" s="128" t="s">
        <v>1179</v>
      </c>
      <c r="B617" s="127">
        <v>16000</v>
      </c>
      <c r="C617" s="127">
        <f t="shared" si="23"/>
        <v>272000</v>
      </c>
      <c r="D617" s="129">
        <f t="shared" si="21"/>
        <v>15680</v>
      </c>
      <c r="E617" s="130" t="s">
        <v>7183</v>
      </c>
      <c r="F617" s="131"/>
    </row>
    <row r="618" spans="1:6">
      <c r="A618" s="128" t="s">
        <v>1180</v>
      </c>
      <c r="B618" s="127">
        <v>17000</v>
      </c>
      <c r="C618" s="127">
        <f t="shared" si="23"/>
        <v>289000</v>
      </c>
      <c r="D618" s="129">
        <f t="shared" si="21"/>
        <v>16660</v>
      </c>
      <c r="E618" s="130" t="s">
        <v>7183</v>
      </c>
      <c r="F618" s="131"/>
    </row>
    <row r="619" spans="1:6">
      <c r="A619" s="128" t="s">
        <v>1181</v>
      </c>
      <c r="B619" s="127">
        <v>18000</v>
      </c>
      <c r="C619" s="127">
        <f t="shared" si="23"/>
        <v>306000</v>
      </c>
      <c r="D619" s="129">
        <f t="shared" si="21"/>
        <v>17640</v>
      </c>
      <c r="E619" s="130" t="s">
        <v>7183</v>
      </c>
      <c r="F619" s="131"/>
    </row>
    <row r="620" spans="1:6">
      <c r="A620" s="128" t="s">
        <v>1182</v>
      </c>
      <c r="B620" s="127">
        <v>19000</v>
      </c>
      <c r="C620" s="127">
        <f t="shared" si="23"/>
        <v>323000</v>
      </c>
      <c r="D620" s="129">
        <f t="shared" si="21"/>
        <v>18620</v>
      </c>
      <c r="E620" s="130" t="s">
        <v>7183</v>
      </c>
      <c r="F620" s="131"/>
    </row>
    <row r="621" spans="1:6">
      <c r="A621" s="128" t="s">
        <v>1183</v>
      </c>
      <c r="B621" s="127">
        <v>20000</v>
      </c>
      <c r="C621" s="127">
        <f t="shared" si="23"/>
        <v>340000</v>
      </c>
      <c r="D621" s="129">
        <f t="shared" si="21"/>
        <v>19600</v>
      </c>
      <c r="E621" s="130" t="s">
        <v>7183</v>
      </c>
      <c r="F621" s="131"/>
    </row>
    <row r="622" spans="1:6">
      <c r="A622" s="128" t="s">
        <v>1184</v>
      </c>
      <c r="B622" s="127">
        <v>21000</v>
      </c>
      <c r="C622" s="127">
        <f t="shared" si="23"/>
        <v>357000</v>
      </c>
      <c r="D622" s="129">
        <f t="shared" si="21"/>
        <v>20580</v>
      </c>
      <c r="E622" s="130" t="s">
        <v>7183</v>
      </c>
      <c r="F622" s="131"/>
    </row>
    <row r="623" spans="1:6">
      <c r="A623" s="128" t="s">
        <v>1185</v>
      </c>
      <c r="B623" s="127">
        <v>22000</v>
      </c>
      <c r="C623" s="127">
        <f t="shared" si="23"/>
        <v>374000</v>
      </c>
      <c r="D623" s="129">
        <f t="shared" si="21"/>
        <v>21560</v>
      </c>
      <c r="E623" s="130" t="s">
        <v>7183</v>
      </c>
      <c r="F623" s="131"/>
    </row>
    <row r="624" spans="1:6">
      <c r="A624" s="128" t="s">
        <v>1186</v>
      </c>
      <c r="B624" s="127">
        <v>23000</v>
      </c>
      <c r="C624" s="127">
        <f t="shared" si="23"/>
        <v>391000</v>
      </c>
      <c r="D624" s="129">
        <f t="shared" si="21"/>
        <v>22540</v>
      </c>
      <c r="E624" s="130" t="s">
        <v>7183</v>
      </c>
      <c r="F624" s="131"/>
    </row>
    <row r="625" spans="1:6">
      <c r="A625" s="128" t="s">
        <v>1187</v>
      </c>
      <c r="B625" s="127">
        <v>24000</v>
      </c>
      <c r="C625" s="127">
        <f t="shared" si="23"/>
        <v>408000</v>
      </c>
      <c r="D625" s="129">
        <f t="shared" si="21"/>
        <v>23520</v>
      </c>
      <c r="E625" s="130" t="s">
        <v>7183</v>
      </c>
      <c r="F625" s="131"/>
    </row>
    <row r="626" spans="1:6">
      <c r="A626" s="128" t="s">
        <v>1188</v>
      </c>
      <c r="B626" s="127">
        <v>25000</v>
      </c>
      <c r="C626" s="127">
        <f t="shared" si="23"/>
        <v>425000</v>
      </c>
      <c r="D626" s="129">
        <f t="shared" si="21"/>
        <v>24500</v>
      </c>
      <c r="E626" s="130" t="s">
        <v>7183</v>
      </c>
      <c r="F626" s="131"/>
    </row>
    <row r="627" spans="1:6">
      <c r="A627" s="128" t="s">
        <v>1189</v>
      </c>
      <c r="B627" s="127">
        <v>26000</v>
      </c>
      <c r="C627" s="127">
        <f t="shared" si="23"/>
        <v>442000</v>
      </c>
      <c r="D627" s="129">
        <f t="shared" si="21"/>
        <v>25480</v>
      </c>
      <c r="E627" s="130" t="s">
        <v>7183</v>
      </c>
      <c r="F627" s="131"/>
    </row>
    <row r="628" spans="1:6">
      <c r="A628" s="128" t="s">
        <v>1190</v>
      </c>
      <c r="B628" s="127">
        <v>27000</v>
      </c>
      <c r="C628" s="127">
        <f t="shared" si="23"/>
        <v>459000</v>
      </c>
      <c r="D628" s="129">
        <f t="shared" si="21"/>
        <v>26460</v>
      </c>
      <c r="E628" s="130" t="s">
        <v>7183</v>
      </c>
      <c r="F628" s="131"/>
    </row>
    <row r="629" spans="1:6">
      <c r="A629" s="128" t="s">
        <v>1191</v>
      </c>
      <c r="B629" s="127">
        <v>28000</v>
      </c>
      <c r="C629" s="127">
        <f t="shared" si="23"/>
        <v>476000</v>
      </c>
      <c r="D629" s="129">
        <f t="shared" si="21"/>
        <v>27440</v>
      </c>
      <c r="E629" s="130" t="s">
        <v>7183</v>
      </c>
      <c r="F629" s="131"/>
    </row>
    <row r="630" spans="1:6">
      <c r="A630" s="128" t="s">
        <v>1192</v>
      </c>
      <c r="B630" s="127">
        <v>29000</v>
      </c>
      <c r="C630" s="127">
        <f t="shared" si="23"/>
        <v>493000</v>
      </c>
      <c r="D630" s="129">
        <f t="shared" si="21"/>
        <v>28420</v>
      </c>
      <c r="E630" s="130" t="s">
        <v>7183</v>
      </c>
      <c r="F630" s="131"/>
    </row>
    <row r="631" spans="1:6">
      <c r="A631" s="128" t="s">
        <v>1193</v>
      </c>
      <c r="B631" s="127">
        <v>30000</v>
      </c>
      <c r="C631" s="127">
        <f t="shared" si="23"/>
        <v>510000</v>
      </c>
      <c r="D631" s="129">
        <f t="shared" si="21"/>
        <v>29400</v>
      </c>
      <c r="E631" s="130" t="s">
        <v>7183</v>
      </c>
      <c r="F631" s="131"/>
    </row>
    <row r="632" spans="1:6">
      <c r="A632" s="128" t="s">
        <v>1194</v>
      </c>
      <c r="B632" s="127">
        <v>31000</v>
      </c>
      <c r="C632" s="127">
        <f t="shared" si="23"/>
        <v>527000</v>
      </c>
      <c r="D632" s="129">
        <f t="shared" si="21"/>
        <v>30380</v>
      </c>
      <c r="E632" s="130" t="s">
        <v>7183</v>
      </c>
      <c r="F632" s="131"/>
    </row>
    <row r="633" spans="1:6">
      <c r="A633" s="128" t="s">
        <v>1195</v>
      </c>
      <c r="B633" s="127">
        <v>32000</v>
      </c>
      <c r="C633" s="127">
        <f t="shared" si="23"/>
        <v>544000</v>
      </c>
      <c r="D633" s="129">
        <f t="shared" si="21"/>
        <v>31360</v>
      </c>
      <c r="E633" s="130" t="s">
        <v>7183</v>
      </c>
      <c r="F633" s="131"/>
    </row>
    <row r="634" spans="1:6">
      <c r="A634" s="128" t="s">
        <v>1196</v>
      </c>
      <c r="B634" s="127">
        <v>33000</v>
      </c>
      <c r="C634" s="127">
        <f t="shared" si="23"/>
        <v>561000</v>
      </c>
      <c r="D634" s="129">
        <f t="shared" si="21"/>
        <v>32340</v>
      </c>
      <c r="E634" s="130" t="s">
        <v>7183</v>
      </c>
      <c r="F634" s="131"/>
    </row>
    <row r="635" spans="1:6">
      <c r="A635" s="128" t="s">
        <v>1197</v>
      </c>
      <c r="B635" s="127">
        <v>34000</v>
      </c>
      <c r="C635" s="127">
        <f t="shared" si="23"/>
        <v>578000</v>
      </c>
      <c r="D635" s="129">
        <f t="shared" si="21"/>
        <v>33320</v>
      </c>
      <c r="E635" s="130" t="s">
        <v>7183</v>
      </c>
      <c r="F635" s="131"/>
    </row>
    <row r="636" spans="1:6">
      <c r="A636" s="128" t="s">
        <v>1198</v>
      </c>
      <c r="B636" s="127">
        <v>35000</v>
      </c>
      <c r="C636" s="127">
        <f t="shared" si="23"/>
        <v>595000</v>
      </c>
      <c r="D636" s="129">
        <f t="shared" si="21"/>
        <v>34300</v>
      </c>
      <c r="E636" s="130" t="s">
        <v>7183</v>
      </c>
      <c r="F636" s="131"/>
    </row>
    <row r="637" spans="1:6">
      <c r="A637" s="128" t="s">
        <v>1199</v>
      </c>
      <c r="B637" s="127">
        <v>36000</v>
      </c>
      <c r="C637" s="127">
        <f t="shared" si="23"/>
        <v>612000</v>
      </c>
      <c r="D637" s="129">
        <f t="shared" si="21"/>
        <v>35280</v>
      </c>
      <c r="E637" s="130" t="s">
        <v>7183</v>
      </c>
      <c r="F637" s="131"/>
    </row>
    <row r="638" spans="1:6">
      <c r="A638" s="128" t="s">
        <v>1200</v>
      </c>
      <c r="B638" s="127">
        <v>37000</v>
      </c>
      <c r="C638" s="127">
        <f t="shared" si="23"/>
        <v>629000</v>
      </c>
      <c r="D638" s="129">
        <f t="shared" si="21"/>
        <v>36260</v>
      </c>
      <c r="E638" s="130" t="s">
        <v>7183</v>
      </c>
      <c r="F638" s="131"/>
    </row>
    <row r="639" spans="1:6">
      <c r="A639" s="128" t="s">
        <v>1201</v>
      </c>
      <c r="B639" s="127">
        <v>38000</v>
      </c>
      <c r="C639" s="127">
        <f t="shared" si="23"/>
        <v>646000</v>
      </c>
      <c r="D639" s="129">
        <f t="shared" si="21"/>
        <v>37240</v>
      </c>
      <c r="E639" s="130" t="s">
        <v>7183</v>
      </c>
      <c r="F639" s="131"/>
    </row>
    <row r="640" spans="1:6">
      <c r="A640" s="128" t="s">
        <v>1202</v>
      </c>
      <c r="B640" s="127">
        <v>39000</v>
      </c>
      <c r="C640" s="127">
        <f t="shared" si="23"/>
        <v>663000</v>
      </c>
      <c r="D640" s="129">
        <f t="shared" si="21"/>
        <v>38220</v>
      </c>
      <c r="E640" s="130" t="s">
        <v>7183</v>
      </c>
      <c r="F640" s="131"/>
    </row>
    <row r="641" spans="1:6">
      <c r="A641" s="128" t="s">
        <v>1203</v>
      </c>
      <c r="B641" s="127">
        <v>40000</v>
      </c>
      <c r="C641" s="127">
        <f t="shared" si="23"/>
        <v>680000</v>
      </c>
      <c r="D641" s="129">
        <f t="shared" si="21"/>
        <v>39200</v>
      </c>
      <c r="E641" s="130" t="s">
        <v>7183</v>
      </c>
      <c r="F641" s="131"/>
    </row>
    <row r="642" spans="1:6">
      <c r="A642" s="128" t="s">
        <v>1204</v>
      </c>
      <c r="B642" s="127">
        <v>41000</v>
      </c>
      <c r="C642" s="127">
        <f t="shared" si="23"/>
        <v>697000</v>
      </c>
      <c r="D642" s="129">
        <f t="shared" si="21"/>
        <v>40180</v>
      </c>
      <c r="E642" s="130" t="s">
        <v>7183</v>
      </c>
      <c r="F642" s="131"/>
    </row>
    <row r="643" spans="1:6">
      <c r="A643" s="128" t="s">
        <v>1205</v>
      </c>
      <c r="B643" s="127">
        <v>42000</v>
      </c>
      <c r="C643" s="127">
        <f t="shared" si="23"/>
        <v>714000</v>
      </c>
      <c r="D643" s="129">
        <f t="shared" si="21"/>
        <v>41160</v>
      </c>
      <c r="E643" s="130" t="s">
        <v>7183</v>
      </c>
      <c r="F643" s="131"/>
    </row>
    <row r="644" spans="1:6">
      <c r="A644" s="128" t="s">
        <v>1206</v>
      </c>
      <c r="B644" s="127">
        <v>43000</v>
      </c>
      <c r="C644" s="127">
        <f t="shared" si="23"/>
        <v>731000</v>
      </c>
      <c r="D644" s="129">
        <f t="shared" ref="D644:D707" si="24">SUM($G$3)*(B644*0.001)</f>
        <v>42140</v>
      </c>
      <c r="E644" s="130" t="s">
        <v>7183</v>
      </c>
      <c r="F644" s="131"/>
    </row>
    <row r="645" spans="1:6">
      <c r="A645" s="128" t="s">
        <v>1207</v>
      </c>
      <c r="B645" s="127">
        <v>44000</v>
      </c>
      <c r="C645" s="127">
        <f t="shared" si="23"/>
        <v>748000</v>
      </c>
      <c r="D645" s="129">
        <f t="shared" si="24"/>
        <v>43120</v>
      </c>
      <c r="E645" s="130" t="s">
        <v>7183</v>
      </c>
      <c r="F645" s="131"/>
    </row>
    <row r="646" spans="1:6">
      <c r="A646" s="128" t="s">
        <v>1208</v>
      </c>
      <c r="B646" s="127">
        <v>45000</v>
      </c>
      <c r="C646" s="127">
        <f t="shared" si="23"/>
        <v>765000</v>
      </c>
      <c r="D646" s="129">
        <f t="shared" si="24"/>
        <v>44100</v>
      </c>
      <c r="E646" s="130" t="s">
        <v>7183</v>
      </c>
      <c r="F646" s="131"/>
    </row>
    <row r="647" spans="1:6">
      <c r="A647" s="128" t="s">
        <v>1209</v>
      </c>
      <c r="B647" s="127">
        <v>46000</v>
      </c>
      <c r="C647" s="127">
        <f t="shared" si="23"/>
        <v>782000</v>
      </c>
      <c r="D647" s="129">
        <f t="shared" si="24"/>
        <v>45080</v>
      </c>
      <c r="E647" s="130" t="s">
        <v>7183</v>
      </c>
      <c r="F647" s="131"/>
    </row>
    <row r="648" spans="1:6">
      <c r="A648" s="128" t="s">
        <v>1210</v>
      </c>
      <c r="B648" s="127">
        <v>47000</v>
      </c>
      <c r="C648" s="127">
        <f t="shared" si="23"/>
        <v>799000</v>
      </c>
      <c r="D648" s="129">
        <f t="shared" si="24"/>
        <v>46060</v>
      </c>
      <c r="E648" s="130" t="s">
        <v>7183</v>
      </c>
      <c r="F648" s="131"/>
    </row>
    <row r="649" spans="1:6">
      <c r="A649" s="128" t="s">
        <v>1211</v>
      </c>
      <c r="B649" s="127">
        <v>48000</v>
      </c>
      <c r="C649" s="127">
        <f t="shared" si="23"/>
        <v>816000</v>
      </c>
      <c r="D649" s="129">
        <f t="shared" si="24"/>
        <v>47040</v>
      </c>
      <c r="E649" s="130" t="s">
        <v>7183</v>
      </c>
      <c r="F649" s="131"/>
    </row>
    <row r="650" spans="1:6">
      <c r="A650" s="128" t="s">
        <v>1212</v>
      </c>
      <c r="B650" s="127">
        <v>49000</v>
      </c>
      <c r="C650" s="127">
        <f t="shared" si="23"/>
        <v>833000</v>
      </c>
      <c r="D650" s="129">
        <f t="shared" si="24"/>
        <v>48020</v>
      </c>
      <c r="E650" s="130" t="s">
        <v>7183</v>
      </c>
      <c r="F650" s="131"/>
    </row>
    <row r="651" spans="1:6">
      <c r="A651" s="128" t="s">
        <v>1213</v>
      </c>
      <c r="B651" s="127">
        <v>50000</v>
      </c>
      <c r="C651" s="127">
        <f t="shared" si="23"/>
        <v>850000</v>
      </c>
      <c r="D651" s="129">
        <f t="shared" si="24"/>
        <v>49000</v>
      </c>
      <c r="E651" s="130" t="s">
        <v>7183</v>
      </c>
      <c r="F651" s="131"/>
    </row>
    <row r="652" spans="1:6">
      <c r="A652" s="128" t="s">
        <v>1214</v>
      </c>
      <c r="B652" s="127">
        <v>51000</v>
      </c>
      <c r="C652" s="127">
        <f t="shared" si="23"/>
        <v>867000</v>
      </c>
      <c r="D652" s="129">
        <f t="shared" si="24"/>
        <v>49980</v>
      </c>
      <c r="E652" s="130" t="s">
        <v>7183</v>
      </c>
      <c r="F652" s="131"/>
    </row>
    <row r="653" spans="1:6">
      <c r="A653" s="128" t="s">
        <v>1215</v>
      </c>
      <c r="B653" s="127">
        <v>52000</v>
      </c>
      <c r="C653" s="127">
        <f t="shared" si="23"/>
        <v>884000</v>
      </c>
      <c r="D653" s="129">
        <f t="shared" si="24"/>
        <v>50960</v>
      </c>
      <c r="E653" s="130" t="s">
        <v>7183</v>
      </c>
      <c r="F653" s="131"/>
    </row>
    <row r="654" spans="1:6">
      <c r="A654" s="128" t="s">
        <v>1216</v>
      </c>
      <c r="B654" s="127">
        <v>53000</v>
      </c>
      <c r="C654" s="127">
        <f t="shared" si="23"/>
        <v>901000</v>
      </c>
      <c r="D654" s="129">
        <f t="shared" si="24"/>
        <v>51940</v>
      </c>
      <c r="E654" s="130" t="s">
        <v>7183</v>
      </c>
      <c r="F654" s="131"/>
    </row>
    <row r="655" spans="1:6">
      <c r="A655" s="128" t="s">
        <v>1217</v>
      </c>
      <c r="B655" s="127">
        <v>54000</v>
      </c>
      <c r="C655" s="127">
        <f t="shared" si="23"/>
        <v>918000</v>
      </c>
      <c r="D655" s="129">
        <f t="shared" si="24"/>
        <v>52920</v>
      </c>
      <c r="E655" s="130" t="s">
        <v>7183</v>
      </c>
      <c r="F655" s="131"/>
    </row>
    <row r="656" spans="1:6">
      <c r="A656" s="128" t="s">
        <v>1218</v>
      </c>
      <c r="B656" s="127">
        <v>55000</v>
      </c>
      <c r="C656" s="127">
        <f t="shared" si="23"/>
        <v>935000</v>
      </c>
      <c r="D656" s="129">
        <f t="shared" si="24"/>
        <v>53900</v>
      </c>
      <c r="E656" s="130" t="s">
        <v>7183</v>
      </c>
      <c r="F656" s="131"/>
    </row>
    <row r="657" spans="1:6">
      <c r="A657" s="128" t="s">
        <v>1219</v>
      </c>
      <c r="B657" s="127">
        <v>56000</v>
      </c>
      <c r="C657" s="127">
        <f t="shared" si="23"/>
        <v>952000</v>
      </c>
      <c r="D657" s="129">
        <f t="shared" si="24"/>
        <v>54880</v>
      </c>
      <c r="E657" s="130" t="s">
        <v>7183</v>
      </c>
      <c r="F657" s="131"/>
    </row>
    <row r="658" spans="1:6">
      <c r="A658" s="128" t="s">
        <v>1220</v>
      </c>
      <c r="B658" s="127">
        <v>57000</v>
      </c>
      <c r="C658" s="127">
        <f t="shared" si="23"/>
        <v>969000</v>
      </c>
      <c r="D658" s="129">
        <f t="shared" si="24"/>
        <v>55860</v>
      </c>
      <c r="E658" s="130" t="s">
        <v>7183</v>
      </c>
      <c r="F658" s="131"/>
    </row>
    <row r="659" spans="1:6">
      <c r="A659" s="128" t="s">
        <v>1221</v>
      </c>
      <c r="B659" s="127">
        <v>58000</v>
      </c>
      <c r="C659" s="127">
        <f t="shared" si="23"/>
        <v>986000</v>
      </c>
      <c r="D659" s="129">
        <f t="shared" si="24"/>
        <v>56840</v>
      </c>
      <c r="E659" s="130" t="s">
        <v>7183</v>
      </c>
      <c r="F659" s="131"/>
    </row>
    <row r="660" spans="1:6">
      <c r="A660" s="128" t="s">
        <v>1222</v>
      </c>
      <c r="B660" s="127">
        <v>59000</v>
      </c>
      <c r="C660" s="127">
        <f t="shared" si="23"/>
        <v>1003000</v>
      </c>
      <c r="D660" s="129">
        <f t="shared" si="24"/>
        <v>57820</v>
      </c>
      <c r="E660" s="130" t="s">
        <v>7183</v>
      </c>
      <c r="F660" s="131"/>
    </row>
    <row r="661" spans="1:6">
      <c r="A661" s="128" t="s">
        <v>1223</v>
      </c>
      <c r="B661" s="127">
        <v>60000</v>
      </c>
      <c r="C661" s="127">
        <f t="shared" si="23"/>
        <v>1020000</v>
      </c>
      <c r="D661" s="129">
        <f t="shared" si="24"/>
        <v>58800</v>
      </c>
      <c r="E661" s="130" t="s">
        <v>7183</v>
      </c>
      <c r="F661" s="131"/>
    </row>
    <row r="662" spans="1:6">
      <c r="A662" s="128" t="s">
        <v>1224</v>
      </c>
      <c r="B662" s="127">
        <v>61000</v>
      </c>
      <c r="C662" s="127">
        <f t="shared" si="23"/>
        <v>1037000</v>
      </c>
      <c r="D662" s="129">
        <f t="shared" si="24"/>
        <v>59780</v>
      </c>
      <c r="E662" s="130" t="s">
        <v>7183</v>
      </c>
      <c r="F662" s="131"/>
    </row>
    <row r="663" spans="1:6">
      <c r="A663" s="128" t="s">
        <v>1225</v>
      </c>
      <c r="B663" s="127">
        <v>62000</v>
      </c>
      <c r="C663" s="127">
        <f t="shared" si="23"/>
        <v>1054000</v>
      </c>
      <c r="D663" s="129">
        <f t="shared" si="24"/>
        <v>60760</v>
      </c>
      <c r="E663" s="130" t="s">
        <v>7183</v>
      </c>
      <c r="F663" s="131"/>
    </row>
    <row r="664" spans="1:6">
      <c r="A664" s="128" t="s">
        <v>1226</v>
      </c>
      <c r="B664" s="127">
        <v>63000</v>
      </c>
      <c r="C664" s="127">
        <f t="shared" si="23"/>
        <v>1071000</v>
      </c>
      <c r="D664" s="129">
        <f t="shared" si="24"/>
        <v>61740</v>
      </c>
      <c r="E664" s="130" t="s">
        <v>7183</v>
      </c>
      <c r="F664" s="131"/>
    </row>
    <row r="665" spans="1:6">
      <c r="A665" s="128" t="s">
        <v>1227</v>
      </c>
      <c r="B665" s="127">
        <v>64000</v>
      </c>
      <c r="C665" s="127">
        <f t="shared" si="23"/>
        <v>1088000</v>
      </c>
      <c r="D665" s="129">
        <f t="shared" si="24"/>
        <v>62720</v>
      </c>
      <c r="E665" s="130" t="s">
        <v>7183</v>
      </c>
      <c r="F665" s="131"/>
    </row>
    <row r="666" spans="1:6">
      <c r="A666" s="128" t="s">
        <v>1228</v>
      </c>
      <c r="B666" s="127">
        <v>65000</v>
      </c>
      <c r="C666" s="127">
        <f t="shared" si="23"/>
        <v>1105000</v>
      </c>
      <c r="D666" s="129">
        <f t="shared" si="24"/>
        <v>63700</v>
      </c>
      <c r="E666" s="130" t="s">
        <v>7183</v>
      </c>
      <c r="F666" s="131"/>
    </row>
    <row r="667" spans="1:6">
      <c r="A667" s="128" t="s">
        <v>1229</v>
      </c>
      <c r="B667" s="127">
        <v>66000</v>
      </c>
      <c r="C667" s="127">
        <f t="shared" si="23"/>
        <v>1122000</v>
      </c>
      <c r="D667" s="129">
        <f t="shared" si="24"/>
        <v>64680</v>
      </c>
      <c r="E667" s="130" t="s">
        <v>7183</v>
      </c>
      <c r="F667" s="131"/>
    </row>
    <row r="668" spans="1:6">
      <c r="A668" s="128" t="s">
        <v>1230</v>
      </c>
      <c r="B668" s="127">
        <v>67000</v>
      </c>
      <c r="C668" s="127">
        <f t="shared" ref="C668:C731" si="25">C667+17000</f>
        <v>1139000</v>
      </c>
      <c r="D668" s="129">
        <f t="shared" si="24"/>
        <v>65660</v>
      </c>
      <c r="E668" s="130" t="s">
        <v>7183</v>
      </c>
      <c r="F668" s="131"/>
    </row>
    <row r="669" spans="1:6">
      <c r="A669" s="128" t="s">
        <v>1231</v>
      </c>
      <c r="B669" s="127">
        <v>68000</v>
      </c>
      <c r="C669" s="127">
        <f t="shared" si="25"/>
        <v>1156000</v>
      </c>
      <c r="D669" s="129">
        <f t="shared" si="24"/>
        <v>66640</v>
      </c>
      <c r="E669" s="130" t="s">
        <v>7183</v>
      </c>
      <c r="F669" s="131"/>
    </row>
    <row r="670" spans="1:6">
      <c r="A670" s="128" t="s">
        <v>1232</v>
      </c>
      <c r="B670" s="127">
        <v>69000</v>
      </c>
      <c r="C670" s="127">
        <f t="shared" si="25"/>
        <v>1173000</v>
      </c>
      <c r="D670" s="129">
        <f t="shared" si="24"/>
        <v>67620</v>
      </c>
      <c r="E670" s="130" t="s">
        <v>7183</v>
      </c>
      <c r="F670" s="131"/>
    </row>
    <row r="671" spans="1:6">
      <c r="A671" s="128" t="s">
        <v>1233</v>
      </c>
      <c r="B671" s="127">
        <v>70000</v>
      </c>
      <c r="C671" s="127">
        <f t="shared" si="25"/>
        <v>1190000</v>
      </c>
      <c r="D671" s="129">
        <f t="shared" si="24"/>
        <v>68600</v>
      </c>
      <c r="E671" s="130" t="s">
        <v>7183</v>
      </c>
      <c r="F671" s="131"/>
    </row>
    <row r="672" spans="1:6">
      <c r="A672" s="128" t="s">
        <v>1234</v>
      </c>
      <c r="B672" s="127">
        <v>71000</v>
      </c>
      <c r="C672" s="127">
        <f t="shared" si="25"/>
        <v>1207000</v>
      </c>
      <c r="D672" s="129">
        <f t="shared" si="24"/>
        <v>69580</v>
      </c>
      <c r="E672" s="130" t="s">
        <v>7183</v>
      </c>
      <c r="F672" s="131"/>
    </row>
    <row r="673" spans="1:6">
      <c r="A673" s="128" t="s">
        <v>1235</v>
      </c>
      <c r="B673" s="127">
        <v>72000</v>
      </c>
      <c r="C673" s="127">
        <f t="shared" si="25"/>
        <v>1224000</v>
      </c>
      <c r="D673" s="129">
        <f t="shared" si="24"/>
        <v>70560</v>
      </c>
      <c r="E673" s="130" t="s">
        <v>7183</v>
      </c>
      <c r="F673" s="131"/>
    </row>
    <row r="674" spans="1:6">
      <c r="A674" s="128" t="s">
        <v>1236</v>
      </c>
      <c r="B674" s="127">
        <v>73000</v>
      </c>
      <c r="C674" s="127">
        <f t="shared" si="25"/>
        <v>1241000</v>
      </c>
      <c r="D674" s="129">
        <f t="shared" si="24"/>
        <v>71540</v>
      </c>
      <c r="E674" s="130" t="s">
        <v>7183</v>
      </c>
      <c r="F674" s="131"/>
    </row>
    <row r="675" spans="1:6">
      <c r="A675" s="128" t="s">
        <v>1237</v>
      </c>
      <c r="B675" s="127">
        <v>74000</v>
      </c>
      <c r="C675" s="127">
        <f t="shared" si="25"/>
        <v>1258000</v>
      </c>
      <c r="D675" s="129">
        <f t="shared" si="24"/>
        <v>72520</v>
      </c>
      <c r="E675" s="130" t="s">
        <v>7183</v>
      </c>
      <c r="F675" s="131"/>
    </row>
    <row r="676" spans="1:6">
      <c r="A676" s="128" t="s">
        <v>1238</v>
      </c>
      <c r="B676" s="127">
        <v>75000</v>
      </c>
      <c r="C676" s="127">
        <f t="shared" si="25"/>
        <v>1275000</v>
      </c>
      <c r="D676" s="129">
        <f t="shared" si="24"/>
        <v>73500</v>
      </c>
      <c r="E676" s="130" t="s">
        <v>7183</v>
      </c>
      <c r="F676" s="131"/>
    </row>
    <row r="677" spans="1:6">
      <c r="A677" s="128" t="s">
        <v>1239</v>
      </c>
      <c r="B677" s="127">
        <v>76000</v>
      </c>
      <c r="C677" s="127">
        <f t="shared" si="25"/>
        <v>1292000</v>
      </c>
      <c r="D677" s="129">
        <f t="shared" si="24"/>
        <v>74480</v>
      </c>
      <c r="E677" s="130" t="s">
        <v>7183</v>
      </c>
      <c r="F677" s="131"/>
    </row>
    <row r="678" spans="1:6">
      <c r="A678" s="128" t="s">
        <v>1240</v>
      </c>
      <c r="B678" s="127">
        <v>77000</v>
      </c>
      <c r="C678" s="127">
        <f t="shared" si="25"/>
        <v>1309000</v>
      </c>
      <c r="D678" s="129">
        <f t="shared" si="24"/>
        <v>75460</v>
      </c>
      <c r="E678" s="130" t="s">
        <v>7183</v>
      </c>
      <c r="F678" s="131"/>
    </row>
    <row r="679" spans="1:6">
      <c r="A679" s="128" t="s">
        <v>1241</v>
      </c>
      <c r="B679" s="127">
        <v>78000</v>
      </c>
      <c r="C679" s="127">
        <f t="shared" si="25"/>
        <v>1326000</v>
      </c>
      <c r="D679" s="129">
        <f t="shared" si="24"/>
        <v>76440</v>
      </c>
      <c r="E679" s="130" t="s">
        <v>7183</v>
      </c>
      <c r="F679" s="131"/>
    </row>
    <row r="680" spans="1:6">
      <c r="A680" s="128" t="s">
        <v>1242</v>
      </c>
      <c r="B680" s="127">
        <v>79000</v>
      </c>
      <c r="C680" s="127">
        <f t="shared" si="25"/>
        <v>1343000</v>
      </c>
      <c r="D680" s="129">
        <f t="shared" si="24"/>
        <v>77420</v>
      </c>
      <c r="E680" s="130" t="s">
        <v>7183</v>
      </c>
      <c r="F680" s="131"/>
    </row>
    <row r="681" spans="1:6">
      <c r="A681" s="128" t="s">
        <v>1243</v>
      </c>
      <c r="B681" s="127">
        <v>80000</v>
      </c>
      <c r="C681" s="127">
        <f t="shared" si="25"/>
        <v>1360000</v>
      </c>
      <c r="D681" s="129">
        <f t="shared" si="24"/>
        <v>78400</v>
      </c>
      <c r="E681" s="130" t="s">
        <v>7183</v>
      </c>
      <c r="F681" s="131"/>
    </row>
    <row r="682" spans="1:6">
      <c r="A682" s="128" t="s">
        <v>1244</v>
      </c>
      <c r="B682" s="127">
        <v>81000</v>
      </c>
      <c r="C682" s="127">
        <f t="shared" si="25"/>
        <v>1377000</v>
      </c>
      <c r="D682" s="129">
        <f t="shared" si="24"/>
        <v>79380</v>
      </c>
      <c r="E682" s="130" t="s">
        <v>7183</v>
      </c>
      <c r="F682" s="131"/>
    </row>
    <row r="683" spans="1:6">
      <c r="A683" s="128" t="s">
        <v>1245</v>
      </c>
      <c r="B683" s="127">
        <v>82000</v>
      </c>
      <c r="C683" s="127">
        <f t="shared" si="25"/>
        <v>1394000</v>
      </c>
      <c r="D683" s="129">
        <f t="shared" si="24"/>
        <v>80360</v>
      </c>
      <c r="E683" s="130" t="s">
        <v>7183</v>
      </c>
      <c r="F683" s="131"/>
    </row>
    <row r="684" spans="1:6">
      <c r="A684" s="128" t="s">
        <v>1246</v>
      </c>
      <c r="B684" s="127">
        <v>83000</v>
      </c>
      <c r="C684" s="127">
        <f t="shared" si="25"/>
        <v>1411000</v>
      </c>
      <c r="D684" s="129">
        <f t="shared" si="24"/>
        <v>81340</v>
      </c>
      <c r="E684" s="130" t="s">
        <v>7183</v>
      </c>
      <c r="F684" s="131"/>
    </row>
    <row r="685" spans="1:6">
      <c r="A685" s="128" t="s">
        <v>1247</v>
      </c>
      <c r="B685" s="127">
        <v>84000</v>
      </c>
      <c r="C685" s="127">
        <f t="shared" si="25"/>
        <v>1428000</v>
      </c>
      <c r="D685" s="129">
        <f t="shared" si="24"/>
        <v>82320</v>
      </c>
      <c r="E685" s="130" t="s">
        <v>7183</v>
      </c>
      <c r="F685" s="131"/>
    </row>
    <row r="686" spans="1:6">
      <c r="A686" s="128" t="s">
        <v>1248</v>
      </c>
      <c r="B686" s="127">
        <v>85000</v>
      </c>
      <c r="C686" s="127">
        <f t="shared" si="25"/>
        <v>1445000</v>
      </c>
      <c r="D686" s="129">
        <f t="shared" si="24"/>
        <v>83300</v>
      </c>
      <c r="E686" s="130" t="s">
        <v>7183</v>
      </c>
      <c r="F686" s="131"/>
    </row>
    <row r="687" spans="1:6">
      <c r="A687" s="128" t="s">
        <v>1249</v>
      </c>
      <c r="B687" s="127">
        <v>86000</v>
      </c>
      <c r="C687" s="127">
        <f t="shared" si="25"/>
        <v>1462000</v>
      </c>
      <c r="D687" s="129">
        <f t="shared" si="24"/>
        <v>84280</v>
      </c>
      <c r="E687" s="130" t="s">
        <v>7183</v>
      </c>
      <c r="F687" s="131"/>
    </row>
    <row r="688" spans="1:6">
      <c r="A688" s="128" t="s">
        <v>1250</v>
      </c>
      <c r="B688" s="127">
        <v>87000</v>
      </c>
      <c r="C688" s="127">
        <f t="shared" si="25"/>
        <v>1479000</v>
      </c>
      <c r="D688" s="129">
        <f t="shared" si="24"/>
        <v>85260</v>
      </c>
      <c r="E688" s="130" t="s">
        <v>7183</v>
      </c>
      <c r="F688" s="131"/>
    </row>
    <row r="689" spans="1:6">
      <c r="A689" s="128" t="s">
        <v>1251</v>
      </c>
      <c r="B689" s="127">
        <v>88000</v>
      </c>
      <c r="C689" s="127">
        <f t="shared" si="25"/>
        <v>1496000</v>
      </c>
      <c r="D689" s="129">
        <f t="shared" si="24"/>
        <v>86240</v>
      </c>
      <c r="E689" s="130" t="s">
        <v>7183</v>
      </c>
      <c r="F689" s="131"/>
    </row>
    <row r="690" spans="1:6">
      <c r="A690" s="128" t="s">
        <v>1252</v>
      </c>
      <c r="B690" s="127">
        <v>89000</v>
      </c>
      <c r="C690" s="127">
        <f t="shared" si="25"/>
        <v>1513000</v>
      </c>
      <c r="D690" s="129">
        <f t="shared" si="24"/>
        <v>87220</v>
      </c>
      <c r="E690" s="130" t="s">
        <v>7183</v>
      </c>
      <c r="F690" s="131"/>
    </row>
    <row r="691" spans="1:6">
      <c r="A691" s="128" t="s">
        <v>1253</v>
      </c>
      <c r="B691" s="127">
        <v>90000</v>
      </c>
      <c r="C691" s="127">
        <f t="shared" si="25"/>
        <v>1530000</v>
      </c>
      <c r="D691" s="129">
        <f t="shared" si="24"/>
        <v>88200</v>
      </c>
      <c r="E691" s="130" t="s">
        <v>7183</v>
      </c>
      <c r="F691" s="131"/>
    </row>
    <row r="692" spans="1:6">
      <c r="A692" s="128" t="s">
        <v>1254</v>
      </c>
      <c r="B692" s="127">
        <v>91000</v>
      </c>
      <c r="C692" s="127">
        <f t="shared" si="25"/>
        <v>1547000</v>
      </c>
      <c r="D692" s="129">
        <f t="shared" si="24"/>
        <v>89180</v>
      </c>
      <c r="E692" s="130" t="s">
        <v>7183</v>
      </c>
      <c r="F692" s="131"/>
    </row>
    <row r="693" spans="1:6">
      <c r="A693" s="128" t="s">
        <v>1255</v>
      </c>
      <c r="B693" s="127">
        <v>92000</v>
      </c>
      <c r="C693" s="127">
        <f t="shared" si="25"/>
        <v>1564000</v>
      </c>
      <c r="D693" s="129">
        <f t="shared" si="24"/>
        <v>90160</v>
      </c>
      <c r="E693" s="130" t="s">
        <v>7183</v>
      </c>
      <c r="F693" s="131"/>
    </row>
    <row r="694" spans="1:6">
      <c r="A694" s="128" t="s">
        <v>1256</v>
      </c>
      <c r="B694" s="127">
        <v>93000</v>
      </c>
      <c r="C694" s="127">
        <f t="shared" si="25"/>
        <v>1581000</v>
      </c>
      <c r="D694" s="129">
        <f t="shared" si="24"/>
        <v>91140</v>
      </c>
      <c r="E694" s="130" t="s">
        <v>7183</v>
      </c>
      <c r="F694" s="131"/>
    </row>
    <row r="695" spans="1:6">
      <c r="A695" s="128" t="s">
        <v>1257</v>
      </c>
      <c r="B695" s="127">
        <v>94000</v>
      </c>
      <c r="C695" s="127">
        <f t="shared" si="25"/>
        <v>1598000</v>
      </c>
      <c r="D695" s="129">
        <f t="shared" si="24"/>
        <v>92120</v>
      </c>
      <c r="E695" s="130" t="s">
        <v>7183</v>
      </c>
      <c r="F695" s="131"/>
    </row>
    <row r="696" spans="1:6">
      <c r="A696" s="128" t="s">
        <v>1258</v>
      </c>
      <c r="B696" s="127">
        <v>95000</v>
      </c>
      <c r="C696" s="127">
        <f t="shared" si="25"/>
        <v>1615000</v>
      </c>
      <c r="D696" s="129">
        <f t="shared" si="24"/>
        <v>93100</v>
      </c>
      <c r="E696" s="130" t="s">
        <v>7183</v>
      </c>
      <c r="F696" s="131"/>
    </row>
    <row r="697" spans="1:6">
      <c r="A697" s="128" t="s">
        <v>1259</v>
      </c>
      <c r="B697" s="127">
        <v>96000</v>
      </c>
      <c r="C697" s="127">
        <f t="shared" si="25"/>
        <v>1632000</v>
      </c>
      <c r="D697" s="129">
        <f t="shared" si="24"/>
        <v>94080</v>
      </c>
      <c r="E697" s="130" t="s">
        <v>7183</v>
      </c>
      <c r="F697" s="131"/>
    </row>
    <row r="698" spans="1:6">
      <c r="A698" s="128" t="s">
        <v>1260</v>
      </c>
      <c r="B698" s="127">
        <v>97000</v>
      </c>
      <c r="C698" s="127">
        <f t="shared" si="25"/>
        <v>1649000</v>
      </c>
      <c r="D698" s="129">
        <f t="shared" si="24"/>
        <v>95060</v>
      </c>
      <c r="E698" s="130" t="s">
        <v>7183</v>
      </c>
      <c r="F698" s="131"/>
    </row>
    <row r="699" spans="1:6">
      <c r="A699" s="128" t="s">
        <v>1261</v>
      </c>
      <c r="B699" s="127">
        <v>98000</v>
      </c>
      <c r="C699" s="127">
        <f t="shared" si="25"/>
        <v>1666000</v>
      </c>
      <c r="D699" s="129">
        <f t="shared" si="24"/>
        <v>96040</v>
      </c>
      <c r="E699" s="130" t="s">
        <v>7183</v>
      </c>
      <c r="F699" s="131"/>
    </row>
    <row r="700" spans="1:6">
      <c r="A700" s="128" t="s">
        <v>1262</v>
      </c>
      <c r="B700" s="127">
        <v>99000</v>
      </c>
      <c r="C700" s="127">
        <f t="shared" si="25"/>
        <v>1683000</v>
      </c>
      <c r="D700" s="129">
        <f t="shared" si="24"/>
        <v>97020</v>
      </c>
      <c r="E700" s="130" t="s">
        <v>7183</v>
      </c>
      <c r="F700" s="131"/>
    </row>
    <row r="701" spans="1:6">
      <c r="A701" s="128" t="s">
        <v>1263</v>
      </c>
      <c r="B701" s="127">
        <v>100000</v>
      </c>
      <c r="C701" s="127">
        <f t="shared" si="25"/>
        <v>1700000</v>
      </c>
      <c r="D701" s="129">
        <f t="shared" si="24"/>
        <v>98000</v>
      </c>
      <c r="E701" s="130" t="s">
        <v>7183</v>
      </c>
      <c r="F701" s="131"/>
    </row>
    <row r="702" spans="1:6">
      <c r="A702" s="128" t="s">
        <v>1264</v>
      </c>
      <c r="B702" s="127">
        <v>101000</v>
      </c>
      <c r="C702" s="127">
        <f t="shared" si="25"/>
        <v>1717000</v>
      </c>
      <c r="D702" s="129">
        <f t="shared" si="24"/>
        <v>98980</v>
      </c>
      <c r="E702" s="130" t="s">
        <v>7183</v>
      </c>
      <c r="F702" s="131"/>
    </row>
    <row r="703" spans="1:6">
      <c r="A703" s="128" t="s">
        <v>1265</v>
      </c>
      <c r="B703" s="127">
        <v>102000</v>
      </c>
      <c r="C703" s="127">
        <f t="shared" si="25"/>
        <v>1734000</v>
      </c>
      <c r="D703" s="129">
        <f t="shared" si="24"/>
        <v>99960</v>
      </c>
      <c r="E703" s="130" t="s">
        <v>7183</v>
      </c>
      <c r="F703" s="131"/>
    </row>
    <row r="704" spans="1:6">
      <c r="A704" s="128" t="s">
        <v>1266</v>
      </c>
      <c r="B704" s="127">
        <v>103000</v>
      </c>
      <c r="C704" s="127">
        <f t="shared" si="25"/>
        <v>1751000</v>
      </c>
      <c r="D704" s="129">
        <f t="shared" si="24"/>
        <v>100940</v>
      </c>
      <c r="E704" s="130" t="s">
        <v>7183</v>
      </c>
      <c r="F704" s="131"/>
    </row>
    <row r="705" spans="1:6">
      <c r="A705" s="128" t="s">
        <v>1267</v>
      </c>
      <c r="B705" s="127">
        <v>104000</v>
      </c>
      <c r="C705" s="127">
        <f t="shared" si="25"/>
        <v>1768000</v>
      </c>
      <c r="D705" s="129">
        <f t="shared" si="24"/>
        <v>101920</v>
      </c>
      <c r="E705" s="130" t="s">
        <v>7183</v>
      </c>
      <c r="F705" s="131"/>
    </row>
    <row r="706" spans="1:6">
      <c r="A706" s="128" t="s">
        <v>1268</v>
      </c>
      <c r="B706" s="127">
        <v>105000</v>
      </c>
      <c r="C706" s="127">
        <f t="shared" si="25"/>
        <v>1785000</v>
      </c>
      <c r="D706" s="129">
        <f t="shared" si="24"/>
        <v>102900</v>
      </c>
      <c r="E706" s="130" t="s">
        <v>7183</v>
      </c>
      <c r="F706" s="131"/>
    </row>
    <row r="707" spans="1:6">
      <c r="A707" s="128" t="s">
        <v>1269</v>
      </c>
      <c r="B707" s="127">
        <v>106000</v>
      </c>
      <c r="C707" s="127">
        <f t="shared" si="25"/>
        <v>1802000</v>
      </c>
      <c r="D707" s="129">
        <f t="shared" si="24"/>
        <v>103880</v>
      </c>
      <c r="E707" s="130" t="s">
        <v>7183</v>
      </c>
      <c r="F707" s="131"/>
    </row>
    <row r="708" spans="1:6">
      <c r="A708" s="128" t="s">
        <v>1270</v>
      </c>
      <c r="B708" s="127">
        <v>107000</v>
      </c>
      <c r="C708" s="127">
        <f t="shared" si="25"/>
        <v>1819000</v>
      </c>
      <c r="D708" s="129">
        <f t="shared" ref="D708:D771" si="26">SUM($G$3)*(B708*0.001)</f>
        <v>104860</v>
      </c>
      <c r="E708" s="130" t="s">
        <v>7183</v>
      </c>
      <c r="F708" s="131"/>
    </row>
    <row r="709" spans="1:6">
      <c r="A709" s="128" t="s">
        <v>1271</v>
      </c>
      <c r="B709" s="127">
        <v>108000</v>
      </c>
      <c r="C709" s="127">
        <f t="shared" si="25"/>
        <v>1836000</v>
      </c>
      <c r="D709" s="129">
        <f t="shared" si="26"/>
        <v>105840</v>
      </c>
      <c r="E709" s="130" t="s">
        <v>7183</v>
      </c>
      <c r="F709" s="131"/>
    </row>
    <row r="710" spans="1:6">
      <c r="A710" s="128" t="s">
        <v>1272</v>
      </c>
      <c r="B710" s="127">
        <v>109000</v>
      </c>
      <c r="C710" s="127">
        <f t="shared" si="25"/>
        <v>1853000</v>
      </c>
      <c r="D710" s="129">
        <f t="shared" si="26"/>
        <v>106820</v>
      </c>
      <c r="E710" s="130" t="s">
        <v>7183</v>
      </c>
      <c r="F710" s="131"/>
    </row>
    <row r="711" spans="1:6">
      <c r="A711" s="128" t="s">
        <v>1273</v>
      </c>
      <c r="B711" s="127">
        <v>110000</v>
      </c>
      <c r="C711" s="127">
        <f t="shared" si="25"/>
        <v>1870000</v>
      </c>
      <c r="D711" s="129">
        <f t="shared" si="26"/>
        <v>107800</v>
      </c>
      <c r="E711" s="130" t="s">
        <v>7183</v>
      </c>
      <c r="F711" s="131"/>
    </row>
    <row r="712" spans="1:6">
      <c r="A712" s="128" t="s">
        <v>1274</v>
      </c>
      <c r="B712" s="127">
        <v>111000</v>
      </c>
      <c r="C712" s="127">
        <f t="shared" si="25"/>
        <v>1887000</v>
      </c>
      <c r="D712" s="129">
        <f t="shared" si="26"/>
        <v>108780</v>
      </c>
      <c r="E712" s="130" t="s">
        <v>7183</v>
      </c>
      <c r="F712" s="131"/>
    </row>
    <row r="713" spans="1:6">
      <c r="A713" s="128" t="s">
        <v>1275</v>
      </c>
      <c r="B713" s="127">
        <v>112000</v>
      </c>
      <c r="C713" s="127">
        <f t="shared" si="25"/>
        <v>1904000</v>
      </c>
      <c r="D713" s="129">
        <f t="shared" si="26"/>
        <v>109760</v>
      </c>
      <c r="E713" s="130" t="s">
        <v>7183</v>
      </c>
      <c r="F713" s="131"/>
    </row>
    <row r="714" spans="1:6">
      <c r="A714" s="128" t="s">
        <v>1276</v>
      </c>
      <c r="B714" s="127">
        <v>113000</v>
      </c>
      <c r="C714" s="127">
        <f t="shared" si="25"/>
        <v>1921000</v>
      </c>
      <c r="D714" s="129">
        <f t="shared" si="26"/>
        <v>110740</v>
      </c>
      <c r="E714" s="130" t="s">
        <v>7183</v>
      </c>
      <c r="F714" s="131"/>
    </row>
    <row r="715" spans="1:6">
      <c r="A715" s="128" t="s">
        <v>1277</v>
      </c>
      <c r="B715" s="127">
        <v>114000</v>
      </c>
      <c r="C715" s="127">
        <f t="shared" si="25"/>
        <v>1938000</v>
      </c>
      <c r="D715" s="129">
        <f t="shared" si="26"/>
        <v>111720</v>
      </c>
      <c r="E715" s="130" t="s">
        <v>7183</v>
      </c>
      <c r="F715" s="131"/>
    </row>
    <row r="716" spans="1:6">
      <c r="A716" s="128" t="s">
        <v>1278</v>
      </c>
      <c r="B716" s="127">
        <v>115000</v>
      </c>
      <c r="C716" s="127">
        <f t="shared" si="25"/>
        <v>1955000</v>
      </c>
      <c r="D716" s="129">
        <f t="shared" si="26"/>
        <v>112700</v>
      </c>
      <c r="E716" s="130" t="s">
        <v>7183</v>
      </c>
      <c r="F716" s="131"/>
    </row>
    <row r="717" spans="1:6">
      <c r="A717" s="128" t="s">
        <v>1279</v>
      </c>
      <c r="B717" s="127">
        <v>116000</v>
      </c>
      <c r="C717" s="127">
        <f t="shared" si="25"/>
        <v>1972000</v>
      </c>
      <c r="D717" s="129">
        <f t="shared" si="26"/>
        <v>113680</v>
      </c>
      <c r="E717" s="130" t="s">
        <v>7183</v>
      </c>
      <c r="F717" s="131"/>
    </row>
    <row r="718" spans="1:6">
      <c r="A718" s="128" t="s">
        <v>1280</v>
      </c>
      <c r="B718" s="127">
        <v>117000</v>
      </c>
      <c r="C718" s="127">
        <f t="shared" si="25"/>
        <v>1989000</v>
      </c>
      <c r="D718" s="129">
        <f t="shared" si="26"/>
        <v>114660</v>
      </c>
      <c r="E718" s="130" t="s">
        <v>7183</v>
      </c>
      <c r="F718" s="131"/>
    </row>
    <row r="719" spans="1:6">
      <c r="A719" s="128" t="s">
        <v>1281</v>
      </c>
      <c r="B719" s="127">
        <v>118000</v>
      </c>
      <c r="C719" s="127">
        <f t="shared" si="25"/>
        <v>2006000</v>
      </c>
      <c r="D719" s="129">
        <f t="shared" si="26"/>
        <v>115640</v>
      </c>
      <c r="E719" s="130" t="s">
        <v>7183</v>
      </c>
      <c r="F719" s="131"/>
    </row>
    <row r="720" spans="1:6">
      <c r="A720" s="128" t="s">
        <v>1282</v>
      </c>
      <c r="B720" s="127">
        <v>119000</v>
      </c>
      <c r="C720" s="127">
        <f t="shared" si="25"/>
        <v>2023000</v>
      </c>
      <c r="D720" s="129">
        <f t="shared" si="26"/>
        <v>116620</v>
      </c>
      <c r="E720" s="130" t="s">
        <v>7183</v>
      </c>
      <c r="F720" s="131"/>
    </row>
    <row r="721" spans="1:6">
      <c r="A721" s="128" t="s">
        <v>1283</v>
      </c>
      <c r="B721" s="127">
        <v>120000</v>
      </c>
      <c r="C721" s="127">
        <f t="shared" si="25"/>
        <v>2040000</v>
      </c>
      <c r="D721" s="129">
        <f t="shared" si="26"/>
        <v>117600</v>
      </c>
      <c r="E721" s="130" t="s">
        <v>7183</v>
      </c>
      <c r="F721" s="131"/>
    </row>
    <row r="722" spans="1:6">
      <c r="A722" s="128" t="s">
        <v>1284</v>
      </c>
      <c r="B722" s="127">
        <v>121000</v>
      </c>
      <c r="C722" s="127">
        <f t="shared" si="25"/>
        <v>2057000</v>
      </c>
      <c r="D722" s="129">
        <f t="shared" si="26"/>
        <v>118580</v>
      </c>
      <c r="E722" s="130" t="s">
        <v>7183</v>
      </c>
      <c r="F722" s="131"/>
    </row>
    <row r="723" spans="1:6">
      <c r="A723" s="128" t="s">
        <v>1285</v>
      </c>
      <c r="B723" s="127">
        <v>122000</v>
      </c>
      <c r="C723" s="127">
        <f t="shared" si="25"/>
        <v>2074000</v>
      </c>
      <c r="D723" s="129">
        <f t="shared" si="26"/>
        <v>119560</v>
      </c>
      <c r="E723" s="130" t="s">
        <v>7183</v>
      </c>
      <c r="F723" s="131"/>
    </row>
    <row r="724" spans="1:6">
      <c r="A724" s="128" t="s">
        <v>1286</v>
      </c>
      <c r="B724" s="127">
        <v>123000</v>
      </c>
      <c r="C724" s="127">
        <f t="shared" si="25"/>
        <v>2091000</v>
      </c>
      <c r="D724" s="129">
        <f t="shared" si="26"/>
        <v>120540</v>
      </c>
      <c r="E724" s="130" t="s">
        <v>7183</v>
      </c>
      <c r="F724" s="131"/>
    </row>
    <row r="725" spans="1:6">
      <c r="A725" s="128" t="s">
        <v>1287</v>
      </c>
      <c r="B725" s="127">
        <v>124000</v>
      </c>
      <c r="C725" s="127">
        <f t="shared" si="25"/>
        <v>2108000</v>
      </c>
      <c r="D725" s="129">
        <f t="shared" si="26"/>
        <v>121520</v>
      </c>
      <c r="E725" s="130" t="s">
        <v>7183</v>
      </c>
      <c r="F725" s="131"/>
    </row>
    <row r="726" spans="1:6">
      <c r="A726" s="128" t="s">
        <v>1288</v>
      </c>
      <c r="B726" s="127">
        <v>125000</v>
      </c>
      <c r="C726" s="127">
        <f t="shared" si="25"/>
        <v>2125000</v>
      </c>
      <c r="D726" s="129">
        <f t="shared" si="26"/>
        <v>122500</v>
      </c>
      <c r="E726" s="130" t="s">
        <v>7183</v>
      </c>
      <c r="F726" s="131"/>
    </row>
    <row r="727" spans="1:6">
      <c r="A727" s="128" t="s">
        <v>1289</v>
      </c>
      <c r="B727" s="127">
        <v>126000</v>
      </c>
      <c r="C727" s="127">
        <f t="shared" si="25"/>
        <v>2142000</v>
      </c>
      <c r="D727" s="129">
        <f t="shared" si="26"/>
        <v>123480</v>
      </c>
      <c r="E727" s="130" t="s">
        <v>7183</v>
      </c>
      <c r="F727" s="131"/>
    </row>
    <row r="728" spans="1:6">
      <c r="A728" s="128" t="s">
        <v>1290</v>
      </c>
      <c r="B728" s="127">
        <v>127000</v>
      </c>
      <c r="C728" s="127">
        <f t="shared" si="25"/>
        <v>2159000</v>
      </c>
      <c r="D728" s="129">
        <f t="shared" si="26"/>
        <v>124460</v>
      </c>
      <c r="E728" s="130" t="s">
        <v>7183</v>
      </c>
      <c r="F728" s="131"/>
    </row>
    <row r="729" spans="1:6">
      <c r="A729" s="128" t="s">
        <v>1291</v>
      </c>
      <c r="B729" s="127">
        <v>128000</v>
      </c>
      <c r="C729" s="127">
        <f t="shared" si="25"/>
        <v>2176000</v>
      </c>
      <c r="D729" s="129">
        <f t="shared" si="26"/>
        <v>125440</v>
      </c>
      <c r="E729" s="130" t="s">
        <v>7183</v>
      </c>
      <c r="F729" s="131"/>
    </row>
    <row r="730" spans="1:6">
      <c r="A730" s="128" t="s">
        <v>1292</v>
      </c>
      <c r="B730" s="127">
        <v>129000</v>
      </c>
      <c r="C730" s="127">
        <f t="shared" si="25"/>
        <v>2193000</v>
      </c>
      <c r="D730" s="129">
        <f t="shared" si="26"/>
        <v>126420</v>
      </c>
      <c r="E730" s="130" t="s">
        <v>7183</v>
      </c>
      <c r="F730" s="131"/>
    </row>
    <row r="731" spans="1:6">
      <c r="A731" s="128" t="s">
        <v>1293</v>
      </c>
      <c r="B731" s="127">
        <v>130000</v>
      </c>
      <c r="C731" s="127">
        <f t="shared" si="25"/>
        <v>2210000</v>
      </c>
      <c r="D731" s="129">
        <f t="shared" si="26"/>
        <v>127400</v>
      </c>
      <c r="E731" s="130" t="s">
        <v>7183</v>
      </c>
      <c r="F731" s="131"/>
    </row>
    <row r="732" spans="1:6">
      <c r="A732" s="128" t="s">
        <v>1294</v>
      </c>
      <c r="B732" s="127">
        <v>131000</v>
      </c>
      <c r="C732" s="127">
        <f t="shared" ref="C732:C795" si="27">C731+17000</f>
        <v>2227000</v>
      </c>
      <c r="D732" s="129">
        <f t="shared" si="26"/>
        <v>128380</v>
      </c>
      <c r="E732" s="130" t="s">
        <v>7183</v>
      </c>
      <c r="F732" s="131"/>
    </row>
    <row r="733" spans="1:6">
      <c r="A733" s="128" t="s">
        <v>1295</v>
      </c>
      <c r="B733" s="127">
        <v>132000</v>
      </c>
      <c r="C733" s="127">
        <f t="shared" si="27"/>
        <v>2244000</v>
      </c>
      <c r="D733" s="129">
        <f t="shared" si="26"/>
        <v>129360</v>
      </c>
      <c r="E733" s="130" t="s">
        <v>7183</v>
      </c>
      <c r="F733" s="131"/>
    </row>
    <row r="734" spans="1:6">
      <c r="A734" s="128" t="s">
        <v>1296</v>
      </c>
      <c r="B734" s="127">
        <v>133000</v>
      </c>
      <c r="C734" s="127">
        <f t="shared" si="27"/>
        <v>2261000</v>
      </c>
      <c r="D734" s="129">
        <f t="shared" si="26"/>
        <v>130340</v>
      </c>
      <c r="E734" s="130" t="s">
        <v>7183</v>
      </c>
      <c r="F734" s="131"/>
    </row>
    <row r="735" spans="1:6">
      <c r="A735" s="128" t="s">
        <v>1297</v>
      </c>
      <c r="B735" s="127">
        <v>134000</v>
      </c>
      <c r="C735" s="127">
        <f t="shared" si="27"/>
        <v>2278000</v>
      </c>
      <c r="D735" s="129">
        <f t="shared" si="26"/>
        <v>131320</v>
      </c>
      <c r="E735" s="130" t="s">
        <v>7183</v>
      </c>
      <c r="F735" s="131"/>
    </row>
    <row r="736" spans="1:6">
      <c r="A736" s="128" t="s">
        <v>1298</v>
      </c>
      <c r="B736" s="127">
        <v>135000</v>
      </c>
      <c r="C736" s="127">
        <f t="shared" si="27"/>
        <v>2295000</v>
      </c>
      <c r="D736" s="129">
        <f t="shared" si="26"/>
        <v>132300</v>
      </c>
      <c r="E736" s="130" t="s">
        <v>7183</v>
      </c>
      <c r="F736" s="131"/>
    </row>
    <row r="737" spans="1:6">
      <c r="A737" s="128" t="s">
        <v>1299</v>
      </c>
      <c r="B737" s="127">
        <v>136000</v>
      </c>
      <c r="C737" s="127">
        <f t="shared" si="27"/>
        <v>2312000</v>
      </c>
      <c r="D737" s="129">
        <f t="shared" si="26"/>
        <v>133280</v>
      </c>
      <c r="E737" s="130" t="s">
        <v>7183</v>
      </c>
      <c r="F737" s="131"/>
    </row>
    <row r="738" spans="1:6">
      <c r="A738" s="128" t="s">
        <v>1300</v>
      </c>
      <c r="B738" s="127">
        <v>137000</v>
      </c>
      <c r="C738" s="127">
        <f t="shared" si="27"/>
        <v>2329000</v>
      </c>
      <c r="D738" s="129">
        <f t="shared" si="26"/>
        <v>134260</v>
      </c>
      <c r="E738" s="130" t="s">
        <v>7183</v>
      </c>
      <c r="F738" s="131"/>
    </row>
    <row r="739" spans="1:6">
      <c r="A739" s="128" t="s">
        <v>1301</v>
      </c>
      <c r="B739" s="127">
        <v>138000</v>
      </c>
      <c r="C739" s="127">
        <f t="shared" si="27"/>
        <v>2346000</v>
      </c>
      <c r="D739" s="129">
        <f t="shared" si="26"/>
        <v>135240</v>
      </c>
      <c r="E739" s="130" t="s">
        <v>7183</v>
      </c>
      <c r="F739" s="131"/>
    </row>
    <row r="740" spans="1:6">
      <c r="A740" s="128" t="s">
        <v>1302</v>
      </c>
      <c r="B740" s="127">
        <v>139000</v>
      </c>
      <c r="C740" s="127">
        <f t="shared" si="27"/>
        <v>2363000</v>
      </c>
      <c r="D740" s="129">
        <f t="shared" si="26"/>
        <v>136220</v>
      </c>
      <c r="E740" s="130" t="s">
        <v>7183</v>
      </c>
      <c r="F740" s="131"/>
    </row>
    <row r="741" spans="1:6">
      <c r="A741" s="128" t="s">
        <v>1303</v>
      </c>
      <c r="B741" s="127">
        <v>140000</v>
      </c>
      <c r="C741" s="127">
        <f t="shared" si="27"/>
        <v>2380000</v>
      </c>
      <c r="D741" s="129">
        <f t="shared" si="26"/>
        <v>137200</v>
      </c>
      <c r="E741" s="130" t="s">
        <v>7183</v>
      </c>
      <c r="F741" s="131"/>
    </row>
    <row r="742" spans="1:6">
      <c r="A742" s="128" t="s">
        <v>1304</v>
      </c>
      <c r="B742" s="127">
        <v>141000</v>
      </c>
      <c r="C742" s="127">
        <f t="shared" si="27"/>
        <v>2397000</v>
      </c>
      <c r="D742" s="129">
        <f t="shared" si="26"/>
        <v>138180</v>
      </c>
      <c r="E742" s="130" t="s">
        <v>7183</v>
      </c>
      <c r="F742" s="131"/>
    </row>
    <row r="743" spans="1:6">
      <c r="A743" s="128" t="s">
        <v>1305</v>
      </c>
      <c r="B743" s="127">
        <v>142000</v>
      </c>
      <c r="C743" s="127">
        <f t="shared" si="27"/>
        <v>2414000</v>
      </c>
      <c r="D743" s="129">
        <f t="shared" si="26"/>
        <v>139160</v>
      </c>
      <c r="E743" s="130" t="s">
        <v>7183</v>
      </c>
      <c r="F743" s="131"/>
    </row>
    <row r="744" spans="1:6">
      <c r="A744" s="128" t="s">
        <v>1306</v>
      </c>
      <c r="B744" s="127">
        <v>143000</v>
      </c>
      <c r="C744" s="127">
        <f t="shared" si="27"/>
        <v>2431000</v>
      </c>
      <c r="D744" s="129">
        <f t="shared" si="26"/>
        <v>140140</v>
      </c>
      <c r="E744" s="130" t="s">
        <v>7183</v>
      </c>
      <c r="F744" s="131"/>
    </row>
    <row r="745" spans="1:6">
      <c r="A745" s="128" t="s">
        <v>1307</v>
      </c>
      <c r="B745" s="127">
        <v>144000</v>
      </c>
      <c r="C745" s="127">
        <f t="shared" si="27"/>
        <v>2448000</v>
      </c>
      <c r="D745" s="129">
        <f t="shared" si="26"/>
        <v>141120</v>
      </c>
      <c r="E745" s="130" t="s">
        <v>7183</v>
      </c>
      <c r="F745" s="131"/>
    </row>
    <row r="746" spans="1:6">
      <c r="A746" s="128" t="s">
        <v>1308</v>
      </c>
      <c r="B746" s="127">
        <v>145000</v>
      </c>
      <c r="C746" s="127">
        <f t="shared" si="27"/>
        <v>2465000</v>
      </c>
      <c r="D746" s="129">
        <f t="shared" si="26"/>
        <v>142100</v>
      </c>
      <c r="E746" s="130" t="s">
        <v>7183</v>
      </c>
      <c r="F746" s="131"/>
    </row>
    <row r="747" spans="1:6">
      <c r="A747" s="128" t="s">
        <v>1309</v>
      </c>
      <c r="B747" s="127">
        <v>146000</v>
      </c>
      <c r="C747" s="127">
        <f t="shared" si="27"/>
        <v>2482000</v>
      </c>
      <c r="D747" s="129">
        <f t="shared" si="26"/>
        <v>143080</v>
      </c>
      <c r="E747" s="130" t="s">
        <v>7183</v>
      </c>
      <c r="F747" s="131"/>
    </row>
    <row r="748" spans="1:6">
      <c r="A748" s="128" t="s">
        <v>1310</v>
      </c>
      <c r="B748" s="127">
        <v>147000</v>
      </c>
      <c r="C748" s="127">
        <f t="shared" si="27"/>
        <v>2499000</v>
      </c>
      <c r="D748" s="129">
        <f t="shared" si="26"/>
        <v>144060</v>
      </c>
      <c r="E748" s="130" t="s">
        <v>7183</v>
      </c>
      <c r="F748" s="131"/>
    </row>
    <row r="749" spans="1:6">
      <c r="A749" s="128" t="s">
        <v>1311</v>
      </c>
      <c r="B749" s="127">
        <v>148000</v>
      </c>
      <c r="C749" s="127">
        <f t="shared" si="27"/>
        <v>2516000</v>
      </c>
      <c r="D749" s="129">
        <f t="shared" si="26"/>
        <v>145040</v>
      </c>
      <c r="E749" s="130" t="s">
        <v>7183</v>
      </c>
      <c r="F749" s="131"/>
    </row>
    <row r="750" spans="1:6">
      <c r="A750" s="128" t="s">
        <v>1312</v>
      </c>
      <c r="B750" s="127">
        <v>149000</v>
      </c>
      <c r="C750" s="127">
        <f t="shared" si="27"/>
        <v>2533000</v>
      </c>
      <c r="D750" s="129">
        <f t="shared" si="26"/>
        <v>146020</v>
      </c>
      <c r="E750" s="130" t="s">
        <v>7183</v>
      </c>
      <c r="F750" s="131"/>
    </row>
    <row r="751" spans="1:6">
      <c r="A751" s="128" t="s">
        <v>1313</v>
      </c>
      <c r="B751" s="127">
        <v>150000</v>
      </c>
      <c r="C751" s="127">
        <f t="shared" si="27"/>
        <v>2550000</v>
      </c>
      <c r="D751" s="129">
        <f t="shared" si="26"/>
        <v>147000</v>
      </c>
      <c r="E751" s="130" t="s">
        <v>7183</v>
      </c>
      <c r="F751" s="131"/>
    </row>
    <row r="752" spans="1:6">
      <c r="A752" s="128" t="str">
        <f t="shared" ref="A752:A815" si="28">"캄보디아"&amp;B752</f>
        <v>캄보디아151000</v>
      </c>
      <c r="B752" s="127">
        <f t="shared" ref="B752:B815" si="29">B751+1000</f>
        <v>151000</v>
      </c>
      <c r="C752" s="127">
        <f t="shared" si="27"/>
        <v>2567000</v>
      </c>
      <c r="D752" s="129">
        <f t="shared" si="26"/>
        <v>147980</v>
      </c>
      <c r="E752" s="130" t="s">
        <v>7183</v>
      </c>
      <c r="F752" s="131"/>
    </row>
    <row r="753" spans="1:6">
      <c r="A753" s="128" t="str">
        <f t="shared" si="28"/>
        <v>캄보디아152000</v>
      </c>
      <c r="B753" s="127">
        <f t="shared" si="29"/>
        <v>152000</v>
      </c>
      <c r="C753" s="127">
        <f t="shared" si="27"/>
        <v>2584000</v>
      </c>
      <c r="D753" s="129">
        <f t="shared" si="26"/>
        <v>148960</v>
      </c>
      <c r="E753" s="130" t="s">
        <v>7183</v>
      </c>
      <c r="F753" s="131"/>
    </row>
    <row r="754" spans="1:6">
      <c r="A754" s="128" t="str">
        <f t="shared" si="28"/>
        <v>캄보디아153000</v>
      </c>
      <c r="B754" s="127">
        <f t="shared" si="29"/>
        <v>153000</v>
      </c>
      <c r="C754" s="127">
        <f t="shared" si="27"/>
        <v>2601000</v>
      </c>
      <c r="D754" s="129">
        <f t="shared" si="26"/>
        <v>149940</v>
      </c>
      <c r="E754" s="130" t="s">
        <v>7183</v>
      </c>
      <c r="F754" s="131"/>
    </row>
    <row r="755" spans="1:6">
      <c r="A755" s="128" t="str">
        <f t="shared" si="28"/>
        <v>캄보디아154000</v>
      </c>
      <c r="B755" s="127">
        <f t="shared" si="29"/>
        <v>154000</v>
      </c>
      <c r="C755" s="127">
        <f t="shared" si="27"/>
        <v>2618000</v>
      </c>
      <c r="D755" s="129">
        <f t="shared" si="26"/>
        <v>150920</v>
      </c>
      <c r="E755" s="130" t="s">
        <v>7183</v>
      </c>
      <c r="F755" s="131"/>
    </row>
    <row r="756" spans="1:6">
      <c r="A756" s="128" t="str">
        <f t="shared" si="28"/>
        <v>캄보디아155000</v>
      </c>
      <c r="B756" s="127">
        <f t="shared" si="29"/>
        <v>155000</v>
      </c>
      <c r="C756" s="127">
        <f t="shared" si="27"/>
        <v>2635000</v>
      </c>
      <c r="D756" s="129">
        <f t="shared" si="26"/>
        <v>151900</v>
      </c>
      <c r="E756" s="130" t="s">
        <v>7183</v>
      </c>
      <c r="F756" s="131"/>
    </row>
    <row r="757" spans="1:6">
      <c r="A757" s="128" t="str">
        <f t="shared" si="28"/>
        <v>캄보디아156000</v>
      </c>
      <c r="B757" s="127">
        <f t="shared" si="29"/>
        <v>156000</v>
      </c>
      <c r="C757" s="127">
        <f t="shared" si="27"/>
        <v>2652000</v>
      </c>
      <c r="D757" s="129">
        <f t="shared" si="26"/>
        <v>152880</v>
      </c>
      <c r="E757" s="130" t="s">
        <v>7183</v>
      </c>
      <c r="F757" s="131"/>
    </row>
    <row r="758" spans="1:6">
      <c r="A758" s="128" t="str">
        <f t="shared" si="28"/>
        <v>캄보디아157000</v>
      </c>
      <c r="B758" s="127">
        <f t="shared" si="29"/>
        <v>157000</v>
      </c>
      <c r="C758" s="127">
        <f t="shared" si="27"/>
        <v>2669000</v>
      </c>
      <c r="D758" s="129">
        <f t="shared" si="26"/>
        <v>153860</v>
      </c>
      <c r="E758" s="130" t="s">
        <v>7183</v>
      </c>
      <c r="F758" s="131"/>
    </row>
    <row r="759" spans="1:6">
      <c r="A759" s="128" t="str">
        <f t="shared" si="28"/>
        <v>캄보디아158000</v>
      </c>
      <c r="B759" s="127">
        <f t="shared" si="29"/>
        <v>158000</v>
      </c>
      <c r="C759" s="127">
        <f t="shared" si="27"/>
        <v>2686000</v>
      </c>
      <c r="D759" s="129">
        <f t="shared" si="26"/>
        <v>154840</v>
      </c>
      <c r="E759" s="130" t="s">
        <v>7183</v>
      </c>
      <c r="F759" s="131"/>
    </row>
    <row r="760" spans="1:6">
      <c r="A760" s="128" t="str">
        <f t="shared" si="28"/>
        <v>캄보디아159000</v>
      </c>
      <c r="B760" s="127">
        <f t="shared" si="29"/>
        <v>159000</v>
      </c>
      <c r="C760" s="127">
        <f t="shared" si="27"/>
        <v>2703000</v>
      </c>
      <c r="D760" s="129">
        <f t="shared" si="26"/>
        <v>155820</v>
      </c>
      <c r="E760" s="130" t="s">
        <v>7183</v>
      </c>
      <c r="F760" s="131"/>
    </row>
    <row r="761" spans="1:6">
      <c r="A761" s="128" t="str">
        <f t="shared" si="28"/>
        <v>캄보디아160000</v>
      </c>
      <c r="B761" s="127">
        <f t="shared" si="29"/>
        <v>160000</v>
      </c>
      <c r="C761" s="127">
        <f t="shared" si="27"/>
        <v>2720000</v>
      </c>
      <c r="D761" s="129">
        <f t="shared" si="26"/>
        <v>156800</v>
      </c>
      <c r="E761" s="130" t="s">
        <v>7183</v>
      </c>
      <c r="F761" s="131"/>
    </row>
    <row r="762" spans="1:6">
      <c r="A762" s="128" t="str">
        <f t="shared" si="28"/>
        <v>캄보디아161000</v>
      </c>
      <c r="B762" s="127">
        <f t="shared" si="29"/>
        <v>161000</v>
      </c>
      <c r="C762" s="127">
        <f t="shared" si="27"/>
        <v>2737000</v>
      </c>
      <c r="D762" s="129">
        <f t="shared" si="26"/>
        <v>157780</v>
      </c>
      <c r="E762" s="130" t="s">
        <v>7183</v>
      </c>
      <c r="F762" s="131"/>
    </row>
    <row r="763" spans="1:6">
      <c r="A763" s="128" t="str">
        <f t="shared" si="28"/>
        <v>캄보디아162000</v>
      </c>
      <c r="B763" s="127">
        <f t="shared" si="29"/>
        <v>162000</v>
      </c>
      <c r="C763" s="127">
        <f t="shared" si="27"/>
        <v>2754000</v>
      </c>
      <c r="D763" s="129">
        <f t="shared" si="26"/>
        <v>158760</v>
      </c>
      <c r="E763" s="130" t="s">
        <v>7183</v>
      </c>
      <c r="F763" s="131"/>
    </row>
    <row r="764" spans="1:6">
      <c r="A764" s="128" t="str">
        <f t="shared" si="28"/>
        <v>캄보디아163000</v>
      </c>
      <c r="B764" s="127">
        <f t="shared" si="29"/>
        <v>163000</v>
      </c>
      <c r="C764" s="127">
        <f t="shared" si="27"/>
        <v>2771000</v>
      </c>
      <c r="D764" s="129">
        <f t="shared" si="26"/>
        <v>159740</v>
      </c>
      <c r="E764" s="130" t="s">
        <v>7183</v>
      </c>
      <c r="F764" s="131"/>
    </row>
    <row r="765" spans="1:6">
      <c r="A765" s="128" t="str">
        <f t="shared" si="28"/>
        <v>캄보디아164000</v>
      </c>
      <c r="B765" s="127">
        <f t="shared" si="29"/>
        <v>164000</v>
      </c>
      <c r="C765" s="127">
        <f t="shared" si="27"/>
        <v>2788000</v>
      </c>
      <c r="D765" s="129">
        <f t="shared" si="26"/>
        <v>160720</v>
      </c>
      <c r="E765" s="130" t="s">
        <v>7183</v>
      </c>
      <c r="F765" s="131"/>
    </row>
    <row r="766" spans="1:6">
      <c r="A766" s="128" t="str">
        <f t="shared" si="28"/>
        <v>캄보디아165000</v>
      </c>
      <c r="B766" s="127">
        <f t="shared" si="29"/>
        <v>165000</v>
      </c>
      <c r="C766" s="127">
        <f t="shared" si="27"/>
        <v>2805000</v>
      </c>
      <c r="D766" s="129">
        <f t="shared" si="26"/>
        <v>161700</v>
      </c>
      <c r="E766" s="130" t="s">
        <v>7183</v>
      </c>
      <c r="F766" s="131"/>
    </row>
    <row r="767" spans="1:6">
      <c r="A767" s="128" t="str">
        <f t="shared" si="28"/>
        <v>캄보디아166000</v>
      </c>
      <c r="B767" s="127">
        <f t="shared" si="29"/>
        <v>166000</v>
      </c>
      <c r="C767" s="127">
        <f t="shared" si="27"/>
        <v>2822000</v>
      </c>
      <c r="D767" s="129">
        <f t="shared" si="26"/>
        <v>162680</v>
      </c>
      <c r="E767" s="130" t="s">
        <v>7183</v>
      </c>
      <c r="F767" s="131"/>
    </row>
    <row r="768" spans="1:6">
      <c r="A768" s="128" t="str">
        <f t="shared" si="28"/>
        <v>캄보디아167000</v>
      </c>
      <c r="B768" s="127">
        <f t="shared" si="29"/>
        <v>167000</v>
      </c>
      <c r="C768" s="127">
        <f t="shared" si="27"/>
        <v>2839000</v>
      </c>
      <c r="D768" s="129">
        <f t="shared" si="26"/>
        <v>163660</v>
      </c>
      <c r="E768" s="130" t="s">
        <v>7183</v>
      </c>
      <c r="F768" s="131"/>
    </row>
    <row r="769" spans="1:6">
      <c r="A769" s="128" t="str">
        <f t="shared" si="28"/>
        <v>캄보디아168000</v>
      </c>
      <c r="B769" s="127">
        <f t="shared" si="29"/>
        <v>168000</v>
      </c>
      <c r="C769" s="127">
        <f t="shared" si="27"/>
        <v>2856000</v>
      </c>
      <c r="D769" s="129">
        <f t="shared" si="26"/>
        <v>164640</v>
      </c>
      <c r="E769" s="130" t="s">
        <v>7183</v>
      </c>
      <c r="F769" s="131"/>
    </row>
    <row r="770" spans="1:6">
      <c r="A770" s="128" t="str">
        <f t="shared" si="28"/>
        <v>캄보디아169000</v>
      </c>
      <c r="B770" s="127">
        <f t="shared" si="29"/>
        <v>169000</v>
      </c>
      <c r="C770" s="127">
        <f t="shared" si="27"/>
        <v>2873000</v>
      </c>
      <c r="D770" s="129">
        <f t="shared" si="26"/>
        <v>165620</v>
      </c>
      <c r="E770" s="130" t="s">
        <v>7183</v>
      </c>
      <c r="F770" s="131"/>
    </row>
    <row r="771" spans="1:6">
      <c r="A771" s="128" t="str">
        <f t="shared" si="28"/>
        <v>캄보디아170000</v>
      </c>
      <c r="B771" s="127">
        <f t="shared" si="29"/>
        <v>170000</v>
      </c>
      <c r="C771" s="127">
        <f t="shared" si="27"/>
        <v>2890000</v>
      </c>
      <c r="D771" s="129">
        <f t="shared" si="26"/>
        <v>166600</v>
      </c>
      <c r="E771" s="130" t="s">
        <v>7183</v>
      </c>
      <c r="F771" s="131"/>
    </row>
    <row r="772" spans="1:6">
      <c r="A772" s="128" t="str">
        <f t="shared" si="28"/>
        <v>캄보디아171000</v>
      </c>
      <c r="B772" s="127">
        <f t="shared" si="29"/>
        <v>171000</v>
      </c>
      <c r="C772" s="127">
        <f t="shared" si="27"/>
        <v>2907000</v>
      </c>
      <c r="D772" s="129">
        <f t="shared" ref="D772:D835" si="30">SUM($G$3)*(B772*0.001)</f>
        <v>167580</v>
      </c>
      <c r="E772" s="130" t="s">
        <v>7183</v>
      </c>
      <c r="F772" s="131"/>
    </row>
    <row r="773" spans="1:6">
      <c r="A773" s="128" t="str">
        <f t="shared" si="28"/>
        <v>캄보디아172000</v>
      </c>
      <c r="B773" s="127">
        <f t="shared" si="29"/>
        <v>172000</v>
      </c>
      <c r="C773" s="127">
        <f t="shared" si="27"/>
        <v>2924000</v>
      </c>
      <c r="D773" s="129">
        <f t="shared" si="30"/>
        <v>168560</v>
      </c>
      <c r="E773" s="130" t="s">
        <v>7183</v>
      </c>
      <c r="F773" s="131"/>
    </row>
    <row r="774" spans="1:6">
      <c r="A774" s="128" t="str">
        <f t="shared" si="28"/>
        <v>캄보디아173000</v>
      </c>
      <c r="B774" s="127">
        <f t="shared" si="29"/>
        <v>173000</v>
      </c>
      <c r="C774" s="127">
        <f t="shared" si="27"/>
        <v>2941000</v>
      </c>
      <c r="D774" s="129">
        <f t="shared" si="30"/>
        <v>169540</v>
      </c>
      <c r="E774" s="130" t="s">
        <v>7183</v>
      </c>
      <c r="F774" s="131"/>
    </row>
    <row r="775" spans="1:6">
      <c r="A775" s="128" t="str">
        <f t="shared" si="28"/>
        <v>캄보디아174000</v>
      </c>
      <c r="B775" s="127">
        <f t="shared" si="29"/>
        <v>174000</v>
      </c>
      <c r="C775" s="127">
        <f t="shared" si="27"/>
        <v>2958000</v>
      </c>
      <c r="D775" s="129">
        <f t="shared" si="30"/>
        <v>170520</v>
      </c>
      <c r="E775" s="130" t="s">
        <v>7183</v>
      </c>
      <c r="F775" s="131"/>
    </row>
    <row r="776" spans="1:6">
      <c r="A776" s="128" t="str">
        <f t="shared" si="28"/>
        <v>캄보디아175000</v>
      </c>
      <c r="B776" s="127">
        <f t="shared" si="29"/>
        <v>175000</v>
      </c>
      <c r="C776" s="127">
        <f t="shared" si="27"/>
        <v>2975000</v>
      </c>
      <c r="D776" s="129">
        <f t="shared" si="30"/>
        <v>171500</v>
      </c>
      <c r="E776" s="130" t="s">
        <v>7183</v>
      </c>
      <c r="F776" s="131"/>
    </row>
    <row r="777" spans="1:6">
      <c r="A777" s="128" t="str">
        <f t="shared" si="28"/>
        <v>캄보디아176000</v>
      </c>
      <c r="B777" s="127">
        <f t="shared" si="29"/>
        <v>176000</v>
      </c>
      <c r="C777" s="127">
        <f t="shared" si="27"/>
        <v>2992000</v>
      </c>
      <c r="D777" s="129">
        <f t="shared" si="30"/>
        <v>172480</v>
      </c>
      <c r="E777" s="130" t="s">
        <v>7183</v>
      </c>
      <c r="F777" s="131"/>
    </row>
    <row r="778" spans="1:6">
      <c r="A778" s="128" t="str">
        <f t="shared" si="28"/>
        <v>캄보디아177000</v>
      </c>
      <c r="B778" s="127">
        <f t="shared" si="29"/>
        <v>177000</v>
      </c>
      <c r="C778" s="127">
        <f t="shared" si="27"/>
        <v>3009000</v>
      </c>
      <c r="D778" s="129">
        <f t="shared" si="30"/>
        <v>173460</v>
      </c>
      <c r="E778" s="130" t="s">
        <v>7183</v>
      </c>
      <c r="F778" s="131"/>
    </row>
    <row r="779" spans="1:6">
      <c r="A779" s="128" t="str">
        <f t="shared" si="28"/>
        <v>캄보디아178000</v>
      </c>
      <c r="B779" s="127">
        <f t="shared" si="29"/>
        <v>178000</v>
      </c>
      <c r="C779" s="127">
        <f t="shared" si="27"/>
        <v>3026000</v>
      </c>
      <c r="D779" s="129">
        <f t="shared" si="30"/>
        <v>174440</v>
      </c>
      <c r="E779" s="130" t="s">
        <v>7183</v>
      </c>
      <c r="F779" s="131"/>
    </row>
    <row r="780" spans="1:6">
      <c r="A780" s="128" t="str">
        <f t="shared" si="28"/>
        <v>캄보디아179000</v>
      </c>
      <c r="B780" s="127">
        <f t="shared" si="29"/>
        <v>179000</v>
      </c>
      <c r="C780" s="127">
        <f t="shared" si="27"/>
        <v>3043000</v>
      </c>
      <c r="D780" s="129">
        <f t="shared" si="30"/>
        <v>175420</v>
      </c>
      <c r="E780" s="130" t="s">
        <v>7183</v>
      </c>
      <c r="F780" s="131"/>
    </row>
    <row r="781" spans="1:6">
      <c r="A781" s="128" t="str">
        <f t="shared" si="28"/>
        <v>캄보디아180000</v>
      </c>
      <c r="B781" s="127">
        <f t="shared" si="29"/>
        <v>180000</v>
      </c>
      <c r="C781" s="127">
        <f t="shared" si="27"/>
        <v>3060000</v>
      </c>
      <c r="D781" s="129">
        <f t="shared" si="30"/>
        <v>176400</v>
      </c>
      <c r="E781" s="130" t="s">
        <v>7183</v>
      </c>
      <c r="F781" s="131"/>
    </row>
    <row r="782" spans="1:6">
      <c r="A782" s="128" t="str">
        <f t="shared" si="28"/>
        <v>캄보디아181000</v>
      </c>
      <c r="B782" s="127">
        <f t="shared" si="29"/>
        <v>181000</v>
      </c>
      <c r="C782" s="127">
        <f t="shared" si="27"/>
        <v>3077000</v>
      </c>
      <c r="D782" s="129">
        <f t="shared" si="30"/>
        <v>177380</v>
      </c>
      <c r="E782" s="130" t="s">
        <v>7183</v>
      </c>
      <c r="F782" s="131"/>
    </row>
    <row r="783" spans="1:6">
      <c r="A783" s="128" t="str">
        <f t="shared" si="28"/>
        <v>캄보디아182000</v>
      </c>
      <c r="B783" s="127">
        <f t="shared" si="29"/>
        <v>182000</v>
      </c>
      <c r="C783" s="127">
        <f t="shared" si="27"/>
        <v>3094000</v>
      </c>
      <c r="D783" s="129">
        <f t="shared" si="30"/>
        <v>178360</v>
      </c>
      <c r="E783" s="130" t="s">
        <v>7183</v>
      </c>
      <c r="F783" s="131"/>
    </row>
    <row r="784" spans="1:6">
      <c r="A784" s="128" t="str">
        <f t="shared" si="28"/>
        <v>캄보디아183000</v>
      </c>
      <c r="B784" s="127">
        <f t="shared" si="29"/>
        <v>183000</v>
      </c>
      <c r="C784" s="127">
        <f t="shared" si="27"/>
        <v>3111000</v>
      </c>
      <c r="D784" s="129">
        <f t="shared" si="30"/>
        <v>179340</v>
      </c>
      <c r="E784" s="130" t="s">
        <v>7183</v>
      </c>
      <c r="F784" s="131"/>
    </row>
    <row r="785" spans="1:6">
      <c r="A785" s="128" t="str">
        <f t="shared" si="28"/>
        <v>캄보디아184000</v>
      </c>
      <c r="B785" s="127">
        <f t="shared" si="29"/>
        <v>184000</v>
      </c>
      <c r="C785" s="127">
        <f t="shared" si="27"/>
        <v>3128000</v>
      </c>
      <c r="D785" s="129">
        <f t="shared" si="30"/>
        <v>180320</v>
      </c>
      <c r="E785" s="130" t="s">
        <v>7183</v>
      </c>
      <c r="F785" s="131"/>
    </row>
    <row r="786" spans="1:6">
      <c r="A786" s="128" t="str">
        <f t="shared" si="28"/>
        <v>캄보디아185000</v>
      </c>
      <c r="B786" s="127">
        <f t="shared" si="29"/>
        <v>185000</v>
      </c>
      <c r="C786" s="127">
        <f t="shared" si="27"/>
        <v>3145000</v>
      </c>
      <c r="D786" s="129">
        <f t="shared" si="30"/>
        <v>181300</v>
      </c>
      <c r="E786" s="130" t="s">
        <v>7183</v>
      </c>
      <c r="F786" s="131"/>
    </row>
    <row r="787" spans="1:6">
      <c r="A787" s="128" t="str">
        <f t="shared" si="28"/>
        <v>캄보디아186000</v>
      </c>
      <c r="B787" s="127">
        <f t="shared" si="29"/>
        <v>186000</v>
      </c>
      <c r="C787" s="127">
        <f t="shared" si="27"/>
        <v>3162000</v>
      </c>
      <c r="D787" s="129">
        <f t="shared" si="30"/>
        <v>182280</v>
      </c>
      <c r="E787" s="130" t="s">
        <v>7183</v>
      </c>
      <c r="F787" s="131"/>
    </row>
    <row r="788" spans="1:6">
      <c r="A788" s="128" t="str">
        <f t="shared" si="28"/>
        <v>캄보디아187000</v>
      </c>
      <c r="B788" s="127">
        <f t="shared" si="29"/>
        <v>187000</v>
      </c>
      <c r="C788" s="127">
        <f t="shared" si="27"/>
        <v>3179000</v>
      </c>
      <c r="D788" s="129">
        <f t="shared" si="30"/>
        <v>183260</v>
      </c>
      <c r="E788" s="130" t="s">
        <v>7183</v>
      </c>
      <c r="F788" s="131"/>
    </row>
    <row r="789" spans="1:6">
      <c r="A789" s="128" t="str">
        <f t="shared" si="28"/>
        <v>캄보디아188000</v>
      </c>
      <c r="B789" s="127">
        <f t="shared" si="29"/>
        <v>188000</v>
      </c>
      <c r="C789" s="127">
        <f t="shared" si="27"/>
        <v>3196000</v>
      </c>
      <c r="D789" s="129">
        <f t="shared" si="30"/>
        <v>184240</v>
      </c>
      <c r="E789" s="130" t="s">
        <v>7183</v>
      </c>
      <c r="F789" s="131"/>
    </row>
    <row r="790" spans="1:6">
      <c r="A790" s="128" t="str">
        <f t="shared" si="28"/>
        <v>캄보디아189000</v>
      </c>
      <c r="B790" s="127">
        <f t="shared" si="29"/>
        <v>189000</v>
      </c>
      <c r="C790" s="127">
        <f t="shared" si="27"/>
        <v>3213000</v>
      </c>
      <c r="D790" s="129">
        <f t="shared" si="30"/>
        <v>185220</v>
      </c>
      <c r="E790" s="130" t="s">
        <v>7183</v>
      </c>
      <c r="F790" s="131"/>
    </row>
    <row r="791" spans="1:6">
      <c r="A791" s="128" t="str">
        <f t="shared" si="28"/>
        <v>캄보디아190000</v>
      </c>
      <c r="B791" s="127">
        <f t="shared" si="29"/>
        <v>190000</v>
      </c>
      <c r="C791" s="127">
        <f t="shared" si="27"/>
        <v>3230000</v>
      </c>
      <c r="D791" s="129">
        <f t="shared" si="30"/>
        <v>186200</v>
      </c>
      <c r="E791" s="130" t="s">
        <v>7183</v>
      </c>
      <c r="F791" s="131"/>
    </row>
    <row r="792" spans="1:6">
      <c r="A792" s="128" t="str">
        <f t="shared" si="28"/>
        <v>캄보디아191000</v>
      </c>
      <c r="B792" s="127">
        <f t="shared" si="29"/>
        <v>191000</v>
      </c>
      <c r="C792" s="127">
        <f t="shared" si="27"/>
        <v>3247000</v>
      </c>
      <c r="D792" s="129">
        <f t="shared" si="30"/>
        <v>187180</v>
      </c>
      <c r="E792" s="130" t="s">
        <v>7183</v>
      </c>
      <c r="F792" s="131"/>
    </row>
    <row r="793" spans="1:6">
      <c r="A793" s="128" t="str">
        <f t="shared" si="28"/>
        <v>캄보디아192000</v>
      </c>
      <c r="B793" s="127">
        <f t="shared" si="29"/>
        <v>192000</v>
      </c>
      <c r="C793" s="127">
        <f t="shared" si="27"/>
        <v>3264000</v>
      </c>
      <c r="D793" s="129">
        <f t="shared" si="30"/>
        <v>188160</v>
      </c>
      <c r="E793" s="130" t="s">
        <v>7183</v>
      </c>
      <c r="F793" s="131"/>
    </row>
    <row r="794" spans="1:6">
      <c r="A794" s="128" t="str">
        <f t="shared" si="28"/>
        <v>캄보디아193000</v>
      </c>
      <c r="B794" s="127">
        <f t="shared" si="29"/>
        <v>193000</v>
      </c>
      <c r="C794" s="127">
        <f t="shared" si="27"/>
        <v>3281000</v>
      </c>
      <c r="D794" s="129">
        <f t="shared" si="30"/>
        <v>189140</v>
      </c>
      <c r="E794" s="130" t="s">
        <v>7183</v>
      </c>
      <c r="F794" s="131"/>
    </row>
    <row r="795" spans="1:6">
      <c r="A795" s="128" t="str">
        <f t="shared" si="28"/>
        <v>캄보디아194000</v>
      </c>
      <c r="B795" s="127">
        <f t="shared" si="29"/>
        <v>194000</v>
      </c>
      <c r="C795" s="127">
        <f t="shared" si="27"/>
        <v>3298000</v>
      </c>
      <c r="D795" s="129">
        <f t="shared" si="30"/>
        <v>190120</v>
      </c>
      <c r="E795" s="130" t="s">
        <v>7183</v>
      </c>
      <c r="F795" s="131"/>
    </row>
    <row r="796" spans="1:6">
      <c r="A796" s="128" t="str">
        <f t="shared" si="28"/>
        <v>캄보디아195000</v>
      </c>
      <c r="B796" s="127">
        <f t="shared" si="29"/>
        <v>195000</v>
      </c>
      <c r="C796" s="127">
        <f t="shared" ref="C796:C836" si="31">C795+17000</f>
        <v>3315000</v>
      </c>
      <c r="D796" s="129">
        <f t="shared" si="30"/>
        <v>191100</v>
      </c>
      <c r="E796" s="130" t="s">
        <v>7183</v>
      </c>
      <c r="F796" s="131"/>
    </row>
    <row r="797" spans="1:6">
      <c r="A797" s="128" t="str">
        <f t="shared" si="28"/>
        <v>캄보디아196000</v>
      </c>
      <c r="B797" s="127">
        <f t="shared" si="29"/>
        <v>196000</v>
      </c>
      <c r="C797" s="127">
        <f t="shared" si="31"/>
        <v>3332000</v>
      </c>
      <c r="D797" s="129">
        <f t="shared" si="30"/>
        <v>192080</v>
      </c>
      <c r="E797" s="130" t="s">
        <v>7183</v>
      </c>
      <c r="F797" s="131"/>
    </row>
    <row r="798" spans="1:6">
      <c r="A798" s="128" t="str">
        <f t="shared" si="28"/>
        <v>캄보디아197000</v>
      </c>
      <c r="B798" s="127">
        <f t="shared" si="29"/>
        <v>197000</v>
      </c>
      <c r="C798" s="127">
        <f t="shared" si="31"/>
        <v>3349000</v>
      </c>
      <c r="D798" s="129">
        <f t="shared" si="30"/>
        <v>193060</v>
      </c>
      <c r="E798" s="130" t="s">
        <v>7183</v>
      </c>
      <c r="F798" s="131"/>
    </row>
    <row r="799" spans="1:6">
      <c r="A799" s="128" t="str">
        <f t="shared" si="28"/>
        <v>캄보디아198000</v>
      </c>
      <c r="B799" s="127">
        <f t="shared" si="29"/>
        <v>198000</v>
      </c>
      <c r="C799" s="127">
        <f t="shared" si="31"/>
        <v>3366000</v>
      </c>
      <c r="D799" s="129">
        <f t="shared" si="30"/>
        <v>194040</v>
      </c>
      <c r="E799" s="130" t="s">
        <v>7183</v>
      </c>
      <c r="F799" s="131"/>
    </row>
    <row r="800" spans="1:6">
      <c r="A800" s="128" t="str">
        <f t="shared" si="28"/>
        <v>캄보디아199000</v>
      </c>
      <c r="B800" s="127">
        <f t="shared" si="29"/>
        <v>199000</v>
      </c>
      <c r="C800" s="127">
        <f t="shared" si="31"/>
        <v>3383000</v>
      </c>
      <c r="D800" s="129">
        <f t="shared" si="30"/>
        <v>195020</v>
      </c>
      <c r="E800" s="130" t="s">
        <v>7183</v>
      </c>
      <c r="F800" s="131"/>
    </row>
    <row r="801" spans="1:6">
      <c r="A801" s="128" t="str">
        <f t="shared" si="28"/>
        <v>캄보디아200000</v>
      </c>
      <c r="B801" s="127">
        <f t="shared" si="29"/>
        <v>200000</v>
      </c>
      <c r="C801" s="127">
        <f t="shared" si="31"/>
        <v>3400000</v>
      </c>
      <c r="D801" s="129">
        <f t="shared" si="30"/>
        <v>196000</v>
      </c>
      <c r="E801" s="130" t="s">
        <v>7183</v>
      </c>
      <c r="F801" s="131"/>
    </row>
    <row r="802" spans="1:6">
      <c r="A802" s="128" t="str">
        <f t="shared" si="28"/>
        <v>캄보디아201000</v>
      </c>
      <c r="B802" s="127">
        <f t="shared" si="29"/>
        <v>201000</v>
      </c>
      <c r="C802" s="127">
        <f t="shared" si="31"/>
        <v>3417000</v>
      </c>
      <c r="D802" s="129">
        <f t="shared" si="30"/>
        <v>196980</v>
      </c>
      <c r="E802" s="130" t="s">
        <v>7183</v>
      </c>
      <c r="F802" s="131"/>
    </row>
    <row r="803" spans="1:6">
      <c r="A803" s="128" t="str">
        <f t="shared" si="28"/>
        <v>캄보디아202000</v>
      </c>
      <c r="B803" s="127">
        <f t="shared" si="29"/>
        <v>202000</v>
      </c>
      <c r="C803" s="127">
        <f t="shared" si="31"/>
        <v>3434000</v>
      </c>
      <c r="D803" s="129">
        <f t="shared" si="30"/>
        <v>197960</v>
      </c>
      <c r="E803" s="130" t="s">
        <v>7183</v>
      </c>
      <c r="F803" s="131"/>
    </row>
    <row r="804" spans="1:6">
      <c r="A804" s="128" t="str">
        <f t="shared" si="28"/>
        <v>캄보디아203000</v>
      </c>
      <c r="B804" s="127">
        <f t="shared" si="29"/>
        <v>203000</v>
      </c>
      <c r="C804" s="127">
        <f t="shared" si="31"/>
        <v>3451000</v>
      </c>
      <c r="D804" s="129">
        <f t="shared" si="30"/>
        <v>198940</v>
      </c>
      <c r="E804" s="130" t="s">
        <v>7183</v>
      </c>
      <c r="F804" s="131"/>
    </row>
    <row r="805" spans="1:6">
      <c r="A805" s="128" t="str">
        <f t="shared" si="28"/>
        <v>캄보디아204000</v>
      </c>
      <c r="B805" s="127">
        <f t="shared" si="29"/>
        <v>204000</v>
      </c>
      <c r="C805" s="127">
        <f t="shared" si="31"/>
        <v>3468000</v>
      </c>
      <c r="D805" s="129">
        <f t="shared" si="30"/>
        <v>199920</v>
      </c>
      <c r="E805" s="130" t="s">
        <v>7183</v>
      </c>
      <c r="F805" s="131"/>
    </row>
    <row r="806" spans="1:6">
      <c r="A806" s="128" t="str">
        <f t="shared" si="28"/>
        <v>캄보디아205000</v>
      </c>
      <c r="B806" s="127">
        <f t="shared" si="29"/>
        <v>205000</v>
      </c>
      <c r="C806" s="127">
        <f t="shared" si="31"/>
        <v>3485000</v>
      </c>
      <c r="D806" s="129">
        <f t="shared" si="30"/>
        <v>200900</v>
      </c>
      <c r="E806" s="130" t="s">
        <v>7183</v>
      </c>
      <c r="F806" s="131"/>
    </row>
    <row r="807" spans="1:6">
      <c r="A807" s="128" t="str">
        <f t="shared" si="28"/>
        <v>캄보디아206000</v>
      </c>
      <c r="B807" s="127">
        <f t="shared" si="29"/>
        <v>206000</v>
      </c>
      <c r="C807" s="127">
        <f t="shared" si="31"/>
        <v>3502000</v>
      </c>
      <c r="D807" s="129">
        <f t="shared" si="30"/>
        <v>201880</v>
      </c>
      <c r="E807" s="130" t="s">
        <v>7183</v>
      </c>
      <c r="F807" s="131"/>
    </row>
    <row r="808" spans="1:6">
      <c r="A808" s="128" t="str">
        <f t="shared" si="28"/>
        <v>캄보디아207000</v>
      </c>
      <c r="B808" s="127">
        <f t="shared" si="29"/>
        <v>207000</v>
      </c>
      <c r="C808" s="127">
        <f t="shared" si="31"/>
        <v>3519000</v>
      </c>
      <c r="D808" s="129">
        <f t="shared" si="30"/>
        <v>202860</v>
      </c>
      <c r="E808" s="130" t="s">
        <v>7183</v>
      </c>
      <c r="F808" s="131"/>
    </row>
    <row r="809" spans="1:6">
      <c r="A809" s="128" t="str">
        <f t="shared" si="28"/>
        <v>캄보디아208000</v>
      </c>
      <c r="B809" s="127">
        <f t="shared" si="29"/>
        <v>208000</v>
      </c>
      <c r="C809" s="127">
        <f t="shared" si="31"/>
        <v>3536000</v>
      </c>
      <c r="D809" s="129">
        <f t="shared" si="30"/>
        <v>203840</v>
      </c>
      <c r="E809" s="130" t="s">
        <v>7183</v>
      </c>
      <c r="F809" s="131"/>
    </row>
    <row r="810" spans="1:6">
      <c r="A810" s="128" t="str">
        <f t="shared" si="28"/>
        <v>캄보디아209000</v>
      </c>
      <c r="B810" s="127">
        <f t="shared" si="29"/>
        <v>209000</v>
      </c>
      <c r="C810" s="127">
        <f t="shared" si="31"/>
        <v>3553000</v>
      </c>
      <c r="D810" s="129">
        <f t="shared" si="30"/>
        <v>204820</v>
      </c>
      <c r="E810" s="130" t="s">
        <v>7183</v>
      </c>
      <c r="F810" s="131"/>
    </row>
    <row r="811" spans="1:6">
      <c r="A811" s="128" t="str">
        <f t="shared" si="28"/>
        <v>캄보디아210000</v>
      </c>
      <c r="B811" s="127">
        <f t="shared" si="29"/>
        <v>210000</v>
      </c>
      <c r="C811" s="127">
        <f t="shared" si="31"/>
        <v>3570000</v>
      </c>
      <c r="D811" s="129">
        <f t="shared" si="30"/>
        <v>205800</v>
      </c>
      <c r="E811" s="130" t="s">
        <v>7183</v>
      </c>
      <c r="F811" s="131"/>
    </row>
    <row r="812" spans="1:6">
      <c r="A812" s="128" t="str">
        <f t="shared" si="28"/>
        <v>캄보디아211000</v>
      </c>
      <c r="B812" s="127">
        <f t="shared" si="29"/>
        <v>211000</v>
      </c>
      <c r="C812" s="127">
        <f t="shared" si="31"/>
        <v>3587000</v>
      </c>
      <c r="D812" s="129">
        <f t="shared" si="30"/>
        <v>206780</v>
      </c>
      <c r="E812" s="130" t="s">
        <v>7183</v>
      </c>
      <c r="F812" s="131"/>
    </row>
    <row r="813" spans="1:6">
      <c r="A813" s="128" t="str">
        <f t="shared" si="28"/>
        <v>캄보디아212000</v>
      </c>
      <c r="B813" s="127">
        <f t="shared" si="29"/>
        <v>212000</v>
      </c>
      <c r="C813" s="127">
        <f t="shared" si="31"/>
        <v>3604000</v>
      </c>
      <c r="D813" s="129">
        <f t="shared" si="30"/>
        <v>207760</v>
      </c>
      <c r="E813" s="130" t="s">
        <v>7183</v>
      </c>
      <c r="F813" s="131"/>
    </row>
    <row r="814" spans="1:6">
      <c r="A814" s="128" t="str">
        <f t="shared" si="28"/>
        <v>캄보디아213000</v>
      </c>
      <c r="B814" s="127">
        <f t="shared" si="29"/>
        <v>213000</v>
      </c>
      <c r="C814" s="127">
        <f t="shared" si="31"/>
        <v>3621000</v>
      </c>
      <c r="D814" s="129">
        <f t="shared" si="30"/>
        <v>208740</v>
      </c>
      <c r="E814" s="130" t="s">
        <v>7183</v>
      </c>
      <c r="F814" s="131"/>
    </row>
    <row r="815" spans="1:6">
      <c r="A815" s="128" t="str">
        <f t="shared" si="28"/>
        <v>캄보디아214000</v>
      </c>
      <c r="B815" s="127">
        <f t="shared" si="29"/>
        <v>214000</v>
      </c>
      <c r="C815" s="127">
        <f t="shared" si="31"/>
        <v>3638000</v>
      </c>
      <c r="D815" s="129">
        <f t="shared" si="30"/>
        <v>209720</v>
      </c>
      <c r="E815" s="130" t="s">
        <v>7183</v>
      </c>
      <c r="F815" s="131"/>
    </row>
    <row r="816" spans="1:6">
      <c r="A816" s="128" t="str">
        <f t="shared" ref="A816:A836" si="32">"캄보디아"&amp;B816</f>
        <v>캄보디아215000</v>
      </c>
      <c r="B816" s="127">
        <f t="shared" ref="B816:B836" si="33">B815+1000</f>
        <v>215000</v>
      </c>
      <c r="C816" s="127">
        <f t="shared" si="31"/>
        <v>3655000</v>
      </c>
      <c r="D816" s="129">
        <f t="shared" si="30"/>
        <v>210700</v>
      </c>
      <c r="E816" s="130" t="s">
        <v>7183</v>
      </c>
      <c r="F816" s="131"/>
    </row>
    <row r="817" spans="1:6">
      <c r="A817" s="128" t="str">
        <f t="shared" si="32"/>
        <v>캄보디아216000</v>
      </c>
      <c r="B817" s="127">
        <f t="shared" si="33"/>
        <v>216000</v>
      </c>
      <c r="C817" s="127">
        <f t="shared" si="31"/>
        <v>3672000</v>
      </c>
      <c r="D817" s="129">
        <f t="shared" si="30"/>
        <v>211680</v>
      </c>
      <c r="E817" s="130" t="s">
        <v>7183</v>
      </c>
      <c r="F817" s="131"/>
    </row>
    <row r="818" spans="1:6">
      <c r="A818" s="128" t="str">
        <f t="shared" si="32"/>
        <v>캄보디아217000</v>
      </c>
      <c r="B818" s="127">
        <f t="shared" si="33"/>
        <v>217000</v>
      </c>
      <c r="C818" s="127">
        <f t="shared" si="31"/>
        <v>3689000</v>
      </c>
      <c r="D818" s="129">
        <f t="shared" si="30"/>
        <v>212660</v>
      </c>
      <c r="E818" s="130" t="s">
        <v>7183</v>
      </c>
      <c r="F818" s="131"/>
    </row>
    <row r="819" spans="1:6">
      <c r="A819" s="128" t="str">
        <f t="shared" si="32"/>
        <v>캄보디아218000</v>
      </c>
      <c r="B819" s="127">
        <f t="shared" si="33"/>
        <v>218000</v>
      </c>
      <c r="C819" s="127">
        <f t="shared" si="31"/>
        <v>3706000</v>
      </c>
      <c r="D819" s="129">
        <f t="shared" si="30"/>
        <v>213640</v>
      </c>
      <c r="E819" s="130" t="s">
        <v>7183</v>
      </c>
      <c r="F819" s="131"/>
    </row>
    <row r="820" spans="1:6">
      <c r="A820" s="128" t="str">
        <f t="shared" si="32"/>
        <v>캄보디아219000</v>
      </c>
      <c r="B820" s="127">
        <f t="shared" si="33"/>
        <v>219000</v>
      </c>
      <c r="C820" s="127">
        <f t="shared" si="31"/>
        <v>3723000</v>
      </c>
      <c r="D820" s="129">
        <f t="shared" si="30"/>
        <v>214620</v>
      </c>
      <c r="E820" s="130" t="s">
        <v>7183</v>
      </c>
      <c r="F820" s="131"/>
    </row>
    <row r="821" spans="1:6">
      <c r="A821" s="128" t="str">
        <f t="shared" si="32"/>
        <v>캄보디아220000</v>
      </c>
      <c r="B821" s="127">
        <f t="shared" si="33"/>
        <v>220000</v>
      </c>
      <c r="C821" s="127">
        <f t="shared" si="31"/>
        <v>3740000</v>
      </c>
      <c r="D821" s="129">
        <f t="shared" si="30"/>
        <v>215600</v>
      </c>
      <c r="E821" s="130" t="s">
        <v>7183</v>
      </c>
      <c r="F821" s="131"/>
    </row>
    <row r="822" spans="1:6">
      <c r="A822" s="128" t="str">
        <f t="shared" si="32"/>
        <v>캄보디아221000</v>
      </c>
      <c r="B822" s="127">
        <f t="shared" si="33"/>
        <v>221000</v>
      </c>
      <c r="C822" s="127">
        <f t="shared" si="31"/>
        <v>3757000</v>
      </c>
      <c r="D822" s="129">
        <f t="shared" si="30"/>
        <v>216580</v>
      </c>
      <c r="E822" s="130" t="s">
        <v>7183</v>
      </c>
      <c r="F822" s="131"/>
    </row>
    <row r="823" spans="1:6">
      <c r="A823" s="128" t="str">
        <f t="shared" si="32"/>
        <v>캄보디아222000</v>
      </c>
      <c r="B823" s="127">
        <f t="shared" si="33"/>
        <v>222000</v>
      </c>
      <c r="C823" s="127">
        <f t="shared" si="31"/>
        <v>3774000</v>
      </c>
      <c r="D823" s="129">
        <f t="shared" si="30"/>
        <v>217560</v>
      </c>
      <c r="E823" s="130" t="s">
        <v>7183</v>
      </c>
      <c r="F823" s="131"/>
    </row>
    <row r="824" spans="1:6">
      <c r="A824" s="128" t="str">
        <f t="shared" si="32"/>
        <v>캄보디아223000</v>
      </c>
      <c r="B824" s="127">
        <f t="shared" si="33"/>
        <v>223000</v>
      </c>
      <c r="C824" s="127">
        <f t="shared" si="31"/>
        <v>3791000</v>
      </c>
      <c r="D824" s="129">
        <f t="shared" si="30"/>
        <v>218540</v>
      </c>
      <c r="E824" s="130" t="s">
        <v>7183</v>
      </c>
      <c r="F824" s="131"/>
    </row>
    <row r="825" spans="1:6">
      <c r="A825" s="128" t="str">
        <f t="shared" si="32"/>
        <v>캄보디아224000</v>
      </c>
      <c r="B825" s="127">
        <f t="shared" si="33"/>
        <v>224000</v>
      </c>
      <c r="C825" s="127">
        <f t="shared" si="31"/>
        <v>3808000</v>
      </c>
      <c r="D825" s="129">
        <f t="shared" si="30"/>
        <v>219520</v>
      </c>
      <c r="E825" s="130" t="s">
        <v>7183</v>
      </c>
      <c r="F825" s="131"/>
    </row>
    <row r="826" spans="1:6">
      <c r="A826" s="128" t="str">
        <f t="shared" si="32"/>
        <v>캄보디아225000</v>
      </c>
      <c r="B826" s="127">
        <f t="shared" si="33"/>
        <v>225000</v>
      </c>
      <c r="C826" s="127">
        <f t="shared" si="31"/>
        <v>3825000</v>
      </c>
      <c r="D826" s="129">
        <f t="shared" si="30"/>
        <v>220500</v>
      </c>
      <c r="E826" s="130" t="s">
        <v>7183</v>
      </c>
      <c r="F826" s="131"/>
    </row>
    <row r="827" spans="1:6">
      <c r="A827" s="128" t="str">
        <f t="shared" si="32"/>
        <v>캄보디아226000</v>
      </c>
      <c r="B827" s="127">
        <f t="shared" si="33"/>
        <v>226000</v>
      </c>
      <c r="C827" s="127">
        <f t="shared" si="31"/>
        <v>3842000</v>
      </c>
      <c r="D827" s="129">
        <f t="shared" si="30"/>
        <v>221480</v>
      </c>
      <c r="E827" s="130" t="s">
        <v>7183</v>
      </c>
      <c r="F827" s="131"/>
    </row>
    <row r="828" spans="1:6">
      <c r="A828" s="128" t="str">
        <f t="shared" si="32"/>
        <v>캄보디아227000</v>
      </c>
      <c r="B828" s="127">
        <f t="shared" si="33"/>
        <v>227000</v>
      </c>
      <c r="C828" s="127">
        <f t="shared" si="31"/>
        <v>3859000</v>
      </c>
      <c r="D828" s="129">
        <f t="shared" si="30"/>
        <v>222460</v>
      </c>
      <c r="E828" s="130" t="s">
        <v>7183</v>
      </c>
      <c r="F828" s="131"/>
    </row>
    <row r="829" spans="1:6">
      <c r="A829" s="128" t="str">
        <f t="shared" si="32"/>
        <v>캄보디아228000</v>
      </c>
      <c r="B829" s="127">
        <f t="shared" si="33"/>
        <v>228000</v>
      </c>
      <c r="C829" s="127">
        <f t="shared" si="31"/>
        <v>3876000</v>
      </c>
      <c r="D829" s="129">
        <f t="shared" si="30"/>
        <v>223440</v>
      </c>
      <c r="E829" s="130" t="s">
        <v>7183</v>
      </c>
      <c r="F829" s="131"/>
    </row>
    <row r="830" spans="1:6">
      <c r="A830" s="128" t="str">
        <f t="shared" si="32"/>
        <v>캄보디아229000</v>
      </c>
      <c r="B830" s="127">
        <f t="shared" si="33"/>
        <v>229000</v>
      </c>
      <c r="C830" s="127">
        <f t="shared" si="31"/>
        <v>3893000</v>
      </c>
      <c r="D830" s="129">
        <f t="shared" si="30"/>
        <v>224420</v>
      </c>
      <c r="E830" s="130" t="s">
        <v>7183</v>
      </c>
      <c r="F830" s="131"/>
    </row>
    <row r="831" spans="1:6">
      <c r="A831" s="128" t="str">
        <f t="shared" si="32"/>
        <v>캄보디아230000</v>
      </c>
      <c r="B831" s="127">
        <f t="shared" si="33"/>
        <v>230000</v>
      </c>
      <c r="C831" s="127">
        <f t="shared" si="31"/>
        <v>3910000</v>
      </c>
      <c r="D831" s="129">
        <f t="shared" si="30"/>
        <v>225400</v>
      </c>
      <c r="E831" s="130" t="s">
        <v>7183</v>
      </c>
      <c r="F831" s="131"/>
    </row>
    <row r="832" spans="1:6">
      <c r="A832" s="128" t="str">
        <f t="shared" si="32"/>
        <v>캄보디아231000</v>
      </c>
      <c r="B832" s="127">
        <f t="shared" si="33"/>
        <v>231000</v>
      </c>
      <c r="C832" s="127">
        <f t="shared" si="31"/>
        <v>3927000</v>
      </c>
      <c r="D832" s="129">
        <f t="shared" si="30"/>
        <v>226380</v>
      </c>
      <c r="E832" s="130" t="s">
        <v>7183</v>
      </c>
      <c r="F832" s="131"/>
    </row>
    <row r="833" spans="1:11">
      <c r="A833" s="128" t="str">
        <f t="shared" si="32"/>
        <v>캄보디아232000</v>
      </c>
      <c r="B833" s="127">
        <f t="shared" si="33"/>
        <v>232000</v>
      </c>
      <c r="C833" s="127">
        <f t="shared" si="31"/>
        <v>3944000</v>
      </c>
      <c r="D833" s="129">
        <f t="shared" si="30"/>
        <v>227360</v>
      </c>
      <c r="E833" s="130" t="s">
        <v>7183</v>
      </c>
      <c r="F833" s="131"/>
    </row>
    <row r="834" spans="1:11">
      <c r="A834" s="128" t="str">
        <f t="shared" si="32"/>
        <v>캄보디아233000</v>
      </c>
      <c r="B834" s="127">
        <f t="shared" si="33"/>
        <v>233000</v>
      </c>
      <c r="C834" s="127">
        <f t="shared" si="31"/>
        <v>3961000</v>
      </c>
      <c r="D834" s="129">
        <f t="shared" si="30"/>
        <v>228340</v>
      </c>
      <c r="E834" s="130" t="s">
        <v>7183</v>
      </c>
      <c r="F834" s="131"/>
    </row>
    <row r="835" spans="1:11">
      <c r="A835" s="128" t="str">
        <f t="shared" si="32"/>
        <v>캄보디아234000</v>
      </c>
      <c r="B835" s="127">
        <f t="shared" si="33"/>
        <v>234000</v>
      </c>
      <c r="C835" s="127">
        <f t="shared" si="31"/>
        <v>3978000</v>
      </c>
      <c r="D835" s="129">
        <f t="shared" si="30"/>
        <v>229320</v>
      </c>
      <c r="E835" s="130" t="s">
        <v>7183</v>
      </c>
      <c r="F835" s="131"/>
    </row>
    <row r="836" spans="1:11">
      <c r="A836" s="128" t="str">
        <f t="shared" si="32"/>
        <v>캄보디아235000</v>
      </c>
      <c r="B836" s="127">
        <f t="shared" si="33"/>
        <v>235000</v>
      </c>
      <c r="C836" s="127">
        <f t="shared" si="31"/>
        <v>3995000</v>
      </c>
      <c r="D836" s="129">
        <f t="shared" ref="D836" si="34">SUM($G$3)*(B836*0.001)</f>
        <v>230300</v>
      </c>
      <c r="E836" s="130" t="s">
        <v>7183</v>
      </c>
      <c r="F836" s="131"/>
    </row>
    <row r="837" spans="1:11" s="122" customFormat="1">
      <c r="A837" s="138" t="s">
        <v>2550</v>
      </c>
      <c r="B837" s="139">
        <v>1000</v>
      </c>
      <c r="C837" s="159">
        <v>13000</v>
      </c>
      <c r="D837" s="129">
        <f>SUM($G$3)*(B837*0.001)</f>
        <v>980</v>
      </c>
      <c r="E837" s="141" t="s">
        <v>7184</v>
      </c>
      <c r="F837" s="131"/>
      <c r="G837" s="126"/>
      <c r="H837" s="126"/>
      <c r="I837" s="126"/>
      <c r="J837" s="126"/>
      <c r="K837" s="126"/>
    </row>
    <row r="838" spans="1:11" s="122" customFormat="1">
      <c r="A838" s="138" t="s">
        <v>2551</v>
      </c>
      <c r="B838" s="139">
        <v>2000</v>
      </c>
      <c r="C838" s="159">
        <f>SUM(C837)+13000</f>
        <v>26000</v>
      </c>
      <c r="D838" s="129">
        <f t="shared" ref="D838:D901" si="35">SUM($G$3)*(B838*0.001)</f>
        <v>1960</v>
      </c>
      <c r="E838" s="141" t="s">
        <v>7184</v>
      </c>
      <c r="F838" s="131"/>
      <c r="G838" s="126"/>
      <c r="H838" s="126"/>
      <c r="I838" s="126"/>
      <c r="J838" s="126"/>
      <c r="K838" s="126"/>
    </row>
    <row r="839" spans="1:11" s="122" customFormat="1">
      <c r="A839" s="138" t="s">
        <v>2552</v>
      </c>
      <c r="B839" s="139">
        <v>3000</v>
      </c>
      <c r="C839" s="159">
        <f t="shared" ref="C839:C902" si="36">SUM(C838)+13000</f>
        <v>39000</v>
      </c>
      <c r="D839" s="129">
        <f t="shared" si="35"/>
        <v>2940</v>
      </c>
      <c r="E839" s="141" t="s">
        <v>7184</v>
      </c>
      <c r="F839" s="131"/>
      <c r="G839" s="126"/>
      <c r="H839" s="126"/>
      <c r="I839" s="126"/>
      <c r="J839" s="126"/>
      <c r="K839" s="126"/>
    </row>
    <row r="840" spans="1:11" s="122" customFormat="1">
      <c r="A840" s="138" t="s">
        <v>2553</v>
      </c>
      <c r="B840" s="139">
        <v>4000</v>
      </c>
      <c r="C840" s="159">
        <f t="shared" si="36"/>
        <v>52000</v>
      </c>
      <c r="D840" s="129">
        <f t="shared" si="35"/>
        <v>3920</v>
      </c>
      <c r="E840" s="141" t="s">
        <v>7184</v>
      </c>
      <c r="F840" s="131"/>
      <c r="G840" s="126"/>
      <c r="H840" s="126"/>
      <c r="I840" s="126"/>
      <c r="J840" s="126"/>
      <c r="K840" s="126"/>
    </row>
    <row r="841" spans="1:11" s="122" customFormat="1">
      <c r="A841" s="138" t="s">
        <v>2554</v>
      </c>
      <c r="B841" s="139">
        <v>5000</v>
      </c>
      <c r="C841" s="159">
        <f t="shared" si="36"/>
        <v>65000</v>
      </c>
      <c r="D841" s="129">
        <f t="shared" si="35"/>
        <v>4900</v>
      </c>
      <c r="E841" s="141" t="s">
        <v>7184</v>
      </c>
      <c r="F841" s="131"/>
      <c r="G841" s="126"/>
      <c r="H841" s="126"/>
      <c r="I841" s="126"/>
      <c r="J841" s="126"/>
      <c r="K841" s="126"/>
    </row>
    <row r="842" spans="1:11" s="122" customFormat="1">
      <c r="A842" s="138" t="s">
        <v>71</v>
      </c>
      <c r="B842" s="139">
        <v>6000</v>
      </c>
      <c r="C842" s="159">
        <f t="shared" si="36"/>
        <v>78000</v>
      </c>
      <c r="D842" s="129">
        <f t="shared" si="35"/>
        <v>5880</v>
      </c>
      <c r="E842" s="141" t="s">
        <v>7184</v>
      </c>
      <c r="F842" s="131"/>
      <c r="G842" s="126"/>
      <c r="H842" s="126"/>
      <c r="I842" s="126"/>
      <c r="J842" s="126"/>
      <c r="K842" s="126"/>
    </row>
    <row r="843" spans="1:11" s="122" customFormat="1">
      <c r="A843" s="138" t="s">
        <v>2555</v>
      </c>
      <c r="B843" s="139">
        <v>7000</v>
      </c>
      <c r="C843" s="159">
        <f t="shared" si="36"/>
        <v>91000</v>
      </c>
      <c r="D843" s="129">
        <f t="shared" si="35"/>
        <v>6860</v>
      </c>
      <c r="E843" s="141" t="s">
        <v>7184</v>
      </c>
      <c r="F843" s="131"/>
      <c r="G843" s="126"/>
      <c r="H843" s="126"/>
      <c r="I843" s="126"/>
      <c r="J843" s="126"/>
      <c r="K843" s="126"/>
    </row>
    <row r="844" spans="1:11" s="122" customFormat="1">
      <c r="A844" s="138" t="s">
        <v>92</v>
      </c>
      <c r="B844" s="139">
        <v>8000</v>
      </c>
      <c r="C844" s="159">
        <f t="shared" si="36"/>
        <v>104000</v>
      </c>
      <c r="D844" s="129">
        <f t="shared" si="35"/>
        <v>7840</v>
      </c>
      <c r="E844" s="141" t="s">
        <v>7184</v>
      </c>
      <c r="F844" s="131"/>
      <c r="G844" s="126"/>
      <c r="H844" s="126"/>
      <c r="I844" s="126"/>
      <c r="J844" s="126"/>
      <c r="K844" s="126"/>
    </row>
    <row r="845" spans="1:11" s="122" customFormat="1">
      <c r="A845" s="138" t="s">
        <v>2556</v>
      </c>
      <c r="B845" s="139">
        <v>9000</v>
      </c>
      <c r="C845" s="159">
        <f t="shared" si="36"/>
        <v>117000</v>
      </c>
      <c r="D845" s="129">
        <f t="shared" si="35"/>
        <v>8820</v>
      </c>
      <c r="E845" s="141" t="s">
        <v>7184</v>
      </c>
      <c r="F845" s="131"/>
      <c r="G845" s="126"/>
      <c r="H845" s="126"/>
      <c r="I845" s="126"/>
      <c r="J845" s="126"/>
      <c r="K845" s="126"/>
    </row>
    <row r="846" spans="1:11" s="122" customFormat="1">
      <c r="A846" s="138" t="s">
        <v>2557</v>
      </c>
      <c r="B846" s="139">
        <v>10000</v>
      </c>
      <c r="C846" s="159">
        <f t="shared" si="36"/>
        <v>130000</v>
      </c>
      <c r="D846" s="129">
        <f t="shared" si="35"/>
        <v>9800</v>
      </c>
      <c r="E846" s="141" t="s">
        <v>7184</v>
      </c>
      <c r="F846" s="131"/>
      <c r="G846" s="126"/>
      <c r="H846" s="126"/>
      <c r="I846" s="126"/>
      <c r="J846" s="126"/>
      <c r="K846" s="126"/>
    </row>
    <row r="847" spans="1:11" s="122" customFormat="1">
      <c r="A847" s="138" t="s">
        <v>2558</v>
      </c>
      <c r="B847" s="139">
        <v>11000</v>
      </c>
      <c r="C847" s="159">
        <f t="shared" si="36"/>
        <v>143000</v>
      </c>
      <c r="D847" s="129">
        <f t="shared" si="35"/>
        <v>10780</v>
      </c>
      <c r="E847" s="141" t="s">
        <v>7184</v>
      </c>
      <c r="F847" s="131"/>
      <c r="G847" s="126"/>
      <c r="H847" s="126"/>
      <c r="I847" s="126"/>
      <c r="J847" s="126"/>
      <c r="K847" s="126"/>
    </row>
    <row r="848" spans="1:11" s="122" customFormat="1">
      <c r="A848" s="138" t="s">
        <v>2559</v>
      </c>
      <c r="B848" s="139">
        <v>12000</v>
      </c>
      <c r="C848" s="159">
        <f t="shared" si="36"/>
        <v>156000</v>
      </c>
      <c r="D848" s="129">
        <f t="shared" si="35"/>
        <v>11760</v>
      </c>
      <c r="E848" s="141" t="s">
        <v>7184</v>
      </c>
      <c r="F848" s="131"/>
      <c r="G848" s="126"/>
      <c r="H848" s="126"/>
      <c r="I848" s="126"/>
      <c r="J848" s="126"/>
      <c r="K848" s="126"/>
    </row>
    <row r="849" spans="1:11" s="122" customFormat="1">
      <c r="A849" s="138" t="s">
        <v>2560</v>
      </c>
      <c r="B849" s="139">
        <v>13000</v>
      </c>
      <c r="C849" s="159">
        <f t="shared" si="36"/>
        <v>169000</v>
      </c>
      <c r="D849" s="129">
        <f t="shared" si="35"/>
        <v>12740</v>
      </c>
      <c r="E849" s="141" t="s">
        <v>7184</v>
      </c>
      <c r="F849" s="131"/>
      <c r="G849" s="126"/>
      <c r="H849" s="126"/>
      <c r="I849" s="126"/>
      <c r="J849" s="126"/>
      <c r="K849" s="126"/>
    </row>
    <row r="850" spans="1:11" s="122" customFormat="1">
      <c r="A850" s="138" t="s">
        <v>91</v>
      </c>
      <c r="B850" s="139">
        <v>14000</v>
      </c>
      <c r="C850" s="159">
        <f t="shared" si="36"/>
        <v>182000</v>
      </c>
      <c r="D850" s="129">
        <f t="shared" si="35"/>
        <v>13720</v>
      </c>
      <c r="E850" s="141" t="s">
        <v>7184</v>
      </c>
      <c r="F850" s="131"/>
      <c r="G850" s="126"/>
      <c r="H850" s="126"/>
      <c r="I850" s="126"/>
      <c r="J850" s="126"/>
      <c r="K850" s="126"/>
    </row>
    <row r="851" spans="1:11" s="122" customFormat="1">
      <c r="A851" s="138" t="s">
        <v>82</v>
      </c>
      <c r="B851" s="139">
        <v>15000</v>
      </c>
      <c r="C851" s="159">
        <f t="shared" si="36"/>
        <v>195000</v>
      </c>
      <c r="D851" s="129">
        <f t="shared" si="35"/>
        <v>14700</v>
      </c>
      <c r="E851" s="141" t="s">
        <v>7184</v>
      </c>
      <c r="F851" s="131"/>
      <c r="G851" s="126"/>
      <c r="H851" s="126"/>
      <c r="I851" s="126"/>
      <c r="J851" s="126"/>
      <c r="K851" s="126"/>
    </row>
    <row r="852" spans="1:11" s="122" customFormat="1">
      <c r="A852" s="138" t="s">
        <v>88</v>
      </c>
      <c r="B852" s="139">
        <v>16000</v>
      </c>
      <c r="C852" s="159">
        <f t="shared" si="36"/>
        <v>208000</v>
      </c>
      <c r="D852" s="129">
        <f t="shared" si="35"/>
        <v>15680</v>
      </c>
      <c r="E852" s="141" t="s">
        <v>7184</v>
      </c>
      <c r="F852" s="131"/>
      <c r="G852" s="126"/>
      <c r="H852" s="126"/>
      <c r="I852" s="126"/>
      <c r="J852" s="126"/>
      <c r="K852" s="126"/>
    </row>
    <row r="853" spans="1:11" s="122" customFormat="1">
      <c r="A853" s="138" t="s">
        <v>76</v>
      </c>
      <c r="B853" s="139">
        <v>17000</v>
      </c>
      <c r="C853" s="159">
        <f t="shared" si="36"/>
        <v>221000</v>
      </c>
      <c r="D853" s="129">
        <f t="shared" si="35"/>
        <v>16660</v>
      </c>
      <c r="E853" s="141" t="s">
        <v>7184</v>
      </c>
      <c r="F853" s="131"/>
      <c r="G853" s="126"/>
      <c r="H853" s="126"/>
      <c r="I853" s="126"/>
      <c r="J853" s="126"/>
      <c r="K853" s="126"/>
    </row>
    <row r="854" spans="1:11" s="122" customFormat="1">
      <c r="A854" s="138" t="s">
        <v>89</v>
      </c>
      <c r="B854" s="139">
        <v>18000</v>
      </c>
      <c r="C854" s="159">
        <f t="shared" si="36"/>
        <v>234000</v>
      </c>
      <c r="D854" s="129">
        <f t="shared" si="35"/>
        <v>17640</v>
      </c>
      <c r="E854" s="141" t="s">
        <v>7184</v>
      </c>
      <c r="F854" s="131"/>
      <c r="G854" s="126"/>
      <c r="H854" s="126"/>
      <c r="I854" s="126"/>
      <c r="J854" s="126"/>
      <c r="K854" s="126"/>
    </row>
    <row r="855" spans="1:11" s="122" customFormat="1">
      <c r="A855" s="138" t="s">
        <v>81</v>
      </c>
      <c r="B855" s="139">
        <v>19000</v>
      </c>
      <c r="C855" s="159">
        <f t="shared" si="36"/>
        <v>247000</v>
      </c>
      <c r="D855" s="129">
        <f t="shared" si="35"/>
        <v>18620</v>
      </c>
      <c r="E855" s="141" t="s">
        <v>7184</v>
      </c>
      <c r="F855" s="131"/>
      <c r="G855" s="126"/>
      <c r="H855" s="126"/>
      <c r="I855" s="126"/>
      <c r="J855" s="126"/>
      <c r="K855" s="126"/>
    </row>
    <row r="856" spans="1:11" s="122" customFormat="1">
      <c r="A856" s="138" t="s">
        <v>74</v>
      </c>
      <c r="B856" s="139">
        <v>20000</v>
      </c>
      <c r="C856" s="159">
        <f t="shared" si="36"/>
        <v>260000</v>
      </c>
      <c r="D856" s="129">
        <f t="shared" si="35"/>
        <v>19600</v>
      </c>
      <c r="E856" s="141" t="s">
        <v>7184</v>
      </c>
      <c r="F856" s="131"/>
      <c r="G856" s="126"/>
      <c r="H856" s="126"/>
      <c r="I856" s="126"/>
      <c r="J856" s="126"/>
      <c r="K856" s="126"/>
    </row>
    <row r="857" spans="1:11" s="122" customFormat="1">
      <c r="A857" s="138" t="s">
        <v>2561</v>
      </c>
      <c r="B857" s="139">
        <v>21000</v>
      </c>
      <c r="C857" s="159">
        <f t="shared" si="36"/>
        <v>273000</v>
      </c>
      <c r="D857" s="129">
        <f t="shared" si="35"/>
        <v>20580</v>
      </c>
      <c r="E857" s="141" t="s">
        <v>7184</v>
      </c>
      <c r="F857" s="131"/>
      <c r="G857" s="126"/>
      <c r="H857" s="126"/>
      <c r="I857" s="126"/>
      <c r="J857" s="126"/>
      <c r="K857" s="126"/>
    </row>
    <row r="858" spans="1:11" s="122" customFormat="1">
      <c r="A858" s="138" t="s">
        <v>75</v>
      </c>
      <c r="B858" s="139">
        <v>22000</v>
      </c>
      <c r="C858" s="159">
        <f t="shared" si="36"/>
        <v>286000</v>
      </c>
      <c r="D858" s="129">
        <f t="shared" si="35"/>
        <v>21560</v>
      </c>
      <c r="E858" s="141" t="s">
        <v>7184</v>
      </c>
      <c r="F858" s="131"/>
      <c r="G858" s="126"/>
      <c r="H858" s="126"/>
      <c r="I858" s="126"/>
      <c r="J858" s="126"/>
      <c r="K858" s="126"/>
    </row>
    <row r="859" spans="1:11" s="122" customFormat="1">
      <c r="A859" s="138" t="s">
        <v>87</v>
      </c>
      <c r="B859" s="139">
        <v>23000</v>
      </c>
      <c r="C859" s="159">
        <f t="shared" si="36"/>
        <v>299000</v>
      </c>
      <c r="D859" s="129">
        <f t="shared" si="35"/>
        <v>22540</v>
      </c>
      <c r="E859" s="141" t="s">
        <v>7184</v>
      </c>
      <c r="F859" s="131"/>
      <c r="G859" s="126"/>
      <c r="H859" s="126"/>
      <c r="I859" s="126"/>
      <c r="J859" s="126"/>
      <c r="K859" s="126"/>
    </row>
    <row r="860" spans="1:11" s="122" customFormat="1">
      <c r="A860" s="138" t="s">
        <v>70</v>
      </c>
      <c r="B860" s="139">
        <v>24000</v>
      </c>
      <c r="C860" s="159">
        <f t="shared" si="36"/>
        <v>312000</v>
      </c>
      <c r="D860" s="129">
        <f t="shared" si="35"/>
        <v>23520</v>
      </c>
      <c r="E860" s="141" t="s">
        <v>7184</v>
      </c>
      <c r="F860" s="131"/>
      <c r="G860" s="126"/>
      <c r="H860" s="126"/>
      <c r="I860" s="126"/>
      <c r="J860" s="126"/>
      <c r="K860" s="126"/>
    </row>
    <row r="861" spans="1:11" s="122" customFormat="1">
      <c r="A861" s="138" t="s">
        <v>77</v>
      </c>
      <c r="B861" s="139">
        <v>25000</v>
      </c>
      <c r="C861" s="159">
        <f t="shared" si="36"/>
        <v>325000</v>
      </c>
      <c r="D861" s="129">
        <f t="shared" si="35"/>
        <v>24500</v>
      </c>
      <c r="E861" s="141" t="s">
        <v>7184</v>
      </c>
      <c r="F861" s="131"/>
      <c r="G861" s="126"/>
      <c r="H861" s="126"/>
      <c r="I861" s="126"/>
      <c r="J861" s="126"/>
      <c r="K861" s="126"/>
    </row>
    <row r="862" spans="1:11" s="122" customFormat="1">
      <c r="A862" s="138" t="s">
        <v>2562</v>
      </c>
      <c r="B862" s="139">
        <v>26000</v>
      </c>
      <c r="C862" s="159">
        <f t="shared" si="36"/>
        <v>338000</v>
      </c>
      <c r="D862" s="129">
        <f t="shared" si="35"/>
        <v>25480</v>
      </c>
      <c r="E862" s="141" t="s">
        <v>7184</v>
      </c>
      <c r="F862" s="131"/>
      <c r="G862" s="126"/>
      <c r="H862" s="126"/>
      <c r="I862" s="126"/>
      <c r="J862" s="126"/>
      <c r="K862" s="126"/>
    </row>
    <row r="863" spans="1:11" s="122" customFormat="1">
      <c r="A863" s="138" t="s">
        <v>73</v>
      </c>
      <c r="B863" s="139">
        <v>27000</v>
      </c>
      <c r="C863" s="159">
        <f t="shared" si="36"/>
        <v>351000</v>
      </c>
      <c r="D863" s="129">
        <f t="shared" si="35"/>
        <v>26460</v>
      </c>
      <c r="E863" s="141" t="s">
        <v>7184</v>
      </c>
      <c r="F863" s="131"/>
      <c r="G863" s="126"/>
      <c r="H863" s="126"/>
      <c r="I863" s="126"/>
      <c r="J863" s="126"/>
      <c r="K863" s="126"/>
    </row>
    <row r="864" spans="1:11" s="122" customFormat="1">
      <c r="A864" s="138" t="s">
        <v>84</v>
      </c>
      <c r="B864" s="139">
        <v>28000</v>
      </c>
      <c r="C864" s="159">
        <f t="shared" si="36"/>
        <v>364000</v>
      </c>
      <c r="D864" s="129">
        <f t="shared" si="35"/>
        <v>27440</v>
      </c>
      <c r="E864" s="141" t="s">
        <v>7184</v>
      </c>
      <c r="F864" s="131"/>
      <c r="G864" s="126"/>
      <c r="H864" s="126"/>
      <c r="I864" s="126"/>
      <c r="J864" s="126"/>
      <c r="K864" s="126"/>
    </row>
    <row r="865" spans="1:11" s="122" customFormat="1">
      <c r="A865" s="138" t="s">
        <v>2563</v>
      </c>
      <c r="B865" s="139">
        <v>29000</v>
      </c>
      <c r="C865" s="159">
        <f t="shared" si="36"/>
        <v>377000</v>
      </c>
      <c r="D865" s="129">
        <f t="shared" si="35"/>
        <v>28420</v>
      </c>
      <c r="E865" s="141" t="s">
        <v>7184</v>
      </c>
      <c r="F865" s="131"/>
      <c r="G865" s="126"/>
      <c r="H865" s="126"/>
      <c r="I865" s="126"/>
      <c r="J865" s="126"/>
      <c r="K865" s="126"/>
    </row>
    <row r="866" spans="1:11" s="122" customFormat="1">
      <c r="A866" s="138" t="s">
        <v>96</v>
      </c>
      <c r="B866" s="139">
        <v>30000</v>
      </c>
      <c r="C866" s="159">
        <f t="shared" si="36"/>
        <v>390000</v>
      </c>
      <c r="D866" s="129">
        <f t="shared" si="35"/>
        <v>29400</v>
      </c>
      <c r="E866" s="141" t="s">
        <v>7184</v>
      </c>
      <c r="F866" s="131"/>
      <c r="G866" s="126"/>
      <c r="H866" s="126"/>
      <c r="I866" s="126"/>
      <c r="J866" s="126"/>
      <c r="K866" s="126"/>
    </row>
    <row r="867" spans="1:11" s="122" customFormat="1">
      <c r="A867" s="138" t="s">
        <v>2564</v>
      </c>
      <c r="B867" s="139">
        <v>31000</v>
      </c>
      <c r="C867" s="159">
        <f t="shared" si="36"/>
        <v>403000</v>
      </c>
      <c r="D867" s="129">
        <f t="shared" si="35"/>
        <v>30380</v>
      </c>
      <c r="E867" s="141" t="s">
        <v>7184</v>
      </c>
      <c r="F867" s="131"/>
      <c r="G867" s="126"/>
      <c r="H867" s="126"/>
      <c r="I867" s="126"/>
      <c r="J867" s="126"/>
      <c r="K867" s="126"/>
    </row>
    <row r="868" spans="1:11" s="122" customFormat="1">
      <c r="A868" s="138" t="s">
        <v>85</v>
      </c>
      <c r="B868" s="139">
        <v>32000</v>
      </c>
      <c r="C868" s="159">
        <f t="shared" si="36"/>
        <v>416000</v>
      </c>
      <c r="D868" s="129">
        <f t="shared" si="35"/>
        <v>31360</v>
      </c>
      <c r="E868" s="141" t="s">
        <v>7184</v>
      </c>
      <c r="F868" s="131"/>
      <c r="G868" s="126"/>
      <c r="H868" s="126"/>
      <c r="I868" s="126"/>
      <c r="J868" s="126"/>
      <c r="K868" s="126"/>
    </row>
    <row r="869" spans="1:11" s="122" customFormat="1">
      <c r="A869" s="138" t="s">
        <v>72</v>
      </c>
      <c r="B869" s="139">
        <v>33000</v>
      </c>
      <c r="C869" s="159">
        <f t="shared" si="36"/>
        <v>429000</v>
      </c>
      <c r="D869" s="129">
        <f t="shared" si="35"/>
        <v>32340</v>
      </c>
      <c r="E869" s="141" t="s">
        <v>7184</v>
      </c>
      <c r="F869" s="131"/>
      <c r="G869" s="126"/>
      <c r="H869" s="126"/>
      <c r="I869" s="126"/>
      <c r="J869" s="126"/>
      <c r="K869" s="126"/>
    </row>
    <row r="870" spans="1:11" s="122" customFormat="1">
      <c r="A870" s="138" t="s">
        <v>2565</v>
      </c>
      <c r="B870" s="139">
        <v>34000</v>
      </c>
      <c r="C870" s="159">
        <f t="shared" si="36"/>
        <v>442000</v>
      </c>
      <c r="D870" s="129">
        <f t="shared" si="35"/>
        <v>33320</v>
      </c>
      <c r="E870" s="141" t="s">
        <v>7184</v>
      </c>
      <c r="F870" s="131"/>
      <c r="G870" s="126"/>
      <c r="H870" s="126"/>
      <c r="I870" s="126"/>
      <c r="J870" s="126"/>
      <c r="K870" s="126"/>
    </row>
    <row r="871" spans="1:11" s="122" customFormat="1">
      <c r="A871" s="138" t="s">
        <v>2566</v>
      </c>
      <c r="B871" s="139">
        <v>35000</v>
      </c>
      <c r="C871" s="159">
        <f t="shared" si="36"/>
        <v>455000</v>
      </c>
      <c r="D871" s="129">
        <f t="shared" si="35"/>
        <v>34300</v>
      </c>
      <c r="E871" s="141" t="s">
        <v>7184</v>
      </c>
      <c r="F871" s="131"/>
      <c r="G871" s="126"/>
      <c r="H871" s="126"/>
      <c r="I871" s="126"/>
      <c r="J871" s="126"/>
      <c r="K871" s="126"/>
    </row>
    <row r="872" spans="1:11" s="122" customFormat="1">
      <c r="A872" s="138" t="s">
        <v>94</v>
      </c>
      <c r="B872" s="139">
        <v>36000</v>
      </c>
      <c r="C872" s="159">
        <f t="shared" si="36"/>
        <v>468000</v>
      </c>
      <c r="D872" s="129">
        <f t="shared" si="35"/>
        <v>35280</v>
      </c>
      <c r="E872" s="141" t="s">
        <v>7184</v>
      </c>
      <c r="F872" s="131"/>
      <c r="G872" s="126"/>
      <c r="H872" s="126"/>
      <c r="I872" s="126"/>
      <c r="J872" s="126"/>
      <c r="K872" s="126"/>
    </row>
    <row r="873" spans="1:11" s="122" customFormat="1">
      <c r="A873" s="138" t="s">
        <v>86</v>
      </c>
      <c r="B873" s="139">
        <v>37000</v>
      </c>
      <c r="C873" s="159">
        <f t="shared" si="36"/>
        <v>481000</v>
      </c>
      <c r="D873" s="129">
        <f t="shared" si="35"/>
        <v>36260</v>
      </c>
      <c r="E873" s="141" t="s">
        <v>7184</v>
      </c>
      <c r="F873" s="131"/>
      <c r="G873" s="126"/>
      <c r="H873" s="126"/>
      <c r="I873" s="126"/>
      <c r="J873" s="126"/>
      <c r="K873" s="126"/>
    </row>
    <row r="874" spans="1:11" s="122" customFormat="1">
      <c r="A874" s="138" t="s">
        <v>78</v>
      </c>
      <c r="B874" s="139">
        <v>38000</v>
      </c>
      <c r="C874" s="159">
        <f t="shared" si="36"/>
        <v>494000</v>
      </c>
      <c r="D874" s="129">
        <f t="shared" si="35"/>
        <v>37240</v>
      </c>
      <c r="E874" s="141" t="s">
        <v>7184</v>
      </c>
      <c r="F874" s="131"/>
      <c r="G874" s="126"/>
      <c r="H874" s="126"/>
      <c r="I874" s="126"/>
      <c r="J874" s="126"/>
      <c r="K874" s="126"/>
    </row>
    <row r="875" spans="1:11" s="122" customFormat="1">
      <c r="A875" s="138" t="s">
        <v>93</v>
      </c>
      <c r="B875" s="139">
        <v>39000</v>
      </c>
      <c r="C875" s="159">
        <f t="shared" si="36"/>
        <v>507000</v>
      </c>
      <c r="D875" s="129">
        <f t="shared" si="35"/>
        <v>38220</v>
      </c>
      <c r="E875" s="141" t="s">
        <v>7184</v>
      </c>
      <c r="F875" s="131"/>
      <c r="G875" s="126"/>
      <c r="H875" s="126"/>
      <c r="I875" s="126"/>
      <c r="J875" s="126"/>
      <c r="K875" s="126"/>
    </row>
    <row r="876" spans="1:11" s="122" customFormat="1">
      <c r="A876" s="138" t="s">
        <v>83</v>
      </c>
      <c r="B876" s="139">
        <v>40000</v>
      </c>
      <c r="C876" s="159">
        <f t="shared" si="36"/>
        <v>520000</v>
      </c>
      <c r="D876" s="129">
        <f t="shared" si="35"/>
        <v>39200</v>
      </c>
      <c r="E876" s="141" t="s">
        <v>7184</v>
      </c>
      <c r="F876" s="131"/>
      <c r="G876" s="126"/>
      <c r="H876" s="126"/>
      <c r="I876" s="126"/>
      <c r="J876" s="126"/>
      <c r="K876" s="126"/>
    </row>
    <row r="877" spans="1:11" s="122" customFormat="1">
      <c r="A877" s="138" t="s">
        <v>90</v>
      </c>
      <c r="B877" s="139">
        <v>41000</v>
      </c>
      <c r="C877" s="159">
        <f t="shared" si="36"/>
        <v>533000</v>
      </c>
      <c r="D877" s="129">
        <f t="shared" si="35"/>
        <v>40180</v>
      </c>
      <c r="E877" s="141" t="s">
        <v>7184</v>
      </c>
      <c r="F877" s="131"/>
      <c r="G877" s="126"/>
      <c r="H877" s="126"/>
      <c r="I877" s="126"/>
      <c r="J877" s="126"/>
      <c r="K877" s="126"/>
    </row>
    <row r="878" spans="1:11" s="122" customFormat="1">
      <c r="A878" s="138" t="s">
        <v>79</v>
      </c>
      <c r="B878" s="139">
        <v>42000</v>
      </c>
      <c r="C878" s="159">
        <f t="shared" si="36"/>
        <v>546000</v>
      </c>
      <c r="D878" s="129">
        <f t="shared" si="35"/>
        <v>41160</v>
      </c>
      <c r="E878" s="141" t="s">
        <v>7184</v>
      </c>
      <c r="F878" s="131"/>
      <c r="G878" s="126"/>
      <c r="H878" s="126"/>
      <c r="I878" s="126"/>
      <c r="J878" s="126"/>
      <c r="K878" s="126"/>
    </row>
    <row r="879" spans="1:11" s="122" customFormat="1">
      <c r="A879" s="138" t="s">
        <v>2567</v>
      </c>
      <c r="B879" s="139">
        <v>43000</v>
      </c>
      <c r="C879" s="159">
        <f t="shared" si="36"/>
        <v>559000</v>
      </c>
      <c r="D879" s="129">
        <f t="shared" si="35"/>
        <v>42140</v>
      </c>
      <c r="E879" s="141" t="s">
        <v>7184</v>
      </c>
      <c r="F879" s="131"/>
      <c r="G879" s="126"/>
      <c r="H879" s="126"/>
      <c r="I879" s="126"/>
      <c r="J879" s="126"/>
      <c r="K879" s="126"/>
    </row>
    <row r="880" spans="1:11" s="122" customFormat="1">
      <c r="A880" s="138" t="s">
        <v>2568</v>
      </c>
      <c r="B880" s="139">
        <v>44000</v>
      </c>
      <c r="C880" s="159">
        <f t="shared" si="36"/>
        <v>572000</v>
      </c>
      <c r="D880" s="129">
        <f t="shared" si="35"/>
        <v>43120</v>
      </c>
      <c r="E880" s="141" t="s">
        <v>7184</v>
      </c>
      <c r="F880" s="131"/>
      <c r="G880" s="126"/>
      <c r="H880" s="126"/>
      <c r="I880" s="126"/>
      <c r="J880" s="126"/>
      <c r="K880" s="126"/>
    </row>
    <row r="881" spans="1:11" s="122" customFormat="1">
      <c r="A881" s="138" t="s">
        <v>2569</v>
      </c>
      <c r="B881" s="139">
        <v>45000</v>
      </c>
      <c r="C881" s="159">
        <f t="shared" si="36"/>
        <v>585000</v>
      </c>
      <c r="D881" s="129">
        <f t="shared" si="35"/>
        <v>44100</v>
      </c>
      <c r="E881" s="141" t="s">
        <v>7184</v>
      </c>
      <c r="F881" s="131"/>
      <c r="G881" s="126"/>
      <c r="H881" s="126"/>
      <c r="I881" s="126"/>
      <c r="J881" s="126"/>
      <c r="K881" s="126"/>
    </row>
    <row r="882" spans="1:11" s="122" customFormat="1">
      <c r="A882" s="138" t="s">
        <v>2570</v>
      </c>
      <c r="B882" s="139">
        <v>46000</v>
      </c>
      <c r="C882" s="159">
        <f t="shared" si="36"/>
        <v>598000</v>
      </c>
      <c r="D882" s="129">
        <f t="shared" si="35"/>
        <v>45080</v>
      </c>
      <c r="E882" s="141" t="s">
        <v>7184</v>
      </c>
      <c r="F882" s="131"/>
      <c r="G882" s="126"/>
      <c r="H882" s="126"/>
      <c r="I882" s="126"/>
      <c r="J882" s="126"/>
      <c r="K882" s="126"/>
    </row>
    <row r="883" spans="1:11" s="122" customFormat="1">
      <c r="A883" s="138" t="s">
        <v>2571</v>
      </c>
      <c r="B883" s="139">
        <v>47000</v>
      </c>
      <c r="C883" s="159">
        <f t="shared" si="36"/>
        <v>611000</v>
      </c>
      <c r="D883" s="129">
        <f t="shared" si="35"/>
        <v>46060</v>
      </c>
      <c r="E883" s="141" t="s">
        <v>7184</v>
      </c>
      <c r="F883" s="131"/>
      <c r="G883" s="126"/>
      <c r="H883" s="126"/>
      <c r="I883" s="126"/>
      <c r="J883" s="126"/>
      <c r="K883" s="126"/>
    </row>
    <row r="884" spans="1:11" s="122" customFormat="1">
      <c r="A884" s="138" t="s">
        <v>2572</v>
      </c>
      <c r="B884" s="139">
        <v>48000</v>
      </c>
      <c r="C884" s="159">
        <f t="shared" si="36"/>
        <v>624000</v>
      </c>
      <c r="D884" s="129">
        <f t="shared" si="35"/>
        <v>47040</v>
      </c>
      <c r="E884" s="141" t="s">
        <v>7184</v>
      </c>
      <c r="F884" s="131"/>
      <c r="G884" s="126"/>
      <c r="H884" s="126"/>
      <c r="I884" s="126"/>
      <c r="J884" s="126"/>
      <c r="K884" s="126"/>
    </row>
    <row r="885" spans="1:11" s="122" customFormat="1">
      <c r="A885" s="138" t="s">
        <v>2573</v>
      </c>
      <c r="B885" s="139">
        <v>49000</v>
      </c>
      <c r="C885" s="159">
        <f t="shared" si="36"/>
        <v>637000</v>
      </c>
      <c r="D885" s="129">
        <f t="shared" si="35"/>
        <v>48020</v>
      </c>
      <c r="E885" s="141" t="s">
        <v>7184</v>
      </c>
      <c r="F885" s="131"/>
      <c r="G885" s="126"/>
      <c r="H885" s="126"/>
      <c r="I885" s="126"/>
      <c r="J885" s="126"/>
      <c r="K885" s="126"/>
    </row>
    <row r="886" spans="1:11" s="122" customFormat="1">
      <c r="A886" s="138" t="s">
        <v>95</v>
      </c>
      <c r="B886" s="139">
        <v>50000</v>
      </c>
      <c r="C886" s="159">
        <f t="shared" si="36"/>
        <v>650000</v>
      </c>
      <c r="D886" s="129">
        <f t="shared" si="35"/>
        <v>49000</v>
      </c>
      <c r="E886" s="141" t="s">
        <v>7184</v>
      </c>
      <c r="F886" s="131"/>
      <c r="G886" s="126"/>
      <c r="H886" s="126"/>
      <c r="I886" s="126"/>
      <c r="J886" s="126"/>
      <c r="K886" s="126"/>
    </row>
    <row r="887" spans="1:11" s="122" customFormat="1">
      <c r="A887" s="138" t="s">
        <v>2574</v>
      </c>
      <c r="B887" s="139">
        <v>51000</v>
      </c>
      <c r="C887" s="159">
        <f t="shared" si="36"/>
        <v>663000</v>
      </c>
      <c r="D887" s="129">
        <f t="shared" si="35"/>
        <v>49980</v>
      </c>
      <c r="E887" s="141" t="s">
        <v>7184</v>
      </c>
      <c r="F887" s="131"/>
      <c r="G887" s="126"/>
      <c r="H887" s="126"/>
      <c r="I887" s="126"/>
      <c r="J887" s="126"/>
      <c r="K887" s="126"/>
    </row>
    <row r="888" spans="1:11" s="122" customFormat="1">
      <c r="A888" s="138" t="s">
        <v>2575</v>
      </c>
      <c r="B888" s="139">
        <v>52000</v>
      </c>
      <c r="C888" s="159">
        <f t="shared" si="36"/>
        <v>676000</v>
      </c>
      <c r="D888" s="129">
        <f t="shared" si="35"/>
        <v>50960</v>
      </c>
      <c r="E888" s="141" t="s">
        <v>7184</v>
      </c>
      <c r="F888" s="131"/>
      <c r="G888" s="126"/>
      <c r="H888" s="126"/>
      <c r="I888" s="126"/>
      <c r="J888" s="126"/>
      <c r="K888" s="126"/>
    </row>
    <row r="889" spans="1:11" s="122" customFormat="1">
      <c r="A889" s="138" t="s">
        <v>2576</v>
      </c>
      <c r="B889" s="139">
        <v>53000</v>
      </c>
      <c r="C889" s="159">
        <f t="shared" si="36"/>
        <v>689000</v>
      </c>
      <c r="D889" s="129">
        <f t="shared" si="35"/>
        <v>51940</v>
      </c>
      <c r="E889" s="141" t="s">
        <v>7184</v>
      </c>
      <c r="F889" s="131"/>
      <c r="G889" s="126"/>
      <c r="H889" s="126"/>
      <c r="I889" s="126"/>
      <c r="J889" s="126"/>
      <c r="K889" s="126"/>
    </row>
    <row r="890" spans="1:11" s="122" customFormat="1">
      <c r="A890" s="138" t="s">
        <v>2577</v>
      </c>
      <c r="B890" s="139">
        <v>54000</v>
      </c>
      <c r="C890" s="159">
        <f t="shared" si="36"/>
        <v>702000</v>
      </c>
      <c r="D890" s="129">
        <f t="shared" si="35"/>
        <v>52920</v>
      </c>
      <c r="E890" s="141" t="s">
        <v>7184</v>
      </c>
      <c r="F890" s="131"/>
      <c r="G890" s="126"/>
      <c r="H890" s="126"/>
      <c r="I890" s="126"/>
      <c r="J890" s="126"/>
      <c r="K890" s="126"/>
    </row>
    <row r="891" spans="1:11" s="122" customFormat="1">
      <c r="A891" s="138" t="s">
        <v>80</v>
      </c>
      <c r="B891" s="139">
        <v>55000</v>
      </c>
      <c r="C891" s="159">
        <f t="shared" si="36"/>
        <v>715000</v>
      </c>
      <c r="D891" s="129">
        <f t="shared" si="35"/>
        <v>53900</v>
      </c>
      <c r="E891" s="141" t="s">
        <v>7184</v>
      </c>
      <c r="F891" s="131"/>
      <c r="G891" s="126"/>
      <c r="H891" s="126"/>
      <c r="I891" s="126"/>
      <c r="J891" s="126"/>
      <c r="K891" s="126"/>
    </row>
    <row r="892" spans="1:11" s="122" customFormat="1">
      <c r="A892" s="138" t="s">
        <v>2578</v>
      </c>
      <c r="B892" s="139">
        <v>56000</v>
      </c>
      <c r="C892" s="159">
        <f t="shared" si="36"/>
        <v>728000</v>
      </c>
      <c r="D892" s="129">
        <f t="shared" si="35"/>
        <v>54880</v>
      </c>
      <c r="E892" s="141" t="s">
        <v>7184</v>
      </c>
      <c r="F892" s="131"/>
      <c r="G892" s="126"/>
      <c r="H892" s="126"/>
      <c r="I892" s="126"/>
      <c r="J892" s="126"/>
      <c r="K892" s="126"/>
    </row>
    <row r="893" spans="1:11" s="122" customFormat="1">
      <c r="A893" s="138" t="s">
        <v>2579</v>
      </c>
      <c r="B893" s="139">
        <v>57000</v>
      </c>
      <c r="C893" s="159">
        <f t="shared" si="36"/>
        <v>741000</v>
      </c>
      <c r="D893" s="129">
        <f t="shared" si="35"/>
        <v>55860</v>
      </c>
      <c r="E893" s="141" t="s">
        <v>7184</v>
      </c>
      <c r="F893" s="131"/>
      <c r="G893" s="126"/>
      <c r="H893" s="126"/>
      <c r="I893" s="126"/>
      <c r="J893" s="126"/>
      <c r="K893" s="126"/>
    </row>
    <row r="894" spans="1:11" s="122" customFormat="1">
      <c r="A894" s="138" t="s">
        <v>2580</v>
      </c>
      <c r="B894" s="139">
        <v>58000</v>
      </c>
      <c r="C894" s="159">
        <f t="shared" si="36"/>
        <v>754000</v>
      </c>
      <c r="D894" s="129">
        <f t="shared" si="35"/>
        <v>56840</v>
      </c>
      <c r="E894" s="141" t="s">
        <v>7184</v>
      </c>
      <c r="F894" s="131"/>
      <c r="G894" s="126"/>
      <c r="H894" s="126"/>
      <c r="I894" s="126"/>
      <c r="J894" s="126"/>
      <c r="K894" s="126"/>
    </row>
    <row r="895" spans="1:11" s="122" customFormat="1">
      <c r="A895" s="138" t="s">
        <v>2581</v>
      </c>
      <c r="B895" s="139">
        <v>59000</v>
      </c>
      <c r="C895" s="159">
        <f t="shared" si="36"/>
        <v>767000</v>
      </c>
      <c r="D895" s="129">
        <f t="shared" si="35"/>
        <v>57820</v>
      </c>
      <c r="E895" s="141" t="s">
        <v>7184</v>
      </c>
      <c r="F895" s="131"/>
      <c r="G895" s="126"/>
      <c r="H895" s="126"/>
      <c r="I895" s="126"/>
      <c r="J895" s="126"/>
      <c r="K895" s="126"/>
    </row>
    <row r="896" spans="1:11" s="122" customFormat="1">
      <c r="A896" s="138" t="s">
        <v>2582</v>
      </c>
      <c r="B896" s="139">
        <v>60000</v>
      </c>
      <c r="C896" s="159">
        <f t="shared" si="36"/>
        <v>780000</v>
      </c>
      <c r="D896" s="129">
        <f t="shared" si="35"/>
        <v>58800</v>
      </c>
      <c r="E896" s="141" t="s">
        <v>7184</v>
      </c>
      <c r="F896" s="131"/>
      <c r="G896" s="126"/>
      <c r="H896" s="126"/>
      <c r="I896" s="126"/>
      <c r="J896" s="126"/>
      <c r="K896" s="126"/>
    </row>
    <row r="897" spans="1:11" s="122" customFormat="1">
      <c r="A897" s="138" t="s">
        <v>2583</v>
      </c>
      <c r="B897" s="139">
        <v>61000</v>
      </c>
      <c r="C897" s="159">
        <f t="shared" si="36"/>
        <v>793000</v>
      </c>
      <c r="D897" s="129">
        <f t="shared" si="35"/>
        <v>59780</v>
      </c>
      <c r="E897" s="141" t="s">
        <v>7184</v>
      </c>
      <c r="F897" s="131"/>
      <c r="G897" s="126"/>
      <c r="H897" s="126"/>
      <c r="I897" s="126"/>
      <c r="J897" s="126"/>
      <c r="K897" s="126"/>
    </row>
    <row r="898" spans="1:11" s="122" customFormat="1">
      <c r="A898" s="138" t="s">
        <v>2584</v>
      </c>
      <c r="B898" s="139">
        <v>62000</v>
      </c>
      <c r="C898" s="159">
        <f t="shared" si="36"/>
        <v>806000</v>
      </c>
      <c r="D898" s="129">
        <f t="shared" si="35"/>
        <v>60760</v>
      </c>
      <c r="E898" s="141" t="s">
        <v>7184</v>
      </c>
      <c r="F898" s="131"/>
      <c r="G898" s="126"/>
      <c r="H898" s="126"/>
      <c r="I898" s="126"/>
      <c r="J898" s="126"/>
      <c r="K898" s="126"/>
    </row>
    <row r="899" spans="1:11" s="122" customFormat="1">
      <c r="A899" s="138" t="s">
        <v>2585</v>
      </c>
      <c r="B899" s="139">
        <v>63000</v>
      </c>
      <c r="C899" s="159">
        <f t="shared" si="36"/>
        <v>819000</v>
      </c>
      <c r="D899" s="129">
        <f t="shared" si="35"/>
        <v>61740</v>
      </c>
      <c r="E899" s="141" t="s">
        <v>7184</v>
      </c>
      <c r="F899" s="131"/>
      <c r="G899" s="126"/>
      <c r="H899" s="126"/>
      <c r="I899" s="126"/>
      <c r="J899" s="126"/>
      <c r="K899" s="126"/>
    </row>
    <row r="900" spans="1:11" s="122" customFormat="1">
      <c r="A900" s="138" t="s">
        <v>2586</v>
      </c>
      <c r="B900" s="139">
        <v>64000</v>
      </c>
      <c r="C900" s="159">
        <f t="shared" si="36"/>
        <v>832000</v>
      </c>
      <c r="D900" s="129">
        <f t="shared" si="35"/>
        <v>62720</v>
      </c>
      <c r="E900" s="141" t="s">
        <v>7184</v>
      </c>
      <c r="F900" s="131"/>
      <c r="G900" s="126"/>
      <c r="H900" s="126"/>
      <c r="I900" s="126"/>
      <c r="J900" s="126"/>
      <c r="K900" s="126"/>
    </row>
    <row r="901" spans="1:11" s="122" customFormat="1">
      <c r="A901" s="138" t="s">
        <v>2587</v>
      </c>
      <c r="B901" s="139">
        <v>65000</v>
      </c>
      <c r="C901" s="159">
        <f t="shared" si="36"/>
        <v>845000</v>
      </c>
      <c r="D901" s="129">
        <f t="shared" si="35"/>
        <v>63700</v>
      </c>
      <c r="E901" s="141" t="s">
        <v>7184</v>
      </c>
      <c r="F901" s="131"/>
      <c r="G901" s="126"/>
      <c r="H901" s="126"/>
      <c r="I901" s="126"/>
      <c r="J901" s="126"/>
      <c r="K901" s="126"/>
    </row>
    <row r="902" spans="1:11" s="122" customFormat="1">
      <c r="A902" s="138" t="s">
        <v>2588</v>
      </c>
      <c r="B902" s="139">
        <v>66000</v>
      </c>
      <c r="C902" s="159">
        <f t="shared" si="36"/>
        <v>858000</v>
      </c>
      <c r="D902" s="129">
        <f t="shared" ref="D902:D965" si="37">SUM($G$3)*(B902*0.001)</f>
        <v>64680</v>
      </c>
      <c r="E902" s="141" t="s">
        <v>7184</v>
      </c>
      <c r="F902" s="131"/>
      <c r="G902" s="126"/>
      <c r="H902" s="126"/>
      <c r="I902" s="126"/>
      <c r="J902" s="126"/>
      <c r="K902" s="126"/>
    </row>
    <row r="903" spans="1:11" s="122" customFormat="1">
      <c r="A903" s="138" t="s">
        <v>2589</v>
      </c>
      <c r="B903" s="139">
        <v>67000</v>
      </c>
      <c r="C903" s="159">
        <f t="shared" ref="C903:C966" si="38">SUM(C902)+13000</f>
        <v>871000</v>
      </c>
      <c r="D903" s="129">
        <f t="shared" si="37"/>
        <v>65660</v>
      </c>
      <c r="E903" s="141" t="s">
        <v>7184</v>
      </c>
      <c r="F903" s="131"/>
      <c r="G903" s="126"/>
      <c r="H903" s="126"/>
      <c r="I903" s="126"/>
      <c r="J903" s="126"/>
      <c r="K903" s="126"/>
    </row>
    <row r="904" spans="1:11" s="122" customFormat="1">
      <c r="A904" s="138" t="s">
        <v>2590</v>
      </c>
      <c r="B904" s="139">
        <v>68000</v>
      </c>
      <c r="C904" s="159">
        <f t="shared" si="38"/>
        <v>884000</v>
      </c>
      <c r="D904" s="129">
        <f t="shared" si="37"/>
        <v>66640</v>
      </c>
      <c r="E904" s="141" t="s">
        <v>7184</v>
      </c>
      <c r="F904" s="131"/>
      <c r="G904" s="126"/>
      <c r="H904" s="126"/>
      <c r="I904" s="126"/>
      <c r="J904" s="126"/>
      <c r="K904" s="126"/>
    </row>
    <row r="905" spans="1:11" s="122" customFormat="1">
      <c r="A905" s="138" t="s">
        <v>2591</v>
      </c>
      <c r="B905" s="139">
        <v>69000</v>
      </c>
      <c r="C905" s="159">
        <f t="shared" si="38"/>
        <v>897000</v>
      </c>
      <c r="D905" s="129">
        <f t="shared" si="37"/>
        <v>67620</v>
      </c>
      <c r="E905" s="141" t="s">
        <v>7184</v>
      </c>
      <c r="F905" s="131"/>
      <c r="G905" s="126"/>
      <c r="H905" s="126"/>
      <c r="I905" s="126"/>
      <c r="J905" s="126"/>
      <c r="K905" s="126"/>
    </row>
    <row r="906" spans="1:11" s="122" customFormat="1">
      <c r="A906" s="138" t="s">
        <v>2592</v>
      </c>
      <c r="B906" s="139">
        <v>70000</v>
      </c>
      <c r="C906" s="159">
        <f t="shared" si="38"/>
        <v>910000</v>
      </c>
      <c r="D906" s="129">
        <f t="shared" si="37"/>
        <v>68600</v>
      </c>
      <c r="E906" s="141" t="s">
        <v>7184</v>
      </c>
      <c r="F906" s="131"/>
      <c r="G906" s="126"/>
      <c r="H906" s="126"/>
      <c r="I906" s="126"/>
      <c r="J906" s="126"/>
      <c r="K906" s="126"/>
    </row>
    <row r="907" spans="1:11" s="122" customFormat="1">
      <c r="A907" s="138" t="s">
        <v>2593</v>
      </c>
      <c r="B907" s="139">
        <v>71000</v>
      </c>
      <c r="C907" s="159">
        <f t="shared" si="38"/>
        <v>923000</v>
      </c>
      <c r="D907" s="129">
        <f t="shared" si="37"/>
        <v>69580</v>
      </c>
      <c r="E907" s="141" t="s">
        <v>7184</v>
      </c>
      <c r="F907" s="131"/>
      <c r="G907" s="126"/>
      <c r="H907" s="126"/>
      <c r="I907" s="126"/>
      <c r="J907" s="126"/>
      <c r="K907" s="126"/>
    </row>
    <row r="908" spans="1:11" s="122" customFormat="1">
      <c r="A908" s="138" t="s">
        <v>2594</v>
      </c>
      <c r="B908" s="139">
        <v>72000</v>
      </c>
      <c r="C908" s="159">
        <f t="shared" si="38"/>
        <v>936000</v>
      </c>
      <c r="D908" s="129">
        <f t="shared" si="37"/>
        <v>70560</v>
      </c>
      <c r="E908" s="141" t="s">
        <v>7184</v>
      </c>
      <c r="F908" s="131"/>
      <c r="G908" s="126"/>
      <c r="H908" s="126"/>
      <c r="I908" s="126"/>
      <c r="J908" s="126"/>
      <c r="K908" s="126"/>
    </row>
    <row r="909" spans="1:11" s="122" customFormat="1">
      <c r="A909" s="138" t="s">
        <v>2595</v>
      </c>
      <c r="B909" s="139">
        <v>73000</v>
      </c>
      <c r="C909" s="159">
        <f t="shared" si="38"/>
        <v>949000</v>
      </c>
      <c r="D909" s="129">
        <f t="shared" si="37"/>
        <v>71540</v>
      </c>
      <c r="E909" s="141" t="s">
        <v>7184</v>
      </c>
      <c r="F909" s="131"/>
      <c r="G909" s="126"/>
      <c r="H909" s="126"/>
      <c r="I909" s="126"/>
      <c r="J909" s="126"/>
      <c r="K909" s="126"/>
    </row>
    <row r="910" spans="1:11" s="122" customFormat="1">
      <c r="A910" s="138" t="s">
        <v>2596</v>
      </c>
      <c r="B910" s="139">
        <v>74000</v>
      </c>
      <c r="C910" s="159">
        <f t="shared" si="38"/>
        <v>962000</v>
      </c>
      <c r="D910" s="129">
        <f t="shared" si="37"/>
        <v>72520</v>
      </c>
      <c r="E910" s="141" t="s">
        <v>7184</v>
      </c>
      <c r="F910" s="131"/>
      <c r="G910" s="126"/>
      <c r="H910" s="126"/>
      <c r="I910" s="126"/>
      <c r="J910" s="126"/>
      <c r="K910" s="126"/>
    </row>
    <row r="911" spans="1:11" s="122" customFormat="1">
      <c r="A911" s="138" t="s">
        <v>2597</v>
      </c>
      <c r="B911" s="139">
        <v>75000</v>
      </c>
      <c r="C911" s="159">
        <f t="shared" si="38"/>
        <v>975000</v>
      </c>
      <c r="D911" s="129">
        <f t="shared" si="37"/>
        <v>73500</v>
      </c>
      <c r="E911" s="141" t="s">
        <v>7184</v>
      </c>
      <c r="F911" s="131"/>
      <c r="G911" s="126"/>
      <c r="H911" s="126"/>
      <c r="I911" s="126"/>
      <c r="J911" s="126"/>
      <c r="K911" s="126"/>
    </row>
    <row r="912" spans="1:11" s="122" customFormat="1">
      <c r="A912" s="138" t="s">
        <v>2598</v>
      </c>
      <c r="B912" s="139">
        <v>76000</v>
      </c>
      <c r="C912" s="159">
        <f t="shared" si="38"/>
        <v>988000</v>
      </c>
      <c r="D912" s="129">
        <f t="shared" si="37"/>
        <v>74480</v>
      </c>
      <c r="E912" s="141" t="s">
        <v>7184</v>
      </c>
      <c r="F912" s="131"/>
      <c r="G912" s="126"/>
      <c r="H912" s="126"/>
      <c r="I912" s="126"/>
      <c r="J912" s="126"/>
      <c r="K912" s="126"/>
    </row>
    <row r="913" spans="1:11" s="122" customFormat="1">
      <c r="A913" s="138" t="s">
        <v>2599</v>
      </c>
      <c r="B913" s="139">
        <v>77000</v>
      </c>
      <c r="C913" s="159">
        <f t="shared" si="38"/>
        <v>1001000</v>
      </c>
      <c r="D913" s="129">
        <f t="shared" si="37"/>
        <v>75460</v>
      </c>
      <c r="E913" s="141" t="s">
        <v>7184</v>
      </c>
      <c r="F913" s="131"/>
      <c r="G913" s="126"/>
      <c r="H913" s="126"/>
      <c r="I913" s="126"/>
      <c r="J913" s="126"/>
      <c r="K913" s="126"/>
    </row>
    <row r="914" spans="1:11" s="122" customFormat="1">
      <c r="A914" s="138" t="s">
        <v>2600</v>
      </c>
      <c r="B914" s="139">
        <v>78000</v>
      </c>
      <c r="C914" s="159">
        <f t="shared" si="38"/>
        <v>1014000</v>
      </c>
      <c r="D914" s="129">
        <f t="shared" si="37"/>
        <v>76440</v>
      </c>
      <c r="E914" s="141" t="s">
        <v>7184</v>
      </c>
      <c r="F914" s="131"/>
      <c r="G914" s="126"/>
      <c r="H914" s="126"/>
      <c r="I914" s="126"/>
      <c r="J914" s="126"/>
      <c r="K914" s="126"/>
    </row>
    <row r="915" spans="1:11" s="122" customFormat="1">
      <c r="A915" s="138" t="s">
        <v>2601</v>
      </c>
      <c r="B915" s="139">
        <v>79000</v>
      </c>
      <c r="C915" s="159">
        <f t="shared" si="38"/>
        <v>1027000</v>
      </c>
      <c r="D915" s="129">
        <f t="shared" si="37"/>
        <v>77420</v>
      </c>
      <c r="E915" s="141" t="s">
        <v>7184</v>
      </c>
      <c r="F915" s="131"/>
      <c r="G915" s="126"/>
      <c r="H915" s="126"/>
      <c r="I915" s="126"/>
      <c r="J915" s="126"/>
      <c r="K915" s="126"/>
    </row>
    <row r="916" spans="1:11" s="122" customFormat="1">
      <c r="A916" s="138" t="s">
        <v>2602</v>
      </c>
      <c r="B916" s="139">
        <v>80000</v>
      </c>
      <c r="C916" s="159">
        <f t="shared" si="38"/>
        <v>1040000</v>
      </c>
      <c r="D916" s="129">
        <f t="shared" si="37"/>
        <v>78400</v>
      </c>
      <c r="E916" s="141" t="s">
        <v>7184</v>
      </c>
      <c r="F916" s="131"/>
      <c r="G916" s="126"/>
      <c r="H916" s="126"/>
      <c r="I916" s="126"/>
      <c r="J916" s="126"/>
      <c r="K916" s="126"/>
    </row>
    <row r="917" spans="1:11" s="122" customFormat="1">
      <c r="A917" s="138" t="s">
        <v>2603</v>
      </c>
      <c r="B917" s="139">
        <v>81000</v>
      </c>
      <c r="C917" s="159">
        <f t="shared" si="38"/>
        <v>1053000</v>
      </c>
      <c r="D917" s="129">
        <f t="shared" si="37"/>
        <v>79380</v>
      </c>
      <c r="E917" s="141" t="s">
        <v>7184</v>
      </c>
      <c r="F917" s="131"/>
      <c r="G917" s="126"/>
      <c r="H917" s="126"/>
      <c r="I917" s="126"/>
      <c r="J917" s="126"/>
      <c r="K917" s="126"/>
    </row>
    <row r="918" spans="1:11" s="122" customFormat="1">
      <c r="A918" s="138" t="s">
        <v>2604</v>
      </c>
      <c r="B918" s="139">
        <v>82000</v>
      </c>
      <c r="C918" s="159">
        <f t="shared" si="38"/>
        <v>1066000</v>
      </c>
      <c r="D918" s="129">
        <f t="shared" si="37"/>
        <v>80360</v>
      </c>
      <c r="E918" s="141" t="s">
        <v>7184</v>
      </c>
      <c r="F918" s="131"/>
      <c r="G918" s="126"/>
      <c r="H918" s="126"/>
      <c r="I918" s="126"/>
      <c r="J918" s="126"/>
      <c r="K918" s="126"/>
    </row>
    <row r="919" spans="1:11" s="122" customFormat="1">
      <c r="A919" s="138" t="s">
        <v>2605</v>
      </c>
      <c r="B919" s="139">
        <v>83000</v>
      </c>
      <c r="C919" s="159">
        <f t="shared" si="38"/>
        <v>1079000</v>
      </c>
      <c r="D919" s="129">
        <f t="shared" si="37"/>
        <v>81340</v>
      </c>
      <c r="E919" s="141" t="s">
        <v>7184</v>
      </c>
      <c r="F919" s="131"/>
      <c r="G919" s="126"/>
      <c r="H919" s="126"/>
      <c r="I919" s="126"/>
      <c r="J919" s="126"/>
      <c r="K919" s="126"/>
    </row>
    <row r="920" spans="1:11" s="122" customFormat="1">
      <c r="A920" s="138" t="s">
        <v>2606</v>
      </c>
      <c r="B920" s="139">
        <v>84000</v>
      </c>
      <c r="C920" s="159">
        <f t="shared" si="38"/>
        <v>1092000</v>
      </c>
      <c r="D920" s="129">
        <f t="shared" si="37"/>
        <v>82320</v>
      </c>
      <c r="E920" s="141" t="s">
        <v>7184</v>
      </c>
      <c r="F920" s="131"/>
      <c r="G920" s="126"/>
      <c r="H920" s="126"/>
      <c r="I920" s="126"/>
      <c r="J920" s="126"/>
      <c r="K920" s="126"/>
    </row>
    <row r="921" spans="1:11" s="122" customFormat="1">
      <c r="A921" s="138" t="s">
        <v>2607</v>
      </c>
      <c r="B921" s="139">
        <v>85000</v>
      </c>
      <c r="C921" s="159">
        <f t="shared" si="38"/>
        <v>1105000</v>
      </c>
      <c r="D921" s="129">
        <f t="shared" si="37"/>
        <v>83300</v>
      </c>
      <c r="E921" s="141" t="s">
        <v>7184</v>
      </c>
      <c r="F921" s="131"/>
      <c r="G921" s="126"/>
      <c r="H921" s="126"/>
      <c r="I921" s="126"/>
      <c r="J921" s="126"/>
      <c r="K921" s="126"/>
    </row>
    <row r="922" spans="1:11" s="122" customFormat="1">
      <c r="A922" s="138" t="s">
        <v>2608</v>
      </c>
      <c r="B922" s="139">
        <v>86000</v>
      </c>
      <c r="C922" s="159">
        <f t="shared" si="38"/>
        <v>1118000</v>
      </c>
      <c r="D922" s="129">
        <f t="shared" si="37"/>
        <v>84280</v>
      </c>
      <c r="E922" s="141" t="s">
        <v>7184</v>
      </c>
      <c r="F922" s="131"/>
      <c r="G922" s="126"/>
      <c r="H922" s="126"/>
      <c r="I922" s="126"/>
      <c r="J922" s="126"/>
      <c r="K922" s="126"/>
    </row>
    <row r="923" spans="1:11" s="122" customFormat="1">
      <c r="A923" s="138" t="s">
        <v>2609</v>
      </c>
      <c r="B923" s="139">
        <v>87000</v>
      </c>
      <c r="C923" s="159">
        <f t="shared" si="38"/>
        <v>1131000</v>
      </c>
      <c r="D923" s="129">
        <f t="shared" si="37"/>
        <v>85260</v>
      </c>
      <c r="E923" s="141" t="s">
        <v>7184</v>
      </c>
      <c r="F923" s="131"/>
      <c r="G923" s="126"/>
      <c r="H923" s="126"/>
      <c r="I923" s="126"/>
      <c r="J923" s="126"/>
      <c r="K923" s="126"/>
    </row>
    <row r="924" spans="1:11" s="122" customFormat="1">
      <c r="A924" s="138" t="s">
        <v>2610</v>
      </c>
      <c r="B924" s="139">
        <v>88000</v>
      </c>
      <c r="C924" s="159">
        <f t="shared" si="38"/>
        <v>1144000</v>
      </c>
      <c r="D924" s="129">
        <f t="shared" si="37"/>
        <v>86240</v>
      </c>
      <c r="E924" s="141" t="s">
        <v>7184</v>
      </c>
      <c r="F924" s="131"/>
      <c r="G924" s="126"/>
      <c r="H924" s="126"/>
      <c r="I924" s="126"/>
      <c r="J924" s="126"/>
      <c r="K924" s="126"/>
    </row>
    <row r="925" spans="1:11" s="122" customFormat="1">
      <c r="A925" s="138" t="s">
        <v>2611</v>
      </c>
      <c r="B925" s="139">
        <v>89000</v>
      </c>
      <c r="C925" s="159">
        <f t="shared" si="38"/>
        <v>1157000</v>
      </c>
      <c r="D925" s="129">
        <f t="shared" si="37"/>
        <v>87220</v>
      </c>
      <c r="E925" s="141" t="s">
        <v>7184</v>
      </c>
      <c r="F925" s="131"/>
      <c r="G925" s="126"/>
      <c r="H925" s="126"/>
      <c r="I925" s="126"/>
      <c r="J925" s="126"/>
      <c r="K925" s="126"/>
    </row>
    <row r="926" spans="1:11" s="122" customFormat="1">
      <c r="A926" s="138" t="s">
        <v>2612</v>
      </c>
      <c r="B926" s="139">
        <v>90000</v>
      </c>
      <c r="C926" s="159">
        <f t="shared" si="38"/>
        <v>1170000</v>
      </c>
      <c r="D926" s="129">
        <f t="shared" si="37"/>
        <v>88200</v>
      </c>
      <c r="E926" s="141" t="s">
        <v>7184</v>
      </c>
      <c r="F926" s="131"/>
      <c r="G926" s="126"/>
      <c r="H926" s="126"/>
      <c r="I926" s="126"/>
      <c r="J926" s="126"/>
      <c r="K926" s="126"/>
    </row>
    <row r="927" spans="1:11" s="122" customFormat="1">
      <c r="A927" s="138" t="s">
        <v>2613</v>
      </c>
      <c r="B927" s="139">
        <v>91000</v>
      </c>
      <c r="C927" s="159">
        <f t="shared" si="38"/>
        <v>1183000</v>
      </c>
      <c r="D927" s="129">
        <f t="shared" si="37"/>
        <v>89180</v>
      </c>
      <c r="E927" s="141" t="s">
        <v>7184</v>
      </c>
      <c r="F927" s="131"/>
      <c r="G927" s="126"/>
      <c r="H927" s="126"/>
      <c r="I927" s="126"/>
      <c r="J927" s="126"/>
      <c r="K927" s="126"/>
    </row>
    <row r="928" spans="1:11" s="122" customFormat="1">
      <c r="A928" s="138" t="s">
        <v>2614</v>
      </c>
      <c r="B928" s="139">
        <v>92000</v>
      </c>
      <c r="C928" s="159">
        <f t="shared" si="38"/>
        <v>1196000</v>
      </c>
      <c r="D928" s="129">
        <f t="shared" si="37"/>
        <v>90160</v>
      </c>
      <c r="E928" s="141" t="s">
        <v>7184</v>
      </c>
      <c r="F928" s="131"/>
      <c r="G928" s="126"/>
      <c r="H928" s="126"/>
      <c r="I928" s="126"/>
      <c r="J928" s="126"/>
      <c r="K928" s="126"/>
    </row>
    <row r="929" spans="1:11" s="122" customFormat="1">
      <c r="A929" s="138" t="s">
        <v>2615</v>
      </c>
      <c r="B929" s="139">
        <v>93000</v>
      </c>
      <c r="C929" s="159">
        <f t="shared" si="38"/>
        <v>1209000</v>
      </c>
      <c r="D929" s="129">
        <f t="shared" si="37"/>
        <v>91140</v>
      </c>
      <c r="E929" s="141" t="s">
        <v>7184</v>
      </c>
      <c r="F929" s="131"/>
      <c r="G929" s="126"/>
      <c r="H929" s="126"/>
      <c r="I929" s="126"/>
      <c r="J929" s="126"/>
      <c r="K929" s="126"/>
    </row>
    <row r="930" spans="1:11" s="122" customFormat="1">
      <c r="A930" s="138" t="s">
        <v>2616</v>
      </c>
      <c r="B930" s="139">
        <v>94000</v>
      </c>
      <c r="C930" s="159">
        <f t="shared" si="38"/>
        <v>1222000</v>
      </c>
      <c r="D930" s="129">
        <f t="shared" si="37"/>
        <v>92120</v>
      </c>
      <c r="E930" s="141" t="s">
        <v>7184</v>
      </c>
      <c r="F930" s="131"/>
      <c r="G930" s="126"/>
      <c r="H930" s="126"/>
      <c r="I930" s="126"/>
      <c r="J930" s="126"/>
      <c r="K930" s="126"/>
    </row>
    <row r="931" spans="1:11" s="122" customFormat="1">
      <c r="A931" s="138" t="s">
        <v>2617</v>
      </c>
      <c r="B931" s="139">
        <v>95000</v>
      </c>
      <c r="C931" s="159">
        <f t="shared" si="38"/>
        <v>1235000</v>
      </c>
      <c r="D931" s="129">
        <f t="shared" si="37"/>
        <v>93100</v>
      </c>
      <c r="E931" s="141" t="s">
        <v>7184</v>
      </c>
      <c r="F931" s="131"/>
      <c r="G931" s="126"/>
      <c r="H931" s="126"/>
      <c r="I931" s="126"/>
      <c r="J931" s="126"/>
      <c r="K931" s="126"/>
    </row>
    <row r="932" spans="1:11" s="122" customFormat="1">
      <c r="A932" s="138" t="s">
        <v>2618</v>
      </c>
      <c r="B932" s="139">
        <v>96000</v>
      </c>
      <c r="C932" s="159">
        <f t="shared" si="38"/>
        <v>1248000</v>
      </c>
      <c r="D932" s="129">
        <f t="shared" si="37"/>
        <v>94080</v>
      </c>
      <c r="E932" s="141" t="s">
        <v>7184</v>
      </c>
      <c r="F932" s="131"/>
      <c r="G932" s="126"/>
      <c r="H932" s="126"/>
      <c r="I932" s="126"/>
      <c r="J932" s="126"/>
      <c r="K932" s="126"/>
    </row>
    <row r="933" spans="1:11" s="122" customFormat="1">
      <c r="A933" s="138" t="s">
        <v>2619</v>
      </c>
      <c r="B933" s="139">
        <v>97000</v>
      </c>
      <c r="C933" s="159">
        <f t="shared" si="38"/>
        <v>1261000</v>
      </c>
      <c r="D933" s="129">
        <f t="shared" si="37"/>
        <v>95060</v>
      </c>
      <c r="E933" s="141" t="s">
        <v>7184</v>
      </c>
      <c r="F933" s="131"/>
      <c r="G933" s="126"/>
      <c r="H933" s="126"/>
      <c r="I933" s="126"/>
      <c r="J933" s="126"/>
      <c r="K933" s="126"/>
    </row>
    <row r="934" spans="1:11" s="122" customFormat="1">
      <c r="A934" s="138" t="s">
        <v>2620</v>
      </c>
      <c r="B934" s="139">
        <v>98000</v>
      </c>
      <c r="C934" s="159">
        <f t="shared" si="38"/>
        <v>1274000</v>
      </c>
      <c r="D934" s="129">
        <f t="shared" si="37"/>
        <v>96040</v>
      </c>
      <c r="E934" s="141" t="s">
        <v>7184</v>
      </c>
      <c r="F934" s="131"/>
      <c r="G934" s="126"/>
      <c r="H934" s="126"/>
      <c r="I934" s="126"/>
      <c r="J934" s="126"/>
      <c r="K934" s="126"/>
    </row>
    <row r="935" spans="1:11" s="122" customFormat="1">
      <c r="A935" s="138" t="s">
        <v>2621</v>
      </c>
      <c r="B935" s="139">
        <v>99000</v>
      </c>
      <c r="C935" s="159">
        <f t="shared" si="38"/>
        <v>1287000</v>
      </c>
      <c r="D935" s="129">
        <f t="shared" si="37"/>
        <v>97020</v>
      </c>
      <c r="E935" s="141" t="s">
        <v>7184</v>
      </c>
      <c r="F935" s="131"/>
      <c r="G935" s="126"/>
      <c r="H935" s="126"/>
      <c r="I935" s="126"/>
      <c r="J935" s="126"/>
      <c r="K935" s="126"/>
    </row>
    <row r="936" spans="1:11" s="122" customFormat="1">
      <c r="A936" s="138" t="s">
        <v>2622</v>
      </c>
      <c r="B936" s="139">
        <v>100000</v>
      </c>
      <c r="C936" s="159">
        <f t="shared" si="38"/>
        <v>1300000</v>
      </c>
      <c r="D936" s="129">
        <f t="shared" si="37"/>
        <v>98000</v>
      </c>
      <c r="E936" s="141" t="s">
        <v>7184</v>
      </c>
      <c r="F936" s="131"/>
      <c r="G936" s="126"/>
      <c r="H936" s="126"/>
      <c r="I936" s="126"/>
      <c r="J936" s="126"/>
      <c r="K936" s="126"/>
    </row>
    <row r="937" spans="1:11" s="122" customFormat="1">
      <c r="A937" s="138" t="s">
        <v>2623</v>
      </c>
      <c r="B937" s="139">
        <v>101000</v>
      </c>
      <c r="C937" s="159">
        <f t="shared" si="38"/>
        <v>1313000</v>
      </c>
      <c r="D937" s="129">
        <f t="shared" si="37"/>
        <v>98980</v>
      </c>
      <c r="E937" s="141" t="s">
        <v>7184</v>
      </c>
      <c r="F937" s="131"/>
      <c r="G937" s="126"/>
      <c r="H937" s="126"/>
      <c r="I937" s="126"/>
      <c r="J937" s="126"/>
      <c r="K937" s="126"/>
    </row>
    <row r="938" spans="1:11" s="122" customFormat="1">
      <c r="A938" s="138" t="s">
        <v>2624</v>
      </c>
      <c r="B938" s="139">
        <v>102000</v>
      </c>
      <c r="C938" s="159">
        <f t="shared" si="38"/>
        <v>1326000</v>
      </c>
      <c r="D938" s="129">
        <f t="shared" si="37"/>
        <v>99960</v>
      </c>
      <c r="E938" s="141" t="s">
        <v>7184</v>
      </c>
      <c r="F938" s="131"/>
      <c r="G938" s="126"/>
      <c r="H938" s="126"/>
      <c r="I938" s="126"/>
      <c r="J938" s="126"/>
      <c r="K938" s="126"/>
    </row>
    <row r="939" spans="1:11" s="122" customFormat="1">
      <c r="A939" s="138" t="s">
        <v>2625</v>
      </c>
      <c r="B939" s="139">
        <v>103000</v>
      </c>
      <c r="C939" s="159">
        <f t="shared" si="38"/>
        <v>1339000</v>
      </c>
      <c r="D939" s="129">
        <f t="shared" si="37"/>
        <v>100940</v>
      </c>
      <c r="E939" s="141" t="s">
        <v>7184</v>
      </c>
      <c r="F939" s="131"/>
      <c r="G939" s="126"/>
      <c r="H939" s="126"/>
      <c r="I939" s="126"/>
      <c r="J939" s="126"/>
      <c r="K939" s="126"/>
    </row>
    <row r="940" spans="1:11" s="122" customFormat="1">
      <c r="A940" s="138" t="s">
        <v>2626</v>
      </c>
      <c r="B940" s="139">
        <v>104000</v>
      </c>
      <c r="C940" s="159">
        <f t="shared" si="38"/>
        <v>1352000</v>
      </c>
      <c r="D940" s="129">
        <f t="shared" si="37"/>
        <v>101920</v>
      </c>
      <c r="E940" s="141" t="s">
        <v>7184</v>
      </c>
      <c r="F940" s="131"/>
      <c r="G940" s="126"/>
      <c r="H940" s="126"/>
      <c r="I940" s="126"/>
      <c r="J940" s="126"/>
      <c r="K940" s="126"/>
    </row>
    <row r="941" spans="1:11" s="122" customFormat="1">
      <c r="A941" s="138" t="s">
        <v>2627</v>
      </c>
      <c r="B941" s="139">
        <v>105000</v>
      </c>
      <c r="C941" s="159">
        <f t="shared" si="38"/>
        <v>1365000</v>
      </c>
      <c r="D941" s="129">
        <f t="shared" si="37"/>
        <v>102900</v>
      </c>
      <c r="E941" s="141" t="s">
        <v>7184</v>
      </c>
      <c r="F941" s="131"/>
      <c r="G941" s="126"/>
      <c r="H941" s="126"/>
      <c r="I941" s="126"/>
      <c r="J941" s="126"/>
      <c r="K941" s="126"/>
    </row>
    <row r="942" spans="1:11" s="122" customFormat="1">
      <c r="A942" s="138" t="s">
        <v>2628</v>
      </c>
      <c r="B942" s="139">
        <v>106000</v>
      </c>
      <c r="C942" s="159">
        <f t="shared" si="38"/>
        <v>1378000</v>
      </c>
      <c r="D942" s="129">
        <f t="shared" si="37"/>
        <v>103880</v>
      </c>
      <c r="E942" s="141" t="s">
        <v>7184</v>
      </c>
      <c r="F942" s="131"/>
      <c r="G942" s="126"/>
      <c r="H942" s="126"/>
      <c r="I942" s="126"/>
      <c r="J942" s="126"/>
      <c r="K942" s="126"/>
    </row>
    <row r="943" spans="1:11" s="122" customFormat="1">
      <c r="A943" s="138" t="s">
        <v>2629</v>
      </c>
      <c r="B943" s="139">
        <v>107000</v>
      </c>
      <c r="C943" s="159">
        <f t="shared" si="38"/>
        <v>1391000</v>
      </c>
      <c r="D943" s="129">
        <f t="shared" si="37"/>
        <v>104860</v>
      </c>
      <c r="E943" s="141" t="s">
        <v>7184</v>
      </c>
      <c r="F943" s="131"/>
      <c r="G943" s="126"/>
      <c r="H943" s="126"/>
      <c r="I943" s="126"/>
      <c r="J943" s="126"/>
      <c r="K943" s="126"/>
    </row>
    <row r="944" spans="1:11" s="122" customFormat="1">
      <c r="A944" s="138" t="s">
        <v>2630</v>
      </c>
      <c r="B944" s="139">
        <v>108000</v>
      </c>
      <c r="C944" s="159">
        <f t="shared" si="38"/>
        <v>1404000</v>
      </c>
      <c r="D944" s="129">
        <f t="shared" si="37"/>
        <v>105840</v>
      </c>
      <c r="E944" s="141" t="s">
        <v>7184</v>
      </c>
      <c r="F944" s="131"/>
      <c r="G944" s="126"/>
      <c r="H944" s="126"/>
      <c r="I944" s="126"/>
      <c r="J944" s="126"/>
      <c r="K944" s="126"/>
    </row>
    <row r="945" spans="1:11" s="122" customFormat="1">
      <c r="A945" s="138" t="s">
        <v>2631</v>
      </c>
      <c r="B945" s="139">
        <v>109000</v>
      </c>
      <c r="C945" s="159">
        <f t="shared" si="38"/>
        <v>1417000</v>
      </c>
      <c r="D945" s="129">
        <f t="shared" si="37"/>
        <v>106820</v>
      </c>
      <c r="E945" s="141" t="s">
        <v>7184</v>
      </c>
      <c r="F945" s="131"/>
      <c r="G945" s="126"/>
      <c r="H945" s="126"/>
      <c r="I945" s="126"/>
      <c r="J945" s="126"/>
      <c r="K945" s="126"/>
    </row>
    <row r="946" spans="1:11" s="122" customFormat="1">
      <c r="A946" s="138" t="s">
        <v>2632</v>
      </c>
      <c r="B946" s="139">
        <v>110000</v>
      </c>
      <c r="C946" s="159">
        <f t="shared" si="38"/>
        <v>1430000</v>
      </c>
      <c r="D946" s="129">
        <f t="shared" si="37"/>
        <v>107800</v>
      </c>
      <c r="E946" s="141" t="s">
        <v>7184</v>
      </c>
      <c r="F946" s="131"/>
      <c r="G946" s="126"/>
      <c r="H946" s="126"/>
      <c r="I946" s="126"/>
      <c r="J946" s="126"/>
      <c r="K946" s="126"/>
    </row>
    <row r="947" spans="1:11" s="122" customFormat="1">
      <c r="A947" s="138" t="s">
        <v>2633</v>
      </c>
      <c r="B947" s="139">
        <v>111000</v>
      </c>
      <c r="C947" s="159">
        <f t="shared" si="38"/>
        <v>1443000</v>
      </c>
      <c r="D947" s="129">
        <f t="shared" si="37"/>
        <v>108780</v>
      </c>
      <c r="E947" s="141" t="s">
        <v>7184</v>
      </c>
      <c r="F947" s="131"/>
      <c r="G947" s="126"/>
      <c r="H947" s="126"/>
      <c r="I947" s="126"/>
      <c r="J947" s="126"/>
      <c r="K947" s="126"/>
    </row>
    <row r="948" spans="1:11" s="122" customFormat="1">
      <c r="A948" s="138" t="s">
        <v>2634</v>
      </c>
      <c r="B948" s="139">
        <v>112000</v>
      </c>
      <c r="C948" s="159">
        <f t="shared" si="38"/>
        <v>1456000</v>
      </c>
      <c r="D948" s="129">
        <f t="shared" si="37"/>
        <v>109760</v>
      </c>
      <c r="E948" s="141" t="s">
        <v>7184</v>
      </c>
      <c r="F948" s="131"/>
      <c r="G948" s="126"/>
      <c r="H948" s="126"/>
      <c r="I948" s="126"/>
      <c r="J948" s="126"/>
      <c r="K948" s="126"/>
    </row>
    <row r="949" spans="1:11" s="122" customFormat="1">
      <c r="A949" s="138" t="s">
        <v>2635</v>
      </c>
      <c r="B949" s="139">
        <v>113000</v>
      </c>
      <c r="C949" s="159">
        <f t="shared" si="38"/>
        <v>1469000</v>
      </c>
      <c r="D949" s="129">
        <f t="shared" si="37"/>
        <v>110740</v>
      </c>
      <c r="E949" s="141" t="s">
        <v>7184</v>
      </c>
      <c r="F949" s="131"/>
      <c r="G949" s="126"/>
      <c r="H949" s="126"/>
      <c r="I949" s="126"/>
      <c r="J949" s="126"/>
      <c r="K949" s="126"/>
    </row>
    <row r="950" spans="1:11" s="122" customFormat="1">
      <c r="A950" s="138" t="s">
        <v>2636</v>
      </c>
      <c r="B950" s="139">
        <v>114000</v>
      </c>
      <c r="C950" s="159">
        <f t="shared" si="38"/>
        <v>1482000</v>
      </c>
      <c r="D950" s="129">
        <f t="shared" si="37"/>
        <v>111720</v>
      </c>
      <c r="E950" s="141" t="s">
        <v>7184</v>
      </c>
      <c r="F950" s="131"/>
      <c r="G950" s="126"/>
      <c r="H950" s="126"/>
      <c r="I950" s="126"/>
      <c r="J950" s="126"/>
      <c r="K950" s="126"/>
    </row>
    <row r="951" spans="1:11" s="122" customFormat="1">
      <c r="A951" s="138" t="s">
        <v>2637</v>
      </c>
      <c r="B951" s="139">
        <v>115000</v>
      </c>
      <c r="C951" s="159">
        <f t="shared" si="38"/>
        <v>1495000</v>
      </c>
      <c r="D951" s="129">
        <f t="shared" si="37"/>
        <v>112700</v>
      </c>
      <c r="E951" s="141" t="s">
        <v>7184</v>
      </c>
      <c r="F951" s="131"/>
      <c r="G951" s="126"/>
      <c r="H951" s="126"/>
      <c r="I951" s="126"/>
      <c r="J951" s="126"/>
      <c r="K951" s="126"/>
    </row>
    <row r="952" spans="1:11" s="122" customFormat="1">
      <c r="A952" s="138" t="s">
        <v>2638</v>
      </c>
      <c r="B952" s="139">
        <v>116000</v>
      </c>
      <c r="C952" s="159">
        <f t="shared" si="38"/>
        <v>1508000</v>
      </c>
      <c r="D952" s="129">
        <f t="shared" si="37"/>
        <v>113680</v>
      </c>
      <c r="E952" s="141" t="s">
        <v>7184</v>
      </c>
      <c r="F952" s="131"/>
      <c r="G952" s="126"/>
      <c r="H952" s="126"/>
      <c r="I952" s="126"/>
      <c r="J952" s="126"/>
      <c r="K952" s="126"/>
    </row>
    <row r="953" spans="1:11" s="122" customFormat="1">
      <c r="A953" s="138" t="s">
        <v>2639</v>
      </c>
      <c r="B953" s="139">
        <v>117000</v>
      </c>
      <c r="C953" s="159">
        <f t="shared" si="38"/>
        <v>1521000</v>
      </c>
      <c r="D953" s="129">
        <f t="shared" si="37"/>
        <v>114660</v>
      </c>
      <c r="E953" s="141" t="s">
        <v>7184</v>
      </c>
      <c r="F953" s="131"/>
      <c r="G953" s="126"/>
      <c r="H953" s="126"/>
      <c r="I953" s="126"/>
      <c r="J953" s="126"/>
      <c r="K953" s="126"/>
    </row>
    <row r="954" spans="1:11" s="122" customFormat="1">
      <c r="A954" s="138" t="s">
        <v>2640</v>
      </c>
      <c r="B954" s="139">
        <v>118000</v>
      </c>
      <c r="C954" s="159">
        <f t="shared" si="38"/>
        <v>1534000</v>
      </c>
      <c r="D954" s="129">
        <f t="shared" si="37"/>
        <v>115640</v>
      </c>
      <c r="E954" s="141" t="s">
        <v>7184</v>
      </c>
      <c r="F954" s="131"/>
      <c r="G954" s="126"/>
      <c r="H954" s="126"/>
      <c r="I954" s="126"/>
      <c r="J954" s="126"/>
      <c r="K954" s="126"/>
    </row>
    <row r="955" spans="1:11" s="122" customFormat="1">
      <c r="A955" s="138" t="s">
        <v>2641</v>
      </c>
      <c r="B955" s="139">
        <v>119000</v>
      </c>
      <c r="C955" s="159">
        <f t="shared" si="38"/>
        <v>1547000</v>
      </c>
      <c r="D955" s="129">
        <f t="shared" si="37"/>
        <v>116620</v>
      </c>
      <c r="E955" s="141" t="s">
        <v>7184</v>
      </c>
      <c r="F955" s="131"/>
      <c r="G955" s="126"/>
      <c r="H955" s="126"/>
      <c r="I955" s="126"/>
      <c r="J955" s="126"/>
      <c r="K955" s="126"/>
    </row>
    <row r="956" spans="1:11" s="122" customFormat="1">
      <c r="A956" s="138" t="s">
        <v>2642</v>
      </c>
      <c r="B956" s="139">
        <v>120000</v>
      </c>
      <c r="C956" s="159">
        <f t="shared" si="38"/>
        <v>1560000</v>
      </c>
      <c r="D956" s="129">
        <f t="shared" si="37"/>
        <v>117600</v>
      </c>
      <c r="E956" s="141" t="s">
        <v>7184</v>
      </c>
      <c r="F956" s="131"/>
      <c r="G956" s="126"/>
      <c r="H956" s="126"/>
      <c r="I956" s="126"/>
      <c r="J956" s="126"/>
      <c r="K956" s="126"/>
    </row>
    <row r="957" spans="1:11" s="122" customFormat="1">
      <c r="A957" s="138" t="s">
        <v>2643</v>
      </c>
      <c r="B957" s="139">
        <v>121000</v>
      </c>
      <c r="C957" s="159">
        <f t="shared" si="38"/>
        <v>1573000</v>
      </c>
      <c r="D957" s="129">
        <f t="shared" si="37"/>
        <v>118580</v>
      </c>
      <c r="E957" s="141" t="s">
        <v>7184</v>
      </c>
      <c r="F957" s="131"/>
      <c r="G957" s="126"/>
      <c r="H957" s="126"/>
      <c r="I957" s="126"/>
      <c r="J957" s="126"/>
      <c r="K957" s="126"/>
    </row>
    <row r="958" spans="1:11" s="122" customFormat="1">
      <c r="A958" s="138" t="s">
        <v>2644</v>
      </c>
      <c r="B958" s="139">
        <v>122000</v>
      </c>
      <c r="C958" s="159">
        <f t="shared" si="38"/>
        <v>1586000</v>
      </c>
      <c r="D958" s="129">
        <f t="shared" si="37"/>
        <v>119560</v>
      </c>
      <c r="E958" s="141" t="s">
        <v>7184</v>
      </c>
      <c r="F958" s="131"/>
      <c r="G958" s="126"/>
      <c r="H958" s="126"/>
      <c r="I958" s="126"/>
      <c r="J958" s="126"/>
      <c r="K958" s="126"/>
    </row>
    <row r="959" spans="1:11" s="122" customFormat="1">
      <c r="A959" s="138" t="s">
        <v>2645</v>
      </c>
      <c r="B959" s="139">
        <v>123000</v>
      </c>
      <c r="C959" s="159">
        <f t="shared" si="38"/>
        <v>1599000</v>
      </c>
      <c r="D959" s="129">
        <f t="shared" si="37"/>
        <v>120540</v>
      </c>
      <c r="E959" s="141" t="s">
        <v>7184</v>
      </c>
      <c r="F959" s="131"/>
      <c r="G959" s="126"/>
      <c r="H959" s="126"/>
      <c r="I959" s="126"/>
      <c r="J959" s="126"/>
      <c r="K959" s="126"/>
    </row>
    <row r="960" spans="1:11" s="122" customFormat="1">
      <c r="A960" s="138" t="s">
        <v>2646</v>
      </c>
      <c r="B960" s="139">
        <v>124000</v>
      </c>
      <c r="C960" s="159">
        <f t="shared" si="38"/>
        <v>1612000</v>
      </c>
      <c r="D960" s="129">
        <f t="shared" si="37"/>
        <v>121520</v>
      </c>
      <c r="E960" s="141" t="s">
        <v>7184</v>
      </c>
      <c r="F960" s="131"/>
      <c r="G960" s="126"/>
      <c r="H960" s="126"/>
      <c r="I960" s="126"/>
      <c r="J960" s="126"/>
      <c r="K960" s="126"/>
    </row>
    <row r="961" spans="1:11" s="122" customFormat="1">
      <c r="A961" s="138" t="s">
        <v>2647</v>
      </c>
      <c r="B961" s="139">
        <v>125000</v>
      </c>
      <c r="C961" s="159">
        <f t="shared" si="38"/>
        <v>1625000</v>
      </c>
      <c r="D961" s="129">
        <f t="shared" si="37"/>
        <v>122500</v>
      </c>
      <c r="E961" s="141" t="s">
        <v>7184</v>
      </c>
      <c r="F961" s="131"/>
      <c r="G961" s="126"/>
      <c r="H961" s="126"/>
      <c r="I961" s="126"/>
      <c r="J961" s="126"/>
      <c r="K961" s="126"/>
    </row>
    <row r="962" spans="1:11" s="122" customFormat="1">
      <c r="A962" s="138" t="s">
        <v>2648</v>
      </c>
      <c r="B962" s="139">
        <v>126000</v>
      </c>
      <c r="C962" s="159">
        <f t="shared" si="38"/>
        <v>1638000</v>
      </c>
      <c r="D962" s="129">
        <f t="shared" si="37"/>
        <v>123480</v>
      </c>
      <c r="E962" s="141" t="s">
        <v>7184</v>
      </c>
      <c r="F962" s="131"/>
      <c r="G962" s="126"/>
      <c r="H962" s="126"/>
      <c r="I962" s="126"/>
      <c r="J962" s="126"/>
      <c r="K962" s="126"/>
    </row>
    <row r="963" spans="1:11" s="122" customFormat="1">
      <c r="A963" s="138" t="s">
        <v>2649</v>
      </c>
      <c r="B963" s="139">
        <v>127000</v>
      </c>
      <c r="C963" s="159">
        <f t="shared" si="38"/>
        <v>1651000</v>
      </c>
      <c r="D963" s="129">
        <f t="shared" si="37"/>
        <v>124460</v>
      </c>
      <c r="E963" s="141" t="s">
        <v>7184</v>
      </c>
      <c r="F963" s="131"/>
      <c r="G963" s="126"/>
      <c r="H963" s="126"/>
      <c r="I963" s="126"/>
      <c r="J963" s="126"/>
      <c r="K963" s="126"/>
    </row>
    <row r="964" spans="1:11" s="122" customFormat="1">
      <c r="A964" s="138" t="s">
        <v>2650</v>
      </c>
      <c r="B964" s="139">
        <v>128000</v>
      </c>
      <c r="C964" s="159">
        <f t="shared" si="38"/>
        <v>1664000</v>
      </c>
      <c r="D964" s="129">
        <f t="shared" si="37"/>
        <v>125440</v>
      </c>
      <c r="E964" s="141" t="s">
        <v>7184</v>
      </c>
      <c r="F964" s="131"/>
      <c r="G964" s="126"/>
      <c r="H964" s="126"/>
      <c r="I964" s="126"/>
      <c r="J964" s="126"/>
      <c r="K964" s="126"/>
    </row>
    <row r="965" spans="1:11" s="122" customFormat="1">
      <c r="A965" s="138" t="s">
        <v>2651</v>
      </c>
      <c r="B965" s="139">
        <v>129000</v>
      </c>
      <c r="C965" s="159">
        <f t="shared" si="38"/>
        <v>1677000</v>
      </c>
      <c r="D965" s="129">
        <f t="shared" si="37"/>
        <v>126420</v>
      </c>
      <c r="E965" s="141" t="s">
        <v>7184</v>
      </c>
      <c r="F965" s="131"/>
      <c r="G965" s="126"/>
      <c r="H965" s="126"/>
      <c r="I965" s="126"/>
      <c r="J965" s="126"/>
      <c r="K965" s="126"/>
    </row>
    <row r="966" spans="1:11" s="122" customFormat="1">
      <c r="A966" s="138" t="s">
        <v>2652</v>
      </c>
      <c r="B966" s="139">
        <v>130000</v>
      </c>
      <c r="C966" s="159">
        <f t="shared" si="38"/>
        <v>1690000</v>
      </c>
      <c r="D966" s="129">
        <f t="shared" ref="D966:D1029" si="39">SUM($G$3)*(B966*0.001)</f>
        <v>127400</v>
      </c>
      <c r="E966" s="141" t="s">
        <v>7184</v>
      </c>
      <c r="F966" s="131"/>
      <c r="G966" s="126"/>
      <c r="H966" s="126"/>
      <c r="I966" s="126"/>
      <c r="J966" s="126"/>
      <c r="K966" s="126"/>
    </row>
    <row r="967" spans="1:11" s="122" customFormat="1">
      <c r="A967" s="138" t="s">
        <v>2653</v>
      </c>
      <c r="B967" s="139">
        <v>131000</v>
      </c>
      <c r="C967" s="159">
        <f t="shared" ref="C967:C1030" si="40">SUM(C966)+13000</f>
        <v>1703000</v>
      </c>
      <c r="D967" s="129">
        <f t="shared" si="39"/>
        <v>128380</v>
      </c>
      <c r="E967" s="141" t="s">
        <v>7184</v>
      </c>
      <c r="F967" s="131"/>
      <c r="G967" s="126"/>
      <c r="H967" s="126"/>
      <c r="I967" s="126"/>
      <c r="J967" s="126"/>
      <c r="K967" s="126"/>
    </row>
    <row r="968" spans="1:11" s="122" customFormat="1">
      <c r="A968" s="138" t="s">
        <v>2654</v>
      </c>
      <c r="B968" s="139">
        <v>132000</v>
      </c>
      <c r="C968" s="159">
        <f t="shared" si="40"/>
        <v>1716000</v>
      </c>
      <c r="D968" s="129">
        <f t="shared" si="39"/>
        <v>129360</v>
      </c>
      <c r="E968" s="141" t="s">
        <v>7184</v>
      </c>
      <c r="F968" s="131"/>
      <c r="G968" s="126"/>
      <c r="H968" s="126"/>
      <c r="I968" s="126"/>
      <c r="J968" s="126"/>
      <c r="K968" s="126"/>
    </row>
    <row r="969" spans="1:11" s="122" customFormat="1">
      <c r="A969" s="138" t="s">
        <v>2655</v>
      </c>
      <c r="B969" s="139">
        <v>133000</v>
      </c>
      <c r="C969" s="159">
        <f t="shared" si="40"/>
        <v>1729000</v>
      </c>
      <c r="D969" s="129">
        <f t="shared" si="39"/>
        <v>130340</v>
      </c>
      <c r="E969" s="141" t="s">
        <v>7184</v>
      </c>
      <c r="F969" s="131"/>
      <c r="G969" s="126"/>
      <c r="H969" s="126"/>
      <c r="I969" s="126"/>
      <c r="J969" s="126"/>
      <c r="K969" s="126"/>
    </row>
    <row r="970" spans="1:11" s="122" customFormat="1">
      <c r="A970" s="138" t="s">
        <v>2656</v>
      </c>
      <c r="B970" s="139">
        <v>134000</v>
      </c>
      <c r="C970" s="159">
        <f t="shared" si="40"/>
        <v>1742000</v>
      </c>
      <c r="D970" s="129">
        <f t="shared" si="39"/>
        <v>131320</v>
      </c>
      <c r="E970" s="141" t="s">
        <v>7184</v>
      </c>
      <c r="F970" s="131"/>
      <c r="G970" s="126"/>
      <c r="H970" s="126"/>
      <c r="I970" s="126"/>
      <c r="J970" s="126"/>
      <c r="K970" s="126"/>
    </row>
    <row r="971" spans="1:11" s="122" customFormat="1">
      <c r="A971" s="138" t="s">
        <v>2657</v>
      </c>
      <c r="B971" s="139">
        <v>135000</v>
      </c>
      <c r="C971" s="159">
        <f t="shared" si="40"/>
        <v>1755000</v>
      </c>
      <c r="D971" s="129">
        <f t="shared" si="39"/>
        <v>132300</v>
      </c>
      <c r="E971" s="141" t="s">
        <v>7184</v>
      </c>
      <c r="F971" s="131"/>
      <c r="G971" s="126"/>
      <c r="H971" s="126"/>
      <c r="I971" s="126"/>
      <c r="J971" s="126"/>
      <c r="K971" s="126"/>
    </row>
    <row r="972" spans="1:11" s="122" customFormat="1">
      <c r="A972" s="138" t="s">
        <v>2658</v>
      </c>
      <c r="B972" s="139">
        <v>136000</v>
      </c>
      <c r="C972" s="159">
        <f t="shared" si="40"/>
        <v>1768000</v>
      </c>
      <c r="D972" s="129">
        <f t="shared" si="39"/>
        <v>133280</v>
      </c>
      <c r="E972" s="141" t="s">
        <v>7184</v>
      </c>
      <c r="F972" s="131"/>
      <c r="G972" s="126"/>
      <c r="H972" s="126"/>
      <c r="I972" s="126"/>
      <c r="J972" s="126"/>
      <c r="K972" s="126"/>
    </row>
    <row r="973" spans="1:11" s="122" customFormat="1">
      <c r="A973" s="138" t="s">
        <v>2659</v>
      </c>
      <c r="B973" s="139">
        <v>137000</v>
      </c>
      <c r="C973" s="159">
        <f t="shared" si="40"/>
        <v>1781000</v>
      </c>
      <c r="D973" s="129">
        <f t="shared" si="39"/>
        <v>134260</v>
      </c>
      <c r="E973" s="141" t="s">
        <v>7184</v>
      </c>
      <c r="F973" s="131"/>
      <c r="G973" s="126"/>
      <c r="H973" s="126"/>
      <c r="I973" s="126"/>
      <c r="J973" s="126"/>
      <c r="K973" s="126"/>
    </row>
    <row r="974" spans="1:11" s="122" customFormat="1">
      <c r="A974" s="138" t="s">
        <v>2660</v>
      </c>
      <c r="B974" s="139">
        <v>138000</v>
      </c>
      <c r="C974" s="159">
        <f t="shared" si="40"/>
        <v>1794000</v>
      </c>
      <c r="D974" s="129">
        <f t="shared" si="39"/>
        <v>135240</v>
      </c>
      <c r="E974" s="141" t="s">
        <v>7184</v>
      </c>
      <c r="F974" s="131"/>
      <c r="G974" s="126"/>
      <c r="H974" s="126"/>
      <c r="I974" s="126"/>
      <c r="J974" s="126"/>
      <c r="K974" s="126"/>
    </row>
    <row r="975" spans="1:11" s="122" customFormat="1">
      <c r="A975" s="138" t="s">
        <v>2661</v>
      </c>
      <c r="B975" s="139">
        <v>139000</v>
      </c>
      <c r="C975" s="159">
        <f t="shared" si="40"/>
        <v>1807000</v>
      </c>
      <c r="D975" s="129">
        <f t="shared" si="39"/>
        <v>136220</v>
      </c>
      <c r="E975" s="141" t="s">
        <v>7184</v>
      </c>
      <c r="F975" s="131"/>
      <c r="G975" s="126"/>
      <c r="H975" s="126"/>
      <c r="I975" s="126"/>
      <c r="J975" s="126"/>
      <c r="K975" s="126"/>
    </row>
    <row r="976" spans="1:11" s="122" customFormat="1">
      <c r="A976" s="138" t="s">
        <v>2662</v>
      </c>
      <c r="B976" s="139">
        <v>140000</v>
      </c>
      <c r="C976" s="159">
        <f t="shared" si="40"/>
        <v>1820000</v>
      </c>
      <c r="D976" s="129">
        <f t="shared" si="39"/>
        <v>137200</v>
      </c>
      <c r="E976" s="141" t="s">
        <v>7184</v>
      </c>
      <c r="F976" s="131"/>
      <c r="G976" s="126"/>
      <c r="H976" s="126"/>
      <c r="I976" s="126"/>
      <c r="J976" s="126"/>
      <c r="K976" s="126"/>
    </row>
    <row r="977" spans="1:11" s="122" customFormat="1">
      <c r="A977" s="138" t="s">
        <v>2663</v>
      </c>
      <c r="B977" s="139">
        <v>141000</v>
      </c>
      <c r="C977" s="159">
        <f t="shared" si="40"/>
        <v>1833000</v>
      </c>
      <c r="D977" s="129">
        <f t="shared" si="39"/>
        <v>138180</v>
      </c>
      <c r="E977" s="141" t="s">
        <v>7184</v>
      </c>
      <c r="F977" s="131"/>
      <c r="G977" s="126"/>
      <c r="H977" s="126"/>
      <c r="I977" s="126"/>
      <c r="J977" s="126"/>
      <c r="K977" s="126"/>
    </row>
    <row r="978" spans="1:11" s="122" customFormat="1">
      <c r="A978" s="138" t="s">
        <v>2664</v>
      </c>
      <c r="B978" s="139">
        <v>142000</v>
      </c>
      <c r="C978" s="159">
        <f t="shared" si="40"/>
        <v>1846000</v>
      </c>
      <c r="D978" s="129">
        <f t="shared" si="39"/>
        <v>139160</v>
      </c>
      <c r="E978" s="141" t="s">
        <v>7184</v>
      </c>
      <c r="F978" s="131"/>
      <c r="G978" s="126"/>
      <c r="H978" s="126"/>
      <c r="I978" s="126"/>
      <c r="J978" s="126"/>
      <c r="K978" s="126"/>
    </row>
    <row r="979" spans="1:11" s="122" customFormat="1">
      <c r="A979" s="138" t="s">
        <v>2665</v>
      </c>
      <c r="B979" s="139">
        <v>143000</v>
      </c>
      <c r="C979" s="159">
        <f t="shared" si="40"/>
        <v>1859000</v>
      </c>
      <c r="D979" s="129">
        <f t="shared" si="39"/>
        <v>140140</v>
      </c>
      <c r="E979" s="141" t="s">
        <v>7184</v>
      </c>
      <c r="F979" s="131"/>
      <c r="G979" s="126"/>
      <c r="H979" s="126"/>
      <c r="I979" s="126"/>
      <c r="J979" s="126"/>
      <c r="K979" s="126"/>
    </row>
    <row r="980" spans="1:11" s="122" customFormat="1">
      <c r="A980" s="138" t="s">
        <v>2666</v>
      </c>
      <c r="B980" s="139">
        <v>144000</v>
      </c>
      <c r="C980" s="159">
        <f t="shared" si="40"/>
        <v>1872000</v>
      </c>
      <c r="D980" s="129">
        <f t="shared" si="39"/>
        <v>141120</v>
      </c>
      <c r="E980" s="141" t="s">
        <v>7184</v>
      </c>
      <c r="F980" s="131"/>
      <c r="G980" s="126"/>
      <c r="H980" s="126"/>
      <c r="I980" s="126"/>
      <c r="J980" s="126"/>
      <c r="K980" s="126"/>
    </row>
    <row r="981" spans="1:11" s="122" customFormat="1">
      <c r="A981" s="138" t="s">
        <v>2667</v>
      </c>
      <c r="B981" s="139">
        <v>145000</v>
      </c>
      <c r="C981" s="159">
        <f t="shared" si="40"/>
        <v>1885000</v>
      </c>
      <c r="D981" s="129">
        <f t="shared" si="39"/>
        <v>142100</v>
      </c>
      <c r="E981" s="141" t="s">
        <v>7184</v>
      </c>
      <c r="F981" s="131"/>
      <c r="G981" s="126"/>
      <c r="H981" s="126"/>
      <c r="I981" s="126"/>
      <c r="J981" s="126"/>
      <c r="K981" s="126"/>
    </row>
    <row r="982" spans="1:11" s="122" customFormat="1">
      <c r="A982" s="138" t="s">
        <v>2668</v>
      </c>
      <c r="B982" s="139">
        <v>146000</v>
      </c>
      <c r="C982" s="159">
        <f t="shared" si="40"/>
        <v>1898000</v>
      </c>
      <c r="D982" s="129">
        <f t="shared" si="39"/>
        <v>143080</v>
      </c>
      <c r="E982" s="141" t="s">
        <v>7184</v>
      </c>
      <c r="F982" s="131"/>
      <c r="G982" s="126"/>
      <c r="H982" s="126"/>
      <c r="I982" s="126"/>
      <c r="J982" s="126"/>
      <c r="K982" s="126"/>
    </row>
    <row r="983" spans="1:11" s="122" customFormat="1">
      <c r="A983" s="138" t="s">
        <v>2669</v>
      </c>
      <c r="B983" s="139">
        <v>147000</v>
      </c>
      <c r="C983" s="159">
        <f t="shared" si="40"/>
        <v>1911000</v>
      </c>
      <c r="D983" s="129">
        <f t="shared" si="39"/>
        <v>144060</v>
      </c>
      <c r="E983" s="141" t="s">
        <v>7184</v>
      </c>
      <c r="F983" s="131"/>
      <c r="G983" s="126"/>
      <c r="H983" s="126"/>
      <c r="I983" s="126"/>
      <c r="J983" s="126"/>
      <c r="K983" s="126"/>
    </row>
    <row r="984" spans="1:11" s="122" customFormat="1">
      <c r="A984" s="138" t="s">
        <v>2670</v>
      </c>
      <c r="B984" s="139">
        <v>148000</v>
      </c>
      <c r="C984" s="159">
        <f t="shared" si="40"/>
        <v>1924000</v>
      </c>
      <c r="D984" s="129">
        <f t="shared" si="39"/>
        <v>145040</v>
      </c>
      <c r="E984" s="141" t="s">
        <v>7184</v>
      </c>
      <c r="F984" s="131"/>
      <c r="G984" s="126"/>
      <c r="H984" s="126"/>
      <c r="I984" s="126"/>
      <c r="J984" s="126"/>
      <c r="K984" s="126"/>
    </row>
    <row r="985" spans="1:11" s="122" customFormat="1">
      <c r="A985" s="138" t="s">
        <v>2671</v>
      </c>
      <c r="B985" s="139">
        <v>149000</v>
      </c>
      <c r="C985" s="159">
        <f t="shared" si="40"/>
        <v>1937000</v>
      </c>
      <c r="D985" s="129">
        <f t="shared" si="39"/>
        <v>146020</v>
      </c>
      <c r="E985" s="141" t="s">
        <v>7184</v>
      </c>
      <c r="F985" s="131"/>
      <c r="G985" s="126"/>
      <c r="H985" s="126"/>
      <c r="I985" s="126"/>
      <c r="J985" s="126"/>
      <c r="K985" s="126"/>
    </row>
    <row r="986" spans="1:11" s="122" customFormat="1">
      <c r="A986" s="138" t="s">
        <v>2672</v>
      </c>
      <c r="B986" s="139">
        <v>150000</v>
      </c>
      <c r="C986" s="159">
        <f t="shared" si="40"/>
        <v>1950000</v>
      </c>
      <c r="D986" s="129">
        <f t="shared" si="39"/>
        <v>147000</v>
      </c>
      <c r="E986" s="141" t="s">
        <v>7184</v>
      </c>
      <c r="F986" s="131"/>
      <c r="G986" s="126"/>
      <c r="H986" s="126"/>
      <c r="I986" s="126"/>
      <c r="J986" s="126"/>
      <c r="K986" s="126"/>
    </row>
    <row r="987" spans="1:11" s="122" customFormat="1">
      <c r="A987" s="138" t="s">
        <v>2673</v>
      </c>
      <c r="B987" s="139">
        <v>151000</v>
      </c>
      <c r="C987" s="159">
        <f t="shared" si="40"/>
        <v>1963000</v>
      </c>
      <c r="D987" s="129">
        <f t="shared" si="39"/>
        <v>147980</v>
      </c>
      <c r="E987" s="141" t="s">
        <v>7184</v>
      </c>
      <c r="F987" s="131"/>
      <c r="G987" s="126"/>
      <c r="H987" s="126"/>
      <c r="I987" s="126"/>
      <c r="J987" s="126"/>
      <c r="K987" s="126"/>
    </row>
    <row r="988" spans="1:11" s="122" customFormat="1">
      <c r="A988" s="138" t="s">
        <v>2674</v>
      </c>
      <c r="B988" s="139">
        <v>152000</v>
      </c>
      <c r="C988" s="159">
        <f t="shared" si="40"/>
        <v>1976000</v>
      </c>
      <c r="D988" s="129">
        <f t="shared" si="39"/>
        <v>148960</v>
      </c>
      <c r="E988" s="141" t="s">
        <v>7184</v>
      </c>
      <c r="F988" s="131"/>
      <c r="G988" s="126"/>
      <c r="H988" s="126"/>
      <c r="I988" s="126"/>
      <c r="J988" s="126"/>
      <c r="K988" s="126"/>
    </row>
    <row r="989" spans="1:11" s="122" customFormat="1">
      <c r="A989" s="138" t="s">
        <v>2675</v>
      </c>
      <c r="B989" s="139">
        <v>153000</v>
      </c>
      <c r="C989" s="159">
        <f t="shared" si="40"/>
        <v>1989000</v>
      </c>
      <c r="D989" s="129">
        <f t="shared" si="39"/>
        <v>149940</v>
      </c>
      <c r="E989" s="141" t="s">
        <v>7184</v>
      </c>
      <c r="F989" s="131"/>
      <c r="G989" s="126"/>
      <c r="H989" s="126"/>
      <c r="I989" s="126"/>
      <c r="J989" s="126"/>
      <c r="K989" s="126"/>
    </row>
    <row r="990" spans="1:11" s="122" customFormat="1">
      <c r="A990" s="138" t="s">
        <v>2676</v>
      </c>
      <c r="B990" s="139">
        <v>154000</v>
      </c>
      <c r="C990" s="159">
        <f t="shared" si="40"/>
        <v>2002000</v>
      </c>
      <c r="D990" s="129">
        <f t="shared" si="39"/>
        <v>150920</v>
      </c>
      <c r="E990" s="141" t="s">
        <v>7184</v>
      </c>
      <c r="F990" s="131"/>
      <c r="G990" s="126"/>
      <c r="H990" s="126"/>
      <c r="I990" s="126"/>
      <c r="J990" s="126"/>
      <c r="K990" s="126"/>
    </row>
    <row r="991" spans="1:11" s="122" customFormat="1">
      <c r="A991" s="138" t="s">
        <v>2677</v>
      </c>
      <c r="B991" s="139">
        <v>155000</v>
      </c>
      <c r="C991" s="159">
        <f t="shared" si="40"/>
        <v>2015000</v>
      </c>
      <c r="D991" s="129">
        <f t="shared" si="39"/>
        <v>151900</v>
      </c>
      <c r="E991" s="141" t="s">
        <v>7184</v>
      </c>
      <c r="F991" s="131"/>
      <c r="G991" s="126"/>
      <c r="H991" s="126"/>
      <c r="I991" s="126"/>
      <c r="J991" s="126"/>
      <c r="K991" s="126"/>
    </row>
    <row r="992" spans="1:11" s="122" customFormat="1">
      <c r="A992" s="138" t="s">
        <v>2678</v>
      </c>
      <c r="B992" s="139">
        <v>156000</v>
      </c>
      <c r="C992" s="159">
        <f t="shared" si="40"/>
        <v>2028000</v>
      </c>
      <c r="D992" s="129">
        <f t="shared" si="39"/>
        <v>152880</v>
      </c>
      <c r="E992" s="141" t="s">
        <v>7184</v>
      </c>
      <c r="F992" s="131"/>
      <c r="G992" s="126"/>
      <c r="H992" s="126"/>
      <c r="I992" s="126"/>
      <c r="J992" s="126"/>
      <c r="K992" s="126"/>
    </row>
    <row r="993" spans="1:11" s="122" customFormat="1">
      <c r="A993" s="138" t="s">
        <v>2679</v>
      </c>
      <c r="B993" s="139">
        <v>157000</v>
      </c>
      <c r="C993" s="159">
        <f t="shared" si="40"/>
        <v>2041000</v>
      </c>
      <c r="D993" s="129">
        <f t="shared" si="39"/>
        <v>153860</v>
      </c>
      <c r="E993" s="141" t="s">
        <v>7184</v>
      </c>
      <c r="F993" s="131"/>
      <c r="G993" s="126"/>
      <c r="H993" s="126"/>
      <c r="I993" s="126"/>
      <c r="J993" s="126"/>
      <c r="K993" s="126"/>
    </row>
    <row r="994" spans="1:11" s="122" customFormat="1">
      <c r="A994" s="138" t="s">
        <v>2680</v>
      </c>
      <c r="B994" s="139">
        <v>158000</v>
      </c>
      <c r="C994" s="159">
        <f t="shared" si="40"/>
        <v>2054000</v>
      </c>
      <c r="D994" s="129">
        <f t="shared" si="39"/>
        <v>154840</v>
      </c>
      <c r="E994" s="141" t="s">
        <v>7184</v>
      </c>
      <c r="F994" s="131"/>
      <c r="G994" s="126"/>
      <c r="H994" s="126"/>
      <c r="I994" s="126"/>
      <c r="J994" s="126"/>
      <c r="K994" s="126"/>
    </row>
    <row r="995" spans="1:11" s="122" customFormat="1">
      <c r="A995" s="138" t="s">
        <v>2681</v>
      </c>
      <c r="B995" s="139">
        <v>159000</v>
      </c>
      <c r="C995" s="159">
        <f t="shared" si="40"/>
        <v>2067000</v>
      </c>
      <c r="D995" s="129">
        <f t="shared" si="39"/>
        <v>155820</v>
      </c>
      <c r="E995" s="141" t="s">
        <v>7184</v>
      </c>
      <c r="F995" s="131"/>
      <c r="G995" s="126"/>
      <c r="H995" s="126"/>
      <c r="I995" s="126"/>
      <c r="J995" s="126"/>
      <c r="K995" s="126"/>
    </row>
    <row r="996" spans="1:11" s="122" customFormat="1">
      <c r="A996" s="138" t="s">
        <v>2682</v>
      </c>
      <c r="B996" s="139">
        <v>160000</v>
      </c>
      <c r="C996" s="159">
        <f t="shared" si="40"/>
        <v>2080000</v>
      </c>
      <c r="D996" s="129">
        <f t="shared" si="39"/>
        <v>156800</v>
      </c>
      <c r="E996" s="141" t="s">
        <v>7184</v>
      </c>
      <c r="F996" s="131"/>
      <c r="G996" s="126"/>
      <c r="H996" s="126"/>
      <c r="I996" s="126"/>
      <c r="J996" s="126"/>
      <c r="K996" s="126"/>
    </row>
    <row r="997" spans="1:11" s="122" customFormat="1">
      <c r="A997" s="138" t="s">
        <v>2683</v>
      </c>
      <c r="B997" s="139">
        <v>161000</v>
      </c>
      <c r="C997" s="159">
        <f t="shared" si="40"/>
        <v>2093000</v>
      </c>
      <c r="D997" s="129">
        <f t="shared" si="39"/>
        <v>157780</v>
      </c>
      <c r="E997" s="141" t="s">
        <v>7184</v>
      </c>
      <c r="F997" s="131"/>
      <c r="G997" s="126"/>
      <c r="H997" s="126"/>
      <c r="I997" s="126"/>
      <c r="J997" s="126"/>
      <c r="K997" s="126"/>
    </row>
    <row r="998" spans="1:11" s="122" customFormat="1">
      <c r="A998" s="138" t="s">
        <v>2684</v>
      </c>
      <c r="B998" s="139">
        <v>162000</v>
      </c>
      <c r="C998" s="159">
        <f t="shared" si="40"/>
        <v>2106000</v>
      </c>
      <c r="D998" s="129">
        <f t="shared" si="39"/>
        <v>158760</v>
      </c>
      <c r="E998" s="141" t="s">
        <v>7184</v>
      </c>
      <c r="F998" s="131"/>
      <c r="G998" s="126"/>
      <c r="H998" s="126"/>
      <c r="I998" s="126"/>
      <c r="J998" s="126"/>
      <c r="K998" s="126"/>
    </row>
    <row r="999" spans="1:11" s="122" customFormat="1">
      <c r="A999" s="138" t="s">
        <v>2685</v>
      </c>
      <c r="B999" s="139">
        <v>163000</v>
      </c>
      <c r="C999" s="159">
        <f t="shared" si="40"/>
        <v>2119000</v>
      </c>
      <c r="D999" s="129">
        <f t="shared" si="39"/>
        <v>159740</v>
      </c>
      <c r="E999" s="141" t="s">
        <v>7184</v>
      </c>
      <c r="F999" s="131"/>
      <c r="G999" s="126"/>
      <c r="H999" s="126"/>
      <c r="I999" s="126"/>
      <c r="J999" s="126"/>
      <c r="K999" s="126"/>
    </row>
    <row r="1000" spans="1:11" s="122" customFormat="1">
      <c r="A1000" s="138" t="s">
        <v>2686</v>
      </c>
      <c r="B1000" s="139">
        <v>164000</v>
      </c>
      <c r="C1000" s="159">
        <f t="shared" si="40"/>
        <v>2132000</v>
      </c>
      <c r="D1000" s="129">
        <f t="shared" si="39"/>
        <v>160720</v>
      </c>
      <c r="E1000" s="141" t="s">
        <v>7184</v>
      </c>
      <c r="F1000" s="131"/>
      <c r="G1000" s="126"/>
      <c r="H1000" s="126"/>
      <c r="I1000" s="126"/>
      <c r="J1000" s="126"/>
      <c r="K1000" s="126"/>
    </row>
    <row r="1001" spans="1:11" s="122" customFormat="1">
      <c r="A1001" s="138" t="s">
        <v>2687</v>
      </c>
      <c r="B1001" s="139">
        <v>165000</v>
      </c>
      <c r="C1001" s="159">
        <f t="shared" si="40"/>
        <v>2145000</v>
      </c>
      <c r="D1001" s="129">
        <f t="shared" si="39"/>
        <v>161700</v>
      </c>
      <c r="E1001" s="141" t="s">
        <v>7184</v>
      </c>
      <c r="F1001" s="131"/>
      <c r="G1001" s="126"/>
      <c r="H1001" s="126"/>
      <c r="I1001" s="126"/>
      <c r="J1001" s="126"/>
      <c r="K1001" s="126"/>
    </row>
    <row r="1002" spans="1:11" s="122" customFormat="1">
      <c r="A1002" s="138" t="s">
        <v>2688</v>
      </c>
      <c r="B1002" s="139">
        <v>166000</v>
      </c>
      <c r="C1002" s="159">
        <f t="shared" si="40"/>
        <v>2158000</v>
      </c>
      <c r="D1002" s="129">
        <f t="shared" si="39"/>
        <v>162680</v>
      </c>
      <c r="E1002" s="141" t="s">
        <v>7184</v>
      </c>
      <c r="F1002" s="131"/>
      <c r="G1002" s="126"/>
      <c r="H1002" s="126"/>
      <c r="I1002" s="126"/>
      <c r="J1002" s="126"/>
      <c r="K1002" s="126"/>
    </row>
    <row r="1003" spans="1:11" s="122" customFormat="1">
      <c r="A1003" s="138" t="s">
        <v>2689</v>
      </c>
      <c r="B1003" s="139">
        <v>167000</v>
      </c>
      <c r="C1003" s="159">
        <f t="shared" si="40"/>
        <v>2171000</v>
      </c>
      <c r="D1003" s="129">
        <f t="shared" si="39"/>
        <v>163660</v>
      </c>
      <c r="E1003" s="141" t="s">
        <v>7184</v>
      </c>
      <c r="F1003" s="131"/>
      <c r="G1003" s="126"/>
      <c r="H1003" s="126"/>
      <c r="I1003" s="126"/>
      <c r="J1003" s="126"/>
      <c r="K1003" s="126"/>
    </row>
    <row r="1004" spans="1:11" s="122" customFormat="1">
      <c r="A1004" s="138" t="s">
        <v>2690</v>
      </c>
      <c r="B1004" s="139">
        <v>168000</v>
      </c>
      <c r="C1004" s="159">
        <f t="shared" si="40"/>
        <v>2184000</v>
      </c>
      <c r="D1004" s="129">
        <f t="shared" si="39"/>
        <v>164640</v>
      </c>
      <c r="E1004" s="141" t="s">
        <v>7184</v>
      </c>
      <c r="F1004" s="131"/>
      <c r="G1004" s="126"/>
      <c r="H1004" s="126"/>
      <c r="I1004" s="126"/>
      <c r="J1004" s="126"/>
      <c r="K1004" s="126"/>
    </row>
    <row r="1005" spans="1:11" s="122" customFormat="1">
      <c r="A1005" s="138" t="s">
        <v>2691</v>
      </c>
      <c r="B1005" s="139">
        <v>169000</v>
      </c>
      <c r="C1005" s="159">
        <f t="shared" si="40"/>
        <v>2197000</v>
      </c>
      <c r="D1005" s="129">
        <f t="shared" si="39"/>
        <v>165620</v>
      </c>
      <c r="E1005" s="141" t="s">
        <v>7184</v>
      </c>
      <c r="F1005" s="131"/>
      <c r="G1005" s="126"/>
      <c r="H1005" s="126"/>
      <c r="I1005" s="126"/>
      <c r="J1005" s="126"/>
      <c r="K1005" s="126"/>
    </row>
    <row r="1006" spans="1:11" s="122" customFormat="1">
      <c r="A1006" s="138" t="s">
        <v>2692</v>
      </c>
      <c r="B1006" s="139">
        <v>170000</v>
      </c>
      <c r="C1006" s="159">
        <f t="shared" si="40"/>
        <v>2210000</v>
      </c>
      <c r="D1006" s="129">
        <f t="shared" si="39"/>
        <v>166600</v>
      </c>
      <c r="E1006" s="141" t="s">
        <v>7184</v>
      </c>
      <c r="F1006" s="131"/>
      <c r="G1006" s="126"/>
      <c r="H1006" s="126"/>
      <c r="I1006" s="126"/>
      <c r="J1006" s="126"/>
      <c r="K1006" s="126"/>
    </row>
    <row r="1007" spans="1:11" s="122" customFormat="1">
      <c r="A1007" s="138" t="s">
        <v>2693</v>
      </c>
      <c r="B1007" s="139">
        <v>171000</v>
      </c>
      <c r="C1007" s="159">
        <f t="shared" si="40"/>
        <v>2223000</v>
      </c>
      <c r="D1007" s="129">
        <f t="shared" si="39"/>
        <v>167580</v>
      </c>
      <c r="E1007" s="141" t="s">
        <v>7184</v>
      </c>
      <c r="F1007" s="131"/>
      <c r="G1007" s="126"/>
      <c r="H1007" s="126"/>
      <c r="I1007" s="126"/>
      <c r="J1007" s="126"/>
      <c r="K1007" s="126"/>
    </row>
    <row r="1008" spans="1:11" s="122" customFormat="1">
      <c r="A1008" s="138" t="s">
        <v>2694</v>
      </c>
      <c r="B1008" s="139">
        <v>172000</v>
      </c>
      <c r="C1008" s="159">
        <f t="shared" si="40"/>
        <v>2236000</v>
      </c>
      <c r="D1008" s="129">
        <f t="shared" si="39"/>
        <v>168560</v>
      </c>
      <c r="E1008" s="141" t="s">
        <v>7184</v>
      </c>
      <c r="F1008" s="131"/>
      <c r="G1008" s="126"/>
      <c r="H1008" s="126"/>
      <c r="I1008" s="126"/>
      <c r="J1008" s="126"/>
      <c r="K1008" s="126"/>
    </row>
    <row r="1009" spans="1:11" s="122" customFormat="1">
      <c r="A1009" s="138" t="s">
        <v>2695</v>
      </c>
      <c r="B1009" s="139">
        <v>173000</v>
      </c>
      <c r="C1009" s="159">
        <f t="shared" si="40"/>
        <v>2249000</v>
      </c>
      <c r="D1009" s="129">
        <f t="shared" si="39"/>
        <v>169540</v>
      </c>
      <c r="E1009" s="141" t="s">
        <v>7184</v>
      </c>
      <c r="F1009" s="131"/>
      <c r="G1009" s="126"/>
      <c r="H1009" s="126"/>
      <c r="I1009" s="126"/>
      <c r="J1009" s="126"/>
      <c r="K1009" s="126"/>
    </row>
    <row r="1010" spans="1:11" s="122" customFormat="1">
      <c r="A1010" s="138" t="s">
        <v>2696</v>
      </c>
      <c r="B1010" s="139">
        <v>174000</v>
      </c>
      <c r="C1010" s="159">
        <f t="shared" si="40"/>
        <v>2262000</v>
      </c>
      <c r="D1010" s="129">
        <f t="shared" si="39"/>
        <v>170520</v>
      </c>
      <c r="E1010" s="141" t="s">
        <v>7184</v>
      </c>
      <c r="F1010" s="131"/>
      <c r="G1010" s="126"/>
      <c r="H1010" s="126"/>
      <c r="I1010" s="126"/>
      <c r="J1010" s="126"/>
      <c r="K1010" s="126"/>
    </row>
    <row r="1011" spans="1:11" s="122" customFormat="1">
      <c r="A1011" s="138" t="s">
        <v>2697</v>
      </c>
      <c r="B1011" s="139">
        <v>175000</v>
      </c>
      <c r="C1011" s="159">
        <f t="shared" si="40"/>
        <v>2275000</v>
      </c>
      <c r="D1011" s="129">
        <f t="shared" si="39"/>
        <v>171500</v>
      </c>
      <c r="E1011" s="141" t="s">
        <v>7184</v>
      </c>
      <c r="F1011" s="131"/>
      <c r="G1011" s="126"/>
      <c r="H1011" s="126"/>
      <c r="I1011" s="126"/>
      <c r="J1011" s="126"/>
      <c r="K1011" s="126"/>
    </row>
    <row r="1012" spans="1:11" s="122" customFormat="1">
      <c r="A1012" s="138" t="s">
        <v>2698</v>
      </c>
      <c r="B1012" s="139">
        <v>176000</v>
      </c>
      <c r="C1012" s="159">
        <f t="shared" si="40"/>
        <v>2288000</v>
      </c>
      <c r="D1012" s="129">
        <f t="shared" si="39"/>
        <v>172480</v>
      </c>
      <c r="E1012" s="141" t="s">
        <v>7184</v>
      </c>
      <c r="F1012" s="131"/>
      <c r="G1012" s="126"/>
      <c r="H1012" s="126"/>
      <c r="I1012" s="126"/>
      <c r="J1012" s="126"/>
      <c r="K1012" s="126"/>
    </row>
    <row r="1013" spans="1:11" s="122" customFormat="1">
      <c r="A1013" s="138" t="s">
        <v>2699</v>
      </c>
      <c r="B1013" s="139">
        <v>177000</v>
      </c>
      <c r="C1013" s="159">
        <f t="shared" si="40"/>
        <v>2301000</v>
      </c>
      <c r="D1013" s="129">
        <f t="shared" si="39"/>
        <v>173460</v>
      </c>
      <c r="E1013" s="141" t="s">
        <v>7184</v>
      </c>
      <c r="F1013" s="131"/>
      <c r="G1013" s="126"/>
      <c r="H1013" s="126"/>
      <c r="I1013" s="126"/>
      <c r="J1013" s="126"/>
      <c r="K1013" s="126"/>
    </row>
    <row r="1014" spans="1:11" s="122" customFormat="1">
      <c r="A1014" s="138" t="s">
        <v>2700</v>
      </c>
      <c r="B1014" s="139">
        <v>178000</v>
      </c>
      <c r="C1014" s="159">
        <f t="shared" si="40"/>
        <v>2314000</v>
      </c>
      <c r="D1014" s="129">
        <f t="shared" si="39"/>
        <v>174440</v>
      </c>
      <c r="E1014" s="141" t="s">
        <v>7184</v>
      </c>
      <c r="F1014" s="131"/>
      <c r="G1014" s="126"/>
      <c r="H1014" s="126"/>
      <c r="I1014" s="126"/>
      <c r="J1014" s="126"/>
      <c r="K1014" s="126"/>
    </row>
    <row r="1015" spans="1:11" s="122" customFormat="1">
      <c r="A1015" s="138" t="s">
        <v>2701</v>
      </c>
      <c r="B1015" s="139">
        <v>179000</v>
      </c>
      <c r="C1015" s="159">
        <f t="shared" si="40"/>
        <v>2327000</v>
      </c>
      <c r="D1015" s="129">
        <f t="shared" si="39"/>
        <v>175420</v>
      </c>
      <c r="E1015" s="141" t="s">
        <v>7184</v>
      </c>
      <c r="F1015" s="131"/>
      <c r="G1015" s="126"/>
      <c r="H1015" s="126"/>
      <c r="I1015" s="126"/>
      <c r="J1015" s="126"/>
      <c r="K1015" s="126"/>
    </row>
    <row r="1016" spans="1:11" s="122" customFormat="1">
      <c r="A1016" s="138" t="s">
        <v>2702</v>
      </c>
      <c r="B1016" s="139">
        <v>180000</v>
      </c>
      <c r="C1016" s="159">
        <f t="shared" si="40"/>
        <v>2340000</v>
      </c>
      <c r="D1016" s="129">
        <f t="shared" si="39"/>
        <v>176400</v>
      </c>
      <c r="E1016" s="141" t="s">
        <v>7184</v>
      </c>
      <c r="F1016" s="131"/>
      <c r="G1016" s="126"/>
      <c r="H1016" s="126"/>
      <c r="I1016" s="126"/>
      <c r="J1016" s="126"/>
      <c r="K1016" s="126"/>
    </row>
    <row r="1017" spans="1:11" s="122" customFormat="1">
      <c r="A1017" s="138" t="s">
        <v>2703</v>
      </c>
      <c r="B1017" s="139">
        <v>181000</v>
      </c>
      <c r="C1017" s="159">
        <f t="shared" si="40"/>
        <v>2353000</v>
      </c>
      <c r="D1017" s="129">
        <f t="shared" si="39"/>
        <v>177380</v>
      </c>
      <c r="E1017" s="141" t="s">
        <v>7184</v>
      </c>
      <c r="F1017" s="131"/>
      <c r="G1017" s="126"/>
      <c r="H1017" s="126"/>
      <c r="I1017" s="126"/>
      <c r="J1017" s="126"/>
      <c r="K1017" s="126"/>
    </row>
    <row r="1018" spans="1:11" s="122" customFormat="1">
      <c r="A1018" s="138" t="s">
        <v>2704</v>
      </c>
      <c r="B1018" s="139">
        <v>182000</v>
      </c>
      <c r="C1018" s="159">
        <f t="shared" si="40"/>
        <v>2366000</v>
      </c>
      <c r="D1018" s="129">
        <f t="shared" si="39"/>
        <v>178360</v>
      </c>
      <c r="E1018" s="141" t="s">
        <v>7184</v>
      </c>
      <c r="F1018" s="131"/>
      <c r="G1018" s="126"/>
      <c r="H1018" s="126"/>
      <c r="I1018" s="126"/>
      <c r="J1018" s="126"/>
      <c r="K1018" s="126"/>
    </row>
    <row r="1019" spans="1:11" s="122" customFormat="1">
      <c r="A1019" s="138" t="s">
        <v>2705</v>
      </c>
      <c r="B1019" s="139">
        <v>183000</v>
      </c>
      <c r="C1019" s="159">
        <f t="shared" si="40"/>
        <v>2379000</v>
      </c>
      <c r="D1019" s="129">
        <f t="shared" si="39"/>
        <v>179340</v>
      </c>
      <c r="E1019" s="141" t="s">
        <v>7184</v>
      </c>
      <c r="F1019" s="131"/>
      <c r="G1019" s="126"/>
      <c r="H1019" s="126"/>
      <c r="I1019" s="126"/>
      <c r="J1019" s="126"/>
      <c r="K1019" s="126"/>
    </row>
    <row r="1020" spans="1:11" s="122" customFormat="1">
      <c r="A1020" s="138" t="s">
        <v>2706</v>
      </c>
      <c r="B1020" s="139">
        <v>184000</v>
      </c>
      <c r="C1020" s="159">
        <f t="shared" si="40"/>
        <v>2392000</v>
      </c>
      <c r="D1020" s="129">
        <f t="shared" si="39"/>
        <v>180320</v>
      </c>
      <c r="E1020" s="141" t="s">
        <v>7184</v>
      </c>
      <c r="F1020" s="131"/>
      <c r="G1020" s="126"/>
      <c r="H1020" s="126"/>
      <c r="I1020" s="126"/>
      <c r="J1020" s="126"/>
      <c r="K1020" s="126"/>
    </row>
    <row r="1021" spans="1:11" s="122" customFormat="1">
      <c r="A1021" s="138" t="s">
        <v>2707</v>
      </c>
      <c r="B1021" s="139">
        <v>185000</v>
      </c>
      <c r="C1021" s="159">
        <f t="shared" si="40"/>
        <v>2405000</v>
      </c>
      <c r="D1021" s="129">
        <f t="shared" si="39"/>
        <v>181300</v>
      </c>
      <c r="E1021" s="141" t="s">
        <v>7184</v>
      </c>
      <c r="F1021" s="131"/>
      <c r="G1021" s="126"/>
      <c r="H1021" s="126"/>
      <c r="I1021" s="126"/>
      <c r="J1021" s="126"/>
      <c r="K1021" s="126"/>
    </row>
    <row r="1022" spans="1:11" s="122" customFormat="1">
      <c r="A1022" s="138" t="s">
        <v>2708</v>
      </c>
      <c r="B1022" s="139">
        <v>186000</v>
      </c>
      <c r="C1022" s="159">
        <f t="shared" si="40"/>
        <v>2418000</v>
      </c>
      <c r="D1022" s="129">
        <f t="shared" si="39"/>
        <v>182280</v>
      </c>
      <c r="E1022" s="141" t="s">
        <v>7184</v>
      </c>
      <c r="F1022" s="131"/>
      <c r="G1022" s="126"/>
      <c r="H1022" s="126"/>
      <c r="I1022" s="126"/>
      <c r="J1022" s="126"/>
      <c r="K1022" s="126"/>
    </row>
    <row r="1023" spans="1:11" s="122" customFormat="1">
      <c r="A1023" s="138" t="s">
        <v>2709</v>
      </c>
      <c r="B1023" s="139">
        <v>187000</v>
      </c>
      <c r="C1023" s="159">
        <f t="shared" si="40"/>
        <v>2431000</v>
      </c>
      <c r="D1023" s="129">
        <f t="shared" si="39"/>
        <v>183260</v>
      </c>
      <c r="E1023" s="141" t="s">
        <v>7184</v>
      </c>
      <c r="F1023" s="131"/>
      <c r="G1023" s="126"/>
      <c r="H1023" s="126"/>
      <c r="I1023" s="126"/>
      <c r="J1023" s="126"/>
      <c r="K1023" s="126"/>
    </row>
    <row r="1024" spans="1:11" s="122" customFormat="1">
      <c r="A1024" s="138" t="s">
        <v>2710</v>
      </c>
      <c r="B1024" s="139">
        <v>188000</v>
      </c>
      <c r="C1024" s="159">
        <f t="shared" si="40"/>
        <v>2444000</v>
      </c>
      <c r="D1024" s="129">
        <f t="shared" si="39"/>
        <v>184240</v>
      </c>
      <c r="E1024" s="141" t="s">
        <v>7184</v>
      </c>
      <c r="F1024" s="131"/>
      <c r="G1024" s="126"/>
      <c r="H1024" s="126"/>
      <c r="I1024" s="126"/>
      <c r="J1024" s="126"/>
      <c r="K1024" s="126"/>
    </row>
    <row r="1025" spans="1:11" s="122" customFormat="1">
      <c r="A1025" s="138" t="s">
        <v>2711</v>
      </c>
      <c r="B1025" s="139">
        <v>189000</v>
      </c>
      <c r="C1025" s="159">
        <f t="shared" si="40"/>
        <v>2457000</v>
      </c>
      <c r="D1025" s="129">
        <f t="shared" si="39"/>
        <v>185220</v>
      </c>
      <c r="E1025" s="141" t="s">
        <v>7184</v>
      </c>
      <c r="F1025" s="131"/>
      <c r="G1025" s="126"/>
      <c r="H1025" s="126"/>
      <c r="I1025" s="126"/>
      <c r="J1025" s="126"/>
      <c r="K1025" s="126"/>
    </row>
    <row r="1026" spans="1:11" s="122" customFormat="1">
      <c r="A1026" s="138" t="s">
        <v>2712</v>
      </c>
      <c r="B1026" s="139">
        <v>190000</v>
      </c>
      <c r="C1026" s="159">
        <f t="shared" si="40"/>
        <v>2470000</v>
      </c>
      <c r="D1026" s="129">
        <f t="shared" si="39"/>
        <v>186200</v>
      </c>
      <c r="E1026" s="141" t="s">
        <v>7184</v>
      </c>
      <c r="F1026" s="131"/>
      <c r="G1026" s="126"/>
      <c r="H1026" s="126"/>
      <c r="I1026" s="126"/>
      <c r="J1026" s="126"/>
      <c r="K1026" s="126"/>
    </row>
    <row r="1027" spans="1:11" s="122" customFormat="1">
      <c r="A1027" s="138" t="s">
        <v>2713</v>
      </c>
      <c r="B1027" s="139">
        <v>191000</v>
      </c>
      <c r="C1027" s="159">
        <f t="shared" si="40"/>
        <v>2483000</v>
      </c>
      <c r="D1027" s="129">
        <f t="shared" si="39"/>
        <v>187180</v>
      </c>
      <c r="E1027" s="141" t="s">
        <v>7184</v>
      </c>
      <c r="F1027" s="131"/>
      <c r="G1027" s="126"/>
      <c r="H1027" s="126"/>
      <c r="I1027" s="126"/>
      <c r="J1027" s="126"/>
      <c r="K1027" s="126"/>
    </row>
    <row r="1028" spans="1:11" s="122" customFormat="1">
      <c r="A1028" s="138" t="s">
        <v>2714</v>
      </c>
      <c r="B1028" s="139">
        <v>192000</v>
      </c>
      <c r="C1028" s="159">
        <f t="shared" si="40"/>
        <v>2496000</v>
      </c>
      <c r="D1028" s="129">
        <f t="shared" si="39"/>
        <v>188160</v>
      </c>
      <c r="E1028" s="141" t="s">
        <v>7184</v>
      </c>
      <c r="F1028" s="131"/>
      <c r="G1028" s="126"/>
      <c r="H1028" s="126"/>
      <c r="I1028" s="126"/>
      <c r="J1028" s="126"/>
      <c r="K1028" s="126"/>
    </row>
    <row r="1029" spans="1:11" s="122" customFormat="1">
      <c r="A1029" s="138" t="s">
        <v>2715</v>
      </c>
      <c r="B1029" s="139">
        <v>193000</v>
      </c>
      <c r="C1029" s="159">
        <f t="shared" si="40"/>
        <v>2509000</v>
      </c>
      <c r="D1029" s="129">
        <f t="shared" si="39"/>
        <v>189140</v>
      </c>
      <c r="E1029" s="141" t="s">
        <v>7184</v>
      </c>
      <c r="F1029" s="131"/>
      <c r="G1029" s="126"/>
      <c r="H1029" s="126"/>
      <c r="I1029" s="126"/>
      <c r="J1029" s="126"/>
      <c r="K1029" s="126"/>
    </row>
    <row r="1030" spans="1:11" s="122" customFormat="1">
      <c r="A1030" s="138" t="s">
        <v>2716</v>
      </c>
      <c r="B1030" s="139">
        <v>194000</v>
      </c>
      <c r="C1030" s="159">
        <f t="shared" si="40"/>
        <v>2522000</v>
      </c>
      <c r="D1030" s="129">
        <f t="shared" ref="D1030:D1094" si="41">SUM($G$3)*(B1030*0.001)</f>
        <v>190120</v>
      </c>
      <c r="E1030" s="141" t="s">
        <v>7184</v>
      </c>
      <c r="F1030" s="131"/>
      <c r="G1030" s="126"/>
      <c r="H1030" s="126"/>
      <c r="I1030" s="126"/>
      <c r="J1030" s="126"/>
      <c r="K1030" s="126"/>
    </row>
    <row r="1031" spans="1:11" s="122" customFormat="1">
      <c r="A1031" s="138" t="s">
        <v>2717</v>
      </c>
      <c r="B1031" s="139">
        <v>195000</v>
      </c>
      <c r="C1031" s="159">
        <f t="shared" ref="C1031:C1093" si="42">SUM(C1030)+13000</f>
        <v>2535000</v>
      </c>
      <c r="D1031" s="129">
        <f t="shared" si="41"/>
        <v>191100</v>
      </c>
      <c r="E1031" s="141" t="s">
        <v>7184</v>
      </c>
      <c r="F1031" s="131"/>
      <c r="G1031" s="126"/>
      <c r="H1031" s="126"/>
      <c r="I1031" s="126"/>
      <c r="J1031" s="126"/>
      <c r="K1031" s="126"/>
    </row>
    <row r="1032" spans="1:11" s="122" customFormat="1">
      <c r="A1032" s="138" t="s">
        <v>2718</v>
      </c>
      <c r="B1032" s="139">
        <v>196000</v>
      </c>
      <c r="C1032" s="159">
        <f t="shared" si="42"/>
        <v>2548000</v>
      </c>
      <c r="D1032" s="129">
        <f t="shared" si="41"/>
        <v>192080</v>
      </c>
      <c r="E1032" s="141" t="s">
        <v>7184</v>
      </c>
      <c r="F1032" s="131"/>
      <c r="G1032" s="126"/>
      <c r="H1032" s="126"/>
      <c r="I1032" s="126"/>
      <c r="J1032" s="126"/>
      <c r="K1032" s="126"/>
    </row>
    <row r="1033" spans="1:11" s="122" customFormat="1">
      <c r="A1033" s="138" t="s">
        <v>2719</v>
      </c>
      <c r="B1033" s="139">
        <v>197000</v>
      </c>
      <c r="C1033" s="159">
        <f t="shared" si="42"/>
        <v>2561000</v>
      </c>
      <c r="D1033" s="129">
        <f t="shared" si="41"/>
        <v>193060</v>
      </c>
      <c r="E1033" s="141" t="s">
        <v>7184</v>
      </c>
      <c r="F1033" s="131"/>
      <c r="G1033" s="126"/>
      <c r="H1033" s="126"/>
      <c r="I1033" s="126"/>
      <c r="J1033" s="126"/>
      <c r="K1033" s="126"/>
    </row>
    <row r="1034" spans="1:11" s="122" customFormat="1">
      <c r="A1034" s="138" t="s">
        <v>2720</v>
      </c>
      <c r="B1034" s="139">
        <v>198000</v>
      </c>
      <c r="C1034" s="159">
        <f t="shared" si="42"/>
        <v>2574000</v>
      </c>
      <c r="D1034" s="129">
        <f t="shared" si="41"/>
        <v>194040</v>
      </c>
      <c r="E1034" s="141" t="s">
        <v>7184</v>
      </c>
      <c r="F1034" s="131"/>
      <c r="G1034" s="126"/>
      <c r="H1034" s="126"/>
      <c r="I1034" s="126"/>
      <c r="J1034" s="126"/>
      <c r="K1034" s="126"/>
    </row>
    <row r="1035" spans="1:11" s="122" customFormat="1">
      <c r="A1035" s="138" t="s">
        <v>2721</v>
      </c>
      <c r="B1035" s="139">
        <v>199000</v>
      </c>
      <c r="C1035" s="159">
        <f t="shared" si="42"/>
        <v>2587000</v>
      </c>
      <c r="D1035" s="129">
        <f t="shared" si="41"/>
        <v>195020</v>
      </c>
      <c r="E1035" s="141" t="s">
        <v>7184</v>
      </c>
      <c r="F1035" s="131"/>
      <c r="G1035" s="126"/>
      <c r="H1035" s="126"/>
      <c r="I1035" s="126"/>
      <c r="J1035" s="126"/>
      <c r="K1035" s="126"/>
    </row>
    <row r="1036" spans="1:11" s="122" customFormat="1">
      <c r="A1036" s="138" t="s">
        <v>6422</v>
      </c>
      <c r="B1036" s="139">
        <v>200000</v>
      </c>
      <c r="C1036" s="159">
        <f t="shared" si="42"/>
        <v>2600000</v>
      </c>
      <c r="D1036" s="129">
        <f t="shared" si="41"/>
        <v>196000</v>
      </c>
      <c r="E1036" s="141" t="s">
        <v>7184</v>
      </c>
      <c r="F1036" s="131"/>
      <c r="G1036" s="126"/>
      <c r="H1036" s="126"/>
      <c r="I1036" s="126"/>
      <c r="J1036" s="126"/>
      <c r="K1036" s="126"/>
    </row>
    <row r="1037" spans="1:11" s="122" customFormat="1">
      <c r="A1037" s="138" t="s">
        <v>2897</v>
      </c>
      <c r="B1037" s="139">
        <v>201000</v>
      </c>
      <c r="C1037" s="159">
        <f t="shared" si="42"/>
        <v>2613000</v>
      </c>
      <c r="D1037" s="129">
        <f t="shared" si="41"/>
        <v>196980</v>
      </c>
      <c r="E1037" s="141" t="s">
        <v>7184</v>
      </c>
      <c r="F1037" s="131"/>
      <c r="G1037" s="126"/>
      <c r="H1037" s="126"/>
      <c r="I1037" s="126"/>
      <c r="J1037" s="126"/>
      <c r="K1037" s="126"/>
    </row>
    <row r="1038" spans="1:11" s="122" customFormat="1">
      <c r="A1038" s="138" t="s">
        <v>2898</v>
      </c>
      <c r="B1038" s="139">
        <v>202000</v>
      </c>
      <c r="C1038" s="159">
        <f t="shared" si="42"/>
        <v>2626000</v>
      </c>
      <c r="D1038" s="129">
        <f t="shared" si="41"/>
        <v>197960</v>
      </c>
      <c r="E1038" s="141" t="s">
        <v>7184</v>
      </c>
      <c r="F1038" s="131"/>
      <c r="G1038" s="126"/>
      <c r="H1038" s="126"/>
      <c r="I1038" s="126"/>
      <c r="J1038" s="126"/>
      <c r="K1038" s="126"/>
    </row>
    <row r="1039" spans="1:11" s="122" customFormat="1">
      <c r="A1039" s="138" t="s">
        <v>2899</v>
      </c>
      <c r="B1039" s="139">
        <v>203000</v>
      </c>
      <c r="C1039" s="159">
        <f t="shared" si="42"/>
        <v>2639000</v>
      </c>
      <c r="D1039" s="129">
        <f t="shared" si="41"/>
        <v>198940</v>
      </c>
      <c r="E1039" s="141" t="s">
        <v>7184</v>
      </c>
      <c r="F1039" s="131"/>
      <c r="G1039" s="126"/>
      <c r="H1039" s="126"/>
      <c r="I1039" s="126"/>
      <c r="J1039" s="126"/>
      <c r="K1039" s="126"/>
    </row>
    <row r="1040" spans="1:11" s="122" customFormat="1">
      <c r="A1040" s="138" t="s">
        <v>2900</v>
      </c>
      <c r="B1040" s="139">
        <v>204000</v>
      </c>
      <c r="C1040" s="159">
        <f t="shared" si="42"/>
        <v>2652000</v>
      </c>
      <c r="D1040" s="129">
        <f t="shared" si="41"/>
        <v>199920</v>
      </c>
      <c r="E1040" s="141" t="s">
        <v>7184</v>
      </c>
      <c r="F1040" s="131"/>
      <c r="G1040" s="126"/>
      <c r="H1040" s="126"/>
      <c r="I1040" s="126"/>
      <c r="J1040" s="126"/>
      <c r="K1040" s="126"/>
    </row>
    <row r="1041" spans="1:11" s="122" customFormat="1">
      <c r="A1041" s="138" t="s">
        <v>2901</v>
      </c>
      <c r="B1041" s="139">
        <v>205000</v>
      </c>
      <c r="C1041" s="159">
        <f t="shared" si="42"/>
        <v>2665000</v>
      </c>
      <c r="D1041" s="129">
        <f t="shared" si="41"/>
        <v>200900</v>
      </c>
      <c r="E1041" s="141" t="s">
        <v>7184</v>
      </c>
      <c r="F1041" s="131"/>
      <c r="G1041" s="126"/>
      <c r="H1041" s="126"/>
      <c r="I1041" s="126"/>
      <c r="J1041" s="126"/>
      <c r="K1041" s="126"/>
    </row>
    <row r="1042" spans="1:11" s="122" customFormat="1">
      <c r="A1042" s="138" t="s">
        <v>2902</v>
      </c>
      <c r="B1042" s="139">
        <v>206000</v>
      </c>
      <c r="C1042" s="159">
        <f t="shared" si="42"/>
        <v>2678000</v>
      </c>
      <c r="D1042" s="129">
        <f t="shared" si="41"/>
        <v>201880</v>
      </c>
      <c r="E1042" s="141" t="s">
        <v>7184</v>
      </c>
      <c r="F1042" s="131"/>
      <c r="G1042" s="126"/>
      <c r="H1042" s="126"/>
      <c r="I1042" s="126"/>
      <c r="J1042" s="126"/>
      <c r="K1042" s="126"/>
    </row>
    <row r="1043" spans="1:11" s="122" customFormat="1">
      <c r="A1043" s="138" t="s">
        <v>2903</v>
      </c>
      <c r="B1043" s="139">
        <v>207000</v>
      </c>
      <c r="C1043" s="159">
        <f t="shared" si="42"/>
        <v>2691000</v>
      </c>
      <c r="D1043" s="129">
        <f t="shared" si="41"/>
        <v>202860</v>
      </c>
      <c r="E1043" s="141" t="s">
        <v>7184</v>
      </c>
      <c r="F1043" s="131"/>
      <c r="G1043" s="126"/>
      <c r="H1043" s="126"/>
      <c r="I1043" s="126"/>
      <c r="J1043" s="126"/>
      <c r="K1043" s="126"/>
    </row>
    <row r="1044" spans="1:11" s="122" customFormat="1">
      <c r="A1044" s="138" t="s">
        <v>2904</v>
      </c>
      <c r="B1044" s="139">
        <v>208000</v>
      </c>
      <c r="C1044" s="159">
        <f t="shared" si="42"/>
        <v>2704000</v>
      </c>
      <c r="D1044" s="129">
        <f t="shared" si="41"/>
        <v>203840</v>
      </c>
      <c r="E1044" s="141" t="s">
        <v>7184</v>
      </c>
      <c r="F1044" s="131"/>
      <c r="G1044" s="126"/>
      <c r="H1044" s="126"/>
      <c r="I1044" s="126"/>
      <c r="J1044" s="126"/>
      <c r="K1044" s="126"/>
    </row>
    <row r="1045" spans="1:11" s="122" customFormat="1">
      <c r="A1045" s="138" t="s">
        <v>2905</v>
      </c>
      <c r="B1045" s="139">
        <v>209000</v>
      </c>
      <c r="C1045" s="159">
        <f t="shared" si="42"/>
        <v>2717000</v>
      </c>
      <c r="D1045" s="129">
        <f t="shared" si="41"/>
        <v>204820</v>
      </c>
      <c r="E1045" s="141" t="s">
        <v>7184</v>
      </c>
      <c r="F1045" s="131"/>
      <c r="G1045" s="126"/>
      <c r="H1045" s="126"/>
      <c r="I1045" s="126"/>
      <c r="J1045" s="126"/>
      <c r="K1045" s="126"/>
    </row>
    <row r="1046" spans="1:11" s="122" customFormat="1">
      <c r="A1046" s="138" t="s">
        <v>2906</v>
      </c>
      <c r="B1046" s="139">
        <v>210000</v>
      </c>
      <c r="C1046" s="159">
        <f t="shared" si="42"/>
        <v>2730000</v>
      </c>
      <c r="D1046" s="129">
        <f t="shared" si="41"/>
        <v>205800</v>
      </c>
      <c r="E1046" s="141" t="s">
        <v>7184</v>
      </c>
      <c r="F1046" s="131"/>
      <c r="G1046" s="126"/>
      <c r="H1046" s="126"/>
      <c r="I1046" s="126"/>
      <c r="J1046" s="126"/>
      <c r="K1046" s="126"/>
    </row>
    <row r="1047" spans="1:11" s="122" customFormat="1">
      <c r="A1047" s="138" t="s">
        <v>2907</v>
      </c>
      <c r="B1047" s="139">
        <v>211000</v>
      </c>
      <c r="C1047" s="159">
        <f t="shared" si="42"/>
        <v>2743000</v>
      </c>
      <c r="D1047" s="129">
        <f t="shared" si="41"/>
        <v>206780</v>
      </c>
      <c r="E1047" s="141" t="s">
        <v>7184</v>
      </c>
      <c r="F1047" s="131"/>
      <c r="G1047" s="126"/>
      <c r="H1047" s="126"/>
      <c r="I1047" s="126"/>
      <c r="J1047" s="126"/>
      <c r="K1047" s="126"/>
    </row>
    <row r="1048" spans="1:11" s="122" customFormat="1">
      <c r="A1048" s="138" t="s">
        <v>2908</v>
      </c>
      <c r="B1048" s="139">
        <v>212000</v>
      </c>
      <c r="C1048" s="159">
        <f t="shared" si="42"/>
        <v>2756000</v>
      </c>
      <c r="D1048" s="129">
        <f t="shared" si="41"/>
        <v>207760</v>
      </c>
      <c r="E1048" s="141" t="s">
        <v>7184</v>
      </c>
      <c r="F1048" s="131"/>
      <c r="G1048" s="126"/>
      <c r="H1048" s="126"/>
      <c r="I1048" s="126"/>
      <c r="J1048" s="126"/>
      <c r="K1048" s="126"/>
    </row>
    <row r="1049" spans="1:11" s="122" customFormat="1">
      <c r="A1049" s="138" t="s">
        <v>2909</v>
      </c>
      <c r="B1049" s="139">
        <v>213000</v>
      </c>
      <c r="C1049" s="159">
        <f t="shared" si="42"/>
        <v>2769000</v>
      </c>
      <c r="D1049" s="129">
        <f t="shared" si="41"/>
        <v>208740</v>
      </c>
      <c r="E1049" s="141" t="s">
        <v>7184</v>
      </c>
      <c r="F1049" s="131"/>
      <c r="G1049" s="126"/>
      <c r="H1049" s="126"/>
      <c r="I1049" s="126"/>
      <c r="J1049" s="126"/>
      <c r="K1049" s="126"/>
    </row>
    <row r="1050" spans="1:11" s="122" customFormat="1">
      <c r="A1050" s="138" t="s">
        <v>2910</v>
      </c>
      <c r="B1050" s="139">
        <v>214000</v>
      </c>
      <c r="C1050" s="159">
        <f t="shared" si="42"/>
        <v>2782000</v>
      </c>
      <c r="D1050" s="129">
        <f t="shared" si="41"/>
        <v>209720</v>
      </c>
      <c r="E1050" s="141" t="s">
        <v>7184</v>
      </c>
      <c r="F1050" s="131"/>
      <c r="G1050" s="126"/>
      <c r="H1050" s="126"/>
      <c r="I1050" s="126"/>
      <c r="J1050" s="126"/>
      <c r="K1050" s="126"/>
    </row>
    <row r="1051" spans="1:11" s="122" customFormat="1">
      <c r="A1051" s="138" t="s">
        <v>2911</v>
      </c>
      <c r="B1051" s="139">
        <v>215000</v>
      </c>
      <c r="C1051" s="159">
        <f t="shared" si="42"/>
        <v>2795000</v>
      </c>
      <c r="D1051" s="129">
        <f t="shared" si="41"/>
        <v>210700</v>
      </c>
      <c r="E1051" s="141" t="s">
        <v>7184</v>
      </c>
      <c r="F1051" s="131"/>
      <c r="G1051" s="126"/>
      <c r="H1051" s="126"/>
      <c r="I1051" s="126"/>
      <c r="J1051" s="126"/>
      <c r="K1051" s="126"/>
    </row>
    <row r="1052" spans="1:11" s="122" customFormat="1">
      <c r="A1052" s="138" t="s">
        <v>2912</v>
      </c>
      <c r="B1052" s="139">
        <v>216000</v>
      </c>
      <c r="C1052" s="159">
        <f t="shared" si="42"/>
        <v>2808000</v>
      </c>
      <c r="D1052" s="129">
        <f t="shared" si="41"/>
        <v>211680</v>
      </c>
      <c r="E1052" s="141" t="s">
        <v>7184</v>
      </c>
      <c r="F1052" s="131"/>
      <c r="G1052" s="126"/>
      <c r="H1052" s="126"/>
      <c r="I1052" s="126"/>
      <c r="J1052" s="126"/>
      <c r="K1052" s="126"/>
    </row>
    <row r="1053" spans="1:11" s="122" customFormat="1">
      <c r="A1053" s="138" t="s">
        <v>2913</v>
      </c>
      <c r="B1053" s="139">
        <v>217000</v>
      </c>
      <c r="C1053" s="159">
        <f t="shared" si="42"/>
        <v>2821000</v>
      </c>
      <c r="D1053" s="129">
        <f t="shared" si="41"/>
        <v>212660</v>
      </c>
      <c r="E1053" s="141" t="s">
        <v>7184</v>
      </c>
      <c r="F1053" s="131"/>
      <c r="G1053" s="126"/>
      <c r="H1053" s="126"/>
      <c r="I1053" s="126"/>
      <c r="J1053" s="126"/>
      <c r="K1053" s="126"/>
    </row>
    <row r="1054" spans="1:11" s="122" customFormat="1">
      <c r="A1054" s="138" t="s">
        <v>2914</v>
      </c>
      <c r="B1054" s="139">
        <v>218000</v>
      </c>
      <c r="C1054" s="159">
        <f t="shared" si="42"/>
        <v>2834000</v>
      </c>
      <c r="D1054" s="129">
        <f t="shared" si="41"/>
        <v>213640</v>
      </c>
      <c r="E1054" s="141" t="s">
        <v>7184</v>
      </c>
      <c r="F1054" s="131"/>
      <c r="G1054" s="126"/>
      <c r="H1054" s="126"/>
      <c r="I1054" s="126"/>
      <c r="J1054" s="126"/>
      <c r="K1054" s="126"/>
    </row>
    <row r="1055" spans="1:11" s="122" customFormat="1">
      <c r="A1055" s="138" t="s">
        <v>2915</v>
      </c>
      <c r="B1055" s="139">
        <v>219000</v>
      </c>
      <c r="C1055" s="159">
        <f t="shared" si="42"/>
        <v>2847000</v>
      </c>
      <c r="D1055" s="129">
        <f t="shared" si="41"/>
        <v>214620</v>
      </c>
      <c r="E1055" s="141" t="s">
        <v>7184</v>
      </c>
      <c r="F1055" s="131"/>
      <c r="G1055" s="126"/>
      <c r="H1055" s="126"/>
      <c r="I1055" s="126"/>
      <c r="J1055" s="126"/>
      <c r="K1055" s="126"/>
    </row>
    <row r="1056" spans="1:11" s="122" customFormat="1">
      <c r="A1056" s="138" t="s">
        <v>2916</v>
      </c>
      <c r="B1056" s="139">
        <v>220000</v>
      </c>
      <c r="C1056" s="159">
        <f t="shared" si="42"/>
        <v>2860000</v>
      </c>
      <c r="D1056" s="129">
        <f t="shared" si="41"/>
        <v>215600</v>
      </c>
      <c r="E1056" s="141" t="s">
        <v>7184</v>
      </c>
      <c r="F1056" s="131"/>
      <c r="G1056" s="126"/>
      <c r="H1056" s="126"/>
      <c r="I1056" s="126"/>
      <c r="J1056" s="126"/>
      <c r="K1056" s="126"/>
    </row>
    <row r="1057" spans="1:11" s="122" customFormat="1">
      <c r="A1057" s="138" t="s">
        <v>2917</v>
      </c>
      <c r="B1057" s="139">
        <v>221000</v>
      </c>
      <c r="C1057" s="159">
        <f t="shared" si="42"/>
        <v>2873000</v>
      </c>
      <c r="D1057" s="129">
        <f t="shared" si="41"/>
        <v>216580</v>
      </c>
      <c r="E1057" s="141" t="s">
        <v>7184</v>
      </c>
      <c r="F1057" s="131"/>
      <c r="G1057" s="126"/>
      <c r="H1057" s="126"/>
      <c r="I1057" s="126"/>
      <c r="J1057" s="126"/>
      <c r="K1057" s="126"/>
    </row>
    <row r="1058" spans="1:11" s="122" customFormat="1">
      <c r="A1058" s="138" t="s">
        <v>2918</v>
      </c>
      <c r="B1058" s="139">
        <v>222000</v>
      </c>
      <c r="C1058" s="159">
        <f t="shared" si="42"/>
        <v>2886000</v>
      </c>
      <c r="D1058" s="129">
        <f t="shared" si="41"/>
        <v>217560</v>
      </c>
      <c r="E1058" s="141" t="s">
        <v>7184</v>
      </c>
      <c r="F1058" s="131"/>
      <c r="G1058" s="126"/>
      <c r="H1058" s="126"/>
      <c r="I1058" s="126"/>
      <c r="J1058" s="126"/>
      <c r="K1058" s="126"/>
    </row>
    <row r="1059" spans="1:11" s="122" customFormat="1">
      <c r="A1059" s="138" t="s">
        <v>2919</v>
      </c>
      <c r="B1059" s="139">
        <v>223000</v>
      </c>
      <c r="C1059" s="159">
        <f t="shared" si="42"/>
        <v>2899000</v>
      </c>
      <c r="D1059" s="129">
        <f t="shared" si="41"/>
        <v>218540</v>
      </c>
      <c r="E1059" s="141" t="s">
        <v>7184</v>
      </c>
      <c r="F1059" s="131"/>
      <c r="G1059" s="126"/>
      <c r="H1059" s="126"/>
      <c r="I1059" s="126"/>
      <c r="J1059" s="126"/>
      <c r="K1059" s="126"/>
    </row>
    <row r="1060" spans="1:11" s="122" customFormat="1">
      <c r="A1060" s="138" t="s">
        <v>2920</v>
      </c>
      <c r="B1060" s="139">
        <v>224000</v>
      </c>
      <c r="C1060" s="159">
        <f t="shared" si="42"/>
        <v>2912000</v>
      </c>
      <c r="D1060" s="129">
        <f t="shared" si="41"/>
        <v>219520</v>
      </c>
      <c r="E1060" s="141" t="s">
        <v>7184</v>
      </c>
      <c r="F1060" s="131"/>
      <c r="G1060" s="126"/>
      <c r="H1060" s="126"/>
      <c r="I1060" s="126"/>
      <c r="J1060" s="126"/>
      <c r="K1060" s="126"/>
    </row>
    <row r="1061" spans="1:11" s="122" customFormat="1">
      <c r="A1061" s="138" t="s">
        <v>2921</v>
      </c>
      <c r="B1061" s="139">
        <v>225000</v>
      </c>
      <c r="C1061" s="159">
        <f t="shared" si="42"/>
        <v>2925000</v>
      </c>
      <c r="D1061" s="129">
        <f t="shared" si="41"/>
        <v>220500</v>
      </c>
      <c r="E1061" s="141" t="s">
        <v>7184</v>
      </c>
      <c r="F1061" s="131"/>
      <c r="G1061" s="126"/>
      <c r="H1061" s="126"/>
      <c r="I1061" s="126"/>
      <c r="J1061" s="126"/>
      <c r="K1061" s="126"/>
    </row>
    <row r="1062" spans="1:11" s="122" customFormat="1">
      <c r="A1062" s="138" t="s">
        <v>2922</v>
      </c>
      <c r="B1062" s="139">
        <v>226000</v>
      </c>
      <c r="C1062" s="159">
        <f t="shared" si="42"/>
        <v>2938000</v>
      </c>
      <c r="D1062" s="129">
        <f t="shared" si="41"/>
        <v>221480</v>
      </c>
      <c r="E1062" s="141" t="s">
        <v>7184</v>
      </c>
      <c r="F1062" s="131"/>
      <c r="G1062" s="126"/>
      <c r="H1062" s="126"/>
      <c r="I1062" s="126"/>
      <c r="J1062" s="126"/>
      <c r="K1062" s="126"/>
    </row>
    <row r="1063" spans="1:11" s="122" customFormat="1">
      <c r="A1063" s="138" t="s">
        <v>2923</v>
      </c>
      <c r="B1063" s="139">
        <v>227000</v>
      </c>
      <c r="C1063" s="159">
        <f t="shared" si="42"/>
        <v>2951000</v>
      </c>
      <c r="D1063" s="129">
        <f t="shared" si="41"/>
        <v>222460</v>
      </c>
      <c r="E1063" s="141" t="s">
        <v>7184</v>
      </c>
      <c r="F1063" s="131"/>
      <c r="G1063" s="126"/>
      <c r="H1063" s="126"/>
      <c r="I1063" s="126"/>
      <c r="J1063" s="126"/>
      <c r="K1063" s="126"/>
    </row>
    <row r="1064" spans="1:11" s="122" customFormat="1">
      <c r="A1064" s="138" t="s">
        <v>2924</v>
      </c>
      <c r="B1064" s="139">
        <v>228000</v>
      </c>
      <c r="C1064" s="159">
        <f t="shared" si="42"/>
        <v>2964000</v>
      </c>
      <c r="D1064" s="129">
        <f t="shared" si="41"/>
        <v>223440</v>
      </c>
      <c r="E1064" s="141" t="s">
        <v>7184</v>
      </c>
      <c r="F1064" s="131"/>
      <c r="G1064" s="126"/>
      <c r="H1064" s="126"/>
      <c r="I1064" s="126"/>
      <c r="J1064" s="126"/>
      <c r="K1064" s="126"/>
    </row>
    <row r="1065" spans="1:11" s="122" customFormat="1">
      <c r="A1065" s="138" t="s">
        <v>2925</v>
      </c>
      <c r="B1065" s="139">
        <v>229000</v>
      </c>
      <c r="C1065" s="159">
        <f t="shared" si="42"/>
        <v>2977000</v>
      </c>
      <c r="D1065" s="129">
        <f t="shared" si="41"/>
        <v>224420</v>
      </c>
      <c r="E1065" s="141" t="s">
        <v>7184</v>
      </c>
      <c r="F1065" s="131"/>
      <c r="G1065" s="126"/>
      <c r="H1065" s="126"/>
      <c r="I1065" s="126"/>
      <c r="J1065" s="126"/>
      <c r="K1065" s="126"/>
    </row>
    <row r="1066" spans="1:11" s="122" customFormat="1">
      <c r="A1066" s="138" t="s">
        <v>2926</v>
      </c>
      <c r="B1066" s="139">
        <v>230000</v>
      </c>
      <c r="C1066" s="159">
        <f t="shared" si="42"/>
        <v>2990000</v>
      </c>
      <c r="D1066" s="129">
        <f t="shared" si="41"/>
        <v>225400</v>
      </c>
      <c r="E1066" s="141" t="s">
        <v>7184</v>
      </c>
      <c r="F1066" s="131"/>
      <c r="G1066" s="126"/>
      <c r="H1066" s="126"/>
      <c r="I1066" s="126"/>
      <c r="J1066" s="126"/>
      <c r="K1066" s="126"/>
    </row>
    <row r="1067" spans="1:11" s="122" customFormat="1">
      <c r="A1067" s="138" t="s">
        <v>5736</v>
      </c>
      <c r="B1067" s="139">
        <v>231000</v>
      </c>
      <c r="C1067" s="159">
        <f t="shared" si="42"/>
        <v>3003000</v>
      </c>
      <c r="D1067" s="129">
        <f t="shared" si="41"/>
        <v>226380</v>
      </c>
      <c r="E1067" s="141" t="s">
        <v>7184</v>
      </c>
      <c r="F1067" s="131"/>
      <c r="G1067" s="126"/>
      <c r="H1067" s="126"/>
      <c r="I1067" s="126"/>
      <c r="J1067" s="126"/>
      <c r="K1067" s="126"/>
    </row>
    <row r="1068" spans="1:11" s="122" customFormat="1">
      <c r="A1068" s="138" t="s">
        <v>5737</v>
      </c>
      <c r="B1068" s="139">
        <v>232000</v>
      </c>
      <c r="C1068" s="159">
        <f t="shared" si="42"/>
        <v>3016000</v>
      </c>
      <c r="D1068" s="129">
        <f t="shared" si="41"/>
        <v>227360</v>
      </c>
      <c r="E1068" s="141" t="s">
        <v>7184</v>
      </c>
      <c r="F1068" s="131"/>
      <c r="G1068" s="126"/>
      <c r="H1068" s="126"/>
      <c r="I1068" s="126"/>
      <c r="J1068" s="126"/>
      <c r="K1068" s="126"/>
    </row>
    <row r="1069" spans="1:11" s="122" customFormat="1">
      <c r="A1069" s="138" t="s">
        <v>5738</v>
      </c>
      <c r="B1069" s="139">
        <v>233000</v>
      </c>
      <c r="C1069" s="159">
        <f t="shared" si="42"/>
        <v>3029000</v>
      </c>
      <c r="D1069" s="129">
        <f t="shared" si="41"/>
        <v>228340</v>
      </c>
      <c r="E1069" s="141" t="s">
        <v>7184</v>
      </c>
      <c r="F1069" s="131"/>
      <c r="G1069" s="126"/>
      <c r="H1069" s="126"/>
      <c r="I1069" s="126"/>
      <c r="J1069" s="126"/>
      <c r="K1069" s="126"/>
    </row>
    <row r="1070" spans="1:11" s="122" customFormat="1">
      <c r="A1070" s="138" t="s">
        <v>5739</v>
      </c>
      <c r="B1070" s="139">
        <v>234000</v>
      </c>
      <c r="C1070" s="159">
        <f t="shared" si="42"/>
        <v>3042000</v>
      </c>
      <c r="D1070" s="129">
        <f t="shared" si="41"/>
        <v>229320</v>
      </c>
      <c r="E1070" s="141" t="s">
        <v>7184</v>
      </c>
      <c r="F1070" s="131"/>
      <c r="G1070" s="126"/>
      <c r="H1070" s="126"/>
      <c r="I1070" s="126"/>
      <c r="J1070" s="126"/>
      <c r="K1070" s="126"/>
    </row>
    <row r="1071" spans="1:11" s="122" customFormat="1">
      <c r="A1071" s="138" t="s">
        <v>5740</v>
      </c>
      <c r="B1071" s="139">
        <v>235000</v>
      </c>
      <c r="C1071" s="159">
        <f t="shared" si="42"/>
        <v>3055000</v>
      </c>
      <c r="D1071" s="129">
        <f t="shared" si="41"/>
        <v>230300</v>
      </c>
      <c r="E1071" s="141" t="s">
        <v>7184</v>
      </c>
      <c r="F1071" s="131"/>
      <c r="G1071" s="126"/>
      <c r="H1071" s="126"/>
      <c r="I1071" s="126"/>
      <c r="J1071" s="126"/>
      <c r="K1071" s="126"/>
    </row>
    <row r="1072" spans="1:11" s="122" customFormat="1">
      <c r="A1072" s="138" t="s">
        <v>5741</v>
      </c>
      <c r="B1072" s="139">
        <v>236000</v>
      </c>
      <c r="C1072" s="159">
        <f t="shared" si="42"/>
        <v>3068000</v>
      </c>
      <c r="D1072" s="129">
        <f t="shared" si="41"/>
        <v>231280</v>
      </c>
      <c r="E1072" s="141" t="s">
        <v>7184</v>
      </c>
      <c r="F1072" s="131"/>
      <c r="G1072" s="126"/>
      <c r="H1072" s="126"/>
      <c r="I1072" s="126"/>
      <c r="J1072" s="126"/>
      <c r="K1072" s="126"/>
    </row>
    <row r="1073" spans="1:11" s="122" customFormat="1">
      <c r="A1073" s="138" t="s">
        <v>5742</v>
      </c>
      <c r="B1073" s="139">
        <v>237000</v>
      </c>
      <c r="C1073" s="159">
        <f t="shared" si="42"/>
        <v>3081000</v>
      </c>
      <c r="D1073" s="129">
        <f t="shared" si="41"/>
        <v>232260</v>
      </c>
      <c r="E1073" s="141" t="s">
        <v>7184</v>
      </c>
      <c r="F1073" s="131"/>
      <c r="G1073" s="126"/>
      <c r="H1073" s="126"/>
      <c r="I1073" s="126"/>
      <c r="J1073" s="126"/>
      <c r="K1073" s="126"/>
    </row>
    <row r="1074" spans="1:11" s="122" customFormat="1">
      <c r="A1074" s="138" t="s">
        <v>5743</v>
      </c>
      <c r="B1074" s="139">
        <v>238000</v>
      </c>
      <c r="C1074" s="159">
        <f t="shared" si="42"/>
        <v>3094000</v>
      </c>
      <c r="D1074" s="129">
        <f t="shared" si="41"/>
        <v>233240</v>
      </c>
      <c r="E1074" s="141" t="s">
        <v>7184</v>
      </c>
      <c r="F1074" s="131"/>
      <c r="G1074" s="126"/>
      <c r="H1074" s="126"/>
      <c r="I1074" s="126"/>
      <c r="J1074" s="126"/>
      <c r="K1074" s="126"/>
    </row>
    <row r="1075" spans="1:11" s="122" customFormat="1">
      <c r="A1075" s="138" t="s">
        <v>5744</v>
      </c>
      <c r="B1075" s="139">
        <v>239000</v>
      </c>
      <c r="C1075" s="159">
        <f t="shared" si="42"/>
        <v>3107000</v>
      </c>
      <c r="D1075" s="129">
        <f t="shared" si="41"/>
        <v>234220</v>
      </c>
      <c r="E1075" s="141" t="s">
        <v>7184</v>
      </c>
      <c r="F1075" s="131"/>
      <c r="G1075" s="126"/>
      <c r="H1075" s="126"/>
      <c r="I1075" s="126"/>
      <c r="J1075" s="126"/>
      <c r="K1075" s="126"/>
    </row>
    <row r="1076" spans="1:11" s="122" customFormat="1">
      <c r="A1076" s="138" t="s">
        <v>5745</v>
      </c>
      <c r="B1076" s="139">
        <v>240000</v>
      </c>
      <c r="C1076" s="159">
        <f t="shared" si="42"/>
        <v>3120000</v>
      </c>
      <c r="D1076" s="129">
        <f t="shared" si="41"/>
        <v>235200</v>
      </c>
      <c r="E1076" s="141" t="s">
        <v>7184</v>
      </c>
      <c r="F1076" s="131"/>
      <c r="G1076" s="126"/>
      <c r="H1076" s="126"/>
      <c r="I1076" s="126"/>
      <c r="J1076" s="126"/>
      <c r="K1076" s="126"/>
    </row>
    <row r="1077" spans="1:11" s="122" customFormat="1">
      <c r="A1077" s="138" t="s">
        <v>5746</v>
      </c>
      <c r="B1077" s="139">
        <v>241000</v>
      </c>
      <c r="C1077" s="159">
        <f t="shared" si="42"/>
        <v>3133000</v>
      </c>
      <c r="D1077" s="129">
        <f t="shared" si="41"/>
        <v>236180</v>
      </c>
      <c r="E1077" s="141" t="s">
        <v>7184</v>
      </c>
      <c r="F1077" s="131"/>
      <c r="G1077" s="126"/>
      <c r="H1077" s="126"/>
      <c r="I1077" s="126"/>
      <c r="J1077" s="126"/>
      <c r="K1077" s="126"/>
    </row>
    <row r="1078" spans="1:11" s="122" customFormat="1">
      <c r="A1078" s="138" t="s">
        <v>5747</v>
      </c>
      <c r="B1078" s="139">
        <v>242000</v>
      </c>
      <c r="C1078" s="159">
        <f t="shared" si="42"/>
        <v>3146000</v>
      </c>
      <c r="D1078" s="129">
        <f t="shared" si="41"/>
        <v>237160</v>
      </c>
      <c r="E1078" s="141" t="s">
        <v>7184</v>
      </c>
      <c r="F1078" s="131"/>
      <c r="G1078" s="126"/>
      <c r="H1078" s="126"/>
      <c r="I1078" s="126"/>
      <c r="J1078" s="126"/>
      <c r="K1078" s="126"/>
    </row>
    <row r="1079" spans="1:11" s="122" customFormat="1">
      <c r="A1079" s="138" t="s">
        <v>5748</v>
      </c>
      <c r="B1079" s="139">
        <v>243000</v>
      </c>
      <c r="C1079" s="159">
        <f t="shared" si="42"/>
        <v>3159000</v>
      </c>
      <c r="D1079" s="129">
        <f t="shared" si="41"/>
        <v>238140</v>
      </c>
      <c r="E1079" s="141" t="s">
        <v>7184</v>
      </c>
      <c r="F1079" s="131"/>
      <c r="G1079" s="126"/>
      <c r="H1079" s="126"/>
      <c r="I1079" s="126"/>
      <c r="J1079" s="126"/>
      <c r="K1079" s="126"/>
    </row>
    <row r="1080" spans="1:11" s="122" customFormat="1">
      <c r="A1080" s="138" t="s">
        <v>5749</v>
      </c>
      <c r="B1080" s="139">
        <v>244000</v>
      </c>
      <c r="C1080" s="159">
        <f t="shared" si="42"/>
        <v>3172000</v>
      </c>
      <c r="D1080" s="129">
        <f t="shared" si="41"/>
        <v>239120</v>
      </c>
      <c r="E1080" s="141" t="s">
        <v>7184</v>
      </c>
      <c r="F1080" s="131"/>
      <c r="G1080" s="126"/>
      <c r="H1080" s="126"/>
      <c r="I1080" s="126"/>
      <c r="J1080" s="126"/>
      <c r="K1080" s="126"/>
    </row>
    <row r="1081" spans="1:11" s="122" customFormat="1">
      <c r="A1081" s="138" t="s">
        <v>5750</v>
      </c>
      <c r="B1081" s="139">
        <v>245000</v>
      </c>
      <c r="C1081" s="159">
        <f t="shared" si="42"/>
        <v>3185000</v>
      </c>
      <c r="D1081" s="129">
        <f t="shared" si="41"/>
        <v>240100</v>
      </c>
      <c r="E1081" s="141" t="s">
        <v>7184</v>
      </c>
      <c r="F1081" s="131"/>
      <c r="G1081" s="126"/>
      <c r="H1081" s="126"/>
      <c r="I1081" s="126"/>
      <c r="J1081" s="126"/>
      <c r="K1081" s="126"/>
    </row>
    <row r="1082" spans="1:11" s="122" customFormat="1">
      <c r="A1082" s="138" t="s">
        <v>5751</v>
      </c>
      <c r="B1082" s="139">
        <v>246000</v>
      </c>
      <c r="C1082" s="159">
        <f t="shared" si="42"/>
        <v>3198000</v>
      </c>
      <c r="D1082" s="129">
        <f t="shared" si="41"/>
        <v>241080</v>
      </c>
      <c r="E1082" s="141" t="s">
        <v>7184</v>
      </c>
      <c r="F1082" s="131"/>
      <c r="G1082" s="126"/>
      <c r="H1082" s="126"/>
      <c r="I1082" s="126"/>
      <c r="J1082" s="126"/>
      <c r="K1082" s="126"/>
    </row>
    <row r="1083" spans="1:11" s="122" customFormat="1">
      <c r="A1083" s="138" t="s">
        <v>5752</v>
      </c>
      <c r="B1083" s="139">
        <v>247000</v>
      </c>
      <c r="C1083" s="159">
        <f t="shared" si="42"/>
        <v>3211000</v>
      </c>
      <c r="D1083" s="129">
        <f t="shared" si="41"/>
        <v>242060</v>
      </c>
      <c r="E1083" s="141" t="s">
        <v>7184</v>
      </c>
      <c r="F1083" s="131"/>
      <c r="G1083" s="126"/>
      <c r="H1083" s="126"/>
      <c r="I1083" s="126"/>
      <c r="J1083" s="126"/>
      <c r="K1083" s="126"/>
    </row>
    <row r="1084" spans="1:11" s="122" customFormat="1">
      <c r="A1084" s="138" t="s">
        <v>5753</v>
      </c>
      <c r="B1084" s="139">
        <v>248000</v>
      </c>
      <c r="C1084" s="159">
        <f t="shared" si="42"/>
        <v>3224000</v>
      </c>
      <c r="D1084" s="129">
        <f t="shared" si="41"/>
        <v>243040</v>
      </c>
      <c r="E1084" s="141" t="s">
        <v>7184</v>
      </c>
      <c r="F1084" s="131"/>
      <c r="G1084" s="126"/>
      <c r="H1084" s="126"/>
      <c r="I1084" s="126"/>
      <c r="J1084" s="126"/>
      <c r="K1084" s="126"/>
    </row>
    <row r="1085" spans="1:11" s="122" customFormat="1">
      <c r="A1085" s="138" t="s">
        <v>5754</v>
      </c>
      <c r="B1085" s="139">
        <v>249000</v>
      </c>
      <c r="C1085" s="159">
        <f t="shared" si="42"/>
        <v>3237000</v>
      </c>
      <c r="D1085" s="129">
        <f t="shared" si="41"/>
        <v>244020</v>
      </c>
      <c r="E1085" s="141" t="s">
        <v>7184</v>
      </c>
      <c r="F1085" s="131"/>
      <c r="G1085" s="126"/>
      <c r="H1085" s="126"/>
      <c r="I1085" s="126"/>
      <c r="J1085" s="126"/>
      <c r="K1085" s="126"/>
    </row>
    <row r="1086" spans="1:11" s="122" customFormat="1">
      <c r="A1086" s="138" t="s">
        <v>5755</v>
      </c>
      <c r="B1086" s="139">
        <v>250000</v>
      </c>
      <c r="C1086" s="159">
        <f t="shared" si="42"/>
        <v>3250000</v>
      </c>
      <c r="D1086" s="129">
        <f t="shared" si="41"/>
        <v>245000</v>
      </c>
      <c r="E1086" s="141" t="s">
        <v>7184</v>
      </c>
      <c r="F1086" s="131"/>
      <c r="G1086" s="126"/>
      <c r="H1086" s="126"/>
      <c r="I1086" s="126"/>
      <c r="J1086" s="126"/>
      <c r="K1086" s="126"/>
    </row>
    <row r="1087" spans="1:11" s="122" customFormat="1">
      <c r="A1087" s="138" t="s">
        <v>5756</v>
      </c>
      <c r="B1087" s="139">
        <v>251000</v>
      </c>
      <c r="C1087" s="159">
        <f t="shared" si="42"/>
        <v>3263000</v>
      </c>
      <c r="D1087" s="129">
        <f t="shared" si="41"/>
        <v>245980</v>
      </c>
      <c r="E1087" s="141" t="s">
        <v>7184</v>
      </c>
      <c r="F1087" s="131"/>
      <c r="G1087" s="126"/>
      <c r="H1087" s="126"/>
      <c r="I1087" s="126"/>
      <c r="J1087" s="126"/>
      <c r="K1087" s="126"/>
    </row>
    <row r="1088" spans="1:11" s="122" customFormat="1">
      <c r="A1088" s="138" t="s">
        <v>5757</v>
      </c>
      <c r="B1088" s="139">
        <v>252000</v>
      </c>
      <c r="C1088" s="159">
        <f t="shared" si="42"/>
        <v>3276000</v>
      </c>
      <c r="D1088" s="129">
        <f t="shared" si="41"/>
        <v>246960</v>
      </c>
      <c r="E1088" s="141" t="s">
        <v>7184</v>
      </c>
      <c r="F1088" s="131"/>
      <c r="G1088" s="126"/>
      <c r="H1088" s="126"/>
      <c r="I1088" s="126"/>
      <c r="J1088" s="126"/>
      <c r="K1088" s="126"/>
    </row>
    <row r="1089" spans="1:11" s="122" customFormat="1">
      <c r="A1089" s="138" t="s">
        <v>5758</v>
      </c>
      <c r="B1089" s="139">
        <v>253000</v>
      </c>
      <c r="C1089" s="159">
        <f t="shared" si="42"/>
        <v>3289000</v>
      </c>
      <c r="D1089" s="129">
        <f t="shared" si="41"/>
        <v>247940</v>
      </c>
      <c r="E1089" s="141" t="s">
        <v>7184</v>
      </c>
      <c r="F1089" s="131"/>
      <c r="G1089" s="126"/>
      <c r="H1089" s="126"/>
      <c r="I1089" s="126"/>
      <c r="J1089" s="126"/>
      <c r="K1089" s="126"/>
    </row>
    <row r="1090" spans="1:11" s="122" customFormat="1">
      <c r="A1090" s="138" t="s">
        <v>5759</v>
      </c>
      <c r="B1090" s="139">
        <v>254000</v>
      </c>
      <c r="C1090" s="159">
        <f t="shared" si="42"/>
        <v>3302000</v>
      </c>
      <c r="D1090" s="129">
        <f t="shared" si="41"/>
        <v>248920</v>
      </c>
      <c r="E1090" s="141" t="s">
        <v>7184</v>
      </c>
      <c r="F1090" s="131"/>
      <c r="G1090" s="126"/>
      <c r="H1090" s="126"/>
      <c r="I1090" s="126"/>
      <c r="J1090" s="126"/>
      <c r="K1090" s="126"/>
    </row>
    <row r="1091" spans="1:11" s="122" customFormat="1">
      <c r="A1091" s="138" t="s">
        <v>5760</v>
      </c>
      <c r="B1091" s="139">
        <v>255000</v>
      </c>
      <c r="C1091" s="159">
        <f t="shared" si="42"/>
        <v>3315000</v>
      </c>
      <c r="D1091" s="129">
        <f t="shared" si="41"/>
        <v>249900</v>
      </c>
      <c r="E1091" s="141" t="s">
        <v>7184</v>
      </c>
      <c r="F1091" s="131"/>
      <c r="G1091" s="126"/>
      <c r="H1091" s="126"/>
      <c r="I1091" s="126"/>
      <c r="J1091" s="126"/>
      <c r="K1091" s="126"/>
    </row>
    <row r="1092" spans="1:11" s="122" customFormat="1">
      <c r="A1092" s="138" t="s">
        <v>5761</v>
      </c>
      <c r="B1092" s="139">
        <v>256000</v>
      </c>
      <c r="C1092" s="159">
        <f t="shared" si="42"/>
        <v>3328000</v>
      </c>
      <c r="D1092" s="129">
        <f t="shared" si="41"/>
        <v>250880</v>
      </c>
      <c r="E1092" s="141" t="s">
        <v>7184</v>
      </c>
      <c r="F1092" s="131"/>
      <c r="G1092" s="126"/>
      <c r="H1092" s="126"/>
      <c r="I1092" s="126"/>
      <c r="J1092" s="126"/>
      <c r="K1092" s="126"/>
    </row>
    <row r="1093" spans="1:11" s="122" customFormat="1">
      <c r="A1093" s="138" t="s">
        <v>5762</v>
      </c>
      <c r="B1093" s="139">
        <v>257000</v>
      </c>
      <c r="C1093" s="159">
        <f t="shared" si="42"/>
        <v>3341000</v>
      </c>
      <c r="D1093" s="129">
        <f t="shared" si="41"/>
        <v>251860</v>
      </c>
      <c r="E1093" s="141" t="s">
        <v>7184</v>
      </c>
      <c r="F1093" s="131"/>
      <c r="G1093" s="126"/>
      <c r="H1093" s="126"/>
      <c r="I1093" s="126"/>
      <c r="J1093" s="126"/>
      <c r="K1093" s="126"/>
    </row>
    <row r="1094" spans="1:11" s="122" customFormat="1">
      <c r="A1094" s="138" t="s">
        <v>6460</v>
      </c>
      <c r="B1094" s="139">
        <v>1000</v>
      </c>
      <c r="C1094" s="159">
        <v>22000</v>
      </c>
      <c r="D1094" s="129">
        <f t="shared" si="41"/>
        <v>980</v>
      </c>
      <c r="E1094" s="141" t="s">
        <v>6423</v>
      </c>
      <c r="F1094" s="131"/>
      <c r="G1094" s="126"/>
      <c r="H1094" s="126"/>
      <c r="I1094" s="126"/>
      <c r="J1094" s="126"/>
      <c r="K1094" s="126"/>
    </row>
    <row r="1095" spans="1:11" s="122" customFormat="1">
      <c r="A1095" s="138" t="s">
        <v>6461</v>
      </c>
      <c r="B1095" s="139">
        <v>2000</v>
      </c>
      <c r="C1095" s="159">
        <f>C1094+22000</f>
        <v>44000</v>
      </c>
      <c r="D1095" s="129">
        <f t="shared" ref="D1095:D1158" si="43">SUM($G$3)*(B1095*0.001)</f>
        <v>1960</v>
      </c>
      <c r="E1095" s="141" t="s">
        <v>6423</v>
      </c>
      <c r="F1095" s="131"/>
      <c r="G1095" s="126"/>
      <c r="H1095" s="126"/>
      <c r="I1095" s="126"/>
      <c r="J1095" s="126"/>
      <c r="K1095" s="126"/>
    </row>
    <row r="1096" spans="1:11" s="122" customFormat="1">
      <c r="A1096" s="138" t="s">
        <v>6462</v>
      </c>
      <c r="B1096" s="139">
        <v>3000</v>
      </c>
      <c r="C1096" s="159">
        <f t="shared" ref="C1096:C1159" si="44">C1095+22000</f>
        <v>66000</v>
      </c>
      <c r="D1096" s="129">
        <f t="shared" si="43"/>
        <v>2940</v>
      </c>
      <c r="E1096" s="141" t="s">
        <v>6423</v>
      </c>
      <c r="F1096" s="131"/>
      <c r="G1096" s="126"/>
      <c r="H1096" s="126"/>
      <c r="I1096" s="126"/>
      <c r="J1096" s="126"/>
      <c r="K1096" s="126"/>
    </row>
    <row r="1097" spans="1:11" s="122" customFormat="1">
      <c r="A1097" s="138" t="s">
        <v>6463</v>
      </c>
      <c r="B1097" s="139">
        <v>4000</v>
      </c>
      <c r="C1097" s="159">
        <f t="shared" si="44"/>
        <v>88000</v>
      </c>
      <c r="D1097" s="129">
        <f t="shared" si="43"/>
        <v>3920</v>
      </c>
      <c r="E1097" s="141" t="s">
        <v>6423</v>
      </c>
      <c r="F1097" s="131"/>
      <c r="G1097" s="126"/>
      <c r="H1097" s="126"/>
      <c r="I1097" s="126"/>
      <c r="J1097" s="126"/>
      <c r="K1097" s="126"/>
    </row>
    <row r="1098" spans="1:11" s="122" customFormat="1">
      <c r="A1098" s="138" t="s">
        <v>6464</v>
      </c>
      <c r="B1098" s="139">
        <v>5000</v>
      </c>
      <c r="C1098" s="159">
        <f t="shared" si="44"/>
        <v>110000</v>
      </c>
      <c r="D1098" s="129">
        <f t="shared" si="43"/>
        <v>4900</v>
      </c>
      <c r="E1098" s="141" t="s">
        <v>6423</v>
      </c>
      <c r="F1098" s="131"/>
      <c r="G1098" s="126"/>
      <c r="H1098" s="126"/>
      <c r="I1098" s="126"/>
      <c r="J1098" s="126"/>
      <c r="K1098" s="126"/>
    </row>
    <row r="1099" spans="1:11" s="122" customFormat="1">
      <c r="A1099" s="138" t="s">
        <v>6465</v>
      </c>
      <c r="B1099" s="139">
        <v>6000</v>
      </c>
      <c r="C1099" s="159">
        <f t="shared" si="44"/>
        <v>132000</v>
      </c>
      <c r="D1099" s="129">
        <f t="shared" si="43"/>
        <v>5880</v>
      </c>
      <c r="E1099" s="141" t="s">
        <v>6423</v>
      </c>
      <c r="F1099" s="131"/>
      <c r="G1099" s="126"/>
      <c r="H1099" s="126"/>
      <c r="I1099" s="126"/>
      <c r="J1099" s="126"/>
      <c r="K1099" s="126"/>
    </row>
    <row r="1100" spans="1:11" s="122" customFormat="1">
      <c r="A1100" s="138" t="s">
        <v>6466</v>
      </c>
      <c r="B1100" s="139">
        <v>7000</v>
      </c>
      <c r="C1100" s="159">
        <f t="shared" si="44"/>
        <v>154000</v>
      </c>
      <c r="D1100" s="129">
        <f t="shared" si="43"/>
        <v>6860</v>
      </c>
      <c r="E1100" s="141" t="s">
        <v>6423</v>
      </c>
      <c r="F1100" s="131"/>
      <c r="G1100" s="126"/>
      <c r="H1100" s="126"/>
      <c r="I1100" s="126"/>
      <c r="J1100" s="126"/>
      <c r="K1100" s="126"/>
    </row>
    <row r="1101" spans="1:11" s="122" customFormat="1">
      <c r="A1101" s="138" t="s">
        <v>6467</v>
      </c>
      <c r="B1101" s="139">
        <v>8000</v>
      </c>
      <c r="C1101" s="159">
        <f t="shared" si="44"/>
        <v>176000</v>
      </c>
      <c r="D1101" s="129">
        <f t="shared" si="43"/>
        <v>7840</v>
      </c>
      <c r="E1101" s="141" t="s">
        <v>6423</v>
      </c>
      <c r="F1101" s="131"/>
      <c r="G1101" s="126"/>
      <c r="H1101" s="126"/>
      <c r="I1101" s="126"/>
      <c r="J1101" s="126"/>
      <c r="K1101" s="126"/>
    </row>
    <row r="1102" spans="1:11" s="122" customFormat="1">
      <c r="A1102" s="138" t="s">
        <v>6468</v>
      </c>
      <c r="B1102" s="139">
        <v>9000</v>
      </c>
      <c r="C1102" s="159">
        <f t="shared" si="44"/>
        <v>198000</v>
      </c>
      <c r="D1102" s="129">
        <f t="shared" si="43"/>
        <v>8820</v>
      </c>
      <c r="E1102" s="141" t="s">
        <v>6423</v>
      </c>
      <c r="F1102" s="131"/>
      <c r="G1102" s="126"/>
      <c r="H1102" s="126"/>
      <c r="I1102" s="126"/>
      <c r="J1102" s="126"/>
      <c r="K1102" s="126"/>
    </row>
    <row r="1103" spans="1:11" s="122" customFormat="1">
      <c r="A1103" s="138" t="s">
        <v>6469</v>
      </c>
      <c r="B1103" s="139">
        <v>10000</v>
      </c>
      <c r="C1103" s="159">
        <f t="shared" si="44"/>
        <v>220000</v>
      </c>
      <c r="D1103" s="129">
        <f t="shared" si="43"/>
        <v>9800</v>
      </c>
      <c r="E1103" s="141" t="s">
        <v>6423</v>
      </c>
      <c r="F1103" s="131"/>
      <c r="G1103" s="126"/>
      <c r="H1103" s="126"/>
      <c r="I1103" s="126"/>
      <c r="J1103" s="126"/>
      <c r="K1103" s="126"/>
    </row>
    <row r="1104" spans="1:11" s="122" customFormat="1">
      <c r="A1104" s="138" t="s">
        <v>6470</v>
      </c>
      <c r="B1104" s="139">
        <v>11000</v>
      </c>
      <c r="C1104" s="159">
        <f t="shared" si="44"/>
        <v>242000</v>
      </c>
      <c r="D1104" s="129">
        <f t="shared" si="43"/>
        <v>10780</v>
      </c>
      <c r="E1104" s="141" t="s">
        <v>6423</v>
      </c>
      <c r="F1104" s="131"/>
      <c r="G1104" s="126"/>
      <c r="H1104" s="126"/>
      <c r="I1104" s="126"/>
      <c r="J1104" s="126"/>
      <c r="K1104" s="126"/>
    </row>
    <row r="1105" spans="1:11" s="122" customFormat="1">
      <c r="A1105" s="138" t="s">
        <v>6471</v>
      </c>
      <c r="B1105" s="139">
        <v>12000</v>
      </c>
      <c r="C1105" s="159">
        <f t="shared" si="44"/>
        <v>264000</v>
      </c>
      <c r="D1105" s="129">
        <f t="shared" si="43"/>
        <v>11760</v>
      </c>
      <c r="E1105" s="141" t="s">
        <v>6423</v>
      </c>
      <c r="F1105" s="131"/>
      <c r="G1105" s="126"/>
      <c r="H1105" s="126"/>
      <c r="I1105" s="126"/>
      <c r="J1105" s="126"/>
      <c r="K1105" s="126"/>
    </row>
    <row r="1106" spans="1:11" s="122" customFormat="1">
      <c r="A1106" s="138" t="s">
        <v>6472</v>
      </c>
      <c r="B1106" s="139">
        <v>13000</v>
      </c>
      <c r="C1106" s="159">
        <f t="shared" si="44"/>
        <v>286000</v>
      </c>
      <c r="D1106" s="129">
        <f t="shared" si="43"/>
        <v>12740</v>
      </c>
      <c r="E1106" s="141" t="s">
        <v>6423</v>
      </c>
      <c r="F1106" s="131"/>
      <c r="G1106" s="126"/>
      <c r="H1106" s="126"/>
      <c r="I1106" s="126"/>
      <c r="J1106" s="126"/>
      <c r="K1106" s="126"/>
    </row>
    <row r="1107" spans="1:11" s="122" customFormat="1">
      <c r="A1107" s="138" t="s">
        <v>6473</v>
      </c>
      <c r="B1107" s="139">
        <v>14000</v>
      </c>
      <c r="C1107" s="159">
        <f t="shared" si="44"/>
        <v>308000</v>
      </c>
      <c r="D1107" s="129">
        <f t="shared" si="43"/>
        <v>13720</v>
      </c>
      <c r="E1107" s="141" t="s">
        <v>6423</v>
      </c>
      <c r="F1107" s="131"/>
      <c r="G1107" s="126"/>
      <c r="H1107" s="126"/>
      <c r="I1107" s="126"/>
      <c r="J1107" s="126"/>
      <c r="K1107" s="126"/>
    </row>
    <row r="1108" spans="1:11" s="122" customFormat="1">
      <c r="A1108" s="138" t="s">
        <v>6474</v>
      </c>
      <c r="B1108" s="139">
        <v>15000</v>
      </c>
      <c r="C1108" s="159">
        <f t="shared" si="44"/>
        <v>330000</v>
      </c>
      <c r="D1108" s="129">
        <f t="shared" si="43"/>
        <v>14700</v>
      </c>
      <c r="E1108" s="141" t="s">
        <v>6423</v>
      </c>
      <c r="F1108" s="131"/>
      <c r="G1108" s="126"/>
      <c r="H1108" s="126"/>
      <c r="I1108" s="126"/>
      <c r="J1108" s="126"/>
      <c r="K1108" s="126"/>
    </row>
    <row r="1109" spans="1:11" s="122" customFormat="1">
      <c r="A1109" s="138" t="s">
        <v>6475</v>
      </c>
      <c r="B1109" s="139">
        <v>16000</v>
      </c>
      <c r="C1109" s="159">
        <f t="shared" si="44"/>
        <v>352000</v>
      </c>
      <c r="D1109" s="129">
        <f t="shared" si="43"/>
        <v>15680</v>
      </c>
      <c r="E1109" s="141" t="s">
        <v>6423</v>
      </c>
      <c r="F1109" s="131"/>
      <c r="G1109" s="126"/>
      <c r="H1109" s="126"/>
      <c r="I1109" s="126"/>
      <c r="J1109" s="126"/>
      <c r="K1109" s="126"/>
    </row>
    <row r="1110" spans="1:11" s="122" customFormat="1">
      <c r="A1110" s="138" t="s">
        <v>6476</v>
      </c>
      <c r="B1110" s="139">
        <v>17000</v>
      </c>
      <c r="C1110" s="159">
        <f t="shared" si="44"/>
        <v>374000</v>
      </c>
      <c r="D1110" s="129">
        <f t="shared" si="43"/>
        <v>16660</v>
      </c>
      <c r="E1110" s="141" t="s">
        <v>6423</v>
      </c>
      <c r="F1110" s="131"/>
      <c r="G1110" s="126"/>
      <c r="H1110" s="126"/>
      <c r="I1110" s="126"/>
      <c r="J1110" s="126"/>
      <c r="K1110" s="126"/>
    </row>
    <row r="1111" spans="1:11" s="122" customFormat="1">
      <c r="A1111" s="138" t="s">
        <v>6477</v>
      </c>
      <c r="B1111" s="139">
        <v>18000</v>
      </c>
      <c r="C1111" s="159">
        <f t="shared" si="44"/>
        <v>396000</v>
      </c>
      <c r="D1111" s="129">
        <f t="shared" si="43"/>
        <v>17640</v>
      </c>
      <c r="E1111" s="141" t="s">
        <v>6423</v>
      </c>
      <c r="F1111" s="131"/>
      <c r="G1111" s="126"/>
      <c r="H1111" s="126"/>
      <c r="I1111" s="126"/>
      <c r="J1111" s="126"/>
      <c r="K1111" s="126"/>
    </row>
    <row r="1112" spans="1:11" s="122" customFormat="1">
      <c r="A1112" s="138" t="s">
        <v>6478</v>
      </c>
      <c r="B1112" s="139">
        <v>19000</v>
      </c>
      <c r="C1112" s="159">
        <f t="shared" si="44"/>
        <v>418000</v>
      </c>
      <c r="D1112" s="129">
        <f t="shared" si="43"/>
        <v>18620</v>
      </c>
      <c r="E1112" s="141" t="s">
        <v>6423</v>
      </c>
      <c r="F1112" s="131"/>
      <c r="G1112" s="126"/>
      <c r="H1112" s="126"/>
      <c r="I1112" s="126"/>
      <c r="J1112" s="126"/>
      <c r="K1112" s="126"/>
    </row>
    <row r="1113" spans="1:11" s="122" customFormat="1">
      <c r="A1113" s="138" t="s">
        <v>6479</v>
      </c>
      <c r="B1113" s="139">
        <v>20000</v>
      </c>
      <c r="C1113" s="159">
        <f t="shared" si="44"/>
        <v>440000</v>
      </c>
      <c r="D1113" s="129">
        <f t="shared" si="43"/>
        <v>19600</v>
      </c>
      <c r="E1113" s="141" t="s">
        <v>6423</v>
      </c>
      <c r="F1113" s="131"/>
      <c r="G1113" s="126"/>
      <c r="H1113" s="126"/>
      <c r="I1113" s="126"/>
      <c r="J1113" s="126"/>
      <c r="K1113" s="126"/>
    </row>
    <row r="1114" spans="1:11" s="122" customFormat="1">
      <c r="A1114" s="138" t="s">
        <v>6480</v>
      </c>
      <c r="B1114" s="139">
        <v>21000</v>
      </c>
      <c r="C1114" s="159">
        <f t="shared" si="44"/>
        <v>462000</v>
      </c>
      <c r="D1114" s="129">
        <f t="shared" si="43"/>
        <v>20580</v>
      </c>
      <c r="E1114" s="141" t="s">
        <v>6423</v>
      </c>
      <c r="F1114" s="131"/>
      <c r="G1114" s="126"/>
      <c r="H1114" s="126"/>
      <c r="I1114" s="126"/>
      <c r="J1114" s="126"/>
      <c r="K1114" s="126"/>
    </row>
    <row r="1115" spans="1:11" s="122" customFormat="1">
      <c r="A1115" s="138" t="s">
        <v>6481</v>
      </c>
      <c r="B1115" s="139">
        <v>22000</v>
      </c>
      <c r="C1115" s="159">
        <f t="shared" si="44"/>
        <v>484000</v>
      </c>
      <c r="D1115" s="129">
        <f t="shared" si="43"/>
        <v>21560</v>
      </c>
      <c r="E1115" s="141" t="s">
        <v>6423</v>
      </c>
      <c r="F1115" s="131"/>
      <c r="G1115" s="126"/>
      <c r="H1115" s="126"/>
      <c r="I1115" s="126"/>
      <c r="J1115" s="126"/>
      <c r="K1115" s="126"/>
    </row>
    <row r="1116" spans="1:11" s="122" customFormat="1">
      <c r="A1116" s="138" t="s">
        <v>6482</v>
      </c>
      <c r="B1116" s="139">
        <v>23000</v>
      </c>
      <c r="C1116" s="159">
        <f t="shared" si="44"/>
        <v>506000</v>
      </c>
      <c r="D1116" s="129">
        <f t="shared" si="43"/>
        <v>22540</v>
      </c>
      <c r="E1116" s="141" t="s">
        <v>6423</v>
      </c>
      <c r="F1116" s="131"/>
      <c r="G1116" s="126"/>
      <c r="H1116" s="126"/>
      <c r="I1116" s="126"/>
      <c r="J1116" s="126"/>
      <c r="K1116" s="126"/>
    </row>
    <row r="1117" spans="1:11" s="122" customFormat="1">
      <c r="A1117" s="138" t="s">
        <v>6483</v>
      </c>
      <c r="B1117" s="139">
        <v>24000</v>
      </c>
      <c r="C1117" s="159">
        <f t="shared" si="44"/>
        <v>528000</v>
      </c>
      <c r="D1117" s="129">
        <f t="shared" si="43"/>
        <v>23520</v>
      </c>
      <c r="E1117" s="141" t="s">
        <v>6423</v>
      </c>
      <c r="F1117" s="131"/>
      <c r="G1117" s="126"/>
      <c r="H1117" s="126"/>
      <c r="I1117" s="126"/>
      <c r="J1117" s="126"/>
      <c r="K1117" s="126"/>
    </row>
    <row r="1118" spans="1:11" s="122" customFormat="1">
      <c r="A1118" s="138" t="s">
        <v>6484</v>
      </c>
      <c r="B1118" s="139">
        <v>25000</v>
      </c>
      <c r="C1118" s="159">
        <f t="shared" si="44"/>
        <v>550000</v>
      </c>
      <c r="D1118" s="129">
        <f t="shared" si="43"/>
        <v>24500</v>
      </c>
      <c r="E1118" s="141" t="s">
        <v>6423</v>
      </c>
      <c r="F1118" s="131"/>
      <c r="G1118" s="126"/>
      <c r="H1118" s="126"/>
      <c r="I1118" s="126"/>
      <c r="J1118" s="126"/>
      <c r="K1118" s="126"/>
    </row>
    <row r="1119" spans="1:11" s="122" customFormat="1">
      <c r="A1119" s="138" t="s">
        <v>6485</v>
      </c>
      <c r="B1119" s="139">
        <v>26000</v>
      </c>
      <c r="C1119" s="159">
        <f t="shared" si="44"/>
        <v>572000</v>
      </c>
      <c r="D1119" s="129">
        <f t="shared" si="43"/>
        <v>25480</v>
      </c>
      <c r="E1119" s="141" t="s">
        <v>6423</v>
      </c>
      <c r="F1119" s="131"/>
      <c r="G1119" s="126"/>
      <c r="H1119" s="126"/>
      <c r="I1119" s="126"/>
      <c r="J1119" s="126"/>
      <c r="K1119" s="126"/>
    </row>
    <row r="1120" spans="1:11" s="122" customFormat="1">
      <c r="A1120" s="138" t="s">
        <v>6486</v>
      </c>
      <c r="B1120" s="139">
        <v>27000</v>
      </c>
      <c r="C1120" s="159">
        <f t="shared" si="44"/>
        <v>594000</v>
      </c>
      <c r="D1120" s="129">
        <f t="shared" si="43"/>
        <v>26460</v>
      </c>
      <c r="E1120" s="141" t="s">
        <v>6423</v>
      </c>
      <c r="F1120" s="131"/>
      <c r="G1120" s="126"/>
      <c r="H1120" s="126"/>
      <c r="I1120" s="126"/>
      <c r="J1120" s="126"/>
      <c r="K1120" s="126"/>
    </row>
    <row r="1121" spans="1:11" s="122" customFormat="1">
      <c r="A1121" s="138" t="s">
        <v>6487</v>
      </c>
      <c r="B1121" s="139">
        <v>28000</v>
      </c>
      <c r="C1121" s="159">
        <f t="shared" si="44"/>
        <v>616000</v>
      </c>
      <c r="D1121" s="129">
        <f t="shared" si="43"/>
        <v>27440</v>
      </c>
      <c r="E1121" s="141" t="s">
        <v>6423</v>
      </c>
      <c r="F1121" s="131"/>
      <c r="G1121" s="126"/>
      <c r="H1121" s="126"/>
      <c r="I1121" s="126"/>
      <c r="J1121" s="126"/>
      <c r="K1121" s="126"/>
    </row>
    <row r="1122" spans="1:11" s="122" customFormat="1">
      <c r="A1122" s="138" t="s">
        <v>6488</v>
      </c>
      <c r="B1122" s="139">
        <v>29000</v>
      </c>
      <c r="C1122" s="159">
        <f t="shared" si="44"/>
        <v>638000</v>
      </c>
      <c r="D1122" s="129">
        <f t="shared" si="43"/>
        <v>28420</v>
      </c>
      <c r="E1122" s="142" t="s">
        <v>6423</v>
      </c>
      <c r="F1122" s="131"/>
      <c r="G1122" s="126"/>
      <c r="H1122" s="126"/>
      <c r="I1122" s="126"/>
      <c r="J1122" s="126"/>
      <c r="K1122" s="126"/>
    </row>
    <row r="1123" spans="1:11" s="122" customFormat="1">
      <c r="A1123" s="138" t="s">
        <v>6489</v>
      </c>
      <c r="B1123" s="139">
        <v>30000</v>
      </c>
      <c r="C1123" s="159">
        <f t="shared" si="44"/>
        <v>660000</v>
      </c>
      <c r="D1123" s="129">
        <f t="shared" si="43"/>
        <v>29400</v>
      </c>
      <c r="E1123" s="142" t="s">
        <v>6423</v>
      </c>
      <c r="F1123" s="131"/>
      <c r="G1123" s="126"/>
      <c r="H1123" s="126"/>
      <c r="I1123" s="126"/>
      <c r="J1123" s="126"/>
      <c r="K1123" s="126"/>
    </row>
    <row r="1124" spans="1:11" s="122" customFormat="1">
      <c r="A1124" s="138" t="s">
        <v>6490</v>
      </c>
      <c r="B1124" s="139">
        <v>31000</v>
      </c>
      <c r="C1124" s="159">
        <f t="shared" si="44"/>
        <v>682000</v>
      </c>
      <c r="D1124" s="129">
        <f t="shared" si="43"/>
        <v>30380</v>
      </c>
      <c r="E1124" s="142" t="s">
        <v>6423</v>
      </c>
      <c r="F1124" s="131"/>
      <c r="G1124" s="126"/>
      <c r="H1124" s="126"/>
      <c r="I1124" s="126"/>
      <c r="J1124" s="126"/>
      <c r="K1124" s="126"/>
    </row>
    <row r="1125" spans="1:11" s="122" customFormat="1">
      <c r="A1125" s="138" t="s">
        <v>6491</v>
      </c>
      <c r="B1125" s="139">
        <v>32000</v>
      </c>
      <c r="C1125" s="159">
        <f t="shared" si="44"/>
        <v>704000</v>
      </c>
      <c r="D1125" s="129">
        <f t="shared" si="43"/>
        <v>31360</v>
      </c>
      <c r="E1125" s="142" t="s">
        <v>6423</v>
      </c>
      <c r="F1125" s="131"/>
      <c r="G1125" s="126"/>
      <c r="H1125" s="126"/>
      <c r="I1125" s="126"/>
      <c r="J1125" s="126"/>
      <c r="K1125" s="126"/>
    </row>
    <row r="1126" spans="1:11" s="122" customFormat="1">
      <c r="A1126" s="138" t="s">
        <v>6492</v>
      </c>
      <c r="B1126" s="139">
        <v>33000</v>
      </c>
      <c r="C1126" s="159">
        <f t="shared" si="44"/>
        <v>726000</v>
      </c>
      <c r="D1126" s="129">
        <f t="shared" si="43"/>
        <v>32340</v>
      </c>
      <c r="E1126" s="142" t="s">
        <v>6423</v>
      </c>
      <c r="F1126" s="131"/>
      <c r="G1126" s="126"/>
      <c r="H1126" s="126"/>
      <c r="I1126" s="126"/>
      <c r="J1126" s="126"/>
      <c r="K1126" s="126"/>
    </row>
    <row r="1127" spans="1:11" s="122" customFormat="1">
      <c r="A1127" s="138" t="s">
        <v>6493</v>
      </c>
      <c r="B1127" s="139">
        <v>34000</v>
      </c>
      <c r="C1127" s="159">
        <f t="shared" si="44"/>
        <v>748000</v>
      </c>
      <c r="D1127" s="129">
        <f t="shared" si="43"/>
        <v>33320</v>
      </c>
      <c r="E1127" s="142" t="s">
        <v>6423</v>
      </c>
      <c r="F1127" s="131"/>
      <c r="G1127" s="126"/>
      <c r="H1127" s="126"/>
      <c r="I1127" s="126"/>
      <c r="J1127" s="126"/>
      <c r="K1127" s="126"/>
    </row>
    <row r="1128" spans="1:11" s="122" customFormat="1">
      <c r="A1128" s="138" t="s">
        <v>6494</v>
      </c>
      <c r="B1128" s="139">
        <v>35000</v>
      </c>
      <c r="C1128" s="159">
        <f t="shared" si="44"/>
        <v>770000</v>
      </c>
      <c r="D1128" s="129">
        <f t="shared" si="43"/>
        <v>34300</v>
      </c>
      <c r="E1128" s="142" t="s">
        <v>6423</v>
      </c>
      <c r="F1128" s="131"/>
      <c r="G1128" s="126"/>
      <c r="H1128" s="126"/>
      <c r="I1128" s="126"/>
      <c r="J1128" s="126"/>
      <c r="K1128" s="126"/>
    </row>
    <row r="1129" spans="1:11" s="122" customFormat="1">
      <c r="A1129" s="138" t="s">
        <v>6495</v>
      </c>
      <c r="B1129" s="139">
        <v>36000</v>
      </c>
      <c r="C1129" s="159">
        <f t="shared" si="44"/>
        <v>792000</v>
      </c>
      <c r="D1129" s="129">
        <f t="shared" si="43"/>
        <v>35280</v>
      </c>
      <c r="E1129" s="142" t="s">
        <v>6423</v>
      </c>
      <c r="F1129" s="131"/>
      <c r="G1129" s="126"/>
      <c r="H1129" s="126"/>
      <c r="I1129" s="126"/>
      <c r="J1129" s="126"/>
      <c r="K1129" s="126"/>
    </row>
    <row r="1130" spans="1:11" s="122" customFormat="1">
      <c r="A1130" s="138" t="s">
        <v>6496</v>
      </c>
      <c r="B1130" s="139">
        <v>37000</v>
      </c>
      <c r="C1130" s="159">
        <f t="shared" si="44"/>
        <v>814000</v>
      </c>
      <c r="D1130" s="129">
        <f t="shared" si="43"/>
        <v>36260</v>
      </c>
      <c r="E1130" s="142" t="s">
        <v>6423</v>
      </c>
      <c r="F1130" s="131"/>
      <c r="G1130" s="126"/>
      <c r="H1130" s="126"/>
      <c r="I1130" s="126"/>
      <c r="J1130" s="126"/>
      <c r="K1130" s="126"/>
    </row>
    <row r="1131" spans="1:11" s="122" customFormat="1">
      <c r="A1131" s="138" t="s">
        <v>6497</v>
      </c>
      <c r="B1131" s="139">
        <v>38000</v>
      </c>
      <c r="C1131" s="159">
        <f t="shared" si="44"/>
        <v>836000</v>
      </c>
      <c r="D1131" s="129">
        <f t="shared" si="43"/>
        <v>37240</v>
      </c>
      <c r="E1131" s="142" t="s">
        <v>6423</v>
      </c>
      <c r="F1131" s="131"/>
      <c r="G1131" s="126"/>
      <c r="H1131" s="126"/>
      <c r="I1131" s="126"/>
      <c r="J1131" s="126"/>
      <c r="K1131" s="126"/>
    </row>
    <row r="1132" spans="1:11" s="122" customFormat="1">
      <c r="A1132" s="138" t="s">
        <v>6498</v>
      </c>
      <c r="B1132" s="139">
        <v>39000</v>
      </c>
      <c r="C1132" s="159">
        <f t="shared" si="44"/>
        <v>858000</v>
      </c>
      <c r="D1132" s="129">
        <f t="shared" si="43"/>
        <v>38220</v>
      </c>
      <c r="E1132" s="142" t="s">
        <v>6423</v>
      </c>
      <c r="F1132" s="131"/>
      <c r="G1132" s="126"/>
      <c r="H1132" s="126"/>
      <c r="I1132" s="126"/>
      <c r="J1132" s="126"/>
      <c r="K1132" s="126"/>
    </row>
    <row r="1133" spans="1:11" s="122" customFormat="1">
      <c r="A1133" s="138" t="s">
        <v>6499</v>
      </c>
      <c r="B1133" s="139">
        <v>40000</v>
      </c>
      <c r="C1133" s="159">
        <f t="shared" si="44"/>
        <v>880000</v>
      </c>
      <c r="D1133" s="129">
        <f t="shared" si="43"/>
        <v>39200</v>
      </c>
      <c r="E1133" s="142" t="s">
        <v>6423</v>
      </c>
      <c r="F1133" s="131"/>
      <c r="G1133" s="126"/>
      <c r="H1133" s="126"/>
      <c r="I1133" s="126"/>
      <c r="J1133" s="126"/>
      <c r="K1133" s="126"/>
    </row>
    <row r="1134" spans="1:11" s="122" customFormat="1">
      <c r="A1134" s="138" t="s">
        <v>6500</v>
      </c>
      <c r="B1134" s="139">
        <v>41000</v>
      </c>
      <c r="C1134" s="159">
        <f t="shared" si="44"/>
        <v>902000</v>
      </c>
      <c r="D1134" s="129">
        <f t="shared" si="43"/>
        <v>40180</v>
      </c>
      <c r="E1134" s="142" t="s">
        <v>6423</v>
      </c>
      <c r="F1134" s="131"/>
      <c r="G1134" s="126"/>
      <c r="H1134" s="126"/>
      <c r="I1134" s="126"/>
      <c r="J1134" s="126"/>
      <c r="K1134" s="126"/>
    </row>
    <row r="1135" spans="1:11" s="122" customFormat="1">
      <c r="A1135" s="138" t="s">
        <v>6501</v>
      </c>
      <c r="B1135" s="139">
        <v>42000</v>
      </c>
      <c r="C1135" s="159">
        <f t="shared" si="44"/>
        <v>924000</v>
      </c>
      <c r="D1135" s="129">
        <f t="shared" si="43"/>
        <v>41160</v>
      </c>
      <c r="E1135" s="142" t="s">
        <v>6423</v>
      </c>
      <c r="F1135" s="131"/>
      <c r="G1135" s="126"/>
      <c r="H1135" s="126"/>
      <c r="I1135" s="126"/>
      <c r="J1135" s="126"/>
      <c r="K1135" s="126"/>
    </row>
    <row r="1136" spans="1:11" s="122" customFormat="1">
      <c r="A1136" s="138" t="s">
        <v>6502</v>
      </c>
      <c r="B1136" s="139">
        <v>43000</v>
      </c>
      <c r="C1136" s="159">
        <f t="shared" si="44"/>
        <v>946000</v>
      </c>
      <c r="D1136" s="129">
        <f t="shared" si="43"/>
        <v>42140</v>
      </c>
      <c r="E1136" s="142" t="s">
        <v>6423</v>
      </c>
      <c r="F1136" s="131"/>
      <c r="G1136" s="126"/>
      <c r="H1136" s="126"/>
      <c r="I1136" s="126"/>
      <c r="J1136" s="126"/>
      <c r="K1136" s="126"/>
    </row>
    <row r="1137" spans="1:11" s="122" customFormat="1">
      <c r="A1137" s="138" t="s">
        <v>6503</v>
      </c>
      <c r="B1137" s="139">
        <v>44000</v>
      </c>
      <c r="C1137" s="159">
        <f t="shared" si="44"/>
        <v>968000</v>
      </c>
      <c r="D1137" s="129">
        <f t="shared" si="43"/>
        <v>43120</v>
      </c>
      <c r="E1137" s="142" t="s">
        <v>6423</v>
      </c>
      <c r="F1137" s="131"/>
      <c r="G1137" s="126"/>
      <c r="H1137" s="126"/>
      <c r="I1137" s="126"/>
      <c r="J1137" s="126"/>
      <c r="K1137" s="126"/>
    </row>
    <row r="1138" spans="1:11" s="122" customFormat="1">
      <c r="A1138" s="138" t="s">
        <v>6504</v>
      </c>
      <c r="B1138" s="139">
        <v>45000</v>
      </c>
      <c r="C1138" s="159">
        <f t="shared" si="44"/>
        <v>990000</v>
      </c>
      <c r="D1138" s="129">
        <f t="shared" si="43"/>
        <v>44100</v>
      </c>
      <c r="E1138" s="142" t="s">
        <v>6423</v>
      </c>
      <c r="F1138" s="131"/>
      <c r="G1138" s="126"/>
      <c r="H1138" s="126"/>
      <c r="I1138" s="126"/>
      <c r="J1138" s="126"/>
      <c r="K1138" s="126"/>
    </row>
    <row r="1139" spans="1:11" s="122" customFormat="1">
      <c r="A1139" s="138" t="s">
        <v>6505</v>
      </c>
      <c r="B1139" s="139">
        <v>46000</v>
      </c>
      <c r="C1139" s="159">
        <f t="shared" si="44"/>
        <v>1012000</v>
      </c>
      <c r="D1139" s="129">
        <f t="shared" si="43"/>
        <v>45080</v>
      </c>
      <c r="E1139" s="142" t="s">
        <v>6423</v>
      </c>
      <c r="F1139" s="131"/>
      <c r="G1139" s="126"/>
      <c r="H1139" s="126"/>
      <c r="I1139" s="126"/>
      <c r="J1139" s="126"/>
      <c r="K1139" s="126"/>
    </row>
    <row r="1140" spans="1:11" s="122" customFormat="1">
      <c r="A1140" s="138" t="s">
        <v>6506</v>
      </c>
      <c r="B1140" s="139">
        <v>47000</v>
      </c>
      <c r="C1140" s="159">
        <f t="shared" si="44"/>
        <v>1034000</v>
      </c>
      <c r="D1140" s="129">
        <f t="shared" si="43"/>
        <v>46060</v>
      </c>
      <c r="E1140" s="142" t="s">
        <v>6423</v>
      </c>
      <c r="F1140" s="131"/>
      <c r="G1140" s="126"/>
      <c r="H1140" s="126"/>
      <c r="I1140" s="126"/>
      <c r="J1140" s="126"/>
      <c r="K1140" s="126"/>
    </row>
    <row r="1141" spans="1:11" s="122" customFormat="1">
      <c r="A1141" s="138" t="s">
        <v>6507</v>
      </c>
      <c r="B1141" s="139">
        <v>48000</v>
      </c>
      <c r="C1141" s="159">
        <f t="shared" si="44"/>
        <v>1056000</v>
      </c>
      <c r="D1141" s="129">
        <f t="shared" si="43"/>
        <v>47040</v>
      </c>
      <c r="E1141" s="142" t="s">
        <v>6423</v>
      </c>
      <c r="F1141" s="131"/>
      <c r="G1141" s="126"/>
      <c r="H1141" s="126"/>
      <c r="I1141" s="126"/>
      <c r="J1141" s="126"/>
      <c r="K1141" s="126"/>
    </row>
    <row r="1142" spans="1:11" s="122" customFormat="1">
      <c r="A1142" s="138" t="s">
        <v>6508</v>
      </c>
      <c r="B1142" s="139">
        <v>49000</v>
      </c>
      <c r="C1142" s="159">
        <f t="shared" si="44"/>
        <v>1078000</v>
      </c>
      <c r="D1142" s="129">
        <f t="shared" si="43"/>
        <v>48020</v>
      </c>
      <c r="E1142" s="142" t="s">
        <v>6423</v>
      </c>
      <c r="F1142" s="131"/>
      <c r="G1142" s="126"/>
      <c r="H1142" s="126"/>
      <c r="I1142" s="126"/>
      <c r="J1142" s="126"/>
      <c r="K1142" s="126"/>
    </row>
    <row r="1143" spans="1:11" s="122" customFormat="1">
      <c r="A1143" s="138" t="s">
        <v>6509</v>
      </c>
      <c r="B1143" s="139">
        <v>50000</v>
      </c>
      <c r="C1143" s="159">
        <f t="shared" si="44"/>
        <v>1100000</v>
      </c>
      <c r="D1143" s="129">
        <f t="shared" si="43"/>
        <v>49000</v>
      </c>
      <c r="E1143" s="142" t="s">
        <v>6423</v>
      </c>
      <c r="F1143" s="131"/>
      <c r="G1143" s="126"/>
      <c r="H1143" s="126"/>
      <c r="I1143" s="126"/>
      <c r="J1143" s="126"/>
      <c r="K1143" s="126"/>
    </row>
    <row r="1144" spans="1:11" s="122" customFormat="1">
      <c r="A1144" s="138" t="s">
        <v>6510</v>
      </c>
      <c r="B1144" s="139">
        <v>51000</v>
      </c>
      <c r="C1144" s="159">
        <f t="shared" si="44"/>
        <v>1122000</v>
      </c>
      <c r="D1144" s="129">
        <f t="shared" si="43"/>
        <v>49980</v>
      </c>
      <c r="E1144" s="142" t="s">
        <v>6423</v>
      </c>
      <c r="F1144" s="131"/>
      <c r="G1144" s="126"/>
      <c r="H1144" s="126"/>
      <c r="I1144" s="126"/>
      <c r="J1144" s="126"/>
      <c r="K1144" s="126"/>
    </row>
    <row r="1145" spans="1:11" s="122" customFormat="1">
      <c r="A1145" s="138" t="s">
        <v>6511</v>
      </c>
      <c r="B1145" s="139">
        <v>52000</v>
      </c>
      <c r="C1145" s="159">
        <f t="shared" si="44"/>
        <v>1144000</v>
      </c>
      <c r="D1145" s="129">
        <f t="shared" si="43"/>
        <v>50960</v>
      </c>
      <c r="E1145" s="142" t="s">
        <v>6423</v>
      </c>
      <c r="F1145" s="131"/>
      <c r="G1145" s="126"/>
      <c r="H1145" s="126"/>
      <c r="I1145" s="126"/>
      <c r="J1145" s="126"/>
      <c r="K1145" s="126"/>
    </row>
    <row r="1146" spans="1:11" s="122" customFormat="1">
      <c r="A1146" s="138" t="s">
        <v>6512</v>
      </c>
      <c r="B1146" s="139">
        <v>53000</v>
      </c>
      <c r="C1146" s="159">
        <f t="shared" si="44"/>
        <v>1166000</v>
      </c>
      <c r="D1146" s="129">
        <f t="shared" si="43"/>
        <v>51940</v>
      </c>
      <c r="E1146" s="142" t="s">
        <v>6423</v>
      </c>
      <c r="F1146" s="131"/>
      <c r="G1146" s="126"/>
      <c r="H1146" s="126"/>
      <c r="I1146" s="126"/>
      <c r="J1146" s="126"/>
      <c r="K1146" s="126"/>
    </row>
    <row r="1147" spans="1:11" s="122" customFormat="1">
      <c r="A1147" s="138" t="s">
        <v>6513</v>
      </c>
      <c r="B1147" s="139">
        <v>54000</v>
      </c>
      <c r="C1147" s="159">
        <f t="shared" si="44"/>
        <v>1188000</v>
      </c>
      <c r="D1147" s="129">
        <f t="shared" si="43"/>
        <v>52920</v>
      </c>
      <c r="E1147" s="142" t="s">
        <v>6423</v>
      </c>
      <c r="F1147" s="131"/>
      <c r="G1147" s="126"/>
      <c r="H1147" s="126"/>
      <c r="I1147" s="126"/>
      <c r="J1147" s="126"/>
      <c r="K1147" s="126"/>
    </row>
    <row r="1148" spans="1:11" s="122" customFormat="1">
      <c r="A1148" s="138" t="s">
        <v>6514</v>
      </c>
      <c r="B1148" s="139">
        <v>55000</v>
      </c>
      <c r="C1148" s="159">
        <f t="shared" si="44"/>
        <v>1210000</v>
      </c>
      <c r="D1148" s="129">
        <f t="shared" si="43"/>
        <v>53900</v>
      </c>
      <c r="E1148" s="142" t="s">
        <v>6423</v>
      </c>
      <c r="F1148" s="131"/>
      <c r="G1148" s="126"/>
      <c r="H1148" s="126"/>
      <c r="I1148" s="126"/>
      <c r="J1148" s="126"/>
      <c r="K1148" s="126"/>
    </row>
    <row r="1149" spans="1:11" s="122" customFormat="1">
      <c r="A1149" s="138" t="s">
        <v>6515</v>
      </c>
      <c r="B1149" s="139">
        <v>56000</v>
      </c>
      <c r="C1149" s="159">
        <f t="shared" si="44"/>
        <v>1232000</v>
      </c>
      <c r="D1149" s="129">
        <f t="shared" si="43"/>
        <v>54880</v>
      </c>
      <c r="E1149" s="142" t="s">
        <v>6423</v>
      </c>
      <c r="F1149" s="131"/>
      <c r="G1149" s="126"/>
      <c r="H1149" s="126"/>
      <c r="I1149" s="126"/>
      <c r="J1149" s="126"/>
      <c r="K1149" s="126"/>
    </row>
    <row r="1150" spans="1:11" s="122" customFormat="1">
      <c r="A1150" s="138" t="s">
        <v>6516</v>
      </c>
      <c r="B1150" s="139">
        <v>57000</v>
      </c>
      <c r="C1150" s="159">
        <f t="shared" si="44"/>
        <v>1254000</v>
      </c>
      <c r="D1150" s="129">
        <f t="shared" si="43"/>
        <v>55860</v>
      </c>
      <c r="E1150" s="142" t="s">
        <v>6423</v>
      </c>
      <c r="F1150" s="131"/>
      <c r="G1150" s="126"/>
      <c r="H1150" s="126"/>
      <c r="I1150" s="126"/>
      <c r="J1150" s="126"/>
      <c r="K1150" s="126"/>
    </row>
    <row r="1151" spans="1:11" s="122" customFormat="1">
      <c r="A1151" s="138" t="s">
        <v>6517</v>
      </c>
      <c r="B1151" s="139">
        <v>58000</v>
      </c>
      <c r="C1151" s="159">
        <f t="shared" si="44"/>
        <v>1276000</v>
      </c>
      <c r="D1151" s="129">
        <f t="shared" si="43"/>
        <v>56840</v>
      </c>
      <c r="E1151" s="142" t="s">
        <v>6423</v>
      </c>
      <c r="F1151" s="131"/>
      <c r="G1151" s="126"/>
      <c r="H1151" s="126"/>
      <c r="I1151" s="126"/>
      <c r="J1151" s="126"/>
      <c r="K1151" s="126"/>
    </row>
    <row r="1152" spans="1:11" s="122" customFormat="1">
      <c r="A1152" s="138" t="s">
        <v>6518</v>
      </c>
      <c r="B1152" s="139">
        <v>59000</v>
      </c>
      <c r="C1152" s="159">
        <f t="shared" si="44"/>
        <v>1298000</v>
      </c>
      <c r="D1152" s="129">
        <f t="shared" si="43"/>
        <v>57820</v>
      </c>
      <c r="E1152" s="142" t="s">
        <v>6423</v>
      </c>
      <c r="F1152" s="131"/>
      <c r="G1152" s="126"/>
      <c r="H1152" s="126"/>
      <c r="I1152" s="126"/>
      <c r="J1152" s="126"/>
      <c r="K1152" s="126"/>
    </row>
    <row r="1153" spans="1:11" s="122" customFormat="1">
      <c r="A1153" s="138" t="s">
        <v>6519</v>
      </c>
      <c r="B1153" s="139">
        <v>60000</v>
      </c>
      <c r="C1153" s="159">
        <f t="shared" si="44"/>
        <v>1320000</v>
      </c>
      <c r="D1153" s="129">
        <f t="shared" si="43"/>
        <v>58800</v>
      </c>
      <c r="E1153" s="142" t="s">
        <v>6423</v>
      </c>
      <c r="F1153" s="131"/>
      <c r="G1153" s="126"/>
      <c r="H1153" s="126"/>
      <c r="I1153" s="126"/>
      <c r="J1153" s="126"/>
      <c r="K1153" s="126"/>
    </row>
    <row r="1154" spans="1:11" s="122" customFormat="1">
      <c r="A1154" s="138" t="s">
        <v>6520</v>
      </c>
      <c r="B1154" s="139">
        <v>61000</v>
      </c>
      <c r="C1154" s="159">
        <f t="shared" si="44"/>
        <v>1342000</v>
      </c>
      <c r="D1154" s="129">
        <f t="shared" si="43"/>
        <v>59780</v>
      </c>
      <c r="E1154" s="142" t="s">
        <v>6423</v>
      </c>
      <c r="F1154" s="131"/>
      <c r="G1154" s="126"/>
      <c r="H1154" s="126"/>
      <c r="I1154" s="126"/>
      <c r="J1154" s="126"/>
      <c r="K1154" s="126"/>
    </row>
    <row r="1155" spans="1:11" s="122" customFormat="1">
      <c r="A1155" s="138" t="s">
        <v>6521</v>
      </c>
      <c r="B1155" s="139">
        <v>62000</v>
      </c>
      <c r="C1155" s="159">
        <f t="shared" si="44"/>
        <v>1364000</v>
      </c>
      <c r="D1155" s="129">
        <f t="shared" si="43"/>
        <v>60760</v>
      </c>
      <c r="E1155" s="142" t="s">
        <v>6423</v>
      </c>
      <c r="F1155" s="131"/>
      <c r="G1155" s="126"/>
      <c r="H1155" s="126"/>
      <c r="I1155" s="126"/>
      <c r="J1155" s="126"/>
      <c r="K1155" s="126"/>
    </row>
    <row r="1156" spans="1:11" s="122" customFormat="1">
      <c r="A1156" s="138" t="s">
        <v>6522</v>
      </c>
      <c r="B1156" s="139">
        <v>63000</v>
      </c>
      <c r="C1156" s="159">
        <f t="shared" si="44"/>
        <v>1386000</v>
      </c>
      <c r="D1156" s="129">
        <f t="shared" si="43"/>
        <v>61740</v>
      </c>
      <c r="E1156" s="142" t="s">
        <v>6423</v>
      </c>
      <c r="F1156" s="131"/>
      <c r="G1156" s="126"/>
      <c r="H1156" s="126"/>
      <c r="I1156" s="126"/>
      <c r="J1156" s="126"/>
      <c r="K1156" s="126"/>
    </row>
    <row r="1157" spans="1:11" s="122" customFormat="1">
      <c r="A1157" s="138" t="s">
        <v>6523</v>
      </c>
      <c r="B1157" s="139">
        <v>64000</v>
      </c>
      <c r="C1157" s="159">
        <f t="shared" si="44"/>
        <v>1408000</v>
      </c>
      <c r="D1157" s="129">
        <f t="shared" si="43"/>
        <v>62720</v>
      </c>
      <c r="E1157" s="142" t="s">
        <v>6423</v>
      </c>
      <c r="F1157" s="131"/>
      <c r="G1157" s="126"/>
      <c r="H1157" s="126"/>
      <c r="I1157" s="126"/>
      <c r="J1157" s="126"/>
      <c r="K1157" s="126"/>
    </row>
    <row r="1158" spans="1:11" s="122" customFormat="1">
      <c r="A1158" s="138" t="s">
        <v>6524</v>
      </c>
      <c r="B1158" s="139">
        <v>65000</v>
      </c>
      <c r="C1158" s="159">
        <f t="shared" si="44"/>
        <v>1430000</v>
      </c>
      <c r="D1158" s="129">
        <f t="shared" si="43"/>
        <v>63700</v>
      </c>
      <c r="E1158" s="142" t="s">
        <v>6423</v>
      </c>
      <c r="F1158" s="131"/>
      <c r="G1158" s="126"/>
      <c r="H1158" s="126"/>
      <c r="I1158" s="126"/>
      <c r="J1158" s="126"/>
      <c r="K1158" s="126"/>
    </row>
    <row r="1159" spans="1:11" s="122" customFormat="1">
      <c r="A1159" s="138" t="s">
        <v>6525</v>
      </c>
      <c r="B1159" s="139">
        <v>66000</v>
      </c>
      <c r="C1159" s="159">
        <f t="shared" si="44"/>
        <v>1452000</v>
      </c>
      <c r="D1159" s="129">
        <f t="shared" ref="D1159:D1222" si="45">SUM($G$3)*(B1159*0.001)</f>
        <v>64680</v>
      </c>
      <c r="E1159" s="142" t="s">
        <v>6423</v>
      </c>
      <c r="F1159" s="131"/>
      <c r="G1159" s="126"/>
      <c r="H1159" s="126"/>
      <c r="I1159" s="126"/>
      <c r="J1159" s="126"/>
      <c r="K1159" s="126"/>
    </row>
    <row r="1160" spans="1:11" s="122" customFormat="1">
      <c r="A1160" s="138" t="s">
        <v>6526</v>
      </c>
      <c r="B1160" s="139">
        <v>67000</v>
      </c>
      <c r="C1160" s="159">
        <f t="shared" ref="C1160:C1223" si="46">C1159+22000</f>
        <v>1474000</v>
      </c>
      <c r="D1160" s="129">
        <f t="shared" si="45"/>
        <v>65660</v>
      </c>
      <c r="E1160" s="142" t="s">
        <v>6423</v>
      </c>
      <c r="F1160" s="131"/>
      <c r="G1160" s="126"/>
      <c r="H1160" s="126"/>
      <c r="I1160" s="126"/>
      <c r="J1160" s="126"/>
      <c r="K1160" s="126"/>
    </row>
    <row r="1161" spans="1:11" s="122" customFormat="1">
      <c r="A1161" s="138" t="s">
        <v>6527</v>
      </c>
      <c r="B1161" s="139">
        <v>68000</v>
      </c>
      <c r="C1161" s="159">
        <f t="shared" si="46"/>
        <v>1496000</v>
      </c>
      <c r="D1161" s="129">
        <f t="shared" si="45"/>
        <v>66640</v>
      </c>
      <c r="E1161" s="142" t="s">
        <v>6423</v>
      </c>
      <c r="F1161" s="131"/>
      <c r="G1161" s="126"/>
      <c r="H1161" s="126"/>
      <c r="I1161" s="126"/>
      <c r="J1161" s="126"/>
      <c r="K1161" s="126"/>
    </row>
    <row r="1162" spans="1:11" s="122" customFormat="1">
      <c r="A1162" s="138" t="s">
        <v>6528</v>
      </c>
      <c r="B1162" s="139">
        <v>69000</v>
      </c>
      <c r="C1162" s="159">
        <f t="shared" si="46"/>
        <v>1518000</v>
      </c>
      <c r="D1162" s="129">
        <f t="shared" si="45"/>
        <v>67620</v>
      </c>
      <c r="E1162" s="142" t="s">
        <v>6423</v>
      </c>
      <c r="F1162" s="131"/>
      <c r="G1162" s="126"/>
      <c r="H1162" s="126"/>
      <c r="I1162" s="126"/>
      <c r="J1162" s="126"/>
      <c r="K1162" s="126"/>
    </row>
    <row r="1163" spans="1:11" s="122" customFormat="1">
      <c r="A1163" s="138" t="s">
        <v>6529</v>
      </c>
      <c r="B1163" s="139">
        <v>70000</v>
      </c>
      <c r="C1163" s="159">
        <f t="shared" si="46"/>
        <v>1540000</v>
      </c>
      <c r="D1163" s="129">
        <f t="shared" si="45"/>
        <v>68600</v>
      </c>
      <c r="E1163" s="142" t="s">
        <v>6423</v>
      </c>
      <c r="F1163" s="131"/>
      <c r="G1163" s="126"/>
      <c r="H1163" s="126"/>
      <c r="I1163" s="126"/>
      <c r="J1163" s="126"/>
      <c r="K1163" s="126"/>
    </row>
    <row r="1164" spans="1:11" s="122" customFormat="1">
      <c r="A1164" s="138" t="s">
        <v>6530</v>
      </c>
      <c r="B1164" s="139">
        <v>71000</v>
      </c>
      <c r="C1164" s="159">
        <f t="shared" si="46"/>
        <v>1562000</v>
      </c>
      <c r="D1164" s="129">
        <f t="shared" si="45"/>
        <v>69580</v>
      </c>
      <c r="E1164" s="142" t="s">
        <v>6423</v>
      </c>
      <c r="F1164" s="131"/>
      <c r="G1164" s="126"/>
      <c r="H1164" s="126"/>
      <c r="I1164" s="126"/>
      <c r="J1164" s="126"/>
      <c r="K1164" s="126"/>
    </row>
    <row r="1165" spans="1:11" s="122" customFormat="1">
      <c r="A1165" s="138" t="s">
        <v>6531</v>
      </c>
      <c r="B1165" s="139">
        <v>72000</v>
      </c>
      <c r="C1165" s="159">
        <f t="shared" si="46"/>
        <v>1584000</v>
      </c>
      <c r="D1165" s="129">
        <f t="shared" si="45"/>
        <v>70560</v>
      </c>
      <c r="E1165" s="142" t="s">
        <v>6423</v>
      </c>
      <c r="F1165" s="131"/>
      <c r="G1165" s="126"/>
      <c r="H1165" s="126"/>
      <c r="I1165" s="126"/>
      <c r="J1165" s="126"/>
      <c r="K1165" s="126"/>
    </row>
    <row r="1166" spans="1:11" s="122" customFormat="1">
      <c r="A1166" s="138" t="s">
        <v>6532</v>
      </c>
      <c r="B1166" s="139">
        <v>73000</v>
      </c>
      <c r="C1166" s="159">
        <f t="shared" si="46"/>
        <v>1606000</v>
      </c>
      <c r="D1166" s="129">
        <f t="shared" si="45"/>
        <v>71540</v>
      </c>
      <c r="E1166" s="142" t="s">
        <v>6423</v>
      </c>
      <c r="F1166" s="131"/>
      <c r="G1166" s="126"/>
      <c r="H1166" s="126"/>
      <c r="I1166" s="126"/>
      <c r="J1166" s="126"/>
      <c r="K1166" s="126"/>
    </row>
    <row r="1167" spans="1:11" s="122" customFormat="1">
      <c r="A1167" s="138" t="s">
        <v>6533</v>
      </c>
      <c r="B1167" s="139">
        <v>74000</v>
      </c>
      <c r="C1167" s="159">
        <f t="shared" si="46"/>
        <v>1628000</v>
      </c>
      <c r="D1167" s="129">
        <f t="shared" si="45"/>
        <v>72520</v>
      </c>
      <c r="E1167" s="142" t="s">
        <v>6423</v>
      </c>
      <c r="F1167" s="131"/>
      <c r="G1167" s="126"/>
      <c r="H1167" s="126"/>
      <c r="I1167" s="126"/>
      <c r="J1167" s="126"/>
      <c r="K1167" s="126"/>
    </row>
    <row r="1168" spans="1:11" s="122" customFormat="1">
      <c r="A1168" s="138" t="s">
        <v>6534</v>
      </c>
      <c r="B1168" s="139">
        <v>75000</v>
      </c>
      <c r="C1168" s="159">
        <f t="shared" si="46"/>
        <v>1650000</v>
      </c>
      <c r="D1168" s="129">
        <f t="shared" si="45"/>
        <v>73500</v>
      </c>
      <c r="E1168" s="142" t="s">
        <v>6423</v>
      </c>
      <c r="F1168" s="131"/>
      <c r="G1168" s="126"/>
      <c r="H1168" s="126"/>
      <c r="I1168" s="126"/>
      <c r="J1168" s="126"/>
      <c r="K1168" s="126"/>
    </row>
    <row r="1169" spans="1:11" s="122" customFormat="1">
      <c r="A1169" s="138" t="s">
        <v>6535</v>
      </c>
      <c r="B1169" s="139">
        <v>76000</v>
      </c>
      <c r="C1169" s="159">
        <f t="shared" si="46"/>
        <v>1672000</v>
      </c>
      <c r="D1169" s="129">
        <f t="shared" si="45"/>
        <v>74480</v>
      </c>
      <c r="E1169" s="142" t="s">
        <v>6423</v>
      </c>
      <c r="F1169" s="131"/>
      <c r="G1169" s="126"/>
      <c r="H1169" s="126"/>
      <c r="I1169" s="126"/>
      <c r="J1169" s="126"/>
      <c r="K1169" s="126"/>
    </row>
    <row r="1170" spans="1:11" s="122" customFormat="1">
      <c r="A1170" s="138" t="s">
        <v>6536</v>
      </c>
      <c r="B1170" s="139">
        <v>77000</v>
      </c>
      <c r="C1170" s="159">
        <f t="shared" si="46"/>
        <v>1694000</v>
      </c>
      <c r="D1170" s="129">
        <f t="shared" si="45"/>
        <v>75460</v>
      </c>
      <c r="E1170" s="142" t="s">
        <v>6423</v>
      </c>
      <c r="F1170" s="131"/>
      <c r="G1170" s="126"/>
      <c r="H1170" s="126"/>
      <c r="I1170" s="126"/>
      <c r="J1170" s="126"/>
      <c r="K1170" s="126"/>
    </row>
    <row r="1171" spans="1:11" s="122" customFormat="1">
      <c r="A1171" s="138" t="s">
        <v>6537</v>
      </c>
      <c r="B1171" s="139">
        <v>78000</v>
      </c>
      <c r="C1171" s="159">
        <f t="shared" si="46"/>
        <v>1716000</v>
      </c>
      <c r="D1171" s="129">
        <f t="shared" si="45"/>
        <v>76440</v>
      </c>
      <c r="E1171" s="142" t="s">
        <v>6423</v>
      </c>
      <c r="F1171" s="131"/>
      <c r="G1171" s="126"/>
      <c r="H1171" s="126"/>
      <c r="I1171" s="126"/>
      <c r="J1171" s="126"/>
      <c r="K1171" s="126"/>
    </row>
    <row r="1172" spans="1:11" s="122" customFormat="1">
      <c r="A1172" s="138" t="s">
        <v>6538</v>
      </c>
      <c r="B1172" s="139">
        <v>79000</v>
      </c>
      <c r="C1172" s="159">
        <f t="shared" si="46"/>
        <v>1738000</v>
      </c>
      <c r="D1172" s="129">
        <f t="shared" si="45"/>
        <v>77420</v>
      </c>
      <c r="E1172" s="142" t="s">
        <v>6423</v>
      </c>
      <c r="F1172" s="131"/>
      <c r="G1172" s="126"/>
      <c r="H1172" s="126"/>
      <c r="I1172" s="126"/>
      <c r="J1172" s="126"/>
      <c r="K1172" s="126"/>
    </row>
    <row r="1173" spans="1:11" s="122" customFormat="1">
      <c r="A1173" s="138" t="s">
        <v>6539</v>
      </c>
      <c r="B1173" s="139">
        <v>80000</v>
      </c>
      <c r="C1173" s="159">
        <f t="shared" si="46"/>
        <v>1760000</v>
      </c>
      <c r="D1173" s="129">
        <f t="shared" si="45"/>
        <v>78400</v>
      </c>
      <c r="E1173" s="142" t="s">
        <v>6423</v>
      </c>
      <c r="F1173" s="131"/>
      <c r="G1173" s="126"/>
      <c r="H1173" s="126"/>
      <c r="I1173" s="126"/>
      <c r="J1173" s="126"/>
      <c r="K1173" s="126"/>
    </row>
    <row r="1174" spans="1:11" s="122" customFormat="1">
      <c r="A1174" s="138" t="s">
        <v>6540</v>
      </c>
      <c r="B1174" s="139">
        <v>81000</v>
      </c>
      <c r="C1174" s="159">
        <f t="shared" si="46"/>
        <v>1782000</v>
      </c>
      <c r="D1174" s="129">
        <f t="shared" si="45"/>
        <v>79380</v>
      </c>
      <c r="E1174" s="142" t="s">
        <v>6423</v>
      </c>
      <c r="F1174" s="131"/>
      <c r="G1174" s="126"/>
      <c r="H1174" s="126"/>
      <c r="I1174" s="126"/>
      <c r="J1174" s="126"/>
      <c r="K1174" s="126"/>
    </row>
    <row r="1175" spans="1:11" s="122" customFormat="1">
      <c r="A1175" s="138" t="s">
        <v>6541</v>
      </c>
      <c r="B1175" s="139">
        <v>82000</v>
      </c>
      <c r="C1175" s="159">
        <f t="shared" si="46"/>
        <v>1804000</v>
      </c>
      <c r="D1175" s="129">
        <f t="shared" si="45"/>
        <v>80360</v>
      </c>
      <c r="E1175" s="142" t="s">
        <v>6423</v>
      </c>
      <c r="F1175" s="131"/>
      <c r="G1175" s="126"/>
      <c r="H1175" s="126"/>
      <c r="I1175" s="126"/>
      <c r="J1175" s="126"/>
      <c r="K1175" s="126"/>
    </row>
    <row r="1176" spans="1:11" s="122" customFormat="1">
      <c r="A1176" s="138" t="s">
        <v>6542</v>
      </c>
      <c r="B1176" s="139">
        <v>83000</v>
      </c>
      <c r="C1176" s="159">
        <f t="shared" si="46"/>
        <v>1826000</v>
      </c>
      <c r="D1176" s="129">
        <f t="shared" si="45"/>
        <v>81340</v>
      </c>
      <c r="E1176" s="142" t="s">
        <v>6423</v>
      </c>
      <c r="F1176" s="131"/>
      <c r="G1176" s="126"/>
      <c r="H1176" s="126"/>
      <c r="I1176" s="126"/>
      <c r="J1176" s="126"/>
      <c r="K1176" s="126"/>
    </row>
    <row r="1177" spans="1:11" s="122" customFormat="1">
      <c r="A1177" s="138" t="s">
        <v>6543</v>
      </c>
      <c r="B1177" s="139">
        <v>84000</v>
      </c>
      <c r="C1177" s="159">
        <f t="shared" si="46"/>
        <v>1848000</v>
      </c>
      <c r="D1177" s="129">
        <f t="shared" si="45"/>
        <v>82320</v>
      </c>
      <c r="E1177" s="142" t="s">
        <v>6423</v>
      </c>
      <c r="F1177" s="131"/>
      <c r="G1177" s="126"/>
      <c r="H1177" s="126"/>
      <c r="I1177" s="126"/>
      <c r="J1177" s="126"/>
      <c r="K1177" s="126"/>
    </row>
    <row r="1178" spans="1:11" s="122" customFormat="1">
      <c r="A1178" s="138" t="s">
        <v>6544</v>
      </c>
      <c r="B1178" s="139">
        <v>85000</v>
      </c>
      <c r="C1178" s="159">
        <f t="shared" si="46"/>
        <v>1870000</v>
      </c>
      <c r="D1178" s="129">
        <f t="shared" si="45"/>
        <v>83300</v>
      </c>
      <c r="E1178" s="142" t="s">
        <v>6423</v>
      </c>
      <c r="F1178" s="131"/>
      <c r="G1178" s="126"/>
      <c r="H1178" s="126"/>
      <c r="I1178" s="126"/>
      <c r="J1178" s="126"/>
      <c r="K1178" s="126"/>
    </row>
    <row r="1179" spans="1:11" s="122" customFormat="1">
      <c r="A1179" s="138" t="s">
        <v>6545</v>
      </c>
      <c r="B1179" s="139">
        <v>86000</v>
      </c>
      <c r="C1179" s="159">
        <f t="shared" si="46"/>
        <v>1892000</v>
      </c>
      <c r="D1179" s="129">
        <f t="shared" si="45"/>
        <v>84280</v>
      </c>
      <c r="E1179" s="142" t="s">
        <v>6423</v>
      </c>
      <c r="F1179" s="131"/>
      <c r="G1179" s="126"/>
      <c r="H1179" s="126"/>
      <c r="I1179" s="126"/>
      <c r="J1179" s="126"/>
      <c r="K1179" s="126"/>
    </row>
    <row r="1180" spans="1:11" s="122" customFormat="1">
      <c r="A1180" s="138" t="s">
        <v>6546</v>
      </c>
      <c r="B1180" s="139">
        <v>87000</v>
      </c>
      <c r="C1180" s="159">
        <f t="shared" si="46"/>
        <v>1914000</v>
      </c>
      <c r="D1180" s="129">
        <f t="shared" si="45"/>
        <v>85260</v>
      </c>
      <c r="E1180" s="142" t="s">
        <v>6423</v>
      </c>
      <c r="F1180" s="131"/>
      <c r="G1180" s="126"/>
      <c r="H1180" s="126"/>
      <c r="I1180" s="126"/>
      <c r="J1180" s="126"/>
      <c r="K1180" s="126"/>
    </row>
    <row r="1181" spans="1:11" s="122" customFormat="1">
      <c r="A1181" s="138" t="s">
        <v>6547</v>
      </c>
      <c r="B1181" s="139">
        <v>88000</v>
      </c>
      <c r="C1181" s="159">
        <f t="shared" si="46"/>
        <v>1936000</v>
      </c>
      <c r="D1181" s="129">
        <f t="shared" si="45"/>
        <v>86240</v>
      </c>
      <c r="E1181" s="142" t="s">
        <v>6423</v>
      </c>
      <c r="F1181" s="131"/>
      <c r="G1181" s="126"/>
      <c r="H1181" s="126"/>
      <c r="I1181" s="126"/>
      <c r="J1181" s="126"/>
      <c r="K1181" s="126"/>
    </row>
    <row r="1182" spans="1:11" s="122" customFormat="1">
      <c r="A1182" s="138" t="s">
        <v>6548</v>
      </c>
      <c r="B1182" s="139">
        <v>89000</v>
      </c>
      <c r="C1182" s="159">
        <f t="shared" si="46"/>
        <v>1958000</v>
      </c>
      <c r="D1182" s="129">
        <f t="shared" si="45"/>
        <v>87220</v>
      </c>
      <c r="E1182" s="142" t="s">
        <v>6423</v>
      </c>
      <c r="F1182" s="131"/>
      <c r="G1182" s="126"/>
      <c r="H1182" s="126"/>
      <c r="I1182" s="126"/>
      <c r="J1182" s="126"/>
      <c r="K1182" s="126"/>
    </row>
    <row r="1183" spans="1:11" s="122" customFormat="1">
      <c r="A1183" s="138" t="s">
        <v>6549</v>
      </c>
      <c r="B1183" s="139">
        <v>90000</v>
      </c>
      <c r="C1183" s="159">
        <f t="shared" si="46"/>
        <v>1980000</v>
      </c>
      <c r="D1183" s="129">
        <f t="shared" si="45"/>
        <v>88200</v>
      </c>
      <c r="E1183" s="142" t="s">
        <v>6423</v>
      </c>
      <c r="F1183" s="131"/>
      <c r="G1183" s="126"/>
      <c r="H1183" s="126"/>
      <c r="I1183" s="126"/>
      <c r="J1183" s="126"/>
      <c r="K1183" s="126"/>
    </row>
    <row r="1184" spans="1:11" s="122" customFormat="1">
      <c r="A1184" s="138" t="s">
        <v>6550</v>
      </c>
      <c r="B1184" s="139">
        <v>91000</v>
      </c>
      <c r="C1184" s="159">
        <f t="shared" si="46"/>
        <v>2002000</v>
      </c>
      <c r="D1184" s="129">
        <f t="shared" si="45"/>
        <v>89180</v>
      </c>
      <c r="E1184" s="142" t="s">
        <v>6423</v>
      </c>
      <c r="F1184" s="131"/>
      <c r="G1184" s="126"/>
      <c r="H1184" s="126"/>
      <c r="I1184" s="126"/>
      <c r="J1184" s="126"/>
      <c r="K1184" s="126"/>
    </row>
    <row r="1185" spans="1:11" s="122" customFormat="1">
      <c r="A1185" s="138" t="s">
        <v>6551</v>
      </c>
      <c r="B1185" s="139">
        <v>92000</v>
      </c>
      <c r="C1185" s="159">
        <f t="shared" si="46"/>
        <v>2024000</v>
      </c>
      <c r="D1185" s="129">
        <f t="shared" si="45"/>
        <v>90160</v>
      </c>
      <c r="E1185" s="142" t="s">
        <v>6423</v>
      </c>
      <c r="F1185" s="131"/>
      <c r="G1185" s="126"/>
      <c r="H1185" s="126"/>
      <c r="I1185" s="126"/>
      <c r="J1185" s="126"/>
      <c r="K1185" s="126"/>
    </row>
    <row r="1186" spans="1:11" s="122" customFormat="1">
      <c r="A1186" s="138" t="s">
        <v>6552</v>
      </c>
      <c r="B1186" s="139">
        <v>93000</v>
      </c>
      <c r="C1186" s="159">
        <f t="shared" si="46"/>
        <v>2046000</v>
      </c>
      <c r="D1186" s="129">
        <f t="shared" si="45"/>
        <v>91140</v>
      </c>
      <c r="E1186" s="142" t="s">
        <v>6423</v>
      </c>
      <c r="F1186" s="131"/>
      <c r="G1186" s="126"/>
      <c r="H1186" s="126"/>
      <c r="I1186" s="126"/>
      <c r="J1186" s="126"/>
      <c r="K1186" s="126"/>
    </row>
    <row r="1187" spans="1:11" s="122" customFormat="1">
      <c r="A1187" s="138" t="s">
        <v>6553</v>
      </c>
      <c r="B1187" s="139">
        <v>94000</v>
      </c>
      <c r="C1187" s="159">
        <f t="shared" si="46"/>
        <v>2068000</v>
      </c>
      <c r="D1187" s="129">
        <f t="shared" si="45"/>
        <v>92120</v>
      </c>
      <c r="E1187" s="142" t="s">
        <v>6423</v>
      </c>
      <c r="F1187" s="131"/>
      <c r="G1187" s="126"/>
      <c r="H1187" s="126"/>
      <c r="I1187" s="126"/>
      <c r="J1187" s="126"/>
      <c r="K1187" s="126"/>
    </row>
    <row r="1188" spans="1:11" s="122" customFormat="1">
      <c r="A1188" s="138" t="s">
        <v>6554</v>
      </c>
      <c r="B1188" s="139">
        <v>95000</v>
      </c>
      <c r="C1188" s="159">
        <f t="shared" si="46"/>
        <v>2090000</v>
      </c>
      <c r="D1188" s="129">
        <f t="shared" si="45"/>
        <v>93100</v>
      </c>
      <c r="E1188" s="142" t="s">
        <v>6423</v>
      </c>
      <c r="F1188" s="131"/>
      <c r="G1188" s="126"/>
      <c r="H1188" s="126"/>
      <c r="I1188" s="126"/>
      <c r="J1188" s="126"/>
      <c r="K1188" s="126"/>
    </row>
    <row r="1189" spans="1:11" s="122" customFormat="1">
      <c r="A1189" s="138" t="s">
        <v>6555</v>
      </c>
      <c r="B1189" s="139">
        <v>96000</v>
      </c>
      <c r="C1189" s="159">
        <f t="shared" si="46"/>
        <v>2112000</v>
      </c>
      <c r="D1189" s="129">
        <f t="shared" si="45"/>
        <v>94080</v>
      </c>
      <c r="E1189" s="142" t="s">
        <v>6423</v>
      </c>
      <c r="F1189" s="131"/>
      <c r="G1189" s="126"/>
      <c r="H1189" s="126"/>
      <c r="I1189" s="126"/>
      <c r="J1189" s="126"/>
      <c r="K1189" s="126"/>
    </row>
    <row r="1190" spans="1:11" s="122" customFormat="1">
      <c r="A1190" s="138" t="s">
        <v>6556</v>
      </c>
      <c r="B1190" s="139">
        <v>97000</v>
      </c>
      <c r="C1190" s="159">
        <f t="shared" si="46"/>
        <v>2134000</v>
      </c>
      <c r="D1190" s="129">
        <f t="shared" si="45"/>
        <v>95060</v>
      </c>
      <c r="E1190" s="142" t="s">
        <v>6423</v>
      </c>
      <c r="F1190" s="131"/>
      <c r="G1190" s="126"/>
      <c r="H1190" s="126"/>
      <c r="I1190" s="126"/>
      <c r="J1190" s="126"/>
      <c r="K1190" s="126"/>
    </row>
    <row r="1191" spans="1:11" s="122" customFormat="1">
      <c r="A1191" s="138" t="s">
        <v>6557</v>
      </c>
      <c r="B1191" s="139">
        <v>98000</v>
      </c>
      <c r="C1191" s="159">
        <f t="shared" si="46"/>
        <v>2156000</v>
      </c>
      <c r="D1191" s="129">
        <f t="shared" si="45"/>
        <v>96040</v>
      </c>
      <c r="E1191" s="142" t="s">
        <v>6423</v>
      </c>
      <c r="F1191" s="131"/>
      <c r="G1191" s="126"/>
      <c r="H1191" s="126"/>
      <c r="I1191" s="126"/>
      <c r="J1191" s="126"/>
      <c r="K1191" s="126"/>
    </row>
    <row r="1192" spans="1:11" s="122" customFormat="1">
      <c r="A1192" s="138" t="s">
        <v>6558</v>
      </c>
      <c r="B1192" s="139">
        <v>99000</v>
      </c>
      <c r="C1192" s="159">
        <f t="shared" si="46"/>
        <v>2178000</v>
      </c>
      <c r="D1192" s="129">
        <f t="shared" si="45"/>
        <v>97020</v>
      </c>
      <c r="E1192" s="142" t="s">
        <v>6423</v>
      </c>
      <c r="F1192" s="131"/>
      <c r="G1192" s="126"/>
      <c r="H1192" s="126"/>
      <c r="I1192" s="126"/>
      <c r="J1192" s="126"/>
      <c r="K1192" s="126"/>
    </row>
    <row r="1193" spans="1:11" s="122" customFormat="1">
      <c r="A1193" s="138" t="s">
        <v>6559</v>
      </c>
      <c r="B1193" s="139">
        <v>100000</v>
      </c>
      <c r="C1193" s="159">
        <f t="shared" si="46"/>
        <v>2200000</v>
      </c>
      <c r="D1193" s="129">
        <f t="shared" si="45"/>
        <v>98000</v>
      </c>
      <c r="E1193" s="142" t="s">
        <v>6423</v>
      </c>
      <c r="F1193" s="131"/>
      <c r="G1193" s="126"/>
      <c r="H1193" s="126"/>
      <c r="I1193" s="126"/>
      <c r="J1193" s="126"/>
      <c r="K1193" s="126"/>
    </row>
    <row r="1194" spans="1:11" s="122" customFormat="1">
      <c r="A1194" s="138" t="s">
        <v>6560</v>
      </c>
      <c r="B1194" s="139">
        <v>101000</v>
      </c>
      <c r="C1194" s="159">
        <f t="shared" si="46"/>
        <v>2222000</v>
      </c>
      <c r="D1194" s="129">
        <f t="shared" si="45"/>
        <v>98980</v>
      </c>
      <c r="E1194" s="142" t="s">
        <v>6423</v>
      </c>
      <c r="F1194" s="131"/>
      <c r="G1194" s="126"/>
      <c r="H1194" s="126"/>
      <c r="I1194" s="126"/>
      <c r="J1194" s="126"/>
      <c r="K1194" s="126"/>
    </row>
    <row r="1195" spans="1:11" s="122" customFormat="1">
      <c r="A1195" s="138" t="s">
        <v>6561</v>
      </c>
      <c r="B1195" s="139">
        <v>102000</v>
      </c>
      <c r="C1195" s="159">
        <f t="shared" si="46"/>
        <v>2244000</v>
      </c>
      <c r="D1195" s="129">
        <f t="shared" si="45"/>
        <v>99960</v>
      </c>
      <c r="E1195" s="142" t="s">
        <v>6423</v>
      </c>
      <c r="F1195" s="131"/>
      <c r="G1195" s="126"/>
      <c r="H1195" s="126"/>
      <c r="I1195" s="126"/>
      <c r="J1195" s="126"/>
      <c r="K1195" s="126"/>
    </row>
    <row r="1196" spans="1:11" s="122" customFormat="1">
      <c r="A1196" s="138" t="s">
        <v>6562</v>
      </c>
      <c r="B1196" s="139">
        <v>103000</v>
      </c>
      <c r="C1196" s="159">
        <f t="shared" si="46"/>
        <v>2266000</v>
      </c>
      <c r="D1196" s="129">
        <f t="shared" si="45"/>
        <v>100940</v>
      </c>
      <c r="E1196" s="142" t="s">
        <v>6423</v>
      </c>
      <c r="F1196" s="131"/>
      <c r="G1196" s="126"/>
      <c r="H1196" s="126"/>
      <c r="I1196" s="126"/>
      <c r="J1196" s="126"/>
      <c r="K1196" s="126"/>
    </row>
    <row r="1197" spans="1:11" s="122" customFormat="1">
      <c r="A1197" s="138" t="s">
        <v>6563</v>
      </c>
      <c r="B1197" s="139">
        <v>104000</v>
      </c>
      <c r="C1197" s="159">
        <f t="shared" si="46"/>
        <v>2288000</v>
      </c>
      <c r="D1197" s="129">
        <f t="shared" si="45"/>
        <v>101920</v>
      </c>
      <c r="E1197" s="142" t="s">
        <v>6423</v>
      </c>
      <c r="F1197" s="131"/>
      <c r="G1197" s="126"/>
      <c r="H1197" s="126"/>
      <c r="I1197" s="126"/>
      <c r="J1197" s="126"/>
      <c r="K1197" s="126"/>
    </row>
    <row r="1198" spans="1:11" s="122" customFormat="1">
      <c r="A1198" s="138" t="s">
        <v>6564</v>
      </c>
      <c r="B1198" s="139">
        <v>105000</v>
      </c>
      <c r="C1198" s="159">
        <f t="shared" si="46"/>
        <v>2310000</v>
      </c>
      <c r="D1198" s="129">
        <f t="shared" si="45"/>
        <v>102900</v>
      </c>
      <c r="E1198" s="142" t="s">
        <v>6423</v>
      </c>
      <c r="F1198" s="131"/>
      <c r="G1198" s="126"/>
      <c r="H1198" s="126"/>
      <c r="I1198" s="126"/>
      <c r="J1198" s="126"/>
      <c r="K1198" s="126"/>
    </row>
    <row r="1199" spans="1:11" s="122" customFormat="1">
      <c r="A1199" s="138" t="s">
        <v>6565</v>
      </c>
      <c r="B1199" s="139">
        <v>106000</v>
      </c>
      <c r="C1199" s="159">
        <f t="shared" si="46"/>
        <v>2332000</v>
      </c>
      <c r="D1199" s="129">
        <f t="shared" si="45"/>
        <v>103880</v>
      </c>
      <c r="E1199" s="142" t="s">
        <v>6423</v>
      </c>
      <c r="F1199" s="131"/>
      <c r="G1199" s="126"/>
      <c r="H1199" s="126"/>
      <c r="I1199" s="126"/>
      <c r="J1199" s="126"/>
      <c r="K1199" s="126"/>
    </row>
    <row r="1200" spans="1:11" s="122" customFormat="1">
      <c r="A1200" s="138" t="s">
        <v>6566</v>
      </c>
      <c r="B1200" s="139">
        <v>107000</v>
      </c>
      <c r="C1200" s="159">
        <f t="shared" si="46"/>
        <v>2354000</v>
      </c>
      <c r="D1200" s="129">
        <f t="shared" si="45"/>
        <v>104860</v>
      </c>
      <c r="E1200" s="142" t="s">
        <v>6423</v>
      </c>
      <c r="F1200" s="131"/>
      <c r="G1200" s="126"/>
      <c r="H1200" s="126"/>
      <c r="I1200" s="126"/>
      <c r="J1200" s="126"/>
      <c r="K1200" s="126"/>
    </row>
    <row r="1201" spans="1:11" s="122" customFormat="1">
      <c r="A1201" s="138" t="s">
        <v>6567</v>
      </c>
      <c r="B1201" s="139">
        <v>108000</v>
      </c>
      <c r="C1201" s="159">
        <f t="shared" si="46"/>
        <v>2376000</v>
      </c>
      <c r="D1201" s="129">
        <f t="shared" si="45"/>
        <v>105840</v>
      </c>
      <c r="E1201" s="142" t="s">
        <v>6423</v>
      </c>
      <c r="F1201" s="131"/>
      <c r="G1201" s="126"/>
      <c r="H1201" s="126"/>
      <c r="I1201" s="126"/>
      <c r="J1201" s="126"/>
      <c r="K1201" s="126"/>
    </row>
    <row r="1202" spans="1:11" s="122" customFormat="1">
      <c r="A1202" s="138" t="s">
        <v>6568</v>
      </c>
      <c r="B1202" s="139">
        <v>109000</v>
      </c>
      <c r="C1202" s="159">
        <f t="shared" si="46"/>
        <v>2398000</v>
      </c>
      <c r="D1202" s="129">
        <f t="shared" si="45"/>
        <v>106820</v>
      </c>
      <c r="E1202" s="142" t="s">
        <v>6423</v>
      </c>
      <c r="F1202" s="131"/>
      <c r="G1202" s="126"/>
      <c r="H1202" s="126"/>
      <c r="I1202" s="126"/>
      <c r="J1202" s="126"/>
      <c r="K1202" s="126"/>
    </row>
    <row r="1203" spans="1:11" s="122" customFormat="1">
      <c r="A1203" s="138" t="s">
        <v>6569</v>
      </c>
      <c r="B1203" s="139">
        <v>110000</v>
      </c>
      <c r="C1203" s="159">
        <f t="shared" si="46"/>
        <v>2420000</v>
      </c>
      <c r="D1203" s="129">
        <f t="shared" si="45"/>
        <v>107800</v>
      </c>
      <c r="E1203" s="142" t="s">
        <v>6423</v>
      </c>
      <c r="F1203" s="131"/>
      <c r="G1203" s="126"/>
      <c r="H1203" s="126"/>
      <c r="I1203" s="126"/>
      <c r="J1203" s="126"/>
      <c r="K1203" s="126"/>
    </row>
    <row r="1204" spans="1:11" s="122" customFormat="1">
      <c r="A1204" s="138" t="s">
        <v>6570</v>
      </c>
      <c r="B1204" s="139">
        <v>111000</v>
      </c>
      <c r="C1204" s="159">
        <f t="shared" si="46"/>
        <v>2442000</v>
      </c>
      <c r="D1204" s="129">
        <f t="shared" si="45"/>
        <v>108780</v>
      </c>
      <c r="E1204" s="142" t="s">
        <v>6423</v>
      </c>
      <c r="F1204" s="131"/>
      <c r="G1204" s="126"/>
      <c r="H1204" s="126"/>
      <c r="I1204" s="126"/>
      <c r="J1204" s="126"/>
      <c r="K1204" s="126"/>
    </row>
    <row r="1205" spans="1:11" s="122" customFormat="1">
      <c r="A1205" s="138" t="s">
        <v>6571</v>
      </c>
      <c r="B1205" s="139">
        <v>112000</v>
      </c>
      <c r="C1205" s="159">
        <f t="shared" si="46"/>
        <v>2464000</v>
      </c>
      <c r="D1205" s="129">
        <f t="shared" si="45"/>
        <v>109760</v>
      </c>
      <c r="E1205" s="142" t="s">
        <v>6423</v>
      </c>
      <c r="F1205" s="131"/>
      <c r="G1205" s="126"/>
      <c r="H1205" s="126"/>
      <c r="I1205" s="126"/>
      <c r="J1205" s="126"/>
      <c r="K1205" s="126"/>
    </row>
    <row r="1206" spans="1:11" s="122" customFormat="1">
      <c r="A1206" s="138" t="s">
        <v>6572</v>
      </c>
      <c r="B1206" s="139">
        <v>113000</v>
      </c>
      <c r="C1206" s="159">
        <f t="shared" si="46"/>
        <v>2486000</v>
      </c>
      <c r="D1206" s="129">
        <f t="shared" si="45"/>
        <v>110740</v>
      </c>
      <c r="E1206" s="142" t="s">
        <v>6423</v>
      </c>
      <c r="F1206" s="131"/>
      <c r="G1206" s="126"/>
      <c r="H1206" s="126"/>
      <c r="I1206" s="126"/>
      <c r="J1206" s="126"/>
      <c r="K1206" s="126"/>
    </row>
    <row r="1207" spans="1:11" s="122" customFormat="1">
      <c r="A1207" s="138" t="s">
        <v>6573</v>
      </c>
      <c r="B1207" s="139">
        <v>114000</v>
      </c>
      <c r="C1207" s="159">
        <f t="shared" si="46"/>
        <v>2508000</v>
      </c>
      <c r="D1207" s="129">
        <f t="shared" si="45"/>
        <v>111720</v>
      </c>
      <c r="E1207" s="142" t="s">
        <v>6423</v>
      </c>
      <c r="F1207" s="131"/>
      <c r="G1207" s="126"/>
      <c r="H1207" s="126"/>
      <c r="I1207" s="126"/>
      <c r="J1207" s="126"/>
      <c r="K1207" s="126"/>
    </row>
    <row r="1208" spans="1:11" s="122" customFormat="1">
      <c r="A1208" s="138" t="s">
        <v>6574</v>
      </c>
      <c r="B1208" s="139">
        <v>115000</v>
      </c>
      <c r="C1208" s="159">
        <f t="shared" si="46"/>
        <v>2530000</v>
      </c>
      <c r="D1208" s="129">
        <f t="shared" si="45"/>
        <v>112700</v>
      </c>
      <c r="E1208" s="142" t="s">
        <v>6423</v>
      </c>
      <c r="F1208" s="131"/>
      <c r="G1208" s="126"/>
      <c r="H1208" s="126"/>
      <c r="I1208" s="126"/>
      <c r="J1208" s="126"/>
      <c r="K1208" s="126"/>
    </row>
    <row r="1209" spans="1:11" s="122" customFormat="1">
      <c r="A1209" s="138" t="s">
        <v>6575</v>
      </c>
      <c r="B1209" s="139">
        <v>116000</v>
      </c>
      <c r="C1209" s="159">
        <f t="shared" si="46"/>
        <v>2552000</v>
      </c>
      <c r="D1209" s="129">
        <f t="shared" si="45"/>
        <v>113680</v>
      </c>
      <c r="E1209" s="142" t="s">
        <v>6423</v>
      </c>
      <c r="F1209" s="131"/>
      <c r="G1209" s="126"/>
      <c r="H1209" s="126"/>
      <c r="I1209" s="126"/>
      <c r="J1209" s="126"/>
      <c r="K1209" s="126"/>
    </row>
    <row r="1210" spans="1:11" s="122" customFormat="1">
      <c r="A1210" s="138" t="s">
        <v>6576</v>
      </c>
      <c r="B1210" s="139">
        <v>117000</v>
      </c>
      <c r="C1210" s="159">
        <f t="shared" si="46"/>
        <v>2574000</v>
      </c>
      <c r="D1210" s="129">
        <f t="shared" si="45"/>
        <v>114660</v>
      </c>
      <c r="E1210" s="142" t="s">
        <v>6423</v>
      </c>
      <c r="F1210" s="131"/>
      <c r="G1210" s="126"/>
      <c r="H1210" s="126"/>
      <c r="I1210" s="126"/>
      <c r="J1210" s="126"/>
      <c r="K1210" s="126"/>
    </row>
    <row r="1211" spans="1:11" s="122" customFormat="1">
      <c r="A1211" s="138" t="s">
        <v>6577</v>
      </c>
      <c r="B1211" s="139">
        <v>118000</v>
      </c>
      <c r="C1211" s="159">
        <f t="shared" si="46"/>
        <v>2596000</v>
      </c>
      <c r="D1211" s="129">
        <f t="shared" si="45"/>
        <v>115640</v>
      </c>
      <c r="E1211" s="142" t="s">
        <v>6423</v>
      </c>
      <c r="F1211" s="131"/>
      <c r="G1211" s="126"/>
      <c r="H1211" s="126"/>
      <c r="I1211" s="126"/>
      <c r="J1211" s="126"/>
      <c r="K1211" s="126"/>
    </row>
    <row r="1212" spans="1:11" s="122" customFormat="1">
      <c r="A1212" s="138" t="s">
        <v>6578</v>
      </c>
      <c r="B1212" s="139">
        <v>119000</v>
      </c>
      <c r="C1212" s="159">
        <f t="shared" si="46"/>
        <v>2618000</v>
      </c>
      <c r="D1212" s="129">
        <f t="shared" si="45"/>
        <v>116620</v>
      </c>
      <c r="E1212" s="142" t="s">
        <v>6423</v>
      </c>
      <c r="F1212" s="131"/>
      <c r="G1212" s="126"/>
      <c r="H1212" s="126"/>
      <c r="I1212" s="126"/>
      <c r="J1212" s="126"/>
      <c r="K1212" s="126"/>
    </row>
    <row r="1213" spans="1:11" s="122" customFormat="1">
      <c r="A1213" s="138" t="s">
        <v>6579</v>
      </c>
      <c r="B1213" s="139">
        <v>120000</v>
      </c>
      <c r="C1213" s="159">
        <f t="shared" si="46"/>
        <v>2640000</v>
      </c>
      <c r="D1213" s="129">
        <f t="shared" si="45"/>
        <v>117600</v>
      </c>
      <c r="E1213" s="142" t="s">
        <v>6423</v>
      </c>
      <c r="F1213" s="131"/>
      <c r="G1213" s="126"/>
      <c r="H1213" s="126"/>
      <c r="I1213" s="126"/>
      <c r="J1213" s="126"/>
      <c r="K1213" s="126"/>
    </row>
    <row r="1214" spans="1:11" s="122" customFormat="1">
      <c r="A1214" s="138" t="s">
        <v>6580</v>
      </c>
      <c r="B1214" s="139">
        <v>121000</v>
      </c>
      <c r="C1214" s="159">
        <f t="shared" si="46"/>
        <v>2662000</v>
      </c>
      <c r="D1214" s="129">
        <f t="shared" si="45"/>
        <v>118580</v>
      </c>
      <c r="E1214" s="142" t="s">
        <v>6423</v>
      </c>
      <c r="F1214" s="131"/>
      <c r="G1214" s="126"/>
      <c r="H1214" s="126"/>
      <c r="I1214" s="126"/>
      <c r="J1214" s="126"/>
      <c r="K1214" s="126"/>
    </row>
    <row r="1215" spans="1:11" s="122" customFormat="1">
      <c r="A1215" s="138" t="s">
        <v>6581</v>
      </c>
      <c r="B1215" s="139">
        <v>122000</v>
      </c>
      <c r="C1215" s="159">
        <f t="shared" si="46"/>
        <v>2684000</v>
      </c>
      <c r="D1215" s="129">
        <f t="shared" si="45"/>
        <v>119560</v>
      </c>
      <c r="E1215" s="142" t="s">
        <v>6423</v>
      </c>
      <c r="F1215" s="131"/>
      <c r="G1215" s="126"/>
      <c r="H1215" s="126"/>
      <c r="I1215" s="126"/>
      <c r="J1215" s="126"/>
      <c r="K1215" s="126"/>
    </row>
    <row r="1216" spans="1:11" s="122" customFormat="1">
      <c r="A1216" s="138" t="s">
        <v>6582</v>
      </c>
      <c r="B1216" s="139">
        <v>123000</v>
      </c>
      <c r="C1216" s="159">
        <f t="shared" si="46"/>
        <v>2706000</v>
      </c>
      <c r="D1216" s="129">
        <f t="shared" si="45"/>
        <v>120540</v>
      </c>
      <c r="E1216" s="142" t="s">
        <v>6423</v>
      </c>
      <c r="F1216" s="131"/>
      <c r="G1216" s="126"/>
      <c r="H1216" s="126"/>
      <c r="I1216" s="126"/>
      <c r="J1216" s="126"/>
      <c r="K1216" s="126"/>
    </row>
    <row r="1217" spans="1:11" s="122" customFormat="1">
      <c r="A1217" s="138" t="s">
        <v>6583</v>
      </c>
      <c r="B1217" s="139">
        <v>124000</v>
      </c>
      <c r="C1217" s="159">
        <f t="shared" si="46"/>
        <v>2728000</v>
      </c>
      <c r="D1217" s="129">
        <f t="shared" si="45"/>
        <v>121520</v>
      </c>
      <c r="E1217" s="142" t="s">
        <v>6423</v>
      </c>
      <c r="F1217" s="131"/>
      <c r="G1217" s="126"/>
      <c r="H1217" s="126"/>
      <c r="I1217" s="126"/>
      <c r="J1217" s="126"/>
      <c r="K1217" s="126"/>
    </row>
    <row r="1218" spans="1:11" s="122" customFormat="1">
      <c r="A1218" s="138" t="s">
        <v>6584</v>
      </c>
      <c r="B1218" s="139">
        <v>125000</v>
      </c>
      <c r="C1218" s="159">
        <f t="shared" si="46"/>
        <v>2750000</v>
      </c>
      <c r="D1218" s="129">
        <f t="shared" si="45"/>
        <v>122500</v>
      </c>
      <c r="E1218" s="142" t="s">
        <v>6423</v>
      </c>
      <c r="F1218" s="131"/>
      <c r="G1218" s="126"/>
      <c r="H1218" s="126"/>
      <c r="I1218" s="126"/>
      <c r="J1218" s="126"/>
      <c r="K1218" s="126"/>
    </row>
    <row r="1219" spans="1:11" s="122" customFormat="1">
      <c r="A1219" s="138" t="s">
        <v>6585</v>
      </c>
      <c r="B1219" s="139">
        <v>126000</v>
      </c>
      <c r="C1219" s="159">
        <f t="shared" si="46"/>
        <v>2772000</v>
      </c>
      <c r="D1219" s="129">
        <f t="shared" si="45"/>
        <v>123480</v>
      </c>
      <c r="E1219" s="142" t="s">
        <v>6423</v>
      </c>
      <c r="F1219" s="131"/>
      <c r="G1219" s="126"/>
      <c r="H1219" s="126"/>
      <c r="I1219" s="126"/>
      <c r="J1219" s="126"/>
      <c r="K1219" s="126"/>
    </row>
    <row r="1220" spans="1:11" s="122" customFormat="1">
      <c r="A1220" s="138" t="s">
        <v>6586</v>
      </c>
      <c r="B1220" s="139">
        <v>127000</v>
      </c>
      <c r="C1220" s="159">
        <f t="shared" si="46"/>
        <v>2794000</v>
      </c>
      <c r="D1220" s="129">
        <f t="shared" si="45"/>
        <v>124460</v>
      </c>
      <c r="E1220" s="142" t="s">
        <v>6423</v>
      </c>
      <c r="F1220" s="131"/>
      <c r="G1220" s="126"/>
      <c r="H1220" s="126"/>
      <c r="I1220" s="126"/>
      <c r="J1220" s="126"/>
      <c r="K1220" s="126"/>
    </row>
    <row r="1221" spans="1:11" s="122" customFormat="1">
      <c r="A1221" s="138" t="s">
        <v>6587</v>
      </c>
      <c r="B1221" s="139">
        <v>128000</v>
      </c>
      <c r="C1221" s="159">
        <f t="shared" si="46"/>
        <v>2816000</v>
      </c>
      <c r="D1221" s="129">
        <f t="shared" si="45"/>
        <v>125440</v>
      </c>
      <c r="E1221" s="142" t="s">
        <v>6423</v>
      </c>
      <c r="F1221" s="131"/>
      <c r="G1221" s="126"/>
      <c r="H1221" s="126"/>
      <c r="I1221" s="126"/>
      <c r="J1221" s="126"/>
      <c r="K1221" s="126"/>
    </row>
    <row r="1222" spans="1:11" s="122" customFormat="1">
      <c r="A1222" s="138" t="s">
        <v>6588</v>
      </c>
      <c r="B1222" s="139">
        <v>129000</v>
      </c>
      <c r="C1222" s="159">
        <f t="shared" si="46"/>
        <v>2838000</v>
      </c>
      <c r="D1222" s="129">
        <f t="shared" si="45"/>
        <v>126420</v>
      </c>
      <c r="E1222" s="142" t="s">
        <v>6423</v>
      </c>
      <c r="F1222" s="131"/>
      <c r="G1222" s="126"/>
      <c r="H1222" s="126"/>
      <c r="I1222" s="126"/>
      <c r="J1222" s="126"/>
      <c r="K1222" s="126"/>
    </row>
    <row r="1223" spans="1:11" s="122" customFormat="1">
      <c r="A1223" s="138" t="s">
        <v>6589</v>
      </c>
      <c r="B1223" s="139">
        <v>130000</v>
      </c>
      <c r="C1223" s="159">
        <f t="shared" si="46"/>
        <v>2860000</v>
      </c>
      <c r="D1223" s="129">
        <f t="shared" ref="D1223:D1286" si="47">SUM($G$3)*(B1223*0.001)</f>
        <v>127400</v>
      </c>
      <c r="E1223" s="142" t="s">
        <v>6423</v>
      </c>
      <c r="F1223" s="131"/>
      <c r="G1223" s="126"/>
      <c r="H1223" s="126"/>
      <c r="I1223" s="126"/>
      <c r="J1223" s="126"/>
      <c r="K1223" s="126"/>
    </row>
    <row r="1224" spans="1:11" s="122" customFormat="1">
      <c r="A1224" s="138" t="s">
        <v>6590</v>
      </c>
      <c r="B1224" s="139">
        <v>131000</v>
      </c>
      <c r="C1224" s="159">
        <f t="shared" ref="C1224:C1287" si="48">C1223+22000</f>
        <v>2882000</v>
      </c>
      <c r="D1224" s="129">
        <f t="shared" si="47"/>
        <v>128380</v>
      </c>
      <c r="E1224" s="142" t="s">
        <v>6423</v>
      </c>
      <c r="F1224" s="131"/>
      <c r="G1224" s="126"/>
      <c r="H1224" s="126"/>
      <c r="I1224" s="126"/>
      <c r="J1224" s="126"/>
      <c r="K1224" s="126"/>
    </row>
    <row r="1225" spans="1:11" s="122" customFormat="1">
      <c r="A1225" s="138" t="s">
        <v>6591</v>
      </c>
      <c r="B1225" s="139">
        <v>132000</v>
      </c>
      <c r="C1225" s="159">
        <f t="shared" si="48"/>
        <v>2904000</v>
      </c>
      <c r="D1225" s="129">
        <f t="shared" si="47"/>
        <v>129360</v>
      </c>
      <c r="E1225" s="142" t="s">
        <v>6423</v>
      </c>
      <c r="F1225" s="131"/>
      <c r="G1225" s="126"/>
      <c r="H1225" s="126"/>
      <c r="I1225" s="126"/>
      <c r="J1225" s="126"/>
      <c r="K1225" s="126"/>
    </row>
    <row r="1226" spans="1:11" s="122" customFormat="1">
      <c r="A1226" s="138" t="s">
        <v>6592</v>
      </c>
      <c r="B1226" s="139">
        <v>133000</v>
      </c>
      <c r="C1226" s="159">
        <f t="shared" si="48"/>
        <v>2926000</v>
      </c>
      <c r="D1226" s="129">
        <f t="shared" si="47"/>
        <v>130340</v>
      </c>
      <c r="E1226" s="142" t="s">
        <v>6423</v>
      </c>
      <c r="F1226" s="131"/>
      <c r="G1226" s="126"/>
      <c r="H1226" s="126"/>
      <c r="I1226" s="126"/>
      <c r="J1226" s="126"/>
      <c r="K1226" s="126"/>
    </row>
    <row r="1227" spans="1:11" s="122" customFormat="1">
      <c r="A1227" s="138" t="s">
        <v>6593</v>
      </c>
      <c r="B1227" s="139">
        <v>134000</v>
      </c>
      <c r="C1227" s="159">
        <f t="shared" si="48"/>
        <v>2948000</v>
      </c>
      <c r="D1227" s="129">
        <f t="shared" si="47"/>
        <v>131320</v>
      </c>
      <c r="E1227" s="142" t="s">
        <v>6423</v>
      </c>
      <c r="F1227" s="131"/>
      <c r="G1227" s="126"/>
      <c r="H1227" s="126"/>
      <c r="I1227" s="126"/>
      <c r="J1227" s="126"/>
      <c r="K1227" s="126"/>
    </row>
    <row r="1228" spans="1:11" s="122" customFormat="1">
      <c r="A1228" s="138" t="s">
        <v>6594</v>
      </c>
      <c r="B1228" s="139">
        <v>135000</v>
      </c>
      <c r="C1228" s="159">
        <f t="shared" si="48"/>
        <v>2970000</v>
      </c>
      <c r="D1228" s="129">
        <f t="shared" si="47"/>
        <v>132300</v>
      </c>
      <c r="E1228" s="142" t="s">
        <v>6423</v>
      </c>
      <c r="F1228" s="131"/>
      <c r="G1228" s="126"/>
      <c r="H1228" s="126"/>
      <c r="I1228" s="126"/>
      <c r="J1228" s="126"/>
      <c r="K1228" s="126"/>
    </row>
    <row r="1229" spans="1:11" s="122" customFormat="1">
      <c r="A1229" s="138" t="s">
        <v>6595</v>
      </c>
      <c r="B1229" s="139">
        <v>136000</v>
      </c>
      <c r="C1229" s="159">
        <f t="shared" si="48"/>
        <v>2992000</v>
      </c>
      <c r="D1229" s="129">
        <f t="shared" si="47"/>
        <v>133280</v>
      </c>
      <c r="E1229" s="142" t="s">
        <v>6423</v>
      </c>
      <c r="F1229" s="131"/>
      <c r="G1229" s="126"/>
      <c r="H1229" s="126"/>
      <c r="I1229" s="126"/>
      <c r="J1229" s="126"/>
      <c r="K1229" s="126"/>
    </row>
    <row r="1230" spans="1:11" s="122" customFormat="1">
      <c r="A1230" s="138" t="s">
        <v>6596</v>
      </c>
      <c r="B1230" s="139">
        <v>137000</v>
      </c>
      <c r="C1230" s="159">
        <f t="shared" si="48"/>
        <v>3014000</v>
      </c>
      <c r="D1230" s="129">
        <f t="shared" si="47"/>
        <v>134260</v>
      </c>
      <c r="E1230" s="142" t="s">
        <v>6423</v>
      </c>
      <c r="F1230" s="131"/>
      <c r="G1230" s="126"/>
      <c r="H1230" s="126"/>
      <c r="I1230" s="126"/>
      <c r="J1230" s="126"/>
      <c r="K1230" s="126"/>
    </row>
    <row r="1231" spans="1:11" s="122" customFormat="1">
      <c r="A1231" s="138" t="s">
        <v>6597</v>
      </c>
      <c r="B1231" s="139">
        <v>138000</v>
      </c>
      <c r="C1231" s="159">
        <f t="shared" si="48"/>
        <v>3036000</v>
      </c>
      <c r="D1231" s="129">
        <f t="shared" si="47"/>
        <v>135240</v>
      </c>
      <c r="E1231" s="142" t="s">
        <v>6423</v>
      </c>
      <c r="F1231" s="131"/>
      <c r="G1231" s="126"/>
      <c r="H1231" s="126"/>
      <c r="I1231" s="126"/>
      <c r="J1231" s="126"/>
      <c r="K1231" s="126"/>
    </row>
    <row r="1232" spans="1:11" s="122" customFormat="1">
      <c r="A1232" s="138" t="s">
        <v>6598</v>
      </c>
      <c r="B1232" s="139">
        <v>139000</v>
      </c>
      <c r="C1232" s="159">
        <f t="shared" si="48"/>
        <v>3058000</v>
      </c>
      <c r="D1232" s="129">
        <f t="shared" si="47"/>
        <v>136220</v>
      </c>
      <c r="E1232" s="142" t="s">
        <v>6423</v>
      </c>
      <c r="F1232" s="131"/>
      <c r="G1232" s="126"/>
      <c r="H1232" s="126"/>
      <c r="I1232" s="126"/>
      <c r="J1232" s="126"/>
      <c r="K1232" s="126"/>
    </row>
    <row r="1233" spans="1:11" s="122" customFormat="1">
      <c r="A1233" s="138" t="s">
        <v>6599</v>
      </c>
      <c r="B1233" s="139">
        <v>140000</v>
      </c>
      <c r="C1233" s="159">
        <f t="shared" si="48"/>
        <v>3080000</v>
      </c>
      <c r="D1233" s="129">
        <f t="shared" si="47"/>
        <v>137200</v>
      </c>
      <c r="E1233" s="142" t="s">
        <v>6423</v>
      </c>
      <c r="F1233" s="131"/>
      <c r="G1233" s="126"/>
      <c r="H1233" s="126"/>
      <c r="I1233" s="126"/>
      <c r="J1233" s="126"/>
      <c r="K1233" s="126"/>
    </row>
    <row r="1234" spans="1:11" s="122" customFormat="1">
      <c r="A1234" s="138" t="s">
        <v>6600</v>
      </c>
      <c r="B1234" s="139">
        <v>141000</v>
      </c>
      <c r="C1234" s="159">
        <f t="shared" si="48"/>
        <v>3102000</v>
      </c>
      <c r="D1234" s="129">
        <f t="shared" si="47"/>
        <v>138180</v>
      </c>
      <c r="E1234" s="142" t="s">
        <v>6423</v>
      </c>
      <c r="F1234" s="131"/>
      <c r="G1234" s="126"/>
      <c r="H1234" s="126"/>
      <c r="I1234" s="126"/>
      <c r="J1234" s="126"/>
      <c r="K1234" s="126"/>
    </row>
    <row r="1235" spans="1:11" s="122" customFormat="1">
      <c r="A1235" s="138" t="s">
        <v>6601</v>
      </c>
      <c r="B1235" s="139">
        <v>142000</v>
      </c>
      <c r="C1235" s="159">
        <f t="shared" si="48"/>
        <v>3124000</v>
      </c>
      <c r="D1235" s="129">
        <f t="shared" si="47"/>
        <v>139160</v>
      </c>
      <c r="E1235" s="142" t="s">
        <v>6423</v>
      </c>
      <c r="F1235" s="131"/>
      <c r="G1235" s="126"/>
      <c r="H1235" s="126"/>
      <c r="I1235" s="126"/>
      <c r="J1235" s="126"/>
      <c r="K1235" s="126"/>
    </row>
    <row r="1236" spans="1:11" s="122" customFormat="1">
      <c r="A1236" s="138" t="s">
        <v>6602</v>
      </c>
      <c r="B1236" s="139">
        <v>143000</v>
      </c>
      <c r="C1236" s="159">
        <f t="shared" si="48"/>
        <v>3146000</v>
      </c>
      <c r="D1236" s="129">
        <f t="shared" si="47"/>
        <v>140140</v>
      </c>
      <c r="E1236" s="142" t="s">
        <v>6423</v>
      </c>
      <c r="F1236" s="131"/>
      <c r="G1236" s="126"/>
      <c r="H1236" s="126"/>
      <c r="I1236" s="126"/>
      <c r="J1236" s="126"/>
      <c r="K1236" s="126"/>
    </row>
    <row r="1237" spans="1:11" s="122" customFormat="1">
      <c r="A1237" s="138" t="s">
        <v>6603</v>
      </c>
      <c r="B1237" s="139">
        <v>144000</v>
      </c>
      <c r="C1237" s="159">
        <f t="shared" si="48"/>
        <v>3168000</v>
      </c>
      <c r="D1237" s="129">
        <f t="shared" si="47"/>
        <v>141120</v>
      </c>
      <c r="E1237" s="142" t="s">
        <v>6423</v>
      </c>
      <c r="F1237" s="131"/>
      <c r="G1237" s="126"/>
      <c r="H1237" s="126"/>
      <c r="I1237" s="126"/>
      <c r="J1237" s="126"/>
      <c r="K1237" s="126"/>
    </row>
    <row r="1238" spans="1:11" s="122" customFormat="1">
      <c r="A1238" s="138" t="s">
        <v>6604</v>
      </c>
      <c r="B1238" s="139">
        <v>145000</v>
      </c>
      <c r="C1238" s="159">
        <f t="shared" si="48"/>
        <v>3190000</v>
      </c>
      <c r="D1238" s="129">
        <f t="shared" si="47"/>
        <v>142100</v>
      </c>
      <c r="E1238" s="142" t="s">
        <v>6423</v>
      </c>
      <c r="F1238" s="131"/>
      <c r="G1238" s="126"/>
      <c r="H1238" s="126"/>
      <c r="I1238" s="126"/>
      <c r="J1238" s="126"/>
      <c r="K1238" s="126"/>
    </row>
    <row r="1239" spans="1:11" s="122" customFormat="1">
      <c r="A1239" s="138" t="s">
        <v>6605</v>
      </c>
      <c r="B1239" s="139">
        <v>146000</v>
      </c>
      <c r="C1239" s="159">
        <f t="shared" si="48"/>
        <v>3212000</v>
      </c>
      <c r="D1239" s="129">
        <f t="shared" si="47"/>
        <v>143080</v>
      </c>
      <c r="E1239" s="142" t="s">
        <v>6423</v>
      </c>
      <c r="F1239" s="131"/>
      <c r="G1239" s="126"/>
      <c r="H1239" s="126"/>
      <c r="I1239" s="126"/>
      <c r="J1239" s="126"/>
      <c r="K1239" s="126"/>
    </row>
    <row r="1240" spans="1:11" s="122" customFormat="1">
      <c r="A1240" s="138" t="s">
        <v>6606</v>
      </c>
      <c r="B1240" s="139">
        <v>147000</v>
      </c>
      <c r="C1240" s="159">
        <f t="shared" si="48"/>
        <v>3234000</v>
      </c>
      <c r="D1240" s="129">
        <f t="shared" si="47"/>
        <v>144060</v>
      </c>
      <c r="E1240" s="142" t="s">
        <v>6423</v>
      </c>
      <c r="F1240" s="131"/>
      <c r="G1240" s="126"/>
      <c r="H1240" s="126"/>
      <c r="I1240" s="126"/>
      <c r="J1240" s="126"/>
      <c r="K1240" s="126"/>
    </row>
    <row r="1241" spans="1:11" s="122" customFormat="1">
      <c r="A1241" s="138" t="s">
        <v>6607</v>
      </c>
      <c r="B1241" s="139">
        <v>148000</v>
      </c>
      <c r="C1241" s="159">
        <f t="shared" si="48"/>
        <v>3256000</v>
      </c>
      <c r="D1241" s="129">
        <f t="shared" si="47"/>
        <v>145040</v>
      </c>
      <c r="E1241" s="142" t="s">
        <v>6423</v>
      </c>
      <c r="F1241" s="131"/>
      <c r="G1241" s="126"/>
      <c r="H1241" s="126"/>
      <c r="I1241" s="126"/>
      <c r="J1241" s="126"/>
      <c r="K1241" s="126"/>
    </row>
    <row r="1242" spans="1:11" s="122" customFormat="1">
      <c r="A1242" s="138" t="s">
        <v>6608</v>
      </c>
      <c r="B1242" s="139">
        <v>149000</v>
      </c>
      <c r="C1242" s="159">
        <f t="shared" si="48"/>
        <v>3278000</v>
      </c>
      <c r="D1242" s="129">
        <f t="shared" si="47"/>
        <v>146020</v>
      </c>
      <c r="E1242" s="142" t="s">
        <v>6423</v>
      </c>
      <c r="F1242" s="131"/>
      <c r="G1242" s="126"/>
      <c r="H1242" s="126"/>
      <c r="I1242" s="126"/>
      <c r="J1242" s="126"/>
      <c r="K1242" s="126"/>
    </row>
    <row r="1243" spans="1:11" s="122" customFormat="1">
      <c r="A1243" s="138" t="s">
        <v>6609</v>
      </c>
      <c r="B1243" s="139">
        <v>150000</v>
      </c>
      <c r="C1243" s="159">
        <f t="shared" si="48"/>
        <v>3300000</v>
      </c>
      <c r="D1243" s="129">
        <f t="shared" si="47"/>
        <v>147000</v>
      </c>
      <c r="E1243" s="142" t="s">
        <v>6423</v>
      </c>
      <c r="F1243" s="131"/>
      <c r="G1243" s="126"/>
      <c r="H1243" s="126"/>
      <c r="I1243" s="126"/>
      <c r="J1243" s="126"/>
      <c r="K1243" s="126"/>
    </row>
    <row r="1244" spans="1:11" s="122" customFormat="1">
      <c r="A1244" s="138" t="s">
        <v>6610</v>
      </c>
      <c r="B1244" s="139">
        <v>151000</v>
      </c>
      <c r="C1244" s="159">
        <f t="shared" si="48"/>
        <v>3322000</v>
      </c>
      <c r="D1244" s="129">
        <f t="shared" si="47"/>
        <v>147980</v>
      </c>
      <c r="E1244" s="142" t="s">
        <v>6423</v>
      </c>
      <c r="F1244" s="131"/>
      <c r="G1244" s="126"/>
      <c r="H1244" s="126"/>
      <c r="I1244" s="126"/>
      <c r="J1244" s="126"/>
      <c r="K1244" s="126"/>
    </row>
    <row r="1245" spans="1:11" s="122" customFormat="1">
      <c r="A1245" s="138" t="s">
        <v>6611</v>
      </c>
      <c r="B1245" s="139">
        <v>152000</v>
      </c>
      <c r="C1245" s="159">
        <f t="shared" si="48"/>
        <v>3344000</v>
      </c>
      <c r="D1245" s="129">
        <f t="shared" si="47"/>
        <v>148960</v>
      </c>
      <c r="E1245" s="142" t="s">
        <v>6423</v>
      </c>
      <c r="F1245" s="131"/>
      <c r="G1245" s="126"/>
      <c r="H1245" s="126"/>
      <c r="I1245" s="126"/>
      <c r="J1245" s="126"/>
      <c r="K1245" s="126"/>
    </row>
    <row r="1246" spans="1:11" s="122" customFormat="1">
      <c r="A1246" s="138" t="s">
        <v>6612</v>
      </c>
      <c r="B1246" s="139">
        <v>153000</v>
      </c>
      <c r="C1246" s="159">
        <f t="shared" si="48"/>
        <v>3366000</v>
      </c>
      <c r="D1246" s="129">
        <f t="shared" si="47"/>
        <v>149940</v>
      </c>
      <c r="E1246" s="142" t="s">
        <v>6423</v>
      </c>
      <c r="F1246" s="131"/>
      <c r="G1246" s="126"/>
      <c r="H1246" s="126"/>
      <c r="I1246" s="126"/>
      <c r="J1246" s="126"/>
      <c r="K1246" s="126"/>
    </row>
    <row r="1247" spans="1:11" s="122" customFormat="1">
      <c r="A1247" s="138" t="s">
        <v>6613</v>
      </c>
      <c r="B1247" s="139">
        <v>154000</v>
      </c>
      <c r="C1247" s="159">
        <f t="shared" si="48"/>
        <v>3388000</v>
      </c>
      <c r="D1247" s="129">
        <f t="shared" si="47"/>
        <v>150920</v>
      </c>
      <c r="E1247" s="142" t="s">
        <v>6423</v>
      </c>
      <c r="F1247" s="131"/>
      <c r="G1247" s="126"/>
      <c r="H1247" s="126"/>
      <c r="I1247" s="126"/>
      <c r="J1247" s="126"/>
      <c r="K1247" s="126"/>
    </row>
    <row r="1248" spans="1:11" s="122" customFormat="1">
      <c r="A1248" s="138" t="s">
        <v>6614</v>
      </c>
      <c r="B1248" s="139">
        <v>155000</v>
      </c>
      <c r="C1248" s="159">
        <f t="shared" si="48"/>
        <v>3410000</v>
      </c>
      <c r="D1248" s="129">
        <f t="shared" si="47"/>
        <v>151900</v>
      </c>
      <c r="E1248" s="142" t="s">
        <v>6423</v>
      </c>
      <c r="F1248" s="131"/>
      <c r="G1248" s="126"/>
      <c r="H1248" s="126"/>
      <c r="I1248" s="126"/>
      <c r="J1248" s="126"/>
      <c r="K1248" s="126"/>
    </row>
    <row r="1249" spans="1:11" s="122" customFormat="1">
      <c r="A1249" s="138" t="s">
        <v>6615</v>
      </c>
      <c r="B1249" s="139">
        <v>156000</v>
      </c>
      <c r="C1249" s="159">
        <f t="shared" si="48"/>
        <v>3432000</v>
      </c>
      <c r="D1249" s="129">
        <f t="shared" si="47"/>
        <v>152880</v>
      </c>
      <c r="E1249" s="142" t="s">
        <v>6423</v>
      </c>
      <c r="F1249" s="131"/>
      <c r="G1249" s="126"/>
      <c r="H1249" s="126"/>
      <c r="I1249" s="126"/>
      <c r="J1249" s="126"/>
      <c r="K1249" s="126"/>
    </row>
    <row r="1250" spans="1:11" s="122" customFormat="1">
      <c r="A1250" s="138" t="s">
        <v>6616</v>
      </c>
      <c r="B1250" s="139">
        <v>157000</v>
      </c>
      <c r="C1250" s="159">
        <f t="shared" si="48"/>
        <v>3454000</v>
      </c>
      <c r="D1250" s="129">
        <f t="shared" si="47"/>
        <v>153860</v>
      </c>
      <c r="E1250" s="142" t="s">
        <v>6423</v>
      </c>
      <c r="F1250" s="131"/>
      <c r="G1250" s="126"/>
      <c r="H1250" s="126"/>
      <c r="I1250" s="126"/>
      <c r="J1250" s="126"/>
      <c r="K1250" s="126"/>
    </row>
    <row r="1251" spans="1:11" s="122" customFormat="1">
      <c r="A1251" s="138" t="s">
        <v>6617</v>
      </c>
      <c r="B1251" s="139">
        <v>158000</v>
      </c>
      <c r="C1251" s="159">
        <f t="shared" si="48"/>
        <v>3476000</v>
      </c>
      <c r="D1251" s="129">
        <f t="shared" si="47"/>
        <v>154840</v>
      </c>
      <c r="E1251" s="142" t="s">
        <v>6423</v>
      </c>
      <c r="F1251" s="131"/>
      <c r="G1251" s="126"/>
      <c r="H1251" s="126"/>
      <c r="I1251" s="126"/>
      <c r="J1251" s="126"/>
      <c r="K1251" s="126"/>
    </row>
    <row r="1252" spans="1:11" s="122" customFormat="1">
      <c r="A1252" s="138" t="s">
        <v>6618</v>
      </c>
      <c r="B1252" s="139">
        <v>159000</v>
      </c>
      <c r="C1252" s="159">
        <f t="shared" si="48"/>
        <v>3498000</v>
      </c>
      <c r="D1252" s="129">
        <f t="shared" si="47"/>
        <v>155820</v>
      </c>
      <c r="E1252" s="142" t="s">
        <v>6423</v>
      </c>
      <c r="F1252" s="131"/>
      <c r="G1252" s="126"/>
      <c r="H1252" s="126"/>
      <c r="I1252" s="126"/>
      <c r="J1252" s="126"/>
      <c r="K1252" s="126"/>
    </row>
    <row r="1253" spans="1:11" s="122" customFormat="1">
      <c r="A1253" s="138" t="s">
        <v>6619</v>
      </c>
      <c r="B1253" s="139">
        <v>160000</v>
      </c>
      <c r="C1253" s="159">
        <f t="shared" si="48"/>
        <v>3520000</v>
      </c>
      <c r="D1253" s="129">
        <f t="shared" si="47"/>
        <v>156800</v>
      </c>
      <c r="E1253" s="142" t="s">
        <v>6423</v>
      </c>
      <c r="F1253" s="131"/>
      <c r="G1253" s="126"/>
      <c r="H1253" s="126"/>
      <c r="I1253" s="126"/>
      <c r="J1253" s="126"/>
      <c r="K1253" s="126"/>
    </row>
    <row r="1254" spans="1:11" s="122" customFormat="1">
      <c r="A1254" s="138" t="s">
        <v>6620</v>
      </c>
      <c r="B1254" s="139">
        <v>161000</v>
      </c>
      <c r="C1254" s="159">
        <f t="shared" si="48"/>
        <v>3542000</v>
      </c>
      <c r="D1254" s="129">
        <f t="shared" si="47"/>
        <v>157780</v>
      </c>
      <c r="E1254" s="142" t="s">
        <v>6423</v>
      </c>
      <c r="F1254" s="131"/>
      <c r="G1254" s="126"/>
      <c r="H1254" s="126"/>
      <c r="I1254" s="126"/>
      <c r="J1254" s="126"/>
      <c r="K1254" s="126"/>
    </row>
    <row r="1255" spans="1:11" s="122" customFormat="1">
      <c r="A1255" s="138" t="s">
        <v>6621</v>
      </c>
      <c r="B1255" s="139">
        <v>162000</v>
      </c>
      <c r="C1255" s="159">
        <f t="shared" si="48"/>
        <v>3564000</v>
      </c>
      <c r="D1255" s="129">
        <f t="shared" si="47"/>
        <v>158760</v>
      </c>
      <c r="E1255" s="142" t="s">
        <v>6423</v>
      </c>
      <c r="F1255" s="131"/>
      <c r="G1255" s="126"/>
      <c r="H1255" s="126"/>
      <c r="I1255" s="126"/>
      <c r="J1255" s="126"/>
      <c r="K1255" s="126"/>
    </row>
    <row r="1256" spans="1:11" s="122" customFormat="1">
      <c r="A1256" s="138" t="s">
        <v>6622</v>
      </c>
      <c r="B1256" s="139">
        <v>163000</v>
      </c>
      <c r="C1256" s="159">
        <f t="shared" si="48"/>
        <v>3586000</v>
      </c>
      <c r="D1256" s="129">
        <f t="shared" si="47"/>
        <v>159740</v>
      </c>
      <c r="E1256" s="142" t="s">
        <v>6423</v>
      </c>
      <c r="F1256" s="131"/>
      <c r="G1256" s="126"/>
      <c r="H1256" s="126"/>
      <c r="I1256" s="126"/>
      <c r="J1256" s="126"/>
      <c r="K1256" s="126"/>
    </row>
    <row r="1257" spans="1:11" s="122" customFormat="1">
      <c r="A1257" s="138" t="s">
        <v>6623</v>
      </c>
      <c r="B1257" s="139">
        <v>164000</v>
      </c>
      <c r="C1257" s="159">
        <f t="shared" si="48"/>
        <v>3608000</v>
      </c>
      <c r="D1257" s="129">
        <f t="shared" si="47"/>
        <v>160720</v>
      </c>
      <c r="E1257" s="142" t="s">
        <v>6423</v>
      </c>
      <c r="F1257" s="131"/>
      <c r="G1257" s="126"/>
      <c r="H1257" s="126"/>
      <c r="I1257" s="126"/>
      <c r="J1257" s="126"/>
      <c r="K1257" s="126"/>
    </row>
    <row r="1258" spans="1:11" s="122" customFormat="1">
      <c r="A1258" s="138" t="s">
        <v>6624</v>
      </c>
      <c r="B1258" s="139">
        <v>165000</v>
      </c>
      <c r="C1258" s="159">
        <f t="shared" si="48"/>
        <v>3630000</v>
      </c>
      <c r="D1258" s="129">
        <f t="shared" si="47"/>
        <v>161700</v>
      </c>
      <c r="E1258" s="142" t="s">
        <v>6423</v>
      </c>
      <c r="F1258" s="131"/>
      <c r="G1258" s="126"/>
      <c r="H1258" s="126"/>
      <c r="I1258" s="126"/>
      <c r="J1258" s="126"/>
      <c r="K1258" s="126"/>
    </row>
    <row r="1259" spans="1:11" s="122" customFormat="1">
      <c r="A1259" s="138" t="s">
        <v>6625</v>
      </c>
      <c r="B1259" s="139">
        <v>166000</v>
      </c>
      <c r="C1259" s="159">
        <f t="shared" si="48"/>
        <v>3652000</v>
      </c>
      <c r="D1259" s="129">
        <f t="shared" si="47"/>
        <v>162680</v>
      </c>
      <c r="E1259" s="142" t="s">
        <v>6423</v>
      </c>
      <c r="F1259" s="131"/>
      <c r="G1259" s="126"/>
      <c r="H1259" s="126"/>
      <c r="I1259" s="126"/>
      <c r="J1259" s="126"/>
      <c r="K1259" s="126"/>
    </row>
    <row r="1260" spans="1:11" s="122" customFormat="1">
      <c r="A1260" s="138" t="s">
        <v>6626</v>
      </c>
      <c r="B1260" s="139">
        <v>167000</v>
      </c>
      <c r="C1260" s="159">
        <f t="shared" si="48"/>
        <v>3674000</v>
      </c>
      <c r="D1260" s="129">
        <f t="shared" si="47"/>
        <v>163660</v>
      </c>
      <c r="E1260" s="142" t="s">
        <v>6423</v>
      </c>
      <c r="F1260" s="131"/>
      <c r="G1260" s="126"/>
      <c r="H1260" s="126"/>
      <c r="I1260" s="126"/>
      <c r="J1260" s="126"/>
      <c r="K1260" s="126"/>
    </row>
    <row r="1261" spans="1:11" s="122" customFormat="1">
      <c r="A1261" s="138" t="s">
        <v>6627</v>
      </c>
      <c r="B1261" s="139">
        <v>168000</v>
      </c>
      <c r="C1261" s="159">
        <f t="shared" si="48"/>
        <v>3696000</v>
      </c>
      <c r="D1261" s="129">
        <f t="shared" si="47"/>
        <v>164640</v>
      </c>
      <c r="E1261" s="142" t="s">
        <v>6423</v>
      </c>
      <c r="F1261" s="131"/>
      <c r="G1261" s="126"/>
      <c r="H1261" s="126"/>
      <c r="I1261" s="126"/>
      <c r="J1261" s="126"/>
      <c r="K1261" s="126"/>
    </row>
    <row r="1262" spans="1:11" s="122" customFormat="1">
      <c r="A1262" s="138" t="s">
        <v>6628</v>
      </c>
      <c r="B1262" s="139">
        <v>169000</v>
      </c>
      <c r="C1262" s="159">
        <f t="shared" si="48"/>
        <v>3718000</v>
      </c>
      <c r="D1262" s="129">
        <f t="shared" si="47"/>
        <v>165620</v>
      </c>
      <c r="E1262" s="142" t="s">
        <v>6423</v>
      </c>
      <c r="F1262" s="131"/>
      <c r="G1262" s="126"/>
      <c r="H1262" s="126"/>
      <c r="I1262" s="126"/>
      <c r="J1262" s="126"/>
      <c r="K1262" s="126"/>
    </row>
    <row r="1263" spans="1:11" s="122" customFormat="1">
      <c r="A1263" s="138" t="s">
        <v>6629</v>
      </c>
      <c r="B1263" s="139">
        <v>170000</v>
      </c>
      <c r="C1263" s="159">
        <f t="shared" si="48"/>
        <v>3740000</v>
      </c>
      <c r="D1263" s="129">
        <f t="shared" si="47"/>
        <v>166600</v>
      </c>
      <c r="E1263" s="142" t="s">
        <v>6423</v>
      </c>
      <c r="F1263" s="131"/>
      <c r="G1263" s="126"/>
      <c r="H1263" s="126"/>
      <c r="I1263" s="126"/>
      <c r="J1263" s="126"/>
      <c r="K1263" s="126"/>
    </row>
    <row r="1264" spans="1:11" s="122" customFormat="1">
      <c r="A1264" s="138" t="s">
        <v>6630</v>
      </c>
      <c r="B1264" s="139">
        <v>171000</v>
      </c>
      <c r="C1264" s="159">
        <f t="shared" si="48"/>
        <v>3762000</v>
      </c>
      <c r="D1264" s="129">
        <f t="shared" si="47"/>
        <v>167580</v>
      </c>
      <c r="E1264" s="142" t="s">
        <v>6423</v>
      </c>
      <c r="F1264" s="131"/>
      <c r="G1264" s="126"/>
      <c r="H1264" s="126"/>
      <c r="I1264" s="126"/>
      <c r="J1264" s="126"/>
      <c r="K1264" s="126"/>
    </row>
    <row r="1265" spans="1:11" s="122" customFormat="1">
      <c r="A1265" s="138" t="s">
        <v>6631</v>
      </c>
      <c r="B1265" s="139">
        <v>172000</v>
      </c>
      <c r="C1265" s="159">
        <f t="shared" si="48"/>
        <v>3784000</v>
      </c>
      <c r="D1265" s="129">
        <f t="shared" si="47"/>
        <v>168560</v>
      </c>
      <c r="E1265" s="142" t="s">
        <v>6423</v>
      </c>
      <c r="F1265" s="131"/>
      <c r="G1265" s="126"/>
      <c r="H1265" s="126"/>
      <c r="I1265" s="126"/>
      <c r="J1265" s="126"/>
      <c r="K1265" s="126"/>
    </row>
    <row r="1266" spans="1:11" s="122" customFormat="1">
      <c r="A1266" s="138" t="s">
        <v>6632</v>
      </c>
      <c r="B1266" s="139">
        <v>173000</v>
      </c>
      <c r="C1266" s="159">
        <f t="shared" si="48"/>
        <v>3806000</v>
      </c>
      <c r="D1266" s="129">
        <f t="shared" si="47"/>
        <v>169540</v>
      </c>
      <c r="E1266" s="142" t="s">
        <v>6423</v>
      </c>
      <c r="F1266" s="131"/>
      <c r="G1266" s="126"/>
      <c r="H1266" s="126"/>
      <c r="I1266" s="126"/>
      <c r="J1266" s="126"/>
      <c r="K1266" s="126"/>
    </row>
    <row r="1267" spans="1:11" s="122" customFormat="1">
      <c r="A1267" s="138" t="s">
        <v>6633</v>
      </c>
      <c r="B1267" s="139">
        <v>174000</v>
      </c>
      <c r="C1267" s="159">
        <f t="shared" si="48"/>
        <v>3828000</v>
      </c>
      <c r="D1267" s="129">
        <f t="shared" si="47"/>
        <v>170520</v>
      </c>
      <c r="E1267" s="142" t="s">
        <v>6423</v>
      </c>
      <c r="F1267" s="131"/>
      <c r="G1267" s="126"/>
      <c r="H1267" s="126"/>
      <c r="I1267" s="126"/>
      <c r="J1267" s="126"/>
      <c r="K1267" s="126"/>
    </row>
    <row r="1268" spans="1:11" s="122" customFormat="1">
      <c r="A1268" s="138" t="s">
        <v>6634</v>
      </c>
      <c r="B1268" s="139">
        <v>175000</v>
      </c>
      <c r="C1268" s="159">
        <f t="shared" si="48"/>
        <v>3850000</v>
      </c>
      <c r="D1268" s="129">
        <f t="shared" si="47"/>
        <v>171500</v>
      </c>
      <c r="E1268" s="142" t="s">
        <v>6423</v>
      </c>
      <c r="F1268" s="131"/>
      <c r="G1268" s="126"/>
      <c r="H1268" s="126"/>
      <c r="I1268" s="126"/>
      <c r="J1268" s="126"/>
      <c r="K1268" s="126"/>
    </row>
    <row r="1269" spans="1:11" s="122" customFormat="1">
      <c r="A1269" s="138" t="s">
        <v>6635</v>
      </c>
      <c r="B1269" s="139">
        <v>176000</v>
      </c>
      <c r="C1269" s="159">
        <f t="shared" si="48"/>
        <v>3872000</v>
      </c>
      <c r="D1269" s="129">
        <f t="shared" si="47"/>
        <v>172480</v>
      </c>
      <c r="E1269" s="142" t="s">
        <v>6423</v>
      </c>
      <c r="F1269" s="131"/>
      <c r="G1269" s="126"/>
      <c r="H1269" s="126"/>
      <c r="I1269" s="126"/>
      <c r="J1269" s="126"/>
      <c r="K1269" s="126"/>
    </row>
    <row r="1270" spans="1:11" s="122" customFormat="1">
      <c r="A1270" s="138" t="s">
        <v>6636</v>
      </c>
      <c r="B1270" s="139">
        <v>177000</v>
      </c>
      <c r="C1270" s="159">
        <f t="shared" si="48"/>
        <v>3894000</v>
      </c>
      <c r="D1270" s="129">
        <f t="shared" si="47"/>
        <v>173460</v>
      </c>
      <c r="E1270" s="142" t="s">
        <v>6423</v>
      </c>
      <c r="F1270" s="131"/>
      <c r="G1270" s="126"/>
      <c r="H1270" s="126"/>
      <c r="I1270" s="126"/>
      <c r="J1270" s="126"/>
      <c r="K1270" s="126"/>
    </row>
    <row r="1271" spans="1:11" s="122" customFormat="1">
      <c r="A1271" s="138" t="s">
        <v>6637</v>
      </c>
      <c r="B1271" s="139">
        <v>178000</v>
      </c>
      <c r="C1271" s="159">
        <f t="shared" si="48"/>
        <v>3916000</v>
      </c>
      <c r="D1271" s="129">
        <f t="shared" si="47"/>
        <v>174440</v>
      </c>
      <c r="E1271" s="142" t="s">
        <v>6423</v>
      </c>
      <c r="F1271" s="131"/>
      <c r="G1271" s="126"/>
      <c r="H1271" s="126"/>
      <c r="I1271" s="126"/>
      <c r="J1271" s="126"/>
      <c r="K1271" s="126"/>
    </row>
    <row r="1272" spans="1:11" s="122" customFormat="1">
      <c r="A1272" s="138" t="s">
        <v>6638</v>
      </c>
      <c r="B1272" s="139">
        <v>179000</v>
      </c>
      <c r="C1272" s="159">
        <f t="shared" si="48"/>
        <v>3938000</v>
      </c>
      <c r="D1272" s="129">
        <f t="shared" si="47"/>
        <v>175420</v>
      </c>
      <c r="E1272" s="142" t="s">
        <v>6423</v>
      </c>
      <c r="F1272" s="131"/>
      <c r="G1272" s="126"/>
      <c r="H1272" s="126"/>
      <c r="I1272" s="126"/>
      <c r="J1272" s="126"/>
      <c r="K1272" s="126"/>
    </row>
    <row r="1273" spans="1:11" s="122" customFormat="1">
      <c r="A1273" s="138" t="s">
        <v>6639</v>
      </c>
      <c r="B1273" s="139">
        <v>180000</v>
      </c>
      <c r="C1273" s="159">
        <f t="shared" si="48"/>
        <v>3960000</v>
      </c>
      <c r="D1273" s="129">
        <f t="shared" si="47"/>
        <v>176400</v>
      </c>
      <c r="E1273" s="142" t="s">
        <v>6423</v>
      </c>
      <c r="F1273" s="131"/>
      <c r="G1273" s="126"/>
      <c r="H1273" s="126"/>
      <c r="I1273" s="126"/>
      <c r="J1273" s="126"/>
      <c r="K1273" s="126"/>
    </row>
    <row r="1274" spans="1:11" s="122" customFormat="1">
      <c r="A1274" s="138" t="s">
        <v>6640</v>
      </c>
      <c r="B1274" s="139">
        <v>181000</v>
      </c>
      <c r="C1274" s="159">
        <f t="shared" si="48"/>
        <v>3982000</v>
      </c>
      <c r="D1274" s="129">
        <f t="shared" si="47"/>
        <v>177380</v>
      </c>
      <c r="E1274" s="142" t="s">
        <v>6423</v>
      </c>
      <c r="F1274" s="131"/>
      <c r="G1274" s="126"/>
      <c r="H1274" s="126"/>
      <c r="I1274" s="126"/>
      <c r="J1274" s="126"/>
      <c r="K1274" s="126"/>
    </row>
    <row r="1275" spans="1:11" s="122" customFormat="1">
      <c r="A1275" s="138" t="s">
        <v>6641</v>
      </c>
      <c r="B1275" s="139">
        <v>182000</v>
      </c>
      <c r="C1275" s="159">
        <f t="shared" si="48"/>
        <v>4004000</v>
      </c>
      <c r="D1275" s="129">
        <f t="shared" si="47"/>
        <v>178360</v>
      </c>
      <c r="E1275" s="142" t="s">
        <v>6423</v>
      </c>
      <c r="F1275" s="131"/>
      <c r="G1275" s="126"/>
      <c r="H1275" s="126"/>
      <c r="I1275" s="126"/>
      <c r="J1275" s="126"/>
      <c r="K1275" s="126"/>
    </row>
    <row r="1276" spans="1:11" s="122" customFormat="1">
      <c r="A1276" s="138" t="s">
        <v>6642</v>
      </c>
      <c r="B1276" s="139">
        <v>183000</v>
      </c>
      <c r="C1276" s="159">
        <f t="shared" si="48"/>
        <v>4026000</v>
      </c>
      <c r="D1276" s="129">
        <f t="shared" si="47"/>
        <v>179340</v>
      </c>
      <c r="E1276" s="142" t="s">
        <v>6423</v>
      </c>
      <c r="F1276" s="131"/>
      <c r="G1276" s="126"/>
      <c r="H1276" s="126"/>
      <c r="I1276" s="126"/>
      <c r="J1276" s="126"/>
      <c r="K1276" s="126"/>
    </row>
    <row r="1277" spans="1:11" s="122" customFormat="1">
      <c r="A1277" s="138" t="s">
        <v>6643</v>
      </c>
      <c r="B1277" s="139">
        <v>184000</v>
      </c>
      <c r="C1277" s="159">
        <f t="shared" si="48"/>
        <v>4048000</v>
      </c>
      <c r="D1277" s="129">
        <f t="shared" si="47"/>
        <v>180320</v>
      </c>
      <c r="E1277" s="142" t="s">
        <v>6423</v>
      </c>
      <c r="F1277" s="131"/>
      <c r="G1277" s="126"/>
      <c r="H1277" s="126"/>
      <c r="I1277" s="126"/>
      <c r="J1277" s="126"/>
      <c r="K1277" s="126"/>
    </row>
    <row r="1278" spans="1:11" s="122" customFormat="1">
      <c r="A1278" s="138" t="s">
        <v>6644</v>
      </c>
      <c r="B1278" s="139">
        <v>185000</v>
      </c>
      <c r="C1278" s="159">
        <f t="shared" si="48"/>
        <v>4070000</v>
      </c>
      <c r="D1278" s="129">
        <f t="shared" si="47"/>
        <v>181300</v>
      </c>
      <c r="E1278" s="142" t="s">
        <v>6423</v>
      </c>
      <c r="F1278" s="131"/>
      <c r="G1278" s="126"/>
      <c r="H1278" s="126"/>
      <c r="I1278" s="126"/>
      <c r="J1278" s="126"/>
      <c r="K1278" s="126"/>
    </row>
    <row r="1279" spans="1:11" s="122" customFormat="1">
      <c r="A1279" s="138" t="s">
        <v>6645</v>
      </c>
      <c r="B1279" s="139">
        <v>186000</v>
      </c>
      <c r="C1279" s="159">
        <f t="shared" si="48"/>
        <v>4092000</v>
      </c>
      <c r="D1279" s="129">
        <f t="shared" si="47"/>
        <v>182280</v>
      </c>
      <c r="E1279" s="142" t="s">
        <v>6423</v>
      </c>
      <c r="F1279" s="131"/>
      <c r="G1279" s="126"/>
      <c r="H1279" s="126"/>
      <c r="I1279" s="126"/>
      <c r="J1279" s="126"/>
      <c r="K1279" s="126"/>
    </row>
    <row r="1280" spans="1:11" s="122" customFormat="1">
      <c r="A1280" s="138" t="s">
        <v>6646</v>
      </c>
      <c r="B1280" s="139">
        <v>187000</v>
      </c>
      <c r="C1280" s="159">
        <f t="shared" si="48"/>
        <v>4114000</v>
      </c>
      <c r="D1280" s="129">
        <f t="shared" si="47"/>
        <v>183260</v>
      </c>
      <c r="E1280" s="142" t="s">
        <v>6423</v>
      </c>
      <c r="F1280" s="131"/>
      <c r="G1280" s="126"/>
      <c r="H1280" s="126"/>
      <c r="I1280" s="126"/>
      <c r="J1280" s="126"/>
      <c r="K1280" s="126"/>
    </row>
    <row r="1281" spans="1:11" s="122" customFormat="1">
      <c r="A1281" s="138" t="s">
        <v>6647</v>
      </c>
      <c r="B1281" s="139">
        <v>188000</v>
      </c>
      <c r="C1281" s="159">
        <f t="shared" si="48"/>
        <v>4136000</v>
      </c>
      <c r="D1281" s="129">
        <f t="shared" si="47"/>
        <v>184240</v>
      </c>
      <c r="E1281" s="142" t="s">
        <v>6423</v>
      </c>
      <c r="F1281" s="131"/>
      <c r="G1281" s="126"/>
      <c r="H1281" s="126"/>
      <c r="I1281" s="126"/>
      <c r="J1281" s="126"/>
      <c r="K1281" s="126"/>
    </row>
    <row r="1282" spans="1:11" s="122" customFormat="1">
      <c r="A1282" s="138" t="s">
        <v>6648</v>
      </c>
      <c r="B1282" s="139">
        <v>189000</v>
      </c>
      <c r="C1282" s="159">
        <f t="shared" si="48"/>
        <v>4158000</v>
      </c>
      <c r="D1282" s="129">
        <f t="shared" si="47"/>
        <v>185220</v>
      </c>
      <c r="E1282" s="142" t="s">
        <v>6423</v>
      </c>
      <c r="F1282" s="131"/>
      <c r="G1282" s="126"/>
      <c r="H1282" s="126"/>
      <c r="I1282" s="126"/>
      <c r="J1282" s="126"/>
      <c r="K1282" s="126"/>
    </row>
    <row r="1283" spans="1:11" s="122" customFormat="1">
      <c r="A1283" s="138" t="s">
        <v>6649</v>
      </c>
      <c r="B1283" s="139">
        <v>190000</v>
      </c>
      <c r="C1283" s="159">
        <f t="shared" si="48"/>
        <v>4180000</v>
      </c>
      <c r="D1283" s="129">
        <f t="shared" si="47"/>
        <v>186200</v>
      </c>
      <c r="E1283" s="142" t="s">
        <v>6423</v>
      </c>
      <c r="F1283" s="131"/>
      <c r="G1283" s="126"/>
      <c r="H1283" s="126"/>
      <c r="I1283" s="126"/>
      <c r="J1283" s="126"/>
      <c r="K1283" s="126"/>
    </row>
    <row r="1284" spans="1:11" s="122" customFormat="1">
      <c r="A1284" s="138" t="s">
        <v>6650</v>
      </c>
      <c r="B1284" s="139">
        <v>191000</v>
      </c>
      <c r="C1284" s="159">
        <f t="shared" si="48"/>
        <v>4202000</v>
      </c>
      <c r="D1284" s="129">
        <f t="shared" si="47"/>
        <v>187180</v>
      </c>
      <c r="E1284" s="142" t="s">
        <v>6423</v>
      </c>
      <c r="F1284" s="131"/>
      <c r="G1284" s="126"/>
      <c r="H1284" s="126"/>
      <c r="I1284" s="126"/>
      <c r="J1284" s="126"/>
      <c r="K1284" s="126"/>
    </row>
    <row r="1285" spans="1:11" s="122" customFormat="1">
      <c r="A1285" s="138" t="s">
        <v>6651</v>
      </c>
      <c r="B1285" s="139">
        <v>192000</v>
      </c>
      <c r="C1285" s="159">
        <f t="shared" si="48"/>
        <v>4224000</v>
      </c>
      <c r="D1285" s="129">
        <f t="shared" si="47"/>
        <v>188160</v>
      </c>
      <c r="E1285" s="142" t="s">
        <v>6423</v>
      </c>
      <c r="F1285" s="131"/>
      <c r="G1285" s="126"/>
      <c r="H1285" s="126"/>
      <c r="I1285" s="126"/>
      <c r="J1285" s="126"/>
      <c r="K1285" s="126"/>
    </row>
    <row r="1286" spans="1:11" s="122" customFormat="1">
      <c r="A1286" s="138" t="s">
        <v>6652</v>
      </c>
      <c r="B1286" s="139">
        <v>193000</v>
      </c>
      <c r="C1286" s="159">
        <f t="shared" si="48"/>
        <v>4246000</v>
      </c>
      <c r="D1286" s="129">
        <f t="shared" si="47"/>
        <v>189140</v>
      </c>
      <c r="E1286" s="142" t="s">
        <v>6423</v>
      </c>
      <c r="F1286" s="131"/>
      <c r="G1286" s="126"/>
      <c r="H1286" s="126"/>
      <c r="I1286" s="126"/>
      <c r="J1286" s="126"/>
      <c r="K1286" s="126"/>
    </row>
    <row r="1287" spans="1:11" s="122" customFormat="1">
      <c r="A1287" s="138" t="s">
        <v>6653</v>
      </c>
      <c r="B1287" s="139">
        <v>194000</v>
      </c>
      <c r="C1287" s="159">
        <f t="shared" si="48"/>
        <v>4268000</v>
      </c>
      <c r="D1287" s="129">
        <f t="shared" ref="D1287:D1350" si="49">SUM($G$3)*(B1287*0.001)</f>
        <v>190120</v>
      </c>
      <c r="E1287" s="142" t="s">
        <v>6423</v>
      </c>
      <c r="F1287" s="131"/>
      <c r="G1287" s="126"/>
      <c r="H1287" s="126"/>
      <c r="I1287" s="126"/>
      <c r="J1287" s="126"/>
      <c r="K1287" s="126"/>
    </row>
    <row r="1288" spans="1:11" s="122" customFormat="1">
      <c r="A1288" s="138" t="s">
        <v>6654</v>
      </c>
      <c r="B1288" s="139">
        <v>195000</v>
      </c>
      <c r="C1288" s="159">
        <f t="shared" ref="C1288:C1351" si="50">C1287+22000</f>
        <v>4290000</v>
      </c>
      <c r="D1288" s="129">
        <f t="shared" si="49"/>
        <v>191100</v>
      </c>
      <c r="E1288" s="142" t="s">
        <v>6423</v>
      </c>
      <c r="F1288" s="131"/>
      <c r="G1288" s="126"/>
      <c r="H1288" s="126"/>
      <c r="I1288" s="126"/>
      <c r="J1288" s="126"/>
      <c r="K1288" s="126"/>
    </row>
    <row r="1289" spans="1:11" s="122" customFormat="1">
      <c r="A1289" s="138" t="s">
        <v>6655</v>
      </c>
      <c r="B1289" s="139">
        <v>196000</v>
      </c>
      <c r="C1289" s="159">
        <f t="shared" si="50"/>
        <v>4312000</v>
      </c>
      <c r="D1289" s="129">
        <f t="shared" si="49"/>
        <v>192080</v>
      </c>
      <c r="E1289" s="142" t="s">
        <v>6423</v>
      </c>
      <c r="F1289" s="131"/>
      <c r="G1289" s="126"/>
      <c r="H1289" s="126"/>
      <c r="I1289" s="126"/>
      <c r="J1289" s="126"/>
      <c r="K1289" s="126"/>
    </row>
    <row r="1290" spans="1:11" s="122" customFormat="1">
      <c r="A1290" s="138" t="s">
        <v>6656</v>
      </c>
      <c r="B1290" s="139">
        <v>197000</v>
      </c>
      <c r="C1290" s="159">
        <f t="shared" si="50"/>
        <v>4334000</v>
      </c>
      <c r="D1290" s="129">
        <f t="shared" si="49"/>
        <v>193060</v>
      </c>
      <c r="E1290" s="142" t="s">
        <v>6423</v>
      </c>
      <c r="F1290" s="131"/>
      <c r="G1290" s="126"/>
      <c r="H1290" s="126"/>
      <c r="I1290" s="126"/>
      <c r="J1290" s="126"/>
      <c r="K1290" s="126"/>
    </row>
    <row r="1291" spans="1:11" s="122" customFormat="1">
      <c r="A1291" s="138" t="s">
        <v>6657</v>
      </c>
      <c r="B1291" s="139">
        <v>198000</v>
      </c>
      <c r="C1291" s="159">
        <f t="shared" si="50"/>
        <v>4356000</v>
      </c>
      <c r="D1291" s="129">
        <f t="shared" si="49"/>
        <v>194040</v>
      </c>
      <c r="E1291" s="142" t="s">
        <v>6423</v>
      </c>
      <c r="F1291" s="131"/>
      <c r="G1291" s="126"/>
      <c r="H1291" s="126"/>
      <c r="I1291" s="126"/>
      <c r="J1291" s="126"/>
      <c r="K1291" s="126"/>
    </row>
    <row r="1292" spans="1:11" s="122" customFormat="1">
      <c r="A1292" s="138" t="s">
        <v>6658</v>
      </c>
      <c r="B1292" s="139">
        <v>199000</v>
      </c>
      <c r="C1292" s="159">
        <f t="shared" si="50"/>
        <v>4378000</v>
      </c>
      <c r="D1292" s="129">
        <f t="shared" si="49"/>
        <v>195020</v>
      </c>
      <c r="E1292" s="142" t="s">
        <v>6423</v>
      </c>
      <c r="F1292" s="131"/>
      <c r="G1292" s="126"/>
      <c r="H1292" s="126"/>
      <c r="I1292" s="126"/>
      <c r="J1292" s="126"/>
      <c r="K1292" s="126"/>
    </row>
    <row r="1293" spans="1:11" s="122" customFormat="1">
      <c r="A1293" s="138" t="s">
        <v>6659</v>
      </c>
      <c r="B1293" s="139">
        <v>200000</v>
      </c>
      <c r="C1293" s="159">
        <f t="shared" si="50"/>
        <v>4400000</v>
      </c>
      <c r="D1293" s="129">
        <f t="shared" si="49"/>
        <v>196000</v>
      </c>
      <c r="E1293" s="142" t="s">
        <v>6423</v>
      </c>
      <c r="F1293" s="131"/>
      <c r="G1293" s="126"/>
      <c r="H1293" s="126"/>
      <c r="I1293" s="126"/>
      <c r="J1293" s="126"/>
      <c r="K1293" s="126"/>
    </row>
    <row r="1294" spans="1:11" s="122" customFormat="1">
      <c r="A1294" s="138" t="s">
        <v>6660</v>
      </c>
      <c r="B1294" s="139">
        <v>201000</v>
      </c>
      <c r="C1294" s="159">
        <f t="shared" si="50"/>
        <v>4422000</v>
      </c>
      <c r="D1294" s="129">
        <f t="shared" si="49"/>
        <v>196980</v>
      </c>
      <c r="E1294" s="142" t="s">
        <v>6423</v>
      </c>
      <c r="F1294" s="131"/>
      <c r="G1294" s="126"/>
      <c r="H1294" s="126"/>
      <c r="I1294" s="126"/>
      <c r="J1294" s="126"/>
      <c r="K1294" s="126"/>
    </row>
    <row r="1295" spans="1:11" s="122" customFormat="1">
      <c r="A1295" s="138" t="s">
        <v>6661</v>
      </c>
      <c r="B1295" s="139">
        <v>202000</v>
      </c>
      <c r="C1295" s="159">
        <f t="shared" si="50"/>
        <v>4444000</v>
      </c>
      <c r="D1295" s="129">
        <f t="shared" si="49"/>
        <v>197960</v>
      </c>
      <c r="E1295" s="142" t="s">
        <v>6423</v>
      </c>
      <c r="F1295" s="131"/>
      <c r="G1295" s="126"/>
      <c r="H1295" s="126"/>
      <c r="I1295" s="126"/>
      <c r="J1295" s="126"/>
      <c r="K1295" s="126"/>
    </row>
    <row r="1296" spans="1:11" s="122" customFormat="1">
      <c r="A1296" s="138" t="s">
        <v>6662</v>
      </c>
      <c r="B1296" s="139">
        <v>203000</v>
      </c>
      <c r="C1296" s="159">
        <f t="shared" si="50"/>
        <v>4466000</v>
      </c>
      <c r="D1296" s="129">
        <f t="shared" si="49"/>
        <v>198940</v>
      </c>
      <c r="E1296" s="142" t="s">
        <v>6423</v>
      </c>
      <c r="F1296" s="131"/>
      <c r="G1296" s="126"/>
      <c r="H1296" s="126"/>
      <c r="I1296" s="126"/>
      <c r="J1296" s="126"/>
      <c r="K1296" s="126"/>
    </row>
    <row r="1297" spans="1:11" s="122" customFormat="1">
      <c r="A1297" s="138" t="s">
        <v>6663</v>
      </c>
      <c r="B1297" s="139">
        <v>204000</v>
      </c>
      <c r="C1297" s="159">
        <f t="shared" si="50"/>
        <v>4488000</v>
      </c>
      <c r="D1297" s="129">
        <f t="shared" si="49"/>
        <v>199920</v>
      </c>
      <c r="E1297" s="142" t="s">
        <v>6423</v>
      </c>
      <c r="F1297" s="131"/>
      <c r="G1297" s="126"/>
      <c r="H1297" s="126"/>
      <c r="I1297" s="126"/>
      <c r="J1297" s="126"/>
      <c r="K1297" s="126"/>
    </row>
    <row r="1298" spans="1:11" s="122" customFormat="1">
      <c r="A1298" s="138" t="s">
        <v>6664</v>
      </c>
      <c r="B1298" s="139">
        <v>205000</v>
      </c>
      <c r="C1298" s="159">
        <f t="shared" si="50"/>
        <v>4510000</v>
      </c>
      <c r="D1298" s="129">
        <f t="shared" si="49"/>
        <v>200900</v>
      </c>
      <c r="E1298" s="142" t="s">
        <v>6423</v>
      </c>
      <c r="F1298" s="131"/>
      <c r="G1298" s="126"/>
      <c r="H1298" s="126"/>
      <c r="I1298" s="126"/>
      <c r="J1298" s="126"/>
      <c r="K1298" s="126"/>
    </row>
    <row r="1299" spans="1:11" s="122" customFormat="1">
      <c r="A1299" s="138" t="s">
        <v>6665</v>
      </c>
      <c r="B1299" s="139">
        <v>206000</v>
      </c>
      <c r="C1299" s="159">
        <f t="shared" si="50"/>
        <v>4532000</v>
      </c>
      <c r="D1299" s="129">
        <f t="shared" si="49"/>
        <v>201880</v>
      </c>
      <c r="E1299" s="142" t="s">
        <v>6423</v>
      </c>
      <c r="F1299" s="131"/>
      <c r="G1299" s="126"/>
      <c r="H1299" s="126"/>
      <c r="I1299" s="126"/>
      <c r="J1299" s="126"/>
      <c r="K1299" s="126"/>
    </row>
    <row r="1300" spans="1:11" s="122" customFormat="1">
      <c r="A1300" s="138" t="s">
        <v>6666</v>
      </c>
      <c r="B1300" s="139">
        <v>207000</v>
      </c>
      <c r="C1300" s="159">
        <f t="shared" si="50"/>
        <v>4554000</v>
      </c>
      <c r="D1300" s="129">
        <f t="shared" si="49"/>
        <v>202860</v>
      </c>
      <c r="E1300" s="142" t="s">
        <v>6423</v>
      </c>
      <c r="F1300" s="131"/>
      <c r="G1300" s="126"/>
      <c r="H1300" s="126"/>
      <c r="I1300" s="126"/>
      <c r="J1300" s="126"/>
      <c r="K1300" s="126"/>
    </row>
    <row r="1301" spans="1:11" s="122" customFormat="1">
      <c r="A1301" s="138" t="s">
        <v>6667</v>
      </c>
      <c r="B1301" s="139">
        <v>208000</v>
      </c>
      <c r="C1301" s="159">
        <f t="shared" si="50"/>
        <v>4576000</v>
      </c>
      <c r="D1301" s="129">
        <f t="shared" si="49"/>
        <v>203840</v>
      </c>
      <c r="E1301" s="142" t="s">
        <v>6423</v>
      </c>
      <c r="F1301" s="131"/>
      <c r="G1301" s="126"/>
      <c r="H1301" s="126"/>
      <c r="I1301" s="126"/>
      <c r="J1301" s="126"/>
      <c r="K1301" s="126"/>
    </row>
    <row r="1302" spans="1:11" s="122" customFormat="1">
      <c r="A1302" s="138" t="s">
        <v>6668</v>
      </c>
      <c r="B1302" s="139">
        <v>209000</v>
      </c>
      <c r="C1302" s="159">
        <f t="shared" si="50"/>
        <v>4598000</v>
      </c>
      <c r="D1302" s="129">
        <f t="shared" si="49"/>
        <v>204820</v>
      </c>
      <c r="E1302" s="142" t="s">
        <v>6423</v>
      </c>
      <c r="F1302" s="131"/>
      <c r="G1302" s="126"/>
      <c r="H1302" s="126"/>
      <c r="I1302" s="126"/>
      <c r="J1302" s="126"/>
      <c r="K1302" s="126"/>
    </row>
    <row r="1303" spans="1:11" s="122" customFormat="1">
      <c r="A1303" s="138" t="s">
        <v>6669</v>
      </c>
      <c r="B1303" s="139">
        <v>210000</v>
      </c>
      <c r="C1303" s="159">
        <f t="shared" si="50"/>
        <v>4620000</v>
      </c>
      <c r="D1303" s="129">
        <f t="shared" si="49"/>
        <v>205800</v>
      </c>
      <c r="E1303" s="142" t="s">
        <v>6423</v>
      </c>
      <c r="F1303" s="131"/>
      <c r="G1303" s="126"/>
      <c r="H1303" s="126"/>
      <c r="I1303" s="126"/>
      <c r="J1303" s="126"/>
      <c r="K1303" s="126"/>
    </row>
    <row r="1304" spans="1:11" s="122" customFormat="1">
      <c r="A1304" s="138" t="s">
        <v>6670</v>
      </c>
      <c r="B1304" s="139">
        <v>211000</v>
      </c>
      <c r="C1304" s="159">
        <f t="shared" si="50"/>
        <v>4642000</v>
      </c>
      <c r="D1304" s="129">
        <f t="shared" si="49"/>
        <v>206780</v>
      </c>
      <c r="E1304" s="142" t="s">
        <v>6423</v>
      </c>
      <c r="F1304" s="131"/>
      <c r="G1304" s="126"/>
      <c r="H1304" s="126"/>
      <c r="I1304" s="126"/>
      <c r="J1304" s="126"/>
      <c r="K1304" s="126"/>
    </row>
    <row r="1305" spans="1:11" s="122" customFormat="1">
      <c r="A1305" s="138" t="s">
        <v>6671</v>
      </c>
      <c r="B1305" s="139">
        <v>212000</v>
      </c>
      <c r="C1305" s="159">
        <f t="shared" si="50"/>
        <v>4664000</v>
      </c>
      <c r="D1305" s="129">
        <f t="shared" si="49"/>
        <v>207760</v>
      </c>
      <c r="E1305" s="142" t="s">
        <v>6423</v>
      </c>
      <c r="F1305" s="131"/>
      <c r="G1305" s="126"/>
      <c r="H1305" s="126"/>
      <c r="I1305" s="126"/>
      <c r="J1305" s="126"/>
      <c r="K1305" s="126"/>
    </row>
    <row r="1306" spans="1:11" s="122" customFormat="1">
      <c r="A1306" s="138" t="s">
        <v>6672</v>
      </c>
      <c r="B1306" s="139">
        <v>213000</v>
      </c>
      <c r="C1306" s="159">
        <f t="shared" si="50"/>
        <v>4686000</v>
      </c>
      <c r="D1306" s="129">
        <f t="shared" si="49"/>
        <v>208740</v>
      </c>
      <c r="E1306" s="142" t="s">
        <v>6423</v>
      </c>
      <c r="F1306" s="131"/>
      <c r="G1306" s="126"/>
      <c r="H1306" s="126"/>
      <c r="I1306" s="126"/>
      <c r="J1306" s="126"/>
      <c r="K1306" s="126"/>
    </row>
    <row r="1307" spans="1:11" s="122" customFormat="1">
      <c r="A1307" s="138" t="s">
        <v>6673</v>
      </c>
      <c r="B1307" s="139">
        <v>214000</v>
      </c>
      <c r="C1307" s="159">
        <f t="shared" si="50"/>
        <v>4708000</v>
      </c>
      <c r="D1307" s="129">
        <f t="shared" si="49"/>
        <v>209720</v>
      </c>
      <c r="E1307" s="142" t="s">
        <v>6423</v>
      </c>
      <c r="F1307" s="131"/>
      <c r="G1307" s="126"/>
      <c r="H1307" s="126"/>
      <c r="I1307" s="126"/>
      <c r="J1307" s="126"/>
      <c r="K1307" s="126"/>
    </row>
    <row r="1308" spans="1:11" s="122" customFormat="1">
      <c r="A1308" s="138" t="s">
        <v>6674</v>
      </c>
      <c r="B1308" s="139">
        <v>215000</v>
      </c>
      <c r="C1308" s="159">
        <f t="shared" si="50"/>
        <v>4730000</v>
      </c>
      <c r="D1308" s="129">
        <f t="shared" si="49"/>
        <v>210700</v>
      </c>
      <c r="E1308" s="142" t="s">
        <v>6423</v>
      </c>
      <c r="F1308" s="131"/>
      <c r="G1308" s="126"/>
      <c r="H1308" s="126"/>
      <c r="I1308" s="126"/>
      <c r="J1308" s="126"/>
      <c r="K1308" s="126"/>
    </row>
    <row r="1309" spans="1:11" s="122" customFormat="1">
      <c r="A1309" s="138" t="s">
        <v>6675</v>
      </c>
      <c r="B1309" s="139">
        <v>216000</v>
      </c>
      <c r="C1309" s="159">
        <f t="shared" si="50"/>
        <v>4752000</v>
      </c>
      <c r="D1309" s="129">
        <f t="shared" si="49"/>
        <v>211680</v>
      </c>
      <c r="E1309" s="142" t="s">
        <v>6423</v>
      </c>
      <c r="F1309" s="131"/>
      <c r="G1309" s="126"/>
      <c r="H1309" s="126"/>
      <c r="I1309" s="126"/>
      <c r="J1309" s="126"/>
      <c r="K1309" s="126"/>
    </row>
    <row r="1310" spans="1:11" s="122" customFormat="1">
      <c r="A1310" s="138" t="s">
        <v>6676</v>
      </c>
      <c r="B1310" s="139">
        <v>217000</v>
      </c>
      <c r="C1310" s="159">
        <f t="shared" si="50"/>
        <v>4774000</v>
      </c>
      <c r="D1310" s="129">
        <f t="shared" si="49"/>
        <v>212660</v>
      </c>
      <c r="E1310" s="142" t="s">
        <v>6423</v>
      </c>
      <c r="F1310" s="131"/>
      <c r="G1310" s="126"/>
      <c r="H1310" s="126"/>
      <c r="I1310" s="126"/>
      <c r="J1310" s="126"/>
      <c r="K1310" s="126"/>
    </row>
    <row r="1311" spans="1:11" s="122" customFormat="1">
      <c r="A1311" s="138" t="s">
        <v>6677</v>
      </c>
      <c r="B1311" s="139">
        <v>218000</v>
      </c>
      <c r="C1311" s="159">
        <f t="shared" si="50"/>
        <v>4796000</v>
      </c>
      <c r="D1311" s="129">
        <f t="shared" si="49"/>
        <v>213640</v>
      </c>
      <c r="E1311" s="142" t="s">
        <v>6423</v>
      </c>
      <c r="F1311" s="131"/>
      <c r="G1311" s="126"/>
      <c r="H1311" s="126"/>
      <c r="I1311" s="126"/>
      <c r="J1311" s="126"/>
      <c r="K1311" s="126"/>
    </row>
    <row r="1312" spans="1:11" s="122" customFormat="1">
      <c r="A1312" s="138" t="s">
        <v>6678</v>
      </c>
      <c r="B1312" s="139">
        <v>219000</v>
      </c>
      <c r="C1312" s="159">
        <f t="shared" si="50"/>
        <v>4818000</v>
      </c>
      <c r="D1312" s="129">
        <f t="shared" si="49"/>
        <v>214620</v>
      </c>
      <c r="E1312" s="142" t="s">
        <v>6423</v>
      </c>
      <c r="F1312" s="131"/>
      <c r="G1312" s="126"/>
      <c r="H1312" s="126"/>
      <c r="I1312" s="126"/>
      <c r="J1312" s="126"/>
      <c r="K1312" s="126"/>
    </row>
    <row r="1313" spans="1:11" s="122" customFormat="1">
      <c r="A1313" s="138" t="s">
        <v>6679</v>
      </c>
      <c r="B1313" s="139">
        <v>220000</v>
      </c>
      <c r="C1313" s="159">
        <f t="shared" si="50"/>
        <v>4840000</v>
      </c>
      <c r="D1313" s="129">
        <f t="shared" si="49"/>
        <v>215600</v>
      </c>
      <c r="E1313" s="142" t="s">
        <v>6423</v>
      </c>
      <c r="F1313" s="131"/>
      <c r="G1313" s="126"/>
      <c r="H1313" s="126"/>
      <c r="I1313" s="126"/>
      <c r="J1313" s="126"/>
      <c r="K1313" s="126"/>
    </row>
    <row r="1314" spans="1:11" s="122" customFormat="1">
      <c r="A1314" s="138" t="s">
        <v>6680</v>
      </c>
      <c r="B1314" s="139">
        <v>221000</v>
      </c>
      <c r="C1314" s="159">
        <f t="shared" si="50"/>
        <v>4862000</v>
      </c>
      <c r="D1314" s="129">
        <f t="shared" si="49"/>
        <v>216580</v>
      </c>
      <c r="E1314" s="142" t="s">
        <v>6423</v>
      </c>
      <c r="F1314" s="131"/>
      <c r="G1314" s="126"/>
      <c r="H1314" s="126"/>
      <c r="I1314" s="126"/>
      <c r="J1314" s="126"/>
      <c r="K1314" s="126"/>
    </row>
    <row r="1315" spans="1:11" s="122" customFormat="1">
      <c r="A1315" s="138" t="s">
        <v>6681</v>
      </c>
      <c r="B1315" s="139">
        <v>222000</v>
      </c>
      <c r="C1315" s="159">
        <f t="shared" si="50"/>
        <v>4884000</v>
      </c>
      <c r="D1315" s="129">
        <f t="shared" si="49"/>
        <v>217560</v>
      </c>
      <c r="E1315" s="142" t="s">
        <v>6423</v>
      </c>
      <c r="F1315" s="131"/>
      <c r="G1315" s="126"/>
      <c r="H1315" s="126"/>
      <c r="I1315" s="126"/>
      <c r="J1315" s="126"/>
      <c r="K1315" s="126"/>
    </row>
    <row r="1316" spans="1:11" s="122" customFormat="1">
      <c r="A1316" s="138" t="s">
        <v>6682</v>
      </c>
      <c r="B1316" s="139">
        <v>223000</v>
      </c>
      <c r="C1316" s="159">
        <f t="shared" si="50"/>
        <v>4906000</v>
      </c>
      <c r="D1316" s="129">
        <f t="shared" si="49"/>
        <v>218540</v>
      </c>
      <c r="E1316" s="142" t="s">
        <v>6423</v>
      </c>
      <c r="F1316" s="131"/>
      <c r="G1316" s="126"/>
      <c r="H1316" s="126"/>
      <c r="I1316" s="126"/>
      <c r="J1316" s="126"/>
      <c r="K1316" s="126"/>
    </row>
    <row r="1317" spans="1:11" s="122" customFormat="1">
      <c r="A1317" s="138" t="s">
        <v>6683</v>
      </c>
      <c r="B1317" s="139">
        <v>224000</v>
      </c>
      <c r="C1317" s="159">
        <f t="shared" si="50"/>
        <v>4928000</v>
      </c>
      <c r="D1317" s="129">
        <f t="shared" si="49"/>
        <v>219520</v>
      </c>
      <c r="E1317" s="142" t="s">
        <v>6423</v>
      </c>
      <c r="F1317" s="131"/>
      <c r="G1317" s="126"/>
      <c r="H1317" s="126"/>
      <c r="I1317" s="126"/>
      <c r="J1317" s="126"/>
      <c r="K1317" s="126"/>
    </row>
    <row r="1318" spans="1:11" s="122" customFormat="1">
      <c r="A1318" s="138" t="s">
        <v>6684</v>
      </c>
      <c r="B1318" s="139">
        <v>225000</v>
      </c>
      <c r="C1318" s="159">
        <f t="shared" si="50"/>
        <v>4950000</v>
      </c>
      <c r="D1318" s="129">
        <f t="shared" si="49"/>
        <v>220500</v>
      </c>
      <c r="E1318" s="142" t="s">
        <v>6423</v>
      </c>
      <c r="F1318" s="131"/>
      <c r="G1318" s="126"/>
      <c r="H1318" s="126"/>
      <c r="I1318" s="126"/>
      <c r="J1318" s="126"/>
      <c r="K1318" s="126"/>
    </row>
    <row r="1319" spans="1:11" s="122" customFormat="1">
      <c r="A1319" s="138" t="s">
        <v>6685</v>
      </c>
      <c r="B1319" s="139">
        <v>226000</v>
      </c>
      <c r="C1319" s="159">
        <f t="shared" si="50"/>
        <v>4972000</v>
      </c>
      <c r="D1319" s="129">
        <f t="shared" si="49"/>
        <v>221480</v>
      </c>
      <c r="E1319" s="142" t="s">
        <v>6423</v>
      </c>
      <c r="F1319" s="131"/>
      <c r="G1319" s="126"/>
      <c r="H1319" s="126"/>
      <c r="I1319" s="126"/>
      <c r="J1319" s="126"/>
      <c r="K1319" s="126"/>
    </row>
    <row r="1320" spans="1:11" s="122" customFormat="1">
      <c r="A1320" s="138" t="s">
        <v>6686</v>
      </c>
      <c r="B1320" s="139">
        <v>227000</v>
      </c>
      <c r="C1320" s="159">
        <f t="shared" si="50"/>
        <v>4994000</v>
      </c>
      <c r="D1320" s="129">
        <f t="shared" si="49"/>
        <v>222460</v>
      </c>
      <c r="E1320" s="142" t="s">
        <v>6423</v>
      </c>
      <c r="F1320" s="131"/>
      <c r="G1320" s="126"/>
      <c r="H1320" s="126"/>
      <c r="I1320" s="126"/>
      <c r="J1320" s="126"/>
      <c r="K1320" s="126"/>
    </row>
    <row r="1321" spans="1:11" s="122" customFormat="1">
      <c r="A1321" s="138" t="s">
        <v>6687</v>
      </c>
      <c r="B1321" s="139">
        <v>228000</v>
      </c>
      <c r="C1321" s="159">
        <f t="shared" si="50"/>
        <v>5016000</v>
      </c>
      <c r="D1321" s="129">
        <f t="shared" si="49"/>
        <v>223440</v>
      </c>
      <c r="E1321" s="142" t="s">
        <v>6423</v>
      </c>
      <c r="F1321" s="131"/>
      <c r="G1321" s="126"/>
      <c r="H1321" s="126"/>
      <c r="I1321" s="126"/>
      <c r="J1321" s="126"/>
      <c r="K1321" s="126"/>
    </row>
    <row r="1322" spans="1:11" s="122" customFormat="1">
      <c r="A1322" s="138" t="s">
        <v>6688</v>
      </c>
      <c r="B1322" s="139">
        <v>229000</v>
      </c>
      <c r="C1322" s="159">
        <f t="shared" si="50"/>
        <v>5038000</v>
      </c>
      <c r="D1322" s="129">
        <f t="shared" si="49"/>
        <v>224420</v>
      </c>
      <c r="E1322" s="142" t="s">
        <v>6423</v>
      </c>
      <c r="F1322" s="131"/>
      <c r="G1322" s="126"/>
      <c r="H1322" s="126"/>
      <c r="I1322" s="126"/>
      <c r="J1322" s="126"/>
      <c r="K1322" s="126"/>
    </row>
    <row r="1323" spans="1:11" s="122" customFormat="1">
      <c r="A1323" s="138" t="s">
        <v>6689</v>
      </c>
      <c r="B1323" s="139">
        <v>230000</v>
      </c>
      <c r="C1323" s="159">
        <f t="shared" si="50"/>
        <v>5060000</v>
      </c>
      <c r="D1323" s="129">
        <f t="shared" si="49"/>
        <v>225400</v>
      </c>
      <c r="E1323" s="142" t="s">
        <v>6423</v>
      </c>
      <c r="F1323" s="131"/>
      <c r="G1323" s="126"/>
      <c r="H1323" s="126"/>
      <c r="I1323" s="126"/>
      <c r="J1323" s="126"/>
      <c r="K1323" s="126"/>
    </row>
    <row r="1324" spans="1:11" s="122" customFormat="1">
      <c r="A1324" s="138" t="s">
        <v>6690</v>
      </c>
      <c r="B1324" s="139">
        <v>231000</v>
      </c>
      <c r="C1324" s="159">
        <f t="shared" si="50"/>
        <v>5082000</v>
      </c>
      <c r="D1324" s="129">
        <f t="shared" si="49"/>
        <v>226380</v>
      </c>
      <c r="E1324" s="142" t="s">
        <v>6423</v>
      </c>
      <c r="F1324" s="131"/>
      <c r="G1324" s="126"/>
      <c r="H1324" s="126"/>
      <c r="I1324" s="126"/>
      <c r="J1324" s="126"/>
      <c r="K1324" s="126"/>
    </row>
    <row r="1325" spans="1:11" s="122" customFormat="1">
      <c r="A1325" s="138" t="s">
        <v>6691</v>
      </c>
      <c r="B1325" s="139">
        <v>232000</v>
      </c>
      <c r="C1325" s="159">
        <f t="shared" si="50"/>
        <v>5104000</v>
      </c>
      <c r="D1325" s="129">
        <f t="shared" si="49"/>
        <v>227360</v>
      </c>
      <c r="E1325" s="142" t="s">
        <v>6423</v>
      </c>
      <c r="F1325" s="131"/>
      <c r="G1325" s="126"/>
      <c r="H1325" s="126"/>
      <c r="I1325" s="126"/>
      <c r="J1325" s="126"/>
      <c r="K1325" s="126"/>
    </row>
    <row r="1326" spans="1:11" s="122" customFormat="1">
      <c r="A1326" s="138" t="s">
        <v>6692</v>
      </c>
      <c r="B1326" s="139">
        <v>233000</v>
      </c>
      <c r="C1326" s="159">
        <f t="shared" si="50"/>
        <v>5126000</v>
      </c>
      <c r="D1326" s="129">
        <f t="shared" si="49"/>
        <v>228340</v>
      </c>
      <c r="E1326" s="142" t="s">
        <v>6423</v>
      </c>
      <c r="F1326" s="131"/>
      <c r="G1326" s="126"/>
      <c r="H1326" s="126"/>
      <c r="I1326" s="126"/>
      <c r="J1326" s="126"/>
      <c r="K1326" s="126"/>
    </row>
    <row r="1327" spans="1:11" s="122" customFormat="1">
      <c r="A1327" s="138" t="s">
        <v>6693</v>
      </c>
      <c r="B1327" s="139">
        <v>234000</v>
      </c>
      <c r="C1327" s="159">
        <f t="shared" si="50"/>
        <v>5148000</v>
      </c>
      <c r="D1327" s="129">
        <f t="shared" si="49"/>
        <v>229320</v>
      </c>
      <c r="E1327" s="142" t="s">
        <v>6423</v>
      </c>
      <c r="F1327" s="131"/>
      <c r="G1327" s="126"/>
      <c r="H1327" s="126"/>
      <c r="I1327" s="126"/>
      <c r="J1327" s="126"/>
      <c r="K1327" s="126"/>
    </row>
    <row r="1328" spans="1:11" s="122" customFormat="1">
      <c r="A1328" s="138" t="s">
        <v>6694</v>
      </c>
      <c r="B1328" s="139">
        <v>235000</v>
      </c>
      <c r="C1328" s="159">
        <f t="shared" si="50"/>
        <v>5170000</v>
      </c>
      <c r="D1328" s="129">
        <f t="shared" si="49"/>
        <v>230300</v>
      </c>
      <c r="E1328" s="142" t="s">
        <v>6423</v>
      </c>
      <c r="F1328" s="131"/>
      <c r="G1328" s="126"/>
      <c r="H1328" s="126"/>
      <c r="I1328" s="126"/>
      <c r="J1328" s="126"/>
      <c r="K1328" s="126"/>
    </row>
    <row r="1329" spans="1:11" s="122" customFormat="1">
      <c r="A1329" s="138" t="s">
        <v>6695</v>
      </c>
      <c r="B1329" s="139">
        <v>236000</v>
      </c>
      <c r="C1329" s="159">
        <f t="shared" si="50"/>
        <v>5192000</v>
      </c>
      <c r="D1329" s="129">
        <f t="shared" si="49"/>
        <v>231280</v>
      </c>
      <c r="E1329" s="142" t="s">
        <v>6423</v>
      </c>
      <c r="F1329" s="131"/>
      <c r="G1329" s="126"/>
      <c r="H1329" s="126"/>
      <c r="I1329" s="126"/>
      <c r="J1329" s="126"/>
      <c r="K1329" s="126"/>
    </row>
    <row r="1330" spans="1:11" s="122" customFormat="1">
      <c r="A1330" s="138" t="s">
        <v>6696</v>
      </c>
      <c r="B1330" s="139">
        <v>237000</v>
      </c>
      <c r="C1330" s="159">
        <f t="shared" si="50"/>
        <v>5214000</v>
      </c>
      <c r="D1330" s="129">
        <f t="shared" si="49"/>
        <v>232260</v>
      </c>
      <c r="E1330" s="142" t="s">
        <v>6423</v>
      </c>
      <c r="F1330" s="131"/>
      <c r="G1330" s="126"/>
      <c r="H1330" s="126"/>
      <c r="I1330" s="126"/>
      <c r="J1330" s="126"/>
      <c r="K1330" s="126"/>
    </row>
    <row r="1331" spans="1:11" s="122" customFormat="1">
      <c r="A1331" s="138" t="s">
        <v>6697</v>
      </c>
      <c r="B1331" s="139">
        <v>238000</v>
      </c>
      <c r="C1331" s="159">
        <f t="shared" si="50"/>
        <v>5236000</v>
      </c>
      <c r="D1331" s="129">
        <f t="shared" si="49"/>
        <v>233240</v>
      </c>
      <c r="E1331" s="142" t="s">
        <v>6423</v>
      </c>
      <c r="F1331" s="131"/>
      <c r="G1331" s="126"/>
      <c r="H1331" s="126"/>
      <c r="I1331" s="126"/>
      <c r="J1331" s="126"/>
      <c r="K1331" s="126"/>
    </row>
    <row r="1332" spans="1:11" s="122" customFormat="1">
      <c r="A1332" s="138" t="s">
        <v>6698</v>
      </c>
      <c r="B1332" s="139">
        <v>239000</v>
      </c>
      <c r="C1332" s="159">
        <f t="shared" si="50"/>
        <v>5258000</v>
      </c>
      <c r="D1332" s="129">
        <f t="shared" si="49"/>
        <v>234220</v>
      </c>
      <c r="E1332" s="142" t="s">
        <v>6423</v>
      </c>
      <c r="F1332" s="131"/>
      <c r="G1332" s="126"/>
      <c r="H1332" s="126"/>
      <c r="I1332" s="126"/>
      <c r="J1332" s="126"/>
      <c r="K1332" s="126"/>
    </row>
    <row r="1333" spans="1:11" s="122" customFormat="1">
      <c r="A1333" s="138" t="s">
        <v>6699</v>
      </c>
      <c r="B1333" s="139">
        <v>240000</v>
      </c>
      <c r="C1333" s="159">
        <f t="shared" si="50"/>
        <v>5280000</v>
      </c>
      <c r="D1333" s="129">
        <f t="shared" si="49"/>
        <v>235200</v>
      </c>
      <c r="E1333" s="142" t="s">
        <v>6423</v>
      </c>
      <c r="F1333" s="131"/>
      <c r="G1333" s="126"/>
      <c r="H1333" s="126"/>
      <c r="I1333" s="126"/>
      <c r="J1333" s="126"/>
      <c r="K1333" s="126"/>
    </row>
    <row r="1334" spans="1:11" s="122" customFormat="1">
      <c r="A1334" s="138" t="s">
        <v>6700</v>
      </c>
      <c r="B1334" s="139">
        <v>241000</v>
      </c>
      <c r="C1334" s="159">
        <f t="shared" si="50"/>
        <v>5302000</v>
      </c>
      <c r="D1334" s="129">
        <f t="shared" si="49"/>
        <v>236180</v>
      </c>
      <c r="E1334" s="142" t="s">
        <v>6423</v>
      </c>
      <c r="F1334" s="131"/>
      <c r="G1334" s="126"/>
      <c r="H1334" s="126"/>
      <c r="I1334" s="126"/>
      <c r="J1334" s="126"/>
      <c r="K1334" s="126"/>
    </row>
    <row r="1335" spans="1:11" s="122" customFormat="1">
      <c r="A1335" s="138" t="s">
        <v>6701</v>
      </c>
      <c r="B1335" s="139">
        <v>242000</v>
      </c>
      <c r="C1335" s="159">
        <f t="shared" si="50"/>
        <v>5324000</v>
      </c>
      <c r="D1335" s="129">
        <f t="shared" si="49"/>
        <v>237160</v>
      </c>
      <c r="E1335" s="142" t="s">
        <v>6423</v>
      </c>
      <c r="F1335" s="131"/>
      <c r="G1335" s="126"/>
      <c r="H1335" s="126"/>
      <c r="I1335" s="126"/>
      <c r="J1335" s="126"/>
      <c r="K1335" s="126"/>
    </row>
    <row r="1336" spans="1:11" s="122" customFormat="1">
      <c r="A1336" s="138" t="s">
        <v>6702</v>
      </c>
      <c r="B1336" s="139">
        <v>243000</v>
      </c>
      <c r="C1336" s="159">
        <f t="shared" si="50"/>
        <v>5346000</v>
      </c>
      <c r="D1336" s="129">
        <f t="shared" si="49"/>
        <v>238140</v>
      </c>
      <c r="E1336" s="142" t="s">
        <v>6423</v>
      </c>
      <c r="F1336" s="131"/>
      <c r="G1336" s="126"/>
      <c r="H1336" s="126"/>
      <c r="I1336" s="126"/>
      <c r="J1336" s="126"/>
      <c r="K1336" s="126"/>
    </row>
    <row r="1337" spans="1:11" s="122" customFormat="1">
      <c r="A1337" s="138" t="s">
        <v>6703</v>
      </c>
      <c r="B1337" s="139">
        <v>244000</v>
      </c>
      <c r="C1337" s="159">
        <f t="shared" si="50"/>
        <v>5368000</v>
      </c>
      <c r="D1337" s="129">
        <f t="shared" si="49"/>
        <v>239120</v>
      </c>
      <c r="E1337" s="142" t="s">
        <v>6423</v>
      </c>
      <c r="F1337" s="131"/>
      <c r="G1337" s="126"/>
      <c r="H1337" s="126"/>
      <c r="I1337" s="126"/>
      <c r="J1337" s="126"/>
      <c r="K1337" s="126"/>
    </row>
    <row r="1338" spans="1:11" s="122" customFormat="1">
      <c r="A1338" s="138" t="s">
        <v>6704</v>
      </c>
      <c r="B1338" s="139">
        <v>245000</v>
      </c>
      <c r="C1338" s="159">
        <f t="shared" si="50"/>
        <v>5390000</v>
      </c>
      <c r="D1338" s="129">
        <f t="shared" si="49"/>
        <v>240100</v>
      </c>
      <c r="E1338" s="142" t="s">
        <v>6423</v>
      </c>
      <c r="F1338" s="131"/>
      <c r="G1338" s="126"/>
      <c r="H1338" s="126"/>
      <c r="I1338" s="126"/>
      <c r="J1338" s="126"/>
      <c r="K1338" s="126"/>
    </row>
    <row r="1339" spans="1:11" s="122" customFormat="1">
      <c r="A1339" s="138" t="s">
        <v>6705</v>
      </c>
      <c r="B1339" s="139">
        <v>246000</v>
      </c>
      <c r="C1339" s="159">
        <f t="shared" si="50"/>
        <v>5412000</v>
      </c>
      <c r="D1339" s="129">
        <f t="shared" si="49"/>
        <v>241080</v>
      </c>
      <c r="E1339" s="142" t="s">
        <v>6423</v>
      </c>
      <c r="F1339" s="131"/>
      <c r="G1339" s="126"/>
      <c r="H1339" s="126"/>
      <c r="I1339" s="126"/>
      <c r="J1339" s="126"/>
      <c r="K1339" s="126"/>
    </row>
    <row r="1340" spans="1:11" s="122" customFormat="1">
      <c r="A1340" s="138" t="s">
        <v>6706</v>
      </c>
      <c r="B1340" s="139">
        <v>247000</v>
      </c>
      <c r="C1340" s="159">
        <f t="shared" si="50"/>
        <v>5434000</v>
      </c>
      <c r="D1340" s="129">
        <f t="shared" si="49"/>
        <v>242060</v>
      </c>
      <c r="E1340" s="142" t="s">
        <v>6423</v>
      </c>
      <c r="F1340" s="131"/>
      <c r="G1340" s="126"/>
      <c r="H1340" s="126"/>
      <c r="I1340" s="126"/>
      <c r="J1340" s="126"/>
      <c r="K1340" s="126"/>
    </row>
    <row r="1341" spans="1:11" s="122" customFormat="1">
      <c r="A1341" s="138" t="s">
        <v>6707</v>
      </c>
      <c r="B1341" s="139">
        <v>248000</v>
      </c>
      <c r="C1341" s="159">
        <f t="shared" si="50"/>
        <v>5456000</v>
      </c>
      <c r="D1341" s="129">
        <f t="shared" si="49"/>
        <v>243040</v>
      </c>
      <c r="E1341" s="142" t="s">
        <v>6423</v>
      </c>
      <c r="F1341" s="131"/>
      <c r="G1341" s="126"/>
      <c r="H1341" s="126"/>
      <c r="I1341" s="126"/>
      <c r="J1341" s="126"/>
      <c r="K1341" s="126"/>
    </row>
    <row r="1342" spans="1:11" s="122" customFormat="1">
      <c r="A1342" s="138" t="s">
        <v>6708</v>
      </c>
      <c r="B1342" s="139">
        <v>249000</v>
      </c>
      <c r="C1342" s="159">
        <f t="shared" si="50"/>
        <v>5478000</v>
      </c>
      <c r="D1342" s="129">
        <f t="shared" si="49"/>
        <v>244020</v>
      </c>
      <c r="E1342" s="142" t="s">
        <v>6423</v>
      </c>
      <c r="F1342" s="131"/>
      <c r="G1342" s="126"/>
      <c r="H1342" s="126"/>
      <c r="I1342" s="126"/>
      <c r="J1342" s="126"/>
      <c r="K1342" s="126"/>
    </row>
    <row r="1343" spans="1:11" s="122" customFormat="1">
      <c r="A1343" s="138" t="s">
        <v>6709</v>
      </c>
      <c r="B1343" s="139">
        <v>250000</v>
      </c>
      <c r="C1343" s="159">
        <f t="shared" si="50"/>
        <v>5500000</v>
      </c>
      <c r="D1343" s="129">
        <f t="shared" si="49"/>
        <v>245000</v>
      </c>
      <c r="E1343" s="142" t="s">
        <v>6423</v>
      </c>
      <c r="F1343" s="131"/>
      <c r="G1343" s="126"/>
      <c r="H1343" s="126"/>
      <c r="I1343" s="126"/>
      <c r="J1343" s="126"/>
      <c r="K1343" s="126"/>
    </row>
    <row r="1344" spans="1:11" s="122" customFormat="1">
      <c r="A1344" s="138" t="s">
        <v>6710</v>
      </c>
      <c r="B1344" s="139">
        <v>251000</v>
      </c>
      <c r="C1344" s="159">
        <f t="shared" si="50"/>
        <v>5522000</v>
      </c>
      <c r="D1344" s="129">
        <f t="shared" si="49"/>
        <v>245980</v>
      </c>
      <c r="E1344" s="142" t="s">
        <v>6423</v>
      </c>
      <c r="F1344" s="131"/>
      <c r="G1344" s="126"/>
      <c r="H1344" s="126"/>
      <c r="I1344" s="126"/>
      <c r="J1344" s="126"/>
      <c r="K1344" s="126"/>
    </row>
    <row r="1345" spans="1:11" s="122" customFormat="1">
      <c r="A1345" s="138" t="s">
        <v>6711</v>
      </c>
      <c r="B1345" s="139">
        <v>252000</v>
      </c>
      <c r="C1345" s="159">
        <f t="shared" si="50"/>
        <v>5544000</v>
      </c>
      <c r="D1345" s="129">
        <f t="shared" si="49"/>
        <v>246960</v>
      </c>
      <c r="E1345" s="142" t="s">
        <v>6423</v>
      </c>
      <c r="F1345" s="131"/>
      <c r="G1345" s="126"/>
      <c r="H1345" s="126"/>
      <c r="I1345" s="126"/>
      <c r="J1345" s="126"/>
      <c r="K1345" s="126"/>
    </row>
    <row r="1346" spans="1:11" s="122" customFormat="1">
      <c r="A1346" s="138" t="s">
        <v>6712</v>
      </c>
      <c r="B1346" s="139">
        <v>253000</v>
      </c>
      <c r="C1346" s="159">
        <f t="shared" si="50"/>
        <v>5566000</v>
      </c>
      <c r="D1346" s="129">
        <f t="shared" si="49"/>
        <v>247940</v>
      </c>
      <c r="E1346" s="142" t="s">
        <v>6423</v>
      </c>
      <c r="F1346" s="131"/>
      <c r="G1346" s="126"/>
      <c r="H1346" s="126"/>
      <c r="I1346" s="126"/>
      <c r="J1346" s="126"/>
      <c r="K1346" s="126"/>
    </row>
    <row r="1347" spans="1:11" s="122" customFormat="1">
      <c r="A1347" s="138" t="s">
        <v>6713</v>
      </c>
      <c r="B1347" s="139">
        <v>254000</v>
      </c>
      <c r="C1347" s="159">
        <f t="shared" si="50"/>
        <v>5588000</v>
      </c>
      <c r="D1347" s="129">
        <f t="shared" si="49"/>
        <v>248920</v>
      </c>
      <c r="E1347" s="142" t="s">
        <v>6423</v>
      </c>
      <c r="F1347" s="131"/>
      <c r="G1347" s="126"/>
      <c r="H1347" s="126"/>
      <c r="I1347" s="126"/>
      <c r="J1347" s="126"/>
      <c r="K1347" s="126"/>
    </row>
    <row r="1348" spans="1:11" s="122" customFormat="1">
      <c r="A1348" s="138" t="s">
        <v>6714</v>
      </c>
      <c r="B1348" s="139">
        <v>255000</v>
      </c>
      <c r="C1348" s="159">
        <f t="shared" si="50"/>
        <v>5610000</v>
      </c>
      <c r="D1348" s="129">
        <f t="shared" si="49"/>
        <v>249900</v>
      </c>
      <c r="E1348" s="142" t="s">
        <v>6423</v>
      </c>
      <c r="F1348" s="131"/>
      <c r="G1348" s="126"/>
      <c r="H1348" s="126"/>
      <c r="I1348" s="126"/>
      <c r="J1348" s="126"/>
      <c r="K1348" s="126"/>
    </row>
    <row r="1349" spans="1:11" s="122" customFormat="1">
      <c r="A1349" s="138" t="s">
        <v>6715</v>
      </c>
      <c r="B1349" s="139">
        <v>256000</v>
      </c>
      <c r="C1349" s="159">
        <f t="shared" si="50"/>
        <v>5632000</v>
      </c>
      <c r="D1349" s="129">
        <f t="shared" si="49"/>
        <v>250880</v>
      </c>
      <c r="E1349" s="142" t="s">
        <v>6423</v>
      </c>
      <c r="F1349" s="131"/>
      <c r="G1349" s="126"/>
      <c r="H1349" s="126"/>
      <c r="I1349" s="126"/>
      <c r="J1349" s="126"/>
      <c r="K1349" s="126"/>
    </row>
    <row r="1350" spans="1:11" s="122" customFormat="1">
      <c r="A1350" s="138" t="s">
        <v>6716</v>
      </c>
      <c r="B1350" s="139">
        <v>257000</v>
      </c>
      <c r="C1350" s="159">
        <f t="shared" si="50"/>
        <v>5654000</v>
      </c>
      <c r="D1350" s="129">
        <f t="shared" si="49"/>
        <v>251860</v>
      </c>
      <c r="E1350" s="142" t="s">
        <v>6423</v>
      </c>
      <c r="F1350" s="131"/>
      <c r="G1350" s="126"/>
      <c r="H1350" s="126"/>
      <c r="I1350" s="126"/>
      <c r="J1350" s="126"/>
      <c r="K1350" s="126"/>
    </row>
    <row r="1351" spans="1:11" s="122" customFormat="1">
      <c r="A1351" s="138" t="s">
        <v>6717</v>
      </c>
      <c r="B1351" s="139">
        <v>258000</v>
      </c>
      <c r="C1351" s="159">
        <f t="shared" si="50"/>
        <v>5676000</v>
      </c>
      <c r="D1351" s="129">
        <f t="shared" ref="D1351:D1363" si="51">SUM($G$3)*(B1351*0.001)</f>
        <v>252840</v>
      </c>
      <c r="E1351" s="142" t="s">
        <v>6423</v>
      </c>
      <c r="F1351" s="131"/>
      <c r="G1351" s="126"/>
      <c r="H1351" s="126"/>
      <c r="I1351" s="126"/>
      <c r="J1351" s="126"/>
      <c r="K1351" s="126"/>
    </row>
    <row r="1352" spans="1:11" s="122" customFormat="1">
      <c r="A1352" s="138" t="s">
        <v>6718</v>
      </c>
      <c r="B1352" s="139">
        <v>259000</v>
      </c>
      <c r="C1352" s="159">
        <f t="shared" ref="C1352:C1363" si="52">C1351+22000</f>
        <v>5698000</v>
      </c>
      <c r="D1352" s="129">
        <f t="shared" si="51"/>
        <v>253820</v>
      </c>
      <c r="E1352" s="142" t="s">
        <v>6423</v>
      </c>
      <c r="F1352" s="131"/>
      <c r="G1352" s="126"/>
      <c r="H1352" s="126"/>
      <c r="I1352" s="126"/>
      <c r="J1352" s="126"/>
      <c r="K1352" s="126"/>
    </row>
    <row r="1353" spans="1:11" s="122" customFormat="1">
      <c r="A1353" s="138" t="s">
        <v>6719</v>
      </c>
      <c r="B1353" s="139">
        <v>260000</v>
      </c>
      <c r="C1353" s="159">
        <f t="shared" si="52"/>
        <v>5720000</v>
      </c>
      <c r="D1353" s="129">
        <f t="shared" si="51"/>
        <v>254800</v>
      </c>
      <c r="E1353" s="142" t="s">
        <v>6423</v>
      </c>
      <c r="F1353" s="131"/>
      <c r="G1353" s="126"/>
      <c r="H1353" s="126"/>
      <c r="I1353" s="126"/>
      <c r="J1353" s="126"/>
      <c r="K1353" s="126"/>
    </row>
    <row r="1354" spans="1:11" s="122" customFormat="1">
      <c r="A1354" s="138" t="s">
        <v>6720</v>
      </c>
      <c r="B1354" s="139">
        <v>261000</v>
      </c>
      <c r="C1354" s="159">
        <f t="shared" si="52"/>
        <v>5742000</v>
      </c>
      <c r="D1354" s="129">
        <f t="shared" si="51"/>
        <v>255780</v>
      </c>
      <c r="E1354" s="142" t="s">
        <v>6423</v>
      </c>
      <c r="F1354" s="131"/>
      <c r="G1354" s="126"/>
      <c r="H1354" s="126"/>
      <c r="I1354" s="126"/>
      <c r="J1354" s="126"/>
      <c r="K1354" s="126"/>
    </row>
    <row r="1355" spans="1:11" s="122" customFormat="1">
      <c r="A1355" s="138" t="s">
        <v>6721</v>
      </c>
      <c r="B1355" s="139">
        <v>262000</v>
      </c>
      <c r="C1355" s="159">
        <f t="shared" si="52"/>
        <v>5764000</v>
      </c>
      <c r="D1355" s="129">
        <f t="shared" si="51"/>
        <v>256760</v>
      </c>
      <c r="E1355" s="142" t="s">
        <v>6423</v>
      </c>
      <c r="F1355" s="131"/>
      <c r="G1355" s="126"/>
      <c r="H1355" s="126"/>
      <c r="I1355" s="126"/>
      <c r="J1355" s="126"/>
      <c r="K1355" s="126"/>
    </row>
    <row r="1356" spans="1:11" s="122" customFormat="1">
      <c r="A1356" s="138" t="s">
        <v>6722</v>
      </c>
      <c r="B1356" s="139">
        <v>263000</v>
      </c>
      <c r="C1356" s="159">
        <f t="shared" si="52"/>
        <v>5786000</v>
      </c>
      <c r="D1356" s="129">
        <f t="shared" si="51"/>
        <v>257740</v>
      </c>
      <c r="E1356" s="142" t="s">
        <v>6423</v>
      </c>
      <c r="F1356" s="131"/>
      <c r="G1356" s="126"/>
      <c r="H1356" s="126"/>
      <c r="I1356" s="126"/>
      <c r="J1356" s="126"/>
      <c r="K1356" s="126"/>
    </row>
    <row r="1357" spans="1:11" s="122" customFormat="1">
      <c r="A1357" s="138" t="s">
        <v>6723</v>
      </c>
      <c r="B1357" s="139">
        <v>264000</v>
      </c>
      <c r="C1357" s="159">
        <f t="shared" si="52"/>
        <v>5808000</v>
      </c>
      <c r="D1357" s="129">
        <f t="shared" si="51"/>
        <v>258720</v>
      </c>
      <c r="E1357" s="142" t="s">
        <v>6423</v>
      </c>
      <c r="F1357" s="131"/>
      <c r="G1357" s="126"/>
      <c r="H1357" s="126"/>
      <c r="I1357" s="126"/>
      <c r="J1357" s="126"/>
      <c r="K1357" s="126"/>
    </row>
    <row r="1358" spans="1:11" s="122" customFormat="1">
      <c r="A1358" s="138" t="s">
        <v>6724</v>
      </c>
      <c r="B1358" s="139">
        <v>265000</v>
      </c>
      <c r="C1358" s="159">
        <f t="shared" si="52"/>
        <v>5830000</v>
      </c>
      <c r="D1358" s="129">
        <f t="shared" si="51"/>
        <v>259700</v>
      </c>
      <c r="E1358" s="142" t="s">
        <v>6423</v>
      </c>
      <c r="F1358" s="131"/>
      <c r="G1358" s="126"/>
      <c r="H1358" s="126"/>
      <c r="I1358" s="126"/>
      <c r="J1358" s="126"/>
      <c r="K1358" s="126"/>
    </row>
    <row r="1359" spans="1:11" s="122" customFormat="1">
      <c r="A1359" s="138" t="s">
        <v>6725</v>
      </c>
      <c r="B1359" s="139">
        <v>266000</v>
      </c>
      <c r="C1359" s="159">
        <f t="shared" si="52"/>
        <v>5852000</v>
      </c>
      <c r="D1359" s="129">
        <f t="shared" si="51"/>
        <v>260680</v>
      </c>
      <c r="E1359" s="142" t="s">
        <v>6423</v>
      </c>
      <c r="F1359" s="131"/>
      <c r="G1359" s="126"/>
      <c r="H1359" s="126"/>
      <c r="I1359" s="126"/>
      <c r="J1359" s="126"/>
      <c r="K1359" s="126"/>
    </row>
    <row r="1360" spans="1:11" s="122" customFormat="1">
      <c r="A1360" s="138" t="s">
        <v>6726</v>
      </c>
      <c r="B1360" s="139">
        <v>267000</v>
      </c>
      <c r="C1360" s="159">
        <f t="shared" si="52"/>
        <v>5874000</v>
      </c>
      <c r="D1360" s="129">
        <f t="shared" si="51"/>
        <v>261660</v>
      </c>
      <c r="E1360" s="142" t="s">
        <v>6423</v>
      </c>
      <c r="F1360" s="131"/>
      <c r="G1360" s="126"/>
      <c r="H1360" s="126"/>
      <c r="I1360" s="126"/>
      <c r="J1360" s="126"/>
      <c r="K1360" s="126"/>
    </row>
    <row r="1361" spans="1:11" s="122" customFormat="1">
      <c r="A1361" s="138" t="s">
        <v>6727</v>
      </c>
      <c r="B1361" s="139">
        <v>268000</v>
      </c>
      <c r="C1361" s="159">
        <f t="shared" si="52"/>
        <v>5896000</v>
      </c>
      <c r="D1361" s="129">
        <f t="shared" si="51"/>
        <v>262640</v>
      </c>
      <c r="E1361" s="142" t="s">
        <v>6423</v>
      </c>
      <c r="F1361" s="131"/>
      <c r="G1361" s="126"/>
      <c r="H1361" s="126"/>
      <c r="I1361" s="126"/>
      <c r="J1361" s="126"/>
      <c r="K1361" s="126"/>
    </row>
    <row r="1362" spans="1:11" s="122" customFormat="1">
      <c r="A1362" s="138" t="s">
        <v>6728</v>
      </c>
      <c r="B1362" s="139">
        <v>269000</v>
      </c>
      <c r="C1362" s="159">
        <f t="shared" si="52"/>
        <v>5918000</v>
      </c>
      <c r="D1362" s="129">
        <f t="shared" si="51"/>
        <v>263620</v>
      </c>
      <c r="E1362" s="142" t="s">
        <v>6423</v>
      </c>
      <c r="F1362" s="131"/>
      <c r="G1362" s="126"/>
      <c r="H1362" s="126"/>
      <c r="I1362" s="126"/>
      <c r="J1362" s="126"/>
      <c r="K1362" s="126"/>
    </row>
    <row r="1363" spans="1:11" s="122" customFormat="1">
      <c r="A1363" s="138" t="s">
        <v>6729</v>
      </c>
      <c r="B1363" s="139">
        <v>270000</v>
      </c>
      <c r="C1363" s="159">
        <f t="shared" si="52"/>
        <v>5940000</v>
      </c>
      <c r="D1363" s="129">
        <f t="shared" si="51"/>
        <v>264600</v>
      </c>
      <c r="E1363" s="142" t="s">
        <v>6423</v>
      </c>
      <c r="F1363" s="131"/>
      <c r="G1363" s="126"/>
      <c r="H1363" s="126"/>
      <c r="I1363" s="126"/>
      <c r="J1363" s="126"/>
      <c r="K1363" s="126"/>
    </row>
    <row r="1364" spans="1:11" s="143" customFormat="1">
      <c r="A1364" s="127" t="str">
        <f t="shared" ref="A1364:A1427" si="53">"사우디아라비아"&amp;B1364</f>
        <v>사우디아라비아1000</v>
      </c>
      <c r="B1364" s="127">
        <v>1000</v>
      </c>
      <c r="C1364" s="127">
        <v>27000</v>
      </c>
      <c r="D1364" s="129">
        <f t="shared" ref="D1364:D1391" si="54">SUM($G$2)*(B1364*0.001)</f>
        <v>1050</v>
      </c>
      <c r="E1364" s="130" t="s">
        <v>7183</v>
      </c>
      <c r="F1364" s="126"/>
      <c r="G1364" s="126"/>
      <c r="H1364" s="126"/>
      <c r="I1364" s="126"/>
      <c r="J1364" s="126"/>
      <c r="K1364" s="126"/>
    </row>
    <row r="1365" spans="1:11" s="143" customFormat="1">
      <c r="A1365" s="127" t="str">
        <f t="shared" si="53"/>
        <v>사우디아라비아2000</v>
      </c>
      <c r="B1365" s="127">
        <f t="shared" ref="B1365:B1428" si="55">B1364+1000</f>
        <v>2000</v>
      </c>
      <c r="C1365" s="127">
        <f>C1364+27000</f>
        <v>54000</v>
      </c>
      <c r="D1365" s="129">
        <f t="shared" si="54"/>
        <v>2100</v>
      </c>
      <c r="E1365" s="130" t="s">
        <v>7183</v>
      </c>
      <c r="F1365" s="126"/>
      <c r="G1365" s="126"/>
      <c r="H1365" s="126"/>
      <c r="I1365" s="126"/>
      <c r="J1365" s="126"/>
      <c r="K1365" s="126"/>
    </row>
    <row r="1366" spans="1:11" s="143" customFormat="1">
      <c r="A1366" s="127" t="str">
        <f t="shared" si="53"/>
        <v>사우디아라비아3000</v>
      </c>
      <c r="B1366" s="127">
        <f t="shared" si="55"/>
        <v>3000</v>
      </c>
      <c r="C1366" s="127">
        <f t="shared" ref="C1366:C1429" si="56">C1365+27000</f>
        <v>81000</v>
      </c>
      <c r="D1366" s="129">
        <f t="shared" si="54"/>
        <v>3150</v>
      </c>
      <c r="E1366" s="130" t="s">
        <v>7183</v>
      </c>
      <c r="F1366" s="126"/>
      <c r="G1366" s="126"/>
      <c r="H1366" s="126"/>
      <c r="I1366" s="126"/>
      <c r="J1366" s="126"/>
      <c r="K1366" s="126"/>
    </row>
    <row r="1367" spans="1:11" s="143" customFormat="1">
      <c r="A1367" s="127" t="str">
        <f t="shared" si="53"/>
        <v>사우디아라비아4000</v>
      </c>
      <c r="B1367" s="127">
        <f t="shared" si="55"/>
        <v>4000</v>
      </c>
      <c r="C1367" s="127">
        <f t="shared" si="56"/>
        <v>108000</v>
      </c>
      <c r="D1367" s="129">
        <f t="shared" si="54"/>
        <v>4200</v>
      </c>
      <c r="E1367" s="130" t="s">
        <v>7183</v>
      </c>
      <c r="F1367" s="126"/>
      <c r="G1367" s="126"/>
      <c r="H1367" s="126"/>
      <c r="I1367" s="126"/>
      <c r="J1367" s="126"/>
      <c r="K1367" s="126"/>
    </row>
    <row r="1368" spans="1:11" s="143" customFormat="1">
      <c r="A1368" s="127" t="str">
        <f t="shared" si="53"/>
        <v>사우디아라비아5000</v>
      </c>
      <c r="B1368" s="127">
        <f t="shared" si="55"/>
        <v>5000</v>
      </c>
      <c r="C1368" s="127">
        <f t="shared" si="56"/>
        <v>135000</v>
      </c>
      <c r="D1368" s="129">
        <f t="shared" si="54"/>
        <v>5250</v>
      </c>
      <c r="E1368" s="130" t="s">
        <v>7183</v>
      </c>
      <c r="F1368" s="126"/>
      <c r="G1368" s="126"/>
      <c r="H1368" s="126"/>
      <c r="I1368" s="126"/>
      <c r="J1368" s="126"/>
      <c r="K1368" s="126"/>
    </row>
    <row r="1369" spans="1:11" s="143" customFormat="1">
      <c r="A1369" s="127" t="str">
        <f t="shared" si="53"/>
        <v>사우디아라비아6000</v>
      </c>
      <c r="B1369" s="127">
        <f t="shared" si="55"/>
        <v>6000</v>
      </c>
      <c r="C1369" s="127">
        <f t="shared" si="56"/>
        <v>162000</v>
      </c>
      <c r="D1369" s="129">
        <f t="shared" si="54"/>
        <v>6300</v>
      </c>
      <c r="E1369" s="130" t="s">
        <v>7183</v>
      </c>
      <c r="F1369" s="126"/>
      <c r="G1369" s="126"/>
      <c r="H1369" s="126"/>
      <c r="I1369" s="126"/>
      <c r="J1369" s="126"/>
      <c r="K1369" s="126"/>
    </row>
    <row r="1370" spans="1:11" s="143" customFormat="1">
      <c r="A1370" s="127" t="str">
        <f t="shared" si="53"/>
        <v>사우디아라비아7000</v>
      </c>
      <c r="B1370" s="127">
        <f t="shared" si="55"/>
        <v>7000</v>
      </c>
      <c r="C1370" s="127">
        <f t="shared" si="56"/>
        <v>189000</v>
      </c>
      <c r="D1370" s="129">
        <f t="shared" si="54"/>
        <v>7350</v>
      </c>
      <c r="E1370" s="130" t="s">
        <v>7183</v>
      </c>
      <c r="F1370" s="126"/>
      <c r="G1370" s="126"/>
      <c r="H1370" s="126"/>
      <c r="I1370" s="126"/>
      <c r="J1370" s="126"/>
      <c r="K1370" s="126"/>
    </row>
    <row r="1371" spans="1:11" s="143" customFormat="1">
      <c r="A1371" s="127" t="str">
        <f t="shared" si="53"/>
        <v>사우디아라비아8000</v>
      </c>
      <c r="B1371" s="127">
        <f t="shared" si="55"/>
        <v>8000</v>
      </c>
      <c r="C1371" s="127">
        <f t="shared" si="56"/>
        <v>216000</v>
      </c>
      <c r="D1371" s="129">
        <f t="shared" si="54"/>
        <v>8400</v>
      </c>
      <c r="E1371" s="130" t="s">
        <v>7183</v>
      </c>
      <c r="F1371" s="126"/>
      <c r="G1371" s="126"/>
      <c r="H1371" s="126"/>
      <c r="I1371" s="126"/>
      <c r="J1371" s="126"/>
      <c r="K1371" s="126"/>
    </row>
    <row r="1372" spans="1:11" s="143" customFormat="1">
      <c r="A1372" s="127" t="str">
        <f t="shared" si="53"/>
        <v>사우디아라비아9000</v>
      </c>
      <c r="B1372" s="127">
        <f t="shared" si="55"/>
        <v>9000</v>
      </c>
      <c r="C1372" s="127">
        <f t="shared" si="56"/>
        <v>243000</v>
      </c>
      <c r="D1372" s="129">
        <f t="shared" si="54"/>
        <v>9450</v>
      </c>
      <c r="E1372" s="130" t="s">
        <v>7183</v>
      </c>
      <c r="F1372" s="126"/>
      <c r="G1372" s="126"/>
      <c r="H1372" s="126"/>
      <c r="I1372" s="126"/>
      <c r="J1372" s="126"/>
      <c r="K1372" s="126"/>
    </row>
    <row r="1373" spans="1:11" s="143" customFormat="1">
      <c r="A1373" s="127" t="str">
        <f t="shared" si="53"/>
        <v>사우디아라비아10000</v>
      </c>
      <c r="B1373" s="127">
        <f t="shared" si="55"/>
        <v>10000</v>
      </c>
      <c r="C1373" s="127">
        <f t="shared" si="56"/>
        <v>270000</v>
      </c>
      <c r="D1373" s="129">
        <f t="shared" si="54"/>
        <v>10500</v>
      </c>
      <c r="E1373" s="130" t="s">
        <v>7183</v>
      </c>
      <c r="F1373" s="126"/>
      <c r="G1373" s="126"/>
      <c r="H1373" s="126"/>
      <c r="I1373" s="126"/>
      <c r="J1373" s="126"/>
      <c r="K1373" s="126"/>
    </row>
    <row r="1374" spans="1:11" s="143" customFormat="1">
      <c r="A1374" s="127" t="str">
        <f t="shared" si="53"/>
        <v>사우디아라비아11000</v>
      </c>
      <c r="B1374" s="127">
        <f t="shared" si="55"/>
        <v>11000</v>
      </c>
      <c r="C1374" s="127">
        <f t="shared" si="56"/>
        <v>297000</v>
      </c>
      <c r="D1374" s="129">
        <f t="shared" si="54"/>
        <v>11550</v>
      </c>
      <c r="E1374" s="130" t="s">
        <v>7183</v>
      </c>
      <c r="F1374" s="126"/>
      <c r="G1374" s="126"/>
      <c r="H1374" s="126"/>
      <c r="I1374" s="126"/>
      <c r="J1374" s="126"/>
      <c r="K1374" s="126"/>
    </row>
    <row r="1375" spans="1:11" s="143" customFormat="1">
      <c r="A1375" s="127" t="str">
        <f t="shared" si="53"/>
        <v>사우디아라비아12000</v>
      </c>
      <c r="B1375" s="127">
        <f t="shared" si="55"/>
        <v>12000</v>
      </c>
      <c r="C1375" s="127">
        <f t="shared" si="56"/>
        <v>324000</v>
      </c>
      <c r="D1375" s="129">
        <f t="shared" si="54"/>
        <v>12600</v>
      </c>
      <c r="E1375" s="130" t="s">
        <v>7183</v>
      </c>
      <c r="F1375" s="126"/>
      <c r="G1375" s="126"/>
      <c r="H1375" s="126"/>
      <c r="I1375" s="126"/>
      <c r="J1375" s="126"/>
      <c r="K1375" s="126"/>
    </row>
    <row r="1376" spans="1:11" s="143" customFormat="1">
      <c r="A1376" s="127" t="str">
        <f t="shared" si="53"/>
        <v>사우디아라비아13000</v>
      </c>
      <c r="B1376" s="127">
        <f t="shared" si="55"/>
        <v>13000</v>
      </c>
      <c r="C1376" s="127">
        <f t="shared" si="56"/>
        <v>351000</v>
      </c>
      <c r="D1376" s="129">
        <f t="shared" si="54"/>
        <v>13650</v>
      </c>
      <c r="E1376" s="130" t="s">
        <v>7183</v>
      </c>
      <c r="F1376" s="126"/>
      <c r="G1376" s="126"/>
      <c r="H1376" s="126"/>
      <c r="I1376" s="126"/>
      <c r="J1376" s="126"/>
      <c r="K1376" s="126"/>
    </row>
    <row r="1377" spans="1:11" s="143" customFormat="1">
      <c r="A1377" s="127" t="str">
        <f t="shared" si="53"/>
        <v>사우디아라비아14000</v>
      </c>
      <c r="B1377" s="127">
        <f t="shared" si="55"/>
        <v>14000</v>
      </c>
      <c r="C1377" s="127">
        <f t="shared" si="56"/>
        <v>378000</v>
      </c>
      <c r="D1377" s="129">
        <f t="shared" si="54"/>
        <v>14700</v>
      </c>
      <c r="E1377" s="130" t="s">
        <v>7183</v>
      </c>
      <c r="F1377" s="126"/>
      <c r="G1377" s="126"/>
      <c r="H1377" s="126"/>
      <c r="I1377" s="126"/>
      <c r="J1377" s="126"/>
      <c r="K1377" s="126"/>
    </row>
    <row r="1378" spans="1:11" s="143" customFormat="1">
      <c r="A1378" s="127" t="str">
        <f t="shared" si="53"/>
        <v>사우디아라비아15000</v>
      </c>
      <c r="B1378" s="127">
        <f t="shared" si="55"/>
        <v>15000</v>
      </c>
      <c r="C1378" s="127">
        <f t="shared" si="56"/>
        <v>405000</v>
      </c>
      <c r="D1378" s="129">
        <f t="shared" si="54"/>
        <v>15750</v>
      </c>
      <c r="E1378" s="130" t="s">
        <v>7183</v>
      </c>
      <c r="F1378" s="126"/>
      <c r="G1378" s="126"/>
      <c r="H1378" s="126"/>
      <c r="I1378" s="126"/>
      <c r="J1378" s="126"/>
      <c r="K1378" s="126"/>
    </row>
    <row r="1379" spans="1:11" s="143" customFormat="1">
      <c r="A1379" s="127" t="str">
        <f t="shared" si="53"/>
        <v>사우디아라비아16000</v>
      </c>
      <c r="B1379" s="127">
        <f t="shared" si="55"/>
        <v>16000</v>
      </c>
      <c r="C1379" s="127">
        <f t="shared" si="56"/>
        <v>432000</v>
      </c>
      <c r="D1379" s="129">
        <f t="shared" si="54"/>
        <v>16800</v>
      </c>
      <c r="E1379" s="130" t="s">
        <v>7183</v>
      </c>
      <c r="F1379" s="126"/>
      <c r="G1379" s="126"/>
      <c r="H1379" s="126"/>
      <c r="I1379" s="126"/>
      <c r="J1379" s="126"/>
      <c r="K1379" s="126"/>
    </row>
    <row r="1380" spans="1:11" s="143" customFormat="1">
      <c r="A1380" s="127" t="str">
        <f t="shared" si="53"/>
        <v>사우디아라비아17000</v>
      </c>
      <c r="B1380" s="127">
        <f t="shared" si="55"/>
        <v>17000</v>
      </c>
      <c r="C1380" s="127">
        <f t="shared" si="56"/>
        <v>459000</v>
      </c>
      <c r="D1380" s="129">
        <f t="shared" si="54"/>
        <v>17850</v>
      </c>
      <c r="E1380" s="130" t="s">
        <v>7183</v>
      </c>
      <c r="F1380" s="126"/>
      <c r="G1380" s="126"/>
      <c r="H1380" s="126"/>
      <c r="I1380" s="126"/>
      <c r="J1380" s="126"/>
      <c r="K1380" s="126"/>
    </row>
    <row r="1381" spans="1:11" s="143" customFormat="1">
      <c r="A1381" s="127" t="str">
        <f t="shared" si="53"/>
        <v>사우디아라비아18000</v>
      </c>
      <c r="B1381" s="127">
        <f t="shared" si="55"/>
        <v>18000</v>
      </c>
      <c r="C1381" s="127">
        <f t="shared" si="56"/>
        <v>486000</v>
      </c>
      <c r="D1381" s="129">
        <f t="shared" si="54"/>
        <v>18900</v>
      </c>
      <c r="E1381" s="130" t="s">
        <v>7183</v>
      </c>
      <c r="F1381" s="126"/>
      <c r="G1381" s="126"/>
      <c r="H1381" s="126"/>
      <c r="I1381" s="126"/>
      <c r="J1381" s="126"/>
      <c r="K1381" s="126"/>
    </row>
    <row r="1382" spans="1:11" s="143" customFormat="1">
      <c r="A1382" s="127" t="str">
        <f t="shared" si="53"/>
        <v>사우디아라비아19000</v>
      </c>
      <c r="B1382" s="127">
        <f t="shared" si="55"/>
        <v>19000</v>
      </c>
      <c r="C1382" s="127">
        <f t="shared" si="56"/>
        <v>513000</v>
      </c>
      <c r="D1382" s="129">
        <f t="shared" si="54"/>
        <v>19950</v>
      </c>
      <c r="E1382" s="130" t="s">
        <v>7183</v>
      </c>
      <c r="F1382" s="126"/>
      <c r="G1382" s="126"/>
      <c r="H1382" s="126"/>
      <c r="I1382" s="126"/>
      <c r="J1382" s="126"/>
      <c r="K1382" s="126"/>
    </row>
    <row r="1383" spans="1:11" s="143" customFormat="1">
      <c r="A1383" s="127" t="str">
        <f t="shared" si="53"/>
        <v>사우디아라비아20000</v>
      </c>
      <c r="B1383" s="127">
        <f t="shared" si="55"/>
        <v>20000</v>
      </c>
      <c r="C1383" s="127">
        <f t="shared" si="56"/>
        <v>540000</v>
      </c>
      <c r="D1383" s="129">
        <f t="shared" si="54"/>
        <v>21000</v>
      </c>
      <c r="E1383" s="130" t="s">
        <v>7183</v>
      </c>
      <c r="F1383" s="126"/>
      <c r="G1383" s="126"/>
      <c r="H1383" s="126"/>
      <c r="I1383" s="126"/>
      <c r="J1383" s="126"/>
      <c r="K1383" s="126"/>
    </row>
    <row r="1384" spans="1:11" s="143" customFormat="1">
      <c r="A1384" s="127" t="str">
        <f t="shared" si="53"/>
        <v>사우디아라비아21000</v>
      </c>
      <c r="B1384" s="127">
        <f t="shared" si="55"/>
        <v>21000</v>
      </c>
      <c r="C1384" s="127">
        <f t="shared" si="56"/>
        <v>567000</v>
      </c>
      <c r="D1384" s="129">
        <f t="shared" si="54"/>
        <v>22050</v>
      </c>
      <c r="E1384" s="130" t="s">
        <v>7183</v>
      </c>
      <c r="F1384" s="126"/>
      <c r="G1384" s="126"/>
      <c r="H1384" s="126"/>
      <c r="I1384" s="126"/>
      <c r="J1384" s="126"/>
      <c r="K1384" s="126"/>
    </row>
    <row r="1385" spans="1:11" s="143" customFormat="1">
      <c r="A1385" s="127" t="str">
        <f t="shared" si="53"/>
        <v>사우디아라비아22000</v>
      </c>
      <c r="B1385" s="127">
        <f t="shared" si="55"/>
        <v>22000</v>
      </c>
      <c r="C1385" s="127">
        <f t="shared" si="56"/>
        <v>594000</v>
      </c>
      <c r="D1385" s="129">
        <f t="shared" si="54"/>
        <v>23100</v>
      </c>
      <c r="E1385" s="130" t="s">
        <v>7183</v>
      </c>
      <c r="F1385" s="126"/>
      <c r="G1385" s="126"/>
      <c r="H1385" s="126"/>
      <c r="I1385" s="126"/>
      <c r="J1385" s="126"/>
      <c r="K1385" s="126"/>
    </row>
    <row r="1386" spans="1:11" s="143" customFormat="1">
      <c r="A1386" s="127" t="str">
        <f t="shared" si="53"/>
        <v>사우디아라비아23000</v>
      </c>
      <c r="B1386" s="127">
        <f t="shared" si="55"/>
        <v>23000</v>
      </c>
      <c r="C1386" s="127">
        <f t="shared" si="56"/>
        <v>621000</v>
      </c>
      <c r="D1386" s="129">
        <f t="shared" si="54"/>
        <v>24150</v>
      </c>
      <c r="E1386" s="130" t="s">
        <v>7183</v>
      </c>
      <c r="F1386" s="126"/>
      <c r="G1386" s="126"/>
      <c r="H1386" s="126"/>
      <c r="I1386" s="126"/>
      <c r="J1386" s="126"/>
      <c r="K1386" s="126"/>
    </row>
    <row r="1387" spans="1:11" s="143" customFormat="1">
      <c r="A1387" s="127" t="str">
        <f t="shared" si="53"/>
        <v>사우디아라비아24000</v>
      </c>
      <c r="B1387" s="127">
        <f t="shared" si="55"/>
        <v>24000</v>
      </c>
      <c r="C1387" s="127">
        <f t="shared" si="56"/>
        <v>648000</v>
      </c>
      <c r="D1387" s="129">
        <f t="shared" si="54"/>
        <v>25200</v>
      </c>
      <c r="E1387" s="130" t="s">
        <v>7183</v>
      </c>
      <c r="F1387" s="126"/>
      <c r="G1387" s="126"/>
      <c r="H1387" s="126"/>
      <c r="I1387" s="126"/>
      <c r="J1387" s="126"/>
      <c r="K1387" s="126"/>
    </row>
    <row r="1388" spans="1:11" s="143" customFormat="1">
      <c r="A1388" s="127" t="str">
        <f t="shared" si="53"/>
        <v>사우디아라비아25000</v>
      </c>
      <c r="B1388" s="127">
        <f t="shared" si="55"/>
        <v>25000</v>
      </c>
      <c r="C1388" s="127">
        <f t="shared" si="56"/>
        <v>675000</v>
      </c>
      <c r="D1388" s="129">
        <f t="shared" si="54"/>
        <v>26250</v>
      </c>
      <c r="E1388" s="130" t="s">
        <v>7183</v>
      </c>
      <c r="F1388" s="126"/>
      <c r="G1388" s="126"/>
      <c r="H1388" s="126"/>
      <c r="I1388" s="126"/>
      <c r="J1388" s="126"/>
      <c r="K1388" s="126"/>
    </row>
    <row r="1389" spans="1:11" s="143" customFormat="1">
      <c r="A1389" s="127" t="str">
        <f t="shared" si="53"/>
        <v>사우디아라비아26000</v>
      </c>
      <c r="B1389" s="127">
        <f t="shared" si="55"/>
        <v>26000</v>
      </c>
      <c r="C1389" s="127">
        <f t="shared" si="56"/>
        <v>702000</v>
      </c>
      <c r="D1389" s="129">
        <f t="shared" si="54"/>
        <v>27300</v>
      </c>
      <c r="E1389" s="130" t="s">
        <v>7183</v>
      </c>
      <c r="F1389" s="126"/>
      <c r="G1389" s="126"/>
      <c r="H1389" s="126"/>
      <c r="I1389" s="126"/>
      <c r="J1389" s="126"/>
      <c r="K1389" s="126"/>
    </row>
    <row r="1390" spans="1:11" s="143" customFormat="1">
      <c r="A1390" s="127" t="str">
        <f t="shared" si="53"/>
        <v>사우디아라비아27000</v>
      </c>
      <c r="B1390" s="127">
        <f t="shared" si="55"/>
        <v>27000</v>
      </c>
      <c r="C1390" s="127">
        <f t="shared" si="56"/>
        <v>729000</v>
      </c>
      <c r="D1390" s="129">
        <f t="shared" si="54"/>
        <v>28350</v>
      </c>
      <c r="E1390" s="130" t="s">
        <v>7183</v>
      </c>
      <c r="F1390" s="126"/>
      <c r="G1390" s="126"/>
      <c r="H1390" s="126"/>
      <c r="I1390" s="126"/>
      <c r="J1390" s="126"/>
      <c r="K1390" s="126"/>
    </row>
    <row r="1391" spans="1:11" s="143" customFormat="1">
      <c r="A1391" s="127" t="str">
        <f t="shared" si="53"/>
        <v>사우디아라비아28000</v>
      </c>
      <c r="B1391" s="127">
        <f t="shared" si="55"/>
        <v>28000</v>
      </c>
      <c r="C1391" s="127">
        <f t="shared" si="56"/>
        <v>756000</v>
      </c>
      <c r="D1391" s="129">
        <f t="shared" si="54"/>
        <v>29400</v>
      </c>
      <c r="E1391" s="130" t="s">
        <v>7183</v>
      </c>
      <c r="F1391" s="126"/>
      <c r="G1391" s="126"/>
      <c r="H1391" s="126"/>
      <c r="I1391" s="126"/>
      <c r="J1391" s="126"/>
      <c r="K1391" s="126"/>
    </row>
    <row r="1392" spans="1:11" s="143" customFormat="1">
      <c r="A1392" s="127" t="str">
        <f t="shared" si="53"/>
        <v>사우디아라비아29000</v>
      </c>
      <c r="B1392" s="127">
        <f t="shared" si="55"/>
        <v>29000</v>
      </c>
      <c r="C1392" s="127">
        <f t="shared" si="56"/>
        <v>783000</v>
      </c>
      <c r="D1392" s="129">
        <f t="shared" ref="D1392:D1455" si="57">SUM($G$2)*(B1392*0.001)</f>
        <v>30450</v>
      </c>
      <c r="E1392" s="130" t="s">
        <v>7183</v>
      </c>
      <c r="F1392" s="126"/>
      <c r="G1392" s="126"/>
      <c r="H1392" s="126"/>
      <c r="I1392" s="126"/>
      <c r="J1392" s="126"/>
      <c r="K1392" s="126"/>
    </row>
    <row r="1393" spans="1:11" s="143" customFormat="1">
      <c r="A1393" s="127" t="str">
        <f t="shared" si="53"/>
        <v>사우디아라비아30000</v>
      </c>
      <c r="B1393" s="127">
        <f t="shared" si="55"/>
        <v>30000</v>
      </c>
      <c r="C1393" s="127">
        <f t="shared" si="56"/>
        <v>810000</v>
      </c>
      <c r="D1393" s="129">
        <f t="shared" si="57"/>
        <v>31500</v>
      </c>
      <c r="E1393" s="130" t="s">
        <v>7183</v>
      </c>
      <c r="F1393" s="126"/>
      <c r="G1393" s="126"/>
      <c r="H1393" s="126"/>
      <c r="I1393" s="126"/>
      <c r="J1393" s="126"/>
      <c r="K1393" s="126"/>
    </row>
    <row r="1394" spans="1:11" s="143" customFormat="1">
      <c r="A1394" s="127" t="str">
        <f t="shared" si="53"/>
        <v>사우디아라비아31000</v>
      </c>
      <c r="B1394" s="127">
        <f t="shared" si="55"/>
        <v>31000</v>
      </c>
      <c r="C1394" s="127">
        <f t="shared" si="56"/>
        <v>837000</v>
      </c>
      <c r="D1394" s="129">
        <f t="shared" si="57"/>
        <v>32550</v>
      </c>
      <c r="E1394" s="130" t="s">
        <v>7183</v>
      </c>
      <c r="F1394" s="126"/>
      <c r="G1394" s="126"/>
      <c r="H1394" s="126"/>
      <c r="I1394" s="126"/>
      <c r="J1394" s="126"/>
      <c r="K1394" s="126"/>
    </row>
    <row r="1395" spans="1:11" s="143" customFormat="1">
      <c r="A1395" s="127" t="str">
        <f t="shared" si="53"/>
        <v>사우디아라비아32000</v>
      </c>
      <c r="B1395" s="127">
        <f t="shared" si="55"/>
        <v>32000</v>
      </c>
      <c r="C1395" s="127">
        <f t="shared" si="56"/>
        <v>864000</v>
      </c>
      <c r="D1395" s="129">
        <f t="shared" si="57"/>
        <v>33600</v>
      </c>
      <c r="E1395" s="130" t="s">
        <v>7183</v>
      </c>
      <c r="F1395" s="126"/>
      <c r="G1395" s="126"/>
      <c r="H1395" s="126"/>
      <c r="I1395" s="126"/>
      <c r="J1395" s="126"/>
      <c r="K1395" s="126"/>
    </row>
    <row r="1396" spans="1:11" s="143" customFormat="1">
      <c r="A1396" s="127" t="str">
        <f t="shared" si="53"/>
        <v>사우디아라비아33000</v>
      </c>
      <c r="B1396" s="127">
        <f t="shared" si="55"/>
        <v>33000</v>
      </c>
      <c r="C1396" s="127">
        <f t="shared" si="56"/>
        <v>891000</v>
      </c>
      <c r="D1396" s="129">
        <f t="shared" si="57"/>
        <v>34650</v>
      </c>
      <c r="E1396" s="130" t="s">
        <v>7183</v>
      </c>
      <c r="F1396" s="126"/>
      <c r="G1396" s="126"/>
      <c r="H1396" s="126"/>
      <c r="I1396" s="126"/>
      <c r="J1396" s="126"/>
      <c r="K1396" s="126"/>
    </row>
    <row r="1397" spans="1:11" s="143" customFormat="1">
      <c r="A1397" s="127" t="str">
        <f t="shared" si="53"/>
        <v>사우디아라비아34000</v>
      </c>
      <c r="B1397" s="127">
        <f t="shared" si="55"/>
        <v>34000</v>
      </c>
      <c r="C1397" s="127">
        <f t="shared" si="56"/>
        <v>918000</v>
      </c>
      <c r="D1397" s="129">
        <f t="shared" si="57"/>
        <v>35700</v>
      </c>
      <c r="E1397" s="130" t="s">
        <v>7183</v>
      </c>
      <c r="F1397" s="126"/>
      <c r="G1397" s="126"/>
      <c r="H1397" s="126"/>
      <c r="I1397" s="126"/>
      <c r="J1397" s="126"/>
      <c r="K1397" s="126"/>
    </row>
    <row r="1398" spans="1:11" s="143" customFormat="1">
      <c r="A1398" s="127" t="str">
        <f t="shared" si="53"/>
        <v>사우디아라비아35000</v>
      </c>
      <c r="B1398" s="127">
        <f t="shared" si="55"/>
        <v>35000</v>
      </c>
      <c r="C1398" s="127">
        <f t="shared" si="56"/>
        <v>945000</v>
      </c>
      <c r="D1398" s="129">
        <f t="shared" si="57"/>
        <v>36750</v>
      </c>
      <c r="E1398" s="130" t="s">
        <v>7183</v>
      </c>
      <c r="F1398" s="126"/>
      <c r="G1398" s="126"/>
      <c r="H1398" s="126"/>
      <c r="I1398" s="126"/>
      <c r="J1398" s="126"/>
      <c r="K1398" s="126"/>
    </row>
    <row r="1399" spans="1:11" s="143" customFormat="1">
      <c r="A1399" s="127" t="str">
        <f t="shared" si="53"/>
        <v>사우디아라비아36000</v>
      </c>
      <c r="B1399" s="127">
        <f t="shared" si="55"/>
        <v>36000</v>
      </c>
      <c r="C1399" s="127">
        <f t="shared" si="56"/>
        <v>972000</v>
      </c>
      <c r="D1399" s="129">
        <f t="shared" si="57"/>
        <v>37800</v>
      </c>
      <c r="E1399" s="130" t="s">
        <v>7183</v>
      </c>
      <c r="F1399" s="126"/>
      <c r="G1399" s="126"/>
      <c r="H1399" s="126"/>
      <c r="I1399" s="126"/>
      <c r="J1399" s="126"/>
      <c r="K1399" s="126"/>
    </row>
    <row r="1400" spans="1:11" s="143" customFormat="1">
      <c r="A1400" s="127" t="str">
        <f t="shared" si="53"/>
        <v>사우디아라비아37000</v>
      </c>
      <c r="B1400" s="127">
        <f t="shared" si="55"/>
        <v>37000</v>
      </c>
      <c r="C1400" s="127">
        <f t="shared" si="56"/>
        <v>999000</v>
      </c>
      <c r="D1400" s="129">
        <f t="shared" si="57"/>
        <v>38850</v>
      </c>
      <c r="E1400" s="130" t="s">
        <v>7183</v>
      </c>
      <c r="F1400" s="126"/>
      <c r="G1400" s="126"/>
      <c r="H1400" s="126"/>
      <c r="I1400" s="126"/>
      <c r="J1400" s="126"/>
      <c r="K1400" s="126"/>
    </row>
    <row r="1401" spans="1:11" s="143" customFormat="1">
      <c r="A1401" s="127" t="str">
        <f t="shared" si="53"/>
        <v>사우디아라비아38000</v>
      </c>
      <c r="B1401" s="127">
        <f t="shared" si="55"/>
        <v>38000</v>
      </c>
      <c r="C1401" s="127">
        <f t="shared" si="56"/>
        <v>1026000</v>
      </c>
      <c r="D1401" s="129">
        <f t="shared" si="57"/>
        <v>39900</v>
      </c>
      <c r="E1401" s="130" t="s">
        <v>7183</v>
      </c>
      <c r="F1401" s="126"/>
      <c r="G1401" s="126"/>
      <c r="H1401" s="126"/>
      <c r="I1401" s="126"/>
      <c r="J1401" s="126"/>
      <c r="K1401" s="126"/>
    </row>
    <row r="1402" spans="1:11" s="143" customFormat="1">
      <c r="A1402" s="127" t="str">
        <f t="shared" si="53"/>
        <v>사우디아라비아39000</v>
      </c>
      <c r="B1402" s="127">
        <f t="shared" si="55"/>
        <v>39000</v>
      </c>
      <c r="C1402" s="127">
        <f t="shared" si="56"/>
        <v>1053000</v>
      </c>
      <c r="D1402" s="129">
        <f t="shared" si="57"/>
        <v>40950</v>
      </c>
      <c r="E1402" s="130" t="s">
        <v>7183</v>
      </c>
      <c r="F1402" s="126"/>
      <c r="G1402" s="126"/>
      <c r="H1402" s="126"/>
      <c r="I1402" s="126"/>
      <c r="J1402" s="126"/>
      <c r="K1402" s="126"/>
    </row>
    <row r="1403" spans="1:11" s="143" customFormat="1">
      <c r="A1403" s="127" t="str">
        <f t="shared" si="53"/>
        <v>사우디아라비아40000</v>
      </c>
      <c r="B1403" s="127">
        <f t="shared" si="55"/>
        <v>40000</v>
      </c>
      <c r="C1403" s="127">
        <f t="shared" si="56"/>
        <v>1080000</v>
      </c>
      <c r="D1403" s="129">
        <f t="shared" si="57"/>
        <v>42000</v>
      </c>
      <c r="E1403" s="130" t="s">
        <v>7183</v>
      </c>
      <c r="F1403" s="126"/>
      <c r="G1403" s="126"/>
      <c r="H1403" s="126"/>
      <c r="I1403" s="126"/>
      <c r="J1403" s="126"/>
      <c r="K1403" s="126"/>
    </row>
    <row r="1404" spans="1:11" s="143" customFormat="1">
      <c r="A1404" s="127" t="str">
        <f t="shared" si="53"/>
        <v>사우디아라비아41000</v>
      </c>
      <c r="B1404" s="127">
        <f t="shared" si="55"/>
        <v>41000</v>
      </c>
      <c r="C1404" s="127">
        <f t="shared" si="56"/>
        <v>1107000</v>
      </c>
      <c r="D1404" s="129">
        <f t="shared" si="57"/>
        <v>43050</v>
      </c>
      <c r="E1404" s="130" t="s">
        <v>7183</v>
      </c>
      <c r="F1404" s="126"/>
      <c r="G1404" s="126"/>
      <c r="H1404" s="126"/>
      <c r="I1404" s="126"/>
      <c r="J1404" s="126"/>
      <c r="K1404" s="126"/>
    </row>
    <row r="1405" spans="1:11" s="143" customFormat="1">
      <c r="A1405" s="127" t="str">
        <f t="shared" si="53"/>
        <v>사우디아라비아42000</v>
      </c>
      <c r="B1405" s="127">
        <f t="shared" si="55"/>
        <v>42000</v>
      </c>
      <c r="C1405" s="127">
        <f t="shared" si="56"/>
        <v>1134000</v>
      </c>
      <c r="D1405" s="129">
        <f t="shared" si="57"/>
        <v>44100</v>
      </c>
      <c r="E1405" s="130" t="s">
        <v>7183</v>
      </c>
      <c r="F1405" s="126"/>
      <c r="G1405" s="126"/>
      <c r="H1405" s="126"/>
      <c r="I1405" s="126"/>
      <c r="J1405" s="126"/>
      <c r="K1405" s="126"/>
    </row>
    <row r="1406" spans="1:11" s="143" customFormat="1">
      <c r="A1406" s="127" t="str">
        <f t="shared" si="53"/>
        <v>사우디아라비아43000</v>
      </c>
      <c r="B1406" s="127">
        <f t="shared" si="55"/>
        <v>43000</v>
      </c>
      <c r="C1406" s="127">
        <f t="shared" si="56"/>
        <v>1161000</v>
      </c>
      <c r="D1406" s="129">
        <f t="shared" si="57"/>
        <v>45150</v>
      </c>
      <c r="E1406" s="130" t="s">
        <v>7183</v>
      </c>
      <c r="F1406" s="126"/>
      <c r="G1406" s="126"/>
      <c r="H1406" s="126"/>
      <c r="I1406" s="126"/>
      <c r="J1406" s="126"/>
      <c r="K1406" s="126"/>
    </row>
    <row r="1407" spans="1:11" s="143" customFormat="1">
      <c r="A1407" s="127" t="str">
        <f t="shared" si="53"/>
        <v>사우디아라비아44000</v>
      </c>
      <c r="B1407" s="127">
        <f t="shared" si="55"/>
        <v>44000</v>
      </c>
      <c r="C1407" s="127">
        <f t="shared" si="56"/>
        <v>1188000</v>
      </c>
      <c r="D1407" s="129">
        <f t="shared" si="57"/>
        <v>46200</v>
      </c>
      <c r="E1407" s="130" t="s">
        <v>7183</v>
      </c>
      <c r="F1407" s="126"/>
      <c r="G1407" s="126"/>
      <c r="H1407" s="126"/>
      <c r="I1407" s="126"/>
      <c r="J1407" s="126"/>
      <c r="K1407" s="126"/>
    </row>
    <row r="1408" spans="1:11" s="143" customFormat="1">
      <c r="A1408" s="127" t="str">
        <f t="shared" si="53"/>
        <v>사우디아라비아45000</v>
      </c>
      <c r="B1408" s="127">
        <f t="shared" si="55"/>
        <v>45000</v>
      </c>
      <c r="C1408" s="127">
        <f t="shared" si="56"/>
        <v>1215000</v>
      </c>
      <c r="D1408" s="129">
        <f t="shared" si="57"/>
        <v>47250</v>
      </c>
      <c r="E1408" s="130" t="s">
        <v>7183</v>
      </c>
      <c r="F1408" s="126"/>
      <c r="G1408" s="126"/>
      <c r="H1408" s="126"/>
      <c r="I1408" s="126"/>
      <c r="J1408" s="126"/>
      <c r="K1408" s="126"/>
    </row>
    <row r="1409" spans="1:11" s="143" customFormat="1">
      <c r="A1409" s="127" t="str">
        <f t="shared" si="53"/>
        <v>사우디아라비아46000</v>
      </c>
      <c r="B1409" s="127">
        <f t="shared" si="55"/>
        <v>46000</v>
      </c>
      <c r="C1409" s="127">
        <f t="shared" si="56"/>
        <v>1242000</v>
      </c>
      <c r="D1409" s="129">
        <f t="shared" si="57"/>
        <v>48300</v>
      </c>
      <c r="E1409" s="130" t="s">
        <v>7183</v>
      </c>
      <c r="F1409" s="126"/>
      <c r="G1409" s="126"/>
      <c r="H1409" s="126"/>
      <c r="I1409" s="126"/>
      <c r="J1409" s="126"/>
      <c r="K1409" s="126"/>
    </row>
    <row r="1410" spans="1:11" s="143" customFormat="1">
      <c r="A1410" s="127" t="str">
        <f t="shared" si="53"/>
        <v>사우디아라비아47000</v>
      </c>
      <c r="B1410" s="127">
        <f t="shared" si="55"/>
        <v>47000</v>
      </c>
      <c r="C1410" s="127">
        <f t="shared" si="56"/>
        <v>1269000</v>
      </c>
      <c r="D1410" s="129">
        <f t="shared" si="57"/>
        <v>49350</v>
      </c>
      <c r="E1410" s="130" t="s">
        <v>7183</v>
      </c>
      <c r="F1410" s="126"/>
      <c r="G1410" s="126"/>
      <c r="H1410" s="126"/>
      <c r="I1410" s="126"/>
      <c r="J1410" s="126"/>
      <c r="K1410" s="126"/>
    </row>
    <row r="1411" spans="1:11" s="143" customFormat="1">
      <c r="A1411" s="127" t="str">
        <f t="shared" si="53"/>
        <v>사우디아라비아48000</v>
      </c>
      <c r="B1411" s="127">
        <f t="shared" si="55"/>
        <v>48000</v>
      </c>
      <c r="C1411" s="127">
        <f t="shared" si="56"/>
        <v>1296000</v>
      </c>
      <c r="D1411" s="129">
        <f t="shared" si="57"/>
        <v>50400</v>
      </c>
      <c r="E1411" s="130" t="s">
        <v>7183</v>
      </c>
      <c r="F1411" s="126"/>
      <c r="G1411" s="126"/>
      <c r="H1411" s="126"/>
      <c r="I1411" s="126"/>
      <c r="J1411" s="126"/>
      <c r="K1411" s="126"/>
    </row>
    <row r="1412" spans="1:11" s="143" customFormat="1">
      <c r="A1412" s="127" t="str">
        <f t="shared" si="53"/>
        <v>사우디아라비아49000</v>
      </c>
      <c r="B1412" s="127">
        <f t="shared" si="55"/>
        <v>49000</v>
      </c>
      <c r="C1412" s="127">
        <f t="shared" si="56"/>
        <v>1323000</v>
      </c>
      <c r="D1412" s="129">
        <f t="shared" si="57"/>
        <v>51450</v>
      </c>
      <c r="E1412" s="130" t="s">
        <v>7183</v>
      </c>
      <c r="F1412" s="126"/>
      <c r="G1412" s="126"/>
      <c r="H1412" s="126"/>
      <c r="I1412" s="126"/>
      <c r="J1412" s="126"/>
      <c r="K1412" s="126"/>
    </row>
    <row r="1413" spans="1:11" s="143" customFormat="1">
      <c r="A1413" s="127" t="str">
        <f t="shared" si="53"/>
        <v>사우디아라비아50000</v>
      </c>
      <c r="B1413" s="127">
        <f t="shared" si="55"/>
        <v>50000</v>
      </c>
      <c r="C1413" s="127">
        <f t="shared" si="56"/>
        <v>1350000</v>
      </c>
      <c r="D1413" s="129">
        <f t="shared" si="57"/>
        <v>52500</v>
      </c>
      <c r="E1413" s="130" t="s">
        <v>7183</v>
      </c>
      <c r="F1413" s="126"/>
      <c r="G1413" s="126"/>
      <c r="H1413" s="126"/>
      <c r="I1413" s="126"/>
      <c r="J1413" s="126"/>
      <c r="K1413" s="126"/>
    </row>
    <row r="1414" spans="1:11" s="143" customFormat="1">
      <c r="A1414" s="127" t="str">
        <f t="shared" si="53"/>
        <v>사우디아라비아51000</v>
      </c>
      <c r="B1414" s="127">
        <f t="shared" si="55"/>
        <v>51000</v>
      </c>
      <c r="C1414" s="127">
        <f t="shared" si="56"/>
        <v>1377000</v>
      </c>
      <c r="D1414" s="129">
        <f t="shared" si="57"/>
        <v>53550</v>
      </c>
      <c r="E1414" s="130" t="s">
        <v>7183</v>
      </c>
      <c r="F1414" s="126"/>
      <c r="G1414" s="126"/>
      <c r="H1414" s="126"/>
      <c r="I1414" s="126"/>
      <c r="J1414" s="126"/>
      <c r="K1414" s="126"/>
    </row>
    <row r="1415" spans="1:11" s="143" customFormat="1">
      <c r="A1415" s="127" t="str">
        <f t="shared" si="53"/>
        <v>사우디아라비아52000</v>
      </c>
      <c r="B1415" s="127">
        <f t="shared" si="55"/>
        <v>52000</v>
      </c>
      <c r="C1415" s="127">
        <f t="shared" si="56"/>
        <v>1404000</v>
      </c>
      <c r="D1415" s="129">
        <f t="shared" si="57"/>
        <v>54600</v>
      </c>
      <c r="E1415" s="130" t="s">
        <v>7183</v>
      </c>
      <c r="F1415" s="126"/>
      <c r="G1415" s="126"/>
      <c r="H1415" s="126"/>
      <c r="I1415" s="126"/>
      <c r="J1415" s="126"/>
      <c r="K1415" s="126"/>
    </row>
    <row r="1416" spans="1:11" s="143" customFormat="1">
      <c r="A1416" s="127" t="str">
        <f t="shared" si="53"/>
        <v>사우디아라비아53000</v>
      </c>
      <c r="B1416" s="127">
        <f t="shared" si="55"/>
        <v>53000</v>
      </c>
      <c r="C1416" s="127">
        <f t="shared" si="56"/>
        <v>1431000</v>
      </c>
      <c r="D1416" s="129">
        <f t="shared" si="57"/>
        <v>55650</v>
      </c>
      <c r="E1416" s="130" t="s">
        <v>7183</v>
      </c>
      <c r="F1416" s="126"/>
      <c r="G1416" s="126"/>
      <c r="H1416" s="126"/>
      <c r="I1416" s="126"/>
      <c r="J1416" s="126"/>
      <c r="K1416" s="126"/>
    </row>
    <row r="1417" spans="1:11" s="143" customFormat="1">
      <c r="A1417" s="127" t="str">
        <f t="shared" si="53"/>
        <v>사우디아라비아54000</v>
      </c>
      <c r="B1417" s="127">
        <f t="shared" si="55"/>
        <v>54000</v>
      </c>
      <c r="C1417" s="127">
        <f t="shared" si="56"/>
        <v>1458000</v>
      </c>
      <c r="D1417" s="129">
        <f t="shared" si="57"/>
        <v>56700</v>
      </c>
      <c r="E1417" s="130" t="s">
        <v>7183</v>
      </c>
      <c r="F1417" s="126"/>
      <c r="G1417" s="126"/>
      <c r="H1417" s="126"/>
      <c r="I1417" s="126"/>
      <c r="J1417" s="126"/>
      <c r="K1417" s="126"/>
    </row>
    <row r="1418" spans="1:11" s="143" customFormat="1">
      <c r="A1418" s="127" t="str">
        <f t="shared" si="53"/>
        <v>사우디아라비아55000</v>
      </c>
      <c r="B1418" s="127">
        <f t="shared" si="55"/>
        <v>55000</v>
      </c>
      <c r="C1418" s="127">
        <f t="shared" si="56"/>
        <v>1485000</v>
      </c>
      <c r="D1418" s="129">
        <f t="shared" si="57"/>
        <v>57750</v>
      </c>
      <c r="E1418" s="130" t="s">
        <v>7183</v>
      </c>
      <c r="F1418" s="126"/>
      <c r="G1418" s="126"/>
      <c r="H1418" s="126"/>
      <c r="I1418" s="126"/>
      <c r="J1418" s="126"/>
      <c r="K1418" s="126"/>
    </row>
    <row r="1419" spans="1:11" s="143" customFormat="1">
      <c r="A1419" s="127" t="str">
        <f t="shared" si="53"/>
        <v>사우디아라비아56000</v>
      </c>
      <c r="B1419" s="127">
        <f t="shared" si="55"/>
        <v>56000</v>
      </c>
      <c r="C1419" s="127">
        <f t="shared" si="56"/>
        <v>1512000</v>
      </c>
      <c r="D1419" s="129">
        <f t="shared" si="57"/>
        <v>58800</v>
      </c>
      <c r="E1419" s="130" t="s">
        <v>7183</v>
      </c>
      <c r="F1419" s="126"/>
      <c r="G1419" s="126"/>
      <c r="H1419" s="126"/>
      <c r="I1419" s="126"/>
      <c r="J1419" s="126"/>
      <c r="K1419" s="126"/>
    </row>
    <row r="1420" spans="1:11" s="143" customFormat="1">
      <c r="A1420" s="127" t="str">
        <f t="shared" si="53"/>
        <v>사우디아라비아57000</v>
      </c>
      <c r="B1420" s="127">
        <f t="shared" si="55"/>
        <v>57000</v>
      </c>
      <c r="C1420" s="127">
        <f t="shared" si="56"/>
        <v>1539000</v>
      </c>
      <c r="D1420" s="129">
        <f t="shared" si="57"/>
        <v>59850</v>
      </c>
      <c r="E1420" s="130" t="s">
        <v>7183</v>
      </c>
      <c r="F1420" s="126"/>
      <c r="G1420" s="126"/>
      <c r="H1420" s="126"/>
      <c r="I1420" s="126"/>
      <c r="J1420" s="126"/>
      <c r="K1420" s="126"/>
    </row>
    <row r="1421" spans="1:11" s="143" customFormat="1">
      <c r="A1421" s="127" t="str">
        <f t="shared" si="53"/>
        <v>사우디아라비아58000</v>
      </c>
      <c r="B1421" s="127">
        <f t="shared" si="55"/>
        <v>58000</v>
      </c>
      <c r="C1421" s="127">
        <f t="shared" si="56"/>
        <v>1566000</v>
      </c>
      <c r="D1421" s="129">
        <f t="shared" si="57"/>
        <v>60900</v>
      </c>
      <c r="E1421" s="130" t="s">
        <v>7183</v>
      </c>
      <c r="F1421" s="126"/>
      <c r="G1421" s="126"/>
      <c r="H1421" s="126"/>
      <c r="I1421" s="126"/>
      <c r="J1421" s="126"/>
      <c r="K1421" s="126"/>
    </row>
    <row r="1422" spans="1:11" s="143" customFormat="1">
      <c r="A1422" s="127" t="str">
        <f t="shared" si="53"/>
        <v>사우디아라비아59000</v>
      </c>
      <c r="B1422" s="127">
        <f t="shared" si="55"/>
        <v>59000</v>
      </c>
      <c r="C1422" s="127">
        <f t="shared" si="56"/>
        <v>1593000</v>
      </c>
      <c r="D1422" s="129">
        <f t="shared" si="57"/>
        <v>61950</v>
      </c>
      <c r="E1422" s="130" t="s">
        <v>7183</v>
      </c>
      <c r="F1422" s="126"/>
      <c r="G1422" s="126"/>
      <c r="H1422" s="126"/>
      <c r="I1422" s="126"/>
      <c r="J1422" s="126"/>
      <c r="K1422" s="126"/>
    </row>
    <row r="1423" spans="1:11" s="143" customFormat="1">
      <c r="A1423" s="127" t="str">
        <f t="shared" si="53"/>
        <v>사우디아라비아60000</v>
      </c>
      <c r="B1423" s="127">
        <f t="shared" si="55"/>
        <v>60000</v>
      </c>
      <c r="C1423" s="127">
        <f t="shared" si="56"/>
        <v>1620000</v>
      </c>
      <c r="D1423" s="129">
        <f t="shared" si="57"/>
        <v>63000</v>
      </c>
      <c r="E1423" s="130" t="s">
        <v>7183</v>
      </c>
      <c r="F1423" s="126"/>
      <c r="G1423" s="126"/>
      <c r="H1423" s="126"/>
      <c r="I1423" s="126"/>
      <c r="J1423" s="126"/>
      <c r="K1423" s="126"/>
    </row>
    <row r="1424" spans="1:11" s="143" customFormat="1">
      <c r="A1424" s="127" t="str">
        <f t="shared" si="53"/>
        <v>사우디아라비아61000</v>
      </c>
      <c r="B1424" s="127">
        <f t="shared" si="55"/>
        <v>61000</v>
      </c>
      <c r="C1424" s="127">
        <f t="shared" si="56"/>
        <v>1647000</v>
      </c>
      <c r="D1424" s="129">
        <f t="shared" si="57"/>
        <v>64050</v>
      </c>
      <c r="E1424" s="130" t="s">
        <v>7183</v>
      </c>
      <c r="F1424" s="126"/>
      <c r="G1424" s="126"/>
      <c r="H1424" s="126"/>
      <c r="I1424" s="126"/>
      <c r="J1424" s="126"/>
      <c r="K1424" s="126"/>
    </row>
    <row r="1425" spans="1:11" s="143" customFormat="1">
      <c r="A1425" s="127" t="str">
        <f t="shared" si="53"/>
        <v>사우디아라비아62000</v>
      </c>
      <c r="B1425" s="127">
        <f t="shared" si="55"/>
        <v>62000</v>
      </c>
      <c r="C1425" s="127">
        <f t="shared" si="56"/>
        <v>1674000</v>
      </c>
      <c r="D1425" s="129">
        <f t="shared" si="57"/>
        <v>65100</v>
      </c>
      <c r="E1425" s="130" t="s">
        <v>7183</v>
      </c>
      <c r="F1425" s="126"/>
      <c r="G1425" s="126"/>
      <c r="H1425" s="126"/>
      <c r="I1425" s="126"/>
      <c r="J1425" s="126"/>
      <c r="K1425" s="126"/>
    </row>
    <row r="1426" spans="1:11" s="143" customFormat="1">
      <c r="A1426" s="127" t="str">
        <f t="shared" si="53"/>
        <v>사우디아라비아63000</v>
      </c>
      <c r="B1426" s="127">
        <f t="shared" si="55"/>
        <v>63000</v>
      </c>
      <c r="C1426" s="127">
        <f t="shared" si="56"/>
        <v>1701000</v>
      </c>
      <c r="D1426" s="129">
        <f t="shared" si="57"/>
        <v>66150</v>
      </c>
      <c r="E1426" s="130" t="s">
        <v>7183</v>
      </c>
      <c r="F1426" s="126"/>
      <c r="G1426" s="126"/>
      <c r="H1426" s="126"/>
      <c r="I1426" s="126"/>
      <c r="J1426" s="126"/>
      <c r="K1426" s="126"/>
    </row>
    <row r="1427" spans="1:11" s="143" customFormat="1">
      <c r="A1427" s="127" t="str">
        <f t="shared" si="53"/>
        <v>사우디아라비아64000</v>
      </c>
      <c r="B1427" s="127">
        <f t="shared" si="55"/>
        <v>64000</v>
      </c>
      <c r="C1427" s="127">
        <f t="shared" si="56"/>
        <v>1728000</v>
      </c>
      <c r="D1427" s="129">
        <f t="shared" si="57"/>
        <v>67200</v>
      </c>
      <c r="E1427" s="130" t="s">
        <v>7183</v>
      </c>
      <c r="F1427" s="126"/>
      <c r="G1427" s="126"/>
      <c r="H1427" s="126"/>
      <c r="I1427" s="126"/>
      <c r="J1427" s="126"/>
      <c r="K1427" s="126"/>
    </row>
    <row r="1428" spans="1:11" s="143" customFormat="1">
      <c r="A1428" s="127" t="str">
        <f t="shared" ref="A1428:A1491" si="58">"사우디아라비아"&amp;B1428</f>
        <v>사우디아라비아65000</v>
      </c>
      <c r="B1428" s="127">
        <f t="shared" si="55"/>
        <v>65000</v>
      </c>
      <c r="C1428" s="127">
        <f t="shared" si="56"/>
        <v>1755000</v>
      </c>
      <c r="D1428" s="129">
        <f t="shared" si="57"/>
        <v>68250</v>
      </c>
      <c r="E1428" s="130" t="s">
        <v>7183</v>
      </c>
      <c r="F1428" s="126"/>
      <c r="G1428" s="126"/>
      <c r="H1428" s="126"/>
      <c r="I1428" s="126"/>
      <c r="J1428" s="126"/>
      <c r="K1428" s="126"/>
    </row>
    <row r="1429" spans="1:11" s="143" customFormat="1">
      <c r="A1429" s="127" t="str">
        <f t="shared" si="58"/>
        <v>사우디아라비아66000</v>
      </c>
      <c r="B1429" s="127">
        <f t="shared" ref="B1429:B1492" si="59">B1428+1000</f>
        <v>66000</v>
      </c>
      <c r="C1429" s="127">
        <f t="shared" si="56"/>
        <v>1782000</v>
      </c>
      <c r="D1429" s="129">
        <f t="shared" si="57"/>
        <v>69300</v>
      </c>
      <c r="E1429" s="130" t="s">
        <v>7183</v>
      </c>
      <c r="F1429" s="126"/>
      <c r="G1429" s="126"/>
      <c r="H1429" s="126"/>
      <c r="I1429" s="126"/>
      <c r="J1429" s="126"/>
      <c r="K1429" s="126"/>
    </row>
    <row r="1430" spans="1:11" s="143" customFormat="1">
      <c r="A1430" s="127" t="str">
        <f t="shared" si="58"/>
        <v>사우디아라비아67000</v>
      </c>
      <c r="B1430" s="127">
        <f t="shared" si="59"/>
        <v>67000</v>
      </c>
      <c r="C1430" s="127">
        <f t="shared" ref="C1430:C1493" si="60">C1429+27000</f>
        <v>1809000</v>
      </c>
      <c r="D1430" s="129">
        <f t="shared" si="57"/>
        <v>70350</v>
      </c>
      <c r="E1430" s="130" t="s">
        <v>7183</v>
      </c>
      <c r="F1430" s="126"/>
      <c r="G1430" s="126"/>
      <c r="H1430" s="126"/>
      <c r="I1430" s="126"/>
      <c r="J1430" s="126"/>
      <c r="K1430" s="126"/>
    </row>
    <row r="1431" spans="1:11" s="143" customFormat="1">
      <c r="A1431" s="127" t="str">
        <f t="shared" si="58"/>
        <v>사우디아라비아68000</v>
      </c>
      <c r="B1431" s="127">
        <f t="shared" si="59"/>
        <v>68000</v>
      </c>
      <c r="C1431" s="127">
        <f t="shared" si="60"/>
        <v>1836000</v>
      </c>
      <c r="D1431" s="129">
        <f t="shared" si="57"/>
        <v>71400</v>
      </c>
      <c r="E1431" s="130" t="s">
        <v>7183</v>
      </c>
      <c r="F1431" s="126"/>
      <c r="G1431" s="126"/>
      <c r="H1431" s="126"/>
      <c r="I1431" s="126"/>
      <c r="J1431" s="126"/>
      <c r="K1431" s="126"/>
    </row>
    <row r="1432" spans="1:11" s="143" customFormat="1">
      <c r="A1432" s="127" t="str">
        <f t="shared" si="58"/>
        <v>사우디아라비아69000</v>
      </c>
      <c r="B1432" s="127">
        <f t="shared" si="59"/>
        <v>69000</v>
      </c>
      <c r="C1432" s="127">
        <f t="shared" si="60"/>
        <v>1863000</v>
      </c>
      <c r="D1432" s="129">
        <f t="shared" si="57"/>
        <v>72450</v>
      </c>
      <c r="E1432" s="130" t="s">
        <v>7183</v>
      </c>
      <c r="F1432" s="126"/>
      <c r="G1432" s="126"/>
      <c r="H1432" s="126"/>
      <c r="I1432" s="126"/>
      <c r="J1432" s="126"/>
      <c r="K1432" s="126"/>
    </row>
    <row r="1433" spans="1:11" s="143" customFormat="1">
      <c r="A1433" s="127" t="str">
        <f t="shared" si="58"/>
        <v>사우디아라비아70000</v>
      </c>
      <c r="B1433" s="127">
        <f t="shared" si="59"/>
        <v>70000</v>
      </c>
      <c r="C1433" s="127">
        <f t="shared" si="60"/>
        <v>1890000</v>
      </c>
      <c r="D1433" s="129">
        <f t="shared" si="57"/>
        <v>73500</v>
      </c>
      <c r="E1433" s="130" t="s">
        <v>7183</v>
      </c>
      <c r="F1433" s="126"/>
      <c r="G1433" s="126"/>
      <c r="H1433" s="126"/>
      <c r="I1433" s="126"/>
      <c r="J1433" s="126"/>
      <c r="K1433" s="126"/>
    </row>
    <row r="1434" spans="1:11" s="143" customFormat="1">
      <c r="A1434" s="127" t="str">
        <f t="shared" si="58"/>
        <v>사우디아라비아71000</v>
      </c>
      <c r="B1434" s="127">
        <f t="shared" si="59"/>
        <v>71000</v>
      </c>
      <c r="C1434" s="127">
        <f t="shared" si="60"/>
        <v>1917000</v>
      </c>
      <c r="D1434" s="129">
        <f t="shared" si="57"/>
        <v>74550</v>
      </c>
      <c r="E1434" s="130" t="s">
        <v>7183</v>
      </c>
      <c r="F1434" s="126"/>
      <c r="G1434" s="126"/>
      <c r="H1434" s="126"/>
      <c r="I1434" s="126"/>
      <c r="J1434" s="126"/>
      <c r="K1434" s="126"/>
    </row>
    <row r="1435" spans="1:11" s="143" customFormat="1">
      <c r="A1435" s="127" t="str">
        <f t="shared" si="58"/>
        <v>사우디아라비아72000</v>
      </c>
      <c r="B1435" s="127">
        <f t="shared" si="59"/>
        <v>72000</v>
      </c>
      <c r="C1435" s="127">
        <f t="shared" si="60"/>
        <v>1944000</v>
      </c>
      <c r="D1435" s="129">
        <f t="shared" si="57"/>
        <v>75600</v>
      </c>
      <c r="E1435" s="130" t="s">
        <v>7183</v>
      </c>
      <c r="F1435" s="126"/>
      <c r="G1435" s="126"/>
      <c r="H1435" s="126"/>
      <c r="I1435" s="126"/>
      <c r="J1435" s="126"/>
      <c r="K1435" s="126"/>
    </row>
    <row r="1436" spans="1:11" s="143" customFormat="1">
      <c r="A1436" s="127" t="str">
        <f t="shared" si="58"/>
        <v>사우디아라비아73000</v>
      </c>
      <c r="B1436" s="127">
        <f t="shared" si="59"/>
        <v>73000</v>
      </c>
      <c r="C1436" s="127">
        <f t="shared" si="60"/>
        <v>1971000</v>
      </c>
      <c r="D1436" s="129">
        <f t="shared" si="57"/>
        <v>76650</v>
      </c>
      <c r="E1436" s="130" t="s">
        <v>7183</v>
      </c>
      <c r="F1436" s="126"/>
      <c r="G1436" s="126"/>
      <c r="H1436" s="126"/>
      <c r="I1436" s="126"/>
      <c r="J1436" s="126"/>
      <c r="K1436" s="126"/>
    </row>
    <row r="1437" spans="1:11" s="143" customFormat="1">
      <c r="A1437" s="127" t="str">
        <f t="shared" si="58"/>
        <v>사우디아라비아74000</v>
      </c>
      <c r="B1437" s="127">
        <f t="shared" si="59"/>
        <v>74000</v>
      </c>
      <c r="C1437" s="127">
        <f t="shared" si="60"/>
        <v>1998000</v>
      </c>
      <c r="D1437" s="129">
        <f t="shared" si="57"/>
        <v>77700</v>
      </c>
      <c r="E1437" s="130" t="s">
        <v>7183</v>
      </c>
      <c r="F1437" s="126"/>
      <c r="G1437" s="126"/>
      <c r="H1437" s="126"/>
      <c r="I1437" s="126"/>
      <c r="J1437" s="126"/>
      <c r="K1437" s="126"/>
    </row>
    <row r="1438" spans="1:11" s="143" customFormat="1">
      <c r="A1438" s="127" t="str">
        <f t="shared" si="58"/>
        <v>사우디아라비아75000</v>
      </c>
      <c r="B1438" s="127">
        <f t="shared" si="59"/>
        <v>75000</v>
      </c>
      <c r="C1438" s="127">
        <f t="shared" si="60"/>
        <v>2025000</v>
      </c>
      <c r="D1438" s="129">
        <f t="shared" si="57"/>
        <v>78750</v>
      </c>
      <c r="E1438" s="130" t="s">
        <v>7183</v>
      </c>
      <c r="F1438" s="126"/>
      <c r="G1438" s="126"/>
      <c r="H1438" s="126"/>
      <c r="I1438" s="126"/>
      <c r="J1438" s="126"/>
      <c r="K1438" s="126"/>
    </row>
    <row r="1439" spans="1:11" s="143" customFormat="1">
      <c r="A1439" s="127" t="str">
        <f t="shared" si="58"/>
        <v>사우디아라비아76000</v>
      </c>
      <c r="B1439" s="127">
        <f t="shared" si="59"/>
        <v>76000</v>
      </c>
      <c r="C1439" s="127">
        <f t="shared" si="60"/>
        <v>2052000</v>
      </c>
      <c r="D1439" s="129">
        <f t="shared" si="57"/>
        <v>79800</v>
      </c>
      <c r="E1439" s="130" t="s">
        <v>7183</v>
      </c>
      <c r="F1439" s="126"/>
      <c r="G1439" s="126"/>
      <c r="H1439" s="126"/>
      <c r="I1439" s="126"/>
      <c r="J1439" s="126"/>
      <c r="K1439" s="126"/>
    </row>
    <row r="1440" spans="1:11" s="143" customFormat="1">
      <c r="A1440" s="127" t="str">
        <f t="shared" si="58"/>
        <v>사우디아라비아77000</v>
      </c>
      <c r="B1440" s="127">
        <f t="shared" si="59"/>
        <v>77000</v>
      </c>
      <c r="C1440" s="127">
        <f t="shared" si="60"/>
        <v>2079000</v>
      </c>
      <c r="D1440" s="129">
        <f t="shared" si="57"/>
        <v>80850</v>
      </c>
      <c r="E1440" s="130" t="s">
        <v>7183</v>
      </c>
      <c r="F1440" s="126"/>
      <c r="G1440" s="126"/>
      <c r="H1440" s="126"/>
      <c r="I1440" s="126"/>
      <c r="J1440" s="126"/>
      <c r="K1440" s="126"/>
    </row>
    <row r="1441" spans="1:11" s="143" customFormat="1">
      <c r="A1441" s="127" t="str">
        <f t="shared" si="58"/>
        <v>사우디아라비아78000</v>
      </c>
      <c r="B1441" s="127">
        <f t="shared" si="59"/>
        <v>78000</v>
      </c>
      <c r="C1441" s="127">
        <f t="shared" si="60"/>
        <v>2106000</v>
      </c>
      <c r="D1441" s="129">
        <f t="shared" si="57"/>
        <v>81900</v>
      </c>
      <c r="E1441" s="130" t="s">
        <v>7183</v>
      </c>
      <c r="F1441" s="126"/>
      <c r="G1441" s="126"/>
      <c r="H1441" s="126"/>
      <c r="I1441" s="126"/>
      <c r="J1441" s="126"/>
      <c r="K1441" s="126"/>
    </row>
    <row r="1442" spans="1:11" s="143" customFormat="1">
      <c r="A1442" s="127" t="str">
        <f t="shared" si="58"/>
        <v>사우디아라비아79000</v>
      </c>
      <c r="B1442" s="127">
        <f t="shared" si="59"/>
        <v>79000</v>
      </c>
      <c r="C1442" s="127">
        <f t="shared" si="60"/>
        <v>2133000</v>
      </c>
      <c r="D1442" s="129">
        <f t="shared" si="57"/>
        <v>82950</v>
      </c>
      <c r="E1442" s="130" t="s">
        <v>7183</v>
      </c>
      <c r="F1442" s="126"/>
      <c r="G1442" s="126"/>
      <c r="H1442" s="126"/>
      <c r="I1442" s="126"/>
      <c r="J1442" s="126"/>
      <c r="K1442" s="126"/>
    </row>
    <row r="1443" spans="1:11" s="143" customFormat="1">
      <c r="A1443" s="127" t="str">
        <f t="shared" si="58"/>
        <v>사우디아라비아80000</v>
      </c>
      <c r="B1443" s="127">
        <f t="shared" si="59"/>
        <v>80000</v>
      </c>
      <c r="C1443" s="127">
        <f t="shared" si="60"/>
        <v>2160000</v>
      </c>
      <c r="D1443" s="129">
        <f t="shared" si="57"/>
        <v>84000</v>
      </c>
      <c r="E1443" s="130" t="s">
        <v>7183</v>
      </c>
      <c r="F1443" s="126"/>
      <c r="G1443" s="126"/>
      <c r="H1443" s="126"/>
      <c r="I1443" s="126"/>
      <c r="J1443" s="126"/>
      <c r="K1443" s="126"/>
    </row>
    <row r="1444" spans="1:11" s="143" customFormat="1">
      <c r="A1444" s="127" t="str">
        <f t="shared" si="58"/>
        <v>사우디아라비아81000</v>
      </c>
      <c r="B1444" s="127">
        <f t="shared" si="59"/>
        <v>81000</v>
      </c>
      <c r="C1444" s="127">
        <f t="shared" si="60"/>
        <v>2187000</v>
      </c>
      <c r="D1444" s="129">
        <f t="shared" si="57"/>
        <v>85050</v>
      </c>
      <c r="E1444" s="130" t="s">
        <v>7183</v>
      </c>
      <c r="F1444" s="126"/>
      <c r="G1444" s="126"/>
      <c r="H1444" s="126"/>
      <c r="I1444" s="126"/>
      <c r="J1444" s="126"/>
      <c r="K1444" s="126"/>
    </row>
    <row r="1445" spans="1:11" s="143" customFormat="1">
      <c r="A1445" s="127" t="str">
        <f t="shared" si="58"/>
        <v>사우디아라비아82000</v>
      </c>
      <c r="B1445" s="127">
        <f t="shared" si="59"/>
        <v>82000</v>
      </c>
      <c r="C1445" s="127">
        <f t="shared" si="60"/>
        <v>2214000</v>
      </c>
      <c r="D1445" s="129">
        <f t="shared" si="57"/>
        <v>86100</v>
      </c>
      <c r="E1445" s="130" t="s">
        <v>7183</v>
      </c>
      <c r="F1445" s="126"/>
      <c r="G1445" s="126"/>
      <c r="H1445" s="126"/>
      <c r="I1445" s="126"/>
      <c r="J1445" s="126"/>
      <c r="K1445" s="126"/>
    </row>
    <row r="1446" spans="1:11" s="143" customFormat="1">
      <c r="A1446" s="127" t="str">
        <f t="shared" si="58"/>
        <v>사우디아라비아83000</v>
      </c>
      <c r="B1446" s="127">
        <f t="shared" si="59"/>
        <v>83000</v>
      </c>
      <c r="C1446" s="127">
        <f t="shared" si="60"/>
        <v>2241000</v>
      </c>
      <c r="D1446" s="129">
        <f t="shared" si="57"/>
        <v>87150</v>
      </c>
      <c r="E1446" s="130" t="s">
        <v>7183</v>
      </c>
      <c r="F1446" s="126"/>
      <c r="G1446" s="126"/>
      <c r="H1446" s="126"/>
      <c r="I1446" s="126"/>
      <c r="J1446" s="126"/>
      <c r="K1446" s="126"/>
    </row>
    <row r="1447" spans="1:11" s="143" customFormat="1">
      <c r="A1447" s="127" t="str">
        <f t="shared" si="58"/>
        <v>사우디아라비아84000</v>
      </c>
      <c r="B1447" s="127">
        <f t="shared" si="59"/>
        <v>84000</v>
      </c>
      <c r="C1447" s="127">
        <f t="shared" si="60"/>
        <v>2268000</v>
      </c>
      <c r="D1447" s="129">
        <f t="shared" si="57"/>
        <v>88200</v>
      </c>
      <c r="E1447" s="130" t="s">
        <v>7183</v>
      </c>
      <c r="F1447" s="126"/>
      <c r="G1447" s="126"/>
      <c r="H1447" s="126"/>
      <c r="I1447" s="126"/>
      <c r="J1447" s="126"/>
      <c r="K1447" s="126"/>
    </row>
    <row r="1448" spans="1:11" s="143" customFormat="1">
      <c r="A1448" s="127" t="str">
        <f t="shared" si="58"/>
        <v>사우디아라비아85000</v>
      </c>
      <c r="B1448" s="127">
        <f t="shared" si="59"/>
        <v>85000</v>
      </c>
      <c r="C1448" s="127">
        <f t="shared" si="60"/>
        <v>2295000</v>
      </c>
      <c r="D1448" s="129">
        <f t="shared" si="57"/>
        <v>89250</v>
      </c>
      <c r="E1448" s="130" t="s">
        <v>7183</v>
      </c>
      <c r="F1448" s="126"/>
      <c r="G1448" s="126"/>
      <c r="H1448" s="126"/>
      <c r="I1448" s="126"/>
      <c r="J1448" s="126"/>
      <c r="K1448" s="126"/>
    </row>
    <row r="1449" spans="1:11" s="143" customFormat="1">
      <c r="A1449" s="127" t="str">
        <f t="shared" si="58"/>
        <v>사우디아라비아86000</v>
      </c>
      <c r="B1449" s="127">
        <f t="shared" si="59"/>
        <v>86000</v>
      </c>
      <c r="C1449" s="127">
        <f t="shared" si="60"/>
        <v>2322000</v>
      </c>
      <c r="D1449" s="129">
        <f t="shared" si="57"/>
        <v>90300</v>
      </c>
      <c r="E1449" s="130" t="s">
        <v>7183</v>
      </c>
      <c r="F1449" s="126"/>
      <c r="G1449" s="126"/>
      <c r="H1449" s="126"/>
      <c r="I1449" s="126"/>
      <c r="J1449" s="126"/>
      <c r="K1449" s="126"/>
    </row>
    <row r="1450" spans="1:11" s="143" customFormat="1">
      <c r="A1450" s="127" t="str">
        <f t="shared" si="58"/>
        <v>사우디아라비아87000</v>
      </c>
      <c r="B1450" s="127">
        <f t="shared" si="59"/>
        <v>87000</v>
      </c>
      <c r="C1450" s="127">
        <f t="shared" si="60"/>
        <v>2349000</v>
      </c>
      <c r="D1450" s="129">
        <f t="shared" si="57"/>
        <v>91350</v>
      </c>
      <c r="E1450" s="130" t="s">
        <v>7183</v>
      </c>
      <c r="F1450" s="126"/>
      <c r="G1450" s="126"/>
      <c r="H1450" s="126"/>
      <c r="I1450" s="126"/>
      <c r="J1450" s="126"/>
      <c r="K1450" s="126"/>
    </row>
    <row r="1451" spans="1:11" s="143" customFormat="1">
      <c r="A1451" s="127" t="str">
        <f t="shared" si="58"/>
        <v>사우디아라비아88000</v>
      </c>
      <c r="B1451" s="127">
        <f t="shared" si="59"/>
        <v>88000</v>
      </c>
      <c r="C1451" s="127">
        <f t="shared" si="60"/>
        <v>2376000</v>
      </c>
      <c r="D1451" s="129">
        <f t="shared" si="57"/>
        <v>92400</v>
      </c>
      <c r="E1451" s="130" t="s">
        <v>7183</v>
      </c>
      <c r="F1451" s="126"/>
      <c r="G1451" s="126"/>
      <c r="H1451" s="126"/>
      <c r="I1451" s="126"/>
      <c r="J1451" s="126"/>
      <c r="K1451" s="126"/>
    </row>
    <row r="1452" spans="1:11" s="143" customFormat="1">
      <c r="A1452" s="127" t="str">
        <f t="shared" si="58"/>
        <v>사우디아라비아89000</v>
      </c>
      <c r="B1452" s="127">
        <f t="shared" si="59"/>
        <v>89000</v>
      </c>
      <c r="C1452" s="127">
        <f t="shared" si="60"/>
        <v>2403000</v>
      </c>
      <c r="D1452" s="129">
        <f t="shared" si="57"/>
        <v>93450</v>
      </c>
      <c r="E1452" s="130" t="s">
        <v>7183</v>
      </c>
      <c r="F1452" s="126"/>
      <c r="G1452" s="126"/>
      <c r="H1452" s="126"/>
      <c r="I1452" s="126"/>
      <c r="J1452" s="126"/>
      <c r="K1452" s="126"/>
    </row>
    <row r="1453" spans="1:11" s="143" customFormat="1">
      <c r="A1453" s="127" t="str">
        <f t="shared" si="58"/>
        <v>사우디아라비아90000</v>
      </c>
      <c r="B1453" s="127">
        <f t="shared" si="59"/>
        <v>90000</v>
      </c>
      <c r="C1453" s="127">
        <f t="shared" si="60"/>
        <v>2430000</v>
      </c>
      <c r="D1453" s="129">
        <f t="shared" si="57"/>
        <v>94500</v>
      </c>
      <c r="E1453" s="130" t="s">
        <v>7183</v>
      </c>
      <c r="F1453" s="126"/>
      <c r="G1453" s="126"/>
      <c r="H1453" s="126"/>
      <c r="I1453" s="126"/>
      <c r="J1453" s="126"/>
      <c r="K1453" s="126"/>
    </row>
    <row r="1454" spans="1:11" s="143" customFormat="1">
      <c r="A1454" s="127" t="str">
        <f t="shared" si="58"/>
        <v>사우디아라비아91000</v>
      </c>
      <c r="B1454" s="127">
        <f t="shared" si="59"/>
        <v>91000</v>
      </c>
      <c r="C1454" s="127">
        <f t="shared" si="60"/>
        <v>2457000</v>
      </c>
      <c r="D1454" s="129">
        <f t="shared" si="57"/>
        <v>95550</v>
      </c>
      <c r="E1454" s="130" t="s">
        <v>7183</v>
      </c>
      <c r="F1454" s="126"/>
      <c r="G1454" s="126"/>
      <c r="H1454" s="126"/>
      <c r="I1454" s="126"/>
      <c r="J1454" s="126"/>
      <c r="K1454" s="126"/>
    </row>
    <row r="1455" spans="1:11" s="143" customFormat="1">
      <c r="A1455" s="127" t="str">
        <f t="shared" si="58"/>
        <v>사우디아라비아92000</v>
      </c>
      <c r="B1455" s="127">
        <f t="shared" si="59"/>
        <v>92000</v>
      </c>
      <c r="C1455" s="127">
        <f t="shared" si="60"/>
        <v>2484000</v>
      </c>
      <c r="D1455" s="129">
        <f t="shared" si="57"/>
        <v>96600</v>
      </c>
      <c r="E1455" s="130" t="s">
        <v>7183</v>
      </c>
      <c r="F1455" s="126"/>
      <c r="G1455" s="126"/>
      <c r="H1455" s="126"/>
      <c r="I1455" s="126"/>
      <c r="J1455" s="126"/>
      <c r="K1455" s="126"/>
    </row>
    <row r="1456" spans="1:11" s="143" customFormat="1">
      <c r="A1456" s="127" t="str">
        <f t="shared" si="58"/>
        <v>사우디아라비아93000</v>
      </c>
      <c r="B1456" s="127">
        <f t="shared" si="59"/>
        <v>93000</v>
      </c>
      <c r="C1456" s="127">
        <f t="shared" si="60"/>
        <v>2511000</v>
      </c>
      <c r="D1456" s="129">
        <f t="shared" ref="D1456:D1519" si="61">SUM($G$2)*(B1456*0.001)</f>
        <v>97650</v>
      </c>
      <c r="E1456" s="130" t="s">
        <v>7183</v>
      </c>
      <c r="F1456" s="126"/>
      <c r="G1456" s="126"/>
      <c r="H1456" s="126"/>
      <c r="I1456" s="126"/>
      <c r="J1456" s="126"/>
      <c r="K1456" s="126"/>
    </row>
    <row r="1457" spans="1:11" s="143" customFormat="1">
      <c r="A1457" s="127" t="str">
        <f t="shared" si="58"/>
        <v>사우디아라비아94000</v>
      </c>
      <c r="B1457" s="127">
        <f t="shared" si="59"/>
        <v>94000</v>
      </c>
      <c r="C1457" s="127">
        <f t="shared" si="60"/>
        <v>2538000</v>
      </c>
      <c r="D1457" s="129">
        <f t="shared" si="61"/>
        <v>98700</v>
      </c>
      <c r="E1457" s="130" t="s">
        <v>7183</v>
      </c>
      <c r="F1457" s="126"/>
      <c r="G1457" s="126"/>
      <c r="H1457" s="126"/>
      <c r="I1457" s="126"/>
      <c r="J1457" s="126"/>
      <c r="K1457" s="126"/>
    </row>
    <row r="1458" spans="1:11" s="143" customFormat="1">
      <c r="A1458" s="127" t="str">
        <f t="shared" si="58"/>
        <v>사우디아라비아95000</v>
      </c>
      <c r="B1458" s="127">
        <f t="shared" si="59"/>
        <v>95000</v>
      </c>
      <c r="C1458" s="127">
        <f t="shared" si="60"/>
        <v>2565000</v>
      </c>
      <c r="D1458" s="129">
        <f t="shared" si="61"/>
        <v>99750</v>
      </c>
      <c r="E1458" s="130" t="s">
        <v>7183</v>
      </c>
      <c r="F1458" s="126"/>
      <c r="G1458" s="126"/>
      <c r="H1458" s="126"/>
      <c r="I1458" s="126"/>
      <c r="J1458" s="126"/>
      <c r="K1458" s="126"/>
    </row>
    <row r="1459" spans="1:11" s="143" customFormat="1">
      <c r="A1459" s="127" t="str">
        <f t="shared" si="58"/>
        <v>사우디아라비아96000</v>
      </c>
      <c r="B1459" s="127">
        <f t="shared" si="59"/>
        <v>96000</v>
      </c>
      <c r="C1459" s="127">
        <f t="shared" si="60"/>
        <v>2592000</v>
      </c>
      <c r="D1459" s="129">
        <f t="shared" si="61"/>
        <v>100800</v>
      </c>
      <c r="E1459" s="130" t="s">
        <v>7183</v>
      </c>
      <c r="F1459" s="126"/>
      <c r="G1459" s="126"/>
      <c r="H1459" s="126"/>
      <c r="I1459" s="126"/>
      <c r="J1459" s="126"/>
      <c r="K1459" s="126"/>
    </row>
    <row r="1460" spans="1:11" s="143" customFormat="1">
      <c r="A1460" s="127" t="str">
        <f t="shared" si="58"/>
        <v>사우디아라비아97000</v>
      </c>
      <c r="B1460" s="127">
        <f t="shared" si="59"/>
        <v>97000</v>
      </c>
      <c r="C1460" s="127">
        <f t="shared" si="60"/>
        <v>2619000</v>
      </c>
      <c r="D1460" s="129">
        <f t="shared" si="61"/>
        <v>101850</v>
      </c>
      <c r="E1460" s="130" t="s">
        <v>7183</v>
      </c>
      <c r="F1460" s="126"/>
      <c r="G1460" s="126"/>
      <c r="H1460" s="126"/>
      <c r="I1460" s="126"/>
      <c r="J1460" s="126"/>
      <c r="K1460" s="126"/>
    </row>
    <row r="1461" spans="1:11" s="143" customFormat="1">
      <c r="A1461" s="127" t="str">
        <f t="shared" si="58"/>
        <v>사우디아라비아98000</v>
      </c>
      <c r="B1461" s="127">
        <f t="shared" si="59"/>
        <v>98000</v>
      </c>
      <c r="C1461" s="127">
        <f t="shared" si="60"/>
        <v>2646000</v>
      </c>
      <c r="D1461" s="129">
        <f t="shared" si="61"/>
        <v>102900</v>
      </c>
      <c r="E1461" s="130" t="s">
        <v>7183</v>
      </c>
      <c r="F1461" s="126"/>
      <c r="G1461" s="126"/>
      <c r="H1461" s="126"/>
      <c r="I1461" s="126"/>
      <c r="J1461" s="126"/>
      <c r="K1461" s="126"/>
    </row>
    <row r="1462" spans="1:11" s="143" customFormat="1">
      <c r="A1462" s="127" t="str">
        <f t="shared" si="58"/>
        <v>사우디아라비아99000</v>
      </c>
      <c r="B1462" s="127">
        <f t="shared" si="59"/>
        <v>99000</v>
      </c>
      <c r="C1462" s="127">
        <f t="shared" si="60"/>
        <v>2673000</v>
      </c>
      <c r="D1462" s="129">
        <f t="shared" si="61"/>
        <v>103950</v>
      </c>
      <c r="E1462" s="130" t="s">
        <v>7183</v>
      </c>
      <c r="F1462" s="126"/>
      <c r="G1462" s="126"/>
      <c r="H1462" s="126"/>
      <c r="I1462" s="126"/>
      <c r="J1462" s="126"/>
      <c r="K1462" s="126"/>
    </row>
    <row r="1463" spans="1:11" s="143" customFormat="1">
      <c r="A1463" s="127" t="str">
        <f t="shared" si="58"/>
        <v>사우디아라비아100000</v>
      </c>
      <c r="B1463" s="127">
        <f t="shared" si="59"/>
        <v>100000</v>
      </c>
      <c r="C1463" s="127">
        <f t="shared" si="60"/>
        <v>2700000</v>
      </c>
      <c r="D1463" s="129">
        <f t="shared" si="61"/>
        <v>105000</v>
      </c>
      <c r="E1463" s="130" t="s">
        <v>7183</v>
      </c>
      <c r="F1463" s="126"/>
      <c r="G1463" s="126"/>
      <c r="H1463" s="126"/>
      <c r="I1463" s="126"/>
      <c r="J1463" s="126"/>
      <c r="K1463" s="126"/>
    </row>
    <row r="1464" spans="1:11" s="143" customFormat="1">
      <c r="A1464" s="127" t="str">
        <f t="shared" si="58"/>
        <v>사우디아라비아101000</v>
      </c>
      <c r="B1464" s="127">
        <f t="shared" si="59"/>
        <v>101000</v>
      </c>
      <c r="C1464" s="127">
        <f t="shared" si="60"/>
        <v>2727000</v>
      </c>
      <c r="D1464" s="129">
        <f t="shared" si="61"/>
        <v>106050</v>
      </c>
      <c r="E1464" s="130" t="s">
        <v>7183</v>
      </c>
      <c r="F1464" s="126"/>
      <c r="G1464" s="126"/>
      <c r="H1464" s="126"/>
      <c r="I1464" s="126"/>
      <c r="J1464" s="126"/>
      <c r="K1464" s="126"/>
    </row>
    <row r="1465" spans="1:11" s="143" customFormat="1">
      <c r="A1465" s="127" t="str">
        <f t="shared" si="58"/>
        <v>사우디아라비아102000</v>
      </c>
      <c r="B1465" s="127">
        <f t="shared" si="59"/>
        <v>102000</v>
      </c>
      <c r="C1465" s="127">
        <f t="shared" si="60"/>
        <v>2754000</v>
      </c>
      <c r="D1465" s="129">
        <f t="shared" si="61"/>
        <v>107100</v>
      </c>
      <c r="E1465" s="130" t="s">
        <v>7183</v>
      </c>
      <c r="F1465" s="126"/>
      <c r="G1465" s="126"/>
      <c r="H1465" s="126"/>
      <c r="I1465" s="126"/>
      <c r="J1465" s="126"/>
      <c r="K1465" s="126"/>
    </row>
    <row r="1466" spans="1:11" s="143" customFormat="1">
      <c r="A1466" s="127" t="str">
        <f t="shared" si="58"/>
        <v>사우디아라비아103000</v>
      </c>
      <c r="B1466" s="127">
        <f t="shared" si="59"/>
        <v>103000</v>
      </c>
      <c r="C1466" s="127">
        <f t="shared" si="60"/>
        <v>2781000</v>
      </c>
      <c r="D1466" s="129">
        <f t="shared" si="61"/>
        <v>108150</v>
      </c>
      <c r="E1466" s="130" t="s">
        <v>7183</v>
      </c>
      <c r="F1466" s="126"/>
      <c r="G1466" s="126"/>
      <c r="H1466" s="126"/>
      <c r="I1466" s="126"/>
      <c r="J1466" s="126"/>
      <c r="K1466" s="126"/>
    </row>
    <row r="1467" spans="1:11" s="143" customFormat="1">
      <c r="A1467" s="127" t="str">
        <f t="shared" si="58"/>
        <v>사우디아라비아104000</v>
      </c>
      <c r="B1467" s="127">
        <f t="shared" si="59"/>
        <v>104000</v>
      </c>
      <c r="C1467" s="127">
        <f t="shared" si="60"/>
        <v>2808000</v>
      </c>
      <c r="D1467" s="129">
        <f t="shared" si="61"/>
        <v>109200</v>
      </c>
      <c r="E1467" s="130" t="s">
        <v>7183</v>
      </c>
      <c r="F1467" s="126"/>
      <c r="G1467" s="126"/>
      <c r="H1467" s="126"/>
      <c r="I1467" s="126"/>
      <c r="J1467" s="126"/>
      <c r="K1467" s="126"/>
    </row>
    <row r="1468" spans="1:11" s="143" customFormat="1">
      <c r="A1468" s="127" t="str">
        <f t="shared" si="58"/>
        <v>사우디아라비아105000</v>
      </c>
      <c r="B1468" s="127">
        <f t="shared" si="59"/>
        <v>105000</v>
      </c>
      <c r="C1468" s="127">
        <f t="shared" si="60"/>
        <v>2835000</v>
      </c>
      <c r="D1468" s="129">
        <f t="shared" si="61"/>
        <v>110250</v>
      </c>
      <c r="E1468" s="130" t="s">
        <v>7183</v>
      </c>
      <c r="F1468" s="126"/>
      <c r="G1468" s="126"/>
      <c r="H1468" s="126"/>
      <c r="I1468" s="126"/>
      <c r="J1468" s="126"/>
      <c r="K1468" s="126"/>
    </row>
    <row r="1469" spans="1:11" s="143" customFormat="1">
      <c r="A1469" s="127" t="str">
        <f t="shared" si="58"/>
        <v>사우디아라비아106000</v>
      </c>
      <c r="B1469" s="127">
        <f t="shared" si="59"/>
        <v>106000</v>
      </c>
      <c r="C1469" s="127">
        <f t="shared" si="60"/>
        <v>2862000</v>
      </c>
      <c r="D1469" s="129">
        <f t="shared" si="61"/>
        <v>111300</v>
      </c>
      <c r="E1469" s="130" t="s">
        <v>7183</v>
      </c>
      <c r="F1469" s="126"/>
      <c r="G1469" s="126"/>
      <c r="H1469" s="126"/>
      <c r="I1469" s="126"/>
      <c r="J1469" s="126"/>
      <c r="K1469" s="126"/>
    </row>
    <row r="1470" spans="1:11" s="143" customFormat="1">
      <c r="A1470" s="127" t="str">
        <f t="shared" si="58"/>
        <v>사우디아라비아107000</v>
      </c>
      <c r="B1470" s="127">
        <f t="shared" si="59"/>
        <v>107000</v>
      </c>
      <c r="C1470" s="127">
        <f t="shared" si="60"/>
        <v>2889000</v>
      </c>
      <c r="D1470" s="129">
        <f t="shared" si="61"/>
        <v>112350</v>
      </c>
      <c r="E1470" s="130" t="s">
        <v>7183</v>
      </c>
      <c r="F1470" s="126"/>
      <c r="G1470" s="126"/>
      <c r="H1470" s="126"/>
      <c r="I1470" s="126"/>
      <c r="J1470" s="126"/>
      <c r="K1470" s="126"/>
    </row>
    <row r="1471" spans="1:11" s="143" customFormat="1">
      <c r="A1471" s="127" t="str">
        <f t="shared" si="58"/>
        <v>사우디아라비아108000</v>
      </c>
      <c r="B1471" s="127">
        <f t="shared" si="59"/>
        <v>108000</v>
      </c>
      <c r="C1471" s="127">
        <f t="shared" si="60"/>
        <v>2916000</v>
      </c>
      <c r="D1471" s="129">
        <f t="shared" si="61"/>
        <v>113400</v>
      </c>
      <c r="E1471" s="130" t="s">
        <v>7183</v>
      </c>
      <c r="F1471" s="126"/>
      <c r="G1471" s="126"/>
      <c r="H1471" s="126"/>
      <c r="I1471" s="126"/>
      <c r="J1471" s="126"/>
      <c r="K1471" s="126"/>
    </row>
    <row r="1472" spans="1:11" s="143" customFormat="1">
      <c r="A1472" s="127" t="str">
        <f t="shared" si="58"/>
        <v>사우디아라비아109000</v>
      </c>
      <c r="B1472" s="127">
        <f t="shared" si="59"/>
        <v>109000</v>
      </c>
      <c r="C1472" s="127">
        <f t="shared" si="60"/>
        <v>2943000</v>
      </c>
      <c r="D1472" s="129">
        <f t="shared" si="61"/>
        <v>114450</v>
      </c>
      <c r="E1472" s="130" t="s">
        <v>7183</v>
      </c>
      <c r="F1472" s="126"/>
      <c r="G1472" s="126"/>
      <c r="H1472" s="126"/>
      <c r="I1472" s="126"/>
      <c r="J1472" s="126"/>
      <c r="K1472" s="126"/>
    </row>
    <row r="1473" spans="1:11" s="143" customFormat="1">
      <c r="A1473" s="127" t="str">
        <f t="shared" si="58"/>
        <v>사우디아라비아110000</v>
      </c>
      <c r="B1473" s="127">
        <f t="shared" si="59"/>
        <v>110000</v>
      </c>
      <c r="C1473" s="127">
        <f t="shared" si="60"/>
        <v>2970000</v>
      </c>
      <c r="D1473" s="129">
        <f t="shared" si="61"/>
        <v>115500</v>
      </c>
      <c r="E1473" s="130" t="s">
        <v>7183</v>
      </c>
      <c r="F1473" s="126"/>
      <c r="G1473" s="126"/>
      <c r="H1473" s="126"/>
      <c r="I1473" s="126"/>
      <c r="J1473" s="126"/>
      <c r="K1473" s="126"/>
    </row>
    <row r="1474" spans="1:11" s="143" customFormat="1">
      <c r="A1474" s="127" t="str">
        <f t="shared" si="58"/>
        <v>사우디아라비아111000</v>
      </c>
      <c r="B1474" s="127">
        <f t="shared" si="59"/>
        <v>111000</v>
      </c>
      <c r="C1474" s="127">
        <f t="shared" si="60"/>
        <v>2997000</v>
      </c>
      <c r="D1474" s="129">
        <f t="shared" si="61"/>
        <v>116550</v>
      </c>
      <c r="E1474" s="130" t="s">
        <v>7183</v>
      </c>
      <c r="F1474" s="126"/>
      <c r="G1474" s="126"/>
      <c r="H1474" s="126"/>
      <c r="I1474" s="126"/>
      <c r="J1474" s="126"/>
      <c r="K1474" s="126"/>
    </row>
    <row r="1475" spans="1:11" s="143" customFormat="1">
      <c r="A1475" s="127" t="str">
        <f t="shared" si="58"/>
        <v>사우디아라비아112000</v>
      </c>
      <c r="B1475" s="127">
        <f t="shared" si="59"/>
        <v>112000</v>
      </c>
      <c r="C1475" s="127">
        <f t="shared" si="60"/>
        <v>3024000</v>
      </c>
      <c r="D1475" s="129">
        <f t="shared" si="61"/>
        <v>117600</v>
      </c>
      <c r="E1475" s="130" t="s">
        <v>7183</v>
      </c>
      <c r="F1475" s="126"/>
      <c r="G1475" s="126"/>
      <c r="H1475" s="126"/>
      <c r="I1475" s="126"/>
      <c r="J1475" s="126"/>
      <c r="K1475" s="126"/>
    </row>
    <row r="1476" spans="1:11" s="143" customFormat="1">
      <c r="A1476" s="127" t="str">
        <f t="shared" si="58"/>
        <v>사우디아라비아113000</v>
      </c>
      <c r="B1476" s="127">
        <f t="shared" si="59"/>
        <v>113000</v>
      </c>
      <c r="C1476" s="127">
        <f t="shared" si="60"/>
        <v>3051000</v>
      </c>
      <c r="D1476" s="129">
        <f t="shared" si="61"/>
        <v>118650</v>
      </c>
      <c r="E1476" s="130" t="s">
        <v>7183</v>
      </c>
      <c r="F1476" s="126"/>
      <c r="G1476" s="126"/>
      <c r="H1476" s="126"/>
      <c r="I1476" s="126"/>
      <c r="J1476" s="126"/>
      <c r="K1476" s="126"/>
    </row>
    <row r="1477" spans="1:11" s="143" customFormat="1">
      <c r="A1477" s="127" t="str">
        <f t="shared" si="58"/>
        <v>사우디아라비아114000</v>
      </c>
      <c r="B1477" s="127">
        <f t="shared" si="59"/>
        <v>114000</v>
      </c>
      <c r="C1477" s="127">
        <f t="shared" si="60"/>
        <v>3078000</v>
      </c>
      <c r="D1477" s="129">
        <f t="shared" si="61"/>
        <v>119700</v>
      </c>
      <c r="E1477" s="130" t="s">
        <v>7183</v>
      </c>
      <c r="F1477" s="126"/>
      <c r="G1477" s="126"/>
      <c r="H1477" s="126"/>
      <c r="I1477" s="126"/>
      <c r="J1477" s="126"/>
      <c r="K1477" s="126"/>
    </row>
    <row r="1478" spans="1:11" s="143" customFormat="1">
      <c r="A1478" s="127" t="str">
        <f t="shared" si="58"/>
        <v>사우디아라비아115000</v>
      </c>
      <c r="B1478" s="127">
        <f t="shared" si="59"/>
        <v>115000</v>
      </c>
      <c r="C1478" s="127">
        <f t="shared" si="60"/>
        <v>3105000</v>
      </c>
      <c r="D1478" s="129">
        <f t="shared" si="61"/>
        <v>120750</v>
      </c>
      <c r="E1478" s="130" t="s">
        <v>7183</v>
      </c>
      <c r="F1478" s="126"/>
      <c r="G1478" s="126"/>
      <c r="H1478" s="126"/>
      <c r="I1478" s="126"/>
      <c r="J1478" s="126"/>
      <c r="K1478" s="126"/>
    </row>
    <row r="1479" spans="1:11" s="143" customFormat="1">
      <c r="A1479" s="127" t="str">
        <f t="shared" si="58"/>
        <v>사우디아라비아116000</v>
      </c>
      <c r="B1479" s="127">
        <f t="shared" si="59"/>
        <v>116000</v>
      </c>
      <c r="C1479" s="127">
        <f t="shared" si="60"/>
        <v>3132000</v>
      </c>
      <c r="D1479" s="129">
        <f t="shared" si="61"/>
        <v>121800</v>
      </c>
      <c r="E1479" s="130" t="s">
        <v>7183</v>
      </c>
      <c r="F1479" s="126"/>
      <c r="G1479" s="126"/>
      <c r="H1479" s="126"/>
      <c r="I1479" s="126"/>
      <c r="J1479" s="126"/>
      <c r="K1479" s="126"/>
    </row>
    <row r="1480" spans="1:11" s="143" customFormat="1">
      <c r="A1480" s="127" t="str">
        <f t="shared" si="58"/>
        <v>사우디아라비아117000</v>
      </c>
      <c r="B1480" s="127">
        <f t="shared" si="59"/>
        <v>117000</v>
      </c>
      <c r="C1480" s="127">
        <f t="shared" si="60"/>
        <v>3159000</v>
      </c>
      <c r="D1480" s="129">
        <f t="shared" si="61"/>
        <v>122850</v>
      </c>
      <c r="E1480" s="130" t="s">
        <v>7183</v>
      </c>
      <c r="F1480" s="126"/>
      <c r="G1480" s="126"/>
      <c r="H1480" s="126"/>
      <c r="I1480" s="126"/>
      <c r="J1480" s="126"/>
      <c r="K1480" s="126"/>
    </row>
    <row r="1481" spans="1:11" s="143" customFormat="1">
      <c r="A1481" s="127" t="str">
        <f t="shared" si="58"/>
        <v>사우디아라비아118000</v>
      </c>
      <c r="B1481" s="127">
        <f t="shared" si="59"/>
        <v>118000</v>
      </c>
      <c r="C1481" s="127">
        <f t="shared" si="60"/>
        <v>3186000</v>
      </c>
      <c r="D1481" s="129">
        <f t="shared" si="61"/>
        <v>123900</v>
      </c>
      <c r="E1481" s="130" t="s">
        <v>7183</v>
      </c>
      <c r="F1481" s="126"/>
      <c r="G1481" s="126"/>
      <c r="H1481" s="126"/>
      <c r="I1481" s="126"/>
      <c r="J1481" s="126"/>
      <c r="K1481" s="126"/>
    </row>
    <row r="1482" spans="1:11" s="143" customFormat="1">
      <c r="A1482" s="127" t="str">
        <f t="shared" si="58"/>
        <v>사우디아라비아119000</v>
      </c>
      <c r="B1482" s="127">
        <f t="shared" si="59"/>
        <v>119000</v>
      </c>
      <c r="C1482" s="127">
        <f t="shared" si="60"/>
        <v>3213000</v>
      </c>
      <c r="D1482" s="129">
        <f t="shared" si="61"/>
        <v>124950</v>
      </c>
      <c r="E1482" s="130" t="s">
        <v>7183</v>
      </c>
      <c r="F1482" s="126"/>
      <c r="G1482" s="126"/>
      <c r="H1482" s="126"/>
      <c r="I1482" s="126"/>
      <c r="J1482" s="126"/>
      <c r="K1482" s="126"/>
    </row>
    <row r="1483" spans="1:11" s="143" customFormat="1">
      <c r="A1483" s="127" t="str">
        <f t="shared" si="58"/>
        <v>사우디아라비아120000</v>
      </c>
      <c r="B1483" s="127">
        <f t="shared" si="59"/>
        <v>120000</v>
      </c>
      <c r="C1483" s="127">
        <f t="shared" si="60"/>
        <v>3240000</v>
      </c>
      <c r="D1483" s="129">
        <f t="shared" si="61"/>
        <v>126000</v>
      </c>
      <c r="E1483" s="130" t="s">
        <v>7183</v>
      </c>
      <c r="F1483" s="126"/>
      <c r="G1483" s="126"/>
      <c r="H1483" s="126"/>
      <c r="I1483" s="126"/>
      <c r="J1483" s="126"/>
      <c r="K1483" s="126"/>
    </row>
    <row r="1484" spans="1:11" s="143" customFormat="1">
      <c r="A1484" s="127" t="str">
        <f t="shared" si="58"/>
        <v>사우디아라비아121000</v>
      </c>
      <c r="B1484" s="127">
        <f t="shared" si="59"/>
        <v>121000</v>
      </c>
      <c r="C1484" s="127">
        <f t="shared" si="60"/>
        <v>3267000</v>
      </c>
      <c r="D1484" s="129">
        <f t="shared" si="61"/>
        <v>127050</v>
      </c>
      <c r="E1484" s="130" t="s">
        <v>7183</v>
      </c>
      <c r="F1484" s="126"/>
      <c r="G1484" s="126"/>
      <c r="H1484" s="126"/>
      <c r="I1484" s="126"/>
      <c r="J1484" s="126"/>
      <c r="K1484" s="126"/>
    </row>
    <row r="1485" spans="1:11" s="143" customFormat="1">
      <c r="A1485" s="127" t="str">
        <f t="shared" si="58"/>
        <v>사우디아라비아122000</v>
      </c>
      <c r="B1485" s="127">
        <f t="shared" si="59"/>
        <v>122000</v>
      </c>
      <c r="C1485" s="127">
        <f t="shared" si="60"/>
        <v>3294000</v>
      </c>
      <c r="D1485" s="129">
        <f t="shared" si="61"/>
        <v>128100</v>
      </c>
      <c r="E1485" s="130" t="s">
        <v>7183</v>
      </c>
      <c r="F1485" s="126"/>
      <c r="G1485" s="126"/>
      <c r="H1485" s="126"/>
      <c r="I1485" s="126"/>
      <c r="J1485" s="126"/>
      <c r="K1485" s="126"/>
    </row>
    <row r="1486" spans="1:11" s="143" customFormat="1">
      <c r="A1486" s="127" t="str">
        <f t="shared" si="58"/>
        <v>사우디아라비아123000</v>
      </c>
      <c r="B1486" s="127">
        <f t="shared" si="59"/>
        <v>123000</v>
      </c>
      <c r="C1486" s="127">
        <f t="shared" si="60"/>
        <v>3321000</v>
      </c>
      <c r="D1486" s="129">
        <f t="shared" si="61"/>
        <v>129150</v>
      </c>
      <c r="E1486" s="130" t="s">
        <v>7183</v>
      </c>
      <c r="F1486" s="126"/>
      <c r="G1486" s="126"/>
      <c r="H1486" s="126"/>
      <c r="I1486" s="126"/>
      <c r="J1486" s="126"/>
      <c r="K1486" s="126"/>
    </row>
    <row r="1487" spans="1:11" s="143" customFormat="1">
      <c r="A1487" s="127" t="str">
        <f t="shared" si="58"/>
        <v>사우디아라비아124000</v>
      </c>
      <c r="B1487" s="127">
        <f t="shared" si="59"/>
        <v>124000</v>
      </c>
      <c r="C1487" s="127">
        <f t="shared" si="60"/>
        <v>3348000</v>
      </c>
      <c r="D1487" s="129">
        <f t="shared" si="61"/>
        <v>130200</v>
      </c>
      <c r="E1487" s="130" t="s">
        <v>7183</v>
      </c>
      <c r="F1487" s="126"/>
      <c r="G1487" s="126"/>
      <c r="H1487" s="126"/>
      <c r="I1487" s="126"/>
      <c r="J1487" s="126"/>
      <c r="K1487" s="126"/>
    </row>
    <row r="1488" spans="1:11" s="143" customFormat="1">
      <c r="A1488" s="127" t="str">
        <f t="shared" si="58"/>
        <v>사우디아라비아125000</v>
      </c>
      <c r="B1488" s="127">
        <f t="shared" si="59"/>
        <v>125000</v>
      </c>
      <c r="C1488" s="127">
        <f t="shared" si="60"/>
        <v>3375000</v>
      </c>
      <c r="D1488" s="129">
        <f t="shared" si="61"/>
        <v>131250</v>
      </c>
      <c r="E1488" s="130" t="s">
        <v>7183</v>
      </c>
      <c r="F1488" s="126"/>
      <c r="G1488" s="126"/>
      <c r="H1488" s="126"/>
      <c r="I1488" s="126"/>
      <c r="J1488" s="126"/>
      <c r="K1488" s="126"/>
    </row>
    <row r="1489" spans="1:11" s="143" customFormat="1">
      <c r="A1489" s="127" t="str">
        <f t="shared" si="58"/>
        <v>사우디아라비아126000</v>
      </c>
      <c r="B1489" s="127">
        <f t="shared" si="59"/>
        <v>126000</v>
      </c>
      <c r="C1489" s="127">
        <f t="shared" si="60"/>
        <v>3402000</v>
      </c>
      <c r="D1489" s="129">
        <f t="shared" si="61"/>
        <v>132300</v>
      </c>
      <c r="E1489" s="130" t="s">
        <v>7183</v>
      </c>
      <c r="F1489" s="126"/>
      <c r="G1489" s="126"/>
      <c r="H1489" s="126"/>
      <c r="I1489" s="126"/>
      <c r="J1489" s="126"/>
      <c r="K1489" s="126"/>
    </row>
    <row r="1490" spans="1:11" s="143" customFormat="1">
      <c r="A1490" s="127" t="str">
        <f t="shared" si="58"/>
        <v>사우디아라비아127000</v>
      </c>
      <c r="B1490" s="127">
        <f t="shared" si="59"/>
        <v>127000</v>
      </c>
      <c r="C1490" s="127">
        <f t="shared" si="60"/>
        <v>3429000</v>
      </c>
      <c r="D1490" s="129">
        <f t="shared" si="61"/>
        <v>133350</v>
      </c>
      <c r="E1490" s="130" t="s">
        <v>7183</v>
      </c>
      <c r="F1490" s="126"/>
      <c r="G1490" s="126"/>
      <c r="H1490" s="126"/>
      <c r="I1490" s="126"/>
      <c r="J1490" s="126"/>
      <c r="K1490" s="126"/>
    </row>
    <row r="1491" spans="1:11" s="143" customFormat="1">
      <c r="A1491" s="127" t="str">
        <f t="shared" si="58"/>
        <v>사우디아라비아128000</v>
      </c>
      <c r="B1491" s="127">
        <f t="shared" si="59"/>
        <v>128000</v>
      </c>
      <c r="C1491" s="127">
        <f t="shared" si="60"/>
        <v>3456000</v>
      </c>
      <c r="D1491" s="129">
        <f t="shared" si="61"/>
        <v>134400</v>
      </c>
      <c r="E1491" s="130" t="s">
        <v>7183</v>
      </c>
      <c r="F1491" s="126"/>
      <c r="G1491" s="126"/>
      <c r="H1491" s="126"/>
      <c r="I1491" s="126"/>
      <c r="J1491" s="126"/>
      <c r="K1491" s="126"/>
    </row>
    <row r="1492" spans="1:11" s="143" customFormat="1">
      <c r="A1492" s="127" t="str">
        <f t="shared" ref="A1492:A1555" si="62">"사우디아라비아"&amp;B1492</f>
        <v>사우디아라비아129000</v>
      </c>
      <c r="B1492" s="127">
        <f t="shared" si="59"/>
        <v>129000</v>
      </c>
      <c r="C1492" s="127">
        <f t="shared" si="60"/>
        <v>3483000</v>
      </c>
      <c r="D1492" s="129">
        <f t="shared" si="61"/>
        <v>135450</v>
      </c>
      <c r="E1492" s="130" t="s">
        <v>7183</v>
      </c>
      <c r="F1492" s="126"/>
      <c r="G1492" s="126"/>
      <c r="H1492" s="126"/>
      <c r="I1492" s="126"/>
      <c r="J1492" s="126"/>
      <c r="K1492" s="126"/>
    </row>
    <row r="1493" spans="1:11" s="143" customFormat="1">
      <c r="A1493" s="127" t="str">
        <f t="shared" si="62"/>
        <v>사우디아라비아130000</v>
      </c>
      <c r="B1493" s="127">
        <f t="shared" ref="B1493:B1556" si="63">B1492+1000</f>
        <v>130000</v>
      </c>
      <c r="C1493" s="127">
        <f t="shared" si="60"/>
        <v>3510000</v>
      </c>
      <c r="D1493" s="129">
        <f t="shared" si="61"/>
        <v>136500</v>
      </c>
      <c r="E1493" s="130" t="s">
        <v>7183</v>
      </c>
      <c r="F1493" s="126"/>
      <c r="G1493" s="126"/>
      <c r="H1493" s="126"/>
      <c r="I1493" s="126"/>
      <c r="J1493" s="126"/>
      <c r="K1493" s="126"/>
    </row>
    <row r="1494" spans="1:11" s="143" customFormat="1">
      <c r="A1494" s="127" t="str">
        <f t="shared" si="62"/>
        <v>사우디아라비아131000</v>
      </c>
      <c r="B1494" s="127">
        <f t="shared" si="63"/>
        <v>131000</v>
      </c>
      <c r="C1494" s="127">
        <f t="shared" ref="C1494:C1557" si="64">C1493+27000</f>
        <v>3537000</v>
      </c>
      <c r="D1494" s="129">
        <f t="shared" si="61"/>
        <v>137550</v>
      </c>
      <c r="E1494" s="130" t="s">
        <v>7183</v>
      </c>
      <c r="F1494" s="126"/>
      <c r="G1494" s="126"/>
      <c r="H1494" s="126"/>
      <c r="I1494" s="126"/>
      <c r="J1494" s="126"/>
      <c r="K1494" s="126"/>
    </row>
    <row r="1495" spans="1:11" s="143" customFormat="1">
      <c r="A1495" s="127" t="str">
        <f t="shared" si="62"/>
        <v>사우디아라비아132000</v>
      </c>
      <c r="B1495" s="127">
        <f t="shared" si="63"/>
        <v>132000</v>
      </c>
      <c r="C1495" s="127">
        <f t="shared" si="64"/>
        <v>3564000</v>
      </c>
      <c r="D1495" s="129">
        <f t="shared" si="61"/>
        <v>138600</v>
      </c>
      <c r="E1495" s="130" t="s">
        <v>7183</v>
      </c>
      <c r="F1495" s="126"/>
      <c r="G1495" s="126"/>
      <c r="H1495" s="126"/>
      <c r="I1495" s="126"/>
      <c r="J1495" s="126"/>
      <c r="K1495" s="126"/>
    </row>
    <row r="1496" spans="1:11" s="143" customFormat="1">
      <c r="A1496" s="127" t="str">
        <f t="shared" si="62"/>
        <v>사우디아라비아133000</v>
      </c>
      <c r="B1496" s="127">
        <f t="shared" si="63"/>
        <v>133000</v>
      </c>
      <c r="C1496" s="127">
        <f t="shared" si="64"/>
        <v>3591000</v>
      </c>
      <c r="D1496" s="129">
        <f t="shared" si="61"/>
        <v>139650</v>
      </c>
      <c r="E1496" s="130" t="s">
        <v>7183</v>
      </c>
      <c r="F1496" s="126"/>
      <c r="G1496" s="126"/>
      <c r="H1496" s="126"/>
      <c r="I1496" s="126"/>
      <c r="J1496" s="126"/>
      <c r="K1496" s="126"/>
    </row>
    <row r="1497" spans="1:11" s="143" customFormat="1">
      <c r="A1497" s="127" t="str">
        <f t="shared" si="62"/>
        <v>사우디아라비아134000</v>
      </c>
      <c r="B1497" s="127">
        <f t="shared" si="63"/>
        <v>134000</v>
      </c>
      <c r="C1497" s="127">
        <f t="shared" si="64"/>
        <v>3618000</v>
      </c>
      <c r="D1497" s="129">
        <f t="shared" si="61"/>
        <v>140700</v>
      </c>
      <c r="E1497" s="130" t="s">
        <v>7183</v>
      </c>
      <c r="F1497" s="126"/>
      <c r="G1497" s="126"/>
      <c r="H1497" s="126"/>
      <c r="I1497" s="126"/>
      <c r="J1497" s="126"/>
      <c r="K1497" s="126"/>
    </row>
    <row r="1498" spans="1:11" s="143" customFormat="1">
      <c r="A1498" s="127" t="str">
        <f t="shared" si="62"/>
        <v>사우디아라비아135000</v>
      </c>
      <c r="B1498" s="127">
        <f t="shared" si="63"/>
        <v>135000</v>
      </c>
      <c r="C1498" s="127">
        <f t="shared" si="64"/>
        <v>3645000</v>
      </c>
      <c r="D1498" s="129">
        <f t="shared" si="61"/>
        <v>141750</v>
      </c>
      <c r="E1498" s="130" t="s">
        <v>7183</v>
      </c>
      <c r="F1498" s="126"/>
      <c r="G1498" s="126"/>
      <c r="H1498" s="126"/>
      <c r="I1498" s="126"/>
      <c r="J1498" s="126"/>
      <c r="K1498" s="126"/>
    </row>
    <row r="1499" spans="1:11" s="143" customFormat="1">
      <c r="A1499" s="127" t="str">
        <f t="shared" si="62"/>
        <v>사우디아라비아136000</v>
      </c>
      <c r="B1499" s="127">
        <f t="shared" si="63"/>
        <v>136000</v>
      </c>
      <c r="C1499" s="127">
        <f t="shared" si="64"/>
        <v>3672000</v>
      </c>
      <c r="D1499" s="129">
        <f t="shared" si="61"/>
        <v>142800</v>
      </c>
      <c r="E1499" s="130" t="s">
        <v>7183</v>
      </c>
      <c r="F1499" s="126"/>
      <c r="G1499" s="126"/>
      <c r="H1499" s="126"/>
      <c r="I1499" s="126"/>
      <c r="J1499" s="126"/>
      <c r="K1499" s="126"/>
    </row>
    <row r="1500" spans="1:11" s="143" customFormat="1">
      <c r="A1500" s="127" t="str">
        <f t="shared" si="62"/>
        <v>사우디아라비아137000</v>
      </c>
      <c r="B1500" s="127">
        <f t="shared" si="63"/>
        <v>137000</v>
      </c>
      <c r="C1500" s="127">
        <f t="shared" si="64"/>
        <v>3699000</v>
      </c>
      <c r="D1500" s="129">
        <f t="shared" si="61"/>
        <v>143850</v>
      </c>
      <c r="E1500" s="130" t="s">
        <v>7183</v>
      </c>
      <c r="F1500" s="126"/>
      <c r="G1500" s="126"/>
      <c r="H1500" s="126"/>
      <c r="I1500" s="126"/>
      <c r="J1500" s="126"/>
      <c r="K1500" s="126"/>
    </row>
    <row r="1501" spans="1:11" s="143" customFormat="1">
      <c r="A1501" s="127" t="str">
        <f t="shared" si="62"/>
        <v>사우디아라비아138000</v>
      </c>
      <c r="B1501" s="127">
        <f t="shared" si="63"/>
        <v>138000</v>
      </c>
      <c r="C1501" s="127">
        <f t="shared" si="64"/>
        <v>3726000</v>
      </c>
      <c r="D1501" s="129">
        <f t="shared" si="61"/>
        <v>144900</v>
      </c>
      <c r="E1501" s="130" t="s">
        <v>7183</v>
      </c>
      <c r="F1501" s="126"/>
      <c r="G1501" s="126"/>
      <c r="H1501" s="126"/>
      <c r="I1501" s="126"/>
      <c r="J1501" s="126"/>
      <c r="K1501" s="126"/>
    </row>
    <row r="1502" spans="1:11" s="143" customFormat="1">
      <c r="A1502" s="127" t="str">
        <f t="shared" si="62"/>
        <v>사우디아라비아139000</v>
      </c>
      <c r="B1502" s="127">
        <f t="shared" si="63"/>
        <v>139000</v>
      </c>
      <c r="C1502" s="127">
        <f t="shared" si="64"/>
        <v>3753000</v>
      </c>
      <c r="D1502" s="129">
        <f t="shared" si="61"/>
        <v>145950</v>
      </c>
      <c r="E1502" s="130" t="s">
        <v>7183</v>
      </c>
      <c r="F1502" s="126"/>
      <c r="G1502" s="126"/>
      <c r="H1502" s="126"/>
      <c r="I1502" s="126"/>
      <c r="J1502" s="126"/>
      <c r="K1502" s="126"/>
    </row>
    <row r="1503" spans="1:11" s="143" customFormat="1">
      <c r="A1503" s="127" t="str">
        <f t="shared" si="62"/>
        <v>사우디아라비아140000</v>
      </c>
      <c r="B1503" s="127">
        <f t="shared" si="63"/>
        <v>140000</v>
      </c>
      <c r="C1503" s="127">
        <f t="shared" si="64"/>
        <v>3780000</v>
      </c>
      <c r="D1503" s="129">
        <f t="shared" si="61"/>
        <v>147000</v>
      </c>
      <c r="E1503" s="130" t="s">
        <v>7183</v>
      </c>
      <c r="F1503" s="126"/>
      <c r="G1503" s="126"/>
      <c r="H1503" s="126"/>
      <c r="I1503" s="126"/>
      <c r="J1503" s="126"/>
      <c r="K1503" s="126"/>
    </row>
    <row r="1504" spans="1:11" s="143" customFormat="1">
      <c r="A1504" s="127" t="str">
        <f t="shared" si="62"/>
        <v>사우디아라비아141000</v>
      </c>
      <c r="B1504" s="127">
        <f t="shared" si="63"/>
        <v>141000</v>
      </c>
      <c r="C1504" s="127">
        <f t="shared" si="64"/>
        <v>3807000</v>
      </c>
      <c r="D1504" s="129">
        <f t="shared" si="61"/>
        <v>148050</v>
      </c>
      <c r="E1504" s="130" t="s">
        <v>7183</v>
      </c>
      <c r="F1504" s="126"/>
      <c r="G1504" s="126"/>
      <c r="H1504" s="126"/>
      <c r="I1504" s="126"/>
      <c r="J1504" s="126"/>
      <c r="K1504" s="126"/>
    </row>
    <row r="1505" spans="1:11" s="143" customFormat="1">
      <c r="A1505" s="127" t="str">
        <f t="shared" si="62"/>
        <v>사우디아라비아142000</v>
      </c>
      <c r="B1505" s="127">
        <f t="shared" si="63"/>
        <v>142000</v>
      </c>
      <c r="C1505" s="127">
        <f t="shared" si="64"/>
        <v>3834000</v>
      </c>
      <c r="D1505" s="129">
        <f t="shared" si="61"/>
        <v>149100</v>
      </c>
      <c r="E1505" s="130" t="s">
        <v>7183</v>
      </c>
      <c r="F1505" s="126"/>
      <c r="G1505" s="126"/>
      <c r="H1505" s="126"/>
      <c r="I1505" s="126"/>
      <c r="J1505" s="126"/>
      <c r="K1505" s="126"/>
    </row>
    <row r="1506" spans="1:11" s="143" customFormat="1">
      <c r="A1506" s="127" t="str">
        <f t="shared" si="62"/>
        <v>사우디아라비아143000</v>
      </c>
      <c r="B1506" s="127">
        <f t="shared" si="63"/>
        <v>143000</v>
      </c>
      <c r="C1506" s="127">
        <f t="shared" si="64"/>
        <v>3861000</v>
      </c>
      <c r="D1506" s="129">
        <f t="shared" si="61"/>
        <v>150150</v>
      </c>
      <c r="E1506" s="130" t="s">
        <v>7183</v>
      </c>
      <c r="F1506" s="126"/>
      <c r="G1506" s="126"/>
      <c r="H1506" s="126"/>
      <c r="I1506" s="126"/>
      <c r="J1506" s="126"/>
      <c r="K1506" s="126"/>
    </row>
    <row r="1507" spans="1:11" s="143" customFormat="1">
      <c r="A1507" s="127" t="str">
        <f t="shared" si="62"/>
        <v>사우디아라비아144000</v>
      </c>
      <c r="B1507" s="127">
        <f t="shared" si="63"/>
        <v>144000</v>
      </c>
      <c r="C1507" s="127">
        <f t="shared" si="64"/>
        <v>3888000</v>
      </c>
      <c r="D1507" s="129">
        <f t="shared" si="61"/>
        <v>151200</v>
      </c>
      <c r="E1507" s="130" t="s">
        <v>7183</v>
      </c>
      <c r="F1507" s="126"/>
      <c r="G1507" s="126"/>
      <c r="H1507" s="126"/>
      <c r="I1507" s="126"/>
      <c r="J1507" s="126"/>
      <c r="K1507" s="126"/>
    </row>
    <row r="1508" spans="1:11" s="143" customFormat="1">
      <c r="A1508" s="127" t="str">
        <f t="shared" si="62"/>
        <v>사우디아라비아145000</v>
      </c>
      <c r="B1508" s="127">
        <f t="shared" si="63"/>
        <v>145000</v>
      </c>
      <c r="C1508" s="127">
        <f t="shared" si="64"/>
        <v>3915000</v>
      </c>
      <c r="D1508" s="129">
        <f t="shared" si="61"/>
        <v>152250</v>
      </c>
      <c r="E1508" s="130" t="s">
        <v>7183</v>
      </c>
      <c r="F1508" s="126"/>
      <c r="G1508" s="126"/>
      <c r="H1508" s="126"/>
      <c r="I1508" s="126"/>
      <c r="J1508" s="126"/>
      <c r="K1508" s="126"/>
    </row>
    <row r="1509" spans="1:11" s="143" customFormat="1">
      <c r="A1509" s="127" t="str">
        <f t="shared" si="62"/>
        <v>사우디아라비아146000</v>
      </c>
      <c r="B1509" s="127">
        <f t="shared" si="63"/>
        <v>146000</v>
      </c>
      <c r="C1509" s="127">
        <f t="shared" si="64"/>
        <v>3942000</v>
      </c>
      <c r="D1509" s="129">
        <f t="shared" si="61"/>
        <v>153300</v>
      </c>
      <c r="E1509" s="130" t="s">
        <v>7183</v>
      </c>
      <c r="F1509" s="126"/>
      <c r="G1509" s="126"/>
      <c r="H1509" s="126"/>
      <c r="I1509" s="126"/>
      <c r="J1509" s="126"/>
      <c r="K1509" s="126"/>
    </row>
    <row r="1510" spans="1:11" s="143" customFormat="1">
      <c r="A1510" s="127" t="str">
        <f t="shared" si="62"/>
        <v>사우디아라비아147000</v>
      </c>
      <c r="B1510" s="127">
        <f t="shared" si="63"/>
        <v>147000</v>
      </c>
      <c r="C1510" s="127">
        <f t="shared" si="64"/>
        <v>3969000</v>
      </c>
      <c r="D1510" s="129">
        <f t="shared" si="61"/>
        <v>154350</v>
      </c>
      <c r="E1510" s="130" t="s">
        <v>7183</v>
      </c>
      <c r="F1510" s="126"/>
      <c r="G1510" s="126"/>
      <c r="H1510" s="126"/>
      <c r="I1510" s="126"/>
      <c r="J1510" s="126"/>
      <c r="K1510" s="126"/>
    </row>
    <row r="1511" spans="1:11" s="143" customFormat="1">
      <c r="A1511" s="127" t="str">
        <f t="shared" si="62"/>
        <v>사우디아라비아148000</v>
      </c>
      <c r="B1511" s="127">
        <f t="shared" si="63"/>
        <v>148000</v>
      </c>
      <c r="C1511" s="127">
        <f t="shared" si="64"/>
        <v>3996000</v>
      </c>
      <c r="D1511" s="129">
        <f t="shared" si="61"/>
        <v>155400</v>
      </c>
      <c r="E1511" s="130" t="s">
        <v>7183</v>
      </c>
      <c r="F1511" s="126"/>
      <c r="G1511" s="126"/>
      <c r="H1511" s="126"/>
      <c r="I1511" s="126"/>
      <c r="J1511" s="126"/>
      <c r="K1511" s="126"/>
    </row>
    <row r="1512" spans="1:11" s="143" customFormat="1">
      <c r="A1512" s="127" t="str">
        <f t="shared" si="62"/>
        <v>사우디아라비아149000</v>
      </c>
      <c r="B1512" s="127">
        <f t="shared" si="63"/>
        <v>149000</v>
      </c>
      <c r="C1512" s="127">
        <f t="shared" si="64"/>
        <v>4023000</v>
      </c>
      <c r="D1512" s="129">
        <f t="shared" si="61"/>
        <v>156450</v>
      </c>
      <c r="E1512" s="130" t="s">
        <v>7183</v>
      </c>
      <c r="F1512" s="126"/>
      <c r="G1512" s="126"/>
      <c r="H1512" s="126"/>
      <c r="I1512" s="126"/>
      <c r="J1512" s="126"/>
      <c r="K1512" s="126"/>
    </row>
    <row r="1513" spans="1:11" s="143" customFormat="1">
      <c r="A1513" s="127" t="str">
        <f t="shared" si="62"/>
        <v>사우디아라비아150000</v>
      </c>
      <c r="B1513" s="127">
        <f t="shared" si="63"/>
        <v>150000</v>
      </c>
      <c r="C1513" s="127">
        <f t="shared" si="64"/>
        <v>4050000</v>
      </c>
      <c r="D1513" s="129">
        <f t="shared" si="61"/>
        <v>157500</v>
      </c>
      <c r="E1513" s="130" t="s">
        <v>7183</v>
      </c>
      <c r="F1513" s="126"/>
      <c r="G1513" s="126"/>
      <c r="H1513" s="126"/>
      <c r="I1513" s="126"/>
      <c r="J1513" s="126"/>
      <c r="K1513" s="126"/>
    </row>
    <row r="1514" spans="1:11" s="143" customFormat="1">
      <c r="A1514" s="127" t="str">
        <f t="shared" si="62"/>
        <v>사우디아라비아151000</v>
      </c>
      <c r="B1514" s="127">
        <f t="shared" si="63"/>
        <v>151000</v>
      </c>
      <c r="C1514" s="127">
        <f t="shared" si="64"/>
        <v>4077000</v>
      </c>
      <c r="D1514" s="129">
        <f t="shared" si="61"/>
        <v>158550</v>
      </c>
      <c r="E1514" s="130" t="s">
        <v>7183</v>
      </c>
      <c r="F1514" s="126"/>
      <c r="G1514" s="126"/>
      <c r="H1514" s="126"/>
      <c r="I1514" s="126"/>
      <c r="J1514" s="126"/>
      <c r="K1514" s="126"/>
    </row>
    <row r="1515" spans="1:11" s="143" customFormat="1">
      <c r="A1515" s="127" t="str">
        <f t="shared" si="62"/>
        <v>사우디아라비아152000</v>
      </c>
      <c r="B1515" s="127">
        <f t="shared" si="63"/>
        <v>152000</v>
      </c>
      <c r="C1515" s="127">
        <f t="shared" si="64"/>
        <v>4104000</v>
      </c>
      <c r="D1515" s="129">
        <f t="shared" si="61"/>
        <v>159600</v>
      </c>
      <c r="E1515" s="130" t="s">
        <v>7183</v>
      </c>
      <c r="F1515" s="126"/>
      <c r="G1515" s="126"/>
      <c r="H1515" s="126"/>
      <c r="I1515" s="126"/>
      <c r="J1515" s="126"/>
      <c r="K1515" s="126"/>
    </row>
    <row r="1516" spans="1:11" s="143" customFormat="1">
      <c r="A1516" s="127" t="str">
        <f t="shared" si="62"/>
        <v>사우디아라비아153000</v>
      </c>
      <c r="B1516" s="127">
        <f t="shared" si="63"/>
        <v>153000</v>
      </c>
      <c r="C1516" s="127">
        <f t="shared" si="64"/>
        <v>4131000</v>
      </c>
      <c r="D1516" s="129">
        <f t="shared" si="61"/>
        <v>160650</v>
      </c>
      <c r="E1516" s="130" t="s">
        <v>7183</v>
      </c>
      <c r="F1516" s="126"/>
      <c r="G1516" s="126"/>
      <c r="H1516" s="126"/>
      <c r="I1516" s="126"/>
      <c r="J1516" s="126"/>
      <c r="K1516" s="126"/>
    </row>
    <row r="1517" spans="1:11" s="143" customFormat="1">
      <c r="A1517" s="127" t="str">
        <f t="shared" si="62"/>
        <v>사우디아라비아154000</v>
      </c>
      <c r="B1517" s="127">
        <f t="shared" si="63"/>
        <v>154000</v>
      </c>
      <c r="C1517" s="127">
        <f t="shared" si="64"/>
        <v>4158000</v>
      </c>
      <c r="D1517" s="129">
        <f t="shared" si="61"/>
        <v>161700</v>
      </c>
      <c r="E1517" s="130" t="s">
        <v>7183</v>
      </c>
      <c r="F1517" s="126"/>
      <c r="G1517" s="126"/>
      <c r="H1517" s="126"/>
      <c r="I1517" s="126"/>
      <c r="J1517" s="126"/>
      <c r="K1517" s="126"/>
    </row>
    <row r="1518" spans="1:11" s="143" customFormat="1">
      <c r="A1518" s="127" t="str">
        <f t="shared" si="62"/>
        <v>사우디아라비아155000</v>
      </c>
      <c r="B1518" s="127">
        <f t="shared" si="63"/>
        <v>155000</v>
      </c>
      <c r="C1518" s="127">
        <f t="shared" si="64"/>
        <v>4185000</v>
      </c>
      <c r="D1518" s="129">
        <f t="shared" si="61"/>
        <v>162750</v>
      </c>
      <c r="E1518" s="130" t="s">
        <v>7183</v>
      </c>
      <c r="F1518" s="126"/>
      <c r="G1518" s="126"/>
      <c r="H1518" s="126"/>
      <c r="I1518" s="126"/>
      <c r="J1518" s="126"/>
      <c r="K1518" s="126"/>
    </row>
    <row r="1519" spans="1:11" s="143" customFormat="1">
      <c r="A1519" s="127" t="str">
        <f t="shared" si="62"/>
        <v>사우디아라비아156000</v>
      </c>
      <c r="B1519" s="127">
        <f t="shared" si="63"/>
        <v>156000</v>
      </c>
      <c r="C1519" s="127">
        <f t="shared" si="64"/>
        <v>4212000</v>
      </c>
      <c r="D1519" s="129">
        <f t="shared" si="61"/>
        <v>163800</v>
      </c>
      <c r="E1519" s="130" t="s">
        <v>7183</v>
      </c>
      <c r="F1519" s="126"/>
      <c r="G1519" s="126"/>
      <c r="H1519" s="126"/>
      <c r="I1519" s="126"/>
      <c r="J1519" s="126"/>
      <c r="K1519" s="126"/>
    </row>
    <row r="1520" spans="1:11" s="143" customFormat="1">
      <c r="A1520" s="127" t="str">
        <f t="shared" si="62"/>
        <v>사우디아라비아157000</v>
      </c>
      <c r="B1520" s="127">
        <f t="shared" si="63"/>
        <v>157000</v>
      </c>
      <c r="C1520" s="127">
        <f t="shared" si="64"/>
        <v>4239000</v>
      </c>
      <c r="D1520" s="129">
        <f t="shared" ref="D1520:D1583" si="65">SUM($G$2)*(B1520*0.001)</f>
        <v>164850</v>
      </c>
      <c r="E1520" s="130" t="s">
        <v>7183</v>
      </c>
      <c r="F1520" s="126"/>
      <c r="G1520" s="126"/>
      <c r="H1520" s="126"/>
      <c r="I1520" s="126"/>
      <c r="J1520" s="126"/>
      <c r="K1520" s="126"/>
    </row>
    <row r="1521" spans="1:11" s="143" customFormat="1">
      <c r="A1521" s="127" t="str">
        <f t="shared" si="62"/>
        <v>사우디아라비아158000</v>
      </c>
      <c r="B1521" s="127">
        <f t="shared" si="63"/>
        <v>158000</v>
      </c>
      <c r="C1521" s="127">
        <f t="shared" si="64"/>
        <v>4266000</v>
      </c>
      <c r="D1521" s="129">
        <f t="shared" si="65"/>
        <v>165900</v>
      </c>
      <c r="E1521" s="130" t="s">
        <v>7183</v>
      </c>
      <c r="F1521" s="126"/>
      <c r="G1521" s="126"/>
      <c r="H1521" s="126"/>
      <c r="I1521" s="126"/>
      <c r="J1521" s="126"/>
      <c r="K1521" s="126"/>
    </row>
    <row r="1522" spans="1:11" s="143" customFormat="1">
      <c r="A1522" s="127" t="str">
        <f t="shared" si="62"/>
        <v>사우디아라비아159000</v>
      </c>
      <c r="B1522" s="127">
        <f t="shared" si="63"/>
        <v>159000</v>
      </c>
      <c r="C1522" s="127">
        <f t="shared" si="64"/>
        <v>4293000</v>
      </c>
      <c r="D1522" s="129">
        <f t="shared" si="65"/>
        <v>166950</v>
      </c>
      <c r="E1522" s="130" t="s">
        <v>7183</v>
      </c>
      <c r="F1522" s="126"/>
      <c r="G1522" s="126"/>
      <c r="H1522" s="126"/>
      <c r="I1522" s="126"/>
      <c r="J1522" s="126"/>
      <c r="K1522" s="126"/>
    </row>
    <row r="1523" spans="1:11" s="143" customFormat="1">
      <c r="A1523" s="127" t="str">
        <f t="shared" si="62"/>
        <v>사우디아라비아160000</v>
      </c>
      <c r="B1523" s="127">
        <f t="shared" si="63"/>
        <v>160000</v>
      </c>
      <c r="C1523" s="127">
        <f t="shared" si="64"/>
        <v>4320000</v>
      </c>
      <c r="D1523" s="129">
        <f t="shared" si="65"/>
        <v>168000</v>
      </c>
      <c r="E1523" s="130" t="s">
        <v>7183</v>
      </c>
      <c r="F1523" s="126"/>
      <c r="G1523" s="126"/>
      <c r="H1523" s="126"/>
      <c r="I1523" s="126"/>
      <c r="J1523" s="126"/>
      <c r="K1523" s="126"/>
    </row>
    <row r="1524" spans="1:11" s="143" customFormat="1">
      <c r="A1524" s="127" t="str">
        <f t="shared" si="62"/>
        <v>사우디아라비아161000</v>
      </c>
      <c r="B1524" s="127">
        <f t="shared" si="63"/>
        <v>161000</v>
      </c>
      <c r="C1524" s="127">
        <f t="shared" si="64"/>
        <v>4347000</v>
      </c>
      <c r="D1524" s="129">
        <f t="shared" si="65"/>
        <v>169050</v>
      </c>
      <c r="E1524" s="130" t="s">
        <v>7183</v>
      </c>
      <c r="F1524" s="126"/>
      <c r="G1524" s="126"/>
      <c r="H1524" s="126"/>
      <c r="I1524" s="126"/>
      <c r="J1524" s="126"/>
      <c r="K1524" s="126"/>
    </row>
    <row r="1525" spans="1:11" s="143" customFormat="1">
      <c r="A1525" s="127" t="str">
        <f t="shared" si="62"/>
        <v>사우디아라비아162000</v>
      </c>
      <c r="B1525" s="127">
        <f t="shared" si="63"/>
        <v>162000</v>
      </c>
      <c r="C1525" s="127">
        <f t="shared" si="64"/>
        <v>4374000</v>
      </c>
      <c r="D1525" s="129">
        <f t="shared" si="65"/>
        <v>170100</v>
      </c>
      <c r="E1525" s="130" t="s">
        <v>7183</v>
      </c>
      <c r="F1525" s="126"/>
      <c r="G1525" s="126"/>
      <c r="H1525" s="126"/>
      <c r="I1525" s="126"/>
      <c r="J1525" s="126"/>
      <c r="K1525" s="126"/>
    </row>
    <row r="1526" spans="1:11" s="143" customFormat="1">
      <c r="A1526" s="127" t="str">
        <f t="shared" si="62"/>
        <v>사우디아라비아163000</v>
      </c>
      <c r="B1526" s="127">
        <f t="shared" si="63"/>
        <v>163000</v>
      </c>
      <c r="C1526" s="127">
        <f t="shared" si="64"/>
        <v>4401000</v>
      </c>
      <c r="D1526" s="129">
        <f t="shared" si="65"/>
        <v>171150</v>
      </c>
      <c r="E1526" s="130" t="s">
        <v>7183</v>
      </c>
      <c r="F1526" s="126"/>
      <c r="G1526" s="126"/>
      <c r="H1526" s="126"/>
      <c r="I1526" s="126"/>
      <c r="J1526" s="126"/>
      <c r="K1526" s="126"/>
    </row>
    <row r="1527" spans="1:11" s="143" customFormat="1">
      <c r="A1527" s="127" t="str">
        <f t="shared" si="62"/>
        <v>사우디아라비아164000</v>
      </c>
      <c r="B1527" s="127">
        <f t="shared" si="63"/>
        <v>164000</v>
      </c>
      <c r="C1527" s="127">
        <f t="shared" si="64"/>
        <v>4428000</v>
      </c>
      <c r="D1527" s="129">
        <f t="shared" si="65"/>
        <v>172200</v>
      </c>
      <c r="E1527" s="130" t="s">
        <v>7183</v>
      </c>
      <c r="F1527" s="126"/>
      <c r="G1527" s="126"/>
      <c r="H1527" s="126"/>
      <c r="I1527" s="126"/>
      <c r="J1527" s="126"/>
      <c r="K1527" s="126"/>
    </row>
    <row r="1528" spans="1:11" s="143" customFormat="1">
      <c r="A1528" s="127" t="str">
        <f t="shared" si="62"/>
        <v>사우디아라비아165000</v>
      </c>
      <c r="B1528" s="127">
        <f t="shared" si="63"/>
        <v>165000</v>
      </c>
      <c r="C1528" s="127">
        <f t="shared" si="64"/>
        <v>4455000</v>
      </c>
      <c r="D1528" s="129">
        <f t="shared" si="65"/>
        <v>173250</v>
      </c>
      <c r="E1528" s="130" t="s">
        <v>7183</v>
      </c>
      <c r="F1528" s="126"/>
      <c r="G1528" s="126"/>
      <c r="H1528" s="126"/>
      <c r="I1528" s="126"/>
      <c r="J1528" s="126"/>
      <c r="K1528" s="126"/>
    </row>
    <row r="1529" spans="1:11" s="143" customFormat="1">
      <c r="A1529" s="127" t="str">
        <f t="shared" si="62"/>
        <v>사우디아라비아166000</v>
      </c>
      <c r="B1529" s="127">
        <f t="shared" si="63"/>
        <v>166000</v>
      </c>
      <c r="C1529" s="127">
        <f t="shared" si="64"/>
        <v>4482000</v>
      </c>
      <c r="D1529" s="129">
        <f t="shared" si="65"/>
        <v>174300</v>
      </c>
      <c r="E1529" s="130" t="s">
        <v>7183</v>
      </c>
      <c r="F1529" s="126"/>
      <c r="G1529" s="126"/>
      <c r="H1529" s="126"/>
      <c r="I1529" s="126"/>
      <c r="J1529" s="126"/>
      <c r="K1529" s="126"/>
    </row>
    <row r="1530" spans="1:11" s="143" customFormat="1">
      <c r="A1530" s="127" t="str">
        <f t="shared" si="62"/>
        <v>사우디아라비아167000</v>
      </c>
      <c r="B1530" s="127">
        <f t="shared" si="63"/>
        <v>167000</v>
      </c>
      <c r="C1530" s="127">
        <f t="shared" si="64"/>
        <v>4509000</v>
      </c>
      <c r="D1530" s="129">
        <f t="shared" si="65"/>
        <v>175350</v>
      </c>
      <c r="E1530" s="130" t="s">
        <v>7183</v>
      </c>
      <c r="F1530" s="126"/>
      <c r="G1530" s="126"/>
      <c r="H1530" s="126"/>
      <c r="I1530" s="126"/>
      <c r="J1530" s="126"/>
      <c r="K1530" s="126"/>
    </row>
    <row r="1531" spans="1:11" s="143" customFormat="1">
      <c r="A1531" s="127" t="str">
        <f t="shared" si="62"/>
        <v>사우디아라비아168000</v>
      </c>
      <c r="B1531" s="127">
        <f t="shared" si="63"/>
        <v>168000</v>
      </c>
      <c r="C1531" s="127">
        <f t="shared" si="64"/>
        <v>4536000</v>
      </c>
      <c r="D1531" s="129">
        <f t="shared" si="65"/>
        <v>176400</v>
      </c>
      <c r="E1531" s="130" t="s">
        <v>7183</v>
      </c>
      <c r="F1531" s="126"/>
      <c r="G1531" s="126"/>
      <c r="H1531" s="126"/>
      <c r="I1531" s="126"/>
      <c r="J1531" s="126"/>
      <c r="K1531" s="126"/>
    </row>
    <row r="1532" spans="1:11" s="143" customFormat="1">
      <c r="A1532" s="127" t="str">
        <f t="shared" si="62"/>
        <v>사우디아라비아169000</v>
      </c>
      <c r="B1532" s="127">
        <f t="shared" si="63"/>
        <v>169000</v>
      </c>
      <c r="C1532" s="127">
        <f t="shared" si="64"/>
        <v>4563000</v>
      </c>
      <c r="D1532" s="129">
        <f t="shared" si="65"/>
        <v>177450</v>
      </c>
      <c r="E1532" s="130" t="s">
        <v>7183</v>
      </c>
      <c r="F1532" s="126"/>
      <c r="G1532" s="126"/>
      <c r="H1532" s="126"/>
      <c r="I1532" s="126"/>
      <c r="J1532" s="126"/>
      <c r="K1532" s="126"/>
    </row>
    <row r="1533" spans="1:11" s="143" customFormat="1">
      <c r="A1533" s="127" t="str">
        <f t="shared" si="62"/>
        <v>사우디아라비아170000</v>
      </c>
      <c r="B1533" s="127">
        <f t="shared" si="63"/>
        <v>170000</v>
      </c>
      <c r="C1533" s="127">
        <f t="shared" si="64"/>
        <v>4590000</v>
      </c>
      <c r="D1533" s="129">
        <f t="shared" si="65"/>
        <v>178500</v>
      </c>
      <c r="E1533" s="130" t="s">
        <v>7183</v>
      </c>
      <c r="F1533" s="126"/>
      <c r="G1533" s="126"/>
      <c r="H1533" s="126"/>
      <c r="I1533" s="126"/>
      <c r="J1533" s="126"/>
      <c r="K1533" s="126"/>
    </row>
    <row r="1534" spans="1:11" s="143" customFormat="1">
      <c r="A1534" s="127" t="str">
        <f t="shared" si="62"/>
        <v>사우디아라비아171000</v>
      </c>
      <c r="B1534" s="127">
        <f t="shared" si="63"/>
        <v>171000</v>
      </c>
      <c r="C1534" s="127">
        <f t="shared" si="64"/>
        <v>4617000</v>
      </c>
      <c r="D1534" s="129">
        <f t="shared" si="65"/>
        <v>179550</v>
      </c>
      <c r="E1534" s="130" t="s">
        <v>7183</v>
      </c>
      <c r="F1534" s="126"/>
      <c r="G1534" s="126"/>
      <c r="H1534" s="126"/>
      <c r="I1534" s="126"/>
      <c r="J1534" s="126"/>
      <c r="K1534" s="126"/>
    </row>
    <row r="1535" spans="1:11" s="143" customFormat="1">
      <c r="A1535" s="127" t="str">
        <f t="shared" si="62"/>
        <v>사우디아라비아172000</v>
      </c>
      <c r="B1535" s="127">
        <f t="shared" si="63"/>
        <v>172000</v>
      </c>
      <c r="C1535" s="127">
        <f t="shared" si="64"/>
        <v>4644000</v>
      </c>
      <c r="D1535" s="129">
        <f t="shared" si="65"/>
        <v>180600</v>
      </c>
      <c r="E1535" s="130" t="s">
        <v>7183</v>
      </c>
      <c r="F1535" s="126"/>
      <c r="G1535" s="126"/>
      <c r="H1535" s="126"/>
      <c r="I1535" s="126"/>
      <c r="J1535" s="126"/>
      <c r="K1535" s="126"/>
    </row>
    <row r="1536" spans="1:11" s="143" customFormat="1">
      <c r="A1536" s="127" t="str">
        <f t="shared" si="62"/>
        <v>사우디아라비아173000</v>
      </c>
      <c r="B1536" s="127">
        <f t="shared" si="63"/>
        <v>173000</v>
      </c>
      <c r="C1536" s="127">
        <f t="shared" si="64"/>
        <v>4671000</v>
      </c>
      <c r="D1536" s="129">
        <f t="shared" si="65"/>
        <v>181650</v>
      </c>
      <c r="E1536" s="130" t="s">
        <v>7183</v>
      </c>
      <c r="F1536" s="126"/>
      <c r="G1536" s="126"/>
      <c r="H1536" s="126"/>
      <c r="I1536" s="126"/>
      <c r="J1536" s="126"/>
      <c r="K1536" s="126"/>
    </row>
    <row r="1537" spans="1:11" s="143" customFormat="1">
      <c r="A1537" s="127" t="str">
        <f t="shared" si="62"/>
        <v>사우디아라비아174000</v>
      </c>
      <c r="B1537" s="127">
        <f t="shared" si="63"/>
        <v>174000</v>
      </c>
      <c r="C1537" s="127">
        <f t="shared" si="64"/>
        <v>4698000</v>
      </c>
      <c r="D1537" s="129">
        <f t="shared" si="65"/>
        <v>182700</v>
      </c>
      <c r="E1537" s="130" t="s">
        <v>7183</v>
      </c>
      <c r="F1537" s="126"/>
      <c r="G1537" s="126"/>
      <c r="H1537" s="126"/>
      <c r="I1537" s="126"/>
      <c r="J1537" s="126"/>
      <c r="K1537" s="126"/>
    </row>
    <row r="1538" spans="1:11" s="143" customFormat="1">
      <c r="A1538" s="127" t="str">
        <f t="shared" si="62"/>
        <v>사우디아라비아175000</v>
      </c>
      <c r="B1538" s="127">
        <f t="shared" si="63"/>
        <v>175000</v>
      </c>
      <c r="C1538" s="127">
        <f t="shared" si="64"/>
        <v>4725000</v>
      </c>
      <c r="D1538" s="129">
        <f t="shared" si="65"/>
        <v>183750</v>
      </c>
      <c r="E1538" s="130" t="s">
        <v>7183</v>
      </c>
      <c r="F1538" s="126"/>
      <c r="G1538" s="126"/>
      <c r="H1538" s="126"/>
      <c r="I1538" s="126"/>
      <c r="J1538" s="126"/>
      <c r="K1538" s="126"/>
    </row>
    <row r="1539" spans="1:11" s="143" customFormat="1">
      <c r="A1539" s="127" t="str">
        <f t="shared" si="62"/>
        <v>사우디아라비아176000</v>
      </c>
      <c r="B1539" s="127">
        <f t="shared" si="63"/>
        <v>176000</v>
      </c>
      <c r="C1539" s="127">
        <f t="shared" si="64"/>
        <v>4752000</v>
      </c>
      <c r="D1539" s="129">
        <f t="shared" si="65"/>
        <v>184800</v>
      </c>
      <c r="E1539" s="130" t="s">
        <v>7183</v>
      </c>
      <c r="F1539" s="126"/>
      <c r="G1539" s="126"/>
      <c r="H1539" s="126"/>
      <c r="I1539" s="126"/>
      <c r="J1539" s="126"/>
      <c r="K1539" s="126"/>
    </row>
    <row r="1540" spans="1:11" s="143" customFormat="1">
      <c r="A1540" s="127" t="str">
        <f t="shared" si="62"/>
        <v>사우디아라비아177000</v>
      </c>
      <c r="B1540" s="127">
        <f t="shared" si="63"/>
        <v>177000</v>
      </c>
      <c r="C1540" s="127">
        <f t="shared" si="64"/>
        <v>4779000</v>
      </c>
      <c r="D1540" s="129">
        <f t="shared" si="65"/>
        <v>185850</v>
      </c>
      <c r="E1540" s="130" t="s">
        <v>7183</v>
      </c>
      <c r="F1540" s="126"/>
      <c r="G1540" s="126"/>
      <c r="H1540" s="126"/>
      <c r="I1540" s="126"/>
      <c r="J1540" s="126"/>
      <c r="K1540" s="126"/>
    </row>
    <row r="1541" spans="1:11" s="143" customFormat="1">
      <c r="A1541" s="127" t="str">
        <f t="shared" si="62"/>
        <v>사우디아라비아178000</v>
      </c>
      <c r="B1541" s="127">
        <f t="shared" si="63"/>
        <v>178000</v>
      </c>
      <c r="C1541" s="127">
        <f t="shared" si="64"/>
        <v>4806000</v>
      </c>
      <c r="D1541" s="129">
        <f t="shared" si="65"/>
        <v>186900</v>
      </c>
      <c r="E1541" s="130" t="s">
        <v>7183</v>
      </c>
      <c r="F1541" s="126"/>
      <c r="G1541" s="126"/>
      <c r="H1541" s="126"/>
      <c r="I1541" s="126"/>
      <c r="J1541" s="126"/>
      <c r="K1541" s="126"/>
    </row>
    <row r="1542" spans="1:11" s="143" customFormat="1">
      <c r="A1542" s="127" t="str">
        <f t="shared" si="62"/>
        <v>사우디아라비아179000</v>
      </c>
      <c r="B1542" s="127">
        <f t="shared" si="63"/>
        <v>179000</v>
      </c>
      <c r="C1542" s="127">
        <f t="shared" si="64"/>
        <v>4833000</v>
      </c>
      <c r="D1542" s="129">
        <f t="shared" si="65"/>
        <v>187950</v>
      </c>
      <c r="E1542" s="130" t="s">
        <v>7183</v>
      </c>
      <c r="F1542" s="126"/>
      <c r="G1542" s="126"/>
      <c r="H1542" s="126"/>
      <c r="I1542" s="126"/>
      <c r="J1542" s="126"/>
      <c r="K1542" s="126"/>
    </row>
    <row r="1543" spans="1:11" s="143" customFormat="1">
      <c r="A1543" s="127" t="str">
        <f t="shared" si="62"/>
        <v>사우디아라비아180000</v>
      </c>
      <c r="B1543" s="127">
        <f t="shared" si="63"/>
        <v>180000</v>
      </c>
      <c r="C1543" s="127">
        <f t="shared" si="64"/>
        <v>4860000</v>
      </c>
      <c r="D1543" s="129">
        <f t="shared" si="65"/>
        <v>189000</v>
      </c>
      <c r="E1543" s="130" t="s">
        <v>7183</v>
      </c>
      <c r="F1543" s="126"/>
      <c r="G1543" s="126"/>
      <c r="H1543" s="126"/>
      <c r="I1543" s="126"/>
      <c r="J1543" s="126"/>
      <c r="K1543" s="126"/>
    </row>
    <row r="1544" spans="1:11" s="143" customFormat="1">
      <c r="A1544" s="127" t="str">
        <f t="shared" si="62"/>
        <v>사우디아라비아181000</v>
      </c>
      <c r="B1544" s="127">
        <f t="shared" si="63"/>
        <v>181000</v>
      </c>
      <c r="C1544" s="127">
        <f t="shared" si="64"/>
        <v>4887000</v>
      </c>
      <c r="D1544" s="129">
        <f t="shared" si="65"/>
        <v>190050</v>
      </c>
      <c r="E1544" s="130" t="s">
        <v>7183</v>
      </c>
      <c r="F1544" s="126"/>
      <c r="G1544" s="126"/>
      <c r="H1544" s="126"/>
      <c r="I1544" s="126"/>
      <c r="J1544" s="126"/>
      <c r="K1544" s="126"/>
    </row>
    <row r="1545" spans="1:11" s="143" customFormat="1">
      <c r="A1545" s="127" t="str">
        <f t="shared" si="62"/>
        <v>사우디아라비아182000</v>
      </c>
      <c r="B1545" s="127">
        <f t="shared" si="63"/>
        <v>182000</v>
      </c>
      <c r="C1545" s="127">
        <f t="shared" si="64"/>
        <v>4914000</v>
      </c>
      <c r="D1545" s="129">
        <f t="shared" si="65"/>
        <v>191100</v>
      </c>
      <c r="E1545" s="130" t="s">
        <v>7183</v>
      </c>
      <c r="F1545" s="126"/>
      <c r="G1545" s="126"/>
      <c r="H1545" s="126"/>
      <c r="I1545" s="126"/>
      <c r="J1545" s="126"/>
      <c r="K1545" s="126"/>
    </row>
    <row r="1546" spans="1:11" s="143" customFormat="1">
      <c r="A1546" s="127" t="str">
        <f t="shared" si="62"/>
        <v>사우디아라비아183000</v>
      </c>
      <c r="B1546" s="127">
        <f t="shared" si="63"/>
        <v>183000</v>
      </c>
      <c r="C1546" s="127">
        <f t="shared" si="64"/>
        <v>4941000</v>
      </c>
      <c r="D1546" s="129">
        <f t="shared" si="65"/>
        <v>192150</v>
      </c>
      <c r="E1546" s="130" t="s">
        <v>7183</v>
      </c>
      <c r="F1546" s="126"/>
      <c r="G1546" s="126"/>
      <c r="H1546" s="126"/>
      <c r="I1546" s="126"/>
      <c r="J1546" s="126"/>
      <c r="K1546" s="126"/>
    </row>
    <row r="1547" spans="1:11" s="143" customFormat="1">
      <c r="A1547" s="127" t="str">
        <f t="shared" si="62"/>
        <v>사우디아라비아184000</v>
      </c>
      <c r="B1547" s="127">
        <f t="shared" si="63"/>
        <v>184000</v>
      </c>
      <c r="C1547" s="127">
        <f t="shared" si="64"/>
        <v>4968000</v>
      </c>
      <c r="D1547" s="129">
        <f t="shared" si="65"/>
        <v>193200</v>
      </c>
      <c r="E1547" s="130" t="s">
        <v>7183</v>
      </c>
      <c r="F1547" s="126"/>
      <c r="G1547" s="126"/>
      <c r="H1547" s="126"/>
      <c r="I1547" s="126"/>
      <c r="J1547" s="126"/>
      <c r="K1547" s="126"/>
    </row>
    <row r="1548" spans="1:11" s="143" customFormat="1">
      <c r="A1548" s="127" t="str">
        <f t="shared" si="62"/>
        <v>사우디아라비아185000</v>
      </c>
      <c r="B1548" s="127">
        <f t="shared" si="63"/>
        <v>185000</v>
      </c>
      <c r="C1548" s="127">
        <f t="shared" si="64"/>
        <v>4995000</v>
      </c>
      <c r="D1548" s="129">
        <f t="shared" si="65"/>
        <v>194250</v>
      </c>
      <c r="E1548" s="130" t="s">
        <v>7183</v>
      </c>
      <c r="F1548" s="126"/>
      <c r="G1548" s="126"/>
      <c r="H1548" s="126"/>
      <c r="I1548" s="126"/>
      <c r="J1548" s="126"/>
      <c r="K1548" s="126"/>
    </row>
    <row r="1549" spans="1:11" s="143" customFormat="1">
      <c r="A1549" s="127" t="str">
        <f t="shared" si="62"/>
        <v>사우디아라비아186000</v>
      </c>
      <c r="B1549" s="127">
        <f t="shared" si="63"/>
        <v>186000</v>
      </c>
      <c r="C1549" s="127">
        <f t="shared" si="64"/>
        <v>5022000</v>
      </c>
      <c r="D1549" s="129">
        <f t="shared" si="65"/>
        <v>195300</v>
      </c>
      <c r="E1549" s="130" t="s">
        <v>7183</v>
      </c>
      <c r="F1549" s="126"/>
      <c r="G1549" s="126"/>
      <c r="H1549" s="126"/>
      <c r="I1549" s="126"/>
      <c r="J1549" s="126"/>
      <c r="K1549" s="126"/>
    </row>
    <row r="1550" spans="1:11" s="143" customFormat="1">
      <c r="A1550" s="127" t="str">
        <f t="shared" si="62"/>
        <v>사우디아라비아187000</v>
      </c>
      <c r="B1550" s="127">
        <f t="shared" si="63"/>
        <v>187000</v>
      </c>
      <c r="C1550" s="127">
        <f t="shared" si="64"/>
        <v>5049000</v>
      </c>
      <c r="D1550" s="129">
        <f t="shared" si="65"/>
        <v>196350</v>
      </c>
      <c r="E1550" s="130" t="s">
        <v>7183</v>
      </c>
      <c r="F1550" s="126"/>
      <c r="G1550" s="126"/>
      <c r="H1550" s="126"/>
      <c r="I1550" s="126"/>
      <c r="J1550" s="126"/>
      <c r="K1550" s="126"/>
    </row>
    <row r="1551" spans="1:11" s="143" customFormat="1">
      <c r="A1551" s="127" t="str">
        <f t="shared" si="62"/>
        <v>사우디아라비아188000</v>
      </c>
      <c r="B1551" s="127">
        <f t="shared" si="63"/>
        <v>188000</v>
      </c>
      <c r="C1551" s="127">
        <f t="shared" si="64"/>
        <v>5076000</v>
      </c>
      <c r="D1551" s="129">
        <f t="shared" si="65"/>
        <v>197400</v>
      </c>
      <c r="E1551" s="130" t="s">
        <v>7183</v>
      </c>
      <c r="F1551" s="126"/>
      <c r="G1551" s="126"/>
      <c r="H1551" s="126"/>
      <c r="I1551" s="126"/>
      <c r="J1551" s="126"/>
      <c r="K1551" s="126"/>
    </row>
    <row r="1552" spans="1:11" s="143" customFormat="1">
      <c r="A1552" s="127" t="str">
        <f t="shared" si="62"/>
        <v>사우디아라비아189000</v>
      </c>
      <c r="B1552" s="127">
        <f t="shared" si="63"/>
        <v>189000</v>
      </c>
      <c r="C1552" s="127">
        <f t="shared" si="64"/>
        <v>5103000</v>
      </c>
      <c r="D1552" s="129">
        <f t="shared" si="65"/>
        <v>198450</v>
      </c>
      <c r="E1552" s="130" t="s">
        <v>7183</v>
      </c>
      <c r="F1552" s="126"/>
      <c r="G1552" s="126"/>
      <c r="H1552" s="126"/>
      <c r="I1552" s="126"/>
      <c r="J1552" s="126"/>
      <c r="K1552" s="126"/>
    </row>
    <row r="1553" spans="1:11" s="143" customFormat="1">
      <c r="A1553" s="127" t="str">
        <f t="shared" si="62"/>
        <v>사우디아라비아190000</v>
      </c>
      <c r="B1553" s="127">
        <f t="shared" si="63"/>
        <v>190000</v>
      </c>
      <c r="C1553" s="127">
        <f t="shared" si="64"/>
        <v>5130000</v>
      </c>
      <c r="D1553" s="129">
        <f t="shared" si="65"/>
        <v>199500</v>
      </c>
      <c r="E1553" s="130" t="s">
        <v>7183</v>
      </c>
      <c r="F1553" s="126"/>
      <c r="G1553" s="126"/>
      <c r="H1553" s="126"/>
      <c r="I1553" s="126"/>
      <c r="J1553" s="126"/>
      <c r="K1553" s="126"/>
    </row>
    <row r="1554" spans="1:11" s="143" customFormat="1">
      <c r="A1554" s="127" t="str">
        <f t="shared" si="62"/>
        <v>사우디아라비아191000</v>
      </c>
      <c r="B1554" s="127">
        <f t="shared" si="63"/>
        <v>191000</v>
      </c>
      <c r="C1554" s="127">
        <f t="shared" si="64"/>
        <v>5157000</v>
      </c>
      <c r="D1554" s="129">
        <f t="shared" si="65"/>
        <v>200550</v>
      </c>
      <c r="E1554" s="130" t="s">
        <v>7183</v>
      </c>
      <c r="F1554" s="126"/>
      <c r="G1554" s="126"/>
      <c r="H1554" s="126"/>
      <c r="I1554" s="126"/>
      <c r="J1554" s="126"/>
      <c r="K1554" s="126"/>
    </row>
    <row r="1555" spans="1:11" s="143" customFormat="1">
      <c r="A1555" s="127" t="str">
        <f t="shared" si="62"/>
        <v>사우디아라비아192000</v>
      </c>
      <c r="B1555" s="127">
        <f t="shared" si="63"/>
        <v>192000</v>
      </c>
      <c r="C1555" s="127">
        <f t="shared" si="64"/>
        <v>5184000</v>
      </c>
      <c r="D1555" s="129">
        <f t="shared" si="65"/>
        <v>201600</v>
      </c>
      <c r="E1555" s="130" t="s">
        <v>7183</v>
      </c>
      <c r="F1555" s="126"/>
      <c r="G1555" s="126"/>
      <c r="H1555" s="126"/>
      <c r="I1555" s="126"/>
      <c r="J1555" s="126"/>
      <c r="K1555" s="126"/>
    </row>
    <row r="1556" spans="1:11" s="143" customFormat="1">
      <c r="A1556" s="127" t="str">
        <f t="shared" ref="A1556:A1619" si="66">"사우디아라비아"&amp;B1556</f>
        <v>사우디아라비아193000</v>
      </c>
      <c r="B1556" s="127">
        <f t="shared" si="63"/>
        <v>193000</v>
      </c>
      <c r="C1556" s="127">
        <f t="shared" si="64"/>
        <v>5211000</v>
      </c>
      <c r="D1556" s="129">
        <f t="shared" si="65"/>
        <v>202650</v>
      </c>
      <c r="E1556" s="130" t="s">
        <v>7183</v>
      </c>
      <c r="F1556" s="126"/>
      <c r="G1556" s="126"/>
      <c r="H1556" s="126"/>
      <c r="I1556" s="126"/>
      <c r="J1556" s="126"/>
      <c r="K1556" s="126"/>
    </row>
    <row r="1557" spans="1:11" s="143" customFormat="1">
      <c r="A1557" s="127" t="str">
        <f t="shared" si="66"/>
        <v>사우디아라비아194000</v>
      </c>
      <c r="B1557" s="127">
        <f t="shared" ref="B1557:B1620" si="67">B1556+1000</f>
        <v>194000</v>
      </c>
      <c r="C1557" s="127">
        <f t="shared" si="64"/>
        <v>5238000</v>
      </c>
      <c r="D1557" s="129">
        <f t="shared" si="65"/>
        <v>203700</v>
      </c>
      <c r="E1557" s="130" t="s">
        <v>7183</v>
      </c>
      <c r="F1557" s="126"/>
      <c r="G1557" s="126"/>
      <c r="H1557" s="126"/>
      <c r="I1557" s="126"/>
      <c r="J1557" s="126"/>
      <c r="K1557" s="126"/>
    </row>
    <row r="1558" spans="1:11" s="143" customFormat="1">
      <c r="A1558" s="127" t="str">
        <f t="shared" si="66"/>
        <v>사우디아라비아195000</v>
      </c>
      <c r="B1558" s="127">
        <f t="shared" si="67"/>
        <v>195000</v>
      </c>
      <c r="C1558" s="127">
        <f t="shared" ref="C1558:C1621" si="68">C1557+27000</f>
        <v>5265000</v>
      </c>
      <c r="D1558" s="129">
        <f t="shared" si="65"/>
        <v>204750</v>
      </c>
      <c r="E1558" s="130" t="s">
        <v>7183</v>
      </c>
      <c r="F1558" s="126"/>
      <c r="G1558" s="126"/>
      <c r="H1558" s="126"/>
      <c r="I1558" s="126"/>
      <c r="J1558" s="126"/>
      <c r="K1558" s="126"/>
    </row>
    <row r="1559" spans="1:11" s="143" customFormat="1">
      <c r="A1559" s="127" t="str">
        <f t="shared" si="66"/>
        <v>사우디아라비아196000</v>
      </c>
      <c r="B1559" s="127">
        <f t="shared" si="67"/>
        <v>196000</v>
      </c>
      <c r="C1559" s="127">
        <f t="shared" si="68"/>
        <v>5292000</v>
      </c>
      <c r="D1559" s="129">
        <f t="shared" si="65"/>
        <v>205800</v>
      </c>
      <c r="E1559" s="130" t="s">
        <v>7183</v>
      </c>
      <c r="F1559" s="126"/>
      <c r="G1559" s="126"/>
      <c r="H1559" s="126"/>
      <c r="I1559" s="126"/>
      <c r="J1559" s="126"/>
      <c r="K1559" s="126"/>
    </row>
    <row r="1560" spans="1:11" s="143" customFormat="1">
      <c r="A1560" s="127" t="str">
        <f t="shared" si="66"/>
        <v>사우디아라비아197000</v>
      </c>
      <c r="B1560" s="127">
        <f t="shared" si="67"/>
        <v>197000</v>
      </c>
      <c r="C1560" s="127">
        <f t="shared" si="68"/>
        <v>5319000</v>
      </c>
      <c r="D1560" s="129">
        <f t="shared" si="65"/>
        <v>206850</v>
      </c>
      <c r="E1560" s="130" t="s">
        <v>7183</v>
      </c>
      <c r="F1560" s="126"/>
      <c r="G1560" s="126"/>
      <c r="H1560" s="126"/>
      <c r="I1560" s="126"/>
      <c r="J1560" s="126"/>
      <c r="K1560" s="126"/>
    </row>
    <row r="1561" spans="1:11" s="143" customFormat="1">
      <c r="A1561" s="127" t="str">
        <f t="shared" si="66"/>
        <v>사우디아라비아198000</v>
      </c>
      <c r="B1561" s="127">
        <f t="shared" si="67"/>
        <v>198000</v>
      </c>
      <c r="C1561" s="127">
        <f t="shared" si="68"/>
        <v>5346000</v>
      </c>
      <c r="D1561" s="129">
        <f t="shared" si="65"/>
        <v>207900</v>
      </c>
      <c r="E1561" s="130" t="s">
        <v>7183</v>
      </c>
      <c r="F1561" s="126"/>
      <c r="G1561" s="126"/>
      <c r="H1561" s="126"/>
      <c r="I1561" s="126"/>
      <c r="J1561" s="126"/>
      <c r="K1561" s="126"/>
    </row>
    <row r="1562" spans="1:11" s="143" customFormat="1">
      <c r="A1562" s="127" t="str">
        <f t="shared" si="66"/>
        <v>사우디아라비아199000</v>
      </c>
      <c r="B1562" s="127">
        <f t="shared" si="67"/>
        <v>199000</v>
      </c>
      <c r="C1562" s="127">
        <f t="shared" si="68"/>
        <v>5373000</v>
      </c>
      <c r="D1562" s="129">
        <f t="shared" si="65"/>
        <v>208950</v>
      </c>
      <c r="E1562" s="130" t="s">
        <v>7183</v>
      </c>
      <c r="F1562" s="126"/>
      <c r="G1562" s="126"/>
      <c r="H1562" s="126"/>
      <c r="I1562" s="126"/>
      <c r="J1562" s="126"/>
      <c r="K1562" s="126"/>
    </row>
    <row r="1563" spans="1:11" s="143" customFormat="1">
      <c r="A1563" s="127" t="str">
        <f t="shared" si="66"/>
        <v>사우디아라비아200000</v>
      </c>
      <c r="B1563" s="127">
        <f t="shared" si="67"/>
        <v>200000</v>
      </c>
      <c r="C1563" s="127">
        <f t="shared" si="68"/>
        <v>5400000</v>
      </c>
      <c r="D1563" s="129">
        <f t="shared" si="65"/>
        <v>210000</v>
      </c>
      <c r="E1563" s="130" t="s">
        <v>7183</v>
      </c>
      <c r="F1563" s="126"/>
      <c r="G1563" s="126"/>
      <c r="H1563" s="126"/>
      <c r="I1563" s="126"/>
      <c r="J1563" s="126"/>
      <c r="K1563" s="126"/>
    </row>
    <row r="1564" spans="1:11" s="143" customFormat="1">
      <c r="A1564" s="127" t="str">
        <f t="shared" si="66"/>
        <v>사우디아라비아201000</v>
      </c>
      <c r="B1564" s="127">
        <f t="shared" si="67"/>
        <v>201000</v>
      </c>
      <c r="C1564" s="127">
        <f t="shared" si="68"/>
        <v>5427000</v>
      </c>
      <c r="D1564" s="129">
        <f t="shared" si="65"/>
        <v>211050</v>
      </c>
      <c r="E1564" s="130" t="s">
        <v>7183</v>
      </c>
      <c r="F1564" s="126"/>
      <c r="G1564" s="126"/>
      <c r="H1564" s="126"/>
      <c r="I1564" s="126"/>
      <c r="J1564" s="126"/>
      <c r="K1564" s="126"/>
    </row>
    <row r="1565" spans="1:11" s="143" customFormat="1">
      <c r="A1565" s="127" t="str">
        <f t="shared" si="66"/>
        <v>사우디아라비아202000</v>
      </c>
      <c r="B1565" s="127">
        <f t="shared" si="67"/>
        <v>202000</v>
      </c>
      <c r="C1565" s="127">
        <f t="shared" si="68"/>
        <v>5454000</v>
      </c>
      <c r="D1565" s="129">
        <f t="shared" si="65"/>
        <v>212100</v>
      </c>
      <c r="E1565" s="130" t="s">
        <v>7183</v>
      </c>
      <c r="F1565" s="126"/>
      <c r="G1565" s="126"/>
      <c r="H1565" s="126"/>
      <c r="I1565" s="126"/>
      <c r="J1565" s="126"/>
      <c r="K1565" s="126"/>
    </row>
    <row r="1566" spans="1:11" s="143" customFormat="1">
      <c r="A1566" s="127" t="str">
        <f t="shared" si="66"/>
        <v>사우디아라비아203000</v>
      </c>
      <c r="B1566" s="127">
        <f t="shared" si="67"/>
        <v>203000</v>
      </c>
      <c r="C1566" s="127">
        <f t="shared" si="68"/>
        <v>5481000</v>
      </c>
      <c r="D1566" s="129">
        <f t="shared" si="65"/>
        <v>213150</v>
      </c>
      <c r="E1566" s="130" t="s">
        <v>7183</v>
      </c>
      <c r="F1566" s="126"/>
      <c r="G1566" s="126"/>
      <c r="H1566" s="126"/>
      <c r="I1566" s="126"/>
      <c r="J1566" s="126"/>
      <c r="K1566" s="126"/>
    </row>
    <row r="1567" spans="1:11" s="143" customFormat="1">
      <c r="A1567" s="127" t="str">
        <f t="shared" si="66"/>
        <v>사우디아라비아204000</v>
      </c>
      <c r="B1567" s="127">
        <f t="shared" si="67"/>
        <v>204000</v>
      </c>
      <c r="C1567" s="127">
        <f t="shared" si="68"/>
        <v>5508000</v>
      </c>
      <c r="D1567" s="129">
        <f t="shared" si="65"/>
        <v>214200</v>
      </c>
      <c r="E1567" s="130" t="s">
        <v>7183</v>
      </c>
      <c r="F1567" s="126"/>
      <c r="G1567" s="126"/>
      <c r="H1567" s="126"/>
      <c r="I1567" s="126"/>
      <c r="J1567" s="126"/>
      <c r="K1567" s="126"/>
    </row>
    <row r="1568" spans="1:11" s="143" customFormat="1">
      <c r="A1568" s="127" t="str">
        <f t="shared" si="66"/>
        <v>사우디아라비아205000</v>
      </c>
      <c r="B1568" s="127">
        <f t="shared" si="67"/>
        <v>205000</v>
      </c>
      <c r="C1568" s="127">
        <f t="shared" si="68"/>
        <v>5535000</v>
      </c>
      <c r="D1568" s="129">
        <f t="shared" si="65"/>
        <v>215250</v>
      </c>
      <c r="E1568" s="130" t="s">
        <v>7183</v>
      </c>
      <c r="F1568" s="126"/>
      <c r="G1568" s="126"/>
      <c r="H1568" s="126"/>
      <c r="I1568" s="126"/>
      <c r="J1568" s="126"/>
      <c r="K1568" s="126"/>
    </row>
    <row r="1569" spans="1:11" s="143" customFormat="1">
      <c r="A1569" s="127" t="str">
        <f t="shared" si="66"/>
        <v>사우디아라비아206000</v>
      </c>
      <c r="B1569" s="127">
        <f t="shared" si="67"/>
        <v>206000</v>
      </c>
      <c r="C1569" s="127">
        <f t="shared" si="68"/>
        <v>5562000</v>
      </c>
      <c r="D1569" s="129">
        <f t="shared" si="65"/>
        <v>216300</v>
      </c>
      <c r="E1569" s="130" t="s">
        <v>7183</v>
      </c>
      <c r="F1569" s="126"/>
      <c r="G1569" s="126"/>
      <c r="H1569" s="126"/>
      <c r="I1569" s="126"/>
      <c r="J1569" s="126"/>
      <c r="K1569" s="126"/>
    </row>
    <row r="1570" spans="1:11" s="143" customFormat="1">
      <c r="A1570" s="127" t="str">
        <f t="shared" si="66"/>
        <v>사우디아라비아207000</v>
      </c>
      <c r="B1570" s="127">
        <f t="shared" si="67"/>
        <v>207000</v>
      </c>
      <c r="C1570" s="127">
        <f t="shared" si="68"/>
        <v>5589000</v>
      </c>
      <c r="D1570" s="129">
        <f t="shared" si="65"/>
        <v>217350</v>
      </c>
      <c r="E1570" s="130" t="s">
        <v>7183</v>
      </c>
      <c r="F1570" s="126"/>
      <c r="G1570" s="126"/>
      <c r="H1570" s="126"/>
      <c r="I1570" s="126"/>
      <c r="J1570" s="126"/>
      <c r="K1570" s="126"/>
    </row>
    <row r="1571" spans="1:11" s="143" customFormat="1">
      <c r="A1571" s="127" t="str">
        <f t="shared" si="66"/>
        <v>사우디아라비아208000</v>
      </c>
      <c r="B1571" s="127">
        <f t="shared" si="67"/>
        <v>208000</v>
      </c>
      <c r="C1571" s="127">
        <f t="shared" si="68"/>
        <v>5616000</v>
      </c>
      <c r="D1571" s="129">
        <f t="shared" si="65"/>
        <v>218400</v>
      </c>
      <c r="E1571" s="130" t="s">
        <v>7183</v>
      </c>
      <c r="F1571" s="126"/>
      <c r="G1571" s="126"/>
      <c r="H1571" s="126"/>
      <c r="I1571" s="126"/>
      <c r="J1571" s="126"/>
      <c r="K1571" s="126"/>
    </row>
    <row r="1572" spans="1:11" s="143" customFormat="1">
      <c r="A1572" s="127" t="str">
        <f t="shared" si="66"/>
        <v>사우디아라비아209000</v>
      </c>
      <c r="B1572" s="127">
        <f t="shared" si="67"/>
        <v>209000</v>
      </c>
      <c r="C1572" s="127">
        <f t="shared" si="68"/>
        <v>5643000</v>
      </c>
      <c r="D1572" s="129">
        <f t="shared" si="65"/>
        <v>219450</v>
      </c>
      <c r="E1572" s="130" t="s">
        <v>7183</v>
      </c>
      <c r="F1572" s="126"/>
      <c r="G1572" s="126"/>
      <c r="H1572" s="126"/>
      <c r="I1572" s="126"/>
      <c r="J1572" s="126"/>
      <c r="K1572" s="126"/>
    </row>
    <row r="1573" spans="1:11" s="143" customFormat="1">
      <c r="A1573" s="127" t="str">
        <f t="shared" si="66"/>
        <v>사우디아라비아210000</v>
      </c>
      <c r="B1573" s="127">
        <f t="shared" si="67"/>
        <v>210000</v>
      </c>
      <c r="C1573" s="127">
        <f t="shared" si="68"/>
        <v>5670000</v>
      </c>
      <c r="D1573" s="129">
        <f t="shared" si="65"/>
        <v>220500</v>
      </c>
      <c r="E1573" s="130" t="s">
        <v>7183</v>
      </c>
      <c r="F1573" s="126"/>
      <c r="G1573" s="126"/>
      <c r="H1573" s="126"/>
      <c r="I1573" s="126"/>
      <c r="J1573" s="126"/>
      <c r="K1573" s="126"/>
    </row>
    <row r="1574" spans="1:11" s="143" customFormat="1">
      <c r="A1574" s="127" t="str">
        <f t="shared" si="66"/>
        <v>사우디아라비아211000</v>
      </c>
      <c r="B1574" s="127">
        <f t="shared" si="67"/>
        <v>211000</v>
      </c>
      <c r="C1574" s="127">
        <f t="shared" si="68"/>
        <v>5697000</v>
      </c>
      <c r="D1574" s="129">
        <f t="shared" si="65"/>
        <v>221550</v>
      </c>
      <c r="E1574" s="130" t="s">
        <v>7183</v>
      </c>
      <c r="F1574" s="126"/>
      <c r="G1574" s="126"/>
      <c r="H1574" s="126"/>
      <c r="I1574" s="126"/>
      <c r="J1574" s="126"/>
      <c r="K1574" s="126"/>
    </row>
    <row r="1575" spans="1:11" s="143" customFormat="1">
      <c r="A1575" s="127" t="str">
        <f t="shared" si="66"/>
        <v>사우디아라비아212000</v>
      </c>
      <c r="B1575" s="127">
        <f t="shared" si="67"/>
        <v>212000</v>
      </c>
      <c r="C1575" s="127">
        <f t="shared" si="68"/>
        <v>5724000</v>
      </c>
      <c r="D1575" s="129">
        <f t="shared" si="65"/>
        <v>222600</v>
      </c>
      <c r="E1575" s="130" t="s">
        <v>7183</v>
      </c>
      <c r="F1575" s="126"/>
      <c r="G1575" s="126"/>
      <c r="H1575" s="126"/>
      <c r="I1575" s="126"/>
      <c r="J1575" s="126"/>
      <c r="K1575" s="126"/>
    </row>
    <row r="1576" spans="1:11" s="143" customFormat="1">
      <c r="A1576" s="127" t="str">
        <f t="shared" si="66"/>
        <v>사우디아라비아213000</v>
      </c>
      <c r="B1576" s="127">
        <f t="shared" si="67"/>
        <v>213000</v>
      </c>
      <c r="C1576" s="127">
        <f t="shared" si="68"/>
        <v>5751000</v>
      </c>
      <c r="D1576" s="129">
        <f t="shared" si="65"/>
        <v>223650</v>
      </c>
      <c r="E1576" s="130" t="s">
        <v>7183</v>
      </c>
      <c r="F1576" s="126"/>
      <c r="G1576" s="126"/>
      <c r="H1576" s="126"/>
      <c r="I1576" s="126"/>
      <c r="J1576" s="126"/>
      <c r="K1576" s="126"/>
    </row>
    <row r="1577" spans="1:11" s="143" customFormat="1">
      <c r="A1577" s="127" t="str">
        <f t="shared" si="66"/>
        <v>사우디아라비아214000</v>
      </c>
      <c r="B1577" s="127">
        <f t="shared" si="67"/>
        <v>214000</v>
      </c>
      <c r="C1577" s="127">
        <f t="shared" si="68"/>
        <v>5778000</v>
      </c>
      <c r="D1577" s="129">
        <f t="shared" si="65"/>
        <v>224700</v>
      </c>
      <c r="E1577" s="130" t="s">
        <v>7183</v>
      </c>
      <c r="F1577" s="126"/>
      <c r="G1577" s="126"/>
      <c r="H1577" s="126"/>
      <c r="I1577" s="126"/>
      <c r="J1577" s="126"/>
      <c r="K1577" s="126"/>
    </row>
    <row r="1578" spans="1:11" s="143" customFormat="1">
      <c r="A1578" s="127" t="str">
        <f t="shared" si="66"/>
        <v>사우디아라비아215000</v>
      </c>
      <c r="B1578" s="127">
        <f t="shared" si="67"/>
        <v>215000</v>
      </c>
      <c r="C1578" s="127">
        <f t="shared" si="68"/>
        <v>5805000</v>
      </c>
      <c r="D1578" s="129">
        <f t="shared" si="65"/>
        <v>225750</v>
      </c>
      <c r="E1578" s="130" t="s">
        <v>7183</v>
      </c>
      <c r="F1578" s="126"/>
      <c r="G1578" s="126"/>
      <c r="H1578" s="126"/>
      <c r="I1578" s="126"/>
      <c r="J1578" s="126"/>
      <c r="K1578" s="126"/>
    </row>
    <row r="1579" spans="1:11" s="143" customFormat="1">
      <c r="A1579" s="127" t="str">
        <f t="shared" si="66"/>
        <v>사우디아라비아216000</v>
      </c>
      <c r="B1579" s="127">
        <f t="shared" si="67"/>
        <v>216000</v>
      </c>
      <c r="C1579" s="127">
        <f t="shared" si="68"/>
        <v>5832000</v>
      </c>
      <c r="D1579" s="129">
        <f t="shared" si="65"/>
        <v>226800</v>
      </c>
      <c r="E1579" s="130" t="s">
        <v>7183</v>
      </c>
      <c r="F1579" s="126"/>
      <c r="G1579" s="126"/>
      <c r="H1579" s="126"/>
      <c r="I1579" s="126"/>
      <c r="J1579" s="126"/>
      <c r="K1579" s="126"/>
    </row>
    <row r="1580" spans="1:11" s="143" customFormat="1">
      <c r="A1580" s="127" t="str">
        <f t="shared" si="66"/>
        <v>사우디아라비아217000</v>
      </c>
      <c r="B1580" s="127">
        <f t="shared" si="67"/>
        <v>217000</v>
      </c>
      <c r="C1580" s="127">
        <f t="shared" si="68"/>
        <v>5859000</v>
      </c>
      <c r="D1580" s="129">
        <f t="shared" si="65"/>
        <v>227850</v>
      </c>
      <c r="E1580" s="130" t="s">
        <v>7183</v>
      </c>
      <c r="F1580" s="126"/>
      <c r="G1580" s="126"/>
      <c r="H1580" s="126"/>
      <c r="I1580" s="126"/>
      <c r="J1580" s="126"/>
      <c r="K1580" s="126"/>
    </row>
    <row r="1581" spans="1:11" s="143" customFormat="1">
      <c r="A1581" s="127" t="str">
        <f t="shared" si="66"/>
        <v>사우디아라비아218000</v>
      </c>
      <c r="B1581" s="127">
        <f t="shared" si="67"/>
        <v>218000</v>
      </c>
      <c r="C1581" s="127">
        <f t="shared" si="68"/>
        <v>5886000</v>
      </c>
      <c r="D1581" s="129">
        <f t="shared" si="65"/>
        <v>228900</v>
      </c>
      <c r="E1581" s="130" t="s">
        <v>7183</v>
      </c>
      <c r="F1581" s="126"/>
      <c r="G1581" s="126"/>
      <c r="H1581" s="126"/>
      <c r="I1581" s="126"/>
      <c r="J1581" s="126"/>
      <c r="K1581" s="126"/>
    </row>
    <row r="1582" spans="1:11" s="143" customFormat="1">
      <c r="A1582" s="127" t="str">
        <f t="shared" si="66"/>
        <v>사우디아라비아219000</v>
      </c>
      <c r="B1582" s="127">
        <f t="shared" si="67"/>
        <v>219000</v>
      </c>
      <c r="C1582" s="127">
        <f t="shared" si="68"/>
        <v>5913000</v>
      </c>
      <c r="D1582" s="129">
        <f t="shared" si="65"/>
        <v>229950</v>
      </c>
      <c r="E1582" s="130" t="s">
        <v>7183</v>
      </c>
      <c r="F1582" s="126"/>
      <c r="G1582" s="126"/>
      <c r="H1582" s="126"/>
      <c r="I1582" s="126"/>
      <c r="J1582" s="126"/>
      <c r="K1582" s="126"/>
    </row>
    <row r="1583" spans="1:11" s="143" customFormat="1">
      <c r="A1583" s="127" t="str">
        <f t="shared" si="66"/>
        <v>사우디아라비아220000</v>
      </c>
      <c r="B1583" s="127">
        <f t="shared" si="67"/>
        <v>220000</v>
      </c>
      <c r="C1583" s="127">
        <f t="shared" si="68"/>
        <v>5940000</v>
      </c>
      <c r="D1583" s="129">
        <f t="shared" si="65"/>
        <v>231000</v>
      </c>
      <c r="E1583" s="130" t="s">
        <v>7183</v>
      </c>
      <c r="F1583" s="126"/>
      <c r="G1583" s="126"/>
      <c r="H1583" s="126"/>
      <c r="I1583" s="126"/>
      <c r="J1583" s="126"/>
      <c r="K1583" s="126"/>
    </row>
    <row r="1584" spans="1:11" s="143" customFormat="1">
      <c r="A1584" s="127" t="str">
        <f t="shared" si="66"/>
        <v>사우디아라비아221000</v>
      </c>
      <c r="B1584" s="127">
        <f t="shared" si="67"/>
        <v>221000</v>
      </c>
      <c r="C1584" s="127">
        <f t="shared" si="68"/>
        <v>5967000</v>
      </c>
      <c r="D1584" s="129">
        <f t="shared" ref="D1584:D1647" si="69">SUM($G$2)*(B1584*0.001)</f>
        <v>232050</v>
      </c>
      <c r="E1584" s="130" t="s">
        <v>7183</v>
      </c>
      <c r="F1584" s="126"/>
      <c r="G1584" s="126"/>
      <c r="H1584" s="126"/>
      <c r="I1584" s="126"/>
      <c r="J1584" s="126"/>
      <c r="K1584" s="126"/>
    </row>
    <row r="1585" spans="1:11" s="143" customFormat="1">
      <c r="A1585" s="127" t="str">
        <f t="shared" si="66"/>
        <v>사우디아라비아222000</v>
      </c>
      <c r="B1585" s="127">
        <f t="shared" si="67"/>
        <v>222000</v>
      </c>
      <c r="C1585" s="127">
        <f t="shared" si="68"/>
        <v>5994000</v>
      </c>
      <c r="D1585" s="129">
        <f t="shared" si="69"/>
        <v>233100</v>
      </c>
      <c r="E1585" s="130" t="s">
        <v>7183</v>
      </c>
      <c r="F1585" s="126"/>
      <c r="G1585" s="126"/>
      <c r="H1585" s="126"/>
      <c r="I1585" s="126"/>
      <c r="J1585" s="126"/>
      <c r="K1585" s="126"/>
    </row>
    <row r="1586" spans="1:11" s="143" customFormat="1">
      <c r="A1586" s="127" t="str">
        <f t="shared" si="66"/>
        <v>사우디아라비아223000</v>
      </c>
      <c r="B1586" s="127">
        <f t="shared" si="67"/>
        <v>223000</v>
      </c>
      <c r="C1586" s="127">
        <f t="shared" si="68"/>
        <v>6021000</v>
      </c>
      <c r="D1586" s="129">
        <f t="shared" si="69"/>
        <v>234150</v>
      </c>
      <c r="E1586" s="130" t="s">
        <v>7183</v>
      </c>
      <c r="F1586" s="126"/>
      <c r="G1586" s="126"/>
      <c r="H1586" s="126"/>
      <c r="I1586" s="126"/>
      <c r="J1586" s="126"/>
      <c r="K1586" s="126"/>
    </row>
    <row r="1587" spans="1:11" s="143" customFormat="1">
      <c r="A1587" s="127" t="str">
        <f t="shared" si="66"/>
        <v>사우디아라비아224000</v>
      </c>
      <c r="B1587" s="127">
        <f t="shared" si="67"/>
        <v>224000</v>
      </c>
      <c r="C1587" s="127">
        <f t="shared" si="68"/>
        <v>6048000</v>
      </c>
      <c r="D1587" s="129">
        <f t="shared" si="69"/>
        <v>235200</v>
      </c>
      <c r="E1587" s="130" t="s">
        <v>7183</v>
      </c>
      <c r="F1587" s="126"/>
      <c r="G1587" s="126"/>
      <c r="H1587" s="126"/>
      <c r="I1587" s="126"/>
      <c r="J1587" s="126"/>
      <c r="K1587" s="126"/>
    </row>
    <row r="1588" spans="1:11" s="143" customFormat="1">
      <c r="A1588" s="127" t="str">
        <f t="shared" si="66"/>
        <v>사우디아라비아225000</v>
      </c>
      <c r="B1588" s="127">
        <f t="shared" si="67"/>
        <v>225000</v>
      </c>
      <c r="C1588" s="127">
        <f t="shared" si="68"/>
        <v>6075000</v>
      </c>
      <c r="D1588" s="129">
        <f t="shared" si="69"/>
        <v>236250</v>
      </c>
      <c r="E1588" s="130" t="s">
        <v>7183</v>
      </c>
      <c r="F1588" s="126"/>
      <c r="G1588" s="126"/>
      <c r="H1588" s="126"/>
      <c r="I1588" s="126"/>
      <c r="J1588" s="126"/>
      <c r="K1588" s="126"/>
    </row>
    <row r="1589" spans="1:11" s="143" customFormat="1">
      <c r="A1589" s="127" t="str">
        <f t="shared" si="66"/>
        <v>사우디아라비아226000</v>
      </c>
      <c r="B1589" s="127">
        <f t="shared" si="67"/>
        <v>226000</v>
      </c>
      <c r="C1589" s="127">
        <f t="shared" si="68"/>
        <v>6102000</v>
      </c>
      <c r="D1589" s="129">
        <f t="shared" si="69"/>
        <v>237300</v>
      </c>
      <c r="E1589" s="130" t="s">
        <v>7183</v>
      </c>
      <c r="F1589" s="126"/>
      <c r="G1589" s="126"/>
      <c r="H1589" s="126"/>
      <c r="I1589" s="126"/>
      <c r="J1589" s="126"/>
      <c r="K1589" s="126"/>
    </row>
    <row r="1590" spans="1:11" s="143" customFormat="1">
      <c r="A1590" s="127" t="str">
        <f t="shared" si="66"/>
        <v>사우디아라비아227000</v>
      </c>
      <c r="B1590" s="127">
        <f t="shared" si="67"/>
        <v>227000</v>
      </c>
      <c r="C1590" s="127">
        <f t="shared" si="68"/>
        <v>6129000</v>
      </c>
      <c r="D1590" s="129">
        <f t="shared" si="69"/>
        <v>238350</v>
      </c>
      <c r="E1590" s="130" t="s">
        <v>7183</v>
      </c>
      <c r="F1590" s="126"/>
      <c r="G1590" s="126"/>
      <c r="H1590" s="126"/>
      <c r="I1590" s="126"/>
      <c r="J1590" s="126"/>
      <c r="K1590" s="126"/>
    </row>
    <row r="1591" spans="1:11" s="143" customFormat="1">
      <c r="A1591" s="127" t="str">
        <f t="shared" si="66"/>
        <v>사우디아라비아228000</v>
      </c>
      <c r="B1591" s="127">
        <f t="shared" si="67"/>
        <v>228000</v>
      </c>
      <c r="C1591" s="127">
        <f t="shared" si="68"/>
        <v>6156000</v>
      </c>
      <c r="D1591" s="129">
        <f t="shared" si="69"/>
        <v>239400</v>
      </c>
      <c r="E1591" s="130" t="s">
        <v>7183</v>
      </c>
      <c r="F1591" s="126"/>
      <c r="G1591" s="126"/>
      <c r="H1591" s="126"/>
      <c r="I1591" s="126"/>
      <c r="J1591" s="126"/>
      <c r="K1591" s="126"/>
    </row>
    <row r="1592" spans="1:11" s="143" customFormat="1">
      <c r="A1592" s="127" t="str">
        <f t="shared" si="66"/>
        <v>사우디아라비아229000</v>
      </c>
      <c r="B1592" s="127">
        <f t="shared" si="67"/>
        <v>229000</v>
      </c>
      <c r="C1592" s="127">
        <f t="shared" si="68"/>
        <v>6183000</v>
      </c>
      <c r="D1592" s="129">
        <f t="shared" si="69"/>
        <v>240450</v>
      </c>
      <c r="E1592" s="130" t="s">
        <v>7183</v>
      </c>
      <c r="F1592" s="126"/>
      <c r="G1592" s="126"/>
      <c r="H1592" s="126"/>
      <c r="I1592" s="126"/>
      <c r="J1592" s="126"/>
      <c r="K1592" s="126"/>
    </row>
    <row r="1593" spans="1:11" s="143" customFormat="1">
      <c r="A1593" s="127" t="str">
        <f t="shared" si="66"/>
        <v>사우디아라비아230000</v>
      </c>
      <c r="B1593" s="127">
        <f t="shared" si="67"/>
        <v>230000</v>
      </c>
      <c r="C1593" s="127">
        <f t="shared" si="68"/>
        <v>6210000</v>
      </c>
      <c r="D1593" s="129">
        <f t="shared" si="69"/>
        <v>241500</v>
      </c>
      <c r="E1593" s="130" t="s">
        <v>7183</v>
      </c>
      <c r="F1593" s="126"/>
      <c r="G1593" s="126"/>
      <c r="H1593" s="126"/>
      <c r="I1593" s="126"/>
      <c r="J1593" s="126"/>
      <c r="K1593" s="126"/>
    </row>
    <row r="1594" spans="1:11" s="143" customFormat="1">
      <c r="A1594" s="127" t="str">
        <f t="shared" si="66"/>
        <v>사우디아라비아231000</v>
      </c>
      <c r="B1594" s="127">
        <f t="shared" si="67"/>
        <v>231000</v>
      </c>
      <c r="C1594" s="127">
        <f t="shared" si="68"/>
        <v>6237000</v>
      </c>
      <c r="D1594" s="129">
        <f t="shared" si="69"/>
        <v>242550</v>
      </c>
      <c r="E1594" s="130" t="s">
        <v>7183</v>
      </c>
      <c r="F1594" s="126"/>
      <c r="G1594" s="126"/>
      <c r="H1594" s="126"/>
      <c r="I1594" s="126"/>
      <c r="J1594" s="126"/>
      <c r="K1594" s="126"/>
    </row>
    <row r="1595" spans="1:11" s="143" customFormat="1">
      <c r="A1595" s="127" t="str">
        <f t="shared" si="66"/>
        <v>사우디아라비아232000</v>
      </c>
      <c r="B1595" s="127">
        <f t="shared" si="67"/>
        <v>232000</v>
      </c>
      <c r="C1595" s="127">
        <f t="shared" si="68"/>
        <v>6264000</v>
      </c>
      <c r="D1595" s="129">
        <f t="shared" si="69"/>
        <v>243600</v>
      </c>
      <c r="E1595" s="130" t="s">
        <v>7183</v>
      </c>
      <c r="F1595" s="126"/>
      <c r="G1595" s="126"/>
      <c r="H1595" s="126"/>
      <c r="I1595" s="126"/>
      <c r="J1595" s="126"/>
      <c r="K1595" s="126"/>
    </row>
    <row r="1596" spans="1:11" s="143" customFormat="1">
      <c r="A1596" s="127" t="str">
        <f t="shared" si="66"/>
        <v>사우디아라비아233000</v>
      </c>
      <c r="B1596" s="127">
        <f t="shared" si="67"/>
        <v>233000</v>
      </c>
      <c r="C1596" s="127">
        <f t="shared" si="68"/>
        <v>6291000</v>
      </c>
      <c r="D1596" s="129">
        <f t="shared" si="69"/>
        <v>244650</v>
      </c>
      <c r="E1596" s="130" t="s">
        <v>7183</v>
      </c>
      <c r="F1596" s="126"/>
      <c r="G1596" s="126"/>
      <c r="H1596" s="126"/>
      <c r="I1596" s="126"/>
      <c r="J1596" s="126"/>
      <c r="K1596" s="126"/>
    </row>
    <row r="1597" spans="1:11" s="143" customFormat="1">
      <c r="A1597" s="127" t="str">
        <f t="shared" si="66"/>
        <v>사우디아라비아234000</v>
      </c>
      <c r="B1597" s="127">
        <f t="shared" si="67"/>
        <v>234000</v>
      </c>
      <c r="C1597" s="127">
        <f t="shared" si="68"/>
        <v>6318000</v>
      </c>
      <c r="D1597" s="129">
        <f t="shared" si="69"/>
        <v>245700</v>
      </c>
      <c r="E1597" s="130" t="s">
        <v>7183</v>
      </c>
      <c r="F1597" s="126"/>
      <c r="G1597" s="126"/>
      <c r="H1597" s="126"/>
      <c r="I1597" s="126"/>
      <c r="J1597" s="126"/>
      <c r="K1597" s="126"/>
    </row>
    <row r="1598" spans="1:11" s="143" customFormat="1">
      <c r="A1598" s="127" t="str">
        <f t="shared" si="66"/>
        <v>사우디아라비아235000</v>
      </c>
      <c r="B1598" s="127">
        <f t="shared" si="67"/>
        <v>235000</v>
      </c>
      <c r="C1598" s="127">
        <f t="shared" si="68"/>
        <v>6345000</v>
      </c>
      <c r="D1598" s="129">
        <f t="shared" si="69"/>
        <v>246750</v>
      </c>
      <c r="E1598" s="130" t="s">
        <v>7183</v>
      </c>
      <c r="F1598" s="126"/>
      <c r="G1598" s="126"/>
      <c r="H1598" s="126"/>
      <c r="I1598" s="126"/>
      <c r="J1598" s="126"/>
      <c r="K1598" s="126"/>
    </row>
    <row r="1599" spans="1:11" s="143" customFormat="1">
      <c r="A1599" s="127" t="str">
        <f t="shared" si="66"/>
        <v>사우디아라비아236000</v>
      </c>
      <c r="B1599" s="127">
        <f t="shared" si="67"/>
        <v>236000</v>
      </c>
      <c r="C1599" s="127">
        <f t="shared" si="68"/>
        <v>6372000</v>
      </c>
      <c r="D1599" s="129">
        <f t="shared" si="69"/>
        <v>247800</v>
      </c>
      <c r="E1599" s="130" t="s">
        <v>7183</v>
      </c>
      <c r="F1599" s="126"/>
      <c r="G1599" s="126"/>
      <c r="H1599" s="126"/>
      <c r="I1599" s="126"/>
      <c r="J1599" s="126"/>
      <c r="K1599" s="126"/>
    </row>
    <row r="1600" spans="1:11" s="143" customFormat="1">
      <c r="A1600" s="127" t="str">
        <f t="shared" si="66"/>
        <v>사우디아라비아237000</v>
      </c>
      <c r="B1600" s="127">
        <f t="shared" si="67"/>
        <v>237000</v>
      </c>
      <c r="C1600" s="127">
        <f t="shared" si="68"/>
        <v>6399000</v>
      </c>
      <c r="D1600" s="129">
        <f t="shared" si="69"/>
        <v>248850</v>
      </c>
      <c r="E1600" s="130" t="s">
        <v>7183</v>
      </c>
      <c r="F1600" s="126"/>
      <c r="G1600" s="126"/>
      <c r="H1600" s="126"/>
      <c r="I1600" s="126"/>
      <c r="J1600" s="126"/>
      <c r="K1600" s="126"/>
    </row>
    <row r="1601" spans="1:11" s="143" customFormat="1">
      <c r="A1601" s="127" t="str">
        <f t="shared" si="66"/>
        <v>사우디아라비아238000</v>
      </c>
      <c r="B1601" s="127">
        <f t="shared" si="67"/>
        <v>238000</v>
      </c>
      <c r="C1601" s="127">
        <f t="shared" si="68"/>
        <v>6426000</v>
      </c>
      <c r="D1601" s="129">
        <f t="shared" si="69"/>
        <v>249900</v>
      </c>
      <c r="E1601" s="130" t="s">
        <v>7183</v>
      </c>
      <c r="F1601" s="126"/>
      <c r="G1601" s="126"/>
      <c r="H1601" s="126"/>
      <c r="I1601" s="126"/>
      <c r="J1601" s="126"/>
      <c r="K1601" s="126"/>
    </row>
    <row r="1602" spans="1:11" s="143" customFormat="1">
      <c r="A1602" s="127" t="str">
        <f t="shared" si="66"/>
        <v>사우디아라비아239000</v>
      </c>
      <c r="B1602" s="127">
        <f t="shared" si="67"/>
        <v>239000</v>
      </c>
      <c r="C1602" s="127">
        <f t="shared" si="68"/>
        <v>6453000</v>
      </c>
      <c r="D1602" s="129">
        <f t="shared" si="69"/>
        <v>250950</v>
      </c>
      <c r="E1602" s="130" t="s">
        <v>7183</v>
      </c>
      <c r="F1602" s="126"/>
      <c r="G1602" s="126"/>
      <c r="H1602" s="126"/>
      <c r="I1602" s="126"/>
      <c r="J1602" s="126"/>
      <c r="K1602" s="126"/>
    </row>
    <row r="1603" spans="1:11" s="143" customFormat="1">
      <c r="A1603" s="127" t="str">
        <f t="shared" si="66"/>
        <v>사우디아라비아240000</v>
      </c>
      <c r="B1603" s="127">
        <f t="shared" si="67"/>
        <v>240000</v>
      </c>
      <c r="C1603" s="127">
        <f t="shared" si="68"/>
        <v>6480000</v>
      </c>
      <c r="D1603" s="129">
        <f t="shared" si="69"/>
        <v>252000</v>
      </c>
      <c r="E1603" s="130" t="s">
        <v>7183</v>
      </c>
      <c r="F1603" s="126"/>
      <c r="G1603" s="126"/>
      <c r="H1603" s="126"/>
      <c r="I1603" s="126"/>
      <c r="J1603" s="126"/>
      <c r="K1603" s="126"/>
    </row>
    <row r="1604" spans="1:11" s="143" customFormat="1">
      <c r="A1604" s="127" t="str">
        <f t="shared" si="66"/>
        <v>사우디아라비아241000</v>
      </c>
      <c r="B1604" s="127">
        <f t="shared" si="67"/>
        <v>241000</v>
      </c>
      <c r="C1604" s="127">
        <f t="shared" si="68"/>
        <v>6507000</v>
      </c>
      <c r="D1604" s="129">
        <f t="shared" si="69"/>
        <v>253050</v>
      </c>
      <c r="E1604" s="130" t="s">
        <v>7183</v>
      </c>
      <c r="F1604" s="126"/>
      <c r="G1604" s="126"/>
      <c r="H1604" s="126"/>
      <c r="I1604" s="126"/>
      <c r="J1604" s="126"/>
      <c r="K1604" s="126"/>
    </row>
    <row r="1605" spans="1:11" s="143" customFormat="1">
      <c r="A1605" s="127" t="str">
        <f t="shared" si="66"/>
        <v>사우디아라비아242000</v>
      </c>
      <c r="B1605" s="127">
        <f t="shared" si="67"/>
        <v>242000</v>
      </c>
      <c r="C1605" s="127">
        <f t="shared" si="68"/>
        <v>6534000</v>
      </c>
      <c r="D1605" s="129">
        <f t="shared" si="69"/>
        <v>254100</v>
      </c>
      <c r="E1605" s="130" t="s">
        <v>7183</v>
      </c>
      <c r="F1605" s="126"/>
      <c r="G1605" s="126"/>
      <c r="H1605" s="126"/>
      <c r="I1605" s="126"/>
      <c r="J1605" s="126"/>
      <c r="K1605" s="126"/>
    </row>
    <row r="1606" spans="1:11" s="143" customFormat="1">
      <c r="A1606" s="127" t="str">
        <f t="shared" si="66"/>
        <v>사우디아라비아243000</v>
      </c>
      <c r="B1606" s="127">
        <f t="shared" si="67"/>
        <v>243000</v>
      </c>
      <c r="C1606" s="127">
        <f t="shared" si="68"/>
        <v>6561000</v>
      </c>
      <c r="D1606" s="129">
        <f t="shared" si="69"/>
        <v>255150</v>
      </c>
      <c r="E1606" s="130" t="s">
        <v>7183</v>
      </c>
      <c r="F1606" s="126"/>
      <c r="G1606" s="126"/>
      <c r="H1606" s="126"/>
      <c r="I1606" s="126"/>
      <c r="J1606" s="126"/>
      <c r="K1606" s="126"/>
    </row>
    <row r="1607" spans="1:11" s="143" customFormat="1">
      <c r="A1607" s="127" t="str">
        <f t="shared" si="66"/>
        <v>사우디아라비아244000</v>
      </c>
      <c r="B1607" s="127">
        <f t="shared" si="67"/>
        <v>244000</v>
      </c>
      <c r="C1607" s="127">
        <f t="shared" si="68"/>
        <v>6588000</v>
      </c>
      <c r="D1607" s="129">
        <f t="shared" si="69"/>
        <v>256200</v>
      </c>
      <c r="E1607" s="130" t="s">
        <v>7183</v>
      </c>
      <c r="F1607" s="126"/>
      <c r="G1607" s="126"/>
      <c r="H1607" s="126"/>
      <c r="I1607" s="126"/>
      <c r="J1607" s="126"/>
      <c r="K1607" s="126"/>
    </row>
    <row r="1608" spans="1:11" s="143" customFormat="1">
      <c r="A1608" s="127" t="str">
        <f t="shared" si="66"/>
        <v>사우디아라비아245000</v>
      </c>
      <c r="B1608" s="127">
        <f t="shared" si="67"/>
        <v>245000</v>
      </c>
      <c r="C1608" s="127">
        <f t="shared" si="68"/>
        <v>6615000</v>
      </c>
      <c r="D1608" s="129">
        <f t="shared" si="69"/>
        <v>257250</v>
      </c>
      <c r="E1608" s="130" t="s">
        <v>7183</v>
      </c>
      <c r="F1608" s="126"/>
      <c r="G1608" s="126"/>
      <c r="H1608" s="126"/>
      <c r="I1608" s="126"/>
      <c r="J1608" s="126"/>
      <c r="K1608" s="126"/>
    </row>
    <row r="1609" spans="1:11" s="143" customFormat="1">
      <c r="A1609" s="127" t="str">
        <f t="shared" si="66"/>
        <v>사우디아라비아246000</v>
      </c>
      <c r="B1609" s="127">
        <f t="shared" si="67"/>
        <v>246000</v>
      </c>
      <c r="C1609" s="127">
        <f t="shared" si="68"/>
        <v>6642000</v>
      </c>
      <c r="D1609" s="129">
        <f t="shared" si="69"/>
        <v>258300</v>
      </c>
      <c r="E1609" s="130" t="s">
        <v>7183</v>
      </c>
      <c r="F1609" s="126"/>
      <c r="G1609" s="126"/>
      <c r="H1609" s="126"/>
      <c r="I1609" s="126"/>
      <c r="J1609" s="126"/>
      <c r="K1609" s="126"/>
    </row>
    <row r="1610" spans="1:11" s="143" customFormat="1">
      <c r="A1610" s="127" t="str">
        <f t="shared" si="66"/>
        <v>사우디아라비아247000</v>
      </c>
      <c r="B1610" s="127">
        <f t="shared" si="67"/>
        <v>247000</v>
      </c>
      <c r="C1610" s="127">
        <f t="shared" si="68"/>
        <v>6669000</v>
      </c>
      <c r="D1610" s="129">
        <f t="shared" si="69"/>
        <v>259350</v>
      </c>
      <c r="E1610" s="130" t="s">
        <v>7183</v>
      </c>
      <c r="F1610" s="126"/>
      <c r="G1610" s="126"/>
      <c r="H1610" s="126"/>
      <c r="I1610" s="126"/>
      <c r="J1610" s="126"/>
      <c r="K1610" s="126"/>
    </row>
    <row r="1611" spans="1:11" s="143" customFormat="1">
      <c r="A1611" s="127" t="str">
        <f t="shared" si="66"/>
        <v>사우디아라비아248000</v>
      </c>
      <c r="B1611" s="127">
        <f t="shared" si="67"/>
        <v>248000</v>
      </c>
      <c r="C1611" s="127">
        <f t="shared" si="68"/>
        <v>6696000</v>
      </c>
      <c r="D1611" s="129">
        <f t="shared" si="69"/>
        <v>260400</v>
      </c>
      <c r="E1611" s="130" t="s">
        <v>7183</v>
      </c>
      <c r="F1611" s="126"/>
      <c r="G1611" s="126"/>
      <c r="H1611" s="126"/>
      <c r="I1611" s="126"/>
      <c r="J1611" s="126"/>
      <c r="K1611" s="126"/>
    </row>
    <row r="1612" spans="1:11" s="143" customFormat="1">
      <c r="A1612" s="127" t="str">
        <f t="shared" si="66"/>
        <v>사우디아라비아249000</v>
      </c>
      <c r="B1612" s="127">
        <f t="shared" si="67"/>
        <v>249000</v>
      </c>
      <c r="C1612" s="127">
        <f t="shared" si="68"/>
        <v>6723000</v>
      </c>
      <c r="D1612" s="129">
        <f t="shared" si="69"/>
        <v>261450</v>
      </c>
      <c r="E1612" s="130" t="s">
        <v>7183</v>
      </c>
      <c r="F1612" s="126"/>
      <c r="G1612" s="126"/>
      <c r="H1612" s="126"/>
      <c r="I1612" s="126"/>
      <c r="J1612" s="126"/>
      <c r="K1612" s="126"/>
    </row>
    <row r="1613" spans="1:11" s="143" customFormat="1">
      <c r="A1613" s="127" t="str">
        <f t="shared" si="66"/>
        <v>사우디아라비아250000</v>
      </c>
      <c r="B1613" s="127">
        <f t="shared" si="67"/>
        <v>250000</v>
      </c>
      <c r="C1613" s="127">
        <f t="shared" si="68"/>
        <v>6750000</v>
      </c>
      <c r="D1613" s="129">
        <f t="shared" si="69"/>
        <v>262500</v>
      </c>
      <c r="E1613" s="130" t="s">
        <v>7183</v>
      </c>
      <c r="F1613" s="126"/>
      <c r="G1613" s="126"/>
      <c r="H1613" s="126"/>
      <c r="I1613" s="126"/>
      <c r="J1613" s="126"/>
      <c r="K1613" s="126"/>
    </row>
    <row r="1614" spans="1:11" s="143" customFormat="1">
      <c r="A1614" s="127" t="str">
        <f t="shared" si="66"/>
        <v>사우디아라비아251000</v>
      </c>
      <c r="B1614" s="127">
        <f t="shared" si="67"/>
        <v>251000</v>
      </c>
      <c r="C1614" s="127">
        <f t="shared" si="68"/>
        <v>6777000</v>
      </c>
      <c r="D1614" s="129">
        <f t="shared" si="69"/>
        <v>263550</v>
      </c>
      <c r="E1614" s="130" t="s">
        <v>7183</v>
      </c>
      <c r="F1614" s="126"/>
      <c r="G1614" s="126"/>
      <c r="H1614" s="126"/>
      <c r="I1614" s="126"/>
      <c r="J1614" s="126"/>
      <c r="K1614" s="126"/>
    </row>
    <row r="1615" spans="1:11" s="143" customFormat="1">
      <c r="A1615" s="127" t="str">
        <f t="shared" si="66"/>
        <v>사우디아라비아252000</v>
      </c>
      <c r="B1615" s="127">
        <f t="shared" si="67"/>
        <v>252000</v>
      </c>
      <c r="C1615" s="127">
        <f t="shared" si="68"/>
        <v>6804000</v>
      </c>
      <c r="D1615" s="129">
        <f t="shared" si="69"/>
        <v>264600</v>
      </c>
      <c r="E1615" s="130" t="s">
        <v>7183</v>
      </c>
      <c r="F1615" s="126"/>
      <c r="G1615" s="126"/>
      <c r="H1615" s="126"/>
      <c r="I1615" s="126"/>
      <c r="J1615" s="126"/>
      <c r="K1615" s="126"/>
    </row>
    <row r="1616" spans="1:11" s="143" customFormat="1">
      <c r="A1616" s="127" t="str">
        <f t="shared" si="66"/>
        <v>사우디아라비아253000</v>
      </c>
      <c r="B1616" s="127">
        <f t="shared" si="67"/>
        <v>253000</v>
      </c>
      <c r="C1616" s="127">
        <f t="shared" si="68"/>
        <v>6831000</v>
      </c>
      <c r="D1616" s="129">
        <f t="shared" si="69"/>
        <v>265650</v>
      </c>
      <c r="E1616" s="130" t="s">
        <v>7183</v>
      </c>
      <c r="F1616" s="126"/>
      <c r="G1616" s="126"/>
      <c r="H1616" s="126"/>
      <c r="I1616" s="126"/>
      <c r="J1616" s="126"/>
      <c r="K1616" s="126"/>
    </row>
    <row r="1617" spans="1:11" s="143" customFormat="1">
      <c r="A1617" s="127" t="str">
        <f t="shared" si="66"/>
        <v>사우디아라비아254000</v>
      </c>
      <c r="B1617" s="127">
        <f t="shared" si="67"/>
        <v>254000</v>
      </c>
      <c r="C1617" s="127">
        <f t="shared" si="68"/>
        <v>6858000</v>
      </c>
      <c r="D1617" s="129">
        <f t="shared" si="69"/>
        <v>266700</v>
      </c>
      <c r="E1617" s="130" t="s">
        <v>7183</v>
      </c>
      <c r="F1617" s="126"/>
      <c r="G1617" s="126"/>
      <c r="H1617" s="126"/>
      <c r="I1617" s="126"/>
      <c r="J1617" s="126"/>
      <c r="K1617" s="126"/>
    </row>
    <row r="1618" spans="1:11" s="143" customFormat="1">
      <c r="A1618" s="127" t="str">
        <f t="shared" si="66"/>
        <v>사우디아라비아255000</v>
      </c>
      <c r="B1618" s="127">
        <f t="shared" si="67"/>
        <v>255000</v>
      </c>
      <c r="C1618" s="127">
        <f t="shared" si="68"/>
        <v>6885000</v>
      </c>
      <c r="D1618" s="129">
        <f t="shared" si="69"/>
        <v>267750</v>
      </c>
      <c r="E1618" s="130" t="s">
        <v>7183</v>
      </c>
      <c r="F1618" s="126"/>
      <c r="G1618" s="126"/>
      <c r="H1618" s="126"/>
      <c r="I1618" s="126"/>
      <c r="J1618" s="126"/>
      <c r="K1618" s="126"/>
    </row>
    <row r="1619" spans="1:11" s="143" customFormat="1">
      <c r="A1619" s="127" t="str">
        <f t="shared" si="66"/>
        <v>사우디아라비아256000</v>
      </c>
      <c r="B1619" s="127">
        <f t="shared" si="67"/>
        <v>256000</v>
      </c>
      <c r="C1619" s="127">
        <f t="shared" si="68"/>
        <v>6912000</v>
      </c>
      <c r="D1619" s="129">
        <f t="shared" si="69"/>
        <v>268800</v>
      </c>
      <c r="E1619" s="130" t="s">
        <v>7183</v>
      </c>
      <c r="F1619" s="126"/>
      <c r="G1619" s="126"/>
      <c r="H1619" s="126"/>
      <c r="I1619" s="126"/>
      <c r="J1619" s="126"/>
      <c r="K1619" s="126"/>
    </row>
    <row r="1620" spans="1:11" s="143" customFormat="1">
      <c r="A1620" s="127" t="str">
        <f t="shared" ref="A1620:A1683" si="70">"사우디아라비아"&amp;B1620</f>
        <v>사우디아라비아257000</v>
      </c>
      <c r="B1620" s="127">
        <f t="shared" si="67"/>
        <v>257000</v>
      </c>
      <c r="C1620" s="127">
        <f t="shared" si="68"/>
        <v>6939000</v>
      </c>
      <c r="D1620" s="129">
        <f t="shared" si="69"/>
        <v>269850</v>
      </c>
      <c r="E1620" s="130" t="s">
        <v>7183</v>
      </c>
      <c r="F1620" s="126"/>
      <c r="G1620" s="126"/>
      <c r="H1620" s="126"/>
      <c r="I1620" s="126"/>
      <c r="J1620" s="126"/>
      <c r="K1620" s="126"/>
    </row>
    <row r="1621" spans="1:11" s="143" customFormat="1">
      <c r="A1621" s="127" t="str">
        <f t="shared" si="70"/>
        <v>사우디아라비아258000</v>
      </c>
      <c r="B1621" s="127">
        <f t="shared" ref="B1621:B1684" si="71">B1620+1000</f>
        <v>258000</v>
      </c>
      <c r="C1621" s="127">
        <f t="shared" si="68"/>
        <v>6966000</v>
      </c>
      <c r="D1621" s="129">
        <f t="shared" si="69"/>
        <v>270900</v>
      </c>
      <c r="E1621" s="130" t="s">
        <v>7183</v>
      </c>
      <c r="F1621" s="126"/>
      <c r="G1621" s="126"/>
      <c r="H1621" s="126"/>
      <c r="I1621" s="126"/>
      <c r="J1621" s="126"/>
      <c r="K1621" s="126"/>
    </row>
    <row r="1622" spans="1:11" s="143" customFormat="1">
      <c r="A1622" s="127" t="str">
        <f t="shared" si="70"/>
        <v>사우디아라비아259000</v>
      </c>
      <c r="B1622" s="127">
        <f t="shared" si="71"/>
        <v>259000</v>
      </c>
      <c r="C1622" s="127">
        <f t="shared" ref="C1622:C1685" si="72">C1621+27000</f>
        <v>6993000</v>
      </c>
      <c r="D1622" s="129">
        <f t="shared" si="69"/>
        <v>271950</v>
      </c>
      <c r="E1622" s="130" t="s">
        <v>7183</v>
      </c>
      <c r="F1622" s="126"/>
      <c r="G1622" s="126"/>
      <c r="H1622" s="126"/>
      <c r="I1622" s="126"/>
      <c r="J1622" s="126"/>
      <c r="K1622" s="126"/>
    </row>
    <row r="1623" spans="1:11" s="143" customFormat="1">
      <c r="A1623" s="127" t="str">
        <f t="shared" si="70"/>
        <v>사우디아라비아260000</v>
      </c>
      <c r="B1623" s="127">
        <f t="shared" si="71"/>
        <v>260000</v>
      </c>
      <c r="C1623" s="127">
        <f t="shared" si="72"/>
        <v>7020000</v>
      </c>
      <c r="D1623" s="129">
        <f t="shared" si="69"/>
        <v>273000</v>
      </c>
      <c r="E1623" s="130" t="s">
        <v>7183</v>
      </c>
      <c r="F1623" s="126"/>
      <c r="G1623" s="126"/>
      <c r="H1623" s="126"/>
      <c r="I1623" s="126"/>
      <c r="J1623" s="126"/>
      <c r="K1623" s="126"/>
    </row>
    <row r="1624" spans="1:11" s="143" customFormat="1">
      <c r="A1624" s="127" t="str">
        <f t="shared" si="70"/>
        <v>사우디아라비아261000</v>
      </c>
      <c r="B1624" s="127">
        <f t="shared" si="71"/>
        <v>261000</v>
      </c>
      <c r="C1624" s="127">
        <f t="shared" si="72"/>
        <v>7047000</v>
      </c>
      <c r="D1624" s="129">
        <f t="shared" si="69"/>
        <v>274050</v>
      </c>
      <c r="E1624" s="130" t="s">
        <v>7183</v>
      </c>
      <c r="F1624" s="126"/>
      <c r="G1624" s="126"/>
      <c r="H1624" s="126"/>
      <c r="I1624" s="126"/>
      <c r="J1624" s="126"/>
      <c r="K1624" s="126"/>
    </row>
    <row r="1625" spans="1:11" s="143" customFormat="1">
      <c r="A1625" s="127" t="str">
        <f t="shared" si="70"/>
        <v>사우디아라비아262000</v>
      </c>
      <c r="B1625" s="127">
        <f t="shared" si="71"/>
        <v>262000</v>
      </c>
      <c r="C1625" s="127">
        <f t="shared" si="72"/>
        <v>7074000</v>
      </c>
      <c r="D1625" s="129">
        <f t="shared" si="69"/>
        <v>275100</v>
      </c>
      <c r="E1625" s="130" t="s">
        <v>7183</v>
      </c>
      <c r="F1625" s="126"/>
      <c r="G1625" s="126"/>
      <c r="H1625" s="126"/>
      <c r="I1625" s="126"/>
      <c r="J1625" s="126"/>
      <c r="K1625" s="126"/>
    </row>
    <row r="1626" spans="1:11" s="143" customFormat="1">
      <c r="A1626" s="127" t="str">
        <f t="shared" si="70"/>
        <v>사우디아라비아263000</v>
      </c>
      <c r="B1626" s="127">
        <f t="shared" si="71"/>
        <v>263000</v>
      </c>
      <c r="C1626" s="127">
        <f t="shared" si="72"/>
        <v>7101000</v>
      </c>
      <c r="D1626" s="129">
        <f t="shared" si="69"/>
        <v>276150</v>
      </c>
      <c r="E1626" s="130" t="s">
        <v>7183</v>
      </c>
      <c r="F1626" s="126"/>
      <c r="G1626" s="126"/>
      <c r="H1626" s="126"/>
      <c r="I1626" s="126"/>
      <c r="J1626" s="126"/>
      <c r="K1626" s="126"/>
    </row>
    <row r="1627" spans="1:11" s="143" customFormat="1">
      <c r="A1627" s="127" t="str">
        <f t="shared" si="70"/>
        <v>사우디아라비아264000</v>
      </c>
      <c r="B1627" s="127">
        <f t="shared" si="71"/>
        <v>264000</v>
      </c>
      <c r="C1627" s="127">
        <f t="shared" si="72"/>
        <v>7128000</v>
      </c>
      <c r="D1627" s="129">
        <f t="shared" si="69"/>
        <v>277200</v>
      </c>
      <c r="E1627" s="130" t="s">
        <v>7183</v>
      </c>
      <c r="F1627" s="126"/>
      <c r="G1627" s="126"/>
      <c r="H1627" s="126"/>
      <c r="I1627" s="126"/>
      <c r="J1627" s="126"/>
      <c r="K1627" s="126"/>
    </row>
    <row r="1628" spans="1:11" s="143" customFormat="1">
      <c r="A1628" s="127" t="str">
        <f t="shared" si="70"/>
        <v>사우디아라비아265000</v>
      </c>
      <c r="B1628" s="127">
        <f t="shared" si="71"/>
        <v>265000</v>
      </c>
      <c r="C1628" s="127">
        <f t="shared" si="72"/>
        <v>7155000</v>
      </c>
      <c r="D1628" s="129">
        <f t="shared" si="69"/>
        <v>278250</v>
      </c>
      <c r="E1628" s="130" t="s">
        <v>7183</v>
      </c>
      <c r="F1628" s="126"/>
      <c r="G1628" s="126"/>
      <c r="H1628" s="126"/>
      <c r="I1628" s="126"/>
      <c r="J1628" s="126"/>
      <c r="K1628" s="126"/>
    </row>
    <row r="1629" spans="1:11" s="143" customFormat="1">
      <c r="A1629" s="127" t="str">
        <f t="shared" si="70"/>
        <v>사우디아라비아266000</v>
      </c>
      <c r="B1629" s="127">
        <f t="shared" si="71"/>
        <v>266000</v>
      </c>
      <c r="C1629" s="127">
        <f t="shared" si="72"/>
        <v>7182000</v>
      </c>
      <c r="D1629" s="129">
        <f t="shared" si="69"/>
        <v>279300</v>
      </c>
      <c r="E1629" s="130" t="s">
        <v>7183</v>
      </c>
      <c r="F1629" s="126"/>
      <c r="G1629" s="126"/>
      <c r="H1629" s="126"/>
      <c r="I1629" s="126"/>
      <c r="J1629" s="126"/>
      <c r="K1629" s="126"/>
    </row>
    <row r="1630" spans="1:11" s="143" customFormat="1">
      <c r="A1630" s="127" t="str">
        <f t="shared" si="70"/>
        <v>사우디아라비아267000</v>
      </c>
      <c r="B1630" s="127">
        <f t="shared" si="71"/>
        <v>267000</v>
      </c>
      <c r="C1630" s="127">
        <f t="shared" si="72"/>
        <v>7209000</v>
      </c>
      <c r="D1630" s="129">
        <f t="shared" si="69"/>
        <v>280350</v>
      </c>
      <c r="E1630" s="130" t="s">
        <v>7183</v>
      </c>
      <c r="F1630" s="126"/>
      <c r="G1630" s="126"/>
      <c r="H1630" s="126"/>
      <c r="I1630" s="126"/>
      <c r="J1630" s="126"/>
      <c r="K1630" s="126"/>
    </row>
    <row r="1631" spans="1:11" s="143" customFormat="1">
      <c r="A1631" s="127" t="str">
        <f t="shared" si="70"/>
        <v>사우디아라비아268000</v>
      </c>
      <c r="B1631" s="127">
        <f t="shared" si="71"/>
        <v>268000</v>
      </c>
      <c r="C1631" s="127">
        <f t="shared" si="72"/>
        <v>7236000</v>
      </c>
      <c r="D1631" s="129">
        <f t="shared" si="69"/>
        <v>281400</v>
      </c>
      <c r="E1631" s="130" t="s">
        <v>7183</v>
      </c>
      <c r="F1631" s="126"/>
      <c r="G1631" s="126"/>
      <c r="H1631" s="126"/>
      <c r="I1631" s="126"/>
      <c r="J1631" s="126"/>
      <c r="K1631" s="126"/>
    </row>
    <row r="1632" spans="1:11" s="143" customFormat="1">
      <c r="A1632" s="127" t="str">
        <f t="shared" si="70"/>
        <v>사우디아라비아269000</v>
      </c>
      <c r="B1632" s="127">
        <f t="shared" si="71"/>
        <v>269000</v>
      </c>
      <c r="C1632" s="127">
        <f t="shared" si="72"/>
        <v>7263000</v>
      </c>
      <c r="D1632" s="129">
        <f t="shared" si="69"/>
        <v>282450</v>
      </c>
      <c r="E1632" s="130" t="s">
        <v>7183</v>
      </c>
      <c r="F1632" s="126"/>
      <c r="G1632" s="126"/>
      <c r="H1632" s="126"/>
      <c r="I1632" s="126"/>
      <c r="J1632" s="126"/>
      <c r="K1632" s="126"/>
    </row>
    <row r="1633" spans="1:11" s="143" customFormat="1">
      <c r="A1633" s="127" t="str">
        <f t="shared" si="70"/>
        <v>사우디아라비아270000</v>
      </c>
      <c r="B1633" s="127">
        <f t="shared" si="71"/>
        <v>270000</v>
      </c>
      <c r="C1633" s="127">
        <f t="shared" si="72"/>
        <v>7290000</v>
      </c>
      <c r="D1633" s="129">
        <f t="shared" si="69"/>
        <v>283500</v>
      </c>
      <c r="E1633" s="130" t="s">
        <v>7183</v>
      </c>
      <c r="F1633" s="126"/>
      <c r="G1633" s="126"/>
      <c r="H1633" s="126"/>
      <c r="I1633" s="126"/>
      <c r="J1633" s="126"/>
      <c r="K1633" s="126"/>
    </row>
    <row r="1634" spans="1:11" s="143" customFormat="1">
      <c r="A1634" s="127" t="str">
        <f t="shared" si="70"/>
        <v>사우디아라비아271000</v>
      </c>
      <c r="B1634" s="127">
        <f t="shared" si="71"/>
        <v>271000</v>
      </c>
      <c r="C1634" s="127">
        <f t="shared" si="72"/>
        <v>7317000</v>
      </c>
      <c r="D1634" s="129">
        <f t="shared" si="69"/>
        <v>284550</v>
      </c>
      <c r="E1634" s="130" t="s">
        <v>7183</v>
      </c>
      <c r="F1634" s="126"/>
      <c r="G1634" s="126"/>
      <c r="H1634" s="126"/>
      <c r="I1634" s="126"/>
      <c r="J1634" s="126"/>
      <c r="K1634" s="126"/>
    </row>
    <row r="1635" spans="1:11" s="143" customFormat="1">
      <c r="A1635" s="127" t="str">
        <f t="shared" si="70"/>
        <v>사우디아라비아272000</v>
      </c>
      <c r="B1635" s="127">
        <f t="shared" si="71"/>
        <v>272000</v>
      </c>
      <c r="C1635" s="127">
        <f t="shared" si="72"/>
        <v>7344000</v>
      </c>
      <c r="D1635" s="129">
        <f t="shared" si="69"/>
        <v>285600</v>
      </c>
      <c r="E1635" s="130" t="s">
        <v>7183</v>
      </c>
      <c r="F1635" s="126"/>
      <c r="G1635" s="126"/>
      <c r="H1635" s="126"/>
      <c r="I1635" s="126"/>
      <c r="J1635" s="126"/>
      <c r="K1635" s="126"/>
    </row>
    <row r="1636" spans="1:11" s="143" customFormat="1">
      <c r="A1636" s="127" t="str">
        <f t="shared" si="70"/>
        <v>사우디아라비아273000</v>
      </c>
      <c r="B1636" s="127">
        <f t="shared" si="71"/>
        <v>273000</v>
      </c>
      <c r="C1636" s="127">
        <f t="shared" si="72"/>
        <v>7371000</v>
      </c>
      <c r="D1636" s="129">
        <f t="shared" si="69"/>
        <v>286650</v>
      </c>
      <c r="E1636" s="130" t="s">
        <v>7183</v>
      </c>
      <c r="F1636" s="126"/>
      <c r="G1636" s="126"/>
      <c r="H1636" s="126"/>
      <c r="I1636" s="126"/>
      <c r="J1636" s="126"/>
      <c r="K1636" s="126"/>
    </row>
    <row r="1637" spans="1:11" s="143" customFormat="1">
      <c r="A1637" s="127" t="str">
        <f t="shared" si="70"/>
        <v>사우디아라비아274000</v>
      </c>
      <c r="B1637" s="127">
        <f t="shared" si="71"/>
        <v>274000</v>
      </c>
      <c r="C1637" s="127">
        <f t="shared" si="72"/>
        <v>7398000</v>
      </c>
      <c r="D1637" s="129">
        <f t="shared" si="69"/>
        <v>287700</v>
      </c>
      <c r="E1637" s="130" t="s">
        <v>7183</v>
      </c>
      <c r="F1637" s="126"/>
      <c r="G1637" s="126"/>
      <c r="H1637" s="126"/>
      <c r="I1637" s="126"/>
      <c r="J1637" s="126"/>
      <c r="K1637" s="126"/>
    </row>
    <row r="1638" spans="1:11" s="143" customFormat="1">
      <c r="A1638" s="127" t="str">
        <f t="shared" si="70"/>
        <v>사우디아라비아275000</v>
      </c>
      <c r="B1638" s="127">
        <f t="shared" si="71"/>
        <v>275000</v>
      </c>
      <c r="C1638" s="127">
        <f t="shared" si="72"/>
        <v>7425000</v>
      </c>
      <c r="D1638" s="129">
        <f t="shared" si="69"/>
        <v>288750</v>
      </c>
      <c r="E1638" s="130" t="s">
        <v>7183</v>
      </c>
      <c r="F1638" s="126"/>
      <c r="G1638" s="126"/>
      <c r="H1638" s="126"/>
      <c r="I1638" s="126"/>
      <c r="J1638" s="126"/>
      <c r="K1638" s="126"/>
    </row>
    <row r="1639" spans="1:11" s="143" customFormat="1">
      <c r="A1639" s="127" t="str">
        <f t="shared" si="70"/>
        <v>사우디아라비아276000</v>
      </c>
      <c r="B1639" s="127">
        <f t="shared" si="71"/>
        <v>276000</v>
      </c>
      <c r="C1639" s="127">
        <f t="shared" si="72"/>
        <v>7452000</v>
      </c>
      <c r="D1639" s="129">
        <f t="shared" si="69"/>
        <v>289800</v>
      </c>
      <c r="E1639" s="130" t="s">
        <v>7183</v>
      </c>
      <c r="F1639" s="126"/>
      <c r="G1639" s="126"/>
      <c r="H1639" s="126"/>
      <c r="I1639" s="126"/>
      <c r="J1639" s="126"/>
      <c r="K1639" s="126"/>
    </row>
    <row r="1640" spans="1:11" s="143" customFormat="1">
      <c r="A1640" s="127" t="str">
        <f t="shared" si="70"/>
        <v>사우디아라비아277000</v>
      </c>
      <c r="B1640" s="127">
        <f t="shared" si="71"/>
        <v>277000</v>
      </c>
      <c r="C1640" s="127">
        <f t="shared" si="72"/>
        <v>7479000</v>
      </c>
      <c r="D1640" s="129">
        <f t="shared" si="69"/>
        <v>290850</v>
      </c>
      <c r="E1640" s="130" t="s">
        <v>7183</v>
      </c>
      <c r="F1640" s="126"/>
      <c r="G1640" s="126"/>
      <c r="H1640" s="126"/>
      <c r="I1640" s="126"/>
      <c r="J1640" s="126"/>
      <c r="K1640" s="126"/>
    </row>
    <row r="1641" spans="1:11" s="143" customFormat="1">
      <c r="A1641" s="127" t="str">
        <f t="shared" si="70"/>
        <v>사우디아라비아278000</v>
      </c>
      <c r="B1641" s="127">
        <f t="shared" si="71"/>
        <v>278000</v>
      </c>
      <c r="C1641" s="127">
        <f t="shared" si="72"/>
        <v>7506000</v>
      </c>
      <c r="D1641" s="129">
        <f t="shared" si="69"/>
        <v>291900</v>
      </c>
      <c r="E1641" s="130" t="s">
        <v>7183</v>
      </c>
      <c r="F1641" s="126"/>
      <c r="G1641" s="126"/>
      <c r="H1641" s="126"/>
      <c r="I1641" s="126"/>
      <c r="J1641" s="126"/>
      <c r="K1641" s="126"/>
    </row>
    <row r="1642" spans="1:11" s="143" customFormat="1">
      <c r="A1642" s="127" t="str">
        <f t="shared" si="70"/>
        <v>사우디아라비아279000</v>
      </c>
      <c r="B1642" s="127">
        <f t="shared" si="71"/>
        <v>279000</v>
      </c>
      <c r="C1642" s="127">
        <f t="shared" si="72"/>
        <v>7533000</v>
      </c>
      <c r="D1642" s="129">
        <f t="shared" si="69"/>
        <v>292950</v>
      </c>
      <c r="E1642" s="130" t="s">
        <v>7183</v>
      </c>
      <c r="F1642" s="126"/>
      <c r="G1642" s="126"/>
      <c r="H1642" s="126"/>
      <c r="I1642" s="126"/>
      <c r="J1642" s="126"/>
      <c r="K1642" s="126"/>
    </row>
    <row r="1643" spans="1:11" s="143" customFormat="1">
      <c r="A1643" s="127" t="str">
        <f t="shared" si="70"/>
        <v>사우디아라비아280000</v>
      </c>
      <c r="B1643" s="127">
        <f t="shared" si="71"/>
        <v>280000</v>
      </c>
      <c r="C1643" s="127">
        <f t="shared" si="72"/>
        <v>7560000</v>
      </c>
      <c r="D1643" s="129">
        <f t="shared" si="69"/>
        <v>294000</v>
      </c>
      <c r="E1643" s="130" t="s">
        <v>7183</v>
      </c>
      <c r="F1643" s="126"/>
      <c r="G1643" s="126"/>
      <c r="H1643" s="126"/>
      <c r="I1643" s="126"/>
      <c r="J1643" s="126"/>
      <c r="K1643" s="126"/>
    </row>
    <row r="1644" spans="1:11" s="143" customFormat="1">
      <c r="A1644" s="127" t="str">
        <f t="shared" si="70"/>
        <v>사우디아라비아281000</v>
      </c>
      <c r="B1644" s="127">
        <f t="shared" si="71"/>
        <v>281000</v>
      </c>
      <c r="C1644" s="127">
        <f t="shared" si="72"/>
        <v>7587000</v>
      </c>
      <c r="D1644" s="129">
        <f t="shared" si="69"/>
        <v>295050</v>
      </c>
      <c r="E1644" s="130" t="s">
        <v>7183</v>
      </c>
      <c r="F1644" s="126"/>
      <c r="G1644" s="126"/>
      <c r="H1644" s="126"/>
      <c r="I1644" s="126"/>
      <c r="J1644" s="126"/>
      <c r="K1644" s="126"/>
    </row>
    <row r="1645" spans="1:11" s="143" customFormat="1">
      <c r="A1645" s="127" t="str">
        <f t="shared" si="70"/>
        <v>사우디아라비아282000</v>
      </c>
      <c r="B1645" s="127">
        <f t="shared" si="71"/>
        <v>282000</v>
      </c>
      <c r="C1645" s="127">
        <f t="shared" si="72"/>
        <v>7614000</v>
      </c>
      <c r="D1645" s="129">
        <f t="shared" si="69"/>
        <v>296100</v>
      </c>
      <c r="E1645" s="130" t="s">
        <v>7183</v>
      </c>
      <c r="F1645" s="126"/>
      <c r="G1645" s="126"/>
      <c r="H1645" s="126"/>
      <c r="I1645" s="126"/>
      <c r="J1645" s="126"/>
      <c r="K1645" s="126"/>
    </row>
    <row r="1646" spans="1:11" s="143" customFormat="1">
      <c r="A1646" s="127" t="str">
        <f t="shared" si="70"/>
        <v>사우디아라비아283000</v>
      </c>
      <c r="B1646" s="127">
        <f t="shared" si="71"/>
        <v>283000</v>
      </c>
      <c r="C1646" s="127">
        <f t="shared" si="72"/>
        <v>7641000</v>
      </c>
      <c r="D1646" s="129">
        <f t="shared" si="69"/>
        <v>297150</v>
      </c>
      <c r="E1646" s="130" t="s">
        <v>7183</v>
      </c>
      <c r="F1646" s="126"/>
      <c r="G1646" s="126"/>
      <c r="H1646" s="126"/>
      <c r="I1646" s="126"/>
      <c r="J1646" s="126"/>
      <c r="K1646" s="126"/>
    </row>
    <row r="1647" spans="1:11" s="143" customFormat="1">
      <c r="A1647" s="127" t="str">
        <f t="shared" si="70"/>
        <v>사우디아라비아284000</v>
      </c>
      <c r="B1647" s="127">
        <f t="shared" si="71"/>
        <v>284000</v>
      </c>
      <c r="C1647" s="127">
        <f t="shared" si="72"/>
        <v>7668000</v>
      </c>
      <c r="D1647" s="129">
        <f t="shared" si="69"/>
        <v>298200</v>
      </c>
      <c r="E1647" s="130" t="s">
        <v>7183</v>
      </c>
      <c r="F1647" s="126"/>
      <c r="G1647" s="126"/>
      <c r="H1647" s="126"/>
      <c r="I1647" s="126"/>
      <c r="J1647" s="126"/>
      <c r="K1647" s="126"/>
    </row>
    <row r="1648" spans="1:11" s="143" customFormat="1">
      <c r="A1648" s="127" t="str">
        <f t="shared" si="70"/>
        <v>사우디아라비아285000</v>
      </c>
      <c r="B1648" s="127">
        <f t="shared" si="71"/>
        <v>285000</v>
      </c>
      <c r="C1648" s="127">
        <f t="shared" si="72"/>
        <v>7695000</v>
      </c>
      <c r="D1648" s="129">
        <f t="shared" ref="D1648:D1711" si="73">SUM($G$2)*(B1648*0.001)</f>
        <v>299250</v>
      </c>
      <c r="E1648" s="130" t="s">
        <v>7183</v>
      </c>
      <c r="F1648" s="126"/>
      <c r="G1648" s="126"/>
      <c r="H1648" s="126"/>
      <c r="I1648" s="126"/>
      <c r="J1648" s="126"/>
      <c r="K1648" s="126"/>
    </row>
    <row r="1649" spans="1:11" s="143" customFormat="1">
      <c r="A1649" s="127" t="str">
        <f t="shared" si="70"/>
        <v>사우디아라비아286000</v>
      </c>
      <c r="B1649" s="127">
        <f t="shared" si="71"/>
        <v>286000</v>
      </c>
      <c r="C1649" s="127">
        <f t="shared" si="72"/>
        <v>7722000</v>
      </c>
      <c r="D1649" s="129">
        <f t="shared" si="73"/>
        <v>300300</v>
      </c>
      <c r="E1649" s="130" t="s">
        <v>7183</v>
      </c>
      <c r="F1649" s="126"/>
      <c r="G1649" s="126"/>
      <c r="H1649" s="126"/>
      <c r="I1649" s="126"/>
      <c r="J1649" s="126"/>
      <c r="K1649" s="126"/>
    </row>
    <row r="1650" spans="1:11" s="143" customFormat="1">
      <c r="A1650" s="127" t="str">
        <f t="shared" si="70"/>
        <v>사우디아라비아287000</v>
      </c>
      <c r="B1650" s="127">
        <f t="shared" si="71"/>
        <v>287000</v>
      </c>
      <c r="C1650" s="127">
        <f t="shared" si="72"/>
        <v>7749000</v>
      </c>
      <c r="D1650" s="129">
        <f t="shared" si="73"/>
        <v>301350</v>
      </c>
      <c r="E1650" s="130" t="s">
        <v>7183</v>
      </c>
      <c r="F1650" s="126"/>
      <c r="G1650" s="126"/>
      <c r="H1650" s="126"/>
      <c r="I1650" s="126"/>
      <c r="J1650" s="126"/>
      <c r="K1650" s="126"/>
    </row>
    <row r="1651" spans="1:11" s="143" customFormat="1">
      <c r="A1651" s="127" t="str">
        <f t="shared" si="70"/>
        <v>사우디아라비아288000</v>
      </c>
      <c r="B1651" s="127">
        <f t="shared" si="71"/>
        <v>288000</v>
      </c>
      <c r="C1651" s="127">
        <f t="shared" si="72"/>
        <v>7776000</v>
      </c>
      <c r="D1651" s="129">
        <f t="shared" si="73"/>
        <v>302400</v>
      </c>
      <c r="E1651" s="130" t="s">
        <v>7183</v>
      </c>
      <c r="F1651" s="126"/>
      <c r="G1651" s="126"/>
      <c r="H1651" s="126"/>
      <c r="I1651" s="126"/>
      <c r="J1651" s="126"/>
      <c r="K1651" s="126"/>
    </row>
    <row r="1652" spans="1:11" s="143" customFormat="1">
      <c r="A1652" s="127" t="str">
        <f t="shared" si="70"/>
        <v>사우디아라비아289000</v>
      </c>
      <c r="B1652" s="127">
        <f t="shared" si="71"/>
        <v>289000</v>
      </c>
      <c r="C1652" s="127">
        <f t="shared" si="72"/>
        <v>7803000</v>
      </c>
      <c r="D1652" s="129">
        <f t="shared" si="73"/>
        <v>303450</v>
      </c>
      <c r="E1652" s="130" t="s">
        <v>7183</v>
      </c>
      <c r="F1652" s="126"/>
      <c r="G1652" s="126"/>
      <c r="H1652" s="126"/>
      <c r="I1652" s="126"/>
      <c r="J1652" s="126"/>
      <c r="K1652" s="126"/>
    </row>
    <row r="1653" spans="1:11" s="143" customFormat="1">
      <c r="A1653" s="127" t="str">
        <f t="shared" si="70"/>
        <v>사우디아라비아290000</v>
      </c>
      <c r="B1653" s="127">
        <f t="shared" si="71"/>
        <v>290000</v>
      </c>
      <c r="C1653" s="127">
        <f t="shared" si="72"/>
        <v>7830000</v>
      </c>
      <c r="D1653" s="129">
        <f t="shared" si="73"/>
        <v>304500</v>
      </c>
      <c r="E1653" s="130" t="s">
        <v>7183</v>
      </c>
      <c r="F1653" s="126"/>
      <c r="G1653" s="126"/>
      <c r="H1653" s="126"/>
      <c r="I1653" s="126"/>
      <c r="J1653" s="126"/>
      <c r="K1653" s="126"/>
    </row>
    <row r="1654" spans="1:11" s="143" customFormat="1">
      <c r="A1654" s="127" t="str">
        <f t="shared" si="70"/>
        <v>사우디아라비아291000</v>
      </c>
      <c r="B1654" s="127">
        <f t="shared" si="71"/>
        <v>291000</v>
      </c>
      <c r="C1654" s="127">
        <f t="shared" si="72"/>
        <v>7857000</v>
      </c>
      <c r="D1654" s="129">
        <f t="shared" si="73"/>
        <v>305550</v>
      </c>
      <c r="E1654" s="130" t="s">
        <v>7183</v>
      </c>
      <c r="F1654" s="126"/>
      <c r="G1654" s="126"/>
      <c r="H1654" s="126"/>
      <c r="I1654" s="126"/>
      <c r="J1654" s="126"/>
      <c r="K1654" s="126"/>
    </row>
    <row r="1655" spans="1:11" s="143" customFormat="1">
      <c r="A1655" s="127" t="str">
        <f t="shared" si="70"/>
        <v>사우디아라비아292000</v>
      </c>
      <c r="B1655" s="127">
        <f t="shared" si="71"/>
        <v>292000</v>
      </c>
      <c r="C1655" s="127">
        <f t="shared" si="72"/>
        <v>7884000</v>
      </c>
      <c r="D1655" s="129">
        <f t="shared" si="73"/>
        <v>306600</v>
      </c>
      <c r="E1655" s="130" t="s">
        <v>7183</v>
      </c>
      <c r="F1655" s="126"/>
      <c r="G1655" s="126"/>
      <c r="H1655" s="126"/>
      <c r="I1655" s="126"/>
      <c r="J1655" s="126"/>
      <c r="K1655" s="126"/>
    </row>
    <row r="1656" spans="1:11" s="143" customFormat="1">
      <c r="A1656" s="127" t="str">
        <f t="shared" si="70"/>
        <v>사우디아라비아293000</v>
      </c>
      <c r="B1656" s="127">
        <f t="shared" si="71"/>
        <v>293000</v>
      </c>
      <c r="C1656" s="127">
        <f t="shared" si="72"/>
        <v>7911000</v>
      </c>
      <c r="D1656" s="129">
        <f t="shared" si="73"/>
        <v>307650</v>
      </c>
      <c r="E1656" s="130" t="s">
        <v>7183</v>
      </c>
      <c r="F1656" s="126"/>
      <c r="G1656" s="126"/>
      <c r="H1656" s="126"/>
      <c r="I1656" s="126"/>
      <c r="J1656" s="126"/>
      <c r="K1656" s="126"/>
    </row>
    <row r="1657" spans="1:11" s="143" customFormat="1">
      <c r="A1657" s="127" t="str">
        <f t="shared" si="70"/>
        <v>사우디아라비아294000</v>
      </c>
      <c r="B1657" s="127">
        <f t="shared" si="71"/>
        <v>294000</v>
      </c>
      <c r="C1657" s="127">
        <f t="shared" si="72"/>
        <v>7938000</v>
      </c>
      <c r="D1657" s="129">
        <f t="shared" si="73"/>
        <v>308700</v>
      </c>
      <c r="E1657" s="130" t="s">
        <v>7183</v>
      </c>
      <c r="F1657" s="126"/>
      <c r="G1657" s="126"/>
      <c r="H1657" s="126"/>
      <c r="I1657" s="126"/>
      <c r="J1657" s="126"/>
      <c r="K1657" s="126"/>
    </row>
    <row r="1658" spans="1:11" s="143" customFormat="1">
      <c r="A1658" s="127" t="str">
        <f t="shared" si="70"/>
        <v>사우디아라비아295000</v>
      </c>
      <c r="B1658" s="127">
        <f t="shared" si="71"/>
        <v>295000</v>
      </c>
      <c r="C1658" s="127">
        <f t="shared" si="72"/>
        <v>7965000</v>
      </c>
      <c r="D1658" s="129">
        <f t="shared" si="73"/>
        <v>309750</v>
      </c>
      <c r="E1658" s="130" t="s">
        <v>7183</v>
      </c>
      <c r="F1658" s="126"/>
      <c r="G1658" s="126"/>
      <c r="H1658" s="126"/>
      <c r="I1658" s="126"/>
      <c r="J1658" s="126"/>
      <c r="K1658" s="126"/>
    </row>
    <row r="1659" spans="1:11" s="143" customFormat="1">
      <c r="A1659" s="127" t="str">
        <f t="shared" si="70"/>
        <v>사우디아라비아296000</v>
      </c>
      <c r="B1659" s="127">
        <f t="shared" si="71"/>
        <v>296000</v>
      </c>
      <c r="C1659" s="127">
        <f t="shared" si="72"/>
        <v>7992000</v>
      </c>
      <c r="D1659" s="129">
        <f t="shared" si="73"/>
        <v>310800</v>
      </c>
      <c r="E1659" s="130" t="s">
        <v>7183</v>
      </c>
      <c r="F1659" s="126"/>
      <c r="G1659" s="126"/>
      <c r="H1659" s="126"/>
      <c r="I1659" s="126"/>
      <c r="J1659" s="126"/>
      <c r="K1659" s="126"/>
    </row>
    <row r="1660" spans="1:11" s="143" customFormat="1">
      <c r="A1660" s="127" t="str">
        <f t="shared" si="70"/>
        <v>사우디아라비아297000</v>
      </c>
      <c r="B1660" s="127">
        <f t="shared" si="71"/>
        <v>297000</v>
      </c>
      <c r="C1660" s="127">
        <f t="shared" si="72"/>
        <v>8019000</v>
      </c>
      <c r="D1660" s="129">
        <f t="shared" si="73"/>
        <v>311850</v>
      </c>
      <c r="E1660" s="130" t="s">
        <v>7183</v>
      </c>
      <c r="F1660" s="126"/>
      <c r="G1660" s="126"/>
      <c r="H1660" s="126"/>
      <c r="I1660" s="126"/>
      <c r="J1660" s="126"/>
      <c r="K1660" s="126"/>
    </row>
    <row r="1661" spans="1:11" s="143" customFormat="1">
      <c r="A1661" s="127" t="str">
        <f t="shared" si="70"/>
        <v>사우디아라비아298000</v>
      </c>
      <c r="B1661" s="127">
        <f t="shared" si="71"/>
        <v>298000</v>
      </c>
      <c r="C1661" s="127">
        <f t="shared" si="72"/>
        <v>8046000</v>
      </c>
      <c r="D1661" s="129">
        <f t="shared" si="73"/>
        <v>312900</v>
      </c>
      <c r="E1661" s="130" t="s">
        <v>7183</v>
      </c>
      <c r="F1661" s="126"/>
      <c r="G1661" s="126"/>
      <c r="H1661" s="126"/>
      <c r="I1661" s="126"/>
      <c r="J1661" s="126"/>
      <c r="K1661" s="126"/>
    </row>
    <row r="1662" spans="1:11" s="143" customFormat="1">
      <c r="A1662" s="127" t="str">
        <f t="shared" si="70"/>
        <v>사우디아라비아299000</v>
      </c>
      <c r="B1662" s="127">
        <f t="shared" si="71"/>
        <v>299000</v>
      </c>
      <c r="C1662" s="127">
        <f t="shared" si="72"/>
        <v>8073000</v>
      </c>
      <c r="D1662" s="129">
        <f t="shared" si="73"/>
        <v>313950</v>
      </c>
      <c r="E1662" s="130" t="s">
        <v>7183</v>
      </c>
      <c r="F1662" s="126"/>
      <c r="G1662" s="126"/>
      <c r="H1662" s="126"/>
      <c r="I1662" s="126"/>
      <c r="J1662" s="126"/>
      <c r="K1662" s="126"/>
    </row>
    <row r="1663" spans="1:11" s="143" customFormat="1">
      <c r="A1663" s="127" t="str">
        <f t="shared" si="70"/>
        <v>사우디아라비아300000</v>
      </c>
      <c r="B1663" s="127">
        <f t="shared" si="71"/>
        <v>300000</v>
      </c>
      <c r="C1663" s="127">
        <f t="shared" si="72"/>
        <v>8100000</v>
      </c>
      <c r="D1663" s="129">
        <f t="shared" si="73"/>
        <v>315000</v>
      </c>
      <c r="E1663" s="130" t="s">
        <v>7183</v>
      </c>
      <c r="F1663" s="126"/>
      <c r="G1663" s="126"/>
      <c r="H1663" s="126"/>
      <c r="I1663" s="126"/>
      <c r="J1663" s="126"/>
      <c r="K1663" s="126"/>
    </row>
    <row r="1664" spans="1:11" s="143" customFormat="1">
      <c r="A1664" s="127" t="str">
        <f t="shared" si="70"/>
        <v>사우디아라비아301000</v>
      </c>
      <c r="B1664" s="127">
        <f t="shared" si="71"/>
        <v>301000</v>
      </c>
      <c r="C1664" s="127">
        <f t="shared" si="72"/>
        <v>8127000</v>
      </c>
      <c r="D1664" s="129">
        <f t="shared" si="73"/>
        <v>316050</v>
      </c>
      <c r="E1664" s="130" t="s">
        <v>7183</v>
      </c>
      <c r="F1664" s="126"/>
      <c r="G1664" s="126"/>
      <c r="H1664" s="126"/>
      <c r="I1664" s="126"/>
      <c r="J1664" s="126"/>
      <c r="K1664" s="126"/>
    </row>
    <row r="1665" spans="1:11" s="143" customFormat="1">
      <c r="A1665" s="127" t="str">
        <f t="shared" si="70"/>
        <v>사우디아라비아302000</v>
      </c>
      <c r="B1665" s="127">
        <f t="shared" si="71"/>
        <v>302000</v>
      </c>
      <c r="C1665" s="127">
        <f t="shared" si="72"/>
        <v>8154000</v>
      </c>
      <c r="D1665" s="129">
        <f t="shared" si="73"/>
        <v>317100</v>
      </c>
      <c r="E1665" s="130" t="s">
        <v>7183</v>
      </c>
      <c r="F1665" s="126"/>
      <c r="G1665" s="126"/>
      <c r="H1665" s="126"/>
      <c r="I1665" s="126"/>
      <c r="J1665" s="126"/>
      <c r="K1665" s="126"/>
    </row>
    <row r="1666" spans="1:11" s="143" customFormat="1">
      <c r="A1666" s="127" t="str">
        <f t="shared" si="70"/>
        <v>사우디아라비아303000</v>
      </c>
      <c r="B1666" s="127">
        <f t="shared" si="71"/>
        <v>303000</v>
      </c>
      <c r="C1666" s="127">
        <f t="shared" si="72"/>
        <v>8181000</v>
      </c>
      <c r="D1666" s="129">
        <f t="shared" si="73"/>
        <v>318150</v>
      </c>
      <c r="E1666" s="130" t="s">
        <v>7183</v>
      </c>
      <c r="F1666" s="126"/>
      <c r="G1666" s="126"/>
      <c r="H1666" s="126"/>
      <c r="I1666" s="126"/>
      <c r="J1666" s="126"/>
      <c r="K1666" s="126"/>
    </row>
    <row r="1667" spans="1:11" s="143" customFormat="1">
      <c r="A1667" s="127" t="str">
        <f t="shared" si="70"/>
        <v>사우디아라비아304000</v>
      </c>
      <c r="B1667" s="127">
        <f t="shared" si="71"/>
        <v>304000</v>
      </c>
      <c r="C1667" s="127">
        <f t="shared" si="72"/>
        <v>8208000</v>
      </c>
      <c r="D1667" s="129">
        <f t="shared" si="73"/>
        <v>319200</v>
      </c>
      <c r="E1667" s="130" t="s">
        <v>7183</v>
      </c>
      <c r="F1667" s="126"/>
      <c r="G1667" s="126"/>
      <c r="H1667" s="126"/>
      <c r="I1667" s="126"/>
      <c r="J1667" s="126"/>
      <c r="K1667" s="126"/>
    </row>
    <row r="1668" spans="1:11" s="143" customFormat="1">
      <c r="A1668" s="127" t="str">
        <f t="shared" si="70"/>
        <v>사우디아라비아305000</v>
      </c>
      <c r="B1668" s="127">
        <f t="shared" si="71"/>
        <v>305000</v>
      </c>
      <c r="C1668" s="127">
        <f t="shared" si="72"/>
        <v>8235000</v>
      </c>
      <c r="D1668" s="129">
        <f t="shared" si="73"/>
        <v>320250</v>
      </c>
      <c r="E1668" s="130" t="s">
        <v>7183</v>
      </c>
      <c r="F1668" s="126"/>
      <c r="G1668" s="126"/>
      <c r="H1668" s="126"/>
      <c r="I1668" s="126"/>
      <c r="J1668" s="126"/>
      <c r="K1668" s="126"/>
    </row>
    <row r="1669" spans="1:11" s="143" customFormat="1">
      <c r="A1669" s="127" t="str">
        <f t="shared" si="70"/>
        <v>사우디아라비아306000</v>
      </c>
      <c r="B1669" s="127">
        <f t="shared" si="71"/>
        <v>306000</v>
      </c>
      <c r="C1669" s="127">
        <f t="shared" si="72"/>
        <v>8262000</v>
      </c>
      <c r="D1669" s="129">
        <f t="shared" si="73"/>
        <v>321300</v>
      </c>
      <c r="E1669" s="130" t="s">
        <v>7183</v>
      </c>
      <c r="F1669" s="126"/>
      <c r="G1669" s="126"/>
      <c r="H1669" s="126"/>
      <c r="I1669" s="126"/>
      <c r="J1669" s="126"/>
      <c r="K1669" s="126"/>
    </row>
    <row r="1670" spans="1:11" s="143" customFormat="1">
      <c r="A1670" s="127" t="str">
        <f t="shared" si="70"/>
        <v>사우디아라비아307000</v>
      </c>
      <c r="B1670" s="127">
        <f t="shared" si="71"/>
        <v>307000</v>
      </c>
      <c r="C1670" s="127">
        <f t="shared" si="72"/>
        <v>8289000</v>
      </c>
      <c r="D1670" s="129">
        <f t="shared" si="73"/>
        <v>322350</v>
      </c>
      <c r="E1670" s="130" t="s">
        <v>7183</v>
      </c>
      <c r="F1670" s="126"/>
      <c r="G1670" s="126"/>
      <c r="H1670" s="126"/>
      <c r="I1670" s="126"/>
      <c r="J1670" s="126"/>
      <c r="K1670" s="126"/>
    </row>
    <row r="1671" spans="1:11" s="143" customFormat="1">
      <c r="A1671" s="127" t="str">
        <f t="shared" si="70"/>
        <v>사우디아라비아308000</v>
      </c>
      <c r="B1671" s="127">
        <f t="shared" si="71"/>
        <v>308000</v>
      </c>
      <c r="C1671" s="127">
        <f t="shared" si="72"/>
        <v>8316000</v>
      </c>
      <c r="D1671" s="129">
        <f t="shared" si="73"/>
        <v>323400</v>
      </c>
      <c r="E1671" s="130" t="s">
        <v>7183</v>
      </c>
      <c r="F1671" s="126"/>
      <c r="G1671" s="126"/>
      <c r="H1671" s="126"/>
      <c r="I1671" s="126"/>
      <c r="J1671" s="126"/>
      <c r="K1671" s="126"/>
    </row>
    <row r="1672" spans="1:11" s="143" customFormat="1">
      <c r="A1672" s="127" t="str">
        <f t="shared" si="70"/>
        <v>사우디아라비아309000</v>
      </c>
      <c r="B1672" s="127">
        <f t="shared" si="71"/>
        <v>309000</v>
      </c>
      <c r="C1672" s="127">
        <f t="shared" si="72"/>
        <v>8343000</v>
      </c>
      <c r="D1672" s="129">
        <f t="shared" si="73"/>
        <v>324450</v>
      </c>
      <c r="E1672" s="130" t="s">
        <v>7183</v>
      </c>
      <c r="F1672" s="126"/>
      <c r="G1672" s="126"/>
      <c r="H1672" s="126"/>
      <c r="I1672" s="126"/>
      <c r="J1672" s="126"/>
      <c r="K1672" s="126"/>
    </row>
    <row r="1673" spans="1:11" s="143" customFormat="1">
      <c r="A1673" s="127" t="str">
        <f t="shared" si="70"/>
        <v>사우디아라비아310000</v>
      </c>
      <c r="B1673" s="127">
        <f t="shared" si="71"/>
        <v>310000</v>
      </c>
      <c r="C1673" s="127">
        <f t="shared" si="72"/>
        <v>8370000</v>
      </c>
      <c r="D1673" s="129">
        <f t="shared" si="73"/>
        <v>325500</v>
      </c>
      <c r="E1673" s="130" t="s">
        <v>7183</v>
      </c>
      <c r="F1673" s="126"/>
      <c r="G1673" s="126"/>
      <c r="H1673" s="126"/>
      <c r="I1673" s="126"/>
      <c r="J1673" s="126"/>
      <c r="K1673" s="126"/>
    </row>
    <row r="1674" spans="1:11" s="143" customFormat="1">
      <c r="A1674" s="127" t="str">
        <f t="shared" si="70"/>
        <v>사우디아라비아311000</v>
      </c>
      <c r="B1674" s="127">
        <f t="shared" si="71"/>
        <v>311000</v>
      </c>
      <c r="C1674" s="127">
        <f t="shared" si="72"/>
        <v>8397000</v>
      </c>
      <c r="D1674" s="129">
        <f t="shared" si="73"/>
        <v>326550</v>
      </c>
      <c r="E1674" s="130" t="s">
        <v>7183</v>
      </c>
      <c r="F1674" s="126"/>
      <c r="G1674" s="126"/>
      <c r="H1674" s="126"/>
      <c r="I1674" s="126"/>
      <c r="J1674" s="126"/>
      <c r="K1674" s="126"/>
    </row>
    <row r="1675" spans="1:11" s="143" customFormat="1">
      <c r="A1675" s="127" t="str">
        <f t="shared" si="70"/>
        <v>사우디아라비아312000</v>
      </c>
      <c r="B1675" s="127">
        <f t="shared" si="71"/>
        <v>312000</v>
      </c>
      <c r="C1675" s="127">
        <f t="shared" si="72"/>
        <v>8424000</v>
      </c>
      <c r="D1675" s="129">
        <f t="shared" si="73"/>
        <v>327600</v>
      </c>
      <c r="E1675" s="130" t="s">
        <v>7183</v>
      </c>
      <c r="F1675" s="126"/>
      <c r="G1675" s="126"/>
      <c r="H1675" s="126"/>
      <c r="I1675" s="126"/>
      <c r="J1675" s="126"/>
      <c r="K1675" s="126"/>
    </row>
    <row r="1676" spans="1:11" s="143" customFormat="1">
      <c r="A1676" s="127" t="str">
        <f t="shared" si="70"/>
        <v>사우디아라비아313000</v>
      </c>
      <c r="B1676" s="127">
        <f t="shared" si="71"/>
        <v>313000</v>
      </c>
      <c r="C1676" s="127">
        <f t="shared" si="72"/>
        <v>8451000</v>
      </c>
      <c r="D1676" s="129">
        <f t="shared" si="73"/>
        <v>328650</v>
      </c>
      <c r="E1676" s="130" t="s">
        <v>7183</v>
      </c>
      <c r="F1676" s="126"/>
      <c r="G1676" s="126"/>
      <c r="H1676" s="126"/>
      <c r="I1676" s="126"/>
      <c r="J1676" s="126"/>
      <c r="K1676" s="126"/>
    </row>
    <row r="1677" spans="1:11" s="143" customFormat="1">
      <c r="A1677" s="127" t="str">
        <f t="shared" si="70"/>
        <v>사우디아라비아314000</v>
      </c>
      <c r="B1677" s="127">
        <f t="shared" si="71"/>
        <v>314000</v>
      </c>
      <c r="C1677" s="127">
        <f t="shared" si="72"/>
        <v>8478000</v>
      </c>
      <c r="D1677" s="129">
        <f t="shared" si="73"/>
        <v>329700</v>
      </c>
      <c r="E1677" s="130" t="s">
        <v>7183</v>
      </c>
      <c r="F1677" s="126"/>
      <c r="G1677" s="126"/>
      <c r="H1677" s="126"/>
      <c r="I1677" s="126"/>
      <c r="J1677" s="126"/>
      <c r="K1677" s="126"/>
    </row>
    <row r="1678" spans="1:11" s="143" customFormat="1">
      <c r="A1678" s="127" t="str">
        <f t="shared" si="70"/>
        <v>사우디아라비아315000</v>
      </c>
      <c r="B1678" s="127">
        <f t="shared" si="71"/>
        <v>315000</v>
      </c>
      <c r="C1678" s="127">
        <f t="shared" si="72"/>
        <v>8505000</v>
      </c>
      <c r="D1678" s="129">
        <f t="shared" si="73"/>
        <v>330750</v>
      </c>
      <c r="E1678" s="130" t="s">
        <v>7183</v>
      </c>
      <c r="F1678" s="126"/>
      <c r="G1678" s="126"/>
      <c r="H1678" s="126"/>
      <c r="I1678" s="126"/>
      <c r="J1678" s="126"/>
      <c r="K1678" s="126"/>
    </row>
    <row r="1679" spans="1:11" s="143" customFormat="1">
      <c r="A1679" s="127" t="str">
        <f t="shared" si="70"/>
        <v>사우디아라비아316000</v>
      </c>
      <c r="B1679" s="127">
        <f t="shared" si="71"/>
        <v>316000</v>
      </c>
      <c r="C1679" s="127">
        <f t="shared" si="72"/>
        <v>8532000</v>
      </c>
      <c r="D1679" s="129">
        <f t="shared" si="73"/>
        <v>331800</v>
      </c>
      <c r="E1679" s="130" t="s">
        <v>7183</v>
      </c>
      <c r="F1679" s="126"/>
      <c r="G1679" s="126"/>
      <c r="H1679" s="126"/>
      <c r="I1679" s="126"/>
      <c r="J1679" s="126"/>
      <c r="K1679" s="126"/>
    </row>
    <row r="1680" spans="1:11" s="143" customFormat="1">
      <c r="A1680" s="127" t="str">
        <f t="shared" si="70"/>
        <v>사우디아라비아317000</v>
      </c>
      <c r="B1680" s="127">
        <f t="shared" si="71"/>
        <v>317000</v>
      </c>
      <c r="C1680" s="127">
        <f t="shared" si="72"/>
        <v>8559000</v>
      </c>
      <c r="D1680" s="129">
        <f t="shared" si="73"/>
        <v>332850</v>
      </c>
      <c r="E1680" s="130" t="s">
        <v>7183</v>
      </c>
      <c r="F1680" s="126"/>
      <c r="G1680" s="126"/>
      <c r="H1680" s="126"/>
      <c r="I1680" s="126"/>
      <c r="J1680" s="126"/>
      <c r="K1680" s="126"/>
    </row>
    <row r="1681" spans="1:11" s="143" customFormat="1">
      <c r="A1681" s="127" t="str">
        <f t="shared" si="70"/>
        <v>사우디아라비아318000</v>
      </c>
      <c r="B1681" s="127">
        <f t="shared" si="71"/>
        <v>318000</v>
      </c>
      <c r="C1681" s="127">
        <f t="shared" si="72"/>
        <v>8586000</v>
      </c>
      <c r="D1681" s="129">
        <f t="shared" si="73"/>
        <v>333900</v>
      </c>
      <c r="E1681" s="130" t="s">
        <v>7183</v>
      </c>
      <c r="F1681" s="126"/>
      <c r="G1681" s="126"/>
      <c r="H1681" s="126"/>
      <c r="I1681" s="126"/>
      <c r="J1681" s="126"/>
      <c r="K1681" s="126"/>
    </row>
    <row r="1682" spans="1:11" s="143" customFormat="1">
      <c r="A1682" s="127" t="str">
        <f t="shared" si="70"/>
        <v>사우디아라비아319000</v>
      </c>
      <c r="B1682" s="127">
        <f t="shared" si="71"/>
        <v>319000</v>
      </c>
      <c r="C1682" s="127">
        <f t="shared" si="72"/>
        <v>8613000</v>
      </c>
      <c r="D1682" s="129">
        <f t="shared" si="73"/>
        <v>334950</v>
      </c>
      <c r="E1682" s="130" t="s">
        <v>7183</v>
      </c>
      <c r="F1682" s="126"/>
      <c r="G1682" s="126"/>
      <c r="H1682" s="126"/>
      <c r="I1682" s="126"/>
      <c r="J1682" s="126"/>
      <c r="K1682" s="126"/>
    </row>
    <row r="1683" spans="1:11" s="143" customFormat="1">
      <c r="A1683" s="127" t="str">
        <f t="shared" si="70"/>
        <v>사우디아라비아320000</v>
      </c>
      <c r="B1683" s="127">
        <f t="shared" si="71"/>
        <v>320000</v>
      </c>
      <c r="C1683" s="127">
        <f t="shared" si="72"/>
        <v>8640000</v>
      </c>
      <c r="D1683" s="129">
        <f t="shared" si="73"/>
        <v>336000</v>
      </c>
      <c r="E1683" s="130" t="s">
        <v>7183</v>
      </c>
      <c r="F1683" s="126"/>
      <c r="G1683" s="126"/>
      <c r="H1683" s="126"/>
      <c r="I1683" s="126"/>
      <c r="J1683" s="126"/>
      <c r="K1683" s="126"/>
    </row>
    <row r="1684" spans="1:11" s="143" customFormat="1">
      <c r="A1684" s="127" t="str">
        <f t="shared" ref="A1684:A1724" si="74">"사우디아라비아"&amp;B1684</f>
        <v>사우디아라비아321000</v>
      </c>
      <c r="B1684" s="127">
        <f t="shared" si="71"/>
        <v>321000</v>
      </c>
      <c r="C1684" s="127">
        <f t="shared" si="72"/>
        <v>8667000</v>
      </c>
      <c r="D1684" s="129">
        <f t="shared" si="73"/>
        <v>337050</v>
      </c>
      <c r="E1684" s="130" t="s">
        <v>7183</v>
      </c>
      <c r="F1684" s="126"/>
      <c r="G1684" s="126"/>
      <c r="H1684" s="126"/>
      <c r="I1684" s="126"/>
      <c r="J1684" s="126"/>
      <c r="K1684" s="126"/>
    </row>
    <row r="1685" spans="1:11" s="143" customFormat="1">
      <c r="A1685" s="127" t="str">
        <f t="shared" si="74"/>
        <v>사우디아라비아322000</v>
      </c>
      <c r="B1685" s="127">
        <f t="shared" ref="B1685:B1724" si="75">B1684+1000</f>
        <v>322000</v>
      </c>
      <c r="C1685" s="127">
        <f t="shared" si="72"/>
        <v>8694000</v>
      </c>
      <c r="D1685" s="129">
        <f t="shared" si="73"/>
        <v>338100</v>
      </c>
      <c r="E1685" s="130" t="s">
        <v>7183</v>
      </c>
      <c r="F1685" s="126"/>
      <c r="G1685" s="126"/>
      <c r="H1685" s="126"/>
      <c r="I1685" s="126"/>
      <c r="J1685" s="126"/>
      <c r="K1685" s="126"/>
    </row>
    <row r="1686" spans="1:11" s="143" customFormat="1">
      <c r="A1686" s="127" t="str">
        <f t="shared" si="74"/>
        <v>사우디아라비아323000</v>
      </c>
      <c r="B1686" s="127">
        <f t="shared" si="75"/>
        <v>323000</v>
      </c>
      <c r="C1686" s="127">
        <f t="shared" ref="C1686:C1724" si="76">C1685+27000</f>
        <v>8721000</v>
      </c>
      <c r="D1686" s="129">
        <f t="shared" si="73"/>
        <v>339150</v>
      </c>
      <c r="E1686" s="130" t="s">
        <v>7183</v>
      </c>
      <c r="F1686" s="126"/>
      <c r="G1686" s="126"/>
      <c r="H1686" s="126"/>
      <c r="I1686" s="126"/>
      <c r="J1686" s="126"/>
      <c r="K1686" s="126"/>
    </row>
    <row r="1687" spans="1:11" s="143" customFormat="1">
      <c r="A1687" s="127" t="str">
        <f t="shared" si="74"/>
        <v>사우디아라비아324000</v>
      </c>
      <c r="B1687" s="127">
        <f t="shared" si="75"/>
        <v>324000</v>
      </c>
      <c r="C1687" s="127">
        <f t="shared" si="76"/>
        <v>8748000</v>
      </c>
      <c r="D1687" s="129">
        <f t="shared" si="73"/>
        <v>340200</v>
      </c>
      <c r="E1687" s="130" t="s">
        <v>7183</v>
      </c>
      <c r="F1687" s="126"/>
      <c r="G1687" s="126"/>
      <c r="H1687" s="126"/>
      <c r="I1687" s="126"/>
      <c r="J1687" s="126"/>
      <c r="K1687" s="126"/>
    </row>
    <row r="1688" spans="1:11" s="143" customFormat="1">
      <c r="A1688" s="127" t="str">
        <f t="shared" si="74"/>
        <v>사우디아라비아325000</v>
      </c>
      <c r="B1688" s="127">
        <f t="shared" si="75"/>
        <v>325000</v>
      </c>
      <c r="C1688" s="127">
        <f t="shared" si="76"/>
        <v>8775000</v>
      </c>
      <c r="D1688" s="129">
        <f t="shared" si="73"/>
        <v>341250</v>
      </c>
      <c r="E1688" s="130" t="s">
        <v>7183</v>
      </c>
      <c r="F1688" s="126"/>
      <c r="G1688" s="126"/>
      <c r="H1688" s="126"/>
      <c r="I1688" s="126"/>
      <c r="J1688" s="126"/>
      <c r="K1688" s="126"/>
    </row>
    <row r="1689" spans="1:11" s="143" customFormat="1">
      <c r="A1689" s="127" t="str">
        <f t="shared" si="74"/>
        <v>사우디아라비아326000</v>
      </c>
      <c r="B1689" s="127">
        <f t="shared" si="75"/>
        <v>326000</v>
      </c>
      <c r="C1689" s="127">
        <f t="shared" si="76"/>
        <v>8802000</v>
      </c>
      <c r="D1689" s="129">
        <f t="shared" si="73"/>
        <v>342300</v>
      </c>
      <c r="E1689" s="130" t="s">
        <v>7183</v>
      </c>
      <c r="F1689" s="126"/>
      <c r="G1689" s="126"/>
      <c r="H1689" s="126"/>
      <c r="I1689" s="126"/>
      <c r="J1689" s="126"/>
      <c r="K1689" s="126"/>
    </row>
    <row r="1690" spans="1:11" s="143" customFormat="1">
      <c r="A1690" s="127" t="str">
        <f t="shared" si="74"/>
        <v>사우디아라비아327000</v>
      </c>
      <c r="B1690" s="127">
        <f t="shared" si="75"/>
        <v>327000</v>
      </c>
      <c r="C1690" s="127">
        <f t="shared" si="76"/>
        <v>8829000</v>
      </c>
      <c r="D1690" s="129">
        <f t="shared" si="73"/>
        <v>343350</v>
      </c>
      <c r="E1690" s="130" t="s">
        <v>7183</v>
      </c>
      <c r="F1690" s="126"/>
      <c r="G1690" s="126"/>
      <c r="H1690" s="126"/>
      <c r="I1690" s="126"/>
      <c r="J1690" s="126"/>
      <c r="K1690" s="126"/>
    </row>
    <row r="1691" spans="1:11" s="143" customFormat="1">
      <c r="A1691" s="127" t="str">
        <f t="shared" si="74"/>
        <v>사우디아라비아328000</v>
      </c>
      <c r="B1691" s="127">
        <f t="shared" si="75"/>
        <v>328000</v>
      </c>
      <c r="C1691" s="127">
        <f t="shared" si="76"/>
        <v>8856000</v>
      </c>
      <c r="D1691" s="129">
        <f t="shared" si="73"/>
        <v>344400</v>
      </c>
      <c r="E1691" s="130" t="s">
        <v>7183</v>
      </c>
      <c r="F1691" s="126"/>
      <c r="G1691" s="126"/>
      <c r="H1691" s="126"/>
      <c r="I1691" s="126"/>
      <c r="J1691" s="126"/>
      <c r="K1691" s="126"/>
    </row>
    <row r="1692" spans="1:11" s="143" customFormat="1">
      <c r="A1692" s="127" t="str">
        <f t="shared" si="74"/>
        <v>사우디아라비아329000</v>
      </c>
      <c r="B1692" s="127">
        <f t="shared" si="75"/>
        <v>329000</v>
      </c>
      <c r="C1692" s="127">
        <f t="shared" si="76"/>
        <v>8883000</v>
      </c>
      <c r="D1692" s="129">
        <f t="shared" si="73"/>
        <v>345450</v>
      </c>
      <c r="E1692" s="130" t="s">
        <v>7183</v>
      </c>
      <c r="F1692" s="126"/>
      <c r="G1692" s="126"/>
      <c r="H1692" s="126"/>
      <c r="I1692" s="126"/>
      <c r="J1692" s="126"/>
      <c r="K1692" s="126"/>
    </row>
    <row r="1693" spans="1:11" s="143" customFormat="1">
      <c r="A1693" s="127" t="str">
        <f t="shared" si="74"/>
        <v>사우디아라비아330000</v>
      </c>
      <c r="B1693" s="127">
        <f t="shared" si="75"/>
        <v>330000</v>
      </c>
      <c r="C1693" s="127">
        <f t="shared" si="76"/>
        <v>8910000</v>
      </c>
      <c r="D1693" s="129">
        <f t="shared" si="73"/>
        <v>346500</v>
      </c>
      <c r="E1693" s="130" t="s">
        <v>7183</v>
      </c>
      <c r="F1693" s="126"/>
      <c r="G1693" s="126"/>
      <c r="H1693" s="126"/>
      <c r="I1693" s="126"/>
      <c r="J1693" s="126"/>
      <c r="K1693" s="126"/>
    </row>
    <row r="1694" spans="1:11" s="143" customFormat="1">
      <c r="A1694" s="127" t="str">
        <f t="shared" si="74"/>
        <v>사우디아라비아331000</v>
      </c>
      <c r="B1694" s="127">
        <f t="shared" si="75"/>
        <v>331000</v>
      </c>
      <c r="C1694" s="127">
        <f t="shared" si="76"/>
        <v>8937000</v>
      </c>
      <c r="D1694" s="129">
        <f t="shared" si="73"/>
        <v>347550</v>
      </c>
      <c r="E1694" s="130" t="s">
        <v>7183</v>
      </c>
      <c r="F1694" s="126"/>
      <c r="G1694" s="126"/>
      <c r="H1694" s="126"/>
      <c r="I1694" s="126"/>
      <c r="J1694" s="126"/>
      <c r="K1694" s="126"/>
    </row>
    <row r="1695" spans="1:11" s="143" customFormat="1">
      <c r="A1695" s="127" t="str">
        <f t="shared" si="74"/>
        <v>사우디아라비아332000</v>
      </c>
      <c r="B1695" s="127">
        <f t="shared" si="75"/>
        <v>332000</v>
      </c>
      <c r="C1695" s="127">
        <f t="shared" si="76"/>
        <v>8964000</v>
      </c>
      <c r="D1695" s="129">
        <f t="shared" si="73"/>
        <v>348600</v>
      </c>
      <c r="E1695" s="130" t="s">
        <v>7183</v>
      </c>
      <c r="F1695" s="126"/>
      <c r="G1695" s="126"/>
      <c r="H1695" s="126"/>
      <c r="I1695" s="126"/>
      <c r="J1695" s="126"/>
      <c r="K1695" s="126"/>
    </row>
    <row r="1696" spans="1:11" s="143" customFormat="1">
      <c r="A1696" s="127" t="str">
        <f t="shared" si="74"/>
        <v>사우디아라비아333000</v>
      </c>
      <c r="B1696" s="127">
        <f t="shared" si="75"/>
        <v>333000</v>
      </c>
      <c r="C1696" s="127">
        <f t="shared" si="76"/>
        <v>8991000</v>
      </c>
      <c r="D1696" s="129">
        <f t="shared" si="73"/>
        <v>349650</v>
      </c>
      <c r="E1696" s="130" t="s">
        <v>7183</v>
      </c>
      <c r="F1696" s="126"/>
      <c r="G1696" s="126"/>
      <c r="H1696" s="126"/>
      <c r="I1696" s="126"/>
      <c r="J1696" s="126"/>
      <c r="K1696" s="126"/>
    </row>
    <row r="1697" spans="1:11" s="143" customFormat="1">
      <c r="A1697" s="127" t="str">
        <f t="shared" si="74"/>
        <v>사우디아라비아334000</v>
      </c>
      <c r="B1697" s="127">
        <f t="shared" si="75"/>
        <v>334000</v>
      </c>
      <c r="C1697" s="127">
        <f t="shared" si="76"/>
        <v>9018000</v>
      </c>
      <c r="D1697" s="129">
        <f t="shared" si="73"/>
        <v>350700</v>
      </c>
      <c r="E1697" s="130" t="s">
        <v>7183</v>
      </c>
      <c r="F1697" s="126"/>
      <c r="G1697" s="126"/>
      <c r="H1697" s="126"/>
      <c r="I1697" s="126"/>
      <c r="J1697" s="126"/>
      <c r="K1697" s="126"/>
    </row>
    <row r="1698" spans="1:11" s="143" customFormat="1">
      <c r="A1698" s="127" t="str">
        <f t="shared" si="74"/>
        <v>사우디아라비아335000</v>
      </c>
      <c r="B1698" s="127">
        <f t="shared" si="75"/>
        <v>335000</v>
      </c>
      <c r="C1698" s="127">
        <f t="shared" si="76"/>
        <v>9045000</v>
      </c>
      <c r="D1698" s="129">
        <f t="shared" si="73"/>
        <v>351750</v>
      </c>
      <c r="E1698" s="130" t="s">
        <v>7183</v>
      </c>
      <c r="F1698" s="126"/>
      <c r="G1698" s="126"/>
      <c r="H1698" s="126"/>
      <c r="I1698" s="126"/>
      <c r="J1698" s="126"/>
      <c r="K1698" s="126"/>
    </row>
    <row r="1699" spans="1:11" s="143" customFormat="1">
      <c r="A1699" s="127" t="str">
        <f t="shared" si="74"/>
        <v>사우디아라비아336000</v>
      </c>
      <c r="B1699" s="127">
        <f t="shared" si="75"/>
        <v>336000</v>
      </c>
      <c r="C1699" s="127">
        <f t="shared" si="76"/>
        <v>9072000</v>
      </c>
      <c r="D1699" s="129">
        <f t="shared" si="73"/>
        <v>352800</v>
      </c>
      <c r="E1699" s="130" t="s">
        <v>7183</v>
      </c>
      <c r="F1699" s="126"/>
      <c r="G1699" s="126"/>
      <c r="H1699" s="126"/>
      <c r="I1699" s="126"/>
      <c r="J1699" s="126"/>
      <c r="K1699" s="126"/>
    </row>
    <row r="1700" spans="1:11" s="143" customFormat="1">
      <c r="A1700" s="127" t="str">
        <f t="shared" si="74"/>
        <v>사우디아라비아337000</v>
      </c>
      <c r="B1700" s="127">
        <f t="shared" si="75"/>
        <v>337000</v>
      </c>
      <c r="C1700" s="127">
        <f t="shared" si="76"/>
        <v>9099000</v>
      </c>
      <c r="D1700" s="129">
        <f t="shared" si="73"/>
        <v>353850</v>
      </c>
      <c r="E1700" s="130" t="s">
        <v>7183</v>
      </c>
      <c r="F1700" s="126"/>
      <c r="G1700" s="126"/>
      <c r="H1700" s="126"/>
      <c r="I1700" s="126"/>
      <c r="J1700" s="126"/>
      <c r="K1700" s="126"/>
    </row>
    <row r="1701" spans="1:11" s="143" customFormat="1">
      <c r="A1701" s="127" t="str">
        <f t="shared" si="74"/>
        <v>사우디아라비아338000</v>
      </c>
      <c r="B1701" s="127">
        <f t="shared" si="75"/>
        <v>338000</v>
      </c>
      <c r="C1701" s="127">
        <f t="shared" si="76"/>
        <v>9126000</v>
      </c>
      <c r="D1701" s="129">
        <f t="shared" si="73"/>
        <v>354900</v>
      </c>
      <c r="E1701" s="130" t="s">
        <v>7183</v>
      </c>
      <c r="F1701" s="126"/>
      <c r="G1701" s="126"/>
      <c r="H1701" s="126"/>
      <c r="I1701" s="126"/>
      <c r="J1701" s="126"/>
      <c r="K1701" s="126"/>
    </row>
    <row r="1702" spans="1:11" s="143" customFormat="1">
      <c r="A1702" s="127" t="str">
        <f t="shared" si="74"/>
        <v>사우디아라비아339000</v>
      </c>
      <c r="B1702" s="127">
        <f t="shared" si="75"/>
        <v>339000</v>
      </c>
      <c r="C1702" s="127">
        <f t="shared" si="76"/>
        <v>9153000</v>
      </c>
      <c r="D1702" s="129">
        <f t="shared" si="73"/>
        <v>355950</v>
      </c>
      <c r="E1702" s="130" t="s">
        <v>7183</v>
      </c>
      <c r="F1702" s="126"/>
      <c r="G1702" s="126"/>
      <c r="H1702" s="126"/>
      <c r="I1702" s="126"/>
      <c r="J1702" s="126"/>
      <c r="K1702" s="126"/>
    </row>
    <row r="1703" spans="1:11" s="143" customFormat="1">
      <c r="A1703" s="127" t="str">
        <f t="shared" si="74"/>
        <v>사우디아라비아340000</v>
      </c>
      <c r="B1703" s="127">
        <f t="shared" si="75"/>
        <v>340000</v>
      </c>
      <c r="C1703" s="127">
        <f t="shared" si="76"/>
        <v>9180000</v>
      </c>
      <c r="D1703" s="129">
        <f t="shared" si="73"/>
        <v>357000</v>
      </c>
      <c r="E1703" s="130" t="s">
        <v>7183</v>
      </c>
      <c r="F1703" s="126"/>
      <c r="G1703" s="126"/>
      <c r="H1703" s="126"/>
      <c r="I1703" s="126"/>
      <c r="J1703" s="126"/>
      <c r="K1703" s="126"/>
    </row>
    <row r="1704" spans="1:11" s="143" customFormat="1">
      <c r="A1704" s="127" t="str">
        <f t="shared" si="74"/>
        <v>사우디아라비아341000</v>
      </c>
      <c r="B1704" s="127">
        <f t="shared" si="75"/>
        <v>341000</v>
      </c>
      <c r="C1704" s="127">
        <f t="shared" si="76"/>
        <v>9207000</v>
      </c>
      <c r="D1704" s="129">
        <f t="shared" si="73"/>
        <v>358050</v>
      </c>
      <c r="E1704" s="130" t="s">
        <v>7183</v>
      </c>
      <c r="F1704" s="126"/>
      <c r="G1704" s="126"/>
      <c r="H1704" s="126"/>
      <c r="I1704" s="126"/>
      <c r="J1704" s="126"/>
      <c r="K1704" s="126"/>
    </row>
    <row r="1705" spans="1:11" s="143" customFormat="1">
      <c r="A1705" s="127" t="str">
        <f t="shared" si="74"/>
        <v>사우디아라비아342000</v>
      </c>
      <c r="B1705" s="127">
        <f t="shared" si="75"/>
        <v>342000</v>
      </c>
      <c r="C1705" s="127">
        <f t="shared" si="76"/>
        <v>9234000</v>
      </c>
      <c r="D1705" s="129">
        <f t="shared" si="73"/>
        <v>359100</v>
      </c>
      <c r="E1705" s="130" t="s">
        <v>7183</v>
      </c>
      <c r="F1705" s="126"/>
      <c r="G1705" s="126"/>
      <c r="H1705" s="126"/>
      <c r="I1705" s="126"/>
      <c r="J1705" s="126"/>
      <c r="K1705" s="126"/>
    </row>
    <row r="1706" spans="1:11" s="143" customFormat="1">
      <c r="A1706" s="127" t="str">
        <f t="shared" si="74"/>
        <v>사우디아라비아343000</v>
      </c>
      <c r="B1706" s="127">
        <f t="shared" si="75"/>
        <v>343000</v>
      </c>
      <c r="C1706" s="127">
        <f t="shared" si="76"/>
        <v>9261000</v>
      </c>
      <c r="D1706" s="129">
        <f t="shared" si="73"/>
        <v>360150</v>
      </c>
      <c r="E1706" s="130" t="s">
        <v>7183</v>
      </c>
      <c r="F1706" s="126"/>
      <c r="G1706" s="126"/>
      <c r="H1706" s="126"/>
      <c r="I1706" s="126"/>
      <c r="J1706" s="126"/>
      <c r="K1706" s="126"/>
    </row>
    <row r="1707" spans="1:11" s="143" customFormat="1">
      <c r="A1707" s="127" t="str">
        <f t="shared" si="74"/>
        <v>사우디아라비아344000</v>
      </c>
      <c r="B1707" s="127">
        <f t="shared" si="75"/>
        <v>344000</v>
      </c>
      <c r="C1707" s="127">
        <f t="shared" si="76"/>
        <v>9288000</v>
      </c>
      <c r="D1707" s="129">
        <f t="shared" si="73"/>
        <v>361200</v>
      </c>
      <c r="E1707" s="130" t="s">
        <v>7183</v>
      </c>
      <c r="F1707" s="126"/>
      <c r="G1707" s="126"/>
      <c r="H1707" s="126"/>
      <c r="I1707" s="126"/>
      <c r="J1707" s="126"/>
      <c r="K1707" s="126"/>
    </row>
    <row r="1708" spans="1:11" s="143" customFormat="1">
      <c r="A1708" s="127" t="str">
        <f t="shared" si="74"/>
        <v>사우디아라비아345000</v>
      </c>
      <c r="B1708" s="127">
        <f t="shared" si="75"/>
        <v>345000</v>
      </c>
      <c r="C1708" s="127">
        <f t="shared" si="76"/>
        <v>9315000</v>
      </c>
      <c r="D1708" s="129">
        <f t="shared" si="73"/>
        <v>362250</v>
      </c>
      <c r="E1708" s="130" t="s">
        <v>7183</v>
      </c>
      <c r="F1708" s="126"/>
      <c r="G1708" s="126"/>
      <c r="H1708" s="126"/>
      <c r="I1708" s="126"/>
      <c r="J1708" s="126"/>
      <c r="K1708" s="126"/>
    </row>
    <row r="1709" spans="1:11" s="143" customFormat="1">
      <c r="A1709" s="127" t="str">
        <f t="shared" si="74"/>
        <v>사우디아라비아346000</v>
      </c>
      <c r="B1709" s="127">
        <f t="shared" si="75"/>
        <v>346000</v>
      </c>
      <c r="C1709" s="127">
        <f t="shared" si="76"/>
        <v>9342000</v>
      </c>
      <c r="D1709" s="129">
        <f t="shared" si="73"/>
        <v>363300</v>
      </c>
      <c r="E1709" s="130" t="s">
        <v>7183</v>
      </c>
      <c r="F1709" s="126"/>
      <c r="G1709" s="126"/>
      <c r="H1709" s="126"/>
      <c r="I1709" s="126"/>
      <c r="J1709" s="126"/>
      <c r="K1709" s="126"/>
    </row>
    <row r="1710" spans="1:11" s="143" customFormat="1">
      <c r="A1710" s="127" t="str">
        <f t="shared" si="74"/>
        <v>사우디아라비아347000</v>
      </c>
      <c r="B1710" s="127">
        <f t="shared" si="75"/>
        <v>347000</v>
      </c>
      <c r="C1710" s="127">
        <f t="shared" si="76"/>
        <v>9369000</v>
      </c>
      <c r="D1710" s="129">
        <f t="shared" si="73"/>
        <v>364350</v>
      </c>
      <c r="E1710" s="130" t="s">
        <v>7183</v>
      </c>
      <c r="F1710" s="126"/>
      <c r="G1710" s="126"/>
      <c r="H1710" s="126"/>
      <c r="I1710" s="126"/>
      <c r="J1710" s="126"/>
      <c r="K1710" s="126"/>
    </row>
    <row r="1711" spans="1:11" s="143" customFormat="1">
      <c r="A1711" s="127" t="str">
        <f t="shared" si="74"/>
        <v>사우디아라비아348000</v>
      </c>
      <c r="B1711" s="127">
        <f t="shared" si="75"/>
        <v>348000</v>
      </c>
      <c r="C1711" s="127">
        <f t="shared" si="76"/>
        <v>9396000</v>
      </c>
      <c r="D1711" s="129">
        <f t="shared" si="73"/>
        <v>365400</v>
      </c>
      <c r="E1711" s="130" t="s">
        <v>7183</v>
      </c>
      <c r="F1711" s="126"/>
      <c r="G1711" s="126"/>
      <c r="H1711" s="126"/>
      <c r="I1711" s="126"/>
      <c r="J1711" s="126"/>
      <c r="K1711" s="126"/>
    </row>
    <row r="1712" spans="1:11" s="143" customFormat="1">
      <c r="A1712" s="127" t="str">
        <f t="shared" si="74"/>
        <v>사우디아라비아349000</v>
      </c>
      <c r="B1712" s="127">
        <f t="shared" si="75"/>
        <v>349000</v>
      </c>
      <c r="C1712" s="127">
        <f t="shared" si="76"/>
        <v>9423000</v>
      </c>
      <c r="D1712" s="129">
        <f t="shared" ref="D1712:D1724" si="77">SUM($G$2)*(B1712*0.001)</f>
        <v>366450</v>
      </c>
      <c r="E1712" s="130" t="s">
        <v>7183</v>
      </c>
      <c r="F1712" s="126"/>
      <c r="G1712" s="126"/>
      <c r="H1712" s="126"/>
      <c r="I1712" s="126"/>
      <c r="J1712" s="126"/>
      <c r="K1712" s="126"/>
    </row>
    <row r="1713" spans="1:11" s="143" customFormat="1">
      <c r="A1713" s="127" t="str">
        <f t="shared" si="74"/>
        <v>사우디아라비아350000</v>
      </c>
      <c r="B1713" s="127">
        <f t="shared" si="75"/>
        <v>350000</v>
      </c>
      <c r="C1713" s="127">
        <f t="shared" si="76"/>
        <v>9450000</v>
      </c>
      <c r="D1713" s="129">
        <f t="shared" si="77"/>
        <v>367500</v>
      </c>
      <c r="E1713" s="130" t="s">
        <v>7183</v>
      </c>
      <c r="F1713" s="126"/>
      <c r="G1713" s="126"/>
      <c r="H1713" s="126"/>
      <c r="I1713" s="126"/>
      <c r="J1713" s="126"/>
      <c r="K1713" s="126"/>
    </row>
    <row r="1714" spans="1:11" s="143" customFormat="1">
      <c r="A1714" s="127" t="str">
        <f t="shared" si="74"/>
        <v>사우디아라비아351000</v>
      </c>
      <c r="B1714" s="127">
        <f t="shared" si="75"/>
        <v>351000</v>
      </c>
      <c r="C1714" s="127">
        <f t="shared" si="76"/>
        <v>9477000</v>
      </c>
      <c r="D1714" s="129">
        <f t="shared" si="77"/>
        <v>368550</v>
      </c>
      <c r="E1714" s="130" t="s">
        <v>7183</v>
      </c>
      <c r="F1714" s="126"/>
      <c r="G1714" s="126"/>
      <c r="H1714" s="126"/>
      <c r="I1714" s="126"/>
      <c r="J1714" s="126"/>
      <c r="K1714" s="126"/>
    </row>
    <row r="1715" spans="1:11" s="143" customFormat="1">
      <c r="A1715" s="127" t="str">
        <f t="shared" si="74"/>
        <v>사우디아라비아352000</v>
      </c>
      <c r="B1715" s="127">
        <f t="shared" si="75"/>
        <v>352000</v>
      </c>
      <c r="C1715" s="127">
        <f t="shared" si="76"/>
        <v>9504000</v>
      </c>
      <c r="D1715" s="129">
        <f t="shared" si="77"/>
        <v>369600</v>
      </c>
      <c r="E1715" s="130" t="s">
        <v>7183</v>
      </c>
      <c r="F1715" s="126"/>
      <c r="G1715" s="126"/>
      <c r="H1715" s="126"/>
      <c r="I1715" s="126"/>
      <c r="J1715" s="126"/>
      <c r="K1715" s="126"/>
    </row>
    <row r="1716" spans="1:11" s="143" customFormat="1">
      <c r="A1716" s="127" t="str">
        <f t="shared" si="74"/>
        <v>사우디아라비아353000</v>
      </c>
      <c r="B1716" s="127">
        <f t="shared" si="75"/>
        <v>353000</v>
      </c>
      <c r="C1716" s="127">
        <f t="shared" si="76"/>
        <v>9531000</v>
      </c>
      <c r="D1716" s="129">
        <f t="shared" si="77"/>
        <v>370650</v>
      </c>
      <c r="E1716" s="130" t="s">
        <v>7183</v>
      </c>
      <c r="F1716" s="126"/>
      <c r="G1716" s="126"/>
      <c r="H1716" s="126"/>
      <c r="I1716" s="126"/>
      <c r="J1716" s="126"/>
      <c r="K1716" s="126"/>
    </row>
    <row r="1717" spans="1:11" s="143" customFormat="1">
      <c r="A1717" s="127" t="str">
        <f t="shared" si="74"/>
        <v>사우디아라비아354000</v>
      </c>
      <c r="B1717" s="127">
        <f t="shared" si="75"/>
        <v>354000</v>
      </c>
      <c r="C1717" s="127">
        <f t="shared" si="76"/>
        <v>9558000</v>
      </c>
      <c r="D1717" s="129">
        <f t="shared" si="77"/>
        <v>371700</v>
      </c>
      <c r="E1717" s="130" t="s">
        <v>7183</v>
      </c>
      <c r="F1717" s="126"/>
      <c r="G1717" s="126"/>
      <c r="H1717" s="126"/>
      <c r="I1717" s="126"/>
      <c r="J1717" s="126"/>
      <c r="K1717" s="126"/>
    </row>
    <row r="1718" spans="1:11" s="143" customFormat="1">
      <c r="A1718" s="127" t="str">
        <f t="shared" si="74"/>
        <v>사우디아라비아355000</v>
      </c>
      <c r="B1718" s="127">
        <f t="shared" si="75"/>
        <v>355000</v>
      </c>
      <c r="C1718" s="127">
        <f t="shared" si="76"/>
        <v>9585000</v>
      </c>
      <c r="D1718" s="129">
        <f t="shared" si="77"/>
        <v>372750</v>
      </c>
      <c r="E1718" s="130" t="s">
        <v>7183</v>
      </c>
      <c r="F1718" s="126"/>
      <c r="G1718" s="126"/>
      <c r="H1718" s="126"/>
      <c r="I1718" s="126"/>
      <c r="J1718" s="126"/>
      <c r="K1718" s="126"/>
    </row>
    <row r="1719" spans="1:11" s="143" customFormat="1">
      <c r="A1719" s="127" t="str">
        <f t="shared" si="74"/>
        <v>사우디아라비아356000</v>
      </c>
      <c r="B1719" s="127">
        <f t="shared" si="75"/>
        <v>356000</v>
      </c>
      <c r="C1719" s="127">
        <f t="shared" si="76"/>
        <v>9612000</v>
      </c>
      <c r="D1719" s="129">
        <f t="shared" si="77"/>
        <v>373800</v>
      </c>
      <c r="E1719" s="130" t="s">
        <v>7183</v>
      </c>
      <c r="F1719" s="126"/>
      <c r="G1719" s="126"/>
      <c r="H1719" s="126"/>
      <c r="I1719" s="126"/>
      <c r="J1719" s="126"/>
      <c r="K1719" s="126"/>
    </row>
    <row r="1720" spans="1:11" s="143" customFormat="1">
      <c r="A1720" s="127" t="str">
        <f t="shared" si="74"/>
        <v>사우디아라비아357000</v>
      </c>
      <c r="B1720" s="127">
        <f t="shared" si="75"/>
        <v>357000</v>
      </c>
      <c r="C1720" s="127">
        <f t="shared" si="76"/>
        <v>9639000</v>
      </c>
      <c r="D1720" s="129">
        <f t="shared" si="77"/>
        <v>374850</v>
      </c>
      <c r="E1720" s="130" t="s">
        <v>7183</v>
      </c>
      <c r="F1720" s="126"/>
      <c r="G1720" s="126"/>
      <c r="H1720" s="126"/>
      <c r="I1720" s="126"/>
      <c r="J1720" s="126"/>
      <c r="K1720" s="126"/>
    </row>
    <row r="1721" spans="1:11" s="143" customFormat="1">
      <c r="A1721" s="127" t="str">
        <f t="shared" si="74"/>
        <v>사우디아라비아358000</v>
      </c>
      <c r="B1721" s="127">
        <f t="shared" si="75"/>
        <v>358000</v>
      </c>
      <c r="C1721" s="127">
        <f t="shared" si="76"/>
        <v>9666000</v>
      </c>
      <c r="D1721" s="129">
        <f t="shared" si="77"/>
        <v>375900</v>
      </c>
      <c r="E1721" s="130" t="s">
        <v>7183</v>
      </c>
      <c r="F1721" s="126"/>
      <c r="G1721" s="126"/>
      <c r="H1721" s="126"/>
      <c r="I1721" s="126"/>
      <c r="J1721" s="126"/>
      <c r="K1721" s="126"/>
    </row>
    <row r="1722" spans="1:11" s="143" customFormat="1">
      <c r="A1722" s="127" t="str">
        <f t="shared" si="74"/>
        <v>사우디아라비아359000</v>
      </c>
      <c r="B1722" s="127">
        <f t="shared" si="75"/>
        <v>359000</v>
      </c>
      <c r="C1722" s="127">
        <f t="shared" si="76"/>
        <v>9693000</v>
      </c>
      <c r="D1722" s="129">
        <f t="shared" si="77"/>
        <v>376950</v>
      </c>
      <c r="E1722" s="130" t="s">
        <v>7183</v>
      </c>
      <c r="F1722" s="126"/>
      <c r="G1722" s="126"/>
      <c r="H1722" s="126"/>
      <c r="I1722" s="126"/>
      <c r="J1722" s="126"/>
      <c r="K1722" s="126"/>
    </row>
    <row r="1723" spans="1:11" s="143" customFormat="1">
      <c r="A1723" s="127" t="str">
        <f t="shared" si="74"/>
        <v>사우디아라비아360000</v>
      </c>
      <c r="B1723" s="127">
        <f t="shared" si="75"/>
        <v>360000</v>
      </c>
      <c r="C1723" s="127">
        <f t="shared" si="76"/>
        <v>9720000</v>
      </c>
      <c r="D1723" s="129">
        <f t="shared" si="77"/>
        <v>378000</v>
      </c>
      <c r="E1723" s="130" t="s">
        <v>7183</v>
      </c>
      <c r="F1723" s="126"/>
      <c r="G1723" s="126"/>
      <c r="H1723" s="126"/>
      <c r="I1723" s="126"/>
      <c r="J1723" s="126"/>
      <c r="K1723" s="126"/>
    </row>
    <row r="1724" spans="1:11" s="143" customFormat="1">
      <c r="A1724" s="127" t="str">
        <f t="shared" si="74"/>
        <v>사우디아라비아361000</v>
      </c>
      <c r="B1724" s="127">
        <f t="shared" si="75"/>
        <v>361000</v>
      </c>
      <c r="C1724" s="127">
        <f t="shared" si="76"/>
        <v>9747000</v>
      </c>
      <c r="D1724" s="129">
        <f t="shared" si="77"/>
        <v>379050</v>
      </c>
      <c r="E1724" s="130" t="s">
        <v>7183</v>
      </c>
      <c r="F1724" s="126"/>
      <c r="G1724" s="126"/>
      <c r="H1724" s="126"/>
      <c r="I1724" s="126"/>
      <c r="J1724" s="126"/>
      <c r="K1724" s="126"/>
    </row>
    <row r="1725" spans="1:11">
      <c r="A1725" s="127" t="str">
        <f>"인도"&amp;B1725</f>
        <v>인도1000</v>
      </c>
      <c r="B1725" s="127">
        <v>1000</v>
      </c>
      <c r="C1725" s="127">
        <v>19500</v>
      </c>
      <c r="D1725" s="129">
        <f t="shared" ref="D1725:D1788" si="78">SUM($G$2)*(B1725*0.001)</f>
        <v>1050</v>
      </c>
      <c r="E1725" s="130" t="s">
        <v>7175</v>
      </c>
    </row>
    <row r="1726" spans="1:11">
      <c r="A1726" s="127" t="str">
        <f t="shared" ref="A1726:A1789" si="79">"인도"&amp;B1726</f>
        <v>인도2000</v>
      </c>
      <c r="B1726" s="127">
        <f t="shared" ref="B1726:B1789" si="80">B1725+1000</f>
        <v>2000</v>
      </c>
      <c r="C1726" s="127">
        <f>C1725+19500</f>
        <v>39000</v>
      </c>
      <c r="D1726" s="129">
        <f t="shared" si="78"/>
        <v>2100</v>
      </c>
      <c r="E1726" s="130" t="s">
        <v>7175</v>
      </c>
    </row>
    <row r="1727" spans="1:11">
      <c r="A1727" s="127" t="str">
        <f t="shared" si="79"/>
        <v>인도3000</v>
      </c>
      <c r="B1727" s="127">
        <f t="shared" si="80"/>
        <v>3000</v>
      </c>
      <c r="C1727" s="127">
        <f t="shared" ref="C1727:C1790" si="81">C1726+19500</f>
        <v>58500</v>
      </c>
      <c r="D1727" s="129">
        <f t="shared" si="78"/>
        <v>3150</v>
      </c>
      <c r="E1727" s="130" t="s">
        <v>7175</v>
      </c>
    </row>
    <row r="1728" spans="1:11">
      <c r="A1728" s="127" t="str">
        <f t="shared" si="79"/>
        <v>인도4000</v>
      </c>
      <c r="B1728" s="127">
        <f t="shared" si="80"/>
        <v>4000</v>
      </c>
      <c r="C1728" s="127">
        <f t="shared" si="81"/>
        <v>78000</v>
      </c>
      <c r="D1728" s="129">
        <f t="shared" si="78"/>
        <v>4200</v>
      </c>
      <c r="E1728" s="130" t="s">
        <v>7175</v>
      </c>
    </row>
    <row r="1729" spans="1:5">
      <c r="A1729" s="127" t="str">
        <f t="shared" si="79"/>
        <v>인도5000</v>
      </c>
      <c r="B1729" s="127">
        <f t="shared" si="80"/>
        <v>5000</v>
      </c>
      <c r="C1729" s="127">
        <f t="shared" si="81"/>
        <v>97500</v>
      </c>
      <c r="D1729" s="129">
        <f t="shared" si="78"/>
        <v>5250</v>
      </c>
      <c r="E1729" s="130" t="s">
        <v>7175</v>
      </c>
    </row>
    <row r="1730" spans="1:5">
      <c r="A1730" s="127" t="str">
        <f t="shared" si="79"/>
        <v>인도6000</v>
      </c>
      <c r="B1730" s="127">
        <f t="shared" si="80"/>
        <v>6000</v>
      </c>
      <c r="C1730" s="127">
        <f t="shared" si="81"/>
        <v>117000</v>
      </c>
      <c r="D1730" s="129">
        <f t="shared" si="78"/>
        <v>6300</v>
      </c>
      <c r="E1730" s="130" t="s">
        <v>7175</v>
      </c>
    </row>
    <row r="1731" spans="1:5">
      <c r="A1731" s="127" t="str">
        <f t="shared" si="79"/>
        <v>인도7000</v>
      </c>
      <c r="B1731" s="127">
        <f t="shared" si="80"/>
        <v>7000</v>
      </c>
      <c r="C1731" s="127">
        <f t="shared" si="81"/>
        <v>136500</v>
      </c>
      <c r="D1731" s="129">
        <f t="shared" si="78"/>
        <v>7350</v>
      </c>
      <c r="E1731" s="130" t="s">
        <v>7175</v>
      </c>
    </row>
    <row r="1732" spans="1:5">
      <c r="A1732" s="127" t="str">
        <f t="shared" si="79"/>
        <v>인도8000</v>
      </c>
      <c r="B1732" s="127">
        <f t="shared" si="80"/>
        <v>8000</v>
      </c>
      <c r="C1732" s="127">
        <f t="shared" si="81"/>
        <v>156000</v>
      </c>
      <c r="D1732" s="129">
        <f t="shared" si="78"/>
        <v>8400</v>
      </c>
      <c r="E1732" s="130" t="s">
        <v>7175</v>
      </c>
    </row>
    <row r="1733" spans="1:5">
      <c r="A1733" s="127" t="str">
        <f t="shared" si="79"/>
        <v>인도9000</v>
      </c>
      <c r="B1733" s="127">
        <f t="shared" si="80"/>
        <v>9000</v>
      </c>
      <c r="C1733" s="127">
        <f t="shared" si="81"/>
        <v>175500</v>
      </c>
      <c r="D1733" s="129">
        <f t="shared" si="78"/>
        <v>9450</v>
      </c>
      <c r="E1733" s="130" t="s">
        <v>7175</v>
      </c>
    </row>
    <row r="1734" spans="1:5">
      <c r="A1734" s="127" t="str">
        <f t="shared" si="79"/>
        <v>인도10000</v>
      </c>
      <c r="B1734" s="127">
        <f t="shared" si="80"/>
        <v>10000</v>
      </c>
      <c r="C1734" s="127">
        <f t="shared" si="81"/>
        <v>195000</v>
      </c>
      <c r="D1734" s="129">
        <f t="shared" si="78"/>
        <v>10500</v>
      </c>
      <c r="E1734" s="130" t="s">
        <v>7175</v>
      </c>
    </row>
    <row r="1735" spans="1:5">
      <c r="A1735" s="127" t="str">
        <f t="shared" si="79"/>
        <v>인도11000</v>
      </c>
      <c r="B1735" s="127">
        <f t="shared" si="80"/>
        <v>11000</v>
      </c>
      <c r="C1735" s="127">
        <f t="shared" si="81"/>
        <v>214500</v>
      </c>
      <c r="D1735" s="129">
        <f t="shared" si="78"/>
        <v>11550</v>
      </c>
      <c r="E1735" s="130" t="s">
        <v>7175</v>
      </c>
    </row>
    <row r="1736" spans="1:5">
      <c r="A1736" s="127" t="str">
        <f t="shared" si="79"/>
        <v>인도12000</v>
      </c>
      <c r="B1736" s="127">
        <f t="shared" si="80"/>
        <v>12000</v>
      </c>
      <c r="C1736" s="127">
        <f t="shared" si="81"/>
        <v>234000</v>
      </c>
      <c r="D1736" s="129">
        <f t="shared" si="78"/>
        <v>12600</v>
      </c>
      <c r="E1736" s="130" t="s">
        <v>7175</v>
      </c>
    </row>
    <row r="1737" spans="1:5">
      <c r="A1737" s="127" t="str">
        <f t="shared" si="79"/>
        <v>인도13000</v>
      </c>
      <c r="B1737" s="127">
        <f t="shared" si="80"/>
        <v>13000</v>
      </c>
      <c r="C1737" s="127">
        <f t="shared" si="81"/>
        <v>253500</v>
      </c>
      <c r="D1737" s="129">
        <f t="shared" si="78"/>
        <v>13650</v>
      </c>
      <c r="E1737" s="130" t="s">
        <v>7175</v>
      </c>
    </row>
    <row r="1738" spans="1:5">
      <c r="A1738" s="127" t="str">
        <f t="shared" si="79"/>
        <v>인도14000</v>
      </c>
      <c r="B1738" s="127">
        <f t="shared" si="80"/>
        <v>14000</v>
      </c>
      <c r="C1738" s="127">
        <f t="shared" si="81"/>
        <v>273000</v>
      </c>
      <c r="D1738" s="129">
        <f t="shared" si="78"/>
        <v>14700</v>
      </c>
      <c r="E1738" s="130" t="s">
        <v>7175</v>
      </c>
    </row>
    <row r="1739" spans="1:5">
      <c r="A1739" s="127" t="str">
        <f t="shared" si="79"/>
        <v>인도15000</v>
      </c>
      <c r="B1739" s="127">
        <f t="shared" si="80"/>
        <v>15000</v>
      </c>
      <c r="C1739" s="127">
        <f t="shared" si="81"/>
        <v>292500</v>
      </c>
      <c r="D1739" s="129">
        <f t="shared" si="78"/>
        <v>15750</v>
      </c>
      <c r="E1739" s="130" t="s">
        <v>7175</v>
      </c>
    </row>
    <row r="1740" spans="1:5">
      <c r="A1740" s="127" t="str">
        <f t="shared" si="79"/>
        <v>인도16000</v>
      </c>
      <c r="B1740" s="127">
        <f t="shared" si="80"/>
        <v>16000</v>
      </c>
      <c r="C1740" s="127">
        <f t="shared" si="81"/>
        <v>312000</v>
      </c>
      <c r="D1740" s="129">
        <f t="shared" si="78"/>
        <v>16800</v>
      </c>
      <c r="E1740" s="130" t="s">
        <v>7175</v>
      </c>
    </row>
    <row r="1741" spans="1:5">
      <c r="A1741" s="127" t="str">
        <f t="shared" si="79"/>
        <v>인도17000</v>
      </c>
      <c r="B1741" s="127">
        <f t="shared" si="80"/>
        <v>17000</v>
      </c>
      <c r="C1741" s="127">
        <f t="shared" si="81"/>
        <v>331500</v>
      </c>
      <c r="D1741" s="129">
        <f t="shared" si="78"/>
        <v>17850</v>
      </c>
      <c r="E1741" s="130" t="s">
        <v>7175</v>
      </c>
    </row>
    <row r="1742" spans="1:5">
      <c r="A1742" s="127" t="str">
        <f t="shared" si="79"/>
        <v>인도18000</v>
      </c>
      <c r="B1742" s="127">
        <f t="shared" si="80"/>
        <v>18000</v>
      </c>
      <c r="C1742" s="127">
        <f t="shared" si="81"/>
        <v>351000</v>
      </c>
      <c r="D1742" s="129">
        <f t="shared" si="78"/>
        <v>18900</v>
      </c>
      <c r="E1742" s="130" t="s">
        <v>7175</v>
      </c>
    </row>
    <row r="1743" spans="1:5">
      <c r="A1743" s="127" t="str">
        <f t="shared" si="79"/>
        <v>인도19000</v>
      </c>
      <c r="B1743" s="127">
        <f t="shared" si="80"/>
        <v>19000</v>
      </c>
      <c r="C1743" s="127">
        <f t="shared" si="81"/>
        <v>370500</v>
      </c>
      <c r="D1743" s="129">
        <f t="shared" si="78"/>
        <v>19950</v>
      </c>
      <c r="E1743" s="130" t="s">
        <v>7175</v>
      </c>
    </row>
    <row r="1744" spans="1:5">
      <c r="A1744" s="127" t="str">
        <f t="shared" si="79"/>
        <v>인도20000</v>
      </c>
      <c r="B1744" s="127">
        <f t="shared" si="80"/>
        <v>20000</v>
      </c>
      <c r="C1744" s="127">
        <f t="shared" si="81"/>
        <v>390000</v>
      </c>
      <c r="D1744" s="129">
        <f t="shared" si="78"/>
        <v>21000</v>
      </c>
      <c r="E1744" s="130" t="s">
        <v>7175</v>
      </c>
    </row>
    <row r="1745" spans="1:5">
      <c r="A1745" s="127" t="str">
        <f t="shared" si="79"/>
        <v>인도21000</v>
      </c>
      <c r="B1745" s="127">
        <f t="shared" si="80"/>
        <v>21000</v>
      </c>
      <c r="C1745" s="127">
        <f t="shared" si="81"/>
        <v>409500</v>
      </c>
      <c r="D1745" s="129">
        <f t="shared" si="78"/>
        <v>22050</v>
      </c>
      <c r="E1745" s="130" t="s">
        <v>7175</v>
      </c>
    </row>
    <row r="1746" spans="1:5">
      <c r="A1746" s="127" t="str">
        <f t="shared" si="79"/>
        <v>인도22000</v>
      </c>
      <c r="B1746" s="127">
        <f t="shared" si="80"/>
        <v>22000</v>
      </c>
      <c r="C1746" s="127">
        <f t="shared" si="81"/>
        <v>429000</v>
      </c>
      <c r="D1746" s="129">
        <f t="shared" si="78"/>
        <v>23100</v>
      </c>
      <c r="E1746" s="130" t="s">
        <v>7175</v>
      </c>
    </row>
    <row r="1747" spans="1:5">
      <c r="A1747" s="127" t="str">
        <f t="shared" si="79"/>
        <v>인도23000</v>
      </c>
      <c r="B1747" s="127">
        <f t="shared" si="80"/>
        <v>23000</v>
      </c>
      <c r="C1747" s="127">
        <f t="shared" si="81"/>
        <v>448500</v>
      </c>
      <c r="D1747" s="129">
        <f t="shared" si="78"/>
        <v>24150</v>
      </c>
      <c r="E1747" s="130" t="s">
        <v>7175</v>
      </c>
    </row>
    <row r="1748" spans="1:5">
      <c r="A1748" s="127" t="str">
        <f t="shared" si="79"/>
        <v>인도24000</v>
      </c>
      <c r="B1748" s="127">
        <f t="shared" si="80"/>
        <v>24000</v>
      </c>
      <c r="C1748" s="127">
        <f t="shared" si="81"/>
        <v>468000</v>
      </c>
      <c r="D1748" s="129">
        <f t="shared" si="78"/>
        <v>25200</v>
      </c>
      <c r="E1748" s="130" t="s">
        <v>7175</v>
      </c>
    </row>
    <row r="1749" spans="1:5">
      <c r="A1749" s="127" t="str">
        <f t="shared" si="79"/>
        <v>인도25000</v>
      </c>
      <c r="B1749" s="127">
        <f t="shared" si="80"/>
        <v>25000</v>
      </c>
      <c r="C1749" s="127">
        <f t="shared" si="81"/>
        <v>487500</v>
      </c>
      <c r="D1749" s="129">
        <f t="shared" si="78"/>
        <v>26250</v>
      </c>
      <c r="E1749" s="130" t="s">
        <v>7175</v>
      </c>
    </row>
    <row r="1750" spans="1:5">
      <c r="A1750" s="127" t="str">
        <f t="shared" si="79"/>
        <v>인도26000</v>
      </c>
      <c r="B1750" s="127">
        <f t="shared" si="80"/>
        <v>26000</v>
      </c>
      <c r="C1750" s="127">
        <f t="shared" si="81"/>
        <v>507000</v>
      </c>
      <c r="D1750" s="129">
        <f t="shared" si="78"/>
        <v>27300</v>
      </c>
      <c r="E1750" s="130" t="s">
        <v>7175</v>
      </c>
    </row>
    <row r="1751" spans="1:5">
      <c r="A1751" s="127" t="str">
        <f t="shared" si="79"/>
        <v>인도27000</v>
      </c>
      <c r="B1751" s="127">
        <f t="shared" si="80"/>
        <v>27000</v>
      </c>
      <c r="C1751" s="127">
        <f t="shared" si="81"/>
        <v>526500</v>
      </c>
      <c r="D1751" s="129">
        <f t="shared" si="78"/>
        <v>28350</v>
      </c>
      <c r="E1751" s="130" t="s">
        <v>7175</v>
      </c>
    </row>
    <row r="1752" spans="1:5">
      <c r="A1752" s="127" t="str">
        <f t="shared" si="79"/>
        <v>인도28000</v>
      </c>
      <c r="B1752" s="127">
        <f t="shared" si="80"/>
        <v>28000</v>
      </c>
      <c r="C1752" s="127">
        <f t="shared" si="81"/>
        <v>546000</v>
      </c>
      <c r="D1752" s="129">
        <f t="shared" si="78"/>
        <v>29400</v>
      </c>
      <c r="E1752" s="130" t="s">
        <v>7175</v>
      </c>
    </row>
    <row r="1753" spans="1:5">
      <c r="A1753" s="127" t="str">
        <f t="shared" si="79"/>
        <v>인도29000</v>
      </c>
      <c r="B1753" s="127">
        <f t="shared" si="80"/>
        <v>29000</v>
      </c>
      <c r="C1753" s="127">
        <f t="shared" si="81"/>
        <v>565500</v>
      </c>
      <c r="D1753" s="129">
        <f t="shared" si="78"/>
        <v>30450</v>
      </c>
      <c r="E1753" s="130" t="s">
        <v>7175</v>
      </c>
    </row>
    <row r="1754" spans="1:5">
      <c r="A1754" s="127" t="str">
        <f t="shared" si="79"/>
        <v>인도30000</v>
      </c>
      <c r="B1754" s="127">
        <f t="shared" si="80"/>
        <v>30000</v>
      </c>
      <c r="C1754" s="127">
        <f t="shared" si="81"/>
        <v>585000</v>
      </c>
      <c r="D1754" s="129">
        <f t="shared" si="78"/>
        <v>31500</v>
      </c>
      <c r="E1754" s="130" t="s">
        <v>7175</v>
      </c>
    </row>
    <row r="1755" spans="1:5">
      <c r="A1755" s="127" t="str">
        <f t="shared" si="79"/>
        <v>인도31000</v>
      </c>
      <c r="B1755" s="127">
        <f t="shared" si="80"/>
        <v>31000</v>
      </c>
      <c r="C1755" s="127">
        <f t="shared" si="81"/>
        <v>604500</v>
      </c>
      <c r="D1755" s="129">
        <f t="shared" si="78"/>
        <v>32550</v>
      </c>
      <c r="E1755" s="130" t="s">
        <v>7175</v>
      </c>
    </row>
    <row r="1756" spans="1:5">
      <c r="A1756" s="127" t="str">
        <f t="shared" si="79"/>
        <v>인도32000</v>
      </c>
      <c r="B1756" s="127">
        <f t="shared" si="80"/>
        <v>32000</v>
      </c>
      <c r="C1756" s="127">
        <f t="shared" si="81"/>
        <v>624000</v>
      </c>
      <c r="D1756" s="129">
        <f t="shared" si="78"/>
        <v>33600</v>
      </c>
      <c r="E1756" s="130" t="s">
        <v>7175</v>
      </c>
    </row>
    <row r="1757" spans="1:5">
      <c r="A1757" s="127" t="str">
        <f t="shared" si="79"/>
        <v>인도33000</v>
      </c>
      <c r="B1757" s="127">
        <f t="shared" si="80"/>
        <v>33000</v>
      </c>
      <c r="C1757" s="127">
        <f t="shared" si="81"/>
        <v>643500</v>
      </c>
      <c r="D1757" s="129">
        <f t="shared" si="78"/>
        <v>34650</v>
      </c>
      <c r="E1757" s="130" t="s">
        <v>7175</v>
      </c>
    </row>
    <row r="1758" spans="1:5">
      <c r="A1758" s="127" t="str">
        <f t="shared" si="79"/>
        <v>인도34000</v>
      </c>
      <c r="B1758" s="127">
        <f t="shared" si="80"/>
        <v>34000</v>
      </c>
      <c r="C1758" s="127">
        <f t="shared" si="81"/>
        <v>663000</v>
      </c>
      <c r="D1758" s="129">
        <f t="shared" si="78"/>
        <v>35700</v>
      </c>
      <c r="E1758" s="130" t="s">
        <v>7175</v>
      </c>
    </row>
    <row r="1759" spans="1:5">
      <c r="A1759" s="127" t="str">
        <f t="shared" si="79"/>
        <v>인도35000</v>
      </c>
      <c r="B1759" s="127">
        <f t="shared" si="80"/>
        <v>35000</v>
      </c>
      <c r="C1759" s="127">
        <f t="shared" si="81"/>
        <v>682500</v>
      </c>
      <c r="D1759" s="129">
        <f t="shared" si="78"/>
        <v>36750</v>
      </c>
      <c r="E1759" s="130" t="s">
        <v>7175</v>
      </c>
    </row>
    <row r="1760" spans="1:5">
      <c r="A1760" s="127" t="str">
        <f t="shared" si="79"/>
        <v>인도36000</v>
      </c>
      <c r="B1760" s="127">
        <f t="shared" si="80"/>
        <v>36000</v>
      </c>
      <c r="C1760" s="127">
        <f t="shared" si="81"/>
        <v>702000</v>
      </c>
      <c r="D1760" s="129">
        <f t="shared" si="78"/>
        <v>37800</v>
      </c>
      <c r="E1760" s="130" t="s">
        <v>7175</v>
      </c>
    </row>
    <row r="1761" spans="1:5">
      <c r="A1761" s="127" t="str">
        <f t="shared" si="79"/>
        <v>인도37000</v>
      </c>
      <c r="B1761" s="127">
        <f t="shared" si="80"/>
        <v>37000</v>
      </c>
      <c r="C1761" s="127">
        <f t="shared" si="81"/>
        <v>721500</v>
      </c>
      <c r="D1761" s="129">
        <f t="shared" si="78"/>
        <v>38850</v>
      </c>
      <c r="E1761" s="130" t="s">
        <v>7175</v>
      </c>
    </row>
    <row r="1762" spans="1:5">
      <c r="A1762" s="127" t="str">
        <f t="shared" si="79"/>
        <v>인도38000</v>
      </c>
      <c r="B1762" s="127">
        <f t="shared" si="80"/>
        <v>38000</v>
      </c>
      <c r="C1762" s="127">
        <f t="shared" si="81"/>
        <v>741000</v>
      </c>
      <c r="D1762" s="129">
        <f t="shared" si="78"/>
        <v>39900</v>
      </c>
      <c r="E1762" s="130" t="s">
        <v>7175</v>
      </c>
    </row>
    <row r="1763" spans="1:5">
      <c r="A1763" s="127" t="str">
        <f t="shared" si="79"/>
        <v>인도39000</v>
      </c>
      <c r="B1763" s="127">
        <f t="shared" si="80"/>
        <v>39000</v>
      </c>
      <c r="C1763" s="127">
        <f t="shared" si="81"/>
        <v>760500</v>
      </c>
      <c r="D1763" s="129">
        <f t="shared" si="78"/>
        <v>40950</v>
      </c>
      <c r="E1763" s="130" t="s">
        <v>7175</v>
      </c>
    </row>
    <row r="1764" spans="1:5">
      <c r="A1764" s="127" t="str">
        <f t="shared" si="79"/>
        <v>인도40000</v>
      </c>
      <c r="B1764" s="127">
        <f t="shared" si="80"/>
        <v>40000</v>
      </c>
      <c r="C1764" s="127">
        <f t="shared" si="81"/>
        <v>780000</v>
      </c>
      <c r="D1764" s="129">
        <f t="shared" si="78"/>
        <v>42000</v>
      </c>
      <c r="E1764" s="130" t="s">
        <v>7175</v>
      </c>
    </row>
    <row r="1765" spans="1:5">
      <c r="A1765" s="127" t="str">
        <f t="shared" si="79"/>
        <v>인도41000</v>
      </c>
      <c r="B1765" s="127">
        <f t="shared" si="80"/>
        <v>41000</v>
      </c>
      <c r="C1765" s="127">
        <f t="shared" si="81"/>
        <v>799500</v>
      </c>
      <c r="D1765" s="129">
        <f t="shared" si="78"/>
        <v>43050</v>
      </c>
      <c r="E1765" s="130" t="s">
        <v>7175</v>
      </c>
    </row>
    <row r="1766" spans="1:5">
      <c r="A1766" s="127" t="str">
        <f t="shared" si="79"/>
        <v>인도42000</v>
      </c>
      <c r="B1766" s="127">
        <f t="shared" si="80"/>
        <v>42000</v>
      </c>
      <c r="C1766" s="127">
        <f t="shared" si="81"/>
        <v>819000</v>
      </c>
      <c r="D1766" s="129">
        <f t="shared" si="78"/>
        <v>44100</v>
      </c>
      <c r="E1766" s="130" t="s">
        <v>7175</v>
      </c>
    </row>
    <row r="1767" spans="1:5">
      <c r="A1767" s="127" t="str">
        <f t="shared" si="79"/>
        <v>인도43000</v>
      </c>
      <c r="B1767" s="127">
        <f t="shared" si="80"/>
        <v>43000</v>
      </c>
      <c r="C1767" s="127">
        <f t="shared" si="81"/>
        <v>838500</v>
      </c>
      <c r="D1767" s="129">
        <f t="shared" si="78"/>
        <v>45150</v>
      </c>
      <c r="E1767" s="130" t="s">
        <v>7175</v>
      </c>
    </row>
    <row r="1768" spans="1:5">
      <c r="A1768" s="127" t="str">
        <f t="shared" si="79"/>
        <v>인도44000</v>
      </c>
      <c r="B1768" s="127">
        <f t="shared" si="80"/>
        <v>44000</v>
      </c>
      <c r="C1768" s="127">
        <f t="shared" si="81"/>
        <v>858000</v>
      </c>
      <c r="D1768" s="129">
        <f t="shared" si="78"/>
        <v>46200</v>
      </c>
      <c r="E1768" s="130" t="s">
        <v>7175</v>
      </c>
    </row>
    <row r="1769" spans="1:5">
      <c r="A1769" s="127" t="str">
        <f t="shared" si="79"/>
        <v>인도45000</v>
      </c>
      <c r="B1769" s="127">
        <f t="shared" si="80"/>
        <v>45000</v>
      </c>
      <c r="C1769" s="127">
        <f t="shared" si="81"/>
        <v>877500</v>
      </c>
      <c r="D1769" s="129">
        <f t="shared" si="78"/>
        <v>47250</v>
      </c>
      <c r="E1769" s="130" t="s">
        <v>7175</v>
      </c>
    </row>
    <row r="1770" spans="1:5">
      <c r="A1770" s="127" t="str">
        <f t="shared" si="79"/>
        <v>인도46000</v>
      </c>
      <c r="B1770" s="127">
        <f t="shared" si="80"/>
        <v>46000</v>
      </c>
      <c r="C1770" s="127">
        <f t="shared" si="81"/>
        <v>897000</v>
      </c>
      <c r="D1770" s="129">
        <f t="shared" si="78"/>
        <v>48300</v>
      </c>
      <c r="E1770" s="130" t="s">
        <v>7175</v>
      </c>
    </row>
    <row r="1771" spans="1:5">
      <c r="A1771" s="127" t="str">
        <f t="shared" si="79"/>
        <v>인도47000</v>
      </c>
      <c r="B1771" s="127">
        <f t="shared" si="80"/>
        <v>47000</v>
      </c>
      <c r="C1771" s="127">
        <f t="shared" si="81"/>
        <v>916500</v>
      </c>
      <c r="D1771" s="129">
        <f t="shared" si="78"/>
        <v>49350</v>
      </c>
      <c r="E1771" s="130" t="s">
        <v>7175</v>
      </c>
    </row>
    <row r="1772" spans="1:5">
      <c r="A1772" s="127" t="str">
        <f t="shared" si="79"/>
        <v>인도48000</v>
      </c>
      <c r="B1772" s="127">
        <f t="shared" si="80"/>
        <v>48000</v>
      </c>
      <c r="C1772" s="127">
        <f t="shared" si="81"/>
        <v>936000</v>
      </c>
      <c r="D1772" s="129">
        <f t="shared" si="78"/>
        <v>50400</v>
      </c>
      <c r="E1772" s="130" t="s">
        <v>7175</v>
      </c>
    </row>
    <row r="1773" spans="1:5">
      <c r="A1773" s="127" t="str">
        <f t="shared" si="79"/>
        <v>인도49000</v>
      </c>
      <c r="B1773" s="127">
        <f t="shared" si="80"/>
        <v>49000</v>
      </c>
      <c r="C1773" s="127">
        <f t="shared" si="81"/>
        <v>955500</v>
      </c>
      <c r="D1773" s="129">
        <f t="shared" si="78"/>
        <v>51450</v>
      </c>
      <c r="E1773" s="130" t="s">
        <v>7175</v>
      </c>
    </row>
    <row r="1774" spans="1:5">
      <c r="A1774" s="127" t="str">
        <f t="shared" si="79"/>
        <v>인도50000</v>
      </c>
      <c r="B1774" s="127">
        <f t="shared" si="80"/>
        <v>50000</v>
      </c>
      <c r="C1774" s="127">
        <f t="shared" si="81"/>
        <v>975000</v>
      </c>
      <c r="D1774" s="129">
        <f t="shared" si="78"/>
        <v>52500</v>
      </c>
      <c r="E1774" s="130" t="s">
        <v>7175</v>
      </c>
    </row>
    <row r="1775" spans="1:5">
      <c r="A1775" s="127" t="str">
        <f t="shared" si="79"/>
        <v>인도51000</v>
      </c>
      <c r="B1775" s="127">
        <f t="shared" si="80"/>
        <v>51000</v>
      </c>
      <c r="C1775" s="127">
        <f t="shared" si="81"/>
        <v>994500</v>
      </c>
      <c r="D1775" s="129">
        <f t="shared" si="78"/>
        <v>53550</v>
      </c>
      <c r="E1775" s="130" t="s">
        <v>7175</v>
      </c>
    </row>
    <row r="1776" spans="1:5">
      <c r="A1776" s="127" t="str">
        <f t="shared" si="79"/>
        <v>인도52000</v>
      </c>
      <c r="B1776" s="127">
        <f t="shared" si="80"/>
        <v>52000</v>
      </c>
      <c r="C1776" s="127">
        <f t="shared" si="81"/>
        <v>1014000</v>
      </c>
      <c r="D1776" s="129">
        <f t="shared" si="78"/>
        <v>54600</v>
      </c>
      <c r="E1776" s="130" t="s">
        <v>7175</v>
      </c>
    </row>
    <row r="1777" spans="1:5">
      <c r="A1777" s="127" t="str">
        <f t="shared" si="79"/>
        <v>인도53000</v>
      </c>
      <c r="B1777" s="127">
        <f t="shared" si="80"/>
        <v>53000</v>
      </c>
      <c r="C1777" s="127">
        <f t="shared" si="81"/>
        <v>1033500</v>
      </c>
      <c r="D1777" s="129">
        <f t="shared" si="78"/>
        <v>55650</v>
      </c>
      <c r="E1777" s="130" t="s">
        <v>7175</v>
      </c>
    </row>
    <row r="1778" spans="1:5">
      <c r="A1778" s="127" t="str">
        <f t="shared" si="79"/>
        <v>인도54000</v>
      </c>
      <c r="B1778" s="127">
        <f t="shared" si="80"/>
        <v>54000</v>
      </c>
      <c r="C1778" s="127">
        <f t="shared" si="81"/>
        <v>1053000</v>
      </c>
      <c r="D1778" s="129">
        <f t="shared" si="78"/>
        <v>56700</v>
      </c>
      <c r="E1778" s="130" t="s">
        <v>7175</v>
      </c>
    </row>
    <row r="1779" spans="1:5">
      <c r="A1779" s="127" t="str">
        <f t="shared" si="79"/>
        <v>인도55000</v>
      </c>
      <c r="B1779" s="127">
        <f t="shared" si="80"/>
        <v>55000</v>
      </c>
      <c r="C1779" s="127">
        <f t="shared" si="81"/>
        <v>1072500</v>
      </c>
      <c r="D1779" s="129">
        <f t="shared" si="78"/>
        <v>57750</v>
      </c>
      <c r="E1779" s="130" t="s">
        <v>7175</v>
      </c>
    </row>
    <row r="1780" spans="1:5">
      <c r="A1780" s="127" t="str">
        <f t="shared" si="79"/>
        <v>인도56000</v>
      </c>
      <c r="B1780" s="127">
        <f t="shared" si="80"/>
        <v>56000</v>
      </c>
      <c r="C1780" s="127">
        <f t="shared" si="81"/>
        <v>1092000</v>
      </c>
      <c r="D1780" s="129">
        <f t="shared" si="78"/>
        <v>58800</v>
      </c>
      <c r="E1780" s="130" t="s">
        <v>7175</v>
      </c>
    </row>
    <row r="1781" spans="1:5">
      <c r="A1781" s="127" t="str">
        <f t="shared" si="79"/>
        <v>인도57000</v>
      </c>
      <c r="B1781" s="127">
        <f t="shared" si="80"/>
        <v>57000</v>
      </c>
      <c r="C1781" s="127">
        <f t="shared" si="81"/>
        <v>1111500</v>
      </c>
      <c r="D1781" s="129">
        <f t="shared" si="78"/>
        <v>59850</v>
      </c>
      <c r="E1781" s="130" t="s">
        <v>7175</v>
      </c>
    </row>
    <row r="1782" spans="1:5">
      <c r="A1782" s="127" t="str">
        <f t="shared" si="79"/>
        <v>인도58000</v>
      </c>
      <c r="B1782" s="127">
        <f t="shared" si="80"/>
        <v>58000</v>
      </c>
      <c r="C1782" s="127">
        <f t="shared" si="81"/>
        <v>1131000</v>
      </c>
      <c r="D1782" s="129">
        <f t="shared" si="78"/>
        <v>60900</v>
      </c>
      <c r="E1782" s="130" t="s">
        <v>7175</v>
      </c>
    </row>
    <row r="1783" spans="1:5">
      <c r="A1783" s="127" t="str">
        <f t="shared" si="79"/>
        <v>인도59000</v>
      </c>
      <c r="B1783" s="127">
        <f t="shared" si="80"/>
        <v>59000</v>
      </c>
      <c r="C1783" s="127">
        <f t="shared" si="81"/>
        <v>1150500</v>
      </c>
      <c r="D1783" s="129">
        <f t="shared" si="78"/>
        <v>61950</v>
      </c>
      <c r="E1783" s="130" t="s">
        <v>7175</v>
      </c>
    </row>
    <row r="1784" spans="1:5">
      <c r="A1784" s="127" t="str">
        <f t="shared" si="79"/>
        <v>인도60000</v>
      </c>
      <c r="B1784" s="127">
        <f t="shared" si="80"/>
        <v>60000</v>
      </c>
      <c r="C1784" s="127">
        <f t="shared" si="81"/>
        <v>1170000</v>
      </c>
      <c r="D1784" s="129">
        <f t="shared" si="78"/>
        <v>63000</v>
      </c>
      <c r="E1784" s="130" t="s">
        <v>7175</v>
      </c>
    </row>
    <row r="1785" spans="1:5">
      <c r="A1785" s="127" t="str">
        <f t="shared" si="79"/>
        <v>인도61000</v>
      </c>
      <c r="B1785" s="127">
        <f t="shared" si="80"/>
        <v>61000</v>
      </c>
      <c r="C1785" s="127">
        <f t="shared" si="81"/>
        <v>1189500</v>
      </c>
      <c r="D1785" s="129">
        <f t="shared" si="78"/>
        <v>64050</v>
      </c>
      <c r="E1785" s="130" t="s">
        <v>7175</v>
      </c>
    </row>
    <row r="1786" spans="1:5">
      <c r="A1786" s="127" t="str">
        <f t="shared" si="79"/>
        <v>인도62000</v>
      </c>
      <c r="B1786" s="127">
        <f t="shared" si="80"/>
        <v>62000</v>
      </c>
      <c r="C1786" s="127">
        <f t="shared" si="81"/>
        <v>1209000</v>
      </c>
      <c r="D1786" s="129">
        <f t="shared" si="78"/>
        <v>65100</v>
      </c>
      <c r="E1786" s="130" t="s">
        <v>7175</v>
      </c>
    </row>
    <row r="1787" spans="1:5">
      <c r="A1787" s="127" t="str">
        <f t="shared" si="79"/>
        <v>인도63000</v>
      </c>
      <c r="B1787" s="127">
        <f t="shared" si="80"/>
        <v>63000</v>
      </c>
      <c r="C1787" s="127">
        <f t="shared" si="81"/>
        <v>1228500</v>
      </c>
      <c r="D1787" s="129">
        <f t="shared" si="78"/>
        <v>66150</v>
      </c>
      <c r="E1787" s="130" t="s">
        <v>7175</v>
      </c>
    </row>
    <row r="1788" spans="1:5">
      <c r="A1788" s="127" t="str">
        <f t="shared" si="79"/>
        <v>인도64000</v>
      </c>
      <c r="B1788" s="127">
        <f t="shared" si="80"/>
        <v>64000</v>
      </c>
      <c r="C1788" s="127">
        <f t="shared" si="81"/>
        <v>1248000</v>
      </c>
      <c r="D1788" s="129">
        <f t="shared" si="78"/>
        <v>67200</v>
      </c>
      <c r="E1788" s="130" t="s">
        <v>7175</v>
      </c>
    </row>
    <row r="1789" spans="1:5">
      <c r="A1789" s="127" t="str">
        <f t="shared" si="79"/>
        <v>인도65000</v>
      </c>
      <c r="B1789" s="127">
        <f t="shared" si="80"/>
        <v>65000</v>
      </c>
      <c r="C1789" s="127">
        <f t="shared" si="81"/>
        <v>1267500</v>
      </c>
      <c r="D1789" s="129">
        <f t="shared" ref="D1789:D1852" si="82">SUM($G$2)*(B1789*0.001)</f>
        <v>68250</v>
      </c>
      <c r="E1789" s="130" t="s">
        <v>7175</v>
      </c>
    </row>
    <row r="1790" spans="1:5">
      <c r="A1790" s="127" t="str">
        <f t="shared" ref="A1790:A1853" si="83">"인도"&amp;B1790</f>
        <v>인도66000</v>
      </c>
      <c r="B1790" s="127">
        <f t="shared" ref="B1790:B1853" si="84">B1789+1000</f>
        <v>66000</v>
      </c>
      <c r="C1790" s="127">
        <f t="shared" si="81"/>
        <v>1287000</v>
      </c>
      <c r="D1790" s="129">
        <f t="shared" si="82"/>
        <v>69300</v>
      </c>
      <c r="E1790" s="130" t="s">
        <v>7175</v>
      </c>
    </row>
    <row r="1791" spans="1:5">
      <c r="A1791" s="127" t="str">
        <f t="shared" si="83"/>
        <v>인도67000</v>
      </c>
      <c r="B1791" s="127">
        <f t="shared" si="84"/>
        <v>67000</v>
      </c>
      <c r="C1791" s="127">
        <f t="shared" ref="C1791:C1854" si="85">C1790+19500</f>
        <v>1306500</v>
      </c>
      <c r="D1791" s="129">
        <f t="shared" si="82"/>
        <v>70350</v>
      </c>
      <c r="E1791" s="130" t="s">
        <v>7175</v>
      </c>
    </row>
    <row r="1792" spans="1:5">
      <c r="A1792" s="127" t="str">
        <f t="shared" si="83"/>
        <v>인도68000</v>
      </c>
      <c r="B1792" s="127">
        <f t="shared" si="84"/>
        <v>68000</v>
      </c>
      <c r="C1792" s="127">
        <f t="shared" si="85"/>
        <v>1326000</v>
      </c>
      <c r="D1792" s="129">
        <f t="shared" si="82"/>
        <v>71400</v>
      </c>
      <c r="E1792" s="130" t="s">
        <v>7175</v>
      </c>
    </row>
    <row r="1793" spans="1:5">
      <c r="A1793" s="127" t="str">
        <f t="shared" si="83"/>
        <v>인도69000</v>
      </c>
      <c r="B1793" s="127">
        <f t="shared" si="84"/>
        <v>69000</v>
      </c>
      <c r="C1793" s="127">
        <f t="shared" si="85"/>
        <v>1345500</v>
      </c>
      <c r="D1793" s="129">
        <f t="shared" si="82"/>
        <v>72450</v>
      </c>
      <c r="E1793" s="130" t="s">
        <v>7175</v>
      </c>
    </row>
    <row r="1794" spans="1:5">
      <c r="A1794" s="127" t="str">
        <f t="shared" si="83"/>
        <v>인도70000</v>
      </c>
      <c r="B1794" s="127">
        <f t="shared" si="84"/>
        <v>70000</v>
      </c>
      <c r="C1794" s="127">
        <f t="shared" si="85"/>
        <v>1365000</v>
      </c>
      <c r="D1794" s="129">
        <f t="shared" si="82"/>
        <v>73500</v>
      </c>
      <c r="E1794" s="130" t="s">
        <v>7175</v>
      </c>
    </row>
    <row r="1795" spans="1:5">
      <c r="A1795" s="127" t="str">
        <f t="shared" si="83"/>
        <v>인도71000</v>
      </c>
      <c r="B1795" s="127">
        <f t="shared" si="84"/>
        <v>71000</v>
      </c>
      <c r="C1795" s="127">
        <f t="shared" si="85"/>
        <v>1384500</v>
      </c>
      <c r="D1795" s="129">
        <f t="shared" si="82"/>
        <v>74550</v>
      </c>
      <c r="E1795" s="130" t="s">
        <v>7175</v>
      </c>
    </row>
    <row r="1796" spans="1:5">
      <c r="A1796" s="127" t="str">
        <f t="shared" si="83"/>
        <v>인도72000</v>
      </c>
      <c r="B1796" s="127">
        <f t="shared" si="84"/>
        <v>72000</v>
      </c>
      <c r="C1796" s="127">
        <f t="shared" si="85"/>
        <v>1404000</v>
      </c>
      <c r="D1796" s="129">
        <f t="shared" si="82"/>
        <v>75600</v>
      </c>
      <c r="E1796" s="130" t="s">
        <v>7175</v>
      </c>
    </row>
    <row r="1797" spans="1:5">
      <c r="A1797" s="127" t="str">
        <f t="shared" si="83"/>
        <v>인도73000</v>
      </c>
      <c r="B1797" s="127">
        <f t="shared" si="84"/>
        <v>73000</v>
      </c>
      <c r="C1797" s="127">
        <f t="shared" si="85"/>
        <v>1423500</v>
      </c>
      <c r="D1797" s="129">
        <f t="shared" si="82"/>
        <v>76650</v>
      </c>
      <c r="E1797" s="130" t="s">
        <v>7175</v>
      </c>
    </row>
    <row r="1798" spans="1:5">
      <c r="A1798" s="127" t="str">
        <f t="shared" si="83"/>
        <v>인도74000</v>
      </c>
      <c r="B1798" s="127">
        <f t="shared" si="84"/>
        <v>74000</v>
      </c>
      <c r="C1798" s="127">
        <f t="shared" si="85"/>
        <v>1443000</v>
      </c>
      <c r="D1798" s="129">
        <f t="shared" si="82"/>
        <v>77700</v>
      </c>
      <c r="E1798" s="130" t="s">
        <v>7175</v>
      </c>
    </row>
    <row r="1799" spans="1:5">
      <c r="A1799" s="127" t="str">
        <f t="shared" si="83"/>
        <v>인도75000</v>
      </c>
      <c r="B1799" s="127">
        <f t="shared" si="84"/>
        <v>75000</v>
      </c>
      <c r="C1799" s="127">
        <f t="shared" si="85"/>
        <v>1462500</v>
      </c>
      <c r="D1799" s="129">
        <f t="shared" si="82"/>
        <v>78750</v>
      </c>
      <c r="E1799" s="130" t="s">
        <v>7175</v>
      </c>
    </row>
    <row r="1800" spans="1:5">
      <c r="A1800" s="127" t="str">
        <f t="shared" si="83"/>
        <v>인도76000</v>
      </c>
      <c r="B1800" s="127">
        <f t="shared" si="84"/>
        <v>76000</v>
      </c>
      <c r="C1800" s="127">
        <f t="shared" si="85"/>
        <v>1482000</v>
      </c>
      <c r="D1800" s="129">
        <f t="shared" si="82"/>
        <v>79800</v>
      </c>
      <c r="E1800" s="130" t="s">
        <v>7175</v>
      </c>
    </row>
    <row r="1801" spans="1:5">
      <c r="A1801" s="127" t="str">
        <f t="shared" si="83"/>
        <v>인도77000</v>
      </c>
      <c r="B1801" s="127">
        <f t="shared" si="84"/>
        <v>77000</v>
      </c>
      <c r="C1801" s="127">
        <f t="shared" si="85"/>
        <v>1501500</v>
      </c>
      <c r="D1801" s="129">
        <f t="shared" si="82"/>
        <v>80850</v>
      </c>
      <c r="E1801" s="130" t="s">
        <v>7175</v>
      </c>
    </row>
    <row r="1802" spans="1:5">
      <c r="A1802" s="127" t="str">
        <f t="shared" si="83"/>
        <v>인도78000</v>
      </c>
      <c r="B1802" s="127">
        <f t="shared" si="84"/>
        <v>78000</v>
      </c>
      <c r="C1802" s="127">
        <f t="shared" si="85"/>
        <v>1521000</v>
      </c>
      <c r="D1802" s="129">
        <f t="shared" si="82"/>
        <v>81900</v>
      </c>
      <c r="E1802" s="130" t="s">
        <v>7175</v>
      </c>
    </row>
    <row r="1803" spans="1:5">
      <c r="A1803" s="127" t="str">
        <f t="shared" si="83"/>
        <v>인도79000</v>
      </c>
      <c r="B1803" s="127">
        <f t="shared" si="84"/>
        <v>79000</v>
      </c>
      <c r="C1803" s="127">
        <f t="shared" si="85"/>
        <v>1540500</v>
      </c>
      <c r="D1803" s="129">
        <f t="shared" si="82"/>
        <v>82950</v>
      </c>
      <c r="E1803" s="130" t="s">
        <v>7175</v>
      </c>
    </row>
    <row r="1804" spans="1:5">
      <c r="A1804" s="127" t="str">
        <f t="shared" si="83"/>
        <v>인도80000</v>
      </c>
      <c r="B1804" s="127">
        <f t="shared" si="84"/>
        <v>80000</v>
      </c>
      <c r="C1804" s="127">
        <f t="shared" si="85"/>
        <v>1560000</v>
      </c>
      <c r="D1804" s="129">
        <f t="shared" si="82"/>
        <v>84000</v>
      </c>
      <c r="E1804" s="130" t="s">
        <v>7175</v>
      </c>
    </row>
    <row r="1805" spans="1:5">
      <c r="A1805" s="127" t="str">
        <f t="shared" si="83"/>
        <v>인도81000</v>
      </c>
      <c r="B1805" s="127">
        <f t="shared" si="84"/>
        <v>81000</v>
      </c>
      <c r="C1805" s="127">
        <f t="shared" si="85"/>
        <v>1579500</v>
      </c>
      <c r="D1805" s="129">
        <f t="shared" si="82"/>
        <v>85050</v>
      </c>
      <c r="E1805" s="130" t="s">
        <v>7175</v>
      </c>
    </row>
    <row r="1806" spans="1:5">
      <c r="A1806" s="127" t="str">
        <f t="shared" si="83"/>
        <v>인도82000</v>
      </c>
      <c r="B1806" s="127">
        <f t="shared" si="84"/>
        <v>82000</v>
      </c>
      <c r="C1806" s="127">
        <f t="shared" si="85"/>
        <v>1599000</v>
      </c>
      <c r="D1806" s="129">
        <f t="shared" si="82"/>
        <v>86100</v>
      </c>
      <c r="E1806" s="130" t="s">
        <v>7175</v>
      </c>
    </row>
    <row r="1807" spans="1:5">
      <c r="A1807" s="127" t="str">
        <f t="shared" si="83"/>
        <v>인도83000</v>
      </c>
      <c r="B1807" s="127">
        <f t="shared" si="84"/>
        <v>83000</v>
      </c>
      <c r="C1807" s="127">
        <f t="shared" si="85"/>
        <v>1618500</v>
      </c>
      <c r="D1807" s="129">
        <f t="shared" si="82"/>
        <v>87150</v>
      </c>
      <c r="E1807" s="130" t="s">
        <v>7175</v>
      </c>
    </row>
    <row r="1808" spans="1:5">
      <c r="A1808" s="127" t="str">
        <f t="shared" si="83"/>
        <v>인도84000</v>
      </c>
      <c r="B1808" s="127">
        <f t="shared" si="84"/>
        <v>84000</v>
      </c>
      <c r="C1808" s="127">
        <f t="shared" si="85"/>
        <v>1638000</v>
      </c>
      <c r="D1808" s="129">
        <f t="shared" si="82"/>
        <v>88200</v>
      </c>
      <c r="E1808" s="130" t="s">
        <v>7175</v>
      </c>
    </row>
    <row r="1809" spans="1:5">
      <c r="A1809" s="127" t="str">
        <f t="shared" si="83"/>
        <v>인도85000</v>
      </c>
      <c r="B1809" s="127">
        <f t="shared" si="84"/>
        <v>85000</v>
      </c>
      <c r="C1809" s="127">
        <f t="shared" si="85"/>
        <v>1657500</v>
      </c>
      <c r="D1809" s="129">
        <f t="shared" si="82"/>
        <v>89250</v>
      </c>
      <c r="E1809" s="130" t="s">
        <v>7175</v>
      </c>
    </row>
    <row r="1810" spans="1:5">
      <c r="A1810" s="127" t="str">
        <f t="shared" si="83"/>
        <v>인도86000</v>
      </c>
      <c r="B1810" s="127">
        <f t="shared" si="84"/>
        <v>86000</v>
      </c>
      <c r="C1810" s="127">
        <f t="shared" si="85"/>
        <v>1677000</v>
      </c>
      <c r="D1810" s="129">
        <f t="shared" si="82"/>
        <v>90300</v>
      </c>
      <c r="E1810" s="130" t="s">
        <v>7175</v>
      </c>
    </row>
    <row r="1811" spans="1:5">
      <c r="A1811" s="127" t="str">
        <f t="shared" si="83"/>
        <v>인도87000</v>
      </c>
      <c r="B1811" s="127">
        <f t="shared" si="84"/>
        <v>87000</v>
      </c>
      <c r="C1811" s="127">
        <f t="shared" si="85"/>
        <v>1696500</v>
      </c>
      <c r="D1811" s="129">
        <f t="shared" si="82"/>
        <v>91350</v>
      </c>
      <c r="E1811" s="130" t="s">
        <v>7175</v>
      </c>
    </row>
    <row r="1812" spans="1:5">
      <c r="A1812" s="127" t="str">
        <f t="shared" si="83"/>
        <v>인도88000</v>
      </c>
      <c r="B1812" s="127">
        <f t="shared" si="84"/>
        <v>88000</v>
      </c>
      <c r="C1812" s="127">
        <f t="shared" si="85"/>
        <v>1716000</v>
      </c>
      <c r="D1812" s="129">
        <f t="shared" si="82"/>
        <v>92400</v>
      </c>
      <c r="E1812" s="130" t="s">
        <v>7175</v>
      </c>
    </row>
    <row r="1813" spans="1:5">
      <c r="A1813" s="127" t="str">
        <f t="shared" si="83"/>
        <v>인도89000</v>
      </c>
      <c r="B1813" s="127">
        <f t="shared" si="84"/>
        <v>89000</v>
      </c>
      <c r="C1813" s="127">
        <f t="shared" si="85"/>
        <v>1735500</v>
      </c>
      <c r="D1813" s="129">
        <f t="shared" si="82"/>
        <v>93450</v>
      </c>
      <c r="E1813" s="130" t="s">
        <v>7175</v>
      </c>
    </row>
    <row r="1814" spans="1:5">
      <c r="A1814" s="127" t="str">
        <f t="shared" si="83"/>
        <v>인도90000</v>
      </c>
      <c r="B1814" s="127">
        <f t="shared" si="84"/>
        <v>90000</v>
      </c>
      <c r="C1814" s="127">
        <f t="shared" si="85"/>
        <v>1755000</v>
      </c>
      <c r="D1814" s="129">
        <f t="shared" si="82"/>
        <v>94500</v>
      </c>
      <c r="E1814" s="130" t="s">
        <v>7175</v>
      </c>
    </row>
    <row r="1815" spans="1:5">
      <c r="A1815" s="127" t="str">
        <f t="shared" si="83"/>
        <v>인도91000</v>
      </c>
      <c r="B1815" s="127">
        <f t="shared" si="84"/>
        <v>91000</v>
      </c>
      <c r="C1815" s="127">
        <f t="shared" si="85"/>
        <v>1774500</v>
      </c>
      <c r="D1815" s="129">
        <f t="shared" si="82"/>
        <v>95550</v>
      </c>
      <c r="E1815" s="130" t="s">
        <v>7175</v>
      </c>
    </row>
    <row r="1816" spans="1:5">
      <c r="A1816" s="127" t="str">
        <f t="shared" si="83"/>
        <v>인도92000</v>
      </c>
      <c r="B1816" s="127">
        <f t="shared" si="84"/>
        <v>92000</v>
      </c>
      <c r="C1816" s="127">
        <f t="shared" si="85"/>
        <v>1794000</v>
      </c>
      <c r="D1816" s="129">
        <f t="shared" si="82"/>
        <v>96600</v>
      </c>
      <c r="E1816" s="130" t="s">
        <v>7175</v>
      </c>
    </row>
    <row r="1817" spans="1:5">
      <c r="A1817" s="127" t="str">
        <f t="shared" si="83"/>
        <v>인도93000</v>
      </c>
      <c r="B1817" s="127">
        <f t="shared" si="84"/>
        <v>93000</v>
      </c>
      <c r="C1817" s="127">
        <f t="shared" si="85"/>
        <v>1813500</v>
      </c>
      <c r="D1817" s="129">
        <f t="shared" si="82"/>
        <v>97650</v>
      </c>
      <c r="E1817" s="130" t="s">
        <v>7175</v>
      </c>
    </row>
    <row r="1818" spans="1:5">
      <c r="A1818" s="127" t="str">
        <f t="shared" si="83"/>
        <v>인도94000</v>
      </c>
      <c r="B1818" s="127">
        <f t="shared" si="84"/>
        <v>94000</v>
      </c>
      <c r="C1818" s="127">
        <f t="shared" si="85"/>
        <v>1833000</v>
      </c>
      <c r="D1818" s="129">
        <f t="shared" si="82"/>
        <v>98700</v>
      </c>
      <c r="E1818" s="130" t="s">
        <v>7175</v>
      </c>
    </row>
    <row r="1819" spans="1:5">
      <c r="A1819" s="127" t="str">
        <f t="shared" si="83"/>
        <v>인도95000</v>
      </c>
      <c r="B1819" s="127">
        <f t="shared" si="84"/>
        <v>95000</v>
      </c>
      <c r="C1819" s="127">
        <f t="shared" si="85"/>
        <v>1852500</v>
      </c>
      <c r="D1819" s="129">
        <f t="shared" si="82"/>
        <v>99750</v>
      </c>
      <c r="E1819" s="130" t="s">
        <v>7175</v>
      </c>
    </row>
    <row r="1820" spans="1:5">
      <c r="A1820" s="127" t="str">
        <f t="shared" si="83"/>
        <v>인도96000</v>
      </c>
      <c r="B1820" s="127">
        <f t="shared" si="84"/>
        <v>96000</v>
      </c>
      <c r="C1820" s="127">
        <f t="shared" si="85"/>
        <v>1872000</v>
      </c>
      <c r="D1820" s="129">
        <f t="shared" si="82"/>
        <v>100800</v>
      </c>
      <c r="E1820" s="130" t="s">
        <v>7175</v>
      </c>
    </row>
    <row r="1821" spans="1:5">
      <c r="A1821" s="127" t="str">
        <f t="shared" si="83"/>
        <v>인도97000</v>
      </c>
      <c r="B1821" s="127">
        <f t="shared" si="84"/>
        <v>97000</v>
      </c>
      <c r="C1821" s="127">
        <f t="shared" si="85"/>
        <v>1891500</v>
      </c>
      <c r="D1821" s="129">
        <f t="shared" si="82"/>
        <v>101850</v>
      </c>
      <c r="E1821" s="130" t="s">
        <v>7175</v>
      </c>
    </row>
    <row r="1822" spans="1:5">
      <c r="A1822" s="127" t="str">
        <f t="shared" si="83"/>
        <v>인도98000</v>
      </c>
      <c r="B1822" s="127">
        <f t="shared" si="84"/>
        <v>98000</v>
      </c>
      <c r="C1822" s="127">
        <f t="shared" si="85"/>
        <v>1911000</v>
      </c>
      <c r="D1822" s="129">
        <f t="shared" si="82"/>
        <v>102900</v>
      </c>
      <c r="E1822" s="130" t="s">
        <v>7175</v>
      </c>
    </row>
    <row r="1823" spans="1:5">
      <c r="A1823" s="127" t="str">
        <f t="shared" si="83"/>
        <v>인도99000</v>
      </c>
      <c r="B1823" s="127">
        <f t="shared" si="84"/>
        <v>99000</v>
      </c>
      <c r="C1823" s="127">
        <f t="shared" si="85"/>
        <v>1930500</v>
      </c>
      <c r="D1823" s="129">
        <f t="shared" si="82"/>
        <v>103950</v>
      </c>
      <c r="E1823" s="130" t="s">
        <v>7175</v>
      </c>
    </row>
    <row r="1824" spans="1:5">
      <c r="A1824" s="127" t="str">
        <f t="shared" si="83"/>
        <v>인도100000</v>
      </c>
      <c r="B1824" s="127">
        <f t="shared" si="84"/>
        <v>100000</v>
      </c>
      <c r="C1824" s="127">
        <f t="shared" si="85"/>
        <v>1950000</v>
      </c>
      <c r="D1824" s="129">
        <f t="shared" si="82"/>
        <v>105000</v>
      </c>
      <c r="E1824" s="130" t="s">
        <v>7175</v>
      </c>
    </row>
    <row r="1825" spans="1:5">
      <c r="A1825" s="127" t="str">
        <f t="shared" si="83"/>
        <v>인도101000</v>
      </c>
      <c r="B1825" s="127">
        <f t="shared" si="84"/>
        <v>101000</v>
      </c>
      <c r="C1825" s="127">
        <f t="shared" si="85"/>
        <v>1969500</v>
      </c>
      <c r="D1825" s="129">
        <f t="shared" si="82"/>
        <v>106050</v>
      </c>
      <c r="E1825" s="130" t="s">
        <v>7175</v>
      </c>
    </row>
    <row r="1826" spans="1:5">
      <c r="A1826" s="127" t="str">
        <f t="shared" si="83"/>
        <v>인도102000</v>
      </c>
      <c r="B1826" s="127">
        <f t="shared" si="84"/>
        <v>102000</v>
      </c>
      <c r="C1826" s="127">
        <f t="shared" si="85"/>
        <v>1989000</v>
      </c>
      <c r="D1826" s="129">
        <f t="shared" si="82"/>
        <v>107100</v>
      </c>
      <c r="E1826" s="130" t="s">
        <v>7175</v>
      </c>
    </row>
    <row r="1827" spans="1:5">
      <c r="A1827" s="127" t="str">
        <f t="shared" si="83"/>
        <v>인도103000</v>
      </c>
      <c r="B1827" s="127">
        <f t="shared" si="84"/>
        <v>103000</v>
      </c>
      <c r="C1827" s="127">
        <f t="shared" si="85"/>
        <v>2008500</v>
      </c>
      <c r="D1827" s="129">
        <f t="shared" si="82"/>
        <v>108150</v>
      </c>
      <c r="E1827" s="130" t="s">
        <v>7175</v>
      </c>
    </row>
    <row r="1828" spans="1:5">
      <c r="A1828" s="127" t="str">
        <f t="shared" si="83"/>
        <v>인도104000</v>
      </c>
      <c r="B1828" s="127">
        <f t="shared" si="84"/>
        <v>104000</v>
      </c>
      <c r="C1828" s="127">
        <f t="shared" si="85"/>
        <v>2028000</v>
      </c>
      <c r="D1828" s="129">
        <f t="shared" si="82"/>
        <v>109200</v>
      </c>
      <c r="E1828" s="130" t="s">
        <v>7175</v>
      </c>
    </row>
    <row r="1829" spans="1:5">
      <c r="A1829" s="127" t="str">
        <f t="shared" si="83"/>
        <v>인도105000</v>
      </c>
      <c r="B1829" s="127">
        <f t="shared" si="84"/>
        <v>105000</v>
      </c>
      <c r="C1829" s="127">
        <f t="shared" si="85"/>
        <v>2047500</v>
      </c>
      <c r="D1829" s="129">
        <f t="shared" si="82"/>
        <v>110250</v>
      </c>
      <c r="E1829" s="130" t="s">
        <v>7175</v>
      </c>
    </row>
    <row r="1830" spans="1:5">
      <c r="A1830" s="127" t="str">
        <f t="shared" si="83"/>
        <v>인도106000</v>
      </c>
      <c r="B1830" s="127">
        <f t="shared" si="84"/>
        <v>106000</v>
      </c>
      <c r="C1830" s="127">
        <f t="shared" si="85"/>
        <v>2067000</v>
      </c>
      <c r="D1830" s="129">
        <f t="shared" si="82"/>
        <v>111300</v>
      </c>
      <c r="E1830" s="130" t="s">
        <v>7175</v>
      </c>
    </row>
    <row r="1831" spans="1:5">
      <c r="A1831" s="127" t="str">
        <f t="shared" si="83"/>
        <v>인도107000</v>
      </c>
      <c r="B1831" s="127">
        <f t="shared" si="84"/>
        <v>107000</v>
      </c>
      <c r="C1831" s="127">
        <f t="shared" si="85"/>
        <v>2086500</v>
      </c>
      <c r="D1831" s="129">
        <f t="shared" si="82"/>
        <v>112350</v>
      </c>
      <c r="E1831" s="130" t="s">
        <v>7175</v>
      </c>
    </row>
    <row r="1832" spans="1:5">
      <c r="A1832" s="127" t="str">
        <f t="shared" si="83"/>
        <v>인도108000</v>
      </c>
      <c r="B1832" s="127">
        <f t="shared" si="84"/>
        <v>108000</v>
      </c>
      <c r="C1832" s="127">
        <f t="shared" si="85"/>
        <v>2106000</v>
      </c>
      <c r="D1832" s="129">
        <f t="shared" si="82"/>
        <v>113400</v>
      </c>
      <c r="E1832" s="130" t="s">
        <v>7175</v>
      </c>
    </row>
    <row r="1833" spans="1:5">
      <c r="A1833" s="127" t="str">
        <f t="shared" si="83"/>
        <v>인도109000</v>
      </c>
      <c r="B1833" s="127">
        <f t="shared" si="84"/>
        <v>109000</v>
      </c>
      <c r="C1833" s="127">
        <f t="shared" si="85"/>
        <v>2125500</v>
      </c>
      <c r="D1833" s="129">
        <f t="shared" si="82"/>
        <v>114450</v>
      </c>
      <c r="E1833" s="130" t="s">
        <v>7175</v>
      </c>
    </row>
    <row r="1834" spans="1:5">
      <c r="A1834" s="127" t="str">
        <f t="shared" si="83"/>
        <v>인도110000</v>
      </c>
      <c r="B1834" s="127">
        <f t="shared" si="84"/>
        <v>110000</v>
      </c>
      <c r="C1834" s="127">
        <f t="shared" si="85"/>
        <v>2145000</v>
      </c>
      <c r="D1834" s="129">
        <f t="shared" si="82"/>
        <v>115500</v>
      </c>
      <c r="E1834" s="130" t="s">
        <v>7175</v>
      </c>
    </row>
    <row r="1835" spans="1:5">
      <c r="A1835" s="127" t="str">
        <f t="shared" si="83"/>
        <v>인도111000</v>
      </c>
      <c r="B1835" s="127">
        <f t="shared" si="84"/>
        <v>111000</v>
      </c>
      <c r="C1835" s="127">
        <f t="shared" si="85"/>
        <v>2164500</v>
      </c>
      <c r="D1835" s="129">
        <f t="shared" si="82"/>
        <v>116550</v>
      </c>
      <c r="E1835" s="130" t="s">
        <v>7175</v>
      </c>
    </row>
    <row r="1836" spans="1:5">
      <c r="A1836" s="127" t="str">
        <f t="shared" si="83"/>
        <v>인도112000</v>
      </c>
      <c r="B1836" s="127">
        <f t="shared" si="84"/>
        <v>112000</v>
      </c>
      <c r="C1836" s="127">
        <f t="shared" si="85"/>
        <v>2184000</v>
      </c>
      <c r="D1836" s="129">
        <f t="shared" si="82"/>
        <v>117600</v>
      </c>
      <c r="E1836" s="130" t="s">
        <v>7175</v>
      </c>
    </row>
    <row r="1837" spans="1:5">
      <c r="A1837" s="127" t="str">
        <f t="shared" si="83"/>
        <v>인도113000</v>
      </c>
      <c r="B1837" s="127">
        <f t="shared" si="84"/>
        <v>113000</v>
      </c>
      <c r="C1837" s="127">
        <f t="shared" si="85"/>
        <v>2203500</v>
      </c>
      <c r="D1837" s="129">
        <f t="shared" si="82"/>
        <v>118650</v>
      </c>
      <c r="E1837" s="130" t="s">
        <v>7175</v>
      </c>
    </row>
    <row r="1838" spans="1:5">
      <c r="A1838" s="127" t="str">
        <f t="shared" si="83"/>
        <v>인도114000</v>
      </c>
      <c r="B1838" s="127">
        <f t="shared" si="84"/>
        <v>114000</v>
      </c>
      <c r="C1838" s="127">
        <f t="shared" si="85"/>
        <v>2223000</v>
      </c>
      <c r="D1838" s="129">
        <f t="shared" si="82"/>
        <v>119700</v>
      </c>
      <c r="E1838" s="130" t="s">
        <v>7175</v>
      </c>
    </row>
    <row r="1839" spans="1:5">
      <c r="A1839" s="127" t="str">
        <f t="shared" si="83"/>
        <v>인도115000</v>
      </c>
      <c r="B1839" s="127">
        <f t="shared" si="84"/>
        <v>115000</v>
      </c>
      <c r="C1839" s="127">
        <f t="shared" si="85"/>
        <v>2242500</v>
      </c>
      <c r="D1839" s="129">
        <f t="shared" si="82"/>
        <v>120750</v>
      </c>
      <c r="E1839" s="130" t="s">
        <v>7175</v>
      </c>
    </row>
    <row r="1840" spans="1:5">
      <c r="A1840" s="127" t="str">
        <f t="shared" si="83"/>
        <v>인도116000</v>
      </c>
      <c r="B1840" s="127">
        <f t="shared" si="84"/>
        <v>116000</v>
      </c>
      <c r="C1840" s="127">
        <f t="shared" si="85"/>
        <v>2262000</v>
      </c>
      <c r="D1840" s="129">
        <f t="shared" si="82"/>
        <v>121800</v>
      </c>
      <c r="E1840" s="130" t="s">
        <v>7175</v>
      </c>
    </row>
    <row r="1841" spans="1:5">
      <c r="A1841" s="127" t="str">
        <f t="shared" si="83"/>
        <v>인도117000</v>
      </c>
      <c r="B1841" s="127">
        <f t="shared" si="84"/>
        <v>117000</v>
      </c>
      <c r="C1841" s="127">
        <f t="shared" si="85"/>
        <v>2281500</v>
      </c>
      <c r="D1841" s="129">
        <f t="shared" si="82"/>
        <v>122850</v>
      </c>
      <c r="E1841" s="130" t="s">
        <v>7175</v>
      </c>
    </row>
    <row r="1842" spans="1:5">
      <c r="A1842" s="127" t="str">
        <f t="shared" si="83"/>
        <v>인도118000</v>
      </c>
      <c r="B1842" s="127">
        <f t="shared" si="84"/>
        <v>118000</v>
      </c>
      <c r="C1842" s="127">
        <f t="shared" si="85"/>
        <v>2301000</v>
      </c>
      <c r="D1842" s="129">
        <f t="shared" si="82"/>
        <v>123900</v>
      </c>
      <c r="E1842" s="130" t="s">
        <v>7175</v>
      </c>
    </row>
    <row r="1843" spans="1:5">
      <c r="A1843" s="127" t="str">
        <f t="shared" si="83"/>
        <v>인도119000</v>
      </c>
      <c r="B1843" s="127">
        <f t="shared" si="84"/>
        <v>119000</v>
      </c>
      <c r="C1843" s="127">
        <f t="shared" si="85"/>
        <v>2320500</v>
      </c>
      <c r="D1843" s="129">
        <f t="shared" si="82"/>
        <v>124950</v>
      </c>
      <c r="E1843" s="130" t="s">
        <v>7175</v>
      </c>
    </row>
    <row r="1844" spans="1:5">
      <c r="A1844" s="127" t="str">
        <f t="shared" si="83"/>
        <v>인도120000</v>
      </c>
      <c r="B1844" s="127">
        <f t="shared" si="84"/>
        <v>120000</v>
      </c>
      <c r="C1844" s="127">
        <f t="shared" si="85"/>
        <v>2340000</v>
      </c>
      <c r="D1844" s="129">
        <f t="shared" si="82"/>
        <v>126000</v>
      </c>
      <c r="E1844" s="130" t="s">
        <v>7175</v>
      </c>
    </row>
    <row r="1845" spans="1:5">
      <c r="A1845" s="127" t="str">
        <f t="shared" si="83"/>
        <v>인도121000</v>
      </c>
      <c r="B1845" s="127">
        <f t="shared" si="84"/>
        <v>121000</v>
      </c>
      <c r="C1845" s="127">
        <f t="shared" si="85"/>
        <v>2359500</v>
      </c>
      <c r="D1845" s="129">
        <f t="shared" si="82"/>
        <v>127050</v>
      </c>
      <c r="E1845" s="130" t="s">
        <v>7175</v>
      </c>
    </row>
    <row r="1846" spans="1:5">
      <c r="A1846" s="127" t="str">
        <f t="shared" si="83"/>
        <v>인도122000</v>
      </c>
      <c r="B1846" s="127">
        <f t="shared" si="84"/>
        <v>122000</v>
      </c>
      <c r="C1846" s="127">
        <f t="shared" si="85"/>
        <v>2379000</v>
      </c>
      <c r="D1846" s="129">
        <f t="shared" si="82"/>
        <v>128100</v>
      </c>
      <c r="E1846" s="130" t="s">
        <v>7175</v>
      </c>
    </row>
    <row r="1847" spans="1:5">
      <c r="A1847" s="127" t="str">
        <f t="shared" si="83"/>
        <v>인도123000</v>
      </c>
      <c r="B1847" s="127">
        <f t="shared" si="84"/>
        <v>123000</v>
      </c>
      <c r="C1847" s="127">
        <f t="shared" si="85"/>
        <v>2398500</v>
      </c>
      <c r="D1847" s="129">
        <f t="shared" si="82"/>
        <v>129150</v>
      </c>
      <c r="E1847" s="130" t="s">
        <v>7175</v>
      </c>
    </row>
    <row r="1848" spans="1:5">
      <c r="A1848" s="127" t="str">
        <f t="shared" si="83"/>
        <v>인도124000</v>
      </c>
      <c r="B1848" s="127">
        <f t="shared" si="84"/>
        <v>124000</v>
      </c>
      <c r="C1848" s="127">
        <f t="shared" si="85"/>
        <v>2418000</v>
      </c>
      <c r="D1848" s="129">
        <f t="shared" si="82"/>
        <v>130200</v>
      </c>
      <c r="E1848" s="130" t="s">
        <v>7175</v>
      </c>
    </row>
    <row r="1849" spans="1:5">
      <c r="A1849" s="127" t="str">
        <f t="shared" si="83"/>
        <v>인도125000</v>
      </c>
      <c r="B1849" s="127">
        <f t="shared" si="84"/>
        <v>125000</v>
      </c>
      <c r="C1849" s="127">
        <f t="shared" si="85"/>
        <v>2437500</v>
      </c>
      <c r="D1849" s="129">
        <f t="shared" si="82"/>
        <v>131250</v>
      </c>
      <c r="E1849" s="130" t="s">
        <v>7175</v>
      </c>
    </row>
    <row r="1850" spans="1:5">
      <c r="A1850" s="127" t="str">
        <f t="shared" si="83"/>
        <v>인도126000</v>
      </c>
      <c r="B1850" s="127">
        <f t="shared" si="84"/>
        <v>126000</v>
      </c>
      <c r="C1850" s="127">
        <f t="shared" si="85"/>
        <v>2457000</v>
      </c>
      <c r="D1850" s="129">
        <f t="shared" si="82"/>
        <v>132300</v>
      </c>
      <c r="E1850" s="130" t="s">
        <v>7175</v>
      </c>
    </row>
    <row r="1851" spans="1:5">
      <c r="A1851" s="127" t="str">
        <f t="shared" si="83"/>
        <v>인도127000</v>
      </c>
      <c r="B1851" s="127">
        <f t="shared" si="84"/>
        <v>127000</v>
      </c>
      <c r="C1851" s="127">
        <f t="shared" si="85"/>
        <v>2476500</v>
      </c>
      <c r="D1851" s="129">
        <f t="shared" si="82"/>
        <v>133350</v>
      </c>
      <c r="E1851" s="130" t="s">
        <v>7175</v>
      </c>
    </row>
    <row r="1852" spans="1:5">
      <c r="A1852" s="127" t="str">
        <f t="shared" si="83"/>
        <v>인도128000</v>
      </c>
      <c r="B1852" s="127">
        <f t="shared" si="84"/>
        <v>128000</v>
      </c>
      <c r="C1852" s="127">
        <f t="shared" si="85"/>
        <v>2496000</v>
      </c>
      <c r="D1852" s="129">
        <f t="shared" si="82"/>
        <v>134400</v>
      </c>
      <c r="E1852" s="130" t="s">
        <v>7175</v>
      </c>
    </row>
    <row r="1853" spans="1:5">
      <c r="A1853" s="127" t="str">
        <f t="shared" si="83"/>
        <v>인도129000</v>
      </c>
      <c r="B1853" s="127">
        <f t="shared" si="84"/>
        <v>129000</v>
      </c>
      <c r="C1853" s="127">
        <f t="shared" si="85"/>
        <v>2515500</v>
      </c>
      <c r="D1853" s="129">
        <f t="shared" ref="D1853:D1916" si="86">SUM($G$2)*(B1853*0.001)</f>
        <v>135450</v>
      </c>
      <c r="E1853" s="130" t="s">
        <v>7175</v>
      </c>
    </row>
    <row r="1854" spans="1:5">
      <c r="A1854" s="127" t="str">
        <f t="shared" ref="A1854:A1917" si="87">"인도"&amp;B1854</f>
        <v>인도130000</v>
      </c>
      <c r="B1854" s="127">
        <f t="shared" ref="B1854:B1917" si="88">B1853+1000</f>
        <v>130000</v>
      </c>
      <c r="C1854" s="127">
        <f t="shared" si="85"/>
        <v>2535000</v>
      </c>
      <c r="D1854" s="129">
        <f t="shared" si="86"/>
        <v>136500</v>
      </c>
      <c r="E1854" s="130" t="s">
        <v>7175</v>
      </c>
    </row>
    <row r="1855" spans="1:5">
      <c r="A1855" s="127" t="str">
        <f t="shared" si="87"/>
        <v>인도131000</v>
      </c>
      <c r="B1855" s="127">
        <f t="shared" si="88"/>
        <v>131000</v>
      </c>
      <c r="C1855" s="127">
        <f t="shared" ref="C1855:C1918" si="89">C1854+19500</f>
        <v>2554500</v>
      </c>
      <c r="D1855" s="129">
        <f t="shared" si="86"/>
        <v>137550</v>
      </c>
      <c r="E1855" s="130" t="s">
        <v>7175</v>
      </c>
    </row>
    <row r="1856" spans="1:5">
      <c r="A1856" s="127" t="str">
        <f t="shared" si="87"/>
        <v>인도132000</v>
      </c>
      <c r="B1856" s="127">
        <f t="shared" si="88"/>
        <v>132000</v>
      </c>
      <c r="C1856" s="127">
        <f t="shared" si="89"/>
        <v>2574000</v>
      </c>
      <c r="D1856" s="129">
        <f t="shared" si="86"/>
        <v>138600</v>
      </c>
      <c r="E1856" s="130" t="s">
        <v>7175</v>
      </c>
    </row>
    <row r="1857" spans="1:5">
      <c r="A1857" s="127" t="str">
        <f t="shared" si="87"/>
        <v>인도133000</v>
      </c>
      <c r="B1857" s="127">
        <f t="shared" si="88"/>
        <v>133000</v>
      </c>
      <c r="C1857" s="127">
        <f t="shared" si="89"/>
        <v>2593500</v>
      </c>
      <c r="D1857" s="129">
        <f t="shared" si="86"/>
        <v>139650</v>
      </c>
      <c r="E1857" s="130" t="s">
        <v>7175</v>
      </c>
    </row>
    <row r="1858" spans="1:5">
      <c r="A1858" s="127" t="str">
        <f t="shared" si="87"/>
        <v>인도134000</v>
      </c>
      <c r="B1858" s="127">
        <f t="shared" si="88"/>
        <v>134000</v>
      </c>
      <c r="C1858" s="127">
        <f t="shared" si="89"/>
        <v>2613000</v>
      </c>
      <c r="D1858" s="129">
        <f t="shared" si="86"/>
        <v>140700</v>
      </c>
      <c r="E1858" s="130" t="s">
        <v>7175</v>
      </c>
    </row>
    <row r="1859" spans="1:5">
      <c r="A1859" s="127" t="str">
        <f t="shared" si="87"/>
        <v>인도135000</v>
      </c>
      <c r="B1859" s="127">
        <f t="shared" si="88"/>
        <v>135000</v>
      </c>
      <c r="C1859" s="127">
        <f t="shared" si="89"/>
        <v>2632500</v>
      </c>
      <c r="D1859" s="129">
        <f t="shared" si="86"/>
        <v>141750</v>
      </c>
      <c r="E1859" s="130" t="s">
        <v>7175</v>
      </c>
    </row>
    <row r="1860" spans="1:5">
      <c r="A1860" s="127" t="str">
        <f t="shared" si="87"/>
        <v>인도136000</v>
      </c>
      <c r="B1860" s="127">
        <f t="shared" si="88"/>
        <v>136000</v>
      </c>
      <c r="C1860" s="127">
        <f t="shared" si="89"/>
        <v>2652000</v>
      </c>
      <c r="D1860" s="129">
        <f t="shared" si="86"/>
        <v>142800</v>
      </c>
      <c r="E1860" s="130" t="s">
        <v>7175</v>
      </c>
    </row>
    <row r="1861" spans="1:5">
      <c r="A1861" s="127" t="str">
        <f t="shared" si="87"/>
        <v>인도137000</v>
      </c>
      <c r="B1861" s="127">
        <f t="shared" si="88"/>
        <v>137000</v>
      </c>
      <c r="C1861" s="127">
        <f t="shared" si="89"/>
        <v>2671500</v>
      </c>
      <c r="D1861" s="129">
        <f t="shared" si="86"/>
        <v>143850</v>
      </c>
      <c r="E1861" s="130" t="s">
        <v>7175</v>
      </c>
    </row>
    <row r="1862" spans="1:5">
      <c r="A1862" s="127" t="str">
        <f t="shared" si="87"/>
        <v>인도138000</v>
      </c>
      <c r="B1862" s="127">
        <f t="shared" si="88"/>
        <v>138000</v>
      </c>
      <c r="C1862" s="127">
        <f t="shared" si="89"/>
        <v>2691000</v>
      </c>
      <c r="D1862" s="129">
        <f t="shared" si="86"/>
        <v>144900</v>
      </c>
      <c r="E1862" s="130" t="s">
        <v>7175</v>
      </c>
    </row>
    <row r="1863" spans="1:5">
      <c r="A1863" s="127" t="str">
        <f t="shared" si="87"/>
        <v>인도139000</v>
      </c>
      <c r="B1863" s="127">
        <f t="shared" si="88"/>
        <v>139000</v>
      </c>
      <c r="C1863" s="127">
        <f t="shared" si="89"/>
        <v>2710500</v>
      </c>
      <c r="D1863" s="129">
        <f t="shared" si="86"/>
        <v>145950</v>
      </c>
      <c r="E1863" s="130" t="s">
        <v>7175</v>
      </c>
    </row>
    <row r="1864" spans="1:5">
      <c r="A1864" s="127" t="str">
        <f t="shared" si="87"/>
        <v>인도140000</v>
      </c>
      <c r="B1864" s="127">
        <f t="shared" si="88"/>
        <v>140000</v>
      </c>
      <c r="C1864" s="127">
        <f t="shared" si="89"/>
        <v>2730000</v>
      </c>
      <c r="D1864" s="129">
        <f t="shared" si="86"/>
        <v>147000</v>
      </c>
      <c r="E1864" s="130" t="s">
        <v>7175</v>
      </c>
    </row>
    <row r="1865" spans="1:5">
      <c r="A1865" s="127" t="str">
        <f t="shared" si="87"/>
        <v>인도141000</v>
      </c>
      <c r="B1865" s="127">
        <f t="shared" si="88"/>
        <v>141000</v>
      </c>
      <c r="C1865" s="127">
        <f t="shared" si="89"/>
        <v>2749500</v>
      </c>
      <c r="D1865" s="129">
        <f t="shared" si="86"/>
        <v>148050</v>
      </c>
      <c r="E1865" s="130" t="s">
        <v>7175</v>
      </c>
    </row>
    <row r="1866" spans="1:5">
      <c r="A1866" s="127" t="str">
        <f t="shared" si="87"/>
        <v>인도142000</v>
      </c>
      <c r="B1866" s="127">
        <f t="shared" si="88"/>
        <v>142000</v>
      </c>
      <c r="C1866" s="127">
        <f t="shared" si="89"/>
        <v>2769000</v>
      </c>
      <c r="D1866" s="129">
        <f t="shared" si="86"/>
        <v>149100</v>
      </c>
      <c r="E1866" s="130" t="s">
        <v>7175</v>
      </c>
    </row>
    <row r="1867" spans="1:5">
      <c r="A1867" s="127" t="str">
        <f t="shared" si="87"/>
        <v>인도143000</v>
      </c>
      <c r="B1867" s="127">
        <f t="shared" si="88"/>
        <v>143000</v>
      </c>
      <c r="C1867" s="127">
        <f t="shared" si="89"/>
        <v>2788500</v>
      </c>
      <c r="D1867" s="129">
        <f t="shared" si="86"/>
        <v>150150</v>
      </c>
      <c r="E1867" s="130" t="s">
        <v>7175</v>
      </c>
    </row>
    <row r="1868" spans="1:5">
      <c r="A1868" s="127" t="str">
        <f t="shared" si="87"/>
        <v>인도144000</v>
      </c>
      <c r="B1868" s="127">
        <f t="shared" si="88"/>
        <v>144000</v>
      </c>
      <c r="C1868" s="127">
        <f t="shared" si="89"/>
        <v>2808000</v>
      </c>
      <c r="D1868" s="129">
        <f t="shared" si="86"/>
        <v>151200</v>
      </c>
      <c r="E1868" s="130" t="s">
        <v>7175</v>
      </c>
    </row>
    <row r="1869" spans="1:5">
      <c r="A1869" s="127" t="str">
        <f t="shared" si="87"/>
        <v>인도145000</v>
      </c>
      <c r="B1869" s="127">
        <f t="shared" si="88"/>
        <v>145000</v>
      </c>
      <c r="C1869" s="127">
        <f t="shared" si="89"/>
        <v>2827500</v>
      </c>
      <c r="D1869" s="129">
        <f t="shared" si="86"/>
        <v>152250</v>
      </c>
      <c r="E1869" s="130" t="s">
        <v>7175</v>
      </c>
    </row>
    <row r="1870" spans="1:5">
      <c r="A1870" s="127" t="str">
        <f t="shared" si="87"/>
        <v>인도146000</v>
      </c>
      <c r="B1870" s="127">
        <f t="shared" si="88"/>
        <v>146000</v>
      </c>
      <c r="C1870" s="127">
        <f t="shared" si="89"/>
        <v>2847000</v>
      </c>
      <c r="D1870" s="129">
        <f t="shared" si="86"/>
        <v>153300</v>
      </c>
      <c r="E1870" s="130" t="s">
        <v>7175</v>
      </c>
    </row>
    <row r="1871" spans="1:5">
      <c r="A1871" s="127" t="str">
        <f t="shared" si="87"/>
        <v>인도147000</v>
      </c>
      <c r="B1871" s="127">
        <f t="shared" si="88"/>
        <v>147000</v>
      </c>
      <c r="C1871" s="127">
        <f t="shared" si="89"/>
        <v>2866500</v>
      </c>
      <c r="D1871" s="129">
        <f t="shared" si="86"/>
        <v>154350</v>
      </c>
      <c r="E1871" s="130" t="s">
        <v>7175</v>
      </c>
    </row>
    <row r="1872" spans="1:5">
      <c r="A1872" s="127" t="str">
        <f t="shared" si="87"/>
        <v>인도148000</v>
      </c>
      <c r="B1872" s="127">
        <f t="shared" si="88"/>
        <v>148000</v>
      </c>
      <c r="C1872" s="127">
        <f t="shared" si="89"/>
        <v>2886000</v>
      </c>
      <c r="D1872" s="129">
        <f t="shared" si="86"/>
        <v>155400</v>
      </c>
      <c r="E1872" s="130" t="s">
        <v>7175</v>
      </c>
    </row>
    <row r="1873" spans="1:5">
      <c r="A1873" s="127" t="str">
        <f t="shared" si="87"/>
        <v>인도149000</v>
      </c>
      <c r="B1873" s="127">
        <f t="shared" si="88"/>
        <v>149000</v>
      </c>
      <c r="C1873" s="127">
        <f t="shared" si="89"/>
        <v>2905500</v>
      </c>
      <c r="D1873" s="129">
        <f t="shared" si="86"/>
        <v>156450</v>
      </c>
      <c r="E1873" s="130" t="s">
        <v>7175</v>
      </c>
    </row>
    <row r="1874" spans="1:5">
      <c r="A1874" s="127" t="str">
        <f t="shared" si="87"/>
        <v>인도150000</v>
      </c>
      <c r="B1874" s="127">
        <f t="shared" si="88"/>
        <v>150000</v>
      </c>
      <c r="C1874" s="127">
        <f t="shared" si="89"/>
        <v>2925000</v>
      </c>
      <c r="D1874" s="129">
        <f t="shared" si="86"/>
        <v>157500</v>
      </c>
      <c r="E1874" s="130" t="s">
        <v>7175</v>
      </c>
    </row>
    <row r="1875" spans="1:5">
      <c r="A1875" s="127" t="str">
        <f t="shared" si="87"/>
        <v>인도151000</v>
      </c>
      <c r="B1875" s="127">
        <f t="shared" si="88"/>
        <v>151000</v>
      </c>
      <c r="C1875" s="127">
        <f t="shared" si="89"/>
        <v>2944500</v>
      </c>
      <c r="D1875" s="129">
        <f t="shared" si="86"/>
        <v>158550</v>
      </c>
      <c r="E1875" s="130" t="s">
        <v>7175</v>
      </c>
    </row>
    <row r="1876" spans="1:5">
      <c r="A1876" s="127" t="str">
        <f t="shared" si="87"/>
        <v>인도152000</v>
      </c>
      <c r="B1876" s="127">
        <f t="shared" si="88"/>
        <v>152000</v>
      </c>
      <c r="C1876" s="127">
        <f t="shared" si="89"/>
        <v>2964000</v>
      </c>
      <c r="D1876" s="129">
        <f t="shared" si="86"/>
        <v>159600</v>
      </c>
      <c r="E1876" s="130" t="s">
        <v>7175</v>
      </c>
    </row>
    <row r="1877" spans="1:5">
      <c r="A1877" s="127" t="str">
        <f t="shared" si="87"/>
        <v>인도153000</v>
      </c>
      <c r="B1877" s="127">
        <f t="shared" si="88"/>
        <v>153000</v>
      </c>
      <c r="C1877" s="127">
        <f t="shared" si="89"/>
        <v>2983500</v>
      </c>
      <c r="D1877" s="129">
        <f t="shared" si="86"/>
        <v>160650</v>
      </c>
      <c r="E1877" s="130" t="s">
        <v>7175</v>
      </c>
    </row>
    <row r="1878" spans="1:5">
      <c r="A1878" s="127" t="str">
        <f t="shared" si="87"/>
        <v>인도154000</v>
      </c>
      <c r="B1878" s="127">
        <f t="shared" si="88"/>
        <v>154000</v>
      </c>
      <c r="C1878" s="127">
        <f t="shared" si="89"/>
        <v>3003000</v>
      </c>
      <c r="D1878" s="129">
        <f t="shared" si="86"/>
        <v>161700</v>
      </c>
      <c r="E1878" s="130" t="s">
        <v>7175</v>
      </c>
    </row>
    <row r="1879" spans="1:5">
      <c r="A1879" s="127" t="str">
        <f t="shared" si="87"/>
        <v>인도155000</v>
      </c>
      <c r="B1879" s="127">
        <f t="shared" si="88"/>
        <v>155000</v>
      </c>
      <c r="C1879" s="127">
        <f t="shared" si="89"/>
        <v>3022500</v>
      </c>
      <c r="D1879" s="129">
        <f t="shared" si="86"/>
        <v>162750</v>
      </c>
      <c r="E1879" s="130" t="s">
        <v>7175</v>
      </c>
    </row>
    <row r="1880" spans="1:5">
      <c r="A1880" s="127" t="str">
        <f t="shared" si="87"/>
        <v>인도156000</v>
      </c>
      <c r="B1880" s="127">
        <f t="shared" si="88"/>
        <v>156000</v>
      </c>
      <c r="C1880" s="127">
        <f t="shared" si="89"/>
        <v>3042000</v>
      </c>
      <c r="D1880" s="129">
        <f t="shared" si="86"/>
        <v>163800</v>
      </c>
      <c r="E1880" s="130" t="s">
        <v>7175</v>
      </c>
    </row>
    <row r="1881" spans="1:5">
      <c r="A1881" s="127" t="str">
        <f t="shared" si="87"/>
        <v>인도157000</v>
      </c>
      <c r="B1881" s="127">
        <f t="shared" si="88"/>
        <v>157000</v>
      </c>
      <c r="C1881" s="127">
        <f t="shared" si="89"/>
        <v>3061500</v>
      </c>
      <c r="D1881" s="129">
        <f t="shared" si="86"/>
        <v>164850</v>
      </c>
      <c r="E1881" s="130" t="s">
        <v>7175</v>
      </c>
    </row>
    <row r="1882" spans="1:5">
      <c r="A1882" s="127" t="str">
        <f t="shared" si="87"/>
        <v>인도158000</v>
      </c>
      <c r="B1882" s="127">
        <f t="shared" si="88"/>
        <v>158000</v>
      </c>
      <c r="C1882" s="127">
        <f t="shared" si="89"/>
        <v>3081000</v>
      </c>
      <c r="D1882" s="129">
        <f t="shared" si="86"/>
        <v>165900</v>
      </c>
      <c r="E1882" s="130" t="s">
        <v>7175</v>
      </c>
    </row>
    <row r="1883" spans="1:5">
      <c r="A1883" s="127" t="str">
        <f t="shared" si="87"/>
        <v>인도159000</v>
      </c>
      <c r="B1883" s="127">
        <f t="shared" si="88"/>
        <v>159000</v>
      </c>
      <c r="C1883" s="127">
        <f t="shared" si="89"/>
        <v>3100500</v>
      </c>
      <c r="D1883" s="129">
        <f t="shared" si="86"/>
        <v>166950</v>
      </c>
      <c r="E1883" s="130" t="s">
        <v>7175</v>
      </c>
    </row>
    <row r="1884" spans="1:5">
      <c r="A1884" s="127" t="str">
        <f t="shared" si="87"/>
        <v>인도160000</v>
      </c>
      <c r="B1884" s="127">
        <f t="shared" si="88"/>
        <v>160000</v>
      </c>
      <c r="C1884" s="127">
        <f t="shared" si="89"/>
        <v>3120000</v>
      </c>
      <c r="D1884" s="129">
        <f t="shared" si="86"/>
        <v>168000</v>
      </c>
      <c r="E1884" s="130" t="s">
        <v>7175</v>
      </c>
    </row>
    <row r="1885" spans="1:5">
      <c r="A1885" s="127" t="str">
        <f t="shared" si="87"/>
        <v>인도161000</v>
      </c>
      <c r="B1885" s="127">
        <f t="shared" si="88"/>
        <v>161000</v>
      </c>
      <c r="C1885" s="127">
        <f t="shared" si="89"/>
        <v>3139500</v>
      </c>
      <c r="D1885" s="129">
        <f t="shared" si="86"/>
        <v>169050</v>
      </c>
      <c r="E1885" s="130" t="s">
        <v>7175</v>
      </c>
    </row>
    <row r="1886" spans="1:5">
      <c r="A1886" s="127" t="str">
        <f t="shared" si="87"/>
        <v>인도162000</v>
      </c>
      <c r="B1886" s="127">
        <f t="shared" si="88"/>
        <v>162000</v>
      </c>
      <c r="C1886" s="127">
        <f t="shared" si="89"/>
        <v>3159000</v>
      </c>
      <c r="D1886" s="129">
        <f t="shared" si="86"/>
        <v>170100</v>
      </c>
      <c r="E1886" s="130" t="s">
        <v>7175</v>
      </c>
    </row>
    <row r="1887" spans="1:5">
      <c r="A1887" s="127" t="str">
        <f t="shared" si="87"/>
        <v>인도163000</v>
      </c>
      <c r="B1887" s="127">
        <f t="shared" si="88"/>
        <v>163000</v>
      </c>
      <c r="C1887" s="127">
        <f t="shared" si="89"/>
        <v>3178500</v>
      </c>
      <c r="D1887" s="129">
        <f t="shared" si="86"/>
        <v>171150</v>
      </c>
      <c r="E1887" s="130" t="s">
        <v>7175</v>
      </c>
    </row>
    <row r="1888" spans="1:5">
      <c r="A1888" s="127" t="str">
        <f t="shared" si="87"/>
        <v>인도164000</v>
      </c>
      <c r="B1888" s="127">
        <f t="shared" si="88"/>
        <v>164000</v>
      </c>
      <c r="C1888" s="127">
        <f t="shared" si="89"/>
        <v>3198000</v>
      </c>
      <c r="D1888" s="129">
        <f t="shared" si="86"/>
        <v>172200</v>
      </c>
      <c r="E1888" s="130" t="s">
        <v>7175</v>
      </c>
    </row>
    <row r="1889" spans="1:5">
      <c r="A1889" s="127" t="str">
        <f t="shared" si="87"/>
        <v>인도165000</v>
      </c>
      <c r="B1889" s="127">
        <f t="shared" si="88"/>
        <v>165000</v>
      </c>
      <c r="C1889" s="127">
        <f t="shared" si="89"/>
        <v>3217500</v>
      </c>
      <c r="D1889" s="129">
        <f t="shared" si="86"/>
        <v>173250</v>
      </c>
      <c r="E1889" s="130" t="s">
        <v>7175</v>
      </c>
    </row>
    <row r="1890" spans="1:5">
      <c r="A1890" s="127" t="str">
        <f t="shared" si="87"/>
        <v>인도166000</v>
      </c>
      <c r="B1890" s="127">
        <f t="shared" si="88"/>
        <v>166000</v>
      </c>
      <c r="C1890" s="127">
        <f t="shared" si="89"/>
        <v>3237000</v>
      </c>
      <c r="D1890" s="129">
        <f t="shared" si="86"/>
        <v>174300</v>
      </c>
      <c r="E1890" s="130" t="s">
        <v>7175</v>
      </c>
    </row>
    <row r="1891" spans="1:5">
      <c r="A1891" s="127" t="str">
        <f t="shared" si="87"/>
        <v>인도167000</v>
      </c>
      <c r="B1891" s="127">
        <f t="shared" si="88"/>
        <v>167000</v>
      </c>
      <c r="C1891" s="127">
        <f t="shared" si="89"/>
        <v>3256500</v>
      </c>
      <c r="D1891" s="129">
        <f t="shared" si="86"/>
        <v>175350</v>
      </c>
      <c r="E1891" s="130" t="s">
        <v>7175</v>
      </c>
    </row>
    <row r="1892" spans="1:5">
      <c r="A1892" s="127" t="str">
        <f t="shared" si="87"/>
        <v>인도168000</v>
      </c>
      <c r="B1892" s="127">
        <f t="shared" si="88"/>
        <v>168000</v>
      </c>
      <c r="C1892" s="127">
        <f t="shared" si="89"/>
        <v>3276000</v>
      </c>
      <c r="D1892" s="129">
        <f t="shared" si="86"/>
        <v>176400</v>
      </c>
      <c r="E1892" s="130" t="s">
        <v>7175</v>
      </c>
    </row>
    <row r="1893" spans="1:5">
      <c r="A1893" s="127" t="str">
        <f t="shared" si="87"/>
        <v>인도169000</v>
      </c>
      <c r="B1893" s="127">
        <f t="shared" si="88"/>
        <v>169000</v>
      </c>
      <c r="C1893" s="127">
        <f t="shared" si="89"/>
        <v>3295500</v>
      </c>
      <c r="D1893" s="129">
        <f t="shared" si="86"/>
        <v>177450</v>
      </c>
      <c r="E1893" s="130" t="s">
        <v>7175</v>
      </c>
    </row>
    <row r="1894" spans="1:5">
      <c r="A1894" s="127" t="str">
        <f t="shared" si="87"/>
        <v>인도170000</v>
      </c>
      <c r="B1894" s="127">
        <f t="shared" si="88"/>
        <v>170000</v>
      </c>
      <c r="C1894" s="127">
        <f t="shared" si="89"/>
        <v>3315000</v>
      </c>
      <c r="D1894" s="129">
        <f t="shared" si="86"/>
        <v>178500</v>
      </c>
      <c r="E1894" s="130" t="s">
        <v>7175</v>
      </c>
    </row>
    <row r="1895" spans="1:5">
      <c r="A1895" s="127" t="str">
        <f t="shared" si="87"/>
        <v>인도171000</v>
      </c>
      <c r="B1895" s="127">
        <f t="shared" si="88"/>
        <v>171000</v>
      </c>
      <c r="C1895" s="127">
        <f t="shared" si="89"/>
        <v>3334500</v>
      </c>
      <c r="D1895" s="129">
        <f t="shared" si="86"/>
        <v>179550</v>
      </c>
      <c r="E1895" s="130" t="s">
        <v>7175</v>
      </c>
    </row>
    <row r="1896" spans="1:5">
      <c r="A1896" s="127" t="str">
        <f t="shared" si="87"/>
        <v>인도172000</v>
      </c>
      <c r="B1896" s="127">
        <f t="shared" si="88"/>
        <v>172000</v>
      </c>
      <c r="C1896" s="127">
        <f t="shared" si="89"/>
        <v>3354000</v>
      </c>
      <c r="D1896" s="129">
        <f t="shared" si="86"/>
        <v>180600</v>
      </c>
      <c r="E1896" s="130" t="s">
        <v>7175</v>
      </c>
    </row>
    <row r="1897" spans="1:5">
      <c r="A1897" s="127" t="str">
        <f t="shared" si="87"/>
        <v>인도173000</v>
      </c>
      <c r="B1897" s="127">
        <f t="shared" si="88"/>
        <v>173000</v>
      </c>
      <c r="C1897" s="127">
        <f t="shared" si="89"/>
        <v>3373500</v>
      </c>
      <c r="D1897" s="129">
        <f t="shared" si="86"/>
        <v>181650</v>
      </c>
      <c r="E1897" s="130" t="s">
        <v>7175</v>
      </c>
    </row>
    <row r="1898" spans="1:5">
      <c r="A1898" s="127" t="str">
        <f t="shared" si="87"/>
        <v>인도174000</v>
      </c>
      <c r="B1898" s="127">
        <f t="shared" si="88"/>
        <v>174000</v>
      </c>
      <c r="C1898" s="127">
        <f t="shared" si="89"/>
        <v>3393000</v>
      </c>
      <c r="D1898" s="129">
        <f t="shared" si="86"/>
        <v>182700</v>
      </c>
      <c r="E1898" s="130" t="s">
        <v>7175</v>
      </c>
    </row>
    <row r="1899" spans="1:5">
      <c r="A1899" s="127" t="str">
        <f t="shared" si="87"/>
        <v>인도175000</v>
      </c>
      <c r="B1899" s="127">
        <f t="shared" si="88"/>
        <v>175000</v>
      </c>
      <c r="C1899" s="127">
        <f t="shared" si="89"/>
        <v>3412500</v>
      </c>
      <c r="D1899" s="129">
        <f t="shared" si="86"/>
        <v>183750</v>
      </c>
      <c r="E1899" s="130" t="s">
        <v>7175</v>
      </c>
    </row>
    <row r="1900" spans="1:5">
      <c r="A1900" s="127" t="str">
        <f t="shared" si="87"/>
        <v>인도176000</v>
      </c>
      <c r="B1900" s="127">
        <f t="shared" si="88"/>
        <v>176000</v>
      </c>
      <c r="C1900" s="127">
        <f t="shared" si="89"/>
        <v>3432000</v>
      </c>
      <c r="D1900" s="129">
        <f t="shared" si="86"/>
        <v>184800</v>
      </c>
      <c r="E1900" s="130" t="s">
        <v>7175</v>
      </c>
    </row>
    <row r="1901" spans="1:5">
      <c r="A1901" s="127" t="str">
        <f t="shared" si="87"/>
        <v>인도177000</v>
      </c>
      <c r="B1901" s="127">
        <f t="shared" si="88"/>
        <v>177000</v>
      </c>
      <c r="C1901" s="127">
        <f t="shared" si="89"/>
        <v>3451500</v>
      </c>
      <c r="D1901" s="129">
        <f t="shared" si="86"/>
        <v>185850</v>
      </c>
      <c r="E1901" s="130" t="s">
        <v>7175</v>
      </c>
    </row>
    <row r="1902" spans="1:5">
      <c r="A1902" s="127" t="str">
        <f t="shared" si="87"/>
        <v>인도178000</v>
      </c>
      <c r="B1902" s="127">
        <f t="shared" si="88"/>
        <v>178000</v>
      </c>
      <c r="C1902" s="127">
        <f t="shared" si="89"/>
        <v>3471000</v>
      </c>
      <c r="D1902" s="129">
        <f t="shared" si="86"/>
        <v>186900</v>
      </c>
      <c r="E1902" s="130" t="s">
        <v>7175</v>
      </c>
    </row>
    <row r="1903" spans="1:5">
      <c r="A1903" s="127" t="str">
        <f t="shared" si="87"/>
        <v>인도179000</v>
      </c>
      <c r="B1903" s="127">
        <f t="shared" si="88"/>
        <v>179000</v>
      </c>
      <c r="C1903" s="127">
        <f t="shared" si="89"/>
        <v>3490500</v>
      </c>
      <c r="D1903" s="129">
        <f t="shared" si="86"/>
        <v>187950</v>
      </c>
      <c r="E1903" s="130" t="s">
        <v>7175</v>
      </c>
    </row>
    <row r="1904" spans="1:5">
      <c r="A1904" s="127" t="str">
        <f t="shared" si="87"/>
        <v>인도180000</v>
      </c>
      <c r="B1904" s="127">
        <f t="shared" si="88"/>
        <v>180000</v>
      </c>
      <c r="C1904" s="127">
        <f t="shared" si="89"/>
        <v>3510000</v>
      </c>
      <c r="D1904" s="129">
        <f t="shared" si="86"/>
        <v>189000</v>
      </c>
      <c r="E1904" s="130" t="s">
        <v>7175</v>
      </c>
    </row>
    <row r="1905" spans="1:5">
      <c r="A1905" s="127" t="str">
        <f t="shared" si="87"/>
        <v>인도181000</v>
      </c>
      <c r="B1905" s="127">
        <f t="shared" si="88"/>
        <v>181000</v>
      </c>
      <c r="C1905" s="127">
        <f t="shared" si="89"/>
        <v>3529500</v>
      </c>
      <c r="D1905" s="129">
        <f t="shared" si="86"/>
        <v>190050</v>
      </c>
      <c r="E1905" s="130" t="s">
        <v>7175</v>
      </c>
    </row>
    <row r="1906" spans="1:5">
      <c r="A1906" s="127" t="str">
        <f t="shared" si="87"/>
        <v>인도182000</v>
      </c>
      <c r="B1906" s="127">
        <f t="shared" si="88"/>
        <v>182000</v>
      </c>
      <c r="C1906" s="127">
        <f t="shared" si="89"/>
        <v>3549000</v>
      </c>
      <c r="D1906" s="129">
        <f t="shared" si="86"/>
        <v>191100</v>
      </c>
      <c r="E1906" s="130" t="s">
        <v>7175</v>
      </c>
    </row>
    <row r="1907" spans="1:5">
      <c r="A1907" s="127" t="str">
        <f t="shared" si="87"/>
        <v>인도183000</v>
      </c>
      <c r="B1907" s="127">
        <f t="shared" si="88"/>
        <v>183000</v>
      </c>
      <c r="C1907" s="127">
        <f t="shared" si="89"/>
        <v>3568500</v>
      </c>
      <c r="D1907" s="129">
        <f t="shared" si="86"/>
        <v>192150</v>
      </c>
      <c r="E1907" s="130" t="s">
        <v>7175</v>
      </c>
    </row>
    <row r="1908" spans="1:5">
      <c r="A1908" s="127" t="str">
        <f t="shared" si="87"/>
        <v>인도184000</v>
      </c>
      <c r="B1908" s="127">
        <f t="shared" si="88"/>
        <v>184000</v>
      </c>
      <c r="C1908" s="127">
        <f t="shared" si="89"/>
        <v>3588000</v>
      </c>
      <c r="D1908" s="129">
        <f t="shared" si="86"/>
        <v>193200</v>
      </c>
      <c r="E1908" s="130" t="s">
        <v>7175</v>
      </c>
    </row>
    <row r="1909" spans="1:5">
      <c r="A1909" s="127" t="str">
        <f t="shared" si="87"/>
        <v>인도185000</v>
      </c>
      <c r="B1909" s="127">
        <f t="shared" si="88"/>
        <v>185000</v>
      </c>
      <c r="C1909" s="127">
        <f t="shared" si="89"/>
        <v>3607500</v>
      </c>
      <c r="D1909" s="129">
        <f t="shared" si="86"/>
        <v>194250</v>
      </c>
      <c r="E1909" s="130" t="s">
        <v>7175</v>
      </c>
    </row>
    <row r="1910" spans="1:5">
      <c r="A1910" s="127" t="str">
        <f t="shared" si="87"/>
        <v>인도186000</v>
      </c>
      <c r="B1910" s="127">
        <f t="shared" si="88"/>
        <v>186000</v>
      </c>
      <c r="C1910" s="127">
        <f t="shared" si="89"/>
        <v>3627000</v>
      </c>
      <c r="D1910" s="129">
        <f t="shared" si="86"/>
        <v>195300</v>
      </c>
      <c r="E1910" s="130" t="s">
        <v>7175</v>
      </c>
    </row>
    <row r="1911" spans="1:5">
      <c r="A1911" s="127" t="str">
        <f t="shared" si="87"/>
        <v>인도187000</v>
      </c>
      <c r="B1911" s="127">
        <f t="shared" si="88"/>
        <v>187000</v>
      </c>
      <c r="C1911" s="127">
        <f t="shared" si="89"/>
        <v>3646500</v>
      </c>
      <c r="D1911" s="129">
        <f t="shared" si="86"/>
        <v>196350</v>
      </c>
      <c r="E1911" s="130" t="s">
        <v>7175</v>
      </c>
    </row>
    <row r="1912" spans="1:5">
      <c r="A1912" s="127" t="str">
        <f t="shared" si="87"/>
        <v>인도188000</v>
      </c>
      <c r="B1912" s="127">
        <f t="shared" si="88"/>
        <v>188000</v>
      </c>
      <c r="C1912" s="127">
        <f t="shared" si="89"/>
        <v>3666000</v>
      </c>
      <c r="D1912" s="129">
        <f t="shared" si="86"/>
        <v>197400</v>
      </c>
      <c r="E1912" s="130" t="s">
        <v>7175</v>
      </c>
    </row>
    <row r="1913" spans="1:5">
      <c r="A1913" s="127" t="str">
        <f t="shared" si="87"/>
        <v>인도189000</v>
      </c>
      <c r="B1913" s="127">
        <f t="shared" si="88"/>
        <v>189000</v>
      </c>
      <c r="C1913" s="127">
        <f t="shared" si="89"/>
        <v>3685500</v>
      </c>
      <c r="D1913" s="129">
        <f t="shared" si="86"/>
        <v>198450</v>
      </c>
      <c r="E1913" s="130" t="s">
        <v>7175</v>
      </c>
    </row>
    <row r="1914" spans="1:5">
      <c r="A1914" s="127" t="str">
        <f t="shared" si="87"/>
        <v>인도190000</v>
      </c>
      <c r="B1914" s="127">
        <f t="shared" si="88"/>
        <v>190000</v>
      </c>
      <c r="C1914" s="127">
        <f t="shared" si="89"/>
        <v>3705000</v>
      </c>
      <c r="D1914" s="129">
        <f t="shared" si="86"/>
        <v>199500</v>
      </c>
      <c r="E1914" s="130" t="s">
        <v>7175</v>
      </c>
    </row>
    <row r="1915" spans="1:5">
      <c r="A1915" s="127" t="str">
        <f t="shared" si="87"/>
        <v>인도191000</v>
      </c>
      <c r="B1915" s="127">
        <f t="shared" si="88"/>
        <v>191000</v>
      </c>
      <c r="C1915" s="127">
        <f t="shared" si="89"/>
        <v>3724500</v>
      </c>
      <c r="D1915" s="129">
        <f t="shared" si="86"/>
        <v>200550</v>
      </c>
      <c r="E1915" s="130" t="s">
        <v>7175</v>
      </c>
    </row>
    <row r="1916" spans="1:5">
      <c r="A1916" s="127" t="str">
        <f t="shared" si="87"/>
        <v>인도192000</v>
      </c>
      <c r="B1916" s="127">
        <f t="shared" si="88"/>
        <v>192000</v>
      </c>
      <c r="C1916" s="127">
        <f t="shared" si="89"/>
        <v>3744000</v>
      </c>
      <c r="D1916" s="129">
        <f t="shared" si="86"/>
        <v>201600</v>
      </c>
      <c r="E1916" s="130" t="s">
        <v>7175</v>
      </c>
    </row>
    <row r="1917" spans="1:5">
      <c r="A1917" s="127" t="str">
        <f t="shared" si="87"/>
        <v>인도193000</v>
      </c>
      <c r="B1917" s="127">
        <f t="shared" si="88"/>
        <v>193000</v>
      </c>
      <c r="C1917" s="127">
        <f t="shared" si="89"/>
        <v>3763500</v>
      </c>
      <c r="D1917" s="129">
        <f t="shared" ref="D1917:D1944" si="90">SUM($G$2)*(B1917*0.001)</f>
        <v>202650</v>
      </c>
      <c r="E1917" s="130" t="s">
        <v>7175</v>
      </c>
    </row>
    <row r="1918" spans="1:5">
      <c r="A1918" s="127" t="str">
        <f t="shared" ref="A1918:A1981" si="91">"인도"&amp;B1918</f>
        <v>인도194000</v>
      </c>
      <c r="B1918" s="127">
        <f t="shared" ref="B1918:B1981" si="92">B1917+1000</f>
        <v>194000</v>
      </c>
      <c r="C1918" s="127">
        <f t="shared" si="89"/>
        <v>3783000</v>
      </c>
      <c r="D1918" s="129">
        <f t="shared" si="90"/>
        <v>203700</v>
      </c>
      <c r="E1918" s="130" t="s">
        <v>7175</v>
      </c>
    </row>
    <row r="1919" spans="1:5">
      <c r="A1919" s="127" t="str">
        <f t="shared" si="91"/>
        <v>인도195000</v>
      </c>
      <c r="B1919" s="127">
        <f t="shared" si="92"/>
        <v>195000</v>
      </c>
      <c r="C1919" s="127">
        <f t="shared" ref="C1919:C1982" si="93">C1918+19500</f>
        <v>3802500</v>
      </c>
      <c r="D1919" s="129">
        <f t="shared" si="90"/>
        <v>204750</v>
      </c>
      <c r="E1919" s="130" t="s">
        <v>7175</v>
      </c>
    </row>
    <row r="1920" spans="1:5">
      <c r="A1920" s="127" t="str">
        <f t="shared" si="91"/>
        <v>인도196000</v>
      </c>
      <c r="B1920" s="127">
        <f t="shared" si="92"/>
        <v>196000</v>
      </c>
      <c r="C1920" s="127">
        <f t="shared" si="93"/>
        <v>3822000</v>
      </c>
      <c r="D1920" s="129">
        <f t="shared" si="90"/>
        <v>205800</v>
      </c>
      <c r="E1920" s="130" t="s">
        <v>7175</v>
      </c>
    </row>
    <row r="1921" spans="1:5">
      <c r="A1921" s="127" t="str">
        <f t="shared" si="91"/>
        <v>인도197000</v>
      </c>
      <c r="B1921" s="127">
        <f t="shared" si="92"/>
        <v>197000</v>
      </c>
      <c r="C1921" s="127">
        <f t="shared" si="93"/>
        <v>3841500</v>
      </c>
      <c r="D1921" s="129">
        <f t="shared" si="90"/>
        <v>206850</v>
      </c>
      <c r="E1921" s="130" t="s">
        <v>7175</v>
      </c>
    </row>
    <row r="1922" spans="1:5">
      <c r="A1922" s="127" t="str">
        <f t="shared" si="91"/>
        <v>인도198000</v>
      </c>
      <c r="B1922" s="127">
        <f t="shared" si="92"/>
        <v>198000</v>
      </c>
      <c r="C1922" s="127">
        <f t="shared" si="93"/>
        <v>3861000</v>
      </c>
      <c r="D1922" s="129">
        <f t="shared" si="90"/>
        <v>207900</v>
      </c>
      <c r="E1922" s="130" t="s">
        <v>7175</v>
      </c>
    </row>
    <row r="1923" spans="1:5">
      <c r="A1923" s="127" t="str">
        <f t="shared" si="91"/>
        <v>인도199000</v>
      </c>
      <c r="B1923" s="127">
        <f t="shared" si="92"/>
        <v>199000</v>
      </c>
      <c r="C1923" s="127">
        <f t="shared" si="93"/>
        <v>3880500</v>
      </c>
      <c r="D1923" s="129">
        <f t="shared" si="90"/>
        <v>208950</v>
      </c>
      <c r="E1923" s="130" t="s">
        <v>7175</v>
      </c>
    </row>
    <row r="1924" spans="1:5">
      <c r="A1924" s="127" t="str">
        <f t="shared" si="91"/>
        <v>인도200000</v>
      </c>
      <c r="B1924" s="127">
        <f t="shared" si="92"/>
        <v>200000</v>
      </c>
      <c r="C1924" s="127">
        <f t="shared" si="93"/>
        <v>3900000</v>
      </c>
      <c r="D1924" s="129">
        <f t="shared" si="90"/>
        <v>210000</v>
      </c>
      <c r="E1924" s="130" t="s">
        <v>7175</v>
      </c>
    </row>
    <row r="1925" spans="1:5">
      <c r="A1925" s="127" t="str">
        <f t="shared" si="91"/>
        <v>인도201000</v>
      </c>
      <c r="B1925" s="127">
        <f t="shared" si="92"/>
        <v>201000</v>
      </c>
      <c r="C1925" s="127">
        <f t="shared" si="93"/>
        <v>3919500</v>
      </c>
      <c r="D1925" s="129">
        <f t="shared" si="90"/>
        <v>211050</v>
      </c>
      <c r="E1925" s="130" t="s">
        <v>7175</v>
      </c>
    </row>
    <row r="1926" spans="1:5">
      <c r="A1926" s="127" t="str">
        <f t="shared" si="91"/>
        <v>인도202000</v>
      </c>
      <c r="B1926" s="127">
        <f t="shared" si="92"/>
        <v>202000</v>
      </c>
      <c r="C1926" s="127">
        <f t="shared" si="93"/>
        <v>3939000</v>
      </c>
      <c r="D1926" s="129">
        <f t="shared" si="90"/>
        <v>212100</v>
      </c>
      <c r="E1926" s="130" t="s">
        <v>7175</v>
      </c>
    </row>
    <row r="1927" spans="1:5">
      <c r="A1927" s="127" t="str">
        <f t="shared" si="91"/>
        <v>인도203000</v>
      </c>
      <c r="B1927" s="127">
        <f t="shared" si="92"/>
        <v>203000</v>
      </c>
      <c r="C1927" s="127">
        <f t="shared" si="93"/>
        <v>3958500</v>
      </c>
      <c r="D1927" s="129">
        <f t="shared" si="90"/>
        <v>213150</v>
      </c>
      <c r="E1927" s="130" t="s">
        <v>7175</v>
      </c>
    </row>
    <row r="1928" spans="1:5">
      <c r="A1928" s="127" t="str">
        <f t="shared" si="91"/>
        <v>인도204000</v>
      </c>
      <c r="B1928" s="127">
        <f t="shared" si="92"/>
        <v>204000</v>
      </c>
      <c r="C1928" s="127">
        <f t="shared" si="93"/>
        <v>3978000</v>
      </c>
      <c r="D1928" s="129">
        <f t="shared" si="90"/>
        <v>214200</v>
      </c>
      <c r="E1928" s="130" t="s">
        <v>7175</v>
      </c>
    </row>
    <row r="1929" spans="1:5">
      <c r="A1929" s="127" t="str">
        <f t="shared" si="91"/>
        <v>인도205000</v>
      </c>
      <c r="B1929" s="127">
        <f t="shared" si="92"/>
        <v>205000</v>
      </c>
      <c r="C1929" s="127">
        <f t="shared" si="93"/>
        <v>3997500</v>
      </c>
      <c r="D1929" s="129">
        <f t="shared" si="90"/>
        <v>215250</v>
      </c>
      <c r="E1929" s="130" t="s">
        <v>7175</v>
      </c>
    </row>
    <row r="1930" spans="1:5">
      <c r="A1930" s="127" t="str">
        <f t="shared" si="91"/>
        <v>인도206000</v>
      </c>
      <c r="B1930" s="127">
        <f t="shared" si="92"/>
        <v>206000</v>
      </c>
      <c r="C1930" s="127">
        <f t="shared" si="93"/>
        <v>4017000</v>
      </c>
      <c r="D1930" s="129">
        <f t="shared" si="90"/>
        <v>216300</v>
      </c>
      <c r="E1930" s="130" t="s">
        <v>7175</v>
      </c>
    </row>
    <row r="1931" spans="1:5">
      <c r="A1931" s="127" t="str">
        <f t="shared" si="91"/>
        <v>인도207000</v>
      </c>
      <c r="B1931" s="127">
        <f t="shared" si="92"/>
        <v>207000</v>
      </c>
      <c r="C1931" s="127">
        <f t="shared" si="93"/>
        <v>4036500</v>
      </c>
      <c r="D1931" s="129">
        <f t="shared" si="90"/>
        <v>217350</v>
      </c>
      <c r="E1931" s="130" t="s">
        <v>7175</v>
      </c>
    </row>
    <row r="1932" spans="1:5">
      <c r="A1932" s="127" t="str">
        <f t="shared" si="91"/>
        <v>인도208000</v>
      </c>
      <c r="B1932" s="127">
        <f t="shared" si="92"/>
        <v>208000</v>
      </c>
      <c r="C1932" s="127">
        <f t="shared" si="93"/>
        <v>4056000</v>
      </c>
      <c r="D1932" s="129">
        <f t="shared" si="90"/>
        <v>218400</v>
      </c>
      <c r="E1932" s="130" t="s">
        <v>7175</v>
      </c>
    </row>
    <row r="1933" spans="1:5">
      <c r="A1933" s="127" t="str">
        <f t="shared" si="91"/>
        <v>인도209000</v>
      </c>
      <c r="B1933" s="127">
        <f t="shared" si="92"/>
        <v>209000</v>
      </c>
      <c r="C1933" s="127">
        <f t="shared" si="93"/>
        <v>4075500</v>
      </c>
      <c r="D1933" s="129">
        <f t="shared" si="90"/>
        <v>219450</v>
      </c>
      <c r="E1933" s="130" t="s">
        <v>7175</v>
      </c>
    </row>
    <row r="1934" spans="1:5">
      <c r="A1934" s="127" t="str">
        <f t="shared" si="91"/>
        <v>인도210000</v>
      </c>
      <c r="B1934" s="127">
        <f t="shared" si="92"/>
        <v>210000</v>
      </c>
      <c r="C1934" s="127">
        <f t="shared" si="93"/>
        <v>4095000</v>
      </c>
      <c r="D1934" s="129">
        <f t="shared" si="90"/>
        <v>220500</v>
      </c>
      <c r="E1934" s="130" t="s">
        <v>7175</v>
      </c>
    </row>
    <row r="1935" spans="1:5">
      <c r="A1935" s="127" t="str">
        <f t="shared" si="91"/>
        <v>인도211000</v>
      </c>
      <c r="B1935" s="127">
        <f t="shared" si="92"/>
        <v>211000</v>
      </c>
      <c r="C1935" s="127">
        <f t="shared" si="93"/>
        <v>4114500</v>
      </c>
      <c r="D1935" s="129">
        <f t="shared" si="90"/>
        <v>221550</v>
      </c>
      <c r="E1935" s="130" t="s">
        <v>7175</v>
      </c>
    </row>
    <row r="1936" spans="1:5">
      <c r="A1936" s="127" t="str">
        <f t="shared" si="91"/>
        <v>인도212000</v>
      </c>
      <c r="B1936" s="127">
        <f t="shared" si="92"/>
        <v>212000</v>
      </c>
      <c r="C1936" s="127">
        <f t="shared" si="93"/>
        <v>4134000</v>
      </c>
      <c r="D1936" s="129">
        <f t="shared" si="90"/>
        <v>222600</v>
      </c>
      <c r="E1936" s="130" t="s">
        <v>7175</v>
      </c>
    </row>
    <row r="1937" spans="1:5">
      <c r="A1937" s="127" t="str">
        <f t="shared" si="91"/>
        <v>인도213000</v>
      </c>
      <c r="B1937" s="127">
        <f t="shared" si="92"/>
        <v>213000</v>
      </c>
      <c r="C1937" s="127">
        <f t="shared" si="93"/>
        <v>4153500</v>
      </c>
      <c r="D1937" s="129">
        <f t="shared" si="90"/>
        <v>223650</v>
      </c>
      <c r="E1937" s="130" t="s">
        <v>7175</v>
      </c>
    </row>
    <row r="1938" spans="1:5">
      <c r="A1938" s="127" t="str">
        <f t="shared" si="91"/>
        <v>인도214000</v>
      </c>
      <c r="B1938" s="127">
        <f t="shared" si="92"/>
        <v>214000</v>
      </c>
      <c r="C1938" s="127">
        <f t="shared" si="93"/>
        <v>4173000</v>
      </c>
      <c r="D1938" s="129">
        <f t="shared" si="90"/>
        <v>224700</v>
      </c>
      <c r="E1938" s="130" t="s">
        <v>7175</v>
      </c>
    </row>
    <row r="1939" spans="1:5">
      <c r="A1939" s="127" t="str">
        <f t="shared" si="91"/>
        <v>인도215000</v>
      </c>
      <c r="B1939" s="127">
        <f t="shared" si="92"/>
        <v>215000</v>
      </c>
      <c r="C1939" s="127">
        <f t="shared" si="93"/>
        <v>4192500</v>
      </c>
      <c r="D1939" s="129">
        <f t="shared" si="90"/>
        <v>225750</v>
      </c>
      <c r="E1939" s="130" t="s">
        <v>7175</v>
      </c>
    </row>
    <row r="1940" spans="1:5">
      <c r="A1940" s="127" t="str">
        <f t="shared" si="91"/>
        <v>인도216000</v>
      </c>
      <c r="B1940" s="127">
        <f t="shared" si="92"/>
        <v>216000</v>
      </c>
      <c r="C1940" s="127">
        <f t="shared" si="93"/>
        <v>4212000</v>
      </c>
      <c r="D1940" s="129">
        <f t="shared" si="90"/>
        <v>226800</v>
      </c>
      <c r="E1940" s="130" t="s">
        <v>7175</v>
      </c>
    </row>
    <row r="1941" spans="1:5">
      <c r="A1941" s="127" t="str">
        <f t="shared" si="91"/>
        <v>인도217000</v>
      </c>
      <c r="B1941" s="127">
        <f t="shared" si="92"/>
        <v>217000</v>
      </c>
      <c r="C1941" s="127">
        <f t="shared" si="93"/>
        <v>4231500</v>
      </c>
      <c r="D1941" s="129">
        <f t="shared" si="90"/>
        <v>227850</v>
      </c>
      <c r="E1941" s="130" t="s">
        <v>7175</v>
      </c>
    </row>
    <row r="1942" spans="1:5">
      <c r="A1942" s="127" t="str">
        <f t="shared" si="91"/>
        <v>인도218000</v>
      </c>
      <c r="B1942" s="127">
        <f t="shared" si="92"/>
        <v>218000</v>
      </c>
      <c r="C1942" s="127">
        <f t="shared" si="93"/>
        <v>4251000</v>
      </c>
      <c r="D1942" s="129">
        <f t="shared" si="90"/>
        <v>228900</v>
      </c>
      <c r="E1942" s="130" t="s">
        <v>7175</v>
      </c>
    </row>
    <row r="1943" spans="1:5">
      <c r="A1943" s="127" t="str">
        <f t="shared" si="91"/>
        <v>인도219000</v>
      </c>
      <c r="B1943" s="127">
        <f t="shared" si="92"/>
        <v>219000</v>
      </c>
      <c r="C1943" s="127">
        <f t="shared" si="93"/>
        <v>4270500</v>
      </c>
      <c r="D1943" s="129">
        <f t="shared" si="90"/>
        <v>229950</v>
      </c>
      <c r="E1943" s="130" t="s">
        <v>7175</v>
      </c>
    </row>
    <row r="1944" spans="1:5">
      <c r="A1944" s="127" t="str">
        <f t="shared" si="91"/>
        <v>인도220000</v>
      </c>
      <c r="B1944" s="127">
        <f t="shared" si="92"/>
        <v>220000</v>
      </c>
      <c r="C1944" s="127">
        <f t="shared" si="93"/>
        <v>4290000</v>
      </c>
      <c r="D1944" s="129">
        <f t="shared" si="90"/>
        <v>231000</v>
      </c>
      <c r="E1944" s="130" t="s">
        <v>7175</v>
      </c>
    </row>
    <row r="1945" spans="1:5">
      <c r="A1945" s="127" t="str">
        <f t="shared" si="91"/>
        <v>인도221000</v>
      </c>
      <c r="B1945" s="127">
        <f t="shared" si="92"/>
        <v>221000</v>
      </c>
      <c r="C1945" s="127">
        <f t="shared" si="93"/>
        <v>4309500</v>
      </c>
      <c r="D1945" s="129">
        <f t="shared" ref="D1945:D2008" si="94">SUM($G$2)*(B1945*0.001)</f>
        <v>232050</v>
      </c>
      <c r="E1945" s="130" t="s">
        <v>7175</v>
      </c>
    </row>
    <row r="1946" spans="1:5">
      <c r="A1946" s="127" t="str">
        <f t="shared" si="91"/>
        <v>인도222000</v>
      </c>
      <c r="B1946" s="127">
        <f t="shared" si="92"/>
        <v>222000</v>
      </c>
      <c r="C1946" s="127">
        <f t="shared" si="93"/>
        <v>4329000</v>
      </c>
      <c r="D1946" s="129">
        <f t="shared" si="94"/>
        <v>233100</v>
      </c>
      <c r="E1946" s="130" t="s">
        <v>7175</v>
      </c>
    </row>
    <row r="1947" spans="1:5">
      <c r="A1947" s="127" t="str">
        <f t="shared" si="91"/>
        <v>인도223000</v>
      </c>
      <c r="B1947" s="127">
        <f t="shared" si="92"/>
        <v>223000</v>
      </c>
      <c r="C1947" s="127">
        <f t="shared" si="93"/>
        <v>4348500</v>
      </c>
      <c r="D1947" s="129">
        <f t="shared" si="94"/>
        <v>234150</v>
      </c>
      <c r="E1947" s="130" t="s">
        <v>7175</v>
      </c>
    </row>
    <row r="1948" spans="1:5">
      <c r="A1948" s="127" t="str">
        <f t="shared" si="91"/>
        <v>인도224000</v>
      </c>
      <c r="B1948" s="127">
        <f t="shared" si="92"/>
        <v>224000</v>
      </c>
      <c r="C1948" s="127">
        <f t="shared" si="93"/>
        <v>4368000</v>
      </c>
      <c r="D1948" s="129">
        <f t="shared" si="94"/>
        <v>235200</v>
      </c>
      <c r="E1948" s="130" t="s">
        <v>7175</v>
      </c>
    </row>
    <row r="1949" spans="1:5">
      <c r="A1949" s="127" t="str">
        <f t="shared" si="91"/>
        <v>인도225000</v>
      </c>
      <c r="B1949" s="127">
        <f t="shared" si="92"/>
        <v>225000</v>
      </c>
      <c r="C1949" s="127">
        <f t="shared" si="93"/>
        <v>4387500</v>
      </c>
      <c r="D1949" s="129">
        <f t="shared" si="94"/>
        <v>236250</v>
      </c>
      <c r="E1949" s="130" t="s">
        <v>7175</v>
      </c>
    </row>
    <row r="1950" spans="1:5">
      <c r="A1950" s="127" t="str">
        <f t="shared" si="91"/>
        <v>인도226000</v>
      </c>
      <c r="B1950" s="127">
        <f t="shared" si="92"/>
        <v>226000</v>
      </c>
      <c r="C1950" s="127">
        <f t="shared" si="93"/>
        <v>4407000</v>
      </c>
      <c r="D1950" s="129">
        <f t="shared" si="94"/>
        <v>237300</v>
      </c>
      <c r="E1950" s="130" t="s">
        <v>7175</v>
      </c>
    </row>
    <row r="1951" spans="1:5">
      <c r="A1951" s="127" t="str">
        <f t="shared" si="91"/>
        <v>인도227000</v>
      </c>
      <c r="B1951" s="127">
        <f t="shared" si="92"/>
        <v>227000</v>
      </c>
      <c r="C1951" s="127">
        <f t="shared" si="93"/>
        <v>4426500</v>
      </c>
      <c r="D1951" s="129">
        <f t="shared" si="94"/>
        <v>238350</v>
      </c>
      <c r="E1951" s="130" t="s">
        <v>7175</v>
      </c>
    </row>
    <row r="1952" spans="1:5">
      <c r="A1952" s="127" t="str">
        <f t="shared" si="91"/>
        <v>인도228000</v>
      </c>
      <c r="B1952" s="127">
        <f t="shared" si="92"/>
        <v>228000</v>
      </c>
      <c r="C1952" s="127">
        <f t="shared" si="93"/>
        <v>4446000</v>
      </c>
      <c r="D1952" s="129">
        <f t="shared" si="94"/>
        <v>239400</v>
      </c>
      <c r="E1952" s="130" t="s">
        <v>7175</v>
      </c>
    </row>
    <row r="1953" spans="1:5">
      <c r="A1953" s="127" t="str">
        <f t="shared" si="91"/>
        <v>인도229000</v>
      </c>
      <c r="B1953" s="127">
        <f t="shared" si="92"/>
        <v>229000</v>
      </c>
      <c r="C1953" s="127">
        <f t="shared" si="93"/>
        <v>4465500</v>
      </c>
      <c r="D1953" s="129">
        <f t="shared" si="94"/>
        <v>240450</v>
      </c>
      <c r="E1953" s="130" t="s">
        <v>7175</v>
      </c>
    </row>
    <row r="1954" spans="1:5">
      <c r="A1954" s="127" t="str">
        <f t="shared" si="91"/>
        <v>인도230000</v>
      </c>
      <c r="B1954" s="127">
        <f t="shared" si="92"/>
        <v>230000</v>
      </c>
      <c r="C1954" s="127">
        <f t="shared" si="93"/>
        <v>4485000</v>
      </c>
      <c r="D1954" s="129">
        <f t="shared" si="94"/>
        <v>241500</v>
      </c>
      <c r="E1954" s="130" t="s">
        <v>7175</v>
      </c>
    </row>
    <row r="1955" spans="1:5">
      <c r="A1955" s="127" t="str">
        <f t="shared" si="91"/>
        <v>인도231000</v>
      </c>
      <c r="B1955" s="127">
        <f t="shared" si="92"/>
        <v>231000</v>
      </c>
      <c r="C1955" s="127">
        <f t="shared" si="93"/>
        <v>4504500</v>
      </c>
      <c r="D1955" s="129">
        <f t="shared" si="94"/>
        <v>242550</v>
      </c>
      <c r="E1955" s="130" t="s">
        <v>7175</v>
      </c>
    </row>
    <row r="1956" spans="1:5">
      <c r="A1956" s="127" t="str">
        <f t="shared" si="91"/>
        <v>인도232000</v>
      </c>
      <c r="B1956" s="127">
        <f t="shared" si="92"/>
        <v>232000</v>
      </c>
      <c r="C1956" s="127">
        <f t="shared" si="93"/>
        <v>4524000</v>
      </c>
      <c r="D1956" s="129">
        <f t="shared" si="94"/>
        <v>243600</v>
      </c>
      <c r="E1956" s="130" t="s">
        <v>7175</v>
      </c>
    </row>
    <row r="1957" spans="1:5">
      <c r="A1957" s="127" t="str">
        <f t="shared" si="91"/>
        <v>인도233000</v>
      </c>
      <c r="B1957" s="127">
        <f t="shared" si="92"/>
        <v>233000</v>
      </c>
      <c r="C1957" s="127">
        <f t="shared" si="93"/>
        <v>4543500</v>
      </c>
      <c r="D1957" s="129">
        <f t="shared" si="94"/>
        <v>244650</v>
      </c>
      <c r="E1957" s="130" t="s">
        <v>7175</v>
      </c>
    </row>
    <row r="1958" spans="1:5">
      <c r="A1958" s="127" t="str">
        <f t="shared" si="91"/>
        <v>인도234000</v>
      </c>
      <c r="B1958" s="127">
        <f t="shared" si="92"/>
        <v>234000</v>
      </c>
      <c r="C1958" s="127">
        <f t="shared" si="93"/>
        <v>4563000</v>
      </c>
      <c r="D1958" s="129">
        <f t="shared" si="94"/>
        <v>245700</v>
      </c>
      <c r="E1958" s="130" t="s">
        <v>7175</v>
      </c>
    </row>
    <row r="1959" spans="1:5">
      <c r="A1959" s="127" t="str">
        <f t="shared" si="91"/>
        <v>인도235000</v>
      </c>
      <c r="B1959" s="127">
        <f t="shared" si="92"/>
        <v>235000</v>
      </c>
      <c r="C1959" s="127">
        <f t="shared" si="93"/>
        <v>4582500</v>
      </c>
      <c r="D1959" s="129">
        <f t="shared" si="94"/>
        <v>246750</v>
      </c>
      <c r="E1959" s="130" t="s">
        <v>7175</v>
      </c>
    </row>
    <row r="1960" spans="1:5">
      <c r="A1960" s="127" t="str">
        <f t="shared" si="91"/>
        <v>인도236000</v>
      </c>
      <c r="B1960" s="127">
        <f t="shared" si="92"/>
        <v>236000</v>
      </c>
      <c r="C1960" s="127">
        <f t="shared" si="93"/>
        <v>4602000</v>
      </c>
      <c r="D1960" s="129">
        <f t="shared" si="94"/>
        <v>247800</v>
      </c>
      <c r="E1960" s="130" t="s">
        <v>7175</v>
      </c>
    </row>
    <row r="1961" spans="1:5">
      <c r="A1961" s="127" t="str">
        <f t="shared" si="91"/>
        <v>인도237000</v>
      </c>
      <c r="B1961" s="127">
        <f t="shared" si="92"/>
        <v>237000</v>
      </c>
      <c r="C1961" s="127">
        <f t="shared" si="93"/>
        <v>4621500</v>
      </c>
      <c r="D1961" s="129">
        <f t="shared" si="94"/>
        <v>248850</v>
      </c>
      <c r="E1961" s="130" t="s">
        <v>7175</v>
      </c>
    </row>
    <row r="1962" spans="1:5">
      <c r="A1962" s="127" t="str">
        <f t="shared" si="91"/>
        <v>인도238000</v>
      </c>
      <c r="B1962" s="127">
        <f t="shared" si="92"/>
        <v>238000</v>
      </c>
      <c r="C1962" s="127">
        <f t="shared" si="93"/>
        <v>4641000</v>
      </c>
      <c r="D1962" s="129">
        <f t="shared" si="94"/>
        <v>249900</v>
      </c>
      <c r="E1962" s="130" t="s">
        <v>7175</v>
      </c>
    </row>
    <row r="1963" spans="1:5">
      <c r="A1963" s="127" t="str">
        <f t="shared" si="91"/>
        <v>인도239000</v>
      </c>
      <c r="B1963" s="127">
        <f t="shared" si="92"/>
        <v>239000</v>
      </c>
      <c r="C1963" s="127">
        <f t="shared" si="93"/>
        <v>4660500</v>
      </c>
      <c r="D1963" s="129">
        <f t="shared" si="94"/>
        <v>250950</v>
      </c>
      <c r="E1963" s="130" t="s">
        <v>7175</v>
      </c>
    </row>
    <row r="1964" spans="1:5">
      <c r="A1964" s="127" t="str">
        <f t="shared" si="91"/>
        <v>인도240000</v>
      </c>
      <c r="B1964" s="127">
        <f t="shared" si="92"/>
        <v>240000</v>
      </c>
      <c r="C1964" s="127">
        <f t="shared" si="93"/>
        <v>4680000</v>
      </c>
      <c r="D1964" s="129">
        <f t="shared" si="94"/>
        <v>252000</v>
      </c>
      <c r="E1964" s="130" t="s">
        <v>7175</v>
      </c>
    </row>
    <row r="1965" spans="1:5">
      <c r="A1965" s="127" t="str">
        <f t="shared" si="91"/>
        <v>인도241000</v>
      </c>
      <c r="B1965" s="127">
        <f t="shared" si="92"/>
        <v>241000</v>
      </c>
      <c r="C1965" s="127">
        <f t="shared" si="93"/>
        <v>4699500</v>
      </c>
      <c r="D1965" s="129">
        <f t="shared" si="94"/>
        <v>253050</v>
      </c>
      <c r="E1965" s="130" t="s">
        <v>7175</v>
      </c>
    </row>
    <row r="1966" spans="1:5">
      <c r="A1966" s="127" t="str">
        <f t="shared" si="91"/>
        <v>인도242000</v>
      </c>
      <c r="B1966" s="127">
        <f t="shared" si="92"/>
        <v>242000</v>
      </c>
      <c r="C1966" s="127">
        <f t="shared" si="93"/>
        <v>4719000</v>
      </c>
      <c r="D1966" s="129">
        <f t="shared" si="94"/>
        <v>254100</v>
      </c>
      <c r="E1966" s="130" t="s">
        <v>7175</v>
      </c>
    </row>
    <row r="1967" spans="1:5">
      <c r="A1967" s="127" t="str">
        <f t="shared" si="91"/>
        <v>인도243000</v>
      </c>
      <c r="B1967" s="127">
        <f t="shared" si="92"/>
        <v>243000</v>
      </c>
      <c r="C1967" s="127">
        <f t="shared" si="93"/>
        <v>4738500</v>
      </c>
      <c r="D1967" s="129">
        <f t="shared" si="94"/>
        <v>255150</v>
      </c>
      <c r="E1967" s="130" t="s">
        <v>7175</v>
      </c>
    </row>
    <row r="1968" spans="1:5">
      <c r="A1968" s="127" t="str">
        <f t="shared" si="91"/>
        <v>인도244000</v>
      </c>
      <c r="B1968" s="127">
        <f t="shared" si="92"/>
        <v>244000</v>
      </c>
      <c r="C1968" s="127">
        <f t="shared" si="93"/>
        <v>4758000</v>
      </c>
      <c r="D1968" s="129">
        <f t="shared" si="94"/>
        <v>256200</v>
      </c>
      <c r="E1968" s="130" t="s">
        <v>7175</v>
      </c>
    </row>
    <row r="1969" spans="1:5">
      <c r="A1969" s="127" t="str">
        <f t="shared" si="91"/>
        <v>인도245000</v>
      </c>
      <c r="B1969" s="127">
        <f t="shared" si="92"/>
        <v>245000</v>
      </c>
      <c r="C1969" s="127">
        <f t="shared" si="93"/>
        <v>4777500</v>
      </c>
      <c r="D1969" s="129">
        <f t="shared" si="94"/>
        <v>257250</v>
      </c>
      <c r="E1969" s="130" t="s">
        <v>7175</v>
      </c>
    </row>
    <row r="1970" spans="1:5">
      <c r="A1970" s="127" t="str">
        <f t="shared" si="91"/>
        <v>인도246000</v>
      </c>
      <c r="B1970" s="127">
        <f t="shared" si="92"/>
        <v>246000</v>
      </c>
      <c r="C1970" s="127">
        <f t="shared" si="93"/>
        <v>4797000</v>
      </c>
      <c r="D1970" s="129">
        <f t="shared" si="94"/>
        <v>258300</v>
      </c>
      <c r="E1970" s="130" t="s">
        <v>7175</v>
      </c>
    </row>
    <row r="1971" spans="1:5">
      <c r="A1971" s="127" t="str">
        <f t="shared" si="91"/>
        <v>인도247000</v>
      </c>
      <c r="B1971" s="127">
        <f t="shared" si="92"/>
        <v>247000</v>
      </c>
      <c r="C1971" s="127">
        <f t="shared" si="93"/>
        <v>4816500</v>
      </c>
      <c r="D1971" s="129">
        <f t="shared" si="94"/>
        <v>259350</v>
      </c>
      <c r="E1971" s="130" t="s">
        <v>7175</v>
      </c>
    </row>
    <row r="1972" spans="1:5">
      <c r="A1972" s="127" t="str">
        <f t="shared" si="91"/>
        <v>인도248000</v>
      </c>
      <c r="B1972" s="127">
        <f t="shared" si="92"/>
        <v>248000</v>
      </c>
      <c r="C1972" s="127">
        <f t="shared" si="93"/>
        <v>4836000</v>
      </c>
      <c r="D1972" s="129">
        <f t="shared" si="94"/>
        <v>260400</v>
      </c>
      <c r="E1972" s="130" t="s">
        <v>7175</v>
      </c>
    </row>
    <row r="1973" spans="1:5">
      <c r="A1973" s="127" t="str">
        <f t="shared" si="91"/>
        <v>인도249000</v>
      </c>
      <c r="B1973" s="127">
        <f t="shared" si="92"/>
        <v>249000</v>
      </c>
      <c r="C1973" s="127">
        <f t="shared" si="93"/>
        <v>4855500</v>
      </c>
      <c r="D1973" s="129">
        <f t="shared" si="94"/>
        <v>261450</v>
      </c>
      <c r="E1973" s="130" t="s">
        <v>7175</v>
      </c>
    </row>
    <row r="1974" spans="1:5">
      <c r="A1974" s="127" t="str">
        <f t="shared" si="91"/>
        <v>인도250000</v>
      </c>
      <c r="B1974" s="127">
        <f t="shared" si="92"/>
        <v>250000</v>
      </c>
      <c r="C1974" s="127">
        <f t="shared" si="93"/>
        <v>4875000</v>
      </c>
      <c r="D1974" s="129">
        <f t="shared" si="94"/>
        <v>262500</v>
      </c>
      <c r="E1974" s="130" t="s">
        <v>7175</v>
      </c>
    </row>
    <row r="1975" spans="1:5">
      <c r="A1975" s="127" t="str">
        <f t="shared" si="91"/>
        <v>인도251000</v>
      </c>
      <c r="B1975" s="127">
        <f t="shared" si="92"/>
        <v>251000</v>
      </c>
      <c r="C1975" s="127">
        <f t="shared" si="93"/>
        <v>4894500</v>
      </c>
      <c r="D1975" s="129">
        <f t="shared" si="94"/>
        <v>263550</v>
      </c>
      <c r="E1975" s="130" t="s">
        <v>7175</v>
      </c>
    </row>
    <row r="1976" spans="1:5">
      <c r="A1976" s="127" t="str">
        <f t="shared" si="91"/>
        <v>인도252000</v>
      </c>
      <c r="B1976" s="127">
        <f t="shared" si="92"/>
        <v>252000</v>
      </c>
      <c r="C1976" s="127">
        <f t="shared" si="93"/>
        <v>4914000</v>
      </c>
      <c r="D1976" s="129">
        <f t="shared" si="94"/>
        <v>264600</v>
      </c>
      <c r="E1976" s="130" t="s">
        <v>7175</v>
      </c>
    </row>
    <row r="1977" spans="1:5">
      <c r="A1977" s="127" t="str">
        <f t="shared" si="91"/>
        <v>인도253000</v>
      </c>
      <c r="B1977" s="127">
        <f t="shared" si="92"/>
        <v>253000</v>
      </c>
      <c r="C1977" s="127">
        <f t="shared" si="93"/>
        <v>4933500</v>
      </c>
      <c r="D1977" s="129">
        <f t="shared" si="94"/>
        <v>265650</v>
      </c>
      <c r="E1977" s="130" t="s">
        <v>7175</v>
      </c>
    </row>
    <row r="1978" spans="1:5">
      <c r="A1978" s="127" t="str">
        <f t="shared" si="91"/>
        <v>인도254000</v>
      </c>
      <c r="B1978" s="127">
        <f t="shared" si="92"/>
        <v>254000</v>
      </c>
      <c r="C1978" s="127">
        <f t="shared" si="93"/>
        <v>4953000</v>
      </c>
      <c r="D1978" s="129">
        <f t="shared" si="94"/>
        <v>266700</v>
      </c>
      <c r="E1978" s="130" t="s">
        <v>7175</v>
      </c>
    </row>
    <row r="1979" spans="1:5">
      <c r="A1979" s="127" t="str">
        <f t="shared" si="91"/>
        <v>인도255000</v>
      </c>
      <c r="B1979" s="127">
        <f t="shared" si="92"/>
        <v>255000</v>
      </c>
      <c r="C1979" s="127">
        <f t="shared" si="93"/>
        <v>4972500</v>
      </c>
      <c r="D1979" s="129">
        <f t="shared" si="94"/>
        <v>267750</v>
      </c>
      <c r="E1979" s="130" t="s">
        <v>7175</v>
      </c>
    </row>
    <row r="1980" spans="1:5">
      <c r="A1980" s="127" t="str">
        <f t="shared" si="91"/>
        <v>인도256000</v>
      </c>
      <c r="B1980" s="127">
        <f t="shared" si="92"/>
        <v>256000</v>
      </c>
      <c r="C1980" s="127">
        <f t="shared" si="93"/>
        <v>4992000</v>
      </c>
      <c r="D1980" s="129">
        <f t="shared" si="94"/>
        <v>268800</v>
      </c>
      <c r="E1980" s="130" t="s">
        <v>7175</v>
      </c>
    </row>
    <row r="1981" spans="1:5">
      <c r="A1981" s="127" t="str">
        <f t="shared" si="91"/>
        <v>인도257000</v>
      </c>
      <c r="B1981" s="127">
        <f t="shared" si="92"/>
        <v>257000</v>
      </c>
      <c r="C1981" s="127">
        <f t="shared" si="93"/>
        <v>5011500</v>
      </c>
      <c r="D1981" s="129">
        <f t="shared" si="94"/>
        <v>269850</v>
      </c>
      <c r="E1981" s="130" t="s">
        <v>7175</v>
      </c>
    </row>
    <row r="1982" spans="1:5">
      <c r="A1982" s="127" t="str">
        <f t="shared" ref="A1982:A2045" si="95">"인도"&amp;B1982</f>
        <v>인도258000</v>
      </c>
      <c r="B1982" s="127">
        <f t="shared" ref="B1982:B2045" si="96">B1981+1000</f>
        <v>258000</v>
      </c>
      <c r="C1982" s="127">
        <f t="shared" si="93"/>
        <v>5031000</v>
      </c>
      <c r="D1982" s="129">
        <f t="shared" si="94"/>
        <v>270900</v>
      </c>
      <c r="E1982" s="130" t="s">
        <v>7175</v>
      </c>
    </row>
    <row r="1983" spans="1:5">
      <c r="A1983" s="127" t="str">
        <f t="shared" si="95"/>
        <v>인도259000</v>
      </c>
      <c r="B1983" s="127">
        <f t="shared" si="96"/>
        <v>259000</v>
      </c>
      <c r="C1983" s="127">
        <f t="shared" ref="C1983:C2046" si="97">C1982+19500</f>
        <v>5050500</v>
      </c>
      <c r="D1983" s="129">
        <f t="shared" si="94"/>
        <v>271950</v>
      </c>
      <c r="E1983" s="130" t="s">
        <v>7175</v>
      </c>
    </row>
    <row r="1984" spans="1:5">
      <c r="A1984" s="127" t="str">
        <f t="shared" si="95"/>
        <v>인도260000</v>
      </c>
      <c r="B1984" s="127">
        <f t="shared" si="96"/>
        <v>260000</v>
      </c>
      <c r="C1984" s="127">
        <f t="shared" si="97"/>
        <v>5070000</v>
      </c>
      <c r="D1984" s="129">
        <f t="shared" si="94"/>
        <v>273000</v>
      </c>
      <c r="E1984" s="130" t="s">
        <v>7175</v>
      </c>
    </row>
    <row r="1985" spans="1:5">
      <c r="A1985" s="127" t="str">
        <f t="shared" si="95"/>
        <v>인도261000</v>
      </c>
      <c r="B1985" s="127">
        <f t="shared" si="96"/>
        <v>261000</v>
      </c>
      <c r="C1985" s="127">
        <f t="shared" si="97"/>
        <v>5089500</v>
      </c>
      <c r="D1985" s="129">
        <f t="shared" si="94"/>
        <v>274050</v>
      </c>
      <c r="E1985" s="130" t="s">
        <v>7175</v>
      </c>
    </row>
    <row r="1986" spans="1:5">
      <c r="A1986" s="127" t="str">
        <f t="shared" si="95"/>
        <v>인도262000</v>
      </c>
      <c r="B1986" s="127">
        <f t="shared" si="96"/>
        <v>262000</v>
      </c>
      <c r="C1986" s="127">
        <f t="shared" si="97"/>
        <v>5109000</v>
      </c>
      <c r="D1986" s="129">
        <f t="shared" si="94"/>
        <v>275100</v>
      </c>
      <c r="E1986" s="130" t="s">
        <v>7175</v>
      </c>
    </row>
    <row r="1987" spans="1:5">
      <c r="A1987" s="127" t="str">
        <f t="shared" si="95"/>
        <v>인도263000</v>
      </c>
      <c r="B1987" s="127">
        <f t="shared" si="96"/>
        <v>263000</v>
      </c>
      <c r="C1987" s="127">
        <f t="shared" si="97"/>
        <v>5128500</v>
      </c>
      <c r="D1987" s="129">
        <f t="shared" si="94"/>
        <v>276150</v>
      </c>
      <c r="E1987" s="130" t="s">
        <v>7175</v>
      </c>
    </row>
    <row r="1988" spans="1:5">
      <c r="A1988" s="127" t="str">
        <f t="shared" si="95"/>
        <v>인도264000</v>
      </c>
      <c r="B1988" s="127">
        <f t="shared" si="96"/>
        <v>264000</v>
      </c>
      <c r="C1988" s="127">
        <f t="shared" si="97"/>
        <v>5148000</v>
      </c>
      <c r="D1988" s="129">
        <f t="shared" si="94"/>
        <v>277200</v>
      </c>
      <c r="E1988" s="130" t="s">
        <v>7175</v>
      </c>
    </row>
    <row r="1989" spans="1:5">
      <c r="A1989" s="127" t="str">
        <f t="shared" si="95"/>
        <v>인도265000</v>
      </c>
      <c r="B1989" s="127">
        <f t="shared" si="96"/>
        <v>265000</v>
      </c>
      <c r="C1989" s="127">
        <f t="shared" si="97"/>
        <v>5167500</v>
      </c>
      <c r="D1989" s="129">
        <f t="shared" si="94"/>
        <v>278250</v>
      </c>
      <c r="E1989" s="130" t="s">
        <v>7175</v>
      </c>
    </row>
    <row r="1990" spans="1:5">
      <c r="A1990" s="127" t="str">
        <f t="shared" si="95"/>
        <v>인도266000</v>
      </c>
      <c r="B1990" s="127">
        <f t="shared" si="96"/>
        <v>266000</v>
      </c>
      <c r="C1990" s="127">
        <f t="shared" si="97"/>
        <v>5187000</v>
      </c>
      <c r="D1990" s="129">
        <f t="shared" si="94"/>
        <v>279300</v>
      </c>
      <c r="E1990" s="130" t="s">
        <v>7175</v>
      </c>
    </row>
    <row r="1991" spans="1:5">
      <c r="A1991" s="127" t="str">
        <f t="shared" si="95"/>
        <v>인도267000</v>
      </c>
      <c r="B1991" s="127">
        <f t="shared" si="96"/>
        <v>267000</v>
      </c>
      <c r="C1991" s="127">
        <f t="shared" si="97"/>
        <v>5206500</v>
      </c>
      <c r="D1991" s="129">
        <f t="shared" si="94"/>
        <v>280350</v>
      </c>
      <c r="E1991" s="130" t="s">
        <v>7175</v>
      </c>
    </row>
    <row r="1992" spans="1:5">
      <c r="A1992" s="127" t="str">
        <f t="shared" si="95"/>
        <v>인도268000</v>
      </c>
      <c r="B1992" s="127">
        <f t="shared" si="96"/>
        <v>268000</v>
      </c>
      <c r="C1992" s="127">
        <f t="shared" si="97"/>
        <v>5226000</v>
      </c>
      <c r="D1992" s="129">
        <f t="shared" si="94"/>
        <v>281400</v>
      </c>
      <c r="E1992" s="130" t="s">
        <v>7175</v>
      </c>
    </row>
    <row r="1993" spans="1:5">
      <c r="A1993" s="127" t="str">
        <f t="shared" si="95"/>
        <v>인도269000</v>
      </c>
      <c r="B1993" s="127">
        <f t="shared" si="96"/>
        <v>269000</v>
      </c>
      <c r="C1993" s="127">
        <f t="shared" si="97"/>
        <v>5245500</v>
      </c>
      <c r="D1993" s="129">
        <f t="shared" si="94"/>
        <v>282450</v>
      </c>
      <c r="E1993" s="130" t="s">
        <v>7175</v>
      </c>
    </row>
    <row r="1994" spans="1:5">
      <c r="A1994" s="127" t="str">
        <f t="shared" si="95"/>
        <v>인도270000</v>
      </c>
      <c r="B1994" s="127">
        <f t="shared" si="96"/>
        <v>270000</v>
      </c>
      <c r="C1994" s="127">
        <f t="shared" si="97"/>
        <v>5265000</v>
      </c>
      <c r="D1994" s="129">
        <f t="shared" si="94"/>
        <v>283500</v>
      </c>
      <c r="E1994" s="130" t="s">
        <v>7175</v>
      </c>
    </row>
    <row r="1995" spans="1:5">
      <c r="A1995" s="127" t="str">
        <f t="shared" si="95"/>
        <v>인도271000</v>
      </c>
      <c r="B1995" s="127">
        <f t="shared" si="96"/>
        <v>271000</v>
      </c>
      <c r="C1995" s="127">
        <f t="shared" si="97"/>
        <v>5284500</v>
      </c>
      <c r="D1995" s="129">
        <f t="shared" si="94"/>
        <v>284550</v>
      </c>
      <c r="E1995" s="130" t="s">
        <v>7175</v>
      </c>
    </row>
    <row r="1996" spans="1:5">
      <c r="A1996" s="127" t="str">
        <f t="shared" si="95"/>
        <v>인도272000</v>
      </c>
      <c r="B1996" s="127">
        <f t="shared" si="96"/>
        <v>272000</v>
      </c>
      <c r="C1996" s="127">
        <f t="shared" si="97"/>
        <v>5304000</v>
      </c>
      <c r="D1996" s="129">
        <f t="shared" si="94"/>
        <v>285600</v>
      </c>
      <c r="E1996" s="130" t="s">
        <v>7175</v>
      </c>
    </row>
    <row r="1997" spans="1:5">
      <c r="A1997" s="127" t="str">
        <f t="shared" si="95"/>
        <v>인도273000</v>
      </c>
      <c r="B1997" s="127">
        <f t="shared" si="96"/>
        <v>273000</v>
      </c>
      <c r="C1997" s="127">
        <f t="shared" si="97"/>
        <v>5323500</v>
      </c>
      <c r="D1997" s="129">
        <f t="shared" si="94"/>
        <v>286650</v>
      </c>
      <c r="E1997" s="130" t="s">
        <v>7175</v>
      </c>
    </row>
    <row r="1998" spans="1:5">
      <c r="A1998" s="127" t="str">
        <f t="shared" si="95"/>
        <v>인도274000</v>
      </c>
      <c r="B1998" s="127">
        <f t="shared" si="96"/>
        <v>274000</v>
      </c>
      <c r="C1998" s="127">
        <f t="shared" si="97"/>
        <v>5343000</v>
      </c>
      <c r="D1998" s="129">
        <f t="shared" si="94"/>
        <v>287700</v>
      </c>
      <c r="E1998" s="130" t="s">
        <v>7175</v>
      </c>
    </row>
    <row r="1999" spans="1:5">
      <c r="A1999" s="127" t="str">
        <f t="shared" si="95"/>
        <v>인도275000</v>
      </c>
      <c r="B1999" s="127">
        <f t="shared" si="96"/>
        <v>275000</v>
      </c>
      <c r="C1999" s="127">
        <f t="shared" si="97"/>
        <v>5362500</v>
      </c>
      <c r="D1999" s="129">
        <f t="shared" si="94"/>
        <v>288750</v>
      </c>
      <c r="E1999" s="130" t="s">
        <v>7175</v>
      </c>
    </row>
    <row r="2000" spans="1:5">
      <c r="A2000" s="127" t="str">
        <f t="shared" si="95"/>
        <v>인도276000</v>
      </c>
      <c r="B2000" s="127">
        <f t="shared" si="96"/>
        <v>276000</v>
      </c>
      <c r="C2000" s="127">
        <f t="shared" si="97"/>
        <v>5382000</v>
      </c>
      <c r="D2000" s="129">
        <f t="shared" si="94"/>
        <v>289800</v>
      </c>
      <c r="E2000" s="130" t="s">
        <v>7175</v>
      </c>
    </row>
    <row r="2001" spans="1:5">
      <c r="A2001" s="127" t="str">
        <f t="shared" si="95"/>
        <v>인도277000</v>
      </c>
      <c r="B2001" s="127">
        <f t="shared" si="96"/>
        <v>277000</v>
      </c>
      <c r="C2001" s="127">
        <f t="shared" si="97"/>
        <v>5401500</v>
      </c>
      <c r="D2001" s="129">
        <f t="shared" si="94"/>
        <v>290850</v>
      </c>
      <c r="E2001" s="130" t="s">
        <v>7175</v>
      </c>
    </row>
    <row r="2002" spans="1:5">
      <c r="A2002" s="127" t="str">
        <f t="shared" si="95"/>
        <v>인도278000</v>
      </c>
      <c r="B2002" s="127">
        <f t="shared" si="96"/>
        <v>278000</v>
      </c>
      <c r="C2002" s="127">
        <f t="shared" si="97"/>
        <v>5421000</v>
      </c>
      <c r="D2002" s="129">
        <f t="shared" si="94"/>
        <v>291900</v>
      </c>
      <c r="E2002" s="130" t="s">
        <v>7175</v>
      </c>
    </row>
    <row r="2003" spans="1:5">
      <c r="A2003" s="127" t="str">
        <f t="shared" si="95"/>
        <v>인도279000</v>
      </c>
      <c r="B2003" s="127">
        <f t="shared" si="96"/>
        <v>279000</v>
      </c>
      <c r="C2003" s="127">
        <f t="shared" si="97"/>
        <v>5440500</v>
      </c>
      <c r="D2003" s="129">
        <f t="shared" si="94"/>
        <v>292950</v>
      </c>
      <c r="E2003" s="130" t="s">
        <v>7175</v>
      </c>
    </row>
    <row r="2004" spans="1:5">
      <c r="A2004" s="127" t="str">
        <f t="shared" si="95"/>
        <v>인도280000</v>
      </c>
      <c r="B2004" s="127">
        <f t="shared" si="96"/>
        <v>280000</v>
      </c>
      <c r="C2004" s="127">
        <f t="shared" si="97"/>
        <v>5460000</v>
      </c>
      <c r="D2004" s="129">
        <f t="shared" si="94"/>
        <v>294000</v>
      </c>
      <c r="E2004" s="130" t="s">
        <v>7175</v>
      </c>
    </row>
    <row r="2005" spans="1:5">
      <c r="A2005" s="127" t="str">
        <f t="shared" si="95"/>
        <v>인도281000</v>
      </c>
      <c r="B2005" s="127">
        <f t="shared" si="96"/>
        <v>281000</v>
      </c>
      <c r="C2005" s="127">
        <f t="shared" si="97"/>
        <v>5479500</v>
      </c>
      <c r="D2005" s="129">
        <f t="shared" si="94"/>
        <v>295050</v>
      </c>
      <c r="E2005" s="130" t="s">
        <v>7175</v>
      </c>
    </row>
    <row r="2006" spans="1:5">
      <c r="A2006" s="127" t="str">
        <f t="shared" si="95"/>
        <v>인도282000</v>
      </c>
      <c r="B2006" s="127">
        <f t="shared" si="96"/>
        <v>282000</v>
      </c>
      <c r="C2006" s="127">
        <f t="shared" si="97"/>
        <v>5499000</v>
      </c>
      <c r="D2006" s="129">
        <f t="shared" si="94"/>
        <v>296100</v>
      </c>
      <c r="E2006" s="130" t="s">
        <v>7175</v>
      </c>
    </row>
    <row r="2007" spans="1:5">
      <c r="A2007" s="127" t="str">
        <f t="shared" si="95"/>
        <v>인도283000</v>
      </c>
      <c r="B2007" s="127">
        <f t="shared" si="96"/>
        <v>283000</v>
      </c>
      <c r="C2007" s="127">
        <f t="shared" si="97"/>
        <v>5518500</v>
      </c>
      <c r="D2007" s="129">
        <f t="shared" si="94"/>
        <v>297150</v>
      </c>
      <c r="E2007" s="130" t="s">
        <v>7175</v>
      </c>
    </row>
    <row r="2008" spans="1:5">
      <c r="A2008" s="127" t="str">
        <f t="shared" si="95"/>
        <v>인도284000</v>
      </c>
      <c r="B2008" s="127">
        <f t="shared" si="96"/>
        <v>284000</v>
      </c>
      <c r="C2008" s="127">
        <f t="shared" si="97"/>
        <v>5538000</v>
      </c>
      <c r="D2008" s="129">
        <f t="shared" si="94"/>
        <v>298200</v>
      </c>
      <c r="E2008" s="130" t="s">
        <v>7175</v>
      </c>
    </row>
    <row r="2009" spans="1:5">
      <c r="A2009" s="127" t="str">
        <f t="shared" si="95"/>
        <v>인도285000</v>
      </c>
      <c r="B2009" s="127">
        <f t="shared" si="96"/>
        <v>285000</v>
      </c>
      <c r="C2009" s="127">
        <f t="shared" si="97"/>
        <v>5557500</v>
      </c>
      <c r="D2009" s="129">
        <f t="shared" ref="D2009:D2072" si="98">SUM($G$2)*(B2009*0.001)</f>
        <v>299250</v>
      </c>
      <c r="E2009" s="130" t="s">
        <v>7175</v>
      </c>
    </row>
    <row r="2010" spans="1:5">
      <c r="A2010" s="127" t="str">
        <f t="shared" si="95"/>
        <v>인도286000</v>
      </c>
      <c r="B2010" s="127">
        <f t="shared" si="96"/>
        <v>286000</v>
      </c>
      <c r="C2010" s="127">
        <f t="shared" si="97"/>
        <v>5577000</v>
      </c>
      <c r="D2010" s="129">
        <f t="shared" si="98"/>
        <v>300300</v>
      </c>
      <c r="E2010" s="130" t="s">
        <v>7175</v>
      </c>
    </row>
    <row r="2011" spans="1:5">
      <c r="A2011" s="127" t="str">
        <f t="shared" si="95"/>
        <v>인도287000</v>
      </c>
      <c r="B2011" s="127">
        <f t="shared" si="96"/>
        <v>287000</v>
      </c>
      <c r="C2011" s="127">
        <f t="shared" si="97"/>
        <v>5596500</v>
      </c>
      <c r="D2011" s="129">
        <f t="shared" si="98"/>
        <v>301350</v>
      </c>
      <c r="E2011" s="130" t="s">
        <v>7175</v>
      </c>
    </row>
    <row r="2012" spans="1:5">
      <c r="A2012" s="127" t="str">
        <f t="shared" si="95"/>
        <v>인도288000</v>
      </c>
      <c r="B2012" s="127">
        <f t="shared" si="96"/>
        <v>288000</v>
      </c>
      <c r="C2012" s="127">
        <f t="shared" si="97"/>
        <v>5616000</v>
      </c>
      <c r="D2012" s="129">
        <f t="shared" si="98"/>
        <v>302400</v>
      </c>
      <c r="E2012" s="130" t="s">
        <v>7175</v>
      </c>
    </row>
    <row r="2013" spans="1:5">
      <c r="A2013" s="127" t="str">
        <f t="shared" si="95"/>
        <v>인도289000</v>
      </c>
      <c r="B2013" s="127">
        <f t="shared" si="96"/>
        <v>289000</v>
      </c>
      <c r="C2013" s="127">
        <f t="shared" si="97"/>
        <v>5635500</v>
      </c>
      <c r="D2013" s="129">
        <f t="shared" si="98"/>
        <v>303450</v>
      </c>
      <c r="E2013" s="130" t="s">
        <v>7175</v>
      </c>
    </row>
    <row r="2014" spans="1:5">
      <c r="A2014" s="127" t="str">
        <f t="shared" si="95"/>
        <v>인도290000</v>
      </c>
      <c r="B2014" s="127">
        <f t="shared" si="96"/>
        <v>290000</v>
      </c>
      <c r="C2014" s="127">
        <f t="shared" si="97"/>
        <v>5655000</v>
      </c>
      <c r="D2014" s="129">
        <f t="shared" si="98"/>
        <v>304500</v>
      </c>
      <c r="E2014" s="130" t="s">
        <v>7175</v>
      </c>
    </row>
    <row r="2015" spans="1:5">
      <c r="A2015" s="127" t="str">
        <f t="shared" si="95"/>
        <v>인도291000</v>
      </c>
      <c r="B2015" s="127">
        <f t="shared" si="96"/>
        <v>291000</v>
      </c>
      <c r="C2015" s="127">
        <f t="shared" si="97"/>
        <v>5674500</v>
      </c>
      <c r="D2015" s="129">
        <f t="shared" si="98"/>
        <v>305550</v>
      </c>
      <c r="E2015" s="130" t="s">
        <v>7175</v>
      </c>
    </row>
    <row r="2016" spans="1:5">
      <c r="A2016" s="127" t="str">
        <f t="shared" si="95"/>
        <v>인도292000</v>
      </c>
      <c r="B2016" s="127">
        <f t="shared" si="96"/>
        <v>292000</v>
      </c>
      <c r="C2016" s="127">
        <f t="shared" si="97"/>
        <v>5694000</v>
      </c>
      <c r="D2016" s="129">
        <f t="shared" si="98"/>
        <v>306600</v>
      </c>
      <c r="E2016" s="130" t="s">
        <v>7175</v>
      </c>
    </row>
    <row r="2017" spans="1:5">
      <c r="A2017" s="127" t="str">
        <f t="shared" si="95"/>
        <v>인도293000</v>
      </c>
      <c r="B2017" s="127">
        <f t="shared" si="96"/>
        <v>293000</v>
      </c>
      <c r="C2017" s="127">
        <f t="shared" si="97"/>
        <v>5713500</v>
      </c>
      <c r="D2017" s="129">
        <f t="shared" si="98"/>
        <v>307650</v>
      </c>
      <c r="E2017" s="130" t="s">
        <v>7175</v>
      </c>
    </row>
    <row r="2018" spans="1:5">
      <c r="A2018" s="127" t="str">
        <f t="shared" si="95"/>
        <v>인도294000</v>
      </c>
      <c r="B2018" s="127">
        <f t="shared" si="96"/>
        <v>294000</v>
      </c>
      <c r="C2018" s="127">
        <f t="shared" si="97"/>
        <v>5733000</v>
      </c>
      <c r="D2018" s="129">
        <f t="shared" si="98"/>
        <v>308700</v>
      </c>
      <c r="E2018" s="130" t="s">
        <v>7175</v>
      </c>
    </row>
    <row r="2019" spans="1:5">
      <c r="A2019" s="127" t="str">
        <f t="shared" si="95"/>
        <v>인도295000</v>
      </c>
      <c r="B2019" s="127">
        <f t="shared" si="96"/>
        <v>295000</v>
      </c>
      <c r="C2019" s="127">
        <f t="shared" si="97"/>
        <v>5752500</v>
      </c>
      <c r="D2019" s="129">
        <f t="shared" si="98"/>
        <v>309750</v>
      </c>
      <c r="E2019" s="130" t="s">
        <v>7175</v>
      </c>
    </row>
    <row r="2020" spans="1:5">
      <c r="A2020" s="127" t="str">
        <f t="shared" si="95"/>
        <v>인도296000</v>
      </c>
      <c r="B2020" s="127">
        <f t="shared" si="96"/>
        <v>296000</v>
      </c>
      <c r="C2020" s="127">
        <f t="shared" si="97"/>
        <v>5772000</v>
      </c>
      <c r="D2020" s="129">
        <f t="shared" si="98"/>
        <v>310800</v>
      </c>
      <c r="E2020" s="130" t="s">
        <v>7175</v>
      </c>
    </row>
    <row r="2021" spans="1:5">
      <c r="A2021" s="127" t="str">
        <f t="shared" si="95"/>
        <v>인도297000</v>
      </c>
      <c r="B2021" s="127">
        <f t="shared" si="96"/>
        <v>297000</v>
      </c>
      <c r="C2021" s="127">
        <f t="shared" si="97"/>
        <v>5791500</v>
      </c>
      <c r="D2021" s="129">
        <f t="shared" si="98"/>
        <v>311850</v>
      </c>
      <c r="E2021" s="130" t="s">
        <v>7175</v>
      </c>
    </row>
    <row r="2022" spans="1:5">
      <c r="A2022" s="127" t="str">
        <f t="shared" si="95"/>
        <v>인도298000</v>
      </c>
      <c r="B2022" s="127">
        <f t="shared" si="96"/>
        <v>298000</v>
      </c>
      <c r="C2022" s="127">
        <f t="shared" si="97"/>
        <v>5811000</v>
      </c>
      <c r="D2022" s="129">
        <f t="shared" si="98"/>
        <v>312900</v>
      </c>
      <c r="E2022" s="130" t="s">
        <v>7175</v>
      </c>
    </row>
    <row r="2023" spans="1:5">
      <c r="A2023" s="127" t="str">
        <f t="shared" si="95"/>
        <v>인도299000</v>
      </c>
      <c r="B2023" s="127">
        <f t="shared" si="96"/>
        <v>299000</v>
      </c>
      <c r="C2023" s="127">
        <f t="shared" si="97"/>
        <v>5830500</v>
      </c>
      <c r="D2023" s="129">
        <f t="shared" si="98"/>
        <v>313950</v>
      </c>
      <c r="E2023" s="130" t="s">
        <v>7175</v>
      </c>
    </row>
    <row r="2024" spans="1:5">
      <c r="A2024" s="127" t="str">
        <f t="shared" si="95"/>
        <v>인도300000</v>
      </c>
      <c r="B2024" s="127">
        <f t="shared" si="96"/>
        <v>300000</v>
      </c>
      <c r="C2024" s="127">
        <f t="shared" si="97"/>
        <v>5850000</v>
      </c>
      <c r="D2024" s="129">
        <f t="shared" si="98"/>
        <v>315000</v>
      </c>
      <c r="E2024" s="130" t="s">
        <v>7175</v>
      </c>
    </row>
    <row r="2025" spans="1:5">
      <c r="A2025" s="127" t="str">
        <f t="shared" si="95"/>
        <v>인도301000</v>
      </c>
      <c r="B2025" s="127">
        <f t="shared" si="96"/>
        <v>301000</v>
      </c>
      <c r="C2025" s="127">
        <f t="shared" si="97"/>
        <v>5869500</v>
      </c>
      <c r="D2025" s="129">
        <f t="shared" si="98"/>
        <v>316050</v>
      </c>
      <c r="E2025" s="130" t="s">
        <v>7175</v>
      </c>
    </row>
    <row r="2026" spans="1:5">
      <c r="A2026" s="127" t="str">
        <f t="shared" si="95"/>
        <v>인도302000</v>
      </c>
      <c r="B2026" s="127">
        <f t="shared" si="96"/>
        <v>302000</v>
      </c>
      <c r="C2026" s="127">
        <f t="shared" si="97"/>
        <v>5889000</v>
      </c>
      <c r="D2026" s="129">
        <f t="shared" si="98"/>
        <v>317100</v>
      </c>
      <c r="E2026" s="130" t="s">
        <v>7175</v>
      </c>
    </row>
    <row r="2027" spans="1:5">
      <c r="A2027" s="127" t="str">
        <f t="shared" si="95"/>
        <v>인도303000</v>
      </c>
      <c r="B2027" s="127">
        <f t="shared" si="96"/>
        <v>303000</v>
      </c>
      <c r="C2027" s="127">
        <f t="shared" si="97"/>
        <v>5908500</v>
      </c>
      <c r="D2027" s="129">
        <f t="shared" si="98"/>
        <v>318150</v>
      </c>
      <c r="E2027" s="130" t="s">
        <v>7175</v>
      </c>
    </row>
    <row r="2028" spans="1:5">
      <c r="A2028" s="127" t="str">
        <f t="shared" si="95"/>
        <v>인도304000</v>
      </c>
      <c r="B2028" s="127">
        <f t="shared" si="96"/>
        <v>304000</v>
      </c>
      <c r="C2028" s="127">
        <f t="shared" si="97"/>
        <v>5928000</v>
      </c>
      <c r="D2028" s="129">
        <f t="shared" si="98"/>
        <v>319200</v>
      </c>
      <c r="E2028" s="130" t="s">
        <v>7175</v>
      </c>
    </row>
    <row r="2029" spans="1:5">
      <c r="A2029" s="127" t="str">
        <f t="shared" si="95"/>
        <v>인도305000</v>
      </c>
      <c r="B2029" s="127">
        <f t="shared" si="96"/>
        <v>305000</v>
      </c>
      <c r="C2029" s="127">
        <f t="shared" si="97"/>
        <v>5947500</v>
      </c>
      <c r="D2029" s="129">
        <f t="shared" si="98"/>
        <v>320250</v>
      </c>
      <c r="E2029" s="130" t="s">
        <v>7175</v>
      </c>
    </row>
    <row r="2030" spans="1:5">
      <c r="A2030" s="127" t="str">
        <f t="shared" si="95"/>
        <v>인도306000</v>
      </c>
      <c r="B2030" s="127">
        <f t="shared" si="96"/>
        <v>306000</v>
      </c>
      <c r="C2030" s="127">
        <f t="shared" si="97"/>
        <v>5967000</v>
      </c>
      <c r="D2030" s="129">
        <f t="shared" si="98"/>
        <v>321300</v>
      </c>
      <c r="E2030" s="130" t="s">
        <v>7175</v>
      </c>
    </row>
    <row r="2031" spans="1:5">
      <c r="A2031" s="127" t="str">
        <f t="shared" si="95"/>
        <v>인도307000</v>
      </c>
      <c r="B2031" s="127">
        <f t="shared" si="96"/>
        <v>307000</v>
      </c>
      <c r="C2031" s="127">
        <f t="shared" si="97"/>
        <v>5986500</v>
      </c>
      <c r="D2031" s="129">
        <f t="shared" si="98"/>
        <v>322350</v>
      </c>
      <c r="E2031" s="130" t="s">
        <v>7175</v>
      </c>
    </row>
    <row r="2032" spans="1:5">
      <c r="A2032" s="127" t="str">
        <f t="shared" si="95"/>
        <v>인도308000</v>
      </c>
      <c r="B2032" s="127">
        <f t="shared" si="96"/>
        <v>308000</v>
      </c>
      <c r="C2032" s="127">
        <f t="shared" si="97"/>
        <v>6006000</v>
      </c>
      <c r="D2032" s="129">
        <f t="shared" si="98"/>
        <v>323400</v>
      </c>
      <c r="E2032" s="130" t="s">
        <v>7175</v>
      </c>
    </row>
    <row r="2033" spans="1:5">
      <c r="A2033" s="127" t="str">
        <f t="shared" si="95"/>
        <v>인도309000</v>
      </c>
      <c r="B2033" s="127">
        <f t="shared" si="96"/>
        <v>309000</v>
      </c>
      <c r="C2033" s="127">
        <f t="shared" si="97"/>
        <v>6025500</v>
      </c>
      <c r="D2033" s="129">
        <f t="shared" si="98"/>
        <v>324450</v>
      </c>
      <c r="E2033" s="130" t="s">
        <v>7175</v>
      </c>
    </row>
    <row r="2034" spans="1:5">
      <c r="A2034" s="127" t="str">
        <f t="shared" si="95"/>
        <v>인도310000</v>
      </c>
      <c r="B2034" s="127">
        <f t="shared" si="96"/>
        <v>310000</v>
      </c>
      <c r="C2034" s="127">
        <f t="shared" si="97"/>
        <v>6045000</v>
      </c>
      <c r="D2034" s="129">
        <f t="shared" si="98"/>
        <v>325500</v>
      </c>
      <c r="E2034" s="130" t="s">
        <v>7175</v>
      </c>
    </row>
    <row r="2035" spans="1:5">
      <c r="A2035" s="127" t="str">
        <f t="shared" si="95"/>
        <v>인도311000</v>
      </c>
      <c r="B2035" s="127">
        <f t="shared" si="96"/>
        <v>311000</v>
      </c>
      <c r="C2035" s="127">
        <f t="shared" si="97"/>
        <v>6064500</v>
      </c>
      <c r="D2035" s="129">
        <f t="shared" si="98"/>
        <v>326550</v>
      </c>
      <c r="E2035" s="130" t="s">
        <v>7175</v>
      </c>
    </row>
    <row r="2036" spans="1:5">
      <c r="A2036" s="127" t="str">
        <f t="shared" si="95"/>
        <v>인도312000</v>
      </c>
      <c r="B2036" s="127">
        <f t="shared" si="96"/>
        <v>312000</v>
      </c>
      <c r="C2036" s="127">
        <f t="shared" si="97"/>
        <v>6084000</v>
      </c>
      <c r="D2036" s="129">
        <f t="shared" si="98"/>
        <v>327600</v>
      </c>
      <c r="E2036" s="130" t="s">
        <v>7175</v>
      </c>
    </row>
    <row r="2037" spans="1:5">
      <c r="A2037" s="127" t="str">
        <f t="shared" si="95"/>
        <v>인도313000</v>
      </c>
      <c r="B2037" s="127">
        <f t="shared" si="96"/>
        <v>313000</v>
      </c>
      <c r="C2037" s="127">
        <f t="shared" si="97"/>
        <v>6103500</v>
      </c>
      <c r="D2037" s="129">
        <f t="shared" si="98"/>
        <v>328650</v>
      </c>
      <c r="E2037" s="130" t="s">
        <v>7175</v>
      </c>
    </row>
    <row r="2038" spans="1:5">
      <c r="A2038" s="127" t="str">
        <f t="shared" si="95"/>
        <v>인도314000</v>
      </c>
      <c r="B2038" s="127">
        <f t="shared" si="96"/>
        <v>314000</v>
      </c>
      <c r="C2038" s="127">
        <f t="shared" si="97"/>
        <v>6123000</v>
      </c>
      <c r="D2038" s="129">
        <f t="shared" si="98"/>
        <v>329700</v>
      </c>
      <c r="E2038" s="130" t="s">
        <v>7175</v>
      </c>
    </row>
    <row r="2039" spans="1:5">
      <c r="A2039" s="127" t="str">
        <f t="shared" si="95"/>
        <v>인도315000</v>
      </c>
      <c r="B2039" s="127">
        <f t="shared" si="96"/>
        <v>315000</v>
      </c>
      <c r="C2039" s="127">
        <f t="shared" si="97"/>
        <v>6142500</v>
      </c>
      <c r="D2039" s="129">
        <f t="shared" si="98"/>
        <v>330750</v>
      </c>
      <c r="E2039" s="130" t="s">
        <v>7175</v>
      </c>
    </row>
    <row r="2040" spans="1:5">
      <c r="A2040" s="127" t="str">
        <f t="shared" si="95"/>
        <v>인도316000</v>
      </c>
      <c r="B2040" s="127">
        <f t="shared" si="96"/>
        <v>316000</v>
      </c>
      <c r="C2040" s="127">
        <f t="shared" si="97"/>
        <v>6162000</v>
      </c>
      <c r="D2040" s="129">
        <f t="shared" si="98"/>
        <v>331800</v>
      </c>
      <c r="E2040" s="130" t="s">
        <v>7175</v>
      </c>
    </row>
    <row r="2041" spans="1:5">
      <c r="A2041" s="127" t="str">
        <f t="shared" si="95"/>
        <v>인도317000</v>
      </c>
      <c r="B2041" s="127">
        <f t="shared" si="96"/>
        <v>317000</v>
      </c>
      <c r="C2041" s="127">
        <f t="shared" si="97"/>
        <v>6181500</v>
      </c>
      <c r="D2041" s="129">
        <f t="shared" si="98"/>
        <v>332850</v>
      </c>
      <c r="E2041" s="130" t="s">
        <v>7175</v>
      </c>
    </row>
    <row r="2042" spans="1:5">
      <c r="A2042" s="127" t="str">
        <f t="shared" si="95"/>
        <v>인도318000</v>
      </c>
      <c r="B2042" s="127">
        <f t="shared" si="96"/>
        <v>318000</v>
      </c>
      <c r="C2042" s="127">
        <f t="shared" si="97"/>
        <v>6201000</v>
      </c>
      <c r="D2042" s="129">
        <f t="shared" si="98"/>
        <v>333900</v>
      </c>
      <c r="E2042" s="130" t="s">
        <v>7175</v>
      </c>
    </row>
    <row r="2043" spans="1:5">
      <c r="A2043" s="127" t="str">
        <f t="shared" si="95"/>
        <v>인도319000</v>
      </c>
      <c r="B2043" s="127">
        <f t="shared" si="96"/>
        <v>319000</v>
      </c>
      <c r="C2043" s="127">
        <f t="shared" si="97"/>
        <v>6220500</v>
      </c>
      <c r="D2043" s="129">
        <f t="shared" si="98"/>
        <v>334950</v>
      </c>
      <c r="E2043" s="130" t="s">
        <v>7175</v>
      </c>
    </row>
    <row r="2044" spans="1:5">
      <c r="A2044" s="127" t="str">
        <f t="shared" si="95"/>
        <v>인도320000</v>
      </c>
      <c r="B2044" s="127">
        <f t="shared" si="96"/>
        <v>320000</v>
      </c>
      <c r="C2044" s="127">
        <f t="shared" si="97"/>
        <v>6240000</v>
      </c>
      <c r="D2044" s="129">
        <f t="shared" si="98"/>
        <v>336000</v>
      </c>
      <c r="E2044" s="130" t="s">
        <v>7175</v>
      </c>
    </row>
    <row r="2045" spans="1:5">
      <c r="A2045" s="127" t="str">
        <f t="shared" si="95"/>
        <v>인도321000</v>
      </c>
      <c r="B2045" s="127">
        <f t="shared" si="96"/>
        <v>321000</v>
      </c>
      <c r="C2045" s="127">
        <f t="shared" si="97"/>
        <v>6259500</v>
      </c>
      <c r="D2045" s="129">
        <f t="shared" si="98"/>
        <v>337050</v>
      </c>
      <c r="E2045" s="130" t="s">
        <v>7175</v>
      </c>
    </row>
    <row r="2046" spans="1:5">
      <c r="A2046" s="127" t="str">
        <f t="shared" ref="A2046:A2085" si="99">"인도"&amp;B2046</f>
        <v>인도322000</v>
      </c>
      <c r="B2046" s="127">
        <f t="shared" ref="B2046:B2085" si="100">B2045+1000</f>
        <v>322000</v>
      </c>
      <c r="C2046" s="127">
        <f t="shared" si="97"/>
        <v>6279000</v>
      </c>
      <c r="D2046" s="129">
        <f t="shared" si="98"/>
        <v>338100</v>
      </c>
      <c r="E2046" s="130" t="s">
        <v>7175</v>
      </c>
    </row>
    <row r="2047" spans="1:5">
      <c r="A2047" s="127" t="str">
        <f t="shared" si="99"/>
        <v>인도323000</v>
      </c>
      <c r="B2047" s="127">
        <f t="shared" si="100"/>
        <v>323000</v>
      </c>
      <c r="C2047" s="127">
        <f t="shared" ref="C2047:C2085" si="101">C2046+19500</f>
        <v>6298500</v>
      </c>
      <c r="D2047" s="129">
        <f t="shared" si="98"/>
        <v>339150</v>
      </c>
      <c r="E2047" s="130" t="s">
        <v>7175</v>
      </c>
    </row>
    <row r="2048" spans="1:5">
      <c r="A2048" s="127" t="str">
        <f t="shared" si="99"/>
        <v>인도324000</v>
      </c>
      <c r="B2048" s="127">
        <f t="shared" si="100"/>
        <v>324000</v>
      </c>
      <c r="C2048" s="127">
        <f t="shared" si="101"/>
        <v>6318000</v>
      </c>
      <c r="D2048" s="129">
        <f t="shared" si="98"/>
        <v>340200</v>
      </c>
      <c r="E2048" s="130" t="s">
        <v>7175</v>
      </c>
    </row>
    <row r="2049" spans="1:5">
      <c r="A2049" s="127" t="str">
        <f t="shared" si="99"/>
        <v>인도325000</v>
      </c>
      <c r="B2049" s="127">
        <f t="shared" si="100"/>
        <v>325000</v>
      </c>
      <c r="C2049" s="127">
        <f t="shared" si="101"/>
        <v>6337500</v>
      </c>
      <c r="D2049" s="129">
        <f t="shared" si="98"/>
        <v>341250</v>
      </c>
      <c r="E2049" s="130" t="s">
        <v>7175</v>
      </c>
    </row>
    <row r="2050" spans="1:5">
      <c r="A2050" s="127" t="str">
        <f t="shared" si="99"/>
        <v>인도326000</v>
      </c>
      <c r="B2050" s="127">
        <f t="shared" si="100"/>
        <v>326000</v>
      </c>
      <c r="C2050" s="127">
        <f t="shared" si="101"/>
        <v>6357000</v>
      </c>
      <c r="D2050" s="129">
        <f t="shared" si="98"/>
        <v>342300</v>
      </c>
      <c r="E2050" s="130" t="s">
        <v>7175</v>
      </c>
    </row>
    <row r="2051" spans="1:5">
      <c r="A2051" s="127" t="str">
        <f t="shared" si="99"/>
        <v>인도327000</v>
      </c>
      <c r="B2051" s="127">
        <f t="shared" si="100"/>
        <v>327000</v>
      </c>
      <c r="C2051" s="127">
        <f t="shared" si="101"/>
        <v>6376500</v>
      </c>
      <c r="D2051" s="129">
        <f t="shared" si="98"/>
        <v>343350</v>
      </c>
      <c r="E2051" s="130" t="s">
        <v>7175</v>
      </c>
    </row>
    <row r="2052" spans="1:5">
      <c r="A2052" s="127" t="str">
        <f t="shared" si="99"/>
        <v>인도328000</v>
      </c>
      <c r="B2052" s="127">
        <f t="shared" si="100"/>
        <v>328000</v>
      </c>
      <c r="C2052" s="127">
        <f t="shared" si="101"/>
        <v>6396000</v>
      </c>
      <c r="D2052" s="129">
        <f t="shared" si="98"/>
        <v>344400</v>
      </c>
      <c r="E2052" s="130" t="s">
        <v>7175</v>
      </c>
    </row>
    <row r="2053" spans="1:5">
      <c r="A2053" s="127" t="str">
        <f t="shared" si="99"/>
        <v>인도329000</v>
      </c>
      <c r="B2053" s="127">
        <f t="shared" si="100"/>
        <v>329000</v>
      </c>
      <c r="C2053" s="127">
        <f t="shared" si="101"/>
        <v>6415500</v>
      </c>
      <c r="D2053" s="129">
        <f t="shared" si="98"/>
        <v>345450</v>
      </c>
      <c r="E2053" s="130" t="s">
        <v>7175</v>
      </c>
    </row>
    <row r="2054" spans="1:5">
      <c r="A2054" s="127" t="str">
        <f t="shared" si="99"/>
        <v>인도330000</v>
      </c>
      <c r="B2054" s="127">
        <f t="shared" si="100"/>
        <v>330000</v>
      </c>
      <c r="C2054" s="127">
        <f t="shared" si="101"/>
        <v>6435000</v>
      </c>
      <c r="D2054" s="129">
        <f t="shared" si="98"/>
        <v>346500</v>
      </c>
      <c r="E2054" s="130" t="s">
        <v>7175</v>
      </c>
    </row>
    <row r="2055" spans="1:5">
      <c r="A2055" s="127" t="str">
        <f t="shared" si="99"/>
        <v>인도331000</v>
      </c>
      <c r="B2055" s="127">
        <f t="shared" si="100"/>
        <v>331000</v>
      </c>
      <c r="C2055" s="127">
        <f t="shared" si="101"/>
        <v>6454500</v>
      </c>
      <c r="D2055" s="129">
        <f t="shared" si="98"/>
        <v>347550</v>
      </c>
      <c r="E2055" s="130" t="s">
        <v>7175</v>
      </c>
    </row>
    <row r="2056" spans="1:5">
      <c r="A2056" s="127" t="str">
        <f t="shared" si="99"/>
        <v>인도332000</v>
      </c>
      <c r="B2056" s="127">
        <f t="shared" si="100"/>
        <v>332000</v>
      </c>
      <c r="C2056" s="127">
        <f t="shared" si="101"/>
        <v>6474000</v>
      </c>
      <c r="D2056" s="129">
        <f t="shared" si="98"/>
        <v>348600</v>
      </c>
      <c r="E2056" s="130" t="s">
        <v>7175</v>
      </c>
    </row>
    <row r="2057" spans="1:5">
      <c r="A2057" s="127" t="str">
        <f t="shared" si="99"/>
        <v>인도333000</v>
      </c>
      <c r="B2057" s="127">
        <f t="shared" si="100"/>
        <v>333000</v>
      </c>
      <c r="C2057" s="127">
        <f t="shared" si="101"/>
        <v>6493500</v>
      </c>
      <c r="D2057" s="129">
        <f t="shared" si="98"/>
        <v>349650</v>
      </c>
      <c r="E2057" s="130" t="s">
        <v>7175</v>
      </c>
    </row>
    <row r="2058" spans="1:5">
      <c r="A2058" s="127" t="str">
        <f t="shared" si="99"/>
        <v>인도334000</v>
      </c>
      <c r="B2058" s="127">
        <f t="shared" si="100"/>
        <v>334000</v>
      </c>
      <c r="C2058" s="127">
        <f t="shared" si="101"/>
        <v>6513000</v>
      </c>
      <c r="D2058" s="129">
        <f t="shared" si="98"/>
        <v>350700</v>
      </c>
      <c r="E2058" s="130" t="s">
        <v>7175</v>
      </c>
    </row>
    <row r="2059" spans="1:5">
      <c r="A2059" s="127" t="str">
        <f t="shared" si="99"/>
        <v>인도335000</v>
      </c>
      <c r="B2059" s="127">
        <f t="shared" si="100"/>
        <v>335000</v>
      </c>
      <c r="C2059" s="127">
        <f t="shared" si="101"/>
        <v>6532500</v>
      </c>
      <c r="D2059" s="129">
        <f t="shared" si="98"/>
        <v>351750</v>
      </c>
      <c r="E2059" s="130" t="s">
        <v>7175</v>
      </c>
    </row>
    <row r="2060" spans="1:5">
      <c r="A2060" s="127" t="str">
        <f t="shared" si="99"/>
        <v>인도336000</v>
      </c>
      <c r="B2060" s="127">
        <f t="shared" si="100"/>
        <v>336000</v>
      </c>
      <c r="C2060" s="127">
        <f t="shared" si="101"/>
        <v>6552000</v>
      </c>
      <c r="D2060" s="129">
        <f t="shared" si="98"/>
        <v>352800</v>
      </c>
      <c r="E2060" s="130" t="s">
        <v>7175</v>
      </c>
    </row>
    <row r="2061" spans="1:5">
      <c r="A2061" s="127" t="str">
        <f t="shared" si="99"/>
        <v>인도337000</v>
      </c>
      <c r="B2061" s="127">
        <f t="shared" si="100"/>
        <v>337000</v>
      </c>
      <c r="C2061" s="127">
        <f t="shared" si="101"/>
        <v>6571500</v>
      </c>
      <c r="D2061" s="129">
        <f t="shared" si="98"/>
        <v>353850</v>
      </c>
      <c r="E2061" s="130" t="s">
        <v>7175</v>
      </c>
    </row>
    <row r="2062" spans="1:5">
      <c r="A2062" s="127" t="str">
        <f t="shared" si="99"/>
        <v>인도338000</v>
      </c>
      <c r="B2062" s="127">
        <f t="shared" si="100"/>
        <v>338000</v>
      </c>
      <c r="C2062" s="127">
        <f t="shared" si="101"/>
        <v>6591000</v>
      </c>
      <c r="D2062" s="129">
        <f t="shared" si="98"/>
        <v>354900</v>
      </c>
      <c r="E2062" s="130" t="s">
        <v>7175</v>
      </c>
    </row>
    <row r="2063" spans="1:5">
      <c r="A2063" s="127" t="str">
        <f t="shared" si="99"/>
        <v>인도339000</v>
      </c>
      <c r="B2063" s="127">
        <f t="shared" si="100"/>
        <v>339000</v>
      </c>
      <c r="C2063" s="127">
        <f t="shared" si="101"/>
        <v>6610500</v>
      </c>
      <c r="D2063" s="129">
        <f t="shared" si="98"/>
        <v>355950</v>
      </c>
      <c r="E2063" s="130" t="s">
        <v>7175</v>
      </c>
    </row>
    <row r="2064" spans="1:5">
      <c r="A2064" s="127" t="str">
        <f t="shared" si="99"/>
        <v>인도340000</v>
      </c>
      <c r="B2064" s="127">
        <f t="shared" si="100"/>
        <v>340000</v>
      </c>
      <c r="C2064" s="127">
        <f t="shared" si="101"/>
        <v>6630000</v>
      </c>
      <c r="D2064" s="129">
        <f t="shared" si="98"/>
        <v>357000</v>
      </c>
      <c r="E2064" s="130" t="s">
        <v>7175</v>
      </c>
    </row>
    <row r="2065" spans="1:5">
      <c r="A2065" s="127" t="str">
        <f t="shared" si="99"/>
        <v>인도341000</v>
      </c>
      <c r="B2065" s="127">
        <f t="shared" si="100"/>
        <v>341000</v>
      </c>
      <c r="C2065" s="127">
        <f t="shared" si="101"/>
        <v>6649500</v>
      </c>
      <c r="D2065" s="129">
        <f t="shared" si="98"/>
        <v>358050</v>
      </c>
      <c r="E2065" s="130" t="s">
        <v>7175</v>
      </c>
    </row>
    <row r="2066" spans="1:5">
      <c r="A2066" s="127" t="str">
        <f t="shared" si="99"/>
        <v>인도342000</v>
      </c>
      <c r="B2066" s="127">
        <f t="shared" si="100"/>
        <v>342000</v>
      </c>
      <c r="C2066" s="127">
        <f t="shared" si="101"/>
        <v>6669000</v>
      </c>
      <c r="D2066" s="129">
        <f t="shared" si="98"/>
        <v>359100</v>
      </c>
      <c r="E2066" s="130" t="s">
        <v>7175</v>
      </c>
    </row>
    <row r="2067" spans="1:5">
      <c r="A2067" s="127" t="str">
        <f t="shared" si="99"/>
        <v>인도343000</v>
      </c>
      <c r="B2067" s="127">
        <f t="shared" si="100"/>
        <v>343000</v>
      </c>
      <c r="C2067" s="127">
        <f t="shared" si="101"/>
        <v>6688500</v>
      </c>
      <c r="D2067" s="129">
        <f t="shared" si="98"/>
        <v>360150</v>
      </c>
      <c r="E2067" s="130" t="s">
        <v>7175</v>
      </c>
    </row>
    <row r="2068" spans="1:5">
      <c r="A2068" s="127" t="str">
        <f t="shared" si="99"/>
        <v>인도344000</v>
      </c>
      <c r="B2068" s="127">
        <f t="shared" si="100"/>
        <v>344000</v>
      </c>
      <c r="C2068" s="127">
        <f t="shared" si="101"/>
        <v>6708000</v>
      </c>
      <c r="D2068" s="129">
        <f t="shared" si="98"/>
        <v>361200</v>
      </c>
      <c r="E2068" s="130" t="s">
        <v>7175</v>
      </c>
    </row>
    <row r="2069" spans="1:5">
      <c r="A2069" s="127" t="str">
        <f t="shared" si="99"/>
        <v>인도345000</v>
      </c>
      <c r="B2069" s="127">
        <f t="shared" si="100"/>
        <v>345000</v>
      </c>
      <c r="C2069" s="127">
        <f t="shared" si="101"/>
        <v>6727500</v>
      </c>
      <c r="D2069" s="129">
        <f t="shared" si="98"/>
        <v>362250</v>
      </c>
      <c r="E2069" s="130" t="s">
        <v>7175</v>
      </c>
    </row>
    <row r="2070" spans="1:5">
      <c r="A2070" s="127" t="str">
        <f t="shared" si="99"/>
        <v>인도346000</v>
      </c>
      <c r="B2070" s="127">
        <f t="shared" si="100"/>
        <v>346000</v>
      </c>
      <c r="C2070" s="127">
        <f t="shared" si="101"/>
        <v>6747000</v>
      </c>
      <c r="D2070" s="129">
        <f t="shared" si="98"/>
        <v>363300</v>
      </c>
      <c r="E2070" s="130" t="s">
        <v>7175</v>
      </c>
    </row>
    <row r="2071" spans="1:5">
      <c r="A2071" s="127" t="str">
        <f t="shared" si="99"/>
        <v>인도347000</v>
      </c>
      <c r="B2071" s="127">
        <f t="shared" si="100"/>
        <v>347000</v>
      </c>
      <c r="C2071" s="127">
        <f t="shared" si="101"/>
        <v>6766500</v>
      </c>
      <c r="D2071" s="129">
        <f t="shared" si="98"/>
        <v>364350</v>
      </c>
      <c r="E2071" s="130" t="s">
        <v>7175</v>
      </c>
    </row>
    <row r="2072" spans="1:5">
      <c r="A2072" s="127" t="str">
        <f t="shared" si="99"/>
        <v>인도348000</v>
      </c>
      <c r="B2072" s="127">
        <f t="shared" si="100"/>
        <v>348000</v>
      </c>
      <c r="C2072" s="127">
        <f t="shared" si="101"/>
        <v>6786000</v>
      </c>
      <c r="D2072" s="129">
        <f t="shared" si="98"/>
        <v>365400</v>
      </c>
      <c r="E2072" s="130" t="s">
        <v>7175</v>
      </c>
    </row>
    <row r="2073" spans="1:5">
      <c r="A2073" s="127" t="str">
        <f t="shared" si="99"/>
        <v>인도349000</v>
      </c>
      <c r="B2073" s="127">
        <f t="shared" si="100"/>
        <v>349000</v>
      </c>
      <c r="C2073" s="127">
        <f t="shared" si="101"/>
        <v>6805500</v>
      </c>
      <c r="D2073" s="129">
        <f t="shared" ref="D2073:D2085" si="102">SUM($G$2)*(B2073*0.001)</f>
        <v>366450</v>
      </c>
      <c r="E2073" s="130" t="s">
        <v>7175</v>
      </c>
    </row>
    <row r="2074" spans="1:5">
      <c r="A2074" s="127" t="str">
        <f t="shared" si="99"/>
        <v>인도350000</v>
      </c>
      <c r="B2074" s="127">
        <f t="shared" si="100"/>
        <v>350000</v>
      </c>
      <c r="C2074" s="127">
        <f t="shared" si="101"/>
        <v>6825000</v>
      </c>
      <c r="D2074" s="129">
        <f t="shared" si="102"/>
        <v>367500</v>
      </c>
      <c r="E2074" s="130" t="s">
        <v>7175</v>
      </c>
    </row>
    <row r="2075" spans="1:5">
      <c r="A2075" s="127" t="str">
        <f t="shared" si="99"/>
        <v>인도351000</v>
      </c>
      <c r="B2075" s="127">
        <f t="shared" si="100"/>
        <v>351000</v>
      </c>
      <c r="C2075" s="127">
        <f t="shared" si="101"/>
        <v>6844500</v>
      </c>
      <c r="D2075" s="129">
        <f t="shared" si="102"/>
        <v>368550</v>
      </c>
      <c r="E2075" s="130" t="s">
        <v>7175</v>
      </c>
    </row>
    <row r="2076" spans="1:5">
      <c r="A2076" s="127" t="str">
        <f t="shared" si="99"/>
        <v>인도352000</v>
      </c>
      <c r="B2076" s="127">
        <f t="shared" si="100"/>
        <v>352000</v>
      </c>
      <c r="C2076" s="127">
        <f t="shared" si="101"/>
        <v>6864000</v>
      </c>
      <c r="D2076" s="129">
        <f t="shared" si="102"/>
        <v>369600</v>
      </c>
      <c r="E2076" s="130" t="s">
        <v>7175</v>
      </c>
    </row>
    <row r="2077" spans="1:5">
      <c r="A2077" s="127" t="str">
        <f t="shared" si="99"/>
        <v>인도353000</v>
      </c>
      <c r="B2077" s="127">
        <f t="shared" si="100"/>
        <v>353000</v>
      </c>
      <c r="C2077" s="127">
        <f t="shared" si="101"/>
        <v>6883500</v>
      </c>
      <c r="D2077" s="129">
        <f t="shared" si="102"/>
        <v>370650</v>
      </c>
      <c r="E2077" s="130" t="s">
        <v>7175</v>
      </c>
    </row>
    <row r="2078" spans="1:5">
      <c r="A2078" s="127" t="str">
        <f t="shared" si="99"/>
        <v>인도354000</v>
      </c>
      <c r="B2078" s="127">
        <f t="shared" si="100"/>
        <v>354000</v>
      </c>
      <c r="C2078" s="127">
        <f t="shared" si="101"/>
        <v>6903000</v>
      </c>
      <c r="D2078" s="129">
        <f t="shared" si="102"/>
        <v>371700</v>
      </c>
      <c r="E2078" s="130" t="s">
        <v>7175</v>
      </c>
    </row>
    <row r="2079" spans="1:5">
      <c r="A2079" s="127" t="str">
        <f t="shared" si="99"/>
        <v>인도355000</v>
      </c>
      <c r="B2079" s="127">
        <f t="shared" si="100"/>
        <v>355000</v>
      </c>
      <c r="C2079" s="127">
        <f t="shared" si="101"/>
        <v>6922500</v>
      </c>
      <c r="D2079" s="129">
        <f t="shared" si="102"/>
        <v>372750</v>
      </c>
      <c r="E2079" s="130" t="s">
        <v>7175</v>
      </c>
    </row>
    <row r="2080" spans="1:5">
      <c r="A2080" s="127" t="str">
        <f t="shared" si="99"/>
        <v>인도356000</v>
      </c>
      <c r="B2080" s="127">
        <f t="shared" si="100"/>
        <v>356000</v>
      </c>
      <c r="C2080" s="127">
        <f t="shared" si="101"/>
        <v>6942000</v>
      </c>
      <c r="D2080" s="129">
        <f t="shared" si="102"/>
        <v>373800</v>
      </c>
      <c r="E2080" s="130" t="s">
        <v>7175</v>
      </c>
    </row>
    <row r="2081" spans="1:5">
      <c r="A2081" s="127" t="str">
        <f t="shared" si="99"/>
        <v>인도357000</v>
      </c>
      <c r="B2081" s="127">
        <f t="shared" si="100"/>
        <v>357000</v>
      </c>
      <c r="C2081" s="127">
        <f t="shared" si="101"/>
        <v>6961500</v>
      </c>
      <c r="D2081" s="129">
        <f t="shared" si="102"/>
        <v>374850</v>
      </c>
      <c r="E2081" s="130" t="s">
        <v>7175</v>
      </c>
    </row>
    <row r="2082" spans="1:5">
      <c r="A2082" s="127" t="str">
        <f t="shared" si="99"/>
        <v>인도358000</v>
      </c>
      <c r="B2082" s="127">
        <f t="shared" si="100"/>
        <v>358000</v>
      </c>
      <c r="C2082" s="127">
        <f t="shared" si="101"/>
        <v>6981000</v>
      </c>
      <c r="D2082" s="129">
        <f t="shared" si="102"/>
        <v>375900</v>
      </c>
      <c r="E2082" s="130" t="s">
        <v>7175</v>
      </c>
    </row>
    <row r="2083" spans="1:5">
      <c r="A2083" s="127" t="str">
        <f t="shared" si="99"/>
        <v>인도359000</v>
      </c>
      <c r="B2083" s="127">
        <f t="shared" si="100"/>
        <v>359000</v>
      </c>
      <c r="C2083" s="127">
        <f t="shared" si="101"/>
        <v>7000500</v>
      </c>
      <c r="D2083" s="129">
        <f t="shared" si="102"/>
        <v>376950</v>
      </c>
      <c r="E2083" s="130" t="s">
        <v>7175</v>
      </c>
    </row>
    <row r="2084" spans="1:5">
      <c r="A2084" s="127" t="str">
        <f t="shared" si="99"/>
        <v>인도360000</v>
      </c>
      <c r="B2084" s="127">
        <f t="shared" si="100"/>
        <v>360000</v>
      </c>
      <c r="C2084" s="127">
        <f t="shared" si="101"/>
        <v>7020000</v>
      </c>
      <c r="D2084" s="129">
        <f t="shared" si="102"/>
        <v>378000</v>
      </c>
      <c r="E2084" s="130" t="s">
        <v>7175</v>
      </c>
    </row>
    <row r="2085" spans="1:5">
      <c r="A2085" s="127" t="str">
        <f t="shared" si="99"/>
        <v>인도361000</v>
      </c>
      <c r="B2085" s="127">
        <f t="shared" si="100"/>
        <v>361000</v>
      </c>
      <c r="C2085" s="127">
        <f t="shared" si="101"/>
        <v>7039500</v>
      </c>
      <c r="D2085" s="129">
        <f t="shared" si="102"/>
        <v>379050</v>
      </c>
      <c r="E2085" s="130" t="s">
        <v>7175</v>
      </c>
    </row>
  </sheetData>
  <phoneticPr fontId="3" type="noConversion"/>
  <hyperlinks>
    <hyperlink ref="G12" r:id="rId1"/>
    <hyperlink ref="G10" r:id="rId2"/>
  </hyperlinks>
  <pageMargins left="0.7" right="0.7" top="0.75" bottom="0.75" header="0.3" footer="0.3"/>
  <pageSetup paperSize="9" orientation="portrait" verticalDpi="0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14</vt:i4>
      </vt:variant>
      <vt:variant>
        <vt:lpstr>이름이 지정된 범위</vt:lpstr>
      </vt:variant>
      <vt:variant>
        <vt:i4>7</vt:i4>
      </vt:variant>
    </vt:vector>
  </HeadingPairs>
  <TitlesOfParts>
    <vt:vector size="21" baseType="lpstr">
      <vt:lpstr>업무연락전</vt:lpstr>
      <vt:lpstr>거래명세표</vt:lpstr>
      <vt:lpstr>구매내역</vt:lpstr>
      <vt:lpstr>운송비</vt:lpstr>
      <vt:lpstr>구매현황</vt:lpstr>
      <vt:lpstr>운송비현황</vt:lpstr>
      <vt:lpstr>구매</vt:lpstr>
      <vt:lpstr>운송</vt:lpstr>
      <vt:lpstr>포장</vt:lpstr>
      <vt:lpstr>수수료</vt:lpstr>
      <vt:lpstr>단가(매출)</vt:lpstr>
      <vt:lpstr>매입(두라)</vt:lpstr>
      <vt:lpstr>매입(코바)</vt:lpstr>
      <vt:lpstr>매입(HJ)</vt:lpstr>
      <vt:lpstr>거래명세표!Print_Area</vt:lpstr>
      <vt:lpstr>구매내역!Print_Area</vt:lpstr>
      <vt:lpstr>업무연락전!Print_Area</vt:lpstr>
      <vt:lpstr>운송비!Print_Area</vt:lpstr>
      <vt:lpstr>거래명세표!Print_Titles</vt:lpstr>
      <vt:lpstr>구매내역!Print_Titles</vt:lpstr>
      <vt:lpstr>운송비!Print_Titles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halosa</dc:creator>
  <cp:lastModifiedBy>user</cp:lastModifiedBy>
  <cp:lastPrinted>2015-12-21T01:22:00Z</cp:lastPrinted>
  <dcterms:created xsi:type="dcterms:W3CDTF">2013-10-28T05:12:56Z</dcterms:created>
  <dcterms:modified xsi:type="dcterms:W3CDTF">2023-02-16T05:19:20Z</dcterms:modified>
</cp:coreProperties>
</file>